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DieseArbeitsmappe" defaultThemeVersion="124226"/>
  <mc:AlternateContent xmlns:mc="http://schemas.openxmlformats.org/markup-compatibility/2006">
    <mc:Choice Requires="x15">
      <x15ac:absPath xmlns:x15ac="http://schemas.microsoft.com/office/spreadsheetml/2010/11/ac" url="Z:\Strom\BK8-RPIII (2019-2023)\_Allgemeines_Vorlagen_Muster\Tools\Regulierungskonto\2025\"/>
    </mc:Choice>
  </mc:AlternateContent>
  <xr:revisionPtr revIDLastSave="0" documentId="13_ncr:1_{D45BF7FD-4F97-4F87-BDF7-B09E38530428}" xr6:coauthVersionLast="47" xr6:coauthVersionMax="47" xr10:uidLastSave="{00000000-0000-0000-0000-000000000000}"/>
  <bookViews>
    <workbookView xWindow="-120" yWindow="-120" windowWidth="29040" windowHeight="15120" tabRatio="905" firstSheet="1" activeTab="3" xr2:uid="{00000000-000D-0000-FFFF-FFFF00000000}"/>
  </bookViews>
  <sheets>
    <sheet name="Listen" sheetId="31" state="hidden" r:id="rId1"/>
    <sheet name="Ausfüllhilfe" sheetId="1" r:id="rId2"/>
    <sheet name="Changelog" sheetId="38" r:id="rId3"/>
    <sheet name="A. Allgemeine Informationen" sheetId="2" r:id="rId4"/>
    <sheet name="A1. Umsatzerlöse" sheetId="3" r:id="rId5"/>
    <sheet name="A2. Bilanz" sheetId="4" r:id="rId6"/>
    <sheet name="A3. GuV" sheetId="5" r:id="rId7"/>
    <sheet name="A4. Anlagenspiegel" sheetId="26" r:id="rId8"/>
    <sheet name="A5. Energiefluss" sheetId="32" r:id="rId9"/>
    <sheet name="A6. EE-Wälzung" sheetId="41" r:id="rId10"/>
    <sheet name="E1. Erzielb. Erlöse" sheetId="39" r:id="rId11"/>
    <sheet name="E2. vorgelagerte Netzkosten" sheetId="40" r:id="rId12"/>
    <sheet name="E3. dezentrale Einspeisung" sheetId="8" r:id="rId13"/>
    <sheet name="E4.a. MSB (inkl. Messung)" sheetId="18" r:id="rId14"/>
    <sheet name="E4.b. Beteiligung iMSys" sheetId="36" r:id="rId15"/>
    <sheet name="E6. fin.Ausgl." sheetId="33" r:id="rId16"/>
    <sheet name="E7. BKZ_NAB_IZ" sheetId="13" r:id="rId17"/>
    <sheet name="E8. KKAuf_Berechnung" sheetId="37" r:id="rId18"/>
    <sheet name="E8.a. KKAuf_SAV" sheetId="21" r:id="rId19"/>
    <sheet name="E8.b. KKAuf_WAV" sheetId="23" r:id="rId20"/>
    <sheet name="E8.c. KKAuf_BKZ_NAB_IZ" sheetId="22" r:id="rId21"/>
    <sheet name="E10. Sonstiges" sheetId="9" r:id="rId22"/>
    <sheet name="F. Zusammenfassung" sheetId="15" r:id="rId23"/>
    <sheet name="G. Auflösung RegKto" sheetId="16" r:id="rId24"/>
    <sheet name="H. Erläuterungen" sheetId="17" r:id="rId25"/>
  </sheets>
  <externalReferences>
    <externalReference r:id="rId26"/>
    <externalReference r:id="rId27"/>
  </externalReferences>
  <definedNames>
    <definedName name="___mdstype___" hidden="1">12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7" hidden="1">'[1]Betr. Vermögen'!#REF!</definedName>
    <definedName name="_xlnm._FilterDatabase" localSheetId="19" hidden="1">'E8.b. KKAuf_WAV'!#REF!</definedName>
    <definedName name="_xlnm._FilterDatabase" localSheetId="20" hidden="1">'E8.c. KKAuf_BKZ_NAB_IZ'!$R$5:$S$405</definedName>
    <definedName name="_xlnm._FilterDatabase" hidden="1">'[1]Betr. Vermögen'!#REF!</definedName>
    <definedName name="_Key1" localSheetId="10" hidden="1">#REF!</definedName>
    <definedName name="_Key1" localSheetId="11" hidden="1">#REF!</definedName>
    <definedName name="_Key1" localSheetId="17" hidden="1">#REF!</definedName>
    <definedName name="_Key1" hidden="1">#REF!</definedName>
    <definedName name="_Key2" localSheetId="10" hidden="1">#REF!</definedName>
    <definedName name="_Key2" localSheetId="11" hidden="1">#REF!</definedName>
    <definedName name="_Key2" localSheetId="17" hidden="1">#REF!</definedName>
    <definedName name="_Key2" hidden="1">#REF!</definedName>
    <definedName name="_Order1" hidden="1">255</definedName>
    <definedName name="_Order2" hidden="1">255</definedName>
    <definedName name="_Sort" localSheetId="10" hidden="1">#REF!</definedName>
    <definedName name="_Sort" localSheetId="11" hidden="1">#REF!</definedName>
    <definedName name="_Sort" localSheetId="17" hidden="1">#REF!</definedName>
    <definedName name="_Sort" hidden="1">#REF!</definedName>
    <definedName name="_Temp" localSheetId="10" hidden="1">'[1]Betr. Vermögen'!#REF!</definedName>
    <definedName name="_Temp" localSheetId="11" hidden="1">'[1]Betr. Vermögen'!#REF!</definedName>
    <definedName name="_Temp" localSheetId="17" hidden="1">'[1]Betr. Vermögen'!#REF!</definedName>
    <definedName name="_Temp" hidden="1">'[1]Betr. Vermögen'!#REF!</definedName>
    <definedName name="a" localSheetId="10" hidden="1">'[1]Betr. Vermögen'!#REF!</definedName>
    <definedName name="a" localSheetId="11" hidden="1">'[1]Betr. Vermögen'!#REF!</definedName>
    <definedName name="a" localSheetId="17" hidden="1">'[1]Betr. Vermögen'!#REF!</definedName>
    <definedName name="a" hidden="1">'[1]Betr. Vermögen'!#REF!</definedName>
    <definedName name="anscount" hidden="1">1</definedName>
    <definedName name="asdf" localSheetId="17" hidden="1">#REF!</definedName>
    <definedName name="asdf" hidden="1">#REF!</definedName>
    <definedName name="_xlnm.Print_Area" localSheetId="3">'A. Allgemeine Informationen'!$A$1:$E$18</definedName>
    <definedName name="_xlnm.Print_Area" localSheetId="4">'A1. Umsatzerlöse'!$A$1:$D$17</definedName>
    <definedName name="_xlnm.Print_Area" localSheetId="5">'A2. Bilanz'!$A$1:$L$30</definedName>
    <definedName name="_xlnm.Print_Area" localSheetId="6">'A3. GuV'!$A$1:$L$30</definedName>
    <definedName name="_xlnm.Print_Area" localSheetId="7">'A4. Anlagenspiegel'!$A$1:$C$63</definedName>
    <definedName name="_xlnm.Print_Area" localSheetId="8">'A5. Energiefluss'!$A$1:$D$2</definedName>
    <definedName name="_xlnm.Print_Area" localSheetId="1">Ausfüllhilfe!$B$1:$B$207</definedName>
    <definedName name="_xlnm.Print_Area" localSheetId="10">'E1. Erzielb. Erlöse'!$B$10:$V$169,'[2]B. Kostenträgerrechnung'!$B$4:$X$14</definedName>
    <definedName name="_xlnm.Print_Area" localSheetId="21">'E10. Sonstiges'!$A$1:$H$32</definedName>
    <definedName name="_xlnm.Print_Area" localSheetId="11">'E2. vorgelagerte Netzkosten'!$A$20:$AM$221</definedName>
    <definedName name="_xlnm.Print_Area" localSheetId="12">'E3. dezentrale Einspeisung'!$A$1:$T$168</definedName>
    <definedName name="_xlnm.Print_Area" localSheetId="13">'E4.a. MSB (inkl. Messung)'!$A$1:$G$15</definedName>
    <definedName name="_xlnm.Print_Area" localSheetId="15">'E6. fin.Ausgl.'!$A$1:$Q$309</definedName>
    <definedName name="_xlnm.Print_Area" localSheetId="16">'E7. BKZ_NAB_IZ'!$A$1:$J$30</definedName>
    <definedName name="_xlnm.Print_Area" localSheetId="18">'E8.a. KKAuf_SAV'!$A$1:$AG$2006</definedName>
    <definedName name="_xlnm.Print_Area" localSheetId="19">'E8.b. KKAuf_WAV'!$A$1:$Q$405</definedName>
    <definedName name="_xlnm.Print_Area" localSheetId="20">'E8.c. KKAuf_BKZ_NAB_IZ'!$A$1:$T$405</definedName>
    <definedName name="_xlnm.Print_Area" localSheetId="22">'F. Zusammenfassung'!$A$1:$G$43</definedName>
    <definedName name="_xlnm.Print_Area" localSheetId="23">'G. Auflösung RegKto'!$A$1:$I$12</definedName>
    <definedName name="_xlnm.Print_Area" localSheetId="24">'H. Erläuterungen'!$A$1:$E$201</definedName>
    <definedName name="_xlnm.Print_Titles" localSheetId="11">'E2. vorgelagerte Netzkosten'!$A:$B,'E2. vorgelagerte Netzkosten'!$20:$21</definedName>
    <definedName name="_xlnm.Print_Titles" localSheetId="17">'E8. KKAuf_Berechnung'!$10:$10</definedName>
    <definedName name="ff"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gfhf" localSheetId="17" hidden="1">'[1]Betr. Vermögen'!#REF!</definedName>
    <definedName name="gfhf" hidden="1">'[1]Betr. Vermögen'!#REF!</definedName>
    <definedName name="lkh"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öhjlhj" localSheetId="10" hidden="1">{#N/A,#N/A,TRUE,"Hauptabschlußübersicht";#N/A,#N/A,TRUE,"Bilanz -Einzel-";#N/A,#N/A,TRUE,"Bilanz";#N/A,#N/A,TRUE,"GUV -Einzel-";#N/A,#N/A,TRUE,"GUV"}</definedName>
    <definedName name="löhjlhj" localSheetId="11" hidden="1">{#N/A,#N/A,TRUE,"Hauptabschlußübersicht";#N/A,#N/A,TRUE,"Bilanz -Einzel-";#N/A,#N/A,TRUE,"Bilanz";#N/A,#N/A,TRUE,"GUV -Einzel-";#N/A,#N/A,TRUE,"GUV"}</definedName>
    <definedName name="löhjlhj" hidden="1">{#N/A,#N/A,TRUE,"Hauptabschlußübersicht";#N/A,#N/A,TRUE,"Bilanz -Einzel-";#N/A,#N/A,TRUE,"Bilanz";#N/A,#N/A,TRUE,"GUV -Einzel-";#N/A,#N/A,TRUE,"GUV"}</definedName>
    <definedName name="MaxMunk" hidden="1">#REF!</definedName>
    <definedName name="mist"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S.CreatedAt" hidden="1">"30.06.1998 11:53:43"</definedName>
    <definedName name="MS.CreatedBy" hidden="1">"JMA"</definedName>
    <definedName name="MS.ModifiedAt" hidden="1">"20.04.1999 10:43:12"</definedName>
    <definedName name="MS.ModifiedBy" hidden="1">"RL"</definedName>
    <definedName name="MS.Version" hidden="1">"1.0.2"</definedName>
    <definedName name="neu.Bilanzen." localSheetId="10" hidden="1">{"Bilanzen",#N/A,FALSE,"HAÜ lt. Bf."}</definedName>
    <definedName name="neu.Bilanzen." localSheetId="11" hidden="1">{"Bilanzen",#N/A,FALSE,"HAÜ lt. Bf."}</definedName>
    <definedName name="neu.Bilanzen." hidden="1">{"Bilanzen",#N/A,FALSE,"HAÜ lt. Bf."}</definedName>
    <definedName name="Ralf" localSheetId="10"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1"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APBEXhrIndnt" hidden="1">1</definedName>
    <definedName name="SAPBEXrevision" hidden="1">1</definedName>
    <definedName name="SAPBEXsysID" hidden="1">"RP7"</definedName>
    <definedName name="SAPBEXwbID" hidden="1">"3NPBM6HGL1PELRT7US4BEYMYF"</definedName>
    <definedName name="SAPsysID" hidden="1">"708C5W7SBKP804JT78WJ0JNKI"</definedName>
    <definedName name="SAPwbID" hidden="1">"ARS"</definedName>
    <definedName name="test1"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uiui" localSheetId="10" hidden="1">{#N/A,#N/A,TRUE,"Hauptabschlußübersicht";#N/A,#N/A,TRUE,"Bilanz -Einzel-";#N/A,#N/A,TRUE,"Bilanz";#N/A,#N/A,TRUE,"GUV -Einzel-";#N/A,#N/A,TRUE,"GUV"}</definedName>
    <definedName name="uiui" localSheetId="11" hidden="1">{#N/A,#N/A,TRUE,"Hauptabschlußübersicht";#N/A,#N/A,TRUE,"Bilanz -Einzel-";#N/A,#N/A,TRUE,"Bilanz";#N/A,#N/A,TRUE,"GUV -Einzel-";#N/A,#N/A,TRUE,"GUV"}</definedName>
    <definedName name="uiui" hidden="1">{#N/A,#N/A,TRUE,"Hauptabschlußübersicht";#N/A,#N/A,TRUE,"Bilanz -Einzel-";#N/A,#N/A,TRUE,"Bilanz";#N/A,#N/A,TRUE,"GUV -Einzel-";#N/A,#N/A,TRUE,"GUV"}</definedName>
    <definedName name="üouz"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abc" localSheetId="10"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1"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0"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1"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I.._.Quartal." localSheetId="10"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1"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I.Quartal._.1998_99." localSheetId="10"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1"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Jahrabschl._1996._.EWS2." localSheetId="10" hidden="1">{#N/A,#N/A,TRUE,"Hauptabschlußübersicht";#N/A,#N/A,TRUE,"Bilanz -Einzel-";#N/A,#N/A,TRUE,"Bilanz";#N/A,#N/A,TRUE,"GUV -Einzel-";#N/A,#N/A,TRUE,"GUV"}</definedName>
    <definedName name="wrn.Jahrabschl._1996._.EWS2." localSheetId="11" hidden="1">{#N/A,#N/A,TRUE,"Hauptabschlußübersicht";#N/A,#N/A,TRUE,"Bilanz -Einzel-";#N/A,#N/A,TRUE,"Bilanz";#N/A,#N/A,TRUE,"GUV -Einzel-";#N/A,#N/A,TRUE,"GUV"}</definedName>
    <definedName name="wrn.Jahrabschl._1996._.EWS2." hidden="1">{#N/A,#N/A,TRUE,"Hauptabschlußübersicht";#N/A,#N/A,TRUE,"Bilanz -Einzel-";#N/A,#N/A,TRUE,"Bilanz";#N/A,#N/A,TRUE,"GUV -Einzel-";#N/A,#N/A,TRUE,"GUV"}</definedName>
    <definedName name="wrn.Jahresabschluß."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_.1996._.EWS." localSheetId="10" hidden="1">{#N/A,#N/A,TRUE,"Hauptabschlußübersicht";#N/A,#N/A,TRUE,"Bilanz -Einzel-";#N/A,#N/A,TRUE,"Bilanz";#N/A,#N/A,TRUE,"GUV -Einzel-";#N/A,#N/A,TRUE,"GUV"}</definedName>
    <definedName name="wrn.Jahresabschluß._.1996._.EWS." localSheetId="11" hidden="1">{#N/A,#N/A,TRUE,"Hauptabschlußübersicht";#N/A,#N/A,TRUE,"Bilanz -Einzel-";#N/A,#N/A,TRUE,"Bilanz";#N/A,#N/A,TRUE,"GUV -Einzel-";#N/A,#N/A,TRUE,"GUV"}</definedName>
    <definedName name="wrn.Jahresabschluß._.1996._.EWS." hidden="1">{#N/A,#N/A,TRUE,"Hauptabschlußübersicht";#N/A,#N/A,TRUE,"Bilanz -Einzel-";#N/A,#N/A,TRUE,"Bilanz";#N/A,#N/A,TRUE,"GUV -Einzel-";#N/A,#N/A,TRUE,"GUV"}</definedName>
    <definedName name="wrn.Jahresabschluß2" localSheetId="1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abcd" localSheetId="10"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1"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Z_249DF39F_9076_11D4_868F_4000A8B00620_.wvu.Cols" localSheetId="17" hidden="1">#REF!,#REF!</definedName>
    <definedName name="Z_249DF39F_9076_11D4_868F_4000A8B00620_.wvu.Cols" hidden="1">#REF!,#REF!</definedName>
    <definedName name="Z_303BE211_E20A_11D4_82A3_0050DA45D0C4_.wvu.Cols" localSheetId="17" hidden="1">#REF!,#REF!</definedName>
    <definedName name="Z_303BE211_E20A_11D4_82A3_0050DA45D0C4_.wvu.Cols" hidden="1">#REF!,#REF!</definedName>
    <definedName name="Z_50924363_E148_11D4_8386_00A024B7DCCF_.wvu.Cols" localSheetId="17" hidden="1">#REF!,#REF!</definedName>
    <definedName name="Z_50924363_E148_11D4_8386_00A024B7DCCF_.wvu.Cols" hidden="1">#REF!,#REF!</definedName>
    <definedName name="Z_7F6F393A_2E90_4C6C_8A16_D5729A43DE4E_.wvu.PrintTitles" localSheetId="10" hidden="1">'E1. Erzielb. Erlöse'!$B:$B</definedName>
    <definedName name="Z_AB984B78_CF90_47D3_BD7F_5805A1C1409B_.wvu.PrintArea" localSheetId="3" hidden="1">'A. Allgemeine Informationen'!$A$1:$C$18</definedName>
    <definedName name="Z_AB984B78_CF90_47D3_BD7F_5805A1C1409B_.wvu.PrintArea" localSheetId="5" hidden="1">'A2. Bilanz'!$A$1:$K$29</definedName>
    <definedName name="Z_AB984B78_CF90_47D3_BD7F_5805A1C1409B_.wvu.PrintArea" localSheetId="6" hidden="1">'A3. GuV'!$A$1:$K$29</definedName>
    <definedName name="Z_AB984B78_CF90_47D3_BD7F_5805A1C1409B_.wvu.PrintArea" localSheetId="7" hidden="1">'A4. Anlagenspiegel'!$A$1:$B$2</definedName>
    <definedName name="Z_AB984B78_CF90_47D3_BD7F_5805A1C1409B_.wvu.PrintArea" localSheetId="1" hidden="1">Ausfüllhilfe!$B$1:$B$207</definedName>
    <definedName name="Z_AB984B78_CF90_47D3_BD7F_5805A1C1409B_.wvu.PrintArea" localSheetId="2" hidden="1">Changelog!#REF!</definedName>
    <definedName name="Z_AB984B78_CF90_47D3_BD7F_5805A1C1409B_.wvu.PrintArea" localSheetId="21" hidden="1">'E10. Sonstiges'!$A$1:$G$7</definedName>
    <definedName name="Z_AB984B78_CF90_47D3_BD7F_5805A1C1409B_.wvu.PrintArea" localSheetId="13" hidden="1">'E4.a. MSB (inkl. Messung)'!$B$1:$F$2</definedName>
    <definedName name="Z_AB984B78_CF90_47D3_BD7F_5805A1C1409B_.wvu.PrintArea" localSheetId="15" hidden="1">'E6. fin.Ausgl.'!$A$1:$P$309</definedName>
    <definedName name="Z_AB984B78_CF90_47D3_BD7F_5805A1C1409B_.wvu.PrintArea" localSheetId="16" hidden="1">'E7. BKZ_NAB_IZ'!$A$1:$J$30</definedName>
    <definedName name="Z_AB984B78_CF90_47D3_BD7F_5805A1C1409B_.wvu.PrintArea" localSheetId="22" hidden="1">'F. Zusammenfassung'!$A$1:$F$42</definedName>
    <definedName name="Z_AB984B78_CF90_47D3_BD7F_5805A1C1409B_.wvu.PrintArea" localSheetId="23" hidden="1">'G. Auflösung RegKto'!$A$1:$I$12</definedName>
    <definedName name="Z_AB984B78_CF90_47D3_BD7F_5805A1C1409B_.wvu.PrintArea" localSheetId="0" hidden="1">Listen!#REF!</definedName>
    <definedName name="Z_AC4F8701_E140_11D4_83B5_00A024874AD6_.wvu.Cols" localSheetId="10" hidden="1">#REF!,#REF!</definedName>
    <definedName name="Z_AC4F8701_E140_11D4_83B5_00A024874AD6_.wvu.Cols" localSheetId="11" hidden="1">#REF!,#REF!</definedName>
    <definedName name="Z_AC4F8701_E140_11D4_83B5_00A024874AD6_.wvu.Cols" localSheetId="17" hidden="1">#REF!,#REF!</definedName>
    <definedName name="Z_AC4F8701_E140_11D4_83B5_00A024874AD6_.wvu.Cols" hidden="1">#REF!,#REF!</definedName>
    <definedName name="Z_F8F6F2D1_E161_11D4_82CF_0050DA45CF23_.wvu.Cols" localSheetId="17" hidden="1">#REF!,#REF!</definedName>
    <definedName name="Z_F8F6F2D1_E161_11D4_82CF_0050DA45CF23_.wvu.Cols" hidden="1">#REF!,#REF!</definedName>
    <definedName name="Z_FF7014B8_726F_4A88_B434_EC34DD9149F9_.wvu.PrintArea" localSheetId="3" hidden="1">'A. Allgemeine Informationen'!$A$1:$D$18</definedName>
    <definedName name="Z_FF7014B8_726F_4A88_B434_EC34DD9149F9_.wvu.PrintArea" localSheetId="4" hidden="1">'A1. Umsatzerlöse'!$A$1:$D$19</definedName>
    <definedName name="Z_FF7014B8_726F_4A88_B434_EC34DD9149F9_.wvu.PrintArea" localSheetId="5" hidden="1">'A2. Bilanz'!$A$1:$L$30</definedName>
    <definedName name="Z_FF7014B8_726F_4A88_B434_EC34DD9149F9_.wvu.PrintArea" localSheetId="6" hidden="1">'A3. GuV'!$A$1:$L$30</definedName>
    <definedName name="Z_FF7014B8_726F_4A88_B434_EC34DD9149F9_.wvu.PrintArea" localSheetId="7" hidden="1">'A4. Anlagenspiegel'!$A$1:$B$2</definedName>
    <definedName name="Z_FF7014B8_726F_4A88_B434_EC34DD9149F9_.wvu.PrintArea" localSheetId="8" hidden="1">'A5. Energiefluss'!$A$1:$D$2</definedName>
    <definedName name="Z_FF7014B8_726F_4A88_B434_EC34DD9149F9_.wvu.PrintArea" localSheetId="1" hidden="1">Ausfüllhilfe!$A$1:$D$207</definedName>
    <definedName name="Z_FF7014B8_726F_4A88_B434_EC34DD9149F9_.wvu.PrintArea" localSheetId="2" hidden="1">Changelog!#REF!</definedName>
    <definedName name="Z_FF7014B8_726F_4A88_B434_EC34DD9149F9_.wvu.PrintArea" localSheetId="21" hidden="1">'E10. Sonstiges'!$A$1:$G$7</definedName>
    <definedName name="Z_FF7014B8_726F_4A88_B434_EC34DD9149F9_.wvu.PrintArea" localSheetId="12" hidden="1">'E3. dezentrale Einspeisung'!$A$1:$K$61</definedName>
    <definedName name="Z_FF7014B8_726F_4A88_B434_EC34DD9149F9_.wvu.PrintArea" localSheetId="15" hidden="1">'E6. fin.Ausgl.'!$A$1:$P$309</definedName>
    <definedName name="Z_FF7014B8_726F_4A88_B434_EC34DD9149F9_.wvu.PrintArea" localSheetId="16" hidden="1">'E7. BKZ_NAB_IZ'!$A$1:$J$30</definedName>
    <definedName name="Z_FF7014B8_726F_4A88_B434_EC34DD9149F9_.wvu.PrintArea" localSheetId="22" hidden="1">'F. Zusammenfassung'!$A$1:$G$43</definedName>
    <definedName name="Z_FF7014B8_726F_4A88_B434_EC34DD9149F9_.wvu.PrintArea" localSheetId="23" hidden="1">'G. Auflösung RegKto'!$A$1:$I$12</definedName>
    <definedName name="Z_FF7014B8_726F_4A88_B434_EC34DD9149F9_.wvu.PrintArea" localSheetId="24" hidden="1">'H. Erläuterungen'!$A$1:$E$201</definedName>
    <definedName name="Z_FF7014B8_726F_4A88_B434_EC34DD9149F9_.wvu.PrintArea" localSheetId="0" hidden="1">Listen!#REF!</definedName>
    <definedName name="Z_FF7014B8_726F_4A88_B434_EC34DD9149F9_.wvu.PrintTitles" localSheetId="24" hidden="1">'H. Erläuterungen'!$3:$3</definedName>
  </definedNames>
  <calcPr calcId="191029"/>
  <customWorkbookViews>
    <customWorkbookView name="610-12 - Persönliche Ansicht" guid="{FF7014B8-726F-4A88-B434-EC34DD9149F9}" mergeInterval="0" personalView="1" maximized="1" windowWidth="1920" windowHeight="875" tabRatio="770" activeSheetId="6" showComments="commIndAndComment"/>
    <customWorkbookView name="610-8 - Persönliche Ansicht" guid="{AB984B78-CF90-47D3-BD7F-5805A1C1409B}" mergeInterval="0" personalView="1" maximized="1" windowWidth="1920" windowHeight="895" tabRatio="945"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 i="2" l="1"/>
  <c r="W11" i="37"/>
  <c r="AA11" i="37"/>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91" i="23"/>
  <c r="A92" i="23"/>
  <c r="A93" i="23"/>
  <c r="A94" i="23"/>
  <c r="A95" i="23"/>
  <c r="A96" i="23"/>
  <c r="A97" i="23"/>
  <c r="A98" i="23"/>
  <c r="A99" i="23"/>
  <c r="A100" i="23"/>
  <c r="A101" i="23"/>
  <c r="A102" i="23"/>
  <c r="A103" i="23"/>
  <c r="A104" i="23"/>
  <c r="A105" i="23"/>
  <c r="A106" i="23"/>
  <c r="A107" i="23"/>
  <c r="A108" i="23"/>
  <c r="A109" i="23"/>
  <c r="A110" i="23"/>
  <c r="A111" i="23"/>
  <c r="A112" i="23"/>
  <c r="A113" i="23"/>
  <c r="A114" i="23"/>
  <c r="A115" i="23"/>
  <c r="A116" i="23"/>
  <c r="A117" i="23"/>
  <c r="A118" i="23"/>
  <c r="A119" i="23"/>
  <c r="A120" i="23"/>
  <c r="A121" i="23"/>
  <c r="A122" i="23"/>
  <c r="A123" i="23"/>
  <c r="A124" i="23"/>
  <c r="A125" i="23"/>
  <c r="A126" i="23"/>
  <c r="A127" i="23"/>
  <c r="A128" i="23"/>
  <c r="A129" i="23"/>
  <c r="A130" i="23"/>
  <c r="A131" i="23"/>
  <c r="A132" i="23"/>
  <c r="A133" i="23"/>
  <c r="A134" i="23"/>
  <c r="A135" i="23"/>
  <c r="A136" i="23"/>
  <c r="A137" i="23"/>
  <c r="A138" i="23"/>
  <c r="A139" i="23"/>
  <c r="A140" i="23"/>
  <c r="A141" i="23"/>
  <c r="A142" i="23"/>
  <c r="A143" i="23"/>
  <c r="A144" i="23"/>
  <c r="A145" i="23"/>
  <c r="A146" i="23"/>
  <c r="A147" i="23"/>
  <c r="A148" i="23"/>
  <c r="A149" i="23"/>
  <c r="A150" i="23"/>
  <c r="A151" i="23"/>
  <c r="A152" i="23"/>
  <c r="A153" i="23"/>
  <c r="A154" i="23"/>
  <c r="A155" i="23"/>
  <c r="A156"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A185" i="23"/>
  <c r="A186" i="23"/>
  <c r="A187" i="23"/>
  <c r="A188" i="23"/>
  <c r="A189" i="23"/>
  <c r="A190" i="23"/>
  <c r="A191" i="23"/>
  <c r="A192" i="23"/>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220" i="23"/>
  <c r="A221" i="23"/>
  <c r="A222" i="23"/>
  <c r="A223" i="23"/>
  <c r="A224" i="23"/>
  <c r="A225" i="23"/>
  <c r="A226" i="23"/>
  <c r="A227" i="23"/>
  <c r="A228" i="23"/>
  <c r="A229" i="23"/>
  <c r="A230" i="23"/>
  <c r="A231" i="23"/>
  <c r="A232" i="23"/>
  <c r="A233" i="23"/>
  <c r="A234" i="23"/>
  <c r="A235" i="23"/>
  <c r="A236" i="23"/>
  <c r="A237" i="23"/>
  <c r="A238" i="23"/>
  <c r="A239" i="23"/>
  <c r="A240" i="23"/>
  <c r="A241" i="23"/>
  <c r="A242" i="23"/>
  <c r="A243" i="23"/>
  <c r="A244" i="23"/>
  <c r="A245" i="23"/>
  <c r="A246" i="23"/>
  <c r="A247" i="23"/>
  <c r="A248" i="23"/>
  <c r="A249" i="23"/>
  <c r="A250" i="23"/>
  <c r="A251" i="23"/>
  <c r="A252" i="23"/>
  <c r="A253" i="23"/>
  <c r="A254" i="23"/>
  <c r="A255" i="23"/>
  <c r="A256" i="23"/>
  <c r="A257" i="23"/>
  <c r="A258" i="23"/>
  <c r="A259" i="23"/>
  <c r="A260" i="23"/>
  <c r="A261" i="23"/>
  <c r="A262" i="23"/>
  <c r="A263" i="23"/>
  <c r="A264" i="23"/>
  <c r="A265" i="23"/>
  <c r="A266" i="23"/>
  <c r="A267" i="23"/>
  <c r="A268" i="23"/>
  <c r="A269" i="23"/>
  <c r="A270" i="23"/>
  <c r="A271" i="23"/>
  <c r="A272" i="23"/>
  <c r="A273" i="23"/>
  <c r="A274" i="23"/>
  <c r="A275" i="23"/>
  <c r="A276" i="23"/>
  <c r="A277" i="23"/>
  <c r="A278" i="23"/>
  <c r="A279" i="23"/>
  <c r="A280" i="23"/>
  <c r="A281" i="23"/>
  <c r="A282" i="23"/>
  <c r="A283" i="23"/>
  <c r="A284" i="23"/>
  <c r="A285" i="23"/>
  <c r="A286" i="23"/>
  <c r="A287" i="23"/>
  <c r="A288" i="23"/>
  <c r="A289" i="23"/>
  <c r="A290" i="23"/>
  <c r="A291" i="23"/>
  <c r="A292" i="23"/>
  <c r="A293" i="23"/>
  <c r="A294" i="23"/>
  <c r="A295" i="23"/>
  <c r="A296" i="23"/>
  <c r="A297" i="23"/>
  <c r="A298" i="23"/>
  <c r="A299" i="23"/>
  <c r="A300" i="23"/>
  <c r="A301" i="23"/>
  <c r="A302" i="23"/>
  <c r="A303" i="23"/>
  <c r="A304" i="23"/>
  <c r="A305" i="23"/>
  <c r="A306" i="23"/>
  <c r="A307" i="23"/>
  <c r="A308" i="23"/>
  <c r="A309" i="23"/>
  <c r="A310" i="23"/>
  <c r="A311" i="23"/>
  <c r="A312" i="23"/>
  <c r="A313" i="23"/>
  <c r="A314" i="23"/>
  <c r="A315" i="23"/>
  <c r="A316" i="23"/>
  <c r="A317" i="23"/>
  <c r="A318" i="23"/>
  <c r="A319" i="23"/>
  <c r="A320" i="23"/>
  <c r="A321" i="23"/>
  <c r="A322" i="23"/>
  <c r="A323" i="23"/>
  <c r="A324" i="23"/>
  <c r="A325" i="23"/>
  <c r="A326" i="23"/>
  <c r="A327" i="23"/>
  <c r="A328" i="23"/>
  <c r="A329" i="23"/>
  <c r="A330" i="23"/>
  <c r="A331" i="23"/>
  <c r="A332" i="23"/>
  <c r="A333" i="23"/>
  <c r="A334" i="23"/>
  <c r="A335" i="23"/>
  <c r="A336" i="23"/>
  <c r="A337" i="23"/>
  <c r="A338" i="23"/>
  <c r="A339" i="23"/>
  <c r="A340" i="23"/>
  <c r="A341" i="23"/>
  <c r="A342" i="23"/>
  <c r="A343" i="23"/>
  <c r="A344" i="23"/>
  <c r="A345" i="23"/>
  <c r="A346" i="23"/>
  <c r="A347" i="23"/>
  <c r="A348" i="23"/>
  <c r="A349" i="23"/>
  <c r="A350" i="23"/>
  <c r="A351" i="23"/>
  <c r="A352" i="23"/>
  <c r="A353" i="23"/>
  <c r="A354" i="23"/>
  <c r="A355" i="23"/>
  <c r="A356" i="23"/>
  <c r="A357" i="23"/>
  <c r="A358" i="23"/>
  <c r="A359" i="23"/>
  <c r="A360" i="23"/>
  <c r="A361" i="23"/>
  <c r="A362" i="23"/>
  <c r="A363" i="23"/>
  <c r="A364" i="23"/>
  <c r="A365" i="23"/>
  <c r="A366" i="23"/>
  <c r="A367" i="23"/>
  <c r="A368" i="23"/>
  <c r="A369" i="23"/>
  <c r="A370" i="23"/>
  <c r="A371" i="23"/>
  <c r="A372" i="23"/>
  <c r="A373" i="23"/>
  <c r="A374" i="23"/>
  <c r="A375" i="23"/>
  <c r="A376" i="23"/>
  <c r="A377" i="23"/>
  <c r="A378" i="23"/>
  <c r="A379" i="23"/>
  <c r="A380" i="23"/>
  <c r="A381" i="23"/>
  <c r="A382" i="23"/>
  <c r="A383" i="23"/>
  <c r="A384" i="23"/>
  <c r="A385" i="23"/>
  <c r="A386" i="23"/>
  <c r="A387" i="23"/>
  <c r="A388" i="23"/>
  <c r="A389" i="23"/>
  <c r="A390" i="23"/>
  <c r="A391" i="23"/>
  <c r="A392" i="23"/>
  <c r="A393" i="23"/>
  <c r="A394" i="23"/>
  <c r="A395" i="23"/>
  <c r="A396" i="23"/>
  <c r="A397" i="23"/>
  <c r="A398" i="23"/>
  <c r="A399" i="23"/>
  <c r="A400" i="23"/>
  <c r="A401" i="23"/>
  <c r="A402" i="23"/>
  <c r="A403" i="23"/>
  <c r="A404" i="23"/>
  <c r="A405" i="23"/>
  <c r="A8" i="23"/>
  <c r="A7" i="23"/>
  <c r="A6" i="23"/>
  <c r="H18" i="40"/>
  <c r="H11" i="40"/>
  <c r="H12" i="40"/>
  <c r="H13" i="40"/>
  <c r="H14" i="40"/>
  <c r="H15" i="40"/>
  <c r="H16" i="40"/>
  <c r="H10" i="40"/>
  <c r="B13" i="40"/>
  <c r="B14" i="40"/>
  <c r="B15" i="40"/>
  <c r="B16" i="40"/>
  <c r="F5" i="15"/>
  <c r="P12" i="41"/>
  <c r="AF12" i="37"/>
  <c r="G6" i="13" l="1"/>
  <c r="D5" i="41" l="1"/>
  <c r="F5" i="41" s="1"/>
  <c r="D6" i="41"/>
  <c r="F6" i="41" s="1"/>
  <c r="D7" i="41"/>
  <c r="F7" i="41" s="1"/>
  <c r="D8" i="41"/>
  <c r="F8" i="41" s="1"/>
  <c r="D4" i="41"/>
  <c r="F4" i="41" s="1"/>
  <c r="E10" i="41" l="1"/>
  <c r="O10" i="41"/>
  <c r="G4" i="41" l="1"/>
  <c r="N4" i="41" s="1"/>
  <c r="G8" i="41"/>
  <c r="H8" i="41" s="1"/>
  <c r="G7" i="41"/>
  <c r="M7" i="41" s="1"/>
  <c r="G6" i="41"/>
  <c r="J6" i="41" s="1"/>
  <c r="G5" i="41"/>
  <c r="H5" i="41" s="1"/>
  <c r="F10" i="41"/>
  <c r="K7" i="41"/>
  <c r="L7" i="41"/>
  <c r="N5" i="41" l="1"/>
  <c r="J8" i="41"/>
  <c r="H6" i="41"/>
  <c r="N8" i="41"/>
  <c r="M8" i="41"/>
  <c r="N6" i="41"/>
  <c r="L8" i="41"/>
  <c r="K8" i="41"/>
  <c r="I6" i="41"/>
  <c r="L6" i="41"/>
  <c r="J7" i="41"/>
  <c r="J5" i="41"/>
  <c r="K6" i="41"/>
  <c r="M5" i="41"/>
  <c r="I8" i="41"/>
  <c r="L5" i="41"/>
  <c r="I5" i="41"/>
  <c r="I7" i="41"/>
  <c r="M6" i="41"/>
  <c r="H7" i="41"/>
  <c r="K5" i="41"/>
  <c r="N7" i="41"/>
  <c r="K4" i="41"/>
  <c r="J4" i="41"/>
  <c r="M4" i="41"/>
  <c r="I4" i="41"/>
  <c r="H4" i="41"/>
  <c r="L4" i="41"/>
  <c r="O5" i="41" l="1"/>
  <c r="P5" i="41" s="1"/>
  <c r="Q5" i="41" s="1"/>
  <c r="R5" i="41" s="1"/>
  <c r="O8" i="41"/>
  <c r="P8" i="41" s="1"/>
  <c r="O7" i="41"/>
  <c r="P7" i="41" s="1"/>
  <c r="Q7" i="41" s="1"/>
  <c r="R7" i="41" s="1"/>
  <c r="O6" i="41"/>
  <c r="P6" i="41" s="1"/>
  <c r="Q6" i="41" s="1"/>
  <c r="R6" i="41" s="1"/>
  <c r="Q8" i="41"/>
  <c r="R8" i="41" s="1"/>
  <c r="O4" i="41"/>
  <c r="P4" i="41" s="1"/>
  <c r="Q4" i="41" s="1"/>
  <c r="R4" i="41" s="1"/>
  <c r="P10" i="41" l="1"/>
  <c r="Q10" i="41"/>
  <c r="R10" i="41"/>
  <c r="B61" i="1" l="1"/>
  <c r="N13" i="32"/>
  <c r="O13" i="32"/>
  <c r="E13" i="32"/>
  <c r="D13" i="32"/>
  <c r="F16" i="9"/>
  <c r="F12" i="9"/>
  <c r="B13" i="9"/>
  <c r="M6" i="21" l="1"/>
  <c r="J7" i="21"/>
  <c r="J8" i="21"/>
  <c r="J9" i="21"/>
  <c r="J10" i="21"/>
  <c r="J11" i="21"/>
  <c r="J12" i="21"/>
  <c r="J13" i="21"/>
  <c r="J14" i="21"/>
  <c r="J15" i="21"/>
  <c r="J16" i="21"/>
  <c r="J17" i="21"/>
  <c r="J18" i="21"/>
  <c r="J19" i="21"/>
  <c r="J20" i="21"/>
  <c r="J21" i="21"/>
  <c r="J22" i="21"/>
  <c r="J23" i="21"/>
  <c r="J24"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7" i="21"/>
  <c r="J58"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92" i="21"/>
  <c r="J93" i="21"/>
  <c r="J94" i="21"/>
  <c r="J95" i="21"/>
  <c r="J96" i="21"/>
  <c r="J97" i="21"/>
  <c r="J98" i="21"/>
  <c r="J99" i="21"/>
  <c r="J100" i="21"/>
  <c r="J101" i="21"/>
  <c r="J102" i="21"/>
  <c r="J103" i="21"/>
  <c r="J104" i="21"/>
  <c r="J105" i="21"/>
  <c r="J106" i="21"/>
  <c r="J107" i="21"/>
  <c r="J108" i="21"/>
  <c r="J109" i="21"/>
  <c r="J110" i="21"/>
  <c r="J111" i="21"/>
  <c r="J112" i="21"/>
  <c r="J113" i="21"/>
  <c r="J114" i="21"/>
  <c r="J115" i="21"/>
  <c r="J116" i="21"/>
  <c r="J117" i="21"/>
  <c r="J118" i="21"/>
  <c r="J119" i="21"/>
  <c r="J120" i="21"/>
  <c r="J121" i="21"/>
  <c r="J122" i="21"/>
  <c r="J123" i="21"/>
  <c r="J124" i="21"/>
  <c r="J125" i="21"/>
  <c r="J126" i="21"/>
  <c r="J127" i="21"/>
  <c r="J128" i="21"/>
  <c r="J129" i="21"/>
  <c r="J130" i="21"/>
  <c r="J131" i="21"/>
  <c r="J132" i="21"/>
  <c r="J133" i="21"/>
  <c r="J134" i="21"/>
  <c r="J135" i="21"/>
  <c r="J136" i="21"/>
  <c r="J137" i="21"/>
  <c r="J138" i="21"/>
  <c r="J139" i="21"/>
  <c r="J140" i="21"/>
  <c r="J141" i="21"/>
  <c r="J142" i="21"/>
  <c r="J143" i="21"/>
  <c r="J144" i="21"/>
  <c r="J145" i="21"/>
  <c r="J146" i="21"/>
  <c r="J147" i="21"/>
  <c r="J148" i="21"/>
  <c r="J149" i="21"/>
  <c r="J150" i="21"/>
  <c r="J151" i="21"/>
  <c r="J152" i="21"/>
  <c r="J153" i="21"/>
  <c r="J154" i="21"/>
  <c r="J155" i="21"/>
  <c r="J156" i="21"/>
  <c r="J157" i="21"/>
  <c r="J158" i="21"/>
  <c r="J159" i="21"/>
  <c r="J160" i="21"/>
  <c r="J161" i="21"/>
  <c r="J162" i="21"/>
  <c r="J163" i="21"/>
  <c r="J164" i="21"/>
  <c r="J165" i="21"/>
  <c r="J166" i="21"/>
  <c r="J167" i="21"/>
  <c r="J168" i="21"/>
  <c r="J169" i="21"/>
  <c r="J170" i="21"/>
  <c r="J171" i="21"/>
  <c r="J172" i="21"/>
  <c r="J173" i="21"/>
  <c r="J174" i="21"/>
  <c r="J175" i="21"/>
  <c r="J176" i="21"/>
  <c r="J177" i="21"/>
  <c r="J178" i="21"/>
  <c r="J179" i="21"/>
  <c r="J180" i="21"/>
  <c r="J181" i="21"/>
  <c r="J182" i="21"/>
  <c r="J183" i="21"/>
  <c r="J184" i="21"/>
  <c r="J185" i="21"/>
  <c r="J186" i="21"/>
  <c r="J187" i="21"/>
  <c r="J188" i="21"/>
  <c r="J189" i="21"/>
  <c r="J190" i="21"/>
  <c r="J191" i="21"/>
  <c r="J192" i="21"/>
  <c r="J193" i="21"/>
  <c r="J194" i="21"/>
  <c r="J195" i="21"/>
  <c r="J196" i="21"/>
  <c r="J197" i="21"/>
  <c r="J198" i="21"/>
  <c r="J199" i="21"/>
  <c r="J200" i="21"/>
  <c r="J201" i="21"/>
  <c r="J202" i="21"/>
  <c r="J203" i="21"/>
  <c r="J204" i="21"/>
  <c r="J205" i="21"/>
  <c r="J206" i="21"/>
  <c r="J207" i="21"/>
  <c r="J208" i="21"/>
  <c r="J209" i="21"/>
  <c r="J210" i="21"/>
  <c r="J211" i="21"/>
  <c r="J212" i="21"/>
  <c r="J213" i="21"/>
  <c r="J214" i="21"/>
  <c r="J215" i="21"/>
  <c r="J216" i="21"/>
  <c r="J217" i="21"/>
  <c r="J218" i="21"/>
  <c r="J219" i="21"/>
  <c r="J220" i="21"/>
  <c r="J221" i="21"/>
  <c r="J222" i="21"/>
  <c r="J223" i="21"/>
  <c r="J224" i="21"/>
  <c r="J225" i="21"/>
  <c r="J226" i="21"/>
  <c r="J227" i="21"/>
  <c r="J228" i="21"/>
  <c r="J229" i="21"/>
  <c r="J230" i="21"/>
  <c r="J231" i="21"/>
  <c r="J232" i="21"/>
  <c r="J233" i="21"/>
  <c r="J234" i="21"/>
  <c r="J235" i="21"/>
  <c r="J236" i="21"/>
  <c r="J237" i="21"/>
  <c r="J238" i="21"/>
  <c r="J239" i="21"/>
  <c r="J240" i="21"/>
  <c r="J241" i="21"/>
  <c r="J242" i="21"/>
  <c r="J243" i="21"/>
  <c r="J244" i="21"/>
  <c r="J245" i="21"/>
  <c r="J246" i="21"/>
  <c r="J247" i="21"/>
  <c r="J248" i="21"/>
  <c r="J249" i="21"/>
  <c r="J250" i="21"/>
  <c r="J251" i="21"/>
  <c r="J252" i="21"/>
  <c r="J253" i="21"/>
  <c r="J254" i="21"/>
  <c r="J255" i="21"/>
  <c r="J256" i="21"/>
  <c r="J257" i="21"/>
  <c r="J258" i="21"/>
  <c r="J259" i="21"/>
  <c r="J260" i="21"/>
  <c r="J261" i="21"/>
  <c r="J262" i="21"/>
  <c r="J263" i="21"/>
  <c r="J264" i="21"/>
  <c r="J265" i="21"/>
  <c r="J266" i="21"/>
  <c r="J267" i="21"/>
  <c r="J268" i="21"/>
  <c r="J269" i="21"/>
  <c r="J270" i="21"/>
  <c r="J271" i="21"/>
  <c r="J272" i="21"/>
  <c r="J273" i="21"/>
  <c r="J274" i="21"/>
  <c r="J275" i="21"/>
  <c r="J276" i="21"/>
  <c r="J277" i="21"/>
  <c r="J278" i="21"/>
  <c r="J279" i="21"/>
  <c r="J280" i="21"/>
  <c r="J281" i="21"/>
  <c r="J282" i="21"/>
  <c r="J283" i="21"/>
  <c r="J284" i="21"/>
  <c r="J285" i="21"/>
  <c r="J286" i="21"/>
  <c r="J287" i="21"/>
  <c r="J288" i="21"/>
  <c r="J289" i="21"/>
  <c r="J290" i="21"/>
  <c r="J291" i="21"/>
  <c r="J292" i="21"/>
  <c r="J293" i="21"/>
  <c r="J294" i="21"/>
  <c r="J295" i="21"/>
  <c r="J296" i="21"/>
  <c r="J297" i="21"/>
  <c r="J298" i="21"/>
  <c r="J299" i="21"/>
  <c r="J300" i="21"/>
  <c r="J301" i="21"/>
  <c r="J302" i="21"/>
  <c r="J303" i="21"/>
  <c r="J304" i="21"/>
  <c r="J305" i="21"/>
  <c r="J306" i="21"/>
  <c r="J307" i="21"/>
  <c r="J308" i="21"/>
  <c r="J309" i="21"/>
  <c r="J310" i="21"/>
  <c r="J311" i="21"/>
  <c r="J312" i="21"/>
  <c r="J313" i="21"/>
  <c r="J314" i="21"/>
  <c r="J315" i="21"/>
  <c r="J316" i="21"/>
  <c r="J317" i="21"/>
  <c r="J318" i="21"/>
  <c r="J319" i="21"/>
  <c r="J320" i="21"/>
  <c r="J321" i="21"/>
  <c r="J322" i="21"/>
  <c r="J323" i="21"/>
  <c r="J324" i="21"/>
  <c r="J325" i="21"/>
  <c r="J326" i="21"/>
  <c r="J327" i="21"/>
  <c r="J328" i="21"/>
  <c r="J329" i="21"/>
  <c r="J330" i="21"/>
  <c r="J331" i="21"/>
  <c r="J332" i="21"/>
  <c r="J333" i="21"/>
  <c r="J334" i="21"/>
  <c r="J335" i="21"/>
  <c r="J336" i="21"/>
  <c r="J337" i="21"/>
  <c r="J338" i="21"/>
  <c r="J339" i="21"/>
  <c r="J340" i="21"/>
  <c r="J341" i="21"/>
  <c r="J342" i="21"/>
  <c r="J343" i="21"/>
  <c r="J344" i="21"/>
  <c r="J345" i="21"/>
  <c r="J346" i="21"/>
  <c r="J347" i="21"/>
  <c r="J348" i="21"/>
  <c r="J349" i="21"/>
  <c r="J350" i="21"/>
  <c r="J351" i="21"/>
  <c r="J352" i="21"/>
  <c r="J353" i="21"/>
  <c r="J354" i="21"/>
  <c r="J355" i="21"/>
  <c r="J356" i="21"/>
  <c r="J357" i="21"/>
  <c r="J358" i="21"/>
  <c r="J359" i="21"/>
  <c r="J360" i="21"/>
  <c r="J361" i="21"/>
  <c r="J362" i="21"/>
  <c r="J363" i="21"/>
  <c r="J364" i="21"/>
  <c r="J365" i="21"/>
  <c r="J366" i="21"/>
  <c r="J367" i="21"/>
  <c r="J368" i="21"/>
  <c r="J369" i="21"/>
  <c r="J370" i="21"/>
  <c r="J371" i="21"/>
  <c r="J372" i="21"/>
  <c r="J373" i="21"/>
  <c r="J374" i="21"/>
  <c r="J375" i="21"/>
  <c r="J376" i="21"/>
  <c r="J377" i="21"/>
  <c r="J378" i="21"/>
  <c r="J379" i="21"/>
  <c r="J380" i="21"/>
  <c r="J381" i="21"/>
  <c r="J382" i="21"/>
  <c r="J383" i="21"/>
  <c r="J384" i="21"/>
  <c r="J385" i="21"/>
  <c r="J386" i="21"/>
  <c r="J387" i="21"/>
  <c r="J388" i="21"/>
  <c r="J389" i="21"/>
  <c r="J390" i="21"/>
  <c r="J391" i="21"/>
  <c r="J392" i="21"/>
  <c r="J393" i="21"/>
  <c r="J394" i="21"/>
  <c r="J395" i="21"/>
  <c r="J396" i="21"/>
  <c r="J397" i="21"/>
  <c r="J398" i="21"/>
  <c r="J399" i="21"/>
  <c r="J400" i="21"/>
  <c r="J401" i="21"/>
  <c r="J402" i="21"/>
  <c r="J403" i="21"/>
  <c r="J404" i="21"/>
  <c r="J405" i="21"/>
  <c r="J406" i="21"/>
  <c r="J407" i="21"/>
  <c r="J408" i="21"/>
  <c r="J409" i="21"/>
  <c r="J410" i="21"/>
  <c r="J411" i="21"/>
  <c r="J412" i="21"/>
  <c r="J413" i="21"/>
  <c r="J414" i="21"/>
  <c r="J415" i="21"/>
  <c r="J416" i="21"/>
  <c r="J417" i="21"/>
  <c r="J418" i="21"/>
  <c r="J419" i="21"/>
  <c r="J420" i="21"/>
  <c r="J421" i="21"/>
  <c r="J422" i="21"/>
  <c r="J423" i="21"/>
  <c r="J424" i="21"/>
  <c r="J425" i="21"/>
  <c r="J426" i="21"/>
  <c r="J427" i="21"/>
  <c r="J428" i="21"/>
  <c r="J429" i="21"/>
  <c r="J430" i="21"/>
  <c r="J431" i="21"/>
  <c r="J432" i="21"/>
  <c r="J433" i="21"/>
  <c r="J434" i="21"/>
  <c r="J435" i="21"/>
  <c r="J436" i="21"/>
  <c r="J437" i="21"/>
  <c r="J438" i="21"/>
  <c r="J439" i="21"/>
  <c r="J440" i="21"/>
  <c r="J441" i="21"/>
  <c r="J442" i="21"/>
  <c r="J443" i="21"/>
  <c r="J444" i="21"/>
  <c r="J445" i="21"/>
  <c r="J446" i="21"/>
  <c r="J447" i="21"/>
  <c r="J448" i="21"/>
  <c r="J449" i="21"/>
  <c r="J450" i="21"/>
  <c r="J451" i="21"/>
  <c r="J452" i="21"/>
  <c r="J453" i="21"/>
  <c r="J454" i="21"/>
  <c r="J455" i="21"/>
  <c r="J456" i="21"/>
  <c r="J457" i="21"/>
  <c r="J458" i="21"/>
  <c r="J459" i="21"/>
  <c r="J460" i="21"/>
  <c r="J461" i="21"/>
  <c r="J462" i="21"/>
  <c r="J463" i="21"/>
  <c r="J464" i="21"/>
  <c r="J465" i="21"/>
  <c r="J466" i="21"/>
  <c r="J467" i="21"/>
  <c r="J468" i="21"/>
  <c r="J469" i="21"/>
  <c r="J470" i="21"/>
  <c r="J471" i="21"/>
  <c r="J472" i="21"/>
  <c r="J473" i="21"/>
  <c r="J474" i="21"/>
  <c r="J475" i="21"/>
  <c r="J476" i="21"/>
  <c r="J477" i="21"/>
  <c r="J478" i="21"/>
  <c r="J479" i="21"/>
  <c r="J480" i="21"/>
  <c r="J481" i="21"/>
  <c r="J482" i="21"/>
  <c r="J483" i="21"/>
  <c r="J484" i="21"/>
  <c r="J485" i="21"/>
  <c r="J486" i="21"/>
  <c r="J487" i="21"/>
  <c r="J488" i="21"/>
  <c r="J489" i="21"/>
  <c r="J490" i="21"/>
  <c r="J491" i="21"/>
  <c r="J492" i="21"/>
  <c r="J493" i="21"/>
  <c r="J494" i="21"/>
  <c r="J495" i="21"/>
  <c r="J496" i="21"/>
  <c r="J497" i="21"/>
  <c r="J498" i="21"/>
  <c r="J499" i="21"/>
  <c r="J500" i="21"/>
  <c r="J501" i="21"/>
  <c r="J502" i="21"/>
  <c r="J503" i="21"/>
  <c r="J504" i="21"/>
  <c r="J505" i="21"/>
  <c r="J506" i="21"/>
  <c r="J507" i="21"/>
  <c r="J508" i="21"/>
  <c r="J509" i="21"/>
  <c r="J510" i="21"/>
  <c r="J511" i="21"/>
  <c r="J512" i="21"/>
  <c r="J513" i="21"/>
  <c r="J514" i="21"/>
  <c r="J515" i="21"/>
  <c r="J516" i="21"/>
  <c r="J517" i="21"/>
  <c r="J518" i="21"/>
  <c r="J519" i="21"/>
  <c r="J520" i="21"/>
  <c r="J521" i="21"/>
  <c r="J522" i="21"/>
  <c r="J523" i="21"/>
  <c r="J524" i="21"/>
  <c r="J525" i="21"/>
  <c r="J526" i="21"/>
  <c r="J527" i="21"/>
  <c r="J528" i="21"/>
  <c r="J529" i="21"/>
  <c r="J530" i="21"/>
  <c r="J531" i="21"/>
  <c r="J532" i="21"/>
  <c r="J533" i="21"/>
  <c r="J534" i="21"/>
  <c r="J535" i="21"/>
  <c r="J536" i="21"/>
  <c r="J537" i="21"/>
  <c r="J538" i="21"/>
  <c r="J539" i="21"/>
  <c r="J540" i="21"/>
  <c r="J541" i="21"/>
  <c r="J542" i="21"/>
  <c r="J543" i="21"/>
  <c r="J544" i="21"/>
  <c r="J545" i="21"/>
  <c r="J546" i="21"/>
  <c r="J547" i="21"/>
  <c r="J548" i="21"/>
  <c r="J549" i="21"/>
  <c r="J550" i="21"/>
  <c r="J551" i="21"/>
  <c r="J552" i="21"/>
  <c r="J553" i="21"/>
  <c r="J554" i="21"/>
  <c r="J555" i="21"/>
  <c r="J556" i="21"/>
  <c r="J557" i="21"/>
  <c r="J558" i="21"/>
  <c r="J559" i="21"/>
  <c r="J560" i="21"/>
  <c r="J561" i="21"/>
  <c r="J562" i="21"/>
  <c r="J563" i="21"/>
  <c r="J564" i="21"/>
  <c r="J565" i="21"/>
  <c r="J566" i="21"/>
  <c r="J567" i="21"/>
  <c r="J568" i="21"/>
  <c r="J569" i="21"/>
  <c r="J570" i="21"/>
  <c r="J571" i="21"/>
  <c r="J572" i="21"/>
  <c r="J573" i="21"/>
  <c r="J574" i="21"/>
  <c r="J575" i="21"/>
  <c r="J576" i="21"/>
  <c r="J577" i="21"/>
  <c r="J578" i="21"/>
  <c r="J579" i="21"/>
  <c r="J580" i="21"/>
  <c r="J581" i="21"/>
  <c r="J582" i="21"/>
  <c r="J583" i="21"/>
  <c r="J584" i="21"/>
  <c r="J585" i="21"/>
  <c r="J586" i="21"/>
  <c r="J587" i="21"/>
  <c r="J588" i="21"/>
  <c r="J589" i="21"/>
  <c r="J590" i="21"/>
  <c r="J591" i="21"/>
  <c r="J592" i="21"/>
  <c r="J593" i="21"/>
  <c r="J594" i="21"/>
  <c r="J595" i="21"/>
  <c r="J596" i="21"/>
  <c r="J597" i="21"/>
  <c r="J598" i="21"/>
  <c r="J599" i="21"/>
  <c r="J600" i="21"/>
  <c r="J601" i="21"/>
  <c r="J602" i="21"/>
  <c r="J603" i="21"/>
  <c r="J604" i="21"/>
  <c r="J605" i="21"/>
  <c r="J606" i="21"/>
  <c r="J607" i="21"/>
  <c r="J608" i="21"/>
  <c r="J609" i="21"/>
  <c r="J610" i="21"/>
  <c r="J611" i="21"/>
  <c r="J612" i="21"/>
  <c r="J613" i="21"/>
  <c r="J614" i="21"/>
  <c r="J615" i="21"/>
  <c r="J616" i="21"/>
  <c r="J617" i="21"/>
  <c r="J618" i="21"/>
  <c r="J619" i="21"/>
  <c r="J620" i="21"/>
  <c r="J621" i="21"/>
  <c r="J622" i="21"/>
  <c r="J623" i="21"/>
  <c r="J624" i="21"/>
  <c r="J625" i="21"/>
  <c r="J626" i="21"/>
  <c r="J627" i="21"/>
  <c r="J628" i="21"/>
  <c r="J629" i="21"/>
  <c r="J630" i="21"/>
  <c r="J631" i="21"/>
  <c r="J632" i="21"/>
  <c r="J633" i="21"/>
  <c r="J634" i="21"/>
  <c r="J635" i="21"/>
  <c r="J636" i="21"/>
  <c r="J637" i="21"/>
  <c r="J638" i="21"/>
  <c r="J639" i="21"/>
  <c r="J640" i="21"/>
  <c r="J641" i="21"/>
  <c r="J642" i="21"/>
  <c r="J643" i="21"/>
  <c r="J644" i="21"/>
  <c r="J645" i="21"/>
  <c r="J646" i="21"/>
  <c r="J647" i="21"/>
  <c r="J648" i="21"/>
  <c r="J649" i="21"/>
  <c r="J650" i="21"/>
  <c r="J651" i="21"/>
  <c r="J652" i="21"/>
  <c r="J653" i="21"/>
  <c r="J654" i="21"/>
  <c r="J655" i="21"/>
  <c r="J656" i="21"/>
  <c r="J657" i="21"/>
  <c r="J658" i="21"/>
  <c r="J659" i="21"/>
  <c r="J660" i="21"/>
  <c r="J661" i="21"/>
  <c r="J662" i="21"/>
  <c r="J663" i="21"/>
  <c r="J664" i="21"/>
  <c r="J665" i="21"/>
  <c r="J666" i="21"/>
  <c r="J667" i="21"/>
  <c r="J668" i="21"/>
  <c r="J669" i="21"/>
  <c r="J670" i="21"/>
  <c r="J671" i="21"/>
  <c r="J672" i="21"/>
  <c r="J673" i="21"/>
  <c r="J674" i="21"/>
  <c r="J675" i="21"/>
  <c r="J676" i="21"/>
  <c r="J677" i="21"/>
  <c r="J678" i="21"/>
  <c r="J679" i="21"/>
  <c r="J680" i="21"/>
  <c r="J681" i="21"/>
  <c r="J682" i="21"/>
  <c r="J683" i="21"/>
  <c r="J684" i="21"/>
  <c r="J685" i="21"/>
  <c r="J686" i="21"/>
  <c r="J687" i="21"/>
  <c r="J688" i="21"/>
  <c r="J689" i="21"/>
  <c r="J690" i="21"/>
  <c r="J691" i="21"/>
  <c r="J692" i="21"/>
  <c r="J693" i="21"/>
  <c r="J694" i="21"/>
  <c r="J695" i="21"/>
  <c r="J696" i="21"/>
  <c r="J697" i="21"/>
  <c r="J698" i="21"/>
  <c r="J699" i="21"/>
  <c r="J700" i="21"/>
  <c r="J701" i="21"/>
  <c r="J702" i="21"/>
  <c r="J703" i="21"/>
  <c r="J704" i="21"/>
  <c r="J705" i="21"/>
  <c r="J706" i="21"/>
  <c r="J707" i="21"/>
  <c r="J708" i="21"/>
  <c r="J709" i="21"/>
  <c r="J710" i="21"/>
  <c r="J711" i="21"/>
  <c r="J712" i="21"/>
  <c r="J713" i="21"/>
  <c r="J714" i="21"/>
  <c r="J715" i="21"/>
  <c r="J716" i="21"/>
  <c r="J717" i="21"/>
  <c r="J718" i="21"/>
  <c r="J719" i="21"/>
  <c r="J720" i="21"/>
  <c r="J721" i="21"/>
  <c r="J722" i="21"/>
  <c r="J723" i="21"/>
  <c r="J724" i="21"/>
  <c r="J725" i="21"/>
  <c r="J726" i="21"/>
  <c r="J727" i="21"/>
  <c r="J728" i="21"/>
  <c r="J729" i="21"/>
  <c r="J730" i="21"/>
  <c r="J731" i="21"/>
  <c r="J732" i="21"/>
  <c r="J733" i="21"/>
  <c r="J734" i="21"/>
  <c r="J735" i="21"/>
  <c r="J736" i="21"/>
  <c r="J737" i="21"/>
  <c r="J738" i="21"/>
  <c r="J739" i="21"/>
  <c r="J740" i="21"/>
  <c r="J741" i="21"/>
  <c r="J742" i="21"/>
  <c r="J743" i="21"/>
  <c r="J744" i="21"/>
  <c r="J745" i="21"/>
  <c r="J746" i="21"/>
  <c r="J747" i="21"/>
  <c r="J748" i="21"/>
  <c r="J749" i="21"/>
  <c r="J750" i="21"/>
  <c r="J751" i="21"/>
  <c r="J752" i="21"/>
  <c r="J753" i="21"/>
  <c r="J754" i="21"/>
  <c r="J755" i="21"/>
  <c r="J756" i="21"/>
  <c r="J757" i="21"/>
  <c r="J758" i="21"/>
  <c r="J759" i="21"/>
  <c r="J760" i="21"/>
  <c r="J761" i="21"/>
  <c r="J762" i="21"/>
  <c r="J763" i="21"/>
  <c r="J764" i="21"/>
  <c r="J765" i="21"/>
  <c r="J766" i="21"/>
  <c r="J767" i="21"/>
  <c r="J768" i="21"/>
  <c r="J769" i="21"/>
  <c r="J770" i="21"/>
  <c r="J771" i="21"/>
  <c r="J772" i="21"/>
  <c r="J773" i="21"/>
  <c r="J774" i="21"/>
  <c r="J775" i="21"/>
  <c r="J776" i="21"/>
  <c r="J777" i="21"/>
  <c r="J778" i="21"/>
  <c r="J779" i="21"/>
  <c r="J780" i="21"/>
  <c r="J781" i="21"/>
  <c r="J782" i="21"/>
  <c r="J783" i="21"/>
  <c r="J784" i="21"/>
  <c r="J785" i="21"/>
  <c r="J786" i="21"/>
  <c r="J787" i="21"/>
  <c r="J788" i="21"/>
  <c r="J789" i="21"/>
  <c r="J790" i="21"/>
  <c r="J791" i="21"/>
  <c r="J792" i="21"/>
  <c r="J793" i="21"/>
  <c r="J794" i="21"/>
  <c r="J795" i="21"/>
  <c r="J796" i="21"/>
  <c r="J797" i="21"/>
  <c r="J798" i="21"/>
  <c r="J799" i="21"/>
  <c r="J800" i="21"/>
  <c r="J801" i="21"/>
  <c r="J802" i="21"/>
  <c r="J803" i="21"/>
  <c r="J804" i="21"/>
  <c r="J805" i="21"/>
  <c r="J806" i="21"/>
  <c r="J807" i="21"/>
  <c r="J808" i="21"/>
  <c r="J809" i="21"/>
  <c r="J810" i="21"/>
  <c r="J811" i="21"/>
  <c r="J812" i="21"/>
  <c r="J813" i="21"/>
  <c r="J814" i="21"/>
  <c r="J815" i="21"/>
  <c r="J816" i="21"/>
  <c r="J817" i="21"/>
  <c r="J818" i="21"/>
  <c r="J819" i="21"/>
  <c r="J820" i="21"/>
  <c r="J821" i="21"/>
  <c r="J822" i="21"/>
  <c r="J823" i="21"/>
  <c r="J824" i="21"/>
  <c r="J825" i="21"/>
  <c r="J826" i="21"/>
  <c r="J827" i="21"/>
  <c r="J828" i="21"/>
  <c r="J829" i="21"/>
  <c r="J830" i="21"/>
  <c r="J831" i="21"/>
  <c r="J832" i="21"/>
  <c r="J833" i="21"/>
  <c r="J834" i="21"/>
  <c r="J835" i="21"/>
  <c r="J836" i="21"/>
  <c r="J837" i="21"/>
  <c r="J838" i="21"/>
  <c r="J839" i="21"/>
  <c r="J840" i="21"/>
  <c r="J841" i="21"/>
  <c r="J842" i="21"/>
  <c r="J843" i="21"/>
  <c r="J844" i="21"/>
  <c r="J845" i="21"/>
  <c r="J846" i="21"/>
  <c r="J847" i="21"/>
  <c r="J848" i="21"/>
  <c r="J849" i="21"/>
  <c r="J850" i="21"/>
  <c r="J851" i="21"/>
  <c r="J852" i="21"/>
  <c r="J853" i="21"/>
  <c r="J854" i="21"/>
  <c r="J855" i="21"/>
  <c r="J856" i="21"/>
  <c r="J857" i="21"/>
  <c r="J858" i="21"/>
  <c r="J859" i="21"/>
  <c r="J860" i="21"/>
  <c r="J861" i="21"/>
  <c r="J862" i="21"/>
  <c r="J863" i="21"/>
  <c r="J864" i="21"/>
  <c r="J865" i="21"/>
  <c r="J866" i="21"/>
  <c r="J867" i="21"/>
  <c r="J868" i="21"/>
  <c r="J869" i="21"/>
  <c r="J870" i="21"/>
  <c r="J871" i="21"/>
  <c r="J872" i="21"/>
  <c r="J873" i="21"/>
  <c r="J874" i="21"/>
  <c r="J875" i="21"/>
  <c r="J876" i="21"/>
  <c r="J877" i="21"/>
  <c r="J878" i="21"/>
  <c r="J879" i="21"/>
  <c r="J880" i="21"/>
  <c r="J881" i="21"/>
  <c r="J882" i="21"/>
  <c r="J883" i="21"/>
  <c r="J884" i="21"/>
  <c r="J885" i="21"/>
  <c r="J886" i="21"/>
  <c r="J887" i="21"/>
  <c r="J888" i="21"/>
  <c r="J889" i="21"/>
  <c r="J890" i="21"/>
  <c r="J891" i="21"/>
  <c r="J892" i="21"/>
  <c r="J893" i="21"/>
  <c r="J894" i="21"/>
  <c r="J895" i="21"/>
  <c r="J896" i="21"/>
  <c r="J897" i="21"/>
  <c r="J898" i="21"/>
  <c r="J899" i="21"/>
  <c r="J900" i="21"/>
  <c r="J901" i="21"/>
  <c r="J902" i="21"/>
  <c r="J903" i="21"/>
  <c r="J904" i="21"/>
  <c r="J905" i="21"/>
  <c r="J906" i="21"/>
  <c r="J907" i="21"/>
  <c r="J908" i="21"/>
  <c r="J909" i="21"/>
  <c r="J910" i="21"/>
  <c r="J911" i="21"/>
  <c r="J912" i="21"/>
  <c r="J913" i="21"/>
  <c r="J914" i="21"/>
  <c r="J915" i="21"/>
  <c r="J916" i="21"/>
  <c r="J917" i="21"/>
  <c r="J918" i="21"/>
  <c r="J919" i="21"/>
  <c r="J920" i="21"/>
  <c r="J921" i="21"/>
  <c r="J922" i="21"/>
  <c r="J923" i="21"/>
  <c r="J924" i="21"/>
  <c r="J925" i="21"/>
  <c r="J926" i="21"/>
  <c r="J927" i="21"/>
  <c r="J928" i="21"/>
  <c r="J929" i="21"/>
  <c r="J930" i="21"/>
  <c r="J931" i="21"/>
  <c r="J932" i="21"/>
  <c r="J933" i="21"/>
  <c r="J934" i="21"/>
  <c r="J935" i="21"/>
  <c r="J936" i="21"/>
  <c r="J937" i="21"/>
  <c r="J938" i="21"/>
  <c r="J939" i="21"/>
  <c r="J940" i="21"/>
  <c r="J941" i="21"/>
  <c r="J942" i="21"/>
  <c r="J943" i="21"/>
  <c r="J944" i="21"/>
  <c r="J945" i="21"/>
  <c r="J946" i="21"/>
  <c r="J947" i="21"/>
  <c r="J948" i="21"/>
  <c r="J949" i="21"/>
  <c r="J950" i="21"/>
  <c r="J951" i="21"/>
  <c r="J952" i="21"/>
  <c r="J953" i="21"/>
  <c r="J954" i="21"/>
  <c r="J955" i="21"/>
  <c r="J956" i="21"/>
  <c r="J957" i="21"/>
  <c r="J958" i="21"/>
  <c r="J959" i="21"/>
  <c r="J960" i="21"/>
  <c r="J961" i="21"/>
  <c r="J962" i="21"/>
  <c r="J963" i="21"/>
  <c r="J964" i="21"/>
  <c r="J965" i="21"/>
  <c r="J966" i="21"/>
  <c r="J967" i="21"/>
  <c r="J968" i="21"/>
  <c r="J969" i="21"/>
  <c r="J970" i="21"/>
  <c r="J971" i="21"/>
  <c r="J972" i="21"/>
  <c r="J973" i="21"/>
  <c r="J974" i="21"/>
  <c r="J975" i="21"/>
  <c r="J976" i="21"/>
  <c r="J977" i="21"/>
  <c r="J978" i="21"/>
  <c r="J979" i="21"/>
  <c r="J980" i="21"/>
  <c r="J981" i="21"/>
  <c r="J982" i="21"/>
  <c r="J983" i="21"/>
  <c r="J984" i="21"/>
  <c r="J985" i="21"/>
  <c r="J986" i="21"/>
  <c r="J987" i="21"/>
  <c r="J988" i="21"/>
  <c r="J989" i="21"/>
  <c r="J990" i="21"/>
  <c r="J991" i="21"/>
  <c r="J992" i="21"/>
  <c r="J993" i="21"/>
  <c r="J994" i="21"/>
  <c r="J995" i="21"/>
  <c r="J996" i="21"/>
  <c r="J997" i="21"/>
  <c r="J998" i="21"/>
  <c r="J999" i="21"/>
  <c r="J1000" i="21"/>
  <c r="J1001" i="21"/>
  <c r="J1002" i="21"/>
  <c r="J1003" i="21"/>
  <c r="J1004" i="21"/>
  <c r="J1005" i="21"/>
  <c r="J1006" i="21"/>
  <c r="J1007" i="21"/>
  <c r="J1008" i="21"/>
  <c r="J1009" i="21"/>
  <c r="J1010" i="21"/>
  <c r="J1011" i="21"/>
  <c r="J1012" i="21"/>
  <c r="J1013" i="21"/>
  <c r="J1014" i="21"/>
  <c r="J1015" i="21"/>
  <c r="J1016" i="21"/>
  <c r="J1017" i="21"/>
  <c r="J1018" i="21"/>
  <c r="J1019" i="21"/>
  <c r="J1020" i="21"/>
  <c r="J1021" i="21"/>
  <c r="J1022" i="21"/>
  <c r="J1023" i="21"/>
  <c r="J1024" i="21"/>
  <c r="J1025" i="21"/>
  <c r="J1026" i="21"/>
  <c r="J1027" i="21"/>
  <c r="J1028" i="21"/>
  <c r="J1029" i="21"/>
  <c r="J1030" i="21"/>
  <c r="J1031" i="21"/>
  <c r="J1032" i="21"/>
  <c r="J1033" i="21"/>
  <c r="J1034" i="21"/>
  <c r="J1035" i="21"/>
  <c r="J1036" i="21"/>
  <c r="J1037" i="21"/>
  <c r="J1038" i="21"/>
  <c r="J1039" i="21"/>
  <c r="J1040" i="21"/>
  <c r="J1041" i="21"/>
  <c r="J1042" i="21"/>
  <c r="J1043" i="21"/>
  <c r="J1044" i="21"/>
  <c r="J1045" i="21"/>
  <c r="J1046" i="21"/>
  <c r="J1047" i="21"/>
  <c r="J1048" i="21"/>
  <c r="J1049" i="21"/>
  <c r="J1050" i="21"/>
  <c r="J1051" i="21"/>
  <c r="J1052" i="21"/>
  <c r="J1053" i="21"/>
  <c r="J1054" i="21"/>
  <c r="J1055" i="21"/>
  <c r="J1056" i="21"/>
  <c r="J1057" i="21"/>
  <c r="J1058" i="21"/>
  <c r="J1059" i="21"/>
  <c r="J1060" i="21"/>
  <c r="J1061" i="21"/>
  <c r="J1062" i="21"/>
  <c r="J1063" i="21"/>
  <c r="J1064" i="21"/>
  <c r="J1065" i="21"/>
  <c r="J1066" i="21"/>
  <c r="J1067" i="21"/>
  <c r="J1068" i="21"/>
  <c r="J1069" i="21"/>
  <c r="J1070" i="21"/>
  <c r="J1071" i="21"/>
  <c r="J1072" i="21"/>
  <c r="J1073" i="21"/>
  <c r="J1074" i="21"/>
  <c r="J1075" i="21"/>
  <c r="J1076" i="21"/>
  <c r="J1077" i="21"/>
  <c r="J1078" i="21"/>
  <c r="J1079" i="21"/>
  <c r="J1080" i="21"/>
  <c r="J1081" i="21"/>
  <c r="J1082" i="21"/>
  <c r="J1083" i="21"/>
  <c r="J1084" i="21"/>
  <c r="J1085" i="21"/>
  <c r="J1086" i="21"/>
  <c r="J1087" i="21"/>
  <c r="J1088" i="21"/>
  <c r="J1089" i="21"/>
  <c r="J1090" i="21"/>
  <c r="J1091" i="21"/>
  <c r="J1092" i="21"/>
  <c r="J1093" i="21"/>
  <c r="J1094" i="21"/>
  <c r="J1095" i="21"/>
  <c r="J1096" i="21"/>
  <c r="J1097" i="21"/>
  <c r="J1098" i="21"/>
  <c r="J1099" i="21"/>
  <c r="J1100" i="21"/>
  <c r="J1101" i="21"/>
  <c r="J1102" i="21"/>
  <c r="J1103" i="21"/>
  <c r="J1104" i="21"/>
  <c r="J1105" i="21"/>
  <c r="J1106" i="21"/>
  <c r="J1107" i="21"/>
  <c r="J1108" i="21"/>
  <c r="J1109" i="21"/>
  <c r="J1110" i="21"/>
  <c r="J1111" i="21"/>
  <c r="J1112" i="21"/>
  <c r="J1113" i="21"/>
  <c r="J1114" i="21"/>
  <c r="J1115" i="21"/>
  <c r="J1116" i="21"/>
  <c r="J1117" i="21"/>
  <c r="J1118" i="21"/>
  <c r="J1119" i="21"/>
  <c r="J1120" i="21"/>
  <c r="J1121" i="21"/>
  <c r="J1122" i="21"/>
  <c r="J1123" i="21"/>
  <c r="J1124" i="21"/>
  <c r="J1125" i="21"/>
  <c r="J1126" i="21"/>
  <c r="J1127" i="21"/>
  <c r="J1128" i="21"/>
  <c r="J1129" i="21"/>
  <c r="J1130" i="21"/>
  <c r="J1131" i="21"/>
  <c r="J1132" i="21"/>
  <c r="J1133" i="21"/>
  <c r="J1134" i="21"/>
  <c r="J1135" i="21"/>
  <c r="J1136" i="21"/>
  <c r="J1137" i="21"/>
  <c r="J1138" i="21"/>
  <c r="J1139" i="21"/>
  <c r="J1140" i="21"/>
  <c r="J1141" i="21"/>
  <c r="J1142" i="21"/>
  <c r="J1143" i="21"/>
  <c r="J1144" i="21"/>
  <c r="J1145" i="21"/>
  <c r="J1146" i="21"/>
  <c r="J1147" i="21"/>
  <c r="J1148" i="21"/>
  <c r="J1149" i="21"/>
  <c r="J1150" i="21"/>
  <c r="J1151" i="21"/>
  <c r="J1152" i="21"/>
  <c r="J1153" i="21"/>
  <c r="J1154" i="21"/>
  <c r="J1155" i="21"/>
  <c r="J1156" i="21"/>
  <c r="J1157" i="21"/>
  <c r="J1158" i="21"/>
  <c r="J1159" i="21"/>
  <c r="J1160" i="21"/>
  <c r="J1161" i="21"/>
  <c r="J1162" i="21"/>
  <c r="J1163" i="21"/>
  <c r="J1164" i="21"/>
  <c r="J1165" i="21"/>
  <c r="J1166" i="21"/>
  <c r="J1167" i="21"/>
  <c r="J1168" i="21"/>
  <c r="J1169" i="21"/>
  <c r="J1170" i="21"/>
  <c r="J1171" i="21"/>
  <c r="J1172" i="21"/>
  <c r="J1173" i="21"/>
  <c r="J1174" i="21"/>
  <c r="J1175" i="21"/>
  <c r="J1176" i="21"/>
  <c r="J1177" i="21"/>
  <c r="J1178" i="21"/>
  <c r="J1179" i="21"/>
  <c r="J1180" i="21"/>
  <c r="J1181" i="21"/>
  <c r="J1182" i="21"/>
  <c r="J1183" i="21"/>
  <c r="J1184" i="21"/>
  <c r="J1185" i="21"/>
  <c r="J1186" i="21"/>
  <c r="J1187" i="21"/>
  <c r="J1188" i="21"/>
  <c r="J1189" i="21"/>
  <c r="J1190" i="21"/>
  <c r="J1191" i="21"/>
  <c r="J1192" i="21"/>
  <c r="J1193" i="21"/>
  <c r="J1194" i="21"/>
  <c r="J1195" i="21"/>
  <c r="J1196" i="21"/>
  <c r="J1197" i="21"/>
  <c r="J1198" i="21"/>
  <c r="J1199" i="21"/>
  <c r="J1200" i="21"/>
  <c r="J1201" i="21"/>
  <c r="J1202" i="21"/>
  <c r="J1203" i="21"/>
  <c r="J1204" i="21"/>
  <c r="J1205" i="21"/>
  <c r="J1206" i="21"/>
  <c r="J1207" i="21"/>
  <c r="J1208" i="21"/>
  <c r="J1209" i="21"/>
  <c r="J1210" i="21"/>
  <c r="J1211" i="21"/>
  <c r="J1212" i="21"/>
  <c r="J1213" i="21"/>
  <c r="J1214" i="21"/>
  <c r="J1215" i="21"/>
  <c r="J1216" i="21"/>
  <c r="J1217" i="21"/>
  <c r="J1218" i="21"/>
  <c r="J1219" i="21"/>
  <c r="J1220" i="21"/>
  <c r="J1221" i="21"/>
  <c r="J1222" i="21"/>
  <c r="J1223" i="21"/>
  <c r="J1224" i="21"/>
  <c r="J1225" i="21"/>
  <c r="J1226" i="21"/>
  <c r="J1227" i="21"/>
  <c r="J1228" i="21"/>
  <c r="J1229" i="21"/>
  <c r="J1230" i="21"/>
  <c r="J1231" i="21"/>
  <c r="J1232" i="21"/>
  <c r="J1233" i="21"/>
  <c r="J1234" i="21"/>
  <c r="J1235" i="21"/>
  <c r="J1236" i="21"/>
  <c r="J1237" i="21"/>
  <c r="J1238" i="21"/>
  <c r="J1239" i="21"/>
  <c r="J1240" i="21"/>
  <c r="J1241" i="21"/>
  <c r="J1242" i="21"/>
  <c r="J1243" i="21"/>
  <c r="J1244" i="21"/>
  <c r="J1245" i="21"/>
  <c r="J1246" i="21"/>
  <c r="J1247" i="21"/>
  <c r="J1248" i="21"/>
  <c r="J1249" i="21"/>
  <c r="J1250" i="21"/>
  <c r="J1251" i="21"/>
  <c r="J1252" i="21"/>
  <c r="J1253" i="21"/>
  <c r="J1254" i="21"/>
  <c r="J1255" i="21"/>
  <c r="J1256" i="21"/>
  <c r="J1257" i="21"/>
  <c r="J1258" i="21"/>
  <c r="J1259" i="21"/>
  <c r="J1260" i="21"/>
  <c r="J1261" i="21"/>
  <c r="J1262" i="21"/>
  <c r="J1263" i="21"/>
  <c r="J1264" i="21"/>
  <c r="J1265" i="21"/>
  <c r="J1266" i="21"/>
  <c r="J1267" i="21"/>
  <c r="J1268" i="21"/>
  <c r="J1269" i="21"/>
  <c r="J1270" i="21"/>
  <c r="J1271" i="21"/>
  <c r="J1272" i="21"/>
  <c r="J1273" i="21"/>
  <c r="J1274" i="21"/>
  <c r="J1275" i="21"/>
  <c r="J1276" i="21"/>
  <c r="J1277" i="21"/>
  <c r="J1278" i="21"/>
  <c r="J1279" i="21"/>
  <c r="J1280" i="21"/>
  <c r="J1281" i="21"/>
  <c r="J1282" i="21"/>
  <c r="J1283" i="21"/>
  <c r="J1284" i="21"/>
  <c r="J1285" i="21"/>
  <c r="J1286" i="21"/>
  <c r="J1287" i="21"/>
  <c r="J1288" i="21"/>
  <c r="J1289" i="21"/>
  <c r="J1290" i="21"/>
  <c r="J1291" i="21"/>
  <c r="J1292" i="21"/>
  <c r="J1293" i="21"/>
  <c r="J1294" i="21"/>
  <c r="J1295" i="21"/>
  <c r="J1296" i="21"/>
  <c r="J1297" i="21"/>
  <c r="J1298" i="21"/>
  <c r="J1299" i="21"/>
  <c r="J1300" i="21"/>
  <c r="J1301" i="21"/>
  <c r="J1302" i="21"/>
  <c r="J1303" i="21"/>
  <c r="J1304" i="21"/>
  <c r="J1305" i="21"/>
  <c r="J1306" i="21"/>
  <c r="J1307" i="21"/>
  <c r="J1308" i="21"/>
  <c r="J1309" i="21"/>
  <c r="J1310" i="21"/>
  <c r="J1311" i="21"/>
  <c r="J1312" i="21"/>
  <c r="J1313" i="21"/>
  <c r="J1314" i="21"/>
  <c r="J1315" i="21"/>
  <c r="J1316" i="21"/>
  <c r="J1317" i="21"/>
  <c r="J1318" i="21"/>
  <c r="J1319" i="21"/>
  <c r="J1320" i="21"/>
  <c r="J1321" i="21"/>
  <c r="J1322" i="21"/>
  <c r="J1323" i="21"/>
  <c r="J1324" i="21"/>
  <c r="J1325" i="21"/>
  <c r="J1326" i="21"/>
  <c r="J1327" i="21"/>
  <c r="J1328" i="21"/>
  <c r="J1329" i="21"/>
  <c r="J1330" i="21"/>
  <c r="J1331" i="21"/>
  <c r="J1332" i="21"/>
  <c r="J1333" i="21"/>
  <c r="J1334" i="21"/>
  <c r="J1335" i="21"/>
  <c r="J1336" i="21"/>
  <c r="J1337" i="21"/>
  <c r="J1338" i="21"/>
  <c r="J1339" i="21"/>
  <c r="J1340" i="21"/>
  <c r="J1341" i="21"/>
  <c r="J1342" i="21"/>
  <c r="J1343" i="21"/>
  <c r="J1344" i="21"/>
  <c r="J1345" i="21"/>
  <c r="J1346" i="21"/>
  <c r="J1347" i="21"/>
  <c r="J1348" i="21"/>
  <c r="J1349" i="21"/>
  <c r="J1350" i="21"/>
  <c r="J1351" i="21"/>
  <c r="J1352" i="21"/>
  <c r="J1353" i="21"/>
  <c r="J1354" i="21"/>
  <c r="J1355" i="21"/>
  <c r="J1356" i="21"/>
  <c r="J1357" i="21"/>
  <c r="J1358" i="21"/>
  <c r="J1359" i="21"/>
  <c r="J1360" i="21"/>
  <c r="J1361" i="21"/>
  <c r="J1362" i="21"/>
  <c r="J1363" i="21"/>
  <c r="J1364" i="21"/>
  <c r="J1365" i="21"/>
  <c r="J1366" i="21"/>
  <c r="J1367" i="21"/>
  <c r="J1368" i="21"/>
  <c r="J1369" i="21"/>
  <c r="J1370" i="21"/>
  <c r="J1371" i="21"/>
  <c r="J1372" i="21"/>
  <c r="J1373" i="21"/>
  <c r="J1374" i="21"/>
  <c r="J1375" i="21"/>
  <c r="J1376" i="21"/>
  <c r="J1377" i="21"/>
  <c r="J1378" i="21"/>
  <c r="J1379" i="21"/>
  <c r="J1380" i="21"/>
  <c r="J1381" i="21"/>
  <c r="J1382" i="21"/>
  <c r="J1383" i="21"/>
  <c r="J1384" i="21"/>
  <c r="J1385" i="21"/>
  <c r="J1386" i="21"/>
  <c r="J1387" i="21"/>
  <c r="J1388" i="21"/>
  <c r="J1389" i="21"/>
  <c r="J1390" i="21"/>
  <c r="J1391" i="21"/>
  <c r="J1392" i="21"/>
  <c r="J1393" i="21"/>
  <c r="J1394" i="21"/>
  <c r="J1395" i="21"/>
  <c r="J1396" i="21"/>
  <c r="J1397" i="21"/>
  <c r="J1398" i="21"/>
  <c r="J1399" i="21"/>
  <c r="J1400" i="21"/>
  <c r="J1401" i="21"/>
  <c r="J1402" i="21"/>
  <c r="J1403" i="21"/>
  <c r="J1404" i="21"/>
  <c r="J1405" i="21"/>
  <c r="J1406" i="21"/>
  <c r="J1407" i="21"/>
  <c r="J1408" i="21"/>
  <c r="J1409" i="21"/>
  <c r="J1410" i="21"/>
  <c r="J1411" i="21"/>
  <c r="J1412" i="21"/>
  <c r="J1413" i="21"/>
  <c r="J1414" i="21"/>
  <c r="J1415" i="21"/>
  <c r="J1416" i="21"/>
  <c r="J1417" i="21"/>
  <c r="J1418" i="21"/>
  <c r="J1419" i="21"/>
  <c r="J1420" i="21"/>
  <c r="J1421" i="21"/>
  <c r="J1422" i="21"/>
  <c r="J1423" i="21"/>
  <c r="J1424" i="21"/>
  <c r="J1425" i="21"/>
  <c r="J1426" i="21"/>
  <c r="J1427" i="21"/>
  <c r="J1428" i="21"/>
  <c r="J1429" i="21"/>
  <c r="J1430" i="21"/>
  <c r="J1431" i="21"/>
  <c r="J1432" i="21"/>
  <c r="J1433" i="21"/>
  <c r="J1434" i="21"/>
  <c r="J1435" i="21"/>
  <c r="J1436" i="21"/>
  <c r="J1437" i="21"/>
  <c r="J1438" i="21"/>
  <c r="J1439" i="21"/>
  <c r="J1440" i="21"/>
  <c r="J1441" i="21"/>
  <c r="J1442" i="21"/>
  <c r="J1443" i="21"/>
  <c r="J1444" i="21"/>
  <c r="J1445" i="21"/>
  <c r="J1446" i="21"/>
  <c r="J1447" i="21"/>
  <c r="J1448" i="21"/>
  <c r="J1449" i="21"/>
  <c r="J1450" i="21"/>
  <c r="J1451" i="21"/>
  <c r="J1452" i="21"/>
  <c r="J1453" i="21"/>
  <c r="J1454" i="21"/>
  <c r="J1455" i="21"/>
  <c r="J1456" i="21"/>
  <c r="J1457" i="21"/>
  <c r="J1458" i="21"/>
  <c r="J1459" i="21"/>
  <c r="J1460" i="21"/>
  <c r="J1461" i="21"/>
  <c r="J1462" i="21"/>
  <c r="J1463" i="21"/>
  <c r="J1464" i="21"/>
  <c r="J1465" i="21"/>
  <c r="J1466" i="21"/>
  <c r="J1467" i="21"/>
  <c r="J1468" i="21"/>
  <c r="J1469" i="21"/>
  <c r="J1470" i="21"/>
  <c r="J1471" i="21"/>
  <c r="J1472" i="21"/>
  <c r="J1473" i="21"/>
  <c r="J1474" i="21"/>
  <c r="J1475" i="21"/>
  <c r="J1476" i="21"/>
  <c r="J1477" i="21"/>
  <c r="J1478" i="21"/>
  <c r="J1479" i="21"/>
  <c r="J1480" i="21"/>
  <c r="J1481" i="21"/>
  <c r="J1482" i="21"/>
  <c r="J1483" i="21"/>
  <c r="J1484" i="21"/>
  <c r="J1485" i="21"/>
  <c r="J1486" i="21"/>
  <c r="J1487" i="21"/>
  <c r="J1488" i="21"/>
  <c r="J1489" i="21"/>
  <c r="J1490" i="21"/>
  <c r="J1491" i="21"/>
  <c r="J1492" i="21"/>
  <c r="J1493" i="21"/>
  <c r="J1494" i="21"/>
  <c r="J1495" i="21"/>
  <c r="J1496" i="21"/>
  <c r="J1497" i="21"/>
  <c r="J1498" i="21"/>
  <c r="J1499" i="21"/>
  <c r="J1500" i="21"/>
  <c r="J1501" i="21"/>
  <c r="J1502" i="21"/>
  <c r="J1503" i="21"/>
  <c r="J1504" i="21"/>
  <c r="J1505" i="21"/>
  <c r="J1506" i="21"/>
  <c r="J1507" i="21"/>
  <c r="J1508" i="21"/>
  <c r="J1509" i="21"/>
  <c r="J1510" i="21"/>
  <c r="J1511" i="21"/>
  <c r="J1512" i="21"/>
  <c r="J1513" i="21"/>
  <c r="J1514" i="21"/>
  <c r="J1515" i="21"/>
  <c r="J1516" i="21"/>
  <c r="J1517" i="21"/>
  <c r="J1518" i="21"/>
  <c r="J1519" i="21"/>
  <c r="J1520" i="21"/>
  <c r="J1521" i="21"/>
  <c r="J1522" i="21"/>
  <c r="J1523" i="21"/>
  <c r="J1524" i="21"/>
  <c r="J1525" i="21"/>
  <c r="J1526" i="21"/>
  <c r="J1527" i="21"/>
  <c r="J1528" i="21"/>
  <c r="J1529" i="21"/>
  <c r="J1530" i="21"/>
  <c r="J1531" i="21"/>
  <c r="J1532" i="21"/>
  <c r="J1533" i="21"/>
  <c r="J1534" i="21"/>
  <c r="J1535" i="21"/>
  <c r="J1536" i="21"/>
  <c r="J1537" i="21"/>
  <c r="J1538" i="21"/>
  <c r="J1539" i="21"/>
  <c r="J1540" i="21"/>
  <c r="J1541" i="21"/>
  <c r="J1542" i="21"/>
  <c r="J1543" i="21"/>
  <c r="J1544" i="21"/>
  <c r="J1545" i="21"/>
  <c r="J1546" i="21"/>
  <c r="J1547" i="21"/>
  <c r="J1548" i="21"/>
  <c r="J1549" i="21"/>
  <c r="J1550" i="21"/>
  <c r="J1551" i="21"/>
  <c r="J1552" i="21"/>
  <c r="J1553" i="21"/>
  <c r="J1554" i="21"/>
  <c r="J1555" i="21"/>
  <c r="J1556" i="21"/>
  <c r="J1557" i="21"/>
  <c r="J1558" i="21"/>
  <c r="J1559" i="21"/>
  <c r="J1560" i="21"/>
  <c r="J1561" i="21"/>
  <c r="J1562" i="21"/>
  <c r="J1563" i="21"/>
  <c r="J1564" i="21"/>
  <c r="J1565" i="21"/>
  <c r="J1566" i="21"/>
  <c r="J1567" i="21"/>
  <c r="J1568" i="21"/>
  <c r="J1569" i="21"/>
  <c r="J1570" i="21"/>
  <c r="J1571" i="21"/>
  <c r="J1572" i="21"/>
  <c r="J1573" i="21"/>
  <c r="J1574" i="21"/>
  <c r="J1575" i="21"/>
  <c r="J1576" i="21"/>
  <c r="J1577" i="21"/>
  <c r="J1578" i="21"/>
  <c r="J1579" i="21"/>
  <c r="J1580" i="21"/>
  <c r="J1581" i="21"/>
  <c r="J1582" i="21"/>
  <c r="J1583" i="21"/>
  <c r="J1584" i="21"/>
  <c r="J1585" i="21"/>
  <c r="J1586" i="21"/>
  <c r="J1587" i="21"/>
  <c r="J1588" i="21"/>
  <c r="J1589" i="21"/>
  <c r="J1590" i="21"/>
  <c r="J1591" i="21"/>
  <c r="J1592" i="21"/>
  <c r="J1593" i="21"/>
  <c r="J1594" i="21"/>
  <c r="J1595" i="21"/>
  <c r="J1596" i="21"/>
  <c r="J1597" i="21"/>
  <c r="J1598" i="21"/>
  <c r="J1599" i="21"/>
  <c r="J1600" i="21"/>
  <c r="J1601" i="21"/>
  <c r="J1602" i="21"/>
  <c r="J1603" i="21"/>
  <c r="J1604" i="21"/>
  <c r="J1605" i="21"/>
  <c r="J1606" i="21"/>
  <c r="J1607" i="21"/>
  <c r="J1608" i="21"/>
  <c r="J1609" i="21"/>
  <c r="J1610" i="21"/>
  <c r="J1611" i="21"/>
  <c r="J1612" i="21"/>
  <c r="J1613" i="21"/>
  <c r="J1614" i="21"/>
  <c r="J1615" i="21"/>
  <c r="J1616" i="21"/>
  <c r="J1617" i="21"/>
  <c r="J1618" i="21"/>
  <c r="J1619" i="21"/>
  <c r="J1620" i="21"/>
  <c r="J1621" i="21"/>
  <c r="J1622" i="21"/>
  <c r="J1623" i="21"/>
  <c r="J1624" i="21"/>
  <c r="J1625" i="21"/>
  <c r="J1626" i="21"/>
  <c r="J1627" i="21"/>
  <c r="J1628" i="21"/>
  <c r="J1629" i="21"/>
  <c r="J1630" i="21"/>
  <c r="J1631" i="21"/>
  <c r="J1632" i="21"/>
  <c r="J1633" i="21"/>
  <c r="J1634" i="21"/>
  <c r="J1635" i="21"/>
  <c r="J1636" i="21"/>
  <c r="J1637" i="21"/>
  <c r="J1638" i="21"/>
  <c r="J1639" i="21"/>
  <c r="J1640" i="21"/>
  <c r="J1641" i="21"/>
  <c r="J1642" i="21"/>
  <c r="J1643" i="21"/>
  <c r="J1644" i="21"/>
  <c r="J1645" i="21"/>
  <c r="J1646" i="21"/>
  <c r="J1647" i="21"/>
  <c r="J1648" i="21"/>
  <c r="J1649" i="21"/>
  <c r="J1650" i="21"/>
  <c r="J1651" i="21"/>
  <c r="J1652" i="21"/>
  <c r="J1653" i="21"/>
  <c r="J1654" i="21"/>
  <c r="J1655" i="21"/>
  <c r="J1656" i="21"/>
  <c r="J1657" i="21"/>
  <c r="J1658" i="21"/>
  <c r="J1659" i="21"/>
  <c r="J1660" i="21"/>
  <c r="J1661" i="21"/>
  <c r="J1662" i="21"/>
  <c r="J1663" i="21"/>
  <c r="J1664" i="21"/>
  <c r="J1665" i="21"/>
  <c r="J1666" i="21"/>
  <c r="J1667" i="21"/>
  <c r="J1668" i="21"/>
  <c r="J1669" i="21"/>
  <c r="J1670" i="21"/>
  <c r="J1671" i="21"/>
  <c r="J1672" i="21"/>
  <c r="J1673" i="21"/>
  <c r="J1674" i="21"/>
  <c r="J1675" i="21"/>
  <c r="J1676" i="21"/>
  <c r="J1677" i="21"/>
  <c r="J1678" i="21"/>
  <c r="J1679" i="21"/>
  <c r="J1680" i="21"/>
  <c r="J1681" i="21"/>
  <c r="J1682" i="21"/>
  <c r="J1683" i="21"/>
  <c r="J1684" i="21"/>
  <c r="J1685" i="21"/>
  <c r="J1686" i="21"/>
  <c r="J1687" i="21"/>
  <c r="J1688" i="21"/>
  <c r="J1689" i="21"/>
  <c r="J1690" i="21"/>
  <c r="J1691" i="21"/>
  <c r="J1692" i="21"/>
  <c r="J1693" i="21"/>
  <c r="J1694" i="21"/>
  <c r="J1695" i="21"/>
  <c r="J1696" i="21"/>
  <c r="J1697" i="21"/>
  <c r="J1698" i="21"/>
  <c r="J1699" i="21"/>
  <c r="J1700" i="21"/>
  <c r="J1701" i="21"/>
  <c r="J1702" i="21"/>
  <c r="J1703" i="21"/>
  <c r="J1704" i="21"/>
  <c r="J1705" i="21"/>
  <c r="J1706" i="21"/>
  <c r="J1707" i="21"/>
  <c r="J1708" i="21"/>
  <c r="J1709" i="21"/>
  <c r="J1710" i="21"/>
  <c r="J1711" i="21"/>
  <c r="J1712" i="21"/>
  <c r="J1713" i="21"/>
  <c r="J1714" i="21"/>
  <c r="J1715" i="21"/>
  <c r="J1716" i="21"/>
  <c r="J1717" i="21"/>
  <c r="J1718" i="21"/>
  <c r="J1719" i="21"/>
  <c r="J1720" i="21"/>
  <c r="J1721" i="21"/>
  <c r="J1722" i="21"/>
  <c r="J1723" i="21"/>
  <c r="J1724" i="21"/>
  <c r="J1725" i="21"/>
  <c r="J1726" i="21"/>
  <c r="J1727" i="21"/>
  <c r="J1728" i="21"/>
  <c r="J1729" i="21"/>
  <c r="J1730" i="21"/>
  <c r="J1731" i="21"/>
  <c r="J1732" i="21"/>
  <c r="J1733" i="21"/>
  <c r="J1734" i="21"/>
  <c r="J1735" i="21"/>
  <c r="J1736" i="21"/>
  <c r="J1737" i="21"/>
  <c r="J1738" i="21"/>
  <c r="J1739" i="21"/>
  <c r="J1740" i="21"/>
  <c r="J1741" i="21"/>
  <c r="J1742" i="21"/>
  <c r="J1743" i="21"/>
  <c r="J1744" i="21"/>
  <c r="J1745" i="21"/>
  <c r="J1746" i="21"/>
  <c r="J1747" i="21"/>
  <c r="J1748" i="21"/>
  <c r="J1749" i="21"/>
  <c r="J1750" i="21"/>
  <c r="J1751" i="21"/>
  <c r="J1752" i="21"/>
  <c r="J1753" i="21"/>
  <c r="J1754" i="21"/>
  <c r="J1755" i="21"/>
  <c r="J1756" i="21"/>
  <c r="J1757" i="21"/>
  <c r="J1758" i="21"/>
  <c r="J1759" i="21"/>
  <c r="J1760" i="21"/>
  <c r="J1761" i="21"/>
  <c r="J1762" i="21"/>
  <c r="J1763" i="21"/>
  <c r="J1764" i="21"/>
  <c r="J1765" i="21"/>
  <c r="J1766" i="21"/>
  <c r="J1767" i="21"/>
  <c r="J1768" i="21"/>
  <c r="J1769" i="21"/>
  <c r="J1770" i="21"/>
  <c r="J1771" i="21"/>
  <c r="J1772" i="21"/>
  <c r="J1773" i="21"/>
  <c r="J1774" i="21"/>
  <c r="J1775" i="21"/>
  <c r="J1776" i="21"/>
  <c r="J1777" i="21"/>
  <c r="J1778" i="21"/>
  <c r="J1779" i="21"/>
  <c r="J1780" i="21"/>
  <c r="J1781" i="21"/>
  <c r="J1782" i="21"/>
  <c r="J1783" i="21"/>
  <c r="J1784" i="21"/>
  <c r="J1785" i="21"/>
  <c r="J1786" i="21"/>
  <c r="J1787" i="21"/>
  <c r="J1788" i="21"/>
  <c r="J1789" i="21"/>
  <c r="J1790" i="21"/>
  <c r="J1791" i="21"/>
  <c r="J1792" i="21"/>
  <c r="J1793" i="21"/>
  <c r="J1794" i="21"/>
  <c r="J1795" i="21"/>
  <c r="J1796" i="21"/>
  <c r="J1797" i="21"/>
  <c r="J1798" i="21"/>
  <c r="J1799" i="21"/>
  <c r="J1800" i="21"/>
  <c r="J1801" i="21"/>
  <c r="J1802" i="21"/>
  <c r="J1803" i="21"/>
  <c r="J1804" i="21"/>
  <c r="J1805" i="21"/>
  <c r="J1806" i="21"/>
  <c r="J1807" i="21"/>
  <c r="J1808" i="21"/>
  <c r="J1809" i="21"/>
  <c r="J1810" i="21"/>
  <c r="J1811" i="21"/>
  <c r="J1812" i="21"/>
  <c r="J1813" i="21"/>
  <c r="J1814" i="21"/>
  <c r="J1815" i="21"/>
  <c r="J1816" i="21"/>
  <c r="J1817" i="21"/>
  <c r="J1818" i="21"/>
  <c r="J1819" i="21"/>
  <c r="J1820" i="21"/>
  <c r="J1821" i="21"/>
  <c r="J1822" i="21"/>
  <c r="J1823" i="21"/>
  <c r="J1824" i="21"/>
  <c r="J1825" i="21"/>
  <c r="J1826" i="21"/>
  <c r="J1827" i="21"/>
  <c r="J1828" i="21"/>
  <c r="J1829" i="21"/>
  <c r="J1830" i="21"/>
  <c r="J1831" i="21"/>
  <c r="J1832" i="21"/>
  <c r="J1833" i="21"/>
  <c r="J1834" i="21"/>
  <c r="J1835" i="21"/>
  <c r="J1836" i="21"/>
  <c r="J1837" i="21"/>
  <c r="J1838" i="21"/>
  <c r="J1839" i="21"/>
  <c r="J1840" i="21"/>
  <c r="J1841" i="21"/>
  <c r="J1842" i="21"/>
  <c r="J1843" i="21"/>
  <c r="J1844" i="21"/>
  <c r="J1845" i="21"/>
  <c r="J1846" i="21"/>
  <c r="J1847" i="21"/>
  <c r="J1848" i="21"/>
  <c r="J1849" i="21"/>
  <c r="J1850" i="21"/>
  <c r="J1851" i="21"/>
  <c r="J1852" i="21"/>
  <c r="J1853" i="21"/>
  <c r="J1854" i="21"/>
  <c r="J1855" i="21"/>
  <c r="J1856" i="21"/>
  <c r="J1857" i="21"/>
  <c r="J1858" i="21"/>
  <c r="J1859" i="21"/>
  <c r="J1860" i="21"/>
  <c r="J1861" i="21"/>
  <c r="J1862" i="21"/>
  <c r="J1863" i="21"/>
  <c r="J1864" i="21"/>
  <c r="J1865" i="21"/>
  <c r="J1866" i="21"/>
  <c r="J1867" i="21"/>
  <c r="J1868" i="21"/>
  <c r="J1869" i="21"/>
  <c r="J1870" i="21"/>
  <c r="J1871" i="21"/>
  <c r="J1872" i="21"/>
  <c r="J1873" i="21"/>
  <c r="J1874" i="21"/>
  <c r="J1875" i="21"/>
  <c r="J1876" i="21"/>
  <c r="J1877" i="21"/>
  <c r="J1878" i="21"/>
  <c r="J1879" i="21"/>
  <c r="J1880" i="21"/>
  <c r="J1881" i="21"/>
  <c r="J1882" i="21"/>
  <c r="J1883" i="21"/>
  <c r="J1884" i="21"/>
  <c r="J1885" i="21"/>
  <c r="J1886" i="21"/>
  <c r="J1887" i="21"/>
  <c r="J1888" i="21"/>
  <c r="J1889" i="21"/>
  <c r="J1890" i="21"/>
  <c r="J1891" i="21"/>
  <c r="J1892" i="21"/>
  <c r="J1893" i="21"/>
  <c r="J1894" i="21"/>
  <c r="J1895" i="21"/>
  <c r="J1896" i="21"/>
  <c r="J1897" i="21"/>
  <c r="J1898" i="21"/>
  <c r="J1899" i="21"/>
  <c r="J1900" i="21"/>
  <c r="J1901" i="21"/>
  <c r="J1902" i="21"/>
  <c r="J1903" i="21"/>
  <c r="J1904" i="21"/>
  <c r="J1905" i="21"/>
  <c r="J1906" i="21"/>
  <c r="J1907" i="21"/>
  <c r="J1908" i="21"/>
  <c r="J1909" i="21"/>
  <c r="J1910" i="21"/>
  <c r="J1911" i="21"/>
  <c r="J1912" i="21"/>
  <c r="J1913" i="21"/>
  <c r="J1914" i="21"/>
  <c r="J1915" i="21"/>
  <c r="J1916" i="21"/>
  <c r="J1917" i="21"/>
  <c r="J1918" i="21"/>
  <c r="J1919" i="21"/>
  <c r="J1920" i="21"/>
  <c r="J1921" i="21"/>
  <c r="J1922" i="21"/>
  <c r="J1923" i="21"/>
  <c r="J1924" i="21"/>
  <c r="J1925" i="21"/>
  <c r="J1926" i="21"/>
  <c r="J1927" i="21"/>
  <c r="J1928" i="21"/>
  <c r="J1929" i="21"/>
  <c r="J1930" i="21"/>
  <c r="J1931" i="21"/>
  <c r="J1932" i="21"/>
  <c r="J1933" i="21"/>
  <c r="J1934" i="21"/>
  <c r="J1935" i="21"/>
  <c r="J1936" i="21"/>
  <c r="J1937" i="21"/>
  <c r="J1938" i="21"/>
  <c r="J1939" i="21"/>
  <c r="J1940" i="21"/>
  <c r="J1941" i="21"/>
  <c r="J1942" i="21"/>
  <c r="J1943" i="21"/>
  <c r="J1944" i="21"/>
  <c r="J1945" i="21"/>
  <c r="J1946" i="21"/>
  <c r="J1947" i="21"/>
  <c r="J1948" i="21"/>
  <c r="J1949" i="21"/>
  <c r="J1950" i="21"/>
  <c r="J1951" i="21"/>
  <c r="J1952" i="21"/>
  <c r="J1953" i="21"/>
  <c r="J1954" i="21"/>
  <c r="J1955" i="21"/>
  <c r="J1956" i="21"/>
  <c r="J1957" i="21"/>
  <c r="J1958" i="21"/>
  <c r="J1959" i="21"/>
  <c r="J1960" i="21"/>
  <c r="J1961" i="21"/>
  <c r="J1962" i="21"/>
  <c r="J1963" i="21"/>
  <c r="J1964" i="21"/>
  <c r="J1965" i="21"/>
  <c r="J1966" i="21"/>
  <c r="J1967" i="21"/>
  <c r="J1968" i="21"/>
  <c r="J1969" i="21"/>
  <c r="J1970" i="21"/>
  <c r="J1971" i="21"/>
  <c r="J1972" i="21"/>
  <c r="J1973" i="21"/>
  <c r="J1974" i="21"/>
  <c r="J1975" i="21"/>
  <c r="J1976" i="21"/>
  <c r="J1977" i="21"/>
  <c r="J1978" i="21"/>
  <c r="J1979" i="21"/>
  <c r="J1980" i="21"/>
  <c r="J1981" i="21"/>
  <c r="J1982" i="21"/>
  <c r="J1983" i="21"/>
  <c r="J1984" i="21"/>
  <c r="J1985" i="21"/>
  <c r="J1986" i="21"/>
  <c r="J1987" i="21"/>
  <c r="J1988" i="21"/>
  <c r="J1989" i="21"/>
  <c r="J1990" i="21"/>
  <c r="J1991" i="21"/>
  <c r="J1992" i="21"/>
  <c r="J1993" i="21"/>
  <c r="J1994" i="21"/>
  <c r="J1995" i="21"/>
  <c r="J1996" i="21"/>
  <c r="J1997" i="21"/>
  <c r="J1998" i="21"/>
  <c r="J1999" i="21"/>
  <c r="J2000" i="21"/>
  <c r="J2001" i="21"/>
  <c r="J2002" i="21"/>
  <c r="J2003" i="21"/>
  <c r="J2004" i="21"/>
  <c r="J2005" i="21"/>
  <c r="J6" i="21"/>
  <c r="C6" i="39"/>
  <c r="J12" i="32" l="1"/>
  <c r="AL920" i="37" l="1"/>
  <c r="AK920" i="37"/>
  <c r="AL919" i="37"/>
  <c r="AK919" i="37"/>
  <c r="AL918" i="37"/>
  <c r="AK918" i="37"/>
  <c r="AL917" i="37"/>
  <c r="AK917" i="37"/>
  <c r="AL916" i="37"/>
  <c r="AK916" i="37"/>
  <c r="AM915" i="37"/>
  <c r="AL915" i="37"/>
  <c r="AK915" i="37"/>
  <c r="AM914" i="37"/>
  <c r="AL914" i="37"/>
  <c r="AK914" i="37"/>
  <c r="AF920" i="37"/>
  <c r="AE920" i="37"/>
  <c r="AF919" i="37"/>
  <c r="AE919" i="37"/>
  <c r="AF918" i="37"/>
  <c r="AE918" i="37"/>
  <c r="AF917" i="37"/>
  <c r="AE917" i="37"/>
  <c r="AG916" i="37"/>
  <c r="AF916" i="37"/>
  <c r="AE916" i="37"/>
  <c r="P80" i="39" l="1"/>
  <c r="P95" i="39"/>
  <c r="P96" i="39"/>
  <c r="P97" i="39"/>
  <c r="P98" i="39"/>
  <c r="P99" i="39"/>
  <c r="P100" i="39"/>
  <c r="P101" i="39"/>
  <c r="P102" i="39"/>
  <c r="P82" i="39"/>
  <c r="P81" i="39"/>
  <c r="P78" i="39"/>
  <c r="P77" i="39"/>
  <c r="P75" i="39"/>
  <c r="P74" i="39"/>
  <c r="P52" i="39"/>
  <c r="P86" i="39"/>
  <c r="P87" i="39"/>
  <c r="P88" i="39"/>
  <c r="P89" i="39"/>
  <c r="P85" i="39"/>
  <c r="E18" i="36" l="1"/>
  <c r="C4" i="36" s="1"/>
  <c r="C5" i="36"/>
  <c r="C6" i="36" l="1"/>
  <c r="D45" i="39"/>
  <c r="C44" i="39"/>
  <c r="F19" i="15" l="1"/>
  <c r="F18" i="15"/>
  <c r="C19" i="37" l="1"/>
  <c r="C20" i="37"/>
  <c r="C21" i="37"/>
  <c r="C22" i="37"/>
  <c r="C23" i="37"/>
  <c r="C24" i="37"/>
  <c r="C18" i="37"/>
  <c r="H16" i="9"/>
  <c r="H12" i="9"/>
  <c r="L12" i="32"/>
  <c r="W18" i="37" l="1"/>
  <c r="AA18" i="37"/>
  <c r="I59" i="8"/>
  <c r="H59" i="8"/>
  <c r="G59" i="8"/>
  <c r="E57" i="8"/>
  <c r="F57" i="8"/>
  <c r="E58" i="8"/>
  <c r="F58" i="8"/>
  <c r="E59" i="8"/>
  <c r="F59" i="8"/>
  <c r="I50" i="8" l="1"/>
  <c r="H50" i="8"/>
  <c r="G50" i="8"/>
  <c r="F48" i="8"/>
  <c r="F49" i="8"/>
  <c r="F50" i="8"/>
  <c r="E48" i="8"/>
  <c r="E49" i="8"/>
  <c r="E50" i="8"/>
  <c r="E39" i="8"/>
  <c r="F39" i="8"/>
  <c r="E40" i="8"/>
  <c r="F40" i="8"/>
  <c r="E41" i="8"/>
  <c r="F41" i="8"/>
  <c r="E31" i="8"/>
  <c r="F31" i="8"/>
  <c r="E32" i="8"/>
  <c r="F32" i="8"/>
  <c r="E33" i="8"/>
  <c r="F33" i="8"/>
  <c r="I32" i="8"/>
  <c r="H32" i="8"/>
  <c r="G32" i="8"/>
  <c r="E22" i="8"/>
  <c r="F22" i="8"/>
  <c r="E23" i="8"/>
  <c r="F23" i="8"/>
  <c r="E24" i="8"/>
  <c r="F24" i="8"/>
  <c r="I23" i="8"/>
  <c r="H23" i="8"/>
  <c r="G23" i="8"/>
  <c r="F14" i="8"/>
  <c r="F15" i="8"/>
  <c r="F16" i="8"/>
  <c r="E14" i="8"/>
  <c r="E15" i="8"/>
  <c r="E16" i="8"/>
  <c r="I14" i="8"/>
  <c r="I16" i="8"/>
  <c r="H14" i="8"/>
  <c r="H16" i="8"/>
  <c r="G14" i="8"/>
  <c r="G16" i="8"/>
  <c r="D121" i="39"/>
  <c r="D122" i="39"/>
  <c r="D123" i="39"/>
  <c r="D120" i="39"/>
  <c r="D119" i="39"/>
  <c r="C121" i="39"/>
  <c r="C122" i="39"/>
  <c r="C123" i="39"/>
  <c r="C120" i="39"/>
  <c r="C119" i="39"/>
  <c r="D116" i="39"/>
  <c r="E116" i="39"/>
  <c r="F116" i="39"/>
  <c r="C116" i="39"/>
  <c r="B1" i="13"/>
  <c r="M3" i="22"/>
  <c r="N3" i="22"/>
  <c r="O3" i="22"/>
  <c r="P3" i="22"/>
  <c r="Q3" i="22"/>
  <c r="R3" i="22"/>
  <c r="S3" i="22"/>
  <c r="P120" i="39" l="1"/>
  <c r="P116" i="39"/>
  <c r="P119" i="39"/>
  <c r="P121" i="39"/>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61" i="40"/>
  <c r="F62" i="40"/>
  <c r="F63" i="40"/>
  <c r="F64" i="40"/>
  <c r="F65" i="40"/>
  <c r="F66" i="40"/>
  <c r="F67" i="40"/>
  <c r="F68" i="40"/>
  <c r="F69" i="40"/>
  <c r="F70" i="40"/>
  <c r="F71" i="40"/>
  <c r="F72" i="40"/>
  <c r="F73" i="40"/>
  <c r="F74" i="40"/>
  <c r="F75" i="40"/>
  <c r="F76" i="40"/>
  <c r="F77" i="40"/>
  <c r="F78" i="40"/>
  <c r="F79" i="40"/>
  <c r="F80" i="40"/>
  <c r="F81" i="40"/>
  <c r="F82" i="40"/>
  <c r="F83" i="40"/>
  <c r="F84" i="40"/>
  <c r="F85" i="40"/>
  <c r="F86" i="40"/>
  <c r="F87" i="40"/>
  <c r="F88" i="40"/>
  <c r="F89" i="40"/>
  <c r="F90" i="40"/>
  <c r="F91" i="40"/>
  <c r="F92" i="40"/>
  <c r="F93" i="40"/>
  <c r="F94" i="40"/>
  <c r="F95" i="40"/>
  <c r="F96" i="40"/>
  <c r="F97" i="40"/>
  <c r="F98" i="40"/>
  <c r="F99" i="40"/>
  <c r="F100" i="40"/>
  <c r="F101" i="40"/>
  <c r="F102" i="40"/>
  <c r="F103" i="40"/>
  <c r="F104" i="40"/>
  <c r="F105" i="40"/>
  <c r="F106" i="40"/>
  <c r="F107" i="40"/>
  <c r="F108" i="40"/>
  <c r="F109" i="40"/>
  <c r="F110" i="40"/>
  <c r="F111" i="40"/>
  <c r="F112" i="40"/>
  <c r="F113" i="40"/>
  <c r="F114" i="40"/>
  <c r="F115" i="40"/>
  <c r="F116" i="40"/>
  <c r="F117" i="40"/>
  <c r="F118" i="40"/>
  <c r="F119" i="40"/>
  <c r="F120" i="40"/>
  <c r="F121" i="40"/>
  <c r="F122" i="40"/>
  <c r="F123" i="40"/>
  <c r="F124" i="40"/>
  <c r="F125" i="40"/>
  <c r="F126" i="40"/>
  <c r="F127" i="40"/>
  <c r="F128" i="40"/>
  <c r="F129" i="40"/>
  <c r="F130" i="40"/>
  <c r="F131" i="40"/>
  <c r="F132" i="40"/>
  <c r="F133" i="40"/>
  <c r="F134" i="40"/>
  <c r="F135" i="40"/>
  <c r="F136" i="40"/>
  <c r="F137" i="40"/>
  <c r="F138" i="40"/>
  <c r="F139" i="40"/>
  <c r="F140" i="40"/>
  <c r="F141" i="40"/>
  <c r="F142" i="40"/>
  <c r="F143" i="40"/>
  <c r="F144" i="40"/>
  <c r="F145" i="40"/>
  <c r="F146" i="40"/>
  <c r="F147" i="40"/>
  <c r="F148" i="40"/>
  <c r="F149" i="40"/>
  <c r="F150" i="40"/>
  <c r="F151" i="40"/>
  <c r="F152" i="40"/>
  <c r="F153" i="40"/>
  <c r="F154" i="40"/>
  <c r="F155" i="40"/>
  <c r="F156" i="40"/>
  <c r="F157" i="40"/>
  <c r="F158" i="40"/>
  <c r="F159" i="40"/>
  <c r="F160" i="40"/>
  <c r="F161" i="40"/>
  <c r="F162" i="40"/>
  <c r="F163" i="40"/>
  <c r="F164" i="40"/>
  <c r="F165" i="40"/>
  <c r="F166" i="40"/>
  <c r="F167" i="40"/>
  <c r="F168" i="40"/>
  <c r="F169" i="40"/>
  <c r="F170" i="40"/>
  <c r="F171" i="40"/>
  <c r="F172" i="40"/>
  <c r="F173" i="40"/>
  <c r="F174" i="40"/>
  <c r="F175" i="40"/>
  <c r="F176" i="40"/>
  <c r="F177" i="40"/>
  <c r="F178" i="40"/>
  <c r="F179" i="40"/>
  <c r="F180" i="40"/>
  <c r="F181" i="40"/>
  <c r="F182" i="40"/>
  <c r="F183" i="40"/>
  <c r="F184" i="40"/>
  <c r="F185" i="40"/>
  <c r="F186" i="40"/>
  <c r="F187" i="40"/>
  <c r="F188" i="40"/>
  <c r="F189" i="40"/>
  <c r="F190" i="40"/>
  <c r="F191" i="40"/>
  <c r="F192" i="40"/>
  <c r="F193" i="40"/>
  <c r="F194" i="40"/>
  <c r="F195" i="40"/>
  <c r="F196" i="40"/>
  <c r="F197" i="40"/>
  <c r="F198" i="40"/>
  <c r="F199" i="40"/>
  <c r="F200" i="40"/>
  <c r="F201" i="40"/>
  <c r="F202" i="40"/>
  <c r="F203" i="40"/>
  <c r="F204" i="40"/>
  <c r="F205" i="40"/>
  <c r="F206" i="40"/>
  <c r="F207" i="40"/>
  <c r="F208" i="40"/>
  <c r="F209" i="40"/>
  <c r="F210" i="40"/>
  <c r="F211" i="40"/>
  <c r="F212" i="40"/>
  <c r="F213" i="40"/>
  <c r="F214" i="40"/>
  <c r="F215" i="40"/>
  <c r="F216" i="40"/>
  <c r="F217" i="40"/>
  <c r="F218" i="40"/>
  <c r="F219" i="40"/>
  <c r="F220" i="40"/>
  <c r="F221" i="40"/>
  <c r="F23" i="40"/>
  <c r="F24" i="40"/>
  <c r="F25" i="40"/>
  <c r="F22" i="40"/>
  <c r="C11" i="40"/>
  <c r="P3" i="23" l="1"/>
  <c r="L8" i="32" l="1"/>
  <c r="L9" i="32"/>
  <c r="L10" i="32"/>
  <c r="L11" i="32"/>
  <c r="L7" i="32"/>
  <c r="L13" i="32" s="1"/>
  <c r="BVN3" i="26" l="1"/>
  <c r="BUY3" i="26"/>
  <c r="BUJ3" i="26"/>
  <c r="BTU3" i="26"/>
  <c r="BTF3" i="26"/>
  <c r="BSQ3" i="26"/>
  <c r="BSB3" i="26"/>
  <c r="BRM3" i="26"/>
  <c r="BQX3" i="26"/>
  <c r="BQI3" i="26"/>
  <c r="BPT3" i="26"/>
  <c r="BPE3" i="26"/>
  <c r="BOP3" i="26"/>
  <c r="BOA3" i="26"/>
  <c r="BNL3" i="26"/>
  <c r="BMW3" i="26"/>
  <c r="BMH3" i="26"/>
  <c r="BLS3" i="26"/>
  <c r="BLD3" i="26"/>
  <c r="BKO3" i="26"/>
  <c r="BJZ3" i="26"/>
  <c r="BJK3" i="26"/>
  <c r="BIV3" i="26"/>
  <c r="BIG3" i="26"/>
  <c r="BHR3" i="26"/>
  <c r="BHC3" i="26"/>
  <c r="BGN3" i="26"/>
  <c r="BFY3" i="26"/>
  <c r="BFJ3" i="26"/>
  <c r="BEU3" i="26"/>
  <c r="BEF3" i="26"/>
  <c r="BDQ3" i="26"/>
  <c r="BDB3" i="26"/>
  <c r="BCM3" i="26"/>
  <c r="BBX3" i="26"/>
  <c r="BBI3" i="26"/>
  <c r="BAT3" i="26"/>
  <c r="BAE3" i="26"/>
  <c r="AZP3" i="26"/>
  <c r="AZA3" i="26"/>
  <c r="AYL3" i="26"/>
  <c r="AXW3" i="26"/>
  <c r="AXH3" i="26"/>
  <c r="AWS3" i="26"/>
  <c r="AWD3" i="26"/>
  <c r="AVO3" i="26"/>
  <c r="AUZ3" i="26"/>
  <c r="AUK3" i="26"/>
  <c r="ATV3" i="26"/>
  <c r="ATG3" i="26"/>
  <c r="ASR3" i="26"/>
  <c r="ASC3" i="26"/>
  <c r="ARN3" i="26"/>
  <c r="AQY3" i="26"/>
  <c r="AQJ3" i="26"/>
  <c r="APU3" i="26"/>
  <c r="APF3" i="26"/>
  <c r="AOQ3" i="26"/>
  <c r="AOB3" i="26"/>
  <c r="ANM3" i="26"/>
  <c r="AMX3" i="26"/>
  <c r="AMI3" i="26"/>
  <c r="ALT3" i="26"/>
  <c r="ALE3" i="26"/>
  <c r="AKP3" i="26"/>
  <c r="AKA3" i="26"/>
  <c r="AJL3" i="26"/>
  <c r="AIW3" i="26"/>
  <c r="AIH3" i="26"/>
  <c r="AHS3" i="26"/>
  <c r="AHD3" i="26"/>
  <c r="AGO3" i="26"/>
  <c r="AFZ3" i="26"/>
  <c r="AFK3" i="26"/>
  <c r="AEV3" i="26"/>
  <c r="AEG3" i="26"/>
  <c r="ADR3" i="26"/>
  <c r="ADC3" i="26"/>
  <c r="ACN3" i="26"/>
  <c r="ABY3" i="26"/>
  <c r="ABJ3" i="26"/>
  <c r="AAU3" i="26"/>
  <c r="AAF3" i="26"/>
  <c r="ZQ3" i="26"/>
  <c r="ZB3" i="26"/>
  <c r="YM3" i="26"/>
  <c r="XX3" i="26"/>
  <c r="XI3" i="26"/>
  <c r="WT3" i="26"/>
  <c r="WE3" i="26"/>
  <c r="VP3" i="26"/>
  <c r="VA3" i="26"/>
  <c r="UL3" i="26"/>
  <c r="TW3" i="26"/>
  <c r="TH3" i="26"/>
  <c r="SS3" i="26"/>
  <c r="SD3" i="26"/>
  <c r="RO3" i="26"/>
  <c r="QZ3" i="26"/>
  <c r="QK3" i="26"/>
  <c r="PV3" i="26"/>
  <c r="PG3" i="26"/>
  <c r="OR3" i="26"/>
  <c r="OC3" i="26"/>
  <c r="NN3" i="26"/>
  <c r="MY3" i="26"/>
  <c r="MJ3" i="26"/>
  <c r="LU3" i="26"/>
  <c r="LF3" i="26"/>
  <c r="KQ3" i="26"/>
  <c r="KB3" i="26"/>
  <c r="JM3" i="26"/>
  <c r="IX3" i="26"/>
  <c r="II3" i="26"/>
  <c r="HT3" i="26"/>
  <c r="HE3" i="26"/>
  <c r="GP3" i="26"/>
  <c r="GA3" i="26"/>
  <c r="FL3" i="26"/>
  <c r="EW3" i="26"/>
  <c r="EH3" i="26"/>
  <c r="DS3" i="26"/>
  <c r="DD3" i="26"/>
  <c r="CO3" i="26"/>
  <c r="BZ3" i="26"/>
  <c r="BK3" i="26"/>
  <c r="AV3" i="26"/>
  <c r="AG3" i="26"/>
  <c r="R3" i="26"/>
  <c r="AM12" i="37" l="1"/>
  <c r="AM13" i="37"/>
  <c r="AM14" i="37"/>
  <c r="AM15" i="37"/>
  <c r="AM16" i="37"/>
  <c r="AM17" i="37"/>
  <c r="AM920" i="37" s="1"/>
  <c r="AM11" i="37"/>
  <c r="AM158" i="37" s="1"/>
  <c r="AG12" i="37"/>
  <c r="AG292" i="37" s="1"/>
  <c r="AG13" i="37"/>
  <c r="AG832" i="37" s="1"/>
  <c r="AG14" i="37"/>
  <c r="AG917" i="37" s="1"/>
  <c r="AG15" i="37"/>
  <c r="AG16" i="37"/>
  <c r="AG17" i="37"/>
  <c r="AG920" i="37" s="1"/>
  <c r="AG11" i="37"/>
  <c r="AM21" i="37" l="1"/>
  <c r="AM917" i="37"/>
  <c r="AM713" i="37"/>
  <c r="AM916" i="37"/>
  <c r="AG289" i="37"/>
  <c r="AG919" i="37"/>
  <c r="AM106" i="37"/>
  <c r="AM918" i="37"/>
  <c r="AM296" i="37"/>
  <c r="AM919" i="37"/>
  <c r="AG645" i="37"/>
  <c r="AG918" i="37"/>
  <c r="AG22" i="37"/>
  <c r="AG113" i="37"/>
  <c r="AG162" i="37"/>
  <c r="AG50" i="37"/>
  <c r="AG197" i="37"/>
  <c r="AG71" i="37"/>
  <c r="AG253" i="37"/>
  <c r="AG306" i="37"/>
  <c r="AG380" i="37"/>
  <c r="AG621" i="37"/>
  <c r="AG421" i="37"/>
  <c r="AM181" i="37"/>
  <c r="AG26" i="37"/>
  <c r="AG75" i="37"/>
  <c r="AG138" i="37"/>
  <c r="AG180" i="37"/>
  <c r="AG205" i="37"/>
  <c r="AG271" i="37"/>
  <c r="AG324" i="37"/>
  <c r="AG743" i="37"/>
  <c r="AG593" i="37"/>
  <c r="AG901" i="37"/>
  <c r="AM270" i="37"/>
  <c r="AG141" i="37"/>
  <c r="AG187" i="37"/>
  <c r="AG236" i="37"/>
  <c r="AG281" i="37"/>
  <c r="AG334" i="37"/>
  <c r="AG684" i="37"/>
  <c r="AG561" i="37"/>
  <c r="AG849" i="37"/>
  <c r="AM384" i="37"/>
  <c r="AG82" i="37"/>
  <c r="AM20" i="37"/>
  <c r="AG57" i="37"/>
  <c r="AG106" i="37"/>
  <c r="AG155" i="37"/>
  <c r="AG190" i="37"/>
  <c r="AG239" i="37"/>
  <c r="AG348" i="37"/>
  <c r="AG530" i="37"/>
  <c r="AM531" i="37"/>
  <c r="AG802" i="37"/>
  <c r="AG837" i="37"/>
  <c r="AG844" i="37"/>
  <c r="AG851" i="37"/>
  <c r="AG858" i="37"/>
  <c r="AG788" i="37"/>
  <c r="AG795" i="37"/>
  <c r="AG830" i="37"/>
  <c r="AG893" i="37"/>
  <c r="AG900" i="37"/>
  <c r="AG907" i="37"/>
  <c r="AG403" i="37"/>
  <c r="AG424" i="37"/>
  <c r="AG823" i="37"/>
  <c r="AG872" i="37"/>
  <c r="AG466" i="37"/>
  <c r="AG501" i="37"/>
  <c r="AG543" i="37"/>
  <c r="AG550" i="37"/>
  <c r="AG557" i="37"/>
  <c r="AG564" i="37"/>
  <c r="AG634" i="37"/>
  <c r="AG641" i="37"/>
  <c r="AG655" i="37"/>
  <c r="AG704" i="37"/>
  <c r="AG711" i="37"/>
  <c r="AG739" i="37"/>
  <c r="AG753" i="37"/>
  <c r="AG361" i="37"/>
  <c r="AG809" i="37"/>
  <c r="AG886" i="37"/>
  <c r="AG914" i="37"/>
  <c r="AG417" i="37"/>
  <c r="AG438" i="37"/>
  <c r="AG459" i="37"/>
  <c r="AG494" i="37"/>
  <c r="AG536" i="37"/>
  <c r="AG599" i="37"/>
  <c r="AG606" i="37"/>
  <c r="AG613" i="37"/>
  <c r="AG627" i="37"/>
  <c r="AG648" i="37"/>
  <c r="AG697" i="37"/>
  <c r="AG732" i="37"/>
  <c r="AG746" i="37"/>
  <c r="AG781" i="37"/>
  <c r="AG382" i="37"/>
  <c r="AG375" i="37"/>
  <c r="AG368" i="37"/>
  <c r="AG291" i="37"/>
  <c r="AG284" i="37"/>
  <c r="AG277" i="37"/>
  <c r="AG270" i="37"/>
  <c r="AG214" i="37"/>
  <c r="AG165" i="37"/>
  <c r="AG158" i="37"/>
  <c r="AG879" i="37"/>
  <c r="AG410" i="37"/>
  <c r="AG480" i="37"/>
  <c r="AG487" i="37"/>
  <c r="AG515" i="37"/>
  <c r="AG529" i="37"/>
  <c r="AG578" i="37"/>
  <c r="AG585" i="37"/>
  <c r="AG592" i="37"/>
  <c r="AG620" i="37"/>
  <c r="AG669" i="37"/>
  <c r="AG683" i="37"/>
  <c r="AG690" i="37"/>
  <c r="AG725" i="37"/>
  <c r="AG767" i="37"/>
  <c r="AG774" i="37"/>
  <c r="AG829" i="37"/>
  <c r="AG423" i="37"/>
  <c r="AG647" i="37"/>
  <c r="AG745" i="37"/>
  <c r="AG332" i="37"/>
  <c r="AG486" i="37"/>
  <c r="AG304" i="37"/>
  <c r="AG815" i="37"/>
  <c r="AG451" i="37"/>
  <c r="AG521" i="37"/>
  <c r="AG675" i="37"/>
  <c r="AM908" i="37"/>
  <c r="AM873" i="37"/>
  <c r="AM845" i="37"/>
  <c r="AM817" i="37"/>
  <c r="AM789" i="37"/>
  <c r="AM754" i="37"/>
  <c r="AM726" i="37"/>
  <c r="AM698" i="37"/>
  <c r="AM670" i="37"/>
  <c r="AM635" i="37"/>
  <c r="AM607" i="37"/>
  <c r="AM579" i="37"/>
  <c r="AM551" i="37"/>
  <c r="AM544" i="37"/>
  <c r="AM516" i="37"/>
  <c r="AM488" i="37"/>
  <c r="AM460" i="37"/>
  <c r="AM425" i="37"/>
  <c r="AM397" i="37"/>
  <c r="AM369" i="37"/>
  <c r="AM341" i="37"/>
  <c r="AM313" i="37"/>
  <c r="AM271" i="37"/>
  <c r="AM264" i="37"/>
  <c r="AM215" i="37"/>
  <c r="AM180" i="37"/>
  <c r="AM887" i="37"/>
  <c r="AM880" i="37"/>
  <c r="AM852" i="37"/>
  <c r="AM824" i="37"/>
  <c r="AM796" i="37"/>
  <c r="AM894" i="37"/>
  <c r="AM859" i="37"/>
  <c r="AM831" i="37"/>
  <c r="AM803" i="37"/>
  <c r="AM775" i="37"/>
  <c r="AM768" i="37"/>
  <c r="AM740" i="37"/>
  <c r="AM712" i="37"/>
  <c r="AM684" i="37"/>
  <c r="AM649" i="37"/>
  <c r="AM621" i="37"/>
  <c r="AM593" i="37"/>
  <c r="AM565" i="37"/>
  <c r="AM530" i="37"/>
  <c r="AM502" i="37"/>
  <c r="AM474" i="37"/>
  <c r="AM446" i="37"/>
  <c r="AM411" i="37"/>
  <c r="AM383" i="37"/>
  <c r="AM355" i="37"/>
  <c r="AM327" i="37"/>
  <c r="AM838" i="37"/>
  <c r="AM747" i="37"/>
  <c r="AM691" i="37"/>
  <c r="AM656" i="37"/>
  <c r="AM600" i="37"/>
  <c r="AM509" i="37"/>
  <c r="AM453" i="37"/>
  <c r="AM418" i="37"/>
  <c r="AM362" i="37"/>
  <c r="AM292" i="37"/>
  <c r="AM278" i="37"/>
  <c r="AM257" i="37"/>
  <c r="AM236" i="37"/>
  <c r="AM166" i="37"/>
  <c r="AM145" i="37"/>
  <c r="AM138" i="37"/>
  <c r="AM96" i="37"/>
  <c r="AM82" i="37"/>
  <c r="AM54" i="37"/>
  <c r="AM47" i="37"/>
  <c r="AM901" i="37"/>
  <c r="AM866" i="37"/>
  <c r="AM761" i="37"/>
  <c r="AM705" i="37"/>
  <c r="AM614" i="37"/>
  <c r="AM558" i="37"/>
  <c r="AM523" i="37"/>
  <c r="AM467" i="37"/>
  <c r="AM432" i="37"/>
  <c r="AM376" i="37"/>
  <c r="AM320" i="37"/>
  <c r="AM299" i="37"/>
  <c r="AM243" i="37"/>
  <c r="AM222" i="37"/>
  <c r="AM201" i="37"/>
  <c r="AM187" i="37"/>
  <c r="AM152" i="37"/>
  <c r="AM110" i="37"/>
  <c r="AM103" i="37"/>
  <c r="AM61" i="37"/>
  <c r="AM782" i="37"/>
  <c r="AM663" i="37"/>
  <c r="AM628" i="37"/>
  <c r="AM481" i="37"/>
  <c r="AM334" i="37"/>
  <c r="AM306" i="37"/>
  <c r="AM285" i="37"/>
  <c r="AM173" i="37"/>
  <c r="AM117" i="37"/>
  <c r="AM68" i="37"/>
  <c r="AM33" i="37"/>
  <c r="AM733" i="37"/>
  <c r="AM586" i="37"/>
  <c r="AM439" i="37"/>
  <c r="AM404" i="37"/>
  <c r="AM194" i="37"/>
  <c r="AM131" i="37"/>
  <c r="AM810" i="37"/>
  <c r="AM719" i="37"/>
  <c r="AM572" i="37"/>
  <c r="AM537" i="37"/>
  <c r="AM390" i="37"/>
  <c r="AM229" i="37"/>
  <c r="AM208" i="37"/>
  <c r="AM159" i="37"/>
  <c r="AM124" i="37"/>
  <c r="AG32" i="37"/>
  <c r="AG45" i="37"/>
  <c r="AG69" i="37"/>
  <c r="AG88" i="37"/>
  <c r="AG101" i="37"/>
  <c r="AG172" i="37"/>
  <c r="AG221" i="37"/>
  <c r="AG363" i="37"/>
  <c r="AG748" i="37"/>
  <c r="AG443" i="37"/>
  <c r="AG877" i="37"/>
  <c r="AG912" i="37"/>
  <c r="AG450" i="37"/>
  <c r="AG415" i="37"/>
  <c r="AG611" i="37"/>
  <c r="AG352" i="37"/>
  <c r="AG345" i="37"/>
  <c r="AG905" i="37"/>
  <c r="AG583" i="37"/>
  <c r="AG618" i="37"/>
  <c r="AG674" i="37"/>
  <c r="AG317" i="37"/>
  <c r="AG296" i="37"/>
  <c r="AG219" i="37"/>
  <c r="AG177" i="37"/>
  <c r="AG170" i="37"/>
  <c r="AG121" i="37"/>
  <c r="AG114" i="37"/>
  <c r="AG33" i="37"/>
  <c r="AG102" i="37"/>
  <c r="AG173" i="37"/>
  <c r="AG248" i="37"/>
  <c r="AG354" i="37"/>
  <c r="AG615" i="37"/>
  <c r="AG522" i="37"/>
  <c r="AG452" i="37"/>
  <c r="AG888" i="37"/>
  <c r="AM40" i="37"/>
  <c r="AM677" i="37"/>
  <c r="AG825" i="37"/>
  <c r="AG874" i="37"/>
  <c r="AG811" i="37"/>
  <c r="AG818" i="37"/>
  <c r="AG867" i="37"/>
  <c r="AG440" i="37"/>
  <c r="AG454" i="37"/>
  <c r="AG804" i="37"/>
  <c r="AG839" i="37"/>
  <c r="AG853" i="37"/>
  <c r="AG881" i="37"/>
  <c r="AG902" i="37"/>
  <c r="AG433" i="37"/>
  <c r="AG482" i="37"/>
  <c r="AG489" i="37"/>
  <c r="AG517" i="37"/>
  <c r="AG531" i="37"/>
  <c r="AG580" i="37"/>
  <c r="AG587" i="37"/>
  <c r="AG594" i="37"/>
  <c r="AG622" i="37"/>
  <c r="AG671" i="37"/>
  <c r="AG685" i="37"/>
  <c r="AG692" i="37"/>
  <c r="AG727" i="37"/>
  <c r="AG769" i="37"/>
  <c r="AG776" i="37"/>
  <c r="AG391" i="37"/>
  <c r="AG790" i="37"/>
  <c r="AG895" i="37"/>
  <c r="AG405" i="37"/>
  <c r="AG447" i="37"/>
  <c r="AG475" i="37"/>
  <c r="AG510" i="37"/>
  <c r="AG524" i="37"/>
  <c r="AG573" i="37"/>
  <c r="AG664" i="37"/>
  <c r="AG678" i="37"/>
  <c r="AG720" i="37"/>
  <c r="AG762" i="37"/>
  <c r="AG398" i="37"/>
  <c r="AG356" i="37"/>
  <c r="AG349" i="37"/>
  <c r="AG342" i="37"/>
  <c r="AG335" i="37"/>
  <c r="AG328" i="37"/>
  <c r="AG237" i="37"/>
  <c r="AG230" i="37"/>
  <c r="AG195" i="37"/>
  <c r="AG188" i="37"/>
  <c r="AG139" i="37"/>
  <c r="AG132" i="37"/>
  <c r="AG846" i="37"/>
  <c r="AG860" i="37"/>
  <c r="AG419" i="37"/>
  <c r="AG426" i="37"/>
  <c r="AG468" i="37"/>
  <c r="AG503" i="37"/>
  <c r="AG545" i="37"/>
  <c r="AG552" i="37"/>
  <c r="AG559" i="37"/>
  <c r="AG566" i="37"/>
  <c r="AG636" i="37"/>
  <c r="AG643" i="37"/>
  <c r="AG657" i="37"/>
  <c r="AG706" i="37"/>
  <c r="AG713" i="37"/>
  <c r="AG741" i="37"/>
  <c r="AG755" i="37"/>
  <c r="AG39" i="37"/>
  <c r="AG62" i="37"/>
  <c r="AG95" i="37"/>
  <c r="AG123" i="37"/>
  <c r="AG130" i="37"/>
  <c r="AG146" i="37"/>
  <c r="AG213" i="37"/>
  <c r="AG228" i="37"/>
  <c r="AG244" i="37"/>
  <c r="AG263" i="37"/>
  <c r="AG279" i="37"/>
  <c r="AG298" i="37"/>
  <c r="AG314" i="37"/>
  <c r="AG783" i="37"/>
  <c r="AG718" i="37"/>
  <c r="AG650" i="37"/>
  <c r="AG496" i="37"/>
  <c r="AG461" i="37"/>
  <c r="AM26" i="37"/>
  <c r="AM89" i="37"/>
  <c r="AM250" i="37"/>
  <c r="AM348" i="37"/>
  <c r="AM495" i="37"/>
  <c r="AM642" i="37"/>
  <c r="AG810" i="37"/>
  <c r="AG817" i="37"/>
  <c r="AG866" i="37"/>
  <c r="AG803" i="37"/>
  <c r="AG838" i="37"/>
  <c r="AG845" i="37"/>
  <c r="AG852" i="37"/>
  <c r="AG859" i="37"/>
  <c r="AG411" i="37"/>
  <c r="AG418" i="37"/>
  <c r="AG432" i="37"/>
  <c r="AG789" i="37"/>
  <c r="AG894" i="37"/>
  <c r="AG404" i="37"/>
  <c r="AG446" i="37"/>
  <c r="AG453" i="37"/>
  <c r="AG474" i="37"/>
  <c r="AG509" i="37"/>
  <c r="AG523" i="37"/>
  <c r="AG572" i="37"/>
  <c r="AG663" i="37"/>
  <c r="AG677" i="37"/>
  <c r="AG719" i="37"/>
  <c r="AG761" i="37"/>
  <c r="AG383" i="37"/>
  <c r="AG376" i="37"/>
  <c r="AG369" i="37"/>
  <c r="AG824" i="37"/>
  <c r="AG873" i="37"/>
  <c r="AG425" i="37"/>
  <c r="AG467" i="37"/>
  <c r="AG502" i="37"/>
  <c r="AG544" i="37"/>
  <c r="AG551" i="37"/>
  <c r="AG558" i="37"/>
  <c r="AG565" i="37"/>
  <c r="AG635" i="37"/>
  <c r="AG642" i="37"/>
  <c r="AG656" i="37"/>
  <c r="AG705" i="37"/>
  <c r="AG712" i="37"/>
  <c r="AG740" i="37"/>
  <c r="AG754" i="37"/>
  <c r="AG390" i="37"/>
  <c r="AG264" i="37"/>
  <c r="AG257" i="37"/>
  <c r="AG250" i="37"/>
  <c r="AG243" i="37"/>
  <c r="AG208" i="37"/>
  <c r="AG201" i="37"/>
  <c r="AG152" i="37"/>
  <c r="AG145" i="37"/>
  <c r="AG796" i="37"/>
  <c r="AG831" i="37"/>
  <c r="AG887" i="37"/>
  <c r="AG908" i="37"/>
  <c r="AG915" i="37"/>
  <c r="AG439" i="37"/>
  <c r="AG460" i="37"/>
  <c r="AG495" i="37"/>
  <c r="AG537" i="37"/>
  <c r="AG600" i="37"/>
  <c r="AG607" i="37"/>
  <c r="AG614" i="37"/>
  <c r="AG628" i="37"/>
  <c r="AG649" i="37"/>
  <c r="AG698" i="37"/>
  <c r="AG733" i="37"/>
  <c r="AG747" i="37"/>
  <c r="AG782" i="37"/>
  <c r="AG397" i="37"/>
  <c r="AM253" i="37"/>
  <c r="AM120" i="37"/>
  <c r="AM29" i="37"/>
  <c r="AM85" i="37"/>
  <c r="AM50" i="37"/>
  <c r="AM302" i="37"/>
  <c r="AG18" i="37"/>
  <c r="AG24" i="37"/>
  <c r="AG27" i="37"/>
  <c r="AG40" i="37"/>
  <c r="AG46" i="37"/>
  <c r="AG53" i="37"/>
  <c r="AG58" i="37"/>
  <c r="AG65" i="37"/>
  <c r="AG76" i="37"/>
  <c r="AG83" i="37"/>
  <c r="AG89" i="37"/>
  <c r="AG96" i="37"/>
  <c r="AG109" i="37"/>
  <c r="AG116" i="37"/>
  <c r="AG124" i="37"/>
  <c r="AG131" i="37"/>
  <c r="AG149" i="37"/>
  <c r="AG157" i="37"/>
  <c r="AG166" i="37"/>
  <c r="AG181" i="37"/>
  <c r="AG198" i="37"/>
  <c r="AG207" i="37"/>
  <c r="AG215" i="37"/>
  <c r="AG222" i="37"/>
  <c r="AG229" i="37"/>
  <c r="AG256" i="37"/>
  <c r="AG265" i="37"/>
  <c r="AG272" i="37"/>
  <c r="AG299" i="37"/>
  <c r="AG307" i="37"/>
  <c r="AG319" i="37"/>
  <c r="AG326" i="37"/>
  <c r="AG340" i="37"/>
  <c r="AG370" i="37"/>
  <c r="AG384" i="37"/>
  <c r="AG775" i="37"/>
  <c r="AG710" i="37"/>
  <c r="AG676" i="37"/>
  <c r="AG586" i="37"/>
  <c r="AG555" i="37"/>
  <c r="AG488" i="37"/>
  <c r="AG412" i="37"/>
  <c r="AG869" i="37"/>
  <c r="AG792" i="37"/>
  <c r="AG883" i="37"/>
  <c r="AG463" i="37"/>
  <c r="AG911" i="37"/>
  <c r="AG603" i="37"/>
  <c r="AG617" i="37"/>
  <c r="AG400" i="37"/>
  <c r="AG337" i="37"/>
  <c r="AG841" i="37"/>
  <c r="AG855" i="37"/>
  <c r="AG519" i="37"/>
  <c r="AG589" i="37"/>
  <c r="AG687" i="37"/>
  <c r="AG771" i="37"/>
  <c r="AG323" i="37"/>
  <c r="AG309" i="37"/>
  <c r="AG225" i="37"/>
  <c r="AG183" i="37"/>
  <c r="AG127" i="37"/>
  <c r="AG897" i="37"/>
  <c r="AM900" i="37"/>
  <c r="AM865" i="37"/>
  <c r="AM837" i="37"/>
  <c r="AM809" i="37"/>
  <c r="AM781" i="37"/>
  <c r="AM746" i="37"/>
  <c r="AM718" i="37"/>
  <c r="AM690" i="37"/>
  <c r="AM662" i="37"/>
  <c r="AM655" i="37"/>
  <c r="AM627" i="37"/>
  <c r="AM599" i="37"/>
  <c r="AM571" i="37"/>
  <c r="AM536" i="37"/>
  <c r="AM508" i="37"/>
  <c r="AM480" i="37"/>
  <c r="AM452" i="37"/>
  <c r="AM417" i="37"/>
  <c r="AM389" i="37"/>
  <c r="AM361" i="37"/>
  <c r="AM333" i="37"/>
  <c r="AM305" i="37"/>
  <c r="AM298" i="37"/>
  <c r="AM291" i="37"/>
  <c r="AM256" i="37"/>
  <c r="AM249" i="37"/>
  <c r="AM207" i="37"/>
  <c r="AM200" i="37"/>
  <c r="AM172" i="37"/>
  <c r="AM907" i="37"/>
  <c r="AM872" i="37"/>
  <c r="AM844" i="37"/>
  <c r="AM816" i="37"/>
  <c r="AM788" i="37"/>
  <c r="AM886" i="37"/>
  <c r="AM879" i="37"/>
  <c r="AM851" i="37"/>
  <c r="AM823" i="37"/>
  <c r="AM795" i="37"/>
  <c r="AM760" i="37"/>
  <c r="AM732" i="37"/>
  <c r="AM704" i="37"/>
  <c r="AM676" i="37"/>
  <c r="AM641" i="37"/>
  <c r="AM613" i="37"/>
  <c r="AM585" i="37"/>
  <c r="AM557" i="37"/>
  <c r="AM522" i="37"/>
  <c r="AM494" i="37"/>
  <c r="AM466" i="37"/>
  <c r="AM438" i="37"/>
  <c r="AM431" i="37"/>
  <c r="AM403" i="37"/>
  <c r="AM375" i="37"/>
  <c r="AM347" i="37"/>
  <c r="AM802" i="37"/>
  <c r="AM767" i="37"/>
  <c r="AM711" i="37"/>
  <c r="AM620" i="37"/>
  <c r="AM564" i="37"/>
  <c r="AM529" i="37"/>
  <c r="AM473" i="37"/>
  <c r="AM382" i="37"/>
  <c r="AM326" i="37"/>
  <c r="AM312" i="37"/>
  <c r="AM214" i="37"/>
  <c r="AM193" i="37"/>
  <c r="AM179" i="37"/>
  <c r="AM130" i="37"/>
  <c r="AM88" i="37"/>
  <c r="AM74" i="37"/>
  <c r="AM39" i="37"/>
  <c r="AM25" i="37"/>
  <c r="AM830" i="37"/>
  <c r="AM725" i="37"/>
  <c r="AM669" i="37"/>
  <c r="AM634" i="37"/>
  <c r="AM578" i="37"/>
  <c r="AM543" i="37"/>
  <c r="AM487" i="37"/>
  <c r="AM396" i="37"/>
  <c r="AM340" i="37"/>
  <c r="AM277" i="37"/>
  <c r="AM235" i="37"/>
  <c r="AM165" i="37"/>
  <c r="AM144" i="37"/>
  <c r="AM137" i="37"/>
  <c r="AM95" i="37"/>
  <c r="AM81" i="37"/>
  <c r="AM53" i="37"/>
  <c r="AM46" i="37"/>
  <c r="AM893" i="37"/>
  <c r="AM858" i="37"/>
  <c r="AM739" i="37"/>
  <c r="AM753" i="37"/>
  <c r="AM592" i="37"/>
  <c r="AM445" i="37"/>
  <c r="AM410" i="37"/>
  <c r="AM263" i="37"/>
  <c r="AM242" i="37"/>
  <c r="AM221" i="37"/>
  <c r="AM151" i="37"/>
  <c r="AM102" i="37"/>
  <c r="AM697" i="37"/>
  <c r="AM550" i="37"/>
  <c r="AM515" i="37"/>
  <c r="AM368" i="37"/>
  <c r="AM284" i="37"/>
  <c r="AM116" i="37"/>
  <c r="AM67" i="37"/>
  <c r="AM32" i="37"/>
  <c r="AM683" i="37"/>
  <c r="AM648" i="37"/>
  <c r="AM501" i="37"/>
  <c r="AM354" i="37"/>
  <c r="AM319" i="37"/>
  <c r="AM186" i="37"/>
  <c r="AM109" i="37"/>
  <c r="AM60" i="37"/>
  <c r="AM826" i="37"/>
  <c r="AM770" i="37"/>
  <c r="AM238" i="37"/>
  <c r="AM546" i="37"/>
  <c r="AM434" i="37"/>
  <c r="AM266" i="37"/>
  <c r="AM224" i="37"/>
  <c r="AM252" i="37"/>
  <c r="AM28" i="37"/>
  <c r="AM882" i="37"/>
  <c r="AM84" i="37"/>
  <c r="AM658" i="37"/>
  <c r="AM140" i="37"/>
  <c r="AG19" i="37"/>
  <c r="AM18" i="37"/>
  <c r="AM22" i="37"/>
  <c r="AG29" i="37"/>
  <c r="AG34" i="37"/>
  <c r="AG41" i="37"/>
  <c r="AG47" i="37"/>
  <c r="AG54" i="37"/>
  <c r="AG60" i="37"/>
  <c r="AG67" i="37"/>
  <c r="AG73" i="37"/>
  <c r="AG78" i="37"/>
  <c r="AG85" i="37"/>
  <c r="AG90" i="37"/>
  <c r="AG97" i="37"/>
  <c r="AG103" i="37"/>
  <c r="AG110" i="37"/>
  <c r="AG117" i="37"/>
  <c r="AG125" i="37"/>
  <c r="AG134" i="37"/>
  <c r="AG142" i="37"/>
  <c r="AG151" i="37"/>
  <c r="AG159" i="37"/>
  <c r="AG167" i="37"/>
  <c r="AG174" i="37"/>
  <c r="AG185" i="37"/>
  <c r="AG193" i="37"/>
  <c r="AG200" i="37"/>
  <c r="AG209" i="37"/>
  <c r="AG216" i="37"/>
  <c r="AG223" i="37"/>
  <c r="AG233" i="37"/>
  <c r="AG240" i="37"/>
  <c r="AG249" i="37"/>
  <c r="AG258" i="37"/>
  <c r="AG267" i="37"/>
  <c r="AG276" i="37"/>
  <c r="AG285" i="37"/>
  <c r="AG293" i="37"/>
  <c r="AG300" i="37"/>
  <c r="AG312" i="37"/>
  <c r="AG320" i="37"/>
  <c r="AG327" i="37"/>
  <c r="AG341" i="37"/>
  <c r="AG355" i="37"/>
  <c r="AG372" i="37"/>
  <c r="AG389" i="37"/>
  <c r="AG768" i="37"/>
  <c r="AG734" i="37"/>
  <c r="AG699" i="37"/>
  <c r="AG670" i="37"/>
  <c r="AG639" i="37"/>
  <c r="AG608" i="37"/>
  <c r="AG579" i="37"/>
  <c r="AG547" i="37"/>
  <c r="AG516" i="37"/>
  <c r="AG481" i="37"/>
  <c r="AG445" i="37"/>
  <c r="AG880" i="37"/>
  <c r="AG816" i="37"/>
  <c r="AM55" i="37"/>
  <c r="AM123" i="37"/>
  <c r="AM205" i="37"/>
  <c r="AM293" i="37"/>
  <c r="AM424" i="37"/>
  <c r="AM566" i="37"/>
  <c r="AM888" i="37"/>
  <c r="AM881" i="37"/>
  <c r="AM853" i="37"/>
  <c r="AM825" i="37"/>
  <c r="AM797" i="37"/>
  <c r="AM762" i="37"/>
  <c r="AM734" i="37"/>
  <c r="AM706" i="37"/>
  <c r="AM678" i="37"/>
  <c r="AM643" i="37"/>
  <c r="AM615" i="37"/>
  <c r="AM587" i="37"/>
  <c r="AM559" i="37"/>
  <c r="AM524" i="37"/>
  <c r="AM496" i="37"/>
  <c r="AM468" i="37"/>
  <c r="AM440" i="37"/>
  <c r="AM433" i="37"/>
  <c r="AM405" i="37"/>
  <c r="AM377" i="37"/>
  <c r="AM349" i="37"/>
  <c r="AM321" i="37"/>
  <c r="AM279" i="37"/>
  <c r="AM230" i="37"/>
  <c r="AM223" i="37"/>
  <c r="AM188" i="37"/>
  <c r="AM160" i="37"/>
  <c r="AM895" i="37"/>
  <c r="AM860" i="37"/>
  <c r="AM832" i="37"/>
  <c r="AM804" i="37"/>
  <c r="AM776" i="37"/>
  <c r="AM769" i="37"/>
  <c r="AM902" i="37"/>
  <c r="AM867" i="37"/>
  <c r="AM839" i="37"/>
  <c r="AM811" i="37"/>
  <c r="AM783" i="37"/>
  <c r="AM748" i="37"/>
  <c r="AM720" i="37"/>
  <c r="AM692" i="37"/>
  <c r="AM664" i="37"/>
  <c r="AM657" i="37"/>
  <c r="AM629" i="37"/>
  <c r="AM601" i="37"/>
  <c r="AM573" i="37"/>
  <c r="AM538" i="37"/>
  <c r="AM510" i="37"/>
  <c r="AM482" i="37"/>
  <c r="AM454" i="37"/>
  <c r="AM419" i="37"/>
  <c r="AM391" i="37"/>
  <c r="AM363" i="37"/>
  <c r="AM335" i="37"/>
  <c r="AM909" i="37"/>
  <c r="AM874" i="37"/>
  <c r="AM727" i="37"/>
  <c r="AM671" i="37"/>
  <c r="AM636" i="37"/>
  <c r="AM580" i="37"/>
  <c r="AM545" i="37"/>
  <c r="AM489" i="37"/>
  <c r="AM398" i="37"/>
  <c r="AM342" i="37"/>
  <c r="AM300" i="37"/>
  <c r="AM244" i="37"/>
  <c r="AM202" i="37"/>
  <c r="AM153" i="37"/>
  <c r="AM111" i="37"/>
  <c r="AM104" i="37"/>
  <c r="AM62" i="37"/>
  <c r="AM790" i="37"/>
  <c r="AM741" i="37"/>
  <c r="AM685" i="37"/>
  <c r="AM650" i="37"/>
  <c r="AM594" i="37"/>
  <c r="AM503" i="37"/>
  <c r="AM447" i="37"/>
  <c r="AM412" i="37"/>
  <c r="AM356" i="37"/>
  <c r="AM307" i="37"/>
  <c r="AM286" i="37"/>
  <c r="AM265" i="37"/>
  <c r="AM209" i="37"/>
  <c r="AM174" i="37"/>
  <c r="AM125" i="37"/>
  <c r="AM118" i="37"/>
  <c r="AM69" i="37"/>
  <c r="AM34" i="37"/>
  <c r="AM818" i="37"/>
  <c r="AM755" i="37"/>
  <c r="AM699" i="37"/>
  <c r="AM552" i="37"/>
  <c r="AM517" i="37"/>
  <c r="AM370" i="37"/>
  <c r="AM195" i="37"/>
  <c r="AM132" i="37"/>
  <c r="AM846" i="37"/>
  <c r="AM622" i="37"/>
  <c r="AM475" i="37"/>
  <c r="AM328" i="37"/>
  <c r="AM258" i="37"/>
  <c r="AM237" i="37"/>
  <c r="AM216" i="37"/>
  <c r="AM167" i="37"/>
  <c r="AM146" i="37"/>
  <c r="AM97" i="37"/>
  <c r="AM83" i="37"/>
  <c r="AM48" i="37"/>
  <c r="AM608" i="37"/>
  <c r="AM461" i="37"/>
  <c r="AM426" i="37"/>
  <c r="AM272" i="37"/>
  <c r="AM251" i="37"/>
  <c r="AM90" i="37"/>
  <c r="AM76" i="37"/>
  <c r="AM41" i="37"/>
  <c r="AM27" i="37"/>
  <c r="AG20" i="37"/>
  <c r="AM19" i="37"/>
  <c r="AG25" i="37"/>
  <c r="AG30" i="37"/>
  <c r="AG37" i="37"/>
  <c r="AG43" i="37"/>
  <c r="AG48" i="37"/>
  <c r="AG55" i="37"/>
  <c r="AG61" i="37"/>
  <c r="AG68" i="37"/>
  <c r="AG74" i="37"/>
  <c r="AG81" i="37"/>
  <c r="AG86" i="37"/>
  <c r="AG93" i="37"/>
  <c r="AG99" i="37"/>
  <c r="AG104" i="37"/>
  <c r="AG111" i="37"/>
  <c r="AG118" i="37"/>
  <c r="AG129" i="37"/>
  <c r="AG137" i="37"/>
  <c r="AG144" i="37"/>
  <c r="AG153" i="37"/>
  <c r="AG160" i="37"/>
  <c r="AG169" i="37"/>
  <c r="AG179" i="37"/>
  <c r="AG186" i="37"/>
  <c r="AG194" i="37"/>
  <c r="AG202" i="37"/>
  <c r="AG211" i="37"/>
  <c r="AG218" i="37"/>
  <c r="AG226" i="37"/>
  <c r="AG235" i="37"/>
  <c r="AG242" i="37"/>
  <c r="AG251" i="37"/>
  <c r="AG261" i="37"/>
  <c r="AG268" i="37"/>
  <c r="AG278" i="37"/>
  <c r="AG286" i="37"/>
  <c r="AG295" i="37"/>
  <c r="AG305" i="37"/>
  <c r="AG313" i="37"/>
  <c r="AG321" i="37"/>
  <c r="AG333" i="37"/>
  <c r="AG347" i="37"/>
  <c r="AG362" i="37"/>
  <c r="AG377" i="37"/>
  <c r="AG396" i="37"/>
  <c r="AG760" i="37"/>
  <c r="AG726" i="37"/>
  <c r="AG691" i="37"/>
  <c r="AG662" i="37"/>
  <c r="AG629" i="37"/>
  <c r="AG601" i="37"/>
  <c r="AG571" i="37"/>
  <c r="AG538" i="37"/>
  <c r="AG508" i="37"/>
  <c r="AG473" i="37"/>
  <c r="AG431" i="37"/>
  <c r="AG909" i="37"/>
  <c r="AG865" i="37"/>
  <c r="AG797" i="37"/>
  <c r="AM75" i="37"/>
  <c r="AM139" i="37"/>
  <c r="AM228" i="37"/>
  <c r="AM314" i="37"/>
  <c r="AM459" i="37"/>
  <c r="AM606" i="37"/>
  <c r="AM774" i="37"/>
  <c r="AG805" i="37"/>
  <c r="AG826" i="37"/>
  <c r="AG854" i="37"/>
  <c r="AG882" i="37"/>
  <c r="AG910" i="37"/>
  <c r="AG420" i="37"/>
  <c r="AG448" i="37"/>
  <c r="AG476" i="37"/>
  <c r="AG504" i="37"/>
  <c r="AG532" i="37"/>
  <c r="AG560" i="37"/>
  <c r="AG588" i="37"/>
  <c r="AG616" i="37"/>
  <c r="AG644" i="37"/>
  <c r="AG672" i="37"/>
  <c r="AG700" i="37"/>
  <c r="AG728" i="37"/>
  <c r="AG756" i="37"/>
  <c r="AG784" i="37"/>
  <c r="AG378" i="37"/>
  <c r="AG350" i="37"/>
  <c r="AG322" i="37"/>
  <c r="AG294" i="37"/>
  <c r="AG266" i="37"/>
  <c r="AG238" i="37"/>
  <c r="AG392" i="37"/>
  <c r="AG364" i="37"/>
  <c r="AG798" i="37"/>
  <c r="AG847" i="37"/>
  <c r="AG868" i="37"/>
  <c r="AG903" i="37"/>
  <c r="AG406" i="37"/>
  <c r="AG441" i="37"/>
  <c r="AG462" i="37"/>
  <c r="AG497" i="37"/>
  <c r="AG518" i="37"/>
  <c r="AG553" i="37"/>
  <c r="AG574" i="37"/>
  <c r="AG609" i="37"/>
  <c r="AG630" i="37"/>
  <c r="AG665" i="37"/>
  <c r="AG686" i="37"/>
  <c r="AG721" i="37"/>
  <c r="AG742" i="37"/>
  <c r="AM892" i="37"/>
  <c r="AM864" i="37"/>
  <c r="AM836" i="37"/>
  <c r="AM808" i="37"/>
  <c r="AM780" i="37"/>
  <c r="AM752" i="37"/>
  <c r="AM724" i="37"/>
  <c r="AM696" i="37"/>
  <c r="AM668" i="37"/>
  <c r="AM640" i="37"/>
  <c r="AM612" i="37"/>
  <c r="AM584" i="37"/>
  <c r="AM556" i="37"/>
  <c r="AM528" i="37"/>
  <c r="AM500" i="37"/>
  <c r="AM472" i="37"/>
  <c r="AM444" i="37"/>
  <c r="AM416" i="37"/>
  <c r="AM388" i="37"/>
  <c r="AM360" i="37"/>
  <c r="AM899" i="37"/>
  <c r="AM871" i="37"/>
  <c r="AM843" i="37"/>
  <c r="AM815" i="37"/>
  <c r="AM787" i="37"/>
  <c r="AM759" i="37"/>
  <c r="AM731" i="37"/>
  <c r="AM703" i="37"/>
  <c r="AM675" i="37"/>
  <c r="AM647" i="37"/>
  <c r="AM619" i="37"/>
  <c r="AM591" i="37"/>
  <c r="AM563" i="37"/>
  <c r="AM535" i="37"/>
  <c r="AM507" i="37"/>
  <c r="AM479" i="37"/>
  <c r="AM451" i="37"/>
  <c r="AM423" i="37"/>
  <c r="AM395" i="37"/>
  <c r="AM367" i="37"/>
  <c r="AM339" i="37"/>
  <c r="AM332" i="37"/>
  <c r="AM283" i="37"/>
  <c r="AM255" i="37"/>
  <c r="AM227" i="37"/>
  <c r="AM199" i="37"/>
  <c r="AM171" i="37"/>
  <c r="AM143" i="37"/>
  <c r="AM87" i="37"/>
  <c r="AM59" i="37"/>
  <c r="AM31" i="37"/>
  <c r="AM913" i="37"/>
  <c r="AM857" i="37"/>
  <c r="AM801" i="37"/>
  <c r="AM745" i="37"/>
  <c r="AM689" i="37"/>
  <c r="AM633" i="37"/>
  <c r="AM577" i="37"/>
  <c r="AM521" i="37"/>
  <c r="AM465" i="37"/>
  <c r="AM409" i="37"/>
  <c r="AM353" i="37"/>
  <c r="AM297" i="37"/>
  <c r="AM269" i="37"/>
  <c r="AM206" i="37"/>
  <c r="AM192" i="37"/>
  <c r="AM178" i="37"/>
  <c r="AM101" i="37"/>
  <c r="AM73" i="37"/>
  <c r="AM45" i="37"/>
  <c r="AM906" i="37"/>
  <c r="AM850" i="37"/>
  <c r="AM794" i="37"/>
  <c r="AM738" i="37"/>
  <c r="AM682" i="37"/>
  <c r="AM626" i="37"/>
  <c r="AM570" i="37"/>
  <c r="AM514" i="37"/>
  <c r="AM458" i="37"/>
  <c r="AM402" i="37"/>
  <c r="AM346" i="37"/>
  <c r="AM304" i="37"/>
  <c r="AM276" i="37"/>
  <c r="AM241" i="37"/>
  <c r="AM185" i="37"/>
  <c r="AM129" i="37"/>
  <c r="AM94" i="37"/>
  <c r="AM66" i="37"/>
  <c r="AM38" i="37"/>
  <c r="AM829" i="37"/>
  <c r="AM717" i="37"/>
  <c r="AM605" i="37"/>
  <c r="AM493" i="37"/>
  <c r="AM381" i="37"/>
  <c r="AM318" i="37"/>
  <c r="AM885" i="37"/>
  <c r="AM773" i="37"/>
  <c r="AM661" i="37"/>
  <c r="AM549" i="37"/>
  <c r="AM437" i="37"/>
  <c r="AM157" i="37"/>
  <c r="AM122" i="37"/>
  <c r="AG133" i="37"/>
  <c r="AG189" i="37"/>
  <c r="AG252" i="37"/>
  <c r="AG280" i="37"/>
  <c r="AG308" i="37"/>
  <c r="AG679" i="37"/>
  <c r="AG651" i="37"/>
  <c r="AG525" i="37"/>
  <c r="AG490" i="37"/>
  <c r="AG427" i="37"/>
  <c r="AG819" i="37"/>
  <c r="AM220" i="37"/>
  <c r="AM234" i="37"/>
  <c r="AM430" i="37"/>
  <c r="AM542" i="37"/>
  <c r="AM654" i="37"/>
  <c r="AM878" i="37"/>
  <c r="AM912" i="37"/>
  <c r="AM884" i="37"/>
  <c r="AM856" i="37"/>
  <c r="AM828" i="37"/>
  <c r="AM800" i="37"/>
  <c r="AM772" i="37"/>
  <c r="AM744" i="37"/>
  <c r="AM716" i="37"/>
  <c r="AM688" i="37"/>
  <c r="AM660" i="37"/>
  <c r="AM632" i="37"/>
  <c r="AM604" i="37"/>
  <c r="AM576" i="37"/>
  <c r="AM548" i="37"/>
  <c r="AM520" i="37"/>
  <c r="AM492" i="37"/>
  <c r="AM464" i="37"/>
  <c r="AM436" i="37"/>
  <c r="AM408" i="37"/>
  <c r="AM380" i="37"/>
  <c r="AM352" i="37"/>
  <c r="AM891" i="37"/>
  <c r="AM863" i="37"/>
  <c r="AM835" i="37"/>
  <c r="AM807" i="37"/>
  <c r="AM779" i="37"/>
  <c r="AM751" i="37"/>
  <c r="AM723" i="37"/>
  <c r="AM695" i="37"/>
  <c r="AM667" i="37"/>
  <c r="AM639" i="37"/>
  <c r="AM611" i="37"/>
  <c r="AM583" i="37"/>
  <c r="AM555" i="37"/>
  <c r="AM527" i="37"/>
  <c r="AM499" i="37"/>
  <c r="AM471" i="37"/>
  <c r="AM443" i="37"/>
  <c r="AM415" i="37"/>
  <c r="AM387" i="37"/>
  <c r="AM359" i="37"/>
  <c r="AM331" i="37"/>
  <c r="AM303" i="37"/>
  <c r="AM275" i="37"/>
  <c r="AM247" i="37"/>
  <c r="AM219" i="37"/>
  <c r="AM191" i="37"/>
  <c r="AM135" i="37"/>
  <c r="AM107" i="37"/>
  <c r="AM79" i="37"/>
  <c r="AM51" i="37"/>
  <c r="AM877" i="37"/>
  <c r="AM870" i="37"/>
  <c r="AM821" i="37"/>
  <c r="AM814" i="37"/>
  <c r="AM765" i="37"/>
  <c r="AM758" i="37"/>
  <c r="AM709" i="37"/>
  <c r="AM702" i="37"/>
  <c r="AM653" i="37"/>
  <c r="AM646" i="37"/>
  <c r="AM597" i="37"/>
  <c r="AM590" i="37"/>
  <c r="AM541" i="37"/>
  <c r="AM534" i="37"/>
  <c r="AM485" i="37"/>
  <c r="AM478" i="37"/>
  <c r="AM429" i="37"/>
  <c r="AM422" i="37"/>
  <c r="AM373" i="37"/>
  <c r="AM366" i="37"/>
  <c r="AM324" i="37"/>
  <c r="AM282" i="37"/>
  <c r="AM233" i="37"/>
  <c r="AM156" i="37"/>
  <c r="AM128" i="37"/>
  <c r="AM86" i="37"/>
  <c r="AM58" i="37"/>
  <c r="AM30" i="37"/>
  <c r="AM317" i="37"/>
  <c r="AM149" i="37"/>
  <c r="AM849" i="37"/>
  <c r="AM842" i="37"/>
  <c r="AM737" i="37"/>
  <c r="AM730" i="37"/>
  <c r="AM625" i="37"/>
  <c r="AM618" i="37"/>
  <c r="AM513" i="37"/>
  <c r="AM506" i="37"/>
  <c r="AM401" i="37"/>
  <c r="AM394" i="37"/>
  <c r="AM905" i="37"/>
  <c r="AM898" i="37"/>
  <c r="AM793" i="37"/>
  <c r="AM786" i="37"/>
  <c r="AM681" i="37"/>
  <c r="AM674" i="37"/>
  <c r="AM569" i="37"/>
  <c r="AM562" i="37"/>
  <c r="AM457" i="37"/>
  <c r="AM450" i="37"/>
  <c r="AM345" i="37"/>
  <c r="AM338" i="37"/>
  <c r="AM289" i="37"/>
  <c r="AM268" i="37"/>
  <c r="AM254" i="37"/>
  <c r="AM226" i="37"/>
  <c r="AM170" i="37"/>
  <c r="AM72" i="37"/>
  <c r="AM65" i="37"/>
  <c r="AG21" i="37"/>
  <c r="AG38" i="37"/>
  <c r="AG42" i="37"/>
  <c r="AG70" i="37"/>
  <c r="AG94" i="37"/>
  <c r="AG98" i="37"/>
  <c r="AG122" i="37"/>
  <c r="AG126" i="37"/>
  <c r="AG150" i="37"/>
  <c r="AG154" i="37"/>
  <c r="AG178" i="37"/>
  <c r="AG182" i="37"/>
  <c r="AG206" i="37"/>
  <c r="AG210" i="37"/>
  <c r="AG353" i="37"/>
  <c r="AG357" i="37"/>
  <c r="AG381" i="37"/>
  <c r="AG385" i="37"/>
  <c r="AG787" i="37"/>
  <c r="AG770" i="37"/>
  <c r="AG766" i="37"/>
  <c r="AG735" i="37"/>
  <c r="AG731" i="37"/>
  <c r="AG707" i="37"/>
  <c r="AG703" i="37"/>
  <c r="AG581" i="37"/>
  <c r="AG577" i="37"/>
  <c r="AG546" i="37"/>
  <c r="AG542" i="37"/>
  <c r="AG511" i="37"/>
  <c r="AG507" i="37"/>
  <c r="AG483" i="37"/>
  <c r="AG479" i="37"/>
  <c r="AG875" i="37"/>
  <c r="AG871" i="37"/>
  <c r="AG840" i="37"/>
  <c r="AG836" i="37"/>
  <c r="AG812" i="37"/>
  <c r="AG808" i="37"/>
  <c r="AG791" i="37"/>
  <c r="AM37" i="37"/>
  <c r="AM44" i="37"/>
  <c r="AM93" i="37"/>
  <c r="AM100" i="37"/>
  <c r="AM136" i="37"/>
  <c r="AM240" i="37"/>
  <c r="AM248" i="37"/>
  <c r="AG227" i="37"/>
  <c r="AG231" i="37"/>
  <c r="AG241" i="37"/>
  <c r="AG245" i="37"/>
  <c r="AG255" i="37"/>
  <c r="AG259" i="37"/>
  <c r="AG269" i="37"/>
  <c r="AG273" i="37"/>
  <c r="AG283" i="37"/>
  <c r="AG287" i="37"/>
  <c r="AG297" i="37"/>
  <c r="AG301" i="37"/>
  <c r="AG311" i="37"/>
  <c r="AG315" i="37"/>
  <c r="AG325" i="37"/>
  <c r="AG329" i="37"/>
  <c r="AG339" i="37"/>
  <c r="AG343" i="37"/>
  <c r="AG359" i="37"/>
  <c r="AG365" i="37"/>
  <c r="AG387" i="37"/>
  <c r="AG393" i="37"/>
  <c r="AG786" i="37"/>
  <c r="AG763" i="37"/>
  <c r="AG759" i="37"/>
  <c r="AG730" i="37"/>
  <c r="AG701" i="37"/>
  <c r="AG695" i="37"/>
  <c r="AG673" i="37"/>
  <c r="AG667" i="37"/>
  <c r="AG659" i="37"/>
  <c r="AG637" i="37"/>
  <c r="AG633" i="37"/>
  <c r="AG602" i="37"/>
  <c r="AG598" i="37"/>
  <c r="AG575" i="37"/>
  <c r="AG567" i="37"/>
  <c r="AG563" i="37"/>
  <c r="AG539" i="37"/>
  <c r="AG535" i="37"/>
  <c r="AG506" i="37"/>
  <c r="AG477" i="37"/>
  <c r="AG471" i="37"/>
  <c r="AG449" i="37"/>
  <c r="AG435" i="37"/>
  <c r="AG413" i="37"/>
  <c r="AG409" i="37"/>
  <c r="AG896" i="37"/>
  <c r="AG892" i="37"/>
  <c r="AG861" i="37"/>
  <c r="AG857" i="37"/>
  <c r="AG833" i="37"/>
  <c r="AM52" i="37"/>
  <c r="AM56" i="37"/>
  <c r="AM108" i="37"/>
  <c r="AM121" i="37"/>
  <c r="AM142" i="37"/>
  <c r="AM148" i="37"/>
  <c r="AM169" i="37"/>
  <c r="AM177" i="37"/>
  <c r="AM184" i="37"/>
  <c r="AM190" i="37"/>
  <c r="AM197" i="37"/>
  <c r="AM374" i="37"/>
  <c r="AM378" i="37"/>
  <c r="AM486" i="37"/>
  <c r="AM490" i="37"/>
  <c r="AM598" i="37"/>
  <c r="AM602" i="37"/>
  <c r="AM710" i="37"/>
  <c r="AM714" i="37"/>
  <c r="AM822" i="37"/>
  <c r="AG49" i="37"/>
  <c r="AG77" i="37"/>
  <c r="AG105" i="37"/>
  <c r="AG161" i="37"/>
  <c r="AG217" i="37"/>
  <c r="AG336" i="37"/>
  <c r="AG777" i="37"/>
  <c r="AG749" i="37"/>
  <c r="AG714" i="37"/>
  <c r="AG455" i="37"/>
  <c r="AM80" i="37"/>
  <c r="AM766" i="37"/>
  <c r="AG801" i="37"/>
  <c r="AG822" i="37"/>
  <c r="AG850" i="37"/>
  <c r="AG878" i="37"/>
  <c r="AG906" i="37"/>
  <c r="AG416" i="37"/>
  <c r="AG444" i="37"/>
  <c r="AG472" i="37"/>
  <c r="AG500" i="37"/>
  <c r="AG528" i="37"/>
  <c r="AG556" i="37"/>
  <c r="AG584" i="37"/>
  <c r="AG612" i="37"/>
  <c r="AG640" i="37"/>
  <c r="AG668" i="37"/>
  <c r="AG696" i="37"/>
  <c r="AG724" i="37"/>
  <c r="AG752" i="37"/>
  <c r="AG780" i="37"/>
  <c r="AG402" i="37"/>
  <c r="AG374" i="37"/>
  <c r="AG346" i="37"/>
  <c r="AG318" i="37"/>
  <c r="AG290" i="37"/>
  <c r="AG262" i="37"/>
  <c r="AG234" i="37"/>
  <c r="AG388" i="37"/>
  <c r="AG360" i="37"/>
  <c r="AG794" i="37"/>
  <c r="AG843" i="37"/>
  <c r="AG864" i="37"/>
  <c r="AG899" i="37"/>
  <c r="AG437" i="37"/>
  <c r="AG458" i="37"/>
  <c r="AG493" i="37"/>
  <c r="AG514" i="37"/>
  <c r="AG549" i="37"/>
  <c r="AG570" i="37"/>
  <c r="AG605" i="37"/>
  <c r="AG626" i="37"/>
  <c r="AG661" i="37"/>
  <c r="AG682" i="37"/>
  <c r="AG717" i="37"/>
  <c r="AG738" i="37"/>
  <c r="AG773" i="37"/>
  <c r="AG66" i="37"/>
  <c r="AG793" i="37"/>
  <c r="AG814" i="37"/>
  <c r="AG842" i="37"/>
  <c r="AG870" i="37"/>
  <c r="AG898" i="37"/>
  <c r="AG408" i="37"/>
  <c r="AG436" i="37"/>
  <c r="AG464" i="37"/>
  <c r="AG492" i="37"/>
  <c r="AG520" i="37"/>
  <c r="AG548" i="37"/>
  <c r="AG576" i="37"/>
  <c r="AG604" i="37"/>
  <c r="AG632" i="37"/>
  <c r="AG660" i="37"/>
  <c r="AG688" i="37"/>
  <c r="AG716" i="37"/>
  <c r="AG744" i="37"/>
  <c r="AG772" i="37"/>
  <c r="AG394" i="37"/>
  <c r="AG366" i="37"/>
  <c r="AG338" i="37"/>
  <c r="AG310" i="37"/>
  <c r="AG282" i="37"/>
  <c r="AG254" i="37"/>
  <c r="AG800" i="37"/>
  <c r="AG835" i="37"/>
  <c r="AG863" i="37"/>
  <c r="AG891" i="37"/>
  <c r="AG429" i="37"/>
  <c r="AG457" i="37"/>
  <c r="AG485" i="37"/>
  <c r="AG513" i="37"/>
  <c r="AG541" i="37"/>
  <c r="AG569" i="37"/>
  <c r="AG597" i="37"/>
  <c r="AG625" i="37"/>
  <c r="AG653" i="37"/>
  <c r="AG681" i="37"/>
  <c r="AG709" i="37"/>
  <c r="AG737" i="37"/>
  <c r="AG765" i="37"/>
  <c r="AG401" i="37"/>
  <c r="AG373" i="37"/>
  <c r="AG807" i="37"/>
  <c r="AG828" i="37"/>
  <c r="AG884" i="37"/>
  <c r="AG422" i="37"/>
  <c r="AG478" i="37"/>
  <c r="AG534" i="37"/>
  <c r="AG590" i="37"/>
  <c r="AG646" i="37"/>
  <c r="AG702" i="37"/>
  <c r="AG758" i="37"/>
  <c r="AM904" i="37"/>
  <c r="AM876" i="37"/>
  <c r="AM848" i="37"/>
  <c r="AM820" i="37"/>
  <c r="AM792" i="37"/>
  <c r="AM764" i="37"/>
  <c r="AM736" i="37"/>
  <c r="AM708" i="37"/>
  <c r="AM680" i="37"/>
  <c r="AM652" i="37"/>
  <c r="AM624" i="37"/>
  <c r="AM596" i="37"/>
  <c r="AM568" i="37"/>
  <c r="AM540" i="37"/>
  <c r="AM512" i="37"/>
  <c r="AM484" i="37"/>
  <c r="AM456" i="37"/>
  <c r="AM428" i="37"/>
  <c r="AM400" i="37"/>
  <c r="AM372" i="37"/>
  <c r="AM344" i="37"/>
  <c r="AM911" i="37"/>
  <c r="AM883" i="37"/>
  <c r="AM855" i="37"/>
  <c r="AM827" i="37"/>
  <c r="AM799" i="37"/>
  <c r="AM771" i="37"/>
  <c r="AM743" i="37"/>
  <c r="AM715" i="37"/>
  <c r="AM687" i="37"/>
  <c r="AM659" i="37"/>
  <c r="AM631" i="37"/>
  <c r="AM603" i="37"/>
  <c r="AM575" i="37"/>
  <c r="AM547" i="37"/>
  <c r="AM519" i="37"/>
  <c r="AM491" i="37"/>
  <c r="AM463" i="37"/>
  <c r="AM435" i="37"/>
  <c r="AM407" i="37"/>
  <c r="AM379" i="37"/>
  <c r="AM351" i="37"/>
  <c r="AM897" i="37"/>
  <c r="AM890" i="37"/>
  <c r="AM869" i="37"/>
  <c r="AM862" i="37"/>
  <c r="AM841" i="37"/>
  <c r="AM834" i="37"/>
  <c r="AM813" i="37"/>
  <c r="AM806" i="37"/>
  <c r="AM785" i="37"/>
  <c r="AM778" i="37"/>
  <c r="AM757" i="37"/>
  <c r="AM750" i="37"/>
  <c r="AM729" i="37"/>
  <c r="AM722" i="37"/>
  <c r="AM701" i="37"/>
  <c r="AM694" i="37"/>
  <c r="AM673" i="37"/>
  <c r="AM666" i="37"/>
  <c r="AM645" i="37"/>
  <c r="AM638" i="37"/>
  <c r="AM617" i="37"/>
  <c r="AM610" i="37"/>
  <c r="AM589" i="37"/>
  <c r="AM582" i="37"/>
  <c r="AM561" i="37"/>
  <c r="AM554" i="37"/>
  <c r="AM533" i="37"/>
  <c r="AM526" i="37"/>
  <c r="AM505" i="37"/>
  <c r="AM498" i="37"/>
  <c r="AM477" i="37"/>
  <c r="AM470" i="37"/>
  <c r="AM449" i="37"/>
  <c r="AM442" i="37"/>
  <c r="AM421" i="37"/>
  <c r="AM414" i="37"/>
  <c r="AM393" i="37"/>
  <c r="AM386" i="37"/>
  <c r="AM365" i="37"/>
  <c r="AM358" i="37"/>
  <c r="AM337" i="37"/>
  <c r="AM323" i="37"/>
  <c r="AM295" i="37"/>
  <c r="AM267" i="37"/>
  <c r="AM239" i="37"/>
  <c r="AM183" i="37"/>
  <c r="AM155" i="37"/>
  <c r="AM127" i="37"/>
  <c r="AM99" i="37"/>
  <c r="AM71" i="37"/>
  <c r="AM43" i="37"/>
  <c r="AM288" i="37"/>
  <c r="AM246" i="37"/>
  <c r="AM218" i="37"/>
  <c r="AM141" i="37"/>
  <c r="AM92" i="37"/>
  <c r="AM64" i="37"/>
  <c r="AM36" i="37"/>
  <c r="AM225" i="37"/>
  <c r="AM330" i="37"/>
  <c r="AM281" i="37"/>
  <c r="AM274" i="37"/>
  <c r="AM232" i="37"/>
  <c r="AM176" i="37"/>
  <c r="AM134" i="37"/>
  <c r="AM78" i="37"/>
  <c r="AM57" i="37"/>
  <c r="AM23" i="37"/>
  <c r="AG31" i="37"/>
  <c r="AG35" i="37"/>
  <c r="AG51" i="37"/>
  <c r="AG59" i="37"/>
  <c r="AG63" i="37"/>
  <c r="AG79" i="37"/>
  <c r="AG87" i="37"/>
  <c r="AG91" i="37"/>
  <c r="AG107" i="37"/>
  <c r="AG115" i="37"/>
  <c r="AG119" i="37"/>
  <c r="AG135" i="37"/>
  <c r="AG143" i="37"/>
  <c r="AG147" i="37"/>
  <c r="AG163" i="37"/>
  <c r="AG171" i="37"/>
  <c r="AG175" i="37"/>
  <c r="AG191" i="37"/>
  <c r="AG199" i="37"/>
  <c r="AG203" i="37"/>
  <c r="AG813" i="37"/>
  <c r="AG799" i="37"/>
  <c r="AG834" i="37"/>
  <c r="AG862" i="37"/>
  <c r="AG890" i="37"/>
  <c r="AG428" i="37"/>
  <c r="AG456" i="37"/>
  <c r="AG484" i="37"/>
  <c r="AG512" i="37"/>
  <c r="AG540" i="37"/>
  <c r="AG568" i="37"/>
  <c r="AG596" i="37"/>
  <c r="AG624" i="37"/>
  <c r="AG652" i="37"/>
  <c r="AG680" i="37"/>
  <c r="AG708" i="37"/>
  <c r="AG736" i="37"/>
  <c r="AG764" i="37"/>
  <c r="AG386" i="37"/>
  <c r="AG358" i="37"/>
  <c r="AG330" i="37"/>
  <c r="AG302" i="37"/>
  <c r="AG274" i="37"/>
  <c r="AG246" i="37"/>
  <c r="AG806" i="37"/>
  <c r="AG820" i="37"/>
  <c r="AG848" i="37"/>
  <c r="AG876" i="37"/>
  <c r="AG904" i="37"/>
  <c r="AG414" i="37"/>
  <c r="AG442" i="37"/>
  <c r="AG470" i="37"/>
  <c r="AG498" i="37"/>
  <c r="AG526" i="37"/>
  <c r="AG554" i="37"/>
  <c r="AG582" i="37"/>
  <c r="AG610" i="37"/>
  <c r="AG638" i="37"/>
  <c r="AG666" i="37"/>
  <c r="AG694" i="37"/>
  <c r="AG722" i="37"/>
  <c r="AG750" i="37"/>
  <c r="AG778" i="37"/>
  <c r="AG379" i="37"/>
  <c r="AG351" i="37"/>
  <c r="AM896" i="37"/>
  <c r="AM868" i="37"/>
  <c r="AM840" i="37"/>
  <c r="AM812" i="37"/>
  <c r="AM784" i="37"/>
  <c r="AM756" i="37"/>
  <c r="AM728" i="37"/>
  <c r="AM700" i="37"/>
  <c r="AM672" i="37"/>
  <c r="AM644" i="37"/>
  <c r="AM616" i="37"/>
  <c r="AM588" i="37"/>
  <c r="AM560" i="37"/>
  <c r="AM532" i="37"/>
  <c r="AM504" i="37"/>
  <c r="AM476" i="37"/>
  <c r="AM448" i="37"/>
  <c r="AM420" i="37"/>
  <c r="AM392" i="37"/>
  <c r="AM364" i="37"/>
  <c r="AM336" i="37"/>
  <c r="AM903" i="37"/>
  <c r="AM875" i="37"/>
  <c r="AM847" i="37"/>
  <c r="AM819" i="37"/>
  <c r="AM791" i="37"/>
  <c r="AM763" i="37"/>
  <c r="AM735" i="37"/>
  <c r="AM707" i="37"/>
  <c r="AM679" i="37"/>
  <c r="AM651" i="37"/>
  <c r="AM623" i="37"/>
  <c r="AM595" i="37"/>
  <c r="AM567" i="37"/>
  <c r="AM539" i="37"/>
  <c r="AM511" i="37"/>
  <c r="AM483" i="37"/>
  <c r="AM455" i="37"/>
  <c r="AM427" i="37"/>
  <c r="AM399" i="37"/>
  <c r="AM371" i="37"/>
  <c r="AM343" i="37"/>
  <c r="AM315" i="37"/>
  <c r="AM287" i="37"/>
  <c r="AM231" i="37"/>
  <c r="AM203" i="37"/>
  <c r="AM175" i="37"/>
  <c r="AM147" i="37"/>
  <c r="AM119" i="37"/>
  <c r="AM91" i="37"/>
  <c r="AM63" i="37"/>
  <c r="AM35" i="37"/>
  <c r="AM861" i="37"/>
  <c r="AM805" i="37"/>
  <c r="AM749" i="37"/>
  <c r="AM693" i="37"/>
  <c r="AM637" i="37"/>
  <c r="AM581" i="37"/>
  <c r="AM525" i="37"/>
  <c r="AM469" i="37"/>
  <c r="AM413" i="37"/>
  <c r="AM357" i="37"/>
  <c r="AM301" i="37"/>
  <c r="AM273" i="37"/>
  <c r="AM196" i="37"/>
  <c r="AM182" i="37"/>
  <c r="AM168" i="37"/>
  <c r="AM105" i="37"/>
  <c r="AM77" i="37"/>
  <c r="AM49" i="37"/>
  <c r="AM910" i="37"/>
  <c r="AM854" i="37"/>
  <c r="AM798" i="37"/>
  <c r="AM742" i="37"/>
  <c r="AM686" i="37"/>
  <c r="AM630" i="37"/>
  <c r="AM574" i="37"/>
  <c r="AM518" i="37"/>
  <c r="AM462" i="37"/>
  <c r="AM406" i="37"/>
  <c r="AM350" i="37"/>
  <c r="AM280" i="37"/>
  <c r="AM245" i="37"/>
  <c r="AM189" i="37"/>
  <c r="AM133" i="37"/>
  <c r="AM98" i="37"/>
  <c r="AM70" i="37"/>
  <c r="AM42" i="37"/>
  <c r="AM833" i="37"/>
  <c r="AM721" i="37"/>
  <c r="AM609" i="37"/>
  <c r="AM497" i="37"/>
  <c r="AM385" i="37"/>
  <c r="AM322" i="37"/>
  <c r="AM889" i="37"/>
  <c r="AM777" i="37"/>
  <c r="AM665" i="37"/>
  <c r="AM553" i="37"/>
  <c r="AM441" i="37"/>
  <c r="AM126" i="37"/>
  <c r="AG23" i="37"/>
  <c r="AM24" i="37"/>
  <c r="AG28" i="37"/>
  <c r="AG36" i="37"/>
  <c r="AG44" i="37"/>
  <c r="AG52" i="37"/>
  <c r="AG56" i="37"/>
  <c r="AG64" i="37"/>
  <c r="AG72" i="37"/>
  <c r="AG80" i="37"/>
  <c r="AG84" i="37"/>
  <c r="AG92" i="37"/>
  <c r="AG100" i="37"/>
  <c r="AG108" i="37"/>
  <c r="AG112" i="37"/>
  <c r="AG120" i="37"/>
  <c r="AG128" i="37"/>
  <c r="AG136" i="37"/>
  <c r="AG140" i="37"/>
  <c r="AG148" i="37"/>
  <c r="AG156" i="37"/>
  <c r="AG164" i="37"/>
  <c r="AG168" i="37"/>
  <c r="AG176" i="37"/>
  <c r="AG184" i="37"/>
  <c r="AG192" i="37"/>
  <c r="AG196" i="37"/>
  <c r="AG204" i="37"/>
  <c r="AG212" i="37"/>
  <c r="AG220" i="37"/>
  <c r="AG224" i="37"/>
  <c r="AG232" i="37"/>
  <c r="AG247" i="37"/>
  <c r="AG260" i="37"/>
  <c r="AG275" i="37"/>
  <c r="AG288" i="37"/>
  <c r="AG303" i="37"/>
  <c r="AG316" i="37"/>
  <c r="AG331" i="37"/>
  <c r="AG344" i="37"/>
  <c r="AG367" i="37"/>
  <c r="AG371" i="37"/>
  <c r="AG395" i="37"/>
  <c r="AG399" i="37"/>
  <c r="AG785" i="37"/>
  <c r="AG779" i="37"/>
  <c r="AG757" i="37"/>
  <c r="AG751" i="37"/>
  <c r="AG729" i="37"/>
  <c r="AG723" i="37"/>
  <c r="AG715" i="37"/>
  <c r="AG693" i="37"/>
  <c r="AG689" i="37"/>
  <c r="AG658" i="37"/>
  <c r="AG654" i="37"/>
  <c r="AG631" i="37"/>
  <c r="AG623" i="37"/>
  <c r="AG619" i="37"/>
  <c r="AG595" i="37"/>
  <c r="AG591" i="37"/>
  <c r="AG562" i="37"/>
  <c r="AG533" i="37"/>
  <c r="AG527" i="37"/>
  <c r="AG505" i="37"/>
  <c r="AG499" i="37"/>
  <c r="AG491" i="37"/>
  <c r="AG469" i="37"/>
  <c r="AG465" i="37"/>
  <c r="AG434" i="37"/>
  <c r="AG430" i="37"/>
  <c r="AG407" i="37"/>
  <c r="AG913" i="37"/>
  <c r="AG889" i="37"/>
  <c r="AG885" i="37"/>
  <c r="AG856" i="37"/>
  <c r="AG827" i="37"/>
  <c r="AG821" i="37"/>
  <c r="AM150" i="37"/>
  <c r="AM154" i="37"/>
  <c r="AM198" i="37"/>
  <c r="AM204" i="37"/>
  <c r="AM217" i="37"/>
  <c r="AM290" i="37"/>
  <c r="AM294" i="37"/>
  <c r="AM316" i="37"/>
  <c r="AM325" i="37"/>
  <c r="AM329" i="37"/>
  <c r="I21" i="5" l="1"/>
  <c r="I18" i="5"/>
  <c r="I18" i="4"/>
  <c r="I17" i="4" s="1"/>
  <c r="I10" i="4"/>
  <c r="I6" i="4"/>
  <c r="I5" i="4" l="1"/>
  <c r="I26" i="5"/>
  <c r="I29" i="5" s="1"/>
  <c r="G8" i="16"/>
  <c r="J11" i="32"/>
  <c r="J13" i="32" s="1"/>
  <c r="K12" i="32"/>
  <c r="K11" i="32"/>
  <c r="K8" i="32"/>
  <c r="K9" i="32"/>
  <c r="K10" i="32"/>
  <c r="K7" i="32"/>
  <c r="K13" i="32" l="1"/>
  <c r="I12" i="32"/>
  <c r="I13" i="32" s="1"/>
  <c r="H8" i="32"/>
  <c r="H9" i="32"/>
  <c r="H10" i="32"/>
  <c r="H11" i="32"/>
  <c r="H12" i="32"/>
  <c r="H7" i="32"/>
  <c r="H13" i="32" s="1"/>
  <c r="G8" i="32"/>
  <c r="G9" i="32"/>
  <c r="G10" i="32"/>
  <c r="G11" i="32"/>
  <c r="G12" i="32"/>
  <c r="G7" i="32"/>
  <c r="G13" i="32" s="1"/>
  <c r="F11" i="15"/>
  <c r="F4" i="15"/>
  <c r="F6" i="15" s="1"/>
  <c r="C24" i="3" l="1"/>
  <c r="AB131" i="31" l="1"/>
  <c r="AB126" i="31"/>
  <c r="AB127" i="31"/>
  <c r="AB128" i="31"/>
  <c r="AB129" i="31"/>
  <c r="AB130" i="31"/>
  <c r="AB125" i="31"/>
  <c r="AB117" i="31"/>
  <c r="AB116" i="31"/>
  <c r="AB118" i="31"/>
  <c r="AB119" i="31"/>
  <c r="AB120" i="31"/>
  <c r="AB121" i="31"/>
  <c r="AB122" i="31"/>
  <c r="AB123" i="31"/>
  <c r="AB124" i="31"/>
  <c r="AB107" i="31"/>
  <c r="AB108" i="31"/>
  <c r="AB109" i="31"/>
  <c r="AB110" i="31"/>
  <c r="AB111" i="31"/>
  <c r="AB112" i="31"/>
  <c r="AB113" i="31"/>
  <c r="AB114" i="31"/>
  <c r="AB115" i="31"/>
  <c r="AB105" i="31"/>
  <c r="AB106" i="31"/>
  <c r="AB100" i="31"/>
  <c r="AB101" i="31"/>
  <c r="AB102" i="31"/>
  <c r="AB103" i="31"/>
  <c r="AB104" i="31"/>
  <c r="AB97" i="31"/>
  <c r="AB98" i="31"/>
  <c r="AB99" i="31"/>
  <c r="AB91" i="31"/>
  <c r="AB92" i="31"/>
  <c r="AB93" i="31"/>
  <c r="AB94" i="31"/>
  <c r="AB95" i="31"/>
  <c r="AB96" i="31"/>
  <c r="AB70" i="31"/>
  <c r="AB71" i="31"/>
  <c r="AB72" i="31"/>
  <c r="AB73" i="31"/>
  <c r="AB74" i="31"/>
  <c r="AB75" i="31"/>
  <c r="AB76" i="31"/>
  <c r="AB77" i="31"/>
  <c r="AB78" i="31"/>
  <c r="AB79" i="31"/>
  <c r="AB80" i="31"/>
  <c r="AB81" i="31"/>
  <c r="AB82" i="31"/>
  <c r="AB83" i="31"/>
  <c r="AB84" i="31"/>
  <c r="AB85" i="31"/>
  <c r="AB86" i="31"/>
  <c r="AB87" i="31"/>
  <c r="AB88" i="31"/>
  <c r="AB89" i="31"/>
  <c r="AB90" i="31"/>
  <c r="AB29" i="31"/>
  <c r="AB30" i="31"/>
  <c r="AB31" i="31"/>
  <c r="AB32" i="31"/>
  <c r="AB33" i="31"/>
  <c r="AB34" i="31"/>
  <c r="AB35" i="31"/>
  <c r="AB36" i="31"/>
  <c r="AB37" i="31"/>
  <c r="AB38" i="31"/>
  <c r="AB39" i="31"/>
  <c r="AB40" i="31"/>
  <c r="AB41" i="31"/>
  <c r="AB42" i="31"/>
  <c r="AB43" i="31"/>
  <c r="AB44" i="31"/>
  <c r="AB45" i="31"/>
  <c r="AB46" i="31"/>
  <c r="AB47" i="31"/>
  <c r="AB48" i="31"/>
  <c r="AB49" i="31"/>
  <c r="AB50" i="31"/>
  <c r="AB51" i="31"/>
  <c r="AB52" i="31"/>
  <c r="AB53" i="31"/>
  <c r="AB54" i="31"/>
  <c r="AB55" i="31"/>
  <c r="AB56" i="31"/>
  <c r="AB57" i="31"/>
  <c r="AB58" i="31"/>
  <c r="AB59" i="31"/>
  <c r="AB60" i="31"/>
  <c r="AB61" i="31"/>
  <c r="AB62" i="31"/>
  <c r="AB63" i="31"/>
  <c r="AB64" i="31"/>
  <c r="AB65" i="31"/>
  <c r="AB66" i="31"/>
  <c r="AB67" i="31"/>
  <c r="AB68" i="31"/>
  <c r="AB69" i="31"/>
  <c r="AB28" i="31"/>
  <c r="AB7" i="31"/>
  <c r="AB8" i="31"/>
  <c r="AB9" i="31"/>
  <c r="AB10" i="31"/>
  <c r="AB11" i="31"/>
  <c r="AB12" i="31"/>
  <c r="AB13" i="31"/>
  <c r="AB14" i="31"/>
  <c r="AB15" i="31"/>
  <c r="AB16" i="31"/>
  <c r="AB17" i="31"/>
  <c r="AB18" i="31"/>
  <c r="AB19" i="31"/>
  <c r="AB20" i="31"/>
  <c r="AB21" i="31"/>
  <c r="AB22" i="31"/>
  <c r="AB23" i="31"/>
  <c r="AB24" i="31"/>
  <c r="AB25" i="31"/>
  <c r="AB26" i="31"/>
  <c r="AB27" i="31"/>
  <c r="AB5" i="31"/>
  <c r="AB6" i="31"/>
  <c r="AB4" i="31"/>
  <c r="AB3" i="31"/>
  <c r="AB2" i="31"/>
  <c r="C914" i="37"/>
  <c r="C907" i="37"/>
  <c r="C900" i="37"/>
  <c r="C893" i="37"/>
  <c r="C886" i="37"/>
  <c r="C879" i="37"/>
  <c r="C872" i="37"/>
  <c r="C865" i="37"/>
  <c r="C858" i="37"/>
  <c r="C851" i="37"/>
  <c r="C844" i="37"/>
  <c r="C837" i="37"/>
  <c r="C830" i="37"/>
  <c r="C823" i="37"/>
  <c r="C816" i="37"/>
  <c r="C809" i="37"/>
  <c r="C802" i="37"/>
  <c r="C795" i="37"/>
  <c r="C788" i="37"/>
  <c r="C781" i="37"/>
  <c r="C774" i="37"/>
  <c r="C767" i="37"/>
  <c r="C760" i="37"/>
  <c r="C753" i="37"/>
  <c r="C746" i="37"/>
  <c r="C739" i="37"/>
  <c r="C732" i="37"/>
  <c r="C725" i="37"/>
  <c r="C718" i="37"/>
  <c r="C711" i="37"/>
  <c r="C704" i="37"/>
  <c r="C697" i="37"/>
  <c r="C690" i="37"/>
  <c r="C683" i="37"/>
  <c r="C676" i="37"/>
  <c r="C669" i="37"/>
  <c r="C662" i="37"/>
  <c r="C655" i="37"/>
  <c r="C648" i="37"/>
  <c r="C641" i="37"/>
  <c r="C634" i="37"/>
  <c r="C627" i="37"/>
  <c r="C620" i="37"/>
  <c r="C613" i="37"/>
  <c r="C606" i="37"/>
  <c r="C599" i="37"/>
  <c r="C592" i="37"/>
  <c r="C585" i="37"/>
  <c r="C578" i="37"/>
  <c r="C571" i="37"/>
  <c r="C564" i="37"/>
  <c r="C557" i="37"/>
  <c r="C550" i="37"/>
  <c r="C543" i="37"/>
  <c r="C536" i="37"/>
  <c r="C529" i="37"/>
  <c r="C522" i="37"/>
  <c r="C515" i="37"/>
  <c r="C508" i="37"/>
  <c r="C501" i="37"/>
  <c r="C494" i="37"/>
  <c r="C487" i="37"/>
  <c r="C480" i="37"/>
  <c r="C473" i="37"/>
  <c r="C466" i="37"/>
  <c r="C459" i="37"/>
  <c r="C452" i="37"/>
  <c r="C445" i="37"/>
  <c r="C438" i="37"/>
  <c r="C431" i="37"/>
  <c r="C424" i="37"/>
  <c r="C417" i="37"/>
  <c r="C410" i="37"/>
  <c r="C403" i="37"/>
  <c r="C396" i="37"/>
  <c r="C354" i="37"/>
  <c r="C389" i="37"/>
  <c r="C382" i="37"/>
  <c r="C375" i="37"/>
  <c r="C368" i="37"/>
  <c r="C361" i="37"/>
  <c r="C348" i="37"/>
  <c r="C349" i="37"/>
  <c r="C350" i="37"/>
  <c r="C351" i="37"/>
  <c r="C352" i="37"/>
  <c r="C353" i="37"/>
  <c r="C347" i="37"/>
  <c r="C341" i="37"/>
  <c r="C342" i="37"/>
  <c r="C343" i="37"/>
  <c r="C344" i="37"/>
  <c r="C345" i="37"/>
  <c r="C346" i="37"/>
  <c r="C340" i="37"/>
  <c r="C334" i="37"/>
  <c r="C335" i="37"/>
  <c r="C336" i="37"/>
  <c r="C337" i="37"/>
  <c r="C338" i="37"/>
  <c r="C339" i="37"/>
  <c r="C333" i="37"/>
  <c r="C327" i="37"/>
  <c r="C328" i="37"/>
  <c r="C329" i="37"/>
  <c r="C330" i="37"/>
  <c r="C331" i="37"/>
  <c r="C332" i="37"/>
  <c r="C326" i="37"/>
  <c r="C320" i="37"/>
  <c r="C321" i="37"/>
  <c r="C322" i="37"/>
  <c r="C323" i="37"/>
  <c r="C324" i="37"/>
  <c r="C325" i="37"/>
  <c r="C319" i="37"/>
  <c r="C313" i="37"/>
  <c r="C314" i="37"/>
  <c r="C315" i="37"/>
  <c r="C316" i="37"/>
  <c r="C317" i="37"/>
  <c r="C318" i="37"/>
  <c r="C312" i="37"/>
  <c r="C306" i="37"/>
  <c r="C307" i="37"/>
  <c r="C308" i="37"/>
  <c r="C309" i="37"/>
  <c r="C310" i="37"/>
  <c r="C311" i="37"/>
  <c r="C305" i="37"/>
  <c r="C299" i="37"/>
  <c r="C300" i="37"/>
  <c r="C301" i="37"/>
  <c r="C302" i="37"/>
  <c r="C303" i="37"/>
  <c r="C304" i="37"/>
  <c r="C298" i="37"/>
  <c r="C297" i="37"/>
  <c r="C292" i="37"/>
  <c r="C293" i="37"/>
  <c r="C294" i="37"/>
  <c r="C295" i="37"/>
  <c r="C296" i="37"/>
  <c r="C291" i="37"/>
  <c r="C285" i="37"/>
  <c r="C286" i="37"/>
  <c r="C287" i="37"/>
  <c r="C288" i="37"/>
  <c r="C289" i="37"/>
  <c r="C290" i="37"/>
  <c r="C284" i="37"/>
  <c r="C278" i="37"/>
  <c r="C279" i="37"/>
  <c r="C280" i="37"/>
  <c r="C281" i="37"/>
  <c r="C282" i="37"/>
  <c r="C283" i="37"/>
  <c r="C277" i="37"/>
  <c r="C271" i="37"/>
  <c r="C272" i="37"/>
  <c r="C273" i="37"/>
  <c r="C274" i="37"/>
  <c r="C275" i="37"/>
  <c r="C276" i="37"/>
  <c r="C270" i="37"/>
  <c r="C264" i="37"/>
  <c r="C265" i="37"/>
  <c r="C266" i="37"/>
  <c r="C267" i="37"/>
  <c r="C268" i="37"/>
  <c r="C269" i="37"/>
  <c r="C263" i="37"/>
  <c r="C257" i="37"/>
  <c r="C258" i="37"/>
  <c r="C259" i="37"/>
  <c r="C260" i="37"/>
  <c r="C261" i="37"/>
  <c r="C262" i="37"/>
  <c r="C256" i="37"/>
  <c r="C250" i="37"/>
  <c r="C251" i="37"/>
  <c r="C252" i="37"/>
  <c r="C253" i="37"/>
  <c r="C254" i="37"/>
  <c r="C255" i="37"/>
  <c r="C249" i="37"/>
  <c r="C243" i="37"/>
  <c r="C244" i="37"/>
  <c r="C245" i="37"/>
  <c r="C246" i="37"/>
  <c r="C247" i="37"/>
  <c r="C248" i="37"/>
  <c r="C242" i="37"/>
  <c r="C236" i="37"/>
  <c r="C237" i="37"/>
  <c r="C238" i="37"/>
  <c r="C239" i="37"/>
  <c r="C240" i="37"/>
  <c r="C241" i="37"/>
  <c r="C235" i="37"/>
  <c r="C229" i="37"/>
  <c r="C230" i="37"/>
  <c r="C231" i="37"/>
  <c r="C232" i="37"/>
  <c r="C233" i="37"/>
  <c r="C234" i="37"/>
  <c r="C228" i="37"/>
  <c r="C222" i="37"/>
  <c r="C223" i="37"/>
  <c r="C224" i="37"/>
  <c r="C225" i="37"/>
  <c r="C226" i="37"/>
  <c r="C227" i="37"/>
  <c r="C221" i="37"/>
  <c r="C215" i="37"/>
  <c r="C216" i="37"/>
  <c r="C217" i="37"/>
  <c r="C218" i="37"/>
  <c r="C219" i="37"/>
  <c r="C220" i="37"/>
  <c r="C214" i="37"/>
  <c r="C208" i="37"/>
  <c r="C209" i="37"/>
  <c r="C210" i="37"/>
  <c r="C211" i="37"/>
  <c r="C212" i="37"/>
  <c r="C213" i="37"/>
  <c r="C207" i="37"/>
  <c r="C201" i="37"/>
  <c r="C202" i="37"/>
  <c r="C203" i="37"/>
  <c r="C204" i="37"/>
  <c r="C205" i="37"/>
  <c r="C206" i="37"/>
  <c r="C200" i="37"/>
  <c r="AA326" i="37" l="1"/>
  <c r="W326" i="37"/>
  <c r="C500" i="37"/>
  <c r="AA494" i="37"/>
  <c r="W494" i="37"/>
  <c r="C612" i="37"/>
  <c r="AA606" i="37"/>
  <c r="W606" i="37"/>
  <c r="C834" i="37"/>
  <c r="AA830" i="37"/>
  <c r="W830" i="37"/>
  <c r="AA263" i="37"/>
  <c r="W263" i="37"/>
  <c r="W200" i="37"/>
  <c r="AA200" i="37"/>
  <c r="AA256" i="37"/>
  <c r="W256" i="37"/>
  <c r="C632" i="37"/>
  <c r="AA627" i="37"/>
  <c r="W627" i="37"/>
  <c r="C856" i="37"/>
  <c r="AA851" i="37"/>
  <c r="W851" i="37"/>
  <c r="W242" i="37"/>
  <c r="AA242" i="37"/>
  <c r="C414" i="37"/>
  <c r="W410" i="37"/>
  <c r="AA410" i="37"/>
  <c r="C581" i="37"/>
  <c r="AA578" i="37"/>
  <c r="W578" i="37"/>
  <c r="AA221" i="37"/>
  <c r="W221" i="37"/>
  <c r="AA333" i="37"/>
  <c r="W333" i="37"/>
  <c r="C388" i="37"/>
  <c r="AA382" i="37"/>
  <c r="W382" i="37"/>
  <c r="C437" i="37"/>
  <c r="W431" i="37"/>
  <c r="AA431" i="37"/>
  <c r="C492" i="37"/>
  <c r="W487" i="37"/>
  <c r="AA487" i="37"/>
  <c r="C546" i="37"/>
  <c r="AA543" i="37"/>
  <c r="W543" i="37"/>
  <c r="C660" i="37"/>
  <c r="AA655" i="37"/>
  <c r="W655" i="37"/>
  <c r="C772" i="37"/>
  <c r="W767" i="37"/>
  <c r="AA767" i="37"/>
  <c r="C828" i="37"/>
  <c r="AA823" i="37"/>
  <c r="W823" i="37"/>
  <c r="C884" i="37"/>
  <c r="AA879" i="37"/>
  <c r="W879" i="37"/>
  <c r="AA214" i="37"/>
  <c r="W214" i="37"/>
  <c r="AA270" i="37"/>
  <c r="W270" i="37"/>
  <c r="C554" i="37"/>
  <c r="W550" i="37"/>
  <c r="AA550" i="37"/>
  <c r="C666" i="37"/>
  <c r="AA662" i="37"/>
  <c r="W662" i="37"/>
  <c r="C722" i="37"/>
  <c r="W718" i="37"/>
  <c r="AA718" i="37"/>
  <c r="C778" i="37"/>
  <c r="W774" i="37"/>
  <c r="AA774" i="37"/>
  <c r="C890" i="37"/>
  <c r="AA886" i="37"/>
  <c r="W886" i="37"/>
  <c r="AA207" i="37"/>
  <c r="W207" i="37"/>
  <c r="AA319" i="37"/>
  <c r="W319" i="37"/>
  <c r="C360" i="37"/>
  <c r="AA354" i="37"/>
  <c r="W354" i="37"/>
  <c r="C449" i="37"/>
  <c r="AA445" i="37"/>
  <c r="W445" i="37"/>
  <c r="C505" i="37"/>
  <c r="AA501" i="37"/>
  <c r="W501" i="37"/>
  <c r="C562" i="37"/>
  <c r="AA557" i="37"/>
  <c r="W557" i="37"/>
  <c r="C616" i="37"/>
  <c r="AA613" i="37"/>
  <c r="W613" i="37"/>
  <c r="C672" i="37"/>
  <c r="AA669" i="37"/>
  <c r="W669" i="37"/>
  <c r="C728" i="37"/>
  <c r="AA725" i="37"/>
  <c r="W725" i="37"/>
  <c r="C784" i="37"/>
  <c r="W781" i="37"/>
  <c r="AA781" i="37"/>
  <c r="C840" i="37"/>
  <c r="AA837" i="37"/>
  <c r="W837" i="37"/>
  <c r="W312" i="37"/>
  <c r="AA312" i="37"/>
  <c r="C402" i="37"/>
  <c r="AA396" i="37"/>
  <c r="W396" i="37"/>
  <c r="C457" i="37"/>
  <c r="AA452" i="37"/>
  <c r="W452" i="37"/>
  <c r="C513" i="37"/>
  <c r="AA508" i="37"/>
  <c r="W508" i="37"/>
  <c r="C570" i="37"/>
  <c r="AA564" i="37"/>
  <c r="W564" i="37"/>
  <c r="C624" i="37"/>
  <c r="AA620" i="37"/>
  <c r="W620" i="37"/>
  <c r="C680" i="37"/>
  <c r="AA676" i="37"/>
  <c r="W676" i="37"/>
  <c r="C736" i="37"/>
  <c r="AA732" i="37"/>
  <c r="W732" i="37"/>
  <c r="C792" i="37"/>
  <c r="W788" i="37"/>
  <c r="AA788" i="37"/>
  <c r="C848" i="37"/>
  <c r="AA844" i="37"/>
  <c r="W844" i="37"/>
  <c r="AA249" i="37"/>
  <c r="W249" i="37"/>
  <c r="W305" i="37"/>
  <c r="AA305" i="37"/>
  <c r="C406" i="37"/>
  <c r="AA403" i="37"/>
  <c r="W403" i="37"/>
  <c r="C465" i="37"/>
  <c r="AA459" i="37"/>
  <c r="W459" i="37"/>
  <c r="C518" i="37"/>
  <c r="AA515" i="37"/>
  <c r="W515" i="37"/>
  <c r="C577" i="37"/>
  <c r="AA571" i="37"/>
  <c r="W571" i="37"/>
  <c r="C688" i="37"/>
  <c r="AA683" i="37"/>
  <c r="W683" i="37"/>
  <c r="C744" i="37"/>
  <c r="AA739" i="37"/>
  <c r="W739" i="37"/>
  <c r="C800" i="37"/>
  <c r="AA795" i="37"/>
  <c r="W795" i="37"/>
  <c r="W298" i="37"/>
  <c r="AA298" i="37"/>
  <c r="C365" i="37"/>
  <c r="W361" i="37"/>
  <c r="AA361" i="37"/>
  <c r="C472" i="37"/>
  <c r="AA466" i="37"/>
  <c r="W466" i="37"/>
  <c r="C526" i="37"/>
  <c r="AA522" i="37"/>
  <c r="W522" i="37"/>
  <c r="C640" i="37"/>
  <c r="AA634" i="37"/>
  <c r="W634" i="37"/>
  <c r="C694" i="37"/>
  <c r="AA690" i="37"/>
  <c r="W690" i="37"/>
  <c r="C750" i="37"/>
  <c r="AA746" i="37"/>
  <c r="W746" i="37"/>
  <c r="C862" i="37"/>
  <c r="AA858" i="37"/>
  <c r="W858" i="37"/>
  <c r="W235" i="37"/>
  <c r="AA235" i="37"/>
  <c r="W291" i="37"/>
  <c r="AA291" i="37"/>
  <c r="W347" i="37"/>
  <c r="AA347" i="37"/>
  <c r="C374" i="37"/>
  <c r="AA368" i="37"/>
  <c r="W368" i="37"/>
  <c r="C422" i="37"/>
  <c r="W417" i="37"/>
  <c r="AA417" i="37"/>
  <c r="C476" i="37"/>
  <c r="W473" i="37"/>
  <c r="AA473" i="37"/>
  <c r="C533" i="37"/>
  <c r="W529" i="37"/>
  <c r="AA529" i="37"/>
  <c r="C589" i="37"/>
  <c r="W585" i="37"/>
  <c r="AA585" i="37"/>
  <c r="C644" i="37"/>
  <c r="AA641" i="37"/>
  <c r="W641" i="37"/>
  <c r="C700" i="37"/>
  <c r="AA697" i="37"/>
  <c r="W697" i="37"/>
  <c r="C756" i="37"/>
  <c r="AA753" i="37"/>
  <c r="W753" i="37"/>
  <c r="C812" i="37"/>
  <c r="AA809" i="37"/>
  <c r="W809" i="37"/>
  <c r="W228" i="37"/>
  <c r="AA228" i="37"/>
  <c r="AA284" i="37"/>
  <c r="W284" i="37"/>
  <c r="AA340" i="37"/>
  <c r="W340" i="37"/>
  <c r="C381" i="37"/>
  <c r="AA375" i="37"/>
  <c r="W375" i="37"/>
  <c r="C430" i="37"/>
  <c r="AA424" i="37"/>
  <c r="W424" i="37"/>
  <c r="C484" i="37"/>
  <c r="AA480" i="37"/>
  <c r="W480" i="37"/>
  <c r="C540" i="37"/>
  <c r="W536" i="37"/>
  <c r="AA536" i="37"/>
  <c r="C597" i="37"/>
  <c r="AA592" i="37"/>
  <c r="W592" i="37"/>
  <c r="C652" i="37"/>
  <c r="W648" i="37"/>
  <c r="AA648" i="37"/>
  <c r="C708" i="37"/>
  <c r="W704" i="37"/>
  <c r="AA704" i="37"/>
  <c r="C764" i="37"/>
  <c r="AA760" i="37"/>
  <c r="W760" i="37"/>
  <c r="C820" i="37"/>
  <c r="AA816" i="37"/>
  <c r="W816" i="37"/>
  <c r="C876" i="37"/>
  <c r="AA872" i="37"/>
  <c r="W872" i="37"/>
  <c r="C868" i="37"/>
  <c r="W865" i="37"/>
  <c r="AA865" i="37"/>
  <c r="C806" i="37"/>
  <c r="W802" i="37"/>
  <c r="AA802" i="37"/>
  <c r="C716" i="37"/>
  <c r="AA711" i="37"/>
  <c r="W711" i="37"/>
  <c r="C605" i="37"/>
  <c r="AA599" i="37"/>
  <c r="W599" i="37"/>
  <c r="C441" i="37"/>
  <c r="AA438" i="37"/>
  <c r="W438" i="37"/>
  <c r="C395" i="37"/>
  <c r="W389" i="37"/>
  <c r="AA389" i="37"/>
  <c r="W277" i="37"/>
  <c r="AA277" i="37"/>
  <c r="C904" i="37"/>
  <c r="AA900" i="37"/>
  <c r="W900" i="37"/>
  <c r="C896" i="37"/>
  <c r="AA893" i="37"/>
  <c r="W893" i="37"/>
  <c r="C912" i="37"/>
  <c r="AA907" i="37"/>
  <c r="W907" i="37"/>
  <c r="W914" i="37"/>
  <c r="AA914" i="37"/>
  <c r="C668" i="37"/>
  <c r="C493" i="37"/>
  <c r="C845" i="37"/>
  <c r="C362" i="37"/>
  <c r="C376" i="37"/>
  <c r="C446" i="37"/>
  <c r="C572" i="37"/>
  <c r="C514" i="37"/>
  <c r="C791" i="37"/>
  <c r="C804" i="37"/>
  <c r="C875" i="37"/>
  <c r="C566" i="37"/>
  <c r="C663" i="37"/>
  <c r="C775" i="37"/>
  <c r="C920" i="37"/>
  <c r="C889" i="37"/>
  <c r="C458" i="37"/>
  <c r="C507" i="37"/>
  <c r="C664" i="37"/>
  <c r="C705" i="37"/>
  <c r="C801" i="37"/>
  <c r="C885" i="37"/>
  <c r="C434" i="37"/>
  <c r="C451" i="37"/>
  <c r="C481" i="37"/>
  <c r="C523" i="37"/>
  <c r="C559" i="37"/>
  <c r="C607" i="37"/>
  <c r="C709" i="37"/>
  <c r="C721" i="37"/>
  <c r="C741" i="37"/>
  <c r="C780" i="37"/>
  <c r="C805" i="37"/>
  <c r="C825" i="37"/>
  <c r="C859" i="37"/>
  <c r="C486" i="37"/>
  <c r="C861" i="37"/>
  <c r="C427" i="37"/>
  <c r="C454" i="37"/>
  <c r="C502" i="37"/>
  <c r="C531" i="37"/>
  <c r="C551" i="37"/>
  <c r="C565" i="37"/>
  <c r="C600" i="37"/>
  <c r="C681" i="37"/>
  <c r="C717" i="37"/>
  <c r="C748" i="37"/>
  <c r="C832" i="37"/>
  <c r="C864" i="37"/>
  <c r="C915" i="37"/>
  <c r="C916" i="37" s="1"/>
  <c r="C367" i="37"/>
  <c r="C357" i="37"/>
  <c r="C401" i="37"/>
  <c r="C413" i="37"/>
  <c r="C425" i="37"/>
  <c r="C432" i="37"/>
  <c r="C450" i="37"/>
  <c r="C464" i="37"/>
  <c r="C485" i="37"/>
  <c r="C490" i="37"/>
  <c r="C506" i="37"/>
  <c r="C511" i="37"/>
  <c r="C530" i="37"/>
  <c r="C535" i="37"/>
  <c r="C539" i="37"/>
  <c r="C590" i="37"/>
  <c r="C623" i="37"/>
  <c r="C633" i="37"/>
  <c r="C639" i="37"/>
  <c r="C653" i="37"/>
  <c r="C667" i="37"/>
  <c r="C677" i="37"/>
  <c r="C689" i="37"/>
  <c r="C693" i="37"/>
  <c r="C713" i="37"/>
  <c r="C720" i="37"/>
  <c r="C747" i="37"/>
  <c r="C752" i="37"/>
  <c r="C765" i="37"/>
  <c r="C779" i="37"/>
  <c r="C789" i="37"/>
  <c r="C797" i="37"/>
  <c r="C831" i="37"/>
  <c r="C836" i="37"/>
  <c r="C849" i="37"/>
  <c r="C863" i="37"/>
  <c r="C873" i="37"/>
  <c r="C881" i="37"/>
  <c r="C888" i="37"/>
  <c r="C905" i="37"/>
  <c r="C415" i="37"/>
  <c r="C541" i="37"/>
  <c r="C625" i="37"/>
  <c r="C695" i="37"/>
  <c r="C363" i="37"/>
  <c r="C378" i="37"/>
  <c r="C392" i="37"/>
  <c r="C397" i="37"/>
  <c r="C429" i="37"/>
  <c r="C436" i="37"/>
  <c r="C447" i="37"/>
  <c r="C460" i="37"/>
  <c r="C469" i="37"/>
  <c r="C482" i="37"/>
  <c r="C503" i="37"/>
  <c r="C527" i="37"/>
  <c r="C532" i="37"/>
  <c r="C537" i="37"/>
  <c r="C542" i="37"/>
  <c r="C553" i="37"/>
  <c r="C563" i="37"/>
  <c r="C567" i="37"/>
  <c r="C574" i="37"/>
  <c r="C586" i="37"/>
  <c r="C594" i="37"/>
  <c r="C602" i="37"/>
  <c r="C609" i="37"/>
  <c r="C621" i="37"/>
  <c r="C635" i="37"/>
  <c r="C657" i="37"/>
  <c r="C691" i="37"/>
  <c r="C696" i="37"/>
  <c r="C723" i="37"/>
  <c r="C733" i="37"/>
  <c r="C745" i="37"/>
  <c r="C749" i="37"/>
  <c r="C769" i="37"/>
  <c r="C776" i="37"/>
  <c r="C793" i="37"/>
  <c r="C807" i="37"/>
  <c r="C817" i="37"/>
  <c r="C829" i="37"/>
  <c r="C833" i="37"/>
  <c r="C853" i="37"/>
  <c r="C860" i="37"/>
  <c r="C877" i="37"/>
  <c r="C891" i="37"/>
  <c r="C901" i="37"/>
  <c r="C909" i="37"/>
  <c r="C366" i="37"/>
  <c r="C371" i="37"/>
  <c r="C380" i="37"/>
  <c r="C399" i="37"/>
  <c r="C411" i="37"/>
  <c r="C448" i="37"/>
  <c r="C462" i="37"/>
  <c r="C483" i="37"/>
  <c r="C489" i="37"/>
  <c r="C497" i="37"/>
  <c r="C504" i="37"/>
  <c r="C510" i="37"/>
  <c r="C519" i="37"/>
  <c r="C534" i="37"/>
  <c r="C538" i="37"/>
  <c r="C555" i="37"/>
  <c r="C569" i="37"/>
  <c r="C576" i="37"/>
  <c r="C588" i="37"/>
  <c r="C598" i="37"/>
  <c r="C604" i="37"/>
  <c r="C611" i="37"/>
  <c r="C622" i="37"/>
  <c r="C629" i="37"/>
  <c r="C637" i="37"/>
  <c r="C649" i="37"/>
  <c r="C661" i="37"/>
  <c r="C665" i="37"/>
  <c r="C685" i="37"/>
  <c r="C692" i="37"/>
  <c r="W692" i="37" s="1"/>
  <c r="C719" i="37"/>
  <c r="C724" i="37"/>
  <c r="C737" i="37"/>
  <c r="C751" i="37"/>
  <c r="C761" i="37"/>
  <c r="C773" i="37"/>
  <c r="C777" i="37"/>
  <c r="C803" i="37"/>
  <c r="C808" i="37"/>
  <c r="C821" i="37"/>
  <c r="C835" i="37"/>
  <c r="C857" i="37"/>
  <c r="C887" i="37"/>
  <c r="C892" i="37"/>
  <c r="C903" i="37"/>
  <c r="C913" i="37"/>
  <c r="C645" i="37"/>
  <c r="C701" i="37"/>
  <c r="C757" i="37"/>
  <c r="C642" i="37"/>
  <c r="C646" i="37"/>
  <c r="C650" i="37"/>
  <c r="C654" i="37"/>
  <c r="C658" i="37"/>
  <c r="C670" i="37"/>
  <c r="C674" i="37"/>
  <c r="C678" i="37"/>
  <c r="C682" i="37"/>
  <c r="C686" i="37"/>
  <c r="C698" i="37"/>
  <c r="C702" i="37"/>
  <c r="C706" i="37"/>
  <c r="C710" i="37"/>
  <c r="C714" i="37"/>
  <c r="C726" i="37"/>
  <c r="C730" i="37"/>
  <c r="C734" i="37"/>
  <c r="C738" i="37"/>
  <c r="C742" i="37"/>
  <c r="C754" i="37"/>
  <c r="C758" i="37"/>
  <c r="C762" i="37"/>
  <c r="C766" i="37"/>
  <c r="C770" i="37"/>
  <c r="C782" i="37"/>
  <c r="C786" i="37"/>
  <c r="C790" i="37"/>
  <c r="C794" i="37"/>
  <c r="C798" i="37"/>
  <c r="C810" i="37"/>
  <c r="C814" i="37"/>
  <c r="C818" i="37"/>
  <c r="C822" i="37"/>
  <c r="C826" i="37"/>
  <c r="C838" i="37"/>
  <c r="C842" i="37"/>
  <c r="C846" i="37"/>
  <c r="C850" i="37"/>
  <c r="C854" i="37"/>
  <c r="C866" i="37"/>
  <c r="C870" i="37"/>
  <c r="C874" i="37"/>
  <c r="C878" i="37"/>
  <c r="C882" i="37"/>
  <c r="C894" i="37"/>
  <c r="C898" i="37"/>
  <c r="C902" i="37"/>
  <c r="C906" i="37"/>
  <c r="C910" i="37"/>
  <c r="C841" i="37"/>
  <c r="C897" i="37"/>
  <c r="C643" i="37"/>
  <c r="C647" i="37"/>
  <c r="C651" i="37"/>
  <c r="C659" i="37"/>
  <c r="C671" i="37"/>
  <c r="C675" i="37"/>
  <c r="C679" i="37"/>
  <c r="C687" i="37"/>
  <c r="C699" i="37"/>
  <c r="C703" i="37"/>
  <c r="C707" i="37"/>
  <c r="C715" i="37"/>
  <c r="C727" i="37"/>
  <c r="C731" i="37"/>
  <c r="C735" i="37"/>
  <c r="C743" i="37"/>
  <c r="C755" i="37"/>
  <c r="C759" i="37"/>
  <c r="C763" i="37"/>
  <c r="C771" i="37"/>
  <c r="C783" i="37"/>
  <c r="C787" i="37"/>
  <c r="C799" i="37"/>
  <c r="C811" i="37"/>
  <c r="C815" i="37"/>
  <c r="C819" i="37"/>
  <c r="C827" i="37"/>
  <c r="C839" i="37"/>
  <c r="C843" i="37"/>
  <c r="C847" i="37"/>
  <c r="C855" i="37"/>
  <c r="C867" i="37"/>
  <c r="C871" i="37"/>
  <c r="C883" i="37"/>
  <c r="C895" i="37"/>
  <c r="C899" i="37"/>
  <c r="C911" i="37"/>
  <c r="C673" i="37"/>
  <c r="C729" i="37"/>
  <c r="C785" i="37"/>
  <c r="C813" i="37"/>
  <c r="C869" i="37"/>
  <c r="C656" i="37"/>
  <c r="C684" i="37"/>
  <c r="C712" i="37"/>
  <c r="C740" i="37"/>
  <c r="C768" i="37"/>
  <c r="C796" i="37"/>
  <c r="C824" i="37"/>
  <c r="C852" i="37"/>
  <c r="C880" i="37"/>
  <c r="C908" i="37"/>
  <c r="C617" i="37"/>
  <c r="C610" i="37"/>
  <c r="C614" i="37"/>
  <c r="C618" i="37"/>
  <c r="C626" i="37"/>
  <c r="C630" i="37"/>
  <c r="C638" i="37"/>
  <c r="C615" i="37"/>
  <c r="C619" i="37"/>
  <c r="C631" i="37"/>
  <c r="C608" i="37"/>
  <c r="C628" i="37"/>
  <c r="C636" i="37"/>
  <c r="C575" i="37"/>
  <c r="C579" i="37"/>
  <c r="C583" i="37"/>
  <c r="C587" i="37"/>
  <c r="C591" i="37"/>
  <c r="C595" i="37"/>
  <c r="C603" i="37"/>
  <c r="C582" i="37"/>
  <c r="C580" i="37"/>
  <c r="C584" i="37"/>
  <c r="C596" i="37"/>
  <c r="C573" i="37"/>
  <c r="C593" i="37"/>
  <c r="C601" i="37"/>
  <c r="C544" i="37"/>
  <c r="C548" i="37"/>
  <c r="C552" i="37"/>
  <c r="C556" i="37"/>
  <c r="C560" i="37"/>
  <c r="C568" i="37"/>
  <c r="C547" i="37"/>
  <c r="C545" i="37"/>
  <c r="C549" i="37"/>
  <c r="C561" i="37"/>
  <c r="C558" i="37"/>
  <c r="C512" i="37"/>
  <c r="C516" i="37"/>
  <c r="C520" i="37"/>
  <c r="C524" i="37"/>
  <c r="C528" i="37"/>
  <c r="C509" i="37"/>
  <c r="C517" i="37"/>
  <c r="C521" i="37"/>
  <c r="C525" i="37"/>
  <c r="C470" i="37"/>
  <c r="C474" i="37"/>
  <c r="C478" i="37"/>
  <c r="C498" i="37"/>
  <c r="C477" i="37"/>
  <c r="C467" i="37"/>
  <c r="C471" i="37"/>
  <c r="C475" i="37"/>
  <c r="C479" i="37"/>
  <c r="C491" i="37"/>
  <c r="C495" i="37"/>
  <c r="C499" i="37"/>
  <c r="C468" i="37"/>
  <c r="C488" i="37"/>
  <c r="C496" i="37"/>
  <c r="C442" i="37"/>
  <c r="C435" i="37"/>
  <c r="C439" i="37"/>
  <c r="C443" i="37"/>
  <c r="C455" i="37"/>
  <c r="C463" i="37"/>
  <c r="C440" i="37"/>
  <c r="C444" i="37"/>
  <c r="C456" i="37"/>
  <c r="C433" i="37"/>
  <c r="C453" i="37"/>
  <c r="C461" i="37"/>
  <c r="C407" i="37"/>
  <c r="C419" i="37"/>
  <c r="C423" i="37"/>
  <c r="C400" i="37"/>
  <c r="C404" i="37"/>
  <c r="C408" i="37"/>
  <c r="C412" i="37"/>
  <c r="C416" i="37"/>
  <c r="C420" i="37"/>
  <c r="C428" i="37"/>
  <c r="C421" i="37"/>
  <c r="C405" i="37"/>
  <c r="C409" i="37"/>
  <c r="C398" i="37"/>
  <c r="C418" i="37"/>
  <c r="C426" i="37"/>
  <c r="C358" i="37"/>
  <c r="C355" i="37"/>
  <c r="C359" i="37"/>
  <c r="C356" i="37"/>
  <c r="C393" i="37"/>
  <c r="C390" i="37"/>
  <c r="C394" i="37"/>
  <c r="C391" i="37"/>
  <c r="C385" i="37"/>
  <c r="C386" i="37"/>
  <c r="C383" i="37"/>
  <c r="C387" i="37"/>
  <c r="C384" i="37"/>
  <c r="C379" i="37"/>
  <c r="C377" i="37"/>
  <c r="C372" i="37"/>
  <c r="C369" i="37"/>
  <c r="C373" i="37"/>
  <c r="C370" i="37"/>
  <c r="C364" i="37"/>
  <c r="AJ319" i="37" l="1"/>
  <c r="W916" i="37"/>
  <c r="C917" i="37"/>
  <c r="AB916" i="37"/>
  <c r="S916" i="37"/>
  <c r="V916" i="37"/>
  <c r="X916" i="37"/>
  <c r="Y916" i="37"/>
  <c r="Z916" i="37"/>
  <c r="U916" i="37"/>
  <c r="R916" i="37"/>
  <c r="AA916" i="37"/>
  <c r="W920" i="37"/>
  <c r="X920" i="37"/>
  <c r="Y920" i="37"/>
  <c r="U920" i="37"/>
  <c r="Z920" i="37"/>
  <c r="AA920" i="37"/>
  <c r="R920" i="37"/>
  <c r="AB920" i="37"/>
  <c r="V920" i="37"/>
  <c r="S920" i="37"/>
  <c r="C194" i="37"/>
  <c r="C195" i="37"/>
  <c r="C196" i="37"/>
  <c r="C197" i="37"/>
  <c r="C198" i="37"/>
  <c r="C199" i="37"/>
  <c r="C193" i="37"/>
  <c r="C187" i="37"/>
  <c r="C188" i="37"/>
  <c r="C189" i="37"/>
  <c r="C190" i="37"/>
  <c r="C191" i="37"/>
  <c r="C192" i="37"/>
  <c r="C186" i="37"/>
  <c r="C180" i="37"/>
  <c r="C181" i="37"/>
  <c r="C182" i="37"/>
  <c r="C183" i="37"/>
  <c r="C184" i="37"/>
  <c r="C185" i="37"/>
  <c r="C179" i="37"/>
  <c r="C173" i="37"/>
  <c r="C174" i="37"/>
  <c r="C175" i="37"/>
  <c r="C176" i="37"/>
  <c r="C177" i="37"/>
  <c r="C178" i="37"/>
  <c r="C172" i="37"/>
  <c r="C166" i="37"/>
  <c r="C167" i="37"/>
  <c r="AA167" i="37" s="1"/>
  <c r="C168" i="37"/>
  <c r="AA168" i="37" s="1"/>
  <c r="C169" i="37"/>
  <c r="C170" i="37"/>
  <c r="C171" i="37"/>
  <c r="C165" i="37"/>
  <c r="C159" i="37"/>
  <c r="C160" i="37"/>
  <c r="C161" i="37"/>
  <c r="C162" i="37"/>
  <c r="C163" i="37"/>
  <c r="C164" i="37"/>
  <c r="C158" i="37"/>
  <c r="C152" i="37"/>
  <c r="C153" i="37"/>
  <c r="C154" i="37"/>
  <c r="C155" i="37"/>
  <c r="C156" i="37"/>
  <c r="C157" i="37"/>
  <c r="C151" i="37"/>
  <c r="C138" i="37"/>
  <c r="C139" i="37"/>
  <c r="C140" i="37"/>
  <c r="C141" i="37"/>
  <c r="C142" i="37"/>
  <c r="C143" i="37"/>
  <c r="C137" i="37"/>
  <c r="C131" i="37"/>
  <c r="C132" i="37"/>
  <c r="C133" i="37"/>
  <c r="C134" i="37"/>
  <c r="C135" i="37"/>
  <c r="C136" i="37"/>
  <c r="C130" i="37"/>
  <c r="C124" i="37"/>
  <c r="C125" i="37"/>
  <c r="C126" i="37"/>
  <c r="C127" i="37"/>
  <c r="C128" i="37"/>
  <c r="C129" i="37"/>
  <c r="C123" i="37"/>
  <c r="C117" i="37"/>
  <c r="C118" i="37"/>
  <c r="C119" i="37"/>
  <c r="C120" i="37"/>
  <c r="C121" i="37"/>
  <c r="C122" i="37"/>
  <c r="C116" i="37"/>
  <c r="C112" i="37"/>
  <c r="C113" i="37"/>
  <c r="C114" i="37"/>
  <c r="C115" i="37"/>
  <c r="C111" i="37"/>
  <c r="C110" i="37"/>
  <c r="C109" i="37"/>
  <c r="C150" i="37"/>
  <c r="C149" i="37"/>
  <c r="C148" i="37"/>
  <c r="C147" i="37"/>
  <c r="C146" i="37"/>
  <c r="C145" i="37"/>
  <c r="C144" i="37"/>
  <c r="AA144" i="37" l="1"/>
  <c r="W144" i="37"/>
  <c r="AA165" i="37"/>
  <c r="W165" i="37"/>
  <c r="W151" i="37"/>
  <c r="AA151" i="37"/>
  <c r="AD916" i="37"/>
  <c r="AH916" i="37" s="1"/>
  <c r="W137" i="37"/>
  <c r="AA137" i="37"/>
  <c r="W130" i="37"/>
  <c r="AA130" i="37"/>
  <c r="W193" i="37"/>
  <c r="AA193" i="37"/>
  <c r="W186" i="37"/>
  <c r="AA186" i="37"/>
  <c r="AA116" i="37"/>
  <c r="W116" i="37"/>
  <c r="AA179" i="37"/>
  <c r="W179" i="37"/>
  <c r="L916" i="37"/>
  <c r="C918" i="37"/>
  <c r="AA917" i="37"/>
  <c r="AB917" i="37"/>
  <c r="U917" i="37"/>
  <c r="V917" i="37"/>
  <c r="W917" i="37"/>
  <c r="X917" i="37"/>
  <c r="S917" i="37"/>
  <c r="Y917" i="37"/>
  <c r="Z917" i="37"/>
  <c r="R917" i="37"/>
  <c r="W123" i="37"/>
  <c r="AA123" i="37"/>
  <c r="W109" i="37"/>
  <c r="AA109" i="37"/>
  <c r="W172" i="37"/>
  <c r="AA172" i="37"/>
  <c r="AJ916" i="37"/>
  <c r="AA158" i="37"/>
  <c r="W158" i="37"/>
  <c r="L920" i="37"/>
  <c r="AJ920" i="37"/>
  <c r="AN920" i="37" s="1"/>
  <c r="AD920" i="37"/>
  <c r="AH920" i="37" s="1"/>
  <c r="B1" i="39"/>
  <c r="B2" i="40"/>
  <c r="AM221" i="40"/>
  <c r="AH221" i="40"/>
  <c r="AC221" i="40"/>
  <c r="X221" i="40"/>
  <c r="S221" i="40"/>
  <c r="N221" i="40"/>
  <c r="K221" i="40"/>
  <c r="AM220" i="40"/>
  <c r="AH220" i="40"/>
  <c r="AC220" i="40"/>
  <c r="X220" i="40"/>
  <c r="S220" i="40"/>
  <c r="N220" i="40"/>
  <c r="K220" i="40"/>
  <c r="AM219" i="40"/>
  <c r="AH219" i="40"/>
  <c r="AC219" i="40"/>
  <c r="X219" i="40"/>
  <c r="S219" i="40"/>
  <c r="N219" i="40"/>
  <c r="K219" i="40"/>
  <c r="AM218" i="40"/>
  <c r="AH218" i="40"/>
  <c r="AC218" i="40"/>
  <c r="X218" i="40"/>
  <c r="S218" i="40"/>
  <c r="N218" i="40"/>
  <c r="K218" i="40"/>
  <c r="AM217" i="40"/>
  <c r="AH217" i="40"/>
  <c r="AC217" i="40"/>
  <c r="X217" i="40"/>
  <c r="S217" i="40"/>
  <c r="N217" i="40"/>
  <c r="K217" i="40"/>
  <c r="AM216" i="40"/>
  <c r="AH216" i="40"/>
  <c r="AC216" i="40"/>
  <c r="X216" i="40"/>
  <c r="S216" i="40"/>
  <c r="N216" i="40"/>
  <c r="K216" i="40"/>
  <c r="AM215" i="40"/>
  <c r="AH215" i="40"/>
  <c r="AC215" i="40"/>
  <c r="X215" i="40"/>
  <c r="S215" i="40"/>
  <c r="N215" i="40"/>
  <c r="K215" i="40"/>
  <c r="AM214" i="40"/>
  <c r="AH214" i="40"/>
  <c r="AC214" i="40"/>
  <c r="X214" i="40"/>
  <c r="S214" i="40"/>
  <c r="N214" i="40"/>
  <c r="K214" i="40"/>
  <c r="AM213" i="40"/>
  <c r="AH213" i="40"/>
  <c r="AC213" i="40"/>
  <c r="X213" i="40"/>
  <c r="S213" i="40"/>
  <c r="N213" i="40"/>
  <c r="K213" i="40"/>
  <c r="AM212" i="40"/>
  <c r="AH212" i="40"/>
  <c r="AC212" i="40"/>
  <c r="X212" i="40"/>
  <c r="S212" i="40"/>
  <c r="N212" i="40"/>
  <c r="K212" i="40"/>
  <c r="AM211" i="40"/>
  <c r="AH211" i="40"/>
  <c r="AC211" i="40"/>
  <c r="X211" i="40"/>
  <c r="S211" i="40"/>
  <c r="N211" i="40"/>
  <c r="K211" i="40"/>
  <c r="AM210" i="40"/>
  <c r="AH210" i="40"/>
  <c r="AC210" i="40"/>
  <c r="X210" i="40"/>
  <c r="S210" i="40"/>
  <c r="N210" i="40"/>
  <c r="K210" i="40"/>
  <c r="AM209" i="40"/>
  <c r="AH209" i="40"/>
  <c r="AC209" i="40"/>
  <c r="X209" i="40"/>
  <c r="S209" i="40"/>
  <c r="N209" i="40"/>
  <c r="K209" i="40"/>
  <c r="AM208" i="40"/>
  <c r="AH208" i="40"/>
  <c r="AC208" i="40"/>
  <c r="X208" i="40"/>
  <c r="S208" i="40"/>
  <c r="N208" i="40"/>
  <c r="K208" i="40"/>
  <c r="AM207" i="40"/>
  <c r="AH207" i="40"/>
  <c r="AC207" i="40"/>
  <c r="X207" i="40"/>
  <c r="S207" i="40"/>
  <c r="N207" i="40"/>
  <c r="K207" i="40"/>
  <c r="AM206" i="40"/>
  <c r="AH206" i="40"/>
  <c r="AC206" i="40"/>
  <c r="X206" i="40"/>
  <c r="S206" i="40"/>
  <c r="N206" i="40"/>
  <c r="K206" i="40"/>
  <c r="AM205" i="40"/>
  <c r="AH205" i="40"/>
  <c r="AC205" i="40"/>
  <c r="X205" i="40"/>
  <c r="S205" i="40"/>
  <c r="N205" i="40"/>
  <c r="K205" i="40"/>
  <c r="AM204" i="40"/>
  <c r="AH204" i="40"/>
  <c r="AC204" i="40"/>
  <c r="X204" i="40"/>
  <c r="S204" i="40"/>
  <c r="N204" i="40"/>
  <c r="K204" i="40"/>
  <c r="AM203" i="40"/>
  <c r="AH203" i="40"/>
  <c r="AC203" i="40"/>
  <c r="X203" i="40"/>
  <c r="S203" i="40"/>
  <c r="N203" i="40"/>
  <c r="K203" i="40"/>
  <c r="AM202" i="40"/>
  <c r="AH202" i="40"/>
  <c r="AC202" i="40"/>
  <c r="X202" i="40"/>
  <c r="S202" i="40"/>
  <c r="N202" i="40"/>
  <c r="K202" i="40"/>
  <c r="AM201" i="40"/>
  <c r="AH201" i="40"/>
  <c r="AC201" i="40"/>
  <c r="X201" i="40"/>
  <c r="S201" i="40"/>
  <c r="N201" i="40"/>
  <c r="K201" i="40"/>
  <c r="AM200" i="40"/>
  <c r="AH200" i="40"/>
  <c r="AC200" i="40"/>
  <c r="X200" i="40"/>
  <c r="S200" i="40"/>
  <c r="N200" i="40"/>
  <c r="K200" i="40"/>
  <c r="AM199" i="40"/>
  <c r="AH199" i="40"/>
  <c r="AC199" i="40"/>
  <c r="X199" i="40"/>
  <c r="S199" i="40"/>
  <c r="N199" i="40"/>
  <c r="K199" i="40"/>
  <c r="AM198" i="40"/>
  <c r="AH198" i="40"/>
  <c r="AC198" i="40"/>
  <c r="X198" i="40"/>
  <c r="S198" i="40"/>
  <c r="N198" i="40"/>
  <c r="K198" i="40"/>
  <c r="AM197" i="40"/>
  <c r="AH197" i="40"/>
  <c r="AC197" i="40"/>
  <c r="X197" i="40"/>
  <c r="S197" i="40"/>
  <c r="N197" i="40"/>
  <c r="K197" i="40"/>
  <c r="AM196" i="40"/>
  <c r="AH196" i="40"/>
  <c r="AC196" i="40"/>
  <c r="X196" i="40"/>
  <c r="S196" i="40"/>
  <c r="N196" i="40"/>
  <c r="K196" i="40"/>
  <c r="AM195" i="40"/>
  <c r="AH195" i="40"/>
  <c r="AC195" i="40"/>
  <c r="X195" i="40"/>
  <c r="S195" i="40"/>
  <c r="N195" i="40"/>
  <c r="K195" i="40"/>
  <c r="AM194" i="40"/>
  <c r="AH194" i="40"/>
  <c r="AC194" i="40"/>
  <c r="X194" i="40"/>
  <c r="S194" i="40"/>
  <c r="N194" i="40"/>
  <c r="K194" i="40"/>
  <c r="AM193" i="40"/>
  <c r="AH193" i="40"/>
  <c r="AC193" i="40"/>
  <c r="X193" i="40"/>
  <c r="S193" i="40"/>
  <c r="N193" i="40"/>
  <c r="K193" i="40"/>
  <c r="AM192" i="40"/>
  <c r="AH192" i="40"/>
  <c r="AC192" i="40"/>
  <c r="X192" i="40"/>
  <c r="S192" i="40"/>
  <c r="N192" i="40"/>
  <c r="K192" i="40"/>
  <c r="AM191" i="40"/>
  <c r="AH191" i="40"/>
  <c r="AC191" i="40"/>
  <c r="X191" i="40"/>
  <c r="S191" i="40"/>
  <c r="N191" i="40"/>
  <c r="K191" i="40"/>
  <c r="AM190" i="40"/>
  <c r="AH190" i="40"/>
  <c r="AC190" i="40"/>
  <c r="X190" i="40"/>
  <c r="S190" i="40"/>
  <c r="N190" i="40"/>
  <c r="K190" i="40"/>
  <c r="AM189" i="40"/>
  <c r="AH189" i="40"/>
  <c r="AC189" i="40"/>
  <c r="X189" i="40"/>
  <c r="S189" i="40"/>
  <c r="N189" i="40"/>
  <c r="K189" i="40"/>
  <c r="AM188" i="40"/>
  <c r="AH188" i="40"/>
  <c r="AC188" i="40"/>
  <c r="X188" i="40"/>
  <c r="S188" i="40"/>
  <c r="N188" i="40"/>
  <c r="K188" i="40"/>
  <c r="AM187" i="40"/>
  <c r="AH187" i="40"/>
  <c r="AC187" i="40"/>
  <c r="X187" i="40"/>
  <c r="S187" i="40"/>
  <c r="N187" i="40"/>
  <c r="K187" i="40"/>
  <c r="AM186" i="40"/>
  <c r="AH186" i="40"/>
  <c r="AC186" i="40"/>
  <c r="X186" i="40"/>
  <c r="S186" i="40"/>
  <c r="N186" i="40"/>
  <c r="K186" i="40"/>
  <c r="AM185" i="40"/>
  <c r="AH185" i="40"/>
  <c r="AC185" i="40"/>
  <c r="X185" i="40"/>
  <c r="S185" i="40"/>
  <c r="N185" i="40"/>
  <c r="K185" i="40"/>
  <c r="AM184" i="40"/>
  <c r="AH184" i="40"/>
  <c r="AC184" i="40"/>
  <c r="X184" i="40"/>
  <c r="S184" i="40"/>
  <c r="N184" i="40"/>
  <c r="K184" i="40"/>
  <c r="AM183" i="40"/>
  <c r="AH183" i="40"/>
  <c r="AC183" i="40"/>
  <c r="X183" i="40"/>
  <c r="S183" i="40"/>
  <c r="N183" i="40"/>
  <c r="K183" i="40"/>
  <c r="AM182" i="40"/>
  <c r="AH182" i="40"/>
  <c r="AC182" i="40"/>
  <c r="X182" i="40"/>
  <c r="S182" i="40"/>
  <c r="N182" i="40"/>
  <c r="K182" i="40"/>
  <c r="AM181" i="40"/>
  <c r="AH181" i="40"/>
  <c r="AC181" i="40"/>
  <c r="X181" i="40"/>
  <c r="S181" i="40"/>
  <c r="N181" i="40"/>
  <c r="K181" i="40"/>
  <c r="AM180" i="40"/>
  <c r="AH180" i="40"/>
  <c r="AC180" i="40"/>
  <c r="X180" i="40"/>
  <c r="S180" i="40"/>
  <c r="N180" i="40"/>
  <c r="K180" i="40"/>
  <c r="AM179" i="40"/>
  <c r="AH179" i="40"/>
  <c r="AC179" i="40"/>
  <c r="X179" i="40"/>
  <c r="S179" i="40"/>
  <c r="N179" i="40"/>
  <c r="K179" i="40"/>
  <c r="AM178" i="40"/>
  <c r="AH178" i="40"/>
  <c r="AC178" i="40"/>
  <c r="X178" i="40"/>
  <c r="S178" i="40"/>
  <c r="N178" i="40"/>
  <c r="K178" i="40"/>
  <c r="AM177" i="40"/>
  <c r="AH177" i="40"/>
  <c r="AC177" i="40"/>
  <c r="X177" i="40"/>
  <c r="S177" i="40"/>
  <c r="N177" i="40"/>
  <c r="K177" i="40"/>
  <c r="AM176" i="40"/>
  <c r="AH176" i="40"/>
  <c r="AC176" i="40"/>
  <c r="X176" i="40"/>
  <c r="S176" i="40"/>
  <c r="N176" i="40"/>
  <c r="K176" i="40"/>
  <c r="AM175" i="40"/>
  <c r="AH175" i="40"/>
  <c r="AC175" i="40"/>
  <c r="X175" i="40"/>
  <c r="S175" i="40"/>
  <c r="N175" i="40"/>
  <c r="K175" i="40"/>
  <c r="AM174" i="40"/>
  <c r="AH174" i="40"/>
  <c r="AC174" i="40"/>
  <c r="X174" i="40"/>
  <c r="S174" i="40"/>
  <c r="N174" i="40"/>
  <c r="K174" i="40"/>
  <c r="AM173" i="40"/>
  <c r="AH173" i="40"/>
  <c r="AC173" i="40"/>
  <c r="X173" i="40"/>
  <c r="S173" i="40"/>
  <c r="N173" i="40"/>
  <c r="K173" i="40"/>
  <c r="AM172" i="40"/>
  <c r="AH172" i="40"/>
  <c r="AC172" i="40"/>
  <c r="X172" i="40"/>
  <c r="S172" i="40"/>
  <c r="N172" i="40"/>
  <c r="K172" i="40"/>
  <c r="AM171" i="40"/>
  <c r="AH171" i="40"/>
  <c r="AC171" i="40"/>
  <c r="X171" i="40"/>
  <c r="S171" i="40"/>
  <c r="N171" i="40"/>
  <c r="K171" i="40"/>
  <c r="AM170" i="40"/>
  <c r="AH170" i="40"/>
  <c r="AC170" i="40"/>
  <c r="X170" i="40"/>
  <c r="S170" i="40"/>
  <c r="N170" i="40"/>
  <c r="K170" i="40"/>
  <c r="AM169" i="40"/>
  <c r="AH169" i="40"/>
  <c r="AC169" i="40"/>
  <c r="X169" i="40"/>
  <c r="S169" i="40"/>
  <c r="N169" i="40"/>
  <c r="K169" i="40"/>
  <c r="AM168" i="40"/>
  <c r="AH168" i="40"/>
  <c r="AC168" i="40"/>
  <c r="X168" i="40"/>
  <c r="S168" i="40"/>
  <c r="N168" i="40"/>
  <c r="K168" i="40"/>
  <c r="AM167" i="40"/>
  <c r="AH167" i="40"/>
  <c r="AC167" i="40"/>
  <c r="X167" i="40"/>
  <c r="S167" i="40"/>
  <c r="N167" i="40"/>
  <c r="K167" i="40"/>
  <c r="AM166" i="40"/>
  <c r="AH166" i="40"/>
  <c r="AC166" i="40"/>
  <c r="X166" i="40"/>
  <c r="S166" i="40"/>
  <c r="N166" i="40"/>
  <c r="K166" i="40"/>
  <c r="AM165" i="40"/>
  <c r="AH165" i="40"/>
  <c r="AC165" i="40"/>
  <c r="X165" i="40"/>
  <c r="S165" i="40"/>
  <c r="N165" i="40"/>
  <c r="K165" i="40"/>
  <c r="AM164" i="40"/>
  <c r="AH164" i="40"/>
  <c r="AC164" i="40"/>
  <c r="X164" i="40"/>
  <c r="S164" i="40"/>
  <c r="N164" i="40"/>
  <c r="K164" i="40"/>
  <c r="AM163" i="40"/>
  <c r="AH163" i="40"/>
  <c r="AC163" i="40"/>
  <c r="X163" i="40"/>
  <c r="S163" i="40"/>
  <c r="N163" i="40"/>
  <c r="K163" i="40"/>
  <c r="AM162" i="40"/>
  <c r="AH162" i="40"/>
  <c r="AC162" i="40"/>
  <c r="X162" i="40"/>
  <c r="S162" i="40"/>
  <c r="N162" i="40"/>
  <c r="K162" i="40"/>
  <c r="AM161" i="40"/>
  <c r="AH161" i="40"/>
  <c r="AC161" i="40"/>
  <c r="X161" i="40"/>
  <c r="S161" i="40"/>
  <c r="N161" i="40"/>
  <c r="K161" i="40"/>
  <c r="AM160" i="40"/>
  <c r="AH160" i="40"/>
  <c r="AC160" i="40"/>
  <c r="X160" i="40"/>
  <c r="S160" i="40"/>
  <c r="N160" i="40"/>
  <c r="K160" i="40"/>
  <c r="AM159" i="40"/>
  <c r="AH159" i="40"/>
  <c r="AC159" i="40"/>
  <c r="X159" i="40"/>
  <c r="S159" i="40"/>
  <c r="N159" i="40"/>
  <c r="K159" i="40"/>
  <c r="AM158" i="40"/>
  <c r="AH158" i="40"/>
  <c r="AC158" i="40"/>
  <c r="X158" i="40"/>
  <c r="S158" i="40"/>
  <c r="N158" i="40"/>
  <c r="K158" i="40"/>
  <c r="AM157" i="40"/>
  <c r="AH157" i="40"/>
  <c r="AC157" i="40"/>
  <c r="X157" i="40"/>
  <c r="S157" i="40"/>
  <c r="N157" i="40"/>
  <c r="K157" i="40"/>
  <c r="AM156" i="40"/>
  <c r="AH156" i="40"/>
  <c r="AC156" i="40"/>
  <c r="X156" i="40"/>
  <c r="S156" i="40"/>
  <c r="N156" i="40"/>
  <c r="K156" i="40"/>
  <c r="AM155" i="40"/>
  <c r="AH155" i="40"/>
  <c r="AC155" i="40"/>
  <c r="X155" i="40"/>
  <c r="S155" i="40"/>
  <c r="N155" i="40"/>
  <c r="K155" i="40"/>
  <c r="AM154" i="40"/>
  <c r="AH154" i="40"/>
  <c r="AC154" i="40"/>
  <c r="X154" i="40"/>
  <c r="S154" i="40"/>
  <c r="N154" i="40"/>
  <c r="K154" i="40"/>
  <c r="AM153" i="40"/>
  <c r="AH153" i="40"/>
  <c r="AC153" i="40"/>
  <c r="X153" i="40"/>
  <c r="S153" i="40"/>
  <c r="N153" i="40"/>
  <c r="K153" i="40"/>
  <c r="AM152" i="40"/>
  <c r="AH152" i="40"/>
  <c r="AC152" i="40"/>
  <c r="X152" i="40"/>
  <c r="S152" i="40"/>
  <c r="N152" i="40"/>
  <c r="K152" i="40"/>
  <c r="AM151" i="40"/>
  <c r="AH151" i="40"/>
  <c r="AC151" i="40"/>
  <c r="X151" i="40"/>
  <c r="S151" i="40"/>
  <c r="N151" i="40"/>
  <c r="K151" i="40"/>
  <c r="AM150" i="40"/>
  <c r="AH150" i="40"/>
  <c r="AC150" i="40"/>
  <c r="X150" i="40"/>
  <c r="S150" i="40"/>
  <c r="N150" i="40"/>
  <c r="K150" i="40"/>
  <c r="AM149" i="40"/>
  <c r="AH149" i="40"/>
  <c r="AC149" i="40"/>
  <c r="X149" i="40"/>
  <c r="S149" i="40"/>
  <c r="N149" i="40"/>
  <c r="K149" i="40"/>
  <c r="AM148" i="40"/>
  <c r="AH148" i="40"/>
  <c r="AC148" i="40"/>
  <c r="X148" i="40"/>
  <c r="S148" i="40"/>
  <c r="N148" i="40"/>
  <c r="K148" i="40"/>
  <c r="AM147" i="40"/>
  <c r="AH147" i="40"/>
  <c r="AC147" i="40"/>
  <c r="X147" i="40"/>
  <c r="S147" i="40"/>
  <c r="N147" i="40"/>
  <c r="K147" i="40"/>
  <c r="AM146" i="40"/>
  <c r="AH146" i="40"/>
  <c r="AC146" i="40"/>
  <c r="X146" i="40"/>
  <c r="S146" i="40"/>
  <c r="N146" i="40"/>
  <c r="K146" i="40"/>
  <c r="AM145" i="40"/>
  <c r="AH145" i="40"/>
  <c r="AC145" i="40"/>
  <c r="X145" i="40"/>
  <c r="S145" i="40"/>
  <c r="N145" i="40"/>
  <c r="K145" i="40"/>
  <c r="AM144" i="40"/>
  <c r="AH144" i="40"/>
  <c r="AC144" i="40"/>
  <c r="X144" i="40"/>
  <c r="S144" i="40"/>
  <c r="N144" i="40"/>
  <c r="K144" i="40"/>
  <c r="AM143" i="40"/>
  <c r="AH143" i="40"/>
  <c r="AC143" i="40"/>
  <c r="X143" i="40"/>
  <c r="S143" i="40"/>
  <c r="N143" i="40"/>
  <c r="K143" i="40"/>
  <c r="AM142" i="40"/>
  <c r="AH142" i="40"/>
  <c r="AC142" i="40"/>
  <c r="X142" i="40"/>
  <c r="S142" i="40"/>
  <c r="N142" i="40"/>
  <c r="K142" i="40"/>
  <c r="AM141" i="40"/>
  <c r="AH141" i="40"/>
  <c r="AC141" i="40"/>
  <c r="X141" i="40"/>
  <c r="S141" i="40"/>
  <c r="N141" i="40"/>
  <c r="K141" i="40"/>
  <c r="AM140" i="40"/>
  <c r="AH140" i="40"/>
  <c r="AC140" i="40"/>
  <c r="X140" i="40"/>
  <c r="S140" i="40"/>
  <c r="N140" i="40"/>
  <c r="K140" i="40"/>
  <c r="AM139" i="40"/>
  <c r="AH139" i="40"/>
  <c r="AC139" i="40"/>
  <c r="X139" i="40"/>
  <c r="S139" i="40"/>
  <c r="N139" i="40"/>
  <c r="K139" i="40"/>
  <c r="AM138" i="40"/>
  <c r="AH138" i="40"/>
  <c r="AC138" i="40"/>
  <c r="X138" i="40"/>
  <c r="S138" i="40"/>
  <c r="N138" i="40"/>
  <c r="K138" i="40"/>
  <c r="AM137" i="40"/>
  <c r="AH137" i="40"/>
  <c r="AC137" i="40"/>
  <c r="X137" i="40"/>
  <c r="S137" i="40"/>
  <c r="N137" i="40"/>
  <c r="K137" i="40"/>
  <c r="AM136" i="40"/>
  <c r="AH136" i="40"/>
  <c r="AC136" i="40"/>
  <c r="X136" i="40"/>
  <c r="S136" i="40"/>
  <c r="N136" i="40"/>
  <c r="K136" i="40"/>
  <c r="AM135" i="40"/>
  <c r="AH135" i="40"/>
  <c r="AC135" i="40"/>
  <c r="X135" i="40"/>
  <c r="S135" i="40"/>
  <c r="N135" i="40"/>
  <c r="K135" i="40"/>
  <c r="AM134" i="40"/>
  <c r="AH134" i="40"/>
  <c r="AC134" i="40"/>
  <c r="X134" i="40"/>
  <c r="S134" i="40"/>
  <c r="N134" i="40"/>
  <c r="K134" i="40"/>
  <c r="AM133" i="40"/>
  <c r="AH133" i="40"/>
  <c r="AC133" i="40"/>
  <c r="X133" i="40"/>
  <c r="S133" i="40"/>
  <c r="N133" i="40"/>
  <c r="K133" i="40"/>
  <c r="AM132" i="40"/>
  <c r="AH132" i="40"/>
  <c r="AC132" i="40"/>
  <c r="X132" i="40"/>
  <c r="S132" i="40"/>
  <c r="N132" i="40"/>
  <c r="K132" i="40"/>
  <c r="AM131" i="40"/>
  <c r="AH131" i="40"/>
  <c r="AC131" i="40"/>
  <c r="X131" i="40"/>
  <c r="S131" i="40"/>
  <c r="N131" i="40"/>
  <c r="K131" i="40"/>
  <c r="AM130" i="40"/>
  <c r="AH130" i="40"/>
  <c r="AC130" i="40"/>
  <c r="X130" i="40"/>
  <c r="S130" i="40"/>
  <c r="N130" i="40"/>
  <c r="K130" i="40"/>
  <c r="AM129" i="40"/>
  <c r="AH129" i="40"/>
  <c r="AC129" i="40"/>
  <c r="X129" i="40"/>
  <c r="S129" i="40"/>
  <c r="N129" i="40"/>
  <c r="K129" i="40"/>
  <c r="AM128" i="40"/>
  <c r="AH128" i="40"/>
  <c r="AC128" i="40"/>
  <c r="X128" i="40"/>
  <c r="S128" i="40"/>
  <c r="N128" i="40"/>
  <c r="K128" i="40"/>
  <c r="AM127" i="40"/>
  <c r="AH127" i="40"/>
  <c r="AC127" i="40"/>
  <c r="X127" i="40"/>
  <c r="S127" i="40"/>
  <c r="N127" i="40"/>
  <c r="K127" i="40"/>
  <c r="AM126" i="40"/>
  <c r="AH126" i="40"/>
  <c r="AC126" i="40"/>
  <c r="X126" i="40"/>
  <c r="S126" i="40"/>
  <c r="N126" i="40"/>
  <c r="K126" i="40"/>
  <c r="AM125" i="40"/>
  <c r="AH125" i="40"/>
  <c r="AC125" i="40"/>
  <c r="X125" i="40"/>
  <c r="S125" i="40"/>
  <c r="N125" i="40"/>
  <c r="K125" i="40"/>
  <c r="AM124" i="40"/>
  <c r="AH124" i="40"/>
  <c r="AC124" i="40"/>
  <c r="X124" i="40"/>
  <c r="S124" i="40"/>
  <c r="N124" i="40"/>
  <c r="K124" i="40"/>
  <c r="AM123" i="40"/>
  <c r="AH123" i="40"/>
  <c r="AC123" i="40"/>
  <c r="X123" i="40"/>
  <c r="S123" i="40"/>
  <c r="N123" i="40"/>
  <c r="K123" i="40"/>
  <c r="AM122" i="40"/>
  <c r="AH122" i="40"/>
  <c r="AC122" i="40"/>
  <c r="X122" i="40"/>
  <c r="S122" i="40"/>
  <c r="N122" i="40"/>
  <c r="K122" i="40"/>
  <c r="AM121" i="40"/>
  <c r="AH121" i="40"/>
  <c r="AC121" i="40"/>
  <c r="X121" i="40"/>
  <c r="S121" i="40"/>
  <c r="N121" i="40"/>
  <c r="K121" i="40"/>
  <c r="AM120" i="40"/>
  <c r="AH120" i="40"/>
  <c r="AC120" i="40"/>
  <c r="X120" i="40"/>
  <c r="S120" i="40"/>
  <c r="N120" i="40"/>
  <c r="K120" i="40"/>
  <c r="AM119" i="40"/>
  <c r="AH119" i="40"/>
  <c r="AC119" i="40"/>
  <c r="X119" i="40"/>
  <c r="S119" i="40"/>
  <c r="N119" i="40"/>
  <c r="K119" i="40"/>
  <c r="AM118" i="40"/>
  <c r="AH118" i="40"/>
  <c r="AC118" i="40"/>
  <c r="X118" i="40"/>
  <c r="S118" i="40"/>
  <c r="N118" i="40"/>
  <c r="K118" i="40"/>
  <c r="AM117" i="40"/>
  <c r="AH117" i="40"/>
  <c r="AC117" i="40"/>
  <c r="X117" i="40"/>
  <c r="S117" i="40"/>
  <c r="N117" i="40"/>
  <c r="K117" i="40"/>
  <c r="AM116" i="40"/>
  <c r="AH116" i="40"/>
  <c r="AC116" i="40"/>
  <c r="X116" i="40"/>
  <c r="S116" i="40"/>
  <c r="N116" i="40"/>
  <c r="K116" i="40"/>
  <c r="AM115" i="40"/>
  <c r="AH115" i="40"/>
  <c r="AC115" i="40"/>
  <c r="X115" i="40"/>
  <c r="S115" i="40"/>
  <c r="N115" i="40"/>
  <c r="K115" i="40"/>
  <c r="AM114" i="40"/>
  <c r="AH114" i="40"/>
  <c r="AC114" i="40"/>
  <c r="X114" i="40"/>
  <c r="S114" i="40"/>
  <c r="N114" i="40"/>
  <c r="K114" i="40"/>
  <c r="AM113" i="40"/>
  <c r="AH113" i="40"/>
  <c r="AC113" i="40"/>
  <c r="X113" i="40"/>
  <c r="S113" i="40"/>
  <c r="N113" i="40"/>
  <c r="K113" i="40"/>
  <c r="AM112" i="40"/>
  <c r="AH112" i="40"/>
  <c r="AC112" i="40"/>
  <c r="X112" i="40"/>
  <c r="S112" i="40"/>
  <c r="N112" i="40"/>
  <c r="K112" i="40"/>
  <c r="AM111" i="40"/>
  <c r="AH111" i="40"/>
  <c r="AC111" i="40"/>
  <c r="X111" i="40"/>
  <c r="S111" i="40"/>
  <c r="N111" i="40"/>
  <c r="K111" i="40"/>
  <c r="AM110" i="40"/>
  <c r="AH110" i="40"/>
  <c r="AC110" i="40"/>
  <c r="X110" i="40"/>
  <c r="S110" i="40"/>
  <c r="N110" i="40"/>
  <c r="K110" i="40"/>
  <c r="AM109" i="40"/>
  <c r="AH109" i="40"/>
  <c r="AC109" i="40"/>
  <c r="X109" i="40"/>
  <c r="S109" i="40"/>
  <c r="N109" i="40"/>
  <c r="K109" i="40"/>
  <c r="AM108" i="40"/>
  <c r="AH108" i="40"/>
  <c r="AC108" i="40"/>
  <c r="X108" i="40"/>
  <c r="S108" i="40"/>
  <c r="N108" i="40"/>
  <c r="K108" i="40"/>
  <c r="AM107" i="40"/>
  <c r="AH107" i="40"/>
  <c r="AC107" i="40"/>
  <c r="X107" i="40"/>
  <c r="S107" i="40"/>
  <c r="N107" i="40"/>
  <c r="K107" i="40"/>
  <c r="AM106" i="40"/>
  <c r="AH106" i="40"/>
  <c r="AC106" i="40"/>
  <c r="X106" i="40"/>
  <c r="S106" i="40"/>
  <c r="N106" i="40"/>
  <c r="K106" i="40"/>
  <c r="AM105" i="40"/>
  <c r="AH105" i="40"/>
  <c r="AC105" i="40"/>
  <c r="X105" i="40"/>
  <c r="S105" i="40"/>
  <c r="N105" i="40"/>
  <c r="K105" i="40"/>
  <c r="AM104" i="40"/>
  <c r="AH104" i="40"/>
  <c r="AC104" i="40"/>
  <c r="X104" i="40"/>
  <c r="S104" i="40"/>
  <c r="N104" i="40"/>
  <c r="K104" i="40"/>
  <c r="AM103" i="40"/>
  <c r="AH103" i="40"/>
  <c r="AC103" i="40"/>
  <c r="X103" i="40"/>
  <c r="S103" i="40"/>
  <c r="N103" i="40"/>
  <c r="K103" i="40"/>
  <c r="AM102" i="40"/>
  <c r="AH102" i="40"/>
  <c r="AC102" i="40"/>
  <c r="X102" i="40"/>
  <c r="S102" i="40"/>
  <c r="N102" i="40"/>
  <c r="K102" i="40"/>
  <c r="AM101" i="40"/>
  <c r="AH101" i="40"/>
  <c r="AC101" i="40"/>
  <c r="X101" i="40"/>
  <c r="S101" i="40"/>
  <c r="N101" i="40"/>
  <c r="K101" i="40"/>
  <c r="AM100" i="40"/>
  <c r="AH100" i="40"/>
  <c r="AC100" i="40"/>
  <c r="X100" i="40"/>
  <c r="S100" i="40"/>
  <c r="N100" i="40"/>
  <c r="K100" i="40"/>
  <c r="AM99" i="40"/>
  <c r="AH99" i="40"/>
  <c r="AC99" i="40"/>
  <c r="X99" i="40"/>
  <c r="S99" i="40"/>
  <c r="N99" i="40"/>
  <c r="K99" i="40"/>
  <c r="AM98" i="40"/>
  <c r="AH98" i="40"/>
  <c r="AC98" i="40"/>
  <c r="X98" i="40"/>
  <c r="S98" i="40"/>
  <c r="N98" i="40"/>
  <c r="K98" i="40"/>
  <c r="AM97" i="40"/>
  <c r="AH97" i="40"/>
  <c r="AC97" i="40"/>
  <c r="X97" i="40"/>
  <c r="S97" i="40"/>
  <c r="N97" i="40"/>
  <c r="K97" i="40"/>
  <c r="AM96" i="40"/>
  <c r="AH96" i="40"/>
  <c r="AC96" i="40"/>
  <c r="X96" i="40"/>
  <c r="S96" i="40"/>
  <c r="N96" i="40"/>
  <c r="K96" i="40"/>
  <c r="AM95" i="40"/>
  <c r="AH95" i="40"/>
  <c r="AC95" i="40"/>
  <c r="X95" i="40"/>
  <c r="S95" i="40"/>
  <c r="N95" i="40"/>
  <c r="K95" i="40"/>
  <c r="AM94" i="40"/>
  <c r="AH94" i="40"/>
  <c r="AC94" i="40"/>
  <c r="X94" i="40"/>
  <c r="S94" i="40"/>
  <c r="N94" i="40"/>
  <c r="K94" i="40"/>
  <c r="AM93" i="40"/>
  <c r="AH93" i="40"/>
  <c r="AC93" i="40"/>
  <c r="X93" i="40"/>
  <c r="S93" i="40"/>
  <c r="N93" i="40"/>
  <c r="K93" i="40"/>
  <c r="AM92" i="40"/>
  <c r="AH92" i="40"/>
  <c r="AC92" i="40"/>
  <c r="X92" i="40"/>
  <c r="S92" i="40"/>
  <c r="N92" i="40"/>
  <c r="K92" i="40"/>
  <c r="AM91" i="40"/>
  <c r="AH91" i="40"/>
  <c r="AC91" i="40"/>
  <c r="X91" i="40"/>
  <c r="S91" i="40"/>
  <c r="N91" i="40"/>
  <c r="K91" i="40"/>
  <c r="AM90" i="40"/>
  <c r="AH90" i="40"/>
  <c r="AC90" i="40"/>
  <c r="X90" i="40"/>
  <c r="S90" i="40"/>
  <c r="N90" i="40"/>
  <c r="K90" i="40"/>
  <c r="AM89" i="40"/>
  <c r="AH89" i="40"/>
  <c r="AC89" i="40"/>
  <c r="X89" i="40"/>
  <c r="S89" i="40"/>
  <c r="N89" i="40"/>
  <c r="K89" i="40"/>
  <c r="AM88" i="40"/>
  <c r="AH88" i="40"/>
  <c r="AC88" i="40"/>
  <c r="X88" i="40"/>
  <c r="S88" i="40"/>
  <c r="N88" i="40"/>
  <c r="K88" i="40"/>
  <c r="AM87" i="40"/>
  <c r="AH87" i="40"/>
  <c r="AC87" i="40"/>
  <c r="X87" i="40"/>
  <c r="S87" i="40"/>
  <c r="N87" i="40"/>
  <c r="K87" i="40"/>
  <c r="AM86" i="40"/>
  <c r="AH86" i="40"/>
  <c r="AC86" i="40"/>
  <c r="X86" i="40"/>
  <c r="S86" i="40"/>
  <c r="N86" i="40"/>
  <c r="K86" i="40"/>
  <c r="AM85" i="40"/>
  <c r="AH85" i="40"/>
  <c r="AC85" i="40"/>
  <c r="X85" i="40"/>
  <c r="S85" i="40"/>
  <c r="N85" i="40"/>
  <c r="K85" i="40"/>
  <c r="AM84" i="40"/>
  <c r="AH84" i="40"/>
  <c r="AC84" i="40"/>
  <c r="X84" i="40"/>
  <c r="S84" i="40"/>
  <c r="N84" i="40"/>
  <c r="K84" i="40"/>
  <c r="AM83" i="40"/>
  <c r="AH83" i="40"/>
  <c r="AC83" i="40"/>
  <c r="X83" i="40"/>
  <c r="S83" i="40"/>
  <c r="N83" i="40"/>
  <c r="K83" i="40"/>
  <c r="AM82" i="40"/>
  <c r="AH82" i="40"/>
  <c r="AC82" i="40"/>
  <c r="X82" i="40"/>
  <c r="S82" i="40"/>
  <c r="N82" i="40"/>
  <c r="K82" i="40"/>
  <c r="AM81" i="40"/>
  <c r="AH81" i="40"/>
  <c r="AC81" i="40"/>
  <c r="X81" i="40"/>
  <c r="S81" i="40"/>
  <c r="N81" i="40"/>
  <c r="K81" i="40"/>
  <c r="AM80" i="40"/>
  <c r="AH80" i="40"/>
  <c r="AC80" i="40"/>
  <c r="X80" i="40"/>
  <c r="S80" i="40"/>
  <c r="N80" i="40"/>
  <c r="K80" i="40"/>
  <c r="AM79" i="40"/>
  <c r="AH79" i="40"/>
  <c r="AC79" i="40"/>
  <c r="X79" i="40"/>
  <c r="S79" i="40"/>
  <c r="N79" i="40"/>
  <c r="K79" i="40"/>
  <c r="AM78" i="40"/>
  <c r="AH78" i="40"/>
  <c r="AC78" i="40"/>
  <c r="X78" i="40"/>
  <c r="S78" i="40"/>
  <c r="N78" i="40"/>
  <c r="K78" i="40"/>
  <c r="AM77" i="40"/>
  <c r="AH77" i="40"/>
  <c r="AC77" i="40"/>
  <c r="X77" i="40"/>
  <c r="S77" i="40"/>
  <c r="N77" i="40"/>
  <c r="K77" i="40"/>
  <c r="AM76" i="40"/>
  <c r="AH76" i="40"/>
  <c r="AC76" i="40"/>
  <c r="X76" i="40"/>
  <c r="S76" i="40"/>
  <c r="N76" i="40"/>
  <c r="K76" i="40"/>
  <c r="AM75" i="40"/>
  <c r="AH75" i="40"/>
  <c r="AC75" i="40"/>
  <c r="X75" i="40"/>
  <c r="S75" i="40"/>
  <c r="N75" i="40"/>
  <c r="K75" i="40"/>
  <c r="AM74" i="40"/>
  <c r="AH74" i="40"/>
  <c r="AC74" i="40"/>
  <c r="X74" i="40"/>
  <c r="S74" i="40"/>
  <c r="N74" i="40"/>
  <c r="K74" i="40"/>
  <c r="AM73" i="40"/>
  <c r="AH73" i="40"/>
  <c r="AC73" i="40"/>
  <c r="X73" i="40"/>
  <c r="S73" i="40"/>
  <c r="N73" i="40"/>
  <c r="K73" i="40"/>
  <c r="AM72" i="40"/>
  <c r="AH72" i="40"/>
  <c r="AC72" i="40"/>
  <c r="X72" i="40"/>
  <c r="S72" i="40"/>
  <c r="N72" i="40"/>
  <c r="K72" i="40"/>
  <c r="AM71" i="40"/>
  <c r="AH71" i="40"/>
  <c r="AC71" i="40"/>
  <c r="X71" i="40"/>
  <c r="S71" i="40"/>
  <c r="N71" i="40"/>
  <c r="K71" i="40"/>
  <c r="AM70" i="40"/>
  <c r="AH70" i="40"/>
  <c r="AC70" i="40"/>
  <c r="X70" i="40"/>
  <c r="S70" i="40"/>
  <c r="N70" i="40"/>
  <c r="K70" i="40"/>
  <c r="AM69" i="40"/>
  <c r="AH69" i="40"/>
  <c r="AC69" i="40"/>
  <c r="X69" i="40"/>
  <c r="S69" i="40"/>
  <c r="N69" i="40"/>
  <c r="K69" i="40"/>
  <c r="AM68" i="40"/>
  <c r="AH68" i="40"/>
  <c r="AC68" i="40"/>
  <c r="X68" i="40"/>
  <c r="S68" i="40"/>
  <c r="N68" i="40"/>
  <c r="K68" i="40"/>
  <c r="AM67" i="40"/>
  <c r="AH67" i="40"/>
  <c r="AC67" i="40"/>
  <c r="X67" i="40"/>
  <c r="S67" i="40"/>
  <c r="N67" i="40"/>
  <c r="K67" i="40"/>
  <c r="AM66" i="40"/>
  <c r="AH66" i="40"/>
  <c r="AC66" i="40"/>
  <c r="X66" i="40"/>
  <c r="S66" i="40"/>
  <c r="N66" i="40"/>
  <c r="K66" i="40"/>
  <c r="AM65" i="40"/>
  <c r="AH65" i="40"/>
  <c r="AC65" i="40"/>
  <c r="X65" i="40"/>
  <c r="S65" i="40"/>
  <c r="N65" i="40"/>
  <c r="K65" i="40"/>
  <c r="AM64" i="40"/>
  <c r="AH64" i="40"/>
  <c r="AC64" i="40"/>
  <c r="X64" i="40"/>
  <c r="S64" i="40"/>
  <c r="N64" i="40"/>
  <c r="K64" i="40"/>
  <c r="AM63" i="40"/>
  <c r="AH63" i="40"/>
  <c r="AC63" i="40"/>
  <c r="X63" i="40"/>
  <c r="S63" i="40"/>
  <c r="N63" i="40"/>
  <c r="K63" i="40"/>
  <c r="AM62" i="40"/>
  <c r="AH62" i="40"/>
  <c r="AC62" i="40"/>
  <c r="X62" i="40"/>
  <c r="S62" i="40"/>
  <c r="N62" i="40"/>
  <c r="K62" i="40"/>
  <c r="AM61" i="40"/>
  <c r="AH61" i="40"/>
  <c r="AC61" i="40"/>
  <c r="X61" i="40"/>
  <c r="S61" i="40"/>
  <c r="N61" i="40"/>
  <c r="K61" i="40"/>
  <c r="AM60" i="40"/>
  <c r="AH60" i="40"/>
  <c r="AC60" i="40"/>
  <c r="X60" i="40"/>
  <c r="S60" i="40"/>
  <c r="N60" i="40"/>
  <c r="K60" i="40"/>
  <c r="AM59" i="40"/>
  <c r="AH59" i="40"/>
  <c r="AC59" i="40"/>
  <c r="X59" i="40"/>
  <c r="S59" i="40"/>
  <c r="N59" i="40"/>
  <c r="K59" i="40"/>
  <c r="AM58" i="40"/>
  <c r="AH58" i="40"/>
  <c r="AC58" i="40"/>
  <c r="X58" i="40"/>
  <c r="S58" i="40"/>
  <c r="N58" i="40"/>
  <c r="K58" i="40"/>
  <c r="AM57" i="40"/>
  <c r="AH57" i="40"/>
  <c r="AC57" i="40"/>
  <c r="X57" i="40"/>
  <c r="S57" i="40"/>
  <c r="N57" i="40"/>
  <c r="K57" i="40"/>
  <c r="AM56" i="40"/>
  <c r="AH56" i="40"/>
  <c r="AC56" i="40"/>
  <c r="X56" i="40"/>
  <c r="S56" i="40"/>
  <c r="N56" i="40"/>
  <c r="K56" i="40"/>
  <c r="AM55" i="40"/>
  <c r="AH55" i="40"/>
  <c r="AC55" i="40"/>
  <c r="X55" i="40"/>
  <c r="S55" i="40"/>
  <c r="N55" i="40"/>
  <c r="K55" i="40"/>
  <c r="AM54" i="40"/>
  <c r="AH54" i="40"/>
  <c r="AC54" i="40"/>
  <c r="X54" i="40"/>
  <c r="S54" i="40"/>
  <c r="N54" i="40"/>
  <c r="K54" i="40"/>
  <c r="AM53" i="40"/>
  <c r="AH53" i="40"/>
  <c r="AC53" i="40"/>
  <c r="X53" i="40"/>
  <c r="S53" i="40"/>
  <c r="N53" i="40"/>
  <c r="K53" i="40"/>
  <c r="AM52" i="40"/>
  <c r="AH52" i="40"/>
  <c r="AC52" i="40"/>
  <c r="X52" i="40"/>
  <c r="S52" i="40"/>
  <c r="N52" i="40"/>
  <c r="K52" i="40"/>
  <c r="AM51" i="40"/>
  <c r="AH51" i="40"/>
  <c r="AC51" i="40"/>
  <c r="X51" i="40"/>
  <c r="S51" i="40"/>
  <c r="N51" i="40"/>
  <c r="K51" i="40"/>
  <c r="AM50" i="40"/>
  <c r="AH50" i="40"/>
  <c r="AC50" i="40"/>
  <c r="X50" i="40"/>
  <c r="S50" i="40"/>
  <c r="N50" i="40"/>
  <c r="K50" i="40"/>
  <c r="AM49" i="40"/>
  <c r="AH49" i="40"/>
  <c r="AC49" i="40"/>
  <c r="X49" i="40"/>
  <c r="S49" i="40"/>
  <c r="N49" i="40"/>
  <c r="K49" i="40"/>
  <c r="AM48" i="40"/>
  <c r="AH48" i="40"/>
  <c r="AC48" i="40"/>
  <c r="X48" i="40"/>
  <c r="S48" i="40"/>
  <c r="N48" i="40"/>
  <c r="K48" i="40"/>
  <c r="AM47" i="40"/>
  <c r="AH47" i="40"/>
  <c r="AC47" i="40"/>
  <c r="X47" i="40"/>
  <c r="S47" i="40"/>
  <c r="N47" i="40"/>
  <c r="K47" i="40"/>
  <c r="AM46" i="40"/>
  <c r="AH46" i="40"/>
  <c r="AC46" i="40"/>
  <c r="X46" i="40"/>
  <c r="S46" i="40"/>
  <c r="N46" i="40"/>
  <c r="K46" i="40"/>
  <c r="AM45" i="40"/>
  <c r="AH45" i="40"/>
  <c r="AC45" i="40"/>
  <c r="X45" i="40"/>
  <c r="S45" i="40"/>
  <c r="N45" i="40"/>
  <c r="K45" i="40"/>
  <c r="AM44" i="40"/>
  <c r="AH44" i="40"/>
  <c r="AC44" i="40"/>
  <c r="X44" i="40"/>
  <c r="S44" i="40"/>
  <c r="N44" i="40"/>
  <c r="K44" i="40"/>
  <c r="AM43" i="40"/>
  <c r="AH43" i="40"/>
  <c r="AC43" i="40"/>
  <c r="X43" i="40"/>
  <c r="S43" i="40"/>
  <c r="N43" i="40"/>
  <c r="K43" i="40"/>
  <c r="AM42" i="40"/>
  <c r="AH42" i="40"/>
  <c r="AC42" i="40"/>
  <c r="X42" i="40"/>
  <c r="S42" i="40"/>
  <c r="N42" i="40"/>
  <c r="K42" i="40"/>
  <c r="AM41" i="40"/>
  <c r="AH41" i="40"/>
  <c r="AC41" i="40"/>
  <c r="X41" i="40"/>
  <c r="S41" i="40"/>
  <c r="N41" i="40"/>
  <c r="K41" i="40"/>
  <c r="AM40" i="40"/>
  <c r="AH40" i="40"/>
  <c r="AC40" i="40"/>
  <c r="X40" i="40"/>
  <c r="S40" i="40"/>
  <c r="N40" i="40"/>
  <c r="K40" i="40"/>
  <c r="AM39" i="40"/>
  <c r="AH39" i="40"/>
  <c r="AC39" i="40"/>
  <c r="X39" i="40"/>
  <c r="S39" i="40"/>
  <c r="N39" i="40"/>
  <c r="K39" i="40"/>
  <c r="AM38" i="40"/>
  <c r="AH38" i="40"/>
  <c r="AC38" i="40"/>
  <c r="X38" i="40"/>
  <c r="S38" i="40"/>
  <c r="N38" i="40"/>
  <c r="K38" i="40"/>
  <c r="AM37" i="40"/>
  <c r="AH37" i="40"/>
  <c r="AC37" i="40"/>
  <c r="X37" i="40"/>
  <c r="S37" i="40"/>
  <c r="N37" i="40"/>
  <c r="K37" i="40"/>
  <c r="AM36" i="40"/>
  <c r="AH36" i="40"/>
  <c r="AC36" i="40"/>
  <c r="X36" i="40"/>
  <c r="S36" i="40"/>
  <c r="N36" i="40"/>
  <c r="K36" i="40"/>
  <c r="AM35" i="40"/>
  <c r="AH35" i="40"/>
  <c r="AC35" i="40"/>
  <c r="X35" i="40"/>
  <c r="S35" i="40"/>
  <c r="N35" i="40"/>
  <c r="K35" i="40"/>
  <c r="AM34" i="40"/>
  <c r="AH34" i="40"/>
  <c r="AC34" i="40"/>
  <c r="X34" i="40"/>
  <c r="S34" i="40"/>
  <c r="N34" i="40"/>
  <c r="K34" i="40"/>
  <c r="AM33" i="40"/>
  <c r="AH33" i="40"/>
  <c r="AC33" i="40"/>
  <c r="X33" i="40"/>
  <c r="S33" i="40"/>
  <c r="N33" i="40"/>
  <c r="K33" i="40"/>
  <c r="AM32" i="40"/>
  <c r="AH32" i="40"/>
  <c r="AC32" i="40"/>
  <c r="X32" i="40"/>
  <c r="S32" i="40"/>
  <c r="N32" i="40"/>
  <c r="K32" i="40"/>
  <c r="AM31" i="40"/>
  <c r="AH31" i="40"/>
  <c r="AC31" i="40"/>
  <c r="X31" i="40"/>
  <c r="S31" i="40"/>
  <c r="N31" i="40"/>
  <c r="K31" i="40"/>
  <c r="AM30" i="40"/>
  <c r="AH30" i="40"/>
  <c r="AC30" i="40"/>
  <c r="X30" i="40"/>
  <c r="S30" i="40"/>
  <c r="N30" i="40"/>
  <c r="K30" i="40"/>
  <c r="AM29" i="40"/>
  <c r="AH29" i="40"/>
  <c r="AC29" i="40"/>
  <c r="X29" i="40"/>
  <c r="S29" i="40"/>
  <c r="N29" i="40"/>
  <c r="K29" i="40"/>
  <c r="AM28" i="40"/>
  <c r="AH28" i="40"/>
  <c r="AC28" i="40"/>
  <c r="X28" i="40"/>
  <c r="S28" i="40"/>
  <c r="N28" i="40"/>
  <c r="K28" i="40"/>
  <c r="AM27" i="40"/>
  <c r="AH27" i="40"/>
  <c r="AC27" i="40"/>
  <c r="X27" i="40"/>
  <c r="S27" i="40"/>
  <c r="N27" i="40"/>
  <c r="K27" i="40"/>
  <c r="AM26" i="40"/>
  <c r="AH26" i="40"/>
  <c r="AC26" i="40"/>
  <c r="X26" i="40"/>
  <c r="S26" i="40"/>
  <c r="N26" i="40"/>
  <c r="K26" i="40"/>
  <c r="AM25" i="40"/>
  <c r="AH25" i="40"/>
  <c r="AC25" i="40"/>
  <c r="X25" i="40"/>
  <c r="S25" i="40"/>
  <c r="N25" i="40"/>
  <c r="K25" i="40"/>
  <c r="AM24" i="40"/>
  <c r="AH24" i="40"/>
  <c r="AC24" i="40"/>
  <c r="X24" i="40"/>
  <c r="S24" i="40"/>
  <c r="N24" i="40"/>
  <c r="K24" i="40"/>
  <c r="AM23" i="40"/>
  <c r="AH23" i="40"/>
  <c r="AC23" i="40"/>
  <c r="X23" i="40"/>
  <c r="S23" i="40"/>
  <c r="N23" i="40"/>
  <c r="K23" i="40"/>
  <c r="AM22" i="40"/>
  <c r="AH22" i="40"/>
  <c r="AC22" i="40"/>
  <c r="X22" i="40"/>
  <c r="S22" i="40"/>
  <c r="N22" i="40"/>
  <c r="K22" i="40"/>
  <c r="C12" i="32"/>
  <c r="C11" i="32"/>
  <c r="C10" i="32"/>
  <c r="C9" i="32"/>
  <c r="C8" i="32"/>
  <c r="C7" i="32"/>
  <c r="C6" i="32"/>
  <c r="D161" i="39"/>
  <c r="C161" i="39"/>
  <c r="F160" i="39"/>
  <c r="E160" i="39"/>
  <c r="D160" i="39"/>
  <c r="C160" i="39"/>
  <c r="F159" i="39"/>
  <c r="E159" i="39"/>
  <c r="D159" i="39"/>
  <c r="C159" i="39"/>
  <c r="F158" i="39"/>
  <c r="E158" i="39"/>
  <c r="D158" i="39"/>
  <c r="C158" i="39"/>
  <c r="F157" i="39"/>
  <c r="E157" i="39"/>
  <c r="D157" i="39"/>
  <c r="C157" i="39"/>
  <c r="F156" i="39"/>
  <c r="E156" i="39"/>
  <c r="D156" i="39"/>
  <c r="C156" i="39"/>
  <c r="F155" i="39"/>
  <c r="E155" i="39"/>
  <c r="D155" i="39"/>
  <c r="C155" i="39"/>
  <c r="K152" i="39"/>
  <c r="C152" i="39"/>
  <c r="K151" i="39"/>
  <c r="C151" i="39"/>
  <c r="K150" i="39"/>
  <c r="C150" i="39"/>
  <c r="K149" i="39"/>
  <c r="C149" i="39"/>
  <c r="K148" i="39"/>
  <c r="C148" i="39"/>
  <c r="K147" i="39"/>
  <c r="C147" i="39"/>
  <c r="P144" i="39"/>
  <c r="P143" i="39"/>
  <c r="P142" i="39"/>
  <c r="P141" i="39"/>
  <c r="P140" i="39"/>
  <c r="P139" i="39"/>
  <c r="P136" i="39"/>
  <c r="P135" i="39"/>
  <c r="P134" i="39"/>
  <c r="P133" i="39"/>
  <c r="P132" i="39"/>
  <c r="P131" i="39"/>
  <c r="P111" i="39"/>
  <c r="P110" i="39"/>
  <c r="P109" i="39"/>
  <c r="P107" i="39"/>
  <c r="P106" i="39"/>
  <c r="P105" i="39"/>
  <c r="P104" i="39"/>
  <c r="P103" i="39"/>
  <c r="P94" i="39"/>
  <c r="P93" i="39"/>
  <c r="R71" i="39"/>
  <c r="Q71" i="39"/>
  <c r="P71" i="39"/>
  <c r="R70" i="39"/>
  <c r="Q70" i="39"/>
  <c r="P70" i="39"/>
  <c r="R69" i="39"/>
  <c r="Q69" i="39"/>
  <c r="P69" i="39"/>
  <c r="R68" i="39"/>
  <c r="Q68" i="39"/>
  <c r="P68" i="39"/>
  <c r="R67" i="39"/>
  <c r="Q67" i="39"/>
  <c r="P67" i="39"/>
  <c r="R66" i="39"/>
  <c r="Q66" i="39"/>
  <c r="P66" i="39"/>
  <c r="P62" i="39"/>
  <c r="P61" i="39"/>
  <c r="P60" i="39"/>
  <c r="P59" i="39"/>
  <c r="P55" i="39"/>
  <c r="P54" i="39"/>
  <c r="P53" i="39"/>
  <c r="P51" i="39"/>
  <c r="P50" i="39"/>
  <c r="D41" i="39"/>
  <c r="F38" i="39"/>
  <c r="E38" i="39"/>
  <c r="D38" i="39"/>
  <c r="C38" i="39"/>
  <c r="F37" i="39"/>
  <c r="E37" i="39"/>
  <c r="D37" i="39"/>
  <c r="C37" i="39"/>
  <c r="G33" i="39"/>
  <c r="D33" i="39"/>
  <c r="C33" i="39"/>
  <c r="P30" i="39"/>
  <c r="P29" i="39"/>
  <c r="P28" i="39"/>
  <c r="P27" i="39"/>
  <c r="P24" i="39"/>
  <c r="U24" i="39" s="1"/>
  <c r="Q20" i="39"/>
  <c r="P20" i="39"/>
  <c r="Q19" i="39"/>
  <c r="P19" i="39"/>
  <c r="Q18" i="39"/>
  <c r="P18" i="39"/>
  <c r="Q17" i="39"/>
  <c r="P17" i="39"/>
  <c r="Q16" i="39"/>
  <c r="P16" i="39"/>
  <c r="Q15" i="39"/>
  <c r="P15" i="39"/>
  <c r="N9" i="33"/>
  <c r="L917" i="37" l="1"/>
  <c r="P916" i="37"/>
  <c r="AN916" i="37"/>
  <c r="N916" i="37" s="1"/>
  <c r="C919" i="37"/>
  <c r="V918" i="37"/>
  <c r="U918" i="37"/>
  <c r="R918" i="37"/>
  <c r="W918" i="37"/>
  <c r="X918" i="37"/>
  <c r="Y918" i="37"/>
  <c r="Z918" i="37"/>
  <c r="S918" i="37"/>
  <c r="AA918" i="37"/>
  <c r="AB918" i="37"/>
  <c r="AD917" i="37"/>
  <c r="AH917" i="37" s="1"/>
  <c r="AJ917" i="37"/>
  <c r="F6" i="32"/>
  <c r="C13" i="32"/>
  <c r="U74" i="39"/>
  <c r="G37" i="39"/>
  <c r="G38" i="39" s="1"/>
  <c r="P117" i="39" s="1"/>
  <c r="G44" i="39"/>
  <c r="B164" i="40"/>
  <c r="B214" i="40"/>
  <c r="B90" i="40"/>
  <c r="B124" i="40"/>
  <c r="B150" i="40"/>
  <c r="B80" i="40"/>
  <c r="B210" i="40"/>
  <c r="P124" i="39"/>
  <c r="P41" i="39"/>
  <c r="D125" i="39"/>
  <c r="P125" i="39" s="1"/>
  <c r="P156" i="39"/>
  <c r="B148" i="40"/>
  <c r="B206" i="40"/>
  <c r="B142" i="40"/>
  <c r="B146" i="40"/>
  <c r="B212" i="40"/>
  <c r="B138" i="40"/>
  <c r="B140" i="40"/>
  <c r="B143" i="40"/>
  <c r="B149" i="40"/>
  <c r="B154" i="40"/>
  <c r="B156" i="40"/>
  <c r="B162" i="40"/>
  <c r="B221" i="40"/>
  <c r="B22" i="40"/>
  <c r="B23" i="40"/>
  <c r="B76" i="40"/>
  <c r="B78" i="40"/>
  <c r="B86" i="40"/>
  <c r="B66" i="40"/>
  <c r="B74" i="40"/>
  <c r="B79" i="40"/>
  <c r="B82" i="40"/>
  <c r="B85" i="40"/>
  <c r="B114" i="40"/>
  <c r="B116" i="40"/>
  <c r="B122" i="40"/>
  <c r="B180" i="40"/>
  <c r="B197" i="40"/>
  <c r="B198" i="40"/>
  <c r="B205" i="40"/>
  <c r="B220" i="40"/>
  <c r="B92" i="40"/>
  <c r="B95" i="40"/>
  <c r="B108" i="40"/>
  <c r="B213" i="40"/>
  <c r="B24" i="40"/>
  <c r="B25" i="40"/>
  <c r="B26" i="40"/>
  <c r="B27" i="40"/>
  <c r="B28" i="40"/>
  <c r="B29" i="40"/>
  <c r="B30" i="40"/>
  <c r="B31" i="40"/>
  <c r="B32" i="40"/>
  <c r="B54" i="40"/>
  <c r="B58" i="40"/>
  <c r="B62" i="40"/>
  <c r="B96" i="40"/>
  <c r="B144" i="40"/>
  <c r="B186" i="40"/>
  <c r="B188" i="40"/>
  <c r="B194" i="40"/>
  <c r="B204" i="40"/>
  <c r="B70" i="40"/>
  <c r="B94" i="40"/>
  <c r="B98" i="40"/>
  <c r="B106" i="40"/>
  <c r="B202" i="40"/>
  <c r="B84" i="40"/>
  <c r="B130" i="40"/>
  <c r="B132" i="40"/>
  <c r="B170" i="40"/>
  <c r="B172" i="40"/>
  <c r="B178" i="40"/>
  <c r="B196" i="40"/>
  <c r="B218" i="40"/>
  <c r="B55" i="40"/>
  <c r="B59" i="40"/>
  <c r="B68" i="40"/>
  <c r="B72" i="40"/>
  <c r="B77" i="40"/>
  <c r="B87" i="40"/>
  <c r="B101" i="40"/>
  <c r="B103" i="40"/>
  <c r="B110" i="40"/>
  <c r="B112" i="40"/>
  <c r="B117" i="40"/>
  <c r="B119" i="40"/>
  <c r="B126" i="40"/>
  <c r="B128" i="40"/>
  <c r="B133" i="40"/>
  <c r="B135" i="40"/>
  <c r="B152" i="40"/>
  <c r="B157" i="40"/>
  <c r="B159" i="40"/>
  <c r="B166" i="40"/>
  <c r="B168" i="40"/>
  <c r="B173" i="40"/>
  <c r="B175" i="40"/>
  <c r="B182" i="40"/>
  <c r="B184" i="40"/>
  <c r="B189" i="40"/>
  <c r="B200" i="40"/>
  <c r="B207" i="40"/>
  <c r="B216" i="40"/>
  <c r="B56" i="40"/>
  <c r="B60" i="40"/>
  <c r="B67" i="40"/>
  <c r="B71" i="40"/>
  <c r="B88" i="40"/>
  <c r="B93" i="40"/>
  <c r="B100" i="40"/>
  <c r="B102" i="40"/>
  <c r="B104" i="40"/>
  <c r="B109" i="40"/>
  <c r="B111" i="40"/>
  <c r="B118" i="40"/>
  <c r="B120" i="40"/>
  <c r="B125" i="40"/>
  <c r="B127" i="40"/>
  <c r="B134" i="40"/>
  <c r="B136" i="40"/>
  <c r="B141" i="40"/>
  <c r="B151" i="40"/>
  <c r="B158" i="40"/>
  <c r="B160" i="40"/>
  <c r="B165" i="40"/>
  <c r="B167" i="40"/>
  <c r="B174" i="40"/>
  <c r="B176" i="40"/>
  <c r="B181" i="40"/>
  <c r="B183" i="40"/>
  <c r="B190" i="40"/>
  <c r="B192" i="40"/>
  <c r="B199" i="40"/>
  <c r="B208" i="40"/>
  <c r="B215" i="40"/>
  <c r="B191" i="40"/>
  <c r="B33" i="40"/>
  <c r="B34" i="40"/>
  <c r="B35" i="40"/>
  <c r="B36" i="40"/>
  <c r="B37" i="40"/>
  <c r="B38" i="40"/>
  <c r="B39" i="40"/>
  <c r="B40" i="40"/>
  <c r="B42" i="40"/>
  <c r="B44" i="40"/>
  <c r="B46" i="40"/>
  <c r="B48" i="40"/>
  <c r="B50" i="40"/>
  <c r="B52" i="40"/>
  <c r="B61" i="40"/>
  <c r="B64" i="40"/>
  <c r="B73" i="40"/>
  <c r="B81" i="40"/>
  <c r="B89" i="40"/>
  <c r="B97" i="40"/>
  <c r="B105" i="40"/>
  <c r="B113" i="40"/>
  <c r="B121" i="40"/>
  <c r="B129" i="40"/>
  <c r="B137" i="40"/>
  <c r="B145" i="40"/>
  <c r="B153" i="40"/>
  <c r="B161" i="40"/>
  <c r="B169" i="40"/>
  <c r="B177" i="40"/>
  <c r="B185" i="40"/>
  <c r="B193" i="40"/>
  <c r="B201" i="40"/>
  <c r="B209" i="40"/>
  <c r="B217" i="40"/>
  <c r="B41" i="40"/>
  <c r="B43" i="40"/>
  <c r="B45" i="40"/>
  <c r="B47" i="40"/>
  <c r="B49" i="40"/>
  <c r="B51" i="40"/>
  <c r="B53" i="40"/>
  <c r="B65" i="40"/>
  <c r="B75" i="40"/>
  <c r="B83" i="40"/>
  <c r="B91" i="40"/>
  <c r="B99" i="40"/>
  <c r="B107" i="40"/>
  <c r="B115" i="40"/>
  <c r="B123" i="40"/>
  <c r="B131" i="40"/>
  <c r="B139" i="40"/>
  <c r="B147" i="40"/>
  <c r="B155" i="40"/>
  <c r="B163" i="40"/>
  <c r="B171" i="40"/>
  <c r="B179" i="40"/>
  <c r="B187" i="40"/>
  <c r="B195" i="40"/>
  <c r="B203" i="40"/>
  <c r="B211" i="40"/>
  <c r="B219" i="40"/>
  <c r="U66" i="39"/>
  <c r="U15" i="39"/>
  <c r="P160" i="39"/>
  <c r="P147" i="39"/>
  <c r="P149" i="39"/>
  <c r="P151" i="39"/>
  <c r="P155" i="39"/>
  <c r="U59" i="39"/>
  <c r="P33" i="39"/>
  <c r="P37" i="39"/>
  <c r="P157" i="39"/>
  <c r="P158" i="39"/>
  <c r="P161" i="39"/>
  <c r="U50" i="39"/>
  <c r="U27" i="39"/>
  <c r="P148" i="39"/>
  <c r="P150" i="39"/>
  <c r="P152" i="39"/>
  <c r="P159" i="39"/>
  <c r="B63" i="40"/>
  <c r="B57" i="40"/>
  <c r="B69" i="40"/>
  <c r="AD918" i="37" l="1"/>
  <c r="AH918" i="37" s="1"/>
  <c r="L918" i="37"/>
  <c r="AJ918" i="37"/>
  <c r="AN918" i="37" s="1"/>
  <c r="J916" i="37"/>
  <c r="P917" i="37"/>
  <c r="AN917" i="37"/>
  <c r="N917" i="37" s="1"/>
  <c r="W919" i="37"/>
  <c r="AB919" i="37"/>
  <c r="X919" i="37"/>
  <c r="U919" i="37"/>
  <c r="R919" i="37"/>
  <c r="Y919" i="37"/>
  <c r="Z919" i="37"/>
  <c r="AA919" i="37"/>
  <c r="S919" i="37"/>
  <c r="V919" i="37"/>
  <c r="B10" i="40"/>
  <c r="B12" i="40"/>
  <c r="B18" i="40"/>
  <c r="B11" i="40"/>
  <c r="P38" i="39"/>
  <c r="P44" i="39"/>
  <c r="U33" i="39" s="1"/>
  <c r="P126" i="39"/>
  <c r="D5" i="40"/>
  <c r="D7" i="40" s="1"/>
  <c r="F35" i="15"/>
  <c r="AL913" i="37"/>
  <c r="AK913" i="37"/>
  <c r="AL912" i="37"/>
  <c r="AK912" i="37"/>
  <c r="AL911" i="37"/>
  <c r="AK911" i="37"/>
  <c r="AL910" i="37"/>
  <c r="AK910" i="37"/>
  <c r="AL909" i="37"/>
  <c r="AK909" i="37"/>
  <c r="AL908" i="37"/>
  <c r="AK908" i="37"/>
  <c r="AL907" i="37"/>
  <c r="AK907" i="37"/>
  <c r="AL906" i="37"/>
  <c r="AK906" i="37"/>
  <c r="AL905" i="37"/>
  <c r="AK905" i="37"/>
  <c r="AL904" i="37"/>
  <c r="AK904" i="37"/>
  <c r="AL903" i="37"/>
  <c r="AK903" i="37"/>
  <c r="AL902" i="37"/>
  <c r="AK902" i="37"/>
  <c r="AL901" i="37"/>
  <c r="AK901" i="37"/>
  <c r="AL900" i="37"/>
  <c r="AK900" i="37"/>
  <c r="AL899" i="37"/>
  <c r="AK899" i="37"/>
  <c r="AL898" i="37"/>
  <c r="AK898" i="37"/>
  <c r="AL897" i="37"/>
  <c r="AK897" i="37"/>
  <c r="AL896" i="37"/>
  <c r="AK896" i="37"/>
  <c r="AL895" i="37"/>
  <c r="AK895" i="37"/>
  <c r="AL894" i="37"/>
  <c r="AK894" i="37"/>
  <c r="AL893" i="37"/>
  <c r="AK893" i="37"/>
  <c r="AL892" i="37"/>
  <c r="AK892" i="37"/>
  <c r="AL891" i="37"/>
  <c r="AK891" i="37"/>
  <c r="AL890" i="37"/>
  <c r="AK890" i="37"/>
  <c r="AL889" i="37"/>
  <c r="AK889" i="37"/>
  <c r="AL888" i="37"/>
  <c r="AK888" i="37"/>
  <c r="AL887" i="37"/>
  <c r="AK887" i="37"/>
  <c r="AL886" i="37"/>
  <c r="AK886" i="37"/>
  <c r="AL885" i="37"/>
  <c r="AK885" i="37"/>
  <c r="AL884" i="37"/>
  <c r="AK884" i="37"/>
  <c r="AL883" i="37"/>
  <c r="AK883" i="37"/>
  <c r="AL882" i="37"/>
  <c r="AK882" i="37"/>
  <c r="AL881" i="37"/>
  <c r="AK881" i="37"/>
  <c r="AL880" i="37"/>
  <c r="AK880" i="37"/>
  <c r="AL879" i="37"/>
  <c r="AK879" i="37"/>
  <c r="AL878" i="37"/>
  <c r="AK878" i="37"/>
  <c r="AL877" i="37"/>
  <c r="AK877" i="37"/>
  <c r="AL876" i="37"/>
  <c r="AK876" i="37"/>
  <c r="AL875" i="37"/>
  <c r="AK875" i="37"/>
  <c r="AL874" i="37"/>
  <c r="AK874" i="37"/>
  <c r="AL873" i="37"/>
  <c r="AK873" i="37"/>
  <c r="AL872" i="37"/>
  <c r="AK872" i="37"/>
  <c r="AL871" i="37"/>
  <c r="AK871" i="37"/>
  <c r="AL870" i="37"/>
  <c r="AK870" i="37"/>
  <c r="AL869" i="37"/>
  <c r="AK869" i="37"/>
  <c r="AL868" i="37"/>
  <c r="AK868" i="37"/>
  <c r="AL867" i="37"/>
  <c r="AK867" i="37"/>
  <c r="AL866" i="37"/>
  <c r="AK866" i="37"/>
  <c r="AL865" i="37"/>
  <c r="AK865" i="37"/>
  <c r="AL864" i="37"/>
  <c r="AK864" i="37"/>
  <c r="AL863" i="37"/>
  <c r="AK863" i="37"/>
  <c r="AL862" i="37"/>
  <c r="AK862" i="37"/>
  <c r="AL861" i="37"/>
  <c r="AK861" i="37"/>
  <c r="AL860" i="37"/>
  <c r="AK860" i="37"/>
  <c r="AL859" i="37"/>
  <c r="AK859" i="37"/>
  <c r="AL858" i="37"/>
  <c r="AK858" i="37"/>
  <c r="AL857" i="37"/>
  <c r="AK857" i="37"/>
  <c r="AL856" i="37"/>
  <c r="AK856" i="37"/>
  <c r="AL855" i="37"/>
  <c r="AK855" i="37"/>
  <c r="AL854" i="37"/>
  <c r="AK854" i="37"/>
  <c r="AL853" i="37"/>
  <c r="AK853" i="37"/>
  <c r="AL852" i="37"/>
  <c r="AK852" i="37"/>
  <c r="AL851" i="37"/>
  <c r="AK851" i="37"/>
  <c r="AL850" i="37"/>
  <c r="AK850" i="37"/>
  <c r="AL849" i="37"/>
  <c r="AK849" i="37"/>
  <c r="AL848" i="37"/>
  <c r="AK848" i="37"/>
  <c r="AL847" i="37"/>
  <c r="AK847" i="37"/>
  <c r="AL846" i="37"/>
  <c r="AK846" i="37"/>
  <c r="AL845" i="37"/>
  <c r="AK845" i="37"/>
  <c r="AL844" i="37"/>
  <c r="AK844" i="37"/>
  <c r="AL843" i="37"/>
  <c r="AK843" i="37"/>
  <c r="AL842" i="37"/>
  <c r="AK842" i="37"/>
  <c r="AL841" i="37"/>
  <c r="AK841" i="37"/>
  <c r="AL840" i="37"/>
  <c r="AK840" i="37"/>
  <c r="AL839" i="37"/>
  <c r="AK839" i="37"/>
  <c r="AL838" i="37"/>
  <c r="AK838" i="37"/>
  <c r="AL837" i="37"/>
  <c r="AK837" i="37"/>
  <c r="AL836" i="37"/>
  <c r="AK836" i="37"/>
  <c r="AL835" i="37"/>
  <c r="AK835" i="37"/>
  <c r="AL834" i="37"/>
  <c r="AK834" i="37"/>
  <c r="AL833" i="37"/>
  <c r="AK833" i="37"/>
  <c r="AL832" i="37"/>
  <c r="AK832" i="37"/>
  <c r="AL831" i="37"/>
  <c r="AK831" i="37"/>
  <c r="AL830" i="37"/>
  <c r="AK830" i="37"/>
  <c r="AL829" i="37"/>
  <c r="AK829" i="37"/>
  <c r="AL828" i="37"/>
  <c r="AK828" i="37"/>
  <c r="AL827" i="37"/>
  <c r="AK827" i="37"/>
  <c r="AL826" i="37"/>
  <c r="AK826" i="37"/>
  <c r="AL825" i="37"/>
  <c r="AK825" i="37"/>
  <c r="AL824" i="37"/>
  <c r="AK824" i="37"/>
  <c r="AL823" i="37"/>
  <c r="AK823" i="37"/>
  <c r="AL822" i="37"/>
  <c r="AK822" i="37"/>
  <c r="AL821" i="37"/>
  <c r="AK821" i="37"/>
  <c r="AL820" i="37"/>
  <c r="AK820" i="37"/>
  <c r="AL819" i="37"/>
  <c r="AK819" i="37"/>
  <c r="AL818" i="37"/>
  <c r="AK818" i="37"/>
  <c r="AL817" i="37"/>
  <c r="AK817" i="37"/>
  <c r="AL816" i="37"/>
  <c r="AK816" i="37"/>
  <c r="AL815" i="37"/>
  <c r="AK815" i="37"/>
  <c r="AL814" i="37"/>
  <c r="AK814" i="37"/>
  <c r="AL813" i="37"/>
  <c r="AK813" i="37"/>
  <c r="AL812" i="37"/>
  <c r="AK812" i="37"/>
  <c r="AL811" i="37"/>
  <c r="AK811" i="37"/>
  <c r="AL810" i="37"/>
  <c r="AK810" i="37"/>
  <c r="AL809" i="37"/>
  <c r="AK809" i="37"/>
  <c r="AL808" i="37"/>
  <c r="AK808" i="37"/>
  <c r="AL807" i="37"/>
  <c r="AK807" i="37"/>
  <c r="AL806" i="37"/>
  <c r="AK806" i="37"/>
  <c r="AL805" i="37"/>
  <c r="AK805" i="37"/>
  <c r="AL804" i="37"/>
  <c r="AK804" i="37"/>
  <c r="AL803" i="37"/>
  <c r="AK803" i="37"/>
  <c r="AL802" i="37"/>
  <c r="AK802" i="37"/>
  <c r="AL801" i="37"/>
  <c r="AK801" i="37"/>
  <c r="AL800" i="37"/>
  <c r="AK800" i="37"/>
  <c r="AL799" i="37"/>
  <c r="AK799" i="37"/>
  <c r="AL798" i="37"/>
  <c r="AK798" i="37"/>
  <c r="AL797" i="37"/>
  <c r="AK797" i="37"/>
  <c r="AL796" i="37"/>
  <c r="AK796" i="37"/>
  <c r="AL795" i="37"/>
  <c r="AK795" i="37"/>
  <c r="AL794" i="37"/>
  <c r="AK794" i="37"/>
  <c r="AL793" i="37"/>
  <c r="AK793" i="37"/>
  <c r="AL792" i="37"/>
  <c r="AK792" i="37"/>
  <c r="AL791" i="37"/>
  <c r="AK791" i="37"/>
  <c r="AL790" i="37"/>
  <c r="AK790" i="37"/>
  <c r="AL789" i="37"/>
  <c r="AK789" i="37"/>
  <c r="AL788" i="37"/>
  <c r="AK788" i="37"/>
  <c r="AL787" i="37"/>
  <c r="AK787" i="37"/>
  <c r="AL786" i="37"/>
  <c r="AK786" i="37"/>
  <c r="AL785" i="37"/>
  <c r="AK785" i="37"/>
  <c r="AL784" i="37"/>
  <c r="AK784" i="37"/>
  <c r="AL783" i="37"/>
  <c r="AK783" i="37"/>
  <c r="AL782" i="37"/>
  <c r="AK782" i="37"/>
  <c r="AL781" i="37"/>
  <c r="AK781" i="37"/>
  <c r="AL780" i="37"/>
  <c r="AK780" i="37"/>
  <c r="AL779" i="37"/>
  <c r="AK779" i="37"/>
  <c r="AL778" i="37"/>
  <c r="AK778" i="37"/>
  <c r="AL777" i="37"/>
  <c r="AK777" i="37"/>
  <c r="AL776" i="37"/>
  <c r="AK776" i="37"/>
  <c r="AL775" i="37"/>
  <c r="AK775" i="37"/>
  <c r="AL774" i="37"/>
  <c r="AK774" i="37"/>
  <c r="AL773" i="37"/>
  <c r="AK773" i="37"/>
  <c r="AL772" i="37"/>
  <c r="AK772" i="37"/>
  <c r="AL771" i="37"/>
  <c r="AK771" i="37"/>
  <c r="AL770" i="37"/>
  <c r="AK770" i="37"/>
  <c r="AL769" i="37"/>
  <c r="AK769" i="37"/>
  <c r="AL768" i="37"/>
  <c r="AK768" i="37"/>
  <c r="AL767" i="37"/>
  <c r="AK767" i="37"/>
  <c r="AL766" i="37"/>
  <c r="AK766" i="37"/>
  <c r="AL765" i="37"/>
  <c r="AK765" i="37"/>
  <c r="AL764" i="37"/>
  <c r="AK764" i="37"/>
  <c r="AL763" i="37"/>
  <c r="AK763" i="37"/>
  <c r="AL762" i="37"/>
  <c r="AK762" i="37"/>
  <c r="AL761" i="37"/>
  <c r="AK761" i="37"/>
  <c r="AL760" i="37"/>
  <c r="AK760" i="37"/>
  <c r="AL759" i="37"/>
  <c r="AK759" i="37"/>
  <c r="AL758" i="37"/>
  <c r="AK758" i="37"/>
  <c r="AL757" i="37"/>
  <c r="AK757" i="37"/>
  <c r="AL756" i="37"/>
  <c r="AK756" i="37"/>
  <c r="AL755" i="37"/>
  <c r="AK755" i="37"/>
  <c r="AL754" i="37"/>
  <c r="AK754" i="37"/>
  <c r="AL753" i="37"/>
  <c r="AK753" i="37"/>
  <c r="AL752" i="37"/>
  <c r="AK752" i="37"/>
  <c r="AL751" i="37"/>
  <c r="AK751" i="37"/>
  <c r="AL750" i="37"/>
  <c r="AK750" i="37"/>
  <c r="AL749" i="37"/>
  <c r="AK749" i="37"/>
  <c r="AL748" i="37"/>
  <c r="AK748" i="37"/>
  <c r="AL747" i="37"/>
  <c r="AK747" i="37"/>
  <c r="AL746" i="37"/>
  <c r="AK746" i="37"/>
  <c r="AL745" i="37"/>
  <c r="AK745" i="37"/>
  <c r="AL744" i="37"/>
  <c r="AK744" i="37"/>
  <c r="AL743" i="37"/>
  <c r="AK743" i="37"/>
  <c r="AL742" i="37"/>
  <c r="AK742" i="37"/>
  <c r="AL741" i="37"/>
  <c r="AK741" i="37"/>
  <c r="AL740" i="37"/>
  <c r="AK740" i="37"/>
  <c r="AL739" i="37"/>
  <c r="AK739" i="37"/>
  <c r="AL738" i="37"/>
  <c r="AK738" i="37"/>
  <c r="AL737" i="37"/>
  <c r="AK737" i="37"/>
  <c r="AL736" i="37"/>
  <c r="AK736" i="37"/>
  <c r="AL735" i="37"/>
  <c r="AK735" i="37"/>
  <c r="AL734" i="37"/>
  <c r="AK734" i="37"/>
  <c r="AL733" i="37"/>
  <c r="AK733" i="37"/>
  <c r="AL732" i="37"/>
  <c r="AK732" i="37"/>
  <c r="AL731" i="37"/>
  <c r="AK731" i="37"/>
  <c r="AL730" i="37"/>
  <c r="AK730" i="37"/>
  <c r="AL729" i="37"/>
  <c r="AK729" i="37"/>
  <c r="AL728" i="37"/>
  <c r="AK728" i="37"/>
  <c r="AL727" i="37"/>
  <c r="AK727" i="37"/>
  <c r="AL726" i="37"/>
  <c r="AK726" i="37"/>
  <c r="AL725" i="37"/>
  <c r="AK725" i="37"/>
  <c r="AL724" i="37"/>
  <c r="AK724" i="37"/>
  <c r="AL723" i="37"/>
  <c r="AK723" i="37"/>
  <c r="AL722" i="37"/>
  <c r="AK722" i="37"/>
  <c r="AL721" i="37"/>
  <c r="AK721" i="37"/>
  <c r="AL720" i="37"/>
  <c r="AK720" i="37"/>
  <c r="AL719" i="37"/>
  <c r="AK719" i="37"/>
  <c r="AL718" i="37"/>
  <c r="AK718" i="37"/>
  <c r="AL717" i="37"/>
  <c r="AK717" i="37"/>
  <c r="AL716" i="37"/>
  <c r="AK716" i="37"/>
  <c r="AL715" i="37"/>
  <c r="AK715" i="37"/>
  <c r="AL714" i="37"/>
  <c r="AK714" i="37"/>
  <c r="AL713" i="37"/>
  <c r="AK713" i="37"/>
  <c r="AL712" i="37"/>
  <c r="AK712" i="37"/>
  <c r="AL711" i="37"/>
  <c r="AK711" i="37"/>
  <c r="AL710" i="37"/>
  <c r="AK710" i="37"/>
  <c r="AL709" i="37"/>
  <c r="AK709" i="37"/>
  <c r="AL708" i="37"/>
  <c r="AK708" i="37"/>
  <c r="AL707" i="37"/>
  <c r="AK707" i="37"/>
  <c r="AL706" i="37"/>
  <c r="AK706" i="37"/>
  <c r="AL705" i="37"/>
  <c r="AK705" i="37"/>
  <c r="AL704" i="37"/>
  <c r="AK704" i="37"/>
  <c r="AL703" i="37"/>
  <c r="AK703" i="37"/>
  <c r="AL702" i="37"/>
  <c r="AK702" i="37"/>
  <c r="AL701" i="37"/>
  <c r="AK701" i="37"/>
  <c r="AL700" i="37"/>
  <c r="AK700" i="37"/>
  <c r="AL699" i="37"/>
  <c r="AK699" i="37"/>
  <c r="AL698" i="37"/>
  <c r="AK698" i="37"/>
  <c r="AL697" i="37"/>
  <c r="AK697" i="37"/>
  <c r="AL696" i="37"/>
  <c r="AK696" i="37"/>
  <c r="AL695" i="37"/>
  <c r="AK695" i="37"/>
  <c r="AL694" i="37"/>
  <c r="AK694" i="37"/>
  <c r="AL693" i="37"/>
  <c r="AK693" i="37"/>
  <c r="AL692" i="37"/>
  <c r="AK692" i="37"/>
  <c r="AL691" i="37"/>
  <c r="AK691" i="37"/>
  <c r="AL690" i="37"/>
  <c r="AK690" i="37"/>
  <c r="AL689" i="37"/>
  <c r="AK689" i="37"/>
  <c r="AL688" i="37"/>
  <c r="AK688" i="37"/>
  <c r="AL687" i="37"/>
  <c r="AK687" i="37"/>
  <c r="AL686" i="37"/>
  <c r="AK686" i="37"/>
  <c r="AL685" i="37"/>
  <c r="AK685" i="37"/>
  <c r="AL684" i="37"/>
  <c r="AK684" i="37"/>
  <c r="AL683" i="37"/>
  <c r="AK683" i="37"/>
  <c r="AL682" i="37"/>
  <c r="AK682" i="37"/>
  <c r="AL681" i="37"/>
  <c r="AK681" i="37"/>
  <c r="AL680" i="37"/>
  <c r="AK680" i="37"/>
  <c r="AL679" i="37"/>
  <c r="AK679" i="37"/>
  <c r="AL678" i="37"/>
  <c r="AK678" i="37"/>
  <c r="AL677" i="37"/>
  <c r="AK677" i="37"/>
  <c r="AL676" i="37"/>
  <c r="AK676" i="37"/>
  <c r="AL675" i="37"/>
  <c r="AK675" i="37"/>
  <c r="AL674" i="37"/>
  <c r="AK674" i="37"/>
  <c r="AL673" i="37"/>
  <c r="AK673" i="37"/>
  <c r="AL672" i="37"/>
  <c r="AK672" i="37"/>
  <c r="AL671" i="37"/>
  <c r="AK671" i="37"/>
  <c r="AL670" i="37"/>
  <c r="AK670" i="37"/>
  <c r="AL669" i="37"/>
  <c r="AK669" i="37"/>
  <c r="AL668" i="37"/>
  <c r="AK668" i="37"/>
  <c r="AL667" i="37"/>
  <c r="AK667" i="37"/>
  <c r="AL666" i="37"/>
  <c r="AK666" i="37"/>
  <c r="AL665" i="37"/>
  <c r="AK665" i="37"/>
  <c r="AL664" i="37"/>
  <c r="AK664" i="37"/>
  <c r="AL663" i="37"/>
  <c r="AK663" i="37"/>
  <c r="AL662" i="37"/>
  <c r="AK662" i="37"/>
  <c r="AL661" i="37"/>
  <c r="AK661" i="37"/>
  <c r="AL660" i="37"/>
  <c r="AK660" i="37"/>
  <c r="AL659" i="37"/>
  <c r="AK659" i="37"/>
  <c r="AL658" i="37"/>
  <c r="AK658" i="37"/>
  <c r="AL657" i="37"/>
  <c r="AK657" i="37"/>
  <c r="AL656" i="37"/>
  <c r="AK656" i="37"/>
  <c r="AL655" i="37"/>
  <c r="AK655" i="37"/>
  <c r="AL654" i="37"/>
  <c r="AK654" i="37"/>
  <c r="AL653" i="37"/>
  <c r="AK653" i="37"/>
  <c r="AL652" i="37"/>
  <c r="AK652" i="37"/>
  <c r="AL651" i="37"/>
  <c r="AK651" i="37"/>
  <c r="AL650" i="37"/>
  <c r="AK650" i="37"/>
  <c r="AL649" i="37"/>
  <c r="AK649" i="37"/>
  <c r="AL648" i="37"/>
  <c r="AK648" i="37"/>
  <c r="AL647" i="37"/>
  <c r="AK647" i="37"/>
  <c r="AL646" i="37"/>
  <c r="AK646" i="37"/>
  <c r="AL645" i="37"/>
  <c r="AK645" i="37"/>
  <c r="AL644" i="37"/>
  <c r="AK644" i="37"/>
  <c r="AL643" i="37"/>
  <c r="AK643" i="37"/>
  <c r="AL642" i="37"/>
  <c r="AK642" i="37"/>
  <c r="AL641" i="37"/>
  <c r="AK641" i="37"/>
  <c r="AL640" i="37"/>
  <c r="AK640" i="37"/>
  <c r="AL639" i="37"/>
  <c r="AK639" i="37"/>
  <c r="AL638" i="37"/>
  <c r="AK638" i="37"/>
  <c r="AL637" i="37"/>
  <c r="AK637" i="37"/>
  <c r="AL636" i="37"/>
  <c r="AK636" i="37"/>
  <c r="AL635" i="37"/>
  <c r="AK635" i="37"/>
  <c r="AL634" i="37"/>
  <c r="AK634" i="37"/>
  <c r="AL633" i="37"/>
  <c r="AK633" i="37"/>
  <c r="AL632" i="37"/>
  <c r="AK632" i="37"/>
  <c r="AL631" i="37"/>
  <c r="AK631" i="37"/>
  <c r="AL630" i="37"/>
  <c r="AK630" i="37"/>
  <c r="AL629" i="37"/>
  <c r="AK629" i="37"/>
  <c r="AL628" i="37"/>
  <c r="AK628" i="37"/>
  <c r="AL627" i="37"/>
  <c r="AK627" i="37"/>
  <c r="AL626" i="37"/>
  <c r="AK626" i="37"/>
  <c r="AL625" i="37"/>
  <c r="AK625" i="37"/>
  <c r="AL624" i="37"/>
  <c r="AK624" i="37"/>
  <c r="AL623" i="37"/>
  <c r="AK623" i="37"/>
  <c r="AL622" i="37"/>
  <c r="AK622" i="37"/>
  <c r="AL621" i="37"/>
  <c r="AK621" i="37"/>
  <c r="AL620" i="37"/>
  <c r="AK620" i="37"/>
  <c r="AL619" i="37"/>
  <c r="AK619" i="37"/>
  <c r="AL618" i="37"/>
  <c r="AK618" i="37"/>
  <c r="AL617" i="37"/>
  <c r="AK617" i="37"/>
  <c r="AL616" i="37"/>
  <c r="AK616" i="37"/>
  <c r="AL615" i="37"/>
  <c r="AK615" i="37"/>
  <c r="AL614" i="37"/>
  <c r="AK614" i="37"/>
  <c r="AL613" i="37"/>
  <c r="AK613" i="37"/>
  <c r="AL612" i="37"/>
  <c r="AK612" i="37"/>
  <c r="AL611" i="37"/>
  <c r="AK611" i="37"/>
  <c r="AL610" i="37"/>
  <c r="AK610" i="37"/>
  <c r="AL609" i="37"/>
  <c r="AK609" i="37"/>
  <c r="AL608" i="37"/>
  <c r="AK608" i="37"/>
  <c r="AL607" i="37"/>
  <c r="AK607" i="37"/>
  <c r="AL606" i="37"/>
  <c r="AK606" i="37"/>
  <c r="AL605" i="37"/>
  <c r="AK605" i="37"/>
  <c r="AL604" i="37"/>
  <c r="AK604" i="37"/>
  <c r="AL603" i="37"/>
  <c r="AK603" i="37"/>
  <c r="AL602" i="37"/>
  <c r="AK602" i="37"/>
  <c r="AL601" i="37"/>
  <c r="AK601" i="37"/>
  <c r="AL600" i="37"/>
  <c r="AK600" i="37"/>
  <c r="AL599" i="37"/>
  <c r="AK599" i="37"/>
  <c r="AL598" i="37"/>
  <c r="AK598" i="37"/>
  <c r="AL597" i="37"/>
  <c r="AK597" i="37"/>
  <c r="AL596" i="37"/>
  <c r="AK596" i="37"/>
  <c r="AL595" i="37"/>
  <c r="AK595" i="37"/>
  <c r="AL594" i="37"/>
  <c r="AK594" i="37"/>
  <c r="AL593" i="37"/>
  <c r="AK593" i="37"/>
  <c r="AL592" i="37"/>
  <c r="AK592" i="37"/>
  <c r="AL591" i="37"/>
  <c r="AK591" i="37"/>
  <c r="AL590" i="37"/>
  <c r="AK590" i="37"/>
  <c r="AL589" i="37"/>
  <c r="AK589" i="37"/>
  <c r="AL588" i="37"/>
  <c r="AK588" i="37"/>
  <c r="AL587" i="37"/>
  <c r="AK587" i="37"/>
  <c r="AL586" i="37"/>
  <c r="AK586" i="37"/>
  <c r="AL585" i="37"/>
  <c r="AK585" i="37"/>
  <c r="AL584" i="37"/>
  <c r="AK584" i="37"/>
  <c r="AL583" i="37"/>
  <c r="AK583" i="37"/>
  <c r="AL582" i="37"/>
  <c r="AK582" i="37"/>
  <c r="AL581" i="37"/>
  <c r="AK581" i="37"/>
  <c r="AL580" i="37"/>
  <c r="AK580" i="37"/>
  <c r="AL579" i="37"/>
  <c r="AK579" i="37"/>
  <c r="AL578" i="37"/>
  <c r="AK578" i="37"/>
  <c r="AL577" i="37"/>
  <c r="AK577" i="37"/>
  <c r="AL576" i="37"/>
  <c r="AK576" i="37"/>
  <c r="AL575" i="37"/>
  <c r="AK575" i="37"/>
  <c r="AL574" i="37"/>
  <c r="AK574" i="37"/>
  <c r="AL573" i="37"/>
  <c r="AK573" i="37"/>
  <c r="AL572" i="37"/>
  <c r="AK572" i="37"/>
  <c r="AL571" i="37"/>
  <c r="AK571" i="37"/>
  <c r="AL570" i="37"/>
  <c r="AK570" i="37"/>
  <c r="AL569" i="37"/>
  <c r="AK569" i="37"/>
  <c r="AL568" i="37"/>
  <c r="AK568" i="37"/>
  <c r="AL567" i="37"/>
  <c r="AK567" i="37"/>
  <c r="AL566" i="37"/>
  <c r="AK566" i="37"/>
  <c r="AL565" i="37"/>
  <c r="AK565" i="37"/>
  <c r="AL564" i="37"/>
  <c r="AK564" i="37"/>
  <c r="AL563" i="37"/>
  <c r="AK563" i="37"/>
  <c r="AL562" i="37"/>
  <c r="AK562" i="37"/>
  <c r="AL561" i="37"/>
  <c r="AK561" i="37"/>
  <c r="AL560" i="37"/>
  <c r="AK560" i="37"/>
  <c r="AL559" i="37"/>
  <c r="AK559" i="37"/>
  <c r="AL558" i="37"/>
  <c r="AK558" i="37"/>
  <c r="AL557" i="37"/>
  <c r="AK557" i="37"/>
  <c r="AL556" i="37"/>
  <c r="AK556" i="37"/>
  <c r="AL555" i="37"/>
  <c r="AK555" i="37"/>
  <c r="AL554" i="37"/>
  <c r="AK554" i="37"/>
  <c r="AL553" i="37"/>
  <c r="AK553" i="37"/>
  <c r="AL552" i="37"/>
  <c r="AK552" i="37"/>
  <c r="AL551" i="37"/>
  <c r="AK551" i="37"/>
  <c r="AL550" i="37"/>
  <c r="AK550" i="37"/>
  <c r="AL549" i="37"/>
  <c r="AK549" i="37"/>
  <c r="AL548" i="37"/>
  <c r="AK548" i="37"/>
  <c r="AL547" i="37"/>
  <c r="AK547" i="37"/>
  <c r="AL546" i="37"/>
  <c r="AK546" i="37"/>
  <c r="AL545" i="37"/>
  <c r="AK545" i="37"/>
  <c r="AL544" i="37"/>
  <c r="AK544" i="37"/>
  <c r="AL543" i="37"/>
  <c r="AK543" i="37"/>
  <c r="AL542" i="37"/>
  <c r="AK542" i="37"/>
  <c r="AL541" i="37"/>
  <c r="AK541" i="37"/>
  <c r="AL540" i="37"/>
  <c r="AK540" i="37"/>
  <c r="AL539" i="37"/>
  <c r="AK539" i="37"/>
  <c r="AL538" i="37"/>
  <c r="AK538" i="37"/>
  <c r="AL537" i="37"/>
  <c r="AK537" i="37"/>
  <c r="AL536" i="37"/>
  <c r="AK536" i="37"/>
  <c r="AL535" i="37"/>
  <c r="AK535" i="37"/>
  <c r="AL534" i="37"/>
  <c r="AK534" i="37"/>
  <c r="AL533" i="37"/>
  <c r="AK533" i="37"/>
  <c r="AL532" i="37"/>
  <c r="AK532" i="37"/>
  <c r="AL531" i="37"/>
  <c r="AK531" i="37"/>
  <c r="AL530" i="37"/>
  <c r="AK530" i="37"/>
  <c r="AL529" i="37"/>
  <c r="AK529" i="37"/>
  <c r="AL528" i="37"/>
  <c r="AK528" i="37"/>
  <c r="AL527" i="37"/>
  <c r="AK527" i="37"/>
  <c r="AL526" i="37"/>
  <c r="AK526" i="37"/>
  <c r="AL525" i="37"/>
  <c r="AK525" i="37"/>
  <c r="AL524" i="37"/>
  <c r="AK524" i="37"/>
  <c r="AL523" i="37"/>
  <c r="AK523" i="37"/>
  <c r="AL522" i="37"/>
  <c r="AK522" i="37"/>
  <c r="AL521" i="37"/>
  <c r="AK521" i="37"/>
  <c r="AL520" i="37"/>
  <c r="AK520" i="37"/>
  <c r="AL519" i="37"/>
  <c r="AK519" i="37"/>
  <c r="AL518" i="37"/>
  <c r="AK518" i="37"/>
  <c r="AL517" i="37"/>
  <c r="AK517" i="37"/>
  <c r="AL516" i="37"/>
  <c r="AK516" i="37"/>
  <c r="AL515" i="37"/>
  <c r="AK515" i="37"/>
  <c r="AL514" i="37"/>
  <c r="AK514" i="37"/>
  <c r="AL513" i="37"/>
  <c r="AK513" i="37"/>
  <c r="AL512" i="37"/>
  <c r="AK512" i="37"/>
  <c r="AL511" i="37"/>
  <c r="AK511" i="37"/>
  <c r="AL510" i="37"/>
  <c r="AK510" i="37"/>
  <c r="AL509" i="37"/>
  <c r="AK509" i="37"/>
  <c r="AL508" i="37"/>
  <c r="AK508" i="37"/>
  <c r="AL507" i="37"/>
  <c r="AK507" i="37"/>
  <c r="AL506" i="37"/>
  <c r="AK506" i="37"/>
  <c r="AL505" i="37"/>
  <c r="AK505" i="37"/>
  <c r="AL504" i="37"/>
  <c r="AK504" i="37"/>
  <c r="AL503" i="37"/>
  <c r="AK503" i="37"/>
  <c r="AL502" i="37"/>
  <c r="AK502" i="37"/>
  <c r="AL501" i="37"/>
  <c r="AK501" i="37"/>
  <c r="AL500" i="37"/>
  <c r="AK500" i="37"/>
  <c r="AL499" i="37"/>
  <c r="AK499" i="37"/>
  <c r="AL498" i="37"/>
  <c r="AK498" i="37"/>
  <c r="AL497" i="37"/>
  <c r="AK497" i="37"/>
  <c r="AL496" i="37"/>
  <c r="AK496" i="37"/>
  <c r="AL495" i="37"/>
  <c r="AK495" i="37"/>
  <c r="AL494" i="37"/>
  <c r="AK494" i="37"/>
  <c r="AL493" i="37"/>
  <c r="AK493" i="37"/>
  <c r="AL492" i="37"/>
  <c r="AK492" i="37"/>
  <c r="AL491" i="37"/>
  <c r="AK491" i="37"/>
  <c r="AL490" i="37"/>
  <c r="AK490" i="37"/>
  <c r="AL489" i="37"/>
  <c r="AK489" i="37"/>
  <c r="AL488" i="37"/>
  <c r="AK488" i="37"/>
  <c r="AL487" i="37"/>
  <c r="AK487" i="37"/>
  <c r="AL486" i="37"/>
  <c r="AK486" i="37"/>
  <c r="AL485" i="37"/>
  <c r="AK485" i="37"/>
  <c r="AL484" i="37"/>
  <c r="AK484" i="37"/>
  <c r="AL483" i="37"/>
  <c r="AK483" i="37"/>
  <c r="AL482" i="37"/>
  <c r="AK482" i="37"/>
  <c r="AL481" i="37"/>
  <c r="AK481" i="37"/>
  <c r="AL480" i="37"/>
  <c r="AK480" i="37"/>
  <c r="AL479" i="37"/>
  <c r="AK479" i="37"/>
  <c r="AL478" i="37"/>
  <c r="AK478" i="37"/>
  <c r="AL477" i="37"/>
  <c r="AK477" i="37"/>
  <c r="AL476" i="37"/>
  <c r="AK476" i="37"/>
  <c r="AL475" i="37"/>
  <c r="AK475" i="37"/>
  <c r="AL474" i="37"/>
  <c r="AK474" i="37"/>
  <c r="AL473" i="37"/>
  <c r="AK473" i="37"/>
  <c r="AL472" i="37"/>
  <c r="AK472" i="37"/>
  <c r="AL471" i="37"/>
  <c r="AK471" i="37"/>
  <c r="AL470" i="37"/>
  <c r="AK470" i="37"/>
  <c r="AL469" i="37"/>
  <c r="AK469" i="37"/>
  <c r="AL468" i="37"/>
  <c r="AK468" i="37"/>
  <c r="AL467" i="37"/>
  <c r="AK467" i="37"/>
  <c r="AL466" i="37"/>
  <c r="AK466" i="37"/>
  <c r="AL465" i="37"/>
  <c r="AK465" i="37"/>
  <c r="AL464" i="37"/>
  <c r="AK464" i="37"/>
  <c r="AL463" i="37"/>
  <c r="AK463" i="37"/>
  <c r="AL462" i="37"/>
  <c r="AK462" i="37"/>
  <c r="AL461" i="37"/>
  <c r="AK461" i="37"/>
  <c r="AL460" i="37"/>
  <c r="AK460" i="37"/>
  <c r="AL459" i="37"/>
  <c r="AK459" i="37"/>
  <c r="AL458" i="37"/>
  <c r="AK458" i="37"/>
  <c r="AL457" i="37"/>
  <c r="AK457" i="37"/>
  <c r="AL456" i="37"/>
  <c r="AK456" i="37"/>
  <c r="AL455" i="37"/>
  <c r="AK455" i="37"/>
  <c r="AL454" i="37"/>
  <c r="AK454" i="37"/>
  <c r="AL453" i="37"/>
  <c r="AK453" i="37"/>
  <c r="AL452" i="37"/>
  <c r="AK452" i="37"/>
  <c r="AL451" i="37"/>
  <c r="AK451" i="37"/>
  <c r="AL450" i="37"/>
  <c r="AK450" i="37"/>
  <c r="AL449" i="37"/>
  <c r="AK449" i="37"/>
  <c r="AL448" i="37"/>
  <c r="AK448" i="37"/>
  <c r="AL447" i="37"/>
  <c r="AK447" i="37"/>
  <c r="AL446" i="37"/>
  <c r="AK446" i="37"/>
  <c r="AL445" i="37"/>
  <c r="AK445" i="37"/>
  <c r="AL444" i="37"/>
  <c r="AK444" i="37"/>
  <c r="AL443" i="37"/>
  <c r="AK443" i="37"/>
  <c r="AL442" i="37"/>
  <c r="AK442" i="37"/>
  <c r="AL441" i="37"/>
  <c r="AK441" i="37"/>
  <c r="AL440" i="37"/>
  <c r="AK440" i="37"/>
  <c r="AL439" i="37"/>
  <c r="AK439" i="37"/>
  <c r="AL438" i="37"/>
  <c r="AK438" i="37"/>
  <c r="AL437" i="37"/>
  <c r="AK437" i="37"/>
  <c r="AL436" i="37"/>
  <c r="AK436" i="37"/>
  <c r="AL435" i="37"/>
  <c r="AK435" i="37"/>
  <c r="AL434" i="37"/>
  <c r="AK434" i="37"/>
  <c r="AL433" i="37"/>
  <c r="AK433" i="37"/>
  <c r="AL432" i="37"/>
  <c r="AK432" i="37"/>
  <c r="AL431" i="37"/>
  <c r="AK431" i="37"/>
  <c r="AL430" i="37"/>
  <c r="AK430" i="37"/>
  <c r="AL429" i="37"/>
  <c r="AK429" i="37"/>
  <c r="AL428" i="37"/>
  <c r="AK428" i="37"/>
  <c r="AL427" i="37"/>
  <c r="AK427" i="37"/>
  <c r="AL426" i="37"/>
  <c r="AK426" i="37"/>
  <c r="AL425" i="37"/>
  <c r="AK425" i="37"/>
  <c r="AL424" i="37"/>
  <c r="AK424" i="37"/>
  <c r="AL423" i="37"/>
  <c r="AK423" i="37"/>
  <c r="AL422" i="37"/>
  <c r="AK422" i="37"/>
  <c r="AL421" i="37"/>
  <c r="AK421" i="37"/>
  <c r="AL420" i="37"/>
  <c r="AK420" i="37"/>
  <c r="AL419" i="37"/>
  <c r="AK419" i="37"/>
  <c r="AL418" i="37"/>
  <c r="AK418" i="37"/>
  <c r="AL417" i="37"/>
  <c r="AK417" i="37"/>
  <c r="AL416" i="37"/>
  <c r="AK416" i="37"/>
  <c r="AL415" i="37"/>
  <c r="AK415" i="37"/>
  <c r="AL414" i="37"/>
  <c r="AK414" i="37"/>
  <c r="AL413" i="37"/>
  <c r="AK413" i="37"/>
  <c r="AL412" i="37"/>
  <c r="AK412" i="37"/>
  <c r="AL411" i="37"/>
  <c r="AK411" i="37"/>
  <c r="AL410" i="37"/>
  <c r="AK410" i="37"/>
  <c r="AL409" i="37"/>
  <c r="AK409" i="37"/>
  <c r="AL408" i="37"/>
  <c r="AK408" i="37"/>
  <c r="AL407" i="37"/>
  <c r="AK407" i="37"/>
  <c r="AL406" i="37"/>
  <c r="AK406" i="37"/>
  <c r="AL405" i="37"/>
  <c r="AK405" i="37"/>
  <c r="AL404" i="37"/>
  <c r="AK404" i="37"/>
  <c r="AL403" i="37"/>
  <c r="AK403" i="37"/>
  <c r="AL402" i="37"/>
  <c r="AK402" i="37"/>
  <c r="AL401" i="37"/>
  <c r="AK401" i="37"/>
  <c r="AL400" i="37"/>
  <c r="AK400" i="37"/>
  <c r="AL399" i="37"/>
  <c r="AK399" i="37"/>
  <c r="AL398" i="37"/>
  <c r="AK398" i="37"/>
  <c r="AL397" i="37"/>
  <c r="AK397" i="37"/>
  <c r="AL396" i="37"/>
  <c r="AK396" i="37"/>
  <c r="AL395" i="37"/>
  <c r="AK395" i="37"/>
  <c r="AL394" i="37"/>
  <c r="AK394" i="37"/>
  <c r="AL393" i="37"/>
  <c r="AK393" i="37"/>
  <c r="AL392" i="37"/>
  <c r="AK392" i="37"/>
  <c r="AL391" i="37"/>
  <c r="AK391" i="37"/>
  <c r="AL390" i="37"/>
  <c r="AK390" i="37"/>
  <c r="AL389" i="37"/>
  <c r="AK389" i="37"/>
  <c r="AL388" i="37"/>
  <c r="AK388" i="37"/>
  <c r="AL387" i="37"/>
  <c r="AK387" i="37"/>
  <c r="AL386" i="37"/>
  <c r="AK386" i="37"/>
  <c r="AL385" i="37"/>
  <c r="AK385" i="37"/>
  <c r="AL384" i="37"/>
  <c r="AK384" i="37"/>
  <c r="AL383" i="37"/>
  <c r="AK383" i="37"/>
  <c r="AL382" i="37"/>
  <c r="AK382" i="37"/>
  <c r="AL381" i="37"/>
  <c r="AK381" i="37"/>
  <c r="AL380" i="37"/>
  <c r="AK380" i="37"/>
  <c r="AL379" i="37"/>
  <c r="AK379" i="37"/>
  <c r="AL378" i="37"/>
  <c r="AK378" i="37"/>
  <c r="AL377" i="37"/>
  <c r="AK377" i="37"/>
  <c r="AL376" i="37"/>
  <c r="AK376" i="37"/>
  <c r="AL375" i="37"/>
  <c r="AK375" i="37"/>
  <c r="AL374" i="37"/>
  <c r="AK374" i="37"/>
  <c r="AL373" i="37"/>
  <c r="AK373" i="37"/>
  <c r="AL372" i="37"/>
  <c r="AK372" i="37"/>
  <c r="AL371" i="37"/>
  <c r="AK371" i="37"/>
  <c r="AL370" i="37"/>
  <c r="AK370" i="37"/>
  <c r="AL369" i="37"/>
  <c r="AK369" i="37"/>
  <c r="AL368" i="37"/>
  <c r="AK368" i="37"/>
  <c r="AL367" i="37"/>
  <c r="AK367" i="37"/>
  <c r="AL366" i="37"/>
  <c r="AK366" i="37"/>
  <c r="AL365" i="37"/>
  <c r="AK365" i="37"/>
  <c r="AL364" i="37"/>
  <c r="AK364" i="37"/>
  <c r="AL363" i="37"/>
  <c r="AK363" i="37"/>
  <c r="AL362" i="37"/>
  <c r="AK362" i="37"/>
  <c r="AL361" i="37"/>
  <c r="AK361" i="37"/>
  <c r="AL360" i="37"/>
  <c r="AK360" i="37"/>
  <c r="AL359" i="37"/>
  <c r="AK359" i="37"/>
  <c r="AL358" i="37"/>
  <c r="AK358" i="37"/>
  <c r="AL357" i="37"/>
  <c r="AK357" i="37"/>
  <c r="AL356" i="37"/>
  <c r="AK356" i="37"/>
  <c r="AL355" i="37"/>
  <c r="AK355" i="37"/>
  <c r="AL354" i="37"/>
  <c r="AK354" i="37"/>
  <c r="AL353" i="37"/>
  <c r="AK353" i="37"/>
  <c r="AL352" i="37"/>
  <c r="AK352" i="37"/>
  <c r="AL351" i="37"/>
  <c r="AK351" i="37"/>
  <c r="AL350" i="37"/>
  <c r="AK350" i="37"/>
  <c r="AL349" i="37"/>
  <c r="AK349" i="37"/>
  <c r="AL348" i="37"/>
  <c r="AK348" i="37"/>
  <c r="AL347" i="37"/>
  <c r="AK347" i="37"/>
  <c r="AL346" i="37"/>
  <c r="AK346" i="37"/>
  <c r="AL345" i="37"/>
  <c r="AK345" i="37"/>
  <c r="AL344" i="37"/>
  <c r="AK344" i="37"/>
  <c r="AL343" i="37"/>
  <c r="AK343" i="37"/>
  <c r="AL342" i="37"/>
  <c r="AK342" i="37"/>
  <c r="AL341" i="37"/>
  <c r="AK341" i="37"/>
  <c r="AL340" i="37"/>
  <c r="AK340" i="37"/>
  <c r="AL339" i="37"/>
  <c r="AK339" i="37"/>
  <c r="AL338" i="37"/>
  <c r="AK338" i="37"/>
  <c r="AL337" i="37"/>
  <c r="AK337" i="37"/>
  <c r="AL336" i="37"/>
  <c r="AK336" i="37"/>
  <c r="AL335" i="37"/>
  <c r="AK335" i="37"/>
  <c r="AL334" i="37"/>
  <c r="AK334" i="37"/>
  <c r="AL333" i="37"/>
  <c r="AK333" i="37"/>
  <c r="AL332" i="37"/>
  <c r="AK332" i="37"/>
  <c r="AL331" i="37"/>
  <c r="AK331" i="37"/>
  <c r="AL330" i="37"/>
  <c r="AK330" i="37"/>
  <c r="AL329" i="37"/>
  <c r="AK329" i="37"/>
  <c r="AL328" i="37"/>
  <c r="AK328" i="37"/>
  <c r="AL327" i="37"/>
  <c r="AK327" i="37"/>
  <c r="AL326" i="37"/>
  <c r="AK326" i="37"/>
  <c r="AL325" i="37"/>
  <c r="AK325" i="37"/>
  <c r="AL324" i="37"/>
  <c r="AK324" i="37"/>
  <c r="AL323" i="37"/>
  <c r="AK323" i="37"/>
  <c r="AL322" i="37"/>
  <c r="AK322" i="37"/>
  <c r="AL321" i="37"/>
  <c r="AK321" i="37"/>
  <c r="AL320" i="37"/>
  <c r="AK320" i="37"/>
  <c r="AL319" i="37"/>
  <c r="AK319" i="37"/>
  <c r="AL318" i="37"/>
  <c r="AK318" i="37"/>
  <c r="AL317" i="37"/>
  <c r="AK317" i="37"/>
  <c r="AL316" i="37"/>
  <c r="AK316" i="37"/>
  <c r="AL315" i="37"/>
  <c r="AK315" i="37"/>
  <c r="AL314" i="37"/>
  <c r="AK314" i="37"/>
  <c r="AL313" i="37"/>
  <c r="AK313" i="37"/>
  <c r="AL312" i="37"/>
  <c r="AK312" i="37"/>
  <c r="AL311" i="37"/>
  <c r="AK311" i="37"/>
  <c r="AL310" i="37"/>
  <c r="AK310" i="37"/>
  <c r="AL309" i="37"/>
  <c r="AK309" i="37"/>
  <c r="AL308" i="37"/>
  <c r="AK308" i="37"/>
  <c r="AL307" i="37"/>
  <c r="AK307" i="37"/>
  <c r="AL306" i="37"/>
  <c r="AK306" i="37"/>
  <c r="AL305" i="37"/>
  <c r="AK305" i="37"/>
  <c r="AL304" i="37"/>
  <c r="AK304" i="37"/>
  <c r="AL303" i="37"/>
  <c r="AK303" i="37"/>
  <c r="AL302" i="37"/>
  <c r="AK302" i="37"/>
  <c r="AL301" i="37"/>
  <c r="AK301" i="37"/>
  <c r="AL300" i="37"/>
  <c r="AK300" i="37"/>
  <c r="AL299" i="37"/>
  <c r="AK299" i="37"/>
  <c r="AL298" i="37"/>
  <c r="AK298" i="37"/>
  <c r="AL297" i="37"/>
  <c r="AK297" i="37"/>
  <c r="AL296" i="37"/>
  <c r="AK296" i="37"/>
  <c r="AL295" i="37"/>
  <c r="AK295" i="37"/>
  <c r="AL294" i="37"/>
  <c r="AK294" i="37"/>
  <c r="AL293" i="37"/>
  <c r="AK293" i="37"/>
  <c r="AL292" i="37"/>
  <c r="AK292" i="37"/>
  <c r="AL291" i="37"/>
  <c r="AK291" i="37"/>
  <c r="AL290" i="37"/>
  <c r="AK290" i="37"/>
  <c r="AL289" i="37"/>
  <c r="AK289" i="37"/>
  <c r="AL288" i="37"/>
  <c r="AK288" i="37"/>
  <c r="AL287" i="37"/>
  <c r="AK287" i="37"/>
  <c r="AL286" i="37"/>
  <c r="AK286" i="37"/>
  <c r="AL285" i="37"/>
  <c r="AK285" i="37"/>
  <c r="AL284" i="37"/>
  <c r="AK284" i="37"/>
  <c r="AL283" i="37"/>
  <c r="AK283" i="37"/>
  <c r="AL282" i="37"/>
  <c r="AK282" i="37"/>
  <c r="AL281" i="37"/>
  <c r="AK281" i="37"/>
  <c r="AL280" i="37"/>
  <c r="AK280" i="37"/>
  <c r="AL279" i="37"/>
  <c r="AK279" i="37"/>
  <c r="AL278" i="37"/>
  <c r="AK278" i="37"/>
  <c r="AL277" i="37"/>
  <c r="AK277" i="37"/>
  <c r="AL276" i="37"/>
  <c r="AK276" i="37"/>
  <c r="AL275" i="37"/>
  <c r="AK275" i="37"/>
  <c r="AL274" i="37"/>
  <c r="AK274" i="37"/>
  <c r="AL273" i="37"/>
  <c r="AK273" i="37"/>
  <c r="AL272" i="37"/>
  <c r="AK272" i="37"/>
  <c r="AL271" i="37"/>
  <c r="AK271" i="37"/>
  <c r="AL270" i="37"/>
  <c r="AK270" i="37"/>
  <c r="AL269" i="37"/>
  <c r="AK269" i="37"/>
  <c r="AL268" i="37"/>
  <c r="AK268" i="37"/>
  <c r="AL267" i="37"/>
  <c r="AK267" i="37"/>
  <c r="AL266" i="37"/>
  <c r="AK266" i="37"/>
  <c r="AL265" i="37"/>
  <c r="AK265" i="37"/>
  <c r="AL264" i="37"/>
  <c r="AK264" i="37"/>
  <c r="AL263" i="37"/>
  <c r="AK263" i="37"/>
  <c r="AL262" i="37"/>
  <c r="AK262" i="37"/>
  <c r="AL261" i="37"/>
  <c r="AK261" i="37"/>
  <c r="AL260" i="37"/>
  <c r="AK260" i="37"/>
  <c r="AL259" i="37"/>
  <c r="AK259" i="37"/>
  <c r="AL258" i="37"/>
  <c r="AK258" i="37"/>
  <c r="AL257" i="37"/>
  <c r="AK257" i="37"/>
  <c r="AL256" i="37"/>
  <c r="AK256" i="37"/>
  <c r="AL255" i="37"/>
  <c r="AK255" i="37"/>
  <c r="AL254" i="37"/>
  <c r="AK254" i="37"/>
  <c r="AL253" i="37"/>
  <c r="AK253" i="37"/>
  <c r="AL252" i="37"/>
  <c r="AK252" i="37"/>
  <c r="AL251" i="37"/>
  <c r="AK251" i="37"/>
  <c r="AL250" i="37"/>
  <c r="AK250" i="37"/>
  <c r="AL249" i="37"/>
  <c r="AK249" i="37"/>
  <c r="AL248" i="37"/>
  <c r="AK248" i="37"/>
  <c r="AL247" i="37"/>
  <c r="AK247" i="37"/>
  <c r="AL246" i="37"/>
  <c r="AK246" i="37"/>
  <c r="AL245" i="37"/>
  <c r="AK245" i="37"/>
  <c r="AL244" i="37"/>
  <c r="AK244" i="37"/>
  <c r="AL243" i="37"/>
  <c r="AK243" i="37"/>
  <c r="AL242" i="37"/>
  <c r="AK242" i="37"/>
  <c r="AL241" i="37"/>
  <c r="AK241" i="37"/>
  <c r="AL240" i="37"/>
  <c r="AK240" i="37"/>
  <c r="AL239" i="37"/>
  <c r="AK239" i="37"/>
  <c r="AL238" i="37"/>
  <c r="AK238" i="37"/>
  <c r="AL237" i="37"/>
  <c r="AK237" i="37"/>
  <c r="AL236" i="37"/>
  <c r="AK236" i="37"/>
  <c r="AL235" i="37"/>
  <c r="AK235" i="37"/>
  <c r="AL234" i="37"/>
  <c r="AK234" i="37"/>
  <c r="AL233" i="37"/>
  <c r="AK233" i="37"/>
  <c r="AL232" i="37"/>
  <c r="AK232" i="37"/>
  <c r="AL231" i="37"/>
  <c r="AK231" i="37"/>
  <c r="AL230" i="37"/>
  <c r="AK230" i="37"/>
  <c r="AL229" i="37"/>
  <c r="AK229" i="37"/>
  <c r="AL228" i="37"/>
  <c r="AK228" i="37"/>
  <c r="AL227" i="37"/>
  <c r="AK227" i="37"/>
  <c r="AL226" i="37"/>
  <c r="AK226" i="37"/>
  <c r="AL225" i="37"/>
  <c r="AK225" i="37"/>
  <c r="AL224" i="37"/>
  <c r="AK224" i="37"/>
  <c r="AL223" i="37"/>
  <c r="AK223" i="37"/>
  <c r="AL222" i="37"/>
  <c r="AK222" i="37"/>
  <c r="AL221" i="37"/>
  <c r="AK221" i="37"/>
  <c r="AL220" i="37"/>
  <c r="AK220" i="37"/>
  <c r="AL219" i="37"/>
  <c r="AK219" i="37"/>
  <c r="AL218" i="37"/>
  <c r="AK218" i="37"/>
  <c r="AL217" i="37"/>
  <c r="AK217" i="37"/>
  <c r="AL216" i="37"/>
  <c r="AK216" i="37"/>
  <c r="AL215" i="37"/>
  <c r="AK215" i="37"/>
  <c r="AL214" i="37"/>
  <c r="AK214" i="37"/>
  <c r="AL213" i="37"/>
  <c r="AK213" i="37"/>
  <c r="AL212" i="37"/>
  <c r="AK212" i="37"/>
  <c r="AL211" i="37"/>
  <c r="AK211" i="37"/>
  <c r="AL210" i="37"/>
  <c r="AK210" i="37"/>
  <c r="AL209" i="37"/>
  <c r="AK209" i="37"/>
  <c r="AL208" i="37"/>
  <c r="AK208" i="37"/>
  <c r="AL207" i="37"/>
  <c r="AK207" i="37"/>
  <c r="AL206" i="37"/>
  <c r="AK206" i="37"/>
  <c r="AL205" i="37"/>
  <c r="AK205" i="37"/>
  <c r="AL204" i="37"/>
  <c r="AK204" i="37"/>
  <c r="AL203" i="37"/>
  <c r="AK203" i="37"/>
  <c r="AL202" i="37"/>
  <c r="AK202" i="37"/>
  <c r="AL201" i="37"/>
  <c r="AK201" i="37"/>
  <c r="AL200" i="37"/>
  <c r="AK200" i="37"/>
  <c r="AL199" i="37"/>
  <c r="AK199" i="37"/>
  <c r="AL198" i="37"/>
  <c r="AK198" i="37"/>
  <c r="AL197" i="37"/>
  <c r="AK197" i="37"/>
  <c r="AL196" i="37"/>
  <c r="AK196" i="37"/>
  <c r="AL195" i="37"/>
  <c r="AK195" i="37"/>
  <c r="AL194" i="37"/>
  <c r="AK194" i="37"/>
  <c r="AL193" i="37"/>
  <c r="AK193" i="37"/>
  <c r="AL192" i="37"/>
  <c r="AK192" i="37"/>
  <c r="AL191" i="37"/>
  <c r="AK191" i="37"/>
  <c r="AL190" i="37"/>
  <c r="AK190" i="37"/>
  <c r="AL189" i="37"/>
  <c r="AK189" i="37"/>
  <c r="AL188" i="37"/>
  <c r="AK188" i="37"/>
  <c r="AL187" i="37"/>
  <c r="AK187" i="37"/>
  <c r="AL186" i="37"/>
  <c r="AK186" i="37"/>
  <c r="AL185" i="37"/>
  <c r="AK185" i="37"/>
  <c r="AL184" i="37"/>
  <c r="AK184" i="37"/>
  <c r="AL183" i="37"/>
  <c r="AK183" i="37"/>
  <c r="AL182" i="37"/>
  <c r="AK182" i="37"/>
  <c r="AL181" i="37"/>
  <c r="AK181" i="37"/>
  <c r="AL180" i="37"/>
  <c r="AK180" i="37"/>
  <c r="AL179" i="37"/>
  <c r="AK179" i="37"/>
  <c r="AL178" i="37"/>
  <c r="AK178" i="37"/>
  <c r="AL177" i="37"/>
  <c r="AK177" i="37"/>
  <c r="AL176" i="37"/>
  <c r="AK176" i="37"/>
  <c r="AL175" i="37"/>
  <c r="AK175" i="37"/>
  <c r="AL174" i="37"/>
  <c r="AK174" i="37"/>
  <c r="AL173" i="37"/>
  <c r="AK173" i="37"/>
  <c r="AL172" i="37"/>
  <c r="AK172" i="37"/>
  <c r="AL171" i="37"/>
  <c r="AK171" i="37"/>
  <c r="AL170" i="37"/>
  <c r="AK170" i="37"/>
  <c r="AL169" i="37"/>
  <c r="AK169" i="37"/>
  <c r="AL168" i="37"/>
  <c r="AK168" i="37"/>
  <c r="AL167" i="37"/>
  <c r="AK167" i="37"/>
  <c r="AL166" i="37"/>
  <c r="AK166" i="37"/>
  <c r="AL165" i="37"/>
  <c r="AK165" i="37"/>
  <c r="AL164" i="37"/>
  <c r="AK164" i="37"/>
  <c r="AL163" i="37"/>
  <c r="AK163" i="37"/>
  <c r="AL162" i="37"/>
  <c r="AK162" i="37"/>
  <c r="AL161" i="37"/>
  <c r="AK161" i="37"/>
  <c r="AL160" i="37"/>
  <c r="AK160" i="37"/>
  <c r="AL159" i="37"/>
  <c r="AK159" i="37"/>
  <c r="AL158" i="37"/>
  <c r="AK158" i="37"/>
  <c r="AL157" i="37"/>
  <c r="AK157" i="37"/>
  <c r="AL156" i="37"/>
  <c r="AK156" i="37"/>
  <c r="AL155" i="37"/>
  <c r="AK155" i="37"/>
  <c r="AL154" i="37"/>
  <c r="AK154" i="37"/>
  <c r="AL153" i="37"/>
  <c r="AK153" i="37"/>
  <c r="AL152" i="37"/>
  <c r="AK152" i="37"/>
  <c r="AL151" i="37"/>
  <c r="AK151" i="37"/>
  <c r="AL150" i="37"/>
  <c r="AK150" i="37"/>
  <c r="AL149" i="37"/>
  <c r="AK149" i="37"/>
  <c r="AL148" i="37"/>
  <c r="AK148" i="37"/>
  <c r="AL147" i="37"/>
  <c r="AK147" i="37"/>
  <c r="AL146" i="37"/>
  <c r="AK146" i="37"/>
  <c r="AL145" i="37"/>
  <c r="AK145" i="37"/>
  <c r="AL144" i="37"/>
  <c r="AK144" i="37"/>
  <c r="AL143" i="37"/>
  <c r="AK143" i="37"/>
  <c r="AL142" i="37"/>
  <c r="AK142" i="37"/>
  <c r="AL141" i="37"/>
  <c r="AK141" i="37"/>
  <c r="AL140" i="37"/>
  <c r="AK140" i="37"/>
  <c r="AL139" i="37"/>
  <c r="AK139" i="37"/>
  <c r="AL138" i="37"/>
  <c r="AK138" i="37"/>
  <c r="AL137" i="37"/>
  <c r="AK137" i="37"/>
  <c r="AL136" i="37"/>
  <c r="AK136" i="37"/>
  <c r="AL135" i="37"/>
  <c r="AK135" i="37"/>
  <c r="AL134" i="37"/>
  <c r="AK134" i="37"/>
  <c r="AL133" i="37"/>
  <c r="AK133" i="37"/>
  <c r="AL132" i="37"/>
  <c r="AK132" i="37"/>
  <c r="AL131" i="37"/>
  <c r="AK131" i="37"/>
  <c r="AL130" i="37"/>
  <c r="AK130" i="37"/>
  <c r="AL129" i="37"/>
  <c r="AK129" i="37"/>
  <c r="AL128" i="37"/>
  <c r="AK128" i="37"/>
  <c r="AL127" i="37"/>
  <c r="AK127" i="37"/>
  <c r="AL126" i="37"/>
  <c r="AK126" i="37"/>
  <c r="AL125" i="37"/>
  <c r="AK125" i="37"/>
  <c r="AL124" i="37"/>
  <c r="AK124" i="37"/>
  <c r="AL123" i="37"/>
  <c r="AK123" i="37"/>
  <c r="AL122" i="37"/>
  <c r="AK122" i="37"/>
  <c r="AL121" i="37"/>
  <c r="AK121" i="37"/>
  <c r="AL120" i="37"/>
  <c r="AK120" i="37"/>
  <c r="AL119" i="37"/>
  <c r="AK119" i="37"/>
  <c r="AL118" i="37"/>
  <c r="AK118" i="37"/>
  <c r="AL117" i="37"/>
  <c r="AK117" i="37"/>
  <c r="AL116" i="37"/>
  <c r="AK116" i="37"/>
  <c r="AL115" i="37"/>
  <c r="AK115" i="37"/>
  <c r="AL114" i="37"/>
  <c r="AK114" i="37"/>
  <c r="AL113" i="37"/>
  <c r="AK113" i="37"/>
  <c r="AL112" i="37"/>
  <c r="AK112" i="37"/>
  <c r="AL111" i="37"/>
  <c r="AK111" i="37"/>
  <c r="AL110" i="37"/>
  <c r="AK110" i="37"/>
  <c r="AL109" i="37"/>
  <c r="AK109" i="37"/>
  <c r="AL108" i="37"/>
  <c r="AK108" i="37"/>
  <c r="AL107" i="37"/>
  <c r="AK107" i="37"/>
  <c r="AL106" i="37"/>
  <c r="AK106" i="37"/>
  <c r="AL105" i="37"/>
  <c r="AK105" i="37"/>
  <c r="AL104" i="37"/>
  <c r="AK104" i="37"/>
  <c r="AL103" i="37"/>
  <c r="AK103" i="37"/>
  <c r="AL102" i="37"/>
  <c r="AK102" i="37"/>
  <c r="AL101" i="37"/>
  <c r="AK101" i="37"/>
  <c r="AL100" i="37"/>
  <c r="AK100" i="37"/>
  <c r="AL99" i="37"/>
  <c r="AK99" i="37"/>
  <c r="AL98" i="37"/>
  <c r="AK98" i="37"/>
  <c r="AL97" i="37"/>
  <c r="AK97" i="37"/>
  <c r="AL96" i="37"/>
  <c r="AK96" i="37"/>
  <c r="AL95" i="37"/>
  <c r="AK95" i="37"/>
  <c r="AL94" i="37"/>
  <c r="AK94" i="37"/>
  <c r="AL93" i="37"/>
  <c r="AK93" i="37"/>
  <c r="AL92" i="37"/>
  <c r="AK92" i="37"/>
  <c r="AL91" i="37"/>
  <c r="AK91" i="37"/>
  <c r="AL90" i="37"/>
  <c r="AK90" i="37"/>
  <c r="AL89" i="37"/>
  <c r="AK89" i="37"/>
  <c r="AL88" i="37"/>
  <c r="AK88" i="37"/>
  <c r="AL87" i="37"/>
  <c r="AK87" i="37"/>
  <c r="AL86" i="37"/>
  <c r="AK86" i="37"/>
  <c r="AL85" i="37"/>
  <c r="AK85" i="37"/>
  <c r="AL84" i="37"/>
  <c r="AK84" i="37"/>
  <c r="AL83" i="37"/>
  <c r="AK83" i="37"/>
  <c r="AL82" i="37"/>
  <c r="AK82" i="37"/>
  <c r="AL81" i="37"/>
  <c r="AK81" i="37"/>
  <c r="AL80" i="37"/>
  <c r="AK80" i="37"/>
  <c r="AL79" i="37"/>
  <c r="AK79" i="37"/>
  <c r="AL78" i="37"/>
  <c r="AK78" i="37"/>
  <c r="AL77" i="37"/>
  <c r="AK77" i="37"/>
  <c r="AL76" i="37"/>
  <c r="AK76" i="37"/>
  <c r="AL75" i="37"/>
  <c r="AK75" i="37"/>
  <c r="AL74" i="37"/>
  <c r="AK74" i="37"/>
  <c r="AL73" i="37"/>
  <c r="AK73" i="37"/>
  <c r="AL72" i="37"/>
  <c r="AK72" i="37"/>
  <c r="AL71" i="37"/>
  <c r="AK71" i="37"/>
  <c r="AL70" i="37"/>
  <c r="AK70" i="37"/>
  <c r="AL69" i="37"/>
  <c r="AK69" i="37"/>
  <c r="AL68" i="37"/>
  <c r="AK68" i="37"/>
  <c r="AL67" i="37"/>
  <c r="AK67" i="37"/>
  <c r="AL66" i="37"/>
  <c r="AK66" i="37"/>
  <c r="AL65" i="37"/>
  <c r="AK65" i="37"/>
  <c r="AL64" i="37"/>
  <c r="AK64" i="37"/>
  <c r="AL63" i="37"/>
  <c r="AK63" i="37"/>
  <c r="AL62" i="37"/>
  <c r="AK62" i="37"/>
  <c r="AL61" i="37"/>
  <c r="AK61" i="37"/>
  <c r="AL60" i="37"/>
  <c r="AK60" i="37"/>
  <c r="AL59" i="37"/>
  <c r="AK59" i="37"/>
  <c r="AL58" i="37"/>
  <c r="AK58" i="37"/>
  <c r="AL57" i="37"/>
  <c r="AK57" i="37"/>
  <c r="AL56" i="37"/>
  <c r="AK56" i="37"/>
  <c r="AL55" i="37"/>
  <c r="AK55" i="37"/>
  <c r="AL54" i="37"/>
  <c r="AK54" i="37"/>
  <c r="AL53" i="37"/>
  <c r="AK53" i="37"/>
  <c r="AL52" i="37"/>
  <c r="AK52" i="37"/>
  <c r="AL51" i="37"/>
  <c r="AK51" i="37"/>
  <c r="AL50" i="37"/>
  <c r="AK50" i="37"/>
  <c r="AL49" i="37"/>
  <c r="AK49" i="37"/>
  <c r="AL48" i="37"/>
  <c r="AK48" i="37"/>
  <c r="AL47" i="37"/>
  <c r="AK47" i="37"/>
  <c r="AL46" i="37"/>
  <c r="AK46" i="37"/>
  <c r="AL45" i="37"/>
  <c r="AK45" i="37"/>
  <c r="AL44" i="37"/>
  <c r="AK44" i="37"/>
  <c r="AL43" i="37"/>
  <c r="AK43" i="37"/>
  <c r="AL42" i="37"/>
  <c r="AK42" i="37"/>
  <c r="AL41" i="37"/>
  <c r="AK41" i="37"/>
  <c r="AL40" i="37"/>
  <c r="AK40" i="37"/>
  <c r="AL39" i="37"/>
  <c r="AK39" i="37"/>
  <c r="AL38" i="37"/>
  <c r="AK38" i="37"/>
  <c r="AL37" i="37"/>
  <c r="AK37" i="37"/>
  <c r="AL36" i="37"/>
  <c r="AK36" i="37"/>
  <c r="AL35" i="37"/>
  <c r="AK35" i="37"/>
  <c r="AL34" i="37"/>
  <c r="AK34" i="37"/>
  <c r="AL33" i="37"/>
  <c r="AK33" i="37"/>
  <c r="AL32" i="37"/>
  <c r="AK32" i="37"/>
  <c r="AL31" i="37"/>
  <c r="AK31" i="37"/>
  <c r="AL30" i="37"/>
  <c r="AK30" i="37"/>
  <c r="AL29" i="37"/>
  <c r="AK29" i="37"/>
  <c r="AL28" i="37"/>
  <c r="AK28" i="37"/>
  <c r="AL27" i="37"/>
  <c r="AK27" i="37"/>
  <c r="AL26" i="37"/>
  <c r="AK26" i="37"/>
  <c r="AL25" i="37"/>
  <c r="AK25" i="37"/>
  <c r="AF915" i="37"/>
  <c r="AE915" i="37"/>
  <c r="AF914" i="37"/>
  <c r="AE914" i="37"/>
  <c r="AF913" i="37"/>
  <c r="AE913" i="37"/>
  <c r="AF912" i="37"/>
  <c r="AE912" i="37"/>
  <c r="AF911" i="37"/>
  <c r="AE911" i="37"/>
  <c r="AF910" i="37"/>
  <c r="AE910" i="37"/>
  <c r="AF909" i="37"/>
  <c r="AE909" i="37"/>
  <c r="AF908" i="37"/>
  <c r="AE908" i="37"/>
  <c r="AF907" i="37"/>
  <c r="AE907" i="37"/>
  <c r="AF906" i="37"/>
  <c r="AE906" i="37"/>
  <c r="AF905" i="37"/>
  <c r="AE905" i="37"/>
  <c r="AF904" i="37"/>
  <c r="AE904" i="37"/>
  <c r="AF903" i="37"/>
  <c r="AE903" i="37"/>
  <c r="AF902" i="37"/>
  <c r="AE902" i="37"/>
  <c r="AF901" i="37"/>
  <c r="AE901" i="37"/>
  <c r="AF900" i="37"/>
  <c r="AE900" i="37"/>
  <c r="AF899" i="37"/>
  <c r="AE899" i="37"/>
  <c r="AF898" i="37"/>
  <c r="AE898" i="37"/>
  <c r="AF897" i="37"/>
  <c r="AE897" i="37"/>
  <c r="AF896" i="37"/>
  <c r="AE896" i="37"/>
  <c r="AF895" i="37"/>
  <c r="AE895" i="37"/>
  <c r="AF894" i="37"/>
  <c r="AE894" i="37"/>
  <c r="AF893" i="37"/>
  <c r="AE893" i="37"/>
  <c r="AF892" i="37"/>
  <c r="AE892" i="37"/>
  <c r="AF891" i="37"/>
  <c r="AE891" i="37"/>
  <c r="AF890" i="37"/>
  <c r="AE890" i="37"/>
  <c r="AF889" i="37"/>
  <c r="AE889" i="37"/>
  <c r="AF888" i="37"/>
  <c r="AE888" i="37"/>
  <c r="AF887" i="37"/>
  <c r="AE887" i="37"/>
  <c r="AF886" i="37"/>
  <c r="AE886" i="37"/>
  <c r="AF885" i="37"/>
  <c r="AE885" i="37"/>
  <c r="AF884" i="37"/>
  <c r="AE884" i="37"/>
  <c r="AF883" i="37"/>
  <c r="AE883" i="37"/>
  <c r="AF882" i="37"/>
  <c r="AE882" i="37"/>
  <c r="AF881" i="37"/>
  <c r="AE881" i="37"/>
  <c r="AF880" i="37"/>
  <c r="AE880" i="37"/>
  <c r="AF879" i="37"/>
  <c r="AE879" i="37"/>
  <c r="AF878" i="37"/>
  <c r="AE878" i="37"/>
  <c r="AF877" i="37"/>
  <c r="AE877" i="37"/>
  <c r="AF876" i="37"/>
  <c r="AE876" i="37"/>
  <c r="AF875" i="37"/>
  <c r="AE875" i="37"/>
  <c r="AF874" i="37"/>
  <c r="AE874" i="37"/>
  <c r="AF873" i="37"/>
  <c r="AE873" i="37"/>
  <c r="AF872" i="37"/>
  <c r="AE872" i="37"/>
  <c r="AF871" i="37"/>
  <c r="AE871" i="37"/>
  <c r="AF870" i="37"/>
  <c r="AE870" i="37"/>
  <c r="AF869" i="37"/>
  <c r="AE869" i="37"/>
  <c r="AF868" i="37"/>
  <c r="AE868" i="37"/>
  <c r="AF867" i="37"/>
  <c r="AE867" i="37"/>
  <c r="AF866" i="37"/>
  <c r="AE866" i="37"/>
  <c r="AF865" i="37"/>
  <c r="AE865" i="37"/>
  <c r="AF864" i="37"/>
  <c r="AE864" i="37"/>
  <c r="AF863" i="37"/>
  <c r="AE863" i="37"/>
  <c r="AF862" i="37"/>
  <c r="AE862" i="37"/>
  <c r="AF861" i="37"/>
  <c r="AE861" i="37"/>
  <c r="AF860" i="37"/>
  <c r="AE860" i="37"/>
  <c r="AF859" i="37"/>
  <c r="AE859" i="37"/>
  <c r="AF858" i="37"/>
  <c r="AE858" i="37"/>
  <c r="AF857" i="37"/>
  <c r="AE857" i="37"/>
  <c r="AF856" i="37"/>
  <c r="AE856" i="37"/>
  <c r="AF855" i="37"/>
  <c r="AE855" i="37"/>
  <c r="AF854" i="37"/>
  <c r="AE854" i="37"/>
  <c r="AF853" i="37"/>
  <c r="AE853" i="37"/>
  <c r="AF852" i="37"/>
  <c r="AE852" i="37"/>
  <c r="AF851" i="37"/>
  <c r="AE851" i="37"/>
  <c r="AF850" i="37"/>
  <c r="AE850" i="37"/>
  <c r="AF849" i="37"/>
  <c r="AE849" i="37"/>
  <c r="AF848" i="37"/>
  <c r="AE848" i="37"/>
  <c r="AF847" i="37"/>
  <c r="AE847" i="37"/>
  <c r="AF846" i="37"/>
  <c r="AE846" i="37"/>
  <c r="AF845" i="37"/>
  <c r="AE845" i="37"/>
  <c r="AF844" i="37"/>
  <c r="AE844" i="37"/>
  <c r="AF843" i="37"/>
  <c r="AE843" i="37"/>
  <c r="AF842" i="37"/>
  <c r="AE842" i="37"/>
  <c r="AF841" i="37"/>
  <c r="AE841" i="37"/>
  <c r="AF840" i="37"/>
  <c r="AE840" i="37"/>
  <c r="AF839" i="37"/>
  <c r="AE839" i="37"/>
  <c r="AF838" i="37"/>
  <c r="AE838" i="37"/>
  <c r="AF837" i="37"/>
  <c r="AE837" i="37"/>
  <c r="AF836" i="37"/>
  <c r="AE836" i="37"/>
  <c r="AF835" i="37"/>
  <c r="AE835" i="37"/>
  <c r="AF834" i="37"/>
  <c r="AE834" i="37"/>
  <c r="AF833" i="37"/>
  <c r="AE833" i="37"/>
  <c r="AF832" i="37"/>
  <c r="AE832" i="37"/>
  <c r="AF831" i="37"/>
  <c r="AE831" i="37"/>
  <c r="AF830" i="37"/>
  <c r="AE830" i="37"/>
  <c r="AF829" i="37"/>
  <c r="AE829" i="37"/>
  <c r="AF828" i="37"/>
  <c r="AE828" i="37"/>
  <c r="AF827" i="37"/>
  <c r="AE827" i="37"/>
  <c r="AF826" i="37"/>
  <c r="AE826" i="37"/>
  <c r="AF825" i="37"/>
  <c r="AE825" i="37"/>
  <c r="AF824" i="37"/>
  <c r="AE824" i="37"/>
  <c r="AF823" i="37"/>
  <c r="AE823" i="37"/>
  <c r="AF822" i="37"/>
  <c r="AE822" i="37"/>
  <c r="AF821" i="37"/>
  <c r="AE821" i="37"/>
  <c r="AF820" i="37"/>
  <c r="AE820" i="37"/>
  <c r="AF819" i="37"/>
  <c r="AE819" i="37"/>
  <c r="AF818" i="37"/>
  <c r="AE818" i="37"/>
  <c r="AF817" i="37"/>
  <c r="AE817" i="37"/>
  <c r="AF816" i="37"/>
  <c r="AE816" i="37"/>
  <c r="AF815" i="37"/>
  <c r="AE815" i="37"/>
  <c r="AF814" i="37"/>
  <c r="AE814" i="37"/>
  <c r="AF813" i="37"/>
  <c r="AE813" i="37"/>
  <c r="AF812" i="37"/>
  <c r="AE812" i="37"/>
  <c r="AF811" i="37"/>
  <c r="AE811" i="37"/>
  <c r="AF810" i="37"/>
  <c r="AE810" i="37"/>
  <c r="AF809" i="37"/>
  <c r="AE809" i="37"/>
  <c r="AF808" i="37"/>
  <c r="AE808" i="37"/>
  <c r="AF807" i="37"/>
  <c r="AE807" i="37"/>
  <c r="AF806" i="37"/>
  <c r="AE806" i="37"/>
  <c r="AF805" i="37"/>
  <c r="AE805" i="37"/>
  <c r="AF804" i="37"/>
  <c r="AE804" i="37"/>
  <c r="AF803" i="37"/>
  <c r="AE803" i="37"/>
  <c r="AF802" i="37"/>
  <c r="AE802" i="37"/>
  <c r="AF801" i="37"/>
  <c r="AE801" i="37"/>
  <c r="AF800" i="37"/>
  <c r="AE800" i="37"/>
  <c r="AF799" i="37"/>
  <c r="AE799" i="37"/>
  <c r="AF798" i="37"/>
  <c r="AE798" i="37"/>
  <c r="AF797" i="37"/>
  <c r="AE797" i="37"/>
  <c r="AF796" i="37"/>
  <c r="AE796" i="37"/>
  <c r="AF795" i="37"/>
  <c r="AE795" i="37"/>
  <c r="AF794" i="37"/>
  <c r="AE794" i="37"/>
  <c r="AF793" i="37"/>
  <c r="AE793" i="37"/>
  <c r="AF792" i="37"/>
  <c r="AE792" i="37"/>
  <c r="AF791" i="37"/>
  <c r="AE791" i="37"/>
  <c r="AF790" i="37"/>
  <c r="AE790" i="37"/>
  <c r="AF789" i="37"/>
  <c r="AE789" i="37"/>
  <c r="AF788" i="37"/>
  <c r="AE788" i="37"/>
  <c r="AF787" i="37"/>
  <c r="AE787" i="37"/>
  <c r="AF786" i="37"/>
  <c r="AE786" i="37"/>
  <c r="AF785" i="37"/>
  <c r="AE785" i="37"/>
  <c r="AF784" i="37"/>
  <c r="AE784" i="37"/>
  <c r="AF783" i="37"/>
  <c r="AE783" i="37"/>
  <c r="AF782" i="37"/>
  <c r="AE782" i="37"/>
  <c r="AF781" i="37"/>
  <c r="AE781" i="37"/>
  <c r="AF780" i="37"/>
  <c r="AE780" i="37"/>
  <c r="AF779" i="37"/>
  <c r="AE779" i="37"/>
  <c r="AF778" i="37"/>
  <c r="AE778" i="37"/>
  <c r="AF777" i="37"/>
  <c r="AE777" i="37"/>
  <c r="AF776" i="37"/>
  <c r="AE776" i="37"/>
  <c r="AF775" i="37"/>
  <c r="AE775" i="37"/>
  <c r="AF774" i="37"/>
  <c r="AE774" i="37"/>
  <c r="AF773" i="37"/>
  <c r="AE773" i="37"/>
  <c r="AF772" i="37"/>
  <c r="AE772" i="37"/>
  <c r="AF771" i="37"/>
  <c r="AE771" i="37"/>
  <c r="AF770" i="37"/>
  <c r="AE770" i="37"/>
  <c r="AF769" i="37"/>
  <c r="AE769" i="37"/>
  <c r="AF768" i="37"/>
  <c r="AE768" i="37"/>
  <c r="AF767" i="37"/>
  <c r="AE767" i="37"/>
  <c r="AF766" i="37"/>
  <c r="AE766" i="37"/>
  <c r="AF765" i="37"/>
  <c r="AE765" i="37"/>
  <c r="AF764" i="37"/>
  <c r="AE764" i="37"/>
  <c r="AF763" i="37"/>
  <c r="AE763" i="37"/>
  <c r="AF762" i="37"/>
  <c r="AE762" i="37"/>
  <c r="AF761" i="37"/>
  <c r="AE761" i="37"/>
  <c r="AF760" i="37"/>
  <c r="AE760" i="37"/>
  <c r="AF759" i="37"/>
  <c r="AE759" i="37"/>
  <c r="AF758" i="37"/>
  <c r="AE758" i="37"/>
  <c r="AF757" i="37"/>
  <c r="AE757" i="37"/>
  <c r="AF756" i="37"/>
  <c r="AE756" i="37"/>
  <c r="AF755" i="37"/>
  <c r="AE755" i="37"/>
  <c r="AF754" i="37"/>
  <c r="AE754" i="37"/>
  <c r="AF753" i="37"/>
  <c r="AE753" i="37"/>
  <c r="AF752" i="37"/>
  <c r="AE752" i="37"/>
  <c r="AF751" i="37"/>
  <c r="AE751" i="37"/>
  <c r="AF750" i="37"/>
  <c r="AE750" i="37"/>
  <c r="AF749" i="37"/>
  <c r="AE749" i="37"/>
  <c r="AF748" i="37"/>
  <c r="AE748" i="37"/>
  <c r="AF747" i="37"/>
  <c r="AE747" i="37"/>
  <c r="AF746" i="37"/>
  <c r="AE746" i="37"/>
  <c r="AF745" i="37"/>
  <c r="AE745" i="37"/>
  <c r="AF744" i="37"/>
  <c r="AE744" i="37"/>
  <c r="AF743" i="37"/>
  <c r="AE743" i="37"/>
  <c r="AF742" i="37"/>
  <c r="AE742" i="37"/>
  <c r="AF741" i="37"/>
  <c r="AE741" i="37"/>
  <c r="AF740" i="37"/>
  <c r="AE740" i="37"/>
  <c r="AF739" i="37"/>
  <c r="AE739" i="37"/>
  <c r="AF738" i="37"/>
  <c r="AE738" i="37"/>
  <c r="AF737" i="37"/>
  <c r="AE737" i="37"/>
  <c r="AF736" i="37"/>
  <c r="AE736" i="37"/>
  <c r="AF735" i="37"/>
  <c r="AE735" i="37"/>
  <c r="AF734" i="37"/>
  <c r="AE734" i="37"/>
  <c r="AF733" i="37"/>
  <c r="AE733" i="37"/>
  <c r="AF732" i="37"/>
  <c r="AE732" i="37"/>
  <c r="AF731" i="37"/>
  <c r="AE731" i="37"/>
  <c r="AF730" i="37"/>
  <c r="AE730" i="37"/>
  <c r="AF729" i="37"/>
  <c r="AE729" i="37"/>
  <c r="AF728" i="37"/>
  <c r="AE728" i="37"/>
  <c r="AF727" i="37"/>
  <c r="AE727" i="37"/>
  <c r="AF726" i="37"/>
  <c r="AE726" i="37"/>
  <c r="AF725" i="37"/>
  <c r="AE725" i="37"/>
  <c r="AF724" i="37"/>
  <c r="AE724" i="37"/>
  <c r="AF723" i="37"/>
  <c r="AE723" i="37"/>
  <c r="AF722" i="37"/>
  <c r="AE722" i="37"/>
  <c r="AF721" i="37"/>
  <c r="AE721" i="37"/>
  <c r="AF720" i="37"/>
  <c r="AE720" i="37"/>
  <c r="AF719" i="37"/>
  <c r="AE719" i="37"/>
  <c r="AF718" i="37"/>
  <c r="AE718" i="37"/>
  <c r="AF717" i="37"/>
  <c r="AE717" i="37"/>
  <c r="AF716" i="37"/>
  <c r="AE716" i="37"/>
  <c r="AF715" i="37"/>
  <c r="AE715" i="37"/>
  <c r="AF714" i="37"/>
  <c r="AE714" i="37"/>
  <c r="AF713" i="37"/>
  <c r="AE713" i="37"/>
  <c r="AF712" i="37"/>
  <c r="AE712" i="37"/>
  <c r="AF711" i="37"/>
  <c r="AE711" i="37"/>
  <c r="AF710" i="37"/>
  <c r="AE710" i="37"/>
  <c r="AF709" i="37"/>
  <c r="AE709" i="37"/>
  <c r="AF708" i="37"/>
  <c r="AE708" i="37"/>
  <c r="AF707" i="37"/>
  <c r="AE707" i="37"/>
  <c r="AF706" i="37"/>
  <c r="AE706" i="37"/>
  <c r="AF705" i="37"/>
  <c r="AE705" i="37"/>
  <c r="AF704" i="37"/>
  <c r="AE704" i="37"/>
  <c r="AF703" i="37"/>
  <c r="AE703" i="37"/>
  <c r="AF702" i="37"/>
  <c r="AE702" i="37"/>
  <c r="AF701" i="37"/>
  <c r="AE701" i="37"/>
  <c r="AF700" i="37"/>
  <c r="AE700" i="37"/>
  <c r="AF699" i="37"/>
  <c r="AE699" i="37"/>
  <c r="AF698" i="37"/>
  <c r="AE698" i="37"/>
  <c r="AF697" i="37"/>
  <c r="AE697" i="37"/>
  <c r="AF696" i="37"/>
  <c r="AE696" i="37"/>
  <c r="AF695" i="37"/>
  <c r="AE695" i="37"/>
  <c r="AF694" i="37"/>
  <c r="AE694" i="37"/>
  <c r="AF693" i="37"/>
  <c r="AE693" i="37"/>
  <c r="AF692" i="37"/>
  <c r="AE692" i="37"/>
  <c r="AF691" i="37"/>
  <c r="AE691" i="37"/>
  <c r="AF690" i="37"/>
  <c r="AE690" i="37"/>
  <c r="AF689" i="37"/>
  <c r="AE689" i="37"/>
  <c r="AF688" i="37"/>
  <c r="AE688" i="37"/>
  <c r="AF687" i="37"/>
  <c r="AE687" i="37"/>
  <c r="AF686" i="37"/>
  <c r="AE686" i="37"/>
  <c r="AF685" i="37"/>
  <c r="AE685" i="37"/>
  <c r="AF684" i="37"/>
  <c r="AE684" i="37"/>
  <c r="AF683" i="37"/>
  <c r="AE683" i="37"/>
  <c r="AF682" i="37"/>
  <c r="AE682" i="37"/>
  <c r="AF681" i="37"/>
  <c r="AE681" i="37"/>
  <c r="AF680" i="37"/>
  <c r="AE680" i="37"/>
  <c r="AF679" i="37"/>
  <c r="AE679" i="37"/>
  <c r="AF678" i="37"/>
  <c r="AE678" i="37"/>
  <c r="AF677" i="37"/>
  <c r="AE677" i="37"/>
  <c r="AF676" i="37"/>
  <c r="AE676" i="37"/>
  <c r="AF675" i="37"/>
  <c r="AE675" i="37"/>
  <c r="AF674" i="37"/>
  <c r="AE674" i="37"/>
  <c r="AF673" i="37"/>
  <c r="AE673" i="37"/>
  <c r="AF672" i="37"/>
  <c r="AE672" i="37"/>
  <c r="AF671" i="37"/>
  <c r="AE671" i="37"/>
  <c r="AF670" i="37"/>
  <c r="AE670" i="37"/>
  <c r="AF669" i="37"/>
  <c r="AE669" i="37"/>
  <c r="AF668" i="37"/>
  <c r="AE668" i="37"/>
  <c r="AF667" i="37"/>
  <c r="AE667" i="37"/>
  <c r="AF666" i="37"/>
  <c r="AE666" i="37"/>
  <c r="AF665" i="37"/>
  <c r="AE665" i="37"/>
  <c r="AF664" i="37"/>
  <c r="AE664" i="37"/>
  <c r="AF663" i="37"/>
  <c r="AE663" i="37"/>
  <c r="AF662" i="37"/>
  <c r="AE662" i="37"/>
  <c r="AF661" i="37"/>
  <c r="AE661" i="37"/>
  <c r="AF660" i="37"/>
  <c r="AE660" i="37"/>
  <c r="AF659" i="37"/>
  <c r="AE659" i="37"/>
  <c r="AF658" i="37"/>
  <c r="AE658" i="37"/>
  <c r="AF657" i="37"/>
  <c r="AE657" i="37"/>
  <c r="AF656" i="37"/>
  <c r="AE656" i="37"/>
  <c r="AF655" i="37"/>
  <c r="AE655" i="37"/>
  <c r="AF654" i="37"/>
  <c r="AE654" i="37"/>
  <c r="AF653" i="37"/>
  <c r="AE653" i="37"/>
  <c r="AF652" i="37"/>
  <c r="AE652" i="37"/>
  <c r="AF651" i="37"/>
  <c r="AE651" i="37"/>
  <c r="AF650" i="37"/>
  <c r="AE650" i="37"/>
  <c r="AF649" i="37"/>
  <c r="AE649" i="37"/>
  <c r="AF648" i="37"/>
  <c r="AE648" i="37"/>
  <c r="AF647" i="37"/>
  <c r="AE647" i="37"/>
  <c r="AF646" i="37"/>
  <c r="AE646" i="37"/>
  <c r="AF645" i="37"/>
  <c r="AE645" i="37"/>
  <c r="AF644" i="37"/>
  <c r="AE644" i="37"/>
  <c r="AF643" i="37"/>
  <c r="AE643" i="37"/>
  <c r="AF642" i="37"/>
  <c r="AE642" i="37"/>
  <c r="AF641" i="37"/>
  <c r="AE641" i="37"/>
  <c r="AF640" i="37"/>
  <c r="AE640" i="37"/>
  <c r="AF639" i="37"/>
  <c r="AE639" i="37"/>
  <c r="AF638" i="37"/>
  <c r="AE638" i="37"/>
  <c r="AF637" i="37"/>
  <c r="AE637" i="37"/>
  <c r="AF636" i="37"/>
  <c r="AE636" i="37"/>
  <c r="AF635" i="37"/>
  <c r="AE635" i="37"/>
  <c r="AF634" i="37"/>
  <c r="AE634" i="37"/>
  <c r="AF633" i="37"/>
  <c r="AE633" i="37"/>
  <c r="AF632" i="37"/>
  <c r="AE632" i="37"/>
  <c r="AF631" i="37"/>
  <c r="AE631" i="37"/>
  <c r="AF630" i="37"/>
  <c r="AE630" i="37"/>
  <c r="AF629" i="37"/>
  <c r="AE629" i="37"/>
  <c r="AF628" i="37"/>
  <c r="AE628" i="37"/>
  <c r="AF627" i="37"/>
  <c r="AE627" i="37"/>
  <c r="AF626" i="37"/>
  <c r="AE626" i="37"/>
  <c r="AF625" i="37"/>
  <c r="AE625" i="37"/>
  <c r="AF624" i="37"/>
  <c r="AE624" i="37"/>
  <c r="AF623" i="37"/>
  <c r="AE623" i="37"/>
  <c r="AF622" i="37"/>
  <c r="AE622" i="37"/>
  <c r="AF621" i="37"/>
  <c r="AE621" i="37"/>
  <c r="AF620" i="37"/>
  <c r="AE620" i="37"/>
  <c r="AF619" i="37"/>
  <c r="AE619" i="37"/>
  <c r="AF618" i="37"/>
  <c r="AE618" i="37"/>
  <c r="AF617" i="37"/>
  <c r="AE617" i="37"/>
  <c r="AF616" i="37"/>
  <c r="AE616" i="37"/>
  <c r="AF615" i="37"/>
  <c r="AE615" i="37"/>
  <c r="AF614" i="37"/>
  <c r="AE614" i="37"/>
  <c r="AF613" i="37"/>
  <c r="AE613" i="37"/>
  <c r="AF612" i="37"/>
  <c r="AE612" i="37"/>
  <c r="AF611" i="37"/>
  <c r="AE611" i="37"/>
  <c r="AF610" i="37"/>
  <c r="AE610" i="37"/>
  <c r="AF609" i="37"/>
  <c r="AE609" i="37"/>
  <c r="AF608" i="37"/>
  <c r="AE608" i="37"/>
  <c r="AF607" i="37"/>
  <c r="AE607" i="37"/>
  <c r="AF606" i="37"/>
  <c r="AE606" i="37"/>
  <c r="AF605" i="37"/>
  <c r="AE605" i="37"/>
  <c r="AF604" i="37"/>
  <c r="AE604" i="37"/>
  <c r="AF603" i="37"/>
  <c r="AE603" i="37"/>
  <c r="AF602" i="37"/>
  <c r="AE602" i="37"/>
  <c r="AF601" i="37"/>
  <c r="AE601" i="37"/>
  <c r="AF600" i="37"/>
  <c r="AE600" i="37"/>
  <c r="AF599" i="37"/>
  <c r="AE599" i="37"/>
  <c r="AF598" i="37"/>
  <c r="AE598" i="37"/>
  <c r="AF597" i="37"/>
  <c r="AE597" i="37"/>
  <c r="AF596" i="37"/>
  <c r="AE596" i="37"/>
  <c r="AF595" i="37"/>
  <c r="AE595" i="37"/>
  <c r="AF594" i="37"/>
  <c r="AE594" i="37"/>
  <c r="AF593" i="37"/>
  <c r="AE593" i="37"/>
  <c r="AF592" i="37"/>
  <c r="AE592" i="37"/>
  <c r="AF591" i="37"/>
  <c r="AE591" i="37"/>
  <c r="AF590" i="37"/>
  <c r="AE590" i="37"/>
  <c r="AF589" i="37"/>
  <c r="AE589" i="37"/>
  <c r="AF588" i="37"/>
  <c r="AE588" i="37"/>
  <c r="AF587" i="37"/>
  <c r="AE587" i="37"/>
  <c r="AF586" i="37"/>
  <c r="AE586" i="37"/>
  <c r="AF585" i="37"/>
  <c r="AE585" i="37"/>
  <c r="AF584" i="37"/>
  <c r="AE584" i="37"/>
  <c r="AF583" i="37"/>
  <c r="AE583" i="37"/>
  <c r="AF582" i="37"/>
  <c r="AE582" i="37"/>
  <c r="AF581" i="37"/>
  <c r="AE581" i="37"/>
  <c r="AF580" i="37"/>
  <c r="AE580" i="37"/>
  <c r="AF579" i="37"/>
  <c r="AE579" i="37"/>
  <c r="AF578" i="37"/>
  <c r="AE578" i="37"/>
  <c r="AF577" i="37"/>
  <c r="AE577" i="37"/>
  <c r="AF576" i="37"/>
  <c r="AE576" i="37"/>
  <c r="AF575" i="37"/>
  <c r="AE575" i="37"/>
  <c r="AF574" i="37"/>
  <c r="AE574" i="37"/>
  <c r="AF573" i="37"/>
  <c r="AE573" i="37"/>
  <c r="AF572" i="37"/>
  <c r="AE572" i="37"/>
  <c r="AF571" i="37"/>
  <c r="AE571" i="37"/>
  <c r="AF570" i="37"/>
  <c r="AE570" i="37"/>
  <c r="AF569" i="37"/>
  <c r="AE569" i="37"/>
  <c r="AF568" i="37"/>
  <c r="AE568" i="37"/>
  <c r="AF567" i="37"/>
  <c r="AE567" i="37"/>
  <c r="AF566" i="37"/>
  <c r="AE566" i="37"/>
  <c r="AF565" i="37"/>
  <c r="AE565" i="37"/>
  <c r="AF564" i="37"/>
  <c r="AE564" i="37"/>
  <c r="AF563" i="37"/>
  <c r="AE563" i="37"/>
  <c r="AF562" i="37"/>
  <c r="AE562" i="37"/>
  <c r="AF561" i="37"/>
  <c r="AE561" i="37"/>
  <c r="AF560" i="37"/>
  <c r="AE560" i="37"/>
  <c r="AF559" i="37"/>
  <c r="AE559" i="37"/>
  <c r="AF558" i="37"/>
  <c r="AE558" i="37"/>
  <c r="AF557" i="37"/>
  <c r="AE557" i="37"/>
  <c r="AF556" i="37"/>
  <c r="AE556" i="37"/>
  <c r="AF555" i="37"/>
  <c r="AE555" i="37"/>
  <c r="AF554" i="37"/>
  <c r="AE554" i="37"/>
  <c r="AF553" i="37"/>
  <c r="AE553" i="37"/>
  <c r="AF552" i="37"/>
  <c r="AE552" i="37"/>
  <c r="AF551" i="37"/>
  <c r="AE551" i="37"/>
  <c r="AF550" i="37"/>
  <c r="AE550" i="37"/>
  <c r="AF549" i="37"/>
  <c r="AE549" i="37"/>
  <c r="AF548" i="37"/>
  <c r="AE548" i="37"/>
  <c r="AF547" i="37"/>
  <c r="AE547" i="37"/>
  <c r="AF546" i="37"/>
  <c r="AE546" i="37"/>
  <c r="AF545" i="37"/>
  <c r="AE545" i="37"/>
  <c r="AF544" i="37"/>
  <c r="AE544" i="37"/>
  <c r="AF543" i="37"/>
  <c r="AE543" i="37"/>
  <c r="AF542" i="37"/>
  <c r="AE542" i="37"/>
  <c r="AF541" i="37"/>
  <c r="AE541" i="37"/>
  <c r="AF540" i="37"/>
  <c r="AE540" i="37"/>
  <c r="AF539" i="37"/>
  <c r="AE539" i="37"/>
  <c r="AF538" i="37"/>
  <c r="AE538" i="37"/>
  <c r="AF537" i="37"/>
  <c r="AE537" i="37"/>
  <c r="AF536" i="37"/>
  <c r="AE536" i="37"/>
  <c r="AF535" i="37"/>
  <c r="AE535" i="37"/>
  <c r="AF534" i="37"/>
  <c r="AE534" i="37"/>
  <c r="AF533" i="37"/>
  <c r="AE533" i="37"/>
  <c r="AF532" i="37"/>
  <c r="AE532" i="37"/>
  <c r="AF531" i="37"/>
  <c r="AE531" i="37"/>
  <c r="AF530" i="37"/>
  <c r="AE530" i="37"/>
  <c r="AF529" i="37"/>
  <c r="AE529" i="37"/>
  <c r="AF528" i="37"/>
  <c r="AE528" i="37"/>
  <c r="AF527" i="37"/>
  <c r="AE527" i="37"/>
  <c r="AF526" i="37"/>
  <c r="AE526" i="37"/>
  <c r="AF525" i="37"/>
  <c r="AE525" i="37"/>
  <c r="AF524" i="37"/>
  <c r="AE524" i="37"/>
  <c r="AF523" i="37"/>
  <c r="AE523" i="37"/>
  <c r="AF522" i="37"/>
  <c r="AE522" i="37"/>
  <c r="AF521" i="37"/>
  <c r="AE521" i="37"/>
  <c r="AF520" i="37"/>
  <c r="AE520" i="37"/>
  <c r="AF519" i="37"/>
  <c r="AE519" i="37"/>
  <c r="AF518" i="37"/>
  <c r="AE518" i="37"/>
  <c r="AF517" i="37"/>
  <c r="AE517" i="37"/>
  <c r="AF516" i="37"/>
  <c r="AE516" i="37"/>
  <c r="AF515" i="37"/>
  <c r="AE515" i="37"/>
  <c r="AF514" i="37"/>
  <c r="AE514" i="37"/>
  <c r="AF513" i="37"/>
  <c r="AE513" i="37"/>
  <c r="AF512" i="37"/>
  <c r="AE512" i="37"/>
  <c r="AF511" i="37"/>
  <c r="AE511" i="37"/>
  <c r="AF510" i="37"/>
  <c r="AE510" i="37"/>
  <c r="AF509" i="37"/>
  <c r="AE509" i="37"/>
  <c r="AF508" i="37"/>
  <c r="AE508" i="37"/>
  <c r="AF507" i="37"/>
  <c r="AE507" i="37"/>
  <c r="AF506" i="37"/>
  <c r="AE506" i="37"/>
  <c r="AF505" i="37"/>
  <c r="AE505" i="37"/>
  <c r="AF504" i="37"/>
  <c r="AE504" i="37"/>
  <c r="AF503" i="37"/>
  <c r="AE503" i="37"/>
  <c r="AF502" i="37"/>
  <c r="AE502" i="37"/>
  <c r="AF501" i="37"/>
  <c r="AE501" i="37"/>
  <c r="AF500" i="37"/>
  <c r="AE500" i="37"/>
  <c r="AF499" i="37"/>
  <c r="AE499" i="37"/>
  <c r="AF498" i="37"/>
  <c r="AE498" i="37"/>
  <c r="AF497" i="37"/>
  <c r="AE497" i="37"/>
  <c r="AF496" i="37"/>
  <c r="AE496" i="37"/>
  <c r="AF495" i="37"/>
  <c r="AE495" i="37"/>
  <c r="AF494" i="37"/>
  <c r="AE494" i="37"/>
  <c r="AF493" i="37"/>
  <c r="AE493" i="37"/>
  <c r="AF492" i="37"/>
  <c r="AE492" i="37"/>
  <c r="AF491" i="37"/>
  <c r="AE491" i="37"/>
  <c r="AF490" i="37"/>
  <c r="AE490" i="37"/>
  <c r="AF489" i="37"/>
  <c r="AE489" i="37"/>
  <c r="AF488" i="37"/>
  <c r="AE488" i="37"/>
  <c r="AF487" i="37"/>
  <c r="AE487" i="37"/>
  <c r="AF486" i="37"/>
  <c r="AE486" i="37"/>
  <c r="AF485" i="37"/>
  <c r="AE485" i="37"/>
  <c r="AF484" i="37"/>
  <c r="AE484" i="37"/>
  <c r="AF483" i="37"/>
  <c r="AE483" i="37"/>
  <c r="AF482" i="37"/>
  <c r="AE482" i="37"/>
  <c r="AF481" i="37"/>
  <c r="AE481" i="37"/>
  <c r="AF480" i="37"/>
  <c r="AE480" i="37"/>
  <c r="AF479" i="37"/>
  <c r="AE479" i="37"/>
  <c r="AF478" i="37"/>
  <c r="AE478" i="37"/>
  <c r="AF477" i="37"/>
  <c r="AE477" i="37"/>
  <c r="AF476" i="37"/>
  <c r="AE476" i="37"/>
  <c r="AF475" i="37"/>
  <c r="AE475" i="37"/>
  <c r="AF474" i="37"/>
  <c r="AE474" i="37"/>
  <c r="AF473" i="37"/>
  <c r="AE473" i="37"/>
  <c r="AF472" i="37"/>
  <c r="AE472" i="37"/>
  <c r="AF471" i="37"/>
  <c r="AE471" i="37"/>
  <c r="AF470" i="37"/>
  <c r="AE470" i="37"/>
  <c r="AF469" i="37"/>
  <c r="AE469" i="37"/>
  <c r="AF468" i="37"/>
  <c r="AE468" i="37"/>
  <c r="AF467" i="37"/>
  <c r="AE467" i="37"/>
  <c r="AF466" i="37"/>
  <c r="AE466" i="37"/>
  <c r="AF465" i="37"/>
  <c r="AE465" i="37"/>
  <c r="AF464" i="37"/>
  <c r="AE464" i="37"/>
  <c r="AF463" i="37"/>
  <c r="AE463" i="37"/>
  <c r="AF462" i="37"/>
  <c r="AE462" i="37"/>
  <c r="AF461" i="37"/>
  <c r="AE461" i="37"/>
  <c r="AF460" i="37"/>
  <c r="AE460" i="37"/>
  <c r="AF459" i="37"/>
  <c r="AE459" i="37"/>
  <c r="AF458" i="37"/>
  <c r="AE458" i="37"/>
  <c r="AF457" i="37"/>
  <c r="AE457" i="37"/>
  <c r="AF456" i="37"/>
  <c r="AE456" i="37"/>
  <c r="AF455" i="37"/>
  <c r="AE455" i="37"/>
  <c r="AF454" i="37"/>
  <c r="AE454" i="37"/>
  <c r="AF453" i="37"/>
  <c r="AE453" i="37"/>
  <c r="AF452" i="37"/>
  <c r="AE452" i="37"/>
  <c r="AF451" i="37"/>
  <c r="AE451" i="37"/>
  <c r="AF450" i="37"/>
  <c r="AE450" i="37"/>
  <c r="AF449" i="37"/>
  <c r="AE449" i="37"/>
  <c r="AF448" i="37"/>
  <c r="AE448" i="37"/>
  <c r="AF447" i="37"/>
  <c r="AE447" i="37"/>
  <c r="AF446" i="37"/>
  <c r="AE446" i="37"/>
  <c r="AF445" i="37"/>
  <c r="AE445" i="37"/>
  <c r="AF444" i="37"/>
  <c r="AE444" i="37"/>
  <c r="AF443" i="37"/>
  <c r="AE443" i="37"/>
  <c r="AF442" i="37"/>
  <c r="AE442" i="37"/>
  <c r="AF441" i="37"/>
  <c r="AE441" i="37"/>
  <c r="AF440" i="37"/>
  <c r="AE440" i="37"/>
  <c r="AF439" i="37"/>
  <c r="AE439" i="37"/>
  <c r="AF438" i="37"/>
  <c r="AE438" i="37"/>
  <c r="AF437" i="37"/>
  <c r="AE437" i="37"/>
  <c r="AF436" i="37"/>
  <c r="AE436" i="37"/>
  <c r="AF435" i="37"/>
  <c r="AE435" i="37"/>
  <c r="AF434" i="37"/>
  <c r="AE434" i="37"/>
  <c r="AF433" i="37"/>
  <c r="AE433" i="37"/>
  <c r="AF432" i="37"/>
  <c r="AE432" i="37"/>
  <c r="AF431" i="37"/>
  <c r="AE431" i="37"/>
  <c r="AF430" i="37"/>
  <c r="AE430" i="37"/>
  <c r="AF429" i="37"/>
  <c r="AE429" i="37"/>
  <c r="AF428" i="37"/>
  <c r="AE428" i="37"/>
  <c r="AF427" i="37"/>
  <c r="AE427" i="37"/>
  <c r="AF426" i="37"/>
  <c r="AE426" i="37"/>
  <c r="AF425" i="37"/>
  <c r="AE425" i="37"/>
  <c r="AF424" i="37"/>
  <c r="AE424" i="37"/>
  <c r="AF423" i="37"/>
  <c r="AE423" i="37"/>
  <c r="AF422" i="37"/>
  <c r="AE422" i="37"/>
  <c r="AF421" i="37"/>
  <c r="AE421" i="37"/>
  <c r="AF420" i="37"/>
  <c r="AE420" i="37"/>
  <c r="AF419" i="37"/>
  <c r="AE419" i="37"/>
  <c r="AF418" i="37"/>
  <c r="AE418" i="37"/>
  <c r="AF417" i="37"/>
  <c r="AE417" i="37"/>
  <c r="AF416" i="37"/>
  <c r="AE416" i="37"/>
  <c r="AF415" i="37"/>
  <c r="AE415" i="37"/>
  <c r="AF414" i="37"/>
  <c r="AE414" i="37"/>
  <c r="AF413" i="37"/>
  <c r="AE413" i="37"/>
  <c r="AF412" i="37"/>
  <c r="AE412" i="37"/>
  <c r="AF411" i="37"/>
  <c r="AE411" i="37"/>
  <c r="AF410" i="37"/>
  <c r="AE410" i="37"/>
  <c r="AF409" i="37"/>
  <c r="AE409" i="37"/>
  <c r="AF408" i="37"/>
  <c r="AE408" i="37"/>
  <c r="AF407" i="37"/>
  <c r="AE407" i="37"/>
  <c r="AF406" i="37"/>
  <c r="AE406" i="37"/>
  <c r="AF405" i="37"/>
  <c r="AE405" i="37"/>
  <c r="AF404" i="37"/>
  <c r="AE404" i="37"/>
  <c r="AF403" i="37"/>
  <c r="AE403" i="37"/>
  <c r="AF402" i="37"/>
  <c r="AE402" i="37"/>
  <c r="AF401" i="37"/>
  <c r="AE401" i="37"/>
  <c r="AF400" i="37"/>
  <c r="AE400" i="37"/>
  <c r="AF399" i="37"/>
  <c r="AE399" i="37"/>
  <c r="AF398" i="37"/>
  <c r="AE398" i="37"/>
  <c r="AF397" i="37"/>
  <c r="AE397" i="37"/>
  <c r="AF396" i="37"/>
  <c r="AE396" i="37"/>
  <c r="AF395" i="37"/>
  <c r="AE395" i="37"/>
  <c r="AF394" i="37"/>
  <c r="AE394" i="37"/>
  <c r="AF393" i="37"/>
  <c r="AE393" i="37"/>
  <c r="AF392" i="37"/>
  <c r="AE392" i="37"/>
  <c r="AF391" i="37"/>
  <c r="AE391" i="37"/>
  <c r="AF390" i="37"/>
  <c r="AE390" i="37"/>
  <c r="AF389" i="37"/>
  <c r="AE389" i="37"/>
  <c r="AF388" i="37"/>
  <c r="AE388" i="37"/>
  <c r="AF387" i="37"/>
  <c r="AE387" i="37"/>
  <c r="AF386" i="37"/>
  <c r="AE386" i="37"/>
  <c r="AF385" i="37"/>
  <c r="AE385" i="37"/>
  <c r="AF384" i="37"/>
  <c r="AE384" i="37"/>
  <c r="AF383" i="37"/>
  <c r="AE383" i="37"/>
  <c r="AF382" i="37"/>
  <c r="AE382" i="37"/>
  <c r="AF381" i="37"/>
  <c r="AE381" i="37"/>
  <c r="AF380" i="37"/>
  <c r="AE380" i="37"/>
  <c r="AF379" i="37"/>
  <c r="AE379" i="37"/>
  <c r="AF378" i="37"/>
  <c r="AE378" i="37"/>
  <c r="AF377" i="37"/>
  <c r="AE377" i="37"/>
  <c r="AF376" i="37"/>
  <c r="AE376" i="37"/>
  <c r="AF375" i="37"/>
  <c r="AE375" i="37"/>
  <c r="AF374" i="37"/>
  <c r="AE374" i="37"/>
  <c r="AF373" i="37"/>
  <c r="AE373" i="37"/>
  <c r="AF372" i="37"/>
  <c r="AE372" i="37"/>
  <c r="AF371" i="37"/>
  <c r="AE371" i="37"/>
  <c r="AF370" i="37"/>
  <c r="AE370" i="37"/>
  <c r="AF369" i="37"/>
  <c r="AE369" i="37"/>
  <c r="AF368" i="37"/>
  <c r="AE368" i="37"/>
  <c r="AF367" i="37"/>
  <c r="AE367" i="37"/>
  <c r="AF366" i="37"/>
  <c r="AE366" i="37"/>
  <c r="AF365" i="37"/>
  <c r="AE365" i="37"/>
  <c r="AF364" i="37"/>
  <c r="AE364" i="37"/>
  <c r="AF363" i="37"/>
  <c r="AE363" i="37"/>
  <c r="AF362" i="37"/>
  <c r="AE362" i="37"/>
  <c r="AF361" i="37"/>
  <c r="AE361" i="37"/>
  <c r="AF360" i="37"/>
  <c r="AE360" i="37"/>
  <c r="AF359" i="37"/>
  <c r="AE359" i="37"/>
  <c r="AF358" i="37"/>
  <c r="AE358" i="37"/>
  <c r="AF357" i="37"/>
  <c r="AE357" i="37"/>
  <c r="AF356" i="37"/>
  <c r="AE356" i="37"/>
  <c r="AF355" i="37"/>
  <c r="AE355" i="37"/>
  <c r="AF354" i="37"/>
  <c r="AE354" i="37"/>
  <c r="AF353" i="37"/>
  <c r="AE353" i="37"/>
  <c r="AF352" i="37"/>
  <c r="AE352" i="37"/>
  <c r="AF351" i="37"/>
  <c r="AE351" i="37"/>
  <c r="AF350" i="37"/>
  <c r="AE350" i="37"/>
  <c r="AF349" i="37"/>
  <c r="AE349" i="37"/>
  <c r="AF348" i="37"/>
  <c r="AE348" i="37"/>
  <c r="AF347" i="37"/>
  <c r="AE347" i="37"/>
  <c r="AF346" i="37"/>
  <c r="AE346" i="37"/>
  <c r="AF345" i="37"/>
  <c r="AE345" i="37"/>
  <c r="AF344" i="37"/>
  <c r="AE344" i="37"/>
  <c r="AF343" i="37"/>
  <c r="AE343" i="37"/>
  <c r="AF342" i="37"/>
  <c r="AE342" i="37"/>
  <c r="AF341" i="37"/>
  <c r="AE341" i="37"/>
  <c r="AF340" i="37"/>
  <c r="AE340" i="37"/>
  <c r="AF339" i="37"/>
  <c r="AE339" i="37"/>
  <c r="AF338" i="37"/>
  <c r="AE338" i="37"/>
  <c r="AF337" i="37"/>
  <c r="AE337" i="37"/>
  <c r="AF336" i="37"/>
  <c r="AE336" i="37"/>
  <c r="AF335" i="37"/>
  <c r="AE335" i="37"/>
  <c r="AF334" i="37"/>
  <c r="AE334" i="37"/>
  <c r="AF333" i="37"/>
  <c r="AE333" i="37"/>
  <c r="AF332" i="37"/>
  <c r="AE332" i="37"/>
  <c r="AF331" i="37"/>
  <c r="AE331" i="37"/>
  <c r="AF330" i="37"/>
  <c r="AE330" i="37"/>
  <c r="AF329" i="37"/>
  <c r="AE329" i="37"/>
  <c r="AF328" i="37"/>
  <c r="AE328" i="37"/>
  <c r="AF327" i="37"/>
  <c r="AE327" i="37"/>
  <c r="AF326" i="37"/>
  <c r="AE326" i="37"/>
  <c r="AF325" i="37"/>
  <c r="AE325" i="37"/>
  <c r="AF324" i="37"/>
  <c r="AE324" i="37"/>
  <c r="AF323" i="37"/>
  <c r="AE323" i="37"/>
  <c r="AF322" i="37"/>
  <c r="AE322" i="37"/>
  <c r="AF321" i="37"/>
  <c r="AE321" i="37"/>
  <c r="AF320" i="37"/>
  <c r="AE320" i="37"/>
  <c r="AF319" i="37"/>
  <c r="AE319" i="37"/>
  <c r="AF318" i="37"/>
  <c r="AE318" i="37"/>
  <c r="AF317" i="37"/>
  <c r="AE317" i="37"/>
  <c r="AF316" i="37"/>
  <c r="AE316" i="37"/>
  <c r="AF315" i="37"/>
  <c r="AE315" i="37"/>
  <c r="AF314" i="37"/>
  <c r="AE314" i="37"/>
  <c r="AF313" i="37"/>
  <c r="AE313" i="37"/>
  <c r="AF312" i="37"/>
  <c r="AE312" i="37"/>
  <c r="AF311" i="37"/>
  <c r="AE311" i="37"/>
  <c r="AF310" i="37"/>
  <c r="AE310" i="37"/>
  <c r="AF309" i="37"/>
  <c r="AE309" i="37"/>
  <c r="AF308" i="37"/>
  <c r="AE308" i="37"/>
  <c r="AF307" i="37"/>
  <c r="AE307" i="37"/>
  <c r="AF306" i="37"/>
  <c r="AE306" i="37"/>
  <c r="AF305" i="37"/>
  <c r="AE305" i="37"/>
  <c r="AF304" i="37"/>
  <c r="AE304" i="37"/>
  <c r="AF303" i="37"/>
  <c r="AE303" i="37"/>
  <c r="AF302" i="37"/>
  <c r="AE302" i="37"/>
  <c r="AF301" i="37"/>
  <c r="AE301" i="37"/>
  <c r="AF300" i="37"/>
  <c r="AE300" i="37"/>
  <c r="AF299" i="37"/>
  <c r="AE299" i="37"/>
  <c r="AF298" i="37"/>
  <c r="AE298" i="37"/>
  <c r="AF297" i="37"/>
  <c r="AE297" i="37"/>
  <c r="AF296" i="37"/>
  <c r="AE296" i="37"/>
  <c r="AF295" i="37"/>
  <c r="AE295" i="37"/>
  <c r="AF294" i="37"/>
  <c r="AE294" i="37"/>
  <c r="AF293" i="37"/>
  <c r="AE293" i="37"/>
  <c r="AF292" i="37"/>
  <c r="AE292" i="37"/>
  <c r="AF291" i="37"/>
  <c r="AE291" i="37"/>
  <c r="AF290" i="37"/>
  <c r="AE290" i="37"/>
  <c r="AF289" i="37"/>
  <c r="AE289" i="37"/>
  <c r="AF288" i="37"/>
  <c r="AE288" i="37"/>
  <c r="AF287" i="37"/>
  <c r="AE287" i="37"/>
  <c r="AF286" i="37"/>
  <c r="AE286" i="37"/>
  <c r="AF285" i="37"/>
  <c r="AE285" i="37"/>
  <c r="AF284" i="37"/>
  <c r="AE284" i="37"/>
  <c r="AF283" i="37"/>
  <c r="AE283" i="37"/>
  <c r="AF282" i="37"/>
  <c r="AE282" i="37"/>
  <c r="AF281" i="37"/>
  <c r="AE281" i="37"/>
  <c r="AF280" i="37"/>
  <c r="AE280" i="37"/>
  <c r="AF279" i="37"/>
  <c r="AE279" i="37"/>
  <c r="AF278" i="37"/>
  <c r="AE278" i="37"/>
  <c r="AF277" i="37"/>
  <c r="AE277" i="37"/>
  <c r="AF276" i="37"/>
  <c r="AE276" i="37"/>
  <c r="AF275" i="37"/>
  <c r="AE275" i="37"/>
  <c r="AF274" i="37"/>
  <c r="AE274" i="37"/>
  <c r="AF273" i="37"/>
  <c r="AE273" i="37"/>
  <c r="AF272" i="37"/>
  <c r="AE272" i="37"/>
  <c r="AF271" i="37"/>
  <c r="AE271" i="37"/>
  <c r="AF270" i="37"/>
  <c r="AE270" i="37"/>
  <c r="AF269" i="37"/>
  <c r="AE269" i="37"/>
  <c r="AF268" i="37"/>
  <c r="AE268" i="37"/>
  <c r="AF267" i="37"/>
  <c r="AE267" i="37"/>
  <c r="AF266" i="37"/>
  <c r="AE266" i="37"/>
  <c r="AF265" i="37"/>
  <c r="AE265" i="37"/>
  <c r="AF264" i="37"/>
  <c r="AE264" i="37"/>
  <c r="AF263" i="37"/>
  <c r="AE263" i="37"/>
  <c r="AF262" i="37"/>
  <c r="AE262" i="37"/>
  <c r="AF261" i="37"/>
  <c r="AE261" i="37"/>
  <c r="AF260" i="37"/>
  <c r="AE260" i="37"/>
  <c r="AF259" i="37"/>
  <c r="AE259" i="37"/>
  <c r="AF258" i="37"/>
  <c r="AE258" i="37"/>
  <c r="AF257" i="37"/>
  <c r="AE257" i="37"/>
  <c r="AF256" i="37"/>
  <c r="AE256" i="37"/>
  <c r="AF255" i="37"/>
  <c r="AE255" i="37"/>
  <c r="AF254" i="37"/>
  <c r="AE254" i="37"/>
  <c r="AF253" i="37"/>
  <c r="AE253" i="37"/>
  <c r="AF252" i="37"/>
  <c r="AE252" i="37"/>
  <c r="AF251" i="37"/>
  <c r="AE251" i="37"/>
  <c r="AF250" i="37"/>
  <c r="AE250" i="37"/>
  <c r="AF249" i="37"/>
  <c r="AE249" i="37"/>
  <c r="AF248" i="37"/>
  <c r="AE248" i="37"/>
  <c r="AF247" i="37"/>
  <c r="AE247" i="37"/>
  <c r="AF246" i="37"/>
  <c r="AE246" i="37"/>
  <c r="AF245" i="37"/>
  <c r="AE245" i="37"/>
  <c r="AF244" i="37"/>
  <c r="AE244" i="37"/>
  <c r="AF243" i="37"/>
  <c r="AE243" i="37"/>
  <c r="AF242" i="37"/>
  <c r="AE242" i="37"/>
  <c r="AF241" i="37"/>
  <c r="AE241" i="37"/>
  <c r="AF240" i="37"/>
  <c r="AE240" i="37"/>
  <c r="AF239" i="37"/>
  <c r="AE239" i="37"/>
  <c r="AF238" i="37"/>
  <c r="AE238" i="37"/>
  <c r="AF237" i="37"/>
  <c r="AE237" i="37"/>
  <c r="AF236" i="37"/>
  <c r="AE236" i="37"/>
  <c r="AF235" i="37"/>
  <c r="AE235" i="37"/>
  <c r="AF234" i="37"/>
  <c r="AE234" i="37"/>
  <c r="AF233" i="37"/>
  <c r="AE233" i="37"/>
  <c r="AF232" i="37"/>
  <c r="AE232" i="37"/>
  <c r="AF231" i="37"/>
  <c r="AE231" i="37"/>
  <c r="AF230" i="37"/>
  <c r="AE230" i="37"/>
  <c r="AF229" i="37"/>
  <c r="AE229" i="37"/>
  <c r="AF228" i="37"/>
  <c r="AE228" i="37"/>
  <c r="AF227" i="37"/>
  <c r="AE227" i="37"/>
  <c r="AF226" i="37"/>
  <c r="AE226" i="37"/>
  <c r="AF225" i="37"/>
  <c r="AE225" i="37"/>
  <c r="AF224" i="37"/>
  <c r="AE224" i="37"/>
  <c r="AF223" i="37"/>
  <c r="AE223" i="37"/>
  <c r="AF222" i="37"/>
  <c r="AE222" i="37"/>
  <c r="AF221" i="37"/>
  <c r="AE221" i="37"/>
  <c r="AF220" i="37"/>
  <c r="AE220" i="37"/>
  <c r="AF219" i="37"/>
  <c r="AE219" i="37"/>
  <c r="AF218" i="37"/>
  <c r="AE218" i="37"/>
  <c r="AF217" i="37"/>
  <c r="AE217" i="37"/>
  <c r="AF216" i="37"/>
  <c r="AE216" i="37"/>
  <c r="AF215" i="37"/>
  <c r="AE215" i="37"/>
  <c r="AF214" i="37"/>
  <c r="AE214" i="37"/>
  <c r="AF213" i="37"/>
  <c r="AE213" i="37"/>
  <c r="AF212" i="37"/>
  <c r="AE212" i="37"/>
  <c r="AF211" i="37"/>
  <c r="AE211" i="37"/>
  <c r="AF210" i="37"/>
  <c r="AE210" i="37"/>
  <c r="AF209" i="37"/>
  <c r="AE209" i="37"/>
  <c r="AF208" i="37"/>
  <c r="AE208" i="37"/>
  <c r="AF207" i="37"/>
  <c r="AE207" i="37"/>
  <c r="AF206" i="37"/>
  <c r="AE206" i="37"/>
  <c r="AF205" i="37"/>
  <c r="AE205" i="37"/>
  <c r="AF204" i="37"/>
  <c r="AE204" i="37"/>
  <c r="AF203" i="37"/>
  <c r="AE203" i="37"/>
  <c r="AF202" i="37"/>
  <c r="AE202" i="37"/>
  <c r="AF201" i="37"/>
  <c r="AE201" i="37"/>
  <c r="AF200" i="37"/>
  <c r="AE200" i="37"/>
  <c r="AF199" i="37"/>
  <c r="AE199" i="37"/>
  <c r="AF198" i="37"/>
  <c r="AE198" i="37"/>
  <c r="AF197" i="37"/>
  <c r="AE197" i="37"/>
  <c r="AF196" i="37"/>
  <c r="AE196" i="37"/>
  <c r="AF195" i="37"/>
  <c r="AE195" i="37"/>
  <c r="AF194" i="37"/>
  <c r="AE194" i="37"/>
  <c r="AF193" i="37"/>
  <c r="AE193" i="37"/>
  <c r="AF192" i="37"/>
  <c r="AE192" i="37"/>
  <c r="AF191" i="37"/>
  <c r="AE191" i="37"/>
  <c r="AF190" i="37"/>
  <c r="AE190" i="37"/>
  <c r="AF189" i="37"/>
  <c r="AE189" i="37"/>
  <c r="AF188" i="37"/>
  <c r="AE188" i="37"/>
  <c r="AF187" i="37"/>
  <c r="AE187" i="37"/>
  <c r="AF186" i="37"/>
  <c r="AE186" i="37"/>
  <c r="AF185" i="37"/>
  <c r="AE185" i="37"/>
  <c r="AF184" i="37"/>
  <c r="AE184" i="37"/>
  <c r="AF183" i="37"/>
  <c r="AE183" i="37"/>
  <c r="AF182" i="37"/>
  <c r="AE182" i="37"/>
  <c r="AF181" i="37"/>
  <c r="AE181" i="37"/>
  <c r="AF180" i="37"/>
  <c r="AE180" i="37"/>
  <c r="AF179" i="37"/>
  <c r="AE179" i="37"/>
  <c r="AF178" i="37"/>
  <c r="AE178" i="37"/>
  <c r="AF177" i="37"/>
  <c r="AE177" i="37"/>
  <c r="AF176" i="37"/>
  <c r="AE176" i="37"/>
  <c r="AF175" i="37"/>
  <c r="AE175" i="37"/>
  <c r="AF174" i="37"/>
  <c r="AE174" i="37"/>
  <c r="AF173" i="37"/>
  <c r="AE173" i="37"/>
  <c r="AF172" i="37"/>
  <c r="AE172" i="37"/>
  <c r="AF171" i="37"/>
  <c r="AE171" i="37"/>
  <c r="AF170" i="37"/>
  <c r="AE170" i="37"/>
  <c r="AF169" i="37"/>
  <c r="AE169" i="37"/>
  <c r="AF168" i="37"/>
  <c r="AE168" i="37"/>
  <c r="AF167" i="37"/>
  <c r="AE167" i="37"/>
  <c r="AF166" i="37"/>
  <c r="AE166" i="37"/>
  <c r="AF165" i="37"/>
  <c r="AE165" i="37"/>
  <c r="AF164" i="37"/>
  <c r="AE164" i="37"/>
  <c r="AF163" i="37"/>
  <c r="AE163" i="37"/>
  <c r="AF162" i="37"/>
  <c r="AE162" i="37"/>
  <c r="AF161" i="37"/>
  <c r="AE161" i="37"/>
  <c r="AF160" i="37"/>
  <c r="AE160" i="37"/>
  <c r="AF159" i="37"/>
  <c r="AE159" i="37"/>
  <c r="AF158" i="37"/>
  <c r="AE158" i="37"/>
  <c r="AF157" i="37"/>
  <c r="AE157" i="37"/>
  <c r="AF156" i="37"/>
  <c r="AE156" i="37"/>
  <c r="AF155" i="37"/>
  <c r="AE155" i="37"/>
  <c r="AF154" i="37"/>
  <c r="AE154" i="37"/>
  <c r="AF153" i="37"/>
  <c r="AE153" i="37"/>
  <c r="AF152" i="37"/>
  <c r="AE152" i="37"/>
  <c r="AF151" i="37"/>
  <c r="AE151" i="37"/>
  <c r="AF150" i="37"/>
  <c r="AE150" i="37"/>
  <c r="AF149" i="37"/>
  <c r="AE149" i="37"/>
  <c r="AF148" i="37"/>
  <c r="AE148" i="37"/>
  <c r="AF147" i="37"/>
  <c r="AE147" i="37"/>
  <c r="AF146" i="37"/>
  <c r="AE146" i="37"/>
  <c r="AF145" i="37"/>
  <c r="AE145" i="37"/>
  <c r="AF144" i="37"/>
  <c r="AE144" i="37"/>
  <c r="AF143" i="37"/>
  <c r="AE143" i="37"/>
  <c r="AF142" i="37"/>
  <c r="AE142" i="37"/>
  <c r="AF141" i="37"/>
  <c r="AE141" i="37"/>
  <c r="AF140" i="37"/>
  <c r="AE140" i="37"/>
  <c r="AF139" i="37"/>
  <c r="AE139" i="37"/>
  <c r="AF138" i="37"/>
  <c r="AE138" i="37"/>
  <c r="AF137" i="37"/>
  <c r="AE137" i="37"/>
  <c r="AF136" i="37"/>
  <c r="AE136" i="37"/>
  <c r="AF135" i="37"/>
  <c r="AE135" i="37"/>
  <c r="AF134" i="37"/>
  <c r="AE134" i="37"/>
  <c r="AF133" i="37"/>
  <c r="AE133" i="37"/>
  <c r="AF132" i="37"/>
  <c r="AE132" i="37"/>
  <c r="AF131" i="37"/>
  <c r="AE131" i="37"/>
  <c r="AF130" i="37"/>
  <c r="AE130" i="37"/>
  <c r="AF129" i="37"/>
  <c r="AE129" i="37"/>
  <c r="AF128" i="37"/>
  <c r="AE128" i="37"/>
  <c r="AF127" i="37"/>
  <c r="AE127" i="37"/>
  <c r="AF126" i="37"/>
  <c r="AE126" i="37"/>
  <c r="AF125" i="37"/>
  <c r="AE125" i="37"/>
  <c r="AF124" i="37"/>
  <c r="AE124" i="37"/>
  <c r="AF123" i="37"/>
  <c r="AE123" i="37"/>
  <c r="AF122" i="37"/>
  <c r="AE122" i="37"/>
  <c r="AF121" i="37"/>
  <c r="AE121" i="37"/>
  <c r="AF120" i="37"/>
  <c r="AE120" i="37"/>
  <c r="AF119" i="37"/>
  <c r="AE119" i="37"/>
  <c r="AF118" i="37"/>
  <c r="AE118" i="37"/>
  <c r="AF117" i="37"/>
  <c r="AE117" i="37"/>
  <c r="AF116" i="37"/>
  <c r="AE116" i="37"/>
  <c r="AF115" i="37"/>
  <c r="AE115" i="37"/>
  <c r="AF114" i="37"/>
  <c r="AE114" i="37"/>
  <c r="AF113" i="37"/>
  <c r="AE113" i="37"/>
  <c r="AF112" i="37"/>
  <c r="AE112" i="37"/>
  <c r="AF111" i="37"/>
  <c r="AE111" i="37"/>
  <c r="AF110" i="37"/>
  <c r="AE110" i="37"/>
  <c r="AF109" i="37"/>
  <c r="AE109" i="37"/>
  <c r="AF108" i="37"/>
  <c r="AE108" i="37"/>
  <c r="AF107" i="37"/>
  <c r="AE107" i="37"/>
  <c r="AF106" i="37"/>
  <c r="AE106" i="37"/>
  <c r="AF105" i="37"/>
  <c r="AE105" i="37"/>
  <c r="AF104" i="37"/>
  <c r="AE104" i="37"/>
  <c r="AF103" i="37"/>
  <c r="AE103" i="37"/>
  <c r="AF102" i="37"/>
  <c r="AE102" i="37"/>
  <c r="AF101" i="37"/>
  <c r="AE101" i="37"/>
  <c r="AF100" i="37"/>
  <c r="AE100" i="37"/>
  <c r="AF99" i="37"/>
  <c r="AE99" i="37"/>
  <c r="AF98" i="37"/>
  <c r="AE98" i="37"/>
  <c r="AF97" i="37"/>
  <c r="AE97" i="37"/>
  <c r="AF96" i="37"/>
  <c r="AE96" i="37"/>
  <c r="AF95" i="37"/>
  <c r="AE95" i="37"/>
  <c r="AF94" i="37"/>
  <c r="AE94" i="37"/>
  <c r="AF93" i="37"/>
  <c r="AE93" i="37"/>
  <c r="AF92" i="37"/>
  <c r="AE92" i="37"/>
  <c r="AF91" i="37"/>
  <c r="AE91" i="37"/>
  <c r="AF90" i="37"/>
  <c r="AE90" i="37"/>
  <c r="AF89" i="37"/>
  <c r="AE89" i="37"/>
  <c r="AF88" i="37"/>
  <c r="AE88" i="37"/>
  <c r="AF87" i="37"/>
  <c r="AE87" i="37"/>
  <c r="AF86" i="37"/>
  <c r="AE86" i="37"/>
  <c r="AF85" i="37"/>
  <c r="AE85" i="37"/>
  <c r="AF84" i="37"/>
  <c r="AE84" i="37"/>
  <c r="AF83" i="37"/>
  <c r="AE83" i="37"/>
  <c r="AF82" i="37"/>
  <c r="AE82" i="37"/>
  <c r="AF81" i="37"/>
  <c r="AE81" i="37"/>
  <c r="AF80" i="37"/>
  <c r="AE80" i="37"/>
  <c r="AF79" i="37"/>
  <c r="AE79" i="37"/>
  <c r="AF78" i="37"/>
  <c r="AE78" i="37"/>
  <c r="AF77" i="37"/>
  <c r="AE77" i="37"/>
  <c r="AF76" i="37"/>
  <c r="AE76" i="37"/>
  <c r="AF75" i="37"/>
  <c r="AE75" i="37"/>
  <c r="AF74" i="37"/>
  <c r="AE74" i="37"/>
  <c r="AF73" i="37"/>
  <c r="AE73" i="37"/>
  <c r="AF72" i="37"/>
  <c r="AE72" i="37"/>
  <c r="AF71" i="37"/>
  <c r="AE71" i="37"/>
  <c r="AF70" i="37"/>
  <c r="AE70" i="37"/>
  <c r="AF69" i="37"/>
  <c r="AE69" i="37"/>
  <c r="AF68" i="37"/>
  <c r="AE68" i="37"/>
  <c r="AF67" i="37"/>
  <c r="AE67" i="37"/>
  <c r="AF66" i="37"/>
  <c r="AE66" i="37"/>
  <c r="AF65" i="37"/>
  <c r="AE65" i="37"/>
  <c r="AF64" i="37"/>
  <c r="AE64" i="37"/>
  <c r="AF63" i="37"/>
  <c r="AE63" i="37"/>
  <c r="AF62" i="37"/>
  <c r="AE62" i="37"/>
  <c r="AF61" i="37"/>
  <c r="AE61" i="37"/>
  <c r="AF60" i="37"/>
  <c r="AE60" i="37"/>
  <c r="AF59" i="37"/>
  <c r="AE59" i="37"/>
  <c r="AF58" i="37"/>
  <c r="AE58" i="37"/>
  <c r="AF57" i="37"/>
  <c r="AE57" i="37"/>
  <c r="AF56" i="37"/>
  <c r="AE56" i="37"/>
  <c r="AF55" i="37"/>
  <c r="AE55" i="37"/>
  <c r="AF54" i="37"/>
  <c r="AE54" i="37"/>
  <c r="AF53" i="37"/>
  <c r="AE53" i="37"/>
  <c r="AF52" i="37"/>
  <c r="AE52" i="37"/>
  <c r="AF51" i="37"/>
  <c r="AE51" i="37"/>
  <c r="AF50" i="37"/>
  <c r="AE50" i="37"/>
  <c r="AF49" i="37"/>
  <c r="AE49" i="37"/>
  <c r="AF48" i="37"/>
  <c r="AE48" i="37"/>
  <c r="AF47" i="37"/>
  <c r="AE47" i="37"/>
  <c r="AF46" i="37"/>
  <c r="AE46" i="37"/>
  <c r="AF45" i="37"/>
  <c r="AE45" i="37"/>
  <c r="AF44" i="37"/>
  <c r="AE44" i="37"/>
  <c r="AF43" i="37"/>
  <c r="AE43" i="37"/>
  <c r="AF42" i="37"/>
  <c r="AE42" i="37"/>
  <c r="AF41" i="37"/>
  <c r="AE41" i="37"/>
  <c r="AF40" i="37"/>
  <c r="AE40" i="37"/>
  <c r="AF39" i="37"/>
  <c r="AE39" i="37"/>
  <c r="AF38" i="37"/>
  <c r="AE38" i="37"/>
  <c r="AF37" i="37"/>
  <c r="AE37" i="37"/>
  <c r="AF36" i="37"/>
  <c r="AE36" i="37"/>
  <c r="AF35" i="37"/>
  <c r="AE35" i="37"/>
  <c r="AF34" i="37"/>
  <c r="AE34" i="37"/>
  <c r="AF33" i="37"/>
  <c r="AE33" i="37"/>
  <c r="AF32" i="37"/>
  <c r="AE32" i="37"/>
  <c r="AF31" i="37"/>
  <c r="AE31" i="37"/>
  <c r="AF30" i="37"/>
  <c r="AE30" i="37"/>
  <c r="AF29" i="37"/>
  <c r="AE29" i="37"/>
  <c r="AF28" i="37"/>
  <c r="AE28" i="37"/>
  <c r="AF27" i="37"/>
  <c r="AE27" i="37"/>
  <c r="AF26" i="37"/>
  <c r="AE26" i="37"/>
  <c r="AF25" i="37"/>
  <c r="AE25" i="37"/>
  <c r="AL24" i="37"/>
  <c r="AL23" i="37"/>
  <c r="AL22" i="37"/>
  <c r="AL21" i="37"/>
  <c r="AL20" i="37"/>
  <c r="AL19" i="37"/>
  <c r="AL18" i="37"/>
  <c r="AK24" i="37"/>
  <c r="AK23" i="37"/>
  <c r="AK22" i="37"/>
  <c r="AK21" i="37"/>
  <c r="AK20" i="37"/>
  <c r="AK19" i="37"/>
  <c r="AK18" i="37"/>
  <c r="AF24" i="37"/>
  <c r="AF23" i="37"/>
  <c r="AF22" i="37"/>
  <c r="AF21" i="37"/>
  <c r="AF20" i="37"/>
  <c r="AF19" i="37"/>
  <c r="AF18" i="37"/>
  <c r="AE23" i="37"/>
  <c r="AE24" i="37"/>
  <c r="AE22" i="37"/>
  <c r="AE21" i="37"/>
  <c r="AE20" i="37"/>
  <c r="AE19" i="37"/>
  <c r="AE18" i="37"/>
  <c r="N918" i="37" l="1"/>
  <c r="P918" i="37"/>
  <c r="AJ919" i="37"/>
  <c r="AN919" i="37" s="1"/>
  <c r="L919" i="37"/>
  <c r="AD919" i="37"/>
  <c r="AH919" i="37" s="1"/>
  <c r="J917" i="37"/>
  <c r="B17" i="40"/>
  <c r="AM210" i="37"/>
  <c r="AM310" i="37"/>
  <c r="AM260" i="37"/>
  <c r="F10" i="15"/>
  <c r="AM112" i="37"/>
  <c r="AM164" i="37"/>
  <c r="AM262" i="37"/>
  <c r="AM308" i="37"/>
  <c r="AM114" i="37"/>
  <c r="AM162" i="37"/>
  <c r="AM113" i="37"/>
  <c r="AM115" i="37"/>
  <c r="AM161" i="37"/>
  <c r="AM163" i="37"/>
  <c r="AM213" i="37"/>
  <c r="AM259" i="37"/>
  <c r="AM261" i="37"/>
  <c r="AM309" i="37"/>
  <c r="AM311" i="37"/>
  <c r="AM211" i="37"/>
  <c r="AM212" i="37"/>
  <c r="J918" i="37" l="1"/>
  <c r="N919" i="37"/>
  <c r="P919" i="37"/>
  <c r="P122" i="39"/>
  <c r="C105" i="37"/>
  <c r="C100" i="37"/>
  <c r="C89" i="37"/>
  <c r="C79" i="37"/>
  <c r="C73" i="37"/>
  <c r="C66" i="37"/>
  <c r="C59" i="37"/>
  <c r="C52" i="37"/>
  <c r="C45" i="37"/>
  <c r="C38" i="37"/>
  <c r="C31" i="37"/>
  <c r="C16" i="37"/>
  <c r="C12" i="37"/>
  <c r="C11" i="37"/>
  <c r="C15" i="37"/>
  <c r="J919" i="37" l="1"/>
  <c r="X113" i="37"/>
  <c r="AB113" i="37"/>
  <c r="X145" i="37"/>
  <c r="AB145" i="37"/>
  <c r="X177" i="37"/>
  <c r="AB177" i="37"/>
  <c r="X209" i="37"/>
  <c r="AB209" i="37"/>
  <c r="X249" i="37"/>
  <c r="AB249" i="37"/>
  <c r="X285" i="37"/>
  <c r="AB285" i="37"/>
  <c r="X321" i="37"/>
  <c r="AB321" i="37"/>
  <c r="X361" i="37"/>
  <c r="AB361" i="37"/>
  <c r="X405" i="37"/>
  <c r="AB405" i="37"/>
  <c r="X437" i="37"/>
  <c r="AB437" i="37"/>
  <c r="X461" i="37"/>
  <c r="AB461" i="37"/>
  <c r="X485" i="37"/>
  <c r="AB485" i="37"/>
  <c r="X501" i="37"/>
  <c r="AB501" i="37"/>
  <c r="X513" i="37"/>
  <c r="AB513" i="37"/>
  <c r="X529" i="37"/>
  <c r="AB529" i="37"/>
  <c r="X541" i="37"/>
  <c r="AB541" i="37"/>
  <c r="X549" i="37"/>
  <c r="AB549" i="37"/>
  <c r="X557" i="37"/>
  <c r="AB557" i="37"/>
  <c r="X577" i="37"/>
  <c r="AB577" i="37"/>
  <c r="X585" i="37"/>
  <c r="AB585" i="37"/>
  <c r="X593" i="37"/>
  <c r="AB593" i="37"/>
  <c r="X601" i="37"/>
  <c r="AB601" i="37"/>
  <c r="X613" i="37"/>
  <c r="AB613" i="37"/>
  <c r="X621" i="37"/>
  <c r="AB621" i="37"/>
  <c r="X629" i="37"/>
  <c r="AB629" i="37"/>
  <c r="X633" i="37"/>
  <c r="AB633" i="37"/>
  <c r="X637" i="37"/>
  <c r="AB637" i="37"/>
  <c r="X645" i="37"/>
  <c r="AB645" i="37"/>
  <c r="X649" i="37"/>
  <c r="AB649" i="37"/>
  <c r="X653" i="37"/>
  <c r="AB653" i="37"/>
  <c r="X657" i="37"/>
  <c r="AB657" i="37"/>
  <c r="X661" i="37"/>
  <c r="AB661" i="37"/>
  <c r="X665" i="37"/>
  <c r="AB665" i="37"/>
  <c r="X669" i="37"/>
  <c r="AB669" i="37"/>
  <c r="X673" i="37"/>
  <c r="AB673" i="37"/>
  <c r="X677" i="37"/>
  <c r="AB677" i="37"/>
  <c r="X681" i="37"/>
  <c r="AB681" i="37"/>
  <c r="X685" i="37"/>
  <c r="AB685" i="37"/>
  <c r="X689" i="37"/>
  <c r="AB689" i="37"/>
  <c r="X693" i="37"/>
  <c r="AB693" i="37"/>
  <c r="X697" i="37"/>
  <c r="AB697" i="37"/>
  <c r="X701" i="37"/>
  <c r="AB701" i="37"/>
  <c r="X705" i="37"/>
  <c r="AB705" i="37"/>
  <c r="X709" i="37"/>
  <c r="AB709" i="37"/>
  <c r="X713" i="37"/>
  <c r="AB713" i="37"/>
  <c r="X717" i="37"/>
  <c r="AB717" i="37"/>
  <c r="X721" i="37"/>
  <c r="AB721" i="37"/>
  <c r="X725" i="37"/>
  <c r="AB725" i="37"/>
  <c r="X729" i="37"/>
  <c r="AB729" i="37"/>
  <c r="X733" i="37"/>
  <c r="AB733" i="37"/>
  <c r="X737" i="37"/>
  <c r="AB737" i="37"/>
  <c r="X745" i="37"/>
  <c r="AB745" i="37"/>
  <c r="X749" i="37"/>
  <c r="AB749" i="37"/>
  <c r="X753" i="37"/>
  <c r="AB753" i="37"/>
  <c r="X765" i="37"/>
  <c r="AB765" i="37"/>
  <c r="X769" i="37"/>
  <c r="AB769" i="37"/>
  <c r="X773" i="37"/>
  <c r="AB773" i="37"/>
  <c r="X777" i="37"/>
  <c r="AB777" i="37"/>
  <c r="X781" i="37"/>
  <c r="AB781" i="37"/>
  <c r="X785" i="37"/>
  <c r="AB785" i="37"/>
  <c r="X789" i="37"/>
  <c r="AB789" i="37"/>
  <c r="X793" i="37"/>
  <c r="AB793" i="37"/>
  <c r="X797" i="37"/>
  <c r="AB797" i="37"/>
  <c r="X801" i="37"/>
  <c r="AB801" i="37"/>
  <c r="X805" i="37"/>
  <c r="AB805" i="37"/>
  <c r="X809" i="37"/>
  <c r="AB809" i="37"/>
  <c r="X813" i="37"/>
  <c r="AB813" i="37"/>
  <c r="X817" i="37"/>
  <c r="AB817" i="37"/>
  <c r="X821" i="37"/>
  <c r="AB821" i="37"/>
  <c r="X825" i="37"/>
  <c r="AB825" i="37"/>
  <c r="X829" i="37"/>
  <c r="AB829" i="37"/>
  <c r="X833" i="37"/>
  <c r="AB833" i="37"/>
  <c r="X837" i="37"/>
  <c r="AB837" i="37"/>
  <c r="X841" i="37"/>
  <c r="AB841" i="37"/>
  <c r="X845" i="37"/>
  <c r="AB845" i="37"/>
  <c r="X849" i="37"/>
  <c r="AB849" i="37"/>
  <c r="X853" i="37"/>
  <c r="AB853" i="37"/>
  <c r="X857" i="37"/>
  <c r="AB857" i="37"/>
  <c r="X861" i="37"/>
  <c r="AB861" i="37"/>
  <c r="X865" i="37"/>
  <c r="AB865" i="37"/>
  <c r="X869" i="37"/>
  <c r="AB869" i="37"/>
  <c r="X873" i="37"/>
  <c r="AB873" i="37"/>
  <c r="X877" i="37"/>
  <c r="AB877" i="37"/>
  <c r="X881" i="37"/>
  <c r="AB881" i="37"/>
  <c r="X885" i="37"/>
  <c r="AB885" i="37"/>
  <c r="X889" i="37"/>
  <c r="AB889" i="37"/>
  <c r="X893" i="37"/>
  <c r="AB893" i="37"/>
  <c r="X897" i="37"/>
  <c r="AB897" i="37"/>
  <c r="X901" i="37"/>
  <c r="AB901" i="37"/>
  <c r="X905" i="37"/>
  <c r="AB905" i="37"/>
  <c r="X909" i="37"/>
  <c r="AB909" i="37"/>
  <c r="X913" i="37"/>
  <c r="AB913" i="37"/>
  <c r="X15" i="37"/>
  <c r="AB15" i="37"/>
  <c r="X52" i="37"/>
  <c r="AB52" i="37"/>
  <c r="X109" i="37"/>
  <c r="AB109" i="37"/>
  <c r="X125" i="37"/>
  <c r="AB125" i="37"/>
  <c r="X133" i="37"/>
  <c r="AB133" i="37"/>
  <c r="X149" i="37"/>
  <c r="AB149" i="37"/>
  <c r="X157" i="37"/>
  <c r="AB157" i="37"/>
  <c r="X169" i="37"/>
  <c r="AB169" i="37"/>
  <c r="X181" i="37"/>
  <c r="AB181" i="37"/>
  <c r="X189" i="37"/>
  <c r="AB189" i="37"/>
  <c r="X201" i="37"/>
  <c r="AB201" i="37"/>
  <c r="X213" i="37"/>
  <c r="AB213" i="37"/>
  <c r="X225" i="37"/>
  <c r="AB225" i="37"/>
  <c r="X233" i="37"/>
  <c r="AB233" i="37"/>
  <c r="X245" i="37"/>
  <c r="AB245" i="37"/>
  <c r="X257" i="37"/>
  <c r="AB257" i="37"/>
  <c r="X261" i="37"/>
  <c r="AB261" i="37"/>
  <c r="X273" i="37"/>
  <c r="AB273" i="37"/>
  <c r="X281" i="37"/>
  <c r="AB281" i="37"/>
  <c r="X289" i="37"/>
  <c r="AB289" i="37"/>
  <c r="X297" i="37"/>
  <c r="AB297" i="37"/>
  <c r="X309" i="37"/>
  <c r="AB309" i="37"/>
  <c r="X317" i="37"/>
  <c r="AB317" i="37"/>
  <c r="X325" i="37"/>
  <c r="AB325" i="37"/>
  <c r="X337" i="37"/>
  <c r="AB337" i="37"/>
  <c r="X345" i="37"/>
  <c r="AB345" i="37"/>
  <c r="X353" i="37"/>
  <c r="AB353" i="37"/>
  <c r="X369" i="37"/>
  <c r="AB369" i="37"/>
  <c r="X377" i="37"/>
  <c r="AB377" i="37"/>
  <c r="X385" i="37"/>
  <c r="AB385" i="37"/>
  <c r="X393" i="37"/>
  <c r="AB393" i="37"/>
  <c r="X409" i="37"/>
  <c r="AB409" i="37"/>
  <c r="X417" i="37"/>
  <c r="AB417" i="37"/>
  <c r="X429" i="37"/>
  <c r="AB429" i="37"/>
  <c r="X445" i="37"/>
  <c r="AB445" i="37"/>
  <c r="X457" i="37"/>
  <c r="AB457" i="37"/>
  <c r="X469" i="37"/>
  <c r="AB469" i="37"/>
  <c r="X477" i="37"/>
  <c r="AB477" i="37"/>
  <c r="X493" i="37"/>
  <c r="AB493" i="37"/>
  <c r="X517" i="37"/>
  <c r="AB517" i="37"/>
  <c r="X565" i="37"/>
  <c r="AB565" i="37"/>
  <c r="X757" i="37"/>
  <c r="AB757" i="37"/>
  <c r="X31" i="37"/>
  <c r="AB31" i="37"/>
  <c r="X59" i="37"/>
  <c r="AB59" i="37"/>
  <c r="X89" i="37"/>
  <c r="AB89" i="37"/>
  <c r="X110" i="37"/>
  <c r="AB110" i="37"/>
  <c r="X114" i="37"/>
  <c r="AB114" i="37"/>
  <c r="X118" i="37"/>
  <c r="AB118" i="37"/>
  <c r="X122" i="37"/>
  <c r="AB122" i="37"/>
  <c r="X126" i="37"/>
  <c r="AB126" i="37"/>
  <c r="X130" i="37"/>
  <c r="AB130" i="37"/>
  <c r="X134" i="37"/>
  <c r="AB134" i="37"/>
  <c r="X138" i="37"/>
  <c r="AB138" i="37"/>
  <c r="X142" i="37"/>
  <c r="AB142" i="37"/>
  <c r="X146" i="37"/>
  <c r="AB146" i="37"/>
  <c r="X150" i="37"/>
  <c r="AB150" i="37"/>
  <c r="X154" i="37"/>
  <c r="AB154" i="37"/>
  <c r="X158" i="37"/>
  <c r="AB158" i="37"/>
  <c r="X162" i="37"/>
  <c r="AB162" i="37"/>
  <c r="X166" i="37"/>
  <c r="AB166" i="37"/>
  <c r="X170" i="37"/>
  <c r="AB170" i="37"/>
  <c r="X174" i="37"/>
  <c r="AB174" i="37"/>
  <c r="X178" i="37"/>
  <c r="AB178" i="37"/>
  <c r="X182" i="37"/>
  <c r="AB182" i="37"/>
  <c r="X186" i="37"/>
  <c r="AB186" i="37"/>
  <c r="X190" i="37"/>
  <c r="AB190" i="37"/>
  <c r="X194" i="37"/>
  <c r="AB194" i="37"/>
  <c r="X198" i="37"/>
  <c r="AB198" i="37"/>
  <c r="X202" i="37"/>
  <c r="AB202" i="37"/>
  <c r="X206" i="37"/>
  <c r="AB206" i="37"/>
  <c r="X210" i="37"/>
  <c r="AB210" i="37"/>
  <c r="X214" i="37"/>
  <c r="AB214" i="37"/>
  <c r="X218" i="37"/>
  <c r="AB218" i="37"/>
  <c r="X222" i="37"/>
  <c r="AB222" i="37"/>
  <c r="X226" i="37"/>
  <c r="AB226" i="37"/>
  <c r="X230" i="37"/>
  <c r="AB230" i="37"/>
  <c r="X234" i="37"/>
  <c r="AB234" i="37"/>
  <c r="X238" i="37"/>
  <c r="AB238" i="37"/>
  <c r="X242" i="37"/>
  <c r="AB242" i="37"/>
  <c r="X246" i="37"/>
  <c r="AB246" i="37"/>
  <c r="X250" i="37"/>
  <c r="AB250" i="37"/>
  <c r="X254" i="37"/>
  <c r="AB254" i="37"/>
  <c r="X258" i="37"/>
  <c r="AB258" i="37"/>
  <c r="X262" i="37"/>
  <c r="AB262" i="37"/>
  <c r="X266" i="37"/>
  <c r="AB266" i="37"/>
  <c r="X270" i="37"/>
  <c r="AB270" i="37"/>
  <c r="X274" i="37"/>
  <c r="AB274" i="37"/>
  <c r="X278" i="37"/>
  <c r="AB278" i="37"/>
  <c r="X282" i="37"/>
  <c r="AB282" i="37"/>
  <c r="X286" i="37"/>
  <c r="AB286" i="37"/>
  <c r="X290" i="37"/>
  <c r="AB290" i="37"/>
  <c r="X294" i="37"/>
  <c r="AB294" i="37"/>
  <c r="X298" i="37"/>
  <c r="AB298" i="37"/>
  <c r="X302" i="37"/>
  <c r="AB302" i="37"/>
  <c r="X306" i="37"/>
  <c r="AB306" i="37"/>
  <c r="X310" i="37"/>
  <c r="AB310" i="37"/>
  <c r="X314" i="37"/>
  <c r="AB314" i="37"/>
  <c r="X318" i="37"/>
  <c r="AB318" i="37"/>
  <c r="X322" i="37"/>
  <c r="AB322" i="37"/>
  <c r="X326" i="37"/>
  <c r="AB326" i="37"/>
  <c r="X330" i="37"/>
  <c r="AB330" i="37"/>
  <c r="X334" i="37"/>
  <c r="AB334" i="37"/>
  <c r="X338" i="37"/>
  <c r="AB338" i="37"/>
  <c r="X342" i="37"/>
  <c r="AB342" i="37"/>
  <c r="X346" i="37"/>
  <c r="AB346" i="37"/>
  <c r="X350" i="37"/>
  <c r="AB350" i="37"/>
  <c r="X354" i="37"/>
  <c r="AB354" i="37"/>
  <c r="X358" i="37"/>
  <c r="AB358" i="37"/>
  <c r="X362" i="37"/>
  <c r="AB362" i="37"/>
  <c r="X366" i="37"/>
  <c r="AB366" i="37"/>
  <c r="X370" i="37"/>
  <c r="AB370" i="37"/>
  <c r="X374" i="37"/>
  <c r="AB374" i="37"/>
  <c r="X378" i="37"/>
  <c r="AB378" i="37"/>
  <c r="X382" i="37"/>
  <c r="AB382" i="37"/>
  <c r="X386" i="37"/>
  <c r="AB386" i="37"/>
  <c r="X390" i="37"/>
  <c r="AB390" i="37"/>
  <c r="X394" i="37"/>
  <c r="AB394" i="37"/>
  <c r="X398" i="37"/>
  <c r="AB398" i="37"/>
  <c r="X402" i="37"/>
  <c r="AB402" i="37"/>
  <c r="X406" i="37"/>
  <c r="AB406" i="37"/>
  <c r="X410" i="37"/>
  <c r="AB410" i="37"/>
  <c r="X414" i="37"/>
  <c r="AB414" i="37"/>
  <c r="X418" i="37"/>
  <c r="AB418" i="37"/>
  <c r="X422" i="37"/>
  <c r="AB422" i="37"/>
  <c r="X426" i="37"/>
  <c r="AB426" i="37"/>
  <c r="X430" i="37"/>
  <c r="AB430" i="37"/>
  <c r="X434" i="37"/>
  <c r="AB434" i="37"/>
  <c r="X438" i="37"/>
  <c r="AB438" i="37"/>
  <c r="X442" i="37"/>
  <c r="AB442" i="37"/>
  <c r="X446" i="37"/>
  <c r="AB446" i="37"/>
  <c r="X450" i="37"/>
  <c r="AB450" i="37"/>
  <c r="X454" i="37"/>
  <c r="AB454" i="37"/>
  <c r="X458" i="37"/>
  <c r="AB458" i="37"/>
  <c r="X462" i="37"/>
  <c r="AB462" i="37"/>
  <c r="X466" i="37"/>
  <c r="AB466" i="37"/>
  <c r="X470" i="37"/>
  <c r="AB470" i="37"/>
  <c r="X474" i="37"/>
  <c r="AB474" i="37"/>
  <c r="X478" i="37"/>
  <c r="AB478" i="37"/>
  <c r="X482" i="37"/>
  <c r="AB482" i="37"/>
  <c r="X486" i="37"/>
  <c r="AB486" i="37"/>
  <c r="X490" i="37"/>
  <c r="AB490" i="37"/>
  <c r="X494" i="37"/>
  <c r="AB494" i="37"/>
  <c r="X498" i="37"/>
  <c r="AB498" i="37"/>
  <c r="X502" i="37"/>
  <c r="AB502" i="37"/>
  <c r="X506" i="37"/>
  <c r="AB506" i="37"/>
  <c r="X510" i="37"/>
  <c r="AB510" i="37"/>
  <c r="X514" i="37"/>
  <c r="AB514" i="37"/>
  <c r="X518" i="37"/>
  <c r="AB518" i="37"/>
  <c r="X522" i="37"/>
  <c r="AB522" i="37"/>
  <c r="X526" i="37"/>
  <c r="AB526" i="37"/>
  <c r="X530" i="37"/>
  <c r="AB530" i="37"/>
  <c r="X534" i="37"/>
  <c r="AB534" i="37"/>
  <c r="X538" i="37"/>
  <c r="AB538" i="37"/>
  <c r="X542" i="37"/>
  <c r="AB542" i="37"/>
  <c r="X546" i="37"/>
  <c r="AB546" i="37"/>
  <c r="X550" i="37"/>
  <c r="AB550" i="37"/>
  <c r="X554" i="37"/>
  <c r="AB554" i="37"/>
  <c r="X558" i="37"/>
  <c r="AB558" i="37"/>
  <c r="X562" i="37"/>
  <c r="AB562" i="37"/>
  <c r="X566" i="37"/>
  <c r="AB566" i="37"/>
  <c r="X570" i="37"/>
  <c r="AB570" i="37"/>
  <c r="X574" i="37"/>
  <c r="AB574" i="37"/>
  <c r="X578" i="37"/>
  <c r="AB578" i="37"/>
  <c r="X582" i="37"/>
  <c r="AB582" i="37"/>
  <c r="X586" i="37"/>
  <c r="AB586" i="37"/>
  <c r="X590" i="37"/>
  <c r="AB590" i="37"/>
  <c r="X594" i="37"/>
  <c r="AB594" i="37"/>
  <c r="X598" i="37"/>
  <c r="AB598" i="37"/>
  <c r="X602" i="37"/>
  <c r="AB602" i="37"/>
  <c r="X606" i="37"/>
  <c r="AB606" i="37"/>
  <c r="X610" i="37"/>
  <c r="AB610" i="37"/>
  <c r="X614" i="37"/>
  <c r="AB614" i="37"/>
  <c r="X618" i="37"/>
  <c r="AB618" i="37"/>
  <c r="X622" i="37"/>
  <c r="AB622" i="37"/>
  <c r="X626" i="37"/>
  <c r="AB626" i="37"/>
  <c r="X630" i="37"/>
  <c r="AB630" i="37"/>
  <c r="X634" i="37"/>
  <c r="AB634" i="37"/>
  <c r="X638" i="37"/>
  <c r="AB638" i="37"/>
  <c r="X642" i="37"/>
  <c r="AB642" i="37"/>
  <c r="X646" i="37"/>
  <c r="AB646" i="37"/>
  <c r="X650" i="37"/>
  <c r="AB650" i="37"/>
  <c r="X654" i="37"/>
  <c r="AB654" i="37"/>
  <c r="X658" i="37"/>
  <c r="AB658" i="37"/>
  <c r="X662" i="37"/>
  <c r="AB662" i="37"/>
  <c r="X666" i="37"/>
  <c r="AB666" i="37"/>
  <c r="X670" i="37"/>
  <c r="AB670" i="37"/>
  <c r="X674" i="37"/>
  <c r="AB674" i="37"/>
  <c r="X678" i="37"/>
  <c r="AB678" i="37"/>
  <c r="X682" i="37"/>
  <c r="AB682" i="37"/>
  <c r="X686" i="37"/>
  <c r="AB686" i="37"/>
  <c r="X690" i="37"/>
  <c r="AB690" i="37"/>
  <c r="X694" i="37"/>
  <c r="AB694" i="37"/>
  <c r="X698" i="37"/>
  <c r="AB698" i="37"/>
  <c r="X702" i="37"/>
  <c r="AB702" i="37"/>
  <c r="X706" i="37"/>
  <c r="AB706" i="37"/>
  <c r="X710" i="37"/>
  <c r="AB710" i="37"/>
  <c r="X714" i="37"/>
  <c r="AB714" i="37"/>
  <c r="X718" i="37"/>
  <c r="AB718" i="37"/>
  <c r="X722" i="37"/>
  <c r="AB722" i="37"/>
  <c r="X726" i="37"/>
  <c r="AB726" i="37"/>
  <c r="X730" i="37"/>
  <c r="AB730" i="37"/>
  <c r="X734" i="37"/>
  <c r="AB734" i="37"/>
  <c r="X738" i="37"/>
  <c r="AB738" i="37"/>
  <c r="X742" i="37"/>
  <c r="AB742" i="37"/>
  <c r="X746" i="37"/>
  <c r="AB746" i="37"/>
  <c r="X750" i="37"/>
  <c r="AB750" i="37"/>
  <c r="X754" i="37"/>
  <c r="AB754" i="37"/>
  <c r="X758" i="37"/>
  <c r="AB758" i="37"/>
  <c r="X762" i="37"/>
  <c r="AB762" i="37"/>
  <c r="X766" i="37"/>
  <c r="AB766" i="37"/>
  <c r="X770" i="37"/>
  <c r="AB770" i="37"/>
  <c r="X774" i="37"/>
  <c r="AB774" i="37"/>
  <c r="X778" i="37"/>
  <c r="AB778" i="37"/>
  <c r="X782" i="37"/>
  <c r="AB782" i="37"/>
  <c r="X786" i="37"/>
  <c r="AB786" i="37"/>
  <c r="X790" i="37"/>
  <c r="AB790" i="37"/>
  <c r="X794" i="37"/>
  <c r="AB794" i="37"/>
  <c r="X798" i="37"/>
  <c r="AB798" i="37"/>
  <c r="X802" i="37"/>
  <c r="AB802" i="37"/>
  <c r="X806" i="37"/>
  <c r="AB806" i="37"/>
  <c r="X810" i="37"/>
  <c r="AB810" i="37"/>
  <c r="X814" i="37"/>
  <c r="AB814" i="37"/>
  <c r="X818" i="37"/>
  <c r="AB818" i="37"/>
  <c r="X822" i="37"/>
  <c r="AB822" i="37"/>
  <c r="X826" i="37"/>
  <c r="AB826" i="37"/>
  <c r="X830" i="37"/>
  <c r="AB830" i="37"/>
  <c r="X834" i="37"/>
  <c r="AB834" i="37"/>
  <c r="X838" i="37"/>
  <c r="AB838" i="37"/>
  <c r="X842" i="37"/>
  <c r="AB842" i="37"/>
  <c r="X846" i="37"/>
  <c r="AB846" i="37"/>
  <c r="X850" i="37"/>
  <c r="AB850" i="37"/>
  <c r="X854" i="37"/>
  <c r="AB854" i="37"/>
  <c r="X858" i="37"/>
  <c r="AB858" i="37"/>
  <c r="X862" i="37"/>
  <c r="AB862" i="37"/>
  <c r="X866" i="37"/>
  <c r="AB866" i="37"/>
  <c r="X870" i="37"/>
  <c r="AB870" i="37"/>
  <c r="X874" i="37"/>
  <c r="AB874" i="37"/>
  <c r="X878" i="37"/>
  <c r="AB878" i="37"/>
  <c r="X882" i="37"/>
  <c r="AB882" i="37"/>
  <c r="X886" i="37"/>
  <c r="AB886" i="37"/>
  <c r="X890" i="37"/>
  <c r="AB890" i="37"/>
  <c r="X894" i="37"/>
  <c r="AB894" i="37"/>
  <c r="X898" i="37"/>
  <c r="AB898" i="37"/>
  <c r="X902" i="37"/>
  <c r="AB902" i="37"/>
  <c r="X906" i="37"/>
  <c r="AB906" i="37"/>
  <c r="X910" i="37"/>
  <c r="AB910" i="37"/>
  <c r="X914" i="37"/>
  <c r="AB914" i="37"/>
  <c r="X79" i="37"/>
  <c r="AB79" i="37"/>
  <c r="X121" i="37"/>
  <c r="AB121" i="37"/>
  <c r="X129" i="37"/>
  <c r="AB129" i="37"/>
  <c r="X137" i="37"/>
  <c r="AB137" i="37"/>
  <c r="X153" i="37"/>
  <c r="AB153" i="37"/>
  <c r="X161" i="37"/>
  <c r="AB161" i="37"/>
  <c r="X173" i="37"/>
  <c r="AB173" i="37"/>
  <c r="X185" i="37"/>
  <c r="AB185" i="37"/>
  <c r="X197" i="37"/>
  <c r="AB197" i="37"/>
  <c r="X205" i="37"/>
  <c r="AB205" i="37"/>
  <c r="X221" i="37"/>
  <c r="AB221" i="37"/>
  <c r="X229" i="37"/>
  <c r="AB229" i="37"/>
  <c r="X237" i="37"/>
  <c r="AB237" i="37"/>
  <c r="X253" i="37"/>
  <c r="AB253" i="37"/>
  <c r="X265" i="37"/>
  <c r="AB265" i="37"/>
  <c r="X277" i="37"/>
  <c r="AB277" i="37"/>
  <c r="X293" i="37"/>
  <c r="AB293" i="37"/>
  <c r="X305" i="37"/>
  <c r="AB305" i="37"/>
  <c r="X313" i="37"/>
  <c r="AB313" i="37"/>
  <c r="X329" i="37"/>
  <c r="AB329" i="37"/>
  <c r="X341" i="37"/>
  <c r="AB341" i="37"/>
  <c r="X349" i="37"/>
  <c r="AB349" i="37"/>
  <c r="X357" i="37"/>
  <c r="AB357" i="37"/>
  <c r="X373" i="37"/>
  <c r="AB373" i="37"/>
  <c r="X381" i="37"/>
  <c r="AB381" i="37"/>
  <c r="X389" i="37"/>
  <c r="AB389" i="37"/>
  <c r="X401" i="37"/>
  <c r="AB401" i="37"/>
  <c r="X413" i="37"/>
  <c r="AB413" i="37"/>
  <c r="X421" i="37"/>
  <c r="AB421" i="37"/>
  <c r="X433" i="37"/>
  <c r="AB433" i="37"/>
  <c r="X441" i="37"/>
  <c r="AB441" i="37"/>
  <c r="X449" i="37"/>
  <c r="AB449" i="37"/>
  <c r="X465" i="37"/>
  <c r="AB465" i="37"/>
  <c r="X481" i="37"/>
  <c r="AB481" i="37"/>
  <c r="X497" i="37"/>
  <c r="AB497" i="37"/>
  <c r="X525" i="37"/>
  <c r="AB525" i="37"/>
  <c r="X569" i="37"/>
  <c r="AB569" i="37"/>
  <c r="X761" i="37"/>
  <c r="AB761" i="37"/>
  <c r="X38" i="37"/>
  <c r="AB38" i="37"/>
  <c r="X66" i="37"/>
  <c r="AB66" i="37"/>
  <c r="X100" i="37"/>
  <c r="AB100" i="37"/>
  <c r="X111" i="37"/>
  <c r="AB111" i="37"/>
  <c r="X115" i="37"/>
  <c r="AB115" i="37"/>
  <c r="X119" i="37"/>
  <c r="AB119" i="37"/>
  <c r="X123" i="37"/>
  <c r="AB123" i="37"/>
  <c r="X127" i="37"/>
  <c r="AB127" i="37"/>
  <c r="X131" i="37"/>
  <c r="AB131" i="37"/>
  <c r="X135" i="37"/>
  <c r="AB135" i="37"/>
  <c r="X139" i="37"/>
  <c r="AB139" i="37"/>
  <c r="X143" i="37"/>
  <c r="AB143" i="37"/>
  <c r="X147" i="37"/>
  <c r="AB147" i="37"/>
  <c r="X151" i="37"/>
  <c r="AB151" i="37"/>
  <c r="X155" i="37"/>
  <c r="AB155" i="37"/>
  <c r="X159" i="37"/>
  <c r="AB159" i="37"/>
  <c r="X163" i="37"/>
  <c r="AB163" i="37"/>
  <c r="X167" i="37"/>
  <c r="AB167" i="37"/>
  <c r="X171" i="37"/>
  <c r="AB171" i="37"/>
  <c r="X175" i="37"/>
  <c r="AB175" i="37"/>
  <c r="X179" i="37"/>
  <c r="AB179" i="37"/>
  <c r="X183" i="37"/>
  <c r="AB183" i="37"/>
  <c r="X187" i="37"/>
  <c r="AB187" i="37"/>
  <c r="X191" i="37"/>
  <c r="AB191" i="37"/>
  <c r="X195" i="37"/>
  <c r="AB195" i="37"/>
  <c r="X199" i="37"/>
  <c r="AB199" i="37"/>
  <c r="X203" i="37"/>
  <c r="AB203" i="37"/>
  <c r="X207" i="37"/>
  <c r="AB207" i="37"/>
  <c r="X211" i="37"/>
  <c r="AB211" i="37"/>
  <c r="X215" i="37"/>
  <c r="AB215" i="37"/>
  <c r="X219" i="37"/>
  <c r="AB219" i="37"/>
  <c r="X223" i="37"/>
  <c r="AB223" i="37"/>
  <c r="X227" i="37"/>
  <c r="AB227" i="37"/>
  <c r="X231" i="37"/>
  <c r="AB231" i="37"/>
  <c r="X235" i="37"/>
  <c r="AB235" i="37"/>
  <c r="X239" i="37"/>
  <c r="AB239" i="37"/>
  <c r="X243" i="37"/>
  <c r="AB243" i="37"/>
  <c r="X247" i="37"/>
  <c r="AB247" i="37"/>
  <c r="X251" i="37"/>
  <c r="AB251" i="37"/>
  <c r="X255" i="37"/>
  <c r="AB255" i="37"/>
  <c r="X259" i="37"/>
  <c r="AB259" i="37"/>
  <c r="X263" i="37"/>
  <c r="AB263" i="37"/>
  <c r="X267" i="37"/>
  <c r="AB267" i="37"/>
  <c r="X271" i="37"/>
  <c r="AB271" i="37"/>
  <c r="X275" i="37"/>
  <c r="AB275" i="37"/>
  <c r="X279" i="37"/>
  <c r="AB279" i="37"/>
  <c r="X283" i="37"/>
  <c r="AB283" i="37"/>
  <c r="X287" i="37"/>
  <c r="AB287" i="37"/>
  <c r="X291" i="37"/>
  <c r="AB291" i="37"/>
  <c r="X295" i="37"/>
  <c r="AB295" i="37"/>
  <c r="X299" i="37"/>
  <c r="AB299" i="37"/>
  <c r="X303" i="37"/>
  <c r="AB303" i="37"/>
  <c r="X307" i="37"/>
  <c r="AB307" i="37"/>
  <c r="X311" i="37"/>
  <c r="AB311" i="37"/>
  <c r="X315" i="37"/>
  <c r="AB315" i="37"/>
  <c r="X319" i="37"/>
  <c r="AB319" i="37"/>
  <c r="X323" i="37"/>
  <c r="AB323" i="37"/>
  <c r="X327" i="37"/>
  <c r="AB327" i="37"/>
  <c r="X331" i="37"/>
  <c r="AB331" i="37"/>
  <c r="X335" i="37"/>
  <c r="AB335" i="37"/>
  <c r="X339" i="37"/>
  <c r="AB339" i="37"/>
  <c r="X343" i="37"/>
  <c r="AB343" i="37"/>
  <c r="X347" i="37"/>
  <c r="AB347" i="37"/>
  <c r="X351" i="37"/>
  <c r="AB351" i="37"/>
  <c r="X355" i="37"/>
  <c r="AB355" i="37"/>
  <c r="X359" i="37"/>
  <c r="AB359" i="37"/>
  <c r="X363" i="37"/>
  <c r="AB363" i="37"/>
  <c r="X367" i="37"/>
  <c r="AB367" i="37"/>
  <c r="X371" i="37"/>
  <c r="AB371" i="37"/>
  <c r="X375" i="37"/>
  <c r="AB375" i="37"/>
  <c r="X379" i="37"/>
  <c r="AB379" i="37"/>
  <c r="X383" i="37"/>
  <c r="AB383" i="37"/>
  <c r="X387" i="37"/>
  <c r="AB387" i="37"/>
  <c r="X391" i="37"/>
  <c r="AB391" i="37"/>
  <c r="X395" i="37"/>
  <c r="AB395" i="37"/>
  <c r="X399" i="37"/>
  <c r="AB399" i="37"/>
  <c r="X403" i="37"/>
  <c r="AB403" i="37"/>
  <c r="X407" i="37"/>
  <c r="AB407" i="37"/>
  <c r="X411" i="37"/>
  <c r="AB411" i="37"/>
  <c r="X415" i="37"/>
  <c r="AB415" i="37"/>
  <c r="X419" i="37"/>
  <c r="AB419" i="37"/>
  <c r="X423" i="37"/>
  <c r="AB423" i="37"/>
  <c r="X427" i="37"/>
  <c r="AB427" i="37"/>
  <c r="X431" i="37"/>
  <c r="AB431" i="37"/>
  <c r="X435" i="37"/>
  <c r="AB435" i="37"/>
  <c r="X439" i="37"/>
  <c r="AB439" i="37"/>
  <c r="X443" i="37"/>
  <c r="AB443" i="37"/>
  <c r="X447" i="37"/>
  <c r="AB447" i="37"/>
  <c r="X451" i="37"/>
  <c r="AB451" i="37"/>
  <c r="X455" i="37"/>
  <c r="AB455" i="37"/>
  <c r="X459" i="37"/>
  <c r="AB459" i="37"/>
  <c r="X463" i="37"/>
  <c r="AB463" i="37"/>
  <c r="X467" i="37"/>
  <c r="AB467" i="37"/>
  <c r="X471" i="37"/>
  <c r="AB471" i="37"/>
  <c r="X475" i="37"/>
  <c r="AB475" i="37"/>
  <c r="X479" i="37"/>
  <c r="AB479" i="37"/>
  <c r="X483" i="37"/>
  <c r="AB483" i="37"/>
  <c r="X487" i="37"/>
  <c r="AB487" i="37"/>
  <c r="X491" i="37"/>
  <c r="AB491" i="37"/>
  <c r="X495" i="37"/>
  <c r="AB495" i="37"/>
  <c r="X499" i="37"/>
  <c r="AB499" i="37"/>
  <c r="X503" i="37"/>
  <c r="AB503" i="37"/>
  <c r="X507" i="37"/>
  <c r="AB507" i="37"/>
  <c r="X511" i="37"/>
  <c r="AB511" i="37"/>
  <c r="X515" i="37"/>
  <c r="AB515" i="37"/>
  <c r="X519" i="37"/>
  <c r="AB519" i="37"/>
  <c r="X523" i="37"/>
  <c r="AB523" i="37"/>
  <c r="X527" i="37"/>
  <c r="AB527" i="37"/>
  <c r="X531" i="37"/>
  <c r="AB531" i="37"/>
  <c r="X535" i="37"/>
  <c r="AB535" i="37"/>
  <c r="X539" i="37"/>
  <c r="AB539" i="37"/>
  <c r="X543" i="37"/>
  <c r="AB543" i="37"/>
  <c r="X547" i="37"/>
  <c r="AB547" i="37"/>
  <c r="X551" i="37"/>
  <c r="AB551" i="37"/>
  <c r="X555" i="37"/>
  <c r="AB555" i="37"/>
  <c r="X559" i="37"/>
  <c r="AB559" i="37"/>
  <c r="X563" i="37"/>
  <c r="AB563" i="37"/>
  <c r="X567" i="37"/>
  <c r="AB567" i="37"/>
  <c r="X571" i="37"/>
  <c r="AB571" i="37"/>
  <c r="X575" i="37"/>
  <c r="AB575" i="37"/>
  <c r="X579" i="37"/>
  <c r="AB579" i="37"/>
  <c r="X583" i="37"/>
  <c r="AB583" i="37"/>
  <c r="X587" i="37"/>
  <c r="AB587" i="37"/>
  <c r="X591" i="37"/>
  <c r="AB591" i="37"/>
  <c r="X595" i="37"/>
  <c r="AB595" i="37"/>
  <c r="X599" i="37"/>
  <c r="AB599" i="37"/>
  <c r="X603" i="37"/>
  <c r="AB603" i="37"/>
  <c r="X607" i="37"/>
  <c r="AB607" i="37"/>
  <c r="X611" i="37"/>
  <c r="AB611" i="37"/>
  <c r="X615" i="37"/>
  <c r="AB615" i="37"/>
  <c r="X619" i="37"/>
  <c r="AB619" i="37"/>
  <c r="X623" i="37"/>
  <c r="AB623" i="37"/>
  <c r="X627" i="37"/>
  <c r="AB627" i="37"/>
  <c r="X631" i="37"/>
  <c r="AB631" i="37"/>
  <c r="X635" i="37"/>
  <c r="AB635" i="37"/>
  <c r="X639" i="37"/>
  <c r="AB639" i="37"/>
  <c r="X643" i="37"/>
  <c r="AB643" i="37"/>
  <c r="X647" i="37"/>
  <c r="AB647" i="37"/>
  <c r="X651" i="37"/>
  <c r="AB651" i="37"/>
  <c r="X655" i="37"/>
  <c r="AB655" i="37"/>
  <c r="X659" i="37"/>
  <c r="AB659" i="37"/>
  <c r="X663" i="37"/>
  <c r="AB663" i="37"/>
  <c r="X667" i="37"/>
  <c r="AB667" i="37"/>
  <c r="X671" i="37"/>
  <c r="AB671" i="37"/>
  <c r="X675" i="37"/>
  <c r="AB675" i="37"/>
  <c r="X679" i="37"/>
  <c r="AB679" i="37"/>
  <c r="X683" i="37"/>
  <c r="AB683" i="37"/>
  <c r="X687" i="37"/>
  <c r="AB687" i="37"/>
  <c r="X691" i="37"/>
  <c r="AB691" i="37"/>
  <c r="X695" i="37"/>
  <c r="AB695" i="37"/>
  <c r="X699" i="37"/>
  <c r="AB699" i="37"/>
  <c r="X703" i="37"/>
  <c r="AB703" i="37"/>
  <c r="X707" i="37"/>
  <c r="AB707" i="37"/>
  <c r="X711" i="37"/>
  <c r="AB711" i="37"/>
  <c r="X715" i="37"/>
  <c r="AB715" i="37"/>
  <c r="X719" i="37"/>
  <c r="AB719" i="37"/>
  <c r="X723" i="37"/>
  <c r="AB723" i="37"/>
  <c r="X727" i="37"/>
  <c r="AB727" i="37"/>
  <c r="X731" i="37"/>
  <c r="AB731" i="37"/>
  <c r="X735" i="37"/>
  <c r="AB735" i="37"/>
  <c r="X739" i="37"/>
  <c r="AB739" i="37"/>
  <c r="X743" i="37"/>
  <c r="AB743" i="37"/>
  <c r="X747" i="37"/>
  <c r="AB747" i="37"/>
  <c r="X751" i="37"/>
  <c r="AB751" i="37"/>
  <c r="X755" i="37"/>
  <c r="AB755" i="37"/>
  <c r="X759" i="37"/>
  <c r="AB759" i="37"/>
  <c r="X763" i="37"/>
  <c r="AB763" i="37"/>
  <c r="X767" i="37"/>
  <c r="AB767" i="37"/>
  <c r="X771" i="37"/>
  <c r="AB771" i="37"/>
  <c r="X775" i="37"/>
  <c r="AB775" i="37"/>
  <c r="X779" i="37"/>
  <c r="AB779" i="37"/>
  <c r="X783" i="37"/>
  <c r="AB783" i="37"/>
  <c r="X787" i="37"/>
  <c r="AB787" i="37"/>
  <c r="X791" i="37"/>
  <c r="AB791" i="37"/>
  <c r="X795" i="37"/>
  <c r="AB795" i="37"/>
  <c r="X799" i="37"/>
  <c r="AB799" i="37"/>
  <c r="X803" i="37"/>
  <c r="AB803" i="37"/>
  <c r="X807" i="37"/>
  <c r="AB807" i="37"/>
  <c r="X811" i="37"/>
  <c r="AB811" i="37"/>
  <c r="X815" i="37"/>
  <c r="AB815" i="37"/>
  <c r="X819" i="37"/>
  <c r="AB819" i="37"/>
  <c r="X823" i="37"/>
  <c r="AB823" i="37"/>
  <c r="X827" i="37"/>
  <c r="AB827" i="37"/>
  <c r="X831" i="37"/>
  <c r="AB831" i="37"/>
  <c r="X835" i="37"/>
  <c r="AB835" i="37"/>
  <c r="X839" i="37"/>
  <c r="AB839" i="37"/>
  <c r="X843" i="37"/>
  <c r="AB843" i="37"/>
  <c r="X847" i="37"/>
  <c r="AB847" i="37"/>
  <c r="X851" i="37"/>
  <c r="AB851" i="37"/>
  <c r="X855" i="37"/>
  <c r="AB855" i="37"/>
  <c r="X859" i="37"/>
  <c r="AB859" i="37"/>
  <c r="X863" i="37"/>
  <c r="AB863" i="37"/>
  <c r="X867" i="37"/>
  <c r="AB867" i="37"/>
  <c r="X871" i="37"/>
  <c r="AB871" i="37"/>
  <c r="X875" i="37"/>
  <c r="AB875" i="37"/>
  <c r="X879" i="37"/>
  <c r="AB879" i="37"/>
  <c r="X883" i="37"/>
  <c r="AB883" i="37"/>
  <c r="X887" i="37"/>
  <c r="AB887" i="37"/>
  <c r="X891" i="37"/>
  <c r="AB891" i="37"/>
  <c r="X895" i="37"/>
  <c r="AB895" i="37"/>
  <c r="X899" i="37"/>
  <c r="AB899" i="37"/>
  <c r="X903" i="37"/>
  <c r="AB903" i="37"/>
  <c r="X907" i="37"/>
  <c r="AB907" i="37"/>
  <c r="X911" i="37"/>
  <c r="AB911" i="37"/>
  <c r="X915" i="37"/>
  <c r="AB915" i="37"/>
  <c r="X21" i="37"/>
  <c r="AB21" i="37"/>
  <c r="X117" i="37"/>
  <c r="AB117" i="37"/>
  <c r="X141" i="37"/>
  <c r="AB141" i="37"/>
  <c r="X165" i="37"/>
  <c r="AB165" i="37"/>
  <c r="X193" i="37"/>
  <c r="AB193" i="37"/>
  <c r="X217" i="37"/>
  <c r="AB217" i="37"/>
  <c r="X241" i="37"/>
  <c r="AB241" i="37"/>
  <c r="X269" i="37"/>
  <c r="AB269" i="37"/>
  <c r="X301" i="37"/>
  <c r="AB301" i="37"/>
  <c r="X333" i="37"/>
  <c r="AB333" i="37"/>
  <c r="X365" i="37"/>
  <c r="AB365" i="37"/>
  <c r="X397" i="37"/>
  <c r="AB397" i="37"/>
  <c r="X425" i="37"/>
  <c r="AB425" i="37"/>
  <c r="X453" i="37"/>
  <c r="AB453" i="37"/>
  <c r="X473" i="37"/>
  <c r="AB473" i="37"/>
  <c r="X489" i="37"/>
  <c r="AB489" i="37"/>
  <c r="X505" i="37"/>
  <c r="AB505" i="37"/>
  <c r="X509" i="37"/>
  <c r="AB509" i="37"/>
  <c r="X521" i="37"/>
  <c r="AB521" i="37"/>
  <c r="X533" i="37"/>
  <c r="AB533" i="37"/>
  <c r="X537" i="37"/>
  <c r="AB537" i="37"/>
  <c r="X545" i="37"/>
  <c r="AB545" i="37"/>
  <c r="X553" i="37"/>
  <c r="AB553" i="37"/>
  <c r="X561" i="37"/>
  <c r="AB561" i="37"/>
  <c r="X573" i="37"/>
  <c r="AB573" i="37"/>
  <c r="X581" i="37"/>
  <c r="AB581" i="37"/>
  <c r="X589" i="37"/>
  <c r="AB589" i="37"/>
  <c r="X597" i="37"/>
  <c r="AB597" i="37"/>
  <c r="X605" i="37"/>
  <c r="AB605" i="37"/>
  <c r="X609" i="37"/>
  <c r="AB609" i="37"/>
  <c r="X617" i="37"/>
  <c r="AB617" i="37"/>
  <c r="X625" i="37"/>
  <c r="AB625" i="37"/>
  <c r="X641" i="37"/>
  <c r="AB641" i="37"/>
  <c r="X741" i="37"/>
  <c r="AB741" i="37"/>
  <c r="X16" i="37"/>
  <c r="AB16" i="37"/>
  <c r="X45" i="37"/>
  <c r="AB45" i="37"/>
  <c r="X73" i="37"/>
  <c r="AB73" i="37"/>
  <c r="X105" i="37"/>
  <c r="AB105" i="37"/>
  <c r="X112" i="37"/>
  <c r="AB112" i="37"/>
  <c r="X116" i="37"/>
  <c r="AB116" i="37"/>
  <c r="X120" i="37"/>
  <c r="AB120" i="37"/>
  <c r="X124" i="37"/>
  <c r="AB124" i="37"/>
  <c r="X128" i="37"/>
  <c r="AB128" i="37"/>
  <c r="X132" i="37"/>
  <c r="AB132" i="37"/>
  <c r="X136" i="37"/>
  <c r="AB136" i="37"/>
  <c r="X140" i="37"/>
  <c r="AB140" i="37"/>
  <c r="X144" i="37"/>
  <c r="AB144" i="37"/>
  <c r="X148" i="37"/>
  <c r="AB148" i="37"/>
  <c r="X152" i="37"/>
  <c r="AB152" i="37"/>
  <c r="X156" i="37"/>
  <c r="AB156" i="37"/>
  <c r="X160" i="37"/>
  <c r="AB160" i="37"/>
  <c r="X164" i="37"/>
  <c r="AB164" i="37"/>
  <c r="X168" i="37"/>
  <c r="AB168" i="37"/>
  <c r="X172" i="37"/>
  <c r="AB172" i="37"/>
  <c r="X176" i="37"/>
  <c r="AB176" i="37"/>
  <c r="X180" i="37"/>
  <c r="AB180" i="37"/>
  <c r="X184" i="37"/>
  <c r="AB184" i="37"/>
  <c r="X188" i="37"/>
  <c r="AB188" i="37"/>
  <c r="X192" i="37"/>
  <c r="AB192" i="37"/>
  <c r="X196" i="37"/>
  <c r="AB196" i="37"/>
  <c r="X200" i="37"/>
  <c r="AB200" i="37"/>
  <c r="X204" i="37"/>
  <c r="AB204" i="37"/>
  <c r="X208" i="37"/>
  <c r="AB208" i="37"/>
  <c r="X212" i="37"/>
  <c r="AB212" i="37"/>
  <c r="X216" i="37"/>
  <c r="AB216" i="37"/>
  <c r="X220" i="37"/>
  <c r="AB220" i="37"/>
  <c r="X224" i="37"/>
  <c r="AB224" i="37"/>
  <c r="X228" i="37"/>
  <c r="AB228" i="37"/>
  <c r="X232" i="37"/>
  <c r="AB232" i="37"/>
  <c r="X236" i="37"/>
  <c r="AB236" i="37"/>
  <c r="X240" i="37"/>
  <c r="AB240" i="37"/>
  <c r="X244" i="37"/>
  <c r="AB244" i="37"/>
  <c r="X248" i="37"/>
  <c r="AB248" i="37"/>
  <c r="X252" i="37"/>
  <c r="AB252" i="37"/>
  <c r="X256" i="37"/>
  <c r="AB256" i="37"/>
  <c r="X260" i="37"/>
  <c r="AB260" i="37"/>
  <c r="X264" i="37"/>
  <c r="AB264" i="37"/>
  <c r="X268" i="37"/>
  <c r="AB268" i="37"/>
  <c r="X272" i="37"/>
  <c r="AB272" i="37"/>
  <c r="X276" i="37"/>
  <c r="AB276" i="37"/>
  <c r="X280" i="37"/>
  <c r="AB280" i="37"/>
  <c r="X284" i="37"/>
  <c r="AB284" i="37"/>
  <c r="X288" i="37"/>
  <c r="AB288" i="37"/>
  <c r="X292" i="37"/>
  <c r="AB292" i="37"/>
  <c r="X296" i="37"/>
  <c r="AB296" i="37"/>
  <c r="X300" i="37"/>
  <c r="AB300" i="37"/>
  <c r="X304" i="37"/>
  <c r="AB304" i="37"/>
  <c r="X308" i="37"/>
  <c r="AB308" i="37"/>
  <c r="X312" i="37"/>
  <c r="AB312" i="37"/>
  <c r="X316" i="37"/>
  <c r="AB316" i="37"/>
  <c r="X320" i="37"/>
  <c r="AB320" i="37"/>
  <c r="X324" i="37"/>
  <c r="AB324" i="37"/>
  <c r="X328" i="37"/>
  <c r="AB328" i="37"/>
  <c r="X332" i="37"/>
  <c r="AB332" i="37"/>
  <c r="X336" i="37"/>
  <c r="AB336" i="37"/>
  <c r="X340" i="37"/>
  <c r="AB340" i="37"/>
  <c r="X344" i="37"/>
  <c r="AB344" i="37"/>
  <c r="X348" i="37"/>
  <c r="AB348" i="37"/>
  <c r="X352" i="37"/>
  <c r="AB352" i="37"/>
  <c r="X356" i="37"/>
  <c r="AB356" i="37"/>
  <c r="X360" i="37"/>
  <c r="AB360" i="37"/>
  <c r="X364" i="37"/>
  <c r="AB364" i="37"/>
  <c r="X368" i="37"/>
  <c r="AB368" i="37"/>
  <c r="X372" i="37"/>
  <c r="AB372" i="37"/>
  <c r="X376" i="37"/>
  <c r="AB376" i="37"/>
  <c r="X380" i="37"/>
  <c r="AB380" i="37"/>
  <c r="X384" i="37"/>
  <c r="AB384" i="37"/>
  <c r="X388" i="37"/>
  <c r="AB388" i="37"/>
  <c r="X392" i="37"/>
  <c r="AB392" i="37"/>
  <c r="X396" i="37"/>
  <c r="AB396" i="37"/>
  <c r="X400" i="37"/>
  <c r="AB400" i="37"/>
  <c r="X404" i="37"/>
  <c r="AB404" i="37"/>
  <c r="X408" i="37"/>
  <c r="AB408" i="37"/>
  <c r="X412" i="37"/>
  <c r="AB412" i="37"/>
  <c r="X416" i="37"/>
  <c r="AB416" i="37"/>
  <c r="X420" i="37"/>
  <c r="AB420" i="37"/>
  <c r="X424" i="37"/>
  <c r="AB424" i="37"/>
  <c r="X428" i="37"/>
  <c r="AB428" i="37"/>
  <c r="X432" i="37"/>
  <c r="AB432" i="37"/>
  <c r="X436" i="37"/>
  <c r="AB436" i="37"/>
  <c r="X440" i="37"/>
  <c r="AB440" i="37"/>
  <c r="X444" i="37"/>
  <c r="AB444" i="37"/>
  <c r="X448" i="37"/>
  <c r="AB448" i="37"/>
  <c r="X452" i="37"/>
  <c r="AB452" i="37"/>
  <c r="X456" i="37"/>
  <c r="AB456" i="37"/>
  <c r="X460" i="37"/>
  <c r="AB460" i="37"/>
  <c r="X464" i="37"/>
  <c r="AB464" i="37"/>
  <c r="X468" i="37"/>
  <c r="AB468" i="37"/>
  <c r="X472" i="37"/>
  <c r="AB472" i="37"/>
  <c r="X476" i="37"/>
  <c r="AB476" i="37"/>
  <c r="X480" i="37"/>
  <c r="AB480" i="37"/>
  <c r="X484" i="37"/>
  <c r="AB484" i="37"/>
  <c r="X488" i="37"/>
  <c r="AB488" i="37"/>
  <c r="X492" i="37"/>
  <c r="AB492" i="37"/>
  <c r="X496" i="37"/>
  <c r="AB496" i="37"/>
  <c r="X500" i="37"/>
  <c r="AB500" i="37"/>
  <c r="X504" i="37"/>
  <c r="AB504" i="37"/>
  <c r="X508" i="37"/>
  <c r="AB508" i="37"/>
  <c r="X512" i="37"/>
  <c r="AB512" i="37"/>
  <c r="X516" i="37"/>
  <c r="AB516" i="37"/>
  <c r="X520" i="37"/>
  <c r="AB520" i="37"/>
  <c r="X524" i="37"/>
  <c r="AB524" i="37"/>
  <c r="X528" i="37"/>
  <c r="AB528" i="37"/>
  <c r="X532" i="37"/>
  <c r="AB532" i="37"/>
  <c r="X536" i="37"/>
  <c r="AB536" i="37"/>
  <c r="X540" i="37"/>
  <c r="AB540" i="37"/>
  <c r="X544" i="37"/>
  <c r="AB544" i="37"/>
  <c r="X548" i="37"/>
  <c r="AB548" i="37"/>
  <c r="X552" i="37"/>
  <c r="AB552" i="37"/>
  <c r="X556" i="37"/>
  <c r="AB556" i="37"/>
  <c r="X560" i="37"/>
  <c r="AB560" i="37"/>
  <c r="X564" i="37"/>
  <c r="AB564" i="37"/>
  <c r="X568" i="37"/>
  <c r="AB568" i="37"/>
  <c r="X572" i="37"/>
  <c r="AB572" i="37"/>
  <c r="X576" i="37"/>
  <c r="AB576" i="37"/>
  <c r="X580" i="37"/>
  <c r="AB580" i="37"/>
  <c r="X584" i="37"/>
  <c r="AB584" i="37"/>
  <c r="X588" i="37"/>
  <c r="AB588" i="37"/>
  <c r="X592" i="37"/>
  <c r="AB592" i="37"/>
  <c r="X596" i="37"/>
  <c r="AB596" i="37"/>
  <c r="X600" i="37"/>
  <c r="AB600" i="37"/>
  <c r="X604" i="37"/>
  <c r="AB604" i="37"/>
  <c r="X608" i="37"/>
  <c r="AB608" i="37"/>
  <c r="X612" i="37"/>
  <c r="AB612" i="37"/>
  <c r="X616" i="37"/>
  <c r="AB616" i="37"/>
  <c r="X620" i="37"/>
  <c r="AB620" i="37"/>
  <c r="X624" i="37"/>
  <c r="AB624" i="37"/>
  <c r="X628" i="37"/>
  <c r="AB628" i="37"/>
  <c r="X632" i="37"/>
  <c r="AB632" i="37"/>
  <c r="X636" i="37"/>
  <c r="AB636" i="37"/>
  <c r="X640" i="37"/>
  <c r="AB640" i="37"/>
  <c r="X644" i="37"/>
  <c r="AB644" i="37"/>
  <c r="X648" i="37"/>
  <c r="AB648" i="37"/>
  <c r="X652" i="37"/>
  <c r="AB652" i="37"/>
  <c r="X656" i="37"/>
  <c r="AB656" i="37"/>
  <c r="X660" i="37"/>
  <c r="AB660" i="37"/>
  <c r="X664" i="37"/>
  <c r="AB664" i="37"/>
  <c r="X668" i="37"/>
  <c r="AB668" i="37"/>
  <c r="X672" i="37"/>
  <c r="AB672" i="37"/>
  <c r="X676" i="37"/>
  <c r="AB676" i="37"/>
  <c r="X680" i="37"/>
  <c r="AB680" i="37"/>
  <c r="X684" i="37"/>
  <c r="AB684" i="37"/>
  <c r="X688" i="37"/>
  <c r="AB688" i="37"/>
  <c r="X692" i="37"/>
  <c r="AB692" i="37"/>
  <c r="X696" i="37"/>
  <c r="AB696" i="37"/>
  <c r="X700" i="37"/>
  <c r="AB700" i="37"/>
  <c r="X704" i="37"/>
  <c r="AB704" i="37"/>
  <c r="X708" i="37"/>
  <c r="AB708" i="37"/>
  <c r="X712" i="37"/>
  <c r="AB712" i="37"/>
  <c r="X716" i="37"/>
  <c r="AB716" i="37"/>
  <c r="X720" i="37"/>
  <c r="AB720" i="37"/>
  <c r="X724" i="37"/>
  <c r="AB724" i="37"/>
  <c r="X728" i="37"/>
  <c r="AB728" i="37"/>
  <c r="X732" i="37"/>
  <c r="AB732" i="37"/>
  <c r="X736" i="37"/>
  <c r="AB736" i="37"/>
  <c r="X740" i="37"/>
  <c r="AB740" i="37"/>
  <c r="X744" i="37"/>
  <c r="AB744" i="37"/>
  <c r="X748" i="37"/>
  <c r="AB748" i="37"/>
  <c r="X752" i="37"/>
  <c r="AB752" i="37"/>
  <c r="X756" i="37"/>
  <c r="AB756" i="37"/>
  <c r="X760" i="37"/>
  <c r="AB760" i="37"/>
  <c r="X764" i="37"/>
  <c r="AB764" i="37"/>
  <c r="X768" i="37"/>
  <c r="AB768" i="37"/>
  <c r="X772" i="37"/>
  <c r="AB772" i="37"/>
  <c r="X776" i="37"/>
  <c r="AB776" i="37"/>
  <c r="X780" i="37"/>
  <c r="AB780" i="37"/>
  <c r="X784" i="37"/>
  <c r="AB784" i="37"/>
  <c r="X788" i="37"/>
  <c r="AB788" i="37"/>
  <c r="X792" i="37"/>
  <c r="AB792" i="37"/>
  <c r="X796" i="37"/>
  <c r="AB796" i="37"/>
  <c r="X800" i="37"/>
  <c r="AB800" i="37"/>
  <c r="X804" i="37"/>
  <c r="AB804" i="37"/>
  <c r="X808" i="37"/>
  <c r="AB808" i="37"/>
  <c r="X812" i="37"/>
  <c r="AB812" i="37"/>
  <c r="X816" i="37"/>
  <c r="AB816" i="37"/>
  <c r="X820" i="37"/>
  <c r="AB820" i="37"/>
  <c r="X824" i="37"/>
  <c r="AB824" i="37"/>
  <c r="X828" i="37"/>
  <c r="AB828" i="37"/>
  <c r="X832" i="37"/>
  <c r="AB832" i="37"/>
  <c r="X836" i="37"/>
  <c r="AB836" i="37"/>
  <c r="X840" i="37"/>
  <c r="AB840" i="37"/>
  <c r="X844" i="37"/>
  <c r="AB844" i="37"/>
  <c r="X848" i="37"/>
  <c r="AB848" i="37"/>
  <c r="X852" i="37"/>
  <c r="AB852" i="37"/>
  <c r="X856" i="37"/>
  <c r="AB856" i="37"/>
  <c r="X860" i="37"/>
  <c r="AB860" i="37"/>
  <c r="X864" i="37"/>
  <c r="AB864" i="37"/>
  <c r="X868" i="37"/>
  <c r="AB868" i="37"/>
  <c r="X872" i="37"/>
  <c r="AB872" i="37"/>
  <c r="X876" i="37"/>
  <c r="AB876" i="37"/>
  <c r="X880" i="37"/>
  <c r="AB880" i="37"/>
  <c r="X884" i="37"/>
  <c r="AB884" i="37"/>
  <c r="X888" i="37"/>
  <c r="AB888" i="37"/>
  <c r="X892" i="37"/>
  <c r="AB892" i="37"/>
  <c r="X896" i="37"/>
  <c r="AB896" i="37"/>
  <c r="X900" i="37"/>
  <c r="AB900" i="37"/>
  <c r="X904" i="37"/>
  <c r="AB904" i="37"/>
  <c r="X908" i="37"/>
  <c r="AB908" i="37"/>
  <c r="X912" i="37"/>
  <c r="AB912" i="37"/>
  <c r="AA31" i="37"/>
  <c r="W31" i="37"/>
  <c r="AA122" i="37"/>
  <c r="W122" i="37"/>
  <c r="AA134" i="37"/>
  <c r="W134" i="37"/>
  <c r="AA142" i="37"/>
  <c r="W142" i="37"/>
  <c r="AA154" i="37"/>
  <c r="W154" i="37"/>
  <c r="AA162" i="37"/>
  <c r="W162" i="37"/>
  <c r="AA178" i="37"/>
  <c r="W178" i="37"/>
  <c r="AA198" i="37"/>
  <c r="W198" i="37"/>
  <c r="AA206" i="37"/>
  <c r="W206" i="37"/>
  <c r="AA218" i="37"/>
  <c r="W218" i="37"/>
  <c r="AA226" i="37"/>
  <c r="W226" i="37"/>
  <c r="AA238" i="37"/>
  <c r="W238" i="37"/>
  <c r="AA246" i="37"/>
  <c r="W246" i="37"/>
  <c r="AA258" i="37"/>
  <c r="W258" i="37"/>
  <c r="AA266" i="37"/>
  <c r="W266" i="37"/>
  <c r="AA286" i="37"/>
  <c r="W286" i="37"/>
  <c r="AA318" i="37"/>
  <c r="W318" i="37"/>
  <c r="AA338" i="37"/>
  <c r="W338" i="37"/>
  <c r="AA346" i="37"/>
  <c r="W346" i="37"/>
  <c r="AA358" i="37"/>
  <c r="W358" i="37"/>
  <c r="AA370" i="37"/>
  <c r="W370" i="37"/>
  <c r="AA402" i="37"/>
  <c r="W402" i="37"/>
  <c r="AA414" i="37"/>
  <c r="W414" i="37"/>
  <c r="AA430" i="37"/>
  <c r="W430" i="37"/>
  <c r="AA442" i="37"/>
  <c r="W442" i="37"/>
  <c r="AA454" i="37"/>
  <c r="W454" i="37"/>
  <c r="AA462" i="37"/>
  <c r="W462" i="37"/>
  <c r="AA482" i="37"/>
  <c r="W482" i="37"/>
  <c r="AA490" i="37"/>
  <c r="W490" i="37"/>
  <c r="S502" i="37"/>
  <c r="S510" i="37"/>
  <c r="AA510" i="37"/>
  <c r="W510" i="37"/>
  <c r="AA518" i="37"/>
  <c r="W518" i="37"/>
  <c r="S530" i="37"/>
  <c r="AA538" i="37"/>
  <c r="W538" i="37"/>
  <c r="AA570" i="37"/>
  <c r="W570" i="37"/>
  <c r="AA590" i="37"/>
  <c r="W590" i="37"/>
  <c r="AA598" i="37"/>
  <c r="W598" i="37"/>
  <c r="AA610" i="37"/>
  <c r="W610" i="37"/>
  <c r="AA618" i="37"/>
  <c r="W618" i="37"/>
  <c r="R646" i="37"/>
  <c r="AA646" i="37"/>
  <c r="W646" i="37"/>
  <c r="R662" i="37"/>
  <c r="V678" i="37"/>
  <c r="AA678" i="37"/>
  <c r="W678" i="37"/>
  <c r="R690" i="37"/>
  <c r="S698" i="37"/>
  <c r="AA706" i="37"/>
  <c r="W706" i="37"/>
  <c r="AA714" i="37"/>
  <c r="W714" i="37"/>
  <c r="AA722" i="37"/>
  <c r="W722" i="37"/>
  <c r="S738" i="37"/>
  <c r="AA738" i="37"/>
  <c r="W738" i="37"/>
  <c r="AA742" i="37"/>
  <c r="W742" i="37"/>
  <c r="R746" i="37"/>
  <c r="S750" i="37"/>
  <c r="AA750" i="37"/>
  <c r="W750" i="37"/>
  <c r="S754" i="37"/>
  <c r="R758" i="37"/>
  <c r="AA758" i="37"/>
  <c r="W758" i="37"/>
  <c r="S762" i="37"/>
  <c r="AA762" i="37"/>
  <c r="W762" i="37"/>
  <c r="R766" i="37"/>
  <c r="AA766" i="37"/>
  <c r="W766" i="37"/>
  <c r="R770" i="37"/>
  <c r="AA770" i="37"/>
  <c r="W770" i="37"/>
  <c r="R778" i="37"/>
  <c r="AA778" i="37"/>
  <c r="W778" i="37"/>
  <c r="R782" i="37"/>
  <c r="S786" i="37"/>
  <c r="AA786" i="37"/>
  <c r="W786" i="37"/>
  <c r="S790" i="37"/>
  <c r="AA790" i="37"/>
  <c r="W790" i="37"/>
  <c r="AA794" i="37"/>
  <c r="W794" i="37"/>
  <c r="R798" i="37"/>
  <c r="AA798" i="37"/>
  <c r="W798" i="37"/>
  <c r="S806" i="37"/>
  <c r="AA806" i="37"/>
  <c r="W806" i="37"/>
  <c r="S814" i="37"/>
  <c r="AA814" i="37"/>
  <c r="W814" i="37"/>
  <c r="S15" i="37"/>
  <c r="AA15" i="37"/>
  <c r="W15" i="37"/>
  <c r="AA21" i="37"/>
  <c r="W21" i="37"/>
  <c r="AA52" i="37"/>
  <c r="W52" i="37"/>
  <c r="AA79" i="37"/>
  <c r="W79" i="37"/>
  <c r="AA113" i="37"/>
  <c r="W113" i="37"/>
  <c r="AA121" i="37"/>
  <c r="W121" i="37"/>
  <c r="AA125" i="37"/>
  <c r="W125" i="37"/>
  <c r="AA129" i="37"/>
  <c r="W129" i="37"/>
  <c r="AA133" i="37"/>
  <c r="W133" i="37"/>
  <c r="AA141" i="37"/>
  <c r="W141" i="37"/>
  <c r="S149" i="37"/>
  <c r="AA149" i="37"/>
  <c r="W149" i="37"/>
  <c r="W153" i="37"/>
  <c r="AA153" i="37"/>
  <c r="AA157" i="37"/>
  <c r="W157" i="37"/>
  <c r="AA161" i="37"/>
  <c r="W161" i="37"/>
  <c r="AA169" i="37"/>
  <c r="W169" i="37"/>
  <c r="AA177" i="37"/>
  <c r="W177" i="37"/>
  <c r="AA181" i="37"/>
  <c r="W181" i="37"/>
  <c r="W185" i="37"/>
  <c r="AA185" i="37"/>
  <c r="AA189" i="37"/>
  <c r="W189" i="37"/>
  <c r="AA197" i="37"/>
  <c r="W197" i="37"/>
  <c r="AA205" i="37"/>
  <c r="W205" i="37"/>
  <c r="AA209" i="37"/>
  <c r="W209" i="37"/>
  <c r="AA213" i="37"/>
  <c r="W213" i="37"/>
  <c r="AA217" i="37"/>
  <c r="W217" i="37"/>
  <c r="AA225" i="37"/>
  <c r="W225" i="37"/>
  <c r="AA233" i="37"/>
  <c r="W233" i="37"/>
  <c r="AA237" i="37"/>
  <c r="W237" i="37"/>
  <c r="AA241" i="37"/>
  <c r="W241" i="37"/>
  <c r="AA245" i="37"/>
  <c r="W245" i="37"/>
  <c r="AA253" i="37"/>
  <c r="W253" i="37"/>
  <c r="AA261" i="37"/>
  <c r="W261" i="37"/>
  <c r="AA265" i="37"/>
  <c r="W265" i="37"/>
  <c r="AA269" i="37"/>
  <c r="W269" i="37"/>
  <c r="AA273" i="37"/>
  <c r="W273" i="37"/>
  <c r="S277" i="37"/>
  <c r="W281" i="37"/>
  <c r="AA281" i="37"/>
  <c r="AA289" i="37"/>
  <c r="W289" i="37"/>
  <c r="AA293" i="37"/>
  <c r="W293" i="37"/>
  <c r="AA297" i="37"/>
  <c r="W297" i="37"/>
  <c r="AA301" i="37"/>
  <c r="W301" i="37"/>
  <c r="AA309" i="37"/>
  <c r="W309" i="37"/>
  <c r="AA317" i="37"/>
  <c r="W317" i="37"/>
  <c r="AA321" i="37"/>
  <c r="W321" i="37"/>
  <c r="AA325" i="37"/>
  <c r="W325" i="37"/>
  <c r="AA329" i="37"/>
  <c r="W329" i="37"/>
  <c r="AA337" i="37"/>
  <c r="W337" i="37"/>
  <c r="AA345" i="37"/>
  <c r="W345" i="37"/>
  <c r="AA349" i="37"/>
  <c r="W349" i="37"/>
  <c r="AA353" i="37"/>
  <c r="W353" i="37"/>
  <c r="AA357" i="37"/>
  <c r="W357" i="37"/>
  <c r="AA365" i="37"/>
  <c r="W365" i="37"/>
  <c r="AA373" i="37"/>
  <c r="W373" i="37"/>
  <c r="W377" i="37"/>
  <c r="AA377" i="37"/>
  <c r="AA381" i="37"/>
  <c r="W381" i="37"/>
  <c r="AA385" i="37"/>
  <c r="W385" i="37"/>
  <c r="AA393" i="37"/>
  <c r="W393" i="37"/>
  <c r="AA401" i="37"/>
  <c r="W401" i="37"/>
  <c r="AA405" i="37"/>
  <c r="W405" i="37"/>
  <c r="W409" i="37"/>
  <c r="AA409" i="37"/>
  <c r="AA413" i="37"/>
  <c r="W413" i="37"/>
  <c r="AA421" i="37"/>
  <c r="W421" i="37"/>
  <c r="AA429" i="37"/>
  <c r="W429" i="37"/>
  <c r="AA433" i="37"/>
  <c r="W433" i="37"/>
  <c r="AA437" i="37"/>
  <c r="W437" i="37"/>
  <c r="AA441" i="37"/>
  <c r="W441" i="37"/>
  <c r="AA449" i="37"/>
  <c r="W449" i="37"/>
  <c r="AA457" i="37"/>
  <c r="W457" i="37"/>
  <c r="AA461" i="37"/>
  <c r="W461" i="37"/>
  <c r="AA465" i="37"/>
  <c r="W465" i="37"/>
  <c r="AA469" i="37"/>
  <c r="W469" i="37"/>
  <c r="AA477" i="37"/>
  <c r="W477" i="37"/>
  <c r="AA485" i="37"/>
  <c r="W485" i="37"/>
  <c r="AA489" i="37"/>
  <c r="W489" i="37"/>
  <c r="AA493" i="37"/>
  <c r="W493" i="37"/>
  <c r="AA497" i="37"/>
  <c r="W497" i="37"/>
  <c r="AA505" i="37"/>
  <c r="W505" i="37"/>
  <c r="AA513" i="37"/>
  <c r="W513" i="37"/>
  <c r="AA517" i="37"/>
  <c r="W517" i="37"/>
  <c r="AA521" i="37"/>
  <c r="W521" i="37"/>
  <c r="AA525" i="37"/>
  <c r="W525" i="37"/>
  <c r="AA533" i="37"/>
  <c r="W533" i="37"/>
  <c r="AA541" i="37"/>
  <c r="W541" i="37"/>
  <c r="U545" i="37"/>
  <c r="AA545" i="37"/>
  <c r="W545" i="37"/>
  <c r="U549" i="37"/>
  <c r="AA549" i="37"/>
  <c r="W549" i="37"/>
  <c r="S553" i="37"/>
  <c r="AA553" i="37"/>
  <c r="W553" i="37"/>
  <c r="S557" i="37"/>
  <c r="AA561" i="37"/>
  <c r="W561" i="37"/>
  <c r="R569" i="37"/>
  <c r="AA569" i="37"/>
  <c r="W569" i="37"/>
  <c r="AA573" i="37"/>
  <c r="W573" i="37"/>
  <c r="R577" i="37"/>
  <c r="AA577" i="37"/>
  <c r="W577" i="37"/>
  <c r="AA581" i="37"/>
  <c r="W581" i="37"/>
  <c r="R585" i="37"/>
  <c r="AA589" i="37"/>
  <c r="W589" i="37"/>
  <c r="R593" i="37"/>
  <c r="AA597" i="37"/>
  <c r="W597" i="37"/>
  <c r="R601" i="37"/>
  <c r="AA601" i="37"/>
  <c r="W601" i="37"/>
  <c r="AA605" i="37"/>
  <c r="W605" i="37"/>
  <c r="R609" i="37"/>
  <c r="AA609" i="37"/>
  <c r="W609" i="37"/>
  <c r="R613" i="37"/>
  <c r="AA617" i="37"/>
  <c r="W617" i="37"/>
  <c r="R621" i="37"/>
  <c r="AA625" i="37"/>
  <c r="W625" i="37"/>
  <c r="R629" i="37"/>
  <c r="AA629" i="37"/>
  <c r="W629" i="37"/>
  <c r="R633" i="37"/>
  <c r="AA633" i="37"/>
  <c r="W633" i="37"/>
  <c r="AA637" i="37"/>
  <c r="W637" i="37"/>
  <c r="R641" i="37"/>
  <c r="AA645" i="37"/>
  <c r="W645" i="37"/>
  <c r="R649" i="37"/>
  <c r="R653" i="37"/>
  <c r="AA653" i="37"/>
  <c r="W653" i="37"/>
  <c r="AA657" i="37"/>
  <c r="W657" i="37"/>
  <c r="R661" i="37"/>
  <c r="AA661" i="37"/>
  <c r="W661" i="37"/>
  <c r="R665" i="37"/>
  <c r="AA665" i="37"/>
  <c r="W665" i="37"/>
  <c r="R673" i="37"/>
  <c r="AA673" i="37"/>
  <c r="W673" i="37"/>
  <c r="AA681" i="37"/>
  <c r="W681" i="37"/>
  <c r="R685" i="37"/>
  <c r="AA685" i="37"/>
  <c r="W685" i="37"/>
  <c r="R689" i="37"/>
  <c r="AA689" i="37"/>
  <c r="W689" i="37"/>
  <c r="AA693" i="37"/>
  <c r="R697" i="37"/>
  <c r="R701" i="37"/>
  <c r="AA701" i="37"/>
  <c r="W701" i="37"/>
  <c r="R705" i="37"/>
  <c r="R709" i="37"/>
  <c r="AA709" i="37"/>
  <c r="W709" i="37"/>
  <c r="R713" i="37"/>
  <c r="AA713" i="37"/>
  <c r="W713" i="37"/>
  <c r="R717" i="37"/>
  <c r="AA717" i="37"/>
  <c r="W717" i="37"/>
  <c r="R721" i="37"/>
  <c r="AA721" i="37"/>
  <c r="W721" i="37"/>
  <c r="R725" i="37"/>
  <c r="R729" i="37"/>
  <c r="AA729" i="37"/>
  <c r="W729" i="37"/>
  <c r="R733" i="37"/>
  <c r="R737" i="37"/>
  <c r="AA737" i="37"/>
  <c r="W737" i="37"/>
  <c r="R741" i="37"/>
  <c r="AA741" i="37"/>
  <c r="W741" i="37"/>
  <c r="AA745" i="37"/>
  <c r="W745" i="37"/>
  <c r="R749" i="37"/>
  <c r="AA749" i="37"/>
  <c r="W749" i="37"/>
  <c r="R753" i="37"/>
  <c r="R757" i="37"/>
  <c r="AA757" i="37"/>
  <c r="W757" i="37"/>
  <c r="R761" i="37"/>
  <c r="R765" i="37"/>
  <c r="AA765" i="37"/>
  <c r="W765" i="37"/>
  <c r="AA769" i="37"/>
  <c r="W769" i="37"/>
  <c r="R773" i="37"/>
  <c r="AA773" i="37"/>
  <c r="W773" i="37"/>
  <c r="R777" i="37"/>
  <c r="AA777" i="37"/>
  <c r="W777" i="37"/>
  <c r="R781" i="37"/>
  <c r="R785" i="37"/>
  <c r="AA785" i="37"/>
  <c r="W785" i="37"/>
  <c r="R789" i="37"/>
  <c r="R793" i="37"/>
  <c r="AA793" i="37"/>
  <c r="W793" i="37"/>
  <c r="R797" i="37"/>
  <c r="AA797" i="37"/>
  <c r="W797" i="37"/>
  <c r="R801" i="37"/>
  <c r="AA801" i="37"/>
  <c r="W801" i="37"/>
  <c r="R805" i="37"/>
  <c r="AA805" i="37"/>
  <c r="W805" i="37"/>
  <c r="R809" i="37"/>
  <c r="R813" i="37"/>
  <c r="AA813" i="37"/>
  <c r="W813" i="37"/>
  <c r="R817" i="37"/>
  <c r="R821" i="37"/>
  <c r="AA821" i="37"/>
  <c r="W821" i="37"/>
  <c r="R825" i="37"/>
  <c r="AA825" i="37"/>
  <c r="W825" i="37"/>
  <c r="R829" i="37"/>
  <c r="AA829" i="37"/>
  <c r="W829" i="37"/>
  <c r="R833" i="37"/>
  <c r="AA833" i="37"/>
  <c r="W833" i="37"/>
  <c r="AA841" i="37"/>
  <c r="W841" i="37"/>
  <c r="AA849" i="37"/>
  <c r="W849" i="37"/>
  <c r="AA853" i="37"/>
  <c r="W853" i="37"/>
  <c r="AA857" i="37"/>
  <c r="W857" i="37"/>
  <c r="R861" i="37"/>
  <c r="AA861" i="37"/>
  <c r="W861" i="37"/>
  <c r="AA869" i="37"/>
  <c r="W869" i="37"/>
  <c r="AA877" i="37"/>
  <c r="W877" i="37"/>
  <c r="AA881" i="37"/>
  <c r="W881" i="37"/>
  <c r="AA885" i="37"/>
  <c r="W885" i="37"/>
  <c r="AA889" i="37"/>
  <c r="W889" i="37"/>
  <c r="R893" i="37"/>
  <c r="R897" i="37"/>
  <c r="AA897" i="37"/>
  <c r="W897" i="37"/>
  <c r="R905" i="37"/>
  <c r="AA905" i="37"/>
  <c r="W905" i="37"/>
  <c r="R909" i="37"/>
  <c r="AA909" i="37"/>
  <c r="W909" i="37"/>
  <c r="R913" i="37"/>
  <c r="AA913" i="37"/>
  <c r="W913" i="37"/>
  <c r="S822" i="37"/>
  <c r="AA822" i="37"/>
  <c r="W822" i="37"/>
  <c r="S826" i="37"/>
  <c r="AA826" i="37"/>
  <c r="W826" i="37"/>
  <c r="S830" i="37"/>
  <c r="S834" i="37"/>
  <c r="AA834" i="37"/>
  <c r="W834" i="37"/>
  <c r="R838" i="37"/>
  <c r="R842" i="37"/>
  <c r="AA842" i="37"/>
  <c r="W842" i="37"/>
  <c r="R846" i="37"/>
  <c r="AA846" i="37"/>
  <c r="W846" i="37"/>
  <c r="R850" i="37"/>
  <c r="AA850" i="37"/>
  <c r="W850" i="37"/>
  <c r="R854" i="37"/>
  <c r="AA854" i="37"/>
  <c r="W854" i="37"/>
  <c r="R858" i="37"/>
  <c r="R862" i="37"/>
  <c r="AA862" i="37"/>
  <c r="W862" i="37"/>
  <c r="R866" i="37"/>
  <c r="R870" i="37"/>
  <c r="AA870" i="37"/>
  <c r="W870" i="37"/>
  <c r="R874" i="37"/>
  <c r="AA874" i="37"/>
  <c r="W874" i="37"/>
  <c r="R878" i="37"/>
  <c r="AA878" i="37"/>
  <c r="W878" i="37"/>
  <c r="R882" i="37"/>
  <c r="AA882" i="37"/>
  <c r="W882" i="37"/>
  <c r="R886" i="37"/>
  <c r="R890" i="37"/>
  <c r="AA890" i="37"/>
  <c r="W890" i="37"/>
  <c r="R894" i="37"/>
  <c r="R898" i="37"/>
  <c r="AA898" i="37"/>
  <c r="W898" i="37"/>
  <c r="R902" i="37"/>
  <c r="AA902" i="37"/>
  <c r="W902" i="37"/>
  <c r="R906" i="37"/>
  <c r="AA906" i="37"/>
  <c r="W906" i="37"/>
  <c r="R910" i="37"/>
  <c r="AA910" i="37"/>
  <c r="W910" i="37"/>
  <c r="R914" i="37"/>
  <c r="AA114" i="37"/>
  <c r="W114" i="37"/>
  <c r="AA118" i="37"/>
  <c r="W118" i="37"/>
  <c r="AA150" i="37"/>
  <c r="W150" i="37"/>
  <c r="AA174" i="37"/>
  <c r="W174" i="37"/>
  <c r="AA182" i="37"/>
  <c r="W182" i="37"/>
  <c r="AA202" i="37"/>
  <c r="W202" i="37"/>
  <c r="AA230" i="37"/>
  <c r="W230" i="37"/>
  <c r="AA262" i="37"/>
  <c r="W262" i="37"/>
  <c r="AA282" i="37"/>
  <c r="W282" i="37"/>
  <c r="AA290" i="37"/>
  <c r="W290" i="37"/>
  <c r="AA302" i="37"/>
  <c r="W302" i="37"/>
  <c r="AA310" i="37"/>
  <c r="W310" i="37"/>
  <c r="AA322" i="37"/>
  <c r="W322" i="37"/>
  <c r="AA342" i="37"/>
  <c r="W342" i="37"/>
  <c r="AA374" i="37"/>
  <c r="W374" i="37"/>
  <c r="AA386" i="37"/>
  <c r="W386" i="37"/>
  <c r="AA398" i="37"/>
  <c r="W398" i="37"/>
  <c r="AA422" i="37"/>
  <c r="W422" i="37"/>
  <c r="AA434" i="37"/>
  <c r="W434" i="37"/>
  <c r="AA450" i="37"/>
  <c r="W450" i="37"/>
  <c r="AA458" i="37"/>
  <c r="W458" i="37"/>
  <c r="S478" i="37"/>
  <c r="AA478" i="37"/>
  <c r="W478" i="37"/>
  <c r="AA486" i="37"/>
  <c r="W486" i="37"/>
  <c r="AA498" i="37"/>
  <c r="W498" i="37"/>
  <c r="AA506" i="37"/>
  <c r="W506" i="37"/>
  <c r="S514" i="37"/>
  <c r="AA514" i="37"/>
  <c r="W514" i="37"/>
  <c r="AA526" i="37"/>
  <c r="W526" i="37"/>
  <c r="S534" i="37"/>
  <c r="AA534" i="37"/>
  <c r="W534" i="37"/>
  <c r="S542" i="37"/>
  <c r="AA542" i="37"/>
  <c r="W542" i="37"/>
  <c r="AA554" i="37"/>
  <c r="W554" i="37"/>
  <c r="AA562" i="37"/>
  <c r="W562" i="37"/>
  <c r="AA574" i="37"/>
  <c r="W574" i="37"/>
  <c r="AA582" i="37"/>
  <c r="W582" i="37"/>
  <c r="AA594" i="37"/>
  <c r="W594" i="37"/>
  <c r="AA602" i="37"/>
  <c r="W602" i="37"/>
  <c r="AA622" i="37"/>
  <c r="W622" i="37"/>
  <c r="AA630" i="37"/>
  <c r="W630" i="37"/>
  <c r="AA638" i="37"/>
  <c r="W638" i="37"/>
  <c r="R654" i="37"/>
  <c r="AA654" i="37"/>
  <c r="W654" i="37"/>
  <c r="R658" i="37"/>
  <c r="AA658" i="37"/>
  <c r="W658" i="37"/>
  <c r="R670" i="37"/>
  <c r="R674" i="37"/>
  <c r="AA674" i="37"/>
  <c r="W674" i="37"/>
  <c r="AA686" i="37"/>
  <c r="W686" i="37"/>
  <c r="S694" i="37"/>
  <c r="AA694" i="37"/>
  <c r="W694" i="37"/>
  <c r="AA710" i="37"/>
  <c r="W710" i="37"/>
  <c r="AA730" i="37"/>
  <c r="W730" i="37"/>
  <c r="S818" i="37"/>
  <c r="AA818" i="37"/>
  <c r="W818" i="37"/>
  <c r="AA38" i="37"/>
  <c r="W38" i="37"/>
  <c r="AA66" i="37"/>
  <c r="W66" i="37"/>
  <c r="AA100" i="37"/>
  <c r="W100" i="37"/>
  <c r="AA111" i="37"/>
  <c r="W111" i="37"/>
  <c r="AA115" i="37"/>
  <c r="W115" i="37"/>
  <c r="AA119" i="37"/>
  <c r="W119" i="37"/>
  <c r="AA127" i="37"/>
  <c r="W127" i="37"/>
  <c r="AA135" i="37"/>
  <c r="W135" i="37"/>
  <c r="AA139" i="37"/>
  <c r="W139" i="37"/>
  <c r="AA143" i="37"/>
  <c r="W143" i="37"/>
  <c r="AA147" i="37"/>
  <c r="W147" i="37"/>
  <c r="AA155" i="37"/>
  <c r="W155" i="37"/>
  <c r="AA163" i="37"/>
  <c r="W163" i="37"/>
  <c r="W167" i="37"/>
  <c r="AA171" i="37"/>
  <c r="W171" i="37"/>
  <c r="AA175" i="37"/>
  <c r="W175" i="37"/>
  <c r="AA183" i="37"/>
  <c r="W183" i="37"/>
  <c r="AA191" i="37"/>
  <c r="W191" i="37"/>
  <c r="AA195" i="37"/>
  <c r="W195" i="37"/>
  <c r="AA199" i="37"/>
  <c r="W199" i="37"/>
  <c r="AA203" i="37"/>
  <c r="W203" i="37"/>
  <c r="AA211" i="37"/>
  <c r="W211" i="37"/>
  <c r="AA219" i="37"/>
  <c r="W219" i="37"/>
  <c r="AA223" i="37"/>
  <c r="W223" i="37"/>
  <c r="AA227" i="37"/>
  <c r="W227" i="37"/>
  <c r="AA231" i="37"/>
  <c r="W231" i="37"/>
  <c r="AA239" i="37"/>
  <c r="W239" i="37"/>
  <c r="AA247" i="37"/>
  <c r="W247" i="37"/>
  <c r="AA251" i="37"/>
  <c r="W251" i="37"/>
  <c r="AA255" i="37"/>
  <c r="W255" i="37"/>
  <c r="AA259" i="37"/>
  <c r="W259" i="37"/>
  <c r="AA267" i="37"/>
  <c r="W267" i="37"/>
  <c r="AA275" i="37"/>
  <c r="W275" i="37"/>
  <c r="AA279" i="37"/>
  <c r="W279" i="37"/>
  <c r="AA283" i="37"/>
  <c r="W283" i="37"/>
  <c r="S287" i="37"/>
  <c r="AA287" i="37"/>
  <c r="W287" i="37"/>
  <c r="S291" i="37"/>
  <c r="S295" i="37"/>
  <c r="AA295" i="37"/>
  <c r="W295" i="37"/>
  <c r="S299" i="37"/>
  <c r="S303" i="37"/>
  <c r="AA303" i="37"/>
  <c r="W303" i="37"/>
  <c r="S307" i="37"/>
  <c r="AA307" i="37"/>
  <c r="W307" i="37"/>
  <c r="S311" i="37"/>
  <c r="AA311" i="37"/>
  <c r="W311" i="37"/>
  <c r="S315" i="37"/>
  <c r="AA315" i="37"/>
  <c r="W315" i="37"/>
  <c r="S319" i="37"/>
  <c r="S323" i="37"/>
  <c r="AA323" i="37"/>
  <c r="W323" i="37"/>
  <c r="S327" i="37"/>
  <c r="S331" i="37"/>
  <c r="AA331" i="37"/>
  <c r="W331" i="37"/>
  <c r="S335" i="37"/>
  <c r="AA335" i="37"/>
  <c r="W335" i="37"/>
  <c r="S339" i="37"/>
  <c r="AA339" i="37"/>
  <c r="W339" i="37"/>
  <c r="S343" i="37"/>
  <c r="AA343" i="37"/>
  <c r="W343" i="37"/>
  <c r="S347" i="37"/>
  <c r="S351" i="37"/>
  <c r="AA351" i="37"/>
  <c r="W351" i="37"/>
  <c r="S355" i="37"/>
  <c r="S359" i="37"/>
  <c r="AA359" i="37"/>
  <c r="W359" i="37"/>
  <c r="S363" i="37"/>
  <c r="AA363" i="37"/>
  <c r="W363" i="37"/>
  <c r="S367" i="37"/>
  <c r="AA367" i="37"/>
  <c r="W367" i="37"/>
  <c r="S371" i="37"/>
  <c r="AA371" i="37"/>
  <c r="W371" i="37"/>
  <c r="S375" i="37"/>
  <c r="S379" i="37"/>
  <c r="AA379" i="37"/>
  <c r="W379" i="37"/>
  <c r="S383" i="37"/>
  <c r="S387" i="37"/>
  <c r="AA387" i="37"/>
  <c r="W387" i="37"/>
  <c r="S391" i="37"/>
  <c r="AA391" i="37"/>
  <c r="W391" i="37"/>
  <c r="S395" i="37"/>
  <c r="AA395" i="37"/>
  <c r="W395" i="37"/>
  <c r="S399" i="37"/>
  <c r="AA399" i="37"/>
  <c r="W399" i="37"/>
  <c r="S403" i="37"/>
  <c r="S407" i="37"/>
  <c r="AA407" i="37"/>
  <c r="W407" i="37"/>
  <c r="AA415" i="37"/>
  <c r="W415" i="37"/>
  <c r="S419" i="37"/>
  <c r="AA419" i="37"/>
  <c r="W419" i="37"/>
  <c r="S423" i="37"/>
  <c r="AA423" i="37"/>
  <c r="W423" i="37"/>
  <c r="S427" i="37"/>
  <c r="AA427" i="37"/>
  <c r="W427" i="37"/>
  <c r="S431" i="37"/>
  <c r="S435" i="37"/>
  <c r="AA435" i="37"/>
  <c r="W435" i="37"/>
  <c r="S439" i="37"/>
  <c r="S443" i="37"/>
  <c r="AA443" i="37"/>
  <c r="W443" i="37"/>
  <c r="S447" i="37"/>
  <c r="AA447" i="37"/>
  <c r="W447" i="37"/>
  <c r="S451" i="37"/>
  <c r="AA451" i="37"/>
  <c r="W451" i="37"/>
  <c r="S455" i="37"/>
  <c r="AA455" i="37"/>
  <c r="W455" i="37"/>
  <c r="S459" i="37"/>
  <c r="S463" i="37"/>
  <c r="AA463" i="37"/>
  <c r="W463" i="37"/>
  <c r="S467" i="37"/>
  <c r="AA471" i="37"/>
  <c r="W471" i="37"/>
  <c r="S475" i="37"/>
  <c r="AA475" i="37"/>
  <c r="W475" i="37"/>
  <c r="AA479" i="37"/>
  <c r="W479" i="37"/>
  <c r="AA483" i="37"/>
  <c r="W483" i="37"/>
  <c r="AA491" i="37"/>
  <c r="W491" i="37"/>
  <c r="S495" i="37"/>
  <c r="S499" i="37"/>
  <c r="AA499" i="37"/>
  <c r="W499" i="37"/>
  <c r="S503" i="37"/>
  <c r="AA503" i="37"/>
  <c r="W503" i="37"/>
  <c r="S507" i="37"/>
  <c r="AA507" i="37"/>
  <c r="W507" i="37"/>
  <c r="S511" i="37"/>
  <c r="AA511" i="37"/>
  <c r="W511" i="37"/>
  <c r="S515" i="37"/>
  <c r="S519" i="37"/>
  <c r="W519" i="37"/>
  <c r="AA519" i="37"/>
  <c r="S527" i="37"/>
  <c r="W527" i="37"/>
  <c r="AA527" i="37"/>
  <c r="S531" i="37"/>
  <c r="W531" i="37"/>
  <c r="AA531" i="37"/>
  <c r="S535" i="37"/>
  <c r="W535" i="37"/>
  <c r="AA535" i="37"/>
  <c r="S539" i="37"/>
  <c r="W539" i="37"/>
  <c r="AA539" i="37"/>
  <c r="W547" i="37"/>
  <c r="AA547" i="37"/>
  <c r="S551" i="37"/>
  <c r="S555" i="37"/>
  <c r="W555" i="37"/>
  <c r="AA555" i="37"/>
  <c r="W559" i="37"/>
  <c r="AA559" i="37"/>
  <c r="R563" i="37"/>
  <c r="W563" i="37"/>
  <c r="AA563" i="37"/>
  <c r="R567" i="37"/>
  <c r="W567" i="37"/>
  <c r="AA567" i="37"/>
  <c r="R571" i="37"/>
  <c r="R575" i="37"/>
  <c r="W575" i="37"/>
  <c r="AA575" i="37"/>
  <c r="R579" i="37"/>
  <c r="R583" i="37"/>
  <c r="W583" i="37"/>
  <c r="AA583" i="37"/>
  <c r="R587" i="37"/>
  <c r="AA587" i="37"/>
  <c r="W587" i="37"/>
  <c r="R591" i="37"/>
  <c r="W591" i="37"/>
  <c r="AA591" i="37"/>
  <c r="R595" i="37"/>
  <c r="W595" i="37"/>
  <c r="AA595" i="37"/>
  <c r="R599" i="37"/>
  <c r="R603" i="37"/>
  <c r="AA603" i="37"/>
  <c r="W603" i="37"/>
  <c r="R607" i="37"/>
  <c r="R611" i="37"/>
  <c r="W611" i="37"/>
  <c r="AA611" i="37"/>
  <c r="R615" i="37"/>
  <c r="W615" i="37"/>
  <c r="AA615" i="37"/>
  <c r="R619" i="37"/>
  <c r="AA619" i="37"/>
  <c r="W619" i="37"/>
  <c r="R623" i="37"/>
  <c r="W623" i="37"/>
  <c r="AA623" i="37"/>
  <c r="R627" i="37"/>
  <c r="R631" i="37"/>
  <c r="W631" i="37"/>
  <c r="AA631" i="37"/>
  <c r="R635" i="37"/>
  <c r="R639" i="37"/>
  <c r="W639" i="37"/>
  <c r="AA639" i="37"/>
  <c r="R643" i="37"/>
  <c r="W643" i="37"/>
  <c r="AA643" i="37"/>
  <c r="R647" i="37"/>
  <c r="W647" i="37"/>
  <c r="AA647" i="37"/>
  <c r="R651" i="37"/>
  <c r="AA651" i="37"/>
  <c r="W651" i="37"/>
  <c r="R655" i="37"/>
  <c r="R659" i="37"/>
  <c r="W659" i="37"/>
  <c r="AA659" i="37"/>
  <c r="R663" i="37"/>
  <c r="R667" i="37"/>
  <c r="AA667" i="37"/>
  <c r="W667" i="37"/>
  <c r="R671" i="37"/>
  <c r="W671" i="37"/>
  <c r="AA671" i="37"/>
  <c r="R675" i="37"/>
  <c r="W675" i="37"/>
  <c r="AA675" i="37"/>
  <c r="W679" i="37"/>
  <c r="AA679" i="37"/>
  <c r="R683" i="37"/>
  <c r="R687" i="37"/>
  <c r="W687" i="37"/>
  <c r="AA687" i="37"/>
  <c r="R691" i="37"/>
  <c r="R695" i="37"/>
  <c r="W695" i="37"/>
  <c r="AA695" i="37"/>
  <c r="R699" i="37"/>
  <c r="AA699" i="37"/>
  <c r="W699" i="37"/>
  <c r="W703" i="37"/>
  <c r="AA703" i="37"/>
  <c r="R707" i="37"/>
  <c r="AA707" i="37"/>
  <c r="W707" i="37"/>
  <c r="R711" i="37"/>
  <c r="R715" i="37"/>
  <c r="AA715" i="37"/>
  <c r="W715" i="37"/>
  <c r="R719" i="37"/>
  <c r="R723" i="37"/>
  <c r="AA723" i="37"/>
  <c r="W723" i="37"/>
  <c r="R727" i="37"/>
  <c r="AA727" i="37"/>
  <c r="W727" i="37"/>
  <c r="R731" i="37"/>
  <c r="AA731" i="37"/>
  <c r="W731" i="37"/>
  <c r="R735" i="37"/>
  <c r="AA735" i="37"/>
  <c r="W735" i="37"/>
  <c r="R743" i="37"/>
  <c r="AA743" i="37"/>
  <c r="W743" i="37"/>
  <c r="R747" i="37"/>
  <c r="R751" i="37"/>
  <c r="AA751" i="37"/>
  <c r="W751" i="37"/>
  <c r="R755" i="37"/>
  <c r="AA755" i="37"/>
  <c r="W755" i="37"/>
  <c r="R759" i="37"/>
  <c r="AA759" i="37"/>
  <c r="W759" i="37"/>
  <c r="R763" i="37"/>
  <c r="AA763" i="37"/>
  <c r="W763" i="37"/>
  <c r="R767" i="37"/>
  <c r="R771" i="37"/>
  <c r="AA771" i="37"/>
  <c r="W771" i="37"/>
  <c r="R775" i="37"/>
  <c r="R779" i="37"/>
  <c r="AA779" i="37"/>
  <c r="W779" i="37"/>
  <c r="R783" i="37"/>
  <c r="AA783" i="37"/>
  <c r="W783" i="37"/>
  <c r="AA787" i="37"/>
  <c r="W787" i="37"/>
  <c r="R791" i="37"/>
  <c r="AA791" i="37"/>
  <c r="W791" i="37"/>
  <c r="R795" i="37"/>
  <c r="AA799" i="37"/>
  <c r="W799" i="37"/>
  <c r="R803" i="37"/>
  <c r="R807" i="37"/>
  <c r="AA807" i="37"/>
  <c r="W807" i="37"/>
  <c r="R811" i="37"/>
  <c r="AA811" i="37"/>
  <c r="W811" i="37"/>
  <c r="R815" i="37"/>
  <c r="AA815" i="37"/>
  <c r="W815" i="37"/>
  <c r="R819" i="37"/>
  <c r="AA819" i="37"/>
  <c r="W819" i="37"/>
  <c r="R823" i="37"/>
  <c r="R827" i="37"/>
  <c r="AA827" i="37"/>
  <c r="W827" i="37"/>
  <c r="R835" i="37"/>
  <c r="AA835" i="37"/>
  <c r="W835" i="37"/>
  <c r="R839" i="37"/>
  <c r="AA839" i="37"/>
  <c r="W839" i="37"/>
  <c r="R843" i="37"/>
  <c r="AA843" i="37"/>
  <c r="W843" i="37"/>
  <c r="R847" i="37"/>
  <c r="AA847" i="37"/>
  <c r="W847" i="37"/>
  <c r="R851" i="37"/>
  <c r="R855" i="37"/>
  <c r="AA855" i="37"/>
  <c r="W855" i="37"/>
  <c r="R859" i="37"/>
  <c r="R863" i="37"/>
  <c r="AA863" i="37"/>
  <c r="W863" i="37"/>
  <c r="R867" i="37"/>
  <c r="AA867" i="37"/>
  <c r="W867" i="37"/>
  <c r="R871" i="37"/>
  <c r="AA871" i="37"/>
  <c r="W871" i="37"/>
  <c r="R875" i="37"/>
  <c r="AA875" i="37"/>
  <c r="W875" i="37"/>
  <c r="R879" i="37"/>
  <c r="R883" i="37"/>
  <c r="AA883" i="37"/>
  <c r="W883" i="37"/>
  <c r="R887" i="37"/>
  <c r="R891" i="37"/>
  <c r="AA891" i="37"/>
  <c r="W891" i="37"/>
  <c r="R895" i="37"/>
  <c r="AA895" i="37"/>
  <c r="W895" i="37"/>
  <c r="R899" i="37"/>
  <c r="AA899" i="37"/>
  <c r="W899" i="37"/>
  <c r="R903" i="37"/>
  <c r="AA903" i="37"/>
  <c r="W903" i="37"/>
  <c r="R907" i="37"/>
  <c r="R911" i="37"/>
  <c r="AA911" i="37"/>
  <c r="W911" i="37"/>
  <c r="AA59" i="37"/>
  <c r="W59" i="37"/>
  <c r="AA126" i="37"/>
  <c r="W126" i="37"/>
  <c r="AA146" i="37"/>
  <c r="W146" i="37"/>
  <c r="AA170" i="37"/>
  <c r="W170" i="37"/>
  <c r="AA190" i="37"/>
  <c r="W190" i="37"/>
  <c r="AA210" i="37"/>
  <c r="W210" i="37"/>
  <c r="AA234" i="37"/>
  <c r="W234" i="37"/>
  <c r="AA254" i="37"/>
  <c r="W254" i="37"/>
  <c r="AA274" i="37"/>
  <c r="W274" i="37"/>
  <c r="AA294" i="37"/>
  <c r="W294" i="37"/>
  <c r="AA314" i="37"/>
  <c r="W314" i="37"/>
  <c r="AA330" i="37"/>
  <c r="W330" i="37"/>
  <c r="AA350" i="37"/>
  <c r="W350" i="37"/>
  <c r="AA366" i="37"/>
  <c r="W366" i="37"/>
  <c r="AA378" i="37"/>
  <c r="W378" i="37"/>
  <c r="AA394" i="37"/>
  <c r="W394" i="37"/>
  <c r="AA406" i="37"/>
  <c r="W406" i="37"/>
  <c r="AA426" i="37"/>
  <c r="W426" i="37"/>
  <c r="AA470" i="37"/>
  <c r="W470" i="37"/>
  <c r="S522" i="37"/>
  <c r="V546" i="37"/>
  <c r="AA546" i="37"/>
  <c r="W546" i="37"/>
  <c r="AA566" i="37"/>
  <c r="W566" i="37"/>
  <c r="AA626" i="37"/>
  <c r="W626" i="37"/>
  <c r="R650" i="37"/>
  <c r="AA650" i="37"/>
  <c r="W650" i="37"/>
  <c r="R666" i="37"/>
  <c r="AA666" i="37"/>
  <c r="W666" i="37"/>
  <c r="Z682" i="37"/>
  <c r="AA682" i="37"/>
  <c r="W682" i="37"/>
  <c r="S702" i="37"/>
  <c r="AA702" i="37"/>
  <c r="W702" i="37"/>
  <c r="S734" i="37"/>
  <c r="AA734" i="37"/>
  <c r="W734" i="37"/>
  <c r="S810" i="37"/>
  <c r="AA16" i="37"/>
  <c r="W16" i="37"/>
  <c r="AA45" i="37"/>
  <c r="W45" i="37"/>
  <c r="AA73" i="37"/>
  <c r="W73" i="37"/>
  <c r="AA105" i="37"/>
  <c r="W105" i="37"/>
  <c r="AA112" i="37"/>
  <c r="W112" i="37"/>
  <c r="AA120" i="37"/>
  <c r="W120" i="37"/>
  <c r="AA128" i="37"/>
  <c r="W128" i="37"/>
  <c r="W132" i="37"/>
  <c r="AA132" i="37"/>
  <c r="AA136" i="37"/>
  <c r="W136" i="37"/>
  <c r="AA140" i="37"/>
  <c r="W140" i="37"/>
  <c r="AA148" i="37"/>
  <c r="W148" i="37"/>
  <c r="AA156" i="37"/>
  <c r="W156" i="37"/>
  <c r="AA160" i="37"/>
  <c r="W160" i="37"/>
  <c r="W164" i="37"/>
  <c r="AA164" i="37"/>
  <c r="W168" i="37"/>
  <c r="AA176" i="37"/>
  <c r="W176" i="37"/>
  <c r="W184" i="37"/>
  <c r="AA184" i="37"/>
  <c r="AA188" i="37"/>
  <c r="W188" i="37"/>
  <c r="AA192" i="37"/>
  <c r="W192" i="37"/>
  <c r="W196" i="37"/>
  <c r="AA196" i="37"/>
  <c r="AA204" i="37"/>
  <c r="W204" i="37"/>
  <c r="AA212" i="37"/>
  <c r="W212" i="37"/>
  <c r="W216" i="37"/>
  <c r="AA216" i="37"/>
  <c r="AA220" i="37"/>
  <c r="W220" i="37"/>
  <c r="AA224" i="37"/>
  <c r="W224" i="37"/>
  <c r="AA232" i="37"/>
  <c r="W232" i="37"/>
  <c r="AA240" i="37"/>
  <c r="W240" i="37"/>
  <c r="AA244" i="37"/>
  <c r="W244" i="37"/>
  <c r="W248" i="37"/>
  <c r="AA248" i="37"/>
  <c r="AA252" i="37"/>
  <c r="W252" i="37"/>
  <c r="W260" i="37"/>
  <c r="AA260" i="37"/>
  <c r="AA268" i="37"/>
  <c r="W268" i="37"/>
  <c r="AA272" i="37"/>
  <c r="W272" i="37"/>
  <c r="AA276" i="37"/>
  <c r="W276" i="37"/>
  <c r="W280" i="37"/>
  <c r="AA280" i="37"/>
  <c r="AA288" i="37"/>
  <c r="W288" i="37"/>
  <c r="AA296" i="37"/>
  <c r="W296" i="37"/>
  <c r="AA300" i="37"/>
  <c r="W300" i="37"/>
  <c r="AA304" i="37"/>
  <c r="W304" i="37"/>
  <c r="AA308" i="37"/>
  <c r="W308" i="37"/>
  <c r="AA316" i="37"/>
  <c r="W316" i="37"/>
  <c r="W324" i="37"/>
  <c r="AA324" i="37"/>
  <c r="AA328" i="37"/>
  <c r="W328" i="37"/>
  <c r="AA332" i="37"/>
  <c r="W332" i="37"/>
  <c r="AA336" i="37"/>
  <c r="W336" i="37"/>
  <c r="W344" i="37"/>
  <c r="AA344" i="37"/>
  <c r="AA352" i="37"/>
  <c r="W352" i="37"/>
  <c r="W356" i="37"/>
  <c r="AA356" i="37"/>
  <c r="AA360" i="37"/>
  <c r="W360" i="37"/>
  <c r="AA364" i="37"/>
  <c r="W364" i="37"/>
  <c r="AA372" i="37"/>
  <c r="W372" i="37"/>
  <c r="AA380" i="37"/>
  <c r="W380" i="37"/>
  <c r="AA384" i="37"/>
  <c r="W384" i="37"/>
  <c r="W388" i="37"/>
  <c r="AA388" i="37"/>
  <c r="AA392" i="37"/>
  <c r="W392" i="37"/>
  <c r="AA400" i="37"/>
  <c r="W400" i="37"/>
  <c r="W408" i="37"/>
  <c r="AA408" i="37"/>
  <c r="AA412" i="37"/>
  <c r="W412" i="37"/>
  <c r="AA416" i="37"/>
  <c r="W416" i="37"/>
  <c r="S420" i="37"/>
  <c r="W420" i="37"/>
  <c r="AA420" i="37"/>
  <c r="S424" i="37"/>
  <c r="S428" i="37"/>
  <c r="AA428" i="37"/>
  <c r="W428" i="37"/>
  <c r="S432" i="37"/>
  <c r="S436" i="37"/>
  <c r="AA436" i="37"/>
  <c r="W436" i="37"/>
  <c r="S440" i="37"/>
  <c r="W440" i="37"/>
  <c r="AA440" i="37"/>
  <c r="S444" i="37"/>
  <c r="AA444" i="37"/>
  <c r="W444" i="37"/>
  <c r="S448" i="37"/>
  <c r="AA448" i="37"/>
  <c r="W448" i="37"/>
  <c r="S452" i="37"/>
  <c r="S456" i="37"/>
  <c r="AA456" i="37"/>
  <c r="W456" i="37"/>
  <c r="S460" i="37"/>
  <c r="S464" i="37"/>
  <c r="AA464" i="37"/>
  <c r="W464" i="37"/>
  <c r="S468" i="37"/>
  <c r="AA468" i="37"/>
  <c r="W468" i="37"/>
  <c r="S472" i="37"/>
  <c r="W472" i="37"/>
  <c r="AA472" i="37"/>
  <c r="S476" i="37"/>
  <c r="AA476" i="37"/>
  <c r="W476" i="37"/>
  <c r="S480" i="37"/>
  <c r="S484" i="37"/>
  <c r="W484" i="37"/>
  <c r="AA484" i="37"/>
  <c r="S488" i="37"/>
  <c r="S492" i="37"/>
  <c r="AA492" i="37"/>
  <c r="W492" i="37"/>
  <c r="S496" i="37"/>
  <c r="AA496" i="37"/>
  <c r="W496" i="37"/>
  <c r="S500" i="37"/>
  <c r="AA500" i="37"/>
  <c r="W500" i="37"/>
  <c r="S504" i="37"/>
  <c r="W504" i="37"/>
  <c r="AA504" i="37"/>
  <c r="S508" i="37"/>
  <c r="AA512" i="37"/>
  <c r="W512" i="37"/>
  <c r="S516" i="37"/>
  <c r="S520" i="37"/>
  <c r="AA520" i="37"/>
  <c r="W520" i="37"/>
  <c r="S524" i="37"/>
  <c r="AA524" i="37"/>
  <c r="W524" i="37"/>
  <c r="AA528" i="37"/>
  <c r="W528" i="37"/>
  <c r="S532" i="37"/>
  <c r="AA532" i="37"/>
  <c r="W532" i="37"/>
  <c r="S540" i="37"/>
  <c r="AA540" i="37"/>
  <c r="W540" i="37"/>
  <c r="AA548" i="37"/>
  <c r="W548" i="37"/>
  <c r="S552" i="37"/>
  <c r="AA552" i="37"/>
  <c r="W552" i="37"/>
  <c r="S556" i="37"/>
  <c r="AA556" i="37"/>
  <c r="W556" i="37"/>
  <c r="S560" i="37"/>
  <c r="AA560" i="37"/>
  <c r="W560" i="37"/>
  <c r="S564" i="37"/>
  <c r="W568" i="37"/>
  <c r="AA568" i="37"/>
  <c r="AA576" i="37"/>
  <c r="W576" i="37"/>
  <c r="W580" i="37"/>
  <c r="AA580" i="37"/>
  <c r="W584" i="37"/>
  <c r="AA584" i="37"/>
  <c r="AA588" i="37"/>
  <c r="W588" i="37"/>
  <c r="W596" i="37"/>
  <c r="AA596" i="37"/>
  <c r="AA604" i="37"/>
  <c r="W604" i="37"/>
  <c r="AA608" i="37"/>
  <c r="W608" i="37"/>
  <c r="W612" i="37"/>
  <c r="AA612" i="37"/>
  <c r="W616" i="37"/>
  <c r="AA616" i="37"/>
  <c r="AA624" i="37"/>
  <c r="W624" i="37"/>
  <c r="W632" i="37"/>
  <c r="AA632" i="37"/>
  <c r="AA636" i="37"/>
  <c r="W636" i="37"/>
  <c r="AA640" i="37"/>
  <c r="W640" i="37"/>
  <c r="W644" i="37"/>
  <c r="AA644" i="37"/>
  <c r="AA652" i="37"/>
  <c r="W652" i="37"/>
  <c r="W660" i="37"/>
  <c r="AA660" i="37"/>
  <c r="W664" i="37"/>
  <c r="AA664" i="37"/>
  <c r="AA668" i="37"/>
  <c r="W668" i="37"/>
  <c r="AA672" i="37"/>
  <c r="W672" i="37"/>
  <c r="W680" i="37"/>
  <c r="AA680" i="37"/>
  <c r="R684" i="37"/>
  <c r="S688" i="37"/>
  <c r="AA688" i="37"/>
  <c r="W688" i="37"/>
  <c r="AA692" i="37"/>
  <c r="W696" i="37"/>
  <c r="AA696" i="37"/>
  <c r="R700" i="37"/>
  <c r="AA700" i="37"/>
  <c r="W700" i="37"/>
  <c r="R704" i="37"/>
  <c r="S708" i="37"/>
  <c r="W708" i="37"/>
  <c r="AA708" i="37"/>
  <c r="S712" i="37"/>
  <c r="S716" i="37"/>
  <c r="AA716" i="37"/>
  <c r="W716" i="37"/>
  <c r="S720" i="37"/>
  <c r="AA720" i="37"/>
  <c r="W720" i="37"/>
  <c r="S724" i="37"/>
  <c r="W724" i="37"/>
  <c r="AA724" i="37"/>
  <c r="R728" i="37"/>
  <c r="W728" i="37"/>
  <c r="AA728" i="37"/>
  <c r="AA736" i="37"/>
  <c r="W736" i="37"/>
  <c r="R740" i="37"/>
  <c r="S744" i="37"/>
  <c r="W744" i="37"/>
  <c r="AA744" i="37"/>
  <c r="AA748" i="37"/>
  <c r="W748" i="37"/>
  <c r="AA752" i="37"/>
  <c r="W752" i="37"/>
  <c r="S756" i="37"/>
  <c r="W756" i="37"/>
  <c r="AA756" i="37"/>
  <c r="R764" i="37"/>
  <c r="AA764" i="37"/>
  <c r="W764" i="37"/>
  <c r="W772" i="37"/>
  <c r="AA772" i="37"/>
  <c r="R776" i="37"/>
  <c r="W776" i="37"/>
  <c r="AA776" i="37"/>
  <c r="AA780" i="37"/>
  <c r="W780" i="37"/>
  <c r="AA784" i="37"/>
  <c r="W784" i="37"/>
  <c r="R788" i="37"/>
  <c r="S792" i="37"/>
  <c r="W792" i="37"/>
  <c r="AA792" i="37"/>
  <c r="R800" i="37"/>
  <c r="AA800" i="37"/>
  <c r="W800" i="37"/>
  <c r="AA804" i="37"/>
  <c r="W804" i="37"/>
  <c r="AA808" i="37"/>
  <c r="W808" i="37"/>
  <c r="AA812" i="37"/>
  <c r="W812" i="37"/>
  <c r="AA820" i="37"/>
  <c r="W820" i="37"/>
  <c r="AA828" i="37"/>
  <c r="W828" i="37"/>
  <c r="R832" i="37"/>
  <c r="AA832" i="37"/>
  <c r="W832" i="37"/>
  <c r="S836" i="37"/>
  <c r="AA836" i="37"/>
  <c r="W836" i="37"/>
  <c r="AA840" i="37"/>
  <c r="W840" i="37"/>
  <c r="AA848" i="37"/>
  <c r="W848" i="37"/>
  <c r="S852" i="37"/>
  <c r="S856" i="37"/>
  <c r="AA856" i="37"/>
  <c r="W856" i="37"/>
  <c r="S860" i="37"/>
  <c r="AA860" i="37"/>
  <c r="W860" i="37"/>
  <c r="S864" i="37"/>
  <c r="AA864" i="37"/>
  <c r="W864" i="37"/>
  <c r="S868" i="37"/>
  <c r="AA868" i="37"/>
  <c r="W868" i="37"/>
  <c r="S872" i="37"/>
  <c r="S876" i="37"/>
  <c r="AA876" i="37"/>
  <c r="W876" i="37"/>
  <c r="S880" i="37"/>
  <c r="S884" i="37"/>
  <c r="AA884" i="37"/>
  <c r="W884" i="37"/>
  <c r="S888" i="37"/>
  <c r="AA888" i="37"/>
  <c r="W888" i="37"/>
  <c r="S892" i="37"/>
  <c r="AA892" i="37"/>
  <c r="W892" i="37"/>
  <c r="S896" i="37"/>
  <c r="AA896" i="37"/>
  <c r="W896" i="37"/>
  <c r="S900" i="37"/>
  <c r="S904" i="37"/>
  <c r="AA904" i="37"/>
  <c r="W904" i="37"/>
  <c r="R912" i="37"/>
  <c r="AA912" i="37"/>
  <c r="W912" i="37"/>
  <c r="S11" i="37"/>
  <c r="S910" i="37"/>
  <c r="V411" i="37"/>
  <c r="Z411" i="37"/>
  <c r="S411" i="37"/>
  <c r="V415" i="37"/>
  <c r="Y415" i="37"/>
  <c r="Z415" i="37"/>
  <c r="R415" i="37"/>
  <c r="U415" i="37"/>
  <c r="S415" i="37"/>
  <c r="U16" i="37"/>
  <c r="Z16" i="37"/>
  <c r="Y16" i="37"/>
  <c r="R16" i="37"/>
  <c r="S16" i="37"/>
  <c r="V16" i="37"/>
  <c r="Z144" i="37"/>
  <c r="S144" i="37"/>
  <c r="V144" i="37"/>
  <c r="U148" i="37"/>
  <c r="Z148" i="37"/>
  <c r="Y148" i="37"/>
  <c r="R148" i="37"/>
  <c r="S148" i="37"/>
  <c r="V148" i="37"/>
  <c r="U146" i="37"/>
  <c r="Z146" i="37"/>
  <c r="Y146" i="37"/>
  <c r="V146" i="37"/>
  <c r="R146" i="37"/>
  <c r="S146" i="37"/>
  <c r="U150" i="37"/>
  <c r="Z150" i="37"/>
  <c r="Y150" i="37"/>
  <c r="R150" i="37"/>
  <c r="S150" i="37"/>
  <c r="V150" i="37"/>
  <c r="U278" i="37"/>
  <c r="Z278" i="37"/>
  <c r="Y278" i="37"/>
  <c r="S278" i="37"/>
  <c r="V278" i="37"/>
  <c r="R278" i="37"/>
  <c r="U282" i="37"/>
  <c r="Z282" i="37"/>
  <c r="Y282" i="37"/>
  <c r="R282" i="37"/>
  <c r="S282" i="37"/>
  <c r="V282" i="37"/>
  <c r="Z410" i="37"/>
  <c r="S410" i="37"/>
  <c r="V410" i="37"/>
  <c r="U414" i="37"/>
  <c r="Z414" i="37"/>
  <c r="V414" i="37"/>
  <c r="S414" i="37"/>
  <c r="Y414" i="37"/>
  <c r="R414" i="37"/>
  <c r="V543" i="37"/>
  <c r="S543" i="37"/>
  <c r="Z543" i="37"/>
  <c r="Z12" i="37"/>
  <c r="V12" i="37"/>
  <c r="S12" i="37"/>
  <c r="V147" i="37"/>
  <c r="R147" i="37"/>
  <c r="Y147" i="37"/>
  <c r="Z147" i="37"/>
  <c r="S147" i="37"/>
  <c r="U147" i="37"/>
  <c r="V279" i="37"/>
  <c r="R279" i="37"/>
  <c r="Y279" i="37"/>
  <c r="Z279" i="37"/>
  <c r="S279" i="37"/>
  <c r="U279" i="37"/>
  <c r="V283" i="37"/>
  <c r="R283" i="37"/>
  <c r="Y283" i="37"/>
  <c r="Z283" i="37"/>
  <c r="U283" i="37"/>
  <c r="S283" i="37"/>
  <c r="U544" i="37"/>
  <c r="Z544" i="37"/>
  <c r="V544" i="37"/>
  <c r="S544" i="37"/>
  <c r="Y544" i="37"/>
  <c r="R544" i="37"/>
  <c r="U548" i="37"/>
  <c r="Z548" i="37"/>
  <c r="V548" i="37"/>
  <c r="S548" i="37"/>
  <c r="Y548" i="37"/>
  <c r="R548" i="37"/>
  <c r="S568" i="37"/>
  <c r="R568" i="37"/>
  <c r="S572" i="37"/>
  <c r="R572" i="37"/>
  <c r="S576" i="37"/>
  <c r="R576" i="37"/>
  <c r="S580" i="37"/>
  <c r="R580" i="37"/>
  <c r="S584" i="37"/>
  <c r="R584" i="37"/>
  <c r="S588" i="37"/>
  <c r="R588" i="37"/>
  <c r="S592" i="37"/>
  <c r="R592" i="37"/>
  <c r="S596" i="37"/>
  <c r="R596" i="37"/>
  <c r="S600" i="37"/>
  <c r="R600" i="37"/>
  <c r="S604" i="37"/>
  <c r="R604" i="37"/>
  <c r="S608" i="37"/>
  <c r="R608" i="37"/>
  <c r="S612" i="37"/>
  <c r="R612" i="37"/>
  <c r="S616" i="37"/>
  <c r="R616" i="37"/>
  <c r="S620" i="37"/>
  <c r="R620" i="37"/>
  <c r="S624" i="37"/>
  <c r="R624" i="37"/>
  <c r="S628" i="37"/>
  <c r="R628" i="37"/>
  <c r="S632" i="37"/>
  <c r="R632" i="37"/>
  <c r="S636" i="37"/>
  <c r="R636" i="37"/>
  <c r="S640" i="37"/>
  <c r="R640" i="37"/>
  <c r="S644" i="37"/>
  <c r="R644" i="37"/>
  <c r="S648" i="37"/>
  <c r="R648" i="37"/>
  <c r="S652" i="37"/>
  <c r="R652" i="37"/>
  <c r="S656" i="37"/>
  <c r="R656" i="37"/>
  <c r="S660" i="37"/>
  <c r="R660" i="37"/>
  <c r="S664" i="37"/>
  <c r="R664" i="37"/>
  <c r="S668" i="37"/>
  <c r="R668" i="37"/>
  <c r="S672" i="37"/>
  <c r="R672" i="37"/>
  <c r="Z676" i="37"/>
  <c r="S676" i="37"/>
  <c r="V676" i="37"/>
  <c r="U680" i="37"/>
  <c r="Z680" i="37"/>
  <c r="S680" i="37"/>
  <c r="V680" i="37"/>
  <c r="Y680" i="37"/>
  <c r="R680" i="37"/>
  <c r="S692" i="37"/>
  <c r="R692" i="37"/>
  <c r="S732" i="37"/>
  <c r="R732" i="37"/>
  <c r="S748" i="37"/>
  <c r="R748" i="37"/>
  <c r="S768" i="37"/>
  <c r="R768" i="37"/>
  <c r="S780" i="37"/>
  <c r="R780" i="37"/>
  <c r="S796" i="37"/>
  <c r="R796" i="37"/>
  <c r="S804" i="37"/>
  <c r="R804" i="37"/>
  <c r="S840" i="37"/>
  <c r="R840" i="37"/>
  <c r="S844" i="37"/>
  <c r="R844" i="37"/>
  <c r="S848" i="37"/>
  <c r="R848" i="37"/>
  <c r="U280" i="37"/>
  <c r="Z280" i="37"/>
  <c r="Y280" i="37"/>
  <c r="V280" i="37"/>
  <c r="R280" i="37"/>
  <c r="S280" i="37"/>
  <c r="U412" i="37"/>
  <c r="Z412" i="37"/>
  <c r="S412" i="37"/>
  <c r="V412" i="37"/>
  <c r="Y412" i="37"/>
  <c r="R412" i="37"/>
  <c r="U416" i="37"/>
  <c r="Z416" i="37"/>
  <c r="S416" i="37"/>
  <c r="V416" i="37"/>
  <c r="Y416" i="37"/>
  <c r="R416" i="37"/>
  <c r="V547" i="37"/>
  <c r="Y547" i="37"/>
  <c r="V679" i="37"/>
  <c r="R834" i="37"/>
  <c r="R682" i="37"/>
  <c r="R678" i="37"/>
  <c r="R546" i="37"/>
  <c r="V682" i="37"/>
  <c r="Y681" i="37"/>
  <c r="Z678" i="37"/>
  <c r="Z677" i="37"/>
  <c r="Z547" i="37"/>
  <c r="Y546" i="37"/>
  <c r="Z413" i="37"/>
  <c r="R904" i="37"/>
  <c r="R896" i="37"/>
  <c r="R888" i="37"/>
  <c r="R880" i="37"/>
  <c r="R872" i="37"/>
  <c r="R864" i="37"/>
  <c r="R856" i="37"/>
  <c r="R702" i="37"/>
  <c r="S681" i="37"/>
  <c r="S679" i="37"/>
  <c r="S677" i="37"/>
  <c r="S549" i="37"/>
  <c r="S547" i="37"/>
  <c r="S545" i="37"/>
  <c r="S413" i="37"/>
  <c r="Y679" i="37"/>
  <c r="Y678" i="37"/>
  <c r="V15" i="37"/>
  <c r="R15" i="37"/>
  <c r="Y15" i="37"/>
  <c r="Z15" i="37"/>
  <c r="V145" i="37"/>
  <c r="Z145" i="37"/>
  <c r="V149" i="37"/>
  <c r="R149" i="37"/>
  <c r="Y149" i="37"/>
  <c r="Z149" i="37"/>
  <c r="V277" i="37"/>
  <c r="Z277" i="37"/>
  <c r="V281" i="37"/>
  <c r="R281" i="37"/>
  <c r="Y281" i="37"/>
  <c r="Z281" i="37"/>
  <c r="V413" i="37"/>
  <c r="Y413" i="37"/>
  <c r="V545" i="37"/>
  <c r="Y545" i="37"/>
  <c r="V549" i="37"/>
  <c r="Y549" i="37"/>
  <c r="V677" i="37"/>
  <c r="V681" i="37"/>
  <c r="S914" i="37"/>
  <c r="R790" i="37"/>
  <c r="R681" i="37"/>
  <c r="R679" i="37"/>
  <c r="R549" i="37"/>
  <c r="R547" i="37"/>
  <c r="R545" i="37"/>
  <c r="R413" i="37"/>
  <c r="S145" i="37"/>
  <c r="Z681" i="37"/>
  <c r="U681" i="37"/>
  <c r="Z549" i="37"/>
  <c r="Z545" i="37"/>
  <c r="U281" i="37"/>
  <c r="U546" i="37"/>
  <c r="Z546" i="37"/>
  <c r="U678" i="37"/>
  <c r="U682" i="37"/>
  <c r="R900" i="37"/>
  <c r="R892" i="37"/>
  <c r="R884" i="37"/>
  <c r="R876" i="37"/>
  <c r="R868" i="37"/>
  <c r="R860" i="37"/>
  <c r="R852" i="37"/>
  <c r="R762" i="37"/>
  <c r="R754" i="37"/>
  <c r="R738" i="37"/>
  <c r="R698" i="37"/>
  <c r="S682" i="37"/>
  <c r="S678" i="37"/>
  <c r="S546" i="37"/>
  <c r="S281" i="37"/>
  <c r="Y682" i="37"/>
  <c r="Z679" i="37"/>
  <c r="U679" i="37"/>
  <c r="U547" i="37"/>
  <c r="U413" i="37"/>
  <c r="U149" i="37"/>
  <c r="U15" i="37"/>
  <c r="Z21" i="37"/>
  <c r="V21" i="37"/>
  <c r="Y21" i="37"/>
  <c r="U21" i="37"/>
  <c r="R21" i="37"/>
  <c r="S21" i="37"/>
  <c r="V109" i="37"/>
  <c r="Y109" i="37"/>
  <c r="U109" i="37"/>
  <c r="Z109" i="37"/>
  <c r="R109" i="37"/>
  <c r="S109" i="37"/>
  <c r="V117" i="37"/>
  <c r="Y117" i="37"/>
  <c r="U117" i="37"/>
  <c r="Z117" i="37"/>
  <c r="R117" i="37"/>
  <c r="S117" i="37"/>
  <c r="V127" i="37"/>
  <c r="Y127" i="37"/>
  <c r="U127" i="37"/>
  <c r="Z127" i="37"/>
  <c r="R127" i="37"/>
  <c r="S127" i="37"/>
  <c r="V139" i="37"/>
  <c r="Y139" i="37"/>
  <c r="U139" i="37"/>
  <c r="Z139" i="37"/>
  <c r="R139" i="37"/>
  <c r="S139" i="37"/>
  <c r="U158" i="37"/>
  <c r="Z158" i="37"/>
  <c r="V158" i="37"/>
  <c r="Y158" i="37"/>
  <c r="S158" i="37"/>
  <c r="R158" i="37"/>
  <c r="U164" i="37"/>
  <c r="Z164" i="37"/>
  <c r="V164" i="37"/>
  <c r="Y164" i="37"/>
  <c r="S164" i="37"/>
  <c r="R164" i="37"/>
  <c r="V190" i="37"/>
  <c r="Y190" i="37"/>
  <c r="U190" i="37"/>
  <c r="Z190" i="37"/>
  <c r="S190" i="37"/>
  <c r="R190" i="37"/>
  <c r="U100" i="37"/>
  <c r="Z100" i="37"/>
  <c r="V100" i="37"/>
  <c r="Y100" i="37"/>
  <c r="S100" i="37"/>
  <c r="R100" i="37"/>
  <c r="V137" i="37"/>
  <c r="Y137" i="37"/>
  <c r="U137" i="37"/>
  <c r="Z137" i="37"/>
  <c r="R137" i="37"/>
  <c r="S137" i="37"/>
  <c r="U160" i="37"/>
  <c r="Z160" i="37"/>
  <c r="V160" i="37"/>
  <c r="Y160" i="37"/>
  <c r="S160" i="37"/>
  <c r="R160" i="37"/>
  <c r="Z168" i="37"/>
  <c r="V168" i="37"/>
  <c r="Y168" i="37"/>
  <c r="U168" i="37"/>
  <c r="S168" i="37"/>
  <c r="R168" i="37"/>
  <c r="Y177" i="37"/>
  <c r="U177" i="37"/>
  <c r="V177" i="37"/>
  <c r="Z177" i="37"/>
  <c r="R177" i="37"/>
  <c r="S177" i="37"/>
  <c r="Z186" i="37"/>
  <c r="V186" i="37"/>
  <c r="U186" i="37"/>
  <c r="Y186" i="37"/>
  <c r="S186" i="37"/>
  <c r="R186" i="37"/>
  <c r="V200" i="37"/>
  <c r="Y200" i="37"/>
  <c r="U200" i="37"/>
  <c r="Z200" i="37"/>
  <c r="S200" i="37"/>
  <c r="R200" i="37"/>
  <c r="V248" i="37"/>
  <c r="Y248" i="37"/>
  <c r="U248" i="37"/>
  <c r="Z248" i="37"/>
  <c r="S248" i="37"/>
  <c r="R248" i="37"/>
  <c r="U255" i="37"/>
  <c r="Z255" i="37"/>
  <c r="V255" i="37"/>
  <c r="Y255" i="37"/>
  <c r="R255" i="37"/>
  <c r="S255" i="37"/>
  <c r="U259" i="37"/>
  <c r="Z259" i="37"/>
  <c r="V259" i="37"/>
  <c r="Y259" i="37"/>
  <c r="R259" i="37"/>
  <c r="S259" i="37"/>
  <c r="U263" i="37"/>
  <c r="Z263" i="37"/>
  <c r="V263" i="37"/>
  <c r="Y263" i="37"/>
  <c r="R263" i="37"/>
  <c r="S263" i="37"/>
  <c r="U275" i="37"/>
  <c r="Z275" i="37"/>
  <c r="V275" i="37"/>
  <c r="Y275" i="37"/>
  <c r="R275" i="37"/>
  <c r="S275" i="37"/>
  <c r="U285" i="37"/>
  <c r="Z285" i="37"/>
  <c r="V285" i="37"/>
  <c r="Y285" i="37"/>
  <c r="R285" i="37"/>
  <c r="U293" i="37"/>
  <c r="Z293" i="37"/>
  <c r="V293" i="37"/>
  <c r="Y293" i="37"/>
  <c r="R293" i="37"/>
  <c r="U301" i="37"/>
  <c r="Z301" i="37"/>
  <c r="V301" i="37"/>
  <c r="Y301" i="37"/>
  <c r="R301" i="37"/>
  <c r="U313" i="37"/>
  <c r="Z313" i="37"/>
  <c r="V313" i="37"/>
  <c r="Y313" i="37"/>
  <c r="R313" i="37"/>
  <c r="U325" i="37"/>
  <c r="Z325" i="37"/>
  <c r="V325" i="37"/>
  <c r="Y325" i="37"/>
  <c r="R325" i="37"/>
  <c r="U337" i="37"/>
  <c r="Z337" i="37"/>
  <c r="V337" i="37"/>
  <c r="Y337" i="37"/>
  <c r="R337" i="37"/>
  <c r="U349" i="37"/>
  <c r="Z349" i="37"/>
  <c r="V349" i="37"/>
  <c r="Y349" i="37"/>
  <c r="R349" i="37"/>
  <c r="U357" i="37"/>
  <c r="Z357" i="37"/>
  <c r="V357" i="37"/>
  <c r="Y357" i="37"/>
  <c r="R357" i="37"/>
  <c r="U369" i="37"/>
  <c r="Z369" i="37"/>
  <c r="V369" i="37"/>
  <c r="Y369" i="37"/>
  <c r="R369" i="37"/>
  <c r="U381" i="37"/>
  <c r="Z381" i="37"/>
  <c r="V381" i="37"/>
  <c r="Y381" i="37"/>
  <c r="R381" i="37"/>
  <c r="U389" i="37"/>
  <c r="Z389" i="37"/>
  <c r="V389" i="37"/>
  <c r="Y389" i="37"/>
  <c r="R389" i="37"/>
  <c r="U397" i="37"/>
  <c r="Z397" i="37"/>
  <c r="V397" i="37"/>
  <c r="Y397" i="37"/>
  <c r="R397" i="37"/>
  <c r="U405" i="37"/>
  <c r="Z405" i="37"/>
  <c r="V405" i="37"/>
  <c r="Y405" i="37"/>
  <c r="R405" i="37"/>
  <c r="U421" i="37"/>
  <c r="Z421" i="37"/>
  <c r="V421" i="37"/>
  <c r="Y421" i="37"/>
  <c r="R421" i="37"/>
  <c r="U437" i="37"/>
  <c r="Z437" i="37"/>
  <c r="V437" i="37"/>
  <c r="Y437" i="37"/>
  <c r="R437" i="37"/>
  <c r="U449" i="37"/>
  <c r="Z449" i="37"/>
  <c r="V449" i="37"/>
  <c r="Y449" i="37"/>
  <c r="R449" i="37"/>
  <c r="U465" i="37"/>
  <c r="Z465" i="37"/>
  <c r="V465" i="37"/>
  <c r="Y465" i="37"/>
  <c r="R465" i="37"/>
  <c r="U473" i="37"/>
  <c r="Z473" i="37"/>
  <c r="V473" i="37"/>
  <c r="Y473" i="37"/>
  <c r="R473" i="37"/>
  <c r="U481" i="37"/>
  <c r="Z481" i="37"/>
  <c r="V481" i="37"/>
  <c r="Y481" i="37"/>
  <c r="R481" i="37"/>
  <c r="V490" i="37"/>
  <c r="Y490" i="37"/>
  <c r="U490" i="37"/>
  <c r="Z490" i="37"/>
  <c r="R490" i="37"/>
  <c r="U497" i="37"/>
  <c r="Z497" i="37"/>
  <c r="V497" i="37"/>
  <c r="Y497" i="37"/>
  <c r="R497" i="37"/>
  <c r="V512" i="37"/>
  <c r="Y512" i="37"/>
  <c r="U512" i="37"/>
  <c r="Z512" i="37"/>
  <c r="R512" i="37"/>
  <c r="V528" i="37"/>
  <c r="Y528" i="37"/>
  <c r="U528" i="37"/>
  <c r="Z528" i="37"/>
  <c r="R528" i="37"/>
  <c r="V536" i="37"/>
  <c r="Y536" i="37"/>
  <c r="U536" i="37"/>
  <c r="Z536" i="37"/>
  <c r="R536" i="37"/>
  <c r="U561" i="37"/>
  <c r="Z561" i="37"/>
  <c r="V561" i="37"/>
  <c r="Y561" i="37"/>
  <c r="R561" i="37"/>
  <c r="U573" i="37"/>
  <c r="Z573" i="37"/>
  <c r="V573" i="37"/>
  <c r="Y573" i="37"/>
  <c r="U581" i="37"/>
  <c r="Z581" i="37"/>
  <c r="V581" i="37"/>
  <c r="Y581" i="37"/>
  <c r="U589" i="37"/>
  <c r="Z589" i="37"/>
  <c r="V589" i="37"/>
  <c r="Y589" i="37"/>
  <c r="U597" i="37"/>
  <c r="Z597" i="37"/>
  <c r="V597" i="37"/>
  <c r="Y597" i="37"/>
  <c r="U605" i="37"/>
  <c r="Z605" i="37"/>
  <c r="V605" i="37"/>
  <c r="Y605" i="37"/>
  <c r="U617" i="37"/>
  <c r="Z617" i="37"/>
  <c r="V617" i="37"/>
  <c r="Y617" i="37"/>
  <c r="U625" i="37"/>
  <c r="Z625" i="37"/>
  <c r="V625" i="37"/>
  <c r="Y625" i="37"/>
  <c r="U637" i="37"/>
  <c r="V637" i="37"/>
  <c r="Y637" i="37"/>
  <c r="Z637" i="37"/>
  <c r="U645" i="37"/>
  <c r="V645" i="37"/>
  <c r="Y645" i="37"/>
  <c r="Z645" i="37"/>
  <c r="Y657" i="37"/>
  <c r="U657" i="37"/>
  <c r="Z657" i="37"/>
  <c r="V657" i="37"/>
  <c r="Y669" i="37"/>
  <c r="U669" i="37"/>
  <c r="Z669" i="37"/>
  <c r="V669" i="37"/>
  <c r="Z686" i="37"/>
  <c r="V686" i="37"/>
  <c r="Y686" i="37"/>
  <c r="U686" i="37"/>
  <c r="Y693" i="37"/>
  <c r="U693" i="37"/>
  <c r="Z693" i="37"/>
  <c r="V693" i="37"/>
  <c r="Y703" i="37"/>
  <c r="U703" i="37"/>
  <c r="Z703" i="37"/>
  <c r="V703" i="37"/>
  <c r="Z714" i="37"/>
  <c r="V714" i="37"/>
  <c r="Y714" i="37"/>
  <c r="U714" i="37"/>
  <c r="Z722" i="37"/>
  <c r="V722" i="37"/>
  <c r="Y722" i="37"/>
  <c r="U722" i="37"/>
  <c r="Y739" i="37"/>
  <c r="U739" i="37"/>
  <c r="Z739" i="37"/>
  <c r="V739" i="37"/>
  <c r="Y745" i="37"/>
  <c r="U745" i="37"/>
  <c r="Z745" i="37"/>
  <c r="V745" i="37"/>
  <c r="Y769" i="37"/>
  <c r="U769" i="37"/>
  <c r="Z769" i="37"/>
  <c r="V769" i="37"/>
  <c r="Z784" i="37"/>
  <c r="V784" i="37"/>
  <c r="Y784" i="37"/>
  <c r="U784" i="37"/>
  <c r="Z802" i="37"/>
  <c r="V802" i="37"/>
  <c r="Y802" i="37"/>
  <c r="U802" i="37"/>
  <c r="Z808" i="37"/>
  <c r="V808" i="37"/>
  <c r="Y808" i="37"/>
  <c r="U808" i="37"/>
  <c r="Z816" i="37"/>
  <c r="V816" i="37"/>
  <c r="Y816" i="37"/>
  <c r="U816" i="37"/>
  <c r="Z824" i="37"/>
  <c r="V824" i="37"/>
  <c r="Y824" i="37"/>
  <c r="U824" i="37"/>
  <c r="Y831" i="37"/>
  <c r="U831" i="37"/>
  <c r="Z831" i="37"/>
  <c r="V831" i="37"/>
  <c r="Y837" i="37"/>
  <c r="U837" i="37"/>
  <c r="Z837" i="37"/>
  <c r="V837" i="37"/>
  <c r="Y845" i="37"/>
  <c r="U845" i="37"/>
  <c r="Z845" i="37"/>
  <c r="V845" i="37"/>
  <c r="Y849" i="37"/>
  <c r="U849" i="37"/>
  <c r="Z849" i="37"/>
  <c r="V849" i="37"/>
  <c r="Y853" i="37"/>
  <c r="U853" i="37"/>
  <c r="Z853" i="37"/>
  <c r="V853" i="37"/>
  <c r="Y865" i="37"/>
  <c r="U865" i="37"/>
  <c r="Z865" i="37"/>
  <c r="V865" i="37"/>
  <c r="Z873" i="37"/>
  <c r="V873" i="37"/>
  <c r="Y873" i="37"/>
  <c r="U873" i="37"/>
  <c r="Z889" i="37"/>
  <c r="V889" i="37"/>
  <c r="Y889" i="37"/>
  <c r="U889" i="37"/>
  <c r="Z901" i="37"/>
  <c r="V901" i="37"/>
  <c r="Y901" i="37"/>
  <c r="U901" i="37"/>
  <c r="R901" i="37"/>
  <c r="R889" i="37"/>
  <c r="R865" i="37"/>
  <c r="R837" i="37"/>
  <c r="R769" i="37"/>
  <c r="R745" i="37"/>
  <c r="R739" i="37"/>
  <c r="R703" i="37"/>
  <c r="R693" i="37"/>
  <c r="R669" i="37"/>
  <c r="R657" i="37"/>
  <c r="R645" i="37"/>
  <c r="R637" i="37"/>
  <c r="R625" i="37"/>
  <c r="R617" i="37"/>
  <c r="R605" i="37"/>
  <c r="R597" i="37"/>
  <c r="R589" i="37"/>
  <c r="R581" i="37"/>
  <c r="R573" i="37"/>
  <c r="S561" i="37"/>
  <c r="S536" i="37"/>
  <c r="S528" i="37"/>
  <c r="S512" i="37"/>
  <c r="V79" i="37"/>
  <c r="Y79" i="37"/>
  <c r="U79" i="37"/>
  <c r="Z79" i="37"/>
  <c r="R79" i="37"/>
  <c r="S79" i="37"/>
  <c r="V113" i="37"/>
  <c r="Y113" i="37"/>
  <c r="U113" i="37"/>
  <c r="Z113" i="37"/>
  <c r="R113" i="37"/>
  <c r="S113" i="37"/>
  <c r="U120" i="37"/>
  <c r="Z120" i="37"/>
  <c r="V120" i="37"/>
  <c r="Y120" i="37"/>
  <c r="S120" i="37"/>
  <c r="R120" i="37"/>
  <c r="V131" i="37"/>
  <c r="Y131" i="37"/>
  <c r="U131" i="37"/>
  <c r="Z131" i="37"/>
  <c r="R131" i="37"/>
  <c r="S131" i="37"/>
  <c r="V143" i="37"/>
  <c r="Y143" i="37"/>
  <c r="U143" i="37"/>
  <c r="Z143" i="37"/>
  <c r="R143" i="37"/>
  <c r="S143" i="37"/>
  <c r="V155" i="37"/>
  <c r="Y155" i="37"/>
  <c r="U155" i="37"/>
  <c r="Z155" i="37"/>
  <c r="R155" i="37"/>
  <c r="S155" i="37"/>
  <c r="V161" i="37"/>
  <c r="Y161" i="37"/>
  <c r="U161" i="37"/>
  <c r="Z161" i="37"/>
  <c r="R161" i="37"/>
  <c r="S161" i="37"/>
  <c r="Y169" i="37"/>
  <c r="U169" i="37"/>
  <c r="Z169" i="37"/>
  <c r="V169" i="37"/>
  <c r="R169" i="37"/>
  <c r="S169" i="37"/>
  <c r="Z176" i="37"/>
  <c r="V176" i="37"/>
  <c r="U176" i="37"/>
  <c r="Y176" i="37"/>
  <c r="S176" i="37"/>
  <c r="R176" i="37"/>
  <c r="Y181" i="37"/>
  <c r="U181" i="37"/>
  <c r="V181" i="37"/>
  <c r="Z181" i="37"/>
  <c r="R181" i="37"/>
  <c r="S181" i="37"/>
  <c r="V198" i="37"/>
  <c r="Y198" i="37"/>
  <c r="U198" i="37"/>
  <c r="Z198" i="37"/>
  <c r="S198" i="37"/>
  <c r="R198" i="37"/>
  <c r="V226" i="37"/>
  <c r="Y226" i="37"/>
  <c r="U226" i="37"/>
  <c r="Z226" i="37"/>
  <c r="S226" i="37"/>
  <c r="R226" i="37"/>
  <c r="Y38" i="37"/>
  <c r="U38" i="37"/>
  <c r="Z38" i="37"/>
  <c r="V38" i="37"/>
  <c r="S38" i="37"/>
  <c r="R38" i="37"/>
  <c r="Y66" i="37"/>
  <c r="U66" i="37"/>
  <c r="V66" i="37"/>
  <c r="Z66" i="37"/>
  <c r="S66" i="37"/>
  <c r="R66" i="37"/>
  <c r="V111" i="37"/>
  <c r="Y111" i="37"/>
  <c r="U111" i="37"/>
  <c r="Z111" i="37"/>
  <c r="R111" i="37"/>
  <c r="S111" i="37"/>
  <c r="V115" i="37"/>
  <c r="Y115" i="37"/>
  <c r="U115" i="37"/>
  <c r="Z115" i="37"/>
  <c r="R115" i="37"/>
  <c r="S115" i="37"/>
  <c r="U118" i="37"/>
  <c r="Z118" i="37"/>
  <c r="V118" i="37"/>
  <c r="Y118" i="37"/>
  <c r="S118" i="37"/>
  <c r="R118" i="37"/>
  <c r="V125" i="37"/>
  <c r="Y125" i="37"/>
  <c r="U125" i="37"/>
  <c r="Z125" i="37"/>
  <c r="R125" i="37"/>
  <c r="S125" i="37"/>
  <c r="V129" i="37"/>
  <c r="Y129" i="37"/>
  <c r="U129" i="37"/>
  <c r="Z129" i="37"/>
  <c r="R129" i="37"/>
  <c r="S129" i="37"/>
  <c r="V133" i="37"/>
  <c r="Y133" i="37"/>
  <c r="U133" i="37"/>
  <c r="Z133" i="37"/>
  <c r="R133" i="37"/>
  <c r="S133" i="37"/>
  <c r="V141" i="37"/>
  <c r="Y141" i="37"/>
  <c r="U141" i="37"/>
  <c r="Z141" i="37"/>
  <c r="R141" i="37"/>
  <c r="S141" i="37"/>
  <c r="V153" i="37"/>
  <c r="Y153" i="37"/>
  <c r="U153" i="37"/>
  <c r="Z153" i="37"/>
  <c r="R153" i="37"/>
  <c r="S153" i="37"/>
  <c r="U162" i="37"/>
  <c r="Z162" i="37"/>
  <c r="V162" i="37"/>
  <c r="Y162" i="37"/>
  <c r="S162" i="37"/>
  <c r="R162" i="37"/>
  <c r="Y165" i="37"/>
  <c r="U165" i="37"/>
  <c r="Z165" i="37"/>
  <c r="V165" i="37"/>
  <c r="R165" i="37"/>
  <c r="S165" i="37"/>
  <c r="Y171" i="37"/>
  <c r="U171" i="37"/>
  <c r="Z171" i="37"/>
  <c r="V171" i="37"/>
  <c r="R171" i="37"/>
  <c r="S171" i="37"/>
  <c r="Z174" i="37"/>
  <c r="V174" i="37"/>
  <c r="U174" i="37"/>
  <c r="Y174" i="37"/>
  <c r="S174" i="37"/>
  <c r="R174" i="37"/>
  <c r="Z180" i="37"/>
  <c r="V180" i="37"/>
  <c r="U180" i="37"/>
  <c r="Y180" i="37"/>
  <c r="S180" i="37"/>
  <c r="R180" i="37"/>
  <c r="Y183" i="37"/>
  <c r="U183" i="37"/>
  <c r="V183" i="37"/>
  <c r="Z183" i="37"/>
  <c r="R183" i="37"/>
  <c r="S183" i="37"/>
  <c r="V192" i="37"/>
  <c r="Y192" i="37"/>
  <c r="U192" i="37"/>
  <c r="Z192" i="37"/>
  <c r="S192" i="37"/>
  <c r="R192" i="37"/>
  <c r="V196" i="37"/>
  <c r="Y196" i="37"/>
  <c r="U196" i="37"/>
  <c r="Z196" i="37"/>
  <c r="S196" i="37"/>
  <c r="R196" i="37"/>
  <c r="V204" i="37"/>
  <c r="Y204" i="37"/>
  <c r="U204" i="37"/>
  <c r="Z204" i="37"/>
  <c r="S204" i="37"/>
  <c r="R204" i="37"/>
  <c r="V208" i="37"/>
  <c r="Y208" i="37"/>
  <c r="U208" i="37"/>
  <c r="Z208" i="37"/>
  <c r="S208" i="37"/>
  <c r="R208" i="37"/>
  <c r="V212" i="37"/>
  <c r="Y212" i="37"/>
  <c r="U212" i="37"/>
  <c r="Z212" i="37"/>
  <c r="S212" i="37"/>
  <c r="R212" i="37"/>
  <c r="V216" i="37"/>
  <c r="Y216" i="37"/>
  <c r="U216" i="37"/>
  <c r="Z216" i="37"/>
  <c r="S216" i="37"/>
  <c r="R216" i="37"/>
  <c r="V222" i="37"/>
  <c r="Y222" i="37"/>
  <c r="U222" i="37"/>
  <c r="Z222" i="37"/>
  <c r="S222" i="37"/>
  <c r="R222" i="37"/>
  <c r="U225" i="37"/>
  <c r="Z225" i="37"/>
  <c r="V225" i="37"/>
  <c r="Y225" i="37"/>
  <c r="R225" i="37"/>
  <c r="S225" i="37"/>
  <c r="V228" i="37"/>
  <c r="Y228" i="37"/>
  <c r="U228" i="37"/>
  <c r="Z228" i="37"/>
  <c r="S228" i="37"/>
  <c r="R228" i="37"/>
  <c r="V232" i="37"/>
  <c r="Y232" i="37"/>
  <c r="U232" i="37"/>
  <c r="Z232" i="37"/>
  <c r="S232" i="37"/>
  <c r="R232" i="37"/>
  <c r="U237" i="37"/>
  <c r="Z237" i="37"/>
  <c r="V237" i="37"/>
  <c r="Y237" i="37"/>
  <c r="R237" i="37"/>
  <c r="S237" i="37"/>
  <c r="U239" i="37"/>
  <c r="Z239" i="37"/>
  <c r="V239" i="37"/>
  <c r="Y239" i="37"/>
  <c r="R239" i="37"/>
  <c r="S239" i="37"/>
  <c r="V242" i="37"/>
  <c r="Y242" i="37"/>
  <c r="U242" i="37"/>
  <c r="Z242" i="37"/>
  <c r="S242" i="37"/>
  <c r="R242" i="37"/>
  <c r="U251" i="37"/>
  <c r="Z251" i="37"/>
  <c r="V251" i="37"/>
  <c r="Y251" i="37"/>
  <c r="R251" i="37"/>
  <c r="S251" i="37"/>
  <c r="U267" i="37"/>
  <c r="Z267" i="37"/>
  <c r="V267" i="37"/>
  <c r="Y267" i="37"/>
  <c r="R267" i="37"/>
  <c r="S267" i="37"/>
  <c r="U271" i="37"/>
  <c r="Z271" i="37"/>
  <c r="V271" i="37"/>
  <c r="Y271" i="37"/>
  <c r="R271" i="37"/>
  <c r="S271" i="37"/>
  <c r="U289" i="37"/>
  <c r="Z289" i="37"/>
  <c r="V289" i="37"/>
  <c r="Y289" i="37"/>
  <c r="R289" i="37"/>
  <c r="U297" i="37"/>
  <c r="Z297" i="37"/>
  <c r="V297" i="37"/>
  <c r="Y297" i="37"/>
  <c r="R297" i="37"/>
  <c r="U305" i="37"/>
  <c r="Z305" i="37"/>
  <c r="V305" i="37"/>
  <c r="Y305" i="37"/>
  <c r="R305" i="37"/>
  <c r="U309" i="37"/>
  <c r="Z309" i="37"/>
  <c r="V309" i="37"/>
  <c r="Y309" i="37"/>
  <c r="R309" i="37"/>
  <c r="U317" i="37"/>
  <c r="Z317" i="37"/>
  <c r="V317" i="37"/>
  <c r="Y317" i="37"/>
  <c r="R317" i="37"/>
  <c r="U321" i="37"/>
  <c r="Z321" i="37"/>
  <c r="V321" i="37"/>
  <c r="Y321" i="37"/>
  <c r="R321" i="37"/>
  <c r="U329" i="37"/>
  <c r="Z329" i="37"/>
  <c r="V329" i="37"/>
  <c r="Y329" i="37"/>
  <c r="R329" i="37"/>
  <c r="U333" i="37"/>
  <c r="Z333" i="37"/>
  <c r="V333" i="37"/>
  <c r="Y333" i="37"/>
  <c r="R333" i="37"/>
  <c r="U341" i="37"/>
  <c r="Z341" i="37"/>
  <c r="V341" i="37"/>
  <c r="Y341" i="37"/>
  <c r="R341" i="37"/>
  <c r="U345" i="37"/>
  <c r="Z345" i="37"/>
  <c r="V345" i="37"/>
  <c r="Y345" i="37"/>
  <c r="R345" i="37"/>
  <c r="U353" i="37"/>
  <c r="Z353" i="37"/>
  <c r="V353" i="37"/>
  <c r="Y353" i="37"/>
  <c r="R353" i="37"/>
  <c r="U361" i="37"/>
  <c r="Z361" i="37"/>
  <c r="V361" i="37"/>
  <c r="Y361" i="37"/>
  <c r="R361" i="37"/>
  <c r="U365" i="37"/>
  <c r="Z365" i="37"/>
  <c r="V365" i="37"/>
  <c r="Y365" i="37"/>
  <c r="R365" i="37"/>
  <c r="U373" i="37"/>
  <c r="Z373" i="37"/>
  <c r="V373" i="37"/>
  <c r="Y373" i="37"/>
  <c r="R373" i="37"/>
  <c r="U377" i="37"/>
  <c r="Z377" i="37"/>
  <c r="V377" i="37"/>
  <c r="Y377" i="37"/>
  <c r="R377" i="37"/>
  <c r="U385" i="37"/>
  <c r="Z385" i="37"/>
  <c r="V385" i="37"/>
  <c r="Y385" i="37"/>
  <c r="R385" i="37"/>
  <c r="U393" i="37"/>
  <c r="Z393" i="37"/>
  <c r="V393" i="37"/>
  <c r="Y393" i="37"/>
  <c r="R393" i="37"/>
  <c r="U401" i="37"/>
  <c r="Z401" i="37"/>
  <c r="V401" i="37"/>
  <c r="Y401" i="37"/>
  <c r="R401" i="37"/>
  <c r="U409" i="37"/>
  <c r="Z409" i="37"/>
  <c r="V409" i="37"/>
  <c r="Y409" i="37"/>
  <c r="R409" i="37"/>
  <c r="U417" i="37"/>
  <c r="Z417" i="37"/>
  <c r="V417" i="37"/>
  <c r="Y417" i="37"/>
  <c r="R417" i="37"/>
  <c r="U425" i="37"/>
  <c r="Z425" i="37"/>
  <c r="V425" i="37"/>
  <c r="Y425" i="37"/>
  <c r="R425" i="37"/>
  <c r="U429" i="37"/>
  <c r="Z429" i="37"/>
  <c r="V429" i="37"/>
  <c r="Y429" i="37"/>
  <c r="R429" i="37"/>
  <c r="U433" i="37"/>
  <c r="Z433" i="37"/>
  <c r="V433" i="37"/>
  <c r="Y433" i="37"/>
  <c r="R433" i="37"/>
  <c r="U441" i="37"/>
  <c r="Z441" i="37"/>
  <c r="V441" i="37"/>
  <c r="Y441" i="37"/>
  <c r="R441" i="37"/>
  <c r="U445" i="37"/>
  <c r="Z445" i="37"/>
  <c r="V445" i="37"/>
  <c r="Y445" i="37"/>
  <c r="R445" i="37"/>
  <c r="U453" i="37"/>
  <c r="Z453" i="37"/>
  <c r="V453" i="37"/>
  <c r="Y453" i="37"/>
  <c r="R453" i="37"/>
  <c r="U457" i="37"/>
  <c r="Z457" i="37"/>
  <c r="V457" i="37"/>
  <c r="Y457" i="37"/>
  <c r="R457" i="37"/>
  <c r="U461" i="37"/>
  <c r="Z461" i="37"/>
  <c r="V461" i="37"/>
  <c r="Y461" i="37"/>
  <c r="R461" i="37"/>
  <c r="V468" i="37"/>
  <c r="Y468" i="37"/>
  <c r="U468" i="37"/>
  <c r="Z468" i="37"/>
  <c r="R468" i="37"/>
  <c r="V470" i="37"/>
  <c r="Y470" i="37"/>
  <c r="U470" i="37"/>
  <c r="Z470" i="37"/>
  <c r="R470" i="37"/>
  <c r="V476" i="37"/>
  <c r="Y476" i="37"/>
  <c r="U476" i="37"/>
  <c r="Z476" i="37"/>
  <c r="R476" i="37"/>
  <c r="U483" i="37"/>
  <c r="Z483" i="37"/>
  <c r="V483" i="37"/>
  <c r="Y483" i="37"/>
  <c r="R483" i="37"/>
  <c r="V486" i="37"/>
  <c r="Y486" i="37"/>
  <c r="U486" i="37"/>
  <c r="Z486" i="37"/>
  <c r="R486" i="37"/>
  <c r="U501" i="37"/>
  <c r="Z501" i="37"/>
  <c r="V501" i="37"/>
  <c r="Y501" i="37"/>
  <c r="R501" i="37"/>
  <c r="V504" i="37"/>
  <c r="Y504" i="37"/>
  <c r="U504" i="37"/>
  <c r="Z504" i="37"/>
  <c r="R504" i="37"/>
  <c r="V508" i="37"/>
  <c r="Y508" i="37"/>
  <c r="U508" i="37"/>
  <c r="Z508" i="37"/>
  <c r="R508" i="37"/>
  <c r="V516" i="37"/>
  <c r="Y516" i="37"/>
  <c r="U516" i="37"/>
  <c r="Z516" i="37"/>
  <c r="R516" i="37"/>
  <c r="V520" i="37"/>
  <c r="Y520" i="37"/>
  <c r="U520" i="37"/>
  <c r="Z520" i="37"/>
  <c r="R520" i="37"/>
  <c r="U525" i="37"/>
  <c r="Z525" i="37"/>
  <c r="V525" i="37"/>
  <c r="Y525" i="37"/>
  <c r="R525" i="37"/>
  <c r="V532" i="37"/>
  <c r="Y532" i="37"/>
  <c r="U532" i="37"/>
  <c r="Z532" i="37"/>
  <c r="R532" i="37"/>
  <c r="V540" i="37"/>
  <c r="Y540" i="37"/>
  <c r="U540" i="37"/>
  <c r="Z540" i="37"/>
  <c r="R540" i="37"/>
  <c r="U553" i="37"/>
  <c r="Z553" i="37"/>
  <c r="V553" i="37"/>
  <c r="Y553" i="37"/>
  <c r="R553" i="37"/>
  <c r="U557" i="37"/>
  <c r="Z557" i="37"/>
  <c r="V557" i="37"/>
  <c r="Y557" i="37"/>
  <c r="R557" i="37"/>
  <c r="U565" i="37"/>
  <c r="Z565" i="37"/>
  <c r="V565" i="37"/>
  <c r="Y565" i="37"/>
  <c r="U569" i="37"/>
  <c r="Z569" i="37"/>
  <c r="V569" i="37"/>
  <c r="Y569" i="37"/>
  <c r="U577" i="37"/>
  <c r="Z577" i="37"/>
  <c r="V577" i="37"/>
  <c r="Y577" i="37"/>
  <c r="U585" i="37"/>
  <c r="Z585" i="37"/>
  <c r="V585" i="37"/>
  <c r="Y585" i="37"/>
  <c r="U593" i="37"/>
  <c r="Z593" i="37"/>
  <c r="V593" i="37"/>
  <c r="Y593" i="37"/>
  <c r="U601" i="37"/>
  <c r="Z601" i="37"/>
  <c r="V601" i="37"/>
  <c r="Y601" i="37"/>
  <c r="U609" i="37"/>
  <c r="Z609" i="37"/>
  <c r="V609" i="37"/>
  <c r="Y609" i="37"/>
  <c r="U613" i="37"/>
  <c r="Z613" i="37"/>
  <c r="V613" i="37"/>
  <c r="Y613" i="37"/>
  <c r="U621" i="37"/>
  <c r="Z621" i="37"/>
  <c r="V621" i="37"/>
  <c r="Y621" i="37"/>
  <c r="U629" i="37"/>
  <c r="V629" i="37"/>
  <c r="Y629" i="37"/>
  <c r="Z629" i="37"/>
  <c r="U633" i="37"/>
  <c r="V633" i="37"/>
  <c r="Y633" i="37"/>
  <c r="Z633" i="37"/>
  <c r="U641" i="37"/>
  <c r="Z641" i="37"/>
  <c r="V641" i="37"/>
  <c r="Y641" i="37"/>
  <c r="U649" i="37"/>
  <c r="Z649" i="37"/>
  <c r="V649" i="37"/>
  <c r="Y649" i="37"/>
  <c r="Y653" i="37"/>
  <c r="U653" i="37"/>
  <c r="Z653" i="37"/>
  <c r="V653" i="37"/>
  <c r="Y661" i="37"/>
  <c r="U661" i="37"/>
  <c r="Z661" i="37"/>
  <c r="V661" i="37"/>
  <c r="Y665" i="37"/>
  <c r="U665" i="37"/>
  <c r="Z665" i="37"/>
  <c r="V665" i="37"/>
  <c r="Y673" i="37"/>
  <c r="U673" i="37"/>
  <c r="Z673" i="37"/>
  <c r="V673" i="37"/>
  <c r="Y683" i="37"/>
  <c r="U683" i="37"/>
  <c r="Z683" i="37"/>
  <c r="V683" i="37"/>
  <c r="Z696" i="37"/>
  <c r="V696" i="37"/>
  <c r="Y696" i="37"/>
  <c r="U696" i="37"/>
  <c r="Y699" i="37"/>
  <c r="U699" i="37"/>
  <c r="Z699" i="37"/>
  <c r="V699" i="37"/>
  <c r="Z706" i="37"/>
  <c r="V706" i="37"/>
  <c r="Y706" i="37"/>
  <c r="U706" i="37"/>
  <c r="Z710" i="37"/>
  <c r="V710" i="37"/>
  <c r="Y710" i="37"/>
  <c r="U710" i="37"/>
  <c r="Z718" i="37"/>
  <c r="V718" i="37"/>
  <c r="Y718" i="37"/>
  <c r="U718" i="37"/>
  <c r="Z726" i="37"/>
  <c r="V726" i="37"/>
  <c r="Y726" i="37"/>
  <c r="U726" i="37"/>
  <c r="Z730" i="37"/>
  <c r="V730" i="37"/>
  <c r="Y730" i="37"/>
  <c r="U730" i="37"/>
  <c r="Z736" i="37"/>
  <c r="V736" i="37"/>
  <c r="Y736" i="37"/>
  <c r="U736" i="37"/>
  <c r="Z742" i="37"/>
  <c r="V742" i="37"/>
  <c r="Y742" i="37"/>
  <c r="U742" i="37"/>
  <c r="Z752" i="37"/>
  <c r="V752" i="37"/>
  <c r="Y752" i="37"/>
  <c r="U752" i="37"/>
  <c r="Y757" i="37"/>
  <c r="U757" i="37"/>
  <c r="Z757" i="37"/>
  <c r="V757" i="37"/>
  <c r="Z760" i="37"/>
  <c r="V760" i="37"/>
  <c r="Y760" i="37"/>
  <c r="U760" i="37"/>
  <c r="Y765" i="37"/>
  <c r="U765" i="37"/>
  <c r="Z765" i="37"/>
  <c r="V765" i="37"/>
  <c r="Z772" i="37"/>
  <c r="V772" i="37"/>
  <c r="Y772" i="37"/>
  <c r="U772" i="37"/>
  <c r="Z774" i="37"/>
  <c r="V774" i="37"/>
  <c r="Y774" i="37"/>
  <c r="U774" i="37"/>
  <c r="Y781" i="37"/>
  <c r="U781" i="37"/>
  <c r="Z781" i="37"/>
  <c r="V781" i="37"/>
  <c r="Y787" i="37"/>
  <c r="U787" i="37"/>
  <c r="Z787" i="37"/>
  <c r="V787" i="37"/>
  <c r="Z794" i="37"/>
  <c r="V794" i="37"/>
  <c r="Y794" i="37"/>
  <c r="U794" i="37"/>
  <c r="Y799" i="37"/>
  <c r="U799" i="37"/>
  <c r="Z799" i="37"/>
  <c r="V799" i="37"/>
  <c r="Z812" i="37"/>
  <c r="V812" i="37"/>
  <c r="Y812" i="37"/>
  <c r="U812" i="37"/>
  <c r="Z820" i="37"/>
  <c r="V820" i="37"/>
  <c r="Y820" i="37"/>
  <c r="U820" i="37"/>
  <c r="Z828" i="37"/>
  <c r="V828" i="37"/>
  <c r="Y828" i="37"/>
  <c r="U828" i="37"/>
  <c r="Y841" i="37"/>
  <c r="U841" i="37"/>
  <c r="Z841" i="37"/>
  <c r="V841" i="37"/>
  <c r="Y857" i="37"/>
  <c r="U857" i="37"/>
  <c r="Z857" i="37"/>
  <c r="V857" i="37"/>
  <c r="Y861" i="37"/>
  <c r="U861" i="37"/>
  <c r="Z861" i="37"/>
  <c r="V861" i="37"/>
  <c r="Z869" i="37"/>
  <c r="V869" i="37"/>
  <c r="Y869" i="37"/>
  <c r="U869" i="37"/>
  <c r="Z877" i="37"/>
  <c r="V877" i="37"/>
  <c r="Y877" i="37"/>
  <c r="U877" i="37"/>
  <c r="Z881" i="37"/>
  <c r="V881" i="37"/>
  <c r="Y881" i="37"/>
  <c r="U881" i="37"/>
  <c r="Z885" i="37"/>
  <c r="V885" i="37"/>
  <c r="Y885" i="37"/>
  <c r="U885" i="37"/>
  <c r="Z893" i="37"/>
  <c r="V893" i="37"/>
  <c r="Y893" i="37"/>
  <c r="U893" i="37"/>
  <c r="Z897" i="37"/>
  <c r="V897" i="37"/>
  <c r="Y897" i="37"/>
  <c r="U897" i="37"/>
  <c r="Z905" i="37"/>
  <c r="V905" i="37"/>
  <c r="Y905" i="37"/>
  <c r="U905" i="37"/>
  <c r="Y908" i="37"/>
  <c r="U908" i="37"/>
  <c r="Z908" i="37"/>
  <c r="V908" i="37"/>
  <c r="Z911" i="37"/>
  <c r="V911" i="37"/>
  <c r="Y911" i="37"/>
  <c r="U911" i="37"/>
  <c r="Z915" i="37"/>
  <c r="V915" i="37"/>
  <c r="Y915" i="37"/>
  <c r="U915" i="37"/>
  <c r="R915" i="37"/>
  <c r="R885" i="37"/>
  <c r="R881" i="37"/>
  <c r="R877" i="37"/>
  <c r="R873" i="37"/>
  <c r="R869" i="37"/>
  <c r="R857" i="37"/>
  <c r="R853" i="37"/>
  <c r="R849" i="37"/>
  <c r="R845" i="37"/>
  <c r="R841" i="37"/>
  <c r="R831" i="37"/>
  <c r="R799" i="37"/>
  <c r="R787" i="37"/>
  <c r="Z45" i="37"/>
  <c r="V45" i="37"/>
  <c r="Y45" i="37"/>
  <c r="U45" i="37"/>
  <c r="R45" i="37"/>
  <c r="S45" i="37"/>
  <c r="Z73" i="37"/>
  <c r="U73" i="37"/>
  <c r="V73" i="37"/>
  <c r="Y73" i="37"/>
  <c r="R73" i="37"/>
  <c r="S73" i="37"/>
  <c r="V105" i="37"/>
  <c r="Y105" i="37"/>
  <c r="U105" i="37"/>
  <c r="Z105" i="37"/>
  <c r="R105" i="37"/>
  <c r="S105" i="37"/>
  <c r="U112" i="37"/>
  <c r="Z112" i="37"/>
  <c r="V112" i="37"/>
  <c r="Y112" i="37"/>
  <c r="S112" i="37"/>
  <c r="R112" i="37"/>
  <c r="U116" i="37"/>
  <c r="Z116" i="37"/>
  <c r="V116" i="37"/>
  <c r="Y116" i="37"/>
  <c r="S116" i="37"/>
  <c r="R116" i="37"/>
  <c r="V119" i="37"/>
  <c r="Y119" i="37"/>
  <c r="U119" i="37"/>
  <c r="Z119" i="37"/>
  <c r="R119" i="37"/>
  <c r="S119" i="37"/>
  <c r="U122" i="37"/>
  <c r="Z122" i="37"/>
  <c r="V122" i="37"/>
  <c r="Y122" i="37"/>
  <c r="S122" i="37"/>
  <c r="R122" i="37"/>
  <c r="U126" i="37"/>
  <c r="Z126" i="37"/>
  <c r="V126" i="37"/>
  <c r="Y126" i="37"/>
  <c r="S126" i="37"/>
  <c r="R126" i="37"/>
  <c r="U130" i="37"/>
  <c r="Z130" i="37"/>
  <c r="V130" i="37"/>
  <c r="Y130" i="37"/>
  <c r="S130" i="37"/>
  <c r="R130" i="37"/>
  <c r="U134" i="37"/>
  <c r="Z134" i="37"/>
  <c r="V134" i="37"/>
  <c r="Y134" i="37"/>
  <c r="S134" i="37"/>
  <c r="R134" i="37"/>
  <c r="U138" i="37"/>
  <c r="Z138" i="37"/>
  <c r="V138" i="37"/>
  <c r="Y138" i="37"/>
  <c r="S138" i="37"/>
  <c r="R138" i="37"/>
  <c r="U142" i="37"/>
  <c r="Z142" i="37"/>
  <c r="V142" i="37"/>
  <c r="Y142" i="37"/>
  <c r="S142" i="37"/>
  <c r="R142" i="37"/>
  <c r="V151" i="37"/>
  <c r="Y151" i="37"/>
  <c r="U151" i="37"/>
  <c r="Z151" i="37"/>
  <c r="R151" i="37"/>
  <c r="S151" i="37"/>
  <c r="U154" i="37"/>
  <c r="Z154" i="37"/>
  <c r="V154" i="37"/>
  <c r="Y154" i="37"/>
  <c r="S154" i="37"/>
  <c r="R154" i="37"/>
  <c r="V157" i="37"/>
  <c r="Y157" i="37"/>
  <c r="U157" i="37"/>
  <c r="Z157" i="37"/>
  <c r="R157" i="37"/>
  <c r="S157" i="37"/>
  <c r="V163" i="37"/>
  <c r="Y163" i="37"/>
  <c r="U163" i="37"/>
  <c r="Z163" i="37"/>
  <c r="R163" i="37"/>
  <c r="S163" i="37"/>
  <c r="Z172" i="37"/>
  <c r="V172" i="37"/>
  <c r="Y172" i="37"/>
  <c r="U172" i="37"/>
  <c r="S172" i="37"/>
  <c r="R172" i="37"/>
  <c r="Y175" i="37"/>
  <c r="U175" i="37"/>
  <c r="V175" i="37"/>
  <c r="Z175" i="37"/>
  <c r="R175" i="37"/>
  <c r="S175" i="37"/>
  <c r="Z178" i="37"/>
  <c r="V178" i="37"/>
  <c r="U178" i="37"/>
  <c r="Y178" i="37"/>
  <c r="S178" i="37"/>
  <c r="R178" i="37"/>
  <c r="Z184" i="37"/>
  <c r="V184" i="37"/>
  <c r="U184" i="37"/>
  <c r="Y184" i="37"/>
  <c r="S184" i="37"/>
  <c r="R184" i="37"/>
  <c r="U189" i="37"/>
  <c r="Z189" i="37"/>
  <c r="V189" i="37"/>
  <c r="Y189" i="37"/>
  <c r="R189" i="37"/>
  <c r="S189" i="37"/>
  <c r="U193" i="37"/>
  <c r="Z193" i="37"/>
  <c r="V193" i="37"/>
  <c r="Y193" i="37"/>
  <c r="R193" i="37"/>
  <c r="S193" i="37"/>
  <c r="U197" i="37"/>
  <c r="Z197" i="37"/>
  <c r="V197" i="37"/>
  <c r="Y197" i="37"/>
  <c r="R197" i="37"/>
  <c r="S197" i="37"/>
  <c r="U201" i="37"/>
  <c r="Z201" i="37"/>
  <c r="V201" i="37"/>
  <c r="Y201" i="37"/>
  <c r="R201" i="37"/>
  <c r="S201" i="37"/>
  <c r="U205" i="37"/>
  <c r="Z205" i="37"/>
  <c r="V205" i="37"/>
  <c r="Y205" i="37"/>
  <c r="R205" i="37"/>
  <c r="S205" i="37"/>
  <c r="U209" i="37"/>
  <c r="Z209" i="37"/>
  <c r="V209" i="37"/>
  <c r="Y209" i="37"/>
  <c r="R209" i="37"/>
  <c r="S209" i="37"/>
  <c r="U213" i="37"/>
  <c r="Z213" i="37"/>
  <c r="V213" i="37"/>
  <c r="Y213" i="37"/>
  <c r="R213" i="37"/>
  <c r="S213" i="37"/>
  <c r="U217" i="37"/>
  <c r="Z217" i="37"/>
  <c r="V217" i="37"/>
  <c r="Y217" i="37"/>
  <c r="R217" i="37"/>
  <c r="S217" i="37"/>
  <c r="U219" i="37"/>
  <c r="Z219" i="37"/>
  <c r="V219" i="37"/>
  <c r="Y219" i="37"/>
  <c r="R219" i="37"/>
  <c r="S219" i="37"/>
  <c r="U229" i="37"/>
  <c r="Z229" i="37"/>
  <c r="V229" i="37"/>
  <c r="Y229" i="37"/>
  <c r="R229" i="37"/>
  <c r="S229" i="37"/>
  <c r="U233" i="37"/>
  <c r="Z233" i="37"/>
  <c r="V233" i="37"/>
  <c r="Y233" i="37"/>
  <c r="R233" i="37"/>
  <c r="S233" i="37"/>
  <c r="U235" i="37"/>
  <c r="Z235" i="37"/>
  <c r="V235" i="37"/>
  <c r="Y235" i="37"/>
  <c r="R235" i="37"/>
  <c r="S235" i="37"/>
  <c r="V240" i="37"/>
  <c r="Y240" i="37"/>
  <c r="U240" i="37"/>
  <c r="Z240" i="37"/>
  <c r="S240" i="37"/>
  <c r="R240" i="37"/>
  <c r="U243" i="37"/>
  <c r="Z243" i="37"/>
  <c r="V243" i="37"/>
  <c r="Y243" i="37"/>
  <c r="R243" i="37"/>
  <c r="S243" i="37"/>
  <c r="V246" i="37"/>
  <c r="Y246" i="37"/>
  <c r="U246" i="37"/>
  <c r="Z246" i="37"/>
  <c r="S246" i="37"/>
  <c r="R246" i="37"/>
  <c r="U249" i="37"/>
  <c r="Z249" i="37"/>
  <c r="V249" i="37"/>
  <c r="Y249" i="37"/>
  <c r="R249" i="37"/>
  <c r="S249" i="37"/>
  <c r="V252" i="37"/>
  <c r="Y252" i="37"/>
  <c r="U252" i="37"/>
  <c r="Z252" i="37"/>
  <c r="S252" i="37"/>
  <c r="R252" i="37"/>
  <c r="V256" i="37"/>
  <c r="Y256" i="37"/>
  <c r="U256" i="37"/>
  <c r="Z256" i="37"/>
  <c r="S256" i="37"/>
  <c r="R256" i="37"/>
  <c r="V260" i="37"/>
  <c r="Y260" i="37"/>
  <c r="U260" i="37"/>
  <c r="Z260" i="37"/>
  <c r="S260" i="37"/>
  <c r="R260" i="37"/>
  <c r="V264" i="37"/>
  <c r="Y264" i="37"/>
  <c r="U264" i="37"/>
  <c r="Z264" i="37"/>
  <c r="S264" i="37"/>
  <c r="R264" i="37"/>
  <c r="V268" i="37"/>
  <c r="Y268" i="37"/>
  <c r="U268" i="37"/>
  <c r="Z268" i="37"/>
  <c r="S268" i="37"/>
  <c r="R268" i="37"/>
  <c r="V272" i="37"/>
  <c r="Y272" i="37"/>
  <c r="U272" i="37"/>
  <c r="Z272" i="37"/>
  <c r="S272" i="37"/>
  <c r="R272" i="37"/>
  <c r="V276" i="37"/>
  <c r="Y276" i="37"/>
  <c r="U276" i="37"/>
  <c r="Z276" i="37"/>
  <c r="S276" i="37"/>
  <c r="R276" i="37"/>
  <c r="V286" i="37"/>
  <c r="Y286" i="37"/>
  <c r="U286" i="37"/>
  <c r="Z286" i="37"/>
  <c r="R286" i="37"/>
  <c r="V290" i="37"/>
  <c r="Y290" i="37"/>
  <c r="U290" i="37"/>
  <c r="Z290" i="37"/>
  <c r="R290" i="37"/>
  <c r="V294" i="37"/>
  <c r="Y294" i="37"/>
  <c r="U294" i="37"/>
  <c r="Z294" i="37"/>
  <c r="R294" i="37"/>
  <c r="V298" i="37"/>
  <c r="Y298" i="37"/>
  <c r="U298" i="37"/>
  <c r="Z298" i="37"/>
  <c r="R298" i="37"/>
  <c r="V302" i="37"/>
  <c r="Y302" i="37"/>
  <c r="U302" i="37"/>
  <c r="Z302" i="37"/>
  <c r="R302" i="37"/>
  <c r="V306" i="37"/>
  <c r="Y306" i="37"/>
  <c r="U306" i="37"/>
  <c r="Z306" i="37"/>
  <c r="R306" i="37"/>
  <c r="V310" i="37"/>
  <c r="Y310" i="37"/>
  <c r="U310" i="37"/>
  <c r="Z310" i="37"/>
  <c r="R310" i="37"/>
  <c r="V314" i="37"/>
  <c r="Y314" i="37"/>
  <c r="U314" i="37"/>
  <c r="Z314" i="37"/>
  <c r="R314" i="37"/>
  <c r="V318" i="37"/>
  <c r="Y318" i="37"/>
  <c r="U318" i="37"/>
  <c r="Z318" i="37"/>
  <c r="R318" i="37"/>
  <c r="V322" i="37"/>
  <c r="Y322" i="37"/>
  <c r="U322" i="37"/>
  <c r="Z322" i="37"/>
  <c r="R322" i="37"/>
  <c r="V326" i="37"/>
  <c r="Y326" i="37"/>
  <c r="U326" i="37"/>
  <c r="Z326" i="37"/>
  <c r="R326" i="37"/>
  <c r="V330" i="37"/>
  <c r="Y330" i="37"/>
  <c r="U330" i="37"/>
  <c r="Z330" i="37"/>
  <c r="R330" i="37"/>
  <c r="V334" i="37"/>
  <c r="Y334" i="37"/>
  <c r="U334" i="37"/>
  <c r="Z334" i="37"/>
  <c r="R334" i="37"/>
  <c r="V338" i="37"/>
  <c r="Y338" i="37"/>
  <c r="U338" i="37"/>
  <c r="Z338" i="37"/>
  <c r="R338" i="37"/>
  <c r="V342" i="37"/>
  <c r="Y342" i="37"/>
  <c r="U342" i="37"/>
  <c r="Z342" i="37"/>
  <c r="R342" i="37"/>
  <c r="V346" i="37"/>
  <c r="Y346" i="37"/>
  <c r="U346" i="37"/>
  <c r="Z346" i="37"/>
  <c r="R346" i="37"/>
  <c r="V350" i="37"/>
  <c r="Y350" i="37"/>
  <c r="U350" i="37"/>
  <c r="Z350" i="37"/>
  <c r="R350" i="37"/>
  <c r="V354" i="37"/>
  <c r="Y354" i="37"/>
  <c r="U354" i="37"/>
  <c r="Z354" i="37"/>
  <c r="R354" i="37"/>
  <c r="V358" i="37"/>
  <c r="Y358" i="37"/>
  <c r="U358" i="37"/>
  <c r="Z358" i="37"/>
  <c r="R358" i="37"/>
  <c r="V362" i="37"/>
  <c r="Y362" i="37"/>
  <c r="U362" i="37"/>
  <c r="Z362" i="37"/>
  <c r="R362" i="37"/>
  <c r="V366" i="37"/>
  <c r="Y366" i="37"/>
  <c r="U366" i="37"/>
  <c r="Z366" i="37"/>
  <c r="R366" i="37"/>
  <c r="V370" i="37"/>
  <c r="Y370" i="37"/>
  <c r="U370" i="37"/>
  <c r="Z370" i="37"/>
  <c r="R370" i="37"/>
  <c r="V374" i="37"/>
  <c r="Y374" i="37"/>
  <c r="U374" i="37"/>
  <c r="Z374" i="37"/>
  <c r="R374" i="37"/>
  <c r="V378" i="37"/>
  <c r="Y378" i="37"/>
  <c r="U378" i="37"/>
  <c r="Z378" i="37"/>
  <c r="R378" i="37"/>
  <c r="V382" i="37"/>
  <c r="Y382" i="37"/>
  <c r="U382" i="37"/>
  <c r="Z382" i="37"/>
  <c r="R382" i="37"/>
  <c r="V386" i="37"/>
  <c r="Y386" i="37"/>
  <c r="U386" i="37"/>
  <c r="Z386" i="37"/>
  <c r="R386" i="37"/>
  <c r="V390" i="37"/>
  <c r="Y390" i="37"/>
  <c r="U390" i="37"/>
  <c r="Z390" i="37"/>
  <c r="R390" i="37"/>
  <c r="V394" i="37"/>
  <c r="Y394" i="37"/>
  <c r="U394" i="37"/>
  <c r="Z394" i="37"/>
  <c r="R394" i="37"/>
  <c r="V398" i="37"/>
  <c r="Y398" i="37"/>
  <c r="U398" i="37"/>
  <c r="Z398" i="37"/>
  <c r="R398" i="37"/>
  <c r="V402" i="37"/>
  <c r="Y402" i="37"/>
  <c r="U402" i="37"/>
  <c r="Z402" i="37"/>
  <c r="R402" i="37"/>
  <c r="V406" i="37"/>
  <c r="Y406" i="37"/>
  <c r="U406" i="37"/>
  <c r="Z406" i="37"/>
  <c r="R406" i="37"/>
  <c r="V418" i="37"/>
  <c r="Y418" i="37"/>
  <c r="U418" i="37"/>
  <c r="Z418" i="37"/>
  <c r="R418" i="37"/>
  <c r="V422" i="37"/>
  <c r="Y422" i="37"/>
  <c r="U422" i="37"/>
  <c r="Z422" i="37"/>
  <c r="R422" i="37"/>
  <c r="V426" i="37"/>
  <c r="Y426" i="37"/>
  <c r="U426" i="37"/>
  <c r="Z426" i="37"/>
  <c r="R426" i="37"/>
  <c r="V430" i="37"/>
  <c r="Y430" i="37"/>
  <c r="U430" i="37"/>
  <c r="Z430" i="37"/>
  <c r="R430" i="37"/>
  <c r="V434" i="37"/>
  <c r="Y434" i="37"/>
  <c r="U434" i="37"/>
  <c r="Z434" i="37"/>
  <c r="R434" i="37"/>
  <c r="V438" i="37"/>
  <c r="Y438" i="37"/>
  <c r="U438" i="37"/>
  <c r="Z438" i="37"/>
  <c r="R438" i="37"/>
  <c r="V442" i="37"/>
  <c r="Y442" i="37"/>
  <c r="U442" i="37"/>
  <c r="Z442" i="37"/>
  <c r="R442" i="37"/>
  <c r="V446" i="37"/>
  <c r="Y446" i="37"/>
  <c r="U446" i="37"/>
  <c r="Z446" i="37"/>
  <c r="R446" i="37"/>
  <c r="V450" i="37"/>
  <c r="Y450" i="37"/>
  <c r="U450" i="37"/>
  <c r="Z450" i="37"/>
  <c r="R450" i="37"/>
  <c r="V454" i="37"/>
  <c r="Y454" i="37"/>
  <c r="U454" i="37"/>
  <c r="Z454" i="37"/>
  <c r="R454" i="37"/>
  <c r="V458" i="37"/>
  <c r="Y458" i="37"/>
  <c r="U458" i="37"/>
  <c r="Z458" i="37"/>
  <c r="R458" i="37"/>
  <c r="V462" i="37"/>
  <c r="Y462" i="37"/>
  <c r="U462" i="37"/>
  <c r="Z462" i="37"/>
  <c r="R462" i="37"/>
  <c r="V466" i="37"/>
  <c r="Y466" i="37"/>
  <c r="U466" i="37"/>
  <c r="Z466" i="37"/>
  <c r="R466" i="37"/>
  <c r="U471" i="37"/>
  <c r="Z471" i="37"/>
  <c r="V471" i="37"/>
  <c r="Y471" i="37"/>
  <c r="R471" i="37"/>
  <c r="V474" i="37"/>
  <c r="Y474" i="37"/>
  <c r="U474" i="37"/>
  <c r="Z474" i="37"/>
  <c r="R474" i="37"/>
  <c r="U477" i="37"/>
  <c r="Z477" i="37"/>
  <c r="V477" i="37"/>
  <c r="Y477" i="37"/>
  <c r="R477" i="37"/>
  <c r="U479" i="37"/>
  <c r="Z479" i="37"/>
  <c r="V479" i="37"/>
  <c r="Y479" i="37"/>
  <c r="R479" i="37"/>
  <c r="V484" i="37"/>
  <c r="Y484" i="37"/>
  <c r="U484" i="37"/>
  <c r="Z484" i="37"/>
  <c r="R484" i="37"/>
  <c r="U487" i="37"/>
  <c r="Z487" i="37"/>
  <c r="V487" i="37"/>
  <c r="Y487" i="37"/>
  <c r="R487" i="37"/>
  <c r="U491" i="37"/>
  <c r="Z491" i="37"/>
  <c r="V491" i="37"/>
  <c r="Y491" i="37"/>
  <c r="R491" i="37"/>
  <c r="V494" i="37"/>
  <c r="Y494" i="37"/>
  <c r="U494" i="37"/>
  <c r="Z494" i="37"/>
  <c r="R494" i="37"/>
  <c r="V498" i="37"/>
  <c r="Y498" i="37"/>
  <c r="U498" i="37"/>
  <c r="Z498" i="37"/>
  <c r="R498" i="37"/>
  <c r="U505" i="37"/>
  <c r="Z505" i="37"/>
  <c r="V505" i="37"/>
  <c r="Y505" i="37"/>
  <c r="R505" i="37"/>
  <c r="U509" i="37"/>
  <c r="Z509" i="37"/>
  <c r="V509" i="37"/>
  <c r="Y509" i="37"/>
  <c r="R509" i="37"/>
  <c r="U513" i="37"/>
  <c r="Z513" i="37"/>
  <c r="V513" i="37"/>
  <c r="Y513" i="37"/>
  <c r="R513" i="37"/>
  <c r="U517" i="37"/>
  <c r="Z517" i="37"/>
  <c r="V517" i="37"/>
  <c r="Y517" i="37"/>
  <c r="R517" i="37"/>
  <c r="U523" i="37"/>
  <c r="Z523" i="37"/>
  <c r="V523" i="37"/>
  <c r="Y523" i="37"/>
  <c r="R523" i="37"/>
  <c r="V526" i="37"/>
  <c r="Y526" i="37"/>
  <c r="U526" i="37"/>
  <c r="Z526" i="37"/>
  <c r="R526" i="37"/>
  <c r="U529" i="37"/>
  <c r="Z529" i="37"/>
  <c r="V529" i="37"/>
  <c r="Y529" i="37"/>
  <c r="R529" i="37"/>
  <c r="U533" i="37"/>
  <c r="Z533" i="37"/>
  <c r="V533" i="37"/>
  <c r="Y533" i="37"/>
  <c r="R533" i="37"/>
  <c r="U537" i="37"/>
  <c r="Z537" i="37"/>
  <c r="V537" i="37"/>
  <c r="Y537" i="37"/>
  <c r="R537" i="37"/>
  <c r="U541" i="37"/>
  <c r="Z541" i="37"/>
  <c r="V541" i="37"/>
  <c r="Y541" i="37"/>
  <c r="R541" i="37"/>
  <c r="V550" i="37"/>
  <c r="Y550" i="37"/>
  <c r="U550" i="37"/>
  <c r="Z550" i="37"/>
  <c r="R550" i="37"/>
  <c r="V554" i="37"/>
  <c r="Y554" i="37"/>
  <c r="U554" i="37"/>
  <c r="Z554" i="37"/>
  <c r="R554" i="37"/>
  <c r="V558" i="37"/>
  <c r="Y558" i="37"/>
  <c r="U558" i="37"/>
  <c r="Z558" i="37"/>
  <c r="R558" i="37"/>
  <c r="V562" i="37"/>
  <c r="Y562" i="37"/>
  <c r="U562" i="37"/>
  <c r="Z562" i="37"/>
  <c r="R562" i="37"/>
  <c r="V566" i="37"/>
  <c r="Y566" i="37"/>
  <c r="U566" i="37"/>
  <c r="Z566" i="37"/>
  <c r="R566" i="37"/>
  <c r="V570" i="37"/>
  <c r="Y570" i="37"/>
  <c r="U570" i="37"/>
  <c r="Z570" i="37"/>
  <c r="V574" i="37"/>
  <c r="Y574" i="37"/>
  <c r="U574" i="37"/>
  <c r="Z574" i="37"/>
  <c r="V578" i="37"/>
  <c r="Y578" i="37"/>
  <c r="U578" i="37"/>
  <c r="Z578" i="37"/>
  <c r="V582" i="37"/>
  <c r="Y582" i="37"/>
  <c r="U582" i="37"/>
  <c r="Z582" i="37"/>
  <c r="V586" i="37"/>
  <c r="Y586" i="37"/>
  <c r="U586" i="37"/>
  <c r="Z586" i="37"/>
  <c r="V590" i="37"/>
  <c r="Y590" i="37"/>
  <c r="U590" i="37"/>
  <c r="Z590" i="37"/>
  <c r="V594" i="37"/>
  <c r="Y594" i="37"/>
  <c r="U594" i="37"/>
  <c r="Z594" i="37"/>
  <c r="V598" i="37"/>
  <c r="Y598" i="37"/>
  <c r="U598" i="37"/>
  <c r="Z598" i="37"/>
  <c r="V602" i="37"/>
  <c r="Y602" i="37"/>
  <c r="U602" i="37"/>
  <c r="Z602" i="37"/>
  <c r="V606" i="37"/>
  <c r="Y606" i="37"/>
  <c r="U606" i="37"/>
  <c r="Z606" i="37"/>
  <c r="V610" i="37"/>
  <c r="Y610" i="37"/>
  <c r="U610" i="37"/>
  <c r="Z610" i="37"/>
  <c r="V614" i="37"/>
  <c r="Y614" i="37"/>
  <c r="U614" i="37"/>
  <c r="Z614" i="37"/>
  <c r="V618" i="37"/>
  <c r="Y618" i="37"/>
  <c r="U618" i="37"/>
  <c r="Z618" i="37"/>
  <c r="V622" i="37"/>
  <c r="Y622" i="37"/>
  <c r="U622" i="37"/>
  <c r="Z622" i="37"/>
  <c r="V626" i="37"/>
  <c r="U626" i="37"/>
  <c r="Z626" i="37"/>
  <c r="Y626" i="37"/>
  <c r="V630" i="37"/>
  <c r="U630" i="37"/>
  <c r="Z630" i="37"/>
  <c r="Y630" i="37"/>
  <c r="V634" i="37"/>
  <c r="U634" i="37"/>
  <c r="Z634" i="37"/>
  <c r="Y634" i="37"/>
  <c r="V638" i="37"/>
  <c r="U638" i="37"/>
  <c r="Z638" i="37"/>
  <c r="Y638" i="37"/>
  <c r="V642" i="37"/>
  <c r="U642" i="37"/>
  <c r="Z642" i="37"/>
  <c r="Y642" i="37"/>
  <c r="V646" i="37"/>
  <c r="Y646" i="37"/>
  <c r="U646" i="37"/>
  <c r="Z646" i="37"/>
  <c r="V650" i="37"/>
  <c r="U650" i="37"/>
  <c r="Z650" i="37"/>
  <c r="Y650" i="37"/>
  <c r="Z654" i="37"/>
  <c r="V654" i="37"/>
  <c r="Y654" i="37"/>
  <c r="U654" i="37"/>
  <c r="Z658" i="37"/>
  <c r="V658" i="37"/>
  <c r="Y658" i="37"/>
  <c r="U658" i="37"/>
  <c r="Z662" i="37"/>
  <c r="V662" i="37"/>
  <c r="Y662" i="37"/>
  <c r="U662" i="37"/>
  <c r="Z666" i="37"/>
  <c r="V666" i="37"/>
  <c r="Y666" i="37"/>
  <c r="U666" i="37"/>
  <c r="Z670" i="37"/>
  <c r="V670" i="37"/>
  <c r="Y670" i="37"/>
  <c r="U670" i="37"/>
  <c r="Z674" i="37"/>
  <c r="V674" i="37"/>
  <c r="Y674" i="37"/>
  <c r="U674" i="37"/>
  <c r="Z684" i="37"/>
  <c r="V684" i="37"/>
  <c r="Y684" i="37"/>
  <c r="U684" i="37"/>
  <c r="Y687" i="37"/>
  <c r="U687" i="37"/>
  <c r="Z687" i="37"/>
  <c r="V687" i="37"/>
  <c r="Z690" i="37"/>
  <c r="V690" i="37"/>
  <c r="Y690" i="37"/>
  <c r="U690" i="37"/>
  <c r="Y697" i="37"/>
  <c r="U697" i="37"/>
  <c r="Z697" i="37"/>
  <c r="V697" i="37"/>
  <c r="Z700" i="37"/>
  <c r="V700" i="37"/>
  <c r="Y700" i="37"/>
  <c r="U700" i="37"/>
  <c r="Z704" i="37"/>
  <c r="V704" i="37"/>
  <c r="Y704" i="37"/>
  <c r="U704" i="37"/>
  <c r="Y707" i="37"/>
  <c r="U707" i="37"/>
  <c r="Z707" i="37"/>
  <c r="V707" i="37"/>
  <c r="Y711" i="37"/>
  <c r="U711" i="37"/>
  <c r="Z711" i="37"/>
  <c r="V711" i="37"/>
  <c r="Y715" i="37"/>
  <c r="U715" i="37"/>
  <c r="Z715" i="37"/>
  <c r="V715" i="37"/>
  <c r="Y719" i="37"/>
  <c r="U719" i="37"/>
  <c r="Z719" i="37"/>
  <c r="V719" i="37"/>
  <c r="Y723" i="37"/>
  <c r="U723" i="37"/>
  <c r="Z723" i="37"/>
  <c r="V723" i="37"/>
  <c r="Y727" i="37"/>
  <c r="U727" i="37"/>
  <c r="Z727" i="37"/>
  <c r="V727" i="37"/>
  <c r="Y733" i="37"/>
  <c r="U733" i="37"/>
  <c r="Z733" i="37"/>
  <c r="V733" i="37"/>
  <c r="Z740" i="37"/>
  <c r="V740" i="37"/>
  <c r="Y740" i="37"/>
  <c r="U740" i="37"/>
  <c r="Y743" i="37"/>
  <c r="U743" i="37"/>
  <c r="Z743" i="37"/>
  <c r="V743" i="37"/>
  <c r="Z746" i="37"/>
  <c r="V746" i="37"/>
  <c r="Y746" i="37"/>
  <c r="U746" i="37"/>
  <c r="Y749" i="37"/>
  <c r="U749" i="37"/>
  <c r="Z749" i="37"/>
  <c r="V749" i="37"/>
  <c r="Y755" i="37"/>
  <c r="U755" i="37"/>
  <c r="Z755" i="37"/>
  <c r="V755" i="37"/>
  <c r="Z758" i="37"/>
  <c r="V758" i="37"/>
  <c r="Y758" i="37"/>
  <c r="U758" i="37"/>
  <c r="Y763" i="37"/>
  <c r="U763" i="37"/>
  <c r="Z763" i="37"/>
  <c r="V763" i="37"/>
  <c r="Z766" i="37"/>
  <c r="V766" i="37"/>
  <c r="Y766" i="37"/>
  <c r="U766" i="37"/>
  <c r="Y775" i="37"/>
  <c r="U775" i="37"/>
  <c r="Z775" i="37"/>
  <c r="V775" i="37"/>
  <c r="Z778" i="37"/>
  <c r="V778" i="37"/>
  <c r="Y778" i="37"/>
  <c r="U778" i="37"/>
  <c r="Z782" i="37"/>
  <c r="V782" i="37"/>
  <c r="Y782" i="37"/>
  <c r="U782" i="37"/>
  <c r="Y785" i="37"/>
  <c r="U785" i="37"/>
  <c r="Z785" i="37"/>
  <c r="V785" i="37"/>
  <c r="Z788" i="37"/>
  <c r="V788" i="37"/>
  <c r="Y788" i="37"/>
  <c r="U788" i="37"/>
  <c r="Y791" i="37"/>
  <c r="U791" i="37"/>
  <c r="Z791" i="37"/>
  <c r="V791" i="37"/>
  <c r="Y797" i="37"/>
  <c r="U797" i="37"/>
  <c r="Z797" i="37"/>
  <c r="V797" i="37"/>
  <c r="Z800" i="37"/>
  <c r="V800" i="37"/>
  <c r="Y800" i="37"/>
  <c r="U800" i="37"/>
  <c r="Y805" i="37"/>
  <c r="U805" i="37"/>
  <c r="Z805" i="37"/>
  <c r="V805" i="37"/>
  <c r="Y809" i="37"/>
  <c r="U809" i="37"/>
  <c r="Z809" i="37"/>
  <c r="V809" i="37"/>
  <c r="Y813" i="37"/>
  <c r="U813" i="37"/>
  <c r="Z813" i="37"/>
  <c r="V813" i="37"/>
  <c r="Y817" i="37"/>
  <c r="U817" i="37"/>
  <c r="Z817" i="37"/>
  <c r="V817" i="37"/>
  <c r="Y821" i="37"/>
  <c r="U821" i="37"/>
  <c r="Z821" i="37"/>
  <c r="V821" i="37"/>
  <c r="Y825" i="37"/>
  <c r="U825" i="37"/>
  <c r="Z825" i="37"/>
  <c r="V825" i="37"/>
  <c r="Y829" i="37"/>
  <c r="U829" i="37"/>
  <c r="Z829" i="37"/>
  <c r="V829" i="37"/>
  <c r="Z832" i="37"/>
  <c r="V832" i="37"/>
  <c r="Y832" i="37"/>
  <c r="U832" i="37"/>
  <c r="Y835" i="37"/>
  <c r="U835" i="37"/>
  <c r="Z835" i="37"/>
  <c r="V835" i="37"/>
  <c r="Z838" i="37"/>
  <c r="V838" i="37"/>
  <c r="Y838" i="37"/>
  <c r="U838" i="37"/>
  <c r="Z842" i="37"/>
  <c r="V842" i="37"/>
  <c r="Y842" i="37"/>
  <c r="U842" i="37"/>
  <c r="Z846" i="37"/>
  <c r="V846" i="37"/>
  <c r="Y846" i="37"/>
  <c r="U846" i="37"/>
  <c r="Z850" i="37"/>
  <c r="V850" i="37"/>
  <c r="Y850" i="37"/>
  <c r="U850" i="37"/>
  <c r="Z854" i="37"/>
  <c r="V854" i="37"/>
  <c r="Y854" i="37"/>
  <c r="U854" i="37"/>
  <c r="Z858" i="37"/>
  <c r="V858" i="37"/>
  <c r="Y858" i="37"/>
  <c r="U858" i="37"/>
  <c r="Z862" i="37"/>
  <c r="V862" i="37"/>
  <c r="Y862" i="37"/>
  <c r="U862" i="37"/>
  <c r="Z866" i="37"/>
  <c r="V866" i="37"/>
  <c r="Y866" i="37"/>
  <c r="U866" i="37"/>
  <c r="Y870" i="37"/>
  <c r="U870" i="37"/>
  <c r="Z870" i="37"/>
  <c r="V870" i="37"/>
  <c r="Y874" i="37"/>
  <c r="U874" i="37"/>
  <c r="Z874" i="37"/>
  <c r="V874" i="37"/>
  <c r="Y878" i="37"/>
  <c r="U878" i="37"/>
  <c r="Z878" i="37"/>
  <c r="V878" i="37"/>
  <c r="Y882" i="37"/>
  <c r="U882" i="37"/>
  <c r="Z882" i="37"/>
  <c r="V882" i="37"/>
  <c r="Y886" i="37"/>
  <c r="U886" i="37"/>
  <c r="Z886" i="37"/>
  <c r="V886" i="37"/>
  <c r="Y890" i="37"/>
  <c r="U890" i="37"/>
  <c r="Z890" i="37"/>
  <c r="V890" i="37"/>
  <c r="Y894" i="37"/>
  <c r="U894" i="37"/>
  <c r="Z894" i="37"/>
  <c r="V894" i="37"/>
  <c r="Y898" i="37"/>
  <c r="U898" i="37"/>
  <c r="Z898" i="37"/>
  <c r="V898" i="37"/>
  <c r="Y902" i="37"/>
  <c r="U902" i="37"/>
  <c r="Z902" i="37"/>
  <c r="V902" i="37"/>
  <c r="Y906" i="37"/>
  <c r="U906" i="37"/>
  <c r="Z906" i="37"/>
  <c r="V906" i="37"/>
  <c r="Y912" i="37"/>
  <c r="U912" i="37"/>
  <c r="Z912" i="37"/>
  <c r="V912" i="37"/>
  <c r="S912" i="37"/>
  <c r="S908" i="37"/>
  <c r="S906" i="37"/>
  <c r="S902" i="37"/>
  <c r="S898" i="37"/>
  <c r="S894" i="37"/>
  <c r="S890" i="37"/>
  <c r="S886" i="37"/>
  <c r="S882" i="37"/>
  <c r="S878" i="37"/>
  <c r="S874" i="37"/>
  <c r="S870" i="37"/>
  <c r="S866" i="37"/>
  <c r="S862" i="37"/>
  <c r="S858" i="37"/>
  <c r="S854" i="37"/>
  <c r="S850" i="37"/>
  <c r="S846" i="37"/>
  <c r="S842" i="37"/>
  <c r="S838" i="37"/>
  <c r="S832" i="37"/>
  <c r="S828" i="37"/>
  <c r="S824" i="37"/>
  <c r="S820" i="37"/>
  <c r="S816" i="37"/>
  <c r="S812" i="37"/>
  <c r="S808" i="37"/>
  <c r="S802" i="37"/>
  <c r="S800" i="37"/>
  <c r="S798" i="37"/>
  <c r="S794" i="37"/>
  <c r="S788" i="37"/>
  <c r="S784" i="37"/>
  <c r="S782" i="37"/>
  <c r="S778" i="37"/>
  <c r="S776" i="37"/>
  <c r="S774" i="37"/>
  <c r="S772" i="37"/>
  <c r="S770" i="37"/>
  <c r="S766" i="37"/>
  <c r="S764" i="37"/>
  <c r="S760" i="37"/>
  <c r="S758" i="37"/>
  <c r="S752" i="37"/>
  <c r="S746" i="37"/>
  <c r="S742" i="37"/>
  <c r="S740" i="37"/>
  <c r="S736" i="37"/>
  <c r="S730" i="37"/>
  <c r="S728" i="37"/>
  <c r="S726" i="37"/>
  <c r="S722" i="37"/>
  <c r="S718" i="37"/>
  <c r="S714" i="37"/>
  <c r="S710" i="37"/>
  <c r="S706" i="37"/>
  <c r="S704" i="37"/>
  <c r="S700" i="37"/>
  <c r="S696" i="37"/>
  <c r="S690" i="37"/>
  <c r="S686" i="37"/>
  <c r="S684" i="37"/>
  <c r="S674" i="37"/>
  <c r="S670" i="37"/>
  <c r="S666" i="37"/>
  <c r="S662" i="37"/>
  <c r="S658" i="37"/>
  <c r="S654" i="37"/>
  <c r="S650" i="37"/>
  <c r="S646" i="37"/>
  <c r="S642" i="37"/>
  <c r="S638" i="37"/>
  <c r="S634" i="37"/>
  <c r="S630" i="37"/>
  <c r="S626" i="37"/>
  <c r="S622" i="37"/>
  <c r="S618" i="37"/>
  <c r="S614" i="37"/>
  <c r="S610" i="37"/>
  <c r="S606" i="37"/>
  <c r="S602" i="37"/>
  <c r="S598" i="37"/>
  <c r="S594" i="37"/>
  <c r="S590" i="37"/>
  <c r="S586" i="37"/>
  <c r="S582" i="37"/>
  <c r="S578" i="37"/>
  <c r="S574" i="37"/>
  <c r="S570" i="37"/>
  <c r="S566" i="37"/>
  <c r="S563" i="37"/>
  <c r="S523" i="37"/>
  <c r="S491" i="37"/>
  <c r="S487" i="37"/>
  <c r="S483" i="37"/>
  <c r="S479" i="37"/>
  <c r="S471" i="37"/>
  <c r="S406" i="37"/>
  <c r="S402" i="37"/>
  <c r="S398" i="37"/>
  <c r="S394" i="37"/>
  <c r="S390" i="37"/>
  <c r="S386" i="37"/>
  <c r="S382" i="37"/>
  <c r="S378" i="37"/>
  <c r="S374" i="37"/>
  <c r="S370" i="37"/>
  <c r="S366" i="37"/>
  <c r="S362" i="37"/>
  <c r="S358" i="37"/>
  <c r="S354" i="37"/>
  <c r="S350" i="37"/>
  <c r="S346" i="37"/>
  <c r="S342" i="37"/>
  <c r="S338" i="37"/>
  <c r="S334" i="37"/>
  <c r="S330" i="37"/>
  <c r="S326" i="37"/>
  <c r="S322" i="37"/>
  <c r="S318" i="37"/>
  <c r="S314" i="37"/>
  <c r="S310" i="37"/>
  <c r="S306" i="37"/>
  <c r="S302" i="37"/>
  <c r="S298" i="37"/>
  <c r="S294" i="37"/>
  <c r="S290" i="37"/>
  <c r="S286" i="37"/>
  <c r="V135" i="37"/>
  <c r="Y135" i="37"/>
  <c r="U135" i="37"/>
  <c r="Z135" i="37"/>
  <c r="R135" i="37"/>
  <c r="S135" i="37"/>
  <c r="Y187" i="37"/>
  <c r="U187" i="37"/>
  <c r="V187" i="37"/>
  <c r="Z187" i="37"/>
  <c r="R187" i="37"/>
  <c r="S187" i="37"/>
  <c r="V206" i="37"/>
  <c r="Y206" i="37"/>
  <c r="U206" i="37"/>
  <c r="Z206" i="37"/>
  <c r="S206" i="37"/>
  <c r="R206" i="37"/>
  <c r="V220" i="37"/>
  <c r="Y220" i="37"/>
  <c r="U220" i="37"/>
  <c r="Z220" i="37"/>
  <c r="S220" i="37"/>
  <c r="R220" i="37"/>
  <c r="V230" i="37"/>
  <c r="Y230" i="37"/>
  <c r="U230" i="37"/>
  <c r="Z230" i="37"/>
  <c r="S230" i="37"/>
  <c r="R230" i="37"/>
  <c r="V238" i="37"/>
  <c r="Y238" i="37"/>
  <c r="U238" i="37"/>
  <c r="Z238" i="37"/>
  <c r="S238" i="37"/>
  <c r="R238" i="37"/>
  <c r="U247" i="37"/>
  <c r="Z247" i="37"/>
  <c r="V247" i="37"/>
  <c r="Y247" i="37"/>
  <c r="R247" i="37"/>
  <c r="S247" i="37"/>
  <c r="U257" i="37"/>
  <c r="Z257" i="37"/>
  <c r="V257" i="37"/>
  <c r="Y257" i="37"/>
  <c r="R257" i="37"/>
  <c r="S257" i="37"/>
  <c r="U269" i="37"/>
  <c r="Z269" i="37"/>
  <c r="V269" i="37"/>
  <c r="Y269" i="37"/>
  <c r="R269" i="37"/>
  <c r="S269" i="37"/>
  <c r="U287" i="37"/>
  <c r="Z287" i="37"/>
  <c r="V287" i="37"/>
  <c r="Y287" i="37"/>
  <c r="R287" i="37"/>
  <c r="U295" i="37"/>
  <c r="Z295" i="37"/>
  <c r="V295" i="37"/>
  <c r="Y295" i="37"/>
  <c r="R295" i="37"/>
  <c r="U303" i="37"/>
  <c r="Z303" i="37"/>
  <c r="V303" i="37"/>
  <c r="Y303" i="37"/>
  <c r="R303" i="37"/>
  <c r="U311" i="37"/>
  <c r="Z311" i="37"/>
  <c r="V311" i="37"/>
  <c r="Y311" i="37"/>
  <c r="R311" i="37"/>
  <c r="U319" i="37"/>
  <c r="Z319" i="37"/>
  <c r="V319" i="37"/>
  <c r="Y319" i="37"/>
  <c r="R319" i="37"/>
  <c r="U327" i="37"/>
  <c r="Z327" i="37"/>
  <c r="V327" i="37"/>
  <c r="Y327" i="37"/>
  <c r="R327" i="37"/>
  <c r="U335" i="37"/>
  <c r="Z335" i="37"/>
  <c r="V335" i="37"/>
  <c r="Y335" i="37"/>
  <c r="R335" i="37"/>
  <c r="U343" i="37"/>
  <c r="Z343" i="37"/>
  <c r="V343" i="37"/>
  <c r="Y343" i="37"/>
  <c r="R343" i="37"/>
  <c r="U351" i="37"/>
  <c r="Z351" i="37"/>
  <c r="V351" i="37"/>
  <c r="Y351" i="37"/>
  <c r="R351" i="37"/>
  <c r="U359" i="37"/>
  <c r="Z359" i="37"/>
  <c r="V359" i="37"/>
  <c r="Y359" i="37"/>
  <c r="R359" i="37"/>
  <c r="U367" i="37"/>
  <c r="Z367" i="37"/>
  <c r="V367" i="37"/>
  <c r="Y367" i="37"/>
  <c r="R367" i="37"/>
  <c r="U379" i="37"/>
  <c r="Z379" i="37"/>
  <c r="V379" i="37"/>
  <c r="Y379" i="37"/>
  <c r="R379" i="37"/>
  <c r="U387" i="37"/>
  <c r="Z387" i="37"/>
  <c r="V387" i="37"/>
  <c r="Y387" i="37"/>
  <c r="R387" i="37"/>
  <c r="U395" i="37"/>
  <c r="Z395" i="37"/>
  <c r="V395" i="37"/>
  <c r="Y395" i="37"/>
  <c r="R395" i="37"/>
  <c r="U403" i="37"/>
  <c r="Z403" i="37"/>
  <c r="V403" i="37"/>
  <c r="Y403" i="37"/>
  <c r="R403" i="37"/>
  <c r="U419" i="37"/>
  <c r="Z419" i="37"/>
  <c r="V419" i="37"/>
  <c r="Y419" i="37"/>
  <c r="R419" i="37"/>
  <c r="U427" i="37"/>
  <c r="Z427" i="37"/>
  <c r="V427" i="37"/>
  <c r="Y427" i="37"/>
  <c r="R427" i="37"/>
  <c r="U435" i="37"/>
  <c r="Z435" i="37"/>
  <c r="V435" i="37"/>
  <c r="Y435" i="37"/>
  <c r="R435" i="37"/>
  <c r="U443" i="37"/>
  <c r="Z443" i="37"/>
  <c r="V443" i="37"/>
  <c r="Y443" i="37"/>
  <c r="R443" i="37"/>
  <c r="U451" i="37"/>
  <c r="Z451" i="37"/>
  <c r="V451" i="37"/>
  <c r="Y451" i="37"/>
  <c r="R451" i="37"/>
  <c r="U459" i="37"/>
  <c r="Z459" i="37"/>
  <c r="V459" i="37"/>
  <c r="Y459" i="37"/>
  <c r="R459" i="37"/>
  <c r="V472" i="37"/>
  <c r="Y472" i="37"/>
  <c r="U472" i="37"/>
  <c r="Z472" i="37"/>
  <c r="R472" i="37"/>
  <c r="V482" i="37"/>
  <c r="Y482" i="37"/>
  <c r="U482" i="37"/>
  <c r="Z482" i="37"/>
  <c r="R482" i="37"/>
  <c r="U485" i="37"/>
  <c r="Z485" i="37"/>
  <c r="V485" i="37"/>
  <c r="Y485" i="37"/>
  <c r="R485" i="37"/>
  <c r="V492" i="37"/>
  <c r="Y492" i="37"/>
  <c r="U492" i="37"/>
  <c r="Z492" i="37"/>
  <c r="R492" i="37"/>
  <c r="U495" i="37"/>
  <c r="Z495" i="37"/>
  <c r="V495" i="37"/>
  <c r="Y495" i="37"/>
  <c r="R495" i="37"/>
  <c r="U499" i="37"/>
  <c r="Z499" i="37"/>
  <c r="V499" i="37"/>
  <c r="Y499" i="37"/>
  <c r="R499" i="37"/>
  <c r="V506" i="37"/>
  <c r="Y506" i="37"/>
  <c r="U506" i="37"/>
  <c r="Z506" i="37"/>
  <c r="R506" i="37"/>
  <c r="V518" i="37"/>
  <c r="Y518" i="37"/>
  <c r="U518" i="37"/>
  <c r="Z518" i="37"/>
  <c r="R518" i="37"/>
  <c r="V538" i="37"/>
  <c r="Y538" i="37"/>
  <c r="U538" i="37"/>
  <c r="Z538" i="37"/>
  <c r="R538" i="37"/>
  <c r="U559" i="37"/>
  <c r="Z559" i="37"/>
  <c r="V559" i="37"/>
  <c r="Y559" i="37"/>
  <c r="R559" i="37"/>
  <c r="U567" i="37"/>
  <c r="Z567" i="37"/>
  <c r="V567" i="37"/>
  <c r="Y567" i="37"/>
  <c r="U575" i="37"/>
  <c r="Z575" i="37"/>
  <c r="V575" i="37"/>
  <c r="Y575" i="37"/>
  <c r="U583" i="37"/>
  <c r="Z583" i="37"/>
  <c r="V583" i="37"/>
  <c r="Y583" i="37"/>
  <c r="U591" i="37"/>
  <c r="Z591" i="37"/>
  <c r="V591" i="37"/>
  <c r="Y591" i="37"/>
  <c r="U599" i="37"/>
  <c r="Z599" i="37"/>
  <c r="V599" i="37"/>
  <c r="Y599" i="37"/>
  <c r="U607" i="37"/>
  <c r="Z607" i="37"/>
  <c r="V607" i="37"/>
  <c r="Y607" i="37"/>
  <c r="U615" i="37"/>
  <c r="Z615" i="37"/>
  <c r="V615" i="37"/>
  <c r="Y615" i="37"/>
  <c r="U627" i="37"/>
  <c r="V627" i="37"/>
  <c r="Y627" i="37"/>
  <c r="Z627" i="37"/>
  <c r="U635" i="37"/>
  <c r="V635" i="37"/>
  <c r="Y635" i="37"/>
  <c r="Z635" i="37"/>
  <c r="U647" i="37"/>
  <c r="V647" i="37"/>
  <c r="Y647" i="37"/>
  <c r="Z647" i="37"/>
  <c r="Y655" i="37"/>
  <c r="U655" i="37"/>
  <c r="Z655" i="37"/>
  <c r="V655" i="37"/>
  <c r="Y663" i="37"/>
  <c r="U663" i="37"/>
  <c r="Z663" i="37"/>
  <c r="V663" i="37"/>
  <c r="Y671" i="37"/>
  <c r="U671" i="37"/>
  <c r="Z671" i="37"/>
  <c r="V671" i="37"/>
  <c r="Z688" i="37"/>
  <c r="V688" i="37"/>
  <c r="Y688" i="37"/>
  <c r="U688" i="37"/>
  <c r="Z694" i="37"/>
  <c r="V694" i="37"/>
  <c r="Y694" i="37"/>
  <c r="U694" i="37"/>
  <c r="Z712" i="37"/>
  <c r="V712" i="37"/>
  <c r="Y712" i="37"/>
  <c r="U712" i="37"/>
  <c r="Z724" i="37"/>
  <c r="V724" i="37"/>
  <c r="Y724" i="37"/>
  <c r="U724" i="37"/>
  <c r="Y731" i="37"/>
  <c r="U731" i="37"/>
  <c r="Z731" i="37"/>
  <c r="V731" i="37"/>
  <c r="Y737" i="37"/>
  <c r="U737" i="37"/>
  <c r="Z737" i="37"/>
  <c r="V737" i="37"/>
  <c r="Z744" i="37"/>
  <c r="V744" i="37"/>
  <c r="Y744" i="37"/>
  <c r="U744" i="37"/>
  <c r="Z750" i="37"/>
  <c r="V750" i="37"/>
  <c r="Y750" i="37"/>
  <c r="U750" i="37"/>
  <c r="Z756" i="37"/>
  <c r="V756" i="37"/>
  <c r="Y756" i="37"/>
  <c r="U756" i="37"/>
  <c r="Y761" i="37"/>
  <c r="U761" i="37"/>
  <c r="Z761" i="37"/>
  <c r="V761" i="37"/>
  <c r="Y767" i="37"/>
  <c r="U767" i="37"/>
  <c r="Z767" i="37"/>
  <c r="V767" i="37"/>
  <c r="Y773" i="37"/>
  <c r="U773" i="37"/>
  <c r="Z773" i="37"/>
  <c r="V773" i="37"/>
  <c r="Y779" i="37"/>
  <c r="U779" i="37"/>
  <c r="Z779" i="37"/>
  <c r="V779" i="37"/>
  <c r="Z786" i="37"/>
  <c r="V786" i="37"/>
  <c r="Y786" i="37"/>
  <c r="U786" i="37"/>
  <c r="Y795" i="37"/>
  <c r="U795" i="37"/>
  <c r="Z795" i="37"/>
  <c r="V795" i="37"/>
  <c r="Z806" i="37"/>
  <c r="V806" i="37"/>
  <c r="Y806" i="37"/>
  <c r="U806" i="37"/>
  <c r="Z814" i="37"/>
  <c r="V814" i="37"/>
  <c r="Y814" i="37"/>
  <c r="U814" i="37"/>
  <c r="Z822" i="37"/>
  <c r="V822" i="37"/>
  <c r="Y822" i="37"/>
  <c r="U822" i="37"/>
  <c r="Z830" i="37"/>
  <c r="V830" i="37"/>
  <c r="Y830" i="37"/>
  <c r="U830" i="37"/>
  <c r="Z836" i="37"/>
  <c r="V836" i="37"/>
  <c r="Y836" i="37"/>
  <c r="U836" i="37"/>
  <c r="Y843" i="37"/>
  <c r="U843" i="37"/>
  <c r="Z843" i="37"/>
  <c r="V843" i="37"/>
  <c r="Y851" i="37"/>
  <c r="U851" i="37"/>
  <c r="Z851" i="37"/>
  <c r="V851" i="37"/>
  <c r="Y859" i="37"/>
  <c r="U859" i="37"/>
  <c r="Z859" i="37"/>
  <c r="V859" i="37"/>
  <c r="V867" i="37"/>
  <c r="U867" i="37"/>
  <c r="Z867" i="37"/>
  <c r="Y867" i="37"/>
  <c r="Z879" i="37"/>
  <c r="V879" i="37"/>
  <c r="Y879" i="37"/>
  <c r="U879" i="37"/>
  <c r="Z891" i="37"/>
  <c r="V891" i="37"/>
  <c r="Y891" i="37"/>
  <c r="U891" i="37"/>
  <c r="Z903" i="37"/>
  <c r="V903" i="37"/>
  <c r="Y903" i="37"/>
  <c r="U903" i="37"/>
  <c r="Z913" i="37"/>
  <c r="V913" i="37"/>
  <c r="Y913" i="37"/>
  <c r="U913" i="37"/>
  <c r="R908" i="37"/>
  <c r="R836" i="37"/>
  <c r="R828" i="37"/>
  <c r="R820" i="37"/>
  <c r="R786" i="37"/>
  <c r="R784" i="37"/>
  <c r="R774" i="37"/>
  <c r="R772" i="37"/>
  <c r="R756" i="37"/>
  <c r="R722" i="37"/>
  <c r="R714" i="37"/>
  <c r="R696" i="37"/>
  <c r="R688" i="37"/>
  <c r="R642" i="37"/>
  <c r="R638" i="37"/>
  <c r="R634" i="37"/>
  <c r="R630" i="37"/>
  <c r="R626" i="37"/>
  <c r="R622" i="37"/>
  <c r="R618" i="37"/>
  <c r="R614" i="37"/>
  <c r="R606" i="37"/>
  <c r="R602" i="37"/>
  <c r="R598" i="37"/>
  <c r="R594" i="37"/>
  <c r="R590" i="37"/>
  <c r="R586" i="37"/>
  <c r="R582" i="37"/>
  <c r="R578" i="37"/>
  <c r="R574" i="37"/>
  <c r="R570" i="37"/>
  <c r="S565" i="37"/>
  <c r="S559" i="37"/>
  <c r="S538" i="37"/>
  <c r="S526" i="37"/>
  <c r="S518" i="37"/>
  <c r="S506" i="37"/>
  <c r="S498" i="37"/>
  <c r="S494" i="37"/>
  <c r="S490" i="37"/>
  <c r="S486" i="37"/>
  <c r="S482" i="37"/>
  <c r="S474" i="37"/>
  <c r="S470" i="37"/>
  <c r="S466" i="37"/>
  <c r="S462" i="37"/>
  <c r="S458" i="37"/>
  <c r="S454" i="37"/>
  <c r="S450" i="37"/>
  <c r="S446" i="37"/>
  <c r="S442" i="37"/>
  <c r="S438" i="37"/>
  <c r="S434" i="37"/>
  <c r="S430" i="37"/>
  <c r="S426" i="37"/>
  <c r="S422" i="37"/>
  <c r="S418" i="37"/>
  <c r="S409" i="37"/>
  <c r="S405" i="37"/>
  <c r="S401" i="37"/>
  <c r="S397" i="37"/>
  <c r="S393" i="37"/>
  <c r="S389" i="37"/>
  <c r="S385" i="37"/>
  <c r="S381" i="37"/>
  <c r="S377" i="37"/>
  <c r="S373" i="37"/>
  <c r="S369" i="37"/>
  <c r="S365" i="37"/>
  <c r="S361" i="37"/>
  <c r="S357" i="37"/>
  <c r="S353" i="37"/>
  <c r="S349" i="37"/>
  <c r="S345" i="37"/>
  <c r="S341" i="37"/>
  <c r="S337" i="37"/>
  <c r="S333" i="37"/>
  <c r="S329" i="37"/>
  <c r="S325" i="37"/>
  <c r="S321" i="37"/>
  <c r="S317" i="37"/>
  <c r="S313" i="37"/>
  <c r="S309" i="37"/>
  <c r="S305" i="37"/>
  <c r="S301" i="37"/>
  <c r="S297" i="37"/>
  <c r="S293" i="37"/>
  <c r="S289" i="37"/>
  <c r="S285" i="37"/>
  <c r="Y52" i="37"/>
  <c r="U52" i="37"/>
  <c r="Z52" i="37"/>
  <c r="V52" i="37"/>
  <c r="S52" i="37"/>
  <c r="R52" i="37"/>
  <c r="V123" i="37"/>
  <c r="Y123" i="37"/>
  <c r="U123" i="37"/>
  <c r="Z123" i="37"/>
  <c r="R123" i="37"/>
  <c r="S123" i="37"/>
  <c r="U152" i="37"/>
  <c r="Z152" i="37"/>
  <c r="V152" i="37"/>
  <c r="Y152" i="37"/>
  <c r="S152" i="37"/>
  <c r="R152" i="37"/>
  <c r="Z166" i="37"/>
  <c r="V166" i="37"/>
  <c r="Y166" i="37"/>
  <c r="U166" i="37"/>
  <c r="S166" i="37"/>
  <c r="R166" i="37"/>
  <c r="V194" i="37"/>
  <c r="Y194" i="37"/>
  <c r="U194" i="37"/>
  <c r="Z194" i="37"/>
  <c r="S194" i="37"/>
  <c r="R194" i="37"/>
  <c r="V202" i="37"/>
  <c r="Y202" i="37"/>
  <c r="U202" i="37"/>
  <c r="Z202" i="37"/>
  <c r="S202" i="37"/>
  <c r="R202" i="37"/>
  <c r="V210" i="37"/>
  <c r="Y210" i="37"/>
  <c r="U210" i="37"/>
  <c r="Z210" i="37"/>
  <c r="S210" i="37"/>
  <c r="R210" i="37"/>
  <c r="V214" i="37"/>
  <c r="Y214" i="37"/>
  <c r="U214" i="37"/>
  <c r="Z214" i="37"/>
  <c r="S214" i="37"/>
  <c r="R214" i="37"/>
  <c r="U223" i="37"/>
  <c r="Z223" i="37"/>
  <c r="V223" i="37"/>
  <c r="Y223" i="37"/>
  <c r="R223" i="37"/>
  <c r="S223" i="37"/>
  <c r="U241" i="37"/>
  <c r="Z241" i="37"/>
  <c r="V241" i="37"/>
  <c r="Y241" i="37"/>
  <c r="R241" i="37"/>
  <c r="S241" i="37"/>
  <c r="V244" i="37"/>
  <c r="Y244" i="37"/>
  <c r="U244" i="37"/>
  <c r="Z244" i="37"/>
  <c r="S244" i="37"/>
  <c r="R244" i="37"/>
  <c r="U253" i="37"/>
  <c r="Z253" i="37"/>
  <c r="V253" i="37"/>
  <c r="Y253" i="37"/>
  <c r="R253" i="37"/>
  <c r="S253" i="37"/>
  <c r="U261" i="37"/>
  <c r="Z261" i="37"/>
  <c r="V261" i="37"/>
  <c r="Y261" i="37"/>
  <c r="R261" i="37"/>
  <c r="S261" i="37"/>
  <c r="U265" i="37"/>
  <c r="Z265" i="37"/>
  <c r="V265" i="37"/>
  <c r="Y265" i="37"/>
  <c r="R265" i="37"/>
  <c r="S265" i="37"/>
  <c r="U273" i="37"/>
  <c r="Z273" i="37"/>
  <c r="V273" i="37"/>
  <c r="Y273" i="37"/>
  <c r="R273" i="37"/>
  <c r="S273" i="37"/>
  <c r="U291" i="37"/>
  <c r="Z291" i="37"/>
  <c r="V291" i="37"/>
  <c r="Y291" i="37"/>
  <c r="R291" i="37"/>
  <c r="U299" i="37"/>
  <c r="Z299" i="37"/>
  <c r="V299" i="37"/>
  <c r="Y299" i="37"/>
  <c r="R299" i="37"/>
  <c r="U307" i="37"/>
  <c r="Z307" i="37"/>
  <c r="V307" i="37"/>
  <c r="Y307" i="37"/>
  <c r="R307" i="37"/>
  <c r="U315" i="37"/>
  <c r="Z315" i="37"/>
  <c r="V315" i="37"/>
  <c r="Y315" i="37"/>
  <c r="R315" i="37"/>
  <c r="U323" i="37"/>
  <c r="Z323" i="37"/>
  <c r="V323" i="37"/>
  <c r="Y323" i="37"/>
  <c r="R323" i="37"/>
  <c r="U331" i="37"/>
  <c r="Z331" i="37"/>
  <c r="V331" i="37"/>
  <c r="Y331" i="37"/>
  <c r="R331" i="37"/>
  <c r="U339" i="37"/>
  <c r="Z339" i="37"/>
  <c r="V339" i="37"/>
  <c r="Y339" i="37"/>
  <c r="R339" i="37"/>
  <c r="U347" i="37"/>
  <c r="Z347" i="37"/>
  <c r="V347" i="37"/>
  <c r="Y347" i="37"/>
  <c r="R347" i="37"/>
  <c r="U355" i="37"/>
  <c r="Z355" i="37"/>
  <c r="V355" i="37"/>
  <c r="Y355" i="37"/>
  <c r="R355" i="37"/>
  <c r="U363" i="37"/>
  <c r="Z363" i="37"/>
  <c r="V363" i="37"/>
  <c r="Y363" i="37"/>
  <c r="R363" i="37"/>
  <c r="U371" i="37"/>
  <c r="Z371" i="37"/>
  <c r="V371" i="37"/>
  <c r="Y371" i="37"/>
  <c r="R371" i="37"/>
  <c r="U375" i="37"/>
  <c r="Z375" i="37"/>
  <c r="V375" i="37"/>
  <c r="Y375" i="37"/>
  <c r="R375" i="37"/>
  <c r="U383" i="37"/>
  <c r="Z383" i="37"/>
  <c r="V383" i="37"/>
  <c r="Y383" i="37"/>
  <c r="R383" i="37"/>
  <c r="U391" i="37"/>
  <c r="Z391" i="37"/>
  <c r="V391" i="37"/>
  <c r="Y391" i="37"/>
  <c r="R391" i="37"/>
  <c r="U399" i="37"/>
  <c r="Z399" i="37"/>
  <c r="V399" i="37"/>
  <c r="Y399" i="37"/>
  <c r="R399" i="37"/>
  <c r="U407" i="37"/>
  <c r="Z407" i="37"/>
  <c r="V407" i="37"/>
  <c r="Y407" i="37"/>
  <c r="R407" i="37"/>
  <c r="U423" i="37"/>
  <c r="Z423" i="37"/>
  <c r="V423" i="37"/>
  <c r="Y423" i="37"/>
  <c r="R423" i="37"/>
  <c r="U431" i="37"/>
  <c r="Z431" i="37"/>
  <c r="V431" i="37"/>
  <c r="Y431" i="37"/>
  <c r="R431" i="37"/>
  <c r="U439" i="37"/>
  <c r="Z439" i="37"/>
  <c r="V439" i="37"/>
  <c r="Y439" i="37"/>
  <c r="R439" i="37"/>
  <c r="U447" i="37"/>
  <c r="Z447" i="37"/>
  <c r="V447" i="37"/>
  <c r="Y447" i="37"/>
  <c r="R447" i="37"/>
  <c r="U455" i="37"/>
  <c r="Z455" i="37"/>
  <c r="V455" i="37"/>
  <c r="Y455" i="37"/>
  <c r="R455" i="37"/>
  <c r="U463" i="37"/>
  <c r="Z463" i="37"/>
  <c r="V463" i="37"/>
  <c r="Y463" i="37"/>
  <c r="R463" i="37"/>
  <c r="U469" i="37"/>
  <c r="Z469" i="37"/>
  <c r="V469" i="37"/>
  <c r="Y469" i="37"/>
  <c r="R469" i="37"/>
  <c r="U475" i="37"/>
  <c r="Z475" i="37"/>
  <c r="V475" i="37"/>
  <c r="Y475" i="37"/>
  <c r="R475" i="37"/>
  <c r="V480" i="37"/>
  <c r="Y480" i="37"/>
  <c r="U480" i="37"/>
  <c r="Z480" i="37"/>
  <c r="R480" i="37"/>
  <c r="V488" i="37"/>
  <c r="Y488" i="37"/>
  <c r="U488" i="37"/>
  <c r="Z488" i="37"/>
  <c r="R488" i="37"/>
  <c r="V502" i="37"/>
  <c r="Y502" i="37"/>
  <c r="U502" i="37"/>
  <c r="Z502" i="37"/>
  <c r="R502" i="37"/>
  <c r="V510" i="37"/>
  <c r="Y510" i="37"/>
  <c r="U510" i="37"/>
  <c r="Z510" i="37"/>
  <c r="R510" i="37"/>
  <c r="V514" i="37"/>
  <c r="Y514" i="37"/>
  <c r="U514" i="37"/>
  <c r="Z514" i="37"/>
  <c r="R514" i="37"/>
  <c r="U521" i="37"/>
  <c r="Z521" i="37"/>
  <c r="V521" i="37"/>
  <c r="Y521" i="37"/>
  <c r="R521" i="37"/>
  <c r="V524" i="37"/>
  <c r="Y524" i="37"/>
  <c r="U524" i="37"/>
  <c r="Z524" i="37"/>
  <c r="R524" i="37"/>
  <c r="V530" i="37"/>
  <c r="Y530" i="37"/>
  <c r="U530" i="37"/>
  <c r="Z530" i="37"/>
  <c r="R530" i="37"/>
  <c r="V534" i="37"/>
  <c r="Y534" i="37"/>
  <c r="U534" i="37"/>
  <c r="Z534" i="37"/>
  <c r="R534" i="37"/>
  <c r="V542" i="37"/>
  <c r="Y542" i="37"/>
  <c r="U542" i="37"/>
  <c r="Z542" i="37"/>
  <c r="R542" i="37"/>
  <c r="U551" i="37"/>
  <c r="Z551" i="37"/>
  <c r="V551" i="37"/>
  <c r="Y551" i="37"/>
  <c r="R551" i="37"/>
  <c r="U555" i="37"/>
  <c r="Z555" i="37"/>
  <c r="V555" i="37"/>
  <c r="Y555" i="37"/>
  <c r="R555" i="37"/>
  <c r="U563" i="37"/>
  <c r="Z563" i="37"/>
  <c r="V563" i="37"/>
  <c r="Y563" i="37"/>
  <c r="U571" i="37"/>
  <c r="Z571" i="37"/>
  <c r="V571" i="37"/>
  <c r="Y571" i="37"/>
  <c r="U579" i="37"/>
  <c r="Z579" i="37"/>
  <c r="V579" i="37"/>
  <c r="Y579" i="37"/>
  <c r="U587" i="37"/>
  <c r="Z587" i="37"/>
  <c r="V587" i="37"/>
  <c r="Y587" i="37"/>
  <c r="U595" i="37"/>
  <c r="Z595" i="37"/>
  <c r="V595" i="37"/>
  <c r="Y595" i="37"/>
  <c r="U603" i="37"/>
  <c r="Z603" i="37"/>
  <c r="V603" i="37"/>
  <c r="Y603" i="37"/>
  <c r="U611" i="37"/>
  <c r="Z611" i="37"/>
  <c r="V611" i="37"/>
  <c r="Y611" i="37"/>
  <c r="U619" i="37"/>
  <c r="Z619" i="37"/>
  <c r="V619" i="37"/>
  <c r="Y619" i="37"/>
  <c r="U623" i="37"/>
  <c r="Z623" i="37"/>
  <c r="V623" i="37"/>
  <c r="Y623" i="37"/>
  <c r="U631" i="37"/>
  <c r="V631" i="37"/>
  <c r="Y631" i="37"/>
  <c r="Z631" i="37"/>
  <c r="U639" i="37"/>
  <c r="V639" i="37"/>
  <c r="Y639" i="37"/>
  <c r="Z639" i="37"/>
  <c r="U643" i="37"/>
  <c r="Y643" i="37"/>
  <c r="Z643" i="37"/>
  <c r="V643" i="37"/>
  <c r="U651" i="37"/>
  <c r="Y651" i="37"/>
  <c r="Z651" i="37"/>
  <c r="V651" i="37"/>
  <c r="Y659" i="37"/>
  <c r="U659" i="37"/>
  <c r="Z659" i="37"/>
  <c r="V659" i="37"/>
  <c r="Y667" i="37"/>
  <c r="U667" i="37"/>
  <c r="Z667" i="37"/>
  <c r="V667" i="37"/>
  <c r="Y675" i="37"/>
  <c r="U675" i="37"/>
  <c r="Z675" i="37"/>
  <c r="V675" i="37"/>
  <c r="Y685" i="37"/>
  <c r="U685" i="37"/>
  <c r="Z685" i="37"/>
  <c r="V685" i="37"/>
  <c r="Y691" i="37"/>
  <c r="U691" i="37"/>
  <c r="Z691" i="37"/>
  <c r="V691" i="37"/>
  <c r="Y701" i="37"/>
  <c r="U701" i="37"/>
  <c r="Z701" i="37"/>
  <c r="V701" i="37"/>
  <c r="Z708" i="37"/>
  <c r="V708" i="37"/>
  <c r="Y708" i="37"/>
  <c r="U708" i="37"/>
  <c r="Z716" i="37"/>
  <c r="V716" i="37"/>
  <c r="Y716" i="37"/>
  <c r="U716" i="37"/>
  <c r="Z720" i="37"/>
  <c r="V720" i="37"/>
  <c r="Y720" i="37"/>
  <c r="U720" i="37"/>
  <c r="Z728" i="37"/>
  <c r="V728" i="37"/>
  <c r="Y728" i="37"/>
  <c r="U728" i="37"/>
  <c r="Z734" i="37"/>
  <c r="V734" i="37"/>
  <c r="Y734" i="37"/>
  <c r="U734" i="37"/>
  <c r="Y747" i="37"/>
  <c r="U747" i="37"/>
  <c r="Z747" i="37"/>
  <c r="V747" i="37"/>
  <c r="Y753" i="37"/>
  <c r="U753" i="37"/>
  <c r="Z753" i="37"/>
  <c r="V753" i="37"/>
  <c r="Z764" i="37"/>
  <c r="V764" i="37"/>
  <c r="Y764" i="37"/>
  <c r="U764" i="37"/>
  <c r="Z770" i="37"/>
  <c r="V770" i="37"/>
  <c r="Y770" i="37"/>
  <c r="U770" i="37"/>
  <c r="Z776" i="37"/>
  <c r="V776" i="37"/>
  <c r="Y776" i="37"/>
  <c r="U776" i="37"/>
  <c r="Y789" i="37"/>
  <c r="U789" i="37"/>
  <c r="Z789" i="37"/>
  <c r="V789" i="37"/>
  <c r="Z792" i="37"/>
  <c r="V792" i="37"/>
  <c r="Y792" i="37"/>
  <c r="U792" i="37"/>
  <c r="Z798" i="37"/>
  <c r="V798" i="37"/>
  <c r="Y798" i="37"/>
  <c r="U798" i="37"/>
  <c r="Y803" i="37"/>
  <c r="U803" i="37"/>
  <c r="Z803" i="37"/>
  <c r="V803" i="37"/>
  <c r="Z810" i="37"/>
  <c r="V810" i="37"/>
  <c r="Y810" i="37"/>
  <c r="U810" i="37"/>
  <c r="Z818" i="37"/>
  <c r="V818" i="37"/>
  <c r="Y818" i="37"/>
  <c r="U818" i="37"/>
  <c r="Z826" i="37"/>
  <c r="V826" i="37"/>
  <c r="Y826" i="37"/>
  <c r="U826" i="37"/>
  <c r="Y833" i="37"/>
  <c r="U833" i="37"/>
  <c r="Z833" i="37"/>
  <c r="V833" i="37"/>
  <c r="Y839" i="37"/>
  <c r="U839" i="37"/>
  <c r="Z839" i="37"/>
  <c r="V839" i="37"/>
  <c r="Y847" i="37"/>
  <c r="U847" i="37"/>
  <c r="Z847" i="37"/>
  <c r="V847" i="37"/>
  <c r="Y855" i="37"/>
  <c r="U855" i="37"/>
  <c r="Z855" i="37"/>
  <c r="V855" i="37"/>
  <c r="Y863" i="37"/>
  <c r="U863" i="37"/>
  <c r="Z863" i="37"/>
  <c r="V863" i="37"/>
  <c r="Z871" i="37"/>
  <c r="V871" i="37"/>
  <c r="Y871" i="37"/>
  <c r="U871" i="37"/>
  <c r="Z875" i="37"/>
  <c r="V875" i="37"/>
  <c r="Y875" i="37"/>
  <c r="U875" i="37"/>
  <c r="Z883" i="37"/>
  <c r="V883" i="37"/>
  <c r="Y883" i="37"/>
  <c r="U883" i="37"/>
  <c r="Z887" i="37"/>
  <c r="V887" i="37"/>
  <c r="Y887" i="37"/>
  <c r="U887" i="37"/>
  <c r="Z895" i="37"/>
  <c r="V895" i="37"/>
  <c r="Y895" i="37"/>
  <c r="U895" i="37"/>
  <c r="Z899" i="37"/>
  <c r="V899" i="37"/>
  <c r="Y899" i="37"/>
  <c r="U899" i="37"/>
  <c r="Z909" i="37"/>
  <c r="V909" i="37"/>
  <c r="Y909" i="37"/>
  <c r="U909" i="37"/>
  <c r="R830" i="37"/>
  <c r="R826" i="37"/>
  <c r="R824" i="37"/>
  <c r="L824" i="37" s="1"/>
  <c r="R822" i="37"/>
  <c r="R818" i="37"/>
  <c r="R816" i="37"/>
  <c r="R814" i="37"/>
  <c r="R812" i="37"/>
  <c r="R810" i="37"/>
  <c r="R808" i="37"/>
  <c r="R806" i="37"/>
  <c r="R802" i="37"/>
  <c r="R794" i="37"/>
  <c r="R792" i="37"/>
  <c r="R760" i="37"/>
  <c r="R752" i="37"/>
  <c r="R750" i="37"/>
  <c r="R744" i="37"/>
  <c r="R742" i="37"/>
  <c r="R736" i="37"/>
  <c r="R734" i="37"/>
  <c r="R730" i="37"/>
  <c r="R726" i="37"/>
  <c r="R724" i="37"/>
  <c r="R720" i="37"/>
  <c r="R718" i="37"/>
  <c r="R716" i="37"/>
  <c r="R712" i="37"/>
  <c r="R710" i="37"/>
  <c r="R708" i="37"/>
  <c r="R706" i="37"/>
  <c r="R694" i="37"/>
  <c r="R686" i="37"/>
  <c r="R610" i="37"/>
  <c r="Z31" i="37"/>
  <c r="V31" i="37"/>
  <c r="Y31" i="37"/>
  <c r="U31" i="37"/>
  <c r="R31" i="37"/>
  <c r="S31" i="37"/>
  <c r="Z59" i="37"/>
  <c r="V59" i="37"/>
  <c r="Y59" i="37"/>
  <c r="U59" i="37"/>
  <c r="R59" i="37"/>
  <c r="S59" i="37"/>
  <c r="V89" i="37"/>
  <c r="Y89" i="37"/>
  <c r="U89" i="37"/>
  <c r="Z89" i="37"/>
  <c r="R89" i="37"/>
  <c r="S89" i="37"/>
  <c r="U110" i="37"/>
  <c r="Z110" i="37"/>
  <c r="V110" i="37"/>
  <c r="Y110" i="37"/>
  <c r="S110" i="37"/>
  <c r="R110" i="37"/>
  <c r="U114" i="37"/>
  <c r="Z114" i="37"/>
  <c r="V114" i="37"/>
  <c r="Y114" i="37"/>
  <c r="S114" i="37"/>
  <c r="R114" i="37"/>
  <c r="V121" i="37"/>
  <c r="Y121" i="37"/>
  <c r="U121" i="37"/>
  <c r="Z121" i="37"/>
  <c r="R121" i="37"/>
  <c r="S121" i="37"/>
  <c r="U124" i="37"/>
  <c r="Z124" i="37"/>
  <c r="V124" i="37"/>
  <c r="Y124" i="37"/>
  <c r="S124" i="37"/>
  <c r="R124" i="37"/>
  <c r="U128" i="37"/>
  <c r="Z128" i="37"/>
  <c r="V128" i="37"/>
  <c r="Y128" i="37"/>
  <c r="S128" i="37"/>
  <c r="R128" i="37"/>
  <c r="U132" i="37"/>
  <c r="Z132" i="37"/>
  <c r="V132" i="37"/>
  <c r="Y132" i="37"/>
  <c r="S132" i="37"/>
  <c r="R132" i="37"/>
  <c r="U136" i="37"/>
  <c r="Z136" i="37"/>
  <c r="V136" i="37"/>
  <c r="Y136" i="37"/>
  <c r="S136" i="37"/>
  <c r="R136" i="37"/>
  <c r="U140" i="37"/>
  <c r="Z140" i="37"/>
  <c r="V140" i="37"/>
  <c r="Y140" i="37"/>
  <c r="S140" i="37"/>
  <c r="R140" i="37"/>
  <c r="U156" i="37"/>
  <c r="Z156" i="37"/>
  <c r="V156" i="37"/>
  <c r="Y156" i="37"/>
  <c r="S156" i="37"/>
  <c r="R156" i="37"/>
  <c r="V159" i="37"/>
  <c r="Y159" i="37"/>
  <c r="U159" i="37"/>
  <c r="Z159" i="37"/>
  <c r="R159" i="37"/>
  <c r="S159" i="37"/>
  <c r="Y167" i="37"/>
  <c r="U167" i="37"/>
  <c r="Z167" i="37"/>
  <c r="V167" i="37"/>
  <c r="R167" i="37"/>
  <c r="S167" i="37"/>
  <c r="Z170" i="37"/>
  <c r="V170" i="37"/>
  <c r="Y170" i="37"/>
  <c r="U170" i="37"/>
  <c r="S170" i="37"/>
  <c r="R170" i="37"/>
  <c r="Y173" i="37"/>
  <c r="U173" i="37"/>
  <c r="Z173" i="37"/>
  <c r="V173" i="37"/>
  <c r="R173" i="37"/>
  <c r="S173" i="37"/>
  <c r="Y179" i="37"/>
  <c r="U179" i="37"/>
  <c r="V179" i="37"/>
  <c r="Z179" i="37"/>
  <c r="R179" i="37"/>
  <c r="S179" i="37"/>
  <c r="Z182" i="37"/>
  <c r="V182" i="37"/>
  <c r="U182" i="37"/>
  <c r="Y182" i="37"/>
  <c r="S182" i="37"/>
  <c r="R182" i="37"/>
  <c r="Y185" i="37"/>
  <c r="U185" i="37"/>
  <c r="V185" i="37"/>
  <c r="Z185" i="37"/>
  <c r="R185" i="37"/>
  <c r="S185" i="37"/>
  <c r="V188" i="37"/>
  <c r="U188" i="37"/>
  <c r="Y188" i="37"/>
  <c r="Z188" i="37"/>
  <c r="S188" i="37"/>
  <c r="R188" i="37"/>
  <c r="U191" i="37"/>
  <c r="Z191" i="37"/>
  <c r="V191" i="37"/>
  <c r="Y191" i="37"/>
  <c r="R191" i="37"/>
  <c r="S191" i="37"/>
  <c r="U195" i="37"/>
  <c r="Z195" i="37"/>
  <c r="V195" i="37"/>
  <c r="Y195" i="37"/>
  <c r="R195" i="37"/>
  <c r="S195" i="37"/>
  <c r="U199" i="37"/>
  <c r="Z199" i="37"/>
  <c r="V199" i="37"/>
  <c r="Y199" i="37"/>
  <c r="R199" i="37"/>
  <c r="S199" i="37"/>
  <c r="U203" i="37"/>
  <c r="Z203" i="37"/>
  <c r="V203" i="37"/>
  <c r="Y203" i="37"/>
  <c r="R203" i="37"/>
  <c r="S203" i="37"/>
  <c r="U207" i="37"/>
  <c r="Z207" i="37"/>
  <c r="V207" i="37"/>
  <c r="Y207" i="37"/>
  <c r="R207" i="37"/>
  <c r="S207" i="37"/>
  <c r="U211" i="37"/>
  <c r="Z211" i="37"/>
  <c r="V211" i="37"/>
  <c r="Y211" i="37"/>
  <c r="R211" i="37"/>
  <c r="S211" i="37"/>
  <c r="U215" i="37"/>
  <c r="Z215" i="37"/>
  <c r="V215" i="37"/>
  <c r="Y215" i="37"/>
  <c r="R215" i="37"/>
  <c r="S215" i="37"/>
  <c r="V218" i="37"/>
  <c r="Y218" i="37"/>
  <c r="U218" i="37"/>
  <c r="Z218" i="37"/>
  <c r="S218" i="37"/>
  <c r="R218" i="37"/>
  <c r="U221" i="37"/>
  <c r="Z221" i="37"/>
  <c r="V221" i="37"/>
  <c r="Y221" i="37"/>
  <c r="R221" i="37"/>
  <c r="S221" i="37"/>
  <c r="V224" i="37"/>
  <c r="Y224" i="37"/>
  <c r="U224" i="37"/>
  <c r="Z224" i="37"/>
  <c r="S224" i="37"/>
  <c r="R224" i="37"/>
  <c r="U227" i="37"/>
  <c r="Z227" i="37"/>
  <c r="V227" i="37"/>
  <c r="Y227" i="37"/>
  <c r="R227" i="37"/>
  <c r="S227" i="37"/>
  <c r="U231" i="37"/>
  <c r="Z231" i="37"/>
  <c r="V231" i="37"/>
  <c r="Y231" i="37"/>
  <c r="R231" i="37"/>
  <c r="S231" i="37"/>
  <c r="V234" i="37"/>
  <c r="Y234" i="37"/>
  <c r="U234" i="37"/>
  <c r="Z234" i="37"/>
  <c r="S234" i="37"/>
  <c r="R234" i="37"/>
  <c r="V236" i="37"/>
  <c r="Y236" i="37"/>
  <c r="U236" i="37"/>
  <c r="Z236" i="37"/>
  <c r="S236" i="37"/>
  <c r="R236" i="37"/>
  <c r="U245" i="37"/>
  <c r="Z245" i="37"/>
  <c r="V245" i="37"/>
  <c r="Y245" i="37"/>
  <c r="R245" i="37"/>
  <c r="S245" i="37"/>
  <c r="V250" i="37"/>
  <c r="Y250" i="37"/>
  <c r="U250" i="37"/>
  <c r="Z250" i="37"/>
  <c r="S250" i="37"/>
  <c r="R250" i="37"/>
  <c r="V254" i="37"/>
  <c r="Y254" i="37"/>
  <c r="U254" i="37"/>
  <c r="Z254" i="37"/>
  <c r="S254" i="37"/>
  <c r="R254" i="37"/>
  <c r="V258" i="37"/>
  <c r="Y258" i="37"/>
  <c r="U258" i="37"/>
  <c r="Z258" i="37"/>
  <c r="S258" i="37"/>
  <c r="R258" i="37"/>
  <c r="V262" i="37"/>
  <c r="Y262" i="37"/>
  <c r="U262" i="37"/>
  <c r="Z262" i="37"/>
  <c r="S262" i="37"/>
  <c r="R262" i="37"/>
  <c r="V266" i="37"/>
  <c r="Y266" i="37"/>
  <c r="U266" i="37"/>
  <c r="Z266" i="37"/>
  <c r="S266" i="37"/>
  <c r="R266" i="37"/>
  <c r="V270" i="37"/>
  <c r="Y270" i="37"/>
  <c r="U270" i="37"/>
  <c r="Z270" i="37"/>
  <c r="S270" i="37"/>
  <c r="R270" i="37"/>
  <c r="V274" i="37"/>
  <c r="Y274" i="37"/>
  <c r="U274" i="37"/>
  <c r="Z274" i="37"/>
  <c r="S274" i="37"/>
  <c r="R274" i="37"/>
  <c r="V284" i="37"/>
  <c r="Y284" i="37"/>
  <c r="U284" i="37"/>
  <c r="Z284" i="37"/>
  <c r="R284" i="37"/>
  <c r="V288" i="37"/>
  <c r="Y288" i="37"/>
  <c r="U288" i="37"/>
  <c r="Z288" i="37"/>
  <c r="R288" i="37"/>
  <c r="V292" i="37"/>
  <c r="Y292" i="37"/>
  <c r="U292" i="37"/>
  <c r="Z292" i="37"/>
  <c r="R292" i="37"/>
  <c r="V296" i="37"/>
  <c r="Y296" i="37"/>
  <c r="U296" i="37"/>
  <c r="Z296" i="37"/>
  <c r="R296" i="37"/>
  <c r="V300" i="37"/>
  <c r="Y300" i="37"/>
  <c r="U300" i="37"/>
  <c r="Z300" i="37"/>
  <c r="R300" i="37"/>
  <c r="V304" i="37"/>
  <c r="Y304" i="37"/>
  <c r="U304" i="37"/>
  <c r="Z304" i="37"/>
  <c r="R304" i="37"/>
  <c r="V308" i="37"/>
  <c r="Y308" i="37"/>
  <c r="U308" i="37"/>
  <c r="Z308" i="37"/>
  <c r="R308" i="37"/>
  <c r="V312" i="37"/>
  <c r="Y312" i="37"/>
  <c r="U312" i="37"/>
  <c r="Z312" i="37"/>
  <c r="R312" i="37"/>
  <c r="V316" i="37"/>
  <c r="Y316" i="37"/>
  <c r="U316" i="37"/>
  <c r="Z316" i="37"/>
  <c r="R316" i="37"/>
  <c r="V320" i="37"/>
  <c r="Y320" i="37"/>
  <c r="U320" i="37"/>
  <c r="Z320" i="37"/>
  <c r="R320" i="37"/>
  <c r="V324" i="37"/>
  <c r="Y324" i="37"/>
  <c r="U324" i="37"/>
  <c r="Z324" i="37"/>
  <c r="R324" i="37"/>
  <c r="V328" i="37"/>
  <c r="Y328" i="37"/>
  <c r="U328" i="37"/>
  <c r="Z328" i="37"/>
  <c r="R328" i="37"/>
  <c r="V332" i="37"/>
  <c r="Y332" i="37"/>
  <c r="U332" i="37"/>
  <c r="Z332" i="37"/>
  <c r="R332" i="37"/>
  <c r="V336" i="37"/>
  <c r="Y336" i="37"/>
  <c r="U336" i="37"/>
  <c r="Z336" i="37"/>
  <c r="R336" i="37"/>
  <c r="V340" i="37"/>
  <c r="Y340" i="37"/>
  <c r="U340" i="37"/>
  <c r="Z340" i="37"/>
  <c r="R340" i="37"/>
  <c r="V344" i="37"/>
  <c r="Y344" i="37"/>
  <c r="U344" i="37"/>
  <c r="Z344" i="37"/>
  <c r="R344" i="37"/>
  <c r="V348" i="37"/>
  <c r="Y348" i="37"/>
  <c r="U348" i="37"/>
  <c r="Z348" i="37"/>
  <c r="R348" i="37"/>
  <c r="V352" i="37"/>
  <c r="Y352" i="37"/>
  <c r="U352" i="37"/>
  <c r="Z352" i="37"/>
  <c r="R352" i="37"/>
  <c r="V356" i="37"/>
  <c r="Y356" i="37"/>
  <c r="U356" i="37"/>
  <c r="Z356" i="37"/>
  <c r="R356" i="37"/>
  <c r="V360" i="37"/>
  <c r="Y360" i="37"/>
  <c r="U360" i="37"/>
  <c r="Z360" i="37"/>
  <c r="R360" i="37"/>
  <c r="V364" i="37"/>
  <c r="Y364" i="37"/>
  <c r="U364" i="37"/>
  <c r="Z364" i="37"/>
  <c r="R364" i="37"/>
  <c r="V368" i="37"/>
  <c r="Y368" i="37"/>
  <c r="U368" i="37"/>
  <c r="Z368" i="37"/>
  <c r="R368" i="37"/>
  <c r="V372" i="37"/>
  <c r="Y372" i="37"/>
  <c r="U372" i="37"/>
  <c r="Z372" i="37"/>
  <c r="R372" i="37"/>
  <c r="V376" i="37"/>
  <c r="Y376" i="37"/>
  <c r="U376" i="37"/>
  <c r="Z376" i="37"/>
  <c r="R376" i="37"/>
  <c r="V380" i="37"/>
  <c r="Y380" i="37"/>
  <c r="U380" i="37"/>
  <c r="Z380" i="37"/>
  <c r="R380" i="37"/>
  <c r="V384" i="37"/>
  <c r="Y384" i="37"/>
  <c r="U384" i="37"/>
  <c r="Z384" i="37"/>
  <c r="R384" i="37"/>
  <c r="V388" i="37"/>
  <c r="Y388" i="37"/>
  <c r="U388" i="37"/>
  <c r="Z388" i="37"/>
  <c r="R388" i="37"/>
  <c r="V392" i="37"/>
  <c r="Y392" i="37"/>
  <c r="U392" i="37"/>
  <c r="Z392" i="37"/>
  <c r="R392" i="37"/>
  <c r="V396" i="37"/>
  <c r="Y396" i="37"/>
  <c r="U396" i="37"/>
  <c r="Z396" i="37"/>
  <c r="R396" i="37"/>
  <c r="V400" i="37"/>
  <c r="Y400" i="37"/>
  <c r="U400" i="37"/>
  <c r="Z400" i="37"/>
  <c r="R400" i="37"/>
  <c r="V404" i="37"/>
  <c r="Y404" i="37"/>
  <c r="U404" i="37"/>
  <c r="Z404" i="37"/>
  <c r="R404" i="37"/>
  <c r="V408" i="37"/>
  <c r="Y408" i="37"/>
  <c r="U408" i="37"/>
  <c r="Z408" i="37"/>
  <c r="R408" i="37"/>
  <c r="V420" i="37"/>
  <c r="Y420" i="37"/>
  <c r="U420" i="37"/>
  <c r="Z420" i="37"/>
  <c r="R420" i="37"/>
  <c r="V424" i="37"/>
  <c r="Y424" i="37"/>
  <c r="U424" i="37"/>
  <c r="Z424" i="37"/>
  <c r="R424" i="37"/>
  <c r="V428" i="37"/>
  <c r="Y428" i="37"/>
  <c r="U428" i="37"/>
  <c r="Z428" i="37"/>
  <c r="R428" i="37"/>
  <c r="V432" i="37"/>
  <c r="Y432" i="37"/>
  <c r="U432" i="37"/>
  <c r="Z432" i="37"/>
  <c r="R432" i="37"/>
  <c r="V436" i="37"/>
  <c r="Y436" i="37"/>
  <c r="U436" i="37"/>
  <c r="Z436" i="37"/>
  <c r="R436" i="37"/>
  <c r="V440" i="37"/>
  <c r="Y440" i="37"/>
  <c r="U440" i="37"/>
  <c r="Z440" i="37"/>
  <c r="R440" i="37"/>
  <c r="V444" i="37"/>
  <c r="Y444" i="37"/>
  <c r="U444" i="37"/>
  <c r="Z444" i="37"/>
  <c r="R444" i="37"/>
  <c r="V448" i="37"/>
  <c r="Y448" i="37"/>
  <c r="U448" i="37"/>
  <c r="Z448" i="37"/>
  <c r="R448" i="37"/>
  <c r="V452" i="37"/>
  <c r="Y452" i="37"/>
  <c r="U452" i="37"/>
  <c r="Z452" i="37"/>
  <c r="R452" i="37"/>
  <c r="V456" i="37"/>
  <c r="Y456" i="37"/>
  <c r="U456" i="37"/>
  <c r="Z456" i="37"/>
  <c r="R456" i="37"/>
  <c r="V460" i="37"/>
  <c r="Y460" i="37"/>
  <c r="U460" i="37"/>
  <c r="Z460" i="37"/>
  <c r="R460" i="37"/>
  <c r="V464" i="37"/>
  <c r="Y464" i="37"/>
  <c r="U464" i="37"/>
  <c r="Z464" i="37"/>
  <c r="R464" i="37"/>
  <c r="U467" i="37"/>
  <c r="Z467" i="37"/>
  <c r="V467" i="37"/>
  <c r="Y467" i="37"/>
  <c r="R467" i="37"/>
  <c r="V478" i="37"/>
  <c r="Y478" i="37"/>
  <c r="U478" i="37"/>
  <c r="Z478" i="37"/>
  <c r="R478" i="37"/>
  <c r="U489" i="37"/>
  <c r="Z489" i="37"/>
  <c r="V489" i="37"/>
  <c r="Y489" i="37"/>
  <c r="R489" i="37"/>
  <c r="U493" i="37"/>
  <c r="Z493" i="37"/>
  <c r="V493" i="37"/>
  <c r="Y493" i="37"/>
  <c r="R493" i="37"/>
  <c r="V496" i="37"/>
  <c r="Y496" i="37"/>
  <c r="U496" i="37"/>
  <c r="Z496" i="37"/>
  <c r="R496" i="37"/>
  <c r="V500" i="37"/>
  <c r="Y500" i="37"/>
  <c r="U500" i="37"/>
  <c r="Z500" i="37"/>
  <c r="R500" i="37"/>
  <c r="U503" i="37"/>
  <c r="Z503" i="37"/>
  <c r="V503" i="37"/>
  <c r="Y503" i="37"/>
  <c r="R503" i="37"/>
  <c r="U507" i="37"/>
  <c r="Z507" i="37"/>
  <c r="V507" i="37"/>
  <c r="Y507" i="37"/>
  <c r="R507" i="37"/>
  <c r="U511" i="37"/>
  <c r="Z511" i="37"/>
  <c r="V511" i="37"/>
  <c r="Y511" i="37"/>
  <c r="R511" i="37"/>
  <c r="U515" i="37"/>
  <c r="Z515" i="37"/>
  <c r="V515" i="37"/>
  <c r="Y515" i="37"/>
  <c r="R515" i="37"/>
  <c r="U519" i="37"/>
  <c r="Z519" i="37"/>
  <c r="V519" i="37"/>
  <c r="Y519" i="37"/>
  <c r="R519" i="37"/>
  <c r="V522" i="37"/>
  <c r="Y522" i="37"/>
  <c r="U522" i="37"/>
  <c r="Z522" i="37"/>
  <c r="R522" i="37"/>
  <c r="U527" i="37"/>
  <c r="Z527" i="37"/>
  <c r="V527" i="37"/>
  <c r="Y527" i="37"/>
  <c r="R527" i="37"/>
  <c r="U531" i="37"/>
  <c r="Z531" i="37"/>
  <c r="V531" i="37"/>
  <c r="Y531" i="37"/>
  <c r="R531" i="37"/>
  <c r="U535" i="37"/>
  <c r="Z535" i="37"/>
  <c r="V535" i="37"/>
  <c r="Y535" i="37"/>
  <c r="R535" i="37"/>
  <c r="U539" i="37"/>
  <c r="Z539" i="37"/>
  <c r="V539" i="37"/>
  <c r="Y539" i="37"/>
  <c r="R539" i="37"/>
  <c r="V552" i="37"/>
  <c r="Y552" i="37"/>
  <c r="U552" i="37"/>
  <c r="Z552" i="37"/>
  <c r="R552" i="37"/>
  <c r="V556" i="37"/>
  <c r="Y556" i="37"/>
  <c r="U556" i="37"/>
  <c r="Z556" i="37"/>
  <c r="R556" i="37"/>
  <c r="V560" i="37"/>
  <c r="Y560" i="37"/>
  <c r="U560" i="37"/>
  <c r="Z560" i="37"/>
  <c r="R560" i="37"/>
  <c r="V564" i="37"/>
  <c r="Y564" i="37"/>
  <c r="U564" i="37"/>
  <c r="Z564" i="37"/>
  <c r="R564" i="37"/>
  <c r="V568" i="37"/>
  <c r="Y568" i="37"/>
  <c r="U568" i="37"/>
  <c r="Z568" i="37"/>
  <c r="V572" i="37"/>
  <c r="Y572" i="37"/>
  <c r="U572" i="37"/>
  <c r="Z572" i="37"/>
  <c r="V576" i="37"/>
  <c r="Y576" i="37"/>
  <c r="U576" i="37"/>
  <c r="Z576" i="37"/>
  <c r="V580" i="37"/>
  <c r="Y580" i="37"/>
  <c r="U580" i="37"/>
  <c r="Z580" i="37"/>
  <c r="V584" i="37"/>
  <c r="Y584" i="37"/>
  <c r="U584" i="37"/>
  <c r="Z584" i="37"/>
  <c r="V588" i="37"/>
  <c r="Y588" i="37"/>
  <c r="U588" i="37"/>
  <c r="Z588" i="37"/>
  <c r="V592" i="37"/>
  <c r="Y592" i="37"/>
  <c r="U592" i="37"/>
  <c r="Z592" i="37"/>
  <c r="V596" i="37"/>
  <c r="Y596" i="37"/>
  <c r="U596" i="37"/>
  <c r="Z596" i="37"/>
  <c r="V600" i="37"/>
  <c r="Y600" i="37"/>
  <c r="U600" i="37"/>
  <c r="Z600" i="37"/>
  <c r="V604" i="37"/>
  <c r="Y604" i="37"/>
  <c r="U604" i="37"/>
  <c r="Z604" i="37"/>
  <c r="V608" i="37"/>
  <c r="Y608" i="37"/>
  <c r="U608" i="37"/>
  <c r="Z608" i="37"/>
  <c r="V612" i="37"/>
  <c r="Y612" i="37"/>
  <c r="U612" i="37"/>
  <c r="Z612" i="37"/>
  <c r="V616" i="37"/>
  <c r="Y616" i="37"/>
  <c r="U616" i="37"/>
  <c r="Z616" i="37"/>
  <c r="V620" i="37"/>
  <c r="Y620" i="37"/>
  <c r="U620" i="37"/>
  <c r="Z620" i="37"/>
  <c r="V624" i="37"/>
  <c r="Y624" i="37"/>
  <c r="U624" i="37"/>
  <c r="Z624" i="37"/>
  <c r="V628" i="37"/>
  <c r="U628" i="37"/>
  <c r="Y628" i="37"/>
  <c r="Z628" i="37"/>
  <c r="V632" i="37"/>
  <c r="U632" i="37"/>
  <c r="Y632" i="37"/>
  <c r="Z632" i="37"/>
  <c r="V636" i="37"/>
  <c r="U636" i="37"/>
  <c r="Y636" i="37"/>
  <c r="Z636" i="37"/>
  <c r="V640" i="37"/>
  <c r="U640" i="37"/>
  <c r="Z640" i="37"/>
  <c r="Y640" i="37"/>
  <c r="V644" i="37"/>
  <c r="Y644" i="37"/>
  <c r="U644" i="37"/>
  <c r="Z644" i="37"/>
  <c r="V648" i="37"/>
  <c r="U648" i="37"/>
  <c r="Z648" i="37"/>
  <c r="Y648" i="37"/>
  <c r="Z652" i="37"/>
  <c r="V652" i="37"/>
  <c r="Y652" i="37"/>
  <c r="U652" i="37"/>
  <c r="Z656" i="37"/>
  <c r="V656" i="37"/>
  <c r="Y656" i="37"/>
  <c r="U656" i="37"/>
  <c r="Z660" i="37"/>
  <c r="V660" i="37"/>
  <c r="Y660" i="37"/>
  <c r="U660" i="37"/>
  <c r="Z664" i="37"/>
  <c r="V664" i="37"/>
  <c r="Y664" i="37"/>
  <c r="U664" i="37"/>
  <c r="Z668" i="37"/>
  <c r="V668" i="37"/>
  <c r="Y668" i="37"/>
  <c r="U668" i="37"/>
  <c r="Z672" i="37"/>
  <c r="V672" i="37"/>
  <c r="Y672" i="37"/>
  <c r="U672" i="37"/>
  <c r="Y689" i="37"/>
  <c r="U689" i="37"/>
  <c r="Z689" i="37"/>
  <c r="V689" i="37"/>
  <c r="Z692" i="37"/>
  <c r="V692" i="37"/>
  <c r="Y692" i="37"/>
  <c r="U692" i="37"/>
  <c r="Y695" i="37"/>
  <c r="U695" i="37"/>
  <c r="Z695" i="37"/>
  <c r="V695" i="37"/>
  <c r="Z698" i="37"/>
  <c r="V698" i="37"/>
  <c r="Y698" i="37"/>
  <c r="U698" i="37"/>
  <c r="Z702" i="37"/>
  <c r="V702" i="37"/>
  <c r="Y702" i="37"/>
  <c r="U702" i="37"/>
  <c r="Y705" i="37"/>
  <c r="U705" i="37"/>
  <c r="Z705" i="37"/>
  <c r="V705" i="37"/>
  <c r="Y709" i="37"/>
  <c r="U709" i="37"/>
  <c r="Z709" i="37"/>
  <c r="V709" i="37"/>
  <c r="Y713" i="37"/>
  <c r="U713" i="37"/>
  <c r="Z713" i="37"/>
  <c r="V713" i="37"/>
  <c r="Y717" i="37"/>
  <c r="U717" i="37"/>
  <c r="Z717" i="37"/>
  <c r="V717" i="37"/>
  <c r="Y721" i="37"/>
  <c r="U721" i="37"/>
  <c r="Z721" i="37"/>
  <c r="V721" i="37"/>
  <c r="Y725" i="37"/>
  <c r="U725" i="37"/>
  <c r="Z725" i="37"/>
  <c r="V725" i="37"/>
  <c r="Y729" i="37"/>
  <c r="U729" i="37"/>
  <c r="Z729" i="37"/>
  <c r="V729" i="37"/>
  <c r="Z732" i="37"/>
  <c r="V732" i="37"/>
  <c r="Y732" i="37"/>
  <c r="U732" i="37"/>
  <c r="Y735" i="37"/>
  <c r="U735" i="37"/>
  <c r="Z735" i="37"/>
  <c r="V735" i="37"/>
  <c r="Z738" i="37"/>
  <c r="V738" i="37"/>
  <c r="Y738" i="37"/>
  <c r="U738" i="37"/>
  <c r="Y741" i="37"/>
  <c r="U741" i="37"/>
  <c r="Z741" i="37"/>
  <c r="V741" i="37"/>
  <c r="Z748" i="37"/>
  <c r="V748" i="37"/>
  <c r="Y748" i="37"/>
  <c r="U748" i="37"/>
  <c r="Y751" i="37"/>
  <c r="U751" i="37"/>
  <c r="Z751" i="37"/>
  <c r="V751" i="37"/>
  <c r="Z754" i="37"/>
  <c r="V754" i="37"/>
  <c r="Y754" i="37"/>
  <c r="U754" i="37"/>
  <c r="Y759" i="37"/>
  <c r="U759" i="37"/>
  <c r="Z759" i="37"/>
  <c r="V759" i="37"/>
  <c r="Z762" i="37"/>
  <c r="V762" i="37"/>
  <c r="Y762" i="37"/>
  <c r="U762" i="37"/>
  <c r="Z768" i="37"/>
  <c r="V768" i="37"/>
  <c r="Y768" i="37"/>
  <c r="U768" i="37"/>
  <c r="Y771" i="37"/>
  <c r="U771" i="37"/>
  <c r="Z771" i="37"/>
  <c r="V771" i="37"/>
  <c r="Y777" i="37"/>
  <c r="U777" i="37"/>
  <c r="Z777" i="37"/>
  <c r="V777" i="37"/>
  <c r="Z780" i="37"/>
  <c r="V780" i="37"/>
  <c r="Y780" i="37"/>
  <c r="U780" i="37"/>
  <c r="Y783" i="37"/>
  <c r="U783" i="37"/>
  <c r="Z783" i="37"/>
  <c r="V783" i="37"/>
  <c r="Z790" i="37"/>
  <c r="V790" i="37"/>
  <c r="Y790" i="37"/>
  <c r="U790" i="37"/>
  <c r="Y793" i="37"/>
  <c r="U793" i="37"/>
  <c r="Z793" i="37"/>
  <c r="V793" i="37"/>
  <c r="Z796" i="37"/>
  <c r="V796" i="37"/>
  <c r="Y796" i="37"/>
  <c r="U796" i="37"/>
  <c r="Y801" i="37"/>
  <c r="U801" i="37"/>
  <c r="Z801" i="37"/>
  <c r="V801" i="37"/>
  <c r="Z804" i="37"/>
  <c r="V804" i="37"/>
  <c r="Y804" i="37"/>
  <c r="U804" i="37"/>
  <c r="Y807" i="37"/>
  <c r="U807" i="37"/>
  <c r="Z807" i="37"/>
  <c r="V807" i="37"/>
  <c r="Y811" i="37"/>
  <c r="U811" i="37"/>
  <c r="Z811" i="37"/>
  <c r="V811" i="37"/>
  <c r="Y815" i="37"/>
  <c r="U815" i="37"/>
  <c r="Z815" i="37"/>
  <c r="V815" i="37"/>
  <c r="Y819" i="37"/>
  <c r="U819" i="37"/>
  <c r="Z819" i="37"/>
  <c r="V819" i="37"/>
  <c r="Y823" i="37"/>
  <c r="U823" i="37"/>
  <c r="Z823" i="37"/>
  <c r="V823" i="37"/>
  <c r="Y827" i="37"/>
  <c r="U827" i="37"/>
  <c r="Z827" i="37"/>
  <c r="V827" i="37"/>
  <c r="Z834" i="37"/>
  <c r="V834" i="37"/>
  <c r="Y834" i="37"/>
  <c r="U834" i="37"/>
  <c r="Z840" i="37"/>
  <c r="V840" i="37"/>
  <c r="Y840" i="37"/>
  <c r="U840" i="37"/>
  <c r="Z844" i="37"/>
  <c r="V844" i="37"/>
  <c r="Y844" i="37"/>
  <c r="U844" i="37"/>
  <c r="Z848" i="37"/>
  <c r="V848" i="37"/>
  <c r="Y848" i="37"/>
  <c r="U848" i="37"/>
  <c r="Z852" i="37"/>
  <c r="V852" i="37"/>
  <c r="Y852" i="37"/>
  <c r="U852" i="37"/>
  <c r="Z856" i="37"/>
  <c r="V856" i="37"/>
  <c r="Y856" i="37"/>
  <c r="U856" i="37"/>
  <c r="Z860" i="37"/>
  <c r="V860" i="37"/>
  <c r="Y860" i="37"/>
  <c r="U860" i="37"/>
  <c r="Z864" i="37"/>
  <c r="V864" i="37"/>
  <c r="Y864" i="37"/>
  <c r="U864" i="37"/>
  <c r="Y868" i="37"/>
  <c r="U868" i="37"/>
  <c r="Z868" i="37"/>
  <c r="V868" i="37"/>
  <c r="Y872" i="37"/>
  <c r="U872" i="37"/>
  <c r="Z872" i="37"/>
  <c r="V872" i="37"/>
  <c r="Y876" i="37"/>
  <c r="U876" i="37"/>
  <c r="Z876" i="37"/>
  <c r="V876" i="37"/>
  <c r="Y880" i="37"/>
  <c r="U880" i="37"/>
  <c r="Z880" i="37"/>
  <c r="V880" i="37"/>
  <c r="Y884" i="37"/>
  <c r="U884" i="37"/>
  <c r="Z884" i="37"/>
  <c r="V884" i="37"/>
  <c r="Y888" i="37"/>
  <c r="U888" i="37"/>
  <c r="Z888" i="37"/>
  <c r="V888" i="37"/>
  <c r="Y892" i="37"/>
  <c r="U892" i="37"/>
  <c r="Z892" i="37"/>
  <c r="V892" i="37"/>
  <c r="Y896" i="37"/>
  <c r="U896" i="37"/>
  <c r="Z896" i="37"/>
  <c r="V896" i="37"/>
  <c r="Y900" i="37"/>
  <c r="U900" i="37"/>
  <c r="Z900" i="37"/>
  <c r="V900" i="37"/>
  <c r="Y904" i="37"/>
  <c r="U904" i="37"/>
  <c r="Z904" i="37"/>
  <c r="V904" i="37"/>
  <c r="Z907" i="37"/>
  <c r="V907" i="37"/>
  <c r="Y907" i="37"/>
  <c r="U907" i="37"/>
  <c r="Y910" i="37"/>
  <c r="U910" i="37"/>
  <c r="Z910" i="37"/>
  <c r="V910" i="37"/>
  <c r="Y914" i="37"/>
  <c r="U914" i="37"/>
  <c r="Z914" i="37"/>
  <c r="V914" i="37"/>
  <c r="S915" i="37"/>
  <c r="S913" i="37"/>
  <c r="S911" i="37"/>
  <c r="S909" i="37"/>
  <c r="S907" i="37"/>
  <c r="S905" i="37"/>
  <c r="S903" i="37"/>
  <c r="S901" i="37"/>
  <c r="S899" i="37"/>
  <c r="S897" i="37"/>
  <c r="S895" i="37"/>
  <c r="S893" i="37"/>
  <c r="S891" i="37"/>
  <c r="S889" i="37"/>
  <c r="S887" i="37"/>
  <c r="S885" i="37"/>
  <c r="S883" i="37"/>
  <c r="S881" i="37"/>
  <c r="S879" i="37"/>
  <c r="S877" i="37"/>
  <c r="S875" i="37"/>
  <c r="S873" i="37"/>
  <c r="S871" i="37"/>
  <c r="S869" i="37"/>
  <c r="S867" i="37"/>
  <c r="S865" i="37"/>
  <c r="S863" i="37"/>
  <c r="S861" i="37"/>
  <c r="S859" i="37"/>
  <c r="S857" i="37"/>
  <c r="S855" i="37"/>
  <c r="S853" i="37"/>
  <c r="S851" i="37"/>
  <c r="S849" i="37"/>
  <c r="S847" i="37"/>
  <c r="S845" i="37"/>
  <c r="S843" i="37"/>
  <c r="S841" i="37"/>
  <c r="S839" i="37"/>
  <c r="S837" i="37"/>
  <c r="S835" i="37"/>
  <c r="S833" i="37"/>
  <c r="S831" i="37"/>
  <c r="S829" i="37"/>
  <c r="S827" i="37"/>
  <c r="S825" i="37"/>
  <c r="S823" i="37"/>
  <c r="S821" i="37"/>
  <c r="S819" i="37"/>
  <c r="S817" i="37"/>
  <c r="S815" i="37"/>
  <c r="S813" i="37"/>
  <c r="S811" i="37"/>
  <c r="S809" i="37"/>
  <c r="S807" i="37"/>
  <c r="S805" i="37"/>
  <c r="S803" i="37"/>
  <c r="S801" i="37"/>
  <c r="S799" i="37"/>
  <c r="S797" i="37"/>
  <c r="S795" i="37"/>
  <c r="S793" i="37"/>
  <c r="S791" i="37"/>
  <c r="S789" i="37"/>
  <c r="S787" i="37"/>
  <c r="S785" i="37"/>
  <c r="S783" i="37"/>
  <c r="S781" i="37"/>
  <c r="S779" i="37"/>
  <c r="S777" i="37"/>
  <c r="S775" i="37"/>
  <c r="S773" i="37"/>
  <c r="S771" i="37"/>
  <c r="S769" i="37"/>
  <c r="S767" i="37"/>
  <c r="S765" i="37"/>
  <c r="S763" i="37"/>
  <c r="S761" i="37"/>
  <c r="S759" i="37"/>
  <c r="S757" i="37"/>
  <c r="S755" i="37"/>
  <c r="S753" i="37"/>
  <c r="S751" i="37"/>
  <c r="S749" i="37"/>
  <c r="S747" i="37"/>
  <c r="S745" i="37"/>
  <c r="S743" i="37"/>
  <c r="S741" i="37"/>
  <c r="S739" i="37"/>
  <c r="S737" i="37"/>
  <c r="S735" i="37"/>
  <c r="S733" i="37"/>
  <c r="S731" i="37"/>
  <c r="S729" i="37"/>
  <c r="S727" i="37"/>
  <c r="S725" i="37"/>
  <c r="S723" i="37"/>
  <c r="S721" i="37"/>
  <c r="S719" i="37"/>
  <c r="S717" i="37"/>
  <c r="S715" i="37"/>
  <c r="S713" i="37"/>
  <c r="S711" i="37"/>
  <c r="S709" i="37"/>
  <c r="S707" i="37"/>
  <c r="S705" i="37"/>
  <c r="S703" i="37"/>
  <c r="S701" i="37"/>
  <c r="S699" i="37"/>
  <c r="S697" i="37"/>
  <c r="S695" i="37"/>
  <c r="S693" i="37"/>
  <c r="S691" i="37"/>
  <c r="S689" i="37"/>
  <c r="S687" i="37"/>
  <c r="S685" i="37"/>
  <c r="S683" i="37"/>
  <c r="S675" i="37"/>
  <c r="S673" i="37"/>
  <c r="S671" i="37"/>
  <c r="S669" i="37"/>
  <c r="S667" i="37"/>
  <c r="S665" i="37"/>
  <c r="S663" i="37"/>
  <c r="S661" i="37"/>
  <c r="S659" i="37"/>
  <c r="S657" i="37"/>
  <c r="S655" i="37"/>
  <c r="S653" i="37"/>
  <c r="S651" i="37"/>
  <c r="S649" i="37"/>
  <c r="S647" i="37"/>
  <c r="S645" i="37"/>
  <c r="S643" i="37"/>
  <c r="S641" i="37"/>
  <c r="S639" i="37"/>
  <c r="S637" i="37"/>
  <c r="S635" i="37"/>
  <c r="S633" i="37"/>
  <c r="S631" i="37"/>
  <c r="S629" i="37"/>
  <c r="S627" i="37"/>
  <c r="S625" i="37"/>
  <c r="S623" i="37"/>
  <c r="S621" i="37"/>
  <c r="S619" i="37"/>
  <c r="S617" i="37"/>
  <c r="S615" i="37"/>
  <c r="S613" i="37"/>
  <c r="S611" i="37"/>
  <c r="S609" i="37"/>
  <c r="S607" i="37"/>
  <c r="S605" i="37"/>
  <c r="S603" i="37"/>
  <c r="S601" i="37"/>
  <c r="S599" i="37"/>
  <c r="S597" i="37"/>
  <c r="S595" i="37"/>
  <c r="S593" i="37"/>
  <c r="S591" i="37"/>
  <c r="S589" i="37"/>
  <c r="S587" i="37"/>
  <c r="S585" i="37"/>
  <c r="S583" i="37"/>
  <c r="S581" i="37"/>
  <c r="S579" i="37"/>
  <c r="S577" i="37"/>
  <c r="S575" i="37"/>
  <c r="S573" i="37"/>
  <c r="S571" i="37"/>
  <c r="S569" i="37"/>
  <c r="S567" i="37"/>
  <c r="R565" i="37"/>
  <c r="S562" i="37"/>
  <c r="S558" i="37"/>
  <c r="S554" i="37"/>
  <c r="S550" i="37"/>
  <c r="S541" i="37"/>
  <c r="S537" i="37"/>
  <c r="S533" i="37"/>
  <c r="S529" i="37"/>
  <c r="S525" i="37"/>
  <c r="S521" i="37"/>
  <c r="S517" i="37"/>
  <c r="S513" i="37"/>
  <c r="S509" i="37"/>
  <c r="S505" i="37"/>
  <c r="S501" i="37"/>
  <c r="S497" i="37"/>
  <c r="S493" i="37"/>
  <c r="S489" i="37"/>
  <c r="S485" i="37"/>
  <c r="S481" i="37"/>
  <c r="S477" i="37"/>
  <c r="S473" i="37"/>
  <c r="S469" i="37"/>
  <c r="S465" i="37"/>
  <c r="S461" i="37"/>
  <c r="S457" i="37"/>
  <c r="S453" i="37"/>
  <c r="S449" i="37"/>
  <c r="S445" i="37"/>
  <c r="S441" i="37"/>
  <c r="S437" i="37"/>
  <c r="S433" i="37"/>
  <c r="S429" i="37"/>
  <c r="S425" i="37"/>
  <c r="S421" i="37"/>
  <c r="S417" i="37"/>
  <c r="S408" i="37"/>
  <c r="S404" i="37"/>
  <c r="S400" i="37"/>
  <c r="S396" i="37"/>
  <c r="S392" i="37"/>
  <c r="S388" i="37"/>
  <c r="S384" i="37"/>
  <c r="S380" i="37"/>
  <c r="S376" i="37"/>
  <c r="S372" i="37"/>
  <c r="S368" i="37"/>
  <c r="S364" i="37"/>
  <c r="S360" i="37"/>
  <c r="S356" i="37"/>
  <c r="S352" i="37"/>
  <c r="S348" i="37"/>
  <c r="S344" i="37"/>
  <c r="S340" i="37"/>
  <c r="S336" i="37"/>
  <c r="S332" i="37"/>
  <c r="S328" i="37"/>
  <c r="S324" i="37"/>
  <c r="S320" i="37"/>
  <c r="S316" i="37"/>
  <c r="S312" i="37"/>
  <c r="S308" i="37"/>
  <c r="S304" i="37"/>
  <c r="S300" i="37"/>
  <c r="S296" i="37"/>
  <c r="S292" i="37"/>
  <c r="S288" i="37"/>
  <c r="S284" i="37"/>
  <c r="V11" i="37"/>
  <c r="C104" i="37"/>
  <c r="C46" i="37"/>
  <c r="C61" i="37"/>
  <c r="C60" i="37"/>
  <c r="C44" i="37"/>
  <c r="C68" i="37"/>
  <c r="C72" i="37"/>
  <c r="C50" i="37"/>
  <c r="C62" i="37"/>
  <c r="C71" i="37"/>
  <c r="C77" i="37"/>
  <c r="C39" i="37"/>
  <c r="C67" i="37"/>
  <c r="Z11" i="37"/>
  <c r="C25" i="37"/>
  <c r="C65" i="37"/>
  <c r="C78" i="37"/>
  <c r="C90" i="37"/>
  <c r="C28" i="37"/>
  <c r="C29" i="37"/>
  <c r="C30" i="37"/>
  <c r="C98" i="37"/>
  <c r="C108" i="37"/>
  <c r="C54" i="37"/>
  <c r="C26" i="37"/>
  <c r="C47" i="37"/>
  <c r="C51" i="37"/>
  <c r="C53" i="37"/>
  <c r="C56" i="37"/>
  <c r="C57" i="37"/>
  <c r="C58" i="37"/>
  <c r="C99" i="37"/>
  <c r="C37" i="37"/>
  <c r="C33" i="37"/>
  <c r="C32" i="37"/>
  <c r="C35" i="37"/>
  <c r="C13" i="37"/>
  <c r="C42" i="37"/>
  <c r="C43" i="37"/>
  <c r="C40" i="37"/>
  <c r="C41" i="37"/>
  <c r="C14" i="37"/>
  <c r="C17" i="37"/>
  <c r="C34" i="37"/>
  <c r="C36" i="37"/>
  <c r="C94" i="37"/>
  <c r="C91" i="37"/>
  <c r="C93" i="37"/>
  <c r="C92" i="37"/>
  <c r="C88" i="37"/>
  <c r="C27" i="37"/>
  <c r="C49" i="37"/>
  <c r="C55" i="37"/>
  <c r="C63" i="37"/>
  <c r="C64" i="37"/>
  <c r="C48" i="37"/>
  <c r="C85" i="37"/>
  <c r="C86" i="37"/>
  <c r="C87" i="37"/>
  <c r="C84" i="37"/>
  <c r="C82" i="37"/>
  <c r="C81" i="37"/>
  <c r="C83" i="37"/>
  <c r="C70" i="37"/>
  <c r="C76" i="37"/>
  <c r="C80" i="37"/>
  <c r="C69" i="37"/>
  <c r="C74" i="37"/>
  <c r="C75" i="37"/>
  <c r="C106" i="37"/>
  <c r="C107" i="37"/>
  <c r="C103" i="37"/>
  <c r="C102" i="37"/>
  <c r="C97" i="37"/>
  <c r="C101" i="37"/>
  <c r="C95" i="37"/>
  <c r="C96" i="37"/>
  <c r="AA67" i="37" l="1"/>
  <c r="W67" i="37"/>
  <c r="W102" i="37"/>
  <c r="AA102" i="37"/>
  <c r="W81" i="37"/>
  <c r="AA81" i="37"/>
  <c r="W95" i="37"/>
  <c r="AA95" i="37"/>
  <c r="AA74" i="37"/>
  <c r="W74" i="37"/>
  <c r="AA60" i="37"/>
  <c r="W60" i="37"/>
  <c r="AA53" i="37"/>
  <c r="W53" i="37"/>
  <c r="AA46" i="37"/>
  <c r="W46" i="37"/>
  <c r="AA88" i="37"/>
  <c r="W88" i="37"/>
  <c r="W39" i="37"/>
  <c r="AA39" i="37"/>
  <c r="W32" i="37"/>
  <c r="AA32" i="37"/>
  <c r="AA25" i="37"/>
  <c r="W25" i="37"/>
  <c r="L734" i="37"/>
  <c r="L698" i="37"/>
  <c r="L557" i="37"/>
  <c r="L499" i="37"/>
  <c r="L424" i="37"/>
  <c r="L555" i="37"/>
  <c r="L560" i="37"/>
  <c r="L331" i="37"/>
  <c r="L419" i="37"/>
  <c r="L834" i="37"/>
  <c r="L814" i="37"/>
  <c r="L786" i="37"/>
  <c r="L149" i="37"/>
  <c r="L431" i="37"/>
  <c r="L535" i="37"/>
  <c r="L750" i="37"/>
  <c r="L744" i="37"/>
  <c r="L475" i="37"/>
  <c r="L335" i="37"/>
  <c r="L522" i="37"/>
  <c r="L311" i="37"/>
  <c r="L738" i="37"/>
  <c r="L519" i="37"/>
  <c r="L686" i="37"/>
  <c r="L455" i="37"/>
  <c r="L440" i="37"/>
  <c r="L864" i="37"/>
  <c r="L872" i="37"/>
  <c r="L714" i="37"/>
  <c r="L736" i="37"/>
  <c r="L456" i="37"/>
  <c r="L712" i="37"/>
  <c r="L398" i="37"/>
  <c r="L302" i="37"/>
  <c r="L780" i="37"/>
  <c r="L742" i="37"/>
  <c r="L511" i="37"/>
  <c r="L726" i="37"/>
  <c r="L524" i="37"/>
  <c r="L334" i="37"/>
  <c r="L461" i="37"/>
  <c r="L549" i="37"/>
  <c r="L692" i="37"/>
  <c r="L531" i="37"/>
  <c r="L828" i="37"/>
  <c r="L504" i="37"/>
  <c r="L467" i="37"/>
  <c r="L752" i="37"/>
  <c r="L760" i="37"/>
  <c r="L810" i="37"/>
  <c r="L366" i="37"/>
  <c r="L232" i="37"/>
  <c r="L216" i="37"/>
  <c r="L196" i="37"/>
  <c r="L174" i="37"/>
  <c r="L844" i="37"/>
  <c r="L552" i="37"/>
  <c r="L399" i="37"/>
  <c r="L492" i="37"/>
  <c r="L572" i="37"/>
  <c r="L915" i="37"/>
  <c r="AN915" i="37"/>
  <c r="AJ914" i="37"/>
  <c r="AN914" i="37" s="1"/>
  <c r="L837" i="37"/>
  <c r="L285" i="37"/>
  <c r="L363" i="37"/>
  <c r="L299" i="37"/>
  <c r="L451" i="37"/>
  <c r="L448" i="37"/>
  <c r="L460" i="37"/>
  <c r="L428" i="37"/>
  <c r="L582" i="37"/>
  <c r="L413" i="37"/>
  <c r="L417" i="37"/>
  <c r="L573" i="37"/>
  <c r="L260" i="37"/>
  <c r="L246" i="37"/>
  <c r="L178" i="37"/>
  <c r="L710" i="37"/>
  <c r="L588" i="37"/>
  <c r="L450" i="37"/>
  <c r="L418" i="37"/>
  <c r="L853" i="37"/>
  <c r="L186" i="37"/>
  <c r="L158" i="37"/>
  <c r="L679" i="37"/>
  <c r="L660" i="37"/>
  <c r="L644" i="37"/>
  <c r="L628" i="37"/>
  <c r="L612" i="37"/>
  <c r="L596" i="37"/>
  <c r="L580" i="37"/>
  <c r="L706" i="37"/>
  <c r="L469" i="37"/>
  <c r="L574" i="37"/>
  <c r="L606" i="37"/>
  <c r="L642" i="37"/>
  <c r="L784" i="37"/>
  <c r="L740" i="37"/>
  <c r="L883" i="37"/>
  <c r="L851" i="37"/>
  <c r="L783" i="37"/>
  <c r="L751" i="37"/>
  <c r="L707" i="37"/>
  <c r="L894" i="37"/>
  <c r="L862" i="37"/>
  <c r="L821" i="37"/>
  <c r="L789" i="37"/>
  <c r="L770" i="37"/>
  <c r="L646" i="37"/>
  <c r="L258" i="37"/>
  <c r="L236" i="37"/>
  <c r="L224" i="37"/>
  <c r="L182" i="37"/>
  <c r="L730" i="37"/>
  <c r="L816" i="37"/>
  <c r="L202" i="37"/>
  <c r="L578" i="37"/>
  <c r="L614" i="37"/>
  <c r="L206" i="37"/>
  <c r="L242" i="37"/>
  <c r="L228" i="37"/>
  <c r="L212" i="37"/>
  <c r="L192" i="37"/>
  <c r="L176" i="37"/>
  <c r="L848" i="37"/>
  <c r="L796" i="37"/>
  <c r="L732" i="37"/>
  <c r="L884" i="37"/>
  <c r="L794" i="37"/>
  <c r="L702" i="37"/>
  <c r="L414" i="37"/>
  <c r="L379" i="37"/>
  <c r="L262" i="37"/>
  <c r="L170" i="37"/>
  <c r="L244" i="37"/>
  <c r="L210" i="37"/>
  <c r="L152" i="37"/>
  <c r="L220" i="37"/>
  <c r="L268" i="37"/>
  <c r="L252" i="37"/>
  <c r="L240" i="37"/>
  <c r="L172" i="37"/>
  <c r="L739" i="37"/>
  <c r="L449" i="37"/>
  <c r="L248" i="37"/>
  <c r="L168" i="37"/>
  <c r="L190" i="37"/>
  <c r="L668" i="37"/>
  <c r="L652" i="37"/>
  <c r="L636" i="37"/>
  <c r="L620" i="37"/>
  <c r="L604" i="37"/>
  <c r="L803" i="37"/>
  <c r="L691" i="37"/>
  <c r="L305" i="37"/>
  <c r="L239" i="37"/>
  <c r="L225" i="37"/>
  <c r="L183" i="37"/>
  <c r="L165" i="37"/>
  <c r="L169" i="37"/>
  <c r="L617" i="37"/>
  <c r="L868" i="37"/>
  <c r="L566" i="37"/>
  <c r="L466" i="37"/>
  <c r="L434" i="37"/>
  <c r="L831" i="37"/>
  <c r="L877" i="37"/>
  <c r="L271" i="37"/>
  <c r="L279" i="37"/>
  <c r="L695" i="37"/>
  <c r="L564" i="37"/>
  <c r="L344" i="37"/>
  <c r="L312" i="37"/>
  <c r="L708" i="37"/>
  <c r="L488" i="37"/>
  <c r="L688" i="37"/>
  <c r="L468" i="37"/>
  <c r="L762" i="37"/>
  <c r="L764" i="37"/>
  <c r="L704" i="37"/>
  <c r="L903" i="37"/>
  <c r="L871" i="37"/>
  <c r="L839" i="37"/>
  <c r="L771" i="37"/>
  <c r="L727" i="37"/>
  <c r="L671" i="37"/>
  <c r="L639" i="37"/>
  <c r="L607" i="37"/>
  <c r="L575" i="37"/>
  <c r="L914" i="37"/>
  <c r="L882" i="37"/>
  <c r="L850" i="37"/>
  <c r="L913" i="37"/>
  <c r="L809" i="37"/>
  <c r="L777" i="37"/>
  <c r="L721" i="37"/>
  <c r="L436" i="37"/>
  <c r="L221" i="37"/>
  <c r="L207" i="37"/>
  <c r="L159" i="37"/>
  <c r="L261" i="37"/>
  <c r="L351" i="37"/>
  <c r="L287" i="37"/>
  <c r="L187" i="37"/>
  <c r="L651" i="37"/>
  <c r="L619" i="37"/>
  <c r="L587" i="37"/>
  <c r="L670" i="37"/>
  <c r="L493" i="37"/>
  <c r="L376" i="37"/>
  <c r="L503" i="37"/>
  <c r="L388" i="37"/>
  <c r="L356" i="37"/>
  <c r="L324" i="37"/>
  <c r="L292" i="37"/>
  <c r="L514" i="37"/>
  <c r="L383" i="37"/>
  <c r="L323" i="37"/>
  <c r="L618" i="37"/>
  <c r="L820" i="37"/>
  <c r="L559" i="37"/>
  <c r="L482" i="37"/>
  <c r="L403" i="37"/>
  <c r="L832" i="37"/>
  <c r="L776" i="37"/>
  <c r="L659" i="37"/>
  <c r="L627" i="37"/>
  <c r="L595" i="37"/>
  <c r="L902" i="37"/>
  <c r="L870" i="37"/>
  <c r="L838" i="37"/>
  <c r="L741" i="37"/>
  <c r="L709" i="37"/>
  <c r="L890" i="37"/>
  <c r="L858" i="37"/>
  <c r="L729" i="37"/>
  <c r="L697" i="37"/>
  <c r="L191" i="37"/>
  <c r="L179" i="37"/>
  <c r="L339" i="37"/>
  <c r="L904" i="37"/>
  <c r="L147" i="37"/>
  <c r="L800" i="37"/>
  <c r="L502" i="37"/>
  <c r="L439" i="37"/>
  <c r="L371" i="37"/>
  <c r="L307" i="37"/>
  <c r="L590" i="37"/>
  <c r="L722" i="37"/>
  <c r="L836" i="37"/>
  <c r="L459" i="37"/>
  <c r="L319" i="37"/>
  <c r="L509" i="37"/>
  <c r="L477" i="37"/>
  <c r="L446" i="37"/>
  <c r="L841" i="37"/>
  <c r="L881" i="37"/>
  <c r="L470" i="37"/>
  <c r="L429" i="37"/>
  <c r="L373" i="37"/>
  <c r="L321" i="37"/>
  <c r="L625" i="37"/>
  <c r="L745" i="37"/>
  <c r="L481" i="37"/>
  <c r="L389" i="37"/>
  <c r="L545" i="37"/>
  <c r="L565" i="37"/>
  <c r="L223" i="37"/>
  <c r="L427" i="37"/>
  <c r="L553" i="37"/>
  <c r="L802" i="37"/>
  <c r="L822" i="37"/>
  <c r="L530" i="37"/>
  <c r="L586" i="37"/>
  <c r="L622" i="37"/>
  <c r="L494" i="37"/>
  <c r="L394" i="37"/>
  <c r="L362" i="37"/>
  <c r="L330" i="37"/>
  <c r="L298" i="37"/>
  <c r="L457" i="37"/>
  <c r="L353" i="37"/>
  <c r="L357" i="37"/>
  <c r="L860" i="37"/>
  <c r="L558" i="37"/>
  <c r="L523" i="37"/>
  <c r="L487" i="37"/>
  <c r="L458" i="37"/>
  <c r="L426" i="37"/>
  <c r="L386" i="37"/>
  <c r="L354" i="37"/>
  <c r="L322" i="37"/>
  <c r="L290" i="37"/>
  <c r="L272" i="37"/>
  <c r="L256" i="37"/>
  <c r="L154" i="37"/>
  <c r="L885" i="37"/>
  <c r="L486" i="37"/>
  <c r="L445" i="37"/>
  <c r="L341" i="37"/>
  <c r="L289" i="37"/>
  <c r="L637" i="37"/>
  <c r="L769" i="37"/>
  <c r="L512" i="37"/>
  <c r="L421" i="37"/>
  <c r="L876" i="37"/>
  <c r="L547" i="37"/>
  <c r="L281" i="37"/>
  <c r="L856" i="37"/>
  <c r="L664" i="37"/>
  <c r="L648" i="37"/>
  <c r="L632" i="37"/>
  <c r="L616" i="37"/>
  <c r="L600" i="37"/>
  <c r="L584" i="37"/>
  <c r="L544" i="37"/>
  <c r="L592" i="37"/>
  <c r="L576" i="37"/>
  <c r="L861" i="37"/>
  <c r="L733" i="37"/>
  <c r="L701" i="37"/>
  <c r="L689" i="37"/>
  <c r="L577" i="37"/>
  <c r="L568" i="37"/>
  <c r="L759" i="37"/>
  <c r="L753" i="37"/>
  <c r="L746" i="37"/>
  <c r="L791" i="37"/>
  <c r="L490" i="37"/>
  <c r="L548" i="37"/>
  <c r="L823" i="37"/>
  <c r="L525" i="37"/>
  <c r="L657" i="37"/>
  <c r="L392" i="37"/>
  <c r="L360" i="37"/>
  <c r="L328" i="37"/>
  <c r="L296" i="37"/>
  <c r="L266" i="37"/>
  <c r="L250" i="37"/>
  <c r="L218" i="37"/>
  <c r="L188" i="37"/>
  <c r="L156" i="37"/>
  <c r="L718" i="37"/>
  <c r="L521" i="37"/>
  <c r="L214" i="37"/>
  <c r="L166" i="37"/>
  <c r="L756" i="37"/>
  <c r="L230" i="37"/>
  <c r="L562" i="37"/>
  <c r="L491" i="37"/>
  <c r="L536" i="37"/>
  <c r="L500" i="37"/>
  <c r="L754" i="37"/>
  <c r="L720" i="37"/>
  <c r="L480" i="37"/>
  <c r="L264" i="37"/>
  <c r="L184" i="37"/>
  <c r="L267" i="37"/>
  <c r="L237" i="37"/>
  <c r="L161" i="37"/>
  <c r="L293" i="37"/>
  <c r="L200" i="37"/>
  <c r="L160" i="37"/>
  <c r="L164" i="37"/>
  <c r="L656" i="37"/>
  <c r="L640" i="37"/>
  <c r="L624" i="37"/>
  <c r="L608" i="37"/>
  <c r="L463" i="37"/>
  <c r="L343" i="37"/>
  <c r="L510" i="37"/>
  <c r="L395" i="37"/>
  <c r="L896" i="37"/>
  <c r="L782" i="37"/>
  <c r="L342" i="37"/>
  <c r="L520" i="37"/>
  <c r="L765" i="37"/>
  <c r="L613" i="37"/>
  <c r="L601" i="37"/>
  <c r="L758" i="37"/>
  <c r="L792" i="37"/>
  <c r="L506" i="37"/>
  <c r="L374" i="37"/>
  <c r="L205" i="37"/>
  <c r="L189" i="37"/>
  <c r="L396" i="37"/>
  <c r="L546" i="37"/>
  <c r="L678" i="37"/>
  <c r="L818" i="37"/>
  <c r="L265" i="37"/>
  <c r="L337" i="37"/>
  <c r="L682" i="37"/>
  <c r="L715" i="37"/>
  <c r="L563" i="37"/>
  <c r="L661" i="37"/>
  <c r="L649" i="37"/>
  <c r="L400" i="37"/>
  <c r="L368" i="37"/>
  <c r="L336" i="37"/>
  <c r="L471" i="37"/>
  <c r="L229" i="37"/>
  <c r="L193" i="37"/>
  <c r="L849" i="37"/>
  <c r="L508" i="37"/>
  <c r="L255" i="37"/>
  <c r="L177" i="37"/>
  <c r="L788" i="37"/>
  <c r="L847" i="37"/>
  <c r="L583" i="37"/>
  <c r="L658" i="37"/>
  <c r="L685" i="37"/>
  <c r="L778" i="37"/>
  <c r="L766" i="37"/>
  <c r="L310" i="37"/>
  <c r="L683" i="37"/>
  <c r="L167" i="37"/>
  <c r="L359" i="37"/>
  <c r="L295" i="37"/>
  <c r="L465" i="37"/>
  <c r="L369" i="37"/>
  <c r="L879" i="37"/>
  <c r="L615" i="37"/>
  <c r="L215" i="37"/>
  <c r="L199" i="37"/>
  <c r="L387" i="37"/>
  <c r="L257" i="37"/>
  <c r="L550" i="37"/>
  <c r="L377" i="37"/>
  <c r="L899" i="37"/>
  <c r="L867" i="37"/>
  <c r="L635" i="37"/>
  <c r="L603" i="37"/>
  <c r="L571" i="37"/>
  <c r="L529" i="37"/>
  <c r="L795" i="37"/>
  <c r="L219" i="37"/>
  <c r="L151" i="37"/>
  <c r="L827" i="37"/>
  <c r="L195" i="37"/>
  <c r="L696" i="37"/>
  <c r="L247" i="37"/>
  <c r="L845" i="37"/>
  <c r="L415" i="37"/>
  <c r="L912" i="37"/>
  <c r="L859" i="37"/>
  <c r="L829" i="37"/>
  <c r="L797" i="37"/>
  <c r="L556" i="37"/>
  <c r="L515" i="37"/>
  <c r="L478" i="37"/>
  <c r="L304" i="37"/>
  <c r="L347" i="37"/>
  <c r="L435" i="37"/>
  <c r="L498" i="37"/>
  <c r="L438" i="37"/>
  <c r="L209" i="37"/>
  <c r="L175" i="37"/>
  <c r="L309" i="37"/>
  <c r="L282" i="37"/>
  <c r="L148" i="37"/>
  <c r="L779" i="37"/>
  <c r="L747" i="37"/>
  <c r="L735" i="37"/>
  <c r="L647" i="37"/>
  <c r="L785" i="37"/>
  <c r="L452" i="37"/>
  <c r="L316" i="37"/>
  <c r="L185" i="37"/>
  <c r="L716" i="37"/>
  <c r="L626" i="37"/>
  <c r="L518" i="37"/>
  <c r="L513" i="37"/>
  <c r="L346" i="37"/>
  <c r="L476" i="37"/>
  <c r="L433" i="37"/>
  <c r="L581" i="37"/>
  <c r="L865" i="37"/>
  <c r="L280" i="37"/>
  <c r="L283" i="37"/>
  <c r="L835" i="37"/>
  <c r="L767" i="37"/>
  <c r="L723" i="37"/>
  <c r="L507" i="37"/>
  <c r="L908" i="37"/>
  <c r="L526" i="37"/>
  <c r="L462" i="37"/>
  <c r="L430" i="37"/>
  <c r="L390" i="37"/>
  <c r="L358" i="37"/>
  <c r="L326" i="37"/>
  <c r="L294" i="37"/>
  <c r="L364" i="37"/>
  <c r="L332" i="37"/>
  <c r="L300" i="37"/>
  <c r="L211" i="37"/>
  <c r="L241" i="37"/>
  <c r="L393" i="37"/>
  <c r="L171" i="37"/>
  <c r="L815" i="37"/>
  <c r="L533" i="37"/>
  <c r="L561" i="37"/>
  <c r="L911" i="37"/>
  <c r="L817" i="37"/>
  <c r="L527" i="37"/>
  <c r="L420" i="37"/>
  <c r="L380" i="37"/>
  <c r="L348" i="37"/>
  <c r="L284" i="37"/>
  <c r="L245" i="37"/>
  <c r="L551" i="37"/>
  <c r="L479" i="37"/>
  <c r="L378" i="37"/>
  <c r="L329" i="37"/>
  <c r="L251" i="37"/>
  <c r="L153" i="37"/>
  <c r="L181" i="37"/>
  <c r="L155" i="37"/>
  <c r="L892" i="37"/>
  <c r="L146" i="37"/>
  <c r="L700" i="37"/>
  <c r="L667" i="37"/>
  <c r="L485" i="37"/>
  <c r="L404" i="37"/>
  <c r="L340" i="37"/>
  <c r="L308" i="37"/>
  <c r="L830" i="37"/>
  <c r="L534" i="37"/>
  <c r="L355" i="37"/>
  <c r="L443" i="37"/>
  <c r="L303" i="37"/>
  <c r="L442" i="37"/>
  <c r="L338" i="37"/>
  <c r="L306" i="37"/>
  <c r="L301" i="37"/>
  <c r="L891" i="37"/>
  <c r="L495" i="37"/>
  <c r="L243" i="37"/>
  <c r="L361" i="37"/>
  <c r="L645" i="37"/>
  <c r="L666" i="37"/>
  <c r="L585" i="37"/>
  <c r="L496" i="37"/>
  <c r="L227" i="37"/>
  <c r="L314" i="37"/>
  <c r="L397" i="37"/>
  <c r="L313" i="37"/>
  <c r="L464" i="37"/>
  <c r="L432" i="37"/>
  <c r="L610" i="37"/>
  <c r="L826" i="37"/>
  <c r="L391" i="37"/>
  <c r="L594" i="37"/>
  <c r="L630" i="37"/>
  <c r="L489" i="37"/>
  <c r="L444" i="37"/>
  <c r="L372" i="37"/>
  <c r="L231" i="37"/>
  <c r="L203" i="37"/>
  <c r="L173" i="37"/>
  <c r="L423" i="37"/>
  <c r="L291" i="37"/>
  <c r="L253" i="37"/>
  <c r="L598" i="37"/>
  <c r="L634" i="37"/>
  <c r="L772" i="37"/>
  <c r="L367" i="37"/>
  <c r="L269" i="37"/>
  <c r="L537" i="37"/>
  <c r="L505" i="37"/>
  <c r="L474" i="37"/>
  <c r="L402" i="37"/>
  <c r="L370" i="37"/>
  <c r="L787" i="37"/>
  <c r="L869" i="37"/>
  <c r="L516" i="37"/>
  <c r="L910" i="37"/>
  <c r="L878" i="37"/>
  <c r="L846" i="37"/>
  <c r="L909" i="37"/>
  <c r="L897" i="37"/>
  <c r="L773" i="37"/>
  <c r="L761" i="37"/>
  <c r="L717" i="37"/>
  <c r="L633" i="37"/>
  <c r="L621" i="37"/>
  <c r="L609" i="37"/>
  <c r="L233" i="37"/>
  <c r="L213" i="37"/>
  <c r="L197" i="37"/>
  <c r="L157" i="37"/>
  <c r="L857" i="37"/>
  <c r="L501" i="37"/>
  <c r="L453" i="37"/>
  <c r="L401" i="37"/>
  <c r="L345" i="37"/>
  <c r="L297" i="37"/>
  <c r="L222" i="37"/>
  <c r="L204" i="37"/>
  <c r="L180" i="37"/>
  <c r="L162" i="37"/>
  <c r="L198" i="37"/>
  <c r="L589" i="37"/>
  <c r="L669" i="37"/>
  <c r="L889" i="37"/>
  <c r="L528" i="37"/>
  <c r="L437" i="37"/>
  <c r="L349" i="37"/>
  <c r="L259" i="37"/>
  <c r="L900" i="37"/>
  <c r="L681" i="37"/>
  <c r="L880" i="37"/>
  <c r="L412" i="37"/>
  <c r="L840" i="37"/>
  <c r="L768" i="37"/>
  <c r="L680" i="37"/>
  <c r="L887" i="37"/>
  <c r="L855" i="37"/>
  <c r="L811" i="37"/>
  <c r="L755" i="37"/>
  <c r="L711" i="37"/>
  <c r="L699" i="37"/>
  <c r="L655" i="37"/>
  <c r="L623" i="37"/>
  <c r="L591" i="37"/>
  <c r="L898" i="37"/>
  <c r="L866" i="37"/>
  <c r="L825" i="37"/>
  <c r="L793" i="37"/>
  <c r="L749" i="37"/>
  <c r="L737" i="37"/>
  <c r="L705" i="37"/>
  <c r="L569" i="37"/>
  <c r="L798" i="37"/>
  <c r="L662" i="37"/>
  <c r="L597" i="37"/>
  <c r="L693" i="37"/>
  <c r="L901" i="37"/>
  <c r="L473" i="37"/>
  <c r="L381" i="37"/>
  <c r="L790" i="37"/>
  <c r="L15" i="37"/>
  <c r="L888" i="37"/>
  <c r="L684" i="37"/>
  <c r="L650" i="37"/>
  <c r="L907" i="37"/>
  <c r="L875" i="37"/>
  <c r="L843" i="37"/>
  <c r="L775" i="37"/>
  <c r="L743" i="37"/>
  <c r="L731" i="37"/>
  <c r="L687" i="37"/>
  <c r="L643" i="37"/>
  <c r="L611" i="37"/>
  <c r="L579" i="37"/>
  <c r="L654" i="37"/>
  <c r="L886" i="37"/>
  <c r="L854" i="37"/>
  <c r="L813" i="37"/>
  <c r="L781" i="37"/>
  <c r="L725" i="37"/>
  <c r="L593" i="37"/>
  <c r="L425" i="37"/>
  <c r="L365" i="37"/>
  <c r="L317" i="37"/>
  <c r="L384" i="37"/>
  <c r="L352" i="37"/>
  <c r="L320" i="37"/>
  <c r="L288" i="37"/>
  <c r="L270" i="37"/>
  <c r="L254" i="37"/>
  <c r="L234" i="37"/>
  <c r="L694" i="37"/>
  <c r="L724" i="37"/>
  <c r="L812" i="37"/>
  <c r="L447" i="37"/>
  <c r="L375" i="37"/>
  <c r="L315" i="37"/>
  <c r="L194" i="37"/>
  <c r="L570" i="37"/>
  <c r="L602" i="37"/>
  <c r="L638" i="37"/>
  <c r="L774" i="37"/>
  <c r="L538" i="37"/>
  <c r="L472" i="37"/>
  <c r="L327" i="37"/>
  <c r="L238" i="37"/>
  <c r="L554" i="37"/>
  <c r="L517" i="37"/>
  <c r="L484" i="37"/>
  <c r="L454" i="37"/>
  <c r="L422" i="37"/>
  <c r="L382" i="37"/>
  <c r="L350" i="37"/>
  <c r="L318" i="37"/>
  <c r="L286" i="37"/>
  <c r="L249" i="37"/>
  <c r="L235" i="37"/>
  <c r="L217" i="37"/>
  <c r="L201" i="37"/>
  <c r="L163" i="37"/>
  <c r="L799" i="37"/>
  <c r="L873" i="37"/>
  <c r="L532" i="37"/>
  <c r="L483" i="37"/>
  <c r="L441" i="37"/>
  <c r="L385" i="37"/>
  <c r="L333" i="37"/>
  <c r="L208" i="37"/>
  <c r="L226" i="37"/>
  <c r="L605" i="37"/>
  <c r="L703" i="37"/>
  <c r="L497" i="37"/>
  <c r="L405" i="37"/>
  <c r="L325" i="37"/>
  <c r="L263" i="37"/>
  <c r="L852" i="37"/>
  <c r="L416" i="37"/>
  <c r="L804" i="37"/>
  <c r="L748" i="37"/>
  <c r="L278" i="37"/>
  <c r="L150" i="37"/>
  <c r="L728" i="37"/>
  <c r="L895" i="37"/>
  <c r="L863" i="37"/>
  <c r="L819" i="37"/>
  <c r="L763" i="37"/>
  <c r="L719" i="37"/>
  <c r="L663" i="37"/>
  <c r="L631" i="37"/>
  <c r="L599" i="37"/>
  <c r="L567" i="37"/>
  <c r="L906" i="37"/>
  <c r="L874" i="37"/>
  <c r="L842" i="37"/>
  <c r="L905" i="37"/>
  <c r="L893" i="37"/>
  <c r="L833" i="37"/>
  <c r="L801" i="37"/>
  <c r="L757" i="37"/>
  <c r="L713" i="37"/>
  <c r="L665" i="37"/>
  <c r="L653" i="37"/>
  <c r="L641" i="37"/>
  <c r="L629" i="37"/>
  <c r="L690" i="37"/>
  <c r="AD912" i="37"/>
  <c r="AH912" i="37" s="1"/>
  <c r="AD904" i="37"/>
  <c r="AH904" i="37" s="1"/>
  <c r="AD896" i="37"/>
  <c r="AH896" i="37" s="1"/>
  <c r="AD888" i="37"/>
  <c r="AH888" i="37" s="1"/>
  <c r="AD880" i="37"/>
  <c r="AH880" i="37" s="1"/>
  <c r="AD872" i="37"/>
  <c r="AH872" i="37" s="1"/>
  <c r="AD864" i="37"/>
  <c r="AH864" i="37" s="1"/>
  <c r="AD856" i="37"/>
  <c r="AH856" i="37" s="1"/>
  <c r="AD848" i="37"/>
  <c r="AH848" i="37" s="1"/>
  <c r="AD840" i="37"/>
  <c r="AH840" i="37" s="1"/>
  <c r="AD832" i="37"/>
  <c r="AH832" i="37" s="1"/>
  <c r="AD824" i="37"/>
  <c r="AH824" i="37" s="1"/>
  <c r="AD816" i="37"/>
  <c r="AH816" i="37" s="1"/>
  <c r="AD808" i="37"/>
  <c r="AH808" i="37" s="1"/>
  <c r="AD800" i="37"/>
  <c r="AH800" i="37" s="1"/>
  <c r="AD792" i="37"/>
  <c r="AH792" i="37" s="1"/>
  <c r="AD784" i="37"/>
  <c r="AH784" i="37" s="1"/>
  <c r="AD776" i="37"/>
  <c r="AH776" i="37" s="1"/>
  <c r="AD768" i="37"/>
  <c r="AH768" i="37" s="1"/>
  <c r="AD760" i="37"/>
  <c r="AH760" i="37" s="1"/>
  <c r="AD752" i="37"/>
  <c r="AH752" i="37" s="1"/>
  <c r="AD744" i="37"/>
  <c r="AH744" i="37" s="1"/>
  <c r="AD736" i="37"/>
  <c r="AH736" i="37" s="1"/>
  <c r="AD728" i="37"/>
  <c r="AH728" i="37" s="1"/>
  <c r="AD720" i="37"/>
  <c r="AH720" i="37" s="1"/>
  <c r="AD712" i="37"/>
  <c r="AH712" i="37" s="1"/>
  <c r="AD704" i="37"/>
  <c r="AH704" i="37" s="1"/>
  <c r="AD696" i="37"/>
  <c r="AH696" i="37" s="1"/>
  <c r="AD688" i="37"/>
  <c r="AH688" i="37" s="1"/>
  <c r="AD680" i="37"/>
  <c r="AH680" i="37" s="1"/>
  <c r="AD672" i="37"/>
  <c r="AH672" i="37" s="1"/>
  <c r="AD664" i="37"/>
  <c r="AH664" i="37" s="1"/>
  <c r="AD656" i="37"/>
  <c r="AH656" i="37" s="1"/>
  <c r="AD648" i="37"/>
  <c r="AH648" i="37" s="1"/>
  <c r="AD640" i="37"/>
  <c r="AH640" i="37" s="1"/>
  <c r="AD632" i="37"/>
  <c r="AH632" i="37" s="1"/>
  <c r="AD624" i="37"/>
  <c r="AH624" i="37" s="1"/>
  <c r="AD616" i="37"/>
  <c r="AH616" i="37" s="1"/>
  <c r="AD608" i="37"/>
  <c r="AH608" i="37" s="1"/>
  <c r="AD600" i="37"/>
  <c r="AH600" i="37" s="1"/>
  <c r="AD592" i="37"/>
  <c r="AH592" i="37" s="1"/>
  <c r="AD584" i="37"/>
  <c r="AH584" i="37" s="1"/>
  <c r="AD576" i="37"/>
  <c r="AH576" i="37" s="1"/>
  <c r="AD568" i="37"/>
  <c r="AH568" i="37" s="1"/>
  <c r="AD560" i="37"/>
  <c r="AH560" i="37" s="1"/>
  <c r="AD552" i="37"/>
  <c r="AH552" i="37" s="1"/>
  <c r="AD544" i="37"/>
  <c r="AH544" i="37" s="1"/>
  <c r="AD536" i="37"/>
  <c r="AH536" i="37" s="1"/>
  <c r="AD528" i="37"/>
  <c r="AH528" i="37" s="1"/>
  <c r="AD520" i="37"/>
  <c r="AH520" i="37" s="1"/>
  <c r="AD512" i="37"/>
  <c r="AH512" i="37" s="1"/>
  <c r="AD504" i="37"/>
  <c r="AH504" i="37" s="1"/>
  <c r="AD496" i="37"/>
  <c r="AH496" i="37" s="1"/>
  <c r="AD488" i="37"/>
  <c r="AH488" i="37" s="1"/>
  <c r="AD480" i="37"/>
  <c r="AH480" i="37" s="1"/>
  <c r="AD472" i="37"/>
  <c r="AH472" i="37" s="1"/>
  <c r="AD464" i="37"/>
  <c r="AH464" i="37" s="1"/>
  <c r="AD456" i="37"/>
  <c r="AH456" i="37" s="1"/>
  <c r="AD448" i="37"/>
  <c r="AH448" i="37" s="1"/>
  <c r="AD440" i="37"/>
  <c r="AH440" i="37" s="1"/>
  <c r="AD432" i="37"/>
  <c r="AH432" i="37" s="1"/>
  <c r="AD424" i="37"/>
  <c r="AH424" i="37" s="1"/>
  <c r="AD416" i="37"/>
  <c r="AH416" i="37" s="1"/>
  <c r="AD408" i="37"/>
  <c r="AH408" i="37" s="1"/>
  <c r="AD400" i="37"/>
  <c r="AH400" i="37" s="1"/>
  <c r="AD392" i="37"/>
  <c r="AH392" i="37" s="1"/>
  <c r="AD384" i="37"/>
  <c r="AH384" i="37" s="1"/>
  <c r="AD376" i="37"/>
  <c r="AH376" i="37" s="1"/>
  <c r="AD368" i="37"/>
  <c r="AH368" i="37" s="1"/>
  <c r="AD360" i="37"/>
  <c r="AH360" i="37" s="1"/>
  <c r="AD352" i="37"/>
  <c r="AH352" i="37" s="1"/>
  <c r="AD344" i="37"/>
  <c r="AH344" i="37" s="1"/>
  <c r="AD336" i="37"/>
  <c r="AH336" i="37" s="1"/>
  <c r="AD328" i="37"/>
  <c r="AH328" i="37" s="1"/>
  <c r="AD320" i="37"/>
  <c r="AH320" i="37" s="1"/>
  <c r="AD312" i="37"/>
  <c r="AH312" i="37" s="1"/>
  <c r="AD304" i="37"/>
  <c r="AH304" i="37" s="1"/>
  <c r="AD296" i="37"/>
  <c r="AH296" i="37" s="1"/>
  <c r="AD288" i="37"/>
  <c r="AH288" i="37" s="1"/>
  <c r="AD280" i="37"/>
  <c r="AH280" i="37" s="1"/>
  <c r="AD272" i="37"/>
  <c r="AH272" i="37" s="1"/>
  <c r="AD264" i="37"/>
  <c r="AH264" i="37" s="1"/>
  <c r="AD256" i="37"/>
  <c r="AH256" i="37" s="1"/>
  <c r="AD248" i="37"/>
  <c r="AH248" i="37" s="1"/>
  <c r="AD240" i="37"/>
  <c r="AH240" i="37" s="1"/>
  <c r="AD232" i="37"/>
  <c r="AH232" i="37" s="1"/>
  <c r="AD224" i="37"/>
  <c r="AH224" i="37" s="1"/>
  <c r="AD216" i="37"/>
  <c r="AH216" i="37" s="1"/>
  <c r="AD208" i="37"/>
  <c r="AH208" i="37" s="1"/>
  <c r="AD200" i="37"/>
  <c r="AH200" i="37" s="1"/>
  <c r="AD192" i="37"/>
  <c r="AH192" i="37" s="1"/>
  <c r="AD184" i="37"/>
  <c r="AH184" i="37" s="1"/>
  <c r="AD176" i="37"/>
  <c r="AH176" i="37" s="1"/>
  <c r="AD168" i="37"/>
  <c r="AH168" i="37" s="1"/>
  <c r="AD160" i="37"/>
  <c r="AH160" i="37" s="1"/>
  <c r="AD152" i="37"/>
  <c r="AH152" i="37" s="1"/>
  <c r="AD136" i="37"/>
  <c r="AH136" i="37" s="1"/>
  <c r="AD128" i="37"/>
  <c r="AH128" i="37" s="1"/>
  <c r="AD120" i="37"/>
  <c r="AH120" i="37" s="1"/>
  <c r="AD112" i="37"/>
  <c r="AH112" i="37" s="1"/>
  <c r="AD73" i="37"/>
  <c r="AH73" i="37" s="1"/>
  <c r="AD16" i="37"/>
  <c r="AH16" i="37" s="1"/>
  <c r="AD641" i="37"/>
  <c r="AH641" i="37" s="1"/>
  <c r="AD617" i="37"/>
  <c r="AH617" i="37" s="1"/>
  <c r="AD605" i="37"/>
  <c r="AH605" i="37" s="1"/>
  <c r="AD589" i="37"/>
  <c r="AH589" i="37" s="1"/>
  <c r="AD573" i="37"/>
  <c r="AH573" i="37" s="1"/>
  <c r="AD553" i="37"/>
  <c r="AH553" i="37" s="1"/>
  <c r="AD537" i="37"/>
  <c r="AH537" i="37" s="1"/>
  <c r="AD521" i="37"/>
  <c r="AH521" i="37" s="1"/>
  <c r="AD505" i="37"/>
  <c r="AH505" i="37" s="1"/>
  <c r="AD473" i="37"/>
  <c r="AH473" i="37" s="1"/>
  <c r="AD425" i="37"/>
  <c r="AH425" i="37" s="1"/>
  <c r="AD365" i="37"/>
  <c r="AH365" i="37" s="1"/>
  <c r="AD301" i="37"/>
  <c r="AH301" i="37" s="1"/>
  <c r="AD241" i="37"/>
  <c r="AH241" i="37" s="1"/>
  <c r="AD193" i="37"/>
  <c r="AH193" i="37" s="1"/>
  <c r="AD141" i="37"/>
  <c r="AH141" i="37" s="1"/>
  <c r="AD21" i="37"/>
  <c r="AH21" i="37" s="1"/>
  <c r="AD915" i="37"/>
  <c r="AH915" i="37" s="1"/>
  <c r="AD907" i="37"/>
  <c r="AH907" i="37" s="1"/>
  <c r="AD899" i="37"/>
  <c r="AH899" i="37" s="1"/>
  <c r="AD891" i="37"/>
  <c r="AH891" i="37" s="1"/>
  <c r="AD883" i="37"/>
  <c r="AH883" i="37" s="1"/>
  <c r="AD875" i="37"/>
  <c r="AH875" i="37" s="1"/>
  <c r="AD867" i="37"/>
  <c r="AH867" i="37" s="1"/>
  <c r="AD859" i="37"/>
  <c r="AH859" i="37" s="1"/>
  <c r="AD851" i="37"/>
  <c r="AH851" i="37" s="1"/>
  <c r="AD843" i="37"/>
  <c r="AH843" i="37" s="1"/>
  <c r="AD835" i="37"/>
  <c r="AH835" i="37" s="1"/>
  <c r="AD827" i="37"/>
  <c r="AH827" i="37" s="1"/>
  <c r="AD819" i="37"/>
  <c r="AH819" i="37" s="1"/>
  <c r="AD811" i="37"/>
  <c r="AH811" i="37" s="1"/>
  <c r="AD803" i="37"/>
  <c r="AH803" i="37" s="1"/>
  <c r="AD795" i="37"/>
  <c r="AH795" i="37" s="1"/>
  <c r="AD787" i="37"/>
  <c r="AH787" i="37" s="1"/>
  <c r="AD779" i="37"/>
  <c r="AH779" i="37" s="1"/>
  <c r="AD771" i="37"/>
  <c r="AH771" i="37" s="1"/>
  <c r="AD763" i="37"/>
  <c r="AH763" i="37" s="1"/>
  <c r="AD755" i="37"/>
  <c r="AH755" i="37" s="1"/>
  <c r="AD747" i="37"/>
  <c r="AH747" i="37" s="1"/>
  <c r="AD739" i="37"/>
  <c r="AH739" i="37" s="1"/>
  <c r="AD731" i="37"/>
  <c r="AH731" i="37" s="1"/>
  <c r="AD723" i="37"/>
  <c r="AH723" i="37" s="1"/>
  <c r="AD715" i="37"/>
  <c r="AH715" i="37" s="1"/>
  <c r="AD707" i="37"/>
  <c r="AH707" i="37" s="1"/>
  <c r="AD699" i="37"/>
  <c r="AH699" i="37" s="1"/>
  <c r="AD691" i="37"/>
  <c r="AH691" i="37" s="1"/>
  <c r="AD683" i="37"/>
  <c r="AH683" i="37" s="1"/>
  <c r="AD675" i="37"/>
  <c r="AH675" i="37" s="1"/>
  <c r="AD667" i="37"/>
  <c r="AH667" i="37" s="1"/>
  <c r="AD659" i="37"/>
  <c r="AH659" i="37" s="1"/>
  <c r="AD651" i="37"/>
  <c r="AH651" i="37" s="1"/>
  <c r="AD643" i="37"/>
  <c r="AH643" i="37" s="1"/>
  <c r="AD635" i="37"/>
  <c r="AH635" i="37" s="1"/>
  <c r="AD627" i="37"/>
  <c r="AH627" i="37" s="1"/>
  <c r="AD619" i="37"/>
  <c r="AH619" i="37" s="1"/>
  <c r="AD611" i="37"/>
  <c r="AH611" i="37" s="1"/>
  <c r="AD603" i="37"/>
  <c r="AH603" i="37" s="1"/>
  <c r="AD595" i="37"/>
  <c r="AH595" i="37" s="1"/>
  <c r="AD587" i="37"/>
  <c r="AH587" i="37" s="1"/>
  <c r="AD579" i="37"/>
  <c r="AH579" i="37" s="1"/>
  <c r="AD571" i="37"/>
  <c r="AH571" i="37" s="1"/>
  <c r="AD563" i="37"/>
  <c r="AH563" i="37" s="1"/>
  <c r="AD555" i="37"/>
  <c r="AH555" i="37" s="1"/>
  <c r="AD547" i="37"/>
  <c r="AH547" i="37" s="1"/>
  <c r="AD539" i="37"/>
  <c r="AH539" i="37" s="1"/>
  <c r="AD531" i="37"/>
  <c r="AH531" i="37" s="1"/>
  <c r="AD523" i="37"/>
  <c r="AH523" i="37" s="1"/>
  <c r="AD515" i="37"/>
  <c r="AH515" i="37" s="1"/>
  <c r="AD507" i="37"/>
  <c r="AH507" i="37" s="1"/>
  <c r="AD499" i="37"/>
  <c r="AH499" i="37" s="1"/>
  <c r="AD491" i="37"/>
  <c r="AH491" i="37" s="1"/>
  <c r="AD483" i="37"/>
  <c r="AH483" i="37" s="1"/>
  <c r="AD475" i="37"/>
  <c r="AH475" i="37" s="1"/>
  <c r="AD467" i="37"/>
  <c r="AH467" i="37" s="1"/>
  <c r="AD459" i="37"/>
  <c r="AH459" i="37" s="1"/>
  <c r="AD451" i="37"/>
  <c r="AH451" i="37" s="1"/>
  <c r="AD443" i="37"/>
  <c r="AH443" i="37" s="1"/>
  <c r="AD435" i="37"/>
  <c r="AH435" i="37" s="1"/>
  <c r="AD427" i="37"/>
  <c r="AH427" i="37" s="1"/>
  <c r="AD419" i="37"/>
  <c r="AH419" i="37" s="1"/>
  <c r="AD403" i="37"/>
  <c r="AH403" i="37" s="1"/>
  <c r="AD395" i="37"/>
  <c r="AH395" i="37" s="1"/>
  <c r="AD387" i="37"/>
  <c r="AH387" i="37" s="1"/>
  <c r="AD379" i="37"/>
  <c r="AH379" i="37" s="1"/>
  <c r="AD371" i="37"/>
  <c r="AH371" i="37" s="1"/>
  <c r="AD363" i="37"/>
  <c r="AH363" i="37" s="1"/>
  <c r="AD355" i="37"/>
  <c r="AH355" i="37" s="1"/>
  <c r="AD347" i="37"/>
  <c r="AH347" i="37" s="1"/>
  <c r="AD339" i="37"/>
  <c r="AH339" i="37" s="1"/>
  <c r="AD331" i="37"/>
  <c r="AH331" i="37" s="1"/>
  <c r="AD323" i="37"/>
  <c r="AH323" i="37" s="1"/>
  <c r="AD315" i="37"/>
  <c r="AH315" i="37" s="1"/>
  <c r="AD307" i="37"/>
  <c r="AH307" i="37" s="1"/>
  <c r="AD299" i="37"/>
  <c r="AH299" i="37" s="1"/>
  <c r="AD291" i="37"/>
  <c r="AH291" i="37" s="1"/>
  <c r="AD283" i="37"/>
  <c r="AH283" i="37" s="1"/>
  <c r="AD275" i="37"/>
  <c r="AH275" i="37" s="1"/>
  <c r="AD267" i="37"/>
  <c r="AH267" i="37" s="1"/>
  <c r="AD259" i="37"/>
  <c r="AH259" i="37" s="1"/>
  <c r="AD251" i="37"/>
  <c r="AH251" i="37" s="1"/>
  <c r="AD243" i="37"/>
  <c r="AH243" i="37" s="1"/>
  <c r="AD235" i="37"/>
  <c r="AH235" i="37" s="1"/>
  <c r="AD227" i="37"/>
  <c r="AH227" i="37" s="1"/>
  <c r="AD219" i="37"/>
  <c r="AH219" i="37" s="1"/>
  <c r="AD211" i="37"/>
  <c r="AH211" i="37" s="1"/>
  <c r="AD203" i="37"/>
  <c r="AH203" i="37" s="1"/>
  <c r="AD195" i="37"/>
  <c r="AH195" i="37" s="1"/>
  <c r="AD187" i="37"/>
  <c r="AH187" i="37" s="1"/>
  <c r="AD179" i="37"/>
  <c r="AH179" i="37" s="1"/>
  <c r="AD171" i="37"/>
  <c r="AH171" i="37" s="1"/>
  <c r="AD163" i="37"/>
  <c r="AH163" i="37" s="1"/>
  <c r="AD155" i="37"/>
  <c r="AH155" i="37" s="1"/>
  <c r="AD147" i="37"/>
  <c r="AH147" i="37" s="1"/>
  <c r="AD139" i="37"/>
  <c r="AH139" i="37" s="1"/>
  <c r="AD131" i="37"/>
  <c r="AH131" i="37" s="1"/>
  <c r="AD123" i="37"/>
  <c r="AH123" i="37" s="1"/>
  <c r="AD115" i="37"/>
  <c r="AH115" i="37" s="1"/>
  <c r="AD100" i="37"/>
  <c r="AH100" i="37" s="1"/>
  <c r="AD38" i="37"/>
  <c r="AH38" i="37" s="1"/>
  <c r="AD761" i="37"/>
  <c r="AH761" i="37" s="1"/>
  <c r="AD525" i="37"/>
  <c r="AH525" i="37" s="1"/>
  <c r="AD481" i="37"/>
  <c r="AH481" i="37" s="1"/>
  <c r="AD449" i="37"/>
  <c r="AH449" i="37" s="1"/>
  <c r="AD433" i="37"/>
  <c r="AH433" i="37" s="1"/>
  <c r="AD413" i="37"/>
  <c r="AH413" i="37" s="1"/>
  <c r="AD389" i="37"/>
  <c r="AH389" i="37" s="1"/>
  <c r="AD373" i="37"/>
  <c r="AH373" i="37" s="1"/>
  <c r="AD349" i="37"/>
  <c r="AH349" i="37" s="1"/>
  <c r="AD329" i="37"/>
  <c r="AH329" i="37" s="1"/>
  <c r="AD305" i="37"/>
  <c r="AH305" i="37" s="1"/>
  <c r="AD253" i="37"/>
  <c r="AH253" i="37" s="1"/>
  <c r="AD229" i="37"/>
  <c r="AH229" i="37" s="1"/>
  <c r="AD205" i="37"/>
  <c r="AH205" i="37" s="1"/>
  <c r="AD185" i="37"/>
  <c r="AH185" i="37" s="1"/>
  <c r="AD161" i="37"/>
  <c r="AH161" i="37" s="1"/>
  <c r="AD137" i="37"/>
  <c r="AH137" i="37" s="1"/>
  <c r="AD121" i="37"/>
  <c r="AH121" i="37" s="1"/>
  <c r="AJ142" i="37"/>
  <c r="AN142" i="37" s="1"/>
  <c r="AJ122" i="37"/>
  <c r="AN122" i="37" s="1"/>
  <c r="AJ31" i="37"/>
  <c r="AN31" i="37" s="1"/>
  <c r="AD908" i="37"/>
  <c r="AH908" i="37" s="1"/>
  <c r="AD900" i="37"/>
  <c r="AH900" i="37" s="1"/>
  <c r="AD892" i="37"/>
  <c r="AH892" i="37" s="1"/>
  <c r="AD884" i="37"/>
  <c r="AH884" i="37" s="1"/>
  <c r="AD876" i="37"/>
  <c r="AH876" i="37" s="1"/>
  <c r="AD868" i="37"/>
  <c r="AH868" i="37" s="1"/>
  <c r="AD860" i="37"/>
  <c r="AH860" i="37" s="1"/>
  <c r="AD852" i="37"/>
  <c r="AH852" i="37" s="1"/>
  <c r="AD844" i="37"/>
  <c r="AH844" i="37" s="1"/>
  <c r="AD836" i="37"/>
  <c r="AH836" i="37" s="1"/>
  <c r="AD828" i="37"/>
  <c r="AH828" i="37" s="1"/>
  <c r="AD820" i="37"/>
  <c r="AH820" i="37" s="1"/>
  <c r="AD812" i="37"/>
  <c r="AH812" i="37" s="1"/>
  <c r="AD804" i="37"/>
  <c r="AH804" i="37" s="1"/>
  <c r="AD796" i="37"/>
  <c r="AH796" i="37" s="1"/>
  <c r="AD788" i="37"/>
  <c r="AH788" i="37" s="1"/>
  <c r="AD780" i="37"/>
  <c r="AH780" i="37" s="1"/>
  <c r="AD772" i="37"/>
  <c r="AH772" i="37" s="1"/>
  <c r="AD764" i="37"/>
  <c r="AH764" i="37" s="1"/>
  <c r="AD756" i="37"/>
  <c r="AH756" i="37" s="1"/>
  <c r="AD748" i="37"/>
  <c r="AH748" i="37" s="1"/>
  <c r="AD740" i="37"/>
  <c r="AH740" i="37" s="1"/>
  <c r="AD732" i="37"/>
  <c r="AH732" i="37" s="1"/>
  <c r="AD724" i="37"/>
  <c r="AH724" i="37" s="1"/>
  <c r="AD716" i="37"/>
  <c r="AH716" i="37" s="1"/>
  <c r="AD708" i="37"/>
  <c r="AH708" i="37" s="1"/>
  <c r="AD700" i="37"/>
  <c r="AH700" i="37" s="1"/>
  <c r="AD692" i="37"/>
  <c r="AH692" i="37" s="1"/>
  <c r="AD684" i="37"/>
  <c r="AH684" i="37" s="1"/>
  <c r="AD668" i="37"/>
  <c r="AH668" i="37" s="1"/>
  <c r="AD660" i="37"/>
  <c r="AH660" i="37" s="1"/>
  <c r="AD652" i="37"/>
  <c r="AH652" i="37" s="1"/>
  <c r="AD644" i="37"/>
  <c r="AH644" i="37" s="1"/>
  <c r="AD636" i="37"/>
  <c r="AH636" i="37" s="1"/>
  <c r="AD628" i="37"/>
  <c r="AH628" i="37" s="1"/>
  <c r="AD620" i="37"/>
  <c r="AH620" i="37" s="1"/>
  <c r="AD612" i="37"/>
  <c r="AH612" i="37" s="1"/>
  <c r="AD604" i="37"/>
  <c r="AH604" i="37" s="1"/>
  <c r="AD596" i="37"/>
  <c r="AH596" i="37" s="1"/>
  <c r="AD588" i="37"/>
  <c r="AH588" i="37" s="1"/>
  <c r="AD580" i="37"/>
  <c r="AH580" i="37" s="1"/>
  <c r="AD572" i="37"/>
  <c r="AH572" i="37" s="1"/>
  <c r="AD564" i="37"/>
  <c r="AH564" i="37" s="1"/>
  <c r="AD556" i="37"/>
  <c r="AH556" i="37" s="1"/>
  <c r="AD548" i="37"/>
  <c r="AH548" i="37" s="1"/>
  <c r="AD540" i="37"/>
  <c r="AH540" i="37" s="1"/>
  <c r="AD532" i="37"/>
  <c r="AH532" i="37" s="1"/>
  <c r="AD524" i="37"/>
  <c r="AH524" i="37" s="1"/>
  <c r="AD516" i="37"/>
  <c r="AH516" i="37" s="1"/>
  <c r="AD508" i="37"/>
  <c r="AH508" i="37" s="1"/>
  <c r="AD500" i="37"/>
  <c r="AH500" i="37" s="1"/>
  <c r="AD492" i="37"/>
  <c r="AH492" i="37" s="1"/>
  <c r="AD484" i="37"/>
  <c r="AH484" i="37" s="1"/>
  <c r="AD476" i="37"/>
  <c r="AH476" i="37" s="1"/>
  <c r="AD468" i="37"/>
  <c r="AH468" i="37" s="1"/>
  <c r="AD460" i="37"/>
  <c r="AH460" i="37" s="1"/>
  <c r="AD452" i="37"/>
  <c r="AH452" i="37" s="1"/>
  <c r="AD444" i="37"/>
  <c r="AH444" i="37" s="1"/>
  <c r="AD436" i="37"/>
  <c r="AH436" i="37" s="1"/>
  <c r="AD428" i="37"/>
  <c r="AH428" i="37" s="1"/>
  <c r="AD420" i="37"/>
  <c r="AH420" i="37" s="1"/>
  <c r="AD412" i="37"/>
  <c r="AH412" i="37" s="1"/>
  <c r="AD404" i="37"/>
  <c r="AH404" i="37" s="1"/>
  <c r="AD396" i="37"/>
  <c r="AH396" i="37" s="1"/>
  <c r="AD388" i="37"/>
  <c r="AH388" i="37" s="1"/>
  <c r="AD380" i="37"/>
  <c r="AH380" i="37" s="1"/>
  <c r="AD372" i="37"/>
  <c r="AH372" i="37" s="1"/>
  <c r="AD364" i="37"/>
  <c r="AH364" i="37" s="1"/>
  <c r="AD356" i="37"/>
  <c r="AH356" i="37" s="1"/>
  <c r="AD348" i="37"/>
  <c r="AH348" i="37" s="1"/>
  <c r="AD340" i="37"/>
  <c r="AH340" i="37" s="1"/>
  <c r="AD332" i="37"/>
  <c r="AH332" i="37" s="1"/>
  <c r="AD324" i="37"/>
  <c r="AH324" i="37" s="1"/>
  <c r="AD316" i="37"/>
  <c r="AH316" i="37" s="1"/>
  <c r="AD308" i="37"/>
  <c r="AH308" i="37" s="1"/>
  <c r="AD300" i="37"/>
  <c r="AH300" i="37" s="1"/>
  <c r="AD292" i="37"/>
  <c r="AH292" i="37" s="1"/>
  <c r="AD284" i="37"/>
  <c r="AH284" i="37" s="1"/>
  <c r="AD276" i="37"/>
  <c r="AH276" i="37" s="1"/>
  <c r="AD268" i="37"/>
  <c r="AH268" i="37" s="1"/>
  <c r="AD260" i="37"/>
  <c r="AH260" i="37" s="1"/>
  <c r="AD252" i="37"/>
  <c r="AH252" i="37" s="1"/>
  <c r="AD244" i="37"/>
  <c r="AH244" i="37" s="1"/>
  <c r="AD236" i="37"/>
  <c r="AH236" i="37" s="1"/>
  <c r="AD228" i="37"/>
  <c r="AH228" i="37" s="1"/>
  <c r="AD220" i="37"/>
  <c r="AH220" i="37" s="1"/>
  <c r="AD212" i="37"/>
  <c r="AH212" i="37" s="1"/>
  <c r="AD204" i="37"/>
  <c r="AH204" i="37" s="1"/>
  <c r="AD196" i="37"/>
  <c r="AH196" i="37" s="1"/>
  <c r="AD188" i="37"/>
  <c r="AH188" i="37" s="1"/>
  <c r="AD180" i="37"/>
  <c r="AH180" i="37" s="1"/>
  <c r="AD172" i="37"/>
  <c r="AH172" i="37" s="1"/>
  <c r="AD164" i="37"/>
  <c r="AH164" i="37" s="1"/>
  <c r="AD156" i="37"/>
  <c r="AH156" i="37" s="1"/>
  <c r="AD148" i="37"/>
  <c r="AH148" i="37" s="1"/>
  <c r="AD140" i="37"/>
  <c r="AH140" i="37" s="1"/>
  <c r="AD132" i="37"/>
  <c r="AH132" i="37" s="1"/>
  <c r="AD124" i="37"/>
  <c r="AH124" i="37" s="1"/>
  <c r="AD116" i="37"/>
  <c r="AH116" i="37" s="1"/>
  <c r="AD105" i="37"/>
  <c r="AH105" i="37" s="1"/>
  <c r="AD45" i="37"/>
  <c r="AH45" i="37" s="1"/>
  <c r="AD741" i="37"/>
  <c r="AH741" i="37" s="1"/>
  <c r="AD625" i="37"/>
  <c r="AH625" i="37" s="1"/>
  <c r="AD609" i="37"/>
  <c r="AH609" i="37" s="1"/>
  <c r="AD597" i="37"/>
  <c r="AH597" i="37" s="1"/>
  <c r="AD581" i="37"/>
  <c r="AH581" i="37" s="1"/>
  <c r="AD561" i="37"/>
  <c r="AH561" i="37" s="1"/>
  <c r="AD545" i="37"/>
  <c r="AH545" i="37" s="1"/>
  <c r="AD533" i="37"/>
  <c r="AH533" i="37" s="1"/>
  <c r="AD509" i="37"/>
  <c r="AH509" i="37" s="1"/>
  <c r="AD489" i="37"/>
  <c r="AH489" i="37" s="1"/>
  <c r="AD453" i="37"/>
  <c r="AH453" i="37" s="1"/>
  <c r="AD397" i="37"/>
  <c r="AH397" i="37" s="1"/>
  <c r="AD333" i="37"/>
  <c r="AH333" i="37" s="1"/>
  <c r="AD269" i="37"/>
  <c r="AH269" i="37" s="1"/>
  <c r="AD217" i="37"/>
  <c r="AH217" i="37" s="1"/>
  <c r="AD165" i="37"/>
  <c r="AH165" i="37" s="1"/>
  <c r="AD117" i="37"/>
  <c r="AH117" i="37" s="1"/>
  <c r="AD911" i="37"/>
  <c r="AH911" i="37" s="1"/>
  <c r="AD903" i="37"/>
  <c r="AH903" i="37" s="1"/>
  <c r="AD895" i="37"/>
  <c r="AH895" i="37" s="1"/>
  <c r="AD887" i="37"/>
  <c r="AH887" i="37" s="1"/>
  <c r="AD879" i="37"/>
  <c r="AH879" i="37" s="1"/>
  <c r="AD871" i="37"/>
  <c r="AH871" i="37" s="1"/>
  <c r="AD863" i="37"/>
  <c r="AH863" i="37" s="1"/>
  <c r="AD855" i="37"/>
  <c r="AH855" i="37" s="1"/>
  <c r="AD847" i="37"/>
  <c r="AH847" i="37" s="1"/>
  <c r="AD839" i="37"/>
  <c r="AH839" i="37" s="1"/>
  <c r="AD831" i="37"/>
  <c r="AH831" i="37" s="1"/>
  <c r="AD823" i="37"/>
  <c r="AH823" i="37" s="1"/>
  <c r="AD815" i="37"/>
  <c r="AH815" i="37" s="1"/>
  <c r="AD807" i="37"/>
  <c r="AH807" i="37" s="1"/>
  <c r="AD799" i="37"/>
  <c r="AH799" i="37" s="1"/>
  <c r="AD791" i="37"/>
  <c r="AH791" i="37" s="1"/>
  <c r="AD783" i="37"/>
  <c r="AH783" i="37" s="1"/>
  <c r="AD775" i="37"/>
  <c r="AH775" i="37" s="1"/>
  <c r="AD767" i="37"/>
  <c r="AH767" i="37" s="1"/>
  <c r="AD759" i="37"/>
  <c r="AH759" i="37" s="1"/>
  <c r="AD751" i="37"/>
  <c r="AH751" i="37" s="1"/>
  <c r="AD743" i="37"/>
  <c r="AH743" i="37" s="1"/>
  <c r="AD735" i="37"/>
  <c r="AH735" i="37" s="1"/>
  <c r="AD727" i="37"/>
  <c r="AH727" i="37" s="1"/>
  <c r="AD719" i="37"/>
  <c r="AH719" i="37" s="1"/>
  <c r="AD711" i="37"/>
  <c r="AH711" i="37" s="1"/>
  <c r="AD703" i="37"/>
  <c r="AH703" i="37" s="1"/>
  <c r="AD695" i="37"/>
  <c r="AH695" i="37" s="1"/>
  <c r="AD687" i="37"/>
  <c r="AH687" i="37" s="1"/>
  <c r="AD679" i="37"/>
  <c r="AH679" i="37" s="1"/>
  <c r="AD671" i="37"/>
  <c r="AH671" i="37" s="1"/>
  <c r="AD663" i="37"/>
  <c r="AH663" i="37" s="1"/>
  <c r="AD655" i="37"/>
  <c r="AH655" i="37" s="1"/>
  <c r="AD647" i="37"/>
  <c r="AH647" i="37" s="1"/>
  <c r="AD639" i="37"/>
  <c r="AH639" i="37" s="1"/>
  <c r="AD631" i="37"/>
  <c r="AH631" i="37" s="1"/>
  <c r="AD623" i="37"/>
  <c r="AH623" i="37" s="1"/>
  <c r="AD615" i="37"/>
  <c r="AH615" i="37" s="1"/>
  <c r="AD607" i="37"/>
  <c r="AH607" i="37" s="1"/>
  <c r="AD599" i="37"/>
  <c r="AH599" i="37" s="1"/>
  <c r="AD591" i="37"/>
  <c r="AH591" i="37" s="1"/>
  <c r="AD583" i="37"/>
  <c r="AH583" i="37" s="1"/>
  <c r="AD575" i="37"/>
  <c r="AH575" i="37" s="1"/>
  <c r="AD567" i="37"/>
  <c r="AH567" i="37" s="1"/>
  <c r="AD559" i="37"/>
  <c r="AH559" i="37" s="1"/>
  <c r="AD551" i="37"/>
  <c r="AH551" i="37" s="1"/>
  <c r="AD535" i="37"/>
  <c r="AH535" i="37" s="1"/>
  <c r="AD527" i="37"/>
  <c r="AH527" i="37" s="1"/>
  <c r="AD519" i="37"/>
  <c r="AH519" i="37" s="1"/>
  <c r="AD511" i="37"/>
  <c r="AH511" i="37" s="1"/>
  <c r="AD503" i="37"/>
  <c r="AH503" i="37" s="1"/>
  <c r="AD495" i="37"/>
  <c r="AH495" i="37" s="1"/>
  <c r="AD487" i="37"/>
  <c r="AH487" i="37" s="1"/>
  <c r="AD479" i="37"/>
  <c r="AH479" i="37" s="1"/>
  <c r="AD471" i="37"/>
  <c r="AH471" i="37" s="1"/>
  <c r="AD463" i="37"/>
  <c r="AH463" i="37" s="1"/>
  <c r="AD455" i="37"/>
  <c r="AH455" i="37" s="1"/>
  <c r="AD447" i="37"/>
  <c r="AH447" i="37" s="1"/>
  <c r="AD439" i="37"/>
  <c r="AH439" i="37" s="1"/>
  <c r="AD431" i="37"/>
  <c r="AH431" i="37" s="1"/>
  <c r="AD423" i="37"/>
  <c r="AH423" i="37" s="1"/>
  <c r="AD415" i="37"/>
  <c r="AH415" i="37" s="1"/>
  <c r="AD407" i="37"/>
  <c r="AH407" i="37" s="1"/>
  <c r="AD399" i="37"/>
  <c r="AH399" i="37" s="1"/>
  <c r="AD391" i="37"/>
  <c r="AH391" i="37" s="1"/>
  <c r="AD383" i="37"/>
  <c r="AH383" i="37" s="1"/>
  <c r="AD375" i="37"/>
  <c r="AH375" i="37" s="1"/>
  <c r="AD367" i="37"/>
  <c r="AH367" i="37" s="1"/>
  <c r="AD359" i="37"/>
  <c r="AH359" i="37" s="1"/>
  <c r="AD351" i="37"/>
  <c r="AH351" i="37" s="1"/>
  <c r="AD343" i="37"/>
  <c r="AH343" i="37" s="1"/>
  <c r="AD335" i="37"/>
  <c r="AH335" i="37" s="1"/>
  <c r="AD327" i="37"/>
  <c r="AH327" i="37" s="1"/>
  <c r="AD319" i="37"/>
  <c r="AH319" i="37" s="1"/>
  <c r="AD311" i="37"/>
  <c r="AH311" i="37" s="1"/>
  <c r="AD303" i="37"/>
  <c r="AH303" i="37" s="1"/>
  <c r="AD295" i="37"/>
  <c r="AH295" i="37" s="1"/>
  <c r="AD287" i="37"/>
  <c r="AH287" i="37" s="1"/>
  <c r="AD279" i="37"/>
  <c r="AH279" i="37" s="1"/>
  <c r="AD271" i="37"/>
  <c r="AH271" i="37" s="1"/>
  <c r="AD263" i="37"/>
  <c r="AH263" i="37" s="1"/>
  <c r="AD255" i="37"/>
  <c r="AH255" i="37" s="1"/>
  <c r="AD247" i="37"/>
  <c r="AH247" i="37" s="1"/>
  <c r="AD239" i="37"/>
  <c r="AH239" i="37" s="1"/>
  <c r="AD231" i="37"/>
  <c r="AH231" i="37" s="1"/>
  <c r="AD223" i="37"/>
  <c r="AH223" i="37" s="1"/>
  <c r="AD215" i="37"/>
  <c r="AH215" i="37" s="1"/>
  <c r="AD207" i="37"/>
  <c r="AH207" i="37" s="1"/>
  <c r="AD199" i="37"/>
  <c r="AH199" i="37" s="1"/>
  <c r="AD191" i="37"/>
  <c r="AH191" i="37" s="1"/>
  <c r="AD183" i="37"/>
  <c r="AH183" i="37" s="1"/>
  <c r="AD175" i="37"/>
  <c r="AH175" i="37" s="1"/>
  <c r="AD167" i="37"/>
  <c r="AH167" i="37" s="1"/>
  <c r="AD159" i="37"/>
  <c r="AH159" i="37" s="1"/>
  <c r="AD151" i="37"/>
  <c r="AH151" i="37" s="1"/>
  <c r="AD143" i="37"/>
  <c r="AH143" i="37" s="1"/>
  <c r="AD135" i="37"/>
  <c r="AH135" i="37" s="1"/>
  <c r="AD127" i="37"/>
  <c r="AH127" i="37" s="1"/>
  <c r="AD119" i="37"/>
  <c r="AH119" i="37" s="1"/>
  <c r="AD111" i="37"/>
  <c r="AH111" i="37" s="1"/>
  <c r="AD66" i="37"/>
  <c r="AH66" i="37" s="1"/>
  <c r="AD569" i="37"/>
  <c r="AH569" i="37" s="1"/>
  <c r="AD497" i="37"/>
  <c r="AH497" i="37" s="1"/>
  <c r="AD465" i="37"/>
  <c r="AH465" i="37" s="1"/>
  <c r="AD441" i="37"/>
  <c r="AH441" i="37" s="1"/>
  <c r="AD421" i="37"/>
  <c r="AH421" i="37" s="1"/>
  <c r="AD401" i="37"/>
  <c r="AH401" i="37" s="1"/>
  <c r="AD381" i="37"/>
  <c r="AH381" i="37" s="1"/>
  <c r="AD357" i="37"/>
  <c r="AH357" i="37" s="1"/>
  <c r="AD341" i="37"/>
  <c r="AH341" i="37" s="1"/>
  <c r="AD313" i="37"/>
  <c r="AH313" i="37" s="1"/>
  <c r="AD293" i="37"/>
  <c r="AH293" i="37" s="1"/>
  <c r="AD265" i="37"/>
  <c r="AH265" i="37" s="1"/>
  <c r="AD237" i="37"/>
  <c r="AH237" i="37" s="1"/>
  <c r="AD221" i="37"/>
  <c r="AH221" i="37" s="1"/>
  <c r="AD197" i="37"/>
  <c r="AH197" i="37" s="1"/>
  <c r="AD173" i="37"/>
  <c r="AH173" i="37" s="1"/>
  <c r="AD153" i="37"/>
  <c r="AH153" i="37" s="1"/>
  <c r="AD129" i="37"/>
  <c r="AH129" i="37" s="1"/>
  <c r="AD79" i="37"/>
  <c r="AH79" i="37" s="1"/>
  <c r="AD914" i="37"/>
  <c r="AH914" i="37" s="1"/>
  <c r="AD906" i="37"/>
  <c r="AH906" i="37" s="1"/>
  <c r="AD898" i="37"/>
  <c r="AH898" i="37" s="1"/>
  <c r="AD890" i="37"/>
  <c r="AH890" i="37" s="1"/>
  <c r="AD882" i="37"/>
  <c r="AH882" i="37" s="1"/>
  <c r="AD874" i="37"/>
  <c r="AH874" i="37" s="1"/>
  <c r="AD866" i="37"/>
  <c r="AH866" i="37" s="1"/>
  <c r="AD858" i="37"/>
  <c r="AH858" i="37" s="1"/>
  <c r="AD850" i="37"/>
  <c r="AH850" i="37" s="1"/>
  <c r="AD842" i="37"/>
  <c r="AH842" i="37" s="1"/>
  <c r="AD834" i="37"/>
  <c r="AH834" i="37" s="1"/>
  <c r="AD826" i="37"/>
  <c r="AH826" i="37" s="1"/>
  <c r="AD818" i="37"/>
  <c r="AH818" i="37" s="1"/>
  <c r="AD810" i="37"/>
  <c r="AH810" i="37" s="1"/>
  <c r="AD802" i="37"/>
  <c r="AH802" i="37" s="1"/>
  <c r="AD794" i="37"/>
  <c r="AH794" i="37" s="1"/>
  <c r="AD786" i="37"/>
  <c r="AH786" i="37" s="1"/>
  <c r="AD778" i="37"/>
  <c r="AH778" i="37" s="1"/>
  <c r="AD770" i="37"/>
  <c r="AH770" i="37" s="1"/>
  <c r="AD762" i="37"/>
  <c r="AH762" i="37" s="1"/>
  <c r="AD754" i="37"/>
  <c r="AH754" i="37" s="1"/>
  <c r="AD746" i="37"/>
  <c r="AH746" i="37" s="1"/>
  <c r="AD738" i="37"/>
  <c r="AH738" i="37" s="1"/>
  <c r="AD730" i="37"/>
  <c r="AH730" i="37" s="1"/>
  <c r="AD722" i="37"/>
  <c r="AH722" i="37" s="1"/>
  <c r="AD714" i="37"/>
  <c r="AH714" i="37" s="1"/>
  <c r="AD706" i="37"/>
  <c r="AH706" i="37" s="1"/>
  <c r="AD698" i="37"/>
  <c r="AH698" i="37" s="1"/>
  <c r="AD690" i="37"/>
  <c r="AH690" i="37" s="1"/>
  <c r="AD682" i="37"/>
  <c r="AH682" i="37" s="1"/>
  <c r="AD674" i="37"/>
  <c r="AH674" i="37" s="1"/>
  <c r="AD666" i="37"/>
  <c r="AH666" i="37" s="1"/>
  <c r="AD658" i="37"/>
  <c r="AH658" i="37" s="1"/>
  <c r="AD650" i="37"/>
  <c r="AH650" i="37" s="1"/>
  <c r="AD642" i="37"/>
  <c r="AH642" i="37" s="1"/>
  <c r="AD634" i="37"/>
  <c r="AH634" i="37" s="1"/>
  <c r="AD626" i="37"/>
  <c r="AH626" i="37" s="1"/>
  <c r="AD618" i="37"/>
  <c r="AH618" i="37" s="1"/>
  <c r="AD610" i="37"/>
  <c r="AH610" i="37" s="1"/>
  <c r="AD602" i="37"/>
  <c r="AH602" i="37" s="1"/>
  <c r="AD594" i="37"/>
  <c r="AH594" i="37" s="1"/>
  <c r="AD586" i="37"/>
  <c r="AH586" i="37" s="1"/>
  <c r="AD578" i="37"/>
  <c r="AH578" i="37" s="1"/>
  <c r="AD570" i="37"/>
  <c r="AH570" i="37" s="1"/>
  <c r="AD562" i="37"/>
  <c r="AH562" i="37" s="1"/>
  <c r="AD554" i="37"/>
  <c r="AH554" i="37" s="1"/>
  <c r="AD546" i="37"/>
  <c r="AH546" i="37" s="1"/>
  <c r="AD538" i="37"/>
  <c r="AH538" i="37" s="1"/>
  <c r="AD910" i="37"/>
  <c r="AH910" i="37" s="1"/>
  <c r="AD902" i="37"/>
  <c r="AH902" i="37" s="1"/>
  <c r="AD894" i="37"/>
  <c r="AH894" i="37" s="1"/>
  <c r="AD886" i="37"/>
  <c r="AH886" i="37" s="1"/>
  <c r="AD878" i="37"/>
  <c r="AH878" i="37" s="1"/>
  <c r="AD870" i="37"/>
  <c r="AH870" i="37" s="1"/>
  <c r="AD862" i="37"/>
  <c r="AH862" i="37" s="1"/>
  <c r="AD854" i="37"/>
  <c r="AH854" i="37" s="1"/>
  <c r="AD846" i="37"/>
  <c r="AH846" i="37" s="1"/>
  <c r="AD838" i="37"/>
  <c r="AH838" i="37" s="1"/>
  <c r="AD830" i="37"/>
  <c r="AH830" i="37" s="1"/>
  <c r="AD822" i="37"/>
  <c r="AH822" i="37" s="1"/>
  <c r="AD814" i="37"/>
  <c r="AH814" i="37" s="1"/>
  <c r="AD806" i="37"/>
  <c r="AH806" i="37" s="1"/>
  <c r="AD798" i="37"/>
  <c r="AH798" i="37" s="1"/>
  <c r="AD790" i="37"/>
  <c r="AH790" i="37" s="1"/>
  <c r="AD782" i="37"/>
  <c r="AH782" i="37" s="1"/>
  <c r="AD774" i="37"/>
  <c r="AH774" i="37" s="1"/>
  <c r="AD766" i="37"/>
  <c r="AH766" i="37" s="1"/>
  <c r="AD758" i="37"/>
  <c r="AH758" i="37" s="1"/>
  <c r="AD750" i="37"/>
  <c r="AH750" i="37" s="1"/>
  <c r="AD742" i="37"/>
  <c r="AH742" i="37" s="1"/>
  <c r="AD734" i="37"/>
  <c r="AH734" i="37" s="1"/>
  <c r="AD726" i="37"/>
  <c r="AH726" i="37" s="1"/>
  <c r="AD718" i="37"/>
  <c r="AH718" i="37" s="1"/>
  <c r="AD710" i="37"/>
  <c r="AH710" i="37" s="1"/>
  <c r="AD702" i="37"/>
  <c r="AH702" i="37" s="1"/>
  <c r="AD694" i="37"/>
  <c r="AH694" i="37" s="1"/>
  <c r="AD686" i="37"/>
  <c r="AH686" i="37" s="1"/>
  <c r="AD678" i="37"/>
  <c r="AH678" i="37" s="1"/>
  <c r="AD670" i="37"/>
  <c r="AH670" i="37" s="1"/>
  <c r="AD662" i="37"/>
  <c r="AH662" i="37" s="1"/>
  <c r="AD654" i="37"/>
  <c r="AH654" i="37" s="1"/>
  <c r="AD646" i="37"/>
  <c r="AH646" i="37" s="1"/>
  <c r="AD638" i="37"/>
  <c r="AH638" i="37" s="1"/>
  <c r="AD630" i="37"/>
  <c r="AH630" i="37" s="1"/>
  <c r="AD622" i="37"/>
  <c r="AH622" i="37" s="1"/>
  <c r="AD614" i="37"/>
  <c r="AH614" i="37" s="1"/>
  <c r="AD606" i="37"/>
  <c r="AH606" i="37" s="1"/>
  <c r="AD598" i="37"/>
  <c r="AH598" i="37" s="1"/>
  <c r="AD590" i="37"/>
  <c r="AH590" i="37" s="1"/>
  <c r="AD582" i="37"/>
  <c r="AH582" i="37" s="1"/>
  <c r="AD574" i="37"/>
  <c r="AH574" i="37" s="1"/>
  <c r="AD566" i="37"/>
  <c r="AH566" i="37" s="1"/>
  <c r="AD558" i="37"/>
  <c r="AH558" i="37" s="1"/>
  <c r="AD550" i="37"/>
  <c r="AH550" i="37" s="1"/>
  <c r="AD542" i="37"/>
  <c r="AH542" i="37" s="1"/>
  <c r="AD534" i="37"/>
  <c r="AH534" i="37" s="1"/>
  <c r="AD526" i="37"/>
  <c r="AH526" i="37" s="1"/>
  <c r="AD518" i="37"/>
  <c r="AH518" i="37" s="1"/>
  <c r="AD510" i="37"/>
  <c r="AH510" i="37" s="1"/>
  <c r="AD502" i="37"/>
  <c r="AH502" i="37" s="1"/>
  <c r="AD494" i="37"/>
  <c r="AH494" i="37" s="1"/>
  <c r="AD486" i="37"/>
  <c r="AH486" i="37" s="1"/>
  <c r="AD478" i="37"/>
  <c r="AH478" i="37" s="1"/>
  <c r="AD470" i="37"/>
  <c r="AH470" i="37" s="1"/>
  <c r="AD462" i="37"/>
  <c r="AH462" i="37" s="1"/>
  <c r="AD454" i="37"/>
  <c r="AH454" i="37" s="1"/>
  <c r="AD446" i="37"/>
  <c r="AH446" i="37" s="1"/>
  <c r="AD438" i="37"/>
  <c r="AH438" i="37" s="1"/>
  <c r="AD430" i="37"/>
  <c r="AH430" i="37" s="1"/>
  <c r="AD422" i="37"/>
  <c r="AH422" i="37" s="1"/>
  <c r="AD414" i="37"/>
  <c r="AH414" i="37" s="1"/>
  <c r="AD406" i="37"/>
  <c r="AH406" i="37" s="1"/>
  <c r="AD398" i="37"/>
  <c r="AH398" i="37" s="1"/>
  <c r="AD390" i="37"/>
  <c r="AH390" i="37" s="1"/>
  <c r="AD382" i="37"/>
  <c r="AH382" i="37" s="1"/>
  <c r="AD374" i="37"/>
  <c r="AH374" i="37" s="1"/>
  <c r="AD366" i="37"/>
  <c r="AH366" i="37" s="1"/>
  <c r="AD358" i="37"/>
  <c r="AH358" i="37" s="1"/>
  <c r="AD350" i="37"/>
  <c r="AH350" i="37" s="1"/>
  <c r="AD342" i="37"/>
  <c r="AH342" i="37" s="1"/>
  <c r="AD334" i="37"/>
  <c r="AH334" i="37" s="1"/>
  <c r="AD326" i="37"/>
  <c r="AH326" i="37" s="1"/>
  <c r="AD318" i="37"/>
  <c r="AH318" i="37" s="1"/>
  <c r="AD310" i="37"/>
  <c r="AH310" i="37" s="1"/>
  <c r="AD302" i="37"/>
  <c r="AH302" i="37" s="1"/>
  <c r="AD294" i="37"/>
  <c r="AH294" i="37" s="1"/>
  <c r="AD286" i="37"/>
  <c r="AH286" i="37" s="1"/>
  <c r="AD278" i="37"/>
  <c r="AH278" i="37" s="1"/>
  <c r="AD270" i="37"/>
  <c r="AH270" i="37" s="1"/>
  <c r="AD262" i="37"/>
  <c r="AH262" i="37" s="1"/>
  <c r="AD254" i="37"/>
  <c r="AH254" i="37" s="1"/>
  <c r="AD246" i="37"/>
  <c r="AH246" i="37" s="1"/>
  <c r="AD238" i="37"/>
  <c r="AH238" i="37" s="1"/>
  <c r="AD230" i="37"/>
  <c r="AH230" i="37" s="1"/>
  <c r="AD222" i="37"/>
  <c r="AH222" i="37" s="1"/>
  <c r="AD214" i="37"/>
  <c r="AH214" i="37" s="1"/>
  <c r="AD206" i="37"/>
  <c r="AH206" i="37" s="1"/>
  <c r="AD198" i="37"/>
  <c r="AH198" i="37" s="1"/>
  <c r="AD190" i="37"/>
  <c r="AH190" i="37" s="1"/>
  <c r="AD182" i="37"/>
  <c r="AH182" i="37" s="1"/>
  <c r="AD174" i="37"/>
  <c r="AH174" i="37" s="1"/>
  <c r="AD166" i="37"/>
  <c r="AH166" i="37" s="1"/>
  <c r="AD158" i="37"/>
  <c r="AH158" i="37" s="1"/>
  <c r="AD150" i="37"/>
  <c r="AH150" i="37" s="1"/>
  <c r="AD142" i="37"/>
  <c r="AH142" i="37" s="1"/>
  <c r="AD134" i="37"/>
  <c r="AH134" i="37" s="1"/>
  <c r="AD126" i="37"/>
  <c r="AH126" i="37" s="1"/>
  <c r="AD118" i="37"/>
  <c r="AH118" i="37" s="1"/>
  <c r="AD110" i="37"/>
  <c r="AH110" i="37" s="1"/>
  <c r="AD59" i="37"/>
  <c r="AH59" i="37" s="1"/>
  <c r="AD565" i="37"/>
  <c r="AH565" i="37" s="1"/>
  <c r="AD493" i="37"/>
  <c r="AH493" i="37" s="1"/>
  <c r="AD469" i="37"/>
  <c r="AH469" i="37" s="1"/>
  <c r="AD445" i="37"/>
  <c r="AH445" i="37" s="1"/>
  <c r="AD417" i="37"/>
  <c r="AH417" i="37" s="1"/>
  <c r="AD393" i="37"/>
  <c r="AH393" i="37" s="1"/>
  <c r="AD377" i="37"/>
  <c r="AH377" i="37" s="1"/>
  <c r="AD353" i="37"/>
  <c r="AH353" i="37" s="1"/>
  <c r="AD337" i="37"/>
  <c r="AH337" i="37" s="1"/>
  <c r="AD317" i="37"/>
  <c r="AH317" i="37" s="1"/>
  <c r="AD297" i="37"/>
  <c r="AH297" i="37" s="1"/>
  <c r="AD281" i="37"/>
  <c r="AH281" i="37" s="1"/>
  <c r="AD261" i="37"/>
  <c r="AH261" i="37" s="1"/>
  <c r="AD245" i="37"/>
  <c r="AH245" i="37" s="1"/>
  <c r="AD225" i="37"/>
  <c r="AH225" i="37" s="1"/>
  <c r="AD201" i="37"/>
  <c r="AH201" i="37" s="1"/>
  <c r="AD181" i="37"/>
  <c r="AH181" i="37" s="1"/>
  <c r="AD157" i="37"/>
  <c r="AH157" i="37" s="1"/>
  <c r="AD133" i="37"/>
  <c r="AH133" i="37" s="1"/>
  <c r="AD109" i="37"/>
  <c r="AH109" i="37" s="1"/>
  <c r="AD15" i="37"/>
  <c r="AH15" i="37" s="1"/>
  <c r="AD913" i="37"/>
  <c r="AH913" i="37" s="1"/>
  <c r="AD905" i="37"/>
  <c r="AH905" i="37" s="1"/>
  <c r="AD897" i="37"/>
  <c r="AH897" i="37" s="1"/>
  <c r="AD889" i="37"/>
  <c r="AH889" i="37" s="1"/>
  <c r="AD881" i="37"/>
  <c r="AH881" i="37" s="1"/>
  <c r="AD873" i="37"/>
  <c r="AH873" i="37" s="1"/>
  <c r="AD865" i="37"/>
  <c r="AH865" i="37" s="1"/>
  <c r="AD857" i="37"/>
  <c r="AH857" i="37" s="1"/>
  <c r="AD849" i="37"/>
  <c r="AH849" i="37" s="1"/>
  <c r="AD841" i="37"/>
  <c r="AH841" i="37" s="1"/>
  <c r="AD833" i="37"/>
  <c r="AH833" i="37" s="1"/>
  <c r="AD825" i="37"/>
  <c r="AH825" i="37" s="1"/>
  <c r="AD817" i="37"/>
  <c r="AH817" i="37" s="1"/>
  <c r="AD809" i="37"/>
  <c r="AH809" i="37" s="1"/>
  <c r="AD801" i="37"/>
  <c r="AH801" i="37" s="1"/>
  <c r="AD793" i="37"/>
  <c r="AH793" i="37" s="1"/>
  <c r="AD785" i="37"/>
  <c r="AH785" i="37" s="1"/>
  <c r="AD777" i="37"/>
  <c r="AH777" i="37" s="1"/>
  <c r="AD769" i="37"/>
  <c r="AH769" i="37" s="1"/>
  <c r="AD753" i="37"/>
  <c r="AH753" i="37" s="1"/>
  <c r="AD745" i="37"/>
  <c r="AH745" i="37" s="1"/>
  <c r="AD733" i="37"/>
  <c r="AH733" i="37" s="1"/>
  <c r="AD725" i="37"/>
  <c r="AH725" i="37" s="1"/>
  <c r="AD717" i="37"/>
  <c r="AH717" i="37" s="1"/>
  <c r="AD709" i="37"/>
  <c r="AH709" i="37" s="1"/>
  <c r="AD701" i="37"/>
  <c r="AH701" i="37" s="1"/>
  <c r="AD693" i="37"/>
  <c r="AH693" i="37" s="1"/>
  <c r="AD685" i="37"/>
  <c r="AH685" i="37" s="1"/>
  <c r="AD669" i="37"/>
  <c r="AH669" i="37" s="1"/>
  <c r="AD661" i="37"/>
  <c r="AH661" i="37" s="1"/>
  <c r="AD653" i="37"/>
  <c r="AH653" i="37" s="1"/>
  <c r="AD645" i="37"/>
  <c r="AH645" i="37" s="1"/>
  <c r="AD633" i="37"/>
  <c r="AH633" i="37" s="1"/>
  <c r="AD621" i="37"/>
  <c r="AH621" i="37" s="1"/>
  <c r="AD601" i="37"/>
  <c r="AH601" i="37" s="1"/>
  <c r="AD585" i="37"/>
  <c r="AH585" i="37" s="1"/>
  <c r="AD557" i="37"/>
  <c r="AH557" i="37" s="1"/>
  <c r="AD541" i="37"/>
  <c r="AH541" i="37" s="1"/>
  <c r="AD513" i="37"/>
  <c r="AH513" i="37" s="1"/>
  <c r="AD485" i="37"/>
  <c r="AH485" i="37" s="1"/>
  <c r="AD437" i="37"/>
  <c r="AH437" i="37" s="1"/>
  <c r="AD361" i="37"/>
  <c r="AH361" i="37" s="1"/>
  <c r="AD285" i="37"/>
  <c r="AH285" i="37" s="1"/>
  <c r="AD209" i="37"/>
  <c r="AH209" i="37" s="1"/>
  <c r="AD530" i="37"/>
  <c r="AH530" i="37" s="1"/>
  <c r="AD522" i="37"/>
  <c r="AH522" i="37" s="1"/>
  <c r="AD514" i="37"/>
  <c r="AH514" i="37" s="1"/>
  <c r="AD506" i="37"/>
  <c r="AH506" i="37" s="1"/>
  <c r="AD498" i="37"/>
  <c r="AH498" i="37" s="1"/>
  <c r="AD490" i="37"/>
  <c r="AH490" i="37" s="1"/>
  <c r="AD482" i="37"/>
  <c r="AH482" i="37" s="1"/>
  <c r="AD474" i="37"/>
  <c r="AH474" i="37" s="1"/>
  <c r="AD466" i="37"/>
  <c r="AH466" i="37" s="1"/>
  <c r="AD458" i="37"/>
  <c r="AH458" i="37" s="1"/>
  <c r="AD450" i="37"/>
  <c r="AH450" i="37" s="1"/>
  <c r="AD442" i="37"/>
  <c r="AH442" i="37" s="1"/>
  <c r="AD434" i="37"/>
  <c r="AH434" i="37" s="1"/>
  <c r="AD426" i="37"/>
  <c r="AH426" i="37" s="1"/>
  <c r="AD418" i="37"/>
  <c r="AH418" i="37" s="1"/>
  <c r="AD402" i="37"/>
  <c r="AH402" i="37" s="1"/>
  <c r="AD394" i="37"/>
  <c r="AH394" i="37" s="1"/>
  <c r="AD386" i="37"/>
  <c r="AH386" i="37" s="1"/>
  <c r="AD378" i="37"/>
  <c r="AH378" i="37" s="1"/>
  <c r="AD370" i="37"/>
  <c r="AH370" i="37" s="1"/>
  <c r="AD362" i="37"/>
  <c r="AH362" i="37" s="1"/>
  <c r="AD354" i="37"/>
  <c r="AH354" i="37" s="1"/>
  <c r="AD346" i="37"/>
  <c r="AH346" i="37" s="1"/>
  <c r="AD338" i="37"/>
  <c r="AH338" i="37" s="1"/>
  <c r="AD330" i="37"/>
  <c r="AH330" i="37" s="1"/>
  <c r="AD322" i="37"/>
  <c r="AH322" i="37" s="1"/>
  <c r="AD314" i="37"/>
  <c r="AH314" i="37" s="1"/>
  <c r="AD306" i="37"/>
  <c r="AH306" i="37" s="1"/>
  <c r="AD298" i="37"/>
  <c r="AH298" i="37" s="1"/>
  <c r="AD290" i="37"/>
  <c r="AH290" i="37" s="1"/>
  <c r="AD282" i="37"/>
  <c r="AH282" i="37" s="1"/>
  <c r="AD274" i="37"/>
  <c r="AH274" i="37" s="1"/>
  <c r="AD266" i="37"/>
  <c r="AH266" i="37" s="1"/>
  <c r="AD258" i="37"/>
  <c r="AH258" i="37" s="1"/>
  <c r="AD250" i="37"/>
  <c r="AH250" i="37" s="1"/>
  <c r="AD242" i="37"/>
  <c r="AH242" i="37" s="1"/>
  <c r="AD234" i="37"/>
  <c r="AH234" i="37" s="1"/>
  <c r="AD226" i="37"/>
  <c r="AH226" i="37" s="1"/>
  <c r="AD218" i="37"/>
  <c r="AH218" i="37" s="1"/>
  <c r="AD210" i="37"/>
  <c r="AH210" i="37" s="1"/>
  <c r="AD202" i="37"/>
  <c r="AH202" i="37" s="1"/>
  <c r="AD194" i="37"/>
  <c r="AH194" i="37" s="1"/>
  <c r="AD186" i="37"/>
  <c r="AH186" i="37" s="1"/>
  <c r="AD178" i="37"/>
  <c r="AH178" i="37" s="1"/>
  <c r="AD170" i="37"/>
  <c r="AH170" i="37" s="1"/>
  <c r="AD162" i="37"/>
  <c r="AH162" i="37" s="1"/>
  <c r="AD154" i="37"/>
  <c r="AH154" i="37" s="1"/>
  <c r="AD146" i="37"/>
  <c r="AH146" i="37" s="1"/>
  <c r="AD138" i="37"/>
  <c r="AH138" i="37" s="1"/>
  <c r="AD130" i="37"/>
  <c r="AH130" i="37" s="1"/>
  <c r="AD122" i="37"/>
  <c r="AH122" i="37" s="1"/>
  <c r="AD114" i="37"/>
  <c r="AH114" i="37" s="1"/>
  <c r="AD89" i="37"/>
  <c r="AH89" i="37" s="1"/>
  <c r="AD31" i="37"/>
  <c r="AH31" i="37" s="1"/>
  <c r="AD757" i="37"/>
  <c r="AH757" i="37" s="1"/>
  <c r="AD517" i="37"/>
  <c r="AH517" i="37" s="1"/>
  <c r="AD477" i="37"/>
  <c r="AH477" i="37" s="1"/>
  <c r="AD457" i="37"/>
  <c r="AH457" i="37" s="1"/>
  <c r="AD429" i="37"/>
  <c r="AH429" i="37" s="1"/>
  <c r="AD409" i="37"/>
  <c r="AH409" i="37" s="1"/>
  <c r="AD385" i="37"/>
  <c r="AH385" i="37" s="1"/>
  <c r="AD369" i="37"/>
  <c r="AH369" i="37" s="1"/>
  <c r="AD345" i="37"/>
  <c r="AH345" i="37" s="1"/>
  <c r="AD325" i="37"/>
  <c r="AH325" i="37" s="1"/>
  <c r="AD309" i="37"/>
  <c r="AH309" i="37" s="1"/>
  <c r="AD289" i="37"/>
  <c r="AH289" i="37" s="1"/>
  <c r="AD273" i="37"/>
  <c r="AH273" i="37" s="1"/>
  <c r="AD257" i="37"/>
  <c r="AH257" i="37" s="1"/>
  <c r="AD233" i="37"/>
  <c r="AH233" i="37" s="1"/>
  <c r="AD213" i="37"/>
  <c r="AH213" i="37" s="1"/>
  <c r="AD189" i="37"/>
  <c r="AH189" i="37" s="1"/>
  <c r="AD169" i="37"/>
  <c r="AH169" i="37" s="1"/>
  <c r="AD149" i="37"/>
  <c r="AH149" i="37" s="1"/>
  <c r="AD125" i="37"/>
  <c r="AH125" i="37" s="1"/>
  <c r="AD52" i="37"/>
  <c r="AH52" i="37" s="1"/>
  <c r="AD909" i="37"/>
  <c r="AH909" i="37" s="1"/>
  <c r="AD901" i="37"/>
  <c r="AH901" i="37" s="1"/>
  <c r="AD893" i="37"/>
  <c r="AH893" i="37" s="1"/>
  <c r="AD885" i="37"/>
  <c r="AH885" i="37" s="1"/>
  <c r="AD877" i="37"/>
  <c r="AH877" i="37" s="1"/>
  <c r="AD869" i="37"/>
  <c r="AH869" i="37" s="1"/>
  <c r="AD861" i="37"/>
  <c r="AH861" i="37" s="1"/>
  <c r="AD853" i="37"/>
  <c r="AH853" i="37" s="1"/>
  <c r="AD845" i="37"/>
  <c r="AH845" i="37" s="1"/>
  <c r="AD837" i="37"/>
  <c r="AH837" i="37" s="1"/>
  <c r="AD829" i="37"/>
  <c r="AH829" i="37" s="1"/>
  <c r="AD821" i="37"/>
  <c r="AH821" i="37" s="1"/>
  <c r="AD813" i="37"/>
  <c r="AH813" i="37" s="1"/>
  <c r="AD805" i="37"/>
  <c r="AH805" i="37" s="1"/>
  <c r="AD797" i="37"/>
  <c r="AH797" i="37" s="1"/>
  <c r="AD789" i="37"/>
  <c r="AH789" i="37" s="1"/>
  <c r="AD781" i="37"/>
  <c r="AH781" i="37" s="1"/>
  <c r="AD773" i="37"/>
  <c r="AH773" i="37" s="1"/>
  <c r="AD765" i="37"/>
  <c r="AH765" i="37" s="1"/>
  <c r="AD749" i="37"/>
  <c r="AH749" i="37" s="1"/>
  <c r="AD737" i="37"/>
  <c r="AH737" i="37" s="1"/>
  <c r="AD729" i="37"/>
  <c r="AH729" i="37" s="1"/>
  <c r="AD721" i="37"/>
  <c r="AH721" i="37" s="1"/>
  <c r="AD713" i="37"/>
  <c r="AH713" i="37" s="1"/>
  <c r="AD705" i="37"/>
  <c r="AH705" i="37" s="1"/>
  <c r="AD697" i="37"/>
  <c r="AH697" i="37" s="1"/>
  <c r="AD689" i="37"/>
  <c r="AH689" i="37" s="1"/>
  <c r="AD681" i="37"/>
  <c r="AH681" i="37" s="1"/>
  <c r="AD673" i="37"/>
  <c r="AH673" i="37" s="1"/>
  <c r="AD665" i="37"/>
  <c r="AH665" i="37" s="1"/>
  <c r="AD657" i="37"/>
  <c r="AH657" i="37" s="1"/>
  <c r="AD649" i="37"/>
  <c r="AH649" i="37" s="1"/>
  <c r="AD637" i="37"/>
  <c r="AH637" i="37" s="1"/>
  <c r="AD629" i="37"/>
  <c r="AH629" i="37" s="1"/>
  <c r="AD613" i="37"/>
  <c r="AH613" i="37" s="1"/>
  <c r="AD593" i="37"/>
  <c r="AH593" i="37" s="1"/>
  <c r="AD577" i="37"/>
  <c r="AH577" i="37" s="1"/>
  <c r="AD549" i="37"/>
  <c r="AH549" i="37" s="1"/>
  <c r="AD529" i="37"/>
  <c r="AH529" i="37" s="1"/>
  <c r="AD501" i="37"/>
  <c r="AH501" i="37" s="1"/>
  <c r="AD461" i="37"/>
  <c r="AH461" i="37" s="1"/>
  <c r="AD405" i="37"/>
  <c r="AH405" i="37" s="1"/>
  <c r="AD321" i="37"/>
  <c r="AH321" i="37" s="1"/>
  <c r="AD249" i="37"/>
  <c r="AH249" i="37" s="1"/>
  <c r="AD177" i="37"/>
  <c r="AH177" i="37" s="1"/>
  <c r="AD113" i="37"/>
  <c r="AH113" i="37" s="1"/>
  <c r="X101" i="37"/>
  <c r="AB101" i="37"/>
  <c r="X107" i="37"/>
  <c r="AB107" i="37"/>
  <c r="X83" i="37"/>
  <c r="AB83" i="37"/>
  <c r="X87" i="37"/>
  <c r="AB87" i="37"/>
  <c r="X64" i="37"/>
  <c r="AB64" i="37"/>
  <c r="X27" i="37"/>
  <c r="AB27" i="37"/>
  <c r="X91" i="37"/>
  <c r="AB91" i="37"/>
  <c r="X43" i="37"/>
  <c r="AB43" i="37"/>
  <c r="X18" i="37"/>
  <c r="AB18" i="37"/>
  <c r="X33" i="37"/>
  <c r="AB33" i="37"/>
  <c r="X58" i="37"/>
  <c r="AB58" i="37"/>
  <c r="X54" i="37"/>
  <c r="AB54" i="37"/>
  <c r="X30" i="37"/>
  <c r="AB30" i="37"/>
  <c r="X78" i="37"/>
  <c r="AB78" i="37"/>
  <c r="X67" i="37"/>
  <c r="AB67" i="37"/>
  <c r="X44" i="37"/>
  <c r="AB44" i="37"/>
  <c r="X104" i="37"/>
  <c r="AB104" i="37"/>
  <c r="X96" i="37"/>
  <c r="AB96" i="37"/>
  <c r="X102" i="37"/>
  <c r="AB102" i="37"/>
  <c r="X75" i="37"/>
  <c r="AB75" i="37"/>
  <c r="X76" i="37"/>
  <c r="AB76" i="37"/>
  <c r="X82" i="37"/>
  <c r="AB82" i="37"/>
  <c r="X85" i="37"/>
  <c r="AB85" i="37"/>
  <c r="X55" i="37"/>
  <c r="AB55" i="37"/>
  <c r="X92" i="37"/>
  <c r="AB92" i="37"/>
  <c r="X36" i="37"/>
  <c r="AB36" i="37"/>
  <c r="X41" i="37"/>
  <c r="AB41" i="37"/>
  <c r="X23" i="37"/>
  <c r="AB23" i="37"/>
  <c r="X35" i="37"/>
  <c r="AB35" i="37"/>
  <c r="X19" i="37"/>
  <c r="AB19" i="37"/>
  <c r="X56" i="37"/>
  <c r="AB56" i="37"/>
  <c r="X26" i="37"/>
  <c r="AB26" i="37"/>
  <c r="X108" i="37"/>
  <c r="AB108" i="37"/>
  <c r="X28" i="37"/>
  <c r="AB28" i="37"/>
  <c r="X25" i="37"/>
  <c r="AB25" i="37"/>
  <c r="X77" i="37"/>
  <c r="AB77" i="37"/>
  <c r="X72" i="37"/>
  <c r="AB72" i="37"/>
  <c r="X61" i="37"/>
  <c r="AB61" i="37"/>
  <c r="X97" i="37"/>
  <c r="AB97" i="37"/>
  <c r="X106" i="37"/>
  <c r="AB106" i="37"/>
  <c r="X80" i="37"/>
  <c r="AB80" i="37"/>
  <c r="X81" i="37"/>
  <c r="AB81" i="37"/>
  <c r="X86" i="37"/>
  <c r="AB86" i="37"/>
  <c r="X63" i="37"/>
  <c r="AB63" i="37"/>
  <c r="X88" i="37"/>
  <c r="AB88" i="37"/>
  <c r="X94" i="37"/>
  <c r="AB94" i="37"/>
  <c r="X14" i="37"/>
  <c r="AB14" i="37"/>
  <c r="X42" i="37"/>
  <c r="AB42" i="37"/>
  <c r="X37" i="37"/>
  <c r="AB37" i="37"/>
  <c r="X57" i="37"/>
  <c r="AB57" i="37"/>
  <c r="X47" i="37"/>
  <c r="AB47" i="37"/>
  <c r="X22" i="37"/>
  <c r="AB22" i="37"/>
  <c r="X29" i="37"/>
  <c r="AB29" i="37"/>
  <c r="X65" i="37"/>
  <c r="AB65" i="37"/>
  <c r="X39" i="37"/>
  <c r="AB39" i="37"/>
  <c r="X50" i="37"/>
  <c r="AB50" i="37"/>
  <c r="X60" i="37"/>
  <c r="AB60" i="37"/>
  <c r="X95" i="37"/>
  <c r="AB95" i="37"/>
  <c r="X103" i="37"/>
  <c r="AB103" i="37"/>
  <c r="X74" i="37"/>
  <c r="AB74" i="37"/>
  <c r="X70" i="37"/>
  <c r="AB70" i="37"/>
  <c r="X84" i="37"/>
  <c r="AB84" i="37"/>
  <c r="X48" i="37"/>
  <c r="AB48" i="37"/>
  <c r="X49" i="37"/>
  <c r="AB49" i="37"/>
  <c r="X93" i="37"/>
  <c r="AB93" i="37"/>
  <c r="X34" i="37"/>
  <c r="AB34" i="37"/>
  <c r="X40" i="37"/>
  <c r="AB40" i="37"/>
  <c r="X20" i="37"/>
  <c r="AB20" i="37"/>
  <c r="X32" i="37"/>
  <c r="AB32" i="37"/>
  <c r="X99" i="37"/>
  <c r="AB99" i="37"/>
  <c r="X53" i="37"/>
  <c r="AB53" i="37"/>
  <c r="X24" i="37"/>
  <c r="AB24" i="37"/>
  <c r="X98" i="37"/>
  <c r="AB98" i="37"/>
  <c r="X90" i="37"/>
  <c r="AB90" i="37"/>
  <c r="X71" i="37"/>
  <c r="AB71" i="37"/>
  <c r="X68" i="37"/>
  <c r="AB68" i="37"/>
  <c r="X46" i="37"/>
  <c r="AB46" i="37"/>
  <c r="X69" i="37"/>
  <c r="AB69" i="37"/>
  <c r="X17" i="37"/>
  <c r="AB17" i="37"/>
  <c r="X51" i="37"/>
  <c r="AB51" i="37"/>
  <c r="X62" i="37"/>
  <c r="AB62" i="37"/>
  <c r="AJ778" i="37"/>
  <c r="AN778" i="37" s="1"/>
  <c r="AJ766" i="37"/>
  <c r="AN766" i="37" s="1"/>
  <c r="AJ750" i="37"/>
  <c r="AN750" i="37" s="1"/>
  <c r="AJ738" i="37"/>
  <c r="AN738" i="37" s="1"/>
  <c r="AJ856" i="37"/>
  <c r="AN856" i="37" s="1"/>
  <c r="AJ844" i="37"/>
  <c r="AN844" i="37" s="1"/>
  <c r="AJ836" i="37"/>
  <c r="AN836" i="37" s="1"/>
  <c r="AN824" i="37"/>
  <c r="AJ816" i="37"/>
  <c r="AN816" i="37" s="1"/>
  <c r="AJ808" i="37"/>
  <c r="AN808" i="37" s="1"/>
  <c r="AJ800" i="37"/>
  <c r="AN800" i="37" s="1"/>
  <c r="AN768" i="37"/>
  <c r="AJ748" i="37"/>
  <c r="AN748" i="37" s="1"/>
  <c r="AJ736" i="37"/>
  <c r="AN736" i="37" s="1"/>
  <c r="AJ688" i="37"/>
  <c r="AN688" i="37" s="1"/>
  <c r="AJ668" i="37"/>
  <c r="AN668" i="37" s="1"/>
  <c r="AJ652" i="37"/>
  <c r="AN652" i="37" s="1"/>
  <c r="AJ636" i="37"/>
  <c r="AN636" i="37" s="1"/>
  <c r="AJ620" i="37"/>
  <c r="AN620" i="37" s="1"/>
  <c r="AJ604" i="37"/>
  <c r="AN604" i="37" s="1"/>
  <c r="AJ588" i="37"/>
  <c r="AN588" i="37" s="1"/>
  <c r="AN572" i="37"/>
  <c r="AJ564" i="37"/>
  <c r="AN564" i="37" s="1"/>
  <c r="AJ548" i="37"/>
  <c r="AN548" i="37" s="1"/>
  <c r="AJ540" i="37"/>
  <c r="AN540" i="37" s="1"/>
  <c r="AJ528" i="37"/>
  <c r="AN528" i="37" s="1"/>
  <c r="AN516" i="37"/>
  <c r="AN488" i="37"/>
  <c r="AJ456" i="37"/>
  <c r="AN456" i="37" s="1"/>
  <c r="AJ424" i="37"/>
  <c r="AN424" i="37" s="1"/>
  <c r="AJ412" i="37"/>
  <c r="AN412" i="37" s="1"/>
  <c r="AN404" i="37"/>
  <c r="AJ396" i="37"/>
  <c r="AN396" i="37" s="1"/>
  <c r="AJ380" i="37"/>
  <c r="AN380" i="37" s="1"/>
  <c r="AJ372" i="37"/>
  <c r="AN372" i="37" s="1"/>
  <c r="AJ364" i="37"/>
  <c r="AN364" i="37" s="1"/>
  <c r="AN348" i="37"/>
  <c r="AJ340" i="37"/>
  <c r="AN340" i="37" s="1"/>
  <c r="AJ332" i="37"/>
  <c r="AN332" i="37" s="1"/>
  <c r="AJ316" i="37"/>
  <c r="AN316" i="37" s="1"/>
  <c r="AJ308" i="37"/>
  <c r="AN308" i="37" s="1"/>
  <c r="AJ300" i="37"/>
  <c r="AN300" i="37" s="1"/>
  <c r="AJ284" i="37"/>
  <c r="AN284" i="37" s="1"/>
  <c r="AJ276" i="37"/>
  <c r="AN276" i="37" s="1"/>
  <c r="AJ268" i="37"/>
  <c r="AN268" i="37" s="1"/>
  <c r="AJ252" i="37"/>
  <c r="AN252" i="37" s="1"/>
  <c r="AJ244" i="37"/>
  <c r="AN244" i="37" s="1"/>
  <c r="AN236" i="37"/>
  <c r="AJ220" i="37"/>
  <c r="AN220" i="37" s="1"/>
  <c r="AJ212" i="37"/>
  <c r="AN212" i="37" s="1"/>
  <c r="AJ204" i="37"/>
  <c r="AN204" i="37" s="1"/>
  <c r="AJ188" i="37"/>
  <c r="AN188" i="37" s="1"/>
  <c r="AN180" i="37"/>
  <c r="AJ172" i="37"/>
  <c r="AN172" i="37" s="1"/>
  <c r="AJ156" i="37"/>
  <c r="AN156" i="37" s="1"/>
  <c r="AJ148" i="37"/>
  <c r="AN148" i="37" s="1"/>
  <c r="AJ140" i="37"/>
  <c r="AN140" i="37" s="1"/>
  <c r="AN124" i="37"/>
  <c r="AJ105" i="37"/>
  <c r="AN105" i="37" s="1"/>
  <c r="AJ45" i="37"/>
  <c r="AN45" i="37" s="1"/>
  <c r="AN810" i="37"/>
  <c r="AJ666" i="37"/>
  <c r="AN666" i="37" s="1"/>
  <c r="AJ606" i="37"/>
  <c r="AN606" i="37" s="1"/>
  <c r="AJ566" i="37"/>
  <c r="AN566" i="37" s="1"/>
  <c r="AJ494" i="37"/>
  <c r="AN494" i="37" s="1"/>
  <c r="AN446" i="37"/>
  <c r="AJ406" i="37"/>
  <c r="AN406" i="37" s="1"/>
  <c r="AJ378" i="37"/>
  <c r="AN378" i="37" s="1"/>
  <c r="AJ350" i="37"/>
  <c r="AN350" i="37" s="1"/>
  <c r="AJ314" i="37"/>
  <c r="AN314" i="37" s="1"/>
  <c r="AJ274" i="37"/>
  <c r="AN274" i="37" s="1"/>
  <c r="AJ234" i="37"/>
  <c r="AN234" i="37" s="1"/>
  <c r="AJ190" i="37"/>
  <c r="AN190" i="37" s="1"/>
  <c r="AJ146" i="37"/>
  <c r="AN146" i="37" s="1"/>
  <c r="AJ59" i="37"/>
  <c r="AN59" i="37" s="1"/>
  <c r="AJ903" i="37"/>
  <c r="AN903" i="37" s="1"/>
  <c r="AN887" i="37"/>
  <c r="AJ871" i="37"/>
  <c r="AN871" i="37" s="1"/>
  <c r="AJ855" i="37"/>
  <c r="AN855" i="37" s="1"/>
  <c r="AJ839" i="37"/>
  <c r="AN839" i="37" s="1"/>
  <c r="AJ827" i="37"/>
  <c r="AN827" i="37" s="1"/>
  <c r="AJ811" i="37"/>
  <c r="AN811" i="37" s="1"/>
  <c r="AJ771" i="37"/>
  <c r="AN771" i="37" s="1"/>
  <c r="AJ755" i="37"/>
  <c r="AN755" i="37" s="1"/>
  <c r="AJ739" i="37"/>
  <c r="AN739" i="37" s="1"/>
  <c r="AJ727" i="37"/>
  <c r="AN727" i="37" s="1"/>
  <c r="AJ711" i="37"/>
  <c r="AN711" i="37" s="1"/>
  <c r="AJ699" i="37"/>
  <c r="AN699" i="37" s="1"/>
  <c r="AJ683" i="37"/>
  <c r="AN683" i="37" s="1"/>
  <c r="AJ511" i="37"/>
  <c r="AN511" i="37" s="1"/>
  <c r="AN495" i="37"/>
  <c r="AN467" i="37"/>
  <c r="AJ451" i="37"/>
  <c r="AN451" i="37" s="1"/>
  <c r="AJ435" i="37"/>
  <c r="AN435" i="37" s="1"/>
  <c r="AJ419" i="37"/>
  <c r="AN419" i="37" s="1"/>
  <c r="AJ395" i="37"/>
  <c r="AN395" i="37" s="1"/>
  <c r="AJ283" i="37"/>
  <c r="AN283" i="37" s="1"/>
  <c r="AJ275" i="37"/>
  <c r="AN275" i="37" s="1"/>
  <c r="AJ267" i="37"/>
  <c r="AN267" i="37" s="1"/>
  <c r="AJ259" i="37"/>
  <c r="AN259" i="37" s="1"/>
  <c r="AJ251" i="37"/>
  <c r="AN251" i="37" s="1"/>
  <c r="AN243" i="37"/>
  <c r="AJ235" i="37"/>
  <c r="AN235" i="37" s="1"/>
  <c r="AJ227" i="37"/>
  <c r="AN227" i="37" s="1"/>
  <c r="AJ219" i="37"/>
  <c r="AN219" i="37" s="1"/>
  <c r="AJ211" i="37"/>
  <c r="AN211" i="37" s="1"/>
  <c r="AJ203" i="37"/>
  <c r="AN203" i="37" s="1"/>
  <c r="AJ195" i="37"/>
  <c r="AN195" i="37" s="1"/>
  <c r="AN187" i="37"/>
  <c r="AJ179" i="37"/>
  <c r="AN179" i="37" s="1"/>
  <c r="AJ171" i="37"/>
  <c r="AN171" i="37" s="1"/>
  <c r="AJ163" i="37"/>
  <c r="AN163" i="37" s="1"/>
  <c r="AJ155" i="37"/>
  <c r="AN155" i="37" s="1"/>
  <c r="AJ147" i="37"/>
  <c r="AN147" i="37" s="1"/>
  <c r="AJ139" i="37"/>
  <c r="AN139" i="37" s="1"/>
  <c r="AN131" i="37"/>
  <c r="AJ123" i="37"/>
  <c r="AN123" i="37" s="1"/>
  <c r="AJ115" i="37"/>
  <c r="AN115" i="37" s="1"/>
  <c r="AJ100" i="37"/>
  <c r="AJ38" i="37"/>
  <c r="AN38" i="37" s="1"/>
  <c r="AJ818" i="37"/>
  <c r="AN818" i="37" s="1"/>
  <c r="AJ674" i="37"/>
  <c r="AN674" i="37" s="1"/>
  <c r="AN642" i="37"/>
  <c r="AJ630" i="37"/>
  <c r="AN630" i="37" s="1"/>
  <c r="AN614" i="37"/>
  <c r="AJ594" i="37"/>
  <c r="AN594" i="37" s="1"/>
  <c r="AJ574" i="37"/>
  <c r="AN574" i="37" s="1"/>
  <c r="AJ554" i="37"/>
  <c r="AN554" i="37" s="1"/>
  <c r="AJ526" i="37"/>
  <c r="AN526" i="37" s="1"/>
  <c r="AJ458" i="37"/>
  <c r="AN458" i="37" s="1"/>
  <c r="AJ438" i="37"/>
  <c r="AN438" i="37" s="1"/>
  <c r="AJ422" i="37"/>
  <c r="AN422" i="37" s="1"/>
  <c r="AJ410" i="37"/>
  <c r="AN410" i="37" s="1"/>
  <c r="AJ386" i="37"/>
  <c r="AN386" i="37" s="1"/>
  <c r="AN362" i="37"/>
  <c r="AJ342" i="37"/>
  <c r="AJ322" i="37"/>
  <c r="AJ302" i="37"/>
  <c r="AN302" i="37" s="1"/>
  <c r="AJ282" i="37"/>
  <c r="AN282" i="37" s="1"/>
  <c r="AJ262" i="37"/>
  <c r="AN262" i="37" s="1"/>
  <c r="AJ242" i="37"/>
  <c r="AN242" i="37" s="1"/>
  <c r="AN222" i="37"/>
  <c r="AJ202" i="37"/>
  <c r="AN202" i="37" s="1"/>
  <c r="AJ182" i="37"/>
  <c r="AN182" i="37" s="1"/>
  <c r="AN166" i="37"/>
  <c r="AJ150" i="37"/>
  <c r="AN150" i="37" s="1"/>
  <c r="AJ130" i="37"/>
  <c r="AN130" i="37" s="1"/>
  <c r="AJ114" i="37"/>
  <c r="AN114" i="37" s="1"/>
  <c r="AJ902" i="37"/>
  <c r="AN902" i="37" s="1"/>
  <c r="AJ886" i="37"/>
  <c r="AN886" i="37" s="1"/>
  <c r="AJ870" i="37"/>
  <c r="AN870" i="37" s="1"/>
  <c r="AJ854" i="37"/>
  <c r="AN854" i="37" s="1"/>
  <c r="AN838" i="37"/>
  <c r="AJ822" i="37"/>
  <c r="AN822" i="37" s="1"/>
  <c r="AJ905" i="37"/>
  <c r="AN905" i="37" s="1"/>
  <c r="AJ893" i="37"/>
  <c r="AN893" i="37" s="1"/>
  <c r="AJ857" i="37"/>
  <c r="AN857" i="37" s="1"/>
  <c r="AJ849" i="37"/>
  <c r="AN849" i="37" s="1"/>
  <c r="AJ841" i="37"/>
  <c r="AN841" i="37" s="1"/>
  <c r="AJ833" i="37"/>
  <c r="AN833" i="37" s="1"/>
  <c r="AN817" i="37"/>
  <c r="AJ801" i="37"/>
  <c r="AN801" i="37" s="1"/>
  <c r="AJ785" i="37"/>
  <c r="AN785" i="37" s="1"/>
  <c r="AJ769" i="37"/>
  <c r="AN769" i="37" s="1"/>
  <c r="AJ757" i="37"/>
  <c r="AN757" i="37" s="1"/>
  <c r="AJ729" i="37"/>
  <c r="AN729" i="37" s="1"/>
  <c r="AJ713" i="37"/>
  <c r="AN713" i="37" s="1"/>
  <c r="AJ697" i="37"/>
  <c r="AN697" i="37" s="1"/>
  <c r="AJ685" i="37"/>
  <c r="AN685" i="37" s="1"/>
  <c r="AJ673" i="37"/>
  <c r="AN673" i="37" s="1"/>
  <c r="AJ661" i="37"/>
  <c r="AN661" i="37" s="1"/>
  <c r="AN649" i="37"/>
  <c r="AJ637" i="37"/>
  <c r="AN637" i="37" s="1"/>
  <c r="AJ625" i="37"/>
  <c r="AN625" i="37" s="1"/>
  <c r="AN593" i="37"/>
  <c r="AJ581" i="37"/>
  <c r="AN581" i="37" s="1"/>
  <c r="AJ561" i="37"/>
  <c r="AN561" i="37" s="1"/>
  <c r="AJ549" i="37"/>
  <c r="AN549" i="37" s="1"/>
  <c r="AN537" i="37"/>
  <c r="AJ529" i="37"/>
  <c r="AN529" i="37" s="1"/>
  <c r="AJ904" i="37"/>
  <c r="AN904" i="37" s="1"/>
  <c r="AJ888" i="37"/>
  <c r="AN888" i="37" s="1"/>
  <c r="AJ872" i="37"/>
  <c r="AN872" i="37" s="1"/>
  <c r="AJ379" i="37"/>
  <c r="AN379" i="37" s="1"/>
  <c r="AJ363" i="37"/>
  <c r="AN363" i="37" s="1"/>
  <c r="AJ347" i="37"/>
  <c r="AN347" i="37" s="1"/>
  <c r="AJ331" i="37"/>
  <c r="AN331" i="37" s="1"/>
  <c r="AJ315" i="37"/>
  <c r="AN315" i="37" s="1"/>
  <c r="AN299" i="37"/>
  <c r="L100" i="37"/>
  <c r="AJ772" i="37"/>
  <c r="AN772" i="37" s="1"/>
  <c r="AJ744" i="37"/>
  <c r="AN744" i="37" s="1"/>
  <c r="AJ692" i="37"/>
  <c r="AN692" i="37" s="1"/>
  <c r="AJ680" i="37"/>
  <c r="AN680" i="37" s="1"/>
  <c r="AJ664" i="37"/>
  <c r="AJ648" i="37"/>
  <c r="AN648" i="37" s="1"/>
  <c r="AJ632" i="37"/>
  <c r="AN632" i="37" s="1"/>
  <c r="AJ616" i="37"/>
  <c r="AN616" i="37" s="1"/>
  <c r="AN600" i="37"/>
  <c r="AJ584" i="37"/>
  <c r="AN584" i="37" s="1"/>
  <c r="AJ568" i="37"/>
  <c r="AN568" i="37" s="1"/>
  <c r="AJ408" i="37"/>
  <c r="AN408" i="37" s="1"/>
  <c r="AN376" i="37"/>
  <c r="AJ344" i="37"/>
  <c r="AN344" i="37" s="1"/>
  <c r="AJ312" i="37"/>
  <c r="AN312" i="37" s="1"/>
  <c r="AJ280" i="37"/>
  <c r="AN280" i="37" s="1"/>
  <c r="AJ248" i="37"/>
  <c r="AN248" i="37" s="1"/>
  <c r="AJ216" i="37"/>
  <c r="AN216" i="37" s="1"/>
  <c r="AJ184" i="37"/>
  <c r="AN184" i="37" s="1"/>
  <c r="AN152" i="37"/>
  <c r="AJ703" i="37"/>
  <c r="AN703" i="37" s="1"/>
  <c r="AN691" i="37"/>
  <c r="AN663" i="37"/>
  <c r="AJ647" i="37"/>
  <c r="AN647" i="37" s="1"/>
  <c r="AJ631" i="37"/>
  <c r="AN631" i="37" s="1"/>
  <c r="AJ615" i="37"/>
  <c r="AN615" i="37" s="1"/>
  <c r="AJ599" i="37"/>
  <c r="AN599" i="37" s="1"/>
  <c r="AJ583" i="37"/>
  <c r="AN583" i="37" s="1"/>
  <c r="AJ567" i="37"/>
  <c r="AN567" i="37" s="1"/>
  <c r="AJ555" i="37"/>
  <c r="AN555" i="37" s="1"/>
  <c r="AJ543" i="37"/>
  <c r="AN543" i="37" s="1"/>
  <c r="AJ531" i="37"/>
  <c r="AN531" i="37" s="1"/>
  <c r="AJ519" i="37"/>
  <c r="AN519" i="37" s="1"/>
  <c r="AJ669" i="37"/>
  <c r="AN669" i="37" s="1"/>
  <c r="AJ657" i="37"/>
  <c r="AN657" i="37" s="1"/>
  <c r="AJ645" i="37"/>
  <c r="AN645" i="37" s="1"/>
  <c r="AJ613" i="37"/>
  <c r="AN613" i="37" s="1"/>
  <c r="AJ601" i="37"/>
  <c r="AN601" i="37" s="1"/>
  <c r="AJ589" i="37"/>
  <c r="AN589" i="37" s="1"/>
  <c r="AJ569" i="37"/>
  <c r="AN569" i="37" s="1"/>
  <c r="AJ545" i="37"/>
  <c r="AN545" i="37" s="1"/>
  <c r="AJ405" i="37"/>
  <c r="AN405" i="37" s="1"/>
  <c r="AN397" i="37"/>
  <c r="AJ389" i="37"/>
  <c r="AN389" i="37" s="1"/>
  <c r="AJ381" i="37"/>
  <c r="AN381" i="37" s="1"/>
  <c r="AJ373" i="37"/>
  <c r="AN373" i="37" s="1"/>
  <c r="AJ365" i="37"/>
  <c r="AN365" i="37" s="1"/>
  <c r="AJ357" i="37"/>
  <c r="AN357" i="37" s="1"/>
  <c r="AJ349" i="37"/>
  <c r="AN349" i="37" s="1"/>
  <c r="AN341" i="37"/>
  <c r="AJ333" i="37"/>
  <c r="AN333" i="37" s="1"/>
  <c r="AJ325" i="37"/>
  <c r="AN325" i="37" s="1"/>
  <c r="AJ317" i="37"/>
  <c r="AN317" i="37" s="1"/>
  <c r="AJ309" i="37"/>
  <c r="AN309" i="37" s="1"/>
  <c r="AJ301" i="37"/>
  <c r="AN301" i="37" s="1"/>
  <c r="AJ293" i="37"/>
  <c r="AN293" i="37" s="1"/>
  <c r="AN285" i="37"/>
  <c r="AJ273" i="37"/>
  <c r="AN273" i="37" s="1"/>
  <c r="AJ265" i="37"/>
  <c r="AN257" i="37"/>
  <c r="AJ241" i="37"/>
  <c r="AN241" i="37" s="1"/>
  <c r="AJ233" i="37"/>
  <c r="AN233" i="37" s="1"/>
  <c r="AJ225" i="37"/>
  <c r="AN225" i="37" s="1"/>
  <c r="AJ217" i="37"/>
  <c r="AN217" i="37" s="1"/>
  <c r="AJ209" i="37"/>
  <c r="AN209" i="37" s="1"/>
  <c r="AN201" i="37"/>
  <c r="AJ193" i="37"/>
  <c r="AN193" i="37" s="1"/>
  <c r="AJ177" i="37"/>
  <c r="AN177" i="37" s="1"/>
  <c r="AJ169" i="37"/>
  <c r="AN169" i="37" s="1"/>
  <c r="AJ161" i="37"/>
  <c r="AN161" i="37" s="1"/>
  <c r="AJ141" i="37"/>
  <c r="AN141" i="37" s="1"/>
  <c r="AJ133" i="37"/>
  <c r="AN133" i="37" s="1"/>
  <c r="AJ125" i="37"/>
  <c r="AN125" i="37" s="1"/>
  <c r="AN117" i="37"/>
  <c r="AJ109" i="37"/>
  <c r="AN109" i="37" s="1"/>
  <c r="AJ52" i="37"/>
  <c r="AN52" i="37" s="1"/>
  <c r="AJ15" i="37"/>
  <c r="AN15" i="37" s="1"/>
  <c r="AJ790" i="37"/>
  <c r="AN790" i="37" s="1"/>
  <c r="AJ774" i="37"/>
  <c r="AN774" i="37" s="1"/>
  <c r="AJ762" i="37"/>
  <c r="AN762" i="37" s="1"/>
  <c r="AJ521" i="37"/>
  <c r="AN521" i="37" s="1"/>
  <c r="AJ513" i="37"/>
  <c r="AN513" i="37" s="1"/>
  <c r="AJ505" i="37"/>
  <c r="AN505" i="37" s="1"/>
  <c r="AJ497" i="37"/>
  <c r="AN497" i="37" s="1"/>
  <c r="AJ489" i="37"/>
  <c r="AN489" i="37" s="1"/>
  <c r="AN481" i="37"/>
  <c r="AJ473" i="37"/>
  <c r="AN473" i="37" s="1"/>
  <c r="AJ465" i="37"/>
  <c r="AN465" i="37" s="1"/>
  <c r="AJ457" i="37"/>
  <c r="AN457" i="37" s="1"/>
  <c r="AJ449" i="37"/>
  <c r="AN449" i="37" s="1"/>
  <c r="AJ441" i="37"/>
  <c r="AN441" i="37" s="1"/>
  <c r="AJ433" i="37"/>
  <c r="AN433" i="37" s="1"/>
  <c r="AN425" i="37"/>
  <c r="AJ417" i="37"/>
  <c r="AN417" i="37" s="1"/>
  <c r="AJ277" i="37"/>
  <c r="AN277" i="37" s="1"/>
  <c r="AN145" i="37"/>
  <c r="AJ802" i="37"/>
  <c r="AN802" i="37" s="1"/>
  <c r="AJ690" i="37"/>
  <c r="AN690" i="37" s="1"/>
  <c r="AJ409" i="37"/>
  <c r="AN409" i="37" s="1"/>
  <c r="AJ377" i="37"/>
  <c r="AN377" i="37" s="1"/>
  <c r="AN313" i="37"/>
  <c r="AJ281" i="37"/>
  <c r="AN281" i="37" s="1"/>
  <c r="AJ746" i="37"/>
  <c r="AN746" i="37" s="1"/>
  <c r="AN726" i="37"/>
  <c r="AJ718" i="37"/>
  <c r="AN718" i="37" s="1"/>
  <c r="AJ706" i="37"/>
  <c r="AN706" i="37" s="1"/>
  <c r="AJ678" i="37"/>
  <c r="AN678" i="37" s="1"/>
  <c r="AJ776" i="37"/>
  <c r="AN776" i="37" s="1"/>
  <c r="AJ756" i="37"/>
  <c r="AN756" i="37" s="1"/>
  <c r="AJ724" i="37"/>
  <c r="AN724" i="37" s="1"/>
  <c r="AJ708" i="37"/>
  <c r="AN708" i="37" s="1"/>
  <c r="AJ892" i="37"/>
  <c r="AN892" i="37" s="1"/>
  <c r="AJ876" i="37"/>
  <c r="AN876" i="37" s="1"/>
  <c r="AJ860" i="37"/>
  <c r="AN860" i="37" s="1"/>
  <c r="AJ780" i="37"/>
  <c r="AN780" i="37" s="1"/>
  <c r="AJ518" i="37"/>
  <c r="AN518" i="37" s="1"/>
  <c r="AJ490" i="37"/>
  <c r="AN490" i="37" s="1"/>
  <c r="AN474" i="37"/>
  <c r="AJ454" i="37"/>
  <c r="AN454" i="37" s="1"/>
  <c r="AJ430" i="37"/>
  <c r="AN430" i="37" s="1"/>
  <c r="AJ402" i="37"/>
  <c r="AN402" i="37" s="1"/>
  <c r="AJ382" i="37"/>
  <c r="AN382" i="37" s="1"/>
  <c r="AJ358" i="37"/>
  <c r="AN358" i="37" s="1"/>
  <c r="AJ338" i="37"/>
  <c r="AN338" i="37" s="1"/>
  <c r="AJ318" i="37"/>
  <c r="AN318" i="37" s="1"/>
  <c r="AJ298" i="37"/>
  <c r="AN298" i="37" s="1"/>
  <c r="AN278" i="37"/>
  <c r="AJ258" i="37"/>
  <c r="AN258" i="37" s="1"/>
  <c r="AJ238" i="37"/>
  <c r="AN238" i="37" s="1"/>
  <c r="AJ218" i="37"/>
  <c r="AN218" i="37" s="1"/>
  <c r="AJ198" i="37"/>
  <c r="AN198" i="37" s="1"/>
  <c r="AJ178" i="37"/>
  <c r="AN178" i="37" s="1"/>
  <c r="AJ154" i="37"/>
  <c r="AN154" i="37" s="1"/>
  <c r="AJ134" i="37"/>
  <c r="AN134" i="37" s="1"/>
  <c r="AN110" i="37"/>
  <c r="AJ484" i="37"/>
  <c r="AJ452" i="37"/>
  <c r="AN452" i="37" s="1"/>
  <c r="AJ420" i="37"/>
  <c r="AN420" i="37" s="1"/>
  <c r="AJ695" i="37"/>
  <c r="AN695" i="37" s="1"/>
  <c r="AJ679" i="37"/>
  <c r="AN679" i="37" s="1"/>
  <c r="AJ535" i="37"/>
  <c r="AN535" i="37" s="1"/>
  <c r="AJ716" i="37"/>
  <c r="AN716" i="37" s="1"/>
  <c r="AJ700" i="37"/>
  <c r="AN700" i="37" s="1"/>
  <c r="AJ552" i="37"/>
  <c r="AN552" i="37" s="1"/>
  <c r="AJ532" i="37"/>
  <c r="AN532" i="37" s="1"/>
  <c r="AJ520" i="37"/>
  <c r="AN520" i="37" s="1"/>
  <c r="AJ508" i="37"/>
  <c r="AN508" i="37" s="1"/>
  <c r="AJ492" i="37"/>
  <c r="AN492" i="37" s="1"/>
  <c r="AJ476" i="37"/>
  <c r="AN476" i="37" s="1"/>
  <c r="AN460" i="37"/>
  <c r="AJ444" i="37"/>
  <c r="AN444" i="37" s="1"/>
  <c r="AJ428" i="37"/>
  <c r="AN428" i="37" s="1"/>
  <c r="AJ682" i="37"/>
  <c r="AN682" i="37" s="1"/>
  <c r="AJ522" i="37"/>
  <c r="AN522" i="37" s="1"/>
  <c r="AJ907" i="37"/>
  <c r="AN907" i="37" s="1"/>
  <c r="AJ891" i="37"/>
  <c r="AN891" i="37" s="1"/>
  <c r="AJ875" i="37"/>
  <c r="AN875" i="37" s="1"/>
  <c r="AN859" i="37"/>
  <c r="AJ843" i="37"/>
  <c r="AN843" i="37" s="1"/>
  <c r="AJ815" i="37"/>
  <c r="AN815" i="37" s="1"/>
  <c r="AJ799" i="37"/>
  <c r="AN799" i="37" s="1"/>
  <c r="AJ787" i="37"/>
  <c r="AN787" i="37" s="1"/>
  <c r="AN775" i="37"/>
  <c r="AJ759" i="37"/>
  <c r="AN759" i="37" s="1"/>
  <c r="AJ743" i="37"/>
  <c r="AN743" i="37" s="1"/>
  <c r="AJ731" i="37"/>
  <c r="AN731" i="37" s="1"/>
  <c r="AJ715" i="37"/>
  <c r="AN715" i="37" s="1"/>
  <c r="AJ499" i="37"/>
  <c r="AN499" i="37" s="1"/>
  <c r="AJ487" i="37"/>
  <c r="AN487" i="37" s="1"/>
  <c r="AJ479" i="37"/>
  <c r="AN479" i="37" s="1"/>
  <c r="AJ455" i="37"/>
  <c r="AN455" i="37" s="1"/>
  <c r="AN439" i="37"/>
  <c r="AJ423" i="37"/>
  <c r="AN423" i="37" s="1"/>
  <c r="AN411" i="37"/>
  <c r="AJ399" i="37"/>
  <c r="AN399" i="37" s="1"/>
  <c r="AN383" i="37"/>
  <c r="AJ367" i="37"/>
  <c r="AN367" i="37" s="1"/>
  <c r="AJ351" i="37"/>
  <c r="AN351" i="37" s="1"/>
  <c r="AJ335" i="37"/>
  <c r="AN335" i="37" s="1"/>
  <c r="AN319" i="37"/>
  <c r="AJ303" i="37"/>
  <c r="AN303" i="37" s="1"/>
  <c r="AJ287" i="37"/>
  <c r="AN287" i="37" s="1"/>
  <c r="AJ710" i="37"/>
  <c r="AN710" i="37" s="1"/>
  <c r="AJ654" i="37"/>
  <c r="AN654" i="37" s="1"/>
  <c r="AJ534" i="37"/>
  <c r="AN534" i="37" s="1"/>
  <c r="AJ506" i="37"/>
  <c r="AN506" i="37" s="1"/>
  <c r="AJ486" i="37"/>
  <c r="AN486" i="37" s="1"/>
  <c r="AJ906" i="37"/>
  <c r="AN906" i="37" s="1"/>
  <c r="AJ890" i="37"/>
  <c r="AN890" i="37" s="1"/>
  <c r="AJ874" i="37"/>
  <c r="AN874" i="37" s="1"/>
  <c r="AJ858" i="37"/>
  <c r="AN858" i="37" s="1"/>
  <c r="AJ842" i="37"/>
  <c r="AN842" i="37" s="1"/>
  <c r="AJ826" i="37"/>
  <c r="AN826" i="37" s="1"/>
  <c r="AJ909" i="37"/>
  <c r="AN909" i="37" s="1"/>
  <c r="AJ897" i="37"/>
  <c r="AN897" i="37" s="1"/>
  <c r="AJ885" i="37"/>
  <c r="AN885" i="37" s="1"/>
  <c r="AJ877" i="37"/>
  <c r="AN877" i="37" s="1"/>
  <c r="AJ869" i="37"/>
  <c r="AN869" i="37" s="1"/>
  <c r="AJ861" i="37"/>
  <c r="AN861" i="37" s="1"/>
  <c r="AJ821" i="37"/>
  <c r="AN821" i="37" s="1"/>
  <c r="AJ805" i="37"/>
  <c r="AN805" i="37" s="1"/>
  <c r="AN789" i="37"/>
  <c r="AJ773" i="37"/>
  <c r="AN773" i="37" s="1"/>
  <c r="AN761" i="37"/>
  <c r="AJ745" i="37"/>
  <c r="AN745" i="37" s="1"/>
  <c r="AN733" i="37"/>
  <c r="AJ717" i="37"/>
  <c r="AN717" i="37" s="1"/>
  <c r="AJ701" i="37"/>
  <c r="AN701" i="37" s="1"/>
  <c r="AJ689" i="37"/>
  <c r="AN689" i="37" s="1"/>
  <c r="AJ510" i="37"/>
  <c r="AN510" i="37" s="1"/>
  <c r="AJ482" i="37"/>
  <c r="AN482" i="37" s="1"/>
  <c r="AJ462" i="37"/>
  <c r="AJ442" i="37"/>
  <c r="AN442" i="37" s="1"/>
  <c r="AJ414" i="37"/>
  <c r="AN414" i="37" s="1"/>
  <c r="AN390" i="37"/>
  <c r="AJ370" i="37"/>
  <c r="AN370" i="37" s="1"/>
  <c r="AJ346" i="37"/>
  <c r="AN346" i="37" s="1"/>
  <c r="AJ326" i="37"/>
  <c r="AN326" i="37" s="1"/>
  <c r="AN306" i="37"/>
  <c r="AJ286" i="37"/>
  <c r="AN286" i="37" s="1"/>
  <c r="AJ266" i="37"/>
  <c r="AN266" i="37" s="1"/>
  <c r="AJ246" i="37"/>
  <c r="AN246" i="37" s="1"/>
  <c r="AJ226" i="37"/>
  <c r="AN226" i="37" s="1"/>
  <c r="AJ206" i="37"/>
  <c r="AN206" i="37" s="1"/>
  <c r="AJ186" i="37"/>
  <c r="AN186" i="37" s="1"/>
  <c r="AJ162" i="37"/>
  <c r="AN162" i="37" s="1"/>
  <c r="L139" i="37"/>
  <c r="L111" i="37"/>
  <c r="AA70" i="37"/>
  <c r="W70" i="37"/>
  <c r="AA84" i="37"/>
  <c r="W84" i="37"/>
  <c r="AA48" i="37"/>
  <c r="W48" i="37"/>
  <c r="AA49" i="37"/>
  <c r="W49" i="37"/>
  <c r="AA93" i="37"/>
  <c r="W93" i="37"/>
  <c r="AA34" i="37"/>
  <c r="W34" i="37"/>
  <c r="AA20" i="37"/>
  <c r="W20" i="37"/>
  <c r="AA24" i="37"/>
  <c r="W24" i="37"/>
  <c r="AJ11" i="37"/>
  <c r="AN11" i="37" s="1"/>
  <c r="AA98" i="37"/>
  <c r="W98" i="37"/>
  <c r="AA90" i="37"/>
  <c r="W90" i="37"/>
  <c r="AA101" i="37"/>
  <c r="W101" i="37"/>
  <c r="AA107" i="37"/>
  <c r="W107" i="37"/>
  <c r="AA69" i="37"/>
  <c r="W69" i="37"/>
  <c r="AA87" i="37"/>
  <c r="W87" i="37"/>
  <c r="AA91" i="37"/>
  <c r="W91" i="37"/>
  <c r="AA43" i="37"/>
  <c r="W43" i="37"/>
  <c r="AA51" i="37"/>
  <c r="W51" i="37"/>
  <c r="AA30" i="37"/>
  <c r="W30" i="37"/>
  <c r="AA78" i="37"/>
  <c r="W78" i="37"/>
  <c r="AA71" i="37"/>
  <c r="W71" i="37"/>
  <c r="AJ788" i="37"/>
  <c r="AJ728" i="37"/>
  <c r="AN728" i="37" s="1"/>
  <c r="AN712" i="37"/>
  <c r="AJ696" i="37"/>
  <c r="AN696" i="37" s="1"/>
  <c r="AJ676" i="37"/>
  <c r="AN676" i="37" s="1"/>
  <c r="AJ660" i="37"/>
  <c r="AN660" i="37" s="1"/>
  <c r="AJ644" i="37"/>
  <c r="AN644" i="37" s="1"/>
  <c r="AN628" i="37"/>
  <c r="AJ612" i="37"/>
  <c r="AN612" i="37" s="1"/>
  <c r="AJ596" i="37"/>
  <c r="AN596" i="37" s="1"/>
  <c r="AJ580" i="37"/>
  <c r="AN580" i="37" s="1"/>
  <c r="AJ504" i="37"/>
  <c r="AN504" i="37" s="1"/>
  <c r="AJ472" i="37"/>
  <c r="AN472" i="37" s="1"/>
  <c r="AJ440" i="37"/>
  <c r="AN440" i="37" s="1"/>
  <c r="AJ388" i="37"/>
  <c r="AN388" i="37" s="1"/>
  <c r="AJ356" i="37"/>
  <c r="AN356" i="37" s="1"/>
  <c r="AJ324" i="37"/>
  <c r="AN324" i="37" s="1"/>
  <c r="AN292" i="37"/>
  <c r="AJ260" i="37"/>
  <c r="AN260" i="37" s="1"/>
  <c r="AJ228" i="37"/>
  <c r="AN228" i="37" s="1"/>
  <c r="AJ196" i="37"/>
  <c r="AN196" i="37" s="1"/>
  <c r="AJ164" i="37"/>
  <c r="AN164" i="37" s="1"/>
  <c r="AJ132" i="37"/>
  <c r="AN132" i="37" s="1"/>
  <c r="AJ116" i="37"/>
  <c r="AN116" i="37" s="1"/>
  <c r="AJ671" i="37"/>
  <c r="AN671" i="37" s="1"/>
  <c r="AJ655" i="37"/>
  <c r="AN655" i="37" s="1"/>
  <c r="AJ639" i="37"/>
  <c r="AN639" i="37" s="1"/>
  <c r="AJ623" i="37"/>
  <c r="AN623" i="37" s="1"/>
  <c r="AN607" i="37"/>
  <c r="AJ591" i="37"/>
  <c r="AN591" i="37" s="1"/>
  <c r="AJ575" i="37"/>
  <c r="AN575" i="37" s="1"/>
  <c r="AJ559" i="37"/>
  <c r="AN559" i="37" s="1"/>
  <c r="AJ547" i="37"/>
  <c r="AN547" i="37" s="1"/>
  <c r="AJ539" i="37"/>
  <c r="AN539" i="37" s="1"/>
  <c r="AN523" i="37"/>
  <c r="AJ249" i="37"/>
  <c r="AN249" i="37" s="1"/>
  <c r="AJ185" i="37"/>
  <c r="AN185" i="37" s="1"/>
  <c r="AJ153" i="37"/>
  <c r="AN153" i="37" s="1"/>
  <c r="AJ634" i="37"/>
  <c r="AN634" i="37" s="1"/>
  <c r="AJ610" i="37"/>
  <c r="AN610" i="37" s="1"/>
  <c r="AJ590" i="37"/>
  <c r="AN590" i="37" s="1"/>
  <c r="AJ570" i="37"/>
  <c r="AN570" i="37" s="1"/>
  <c r="AJ550" i="37"/>
  <c r="AN550" i="37" s="1"/>
  <c r="AN530" i="37"/>
  <c r="AN502" i="37"/>
  <c r="W99" i="37"/>
  <c r="AA99" i="37"/>
  <c r="AA72" i="37"/>
  <c r="W72" i="37"/>
  <c r="AA83" i="37"/>
  <c r="W83" i="37"/>
  <c r="AA64" i="37"/>
  <c r="W64" i="37"/>
  <c r="AA27" i="37"/>
  <c r="W27" i="37"/>
  <c r="AA17" i="37"/>
  <c r="W17" i="37"/>
  <c r="AA58" i="37"/>
  <c r="W58" i="37"/>
  <c r="AA97" i="37"/>
  <c r="W97" i="37"/>
  <c r="AA106" i="37"/>
  <c r="W106" i="37"/>
  <c r="AA80" i="37"/>
  <c r="W80" i="37"/>
  <c r="AA86" i="37"/>
  <c r="W86" i="37"/>
  <c r="AA63" i="37"/>
  <c r="W63" i="37"/>
  <c r="AA94" i="37"/>
  <c r="W94" i="37"/>
  <c r="AA14" i="37"/>
  <c r="W14" i="37"/>
  <c r="AA42" i="37"/>
  <c r="W42" i="37"/>
  <c r="AA13" i="37"/>
  <c r="W13" i="37"/>
  <c r="AA37" i="37"/>
  <c r="W37" i="37"/>
  <c r="AA57" i="37"/>
  <c r="W57" i="37"/>
  <c r="AA22" i="37"/>
  <c r="W22" i="37"/>
  <c r="AA29" i="37"/>
  <c r="W29" i="37"/>
  <c r="AA65" i="37"/>
  <c r="W65" i="37"/>
  <c r="AA62" i="37"/>
  <c r="W62" i="37"/>
  <c r="AA44" i="37"/>
  <c r="W44" i="37"/>
  <c r="AA104" i="37"/>
  <c r="W104" i="37"/>
  <c r="L120" i="37"/>
  <c r="AN908" i="37"/>
  <c r="AJ896" i="37"/>
  <c r="AN896" i="37" s="1"/>
  <c r="AN880" i="37"/>
  <c r="AJ864" i="37"/>
  <c r="AN864" i="37" s="1"/>
  <c r="AJ848" i="37"/>
  <c r="AN848" i="37" s="1"/>
  <c r="AJ840" i="37"/>
  <c r="AN840" i="37" s="1"/>
  <c r="AJ828" i="37"/>
  <c r="AN828" i="37" s="1"/>
  <c r="AJ820" i="37"/>
  <c r="AN820" i="37" s="1"/>
  <c r="AJ812" i="37"/>
  <c r="AN812" i="37" s="1"/>
  <c r="AJ804" i="37"/>
  <c r="AN804" i="37" s="1"/>
  <c r="AJ792" i="37"/>
  <c r="AN792" i="37" s="1"/>
  <c r="AJ764" i="37"/>
  <c r="AN764" i="37" s="1"/>
  <c r="AJ760" i="37"/>
  <c r="AN760" i="37" s="1"/>
  <c r="AJ752" i="37"/>
  <c r="AN752" i="37" s="1"/>
  <c r="AN740" i="37"/>
  <c r="AJ732" i="37"/>
  <c r="AN732" i="37" s="1"/>
  <c r="AJ720" i="37"/>
  <c r="AN720" i="37" s="1"/>
  <c r="AJ704" i="37"/>
  <c r="AN704" i="37" s="1"/>
  <c r="AJ672" i="37"/>
  <c r="AN672" i="37" s="1"/>
  <c r="AN656" i="37"/>
  <c r="AJ640" i="37"/>
  <c r="AN640" i="37" s="1"/>
  <c r="AJ624" i="37"/>
  <c r="AN624" i="37" s="1"/>
  <c r="AJ608" i="37"/>
  <c r="AN608" i="37" s="1"/>
  <c r="AJ592" i="37"/>
  <c r="AN592" i="37" s="1"/>
  <c r="AJ576" i="37"/>
  <c r="AN576" i="37" s="1"/>
  <c r="AJ556" i="37"/>
  <c r="AN556" i="37" s="1"/>
  <c r="AN544" i="37"/>
  <c r="AJ524" i="37"/>
  <c r="AN524" i="37" s="1"/>
  <c r="AJ496" i="37"/>
  <c r="AN496" i="37" s="1"/>
  <c r="AJ480" i="37"/>
  <c r="AN480" i="37" s="1"/>
  <c r="AJ464" i="37"/>
  <c r="AN464" i="37" s="1"/>
  <c r="AJ448" i="37"/>
  <c r="AN448" i="37" s="1"/>
  <c r="AN432" i="37"/>
  <c r="AJ416" i="37"/>
  <c r="AJ400" i="37"/>
  <c r="AN400" i="37" s="1"/>
  <c r="AJ392" i="37"/>
  <c r="AN392" i="37" s="1"/>
  <c r="AJ384" i="37"/>
  <c r="AN384" i="37" s="1"/>
  <c r="AJ368" i="37"/>
  <c r="AN368" i="37" s="1"/>
  <c r="AJ360" i="37"/>
  <c r="AN360" i="37" s="1"/>
  <c r="AJ352" i="37"/>
  <c r="AN352" i="37" s="1"/>
  <c r="AJ336" i="37"/>
  <c r="AN336" i="37" s="1"/>
  <c r="AJ328" i="37"/>
  <c r="AN328" i="37" s="1"/>
  <c r="AN320" i="37"/>
  <c r="AJ304" i="37"/>
  <c r="AN304" i="37" s="1"/>
  <c r="AJ296" i="37"/>
  <c r="AN296" i="37" s="1"/>
  <c r="AJ288" i="37"/>
  <c r="AN288" i="37" s="1"/>
  <c r="AJ272" i="37"/>
  <c r="AN272" i="37" s="1"/>
  <c r="AN264" i="37"/>
  <c r="AJ256" i="37"/>
  <c r="AN256" i="37" s="1"/>
  <c r="AJ240" i="37"/>
  <c r="AN240" i="37" s="1"/>
  <c r="AJ232" i="37"/>
  <c r="AN232" i="37" s="1"/>
  <c r="AJ224" i="37"/>
  <c r="AN224" i="37" s="1"/>
  <c r="AN208" i="37"/>
  <c r="AJ200" i="37"/>
  <c r="AN200" i="37" s="1"/>
  <c r="AJ192" i="37"/>
  <c r="AN192" i="37" s="1"/>
  <c r="AJ176" i="37"/>
  <c r="AN176" i="37" s="1"/>
  <c r="AJ168" i="37"/>
  <c r="AN168" i="37" s="1"/>
  <c r="AJ160" i="37"/>
  <c r="AN160" i="37" s="1"/>
  <c r="AJ144" i="37"/>
  <c r="AN144" i="37" s="1"/>
  <c r="AJ136" i="37"/>
  <c r="AN136" i="37" s="1"/>
  <c r="AJ128" i="37"/>
  <c r="AN128" i="37" s="1"/>
  <c r="AJ120" i="37"/>
  <c r="AN120" i="37" s="1"/>
  <c r="AJ112" i="37"/>
  <c r="AN112" i="37" s="1"/>
  <c r="AJ73" i="37"/>
  <c r="AN73" i="37" s="1"/>
  <c r="AJ16" i="37"/>
  <c r="AJ702" i="37"/>
  <c r="AN702" i="37" s="1"/>
  <c r="AJ626" i="37"/>
  <c r="AN626" i="37" s="1"/>
  <c r="AN586" i="37"/>
  <c r="AJ546" i="37"/>
  <c r="AN546" i="37" s="1"/>
  <c r="AJ470" i="37"/>
  <c r="AN470" i="37" s="1"/>
  <c r="AJ426" i="37"/>
  <c r="AN426" i="37" s="1"/>
  <c r="AJ394" i="37"/>
  <c r="AN394" i="37" s="1"/>
  <c r="AJ366" i="37"/>
  <c r="AN366" i="37" s="1"/>
  <c r="AJ330" i="37"/>
  <c r="AN330" i="37" s="1"/>
  <c r="AJ294" i="37"/>
  <c r="AN294" i="37" s="1"/>
  <c r="AJ254" i="37"/>
  <c r="AN254" i="37" s="1"/>
  <c r="AJ210" i="37"/>
  <c r="AN210" i="37" s="1"/>
  <c r="AJ170" i="37"/>
  <c r="AN170" i="37" s="1"/>
  <c r="AJ126" i="37"/>
  <c r="AN126" i="37" s="1"/>
  <c r="AJ911" i="37"/>
  <c r="AN911" i="37" s="1"/>
  <c r="AJ895" i="37"/>
  <c r="AN895" i="37" s="1"/>
  <c r="AJ879" i="37"/>
  <c r="AN879" i="37" s="1"/>
  <c r="AJ863" i="37"/>
  <c r="AN863" i="37" s="1"/>
  <c r="AJ847" i="37"/>
  <c r="AN847" i="37" s="1"/>
  <c r="AN831" i="37"/>
  <c r="AJ819" i="37"/>
  <c r="AN819" i="37" s="1"/>
  <c r="AN803" i="37"/>
  <c r="AJ791" i="37"/>
  <c r="AN791" i="37" s="1"/>
  <c r="AJ779" i="37"/>
  <c r="AN779" i="37" s="1"/>
  <c r="AJ763" i="37"/>
  <c r="AN763" i="37" s="1"/>
  <c r="AN747" i="37"/>
  <c r="AJ735" i="37"/>
  <c r="AN735" i="37" s="1"/>
  <c r="AN719" i="37"/>
  <c r="AJ687" i="37"/>
  <c r="AN687" i="37" s="1"/>
  <c r="AJ675" i="37"/>
  <c r="AN675" i="37" s="1"/>
  <c r="AJ659" i="37"/>
  <c r="AN659" i="37" s="1"/>
  <c r="AJ643" i="37"/>
  <c r="AN643" i="37" s="1"/>
  <c r="AJ627" i="37"/>
  <c r="AN627" i="37" s="1"/>
  <c r="AJ611" i="37"/>
  <c r="AN611" i="37" s="1"/>
  <c r="AJ595" i="37"/>
  <c r="AN595" i="37" s="1"/>
  <c r="AN579" i="37"/>
  <c r="AJ563" i="37"/>
  <c r="AN563" i="37" s="1"/>
  <c r="AN551" i="37"/>
  <c r="AJ527" i="37"/>
  <c r="AN527" i="37" s="1"/>
  <c r="AJ515" i="37"/>
  <c r="AN515" i="37" s="1"/>
  <c r="AJ503" i="37"/>
  <c r="AN503" i="37" s="1"/>
  <c r="AJ471" i="37"/>
  <c r="AN471" i="37" s="1"/>
  <c r="AJ459" i="37"/>
  <c r="AN459" i="37" s="1"/>
  <c r="AJ443" i="37"/>
  <c r="AN443" i="37" s="1"/>
  <c r="AJ427" i="37"/>
  <c r="AN427" i="37" s="1"/>
  <c r="AJ403" i="37"/>
  <c r="AN403" i="37" s="1"/>
  <c r="AJ387" i="37"/>
  <c r="AN387" i="37" s="1"/>
  <c r="AJ371" i="37"/>
  <c r="AN371" i="37" s="1"/>
  <c r="AN355" i="37"/>
  <c r="AJ339" i="37"/>
  <c r="AN339" i="37" s="1"/>
  <c r="AJ323" i="37"/>
  <c r="AN323" i="37" s="1"/>
  <c r="AJ307" i="37"/>
  <c r="AN307" i="37" s="1"/>
  <c r="AJ291" i="37"/>
  <c r="AN291" i="37" s="1"/>
  <c r="AJ279" i="37"/>
  <c r="AN279" i="37" s="1"/>
  <c r="AN271" i="37"/>
  <c r="AJ263" i="37"/>
  <c r="AN263" i="37" s="1"/>
  <c r="AJ255" i="37"/>
  <c r="AN255" i="37" s="1"/>
  <c r="AJ247" i="37"/>
  <c r="AN247" i="37" s="1"/>
  <c r="AJ239" i="37"/>
  <c r="AN239" i="37" s="1"/>
  <c r="AJ231" i="37"/>
  <c r="AN231" i="37" s="1"/>
  <c r="AJ223" i="37"/>
  <c r="AN223" i="37" s="1"/>
  <c r="AJ207" i="37"/>
  <c r="AN207" i="37" s="1"/>
  <c r="AJ199" i="37"/>
  <c r="AN199" i="37" s="1"/>
  <c r="AJ191" i="37"/>
  <c r="AN191" i="37" s="1"/>
  <c r="AJ183" i="37"/>
  <c r="AN183" i="37" s="1"/>
  <c r="AJ175" i="37"/>
  <c r="AN175" i="37" s="1"/>
  <c r="AJ167" i="37"/>
  <c r="AN167" i="37" s="1"/>
  <c r="AN159" i="37"/>
  <c r="AJ151" i="37"/>
  <c r="AN151" i="37" s="1"/>
  <c r="AJ143" i="37"/>
  <c r="AN143" i="37" s="1"/>
  <c r="AJ135" i="37"/>
  <c r="AN135" i="37" s="1"/>
  <c r="AJ127" i="37"/>
  <c r="AN127" i="37" s="1"/>
  <c r="AJ119" i="37"/>
  <c r="AN119" i="37" s="1"/>
  <c r="AJ111" i="37"/>
  <c r="AN111" i="37" s="1"/>
  <c r="AJ66" i="37"/>
  <c r="AN66" i="37" s="1"/>
  <c r="AN12" i="37"/>
  <c r="AJ686" i="37"/>
  <c r="AN686" i="37" s="1"/>
  <c r="AJ658" i="37"/>
  <c r="AN658" i="37" s="1"/>
  <c r="AJ638" i="37"/>
  <c r="AN638" i="37" s="1"/>
  <c r="AJ622" i="37"/>
  <c r="AN622" i="37" s="1"/>
  <c r="AJ602" i="37"/>
  <c r="AN602" i="37" s="1"/>
  <c r="AJ582" i="37"/>
  <c r="AN582" i="37" s="1"/>
  <c r="AJ562" i="37"/>
  <c r="AN562" i="37" s="1"/>
  <c r="AJ542" i="37"/>
  <c r="AN542" i="37" s="1"/>
  <c r="AJ514" i="37"/>
  <c r="AN514" i="37" s="1"/>
  <c r="AJ466" i="37"/>
  <c r="AN466" i="37" s="1"/>
  <c r="AJ450" i="37"/>
  <c r="AN450" i="37" s="1"/>
  <c r="AJ434" i="37"/>
  <c r="AN418" i="37"/>
  <c r="AJ398" i="37"/>
  <c r="AN398" i="37" s="1"/>
  <c r="AJ374" i="37"/>
  <c r="AN374" i="37" s="1"/>
  <c r="AJ354" i="37"/>
  <c r="AN354" i="37" s="1"/>
  <c r="AN334" i="37"/>
  <c r="AJ310" i="37"/>
  <c r="AN310" i="37" s="1"/>
  <c r="AJ290" i="37"/>
  <c r="AN290" i="37" s="1"/>
  <c r="AJ270" i="37"/>
  <c r="AN270" i="37" s="1"/>
  <c r="AN250" i="37"/>
  <c r="AJ230" i="37"/>
  <c r="AN230" i="37" s="1"/>
  <c r="AJ214" i="37"/>
  <c r="AN214" i="37" s="1"/>
  <c r="AN194" i="37"/>
  <c r="AJ174" i="37"/>
  <c r="AN174" i="37" s="1"/>
  <c r="AJ158" i="37"/>
  <c r="AN158" i="37" s="1"/>
  <c r="AN138" i="37"/>
  <c r="AJ118" i="37"/>
  <c r="AN118" i="37" s="1"/>
  <c r="AN89" i="37"/>
  <c r="AJ910" i="37"/>
  <c r="AN910" i="37" s="1"/>
  <c r="AN894" i="37"/>
  <c r="AJ878" i="37"/>
  <c r="AN878" i="37" s="1"/>
  <c r="AJ862" i="37"/>
  <c r="AN862" i="37" s="1"/>
  <c r="AJ846" i="37"/>
  <c r="AN846" i="37" s="1"/>
  <c r="AJ830" i="37"/>
  <c r="AN830" i="37" s="1"/>
  <c r="AJ913" i="37"/>
  <c r="AN913" i="37" s="1"/>
  <c r="AJ853" i="37"/>
  <c r="AN853" i="37" s="1"/>
  <c r="AN845" i="37"/>
  <c r="AJ837" i="37"/>
  <c r="AN837" i="37" s="1"/>
  <c r="AJ825" i="37"/>
  <c r="AN825" i="37" s="1"/>
  <c r="AJ809" i="37"/>
  <c r="AN809" i="37" s="1"/>
  <c r="AJ793" i="37"/>
  <c r="AN793" i="37" s="1"/>
  <c r="AJ777" i="37"/>
  <c r="AN777" i="37" s="1"/>
  <c r="AJ765" i="37"/>
  <c r="AN765" i="37" s="1"/>
  <c r="AJ749" i="37"/>
  <c r="AN749" i="37" s="1"/>
  <c r="AJ737" i="37"/>
  <c r="AN737" i="37" s="1"/>
  <c r="AJ721" i="37"/>
  <c r="AN721" i="37" s="1"/>
  <c r="AN705" i="37"/>
  <c r="AN677" i="37"/>
  <c r="AJ665" i="37"/>
  <c r="AN665" i="37" s="1"/>
  <c r="AJ653" i="37"/>
  <c r="AN653" i="37" s="1"/>
  <c r="AJ641" i="37"/>
  <c r="AN641" i="37" s="1"/>
  <c r="AJ629" i="37"/>
  <c r="AN629" i="37" s="1"/>
  <c r="AJ617" i="37"/>
  <c r="AN617" i="37" s="1"/>
  <c r="AJ605" i="37"/>
  <c r="AN605" i="37" s="1"/>
  <c r="AJ585" i="37"/>
  <c r="AN585" i="37" s="1"/>
  <c r="AJ573" i="37"/>
  <c r="AN573" i="37" s="1"/>
  <c r="AJ553" i="37"/>
  <c r="AN553" i="37" s="1"/>
  <c r="AJ401" i="37"/>
  <c r="AN401" i="37" s="1"/>
  <c r="AJ393" i="37"/>
  <c r="AN393" i="37" s="1"/>
  <c r="AJ385" i="37"/>
  <c r="AN385" i="37" s="1"/>
  <c r="AN369" i="37"/>
  <c r="AJ361" i="37"/>
  <c r="AN361" i="37" s="1"/>
  <c r="AJ353" i="37"/>
  <c r="AN353" i="37" s="1"/>
  <c r="AJ345" i="37"/>
  <c r="AN345" i="37" s="1"/>
  <c r="AJ337" i="37"/>
  <c r="AN337" i="37" s="1"/>
  <c r="AJ329" i="37"/>
  <c r="AN329" i="37" s="1"/>
  <c r="AJ321" i="37"/>
  <c r="AN321" i="37" s="1"/>
  <c r="AJ305" i="37"/>
  <c r="AN305" i="37" s="1"/>
  <c r="AJ297" i="37"/>
  <c r="AN297" i="37" s="1"/>
  <c r="AJ289" i="37"/>
  <c r="AN289" i="37" s="1"/>
  <c r="AJ269" i="37"/>
  <c r="AN269" i="37" s="1"/>
  <c r="AJ261" i="37"/>
  <c r="AN261" i="37" s="1"/>
  <c r="AJ253" i="37"/>
  <c r="AN253" i="37" s="1"/>
  <c r="AJ245" i="37"/>
  <c r="AN245" i="37" s="1"/>
  <c r="AJ237" i="37"/>
  <c r="AN237" i="37" s="1"/>
  <c r="AN229" i="37"/>
  <c r="AJ221" i="37"/>
  <c r="AN221" i="37" s="1"/>
  <c r="AJ213" i="37"/>
  <c r="AN213" i="37" s="1"/>
  <c r="AJ205" i="37"/>
  <c r="AN205" i="37" s="1"/>
  <c r="AJ197" i="37"/>
  <c r="AN197" i="37" s="1"/>
  <c r="AJ189" i="37"/>
  <c r="AN189" i="37" s="1"/>
  <c r="AJ181" i="37"/>
  <c r="AN181" i="37" s="1"/>
  <c r="AN173" i="37"/>
  <c r="AJ165" i="37"/>
  <c r="AJ157" i="37"/>
  <c r="AN157" i="37" s="1"/>
  <c r="AJ149" i="37"/>
  <c r="AN149" i="37" s="1"/>
  <c r="AJ137" i="37"/>
  <c r="AN137" i="37" s="1"/>
  <c r="AJ129" i="37"/>
  <c r="AN129" i="37" s="1"/>
  <c r="AJ121" i="37"/>
  <c r="AN121" i="37" s="1"/>
  <c r="AJ113" i="37"/>
  <c r="AN113" i="37" s="1"/>
  <c r="AJ79" i="37"/>
  <c r="AN79" i="37" s="1"/>
  <c r="AJ21" i="37"/>
  <c r="AN21" i="37" s="1"/>
  <c r="AJ806" i="37"/>
  <c r="AN806" i="37" s="1"/>
  <c r="AJ794" i="37"/>
  <c r="AN794" i="37" s="1"/>
  <c r="AN782" i="37"/>
  <c r="AJ770" i="37"/>
  <c r="AN770" i="37" s="1"/>
  <c r="AN754" i="37"/>
  <c r="AJ722" i="37"/>
  <c r="AN722" i="37" s="1"/>
  <c r="AJ714" i="37"/>
  <c r="AN714" i="37" s="1"/>
  <c r="AN698" i="37"/>
  <c r="AJ646" i="37"/>
  <c r="AN646" i="37" s="1"/>
  <c r="AA77" i="37"/>
  <c r="W77" i="37"/>
  <c r="AA76" i="37"/>
  <c r="W76" i="37"/>
  <c r="AA85" i="37"/>
  <c r="W85" i="37"/>
  <c r="AA55" i="37"/>
  <c r="W55" i="37"/>
  <c r="AA92" i="37"/>
  <c r="W92" i="37"/>
  <c r="AA36" i="37"/>
  <c r="W36" i="37"/>
  <c r="AA41" i="37"/>
  <c r="W41" i="37"/>
  <c r="AA23" i="37"/>
  <c r="W23" i="37"/>
  <c r="W35" i="37"/>
  <c r="AA35" i="37"/>
  <c r="W56" i="37"/>
  <c r="AA56" i="37"/>
  <c r="AA108" i="37"/>
  <c r="W108" i="37"/>
  <c r="AA28" i="37"/>
  <c r="W28" i="37"/>
  <c r="AA50" i="37"/>
  <c r="W50" i="37"/>
  <c r="AJ912" i="37"/>
  <c r="AN912" i="37" s="1"/>
  <c r="AJ900" i="37"/>
  <c r="AN900" i="37" s="1"/>
  <c r="AJ884" i="37"/>
  <c r="AN884" i="37" s="1"/>
  <c r="AJ868" i="37"/>
  <c r="AN868" i="37" s="1"/>
  <c r="AN852" i="37"/>
  <c r="AJ832" i="37"/>
  <c r="AN832" i="37" s="1"/>
  <c r="AN796" i="37"/>
  <c r="AJ784" i="37"/>
  <c r="AN784" i="37" s="1"/>
  <c r="AN684" i="37"/>
  <c r="AJ560" i="37"/>
  <c r="AN560" i="37" s="1"/>
  <c r="AJ536" i="37"/>
  <c r="AN536" i="37" s="1"/>
  <c r="AJ512" i="37"/>
  <c r="AN512" i="37" s="1"/>
  <c r="AJ500" i="37"/>
  <c r="AN500" i="37" s="1"/>
  <c r="AJ468" i="37"/>
  <c r="AN468" i="37" s="1"/>
  <c r="AJ436" i="37"/>
  <c r="AN436" i="37" s="1"/>
  <c r="AJ734" i="37"/>
  <c r="AN734" i="37" s="1"/>
  <c r="AJ650" i="37"/>
  <c r="AN650" i="37" s="1"/>
  <c r="AJ899" i="37"/>
  <c r="AN899" i="37" s="1"/>
  <c r="AJ883" i="37"/>
  <c r="AN883" i="37" s="1"/>
  <c r="AJ867" i="37"/>
  <c r="AN867" i="37" s="1"/>
  <c r="AJ851" i="37"/>
  <c r="AN851" i="37" s="1"/>
  <c r="AJ835" i="37"/>
  <c r="AN835" i="37" s="1"/>
  <c r="AJ823" i="37"/>
  <c r="AN823" i="37" s="1"/>
  <c r="AJ807" i="37"/>
  <c r="AN807" i="37" s="1"/>
  <c r="AJ795" i="37"/>
  <c r="AN795" i="37" s="1"/>
  <c r="AJ783" i="37"/>
  <c r="AN783" i="37" s="1"/>
  <c r="AJ767" i="37"/>
  <c r="AN767" i="37" s="1"/>
  <c r="AJ751" i="37"/>
  <c r="AN751" i="37" s="1"/>
  <c r="AJ723" i="37"/>
  <c r="AN723" i="37" s="1"/>
  <c r="AJ707" i="37"/>
  <c r="AN707" i="37" s="1"/>
  <c r="AJ667" i="37"/>
  <c r="AN667" i="37" s="1"/>
  <c r="AJ651" i="37"/>
  <c r="AN651" i="37" s="1"/>
  <c r="AN635" i="37"/>
  <c r="AJ619" i="37"/>
  <c r="AN619" i="37" s="1"/>
  <c r="AJ603" i="37"/>
  <c r="AN603" i="37" s="1"/>
  <c r="AJ587" i="37"/>
  <c r="AN587" i="37" s="1"/>
  <c r="AJ571" i="37"/>
  <c r="AN571" i="37" s="1"/>
  <c r="AJ507" i="37"/>
  <c r="AN507" i="37" s="1"/>
  <c r="AJ491" i="37"/>
  <c r="AN491" i="37" s="1"/>
  <c r="AJ483" i="37"/>
  <c r="AN483" i="37" s="1"/>
  <c r="AJ475" i="37"/>
  <c r="AN475" i="37" s="1"/>
  <c r="AJ463" i="37"/>
  <c r="AN463" i="37" s="1"/>
  <c r="AJ447" i="37"/>
  <c r="AN447" i="37" s="1"/>
  <c r="AJ431" i="37"/>
  <c r="AN431" i="37" s="1"/>
  <c r="AJ415" i="37"/>
  <c r="AN415" i="37" s="1"/>
  <c r="AJ407" i="37"/>
  <c r="AN407" i="37" s="1"/>
  <c r="AJ391" i="37"/>
  <c r="AN391" i="37" s="1"/>
  <c r="AJ375" i="37"/>
  <c r="AN375" i="37" s="1"/>
  <c r="AJ359" i="37"/>
  <c r="AN359" i="37" s="1"/>
  <c r="AJ343" i="37"/>
  <c r="AN343" i="37" s="1"/>
  <c r="AN327" i="37"/>
  <c r="AJ311" i="37"/>
  <c r="AN311" i="37" s="1"/>
  <c r="AJ295" i="37"/>
  <c r="AN295" i="37" s="1"/>
  <c r="AJ730" i="37"/>
  <c r="AN730" i="37" s="1"/>
  <c r="AJ694" i="37"/>
  <c r="AN694" i="37" s="1"/>
  <c r="AN670" i="37"/>
  <c r="AJ498" i="37"/>
  <c r="AN498" i="37" s="1"/>
  <c r="AJ478" i="37"/>
  <c r="AN478" i="37" s="1"/>
  <c r="AJ898" i="37"/>
  <c r="AN898" i="37" s="1"/>
  <c r="AJ882" i="37"/>
  <c r="AN882" i="37" s="1"/>
  <c r="AN866" i="37"/>
  <c r="AJ850" i="37"/>
  <c r="AN850" i="37" s="1"/>
  <c r="AJ834" i="37"/>
  <c r="AN834" i="37" s="1"/>
  <c r="AN901" i="37"/>
  <c r="AJ889" i="37"/>
  <c r="AN889" i="37" s="1"/>
  <c r="AJ881" i="37"/>
  <c r="AN881" i="37" s="1"/>
  <c r="AN873" i="37"/>
  <c r="AJ865" i="37"/>
  <c r="AN865" i="37" s="1"/>
  <c r="AJ829" i="37"/>
  <c r="AN829" i="37" s="1"/>
  <c r="AJ813" i="37"/>
  <c r="AN813" i="37" s="1"/>
  <c r="AJ797" i="37"/>
  <c r="AN797" i="37" s="1"/>
  <c r="AJ781" i="37"/>
  <c r="AN781" i="37" s="1"/>
  <c r="AJ753" i="37"/>
  <c r="AN753" i="37" s="1"/>
  <c r="AJ741" i="37"/>
  <c r="AN741" i="37" s="1"/>
  <c r="AJ725" i="37"/>
  <c r="AN725" i="37" s="1"/>
  <c r="AJ709" i="37"/>
  <c r="AN709" i="37" s="1"/>
  <c r="AJ693" i="37"/>
  <c r="AN693" i="37" s="1"/>
  <c r="AJ681" i="37"/>
  <c r="AJ633" i="37"/>
  <c r="AN633" i="37" s="1"/>
  <c r="AN621" i="37"/>
  <c r="AJ609" i="37"/>
  <c r="AN609" i="37" s="1"/>
  <c r="AJ597" i="37"/>
  <c r="AN597" i="37" s="1"/>
  <c r="AJ577" i="37"/>
  <c r="AN577" i="37" s="1"/>
  <c r="AN565" i="37"/>
  <c r="AJ557" i="37"/>
  <c r="AN557" i="37" s="1"/>
  <c r="AJ541" i="37"/>
  <c r="AN541" i="37" s="1"/>
  <c r="AJ533" i="37"/>
  <c r="AN533" i="37" s="1"/>
  <c r="AJ525" i="37"/>
  <c r="AN525" i="37" s="1"/>
  <c r="AJ517" i="37"/>
  <c r="AN517" i="37" s="1"/>
  <c r="AN509" i="37"/>
  <c r="AJ501" i="37"/>
  <c r="AN501" i="37" s="1"/>
  <c r="AJ493" i="37"/>
  <c r="AN493" i="37" s="1"/>
  <c r="AJ485" i="37"/>
  <c r="AN485" i="37" s="1"/>
  <c r="AJ477" i="37"/>
  <c r="AN477" i="37" s="1"/>
  <c r="AJ469" i="37"/>
  <c r="AN469" i="37" s="1"/>
  <c r="AJ461" i="37"/>
  <c r="AN461" i="37" s="1"/>
  <c r="AN453" i="37"/>
  <c r="AJ445" i="37"/>
  <c r="AN445" i="37" s="1"/>
  <c r="AJ437" i="37"/>
  <c r="AN437" i="37" s="1"/>
  <c r="AJ429" i="37"/>
  <c r="AN429" i="37" s="1"/>
  <c r="AJ421" i="37"/>
  <c r="AN421" i="37" s="1"/>
  <c r="AJ413" i="37"/>
  <c r="AN413" i="37" s="1"/>
  <c r="AJ814" i="37"/>
  <c r="AN814" i="37" s="1"/>
  <c r="AJ798" i="37"/>
  <c r="AN798" i="37" s="1"/>
  <c r="AJ786" i="37"/>
  <c r="AN786" i="37" s="1"/>
  <c r="AJ758" i="37"/>
  <c r="AN758" i="37" s="1"/>
  <c r="AJ742" i="37"/>
  <c r="AN742" i="37" s="1"/>
  <c r="AJ662" i="37"/>
  <c r="AN662" i="37" s="1"/>
  <c r="AJ618" i="37"/>
  <c r="AN618" i="37" s="1"/>
  <c r="AJ598" i="37"/>
  <c r="AN598" i="37" s="1"/>
  <c r="AJ578" i="37"/>
  <c r="AN578" i="37" s="1"/>
  <c r="AN558" i="37"/>
  <c r="AJ538" i="37"/>
  <c r="AN538" i="37" s="1"/>
  <c r="L132" i="37"/>
  <c r="L114" i="37"/>
  <c r="L52" i="37"/>
  <c r="L16" i="37"/>
  <c r="L119" i="37"/>
  <c r="L115" i="37"/>
  <c r="V17" i="37"/>
  <c r="R17" i="37"/>
  <c r="Y17" i="37"/>
  <c r="Z17" i="37"/>
  <c r="S17" i="37"/>
  <c r="U17" i="37"/>
  <c r="U14" i="37"/>
  <c r="Z14" i="37"/>
  <c r="Y14" i="37"/>
  <c r="R14" i="37"/>
  <c r="S14" i="37"/>
  <c r="V14" i="37"/>
  <c r="V13" i="37"/>
  <c r="Z13" i="37"/>
  <c r="S13" i="37"/>
  <c r="L125" i="37"/>
  <c r="L143" i="37"/>
  <c r="L113" i="37"/>
  <c r="L79" i="37"/>
  <c r="L128" i="37"/>
  <c r="L142" i="37"/>
  <c r="L126" i="37"/>
  <c r="L112" i="37"/>
  <c r="L45" i="37"/>
  <c r="L118" i="37"/>
  <c r="L38" i="37"/>
  <c r="L136" i="37"/>
  <c r="L134" i="37"/>
  <c r="L105" i="37"/>
  <c r="L141" i="37"/>
  <c r="U80" i="37"/>
  <c r="Z80" i="37"/>
  <c r="V80" i="37"/>
  <c r="Y80" i="37"/>
  <c r="S80" i="37"/>
  <c r="R80" i="37"/>
  <c r="Z63" i="37"/>
  <c r="V63" i="37"/>
  <c r="U63" i="37"/>
  <c r="Y63" i="37"/>
  <c r="R63" i="37"/>
  <c r="S63" i="37"/>
  <c r="Y42" i="37"/>
  <c r="U42" i="37"/>
  <c r="Z42" i="37"/>
  <c r="V42" i="37"/>
  <c r="S42" i="37"/>
  <c r="R42" i="37"/>
  <c r="Z37" i="37"/>
  <c r="V37" i="37"/>
  <c r="Y37" i="37"/>
  <c r="U37" i="37"/>
  <c r="R37" i="37"/>
  <c r="S37" i="37"/>
  <c r="Y22" i="37"/>
  <c r="U22" i="37"/>
  <c r="Z22" i="37"/>
  <c r="V22" i="37"/>
  <c r="S22" i="37"/>
  <c r="R22" i="37"/>
  <c r="Z29" i="37"/>
  <c r="V29" i="37"/>
  <c r="Y29" i="37"/>
  <c r="U29" i="37"/>
  <c r="R29" i="37"/>
  <c r="S29" i="37"/>
  <c r="Z71" i="37"/>
  <c r="V71" i="37"/>
  <c r="Y71" i="37"/>
  <c r="U71" i="37"/>
  <c r="R71" i="37"/>
  <c r="S71" i="37"/>
  <c r="U96" i="37"/>
  <c r="Z96" i="37"/>
  <c r="V96" i="37"/>
  <c r="Y96" i="37"/>
  <c r="S96" i="37"/>
  <c r="R96" i="37"/>
  <c r="Z75" i="37"/>
  <c r="U75" i="37"/>
  <c r="V75" i="37"/>
  <c r="Y75" i="37"/>
  <c r="R75" i="37"/>
  <c r="S75" i="37"/>
  <c r="U82" i="37"/>
  <c r="Z82" i="37"/>
  <c r="V82" i="37"/>
  <c r="Y82" i="37"/>
  <c r="S82" i="37"/>
  <c r="R82" i="37"/>
  <c r="Z55" i="37"/>
  <c r="V55" i="37"/>
  <c r="Y55" i="37"/>
  <c r="U55" i="37"/>
  <c r="R55" i="37"/>
  <c r="S55" i="37"/>
  <c r="U92" i="37"/>
  <c r="Z92" i="37"/>
  <c r="V92" i="37"/>
  <c r="Y92" i="37"/>
  <c r="S92" i="37"/>
  <c r="R92" i="37"/>
  <c r="Y36" i="37"/>
  <c r="U36" i="37"/>
  <c r="Z36" i="37"/>
  <c r="V36" i="37"/>
  <c r="S36" i="37"/>
  <c r="R36" i="37"/>
  <c r="Z23" i="37"/>
  <c r="V23" i="37"/>
  <c r="Y23" i="37"/>
  <c r="U23" i="37"/>
  <c r="R23" i="37"/>
  <c r="S23" i="37"/>
  <c r="Z19" i="37"/>
  <c r="V19" i="37"/>
  <c r="Y19" i="37"/>
  <c r="U19" i="37"/>
  <c r="R19" i="37"/>
  <c r="S19" i="37"/>
  <c r="Y56" i="37"/>
  <c r="U56" i="37"/>
  <c r="Z56" i="37"/>
  <c r="V56" i="37"/>
  <c r="S56" i="37"/>
  <c r="R56" i="37"/>
  <c r="Y26" i="37"/>
  <c r="U26" i="37"/>
  <c r="Z26" i="37"/>
  <c r="V26" i="37"/>
  <c r="S26" i="37"/>
  <c r="R26" i="37"/>
  <c r="Y28" i="37"/>
  <c r="U28" i="37"/>
  <c r="Z28" i="37"/>
  <c r="V28" i="37"/>
  <c r="S28" i="37"/>
  <c r="R28" i="37"/>
  <c r="Z25" i="37"/>
  <c r="V25" i="37"/>
  <c r="Y25" i="37"/>
  <c r="U25" i="37"/>
  <c r="R25" i="37"/>
  <c r="S25" i="37"/>
  <c r="Y62" i="37"/>
  <c r="U62" i="37"/>
  <c r="V62" i="37"/>
  <c r="Z62" i="37"/>
  <c r="S62" i="37"/>
  <c r="R62" i="37"/>
  <c r="Y44" i="37"/>
  <c r="U44" i="37"/>
  <c r="Z44" i="37"/>
  <c r="V44" i="37"/>
  <c r="S44" i="37"/>
  <c r="R44" i="37"/>
  <c r="V95" i="37"/>
  <c r="Y95" i="37"/>
  <c r="U95" i="37"/>
  <c r="Z95" i="37"/>
  <c r="R95" i="37"/>
  <c r="S95" i="37"/>
  <c r="V103" i="37"/>
  <c r="Y103" i="37"/>
  <c r="U103" i="37"/>
  <c r="Z103" i="37"/>
  <c r="R103" i="37"/>
  <c r="S103" i="37"/>
  <c r="Y74" i="37"/>
  <c r="U74" i="37"/>
  <c r="Z74" i="37"/>
  <c r="V74" i="37"/>
  <c r="S74" i="37"/>
  <c r="R74" i="37"/>
  <c r="Y70" i="37"/>
  <c r="V70" i="37"/>
  <c r="U70" i="37"/>
  <c r="Z70" i="37"/>
  <c r="S70" i="37"/>
  <c r="R70" i="37"/>
  <c r="U84" i="37"/>
  <c r="Z84" i="37"/>
  <c r="V84" i="37"/>
  <c r="Y84" i="37"/>
  <c r="S84" i="37"/>
  <c r="R84" i="37"/>
  <c r="Z49" i="37"/>
  <c r="V49" i="37"/>
  <c r="Y49" i="37"/>
  <c r="U49" i="37"/>
  <c r="R49" i="37"/>
  <c r="S49" i="37"/>
  <c r="V93" i="37"/>
  <c r="Y93" i="37"/>
  <c r="U93" i="37"/>
  <c r="Z93" i="37"/>
  <c r="R93" i="37"/>
  <c r="S93" i="37"/>
  <c r="Y34" i="37"/>
  <c r="U34" i="37"/>
  <c r="Z34" i="37"/>
  <c r="V34" i="37"/>
  <c r="S34" i="37"/>
  <c r="R34" i="37"/>
  <c r="Y40" i="37"/>
  <c r="U40" i="37"/>
  <c r="Z40" i="37"/>
  <c r="V40" i="37"/>
  <c r="S40" i="37"/>
  <c r="R40" i="37"/>
  <c r="Y20" i="37"/>
  <c r="U20" i="37"/>
  <c r="Z20" i="37"/>
  <c r="V20" i="37"/>
  <c r="S20" i="37"/>
  <c r="R20" i="37"/>
  <c r="Y32" i="37"/>
  <c r="U32" i="37"/>
  <c r="Z32" i="37"/>
  <c r="V32" i="37"/>
  <c r="S32" i="37"/>
  <c r="R32" i="37"/>
  <c r="V99" i="37"/>
  <c r="Y99" i="37"/>
  <c r="U99" i="37"/>
  <c r="Z99" i="37"/>
  <c r="R99" i="37"/>
  <c r="S99" i="37"/>
  <c r="Z53" i="37"/>
  <c r="V53" i="37"/>
  <c r="Y53" i="37"/>
  <c r="U53" i="37"/>
  <c r="R53" i="37"/>
  <c r="S53" i="37"/>
  <c r="Y24" i="37"/>
  <c r="U24" i="37"/>
  <c r="Z24" i="37"/>
  <c r="V24" i="37"/>
  <c r="S24" i="37"/>
  <c r="R24" i="37"/>
  <c r="U90" i="37"/>
  <c r="Z90" i="37"/>
  <c r="V90" i="37"/>
  <c r="Y90" i="37"/>
  <c r="S90" i="37"/>
  <c r="R90" i="37"/>
  <c r="Y50" i="37"/>
  <c r="U50" i="37"/>
  <c r="Z50" i="37"/>
  <c r="V50" i="37"/>
  <c r="S50" i="37"/>
  <c r="R50" i="37"/>
  <c r="Y60" i="37"/>
  <c r="U60" i="37"/>
  <c r="V60" i="37"/>
  <c r="Z60" i="37"/>
  <c r="S60" i="37"/>
  <c r="R60" i="37"/>
  <c r="V101" i="37"/>
  <c r="Y101" i="37"/>
  <c r="U101" i="37"/>
  <c r="Z101" i="37"/>
  <c r="R101" i="37"/>
  <c r="S101" i="37"/>
  <c r="V107" i="37"/>
  <c r="Y107" i="37"/>
  <c r="U107" i="37"/>
  <c r="Z107" i="37"/>
  <c r="R107" i="37"/>
  <c r="S107" i="37"/>
  <c r="Z69" i="37"/>
  <c r="V69" i="37"/>
  <c r="Y69" i="37"/>
  <c r="U69" i="37"/>
  <c r="R69" i="37"/>
  <c r="S69" i="37"/>
  <c r="V83" i="37"/>
  <c r="Y83" i="37"/>
  <c r="U83" i="37"/>
  <c r="Z83" i="37"/>
  <c r="R83" i="37"/>
  <c r="S83" i="37"/>
  <c r="V87" i="37"/>
  <c r="Y87" i="37"/>
  <c r="U87" i="37"/>
  <c r="Z87" i="37"/>
  <c r="R87" i="37"/>
  <c r="S87" i="37"/>
  <c r="Y64" i="37"/>
  <c r="U64" i="37"/>
  <c r="V64" i="37"/>
  <c r="Z64" i="37"/>
  <c r="S64" i="37"/>
  <c r="R64" i="37"/>
  <c r="Z27" i="37"/>
  <c r="V27" i="37"/>
  <c r="Y27" i="37"/>
  <c r="U27" i="37"/>
  <c r="R27" i="37"/>
  <c r="S27" i="37"/>
  <c r="V91" i="37"/>
  <c r="Y91" i="37"/>
  <c r="U91" i="37"/>
  <c r="Z91" i="37"/>
  <c r="R91" i="37"/>
  <c r="S91" i="37"/>
  <c r="Z43" i="37"/>
  <c r="V43" i="37"/>
  <c r="Y43" i="37"/>
  <c r="U43" i="37"/>
  <c r="R43" i="37"/>
  <c r="S43" i="37"/>
  <c r="Y18" i="37"/>
  <c r="U18" i="37"/>
  <c r="Z18" i="37"/>
  <c r="V18" i="37"/>
  <c r="S18" i="37"/>
  <c r="R18" i="37"/>
  <c r="Z33" i="37"/>
  <c r="V33" i="37"/>
  <c r="Y33" i="37"/>
  <c r="U33" i="37"/>
  <c r="R33" i="37"/>
  <c r="S33" i="37"/>
  <c r="Y58" i="37"/>
  <c r="U58" i="37"/>
  <c r="Z58" i="37"/>
  <c r="V58" i="37"/>
  <c r="S58" i="37"/>
  <c r="R58" i="37"/>
  <c r="Z51" i="37"/>
  <c r="V51" i="37"/>
  <c r="Y51" i="37"/>
  <c r="U51" i="37"/>
  <c r="R51" i="37"/>
  <c r="S51" i="37"/>
  <c r="Y54" i="37"/>
  <c r="U54" i="37"/>
  <c r="Z54" i="37"/>
  <c r="V54" i="37"/>
  <c r="S54" i="37"/>
  <c r="R54" i="37"/>
  <c r="Y30" i="37"/>
  <c r="U30" i="37"/>
  <c r="Z30" i="37"/>
  <c r="V30" i="37"/>
  <c r="S30" i="37"/>
  <c r="R30" i="37"/>
  <c r="U78" i="37"/>
  <c r="Z78" i="37"/>
  <c r="V78" i="37"/>
  <c r="Y78" i="37"/>
  <c r="S78" i="37"/>
  <c r="R78" i="37"/>
  <c r="V77" i="37"/>
  <c r="Y77" i="37"/>
  <c r="U77" i="37"/>
  <c r="Z77" i="37"/>
  <c r="R77" i="37"/>
  <c r="S77" i="37"/>
  <c r="Y72" i="37"/>
  <c r="V72" i="37"/>
  <c r="U72" i="37"/>
  <c r="Z72" i="37"/>
  <c r="S72" i="37"/>
  <c r="R72" i="37"/>
  <c r="Z61" i="37"/>
  <c r="V61" i="37"/>
  <c r="U61" i="37"/>
  <c r="Y61" i="37"/>
  <c r="R61" i="37"/>
  <c r="S61" i="37"/>
  <c r="L140" i="37"/>
  <c r="L124" i="37"/>
  <c r="L110" i="37"/>
  <c r="L31" i="37"/>
  <c r="L123" i="37"/>
  <c r="L135" i="37"/>
  <c r="L138" i="37"/>
  <c r="L122" i="37"/>
  <c r="L129" i="37"/>
  <c r="L66" i="37"/>
  <c r="L127" i="37"/>
  <c r="L21" i="37"/>
  <c r="Z47" i="37"/>
  <c r="V47" i="37"/>
  <c r="Y47" i="37"/>
  <c r="U47" i="37"/>
  <c r="R47" i="37"/>
  <c r="S47" i="37"/>
  <c r="V97" i="37"/>
  <c r="Y97" i="37"/>
  <c r="U97" i="37"/>
  <c r="Z97" i="37"/>
  <c r="R97" i="37"/>
  <c r="S97" i="37"/>
  <c r="U86" i="37"/>
  <c r="Z86" i="37"/>
  <c r="V86" i="37"/>
  <c r="Y86" i="37"/>
  <c r="S86" i="37"/>
  <c r="R86" i="37"/>
  <c r="U94" i="37"/>
  <c r="Z94" i="37"/>
  <c r="V94" i="37"/>
  <c r="Y94" i="37"/>
  <c r="S94" i="37"/>
  <c r="R94" i="37"/>
  <c r="Z57" i="37"/>
  <c r="V57" i="37"/>
  <c r="Y57" i="37"/>
  <c r="U57" i="37"/>
  <c r="R57" i="37"/>
  <c r="S57" i="37"/>
  <c r="Z65" i="37"/>
  <c r="V65" i="37"/>
  <c r="U65" i="37"/>
  <c r="Y65" i="37"/>
  <c r="R65" i="37"/>
  <c r="S65" i="37"/>
  <c r="Y68" i="37"/>
  <c r="U68" i="37"/>
  <c r="V68" i="37"/>
  <c r="Z68" i="37"/>
  <c r="S68" i="37"/>
  <c r="R68" i="37"/>
  <c r="Y76" i="37"/>
  <c r="U76" i="37"/>
  <c r="Z76" i="37"/>
  <c r="V76" i="37"/>
  <c r="S76" i="37"/>
  <c r="R76" i="37"/>
  <c r="Z41" i="37"/>
  <c r="V41" i="37"/>
  <c r="Y41" i="37"/>
  <c r="U41" i="37"/>
  <c r="R41" i="37"/>
  <c r="S41" i="37"/>
  <c r="U108" i="37"/>
  <c r="Z108" i="37"/>
  <c r="V108" i="37"/>
  <c r="Y108" i="37"/>
  <c r="S108" i="37"/>
  <c r="R108" i="37"/>
  <c r="U104" i="37"/>
  <c r="Z104" i="37"/>
  <c r="V104" i="37"/>
  <c r="Y104" i="37"/>
  <c r="S104" i="37"/>
  <c r="R104" i="37"/>
  <c r="L121" i="37"/>
  <c r="L89" i="37"/>
  <c r="L130" i="37"/>
  <c r="L116" i="37"/>
  <c r="L73" i="37"/>
  <c r="L133" i="37"/>
  <c r="L131" i="37"/>
  <c r="L117" i="37"/>
  <c r="U106" i="37"/>
  <c r="Z106" i="37"/>
  <c r="V106" i="37"/>
  <c r="Y106" i="37"/>
  <c r="S106" i="37"/>
  <c r="R106" i="37"/>
  <c r="V81" i="37"/>
  <c r="Y81" i="37"/>
  <c r="U81" i="37"/>
  <c r="Z81" i="37"/>
  <c r="R81" i="37"/>
  <c r="S81" i="37"/>
  <c r="U88" i="37"/>
  <c r="Z88" i="37"/>
  <c r="V88" i="37"/>
  <c r="Y88" i="37"/>
  <c r="S88" i="37"/>
  <c r="R88" i="37"/>
  <c r="Z67" i="37"/>
  <c r="V67" i="37"/>
  <c r="U67" i="37"/>
  <c r="Y67" i="37"/>
  <c r="R67" i="37"/>
  <c r="S67" i="37"/>
  <c r="Y46" i="37"/>
  <c r="U46" i="37"/>
  <c r="Z46" i="37"/>
  <c r="V46" i="37"/>
  <c r="S46" i="37"/>
  <c r="R46" i="37"/>
  <c r="U102" i="37"/>
  <c r="Z102" i="37"/>
  <c r="V102" i="37"/>
  <c r="Y102" i="37"/>
  <c r="S102" i="37"/>
  <c r="R102" i="37"/>
  <c r="V85" i="37"/>
  <c r="Y85" i="37"/>
  <c r="U85" i="37"/>
  <c r="Z85" i="37"/>
  <c r="R85" i="37"/>
  <c r="S85" i="37"/>
  <c r="Z35" i="37"/>
  <c r="V35" i="37"/>
  <c r="Y35" i="37"/>
  <c r="U35" i="37"/>
  <c r="R35" i="37"/>
  <c r="S35" i="37"/>
  <c r="Z39" i="37"/>
  <c r="V39" i="37"/>
  <c r="Y39" i="37"/>
  <c r="U39" i="37"/>
  <c r="R39" i="37"/>
  <c r="S39" i="37"/>
  <c r="Y48" i="37"/>
  <c r="U48" i="37"/>
  <c r="Z48" i="37"/>
  <c r="V48" i="37"/>
  <c r="S48" i="37"/>
  <c r="R48" i="37"/>
  <c r="U98" i="37"/>
  <c r="Z98" i="37"/>
  <c r="V98" i="37"/>
  <c r="Y98" i="37"/>
  <c r="S98" i="37"/>
  <c r="R98" i="37"/>
  <c r="L59" i="37"/>
  <c r="L137" i="37"/>
  <c r="L109" i="37"/>
  <c r="AJ53" i="37" l="1"/>
  <c r="AN53" i="37" s="1"/>
  <c r="P788" i="37"/>
  <c r="P664" i="37"/>
  <c r="N920" i="37"/>
  <c r="P920" i="37"/>
  <c r="N632" i="37"/>
  <c r="P748" i="37"/>
  <c r="AN664" i="37"/>
  <c r="N664" i="37" s="1"/>
  <c r="P531" i="37"/>
  <c r="P280" i="37"/>
  <c r="P504" i="37"/>
  <c r="N280" i="37"/>
  <c r="P100" i="37"/>
  <c r="P184" i="37"/>
  <c r="P696" i="37"/>
  <c r="P152" i="37"/>
  <c r="P568" i="37"/>
  <c r="P235" i="37"/>
  <c r="AN100" i="37"/>
  <c r="N100" i="37" s="1"/>
  <c r="P681" i="37"/>
  <c r="N547" i="37"/>
  <c r="P265" i="37"/>
  <c r="P263" i="37"/>
  <c r="P861" i="37"/>
  <c r="AN788" i="37"/>
  <c r="N788" i="37" s="1"/>
  <c r="N549" i="37"/>
  <c r="AN265" i="37"/>
  <c r="N265" i="37" s="1"/>
  <c r="P376" i="37"/>
  <c r="P473" i="37"/>
  <c r="P499" i="37"/>
  <c r="P467" i="37"/>
  <c r="P563" i="37"/>
  <c r="P756" i="37"/>
  <c r="P792" i="37"/>
  <c r="P66" i="37"/>
  <c r="P304" i="37"/>
  <c r="P750" i="37"/>
  <c r="P481" i="37"/>
  <c r="P314" i="37"/>
  <c r="P691" i="37"/>
  <c r="P425" i="37"/>
  <c r="P31" i="37"/>
  <c r="P648" i="37"/>
  <c r="P472" i="37"/>
  <c r="P459" i="37"/>
  <c r="P911" i="37"/>
  <c r="P851" i="37"/>
  <c r="P912" i="37"/>
  <c r="P385" i="37"/>
  <c r="P170" i="37"/>
  <c r="P817" i="37"/>
  <c r="P849" i="37"/>
  <c r="P182" i="37"/>
  <c r="P246" i="37"/>
  <c r="N534" i="37"/>
  <c r="P758" i="37"/>
  <c r="P790" i="37"/>
  <c r="P822" i="37"/>
  <c r="N854" i="37"/>
  <c r="P570" i="37"/>
  <c r="P826" i="37"/>
  <c r="P293" i="37"/>
  <c r="P381" i="37"/>
  <c r="P239" i="37"/>
  <c r="P303" i="37"/>
  <c r="P463" i="37"/>
  <c r="P495" i="37"/>
  <c r="N663" i="37"/>
  <c r="P695" i="37"/>
  <c r="P855" i="37"/>
  <c r="P887" i="37"/>
  <c r="P180" i="37"/>
  <c r="P212" i="37"/>
  <c r="P244" i="37"/>
  <c r="N276" i="37"/>
  <c r="P340" i="37"/>
  <c r="P404" i="37"/>
  <c r="P628" i="37"/>
  <c r="P732" i="37"/>
  <c r="P115" i="37"/>
  <c r="P243" i="37"/>
  <c r="P443" i="37"/>
  <c r="P249" i="37"/>
  <c r="P169" i="37"/>
  <c r="P178" i="37"/>
  <c r="P242" i="37"/>
  <c r="P506" i="37"/>
  <c r="P645" i="37"/>
  <c r="P685" i="37"/>
  <c r="P15" i="37"/>
  <c r="P181" i="37"/>
  <c r="P350" i="37"/>
  <c r="P574" i="37"/>
  <c r="P702" i="37"/>
  <c r="P734" i="37"/>
  <c r="P798" i="37"/>
  <c r="P830" i="37"/>
  <c r="P802" i="37"/>
  <c r="P834" i="37"/>
  <c r="P313" i="37"/>
  <c r="P497" i="37"/>
  <c r="P188" i="37"/>
  <c r="N252" i="37"/>
  <c r="P444" i="37"/>
  <c r="P636" i="37"/>
  <c r="P451" i="37"/>
  <c r="P771" i="37"/>
  <c r="P521" i="37"/>
  <c r="P589" i="37"/>
  <c r="P200" i="37"/>
  <c r="P232" i="37"/>
  <c r="P488" i="37"/>
  <c r="P744" i="37"/>
  <c r="P904" i="37"/>
  <c r="P689" i="37"/>
  <c r="P273" i="37"/>
  <c r="P154" i="37"/>
  <c r="P186" i="37"/>
  <c r="P218" i="37"/>
  <c r="P482" i="37"/>
  <c r="P285" i="37"/>
  <c r="P109" i="37"/>
  <c r="P353" i="37"/>
  <c r="P166" i="37"/>
  <c r="N159" i="37"/>
  <c r="P223" i="37"/>
  <c r="P255" i="37"/>
  <c r="P383" i="37"/>
  <c r="P479" i="37"/>
  <c r="P615" i="37"/>
  <c r="P775" i="37"/>
  <c r="P871" i="37"/>
  <c r="P903" i="37"/>
  <c r="P164" i="37"/>
  <c r="P260" i="37"/>
  <c r="P161" i="37"/>
  <c r="P373" i="37"/>
  <c r="P38" i="37"/>
  <c r="P387" i="37"/>
  <c r="P683" i="37"/>
  <c r="P875" i="37"/>
  <c r="N193" i="37"/>
  <c r="P73" i="37"/>
  <c r="P176" i="37"/>
  <c r="P208" i="37"/>
  <c r="P697" i="37"/>
  <c r="P805" i="37"/>
  <c r="P289" i="37"/>
  <c r="P162" i="37"/>
  <c r="P258" i="37"/>
  <c r="P290" i="37"/>
  <c r="P354" i="37"/>
  <c r="P701" i="37"/>
  <c r="P225" i="37"/>
  <c r="P377" i="37"/>
  <c r="P238" i="37"/>
  <c r="P494" i="37"/>
  <c r="P590" i="37"/>
  <c r="N654" i="37"/>
  <c r="P718" i="37"/>
  <c r="P814" i="37"/>
  <c r="P818" i="37"/>
  <c r="P231" i="37"/>
  <c r="P423" i="37"/>
  <c r="P487" i="37"/>
  <c r="P751" i="37"/>
  <c r="P815" i="37"/>
  <c r="P217" i="37"/>
  <c r="P105" i="37"/>
  <c r="P172" i="37"/>
  <c r="P236" i="37"/>
  <c r="P268" i="37"/>
  <c r="P460" i="37"/>
  <c r="N524" i="37"/>
  <c r="P652" i="37"/>
  <c r="P692" i="37"/>
  <c r="P45" i="37"/>
  <c r="N679" i="37"/>
  <c r="N548" i="37"/>
  <c r="N415" i="37"/>
  <c r="P679" i="37"/>
  <c r="P548" i="37"/>
  <c r="P680" i="37"/>
  <c r="N494" i="37"/>
  <c r="N718" i="37"/>
  <c r="P682" i="37"/>
  <c r="N181" i="37"/>
  <c r="N282" i="37"/>
  <c r="N115" i="37"/>
  <c r="N147" i="37"/>
  <c r="N150" i="37"/>
  <c r="P502" i="37"/>
  <c r="P489" i="37"/>
  <c r="P148" i="37"/>
  <c r="N414" i="37"/>
  <c r="N148" i="37"/>
  <c r="P147" i="37"/>
  <c r="P150" i="37"/>
  <c r="N546" i="37"/>
  <c r="P414" i="37"/>
  <c r="P282" i="37"/>
  <c r="P594" i="37"/>
  <c r="P591" i="37"/>
  <c r="P598" i="37"/>
  <c r="P602" i="37"/>
  <c r="P375" i="37"/>
  <c r="P174" i="37"/>
  <c r="P305" i="37"/>
  <c r="P342" i="37"/>
  <c r="P613" i="37"/>
  <c r="N516" i="37"/>
  <c r="P786" i="37"/>
  <c r="N739" i="37"/>
  <c r="P901" i="37"/>
  <c r="P769" i="37"/>
  <c r="P59" i="37"/>
  <c r="P418" i="37"/>
  <c r="P386" i="37"/>
  <c r="P177" i="37"/>
  <c r="P309" i="37"/>
  <c r="P89" i="37"/>
  <c r="N138" i="37"/>
  <c r="P202" i="37"/>
  <c r="P266" i="37"/>
  <c r="P475" i="37"/>
  <c r="N571" i="37"/>
  <c r="P731" i="37"/>
  <c r="P891" i="37"/>
  <c r="P21" i="37"/>
  <c r="P301" i="37"/>
  <c r="P160" i="37"/>
  <c r="P192" i="37"/>
  <c r="N288" i="37"/>
  <c r="P352" i="37"/>
  <c r="P608" i="37"/>
  <c r="P672" i="37"/>
  <c r="P736" i="37"/>
  <c r="P768" i="37"/>
  <c r="P800" i="37"/>
  <c r="N131" i="37"/>
  <c r="P247" i="37"/>
  <c r="P311" i="37"/>
  <c r="P439" i="37"/>
  <c r="P607" i="37"/>
  <c r="P671" i="37"/>
  <c r="P703" i="37"/>
  <c r="P735" i="37"/>
  <c r="P799" i="37"/>
  <c r="P581" i="37"/>
  <c r="P156" i="37"/>
  <c r="P252" i="37"/>
  <c r="P284" i="37"/>
  <c r="P740" i="37"/>
  <c r="P772" i="37"/>
  <c r="P804" i="37"/>
  <c r="P836" i="37"/>
  <c r="P868" i="37"/>
  <c r="P229" i="37"/>
  <c r="N761" i="37"/>
  <c r="P219" i="37"/>
  <c r="P315" i="37"/>
  <c r="P379" i="37"/>
  <c r="P52" i="37"/>
  <c r="N801" i="37"/>
  <c r="P897" i="37"/>
  <c r="P134" i="37"/>
  <c r="P198" i="37"/>
  <c r="P326" i="37"/>
  <c r="P518" i="37"/>
  <c r="P550" i="37"/>
  <c r="P742" i="37"/>
  <c r="P774" i="37"/>
  <c r="N838" i="37"/>
  <c r="P902" i="37"/>
  <c r="P586" i="37"/>
  <c r="P650" i="37"/>
  <c r="P746" i="37"/>
  <c r="P810" i="37"/>
  <c r="P906" i="37"/>
  <c r="P153" i="37"/>
  <c r="P341" i="37"/>
  <c r="P357" i="37"/>
  <c r="N378" i="37"/>
  <c r="P149" i="37"/>
  <c r="P549" i="37"/>
  <c r="P281" i="37"/>
  <c r="P283" i="37"/>
  <c r="N283" i="37"/>
  <c r="N281" i="37"/>
  <c r="N149" i="37"/>
  <c r="P416" i="37"/>
  <c r="P778" i="37"/>
  <c r="P470" i="37"/>
  <c r="P776" i="37"/>
  <c r="AN342" i="37"/>
  <c r="N342" i="37" s="1"/>
  <c r="P894" i="37"/>
  <c r="P371" i="37"/>
  <c r="P794" i="37"/>
  <c r="P447" i="37"/>
  <c r="P840" i="37"/>
  <c r="P767" i="37"/>
  <c r="P753" i="37"/>
  <c r="P896" i="37"/>
  <c r="N489" i="37"/>
  <c r="P699" i="37"/>
  <c r="P773" i="37"/>
  <c r="P455" i="37"/>
  <c r="P624" i="37"/>
  <c r="N856" i="37"/>
  <c r="P752" i="37"/>
  <c r="P358" i="37"/>
  <c r="P796" i="37"/>
  <c r="P837" i="37"/>
  <c r="P486" i="37"/>
  <c r="P715" i="37"/>
  <c r="P485" i="37"/>
  <c r="P779" i="37"/>
  <c r="N888" i="37"/>
  <c r="P713" i="37"/>
  <c r="P322" i="37"/>
  <c r="P491" i="37"/>
  <c r="P421" i="37"/>
  <c r="P327" i="37"/>
  <c r="P515" i="37"/>
  <c r="P782" i="37"/>
  <c r="N133" i="37"/>
  <c r="N317" i="37"/>
  <c r="P873" i="37"/>
  <c r="N682" i="37"/>
  <c r="P513" i="37"/>
  <c r="AN322" i="37"/>
  <c r="N322" i="37" s="1"/>
  <c r="P747" i="37"/>
  <c r="N362" i="37"/>
  <c r="AD51" i="37"/>
  <c r="AH51" i="37" s="1"/>
  <c r="AD69" i="37"/>
  <c r="AH69" i="37" s="1"/>
  <c r="AD68" i="37"/>
  <c r="AH68" i="37" s="1"/>
  <c r="AD90" i="37"/>
  <c r="AH90" i="37" s="1"/>
  <c r="AD24" i="37"/>
  <c r="AH24" i="37" s="1"/>
  <c r="AD99" i="37"/>
  <c r="AH99" i="37" s="1"/>
  <c r="AD20" i="37"/>
  <c r="AH20" i="37" s="1"/>
  <c r="AD34" i="37"/>
  <c r="AH34" i="37" s="1"/>
  <c r="AD49" i="37"/>
  <c r="AH49" i="37" s="1"/>
  <c r="AD84" i="37"/>
  <c r="AH84" i="37" s="1"/>
  <c r="AD74" i="37"/>
  <c r="AH74" i="37" s="1"/>
  <c r="AD95" i="37"/>
  <c r="AH95" i="37" s="1"/>
  <c r="AD50" i="37"/>
  <c r="AH50" i="37" s="1"/>
  <c r="AD65" i="37"/>
  <c r="AH65" i="37" s="1"/>
  <c r="AD22" i="37"/>
  <c r="AH22" i="37" s="1"/>
  <c r="AD57" i="37"/>
  <c r="AH57" i="37" s="1"/>
  <c r="AD14" i="37"/>
  <c r="AH14" i="37" s="1"/>
  <c r="AD88" i="37"/>
  <c r="AH88" i="37" s="1"/>
  <c r="AD86" i="37"/>
  <c r="AH86" i="37" s="1"/>
  <c r="AD80" i="37"/>
  <c r="AH80" i="37" s="1"/>
  <c r="AD97" i="37"/>
  <c r="AH97" i="37" s="1"/>
  <c r="AD72" i="37"/>
  <c r="AH72" i="37" s="1"/>
  <c r="AD25" i="37"/>
  <c r="AH25" i="37" s="1"/>
  <c r="AD108" i="37"/>
  <c r="AH108" i="37" s="1"/>
  <c r="AD56" i="37"/>
  <c r="AH56" i="37" s="1"/>
  <c r="AD35" i="37"/>
  <c r="AH35" i="37" s="1"/>
  <c r="AD41" i="37"/>
  <c r="AH41" i="37" s="1"/>
  <c r="AD92" i="37"/>
  <c r="AH92" i="37" s="1"/>
  <c r="AD85" i="37"/>
  <c r="AH85" i="37" s="1"/>
  <c r="AD76" i="37"/>
  <c r="AH76" i="37" s="1"/>
  <c r="AD102" i="37"/>
  <c r="AH102" i="37" s="1"/>
  <c r="AD104" i="37"/>
  <c r="AH104" i="37" s="1"/>
  <c r="AD67" i="37"/>
  <c r="AH67" i="37" s="1"/>
  <c r="AD30" i="37"/>
  <c r="AH30" i="37" s="1"/>
  <c r="AD58" i="37"/>
  <c r="AH58" i="37" s="1"/>
  <c r="AD18" i="37"/>
  <c r="AH18" i="37" s="1"/>
  <c r="AD91" i="37"/>
  <c r="AH91" i="37" s="1"/>
  <c r="AD64" i="37"/>
  <c r="AH64" i="37" s="1"/>
  <c r="AD83" i="37"/>
  <c r="AH83" i="37" s="1"/>
  <c r="AD101" i="37"/>
  <c r="AH101" i="37" s="1"/>
  <c r="AD62" i="37"/>
  <c r="AH62" i="37" s="1"/>
  <c r="AD17" i="37"/>
  <c r="AH17" i="37" s="1"/>
  <c r="AD46" i="37"/>
  <c r="AH46" i="37" s="1"/>
  <c r="AD71" i="37"/>
  <c r="AH71" i="37" s="1"/>
  <c r="AD98" i="37"/>
  <c r="AH98" i="37" s="1"/>
  <c r="AD53" i="37"/>
  <c r="AH53" i="37" s="1"/>
  <c r="AD32" i="37"/>
  <c r="AH32" i="37" s="1"/>
  <c r="AD40" i="37"/>
  <c r="AH40" i="37" s="1"/>
  <c r="AD93" i="37"/>
  <c r="AH93" i="37" s="1"/>
  <c r="AD48" i="37"/>
  <c r="AH48" i="37" s="1"/>
  <c r="AD70" i="37"/>
  <c r="AH70" i="37" s="1"/>
  <c r="AD103" i="37"/>
  <c r="AH103" i="37" s="1"/>
  <c r="AD60" i="37"/>
  <c r="AH60" i="37" s="1"/>
  <c r="AD39" i="37"/>
  <c r="AH39" i="37" s="1"/>
  <c r="AD29" i="37"/>
  <c r="AH29" i="37" s="1"/>
  <c r="AD47" i="37"/>
  <c r="AH47" i="37" s="1"/>
  <c r="AD37" i="37"/>
  <c r="AH37" i="37" s="1"/>
  <c r="AD42" i="37"/>
  <c r="AH42" i="37" s="1"/>
  <c r="AD94" i="37"/>
  <c r="AH94" i="37" s="1"/>
  <c r="AD63" i="37"/>
  <c r="AH63" i="37" s="1"/>
  <c r="AD81" i="37"/>
  <c r="AH81" i="37" s="1"/>
  <c r="AD106" i="37"/>
  <c r="AH106" i="37" s="1"/>
  <c r="AD61" i="37"/>
  <c r="AH61" i="37" s="1"/>
  <c r="AD77" i="37"/>
  <c r="AH77" i="37" s="1"/>
  <c r="AD28" i="37"/>
  <c r="AH28" i="37" s="1"/>
  <c r="AD26" i="37"/>
  <c r="AH26" i="37" s="1"/>
  <c r="AD19" i="37"/>
  <c r="AH19" i="37" s="1"/>
  <c r="AD23" i="37"/>
  <c r="AH23" i="37" s="1"/>
  <c r="AD36" i="37"/>
  <c r="AH36" i="37" s="1"/>
  <c r="AD55" i="37"/>
  <c r="AH55" i="37" s="1"/>
  <c r="AD82" i="37"/>
  <c r="AH82" i="37" s="1"/>
  <c r="AD75" i="37"/>
  <c r="AH75" i="37" s="1"/>
  <c r="AD96" i="37"/>
  <c r="AH96" i="37" s="1"/>
  <c r="AD44" i="37"/>
  <c r="AH44" i="37" s="1"/>
  <c r="AD78" i="37"/>
  <c r="AH78" i="37" s="1"/>
  <c r="AD54" i="37"/>
  <c r="AH54" i="37" s="1"/>
  <c r="AD33" i="37"/>
  <c r="AH33" i="37" s="1"/>
  <c r="AD43" i="37"/>
  <c r="AH43" i="37" s="1"/>
  <c r="AD27" i="37"/>
  <c r="AH27" i="37" s="1"/>
  <c r="AD87" i="37"/>
  <c r="AH87" i="37" s="1"/>
  <c r="AD107" i="37"/>
  <c r="AH107" i="37" s="1"/>
  <c r="N778" i="37"/>
  <c r="N387" i="37"/>
  <c r="N722" i="37"/>
  <c r="P889" i="37"/>
  <c r="P835" i="37"/>
  <c r="AN416" i="37"/>
  <c r="N416" i="37" s="1"/>
  <c r="N327" i="37"/>
  <c r="N582" i="37"/>
  <c r="Z6" i="37"/>
  <c r="P480" i="37"/>
  <c r="N839" i="37"/>
  <c r="P240" i="37"/>
  <c r="V6" i="37"/>
  <c r="P526" i="37"/>
  <c r="N875" i="37"/>
  <c r="P197" i="37"/>
  <c r="N227" i="37"/>
  <c r="P534" i="37"/>
  <c r="P204" i="37"/>
  <c r="N891" i="37"/>
  <c r="P413" i="37"/>
  <c r="P190" i="37"/>
  <c r="P259" i="37"/>
  <c r="N346" i="37"/>
  <c r="N867" i="37"/>
  <c r="N886" i="37"/>
  <c r="P378" i="37"/>
  <c r="N578" i="37"/>
  <c r="N151" i="37"/>
  <c r="N264" i="37"/>
  <c r="N592" i="37"/>
  <c r="N535" i="37"/>
  <c r="N606" i="37"/>
  <c r="N137" i="37"/>
  <c r="N759" i="37"/>
  <c r="P450" i="37"/>
  <c r="P741" i="37"/>
  <c r="N597" i="37"/>
  <c r="N705" i="37"/>
  <c r="N390" i="37"/>
  <c r="P390" i="37"/>
  <c r="N406" i="37"/>
  <c r="P406" i="37"/>
  <c r="N653" i="37"/>
  <c r="P653" i="37"/>
  <c r="N233" i="37"/>
  <c r="P233" i="37"/>
  <c r="P165" i="37"/>
  <c r="AN215" i="37"/>
  <c r="N215" i="37" s="1"/>
  <c r="P215" i="37"/>
  <c r="P346" i="37"/>
  <c r="P124" i="37"/>
  <c r="AN434" i="37"/>
  <c r="N434" i="37" s="1"/>
  <c r="P434" i="37"/>
  <c r="AN462" i="37"/>
  <c r="N462" i="37" s="1"/>
  <c r="P462" i="37"/>
  <c r="AN484" i="37"/>
  <c r="N484" i="37" s="1"/>
  <c r="P484" i="37"/>
  <c r="N714" i="37"/>
  <c r="P237" i="37"/>
  <c r="P471" i="37"/>
  <c r="P635" i="37"/>
  <c r="P431" i="37"/>
  <c r="P173" i="37"/>
  <c r="P196" i="37"/>
  <c r="N365" i="37"/>
  <c r="N393" i="37"/>
  <c r="N445" i="37"/>
  <c r="P483" i="37"/>
  <c r="N557" i="37"/>
  <c r="N763" i="37"/>
  <c r="P813" i="37"/>
  <c r="N795" i="37"/>
  <c r="P784" i="37"/>
  <c r="P79" i="37"/>
  <c r="P898" i="37"/>
  <c r="P319" i="37"/>
  <c r="P427" i="37"/>
  <c r="P194" i="37"/>
  <c r="P503" i="37"/>
  <c r="P138" i="37"/>
  <c r="P622" i="37"/>
  <c r="N124" i="37"/>
  <c r="P394" i="37"/>
  <c r="P524" i="37"/>
  <c r="P547" i="37"/>
  <c r="N214" i="37"/>
  <c r="P214" i="37"/>
  <c r="N702" i="37"/>
  <c r="P633" i="37"/>
  <c r="N510" i="37"/>
  <c r="P510" i="37"/>
  <c r="N498" i="37"/>
  <c r="N741" i="37"/>
  <c r="N502" i="37"/>
  <c r="N497" i="37"/>
  <c r="N768" i="37"/>
  <c r="N747" i="37"/>
  <c r="N607" i="37"/>
  <c r="N240" i="37"/>
  <c r="N311" i="37"/>
  <c r="N515" i="37"/>
  <c r="P477" i="37"/>
  <c r="P469" i="37"/>
  <c r="P501" i="37"/>
  <c r="P261" i="37"/>
  <c r="P686" i="37"/>
  <c r="P660" i="37"/>
  <c r="P476" i="37"/>
  <c r="N673" i="37"/>
  <c r="N881" i="37"/>
  <c r="N119" i="37"/>
  <c r="P295" i="37"/>
  <c r="P913" i="37"/>
  <c r="P698" i="37"/>
  <c r="P819" i="37"/>
  <c r="P723" i="37"/>
  <c r="P269" i="37"/>
  <c r="P687" i="37"/>
  <c r="AN681" i="37"/>
  <c r="N681" i="37" s="1"/>
  <c r="AN165" i="37"/>
  <c r="N165" i="37" s="1"/>
  <c r="P402" i="37"/>
  <c r="P426" i="37"/>
  <c r="P807" i="37"/>
  <c r="P183" i="37"/>
  <c r="P761" i="37"/>
  <c r="P122" i="37"/>
  <c r="P213" i="37"/>
  <c r="N638" i="37"/>
  <c r="N140" i="37"/>
  <c r="AN75" i="37"/>
  <c r="AN96" i="37"/>
  <c r="AJ32" i="37"/>
  <c r="AN32" i="37" s="1"/>
  <c r="N675" i="37"/>
  <c r="N876" i="37"/>
  <c r="P254" i="37"/>
  <c r="N530" i="37"/>
  <c r="N167" i="37"/>
  <c r="AJ50" i="37"/>
  <c r="AN50" i="37" s="1"/>
  <c r="AJ25" i="37"/>
  <c r="AN25" i="37" s="1"/>
  <c r="AJ108" i="37"/>
  <c r="AN108" i="37" s="1"/>
  <c r="AJ41" i="37"/>
  <c r="AN41" i="37" s="1"/>
  <c r="AJ92" i="37"/>
  <c r="AN92" i="37" s="1"/>
  <c r="AJ85" i="37"/>
  <c r="AN85" i="37" s="1"/>
  <c r="AJ76" i="37"/>
  <c r="AN76" i="37" s="1"/>
  <c r="AJ102" i="37"/>
  <c r="AN102" i="37" s="1"/>
  <c r="AJ77" i="37"/>
  <c r="AN77" i="37" s="1"/>
  <c r="AJ44" i="37"/>
  <c r="AN44" i="37" s="1"/>
  <c r="AJ29" i="37"/>
  <c r="AN29" i="37" s="1"/>
  <c r="AN47" i="37"/>
  <c r="AJ37" i="37"/>
  <c r="AN37" i="37" s="1"/>
  <c r="AJ42" i="37"/>
  <c r="AN42" i="37" s="1"/>
  <c r="AJ94" i="37"/>
  <c r="AN94" i="37" s="1"/>
  <c r="AJ63" i="37"/>
  <c r="AN63" i="37" s="1"/>
  <c r="AJ81" i="37"/>
  <c r="AN81" i="37" s="1"/>
  <c r="AJ106" i="37"/>
  <c r="AN106" i="37" s="1"/>
  <c r="AN68" i="37"/>
  <c r="AJ18" i="37"/>
  <c r="AN18" i="37" s="1"/>
  <c r="AJ27" i="37"/>
  <c r="AN27" i="37" s="1"/>
  <c r="AJ83" i="37"/>
  <c r="AN83" i="37" s="1"/>
  <c r="AJ24" i="37"/>
  <c r="AN24" i="37" s="1"/>
  <c r="AJ20" i="37"/>
  <c r="AJ34" i="37"/>
  <c r="AN34" i="37" s="1"/>
  <c r="AJ49" i="37"/>
  <c r="AN49" i="37" s="1"/>
  <c r="AJ84" i="37"/>
  <c r="AN84" i="37" s="1"/>
  <c r="AJ74" i="37"/>
  <c r="AN74" i="37" s="1"/>
  <c r="AJ95" i="37"/>
  <c r="AN95" i="37" s="1"/>
  <c r="P612" i="37"/>
  <c r="P781" i="37"/>
  <c r="N793" i="37"/>
  <c r="N845" i="37"/>
  <c r="N466" i="37"/>
  <c r="N175" i="37"/>
  <c r="N791" i="37"/>
  <c r="N366" i="37"/>
  <c r="P16" i="37"/>
  <c r="N640" i="37"/>
  <c r="N474" i="37"/>
  <c r="N809" i="37"/>
  <c r="N737" i="37"/>
  <c r="P597" i="37"/>
  <c r="P159" i="37"/>
  <c r="N823" i="37"/>
  <c r="P199" i="37"/>
  <c r="N579" i="37"/>
  <c r="N480" i="37"/>
  <c r="N370" i="37"/>
  <c r="N59" i="37"/>
  <c r="N835" i="37"/>
  <c r="N488" i="37"/>
  <c r="N244" i="37"/>
  <c r="N503" i="37"/>
  <c r="P730" i="37"/>
  <c r="P157" i="37"/>
  <c r="P230" i="37"/>
  <c r="P478" i="37"/>
  <c r="P900" i="37"/>
  <c r="P271" i="37"/>
  <c r="P789" i="37"/>
  <c r="N760" i="37"/>
  <c r="P634" i="37"/>
  <c r="P507" i="37"/>
  <c r="N649" i="37"/>
  <c r="N655" i="37"/>
  <c r="P140" i="37"/>
  <c r="P227" i="37"/>
  <c r="AN16" i="37"/>
  <c r="N16" i="37" s="1"/>
  <c r="P362" i="37"/>
  <c r="N526" i="37"/>
  <c r="N892" i="37"/>
  <c r="P270" i="37"/>
  <c r="AJ71" i="37"/>
  <c r="AN71" i="37" s="1"/>
  <c r="AJ30" i="37"/>
  <c r="AN30" i="37" s="1"/>
  <c r="AJ51" i="37"/>
  <c r="AN51" i="37" s="1"/>
  <c r="AJ43" i="37"/>
  <c r="AN43" i="37" s="1"/>
  <c r="AJ87" i="37"/>
  <c r="AN87" i="37" s="1"/>
  <c r="AJ107" i="37"/>
  <c r="AN107" i="37" s="1"/>
  <c r="AN61" i="37"/>
  <c r="AJ98" i="37"/>
  <c r="AN98" i="37" s="1"/>
  <c r="N79" i="37"/>
  <c r="P707" i="37"/>
  <c r="P832" i="37"/>
  <c r="P210" i="37"/>
  <c r="P910" i="37"/>
  <c r="P617" i="37"/>
  <c r="P143" i="37"/>
  <c r="N520" i="37"/>
  <c r="N710" i="37"/>
  <c r="N905" i="37"/>
  <c r="P576" i="37"/>
  <c r="P546" i="37"/>
  <c r="P466" i="37"/>
  <c r="N729" i="37"/>
  <c r="W6" i="37"/>
  <c r="N731" i="37"/>
  <c r="P168" i="37"/>
  <c r="N659" i="37"/>
  <c r="P496" i="37"/>
  <c r="N52" i="37"/>
  <c r="N680" i="37"/>
  <c r="N426" i="37"/>
  <c r="N386" i="37"/>
  <c r="N319" i="37"/>
  <c r="P158" i="37"/>
  <c r="P297" i="37"/>
  <c r="P189" i="37"/>
  <c r="P256" i="37"/>
  <c r="P221" i="37"/>
  <c r="P754" i="37"/>
  <c r="P908" i="37"/>
  <c r="P646" i="37"/>
  <c r="P712" i="37"/>
  <c r="P720" i="37"/>
  <c r="P468" i="37"/>
  <c r="P493" i="37"/>
  <c r="N870" i="37"/>
  <c r="N245" i="37"/>
  <c r="P382" i="37"/>
  <c r="AA6" i="37"/>
  <c r="N122" i="37"/>
  <c r="N213" i="37"/>
  <c r="P370" i="37"/>
  <c r="P442" i="37"/>
  <c r="P611" i="37"/>
  <c r="N660" i="37"/>
  <c r="P241" i="37"/>
  <c r="P777" i="37"/>
  <c r="N913" i="37"/>
  <c r="N686" i="37"/>
  <c r="N109" i="37"/>
  <c r="N634" i="37"/>
  <c r="N421" i="37"/>
  <c r="N381" i="37"/>
  <c r="N232" i="37"/>
  <c r="N295" i="37"/>
  <c r="P245" i="37"/>
  <c r="P530" i="37"/>
  <c r="N352" i="37"/>
  <c r="N857" i="37"/>
  <c r="P498" i="37"/>
  <c r="N511" i="37"/>
  <c r="N527" i="37"/>
  <c r="AJ46" i="37"/>
  <c r="AN46" i="37" s="1"/>
  <c r="AJ78" i="37"/>
  <c r="AN78" i="37" s="1"/>
  <c r="AN54" i="37"/>
  <c r="AN33" i="37"/>
  <c r="AJ91" i="37"/>
  <c r="AN91" i="37" s="1"/>
  <c r="AJ69" i="37"/>
  <c r="AN69" i="37" s="1"/>
  <c r="AJ101" i="37"/>
  <c r="AN101" i="37" s="1"/>
  <c r="AJ90" i="37"/>
  <c r="AN90" i="37" s="1"/>
  <c r="AN40" i="37"/>
  <c r="AJ93" i="37"/>
  <c r="AN93" i="37" s="1"/>
  <c r="AJ48" i="37"/>
  <c r="AN48" i="37" s="1"/>
  <c r="AJ70" i="37"/>
  <c r="AN70" i="37" s="1"/>
  <c r="AN103" i="37"/>
  <c r="P578" i="37"/>
  <c r="N743" i="37"/>
  <c r="P374" i="37"/>
  <c r="P446" i="37"/>
  <c r="P542" i="37"/>
  <c r="P823" i="37"/>
  <c r="P167" i="37"/>
  <c r="P415" i="37"/>
  <c r="AJ56" i="37"/>
  <c r="AN56" i="37" s="1"/>
  <c r="AJ35" i="37"/>
  <c r="AN35" i="37" s="1"/>
  <c r="AJ67" i="37"/>
  <c r="AN67" i="37" s="1"/>
  <c r="AJ99" i="37"/>
  <c r="AN99" i="37" s="1"/>
  <c r="P606" i="37"/>
  <c r="P638" i="37"/>
  <c r="N374" i="37"/>
  <c r="P430" i="37"/>
  <c r="P458" i="37"/>
  <c r="N542" i="37"/>
  <c r="N514" i="37"/>
  <c r="N222" i="37"/>
  <c r="N611" i="37"/>
  <c r="AJ60" i="37"/>
  <c r="AN60" i="37" s="1"/>
  <c r="AJ39" i="37"/>
  <c r="AN39" i="37" s="1"/>
  <c r="AJ28" i="37"/>
  <c r="AN26" i="37"/>
  <c r="AN19" i="37"/>
  <c r="AJ23" i="37"/>
  <c r="AN23" i="37" s="1"/>
  <c r="AJ36" i="37"/>
  <c r="AN36" i="37" s="1"/>
  <c r="AJ55" i="37"/>
  <c r="AN55" i="37" s="1"/>
  <c r="AN82" i="37"/>
  <c r="AJ104" i="37"/>
  <c r="AN104" i="37" s="1"/>
  <c r="AJ62" i="37"/>
  <c r="AN62" i="37" s="1"/>
  <c r="AJ65" i="37"/>
  <c r="AN65" i="37" s="1"/>
  <c r="AJ22" i="37"/>
  <c r="AN22" i="37" s="1"/>
  <c r="AJ57" i="37"/>
  <c r="AJ13" i="37"/>
  <c r="AN13" i="37" s="1"/>
  <c r="AJ14" i="37"/>
  <c r="AN14" i="37" s="1"/>
  <c r="AJ88" i="37"/>
  <c r="AN88" i="37" s="1"/>
  <c r="AJ86" i="37"/>
  <c r="AN86" i="37" s="1"/>
  <c r="AJ80" i="37"/>
  <c r="AN80" i="37" s="1"/>
  <c r="AJ97" i="37"/>
  <c r="AN97" i="37" s="1"/>
  <c r="AJ58" i="37"/>
  <c r="AN58" i="37" s="1"/>
  <c r="AJ17" i="37"/>
  <c r="AN17" i="37" s="1"/>
  <c r="AJ64" i="37"/>
  <c r="AN64" i="37" s="1"/>
  <c r="AJ72" i="37"/>
  <c r="AN72" i="37" s="1"/>
  <c r="N73" i="37"/>
  <c r="S6" i="37"/>
  <c r="N199" i="37"/>
  <c r="N38" i="37"/>
  <c r="N519" i="37"/>
  <c r="N197" i="37"/>
  <c r="N204" i="37"/>
  <c r="N422" i="37"/>
  <c r="N398" i="37"/>
  <c r="N241" i="37"/>
  <c r="L87" i="37"/>
  <c r="L103" i="37"/>
  <c r="P867" i="37"/>
  <c r="N246" i="37"/>
  <c r="N89" i="37"/>
  <c r="N21" i="37"/>
  <c r="N897" i="37"/>
  <c r="N735" i="37"/>
  <c r="N696" i="37"/>
  <c r="N813" i="37"/>
  <c r="N134" i="37"/>
  <c r="N646" i="37"/>
  <c r="N504" i="37"/>
  <c r="N486" i="37"/>
  <c r="N234" i="37"/>
  <c r="P222" i="37"/>
  <c r="L76" i="37"/>
  <c r="P272" i="37"/>
  <c r="P582" i="37"/>
  <c r="N799" i="37"/>
  <c r="N290" i="37"/>
  <c r="N712" i="37"/>
  <c r="N303" i="37"/>
  <c r="N650" i="37"/>
  <c r="N377" i="37"/>
  <c r="N258" i="37"/>
  <c r="N628" i="37"/>
  <c r="N143" i="37"/>
  <c r="N805" i="37"/>
  <c r="L102" i="37"/>
  <c r="N105" i="37"/>
  <c r="N887" i="37"/>
  <c r="N789" i="37"/>
  <c r="N889" i="37"/>
  <c r="N774" i="37"/>
  <c r="N703" i="37"/>
  <c r="N819" i="37"/>
  <c r="N645" i="37"/>
  <c r="N617" i="37"/>
  <c r="N266" i="37"/>
  <c r="N315" i="37"/>
  <c r="N236" i="37"/>
  <c r="N444" i="37"/>
  <c r="N273" i="37"/>
  <c r="L68" i="37"/>
  <c r="L24" i="37"/>
  <c r="L20" i="37"/>
  <c r="P137" i="37"/>
  <c r="P248" i="37"/>
  <c r="P514" i="37"/>
  <c r="N226" i="37"/>
  <c r="P264" i="37"/>
  <c r="P366" i="37"/>
  <c r="P398" i="37"/>
  <c r="P422" i="37"/>
  <c r="P438" i="37"/>
  <c r="P454" i="37"/>
  <c r="L17" i="37"/>
  <c r="P592" i="37"/>
  <c r="P739" i="37"/>
  <c r="P151" i="37"/>
  <c r="P759" i="37"/>
  <c r="P793" i="37"/>
  <c r="N692" i="37"/>
  <c r="N261" i="37"/>
  <c r="N698" i="37"/>
  <c r="N521" i="37"/>
  <c r="N496" i="37"/>
  <c r="L57" i="37"/>
  <c r="N904" i="37"/>
  <c r="L30" i="37"/>
  <c r="N825" i="37"/>
  <c r="P131" i="37"/>
  <c r="P474" i="37"/>
  <c r="P234" i="37"/>
  <c r="P113" i="37"/>
  <c r="N113" i="37"/>
  <c r="N877" i="37"/>
  <c r="P877" i="37"/>
  <c r="N533" i="37"/>
  <c r="P533" i="37"/>
  <c r="N292" i="37"/>
  <c r="P292" i="37"/>
  <c r="N155" i="37"/>
  <c r="P155" i="37"/>
  <c r="N569" i="37"/>
  <c r="P569" i="37"/>
  <c r="N330" i="37"/>
  <c r="P330" i="37"/>
  <c r="N537" i="37"/>
  <c r="P537" i="37"/>
  <c r="N363" i="37"/>
  <c r="P363" i="37"/>
  <c r="P623" i="37"/>
  <c r="N623" i="37"/>
  <c r="N853" i="37"/>
  <c r="P853" i="37"/>
  <c r="N915" i="37"/>
  <c r="P915" i="37"/>
  <c r="N286" i="37"/>
  <c r="P286" i="37"/>
  <c r="N302" i="37"/>
  <c r="P302" i="37"/>
  <c r="N523" i="37"/>
  <c r="P523" i="37"/>
  <c r="N339" i="37"/>
  <c r="P339" i="37"/>
  <c r="N399" i="37"/>
  <c r="P399" i="37"/>
  <c r="N555" i="37"/>
  <c r="P555" i="37"/>
  <c r="N708" i="37"/>
  <c r="P708" i="37"/>
  <c r="N191" i="37"/>
  <c r="P191" i="37"/>
  <c r="N332" i="37"/>
  <c r="P332" i="37"/>
  <c r="N396" i="37"/>
  <c r="P396" i="37"/>
  <c r="N452" i="37"/>
  <c r="P452" i="37"/>
  <c r="N738" i="37"/>
  <c r="P738" i="37"/>
  <c r="N536" i="37"/>
  <c r="P536" i="37"/>
  <c r="N118" i="37"/>
  <c r="P118" i="37"/>
  <c r="N333" i="37"/>
  <c r="P333" i="37"/>
  <c r="N361" i="37"/>
  <c r="P361" i="37"/>
  <c r="P417" i="37"/>
  <c r="N417" i="37"/>
  <c r="N441" i="37"/>
  <c r="P441" i="37"/>
  <c r="N461" i="37"/>
  <c r="P461" i="37"/>
  <c r="N553" i="37"/>
  <c r="P553" i="37"/>
  <c r="N621" i="37"/>
  <c r="P621" i="37"/>
  <c r="P765" i="37"/>
  <c r="N765" i="37"/>
  <c r="N828" i="37"/>
  <c r="P828" i="37"/>
  <c r="N727" i="37"/>
  <c r="P727" i="37"/>
  <c r="N846" i="37"/>
  <c r="P846" i="37"/>
  <c r="N627" i="37"/>
  <c r="P627" i="37"/>
  <c r="N619" i="37"/>
  <c r="P619" i="37"/>
  <c r="N179" i="37"/>
  <c r="P179" i="37"/>
  <c r="N211" i="37"/>
  <c r="P211" i="37"/>
  <c r="N580" i="37"/>
  <c r="P580" i="37"/>
  <c r="N852" i="37"/>
  <c r="P852" i="37"/>
  <c r="N228" i="37"/>
  <c r="P228" i="37"/>
  <c r="N310" i="37"/>
  <c r="P310" i="37"/>
  <c r="N662" i="37"/>
  <c r="P662" i="37"/>
  <c r="N711" i="37"/>
  <c r="P711" i="37"/>
  <c r="N866" i="37"/>
  <c r="P866" i="37"/>
  <c r="N323" i="37"/>
  <c r="P323" i="37"/>
  <c r="N903" i="37"/>
  <c r="N189" i="37"/>
  <c r="N831" i="37"/>
  <c r="P831" i="37"/>
  <c r="N706" i="37"/>
  <c r="P706" i="37"/>
  <c r="N130" i="37"/>
  <c r="P130" i="37"/>
  <c r="N205" i="37"/>
  <c r="P205" i="37"/>
  <c r="N517" i="37"/>
  <c r="P517" i="37"/>
  <c r="P733" i="37"/>
  <c r="N733" i="37"/>
  <c r="N878" i="37"/>
  <c r="P878" i="37"/>
  <c r="N187" i="37"/>
  <c r="P187" i="37"/>
  <c r="N123" i="37"/>
  <c r="P123" i="37"/>
  <c r="N331" i="37"/>
  <c r="P331" i="37"/>
  <c r="N868" i="37"/>
  <c r="N460" i="37"/>
  <c r="N601" i="37"/>
  <c r="P601" i="37"/>
  <c r="N318" i="37"/>
  <c r="P318" i="37"/>
  <c r="N334" i="37"/>
  <c r="P334" i="37"/>
  <c r="N505" i="37"/>
  <c r="P505" i="37"/>
  <c r="N541" i="37"/>
  <c r="P541" i="37"/>
  <c r="N614" i="37"/>
  <c r="P614" i="37"/>
  <c r="N307" i="37"/>
  <c r="P307" i="37"/>
  <c r="N631" i="37"/>
  <c r="P631" i="37"/>
  <c r="N114" i="37"/>
  <c r="P114" i="37"/>
  <c r="N300" i="37"/>
  <c r="P300" i="37"/>
  <c r="N316" i="37"/>
  <c r="P316" i="37"/>
  <c r="N348" i="37"/>
  <c r="P348" i="37"/>
  <c r="N364" i="37"/>
  <c r="P364" i="37"/>
  <c r="N380" i="37"/>
  <c r="P380" i="37"/>
  <c r="N420" i="37"/>
  <c r="P420" i="37"/>
  <c r="N436" i="37"/>
  <c r="P436" i="37"/>
  <c r="N552" i="37"/>
  <c r="P552" i="37"/>
  <c r="N668" i="37"/>
  <c r="P668" i="37"/>
  <c r="N66" i="37"/>
  <c r="N591" i="37"/>
  <c r="N568" i="37"/>
  <c r="N340" i="37"/>
  <c r="N404" i="37"/>
  <c r="N817" i="37"/>
  <c r="N376" i="37"/>
  <c r="N275" i="37"/>
  <c r="P275" i="37"/>
  <c r="N669" i="37"/>
  <c r="P669" i="37"/>
  <c r="N885" i="37"/>
  <c r="P885" i="37"/>
  <c r="N670" i="37"/>
  <c r="P670" i="37"/>
  <c r="N842" i="37"/>
  <c r="P842" i="37"/>
  <c r="N848" i="37"/>
  <c r="P848" i="37"/>
  <c r="N117" i="37"/>
  <c r="P117" i="37"/>
  <c r="N397" i="37"/>
  <c r="P397" i="37"/>
  <c r="N449" i="37"/>
  <c r="P449" i="37"/>
  <c r="N637" i="37"/>
  <c r="P637" i="37"/>
  <c r="N745" i="37"/>
  <c r="P745" i="37"/>
  <c r="N171" i="37"/>
  <c r="P171" i="37"/>
  <c r="N532" i="37"/>
  <c r="P532" i="37"/>
  <c r="N629" i="37"/>
  <c r="P629" i="37"/>
  <c r="N812" i="37"/>
  <c r="P812" i="37"/>
  <c r="N126" i="37"/>
  <c r="P126" i="37"/>
  <c r="N562" i="37"/>
  <c r="P562" i="37"/>
  <c r="N666" i="37"/>
  <c r="P666" i="37"/>
  <c r="P821" i="37"/>
  <c r="N821" i="37"/>
  <c r="N882" i="37"/>
  <c r="P882" i="37"/>
  <c r="N220" i="37"/>
  <c r="P220" i="37"/>
  <c r="N343" i="37"/>
  <c r="P343" i="37"/>
  <c r="N419" i="37"/>
  <c r="P419" i="37"/>
  <c r="N694" i="37"/>
  <c r="P694" i="37"/>
  <c r="N603" i="37"/>
  <c r="P603" i="37"/>
  <c r="N716" i="37"/>
  <c r="P716" i="37"/>
  <c r="N224" i="37"/>
  <c r="P224" i="37"/>
  <c r="N274" i="37"/>
  <c r="P274" i="37"/>
  <c r="N725" i="37"/>
  <c r="P725" i="37"/>
  <c r="N860" i="37"/>
  <c r="P860" i="37"/>
  <c r="N808" i="37"/>
  <c r="P808" i="37"/>
  <c r="N785" i="37"/>
  <c r="P785" i="37"/>
  <c r="N135" i="37"/>
  <c r="P135" i="37"/>
  <c r="P291" i="37"/>
  <c r="N291" i="37"/>
  <c r="N355" i="37"/>
  <c r="P355" i="37"/>
  <c r="N595" i="37"/>
  <c r="P595" i="37"/>
  <c r="N770" i="37"/>
  <c r="P770" i="37"/>
  <c r="N308" i="37"/>
  <c r="P308" i="37"/>
  <c r="N324" i="37"/>
  <c r="P324" i="37"/>
  <c r="N356" i="37"/>
  <c r="P356" i="37"/>
  <c r="N372" i="37"/>
  <c r="P372" i="37"/>
  <c r="N388" i="37"/>
  <c r="P388" i="37"/>
  <c r="N428" i="37"/>
  <c r="P428" i="37"/>
  <c r="N500" i="37"/>
  <c r="P500" i="37"/>
  <c r="N560" i="37"/>
  <c r="P560" i="37"/>
  <c r="N600" i="37"/>
  <c r="P600" i="37"/>
  <c r="N721" i="37"/>
  <c r="P721" i="37"/>
  <c r="N139" i="37"/>
  <c r="P139" i="37"/>
  <c r="N512" i="37"/>
  <c r="P512" i="37"/>
  <c r="N625" i="37"/>
  <c r="P625" i="37"/>
  <c r="N216" i="37"/>
  <c r="P216" i="37"/>
  <c r="N321" i="37"/>
  <c r="P321" i="37"/>
  <c r="N345" i="37"/>
  <c r="P345" i="37"/>
  <c r="N401" i="37"/>
  <c r="P401" i="37"/>
  <c r="N429" i="37"/>
  <c r="P429" i="37"/>
  <c r="N453" i="37"/>
  <c r="P453" i="37"/>
  <c r="N565" i="37"/>
  <c r="P565" i="37"/>
  <c r="N726" i="37"/>
  <c r="P726" i="37"/>
  <c r="N787" i="37"/>
  <c r="P787" i="37"/>
  <c r="N869" i="37"/>
  <c r="P869" i="37"/>
  <c r="N209" i="37"/>
  <c r="P209" i="37"/>
  <c r="N626" i="37"/>
  <c r="P626" i="37"/>
  <c r="N674" i="37"/>
  <c r="P674" i="37"/>
  <c r="N766" i="37"/>
  <c r="P766" i="37"/>
  <c r="N829" i="37"/>
  <c r="P829" i="37"/>
  <c r="N874" i="37"/>
  <c r="P874" i="37"/>
  <c r="N492" i="37"/>
  <c r="P492" i="37"/>
  <c r="N583" i="37"/>
  <c r="P583" i="37"/>
  <c r="N724" i="37"/>
  <c r="P724" i="37"/>
  <c r="N806" i="37"/>
  <c r="P806" i="37"/>
  <c r="N883" i="37"/>
  <c r="P883" i="37"/>
  <c r="N250" i="37"/>
  <c r="P250" i="37"/>
  <c r="N616" i="37"/>
  <c r="P616" i="37"/>
  <c r="N827" i="37"/>
  <c r="P827" i="37"/>
  <c r="N824" i="37"/>
  <c r="P824" i="37"/>
  <c r="P690" i="37"/>
  <c r="N690" i="37"/>
  <c r="N858" i="37"/>
  <c r="P858" i="37"/>
  <c r="P879" i="37"/>
  <c r="N879" i="37"/>
  <c r="N762" i="37"/>
  <c r="P762" i="37"/>
  <c r="N864" i="37"/>
  <c r="P864" i="37"/>
  <c r="N325" i="37"/>
  <c r="P325" i="37"/>
  <c r="N369" i="37"/>
  <c r="P369" i="37"/>
  <c r="N405" i="37"/>
  <c r="P405" i="37"/>
  <c r="N465" i="37"/>
  <c r="P465" i="37"/>
  <c r="N561" i="37"/>
  <c r="P561" i="37"/>
  <c r="N657" i="37"/>
  <c r="P657" i="37"/>
  <c r="N816" i="37"/>
  <c r="P816" i="37"/>
  <c r="N508" i="37"/>
  <c r="P508" i="37"/>
  <c r="N540" i="37"/>
  <c r="P540" i="37"/>
  <c r="N641" i="37"/>
  <c r="P641" i="37"/>
  <c r="N757" i="37"/>
  <c r="P757" i="37"/>
  <c r="N841" i="37"/>
  <c r="P841" i="37"/>
  <c r="N112" i="37"/>
  <c r="P112" i="37"/>
  <c r="N566" i="37"/>
  <c r="P566" i="37"/>
  <c r="N618" i="37"/>
  <c r="P618" i="37"/>
  <c r="N704" i="37"/>
  <c r="P704" i="37"/>
  <c r="P287" i="37"/>
  <c r="N287" i="37"/>
  <c r="N351" i="37"/>
  <c r="P351" i="37"/>
  <c r="N559" i="37"/>
  <c r="P559" i="37"/>
  <c r="N859" i="37"/>
  <c r="P859" i="37"/>
  <c r="N639" i="37"/>
  <c r="P639" i="37"/>
  <c r="N895" i="37"/>
  <c r="P895" i="37"/>
  <c r="N121" i="37"/>
  <c r="P121" i="37"/>
  <c r="N572" i="37"/>
  <c r="P572" i="37"/>
  <c r="N872" i="37"/>
  <c r="P872" i="37"/>
  <c r="N907" i="37"/>
  <c r="P907" i="37"/>
  <c r="N141" i="37"/>
  <c r="P141" i="37"/>
  <c r="N116" i="37"/>
  <c r="P116" i="37"/>
  <c r="N294" i="37"/>
  <c r="P294" i="37"/>
  <c r="N298" i="37"/>
  <c r="P298" i="37"/>
  <c r="N684" i="37"/>
  <c r="P684" i="37"/>
  <c r="N299" i="37"/>
  <c r="P299" i="37"/>
  <c r="N391" i="37"/>
  <c r="P391" i="37"/>
  <c r="N551" i="37"/>
  <c r="P551" i="37"/>
  <c r="N262" i="37"/>
  <c r="P262" i="37"/>
  <c r="N296" i="37"/>
  <c r="P296" i="37"/>
  <c r="N312" i="37"/>
  <c r="P312" i="37"/>
  <c r="N328" i="37"/>
  <c r="P328" i="37"/>
  <c r="N344" i="37"/>
  <c r="P344" i="37"/>
  <c r="N360" i="37"/>
  <c r="P360" i="37"/>
  <c r="N392" i="37"/>
  <c r="P392" i="37"/>
  <c r="N408" i="37"/>
  <c r="P408" i="37"/>
  <c r="N432" i="37"/>
  <c r="P432" i="37"/>
  <c r="N448" i="37"/>
  <c r="P448" i="37"/>
  <c r="N464" i="37"/>
  <c r="P464" i="37"/>
  <c r="N522" i="37"/>
  <c r="P522" i="37"/>
  <c r="N564" i="37"/>
  <c r="P564" i="37"/>
  <c r="N620" i="37"/>
  <c r="P620" i="37"/>
  <c r="N783" i="37"/>
  <c r="P783" i="37"/>
  <c r="N884" i="37"/>
  <c r="P884" i="37"/>
  <c r="N528" i="37"/>
  <c r="P528" i="37"/>
  <c r="N111" i="37"/>
  <c r="P111" i="37"/>
  <c r="N329" i="37"/>
  <c r="P329" i="37"/>
  <c r="N409" i="37"/>
  <c r="P409" i="37"/>
  <c r="N433" i="37"/>
  <c r="P433" i="37"/>
  <c r="N457" i="37"/>
  <c r="P457" i="37"/>
  <c r="N525" i="37"/>
  <c r="P525" i="37"/>
  <c r="N593" i="37"/>
  <c r="P593" i="37"/>
  <c r="N893" i="37"/>
  <c r="P893" i="37"/>
  <c r="N163" i="37"/>
  <c r="P163" i="37"/>
  <c r="N642" i="37"/>
  <c r="P642" i="37"/>
  <c r="N797" i="37"/>
  <c r="P797" i="37"/>
  <c r="N890" i="37"/>
  <c r="P890" i="37"/>
  <c r="N257" i="37"/>
  <c r="P257" i="37"/>
  <c r="N587" i="37"/>
  <c r="P587" i="37"/>
  <c r="N728" i="37"/>
  <c r="P728" i="37"/>
  <c r="N909" i="37"/>
  <c r="P909" i="37"/>
  <c r="N136" i="37"/>
  <c r="P136" i="37"/>
  <c r="N195" i="37"/>
  <c r="P195" i="37"/>
  <c r="N717" i="37"/>
  <c r="P717" i="37"/>
  <c r="N110" i="37"/>
  <c r="P110" i="37"/>
  <c r="N719" i="37"/>
  <c r="P719" i="37"/>
  <c r="P722" i="37"/>
  <c r="P658" i="37"/>
  <c r="P763" i="37"/>
  <c r="P206" i="37"/>
  <c r="P317" i="37"/>
  <c r="P365" i="37"/>
  <c r="P393" i="37"/>
  <c r="P445" i="37"/>
  <c r="P516" i="37"/>
  <c r="P557" i="37"/>
  <c r="P649" i="37"/>
  <c r="N647" i="37"/>
  <c r="P647" i="37"/>
  <c r="P511" i="37"/>
  <c r="P632" i="37"/>
  <c r="N780" i="37"/>
  <c r="P780" i="37"/>
  <c r="N337" i="37"/>
  <c r="P337" i="37"/>
  <c r="N573" i="37"/>
  <c r="P573" i="37"/>
  <c r="N120" i="37"/>
  <c r="P120" i="37"/>
  <c r="N251" i="37"/>
  <c r="P251" i="37"/>
  <c r="N577" i="37"/>
  <c r="P577" i="37"/>
  <c r="N142" i="37"/>
  <c r="P142" i="37"/>
  <c r="N554" i="37"/>
  <c r="P554" i="37"/>
  <c r="N359" i="37"/>
  <c r="P359" i="37"/>
  <c r="N395" i="37"/>
  <c r="P395" i="37"/>
  <c r="N435" i="37"/>
  <c r="P435" i="37"/>
  <c r="N567" i="37"/>
  <c r="P567" i="37"/>
  <c r="N643" i="37"/>
  <c r="P643" i="37"/>
  <c r="N833" i="37"/>
  <c r="P833" i="37"/>
  <c r="N588" i="37"/>
  <c r="P588" i="37"/>
  <c r="N644" i="37"/>
  <c r="P644" i="37"/>
  <c r="L93" i="37"/>
  <c r="N539" i="37"/>
  <c r="P539" i="37"/>
  <c r="N585" i="37"/>
  <c r="P585" i="37"/>
  <c r="P857" i="37"/>
  <c r="P905" i="37"/>
  <c r="P119" i="37"/>
  <c r="P193" i="37"/>
  <c r="P856" i="37"/>
  <c r="P888" i="37"/>
  <c r="P714" i="37"/>
  <c r="P743" i="37"/>
  <c r="P809" i="37"/>
  <c r="P838" i="37"/>
  <c r="P870" i="37"/>
  <c r="N206" i="37"/>
  <c r="P655" i="37"/>
  <c r="P737" i="37"/>
  <c r="P571" i="37"/>
  <c r="P185" i="37"/>
  <c r="P535" i="37"/>
  <c r="N127" i="37"/>
  <c r="P127" i="37"/>
  <c r="N125" i="37"/>
  <c r="P125" i="37"/>
  <c r="N267" i="37"/>
  <c r="P267" i="37"/>
  <c r="N665" i="37"/>
  <c r="P665" i="37"/>
  <c r="N306" i="37"/>
  <c r="P306" i="37"/>
  <c r="N338" i="37"/>
  <c r="P338" i="37"/>
  <c r="N509" i="37"/>
  <c r="P509" i="37"/>
  <c r="N529" i="37"/>
  <c r="P529" i="37"/>
  <c r="N630" i="37"/>
  <c r="P630" i="37"/>
  <c r="N700" i="37"/>
  <c r="P700" i="37"/>
  <c r="N749" i="37"/>
  <c r="P749" i="37"/>
  <c r="N850" i="37"/>
  <c r="P850" i="37"/>
  <c r="N688" i="37"/>
  <c r="P688" i="37"/>
  <c r="N253" i="37"/>
  <c r="P253" i="37"/>
  <c r="N347" i="37"/>
  <c r="P347" i="37"/>
  <c r="N407" i="37"/>
  <c r="P407" i="37"/>
  <c r="N132" i="37"/>
  <c r="P132" i="37"/>
  <c r="N207" i="37"/>
  <c r="P207" i="37"/>
  <c r="N320" i="37"/>
  <c r="P320" i="37"/>
  <c r="N336" i="37"/>
  <c r="P336" i="37"/>
  <c r="N368" i="37"/>
  <c r="P368" i="37"/>
  <c r="N384" i="37"/>
  <c r="P384" i="37"/>
  <c r="N400" i="37"/>
  <c r="P400" i="37"/>
  <c r="N424" i="37"/>
  <c r="P424" i="37"/>
  <c r="N440" i="37"/>
  <c r="P440" i="37"/>
  <c r="N456" i="37"/>
  <c r="P456" i="37"/>
  <c r="N556" i="37"/>
  <c r="P556" i="37"/>
  <c r="N584" i="37"/>
  <c r="P584" i="37"/>
  <c r="N914" i="37"/>
  <c r="P914" i="37"/>
  <c r="N490" i="37"/>
  <c r="P490" i="37"/>
  <c r="N129" i="37"/>
  <c r="P129" i="37"/>
  <c r="N661" i="37"/>
  <c r="P661" i="37"/>
  <c r="N862" i="37"/>
  <c r="P862" i="37"/>
  <c r="N538" i="37"/>
  <c r="P538" i="37"/>
  <c r="N843" i="37"/>
  <c r="P843" i="37"/>
  <c r="N651" i="37"/>
  <c r="P651" i="37"/>
  <c r="N764" i="37"/>
  <c r="P764" i="37"/>
  <c r="N847" i="37"/>
  <c r="P847" i="37"/>
  <c r="N596" i="37"/>
  <c r="P596" i="37"/>
  <c r="N811" i="37"/>
  <c r="P811" i="37"/>
  <c r="N880" i="37"/>
  <c r="P880" i="37"/>
  <c r="N820" i="37"/>
  <c r="P820" i="37"/>
  <c r="N899" i="37"/>
  <c r="P899" i="37"/>
  <c r="N349" i="37"/>
  <c r="P349" i="37"/>
  <c r="N389" i="37"/>
  <c r="P389" i="37"/>
  <c r="N437" i="37"/>
  <c r="P437" i="37"/>
  <c r="N605" i="37"/>
  <c r="P605" i="37"/>
  <c r="N865" i="37"/>
  <c r="P865" i="37"/>
  <c r="N609" i="37"/>
  <c r="P609" i="37"/>
  <c r="N201" i="37"/>
  <c r="P201" i="37"/>
  <c r="N558" i="37"/>
  <c r="P558" i="37"/>
  <c r="N755" i="37"/>
  <c r="P755" i="37"/>
  <c r="N335" i="37"/>
  <c r="P335" i="37"/>
  <c r="N367" i="37"/>
  <c r="P367" i="37"/>
  <c r="N403" i="37"/>
  <c r="P403" i="37"/>
  <c r="N599" i="37"/>
  <c r="P599" i="37"/>
  <c r="N667" i="37"/>
  <c r="P667" i="37"/>
  <c r="N863" i="37"/>
  <c r="P863" i="37"/>
  <c r="N128" i="37"/>
  <c r="P128" i="37"/>
  <c r="N203" i="37"/>
  <c r="P203" i="37"/>
  <c r="N604" i="37"/>
  <c r="P604" i="37"/>
  <c r="N656" i="37"/>
  <c r="P656" i="37"/>
  <c r="N709" i="37"/>
  <c r="P709" i="37"/>
  <c r="N844" i="37"/>
  <c r="P844" i="37"/>
  <c r="N575" i="37"/>
  <c r="P575" i="37"/>
  <c r="N803" i="37"/>
  <c r="P803" i="37"/>
  <c r="P226" i="37"/>
  <c r="P133" i="37"/>
  <c r="P610" i="37"/>
  <c r="P520" i="37"/>
  <c r="P673" i="37"/>
  <c r="N272" i="37"/>
  <c r="P527" i="37"/>
  <c r="P705" i="37"/>
  <c r="P710" i="37"/>
  <c r="P760" i="37"/>
  <c r="P881" i="37"/>
  <c r="P175" i="37"/>
  <c r="P663" i="37"/>
  <c r="P795" i="37"/>
  <c r="P845" i="37"/>
  <c r="P276" i="37"/>
  <c r="P654" i="37"/>
  <c r="P791" i="37"/>
  <c r="P825" i="37"/>
  <c r="P854" i="37"/>
  <c r="P886" i="37"/>
  <c r="P659" i="37"/>
  <c r="P839" i="37"/>
  <c r="P288" i="37"/>
  <c r="P519" i="37"/>
  <c r="P801" i="37"/>
  <c r="N693" i="37"/>
  <c r="N430" i="37"/>
  <c r="N446" i="37"/>
  <c r="N777" i="37"/>
  <c r="P876" i="37"/>
  <c r="P579" i="37"/>
  <c r="N612" i="37"/>
  <c r="N190" i="37"/>
  <c r="N259" i="37"/>
  <c r="N418" i="37"/>
  <c r="N450" i="37"/>
  <c r="P675" i="37"/>
  <c r="P640" i="37"/>
  <c r="P729" i="37"/>
  <c r="N248" i="37"/>
  <c r="N438" i="37"/>
  <c r="N454" i="37"/>
  <c r="P892" i="37"/>
  <c r="L14" i="37"/>
  <c r="N622" i="37"/>
  <c r="P693" i="37"/>
  <c r="N442" i="37"/>
  <c r="N458" i="37"/>
  <c r="N671" i="37"/>
  <c r="N767" i="37"/>
  <c r="N912" i="37"/>
  <c r="N247" i="37"/>
  <c r="N851" i="37"/>
  <c r="N563" i="37"/>
  <c r="N304" i="37"/>
  <c r="N751" i="37"/>
  <c r="L35" i="37"/>
  <c r="L67" i="37"/>
  <c r="N901" i="37"/>
  <c r="N861" i="37"/>
  <c r="N911" i="37"/>
  <c r="N855" i="37"/>
  <c r="N624" i="37"/>
  <c r="N871" i="37"/>
  <c r="N810" i="37"/>
  <c r="N255" i="37"/>
  <c r="N313" i="37"/>
  <c r="N357" i="37"/>
  <c r="N873" i="37"/>
  <c r="N451" i="37"/>
  <c r="N672" i="37"/>
  <c r="N849" i="37"/>
  <c r="N753" i="37"/>
  <c r="N826" i="37"/>
  <c r="N910" i="37"/>
  <c r="L85" i="37"/>
  <c r="L53" i="37"/>
  <c r="L23" i="37"/>
  <c r="L71" i="37"/>
  <c r="L98" i="37"/>
  <c r="L46" i="37"/>
  <c r="L106" i="37"/>
  <c r="L47" i="37"/>
  <c r="L56" i="37"/>
  <c r="L75" i="37"/>
  <c r="L96" i="37"/>
  <c r="L29" i="37"/>
  <c r="L22" i="37"/>
  <c r="L63" i="37"/>
  <c r="L80" i="37"/>
  <c r="N683" i="37"/>
  <c r="N493" i="37"/>
  <c r="N723" i="37"/>
  <c r="N467" i="37"/>
  <c r="N633" i="37"/>
  <c r="N687" i="37"/>
  <c r="N168" i="37"/>
  <c r="N212" i="37"/>
  <c r="N178" i="37"/>
  <c r="N479" i="37"/>
  <c r="N570" i="37"/>
  <c r="N894" i="37"/>
  <c r="N230" i="37"/>
  <c r="N830" i="37"/>
  <c r="N202" i="37"/>
  <c r="N371" i="37"/>
  <c r="N439" i="37"/>
  <c r="N469" i="37"/>
  <c r="N284" i="37"/>
  <c r="N478" i="37"/>
  <c r="N790" i="37"/>
  <c r="N840" i="37"/>
  <c r="L81" i="37"/>
  <c r="N160" i="37"/>
  <c r="N802" i="37"/>
  <c r="N161" i="37"/>
  <c r="N153" i="37"/>
  <c r="N225" i="37"/>
  <c r="N305" i="37"/>
  <c r="N353" i="37"/>
  <c r="N752" i="37"/>
  <c r="N794" i="37"/>
  <c r="N229" i="37"/>
  <c r="N358" i="37"/>
  <c r="N707" i="37"/>
  <c r="N832" i="37"/>
  <c r="N685" i="37"/>
  <c r="N188" i="37"/>
  <c r="L41" i="37"/>
  <c r="N742" i="37"/>
  <c r="N172" i="37"/>
  <c r="N746" i="37"/>
  <c r="N818" i="37"/>
  <c r="N285" i="37"/>
  <c r="N208" i="37"/>
  <c r="N470" i="37"/>
  <c r="N235" i="37"/>
  <c r="N550" i="37"/>
  <c r="N775" i="37"/>
  <c r="N379" i="37"/>
  <c r="N499" i="37"/>
  <c r="N836" i="37"/>
  <c r="N152" i="37"/>
  <c r="N608" i="37"/>
  <c r="N158" i="37"/>
  <c r="N297" i="37"/>
  <c r="N699" i="37"/>
  <c r="N256" i="37"/>
  <c r="N326" i="37"/>
  <c r="N354" i="37"/>
  <c r="N487" i="37"/>
  <c r="N513" i="37"/>
  <c r="N590" i="37"/>
  <c r="N375" i="37"/>
  <c r="N447" i="37"/>
  <c r="N475" i="37"/>
  <c r="N734" i="37"/>
  <c r="N900" i="37"/>
  <c r="L48" i="37"/>
  <c r="L39" i="37"/>
  <c r="N263" i="37"/>
  <c r="N169" i="37"/>
  <c r="N174" i="37"/>
  <c r="N309" i="37"/>
  <c r="N385" i="37"/>
  <c r="N908" i="37"/>
  <c r="N184" i="37"/>
  <c r="N243" i="37"/>
  <c r="N586" i="37"/>
  <c r="N800" i="37"/>
  <c r="N906" i="37"/>
  <c r="N506" i="37"/>
  <c r="N615" i="37"/>
  <c r="N750" i="37"/>
  <c r="N814" i="37"/>
  <c r="N210" i="37"/>
  <c r="N792" i="37"/>
  <c r="N834" i="37"/>
  <c r="N896" i="37"/>
  <c r="L104" i="37"/>
  <c r="L65" i="37"/>
  <c r="L97" i="37"/>
  <c r="N186" i="37"/>
  <c r="N769" i="37"/>
  <c r="N180" i="37"/>
  <c r="N782" i="37"/>
  <c r="N902" i="37"/>
  <c r="N166" i="37"/>
  <c r="N293" i="37"/>
  <c r="N473" i="37"/>
  <c r="N837" i="37"/>
  <c r="N476" i="37"/>
  <c r="N249" i="37"/>
  <c r="N574" i="37"/>
  <c r="N715" i="37"/>
  <c r="N898" i="37"/>
  <c r="N427" i="37"/>
  <c r="N459" i="37"/>
  <c r="N194" i="37"/>
  <c r="N776" i="37"/>
  <c r="N156" i="37"/>
  <c r="N231" i="37"/>
  <c r="N636" i="37"/>
  <c r="N695" i="37"/>
  <c r="N771" i="37"/>
  <c r="L61" i="37"/>
  <c r="L72" i="37"/>
  <c r="L54" i="37"/>
  <c r="L33" i="37"/>
  <c r="L18" i="37"/>
  <c r="L27" i="37"/>
  <c r="L64" i="37"/>
  <c r="L69" i="37"/>
  <c r="L107" i="37"/>
  <c r="L60" i="37"/>
  <c r="L40" i="37"/>
  <c r="L49" i="37"/>
  <c r="L84" i="37"/>
  <c r="L95" i="37"/>
  <c r="L25" i="37"/>
  <c r="L28" i="37"/>
  <c r="L19" i="37"/>
  <c r="L55" i="37"/>
  <c r="L82" i="37"/>
  <c r="L37" i="37"/>
  <c r="L42" i="37"/>
  <c r="N164" i="37"/>
  <c r="N162" i="37"/>
  <c r="N237" i="37"/>
  <c r="N268" i="37"/>
  <c r="N314" i="37"/>
  <c r="N471" i="37"/>
  <c r="N491" i="37"/>
  <c r="N594" i="37"/>
  <c r="N756" i="37"/>
  <c r="N383" i="37"/>
  <c r="N423" i="37"/>
  <c r="N455" i="37"/>
  <c r="N691" i="37"/>
  <c r="N170" i="37"/>
  <c r="N221" i="37"/>
  <c r="N754" i="37"/>
  <c r="N804" i="37"/>
  <c r="L88" i="37"/>
  <c r="N589" i="37"/>
  <c r="N196" i="37"/>
  <c r="N239" i="37"/>
  <c r="N341" i="37"/>
  <c r="N425" i="37"/>
  <c r="N483" i="37"/>
  <c r="N772" i="37"/>
  <c r="N260" i="37"/>
  <c r="N238" i="37"/>
  <c r="N472" i="37"/>
  <c r="N518" i="37"/>
  <c r="N822" i="37"/>
  <c r="N223" i="37"/>
  <c r="L108" i="37"/>
  <c r="L94" i="37"/>
  <c r="N784" i="37"/>
  <c r="N732" i="37"/>
  <c r="N796" i="37"/>
  <c r="N200" i="37"/>
  <c r="N301" i="37"/>
  <c r="N481" i="37"/>
  <c r="N289" i="37"/>
  <c r="N598" i="37"/>
  <c r="N485" i="37"/>
  <c r="N779" i="37"/>
  <c r="N182" i="37"/>
  <c r="L50" i="37"/>
  <c r="L99" i="37"/>
  <c r="L34" i="37"/>
  <c r="L70" i="37"/>
  <c r="L44" i="37"/>
  <c r="L26" i="37"/>
  <c r="L36" i="37"/>
  <c r="N192" i="37"/>
  <c r="N242" i="37"/>
  <c r="N730" i="37"/>
  <c r="N157" i="37"/>
  <c r="N219" i="37"/>
  <c r="N477" i="37"/>
  <c r="N697" i="37"/>
  <c r="N740" i="37"/>
  <c r="N635" i="37"/>
  <c r="N773" i="37"/>
  <c r="N431" i="37"/>
  <c r="N463" i="37"/>
  <c r="N701" i="37"/>
  <c r="N798" i="37"/>
  <c r="N173" i="37"/>
  <c r="N652" i="37"/>
  <c r="N198" i="37"/>
  <c r="N271" i="37"/>
  <c r="N373" i="37"/>
  <c r="N501" i="37"/>
  <c r="N154" i="37"/>
  <c r="N482" i="37"/>
  <c r="N218" i="37"/>
  <c r="N689" i="37"/>
  <c r="L86" i="37"/>
  <c r="N581" i="37"/>
  <c r="N744" i="37"/>
  <c r="N748" i="37"/>
  <c r="N176" i="37"/>
  <c r="N468" i="37"/>
  <c r="N736" i="37"/>
  <c r="N217" i="37"/>
  <c r="N350" i="37"/>
  <c r="N602" i="37"/>
  <c r="N758" i="37"/>
  <c r="N443" i="37"/>
  <c r="N495" i="37"/>
  <c r="N786" i="37"/>
  <c r="L77" i="37"/>
  <c r="L78" i="37"/>
  <c r="L51" i="37"/>
  <c r="L58" i="37"/>
  <c r="L43" i="37"/>
  <c r="L91" i="37"/>
  <c r="L83" i="37"/>
  <c r="L101" i="37"/>
  <c r="L90" i="37"/>
  <c r="L32" i="37"/>
  <c r="L74" i="37"/>
  <c r="L62" i="37"/>
  <c r="L92" i="37"/>
  <c r="N15" i="37"/>
  <c r="N781" i="37"/>
  <c r="N45" i="37"/>
  <c r="N720" i="37"/>
  <c r="N713" i="37"/>
  <c r="N610" i="37"/>
  <c r="N183" i="37"/>
  <c r="N177" i="37"/>
  <c r="N269" i="37"/>
  <c r="N576" i="37"/>
  <c r="N507" i="37"/>
  <c r="N254" i="37"/>
  <c r="N413" i="37"/>
  <c r="N394" i="37"/>
  <c r="N382" i="37"/>
  <c r="N270" i="37"/>
  <c r="N185" i="37"/>
  <c r="N613" i="37"/>
  <c r="N658" i="37"/>
  <c r="N531" i="37"/>
  <c r="N807" i="37"/>
  <c r="N815" i="37"/>
  <c r="N402" i="37"/>
  <c r="N648" i="37"/>
  <c r="N31" i="37"/>
  <c r="J664" i="37" l="1"/>
  <c r="J549" i="37"/>
  <c r="J920" i="37"/>
  <c r="J547" i="37"/>
  <c r="J826" i="37"/>
  <c r="J473" i="37"/>
  <c r="J169" i="37"/>
  <c r="J568" i="37"/>
  <c r="J632" i="37"/>
  <c r="J504" i="37"/>
  <c r="J696" i="37"/>
  <c r="J531" i="37"/>
  <c r="J100" i="37"/>
  <c r="J280" i="37"/>
  <c r="J861" i="37"/>
  <c r="J376" i="37"/>
  <c r="J681" i="37"/>
  <c r="J563" i="37"/>
  <c r="J497" i="37"/>
  <c r="J238" i="37"/>
  <c r="J265" i="37"/>
  <c r="J66" i="37"/>
  <c r="J692" i="37"/>
  <c r="J273" i="37"/>
  <c r="J499" i="37"/>
  <c r="J353" i="37"/>
  <c r="J871" i="37"/>
  <c r="J176" i="37"/>
  <c r="J506" i="37"/>
  <c r="J849" i="37"/>
  <c r="J313" i="37"/>
  <c r="J304" i="37"/>
  <c r="J482" i="37"/>
  <c r="J314" i="37"/>
  <c r="J481" i="37"/>
  <c r="J45" i="37"/>
  <c r="J373" i="37"/>
  <c r="J822" i="37"/>
  <c r="J911" i="37"/>
  <c r="J758" i="37"/>
  <c r="J732" i="37"/>
  <c r="J654" i="37"/>
  <c r="J663" i="37"/>
  <c r="J193" i="37"/>
  <c r="J232" i="37"/>
  <c r="J236" i="37"/>
  <c r="J249" i="37"/>
  <c r="J734" i="37"/>
  <c r="J570" i="37"/>
  <c r="J851" i="37"/>
  <c r="J276" i="37"/>
  <c r="J805" i="37"/>
  <c r="J377" i="37"/>
  <c r="J290" i="37"/>
  <c r="J258" i="37"/>
  <c r="J38" i="37"/>
  <c r="J15" i="37"/>
  <c r="J172" i="37"/>
  <c r="J479" i="37"/>
  <c r="J154" i="37"/>
  <c r="J487" i="37"/>
  <c r="J685" i="37"/>
  <c r="J404" i="37"/>
  <c r="J246" i="37"/>
  <c r="J159" i="37"/>
  <c r="J285" i="37"/>
  <c r="J855" i="37"/>
  <c r="J460" i="37"/>
  <c r="J131" i="37"/>
  <c r="J115" i="37"/>
  <c r="J521" i="37"/>
  <c r="J444" i="37"/>
  <c r="J488" i="37"/>
  <c r="J340" i="37"/>
  <c r="J494" i="37"/>
  <c r="J268" i="37"/>
  <c r="J903" i="37"/>
  <c r="J255" i="37"/>
  <c r="J105" i="37"/>
  <c r="J303" i="37"/>
  <c r="J645" i="37"/>
  <c r="J387" i="37"/>
  <c r="J751" i="37"/>
  <c r="J854" i="37"/>
  <c r="J904" i="37"/>
  <c r="J628" i="37"/>
  <c r="J702" i="37"/>
  <c r="J524" i="37"/>
  <c r="J451" i="37"/>
  <c r="J817" i="37"/>
  <c r="J381" i="37"/>
  <c r="J109" i="37"/>
  <c r="J244" i="37"/>
  <c r="J887" i="37"/>
  <c r="J534" i="37"/>
  <c r="J718" i="37"/>
  <c r="J252" i="37"/>
  <c r="J181" i="37"/>
  <c r="N61" i="37"/>
  <c r="P94" i="37"/>
  <c r="P29" i="37"/>
  <c r="P83" i="37"/>
  <c r="P41" i="37"/>
  <c r="P25" i="37"/>
  <c r="P95" i="37"/>
  <c r="P34" i="37"/>
  <c r="N44" i="37"/>
  <c r="P81" i="37"/>
  <c r="P93" i="37"/>
  <c r="P85" i="37"/>
  <c r="P65" i="37"/>
  <c r="P84" i="37"/>
  <c r="P75" i="37"/>
  <c r="P23" i="37"/>
  <c r="P77" i="37"/>
  <c r="P101" i="37"/>
  <c r="P18" i="37"/>
  <c r="P92" i="37"/>
  <c r="P108" i="37"/>
  <c r="P50" i="37"/>
  <c r="P24" i="37"/>
  <c r="P51" i="37"/>
  <c r="J679" i="37"/>
  <c r="J897" i="37"/>
  <c r="J622" i="37"/>
  <c r="J548" i="37"/>
  <c r="P47" i="37"/>
  <c r="J715" i="37"/>
  <c r="J680" i="37"/>
  <c r="J682" i="37"/>
  <c r="J672" i="37"/>
  <c r="J515" i="37"/>
  <c r="J747" i="37"/>
  <c r="J894" i="37"/>
  <c r="J801" i="37"/>
  <c r="J598" i="37"/>
  <c r="J415" i="37"/>
  <c r="J759" i="37"/>
  <c r="P20" i="37"/>
  <c r="J295" i="37"/>
  <c r="J476" i="37"/>
  <c r="J489" i="37"/>
  <c r="J416" i="37"/>
  <c r="J659" i="37"/>
  <c r="J374" i="37"/>
  <c r="J753" i="37"/>
  <c r="J810" i="37"/>
  <c r="J311" i="37"/>
  <c r="J768" i="37"/>
  <c r="J327" i="37"/>
  <c r="J133" i="37"/>
  <c r="J283" i="37"/>
  <c r="J322" i="37"/>
  <c r="J259" i="37"/>
  <c r="J520" i="37"/>
  <c r="J714" i="37"/>
  <c r="J393" i="37"/>
  <c r="J713" i="37"/>
  <c r="J737" i="37"/>
  <c r="J557" i="37"/>
  <c r="J266" i="37"/>
  <c r="J705" i="37"/>
  <c r="J763" i="37"/>
  <c r="J868" i="37"/>
  <c r="J190" i="37"/>
  <c r="J365" i="37"/>
  <c r="J254" i="37"/>
  <c r="J720" i="37"/>
  <c r="J799" i="37"/>
  <c r="J754" i="37"/>
  <c r="J455" i="37"/>
  <c r="J746" i="37"/>
  <c r="J358" i="37"/>
  <c r="J434" i="37"/>
  <c r="J612" i="37"/>
  <c r="J774" i="37"/>
  <c r="J650" i="37"/>
  <c r="J711" i="37"/>
  <c r="J282" i="37"/>
  <c r="P67" i="37"/>
  <c r="J781" i="37"/>
  <c r="J475" i="37"/>
  <c r="J264" i="37"/>
  <c r="J137" i="37"/>
  <c r="P54" i="37"/>
  <c r="J778" i="37"/>
  <c r="P80" i="37"/>
  <c r="J502" i="37"/>
  <c r="P78" i="37"/>
  <c r="J149" i="37"/>
  <c r="J148" i="37"/>
  <c r="J147" i="37"/>
  <c r="J594" i="37"/>
  <c r="J357" i="37"/>
  <c r="J856" i="37"/>
  <c r="J703" i="37"/>
  <c r="P17" i="37"/>
  <c r="J386" i="37"/>
  <c r="J613" i="37"/>
  <c r="J779" i="37"/>
  <c r="J491" i="37"/>
  <c r="J902" i="37"/>
  <c r="J901" i="37"/>
  <c r="J743" i="37"/>
  <c r="J571" i="37"/>
  <c r="J134" i="37"/>
  <c r="J352" i="37"/>
  <c r="J138" i="37"/>
  <c r="J823" i="37"/>
  <c r="J526" i="37"/>
  <c r="J150" i="37"/>
  <c r="J428" i="37"/>
  <c r="J355" i="37"/>
  <c r="J876" i="37"/>
  <c r="J516" i="37"/>
  <c r="J729" i="37"/>
  <c r="J752" i="37"/>
  <c r="J484" i="37"/>
  <c r="J215" i="37"/>
  <c r="J204" i="37"/>
  <c r="J606" i="37"/>
  <c r="J151" i="37"/>
  <c r="J486" i="37"/>
  <c r="J414" i="37"/>
  <c r="J421" i="37"/>
  <c r="J735" i="37"/>
  <c r="P57" i="37"/>
  <c r="J52" i="37"/>
  <c r="J731" i="37"/>
  <c r="J177" i="37"/>
  <c r="J777" i="37"/>
  <c r="N95" i="37"/>
  <c r="J413" i="37"/>
  <c r="J198" i="37"/>
  <c r="J896" i="37"/>
  <c r="J469" i="37"/>
  <c r="J870" i="37"/>
  <c r="J139" i="37"/>
  <c r="J831" i="37"/>
  <c r="J546" i="37"/>
  <c r="J597" i="37"/>
  <c r="J913" i="37"/>
  <c r="J378" i="37"/>
  <c r="J507" i="37"/>
  <c r="J202" i="37"/>
  <c r="J344" i="37"/>
  <c r="J819" i="37"/>
  <c r="J800" i="37"/>
  <c r="J742" i="37"/>
  <c r="J160" i="37"/>
  <c r="J888" i="37"/>
  <c r="J591" i="37"/>
  <c r="J406" i="37"/>
  <c r="J281" i="37"/>
  <c r="J660" i="37"/>
  <c r="J183" i="37"/>
  <c r="J518" i="37"/>
  <c r="J838" i="37"/>
  <c r="J315" i="37"/>
  <c r="J21" i="37"/>
  <c r="J767" i="37"/>
  <c r="J722" i="37"/>
  <c r="J739" i="37"/>
  <c r="J199" i="37"/>
  <c r="J382" i="37"/>
  <c r="J269" i="37"/>
  <c r="P56" i="37"/>
  <c r="J247" i="37"/>
  <c r="J288" i="37"/>
  <c r="J261" i="37"/>
  <c r="J210" i="37"/>
  <c r="J470" i="37"/>
  <c r="J478" i="37"/>
  <c r="J873" i="37"/>
  <c r="J671" i="37"/>
  <c r="J640" i="37"/>
  <c r="J418" i="37"/>
  <c r="J839" i="37"/>
  <c r="J175" i="37"/>
  <c r="J673" i="37"/>
  <c r="J257" i="37"/>
  <c r="J860" i="37"/>
  <c r="J126" i="37"/>
  <c r="J631" i="37"/>
  <c r="J505" i="37"/>
  <c r="J592" i="37"/>
  <c r="P28" i="37"/>
  <c r="J119" i="37"/>
  <c r="J362" i="37"/>
  <c r="J835" i="37"/>
  <c r="P102" i="37"/>
  <c r="J761" i="37"/>
  <c r="P71" i="37"/>
  <c r="P63" i="37"/>
  <c r="J607" i="37"/>
  <c r="J891" i="37"/>
  <c r="J511" i="37"/>
  <c r="J432" i="37"/>
  <c r="J130" i="37"/>
  <c r="J553" i="37"/>
  <c r="J915" i="37"/>
  <c r="P42" i="37"/>
  <c r="J519" i="37"/>
  <c r="J795" i="37"/>
  <c r="J809" i="37"/>
  <c r="J827" i="37"/>
  <c r="J583" i="37"/>
  <c r="J874" i="37"/>
  <c r="J560" i="37"/>
  <c r="J372" i="37"/>
  <c r="N80" i="37"/>
  <c r="P91" i="37"/>
  <c r="J893" i="37"/>
  <c r="P53" i="37"/>
  <c r="P88" i="37"/>
  <c r="P22" i="37"/>
  <c r="P36" i="37"/>
  <c r="J189" i="37"/>
  <c r="J867" i="37"/>
  <c r="J122" i="37"/>
  <c r="P96" i="37"/>
  <c r="J638" i="37"/>
  <c r="J770" i="37"/>
  <c r="J614" i="37"/>
  <c r="J530" i="37"/>
  <c r="J213" i="37"/>
  <c r="J580" i="37"/>
  <c r="J496" i="37"/>
  <c r="J789" i="37"/>
  <c r="J165" i="37"/>
  <c r="J124" i="37"/>
  <c r="J346" i="37"/>
  <c r="J766" i="37"/>
  <c r="J721" i="37"/>
  <c r="J171" i="37"/>
  <c r="J167" i="37"/>
  <c r="J522" i="37"/>
  <c r="J317" i="37"/>
  <c r="J361" i="37"/>
  <c r="J611" i="37"/>
  <c r="J370" i="37"/>
  <c r="J649" i="37"/>
  <c r="J564" i="37"/>
  <c r="J508" i="37"/>
  <c r="J828" i="37"/>
  <c r="J536" i="37"/>
  <c r="J523" i="37"/>
  <c r="J853" i="37"/>
  <c r="J363" i="37"/>
  <c r="J271" i="37"/>
  <c r="J125" i="37"/>
  <c r="J118" i="37"/>
  <c r="J535" i="37"/>
  <c r="P106" i="37"/>
  <c r="J757" i="37"/>
  <c r="P64" i="37"/>
  <c r="P48" i="37"/>
  <c r="J707" i="37"/>
  <c r="J905" i="37"/>
  <c r="J892" i="37"/>
  <c r="J886" i="37"/>
  <c r="J845" i="37"/>
  <c r="J653" i="37"/>
  <c r="J498" i="37"/>
  <c r="J458" i="37"/>
  <c r="J390" i="37"/>
  <c r="J179" i="37"/>
  <c r="J140" i="37"/>
  <c r="J765" i="37"/>
  <c r="N56" i="37"/>
  <c r="J454" i="37"/>
  <c r="J442" i="37"/>
  <c r="J566" i="37"/>
  <c r="J426" i="37"/>
  <c r="P26" i="37"/>
  <c r="P30" i="37"/>
  <c r="J690" i="37"/>
  <c r="N91" i="37"/>
  <c r="J185" i="37"/>
  <c r="J394" i="37"/>
  <c r="J610" i="37"/>
  <c r="P74" i="37"/>
  <c r="P40" i="37"/>
  <c r="P86" i="37"/>
  <c r="P46" i="37"/>
  <c r="J438" i="37"/>
  <c r="AN57" i="37"/>
  <c r="N57" i="37" s="1"/>
  <c r="J741" i="37"/>
  <c r="N46" i="37"/>
  <c r="N37" i="37"/>
  <c r="AN28" i="37"/>
  <c r="N28" i="37" s="1"/>
  <c r="AN20" i="37"/>
  <c r="N20" i="37" s="1"/>
  <c r="J698" i="37"/>
  <c r="J398" i="37"/>
  <c r="J889" i="37"/>
  <c r="J542" i="37"/>
  <c r="J227" i="37"/>
  <c r="N47" i="37"/>
  <c r="J240" i="37"/>
  <c r="N107" i="37"/>
  <c r="N62" i="37"/>
  <c r="J900" i="37"/>
  <c r="J710" i="37"/>
  <c r="J529" i="37"/>
  <c r="J655" i="37"/>
  <c r="J857" i="37"/>
  <c r="J445" i="37"/>
  <c r="J884" i="37"/>
  <c r="J356" i="37"/>
  <c r="J725" i="37"/>
  <c r="J719" i="37"/>
  <c r="J528" i="37"/>
  <c r="J551" i="37"/>
  <c r="J197" i="37"/>
  <c r="J686" i="37"/>
  <c r="J603" i="37"/>
  <c r="J237" i="37"/>
  <c r="J910" i="37"/>
  <c r="J675" i="37"/>
  <c r="J446" i="37"/>
  <c r="J881" i="37"/>
  <c r="J474" i="37"/>
  <c r="J582" i="37"/>
  <c r="J898" i="37"/>
  <c r="J687" i="37"/>
  <c r="J450" i="37"/>
  <c r="J579" i="37"/>
  <c r="J430" i="37"/>
  <c r="J791" i="37"/>
  <c r="J604" i="37"/>
  <c r="J538" i="37"/>
  <c r="J347" i="37"/>
  <c r="J480" i="37"/>
  <c r="N32" i="37"/>
  <c r="N83" i="37"/>
  <c r="N68" i="37"/>
  <c r="N99" i="37"/>
  <c r="P107" i="37"/>
  <c r="N96" i="37"/>
  <c r="J783" i="37"/>
  <c r="J366" i="37"/>
  <c r="N71" i="37"/>
  <c r="N58" i="37"/>
  <c r="J391" i="37"/>
  <c r="J116" i="37"/>
  <c r="J647" i="37"/>
  <c r="J572" i="37"/>
  <c r="J641" i="37"/>
  <c r="J852" i="37"/>
  <c r="J846" i="37"/>
  <c r="J621" i="37"/>
  <c r="J214" i="37"/>
  <c r="J462" i="37"/>
  <c r="J821" i="37"/>
  <c r="J420" i="37"/>
  <c r="J191" i="37"/>
  <c r="J222" i="37"/>
  <c r="N88" i="37"/>
  <c r="N106" i="37"/>
  <c r="N67" i="37"/>
  <c r="N85" i="37"/>
  <c r="J879" i="37"/>
  <c r="N104" i="37"/>
  <c r="J617" i="37"/>
  <c r="J813" i="37"/>
  <c r="J241" i="37"/>
  <c r="J600" i="37"/>
  <c r="J466" i="37"/>
  <c r="J825" i="37"/>
  <c r="J728" i="37"/>
  <c r="J405" i="37"/>
  <c r="J578" i="37"/>
  <c r="J634" i="37"/>
  <c r="J503" i="37"/>
  <c r="J233" i="37"/>
  <c r="J435" i="37"/>
  <c r="J359" i="37"/>
  <c r="J554" i="37"/>
  <c r="J245" i="37"/>
  <c r="N92" i="37"/>
  <c r="N18" i="37"/>
  <c r="J16" i="37"/>
  <c r="J510" i="37"/>
  <c r="N54" i="37"/>
  <c r="J872" i="37"/>
  <c r="J287" i="37"/>
  <c r="J112" i="37"/>
  <c r="J540" i="37"/>
  <c r="J762" i="37"/>
  <c r="J858" i="37"/>
  <c r="J824" i="37"/>
  <c r="J319" i="37"/>
  <c r="J599" i="37"/>
  <c r="J367" i="37"/>
  <c r="J820" i="37"/>
  <c r="J456" i="37"/>
  <c r="J424" i="37"/>
  <c r="J384" i="37"/>
  <c r="J700" i="37"/>
  <c r="J665" i="37"/>
  <c r="J110" i="37"/>
  <c r="J419" i="37"/>
  <c r="J812" i="37"/>
  <c r="J532" i="37"/>
  <c r="J745" i="37"/>
  <c r="J842" i="37"/>
  <c r="J552" i="37"/>
  <c r="J364" i="37"/>
  <c r="J307" i="37"/>
  <c r="J334" i="37"/>
  <c r="J187" i="37"/>
  <c r="J733" i="37"/>
  <c r="J706" i="37"/>
  <c r="J866" i="37"/>
  <c r="J793" i="37"/>
  <c r="J527" i="37"/>
  <c r="J646" i="37"/>
  <c r="J909" i="37"/>
  <c r="J587" i="37"/>
  <c r="J433" i="37"/>
  <c r="J555" i="37"/>
  <c r="J339" i="37"/>
  <c r="J302" i="37"/>
  <c r="J623" i="37"/>
  <c r="J537" i="37"/>
  <c r="J569" i="37"/>
  <c r="J514" i="37"/>
  <c r="J712" i="37"/>
  <c r="N90" i="37"/>
  <c r="N48" i="37"/>
  <c r="N36" i="37"/>
  <c r="J270" i="37"/>
  <c r="J143" i="37"/>
  <c r="J576" i="37"/>
  <c r="N97" i="37"/>
  <c r="P35" i="37"/>
  <c r="J168" i="37"/>
  <c r="P90" i="37"/>
  <c r="AJ6" i="37"/>
  <c r="N53" i="37"/>
  <c r="J658" i="37"/>
  <c r="J331" i="37"/>
  <c r="J253" i="37"/>
  <c r="J291" i="37"/>
  <c r="J396" i="37"/>
  <c r="P72" i="37"/>
  <c r="N39" i="37"/>
  <c r="N60" i="37"/>
  <c r="P43" i="37"/>
  <c r="P98" i="37"/>
  <c r="J760" i="37"/>
  <c r="P70" i="37"/>
  <c r="J464" i="37"/>
  <c r="J392" i="37"/>
  <c r="N19" i="37"/>
  <c r="P82" i="37"/>
  <c r="J422" i="37"/>
  <c r="N26" i="37"/>
  <c r="J883" i="37"/>
  <c r="J724" i="37"/>
  <c r="J829" i="37"/>
  <c r="N74" i="37"/>
  <c r="N82" i="37"/>
  <c r="N93" i="37"/>
  <c r="J780" i="37"/>
  <c r="J429" i="37"/>
  <c r="J345" i="37"/>
  <c r="J388" i="37"/>
  <c r="J308" i="37"/>
  <c r="J595" i="37"/>
  <c r="J417" i="37"/>
  <c r="J312" i="37"/>
  <c r="J403" i="37"/>
  <c r="J609" i="37"/>
  <c r="J605" i="37"/>
  <c r="J651" i="37"/>
  <c r="J661" i="37"/>
  <c r="J490" i="37"/>
  <c r="J400" i="37"/>
  <c r="J132" i="37"/>
  <c r="J749" i="37"/>
  <c r="J267" i="37"/>
  <c r="J127" i="37"/>
  <c r="J567" i="37"/>
  <c r="J395" i="37"/>
  <c r="J142" i="37"/>
  <c r="J797" i="37"/>
  <c r="J163" i="37"/>
  <c r="J448" i="37"/>
  <c r="J408" i="37"/>
  <c r="J360" i="37"/>
  <c r="J294" i="37"/>
  <c r="J141" i="37"/>
  <c r="J351" i="37"/>
  <c r="J704" i="37"/>
  <c r="J465" i="37"/>
  <c r="J864" i="37"/>
  <c r="J274" i="37"/>
  <c r="J716" i="37"/>
  <c r="J262" i="37"/>
  <c r="J816" i="37"/>
  <c r="J694" i="37"/>
  <c r="J882" i="37"/>
  <c r="J666" i="37"/>
  <c r="J637" i="37"/>
  <c r="J848" i="37"/>
  <c r="J669" i="37"/>
  <c r="J668" i="37"/>
  <c r="J436" i="37"/>
  <c r="J380" i="37"/>
  <c r="J318" i="37"/>
  <c r="J123" i="37"/>
  <c r="J878" i="37"/>
  <c r="J323" i="37"/>
  <c r="J310" i="37"/>
  <c r="J286" i="37"/>
  <c r="J330" i="37"/>
  <c r="J155" i="37"/>
  <c r="N101" i="37"/>
  <c r="N98" i="37"/>
  <c r="N70" i="37"/>
  <c r="N30" i="37"/>
  <c r="J226" i="37"/>
  <c r="J224" i="37"/>
  <c r="J220" i="37"/>
  <c r="P14" i="37"/>
  <c r="J129" i="37"/>
  <c r="N17" i="37"/>
  <c r="N14" i="37"/>
  <c r="J113" i="37"/>
  <c r="N49" i="37"/>
  <c r="J321" i="37"/>
  <c r="J452" i="37"/>
  <c r="J708" i="37"/>
  <c r="J399" i="37"/>
  <c r="J596" i="37"/>
  <c r="J207" i="37"/>
  <c r="J684" i="37"/>
  <c r="J121" i="37"/>
  <c r="J674" i="37"/>
  <c r="J216" i="37"/>
  <c r="J512" i="37"/>
  <c r="J114" i="37"/>
  <c r="J662" i="37"/>
  <c r="J234" i="37"/>
  <c r="J899" i="37"/>
  <c r="J895" i="37"/>
  <c r="J709" i="37"/>
  <c r="J667" i="37"/>
  <c r="J670" i="37"/>
  <c r="J335" i="37"/>
  <c r="J343" i="37"/>
  <c r="J348" i="37"/>
  <c r="J306" i="37"/>
  <c r="J299" i="37"/>
  <c r="J300" i="37"/>
  <c r="J332" i="37"/>
  <c r="J292" i="37"/>
  <c r="J272" i="37"/>
  <c r="J228" i="37"/>
  <c r="J136" i="37"/>
  <c r="N108" i="37"/>
  <c r="J120" i="37"/>
  <c r="J785" i="37"/>
  <c r="J588" i="37"/>
  <c r="J248" i="37"/>
  <c r="N23" i="37"/>
  <c r="N63" i="37"/>
  <c r="N25" i="37"/>
  <c r="N64" i="37"/>
  <c r="N40" i="37"/>
  <c r="N94" i="37"/>
  <c r="N41" i="37"/>
  <c r="N51" i="37"/>
  <c r="J440" i="37"/>
  <c r="J688" i="37"/>
  <c r="J206" i="37"/>
  <c r="J844" i="37"/>
  <c r="J863" i="37"/>
  <c r="J755" i="37"/>
  <c r="J201" i="37"/>
  <c r="J865" i="37"/>
  <c r="J880" i="37"/>
  <c r="J764" i="37"/>
  <c r="J862" i="37"/>
  <c r="J584" i="37"/>
  <c r="J850" i="37"/>
  <c r="J644" i="37"/>
  <c r="J833" i="37"/>
  <c r="J251" i="37"/>
  <c r="J717" i="37"/>
  <c r="J593" i="37"/>
  <c r="J457" i="37"/>
  <c r="J409" i="37"/>
  <c r="J111" i="37"/>
  <c r="J620" i="37"/>
  <c r="J328" i="37"/>
  <c r="J296" i="37"/>
  <c r="J657" i="37"/>
  <c r="J629" i="37"/>
  <c r="J397" i="37"/>
  <c r="J517" i="37"/>
  <c r="N34" i="37"/>
  <c r="N87" i="37"/>
  <c r="J575" i="37"/>
  <c r="J811" i="37"/>
  <c r="J847" i="37"/>
  <c r="J250" i="37"/>
  <c r="J806" i="37"/>
  <c r="J626" i="37"/>
  <c r="J869" i="37"/>
  <c r="J726" i="37"/>
  <c r="J453" i="37"/>
  <c r="J401" i="37"/>
  <c r="J625" i="37"/>
  <c r="J324" i="37"/>
  <c r="J135" i="37"/>
  <c r="J808" i="37"/>
  <c r="N78" i="37"/>
  <c r="J656" i="37"/>
  <c r="J437" i="37"/>
  <c r="J616" i="37"/>
  <c r="J492" i="37"/>
  <c r="J209" i="37"/>
  <c r="J787" i="37"/>
  <c r="N72" i="37"/>
  <c r="J128" i="37"/>
  <c r="J336" i="37"/>
  <c r="J407" i="37"/>
  <c r="J338" i="37"/>
  <c r="J539" i="37"/>
  <c r="J890" i="37"/>
  <c r="J525" i="37"/>
  <c r="J907" i="37"/>
  <c r="J859" i="37"/>
  <c r="J841" i="37"/>
  <c r="J369" i="37"/>
  <c r="J565" i="37"/>
  <c r="J500" i="37"/>
  <c r="J843" i="37"/>
  <c r="J639" i="37"/>
  <c r="J559" i="37"/>
  <c r="J618" i="37"/>
  <c r="J561" i="37"/>
  <c r="J325" i="37"/>
  <c r="J562" i="37"/>
  <c r="J449" i="37"/>
  <c r="J117" i="37"/>
  <c r="J275" i="37"/>
  <c r="J316" i="37"/>
  <c r="J541" i="37"/>
  <c r="J601" i="37"/>
  <c r="J205" i="37"/>
  <c r="J877" i="37"/>
  <c r="N102" i="37"/>
  <c r="J803" i="37"/>
  <c r="J203" i="37"/>
  <c r="J349" i="37"/>
  <c r="P49" i="37"/>
  <c r="P87" i="37"/>
  <c r="J573" i="37"/>
  <c r="P62" i="37"/>
  <c r="J298" i="37"/>
  <c r="P68" i="37"/>
  <c r="P33" i="37"/>
  <c r="P61" i="37"/>
  <c r="J211" i="37"/>
  <c r="J619" i="37"/>
  <c r="J461" i="37"/>
  <c r="J333" i="37"/>
  <c r="J738" i="37"/>
  <c r="P44" i="37"/>
  <c r="P27" i="37"/>
  <c r="P60" i="37"/>
  <c r="P37" i="37"/>
  <c r="P19" i="37"/>
  <c r="P103" i="37"/>
  <c r="P76" i="37"/>
  <c r="N42" i="37"/>
  <c r="N75" i="37"/>
  <c r="N84" i="37"/>
  <c r="N81" i="37"/>
  <c r="N43" i="37"/>
  <c r="N77" i="37"/>
  <c r="J558" i="37"/>
  <c r="J389" i="37"/>
  <c r="J914" i="37"/>
  <c r="J556" i="37"/>
  <c r="J368" i="37"/>
  <c r="J320" i="37"/>
  <c r="J630" i="37"/>
  <c r="J509" i="37"/>
  <c r="J585" i="37"/>
  <c r="J643" i="37"/>
  <c r="J577" i="37"/>
  <c r="J337" i="37"/>
  <c r="P32" i="37"/>
  <c r="J195" i="37"/>
  <c r="J642" i="37"/>
  <c r="J329" i="37"/>
  <c r="J627" i="37"/>
  <c r="J727" i="37"/>
  <c r="J441" i="37"/>
  <c r="J693" i="37"/>
  <c r="P99" i="37"/>
  <c r="P69" i="37"/>
  <c r="P58" i="37"/>
  <c r="P104" i="37"/>
  <c r="P55" i="37"/>
  <c r="P97" i="37"/>
  <c r="P39" i="37"/>
  <c r="J533" i="37"/>
  <c r="J648" i="37"/>
  <c r="J748" i="37"/>
  <c r="J581" i="37"/>
  <c r="J804" i="37"/>
  <c r="J221" i="37"/>
  <c r="J691" i="37"/>
  <c r="J423" i="37"/>
  <c r="J756" i="37"/>
  <c r="J574" i="37"/>
  <c r="J375" i="37"/>
  <c r="J256" i="37"/>
  <c r="J297" i="37"/>
  <c r="J608" i="37"/>
  <c r="J836" i="37"/>
  <c r="J379" i="37"/>
  <c r="J550" i="37"/>
  <c r="J790" i="37"/>
  <c r="J439" i="37"/>
  <c r="J624" i="37"/>
  <c r="J79" i="37"/>
  <c r="J468" i="37"/>
  <c r="J89" i="37"/>
  <c r="J875" i="37"/>
  <c r="J798" i="37"/>
  <c r="J463" i="37"/>
  <c r="J740" i="37"/>
  <c r="J477" i="37"/>
  <c r="J182" i="37"/>
  <c r="J289" i="37"/>
  <c r="J796" i="37"/>
  <c r="J784" i="37"/>
  <c r="J695" i="37"/>
  <c r="J231" i="37"/>
  <c r="J776" i="37"/>
  <c r="J459" i="37"/>
  <c r="J814" i="37"/>
  <c r="J615" i="37"/>
  <c r="J906" i="37"/>
  <c r="J586" i="37"/>
  <c r="J385" i="37"/>
  <c r="J633" i="37"/>
  <c r="J723" i="37"/>
  <c r="J683" i="37"/>
  <c r="J59" i="37"/>
  <c r="J73" i="37"/>
  <c r="J885" i="37"/>
  <c r="J701" i="37"/>
  <c r="J431" i="37"/>
  <c r="J730" i="37"/>
  <c r="J208" i="37"/>
  <c r="J371" i="37"/>
  <c r="J467" i="37"/>
  <c r="J493" i="37"/>
  <c r="J912" i="37"/>
  <c r="J602" i="37"/>
  <c r="J217" i="37"/>
  <c r="J218" i="37"/>
  <c r="J342" i="37"/>
  <c r="J501" i="37"/>
  <c r="J173" i="37"/>
  <c r="J635" i="37"/>
  <c r="J697" i="37"/>
  <c r="J219" i="37"/>
  <c r="J192" i="37"/>
  <c r="J589" i="37"/>
  <c r="J471" i="37"/>
  <c r="J162" i="37"/>
  <c r="J771" i="37"/>
  <c r="J636" i="37"/>
  <c r="J156" i="37"/>
  <c r="J194" i="37"/>
  <c r="J166" i="37"/>
  <c r="J782" i="37"/>
  <c r="J769" i="37"/>
  <c r="J834" i="37"/>
  <c r="J513" i="37"/>
  <c r="J354" i="37"/>
  <c r="J775" i="37"/>
  <c r="J235" i="37"/>
  <c r="J818" i="37"/>
  <c r="J832" i="37"/>
  <c r="J794" i="37"/>
  <c r="J225" i="37"/>
  <c r="J161" i="37"/>
  <c r="J840" i="37"/>
  <c r="J178" i="37"/>
  <c r="J786" i="37"/>
  <c r="J443" i="37"/>
  <c r="J652" i="37"/>
  <c r="J773" i="37"/>
  <c r="J157" i="37"/>
  <c r="J242" i="37"/>
  <c r="J485" i="37"/>
  <c r="J301" i="37"/>
  <c r="J223" i="37"/>
  <c r="J772" i="37"/>
  <c r="J425" i="37"/>
  <c r="J239" i="37"/>
  <c r="J180" i="37"/>
  <c r="J186" i="37"/>
  <c r="J792" i="37"/>
  <c r="J184" i="37"/>
  <c r="J174" i="37"/>
  <c r="J263" i="37"/>
  <c r="J284" i="37"/>
  <c r="J230" i="37"/>
  <c r="J495" i="37"/>
  <c r="J350" i="37"/>
  <c r="J736" i="37"/>
  <c r="J744" i="37"/>
  <c r="J689" i="37"/>
  <c r="J200" i="37"/>
  <c r="J472" i="37"/>
  <c r="J260" i="37"/>
  <c r="J483" i="37"/>
  <c r="J341" i="37"/>
  <c r="J196" i="37"/>
  <c r="J170" i="37"/>
  <c r="J383" i="37"/>
  <c r="J788" i="37"/>
  <c r="J164" i="37"/>
  <c r="J427" i="37"/>
  <c r="J837" i="37"/>
  <c r="J293" i="37"/>
  <c r="J750" i="37"/>
  <c r="J243" i="37"/>
  <c r="J908" i="37"/>
  <c r="J309" i="37"/>
  <c r="J447" i="37"/>
  <c r="J590" i="37"/>
  <c r="J326" i="37"/>
  <c r="J699" i="37"/>
  <c r="J158" i="37"/>
  <c r="J152" i="37"/>
  <c r="J188" i="37"/>
  <c r="J229" i="37"/>
  <c r="J305" i="37"/>
  <c r="J153" i="37"/>
  <c r="J802" i="37"/>
  <c r="J830" i="37"/>
  <c r="J212" i="37"/>
  <c r="N86" i="37"/>
  <c r="N27" i="37"/>
  <c r="N35" i="37"/>
  <c r="N33" i="37"/>
  <c r="N103" i="37"/>
  <c r="J402" i="37"/>
  <c r="N76" i="37"/>
  <c r="N69" i="37"/>
  <c r="N55" i="37"/>
  <c r="J31" i="37"/>
  <c r="J807" i="37"/>
  <c r="J815" i="37"/>
  <c r="N24" i="37"/>
  <c r="N65" i="37"/>
  <c r="N29" i="37"/>
  <c r="N22" i="37"/>
  <c r="N50" i="37"/>
  <c r="J47" i="37" l="1"/>
  <c r="J56" i="37"/>
  <c r="J51" i="37"/>
  <c r="J61" i="37"/>
  <c r="J92" i="37"/>
  <c r="J84" i="37"/>
  <c r="J108" i="37"/>
  <c r="J65" i="37"/>
  <c r="J44" i="37"/>
  <c r="J25" i="37"/>
  <c r="J101" i="37"/>
  <c r="J81" i="37"/>
  <c r="J42" i="37"/>
  <c r="J83" i="37"/>
  <c r="J34" i="37"/>
  <c r="J23" i="37"/>
  <c r="J85" i="37"/>
  <c r="J48" i="37"/>
  <c r="J75" i="37"/>
  <c r="J78" i="37"/>
  <c r="AN6" i="37"/>
  <c r="J95" i="37"/>
  <c r="J29" i="37"/>
  <c r="J18" i="37"/>
  <c r="J77" i="37"/>
  <c r="J93" i="37"/>
  <c r="J24" i="37"/>
  <c r="J63" i="37"/>
  <c r="J80" i="37"/>
  <c r="J20" i="37"/>
  <c r="J46" i="37"/>
  <c r="J54" i="37"/>
  <c r="J67" i="37"/>
  <c r="J99" i="37"/>
  <c r="J17" i="37"/>
  <c r="J53" i="37"/>
  <c r="J62" i="37"/>
  <c r="J57" i="37"/>
  <c r="J91" i="37"/>
  <c r="J26" i="37"/>
  <c r="J22" i="37"/>
  <c r="J60" i="37"/>
  <c r="J40" i="37"/>
  <c r="J71" i="37"/>
  <c r="J28" i="37"/>
  <c r="J74" i="37"/>
  <c r="J32" i="37"/>
  <c r="J37" i="37"/>
  <c r="J102" i="37"/>
  <c r="J64" i="37"/>
  <c r="J36" i="37"/>
  <c r="J86" i="37"/>
  <c r="J107" i="37"/>
  <c r="J90" i="37"/>
  <c r="J30" i="37"/>
  <c r="J68" i="37"/>
  <c r="J58" i="37"/>
  <c r="J70" i="37"/>
  <c r="J104" i="37"/>
  <c r="J35" i="37"/>
  <c r="J43" i="37"/>
  <c r="J39" i="37"/>
  <c r="J98" i="37"/>
  <c r="J14" i="37"/>
  <c r="J72" i="37"/>
  <c r="J97" i="37"/>
  <c r="J19" i="37"/>
  <c r="J87" i="37"/>
  <c r="J49" i="37"/>
  <c r="J76" i="37"/>
  <c r="J103" i="37"/>
  <c r="J41" i="37"/>
  <c r="J88" i="37"/>
  <c r="J96" i="37"/>
  <c r="J82" i="37"/>
  <c r="J106" i="37"/>
  <c r="J69" i="37"/>
  <c r="J50" i="37"/>
  <c r="J94" i="37"/>
  <c r="J33" i="37"/>
  <c r="J27" i="37"/>
  <c r="J55" i="37"/>
  <c r="H13" i="9" l="1"/>
  <c r="H14" i="9" l="1"/>
  <c r="H17" i="9" s="1"/>
  <c r="C4" i="9" l="1"/>
  <c r="C6" i="9" s="1"/>
  <c r="C3" i="9"/>
  <c r="F17" i="9"/>
  <c r="B1" i="18" l="1"/>
  <c r="C8" i="18"/>
  <c r="F23" i="15" l="1"/>
  <c r="F22" i="15" l="1"/>
  <c r="F24" i="15" s="1"/>
  <c r="C96" i="1"/>
  <c r="C93" i="1" l="1"/>
  <c r="C91" i="1"/>
  <c r="B87" i="1"/>
  <c r="B25" i="26" l="1"/>
  <c r="B44" i="26" s="1"/>
  <c r="B63" i="26" s="1"/>
  <c r="B82" i="26" s="1"/>
  <c r="B101" i="26" s="1"/>
  <c r="B120" i="26" s="1"/>
  <c r="B202" i="1" l="1"/>
  <c r="L73" i="8" l="1"/>
  <c r="N73" i="8" s="1"/>
  <c r="O73" i="8"/>
  <c r="Q73" i="8" s="1"/>
  <c r="L74" i="8"/>
  <c r="N74" i="8" s="1"/>
  <c r="O74" i="8"/>
  <c r="Q74" i="8" s="1"/>
  <c r="L75" i="8"/>
  <c r="N75" i="8" s="1"/>
  <c r="O75" i="8"/>
  <c r="L76" i="8"/>
  <c r="N76" i="8" s="1"/>
  <c r="O76" i="8"/>
  <c r="L77" i="8"/>
  <c r="N77" i="8" s="1"/>
  <c r="O77" i="8"/>
  <c r="L78" i="8"/>
  <c r="N78" i="8" s="1"/>
  <c r="O78" i="8"/>
  <c r="Q78" i="8" s="1"/>
  <c r="L79" i="8"/>
  <c r="N79" i="8" s="1"/>
  <c r="O79" i="8"/>
  <c r="Q79" i="8" s="1"/>
  <c r="L80" i="8"/>
  <c r="N80" i="8" s="1"/>
  <c r="O80" i="8"/>
  <c r="L81" i="8"/>
  <c r="N81" i="8" s="1"/>
  <c r="O81" i="8"/>
  <c r="Q81" i="8" s="1"/>
  <c r="L82" i="8"/>
  <c r="N82" i="8" s="1"/>
  <c r="O82" i="8"/>
  <c r="Q82" i="8" s="1"/>
  <c r="L83" i="8"/>
  <c r="N83" i="8" s="1"/>
  <c r="O83" i="8"/>
  <c r="Q83" i="8" s="1"/>
  <c r="L84" i="8"/>
  <c r="N84" i="8" s="1"/>
  <c r="O84" i="8"/>
  <c r="L85" i="8"/>
  <c r="N85" i="8" s="1"/>
  <c r="O85" i="8"/>
  <c r="Q85" i="8" s="1"/>
  <c r="L86" i="8"/>
  <c r="N86" i="8" s="1"/>
  <c r="O86" i="8"/>
  <c r="L87" i="8"/>
  <c r="N87" i="8" s="1"/>
  <c r="O87" i="8"/>
  <c r="Q87" i="8" s="1"/>
  <c r="L88" i="8"/>
  <c r="N88" i="8" s="1"/>
  <c r="O88" i="8"/>
  <c r="L89" i="8"/>
  <c r="N89" i="8" s="1"/>
  <c r="O89" i="8"/>
  <c r="Q89" i="8" s="1"/>
  <c r="L90" i="8"/>
  <c r="N90" i="8" s="1"/>
  <c r="O90" i="8"/>
  <c r="Q90" i="8" s="1"/>
  <c r="L91" i="8"/>
  <c r="N91" i="8" s="1"/>
  <c r="O91" i="8"/>
  <c r="L92" i="8"/>
  <c r="N92" i="8" s="1"/>
  <c r="O92" i="8"/>
  <c r="L93" i="8"/>
  <c r="N93" i="8" s="1"/>
  <c r="O93" i="8"/>
  <c r="L94" i="8"/>
  <c r="N94" i="8" s="1"/>
  <c r="O94" i="8"/>
  <c r="Q94" i="8" s="1"/>
  <c r="L95" i="8"/>
  <c r="N95" i="8" s="1"/>
  <c r="O95" i="8"/>
  <c r="Q95" i="8" s="1"/>
  <c r="L96" i="8"/>
  <c r="N96" i="8" s="1"/>
  <c r="O96" i="8"/>
  <c r="L97" i="8"/>
  <c r="N97" i="8" s="1"/>
  <c r="O97" i="8"/>
  <c r="Q97" i="8" s="1"/>
  <c r="L98" i="8"/>
  <c r="N98" i="8" s="1"/>
  <c r="O98" i="8"/>
  <c r="Q98" i="8" s="1"/>
  <c r="L99" i="8"/>
  <c r="N99" i="8" s="1"/>
  <c r="O99" i="8"/>
  <c r="Q99" i="8" s="1"/>
  <c r="L100" i="8"/>
  <c r="N100" i="8" s="1"/>
  <c r="O100" i="8"/>
  <c r="L101" i="8"/>
  <c r="N101" i="8" s="1"/>
  <c r="O101" i="8"/>
  <c r="Q101" i="8" s="1"/>
  <c r="L102" i="8"/>
  <c r="N102" i="8" s="1"/>
  <c r="O102" i="8"/>
  <c r="L103" i="8"/>
  <c r="N103" i="8" s="1"/>
  <c r="O103" i="8"/>
  <c r="Q103" i="8" s="1"/>
  <c r="L104" i="8"/>
  <c r="N104" i="8" s="1"/>
  <c r="O104" i="8"/>
  <c r="L105" i="8"/>
  <c r="N105" i="8" s="1"/>
  <c r="O105" i="8"/>
  <c r="Q105" i="8" s="1"/>
  <c r="L106" i="8"/>
  <c r="N106" i="8" s="1"/>
  <c r="O106" i="8"/>
  <c r="Q106" i="8" s="1"/>
  <c r="L107" i="8"/>
  <c r="N107" i="8" s="1"/>
  <c r="O107" i="8"/>
  <c r="L108" i="8"/>
  <c r="N108" i="8" s="1"/>
  <c r="O108" i="8"/>
  <c r="L109" i="8"/>
  <c r="N109" i="8" s="1"/>
  <c r="O109" i="8"/>
  <c r="L110" i="8"/>
  <c r="N110" i="8" s="1"/>
  <c r="O110" i="8"/>
  <c r="Q110" i="8" s="1"/>
  <c r="L111" i="8"/>
  <c r="N111" i="8" s="1"/>
  <c r="O111" i="8"/>
  <c r="Q111" i="8" s="1"/>
  <c r="L112" i="8"/>
  <c r="N112" i="8" s="1"/>
  <c r="O112" i="8"/>
  <c r="L113" i="8"/>
  <c r="N113" i="8" s="1"/>
  <c r="O113" i="8"/>
  <c r="L114" i="8"/>
  <c r="N114" i="8" s="1"/>
  <c r="O114" i="8"/>
  <c r="Q114" i="8" s="1"/>
  <c r="L115" i="8"/>
  <c r="N115" i="8" s="1"/>
  <c r="O115" i="8"/>
  <c r="Q115" i="8" s="1"/>
  <c r="L116" i="8"/>
  <c r="N116" i="8" s="1"/>
  <c r="O116" i="8"/>
  <c r="L117" i="8"/>
  <c r="N117" i="8" s="1"/>
  <c r="O117" i="8"/>
  <c r="Q117" i="8" s="1"/>
  <c r="L118" i="8"/>
  <c r="N118" i="8" s="1"/>
  <c r="O118" i="8"/>
  <c r="Q118" i="8" s="1"/>
  <c r="L119" i="8"/>
  <c r="N119" i="8" s="1"/>
  <c r="O119" i="8"/>
  <c r="Q119" i="8" s="1"/>
  <c r="L120" i="8"/>
  <c r="N120" i="8" s="1"/>
  <c r="O120" i="8"/>
  <c r="L121" i="8"/>
  <c r="N121" i="8" s="1"/>
  <c r="O121" i="8"/>
  <c r="Q121" i="8" s="1"/>
  <c r="L122" i="8"/>
  <c r="N122" i="8" s="1"/>
  <c r="O122" i="8"/>
  <c r="Q122" i="8" s="1"/>
  <c r="L123" i="8"/>
  <c r="N123" i="8" s="1"/>
  <c r="O123" i="8"/>
  <c r="Q123" i="8" s="1"/>
  <c r="L124" i="8"/>
  <c r="N124" i="8" s="1"/>
  <c r="O124" i="8"/>
  <c r="L125" i="8"/>
  <c r="N125" i="8" s="1"/>
  <c r="O125" i="8"/>
  <c r="Q125" i="8" s="1"/>
  <c r="L126" i="8"/>
  <c r="N126" i="8" s="1"/>
  <c r="O126" i="8"/>
  <c r="L127" i="8"/>
  <c r="N127" i="8" s="1"/>
  <c r="O127" i="8"/>
  <c r="Q127" i="8" s="1"/>
  <c r="L128" i="8"/>
  <c r="N128" i="8" s="1"/>
  <c r="O128" i="8"/>
  <c r="L129" i="8"/>
  <c r="N129" i="8" s="1"/>
  <c r="O129" i="8"/>
  <c r="Q129" i="8" s="1"/>
  <c r="L130" i="8"/>
  <c r="N130" i="8" s="1"/>
  <c r="O130" i="8"/>
  <c r="L131" i="8"/>
  <c r="N131" i="8" s="1"/>
  <c r="O131" i="8"/>
  <c r="L132" i="8"/>
  <c r="N132" i="8" s="1"/>
  <c r="O132" i="8"/>
  <c r="L133" i="8"/>
  <c r="N133" i="8" s="1"/>
  <c r="O133" i="8"/>
  <c r="L134" i="8"/>
  <c r="N134" i="8" s="1"/>
  <c r="O134" i="8"/>
  <c r="L135" i="8"/>
  <c r="N135" i="8" s="1"/>
  <c r="O135" i="8"/>
  <c r="Q135" i="8" s="1"/>
  <c r="L136" i="8"/>
  <c r="N136" i="8" s="1"/>
  <c r="O136" i="8"/>
  <c r="L137" i="8"/>
  <c r="N137" i="8" s="1"/>
  <c r="O137" i="8"/>
  <c r="Q137" i="8" s="1"/>
  <c r="L138" i="8"/>
  <c r="N138" i="8" s="1"/>
  <c r="O138" i="8"/>
  <c r="Q138" i="8" s="1"/>
  <c r="L139" i="8"/>
  <c r="N139" i="8" s="1"/>
  <c r="O139" i="8"/>
  <c r="Q139" i="8" s="1"/>
  <c r="L140" i="8"/>
  <c r="N140" i="8" s="1"/>
  <c r="O140" i="8"/>
  <c r="L141" i="8"/>
  <c r="N141" i="8" s="1"/>
  <c r="O141" i="8"/>
  <c r="Q141" i="8" s="1"/>
  <c r="L142" i="8"/>
  <c r="N142" i="8" s="1"/>
  <c r="O142" i="8"/>
  <c r="Q142" i="8" s="1"/>
  <c r="L143" i="8"/>
  <c r="N143" i="8" s="1"/>
  <c r="O143" i="8"/>
  <c r="Q143" i="8" s="1"/>
  <c r="L144" i="8"/>
  <c r="N144" i="8" s="1"/>
  <c r="O144" i="8"/>
  <c r="L145" i="8"/>
  <c r="N145" i="8" s="1"/>
  <c r="O145" i="8"/>
  <c r="Q145" i="8" s="1"/>
  <c r="L146" i="8"/>
  <c r="N146" i="8" s="1"/>
  <c r="O146" i="8"/>
  <c r="L147" i="8"/>
  <c r="N147" i="8" s="1"/>
  <c r="O147" i="8"/>
  <c r="Q147" i="8" s="1"/>
  <c r="L148" i="8"/>
  <c r="N148" i="8" s="1"/>
  <c r="O148" i="8"/>
  <c r="L149" i="8"/>
  <c r="N149" i="8" s="1"/>
  <c r="O149" i="8"/>
  <c r="Q149" i="8" s="1"/>
  <c r="L150" i="8"/>
  <c r="N150" i="8" s="1"/>
  <c r="O150" i="8"/>
  <c r="L151" i="8"/>
  <c r="N151" i="8" s="1"/>
  <c r="O151" i="8"/>
  <c r="Q151" i="8" s="1"/>
  <c r="L152" i="8"/>
  <c r="N152" i="8" s="1"/>
  <c r="O152" i="8"/>
  <c r="L153" i="8"/>
  <c r="N153" i="8" s="1"/>
  <c r="O153" i="8"/>
  <c r="Q153" i="8" s="1"/>
  <c r="L154" i="8"/>
  <c r="N154" i="8" s="1"/>
  <c r="O154" i="8"/>
  <c r="L155" i="8"/>
  <c r="N155" i="8" s="1"/>
  <c r="O155" i="8"/>
  <c r="Q155" i="8" s="1"/>
  <c r="L156" i="8"/>
  <c r="N156" i="8" s="1"/>
  <c r="O156" i="8"/>
  <c r="L157" i="8"/>
  <c r="N157" i="8" s="1"/>
  <c r="O157" i="8"/>
  <c r="Q157" i="8" s="1"/>
  <c r="L158" i="8"/>
  <c r="N158" i="8" s="1"/>
  <c r="O158" i="8"/>
  <c r="L159" i="8"/>
  <c r="N159" i="8" s="1"/>
  <c r="O159" i="8"/>
  <c r="Q159" i="8" s="1"/>
  <c r="L160" i="8"/>
  <c r="N160" i="8" s="1"/>
  <c r="O160" i="8"/>
  <c r="Q160" i="8" s="1"/>
  <c r="L161" i="8"/>
  <c r="N161" i="8" s="1"/>
  <c r="O161" i="8"/>
  <c r="Q161" i="8" s="1"/>
  <c r="L162" i="8"/>
  <c r="N162" i="8" s="1"/>
  <c r="O162" i="8"/>
  <c r="Q162" i="8" s="1"/>
  <c r="L163" i="8"/>
  <c r="N163" i="8" s="1"/>
  <c r="O163" i="8"/>
  <c r="Q163" i="8" s="1"/>
  <c r="L164" i="8"/>
  <c r="N164" i="8" s="1"/>
  <c r="O164" i="8"/>
  <c r="L165" i="8"/>
  <c r="N165" i="8" s="1"/>
  <c r="O165" i="8"/>
  <c r="Q165" i="8" s="1"/>
  <c r="L166" i="8"/>
  <c r="N166" i="8" s="1"/>
  <c r="O166" i="8"/>
  <c r="L167" i="8"/>
  <c r="N167" i="8" s="1"/>
  <c r="O167" i="8"/>
  <c r="Q167" i="8" s="1"/>
  <c r="L168" i="8"/>
  <c r="N168" i="8" s="1"/>
  <c r="O168" i="8"/>
  <c r="L69" i="8"/>
  <c r="N69" i="8" s="1"/>
  <c r="O69" i="8"/>
  <c r="Q69" i="8" s="1"/>
  <c r="L70" i="8"/>
  <c r="N70" i="8" s="1"/>
  <c r="O70" i="8"/>
  <c r="L71" i="8"/>
  <c r="N71" i="8" s="1"/>
  <c r="O71" i="8"/>
  <c r="Q71" i="8" s="1"/>
  <c r="S142" i="8" l="1"/>
  <c r="R77" i="8"/>
  <c r="S73" i="8"/>
  <c r="R133" i="8"/>
  <c r="R131" i="8"/>
  <c r="R109" i="8"/>
  <c r="R143" i="8"/>
  <c r="R88" i="8"/>
  <c r="R86" i="8"/>
  <c r="R154" i="8"/>
  <c r="R152" i="8"/>
  <c r="R148" i="8"/>
  <c r="R128" i="8"/>
  <c r="R126" i="8"/>
  <c r="R93" i="8"/>
  <c r="S122" i="8"/>
  <c r="R141" i="8"/>
  <c r="R123" i="8"/>
  <c r="R104" i="8"/>
  <c r="R102" i="8"/>
  <c r="S162" i="8"/>
  <c r="S137" i="8"/>
  <c r="S129" i="8"/>
  <c r="S167" i="8"/>
  <c r="R130" i="8"/>
  <c r="R129" i="8"/>
  <c r="R117" i="8"/>
  <c r="R113" i="8"/>
  <c r="R108" i="8"/>
  <c r="S97" i="8"/>
  <c r="S81" i="8"/>
  <c r="R71" i="8"/>
  <c r="R166" i="8"/>
  <c r="R158" i="8"/>
  <c r="R149" i="8"/>
  <c r="R146" i="8"/>
  <c r="R121" i="8"/>
  <c r="R101" i="8"/>
  <c r="R85" i="8"/>
  <c r="S135" i="8"/>
  <c r="S125" i="8"/>
  <c r="S118" i="8"/>
  <c r="S105" i="8"/>
  <c r="S98" i="8"/>
  <c r="S89" i="8"/>
  <c r="S82" i="8"/>
  <c r="S163" i="8"/>
  <c r="S145" i="8"/>
  <c r="S138" i="8"/>
  <c r="S161" i="8"/>
  <c r="S160" i="8"/>
  <c r="S155" i="8"/>
  <c r="R139" i="8"/>
  <c r="R137" i="8"/>
  <c r="R132" i="8"/>
  <c r="R119" i="8"/>
  <c r="S114" i="8"/>
  <c r="R106" i="8"/>
  <c r="R105" i="8"/>
  <c r="R99" i="8"/>
  <c r="R98" i="8"/>
  <c r="R97" i="8"/>
  <c r="R89" i="8"/>
  <c r="R83" i="8"/>
  <c r="R82" i="8"/>
  <c r="R81" i="8"/>
  <c r="S151" i="8"/>
  <c r="R168" i="8"/>
  <c r="R161" i="8"/>
  <c r="R160" i="8"/>
  <c r="Q154" i="8"/>
  <c r="S154" i="8" s="1"/>
  <c r="R151" i="8"/>
  <c r="R145" i="8"/>
  <c r="Q130" i="8"/>
  <c r="S130" i="8" s="1"/>
  <c r="R125" i="8"/>
  <c r="R115" i="8"/>
  <c r="Q113" i="8"/>
  <c r="S113" i="8" s="1"/>
  <c r="S111" i="8"/>
  <c r="R107" i="8"/>
  <c r="R100" i="8"/>
  <c r="S95" i="8"/>
  <c r="R91" i="8"/>
  <c r="R84" i="8"/>
  <c r="S79" i="8"/>
  <c r="R75" i="8"/>
  <c r="S69" i="8"/>
  <c r="S117" i="8"/>
  <c r="S153" i="8"/>
  <c r="S110" i="8"/>
  <c r="S94" i="8"/>
  <c r="S78" i="8"/>
  <c r="S71" i="8"/>
  <c r="S141" i="8"/>
  <c r="S121" i="8"/>
  <c r="S101" i="8"/>
  <c r="S85" i="8"/>
  <c r="R70" i="8"/>
  <c r="R69" i="8"/>
  <c r="R164" i="8"/>
  <c r="R156" i="8"/>
  <c r="R153" i="8"/>
  <c r="R134" i="8"/>
  <c r="Q168" i="8"/>
  <c r="S168" i="8" s="1"/>
  <c r="R167" i="8"/>
  <c r="R162" i="8"/>
  <c r="R159" i="8"/>
  <c r="Q152" i="8"/>
  <c r="S152" i="8" s="1"/>
  <c r="S149" i="8"/>
  <c r="R147" i="8"/>
  <c r="Q146" i="8"/>
  <c r="S146" i="8" s="1"/>
  <c r="S143" i="8"/>
  <c r="S139" i="8"/>
  <c r="Q133" i="8"/>
  <c r="S133" i="8" s="1"/>
  <c r="Q131" i="8"/>
  <c r="S131" i="8" s="1"/>
  <c r="R127" i="8"/>
  <c r="Q126" i="8"/>
  <c r="S126" i="8" s="1"/>
  <c r="S123" i="8"/>
  <c r="S119" i="8"/>
  <c r="S115" i="8"/>
  <c r="Q109" i="8"/>
  <c r="S109" i="8" s="1"/>
  <c r="Q107" i="8"/>
  <c r="S107" i="8" s="1"/>
  <c r="R103" i="8"/>
  <c r="Q102" i="8"/>
  <c r="S102" i="8" s="1"/>
  <c r="S99" i="8"/>
  <c r="Q93" i="8"/>
  <c r="S93" i="8" s="1"/>
  <c r="R92" i="8"/>
  <c r="Q91" i="8"/>
  <c r="S91" i="8" s="1"/>
  <c r="R90" i="8"/>
  <c r="R87" i="8"/>
  <c r="Q86" i="8"/>
  <c r="S86" i="8" s="1"/>
  <c r="S83" i="8"/>
  <c r="Q77" i="8"/>
  <c r="S77" i="8" s="1"/>
  <c r="R76" i="8"/>
  <c r="Q75" i="8"/>
  <c r="S75" i="8" s="1"/>
  <c r="R74" i="8"/>
  <c r="R73" i="8"/>
  <c r="Q70" i="8"/>
  <c r="S70" i="8" s="1"/>
  <c r="S165" i="8"/>
  <c r="R163" i="8"/>
  <c r="S157" i="8"/>
  <c r="R155" i="8"/>
  <c r="R150" i="8"/>
  <c r="R144" i="8"/>
  <c r="R142" i="8"/>
  <c r="R140" i="8"/>
  <c r="R138" i="8"/>
  <c r="R135" i="8"/>
  <c r="Q134" i="8"/>
  <c r="S134" i="8" s="1"/>
  <c r="R124" i="8"/>
  <c r="R122" i="8"/>
  <c r="R120" i="8"/>
  <c r="R118" i="8"/>
  <c r="R116" i="8"/>
  <c r="R114" i="8"/>
  <c r="R111" i="8"/>
  <c r="R95" i="8"/>
  <c r="R79" i="8"/>
  <c r="S159" i="8"/>
  <c r="S147" i="8"/>
  <c r="R136" i="8"/>
  <c r="S127" i="8"/>
  <c r="R112" i="8"/>
  <c r="R110" i="8"/>
  <c r="S106" i="8"/>
  <c r="S103" i="8"/>
  <c r="R96" i="8"/>
  <c r="R94" i="8"/>
  <c r="S90" i="8"/>
  <c r="S87" i="8"/>
  <c r="R80" i="8"/>
  <c r="R78" i="8"/>
  <c r="S74" i="8"/>
  <c r="R165" i="8"/>
  <c r="R157" i="8"/>
  <c r="Q164" i="8"/>
  <c r="S164" i="8" s="1"/>
  <c r="Q156" i="8"/>
  <c r="S156" i="8" s="1"/>
  <c r="Q148" i="8"/>
  <c r="S148" i="8" s="1"/>
  <c r="Q144" i="8"/>
  <c r="S144" i="8" s="1"/>
  <c r="Q140" i="8"/>
  <c r="S140" i="8" s="1"/>
  <c r="Q136" i="8"/>
  <c r="S136" i="8" s="1"/>
  <c r="Q132" i="8"/>
  <c r="S132" i="8" s="1"/>
  <c r="Q128" i="8"/>
  <c r="S128" i="8" s="1"/>
  <c r="Q124" i="8"/>
  <c r="S124" i="8" s="1"/>
  <c r="Q120" i="8"/>
  <c r="S120" i="8" s="1"/>
  <c r="Q116" i="8"/>
  <c r="S116" i="8" s="1"/>
  <c r="Q112" i="8"/>
  <c r="S112" i="8" s="1"/>
  <c r="Q108" i="8"/>
  <c r="S108" i="8" s="1"/>
  <c r="Q104" i="8"/>
  <c r="S104" i="8" s="1"/>
  <c r="Q100" i="8"/>
  <c r="S100" i="8" s="1"/>
  <c r="Q96" i="8"/>
  <c r="S96" i="8" s="1"/>
  <c r="Q92" i="8"/>
  <c r="S92" i="8" s="1"/>
  <c r="Q88" i="8"/>
  <c r="S88" i="8" s="1"/>
  <c r="Q84" i="8"/>
  <c r="S84" i="8" s="1"/>
  <c r="Q80" i="8"/>
  <c r="S80" i="8" s="1"/>
  <c r="Q76" i="8"/>
  <c r="S76" i="8" s="1"/>
  <c r="Q166" i="8"/>
  <c r="S166" i="8" s="1"/>
  <c r="Q158" i="8"/>
  <c r="S158" i="8" s="1"/>
  <c r="Q150" i="8"/>
  <c r="S150" i="8" s="1"/>
  <c r="H10" i="13" l="1"/>
  <c r="H11" i="13"/>
  <c r="H12" i="13"/>
  <c r="H13" i="13"/>
  <c r="H14" i="13"/>
  <c r="H15" i="13"/>
  <c r="H16" i="13"/>
  <c r="H17" i="13"/>
  <c r="H18" i="13"/>
  <c r="H19" i="13"/>
  <c r="H20" i="13"/>
  <c r="H21" i="13"/>
  <c r="H22" i="13"/>
  <c r="H23" i="13"/>
  <c r="H24" i="13"/>
  <c r="H9" i="13"/>
  <c r="B1" i="8" l="1"/>
  <c r="N10" i="33" l="1"/>
  <c r="N11" i="33"/>
  <c r="N12" i="33"/>
  <c r="N13" i="33"/>
  <c r="N14" i="33"/>
  <c r="N15" i="33"/>
  <c r="N16" i="33"/>
  <c r="N17" i="33"/>
  <c r="N18" i="33"/>
  <c r="N19" i="33"/>
  <c r="N20" i="33"/>
  <c r="N21" i="33"/>
  <c r="N22" i="33"/>
  <c r="N23" i="33"/>
  <c r="N24" i="33"/>
  <c r="N25" i="33"/>
  <c r="N26" i="33"/>
  <c r="N27" i="33"/>
  <c r="N28" i="33"/>
  <c r="N29" i="33"/>
  <c r="N30" i="33"/>
  <c r="N31" i="33"/>
  <c r="N32" i="33"/>
  <c r="N33" i="33"/>
  <c r="N34" i="33"/>
  <c r="N35" i="33"/>
  <c r="N36" i="33"/>
  <c r="N37" i="33"/>
  <c r="N38" i="33"/>
  <c r="N39" i="33"/>
  <c r="N40" i="33"/>
  <c r="N41" i="33"/>
  <c r="N42" i="33"/>
  <c r="N43" i="33"/>
  <c r="N44" i="33"/>
  <c r="N45" i="33"/>
  <c r="N46" i="33"/>
  <c r="N47" i="33"/>
  <c r="N48" i="33"/>
  <c r="N49" i="33"/>
  <c r="N50" i="33"/>
  <c r="N51" i="33"/>
  <c r="N52" i="33"/>
  <c r="N53" i="33"/>
  <c r="N54" i="33"/>
  <c r="N55" i="33"/>
  <c r="N56" i="33"/>
  <c r="N57" i="33"/>
  <c r="N58" i="33"/>
  <c r="N59" i="33"/>
  <c r="N60" i="33"/>
  <c r="N61" i="33"/>
  <c r="N62" i="33"/>
  <c r="N63" i="33"/>
  <c r="N64" i="33"/>
  <c r="N65" i="33"/>
  <c r="N66" i="33"/>
  <c r="N67" i="33"/>
  <c r="N68" i="33"/>
  <c r="N69" i="33"/>
  <c r="N70" i="33"/>
  <c r="N71" i="33"/>
  <c r="N72" i="33"/>
  <c r="N73" i="33"/>
  <c r="N74" i="33"/>
  <c r="N75" i="33"/>
  <c r="N76" i="33"/>
  <c r="N77" i="33"/>
  <c r="N78" i="33"/>
  <c r="N79" i="33"/>
  <c r="N80" i="33"/>
  <c r="N81" i="33"/>
  <c r="N82" i="33"/>
  <c r="N83" i="33"/>
  <c r="N84" i="33"/>
  <c r="N85" i="33"/>
  <c r="N86" i="33"/>
  <c r="N87" i="33"/>
  <c r="N88" i="33"/>
  <c r="N89" i="33"/>
  <c r="N90" i="33"/>
  <c r="N91" i="33"/>
  <c r="N92" i="33"/>
  <c r="N93" i="33"/>
  <c r="N94" i="33"/>
  <c r="N95" i="33"/>
  <c r="N96" i="33"/>
  <c r="N97" i="33"/>
  <c r="N98" i="33"/>
  <c r="N99" i="33"/>
  <c r="N100" i="33"/>
  <c r="N101" i="33"/>
  <c r="N102" i="33"/>
  <c r="N103" i="33"/>
  <c r="N104" i="33"/>
  <c r="N105" i="33"/>
  <c r="N106" i="33"/>
  <c r="N107" i="33"/>
  <c r="N108" i="33"/>
  <c r="N109" i="33"/>
  <c r="N110" i="33"/>
  <c r="N111" i="33"/>
  <c r="N112" i="33"/>
  <c r="N113" i="33"/>
  <c r="N114" i="33"/>
  <c r="N115" i="33"/>
  <c r="N116" i="33"/>
  <c r="N117" i="33"/>
  <c r="N118" i="33"/>
  <c r="N119" i="33"/>
  <c r="N120" i="33"/>
  <c r="N121" i="33"/>
  <c r="N122" i="33"/>
  <c r="N123" i="33"/>
  <c r="N124" i="33"/>
  <c r="N125" i="33"/>
  <c r="N126" i="33"/>
  <c r="N127" i="33"/>
  <c r="N128" i="33"/>
  <c r="N129" i="33"/>
  <c r="N130" i="33"/>
  <c r="N131" i="33"/>
  <c r="N132" i="33"/>
  <c r="N133" i="33"/>
  <c r="N134" i="33"/>
  <c r="N135" i="33"/>
  <c r="N136" i="33"/>
  <c r="N137" i="33"/>
  <c r="N138" i="33"/>
  <c r="N139" i="33"/>
  <c r="N140" i="33"/>
  <c r="N141" i="33"/>
  <c r="N142" i="33"/>
  <c r="N143" i="33"/>
  <c r="N144" i="33"/>
  <c r="N145" i="33"/>
  <c r="N146" i="33"/>
  <c r="N147" i="33"/>
  <c r="N148" i="33"/>
  <c r="N149" i="33"/>
  <c r="N150" i="33"/>
  <c r="N151" i="33"/>
  <c r="N152" i="33"/>
  <c r="N153" i="33"/>
  <c r="N154" i="33"/>
  <c r="N155" i="33"/>
  <c r="N156" i="33"/>
  <c r="N157" i="33"/>
  <c r="N158" i="33"/>
  <c r="N159" i="33"/>
  <c r="N160" i="33"/>
  <c r="N161" i="33"/>
  <c r="N162" i="33"/>
  <c r="N163" i="33"/>
  <c r="N164" i="33"/>
  <c r="N165" i="33"/>
  <c r="N166" i="33"/>
  <c r="N167" i="33"/>
  <c r="N168" i="33"/>
  <c r="N169" i="33"/>
  <c r="N170" i="33"/>
  <c r="N171" i="33"/>
  <c r="N172" i="33"/>
  <c r="N173" i="33"/>
  <c r="N174" i="33"/>
  <c r="N175" i="33"/>
  <c r="N176" i="33"/>
  <c r="N177" i="33"/>
  <c r="N178" i="33"/>
  <c r="N179" i="33"/>
  <c r="N180" i="33"/>
  <c r="N181" i="33"/>
  <c r="N182" i="33"/>
  <c r="N183" i="33"/>
  <c r="N184" i="33"/>
  <c r="N185" i="33"/>
  <c r="N186" i="33"/>
  <c r="N187" i="33"/>
  <c r="N188" i="33"/>
  <c r="N189" i="33"/>
  <c r="N190" i="33"/>
  <c r="N191" i="33"/>
  <c r="N192" i="33"/>
  <c r="N193" i="33"/>
  <c r="N194" i="33"/>
  <c r="N195" i="33"/>
  <c r="N196" i="33"/>
  <c r="N197" i="33"/>
  <c r="N198" i="33"/>
  <c r="N199" i="33"/>
  <c r="N200" i="33"/>
  <c r="N201" i="33"/>
  <c r="N202" i="33"/>
  <c r="N203" i="33"/>
  <c r="N204" i="33"/>
  <c r="N205" i="33"/>
  <c r="N206" i="33"/>
  <c r="N207" i="33"/>
  <c r="N208" i="33"/>
  <c r="N209" i="33"/>
  <c r="N210" i="33" l="1"/>
  <c r="N211" i="33"/>
  <c r="N212" i="33"/>
  <c r="N213" i="33"/>
  <c r="N214" i="33"/>
  <c r="N215" i="33"/>
  <c r="N216" i="33"/>
  <c r="N217" i="33"/>
  <c r="N218" i="33"/>
  <c r="N219" i="33"/>
  <c r="N220" i="33"/>
  <c r="N221" i="33"/>
  <c r="N222" i="33"/>
  <c r="N223" i="33"/>
  <c r="N224" i="33"/>
  <c r="N225" i="33"/>
  <c r="N226" i="33"/>
  <c r="N227" i="33"/>
  <c r="N228" i="33"/>
  <c r="N229" i="33"/>
  <c r="N230" i="33"/>
  <c r="N231" i="33"/>
  <c r="N232" i="33"/>
  <c r="N233" i="33"/>
  <c r="N234" i="33"/>
  <c r="N235" i="33"/>
  <c r="N236" i="33"/>
  <c r="N237" i="33"/>
  <c r="N238" i="33"/>
  <c r="N239" i="33"/>
  <c r="N240" i="33"/>
  <c r="N241" i="33"/>
  <c r="N242" i="33"/>
  <c r="N243" i="33"/>
  <c r="N244" i="33"/>
  <c r="N245" i="33"/>
  <c r="N246" i="33"/>
  <c r="N247" i="33"/>
  <c r="N248" i="33"/>
  <c r="N249" i="33"/>
  <c r="N250" i="33"/>
  <c r="N251" i="33"/>
  <c r="N252" i="33"/>
  <c r="N253" i="33"/>
  <c r="N254" i="33"/>
  <c r="N255" i="33"/>
  <c r="N256" i="33"/>
  <c r="N257" i="33"/>
  <c r="N258" i="33"/>
  <c r="N259" i="33"/>
  <c r="N260" i="33"/>
  <c r="N261" i="33"/>
  <c r="N262" i="33"/>
  <c r="N263" i="33"/>
  <c r="N264" i="33"/>
  <c r="N265" i="33"/>
  <c r="N266" i="33"/>
  <c r="N267" i="33"/>
  <c r="N268" i="33"/>
  <c r="N269" i="33"/>
  <c r="N270" i="33"/>
  <c r="N271" i="33"/>
  <c r="N272" i="33"/>
  <c r="N273" i="33"/>
  <c r="N274" i="33"/>
  <c r="N275" i="33"/>
  <c r="N276" i="33"/>
  <c r="N277" i="33"/>
  <c r="N278" i="33"/>
  <c r="N279" i="33"/>
  <c r="N280" i="33"/>
  <c r="N281" i="33"/>
  <c r="N282" i="33"/>
  <c r="N283" i="33"/>
  <c r="N284" i="33"/>
  <c r="N285" i="33"/>
  <c r="N286" i="33"/>
  <c r="N287" i="33"/>
  <c r="N288" i="33"/>
  <c r="N289" i="33"/>
  <c r="N290" i="33"/>
  <c r="N291" i="33"/>
  <c r="N292" i="33"/>
  <c r="N293" i="33"/>
  <c r="N294" i="33"/>
  <c r="N295" i="33"/>
  <c r="N296" i="33"/>
  <c r="N297" i="33"/>
  <c r="N298" i="33"/>
  <c r="N299" i="33"/>
  <c r="N300" i="33"/>
  <c r="N301" i="33"/>
  <c r="N302" i="33"/>
  <c r="N303" i="33"/>
  <c r="N304" i="33"/>
  <c r="N305" i="33"/>
  <c r="N306" i="33"/>
  <c r="N307" i="33"/>
  <c r="N308" i="33"/>
  <c r="D4" i="33" l="1"/>
  <c r="F27" i="15"/>
  <c r="I18" i="8" l="1"/>
  <c r="H18" i="8"/>
  <c r="G18" i="8"/>
  <c r="I27" i="8"/>
  <c r="H27" i="8"/>
  <c r="G27" i="8"/>
  <c r="I36" i="8"/>
  <c r="H36" i="8"/>
  <c r="G36" i="8"/>
  <c r="I45" i="8"/>
  <c r="H45" i="8"/>
  <c r="G45" i="8"/>
  <c r="D6" i="33" l="1"/>
  <c r="F26" i="15"/>
  <c r="F28" i="15" s="1"/>
  <c r="O72" i="8" l="1"/>
  <c r="Q72" i="8" s="1"/>
  <c r="H41" i="8" s="1"/>
  <c r="L72" i="8"/>
  <c r="G54" i="8" l="1"/>
  <c r="I54" i="8"/>
  <c r="R72" i="8"/>
  <c r="N72" i="8"/>
  <c r="F3" i="8"/>
  <c r="S72" i="8" l="1"/>
  <c r="I41" i="8" s="1"/>
  <c r="G41" i="8"/>
  <c r="H54" i="8"/>
  <c r="E30" i="8" l="1"/>
  <c r="F30" i="8"/>
  <c r="J405" i="22" l="1"/>
  <c r="O405" i="22" l="1"/>
  <c r="S405" i="22"/>
  <c r="P405" i="22"/>
  <c r="N405" i="22"/>
  <c r="R405" i="22"/>
  <c r="M405" i="22"/>
  <c r="Q405" i="22"/>
  <c r="L405" i="22"/>
  <c r="K405" i="22"/>
  <c r="E8" i="16"/>
  <c r="H4" i="16"/>
  <c r="G4" i="16"/>
  <c r="F4" i="16"/>
  <c r="E4" i="16"/>
  <c r="K200" i="23" l="1"/>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J295" i="22"/>
  <c r="J296" i="22"/>
  <c r="J297" i="22"/>
  <c r="J298" i="22"/>
  <c r="J299" i="22"/>
  <c r="J300" i="22"/>
  <c r="J301" i="22"/>
  <c r="J302" i="22"/>
  <c r="J303" i="22"/>
  <c r="J304" i="22"/>
  <c r="J305" i="22"/>
  <c r="J306" i="22"/>
  <c r="J307" i="22"/>
  <c r="J308" i="22"/>
  <c r="J309" i="22"/>
  <c r="J310" i="22"/>
  <c r="J311" i="22"/>
  <c r="J312" i="22"/>
  <c r="J313" i="22"/>
  <c r="J314" i="22"/>
  <c r="J315" i="22"/>
  <c r="J316" i="22"/>
  <c r="J317" i="22"/>
  <c r="J318" i="22"/>
  <c r="J319" i="22"/>
  <c r="J320" i="22"/>
  <c r="J321" i="22"/>
  <c r="J322" i="22"/>
  <c r="J323" i="22"/>
  <c r="J324" i="22"/>
  <c r="J325" i="22"/>
  <c r="J326" i="22"/>
  <c r="J327" i="22"/>
  <c r="J328" i="22"/>
  <c r="J329" i="22"/>
  <c r="J330" i="22"/>
  <c r="J331" i="22"/>
  <c r="J332" i="22"/>
  <c r="J333" i="22"/>
  <c r="J334" i="22"/>
  <c r="J335" i="22"/>
  <c r="J336" i="22"/>
  <c r="J337" i="22"/>
  <c r="J338" i="22"/>
  <c r="J339" i="22"/>
  <c r="J340" i="22"/>
  <c r="J341" i="22"/>
  <c r="J342" i="22"/>
  <c r="J343" i="22"/>
  <c r="J344" i="22"/>
  <c r="J345" i="22"/>
  <c r="J346" i="22"/>
  <c r="J347" i="22"/>
  <c r="J348" i="22"/>
  <c r="J349" i="22"/>
  <c r="J350" i="22"/>
  <c r="J351" i="22"/>
  <c r="J352" i="22"/>
  <c r="J353" i="22"/>
  <c r="J354" i="22"/>
  <c r="J355" i="22"/>
  <c r="J356" i="22"/>
  <c r="J357" i="22"/>
  <c r="J358" i="22"/>
  <c r="J359" i="22"/>
  <c r="J360" i="22"/>
  <c r="J361" i="22"/>
  <c r="J362" i="22"/>
  <c r="J363" i="22"/>
  <c r="J364" i="22"/>
  <c r="J365" i="22"/>
  <c r="J366" i="22"/>
  <c r="J367" i="22"/>
  <c r="J368" i="22"/>
  <c r="J369" i="22"/>
  <c r="J370" i="22"/>
  <c r="J371" i="22"/>
  <c r="J372" i="22"/>
  <c r="J373" i="22"/>
  <c r="J374" i="22"/>
  <c r="J375" i="22"/>
  <c r="J376" i="22"/>
  <c r="J377" i="22"/>
  <c r="J378" i="22"/>
  <c r="J379" i="22"/>
  <c r="J380" i="22"/>
  <c r="J381" i="22"/>
  <c r="J382" i="22"/>
  <c r="J383" i="22"/>
  <c r="J384" i="22"/>
  <c r="J385" i="22"/>
  <c r="J386" i="22"/>
  <c r="J387" i="22"/>
  <c r="J388" i="22"/>
  <c r="J389" i="22"/>
  <c r="J390" i="22"/>
  <c r="J391" i="22"/>
  <c r="J392" i="22"/>
  <c r="J393" i="22"/>
  <c r="J394" i="22"/>
  <c r="M383" i="22" l="1"/>
  <c r="Q383" i="22"/>
  <c r="N383" i="22"/>
  <c r="R383" i="22"/>
  <c r="P383" i="22"/>
  <c r="O383" i="22"/>
  <c r="S383" i="22"/>
  <c r="M371" i="22"/>
  <c r="Q371" i="22"/>
  <c r="N371" i="22"/>
  <c r="R371" i="22"/>
  <c r="O371" i="22"/>
  <c r="S371" i="22"/>
  <c r="P371" i="22"/>
  <c r="M359" i="22"/>
  <c r="Q359" i="22"/>
  <c r="N359" i="22"/>
  <c r="R359" i="22"/>
  <c r="P359" i="22"/>
  <c r="O359" i="22"/>
  <c r="S359" i="22"/>
  <c r="N347" i="22"/>
  <c r="R347" i="22"/>
  <c r="M347" i="22"/>
  <c r="S347" i="22"/>
  <c r="O347" i="22"/>
  <c r="Q347" i="22"/>
  <c r="P347" i="22"/>
  <c r="N335" i="22"/>
  <c r="R335" i="22"/>
  <c r="Q335" i="22"/>
  <c r="P335" i="22"/>
  <c r="M335" i="22"/>
  <c r="S335" i="22"/>
  <c r="O335" i="22"/>
  <c r="N323" i="22"/>
  <c r="R323" i="22"/>
  <c r="P323" i="22"/>
  <c r="Q323" i="22"/>
  <c r="M323" i="22"/>
  <c r="S323" i="22"/>
  <c r="O323" i="22"/>
  <c r="P311" i="22"/>
  <c r="M311" i="22"/>
  <c r="Q311" i="22"/>
  <c r="N311" i="22"/>
  <c r="R311" i="22"/>
  <c r="O311" i="22"/>
  <c r="S311" i="22"/>
  <c r="P299" i="22"/>
  <c r="M299" i="22"/>
  <c r="Q299" i="22"/>
  <c r="N299" i="22"/>
  <c r="R299" i="22"/>
  <c r="O299" i="22"/>
  <c r="S299" i="22"/>
  <c r="P386" i="22"/>
  <c r="O386" i="22"/>
  <c r="M386" i="22"/>
  <c r="Q386" i="22"/>
  <c r="S386" i="22"/>
  <c r="N386" i="22"/>
  <c r="R386" i="22"/>
  <c r="O389" i="22"/>
  <c r="S389" i="22"/>
  <c r="P389" i="22"/>
  <c r="N389" i="22"/>
  <c r="M389" i="22"/>
  <c r="Q389" i="22"/>
  <c r="R389" i="22"/>
  <c r="O377" i="22"/>
  <c r="S377" i="22"/>
  <c r="R377" i="22"/>
  <c r="P377" i="22"/>
  <c r="N377" i="22"/>
  <c r="M377" i="22"/>
  <c r="Q377" i="22"/>
  <c r="O361" i="22"/>
  <c r="S361" i="22"/>
  <c r="P361" i="22"/>
  <c r="N361" i="22"/>
  <c r="M361" i="22"/>
  <c r="Q361" i="22"/>
  <c r="R361" i="22"/>
  <c r="P353" i="22"/>
  <c r="N353" i="22"/>
  <c r="S353" i="22"/>
  <c r="O353" i="22"/>
  <c r="M353" i="22"/>
  <c r="Q353" i="22"/>
  <c r="R353" i="22"/>
  <c r="P341" i="22"/>
  <c r="M341" i="22"/>
  <c r="R341" i="22"/>
  <c r="Q341" i="22"/>
  <c r="N341" i="22"/>
  <c r="S341" i="22"/>
  <c r="O341" i="22"/>
  <c r="P329" i="22"/>
  <c r="Q329" i="22"/>
  <c r="M329" i="22"/>
  <c r="R329" i="22"/>
  <c r="O329" i="22"/>
  <c r="N329" i="22"/>
  <c r="S329" i="22"/>
  <c r="P317" i="22"/>
  <c r="O317" i="22"/>
  <c r="Q317" i="22"/>
  <c r="S317" i="22"/>
  <c r="M317" i="22"/>
  <c r="R317" i="22"/>
  <c r="N317" i="22"/>
  <c r="N309" i="22"/>
  <c r="R309" i="22"/>
  <c r="O309" i="22"/>
  <c r="S309" i="22"/>
  <c r="P309" i="22"/>
  <c r="M309" i="22"/>
  <c r="Q309" i="22"/>
  <c r="N301" i="22"/>
  <c r="R301" i="22"/>
  <c r="O301" i="22"/>
  <c r="S301" i="22"/>
  <c r="P301" i="22"/>
  <c r="M301" i="22"/>
  <c r="Q301" i="22"/>
  <c r="N297" i="22"/>
  <c r="R297" i="22"/>
  <c r="O297" i="22"/>
  <c r="S297" i="22"/>
  <c r="P297" i="22"/>
  <c r="M297" i="22"/>
  <c r="Q297" i="22"/>
  <c r="M391" i="22"/>
  <c r="Q391" i="22"/>
  <c r="N391" i="22"/>
  <c r="R391" i="22"/>
  <c r="P391" i="22"/>
  <c r="O391" i="22"/>
  <c r="S391" i="22"/>
  <c r="M379" i="22"/>
  <c r="Q379" i="22"/>
  <c r="P379" i="22"/>
  <c r="N379" i="22"/>
  <c r="R379" i="22"/>
  <c r="O379" i="22"/>
  <c r="S379" i="22"/>
  <c r="M367" i="22"/>
  <c r="Q367" i="22"/>
  <c r="N367" i="22"/>
  <c r="R367" i="22"/>
  <c r="O367" i="22"/>
  <c r="S367" i="22"/>
  <c r="P367" i="22"/>
  <c r="N355" i="22"/>
  <c r="R355" i="22"/>
  <c r="P355" i="22"/>
  <c r="Q355" i="22"/>
  <c r="O355" i="22"/>
  <c r="M355" i="22"/>
  <c r="S355" i="22"/>
  <c r="N343" i="22"/>
  <c r="R343" i="22"/>
  <c r="O343" i="22"/>
  <c r="M343" i="22"/>
  <c r="P343" i="22"/>
  <c r="S343" i="22"/>
  <c r="Q343" i="22"/>
  <c r="N331" i="22"/>
  <c r="R331" i="22"/>
  <c r="M331" i="22"/>
  <c r="S331" i="22"/>
  <c r="O331" i="22"/>
  <c r="P331" i="22"/>
  <c r="Q331" i="22"/>
  <c r="M315" i="22"/>
  <c r="N315" i="22"/>
  <c r="R315" i="22"/>
  <c r="S315" i="22"/>
  <c r="O315" i="22"/>
  <c r="P315" i="22"/>
  <c r="Q315" i="22"/>
  <c r="P303" i="22"/>
  <c r="M303" i="22"/>
  <c r="Q303" i="22"/>
  <c r="N303" i="22"/>
  <c r="R303" i="22"/>
  <c r="O303" i="22"/>
  <c r="S303" i="22"/>
  <c r="P394" i="22"/>
  <c r="M394" i="22"/>
  <c r="Q394" i="22"/>
  <c r="S394" i="22"/>
  <c r="N394" i="22"/>
  <c r="R394" i="22"/>
  <c r="O394" i="22"/>
  <c r="P382" i="22"/>
  <c r="S382" i="22"/>
  <c r="M382" i="22"/>
  <c r="Q382" i="22"/>
  <c r="O382" i="22"/>
  <c r="N382" i="22"/>
  <c r="R382" i="22"/>
  <c r="P374" i="22"/>
  <c r="M374" i="22"/>
  <c r="Q374" i="22"/>
  <c r="O374" i="22"/>
  <c r="N374" i="22"/>
  <c r="R374" i="22"/>
  <c r="S374" i="22"/>
  <c r="O393" i="22"/>
  <c r="S393" i="22"/>
  <c r="R393" i="22"/>
  <c r="P393" i="22"/>
  <c r="N393" i="22"/>
  <c r="M393" i="22"/>
  <c r="Q393" i="22"/>
  <c r="O385" i="22"/>
  <c r="S385" i="22"/>
  <c r="P385" i="22"/>
  <c r="N385" i="22"/>
  <c r="M385" i="22"/>
  <c r="Q385" i="22"/>
  <c r="R385" i="22"/>
  <c r="O381" i="22"/>
  <c r="S381" i="22"/>
  <c r="N381" i="22"/>
  <c r="P381" i="22"/>
  <c r="M381" i="22"/>
  <c r="Q381" i="22"/>
  <c r="R381" i="22"/>
  <c r="O373" i="22"/>
  <c r="S373" i="22"/>
  <c r="R373" i="22"/>
  <c r="P373" i="22"/>
  <c r="M373" i="22"/>
  <c r="Q373" i="22"/>
  <c r="N373" i="22"/>
  <c r="O369" i="22"/>
  <c r="S369" i="22"/>
  <c r="P369" i="22"/>
  <c r="R369" i="22"/>
  <c r="M369" i="22"/>
  <c r="Q369" i="22"/>
  <c r="N369" i="22"/>
  <c r="O365" i="22"/>
  <c r="S365" i="22"/>
  <c r="R365" i="22"/>
  <c r="P365" i="22"/>
  <c r="M365" i="22"/>
  <c r="Q365" i="22"/>
  <c r="N365" i="22"/>
  <c r="O357" i="22"/>
  <c r="S357" i="22"/>
  <c r="P357" i="22"/>
  <c r="N357" i="22"/>
  <c r="M357" i="22"/>
  <c r="Q357" i="22"/>
  <c r="R357" i="22"/>
  <c r="P349" i="22"/>
  <c r="O349" i="22"/>
  <c r="S349" i="22"/>
  <c r="Q349" i="22"/>
  <c r="M349" i="22"/>
  <c r="R349" i="22"/>
  <c r="N349" i="22"/>
  <c r="P345" i="22"/>
  <c r="Q345" i="22"/>
  <c r="O345" i="22"/>
  <c r="M345" i="22"/>
  <c r="R345" i="22"/>
  <c r="N345" i="22"/>
  <c r="S345" i="22"/>
  <c r="P337" i="22"/>
  <c r="N337" i="22"/>
  <c r="S337" i="22"/>
  <c r="O337" i="22"/>
  <c r="R337" i="22"/>
  <c r="Q337" i="22"/>
  <c r="M337" i="22"/>
  <c r="P333" i="22"/>
  <c r="O333" i="22"/>
  <c r="N333" i="22"/>
  <c r="Q333" i="22"/>
  <c r="S333" i="22"/>
  <c r="M333" i="22"/>
  <c r="R333" i="22"/>
  <c r="P325" i="22"/>
  <c r="M325" i="22"/>
  <c r="R325" i="22"/>
  <c r="N325" i="22"/>
  <c r="S325" i="22"/>
  <c r="Q325" i="22"/>
  <c r="O325" i="22"/>
  <c r="P321" i="22"/>
  <c r="N321" i="22"/>
  <c r="S321" i="22"/>
  <c r="O321" i="22"/>
  <c r="R321" i="22"/>
  <c r="Q321" i="22"/>
  <c r="M321" i="22"/>
  <c r="N313" i="22"/>
  <c r="R313" i="22"/>
  <c r="O313" i="22"/>
  <c r="S313" i="22"/>
  <c r="P313" i="22"/>
  <c r="M313" i="22"/>
  <c r="Q313" i="22"/>
  <c r="N305" i="22"/>
  <c r="R305" i="22"/>
  <c r="O305" i="22"/>
  <c r="S305" i="22"/>
  <c r="P305" i="22"/>
  <c r="Q305" i="22"/>
  <c r="M305" i="22"/>
  <c r="N392" i="22"/>
  <c r="R392" i="22"/>
  <c r="M392" i="22"/>
  <c r="O392" i="22"/>
  <c r="S392" i="22"/>
  <c r="P392" i="22"/>
  <c r="Q392" i="22"/>
  <c r="N388" i="22"/>
  <c r="R388" i="22"/>
  <c r="M388" i="22"/>
  <c r="Q388" i="22"/>
  <c r="O388" i="22"/>
  <c r="S388" i="22"/>
  <c r="P388" i="22"/>
  <c r="N384" i="22"/>
  <c r="R384" i="22"/>
  <c r="Q384" i="22"/>
  <c r="O384" i="22"/>
  <c r="S384" i="22"/>
  <c r="P384" i="22"/>
  <c r="M384" i="22"/>
  <c r="N380" i="22"/>
  <c r="R380" i="22"/>
  <c r="O380" i="22"/>
  <c r="S380" i="22"/>
  <c r="Q380" i="22"/>
  <c r="P380" i="22"/>
  <c r="M380" i="22"/>
  <c r="N376" i="22"/>
  <c r="R376" i="22"/>
  <c r="M376" i="22"/>
  <c r="O376" i="22"/>
  <c r="S376" i="22"/>
  <c r="P376" i="22"/>
  <c r="Q376" i="22"/>
  <c r="N372" i="22"/>
  <c r="R372" i="22"/>
  <c r="M372" i="22"/>
  <c r="O372" i="22"/>
  <c r="S372" i="22"/>
  <c r="Q372" i="22"/>
  <c r="P372" i="22"/>
  <c r="N368" i="22"/>
  <c r="R368" i="22"/>
  <c r="Q368" i="22"/>
  <c r="O368" i="22"/>
  <c r="S368" i="22"/>
  <c r="M368" i="22"/>
  <c r="P368" i="22"/>
  <c r="N364" i="22"/>
  <c r="R364" i="22"/>
  <c r="M364" i="22"/>
  <c r="O364" i="22"/>
  <c r="S364" i="22"/>
  <c r="Q364" i="22"/>
  <c r="P364" i="22"/>
  <c r="N360" i="22"/>
  <c r="R360" i="22"/>
  <c r="Q360" i="22"/>
  <c r="O360" i="22"/>
  <c r="S360" i="22"/>
  <c r="P360" i="22"/>
  <c r="M360" i="22"/>
  <c r="N356" i="22"/>
  <c r="R356" i="22"/>
  <c r="Q356" i="22"/>
  <c r="O356" i="22"/>
  <c r="S356" i="22"/>
  <c r="P356" i="22"/>
  <c r="M356" i="22"/>
  <c r="O352" i="22"/>
  <c r="S352" i="22"/>
  <c r="P352" i="22"/>
  <c r="N352" i="22"/>
  <c r="Q352" i="22"/>
  <c r="M352" i="22"/>
  <c r="R352" i="22"/>
  <c r="O348" i="22"/>
  <c r="S348" i="22"/>
  <c r="Q348" i="22"/>
  <c r="P348" i="22"/>
  <c r="M348" i="22"/>
  <c r="R348" i="22"/>
  <c r="N348" i="22"/>
  <c r="O344" i="22"/>
  <c r="S344" i="22"/>
  <c r="M344" i="22"/>
  <c r="R344" i="22"/>
  <c r="N344" i="22"/>
  <c r="P344" i="22"/>
  <c r="Q344" i="22"/>
  <c r="O340" i="22"/>
  <c r="S340" i="22"/>
  <c r="N340" i="22"/>
  <c r="M340" i="22"/>
  <c r="P340" i="22"/>
  <c r="R340" i="22"/>
  <c r="Q340" i="22"/>
  <c r="O336" i="22"/>
  <c r="S336" i="22"/>
  <c r="P336" i="22"/>
  <c r="Q336" i="22"/>
  <c r="N336" i="22"/>
  <c r="M336" i="22"/>
  <c r="R336" i="22"/>
  <c r="O332" i="22"/>
  <c r="S332" i="22"/>
  <c r="Q332" i="22"/>
  <c r="M332" i="22"/>
  <c r="R332" i="22"/>
  <c r="P332" i="22"/>
  <c r="N332" i="22"/>
  <c r="O328" i="22"/>
  <c r="S328" i="22"/>
  <c r="M328" i="22"/>
  <c r="R328" i="22"/>
  <c r="N328" i="22"/>
  <c r="P328" i="22"/>
  <c r="Q328" i="22"/>
  <c r="O324" i="22"/>
  <c r="S324" i="22"/>
  <c r="N324" i="22"/>
  <c r="M324" i="22"/>
  <c r="R324" i="22"/>
  <c r="P324" i="22"/>
  <c r="Q324" i="22"/>
  <c r="O320" i="22"/>
  <c r="S320" i="22"/>
  <c r="P320" i="22"/>
  <c r="N320" i="22"/>
  <c r="Q320" i="22"/>
  <c r="M320" i="22"/>
  <c r="R320" i="22"/>
  <c r="O316" i="22"/>
  <c r="S316" i="22"/>
  <c r="Q316" i="22"/>
  <c r="P316" i="22"/>
  <c r="M316" i="22"/>
  <c r="R316" i="22"/>
  <c r="N316" i="22"/>
  <c r="M312" i="22"/>
  <c r="Q312" i="22"/>
  <c r="N312" i="22"/>
  <c r="R312" i="22"/>
  <c r="O312" i="22"/>
  <c r="S312" i="22"/>
  <c r="P312" i="22"/>
  <c r="M308" i="22"/>
  <c r="Q308" i="22"/>
  <c r="N308" i="22"/>
  <c r="R308" i="22"/>
  <c r="O308" i="22"/>
  <c r="S308" i="22"/>
  <c r="P308" i="22"/>
  <c r="M304" i="22"/>
  <c r="Q304" i="22"/>
  <c r="N304" i="22"/>
  <c r="R304" i="22"/>
  <c r="O304" i="22"/>
  <c r="S304" i="22"/>
  <c r="P304" i="22"/>
  <c r="M300" i="22"/>
  <c r="Q300" i="22"/>
  <c r="N300" i="22"/>
  <c r="R300" i="22"/>
  <c r="O300" i="22"/>
  <c r="S300" i="22"/>
  <c r="P300" i="22"/>
  <c r="M296" i="22"/>
  <c r="Q296" i="22"/>
  <c r="N296" i="22"/>
  <c r="R296" i="22"/>
  <c r="O296" i="22"/>
  <c r="S296" i="22"/>
  <c r="P296" i="22"/>
  <c r="P295" i="22"/>
  <c r="M295" i="22"/>
  <c r="Q295" i="22"/>
  <c r="N295" i="22"/>
  <c r="R295" i="22"/>
  <c r="O295" i="22"/>
  <c r="S295" i="22"/>
  <c r="M387" i="22"/>
  <c r="Q387" i="22"/>
  <c r="N387" i="22"/>
  <c r="R387" i="22"/>
  <c r="O387" i="22"/>
  <c r="S387" i="22"/>
  <c r="P387" i="22"/>
  <c r="M375" i="22"/>
  <c r="Q375" i="22"/>
  <c r="N375" i="22"/>
  <c r="R375" i="22"/>
  <c r="P375" i="22"/>
  <c r="O375" i="22"/>
  <c r="S375" i="22"/>
  <c r="M363" i="22"/>
  <c r="Q363" i="22"/>
  <c r="N363" i="22"/>
  <c r="R363" i="22"/>
  <c r="O363" i="22"/>
  <c r="S363" i="22"/>
  <c r="P363" i="22"/>
  <c r="N351" i="22"/>
  <c r="R351" i="22"/>
  <c r="Q351" i="22"/>
  <c r="M351" i="22"/>
  <c r="S351" i="22"/>
  <c r="O351" i="22"/>
  <c r="P351" i="22"/>
  <c r="N339" i="22"/>
  <c r="R339" i="22"/>
  <c r="P339" i="22"/>
  <c r="Q339" i="22"/>
  <c r="M339" i="22"/>
  <c r="S339" i="22"/>
  <c r="O339" i="22"/>
  <c r="N327" i="22"/>
  <c r="R327" i="22"/>
  <c r="O327" i="22"/>
  <c r="S327" i="22"/>
  <c r="P327" i="22"/>
  <c r="M327" i="22"/>
  <c r="Q327" i="22"/>
  <c r="N319" i="22"/>
  <c r="R319" i="22"/>
  <c r="Q319" i="22"/>
  <c r="M319" i="22"/>
  <c r="S319" i="22"/>
  <c r="O319" i="22"/>
  <c r="P319" i="22"/>
  <c r="P307" i="22"/>
  <c r="M307" i="22"/>
  <c r="Q307" i="22"/>
  <c r="N307" i="22"/>
  <c r="R307" i="22"/>
  <c r="S307" i="22"/>
  <c r="O307" i="22"/>
  <c r="P390" i="22"/>
  <c r="O390" i="22"/>
  <c r="M390" i="22"/>
  <c r="Q390" i="22"/>
  <c r="N390" i="22"/>
  <c r="R390" i="22"/>
  <c r="S390" i="22"/>
  <c r="P378" i="22"/>
  <c r="M378" i="22"/>
  <c r="Q378" i="22"/>
  <c r="S378" i="22"/>
  <c r="N378" i="22"/>
  <c r="R378" i="22"/>
  <c r="O378" i="22"/>
  <c r="P370" i="22"/>
  <c r="O370" i="22"/>
  <c r="M370" i="22"/>
  <c r="Q370" i="22"/>
  <c r="S370" i="22"/>
  <c r="N370" i="22"/>
  <c r="R370" i="22"/>
  <c r="P366" i="22"/>
  <c r="S366" i="22"/>
  <c r="M366" i="22"/>
  <c r="Q366" i="22"/>
  <c r="O366" i="22"/>
  <c r="N366" i="22"/>
  <c r="R366" i="22"/>
  <c r="P362" i="22"/>
  <c r="S362" i="22"/>
  <c r="M362" i="22"/>
  <c r="Q362" i="22"/>
  <c r="O362" i="22"/>
  <c r="N362" i="22"/>
  <c r="R362" i="22"/>
  <c r="P358" i="22"/>
  <c r="S358" i="22"/>
  <c r="M358" i="22"/>
  <c r="Q358" i="22"/>
  <c r="O358" i="22"/>
  <c r="N358" i="22"/>
  <c r="R358" i="22"/>
  <c r="M354" i="22"/>
  <c r="Q354" i="22"/>
  <c r="R354" i="22"/>
  <c r="P354" i="22"/>
  <c r="N354" i="22"/>
  <c r="S354" i="22"/>
  <c r="O354" i="22"/>
  <c r="M350" i="22"/>
  <c r="Q350" i="22"/>
  <c r="N350" i="22"/>
  <c r="S350" i="22"/>
  <c r="O350" i="22"/>
  <c r="R350" i="22"/>
  <c r="P350" i="22"/>
  <c r="M346" i="22"/>
  <c r="Q346" i="22"/>
  <c r="O346" i="22"/>
  <c r="P346" i="22"/>
  <c r="N346" i="22"/>
  <c r="R346" i="22"/>
  <c r="S346" i="22"/>
  <c r="M342" i="22"/>
  <c r="Q342" i="22"/>
  <c r="P342" i="22"/>
  <c r="R342" i="22"/>
  <c r="N342" i="22"/>
  <c r="S342" i="22"/>
  <c r="O342" i="22"/>
  <c r="M338" i="22"/>
  <c r="Q338" i="22"/>
  <c r="R338" i="22"/>
  <c r="P338" i="22"/>
  <c r="N338" i="22"/>
  <c r="S338" i="22"/>
  <c r="O338" i="22"/>
  <c r="M334" i="22"/>
  <c r="Q334" i="22"/>
  <c r="N334" i="22"/>
  <c r="S334" i="22"/>
  <c r="O334" i="22"/>
  <c r="P334" i="22"/>
  <c r="R334" i="22"/>
  <c r="M330" i="22"/>
  <c r="Q330" i="22"/>
  <c r="O330" i="22"/>
  <c r="N330" i="22"/>
  <c r="P330" i="22"/>
  <c r="S330" i="22"/>
  <c r="R330" i="22"/>
  <c r="M326" i="22"/>
  <c r="Q326" i="22"/>
  <c r="P326" i="22"/>
  <c r="R326" i="22"/>
  <c r="N326" i="22"/>
  <c r="S326" i="22"/>
  <c r="O326" i="22"/>
  <c r="M322" i="22"/>
  <c r="Q322" i="22"/>
  <c r="R322" i="22"/>
  <c r="P322" i="22"/>
  <c r="N322" i="22"/>
  <c r="S322" i="22"/>
  <c r="O322" i="22"/>
  <c r="M318" i="22"/>
  <c r="Q318" i="22"/>
  <c r="N318" i="22"/>
  <c r="S318" i="22"/>
  <c r="O318" i="22"/>
  <c r="P318" i="22"/>
  <c r="R318" i="22"/>
  <c r="O314" i="22"/>
  <c r="S314" i="22"/>
  <c r="P314" i="22"/>
  <c r="M314" i="22"/>
  <c r="Q314" i="22"/>
  <c r="R314" i="22"/>
  <c r="N314" i="22"/>
  <c r="O310" i="22"/>
  <c r="S310" i="22"/>
  <c r="P310" i="22"/>
  <c r="M310" i="22"/>
  <c r="Q310" i="22"/>
  <c r="N310" i="22"/>
  <c r="R310" i="22"/>
  <c r="O306" i="22"/>
  <c r="S306" i="22"/>
  <c r="P306" i="22"/>
  <c r="M306" i="22"/>
  <c r="Q306" i="22"/>
  <c r="N306" i="22"/>
  <c r="R306" i="22"/>
  <c r="O302" i="22"/>
  <c r="S302" i="22"/>
  <c r="P302" i="22"/>
  <c r="M302" i="22"/>
  <c r="Q302" i="22"/>
  <c r="N302" i="22"/>
  <c r="R302" i="22"/>
  <c r="O298" i="22"/>
  <c r="S298" i="22"/>
  <c r="P298" i="22"/>
  <c r="M298" i="22"/>
  <c r="Q298" i="22"/>
  <c r="R298" i="22"/>
  <c r="N298" i="22"/>
  <c r="I9" i="8"/>
  <c r="L298" i="22" l="1"/>
  <c r="K298" i="22"/>
  <c r="L314" i="22"/>
  <c r="K314" i="22"/>
  <c r="L330" i="22"/>
  <c r="K330" i="22"/>
  <c r="L346" i="22"/>
  <c r="K346" i="22"/>
  <c r="L362" i="22"/>
  <c r="K362" i="22"/>
  <c r="K378" i="22"/>
  <c r="L378" i="22"/>
  <c r="K394" i="22"/>
  <c r="L394" i="22"/>
  <c r="L295" i="22"/>
  <c r="K295" i="22"/>
  <c r="L311" i="22"/>
  <c r="K311" i="22"/>
  <c r="L327" i="22"/>
  <c r="K327" i="22"/>
  <c r="K343" i="22"/>
  <c r="L343" i="22"/>
  <c r="K359" i="22"/>
  <c r="L359" i="22"/>
  <c r="L375" i="22"/>
  <c r="K375" i="22"/>
  <c r="L391" i="22"/>
  <c r="K391" i="22"/>
  <c r="K296" i="22"/>
  <c r="L296" i="22"/>
  <c r="K312" i="22"/>
  <c r="L312" i="22"/>
  <c r="K328" i="22"/>
  <c r="L328" i="22"/>
  <c r="K344" i="22"/>
  <c r="L344" i="22"/>
  <c r="K360" i="22"/>
  <c r="L360" i="22"/>
  <c r="K376" i="22"/>
  <c r="L376" i="22"/>
  <c r="K392" i="22"/>
  <c r="L392" i="22"/>
  <c r="L301" i="22"/>
  <c r="K301" i="22"/>
  <c r="K317" i="22"/>
  <c r="L317" i="22"/>
  <c r="K333" i="22"/>
  <c r="L333" i="22"/>
  <c r="L349" i="22"/>
  <c r="K349" i="22"/>
  <c r="K365" i="22"/>
  <c r="L365" i="22"/>
  <c r="K381" i="22"/>
  <c r="L381" i="22"/>
  <c r="L326" i="22"/>
  <c r="K326" i="22"/>
  <c r="L342" i="22"/>
  <c r="K342" i="22"/>
  <c r="L358" i="22"/>
  <c r="K358" i="22"/>
  <c r="L374" i="22"/>
  <c r="K374" i="22"/>
  <c r="L390" i="22"/>
  <c r="K390" i="22"/>
  <c r="L307" i="22"/>
  <c r="K307" i="22"/>
  <c r="L323" i="22"/>
  <c r="K323" i="22"/>
  <c r="L339" i="22"/>
  <c r="K339" i="22"/>
  <c r="L355" i="22"/>
  <c r="K355" i="22"/>
  <c r="K371" i="22"/>
  <c r="L371" i="22"/>
  <c r="K387" i="22"/>
  <c r="L387" i="22"/>
  <c r="K308" i="22"/>
  <c r="L308" i="22"/>
  <c r="K324" i="22"/>
  <c r="L324" i="22"/>
  <c r="K340" i="22"/>
  <c r="L340" i="22"/>
  <c r="K356" i="22"/>
  <c r="L356" i="22"/>
  <c r="K372" i="22"/>
  <c r="L372" i="22"/>
  <c r="K388" i="22"/>
  <c r="L388" i="22"/>
  <c r="K297" i="22"/>
  <c r="L297" i="22"/>
  <c r="L313" i="22"/>
  <c r="K313" i="22"/>
  <c r="K329" i="22"/>
  <c r="L329" i="22"/>
  <c r="K345" i="22"/>
  <c r="L345" i="22"/>
  <c r="L361" i="22"/>
  <c r="K361" i="22"/>
  <c r="K377" i="22"/>
  <c r="L377" i="22"/>
  <c r="K393" i="22"/>
  <c r="L393" i="22"/>
  <c r="K310" i="22"/>
  <c r="L310" i="22"/>
  <c r="L306" i="22"/>
  <c r="K306" i="22"/>
  <c r="K322" i="22"/>
  <c r="L322" i="22"/>
  <c r="K338" i="22"/>
  <c r="L338" i="22"/>
  <c r="K354" i="22"/>
  <c r="L354" i="22"/>
  <c r="L370" i="22"/>
  <c r="K370" i="22"/>
  <c r="L386" i="22"/>
  <c r="K386" i="22"/>
  <c r="L303" i="22"/>
  <c r="K303" i="22"/>
  <c r="L319" i="22"/>
  <c r="K319" i="22"/>
  <c r="L335" i="22"/>
  <c r="K335" i="22"/>
  <c r="L351" i="22"/>
  <c r="K351" i="22"/>
  <c r="L367" i="22"/>
  <c r="K367" i="22"/>
  <c r="L383" i="22"/>
  <c r="K383" i="22"/>
  <c r="K304" i="22"/>
  <c r="L304" i="22"/>
  <c r="K320" i="22"/>
  <c r="L320" i="22"/>
  <c r="K336" i="22"/>
  <c r="L336" i="22"/>
  <c r="K352" i="22"/>
  <c r="L352" i="22"/>
  <c r="K368" i="22"/>
  <c r="L368" i="22"/>
  <c r="K384" i="22"/>
  <c r="L384" i="22"/>
  <c r="K309" i="22"/>
  <c r="L309" i="22"/>
  <c r="L325" i="22"/>
  <c r="K325" i="22"/>
  <c r="K341" i="22"/>
  <c r="L341" i="22"/>
  <c r="K357" i="22"/>
  <c r="L357" i="22"/>
  <c r="L373" i="22"/>
  <c r="K373" i="22"/>
  <c r="K389" i="22"/>
  <c r="L389" i="22"/>
  <c r="L302" i="22"/>
  <c r="K302" i="22"/>
  <c r="L318" i="22"/>
  <c r="K318" i="22"/>
  <c r="L334" i="22"/>
  <c r="K334" i="22"/>
  <c r="L350" i="22"/>
  <c r="K350" i="22"/>
  <c r="K366" i="22"/>
  <c r="L366" i="22"/>
  <c r="L382" i="22"/>
  <c r="K382" i="22"/>
  <c r="K299" i="22"/>
  <c r="L299" i="22"/>
  <c r="K315" i="22"/>
  <c r="L315" i="22"/>
  <c r="K331" i="22"/>
  <c r="L331" i="22"/>
  <c r="L347" i="22"/>
  <c r="K347" i="22"/>
  <c r="L363" i="22"/>
  <c r="K363" i="22"/>
  <c r="L379" i="22"/>
  <c r="K379" i="22"/>
  <c r="K300" i="22"/>
  <c r="L300" i="22"/>
  <c r="K316" i="22"/>
  <c r="L316" i="22"/>
  <c r="K332" i="22"/>
  <c r="L332" i="22"/>
  <c r="K348" i="22"/>
  <c r="L348" i="22"/>
  <c r="K364" i="22"/>
  <c r="L364" i="22"/>
  <c r="K380" i="22"/>
  <c r="L380" i="22"/>
  <c r="K305" i="22"/>
  <c r="L305" i="22"/>
  <c r="K321" i="22"/>
  <c r="L321" i="22"/>
  <c r="L337" i="22"/>
  <c r="K337" i="22"/>
  <c r="K353" i="22"/>
  <c r="L353" i="22"/>
  <c r="K369" i="22"/>
  <c r="L369" i="22"/>
  <c r="L385" i="22"/>
  <c r="K385" i="22"/>
  <c r="C88" i="1"/>
  <c r="B6" i="18"/>
  <c r="O28" i="21" l="1"/>
  <c r="K405" i="23" l="1"/>
  <c r="K404" i="23"/>
  <c r="K403" i="23"/>
  <c r="K402" i="23"/>
  <c r="K401" i="23"/>
  <c r="K400" i="23"/>
  <c r="K399" i="23"/>
  <c r="K398" i="23"/>
  <c r="K397" i="23"/>
  <c r="K396" i="23"/>
  <c r="K395" i="23"/>
  <c r="K394" i="23"/>
  <c r="K393" i="23"/>
  <c r="K392" i="23"/>
  <c r="K391" i="23"/>
  <c r="K390" i="23"/>
  <c r="K389" i="23"/>
  <c r="K388" i="23"/>
  <c r="K387" i="23"/>
  <c r="K386" i="23"/>
  <c r="K385" i="23"/>
  <c r="K384" i="23"/>
  <c r="K383" i="23"/>
  <c r="K382" i="23"/>
  <c r="K381" i="23"/>
  <c r="K380" i="23"/>
  <c r="K379" i="23"/>
  <c r="K378" i="23"/>
  <c r="K377" i="23"/>
  <c r="K376" i="23"/>
  <c r="K375" i="23"/>
  <c r="K374" i="23"/>
  <c r="K373" i="23"/>
  <c r="K372" i="23"/>
  <c r="K371" i="23"/>
  <c r="K370" i="23"/>
  <c r="K369" i="23"/>
  <c r="K368" i="23"/>
  <c r="K367" i="23"/>
  <c r="K366" i="23"/>
  <c r="K365" i="23"/>
  <c r="K364" i="23"/>
  <c r="K363" i="23"/>
  <c r="K362" i="23"/>
  <c r="K361" i="23"/>
  <c r="K360" i="23"/>
  <c r="K359" i="23"/>
  <c r="K358" i="23"/>
  <c r="K357" i="23"/>
  <c r="K356" i="23"/>
  <c r="K355" i="23"/>
  <c r="K354" i="23"/>
  <c r="K353" i="23"/>
  <c r="K352" i="23"/>
  <c r="K351" i="23"/>
  <c r="K350" i="23"/>
  <c r="K349" i="23"/>
  <c r="K348" i="23"/>
  <c r="K347" i="23"/>
  <c r="K346" i="23"/>
  <c r="K345" i="23"/>
  <c r="K344" i="23"/>
  <c r="K343" i="23"/>
  <c r="K342" i="23"/>
  <c r="K341" i="23"/>
  <c r="K340" i="23"/>
  <c r="K339" i="23"/>
  <c r="K338" i="23"/>
  <c r="K337" i="23"/>
  <c r="K336" i="23"/>
  <c r="K335" i="23"/>
  <c r="K334" i="23"/>
  <c r="K333" i="23"/>
  <c r="K332" i="23"/>
  <c r="K331" i="23"/>
  <c r="K330" i="23"/>
  <c r="K329" i="23"/>
  <c r="K328" i="23"/>
  <c r="K327" i="23"/>
  <c r="K326" i="23"/>
  <c r="K325" i="23"/>
  <c r="K324" i="23"/>
  <c r="K323" i="23"/>
  <c r="K322" i="23"/>
  <c r="K321" i="23"/>
  <c r="K320" i="23"/>
  <c r="K319" i="23"/>
  <c r="K318" i="23"/>
  <c r="K317" i="23"/>
  <c r="K316" i="23"/>
  <c r="K315" i="23"/>
  <c r="K314" i="23"/>
  <c r="K313" i="23"/>
  <c r="K312" i="23"/>
  <c r="K311" i="23"/>
  <c r="K310" i="23"/>
  <c r="K309" i="23"/>
  <c r="K308" i="23"/>
  <c r="K307" i="23"/>
  <c r="K306" i="23"/>
  <c r="K305" i="23"/>
  <c r="K304" i="23"/>
  <c r="K303" i="23"/>
  <c r="K302" i="23"/>
  <c r="K301" i="23"/>
  <c r="K199" i="23"/>
  <c r="K198" i="23"/>
  <c r="K197" i="23"/>
  <c r="K196" i="23"/>
  <c r="K195" i="23"/>
  <c r="K194" i="23"/>
  <c r="K193" i="23"/>
  <c r="K192" i="23"/>
  <c r="K191" i="23"/>
  <c r="K190" i="23"/>
  <c r="K189" i="23"/>
  <c r="K188" i="23"/>
  <c r="K187" i="23"/>
  <c r="K186" i="23"/>
  <c r="K185" i="23"/>
  <c r="K184" i="23"/>
  <c r="K183" i="23"/>
  <c r="K182" i="23"/>
  <c r="K181" i="23"/>
  <c r="K180" i="23"/>
  <c r="K179" i="23"/>
  <c r="K178" i="23"/>
  <c r="K177" i="23"/>
  <c r="K176" i="23"/>
  <c r="K175" i="23"/>
  <c r="K174" i="23"/>
  <c r="K173" i="23"/>
  <c r="K172" i="23"/>
  <c r="K171" i="23"/>
  <c r="K170" i="23"/>
  <c r="K169" i="23"/>
  <c r="K168" i="23"/>
  <c r="K167" i="23"/>
  <c r="K166" i="23"/>
  <c r="K165" i="23"/>
  <c r="K164" i="23"/>
  <c r="K163" i="23"/>
  <c r="K162" i="23"/>
  <c r="K161" i="23"/>
  <c r="K160" i="23"/>
  <c r="K159" i="23"/>
  <c r="K158" i="23"/>
  <c r="K157" i="23"/>
  <c r="K156" i="23"/>
  <c r="K155" i="23"/>
  <c r="K154" i="23"/>
  <c r="K153" i="23"/>
  <c r="K152" i="23"/>
  <c r="K151" i="23"/>
  <c r="K150" i="23"/>
  <c r="K149" i="23"/>
  <c r="K148" i="23"/>
  <c r="K147" i="23"/>
  <c r="K146" i="23"/>
  <c r="K145" i="23"/>
  <c r="K144" i="23"/>
  <c r="K143" i="23"/>
  <c r="K142" i="23"/>
  <c r="K141" i="23"/>
  <c r="K140" i="23"/>
  <c r="K139" i="23"/>
  <c r="K138" i="23"/>
  <c r="K137" i="23"/>
  <c r="K136" i="23"/>
  <c r="K135" i="23"/>
  <c r="K134" i="23"/>
  <c r="K133" i="23"/>
  <c r="K132" i="23"/>
  <c r="K131" i="23"/>
  <c r="K130" i="23"/>
  <c r="K129" i="23"/>
  <c r="K128" i="23"/>
  <c r="K127" i="23"/>
  <c r="K126" i="23"/>
  <c r="K125" i="23"/>
  <c r="K124" i="23"/>
  <c r="K123" i="23"/>
  <c r="K122" i="23"/>
  <c r="K121" i="23"/>
  <c r="K120" i="23"/>
  <c r="K119" i="23"/>
  <c r="K118" i="23"/>
  <c r="K117" i="23"/>
  <c r="K116" i="23"/>
  <c r="K115" i="23"/>
  <c r="K114" i="23"/>
  <c r="K113" i="23"/>
  <c r="K112" i="23"/>
  <c r="K111" i="23"/>
  <c r="K110" i="23"/>
  <c r="K109" i="23"/>
  <c r="K108" i="23"/>
  <c r="K107" i="23"/>
  <c r="K106" i="23"/>
  <c r="K105" i="23"/>
  <c r="K104" i="23"/>
  <c r="K103" i="23"/>
  <c r="K102" i="23"/>
  <c r="K101" i="23"/>
  <c r="K100" i="23"/>
  <c r="K99" i="23"/>
  <c r="K98" i="23"/>
  <c r="K97" i="23"/>
  <c r="K96" i="23"/>
  <c r="K95" i="23"/>
  <c r="K94" i="23"/>
  <c r="K93" i="23"/>
  <c r="K92" i="23"/>
  <c r="K91" i="23"/>
  <c r="K90" i="23"/>
  <c r="K89" i="23"/>
  <c r="K88" i="23"/>
  <c r="K87" i="23"/>
  <c r="K86" i="23"/>
  <c r="K85" i="23"/>
  <c r="K84" i="23"/>
  <c r="K83" i="23"/>
  <c r="K82" i="23"/>
  <c r="K81" i="23"/>
  <c r="K80" i="23"/>
  <c r="K79" i="23"/>
  <c r="K78" i="23"/>
  <c r="K77" i="23"/>
  <c r="K76" i="23"/>
  <c r="K75" i="23"/>
  <c r="K74" i="23"/>
  <c r="K73" i="23"/>
  <c r="K72" i="23"/>
  <c r="K71" i="23"/>
  <c r="K70" i="23"/>
  <c r="K69" i="23"/>
  <c r="K68" i="23"/>
  <c r="K67" i="23"/>
  <c r="K66" i="23"/>
  <c r="K65" i="23"/>
  <c r="K64" i="23"/>
  <c r="K63" i="23"/>
  <c r="K62" i="23"/>
  <c r="K61" i="23"/>
  <c r="K60" i="23"/>
  <c r="K59" i="23"/>
  <c r="K58" i="23"/>
  <c r="K57" i="23"/>
  <c r="K56" i="23"/>
  <c r="K55" i="23"/>
  <c r="K54" i="23"/>
  <c r="K53" i="23"/>
  <c r="K52" i="23"/>
  <c r="K51" i="23"/>
  <c r="K50" i="23"/>
  <c r="K49" i="23"/>
  <c r="K48" i="23"/>
  <c r="K47" i="23"/>
  <c r="K46" i="23"/>
  <c r="K45" i="23"/>
  <c r="K44" i="23"/>
  <c r="K43" i="23"/>
  <c r="K42" i="23"/>
  <c r="K41" i="23"/>
  <c r="K40" i="23"/>
  <c r="K39" i="23"/>
  <c r="K38" i="23"/>
  <c r="K37" i="23"/>
  <c r="K36" i="23"/>
  <c r="K35" i="23"/>
  <c r="K34" i="23"/>
  <c r="K33" i="23"/>
  <c r="K32" i="23"/>
  <c r="K31" i="23"/>
  <c r="K30" i="23"/>
  <c r="K29" i="23"/>
  <c r="K28" i="23"/>
  <c r="K27" i="23"/>
  <c r="K26" i="23"/>
  <c r="K25" i="23"/>
  <c r="K24" i="23"/>
  <c r="K23" i="23"/>
  <c r="K22" i="23"/>
  <c r="K21" i="23"/>
  <c r="K20" i="23"/>
  <c r="K19" i="23"/>
  <c r="K18" i="23"/>
  <c r="K17" i="23"/>
  <c r="K16" i="23"/>
  <c r="K15" i="23"/>
  <c r="K14" i="23"/>
  <c r="K13" i="23"/>
  <c r="K12" i="23"/>
  <c r="K11" i="23"/>
  <c r="K10" i="23"/>
  <c r="K9" i="23"/>
  <c r="K8" i="23"/>
  <c r="K7" i="23"/>
  <c r="L3" i="21" l="1"/>
  <c r="B1" i="32" l="1"/>
  <c r="M9" i="32" l="1"/>
  <c r="M12" i="32"/>
  <c r="M7" i="32"/>
  <c r="M10" i="32"/>
  <c r="M11" i="32"/>
  <c r="M8" i="32"/>
  <c r="M13" i="32" l="1"/>
  <c r="BWA126" i="26"/>
  <c r="BVZ126" i="26"/>
  <c r="BVX126" i="26"/>
  <c r="BVW126" i="26"/>
  <c r="BVV126" i="26"/>
  <c r="BVU126" i="26"/>
  <c r="BVT126" i="26"/>
  <c r="BVS126" i="26"/>
  <c r="BVQ126" i="26"/>
  <c r="BVP126" i="26"/>
  <c r="BVO126" i="26"/>
  <c r="BVN126" i="26"/>
  <c r="BVL126" i="26"/>
  <c r="BVK126" i="26"/>
  <c r="BVI126" i="26"/>
  <c r="BVH126" i="26"/>
  <c r="BVG126" i="26"/>
  <c r="BVF126" i="26"/>
  <c r="BVE126" i="26"/>
  <c r="BVD126" i="26"/>
  <c r="BVB126" i="26"/>
  <c r="BVA126" i="26"/>
  <c r="BUZ126" i="26"/>
  <c r="BUY126" i="26"/>
  <c r="BUW126" i="26"/>
  <c r="BUV126" i="26"/>
  <c r="BUT126" i="26"/>
  <c r="BUS126" i="26"/>
  <c r="BUR126" i="26"/>
  <c r="BUQ126" i="26"/>
  <c r="BUP126" i="26"/>
  <c r="BUO126" i="26"/>
  <c r="BUM126" i="26"/>
  <c r="BUL126" i="26"/>
  <c r="BUK126" i="26"/>
  <c r="BUJ126" i="26"/>
  <c r="BUH126" i="26"/>
  <c r="BUG126" i="26"/>
  <c r="BUE126" i="26"/>
  <c r="BUD126" i="26"/>
  <c r="BUC126" i="26"/>
  <c r="BUB126" i="26"/>
  <c r="BUA126" i="26"/>
  <c r="BTZ126" i="26"/>
  <c r="BTX126" i="26"/>
  <c r="BTW126" i="26"/>
  <c r="BTV126" i="26"/>
  <c r="BTU126" i="26"/>
  <c r="BTS126" i="26"/>
  <c r="BTR126" i="26"/>
  <c r="BTP126" i="26"/>
  <c r="BTO126" i="26"/>
  <c r="BTN126" i="26"/>
  <c r="BTM126" i="26"/>
  <c r="BTL126" i="26"/>
  <c r="BTK126" i="26"/>
  <c r="BTI126" i="26"/>
  <c r="BTH126" i="26"/>
  <c r="BTG126" i="26"/>
  <c r="BTF126" i="26"/>
  <c r="BTD126" i="26"/>
  <c r="BTC126" i="26"/>
  <c r="BTA126" i="26"/>
  <c r="BSZ126" i="26"/>
  <c r="BSY126" i="26"/>
  <c r="BSX126" i="26"/>
  <c r="BSW126" i="26"/>
  <c r="BSV126" i="26"/>
  <c r="BST126" i="26"/>
  <c r="BSS126" i="26"/>
  <c r="BSR126" i="26"/>
  <c r="BSQ126" i="26"/>
  <c r="BSO126" i="26"/>
  <c r="BSN126" i="26"/>
  <c r="BSL126" i="26"/>
  <c r="BSK126" i="26"/>
  <c r="BSJ126" i="26"/>
  <c r="BSI126" i="26"/>
  <c r="BSH126" i="26"/>
  <c r="BSG126" i="26"/>
  <c r="BSE126" i="26"/>
  <c r="BSD126" i="26"/>
  <c r="BSC126" i="26"/>
  <c r="BSB126" i="26"/>
  <c r="BRZ126" i="26"/>
  <c r="BRY126" i="26"/>
  <c r="BRW126" i="26"/>
  <c r="BRV126" i="26"/>
  <c r="BRU126" i="26"/>
  <c r="BRT126" i="26"/>
  <c r="BRS126" i="26"/>
  <c r="BRR126" i="26"/>
  <c r="BRP126" i="26"/>
  <c r="BRO126" i="26"/>
  <c r="BRN126" i="26"/>
  <c r="BRM126" i="26"/>
  <c r="BRK126" i="26"/>
  <c r="BRJ126" i="26"/>
  <c r="BRH126" i="26"/>
  <c r="BRG126" i="26"/>
  <c r="BRF126" i="26"/>
  <c r="BRE126" i="26"/>
  <c r="BRD126" i="26"/>
  <c r="BRC126" i="26"/>
  <c r="BRA126" i="26"/>
  <c r="BQZ126" i="26"/>
  <c r="BQY126" i="26"/>
  <c r="BQX126" i="26"/>
  <c r="BQV126" i="26"/>
  <c r="BQU126" i="26"/>
  <c r="BQS126" i="26"/>
  <c r="BQR126" i="26"/>
  <c r="BQQ126" i="26"/>
  <c r="BQP126" i="26"/>
  <c r="BQO126" i="26"/>
  <c r="BQN126" i="26"/>
  <c r="BQL126" i="26"/>
  <c r="BQK126" i="26"/>
  <c r="BQJ126" i="26"/>
  <c r="BQI126" i="26"/>
  <c r="BQG126" i="26"/>
  <c r="BQF126" i="26"/>
  <c r="BQD126" i="26"/>
  <c r="BQC126" i="26"/>
  <c r="BQB126" i="26"/>
  <c r="BQA126" i="26"/>
  <c r="BPZ126" i="26"/>
  <c r="BPY126" i="26"/>
  <c r="BPW126" i="26"/>
  <c r="BPV126" i="26"/>
  <c r="BPU126" i="26"/>
  <c r="BPT126" i="26"/>
  <c r="BPR126" i="26"/>
  <c r="BPQ126" i="26"/>
  <c r="BPO126" i="26"/>
  <c r="BPN126" i="26"/>
  <c r="BPM126" i="26"/>
  <c r="BPL126" i="26"/>
  <c r="BPK126" i="26"/>
  <c r="BPJ126" i="26"/>
  <c r="BPH126" i="26"/>
  <c r="BPG126" i="26"/>
  <c r="BPF126" i="26"/>
  <c r="BPE126" i="26"/>
  <c r="BPC126" i="26"/>
  <c r="BPB126" i="26"/>
  <c r="BOZ126" i="26"/>
  <c r="BOY126" i="26"/>
  <c r="BOX126" i="26"/>
  <c r="BOW126" i="26"/>
  <c r="BOV126" i="26"/>
  <c r="BOU126" i="26"/>
  <c r="BOS126" i="26"/>
  <c r="BOR126" i="26"/>
  <c r="BOQ126" i="26"/>
  <c r="BOP126" i="26"/>
  <c r="BON126" i="26"/>
  <c r="BOM126" i="26"/>
  <c r="BOK126" i="26"/>
  <c r="BOJ126" i="26"/>
  <c r="BOI126" i="26"/>
  <c r="BOH126" i="26"/>
  <c r="BOG126" i="26"/>
  <c r="BOF126" i="26"/>
  <c r="BOD126" i="26"/>
  <c r="BOC126" i="26"/>
  <c r="BOB126" i="26"/>
  <c r="BOA126" i="26"/>
  <c r="BNY126" i="26"/>
  <c r="BNX126" i="26"/>
  <c r="BNV126" i="26"/>
  <c r="BNU126" i="26"/>
  <c r="BNT126" i="26"/>
  <c r="BNS126" i="26"/>
  <c r="BNR126" i="26"/>
  <c r="BNQ126" i="26"/>
  <c r="BNO126" i="26"/>
  <c r="BNN126" i="26"/>
  <c r="BNM126" i="26"/>
  <c r="BNL126" i="26"/>
  <c r="BNJ126" i="26"/>
  <c r="BNI126" i="26"/>
  <c r="BNG126" i="26"/>
  <c r="BNF126" i="26"/>
  <c r="BNE126" i="26"/>
  <c r="BND126" i="26"/>
  <c r="BNC126" i="26"/>
  <c r="BNB126" i="26"/>
  <c r="BMZ126" i="26"/>
  <c r="BMY126" i="26"/>
  <c r="BMX126" i="26"/>
  <c r="BMW126" i="26"/>
  <c r="BMU126" i="26"/>
  <c r="BMT126" i="26"/>
  <c r="BMR126" i="26"/>
  <c r="BMQ126" i="26"/>
  <c r="BMP126" i="26"/>
  <c r="BMO126" i="26"/>
  <c r="BMN126" i="26"/>
  <c r="BMM126" i="26"/>
  <c r="BMK126" i="26"/>
  <c r="BMJ126" i="26"/>
  <c r="BMI126" i="26"/>
  <c r="BMH126" i="26"/>
  <c r="BMF126" i="26"/>
  <c r="BME126" i="26"/>
  <c r="BMC126" i="26"/>
  <c r="BMB126" i="26"/>
  <c r="BMA126" i="26"/>
  <c r="BLZ126" i="26"/>
  <c r="BLY126" i="26"/>
  <c r="BLX126" i="26"/>
  <c r="BLV126" i="26"/>
  <c r="BLU126" i="26"/>
  <c r="BLT126" i="26"/>
  <c r="BLS126" i="26"/>
  <c r="BLQ126" i="26"/>
  <c r="BLP126" i="26"/>
  <c r="BLN126" i="26"/>
  <c r="BLM126" i="26"/>
  <c r="BLL126" i="26"/>
  <c r="BLK126" i="26"/>
  <c r="BLJ126" i="26"/>
  <c r="BLI126" i="26"/>
  <c r="BLG126" i="26"/>
  <c r="BLF126" i="26"/>
  <c r="BLE126" i="26"/>
  <c r="BLD126" i="26"/>
  <c r="BLB126" i="26"/>
  <c r="BLA126" i="26"/>
  <c r="BKY126" i="26"/>
  <c r="BKX126" i="26"/>
  <c r="BKW126" i="26"/>
  <c r="BKV126" i="26"/>
  <c r="BKU126" i="26"/>
  <c r="BKT126" i="26"/>
  <c r="BKR126" i="26"/>
  <c r="BKQ126" i="26"/>
  <c r="BKP126" i="26"/>
  <c r="BKO126" i="26"/>
  <c r="BKM126" i="26"/>
  <c r="BKL126" i="26"/>
  <c r="BKJ126" i="26"/>
  <c r="BKI126" i="26"/>
  <c r="BKH126" i="26"/>
  <c r="BKG126" i="26"/>
  <c r="BKF126" i="26"/>
  <c r="BKE126" i="26"/>
  <c r="BKC126" i="26"/>
  <c r="BKB126" i="26"/>
  <c r="BKA126" i="26"/>
  <c r="BJZ126" i="26"/>
  <c r="BJX126" i="26"/>
  <c r="BJW126" i="26"/>
  <c r="BJU126" i="26"/>
  <c r="BJT126" i="26"/>
  <c r="BJS126" i="26"/>
  <c r="BJR126" i="26"/>
  <c r="BJQ126" i="26"/>
  <c r="BJP126" i="26"/>
  <c r="BJN126" i="26"/>
  <c r="BJM126" i="26"/>
  <c r="BJL126" i="26"/>
  <c r="BJK126" i="26"/>
  <c r="BJI126" i="26"/>
  <c r="BJH126" i="26"/>
  <c r="BJF126" i="26"/>
  <c r="BJE126" i="26"/>
  <c r="BJD126" i="26"/>
  <c r="BJC126" i="26"/>
  <c r="BJB126" i="26"/>
  <c r="BJA126" i="26"/>
  <c r="BIY126" i="26"/>
  <c r="BIX126" i="26"/>
  <c r="BIW126" i="26"/>
  <c r="BIV126" i="26"/>
  <c r="BIT126" i="26"/>
  <c r="BIS126" i="26"/>
  <c r="BIQ126" i="26"/>
  <c r="BIP126" i="26"/>
  <c r="BIO126" i="26"/>
  <c r="BIN126" i="26"/>
  <c r="BIM126" i="26"/>
  <c r="BIL126" i="26"/>
  <c r="BIJ126" i="26"/>
  <c r="BII126" i="26"/>
  <c r="BIH126" i="26"/>
  <c r="BIG126" i="26"/>
  <c r="BIE126" i="26"/>
  <c r="BID126" i="26"/>
  <c r="BIB126" i="26"/>
  <c r="BIA126" i="26"/>
  <c r="BHZ126" i="26"/>
  <c r="BHY126" i="26"/>
  <c r="BHX126" i="26"/>
  <c r="BHW126" i="26"/>
  <c r="BHU126" i="26"/>
  <c r="BHT126" i="26"/>
  <c r="BHS126" i="26"/>
  <c r="BHR126" i="26"/>
  <c r="BHP126" i="26"/>
  <c r="BHO126" i="26"/>
  <c r="BHM126" i="26"/>
  <c r="BHL126" i="26"/>
  <c r="BHK126" i="26"/>
  <c r="BHJ126" i="26"/>
  <c r="BHI126" i="26"/>
  <c r="BHH126" i="26"/>
  <c r="BHF126" i="26"/>
  <c r="BHE126" i="26"/>
  <c r="BHD126" i="26"/>
  <c r="BHC126" i="26"/>
  <c r="BHA126" i="26"/>
  <c r="BGZ126" i="26"/>
  <c r="BGX126" i="26"/>
  <c r="BGW126" i="26"/>
  <c r="BGV126" i="26"/>
  <c r="BGU126" i="26"/>
  <c r="BGT126" i="26"/>
  <c r="BGS126" i="26"/>
  <c r="BGQ126" i="26"/>
  <c r="BGP126" i="26"/>
  <c r="BGO126" i="26"/>
  <c r="BGN126" i="26"/>
  <c r="BGL126" i="26"/>
  <c r="BGK126" i="26"/>
  <c r="BGI126" i="26"/>
  <c r="BGH126" i="26"/>
  <c r="BGG126" i="26"/>
  <c r="BGF126" i="26"/>
  <c r="BGE126" i="26"/>
  <c r="BGD126" i="26"/>
  <c r="BGB126" i="26"/>
  <c r="BGA126" i="26"/>
  <c r="BFZ126" i="26"/>
  <c r="BFY126" i="26"/>
  <c r="BFW126" i="26"/>
  <c r="BFV126" i="26"/>
  <c r="BFT126" i="26"/>
  <c r="BFS126" i="26"/>
  <c r="BFR126" i="26"/>
  <c r="BFQ126" i="26"/>
  <c r="BFP126" i="26"/>
  <c r="BFO126" i="26"/>
  <c r="BFM126" i="26"/>
  <c r="BFL126" i="26"/>
  <c r="BFK126" i="26"/>
  <c r="BFJ126" i="26"/>
  <c r="BFH126" i="26"/>
  <c r="BFG126" i="26"/>
  <c r="BFE126" i="26"/>
  <c r="BFD126" i="26"/>
  <c r="BFC126" i="26"/>
  <c r="BFB126" i="26"/>
  <c r="BFA126" i="26"/>
  <c r="BEZ126" i="26"/>
  <c r="BEX126" i="26"/>
  <c r="BEW126" i="26"/>
  <c r="BEV126" i="26"/>
  <c r="BEU126" i="26"/>
  <c r="BES126" i="26"/>
  <c r="BER126" i="26"/>
  <c r="BEP126" i="26"/>
  <c r="BEO126" i="26"/>
  <c r="BEN126" i="26"/>
  <c r="BEM126" i="26"/>
  <c r="BEL126" i="26"/>
  <c r="BEK126" i="26"/>
  <c r="BEI126" i="26"/>
  <c r="BEH126" i="26"/>
  <c r="BEG126" i="26"/>
  <c r="BEF126" i="26"/>
  <c r="BED126" i="26"/>
  <c r="BEC126" i="26"/>
  <c r="BEA126" i="26"/>
  <c r="BDZ126" i="26"/>
  <c r="BDY126" i="26"/>
  <c r="BDX126" i="26"/>
  <c r="BDW126" i="26"/>
  <c r="BDV126" i="26"/>
  <c r="BDT126" i="26"/>
  <c r="BDS126" i="26"/>
  <c r="BDR126" i="26"/>
  <c r="BDQ126" i="26"/>
  <c r="BDO126" i="26"/>
  <c r="BDN126" i="26"/>
  <c r="BDL126" i="26"/>
  <c r="BDK126" i="26"/>
  <c r="BDJ126" i="26"/>
  <c r="BDI126" i="26"/>
  <c r="BDH126" i="26"/>
  <c r="BDG126" i="26"/>
  <c r="BDE126" i="26"/>
  <c r="BDD126" i="26"/>
  <c r="BDC126" i="26"/>
  <c r="BDB126" i="26"/>
  <c r="BCZ126" i="26"/>
  <c r="BCY126" i="26"/>
  <c r="BCW126" i="26"/>
  <c r="BCV126" i="26"/>
  <c r="BCU126" i="26"/>
  <c r="BCT126" i="26"/>
  <c r="BCS126" i="26"/>
  <c r="BCR126" i="26"/>
  <c r="BCP126" i="26"/>
  <c r="BCO126" i="26"/>
  <c r="BCN126" i="26"/>
  <c r="BCM126" i="26"/>
  <c r="BCK126" i="26"/>
  <c r="BCJ126" i="26"/>
  <c r="BCH126" i="26"/>
  <c r="BCG126" i="26"/>
  <c r="BCF126" i="26"/>
  <c r="BCE126" i="26"/>
  <c r="BCD126" i="26"/>
  <c r="BCC126" i="26"/>
  <c r="BCA126" i="26"/>
  <c r="BBZ126" i="26"/>
  <c r="BBY126" i="26"/>
  <c r="BBX126" i="26"/>
  <c r="BBV126" i="26"/>
  <c r="BBU126" i="26"/>
  <c r="BBS126" i="26"/>
  <c r="BBR126" i="26"/>
  <c r="BBQ126" i="26"/>
  <c r="BBP126" i="26"/>
  <c r="BBO126" i="26"/>
  <c r="BBN126" i="26"/>
  <c r="BBL126" i="26"/>
  <c r="BBK126" i="26"/>
  <c r="BBJ126" i="26"/>
  <c r="BBI126" i="26"/>
  <c r="BBG126" i="26"/>
  <c r="BBF126" i="26"/>
  <c r="BBD126" i="26"/>
  <c r="BBC126" i="26"/>
  <c r="BBB126" i="26"/>
  <c r="BBA126" i="26"/>
  <c r="BAZ126" i="26"/>
  <c r="BAY126" i="26"/>
  <c r="BAW126" i="26"/>
  <c r="BAV126" i="26"/>
  <c r="BAU126" i="26"/>
  <c r="BAT126" i="26"/>
  <c r="BAR126" i="26"/>
  <c r="BAQ126" i="26"/>
  <c r="BAO126" i="26"/>
  <c r="BAN126" i="26"/>
  <c r="BAM126" i="26"/>
  <c r="BAL126" i="26"/>
  <c r="BAK126" i="26"/>
  <c r="BAJ126" i="26"/>
  <c r="BAH126" i="26"/>
  <c r="BAG126" i="26"/>
  <c r="BAF126" i="26"/>
  <c r="BAE126" i="26"/>
  <c r="BAC126" i="26"/>
  <c r="BAB126" i="26"/>
  <c r="AZZ126" i="26"/>
  <c r="AZY126" i="26"/>
  <c r="AZX126" i="26"/>
  <c r="AZW126" i="26"/>
  <c r="AZV126" i="26"/>
  <c r="AZU126" i="26"/>
  <c r="AZS126" i="26"/>
  <c r="AZR126" i="26"/>
  <c r="AZQ126" i="26"/>
  <c r="AZP126" i="26"/>
  <c r="AZN126" i="26"/>
  <c r="AZM126" i="26"/>
  <c r="AZK126" i="26"/>
  <c r="AZJ126" i="26"/>
  <c r="AZI126" i="26"/>
  <c r="AZH126" i="26"/>
  <c r="AZG126" i="26"/>
  <c r="AZF126" i="26"/>
  <c r="AZD126" i="26"/>
  <c r="AZC126" i="26"/>
  <c r="AZB126" i="26"/>
  <c r="AZA126" i="26"/>
  <c r="AYY126" i="26"/>
  <c r="AYX126" i="26"/>
  <c r="AYV126" i="26"/>
  <c r="AYU126" i="26"/>
  <c r="AYT126" i="26"/>
  <c r="AYS126" i="26"/>
  <c r="AYR126" i="26"/>
  <c r="AYQ126" i="26"/>
  <c r="AYO126" i="26"/>
  <c r="AYN126" i="26"/>
  <c r="AYM126" i="26"/>
  <c r="AYL126" i="26"/>
  <c r="AYJ126" i="26"/>
  <c r="AYI126" i="26"/>
  <c r="AYG126" i="26"/>
  <c r="AYF126" i="26"/>
  <c r="AYE126" i="26"/>
  <c r="AYD126" i="26"/>
  <c r="AYC126" i="26"/>
  <c r="AYB126" i="26"/>
  <c r="AXZ126" i="26"/>
  <c r="AXY126" i="26"/>
  <c r="AXX126" i="26"/>
  <c r="AXW126" i="26"/>
  <c r="AXU126" i="26"/>
  <c r="AXT126" i="26"/>
  <c r="AXR126" i="26"/>
  <c r="AXQ126" i="26"/>
  <c r="AXP126" i="26"/>
  <c r="AXO126" i="26"/>
  <c r="AXN126" i="26"/>
  <c r="AXM126" i="26"/>
  <c r="AXK126" i="26"/>
  <c r="AXJ126" i="26"/>
  <c r="AXI126" i="26"/>
  <c r="AXH126" i="26"/>
  <c r="AXF126" i="26"/>
  <c r="AXE126" i="26"/>
  <c r="AXC126" i="26"/>
  <c r="AXB126" i="26"/>
  <c r="AXA126" i="26"/>
  <c r="AWZ126" i="26"/>
  <c r="AWY126" i="26"/>
  <c r="AWX126" i="26"/>
  <c r="AWV126" i="26"/>
  <c r="AWU126" i="26"/>
  <c r="AWT126" i="26"/>
  <c r="AWS126" i="26"/>
  <c r="AWQ126" i="26"/>
  <c r="AWP126" i="26"/>
  <c r="AWN126" i="26"/>
  <c r="AWM126" i="26"/>
  <c r="AWL126" i="26"/>
  <c r="AWK126" i="26"/>
  <c r="AWJ126" i="26"/>
  <c r="AWI126" i="26"/>
  <c r="AWG126" i="26"/>
  <c r="AWF126" i="26"/>
  <c r="AWE126" i="26"/>
  <c r="AWD126" i="26"/>
  <c r="AWB126" i="26"/>
  <c r="AWA126" i="26"/>
  <c r="AVY126" i="26"/>
  <c r="AVX126" i="26"/>
  <c r="AVW126" i="26"/>
  <c r="AVV126" i="26"/>
  <c r="AVU126" i="26"/>
  <c r="AVT126" i="26"/>
  <c r="AVR126" i="26"/>
  <c r="AVQ126" i="26"/>
  <c r="AVP126" i="26"/>
  <c r="AVO126" i="26"/>
  <c r="AVM126" i="26"/>
  <c r="AVL126" i="26"/>
  <c r="AVJ126" i="26"/>
  <c r="AVI126" i="26"/>
  <c r="AVH126" i="26"/>
  <c r="AVG126" i="26"/>
  <c r="AVF126" i="26"/>
  <c r="AVE126" i="26"/>
  <c r="AVC126" i="26"/>
  <c r="AVB126" i="26"/>
  <c r="AVA126" i="26"/>
  <c r="AUZ126" i="26"/>
  <c r="AUX126" i="26"/>
  <c r="AUW126" i="26"/>
  <c r="AUU126" i="26"/>
  <c r="AUT126" i="26"/>
  <c r="AUS126" i="26"/>
  <c r="AUR126" i="26"/>
  <c r="AUQ126" i="26"/>
  <c r="AUP126" i="26"/>
  <c r="AUN126" i="26"/>
  <c r="AUM126" i="26"/>
  <c r="AUL126" i="26"/>
  <c r="AUK126" i="26"/>
  <c r="AUI126" i="26"/>
  <c r="AUH126" i="26"/>
  <c r="AUF126" i="26"/>
  <c r="AUE126" i="26"/>
  <c r="AUD126" i="26"/>
  <c r="AUC126" i="26"/>
  <c r="AUB126" i="26"/>
  <c r="AUA126" i="26"/>
  <c r="ATY126" i="26"/>
  <c r="ATX126" i="26"/>
  <c r="ATW126" i="26"/>
  <c r="ATV126" i="26"/>
  <c r="ATT126" i="26"/>
  <c r="ATS126" i="26"/>
  <c r="ATQ126" i="26"/>
  <c r="ATP126" i="26"/>
  <c r="ATO126" i="26"/>
  <c r="ATN126" i="26"/>
  <c r="ATM126" i="26"/>
  <c r="ATL126" i="26"/>
  <c r="ATJ126" i="26"/>
  <c r="ATI126" i="26"/>
  <c r="ATH126" i="26"/>
  <c r="ATG126" i="26"/>
  <c r="ATE126" i="26"/>
  <c r="ATD126" i="26"/>
  <c r="ATB126" i="26"/>
  <c r="ATA126" i="26"/>
  <c r="ASZ126" i="26"/>
  <c r="ASY126" i="26"/>
  <c r="ASX126" i="26"/>
  <c r="ASW126" i="26"/>
  <c r="ASU126" i="26"/>
  <c r="AST126" i="26"/>
  <c r="ASS126" i="26"/>
  <c r="ASR126" i="26"/>
  <c r="ASP126" i="26"/>
  <c r="ASO126" i="26"/>
  <c r="ASM126" i="26"/>
  <c r="ASL126" i="26"/>
  <c r="ASK126" i="26"/>
  <c r="ASJ126" i="26"/>
  <c r="ASI126" i="26"/>
  <c r="ASH126" i="26"/>
  <c r="ASF126" i="26"/>
  <c r="ASE126" i="26"/>
  <c r="ASD126" i="26"/>
  <c r="ASC126" i="26"/>
  <c r="ASA126" i="26"/>
  <c r="ARZ126" i="26"/>
  <c r="ARX126" i="26"/>
  <c r="ARW126" i="26"/>
  <c r="ARV126" i="26"/>
  <c r="ARU126" i="26"/>
  <c r="ART126" i="26"/>
  <c r="ARS126" i="26"/>
  <c r="ARQ126" i="26"/>
  <c r="ARP126" i="26"/>
  <c r="ARO126" i="26"/>
  <c r="ARN126" i="26"/>
  <c r="ARL126" i="26"/>
  <c r="ARK126" i="26"/>
  <c r="ARI126" i="26"/>
  <c r="ARH126" i="26"/>
  <c r="ARG126" i="26"/>
  <c r="ARF126" i="26"/>
  <c r="ARE126" i="26"/>
  <c r="ARD126" i="26"/>
  <c r="ARB126" i="26"/>
  <c r="ARA126" i="26"/>
  <c r="AQZ126" i="26"/>
  <c r="AQY126" i="26"/>
  <c r="AQW126" i="26"/>
  <c r="AQV126" i="26"/>
  <c r="AQT126" i="26"/>
  <c r="AQS126" i="26"/>
  <c r="AQR126" i="26"/>
  <c r="AQQ126" i="26"/>
  <c r="AQP126" i="26"/>
  <c r="AQO126" i="26"/>
  <c r="AQM126" i="26"/>
  <c r="AQL126" i="26"/>
  <c r="AQK126" i="26"/>
  <c r="AQJ126" i="26"/>
  <c r="AQH126" i="26"/>
  <c r="AQG126" i="26"/>
  <c r="AQE126" i="26"/>
  <c r="AQD126" i="26"/>
  <c r="AQC126" i="26"/>
  <c r="AQB126" i="26"/>
  <c r="AQA126" i="26"/>
  <c r="APZ126" i="26"/>
  <c r="APX126" i="26"/>
  <c r="APW126" i="26"/>
  <c r="APV126" i="26"/>
  <c r="APU126" i="26"/>
  <c r="APS126" i="26"/>
  <c r="APR126" i="26"/>
  <c r="APP126" i="26"/>
  <c r="APO126" i="26"/>
  <c r="APN126" i="26"/>
  <c r="APM126" i="26"/>
  <c r="APL126" i="26"/>
  <c r="APK126" i="26"/>
  <c r="API126" i="26"/>
  <c r="APH126" i="26"/>
  <c r="APG126" i="26"/>
  <c r="APF126" i="26"/>
  <c r="APD126" i="26"/>
  <c r="APC126" i="26"/>
  <c r="APA126" i="26"/>
  <c r="AOZ126" i="26"/>
  <c r="AOY126" i="26"/>
  <c r="AOX126" i="26"/>
  <c r="AOW126" i="26"/>
  <c r="AOV126" i="26"/>
  <c r="AOT126" i="26"/>
  <c r="AOS126" i="26"/>
  <c r="AOR126" i="26"/>
  <c r="AOQ126" i="26"/>
  <c r="AOO126" i="26"/>
  <c r="AON126" i="26"/>
  <c r="AOL126" i="26"/>
  <c r="AOK126" i="26"/>
  <c r="AOJ126" i="26"/>
  <c r="AOI126" i="26"/>
  <c r="AOH126" i="26"/>
  <c r="AOG126" i="26"/>
  <c r="AOE126" i="26"/>
  <c r="AOD126" i="26"/>
  <c r="AOC126" i="26"/>
  <c r="AOB126" i="26"/>
  <c r="ANZ126" i="26"/>
  <c r="ANY126" i="26"/>
  <c r="ANW126" i="26"/>
  <c r="ANV126" i="26"/>
  <c r="ANU126" i="26"/>
  <c r="ANT126" i="26"/>
  <c r="ANS126" i="26"/>
  <c r="ANR126" i="26"/>
  <c r="ANP126" i="26"/>
  <c r="ANO126" i="26"/>
  <c r="ANN126" i="26"/>
  <c r="ANM126" i="26"/>
  <c r="ANK126" i="26"/>
  <c r="ANJ126" i="26"/>
  <c r="ANH126" i="26"/>
  <c r="ANG126" i="26"/>
  <c r="ANF126" i="26"/>
  <c r="ANE126" i="26"/>
  <c r="AND126" i="26"/>
  <c r="ANC126" i="26"/>
  <c r="ANA126" i="26"/>
  <c r="AMZ126" i="26"/>
  <c r="AMY126" i="26"/>
  <c r="AMX126" i="26"/>
  <c r="AMV126" i="26"/>
  <c r="AMU126" i="26"/>
  <c r="AMS126" i="26"/>
  <c r="AMR126" i="26"/>
  <c r="AMQ126" i="26"/>
  <c r="AMP126" i="26"/>
  <c r="AMO126" i="26"/>
  <c r="AMN126" i="26"/>
  <c r="AML126" i="26"/>
  <c r="AMK126" i="26"/>
  <c r="AMJ126" i="26"/>
  <c r="AMI126" i="26"/>
  <c r="AMG126" i="26"/>
  <c r="AMF126" i="26"/>
  <c r="AMD126" i="26"/>
  <c r="AMC126" i="26"/>
  <c r="AMB126" i="26"/>
  <c r="AMA126" i="26"/>
  <c r="ALZ126" i="26"/>
  <c r="ALY126" i="26"/>
  <c r="ALW126" i="26"/>
  <c r="ALV126" i="26"/>
  <c r="ALU126" i="26"/>
  <c r="ALT126" i="26"/>
  <c r="ALR126" i="26"/>
  <c r="ALQ126" i="26"/>
  <c r="ALO126" i="26"/>
  <c r="ALN126" i="26"/>
  <c r="ALM126" i="26"/>
  <c r="ALL126" i="26"/>
  <c r="ALK126" i="26"/>
  <c r="ALJ126" i="26"/>
  <c r="ALH126" i="26"/>
  <c r="ALG126" i="26"/>
  <c r="ALF126" i="26"/>
  <c r="ALE126" i="26"/>
  <c r="ALC126" i="26"/>
  <c r="ALB126" i="26"/>
  <c r="AKZ126" i="26"/>
  <c r="AKY126" i="26"/>
  <c r="AKX126" i="26"/>
  <c r="AKW126" i="26"/>
  <c r="AKV126" i="26"/>
  <c r="AKU126" i="26"/>
  <c r="AKS126" i="26"/>
  <c r="AKR126" i="26"/>
  <c r="AKQ126" i="26"/>
  <c r="AKP126" i="26"/>
  <c r="AKN126" i="26"/>
  <c r="AKM126" i="26"/>
  <c r="AKK126" i="26"/>
  <c r="AKJ126" i="26"/>
  <c r="AKI126" i="26"/>
  <c r="AKH126" i="26"/>
  <c r="AKG126" i="26"/>
  <c r="AKF126" i="26"/>
  <c r="AKD126" i="26"/>
  <c r="AKC126" i="26"/>
  <c r="AKB126" i="26"/>
  <c r="AKA126" i="26"/>
  <c r="AJY126" i="26"/>
  <c r="AJX126" i="26"/>
  <c r="AJV126" i="26"/>
  <c r="AJU126" i="26"/>
  <c r="AJT126" i="26"/>
  <c r="AJS126" i="26"/>
  <c r="AJR126" i="26"/>
  <c r="AJQ126" i="26"/>
  <c r="AJO126" i="26"/>
  <c r="AJN126" i="26"/>
  <c r="AJM126" i="26"/>
  <c r="AJL126" i="26"/>
  <c r="AJJ126" i="26"/>
  <c r="AJI126" i="26"/>
  <c r="AJG126" i="26"/>
  <c r="AJF126" i="26"/>
  <c r="AJE126" i="26"/>
  <c r="AJD126" i="26"/>
  <c r="AJC126" i="26"/>
  <c r="AJB126" i="26"/>
  <c r="AIZ126" i="26"/>
  <c r="AIY126" i="26"/>
  <c r="AIX126" i="26"/>
  <c r="AIW126" i="26"/>
  <c r="AIU126" i="26"/>
  <c r="AIT126" i="26"/>
  <c r="AIR126" i="26"/>
  <c r="AIQ126" i="26"/>
  <c r="AIP126" i="26"/>
  <c r="AIO126" i="26"/>
  <c r="AIN126" i="26"/>
  <c r="AIM126" i="26"/>
  <c r="AIK126" i="26"/>
  <c r="AIJ126" i="26"/>
  <c r="AII126" i="26"/>
  <c r="AIH126" i="26"/>
  <c r="AIF126" i="26"/>
  <c r="AIE126" i="26"/>
  <c r="AIC126" i="26"/>
  <c r="AIB126" i="26"/>
  <c r="AIA126" i="26"/>
  <c r="AHZ126" i="26"/>
  <c r="AHY126" i="26"/>
  <c r="AHX126" i="26"/>
  <c r="AHV126" i="26"/>
  <c r="AHU126" i="26"/>
  <c r="AHT126" i="26"/>
  <c r="AHS126" i="26"/>
  <c r="AHQ126" i="26"/>
  <c r="AHP126" i="26"/>
  <c r="AHN126" i="26"/>
  <c r="AHM126" i="26"/>
  <c r="AHL126" i="26"/>
  <c r="AHK126" i="26"/>
  <c r="AHJ126" i="26"/>
  <c r="AHI126" i="26"/>
  <c r="AHG126" i="26"/>
  <c r="AHF126" i="26"/>
  <c r="AHE126" i="26"/>
  <c r="AHD126" i="26"/>
  <c r="AHB126" i="26"/>
  <c r="AHA126" i="26"/>
  <c r="AGY126" i="26"/>
  <c r="AGX126" i="26"/>
  <c r="AGW126" i="26"/>
  <c r="AGV126" i="26"/>
  <c r="AGU126" i="26"/>
  <c r="AGT126" i="26"/>
  <c r="AGR126" i="26"/>
  <c r="AGQ126" i="26"/>
  <c r="AGP126" i="26"/>
  <c r="AGO126" i="26"/>
  <c r="AGM126" i="26"/>
  <c r="AGL126" i="26"/>
  <c r="AGJ126" i="26"/>
  <c r="AGI126" i="26"/>
  <c r="AGH126" i="26"/>
  <c r="AGG126" i="26"/>
  <c r="AGF126" i="26"/>
  <c r="AGE126" i="26"/>
  <c r="AGC126" i="26"/>
  <c r="AGB126" i="26"/>
  <c r="AGA126" i="26"/>
  <c r="AFZ126" i="26"/>
  <c r="AFX126" i="26"/>
  <c r="AFW126" i="26"/>
  <c r="AFU126" i="26"/>
  <c r="AFT126" i="26"/>
  <c r="AFS126" i="26"/>
  <c r="AFR126" i="26"/>
  <c r="AFQ126" i="26"/>
  <c r="AFP126" i="26"/>
  <c r="AFN126" i="26"/>
  <c r="AFM126" i="26"/>
  <c r="AFL126" i="26"/>
  <c r="AFK126" i="26"/>
  <c r="AFI126" i="26"/>
  <c r="AFH126" i="26"/>
  <c r="AFF126" i="26"/>
  <c r="AFE126" i="26"/>
  <c r="AFD126" i="26"/>
  <c r="AFC126" i="26"/>
  <c r="AFB126" i="26"/>
  <c r="AFA126" i="26"/>
  <c r="AEY126" i="26"/>
  <c r="AEX126" i="26"/>
  <c r="AEW126" i="26"/>
  <c r="AEV126" i="26"/>
  <c r="AET126" i="26"/>
  <c r="AES126" i="26"/>
  <c r="AEQ126" i="26"/>
  <c r="AEP126" i="26"/>
  <c r="AEO126" i="26"/>
  <c r="AEN126" i="26"/>
  <c r="AEM126" i="26"/>
  <c r="AEL126" i="26"/>
  <c r="AEJ126" i="26"/>
  <c r="AEI126" i="26"/>
  <c r="AEH126" i="26"/>
  <c r="AEG126" i="26"/>
  <c r="AEE126" i="26"/>
  <c r="AED126" i="26"/>
  <c r="AEB126" i="26"/>
  <c r="AEA126" i="26"/>
  <c r="ADZ126" i="26"/>
  <c r="ADY126" i="26"/>
  <c r="ADX126" i="26"/>
  <c r="ADW126" i="26"/>
  <c r="ADU126" i="26"/>
  <c r="ADT126" i="26"/>
  <c r="ADS126" i="26"/>
  <c r="ADR126" i="26"/>
  <c r="ADP126" i="26"/>
  <c r="ADO126" i="26"/>
  <c r="ADM126" i="26"/>
  <c r="ADL126" i="26"/>
  <c r="ADK126" i="26"/>
  <c r="ADJ126" i="26"/>
  <c r="ADI126" i="26"/>
  <c r="ADH126" i="26"/>
  <c r="ADF126" i="26"/>
  <c r="ADE126" i="26"/>
  <c r="ADD126" i="26"/>
  <c r="ADC126" i="26"/>
  <c r="ADA126" i="26"/>
  <c r="ACZ126" i="26"/>
  <c r="ACX126" i="26"/>
  <c r="ACW126" i="26"/>
  <c r="ACV126" i="26"/>
  <c r="ACU126" i="26"/>
  <c r="ACT126" i="26"/>
  <c r="ACS126" i="26"/>
  <c r="ACQ126" i="26"/>
  <c r="ACP126" i="26"/>
  <c r="ACO126" i="26"/>
  <c r="ACN126" i="26"/>
  <c r="ACL126" i="26"/>
  <c r="ACK126" i="26"/>
  <c r="ACI126" i="26"/>
  <c r="ACH126" i="26"/>
  <c r="ACG126" i="26"/>
  <c r="ACF126" i="26"/>
  <c r="ACE126" i="26"/>
  <c r="ACD126" i="26"/>
  <c r="ACB126" i="26"/>
  <c r="ACA126" i="26"/>
  <c r="ABZ126" i="26"/>
  <c r="ABY126" i="26"/>
  <c r="ABW126" i="26"/>
  <c r="ABV126" i="26"/>
  <c r="ABT126" i="26"/>
  <c r="ABS126" i="26"/>
  <c r="ABR126" i="26"/>
  <c r="ABQ126" i="26"/>
  <c r="ABP126" i="26"/>
  <c r="ABO126" i="26"/>
  <c r="ABM126" i="26"/>
  <c r="ABL126" i="26"/>
  <c r="ABK126" i="26"/>
  <c r="ABJ126" i="26"/>
  <c r="ABH126" i="26"/>
  <c r="ABG126" i="26"/>
  <c r="ABE126" i="26"/>
  <c r="ABD126" i="26"/>
  <c r="ABC126" i="26"/>
  <c r="ABB126" i="26"/>
  <c r="ABA126" i="26"/>
  <c r="AAZ126" i="26"/>
  <c r="AAX126" i="26"/>
  <c r="AAW126" i="26"/>
  <c r="AAV126" i="26"/>
  <c r="AAU126" i="26"/>
  <c r="AAS126" i="26"/>
  <c r="AAR126" i="26"/>
  <c r="AAP126" i="26"/>
  <c r="AAO126" i="26"/>
  <c r="AAN126" i="26"/>
  <c r="AAM126" i="26"/>
  <c r="AAL126" i="26"/>
  <c r="AAK126" i="26"/>
  <c r="AAI126" i="26"/>
  <c r="AAH126" i="26"/>
  <c r="AAG126" i="26"/>
  <c r="AAF126" i="26"/>
  <c r="AAD126" i="26"/>
  <c r="AAC126" i="26"/>
  <c r="AAA126" i="26"/>
  <c r="ZZ126" i="26"/>
  <c r="ZY126" i="26"/>
  <c r="ZX126" i="26"/>
  <c r="ZW126" i="26"/>
  <c r="ZV126" i="26"/>
  <c r="ZT126" i="26"/>
  <c r="ZS126" i="26"/>
  <c r="ZR126" i="26"/>
  <c r="ZQ126" i="26"/>
  <c r="ZO126" i="26"/>
  <c r="ZN126" i="26"/>
  <c r="ZL126" i="26"/>
  <c r="ZK126" i="26"/>
  <c r="ZJ126" i="26"/>
  <c r="ZI126" i="26"/>
  <c r="ZH126" i="26"/>
  <c r="ZG126" i="26"/>
  <c r="ZE126" i="26"/>
  <c r="ZD126" i="26"/>
  <c r="ZC126" i="26"/>
  <c r="ZB126" i="26"/>
  <c r="YZ126" i="26"/>
  <c r="YY126" i="26"/>
  <c r="YW126" i="26"/>
  <c r="YV126" i="26"/>
  <c r="YU126" i="26"/>
  <c r="YT126" i="26"/>
  <c r="YS126" i="26"/>
  <c r="YR126" i="26"/>
  <c r="YP126" i="26"/>
  <c r="YO126" i="26"/>
  <c r="YN126" i="26"/>
  <c r="YM126" i="26"/>
  <c r="YK126" i="26"/>
  <c r="YJ126" i="26"/>
  <c r="YH126" i="26"/>
  <c r="YG126" i="26"/>
  <c r="YF126" i="26"/>
  <c r="YE126" i="26"/>
  <c r="YD126" i="26"/>
  <c r="YC126" i="26"/>
  <c r="YA126" i="26"/>
  <c r="XZ126" i="26"/>
  <c r="XY126" i="26"/>
  <c r="XX126" i="26"/>
  <c r="XV126" i="26"/>
  <c r="XU126" i="26"/>
  <c r="XS126" i="26"/>
  <c r="XR126" i="26"/>
  <c r="XQ126" i="26"/>
  <c r="XP126" i="26"/>
  <c r="XO126" i="26"/>
  <c r="XN126" i="26"/>
  <c r="XL126" i="26"/>
  <c r="XK126" i="26"/>
  <c r="XJ126" i="26"/>
  <c r="XI126" i="26"/>
  <c r="XG126" i="26"/>
  <c r="XF126" i="26"/>
  <c r="XD126" i="26"/>
  <c r="XC126" i="26"/>
  <c r="XB126" i="26"/>
  <c r="XA126" i="26"/>
  <c r="WZ126" i="26"/>
  <c r="WY126" i="26"/>
  <c r="WW126" i="26"/>
  <c r="WV126" i="26"/>
  <c r="WU126" i="26"/>
  <c r="WT126" i="26"/>
  <c r="WR126" i="26"/>
  <c r="WQ126" i="26"/>
  <c r="WO126" i="26"/>
  <c r="WN126" i="26"/>
  <c r="WM126" i="26"/>
  <c r="WL126" i="26"/>
  <c r="WK126" i="26"/>
  <c r="WJ126" i="26"/>
  <c r="WH126" i="26"/>
  <c r="WG126" i="26"/>
  <c r="WF126" i="26"/>
  <c r="WE126" i="26"/>
  <c r="WC126" i="26"/>
  <c r="WB126" i="26"/>
  <c r="VZ126" i="26"/>
  <c r="VY126" i="26"/>
  <c r="VX126" i="26"/>
  <c r="VW126" i="26"/>
  <c r="VV126" i="26"/>
  <c r="VU126" i="26"/>
  <c r="VS126" i="26"/>
  <c r="VR126" i="26"/>
  <c r="VQ126" i="26"/>
  <c r="VP126" i="26"/>
  <c r="VN126" i="26"/>
  <c r="VM126" i="26"/>
  <c r="VK126" i="26"/>
  <c r="VJ126" i="26"/>
  <c r="VI126" i="26"/>
  <c r="VH126" i="26"/>
  <c r="VG126" i="26"/>
  <c r="VF126" i="26"/>
  <c r="VD126" i="26"/>
  <c r="VC126" i="26"/>
  <c r="VB126" i="26"/>
  <c r="VA126" i="26"/>
  <c r="UY126" i="26"/>
  <c r="UX126" i="26"/>
  <c r="UV126" i="26"/>
  <c r="UU126" i="26"/>
  <c r="UT126" i="26"/>
  <c r="US126" i="26"/>
  <c r="UR126" i="26"/>
  <c r="UQ126" i="26"/>
  <c r="UO126" i="26"/>
  <c r="UN126" i="26"/>
  <c r="UM126" i="26"/>
  <c r="UL126" i="26"/>
  <c r="UJ126" i="26"/>
  <c r="UI126" i="26"/>
  <c r="UG126" i="26"/>
  <c r="UF126" i="26"/>
  <c r="UE126" i="26"/>
  <c r="UD126" i="26"/>
  <c r="UC126" i="26"/>
  <c r="UB126" i="26"/>
  <c r="TZ126" i="26"/>
  <c r="TY126" i="26"/>
  <c r="TX126" i="26"/>
  <c r="TW126" i="26"/>
  <c r="TU126" i="26"/>
  <c r="TT126" i="26"/>
  <c r="TR126" i="26"/>
  <c r="TQ126" i="26"/>
  <c r="TP126" i="26"/>
  <c r="TO126" i="26"/>
  <c r="TN126" i="26"/>
  <c r="TM126" i="26"/>
  <c r="TK126" i="26"/>
  <c r="TJ126" i="26"/>
  <c r="TI126" i="26"/>
  <c r="TH126" i="26"/>
  <c r="TF126" i="26"/>
  <c r="TE126" i="26"/>
  <c r="TC126" i="26"/>
  <c r="TB126" i="26"/>
  <c r="TA126" i="26"/>
  <c r="SZ126" i="26"/>
  <c r="SY126" i="26"/>
  <c r="SX126" i="26"/>
  <c r="SV126" i="26"/>
  <c r="SU126" i="26"/>
  <c r="ST126" i="26"/>
  <c r="SS126" i="26"/>
  <c r="SQ126" i="26"/>
  <c r="SP126" i="26"/>
  <c r="SN126" i="26"/>
  <c r="SM126" i="26"/>
  <c r="SL126" i="26"/>
  <c r="SK126" i="26"/>
  <c r="SJ126" i="26"/>
  <c r="SI126" i="26"/>
  <c r="SG126" i="26"/>
  <c r="SF126" i="26"/>
  <c r="SE126" i="26"/>
  <c r="SD126" i="26"/>
  <c r="SB126" i="26"/>
  <c r="SA126" i="26"/>
  <c r="RY126" i="26"/>
  <c r="RX126" i="26"/>
  <c r="RW126" i="26"/>
  <c r="RV126" i="26"/>
  <c r="RU126" i="26"/>
  <c r="RT126" i="26"/>
  <c r="RR126" i="26"/>
  <c r="RQ126" i="26"/>
  <c r="RP126" i="26"/>
  <c r="RO126" i="26"/>
  <c r="RM126" i="26"/>
  <c r="RL126" i="26"/>
  <c r="RJ126" i="26"/>
  <c r="RI126" i="26"/>
  <c r="RH126" i="26"/>
  <c r="RG126" i="26"/>
  <c r="RF126" i="26"/>
  <c r="RE126" i="26"/>
  <c r="RC126" i="26"/>
  <c r="RB126" i="26"/>
  <c r="RA126" i="26"/>
  <c r="QZ126" i="26"/>
  <c r="QX126" i="26"/>
  <c r="QW126" i="26"/>
  <c r="QU126" i="26"/>
  <c r="QT126" i="26"/>
  <c r="QS126" i="26"/>
  <c r="QR126" i="26"/>
  <c r="QQ126" i="26"/>
  <c r="QP126" i="26"/>
  <c r="QN126" i="26"/>
  <c r="QM126" i="26"/>
  <c r="QL126" i="26"/>
  <c r="QK126" i="26"/>
  <c r="QI126" i="26"/>
  <c r="QH126" i="26"/>
  <c r="QF126" i="26"/>
  <c r="QE126" i="26"/>
  <c r="QD126" i="26"/>
  <c r="QC126" i="26"/>
  <c r="QB126" i="26"/>
  <c r="QA126" i="26"/>
  <c r="PY126" i="26"/>
  <c r="PX126" i="26"/>
  <c r="PW126" i="26"/>
  <c r="PV126" i="26"/>
  <c r="PT126" i="26"/>
  <c r="PS126" i="26"/>
  <c r="PQ126" i="26"/>
  <c r="PP126" i="26"/>
  <c r="PO126" i="26"/>
  <c r="PN126" i="26"/>
  <c r="PM126" i="26"/>
  <c r="PL126" i="26"/>
  <c r="PJ126" i="26"/>
  <c r="PI126" i="26"/>
  <c r="PH126" i="26"/>
  <c r="PG126" i="26"/>
  <c r="PE126" i="26"/>
  <c r="PD126" i="26"/>
  <c r="PB126" i="26"/>
  <c r="PA126" i="26"/>
  <c r="OZ126" i="26"/>
  <c r="OY126" i="26"/>
  <c r="OX126" i="26"/>
  <c r="OW126" i="26"/>
  <c r="OU126" i="26"/>
  <c r="OT126" i="26"/>
  <c r="OS126" i="26"/>
  <c r="OR126" i="26"/>
  <c r="OP126" i="26"/>
  <c r="OO126" i="26"/>
  <c r="OM126" i="26"/>
  <c r="OL126" i="26"/>
  <c r="OK126" i="26"/>
  <c r="OJ126" i="26"/>
  <c r="OI126" i="26"/>
  <c r="OH126" i="26"/>
  <c r="OF126" i="26"/>
  <c r="OE126" i="26"/>
  <c r="OD126" i="26"/>
  <c r="OC126" i="26"/>
  <c r="OA126" i="26"/>
  <c r="NZ126" i="26"/>
  <c r="NX126" i="26"/>
  <c r="NW126" i="26"/>
  <c r="NV126" i="26"/>
  <c r="NU126" i="26"/>
  <c r="NT126" i="26"/>
  <c r="NS126" i="26"/>
  <c r="NQ126" i="26"/>
  <c r="NP126" i="26"/>
  <c r="NO126" i="26"/>
  <c r="NN126" i="26"/>
  <c r="NL126" i="26"/>
  <c r="NK126" i="26"/>
  <c r="NI126" i="26"/>
  <c r="NH126" i="26"/>
  <c r="NG126" i="26"/>
  <c r="NF126" i="26"/>
  <c r="NE126" i="26"/>
  <c r="ND126" i="26"/>
  <c r="NB126" i="26"/>
  <c r="NA126" i="26"/>
  <c r="MZ126" i="26"/>
  <c r="MY126" i="26"/>
  <c r="MW126" i="26"/>
  <c r="MV126" i="26"/>
  <c r="MT126" i="26"/>
  <c r="MS126" i="26"/>
  <c r="MR126" i="26"/>
  <c r="MQ126" i="26"/>
  <c r="MP126" i="26"/>
  <c r="MO126" i="26"/>
  <c r="MM126" i="26"/>
  <c r="ML126" i="26"/>
  <c r="MK126" i="26"/>
  <c r="MJ126" i="26"/>
  <c r="MH126" i="26"/>
  <c r="MG126" i="26"/>
  <c r="ME126" i="26"/>
  <c r="MD126" i="26"/>
  <c r="MC126" i="26"/>
  <c r="MB126" i="26"/>
  <c r="MA126" i="26"/>
  <c r="LZ126" i="26"/>
  <c r="LX126" i="26"/>
  <c r="LW126" i="26"/>
  <c r="LV126" i="26"/>
  <c r="LU126" i="26"/>
  <c r="LS126" i="26"/>
  <c r="LR126" i="26"/>
  <c r="LP126" i="26"/>
  <c r="LO126" i="26"/>
  <c r="LN126" i="26"/>
  <c r="LM126" i="26"/>
  <c r="LL126" i="26"/>
  <c r="LK126" i="26"/>
  <c r="LI126" i="26"/>
  <c r="LH126" i="26"/>
  <c r="LG126" i="26"/>
  <c r="LF126" i="26"/>
  <c r="LD126" i="26"/>
  <c r="LC126" i="26"/>
  <c r="LA126" i="26"/>
  <c r="KZ126" i="26"/>
  <c r="KY126" i="26"/>
  <c r="KX126" i="26"/>
  <c r="KW126" i="26"/>
  <c r="KV126" i="26"/>
  <c r="KT126" i="26"/>
  <c r="KS126" i="26"/>
  <c r="KR126" i="26"/>
  <c r="KQ126" i="26"/>
  <c r="KO126" i="26"/>
  <c r="KN126" i="26"/>
  <c r="KL126" i="26"/>
  <c r="KK126" i="26"/>
  <c r="KJ126" i="26"/>
  <c r="KI126" i="26"/>
  <c r="KH126" i="26"/>
  <c r="KG126" i="26"/>
  <c r="KE126" i="26"/>
  <c r="KD126" i="26"/>
  <c r="KC126" i="26"/>
  <c r="KB126" i="26"/>
  <c r="JZ126" i="26"/>
  <c r="JY126" i="26"/>
  <c r="JW126" i="26"/>
  <c r="JV126" i="26"/>
  <c r="JU126" i="26"/>
  <c r="JT126" i="26"/>
  <c r="JS126" i="26"/>
  <c r="JR126" i="26"/>
  <c r="JP126" i="26"/>
  <c r="JO126" i="26"/>
  <c r="JN126" i="26"/>
  <c r="JM126" i="26"/>
  <c r="JK126" i="26"/>
  <c r="JJ126" i="26"/>
  <c r="JH126" i="26"/>
  <c r="JG126" i="26"/>
  <c r="JF126" i="26"/>
  <c r="JE126" i="26"/>
  <c r="JD126" i="26"/>
  <c r="JC126" i="26"/>
  <c r="JA126" i="26"/>
  <c r="IZ126" i="26"/>
  <c r="IY126" i="26"/>
  <c r="IX126" i="26"/>
  <c r="IV126" i="26"/>
  <c r="IU126" i="26"/>
  <c r="IS126" i="26"/>
  <c r="IR126" i="26"/>
  <c r="IQ126" i="26"/>
  <c r="IP126" i="26"/>
  <c r="IO126" i="26"/>
  <c r="IN126" i="26"/>
  <c r="IL126" i="26"/>
  <c r="IK126" i="26"/>
  <c r="IJ126" i="26"/>
  <c r="II126" i="26"/>
  <c r="IG126" i="26"/>
  <c r="IF126" i="26"/>
  <c r="ID126" i="26"/>
  <c r="IC126" i="26"/>
  <c r="IB126" i="26"/>
  <c r="IA126" i="26"/>
  <c r="HZ126" i="26"/>
  <c r="HY126" i="26"/>
  <c r="HW126" i="26"/>
  <c r="HV126" i="26"/>
  <c r="HU126" i="26"/>
  <c r="HT126" i="26"/>
  <c r="HR126" i="26"/>
  <c r="HQ126" i="26"/>
  <c r="HO126" i="26"/>
  <c r="HN126" i="26"/>
  <c r="HM126" i="26"/>
  <c r="HL126" i="26"/>
  <c r="HK126" i="26"/>
  <c r="HJ126" i="26"/>
  <c r="HH126" i="26"/>
  <c r="HG126" i="26"/>
  <c r="HF126" i="26"/>
  <c r="HE126" i="26"/>
  <c r="HC126" i="26"/>
  <c r="HB126" i="26"/>
  <c r="GZ126" i="26"/>
  <c r="GY126" i="26"/>
  <c r="GX126" i="26"/>
  <c r="GW126" i="26"/>
  <c r="GV126" i="26"/>
  <c r="GU126" i="26"/>
  <c r="GS126" i="26"/>
  <c r="GR126" i="26"/>
  <c r="GQ126" i="26"/>
  <c r="GP126" i="26"/>
  <c r="GN126" i="26"/>
  <c r="GM126" i="26"/>
  <c r="GK126" i="26"/>
  <c r="GJ126" i="26"/>
  <c r="GI126" i="26"/>
  <c r="GH126" i="26"/>
  <c r="GG126" i="26"/>
  <c r="GF126" i="26"/>
  <c r="GD126" i="26"/>
  <c r="GC126" i="26"/>
  <c r="GB126" i="26"/>
  <c r="GA126" i="26"/>
  <c r="FY126" i="26"/>
  <c r="FX126" i="26"/>
  <c r="FV126" i="26"/>
  <c r="FU126" i="26"/>
  <c r="FT126" i="26"/>
  <c r="FS126" i="26"/>
  <c r="FR126" i="26"/>
  <c r="FQ126" i="26"/>
  <c r="FO126" i="26"/>
  <c r="FN126" i="26"/>
  <c r="FM126" i="26"/>
  <c r="FL126" i="26"/>
  <c r="FJ126" i="26"/>
  <c r="FI126" i="26"/>
  <c r="FG126" i="26"/>
  <c r="FF126" i="26"/>
  <c r="FE126" i="26"/>
  <c r="FD126" i="26"/>
  <c r="FC126" i="26"/>
  <c r="FB126" i="26"/>
  <c r="EZ126" i="26"/>
  <c r="EY126" i="26"/>
  <c r="EX126" i="26"/>
  <c r="EW126" i="26"/>
  <c r="EU126" i="26"/>
  <c r="ET126" i="26"/>
  <c r="ER126" i="26"/>
  <c r="EQ126" i="26"/>
  <c r="EP126" i="26"/>
  <c r="EO126" i="26"/>
  <c r="EN126" i="26"/>
  <c r="EM126" i="26"/>
  <c r="EK126" i="26"/>
  <c r="EJ126" i="26"/>
  <c r="EI126" i="26"/>
  <c r="EH126" i="26"/>
  <c r="EF126" i="26"/>
  <c r="EE126" i="26"/>
  <c r="EC126" i="26"/>
  <c r="EB126" i="26"/>
  <c r="EA126" i="26"/>
  <c r="DZ126" i="26"/>
  <c r="DY126" i="26"/>
  <c r="DX126" i="26"/>
  <c r="DV126" i="26"/>
  <c r="DU126" i="26"/>
  <c r="DT126" i="26"/>
  <c r="DS126" i="26"/>
  <c r="DQ126" i="26"/>
  <c r="DP126" i="26"/>
  <c r="DN126" i="26"/>
  <c r="DM126" i="26"/>
  <c r="DL126" i="26"/>
  <c r="DK126" i="26"/>
  <c r="DJ126" i="26"/>
  <c r="DI126" i="26"/>
  <c r="DG126" i="26"/>
  <c r="DF126" i="26"/>
  <c r="DE126" i="26"/>
  <c r="DD126" i="26"/>
  <c r="DB126" i="26"/>
  <c r="DA126" i="26"/>
  <c r="CY126" i="26"/>
  <c r="CX126" i="26"/>
  <c r="CW126" i="26"/>
  <c r="CV126" i="26"/>
  <c r="CU126" i="26"/>
  <c r="CT126" i="26"/>
  <c r="CR126" i="26"/>
  <c r="CQ126" i="26"/>
  <c r="CP126" i="26"/>
  <c r="CO126" i="26"/>
  <c r="CM126" i="26"/>
  <c r="CL126" i="26"/>
  <c r="CJ126" i="26"/>
  <c r="CI126" i="26"/>
  <c r="CH126" i="26"/>
  <c r="CG126" i="26"/>
  <c r="CF126" i="26"/>
  <c r="CE126" i="26"/>
  <c r="CC126" i="26"/>
  <c r="CB126" i="26"/>
  <c r="CA126" i="26"/>
  <c r="BZ126" i="26"/>
  <c r="BX126" i="26"/>
  <c r="BW126" i="26"/>
  <c r="BU126" i="26"/>
  <c r="BT126" i="26"/>
  <c r="BS126" i="26"/>
  <c r="BR126" i="26"/>
  <c r="BQ126" i="26"/>
  <c r="BP126" i="26"/>
  <c r="BN126" i="26"/>
  <c r="BM126" i="26"/>
  <c r="BL126" i="26"/>
  <c r="BK126" i="26"/>
  <c r="BI126" i="26"/>
  <c r="BH126" i="26"/>
  <c r="BF126" i="26"/>
  <c r="BE126" i="26"/>
  <c r="BD126" i="26"/>
  <c r="BC126" i="26"/>
  <c r="BB126" i="26"/>
  <c r="BA126" i="26"/>
  <c r="AY126" i="26"/>
  <c r="AX126" i="26"/>
  <c r="AW126" i="26"/>
  <c r="AV126" i="26"/>
  <c r="AT126" i="26"/>
  <c r="AS126" i="26"/>
  <c r="AQ126" i="26"/>
  <c r="AP126" i="26"/>
  <c r="AO126" i="26"/>
  <c r="AN126" i="26"/>
  <c r="AM126" i="26"/>
  <c r="AL126" i="26"/>
  <c r="AJ126" i="26"/>
  <c r="AI126" i="26"/>
  <c r="AH126" i="26"/>
  <c r="AG126" i="26"/>
  <c r="AE126" i="26"/>
  <c r="AD126" i="26"/>
  <c r="AB126" i="26"/>
  <c r="AA126" i="26"/>
  <c r="Z126" i="26"/>
  <c r="Y126" i="26"/>
  <c r="X126" i="26"/>
  <c r="W126" i="26"/>
  <c r="U126" i="26"/>
  <c r="T126" i="26"/>
  <c r="S126" i="26"/>
  <c r="R126" i="26"/>
  <c r="P126" i="26"/>
  <c r="O126" i="26"/>
  <c r="M126" i="26"/>
  <c r="L126" i="26"/>
  <c r="K126" i="26"/>
  <c r="J126" i="26"/>
  <c r="I126" i="26"/>
  <c r="H126" i="26"/>
  <c r="F126" i="26"/>
  <c r="E126" i="26"/>
  <c r="D126" i="26"/>
  <c r="C126" i="26"/>
  <c r="BWA107" i="26"/>
  <c r="BVZ107" i="26"/>
  <c r="BVX107" i="26"/>
  <c r="BVW107" i="26"/>
  <c r="BVV107" i="26"/>
  <c r="BVU107" i="26"/>
  <c r="BVT107" i="26"/>
  <c r="BVS107" i="26"/>
  <c r="BVQ107" i="26"/>
  <c r="BVP107" i="26"/>
  <c r="BVO107" i="26"/>
  <c r="BVN107" i="26"/>
  <c r="BVL107" i="26"/>
  <c r="BVK107" i="26"/>
  <c r="BVI107" i="26"/>
  <c r="BVH107" i="26"/>
  <c r="BVG107" i="26"/>
  <c r="BVF107" i="26"/>
  <c r="BVE107" i="26"/>
  <c r="BVD107" i="26"/>
  <c r="BVB107" i="26"/>
  <c r="BVA107" i="26"/>
  <c r="BUZ107" i="26"/>
  <c r="BUY107" i="26"/>
  <c r="BUW107" i="26"/>
  <c r="BUV107" i="26"/>
  <c r="BUT107" i="26"/>
  <c r="BUS107" i="26"/>
  <c r="BUR107" i="26"/>
  <c r="BUQ107" i="26"/>
  <c r="BUP107" i="26"/>
  <c r="BUO107" i="26"/>
  <c r="BUM107" i="26"/>
  <c r="BUL107" i="26"/>
  <c r="BUK107" i="26"/>
  <c r="BUJ107" i="26"/>
  <c r="BUH107" i="26"/>
  <c r="BUG107" i="26"/>
  <c r="BUE107" i="26"/>
  <c r="BUD107" i="26"/>
  <c r="BUC107" i="26"/>
  <c r="BUB107" i="26"/>
  <c r="BUA107" i="26"/>
  <c r="BTZ107" i="26"/>
  <c r="BTX107" i="26"/>
  <c r="BTW107" i="26"/>
  <c r="BTV107" i="26"/>
  <c r="BTU107" i="26"/>
  <c r="BTS107" i="26"/>
  <c r="BTR107" i="26"/>
  <c r="BTP107" i="26"/>
  <c r="BTO107" i="26"/>
  <c r="BTN107" i="26"/>
  <c r="BTM107" i="26"/>
  <c r="BTL107" i="26"/>
  <c r="BTK107" i="26"/>
  <c r="BTI107" i="26"/>
  <c r="BTH107" i="26"/>
  <c r="BTG107" i="26"/>
  <c r="BTF107" i="26"/>
  <c r="BTD107" i="26"/>
  <c r="BTC107" i="26"/>
  <c r="BTA107" i="26"/>
  <c r="BSZ107" i="26"/>
  <c r="BSY107" i="26"/>
  <c r="BSX107" i="26"/>
  <c r="BSW107" i="26"/>
  <c r="BSV107" i="26"/>
  <c r="BST107" i="26"/>
  <c r="BSS107" i="26"/>
  <c r="BSR107" i="26"/>
  <c r="BSQ107" i="26"/>
  <c r="BSO107" i="26"/>
  <c r="BSN107" i="26"/>
  <c r="BSL107" i="26"/>
  <c r="BSK107" i="26"/>
  <c r="BSJ107" i="26"/>
  <c r="BSI107" i="26"/>
  <c r="BSH107" i="26"/>
  <c r="BSG107" i="26"/>
  <c r="BSE107" i="26"/>
  <c r="BSD107" i="26"/>
  <c r="BSC107" i="26"/>
  <c r="BSB107" i="26"/>
  <c r="BRZ107" i="26"/>
  <c r="BRY107" i="26"/>
  <c r="BRW107" i="26"/>
  <c r="BRV107" i="26"/>
  <c r="BRU107" i="26"/>
  <c r="BRT107" i="26"/>
  <c r="BRS107" i="26"/>
  <c r="BRR107" i="26"/>
  <c r="BRP107" i="26"/>
  <c r="BRO107" i="26"/>
  <c r="BRN107" i="26"/>
  <c r="BRM107" i="26"/>
  <c r="BRK107" i="26"/>
  <c r="BRJ107" i="26"/>
  <c r="BRH107" i="26"/>
  <c r="BRG107" i="26"/>
  <c r="BRF107" i="26"/>
  <c r="BRE107" i="26"/>
  <c r="BRD107" i="26"/>
  <c r="BRC107" i="26"/>
  <c r="BRA107" i="26"/>
  <c r="BQZ107" i="26"/>
  <c r="BQY107" i="26"/>
  <c r="BQX107" i="26"/>
  <c r="BQV107" i="26"/>
  <c r="BQU107" i="26"/>
  <c r="BQS107" i="26"/>
  <c r="BQR107" i="26"/>
  <c r="BQQ107" i="26"/>
  <c r="BQP107" i="26"/>
  <c r="BQO107" i="26"/>
  <c r="BQN107" i="26"/>
  <c r="BQL107" i="26"/>
  <c r="BQK107" i="26"/>
  <c r="BQJ107" i="26"/>
  <c r="BQI107" i="26"/>
  <c r="BQG107" i="26"/>
  <c r="BQF107" i="26"/>
  <c r="BQD107" i="26"/>
  <c r="BQC107" i="26"/>
  <c r="BQB107" i="26"/>
  <c r="BQA107" i="26"/>
  <c r="BPZ107" i="26"/>
  <c r="BPY107" i="26"/>
  <c r="BPW107" i="26"/>
  <c r="BPV107" i="26"/>
  <c r="BPU107" i="26"/>
  <c r="BPT107" i="26"/>
  <c r="BPR107" i="26"/>
  <c r="BPQ107" i="26"/>
  <c r="BPO107" i="26"/>
  <c r="BPN107" i="26"/>
  <c r="BPM107" i="26"/>
  <c r="BPL107" i="26"/>
  <c r="BPK107" i="26"/>
  <c r="BPJ107" i="26"/>
  <c r="BPH107" i="26"/>
  <c r="BPG107" i="26"/>
  <c r="BPF107" i="26"/>
  <c r="BPE107" i="26"/>
  <c r="BPC107" i="26"/>
  <c r="BPB107" i="26"/>
  <c r="BOZ107" i="26"/>
  <c r="BOY107" i="26"/>
  <c r="BOX107" i="26"/>
  <c r="BOW107" i="26"/>
  <c r="BOV107" i="26"/>
  <c r="BOU107" i="26"/>
  <c r="BOS107" i="26"/>
  <c r="BOR107" i="26"/>
  <c r="BOQ107" i="26"/>
  <c r="BOP107" i="26"/>
  <c r="BON107" i="26"/>
  <c r="BOM107" i="26"/>
  <c r="BOK107" i="26"/>
  <c r="BOJ107" i="26"/>
  <c r="BOI107" i="26"/>
  <c r="BOH107" i="26"/>
  <c r="BOG107" i="26"/>
  <c r="BOF107" i="26"/>
  <c r="BOD107" i="26"/>
  <c r="BOC107" i="26"/>
  <c r="BOB107" i="26"/>
  <c r="BOA107" i="26"/>
  <c r="BNY107" i="26"/>
  <c r="BNX107" i="26"/>
  <c r="BNV107" i="26"/>
  <c r="BNU107" i="26"/>
  <c r="BNT107" i="26"/>
  <c r="BNS107" i="26"/>
  <c r="BNR107" i="26"/>
  <c r="BNQ107" i="26"/>
  <c r="BNO107" i="26"/>
  <c r="BNN107" i="26"/>
  <c r="BNM107" i="26"/>
  <c r="BNL107" i="26"/>
  <c r="BNJ107" i="26"/>
  <c r="BNI107" i="26"/>
  <c r="BNG107" i="26"/>
  <c r="BNF107" i="26"/>
  <c r="BNE107" i="26"/>
  <c r="BND107" i="26"/>
  <c r="BNC107" i="26"/>
  <c r="BNB107" i="26"/>
  <c r="BMZ107" i="26"/>
  <c r="BMY107" i="26"/>
  <c r="BMX107" i="26"/>
  <c r="BMW107" i="26"/>
  <c r="BMU107" i="26"/>
  <c r="BMT107" i="26"/>
  <c r="BMR107" i="26"/>
  <c r="BMQ107" i="26"/>
  <c r="BMP107" i="26"/>
  <c r="BMO107" i="26"/>
  <c r="BMN107" i="26"/>
  <c r="BMM107" i="26"/>
  <c r="BMK107" i="26"/>
  <c r="BMJ107" i="26"/>
  <c r="BMI107" i="26"/>
  <c r="BMH107" i="26"/>
  <c r="BMF107" i="26"/>
  <c r="BME107" i="26"/>
  <c r="BMC107" i="26"/>
  <c r="BMB107" i="26"/>
  <c r="BMA107" i="26"/>
  <c r="BLZ107" i="26"/>
  <c r="BLY107" i="26"/>
  <c r="BLX107" i="26"/>
  <c r="BLV107" i="26"/>
  <c r="BLU107" i="26"/>
  <c r="BLT107" i="26"/>
  <c r="BLS107" i="26"/>
  <c r="BLQ107" i="26"/>
  <c r="BLP107" i="26"/>
  <c r="BLN107" i="26"/>
  <c r="BLM107" i="26"/>
  <c r="BLL107" i="26"/>
  <c r="BLK107" i="26"/>
  <c r="BLJ107" i="26"/>
  <c r="BLI107" i="26"/>
  <c r="BLG107" i="26"/>
  <c r="BLF107" i="26"/>
  <c r="BLE107" i="26"/>
  <c r="BLD107" i="26"/>
  <c r="BLB107" i="26"/>
  <c r="BLA107" i="26"/>
  <c r="BKY107" i="26"/>
  <c r="BKX107" i="26"/>
  <c r="BKW107" i="26"/>
  <c r="BKV107" i="26"/>
  <c r="BKU107" i="26"/>
  <c r="BKT107" i="26"/>
  <c r="BKR107" i="26"/>
  <c r="BKQ107" i="26"/>
  <c r="BKP107" i="26"/>
  <c r="BKO107" i="26"/>
  <c r="BKM107" i="26"/>
  <c r="BKL107" i="26"/>
  <c r="BKJ107" i="26"/>
  <c r="BKI107" i="26"/>
  <c r="BKH107" i="26"/>
  <c r="BKG107" i="26"/>
  <c r="BKF107" i="26"/>
  <c r="BKE107" i="26"/>
  <c r="BKC107" i="26"/>
  <c r="BKB107" i="26"/>
  <c r="BKA107" i="26"/>
  <c r="BJZ107" i="26"/>
  <c r="BJX107" i="26"/>
  <c r="BJW107" i="26"/>
  <c r="BJU107" i="26"/>
  <c r="BJT107" i="26"/>
  <c r="BJS107" i="26"/>
  <c r="BJR107" i="26"/>
  <c r="BJQ107" i="26"/>
  <c r="BJP107" i="26"/>
  <c r="BJN107" i="26"/>
  <c r="BJM107" i="26"/>
  <c r="BJL107" i="26"/>
  <c r="BJK107" i="26"/>
  <c r="BJI107" i="26"/>
  <c r="BJH107" i="26"/>
  <c r="BJF107" i="26"/>
  <c r="BJE107" i="26"/>
  <c r="BJD107" i="26"/>
  <c r="BJC107" i="26"/>
  <c r="BJB107" i="26"/>
  <c r="BJA107" i="26"/>
  <c r="BIY107" i="26"/>
  <c r="BIX107" i="26"/>
  <c r="BIW107" i="26"/>
  <c r="BIV107" i="26"/>
  <c r="BIT107" i="26"/>
  <c r="BIS107" i="26"/>
  <c r="BIQ107" i="26"/>
  <c r="BIP107" i="26"/>
  <c r="BIO107" i="26"/>
  <c r="BIN107" i="26"/>
  <c r="BIM107" i="26"/>
  <c r="BIL107" i="26"/>
  <c r="BIJ107" i="26"/>
  <c r="BII107" i="26"/>
  <c r="BIH107" i="26"/>
  <c r="BIG107" i="26"/>
  <c r="BIE107" i="26"/>
  <c r="BID107" i="26"/>
  <c r="BIB107" i="26"/>
  <c r="BIA107" i="26"/>
  <c r="BHZ107" i="26"/>
  <c r="BHY107" i="26"/>
  <c r="BHX107" i="26"/>
  <c r="BHW107" i="26"/>
  <c r="BHU107" i="26"/>
  <c r="BHT107" i="26"/>
  <c r="BHS107" i="26"/>
  <c r="BHR107" i="26"/>
  <c r="BHP107" i="26"/>
  <c r="BHO107" i="26"/>
  <c r="BHM107" i="26"/>
  <c r="BHL107" i="26"/>
  <c r="BHK107" i="26"/>
  <c r="BHJ107" i="26"/>
  <c r="BHI107" i="26"/>
  <c r="BHH107" i="26"/>
  <c r="BHF107" i="26"/>
  <c r="BHE107" i="26"/>
  <c r="BHD107" i="26"/>
  <c r="BHC107" i="26"/>
  <c r="BHA107" i="26"/>
  <c r="BGZ107" i="26"/>
  <c r="BGX107" i="26"/>
  <c r="BGW107" i="26"/>
  <c r="BGV107" i="26"/>
  <c r="BGU107" i="26"/>
  <c r="BGT107" i="26"/>
  <c r="BGS107" i="26"/>
  <c r="BGQ107" i="26"/>
  <c r="BGP107" i="26"/>
  <c r="BGO107" i="26"/>
  <c r="BGN107" i="26"/>
  <c r="BGL107" i="26"/>
  <c r="BGK107" i="26"/>
  <c r="BGI107" i="26"/>
  <c r="BGH107" i="26"/>
  <c r="BGG107" i="26"/>
  <c r="BGF107" i="26"/>
  <c r="BGE107" i="26"/>
  <c r="BGD107" i="26"/>
  <c r="BGB107" i="26"/>
  <c r="BGA107" i="26"/>
  <c r="BFZ107" i="26"/>
  <c r="BFY107" i="26"/>
  <c r="BFW107" i="26"/>
  <c r="BFV107" i="26"/>
  <c r="BFT107" i="26"/>
  <c r="BFS107" i="26"/>
  <c r="BFR107" i="26"/>
  <c r="BFQ107" i="26"/>
  <c r="BFP107" i="26"/>
  <c r="BFO107" i="26"/>
  <c r="BFM107" i="26"/>
  <c r="BFL107" i="26"/>
  <c r="BFK107" i="26"/>
  <c r="BFJ107" i="26"/>
  <c r="BFH107" i="26"/>
  <c r="BFG107" i="26"/>
  <c r="BFE107" i="26"/>
  <c r="BFD107" i="26"/>
  <c r="BFC107" i="26"/>
  <c r="BFB107" i="26"/>
  <c r="BFA107" i="26"/>
  <c r="BEZ107" i="26"/>
  <c r="BEX107" i="26"/>
  <c r="BEW107" i="26"/>
  <c r="BEV107" i="26"/>
  <c r="BEU107" i="26"/>
  <c r="BES107" i="26"/>
  <c r="BER107" i="26"/>
  <c r="BEP107" i="26"/>
  <c r="BEO107" i="26"/>
  <c r="BEN107" i="26"/>
  <c r="BEM107" i="26"/>
  <c r="BEL107" i="26"/>
  <c r="BEK107" i="26"/>
  <c r="BEI107" i="26"/>
  <c r="BEH107" i="26"/>
  <c r="BEG107" i="26"/>
  <c r="BEF107" i="26"/>
  <c r="BED107" i="26"/>
  <c r="BEC107" i="26"/>
  <c r="BEA107" i="26"/>
  <c r="BDZ107" i="26"/>
  <c r="BDY107" i="26"/>
  <c r="BDX107" i="26"/>
  <c r="BDW107" i="26"/>
  <c r="BDV107" i="26"/>
  <c r="BDT107" i="26"/>
  <c r="BDS107" i="26"/>
  <c r="BDR107" i="26"/>
  <c r="BDQ107" i="26"/>
  <c r="BDO107" i="26"/>
  <c r="BDN107" i="26"/>
  <c r="BDL107" i="26"/>
  <c r="BDK107" i="26"/>
  <c r="BDJ107" i="26"/>
  <c r="BDI107" i="26"/>
  <c r="BDH107" i="26"/>
  <c r="BDG107" i="26"/>
  <c r="BDE107" i="26"/>
  <c r="BDD107" i="26"/>
  <c r="BDC107" i="26"/>
  <c r="BDB107" i="26"/>
  <c r="BCZ107" i="26"/>
  <c r="BCY107" i="26"/>
  <c r="BCW107" i="26"/>
  <c r="BCV107" i="26"/>
  <c r="BCU107" i="26"/>
  <c r="BCT107" i="26"/>
  <c r="BCS107" i="26"/>
  <c r="BCR107" i="26"/>
  <c r="BCP107" i="26"/>
  <c r="BCO107" i="26"/>
  <c r="BCN107" i="26"/>
  <c r="BCM107" i="26"/>
  <c r="BCK107" i="26"/>
  <c r="BCJ107" i="26"/>
  <c r="BCH107" i="26"/>
  <c r="BCG107" i="26"/>
  <c r="BCF107" i="26"/>
  <c r="BCE107" i="26"/>
  <c r="BCD107" i="26"/>
  <c r="BCC107" i="26"/>
  <c r="BCA107" i="26"/>
  <c r="BBZ107" i="26"/>
  <c r="BBY107" i="26"/>
  <c r="BBX107" i="26"/>
  <c r="BBV107" i="26"/>
  <c r="BBU107" i="26"/>
  <c r="BBS107" i="26"/>
  <c r="BBR107" i="26"/>
  <c r="BBQ107" i="26"/>
  <c r="BBP107" i="26"/>
  <c r="BBO107" i="26"/>
  <c r="BBN107" i="26"/>
  <c r="BBL107" i="26"/>
  <c r="BBK107" i="26"/>
  <c r="BBJ107" i="26"/>
  <c r="BBI107" i="26"/>
  <c r="BBG107" i="26"/>
  <c r="BBF107" i="26"/>
  <c r="BBD107" i="26"/>
  <c r="BBC107" i="26"/>
  <c r="BBB107" i="26"/>
  <c r="BBA107" i="26"/>
  <c r="BAZ107" i="26"/>
  <c r="BAY107" i="26"/>
  <c r="BAW107" i="26"/>
  <c r="BAV107" i="26"/>
  <c r="BAU107" i="26"/>
  <c r="BAT107" i="26"/>
  <c r="BAR107" i="26"/>
  <c r="BAQ107" i="26"/>
  <c r="BAO107" i="26"/>
  <c r="BAN107" i="26"/>
  <c r="BAM107" i="26"/>
  <c r="BAL107" i="26"/>
  <c r="BAK107" i="26"/>
  <c r="BAJ107" i="26"/>
  <c r="BAH107" i="26"/>
  <c r="BAG107" i="26"/>
  <c r="BAF107" i="26"/>
  <c r="BAE107" i="26"/>
  <c r="BAC107" i="26"/>
  <c r="BAB107" i="26"/>
  <c r="AZZ107" i="26"/>
  <c r="AZY107" i="26"/>
  <c r="AZX107" i="26"/>
  <c r="AZW107" i="26"/>
  <c r="AZV107" i="26"/>
  <c r="AZU107" i="26"/>
  <c r="AZS107" i="26"/>
  <c r="AZR107" i="26"/>
  <c r="AZQ107" i="26"/>
  <c r="AZP107" i="26"/>
  <c r="AZN107" i="26"/>
  <c r="AZM107" i="26"/>
  <c r="AZK107" i="26"/>
  <c r="AZJ107" i="26"/>
  <c r="AZI107" i="26"/>
  <c r="AZH107" i="26"/>
  <c r="AZG107" i="26"/>
  <c r="AZF107" i="26"/>
  <c r="AZD107" i="26"/>
  <c r="AZC107" i="26"/>
  <c r="AZB107" i="26"/>
  <c r="AZA107" i="26"/>
  <c r="AYY107" i="26"/>
  <c r="AYX107" i="26"/>
  <c r="AYV107" i="26"/>
  <c r="AYU107" i="26"/>
  <c r="AYT107" i="26"/>
  <c r="AYS107" i="26"/>
  <c r="AYR107" i="26"/>
  <c r="AYQ107" i="26"/>
  <c r="AYO107" i="26"/>
  <c r="AYN107" i="26"/>
  <c r="AYM107" i="26"/>
  <c r="AYL107" i="26"/>
  <c r="AYJ107" i="26"/>
  <c r="AYI107" i="26"/>
  <c r="AYG107" i="26"/>
  <c r="AYF107" i="26"/>
  <c r="AYE107" i="26"/>
  <c r="AYD107" i="26"/>
  <c r="AYC107" i="26"/>
  <c r="AYB107" i="26"/>
  <c r="AXZ107" i="26"/>
  <c r="AXY107" i="26"/>
  <c r="AXX107" i="26"/>
  <c r="AXW107" i="26"/>
  <c r="AXU107" i="26"/>
  <c r="AXT107" i="26"/>
  <c r="AXR107" i="26"/>
  <c r="AXQ107" i="26"/>
  <c r="AXP107" i="26"/>
  <c r="AXO107" i="26"/>
  <c r="AXN107" i="26"/>
  <c r="AXM107" i="26"/>
  <c r="AXK107" i="26"/>
  <c r="AXJ107" i="26"/>
  <c r="AXI107" i="26"/>
  <c r="AXH107" i="26"/>
  <c r="AXF107" i="26"/>
  <c r="AXE107" i="26"/>
  <c r="AXC107" i="26"/>
  <c r="AXB107" i="26"/>
  <c r="AXA107" i="26"/>
  <c r="AWZ107" i="26"/>
  <c r="AWY107" i="26"/>
  <c r="AWX107" i="26"/>
  <c r="AWV107" i="26"/>
  <c r="AWU107" i="26"/>
  <c r="AWT107" i="26"/>
  <c r="AWS107" i="26"/>
  <c r="AWQ107" i="26"/>
  <c r="AWP107" i="26"/>
  <c r="AWN107" i="26"/>
  <c r="AWM107" i="26"/>
  <c r="AWL107" i="26"/>
  <c r="AWK107" i="26"/>
  <c r="AWJ107" i="26"/>
  <c r="AWI107" i="26"/>
  <c r="AWG107" i="26"/>
  <c r="AWF107" i="26"/>
  <c r="AWE107" i="26"/>
  <c r="AWD107" i="26"/>
  <c r="AWB107" i="26"/>
  <c r="AWA107" i="26"/>
  <c r="AVY107" i="26"/>
  <c r="AVX107" i="26"/>
  <c r="AVW107" i="26"/>
  <c r="AVV107" i="26"/>
  <c r="AVU107" i="26"/>
  <c r="AVT107" i="26"/>
  <c r="AVR107" i="26"/>
  <c r="AVQ107" i="26"/>
  <c r="AVP107" i="26"/>
  <c r="AVO107" i="26"/>
  <c r="AVM107" i="26"/>
  <c r="AVL107" i="26"/>
  <c r="AVJ107" i="26"/>
  <c r="AVI107" i="26"/>
  <c r="AVH107" i="26"/>
  <c r="AVG107" i="26"/>
  <c r="AVF107" i="26"/>
  <c r="AVE107" i="26"/>
  <c r="AVC107" i="26"/>
  <c r="AVB107" i="26"/>
  <c r="AVA107" i="26"/>
  <c r="AUZ107" i="26"/>
  <c r="AUX107" i="26"/>
  <c r="AUW107" i="26"/>
  <c r="AUU107" i="26"/>
  <c r="AUT107" i="26"/>
  <c r="AUS107" i="26"/>
  <c r="AUR107" i="26"/>
  <c r="AUQ107" i="26"/>
  <c r="AUP107" i="26"/>
  <c r="AUN107" i="26"/>
  <c r="AUM107" i="26"/>
  <c r="AUL107" i="26"/>
  <c r="AUK107" i="26"/>
  <c r="AUI107" i="26"/>
  <c r="AUH107" i="26"/>
  <c r="AUF107" i="26"/>
  <c r="AUE107" i="26"/>
  <c r="AUD107" i="26"/>
  <c r="AUC107" i="26"/>
  <c r="AUB107" i="26"/>
  <c r="AUA107" i="26"/>
  <c r="ATY107" i="26"/>
  <c r="ATX107" i="26"/>
  <c r="ATW107" i="26"/>
  <c r="ATV107" i="26"/>
  <c r="ATT107" i="26"/>
  <c r="ATS107" i="26"/>
  <c r="ATQ107" i="26"/>
  <c r="ATP107" i="26"/>
  <c r="ATO107" i="26"/>
  <c r="ATN107" i="26"/>
  <c r="ATM107" i="26"/>
  <c r="ATL107" i="26"/>
  <c r="ATJ107" i="26"/>
  <c r="ATI107" i="26"/>
  <c r="ATH107" i="26"/>
  <c r="ATG107" i="26"/>
  <c r="ATE107" i="26"/>
  <c r="ATD107" i="26"/>
  <c r="ATB107" i="26"/>
  <c r="ATA107" i="26"/>
  <c r="ASZ107" i="26"/>
  <c r="ASY107" i="26"/>
  <c r="ASX107" i="26"/>
  <c r="ASW107" i="26"/>
  <c r="ASU107" i="26"/>
  <c r="AST107" i="26"/>
  <c r="ASS107" i="26"/>
  <c r="ASR107" i="26"/>
  <c r="ASP107" i="26"/>
  <c r="ASO107" i="26"/>
  <c r="ASM107" i="26"/>
  <c r="ASL107" i="26"/>
  <c r="ASK107" i="26"/>
  <c r="ASJ107" i="26"/>
  <c r="ASI107" i="26"/>
  <c r="ASH107" i="26"/>
  <c r="ASF107" i="26"/>
  <c r="ASE107" i="26"/>
  <c r="ASD107" i="26"/>
  <c r="ASC107" i="26"/>
  <c r="ASA107" i="26"/>
  <c r="ARZ107" i="26"/>
  <c r="ARX107" i="26"/>
  <c r="ARW107" i="26"/>
  <c r="ARV107" i="26"/>
  <c r="ARU107" i="26"/>
  <c r="ART107" i="26"/>
  <c r="ARS107" i="26"/>
  <c r="ARQ107" i="26"/>
  <c r="ARP107" i="26"/>
  <c r="ARO107" i="26"/>
  <c r="ARN107" i="26"/>
  <c r="ARL107" i="26"/>
  <c r="ARK107" i="26"/>
  <c r="ARI107" i="26"/>
  <c r="ARH107" i="26"/>
  <c r="ARG107" i="26"/>
  <c r="ARF107" i="26"/>
  <c r="ARE107" i="26"/>
  <c r="ARD107" i="26"/>
  <c r="ARB107" i="26"/>
  <c r="ARA107" i="26"/>
  <c r="AQZ107" i="26"/>
  <c r="AQY107" i="26"/>
  <c r="AQW107" i="26"/>
  <c r="AQV107" i="26"/>
  <c r="AQT107" i="26"/>
  <c r="AQS107" i="26"/>
  <c r="AQR107" i="26"/>
  <c r="AQQ107" i="26"/>
  <c r="AQP107" i="26"/>
  <c r="AQO107" i="26"/>
  <c r="AQM107" i="26"/>
  <c r="AQL107" i="26"/>
  <c r="AQK107" i="26"/>
  <c r="AQJ107" i="26"/>
  <c r="AQH107" i="26"/>
  <c r="AQG107" i="26"/>
  <c r="AQE107" i="26"/>
  <c r="AQD107" i="26"/>
  <c r="AQC107" i="26"/>
  <c r="AQB107" i="26"/>
  <c r="AQA107" i="26"/>
  <c r="APZ107" i="26"/>
  <c r="APX107" i="26"/>
  <c r="APW107" i="26"/>
  <c r="APV107" i="26"/>
  <c r="APU107" i="26"/>
  <c r="APS107" i="26"/>
  <c r="APR107" i="26"/>
  <c r="APP107" i="26"/>
  <c r="APO107" i="26"/>
  <c r="APN107" i="26"/>
  <c r="APM107" i="26"/>
  <c r="APL107" i="26"/>
  <c r="APK107" i="26"/>
  <c r="API107" i="26"/>
  <c r="APH107" i="26"/>
  <c r="APG107" i="26"/>
  <c r="APF107" i="26"/>
  <c r="APD107" i="26"/>
  <c r="APC107" i="26"/>
  <c r="APA107" i="26"/>
  <c r="AOZ107" i="26"/>
  <c r="AOY107" i="26"/>
  <c r="AOX107" i="26"/>
  <c r="AOW107" i="26"/>
  <c r="AOV107" i="26"/>
  <c r="AOT107" i="26"/>
  <c r="AOS107" i="26"/>
  <c r="AOR107" i="26"/>
  <c r="AOQ107" i="26"/>
  <c r="AOO107" i="26"/>
  <c r="AON107" i="26"/>
  <c r="AOL107" i="26"/>
  <c r="AOK107" i="26"/>
  <c r="AOJ107" i="26"/>
  <c r="AOI107" i="26"/>
  <c r="AOH107" i="26"/>
  <c r="AOG107" i="26"/>
  <c r="AOE107" i="26"/>
  <c r="AOD107" i="26"/>
  <c r="AOC107" i="26"/>
  <c r="AOB107" i="26"/>
  <c r="ANZ107" i="26"/>
  <c r="ANY107" i="26"/>
  <c r="ANW107" i="26"/>
  <c r="ANV107" i="26"/>
  <c r="ANU107" i="26"/>
  <c r="ANT107" i="26"/>
  <c r="ANS107" i="26"/>
  <c r="ANR107" i="26"/>
  <c r="ANP107" i="26"/>
  <c r="ANO107" i="26"/>
  <c r="ANN107" i="26"/>
  <c r="ANM107" i="26"/>
  <c r="ANK107" i="26"/>
  <c r="ANJ107" i="26"/>
  <c r="ANH107" i="26"/>
  <c r="ANG107" i="26"/>
  <c r="ANF107" i="26"/>
  <c r="ANE107" i="26"/>
  <c r="AND107" i="26"/>
  <c r="ANC107" i="26"/>
  <c r="ANA107" i="26"/>
  <c r="AMZ107" i="26"/>
  <c r="AMY107" i="26"/>
  <c r="AMX107" i="26"/>
  <c r="AMV107" i="26"/>
  <c r="AMU107" i="26"/>
  <c r="AMS107" i="26"/>
  <c r="AMR107" i="26"/>
  <c r="AMQ107" i="26"/>
  <c r="AMP107" i="26"/>
  <c r="AMO107" i="26"/>
  <c r="AMN107" i="26"/>
  <c r="AML107" i="26"/>
  <c r="AMK107" i="26"/>
  <c r="AMJ107" i="26"/>
  <c r="AMI107" i="26"/>
  <c r="AMG107" i="26"/>
  <c r="AMF107" i="26"/>
  <c r="AMD107" i="26"/>
  <c r="AMC107" i="26"/>
  <c r="AMB107" i="26"/>
  <c r="AMA107" i="26"/>
  <c r="ALZ107" i="26"/>
  <c r="ALY107" i="26"/>
  <c r="ALW107" i="26"/>
  <c r="ALV107" i="26"/>
  <c r="ALU107" i="26"/>
  <c r="ALT107" i="26"/>
  <c r="ALR107" i="26"/>
  <c r="ALQ107" i="26"/>
  <c r="ALO107" i="26"/>
  <c r="ALN107" i="26"/>
  <c r="ALM107" i="26"/>
  <c r="ALL107" i="26"/>
  <c r="ALK107" i="26"/>
  <c r="ALJ107" i="26"/>
  <c r="ALH107" i="26"/>
  <c r="ALG107" i="26"/>
  <c r="ALF107" i="26"/>
  <c r="ALE107" i="26"/>
  <c r="ALC107" i="26"/>
  <c r="ALB107" i="26"/>
  <c r="AKZ107" i="26"/>
  <c r="AKY107" i="26"/>
  <c r="AKX107" i="26"/>
  <c r="AKW107" i="26"/>
  <c r="AKV107" i="26"/>
  <c r="AKU107" i="26"/>
  <c r="AKS107" i="26"/>
  <c r="AKR107" i="26"/>
  <c r="AKQ107" i="26"/>
  <c r="AKP107" i="26"/>
  <c r="AKN107" i="26"/>
  <c r="AKM107" i="26"/>
  <c r="AKK107" i="26"/>
  <c r="AKJ107" i="26"/>
  <c r="AKI107" i="26"/>
  <c r="AKH107" i="26"/>
  <c r="AKG107" i="26"/>
  <c r="AKF107" i="26"/>
  <c r="AKD107" i="26"/>
  <c r="AKC107" i="26"/>
  <c r="AKB107" i="26"/>
  <c r="AKA107" i="26"/>
  <c r="AJY107" i="26"/>
  <c r="AJX107" i="26"/>
  <c r="AJV107" i="26"/>
  <c r="AJU107" i="26"/>
  <c r="AJT107" i="26"/>
  <c r="AJS107" i="26"/>
  <c r="AJR107" i="26"/>
  <c r="AJQ107" i="26"/>
  <c r="AJO107" i="26"/>
  <c r="AJN107" i="26"/>
  <c r="AJM107" i="26"/>
  <c r="AJL107" i="26"/>
  <c r="AJJ107" i="26"/>
  <c r="AJI107" i="26"/>
  <c r="AJG107" i="26"/>
  <c r="AJF107" i="26"/>
  <c r="AJE107" i="26"/>
  <c r="AJD107" i="26"/>
  <c r="AJC107" i="26"/>
  <c r="AJB107" i="26"/>
  <c r="AIZ107" i="26"/>
  <c r="AIY107" i="26"/>
  <c r="AIX107" i="26"/>
  <c r="AIW107" i="26"/>
  <c r="AIU107" i="26"/>
  <c r="AIT107" i="26"/>
  <c r="AIR107" i="26"/>
  <c r="AIQ107" i="26"/>
  <c r="AIP107" i="26"/>
  <c r="AIO107" i="26"/>
  <c r="AIN107" i="26"/>
  <c r="AIM107" i="26"/>
  <c r="AIK107" i="26"/>
  <c r="AIJ107" i="26"/>
  <c r="AII107" i="26"/>
  <c r="AIH107" i="26"/>
  <c r="AIF107" i="26"/>
  <c r="AIE107" i="26"/>
  <c r="AIC107" i="26"/>
  <c r="AIB107" i="26"/>
  <c r="AIA107" i="26"/>
  <c r="AHZ107" i="26"/>
  <c r="AHY107" i="26"/>
  <c r="AHX107" i="26"/>
  <c r="AHV107" i="26"/>
  <c r="AHU107" i="26"/>
  <c r="AHT107" i="26"/>
  <c r="AHS107" i="26"/>
  <c r="AHQ107" i="26"/>
  <c r="AHP107" i="26"/>
  <c r="AHN107" i="26"/>
  <c r="AHM107" i="26"/>
  <c r="AHL107" i="26"/>
  <c r="AHK107" i="26"/>
  <c r="AHJ107" i="26"/>
  <c r="AHI107" i="26"/>
  <c r="AHG107" i="26"/>
  <c r="AHF107" i="26"/>
  <c r="AHE107" i="26"/>
  <c r="AHD107" i="26"/>
  <c r="AHB107" i="26"/>
  <c r="AHA107" i="26"/>
  <c r="AGY107" i="26"/>
  <c r="AGX107" i="26"/>
  <c r="AGW107" i="26"/>
  <c r="AGV107" i="26"/>
  <c r="AGU107" i="26"/>
  <c r="AGT107" i="26"/>
  <c r="AGR107" i="26"/>
  <c r="AGQ107" i="26"/>
  <c r="AGP107" i="26"/>
  <c r="AGO107" i="26"/>
  <c r="AGM107" i="26"/>
  <c r="AGL107" i="26"/>
  <c r="AGJ107" i="26"/>
  <c r="AGI107" i="26"/>
  <c r="AGH107" i="26"/>
  <c r="AGG107" i="26"/>
  <c r="AGF107" i="26"/>
  <c r="AGE107" i="26"/>
  <c r="AGC107" i="26"/>
  <c r="AGB107" i="26"/>
  <c r="AGA107" i="26"/>
  <c r="AFZ107" i="26"/>
  <c r="AFX107" i="26"/>
  <c r="AFW107" i="26"/>
  <c r="AFU107" i="26"/>
  <c r="AFT107" i="26"/>
  <c r="AFS107" i="26"/>
  <c r="AFR107" i="26"/>
  <c r="AFQ107" i="26"/>
  <c r="AFP107" i="26"/>
  <c r="AFN107" i="26"/>
  <c r="AFM107" i="26"/>
  <c r="AFL107" i="26"/>
  <c r="AFK107" i="26"/>
  <c r="AFI107" i="26"/>
  <c r="AFH107" i="26"/>
  <c r="AFF107" i="26"/>
  <c r="AFE107" i="26"/>
  <c r="AFD107" i="26"/>
  <c r="AFC107" i="26"/>
  <c r="AFB107" i="26"/>
  <c r="AFA107" i="26"/>
  <c r="AEY107" i="26"/>
  <c r="AEX107" i="26"/>
  <c r="AEW107" i="26"/>
  <c r="AEV107" i="26"/>
  <c r="AET107" i="26"/>
  <c r="AES107" i="26"/>
  <c r="AEQ107" i="26"/>
  <c r="AEP107" i="26"/>
  <c r="AEO107" i="26"/>
  <c r="AEN107" i="26"/>
  <c r="AEM107" i="26"/>
  <c r="AEL107" i="26"/>
  <c r="AEJ107" i="26"/>
  <c r="AEI107" i="26"/>
  <c r="AEH107" i="26"/>
  <c r="AEG107" i="26"/>
  <c r="AEE107" i="26"/>
  <c r="AED107" i="26"/>
  <c r="AEB107" i="26"/>
  <c r="AEA107" i="26"/>
  <c r="ADZ107" i="26"/>
  <c r="ADY107" i="26"/>
  <c r="ADX107" i="26"/>
  <c r="ADW107" i="26"/>
  <c r="ADU107" i="26"/>
  <c r="ADT107" i="26"/>
  <c r="ADS107" i="26"/>
  <c r="ADR107" i="26"/>
  <c r="ADP107" i="26"/>
  <c r="ADO107" i="26"/>
  <c r="ADM107" i="26"/>
  <c r="ADL107" i="26"/>
  <c r="ADK107" i="26"/>
  <c r="ADJ107" i="26"/>
  <c r="ADI107" i="26"/>
  <c r="ADH107" i="26"/>
  <c r="ADF107" i="26"/>
  <c r="ADE107" i="26"/>
  <c r="ADD107" i="26"/>
  <c r="ADC107" i="26"/>
  <c r="ADA107" i="26"/>
  <c r="ACZ107" i="26"/>
  <c r="ACX107" i="26"/>
  <c r="ACW107" i="26"/>
  <c r="ACV107" i="26"/>
  <c r="ACU107" i="26"/>
  <c r="ACT107" i="26"/>
  <c r="ACS107" i="26"/>
  <c r="ACQ107" i="26"/>
  <c r="ACP107" i="26"/>
  <c r="ACO107" i="26"/>
  <c r="ACN107" i="26"/>
  <c r="ACL107" i="26"/>
  <c r="ACK107" i="26"/>
  <c r="ACI107" i="26"/>
  <c r="ACH107" i="26"/>
  <c r="ACG107" i="26"/>
  <c r="ACF107" i="26"/>
  <c r="ACE107" i="26"/>
  <c r="ACD107" i="26"/>
  <c r="ACB107" i="26"/>
  <c r="ACA107" i="26"/>
  <c r="ABZ107" i="26"/>
  <c r="ABY107" i="26"/>
  <c r="ABW107" i="26"/>
  <c r="ABV107" i="26"/>
  <c r="ABT107" i="26"/>
  <c r="ABS107" i="26"/>
  <c r="ABR107" i="26"/>
  <c r="ABQ107" i="26"/>
  <c r="ABP107" i="26"/>
  <c r="ABO107" i="26"/>
  <c r="ABM107" i="26"/>
  <c r="ABL107" i="26"/>
  <c r="ABK107" i="26"/>
  <c r="ABJ107" i="26"/>
  <c r="ABH107" i="26"/>
  <c r="ABG107" i="26"/>
  <c r="ABE107" i="26"/>
  <c r="ABD107" i="26"/>
  <c r="ABC107" i="26"/>
  <c r="ABB107" i="26"/>
  <c r="ABA107" i="26"/>
  <c r="AAZ107" i="26"/>
  <c r="AAX107" i="26"/>
  <c r="AAW107" i="26"/>
  <c r="AAV107" i="26"/>
  <c r="AAU107" i="26"/>
  <c r="AAS107" i="26"/>
  <c r="AAR107" i="26"/>
  <c r="AAP107" i="26"/>
  <c r="AAO107" i="26"/>
  <c r="AAN107" i="26"/>
  <c r="AAM107" i="26"/>
  <c r="AAL107" i="26"/>
  <c r="AAK107" i="26"/>
  <c r="AAI107" i="26"/>
  <c r="AAH107" i="26"/>
  <c r="AAG107" i="26"/>
  <c r="AAF107" i="26"/>
  <c r="AAD107" i="26"/>
  <c r="AAC107" i="26"/>
  <c r="AAA107" i="26"/>
  <c r="ZZ107" i="26"/>
  <c r="ZY107" i="26"/>
  <c r="ZX107" i="26"/>
  <c r="ZW107" i="26"/>
  <c r="ZV107" i="26"/>
  <c r="ZT107" i="26"/>
  <c r="ZS107" i="26"/>
  <c r="ZR107" i="26"/>
  <c r="ZQ107" i="26"/>
  <c r="ZO107" i="26"/>
  <c r="ZN107" i="26"/>
  <c r="ZL107" i="26"/>
  <c r="ZK107" i="26"/>
  <c r="ZJ107" i="26"/>
  <c r="ZI107" i="26"/>
  <c r="ZH107" i="26"/>
  <c r="ZG107" i="26"/>
  <c r="ZE107" i="26"/>
  <c r="ZD107" i="26"/>
  <c r="ZC107" i="26"/>
  <c r="ZB107" i="26"/>
  <c r="YZ107" i="26"/>
  <c r="YY107" i="26"/>
  <c r="YW107" i="26"/>
  <c r="YV107" i="26"/>
  <c r="YU107" i="26"/>
  <c r="YT107" i="26"/>
  <c r="YS107" i="26"/>
  <c r="YR107" i="26"/>
  <c r="YP107" i="26"/>
  <c r="YO107" i="26"/>
  <c r="YN107" i="26"/>
  <c r="YM107" i="26"/>
  <c r="YK107" i="26"/>
  <c r="YJ107" i="26"/>
  <c r="YH107" i="26"/>
  <c r="YG107" i="26"/>
  <c r="YF107" i="26"/>
  <c r="YE107" i="26"/>
  <c r="YD107" i="26"/>
  <c r="YC107" i="26"/>
  <c r="YA107" i="26"/>
  <c r="XZ107" i="26"/>
  <c r="XY107" i="26"/>
  <c r="XX107" i="26"/>
  <c r="XV107" i="26"/>
  <c r="XU107" i="26"/>
  <c r="XS107" i="26"/>
  <c r="XR107" i="26"/>
  <c r="XQ107" i="26"/>
  <c r="XP107" i="26"/>
  <c r="XO107" i="26"/>
  <c r="XN107" i="26"/>
  <c r="XL107" i="26"/>
  <c r="XK107" i="26"/>
  <c r="XJ107" i="26"/>
  <c r="XI107" i="26"/>
  <c r="XG107" i="26"/>
  <c r="XF107" i="26"/>
  <c r="XD107" i="26"/>
  <c r="XC107" i="26"/>
  <c r="XB107" i="26"/>
  <c r="XA107" i="26"/>
  <c r="WZ107" i="26"/>
  <c r="WY107" i="26"/>
  <c r="WW107" i="26"/>
  <c r="WV107" i="26"/>
  <c r="WU107" i="26"/>
  <c r="WT107" i="26"/>
  <c r="WR107" i="26"/>
  <c r="WQ107" i="26"/>
  <c r="WO107" i="26"/>
  <c r="WN107" i="26"/>
  <c r="WM107" i="26"/>
  <c r="WL107" i="26"/>
  <c r="WK107" i="26"/>
  <c r="WJ107" i="26"/>
  <c r="WH107" i="26"/>
  <c r="WG107" i="26"/>
  <c r="WF107" i="26"/>
  <c r="WE107" i="26"/>
  <c r="WC107" i="26"/>
  <c r="WB107" i="26"/>
  <c r="VZ107" i="26"/>
  <c r="VY107" i="26"/>
  <c r="VX107" i="26"/>
  <c r="VW107" i="26"/>
  <c r="VV107" i="26"/>
  <c r="VU107" i="26"/>
  <c r="VS107" i="26"/>
  <c r="VR107" i="26"/>
  <c r="VQ107" i="26"/>
  <c r="VP107" i="26"/>
  <c r="VN107" i="26"/>
  <c r="VM107" i="26"/>
  <c r="VK107" i="26"/>
  <c r="VJ107" i="26"/>
  <c r="VI107" i="26"/>
  <c r="VH107" i="26"/>
  <c r="VG107" i="26"/>
  <c r="VF107" i="26"/>
  <c r="VD107" i="26"/>
  <c r="VC107" i="26"/>
  <c r="VB107" i="26"/>
  <c r="VA107" i="26"/>
  <c r="UY107" i="26"/>
  <c r="UX107" i="26"/>
  <c r="UV107" i="26"/>
  <c r="UU107" i="26"/>
  <c r="UT107" i="26"/>
  <c r="US107" i="26"/>
  <c r="UR107" i="26"/>
  <c r="UQ107" i="26"/>
  <c r="UO107" i="26"/>
  <c r="UN107" i="26"/>
  <c r="UM107" i="26"/>
  <c r="UL107" i="26"/>
  <c r="UJ107" i="26"/>
  <c r="UI107" i="26"/>
  <c r="UG107" i="26"/>
  <c r="UF107" i="26"/>
  <c r="UE107" i="26"/>
  <c r="UD107" i="26"/>
  <c r="UC107" i="26"/>
  <c r="UB107" i="26"/>
  <c r="TZ107" i="26"/>
  <c r="TY107" i="26"/>
  <c r="TX107" i="26"/>
  <c r="TW107" i="26"/>
  <c r="TU107" i="26"/>
  <c r="TT107" i="26"/>
  <c r="TR107" i="26"/>
  <c r="TQ107" i="26"/>
  <c r="TP107" i="26"/>
  <c r="TO107" i="26"/>
  <c r="TN107" i="26"/>
  <c r="TM107" i="26"/>
  <c r="TK107" i="26"/>
  <c r="TJ107" i="26"/>
  <c r="TI107" i="26"/>
  <c r="TH107" i="26"/>
  <c r="TF107" i="26"/>
  <c r="TE107" i="26"/>
  <c r="TC107" i="26"/>
  <c r="TB107" i="26"/>
  <c r="TA107" i="26"/>
  <c r="SZ107" i="26"/>
  <c r="SY107" i="26"/>
  <c r="SX107" i="26"/>
  <c r="SV107" i="26"/>
  <c r="SU107" i="26"/>
  <c r="ST107" i="26"/>
  <c r="SS107" i="26"/>
  <c r="SQ107" i="26"/>
  <c r="SP107" i="26"/>
  <c r="SN107" i="26"/>
  <c r="SM107" i="26"/>
  <c r="SL107" i="26"/>
  <c r="SK107" i="26"/>
  <c r="SJ107" i="26"/>
  <c r="SI107" i="26"/>
  <c r="SG107" i="26"/>
  <c r="SF107" i="26"/>
  <c r="SE107" i="26"/>
  <c r="SD107" i="26"/>
  <c r="SB107" i="26"/>
  <c r="SA107" i="26"/>
  <c r="RY107" i="26"/>
  <c r="RX107" i="26"/>
  <c r="RW107" i="26"/>
  <c r="RV107" i="26"/>
  <c r="RU107" i="26"/>
  <c r="RT107" i="26"/>
  <c r="RR107" i="26"/>
  <c r="RQ107" i="26"/>
  <c r="RP107" i="26"/>
  <c r="RO107" i="26"/>
  <c r="RM107" i="26"/>
  <c r="RL107" i="26"/>
  <c r="RJ107" i="26"/>
  <c r="RI107" i="26"/>
  <c r="RH107" i="26"/>
  <c r="RG107" i="26"/>
  <c r="RF107" i="26"/>
  <c r="RE107" i="26"/>
  <c r="RC107" i="26"/>
  <c r="RB107" i="26"/>
  <c r="RA107" i="26"/>
  <c r="QZ107" i="26"/>
  <c r="QX107" i="26"/>
  <c r="QW107" i="26"/>
  <c r="QU107" i="26"/>
  <c r="QT107" i="26"/>
  <c r="QS107" i="26"/>
  <c r="QR107" i="26"/>
  <c r="QQ107" i="26"/>
  <c r="QP107" i="26"/>
  <c r="QN107" i="26"/>
  <c r="QM107" i="26"/>
  <c r="QL107" i="26"/>
  <c r="QK107" i="26"/>
  <c r="QI107" i="26"/>
  <c r="QH107" i="26"/>
  <c r="QF107" i="26"/>
  <c r="QE107" i="26"/>
  <c r="QD107" i="26"/>
  <c r="QC107" i="26"/>
  <c r="QB107" i="26"/>
  <c r="QA107" i="26"/>
  <c r="PY107" i="26"/>
  <c r="PX107" i="26"/>
  <c r="PW107" i="26"/>
  <c r="PV107" i="26"/>
  <c r="PT107" i="26"/>
  <c r="PS107" i="26"/>
  <c r="PQ107" i="26"/>
  <c r="PP107" i="26"/>
  <c r="PO107" i="26"/>
  <c r="PN107" i="26"/>
  <c r="PM107" i="26"/>
  <c r="PL107" i="26"/>
  <c r="PJ107" i="26"/>
  <c r="PI107" i="26"/>
  <c r="PH107" i="26"/>
  <c r="PG107" i="26"/>
  <c r="PE107" i="26"/>
  <c r="PD107" i="26"/>
  <c r="PB107" i="26"/>
  <c r="PA107" i="26"/>
  <c r="OZ107" i="26"/>
  <c r="OY107" i="26"/>
  <c r="OX107" i="26"/>
  <c r="OW107" i="26"/>
  <c r="OU107" i="26"/>
  <c r="OT107" i="26"/>
  <c r="OS107" i="26"/>
  <c r="OR107" i="26"/>
  <c r="OP107" i="26"/>
  <c r="OO107" i="26"/>
  <c r="OM107" i="26"/>
  <c r="OL107" i="26"/>
  <c r="OK107" i="26"/>
  <c r="OJ107" i="26"/>
  <c r="OI107" i="26"/>
  <c r="OH107" i="26"/>
  <c r="OF107" i="26"/>
  <c r="OE107" i="26"/>
  <c r="OD107" i="26"/>
  <c r="OC107" i="26"/>
  <c r="OA107" i="26"/>
  <c r="NZ107" i="26"/>
  <c r="NX107" i="26"/>
  <c r="NW107" i="26"/>
  <c r="NV107" i="26"/>
  <c r="NU107" i="26"/>
  <c r="NT107" i="26"/>
  <c r="NS107" i="26"/>
  <c r="NQ107" i="26"/>
  <c r="NP107" i="26"/>
  <c r="NO107" i="26"/>
  <c r="NN107" i="26"/>
  <c r="NL107" i="26"/>
  <c r="NK107" i="26"/>
  <c r="NI107" i="26"/>
  <c r="NH107" i="26"/>
  <c r="NG107" i="26"/>
  <c r="NF107" i="26"/>
  <c r="NE107" i="26"/>
  <c r="ND107" i="26"/>
  <c r="NB107" i="26"/>
  <c r="NA107" i="26"/>
  <c r="MZ107" i="26"/>
  <c r="MY107" i="26"/>
  <c r="MW107" i="26"/>
  <c r="MV107" i="26"/>
  <c r="MT107" i="26"/>
  <c r="MS107" i="26"/>
  <c r="MR107" i="26"/>
  <c r="MQ107" i="26"/>
  <c r="MP107" i="26"/>
  <c r="MO107" i="26"/>
  <c r="MM107" i="26"/>
  <c r="ML107" i="26"/>
  <c r="MK107" i="26"/>
  <c r="MJ107" i="26"/>
  <c r="MH107" i="26"/>
  <c r="MG107" i="26"/>
  <c r="ME107" i="26"/>
  <c r="MD107" i="26"/>
  <c r="MC107" i="26"/>
  <c r="MB107" i="26"/>
  <c r="MA107" i="26"/>
  <c r="LZ107" i="26"/>
  <c r="LX107" i="26"/>
  <c r="LW107" i="26"/>
  <c r="LV107" i="26"/>
  <c r="LU107" i="26"/>
  <c r="LS107" i="26"/>
  <c r="LR107" i="26"/>
  <c r="LP107" i="26"/>
  <c r="LO107" i="26"/>
  <c r="LN107" i="26"/>
  <c r="LM107" i="26"/>
  <c r="LL107" i="26"/>
  <c r="LK107" i="26"/>
  <c r="LI107" i="26"/>
  <c r="LH107" i="26"/>
  <c r="LG107" i="26"/>
  <c r="LF107" i="26"/>
  <c r="LD107" i="26"/>
  <c r="LC107" i="26"/>
  <c r="LA107" i="26"/>
  <c r="KZ107" i="26"/>
  <c r="KY107" i="26"/>
  <c r="KX107" i="26"/>
  <c r="KW107" i="26"/>
  <c r="KV107" i="26"/>
  <c r="KT107" i="26"/>
  <c r="KS107" i="26"/>
  <c r="KR107" i="26"/>
  <c r="KQ107" i="26"/>
  <c r="KO107" i="26"/>
  <c r="KN107" i="26"/>
  <c r="KL107" i="26"/>
  <c r="KK107" i="26"/>
  <c r="KJ107" i="26"/>
  <c r="KI107" i="26"/>
  <c r="KH107" i="26"/>
  <c r="KG107" i="26"/>
  <c r="KE107" i="26"/>
  <c r="KD107" i="26"/>
  <c r="KC107" i="26"/>
  <c r="KB107" i="26"/>
  <c r="JZ107" i="26"/>
  <c r="JY107" i="26"/>
  <c r="JW107" i="26"/>
  <c r="JV107" i="26"/>
  <c r="JU107" i="26"/>
  <c r="JT107" i="26"/>
  <c r="JS107" i="26"/>
  <c r="JR107" i="26"/>
  <c r="JP107" i="26"/>
  <c r="JO107" i="26"/>
  <c r="JN107" i="26"/>
  <c r="JM107" i="26"/>
  <c r="JK107" i="26"/>
  <c r="JJ107" i="26"/>
  <c r="JH107" i="26"/>
  <c r="JG107" i="26"/>
  <c r="JF107" i="26"/>
  <c r="JE107" i="26"/>
  <c r="JD107" i="26"/>
  <c r="JC107" i="26"/>
  <c r="JA107" i="26"/>
  <c r="IZ107" i="26"/>
  <c r="IY107" i="26"/>
  <c r="IX107" i="26"/>
  <c r="IV107" i="26"/>
  <c r="IU107" i="26"/>
  <c r="IS107" i="26"/>
  <c r="IR107" i="26"/>
  <c r="IQ107" i="26"/>
  <c r="IP107" i="26"/>
  <c r="IO107" i="26"/>
  <c r="IN107" i="26"/>
  <c r="IL107" i="26"/>
  <c r="IK107" i="26"/>
  <c r="IJ107" i="26"/>
  <c r="II107" i="26"/>
  <c r="IG107" i="26"/>
  <c r="IF107" i="26"/>
  <c r="ID107" i="26"/>
  <c r="IC107" i="26"/>
  <c r="IB107" i="26"/>
  <c r="IA107" i="26"/>
  <c r="HZ107" i="26"/>
  <c r="HY107" i="26"/>
  <c r="HW107" i="26"/>
  <c r="HV107" i="26"/>
  <c r="HU107" i="26"/>
  <c r="HT107" i="26"/>
  <c r="HR107" i="26"/>
  <c r="HQ107" i="26"/>
  <c r="HO107" i="26"/>
  <c r="HN107" i="26"/>
  <c r="HM107" i="26"/>
  <c r="HL107" i="26"/>
  <c r="HK107" i="26"/>
  <c r="HJ107" i="26"/>
  <c r="HH107" i="26"/>
  <c r="HG107" i="26"/>
  <c r="HF107" i="26"/>
  <c r="HE107" i="26"/>
  <c r="HC107" i="26"/>
  <c r="HB107" i="26"/>
  <c r="GZ107" i="26"/>
  <c r="GY107" i="26"/>
  <c r="GX107" i="26"/>
  <c r="GW107" i="26"/>
  <c r="GV107" i="26"/>
  <c r="GU107" i="26"/>
  <c r="GS107" i="26"/>
  <c r="GR107" i="26"/>
  <c r="GQ107" i="26"/>
  <c r="GP107" i="26"/>
  <c r="GN107" i="26"/>
  <c r="GM107" i="26"/>
  <c r="GK107" i="26"/>
  <c r="GJ107" i="26"/>
  <c r="GI107" i="26"/>
  <c r="GH107" i="26"/>
  <c r="GG107" i="26"/>
  <c r="GF107" i="26"/>
  <c r="GD107" i="26"/>
  <c r="GC107" i="26"/>
  <c r="GB107" i="26"/>
  <c r="GA107" i="26"/>
  <c r="FY107" i="26"/>
  <c r="FX107" i="26"/>
  <c r="FV107" i="26"/>
  <c r="FU107" i="26"/>
  <c r="FT107" i="26"/>
  <c r="FS107" i="26"/>
  <c r="FR107" i="26"/>
  <c r="FQ107" i="26"/>
  <c r="FO107" i="26"/>
  <c r="FN107" i="26"/>
  <c r="FM107" i="26"/>
  <c r="FL107" i="26"/>
  <c r="FJ107" i="26"/>
  <c r="FI107" i="26"/>
  <c r="FG107" i="26"/>
  <c r="FF107" i="26"/>
  <c r="FE107" i="26"/>
  <c r="FD107" i="26"/>
  <c r="FC107" i="26"/>
  <c r="FB107" i="26"/>
  <c r="EZ107" i="26"/>
  <c r="EY107" i="26"/>
  <c r="EX107" i="26"/>
  <c r="EW107" i="26"/>
  <c r="EU107" i="26"/>
  <c r="ET107" i="26"/>
  <c r="ER107" i="26"/>
  <c r="EQ107" i="26"/>
  <c r="EP107" i="26"/>
  <c r="EO107" i="26"/>
  <c r="EN107" i="26"/>
  <c r="EM107" i="26"/>
  <c r="EK107" i="26"/>
  <c r="EJ107" i="26"/>
  <c r="EI107" i="26"/>
  <c r="EH107" i="26"/>
  <c r="EF107" i="26"/>
  <c r="EE107" i="26"/>
  <c r="EC107" i="26"/>
  <c r="EB107" i="26"/>
  <c r="EA107" i="26"/>
  <c r="DZ107" i="26"/>
  <c r="DY107" i="26"/>
  <c r="DX107" i="26"/>
  <c r="DV107" i="26"/>
  <c r="DU107" i="26"/>
  <c r="DT107" i="26"/>
  <c r="DS107" i="26"/>
  <c r="DQ107" i="26"/>
  <c r="DP107" i="26"/>
  <c r="DN107" i="26"/>
  <c r="DM107" i="26"/>
  <c r="DL107" i="26"/>
  <c r="DK107" i="26"/>
  <c r="DJ107" i="26"/>
  <c r="DI107" i="26"/>
  <c r="DG107" i="26"/>
  <c r="DF107" i="26"/>
  <c r="DE107" i="26"/>
  <c r="DD107" i="26"/>
  <c r="DB107" i="26"/>
  <c r="DA107" i="26"/>
  <c r="CY107" i="26"/>
  <c r="CX107" i="26"/>
  <c r="CW107" i="26"/>
  <c r="CV107" i="26"/>
  <c r="CU107" i="26"/>
  <c r="CT107" i="26"/>
  <c r="CR107" i="26"/>
  <c r="CQ107" i="26"/>
  <c r="CP107" i="26"/>
  <c r="CO107" i="26"/>
  <c r="CM107" i="26"/>
  <c r="CL107" i="26"/>
  <c r="CJ107" i="26"/>
  <c r="CI107" i="26"/>
  <c r="CH107" i="26"/>
  <c r="CG107" i="26"/>
  <c r="CF107" i="26"/>
  <c r="CE107" i="26"/>
  <c r="CC107" i="26"/>
  <c r="CB107" i="26"/>
  <c r="CA107" i="26"/>
  <c r="BZ107" i="26"/>
  <c r="BX107" i="26"/>
  <c r="BW107" i="26"/>
  <c r="BU107" i="26"/>
  <c r="BT107" i="26"/>
  <c r="BS107" i="26"/>
  <c r="BR107" i="26"/>
  <c r="BQ107" i="26"/>
  <c r="BP107" i="26"/>
  <c r="BN107" i="26"/>
  <c r="BM107" i="26"/>
  <c r="BL107" i="26"/>
  <c r="BK107" i="26"/>
  <c r="BI107" i="26"/>
  <c r="BH107" i="26"/>
  <c r="BF107" i="26"/>
  <c r="BE107" i="26"/>
  <c r="BD107" i="26"/>
  <c r="BC107" i="26"/>
  <c r="BB107" i="26"/>
  <c r="BA107" i="26"/>
  <c r="AY107" i="26"/>
  <c r="AX107" i="26"/>
  <c r="AW107" i="26"/>
  <c r="AV107" i="26"/>
  <c r="AT107" i="26"/>
  <c r="AS107" i="26"/>
  <c r="AQ107" i="26"/>
  <c r="AP107" i="26"/>
  <c r="AO107" i="26"/>
  <c r="AN107" i="26"/>
  <c r="AM107" i="26"/>
  <c r="AL107" i="26"/>
  <c r="AJ107" i="26"/>
  <c r="AI107" i="26"/>
  <c r="AH107" i="26"/>
  <c r="AG107" i="26"/>
  <c r="AE107" i="26"/>
  <c r="AD107" i="26"/>
  <c r="AB107" i="26"/>
  <c r="AA107" i="26"/>
  <c r="Z107" i="26"/>
  <c r="Y107" i="26"/>
  <c r="X107" i="26"/>
  <c r="W107" i="26"/>
  <c r="U107" i="26"/>
  <c r="T107" i="26"/>
  <c r="S107" i="26"/>
  <c r="R107" i="26"/>
  <c r="P107" i="26"/>
  <c r="O107" i="26"/>
  <c r="M107" i="26"/>
  <c r="L107" i="26"/>
  <c r="K107" i="26"/>
  <c r="J107" i="26"/>
  <c r="I107" i="26"/>
  <c r="H107" i="26"/>
  <c r="F107" i="26"/>
  <c r="E107" i="26"/>
  <c r="D107" i="26"/>
  <c r="C107" i="26"/>
  <c r="BWA88" i="26"/>
  <c r="BVZ88" i="26"/>
  <c r="BVX88" i="26"/>
  <c r="BVW88" i="26"/>
  <c r="BVV88" i="26"/>
  <c r="BVU88" i="26"/>
  <c r="BVT88" i="26"/>
  <c r="BVS88" i="26"/>
  <c r="BVQ88" i="26"/>
  <c r="BVP88" i="26"/>
  <c r="BVO88" i="26"/>
  <c r="BVN88" i="26"/>
  <c r="BVL88" i="26"/>
  <c r="BVK88" i="26"/>
  <c r="BVI88" i="26"/>
  <c r="BVH88" i="26"/>
  <c r="BVG88" i="26"/>
  <c r="BVF88" i="26"/>
  <c r="BVE88" i="26"/>
  <c r="BVD88" i="26"/>
  <c r="BVB88" i="26"/>
  <c r="BVA88" i="26"/>
  <c r="BUZ88" i="26"/>
  <c r="BUY88" i="26"/>
  <c r="BUW88" i="26"/>
  <c r="BUV88" i="26"/>
  <c r="BUT88" i="26"/>
  <c r="BUS88" i="26"/>
  <c r="BUR88" i="26"/>
  <c r="BUQ88" i="26"/>
  <c r="BUP88" i="26"/>
  <c r="BUO88" i="26"/>
  <c r="BUM88" i="26"/>
  <c r="BUL88" i="26"/>
  <c r="BUK88" i="26"/>
  <c r="BUJ88" i="26"/>
  <c r="BUH88" i="26"/>
  <c r="BUG88" i="26"/>
  <c r="BUE88" i="26"/>
  <c r="BUD88" i="26"/>
  <c r="BUC88" i="26"/>
  <c r="BUB88" i="26"/>
  <c r="BUA88" i="26"/>
  <c r="BTZ88" i="26"/>
  <c r="BTX88" i="26"/>
  <c r="BTW88" i="26"/>
  <c r="BTV88" i="26"/>
  <c r="BTU88" i="26"/>
  <c r="BTS88" i="26"/>
  <c r="BTR88" i="26"/>
  <c r="BTP88" i="26"/>
  <c r="BTO88" i="26"/>
  <c r="BTN88" i="26"/>
  <c r="BTM88" i="26"/>
  <c r="BTL88" i="26"/>
  <c r="BTK88" i="26"/>
  <c r="BTI88" i="26"/>
  <c r="BTH88" i="26"/>
  <c r="BTG88" i="26"/>
  <c r="BTF88" i="26"/>
  <c r="BTD88" i="26"/>
  <c r="BTC88" i="26"/>
  <c r="BTA88" i="26"/>
  <c r="BSZ88" i="26"/>
  <c r="BSY88" i="26"/>
  <c r="BSX88" i="26"/>
  <c r="BSW88" i="26"/>
  <c r="BSV88" i="26"/>
  <c r="BST88" i="26"/>
  <c r="BSS88" i="26"/>
  <c r="BSR88" i="26"/>
  <c r="BSQ88" i="26"/>
  <c r="BSO88" i="26"/>
  <c r="BSN88" i="26"/>
  <c r="BSL88" i="26"/>
  <c r="BSK88" i="26"/>
  <c r="BSJ88" i="26"/>
  <c r="BSI88" i="26"/>
  <c r="BSH88" i="26"/>
  <c r="BSG88" i="26"/>
  <c r="BSE88" i="26"/>
  <c r="BSD88" i="26"/>
  <c r="BSC88" i="26"/>
  <c r="BSB88" i="26"/>
  <c r="BRZ88" i="26"/>
  <c r="BRY88" i="26"/>
  <c r="BRW88" i="26"/>
  <c r="BRV88" i="26"/>
  <c r="BRU88" i="26"/>
  <c r="BRT88" i="26"/>
  <c r="BRS88" i="26"/>
  <c r="BRR88" i="26"/>
  <c r="BRP88" i="26"/>
  <c r="BRO88" i="26"/>
  <c r="BRN88" i="26"/>
  <c r="BRM88" i="26"/>
  <c r="BRK88" i="26"/>
  <c r="BRJ88" i="26"/>
  <c r="BRH88" i="26"/>
  <c r="BRG88" i="26"/>
  <c r="BRF88" i="26"/>
  <c r="BRE88" i="26"/>
  <c r="BRD88" i="26"/>
  <c r="BRC88" i="26"/>
  <c r="BRA88" i="26"/>
  <c r="BQZ88" i="26"/>
  <c r="BQY88" i="26"/>
  <c r="BQX88" i="26"/>
  <c r="BQV88" i="26"/>
  <c r="BQU88" i="26"/>
  <c r="BQS88" i="26"/>
  <c r="BQR88" i="26"/>
  <c r="BQQ88" i="26"/>
  <c r="BQP88" i="26"/>
  <c r="BQO88" i="26"/>
  <c r="BQN88" i="26"/>
  <c r="BQL88" i="26"/>
  <c r="BQK88" i="26"/>
  <c r="BQJ88" i="26"/>
  <c r="BQI88" i="26"/>
  <c r="BQG88" i="26"/>
  <c r="BQF88" i="26"/>
  <c r="BQD88" i="26"/>
  <c r="BQC88" i="26"/>
  <c r="BQB88" i="26"/>
  <c r="BQA88" i="26"/>
  <c r="BPZ88" i="26"/>
  <c r="BPY88" i="26"/>
  <c r="BPW88" i="26"/>
  <c r="BPV88" i="26"/>
  <c r="BPU88" i="26"/>
  <c r="BPT88" i="26"/>
  <c r="BPR88" i="26"/>
  <c r="BPQ88" i="26"/>
  <c r="BPO88" i="26"/>
  <c r="BPN88" i="26"/>
  <c r="BPM88" i="26"/>
  <c r="BPL88" i="26"/>
  <c r="BPK88" i="26"/>
  <c r="BPJ88" i="26"/>
  <c r="BPH88" i="26"/>
  <c r="BPG88" i="26"/>
  <c r="BPF88" i="26"/>
  <c r="BPE88" i="26"/>
  <c r="BPC88" i="26"/>
  <c r="BPB88" i="26"/>
  <c r="BOZ88" i="26"/>
  <c r="BOY88" i="26"/>
  <c r="BOX88" i="26"/>
  <c r="BOW88" i="26"/>
  <c r="BOV88" i="26"/>
  <c r="BOU88" i="26"/>
  <c r="BOS88" i="26"/>
  <c r="BOR88" i="26"/>
  <c r="BOQ88" i="26"/>
  <c r="BOP88" i="26"/>
  <c r="BON88" i="26"/>
  <c r="BOM88" i="26"/>
  <c r="BOK88" i="26"/>
  <c r="BOJ88" i="26"/>
  <c r="BOI88" i="26"/>
  <c r="BOH88" i="26"/>
  <c r="BOG88" i="26"/>
  <c r="BOF88" i="26"/>
  <c r="BOD88" i="26"/>
  <c r="BOC88" i="26"/>
  <c r="BOB88" i="26"/>
  <c r="BOA88" i="26"/>
  <c r="BNY88" i="26"/>
  <c r="BNX88" i="26"/>
  <c r="BNV88" i="26"/>
  <c r="BNU88" i="26"/>
  <c r="BNT88" i="26"/>
  <c r="BNS88" i="26"/>
  <c r="BNR88" i="26"/>
  <c r="BNQ88" i="26"/>
  <c r="BNO88" i="26"/>
  <c r="BNN88" i="26"/>
  <c r="BNM88" i="26"/>
  <c r="BNL88" i="26"/>
  <c r="BNJ88" i="26"/>
  <c r="BNI88" i="26"/>
  <c r="BNG88" i="26"/>
  <c r="BNF88" i="26"/>
  <c r="BNE88" i="26"/>
  <c r="BND88" i="26"/>
  <c r="BNC88" i="26"/>
  <c r="BNB88" i="26"/>
  <c r="BMZ88" i="26"/>
  <c r="BMY88" i="26"/>
  <c r="BMX88" i="26"/>
  <c r="BMW88" i="26"/>
  <c r="BMU88" i="26"/>
  <c r="BMT88" i="26"/>
  <c r="BMR88" i="26"/>
  <c r="BMQ88" i="26"/>
  <c r="BMP88" i="26"/>
  <c r="BMO88" i="26"/>
  <c r="BMN88" i="26"/>
  <c r="BMM88" i="26"/>
  <c r="BMK88" i="26"/>
  <c r="BMJ88" i="26"/>
  <c r="BMI88" i="26"/>
  <c r="BMH88" i="26"/>
  <c r="BMF88" i="26"/>
  <c r="BME88" i="26"/>
  <c r="BMC88" i="26"/>
  <c r="BMB88" i="26"/>
  <c r="BMA88" i="26"/>
  <c r="BLZ88" i="26"/>
  <c r="BLY88" i="26"/>
  <c r="BLX88" i="26"/>
  <c r="BLV88" i="26"/>
  <c r="BLU88" i="26"/>
  <c r="BLT88" i="26"/>
  <c r="BLS88" i="26"/>
  <c r="BLQ88" i="26"/>
  <c r="BLP88" i="26"/>
  <c r="BLN88" i="26"/>
  <c r="BLM88" i="26"/>
  <c r="BLL88" i="26"/>
  <c r="BLK88" i="26"/>
  <c r="BLJ88" i="26"/>
  <c r="BLI88" i="26"/>
  <c r="BLG88" i="26"/>
  <c r="BLF88" i="26"/>
  <c r="BLE88" i="26"/>
  <c r="BLD88" i="26"/>
  <c r="BLB88" i="26"/>
  <c r="BLA88" i="26"/>
  <c r="BKY88" i="26"/>
  <c r="BKX88" i="26"/>
  <c r="BKW88" i="26"/>
  <c r="BKV88" i="26"/>
  <c r="BKU88" i="26"/>
  <c r="BKT88" i="26"/>
  <c r="BKR88" i="26"/>
  <c r="BKQ88" i="26"/>
  <c r="BKP88" i="26"/>
  <c r="BKO88" i="26"/>
  <c r="BKM88" i="26"/>
  <c r="BKL88" i="26"/>
  <c r="BKJ88" i="26"/>
  <c r="BKI88" i="26"/>
  <c r="BKH88" i="26"/>
  <c r="BKG88" i="26"/>
  <c r="BKF88" i="26"/>
  <c r="BKE88" i="26"/>
  <c r="BKC88" i="26"/>
  <c r="BKB88" i="26"/>
  <c r="BKA88" i="26"/>
  <c r="BJZ88" i="26"/>
  <c r="BJX88" i="26"/>
  <c r="BJW88" i="26"/>
  <c r="BJU88" i="26"/>
  <c r="BJT88" i="26"/>
  <c r="BJS88" i="26"/>
  <c r="BJR88" i="26"/>
  <c r="BJQ88" i="26"/>
  <c r="BJP88" i="26"/>
  <c r="BJN88" i="26"/>
  <c r="BJM88" i="26"/>
  <c r="BJL88" i="26"/>
  <c r="BJK88" i="26"/>
  <c r="BJI88" i="26"/>
  <c r="BJH88" i="26"/>
  <c r="BJF88" i="26"/>
  <c r="BJE88" i="26"/>
  <c r="BJD88" i="26"/>
  <c r="BJC88" i="26"/>
  <c r="BJB88" i="26"/>
  <c r="BJA88" i="26"/>
  <c r="BIY88" i="26"/>
  <c r="BIX88" i="26"/>
  <c r="BIW88" i="26"/>
  <c r="BIV88" i="26"/>
  <c r="BIT88" i="26"/>
  <c r="BIS88" i="26"/>
  <c r="BIQ88" i="26"/>
  <c r="BIP88" i="26"/>
  <c r="BIO88" i="26"/>
  <c r="BIN88" i="26"/>
  <c r="BIM88" i="26"/>
  <c r="BIL88" i="26"/>
  <c r="BIJ88" i="26"/>
  <c r="BII88" i="26"/>
  <c r="BIH88" i="26"/>
  <c r="BIG88" i="26"/>
  <c r="BIE88" i="26"/>
  <c r="BID88" i="26"/>
  <c r="BIB88" i="26"/>
  <c r="BIA88" i="26"/>
  <c r="BHZ88" i="26"/>
  <c r="BHY88" i="26"/>
  <c r="BHX88" i="26"/>
  <c r="BHW88" i="26"/>
  <c r="BHU88" i="26"/>
  <c r="BHT88" i="26"/>
  <c r="BHS88" i="26"/>
  <c r="BHR88" i="26"/>
  <c r="BHP88" i="26"/>
  <c r="BHO88" i="26"/>
  <c r="BHM88" i="26"/>
  <c r="BHL88" i="26"/>
  <c r="BHK88" i="26"/>
  <c r="BHJ88" i="26"/>
  <c r="BHI88" i="26"/>
  <c r="BHH88" i="26"/>
  <c r="BHF88" i="26"/>
  <c r="BHE88" i="26"/>
  <c r="BHD88" i="26"/>
  <c r="BHC88" i="26"/>
  <c r="BHA88" i="26"/>
  <c r="BGZ88" i="26"/>
  <c r="BGX88" i="26"/>
  <c r="BGW88" i="26"/>
  <c r="BGV88" i="26"/>
  <c r="BGU88" i="26"/>
  <c r="BGT88" i="26"/>
  <c r="BGS88" i="26"/>
  <c r="BGQ88" i="26"/>
  <c r="BGP88" i="26"/>
  <c r="BGO88" i="26"/>
  <c r="BGN88" i="26"/>
  <c r="BGL88" i="26"/>
  <c r="BGK88" i="26"/>
  <c r="BGI88" i="26"/>
  <c r="BGH88" i="26"/>
  <c r="BGG88" i="26"/>
  <c r="BGF88" i="26"/>
  <c r="BGE88" i="26"/>
  <c r="BGD88" i="26"/>
  <c r="BGB88" i="26"/>
  <c r="BGA88" i="26"/>
  <c r="BFZ88" i="26"/>
  <c r="BFY88" i="26"/>
  <c r="BFW88" i="26"/>
  <c r="BFV88" i="26"/>
  <c r="BFT88" i="26"/>
  <c r="BFS88" i="26"/>
  <c r="BFR88" i="26"/>
  <c r="BFQ88" i="26"/>
  <c r="BFP88" i="26"/>
  <c r="BFO88" i="26"/>
  <c r="BFM88" i="26"/>
  <c r="BFL88" i="26"/>
  <c r="BFK88" i="26"/>
  <c r="BFJ88" i="26"/>
  <c r="BFH88" i="26"/>
  <c r="BFG88" i="26"/>
  <c r="BFE88" i="26"/>
  <c r="BFD88" i="26"/>
  <c r="BFC88" i="26"/>
  <c r="BFB88" i="26"/>
  <c r="BFA88" i="26"/>
  <c r="BEZ88" i="26"/>
  <c r="BEX88" i="26"/>
  <c r="BEW88" i="26"/>
  <c r="BEV88" i="26"/>
  <c r="BEU88" i="26"/>
  <c r="BES88" i="26"/>
  <c r="BER88" i="26"/>
  <c r="BEP88" i="26"/>
  <c r="BEO88" i="26"/>
  <c r="BEN88" i="26"/>
  <c r="BEM88" i="26"/>
  <c r="BEL88" i="26"/>
  <c r="BEK88" i="26"/>
  <c r="BEI88" i="26"/>
  <c r="BEH88" i="26"/>
  <c r="BEG88" i="26"/>
  <c r="BEF88" i="26"/>
  <c r="BED88" i="26"/>
  <c r="BEC88" i="26"/>
  <c r="BEA88" i="26"/>
  <c r="BDZ88" i="26"/>
  <c r="BDY88" i="26"/>
  <c r="BDX88" i="26"/>
  <c r="BDW88" i="26"/>
  <c r="BDV88" i="26"/>
  <c r="BDT88" i="26"/>
  <c r="BDS88" i="26"/>
  <c r="BDR88" i="26"/>
  <c r="BDQ88" i="26"/>
  <c r="BDO88" i="26"/>
  <c r="BDN88" i="26"/>
  <c r="BDL88" i="26"/>
  <c r="BDK88" i="26"/>
  <c r="BDJ88" i="26"/>
  <c r="BDI88" i="26"/>
  <c r="BDH88" i="26"/>
  <c r="BDG88" i="26"/>
  <c r="BDE88" i="26"/>
  <c r="BDD88" i="26"/>
  <c r="BDC88" i="26"/>
  <c r="BDB88" i="26"/>
  <c r="BCZ88" i="26"/>
  <c r="BCY88" i="26"/>
  <c r="BCW88" i="26"/>
  <c r="BCV88" i="26"/>
  <c r="BCU88" i="26"/>
  <c r="BCT88" i="26"/>
  <c r="BCS88" i="26"/>
  <c r="BCR88" i="26"/>
  <c r="BCP88" i="26"/>
  <c r="BCO88" i="26"/>
  <c r="BCN88" i="26"/>
  <c r="BCM88" i="26"/>
  <c r="BCK88" i="26"/>
  <c r="BCJ88" i="26"/>
  <c r="BCH88" i="26"/>
  <c r="BCG88" i="26"/>
  <c r="BCF88" i="26"/>
  <c r="BCE88" i="26"/>
  <c r="BCD88" i="26"/>
  <c r="BCC88" i="26"/>
  <c r="BCA88" i="26"/>
  <c r="BBZ88" i="26"/>
  <c r="BBY88" i="26"/>
  <c r="BBX88" i="26"/>
  <c r="BBV88" i="26"/>
  <c r="BBU88" i="26"/>
  <c r="BBS88" i="26"/>
  <c r="BBR88" i="26"/>
  <c r="BBQ88" i="26"/>
  <c r="BBP88" i="26"/>
  <c r="BBO88" i="26"/>
  <c r="BBN88" i="26"/>
  <c r="BBL88" i="26"/>
  <c r="BBK88" i="26"/>
  <c r="BBJ88" i="26"/>
  <c r="BBI88" i="26"/>
  <c r="BBG88" i="26"/>
  <c r="BBF88" i="26"/>
  <c r="BBD88" i="26"/>
  <c r="BBC88" i="26"/>
  <c r="BBB88" i="26"/>
  <c r="BBA88" i="26"/>
  <c r="BAZ88" i="26"/>
  <c r="BAY88" i="26"/>
  <c r="BAW88" i="26"/>
  <c r="BAV88" i="26"/>
  <c r="BAU88" i="26"/>
  <c r="BAT88" i="26"/>
  <c r="BAR88" i="26"/>
  <c r="BAQ88" i="26"/>
  <c r="BAO88" i="26"/>
  <c r="BAN88" i="26"/>
  <c r="BAM88" i="26"/>
  <c r="BAL88" i="26"/>
  <c r="BAK88" i="26"/>
  <c r="BAJ88" i="26"/>
  <c r="BAH88" i="26"/>
  <c r="BAG88" i="26"/>
  <c r="BAF88" i="26"/>
  <c r="BAE88" i="26"/>
  <c r="BAC88" i="26"/>
  <c r="BAB88" i="26"/>
  <c r="AZZ88" i="26"/>
  <c r="AZY88" i="26"/>
  <c r="AZX88" i="26"/>
  <c r="AZW88" i="26"/>
  <c r="AZV88" i="26"/>
  <c r="AZU88" i="26"/>
  <c r="AZS88" i="26"/>
  <c r="AZR88" i="26"/>
  <c r="AZQ88" i="26"/>
  <c r="AZP88" i="26"/>
  <c r="AZN88" i="26"/>
  <c r="AZM88" i="26"/>
  <c r="AZK88" i="26"/>
  <c r="AZJ88" i="26"/>
  <c r="AZI88" i="26"/>
  <c r="AZH88" i="26"/>
  <c r="AZG88" i="26"/>
  <c r="AZF88" i="26"/>
  <c r="AZD88" i="26"/>
  <c r="AZC88" i="26"/>
  <c r="AZB88" i="26"/>
  <c r="AZA88" i="26"/>
  <c r="AYY88" i="26"/>
  <c r="AYX88" i="26"/>
  <c r="AYV88" i="26"/>
  <c r="AYU88" i="26"/>
  <c r="AYT88" i="26"/>
  <c r="AYS88" i="26"/>
  <c r="AYR88" i="26"/>
  <c r="AYQ88" i="26"/>
  <c r="AYO88" i="26"/>
  <c r="AYN88" i="26"/>
  <c r="AYM88" i="26"/>
  <c r="AYL88" i="26"/>
  <c r="AYJ88" i="26"/>
  <c r="AYI88" i="26"/>
  <c r="AYG88" i="26"/>
  <c r="AYF88" i="26"/>
  <c r="AYE88" i="26"/>
  <c r="AYD88" i="26"/>
  <c r="AYC88" i="26"/>
  <c r="AYB88" i="26"/>
  <c r="AXZ88" i="26"/>
  <c r="AXY88" i="26"/>
  <c r="AXX88" i="26"/>
  <c r="AXW88" i="26"/>
  <c r="AXU88" i="26"/>
  <c r="AXT88" i="26"/>
  <c r="AXR88" i="26"/>
  <c r="AXQ88" i="26"/>
  <c r="AXP88" i="26"/>
  <c r="AXO88" i="26"/>
  <c r="AXN88" i="26"/>
  <c r="AXM88" i="26"/>
  <c r="AXK88" i="26"/>
  <c r="AXJ88" i="26"/>
  <c r="AXI88" i="26"/>
  <c r="AXH88" i="26"/>
  <c r="AXF88" i="26"/>
  <c r="AXE88" i="26"/>
  <c r="AXC88" i="26"/>
  <c r="AXB88" i="26"/>
  <c r="AXA88" i="26"/>
  <c r="AWZ88" i="26"/>
  <c r="AWY88" i="26"/>
  <c r="AWX88" i="26"/>
  <c r="AWV88" i="26"/>
  <c r="AWU88" i="26"/>
  <c r="AWT88" i="26"/>
  <c r="AWS88" i="26"/>
  <c r="AWQ88" i="26"/>
  <c r="AWP88" i="26"/>
  <c r="AWN88" i="26"/>
  <c r="AWM88" i="26"/>
  <c r="AWL88" i="26"/>
  <c r="AWK88" i="26"/>
  <c r="AWJ88" i="26"/>
  <c r="AWI88" i="26"/>
  <c r="AWG88" i="26"/>
  <c r="AWF88" i="26"/>
  <c r="AWE88" i="26"/>
  <c r="AWD88" i="26"/>
  <c r="AWB88" i="26"/>
  <c r="AWA88" i="26"/>
  <c r="AVY88" i="26"/>
  <c r="AVX88" i="26"/>
  <c r="AVW88" i="26"/>
  <c r="AVV88" i="26"/>
  <c r="AVU88" i="26"/>
  <c r="AVT88" i="26"/>
  <c r="AVR88" i="26"/>
  <c r="AVQ88" i="26"/>
  <c r="AVP88" i="26"/>
  <c r="AVO88" i="26"/>
  <c r="AVM88" i="26"/>
  <c r="AVL88" i="26"/>
  <c r="AVJ88" i="26"/>
  <c r="AVI88" i="26"/>
  <c r="AVH88" i="26"/>
  <c r="AVG88" i="26"/>
  <c r="AVF88" i="26"/>
  <c r="AVE88" i="26"/>
  <c r="AVC88" i="26"/>
  <c r="AVB88" i="26"/>
  <c r="AVA88" i="26"/>
  <c r="AUZ88" i="26"/>
  <c r="AUX88" i="26"/>
  <c r="AUW88" i="26"/>
  <c r="AUU88" i="26"/>
  <c r="AUT88" i="26"/>
  <c r="AUS88" i="26"/>
  <c r="AUR88" i="26"/>
  <c r="AUQ88" i="26"/>
  <c r="AUP88" i="26"/>
  <c r="AUN88" i="26"/>
  <c r="AUM88" i="26"/>
  <c r="AUL88" i="26"/>
  <c r="AUK88" i="26"/>
  <c r="AUI88" i="26"/>
  <c r="AUH88" i="26"/>
  <c r="AUF88" i="26"/>
  <c r="AUE88" i="26"/>
  <c r="AUD88" i="26"/>
  <c r="AUC88" i="26"/>
  <c r="AUB88" i="26"/>
  <c r="AUA88" i="26"/>
  <c r="ATY88" i="26"/>
  <c r="ATX88" i="26"/>
  <c r="ATW88" i="26"/>
  <c r="ATV88" i="26"/>
  <c r="ATT88" i="26"/>
  <c r="ATS88" i="26"/>
  <c r="ATQ88" i="26"/>
  <c r="ATP88" i="26"/>
  <c r="ATO88" i="26"/>
  <c r="ATN88" i="26"/>
  <c r="ATM88" i="26"/>
  <c r="ATL88" i="26"/>
  <c r="ATJ88" i="26"/>
  <c r="ATI88" i="26"/>
  <c r="ATH88" i="26"/>
  <c r="ATG88" i="26"/>
  <c r="ATE88" i="26"/>
  <c r="ATD88" i="26"/>
  <c r="ATB88" i="26"/>
  <c r="ATA88" i="26"/>
  <c r="ASZ88" i="26"/>
  <c r="ASY88" i="26"/>
  <c r="ASX88" i="26"/>
  <c r="ASW88" i="26"/>
  <c r="ASU88" i="26"/>
  <c r="AST88" i="26"/>
  <c r="ASS88" i="26"/>
  <c r="ASR88" i="26"/>
  <c r="ASP88" i="26"/>
  <c r="ASO88" i="26"/>
  <c r="ASM88" i="26"/>
  <c r="ASL88" i="26"/>
  <c r="ASK88" i="26"/>
  <c r="ASJ88" i="26"/>
  <c r="ASI88" i="26"/>
  <c r="ASH88" i="26"/>
  <c r="ASF88" i="26"/>
  <c r="ASE88" i="26"/>
  <c r="ASD88" i="26"/>
  <c r="ASC88" i="26"/>
  <c r="ASA88" i="26"/>
  <c r="ARZ88" i="26"/>
  <c r="ARX88" i="26"/>
  <c r="ARW88" i="26"/>
  <c r="ARV88" i="26"/>
  <c r="ARU88" i="26"/>
  <c r="ART88" i="26"/>
  <c r="ARS88" i="26"/>
  <c r="ARQ88" i="26"/>
  <c r="ARP88" i="26"/>
  <c r="ARO88" i="26"/>
  <c r="ARN88" i="26"/>
  <c r="ARL88" i="26"/>
  <c r="ARK88" i="26"/>
  <c r="ARI88" i="26"/>
  <c r="ARH88" i="26"/>
  <c r="ARG88" i="26"/>
  <c r="ARF88" i="26"/>
  <c r="ARE88" i="26"/>
  <c r="ARD88" i="26"/>
  <c r="ARB88" i="26"/>
  <c r="ARA88" i="26"/>
  <c r="AQZ88" i="26"/>
  <c r="AQY88" i="26"/>
  <c r="AQW88" i="26"/>
  <c r="AQV88" i="26"/>
  <c r="AQT88" i="26"/>
  <c r="AQS88" i="26"/>
  <c r="AQR88" i="26"/>
  <c r="AQQ88" i="26"/>
  <c r="AQP88" i="26"/>
  <c r="AQO88" i="26"/>
  <c r="AQM88" i="26"/>
  <c r="AQL88" i="26"/>
  <c r="AQK88" i="26"/>
  <c r="AQJ88" i="26"/>
  <c r="AQH88" i="26"/>
  <c r="AQG88" i="26"/>
  <c r="AQE88" i="26"/>
  <c r="AQD88" i="26"/>
  <c r="AQC88" i="26"/>
  <c r="AQB88" i="26"/>
  <c r="AQA88" i="26"/>
  <c r="APZ88" i="26"/>
  <c r="APX88" i="26"/>
  <c r="APW88" i="26"/>
  <c r="APV88" i="26"/>
  <c r="APU88" i="26"/>
  <c r="APS88" i="26"/>
  <c r="APR88" i="26"/>
  <c r="APP88" i="26"/>
  <c r="APO88" i="26"/>
  <c r="APN88" i="26"/>
  <c r="APM88" i="26"/>
  <c r="APL88" i="26"/>
  <c r="APK88" i="26"/>
  <c r="API88" i="26"/>
  <c r="APH88" i="26"/>
  <c r="APG88" i="26"/>
  <c r="APF88" i="26"/>
  <c r="APD88" i="26"/>
  <c r="APC88" i="26"/>
  <c r="APA88" i="26"/>
  <c r="AOZ88" i="26"/>
  <c r="AOY88" i="26"/>
  <c r="AOX88" i="26"/>
  <c r="AOW88" i="26"/>
  <c r="AOV88" i="26"/>
  <c r="AOT88" i="26"/>
  <c r="AOS88" i="26"/>
  <c r="AOR88" i="26"/>
  <c r="AOQ88" i="26"/>
  <c r="AOO88" i="26"/>
  <c r="AON88" i="26"/>
  <c r="AOL88" i="26"/>
  <c r="AOK88" i="26"/>
  <c r="AOJ88" i="26"/>
  <c r="AOI88" i="26"/>
  <c r="AOH88" i="26"/>
  <c r="AOG88" i="26"/>
  <c r="AOE88" i="26"/>
  <c r="AOD88" i="26"/>
  <c r="AOC88" i="26"/>
  <c r="AOB88" i="26"/>
  <c r="ANZ88" i="26"/>
  <c r="ANY88" i="26"/>
  <c r="ANW88" i="26"/>
  <c r="ANV88" i="26"/>
  <c r="ANU88" i="26"/>
  <c r="ANT88" i="26"/>
  <c r="ANS88" i="26"/>
  <c r="ANR88" i="26"/>
  <c r="ANP88" i="26"/>
  <c r="ANO88" i="26"/>
  <c r="ANN88" i="26"/>
  <c r="ANM88" i="26"/>
  <c r="ANK88" i="26"/>
  <c r="ANJ88" i="26"/>
  <c r="ANH88" i="26"/>
  <c r="ANG88" i="26"/>
  <c r="ANF88" i="26"/>
  <c r="ANE88" i="26"/>
  <c r="AND88" i="26"/>
  <c r="ANC88" i="26"/>
  <c r="ANA88" i="26"/>
  <c r="AMZ88" i="26"/>
  <c r="AMY88" i="26"/>
  <c r="AMX88" i="26"/>
  <c r="AMV88" i="26"/>
  <c r="AMU88" i="26"/>
  <c r="AMS88" i="26"/>
  <c r="AMR88" i="26"/>
  <c r="AMQ88" i="26"/>
  <c r="AMP88" i="26"/>
  <c r="AMO88" i="26"/>
  <c r="AMN88" i="26"/>
  <c r="AML88" i="26"/>
  <c r="AMK88" i="26"/>
  <c r="AMJ88" i="26"/>
  <c r="AMI88" i="26"/>
  <c r="AMG88" i="26"/>
  <c r="AMF88" i="26"/>
  <c r="AMD88" i="26"/>
  <c r="AMC88" i="26"/>
  <c r="AMB88" i="26"/>
  <c r="AMA88" i="26"/>
  <c r="ALZ88" i="26"/>
  <c r="ALY88" i="26"/>
  <c r="ALW88" i="26"/>
  <c r="ALV88" i="26"/>
  <c r="ALU88" i="26"/>
  <c r="ALT88" i="26"/>
  <c r="ALR88" i="26"/>
  <c r="ALQ88" i="26"/>
  <c r="ALO88" i="26"/>
  <c r="ALN88" i="26"/>
  <c r="ALM88" i="26"/>
  <c r="ALL88" i="26"/>
  <c r="ALK88" i="26"/>
  <c r="ALJ88" i="26"/>
  <c r="ALH88" i="26"/>
  <c r="ALG88" i="26"/>
  <c r="ALF88" i="26"/>
  <c r="ALE88" i="26"/>
  <c r="ALC88" i="26"/>
  <c r="ALB88" i="26"/>
  <c r="AKZ88" i="26"/>
  <c r="AKY88" i="26"/>
  <c r="AKX88" i="26"/>
  <c r="AKW88" i="26"/>
  <c r="AKV88" i="26"/>
  <c r="AKU88" i="26"/>
  <c r="AKS88" i="26"/>
  <c r="AKR88" i="26"/>
  <c r="AKQ88" i="26"/>
  <c r="AKP88" i="26"/>
  <c r="AKN88" i="26"/>
  <c r="AKM88" i="26"/>
  <c r="AKK88" i="26"/>
  <c r="AKJ88" i="26"/>
  <c r="AKI88" i="26"/>
  <c r="AKH88" i="26"/>
  <c r="AKG88" i="26"/>
  <c r="AKF88" i="26"/>
  <c r="AKD88" i="26"/>
  <c r="AKC88" i="26"/>
  <c r="AKB88" i="26"/>
  <c r="AKA88" i="26"/>
  <c r="AJY88" i="26"/>
  <c r="AJX88" i="26"/>
  <c r="AJV88" i="26"/>
  <c r="AJU88" i="26"/>
  <c r="AJT88" i="26"/>
  <c r="AJS88" i="26"/>
  <c r="AJR88" i="26"/>
  <c r="AJQ88" i="26"/>
  <c r="AJO88" i="26"/>
  <c r="AJN88" i="26"/>
  <c r="AJM88" i="26"/>
  <c r="AJL88" i="26"/>
  <c r="AJJ88" i="26"/>
  <c r="AJI88" i="26"/>
  <c r="AJG88" i="26"/>
  <c r="AJF88" i="26"/>
  <c r="AJE88" i="26"/>
  <c r="AJD88" i="26"/>
  <c r="AJC88" i="26"/>
  <c r="AJB88" i="26"/>
  <c r="AIZ88" i="26"/>
  <c r="AIY88" i="26"/>
  <c r="AIX88" i="26"/>
  <c r="AIW88" i="26"/>
  <c r="AIU88" i="26"/>
  <c r="AIT88" i="26"/>
  <c r="AIR88" i="26"/>
  <c r="AIQ88" i="26"/>
  <c r="AIP88" i="26"/>
  <c r="AIO88" i="26"/>
  <c r="AIN88" i="26"/>
  <c r="AIM88" i="26"/>
  <c r="AIK88" i="26"/>
  <c r="AIJ88" i="26"/>
  <c r="AII88" i="26"/>
  <c r="AIH88" i="26"/>
  <c r="AIF88" i="26"/>
  <c r="AIE88" i="26"/>
  <c r="AIC88" i="26"/>
  <c r="AIB88" i="26"/>
  <c r="AIA88" i="26"/>
  <c r="AHZ88" i="26"/>
  <c r="AHY88" i="26"/>
  <c r="AHX88" i="26"/>
  <c r="AHV88" i="26"/>
  <c r="AHU88" i="26"/>
  <c r="AHT88" i="26"/>
  <c r="AHS88" i="26"/>
  <c r="AHQ88" i="26"/>
  <c r="AHP88" i="26"/>
  <c r="AHN88" i="26"/>
  <c r="AHM88" i="26"/>
  <c r="AHL88" i="26"/>
  <c r="AHK88" i="26"/>
  <c r="AHJ88" i="26"/>
  <c r="AHI88" i="26"/>
  <c r="AHG88" i="26"/>
  <c r="AHF88" i="26"/>
  <c r="AHE88" i="26"/>
  <c r="AHD88" i="26"/>
  <c r="AHB88" i="26"/>
  <c r="AHA88" i="26"/>
  <c r="AGY88" i="26"/>
  <c r="AGX88" i="26"/>
  <c r="AGW88" i="26"/>
  <c r="AGV88" i="26"/>
  <c r="AGU88" i="26"/>
  <c r="AGT88" i="26"/>
  <c r="AGR88" i="26"/>
  <c r="AGQ88" i="26"/>
  <c r="AGP88" i="26"/>
  <c r="AGO88" i="26"/>
  <c r="AGM88" i="26"/>
  <c r="AGL88" i="26"/>
  <c r="AGJ88" i="26"/>
  <c r="AGI88" i="26"/>
  <c r="AGH88" i="26"/>
  <c r="AGG88" i="26"/>
  <c r="AGF88" i="26"/>
  <c r="AGE88" i="26"/>
  <c r="AGC88" i="26"/>
  <c r="AGB88" i="26"/>
  <c r="AGA88" i="26"/>
  <c r="AFZ88" i="26"/>
  <c r="AFX88" i="26"/>
  <c r="AFW88" i="26"/>
  <c r="AFU88" i="26"/>
  <c r="AFT88" i="26"/>
  <c r="AFS88" i="26"/>
  <c r="AFR88" i="26"/>
  <c r="AFQ88" i="26"/>
  <c r="AFP88" i="26"/>
  <c r="AFN88" i="26"/>
  <c r="AFM88" i="26"/>
  <c r="AFL88" i="26"/>
  <c r="AFK88" i="26"/>
  <c r="AFI88" i="26"/>
  <c r="AFH88" i="26"/>
  <c r="AFF88" i="26"/>
  <c r="AFE88" i="26"/>
  <c r="AFD88" i="26"/>
  <c r="AFC88" i="26"/>
  <c r="AFB88" i="26"/>
  <c r="AFA88" i="26"/>
  <c r="AEY88" i="26"/>
  <c r="AEX88" i="26"/>
  <c r="AEW88" i="26"/>
  <c r="AEV88" i="26"/>
  <c r="AET88" i="26"/>
  <c r="AES88" i="26"/>
  <c r="AEQ88" i="26"/>
  <c r="AEP88" i="26"/>
  <c r="AEO88" i="26"/>
  <c r="AEN88" i="26"/>
  <c r="AEM88" i="26"/>
  <c r="AEL88" i="26"/>
  <c r="AEJ88" i="26"/>
  <c r="AEI88" i="26"/>
  <c r="AEH88" i="26"/>
  <c r="AEG88" i="26"/>
  <c r="AEE88" i="26"/>
  <c r="AED88" i="26"/>
  <c r="AEB88" i="26"/>
  <c r="AEA88" i="26"/>
  <c r="ADZ88" i="26"/>
  <c r="ADY88" i="26"/>
  <c r="ADX88" i="26"/>
  <c r="ADW88" i="26"/>
  <c r="ADU88" i="26"/>
  <c r="ADT88" i="26"/>
  <c r="ADS88" i="26"/>
  <c r="ADR88" i="26"/>
  <c r="ADP88" i="26"/>
  <c r="ADO88" i="26"/>
  <c r="ADM88" i="26"/>
  <c r="ADL88" i="26"/>
  <c r="ADK88" i="26"/>
  <c r="ADJ88" i="26"/>
  <c r="ADI88" i="26"/>
  <c r="ADH88" i="26"/>
  <c r="ADF88" i="26"/>
  <c r="ADE88" i="26"/>
  <c r="ADD88" i="26"/>
  <c r="ADC88" i="26"/>
  <c r="ADA88" i="26"/>
  <c r="ACZ88" i="26"/>
  <c r="ACX88" i="26"/>
  <c r="ACW88" i="26"/>
  <c r="ACV88" i="26"/>
  <c r="ACU88" i="26"/>
  <c r="ACT88" i="26"/>
  <c r="ACS88" i="26"/>
  <c r="ACQ88" i="26"/>
  <c r="ACP88" i="26"/>
  <c r="ACO88" i="26"/>
  <c r="ACN88" i="26"/>
  <c r="ACL88" i="26"/>
  <c r="ACK88" i="26"/>
  <c r="ACI88" i="26"/>
  <c r="ACH88" i="26"/>
  <c r="ACG88" i="26"/>
  <c r="ACF88" i="26"/>
  <c r="ACE88" i="26"/>
  <c r="ACD88" i="26"/>
  <c r="ACB88" i="26"/>
  <c r="ACA88" i="26"/>
  <c r="ABZ88" i="26"/>
  <c r="ABY88" i="26"/>
  <c r="ABW88" i="26"/>
  <c r="ABV88" i="26"/>
  <c r="ABT88" i="26"/>
  <c r="ABS88" i="26"/>
  <c r="ABR88" i="26"/>
  <c r="ABQ88" i="26"/>
  <c r="ABP88" i="26"/>
  <c r="ABO88" i="26"/>
  <c r="ABM88" i="26"/>
  <c r="ABL88" i="26"/>
  <c r="ABK88" i="26"/>
  <c r="ABJ88" i="26"/>
  <c r="ABH88" i="26"/>
  <c r="ABG88" i="26"/>
  <c r="ABE88" i="26"/>
  <c r="ABD88" i="26"/>
  <c r="ABC88" i="26"/>
  <c r="ABB88" i="26"/>
  <c r="ABA88" i="26"/>
  <c r="AAZ88" i="26"/>
  <c r="AAX88" i="26"/>
  <c r="AAW88" i="26"/>
  <c r="AAV88" i="26"/>
  <c r="AAU88" i="26"/>
  <c r="AAS88" i="26"/>
  <c r="AAR88" i="26"/>
  <c r="AAP88" i="26"/>
  <c r="AAO88" i="26"/>
  <c r="AAN88" i="26"/>
  <c r="AAM88" i="26"/>
  <c r="AAL88" i="26"/>
  <c r="AAK88" i="26"/>
  <c r="AAI88" i="26"/>
  <c r="AAH88" i="26"/>
  <c r="AAG88" i="26"/>
  <c r="AAF88" i="26"/>
  <c r="AAD88" i="26"/>
  <c r="AAC88" i="26"/>
  <c r="AAA88" i="26"/>
  <c r="ZZ88" i="26"/>
  <c r="ZY88" i="26"/>
  <c r="ZX88" i="26"/>
  <c r="ZW88" i="26"/>
  <c r="ZV88" i="26"/>
  <c r="ZT88" i="26"/>
  <c r="ZS88" i="26"/>
  <c r="ZR88" i="26"/>
  <c r="ZQ88" i="26"/>
  <c r="ZO88" i="26"/>
  <c r="ZN88" i="26"/>
  <c r="ZL88" i="26"/>
  <c r="ZK88" i="26"/>
  <c r="ZJ88" i="26"/>
  <c r="ZI88" i="26"/>
  <c r="ZH88" i="26"/>
  <c r="ZG88" i="26"/>
  <c r="ZE88" i="26"/>
  <c r="ZD88" i="26"/>
  <c r="ZC88" i="26"/>
  <c r="ZB88" i="26"/>
  <c r="YZ88" i="26"/>
  <c r="YY88" i="26"/>
  <c r="YW88" i="26"/>
  <c r="YV88" i="26"/>
  <c r="YU88" i="26"/>
  <c r="YT88" i="26"/>
  <c r="YS88" i="26"/>
  <c r="YR88" i="26"/>
  <c r="YP88" i="26"/>
  <c r="YO88" i="26"/>
  <c r="YN88" i="26"/>
  <c r="YM88" i="26"/>
  <c r="YK88" i="26"/>
  <c r="YJ88" i="26"/>
  <c r="YH88" i="26"/>
  <c r="YG88" i="26"/>
  <c r="YF88" i="26"/>
  <c r="YE88" i="26"/>
  <c r="YD88" i="26"/>
  <c r="YC88" i="26"/>
  <c r="YA88" i="26"/>
  <c r="XZ88" i="26"/>
  <c r="XY88" i="26"/>
  <c r="XX88" i="26"/>
  <c r="XV88" i="26"/>
  <c r="XU88" i="26"/>
  <c r="XS88" i="26"/>
  <c r="XR88" i="26"/>
  <c r="XQ88" i="26"/>
  <c r="XP88" i="26"/>
  <c r="XO88" i="26"/>
  <c r="XN88" i="26"/>
  <c r="XL88" i="26"/>
  <c r="XK88" i="26"/>
  <c r="XJ88" i="26"/>
  <c r="XI88" i="26"/>
  <c r="XG88" i="26"/>
  <c r="XF88" i="26"/>
  <c r="XD88" i="26"/>
  <c r="XC88" i="26"/>
  <c r="XB88" i="26"/>
  <c r="XA88" i="26"/>
  <c r="WZ88" i="26"/>
  <c r="WY88" i="26"/>
  <c r="WW88" i="26"/>
  <c r="WV88" i="26"/>
  <c r="WU88" i="26"/>
  <c r="WT88" i="26"/>
  <c r="WR88" i="26"/>
  <c r="WQ88" i="26"/>
  <c r="WO88" i="26"/>
  <c r="WN88" i="26"/>
  <c r="WM88" i="26"/>
  <c r="WL88" i="26"/>
  <c r="WK88" i="26"/>
  <c r="WJ88" i="26"/>
  <c r="WH88" i="26"/>
  <c r="WG88" i="26"/>
  <c r="WF88" i="26"/>
  <c r="WE88" i="26"/>
  <c r="WC88" i="26"/>
  <c r="WB88" i="26"/>
  <c r="VZ88" i="26"/>
  <c r="VY88" i="26"/>
  <c r="VX88" i="26"/>
  <c r="VW88" i="26"/>
  <c r="VV88" i="26"/>
  <c r="VU88" i="26"/>
  <c r="VS88" i="26"/>
  <c r="VR88" i="26"/>
  <c r="VQ88" i="26"/>
  <c r="VP88" i="26"/>
  <c r="VN88" i="26"/>
  <c r="VM88" i="26"/>
  <c r="VK88" i="26"/>
  <c r="VJ88" i="26"/>
  <c r="VI88" i="26"/>
  <c r="VH88" i="26"/>
  <c r="VG88" i="26"/>
  <c r="VF88" i="26"/>
  <c r="VD88" i="26"/>
  <c r="VC88" i="26"/>
  <c r="VB88" i="26"/>
  <c r="VA88" i="26"/>
  <c r="UY88" i="26"/>
  <c r="UX88" i="26"/>
  <c r="UV88" i="26"/>
  <c r="UU88" i="26"/>
  <c r="UT88" i="26"/>
  <c r="US88" i="26"/>
  <c r="UR88" i="26"/>
  <c r="UQ88" i="26"/>
  <c r="UO88" i="26"/>
  <c r="UN88" i="26"/>
  <c r="UM88" i="26"/>
  <c r="UL88" i="26"/>
  <c r="UJ88" i="26"/>
  <c r="UI88" i="26"/>
  <c r="UG88" i="26"/>
  <c r="UF88" i="26"/>
  <c r="UE88" i="26"/>
  <c r="UD88" i="26"/>
  <c r="UC88" i="26"/>
  <c r="UB88" i="26"/>
  <c r="TZ88" i="26"/>
  <c r="TY88" i="26"/>
  <c r="TX88" i="26"/>
  <c r="TW88" i="26"/>
  <c r="TU88" i="26"/>
  <c r="TT88" i="26"/>
  <c r="TR88" i="26"/>
  <c r="TQ88" i="26"/>
  <c r="TP88" i="26"/>
  <c r="TO88" i="26"/>
  <c r="TN88" i="26"/>
  <c r="TM88" i="26"/>
  <c r="TK88" i="26"/>
  <c r="TJ88" i="26"/>
  <c r="TI88" i="26"/>
  <c r="TH88" i="26"/>
  <c r="TF88" i="26"/>
  <c r="TE88" i="26"/>
  <c r="TC88" i="26"/>
  <c r="TB88" i="26"/>
  <c r="TA88" i="26"/>
  <c r="SZ88" i="26"/>
  <c r="SY88" i="26"/>
  <c r="SX88" i="26"/>
  <c r="SV88" i="26"/>
  <c r="SU88" i="26"/>
  <c r="ST88" i="26"/>
  <c r="SS88" i="26"/>
  <c r="SQ88" i="26"/>
  <c r="SP88" i="26"/>
  <c r="SN88" i="26"/>
  <c r="SM88" i="26"/>
  <c r="SL88" i="26"/>
  <c r="SK88" i="26"/>
  <c r="SJ88" i="26"/>
  <c r="SI88" i="26"/>
  <c r="SG88" i="26"/>
  <c r="SF88" i="26"/>
  <c r="SE88" i="26"/>
  <c r="SD88" i="26"/>
  <c r="SB88" i="26"/>
  <c r="SA88" i="26"/>
  <c r="RY88" i="26"/>
  <c r="RX88" i="26"/>
  <c r="RW88" i="26"/>
  <c r="RV88" i="26"/>
  <c r="RU88" i="26"/>
  <c r="RT88" i="26"/>
  <c r="RR88" i="26"/>
  <c r="RQ88" i="26"/>
  <c r="RP88" i="26"/>
  <c r="RO88" i="26"/>
  <c r="RM88" i="26"/>
  <c r="RL88" i="26"/>
  <c r="RJ88" i="26"/>
  <c r="RI88" i="26"/>
  <c r="RH88" i="26"/>
  <c r="RG88" i="26"/>
  <c r="RF88" i="26"/>
  <c r="RE88" i="26"/>
  <c r="RC88" i="26"/>
  <c r="RB88" i="26"/>
  <c r="RA88" i="26"/>
  <c r="QZ88" i="26"/>
  <c r="QX88" i="26"/>
  <c r="QW88" i="26"/>
  <c r="QU88" i="26"/>
  <c r="QT88" i="26"/>
  <c r="QS88" i="26"/>
  <c r="QR88" i="26"/>
  <c r="QQ88" i="26"/>
  <c r="QP88" i="26"/>
  <c r="QN88" i="26"/>
  <c r="QM88" i="26"/>
  <c r="QL88" i="26"/>
  <c r="QK88" i="26"/>
  <c r="QI88" i="26"/>
  <c r="QH88" i="26"/>
  <c r="QF88" i="26"/>
  <c r="QE88" i="26"/>
  <c r="QD88" i="26"/>
  <c r="QC88" i="26"/>
  <c r="QB88" i="26"/>
  <c r="QA88" i="26"/>
  <c r="PY88" i="26"/>
  <c r="PX88" i="26"/>
  <c r="PW88" i="26"/>
  <c r="PV88" i="26"/>
  <c r="PT88" i="26"/>
  <c r="PS88" i="26"/>
  <c r="PQ88" i="26"/>
  <c r="PP88" i="26"/>
  <c r="PO88" i="26"/>
  <c r="PN88" i="26"/>
  <c r="PM88" i="26"/>
  <c r="PL88" i="26"/>
  <c r="PJ88" i="26"/>
  <c r="PI88" i="26"/>
  <c r="PH88" i="26"/>
  <c r="PG88" i="26"/>
  <c r="PE88" i="26"/>
  <c r="PD88" i="26"/>
  <c r="PB88" i="26"/>
  <c r="PA88" i="26"/>
  <c r="OZ88" i="26"/>
  <c r="OY88" i="26"/>
  <c r="OX88" i="26"/>
  <c r="OW88" i="26"/>
  <c r="OU88" i="26"/>
  <c r="OT88" i="26"/>
  <c r="OS88" i="26"/>
  <c r="OR88" i="26"/>
  <c r="OP88" i="26"/>
  <c r="OO88" i="26"/>
  <c r="OM88" i="26"/>
  <c r="OL88" i="26"/>
  <c r="OK88" i="26"/>
  <c r="OJ88" i="26"/>
  <c r="OI88" i="26"/>
  <c r="OH88" i="26"/>
  <c r="OF88" i="26"/>
  <c r="OE88" i="26"/>
  <c r="OD88" i="26"/>
  <c r="OC88" i="26"/>
  <c r="OA88" i="26"/>
  <c r="NZ88" i="26"/>
  <c r="NX88" i="26"/>
  <c r="NW88" i="26"/>
  <c r="NV88" i="26"/>
  <c r="NU88" i="26"/>
  <c r="NT88" i="26"/>
  <c r="NS88" i="26"/>
  <c r="NQ88" i="26"/>
  <c r="NP88" i="26"/>
  <c r="NO88" i="26"/>
  <c r="NN88" i="26"/>
  <c r="NL88" i="26"/>
  <c r="NK88" i="26"/>
  <c r="NI88" i="26"/>
  <c r="NH88" i="26"/>
  <c r="NG88" i="26"/>
  <c r="NF88" i="26"/>
  <c r="NE88" i="26"/>
  <c r="ND88" i="26"/>
  <c r="NB88" i="26"/>
  <c r="NA88" i="26"/>
  <c r="MZ88" i="26"/>
  <c r="MY88" i="26"/>
  <c r="MW88" i="26"/>
  <c r="MV88" i="26"/>
  <c r="MT88" i="26"/>
  <c r="MS88" i="26"/>
  <c r="MR88" i="26"/>
  <c r="MQ88" i="26"/>
  <c r="MP88" i="26"/>
  <c r="MO88" i="26"/>
  <c r="MM88" i="26"/>
  <c r="ML88" i="26"/>
  <c r="MK88" i="26"/>
  <c r="MJ88" i="26"/>
  <c r="MH88" i="26"/>
  <c r="MG88" i="26"/>
  <c r="ME88" i="26"/>
  <c r="MD88" i="26"/>
  <c r="MC88" i="26"/>
  <c r="MB88" i="26"/>
  <c r="MA88" i="26"/>
  <c r="LZ88" i="26"/>
  <c r="LX88" i="26"/>
  <c r="LW88" i="26"/>
  <c r="LV88" i="26"/>
  <c r="LU88" i="26"/>
  <c r="LS88" i="26"/>
  <c r="LR88" i="26"/>
  <c r="LP88" i="26"/>
  <c r="LO88" i="26"/>
  <c r="LN88" i="26"/>
  <c r="LM88" i="26"/>
  <c r="LL88" i="26"/>
  <c r="LK88" i="26"/>
  <c r="LI88" i="26"/>
  <c r="LH88" i="26"/>
  <c r="LG88" i="26"/>
  <c r="LF88" i="26"/>
  <c r="LD88" i="26"/>
  <c r="LC88" i="26"/>
  <c r="LA88" i="26"/>
  <c r="KZ88" i="26"/>
  <c r="KY88" i="26"/>
  <c r="KX88" i="26"/>
  <c r="KW88" i="26"/>
  <c r="KV88" i="26"/>
  <c r="KT88" i="26"/>
  <c r="KS88" i="26"/>
  <c r="KR88" i="26"/>
  <c r="KQ88" i="26"/>
  <c r="KO88" i="26"/>
  <c r="KN88" i="26"/>
  <c r="KL88" i="26"/>
  <c r="KK88" i="26"/>
  <c r="KJ88" i="26"/>
  <c r="KI88" i="26"/>
  <c r="KH88" i="26"/>
  <c r="KG88" i="26"/>
  <c r="KE88" i="26"/>
  <c r="KD88" i="26"/>
  <c r="KC88" i="26"/>
  <c r="KB88" i="26"/>
  <c r="JZ88" i="26"/>
  <c r="JY88" i="26"/>
  <c r="JW88" i="26"/>
  <c r="JV88" i="26"/>
  <c r="JU88" i="26"/>
  <c r="JT88" i="26"/>
  <c r="JS88" i="26"/>
  <c r="JR88" i="26"/>
  <c r="JP88" i="26"/>
  <c r="JO88" i="26"/>
  <c r="JN88" i="26"/>
  <c r="JM88" i="26"/>
  <c r="JK88" i="26"/>
  <c r="JJ88" i="26"/>
  <c r="JH88" i="26"/>
  <c r="JG88" i="26"/>
  <c r="JF88" i="26"/>
  <c r="JE88" i="26"/>
  <c r="JD88" i="26"/>
  <c r="JC88" i="26"/>
  <c r="JA88" i="26"/>
  <c r="IZ88" i="26"/>
  <c r="IY88" i="26"/>
  <c r="IX88" i="26"/>
  <c r="IV88" i="26"/>
  <c r="IU88" i="26"/>
  <c r="IS88" i="26"/>
  <c r="IR88" i="26"/>
  <c r="IQ88" i="26"/>
  <c r="IP88" i="26"/>
  <c r="IO88" i="26"/>
  <c r="IN88" i="26"/>
  <c r="IL88" i="26"/>
  <c r="IK88" i="26"/>
  <c r="IJ88" i="26"/>
  <c r="II88" i="26"/>
  <c r="IG88" i="26"/>
  <c r="IF88" i="26"/>
  <c r="ID88" i="26"/>
  <c r="IC88" i="26"/>
  <c r="IB88" i="26"/>
  <c r="IA88" i="26"/>
  <c r="HZ88" i="26"/>
  <c r="HY88" i="26"/>
  <c r="HW88" i="26"/>
  <c r="HV88" i="26"/>
  <c r="HU88" i="26"/>
  <c r="HT88" i="26"/>
  <c r="HR88" i="26"/>
  <c r="HQ88" i="26"/>
  <c r="HO88" i="26"/>
  <c r="HN88" i="26"/>
  <c r="HM88" i="26"/>
  <c r="HL88" i="26"/>
  <c r="HK88" i="26"/>
  <c r="HJ88" i="26"/>
  <c r="HH88" i="26"/>
  <c r="HG88" i="26"/>
  <c r="HF88" i="26"/>
  <c r="HE88" i="26"/>
  <c r="HC88" i="26"/>
  <c r="HB88" i="26"/>
  <c r="GZ88" i="26"/>
  <c r="GY88" i="26"/>
  <c r="GX88" i="26"/>
  <c r="GW88" i="26"/>
  <c r="GV88" i="26"/>
  <c r="GU88" i="26"/>
  <c r="GS88" i="26"/>
  <c r="GR88" i="26"/>
  <c r="GQ88" i="26"/>
  <c r="GP88" i="26"/>
  <c r="GN88" i="26"/>
  <c r="GM88" i="26"/>
  <c r="GK88" i="26"/>
  <c r="GJ88" i="26"/>
  <c r="GI88" i="26"/>
  <c r="GH88" i="26"/>
  <c r="GG88" i="26"/>
  <c r="GF88" i="26"/>
  <c r="GD88" i="26"/>
  <c r="GC88" i="26"/>
  <c r="GB88" i="26"/>
  <c r="GA88" i="26"/>
  <c r="FY88" i="26"/>
  <c r="FX88" i="26"/>
  <c r="FV88" i="26"/>
  <c r="FU88" i="26"/>
  <c r="FT88" i="26"/>
  <c r="FS88" i="26"/>
  <c r="FR88" i="26"/>
  <c r="FQ88" i="26"/>
  <c r="FO88" i="26"/>
  <c r="FN88" i="26"/>
  <c r="FM88" i="26"/>
  <c r="FL88" i="26"/>
  <c r="FJ88" i="26"/>
  <c r="FI88" i="26"/>
  <c r="FG88" i="26"/>
  <c r="FF88" i="26"/>
  <c r="FE88" i="26"/>
  <c r="FD88" i="26"/>
  <c r="FC88" i="26"/>
  <c r="FB88" i="26"/>
  <c r="EZ88" i="26"/>
  <c r="EY88" i="26"/>
  <c r="EX88" i="26"/>
  <c r="EW88" i="26"/>
  <c r="EU88" i="26"/>
  <c r="ET88" i="26"/>
  <c r="ER88" i="26"/>
  <c r="EQ88" i="26"/>
  <c r="EP88" i="26"/>
  <c r="EO88" i="26"/>
  <c r="EN88" i="26"/>
  <c r="EM88" i="26"/>
  <c r="EK88" i="26"/>
  <c r="EJ88" i="26"/>
  <c r="EI88" i="26"/>
  <c r="EH88" i="26"/>
  <c r="EF88" i="26"/>
  <c r="EE88" i="26"/>
  <c r="EC88" i="26"/>
  <c r="EB88" i="26"/>
  <c r="EA88" i="26"/>
  <c r="DZ88" i="26"/>
  <c r="DY88" i="26"/>
  <c r="DX88" i="26"/>
  <c r="DV88" i="26"/>
  <c r="DU88" i="26"/>
  <c r="DT88" i="26"/>
  <c r="DS88" i="26"/>
  <c r="DQ88" i="26"/>
  <c r="DP88" i="26"/>
  <c r="DN88" i="26"/>
  <c r="DM88" i="26"/>
  <c r="DL88" i="26"/>
  <c r="DK88" i="26"/>
  <c r="DJ88" i="26"/>
  <c r="DI88" i="26"/>
  <c r="DG88" i="26"/>
  <c r="DF88" i="26"/>
  <c r="DE88" i="26"/>
  <c r="DD88" i="26"/>
  <c r="DB88" i="26"/>
  <c r="DA88" i="26"/>
  <c r="CY88" i="26"/>
  <c r="CX88" i="26"/>
  <c r="CW88" i="26"/>
  <c r="CV88" i="26"/>
  <c r="CU88" i="26"/>
  <c r="CT88" i="26"/>
  <c r="CR88" i="26"/>
  <c r="CQ88" i="26"/>
  <c r="CP88" i="26"/>
  <c r="CO88" i="26"/>
  <c r="CM88" i="26"/>
  <c r="CL88" i="26"/>
  <c r="CJ88" i="26"/>
  <c r="CI88" i="26"/>
  <c r="CH88" i="26"/>
  <c r="CG88" i="26"/>
  <c r="CF88" i="26"/>
  <c r="CE88" i="26"/>
  <c r="CC88" i="26"/>
  <c r="CB88" i="26"/>
  <c r="CA88" i="26"/>
  <c r="BZ88" i="26"/>
  <c r="BX88" i="26"/>
  <c r="BW88" i="26"/>
  <c r="BU88" i="26"/>
  <c r="BT88" i="26"/>
  <c r="BS88" i="26"/>
  <c r="BR88" i="26"/>
  <c r="BQ88" i="26"/>
  <c r="BP88" i="26"/>
  <c r="BN88" i="26"/>
  <c r="BM88" i="26"/>
  <c r="BL88" i="26"/>
  <c r="BK88" i="26"/>
  <c r="BI88" i="26"/>
  <c r="BH88" i="26"/>
  <c r="BF88" i="26"/>
  <c r="BE88" i="26"/>
  <c r="BD88" i="26"/>
  <c r="BC88" i="26"/>
  <c r="BB88" i="26"/>
  <c r="BA88" i="26"/>
  <c r="AY88" i="26"/>
  <c r="AX88" i="26"/>
  <c r="AW88" i="26"/>
  <c r="AV88" i="26"/>
  <c r="AT88" i="26"/>
  <c r="AS88" i="26"/>
  <c r="AQ88" i="26"/>
  <c r="AP88" i="26"/>
  <c r="AO88" i="26"/>
  <c r="AN88" i="26"/>
  <c r="AM88" i="26"/>
  <c r="AL88" i="26"/>
  <c r="AJ88" i="26"/>
  <c r="AI88" i="26"/>
  <c r="AH88" i="26"/>
  <c r="AG88" i="26"/>
  <c r="AE88" i="26"/>
  <c r="AD88" i="26"/>
  <c r="AB88" i="26"/>
  <c r="AA88" i="26"/>
  <c r="Z88" i="26"/>
  <c r="Y88" i="26"/>
  <c r="X88" i="26"/>
  <c r="W88" i="26"/>
  <c r="U88" i="26"/>
  <c r="T88" i="26"/>
  <c r="S88" i="26"/>
  <c r="R88" i="26"/>
  <c r="P88" i="26"/>
  <c r="O88" i="26"/>
  <c r="M88" i="26"/>
  <c r="L88" i="26"/>
  <c r="K88" i="26"/>
  <c r="J88" i="26"/>
  <c r="I88" i="26"/>
  <c r="H88" i="26"/>
  <c r="F88" i="26"/>
  <c r="E88" i="26"/>
  <c r="D88" i="26"/>
  <c r="C88" i="26"/>
  <c r="BWA69" i="26"/>
  <c r="BVZ69" i="26"/>
  <c r="BVX69" i="26"/>
  <c r="BVW69" i="26"/>
  <c r="BVV69" i="26"/>
  <c r="BVU69" i="26"/>
  <c r="BVT69" i="26"/>
  <c r="BVS69" i="26"/>
  <c r="BVQ69" i="26"/>
  <c r="BVP69" i="26"/>
  <c r="BVO69" i="26"/>
  <c r="BVN69" i="26"/>
  <c r="BVL69" i="26"/>
  <c r="BVK69" i="26"/>
  <c r="BVI69" i="26"/>
  <c r="BVH69" i="26"/>
  <c r="BVG69" i="26"/>
  <c r="BVF69" i="26"/>
  <c r="BVE69" i="26"/>
  <c r="BVD69" i="26"/>
  <c r="BVB69" i="26"/>
  <c r="BVA69" i="26"/>
  <c r="BUZ69" i="26"/>
  <c r="BUY69" i="26"/>
  <c r="BUW69" i="26"/>
  <c r="BUV69" i="26"/>
  <c r="BUT69" i="26"/>
  <c r="BUS69" i="26"/>
  <c r="BUR69" i="26"/>
  <c r="BUQ69" i="26"/>
  <c r="BUP69" i="26"/>
  <c r="BUO69" i="26"/>
  <c r="BUM69" i="26"/>
  <c r="BUL69" i="26"/>
  <c r="BUK69" i="26"/>
  <c r="BUJ69" i="26"/>
  <c r="BUH69" i="26"/>
  <c r="BUG69" i="26"/>
  <c r="BUE69" i="26"/>
  <c r="BUD69" i="26"/>
  <c r="BUC69" i="26"/>
  <c r="BUB69" i="26"/>
  <c r="BUA69" i="26"/>
  <c r="BTZ69" i="26"/>
  <c r="BTX69" i="26"/>
  <c r="BTW69" i="26"/>
  <c r="BTV69" i="26"/>
  <c r="BTU69" i="26"/>
  <c r="BTS69" i="26"/>
  <c r="BTR69" i="26"/>
  <c r="BTP69" i="26"/>
  <c r="BTO69" i="26"/>
  <c r="BTN69" i="26"/>
  <c r="BTM69" i="26"/>
  <c r="BTL69" i="26"/>
  <c r="BTK69" i="26"/>
  <c r="BTI69" i="26"/>
  <c r="BTH69" i="26"/>
  <c r="BTG69" i="26"/>
  <c r="BTF69" i="26"/>
  <c r="BTD69" i="26"/>
  <c r="BTC69" i="26"/>
  <c r="BTA69" i="26"/>
  <c r="BSZ69" i="26"/>
  <c r="BSY69" i="26"/>
  <c r="BSX69" i="26"/>
  <c r="BSW69" i="26"/>
  <c r="BSV69" i="26"/>
  <c r="BST69" i="26"/>
  <c r="BSS69" i="26"/>
  <c r="BSR69" i="26"/>
  <c r="BSQ69" i="26"/>
  <c r="BSO69" i="26"/>
  <c r="BSN69" i="26"/>
  <c r="BSL69" i="26"/>
  <c r="BSK69" i="26"/>
  <c r="BSJ69" i="26"/>
  <c r="BSI69" i="26"/>
  <c r="BSH69" i="26"/>
  <c r="BSG69" i="26"/>
  <c r="BSE69" i="26"/>
  <c r="BSD69" i="26"/>
  <c r="BSC69" i="26"/>
  <c r="BSB69" i="26"/>
  <c r="BRZ69" i="26"/>
  <c r="BRY69" i="26"/>
  <c r="BRW69" i="26"/>
  <c r="BRV69" i="26"/>
  <c r="BRU69" i="26"/>
  <c r="BRT69" i="26"/>
  <c r="BRS69" i="26"/>
  <c r="BRR69" i="26"/>
  <c r="BRP69" i="26"/>
  <c r="BRO69" i="26"/>
  <c r="BRN69" i="26"/>
  <c r="BRM69" i="26"/>
  <c r="BRK69" i="26"/>
  <c r="BRJ69" i="26"/>
  <c r="BRH69" i="26"/>
  <c r="BRG69" i="26"/>
  <c r="BRF69" i="26"/>
  <c r="BRE69" i="26"/>
  <c r="BRD69" i="26"/>
  <c r="BRC69" i="26"/>
  <c r="BRA69" i="26"/>
  <c r="BQZ69" i="26"/>
  <c r="BQY69" i="26"/>
  <c r="BQX69" i="26"/>
  <c r="BQV69" i="26"/>
  <c r="BQU69" i="26"/>
  <c r="BQS69" i="26"/>
  <c r="BQR69" i="26"/>
  <c r="BQQ69" i="26"/>
  <c r="BQP69" i="26"/>
  <c r="BQO69" i="26"/>
  <c r="BQN69" i="26"/>
  <c r="BQL69" i="26"/>
  <c r="BQK69" i="26"/>
  <c r="BQJ69" i="26"/>
  <c r="BQI69" i="26"/>
  <c r="BQG69" i="26"/>
  <c r="BQF69" i="26"/>
  <c r="BQD69" i="26"/>
  <c r="BQC69" i="26"/>
  <c r="BQB69" i="26"/>
  <c r="BQA69" i="26"/>
  <c r="BPZ69" i="26"/>
  <c r="BPY69" i="26"/>
  <c r="BPW69" i="26"/>
  <c r="BPV69" i="26"/>
  <c r="BPU69" i="26"/>
  <c r="BPT69" i="26"/>
  <c r="BPR69" i="26"/>
  <c r="BPQ69" i="26"/>
  <c r="BPO69" i="26"/>
  <c r="BPN69" i="26"/>
  <c r="BPM69" i="26"/>
  <c r="BPL69" i="26"/>
  <c r="BPK69" i="26"/>
  <c r="BPJ69" i="26"/>
  <c r="BPH69" i="26"/>
  <c r="BPG69" i="26"/>
  <c r="BPF69" i="26"/>
  <c r="BPE69" i="26"/>
  <c r="BPC69" i="26"/>
  <c r="BPB69" i="26"/>
  <c r="BOZ69" i="26"/>
  <c r="BOY69" i="26"/>
  <c r="BOX69" i="26"/>
  <c r="BOW69" i="26"/>
  <c r="BOV69" i="26"/>
  <c r="BOU69" i="26"/>
  <c r="BOS69" i="26"/>
  <c r="BOR69" i="26"/>
  <c r="BOQ69" i="26"/>
  <c r="BOP69" i="26"/>
  <c r="BON69" i="26"/>
  <c r="BOM69" i="26"/>
  <c r="BOK69" i="26"/>
  <c r="BOJ69" i="26"/>
  <c r="BOI69" i="26"/>
  <c r="BOH69" i="26"/>
  <c r="BOG69" i="26"/>
  <c r="BOF69" i="26"/>
  <c r="BOD69" i="26"/>
  <c r="BOC69" i="26"/>
  <c r="BOB69" i="26"/>
  <c r="BOA69" i="26"/>
  <c r="BNY69" i="26"/>
  <c r="BNX69" i="26"/>
  <c r="BNV69" i="26"/>
  <c r="BNU69" i="26"/>
  <c r="BNT69" i="26"/>
  <c r="BNS69" i="26"/>
  <c r="BNR69" i="26"/>
  <c r="BNQ69" i="26"/>
  <c r="BNO69" i="26"/>
  <c r="BNN69" i="26"/>
  <c r="BNM69" i="26"/>
  <c r="BNL69" i="26"/>
  <c r="BNJ69" i="26"/>
  <c r="BNI69" i="26"/>
  <c r="BNG69" i="26"/>
  <c r="BNF69" i="26"/>
  <c r="BNE69" i="26"/>
  <c r="BND69" i="26"/>
  <c r="BNC69" i="26"/>
  <c r="BNB69" i="26"/>
  <c r="BMZ69" i="26"/>
  <c r="BMY69" i="26"/>
  <c r="BMX69" i="26"/>
  <c r="BMW69" i="26"/>
  <c r="BMU69" i="26"/>
  <c r="BMT69" i="26"/>
  <c r="BMR69" i="26"/>
  <c r="BMQ69" i="26"/>
  <c r="BMP69" i="26"/>
  <c r="BMO69" i="26"/>
  <c r="BMN69" i="26"/>
  <c r="BMM69" i="26"/>
  <c r="BMK69" i="26"/>
  <c r="BMJ69" i="26"/>
  <c r="BMI69" i="26"/>
  <c r="BMH69" i="26"/>
  <c r="BMF69" i="26"/>
  <c r="BME69" i="26"/>
  <c r="BMC69" i="26"/>
  <c r="BMB69" i="26"/>
  <c r="BMA69" i="26"/>
  <c r="BLZ69" i="26"/>
  <c r="BLY69" i="26"/>
  <c r="BLX69" i="26"/>
  <c r="BLV69" i="26"/>
  <c r="BLU69" i="26"/>
  <c r="BLT69" i="26"/>
  <c r="BLS69" i="26"/>
  <c r="BLQ69" i="26"/>
  <c r="BLP69" i="26"/>
  <c r="BLN69" i="26"/>
  <c r="BLM69" i="26"/>
  <c r="BLL69" i="26"/>
  <c r="BLK69" i="26"/>
  <c r="BLJ69" i="26"/>
  <c r="BLI69" i="26"/>
  <c r="BLG69" i="26"/>
  <c r="BLF69" i="26"/>
  <c r="BLE69" i="26"/>
  <c r="BLD69" i="26"/>
  <c r="BLB69" i="26"/>
  <c r="BLA69" i="26"/>
  <c r="BKY69" i="26"/>
  <c r="BKX69" i="26"/>
  <c r="BKW69" i="26"/>
  <c r="BKV69" i="26"/>
  <c r="BKU69" i="26"/>
  <c r="BKT69" i="26"/>
  <c r="BKR69" i="26"/>
  <c r="BKQ69" i="26"/>
  <c r="BKP69" i="26"/>
  <c r="BKO69" i="26"/>
  <c r="BKM69" i="26"/>
  <c r="BKL69" i="26"/>
  <c r="BKJ69" i="26"/>
  <c r="BKI69" i="26"/>
  <c r="BKH69" i="26"/>
  <c r="BKG69" i="26"/>
  <c r="BKF69" i="26"/>
  <c r="BKE69" i="26"/>
  <c r="BKC69" i="26"/>
  <c r="BKB69" i="26"/>
  <c r="BKA69" i="26"/>
  <c r="BJZ69" i="26"/>
  <c r="BJX69" i="26"/>
  <c r="BJW69" i="26"/>
  <c r="BJU69" i="26"/>
  <c r="BJT69" i="26"/>
  <c r="BJS69" i="26"/>
  <c r="BJR69" i="26"/>
  <c r="BJQ69" i="26"/>
  <c r="BJP69" i="26"/>
  <c r="BJN69" i="26"/>
  <c r="BJM69" i="26"/>
  <c r="BJL69" i="26"/>
  <c r="BJK69" i="26"/>
  <c r="BJI69" i="26"/>
  <c r="BJH69" i="26"/>
  <c r="BJF69" i="26"/>
  <c r="BJE69" i="26"/>
  <c r="BJD69" i="26"/>
  <c r="BJC69" i="26"/>
  <c r="BJB69" i="26"/>
  <c r="BJA69" i="26"/>
  <c r="BIY69" i="26"/>
  <c r="BIX69" i="26"/>
  <c r="BIW69" i="26"/>
  <c r="BIV69" i="26"/>
  <c r="BIT69" i="26"/>
  <c r="BIS69" i="26"/>
  <c r="BIQ69" i="26"/>
  <c r="BIP69" i="26"/>
  <c r="BIO69" i="26"/>
  <c r="BIN69" i="26"/>
  <c r="BIM69" i="26"/>
  <c r="BIL69" i="26"/>
  <c r="BIJ69" i="26"/>
  <c r="BII69" i="26"/>
  <c r="BIH69" i="26"/>
  <c r="BIG69" i="26"/>
  <c r="BIE69" i="26"/>
  <c r="BID69" i="26"/>
  <c r="BIB69" i="26"/>
  <c r="BIA69" i="26"/>
  <c r="BHZ69" i="26"/>
  <c r="BHY69" i="26"/>
  <c r="BHX69" i="26"/>
  <c r="BHW69" i="26"/>
  <c r="BHU69" i="26"/>
  <c r="BHT69" i="26"/>
  <c r="BHS69" i="26"/>
  <c r="BHR69" i="26"/>
  <c r="BHP69" i="26"/>
  <c r="BHO69" i="26"/>
  <c r="BHM69" i="26"/>
  <c r="BHL69" i="26"/>
  <c r="BHK69" i="26"/>
  <c r="BHJ69" i="26"/>
  <c r="BHI69" i="26"/>
  <c r="BHH69" i="26"/>
  <c r="BHF69" i="26"/>
  <c r="BHE69" i="26"/>
  <c r="BHD69" i="26"/>
  <c r="BHC69" i="26"/>
  <c r="BHA69" i="26"/>
  <c r="BGZ69" i="26"/>
  <c r="BGX69" i="26"/>
  <c r="BGW69" i="26"/>
  <c r="BGV69" i="26"/>
  <c r="BGU69" i="26"/>
  <c r="BGT69" i="26"/>
  <c r="BGS69" i="26"/>
  <c r="BGQ69" i="26"/>
  <c r="BGP69" i="26"/>
  <c r="BGO69" i="26"/>
  <c r="BGN69" i="26"/>
  <c r="BGL69" i="26"/>
  <c r="BGK69" i="26"/>
  <c r="BGI69" i="26"/>
  <c r="BGH69" i="26"/>
  <c r="BGG69" i="26"/>
  <c r="BGF69" i="26"/>
  <c r="BGE69" i="26"/>
  <c r="BGD69" i="26"/>
  <c r="BGB69" i="26"/>
  <c r="BGA69" i="26"/>
  <c r="BFZ69" i="26"/>
  <c r="BFY69" i="26"/>
  <c r="BFW69" i="26"/>
  <c r="BFV69" i="26"/>
  <c r="BFT69" i="26"/>
  <c r="BFS69" i="26"/>
  <c r="BFR69" i="26"/>
  <c r="BFQ69" i="26"/>
  <c r="BFP69" i="26"/>
  <c r="BFO69" i="26"/>
  <c r="BFM69" i="26"/>
  <c r="BFL69" i="26"/>
  <c r="BFK69" i="26"/>
  <c r="BFJ69" i="26"/>
  <c r="BFH69" i="26"/>
  <c r="BFG69" i="26"/>
  <c r="BFE69" i="26"/>
  <c r="BFD69" i="26"/>
  <c r="BFC69" i="26"/>
  <c r="BFB69" i="26"/>
  <c r="BFA69" i="26"/>
  <c r="BEZ69" i="26"/>
  <c r="BEX69" i="26"/>
  <c r="BEW69" i="26"/>
  <c r="BEV69" i="26"/>
  <c r="BEU69" i="26"/>
  <c r="BES69" i="26"/>
  <c r="BER69" i="26"/>
  <c r="BEP69" i="26"/>
  <c r="BEO69" i="26"/>
  <c r="BEN69" i="26"/>
  <c r="BEM69" i="26"/>
  <c r="BEL69" i="26"/>
  <c r="BEK69" i="26"/>
  <c r="BEI69" i="26"/>
  <c r="BEH69" i="26"/>
  <c r="BEG69" i="26"/>
  <c r="BEF69" i="26"/>
  <c r="BED69" i="26"/>
  <c r="BEC69" i="26"/>
  <c r="BEA69" i="26"/>
  <c r="BDZ69" i="26"/>
  <c r="BDY69" i="26"/>
  <c r="BDX69" i="26"/>
  <c r="BDW69" i="26"/>
  <c r="BDV69" i="26"/>
  <c r="BDT69" i="26"/>
  <c r="BDS69" i="26"/>
  <c r="BDR69" i="26"/>
  <c r="BDQ69" i="26"/>
  <c r="BDO69" i="26"/>
  <c r="BDN69" i="26"/>
  <c r="BDL69" i="26"/>
  <c r="BDK69" i="26"/>
  <c r="BDJ69" i="26"/>
  <c r="BDI69" i="26"/>
  <c r="BDH69" i="26"/>
  <c r="BDG69" i="26"/>
  <c r="BDE69" i="26"/>
  <c r="BDD69" i="26"/>
  <c r="BDC69" i="26"/>
  <c r="BDB69" i="26"/>
  <c r="BCZ69" i="26"/>
  <c r="BCY69" i="26"/>
  <c r="BCW69" i="26"/>
  <c r="BCV69" i="26"/>
  <c r="BCU69" i="26"/>
  <c r="BCT69" i="26"/>
  <c r="BCS69" i="26"/>
  <c r="BCR69" i="26"/>
  <c r="BCP69" i="26"/>
  <c r="BCO69" i="26"/>
  <c r="BCN69" i="26"/>
  <c r="BCM69" i="26"/>
  <c r="BCK69" i="26"/>
  <c r="BCJ69" i="26"/>
  <c r="BCH69" i="26"/>
  <c r="BCG69" i="26"/>
  <c r="BCF69" i="26"/>
  <c r="BCE69" i="26"/>
  <c r="BCD69" i="26"/>
  <c r="BCC69" i="26"/>
  <c r="BCA69" i="26"/>
  <c r="BBZ69" i="26"/>
  <c r="BBY69" i="26"/>
  <c r="BBX69" i="26"/>
  <c r="BBV69" i="26"/>
  <c r="BBU69" i="26"/>
  <c r="BBS69" i="26"/>
  <c r="BBR69" i="26"/>
  <c r="BBQ69" i="26"/>
  <c r="BBP69" i="26"/>
  <c r="BBO69" i="26"/>
  <c r="BBN69" i="26"/>
  <c r="BBL69" i="26"/>
  <c r="BBK69" i="26"/>
  <c r="BBJ69" i="26"/>
  <c r="BBI69" i="26"/>
  <c r="BBG69" i="26"/>
  <c r="BBF69" i="26"/>
  <c r="BBD69" i="26"/>
  <c r="BBC69" i="26"/>
  <c r="BBB69" i="26"/>
  <c r="BBA69" i="26"/>
  <c r="BAZ69" i="26"/>
  <c r="BAY69" i="26"/>
  <c r="BAW69" i="26"/>
  <c r="BAV69" i="26"/>
  <c r="BAU69" i="26"/>
  <c r="BAT69" i="26"/>
  <c r="BAR69" i="26"/>
  <c r="BAQ69" i="26"/>
  <c r="BAO69" i="26"/>
  <c r="BAN69" i="26"/>
  <c r="BAM69" i="26"/>
  <c r="BAL69" i="26"/>
  <c r="BAK69" i="26"/>
  <c r="BAJ69" i="26"/>
  <c r="BAH69" i="26"/>
  <c r="BAG69" i="26"/>
  <c r="BAF69" i="26"/>
  <c r="BAE69" i="26"/>
  <c r="BAC69" i="26"/>
  <c r="BAB69" i="26"/>
  <c r="AZZ69" i="26"/>
  <c r="AZY69" i="26"/>
  <c r="AZX69" i="26"/>
  <c r="AZW69" i="26"/>
  <c r="AZV69" i="26"/>
  <c r="AZU69" i="26"/>
  <c r="AZS69" i="26"/>
  <c r="AZR69" i="26"/>
  <c r="AZQ69" i="26"/>
  <c r="AZP69" i="26"/>
  <c r="AZN69" i="26"/>
  <c r="AZM69" i="26"/>
  <c r="AZK69" i="26"/>
  <c r="AZJ69" i="26"/>
  <c r="AZI69" i="26"/>
  <c r="AZH69" i="26"/>
  <c r="AZG69" i="26"/>
  <c r="AZF69" i="26"/>
  <c r="AZD69" i="26"/>
  <c r="AZC69" i="26"/>
  <c r="AZB69" i="26"/>
  <c r="AZA69" i="26"/>
  <c r="AYY69" i="26"/>
  <c r="AYX69" i="26"/>
  <c r="AYV69" i="26"/>
  <c r="AYU69" i="26"/>
  <c r="AYT69" i="26"/>
  <c r="AYS69" i="26"/>
  <c r="AYR69" i="26"/>
  <c r="AYQ69" i="26"/>
  <c r="AYO69" i="26"/>
  <c r="AYN69" i="26"/>
  <c r="AYM69" i="26"/>
  <c r="AYL69" i="26"/>
  <c r="AYJ69" i="26"/>
  <c r="AYI69" i="26"/>
  <c r="AYG69" i="26"/>
  <c r="AYF69" i="26"/>
  <c r="AYE69" i="26"/>
  <c r="AYD69" i="26"/>
  <c r="AYC69" i="26"/>
  <c r="AYB69" i="26"/>
  <c r="AXZ69" i="26"/>
  <c r="AXY69" i="26"/>
  <c r="AXX69" i="26"/>
  <c r="AXW69" i="26"/>
  <c r="AXU69" i="26"/>
  <c r="AXT69" i="26"/>
  <c r="AXR69" i="26"/>
  <c r="AXQ69" i="26"/>
  <c r="AXP69" i="26"/>
  <c r="AXO69" i="26"/>
  <c r="AXN69" i="26"/>
  <c r="AXM69" i="26"/>
  <c r="AXK69" i="26"/>
  <c r="AXJ69" i="26"/>
  <c r="AXI69" i="26"/>
  <c r="AXH69" i="26"/>
  <c r="AXF69" i="26"/>
  <c r="AXE69" i="26"/>
  <c r="AXC69" i="26"/>
  <c r="AXB69" i="26"/>
  <c r="AXA69" i="26"/>
  <c r="AWZ69" i="26"/>
  <c r="AWY69" i="26"/>
  <c r="AWX69" i="26"/>
  <c r="AWV69" i="26"/>
  <c r="AWU69" i="26"/>
  <c r="AWT69" i="26"/>
  <c r="AWS69" i="26"/>
  <c r="AWQ69" i="26"/>
  <c r="AWP69" i="26"/>
  <c r="AWN69" i="26"/>
  <c r="AWM69" i="26"/>
  <c r="AWL69" i="26"/>
  <c r="AWK69" i="26"/>
  <c r="AWJ69" i="26"/>
  <c r="AWI69" i="26"/>
  <c r="AWG69" i="26"/>
  <c r="AWF69" i="26"/>
  <c r="AWE69" i="26"/>
  <c r="AWD69" i="26"/>
  <c r="AWB69" i="26"/>
  <c r="AWA69" i="26"/>
  <c r="AVY69" i="26"/>
  <c r="AVX69" i="26"/>
  <c r="AVW69" i="26"/>
  <c r="AVV69" i="26"/>
  <c r="AVU69" i="26"/>
  <c r="AVT69" i="26"/>
  <c r="AVR69" i="26"/>
  <c r="AVQ69" i="26"/>
  <c r="AVP69" i="26"/>
  <c r="AVO69" i="26"/>
  <c r="AVM69" i="26"/>
  <c r="AVL69" i="26"/>
  <c r="AVJ69" i="26"/>
  <c r="AVI69" i="26"/>
  <c r="AVH69" i="26"/>
  <c r="AVG69" i="26"/>
  <c r="AVF69" i="26"/>
  <c r="AVE69" i="26"/>
  <c r="AVC69" i="26"/>
  <c r="AVB69" i="26"/>
  <c r="AVA69" i="26"/>
  <c r="AUZ69" i="26"/>
  <c r="AUX69" i="26"/>
  <c r="AUW69" i="26"/>
  <c r="AUU69" i="26"/>
  <c r="AUT69" i="26"/>
  <c r="AUS69" i="26"/>
  <c r="AUR69" i="26"/>
  <c r="AUQ69" i="26"/>
  <c r="AUP69" i="26"/>
  <c r="AUN69" i="26"/>
  <c r="AUM69" i="26"/>
  <c r="AUL69" i="26"/>
  <c r="AUK69" i="26"/>
  <c r="AUI69" i="26"/>
  <c r="AUH69" i="26"/>
  <c r="AUF69" i="26"/>
  <c r="AUE69" i="26"/>
  <c r="AUD69" i="26"/>
  <c r="AUC69" i="26"/>
  <c r="AUB69" i="26"/>
  <c r="AUA69" i="26"/>
  <c r="ATY69" i="26"/>
  <c r="ATX69" i="26"/>
  <c r="ATW69" i="26"/>
  <c r="ATV69" i="26"/>
  <c r="ATT69" i="26"/>
  <c r="ATS69" i="26"/>
  <c r="ATQ69" i="26"/>
  <c r="ATP69" i="26"/>
  <c r="ATO69" i="26"/>
  <c r="ATN69" i="26"/>
  <c r="ATM69" i="26"/>
  <c r="ATL69" i="26"/>
  <c r="ATJ69" i="26"/>
  <c r="ATI69" i="26"/>
  <c r="ATH69" i="26"/>
  <c r="ATG69" i="26"/>
  <c r="ATE69" i="26"/>
  <c r="ATD69" i="26"/>
  <c r="ATB69" i="26"/>
  <c r="ATA69" i="26"/>
  <c r="ASZ69" i="26"/>
  <c r="ASY69" i="26"/>
  <c r="ASX69" i="26"/>
  <c r="ASW69" i="26"/>
  <c r="ASU69" i="26"/>
  <c r="AST69" i="26"/>
  <c r="ASS69" i="26"/>
  <c r="ASR69" i="26"/>
  <c r="ASP69" i="26"/>
  <c r="ASO69" i="26"/>
  <c r="ASM69" i="26"/>
  <c r="ASL69" i="26"/>
  <c r="ASK69" i="26"/>
  <c r="ASJ69" i="26"/>
  <c r="ASI69" i="26"/>
  <c r="ASH69" i="26"/>
  <c r="ASF69" i="26"/>
  <c r="ASE69" i="26"/>
  <c r="ASD69" i="26"/>
  <c r="ASC69" i="26"/>
  <c r="ASA69" i="26"/>
  <c r="ARZ69" i="26"/>
  <c r="ARX69" i="26"/>
  <c r="ARW69" i="26"/>
  <c r="ARV69" i="26"/>
  <c r="ARU69" i="26"/>
  <c r="ART69" i="26"/>
  <c r="ARS69" i="26"/>
  <c r="ARQ69" i="26"/>
  <c r="ARP69" i="26"/>
  <c r="ARO69" i="26"/>
  <c r="ARN69" i="26"/>
  <c r="ARL69" i="26"/>
  <c r="ARK69" i="26"/>
  <c r="ARI69" i="26"/>
  <c r="ARH69" i="26"/>
  <c r="ARG69" i="26"/>
  <c r="ARF69" i="26"/>
  <c r="ARE69" i="26"/>
  <c r="ARD69" i="26"/>
  <c r="ARB69" i="26"/>
  <c r="ARA69" i="26"/>
  <c r="AQZ69" i="26"/>
  <c r="AQY69" i="26"/>
  <c r="AQW69" i="26"/>
  <c r="AQV69" i="26"/>
  <c r="AQT69" i="26"/>
  <c r="AQS69" i="26"/>
  <c r="AQR69" i="26"/>
  <c r="AQQ69" i="26"/>
  <c r="AQP69" i="26"/>
  <c r="AQO69" i="26"/>
  <c r="AQM69" i="26"/>
  <c r="AQL69" i="26"/>
  <c r="AQK69" i="26"/>
  <c r="AQJ69" i="26"/>
  <c r="AQH69" i="26"/>
  <c r="AQG69" i="26"/>
  <c r="AQE69" i="26"/>
  <c r="AQD69" i="26"/>
  <c r="AQC69" i="26"/>
  <c r="AQB69" i="26"/>
  <c r="AQA69" i="26"/>
  <c r="APZ69" i="26"/>
  <c r="APX69" i="26"/>
  <c r="APW69" i="26"/>
  <c r="APV69" i="26"/>
  <c r="APU69" i="26"/>
  <c r="APS69" i="26"/>
  <c r="APR69" i="26"/>
  <c r="APP69" i="26"/>
  <c r="APO69" i="26"/>
  <c r="APN69" i="26"/>
  <c r="APM69" i="26"/>
  <c r="APL69" i="26"/>
  <c r="APK69" i="26"/>
  <c r="API69" i="26"/>
  <c r="APH69" i="26"/>
  <c r="APG69" i="26"/>
  <c r="APF69" i="26"/>
  <c r="APD69" i="26"/>
  <c r="APC69" i="26"/>
  <c r="APA69" i="26"/>
  <c r="AOZ69" i="26"/>
  <c r="AOY69" i="26"/>
  <c r="AOX69" i="26"/>
  <c r="AOW69" i="26"/>
  <c r="AOV69" i="26"/>
  <c r="AOT69" i="26"/>
  <c r="AOS69" i="26"/>
  <c r="AOR69" i="26"/>
  <c r="AOQ69" i="26"/>
  <c r="AOO69" i="26"/>
  <c r="AON69" i="26"/>
  <c r="AOL69" i="26"/>
  <c r="AOK69" i="26"/>
  <c r="AOJ69" i="26"/>
  <c r="AOI69" i="26"/>
  <c r="AOH69" i="26"/>
  <c r="AOG69" i="26"/>
  <c r="AOE69" i="26"/>
  <c r="AOD69" i="26"/>
  <c r="AOC69" i="26"/>
  <c r="AOB69" i="26"/>
  <c r="ANZ69" i="26"/>
  <c r="ANY69" i="26"/>
  <c r="ANW69" i="26"/>
  <c r="ANV69" i="26"/>
  <c r="ANU69" i="26"/>
  <c r="ANT69" i="26"/>
  <c r="ANS69" i="26"/>
  <c r="ANR69" i="26"/>
  <c r="ANP69" i="26"/>
  <c r="ANO69" i="26"/>
  <c r="ANN69" i="26"/>
  <c r="ANM69" i="26"/>
  <c r="ANK69" i="26"/>
  <c r="ANJ69" i="26"/>
  <c r="ANH69" i="26"/>
  <c r="ANG69" i="26"/>
  <c r="ANF69" i="26"/>
  <c r="ANE69" i="26"/>
  <c r="AND69" i="26"/>
  <c r="ANC69" i="26"/>
  <c r="ANA69" i="26"/>
  <c r="AMZ69" i="26"/>
  <c r="AMY69" i="26"/>
  <c r="AMX69" i="26"/>
  <c r="AMV69" i="26"/>
  <c r="AMU69" i="26"/>
  <c r="AMS69" i="26"/>
  <c r="AMR69" i="26"/>
  <c r="AMQ69" i="26"/>
  <c r="AMP69" i="26"/>
  <c r="AMO69" i="26"/>
  <c r="AMN69" i="26"/>
  <c r="AML69" i="26"/>
  <c r="AMK69" i="26"/>
  <c r="AMJ69" i="26"/>
  <c r="AMI69" i="26"/>
  <c r="AMG69" i="26"/>
  <c r="AMF69" i="26"/>
  <c r="AMD69" i="26"/>
  <c r="AMC69" i="26"/>
  <c r="AMB69" i="26"/>
  <c r="AMA69" i="26"/>
  <c r="ALZ69" i="26"/>
  <c r="ALY69" i="26"/>
  <c r="ALW69" i="26"/>
  <c r="ALV69" i="26"/>
  <c r="ALU69" i="26"/>
  <c r="ALT69" i="26"/>
  <c r="ALR69" i="26"/>
  <c r="ALQ69" i="26"/>
  <c r="ALO69" i="26"/>
  <c r="ALN69" i="26"/>
  <c r="ALM69" i="26"/>
  <c r="ALL69" i="26"/>
  <c r="ALK69" i="26"/>
  <c r="ALJ69" i="26"/>
  <c r="ALH69" i="26"/>
  <c r="ALG69" i="26"/>
  <c r="ALF69" i="26"/>
  <c r="ALE69" i="26"/>
  <c r="ALC69" i="26"/>
  <c r="ALB69" i="26"/>
  <c r="AKZ69" i="26"/>
  <c r="AKY69" i="26"/>
  <c r="AKX69" i="26"/>
  <c r="AKW69" i="26"/>
  <c r="AKV69" i="26"/>
  <c r="AKU69" i="26"/>
  <c r="AKS69" i="26"/>
  <c r="AKR69" i="26"/>
  <c r="AKQ69" i="26"/>
  <c r="AKP69" i="26"/>
  <c r="AKN69" i="26"/>
  <c r="AKM69" i="26"/>
  <c r="AKK69" i="26"/>
  <c r="AKJ69" i="26"/>
  <c r="AKI69" i="26"/>
  <c r="AKH69" i="26"/>
  <c r="AKG69" i="26"/>
  <c r="AKF69" i="26"/>
  <c r="AKD69" i="26"/>
  <c r="AKC69" i="26"/>
  <c r="AKB69" i="26"/>
  <c r="AKA69" i="26"/>
  <c r="AJY69" i="26"/>
  <c r="AJX69" i="26"/>
  <c r="AJV69" i="26"/>
  <c r="AJU69" i="26"/>
  <c r="AJT69" i="26"/>
  <c r="AJS69" i="26"/>
  <c r="AJR69" i="26"/>
  <c r="AJQ69" i="26"/>
  <c r="AJO69" i="26"/>
  <c r="AJN69" i="26"/>
  <c r="AJM69" i="26"/>
  <c r="AJL69" i="26"/>
  <c r="AJJ69" i="26"/>
  <c r="AJI69" i="26"/>
  <c r="AJG69" i="26"/>
  <c r="AJF69" i="26"/>
  <c r="AJE69" i="26"/>
  <c r="AJD69" i="26"/>
  <c r="AJC69" i="26"/>
  <c r="AJB69" i="26"/>
  <c r="AIZ69" i="26"/>
  <c r="AIY69" i="26"/>
  <c r="AIX69" i="26"/>
  <c r="AIW69" i="26"/>
  <c r="AIU69" i="26"/>
  <c r="AIT69" i="26"/>
  <c r="AIR69" i="26"/>
  <c r="AIQ69" i="26"/>
  <c r="AIP69" i="26"/>
  <c r="AIO69" i="26"/>
  <c r="AIN69" i="26"/>
  <c r="AIM69" i="26"/>
  <c r="AIK69" i="26"/>
  <c r="AIJ69" i="26"/>
  <c r="AII69" i="26"/>
  <c r="AIH69" i="26"/>
  <c r="AIF69" i="26"/>
  <c r="AIE69" i="26"/>
  <c r="AIC69" i="26"/>
  <c r="AIB69" i="26"/>
  <c r="AIA69" i="26"/>
  <c r="AHZ69" i="26"/>
  <c r="AHY69" i="26"/>
  <c r="AHX69" i="26"/>
  <c r="AHV69" i="26"/>
  <c r="AHU69" i="26"/>
  <c r="AHT69" i="26"/>
  <c r="AHS69" i="26"/>
  <c r="AHQ69" i="26"/>
  <c r="AHP69" i="26"/>
  <c r="AHN69" i="26"/>
  <c r="AHM69" i="26"/>
  <c r="AHL69" i="26"/>
  <c r="AHK69" i="26"/>
  <c r="AHJ69" i="26"/>
  <c r="AHI69" i="26"/>
  <c r="AHG69" i="26"/>
  <c r="AHF69" i="26"/>
  <c r="AHE69" i="26"/>
  <c r="AHD69" i="26"/>
  <c r="AHB69" i="26"/>
  <c r="AHA69" i="26"/>
  <c r="AGY69" i="26"/>
  <c r="AGX69" i="26"/>
  <c r="AGW69" i="26"/>
  <c r="AGV69" i="26"/>
  <c r="AGU69" i="26"/>
  <c r="AGT69" i="26"/>
  <c r="AGR69" i="26"/>
  <c r="AGQ69" i="26"/>
  <c r="AGP69" i="26"/>
  <c r="AGO69" i="26"/>
  <c r="AGM69" i="26"/>
  <c r="AGL69" i="26"/>
  <c r="AGJ69" i="26"/>
  <c r="AGI69" i="26"/>
  <c r="AGH69" i="26"/>
  <c r="AGG69" i="26"/>
  <c r="AGF69" i="26"/>
  <c r="AGE69" i="26"/>
  <c r="AGC69" i="26"/>
  <c r="AGB69" i="26"/>
  <c r="AGA69" i="26"/>
  <c r="AFZ69" i="26"/>
  <c r="AFX69" i="26"/>
  <c r="AFW69" i="26"/>
  <c r="AFU69" i="26"/>
  <c r="AFT69" i="26"/>
  <c r="AFS69" i="26"/>
  <c r="AFR69" i="26"/>
  <c r="AFQ69" i="26"/>
  <c r="AFP69" i="26"/>
  <c r="AFN69" i="26"/>
  <c r="AFM69" i="26"/>
  <c r="AFL69" i="26"/>
  <c r="AFK69" i="26"/>
  <c r="AFI69" i="26"/>
  <c r="AFH69" i="26"/>
  <c r="AFF69" i="26"/>
  <c r="AFE69" i="26"/>
  <c r="AFD69" i="26"/>
  <c r="AFC69" i="26"/>
  <c r="AFB69" i="26"/>
  <c r="AFA69" i="26"/>
  <c r="AEY69" i="26"/>
  <c r="AEX69" i="26"/>
  <c r="AEW69" i="26"/>
  <c r="AEV69" i="26"/>
  <c r="AET69" i="26"/>
  <c r="AES69" i="26"/>
  <c r="AEQ69" i="26"/>
  <c r="AEP69" i="26"/>
  <c r="AEO69" i="26"/>
  <c r="AEN69" i="26"/>
  <c r="AEM69" i="26"/>
  <c r="AEL69" i="26"/>
  <c r="AEJ69" i="26"/>
  <c r="AEI69" i="26"/>
  <c r="AEH69" i="26"/>
  <c r="AEG69" i="26"/>
  <c r="AEE69" i="26"/>
  <c r="AED69" i="26"/>
  <c r="AEB69" i="26"/>
  <c r="AEA69" i="26"/>
  <c r="ADZ69" i="26"/>
  <c r="ADY69" i="26"/>
  <c r="ADX69" i="26"/>
  <c r="ADW69" i="26"/>
  <c r="ADU69" i="26"/>
  <c r="ADT69" i="26"/>
  <c r="ADS69" i="26"/>
  <c r="ADR69" i="26"/>
  <c r="ADP69" i="26"/>
  <c r="ADO69" i="26"/>
  <c r="ADM69" i="26"/>
  <c r="ADL69" i="26"/>
  <c r="ADK69" i="26"/>
  <c r="ADJ69" i="26"/>
  <c r="ADI69" i="26"/>
  <c r="ADH69" i="26"/>
  <c r="ADF69" i="26"/>
  <c r="ADE69" i="26"/>
  <c r="ADD69" i="26"/>
  <c r="ADC69" i="26"/>
  <c r="ADA69" i="26"/>
  <c r="ACZ69" i="26"/>
  <c r="ACX69" i="26"/>
  <c r="ACW69" i="26"/>
  <c r="ACV69" i="26"/>
  <c r="ACU69" i="26"/>
  <c r="ACT69" i="26"/>
  <c r="ACS69" i="26"/>
  <c r="ACQ69" i="26"/>
  <c r="ACP69" i="26"/>
  <c r="ACO69" i="26"/>
  <c r="ACN69" i="26"/>
  <c r="ACL69" i="26"/>
  <c r="ACK69" i="26"/>
  <c r="ACI69" i="26"/>
  <c r="ACH69" i="26"/>
  <c r="ACG69" i="26"/>
  <c r="ACF69" i="26"/>
  <c r="ACE69" i="26"/>
  <c r="ACD69" i="26"/>
  <c r="ACB69" i="26"/>
  <c r="ACA69" i="26"/>
  <c r="ABZ69" i="26"/>
  <c r="ABY69" i="26"/>
  <c r="ABW69" i="26"/>
  <c r="ABV69" i="26"/>
  <c r="ABT69" i="26"/>
  <c r="ABS69" i="26"/>
  <c r="ABR69" i="26"/>
  <c r="ABQ69" i="26"/>
  <c r="ABP69" i="26"/>
  <c r="ABO69" i="26"/>
  <c r="ABM69" i="26"/>
  <c r="ABL69" i="26"/>
  <c r="ABK69" i="26"/>
  <c r="ABJ69" i="26"/>
  <c r="ABH69" i="26"/>
  <c r="ABG69" i="26"/>
  <c r="ABE69" i="26"/>
  <c r="ABD69" i="26"/>
  <c r="ABC69" i="26"/>
  <c r="ABB69" i="26"/>
  <c r="ABA69" i="26"/>
  <c r="AAZ69" i="26"/>
  <c r="AAX69" i="26"/>
  <c r="AAW69" i="26"/>
  <c r="AAV69" i="26"/>
  <c r="AAU69" i="26"/>
  <c r="AAS69" i="26"/>
  <c r="AAR69" i="26"/>
  <c r="AAP69" i="26"/>
  <c r="AAO69" i="26"/>
  <c r="AAN69" i="26"/>
  <c r="AAM69" i="26"/>
  <c r="AAL69" i="26"/>
  <c r="AAK69" i="26"/>
  <c r="AAI69" i="26"/>
  <c r="AAH69" i="26"/>
  <c r="AAG69" i="26"/>
  <c r="AAF69" i="26"/>
  <c r="AAD69" i="26"/>
  <c r="AAC69" i="26"/>
  <c r="AAA69" i="26"/>
  <c r="ZZ69" i="26"/>
  <c r="ZY69" i="26"/>
  <c r="ZX69" i="26"/>
  <c r="ZW69" i="26"/>
  <c r="ZV69" i="26"/>
  <c r="ZT69" i="26"/>
  <c r="ZS69" i="26"/>
  <c r="ZR69" i="26"/>
  <c r="ZQ69" i="26"/>
  <c r="ZO69" i="26"/>
  <c r="ZN69" i="26"/>
  <c r="ZL69" i="26"/>
  <c r="ZK69" i="26"/>
  <c r="ZJ69" i="26"/>
  <c r="ZI69" i="26"/>
  <c r="ZH69" i="26"/>
  <c r="ZG69" i="26"/>
  <c r="ZE69" i="26"/>
  <c r="ZD69" i="26"/>
  <c r="ZC69" i="26"/>
  <c r="ZB69" i="26"/>
  <c r="YZ69" i="26"/>
  <c r="YY69" i="26"/>
  <c r="YW69" i="26"/>
  <c r="YV69" i="26"/>
  <c r="YU69" i="26"/>
  <c r="YT69" i="26"/>
  <c r="YS69" i="26"/>
  <c r="YR69" i="26"/>
  <c r="YP69" i="26"/>
  <c r="YO69" i="26"/>
  <c r="YN69" i="26"/>
  <c r="YM69" i="26"/>
  <c r="YK69" i="26"/>
  <c r="YJ69" i="26"/>
  <c r="YH69" i="26"/>
  <c r="YG69" i="26"/>
  <c r="YF69" i="26"/>
  <c r="YE69" i="26"/>
  <c r="YD69" i="26"/>
  <c r="YC69" i="26"/>
  <c r="YA69" i="26"/>
  <c r="XZ69" i="26"/>
  <c r="XY69" i="26"/>
  <c r="XX69" i="26"/>
  <c r="XV69" i="26"/>
  <c r="XU69" i="26"/>
  <c r="XS69" i="26"/>
  <c r="XR69" i="26"/>
  <c r="XQ69" i="26"/>
  <c r="XP69" i="26"/>
  <c r="XO69" i="26"/>
  <c r="XN69" i="26"/>
  <c r="XL69" i="26"/>
  <c r="XK69" i="26"/>
  <c r="XJ69" i="26"/>
  <c r="XI69" i="26"/>
  <c r="XG69" i="26"/>
  <c r="XF69" i="26"/>
  <c r="XD69" i="26"/>
  <c r="XC69" i="26"/>
  <c r="XB69" i="26"/>
  <c r="XA69" i="26"/>
  <c r="WZ69" i="26"/>
  <c r="WY69" i="26"/>
  <c r="WW69" i="26"/>
  <c r="WV69" i="26"/>
  <c r="WU69" i="26"/>
  <c r="WT69" i="26"/>
  <c r="WR69" i="26"/>
  <c r="WQ69" i="26"/>
  <c r="WO69" i="26"/>
  <c r="WN69" i="26"/>
  <c r="WM69" i="26"/>
  <c r="WL69" i="26"/>
  <c r="WK69" i="26"/>
  <c r="WJ69" i="26"/>
  <c r="WH69" i="26"/>
  <c r="WG69" i="26"/>
  <c r="WF69" i="26"/>
  <c r="WE69" i="26"/>
  <c r="WC69" i="26"/>
  <c r="WB69" i="26"/>
  <c r="VZ69" i="26"/>
  <c r="VY69" i="26"/>
  <c r="VX69" i="26"/>
  <c r="VW69" i="26"/>
  <c r="VV69" i="26"/>
  <c r="VU69" i="26"/>
  <c r="VS69" i="26"/>
  <c r="VR69" i="26"/>
  <c r="VQ69" i="26"/>
  <c r="VP69" i="26"/>
  <c r="VN69" i="26"/>
  <c r="VM69" i="26"/>
  <c r="VK69" i="26"/>
  <c r="VJ69" i="26"/>
  <c r="VI69" i="26"/>
  <c r="VH69" i="26"/>
  <c r="VG69" i="26"/>
  <c r="VF69" i="26"/>
  <c r="VD69" i="26"/>
  <c r="VC69" i="26"/>
  <c r="VB69" i="26"/>
  <c r="VA69" i="26"/>
  <c r="UY69" i="26"/>
  <c r="UX69" i="26"/>
  <c r="UV69" i="26"/>
  <c r="UU69" i="26"/>
  <c r="UT69" i="26"/>
  <c r="US69" i="26"/>
  <c r="UR69" i="26"/>
  <c r="UQ69" i="26"/>
  <c r="UO69" i="26"/>
  <c r="UN69" i="26"/>
  <c r="UM69" i="26"/>
  <c r="UL69" i="26"/>
  <c r="UJ69" i="26"/>
  <c r="UI69" i="26"/>
  <c r="UG69" i="26"/>
  <c r="UF69" i="26"/>
  <c r="UE69" i="26"/>
  <c r="UD69" i="26"/>
  <c r="UC69" i="26"/>
  <c r="UB69" i="26"/>
  <c r="TZ69" i="26"/>
  <c r="TY69" i="26"/>
  <c r="TX69" i="26"/>
  <c r="TW69" i="26"/>
  <c r="TU69" i="26"/>
  <c r="TT69" i="26"/>
  <c r="TR69" i="26"/>
  <c r="TQ69" i="26"/>
  <c r="TP69" i="26"/>
  <c r="TO69" i="26"/>
  <c r="TN69" i="26"/>
  <c r="TM69" i="26"/>
  <c r="TK69" i="26"/>
  <c r="TJ69" i="26"/>
  <c r="TI69" i="26"/>
  <c r="TH69" i="26"/>
  <c r="TF69" i="26"/>
  <c r="TE69" i="26"/>
  <c r="TC69" i="26"/>
  <c r="TB69" i="26"/>
  <c r="TA69" i="26"/>
  <c r="SZ69" i="26"/>
  <c r="SY69" i="26"/>
  <c r="SX69" i="26"/>
  <c r="SV69" i="26"/>
  <c r="SU69" i="26"/>
  <c r="ST69" i="26"/>
  <c r="SS69" i="26"/>
  <c r="SQ69" i="26"/>
  <c r="SP69" i="26"/>
  <c r="SN69" i="26"/>
  <c r="SM69" i="26"/>
  <c r="SL69" i="26"/>
  <c r="SK69" i="26"/>
  <c r="SJ69" i="26"/>
  <c r="SI69" i="26"/>
  <c r="SG69" i="26"/>
  <c r="SF69" i="26"/>
  <c r="SE69" i="26"/>
  <c r="SD69" i="26"/>
  <c r="SB69" i="26"/>
  <c r="SA69" i="26"/>
  <c r="RY69" i="26"/>
  <c r="RX69" i="26"/>
  <c r="RW69" i="26"/>
  <c r="RV69" i="26"/>
  <c r="RU69" i="26"/>
  <c r="RT69" i="26"/>
  <c r="RR69" i="26"/>
  <c r="RQ69" i="26"/>
  <c r="RP69" i="26"/>
  <c r="RO69" i="26"/>
  <c r="RM69" i="26"/>
  <c r="RL69" i="26"/>
  <c r="RJ69" i="26"/>
  <c r="RI69" i="26"/>
  <c r="RH69" i="26"/>
  <c r="RG69" i="26"/>
  <c r="RF69" i="26"/>
  <c r="RE69" i="26"/>
  <c r="RC69" i="26"/>
  <c r="RB69" i="26"/>
  <c r="RA69" i="26"/>
  <c r="QZ69" i="26"/>
  <c r="QX69" i="26"/>
  <c r="QW69" i="26"/>
  <c r="QU69" i="26"/>
  <c r="QT69" i="26"/>
  <c r="QS69" i="26"/>
  <c r="QR69" i="26"/>
  <c r="QQ69" i="26"/>
  <c r="QP69" i="26"/>
  <c r="QN69" i="26"/>
  <c r="QM69" i="26"/>
  <c r="QL69" i="26"/>
  <c r="QK69" i="26"/>
  <c r="QI69" i="26"/>
  <c r="QH69" i="26"/>
  <c r="QF69" i="26"/>
  <c r="QE69" i="26"/>
  <c r="QD69" i="26"/>
  <c r="QC69" i="26"/>
  <c r="QB69" i="26"/>
  <c r="QA69" i="26"/>
  <c r="PY69" i="26"/>
  <c r="PX69" i="26"/>
  <c r="PW69" i="26"/>
  <c r="PV69" i="26"/>
  <c r="PT69" i="26"/>
  <c r="PS69" i="26"/>
  <c r="PQ69" i="26"/>
  <c r="PP69" i="26"/>
  <c r="PO69" i="26"/>
  <c r="PN69" i="26"/>
  <c r="PM69" i="26"/>
  <c r="PL69" i="26"/>
  <c r="PJ69" i="26"/>
  <c r="PI69" i="26"/>
  <c r="PH69" i="26"/>
  <c r="PG69" i="26"/>
  <c r="PE69" i="26"/>
  <c r="PD69" i="26"/>
  <c r="PB69" i="26"/>
  <c r="PA69" i="26"/>
  <c r="OZ69" i="26"/>
  <c r="OY69" i="26"/>
  <c r="OX69" i="26"/>
  <c r="OW69" i="26"/>
  <c r="OU69" i="26"/>
  <c r="OT69" i="26"/>
  <c r="OS69" i="26"/>
  <c r="OR69" i="26"/>
  <c r="OP69" i="26"/>
  <c r="OO69" i="26"/>
  <c r="OM69" i="26"/>
  <c r="OL69" i="26"/>
  <c r="OK69" i="26"/>
  <c r="OJ69" i="26"/>
  <c r="OI69" i="26"/>
  <c r="OH69" i="26"/>
  <c r="OF69" i="26"/>
  <c r="OE69" i="26"/>
  <c r="OD69" i="26"/>
  <c r="OC69" i="26"/>
  <c r="OA69" i="26"/>
  <c r="NZ69" i="26"/>
  <c r="NX69" i="26"/>
  <c r="NW69" i="26"/>
  <c r="NV69" i="26"/>
  <c r="NU69" i="26"/>
  <c r="NT69" i="26"/>
  <c r="NS69" i="26"/>
  <c r="NQ69" i="26"/>
  <c r="NP69" i="26"/>
  <c r="NO69" i="26"/>
  <c r="NN69" i="26"/>
  <c r="NL69" i="26"/>
  <c r="NK69" i="26"/>
  <c r="NI69" i="26"/>
  <c r="NH69" i="26"/>
  <c r="NG69" i="26"/>
  <c r="NF69" i="26"/>
  <c r="NE69" i="26"/>
  <c r="ND69" i="26"/>
  <c r="NB69" i="26"/>
  <c r="NA69" i="26"/>
  <c r="MZ69" i="26"/>
  <c r="MY69" i="26"/>
  <c r="MW69" i="26"/>
  <c r="MV69" i="26"/>
  <c r="MT69" i="26"/>
  <c r="MS69" i="26"/>
  <c r="MR69" i="26"/>
  <c r="MQ69" i="26"/>
  <c r="MP69" i="26"/>
  <c r="MO69" i="26"/>
  <c r="MM69" i="26"/>
  <c r="ML69" i="26"/>
  <c r="MK69" i="26"/>
  <c r="MJ69" i="26"/>
  <c r="MH69" i="26"/>
  <c r="MG69" i="26"/>
  <c r="ME69" i="26"/>
  <c r="MD69" i="26"/>
  <c r="MC69" i="26"/>
  <c r="MB69" i="26"/>
  <c r="MA69" i="26"/>
  <c r="LZ69" i="26"/>
  <c r="LX69" i="26"/>
  <c r="LW69" i="26"/>
  <c r="LV69" i="26"/>
  <c r="LU69" i="26"/>
  <c r="LS69" i="26"/>
  <c r="LR69" i="26"/>
  <c r="LP69" i="26"/>
  <c r="LO69" i="26"/>
  <c r="LN69" i="26"/>
  <c r="LM69" i="26"/>
  <c r="LL69" i="26"/>
  <c r="LK69" i="26"/>
  <c r="LI69" i="26"/>
  <c r="LH69" i="26"/>
  <c r="LG69" i="26"/>
  <c r="LF69" i="26"/>
  <c r="LD69" i="26"/>
  <c r="LC69" i="26"/>
  <c r="LA69" i="26"/>
  <c r="KZ69" i="26"/>
  <c r="KY69" i="26"/>
  <c r="KX69" i="26"/>
  <c r="KW69" i="26"/>
  <c r="KV69" i="26"/>
  <c r="KT69" i="26"/>
  <c r="KS69" i="26"/>
  <c r="KR69" i="26"/>
  <c r="KQ69" i="26"/>
  <c r="KO69" i="26"/>
  <c r="KN69" i="26"/>
  <c r="KL69" i="26"/>
  <c r="KK69" i="26"/>
  <c r="KJ69" i="26"/>
  <c r="KI69" i="26"/>
  <c r="KH69" i="26"/>
  <c r="KG69" i="26"/>
  <c r="KE69" i="26"/>
  <c r="KD69" i="26"/>
  <c r="KC69" i="26"/>
  <c r="KB69" i="26"/>
  <c r="JZ69" i="26"/>
  <c r="JY69" i="26"/>
  <c r="JW69" i="26"/>
  <c r="JV69" i="26"/>
  <c r="JU69" i="26"/>
  <c r="JT69" i="26"/>
  <c r="JS69" i="26"/>
  <c r="JR69" i="26"/>
  <c r="JP69" i="26"/>
  <c r="JO69" i="26"/>
  <c r="JN69" i="26"/>
  <c r="JM69" i="26"/>
  <c r="JK69" i="26"/>
  <c r="JJ69" i="26"/>
  <c r="JH69" i="26"/>
  <c r="JG69" i="26"/>
  <c r="JF69" i="26"/>
  <c r="JE69" i="26"/>
  <c r="JD69" i="26"/>
  <c r="JC69" i="26"/>
  <c r="JA69" i="26"/>
  <c r="IZ69" i="26"/>
  <c r="IY69" i="26"/>
  <c r="IX69" i="26"/>
  <c r="IV69" i="26"/>
  <c r="IU69" i="26"/>
  <c r="IS69" i="26"/>
  <c r="IR69" i="26"/>
  <c r="IQ69" i="26"/>
  <c r="IP69" i="26"/>
  <c r="IO69" i="26"/>
  <c r="IN69" i="26"/>
  <c r="IL69" i="26"/>
  <c r="IK69" i="26"/>
  <c r="IJ69" i="26"/>
  <c r="II69" i="26"/>
  <c r="IG69" i="26"/>
  <c r="IF69" i="26"/>
  <c r="ID69" i="26"/>
  <c r="IC69" i="26"/>
  <c r="IB69" i="26"/>
  <c r="IA69" i="26"/>
  <c r="HZ69" i="26"/>
  <c r="HY69" i="26"/>
  <c r="HW69" i="26"/>
  <c r="HV69" i="26"/>
  <c r="HU69" i="26"/>
  <c r="HT69" i="26"/>
  <c r="HR69" i="26"/>
  <c r="HQ69" i="26"/>
  <c r="HO69" i="26"/>
  <c r="HN69" i="26"/>
  <c r="HM69" i="26"/>
  <c r="HL69" i="26"/>
  <c r="HK69" i="26"/>
  <c r="HJ69" i="26"/>
  <c r="HH69" i="26"/>
  <c r="HG69" i="26"/>
  <c r="HF69" i="26"/>
  <c r="HE69" i="26"/>
  <c r="HC69" i="26"/>
  <c r="HB69" i="26"/>
  <c r="GZ69" i="26"/>
  <c r="GY69" i="26"/>
  <c r="GX69" i="26"/>
  <c r="GW69" i="26"/>
  <c r="GV69" i="26"/>
  <c r="GU69" i="26"/>
  <c r="GS69" i="26"/>
  <c r="GR69" i="26"/>
  <c r="GQ69" i="26"/>
  <c r="GP69" i="26"/>
  <c r="GN69" i="26"/>
  <c r="GM69" i="26"/>
  <c r="GK69" i="26"/>
  <c r="GJ69" i="26"/>
  <c r="GI69" i="26"/>
  <c r="GH69" i="26"/>
  <c r="GG69" i="26"/>
  <c r="GF69" i="26"/>
  <c r="GD69" i="26"/>
  <c r="GC69" i="26"/>
  <c r="GB69" i="26"/>
  <c r="GA69" i="26"/>
  <c r="FY69" i="26"/>
  <c r="FX69" i="26"/>
  <c r="FV69" i="26"/>
  <c r="FU69" i="26"/>
  <c r="FT69" i="26"/>
  <c r="FS69" i="26"/>
  <c r="FR69" i="26"/>
  <c r="FQ69" i="26"/>
  <c r="FO69" i="26"/>
  <c r="FN69" i="26"/>
  <c r="FM69" i="26"/>
  <c r="FL69" i="26"/>
  <c r="FJ69" i="26"/>
  <c r="FI69" i="26"/>
  <c r="FG69" i="26"/>
  <c r="FF69" i="26"/>
  <c r="FE69" i="26"/>
  <c r="FD69" i="26"/>
  <c r="FC69" i="26"/>
  <c r="FB69" i="26"/>
  <c r="EZ69" i="26"/>
  <c r="EY69" i="26"/>
  <c r="EX69" i="26"/>
  <c r="EW69" i="26"/>
  <c r="EU69" i="26"/>
  <c r="ET69" i="26"/>
  <c r="ER69" i="26"/>
  <c r="EQ69" i="26"/>
  <c r="EP69" i="26"/>
  <c r="EO69" i="26"/>
  <c r="EN69" i="26"/>
  <c r="EM69" i="26"/>
  <c r="EK69" i="26"/>
  <c r="EJ69" i="26"/>
  <c r="EI69" i="26"/>
  <c r="EH69" i="26"/>
  <c r="EF69" i="26"/>
  <c r="EE69" i="26"/>
  <c r="EC69" i="26"/>
  <c r="EB69" i="26"/>
  <c r="EA69" i="26"/>
  <c r="DZ69" i="26"/>
  <c r="DY69" i="26"/>
  <c r="DX69" i="26"/>
  <c r="DV69" i="26"/>
  <c r="DU69" i="26"/>
  <c r="DT69" i="26"/>
  <c r="DS69" i="26"/>
  <c r="DQ69" i="26"/>
  <c r="DP69" i="26"/>
  <c r="DN69" i="26"/>
  <c r="DM69" i="26"/>
  <c r="DL69" i="26"/>
  <c r="DK69" i="26"/>
  <c r="DJ69" i="26"/>
  <c r="DI69" i="26"/>
  <c r="DG69" i="26"/>
  <c r="DF69" i="26"/>
  <c r="DE69" i="26"/>
  <c r="DD69" i="26"/>
  <c r="DB69" i="26"/>
  <c r="DA69" i="26"/>
  <c r="CY69" i="26"/>
  <c r="CX69" i="26"/>
  <c r="CW69" i="26"/>
  <c r="CV69" i="26"/>
  <c r="CU69" i="26"/>
  <c r="CT69" i="26"/>
  <c r="CR69" i="26"/>
  <c r="CQ69" i="26"/>
  <c r="CP69" i="26"/>
  <c r="CO69" i="26"/>
  <c r="CM69" i="26"/>
  <c r="CL69" i="26"/>
  <c r="CJ69" i="26"/>
  <c r="CI69" i="26"/>
  <c r="CH69" i="26"/>
  <c r="CG69" i="26"/>
  <c r="CF69" i="26"/>
  <c r="CE69" i="26"/>
  <c r="CC69" i="26"/>
  <c r="CB69" i="26"/>
  <c r="CA69" i="26"/>
  <c r="BZ69" i="26"/>
  <c r="BX69" i="26"/>
  <c r="BW69" i="26"/>
  <c r="BU69" i="26"/>
  <c r="BT69" i="26"/>
  <c r="BS69" i="26"/>
  <c r="BR69" i="26"/>
  <c r="BQ69" i="26"/>
  <c r="BP69" i="26"/>
  <c r="BN69" i="26"/>
  <c r="BM69" i="26"/>
  <c r="BL69" i="26"/>
  <c r="BK69" i="26"/>
  <c r="BI69" i="26"/>
  <c r="BH69" i="26"/>
  <c r="BF69" i="26"/>
  <c r="BE69" i="26"/>
  <c r="BD69" i="26"/>
  <c r="BC69" i="26"/>
  <c r="BB69" i="26"/>
  <c r="BA69" i="26"/>
  <c r="AY69" i="26"/>
  <c r="AX69" i="26"/>
  <c r="AW69" i="26"/>
  <c r="AV69" i="26"/>
  <c r="AT69" i="26"/>
  <c r="AS69" i="26"/>
  <c r="AQ69" i="26"/>
  <c r="AP69" i="26"/>
  <c r="AO69" i="26"/>
  <c r="AN69" i="26"/>
  <c r="AM69" i="26"/>
  <c r="AL69" i="26"/>
  <c r="AJ69" i="26"/>
  <c r="AI69" i="26"/>
  <c r="AH69" i="26"/>
  <c r="AG69" i="26"/>
  <c r="AE69" i="26"/>
  <c r="AD69" i="26"/>
  <c r="AB69" i="26"/>
  <c r="AA69" i="26"/>
  <c r="Z69" i="26"/>
  <c r="Y69" i="26"/>
  <c r="X69" i="26"/>
  <c r="W69" i="26"/>
  <c r="U69" i="26"/>
  <c r="T69" i="26"/>
  <c r="S69" i="26"/>
  <c r="R69" i="26"/>
  <c r="P69" i="26"/>
  <c r="O69" i="26"/>
  <c r="M69" i="26"/>
  <c r="L69" i="26"/>
  <c r="K69" i="26"/>
  <c r="J69" i="26"/>
  <c r="I69" i="26"/>
  <c r="H69" i="26"/>
  <c r="F69" i="26"/>
  <c r="E69" i="26"/>
  <c r="D69" i="26"/>
  <c r="C69" i="26"/>
  <c r="BWA50" i="26"/>
  <c r="BVZ50" i="26"/>
  <c r="BVX50" i="26"/>
  <c r="BVW50" i="26"/>
  <c r="BVV50" i="26"/>
  <c r="BVU50" i="26"/>
  <c r="BVT50" i="26"/>
  <c r="BVS50" i="26"/>
  <c r="BVQ50" i="26"/>
  <c r="BVP50" i="26"/>
  <c r="BVO50" i="26"/>
  <c r="BVN50" i="26"/>
  <c r="BVL50" i="26"/>
  <c r="BVK50" i="26"/>
  <c r="BVI50" i="26"/>
  <c r="BVH50" i="26"/>
  <c r="BVG50" i="26"/>
  <c r="BVF50" i="26"/>
  <c r="BVE50" i="26"/>
  <c r="BVD50" i="26"/>
  <c r="BVB50" i="26"/>
  <c r="BVA50" i="26"/>
  <c r="BUZ50" i="26"/>
  <c r="BUY50" i="26"/>
  <c r="BUW50" i="26"/>
  <c r="BUV50" i="26"/>
  <c r="BUT50" i="26"/>
  <c r="BUS50" i="26"/>
  <c r="BUR50" i="26"/>
  <c r="BUQ50" i="26"/>
  <c r="BUP50" i="26"/>
  <c r="BUO50" i="26"/>
  <c r="BUM50" i="26"/>
  <c r="BUL50" i="26"/>
  <c r="BUK50" i="26"/>
  <c r="BUJ50" i="26"/>
  <c r="BUH50" i="26"/>
  <c r="BUG50" i="26"/>
  <c r="BUE50" i="26"/>
  <c r="BUD50" i="26"/>
  <c r="BUC50" i="26"/>
  <c r="BUB50" i="26"/>
  <c r="BUA50" i="26"/>
  <c r="BTZ50" i="26"/>
  <c r="BTX50" i="26"/>
  <c r="BTW50" i="26"/>
  <c r="BTV50" i="26"/>
  <c r="BTU50" i="26"/>
  <c r="BTS50" i="26"/>
  <c r="BTR50" i="26"/>
  <c r="BTP50" i="26"/>
  <c r="BTO50" i="26"/>
  <c r="BTN50" i="26"/>
  <c r="BTM50" i="26"/>
  <c r="BTL50" i="26"/>
  <c r="BTK50" i="26"/>
  <c r="BTI50" i="26"/>
  <c r="BTH50" i="26"/>
  <c r="BTG50" i="26"/>
  <c r="BTF50" i="26"/>
  <c r="BTD50" i="26"/>
  <c r="BTC50" i="26"/>
  <c r="BTA50" i="26"/>
  <c r="BSZ50" i="26"/>
  <c r="BSY50" i="26"/>
  <c r="BSX50" i="26"/>
  <c r="BSW50" i="26"/>
  <c r="BSV50" i="26"/>
  <c r="BST50" i="26"/>
  <c r="BSS50" i="26"/>
  <c r="BSR50" i="26"/>
  <c r="BSQ50" i="26"/>
  <c r="BSO50" i="26"/>
  <c r="BSN50" i="26"/>
  <c r="BSL50" i="26"/>
  <c r="BSK50" i="26"/>
  <c r="BSJ50" i="26"/>
  <c r="BSI50" i="26"/>
  <c r="BSH50" i="26"/>
  <c r="BSG50" i="26"/>
  <c r="BSE50" i="26"/>
  <c r="BSD50" i="26"/>
  <c r="BSC50" i="26"/>
  <c r="BSB50" i="26"/>
  <c r="BRZ50" i="26"/>
  <c r="BRY50" i="26"/>
  <c r="BRW50" i="26"/>
  <c r="BRV50" i="26"/>
  <c r="BRU50" i="26"/>
  <c r="BRT50" i="26"/>
  <c r="BRS50" i="26"/>
  <c r="BRR50" i="26"/>
  <c r="BRP50" i="26"/>
  <c r="BRO50" i="26"/>
  <c r="BRN50" i="26"/>
  <c r="BRM50" i="26"/>
  <c r="BRK50" i="26"/>
  <c r="BRJ50" i="26"/>
  <c r="BRH50" i="26"/>
  <c r="BRG50" i="26"/>
  <c r="BRF50" i="26"/>
  <c r="BRE50" i="26"/>
  <c r="BRD50" i="26"/>
  <c r="BRC50" i="26"/>
  <c r="BRA50" i="26"/>
  <c r="BQZ50" i="26"/>
  <c r="BQY50" i="26"/>
  <c r="BQX50" i="26"/>
  <c r="BQV50" i="26"/>
  <c r="BQU50" i="26"/>
  <c r="BQS50" i="26"/>
  <c r="BQR50" i="26"/>
  <c r="BQQ50" i="26"/>
  <c r="BQP50" i="26"/>
  <c r="BQO50" i="26"/>
  <c r="BQN50" i="26"/>
  <c r="BQL50" i="26"/>
  <c r="BQK50" i="26"/>
  <c r="BQJ50" i="26"/>
  <c r="BQI50" i="26"/>
  <c r="BQG50" i="26"/>
  <c r="BQF50" i="26"/>
  <c r="BQD50" i="26"/>
  <c r="BQC50" i="26"/>
  <c r="BQB50" i="26"/>
  <c r="BQA50" i="26"/>
  <c r="BPZ50" i="26"/>
  <c r="BPY50" i="26"/>
  <c r="BPW50" i="26"/>
  <c r="BPV50" i="26"/>
  <c r="BPU50" i="26"/>
  <c r="BPT50" i="26"/>
  <c r="BPR50" i="26"/>
  <c r="BPQ50" i="26"/>
  <c r="BPO50" i="26"/>
  <c r="BPN50" i="26"/>
  <c r="BPM50" i="26"/>
  <c r="BPL50" i="26"/>
  <c r="BPK50" i="26"/>
  <c r="BPJ50" i="26"/>
  <c r="BPH50" i="26"/>
  <c r="BPG50" i="26"/>
  <c r="BPF50" i="26"/>
  <c r="BPE50" i="26"/>
  <c r="BPC50" i="26"/>
  <c r="BPB50" i="26"/>
  <c r="BOZ50" i="26"/>
  <c r="BOY50" i="26"/>
  <c r="BOX50" i="26"/>
  <c r="BOW50" i="26"/>
  <c r="BOV50" i="26"/>
  <c r="BOU50" i="26"/>
  <c r="BOS50" i="26"/>
  <c r="BOR50" i="26"/>
  <c r="BOQ50" i="26"/>
  <c r="BOP50" i="26"/>
  <c r="BON50" i="26"/>
  <c r="BOM50" i="26"/>
  <c r="BOK50" i="26"/>
  <c r="BOJ50" i="26"/>
  <c r="BOI50" i="26"/>
  <c r="BOH50" i="26"/>
  <c r="BOG50" i="26"/>
  <c r="BOF50" i="26"/>
  <c r="BOD50" i="26"/>
  <c r="BOC50" i="26"/>
  <c r="BOB50" i="26"/>
  <c r="BOA50" i="26"/>
  <c r="BNY50" i="26"/>
  <c r="BNX50" i="26"/>
  <c r="BNV50" i="26"/>
  <c r="BNU50" i="26"/>
  <c r="BNT50" i="26"/>
  <c r="BNS50" i="26"/>
  <c r="BNR50" i="26"/>
  <c r="BNQ50" i="26"/>
  <c r="BNO50" i="26"/>
  <c r="BNN50" i="26"/>
  <c r="BNM50" i="26"/>
  <c r="BNL50" i="26"/>
  <c r="BNJ50" i="26"/>
  <c r="BNI50" i="26"/>
  <c r="BNG50" i="26"/>
  <c r="BNF50" i="26"/>
  <c r="BNE50" i="26"/>
  <c r="BND50" i="26"/>
  <c r="BNC50" i="26"/>
  <c r="BNB50" i="26"/>
  <c r="BMZ50" i="26"/>
  <c r="BMY50" i="26"/>
  <c r="BMX50" i="26"/>
  <c r="BMW50" i="26"/>
  <c r="BMU50" i="26"/>
  <c r="BMT50" i="26"/>
  <c r="BMR50" i="26"/>
  <c r="BMQ50" i="26"/>
  <c r="BMP50" i="26"/>
  <c r="BMO50" i="26"/>
  <c r="BMN50" i="26"/>
  <c r="BMM50" i="26"/>
  <c r="BMK50" i="26"/>
  <c r="BMJ50" i="26"/>
  <c r="BMI50" i="26"/>
  <c r="BMH50" i="26"/>
  <c r="BMF50" i="26"/>
  <c r="BME50" i="26"/>
  <c r="BMC50" i="26"/>
  <c r="BMB50" i="26"/>
  <c r="BMA50" i="26"/>
  <c r="BLZ50" i="26"/>
  <c r="BLY50" i="26"/>
  <c r="BLX50" i="26"/>
  <c r="BLV50" i="26"/>
  <c r="BLU50" i="26"/>
  <c r="BLT50" i="26"/>
  <c r="BLS50" i="26"/>
  <c r="BLQ50" i="26"/>
  <c r="BLP50" i="26"/>
  <c r="BLN50" i="26"/>
  <c r="BLM50" i="26"/>
  <c r="BLL50" i="26"/>
  <c r="BLK50" i="26"/>
  <c r="BLJ50" i="26"/>
  <c r="BLI50" i="26"/>
  <c r="BLG50" i="26"/>
  <c r="BLF50" i="26"/>
  <c r="BLE50" i="26"/>
  <c r="BLD50" i="26"/>
  <c r="BLB50" i="26"/>
  <c r="BLA50" i="26"/>
  <c r="BKY50" i="26"/>
  <c r="BKX50" i="26"/>
  <c r="BKW50" i="26"/>
  <c r="BKV50" i="26"/>
  <c r="BKU50" i="26"/>
  <c r="BKT50" i="26"/>
  <c r="BKR50" i="26"/>
  <c r="BKQ50" i="26"/>
  <c r="BKP50" i="26"/>
  <c r="BKO50" i="26"/>
  <c r="BKM50" i="26"/>
  <c r="BKL50" i="26"/>
  <c r="BKJ50" i="26"/>
  <c r="BKI50" i="26"/>
  <c r="BKH50" i="26"/>
  <c r="BKG50" i="26"/>
  <c r="BKF50" i="26"/>
  <c r="BKE50" i="26"/>
  <c r="BKC50" i="26"/>
  <c r="BKB50" i="26"/>
  <c r="BKA50" i="26"/>
  <c r="BJZ50" i="26"/>
  <c r="BJX50" i="26"/>
  <c r="BJW50" i="26"/>
  <c r="BJU50" i="26"/>
  <c r="BJT50" i="26"/>
  <c r="BJS50" i="26"/>
  <c r="BJR50" i="26"/>
  <c r="BJQ50" i="26"/>
  <c r="BJP50" i="26"/>
  <c r="BJN50" i="26"/>
  <c r="BJM50" i="26"/>
  <c r="BJL50" i="26"/>
  <c r="BJK50" i="26"/>
  <c r="BJI50" i="26"/>
  <c r="BJH50" i="26"/>
  <c r="BJF50" i="26"/>
  <c r="BJE50" i="26"/>
  <c r="BJD50" i="26"/>
  <c r="BJC50" i="26"/>
  <c r="BJB50" i="26"/>
  <c r="BJA50" i="26"/>
  <c r="BIY50" i="26"/>
  <c r="BIX50" i="26"/>
  <c r="BIW50" i="26"/>
  <c r="BIV50" i="26"/>
  <c r="BIT50" i="26"/>
  <c r="BIS50" i="26"/>
  <c r="BIQ50" i="26"/>
  <c r="BIP50" i="26"/>
  <c r="BIO50" i="26"/>
  <c r="BIN50" i="26"/>
  <c r="BIM50" i="26"/>
  <c r="BIL50" i="26"/>
  <c r="BIJ50" i="26"/>
  <c r="BII50" i="26"/>
  <c r="BIH50" i="26"/>
  <c r="BIG50" i="26"/>
  <c r="BIE50" i="26"/>
  <c r="BID50" i="26"/>
  <c r="BIB50" i="26"/>
  <c r="BIA50" i="26"/>
  <c r="BHZ50" i="26"/>
  <c r="BHY50" i="26"/>
  <c r="BHX50" i="26"/>
  <c r="BHW50" i="26"/>
  <c r="BHU50" i="26"/>
  <c r="BHT50" i="26"/>
  <c r="BHS50" i="26"/>
  <c r="BHR50" i="26"/>
  <c r="BHP50" i="26"/>
  <c r="BHO50" i="26"/>
  <c r="BHM50" i="26"/>
  <c r="BHL50" i="26"/>
  <c r="BHK50" i="26"/>
  <c r="BHJ50" i="26"/>
  <c r="BHI50" i="26"/>
  <c r="BHH50" i="26"/>
  <c r="BHF50" i="26"/>
  <c r="BHE50" i="26"/>
  <c r="BHD50" i="26"/>
  <c r="BHC50" i="26"/>
  <c r="BHA50" i="26"/>
  <c r="BGZ50" i="26"/>
  <c r="BGX50" i="26"/>
  <c r="BGW50" i="26"/>
  <c r="BGV50" i="26"/>
  <c r="BGU50" i="26"/>
  <c r="BGT50" i="26"/>
  <c r="BGS50" i="26"/>
  <c r="BGQ50" i="26"/>
  <c r="BGP50" i="26"/>
  <c r="BGO50" i="26"/>
  <c r="BGN50" i="26"/>
  <c r="BGL50" i="26"/>
  <c r="BGK50" i="26"/>
  <c r="BGI50" i="26"/>
  <c r="BGH50" i="26"/>
  <c r="BGG50" i="26"/>
  <c r="BGF50" i="26"/>
  <c r="BGE50" i="26"/>
  <c r="BGD50" i="26"/>
  <c r="BGB50" i="26"/>
  <c r="BGA50" i="26"/>
  <c r="BFZ50" i="26"/>
  <c r="BFY50" i="26"/>
  <c r="BFW50" i="26"/>
  <c r="BFV50" i="26"/>
  <c r="BFT50" i="26"/>
  <c r="BFS50" i="26"/>
  <c r="BFR50" i="26"/>
  <c r="BFQ50" i="26"/>
  <c r="BFP50" i="26"/>
  <c r="BFO50" i="26"/>
  <c r="BFM50" i="26"/>
  <c r="BFL50" i="26"/>
  <c r="BFK50" i="26"/>
  <c r="BFJ50" i="26"/>
  <c r="BFH50" i="26"/>
  <c r="BFG50" i="26"/>
  <c r="BFE50" i="26"/>
  <c r="BFD50" i="26"/>
  <c r="BFC50" i="26"/>
  <c r="BFB50" i="26"/>
  <c r="BFA50" i="26"/>
  <c r="BEZ50" i="26"/>
  <c r="BEX50" i="26"/>
  <c r="BEW50" i="26"/>
  <c r="BEV50" i="26"/>
  <c r="BEU50" i="26"/>
  <c r="BES50" i="26"/>
  <c r="BER50" i="26"/>
  <c r="BEP50" i="26"/>
  <c r="BEO50" i="26"/>
  <c r="BEN50" i="26"/>
  <c r="BEM50" i="26"/>
  <c r="BEL50" i="26"/>
  <c r="BEK50" i="26"/>
  <c r="BEI50" i="26"/>
  <c r="BEH50" i="26"/>
  <c r="BEG50" i="26"/>
  <c r="BEF50" i="26"/>
  <c r="BED50" i="26"/>
  <c r="BEC50" i="26"/>
  <c r="BEA50" i="26"/>
  <c r="BDZ50" i="26"/>
  <c r="BDY50" i="26"/>
  <c r="BDX50" i="26"/>
  <c r="BDW50" i="26"/>
  <c r="BDV50" i="26"/>
  <c r="BDT50" i="26"/>
  <c r="BDS50" i="26"/>
  <c r="BDR50" i="26"/>
  <c r="BDQ50" i="26"/>
  <c r="BDO50" i="26"/>
  <c r="BDN50" i="26"/>
  <c r="BDL50" i="26"/>
  <c r="BDK50" i="26"/>
  <c r="BDJ50" i="26"/>
  <c r="BDI50" i="26"/>
  <c r="BDH50" i="26"/>
  <c r="BDG50" i="26"/>
  <c r="BDE50" i="26"/>
  <c r="BDD50" i="26"/>
  <c r="BDC50" i="26"/>
  <c r="BDB50" i="26"/>
  <c r="BCZ50" i="26"/>
  <c r="BCY50" i="26"/>
  <c r="BCW50" i="26"/>
  <c r="BCV50" i="26"/>
  <c r="BCU50" i="26"/>
  <c r="BCT50" i="26"/>
  <c r="BCS50" i="26"/>
  <c r="BCR50" i="26"/>
  <c r="BCP50" i="26"/>
  <c r="BCO50" i="26"/>
  <c r="BCN50" i="26"/>
  <c r="BCM50" i="26"/>
  <c r="BCK50" i="26"/>
  <c r="BCJ50" i="26"/>
  <c r="BCH50" i="26"/>
  <c r="BCG50" i="26"/>
  <c r="BCF50" i="26"/>
  <c r="BCE50" i="26"/>
  <c r="BCD50" i="26"/>
  <c r="BCC50" i="26"/>
  <c r="BCA50" i="26"/>
  <c r="BBZ50" i="26"/>
  <c r="BBY50" i="26"/>
  <c r="BBX50" i="26"/>
  <c r="BBV50" i="26"/>
  <c r="BBU50" i="26"/>
  <c r="BBS50" i="26"/>
  <c r="BBR50" i="26"/>
  <c r="BBQ50" i="26"/>
  <c r="BBP50" i="26"/>
  <c r="BBO50" i="26"/>
  <c r="BBN50" i="26"/>
  <c r="BBL50" i="26"/>
  <c r="BBK50" i="26"/>
  <c r="BBJ50" i="26"/>
  <c r="BBI50" i="26"/>
  <c r="BBG50" i="26"/>
  <c r="BBF50" i="26"/>
  <c r="BBD50" i="26"/>
  <c r="BBC50" i="26"/>
  <c r="BBB50" i="26"/>
  <c r="BBA50" i="26"/>
  <c r="BAZ50" i="26"/>
  <c r="BAY50" i="26"/>
  <c r="BAW50" i="26"/>
  <c r="BAV50" i="26"/>
  <c r="BAU50" i="26"/>
  <c r="BAT50" i="26"/>
  <c r="BAR50" i="26"/>
  <c r="BAQ50" i="26"/>
  <c r="BAO50" i="26"/>
  <c r="BAN50" i="26"/>
  <c r="BAM50" i="26"/>
  <c r="BAL50" i="26"/>
  <c r="BAK50" i="26"/>
  <c r="BAJ50" i="26"/>
  <c r="BAH50" i="26"/>
  <c r="BAG50" i="26"/>
  <c r="BAF50" i="26"/>
  <c r="BAE50" i="26"/>
  <c r="BAC50" i="26"/>
  <c r="BAB50" i="26"/>
  <c r="AZZ50" i="26"/>
  <c r="AZY50" i="26"/>
  <c r="AZX50" i="26"/>
  <c r="AZW50" i="26"/>
  <c r="AZV50" i="26"/>
  <c r="AZU50" i="26"/>
  <c r="AZS50" i="26"/>
  <c r="AZR50" i="26"/>
  <c r="AZQ50" i="26"/>
  <c r="AZP50" i="26"/>
  <c r="AZN50" i="26"/>
  <c r="AZM50" i="26"/>
  <c r="AZK50" i="26"/>
  <c r="AZJ50" i="26"/>
  <c r="AZI50" i="26"/>
  <c r="AZH50" i="26"/>
  <c r="AZG50" i="26"/>
  <c r="AZF50" i="26"/>
  <c r="AZD50" i="26"/>
  <c r="AZC50" i="26"/>
  <c r="AZB50" i="26"/>
  <c r="AZA50" i="26"/>
  <c r="AYY50" i="26"/>
  <c r="AYX50" i="26"/>
  <c r="AYV50" i="26"/>
  <c r="AYU50" i="26"/>
  <c r="AYT50" i="26"/>
  <c r="AYS50" i="26"/>
  <c r="AYR50" i="26"/>
  <c r="AYQ50" i="26"/>
  <c r="AYO50" i="26"/>
  <c r="AYN50" i="26"/>
  <c r="AYM50" i="26"/>
  <c r="AYL50" i="26"/>
  <c r="AYJ50" i="26"/>
  <c r="AYI50" i="26"/>
  <c r="AYG50" i="26"/>
  <c r="AYF50" i="26"/>
  <c r="AYE50" i="26"/>
  <c r="AYD50" i="26"/>
  <c r="AYC50" i="26"/>
  <c r="AYB50" i="26"/>
  <c r="AXZ50" i="26"/>
  <c r="AXY50" i="26"/>
  <c r="AXX50" i="26"/>
  <c r="AXW50" i="26"/>
  <c r="AXU50" i="26"/>
  <c r="AXT50" i="26"/>
  <c r="AXR50" i="26"/>
  <c r="AXQ50" i="26"/>
  <c r="AXP50" i="26"/>
  <c r="AXO50" i="26"/>
  <c r="AXN50" i="26"/>
  <c r="AXM50" i="26"/>
  <c r="AXK50" i="26"/>
  <c r="AXJ50" i="26"/>
  <c r="AXI50" i="26"/>
  <c r="AXH50" i="26"/>
  <c r="AXF50" i="26"/>
  <c r="AXE50" i="26"/>
  <c r="AXC50" i="26"/>
  <c r="AXB50" i="26"/>
  <c r="AXA50" i="26"/>
  <c r="AWZ50" i="26"/>
  <c r="AWY50" i="26"/>
  <c r="AWX50" i="26"/>
  <c r="AWV50" i="26"/>
  <c r="AWU50" i="26"/>
  <c r="AWT50" i="26"/>
  <c r="AWS50" i="26"/>
  <c r="AWQ50" i="26"/>
  <c r="AWP50" i="26"/>
  <c r="AWN50" i="26"/>
  <c r="AWM50" i="26"/>
  <c r="AWL50" i="26"/>
  <c r="AWK50" i="26"/>
  <c r="AWJ50" i="26"/>
  <c r="AWI50" i="26"/>
  <c r="AWG50" i="26"/>
  <c r="AWF50" i="26"/>
  <c r="AWE50" i="26"/>
  <c r="AWD50" i="26"/>
  <c r="AWB50" i="26"/>
  <c r="AWA50" i="26"/>
  <c r="AVY50" i="26"/>
  <c r="AVX50" i="26"/>
  <c r="AVW50" i="26"/>
  <c r="AVV50" i="26"/>
  <c r="AVU50" i="26"/>
  <c r="AVT50" i="26"/>
  <c r="AVR50" i="26"/>
  <c r="AVQ50" i="26"/>
  <c r="AVP50" i="26"/>
  <c r="AVO50" i="26"/>
  <c r="AVM50" i="26"/>
  <c r="AVL50" i="26"/>
  <c r="AVJ50" i="26"/>
  <c r="AVI50" i="26"/>
  <c r="AVH50" i="26"/>
  <c r="AVG50" i="26"/>
  <c r="AVF50" i="26"/>
  <c r="AVE50" i="26"/>
  <c r="AVC50" i="26"/>
  <c r="AVB50" i="26"/>
  <c r="AVA50" i="26"/>
  <c r="AUZ50" i="26"/>
  <c r="AUX50" i="26"/>
  <c r="AUW50" i="26"/>
  <c r="AUU50" i="26"/>
  <c r="AUT50" i="26"/>
  <c r="AUS50" i="26"/>
  <c r="AUR50" i="26"/>
  <c r="AUQ50" i="26"/>
  <c r="AUP50" i="26"/>
  <c r="AUN50" i="26"/>
  <c r="AUM50" i="26"/>
  <c r="AUL50" i="26"/>
  <c r="AUK50" i="26"/>
  <c r="AUI50" i="26"/>
  <c r="AUH50" i="26"/>
  <c r="AUF50" i="26"/>
  <c r="AUE50" i="26"/>
  <c r="AUD50" i="26"/>
  <c r="AUC50" i="26"/>
  <c r="AUB50" i="26"/>
  <c r="AUA50" i="26"/>
  <c r="ATY50" i="26"/>
  <c r="ATX50" i="26"/>
  <c r="ATW50" i="26"/>
  <c r="ATV50" i="26"/>
  <c r="ATT50" i="26"/>
  <c r="ATS50" i="26"/>
  <c r="ATQ50" i="26"/>
  <c r="ATP50" i="26"/>
  <c r="ATO50" i="26"/>
  <c r="ATN50" i="26"/>
  <c r="ATM50" i="26"/>
  <c r="ATL50" i="26"/>
  <c r="ATJ50" i="26"/>
  <c r="ATI50" i="26"/>
  <c r="ATH50" i="26"/>
  <c r="ATG50" i="26"/>
  <c r="ATE50" i="26"/>
  <c r="ATD50" i="26"/>
  <c r="ATB50" i="26"/>
  <c r="ATA50" i="26"/>
  <c r="ASZ50" i="26"/>
  <c r="ASY50" i="26"/>
  <c r="ASX50" i="26"/>
  <c r="ASW50" i="26"/>
  <c r="ASU50" i="26"/>
  <c r="AST50" i="26"/>
  <c r="ASS50" i="26"/>
  <c r="ASR50" i="26"/>
  <c r="ASP50" i="26"/>
  <c r="ASO50" i="26"/>
  <c r="ASM50" i="26"/>
  <c r="ASL50" i="26"/>
  <c r="ASK50" i="26"/>
  <c r="ASJ50" i="26"/>
  <c r="ASI50" i="26"/>
  <c r="ASH50" i="26"/>
  <c r="ASF50" i="26"/>
  <c r="ASE50" i="26"/>
  <c r="ASD50" i="26"/>
  <c r="ASC50" i="26"/>
  <c r="ASA50" i="26"/>
  <c r="ARZ50" i="26"/>
  <c r="ARX50" i="26"/>
  <c r="ARW50" i="26"/>
  <c r="ARV50" i="26"/>
  <c r="ARU50" i="26"/>
  <c r="ART50" i="26"/>
  <c r="ARS50" i="26"/>
  <c r="ARQ50" i="26"/>
  <c r="ARP50" i="26"/>
  <c r="ARO50" i="26"/>
  <c r="ARN50" i="26"/>
  <c r="ARL50" i="26"/>
  <c r="ARK50" i="26"/>
  <c r="ARI50" i="26"/>
  <c r="ARH50" i="26"/>
  <c r="ARG50" i="26"/>
  <c r="ARF50" i="26"/>
  <c r="ARE50" i="26"/>
  <c r="ARD50" i="26"/>
  <c r="ARB50" i="26"/>
  <c r="ARA50" i="26"/>
  <c r="AQZ50" i="26"/>
  <c r="AQY50" i="26"/>
  <c r="AQW50" i="26"/>
  <c r="AQV50" i="26"/>
  <c r="AQT50" i="26"/>
  <c r="AQS50" i="26"/>
  <c r="AQR50" i="26"/>
  <c r="AQQ50" i="26"/>
  <c r="AQP50" i="26"/>
  <c r="AQO50" i="26"/>
  <c r="AQM50" i="26"/>
  <c r="AQL50" i="26"/>
  <c r="AQK50" i="26"/>
  <c r="AQJ50" i="26"/>
  <c r="AQH50" i="26"/>
  <c r="AQG50" i="26"/>
  <c r="AQE50" i="26"/>
  <c r="AQD50" i="26"/>
  <c r="AQC50" i="26"/>
  <c r="AQB50" i="26"/>
  <c r="AQA50" i="26"/>
  <c r="APZ50" i="26"/>
  <c r="APX50" i="26"/>
  <c r="APW50" i="26"/>
  <c r="APV50" i="26"/>
  <c r="APU50" i="26"/>
  <c r="APS50" i="26"/>
  <c r="APR50" i="26"/>
  <c r="APP50" i="26"/>
  <c r="APO50" i="26"/>
  <c r="APN50" i="26"/>
  <c r="APM50" i="26"/>
  <c r="APL50" i="26"/>
  <c r="APK50" i="26"/>
  <c r="API50" i="26"/>
  <c r="APH50" i="26"/>
  <c r="APG50" i="26"/>
  <c r="APF50" i="26"/>
  <c r="APD50" i="26"/>
  <c r="APC50" i="26"/>
  <c r="APA50" i="26"/>
  <c r="AOZ50" i="26"/>
  <c r="AOY50" i="26"/>
  <c r="AOX50" i="26"/>
  <c r="AOW50" i="26"/>
  <c r="AOV50" i="26"/>
  <c r="AOT50" i="26"/>
  <c r="AOS50" i="26"/>
  <c r="AOR50" i="26"/>
  <c r="AOQ50" i="26"/>
  <c r="AOO50" i="26"/>
  <c r="AON50" i="26"/>
  <c r="AOL50" i="26"/>
  <c r="AOK50" i="26"/>
  <c r="AOJ50" i="26"/>
  <c r="AOI50" i="26"/>
  <c r="AOH50" i="26"/>
  <c r="AOG50" i="26"/>
  <c r="AOE50" i="26"/>
  <c r="AOD50" i="26"/>
  <c r="AOC50" i="26"/>
  <c r="AOB50" i="26"/>
  <c r="ANZ50" i="26"/>
  <c r="ANY50" i="26"/>
  <c r="ANW50" i="26"/>
  <c r="ANV50" i="26"/>
  <c r="ANU50" i="26"/>
  <c r="ANT50" i="26"/>
  <c r="ANS50" i="26"/>
  <c r="ANR50" i="26"/>
  <c r="ANP50" i="26"/>
  <c r="ANO50" i="26"/>
  <c r="ANN50" i="26"/>
  <c r="ANM50" i="26"/>
  <c r="ANK50" i="26"/>
  <c r="ANJ50" i="26"/>
  <c r="ANH50" i="26"/>
  <c r="ANG50" i="26"/>
  <c r="ANF50" i="26"/>
  <c r="ANE50" i="26"/>
  <c r="AND50" i="26"/>
  <c r="ANC50" i="26"/>
  <c r="ANA50" i="26"/>
  <c r="AMZ50" i="26"/>
  <c r="AMY50" i="26"/>
  <c r="AMX50" i="26"/>
  <c r="AMV50" i="26"/>
  <c r="AMU50" i="26"/>
  <c r="AMS50" i="26"/>
  <c r="AMR50" i="26"/>
  <c r="AMQ50" i="26"/>
  <c r="AMP50" i="26"/>
  <c r="AMO50" i="26"/>
  <c r="AMN50" i="26"/>
  <c r="AML50" i="26"/>
  <c r="AMK50" i="26"/>
  <c r="AMJ50" i="26"/>
  <c r="AMI50" i="26"/>
  <c r="AMG50" i="26"/>
  <c r="AMF50" i="26"/>
  <c r="AMD50" i="26"/>
  <c r="AMC50" i="26"/>
  <c r="AMB50" i="26"/>
  <c r="AMA50" i="26"/>
  <c r="ALZ50" i="26"/>
  <c r="ALY50" i="26"/>
  <c r="ALW50" i="26"/>
  <c r="ALV50" i="26"/>
  <c r="ALU50" i="26"/>
  <c r="ALT50" i="26"/>
  <c r="ALR50" i="26"/>
  <c r="ALQ50" i="26"/>
  <c r="ALO50" i="26"/>
  <c r="ALN50" i="26"/>
  <c r="ALM50" i="26"/>
  <c r="ALL50" i="26"/>
  <c r="ALK50" i="26"/>
  <c r="ALJ50" i="26"/>
  <c r="ALH50" i="26"/>
  <c r="ALG50" i="26"/>
  <c r="ALF50" i="26"/>
  <c r="ALE50" i="26"/>
  <c r="ALC50" i="26"/>
  <c r="ALB50" i="26"/>
  <c r="AKZ50" i="26"/>
  <c r="AKY50" i="26"/>
  <c r="AKX50" i="26"/>
  <c r="AKW50" i="26"/>
  <c r="AKV50" i="26"/>
  <c r="AKU50" i="26"/>
  <c r="AKS50" i="26"/>
  <c r="AKR50" i="26"/>
  <c r="AKQ50" i="26"/>
  <c r="AKP50" i="26"/>
  <c r="AKN50" i="26"/>
  <c r="AKM50" i="26"/>
  <c r="AKK50" i="26"/>
  <c r="AKJ50" i="26"/>
  <c r="AKI50" i="26"/>
  <c r="AKH50" i="26"/>
  <c r="AKG50" i="26"/>
  <c r="AKF50" i="26"/>
  <c r="AKD50" i="26"/>
  <c r="AKC50" i="26"/>
  <c r="AKB50" i="26"/>
  <c r="AKA50" i="26"/>
  <c r="AJY50" i="26"/>
  <c r="AJX50" i="26"/>
  <c r="AJV50" i="26"/>
  <c r="AJU50" i="26"/>
  <c r="AJT50" i="26"/>
  <c r="AJS50" i="26"/>
  <c r="AJR50" i="26"/>
  <c r="AJQ50" i="26"/>
  <c r="AJO50" i="26"/>
  <c r="AJN50" i="26"/>
  <c r="AJM50" i="26"/>
  <c r="AJL50" i="26"/>
  <c r="AJJ50" i="26"/>
  <c r="AJI50" i="26"/>
  <c r="AJG50" i="26"/>
  <c r="AJF50" i="26"/>
  <c r="AJE50" i="26"/>
  <c r="AJD50" i="26"/>
  <c r="AJC50" i="26"/>
  <c r="AJB50" i="26"/>
  <c r="AIZ50" i="26"/>
  <c r="AIY50" i="26"/>
  <c r="AIX50" i="26"/>
  <c r="AIW50" i="26"/>
  <c r="AIU50" i="26"/>
  <c r="AIT50" i="26"/>
  <c r="AIR50" i="26"/>
  <c r="AIQ50" i="26"/>
  <c r="AIP50" i="26"/>
  <c r="AIO50" i="26"/>
  <c r="AIN50" i="26"/>
  <c r="AIM50" i="26"/>
  <c r="AIK50" i="26"/>
  <c r="AIJ50" i="26"/>
  <c r="AII50" i="26"/>
  <c r="AIH50" i="26"/>
  <c r="AIF50" i="26"/>
  <c r="AIE50" i="26"/>
  <c r="AIC50" i="26"/>
  <c r="AIB50" i="26"/>
  <c r="AIA50" i="26"/>
  <c r="AHZ50" i="26"/>
  <c r="AHY50" i="26"/>
  <c r="AHX50" i="26"/>
  <c r="AHV50" i="26"/>
  <c r="AHU50" i="26"/>
  <c r="AHT50" i="26"/>
  <c r="AHS50" i="26"/>
  <c r="AHQ50" i="26"/>
  <c r="AHP50" i="26"/>
  <c r="AHN50" i="26"/>
  <c r="AHM50" i="26"/>
  <c r="AHL50" i="26"/>
  <c r="AHK50" i="26"/>
  <c r="AHJ50" i="26"/>
  <c r="AHI50" i="26"/>
  <c r="AHG50" i="26"/>
  <c r="AHF50" i="26"/>
  <c r="AHE50" i="26"/>
  <c r="AHD50" i="26"/>
  <c r="AHB50" i="26"/>
  <c r="AHA50" i="26"/>
  <c r="AGY50" i="26"/>
  <c r="AGX50" i="26"/>
  <c r="AGW50" i="26"/>
  <c r="AGV50" i="26"/>
  <c r="AGU50" i="26"/>
  <c r="AGT50" i="26"/>
  <c r="AGR50" i="26"/>
  <c r="AGQ50" i="26"/>
  <c r="AGP50" i="26"/>
  <c r="AGO50" i="26"/>
  <c r="AGM50" i="26"/>
  <c r="AGL50" i="26"/>
  <c r="AGJ50" i="26"/>
  <c r="AGI50" i="26"/>
  <c r="AGH50" i="26"/>
  <c r="AGG50" i="26"/>
  <c r="AGF50" i="26"/>
  <c r="AGE50" i="26"/>
  <c r="AGC50" i="26"/>
  <c r="AGB50" i="26"/>
  <c r="AGA50" i="26"/>
  <c r="AFZ50" i="26"/>
  <c r="AFX50" i="26"/>
  <c r="AFW50" i="26"/>
  <c r="AFU50" i="26"/>
  <c r="AFT50" i="26"/>
  <c r="AFS50" i="26"/>
  <c r="AFR50" i="26"/>
  <c r="AFQ50" i="26"/>
  <c r="AFP50" i="26"/>
  <c r="AFN50" i="26"/>
  <c r="AFM50" i="26"/>
  <c r="AFL50" i="26"/>
  <c r="AFK50" i="26"/>
  <c r="AFI50" i="26"/>
  <c r="AFH50" i="26"/>
  <c r="AFF50" i="26"/>
  <c r="AFE50" i="26"/>
  <c r="AFD50" i="26"/>
  <c r="AFC50" i="26"/>
  <c r="AFB50" i="26"/>
  <c r="AFA50" i="26"/>
  <c r="AEY50" i="26"/>
  <c r="AEX50" i="26"/>
  <c r="AEW50" i="26"/>
  <c r="AEV50" i="26"/>
  <c r="AET50" i="26"/>
  <c r="AES50" i="26"/>
  <c r="AEQ50" i="26"/>
  <c r="AEP50" i="26"/>
  <c r="AEO50" i="26"/>
  <c r="AEN50" i="26"/>
  <c r="AEM50" i="26"/>
  <c r="AEL50" i="26"/>
  <c r="AEJ50" i="26"/>
  <c r="AEI50" i="26"/>
  <c r="AEH50" i="26"/>
  <c r="AEG50" i="26"/>
  <c r="AEE50" i="26"/>
  <c r="AED50" i="26"/>
  <c r="AEB50" i="26"/>
  <c r="AEA50" i="26"/>
  <c r="ADZ50" i="26"/>
  <c r="ADY50" i="26"/>
  <c r="ADX50" i="26"/>
  <c r="ADW50" i="26"/>
  <c r="ADU50" i="26"/>
  <c r="ADT50" i="26"/>
  <c r="ADS50" i="26"/>
  <c r="ADR50" i="26"/>
  <c r="ADP50" i="26"/>
  <c r="ADO50" i="26"/>
  <c r="ADM50" i="26"/>
  <c r="ADL50" i="26"/>
  <c r="ADK50" i="26"/>
  <c r="ADJ50" i="26"/>
  <c r="ADI50" i="26"/>
  <c r="ADH50" i="26"/>
  <c r="ADF50" i="26"/>
  <c r="ADE50" i="26"/>
  <c r="ADD50" i="26"/>
  <c r="ADC50" i="26"/>
  <c r="ADA50" i="26"/>
  <c r="ACZ50" i="26"/>
  <c r="ACX50" i="26"/>
  <c r="ACW50" i="26"/>
  <c r="ACV50" i="26"/>
  <c r="ACU50" i="26"/>
  <c r="ACT50" i="26"/>
  <c r="ACS50" i="26"/>
  <c r="ACQ50" i="26"/>
  <c r="ACP50" i="26"/>
  <c r="ACO50" i="26"/>
  <c r="ACN50" i="26"/>
  <c r="ACL50" i="26"/>
  <c r="ACK50" i="26"/>
  <c r="ACI50" i="26"/>
  <c r="ACH50" i="26"/>
  <c r="ACG50" i="26"/>
  <c r="ACF50" i="26"/>
  <c r="ACE50" i="26"/>
  <c r="ACD50" i="26"/>
  <c r="ACB50" i="26"/>
  <c r="ACA50" i="26"/>
  <c r="ABZ50" i="26"/>
  <c r="ABY50" i="26"/>
  <c r="ABW50" i="26"/>
  <c r="ABV50" i="26"/>
  <c r="ABT50" i="26"/>
  <c r="ABS50" i="26"/>
  <c r="ABR50" i="26"/>
  <c r="ABQ50" i="26"/>
  <c r="ABP50" i="26"/>
  <c r="ABO50" i="26"/>
  <c r="ABM50" i="26"/>
  <c r="ABL50" i="26"/>
  <c r="ABK50" i="26"/>
  <c r="ABJ50" i="26"/>
  <c r="ABH50" i="26"/>
  <c r="ABG50" i="26"/>
  <c r="ABE50" i="26"/>
  <c r="ABD50" i="26"/>
  <c r="ABC50" i="26"/>
  <c r="ABB50" i="26"/>
  <c r="ABA50" i="26"/>
  <c r="AAZ50" i="26"/>
  <c r="AAX50" i="26"/>
  <c r="AAW50" i="26"/>
  <c r="AAV50" i="26"/>
  <c r="AAU50" i="26"/>
  <c r="AAS50" i="26"/>
  <c r="AAR50" i="26"/>
  <c r="AAP50" i="26"/>
  <c r="AAO50" i="26"/>
  <c r="AAN50" i="26"/>
  <c r="AAM50" i="26"/>
  <c r="AAL50" i="26"/>
  <c r="AAK50" i="26"/>
  <c r="AAI50" i="26"/>
  <c r="AAH50" i="26"/>
  <c r="AAG50" i="26"/>
  <c r="AAF50" i="26"/>
  <c r="AAD50" i="26"/>
  <c r="AAC50" i="26"/>
  <c r="AAA50" i="26"/>
  <c r="ZZ50" i="26"/>
  <c r="ZY50" i="26"/>
  <c r="ZX50" i="26"/>
  <c r="ZW50" i="26"/>
  <c r="ZV50" i="26"/>
  <c r="ZT50" i="26"/>
  <c r="ZS50" i="26"/>
  <c r="ZR50" i="26"/>
  <c r="ZQ50" i="26"/>
  <c r="ZO50" i="26"/>
  <c r="ZN50" i="26"/>
  <c r="ZL50" i="26"/>
  <c r="ZK50" i="26"/>
  <c r="ZJ50" i="26"/>
  <c r="ZI50" i="26"/>
  <c r="ZH50" i="26"/>
  <c r="ZG50" i="26"/>
  <c r="ZE50" i="26"/>
  <c r="ZD50" i="26"/>
  <c r="ZC50" i="26"/>
  <c r="ZB50" i="26"/>
  <c r="YZ50" i="26"/>
  <c r="YY50" i="26"/>
  <c r="YW50" i="26"/>
  <c r="YV50" i="26"/>
  <c r="YU50" i="26"/>
  <c r="YT50" i="26"/>
  <c r="YS50" i="26"/>
  <c r="YR50" i="26"/>
  <c r="YP50" i="26"/>
  <c r="YO50" i="26"/>
  <c r="YN50" i="26"/>
  <c r="YM50" i="26"/>
  <c r="YK50" i="26"/>
  <c r="YJ50" i="26"/>
  <c r="YH50" i="26"/>
  <c r="YG50" i="26"/>
  <c r="YF50" i="26"/>
  <c r="YE50" i="26"/>
  <c r="YD50" i="26"/>
  <c r="YC50" i="26"/>
  <c r="YA50" i="26"/>
  <c r="XZ50" i="26"/>
  <c r="XY50" i="26"/>
  <c r="XX50" i="26"/>
  <c r="XV50" i="26"/>
  <c r="XU50" i="26"/>
  <c r="XS50" i="26"/>
  <c r="XR50" i="26"/>
  <c r="XQ50" i="26"/>
  <c r="XP50" i="26"/>
  <c r="XO50" i="26"/>
  <c r="XN50" i="26"/>
  <c r="XL50" i="26"/>
  <c r="XK50" i="26"/>
  <c r="XJ50" i="26"/>
  <c r="XI50" i="26"/>
  <c r="XG50" i="26"/>
  <c r="XF50" i="26"/>
  <c r="XD50" i="26"/>
  <c r="XC50" i="26"/>
  <c r="XB50" i="26"/>
  <c r="XA50" i="26"/>
  <c r="WZ50" i="26"/>
  <c r="WY50" i="26"/>
  <c r="WW50" i="26"/>
  <c r="WV50" i="26"/>
  <c r="WU50" i="26"/>
  <c r="WT50" i="26"/>
  <c r="WR50" i="26"/>
  <c r="WQ50" i="26"/>
  <c r="WO50" i="26"/>
  <c r="WN50" i="26"/>
  <c r="WM50" i="26"/>
  <c r="WL50" i="26"/>
  <c r="WK50" i="26"/>
  <c r="WJ50" i="26"/>
  <c r="WH50" i="26"/>
  <c r="WG50" i="26"/>
  <c r="WF50" i="26"/>
  <c r="WE50" i="26"/>
  <c r="WC50" i="26"/>
  <c r="WB50" i="26"/>
  <c r="VZ50" i="26"/>
  <c r="VY50" i="26"/>
  <c r="VX50" i="26"/>
  <c r="VW50" i="26"/>
  <c r="VV50" i="26"/>
  <c r="VU50" i="26"/>
  <c r="VS50" i="26"/>
  <c r="VR50" i="26"/>
  <c r="VQ50" i="26"/>
  <c r="VP50" i="26"/>
  <c r="VN50" i="26"/>
  <c r="VM50" i="26"/>
  <c r="VK50" i="26"/>
  <c r="VJ50" i="26"/>
  <c r="VI50" i="26"/>
  <c r="VH50" i="26"/>
  <c r="VG50" i="26"/>
  <c r="VF50" i="26"/>
  <c r="VD50" i="26"/>
  <c r="VC50" i="26"/>
  <c r="VB50" i="26"/>
  <c r="VA50" i="26"/>
  <c r="UY50" i="26"/>
  <c r="UX50" i="26"/>
  <c r="UV50" i="26"/>
  <c r="UU50" i="26"/>
  <c r="UT50" i="26"/>
  <c r="US50" i="26"/>
  <c r="UR50" i="26"/>
  <c r="UQ50" i="26"/>
  <c r="UO50" i="26"/>
  <c r="UN50" i="26"/>
  <c r="UM50" i="26"/>
  <c r="UL50" i="26"/>
  <c r="UJ50" i="26"/>
  <c r="UI50" i="26"/>
  <c r="UG50" i="26"/>
  <c r="UF50" i="26"/>
  <c r="UE50" i="26"/>
  <c r="UD50" i="26"/>
  <c r="UC50" i="26"/>
  <c r="UB50" i="26"/>
  <c r="TZ50" i="26"/>
  <c r="TY50" i="26"/>
  <c r="TX50" i="26"/>
  <c r="TW50" i="26"/>
  <c r="TU50" i="26"/>
  <c r="TT50" i="26"/>
  <c r="TR50" i="26"/>
  <c r="TQ50" i="26"/>
  <c r="TP50" i="26"/>
  <c r="TO50" i="26"/>
  <c r="TN50" i="26"/>
  <c r="TM50" i="26"/>
  <c r="TK50" i="26"/>
  <c r="TJ50" i="26"/>
  <c r="TI50" i="26"/>
  <c r="TH50" i="26"/>
  <c r="TF50" i="26"/>
  <c r="TE50" i="26"/>
  <c r="TC50" i="26"/>
  <c r="TB50" i="26"/>
  <c r="TA50" i="26"/>
  <c r="SZ50" i="26"/>
  <c r="SY50" i="26"/>
  <c r="SX50" i="26"/>
  <c r="SV50" i="26"/>
  <c r="SU50" i="26"/>
  <c r="ST50" i="26"/>
  <c r="SS50" i="26"/>
  <c r="SQ50" i="26"/>
  <c r="SP50" i="26"/>
  <c r="SN50" i="26"/>
  <c r="SM50" i="26"/>
  <c r="SL50" i="26"/>
  <c r="SK50" i="26"/>
  <c r="SJ50" i="26"/>
  <c r="SI50" i="26"/>
  <c r="SG50" i="26"/>
  <c r="SF50" i="26"/>
  <c r="SE50" i="26"/>
  <c r="SD50" i="26"/>
  <c r="SB50" i="26"/>
  <c r="SA50" i="26"/>
  <c r="RY50" i="26"/>
  <c r="RX50" i="26"/>
  <c r="RW50" i="26"/>
  <c r="RV50" i="26"/>
  <c r="RU50" i="26"/>
  <c r="RT50" i="26"/>
  <c r="RR50" i="26"/>
  <c r="RQ50" i="26"/>
  <c r="RP50" i="26"/>
  <c r="RO50" i="26"/>
  <c r="RM50" i="26"/>
  <c r="RL50" i="26"/>
  <c r="RJ50" i="26"/>
  <c r="RI50" i="26"/>
  <c r="RH50" i="26"/>
  <c r="RG50" i="26"/>
  <c r="RF50" i="26"/>
  <c r="RE50" i="26"/>
  <c r="RC50" i="26"/>
  <c r="RB50" i="26"/>
  <c r="RA50" i="26"/>
  <c r="QZ50" i="26"/>
  <c r="QX50" i="26"/>
  <c r="QW50" i="26"/>
  <c r="QU50" i="26"/>
  <c r="QT50" i="26"/>
  <c r="QS50" i="26"/>
  <c r="QR50" i="26"/>
  <c r="QQ50" i="26"/>
  <c r="QP50" i="26"/>
  <c r="QN50" i="26"/>
  <c r="QM50" i="26"/>
  <c r="QL50" i="26"/>
  <c r="QK50" i="26"/>
  <c r="QI50" i="26"/>
  <c r="QH50" i="26"/>
  <c r="QF50" i="26"/>
  <c r="QE50" i="26"/>
  <c r="QD50" i="26"/>
  <c r="QC50" i="26"/>
  <c r="QB50" i="26"/>
  <c r="QA50" i="26"/>
  <c r="PY50" i="26"/>
  <c r="PX50" i="26"/>
  <c r="PW50" i="26"/>
  <c r="PV50" i="26"/>
  <c r="PT50" i="26"/>
  <c r="PS50" i="26"/>
  <c r="PQ50" i="26"/>
  <c r="PP50" i="26"/>
  <c r="PO50" i="26"/>
  <c r="PN50" i="26"/>
  <c r="PM50" i="26"/>
  <c r="PL50" i="26"/>
  <c r="PJ50" i="26"/>
  <c r="PI50" i="26"/>
  <c r="PH50" i="26"/>
  <c r="PG50" i="26"/>
  <c r="PE50" i="26"/>
  <c r="PD50" i="26"/>
  <c r="PB50" i="26"/>
  <c r="PA50" i="26"/>
  <c r="OZ50" i="26"/>
  <c r="OY50" i="26"/>
  <c r="OX50" i="26"/>
  <c r="OW50" i="26"/>
  <c r="OU50" i="26"/>
  <c r="OT50" i="26"/>
  <c r="OS50" i="26"/>
  <c r="OR50" i="26"/>
  <c r="OP50" i="26"/>
  <c r="OO50" i="26"/>
  <c r="OM50" i="26"/>
  <c r="OL50" i="26"/>
  <c r="OK50" i="26"/>
  <c r="OJ50" i="26"/>
  <c r="OI50" i="26"/>
  <c r="OH50" i="26"/>
  <c r="OF50" i="26"/>
  <c r="OE50" i="26"/>
  <c r="OD50" i="26"/>
  <c r="OC50" i="26"/>
  <c r="OA50" i="26"/>
  <c r="NZ50" i="26"/>
  <c r="NX50" i="26"/>
  <c r="NW50" i="26"/>
  <c r="NV50" i="26"/>
  <c r="NU50" i="26"/>
  <c r="NT50" i="26"/>
  <c r="NS50" i="26"/>
  <c r="NQ50" i="26"/>
  <c r="NP50" i="26"/>
  <c r="NO50" i="26"/>
  <c r="NN50" i="26"/>
  <c r="NL50" i="26"/>
  <c r="NK50" i="26"/>
  <c r="NI50" i="26"/>
  <c r="NH50" i="26"/>
  <c r="NG50" i="26"/>
  <c r="NF50" i="26"/>
  <c r="NE50" i="26"/>
  <c r="ND50" i="26"/>
  <c r="NB50" i="26"/>
  <c r="NA50" i="26"/>
  <c r="MZ50" i="26"/>
  <c r="MY50" i="26"/>
  <c r="MW50" i="26"/>
  <c r="MV50" i="26"/>
  <c r="MT50" i="26"/>
  <c r="MS50" i="26"/>
  <c r="MR50" i="26"/>
  <c r="MQ50" i="26"/>
  <c r="MP50" i="26"/>
  <c r="MO50" i="26"/>
  <c r="MM50" i="26"/>
  <c r="ML50" i="26"/>
  <c r="MK50" i="26"/>
  <c r="MJ50" i="26"/>
  <c r="MH50" i="26"/>
  <c r="MG50" i="26"/>
  <c r="ME50" i="26"/>
  <c r="MD50" i="26"/>
  <c r="MC50" i="26"/>
  <c r="MB50" i="26"/>
  <c r="MA50" i="26"/>
  <c r="LZ50" i="26"/>
  <c r="LX50" i="26"/>
  <c r="LW50" i="26"/>
  <c r="LV50" i="26"/>
  <c r="LU50" i="26"/>
  <c r="LS50" i="26"/>
  <c r="LR50" i="26"/>
  <c r="LP50" i="26"/>
  <c r="LO50" i="26"/>
  <c r="LN50" i="26"/>
  <c r="LM50" i="26"/>
  <c r="LL50" i="26"/>
  <c r="LK50" i="26"/>
  <c r="LI50" i="26"/>
  <c r="LH50" i="26"/>
  <c r="LG50" i="26"/>
  <c r="LF50" i="26"/>
  <c r="LD50" i="26"/>
  <c r="LC50" i="26"/>
  <c r="LA50" i="26"/>
  <c r="KZ50" i="26"/>
  <c r="KY50" i="26"/>
  <c r="KX50" i="26"/>
  <c r="KW50" i="26"/>
  <c r="KV50" i="26"/>
  <c r="KT50" i="26"/>
  <c r="KS50" i="26"/>
  <c r="KR50" i="26"/>
  <c r="KQ50" i="26"/>
  <c r="KO50" i="26"/>
  <c r="KN50" i="26"/>
  <c r="KL50" i="26"/>
  <c r="KK50" i="26"/>
  <c r="KJ50" i="26"/>
  <c r="KI50" i="26"/>
  <c r="KH50" i="26"/>
  <c r="KG50" i="26"/>
  <c r="KE50" i="26"/>
  <c r="KD50" i="26"/>
  <c r="KC50" i="26"/>
  <c r="KB50" i="26"/>
  <c r="JZ50" i="26"/>
  <c r="JY50" i="26"/>
  <c r="JW50" i="26"/>
  <c r="JV50" i="26"/>
  <c r="JU50" i="26"/>
  <c r="JT50" i="26"/>
  <c r="JS50" i="26"/>
  <c r="JR50" i="26"/>
  <c r="JP50" i="26"/>
  <c r="JO50" i="26"/>
  <c r="JN50" i="26"/>
  <c r="JM50" i="26"/>
  <c r="JK50" i="26"/>
  <c r="JJ50" i="26"/>
  <c r="JH50" i="26"/>
  <c r="JG50" i="26"/>
  <c r="JF50" i="26"/>
  <c r="JE50" i="26"/>
  <c r="JD50" i="26"/>
  <c r="JC50" i="26"/>
  <c r="JA50" i="26"/>
  <c r="IZ50" i="26"/>
  <c r="IY50" i="26"/>
  <c r="IX50" i="26"/>
  <c r="IV50" i="26"/>
  <c r="IU50" i="26"/>
  <c r="IS50" i="26"/>
  <c r="IR50" i="26"/>
  <c r="IQ50" i="26"/>
  <c r="IP50" i="26"/>
  <c r="IO50" i="26"/>
  <c r="IN50" i="26"/>
  <c r="IL50" i="26"/>
  <c r="IK50" i="26"/>
  <c r="IJ50" i="26"/>
  <c r="II50" i="26"/>
  <c r="IG50" i="26"/>
  <c r="IF50" i="26"/>
  <c r="ID50" i="26"/>
  <c r="IC50" i="26"/>
  <c r="IB50" i="26"/>
  <c r="IA50" i="26"/>
  <c r="HZ50" i="26"/>
  <c r="HY50" i="26"/>
  <c r="HW50" i="26"/>
  <c r="HV50" i="26"/>
  <c r="HU50" i="26"/>
  <c r="HT50" i="26"/>
  <c r="HR50" i="26"/>
  <c r="HQ50" i="26"/>
  <c r="HO50" i="26"/>
  <c r="HN50" i="26"/>
  <c r="HM50" i="26"/>
  <c r="HL50" i="26"/>
  <c r="HK50" i="26"/>
  <c r="HJ50" i="26"/>
  <c r="HH50" i="26"/>
  <c r="HG50" i="26"/>
  <c r="HF50" i="26"/>
  <c r="HE50" i="26"/>
  <c r="HC50" i="26"/>
  <c r="HB50" i="26"/>
  <c r="GZ50" i="26"/>
  <c r="GY50" i="26"/>
  <c r="GX50" i="26"/>
  <c r="GW50" i="26"/>
  <c r="GV50" i="26"/>
  <c r="GU50" i="26"/>
  <c r="GS50" i="26"/>
  <c r="GR50" i="26"/>
  <c r="GQ50" i="26"/>
  <c r="GP50" i="26"/>
  <c r="GN50" i="26"/>
  <c r="GM50" i="26"/>
  <c r="GK50" i="26"/>
  <c r="GJ50" i="26"/>
  <c r="GI50" i="26"/>
  <c r="GH50" i="26"/>
  <c r="GG50" i="26"/>
  <c r="GF50" i="26"/>
  <c r="GD50" i="26"/>
  <c r="GC50" i="26"/>
  <c r="GB50" i="26"/>
  <c r="GA50" i="26"/>
  <c r="FY50" i="26"/>
  <c r="FX50" i="26"/>
  <c r="FV50" i="26"/>
  <c r="FU50" i="26"/>
  <c r="FT50" i="26"/>
  <c r="FS50" i="26"/>
  <c r="FR50" i="26"/>
  <c r="FQ50" i="26"/>
  <c r="FO50" i="26"/>
  <c r="FN50" i="26"/>
  <c r="FM50" i="26"/>
  <c r="FL50" i="26"/>
  <c r="FJ50" i="26"/>
  <c r="FI50" i="26"/>
  <c r="FG50" i="26"/>
  <c r="FF50" i="26"/>
  <c r="FE50" i="26"/>
  <c r="FD50" i="26"/>
  <c r="FC50" i="26"/>
  <c r="FB50" i="26"/>
  <c r="EZ50" i="26"/>
  <c r="EY50" i="26"/>
  <c r="EX50" i="26"/>
  <c r="EW50" i="26"/>
  <c r="EU50" i="26"/>
  <c r="ET50" i="26"/>
  <c r="ER50" i="26"/>
  <c r="EQ50" i="26"/>
  <c r="EP50" i="26"/>
  <c r="EO50" i="26"/>
  <c r="EN50" i="26"/>
  <c r="EM50" i="26"/>
  <c r="EK50" i="26"/>
  <c r="EJ50" i="26"/>
  <c r="EI50" i="26"/>
  <c r="EH50" i="26"/>
  <c r="EF50" i="26"/>
  <c r="EE50" i="26"/>
  <c r="EC50" i="26"/>
  <c r="EB50" i="26"/>
  <c r="EA50" i="26"/>
  <c r="DZ50" i="26"/>
  <c r="DY50" i="26"/>
  <c r="DX50" i="26"/>
  <c r="DV50" i="26"/>
  <c r="DU50" i="26"/>
  <c r="DT50" i="26"/>
  <c r="DS50" i="26"/>
  <c r="DQ50" i="26"/>
  <c r="DP50" i="26"/>
  <c r="DN50" i="26"/>
  <c r="DM50" i="26"/>
  <c r="DL50" i="26"/>
  <c r="DK50" i="26"/>
  <c r="DJ50" i="26"/>
  <c r="DI50" i="26"/>
  <c r="DG50" i="26"/>
  <c r="DF50" i="26"/>
  <c r="DE50" i="26"/>
  <c r="DD50" i="26"/>
  <c r="DB50" i="26"/>
  <c r="DA50" i="26"/>
  <c r="CY50" i="26"/>
  <c r="CX50" i="26"/>
  <c r="CW50" i="26"/>
  <c r="CV50" i="26"/>
  <c r="CU50" i="26"/>
  <c r="CT50" i="26"/>
  <c r="CR50" i="26"/>
  <c r="CQ50" i="26"/>
  <c r="CP50" i="26"/>
  <c r="CO50" i="26"/>
  <c r="CM50" i="26"/>
  <c r="CL50" i="26"/>
  <c r="CJ50" i="26"/>
  <c r="CI50" i="26"/>
  <c r="CH50" i="26"/>
  <c r="CG50" i="26"/>
  <c r="CF50" i="26"/>
  <c r="CE50" i="26"/>
  <c r="CC50" i="26"/>
  <c r="CB50" i="26"/>
  <c r="CA50" i="26"/>
  <c r="BZ50" i="26"/>
  <c r="BX50" i="26"/>
  <c r="BW50" i="26"/>
  <c r="BU50" i="26"/>
  <c r="BT50" i="26"/>
  <c r="BS50" i="26"/>
  <c r="BR50" i="26"/>
  <c r="BQ50" i="26"/>
  <c r="BP50" i="26"/>
  <c r="BN50" i="26"/>
  <c r="BM50" i="26"/>
  <c r="BL50" i="26"/>
  <c r="BK50" i="26"/>
  <c r="BI50" i="26"/>
  <c r="BH50" i="26"/>
  <c r="BF50" i="26"/>
  <c r="BE50" i="26"/>
  <c r="BD50" i="26"/>
  <c r="BC50" i="26"/>
  <c r="BB50" i="26"/>
  <c r="BA50" i="26"/>
  <c r="AY50" i="26"/>
  <c r="AX50" i="26"/>
  <c r="AW50" i="26"/>
  <c r="AV50" i="26"/>
  <c r="AT50" i="26"/>
  <c r="AS50" i="26"/>
  <c r="AQ50" i="26"/>
  <c r="AP50" i="26"/>
  <c r="AO50" i="26"/>
  <c r="AN50" i="26"/>
  <c r="AM50" i="26"/>
  <c r="AL50" i="26"/>
  <c r="AJ50" i="26"/>
  <c r="AI50" i="26"/>
  <c r="AH50" i="26"/>
  <c r="AG50" i="26"/>
  <c r="AE50" i="26"/>
  <c r="AD50" i="26"/>
  <c r="AB50" i="26"/>
  <c r="AA50" i="26"/>
  <c r="Z50" i="26"/>
  <c r="Y50" i="26"/>
  <c r="X50" i="26"/>
  <c r="W50" i="26"/>
  <c r="U50" i="26"/>
  <c r="T50" i="26"/>
  <c r="S50" i="26"/>
  <c r="R50" i="26"/>
  <c r="P50" i="26"/>
  <c r="O50" i="26"/>
  <c r="M50" i="26"/>
  <c r="L50" i="26"/>
  <c r="K50" i="26"/>
  <c r="J50" i="26"/>
  <c r="I50" i="26"/>
  <c r="H50" i="26"/>
  <c r="F50" i="26"/>
  <c r="E50" i="26"/>
  <c r="D50" i="26"/>
  <c r="C50" i="26"/>
  <c r="BWA31" i="26"/>
  <c r="BVZ31" i="26"/>
  <c r="BVX31" i="26"/>
  <c r="BVW31" i="26"/>
  <c r="BVV31" i="26"/>
  <c r="BVU31" i="26"/>
  <c r="BVT31" i="26"/>
  <c r="BVS31" i="26"/>
  <c r="BVQ31" i="26"/>
  <c r="BVP31" i="26"/>
  <c r="BVO31" i="26"/>
  <c r="BVN31" i="26"/>
  <c r="BVL31" i="26"/>
  <c r="BVK31" i="26"/>
  <c r="BVI31" i="26"/>
  <c r="BVH31" i="26"/>
  <c r="BVG31" i="26"/>
  <c r="BVF31" i="26"/>
  <c r="BVE31" i="26"/>
  <c r="BVD31" i="26"/>
  <c r="BVB31" i="26"/>
  <c r="BVA31" i="26"/>
  <c r="BUZ31" i="26"/>
  <c r="BUY31" i="26"/>
  <c r="BUW31" i="26"/>
  <c r="BUV31" i="26"/>
  <c r="BUT31" i="26"/>
  <c r="BUS31" i="26"/>
  <c r="BUR31" i="26"/>
  <c r="BUQ31" i="26"/>
  <c r="BUP31" i="26"/>
  <c r="BUO31" i="26"/>
  <c r="BUM31" i="26"/>
  <c r="BUL31" i="26"/>
  <c r="BUK31" i="26"/>
  <c r="BUJ31" i="26"/>
  <c r="BUH31" i="26"/>
  <c r="BUG31" i="26"/>
  <c r="BUE31" i="26"/>
  <c r="BUD31" i="26"/>
  <c r="BUC31" i="26"/>
  <c r="BUB31" i="26"/>
  <c r="BUA31" i="26"/>
  <c r="BTZ31" i="26"/>
  <c r="BTX31" i="26"/>
  <c r="BTW31" i="26"/>
  <c r="BTV31" i="26"/>
  <c r="BTU31" i="26"/>
  <c r="BTS31" i="26"/>
  <c r="BTR31" i="26"/>
  <c r="BTP31" i="26"/>
  <c r="BTO31" i="26"/>
  <c r="BTN31" i="26"/>
  <c r="BTM31" i="26"/>
  <c r="BTL31" i="26"/>
  <c r="BTK31" i="26"/>
  <c r="BTI31" i="26"/>
  <c r="BTH31" i="26"/>
  <c r="BTG31" i="26"/>
  <c r="BTF31" i="26"/>
  <c r="BTD31" i="26"/>
  <c r="BTC31" i="26"/>
  <c r="BTA31" i="26"/>
  <c r="BSZ31" i="26"/>
  <c r="BSY31" i="26"/>
  <c r="BSX31" i="26"/>
  <c r="BSW31" i="26"/>
  <c r="BSV31" i="26"/>
  <c r="BST31" i="26"/>
  <c r="BSS31" i="26"/>
  <c r="BSR31" i="26"/>
  <c r="BSQ31" i="26"/>
  <c r="BSO31" i="26"/>
  <c r="BSN31" i="26"/>
  <c r="BSL31" i="26"/>
  <c r="BSK31" i="26"/>
  <c r="BSJ31" i="26"/>
  <c r="BSI31" i="26"/>
  <c r="BSH31" i="26"/>
  <c r="BSG31" i="26"/>
  <c r="BSE31" i="26"/>
  <c r="BSD31" i="26"/>
  <c r="BSC31" i="26"/>
  <c r="BSB31" i="26"/>
  <c r="BRZ31" i="26"/>
  <c r="BRY31" i="26"/>
  <c r="BRW31" i="26"/>
  <c r="BRV31" i="26"/>
  <c r="BRU31" i="26"/>
  <c r="BRT31" i="26"/>
  <c r="BRS31" i="26"/>
  <c r="BRR31" i="26"/>
  <c r="BRP31" i="26"/>
  <c r="BRO31" i="26"/>
  <c r="BRN31" i="26"/>
  <c r="BRM31" i="26"/>
  <c r="BRK31" i="26"/>
  <c r="BRJ31" i="26"/>
  <c r="BRH31" i="26"/>
  <c r="BRG31" i="26"/>
  <c r="BRF31" i="26"/>
  <c r="BRE31" i="26"/>
  <c r="BRD31" i="26"/>
  <c r="BRC31" i="26"/>
  <c r="BRA31" i="26"/>
  <c r="BQZ31" i="26"/>
  <c r="BQY31" i="26"/>
  <c r="BQX31" i="26"/>
  <c r="BQV31" i="26"/>
  <c r="BQU31" i="26"/>
  <c r="BQS31" i="26"/>
  <c r="BQR31" i="26"/>
  <c r="BQQ31" i="26"/>
  <c r="BQP31" i="26"/>
  <c r="BQO31" i="26"/>
  <c r="BQN31" i="26"/>
  <c r="BQL31" i="26"/>
  <c r="BQK31" i="26"/>
  <c r="BQJ31" i="26"/>
  <c r="BQI31" i="26"/>
  <c r="BQG31" i="26"/>
  <c r="BQF31" i="26"/>
  <c r="BQD31" i="26"/>
  <c r="BQC31" i="26"/>
  <c r="BQB31" i="26"/>
  <c r="BQA31" i="26"/>
  <c r="BPZ31" i="26"/>
  <c r="BPY31" i="26"/>
  <c r="BPW31" i="26"/>
  <c r="BPV31" i="26"/>
  <c r="BPU31" i="26"/>
  <c r="BPT31" i="26"/>
  <c r="BPR31" i="26"/>
  <c r="BPQ31" i="26"/>
  <c r="BPO31" i="26"/>
  <c r="BPN31" i="26"/>
  <c r="BPM31" i="26"/>
  <c r="BPL31" i="26"/>
  <c r="BPK31" i="26"/>
  <c r="BPJ31" i="26"/>
  <c r="BPH31" i="26"/>
  <c r="BPG31" i="26"/>
  <c r="BPF31" i="26"/>
  <c r="BPE31" i="26"/>
  <c r="BPC31" i="26"/>
  <c r="BPB31" i="26"/>
  <c r="BOZ31" i="26"/>
  <c r="BOY31" i="26"/>
  <c r="BOX31" i="26"/>
  <c r="BOW31" i="26"/>
  <c r="BOV31" i="26"/>
  <c r="BOU31" i="26"/>
  <c r="BOS31" i="26"/>
  <c r="BOR31" i="26"/>
  <c r="BOQ31" i="26"/>
  <c r="BOP31" i="26"/>
  <c r="BON31" i="26"/>
  <c r="BOM31" i="26"/>
  <c r="BOK31" i="26"/>
  <c r="BOJ31" i="26"/>
  <c r="BOI31" i="26"/>
  <c r="BOH31" i="26"/>
  <c r="BOG31" i="26"/>
  <c r="BOF31" i="26"/>
  <c r="BOD31" i="26"/>
  <c r="BOC31" i="26"/>
  <c r="BOB31" i="26"/>
  <c r="BOA31" i="26"/>
  <c r="BNY31" i="26"/>
  <c r="BNX31" i="26"/>
  <c r="BNV31" i="26"/>
  <c r="BNU31" i="26"/>
  <c r="BNT31" i="26"/>
  <c r="BNS31" i="26"/>
  <c r="BNR31" i="26"/>
  <c r="BNQ31" i="26"/>
  <c r="BNO31" i="26"/>
  <c r="BNN31" i="26"/>
  <c r="BNM31" i="26"/>
  <c r="BNL31" i="26"/>
  <c r="BNJ31" i="26"/>
  <c r="BNI31" i="26"/>
  <c r="BNG31" i="26"/>
  <c r="BNF31" i="26"/>
  <c r="BNE31" i="26"/>
  <c r="BND31" i="26"/>
  <c r="BNC31" i="26"/>
  <c r="BNB31" i="26"/>
  <c r="BMZ31" i="26"/>
  <c r="BMY31" i="26"/>
  <c r="BMX31" i="26"/>
  <c r="BMW31" i="26"/>
  <c r="BMU31" i="26"/>
  <c r="BMT31" i="26"/>
  <c r="BMR31" i="26"/>
  <c r="BMQ31" i="26"/>
  <c r="BMP31" i="26"/>
  <c r="BMO31" i="26"/>
  <c r="BMN31" i="26"/>
  <c r="BMM31" i="26"/>
  <c r="BMK31" i="26"/>
  <c r="BMJ31" i="26"/>
  <c r="BMI31" i="26"/>
  <c r="BMH31" i="26"/>
  <c r="BMF31" i="26"/>
  <c r="BME31" i="26"/>
  <c r="BMC31" i="26"/>
  <c r="BMB31" i="26"/>
  <c r="BMA31" i="26"/>
  <c r="BLZ31" i="26"/>
  <c r="BLY31" i="26"/>
  <c r="BLX31" i="26"/>
  <c r="BLV31" i="26"/>
  <c r="BLU31" i="26"/>
  <c r="BLT31" i="26"/>
  <c r="BLS31" i="26"/>
  <c r="BLQ31" i="26"/>
  <c r="BLP31" i="26"/>
  <c r="BLN31" i="26"/>
  <c r="BLM31" i="26"/>
  <c r="BLL31" i="26"/>
  <c r="BLK31" i="26"/>
  <c r="BLJ31" i="26"/>
  <c r="BLI31" i="26"/>
  <c r="BLG31" i="26"/>
  <c r="BLF31" i="26"/>
  <c r="BLE31" i="26"/>
  <c r="BLD31" i="26"/>
  <c r="BLB31" i="26"/>
  <c r="BLA31" i="26"/>
  <c r="BKY31" i="26"/>
  <c r="BKX31" i="26"/>
  <c r="BKW31" i="26"/>
  <c r="BKV31" i="26"/>
  <c r="BKU31" i="26"/>
  <c r="BKT31" i="26"/>
  <c r="BKR31" i="26"/>
  <c r="BKQ31" i="26"/>
  <c r="BKP31" i="26"/>
  <c r="BKO31" i="26"/>
  <c r="BKM31" i="26"/>
  <c r="BKL31" i="26"/>
  <c r="BKJ31" i="26"/>
  <c r="BKI31" i="26"/>
  <c r="BKH31" i="26"/>
  <c r="BKG31" i="26"/>
  <c r="BKF31" i="26"/>
  <c r="BKE31" i="26"/>
  <c r="BKC31" i="26"/>
  <c r="BKB31" i="26"/>
  <c r="BKA31" i="26"/>
  <c r="BJZ31" i="26"/>
  <c r="BJX31" i="26"/>
  <c r="BJW31" i="26"/>
  <c r="BJU31" i="26"/>
  <c r="BJT31" i="26"/>
  <c r="BJS31" i="26"/>
  <c r="BJR31" i="26"/>
  <c r="BJQ31" i="26"/>
  <c r="BJP31" i="26"/>
  <c r="BJN31" i="26"/>
  <c r="BJM31" i="26"/>
  <c r="BJL31" i="26"/>
  <c r="BJK31" i="26"/>
  <c r="BJI31" i="26"/>
  <c r="BJH31" i="26"/>
  <c r="BJF31" i="26"/>
  <c r="BJE31" i="26"/>
  <c r="BJD31" i="26"/>
  <c r="BJC31" i="26"/>
  <c r="BJB31" i="26"/>
  <c r="BJA31" i="26"/>
  <c r="BIY31" i="26"/>
  <c r="BIX31" i="26"/>
  <c r="BIW31" i="26"/>
  <c r="BIV31" i="26"/>
  <c r="BIT31" i="26"/>
  <c r="BIS31" i="26"/>
  <c r="BIQ31" i="26"/>
  <c r="BIP31" i="26"/>
  <c r="BIO31" i="26"/>
  <c r="BIN31" i="26"/>
  <c r="BIM31" i="26"/>
  <c r="BIL31" i="26"/>
  <c r="BIJ31" i="26"/>
  <c r="BII31" i="26"/>
  <c r="BIH31" i="26"/>
  <c r="BIG31" i="26"/>
  <c r="BIE31" i="26"/>
  <c r="BID31" i="26"/>
  <c r="BIB31" i="26"/>
  <c r="BIA31" i="26"/>
  <c r="BHZ31" i="26"/>
  <c r="BHY31" i="26"/>
  <c r="BHX31" i="26"/>
  <c r="BHW31" i="26"/>
  <c r="BHU31" i="26"/>
  <c r="BHT31" i="26"/>
  <c r="BHS31" i="26"/>
  <c r="BHR31" i="26"/>
  <c r="BHP31" i="26"/>
  <c r="BHO31" i="26"/>
  <c r="BHM31" i="26"/>
  <c r="BHL31" i="26"/>
  <c r="BHK31" i="26"/>
  <c r="BHJ31" i="26"/>
  <c r="BHI31" i="26"/>
  <c r="BHH31" i="26"/>
  <c r="BHF31" i="26"/>
  <c r="BHE31" i="26"/>
  <c r="BHD31" i="26"/>
  <c r="BHC31" i="26"/>
  <c r="BHA31" i="26"/>
  <c r="BGZ31" i="26"/>
  <c r="BGX31" i="26"/>
  <c r="BGW31" i="26"/>
  <c r="BGV31" i="26"/>
  <c r="BGU31" i="26"/>
  <c r="BGT31" i="26"/>
  <c r="BGS31" i="26"/>
  <c r="BGQ31" i="26"/>
  <c r="BGP31" i="26"/>
  <c r="BGO31" i="26"/>
  <c r="BGN31" i="26"/>
  <c r="BGL31" i="26"/>
  <c r="BGK31" i="26"/>
  <c r="BGI31" i="26"/>
  <c r="BGH31" i="26"/>
  <c r="BGG31" i="26"/>
  <c r="BGF31" i="26"/>
  <c r="BGE31" i="26"/>
  <c r="BGD31" i="26"/>
  <c r="BGB31" i="26"/>
  <c r="BGA31" i="26"/>
  <c r="BFZ31" i="26"/>
  <c r="BFY31" i="26"/>
  <c r="BFW31" i="26"/>
  <c r="BFV31" i="26"/>
  <c r="BFT31" i="26"/>
  <c r="BFS31" i="26"/>
  <c r="BFR31" i="26"/>
  <c r="BFQ31" i="26"/>
  <c r="BFP31" i="26"/>
  <c r="BFO31" i="26"/>
  <c r="BFM31" i="26"/>
  <c r="BFL31" i="26"/>
  <c r="BFK31" i="26"/>
  <c r="BFJ31" i="26"/>
  <c r="BFH31" i="26"/>
  <c r="BFG31" i="26"/>
  <c r="BFE31" i="26"/>
  <c r="BFD31" i="26"/>
  <c r="BFC31" i="26"/>
  <c r="BFB31" i="26"/>
  <c r="BFA31" i="26"/>
  <c r="BEZ31" i="26"/>
  <c r="BEX31" i="26"/>
  <c r="BEW31" i="26"/>
  <c r="BEV31" i="26"/>
  <c r="BEU31" i="26"/>
  <c r="BES31" i="26"/>
  <c r="BER31" i="26"/>
  <c r="BEP31" i="26"/>
  <c r="BEO31" i="26"/>
  <c r="BEN31" i="26"/>
  <c r="BEM31" i="26"/>
  <c r="BEL31" i="26"/>
  <c r="BEK31" i="26"/>
  <c r="BEI31" i="26"/>
  <c r="BEH31" i="26"/>
  <c r="BEG31" i="26"/>
  <c r="BEF31" i="26"/>
  <c r="BED31" i="26"/>
  <c r="BEC31" i="26"/>
  <c r="BEA31" i="26"/>
  <c r="BDZ31" i="26"/>
  <c r="BDY31" i="26"/>
  <c r="BDX31" i="26"/>
  <c r="BDW31" i="26"/>
  <c r="BDV31" i="26"/>
  <c r="BDT31" i="26"/>
  <c r="BDS31" i="26"/>
  <c r="BDR31" i="26"/>
  <c r="BDQ31" i="26"/>
  <c r="BDO31" i="26"/>
  <c r="BDN31" i="26"/>
  <c r="BDL31" i="26"/>
  <c r="BDK31" i="26"/>
  <c r="BDJ31" i="26"/>
  <c r="BDI31" i="26"/>
  <c r="BDH31" i="26"/>
  <c r="BDG31" i="26"/>
  <c r="BDE31" i="26"/>
  <c r="BDD31" i="26"/>
  <c r="BDC31" i="26"/>
  <c r="BDB31" i="26"/>
  <c r="BCZ31" i="26"/>
  <c r="BCY31" i="26"/>
  <c r="BCW31" i="26"/>
  <c r="BCV31" i="26"/>
  <c r="BCU31" i="26"/>
  <c r="BCT31" i="26"/>
  <c r="BCS31" i="26"/>
  <c r="BCR31" i="26"/>
  <c r="BCP31" i="26"/>
  <c r="BCO31" i="26"/>
  <c r="BCN31" i="26"/>
  <c r="BCM31" i="26"/>
  <c r="BCK31" i="26"/>
  <c r="BCJ31" i="26"/>
  <c r="BCH31" i="26"/>
  <c r="BCG31" i="26"/>
  <c r="BCF31" i="26"/>
  <c r="BCE31" i="26"/>
  <c r="BCD31" i="26"/>
  <c r="BCC31" i="26"/>
  <c r="BCA31" i="26"/>
  <c r="BBZ31" i="26"/>
  <c r="BBY31" i="26"/>
  <c r="BBX31" i="26"/>
  <c r="BBV31" i="26"/>
  <c r="BBU31" i="26"/>
  <c r="BBS31" i="26"/>
  <c r="BBR31" i="26"/>
  <c r="BBQ31" i="26"/>
  <c r="BBP31" i="26"/>
  <c r="BBO31" i="26"/>
  <c r="BBN31" i="26"/>
  <c r="BBL31" i="26"/>
  <c r="BBK31" i="26"/>
  <c r="BBJ31" i="26"/>
  <c r="BBI31" i="26"/>
  <c r="BBG31" i="26"/>
  <c r="BBF31" i="26"/>
  <c r="BBD31" i="26"/>
  <c r="BBC31" i="26"/>
  <c r="BBB31" i="26"/>
  <c r="BBA31" i="26"/>
  <c r="BAZ31" i="26"/>
  <c r="BAY31" i="26"/>
  <c r="BAW31" i="26"/>
  <c r="BAV31" i="26"/>
  <c r="BAU31" i="26"/>
  <c r="BAT31" i="26"/>
  <c r="BAR31" i="26"/>
  <c r="BAQ31" i="26"/>
  <c r="BAO31" i="26"/>
  <c r="BAN31" i="26"/>
  <c r="BAM31" i="26"/>
  <c r="BAL31" i="26"/>
  <c r="BAK31" i="26"/>
  <c r="BAJ31" i="26"/>
  <c r="BAH31" i="26"/>
  <c r="BAG31" i="26"/>
  <c r="BAF31" i="26"/>
  <c r="BAE31" i="26"/>
  <c r="BAC31" i="26"/>
  <c r="BAB31" i="26"/>
  <c r="AZZ31" i="26"/>
  <c r="AZY31" i="26"/>
  <c r="AZX31" i="26"/>
  <c r="AZW31" i="26"/>
  <c r="AZV31" i="26"/>
  <c r="AZU31" i="26"/>
  <c r="AZS31" i="26"/>
  <c r="AZR31" i="26"/>
  <c r="AZQ31" i="26"/>
  <c r="AZP31" i="26"/>
  <c r="AZN31" i="26"/>
  <c r="AZM31" i="26"/>
  <c r="AZK31" i="26"/>
  <c r="AZJ31" i="26"/>
  <c r="AZI31" i="26"/>
  <c r="AZH31" i="26"/>
  <c r="AZG31" i="26"/>
  <c r="AZF31" i="26"/>
  <c r="AZD31" i="26"/>
  <c r="AZC31" i="26"/>
  <c r="AZB31" i="26"/>
  <c r="AZA31" i="26"/>
  <c r="AYY31" i="26"/>
  <c r="AYX31" i="26"/>
  <c r="AYV31" i="26"/>
  <c r="AYU31" i="26"/>
  <c r="AYT31" i="26"/>
  <c r="AYS31" i="26"/>
  <c r="AYR31" i="26"/>
  <c r="AYQ31" i="26"/>
  <c r="AYO31" i="26"/>
  <c r="AYN31" i="26"/>
  <c r="AYM31" i="26"/>
  <c r="AYL31" i="26"/>
  <c r="AYJ31" i="26"/>
  <c r="AYI31" i="26"/>
  <c r="AYG31" i="26"/>
  <c r="AYF31" i="26"/>
  <c r="AYE31" i="26"/>
  <c r="AYD31" i="26"/>
  <c r="AYC31" i="26"/>
  <c r="AYB31" i="26"/>
  <c r="AXZ31" i="26"/>
  <c r="AXY31" i="26"/>
  <c r="AXX31" i="26"/>
  <c r="AXW31" i="26"/>
  <c r="AXU31" i="26"/>
  <c r="AXT31" i="26"/>
  <c r="AXR31" i="26"/>
  <c r="AXQ31" i="26"/>
  <c r="AXP31" i="26"/>
  <c r="AXO31" i="26"/>
  <c r="AXN31" i="26"/>
  <c r="AXM31" i="26"/>
  <c r="AXK31" i="26"/>
  <c r="AXJ31" i="26"/>
  <c r="AXI31" i="26"/>
  <c r="AXH31" i="26"/>
  <c r="AXF31" i="26"/>
  <c r="AXE31" i="26"/>
  <c r="AXC31" i="26"/>
  <c r="AXB31" i="26"/>
  <c r="AXA31" i="26"/>
  <c r="AWZ31" i="26"/>
  <c r="AWY31" i="26"/>
  <c r="AWX31" i="26"/>
  <c r="AWV31" i="26"/>
  <c r="AWU31" i="26"/>
  <c r="AWT31" i="26"/>
  <c r="AWS31" i="26"/>
  <c r="AWQ31" i="26"/>
  <c r="AWP31" i="26"/>
  <c r="AWN31" i="26"/>
  <c r="AWM31" i="26"/>
  <c r="AWL31" i="26"/>
  <c r="AWK31" i="26"/>
  <c r="AWJ31" i="26"/>
  <c r="AWI31" i="26"/>
  <c r="AWG31" i="26"/>
  <c r="AWF31" i="26"/>
  <c r="AWE31" i="26"/>
  <c r="AWD31" i="26"/>
  <c r="AWB31" i="26"/>
  <c r="AWA31" i="26"/>
  <c r="AVY31" i="26"/>
  <c r="AVX31" i="26"/>
  <c r="AVW31" i="26"/>
  <c r="AVV31" i="26"/>
  <c r="AVU31" i="26"/>
  <c r="AVT31" i="26"/>
  <c r="AVR31" i="26"/>
  <c r="AVQ31" i="26"/>
  <c r="AVP31" i="26"/>
  <c r="AVO31" i="26"/>
  <c r="AVM31" i="26"/>
  <c r="AVL31" i="26"/>
  <c r="AVJ31" i="26"/>
  <c r="AVI31" i="26"/>
  <c r="AVH31" i="26"/>
  <c r="AVG31" i="26"/>
  <c r="AVF31" i="26"/>
  <c r="AVE31" i="26"/>
  <c r="AVC31" i="26"/>
  <c r="AVB31" i="26"/>
  <c r="AVA31" i="26"/>
  <c r="AUZ31" i="26"/>
  <c r="AUX31" i="26"/>
  <c r="AUW31" i="26"/>
  <c r="AUU31" i="26"/>
  <c r="AUT31" i="26"/>
  <c r="AUS31" i="26"/>
  <c r="AUR31" i="26"/>
  <c r="AUQ31" i="26"/>
  <c r="AUP31" i="26"/>
  <c r="AUN31" i="26"/>
  <c r="AUM31" i="26"/>
  <c r="AUL31" i="26"/>
  <c r="AUK31" i="26"/>
  <c r="AUI31" i="26"/>
  <c r="AUH31" i="26"/>
  <c r="AUF31" i="26"/>
  <c r="AUE31" i="26"/>
  <c r="AUD31" i="26"/>
  <c r="AUC31" i="26"/>
  <c r="AUB31" i="26"/>
  <c r="AUA31" i="26"/>
  <c r="ATY31" i="26"/>
  <c r="ATX31" i="26"/>
  <c r="ATW31" i="26"/>
  <c r="ATV31" i="26"/>
  <c r="ATT31" i="26"/>
  <c r="ATS31" i="26"/>
  <c r="ATQ31" i="26"/>
  <c r="ATP31" i="26"/>
  <c r="ATO31" i="26"/>
  <c r="ATN31" i="26"/>
  <c r="ATM31" i="26"/>
  <c r="ATL31" i="26"/>
  <c r="ATJ31" i="26"/>
  <c r="ATI31" i="26"/>
  <c r="ATH31" i="26"/>
  <c r="ATG31" i="26"/>
  <c r="ATE31" i="26"/>
  <c r="ATD31" i="26"/>
  <c r="ATB31" i="26"/>
  <c r="ATA31" i="26"/>
  <c r="ASZ31" i="26"/>
  <c r="ASY31" i="26"/>
  <c r="ASX31" i="26"/>
  <c r="ASW31" i="26"/>
  <c r="ASU31" i="26"/>
  <c r="AST31" i="26"/>
  <c r="ASS31" i="26"/>
  <c r="ASR31" i="26"/>
  <c r="ASP31" i="26"/>
  <c r="ASO31" i="26"/>
  <c r="ASM31" i="26"/>
  <c r="ASL31" i="26"/>
  <c r="ASK31" i="26"/>
  <c r="ASJ31" i="26"/>
  <c r="ASI31" i="26"/>
  <c r="ASH31" i="26"/>
  <c r="ASF31" i="26"/>
  <c r="ASE31" i="26"/>
  <c r="ASD31" i="26"/>
  <c r="ASC31" i="26"/>
  <c r="ASA31" i="26"/>
  <c r="ARZ31" i="26"/>
  <c r="ARX31" i="26"/>
  <c r="ARW31" i="26"/>
  <c r="ARV31" i="26"/>
  <c r="ARU31" i="26"/>
  <c r="ART31" i="26"/>
  <c r="ARS31" i="26"/>
  <c r="ARQ31" i="26"/>
  <c r="ARP31" i="26"/>
  <c r="ARO31" i="26"/>
  <c r="ARN31" i="26"/>
  <c r="ARL31" i="26"/>
  <c r="ARK31" i="26"/>
  <c r="ARI31" i="26"/>
  <c r="ARH31" i="26"/>
  <c r="ARG31" i="26"/>
  <c r="ARF31" i="26"/>
  <c r="ARE31" i="26"/>
  <c r="ARD31" i="26"/>
  <c r="ARB31" i="26"/>
  <c r="ARA31" i="26"/>
  <c r="AQZ31" i="26"/>
  <c r="AQY31" i="26"/>
  <c r="AQW31" i="26"/>
  <c r="AQV31" i="26"/>
  <c r="AQT31" i="26"/>
  <c r="AQS31" i="26"/>
  <c r="AQR31" i="26"/>
  <c r="AQQ31" i="26"/>
  <c r="AQP31" i="26"/>
  <c r="AQO31" i="26"/>
  <c r="AQM31" i="26"/>
  <c r="AQL31" i="26"/>
  <c r="AQK31" i="26"/>
  <c r="AQJ31" i="26"/>
  <c r="AQH31" i="26"/>
  <c r="AQG31" i="26"/>
  <c r="AQE31" i="26"/>
  <c r="AQD31" i="26"/>
  <c r="AQC31" i="26"/>
  <c r="AQB31" i="26"/>
  <c r="AQA31" i="26"/>
  <c r="APZ31" i="26"/>
  <c r="APX31" i="26"/>
  <c r="APW31" i="26"/>
  <c r="APV31" i="26"/>
  <c r="APU31" i="26"/>
  <c r="APS31" i="26"/>
  <c r="APR31" i="26"/>
  <c r="APP31" i="26"/>
  <c r="APO31" i="26"/>
  <c r="APN31" i="26"/>
  <c r="APM31" i="26"/>
  <c r="APL31" i="26"/>
  <c r="APK31" i="26"/>
  <c r="API31" i="26"/>
  <c r="APH31" i="26"/>
  <c r="APG31" i="26"/>
  <c r="APF31" i="26"/>
  <c r="APD31" i="26"/>
  <c r="APC31" i="26"/>
  <c r="APA31" i="26"/>
  <c r="AOZ31" i="26"/>
  <c r="AOY31" i="26"/>
  <c r="AOX31" i="26"/>
  <c r="AOW31" i="26"/>
  <c r="AOV31" i="26"/>
  <c r="AOT31" i="26"/>
  <c r="AOS31" i="26"/>
  <c r="AOR31" i="26"/>
  <c r="AOQ31" i="26"/>
  <c r="AOO31" i="26"/>
  <c r="AON31" i="26"/>
  <c r="AOL31" i="26"/>
  <c r="AOK31" i="26"/>
  <c r="AOJ31" i="26"/>
  <c r="AOI31" i="26"/>
  <c r="AOH31" i="26"/>
  <c r="AOG31" i="26"/>
  <c r="AOE31" i="26"/>
  <c r="AOD31" i="26"/>
  <c r="AOC31" i="26"/>
  <c r="AOB31" i="26"/>
  <c r="ANZ31" i="26"/>
  <c r="ANY31" i="26"/>
  <c r="ANW31" i="26"/>
  <c r="ANV31" i="26"/>
  <c r="ANU31" i="26"/>
  <c r="ANT31" i="26"/>
  <c r="ANS31" i="26"/>
  <c r="ANR31" i="26"/>
  <c r="ANP31" i="26"/>
  <c r="ANO31" i="26"/>
  <c r="ANN31" i="26"/>
  <c r="ANM31" i="26"/>
  <c r="ANK31" i="26"/>
  <c r="ANJ31" i="26"/>
  <c r="ANH31" i="26"/>
  <c r="ANG31" i="26"/>
  <c r="ANF31" i="26"/>
  <c r="ANE31" i="26"/>
  <c r="AND31" i="26"/>
  <c r="ANC31" i="26"/>
  <c r="ANA31" i="26"/>
  <c r="AMZ31" i="26"/>
  <c r="AMY31" i="26"/>
  <c r="AMX31" i="26"/>
  <c r="AMV31" i="26"/>
  <c r="AMU31" i="26"/>
  <c r="AMS31" i="26"/>
  <c r="AMR31" i="26"/>
  <c r="AMQ31" i="26"/>
  <c r="AMP31" i="26"/>
  <c r="AMO31" i="26"/>
  <c r="AMN31" i="26"/>
  <c r="AML31" i="26"/>
  <c r="AMK31" i="26"/>
  <c r="AMJ31" i="26"/>
  <c r="AMI31" i="26"/>
  <c r="AMG31" i="26"/>
  <c r="AMF31" i="26"/>
  <c r="AMD31" i="26"/>
  <c r="AMC31" i="26"/>
  <c r="AMB31" i="26"/>
  <c r="AMA31" i="26"/>
  <c r="ALZ31" i="26"/>
  <c r="ALY31" i="26"/>
  <c r="ALW31" i="26"/>
  <c r="ALV31" i="26"/>
  <c r="ALU31" i="26"/>
  <c r="ALT31" i="26"/>
  <c r="ALR31" i="26"/>
  <c r="ALQ31" i="26"/>
  <c r="ALO31" i="26"/>
  <c r="ALN31" i="26"/>
  <c r="ALM31" i="26"/>
  <c r="ALL31" i="26"/>
  <c r="ALK31" i="26"/>
  <c r="ALJ31" i="26"/>
  <c r="ALH31" i="26"/>
  <c r="ALG31" i="26"/>
  <c r="ALF31" i="26"/>
  <c r="ALE31" i="26"/>
  <c r="ALC31" i="26"/>
  <c r="ALB31" i="26"/>
  <c r="AKZ31" i="26"/>
  <c r="AKY31" i="26"/>
  <c r="AKX31" i="26"/>
  <c r="AKW31" i="26"/>
  <c r="AKV31" i="26"/>
  <c r="AKU31" i="26"/>
  <c r="AKS31" i="26"/>
  <c r="AKR31" i="26"/>
  <c r="AKQ31" i="26"/>
  <c r="AKP31" i="26"/>
  <c r="AKN31" i="26"/>
  <c r="AKM31" i="26"/>
  <c r="AKK31" i="26"/>
  <c r="AKJ31" i="26"/>
  <c r="AKI31" i="26"/>
  <c r="AKH31" i="26"/>
  <c r="AKG31" i="26"/>
  <c r="AKF31" i="26"/>
  <c r="AKD31" i="26"/>
  <c r="AKC31" i="26"/>
  <c r="AKB31" i="26"/>
  <c r="AKA31" i="26"/>
  <c r="AJY31" i="26"/>
  <c r="AJX31" i="26"/>
  <c r="AJV31" i="26"/>
  <c r="AJU31" i="26"/>
  <c r="AJT31" i="26"/>
  <c r="AJS31" i="26"/>
  <c r="AJR31" i="26"/>
  <c r="AJQ31" i="26"/>
  <c r="AJO31" i="26"/>
  <c r="AJN31" i="26"/>
  <c r="AJM31" i="26"/>
  <c r="AJL31" i="26"/>
  <c r="AJJ31" i="26"/>
  <c r="AJI31" i="26"/>
  <c r="AJG31" i="26"/>
  <c r="AJF31" i="26"/>
  <c r="AJE31" i="26"/>
  <c r="AJD31" i="26"/>
  <c r="AJC31" i="26"/>
  <c r="AJB31" i="26"/>
  <c r="AIZ31" i="26"/>
  <c r="AIY31" i="26"/>
  <c r="AIX31" i="26"/>
  <c r="AIW31" i="26"/>
  <c r="AIU31" i="26"/>
  <c r="AIT31" i="26"/>
  <c r="AIR31" i="26"/>
  <c r="AIQ31" i="26"/>
  <c r="AIP31" i="26"/>
  <c r="AIO31" i="26"/>
  <c r="AIN31" i="26"/>
  <c r="AIM31" i="26"/>
  <c r="AIK31" i="26"/>
  <c r="AIJ31" i="26"/>
  <c r="AII31" i="26"/>
  <c r="AIH31" i="26"/>
  <c r="AIF31" i="26"/>
  <c r="AIE31" i="26"/>
  <c r="AIC31" i="26"/>
  <c r="AIB31" i="26"/>
  <c r="AIA31" i="26"/>
  <c r="AHZ31" i="26"/>
  <c r="AHY31" i="26"/>
  <c r="AHX31" i="26"/>
  <c r="AHV31" i="26"/>
  <c r="AHU31" i="26"/>
  <c r="AHT31" i="26"/>
  <c r="AHS31" i="26"/>
  <c r="AHQ31" i="26"/>
  <c r="AHP31" i="26"/>
  <c r="AHN31" i="26"/>
  <c r="AHM31" i="26"/>
  <c r="AHL31" i="26"/>
  <c r="AHK31" i="26"/>
  <c r="AHJ31" i="26"/>
  <c r="AHI31" i="26"/>
  <c r="AHG31" i="26"/>
  <c r="AHF31" i="26"/>
  <c r="AHE31" i="26"/>
  <c r="AHD31" i="26"/>
  <c r="AHB31" i="26"/>
  <c r="AHA31" i="26"/>
  <c r="AGY31" i="26"/>
  <c r="AGX31" i="26"/>
  <c r="AGW31" i="26"/>
  <c r="AGV31" i="26"/>
  <c r="AGU31" i="26"/>
  <c r="AGT31" i="26"/>
  <c r="AGR31" i="26"/>
  <c r="AGQ31" i="26"/>
  <c r="AGP31" i="26"/>
  <c r="AGO31" i="26"/>
  <c r="AGM31" i="26"/>
  <c r="AGL31" i="26"/>
  <c r="AGJ31" i="26"/>
  <c r="AGI31" i="26"/>
  <c r="AGH31" i="26"/>
  <c r="AGG31" i="26"/>
  <c r="AGF31" i="26"/>
  <c r="AGE31" i="26"/>
  <c r="AGC31" i="26"/>
  <c r="AGB31" i="26"/>
  <c r="AGA31" i="26"/>
  <c r="AFZ31" i="26"/>
  <c r="AFX31" i="26"/>
  <c r="AFW31" i="26"/>
  <c r="AFU31" i="26"/>
  <c r="AFT31" i="26"/>
  <c r="AFS31" i="26"/>
  <c r="AFR31" i="26"/>
  <c r="AFQ31" i="26"/>
  <c r="AFP31" i="26"/>
  <c r="AFN31" i="26"/>
  <c r="AFM31" i="26"/>
  <c r="AFL31" i="26"/>
  <c r="AFK31" i="26"/>
  <c r="AFI31" i="26"/>
  <c r="AFH31" i="26"/>
  <c r="AFF31" i="26"/>
  <c r="AFE31" i="26"/>
  <c r="AFD31" i="26"/>
  <c r="AFC31" i="26"/>
  <c r="AFB31" i="26"/>
  <c r="AFA31" i="26"/>
  <c r="AEY31" i="26"/>
  <c r="AEX31" i="26"/>
  <c r="AEW31" i="26"/>
  <c r="AEV31" i="26"/>
  <c r="AET31" i="26"/>
  <c r="AES31" i="26"/>
  <c r="AEQ31" i="26"/>
  <c r="AEP31" i="26"/>
  <c r="AEO31" i="26"/>
  <c r="AEN31" i="26"/>
  <c r="AEM31" i="26"/>
  <c r="AEL31" i="26"/>
  <c r="AEJ31" i="26"/>
  <c r="AEI31" i="26"/>
  <c r="AEH31" i="26"/>
  <c r="AEG31" i="26"/>
  <c r="AEE31" i="26"/>
  <c r="AED31" i="26"/>
  <c r="AEB31" i="26"/>
  <c r="AEA31" i="26"/>
  <c r="ADZ31" i="26"/>
  <c r="ADY31" i="26"/>
  <c r="ADX31" i="26"/>
  <c r="ADW31" i="26"/>
  <c r="ADU31" i="26"/>
  <c r="ADT31" i="26"/>
  <c r="ADS31" i="26"/>
  <c r="ADR31" i="26"/>
  <c r="ADP31" i="26"/>
  <c r="ADO31" i="26"/>
  <c r="ADM31" i="26"/>
  <c r="ADL31" i="26"/>
  <c r="ADK31" i="26"/>
  <c r="ADJ31" i="26"/>
  <c r="ADI31" i="26"/>
  <c r="ADH31" i="26"/>
  <c r="ADF31" i="26"/>
  <c r="ADE31" i="26"/>
  <c r="ADD31" i="26"/>
  <c r="ADC31" i="26"/>
  <c r="ADA31" i="26"/>
  <c r="ACZ31" i="26"/>
  <c r="ACX31" i="26"/>
  <c r="ACW31" i="26"/>
  <c r="ACV31" i="26"/>
  <c r="ACU31" i="26"/>
  <c r="ACT31" i="26"/>
  <c r="ACS31" i="26"/>
  <c r="ACQ31" i="26"/>
  <c r="ACP31" i="26"/>
  <c r="ACO31" i="26"/>
  <c r="ACN31" i="26"/>
  <c r="ACL31" i="26"/>
  <c r="ACK31" i="26"/>
  <c r="ACI31" i="26"/>
  <c r="ACH31" i="26"/>
  <c r="ACG31" i="26"/>
  <c r="ACF31" i="26"/>
  <c r="ACE31" i="26"/>
  <c r="ACD31" i="26"/>
  <c r="ACB31" i="26"/>
  <c r="ACA31" i="26"/>
  <c r="ABZ31" i="26"/>
  <c r="ABY31" i="26"/>
  <c r="ABW31" i="26"/>
  <c r="ABV31" i="26"/>
  <c r="ABT31" i="26"/>
  <c r="ABS31" i="26"/>
  <c r="ABR31" i="26"/>
  <c r="ABQ31" i="26"/>
  <c r="ABP31" i="26"/>
  <c r="ABO31" i="26"/>
  <c r="ABM31" i="26"/>
  <c r="ABL31" i="26"/>
  <c r="ABK31" i="26"/>
  <c r="ABJ31" i="26"/>
  <c r="ABH31" i="26"/>
  <c r="ABG31" i="26"/>
  <c r="ABE31" i="26"/>
  <c r="ABD31" i="26"/>
  <c r="ABC31" i="26"/>
  <c r="ABB31" i="26"/>
  <c r="ABA31" i="26"/>
  <c r="AAZ31" i="26"/>
  <c r="AAX31" i="26"/>
  <c r="AAW31" i="26"/>
  <c r="AAV31" i="26"/>
  <c r="AAU31" i="26"/>
  <c r="AAS31" i="26"/>
  <c r="AAR31" i="26"/>
  <c r="AAP31" i="26"/>
  <c r="AAO31" i="26"/>
  <c r="AAN31" i="26"/>
  <c r="AAM31" i="26"/>
  <c r="AAL31" i="26"/>
  <c r="AAK31" i="26"/>
  <c r="AAI31" i="26"/>
  <c r="AAH31" i="26"/>
  <c r="AAG31" i="26"/>
  <c r="AAF31" i="26"/>
  <c r="AAD31" i="26"/>
  <c r="AAC31" i="26"/>
  <c r="AAA31" i="26"/>
  <c r="ZZ31" i="26"/>
  <c r="ZY31" i="26"/>
  <c r="ZX31" i="26"/>
  <c r="ZW31" i="26"/>
  <c r="ZV31" i="26"/>
  <c r="ZT31" i="26"/>
  <c r="ZS31" i="26"/>
  <c r="ZR31" i="26"/>
  <c r="ZQ31" i="26"/>
  <c r="ZO31" i="26"/>
  <c r="ZN31" i="26"/>
  <c r="ZL31" i="26"/>
  <c r="ZK31" i="26"/>
  <c r="ZJ31" i="26"/>
  <c r="ZI31" i="26"/>
  <c r="ZH31" i="26"/>
  <c r="ZG31" i="26"/>
  <c r="ZE31" i="26"/>
  <c r="ZD31" i="26"/>
  <c r="ZC31" i="26"/>
  <c r="ZB31" i="26"/>
  <c r="YZ31" i="26"/>
  <c r="YY31" i="26"/>
  <c r="YW31" i="26"/>
  <c r="YV31" i="26"/>
  <c r="YU31" i="26"/>
  <c r="YT31" i="26"/>
  <c r="YS31" i="26"/>
  <c r="YR31" i="26"/>
  <c r="YP31" i="26"/>
  <c r="YO31" i="26"/>
  <c r="YN31" i="26"/>
  <c r="YM31" i="26"/>
  <c r="YK31" i="26"/>
  <c r="YJ31" i="26"/>
  <c r="YH31" i="26"/>
  <c r="YG31" i="26"/>
  <c r="YF31" i="26"/>
  <c r="YE31" i="26"/>
  <c r="YD31" i="26"/>
  <c r="YC31" i="26"/>
  <c r="YA31" i="26"/>
  <c r="XZ31" i="26"/>
  <c r="XY31" i="26"/>
  <c r="XX31" i="26"/>
  <c r="XV31" i="26"/>
  <c r="XU31" i="26"/>
  <c r="XS31" i="26"/>
  <c r="XR31" i="26"/>
  <c r="XQ31" i="26"/>
  <c r="XP31" i="26"/>
  <c r="XO31" i="26"/>
  <c r="XN31" i="26"/>
  <c r="XL31" i="26"/>
  <c r="XK31" i="26"/>
  <c r="XJ31" i="26"/>
  <c r="XI31" i="26"/>
  <c r="XG31" i="26"/>
  <c r="XF31" i="26"/>
  <c r="XD31" i="26"/>
  <c r="XC31" i="26"/>
  <c r="XB31" i="26"/>
  <c r="XA31" i="26"/>
  <c r="WZ31" i="26"/>
  <c r="WY31" i="26"/>
  <c r="WW31" i="26"/>
  <c r="WV31" i="26"/>
  <c r="WU31" i="26"/>
  <c r="WT31" i="26"/>
  <c r="WR31" i="26"/>
  <c r="WQ31" i="26"/>
  <c r="WO31" i="26"/>
  <c r="WN31" i="26"/>
  <c r="WM31" i="26"/>
  <c r="WL31" i="26"/>
  <c r="WK31" i="26"/>
  <c r="WJ31" i="26"/>
  <c r="WH31" i="26"/>
  <c r="WG31" i="26"/>
  <c r="WF31" i="26"/>
  <c r="WE31" i="26"/>
  <c r="WC31" i="26"/>
  <c r="WB31" i="26"/>
  <c r="VZ31" i="26"/>
  <c r="VY31" i="26"/>
  <c r="VX31" i="26"/>
  <c r="VW31" i="26"/>
  <c r="VV31" i="26"/>
  <c r="VU31" i="26"/>
  <c r="VS31" i="26"/>
  <c r="VR31" i="26"/>
  <c r="VQ31" i="26"/>
  <c r="VP31" i="26"/>
  <c r="VN31" i="26"/>
  <c r="VM31" i="26"/>
  <c r="VK31" i="26"/>
  <c r="VJ31" i="26"/>
  <c r="VI31" i="26"/>
  <c r="VH31" i="26"/>
  <c r="VG31" i="26"/>
  <c r="VF31" i="26"/>
  <c r="VD31" i="26"/>
  <c r="VC31" i="26"/>
  <c r="VB31" i="26"/>
  <c r="VA31" i="26"/>
  <c r="UY31" i="26"/>
  <c r="UX31" i="26"/>
  <c r="UV31" i="26"/>
  <c r="UU31" i="26"/>
  <c r="UT31" i="26"/>
  <c r="US31" i="26"/>
  <c r="UR31" i="26"/>
  <c r="UQ31" i="26"/>
  <c r="UO31" i="26"/>
  <c r="UN31" i="26"/>
  <c r="UM31" i="26"/>
  <c r="UL31" i="26"/>
  <c r="UJ31" i="26"/>
  <c r="UI31" i="26"/>
  <c r="UG31" i="26"/>
  <c r="UF31" i="26"/>
  <c r="UE31" i="26"/>
  <c r="UD31" i="26"/>
  <c r="UC31" i="26"/>
  <c r="UB31" i="26"/>
  <c r="TZ31" i="26"/>
  <c r="TY31" i="26"/>
  <c r="TX31" i="26"/>
  <c r="TW31" i="26"/>
  <c r="TU31" i="26"/>
  <c r="TT31" i="26"/>
  <c r="TR31" i="26"/>
  <c r="TQ31" i="26"/>
  <c r="TP31" i="26"/>
  <c r="TO31" i="26"/>
  <c r="TN31" i="26"/>
  <c r="TM31" i="26"/>
  <c r="TK31" i="26"/>
  <c r="TJ31" i="26"/>
  <c r="TI31" i="26"/>
  <c r="TH31" i="26"/>
  <c r="TF31" i="26"/>
  <c r="TE31" i="26"/>
  <c r="TC31" i="26"/>
  <c r="TB31" i="26"/>
  <c r="TA31" i="26"/>
  <c r="SZ31" i="26"/>
  <c r="SY31" i="26"/>
  <c r="SX31" i="26"/>
  <c r="SV31" i="26"/>
  <c r="SU31" i="26"/>
  <c r="ST31" i="26"/>
  <c r="SS31" i="26"/>
  <c r="SQ31" i="26"/>
  <c r="SP31" i="26"/>
  <c r="SN31" i="26"/>
  <c r="SM31" i="26"/>
  <c r="SL31" i="26"/>
  <c r="SK31" i="26"/>
  <c r="SJ31" i="26"/>
  <c r="SI31" i="26"/>
  <c r="SG31" i="26"/>
  <c r="SF31" i="26"/>
  <c r="SE31" i="26"/>
  <c r="SD31" i="26"/>
  <c r="SB31" i="26"/>
  <c r="SA31" i="26"/>
  <c r="RY31" i="26"/>
  <c r="RX31" i="26"/>
  <c r="RW31" i="26"/>
  <c r="RV31" i="26"/>
  <c r="RU31" i="26"/>
  <c r="RT31" i="26"/>
  <c r="RR31" i="26"/>
  <c r="RQ31" i="26"/>
  <c r="RP31" i="26"/>
  <c r="RO31" i="26"/>
  <c r="RM31" i="26"/>
  <c r="RL31" i="26"/>
  <c r="RJ31" i="26"/>
  <c r="RI31" i="26"/>
  <c r="RH31" i="26"/>
  <c r="RG31" i="26"/>
  <c r="RF31" i="26"/>
  <c r="RE31" i="26"/>
  <c r="RC31" i="26"/>
  <c r="RB31" i="26"/>
  <c r="RA31" i="26"/>
  <c r="QZ31" i="26"/>
  <c r="QX31" i="26"/>
  <c r="QW31" i="26"/>
  <c r="QU31" i="26"/>
  <c r="QT31" i="26"/>
  <c r="QS31" i="26"/>
  <c r="QR31" i="26"/>
  <c r="QQ31" i="26"/>
  <c r="QP31" i="26"/>
  <c r="QN31" i="26"/>
  <c r="QM31" i="26"/>
  <c r="QL31" i="26"/>
  <c r="QK31" i="26"/>
  <c r="QI31" i="26"/>
  <c r="QH31" i="26"/>
  <c r="QF31" i="26"/>
  <c r="QE31" i="26"/>
  <c r="QD31" i="26"/>
  <c r="QC31" i="26"/>
  <c r="QB31" i="26"/>
  <c r="QA31" i="26"/>
  <c r="PY31" i="26"/>
  <c r="PX31" i="26"/>
  <c r="PW31" i="26"/>
  <c r="PV31" i="26"/>
  <c r="PT31" i="26"/>
  <c r="PS31" i="26"/>
  <c r="PQ31" i="26"/>
  <c r="PP31" i="26"/>
  <c r="PO31" i="26"/>
  <c r="PN31" i="26"/>
  <c r="PM31" i="26"/>
  <c r="PL31" i="26"/>
  <c r="PJ31" i="26"/>
  <c r="PI31" i="26"/>
  <c r="PH31" i="26"/>
  <c r="PG31" i="26"/>
  <c r="PE31" i="26"/>
  <c r="PD31" i="26"/>
  <c r="PB31" i="26"/>
  <c r="PA31" i="26"/>
  <c r="OZ31" i="26"/>
  <c r="OY31" i="26"/>
  <c r="OX31" i="26"/>
  <c r="OW31" i="26"/>
  <c r="OU31" i="26"/>
  <c r="OT31" i="26"/>
  <c r="OS31" i="26"/>
  <c r="OR31" i="26"/>
  <c r="OP31" i="26"/>
  <c r="OO31" i="26"/>
  <c r="OM31" i="26"/>
  <c r="OL31" i="26"/>
  <c r="OK31" i="26"/>
  <c r="OJ31" i="26"/>
  <c r="OI31" i="26"/>
  <c r="OH31" i="26"/>
  <c r="OF31" i="26"/>
  <c r="OE31" i="26"/>
  <c r="OD31" i="26"/>
  <c r="OC31" i="26"/>
  <c r="OA31" i="26"/>
  <c r="NZ31" i="26"/>
  <c r="NX31" i="26"/>
  <c r="NW31" i="26"/>
  <c r="NV31" i="26"/>
  <c r="NU31" i="26"/>
  <c r="NT31" i="26"/>
  <c r="NS31" i="26"/>
  <c r="NQ31" i="26"/>
  <c r="NP31" i="26"/>
  <c r="NO31" i="26"/>
  <c r="NN31" i="26"/>
  <c r="NL31" i="26"/>
  <c r="NK31" i="26"/>
  <c r="NI31" i="26"/>
  <c r="NH31" i="26"/>
  <c r="NG31" i="26"/>
  <c r="NF31" i="26"/>
  <c r="NE31" i="26"/>
  <c r="ND31" i="26"/>
  <c r="NB31" i="26"/>
  <c r="NA31" i="26"/>
  <c r="MZ31" i="26"/>
  <c r="MY31" i="26"/>
  <c r="MW31" i="26"/>
  <c r="MV31" i="26"/>
  <c r="MT31" i="26"/>
  <c r="MS31" i="26"/>
  <c r="MR31" i="26"/>
  <c r="MQ31" i="26"/>
  <c r="MP31" i="26"/>
  <c r="MO31" i="26"/>
  <c r="MM31" i="26"/>
  <c r="ML31" i="26"/>
  <c r="MK31" i="26"/>
  <c r="MJ31" i="26"/>
  <c r="MH31" i="26"/>
  <c r="MG31" i="26"/>
  <c r="ME31" i="26"/>
  <c r="MD31" i="26"/>
  <c r="MC31" i="26"/>
  <c r="MB31" i="26"/>
  <c r="MA31" i="26"/>
  <c r="LZ31" i="26"/>
  <c r="LX31" i="26"/>
  <c r="LW31" i="26"/>
  <c r="LV31" i="26"/>
  <c r="LU31" i="26"/>
  <c r="LS31" i="26"/>
  <c r="LR31" i="26"/>
  <c r="LP31" i="26"/>
  <c r="LO31" i="26"/>
  <c r="LN31" i="26"/>
  <c r="LM31" i="26"/>
  <c r="LL31" i="26"/>
  <c r="LK31" i="26"/>
  <c r="LI31" i="26"/>
  <c r="LH31" i="26"/>
  <c r="LG31" i="26"/>
  <c r="LF31" i="26"/>
  <c r="LD31" i="26"/>
  <c r="LC31" i="26"/>
  <c r="LA31" i="26"/>
  <c r="KZ31" i="26"/>
  <c r="KY31" i="26"/>
  <c r="KX31" i="26"/>
  <c r="KW31" i="26"/>
  <c r="KV31" i="26"/>
  <c r="KT31" i="26"/>
  <c r="KS31" i="26"/>
  <c r="KR31" i="26"/>
  <c r="KQ31" i="26"/>
  <c r="KO31" i="26"/>
  <c r="KN31" i="26"/>
  <c r="KL31" i="26"/>
  <c r="KK31" i="26"/>
  <c r="KJ31" i="26"/>
  <c r="KI31" i="26"/>
  <c r="KH31" i="26"/>
  <c r="KG31" i="26"/>
  <c r="KE31" i="26"/>
  <c r="KD31" i="26"/>
  <c r="KC31" i="26"/>
  <c r="KB31" i="26"/>
  <c r="JZ31" i="26"/>
  <c r="JY31" i="26"/>
  <c r="JW31" i="26"/>
  <c r="JV31" i="26"/>
  <c r="JU31" i="26"/>
  <c r="JT31" i="26"/>
  <c r="JS31" i="26"/>
  <c r="JR31" i="26"/>
  <c r="JP31" i="26"/>
  <c r="JO31" i="26"/>
  <c r="JN31" i="26"/>
  <c r="JM31" i="26"/>
  <c r="JK31" i="26"/>
  <c r="JJ31" i="26"/>
  <c r="JH31" i="26"/>
  <c r="JG31" i="26"/>
  <c r="JF31" i="26"/>
  <c r="JE31" i="26"/>
  <c r="JD31" i="26"/>
  <c r="JC31" i="26"/>
  <c r="JA31" i="26"/>
  <c r="IZ31" i="26"/>
  <c r="IY31" i="26"/>
  <c r="IX31" i="26"/>
  <c r="IV31" i="26"/>
  <c r="IU31" i="26"/>
  <c r="IS31" i="26"/>
  <c r="IR31" i="26"/>
  <c r="IQ31" i="26"/>
  <c r="IP31" i="26"/>
  <c r="IO31" i="26"/>
  <c r="IN31" i="26"/>
  <c r="IL31" i="26"/>
  <c r="IK31" i="26"/>
  <c r="IJ31" i="26"/>
  <c r="II31" i="26"/>
  <c r="IG31" i="26"/>
  <c r="IF31" i="26"/>
  <c r="ID31" i="26"/>
  <c r="IC31" i="26"/>
  <c r="IB31" i="26"/>
  <c r="IA31" i="26"/>
  <c r="HZ31" i="26"/>
  <c r="HY31" i="26"/>
  <c r="HW31" i="26"/>
  <c r="HV31" i="26"/>
  <c r="HU31" i="26"/>
  <c r="HT31" i="26"/>
  <c r="HR31" i="26"/>
  <c r="HQ31" i="26"/>
  <c r="HO31" i="26"/>
  <c r="HN31" i="26"/>
  <c r="HM31" i="26"/>
  <c r="HL31" i="26"/>
  <c r="HK31" i="26"/>
  <c r="HJ31" i="26"/>
  <c r="HH31" i="26"/>
  <c r="HG31" i="26"/>
  <c r="HF31" i="26"/>
  <c r="HE31" i="26"/>
  <c r="HC31" i="26"/>
  <c r="HB31" i="26"/>
  <c r="GZ31" i="26"/>
  <c r="GY31" i="26"/>
  <c r="GX31" i="26"/>
  <c r="GW31" i="26"/>
  <c r="GV31" i="26"/>
  <c r="GU31" i="26"/>
  <c r="GS31" i="26"/>
  <c r="GR31" i="26"/>
  <c r="GQ31" i="26"/>
  <c r="GP31" i="26"/>
  <c r="GN31" i="26"/>
  <c r="GM31" i="26"/>
  <c r="GK31" i="26"/>
  <c r="GJ31" i="26"/>
  <c r="GI31" i="26"/>
  <c r="GH31" i="26"/>
  <c r="GG31" i="26"/>
  <c r="GF31" i="26"/>
  <c r="GD31" i="26"/>
  <c r="GC31" i="26"/>
  <c r="GB31" i="26"/>
  <c r="GA31" i="26"/>
  <c r="FY31" i="26"/>
  <c r="FX31" i="26"/>
  <c r="FV31" i="26"/>
  <c r="FU31" i="26"/>
  <c r="FT31" i="26"/>
  <c r="FS31" i="26"/>
  <c r="FR31" i="26"/>
  <c r="FQ31" i="26"/>
  <c r="FO31" i="26"/>
  <c r="FN31" i="26"/>
  <c r="FM31" i="26"/>
  <c r="FL31" i="26"/>
  <c r="FJ31" i="26"/>
  <c r="FI31" i="26"/>
  <c r="FG31" i="26"/>
  <c r="FF31" i="26"/>
  <c r="FE31" i="26"/>
  <c r="FD31" i="26"/>
  <c r="FC31" i="26"/>
  <c r="FB31" i="26"/>
  <c r="EZ31" i="26"/>
  <c r="EY31" i="26"/>
  <c r="EX31" i="26"/>
  <c r="EW31" i="26"/>
  <c r="EU31" i="26"/>
  <c r="ET31" i="26"/>
  <c r="ER31" i="26"/>
  <c r="EQ31" i="26"/>
  <c r="EP31" i="26"/>
  <c r="EO31" i="26"/>
  <c r="EN31" i="26"/>
  <c r="EM31" i="26"/>
  <c r="EK31" i="26"/>
  <c r="EJ31" i="26"/>
  <c r="EI31" i="26"/>
  <c r="EH31" i="26"/>
  <c r="EF31" i="26"/>
  <c r="EE31" i="26"/>
  <c r="EC31" i="26"/>
  <c r="EB31" i="26"/>
  <c r="EA31" i="26"/>
  <c r="DZ31" i="26"/>
  <c r="DY31" i="26"/>
  <c r="DX31" i="26"/>
  <c r="DV31" i="26"/>
  <c r="DU31" i="26"/>
  <c r="DT31" i="26"/>
  <c r="DS31" i="26"/>
  <c r="DQ31" i="26"/>
  <c r="DP31" i="26"/>
  <c r="DN31" i="26"/>
  <c r="DM31" i="26"/>
  <c r="DL31" i="26"/>
  <c r="DK31" i="26"/>
  <c r="DJ31" i="26"/>
  <c r="DI31" i="26"/>
  <c r="DG31" i="26"/>
  <c r="DF31" i="26"/>
  <c r="DE31" i="26"/>
  <c r="DD31" i="26"/>
  <c r="DB31" i="26"/>
  <c r="DA31" i="26"/>
  <c r="CY31" i="26"/>
  <c r="CX31" i="26"/>
  <c r="CW31" i="26"/>
  <c r="CV31" i="26"/>
  <c r="CU31" i="26"/>
  <c r="CT31" i="26"/>
  <c r="CR31" i="26"/>
  <c r="CQ31" i="26"/>
  <c r="CP31" i="26"/>
  <c r="CO31" i="26"/>
  <c r="CM31" i="26"/>
  <c r="CL31" i="26"/>
  <c r="CJ31" i="26"/>
  <c r="CI31" i="26"/>
  <c r="CH31" i="26"/>
  <c r="CG31" i="26"/>
  <c r="CF31" i="26"/>
  <c r="CE31" i="26"/>
  <c r="CC31" i="26"/>
  <c r="CB31" i="26"/>
  <c r="CA31" i="26"/>
  <c r="BZ31" i="26"/>
  <c r="BX31" i="26"/>
  <c r="BW31" i="26"/>
  <c r="BU31" i="26"/>
  <c r="BT31" i="26"/>
  <c r="BS31" i="26"/>
  <c r="BR31" i="26"/>
  <c r="BQ31" i="26"/>
  <c r="BP31" i="26"/>
  <c r="BN31" i="26"/>
  <c r="BM31" i="26"/>
  <c r="BL31" i="26"/>
  <c r="BK31" i="26"/>
  <c r="BI31" i="26"/>
  <c r="BH31" i="26"/>
  <c r="BF31" i="26"/>
  <c r="BE31" i="26"/>
  <c r="BD31" i="26"/>
  <c r="BC31" i="26"/>
  <c r="BB31" i="26"/>
  <c r="BA31" i="26"/>
  <c r="AY31" i="26"/>
  <c r="AX31" i="26"/>
  <c r="AW31" i="26"/>
  <c r="AV31" i="26"/>
  <c r="AT31" i="26"/>
  <c r="AS31" i="26"/>
  <c r="AQ31" i="26"/>
  <c r="AP31" i="26"/>
  <c r="AO31" i="26"/>
  <c r="AN31" i="26"/>
  <c r="AM31" i="26"/>
  <c r="AL31" i="26"/>
  <c r="AJ31" i="26"/>
  <c r="AI31" i="26"/>
  <c r="AH31" i="26"/>
  <c r="AG31" i="26"/>
  <c r="AE31" i="26"/>
  <c r="AD31" i="26"/>
  <c r="AB31" i="26"/>
  <c r="AA31" i="26"/>
  <c r="Z31" i="26"/>
  <c r="Y31" i="26"/>
  <c r="X31" i="26"/>
  <c r="W31" i="26"/>
  <c r="U31" i="26"/>
  <c r="T31" i="26"/>
  <c r="S31" i="26"/>
  <c r="R31" i="26"/>
  <c r="P31" i="26"/>
  <c r="O31" i="26"/>
  <c r="M31" i="26"/>
  <c r="L31" i="26"/>
  <c r="K31" i="26"/>
  <c r="J31" i="26"/>
  <c r="I31" i="26"/>
  <c r="H31" i="26"/>
  <c r="F31" i="26"/>
  <c r="E31" i="26"/>
  <c r="D31" i="26"/>
  <c r="C31" i="26"/>
  <c r="BWA12" i="26"/>
  <c r="BVZ12" i="26"/>
  <c r="BVX12" i="26"/>
  <c r="BVW12" i="26"/>
  <c r="BVV12" i="26"/>
  <c r="BVU12" i="26"/>
  <c r="BVT12" i="26"/>
  <c r="BVS12" i="26"/>
  <c r="BVQ12" i="26"/>
  <c r="BVP12" i="26"/>
  <c r="BVO12" i="26"/>
  <c r="BVN12" i="26"/>
  <c r="BVL12" i="26"/>
  <c r="BVK12" i="26"/>
  <c r="BVI12" i="26"/>
  <c r="BVH12" i="26"/>
  <c r="BVG12" i="26"/>
  <c r="BVF12" i="26"/>
  <c r="BVE12" i="26"/>
  <c r="BVD12" i="26"/>
  <c r="BVB12" i="26"/>
  <c r="BVA12" i="26"/>
  <c r="BUZ12" i="26"/>
  <c r="BUY12" i="26"/>
  <c r="BUW12" i="26"/>
  <c r="BUV12" i="26"/>
  <c r="BUT12" i="26"/>
  <c r="BUS12" i="26"/>
  <c r="BUR12" i="26"/>
  <c r="BUQ12" i="26"/>
  <c r="BUP12" i="26"/>
  <c r="BUO12" i="26"/>
  <c r="BUM12" i="26"/>
  <c r="BUL12" i="26"/>
  <c r="BUK12" i="26"/>
  <c r="BUJ12" i="26"/>
  <c r="BUH12" i="26"/>
  <c r="BUG12" i="26"/>
  <c r="BUE12" i="26"/>
  <c r="BUD12" i="26"/>
  <c r="BUC12" i="26"/>
  <c r="BUB12" i="26"/>
  <c r="BUA12" i="26"/>
  <c r="BTZ12" i="26"/>
  <c r="BTX12" i="26"/>
  <c r="BTW12" i="26"/>
  <c r="BTV12" i="26"/>
  <c r="BTU12" i="26"/>
  <c r="BTS12" i="26"/>
  <c r="BTR12" i="26"/>
  <c r="BTP12" i="26"/>
  <c r="BTO12" i="26"/>
  <c r="BTN12" i="26"/>
  <c r="BTM12" i="26"/>
  <c r="BTL12" i="26"/>
  <c r="BTK12" i="26"/>
  <c r="BTI12" i="26"/>
  <c r="BTH12" i="26"/>
  <c r="BTG12" i="26"/>
  <c r="BTF12" i="26"/>
  <c r="BTD12" i="26"/>
  <c r="BTC12" i="26"/>
  <c r="BTA12" i="26"/>
  <c r="BSZ12" i="26"/>
  <c r="BSY12" i="26"/>
  <c r="BSX12" i="26"/>
  <c r="BSW12" i="26"/>
  <c r="BSV12" i="26"/>
  <c r="BST12" i="26"/>
  <c r="BSS12" i="26"/>
  <c r="BSR12" i="26"/>
  <c r="BSQ12" i="26"/>
  <c r="BSO12" i="26"/>
  <c r="BSN12" i="26"/>
  <c r="BSL12" i="26"/>
  <c r="BSK12" i="26"/>
  <c r="BSJ12" i="26"/>
  <c r="BSI12" i="26"/>
  <c r="BSH12" i="26"/>
  <c r="BSG12" i="26"/>
  <c r="BSE12" i="26"/>
  <c r="BSD12" i="26"/>
  <c r="BSC12" i="26"/>
  <c r="BSB12" i="26"/>
  <c r="BRZ12" i="26"/>
  <c r="BRY12" i="26"/>
  <c r="BRW12" i="26"/>
  <c r="BRV12" i="26"/>
  <c r="BRU12" i="26"/>
  <c r="BRT12" i="26"/>
  <c r="BRS12" i="26"/>
  <c r="BRR12" i="26"/>
  <c r="BRP12" i="26"/>
  <c r="BRO12" i="26"/>
  <c r="BRN12" i="26"/>
  <c r="BRM12" i="26"/>
  <c r="BRK12" i="26"/>
  <c r="BRJ12" i="26"/>
  <c r="BRH12" i="26"/>
  <c r="BRG12" i="26"/>
  <c r="BRF12" i="26"/>
  <c r="BRE12" i="26"/>
  <c r="BRD12" i="26"/>
  <c r="BRC12" i="26"/>
  <c r="BRA12" i="26"/>
  <c r="BQZ12" i="26"/>
  <c r="BQY12" i="26"/>
  <c r="BQX12" i="26"/>
  <c r="BQV12" i="26"/>
  <c r="BQU12" i="26"/>
  <c r="BQS12" i="26"/>
  <c r="BQR12" i="26"/>
  <c r="BQQ12" i="26"/>
  <c r="BQP12" i="26"/>
  <c r="BQO12" i="26"/>
  <c r="BQN12" i="26"/>
  <c r="BQL12" i="26"/>
  <c r="BQK12" i="26"/>
  <c r="BQJ12" i="26"/>
  <c r="BQI12" i="26"/>
  <c r="BQG12" i="26"/>
  <c r="BQF12" i="26"/>
  <c r="BQD12" i="26"/>
  <c r="BQC12" i="26"/>
  <c r="BQB12" i="26"/>
  <c r="BQA12" i="26"/>
  <c r="BPZ12" i="26"/>
  <c r="BPY12" i="26"/>
  <c r="BPW12" i="26"/>
  <c r="BPV12" i="26"/>
  <c r="BPU12" i="26"/>
  <c r="BPT12" i="26"/>
  <c r="BPR12" i="26"/>
  <c r="BPQ12" i="26"/>
  <c r="BPO12" i="26"/>
  <c r="BPN12" i="26"/>
  <c r="BPM12" i="26"/>
  <c r="BPL12" i="26"/>
  <c r="BPK12" i="26"/>
  <c r="BPJ12" i="26"/>
  <c r="BPH12" i="26"/>
  <c r="BPG12" i="26"/>
  <c r="BPF12" i="26"/>
  <c r="BPE12" i="26"/>
  <c r="BPC12" i="26"/>
  <c r="BPB12" i="26"/>
  <c r="BOZ12" i="26"/>
  <c r="BOY12" i="26"/>
  <c r="BOX12" i="26"/>
  <c r="BOW12" i="26"/>
  <c r="BOV12" i="26"/>
  <c r="BOU12" i="26"/>
  <c r="BOS12" i="26"/>
  <c r="BOR12" i="26"/>
  <c r="BOQ12" i="26"/>
  <c r="BOP12" i="26"/>
  <c r="BON12" i="26"/>
  <c r="BOM12" i="26"/>
  <c r="BOK12" i="26"/>
  <c r="BOJ12" i="26"/>
  <c r="BOI12" i="26"/>
  <c r="BOH12" i="26"/>
  <c r="BOG12" i="26"/>
  <c r="BOF12" i="26"/>
  <c r="BOD12" i="26"/>
  <c r="BOC12" i="26"/>
  <c r="BOB12" i="26"/>
  <c r="BOA12" i="26"/>
  <c r="BNY12" i="26"/>
  <c r="BNX12" i="26"/>
  <c r="BNV12" i="26"/>
  <c r="BNU12" i="26"/>
  <c r="BNT12" i="26"/>
  <c r="BNS12" i="26"/>
  <c r="BNR12" i="26"/>
  <c r="BNQ12" i="26"/>
  <c r="BNO12" i="26"/>
  <c r="BNN12" i="26"/>
  <c r="BNM12" i="26"/>
  <c r="BNL12" i="26"/>
  <c r="BNJ12" i="26"/>
  <c r="BNI12" i="26"/>
  <c r="BNG12" i="26"/>
  <c r="BNF12" i="26"/>
  <c r="BNE12" i="26"/>
  <c r="BND12" i="26"/>
  <c r="BNC12" i="26"/>
  <c r="BNB12" i="26"/>
  <c r="BMZ12" i="26"/>
  <c r="BMY12" i="26"/>
  <c r="BMX12" i="26"/>
  <c r="BMW12" i="26"/>
  <c r="BMU12" i="26"/>
  <c r="BMT12" i="26"/>
  <c r="BMR12" i="26"/>
  <c r="BMQ12" i="26"/>
  <c r="BMP12" i="26"/>
  <c r="BMO12" i="26"/>
  <c r="BMN12" i="26"/>
  <c r="BMM12" i="26"/>
  <c r="BMK12" i="26"/>
  <c r="BMJ12" i="26"/>
  <c r="BMI12" i="26"/>
  <c r="BMH12" i="26"/>
  <c r="BMF12" i="26"/>
  <c r="BME12" i="26"/>
  <c r="BMC12" i="26"/>
  <c r="BMB12" i="26"/>
  <c r="BMA12" i="26"/>
  <c r="BLZ12" i="26"/>
  <c r="BLY12" i="26"/>
  <c r="BLX12" i="26"/>
  <c r="BLV12" i="26"/>
  <c r="BLU12" i="26"/>
  <c r="BLT12" i="26"/>
  <c r="BLS12" i="26"/>
  <c r="BLQ12" i="26"/>
  <c r="BLP12" i="26"/>
  <c r="BLN12" i="26"/>
  <c r="BLM12" i="26"/>
  <c r="BLL12" i="26"/>
  <c r="BLK12" i="26"/>
  <c r="BLJ12" i="26"/>
  <c r="BLI12" i="26"/>
  <c r="BLG12" i="26"/>
  <c r="BLF12" i="26"/>
  <c r="BLE12" i="26"/>
  <c r="BLD12" i="26"/>
  <c r="BLB12" i="26"/>
  <c r="BLA12" i="26"/>
  <c r="BKY12" i="26"/>
  <c r="BKX12" i="26"/>
  <c r="BKW12" i="26"/>
  <c r="BKV12" i="26"/>
  <c r="BKU12" i="26"/>
  <c r="BKT12" i="26"/>
  <c r="BKR12" i="26"/>
  <c r="BKQ12" i="26"/>
  <c r="BKP12" i="26"/>
  <c r="BKO12" i="26"/>
  <c r="BKM12" i="26"/>
  <c r="BKL12" i="26"/>
  <c r="BKJ12" i="26"/>
  <c r="BKI12" i="26"/>
  <c r="BKH12" i="26"/>
  <c r="BKG12" i="26"/>
  <c r="BKF12" i="26"/>
  <c r="BKE12" i="26"/>
  <c r="BKC12" i="26"/>
  <c r="BKB12" i="26"/>
  <c r="BKA12" i="26"/>
  <c r="BJZ12" i="26"/>
  <c r="BJX12" i="26"/>
  <c r="BJW12" i="26"/>
  <c r="BJU12" i="26"/>
  <c r="BJT12" i="26"/>
  <c r="BJS12" i="26"/>
  <c r="BJR12" i="26"/>
  <c r="BJQ12" i="26"/>
  <c r="BJP12" i="26"/>
  <c r="BJN12" i="26"/>
  <c r="BJM12" i="26"/>
  <c r="BJL12" i="26"/>
  <c r="BJK12" i="26"/>
  <c r="BJI12" i="26"/>
  <c r="BJH12" i="26"/>
  <c r="BJF12" i="26"/>
  <c r="BJE12" i="26"/>
  <c r="BJD12" i="26"/>
  <c r="BJC12" i="26"/>
  <c r="BJB12" i="26"/>
  <c r="BJA12" i="26"/>
  <c r="BIY12" i="26"/>
  <c r="BIX12" i="26"/>
  <c r="BIW12" i="26"/>
  <c r="BIV12" i="26"/>
  <c r="BIT12" i="26"/>
  <c r="BIS12" i="26"/>
  <c r="BIQ12" i="26"/>
  <c r="BIP12" i="26"/>
  <c r="BIO12" i="26"/>
  <c r="BIN12" i="26"/>
  <c r="BIM12" i="26"/>
  <c r="BIL12" i="26"/>
  <c r="BIJ12" i="26"/>
  <c r="BII12" i="26"/>
  <c r="BIH12" i="26"/>
  <c r="BIG12" i="26"/>
  <c r="BIE12" i="26"/>
  <c r="BID12" i="26"/>
  <c r="BIB12" i="26"/>
  <c r="BIA12" i="26"/>
  <c r="BHZ12" i="26"/>
  <c r="BHY12" i="26"/>
  <c r="BHX12" i="26"/>
  <c r="BHW12" i="26"/>
  <c r="BHU12" i="26"/>
  <c r="BHT12" i="26"/>
  <c r="BHS12" i="26"/>
  <c r="BHR12" i="26"/>
  <c r="BHP12" i="26"/>
  <c r="BHO12" i="26"/>
  <c r="BHM12" i="26"/>
  <c r="BHL12" i="26"/>
  <c r="BHK12" i="26"/>
  <c r="BHJ12" i="26"/>
  <c r="BHI12" i="26"/>
  <c r="BHH12" i="26"/>
  <c r="BHF12" i="26"/>
  <c r="BHE12" i="26"/>
  <c r="BHD12" i="26"/>
  <c r="BHC12" i="26"/>
  <c r="BHA12" i="26"/>
  <c r="BGZ12" i="26"/>
  <c r="BGX12" i="26"/>
  <c r="BGW12" i="26"/>
  <c r="BGV12" i="26"/>
  <c r="BGU12" i="26"/>
  <c r="BGT12" i="26"/>
  <c r="BGS12" i="26"/>
  <c r="BGQ12" i="26"/>
  <c r="BGP12" i="26"/>
  <c r="BGO12" i="26"/>
  <c r="BGN12" i="26"/>
  <c r="BGL12" i="26"/>
  <c r="BGK12" i="26"/>
  <c r="BGI12" i="26"/>
  <c r="BGH12" i="26"/>
  <c r="BGG12" i="26"/>
  <c r="BGF12" i="26"/>
  <c r="BGE12" i="26"/>
  <c r="BGD12" i="26"/>
  <c r="BGB12" i="26"/>
  <c r="BGA12" i="26"/>
  <c r="BFZ12" i="26"/>
  <c r="BFY12" i="26"/>
  <c r="BFW12" i="26"/>
  <c r="BFV12" i="26"/>
  <c r="BFT12" i="26"/>
  <c r="BFS12" i="26"/>
  <c r="BFR12" i="26"/>
  <c r="BFQ12" i="26"/>
  <c r="BFP12" i="26"/>
  <c r="BFO12" i="26"/>
  <c r="BFM12" i="26"/>
  <c r="BFL12" i="26"/>
  <c r="BFK12" i="26"/>
  <c r="BFJ12" i="26"/>
  <c r="BFH12" i="26"/>
  <c r="BFG12" i="26"/>
  <c r="BFE12" i="26"/>
  <c r="BFD12" i="26"/>
  <c r="BFC12" i="26"/>
  <c r="BFB12" i="26"/>
  <c r="BFA12" i="26"/>
  <c r="BEZ12" i="26"/>
  <c r="BEX12" i="26"/>
  <c r="BEW12" i="26"/>
  <c r="BEV12" i="26"/>
  <c r="BEU12" i="26"/>
  <c r="BES12" i="26"/>
  <c r="BER12" i="26"/>
  <c r="BEP12" i="26"/>
  <c r="BEO12" i="26"/>
  <c r="BEN12" i="26"/>
  <c r="BEM12" i="26"/>
  <c r="BEL12" i="26"/>
  <c r="BEK12" i="26"/>
  <c r="BEI12" i="26"/>
  <c r="BEH12" i="26"/>
  <c r="BEG12" i="26"/>
  <c r="BEF12" i="26"/>
  <c r="BED12" i="26"/>
  <c r="BEC12" i="26"/>
  <c r="BEA12" i="26"/>
  <c r="BDZ12" i="26"/>
  <c r="BDY12" i="26"/>
  <c r="BDX12" i="26"/>
  <c r="BDW12" i="26"/>
  <c r="BDV12" i="26"/>
  <c r="BDT12" i="26"/>
  <c r="BDS12" i="26"/>
  <c r="BDR12" i="26"/>
  <c r="BDQ12" i="26"/>
  <c r="BDO12" i="26"/>
  <c r="BDN12" i="26"/>
  <c r="BDL12" i="26"/>
  <c r="BDK12" i="26"/>
  <c r="BDJ12" i="26"/>
  <c r="BDI12" i="26"/>
  <c r="BDH12" i="26"/>
  <c r="BDG12" i="26"/>
  <c r="BDE12" i="26"/>
  <c r="BDD12" i="26"/>
  <c r="BDC12" i="26"/>
  <c r="BDB12" i="26"/>
  <c r="BCZ12" i="26"/>
  <c r="BCY12" i="26"/>
  <c r="BCW12" i="26"/>
  <c r="BCV12" i="26"/>
  <c r="BCU12" i="26"/>
  <c r="BCT12" i="26"/>
  <c r="BCS12" i="26"/>
  <c r="BCR12" i="26"/>
  <c r="BCP12" i="26"/>
  <c r="BCO12" i="26"/>
  <c r="BCN12" i="26"/>
  <c r="BCM12" i="26"/>
  <c r="BCK12" i="26"/>
  <c r="BCJ12" i="26"/>
  <c r="BCH12" i="26"/>
  <c r="BCG12" i="26"/>
  <c r="BCF12" i="26"/>
  <c r="BCE12" i="26"/>
  <c r="BCD12" i="26"/>
  <c r="BCC12" i="26"/>
  <c r="BCA12" i="26"/>
  <c r="BBZ12" i="26"/>
  <c r="BBY12" i="26"/>
  <c r="BBX12" i="26"/>
  <c r="BBV12" i="26"/>
  <c r="BBU12" i="26"/>
  <c r="BBS12" i="26"/>
  <c r="BBR12" i="26"/>
  <c r="BBQ12" i="26"/>
  <c r="BBP12" i="26"/>
  <c r="BBO12" i="26"/>
  <c r="BBN12" i="26"/>
  <c r="BBL12" i="26"/>
  <c r="BBK12" i="26"/>
  <c r="BBJ12" i="26"/>
  <c r="BBI12" i="26"/>
  <c r="BBG12" i="26"/>
  <c r="BBF12" i="26"/>
  <c r="BBD12" i="26"/>
  <c r="BBC12" i="26"/>
  <c r="BBB12" i="26"/>
  <c r="BBA12" i="26"/>
  <c r="BAZ12" i="26"/>
  <c r="BAY12" i="26"/>
  <c r="BAW12" i="26"/>
  <c r="BAV12" i="26"/>
  <c r="BAU12" i="26"/>
  <c r="BAT12" i="26"/>
  <c r="BAR12" i="26"/>
  <c r="BAQ12" i="26"/>
  <c r="BAO12" i="26"/>
  <c r="BAN12" i="26"/>
  <c r="BAM12" i="26"/>
  <c r="BAL12" i="26"/>
  <c r="BAK12" i="26"/>
  <c r="BAJ12" i="26"/>
  <c r="BAH12" i="26"/>
  <c r="BAG12" i="26"/>
  <c r="BAF12" i="26"/>
  <c r="BAE12" i="26"/>
  <c r="BAC12" i="26"/>
  <c r="BAB12" i="26"/>
  <c r="AZZ12" i="26"/>
  <c r="AZY12" i="26"/>
  <c r="AZX12" i="26"/>
  <c r="AZW12" i="26"/>
  <c r="AZV12" i="26"/>
  <c r="AZU12" i="26"/>
  <c r="AZS12" i="26"/>
  <c r="AZR12" i="26"/>
  <c r="AZQ12" i="26"/>
  <c r="AZP12" i="26"/>
  <c r="AZN12" i="26"/>
  <c r="AZM12" i="26"/>
  <c r="AZK12" i="26"/>
  <c r="AZJ12" i="26"/>
  <c r="AZI12" i="26"/>
  <c r="AZH12" i="26"/>
  <c r="AZG12" i="26"/>
  <c r="AZF12" i="26"/>
  <c r="AZD12" i="26"/>
  <c r="AZC12" i="26"/>
  <c r="AZB12" i="26"/>
  <c r="AZA12" i="26"/>
  <c r="AYY12" i="26"/>
  <c r="AYX12" i="26"/>
  <c r="AYV12" i="26"/>
  <c r="AYU12" i="26"/>
  <c r="AYT12" i="26"/>
  <c r="AYS12" i="26"/>
  <c r="AYR12" i="26"/>
  <c r="AYQ12" i="26"/>
  <c r="AYO12" i="26"/>
  <c r="AYN12" i="26"/>
  <c r="AYM12" i="26"/>
  <c r="AYL12" i="26"/>
  <c r="AYJ12" i="26"/>
  <c r="AYI12" i="26"/>
  <c r="AYG12" i="26"/>
  <c r="AYF12" i="26"/>
  <c r="AYE12" i="26"/>
  <c r="AYD12" i="26"/>
  <c r="AYC12" i="26"/>
  <c r="AYB12" i="26"/>
  <c r="AXZ12" i="26"/>
  <c r="AXY12" i="26"/>
  <c r="AXX12" i="26"/>
  <c r="AXW12" i="26"/>
  <c r="AXU12" i="26"/>
  <c r="AXT12" i="26"/>
  <c r="AXR12" i="26"/>
  <c r="AXQ12" i="26"/>
  <c r="AXP12" i="26"/>
  <c r="AXO12" i="26"/>
  <c r="AXN12" i="26"/>
  <c r="AXM12" i="26"/>
  <c r="AXK12" i="26"/>
  <c r="AXJ12" i="26"/>
  <c r="AXI12" i="26"/>
  <c r="AXH12" i="26"/>
  <c r="AXF12" i="26"/>
  <c r="AXE12" i="26"/>
  <c r="AXC12" i="26"/>
  <c r="AXB12" i="26"/>
  <c r="AXA12" i="26"/>
  <c r="AWZ12" i="26"/>
  <c r="AWY12" i="26"/>
  <c r="AWX12" i="26"/>
  <c r="AWV12" i="26"/>
  <c r="AWU12" i="26"/>
  <c r="AWT12" i="26"/>
  <c r="AWS12" i="26"/>
  <c r="AWQ12" i="26"/>
  <c r="AWP12" i="26"/>
  <c r="AWN12" i="26"/>
  <c r="AWM12" i="26"/>
  <c r="AWL12" i="26"/>
  <c r="AWK12" i="26"/>
  <c r="AWJ12" i="26"/>
  <c r="AWI12" i="26"/>
  <c r="AWG12" i="26"/>
  <c r="AWF12" i="26"/>
  <c r="AWE12" i="26"/>
  <c r="AWD12" i="26"/>
  <c r="AWB12" i="26"/>
  <c r="AWA12" i="26"/>
  <c r="AVY12" i="26"/>
  <c r="AVX12" i="26"/>
  <c r="AVW12" i="26"/>
  <c r="AVV12" i="26"/>
  <c r="AVU12" i="26"/>
  <c r="AVT12" i="26"/>
  <c r="AVR12" i="26"/>
  <c r="AVQ12" i="26"/>
  <c r="AVP12" i="26"/>
  <c r="AVO12" i="26"/>
  <c r="AVM12" i="26"/>
  <c r="AVL12" i="26"/>
  <c r="AVJ12" i="26"/>
  <c r="AVI12" i="26"/>
  <c r="AVH12" i="26"/>
  <c r="AVG12" i="26"/>
  <c r="AVF12" i="26"/>
  <c r="AVE12" i="26"/>
  <c r="AVC12" i="26"/>
  <c r="AVB12" i="26"/>
  <c r="AVA12" i="26"/>
  <c r="AUZ12" i="26"/>
  <c r="AUX12" i="26"/>
  <c r="AUW12" i="26"/>
  <c r="AUU12" i="26"/>
  <c r="AUT12" i="26"/>
  <c r="AUS12" i="26"/>
  <c r="AUR12" i="26"/>
  <c r="AUQ12" i="26"/>
  <c r="AUP12" i="26"/>
  <c r="AUN12" i="26"/>
  <c r="AUM12" i="26"/>
  <c r="AUL12" i="26"/>
  <c r="AUK12" i="26"/>
  <c r="AUI12" i="26"/>
  <c r="AUH12" i="26"/>
  <c r="AUF12" i="26"/>
  <c r="AUE12" i="26"/>
  <c r="AUD12" i="26"/>
  <c r="AUC12" i="26"/>
  <c r="AUB12" i="26"/>
  <c r="AUA12" i="26"/>
  <c r="ATY12" i="26"/>
  <c r="ATX12" i="26"/>
  <c r="ATW12" i="26"/>
  <c r="ATV12" i="26"/>
  <c r="ATT12" i="26"/>
  <c r="ATS12" i="26"/>
  <c r="ATQ12" i="26"/>
  <c r="ATP12" i="26"/>
  <c r="ATO12" i="26"/>
  <c r="ATN12" i="26"/>
  <c r="ATM12" i="26"/>
  <c r="ATL12" i="26"/>
  <c r="ATJ12" i="26"/>
  <c r="ATI12" i="26"/>
  <c r="ATH12" i="26"/>
  <c r="ATG12" i="26"/>
  <c r="ATE12" i="26"/>
  <c r="ATD12" i="26"/>
  <c r="ATB12" i="26"/>
  <c r="ATA12" i="26"/>
  <c r="ASZ12" i="26"/>
  <c r="ASY12" i="26"/>
  <c r="ASX12" i="26"/>
  <c r="ASW12" i="26"/>
  <c r="ASU12" i="26"/>
  <c r="AST12" i="26"/>
  <c r="ASS12" i="26"/>
  <c r="ASR12" i="26"/>
  <c r="ASP12" i="26"/>
  <c r="ASO12" i="26"/>
  <c r="ASM12" i="26"/>
  <c r="ASL12" i="26"/>
  <c r="ASK12" i="26"/>
  <c r="ASJ12" i="26"/>
  <c r="ASI12" i="26"/>
  <c r="ASH12" i="26"/>
  <c r="ASF12" i="26"/>
  <c r="ASE12" i="26"/>
  <c r="ASD12" i="26"/>
  <c r="ASC12" i="26"/>
  <c r="ASA12" i="26"/>
  <c r="ARZ12" i="26"/>
  <c r="ARX12" i="26"/>
  <c r="ARW12" i="26"/>
  <c r="ARV12" i="26"/>
  <c r="ARU12" i="26"/>
  <c r="ART12" i="26"/>
  <c r="ARS12" i="26"/>
  <c r="ARQ12" i="26"/>
  <c r="ARP12" i="26"/>
  <c r="ARO12" i="26"/>
  <c r="ARN12" i="26"/>
  <c r="ARL12" i="26"/>
  <c r="ARK12" i="26"/>
  <c r="ARI12" i="26"/>
  <c r="ARH12" i="26"/>
  <c r="ARG12" i="26"/>
  <c r="ARF12" i="26"/>
  <c r="ARE12" i="26"/>
  <c r="ARD12" i="26"/>
  <c r="ARB12" i="26"/>
  <c r="ARA12" i="26"/>
  <c r="AQZ12" i="26"/>
  <c r="AQY12" i="26"/>
  <c r="AQW12" i="26"/>
  <c r="AQV12" i="26"/>
  <c r="AQT12" i="26"/>
  <c r="AQS12" i="26"/>
  <c r="AQR12" i="26"/>
  <c r="AQQ12" i="26"/>
  <c r="AQP12" i="26"/>
  <c r="AQO12" i="26"/>
  <c r="AQM12" i="26"/>
  <c r="AQL12" i="26"/>
  <c r="AQK12" i="26"/>
  <c r="AQJ12" i="26"/>
  <c r="AQH12" i="26"/>
  <c r="AQG12" i="26"/>
  <c r="AQE12" i="26"/>
  <c r="AQD12" i="26"/>
  <c r="AQC12" i="26"/>
  <c r="AQB12" i="26"/>
  <c r="AQA12" i="26"/>
  <c r="APZ12" i="26"/>
  <c r="APX12" i="26"/>
  <c r="APW12" i="26"/>
  <c r="APV12" i="26"/>
  <c r="APU12" i="26"/>
  <c r="APS12" i="26"/>
  <c r="APR12" i="26"/>
  <c r="APP12" i="26"/>
  <c r="APO12" i="26"/>
  <c r="APN12" i="26"/>
  <c r="APM12" i="26"/>
  <c r="APL12" i="26"/>
  <c r="APK12" i="26"/>
  <c r="API12" i="26"/>
  <c r="APH12" i="26"/>
  <c r="APG12" i="26"/>
  <c r="APF12" i="26"/>
  <c r="APD12" i="26"/>
  <c r="APC12" i="26"/>
  <c r="APA12" i="26"/>
  <c r="AOZ12" i="26"/>
  <c r="AOY12" i="26"/>
  <c r="AOX12" i="26"/>
  <c r="AOW12" i="26"/>
  <c r="AOV12" i="26"/>
  <c r="AOT12" i="26"/>
  <c r="AOS12" i="26"/>
  <c r="AOR12" i="26"/>
  <c r="AOQ12" i="26"/>
  <c r="AOO12" i="26"/>
  <c r="AON12" i="26"/>
  <c r="AOL12" i="26"/>
  <c r="AOK12" i="26"/>
  <c r="AOJ12" i="26"/>
  <c r="AOI12" i="26"/>
  <c r="AOH12" i="26"/>
  <c r="AOG12" i="26"/>
  <c r="AOE12" i="26"/>
  <c r="AOD12" i="26"/>
  <c r="AOC12" i="26"/>
  <c r="AOB12" i="26"/>
  <c r="ANZ12" i="26"/>
  <c r="ANY12" i="26"/>
  <c r="ANW12" i="26"/>
  <c r="ANV12" i="26"/>
  <c r="ANU12" i="26"/>
  <c r="ANT12" i="26"/>
  <c r="ANS12" i="26"/>
  <c r="ANR12" i="26"/>
  <c r="ANP12" i="26"/>
  <c r="ANO12" i="26"/>
  <c r="ANN12" i="26"/>
  <c r="ANM12" i="26"/>
  <c r="ANK12" i="26"/>
  <c r="ANJ12" i="26"/>
  <c r="ANH12" i="26"/>
  <c r="ANG12" i="26"/>
  <c r="ANF12" i="26"/>
  <c r="ANE12" i="26"/>
  <c r="AND12" i="26"/>
  <c r="ANC12" i="26"/>
  <c r="ANA12" i="26"/>
  <c r="AMZ12" i="26"/>
  <c r="AMY12" i="26"/>
  <c r="AMX12" i="26"/>
  <c r="AMV12" i="26"/>
  <c r="AMU12" i="26"/>
  <c r="AMS12" i="26"/>
  <c r="AMR12" i="26"/>
  <c r="AMQ12" i="26"/>
  <c r="AMP12" i="26"/>
  <c r="AMO12" i="26"/>
  <c r="AMN12" i="26"/>
  <c r="AML12" i="26"/>
  <c r="AMK12" i="26"/>
  <c r="AMJ12" i="26"/>
  <c r="AMI12" i="26"/>
  <c r="AMG12" i="26"/>
  <c r="AMF12" i="26"/>
  <c r="AMD12" i="26"/>
  <c r="AMC12" i="26"/>
  <c r="AMB12" i="26"/>
  <c r="AMA12" i="26"/>
  <c r="ALZ12" i="26"/>
  <c r="ALY12" i="26"/>
  <c r="ALW12" i="26"/>
  <c r="ALV12" i="26"/>
  <c r="ALU12" i="26"/>
  <c r="ALT12" i="26"/>
  <c r="ALR12" i="26"/>
  <c r="ALQ12" i="26"/>
  <c r="ALO12" i="26"/>
  <c r="ALN12" i="26"/>
  <c r="ALM12" i="26"/>
  <c r="ALL12" i="26"/>
  <c r="ALK12" i="26"/>
  <c r="ALJ12" i="26"/>
  <c r="ALH12" i="26"/>
  <c r="ALG12" i="26"/>
  <c r="ALF12" i="26"/>
  <c r="ALE12" i="26"/>
  <c r="ALC12" i="26"/>
  <c r="ALB12" i="26"/>
  <c r="AKZ12" i="26"/>
  <c r="AKY12" i="26"/>
  <c r="AKX12" i="26"/>
  <c r="AKW12" i="26"/>
  <c r="AKV12" i="26"/>
  <c r="AKU12" i="26"/>
  <c r="AKS12" i="26"/>
  <c r="AKR12" i="26"/>
  <c r="AKQ12" i="26"/>
  <c r="AKP12" i="26"/>
  <c r="AKN12" i="26"/>
  <c r="AKM12" i="26"/>
  <c r="AKK12" i="26"/>
  <c r="AKJ12" i="26"/>
  <c r="AKI12" i="26"/>
  <c r="AKH12" i="26"/>
  <c r="AKG12" i="26"/>
  <c r="AKF12" i="26"/>
  <c r="AKD12" i="26"/>
  <c r="AKC12" i="26"/>
  <c r="AKB12" i="26"/>
  <c r="AKA12" i="26"/>
  <c r="AJY12" i="26"/>
  <c r="AJX12" i="26"/>
  <c r="AJV12" i="26"/>
  <c r="AJU12" i="26"/>
  <c r="AJT12" i="26"/>
  <c r="AJS12" i="26"/>
  <c r="AJR12" i="26"/>
  <c r="AJQ12" i="26"/>
  <c r="AJO12" i="26"/>
  <c r="AJN12" i="26"/>
  <c r="AJM12" i="26"/>
  <c r="AJL12" i="26"/>
  <c r="AJJ12" i="26"/>
  <c r="AJI12" i="26"/>
  <c r="AJG12" i="26"/>
  <c r="AJF12" i="26"/>
  <c r="AJE12" i="26"/>
  <c r="AJD12" i="26"/>
  <c r="AJC12" i="26"/>
  <c r="AJB12" i="26"/>
  <c r="AIZ12" i="26"/>
  <c r="AIY12" i="26"/>
  <c r="AIX12" i="26"/>
  <c r="AIW12" i="26"/>
  <c r="AIU12" i="26"/>
  <c r="AIT12" i="26"/>
  <c r="AIR12" i="26"/>
  <c r="AIQ12" i="26"/>
  <c r="AIP12" i="26"/>
  <c r="AIO12" i="26"/>
  <c r="AIN12" i="26"/>
  <c r="AIM12" i="26"/>
  <c r="AIK12" i="26"/>
  <c r="AIJ12" i="26"/>
  <c r="AII12" i="26"/>
  <c r="AIH12" i="26"/>
  <c r="AIF12" i="26"/>
  <c r="AIE12" i="26"/>
  <c r="AIC12" i="26"/>
  <c r="AIB12" i="26"/>
  <c r="AIA12" i="26"/>
  <c r="AHZ12" i="26"/>
  <c r="AHY12" i="26"/>
  <c r="AHX12" i="26"/>
  <c r="AHV12" i="26"/>
  <c r="AHU12" i="26"/>
  <c r="AHT12" i="26"/>
  <c r="AHS12" i="26"/>
  <c r="AHQ12" i="26"/>
  <c r="AHP12" i="26"/>
  <c r="AHN12" i="26"/>
  <c r="AHM12" i="26"/>
  <c r="AHL12" i="26"/>
  <c r="AHK12" i="26"/>
  <c r="AHJ12" i="26"/>
  <c r="AHI12" i="26"/>
  <c r="AHG12" i="26"/>
  <c r="AHF12" i="26"/>
  <c r="AHE12" i="26"/>
  <c r="AHD12" i="26"/>
  <c r="AHB12" i="26"/>
  <c r="AHA12" i="26"/>
  <c r="AGY12" i="26"/>
  <c r="AGX12" i="26"/>
  <c r="AGW12" i="26"/>
  <c r="AGV12" i="26"/>
  <c r="AGU12" i="26"/>
  <c r="AGT12" i="26"/>
  <c r="AGR12" i="26"/>
  <c r="AGQ12" i="26"/>
  <c r="AGP12" i="26"/>
  <c r="AGO12" i="26"/>
  <c r="AGM12" i="26"/>
  <c r="AGL12" i="26"/>
  <c r="AGJ12" i="26"/>
  <c r="AGI12" i="26"/>
  <c r="AGH12" i="26"/>
  <c r="AGG12" i="26"/>
  <c r="AGF12" i="26"/>
  <c r="AGE12" i="26"/>
  <c r="AGC12" i="26"/>
  <c r="AGB12" i="26"/>
  <c r="AGA12" i="26"/>
  <c r="AFZ12" i="26"/>
  <c r="AFX12" i="26"/>
  <c r="AFW12" i="26"/>
  <c r="AFU12" i="26"/>
  <c r="AFT12" i="26"/>
  <c r="AFS12" i="26"/>
  <c r="AFR12" i="26"/>
  <c r="AFQ12" i="26"/>
  <c r="AFP12" i="26"/>
  <c r="AFN12" i="26"/>
  <c r="AFM12" i="26"/>
  <c r="AFL12" i="26"/>
  <c r="AFK12" i="26"/>
  <c r="AFI12" i="26"/>
  <c r="AFH12" i="26"/>
  <c r="AFF12" i="26"/>
  <c r="AFE12" i="26"/>
  <c r="AFD12" i="26"/>
  <c r="AFC12" i="26"/>
  <c r="AFB12" i="26"/>
  <c r="AFA12" i="26"/>
  <c r="AEY12" i="26"/>
  <c r="AEX12" i="26"/>
  <c r="AEW12" i="26"/>
  <c r="AEV12" i="26"/>
  <c r="AET12" i="26"/>
  <c r="AES12" i="26"/>
  <c r="AEQ12" i="26"/>
  <c r="AEP12" i="26"/>
  <c r="AEO12" i="26"/>
  <c r="AEN12" i="26"/>
  <c r="AEM12" i="26"/>
  <c r="AEL12" i="26"/>
  <c r="AEJ12" i="26"/>
  <c r="AEI12" i="26"/>
  <c r="AEH12" i="26"/>
  <c r="AEG12" i="26"/>
  <c r="AEE12" i="26"/>
  <c r="AED12" i="26"/>
  <c r="AEB12" i="26"/>
  <c r="AEA12" i="26"/>
  <c r="ADZ12" i="26"/>
  <c r="ADY12" i="26"/>
  <c r="ADX12" i="26"/>
  <c r="ADW12" i="26"/>
  <c r="ADU12" i="26"/>
  <c r="ADT12" i="26"/>
  <c r="ADS12" i="26"/>
  <c r="ADR12" i="26"/>
  <c r="ADP12" i="26"/>
  <c r="ADO12" i="26"/>
  <c r="ADM12" i="26"/>
  <c r="ADL12" i="26"/>
  <c r="ADK12" i="26"/>
  <c r="ADJ12" i="26"/>
  <c r="ADI12" i="26"/>
  <c r="ADH12" i="26"/>
  <c r="ADF12" i="26"/>
  <c r="ADE12" i="26"/>
  <c r="ADD12" i="26"/>
  <c r="ADC12" i="26"/>
  <c r="ADA12" i="26"/>
  <c r="ACZ12" i="26"/>
  <c r="ACX12" i="26"/>
  <c r="ACW12" i="26"/>
  <c r="ACV12" i="26"/>
  <c r="ACU12" i="26"/>
  <c r="ACT12" i="26"/>
  <c r="ACS12" i="26"/>
  <c r="ACQ12" i="26"/>
  <c r="ACP12" i="26"/>
  <c r="ACO12" i="26"/>
  <c r="ACN12" i="26"/>
  <c r="ACL12" i="26"/>
  <c r="ACK12" i="26"/>
  <c r="ACI12" i="26"/>
  <c r="ACH12" i="26"/>
  <c r="ACG12" i="26"/>
  <c r="ACF12" i="26"/>
  <c r="ACE12" i="26"/>
  <c r="ACD12" i="26"/>
  <c r="ACB12" i="26"/>
  <c r="ACA12" i="26"/>
  <c r="ABZ12" i="26"/>
  <c r="ABY12" i="26"/>
  <c r="ABW12" i="26"/>
  <c r="ABV12" i="26"/>
  <c r="ABT12" i="26"/>
  <c r="ABS12" i="26"/>
  <c r="ABR12" i="26"/>
  <c r="ABQ12" i="26"/>
  <c r="ABP12" i="26"/>
  <c r="ABO12" i="26"/>
  <c r="ABM12" i="26"/>
  <c r="ABL12" i="26"/>
  <c r="ABK12" i="26"/>
  <c r="ABJ12" i="26"/>
  <c r="ABH12" i="26"/>
  <c r="ABG12" i="26"/>
  <c r="ABE12" i="26"/>
  <c r="ABD12" i="26"/>
  <c r="ABC12" i="26"/>
  <c r="ABB12" i="26"/>
  <c r="ABA12" i="26"/>
  <c r="AAZ12" i="26"/>
  <c r="AAX12" i="26"/>
  <c r="AAW12" i="26"/>
  <c r="AAV12" i="26"/>
  <c r="AAU12" i="26"/>
  <c r="AAS12" i="26"/>
  <c r="AAR12" i="26"/>
  <c r="AAP12" i="26"/>
  <c r="AAO12" i="26"/>
  <c r="AAN12" i="26"/>
  <c r="AAM12" i="26"/>
  <c r="AAL12" i="26"/>
  <c r="AAK12" i="26"/>
  <c r="AAI12" i="26"/>
  <c r="AAH12" i="26"/>
  <c r="AAG12" i="26"/>
  <c r="AAF12" i="26"/>
  <c r="AAD12" i="26"/>
  <c r="AAC12" i="26"/>
  <c r="AAA12" i="26"/>
  <c r="ZZ12" i="26"/>
  <c r="ZY12" i="26"/>
  <c r="ZX12" i="26"/>
  <c r="ZW12" i="26"/>
  <c r="ZV12" i="26"/>
  <c r="ZT12" i="26"/>
  <c r="ZS12" i="26"/>
  <c r="ZR12" i="26"/>
  <c r="ZQ12" i="26"/>
  <c r="ZO12" i="26"/>
  <c r="ZN12" i="26"/>
  <c r="ZL12" i="26"/>
  <c r="ZK12" i="26"/>
  <c r="ZJ12" i="26"/>
  <c r="ZI12" i="26"/>
  <c r="ZH12" i="26"/>
  <c r="ZG12" i="26"/>
  <c r="ZE12" i="26"/>
  <c r="ZD12" i="26"/>
  <c r="ZC12" i="26"/>
  <c r="ZB12" i="26"/>
  <c r="YZ12" i="26"/>
  <c r="YY12" i="26"/>
  <c r="YW12" i="26"/>
  <c r="YV12" i="26"/>
  <c r="YU12" i="26"/>
  <c r="YT12" i="26"/>
  <c r="YS12" i="26"/>
  <c r="YR12" i="26"/>
  <c r="YP12" i="26"/>
  <c r="YO12" i="26"/>
  <c r="YN12" i="26"/>
  <c r="YM12" i="26"/>
  <c r="YK12" i="26"/>
  <c r="YJ12" i="26"/>
  <c r="YH12" i="26"/>
  <c r="YG12" i="26"/>
  <c r="YF12" i="26"/>
  <c r="YE12" i="26"/>
  <c r="YD12" i="26"/>
  <c r="YC12" i="26"/>
  <c r="YA12" i="26"/>
  <c r="XZ12" i="26"/>
  <c r="XY12" i="26"/>
  <c r="XX12" i="26"/>
  <c r="XV12" i="26"/>
  <c r="XU12" i="26"/>
  <c r="XS12" i="26"/>
  <c r="XR12" i="26"/>
  <c r="XQ12" i="26"/>
  <c r="XP12" i="26"/>
  <c r="XO12" i="26"/>
  <c r="XN12" i="26"/>
  <c r="XL12" i="26"/>
  <c r="XK12" i="26"/>
  <c r="XJ12" i="26"/>
  <c r="XI12" i="26"/>
  <c r="XG12" i="26"/>
  <c r="XF12" i="26"/>
  <c r="XD12" i="26"/>
  <c r="XC12" i="26"/>
  <c r="XB12" i="26"/>
  <c r="XA12" i="26"/>
  <c r="WZ12" i="26"/>
  <c r="WY12" i="26"/>
  <c r="WW12" i="26"/>
  <c r="WV12" i="26"/>
  <c r="WU12" i="26"/>
  <c r="WT12" i="26"/>
  <c r="WR12" i="26"/>
  <c r="WQ12" i="26"/>
  <c r="WO12" i="26"/>
  <c r="WN12" i="26"/>
  <c r="WM12" i="26"/>
  <c r="WL12" i="26"/>
  <c r="WK12" i="26"/>
  <c r="WJ12" i="26"/>
  <c r="WH12" i="26"/>
  <c r="WG12" i="26"/>
  <c r="WF12" i="26"/>
  <c r="WE12" i="26"/>
  <c r="WC12" i="26"/>
  <c r="WB12" i="26"/>
  <c r="VZ12" i="26"/>
  <c r="VY12" i="26"/>
  <c r="VX12" i="26"/>
  <c r="VW12" i="26"/>
  <c r="VV12" i="26"/>
  <c r="VU12" i="26"/>
  <c r="VS12" i="26"/>
  <c r="VR12" i="26"/>
  <c r="VQ12" i="26"/>
  <c r="VP12" i="26"/>
  <c r="VN12" i="26"/>
  <c r="VM12" i="26"/>
  <c r="VK12" i="26"/>
  <c r="VJ12" i="26"/>
  <c r="VI12" i="26"/>
  <c r="VH12" i="26"/>
  <c r="VG12" i="26"/>
  <c r="VF12" i="26"/>
  <c r="VD12" i="26"/>
  <c r="VC12" i="26"/>
  <c r="VB12" i="26"/>
  <c r="VA12" i="26"/>
  <c r="UY12" i="26"/>
  <c r="UX12" i="26"/>
  <c r="UV12" i="26"/>
  <c r="UU12" i="26"/>
  <c r="UT12" i="26"/>
  <c r="US12" i="26"/>
  <c r="UR12" i="26"/>
  <c r="UQ12" i="26"/>
  <c r="UO12" i="26"/>
  <c r="UN12" i="26"/>
  <c r="UM12" i="26"/>
  <c r="UL12" i="26"/>
  <c r="UJ12" i="26"/>
  <c r="UI12" i="26"/>
  <c r="UG12" i="26"/>
  <c r="UF12" i="26"/>
  <c r="UE12" i="26"/>
  <c r="UD12" i="26"/>
  <c r="UC12" i="26"/>
  <c r="UB12" i="26"/>
  <c r="TZ12" i="26"/>
  <c r="TY12" i="26"/>
  <c r="TX12" i="26"/>
  <c r="TW12" i="26"/>
  <c r="TU12" i="26"/>
  <c r="TT12" i="26"/>
  <c r="TR12" i="26"/>
  <c r="TQ12" i="26"/>
  <c r="TP12" i="26"/>
  <c r="TO12" i="26"/>
  <c r="TN12" i="26"/>
  <c r="TM12" i="26"/>
  <c r="TK12" i="26"/>
  <c r="TJ12" i="26"/>
  <c r="TI12" i="26"/>
  <c r="TH12" i="26"/>
  <c r="TF12" i="26"/>
  <c r="TE12" i="26"/>
  <c r="TC12" i="26"/>
  <c r="TB12" i="26"/>
  <c r="TA12" i="26"/>
  <c r="SZ12" i="26"/>
  <c r="SY12" i="26"/>
  <c r="SX12" i="26"/>
  <c r="SV12" i="26"/>
  <c r="SU12" i="26"/>
  <c r="ST12" i="26"/>
  <c r="SS12" i="26"/>
  <c r="SQ12" i="26"/>
  <c r="SP12" i="26"/>
  <c r="SN12" i="26"/>
  <c r="SM12" i="26"/>
  <c r="SL12" i="26"/>
  <c r="SK12" i="26"/>
  <c r="SJ12" i="26"/>
  <c r="SI12" i="26"/>
  <c r="SG12" i="26"/>
  <c r="SF12" i="26"/>
  <c r="SE12" i="26"/>
  <c r="SD12" i="26"/>
  <c r="SB12" i="26"/>
  <c r="SA12" i="26"/>
  <c r="RY12" i="26"/>
  <c r="RX12" i="26"/>
  <c r="RW12" i="26"/>
  <c r="RV12" i="26"/>
  <c r="RU12" i="26"/>
  <c r="RT12" i="26"/>
  <c r="RR12" i="26"/>
  <c r="RQ12" i="26"/>
  <c r="RP12" i="26"/>
  <c r="RO12" i="26"/>
  <c r="RM12" i="26"/>
  <c r="RL12" i="26"/>
  <c r="RJ12" i="26"/>
  <c r="RI12" i="26"/>
  <c r="RH12" i="26"/>
  <c r="RG12" i="26"/>
  <c r="RF12" i="26"/>
  <c r="RE12" i="26"/>
  <c r="RC12" i="26"/>
  <c r="RB12" i="26"/>
  <c r="RA12" i="26"/>
  <c r="QZ12" i="26"/>
  <c r="QX12" i="26"/>
  <c r="QW12" i="26"/>
  <c r="QU12" i="26"/>
  <c r="QT12" i="26"/>
  <c r="QS12" i="26"/>
  <c r="QR12" i="26"/>
  <c r="QQ12" i="26"/>
  <c r="QP12" i="26"/>
  <c r="QN12" i="26"/>
  <c r="QM12" i="26"/>
  <c r="QL12" i="26"/>
  <c r="QK12" i="26"/>
  <c r="QI12" i="26"/>
  <c r="QH12" i="26"/>
  <c r="QF12" i="26"/>
  <c r="QE12" i="26"/>
  <c r="QD12" i="26"/>
  <c r="QC12" i="26"/>
  <c r="QB12" i="26"/>
  <c r="QA12" i="26"/>
  <c r="PY12" i="26"/>
  <c r="PX12" i="26"/>
  <c r="PW12" i="26"/>
  <c r="PV12" i="26"/>
  <c r="PT12" i="26"/>
  <c r="PS12" i="26"/>
  <c r="PQ12" i="26"/>
  <c r="PP12" i="26"/>
  <c r="PO12" i="26"/>
  <c r="PN12" i="26"/>
  <c r="PM12" i="26"/>
  <c r="PL12" i="26"/>
  <c r="PJ12" i="26"/>
  <c r="PI12" i="26"/>
  <c r="PH12" i="26"/>
  <c r="PG12" i="26"/>
  <c r="PE12" i="26"/>
  <c r="PD12" i="26"/>
  <c r="PB12" i="26"/>
  <c r="PA12" i="26"/>
  <c r="OZ12" i="26"/>
  <c r="OY12" i="26"/>
  <c r="OX12" i="26"/>
  <c r="OW12" i="26"/>
  <c r="OU12" i="26"/>
  <c r="OT12" i="26"/>
  <c r="OS12" i="26"/>
  <c r="OR12" i="26"/>
  <c r="OP12" i="26"/>
  <c r="OO12" i="26"/>
  <c r="OM12" i="26"/>
  <c r="OL12" i="26"/>
  <c r="OK12" i="26"/>
  <c r="OJ12" i="26"/>
  <c r="OI12" i="26"/>
  <c r="OH12" i="26"/>
  <c r="OF12" i="26"/>
  <c r="OE12" i="26"/>
  <c r="OD12" i="26"/>
  <c r="OC12" i="26"/>
  <c r="OA12" i="26"/>
  <c r="NZ12" i="26"/>
  <c r="NX12" i="26"/>
  <c r="NW12" i="26"/>
  <c r="NV12" i="26"/>
  <c r="NU12" i="26"/>
  <c r="NT12" i="26"/>
  <c r="NS12" i="26"/>
  <c r="NQ12" i="26"/>
  <c r="NP12" i="26"/>
  <c r="NO12" i="26"/>
  <c r="NN12" i="26"/>
  <c r="NL12" i="26"/>
  <c r="NK12" i="26"/>
  <c r="NI12" i="26"/>
  <c r="NH12" i="26"/>
  <c r="NG12" i="26"/>
  <c r="NF12" i="26"/>
  <c r="NE12" i="26"/>
  <c r="ND12" i="26"/>
  <c r="NB12" i="26"/>
  <c r="NA12" i="26"/>
  <c r="MZ12" i="26"/>
  <c r="MY12" i="26"/>
  <c r="MW12" i="26"/>
  <c r="MV12" i="26"/>
  <c r="MT12" i="26"/>
  <c r="MS12" i="26"/>
  <c r="MR12" i="26"/>
  <c r="MQ12" i="26"/>
  <c r="MP12" i="26"/>
  <c r="MO12" i="26"/>
  <c r="MM12" i="26"/>
  <c r="ML12" i="26"/>
  <c r="MK12" i="26"/>
  <c r="MJ12" i="26"/>
  <c r="MH12" i="26"/>
  <c r="MG12" i="26"/>
  <c r="ME12" i="26"/>
  <c r="MD12" i="26"/>
  <c r="MC12" i="26"/>
  <c r="MB12" i="26"/>
  <c r="MA12" i="26"/>
  <c r="LZ12" i="26"/>
  <c r="LX12" i="26"/>
  <c r="LW12" i="26"/>
  <c r="LV12" i="26"/>
  <c r="LU12" i="26"/>
  <c r="LS12" i="26"/>
  <c r="LR12" i="26"/>
  <c r="LP12" i="26"/>
  <c r="LO12" i="26"/>
  <c r="LN12" i="26"/>
  <c r="LM12" i="26"/>
  <c r="LL12" i="26"/>
  <c r="LK12" i="26"/>
  <c r="LI12" i="26"/>
  <c r="LH12" i="26"/>
  <c r="LG12" i="26"/>
  <c r="LF12" i="26"/>
  <c r="LD12" i="26"/>
  <c r="LC12" i="26"/>
  <c r="LA12" i="26"/>
  <c r="KZ12" i="26"/>
  <c r="KY12" i="26"/>
  <c r="KX12" i="26"/>
  <c r="KW12" i="26"/>
  <c r="KV12" i="26"/>
  <c r="KT12" i="26"/>
  <c r="KS12" i="26"/>
  <c r="KR12" i="26"/>
  <c r="KQ12" i="26"/>
  <c r="KO12" i="26"/>
  <c r="KN12" i="26"/>
  <c r="KL12" i="26"/>
  <c r="KK12" i="26"/>
  <c r="KJ12" i="26"/>
  <c r="KI12" i="26"/>
  <c r="KH12" i="26"/>
  <c r="KG12" i="26"/>
  <c r="KE12" i="26"/>
  <c r="KD12" i="26"/>
  <c r="KC12" i="26"/>
  <c r="KB12" i="26"/>
  <c r="JZ12" i="26"/>
  <c r="JY12" i="26"/>
  <c r="JW12" i="26"/>
  <c r="JV12" i="26"/>
  <c r="JU12" i="26"/>
  <c r="JT12" i="26"/>
  <c r="JS12" i="26"/>
  <c r="JR12" i="26"/>
  <c r="JP12" i="26"/>
  <c r="JO12" i="26"/>
  <c r="JN12" i="26"/>
  <c r="JM12" i="26"/>
  <c r="JK12" i="26"/>
  <c r="JJ12" i="26"/>
  <c r="JH12" i="26"/>
  <c r="JG12" i="26"/>
  <c r="JF12" i="26"/>
  <c r="JE12" i="26"/>
  <c r="JD12" i="26"/>
  <c r="JC12" i="26"/>
  <c r="JA12" i="26"/>
  <c r="IZ12" i="26"/>
  <c r="IY12" i="26"/>
  <c r="IX12" i="26"/>
  <c r="IV12" i="26"/>
  <c r="IU12" i="26"/>
  <c r="IS12" i="26"/>
  <c r="IR12" i="26"/>
  <c r="IQ12" i="26"/>
  <c r="IP12" i="26"/>
  <c r="IO12" i="26"/>
  <c r="IN12" i="26"/>
  <c r="IL12" i="26"/>
  <c r="IK12" i="26"/>
  <c r="IJ12" i="26"/>
  <c r="II12" i="26"/>
  <c r="IG12" i="26"/>
  <c r="IF12" i="26"/>
  <c r="ID12" i="26"/>
  <c r="IC12" i="26"/>
  <c r="IB12" i="26"/>
  <c r="IA12" i="26"/>
  <c r="HZ12" i="26"/>
  <c r="HY12" i="26"/>
  <c r="HW12" i="26"/>
  <c r="HV12" i="26"/>
  <c r="HU12" i="26"/>
  <c r="HT12" i="26"/>
  <c r="HR12" i="26"/>
  <c r="HQ12" i="26"/>
  <c r="HO12" i="26"/>
  <c r="HN12" i="26"/>
  <c r="HM12" i="26"/>
  <c r="HL12" i="26"/>
  <c r="HK12" i="26"/>
  <c r="HJ12" i="26"/>
  <c r="HH12" i="26"/>
  <c r="HG12" i="26"/>
  <c r="HF12" i="26"/>
  <c r="HE12" i="26"/>
  <c r="HC12" i="26"/>
  <c r="HB12" i="26"/>
  <c r="GZ12" i="26"/>
  <c r="GY12" i="26"/>
  <c r="GX12" i="26"/>
  <c r="GW12" i="26"/>
  <c r="GV12" i="26"/>
  <c r="GU12" i="26"/>
  <c r="GS12" i="26"/>
  <c r="GR12" i="26"/>
  <c r="GQ12" i="26"/>
  <c r="GP12" i="26"/>
  <c r="GN12" i="26"/>
  <c r="GM12" i="26"/>
  <c r="GK12" i="26"/>
  <c r="GJ12" i="26"/>
  <c r="GI12" i="26"/>
  <c r="GH12" i="26"/>
  <c r="GG12" i="26"/>
  <c r="GF12" i="26"/>
  <c r="GD12" i="26"/>
  <c r="GC12" i="26"/>
  <c r="GB12" i="26"/>
  <c r="GA12" i="26"/>
  <c r="FY12" i="26"/>
  <c r="FX12" i="26"/>
  <c r="FV12" i="26"/>
  <c r="FU12" i="26"/>
  <c r="FT12" i="26"/>
  <c r="FS12" i="26"/>
  <c r="FR12" i="26"/>
  <c r="FQ12" i="26"/>
  <c r="FO12" i="26"/>
  <c r="FN12" i="26"/>
  <c r="FM12" i="26"/>
  <c r="FL12" i="26"/>
  <c r="FJ12" i="26"/>
  <c r="FI12" i="26"/>
  <c r="FG12" i="26"/>
  <c r="FF12" i="26"/>
  <c r="FE12" i="26"/>
  <c r="FD12" i="26"/>
  <c r="FC12" i="26"/>
  <c r="FB12" i="26"/>
  <c r="EZ12" i="26"/>
  <c r="EY12" i="26"/>
  <c r="EX12" i="26"/>
  <c r="EW12" i="26"/>
  <c r="EU12" i="26"/>
  <c r="ET12" i="26"/>
  <c r="ER12" i="26"/>
  <c r="EQ12" i="26"/>
  <c r="EP12" i="26"/>
  <c r="EO12" i="26"/>
  <c r="EN12" i="26"/>
  <c r="EM12" i="26"/>
  <c r="EK12" i="26"/>
  <c r="EJ12" i="26"/>
  <c r="EI12" i="26"/>
  <c r="EH12" i="26"/>
  <c r="EF12" i="26"/>
  <c r="EE12" i="26"/>
  <c r="EC12" i="26"/>
  <c r="EB12" i="26"/>
  <c r="EA12" i="26"/>
  <c r="DZ12" i="26"/>
  <c r="DY12" i="26"/>
  <c r="DX12" i="26"/>
  <c r="DV12" i="26"/>
  <c r="DU12" i="26"/>
  <c r="DT12" i="26"/>
  <c r="DS12" i="26"/>
  <c r="DQ12" i="26"/>
  <c r="DP12" i="26"/>
  <c r="DN12" i="26"/>
  <c r="DM12" i="26"/>
  <c r="DL12" i="26"/>
  <c r="DK12" i="26"/>
  <c r="DJ12" i="26"/>
  <c r="DI12" i="26"/>
  <c r="DG12" i="26"/>
  <c r="DF12" i="26"/>
  <c r="DE12" i="26"/>
  <c r="DD12" i="26"/>
  <c r="DB12" i="26"/>
  <c r="DA12" i="26"/>
  <c r="CY12" i="26"/>
  <c r="CX12" i="26"/>
  <c r="CW12" i="26"/>
  <c r="CV12" i="26"/>
  <c r="CU12" i="26"/>
  <c r="CT12" i="26"/>
  <c r="CR12" i="26"/>
  <c r="CQ12" i="26"/>
  <c r="CP12" i="26"/>
  <c r="CO12" i="26"/>
  <c r="CM12" i="26"/>
  <c r="CL12" i="26"/>
  <c r="CJ12" i="26"/>
  <c r="CI12" i="26"/>
  <c r="CH12" i="26"/>
  <c r="CG12" i="26"/>
  <c r="CF12" i="26"/>
  <c r="CE12" i="26"/>
  <c r="CC12" i="26"/>
  <c r="CB12" i="26"/>
  <c r="CA12" i="26"/>
  <c r="BZ12" i="26"/>
  <c r="BX12" i="26"/>
  <c r="BW12" i="26"/>
  <c r="BU12" i="26"/>
  <c r="BT12" i="26"/>
  <c r="BS12" i="26"/>
  <c r="BR12" i="26"/>
  <c r="BQ12" i="26"/>
  <c r="BP12" i="26"/>
  <c r="BN12" i="26"/>
  <c r="BM12" i="26"/>
  <c r="BL12" i="26"/>
  <c r="BK12" i="26"/>
  <c r="BI12" i="26"/>
  <c r="BH12" i="26"/>
  <c r="BF12" i="26"/>
  <c r="BE12" i="26"/>
  <c r="BD12" i="26"/>
  <c r="BC12" i="26"/>
  <c r="BB12" i="26"/>
  <c r="BA12" i="26"/>
  <c r="AY12" i="26"/>
  <c r="AX12" i="26"/>
  <c r="AW12" i="26"/>
  <c r="AV12" i="26"/>
  <c r="AT12" i="26"/>
  <c r="AS12" i="26"/>
  <c r="AQ12" i="26"/>
  <c r="AP12" i="26"/>
  <c r="AO12" i="26"/>
  <c r="AN12" i="26"/>
  <c r="AM12" i="26"/>
  <c r="AL12" i="26"/>
  <c r="AJ12" i="26"/>
  <c r="AI12" i="26"/>
  <c r="AH12" i="26"/>
  <c r="AG12" i="26"/>
  <c r="AE12" i="26"/>
  <c r="AD12" i="26"/>
  <c r="AB12" i="26"/>
  <c r="AA12" i="26"/>
  <c r="Z12" i="26"/>
  <c r="Y12" i="26"/>
  <c r="X12" i="26"/>
  <c r="W12" i="26"/>
  <c r="U12" i="26"/>
  <c r="T12" i="26"/>
  <c r="S12" i="26"/>
  <c r="R12" i="26"/>
  <c r="P12" i="26"/>
  <c r="O12" i="26"/>
  <c r="M12" i="26"/>
  <c r="L12" i="26"/>
  <c r="K12" i="26"/>
  <c r="J12" i="26"/>
  <c r="I12" i="26"/>
  <c r="H12" i="26"/>
  <c r="F12" i="26"/>
  <c r="E12" i="26"/>
  <c r="D12" i="26"/>
  <c r="C12" i="26"/>
  <c r="BVY137" i="26"/>
  <c r="BVR137" i="26"/>
  <c r="BVY136" i="26"/>
  <c r="BVR136" i="26"/>
  <c r="BVY135" i="26"/>
  <c r="BVR135" i="26"/>
  <c r="BVY134" i="26"/>
  <c r="BVR134" i="26"/>
  <c r="BVY133" i="26"/>
  <c r="BVR133" i="26"/>
  <c r="BVY132" i="26"/>
  <c r="BVR132" i="26"/>
  <c r="BWA131" i="26"/>
  <c r="BVZ131" i="26"/>
  <c r="BVX131" i="26"/>
  <c r="BVW131" i="26"/>
  <c r="BVV131" i="26"/>
  <c r="BVU131" i="26"/>
  <c r="BVT131" i="26"/>
  <c r="BVS131" i="26"/>
  <c r="BVQ131" i="26"/>
  <c r="BVP131" i="26"/>
  <c r="BVO131" i="26"/>
  <c r="BVN131" i="26"/>
  <c r="BVY130" i="26"/>
  <c r="BVR130" i="26"/>
  <c r="BVY129" i="26"/>
  <c r="BVR129" i="26"/>
  <c r="BVY128" i="26"/>
  <c r="BVR128" i="26"/>
  <c r="BVY127" i="26"/>
  <c r="BVR127" i="26"/>
  <c r="BVY125" i="26"/>
  <c r="BVR125" i="26"/>
  <c r="BVY124" i="26"/>
  <c r="BVR124" i="26"/>
  <c r="BVY123" i="26"/>
  <c r="BVR123" i="26"/>
  <c r="BWA122" i="26"/>
  <c r="BVZ122" i="26"/>
  <c r="BVX122" i="26"/>
  <c r="BVW122" i="26"/>
  <c r="BVV122" i="26"/>
  <c r="BVU122" i="26"/>
  <c r="BVT122" i="26"/>
  <c r="BVS122" i="26"/>
  <c r="BVQ122" i="26"/>
  <c r="BVP122" i="26"/>
  <c r="BVO122" i="26"/>
  <c r="BVN122" i="26"/>
  <c r="BVY118" i="26"/>
  <c r="BVR118" i="26"/>
  <c r="BVY117" i="26"/>
  <c r="BVR117" i="26"/>
  <c r="BVY116" i="26"/>
  <c r="BVR116" i="26"/>
  <c r="BVY115" i="26"/>
  <c r="BVR115" i="26"/>
  <c r="BVY114" i="26"/>
  <c r="BVR114" i="26"/>
  <c r="BVY113" i="26"/>
  <c r="BVR113" i="26"/>
  <c r="BWA112" i="26"/>
  <c r="BVZ112" i="26"/>
  <c r="BVX112" i="26"/>
  <c r="BVW112" i="26"/>
  <c r="BVV112" i="26"/>
  <c r="BVU112" i="26"/>
  <c r="BVT112" i="26"/>
  <c r="BVS112" i="26"/>
  <c r="BVQ112" i="26"/>
  <c r="BVP112" i="26"/>
  <c r="BVO112" i="26"/>
  <c r="BVN112" i="26"/>
  <c r="BVY111" i="26"/>
  <c r="BVR111" i="26"/>
  <c r="BVY110" i="26"/>
  <c r="BVR110" i="26"/>
  <c r="BVY109" i="26"/>
  <c r="BVR109" i="26"/>
  <c r="BVY108" i="26"/>
  <c r="BVR108" i="26"/>
  <c r="BVY106" i="26"/>
  <c r="BVR106" i="26"/>
  <c r="BVY105" i="26"/>
  <c r="BVR105" i="26"/>
  <c r="BVY104" i="26"/>
  <c r="BVR104" i="26"/>
  <c r="BWA103" i="26"/>
  <c r="BVZ103" i="26"/>
  <c r="BVX103" i="26"/>
  <c r="BVW103" i="26"/>
  <c r="BVV103" i="26"/>
  <c r="BVU103" i="26"/>
  <c r="BVT103" i="26"/>
  <c r="BVS103" i="26"/>
  <c r="BVQ103" i="26"/>
  <c r="BVP103" i="26"/>
  <c r="BVO103" i="26"/>
  <c r="BVN103" i="26"/>
  <c r="BVY99" i="26"/>
  <c r="BVR99" i="26"/>
  <c r="BVY98" i="26"/>
  <c r="BVR98" i="26"/>
  <c r="BVY97" i="26"/>
  <c r="BVR97" i="26"/>
  <c r="BVY96" i="26"/>
  <c r="BVR96" i="26"/>
  <c r="BVY95" i="26"/>
  <c r="BVR95" i="26"/>
  <c r="BVY94" i="26"/>
  <c r="BVR94" i="26"/>
  <c r="BWA93" i="26"/>
  <c r="BVZ93" i="26"/>
  <c r="BVX93" i="26"/>
  <c r="BVW93" i="26"/>
  <c r="BVV93" i="26"/>
  <c r="BVU93" i="26"/>
  <c r="BVT93" i="26"/>
  <c r="BVS93" i="26"/>
  <c r="BVQ93" i="26"/>
  <c r="BVP93" i="26"/>
  <c r="BVO93" i="26"/>
  <c r="BVN93" i="26"/>
  <c r="BVY92" i="26"/>
  <c r="BVR92" i="26"/>
  <c r="BVY91" i="26"/>
  <c r="BVR91" i="26"/>
  <c r="BVY90" i="26"/>
  <c r="BVR90" i="26"/>
  <c r="BVY89" i="26"/>
  <c r="BVR89" i="26"/>
  <c r="BVY87" i="26"/>
  <c r="BVR87" i="26"/>
  <c r="BVY86" i="26"/>
  <c r="BVR86" i="26"/>
  <c r="BVY85" i="26"/>
  <c r="BVR85" i="26"/>
  <c r="BWA84" i="26"/>
  <c r="BVZ84" i="26"/>
  <c r="BVX84" i="26"/>
  <c r="BVW84" i="26"/>
  <c r="BVV84" i="26"/>
  <c r="BVU84" i="26"/>
  <c r="BVT84" i="26"/>
  <c r="BVS84" i="26"/>
  <c r="BVQ84" i="26"/>
  <c r="BVP84" i="26"/>
  <c r="BVO84" i="26"/>
  <c r="BVN84" i="26"/>
  <c r="BVY80" i="26"/>
  <c r="BVR80" i="26"/>
  <c r="BVY79" i="26"/>
  <c r="BVR79" i="26"/>
  <c r="BVY78" i="26"/>
  <c r="BVR78" i="26"/>
  <c r="BVY77" i="26"/>
  <c r="BVR77" i="26"/>
  <c r="BVY76" i="26"/>
  <c r="BVR76" i="26"/>
  <c r="BVY75" i="26"/>
  <c r="BVR75" i="26"/>
  <c r="BWA74" i="26"/>
  <c r="BVZ74" i="26"/>
  <c r="BVX74" i="26"/>
  <c r="BVW74" i="26"/>
  <c r="BVV74" i="26"/>
  <c r="BVU74" i="26"/>
  <c r="BVT74" i="26"/>
  <c r="BVS74" i="26"/>
  <c r="BVQ74" i="26"/>
  <c r="BVP74" i="26"/>
  <c r="BVO74" i="26"/>
  <c r="BVN74" i="26"/>
  <c r="BVY73" i="26"/>
  <c r="BVR73" i="26"/>
  <c r="BVY72" i="26"/>
  <c r="BVR72" i="26"/>
  <c r="BVY71" i="26"/>
  <c r="BVR71" i="26"/>
  <c r="BVY70" i="26"/>
  <c r="BVR70" i="26"/>
  <c r="BVY68" i="26"/>
  <c r="BVR68" i="26"/>
  <c r="BVY67" i="26"/>
  <c r="BVR67" i="26"/>
  <c r="BVY66" i="26"/>
  <c r="BVR66" i="26"/>
  <c r="BWA65" i="26"/>
  <c r="BVZ65" i="26"/>
  <c r="BVX65" i="26"/>
  <c r="BVW65" i="26"/>
  <c r="BVV65" i="26"/>
  <c r="BVU65" i="26"/>
  <c r="BVT65" i="26"/>
  <c r="BVS65" i="26"/>
  <c r="BVQ65" i="26"/>
  <c r="BVP65" i="26"/>
  <c r="BVO65" i="26"/>
  <c r="BVN65" i="26"/>
  <c r="BVY61" i="26"/>
  <c r="BVR61" i="26"/>
  <c r="BVY60" i="26"/>
  <c r="BVR60" i="26"/>
  <c r="BVY59" i="26"/>
  <c r="BVR59" i="26"/>
  <c r="BVY58" i="26"/>
  <c r="BVR58" i="26"/>
  <c r="BVY57" i="26"/>
  <c r="BVR57" i="26"/>
  <c r="BVY56" i="26"/>
  <c r="BVR56" i="26"/>
  <c r="BWA55" i="26"/>
  <c r="BVZ55" i="26"/>
  <c r="BVX55" i="26"/>
  <c r="BVW55" i="26"/>
  <c r="BVV55" i="26"/>
  <c r="BVU55" i="26"/>
  <c r="BVT55" i="26"/>
  <c r="BVS55" i="26"/>
  <c r="BVQ55" i="26"/>
  <c r="BVP55" i="26"/>
  <c r="BVO55" i="26"/>
  <c r="BVN55" i="26"/>
  <c r="BVY54" i="26"/>
  <c r="BVR54" i="26"/>
  <c r="BVY53" i="26"/>
  <c r="BVR53" i="26"/>
  <c r="BVY52" i="26"/>
  <c r="BVR52" i="26"/>
  <c r="BVY51" i="26"/>
  <c r="BVR51" i="26"/>
  <c r="BVY49" i="26"/>
  <c r="BVR49" i="26"/>
  <c r="BVY48" i="26"/>
  <c r="BVR48" i="26"/>
  <c r="BVY47" i="26"/>
  <c r="BVR47" i="26"/>
  <c r="BWA46" i="26"/>
  <c r="BVZ46" i="26"/>
  <c r="BVX46" i="26"/>
  <c r="BVW46" i="26"/>
  <c r="BVV46" i="26"/>
  <c r="BVU46" i="26"/>
  <c r="BVT46" i="26"/>
  <c r="BVS46" i="26"/>
  <c r="BVQ46" i="26"/>
  <c r="BVP46" i="26"/>
  <c r="BVO46" i="26"/>
  <c r="BVN46" i="26"/>
  <c r="BVY42" i="26"/>
  <c r="BVR42" i="26"/>
  <c r="BVY41" i="26"/>
  <c r="BVR41" i="26"/>
  <c r="BVY40" i="26"/>
  <c r="BVR40" i="26"/>
  <c r="BVY39" i="26"/>
  <c r="BVR39" i="26"/>
  <c r="BVY38" i="26"/>
  <c r="BVR38" i="26"/>
  <c r="BVY37" i="26"/>
  <c r="BVR37" i="26"/>
  <c r="BWA36" i="26"/>
  <c r="BVZ36" i="26"/>
  <c r="BVX36" i="26"/>
  <c r="BVW36" i="26"/>
  <c r="BVV36" i="26"/>
  <c r="BVU36" i="26"/>
  <c r="BVT36" i="26"/>
  <c r="BVS36" i="26"/>
  <c r="BVQ36" i="26"/>
  <c r="BVP36" i="26"/>
  <c r="BVO36" i="26"/>
  <c r="BVN36" i="26"/>
  <c r="BVY35" i="26"/>
  <c r="BVR35" i="26"/>
  <c r="BVY34" i="26"/>
  <c r="BVR34" i="26"/>
  <c r="BVY33" i="26"/>
  <c r="BVR33" i="26"/>
  <c r="BVY32" i="26"/>
  <c r="BVR32" i="26"/>
  <c r="BVY30" i="26"/>
  <c r="BVR30" i="26"/>
  <c r="BVY29" i="26"/>
  <c r="BVR29" i="26"/>
  <c r="BVY28" i="26"/>
  <c r="BVR28" i="26"/>
  <c r="BWA27" i="26"/>
  <c r="BVZ27" i="26"/>
  <c r="BVX27" i="26"/>
  <c r="BVW27" i="26"/>
  <c r="BVV27" i="26"/>
  <c r="BVU27" i="26"/>
  <c r="BVT27" i="26"/>
  <c r="BVS27" i="26"/>
  <c r="BVQ27" i="26"/>
  <c r="BVP27" i="26"/>
  <c r="BVO27" i="26"/>
  <c r="BVN27" i="26"/>
  <c r="BVY23" i="26"/>
  <c r="BVR23" i="26"/>
  <c r="BVY22" i="26"/>
  <c r="BVR22" i="26"/>
  <c r="BVY21" i="26"/>
  <c r="BVR21" i="26"/>
  <c r="BVY20" i="26"/>
  <c r="BVR20" i="26"/>
  <c r="BVY19" i="26"/>
  <c r="BVR19" i="26"/>
  <c r="BVY18" i="26"/>
  <c r="BVR18" i="26"/>
  <c r="BWA17" i="26"/>
  <c r="BVZ17" i="26"/>
  <c r="BVX17" i="26"/>
  <c r="BVW17" i="26"/>
  <c r="BVV17" i="26"/>
  <c r="BVU17" i="26"/>
  <c r="BVT17" i="26"/>
  <c r="BVS17" i="26"/>
  <c r="BVQ17" i="26"/>
  <c r="BVP17" i="26"/>
  <c r="BVO17" i="26"/>
  <c r="BVN17" i="26"/>
  <c r="BVY16" i="26"/>
  <c r="BVR16" i="26"/>
  <c r="BVY15" i="26"/>
  <c r="BVR15" i="26"/>
  <c r="BVY14" i="26"/>
  <c r="BVR14" i="26"/>
  <c r="BVY13" i="26"/>
  <c r="BVR13" i="26"/>
  <c r="BVY11" i="26"/>
  <c r="BVR11" i="26"/>
  <c r="BVY10" i="26"/>
  <c r="BVR10" i="26"/>
  <c r="BVY9" i="26"/>
  <c r="BVR9" i="26"/>
  <c r="BWA8" i="26"/>
  <c r="BVZ8" i="26"/>
  <c r="BVX8" i="26"/>
  <c r="BVW8" i="26"/>
  <c r="BVV8" i="26"/>
  <c r="BVU8" i="26"/>
  <c r="BVT8" i="26"/>
  <c r="BVS8" i="26"/>
  <c r="BVQ8" i="26"/>
  <c r="BVP8" i="26"/>
  <c r="BVO8" i="26"/>
  <c r="BVN8" i="26"/>
  <c r="BVJ137" i="26"/>
  <c r="BVC137" i="26"/>
  <c r="BUU137" i="26"/>
  <c r="BUN137" i="26"/>
  <c r="BUF137" i="26"/>
  <c r="BTY137" i="26"/>
  <c r="BTQ137" i="26"/>
  <c r="BTJ137" i="26"/>
  <c r="BTB137" i="26"/>
  <c r="BSU137" i="26"/>
  <c r="BSM137" i="26"/>
  <c r="BSF137" i="26"/>
  <c r="BRX137" i="26"/>
  <c r="BRQ137" i="26"/>
  <c r="BRI137" i="26"/>
  <c r="BRB137" i="26"/>
  <c r="BQT137" i="26"/>
  <c r="BQM137" i="26"/>
  <c r="BQE137" i="26"/>
  <c r="BPX137" i="26"/>
  <c r="BPP137" i="26"/>
  <c r="BPI137" i="26"/>
  <c r="BPA137" i="26"/>
  <c r="BOT137" i="26"/>
  <c r="BOL137" i="26"/>
  <c r="BOE137" i="26"/>
  <c r="BNW137" i="26"/>
  <c r="BNP137" i="26"/>
  <c r="BNH137" i="26"/>
  <c r="BNA137" i="26"/>
  <c r="BMS137" i="26"/>
  <c r="BML137" i="26"/>
  <c r="BMD137" i="26"/>
  <c r="BLW137" i="26"/>
  <c r="BLO137" i="26"/>
  <c r="BLH137" i="26"/>
  <c r="BKZ137" i="26"/>
  <c r="BKS137" i="26"/>
  <c r="BKK137" i="26"/>
  <c r="BKD137" i="26"/>
  <c r="BJV137" i="26"/>
  <c r="BJO137" i="26"/>
  <c r="BJG137" i="26"/>
  <c r="BIZ137" i="26"/>
  <c r="BIR137" i="26"/>
  <c r="BIK137" i="26"/>
  <c r="BIC137" i="26"/>
  <c r="BHV137" i="26"/>
  <c r="BHN137" i="26"/>
  <c r="BHG137" i="26"/>
  <c r="BGY137" i="26"/>
  <c r="BGR137" i="26"/>
  <c r="BGJ137" i="26"/>
  <c r="BGC137" i="26"/>
  <c r="BFU137" i="26"/>
  <c r="BFN137" i="26"/>
  <c r="BFF137" i="26"/>
  <c r="BEY137" i="26"/>
  <c r="BEQ137" i="26"/>
  <c r="BEJ137" i="26"/>
  <c r="BEB137" i="26"/>
  <c r="BDU137" i="26"/>
  <c r="BDM137" i="26"/>
  <c r="BDF137" i="26"/>
  <c r="BCX137" i="26"/>
  <c r="BCQ137" i="26"/>
  <c r="BCI137" i="26"/>
  <c r="BCB137" i="26"/>
  <c r="BBT137" i="26"/>
  <c r="BBM137" i="26"/>
  <c r="BBE137" i="26"/>
  <c r="BAX137" i="26"/>
  <c r="BAP137" i="26"/>
  <c r="BAI137" i="26"/>
  <c r="BAA137" i="26"/>
  <c r="AZT137" i="26"/>
  <c r="AZL137" i="26"/>
  <c r="AZE137" i="26"/>
  <c r="AYW137" i="26"/>
  <c r="AYP137" i="26"/>
  <c r="AYH137" i="26"/>
  <c r="AYA137" i="26"/>
  <c r="AXS137" i="26"/>
  <c r="AXL137" i="26"/>
  <c r="AXD137" i="26"/>
  <c r="AWW137" i="26"/>
  <c r="AWO137" i="26"/>
  <c r="AWH137" i="26"/>
  <c r="AVZ137" i="26"/>
  <c r="AVS137" i="26"/>
  <c r="AVK137" i="26"/>
  <c r="AVD137" i="26"/>
  <c r="AUV137" i="26"/>
  <c r="AUO137" i="26"/>
  <c r="AUG137" i="26"/>
  <c r="ATZ137" i="26"/>
  <c r="ATR137" i="26"/>
  <c r="ATK137" i="26"/>
  <c r="BVJ136" i="26"/>
  <c r="BVC136" i="26"/>
  <c r="BUU136" i="26"/>
  <c r="BUN136" i="26"/>
  <c r="BUF136" i="26"/>
  <c r="BTY136" i="26"/>
  <c r="BTQ136" i="26"/>
  <c r="BTJ136" i="26"/>
  <c r="BTB136" i="26"/>
  <c r="BSU136" i="26"/>
  <c r="BSM136" i="26"/>
  <c r="BSF136" i="26"/>
  <c r="BRX136" i="26"/>
  <c r="BRQ136" i="26"/>
  <c r="BRI136" i="26"/>
  <c r="BRB136" i="26"/>
  <c r="BQT136" i="26"/>
  <c r="BQM136" i="26"/>
  <c r="BQE136" i="26"/>
  <c r="BPX136" i="26"/>
  <c r="BPP136" i="26"/>
  <c r="BPI136" i="26"/>
  <c r="BPA136" i="26"/>
  <c r="BOT136" i="26"/>
  <c r="BOL136" i="26"/>
  <c r="BOE136" i="26"/>
  <c r="BNW136" i="26"/>
  <c r="BNP136" i="26"/>
  <c r="BNH136" i="26"/>
  <c r="BNA136" i="26"/>
  <c r="BMS136" i="26"/>
  <c r="BML136" i="26"/>
  <c r="BMD136" i="26"/>
  <c r="BLW136" i="26"/>
  <c r="BLO136" i="26"/>
  <c r="BLH136" i="26"/>
  <c r="BKZ136" i="26"/>
  <c r="BKS136" i="26"/>
  <c r="BKK136" i="26"/>
  <c r="BKD136" i="26"/>
  <c r="BJV136" i="26"/>
  <c r="BJO136" i="26"/>
  <c r="BJG136" i="26"/>
  <c r="BIZ136" i="26"/>
  <c r="BIR136" i="26"/>
  <c r="BIK136" i="26"/>
  <c r="BIC136" i="26"/>
  <c r="BHV136" i="26"/>
  <c r="BHN136" i="26"/>
  <c r="BHG136" i="26"/>
  <c r="BGY136" i="26"/>
  <c r="BGR136" i="26"/>
  <c r="BGJ136" i="26"/>
  <c r="BGC136" i="26"/>
  <c r="BFU136" i="26"/>
  <c r="BFN136" i="26"/>
  <c r="BFF136" i="26"/>
  <c r="BEY136" i="26"/>
  <c r="BEQ136" i="26"/>
  <c r="BEJ136" i="26"/>
  <c r="BEB136" i="26"/>
  <c r="BDU136" i="26"/>
  <c r="BDM136" i="26"/>
  <c r="BDF136" i="26"/>
  <c r="BCX136" i="26"/>
  <c r="BCQ136" i="26"/>
  <c r="BCI136" i="26"/>
  <c r="BCB136" i="26"/>
  <c r="BBT136" i="26"/>
  <c r="BBM136" i="26"/>
  <c r="BBE136" i="26"/>
  <c r="BAX136" i="26"/>
  <c r="BAP136" i="26"/>
  <c r="BAI136" i="26"/>
  <c r="BAA136" i="26"/>
  <c r="AZT136" i="26"/>
  <c r="AZL136" i="26"/>
  <c r="AZE136" i="26"/>
  <c r="AYW136" i="26"/>
  <c r="AYP136" i="26"/>
  <c r="AYH136" i="26"/>
  <c r="AYA136" i="26"/>
  <c r="AXS136" i="26"/>
  <c r="AXL136" i="26"/>
  <c r="AXD136" i="26"/>
  <c r="AWW136" i="26"/>
  <c r="AWO136" i="26"/>
  <c r="AWH136" i="26"/>
  <c r="AVZ136" i="26"/>
  <c r="AVS136" i="26"/>
  <c r="AVK136" i="26"/>
  <c r="AVD136" i="26"/>
  <c r="AUV136" i="26"/>
  <c r="AUO136" i="26"/>
  <c r="AUG136" i="26"/>
  <c r="ATZ136" i="26"/>
  <c r="ATR136" i="26"/>
  <c r="ATK136" i="26"/>
  <c r="BVJ135" i="26"/>
  <c r="BVC135" i="26"/>
  <c r="BUU135" i="26"/>
  <c r="BUN135" i="26"/>
  <c r="BUF135" i="26"/>
  <c r="BTY135" i="26"/>
  <c r="BTQ135" i="26"/>
  <c r="BTJ135" i="26"/>
  <c r="BTB135" i="26"/>
  <c r="BSU135" i="26"/>
  <c r="BSM135" i="26"/>
  <c r="BSF135" i="26"/>
  <c r="BRX135" i="26"/>
  <c r="BRQ135" i="26"/>
  <c r="BRI135" i="26"/>
  <c r="BRB135" i="26"/>
  <c r="BQT135" i="26"/>
  <c r="BQM135" i="26"/>
  <c r="BQE135" i="26"/>
  <c r="BPX135" i="26"/>
  <c r="BPP135" i="26"/>
  <c r="BPI135" i="26"/>
  <c r="BPA135" i="26"/>
  <c r="BOT135" i="26"/>
  <c r="BOL135" i="26"/>
  <c r="BOE135" i="26"/>
  <c r="BNW135" i="26"/>
  <c r="BNP135" i="26"/>
  <c r="BNH135" i="26"/>
  <c r="BNA135" i="26"/>
  <c r="BMS135" i="26"/>
  <c r="BML135" i="26"/>
  <c r="BMD135" i="26"/>
  <c r="BLW135" i="26"/>
  <c r="BLO135" i="26"/>
  <c r="BLH135" i="26"/>
  <c r="BKZ135" i="26"/>
  <c r="BKS135" i="26"/>
  <c r="BKK135" i="26"/>
  <c r="BKD135" i="26"/>
  <c r="BJV135" i="26"/>
  <c r="BJO135" i="26"/>
  <c r="BJG135" i="26"/>
  <c r="BIZ135" i="26"/>
  <c r="BIR135" i="26"/>
  <c r="BIK135" i="26"/>
  <c r="BIC135" i="26"/>
  <c r="BHV135" i="26"/>
  <c r="BHN135" i="26"/>
  <c r="BHG135" i="26"/>
  <c r="BGY135" i="26"/>
  <c r="BGR135" i="26"/>
  <c r="BGJ135" i="26"/>
  <c r="BGC135" i="26"/>
  <c r="BFU135" i="26"/>
  <c r="BFN135" i="26"/>
  <c r="BFF135" i="26"/>
  <c r="BEY135" i="26"/>
  <c r="BEQ135" i="26"/>
  <c r="BEJ135" i="26"/>
  <c r="BEB135" i="26"/>
  <c r="BDU135" i="26"/>
  <c r="BDM135" i="26"/>
  <c r="BDF135" i="26"/>
  <c r="BCX135" i="26"/>
  <c r="BCQ135" i="26"/>
  <c r="BCI135" i="26"/>
  <c r="BCB135" i="26"/>
  <c r="BBT135" i="26"/>
  <c r="BBM135" i="26"/>
  <c r="BBE135" i="26"/>
  <c r="BAX135" i="26"/>
  <c r="BAP135" i="26"/>
  <c r="BAI135" i="26"/>
  <c r="BAA135" i="26"/>
  <c r="AZT135" i="26"/>
  <c r="AZL135" i="26"/>
  <c r="AZE135" i="26"/>
  <c r="AYW135" i="26"/>
  <c r="AYP135" i="26"/>
  <c r="AYH135" i="26"/>
  <c r="AYA135" i="26"/>
  <c r="AXS135" i="26"/>
  <c r="AXL135" i="26"/>
  <c r="AXD135" i="26"/>
  <c r="AWW135" i="26"/>
  <c r="AWO135" i="26"/>
  <c r="AWH135" i="26"/>
  <c r="AVZ135" i="26"/>
  <c r="AVS135" i="26"/>
  <c r="AVK135" i="26"/>
  <c r="AVD135" i="26"/>
  <c r="AUV135" i="26"/>
  <c r="AUO135" i="26"/>
  <c r="AUG135" i="26"/>
  <c r="ATZ135" i="26"/>
  <c r="ATR135" i="26"/>
  <c r="ATK135" i="26"/>
  <c r="BVJ134" i="26"/>
  <c r="BVC134" i="26"/>
  <c r="BUU134" i="26"/>
  <c r="BUN134" i="26"/>
  <c r="BUF134" i="26"/>
  <c r="BTY134" i="26"/>
  <c r="BTQ134" i="26"/>
  <c r="BTJ134" i="26"/>
  <c r="BTB134" i="26"/>
  <c r="BSU134" i="26"/>
  <c r="BSM134" i="26"/>
  <c r="BSF134" i="26"/>
  <c r="BRX134" i="26"/>
  <c r="BRQ134" i="26"/>
  <c r="BRI134" i="26"/>
  <c r="BRB134" i="26"/>
  <c r="BQT134" i="26"/>
  <c r="BQM134" i="26"/>
  <c r="BQE134" i="26"/>
  <c r="BPX134" i="26"/>
  <c r="BPP134" i="26"/>
  <c r="BPI134" i="26"/>
  <c r="BPA134" i="26"/>
  <c r="BOT134" i="26"/>
  <c r="BOL134" i="26"/>
  <c r="BOE134" i="26"/>
  <c r="BNW134" i="26"/>
  <c r="BNP134" i="26"/>
  <c r="BNH134" i="26"/>
  <c r="BNA134" i="26"/>
  <c r="BMS134" i="26"/>
  <c r="BML134" i="26"/>
  <c r="BMD134" i="26"/>
  <c r="BLW134" i="26"/>
  <c r="BLO134" i="26"/>
  <c r="BLH134" i="26"/>
  <c r="BKZ134" i="26"/>
  <c r="BKS134" i="26"/>
  <c r="BKK134" i="26"/>
  <c r="BKD134" i="26"/>
  <c r="BJV134" i="26"/>
  <c r="BJO134" i="26"/>
  <c r="BJG134" i="26"/>
  <c r="BIZ134" i="26"/>
  <c r="BIR134" i="26"/>
  <c r="BIK134" i="26"/>
  <c r="BIC134" i="26"/>
  <c r="BHV134" i="26"/>
  <c r="BHN134" i="26"/>
  <c r="BHG134" i="26"/>
  <c r="BGY134" i="26"/>
  <c r="BGR134" i="26"/>
  <c r="BGJ134" i="26"/>
  <c r="BGC134" i="26"/>
  <c r="BFU134" i="26"/>
  <c r="BFN134" i="26"/>
  <c r="BFF134" i="26"/>
  <c r="BEY134" i="26"/>
  <c r="BEQ134" i="26"/>
  <c r="BEJ134" i="26"/>
  <c r="BEB134" i="26"/>
  <c r="BDU134" i="26"/>
  <c r="BDM134" i="26"/>
  <c r="BDF134" i="26"/>
  <c r="BCX134" i="26"/>
  <c r="BCQ134" i="26"/>
  <c r="BCI134" i="26"/>
  <c r="BCB134" i="26"/>
  <c r="BBT134" i="26"/>
  <c r="BBM134" i="26"/>
  <c r="BBE134" i="26"/>
  <c r="BAX134" i="26"/>
  <c r="BAP134" i="26"/>
  <c r="BAI134" i="26"/>
  <c r="BAA134" i="26"/>
  <c r="AZT134" i="26"/>
  <c r="AZL134" i="26"/>
  <c r="AZE134" i="26"/>
  <c r="AYW134" i="26"/>
  <c r="AYP134" i="26"/>
  <c r="AYH134" i="26"/>
  <c r="AYA134" i="26"/>
  <c r="AXS134" i="26"/>
  <c r="AXL134" i="26"/>
  <c r="AXD134" i="26"/>
  <c r="AWW134" i="26"/>
  <c r="AWO134" i="26"/>
  <c r="AWH134" i="26"/>
  <c r="AVZ134" i="26"/>
  <c r="AVS134" i="26"/>
  <c r="AVK134" i="26"/>
  <c r="AVD134" i="26"/>
  <c r="AUV134" i="26"/>
  <c r="AUO134" i="26"/>
  <c r="AUG134" i="26"/>
  <c r="ATZ134" i="26"/>
  <c r="ATR134" i="26"/>
  <c r="ATK134" i="26"/>
  <c r="BVJ133" i="26"/>
  <c r="BVC133" i="26"/>
  <c r="BUU133" i="26"/>
  <c r="BUN133" i="26"/>
  <c r="BUF133" i="26"/>
  <c r="BTY133" i="26"/>
  <c r="BTQ133" i="26"/>
  <c r="BTJ133" i="26"/>
  <c r="BTB133" i="26"/>
  <c r="BSU133" i="26"/>
  <c r="BSM133" i="26"/>
  <c r="BSF133" i="26"/>
  <c r="BRX133" i="26"/>
  <c r="BRQ133" i="26"/>
  <c r="BRI133" i="26"/>
  <c r="BRB133" i="26"/>
  <c r="BQT133" i="26"/>
  <c r="BQM133" i="26"/>
  <c r="BQE133" i="26"/>
  <c r="BPX133" i="26"/>
  <c r="BPP133" i="26"/>
  <c r="BPI133" i="26"/>
  <c r="BPA133" i="26"/>
  <c r="BOT133" i="26"/>
  <c r="BOL133" i="26"/>
  <c r="BOE133" i="26"/>
  <c r="BNW133" i="26"/>
  <c r="BNP133" i="26"/>
  <c r="BNH133" i="26"/>
  <c r="BNA133" i="26"/>
  <c r="BMS133" i="26"/>
  <c r="BML133" i="26"/>
  <c r="BMD133" i="26"/>
  <c r="BLW133" i="26"/>
  <c r="BLO133" i="26"/>
  <c r="BLH133" i="26"/>
  <c r="BKZ133" i="26"/>
  <c r="BKS133" i="26"/>
  <c r="BKK133" i="26"/>
  <c r="BKD133" i="26"/>
  <c r="BJV133" i="26"/>
  <c r="BJO133" i="26"/>
  <c r="BJG133" i="26"/>
  <c r="BIZ133" i="26"/>
  <c r="BIR133" i="26"/>
  <c r="BIK133" i="26"/>
  <c r="BIC133" i="26"/>
  <c r="BHV133" i="26"/>
  <c r="BHN133" i="26"/>
  <c r="BHG133" i="26"/>
  <c r="BGY133" i="26"/>
  <c r="BGR133" i="26"/>
  <c r="BGJ133" i="26"/>
  <c r="BGC133" i="26"/>
  <c r="BFU133" i="26"/>
  <c r="BFN133" i="26"/>
  <c r="BFF133" i="26"/>
  <c r="BEY133" i="26"/>
  <c r="BEQ133" i="26"/>
  <c r="BEJ133" i="26"/>
  <c r="BEB133" i="26"/>
  <c r="BDU133" i="26"/>
  <c r="BDM133" i="26"/>
  <c r="BDF133" i="26"/>
  <c r="BCX133" i="26"/>
  <c r="BCQ133" i="26"/>
  <c r="BCI133" i="26"/>
  <c r="BCB133" i="26"/>
  <c r="BBT133" i="26"/>
  <c r="BBM133" i="26"/>
  <c r="BBE133" i="26"/>
  <c r="BAX133" i="26"/>
  <c r="BAP133" i="26"/>
  <c r="BAI133" i="26"/>
  <c r="BAA133" i="26"/>
  <c r="AZT133" i="26"/>
  <c r="AZL133" i="26"/>
  <c r="AZE133" i="26"/>
  <c r="AYW133" i="26"/>
  <c r="AYP133" i="26"/>
  <c r="AYH133" i="26"/>
  <c r="AYA133" i="26"/>
  <c r="AXS133" i="26"/>
  <c r="AXL133" i="26"/>
  <c r="AXD133" i="26"/>
  <c r="AWW133" i="26"/>
  <c r="AWO133" i="26"/>
  <c r="AWH133" i="26"/>
  <c r="AVZ133" i="26"/>
  <c r="AVS133" i="26"/>
  <c r="AVK133" i="26"/>
  <c r="AVD133" i="26"/>
  <c r="AUV133" i="26"/>
  <c r="AUO133" i="26"/>
  <c r="AUG133" i="26"/>
  <c r="ATZ133" i="26"/>
  <c r="ATR133" i="26"/>
  <c r="ATK133" i="26"/>
  <c r="BVJ132" i="26"/>
  <c r="BVC132" i="26"/>
  <c r="BUU132" i="26"/>
  <c r="BUN132" i="26"/>
  <c r="BUF132" i="26"/>
  <c r="BTY132" i="26"/>
  <c r="BTQ132" i="26"/>
  <c r="BTJ132" i="26"/>
  <c r="BTB132" i="26"/>
  <c r="BSU132" i="26"/>
  <c r="BSM132" i="26"/>
  <c r="BSF132" i="26"/>
  <c r="BRX132" i="26"/>
  <c r="BRQ132" i="26"/>
  <c r="BRI132" i="26"/>
  <c r="BRB132" i="26"/>
  <c r="BQT132" i="26"/>
  <c r="BQM132" i="26"/>
  <c r="BQE132" i="26"/>
  <c r="BPX132" i="26"/>
  <c r="BPP132" i="26"/>
  <c r="BPI132" i="26"/>
  <c r="BPA132" i="26"/>
  <c r="BOT132" i="26"/>
  <c r="BOL132" i="26"/>
  <c r="BOE132" i="26"/>
  <c r="BNW132" i="26"/>
  <c r="BNP132" i="26"/>
  <c r="BNH132" i="26"/>
  <c r="BNA132" i="26"/>
  <c r="BMS132" i="26"/>
  <c r="BML132" i="26"/>
  <c r="BMD132" i="26"/>
  <c r="BLW132" i="26"/>
  <c r="BLO132" i="26"/>
  <c r="BLH132" i="26"/>
  <c r="BKZ132" i="26"/>
  <c r="BKS132" i="26"/>
  <c r="BKK132" i="26"/>
  <c r="BKD132" i="26"/>
  <c r="BJV132" i="26"/>
  <c r="BJO132" i="26"/>
  <c r="BJG132" i="26"/>
  <c r="BIZ132" i="26"/>
  <c r="BIR132" i="26"/>
  <c r="BIK132" i="26"/>
  <c r="BIC132" i="26"/>
  <c r="BHV132" i="26"/>
  <c r="BHN132" i="26"/>
  <c r="BHG132" i="26"/>
  <c r="BGY132" i="26"/>
  <c r="BGR132" i="26"/>
  <c r="BGJ132" i="26"/>
  <c r="BGC132" i="26"/>
  <c r="BFU132" i="26"/>
  <c r="BFN132" i="26"/>
  <c r="BFF132" i="26"/>
  <c r="BEY132" i="26"/>
  <c r="BEQ132" i="26"/>
  <c r="BEJ132" i="26"/>
  <c r="BEB132" i="26"/>
  <c r="BDU132" i="26"/>
  <c r="BDM132" i="26"/>
  <c r="BDF132" i="26"/>
  <c r="BCX132" i="26"/>
  <c r="BCQ132" i="26"/>
  <c r="BCI132" i="26"/>
  <c r="BCB132" i="26"/>
  <c r="BBT132" i="26"/>
  <c r="BBM132" i="26"/>
  <c r="BBE132" i="26"/>
  <c r="BAX132" i="26"/>
  <c r="BAP132" i="26"/>
  <c r="BAI132" i="26"/>
  <c r="BAA132" i="26"/>
  <c r="AZT132" i="26"/>
  <c r="AZL132" i="26"/>
  <c r="AZE132" i="26"/>
  <c r="AYW132" i="26"/>
  <c r="AYP132" i="26"/>
  <c r="AYH132" i="26"/>
  <c r="AYA132" i="26"/>
  <c r="AXS132" i="26"/>
  <c r="AXL132" i="26"/>
  <c r="AXD132" i="26"/>
  <c r="AWW132" i="26"/>
  <c r="AWO132" i="26"/>
  <c r="AWH132" i="26"/>
  <c r="AVZ132" i="26"/>
  <c r="AVS132" i="26"/>
  <c r="AVK132" i="26"/>
  <c r="AVD132" i="26"/>
  <c r="AUV132" i="26"/>
  <c r="AUO132" i="26"/>
  <c r="AUG132" i="26"/>
  <c r="ATZ132" i="26"/>
  <c r="ATR132" i="26"/>
  <c r="ATK132" i="26"/>
  <c r="BVL131" i="26"/>
  <c r="BVK131" i="26"/>
  <c r="BVI131" i="26"/>
  <c r="BVH131" i="26"/>
  <c r="BVG131" i="26"/>
  <c r="BVF131" i="26"/>
  <c r="BVE131" i="26"/>
  <c r="BVD131" i="26"/>
  <c r="BVB131" i="26"/>
  <c r="BVA131" i="26"/>
  <c r="BUZ131" i="26"/>
  <c r="BUY131" i="26"/>
  <c r="BUW131" i="26"/>
  <c r="BUV131" i="26"/>
  <c r="BUT131" i="26"/>
  <c r="BUS131" i="26"/>
  <c r="BUR131" i="26"/>
  <c r="BUQ131" i="26"/>
  <c r="BUP131" i="26"/>
  <c r="BUO131" i="26"/>
  <c r="BUM131" i="26"/>
  <c r="BUL131" i="26"/>
  <c r="BUK131" i="26"/>
  <c r="BUJ131" i="26"/>
  <c r="BUH131" i="26"/>
  <c r="BUG131" i="26"/>
  <c r="BUE131" i="26"/>
  <c r="BUD131" i="26"/>
  <c r="BUC131" i="26"/>
  <c r="BUB131" i="26"/>
  <c r="BUA131" i="26"/>
  <c r="BTZ131" i="26"/>
  <c r="BTX131" i="26"/>
  <c r="BTW131" i="26"/>
  <c r="BTV131" i="26"/>
  <c r="BTU131" i="26"/>
  <c r="BTS131" i="26"/>
  <c r="BTR131" i="26"/>
  <c r="BTP131" i="26"/>
  <c r="BTO131" i="26"/>
  <c r="BTN131" i="26"/>
  <c r="BTM131" i="26"/>
  <c r="BTL131" i="26"/>
  <c r="BTK131" i="26"/>
  <c r="BTI131" i="26"/>
  <c r="BTH131" i="26"/>
  <c r="BTG131" i="26"/>
  <c r="BTF131" i="26"/>
  <c r="BTD131" i="26"/>
  <c r="BTC131" i="26"/>
  <c r="BTA131" i="26"/>
  <c r="BSZ131" i="26"/>
  <c r="BSY131" i="26"/>
  <c r="BSX131" i="26"/>
  <c r="BSW131" i="26"/>
  <c r="BSV131" i="26"/>
  <c r="BST131" i="26"/>
  <c r="BSS131" i="26"/>
  <c r="BSR131" i="26"/>
  <c r="BSQ131" i="26"/>
  <c r="BSO131" i="26"/>
  <c r="BSN131" i="26"/>
  <c r="BSL131" i="26"/>
  <c r="BSK131" i="26"/>
  <c r="BSJ131" i="26"/>
  <c r="BSI131" i="26"/>
  <c r="BSH131" i="26"/>
  <c r="BSG131" i="26"/>
  <c r="BSE131" i="26"/>
  <c r="BSD131" i="26"/>
  <c r="BSC131" i="26"/>
  <c r="BSB131" i="26"/>
  <c r="BRZ131" i="26"/>
  <c r="BRY131" i="26"/>
  <c r="BRW131" i="26"/>
  <c r="BRV131" i="26"/>
  <c r="BRU131" i="26"/>
  <c r="BRT131" i="26"/>
  <c r="BRS131" i="26"/>
  <c r="BRR131" i="26"/>
  <c r="BRP131" i="26"/>
  <c r="BRO131" i="26"/>
  <c r="BRN131" i="26"/>
  <c r="BRM131" i="26"/>
  <c r="BRK131" i="26"/>
  <c r="BRJ131" i="26"/>
  <c r="BRH131" i="26"/>
  <c r="BRG131" i="26"/>
  <c r="BRF131" i="26"/>
  <c r="BRE131" i="26"/>
  <c r="BRD131" i="26"/>
  <c r="BRC131" i="26"/>
  <c r="BRA131" i="26"/>
  <c r="BQZ131" i="26"/>
  <c r="BQY131" i="26"/>
  <c r="BQX131" i="26"/>
  <c r="BQV131" i="26"/>
  <c r="BQU131" i="26"/>
  <c r="BQS131" i="26"/>
  <c r="BQR131" i="26"/>
  <c r="BQQ131" i="26"/>
  <c r="BQP131" i="26"/>
  <c r="BQO131" i="26"/>
  <c r="BQN131" i="26"/>
  <c r="BQL131" i="26"/>
  <c r="BQK131" i="26"/>
  <c r="BQJ131" i="26"/>
  <c r="BQI131" i="26"/>
  <c r="BQG131" i="26"/>
  <c r="BQF131" i="26"/>
  <c r="BQD131" i="26"/>
  <c r="BQC131" i="26"/>
  <c r="BQB131" i="26"/>
  <c r="BQA131" i="26"/>
  <c r="BPZ131" i="26"/>
  <c r="BPY131" i="26"/>
  <c r="BPW131" i="26"/>
  <c r="BPV131" i="26"/>
  <c r="BPU131" i="26"/>
  <c r="BPT131" i="26"/>
  <c r="BPR131" i="26"/>
  <c r="BPQ131" i="26"/>
  <c r="BPO131" i="26"/>
  <c r="BPN131" i="26"/>
  <c r="BPM131" i="26"/>
  <c r="BPL131" i="26"/>
  <c r="BPK131" i="26"/>
  <c r="BPJ131" i="26"/>
  <c r="BPH131" i="26"/>
  <c r="BPG131" i="26"/>
  <c r="BPF131" i="26"/>
  <c r="BPE131" i="26"/>
  <c r="BPC131" i="26"/>
  <c r="BPB131" i="26"/>
  <c r="BOZ131" i="26"/>
  <c r="BOY131" i="26"/>
  <c r="BOX131" i="26"/>
  <c r="BOW131" i="26"/>
  <c r="BOV131" i="26"/>
  <c r="BOU131" i="26"/>
  <c r="BOS131" i="26"/>
  <c r="BOR131" i="26"/>
  <c r="BOQ131" i="26"/>
  <c r="BOP131" i="26"/>
  <c r="BON131" i="26"/>
  <c r="BOM131" i="26"/>
  <c r="BOK131" i="26"/>
  <c r="BOJ131" i="26"/>
  <c r="BOI131" i="26"/>
  <c r="BOH131" i="26"/>
  <c r="BOG131" i="26"/>
  <c r="BOF131" i="26"/>
  <c r="BOD131" i="26"/>
  <c r="BOC131" i="26"/>
  <c r="BOB131" i="26"/>
  <c r="BOA131" i="26"/>
  <c r="BNY131" i="26"/>
  <c r="BNX131" i="26"/>
  <c r="BNV131" i="26"/>
  <c r="BNU131" i="26"/>
  <c r="BNT131" i="26"/>
  <c r="BNS131" i="26"/>
  <c r="BNR131" i="26"/>
  <c r="BNQ131" i="26"/>
  <c r="BNO131" i="26"/>
  <c r="BNN131" i="26"/>
  <c r="BNM131" i="26"/>
  <c r="BNL131" i="26"/>
  <c r="BNJ131" i="26"/>
  <c r="BNI131" i="26"/>
  <c r="BNG131" i="26"/>
  <c r="BNF131" i="26"/>
  <c r="BNE131" i="26"/>
  <c r="BND131" i="26"/>
  <c r="BNC131" i="26"/>
  <c r="BNB131" i="26"/>
  <c r="BMZ131" i="26"/>
  <c r="BMY131" i="26"/>
  <c r="BMX131" i="26"/>
  <c r="BMW131" i="26"/>
  <c r="BMU131" i="26"/>
  <c r="BMT131" i="26"/>
  <c r="BMR131" i="26"/>
  <c r="BMQ131" i="26"/>
  <c r="BMP131" i="26"/>
  <c r="BMO131" i="26"/>
  <c r="BMN131" i="26"/>
  <c r="BMM131" i="26"/>
  <c r="BMK131" i="26"/>
  <c r="BMJ131" i="26"/>
  <c r="BMI131" i="26"/>
  <c r="BMH131" i="26"/>
  <c r="BMF131" i="26"/>
  <c r="BME131" i="26"/>
  <c r="BMC131" i="26"/>
  <c r="BMB131" i="26"/>
  <c r="BMA131" i="26"/>
  <c r="BLZ131" i="26"/>
  <c r="BLY131" i="26"/>
  <c r="BLX131" i="26"/>
  <c r="BLV131" i="26"/>
  <c r="BLU131" i="26"/>
  <c r="BLT131" i="26"/>
  <c r="BLS131" i="26"/>
  <c r="BLQ131" i="26"/>
  <c r="BLP131" i="26"/>
  <c r="BLN131" i="26"/>
  <c r="BLM131" i="26"/>
  <c r="BLL131" i="26"/>
  <c r="BLK131" i="26"/>
  <c r="BLJ131" i="26"/>
  <c r="BLI131" i="26"/>
  <c r="BLG131" i="26"/>
  <c r="BLF131" i="26"/>
  <c r="BLE131" i="26"/>
  <c r="BLD131" i="26"/>
  <c r="BLB131" i="26"/>
  <c r="BLA131" i="26"/>
  <c r="BKY131" i="26"/>
  <c r="BKX131" i="26"/>
  <c r="BKW131" i="26"/>
  <c r="BKV131" i="26"/>
  <c r="BKU131" i="26"/>
  <c r="BKT131" i="26"/>
  <c r="BKR131" i="26"/>
  <c r="BKQ131" i="26"/>
  <c r="BKP131" i="26"/>
  <c r="BKO131" i="26"/>
  <c r="BKM131" i="26"/>
  <c r="BKL131" i="26"/>
  <c r="BKJ131" i="26"/>
  <c r="BKI131" i="26"/>
  <c r="BKH131" i="26"/>
  <c r="BKG131" i="26"/>
  <c r="BKF131" i="26"/>
  <c r="BKE131" i="26"/>
  <c r="BKC131" i="26"/>
  <c r="BKB131" i="26"/>
  <c r="BKA131" i="26"/>
  <c r="BJZ131" i="26"/>
  <c r="BJX131" i="26"/>
  <c r="BJW131" i="26"/>
  <c r="BJU131" i="26"/>
  <c r="BJT131" i="26"/>
  <c r="BJS131" i="26"/>
  <c r="BJR131" i="26"/>
  <c r="BJQ131" i="26"/>
  <c r="BJP131" i="26"/>
  <c r="BJN131" i="26"/>
  <c r="BJM131" i="26"/>
  <c r="BJL131" i="26"/>
  <c r="BJK131" i="26"/>
  <c r="BJI131" i="26"/>
  <c r="BJH131" i="26"/>
  <c r="BJF131" i="26"/>
  <c r="BJE131" i="26"/>
  <c r="BJD131" i="26"/>
  <c r="BJC131" i="26"/>
  <c r="BJB131" i="26"/>
  <c r="BJA131" i="26"/>
  <c r="BIY131" i="26"/>
  <c r="BIX131" i="26"/>
  <c r="BIW131" i="26"/>
  <c r="BIV131" i="26"/>
  <c r="BIT131" i="26"/>
  <c r="BIS131" i="26"/>
  <c r="BIQ131" i="26"/>
  <c r="BIP131" i="26"/>
  <c r="BIO131" i="26"/>
  <c r="BIN131" i="26"/>
  <c r="BIM131" i="26"/>
  <c r="BIL131" i="26"/>
  <c r="BIJ131" i="26"/>
  <c r="BII131" i="26"/>
  <c r="BIH131" i="26"/>
  <c r="BIG131" i="26"/>
  <c r="BIE131" i="26"/>
  <c r="BID131" i="26"/>
  <c r="BIB131" i="26"/>
  <c r="BIA131" i="26"/>
  <c r="BHZ131" i="26"/>
  <c r="BHY131" i="26"/>
  <c r="BHX131" i="26"/>
  <c r="BHW131" i="26"/>
  <c r="BHU131" i="26"/>
  <c r="BHT131" i="26"/>
  <c r="BHS131" i="26"/>
  <c r="BHR131" i="26"/>
  <c r="BHP131" i="26"/>
  <c r="BHO131" i="26"/>
  <c r="BHM131" i="26"/>
  <c r="BHL131" i="26"/>
  <c r="BHK131" i="26"/>
  <c r="BHJ131" i="26"/>
  <c r="BHI131" i="26"/>
  <c r="BHH131" i="26"/>
  <c r="BHF131" i="26"/>
  <c r="BHE131" i="26"/>
  <c r="BHD131" i="26"/>
  <c r="BHC131" i="26"/>
  <c r="BHA131" i="26"/>
  <c r="BGZ131" i="26"/>
  <c r="BGX131" i="26"/>
  <c r="BGW131" i="26"/>
  <c r="BGV131" i="26"/>
  <c r="BGU131" i="26"/>
  <c r="BGT131" i="26"/>
  <c r="BGS131" i="26"/>
  <c r="BGQ131" i="26"/>
  <c r="BGP131" i="26"/>
  <c r="BGO131" i="26"/>
  <c r="BGN131" i="26"/>
  <c r="BGL131" i="26"/>
  <c r="BGK131" i="26"/>
  <c r="BGI131" i="26"/>
  <c r="BGH131" i="26"/>
  <c r="BGG131" i="26"/>
  <c r="BGF131" i="26"/>
  <c r="BGE131" i="26"/>
  <c r="BGD131" i="26"/>
  <c r="BGB131" i="26"/>
  <c r="BGA131" i="26"/>
  <c r="BFZ131" i="26"/>
  <c r="BFY131" i="26"/>
  <c r="BFW131" i="26"/>
  <c r="BFV131" i="26"/>
  <c r="BFT131" i="26"/>
  <c r="BFS131" i="26"/>
  <c r="BFR131" i="26"/>
  <c r="BFQ131" i="26"/>
  <c r="BFP131" i="26"/>
  <c r="BFO131" i="26"/>
  <c r="BFM131" i="26"/>
  <c r="BFL131" i="26"/>
  <c r="BFK131" i="26"/>
  <c r="BFJ131" i="26"/>
  <c r="BFH131" i="26"/>
  <c r="BFG131" i="26"/>
  <c r="BFE131" i="26"/>
  <c r="BFD131" i="26"/>
  <c r="BFC131" i="26"/>
  <c r="BFB131" i="26"/>
  <c r="BFA131" i="26"/>
  <c r="BEZ131" i="26"/>
  <c r="BEX131" i="26"/>
  <c r="BEW131" i="26"/>
  <c r="BEV131" i="26"/>
  <c r="BEU131" i="26"/>
  <c r="BES131" i="26"/>
  <c r="BER131" i="26"/>
  <c r="BEP131" i="26"/>
  <c r="BEO131" i="26"/>
  <c r="BEN131" i="26"/>
  <c r="BEM131" i="26"/>
  <c r="BEL131" i="26"/>
  <c r="BEK131" i="26"/>
  <c r="BEI131" i="26"/>
  <c r="BEH131" i="26"/>
  <c r="BEG131" i="26"/>
  <c r="BEF131" i="26"/>
  <c r="BED131" i="26"/>
  <c r="BEC131" i="26"/>
  <c r="BEA131" i="26"/>
  <c r="BDZ131" i="26"/>
  <c r="BDY131" i="26"/>
  <c r="BDX131" i="26"/>
  <c r="BDW131" i="26"/>
  <c r="BDV131" i="26"/>
  <c r="BDT131" i="26"/>
  <c r="BDS131" i="26"/>
  <c r="BDR131" i="26"/>
  <c r="BDQ131" i="26"/>
  <c r="BDO131" i="26"/>
  <c r="BDN131" i="26"/>
  <c r="BDL131" i="26"/>
  <c r="BDK131" i="26"/>
  <c r="BDJ131" i="26"/>
  <c r="BDI131" i="26"/>
  <c r="BDH131" i="26"/>
  <c r="BDG131" i="26"/>
  <c r="BDE131" i="26"/>
  <c r="BDD131" i="26"/>
  <c r="BDC131" i="26"/>
  <c r="BDB131" i="26"/>
  <c r="BCZ131" i="26"/>
  <c r="BCY131" i="26"/>
  <c r="BCW131" i="26"/>
  <c r="BCV131" i="26"/>
  <c r="BCU131" i="26"/>
  <c r="BCT131" i="26"/>
  <c r="BCS131" i="26"/>
  <c r="BCR131" i="26"/>
  <c r="BCP131" i="26"/>
  <c r="BCO131" i="26"/>
  <c r="BCN131" i="26"/>
  <c r="BCM131" i="26"/>
  <c r="BCK131" i="26"/>
  <c r="BCJ131" i="26"/>
  <c r="BCH131" i="26"/>
  <c r="BCG131" i="26"/>
  <c r="BCF131" i="26"/>
  <c r="BCE131" i="26"/>
  <c r="BCD131" i="26"/>
  <c r="BCC131" i="26"/>
  <c r="BCA131" i="26"/>
  <c r="BBZ131" i="26"/>
  <c r="BBY131" i="26"/>
  <c r="BBX131" i="26"/>
  <c r="BBV131" i="26"/>
  <c r="BBU131" i="26"/>
  <c r="BBS131" i="26"/>
  <c r="BBR131" i="26"/>
  <c r="BBQ131" i="26"/>
  <c r="BBP131" i="26"/>
  <c r="BBO131" i="26"/>
  <c r="BBN131" i="26"/>
  <c r="BBL131" i="26"/>
  <c r="BBK131" i="26"/>
  <c r="BBJ131" i="26"/>
  <c r="BBI131" i="26"/>
  <c r="BBG131" i="26"/>
  <c r="BBF131" i="26"/>
  <c r="BBD131" i="26"/>
  <c r="BBC131" i="26"/>
  <c r="BBB131" i="26"/>
  <c r="BBA131" i="26"/>
  <c r="BAZ131" i="26"/>
  <c r="BAY131" i="26"/>
  <c r="BAW131" i="26"/>
  <c r="BAV131" i="26"/>
  <c r="BAU131" i="26"/>
  <c r="BAT131" i="26"/>
  <c r="BAR131" i="26"/>
  <c r="BAQ131" i="26"/>
  <c r="BAO131" i="26"/>
  <c r="BAN131" i="26"/>
  <c r="BAM131" i="26"/>
  <c r="BAL131" i="26"/>
  <c r="BAK131" i="26"/>
  <c r="BAJ131" i="26"/>
  <c r="BAH131" i="26"/>
  <c r="BAG131" i="26"/>
  <c r="BAF131" i="26"/>
  <c r="BAE131" i="26"/>
  <c r="BAC131" i="26"/>
  <c r="BAB131" i="26"/>
  <c r="AZZ131" i="26"/>
  <c r="AZY131" i="26"/>
  <c r="AZX131" i="26"/>
  <c r="AZW131" i="26"/>
  <c r="AZV131" i="26"/>
  <c r="AZU131" i="26"/>
  <c r="AZS131" i="26"/>
  <c r="AZR131" i="26"/>
  <c r="AZQ131" i="26"/>
  <c r="AZP131" i="26"/>
  <c r="AZN131" i="26"/>
  <c r="AZM131" i="26"/>
  <c r="AZK131" i="26"/>
  <c r="AZJ131" i="26"/>
  <c r="AZI131" i="26"/>
  <c r="AZH131" i="26"/>
  <c r="AZG131" i="26"/>
  <c r="AZF131" i="26"/>
  <c r="AZD131" i="26"/>
  <c r="AZC131" i="26"/>
  <c r="AZB131" i="26"/>
  <c r="AZA131" i="26"/>
  <c r="AYY131" i="26"/>
  <c r="AYX131" i="26"/>
  <c r="AYV131" i="26"/>
  <c r="AYU131" i="26"/>
  <c r="AYT131" i="26"/>
  <c r="AYS131" i="26"/>
  <c r="AYR131" i="26"/>
  <c r="AYQ131" i="26"/>
  <c r="AYO131" i="26"/>
  <c r="AYN131" i="26"/>
  <c r="AYM131" i="26"/>
  <c r="AYL131" i="26"/>
  <c r="AYJ131" i="26"/>
  <c r="AYI131" i="26"/>
  <c r="AYG131" i="26"/>
  <c r="AYF131" i="26"/>
  <c r="AYE131" i="26"/>
  <c r="AYD131" i="26"/>
  <c r="AYC131" i="26"/>
  <c r="AYB131" i="26"/>
  <c r="AXZ131" i="26"/>
  <c r="AXY131" i="26"/>
  <c r="AXX131" i="26"/>
  <c r="AXW131" i="26"/>
  <c r="AXU131" i="26"/>
  <c r="AXT131" i="26"/>
  <c r="AXR131" i="26"/>
  <c r="AXQ131" i="26"/>
  <c r="AXP131" i="26"/>
  <c r="AXO131" i="26"/>
  <c r="AXN131" i="26"/>
  <c r="AXM131" i="26"/>
  <c r="AXK131" i="26"/>
  <c r="AXJ131" i="26"/>
  <c r="AXI131" i="26"/>
  <c r="AXH131" i="26"/>
  <c r="AXF131" i="26"/>
  <c r="AXE131" i="26"/>
  <c r="AXC131" i="26"/>
  <c r="AXB131" i="26"/>
  <c r="AXA131" i="26"/>
  <c r="AWZ131" i="26"/>
  <c r="AWY131" i="26"/>
  <c r="AWX131" i="26"/>
  <c r="AWV131" i="26"/>
  <c r="AWU131" i="26"/>
  <c r="AWT131" i="26"/>
  <c r="AWS131" i="26"/>
  <c r="AWQ131" i="26"/>
  <c r="AWP131" i="26"/>
  <c r="AWN131" i="26"/>
  <c r="AWM131" i="26"/>
  <c r="AWL131" i="26"/>
  <c r="AWK131" i="26"/>
  <c r="AWJ131" i="26"/>
  <c r="AWI131" i="26"/>
  <c r="AWG131" i="26"/>
  <c r="AWF131" i="26"/>
  <c r="AWE131" i="26"/>
  <c r="AWD131" i="26"/>
  <c r="AWB131" i="26"/>
  <c r="AWA131" i="26"/>
  <c r="AVY131" i="26"/>
  <c r="AVX131" i="26"/>
  <c r="AVW131" i="26"/>
  <c r="AVV131" i="26"/>
  <c r="AVU131" i="26"/>
  <c r="AVT131" i="26"/>
  <c r="AVR131" i="26"/>
  <c r="AVQ131" i="26"/>
  <c r="AVP131" i="26"/>
  <c r="AVO131" i="26"/>
  <c r="AVM131" i="26"/>
  <c r="AVL131" i="26"/>
  <c r="AVJ131" i="26"/>
  <c r="AVI131" i="26"/>
  <c r="AVH131" i="26"/>
  <c r="AVG131" i="26"/>
  <c r="AVF131" i="26"/>
  <c r="AVE131" i="26"/>
  <c r="AVC131" i="26"/>
  <c r="AVB131" i="26"/>
  <c r="AVA131" i="26"/>
  <c r="AUZ131" i="26"/>
  <c r="AUX131" i="26"/>
  <c r="AUW131" i="26"/>
  <c r="AUU131" i="26"/>
  <c r="AUT131" i="26"/>
  <c r="AUS131" i="26"/>
  <c r="AUR131" i="26"/>
  <c r="AUQ131" i="26"/>
  <c r="AUP131" i="26"/>
  <c r="AUN131" i="26"/>
  <c r="AUM131" i="26"/>
  <c r="AUL131" i="26"/>
  <c r="AUK131" i="26"/>
  <c r="AUI131" i="26"/>
  <c r="AUH131" i="26"/>
  <c r="AUF131" i="26"/>
  <c r="AUE131" i="26"/>
  <c r="AUD131" i="26"/>
  <c r="AUC131" i="26"/>
  <c r="AUB131" i="26"/>
  <c r="AUA131" i="26"/>
  <c r="ATY131" i="26"/>
  <c r="ATX131" i="26"/>
  <c r="ATW131" i="26"/>
  <c r="ATV131" i="26"/>
  <c r="ATT131" i="26"/>
  <c r="ATS131" i="26"/>
  <c r="ATQ131" i="26"/>
  <c r="ATP131" i="26"/>
  <c r="ATO131" i="26"/>
  <c r="ATN131" i="26"/>
  <c r="ATM131" i="26"/>
  <c r="ATL131" i="26"/>
  <c r="ATJ131" i="26"/>
  <c r="ATI131" i="26"/>
  <c r="ATH131" i="26"/>
  <c r="ATG131" i="26"/>
  <c r="BVJ130" i="26"/>
  <c r="BVC130" i="26"/>
  <c r="BUU130" i="26"/>
  <c r="BUN130" i="26"/>
  <c r="BUF130" i="26"/>
  <c r="BTY130" i="26"/>
  <c r="BTQ130" i="26"/>
  <c r="BTJ130" i="26"/>
  <c r="BTB130" i="26"/>
  <c r="BSU130" i="26"/>
  <c r="BSM130" i="26"/>
  <c r="BSF130" i="26"/>
  <c r="BRX130" i="26"/>
  <c r="BRQ130" i="26"/>
  <c r="BRI130" i="26"/>
  <c r="BRB130" i="26"/>
  <c r="BQT130" i="26"/>
  <c r="BQM130" i="26"/>
  <c r="BQE130" i="26"/>
  <c r="BPX130" i="26"/>
  <c r="BPP130" i="26"/>
  <c r="BPI130" i="26"/>
  <c r="BPA130" i="26"/>
  <c r="BOT130" i="26"/>
  <c r="BOL130" i="26"/>
  <c r="BOE130" i="26"/>
  <c r="BNW130" i="26"/>
  <c r="BNP130" i="26"/>
  <c r="BNH130" i="26"/>
  <c r="BNA130" i="26"/>
  <c r="BMS130" i="26"/>
  <c r="BML130" i="26"/>
  <c r="BMD130" i="26"/>
  <c r="BLW130" i="26"/>
  <c r="BLO130" i="26"/>
  <c r="BLH130" i="26"/>
  <c r="BKZ130" i="26"/>
  <c r="BKS130" i="26"/>
  <c r="BKK130" i="26"/>
  <c r="BKD130" i="26"/>
  <c r="BJV130" i="26"/>
  <c r="BJO130" i="26"/>
  <c r="BJG130" i="26"/>
  <c r="BIZ130" i="26"/>
  <c r="BIR130" i="26"/>
  <c r="BIK130" i="26"/>
  <c r="BIC130" i="26"/>
  <c r="BHV130" i="26"/>
  <c r="BHN130" i="26"/>
  <c r="BHG130" i="26"/>
  <c r="BGY130" i="26"/>
  <c r="BGR130" i="26"/>
  <c r="BGJ130" i="26"/>
  <c r="BGC130" i="26"/>
  <c r="BFU130" i="26"/>
  <c r="BFN130" i="26"/>
  <c r="BFF130" i="26"/>
  <c r="BEY130" i="26"/>
  <c r="BEQ130" i="26"/>
  <c r="BEJ130" i="26"/>
  <c r="BEB130" i="26"/>
  <c r="BDU130" i="26"/>
  <c r="BDM130" i="26"/>
  <c r="BDF130" i="26"/>
  <c r="BCX130" i="26"/>
  <c r="BCQ130" i="26"/>
  <c r="BCI130" i="26"/>
  <c r="BCB130" i="26"/>
  <c r="BBT130" i="26"/>
  <c r="BBM130" i="26"/>
  <c r="BBE130" i="26"/>
  <c r="BAX130" i="26"/>
  <c r="BAP130" i="26"/>
  <c r="BAI130" i="26"/>
  <c r="BAA130" i="26"/>
  <c r="AZT130" i="26"/>
  <c r="AZL130" i="26"/>
  <c r="AZE130" i="26"/>
  <c r="AYW130" i="26"/>
  <c r="AYP130" i="26"/>
  <c r="AYH130" i="26"/>
  <c r="AYA130" i="26"/>
  <c r="AXS130" i="26"/>
  <c r="AXL130" i="26"/>
  <c r="AXD130" i="26"/>
  <c r="AWW130" i="26"/>
  <c r="AWO130" i="26"/>
  <c r="AWH130" i="26"/>
  <c r="AVZ130" i="26"/>
  <c r="AVS130" i="26"/>
  <c r="AVK130" i="26"/>
  <c r="AVD130" i="26"/>
  <c r="AUV130" i="26"/>
  <c r="AUO130" i="26"/>
  <c r="AUG130" i="26"/>
  <c r="ATZ130" i="26"/>
  <c r="ATR130" i="26"/>
  <c r="ATK130" i="26"/>
  <c r="BVJ129" i="26"/>
  <c r="BVC129" i="26"/>
  <c r="BUU129" i="26"/>
  <c r="BUN129" i="26"/>
  <c r="BUF129" i="26"/>
  <c r="BTY129" i="26"/>
  <c r="BTQ129" i="26"/>
  <c r="BTJ129" i="26"/>
  <c r="BTB129" i="26"/>
  <c r="BSU129" i="26"/>
  <c r="BSM129" i="26"/>
  <c r="BSF129" i="26"/>
  <c r="BRX129" i="26"/>
  <c r="BRQ129" i="26"/>
  <c r="BRI129" i="26"/>
  <c r="BRB129" i="26"/>
  <c r="BQT129" i="26"/>
  <c r="BQM129" i="26"/>
  <c r="BQE129" i="26"/>
  <c r="BPX129" i="26"/>
  <c r="BPP129" i="26"/>
  <c r="BPI129" i="26"/>
  <c r="BPA129" i="26"/>
  <c r="BOT129" i="26"/>
  <c r="BOL129" i="26"/>
  <c r="BOE129" i="26"/>
  <c r="BNW129" i="26"/>
  <c r="BNP129" i="26"/>
  <c r="BNH129" i="26"/>
  <c r="BNA129" i="26"/>
  <c r="BMS129" i="26"/>
  <c r="BML129" i="26"/>
  <c r="BMD129" i="26"/>
  <c r="BLW129" i="26"/>
  <c r="BLO129" i="26"/>
  <c r="BLH129" i="26"/>
  <c r="BKZ129" i="26"/>
  <c r="BKS129" i="26"/>
  <c r="BKK129" i="26"/>
  <c r="BKD129" i="26"/>
  <c r="BJV129" i="26"/>
  <c r="BJO129" i="26"/>
  <c r="BJG129" i="26"/>
  <c r="BIZ129" i="26"/>
  <c r="BIR129" i="26"/>
  <c r="BIK129" i="26"/>
  <c r="BIC129" i="26"/>
  <c r="BHV129" i="26"/>
  <c r="BHN129" i="26"/>
  <c r="BHG129" i="26"/>
  <c r="BGY129" i="26"/>
  <c r="BGR129" i="26"/>
  <c r="BGJ129" i="26"/>
  <c r="BGC129" i="26"/>
  <c r="BFU129" i="26"/>
  <c r="BFN129" i="26"/>
  <c r="BFF129" i="26"/>
  <c r="BEY129" i="26"/>
  <c r="BEQ129" i="26"/>
  <c r="BEJ129" i="26"/>
  <c r="BEB129" i="26"/>
  <c r="BDU129" i="26"/>
  <c r="BDM129" i="26"/>
  <c r="BDF129" i="26"/>
  <c r="BCX129" i="26"/>
  <c r="BCQ129" i="26"/>
  <c r="BCI129" i="26"/>
  <c r="BCB129" i="26"/>
  <c r="BBT129" i="26"/>
  <c r="BBM129" i="26"/>
  <c r="BBE129" i="26"/>
  <c r="BAX129" i="26"/>
  <c r="BAP129" i="26"/>
  <c r="BAI129" i="26"/>
  <c r="BAA129" i="26"/>
  <c r="AZT129" i="26"/>
  <c r="AZL129" i="26"/>
  <c r="AZE129" i="26"/>
  <c r="AYW129" i="26"/>
  <c r="AYP129" i="26"/>
  <c r="AYH129" i="26"/>
  <c r="AYA129" i="26"/>
  <c r="AXS129" i="26"/>
  <c r="AXL129" i="26"/>
  <c r="AXD129" i="26"/>
  <c r="AWW129" i="26"/>
  <c r="AWO129" i="26"/>
  <c r="AWH129" i="26"/>
  <c r="AVZ129" i="26"/>
  <c r="AVS129" i="26"/>
  <c r="AVK129" i="26"/>
  <c r="AVD129" i="26"/>
  <c r="AUV129" i="26"/>
  <c r="AUO129" i="26"/>
  <c r="AUG129" i="26"/>
  <c r="ATZ129" i="26"/>
  <c r="ATR129" i="26"/>
  <c r="ATK129" i="26"/>
  <c r="BVJ128" i="26"/>
  <c r="BVC128" i="26"/>
  <c r="BUU128" i="26"/>
  <c r="BUN128" i="26"/>
  <c r="BUF128" i="26"/>
  <c r="BTY128" i="26"/>
  <c r="BTQ128" i="26"/>
  <c r="BTJ128" i="26"/>
  <c r="BTB128" i="26"/>
  <c r="BSU128" i="26"/>
  <c r="BSM128" i="26"/>
  <c r="BSF128" i="26"/>
  <c r="BRX128" i="26"/>
  <c r="BRQ128" i="26"/>
  <c r="BRI128" i="26"/>
  <c r="BRB128" i="26"/>
  <c r="BQT128" i="26"/>
  <c r="BQM128" i="26"/>
  <c r="BQE128" i="26"/>
  <c r="BPX128" i="26"/>
  <c r="BPP128" i="26"/>
  <c r="BPI128" i="26"/>
  <c r="BPA128" i="26"/>
  <c r="BOT128" i="26"/>
  <c r="BOL128" i="26"/>
  <c r="BOE128" i="26"/>
  <c r="BNW128" i="26"/>
  <c r="BNP128" i="26"/>
  <c r="BNH128" i="26"/>
  <c r="BNA128" i="26"/>
  <c r="BMS128" i="26"/>
  <c r="BML128" i="26"/>
  <c r="BMD128" i="26"/>
  <c r="BLW128" i="26"/>
  <c r="BLO128" i="26"/>
  <c r="BLH128" i="26"/>
  <c r="BKZ128" i="26"/>
  <c r="BKS128" i="26"/>
  <c r="BKK128" i="26"/>
  <c r="BKD128" i="26"/>
  <c r="BJV128" i="26"/>
  <c r="BJO128" i="26"/>
  <c r="BJG128" i="26"/>
  <c r="BIZ128" i="26"/>
  <c r="BIR128" i="26"/>
  <c r="BIK128" i="26"/>
  <c r="BIC128" i="26"/>
  <c r="BHV128" i="26"/>
  <c r="BHN128" i="26"/>
  <c r="BHG128" i="26"/>
  <c r="BGY128" i="26"/>
  <c r="BGR128" i="26"/>
  <c r="BGJ128" i="26"/>
  <c r="BGC128" i="26"/>
  <c r="BFU128" i="26"/>
  <c r="BFN128" i="26"/>
  <c r="BFF128" i="26"/>
  <c r="BEY128" i="26"/>
  <c r="BEQ128" i="26"/>
  <c r="BEJ128" i="26"/>
  <c r="BEB128" i="26"/>
  <c r="BDU128" i="26"/>
  <c r="BDM128" i="26"/>
  <c r="BDF128" i="26"/>
  <c r="BCX128" i="26"/>
  <c r="BCQ128" i="26"/>
  <c r="BCI128" i="26"/>
  <c r="BCB128" i="26"/>
  <c r="BBT128" i="26"/>
  <c r="BBM128" i="26"/>
  <c r="BBE128" i="26"/>
  <c r="BAX128" i="26"/>
  <c r="BAP128" i="26"/>
  <c r="BAI128" i="26"/>
  <c r="BAA128" i="26"/>
  <c r="AZT128" i="26"/>
  <c r="AZL128" i="26"/>
  <c r="AZE128" i="26"/>
  <c r="AYW128" i="26"/>
  <c r="AYP128" i="26"/>
  <c r="AYH128" i="26"/>
  <c r="AYA128" i="26"/>
  <c r="AXS128" i="26"/>
  <c r="AXL128" i="26"/>
  <c r="AXD128" i="26"/>
  <c r="AWW128" i="26"/>
  <c r="AWO128" i="26"/>
  <c r="AWH128" i="26"/>
  <c r="AVZ128" i="26"/>
  <c r="AVS128" i="26"/>
  <c r="AVK128" i="26"/>
  <c r="AVD128" i="26"/>
  <c r="AUV128" i="26"/>
  <c r="AUO128" i="26"/>
  <c r="AUG128" i="26"/>
  <c r="ATZ128" i="26"/>
  <c r="ATR128" i="26"/>
  <c r="ATK128" i="26"/>
  <c r="BVJ127" i="26"/>
  <c r="BVC127" i="26"/>
  <c r="BUU127" i="26"/>
  <c r="BUN127" i="26"/>
  <c r="BUF127" i="26"/>
  <c r="BTY127" i="26"/>
  <c r="BTQ127" i="26"/>
  <c r="BTJ127" i="26"/>
  <c r="BTB127" i="26"/>
  <c r="BSU127" i="26"/>
  <c r="BSM127" i="26"/>
  <c r="BSF127" i="26"/>
  <c r="BRX127" i="26"/>
  <c r="BRQ127" i="26"/>
  <c r="BRI127" i="26"/>
  <c r="BRB127" i="26"/>
  <c r="BQT127" i="26"/>
  <c r="BQM127" i="26"/>
  <c r="BQE127" i="26"/>
  <c r="BPX127" i="26"/>
  <c r="BPP127" i="26"/>
  <c r="BPI127" i="26"/>
  <c r="BPA127" i="26"/>
  <c r="BOT127" i="26"/>
  <c r="BOL127" i="26"/>
  <c r="BOE127" i="26"/>
  <c r="BNW127" i="26"/>
  <c r="BNP127" i="26"/>
  <c r="BNH127" i="26"/>
  <c r="BNA127" i="26"/>
  <c r="BMS127" i="26"/>
  <c r="BML127" i="26"/>
  <c r="BMD127" i="26"/>
  <c r="BLW127" i="26"/>
  <c r="BLO127" i="26"/>
  <c r="BLH127" i="26"/>
  <c r="BKZ127" i="26"/>
  <c r="BKS127" i="26"/>
  <c r="BKK127" i="26"/>
  <c r="BKD127" i="26"/>
  <c r="BJV127" i="26"/>
  <c r="BJO127" i="26"/>
  <c r="BJG127" i="26"/>
  <c r="BIZ127" i="26"/>
  <c r="BIR127" i="26"/>
  <c r="BIK127" i="26"/>
  <c r="BIC127" i="26"/>
  <c r="BHV127" i="26"/>
  <c r="BHN127" i="26"/>
  <c r="BHG127" i="26"/>
  <c r="BGY127" i="26"/>
  <c r="BGR127" i="26"/>
  <c r="BGJ127" i="26"/>
  <c r="BGC127" i="26"/>
  <c r="BFU127" i="26"/>
  <c r="BFN127" i="26"/>
  <c r="BFF127" i="26"/>
  <c r="BEY127" i="26"/>
  <c r="BEQ127" i="26"/>
  <c r="BEJ127" i="26"/>
  <c r="BEB127" i="26"/>
  <c r="BDU127" i="26"/>
  <c r="BDM127" i="26"/>
  <c r="BDF127" i="26"/>
  <c r="BCX127" i="26"/>
  <c r="BCQ127" i="26"/>
  <c r="BCI127" i="26"/>
  <c r="BCB127" i="26"/>
  <c r="BBT127" i="26"/>
  <c r="BBM127" i="26"/>
  <c r="BBE127" i="26"/>
  <c r="BAX127" i="26"/>
  <c r="BAP127" i="26"/>
  <c r="BAI127" i="26"/>
  <c r="BAA127" i="26"/>
  <c r="AZT127" i="26"/>
  <c r="AZL127" i="26"/>
  <c r="AZE127" i="26"/>
  <c r="AYW127" i="26"/>
  <c r="AYP127" i="26"/>
  <c r="AYH127" i="26"/>
  <c r="AYA127" i="26"/>
  <c r="AXS127" i="26"/>
  <c r="AXL127" i="26"/>
  <c r="AXD127" i="26"/>
  <c r="AWW127" i="26"/>
  <c r="AWO127" i="26"/>
  <c r="AWH127" i="26"/>
  <c r="AVZ127" i="26"/>
  <c r="AVS127" i="26"/>
  <c r="AVK127" i="26"/>
  <c r="AVD127" i="26"/>
  <c r="AUV127" i="26"/>
  <c r="AUO127" i="26"/>
  <c r="AUG127" i="26"/>
  <c r="ATZ127" i="26"/>
  <c r="ATR127" i="26"/>
  <c r="ATK127" i="26"/>
  <c r="BVJ125" i="26"/>
  <c r="BVC125" i="26"/>
  <c r="BUU125" i="26"/>
  <c r="BUN125" i="26"/>
  <c r="BUF125" i="26"/>
  <c r="BTY125" i="26"/>
  <c r="BTQ125" i="26"/>
  <c r="BTJ125" i="26"/>
  <c r="BTB125" i="26"/>
  <c r="BSU125" i="26"/>
  <c r="BSM125" i="26"/>
  <c r="BSF125" i="26"/>
  <c r="BRX125" i="26"/>
  <c r="BRQ125" i="26"/>
  <c r="BRI125" i="26"/>
  <c r="BRB125" i="26"/>
  <c r="BQT125" i="26"/>
  <c r="BQM125" i="26"/>
  <c r="BQE125" i="26"/>
  <c r="BPX125" i="26"/>
  <c r="BPP125" i="26"/>
  <c r="BPI125" i="26"/>
  <c r="BPA125" i="26"/>
  <c r="BOT125" i="26"/>
  <c r="BOL125" i="26"/>
  <c r="BOE125" i="26"/>
  <c r="BNW125" i="26"/>
  <c r="BNP125" i="26"/>
  <c r="BNH125" i="26"/>
  <c r="BNA125" i="26"/>
  <c r="BMS125" i="26"/>
  <c r="BML125" i="26"/>
  <c r="BMD125" i="26"/>
  <c r="BLW125" i="26"/>
  <c r="BLO125" i="26"/>
  <c r="BLH125" i="26"/>
  <c r="BKZ125" i="26"/>
  <c r="BKS125" i="26"/>
  <c r="BKK125" i="26"/>
  <c r="BKD125" i="26"/>
  <c r="BJV125" i="26"/>
  <c r="BJO125" i="26"/>
  <c r="BJG125" i="26"/>
  <c r="BIZ125" i="26"/>
  <c r="BIR125" i="26"/>
  <c r="BIK125" i="26"/>
  <c r="BIC125" i="26"/>
  <c r="BHV125" i="26"/>
  <c r="BHN125" i="26"/>
  <c r="BHG125" i="26"/>
  <c r="BGY125" i="26"/>
  <c r="BGR125" i="26"/>
  <c r="BGJ125" i="26"/>
  <c r="BGC125" i="26"/>
  <c r="BFU125" i="26"/>
  <c r="BFN125" i="26"/>
  <c r="BFF125" i="26"/>
  <c r="BEY125" i="26"/>
  <c r="BEQ125" i="26"/>
  <c r="BEJ125" i="26"/>
  <c r="BEB125" i="26"/>
  <c r="BDU125" i="26"/>
  <c r="BDM125" i="26"/>
  <c r="BDF125" i="26"/>
  <c r="BCX125" i="26"/>
  <c r="BCQ125" i="26"/>
  <c r="BCI125" i="26"/>
  <c r="BCB125" i="26"/>
  <c r="BBT125" i="26"/>
  <c r="BBM125" i="26"/>
  <c r="BBE125" i="26"/>
  <c r="BAX125" i="26"/>
  <c r="BAP125" i="26"/>
  <c r="BAI125" i="26"/>
  <c r="BAA125" i="26"/>
  <c r="AZT125" i="26"/>
  <c r="AZL125" i="26"/>
  <c r="AZE125" i="26"/>
  <c r="AYW125" i="26"/>
  <c r="AYP125" i="26"/>
  <c r="AYH125" i="26"/>
  <c r="AYA125" i="26"/>
  <c r="AXS125" i="26"/>
  <c r="AXL125" i="26"/>
  <c r="AXD125" i="26"/>
  <c r="AWW125" i="26"/>
  <c r="AWO125" i="26"/>
  <c r="AWH125" i="26"/>
  <c r="AVZ125" i="26"/>
  <c r="AVS125" i="26"/>
  <c r="AVK125" i="26"/>
  <c r="AVD125" i="26"/>
  <c r="AUV125" i="26"/>
  <c r="AUO125" i="26"/>
  <c r="AUG125" i="26"/>
  <c r="ATZ125" i="26"/>
  <c r="ATR125" i="26"/>
  <c r="ATK125" i="26"/>
  <c r="BVJ124" i="26"/>
  <c r="BVC124" i="26"/>
  <c r="BUU124" i="26"/>
  <c r="BUN124" i="26"/>
  <c r="BUF124" i="26"/>
  <c r="BTY124" i="26"/>
  <c r="BTQ124" i="26"/>
  <c r="BTJ124" i="26"/>
  <c r="BTB124" i="26"/>
  <c r="BSU124" i="26"/>
  <c r="BSM124" i="26"/>
  <c r="BSF124" i="26"/>
  <c r="BRX124" i="26"/>
  <c r="BRQ124" i="26"/>
  <c r="BRI124" i="26"/>
  <c r="BRB124" i="26"/>
  <c r="BQT124" i="26"/>
  <c r="BQM124" i="26"/>
  <c r="BQE124" i="26"/>
  <c r="BPX124" i="26"/>
  <c r="BPP124" i="26"/>
  <c r="BPI124" i="26"/>
  <c r="BPA124" i="26"/>
  <c r="BOT124" i="26"/>
  <c r="BOL124" i="26"/>
  <c r="BOE124" i="26"/>
  <c r="BNW124" i="26"/>
  <c r="BNP124" i="26"/>
  <c r="BNH124" i="26"/>
  <c r="BNA124" i="26"/>
  <c r="BMS124" i="26"/>
  <c r="BML124" i="26"/>
  <c r="BMD124" i="26"/>
  <c r="BLW124" i="26"/>
  <c r="BLO124" i="26"/>
  <c r="BLH124" i="26"/>
  <c r="BKZ124" i="26"/>
  <c r="BKS124" i="26"/>
  <c r="BKK124" i="26"/>
  <c r="BKD124" i="26"/>
  <c r="BJV124" i="26"/>
  <c r="BJO124" i="26"/>
  <c r="BJG124" i="26"/>
  <c r="BIZ124" i="26"/>
  <c r="BIR124" i="26"/>
  <c r="BIK124" i="26"/>
  <c r="BIC124" i="26"/>
  <c r="BHV124" i="26"/>
  <c r="BHN124" i="26"/>
  <c r="BHG124" i="26"/>
  <c r="BGY124" i="26"/>
  <c r="BGR124" i="26"/>
  <c r="BGJ124" i="26"/>
  <c r="BGC124" i="26"/>
  <c r="BFU124" i="26"/>
  <c r="BFN124" i="26"/>
  <c r="BFF124" i="26"/>
  <c r="BEY124" i="26"/>
  <c r="BEQ124" i="26"/>
  <c r="BEJ124" i="26"/>
  <c r="BEB124" i="26"/>
  <c r="BDU124" i="26"/>
  <c r="BDM124" i="26"/>
  <c r="BDF124" i="26"/>
  <c r="BCX124" i="26"/>
  <c r="BCQ124" i="26"/>
  <c r="BCI124" i="26"/>
  <c r="BCB124" i="26"/>
  <c r="BBT124" i="26"/>
  <c r="BBM124" i="26"/>
  <c r="BBE124" i="26"/>
  <c r="BAX124" i="26"/>
  <c r="BAP124" i="26"/>
  <c r="BAI124" i="26"/>
  <c r="BAA124" i="26"/>
  <c r="AZT124" i="26"/>
  <c r="AZL124" i="26"/>
  <c r="AZE124" i="26"/>
  <c r="AYW124" i="26"/>
  <c r="AYP124" i="26"/>
  <c r="AYH124" i="26"/>
  <c r="AYA124" i="26"/>
  <c r="AXS124" i="26"/>
  <c r="AXL124" i="26"/>
  <c r="AXD124" i="26"/>
  <c r="AWW124" i="26"/>
  <c r="AWO124" i="26"/>
  <c r="AWH124" i="26"/>
  <c r="AVZ124" i="26"/>
  <c r="AVS124" i="26"/>
  <c r="AVK124" i="26"/>
  <c r="AVD124" i="26"/>
  <c r="AUV124" i="26"/>
  <c r="AUO124" i="26"/>
  <c r="AUG124" i="26"/>
  <c r="ATZ124" i="26"/>
  <c r="ATR124" i="26"/>
  <c r="ATK124" i="26"/>
  <c r="BVJ123" i="26"/>
  <c r="BVC123" i="26"/>
  <c r="BUU123" i="26"/>
  <c r="BUN123" i="26"/>
  <c r="BUF123" i="26"/>
  <c r="BTY123" i="26"/>
  <c r="BTQ123" i="26"/>
  <c r="BTJ123" i="26"/>
  <c r="BTB123" i="26"/>
  <c r="BSU123" i="26"/>
  <c r="BSM123" i="26"/>
  <c r="BSF123" i="26"/>
  <c r="BRX123" i="26"/>
  <c r="BRQ123" i="26"/>
  <c r="BRI123" i="26"/>
  <c r="BRB123" i="26"/>
  <c r="BQT123" i="26"/>
  <c r="BQM123" i="26"/>
  <c r="BQE123" i="26"/>
  <c r="BPX123" i="26"/>
  <c r="BPP123" i="26"/>
  <c r="BPI123" i="26"/>
  <c r="BPA123" i="26"/>
  <c r="BOT123" i="26"/>
  <c r="BOL123" i="26"/>
  <c r="BOE123" i="26"/>
  <c r="BNW123" i="26"/>
  <c r="BNP123" i="26"/>
  <c r="BNH123" i="26"/>
  <c r="BNA123" i="26"/>
  <c r="BMS123" i="26"/>
  <c r="BML123" i="26"/>
  <c r="BMD123" i="26"/>
  <c r="BLW123" i="26"/>
  <c r="BLO123" i="26"/>
  <c r="BLH123" i="26"/>
  <c r="BKZ123" i="26"/>
  <c r="BKS123" i="26"/>
  <c r="BKK123" i="26"/>
  <c r="BKD123" i="26"/>
  <c r="BJV123" i="26"/>
  <c r="BJO123" i="26"/>
  <c r="BJG123" i="26"/>
  <c r="BIZ123" i="26"/>
  <c r="BIR123" i="26"/>
  <c r="BIK123" i="26"/>
  <c r="BIC123" i="26"/>
  <c r="BHV123" i="26"/>
  <c r="BHN123" i="26"/>
  <c r="BHG123" i="26"/>
  <c r="BGY123" i="26"/>
  <c r="BGR123" i="26"/>
  <c r="BGJ123" i="26"/>
  <c r="BGC123" i="26"/>
  <c r="BFU123" i="26"/>
  <c r="BFN123" i="26"/>
  <c r="BFF123" i="26"/>
  <c r="BEY123" i="26"/>
  <c r="BEQ123" i="26"/>
  <c r="BEJ123" i="26"/>
  <c r="BEB123" i="26"/>
  <c r="BDU123" i="26"/>
  <c r="BDM123" i="26"/>
  <c r="BDF123" i="26"/>
  <c r="BCX123" i="26"/>
  <c r="BCQ123" i="26"/>
  <c r="BCI123" i="26"/>
  <c r="BCB123" i="26"/>
  <c r="BBT123" i="26"/>
  <c r="BBM123" i="26"/>
  <c r="BBE123" i="26"/>
  <c r="BAX123" i="26"/>
  <c r="BAP123" i="26"/>
  <c r="BAI123" i="26"/>
  <c r="BAA123" i="26"/>
  <c r="AZT123" i="26"/>
  <c r="AZL123" i="26"/>
  <c r="AZE123" i="26"/>
  <c r="AYW123" i="26"/>
  <c r="AYP123" i="26"/>
  <c r="AYH123" i="26"/>
  <c r="AYA123" i="26"/>
  <c r="AXS123" i="26"/>
  <c r="AXL123" i="26"/>
  <c r="AXD123" i="26"/>
  <c r="AWW123" i="26"/>
  <c r="AWO123" i="26"/>
  <c r="AWH123" i="26"/>
  <c r="AVZ123" i="26"/>
  <c r="AVS123" i="26"/>
  <c r="AVK123" i="26"/>
  <c r="AVD123" i="26"/>
  <c r="AUV123" i="26"/>
  <c r="AUO123" i="26"/>
  <c r="AUG123" i="26"/>
  <c r="ATZ123" i="26"/>
  <c r="ATR123" i="26"/>
  <c r="ATK123" i="26"/>
  <c r="BVL122" i="26"/>
  <c r="BVK122" i="26"/>
  <c r="BVI122" i="26"/>
  <c r="BVH122" i="26"/>
  <c r="BVG122" i="26"/>
  <c r="BVF122" i="26"/>
  <c r="BVE122" i="26"/>
  <c r="BVD122" i="26"/>
  <c r="BVB122" i="26"/>
  <c r="BVA122" i="26"/>
  <c r="BUZ122" i="26"/>
  <c r="BUY122" i="26"/>
  <c r="BUW122" i="26"/>
  <c r="BUV122" i="26"/>
  <c r="BUT122" i="26"/>
  <c r="BUS122" i="26"/>
  <c r="BUR122" i="26"/>
  <c r="BUQ122" i="26"/>
  <c r="BUP122" i="26"/>
  <c r="BUO122" i="26"/>
  <c r="BUM122" i="26"/>
  <c r="BUL122" i="26"/>
  <c r="BUK122" i="26"/>
  <c r="BUJ122" i="26"/>
  <c r="BUH122" i="26"/>
  <c r="BUG122" i="26"/>
  <c r="BUE122" i="26"/>
  <c r="BUD122" i="26"/>
  <c r="BUC122" i="26"/>
  <c r="BUB122" i="26"/>
  <c r="BUA122" i="26"/>
  <c r="BTZ122" i="26"/>
  <c r="BTX122" i="26"/>
  <c r="BTW122" i="26"/>
  <c r="BTV122" i="26"/>
  <c r="BTU122" i="26"/>
  <c r="BTS122" i="26"/>
  <c r="BTR122" i="26"/>
  <c r="BTP122" i="26"/>
  <c r="BTO122" i="26"/>
  <c r="BTN122" i="26"/>
  <c r="BTM122" i="26"/>
  <c r="BTL122" i="26"/>
  <c r="BTK122" i="26"/>
  <c r="BTI122" i="26"/>
  <c r="BTH122" i="26"/>
  <c r="BTG122" i="26"/>
  <c r="BTF122" i="26"/>
  <c r="BTD122" i="26"/>
  <c r="BTC122" i="26"/>
  <c r="BTA122" i="26"/>
  <c r="BSZ122" i="26"/>
  <c r="BSY122" i="26"/>
  <c r="BSX122" i="26"/>
  <c r="BSW122" i="26"/>
  <c r="BSV122" i="26"/>
  <c r="BST122" i="26"/>
  <c r="BSS122" i="26"/>
  <c r="BSR122" i="26"/>
  <c r="BSQ122" i="26"/>
  <c r="BSO122" i="26"/>
  <c r="BSN122" i="26"/>
  <c r="BSL122" i="26"/>
  <c r="BSK122" i="26"/>
  <c r="BSJ122" i="26"/>
  <c r="BSI122" i="26"/>
  <c r="BSH122" i="26"/>
  <c r="BSG122" i="26"/>
  <c r="BSE122" i="26"/>
  <c r="BSD122" i="26"/>
  <c r="BSC122" i="26"/>
  <c r="BSB122" i="26"/>
  <c r="BRZ122" i="26"/>
  <c r="BRY122" i="26"/>
  <c r="BRW122" i="26"/>
  <c r="BRV122" i="26"/>
  <c r="BRU122" i="26"/>
  <c r="BRT122" i="26"/>
  <c r="BRS122" i="26"/>
  <c r="BRR122" i="26"/>
  <c r="BRP122" i="26"/>
  <c r="BRO122" i="26"/>
  <c r="BRN122" i="26"/>
  <c r="BRM122" i="26"/>
  <c r="BRK122" i="26"/>
  <c r="BRJ122" i="26"/>
  <c r="BRH122" i="26"/>
  <c r="BRG122" i="26"/>
  <c r="BRF122" i="26"/>
  <c r="BRE122" i="26"/>
  <c r="BRD122" i="26"/>
  <c r="BRC122" i="26"/>
  <c r="BRA122" i="26"/>
  <c r="BQZ122" i="26"/>
  <c r="BQY122" i="26"/>
  <c r="BQX122" i="26"/>
  <c r="BQV122" i="26"/>
  <c r="BQU122" i="26"/>
  <c r="BQS122" i="26"/>
  <c r="BQR122" i="26"/>
  <c r="BQQ122" i="26"/>
  <c r="BQP122" i="26"/>
  <c r="BQO122" i="26"/>
  <c r="BQN122" i="26"/>
  <c r="BQL122" i="26"/>
  <c r="BQK122" i="26"/>
  <c r="BQJ122" i="26"/>
  <c r="BQI122" i="26"/>
  <c r="BQG122" i="26"/>
  <c r="BQF122" i="26"/>
  <c r="BQD122" i="26"/>
  <c r="BQC122" i="26"/>
  <c r="BQB122" i="26"/>
  <c r="BQA122" i="26"/>
  <c r="BPZ122" i="26"/>
  <c r="BPY122" i="26"/>
  <c r="BPW122" i="26"/>
  <c r="BPV122" i="26"/>
  <c r="BPU122" i="26"/>
  <c r="BPT122" i="26"/>
  <c r="BPR122" i="26"/>
  <c r="BPQ122" i="26"/>
  <c r="BPO122" i="26"/>
  <c r="BPN122" i="26"/>
  <c r="BPM122" i="26"/>
  <c r="BPL122" i="26"/>
  <c r="BPK122" i="26"/>
  <c r="BPJ122" i="26"/>
  <c r="BPH122" i="26"/>
  <c r="BPG122" i="26"/>
  <c r="BPF122" i="26"/>
  <c r="BPE122" i="26"/>
  <c r="BPC122" i="26"/>
  <c r="BPB122" i="26"/>
  <c r="BOZ122" i="26"/>
  <c r="BOY122" i="26"/>
  <c r="BOX122" i="26"/>
  <c r="BOW122" i="26"/>
  <c r="BOV122" i="26"/>
  <c r="BOU122" i="26"/>
  <c r="BOS122" i="26"/>
  <c r="BOR122" i="26"/>
  <c r="BOQ122" i="26"/>
  <c r="BOP122" i="26"/>
  <c r="BON122" i="26"/>
  <c r="BOM122" i="26"/>
  <c r="BOK122" i="26"/>
  <c r="BOJ122" i="26"/>
  <c r="BOI122" i="26"/>
  <c r="BOH122" i="26"/>
  <c r="BOG122" i="26"/>
  <c r="BOF122" i="26"/>
  <c r="BOD122" i="26"/>
  <c r="BOC122" i="26"/>
  <c r="BOB122" i="26"/>
  <c r="BOA122" i="26"/>
  <c r="BNY122" i="26"/>
  <c r="BNX122" i="26"/>
  <c r="BNV122" i="26"/>
  <c r="BNU122" i="26"/>
  <c r="BNT122" i="26"/>
  <c r="BNS122" i="26"/>
  <c r="BNR122" i="26"/>
  <c r="BNQ122" i="26"/>
  <c r="BNO122" i="26"/>
  <c r="BNN122" i="26"/>
  <c r="BNM122" i="26"/>
  <c r="BNL122" i="26"/>
  <c r="BNJ122" i="26"/>
  <c r="BNI122" i="26"/>
  <c r="BNG122" i="26"/>
  <c r="BNF122" i="26"/>
  <c r="BNE122" i="26"/>
  <c r="BND122" i="26"/>
  <c r="BNC122" i="26"/>
  <c r="BNB122" i="26"/>
  <c r="BMZ122" i="26"/>
  <c r="BMY122" i="26"/>
  <c r="BMX122" i="26"/>
  <c r="BMW122" i="26"/>
  <c r="BMU122" i="26"/>
  <c r="BMT122" i="26"/>
  <c r="BMR122" i="26"/>
  <c r="BMQ122" i="26"/>
  <c r="BMP122" i="26"/>
  <c r="BMO122" i="26"/>
  <c r="BMN122" i="26"/>
  <c r="BMM122" i="26"/>
  <c r="BMK122" i="26"/>
  <c r="BMJ122" i="26"/>
  <c r="BMI122" i="26"/>
  <c r="BMH122" i="26"/>
  <c r="BMF122" i="26"/>
  <c r="BME122" i="26"/>
  <c r="BMC122" i="26"/>
  <c r="BMB122" i="26"/>
  <c r="BMA122" i="26"/>
  <c r="BLZ122" i="26"/>
  <c r="BLY122" i="26"/>
  <c r="BLX122" i="26"/>
  <c r="BLV122" i="26"/>
  <c r="BLU122" i="26"/>
  <c r="BLT122" i="26"/>
  <c r="BLS122" i="26"/>
  <c r="BLQ122" i="26"/>
  <c r="BLP122" i="26"/>
  <c r="BLN122" i="26"/>
  <c r="BLM122" i="26"/>
  <c r="BLL122" i="26"/>
  <c r="BLK122" i="26"/>
  <c r="BLJ122" i="26"/>
  <c r="BLI122" i="26"/>
  <c r="BLG122" i="26"/>
  <c r="BLF122" i="26"/>
  <c r="BLE122" i="26"/>
  <c r="BLD122" i="26"/>
  <c r="BLB122" i="26"/>
  <c r="BLA122" i="26"/>
  <c r="BKY122" i="26"/>
  <c r="BKX122" i="26"/>
  <c r="BKW122" i="26"/>
  <c r="BKV122" i="26"/>
  <c r="BKU122" i="26"/>
  <c r="BKT122" i="26"/>
  <c r="BKR122" i="26"/>
  <c r="BKQ122" i="26"/>
  <c r="BKP122" i="26"/>
  <c r="BKO122" i="26"/>
  <c r="BKM122" i="26"/>
  <c r="BKL122" i="26"/>
  <c r="BKJ122" i="26"/>
  <c r="BKI122" i="26"/>
  <c r="BKH122" i="26"/>
  <c r="BKG122" i="26"/>
  <c r="BKF122" i="26"/>
  <c r="BKE122" i="26"/>
  <c r="BKC122" i="26"/>
  <c r="BKB122" i="26"/>
  <c r="BKA122" i="26"/>
  <c r="BJZ122" i="26"/>
  <c r="BJX122" i="26"/>
  <c r="BJW122" i="26"/>
  <c r="BJU122" i="26"/>
  <c r="BJT122" i="26"/>
  <c r="BJS122" i="26"/>
  <c r="BJR122" i="26"/>
  <c r="BJQ122" i="26"/>
  <c r="BJP122" i="26"/>
  <c r="BJN122" i="26"/>
  <c r="BJM122" i="26"/>
  <c r="BJL122" i="26"/>
  <c r="BJK122" i="26"/>
  <c r="BJI122" i="26"/>
  <c r="BJH122" i="26"/>
  <c r="BJF122" i="26"/>
  <c r="BJE122" i="26"/>
  <c r="BJD122" i="26"/>
  <c r="BJC122" i="26"/>
  <c r="BJB122" i="26"/>
  <c r="BJA122" i="26"/>
  <c r="BIY122" i="26"/>
  <c r="BIX122" i="26"/>
  <c r="BIW122" i="26"/>
  <c r="BIV122" i="26"/>
  <c r="BIT122" i="26"/>
  <c r="BIS122" i="26"/>
  <c r="BIQ122" i="26"/>
  <c r="BIP122" i="26"/>
  <c r="BIO122" i="26"/>
  <c r="BIN122" i="26"/>
  <c r="BIM122" i="26"/>
  <c r="BIL122" i="26"/>
  <c r="BIJ122" i="26"/>
  <c r="BII122" i="26"/>
  <c r="BIH122" i="26"/>
  <c r="BIG122" i="26"/>
  <c r="BIE122" i="26"/>
  <c r="BID122" i="26"/>
  <c r="BIB122" i="26"/>
  <c r="BIA122" i="26"/>
  <c r="BHZ122" i="26"/>
  <c r="BHY122" i="26"/>
  <c r="BHX122" i="26"/>
  <c r="BHW122" i="26"/>
  <c r="BHU122" i="26"/>
  <c r="BHT122" i="26"/>
  <c r="BHS122" i="26"/>
  <c r="BHR122" i="26"/>
  <c r="BHP122" i="26"/>
  <c r="BHO122" i="26"/>
  <c r="BHM122" i="26"/>
  <c r="BHL122" i="26"/>
  <c r="BHK122" i="26"/>
  <c r="BHJ122" i="26"/>
  <c r="BHI122" i="26"/>
  <c r="BHH122" i="26"/>
  <c r="BHF122" i="26"/>
  <c r="BHE122" i="26"/>
  <c r="BHD122" i="26"/>
  <c r="BHC122" i="26"/>
  <c r="BHA122" i="26"/>
  <c r="BGZ122" i="26"/>
  <c r="BGX122" i="26"/>
  <c r="BGW122" i="26"/>
  <c r="BGV122" i="26"/>
  <c r="BGU122" i="26"/>
  <c r="BGT122" i="26"/>
  <c r="BGS122" i="26"/>
  <c r="BGQ122" i="26"/>
  <c r="BGP122" i="26"/>
  <c r="BGO122" i="26"/>
  <c r="BGN122" i="26"/>
  <c r="BGL122" i="26"/>
  <c r="BGK122" i="26"/>
  <c r="BGI122" i="26"/>
  <c r="BGH122" i="26"/>
  <c r="BGG122" i="26"/>
  <c r="BGF122" i="26"/>
  <c r="BGE122" i="26"/>
  <c r="BGD122" i="26"/>
  <c r="BGB122" i="26"/>
  <c r="BGA122" i="26"/>
  <c r="BFZ122" i="26"/>
  <c r="BFY122" i="26"/>
  <c r="BFW122" i="26"/>
  <c r="BFV122" i="26"/>
  <c r="BFT122" i="26"/>
  <c r="BFS122" i="26"/>
  <c r="BFR122" i="26"/>
  <c r="BFQ122" i="26"/>
  <c r="BFP122" i="26"/>
  <c r="BFO122" i="26"/>
  <c r="BFM122" i="26"/>
  <c r="BFL122" i="26"/>
  <c r="BFK122" i="26"/>
  <c r="BFJ122" i="26"/>
  <c r="BFH122" i="26"/>
  <c r="BFG122" i="26"/>
  <c r="BFE122" i="26"/>
  <c r="BFD122" i="26"/>
  <c r="BFC122" i="26"/>
  <c r="BFB122" i="26"/>
  <c r="BFA122" i="26"/>
  <c r="BEZ122" i="26"/>
  <c r="BEX122" i="26"/>
  <c r="BEW122" i="26"/>
  <c r="BEV122" i="26"/>
  <c r="BEU122" i="26"/>
  <c r="BES122" i="26"/>
  <c r="BER122" i="26"/>
  <c r="BEP122" i="26"/>
  <c r="BEO122" i="26"/>
  <c r="BEN122" i="26"/>
  <c r="BEM122" i="26"/>
  <c r="BEL122" i="26"/>
  <c r="BEK122" i="26"/>
  <c r="BEI122" i="26"/>
  <c r="BEH122" i="26"/>
  <c r="BEG122" i="26"/>
  <c r="BEF122" i="26"/>
  <c r="BED122" i="26"/>
  <c r="BEC122" i="26"/>
  <c r="BEA122" i="26"/>
  <c r="BDZ122" i="26"/>
  <c r="BDY122" i="26"/>
  <c r="BDX122" i="26"/>
  <c r="BDW122" i="26"/>
  <c r="BDV122" i="26"/>
  <c r="BDT122" i="26"/>
  <c r="BDS122" i="26"/>
  <c r="BDR122" i="26"/>
  <c r="BDQ122" i="26"/>
  <c r="BDO122" i="26"/>
  <c r="BDN122" i="26"/>
  <c r="BDL122" i="26"/>
  <c r="BDK122" i="26"/>
  <c r="BDJ122" i="26"/>
  <c r="BDI122" i="26"/>
  <c r="BDH122" i="26"/>
  <c r="BDG122" i="26"/>
  <c r="BDE122" i="26"/>
  <c r="BDD122" i="26"/>
  <c r="BDC122" i="26"/>
  <c r="BDB122" i="26"/>
  <c r="BCZ122" i="26"/>
  <c r="BCY122" i="26"/>
  <c r="BCW122" i="26"/>
  <c r="BCV122" i="26"/>
  <c r="BCU122" i="26"/>
  <c r="BCT122" i="26"/>
  <c r="BCS122" i="26"/>
  <c r="BCR122" i="26"/>
  <c r="BCP122" i="26"/>
  <c r="BCO122" i="26"/>
  <c r="BCN122" i="26"/>
  <c r="BCM122" i="26"/>
  <c r="BCK122" i="26"/>
  <c r="BCJ122" i="26"/>
  <c r="BCH122" i="26"/>
  <c r="BCG122" i="26"/>
  <c r="BCF122" i="26"/>
  <c r="BCE122" i="26"/>
  <c r="BCD122" i="26"/>
  <c r="BCC122" i="26"/>
  <c r="BCA122" i="26"/>
  <c r="BBZ122" i="26"/>
  <c r="BBY122" i="26"/>
  <c r="BBX122" i="26"/>
  <c r="BBV122" i="26"/>
  <c r="BBU122" i="26"/>
  <c r="BBS122" i="26"/>
  <c r="BBR122" i="26"/>
  <c r="BBQ122" i="26"/>
  <c r="BBP122" i="26"/>
  <c r="BBO122" i="26"/>
  <c r="BBN122" i="26"/>
  <c r="BBL122" i="26"/>
  <c r="BBK122" i="26"/>
  <c r="BBJ122" i="26"/>
  <c r="BBI122" i="26"/>
  <c r="BBG122" i="26"/>
  <c r="BBF122" i="26"/>
  <c r="BBD122" i="26"/>
  <c r="BBC122" i="26"/>
  <c r="BBB122" i="26"/>
  <c r="BBA122" i="26"/>
  <c r="BAZ122" i="26"/>
  <c r="BAY122" i="26"/>
  <c r="BAW122" i="26"/>
  <c r="BAV122" i="26"/>
  <c r="BAU122" i="26"/>
  <c r="BAT122" i="26"/>
  <c r="BAR122" i="26"/>
  <c r="BAQ122" i="26"/>
  <c r="BAO122" i="26"/>
  <c r="BAN122" i="26"/>
  <c r="BAM122" i="26"/>
  <c r="BAL122" i="26"/>
  <c r="BAK122" i="26"/>
  <c r="BAJ122" i="26"/>
  <c r="BAH122" i="26"/>
  <c r="BAG122" i="26"/>
  <c r="BAF122" i="26"/>
  <c r="BAE122" i="26"/>
  <c r="BAC122" i="26"/>
  <c r="BAB122" i="26"/>
  <c r="AZZ122" i="26"/>
  <c r="AZY122" i="26"/>
  <c r="AZX122" i="26"/>
  <c r="AZW122" i="26"/>
  <c r="AZV122" i="26"/>
  <c r="AZU122" i="26"/>
  <c r="AZS122" i="26"/>
  <c r="AZR122" i="26"/>
  <c r="AZQ122" i="26"/>
  <c r="AZP122" i="26"/>
  <c r="AZN122" i="26"/>
  <c r="AZM122" i="26"/>
  <c r="AZK122" i="26"/>
  <c r="AZJ122" i="26"/>
  <c r="AZI122" i="26"/>
  <c r="AZH122" i="26"/>
  <c r="AZG122" i="26"/>
  <c r="AZF122" i="26"/>
  <c r="AZD122" i="26"/>
  <c r="AZC122" i="26"/>
  <c r="AZB122" i="26"/>
  <c r="AZA122" i="26"/>
  <c r="AYY122" i="26"/>
  <c r="AYX122" i="26"/>
  <c r="AYV122" i="26"/>
  <c r="AYU122" i="26"/>
  <c r="AYT122" i="26"/>
  <c r="AYS122" i="26"/>
  <c r="AYR122" i="26"/>
  <c r="AYQ122" i="26"/>
  <c r="AYO122" i="26"/>
  <c r="AYN122" i="26"/>
  <c r="AYM122" i="26"/>
  <c r="AYL122" i="26"/>
  <c r="AYJ122" i="26"/>
  <c r="AYI122" i="26"/>
  <c r="AYG122" i="26"/>
  <c r="AYF122" i="26"/>
  <c r="AYE122" i="26"/>
  <c r="AYD122" i="26"/>
  <c r="AYC122" i="26"/>
  <c r="AYB122" i="26"/>
  <c r="AXZ122" i="26"/>
  <c r="AXY122" i="26"/>
  <c r="AXX122" i="26"/>
  <c r="AXW122" i="26"/>
  <c r="AXU122" i="26"/>
  <c r="AXT122" i="26"/>
  <c r="AXR122" i="26"/>
  <c r="AXQ122" i="26"/>
  <c r="AXP122" i="26"/>
  <c r="AXO122" i="26"/>
  <c r="AXN122" i="26"/>
  <c r="AXM122" i="26"/>
  <c r="AXK122" i="26"/>
  <c r="AXJ122" i="26"/>
  <c r="AXI122" i="26"/>
  <c r="AXH122" i="26"/>
  <c r="AXF122" i="26"/>
  <c r="AXE122" i="26"/>
  <c r="AXC122" i="26"/>
  <c r="AXB122" i="26"/>
  <c r="AXA122" i="26"/>
  <c r="AWZ122" i="26"/>
  <c r="AWY122" i="26"/>
  <c r="AWX122" i="26"/>
  <c r="AWV122" i="26"/>
  <c r="AWU122" i="26"/>
  <c r="AWT122" i="26"/>
  <c r="AWS122" i="26"/>
  <c r="AWQ122" i="26"/>
  <c r="AWP122" i="26"/>
  <c r="AWN122" i="26"/>
  <c r="AWM122" i="26"/>
  <c r="AWL122" i="26"/>
  <c r="AWK122" i="26"/>
  <c r="AWJ122" i="26"/>
  <c r="AWI122" i="26"/>
  <c r="AWG122" i="26"/>
  <c r="AWF122" i="26"/>
  <c r="AWE122" i="26"/>
  <c r="AWD122" i="26"/>
  <c r="AWB122" i="26"/>
  <c r="AWA122" i="26"/>
  <c r="AVY122" i="26"/>
  <c r="AVX122" i="26"/>
  <c r="AVW122" i="26"/>
  <c r="AVV122" i="26"/>
  <c r="AVU122" i="26"/>
  <c r="AVT122" i="26"/>
  <c r="AVR122" i="26"/>
  <c r="AVQ122" i="26"/>
  <c r="AVP122" i="26"/>
  <c r="AVO122" i="26"/>
  <c r="AVM122" i="26"/>
  <c r="AVL122" i="26"/>
  <c r="AVJ122" i="26"/>
  <c r="AVI122" i="26"/>
  <c r="AVH122" i="26"/>
  <c r="AVG122" i="26"/>
  <c r="AVF122" i="26"/>
  <c r="AVE122" i="26"/>
  <c r="AVC122" i="26"/>
  <c r="AVB122" i="26"/>
  <c r="AVA122" i="26"/>
  <c r="AUZ122" i="26"/>
  <c r="AUX122" i="26"/>
  <c r="AUW122" i="26"/>
  <c r="AUU122" i="26"/>
  <c r="AUT122" i="26"/>
  <c r="AUS122" i="26"/>
  <c r="AUR122" i="26"/>
  <c r="AUQ122" i="26"/>
  <c r="AUP122" i="26"/>
  <c r="AUN122" i="26"/>
  <c r="AUM122" i="26"/>
  <c r="AUL122" i="26"/>
  <c r="AUK122" i="26"/>
  <c r="AUI122" i="26"/>
  <c r="AUH122" i="26"/>
  <c r="AUF122" i="26"/>
  <c r="AUE122" i="26"/>
  <c r="AUD122" i="26"/>
  <c r="AUC122" i="26"/>
  <c r="AUB122" i="26"/>
  <c r="AUA122" i="26"/>
  <c r="ATY122" i="26"/>
  <c r="ATX122" i="26"/>
  <c r="ATW122" i="26"/>
  <c r="ATV122" i="26"/>
  <c r="ATT122" i="26"/>
  <c r="ATS122" i="26"/>
  <c r="ATQ122" i="26"/>
  <c r="ATP122" i="26"/>
  <c r="ATO122" i="26"/>
  <c r="ATN122" i="26"/>
  <c r="ATM122" i="26"/>
  <c r="ATL122" i="26"/>
  <c r="ATJ122" i="26"/>
  <c r="ATI122" i="26"/>
  <c r="ATH122" i="26"/>
  <c r="ATG122" i="26"/>
  <c r="BVJ118" i="26"/>
  <c r="BVC118" i="26"/>
  <c r="BUU118" i="26"/>
  <c r="BUN118" i="26"/>
  <c r="BUF118" i="26"/>
  <c r="BTY118" i="26"/>
  <c r="BTQ118" i="26"/>
  <c r="BTJ118" i="26"/>
  <c r="BTB118" i="26"/>
  <c r="BSU118" i="26"/>
  <c r="BSM118" i="26"/>
  <c r="BSF118" i="26"/>
  <c r="BRX118" i="26"/>
  <c r="BRQ118" i="26"/>
  <c r="BRI118" i="26"/>
  <c r="BRB118" i="26"/>
  <c r="BQT118" i="26"/>
  <c r="BQM118" i="26"/>
  <c r="BQE118" i="26"/>
  <c r="BPX118" i="26"/>
  <c r="BPP118" i="26"/>
  <c r="BPI118" i="26"/>
  <c r="BPA118" i="26"/>
  <c r="BOT118" i="26"/>
  <c r="BOL118" i="26"/>
  <c r="BOE118" i="26"/>
  <c r="BNW118" i="26"/>
  <c r="BNP118" i="26"/>
  <c r="BNH118" i="26"/>
  <c r="BNA118" i="26"/>
  <c r="BMS118" i="26"/>
  <c r="BML118" i="26"/>
  <c r="BMD118" i="26"/>
  <c r="BLW118" i="26"/>
  <c r="BLO118" i="26"/>
  <c r="BLH118" i="26"/>
  <c r="BKZ118" i="26"/>
  <c r="BKS118" i="26"/>
  <c r="BKK118" i="26"/>
  <c r="BKD118" i="26"/>
  <c r="BJV118" i="26"/>
  <c r="BJO118" i="26"/>
  <c r="BJG118" i="26"/>
  <c r="BIZ118" i="26"/>
  <c r="BIR118" i="26"/>
  <c r="BIK118" i="26"/>
  <c r="BIC118" i="26"/>
  <c r="BHV118" i="26"/>
  <c r="BHN118" i="26"/>
  <c r="BHG118" i="26"/>
  <c r="BGY118" i="26"/>
  <c r="BGR118" i="26"/>
  <c r="BGJ118" i="26"/>
  <c r="BGC118" i="26"/>
  <c r="BFU118" i="26"/>
  <c r="BFN118" i="26"/>
  <c r="BFF118" i="26"/>
  <c r="BEY118" i="26"/>
  <c r="BEQ118" i="26"/>
  <c r="BEJ118" i="26"/>
  <c r="BEB118" i="26"/>
  <c r="BDU118" i="26"/>
  <c r="BDM118" i="26"/>
  <c r="BDF118" i="26"/>
  <c r="BCX118" i="26"/>
  <c r="BCQ118" i="26"/>
  <c r="BCI118" i="26"/>
  <c r="BCB118" i="26"/>
  <c r="BBT118" i="26"/>
  <c r="BBM118" i="26"/>
  <c r="BBE118" i="26"/>
  <c r="BAX118" i="26"/>
  <c r="BAP118" i="26"/>
  <c r="BAI118" i="26"/>
  <c r="BAA118" i="26"/>
  <c r="AZT118" i="26"/>
  <c r="AZL118" i="26"/>
  <c r="AZE118" i="26"/>
  <c r="AYW118" i="26"/>
  <c r="AYP118" i="26"/>
  <c r="AYH118" i="26"/>
  <c r="AYA118" i="26"/>
  <c r="AXS118" i="26"/>
  <c r="AXL118" i="26"/>
  <c r="AXD118" i="26"/>
  <c r="AWW118" i="26"/>
  <c r="AWO118" i="26"/>
  <c r="AWH118" i="26"/>
  <c r="AVZ118" i="26"/>
  <c r="AVS118" i="26"/>
  <c r="AVK118" i="26"/>
  <c r="AVD118" i="26"/>
  <c r="AUV118" i="26"/>
  <c r="AUO118" i="26"/>
  <c r="AUG118" i="26"/>
  <c r="ATZ118" i="26"/>
  <c r="ATR118" i="26"/>
  <c r="ATK118" i="26"/>
  <c r="BVJ117" i="26"/>
  <c r="BVC117" i="26"/>
  <c r="BUU117" i="26"/>
  <c r="BUN117" i="26"/>
  <c r="BUF117" i="26"/>
  <c r="BTY117" i="26"/>
  <c r="BTQ117" i="26"/>
  <c r="BTJ117" i="26"/>
  <c r="BTB117" i="26"/>
  <c r="BSU117" i="26"/>
  <c r="BSM117" i="26"/>
  <c r="BSF117" i="26"/>
  <c r="BRX117" i="26"/>
  <c r="BRQ117" i="26"/>
  <c r="BRI117" i="26"/>
  <c r="BRB117" i="26"/>
  <c r="BQT117" i="26"/>
  <c r="BQM117" i="26"/>
  <c r="BQE117" i="26"/>
  <c r="BPX117" i="26"/>
  <c r="BPP117" i="26"/>
  <c r="BPI117" i="26"/>
  <c r="BPA117" i="26"/>
  <c r="BOT117" i="26"/>
  <c r="BOL117" i="26"/>
  <c r="BOE117" i="26"/>
  <c r="BNW117" i="26"/>
  <c r="BNP117" i="26"/>
  <c r="BNH117" i="26"/>
  <c r="BNA117" i="26"/>
  <c r="BMS117" i="26"/>
  <c r="BML117" i="26"/>
  <c r="BMD117" i="26"/>
  <c r="BLW117" i="26"/>
  <c r="BLO117" i="26"/>
  <c r="BLH117" i="26"/>
  <c r="BKZ117" i="26"/>
  <c r="BKS117" i="26"/>
  <c r="BKK117" i="26"/>
  <c r="BKD117" i="26"/>
  <c r="BJV117" i="26"/>
  <c r="BJO117" i="26"/>
  <c r="BJG117" i="26"/>
  <c r="BIZ117" i="26"/>
  <c r="BIR117" i="26"/>
  <c r="BIK117" i="26"/>
  <c r="BIC117" i="26"/>
  <c r="BHV117" i="26"/>
  <c r="BHN117" i="26"/>
  <c r="BHG117" i="26"/>
  <c r="BGY117" i="26"/>
  <c r="BGR117" i="26"/>
  <c r="BGJ117" i="26"/>
  <c r="BGC117" i="26"/>
  <c r="BFU117" i="26"/>
  <c r="BFN117" i="26"/>
  <c r="BFF117" i="26"/>
  <c r="BEY117" i="26"/>
  <c r="BEQ117" i="26"/>
  <c r="BEJ117" i="26"/>
  <c r="BEB117" i="26"/>
  <c r="BDU117" i="26"/>
  <c r="BDM117" i="26"/>
  <c r="BDF117" i="26"/>
  <c r="BCX117" i="26"/>
  <c r="BCQ117" i="26"/>
  <c r="BCI117" i="26"/>
  <c r="BCB117" i="26"/>
  <c r="BBT117" i="26"/>
  <c r="BBM117" i="26"/>
  <c r="BBE117" i="26"/>
  <c r="BAX117" i="26"/>
  <c r="BAP117" i="26"/>
  <c r="BAI117" i="26"/>
  <c r="BAA117" i="26"/>
  <c r="AZT117" i="26"/>
  <c r="AZL117" i="26"/>
  <c r="AZE117" i="26"/>
  <c r="AYW117" i="26"/>
  <c r="AYP117" i="26"/>
  <c r="AYH117" i="26"/>
  <c r="AYA117" i="26"/>
  <c r="AXS117" i="26"/>
  <c r="AXL117" i="26"/>
  <c r="AXD117" i="26"/>
  <c r="AWW117" i="26"/>
  <c r="AWO117" i="26"/>
  <c r="AWH117" i="26"/>
  <c r="AVZ117" i="26"/>
  <c r="AVS117" i="26"/>
  <c r="AVK117" i="26"/>
  <c r="AVD117" i="26"/>
  <c r="AUV117" i="26"/>
  <c r="AUO117" i="26"/>
  <c r="AUG117" i="26"/>
  <c r="ATZ117" i="26"/>
  <c r="ATR117" i="26"/>
  <c r="ATK117" i="26"/>
  <c r="BVJ116" i="26"/>
  <c r="BVC116" i="26"/>
  <c r="BUU116" i="26"/>
  <c r="BUN116" i="26"/>
  <c r="BUF116" i="26"/>
  <c r="BTY116" i="26"/>
  <c r="BTQ116" i="26"/>
  <c r="BTJ116" i="26"/>
  <c r="BTB116" i="26"/>
  <c r="BSU116" i="26"/>
  <c r="BSM116" i="26"/>
  <c r="BSF116" i="26"/>
  <c r="BRX116" i="26"/>
  <c r="BRQ116" i="26"/>
  <c r="BRI116" i="26"/>
  <c r="BRB116" i="26"/>
  <c r="BQT116" i="26"/>
  <c r="BQM116" i="26"/>
  <c r="BQE116" i="26"/>
  <c r="BPX116" i="26"/>
  <c r="BPP116" i="26"/>
  <c r="BPI116" i="26"/>
  <c r="BPA116" i="26"/>
  <c r="BOT116" i="26"/>
  <c r="BOL116" i="26"/>
  <c r="BOE116" i="26"/>
  <c r="BNW116" i="26"/>
  <c r="BNP116" i="26"/>
  <c r="BNH116" i="26"/>
  <c r="BNA116" i="26"/>
  <c r="BMS116" i="26"/>
  <c r="BML116" i="26"/>
  <c r="BMD116" i="26"/>
  <c r="BLW116" i="26"/>
  <c r="BLO116" i="26"/>
  <c r="BLH116" i="26"/>
  <c r="BKZ116" i="26"/>
  <c r="BKS116" i="26"/>
  <c r="BKK116" i="26"/>
  <c r="BKD116" i="26"/>
  <c r="BJV116" i="26"/>
  <c r="BJO116" i="26"/>
  <c r="BJG116" i="26"/>
  <c r="BIZ116" i="26"/>
  <c r="BIR116" i="26"/>
  <c r="BIK116" i="26"/>
  <c r="BIC116" i="26"/>
  <c r="BHV116" i="26"/>
  <c r="BHN116" i="26"/>
  <c r="BHG116" i="26"/>
  <c r="BGY116" i="26"/>
  <c r="BGR116" i="26"/>
  <c r="BGJ116" i="26"/>
  <c r="BGC116" i="26"/>
  <c r="BFU116" i="26"/>
  <c r="BFN116" i="26"/>
  <c r="BFF116" i="26"/>
  <c r="BEY116" i="26"/>
  <c r="BEQ116" i="26"/>
  <c r="BEJ116" i="26"/>
  <c r="BEB116" i="26"/>
  <c r="BDU116" i="26"/>
  <c r="BDM116" i="26"/>
  <c r="BDF116" i="26"/>
  <c r="BCX116" i="26"/>
  <c r="BCQ116" i="26"/>
  <c r="BCI116" i="26"/>
  <c r="BCB116" i="26"/>
  <c r="BBT116" i="26"/>
  <c r="BBM116" i="26"/>
  <c r="BBE116" i="26"/>
  <c r="BAX116" i="26"/>
  <c r="BAP116" i="26"/>
  <c r="BAI116" i="26"/>
  <c r="BAA116" i="26"/>
  <c r="AZT116" i="26"/>
  <c r="AZL116" i="26"/>
  <c r="AZE116" i="26"/>
  <c r="AYW116" i="26"/>
  <c r="AYP116" i="26"/>
  <c r="AYH116" i="26"/>
  <c r="AYA116" i="26"/>
  <c r="AXS116" i="26"/>
  <c r="AXL116" i="26"/>
  <c r="AXD116" i="26"/>
  <c r="AWW116" i="26"/>
  <c r="AWO116" i="26"/>
  <c r="AWH116" i="26"/>
  <c r="AVZ116" i="26"/>
  <c r="AVS116" i="26"/>
  <c r="AVK116" i="26"/>
  <c r="AVD116" i="26"/>
  <c r="AUV116" i="26"/>
  <c r="AUO116" i="26"/>
  <c r="AUG116" i="26"/>
  <c r="ATZ116" i="26"/>
  <c r="ATR116" i="26"/>
  <c r="ATK116" i="26"/>
  <c r="BVJ115" i="26"/>
  <c r="BVC115" i="26"/>
  <c r="BUU115" i="26"/>
  <c r="BUN115" i="26"/>
  <c r="BUF115" i="26"/>
  <c r="BTY115" i="26"/>
  <c r="BTQ115" i="26"/>
  <c r="BTJ115" i="26"/>
  <c r="BTB115" i="26"/>
  <c r="BSU115" i="26"/>
  <c r="BSM115" i="26"/>
  <c r="BSF115" i="26"/>
  <c r="BRX115" i="26"/>
  <c r="BRQ115" i="26"/>
  <c r="BRI115" i="26"/>
  <c r="BRB115" i="26"/>
  <c r="BQT115" i="26"/>
  <c r="BQM115" i="26"/>
  <c r="BQE115" i="26"/>
  <c r="BPX115" i="26"/>
  <c r="BPP115" i="26"/>
  <c r="BPI115" i="26"/>
  <c r="BPA115" i="26"/>
  <c r="BOT115" i="26"/>
  <c r="BOL115" i="26"/>
  <c r="BOE115" i="26"/>
  <c r="BNW115" i="26"/>
  <c r="BNP115" i="26"/>
  <c r="BNH115" i="26"/>
  <c r="BNA115" i="26"/>
  <c r="BMS115" i="26"/>
  <c r="BML115" i="26"/>
  <c r="BMD115" i="26"/>
  <c r="BLW115" i="26"/>
  <c r="BLO115" i="26"/>
  <c r="BLH115" i="26"/>
  <c r="BKZ115" i="26"/>
  <c r="BKS115" i="26"/>
  <c r="BKK115" i="26"/>
  <c r="BKD115" i="26"/>
  <c r="BJV115" i="26"/>
  <c r="BJO115" i="26"/>
  <c r="BJG115" i="26"/>
  <c r="BIZ115" i="26"/>
  <c r="BIR115" i="26"/>
  <c r="BIK115" i="26"/>
  <c r="BIC115" i="26"/>
  <c r="BHV115" i="26"/>
  <c r="BHN115" i="26"/>
  <c r="BHG115" i="26"/>
  <c r="BGY115" i="26"/>
  <c r="BGR115" i="26"/>
  <c r="BGJ115" i="26"/>
  <c r="BGC115" i="26"/>
  <c r="BFU115" i="26"/>
  <c r="BFN115" i="26"/>
  <c r="BFF115" i="26"/>
  <c r="BEY115" i="26"/>
  <c r="BEQ115" i="26"/>
  <c r="BEJ115" i="26"/>
  <c r="BEB115" i="26"/>
  <c r="BDU115" i="26"/>
  <c r="BDM115" i="26"/>
  <c r="BDF115" i="26"/>
  <c r="BCX115" i="26"/>
  <c r="BCQ115" i="26"/>
  <c r="BCI115" i="26"/>
  <c r="BCB115" i="26"/>
  <c r="BBT115" i="26"/>
  <c r="BBM115" i="26"/>
  <c r="BBE115" i="26"/>
  <c r="BAX115" i="26"/>
  <c r="BAP115" i="26"/>
  <c r="BAI115" i="26"/>
  <c r="BAA115" i="26"/>
  <c r="AZT115" i="26"/>
  <c r="AZL115" i="26"/>
  <c r="AZE115" i="26"/>
  <c r="AYW115" i="26"/>
  <c r="AYP115" i="26"/>
  <c r="AYH115" i="26"/>
  <c r="AYA115" i="26"/>
  <c r="AXS115" i="26"/>
  <c r="AXL115" i="26"/>
  <c r="AXD115" i="26"/>
  <c r="AWW115" i="26"/>
  <c r="AWO115" i="26"/>
  <c r="AWH115" i="26"/>
  <c r="AVZ115" i="26"/>
  <c r="AVS115" i="26"/>
  <c r="AVK115" i="26"/>
  <c r="AVD115" i="26"/>
  <c r="AUV115" i="26"/>
  <c r="AUO115" i="26"/>
  <c r="AUG115" i="26"/>
  <c r="ATZ115" i="26"/>
  <c r="ATR115" i="26"/>
  <c r="ATK115" i="26"/>
  <c r="BVJ114" i="26"/>
  <c r="BVC114" i="26"/>
  <c r="BUU114" i="26"/>
  <c r="BUN114" i="26"/>
  <c r="BUF114" i="26"/>
  <c r="BTY114" i="26"/>
  <c r="BTQ114" i="26"/>
  <c r="BTJ114" i="26"/>
  <c r="BTB114" i="26"/>
  <c r="BSU114" i="26"/>
  <c r="BSM114" i="26"/>
  <c r="BSF114" i="26"/>
  <c r="BRX114" i="26"/>
  <c r="BRQ114" i="26"/>
  <c r="BRI114" i="26"/>
  <c r="BRB114" i="26"/>
  <c r="BQT114" i="26"/>
  <c r="BQM114" i="26"/>
  <c r="BQE114" i="26"/>
  <c r="BPX114" i="26"/>
  <c r="BPP114" i="26"/>
  <c r="BPI114" i="26"/>
  <c r="BPA114" i="26"/>
  <c r="BOT114" i="26"/>
  <c r="BOL114" i="26"/>
  <c r="BOE114" i="26"/>
  <c r="BNW114" i="26"/>
  <c r="BNP114" i="26"/>
  <c r="BNH114" i="26"/>
  <c r="BNA114" i="26"/>
  <c r="BMS114" i="26"/>
  <c r="BML114" i="26"/>
  <c r="BMD114" i="26"/>
  <c r="BLW114" i="26"/>
  <c r="BLO114" i="26"/>
  <c r="BLH114" i="26"/>
  <c r="BKZ114" i="26"/>
  <c r="BKS114" i="26"/>
  <c r="BKK114" i="26"/>
  <c r="BKD114" i="26"/>
  <c r="BJV114" i="26"/>
  <c r="BJO114" i="26"/>
  <c r="BJG114" i="26"/>
  <c r="BIZ114" i="26"/>
  <c r="BIR114" i="26"/>
  <c r="BIK114" i="26"/>
  <c r="BIC114" i="26"/>
  <c r="BHV114" i="26"/>
  <c r="BHN114" i="26"/>
  <c r="BHG114" i="26"/>
  <c r="BGY114" i="26"/>
  <c r="BGR114" i="26"/>
  <c r="BGJ114" i="26"/>
  <c r="BGC114" i="26"/>
  <c r="BFU114" i="26"/>
  <c r="BFN114" i="26"/>
  <c r="BFF114" i="26"/>
  <c r="BEY114" i="26"/>
  <c r="BEQ114" i="26"/>
  <c r="BEJ114" i="26"/>
  <c r="BEB114" i="26"/>
  <c r="BDU114" i="26"/>
  <c r="BDM114" i="26"/>
  <c r="BDF114" i="26"/>
  <c r="BCX114" i="26"/>
  <c r="BCQ114" i="26"/>
  <c r="BCI114" i="26"/>
  <c r="BCB114" i="26"/>
  <c r="BBT114" i="26"/>
  <c r="BBM114" i="26"/>
  <c r="BBE114" i="26"/>
  <c r="BAX114" i="26"/>
  <c r="BAP114" i="26"/>
  <c r="BAI114" i="26"/>
  <c r="BAA114" i="26"/>
  <c r="AZT114" i="26"/>
  <c r="AZL114" i="26"/>
  <c r="AZE114" i="26"/>
  <c r="AYW114" i="26"/>
  <c r="AYP114" i="26"/>
  <c r="AYH114" i="26"/>
  <c r="AYA114" i="26"/>
  <c r="AXS114" i="26"/>
  <c r="AXL114" i="26"/>
  <c r="AXD114" i="26"/>
  <c r="AWW114" i="26"/>
  <c r="AWO114" i="26"/>
  <c r="AWH114" i="26"/>
  <c r="AVZ114" i="26"/>
  <c r="AVS114" i="26"/>
  <c r="AVK114" i="26"/>
  <c r="AVD114" i="26"/>
  <c r="AUV114" i="26"/>
  <c r="AUO114" i="26"/>
  <c r="AUG114" i="26"/>
  <c r="ATZ114" i="26"/>
  <c r="ATR114" i="26"/>
  <c r="ATK114" i="26"/>
  <c r="BVJ113" i="26"/>
  <c r="BVC113" i="26"/>
  <c r="BUU113" i="26"/>
  <c r="BUN113" i="26"/>
  <c r="BUF113" i="26"/>
  <c r="BTY113" i="26"/>
  <c r="BTQ113" i="26"/>
  <c r="BTJ113" i="26"/>
  <c r="BTB113" i="26"/>
  <c r="BSU113" i="26"/>
  <c r="BSM113" i="26"/>
  <c r="BSF113" i="26"/>
  <c r="BRX113" i="26"/>
  <c r="BRQ113" i="26"/>
  <c r="BRI113" i="26"/>
  <c r="BRB113" i="26"/>
  <c r="BQT113" i="26"/>
  <c r="BQM113" i="26"/>
  <c r="BQE113" i="26"/>
  <c r="BPX113" i="26"/>
  <c r="BPP113" i="26"/>
  <c r="BPI113" i="26"/>
  <c r="BPA113" i="26"/>
  <c r="BOT113" i="26"/>
  <c r="BOL113" i="26"/>
  <c r="BOE113" i="26"/>
  <c r="BNW113" i="26"/>
  <c r="BNP113" i="26"/>
  <c r="BNH113" i="26"/>
  <c r="BNA113" i="26"/>
  <c r="BMS113" i="26"/>
  <c r="BML113" i="26"/>
  <c r="BMD113" i="26"/>
  <c r="BLW113" i="26"/>
  <c r="BLO113" i="26"/>
  <c r="BLH113" i="26"/>
  <c r="BKZ113" i="26"/>
  <c r="BKS113" i="26"/>
  <c r="BKK113" i="26"/>
  <c r="BKD113" i="26"/>
  <c r="BJV113" i="26"/>
  <c r="BJO113" i="26"/>
  <c r="BJG113" i="26"/>
  <c r="BIZ113" i="26"/>
  <c r="BIR113" i="26"/>
  <c r="BIK113" i="26"/>
  <c r="BIC113" i="26"/>
  <c r="BHV113" i="26"/>
  <c r="BHN113" i="26"/>
  <c r="BHG113" i="26"/>
  <c r="BGY113" i="26"/>
  <c r="BGR113" i="26"/>
  <c r="BGJ113" i="26"/>
  <c r="BGC113" i="26"/>
  <c r="BFU113" i="26"/>
  <c r="BFN113" i="26"/>
  <c r="BFF113" i="26"/>
  <c r="BEY113" i="26"/>
  <c r="BEQ113" i="26"/>
  <c r="BEJ113" i="26"/>
  <c r="BEB113" i="26"/>
  <c r="BDU113" i="26"/>
  <c r="BDM113" i="26"/>
  <c r="BDF113" i="26"/>
  <c r="BCX113" i="26"/>
  <c r="BCQ113" i="26"/>
  <c r="BCI113" i="26"/>
  <c r="BCB113" i="26"/>
  <c r="BBT113" i="26"/>
  <c r="BBM113" i="26"/>
  <c r="BBE113" i="26"/>
  <c r="BAX113" i="26"/>
  <c r="BAP113" i="26"/>
  <c r="BAI113" i="26"/>
  <c r="BAA113" i="26"/>
  <c r="AZT113" i="26"/>
  <c r="AZL113" i="26"/>
  <c r="AZE113" i="26"/>
  <c r="AYW113" i="26"/>
  <c r="AYP113" i="26"/>
  <c r="AYH113" i="26"/>
  <c r="AYA113" i="26"/>
  <c r="AXS113" i="26"/>
  <c r="AXL113" i="26"/>
  <c r="AXD113" i="26"/>
  <c r="AWW113" i="26"/>
  <c r="AWO113" i="26"/>
  <c r="AWH113" i="26"/>
  <c r="AVZ113" i="26"/>
  <c r="AVS113" i="26"/>
  <c r="AVK113" i="26"/>
  <c r="AVD113" i="26"/>
  <c r="AUV113" i="26"/>
  <c r="AUO113" i="26"/>
  <c r="AUG113" i="26"/>
  <c r="ATZ113" i="26"/>
  <c r="ATR113" i="26"/>
  <c r="ATK113" i="26"/>
  <c r="BVL112" i="26"/>
  <c r="BVK112" i="26"/>
  <c r="BVI112" i="26"/>
  <c r="BVH112" i="26"/>
  <c r="BVG112" i="26"/>
  <c r="BVF112" i="26"/>
  <c r="BVE112" i="26"/>
  <c r="BVD112" i="26"/>
  <c r="BVB112" i="26"/>
  <c r="BVA112" i="26"/>
  <c r="BUZ112" i="26"/>
  <c r="BUY112" i="26"/>
  <c r="BUW112" i="26"/>
  <c r="BUV112" i="26"/>
  <c r="BUT112" i="26"/>
  <c r="BUS112" i="26"/>
  <c r="BUR112" i="26"/>
  <c r="BUQ112" i="26"/>
  <c r="BUP112" i="26"/>
  <c r="BUO112" i="26"/>
  <c r="BUM112" i="26"/>
  <c r="BUL112" i="26"/>
  <c r="BUK112" i="26"/>
  <c r="BUJ112" i="26"/>
  <c r="BUH112" i="26"/>
  <c r="BUG112" i="26"/>
  <c r="BUE112" i="26"/>
  <c r="BUD112" i="26"/>
  <c r="BUC112" i="26"/>
  <c r="BUB112" i="26"/>
  <c r="BUA112" i="26"/>
  <c r="BTZ112" i="26"/>
  <c r="BTX112" i="26"/>
  <c r="BTW112" i="26"/>
  <c r="BTV112" i="26"/>
  <c r="BTU112" i="26"/>
  <c r="BTS112" i="26"/>
  <c r="BTR112" i="26"/>
  <c r="BTP112" i="26"/>
  <c r="BTO112" i="26"/>
  <c r="BTN112" i="26"/>
  <c r="BTM112" i="26"/>
  <c r="BTL112" i="26"/>
  <c r="BTK112" i="26"/>
  <c r="BTI112" i="26"/>
  <c r="BTH112" i="26"/>
  <c r="BTG112" i="26"/>
  <c r="BTF112" i="26"/>
  <c r="BTD112" i="26"/>
  <c r="BTC112" i="26"/>
  <c r="BTA112" i="26"/>
  <c r="BSZ112" i="26"/>
  <c r="BSY112" i="26"/>
  <c r="BSX112" i="26"/>
  <c r="BSW112" i="26"/>
  <c r="BSV112" i="26"/>
  <c r="BST112" i="26"/>
  <c r="BSS112" i="26"/>
  <c r="BSR112" i="26"/>
  <c r="BSQ112" i="26"/>
  <c r="BSO112" i="26"/>
  <c r="BSN112" i="26"/>
  <c r="BSL112" i="26"/>
  <c r="BSK112" i="26"/>
  <c r="BSJ112" i="26"/>
  <c r="BSI112" i="26"/>
  <c r="BSH112" i="26"/>
  <c r="BSG112" i="26"/>
  <c r="BSE112" i="26"/>
  <c r="BSD112" i="26"/>
  <c r="BSC112" i="26"/>
  <c r="BSB112" i="26"/>
  <c r="BRZ112" i="26"/>
  <c r="BRY112" i="26"/>
  <c r="BRW112" i="26"/>
  <c r="BRV112" i="26"/>
  <c r="BRU112" i="26"/>
  <c r="BRT112" i="26"/>
  <c r="BRS112" i="26"/>
  <c r="BRR112" i="26"/>
  <c r="BRP112" i="26"/>
  <c r="BRO112" i="26"/>
  <c r="BRN112" i="26"/>
  <c r="BRM112" i="26"/>
  <c r="BRK112" i="26"/>
  <c r="BRJ112" i="26"/>
  <c r="BRH112" i="26"/>
  <c r="BRG112" i="26"/>
  <c r="BRF112" i="26"/>
  <c r="BRE112" i="26"/>
  <c r="BRD112" i="26"/>
  <c r="BRC112" i="26"/>
  <c r="BRA112" i="26"/>
  <c r="BQZ112" i="26"/>
  <c r="BQY112" i="26"/>
  <c r="BQX112" i="26"/>
  <c r="BQV112" i="26"/>
  <c r="BQU112" i="26"/>
  <c r="BQS112" i="26"/>
  <c r="BQR112" i="26"/>
  <c r="BQQ112" i="26"/>
  <c r="BQP112" i="26"/>
  <c r="BQO112" i="26"/>
  <c r="BQN112" i="26"/>
  <c r="BQL112" i="26"/>
  <c r="BQK112" i="26"/>
  <c r="BQJ112" i="26"/>
  <c r="BQI112" i="26"/>
  <c r="BQG112" i="26"/>
  <c r="BQF112" i="26"/>
  <c r="BQD112" i="26"/>
  <c r="BQC112" i="26"/>
  <c r="BQB112" i="26"/>
  <c r="BQA112" i="26"/>
  <c r="BPZ112" i="26"/>
  <c r="BPY112" i="26"/>
  <c r="BPW112" i="26"/>
  <c r="BPV112" i="26"/>
  <c r="BPU112" i="26"/>
  <c r="BPT112" i="26"/>
  <c r="BPR112" i="26"/>
  <c r="BPQ112" i="26"/>
  <c r="BPO112" i="26"/>
  <c r="BPN112" i="26"/>
  <c r="BPM112" i="26"/>
  <c r="BPL112" i="26"/>
  <c r="BPK112" i="26"/>
  <c r="BPJ112" i="26"/>
  <c r="BPH112" i="26"/>
  <c r="BPG112" i="26"/>
  <c r="BPF112" i="26"/>
  <c r="BPE112" i="26"/>
  <c r="BPC112" i="26"/>
  <c r="BPB112" i="26"/>
  <c r="BOZ112" i="26"/>
  <c r="BOY112" i="26"/>
  <c r="BOX112" i="26"/>
  <c r="BOW112" i="26"/>
  <c r="BOV112" i="26"/>
  <c r="BOU112" i="26"/>
  <c r="BOS112" i="26"/>
  <c r="BOR112" i="26"/>
  <c r="BOQ112" i="26"/>
  <c r="BOP112" i="26"/>
  <c r="BON112" i="26"/>
  <c r="BOM112" i="26"/>
  <c r="BOK112" i="26"/>
  <c r="BOJ112" i="26"/>
  <c r="BOI112" i="26"/>
  <c r="BOH112" i="26"/>
  <c r="BOG112" i="26"/>
  <c r="BOF112" i="26"/>
  <c r="BOD112" i="26"/>
  <c r="BOC112" i="26"/>
  <c r="BOB112" i="26"/>
  <c r="BOA112" i="26"/>
  <c r="BNY112" i="26"/>
  <c r="BNX112" i="26"/>
  <c r="BNV112" i="26"/>
  <c r="BNU112" i="26"/>
  <c r="BNT112" i="26"/>
  <c r="BNS112" i="26"/>
  <c r="BNR112" i="26"/>
  <c r="BNQ112" i="26"/>
  <c r="BNO112" i="26"/>
  <c r="BNN112" i="26"/>
  <c r="BNM112" i="26"/>
  <c r="BNL112" i="26"/>
  <c r="BNJ112" i="26"/>
  <c r="BNI112" i="26"/>
  <c r="BNG112" i="26"/>
  <c r="BNF112" i="26"/>
  <c r="BNE112" i="26"/>
  <c r="BND112" i="26"/>
  <c r="BNC112" i="26"/>
  <c r="BNB112" i="26"/>
  <c r="BMZ112" i="26"/>
  <c r="BMY112" i="26"/>
  <c r="BMX112" i="26"/>
  <c r="BMW112" i="26"/>
  <c r="BMU112" i="26"/>
  <c r="BMT112" i="26"/>
  <c r="BMR112" i="26"/>
  <c r="BMQ112" i="26"/>
  <c r="BMP112" i="26"/>
  <c r="BMO112" i="26"/>
  <c r="BMN112" i="26"/>
  <c r="BMM112" i="26"/>
  <c r="BMK112" i="26"/>
  <c r="BMJ112" i="26"/>
  <c r="BMI112" i="26"/>
  <c r="BMH112" i="26"/>
  <c r="BMF112" i="26"/>
  <c r="BME112" i="26"/>
  <c r="BMC112" i="26"/>
  <c r="BMB112" i="26"/>
  <c r="BMA112" i="26"/>
  <c r="BLZ112" i="26"/>
  <c r="BLY112" i="26"/>
  <c r="BLX112" i="26"/>
  <c r="BLV112" i="26"/>
  <c r="BLU112" i="26"/>
  <c r="BLT112" i="26"/>
  <c r="BLS112" i="26"/>
  <c r="BLQ112" i="26"/>
  <c r="BLP112" i="26"/>
  <c r="BLN112" i="26"/>
  <c r="BLM112" i="26"/>
  <c r="BLL112" i="26"/>
  <c r="BLK112" i="26"/>
  <c r="BLJ112" i="26"/>
  <c r="BLI112" i="26"/>
  <c r="BLG112" i="26"/>
  <c r="BLF112" i="26"/>
  <c r="BLE112" i="26"/>
  <c r="BLD112" i="26"/>
  <c r="BLB112" i="26"/>
  <c r="BLA112" i="26"/>
  <c r="BKY112" i="26"/>
  <c r="BKX112" i="26"/>
  <c r="BKW112" i="26"/>
  <c r="BKV112" i="26"/>
  <c r="BKU112" i="26"/>
  <c r="BKT112" i="26"/>
  <c r="BKR112" i="26"/>
  <c r="BKQ112" i="26"/>
  <c r="BKP112" i="26"/>
  <c r="BKO112" i="26"/>
  <c r="BKM112" i="26"/>
  <c r="BKL112" i="26"/>
  <c r="BKJ112" i="26"/>
  <c r="BKI112" i="26"/>
  <c r="BKH112" i="26"/>
  <c r="BKG112" i="26"/>
  <c r="BKF112" i="26"/>
  <c r="BKE112" i="26"/>
  <c r="BKC112" i="26"/>
  <c r="BKB112" i="26"/>
  <c r="BKA112" i="26"/>
  <c r="BJZ112" i="26"/>
  <c r="BJX112" i="26"/>
  <c r="BJW112" i="26"/>
  <c r="BJU112" i="26"/>
  <c r="BJT112" i="26"/>
  <c r="BJS112" i="26"/>
  <c r="BJR112" i="26"/>
  <c r="BJQ112" i="26"/>
  <c r="BJP112" i="26"/>
  <c r="BJN112" i="26"/>
  <c r="BJM112" i="26"/>
  <c r="BJL112" i="26"/>
  <c r="BJK112" i="26"/>
  <c r="BJI112" i="26"/>
  <c r="BJH112" i="26"/>
  <c r="BJF112" i="26"/>
  <c r="BJE112" i="26"/>
  <c r="BJD112" i="26"/>
  <c r="BJC112" i="26"/>
  <c r="BJB112" i="26"/>
  <c r="BJA112" i="26"/>
  <c r="BIY112" i="26"/>
  <c r="BIX112" i="26"/>
  <c r="BIW112" i="26"/>
  <c r="BIV112" i="26"/>
  <c r="BIT112" i="26"/>
  <c r="BIS112" i="26"/>
  <c r="BIQ112" i="26"/>
  <c r="BIP112" i="26"/>
  <c r="BIO112" i="26"/>
  <c r="BIN112" i="26"/>
  <c r="BIM112" i="26"/>
  <c r="BIL112" i="26"/>
  <c r="BIJ112" i="26"/>
  <c r="BII112" i="26"/>
  <c r="BIH112" i="26"/>
  <c r="BIG112" i="26"/>
  <c r="BIE112" i="26"/>
  <c r="BID112" i="26"/>
  <c r="BIB112" i="26"/>
  <c r="BIA112" i="26"/>
  <c r="BHZ112" i="26"/>
  <c r="BHY112" i="26"/>
  <c r="BHX112" i="26"/>
  <c r="BHW112" i="26"/>
  <c r="BHU112" i="26"/>
  <c r="BHT112" i="26"/>
  <c r="BHS112" i="26"/>
  <c r="BHR112" i="26"/>
  <c r="BHP112" i="26"/>
  <c r="BHO112" i="26"/>
  <c r="BHM112" i="26"/>
  <c r="BHL112" i="26"/>
  <c r="BHK112" i="26"/>
  <c r="BHJ112" i="26"/>
  <c r="BHI112" i="26"/>
  <c r="BHH112" i="26"/>
  <c r="BHF112" i="26"/>
  <c r="BHE112" i="26"/>
  <c r="BHD112" i="26"/>
  <c r="BHC112" i="26"/>
  <c r="BHA112" i="26"/>
  <c r="BGZ112" i="26"/>
  <c r="BGX112" i="26"/>
  <c r="BGW112" i="26"/>
  <c r="BGV112" i="26"/>
  <c r="BGU112" i="26"/>
  <c r="BGT112" i="26"/>
  <c r="BGS112" i="26"/>
  <c r="BGQ112" i="26"/>
  <c r="BGP112" i="26"/>
  <c r="BGO112" i="26"/>
  <c r="BGN112" i="26"/>
  <c r="BGL112" i="26"/>
  <c r="BGK112" i="26"/>
  <c r="BGI112" i="26"/>
  <c r="BGH112" i="26"/>
  <c r="BGG112" i="26"/>
  <c r="BGF112" i="26"/>
  <c r="BGE112" i="26"/>
  <c r="BGD112" i="26"/>
  <c r="BGB112" i="26"/>
  <c r="BGA112" i="26"/>
  <c r="BFZ112" i="26"/>
  <c r="BFY112" i="26"/>
  <c r="BFW112" i="26"/>
  <c r="BFV112" i="26"/>
  <c r="BFT112" i="26"/>
  <c r="BFS112" i="26"/>
  <c r="BFR112" i="26"/>
  <c r="BFQ112" i="26"/>
  <c r="BFP112" i="26"/>
  <c r="BFO112" i="26"/>
  <c r="BFM112" i="26"/>
  <c r="BFL112" i="26"/>
  <c r="BFK112" i="26"/>
  <c r="BFJ112" i="26"/>
  <c r="BFH112" i="26"/>
  <c r="BFG112" i="26"/>
  <c r="BFE112" i="26"/>
  <c r="BFD112" i="26"/>
  <c r="BFC112" i="26"/>
  <c r="BFB112" i="26"/>
  <c r="BFA112" i="26"/>
  <c r="BEZ112" i="26"/>
  <c r="BEX112" i="26"/>
  <c r="BEW112" i="26"/>
  <c r="BEV112" i="26"/>
  <c r="BEU112" i="26"/>
  <c r="BES112" i="26"/>
  <c r="BER112" i="26"/>
  <c r="BEP112" i="26"/>
  <c r="BEO112" i="26"/>
  <c r="BEN112" i="26"/>
  <c r="BEM112" i="26"/>
  <c r="BEL112" i="26"/>
  <c r="BEK112" i="26"/>
  <c r="BEI112" i="26"/>
  <c r="BEH112" i="26"/>
  <c r="BEG112" i="26"/>
  <c r="BEF112" i="26"/>
  <c r="BED112" i="26"/>
  <c r="BEC112" i="26"/>
  <c r="BEA112" i="26"/>
  <c r="BDZ112" i="26"/>
  <c r="BDY112" i="26"/>
  <c r="BDX112" i="26"/>
  <c r="BDW112" i="26"/>
  <c r="BDV112" i="26"/>
  <c r="BDT112" i="26"/>
  <c r="BDS112" i="26"/>
  <c r="BDR112" i="26"/>
  <c r="BDQ112" i="26"/>
  <c r="BDO112" i="26"/>
  <c r="BDN112" i="26"/>
  <c r="BDL112" i="26"/>
  <c r="BDK112" i="26"/>
  <c r="BDJ112" i="26"/>
  <c r="BDI112" i="26"/>
  <c r="BDH112" i="26"/>
  <c r="BDG112" i="26"/>
  <c r="BDE112" i="26"/>
  <c r="BDD112" i="26"/>
  <c r="BDC112" i="26"/>
  <c r="BDB112" i="26"/>
  <c r="BCZ112" i="26"/>
  <c r="BCY112" i="26"/>
  <c r="BCW112" i="26"/>
  <c r="BCV112" i="26"/>
  <c r="BCU112" i="26"/>
  <c r="BCT112" i="26"/>
  <c r="BCS112" i="26"/>
  <c r="BCR112" i="26"/>
  <c r="BCP112" i="26"/>
  <c r="BCO112" i="26"/>
  <c r="BCN112" i="26"/>
  <c r="BCM112" i="26"/>
  <c r="BCK112" i="26"/>
  <c r="BCJ112" i="26"/>
  <c r="BCH112" i="26"/>
  <c r="BCG112" i="26"/>
  <c r="BCF112" i="26"/>
  <c r="BCE112" i="26"/>
  <c r="BCD112" i="26"/>
  <c r="BCC112" i="26"/>
  <c r="BCA112" i="26"/>
  <c r="BBZ112" i="26"/>
  <c r="BBY112" i="26"/>
  <c r="BBX112" i="26"/>
  <c r="BBV112" i="26"/>
  <c r="BBU112" i="26"/>
  <c r="BBS112" i="26"/>
  <c r="BBR112" i="26"/>
  <c r="BBQ112" i="26"/>
  <c r="BBP112" i="26"/>
  <c r="BBO112" i="26"/>
  <c r="BBN112" i="26"/>
  <c r="BBL112" i="26"/>
  <c r="BBK112" i="26"/>
  <c r="BBJ112" i="26"/>
  <c r="BBI112" i="26"/>
  <c r="BBG112" i="26"/>
  <c r="BBF112" i="26"/>
  <c r="BBD112" i="26"/>
  <c r="BBC112" i="26"/>
  <c r="BBB112" i="26"/>
  <c r="BBA112" i="26"/>
  <c r="BAZ112" i="26"/>
  <c r="BAY112" i="26"/>
  <c r="BAW112" i="26"/>
  <c r="BAV112" i="26"/>
  <c r="BAU112" i="26"/>
  <c r="BAT112" i="26"/>
  <c r="BAR112" i="26"/>
  <c r="BAQ112" i="26"/>
  <c r="BAO112" i="26"/>
  <c r="BAN112" i="26"/>
  <c r="BAM112" i="26"/>
  <c r="BAL112" i="26"/>
  <c r="BAK112" i="26"/>
  <c r="BAJ112" i="26"/>
  <c r="BAH112" i="26"/>
  <c r="BAG112" i="26"/>
  <c r="BAF112" i="26"/>
  <c r="BAE112" i="26"/>
  <c r="BAC112" i="26"/>
  <c r="BAB112" i="26"/>
  <c r="AZZ112" i="26"/>
  <c r="AZY112" i="26"/>
  <c r="AZX112" i="26"/>
  <c r="AZW112" i="26"/>
  <c r="AZV112" i="26"/>
  <c r="AZU112" i="26"/>
  <c r="AZS112" i="26"/>
  <c r="AZR112" i="26"/>
  <c r="AZQ112" i="26"/>
  <c r="AZP112" i="26"/>
  <c r="AZN112" i="26"/>
  <c r="AZM112" i="26"/>
  <c r="AZK112" i="26"/>
  <c r="AZJ112" i="26"/>
  <c r="AZI112" i="26"/>
  <c r="AZH112" i="26"/>
  <c r="AZG112" i="26"/>
  <c r="AZF112" i="26"/>
  <c r="AZD112" i="26"/>
  <c r="AZC112" i="26"/>
  <c r="AZB112" i="26"/>
  <c r="AZA112" i="26"/>
  <c r="AYY112" i="26"/>
  <c r="AYX112" i="26"/>
  <c r="AYV112" i="26"/>
  <c r="AYU112" i="26"/>
  <c r="AYT112" i="26"/>
  <c r="AYS112" i="26"/>
  <c r="AYR112" i="26"/>
  <c r="AYQ112" i="26"/>
  <c r="AYO112" i="26"/>
  <c r="AYN112" i="26"/>
  <c r="AYM112" i="26"/>
  <c r="AYL112" i="26"/>
  <c r="AYJ112" i="26"/>
  <c r="AYI112" i="26"/>
  <c r="AYG112" i="26"/>
  <c r="AYF112" i="26"/>
  <c r="AYE112" i="26"/>
  <c r="AYD112" i="26"/>
  <c r="AYC112" i="26"/>
  <c r="AYB112" i="26"/>
  <c r="AXZ112" i="26"/>
  <c r="AXY112" i="26"/>
  <c r="AXX112" i="26"/>
  <c r="AXW112" i="26"/>
  <c r="AXU112" i="26"/>
  <c r="AXT112" i="26"/>
  <c r="AXR112" i="26"/>
  <c r="AXQ112" i="26"/>
  <c r="AXP112" i="26"/>
  <c r="AXO112" i="26"/>
  <c r="AXN112" i="26"/>
  <c r="AXM112" i="26"/>
  <c r="AXK112" i="26"/>
  <c r="AXJ112" i="26"/>
  <c r="AXI112" i="26"/>
  <c r="AXH112" i="26"/>
  <c r="AXF112" i="26"/>
  <c r="AXE112" i="26"/>
  <c r="AXC112" i="26"/>
  <c r="AXB112" i="26"/>
  <c r="AXA112" i="26"/>
  <c r="AWZ112" i="26"/>
  <c r="AWY112" i="26"/>
  <c r="AWX112" i="26"/>
  <c r="AWV112" i="26"/>
  <c r="AWU112" i="26"/>
  <c r="AWT112" i="26"/>
  <c r="AWS112" i="26"/>
  <c r="AWQ112" i="26"/>
  <c r="AWP112" i="26"/>
  <c r="AWN112" i="26"/>
  <c r="AWM112" i="26"/>
  <c r="AWL112" i="26"/>
  <c r="AWK112" i="26"/>
  <c r="AWJ112" i="26"/>
  <c r="AWI112" i="26"/>
  <c r="AWG112" i="26"/>
  <c r="AWF112" i="26"/>
  <c r="AWE112" i="26"/>
  <c r="AWD112" i="26"/>
  <c r="AWB112" i="26"/>
  <c r="AWA112" i="26"/>
  <c r="AVY112" i="26"/>
  <c r="AVX112" i="26"/>
  <c r="AVW112" i="26"/>
  <c r="AVV112" i="26"/>
  <c r="AVU112" i="26"/>
  <c r="AVT112" i="26"/>
  <c r="AVR112" i="26"/>
  <c r="AVQ112" i="26"/>
  <c r="AVP112" i="26"/>
  <c r="AVO112" i="26"/>
  <c r="AVM112" i="26"/>
  <c r="AVL112" i="26"/>
  <c r="AVJ112" i="26"/>
  <c r="AVI112" i="26"/>
  <c r="AVH112" i="26"/>
  <c r="AVG112" i="26"/>
  <c r="AVF112" i="26"/>
  <c r="AVE112" i="26"/>
  <c r="AVC112" i="26"/>
  <c r="AVB112" i="26"/>
  <c r="AVA112" i="26"/>
  <c r="AUZ112" i="26"/>
  <c r="AUX112" i="26"/>
  <c r="AUW112" i="26"/>
  <c r="AUU112" i="26"/>
  <c r="AUT112" i="26"/>
  <c r="AUS112" i="26"/>
  <c r="AUR112" i="26"/>
  <c r="AUQ112" i="26"/>
  <c r="AUP112" i="26"/>
  <c r="AUN112" i="26"/>
  <c r="AUM112" i="26"/>
  <c r="AUL112" i="26"/>
  <c r="AUK112" i="26"/>
  <c r="AUI112" i="26"/>
  <c r="AUH112" i="26"/>
  <c r="AUF112" i="26"/>
  <c r="AUE112" i="26"/>
  <c r="AUD112" i="26"/>
  <c r="AUC112" i="26"/>
  <c r="AUB112" i="26"/>
  <c r="AUA112" i="26"/>
  <c r="ATY112" i="26"/>
  <c r="ATX112" i="26"/>
  <c r="ATW112" i="26"/>
  <c r="ATV112" i="26"/>
  <c r="ATT112" i="26"/>
  <c r="ATS112" i="26"/>
  <c r="ATQ112" i="26"/>
  <c r="ATP112" i="26"/>
  <c r="ATO112" i="26"/>
  <c r="ATN112" i="26"/>
  <c r="ATM112" i="26"/>
  <c r="ATL112" i="26"/>
  <c r="ATJ112" i="26"/>
  <c r="ATI112" i="26"/>
  <c r="ATH112" i="26"/>
  <c r="ATG112" i="26"/>
  <c r="BVJ111" i="26"/>
  <c r="BVC111" i="26"/>
  <c r="BUU111" i="26"/>
  <c r="BUN111" i="26"/>
  <c r="BUF111" i="26"/>
  <c r="BTY111" i="26"/>
  <c r="BTQ111" i="26"/>
  <c r="BTJ111" i="26"/>
  <c r="BTB111" i="26"/>
  <c r="BSU111" i="26"/>
  <c r="BSM111" i="26"/>
  <c r="BSF111" i="26"/>
  <c r="BRX111" i="26"/>
  <c r="BRQ111" i="26"/>
  <c r="BRI111" i="26"/>
  <c r="BRB111" i="26"/>
  <c r="BQT111" i="26"/>
  <c r="BQM111" i="26"/>
  <c r="BQE111" i="26"/>
  <c r="BPX111" i="26"/>
  <c r="BPP111" i="26"/>
  <c r="BPI111" i="26"/>
  <c r="BPA111" i="26"/>
  <c r="BOT111" i="26"/>
  <c r="BOL111" i="26"/>
  <c r="BOE111" i="26"/>
  <c r="BNW111" i="26"/>
  <c r="BNP111" i="26"/>
  <c r="BNH111" i="26"/>
  <c r="BNA111" i="26"/>
  <c r="BMS111" i="26"/>
  <c r="BML111" i="26"/>
  <c r="BMD111" i="26"/>
  <c r="BLW111" i="26"/>
  <c r="BLO111" i="26"/>
  <c r="BLH111" i="26"/>
  <c r="BKZ111" i="26"/>
  <c r="BKS111" i="26"/>
  <c r="BKK111" i="26"/>
  <c r="BKD111" i="26"/>
  <c r="BJV111" i="26"/>
  <c r="BJO111" i="26"/>
  <c r="BJG111" i="26"/>
  <c r="BIZ111" i="26"/>
  <c r="BIR111" i="26"/>
  <c r="BIK111" i="26"/>
  <c r="BIC111" i="26"/>
  <c r="BHV111" i="26"/>
  <c r="BHN111" i="26"/>
  <c r="BHG111" i="26"/>
  <c r="BGY111" i="26"/>
  <c r="BGR111" i="26"/>
  <c r="BGJ111" i="26"/>
  <c r="BGC111" i="26"/>
  <c r="BFU111" i="26"/>
  <c r="BFN111" i="26"/>
  <c r="BFF111" i="26"/>
  <c r="BEY111" i="26"/>
  <c r="BEQ111" i="26"/>
  <c r="BEJ111" i="26"/>
  <c r="BEB111" i="26"/>
  <c r="BDU111" i="26"/>
  <c r="BDM111" i="26"/>
  <c r="BDF111" i="26"/>
  <c r="BCX111" i="26"/>
  <c r="BCQ111" i="26"/>
  <c r="BCI111" i="26"/>
  <c r="BCB111" i="26"/>
  <c r="BBT111" i="26"/>
  <c r="BBM111" i="26"/>
  <c r="BBE111" i="26"/>
  <c r="BAX111" i="26"/>
  <c r="BAP111" i="26"/>
  <c r="BAI111" i="26"/>
  <c r="BAA111" i="26"/>
  <c r="AZT111" i="26"/>
  <c r="AZL111" i="26"/>
  <c r="AZE111" i="26"/>
  <c r="AYW111" i="26"/>
  <c r="AYP111" i="26"/>
  <c r="AYH111" i="26"/>
  <c r="AYA111" i="26"/>
  <c r="AXS111" i="26"/>
  <c r="AXL111" i="26"/>
  <c r="AXD111" i="26"/>
  <c r="AWW111" i="26"/>
  <c r="AWO111" i="26"/>
  <c r="AWH111" i="26"/>
  <c r="AVZ111" i="26"/>
  <c r="AVS111" i="26"/>
  <c r="AVK111" i="26"/>
  <c r="AVD111" i="26"/>
  <c r="AUV111" i="26"/>
  <c r="AUO111" i="26"/>
  <c r="AUG111" i="26"/>
  <c r="ATZ111" i="26"/>
  <c r="ATR111" i="26"/>
  <c r="ATK111" i="26"/>
  <c r="BVJ110" i="26"/>
  <c r="BVC110" i="26"/>
  <c r="BUU110" i="26"/>
  <c r="BUN110" i="26"/>
  <c r="BUF110" i="26"/>
  <c r="BTY110" i="26"/>
  <c r="BTQ110" i="26"/>
  <c r="BTJ110" i="26"/>
  <c r="BTB110" i="26"/>
  <c r="BSU110" i="26"/>
  <c r="BSM110" i="26"/>
  <c r="BSF110" i="26"/>
  <c r="BRX110" i="26"/>
  <c r="BRQ110" i="26"/>
  <c r="BRI110" i="26"/>
  <c r="BRB110" i="26"/>
  <c r="BQT110" i="26"/>
  <c r="BQM110" i="26"/>
  <c r="BQE110" i="26"/>
  <c r="BPX110" i="26"/>
  <c r="BPP110" i="26"/>
  <c r="BPI110" i="26"/>
  <c r="BPA110" i="26"/>
  <c r="BOT110" i="26"/>
  <c r="BOL110" i="26"/>
  <c r="BOE110" i="26"/>
  <c r="BNW110" i="26"/>
  <c r="BNP110" i="26"/>
  <c r="BNH110" i="26"/>
  <c r="BNA110" i="26"/>
  <c r="BMS110" i="26"/>
  <c r="BML110" i="26"/>
  <c r="BMD110" i="26"/>
  <c r="BLW110" i="26"/>
  <c r="BLO110" i="26"/>
  <c r="BLH110" i="26"/>
  <c r="BKZ110" i="26"/>
  <c r="BKS110" i="26"/>
  <c r="BKK110" i="26"/>
  <c r="BKD110" i="26"/>
  <c r="BJV110" i="26"/>
  <c r="BJO110" i="26"/>
  <c r="BJG110" i="26"/>
  <c r="BIZ110" i="26"/>
  <c r="BIR110" i="26"/>
  <c r="BIK110" i="26"/>
  <c r="BIC110" i="26"/>
  <c r="BHV110" i="26"/>
  <c r="BHN110" i="26"/>
  <c r="BHG110" i="26"/>
  <c r="BGY110" i="26"/>
  <c r="BGR110" i="26"/>
  <c r="BGJ110" i="26"/>
  <c r="BGC110" i="26"/>
  <c r="BFU110" i="26"/>
  <c r="BFN110" i="26"/>
  <c r="BFF110" i="26"/>
  <c r="BEY110" i="26"/>
  <c r="BEQ110" i="26"/>
  <c r="BEJ110" i="26"/>
  <c r="BEB110" i="26"/>
  <c r="BDU110" i="26"/>
  <c r="BDM110" i="26"/>
  <c r="BDF110" i="26"/>
  <c r="BCX110" i="26"/>
  <c r="BCQ110" i="26"/>
  <c r="BCI110" i="26"/>
  <c r="BCB110" i="26"/>
  <c r="BBT110" i="26"/>
  <c r="BBM110" i="26"/>
  <c r="BBE110" i="26"/>
  <c r="BAX110" i="26"/>
  <c r="BAP110" i="26"/>
  <c r="BAI110" i="26"/>
  <c r="BAA110" i="26"/>
  <c r="AZT110" i="26"/>
  <c r="AZL110" i="26"/>
  <c r="AZE110" i="26"/>
  <c r="AYW110" i="26"/>
  <c r="AYP110" i="26"/>
  <c r="AYH110" i="26"/>
  <c r="AYA110" i="26"/>
  <c r="AXS110" i="26"/>
  <c r="AXL110" i="26"/>
  <c r="AXD110" i="26"/>
  <c r="AWW110" i="26"/>
  <c r="AWO110" i="26"/>
  <c r="AWH110" i="26"/>
  <c r="AVZ110" i="26"/>
  <c r="AVS110" i="26"/>
  <c r="AVK110" i="26"/>
  <c r="AVD110" i="26"/>
  <c r="AUV110" i="26"/>
  <c r="AUO110" i="26"/>
  <c r="AUG110" i="26"/>
  <c r="ATZ110" i="26"/>
  <c r="ATR110" i="26"/>
  <c r="ATK110" i="26"/>
  <c r="BVJ109" i="26"/>
  <c r="BVC109" i="26"/>
  <c r="BUU109" i="26"/>
  <c r="BUN109" i="26"/>
  <c r="BUF109" i="26"/>
  <c r="BTY109" i="26"/>
  <c r="BTQ109" i="26"/>
  <c r="BTJ109" i="26"/>
  <c r="BTB109" i="26"/>
  <c r="BSU109" i="26"/>
  <c r="BSM109" i="26"/>
  <c r="BSF109" i="26"/>
  <c r="BRX109" i="26"/>
  <c r="BRQ109" i="26"/>
  <c r="BRI109" i="26"/>
  <c r="BRB109" i="26"/>
  <c r="BQT109" i="26"/>
  <c r="BQM109" i="26"/>
  <c r="BQE109" i="26"/>
  <c r="BPX109" i="26"/>
  <c r="BPP109" i="26"/>
  <c r="BPI109" i="26"/>
  <c r="BPA109" i="26"/>
  <c r="BOT109" i="26"/>
  <c r="BOL109" i="26"/>
  <c r="BOE109" i="26"/>
  <c r="BNW109" i="26"/>
  <c r="BNP109" i="26"/>
  <c r="BNH109" i="26"/>
  <c r="BNA109" i="26"/>
  <c r="BMS109" i="26"/>
  <c r="BML109" i="26"/>
  <c r="BMD109" i="26"/>
  <c r="BLW109" i="26"/>
  <c r="BLO109" i="26"/>
  <c r="BLH109" i="26"/>
  <c r="BKZ109" i="26"/>
  <c r="BKS109" i="26"/>
  <c r="BKK109" i="26"/>
  <c r="BKD109" i="26"/>
  <c r="BJV109" i="26"/>
  <c r="BJO109" i="26"/>
  <c r="BJG109" i="26"/>
  <c r="BIZ109" i="26"/>
  <c r="BIR109" i="26"/>
  <c r="BIK109" i="26"/>
  <c r="BIC109" i="26"/>
  <c r="BHV109" i="26"/>
  <c r="BHN109" i="26"/>
  <c r="BHG109" i="26"/>
  <c r="BGY109" i="26"/>
  <c r="BGR109" i="26"/>
  <c r="BGJ109" i="26"/>
  <c r="BGC109" i="26"/>
  <c r="BFU109" i="26"/>
  <c r="BFN109" i="26"/>
  <c r="BFF109" i="26"/>
  <c r="BEY109" i="26"/>
  <c r="BEQ109" i="26"/>
  <c r="BEJ109" i="26"/>
  <c r="BEB109" i="26"/>
  <c r="BDU109" i="26"/>
  <c r="BDM109" i="26"/>
  <c r="BDF109" i="26"/>
  <c r="BCX109" i="26"/>
  <c r="BCQ109" i="26"/>
  <c r="BCI109" i="26"/>
  <c r="BCB109" i="26"/>
  <c r="BBT109" i="26"/>
  <c r="BBM109" i="26"/>
  <c r="BBE109" i="26"/>
  <c r="BAX109" i="26"/>
  <c r="BAP109" i="26"/>
  <c r="BAI109" i="26"/>
  <c r="BAA109" i="26"/>
  <c r="AZT109" i="26"/>
  <c r="AZL109" i="26"/>
  <c r="AZE109" i="26"/>
  <c r="AYW109" i="26"/>
  <c r="AYP109" i="26"/>
  <c r="AYH109" i="26"/>
  <c r="AYA109" i="26"/>
  <c r="AXS109" i="26"/>
  <c r="AXL109" i="26"/>
  <c r="AXD109" i="26"/>
  <c r="AWW109" i="26"/>
  <c r="AWO109" i="26"/>
  <c r="AWH109" i="26"/>
  <c r="AVZ109" i="26"/>
  <c r="AVS109" i="26"/>
  <c r="AVK109" i="26"/>
  <c r="AVD109" i="26"/>
  <c r="AUV109" i="26"/>
  <c r="AUO109" i="26"/>
  <c r="AUG109" i="26"/>
  <c r="ATZ109" i="26"/>
  <c r="ATR109" i="26"/>
  <c r="ATK109" i="26"/>
  <c r="BVJ108" i="26"/>
  <c r="BVC108" i="26"/>
  <c r="BUU108" i="26"/>
  <c r="BUN108" i="26"/>
  <c r="BUF108" i="26"/>
  <c r="BTY108" i="26"/>
  <c r="BTQ108" i="26"/>
  <c r="BTJ108" i="26"/>
  <c r="BTB108" i="26"/>
  <c r="BSU108" i="26"/>
  <c r="BSM108" i="26"/>
  <c r="BSF108" i="26"/>
  <c r="BRX108" i="26"/>
  <c r="BRQ108" i="26"/>
  <c r="BRI108" i="26"/>
  <c r="BRB108" i="26"/>
  <c r="BQT108" i="26"/>
  <c r="BQM108" i="26"/>
  <c r="BQE108" i="26"/>
  <c r="BPX108" i="26"/>
  <c r="BPP108" i="26"/>
  <c r="BPI108" i="26"/>
  <c r="BPA108" i="26"/>
  <c r="BOT108" i="26"/>
  <c r="BOL108" i="26"/>
  <c r="BOE108" i="26"/>
  <c r="BNW108" i="26"/>
  <c r="BNP108" i="26"/>
  <c r="BNH108" i="26"/>
  <c r="BNA108" i="26"/>
  <c r="BMS108" i="26"/>
  <c r="BML108" i="26"/>
  <c r="BMD108" i="26"/>
  <c r="BLW108" i="26"/>
  <c r="BLO108" i="26"/>
  <c r="BLH108" i="26"/>
  <c r="BKZ108" i="26"/>
  <c r="BKS108" i="26"/>
  <c r="BKK108" i="26"/>
  <c r="BKD108" i="26"/>
  <c r="BJV108" i="26"/>
  <c r="BJO108" i="26"/>
  <c r="BJG108" i="26"/>
  <c r="BIZ108" i="26"/>
  <c r="BIR108" i="26"/>
  <c r="BIK108" i="26"/>
  <c r="BIC108" i="26"/>
  <c r="BHV108" i="26"/>
  <c r="BHN108" i="26"/>
  <c r="BHG108" i="26"/>
  <c r="BGY108" i="26"/>
  <c r="BGR108" i="26"/>
  <c r="BGJ108" i="26"/>
  <c r="BGC108" i="26"/>
  <c r="BFU108" i="26"/>
  <c r="BFN108" i="26"/>
  <c r="BFF108" i="26"/>
  <c r="BEY108" i="26"/>
  <c r="BEQ108" i="26"/>
  <c r="BEJ108" i="26"/>
  <c r="BEB108" i="26"/>
  <c r="BDU108" i="26"/>
  <c r="BDM108" i="26"/>
  <c r="BDF108" i="26"/>
  <c r="BCX108" i="26"/>
  <c r="BCQ108" i="26"/>
  <c r="BCI108" i="26"/>
  <c r="BCB108" i="26"/>
  <c r="BBT108" i="26"/>
  <c r="BBM108" i="26"/>
  <c r="BBE108" i="26"/>
  <c r="BAX108" i="26"/>
  <c r="BAP108" i="26"/>
  <c r="BAI108" i="26"/>
  <c r="BAA108" i="26"/>
  <c r="AZT108" i="26"/>
  <c r="AZL108" i="26"/>
  <c r="AZE108" i="26"/>
  <c r="AYW108" i="26"/>
  <c r="AYP108" i="26"/>
  <c r="AYH108" i="26"/>
  <c r="AYA108" i="26"/>
  <c r="AXS108" i="26"/>
  <c r="AXL108" i="26"/>
  <c r="AXD108" i="26"/>
  <c r="AWW108" i="26"/>
  <c r="AWO108" i="26"/>
  <c r="AWH108" i="26"/>
  <c r="AVZ108" i="26"/>
  <c r="AVS108" i="26"/>
  <c r="AVK108" i="26"/>
  <c r="AVD108" i="26"/>
  <c r="AUV108" i="26"/>
  <c r="AUO108" i="26"/>
  <c r="AUG108" i="26"/>
  <c r="ATZ108" i="26"/>
  <c r="ATR108" i="26"/>
  <c r="ATK108" i="26"/>
  <c r="BVJ106" i="26"/>
  <c r="BVC106" i="26"/>
  <c r="BUU106" i="26"/>
  <c r="BUN106" i="26"/>
  <c r="BUF106" i="26"/>
  <c r="BTY106" i="26"/>
  <c r="BTQ106" i="26"/>
  <c r="BTJ106" i="26"/>
  <c r="BTB106" i="26"/>
  <c r="BSU106" i="26"/>
  <c r="BSM106" i="26"/>
  <c r="BSF106" i="26"/>
  <c r="BRX106" i="26"/>
  <c r="BRQ106" i="26"/>
  <c r="BRI106" i="26"/>
  <c r="BRB106" i="26"/>
  <c r="BQT106" i="26"/>
  <c r="BQM106" i="26"/>
  <c r="BQE106" i="26"/>
  <c r="BPX106" i="26"/>
  <c r="BPP106" i="26"/>
  <c r="BPI106" i="26"/>
  <c r="BPA106" i="26"/>
  <c r="BOT106" i="26"/>
  <c r="BOL106" i="26"/>
  <c r="BOE106" i="26"/>
  <c r="BNW106" i="26"/>
  <c r="BNP106" i="26"/>
  <c r="BNH106" i="26"/>
  <c r="BNA106" i="26"/>
  <c r="BMS106" i="26"/>
  <c r="BML106" i="26"/>
  <c r="BMD106" i="26"/>
  <c r="BLW106" i="26"/>
  <c r="BLO106" i="26"/>
  <c r="BLH106" i="26"/>
  <c r="BKZ106" i="26"/>
  <c r="BKS106" i="26"/>
  <c r="BKK106" i="26"/>
  <c r="BKD106" i="26"/>
  <c r="BJV106" i="26"/>
  <c r="BJO106" i="26"/>
  <c r="BJG106" i="26"/>
  <c r="BIZ106" i="26"/>
  <c r="BIR106" i="26"/>
  <c r="BIK106" i="26"/>
  <c r="BIC106" i="26"/>
  <c r="BHV106" i="26"/>
  <c r="BHN106" i="26"/>
  <c r="BHG106" i="26"/>
  <c r="BGY106" i="26"/>
  <c r="BGR106" i="26"/>
  <c r="BGJ106" i="26"/>
  <c r="BGC106" i="26"/>
  <c r="BFU106" i="26"/>
  <c r="BFN106" i="26"/>
  <c r="BFF106" i="26"/>
  <c r="BEY106" i="26"/>
  <c r="BEQ106" i="26"/>
  <c r="BEJ106" i="26"/>
  <c r="BEB106" i="26"/>
  <c r="BDU106" i="26"/>
  <c r="BDM106" i="26"/>
  <c r="BDF106" i="26"/>
  <c r="BCX106" i="26"/>
  <c r="BCQ106" i="26"/>
  <c r="BCI106" i="26"/>
  <c r="BCB106" i="26"/>
  <c r="BBT106" i="26"/>
  <c r="BBM106" i="26"/>
  <c r="BBE106" i="26"/>
  <c r="BAX106" i="26"/>
  <c r="BAP106" i="26"/>
  <c r="BAI106" i="26"/>
  <c r="BAA106" i="26"/>
  <c r="AZT106" i="26"/>
  <c r="AZL106" i="26"/>
  <c r="AZE106" i="26"/>
  <c r="AYW106" i="26"/>
  <c r="AYP106" i="26"/>
  <c r="AYH106" i="26"/>
  <c r="AYA106" i="26"/>
  <c r="AXS106" i="26"/>
  <c r="AXL106" i="26"/>
  <c r="AXD106" i="26"/>
  <c r="AWW106" i="26"/>
  <c r="AWO106" i="26"/>
  <c r="AWH106" i="26"/>
  <c r="AVZ106" i="26"/>
  <c r="AVS106" i="26"/>
  <c r="AVK106" i="26"/>
  <c r="AVD106" i="26"/>
  <c r="AUV106" i="26"/>
  <c r="AUO106" i="26"/>
  <c r="AUG106" i="26"/>
  <c r="ATZ106" i="26"/>
  <c r="ATR106" i="26"/>
  <c r="ATK106" i="26"/>
  <c r="BVJ105" i="26"/>
  <c r="BVC105" i="26"/>
  <c r="BUU105" i="26"/>
  <c r="BUN105" i="26"/>
  <c r="BUF105" i="26"/>
  <c r="BTY105" i="26"/>
  <c r="BTQ105" i="26"/>
  <c r="BTJ105" i="26"/>
  <c r="BTB105" i="26"/>
  <c r="BSU105" i="26"/>
  <c r="BSM105" i="26"/>
  <c r="BSF105" i="26"/>
  <c r="BRX105" i="26"/>
  <c r="BRQ105" i="26"/>
  <c r="BRI105" i="26"/>
  <c r="BRB105" i="26"/>
  <c r="BQT105" i="26"/>
  <c r="BQM105" i="26"/>
  <c r="BQE105" i="26"/>
  <c r="BPX105" i="26"/>
  <c r="BPP105" i="26"/>
  <c r="BPI105" i="26"/>
  <c r="BPA105" i="26"/>
  <c r="BOT105" i="26"/>
  <c r="BOL105" i="26"/>
  <c r="BOE105" i="26"/>
  <c r="BNW105" i="26"/>
  <c r="BNP105" i="26"/>
  <c r="BNH105" i="26"/>
  <c r="BNA105" i="26"/>
  <c r="BMS105" i="26"/>
  <c r="BML105" i="26"/>
  <c r="BMD105" i="26"/>
  <c r="BLW105" i="26"/>
  <c r="BLO105" i="26"/>
  <c r="BLH105" i="26"/>
  <c r="BKZ105" i="26"/>
  <c r="BKS105" i="26"/>
  <c r="BKK105" i="26"/>
  <c r="BKD105" i="26"/>
  <c r="BJV105" i="26"/>
  <c r="BJO105" i="26"/>
  <c r="BJG105" i="26"/>
  <c r="BIZ105" i="26"/>
  <c r="BIR105" i="26"/>
  <c r="BIK105" i="26"/>
  <c r="BIC105" i="26"/>
  <c r="BHV105" i="26"/>
  <c r="BHN105" i="26"/>
  <c r="BHG105" i="26"/>
  <c r="BGY105" i="26"/>
  <c r="BGR105" i="26"/>
  <c r="BGJ105" i="26"/>
  <c r="BGC105" i="26"/>
  <c r="BFU105" i="26"/>
  <c r="BFN105" i="26"/>
  <c r="BFF105" i="26"/>
  <c r="BEY105" i="26"/>
  <c r="BEQ105" i="26"/>
  <c r="BEJ105" i="26"/>
  <c r="BEB105" i="26"/>
  <c r="BDU105" i="26"/>
  <c r="BDM105" i="26"/>
  <c r="BDF105" i="26"/>
  <c r="BCX105" i="26"/>
  <c r="BCQ105" i="26"/>
  <c r="BCI105" i="26"/>
  <c r="BCB105" i="26"/>
  <c r="BBT105" i="26"/>
  <c r="BBM105" i="26"/>
  <c r="BBE105" i="26"/>
  <c r="BAX105" i="26"/>
  <c r="BAP105" i="26"/>
  <c r="BAI105" i="26"/>
  <c r="BAA105" i="26"/>
  <c r="AZT105" i="26"/>
  <c r="AZL105" i="26"/>
  <c r="AZE105" i="26"/>
  <c r="AYW105" i="26"/>
  <c r="AYP105" i="26"/>
  <c r="AYH105" i="26"/>
  <c r="AYA105" i="26"/>
  <c r="AXS105" i="26"/>
  <c r="AXL105" i="26"/>
  <c r="AXD105" i="26"/>
  <c r="AWW105" i="26"/>
  <c r="AWO105" i="26"/>
  <c r="AWH105" i="26"/>
  <c r="AVZ105" i="26"/>
  <c r="AVS105" i="26"/>
  <c r="AVK105" i="26"/>
  <c r="AVD105" i="26"/>
  <c r="AUV105" i="26"/>
  <c r="AUO105" i="26"/>
  <c r="AUG105" i="26"/>
  <c r="ATZ105" i="26"/>
  <c r="ATR105" i="26"/>
  <c r="ATK105" i="26"/>
  <c r="BVJ104" i="26"/>
  <c r="BVC104" i="26"/>
  <c r="BUU104" i="26"/>
  <c r="BUN104" i="26"/>
  <c r="BUF104" i="26"/>
  <c r="BTY104" i="26"/>
  <c r="BTQ104" i="26"/>
  <c r="BTJ104" i="26"/>
  <c r="BTB104" i="26"/>
  <c r="BSU104" i="26"/>
  <c r="BSM104" i="26"/>
  <c r="BSF104" i="26"/>
  <c r="BRX104" i="26"/>
  <c r="BRQ104" i="26"/>
  <c r="BRI104" i="26"/>
  <c r="BRB104" i="26"/>
  <c r="BQT104" i="26"/>
  <c r="BQM104" i="26"/>
  <c r="BQE104" i="26"/>
  <c r="BPX104" i="26"/>
  <c r="BPP104" i="26"/>
  <c r="BPI104" i="26"/>
  <c r="BPA104" i="26"/>
  <c r="BOT104" i="26"/>
  <c r="BOL104" i="26"/>
  <c r="BOE104" i="26"/>
  <c r="BNW104" i="26"/>
  <c r="BNP104" i="26"/>
  <c r="BNH104" i="26"/>
  <c r="BNA104" i="26"/>
  <c r="BMS104" i="26"/>
  <c r="BML104" i="26"/>
  <c r="BMD104" i="26"/>
  <c r="BLW104" i="26"/>
  <c r="BLO104" i="26"/>
  <c r="BLH104" i="26"/>
  <c r="BKZ104" i="26"/>
  <c r="BKS104" i="26"/>
  <c r="BKK104" i="26"/>
  <c r="BKD104" i="26"/>
  <c r="BJV104" i="26"/>
  <c r="BJO104" i="26"/>
  <c r="BJG104" i="26"/>
  <c r="BIZ104" i="26"/>
  <c r="BIR104" i="26"/>
  <c r="BIK104" i="26"/>
  <c r="BIC104" i="26"/>
  <c r="BHV104" i="26"/>
  <c r="BHN104" i="26"/>
  <c r="BHG104" i="26"/>
  <c r="BGY104" i="26"/>
  <c r="BGR104" i="26"/>
  <c r="BGJ104" i="26"/>
  <c r="BGC104" i="26"/>
  <c r="BFU104" i="26"/>
  <c r="BFN104" i="26"/>
  <c r="BFF104" i="26"/>
  <c r="BEY104" i="26"/>
  <c r="BEQ104" i="26"/>
  <c r="BEJ104" i="26"/>
  <c r="BEB104" i="26"/>
  <c r="BDU104" i="26"/>
  <c r="BDM104" i="26"/>
  <c r="BDF104" i="26"/>
  <c r="BCX104" i="26"/>
  <c r="BCQ104" i="26"/>
  <c r="BCI104" i="26"/>
  <c r="BCB104" i="26"/>
  <c r="BBT104" i="26"/>
  <c r="BBM104" i="26"/>
  <c r="BBE104" i="26"/>
  <c r="BAX104" i="26"/>
  <c r="BAP104" i="26"/>
  <c r="BAI104" i="26"/>
  <c r="BAA104" i="26"/>
  <c r="AZT104" i="26"/>
  <c r="AZL104" i="26"/>
  <c r="AZE104" i="26"/>
  <c r="AYW104" i="26"/>
  <c r="AYP104" i="26"/>
  <c r="AYH104" i="26"/>
  <c r="AYA104" i="26"/>
  <c r="AXS104" i="26"/>
  <c r="AXL104" i="26"/>
  <c r="AXD104" i="26"/>
  <c r="AWW104" i="26"/>
  <c r="AWO104" i="26"/>
  <c r="AWH104" i="26"/>
  <c r="AVZ104" i="26"/>
  <c r="AVS104" i="26"/>
  <c r="AVK104" i="26"/>
  <c r="AVD104" i="26"/>
  <c r="AUV104" i="26"/>
  <c r="AUO104" i="26"/>
  <c r="AUG104" i="26"/>
  <c r="ATZ104" i="26"/>
  <c r="ATR104" i="26"/>
  <c r="ATK104" i="26"/>
  <c r="BVL103" i="26"/>
  <c r="BVK103" i="26"/>
  <c r="BVI103" i="26"/>
  <c r="BVH103" i="26"/>
  <c r="BVG103" i="26"/>
  <c r="BVF103" i="26"/>
  <c r="BVE103" i="26"/>
  <c r="BVD103" i="26"/>
  <c r="BVB103" i="26"/>
  <c r="BVA103" i="26"/>
  <c r="BUZ103" i="26"/>
  <c r="BUY103" i="26"/>
  <c r="BUW103" i="26"/>
  <c r="BUV103" i="26"/>
  <c r="BUT103" i="26"/>
  <c r="BUS103" i="26"/>
  <c r="BUR103" i="26"/>
  <c r="BUQ103" i="26"/>
  <c r="BUP103" i="26"/>
  <c r="BUO103" i="26"/>
  <c r="BUM103" i="26"/>
  <c r="BUL103" i="26"/>
  <c r="BUK103" i="26"/>
  <c r="BUJ103" i="26"/>
  <c r="BUH103" i="26"/>
  <c r="BUG103" i="26"/>
  <c r="BUE103" i="26"/>
  <c r="BUD103" i="26"/>
  <c r="BUC103" i="26"/>
  <c r="BUB103" i="26"/>
  <c r="BUA103" i="26"/>
  <c r="BTZ103" i="26"/>
  <c r="BTX103" i="26"/>
  <c r="BTW103" i="26"/>
  <c r="BTV103" i="26"/>
  <c r="BTU103" i="26"/>
  <c r="BTS103" i="26"/>
  <c r="BTR103" i="26"/>
  <c r="BTP103" i="26"/>
  <c r="BTO103" i="26"/>
  <c r="BTN103" i="26"/>
  <c r="BTM103" i="26"/>
  <c r="BTL103" i="26"/>
  <c r="BTK103" i="26"/>
  <c r="BTI103" i="26"/>
  <c r="BTH103" i="26"/>
  <c r="BTG103" i="26"/>
  <c r="BTF103" i="26"/>
  <c r="BTD103" i="26"/>
  <c r="BTC103" i="26"/>
  <c r="BTA103" i="26"/>
  <c r="BSZ103" i="26"/>
  <c r="BSY103" i="26"/>
  <c r="BSX103" i="26"/>
  <c r="BSW103" i="26"/>
  <c r="BSV103" i="26"/>
  <c r="BST103" i="26"/>
  <c r="BSS103" i="26"/>
  <c r="BSR103" i="26"/>
  <c r="BSQ103" i="26"/>
  <c r="BSO103" i="26"/>
  <c r="BSN103" i="26"/>
  <c r="BSL103" i="26"/>
  <c r="BSK103" i="26"/>
  <c r="BSJ103" i="26"/>
  <c r="BSI103" i="26"/>
  <c r="BSH103" i="26"/>
  <c r="BSG103" i="26"/>
  <c r="BSE103" i="26"/>
  <c r="BSD103" i="26"/>
  <c r="BSC103" i="26"/>
  <c r="BSB103" i="26"/>
  <c r="BRZ103" i="26"/>
  <c r="BRY103" i="26"/>
  <c r="BRW103" i="26"/>
  <c r="BRV103" i="26"/>
  <c r="BRU103" i="26"/>
  <c r="BRT103" i="26"/>
  <c r="BRS103" i="26"/>
  <c r="BRR103" i="26"/>
  <c r="BRP103" i="26"/>
  <c r="BRO103" i="26"/>
  <c r="BRN103" i="26"/>
  <c r="BRM103" i="26"/>
  <c r="BRK103" i="26"/>
  <c r="BRJ103" i="26"/>
  <c r="BRH103" i="26"/>
  <c r="BRG103" i="26"/>
  <c r="BRF103" i="26"/>
  <c r="BRE103" i="26"/>
  <c r="BRD103" i="26"/>
  <c r="BRC103" i="26"/>
  <c r="BRA103" i="26"/>
  <c r="BQZ103" i="26"/>
  <c r="BQY103" i="26"/>
  <c r="BQX103" i="26"/>
  <c r="BQV103" i="26"/>
  <c r="BQU103" i="26"/>
  <c r="BQS103" i="26"/>
  <c r="BQR103" i="26"/>
  <c r="BQQ103" i="26"/>
  <c r="BQP103" i="26"/>
  <c r="BQO103" i="26"/>
  <c r="BQN103" i="26"/>
  <c r="BQL103" i="26"/>
  <c r="BQK103" i="26"/>
  <c r="BQJ103" i="26"/>
  <c r="BQI103" i="26"/>
  <c r="BQG103" i="26"/>
  <c r="BQF103" i="26"/>
  <c r="BQD103" i="26"/>
  <c r="BQC103" i="26"/>
  <c r="BQB103" i="26"/>
  <c r="BQA103" i="26"/>
  <c r="BPZ103" i="26"/>
  <c r="BPY103" i="26"/>
  <c r="BPW103" i="26"/>
  <c r="BPV103" i="26"/>
  <c r="BPU103" i="26"/>
  <c r="BPT103" i="26"/>
  <c r="BPR103" i="26"/>
  <c r="BPQ103" i="26"/>
  <c r="BPO103" i="26"/>
  <c r="BPN103" i="26"/>
  <c r="BPM103" i="26"/>
  <c r="BPL103" i="26"/>
  <c r="BPK103" i="26"/>
  <c r="BPJ103" i="26"/>
  <c r="BPH103" i="26"/>
  <c r="BPG103" i="26"/>
  <c r="BPF103" i="26"/>
  <c r="BPE103" i="26"/>
  <c r="BPC103" i="26"/>
  <c r="BPB103" i="26"/>
  <c r="BOZ103" i="26"/>
  <c r="BOY103" i="26"/>
  <c r="BOX103" i="26"/>
  <c r="BOW103" i="26"/>
  <c r="BOV103" i="26"/>
  <c r="BOU103" i="26"/>
  <c r="BOS103" i="26"/>
  <c r="BOR103" i="26"/>
  <c r="BOQ103" i="26"/>
  <c r="BOP103" i="26"/>
  <c r="BON103" i="26"/>
  <c r="BOM103" i="26"/>
  <c r="BOK103" i="26"/>
  <c r="BOJ103" i="26"/>
  <c r="BOI103" i="26"/>
  <c r="BOH103" i="26"/>
  <c r="BOG103" i="26"/>
  <c r="BOF103" i="26"/>
  <c r="BOD103" i="26"/>
  <c r="BOC103" i="26"/>
  <c r="BOB103" i="26"/>
  <c r="BOA103" i="26"/>
  <c r="BNY103" i="26"/>
  <c r="BNX103" i="26"/>
  <c r="BNV103" i="26"/>
  <c r="BNU103" i="26"/>
  <c r="BNT103" i="26"/>
  <c r="BNS103" i="26"/>
  <c r="BNR103" i="26"/>
  <c r="BNQ103" i="26"/>
  <c r="BNO103" i="26"/>
  <c r="BNN103" i="26"/>
  <c r="BNM103" i="26"/>
  <c r="BNL103" i="26"/>
  <c r="BNJ103" i="26"/>
  <c r="BNI103" i="26"/>
  <c r="BNG103" i="26"/>
  <c r="BNF103" i="26"/>
  <c r="BNE103" i="26"/>
  <c r="BND103" i="26"/>
  <c r="BNC103" i="26"/>
  <c r="BNB103" i="26"/>
  <c r="BMZ103" i="26"/>
  <c r="BMY103" i="26"/>
  <c r="BMX103" i="26"/>
  <c r="BMW103" i="26"/>
  <c r="BMU103" i="26"/>
  <c r="BMT103" i="26"/>
  <c r="BMR103" i="26"/>
  <c r="BMQ103" i="26"/>
  <c r="BMP103" i="26"/>
  <c r="BMO103" i="26"/>
  <c r="BMN103" i="26"/>
  <c r="BMM103" i="26"/>
  <c r="BMK103" i="26"/>
  <c r="BMJ103" i="26"/>
  <c r="BMI103" i="26"/>
  <c r="BMH103" i="26"/>
  <c r="BMF103" i="26"/>
  <c r="BME103" i="26"/>
  <c r="BMC103" i="26"/>
  <c r="BMB103" i="26"/>
  <c r="BMA103" i="26"/>
  <c r="BLZ103" i="26"/>
  <c r="BLY103" i="26"/>
  <c r="BLX103" i="26"/>
  <c r="BLV103" i="26"/>
  <c r="BLU103" i="26"/>
  <c r="BLT103" i="26"/>
  <c r="BLS103" i="26"/>
  <c r="BLQ103" i="26"/>
  <c r="BLP103" i="26"/>
  <c r="BLN103" i="26"/>
  <c r="BLM103" i="26"/>
  <c r="BLL103" i="26"/>
  <c r="BLK103" i="26"/>
  <c r="BLJ103" i="26"/>
  <c r="BLI103" i="26"/>
  <c r="BLG103" i="26"/>
  <c r="BLF103" i="26"/>
  <c r="BLE103" i="26"/>
  <c r="BLD103" i="26"/>
  <c r="BLB103" i="26"/>
  <c r="BLA103" i="26"/>
  <c r="BKY103" i="26"/>
  <c r="BKX103" i="26"/>
  <c r="BKW103" i="26"/>
  <c r="BKV103" i="26"/>
  <c r="BKU103" i="26"/>
  <c r="BKT103" i="26"/>
  <c r="BKR103" i="26"/>
  <c r="BKQ103" i="26"/>
  <c r="BKP103" i="26"/>
  <c r="BKO103" i="26"/>
  <c r="BKM103" i="26"/>
  <c r="BKL103" i="26"/>
  <c r="BKJ103" i="26"/>
  <c r="BKI103" i="26"/>
  <c r="BKH103" i="26"/>
  <c r="BKG103" i="26"/>
  <c r="BKF103" i="26"/>
  <c r="BKE103" i="26"/>
  <c r="BKC103" i="26"/>
  <c r="BKB103" i="26"/>
  <c r="BKA103" i="26"/>
  <c r="BJZ103" i="26"/>
  <c r="BJX103" i="26"/>
  <c r="BJW103" i="26"/>
  <c r="BJU103" i="26"/>
  <c r="BJT103" i="26"/>
  <c r="BJS103" i="26"/>
  <c r="BJR103" i="26"/>
  <c r="BJQ103" i="26"/>
  <c r="BJP103" i="26"/>
  <c r="BJN103" i="26"/>
  <c r="BJM103" i="26"/>
  <c r="BJL103" i="26"/>
  <c r="BJK103" i="26"/>
  <c r="BJI103" i="26"/>
  <c r="BJH103" i="26"/>
  <c r="BJF103" i="26"/>
  <c r="BJE103" i="26"/>
  <c r="BJD103" i="26"/>
  <c r="BJC103" i="26"/>
  <c r="BJB103" i="26"/>
  <c r="BJA103" i="26"/>
  <c r="BIY103" i="26"/>
  <c r="BIX103" i="26"/>
  <c r="BIW103" i="26"/>
  <c r="BIV103" i="26"/>
  <c r="BIT103" i="26"/>
  <c r="BIS103" i="26"/>
  <c r="BIQ103" i="26"/>
  <c r="BIP103" i="26"/>
  <c r="BIO103" i="26"/>
  <c r="BIN103" i="26"/>
  <c r="BIM103" i="26"/>
  <c r="BIL103" i="26"/>
  <c r="BIJ103" i="26"/>
  <c r="BII103" i="26"/>
  <c r="BIH103" i="26"/>
  <c r="BIG103" i="26"/>
  <c r="BIE103" i="26"/>
  <c r="BID103" i="26"/>
  <c r="BIB103" i="26"/>
  <c r="BIA103" i="26"/>
  <c r="BHZ103" i="26"/>
  <c r="BHY103" i="26"/>
  <c r="BHX103" i="26"/>
  <c r="BHW103" i="26"/>
  <c r="BHU103" i="26"/>
  <c r="BHT103" i="26"/>
  <c r="BHS103" i="26"/>
  <c r="BHR103" i="26"/>
  <c r="BHP103" i="26"/>
  <c r="BHO103" i="26"/>
  <c r="BHM103" i="26"/>
  <c r="BHL103" i="26"/>
  <c r="BHK103" i="26"/>
  <c r="BHJ103" i="26"/>
  <c r="BHI103" i="26"/>
  <c r="BHH103" i="26"/>
  <c r="BHF103" i="26"/>
  <c r="BHE103" i="26"/>
  <c r="BHD103" i="26"/>
  <c r="BHC103" i="26"/>
  <c r="BHA103" i="26"/>
  <c r="BGZ103" i="26"/>
  <c r="BGX103" i="26"/>
  <c r="BGW103" i="26"/>
  <c r="BGV103" i="26"/>
  <c r="BGU103" i="26"/>
  <c r="BGT103" i="26"/>
  <c r="BGS103" i="26"/>
  <c r="BGQ103" i="26"/>
  <c r="BGP103" i="26"/>
  <c r="BGO103" i="26"/>
  <c r="BGN103" i="26"/>
  <c r="BGL103" i="26"/>
  <c r="BGK103" i="26"/>
  <c r="BGI103" i="26"/>
  <c r="BGH103" i="26"/>
  <c r="BGG103" i="26"/>
  <c r="BGF103" i="26"/>
  <c r="BGE103" i="26"/>
  <c r="BGD103" i="26"/>
  <c r="BGB103" i="26"/>
  <c r="BGA103" i="26"/>
  <c r="BFZ103" i="26"/>
  <c r="BFY103" i="26"/>
  <c r="BFW103" i="26"/>
  <c r="BFV103" i="26"/>
  <c r="BFT103" i="26"/>
  <c r="BFS103" i="26"/>
  <c r="BFR103" i="26"/>
  <c r="BFQ103" i="26"/>
  <c r="BFP103" i="26"/>
  <c r="BFO103" i="26"/>
  <c r="BFM103" i="26"/>
  <c r="BFL103" i="26"/>
  <c r="BFK103" i="26"/>
  <c r="BFJ103" i="26"/>
  <c r="BFH103" i="26"/>
  <c r="BFG103" i="26"/>
  <c r="BFE103" i="26"/>
  <c r="BFD103" i="26"/>
  <c r="BFC103" i="26"/>
  <c r="BFB103" i="26"/>
  <c r="BFA103" i="26"/>
  <c r="BEZ103" i="26"/>
  <c r="BEX103" i="26"/>
  <c r="BEW103" i="26"/>
  <c r="BEV103" i="26"/>
  <c r="BEU103" i="26"/>
  <c r="BES103" i="26"/>
  <c r="BER103" i="26"/>
  <c r="BEP103" i="26"/>
  <c r="BEO103" i="26"/>
  <c r="BEN103" i="26"/>
  <c r="BEM103" i="26"/>
  <c r="BEL103" i="26"/>
  <c r="BEK103" i="26"/>
  <c r="BEI103" i="26"/>
  <c r="BEH103" i="26"/>
  <c r="BEG103" i="26"/>
  <c r="BEF103" i="26"/>
  <c r="BED103" i="26"/>
  <c r="BEC103" i="26"/>
  <c r="BEA103" i="26"/>
  <c r="BDZ103" i="26"/>
  <c r="BDY103" i="26"/>
  <c r="BDX103" i="26"/>
  <c r="BDW103" i="26"/>
  <c r="BDV103" i="26"/>
  <c r="BDT103" i="26"/>
  <c r="BDS103" i="26"/>
  <c r="BDR103" i="26"/>
  <c r="BDQ103" i="26"/>
  <c r="BDO103" i="26"/>
  <c r="BDN103" i="26"/>
  <c r="BDL103" i="26"/>
  <c r="BDK103" i="26"/>
  <c r="BDJ103" i="26"/>
  <c r="BDI103" i="26"/>
  <c r="BDH103" i="26"/>
  <c r="BDG103" i="26"/>
  <c r="BDE103" i="26"/>
  <c r="BDD103" i="26"/>
  <c r="BDC103" i="26"/>
  <c r="BDB103" i="26"/>
  <c r="BCZ103" i="26"/>
  <c r="BCY103" i="26"/>
  <c r="BCW103" i="26"/>
  <c r="BCV103" i="26"/>
  <c r="BCU103" i="26"/>
  <c r="BCT103" i="26"/>
  <c r="BCS103" i="26"/>
  <c r="BCR103" i="26"/>
  <c r="BCP103" i="26"/>
  <c r="BCO103" i="26"/>
  <c r="BCN103" i="26"/>
  <c r="BCM103" i="26"/>
  <c r="BCK103" i="26"/>
  <c r="BCJ103" i="26"/>
  <c r="BCH103" i="26"/>
  <c r="BCG103" i="26"/>
  <c r="BCF103" i="26"/>
  <c r="BCE103" i="26"/>
  <c r="BCD103" i="26"/>
  <c r="BCC103" i="26"/>
  <c r="BCA103" i="26"/>
  <c r="BBZ103" i="26"/>
  <c r="BBY103" i="26"/>
  <c r="BBX103" i="26"/>
  <c r="BBV103" i="26"/>
  <c r="BBU103" i="26"/>
  <c r="BBS103" i="26"/>
  <c r="BBR103" i="26"/>
  <c r="BBQ103" i="26"/>
  <c r="BBP103" i="26"/>
  <c r="BBO103" i="26"/>
  <c r="BBN103" i="26"/>
  <c r="BBL103" i="26"/>
  <c r="BBK103" i="26"/>
  <c r="BBJ103" i="26"/>
  <c r="BBI103" i="26"/>
  <c r="BBG103" i="26"/>
  <c r="BBF103" i="26"/>
  <c r="BBD103" i="26"/>
  <c r="BBC103" i="26"/>
  <c r="BBB103" i="26"/>
  <c r="BBA103" i="26"/>
  <c r="BAZ103" i="26"/>
  <c r="BAY103" i="26"/>
  <c r="BAW103" i="26"/>
  <c r="BAV103" i="26"/>
  <c r="BAU103" i="26"/>
  <c r="BAT103" i="26"/>
  <c r="BAR103" i="26"/>
  <c r="BAQ103" i="26"/>
  <c r="BAO103" i="26"/>
  <c r="BAN103" i="26"/>
  <c r="BAM103" i="26"/>
  <c r="BAL103" i="26"/>
  <c r="BAK103" i="26"/>
  <c r="BAJ103" i="26"/>
  <c r="BAH103" i="26"/>
  <c r="BAG103" i="26"/>
  <c r="BAF103" i="26"/>
  <c r="BAE103" i="26"/>
  <c r="BAC103" i="26"/>
  <c r="BAB103" i="26"/>
  <c r="AZZ103" i="26"/>
  <c r="AZY103" i="26"/>
  <c r="AZX103" i="26"/>
  <c r="AZW103" i="26"/>
  <c r="AZV103" i="26"/>
  <c r="AZU103" i="26"/>
  <c r="AZS103" i="26"/>
  <c r="AZR103" i="26"/>
  <c r="AZQ103" i="26"/>
  <c r="AZP103" i="26"/>
  <c r="AZN103" i="26"/>
  <c r="AZM103" i="26"/>
  <c r="AZK103" i="26"/>
  <c r="AZJ103" i="26"/>
  <c r="AZI103" i="26"/>
  <c r="AZH103" i="26"/>
  <c r="AZG103" i="26"/>
  <c r="AZF103" i="26"/>
  <c r="AZD103" i="26"/>
  <c r="AZC103" i="26"/>
  <c r="AZB103" i="26"/>
  <c r="AZA103" i="26"/>
  <c r="AYY103" i="26"/>
  <c r="AYX103" i="26"/>
  <c r="AYV103" i="26"/>
  <c r="AYU103" i="26"/>
  <c r="AYT103" i="26"/>
  <c r="AYS103" i="26"/>
  <c r="AYR103" i="26"/>
  <c r="AYQ103" i="26"/>
  <c r="AYO103" i="26"/>
  <c r="AYN103" i="26"/>
  <c r="AYM103" i="26"/>
  <c r="AYL103" i="26"/>
  <c r="AYJ103" i="26"/>
  <c r="AYI103" i="26"/>
  <c r="AYG103" i="26"/>
  <c r="AYF103" i="26"/>
  <c r="AYE103" i="26"/>
  <c r="AYD103" i="26"/>
  <c r="AYC103" i="26"/>
  <c r="AYB103" i="26"/>
  <c r="AXZ103" i="26"/>
  <c r="AXY103" i="26"/>
  <c r="AXX103" i="26"/>
  <c r="AXW103" i="26"/>
  <c r="AXU103" i="26"/>
  <c r="AXT103" i="26"/>
  <c r="AXR103" i="26"/>
  <c r="AXQ103" i="26"/>
  <c r="AXP103" i="26"/>
  <c r="AXO103" i="26"/>
  <c r="AXN103" i="26"/>
  <c r="AXM103" i="26"/>
  <c r="AXK103" i="26"/>
  <c r="AXJ103" i="26"/>
  <c r="AXI103" i="26"/>
  <c r="AXH103" i="26"/>
  <c r="AXF103" i="26"/>
  <c r="AXE103" i="26"/>
  <c r="AXC103" i="26"/>
  <c r="AXB103" i="26"/>
  <c r="AXA103" i="26"/>
  <c r="AWZ103" i="26"/>
  <c r="AWY103" i="26"/>
  <c r="AWX103" i="26"/>
  <c r="AWV103" i="26"/>
  <c r="AWU103" i="26"/>
  <c r="AWT103" i="26"/>
  <c r="AWS103" i="26"/>
  <c r="AWQ103" i="26"/>
  <c r="AWP103" i="26"/>
  <c r="AWN103" i="26"/>
  <c r="AWM103" i="26"/>
  <c r="AWL103" i="26"/>
  <c r="AWK103" i="26"/>
  <c r="AWJ103" i="26"/>
  <c r="AWI103" i="26"/>
  <c r="AWG103" i="26"/>
  <c r="AWF103" i="26"/>
  <c r="AWE103" i="26"/>
  <c r="AWD103" i="26"/>
  <c r="AWB103" i="26"/>
  <c r="AWA103" i="26"/>
  <c r="AVY103" i="26"/>
  <c r="AVX103" i="26"/>
  <c r="AVW103" i="26"/>
  <c r="AVV103" i="26"/>
  <c r="AVU103" i="26"/>
  <c r="AVT103" i="26"/>
  <c r="AVR103" i="26"/>
  <c r="AVQ103" i="26"/>
  <c r="AVP103" i="26"/>
  <c r="AVO103" i="26"/>
  <c r="AVM103" i="26"/>
  <c r="AVL103" i="26"/>
  <c r="AVJ103" i="26"/>
  <c r="AVI103" i="26"/>
  <c r="AVH103" i="26"/>
  <c r="AVG103" i="26"/>
  <c r="AVF103" i="26"/>
  <c r="AVE103" i="26"/>
  <c r="AVC103" i="26"/>
  <c r="AVB103" i="26"/>
  <c r="AVA103" i="26"/>
  <c r="AUZ103" i="26"/>
  <c r="AUX103" i="26"/>
  <c r="AUW103" i="26"/>
  <c r="AUU103" i="26"/>
  <c r="AUT103" i="26"/>
  <c r="AUS103" i="26"/>
  <c r="AUR103" i="26"/>
  <c r="AUQ103" i="26"/>
  <c r="AUP103" i="26"/>
  <c r="AUN103" i="26"/>
  <c r="AUM103" i="26"/>
  <c r="AUL103" i="26"/>
  <c r="AUK103" i="26"/>
  <c r="AUI103" i="26"/>
  <c r="AUH103" i="26"/>
  <c r="AUF103" i="26"/>
  <c r="AUE103" i="26"/>
  <c r="AUD103" i="26"/>
  <c r="AUC103" i="26"/>
  <c r="AUB103" i="26"/>
  <c r="AUA103" i="26"/>
  <c r="ATY103" i="26"/>
  <c r="ATX103" i="26"/>
  <c r="ATW103" i="26"/>
  <c r="ATV103" i="26"/>
  <c r="ATT103" i="26"/>
  <c r="ATS103" i="26"/>
  <c r="ATQ103" i="26"/>
  <c r="ATP103" i="26"/>
  <c r="ATO103" i="26"/>
  <c r="ATN103" i="26"/>
  <c r="ATM103" i="26"/>
  <c r="ATL103" i="26"/>
  <c r="ATJ103" i="26"/>
  <c r="ATI103" i="26"/>
  <c r="ATH103" i="26"/>
  <c r="ATG103" i="26"/>
  <c r="BVJ99" i="26"/>
  <c r="BVC99" i="26"/>
  <c r="BUU99" i="26"/>
  <c r="BUN99" i="26"/>
  <c r="BUF99" i="26"/>
  <c r="BTY99" i="26"/>
  <c r="BTQ99" i="26"/>
  <c r="BTJ99" i="26"/>
  <c r="BTB99" i="26"/>
  <c r="BSU99" i="26"/>
  <c r="BSM99" i="26"/>
  <c r="BSF99" i="26"/>
  <c r="BRX99" i="26"/>
  <c r="BRQ99" i="26"/>
  <c r="BRI99" i="26"/>
  <c r="BRB99" i="26"/>
  <c r="BQT99" i="26"/>
  <c r="BQM99" i="26"/>
  <c r="BQE99" i="26"/>
  <c r="BPX99" i="26"/>
  <c r="BPP99" i="26"/>
  <c r="BPI99" i="26"/>
  <c r="BPA99" i="26"/>
  <c r="BOT99" i="26"/>
  <c r="BOL99" i="26"/>
  <c r="BOE99" i="26"/>
  <c r="BNW99" i="26"/>
  <c r="BNP99" i="26"/>
  <c r="BNH99" i="26"/>
  <c r="BNA99" i="26"/>
  <c r="BMS99" i="26"/>
  <c r="BML99" i="26"/>
  <c r="BMD99" i="26"/>
  <c r="BLW99" i="26"/>
  <c r="BLO99" i="26"/>
  <c r="BLH99" i="26"/>
  <c r="BKZ99" i="26"/>
  <c r="BKS99" i="26"/>
  <c r="BKK99" i="26"/>
  <c r="BKD99" i="26"/>
  <c r="BJV99" i="26"/>
  <c r="BJO99" i="26"/>
  <c r="BJG99" i="26"/>
  <c r="BIZ99" i="26"/>
  <c r="BIR99" i="26"/>
  <c r="BIK99" i="26"/>
  <c r="BIC99" i="26"/>
  <c r="BHV99" i="26"/>
  <c r="BHN99" i="26"/>
  <c r="BHG99" i="26"/>
  <c r="BGY99" i="26"/>
  <c r="BGR99" i="26"/>
  <c r="BGJ99" i="26"/>
  <c r="BGC99" i="26"/>
  <c r="BFU99" i="26"/>
  <c r="BFN99" i="26"/>
  <c r="BFF99" i="26"/>
  <c r="BEY99" i="26"/>
  <c r="BEQ99" i="26"/>
  <c r="BEJ99" i="26"/>
  <c r="BEB99" i="26"/>
  <c r="BDU99" i="26"/>
  <c r="BDM99" i="26"/>
  <c r="BDF99" i="26"/>
  <c r="BCX99" i="26"/>
  <c r="BCQ99" i="26"/>
  <c r="BCI99" i="26"/>
  <c r="BCB99" i="26"/>
  <c r="BBT99" i="26"/>
  <c r="BBM99" i="26"/>
  <c r="BBE99" i="26"/>
  <c r="BAX99" i="26"/>
  <c r="BAP99" i="26"/>
  <c r="BAI99" i="26"/>
  <c r="BAA99" i="26"/>
  <c r="AZT99" i="26"/>
  <c r="AZL99" i="26"/>
  <c r="AZE99" i="26"/>
  <c r="AYW99" i="26"/>
  <c r="AYP99" i="26"/>
  <c r="AYH99" i="26"/>
  <c r="AYA99" i="26"/>
  <c r="AXS99" i="26"/>
  <c r="AXL99" i="26"/>
  <c r="AXD99" i="26"/>
  <c r="AWW99" i="26"/>
  <c r="AWO99" i="26"/>
  <c r="AWH99" i="26"/>
  <c r="AVZ99" i="26"/>
  <c r="AVS99" i="26"/>
  <c r="AVK99" i="26"/>
  <c r="AVD99" i="26"/>
  <c r="AUV99" i="26"/>
  <c r="AUO99" i="26"/>
  <c r="AUG99" i="26"/>
  <c r="ATZ99" i="26"/>
  <c r="ATR99" i="26"/>
  <c r="ATK99" i="26"/>
  <c r="BVJ98" i="26"/>
  <c r="BVC98" i="26"/>
  <c r="BUU98" i="26"/>
  <c r="BUN98" i="26"/>
  <c r="BUF98" i="26"/>
  <c r="BTY98" i="26"/>
  <c r="BTQ98" i="26"/>
  <c r="BTJ98" i="26"/>
  <c r="BTB98" i="26"/>
  <c r="BSU98" i="26"/>
  <c r="BSM98" i="26"/>
  <c r="BSF98" i="26"/>
  <c r="BRX98" i="26"/>
  <c r="BRQ98" i="26"/>
  <c r="BRI98" i="26"/>
  <c r="BRB98" i="26"/>
  <c r="BQT98" i="26"/>
  <c r="BQM98" i="26"/>
  <c r="BQE98" i="26"/>
  <c r="BPX98" i="26"/>
  <c r="BPP98" i="26"/>
  <c r="BPI98" i="26"/>
  <c r="BPA98" i="26"/>
  <c r="BOT98" i="26"/>
  <c r="BOL98" i="26"/>
  <c r="BOE98" i="26"/>
  <c r="BNW98" i="26"/>
  <c r="BNP98" i="26"/>
  <c r="BNH98" i="26"/>
  <c r="BNA98" i="26"/>
  <c r="BMS98" i="26"/>
  <c r="BML98" i="26"/>
  <c r="BMD98" i="26"/>
  <c r="BLW98" i="26"/>
  <c r="BLO98" i="26"/>
  <c r="BLH98" i="26"/>
  <c r="BKZ98" i="26"/>
  <c r="BKS98" i="26"/>
  <c r="BKK98" i="26"/>
  <c r="BKD98" i="26"/>
  <c r="BJV98" i="26"/>
  <c r="BJO98" i="26"/>
  <c r="BJG98" i="26"/>
  <c r="BIZ98" i="26"/>
  <c r="BIR98" i="26"/>
  <c r="BIK98" i="26"/>
  <c r="BIC98" i="26"/>
  <c r="BHV98" i="26"/>
  <c r="BHN98" i="26"/>
  <c r="BHG98" i="26"/>
  <c r="BGY98" i="26"/>
  <c r="BGR98" i="26"/>
  <c r="BGJ98" i="26"/>
  <c r="BGC98" i="26"/>
  <c r="BFU98" i="26"/>
  <c r="BFN98" i="26"/>
  <c r="BFF98" i="26"/>
  <c r="BEY98" i="26"/>
  <c r="BEQ98" i="26"/>
  <c r="BEJ98" i="26"/>
  <c r="BEB98" i="26"/>
  <c r="BDU98" i="26"/>
  <c r="BDM98" i="26"/>
  <c r="BDF98" i="26"/>
  <c r="BCX98" i="26"/>
  <c r="BCQ98" i="26"/>
  <c r="BCI98" i="26"/>
  <c r="BCB98" i="26"/>
  <c r="BBT98" i="26"/>
  <c r="BBM98" i="26"/>
  <c r="BBE98" i="26"/>
  <c r="BAX98" i="26"/>
  <c r="BAP98" i="26"/>
  <c r="BAI98" i="26"/>
  <c r="BAA98" i="26"/>
  <c r="AZT98" i="26"/>
  <c r="AZL98" i="26"/>
  <c r="AZE98" i="26"/>
  <c r="AYW98" i="26"/>
  <c r="AYP98" i="26"/>
  <c r="AYH98" i="26"/>
  <c r="AYA98" i="26"/>
  <c r="AXS98" i="26"/>
  <c r="AXL98" i="26"/>
  <c r="AXD98" i="26"/>
  <c r="AWW98" i="26"/>
  <c r="AWO98" i="26"/>
  <c r="AWH98" i="26"/>
  <c r="AVZ98" i="26"/>
  <c r="AVS98" i="26"/>
  <c r="AVK98" i="26"/>
  <c r="AVD98" i="26"/>
  <c r="AUV98" i="26"/>
  <c r="AUO98" i="26"/>
  <c r="AUG98" i="26"/>
  <c r="ATZ98" i="26"/>
  <c r="ATR98" i="26"/>
  <c r="ATK98" i="26"/>
  <c r="BVJ97" i="26"/>
  <c r="BVC97" i="26"/>
  <c r="BUU97" i="26"/>
  <c r="BUN97" i="26"/>
  <c r="BUF97" i="26"/>
  <c r="BTY97" i="26"/>
  <c r="BTQ97" i="26"/>
  <c r="BTJ97" i="26"/>
  <c r="BTB97" i="26"/>
  <c r="BSU97" i="26"/>
  <c r="BSM97" i="26"/>
  <c r="BSF97" i="26"/>
  <c r="BRX97" i="26"/>
  <c r="BRQ97" i="26"/>
  <c r="BRI97" i="26"/>
  <c r="BRB97" i="26"/>
  <c r="BQT97" i="26"/>
  <c r="BQM97" i="26"/>
  <c r="BQE97" i="26"/>
  <c r="BPX97" i="26"/>
  <c r="BPP97" i="26"/>
  <c r="BPI97" i="26"/>
  <c r="BPA97" i="26"/>
  <c r="BOT97" i="26"/>
  <c r="BOL97" i="26"/>
  <c r="BOE97" i="26"/>
  <c r="BNW97" i="26"/>
  <c r="BNP97" i="26"/>
  <c r="BNH97" i="26"/>
  <c r="BNA97" i="26"/>
  <c r="BMS97" i="26"/>
  <c r="BML97" i="26"/>
  <c r="BMD97" i="26"/>
  <c r="BLW97" i="26"/>
  <c r="BLO97" i="26"/>
  <c r="BLH97" i="26"/>
  <c r="BKZ97" i="26"/>
  <c r="BKS97" i="26"/>
  <c r="BKK97" i="26"/>
  <c r="BKD97" i="26"/>
  <c r="BJV97" i="26"/>
  <c r="BJO97" i="26"/>
  <c r="BJG97" i="26"/>
  <c r="BIZ97" i="26"/>
  <c r="BIR97" i="26"/>
  <c r="BIK97" i="26"/>
  <c r="BIC97" i="26"/>
  <c r="BHV97" i="26"/>
  <c r="BHN97" i="26"/>
  <c r="BHG97" i="26"/>
  <c r="BGY97" i="26"/>
  <c r="BGR97" i="26"/>
  <c r="BGJ97" i="26"/>
  <c r="BGC97" i="26"/>
  <c r="BFU97" i="26"/>
  <c r="BFN97" i="26"/>
  <c r="BFF97" i="26"/>
  <c r="BEY97" i="26"/>
  <c r="BEQ97" i="26"/>
  <c r="BEJ97" i="26"/>
  <c r="BEB97" i="26"/>
  <c r="BDU97" i="26"/>
  <c r="BDM97" i="26"/>
  <c r="BDF97" i="26"/>
  <c r="BCX97" i="26"/>
  <c r="BCQ97" i="26"/>
  <c r="BCI97" i="26"/>
  <c r="BCB97" i="26"/>
  <c r="BBT97" i="26"/>
  <c r="BBM97" i="26"/>
  <c r="BBE97" i="26"/>
  <c r="BAX97" i="26"/>
  <c r="BAP97" i="26"/>
  <c r="BAI97" i="26"/>
  <c r="BAA97" i="26"/>
  <c r="AZT97" i="26"/>
  <c r="AZL97" i="26"/>
  <c r="AZE97" i="26"/>
  <c r="AYW97" i="26"/>
  <c r="AYP97" i="26"/>
  <c r="AYH97" i="26"/>
  <c r="AYA97" i="26"/>
  <c r="AXS97" i="26"/>
  <c r="AXL97" i="26"/>
  <c r="AXD97" i="26"/>
  <c r="AWW97" i="26"/>
  <c r="AWO97" i="26"/>
  <c r="AWH97" i="26"/>
  <c r="AVZ97" i="26"/>
  <c r="AVS97" i="26"/>
  <c r="AVK97" i="26"/>
  <c r="AVD97" i="26"/>
  <c r="AUV97" i="26"/>
  <c r="AUO97" i="26"/>
  <c r="AUG97" i="26"/>
  <c r="ATZ97" i="26"/>
  <c r="ATR97" i="26"/>
  <c r="ATK97" i="26"/>
  <c r="BVJ96" i="26"/>
  <c r="BVC96" i="26"/>
  <c r="BUU96" i="26"/>
  <c r="BUN96" i="26"/>
  <c r="BUF96" i="26"/>
  <c r="BTY96" i="26"/>
  <c r="BTQ96" i="26"/>
  <c r="BTJ96" i="26"/>
  <c r="BTB96" i="26"/>
  <c r="BSU96" i="26"/>
  <c r="BSM96" i="26"/>
  <c r="BSF96" i="26"/>
  <c r="BRX96" i="26"/>
  <c r="BRQ96" i="26"/>
  <c r="BRI96" i="26"/>
  <c r="BRB96" i="26"/>
  <c r="BQT96" i="26"/>
  <c r="BQM96" i="26"/>
  <c r="BQE96" i="26"/>
  <c r="BPX96" i="26"/>
  <c r="BPP96" i="26"/>
  <c r="BPI96" i="26"/>
  <c r="BPA96" i="26"/>
  <c r="BOT96" i="26"/>
  <c r="BOL96" i="26"/>
  <c r="BOE96" i="26"/>
  <c r="BNW96" i="26"/>
  <c r="BNP96" i="26"/>
  <c r="BNH96" i="26"/>
  <c r="BNA96" i="26"/>
  <c r="BMS96" i="26"/>
  <c r="BML96" i="26"/>
  <c r="BMD96" i="26"/>
  <c r="BLW96" i="26"/>
  <c r="BLO96" i="26"/>
  <c r="BLH96" i="26"/>
  <c r="BKZ96" i="26"/>
  <c r="BKS96" i="26"/>
  <c r="BKK96" i="26"/>
  <c r="BKD96" i="26"/>
  <c r="BJV96" i="26"/>
  <c r="BJO96" i="26"/>
  <c r="BJG96" i="26"/>
  <c r="BIZ96" i="26"/>
  <c r="BIR96" i="26"/>
  <c r="BIK96" i="26"/>
  <c r="BIC96" i="26"/>
  <c r="BHV96" i="26"/>
  <c r="BHN96" i="26"/>
  <c r="BHG96" i="26"/>
  <c r="BGY96" i="26"/>
  <c r="BGR96" i="26"/>
  <c r="BGJ96" i="26"/>
  <c r="BGC96" i="26"/>
  <c r="BFU96" i="26"/>
  <c r="BFN96" i="26"/>
  <c r="BFF96" i="26"/>
  <c r="BEY96" i="26"/>
  <c r="BEQ96" i="26"/>
  <c r="BEJ96" i="26"/>
  <c r="BEB96" i="26"/>
  <c r="BDU96" i="26"/>
  <c r="BDM96" i="26"/>
  <c r="BDF96" i="26"/>
  <c r="BCX96" i="26"/>
  <c r="BCQ96" i="26"/>
  <c r="BCI96" i="26"/>
  <c r="BCB96" i="26"/>
  <c r="BBT96" i="26"/>
  <c r="BBM96" i="26"/>
  <c r="BBE96" i="26"/>
  <c r="BAX96" i="26"/>
  <c r="BAP96" i="26"/>
  <c r="BAI96" i="26"/>
  <c r="BAA96" i="26"/>
  <c r="AZT96" i="26"/>
  <c r="AZL96" i="26"/>
  <c r="AZE96" i="26"/>
  <c r="AYW96" i="26"/>
  <c r="AYP96" i="26"/>
  <c r="AYH96" i="26"/>
  <c r="AYA96" i="26"/>
  <c r="AXS96" i="26"/>
  <c r="AXL96" i="26"/>
  <c r="AXD96" i="26"/>
  <c r="AWW96" i="26"/>
  <c r="AWO96" i="26"/>
  <c r="AWH96" i="26"/>
  <c r="AVZ96" i="26"/>
  <c r="AVS96" i="26"/>
  <c r="AVK96" i="26"/>
  <c r="AVD96" i="26"/>
  <c r="AUV96" i="26"/>
  <c r="AUO96" i="26"/>
  <c r="AUG96" i="26"/>
  <c r="ATZ96" i="26"/>
  <c r="ATR96" i="26"/>
  <c r="ATK96" i="26"/>
  <c r="BVJ95" i="26"/>
  <c r="BVC95" i="26"/>
  <c r="BUU95" i="26"/>
  <c r="BUN95" i="26"/>
  <c r="BUF95" i="26"/>
  <c r="BTY95" i="26"/>
  <c r="BTQ95" i="26"/>
  <c r="BTJ95" i="26"/>
  <c r="BTB95" i="26"/>
  <c r="BSU95" i="26"/>
  <c r="BSM95" i="26"/>
  <c r="BSF95" i="26"/>
  <c r="BRX95" i="26"/>
  <c r="BRQ95" i="26"/>
  <c r="BRI95" i="26"/>
  <c r="BRB95" i="26"/>
  <c r="BQT95" i="26"/>
  <c r="BQM95" i="26"/>
  <c r="BQE95" i="26"/>
  <c r="BPX95" i="26"/>
  <c r="BPP95" i="26"/>
  <c r="BPI95" i="26"/>
  <c r="BPA95" i="26"/>
  <c r="BOT95" i="26"/>
  <c r="BOL95" i="26"/>
  <c r="BOE95" i="26"/>
  <c r="BNW95" i="26"/>
  <c r="BNP95" i="26"/>
  <c r="BNH95" i="26"/>
  <c r="BNA95" i="26"/>
  <c r="BMS95" i="26"/>
  <c r="BML95" i="26"/>
  <c r="BMD95" i="26"/>
  <c r="BLW95" i="26"/>
  <c r="BLO95" i="26"/>
  <c r="BLH95" i="26"/>
  <c r="BKZ95" i="26"/>
  <c r="BKS95" i="26"/>
  <c r="BKK95" i="26"/>
  <c r="BKD95" i="26"/>
  <c r="BJV95" i="26"/>
  <c r="BJO95" i="26"/>
  <c r="BJG95" i="26"/>
  <c r="BIZ95" i="26"/>
  <c r="BIR95" i="26"/>
  <c r="BIK95" i="26"/>
  <c r="BIC95" i="26"/>
  <c r="BHV95" i="26"/>
  <c r="BHN95" i="26"/>
  <c r="BHG95" i="26"/>
  <c r="BGY95" i="26"/>
  <c r="BGR95" i="26"/>
  <c r="BGJ95" i="26"/>
  <c r="BGC95" i="26"/>
  <c r="BFU95" i="26"/>
  <c r="BFN95" i="26"/>
  <c r="BFF95" i="26"/>
  <c r="BEY95" i="26"/>
  <c r="BEQ95" i="26"/>
  <c r="BEJ95" i="26"/>
  <c r="BEB95" i="26"/>
  <c r="BDU95" i="26"/>
  <c r="BDM95" i="26"/>
  <c r="BDF95" i="26"/>
  <c r="BCX95" i="26"/>
  <c r="BCQ95" i="26"/>
  <c r="BCI95" i="26"/>
  <c r="BCB95" i="26"/>
  <c r="BBT95" i="26"/>
  <c r="BBM95" i="26"/>
  <c r="BBE95" i="26"/>
  <c r="BAX95" i="26"/>
  <c r="BAP95" i="26"/>
  <c r="BAI95" i="26"/>
  <c r="BAA95" i="26"/>
  <c r="AZT95" i="26"/>
  <c r="AZL95" i="26"/>
  <c r="AZE95" i="26"/>
  <c r="AYW95" i="26"/>
  <c r="AYP95" i="26"/>
  <c r="AYH95" i="26"/>
  <c r="AYA95" i="26"/>
  <c r="AXS95" i="26"/>
  <c r="AXL95" i="26"/>
  <c r="AXD95" i="26"/>
  <c r="AWW95" i="26"/>
  <c r="AWO95" i="26"/>
  <c r="AWH95" i="26"/>
  <c r="AVZ95" i="26"/>
  <c r="AVS95" i="26"/>
  <c r="AVK95" i="26"/>
  <c r="AVD95" i="26"/>
  <c r="AUV95" i="26"/>
  <c r="AUO95" i="26"/>
  <c r="AUG95" i="26"/>
  <c r="ATZ95" i="26"/>
  <c r="ATR95" i="26"/>
  <c r="ATK95" i="26"/>
  <c r="BVJ94" i="26"/>
  <c r="BVC94" i="26"/>
  <c r="BUU94" i="26"/>
  <c r="BUN94" i="26"/>
  <c r="BUF94" i="26"/>
  <c r="BTY94" i="26"/>
  <c r="BTQ94" i="26"/>
  <c r="BTJ94" i="26"/>
  <c r="BTB94" i="26"/>
  <c r="BSU94" i="26"/>
  <c r="BSM94" i="26"/>
  <c r="BSF94" i="26"/>
  <c r="BRX94" i="26"/>
  <c r="BRQ94" i="26"/>
  <c r="BRI94" i="26"/>
  <c r="BRB94" i="26"/>
  <c r="BQT94" i="26"/>
  <c r="BQM94" i="26"/>
  <c r="BQE94" i="26"/>
  <c r="BPX94" i="26"/>
  <c r="BPP94" i="26"/>
  <c r="BPI94" i="26"/>
  <c r="BPA94" i="26"/>
  <c r="BOT94" i="26"/>
  <c r="BOL94" i="26"/>
  <c r="BOE94" i="26"/>
  <c r="BNW94" i="26"/>
  <c r="BNP94" i="26"/>
  <c r="BNH94" i="26"/>
  <c r="BNA94" i="26"/>
  <c r="BMS94" i="26"/>
  <c r="BML94" i="26"/>
  <c r="BMD94" i="26"/>
  <c r="BLW94" i="26"/>
  <c r="BLO94" i="26"/>
  <c r="BLH94" i="26"/>
  <c r="BKZ94" i="26"/>
  <c r="BKS94" i="26"/>
  <c r="BKK94" i="26"/>
  <c r="BKD94" i="26"/>
  <c r="BJV94" i="26"/>
  <c r="BJO94" i="26"/>
  <c r="BJG94" i="26"/>
  <c r="BIZ94" i="26"/>
  <c r="BIR94" i="26"/>
  <c r="BIK94" i="26"/>
  <c r="BIC94" i="26"/>
  <c r="BHV94" i="26"/>
  <c r="BHN94" i="26"/>
  <c r="BHG94" i="26"/>
  <c r="BGY94" i="26"/>
  <c r="BGR94" i="26"/>
  <c r="BGJ94" i="26"/>
  <c r="BGC94" i="26"/>
  <c r="BFU94" i="26"/>
  <c r="BFN94" i="26"/>
  <c r="BFF94" i="26"/>
  <c r="BEY94" i="26"/>
  <c r="BEQ94" i="26"/>
  <c r="BEJ94" i="26"/>
  <c r="BEB94" i="26"/>
  <c r="BDU94" i="26"/>
  <c r="BDM94" i="26"/>
  <c r="BDF94" i="26"/>
  <c r="BCX94" i="26"/>
  <c r="BCQ94" i="26"/>
  <c r="BCI94" i="26"/>
  <c r="BCB94" i="26"/>
  <c r="BBT94" i="26"/>
  <c r="BBM94" i="26"/>
  <c r="BBE94" i="26"/>
  <c r="BAX94" i="26"/>
  <c r="BAP94" i="26"/>
  <c r="BAI94" i="26"/>
  <c r="BAA94" i="26"/>
  <c r="AZT94" i="26"/>
  <c r="AZL94" i="26"/>
  <c r="AZE94" i="26"/>
  <c r="AYW94" i="26"/>
  <c r="AYP94" i="26"/>
  <c r="AYH94" i="26"/>
  <c r="AYA94" i="26"/>
  <c r="AXS94" i="26"/>
  <c r="AXL94" i="26"/>
  <c r="AXD94" i="26"/>
  <c r="AWW94" i="26"/>
  <c r="AWO94" i="26"/>
  <c r="AWH94" i="26"/>
  <c r="AVZ94" i="26"/>
  <c r="AVS94" i="26"/>
  <c r="AVK94" i="26"/>
  <c r="AVD94" i="26"/>
  <c r="AUV94" i="26"/>
  <c r="AUO94" i="26"/>
  <c r="AUG94" i="26"/>
  <c r="ATZ94" i="26"/>
  <c r="ATR94" i="26"/>
  <c r="ATK94" i="26"/>
  <c r="BVL93" i="26"/>
  <c r="BVK93" i="26"/>
  <c r="BVI93" i="26"/>
  <c r="BVH93" i="26"/>
  <c r="BVG93" i="26"/>
  <c r="BVF93" i="26"/>
  <c r="BVE93" i="26"/>
  <c r="BVD93" i="26"/>
  <c r="BVB93" i="26"/>
  <c r="BVA93" i="26"/>
  <c r="BUZ93" i="26"/>
  <c r="BUY93" i="26"/>
  <c r="BUW93" i="26"/>
  <c r="BUV93" i="26"/>
  <c r="BUT93" i="26"/>
  <c r="BUS93" i="26"/>
  <c r="BUR93" i="26"/>
  <c r="BUQ93" i="26"/>
  <c r="BUP93" i="26"/>
  <c r="BUO93" i="26"/>
  <c r="BUM93" i="26"/>
  <c r="BUL93" i="26"/>
  <c r="BUK93" i="26"/>
  <c r="BUJ93" i="26"/>
  <c r="BUH93" i="26"/>
  <c r="BUG93" i="26"/>
  <c r="BUE93" i="26"/>
  <c r="BUD93" i="26"/>
  <c r="BUC93" i="26"/>
  <c r="BUB93" i="26"/>
  <c r="BUA93" i="26"/>
  <c r="BTZ93" i="26"/>
  <c r="BTX93" i="26"/>
  <c r="BTW93" i="26"/>
  <c r="BTV93" i="26"/>
  <c r="BTU93" i="26"/>
  <c r="BTS93" i="26"/>
  <c r="BTR93" i="26"/>
  <c r="BTP93" i="26"/>
  <c r="BTO93" i="26"/>
  <c r="BTN93" i="26"/>
  <c r="BTM93" i="26"/>
  <c r="BTL93" i="26"/>
  <c r="BTK93" i="26"/>
  <c r="BTI93" i="26"/>
  <c r="BTH93" i="26"/>
  <c r="BTG93" i="26"/>
  <c r="BTF93" i="26"/>
  <c r="BTD93" i="26"/>
  <c r="BTC93" i="26"/>
  <c r="BTA93" i="26"/>
  <c r="BSZ93" i="26"/>
  <c r="BSY93" i="26"/>
  <c r="BSX93" i="26"/>
  <c r="BSW93" i="26"/>
  <c r="BSV93" i="26"/>
  <c r="BST93" i="26"/>
  <c r="BSS93" i="26"/>
  <c r="BSR93" i="26"/>
  <c r="BSQ93" i="26"/>
  <c r="BSO93" i="26"/>
  <c r="BSN93" i="26"/>
  <c r="BSL93" i="26"/>
  <c r="BSK93" i="26"/>
  <c r="BSJ93" i="26"/>
  <c r="BSI93" i="26"/>
  <c r="BSH93" i="26"/>
  <c r="BSG93" i="26"/>
  <c r="BSE93" i="26"/>
  <c r="BSD93" i="26"/>
  <c r="BSC93" i="26"/>
  <c r="BSB93" i="26"/>
  <c r="BRZ93" i="26"/>
  <c r="BRY93" i="26"/>
  <c r="BRW93" i="26"/>
  <c r="BRV93" i="26"/>
  <c r="BRU93" i="26"/>
  <c r="BRT93" i="26"/>
  <c r="BRS93" i="26"/>
  <c r="BRR93" i="26"/>
  <c r="BRP93" i="26"/>
  <c r="BRO93" i="26"/>
  <c r="BRN93" i="26"/>
  <c r="BRM93" i="26"/>
  <c r="BRK93" i="26"/>
  <c r="BRJ93" i="26"/>
  <c r="BRH93" i="26"/>
  <c r="BRG93" i="26"/>
  <c r="BRF93" i="26"/>
  <c r="BRE93" i="26"/>
  <c r="BRD93" i="26"/>
  <c r="BRC93" i="26"/>
  <c r="BRA93" i="26"/>
  <c r="BQZ93" i="26"/>
  <c r="BQY93" i="26"/>
  <c r="BQX93" i="26"/>
  <c r="BQV93" i="26"/>
  <c r="BQU93" i="26"/>
  <c r="BQS93" i="26"/>
  <c r="BQR93" i="26"/>
  <c r="BQQ93" i="26"/>
  <c r="BQP93" i="26"/>
  <c r="BQO93" i="26"/>
  <c r="BQN93" i="26"/>
  <c r="BQL93" i="26"/>
  <c r="BQK93" i="26"/>
  <c r="BQJ93" i="26"/>
  <c r="BQI93" i="26"/>
  <c r="BQG93" i="26"/>
  <c r="BQF93" i="26"/>
  <c r="BQD93" i="26"/>
  <c r="BQC93" i="26"/>
  <c r="BQB93" i="26"/>
  <c r="BQA93" i="26"/>
  <c r="BPZ93" i="26"/>
  <c r="BPY93" i="26"/>
  <c r="BPW93" i="26"/>
  <c r="BPV93" i="26"/>
  <c r="BPU93" i="26"/>
  <c r="BPT93" i="26"/>
  <c r="BPR93" i="26"/>
  <c r="BPQ93" i="26"/>
  <c r="BPO93" i="26"/>
  <c r="BPN93" i="26"/>
  <c r="BPM93" i="26"/>
  <c r="BPL93" i="26"/>
  <c r="BPK93" i="26"/>
  <c r="BPJ93" i="26"/>
  <c r="BPH93" i="26"/>
  <c r="BPG93" i="26"/>
  <c r="BPF93" i="26"/>
  <c r="BPE93" i="26"/>
  <c r="BPC93" i="26"/>
  <c r="BPB93" i="26"/>
  <c r="BOZ93" i="26"/>
  <c r="BOY93" i="26"/>
  <c r="BOX93" i="26"/>
  <c r="BOW93" i="26"/>
  <c r="BOV93" i="26"/>
  <c r="BOU93" i="26"/>
  <c r="BOS93" i="26"/>
  <c r="BOR93" i="26"/>
  <c r="BOQ93" i="26"/>
  <c r="BOP93" i="26"/>
  <c r="BON93" i="26"/>
  <c r="BOM93" i="26"/>
  <c r="BOK93" i="26"/>
  <c r="BOJ93" i="26"/>
  <c r="BOI93" i="26"/>
  <c r="BOH93" i="26"/>
  <c r="BOG93" i="26"/>
  <c r="BOF93" i="26"/>
  <c r="BOD93" i="26"/>
  <c r="BOC93" i="26"/>
  <c r="BOB93" i="26"/>
  <c r="BOA93" i="26"/>
  <c r="BNY93" i="26"/>
  <c r="BNX93" i="26"/>
  <c r="BNV93" i="26"/>
  <c r="BNU93" i="26"/>
  <c r="BNT93" i="26"/>
  <c r="BNS93" i="26"/>
  <c r="BNR93" i="26"/>
  <c r="BNQ93" i="26"/>
  <c r="BNO93" i="26"/>
  <c r="BNN93" i="26"/>
  <c r="BNM93" i="26"/>
  <c r="BNL93" i="26"/>
  <c r="BNJ93" i="26"/>
  <c r="BNI93" i="26"/>
  <c r="BNG93" i="26"/>
  <c r="BNF93" i="26"/>
  <c r="BNE93" i="26"/>
  <c r="BND93" i="26"/>
  <c r="BNC93" i="26"/>
  <c r="BNB93" i="26"/>
  <c r="BMZ93" i="26"/>
  <c r="BMY93" i="26"/>
  <c r="BMX93" i="26"/>
  <c r="BMW93" i="26"/>
  <c r="BMU93" i="26"/>
  <c r="BMT93" i="26"/>
  <c r="BMR93" i="26"/>
  <c r="BMQ93" i="26"/>
  <c r="BMP93" i="26"/>
  <c r="BMO93" i="26"/>
  <c r="BMN93" i="26"/>
  <c r="BMM93" i="26"/>
  <c r="BMK93" i="26"/>
  <c r="BMJ93" i="26"/>
  <c r="BMI93" i="26"/>
  <c r="BMH93" i="26"/>
  <c r="BMF93" i="26"/>
  <c r="BME93" i="26"/>
  <c r="BMC93" i="26"/>
  <c r="BMB93" i="26"/>
  <c r="BMA93" i="26"/>
  <c r="BLZ93" i="26"/>
  <c r="BLY93" i="26"/>
  <c r="BLX93" i="26"/>
  <c r="BLV93" i="26"/>
  <c r="BLU93" i="26"/>
  <c r="BLT93" i="26"/>
  <c r="BLS93" i="26"/>
  <c r="BLQ93" i="26"/>
  <c r="BLP93" i="26"/>
  <c r="BLN93" i="26"/>
  <c r="BLM93" i="26"/>
  <c r="BLL93" i="26"/>
  <c r="BLK93" i="26"/>
  <c r="BLJ93" i="26"/>
  <c r="BLI93" i="26"/>
  <c r="BLG93" i="26"/>
  <c r="BLF93" i="26"/>
  <c r="BLE93" i="26"/>
  <c r="BLD93" i="26"/>
  <c r="BLB93" i="26"/>
  <c r="BLA93" i="26"/>
  <c r="BKY93" i="26"/>
  <c r="BKX93" i="26"/>
  <c r="BKW93" i="26"/>
  <c r="BKV93" i="26"/>
  <c r="BKU93" i="26"/>
  <c r="BKT93" i="26"/>
  <c r="BKR93" i="26"/>
  <c r="BKQ93" i="26"/>
  <c r="BKP93" i="26"/>
  <c r="BKO93" i="26"/>
  <c r="BKM93" i="26"/>
  <c r="BKL93" i="26"/>
  <c r="BKJ93" i="26"/>
  <c r="BKI93" i="26"/>
  <c r="BKH93" i="26"/>
  <c r="BKG93" i="26"/>
  <c r="BKF93" i="26"/>
  <c r="BKE93" i="26"/>
  <c r="BKC93" i="26"/>
  <c r="BKB93" i="26"/>
  <c r="BKA93" i="26"/>
  <c r="BJZ93" i="26"/>
  <c r="BJX93" i="26"/>
  <c r="BJW93" i="26"/>
  <c r="BJU93" i="26"/>
  <c r="BJT93" i="26"/>
  <c r="BJS93" i="26"/>
  <c r="BJR93" i="26"/>
  <c r="BJQ93" i="26"/>
  <c r="BJP93" i="26"/>
  <c r="BJN93" i="26"/>
  <c r="BJM93" i="26"/>
  <c r="BJL93" i="26"/>
  <c r="BJK93" i="26"/>
  <c r="BJI93" i="26"/>
  <c r="BJH93" i="26"/>
  <c r="BJF93" i="26"/>
  <c r="BJE93" i="26"/>
  <c r="BJD93" i="26"/>
  <c r="BJC93" i="26"/>
  <c r="BJB93" i="26"/>
  <c r="BJA93" i="26"/>
  <c r="BIY93" i="26"/>
  <c r="BIX93" i="26"/>
  <c r="BIW93" i="26"/>
  <c r="BIV93" i="26"/>
  <c r="BIT93" i="26"/>
  <c r="BIS93" i="26"/>
  <c r="BIQ93" i="26"/>
  <c r="BIP93" i="26"/>
  <c r="BIO93" i="26"/>
  <c r="BIN93" i="26"/>
  <c r="BIM93" i="26"/>
  <c r="BIL93" i="26"/>
  <c r="BIJ93" i="26"/>
  <c r="BII93" i="26"/>
  <c r="BIH93" i="26"/>
  <c r="BIG93" i="26"/>
  <c r="BIE93" i="26"/>
  <c r="BID93" i="26"/>
  <c r="BIB93" i="26"/>
  <c r="BIA93" i="26"/>
  <c r="BHZ93" i="26"/>
  <c r="BHY93" i="26"/>
  <c r="BHX93" i="26"/>
  <c r="BHW93" i="26"/>
  <c r="BHU93" i="26"/>
  <c r="BHT93" i="26"/>
  <c r="BHS93" i="26"/>
  <c r="BHR93" i="26"/>
  <c r="BHP93" i="26"/>
  <c r="BHO93" i="26"/>
  <c r="BHM93" i="26"/>
  <c r="BHL93" i="26"/>
  <c r="BHK93" i="26"/>
  <c r="BHJ93" i="26"/>
  <c r="BHI93" i="26"/>
  <c r="BHH93" i="26"/>
  <c r="BHF93" i="26"/>
  <c r="BHE93" i="26"/>
  <c r="BHD93" i="26"/>
  <c r="BHC93" i="26"/>
  <c r="BHA93" i="26"/>
  <c r="BGZ93" i="26"/>
  <c r="BGX93" i="26"/>
  <c r="BGW93" i="26"/>
  <c r="BGV93" i="26"/>
  <c r="BGU93" i="26"/>
  <c r="BGT93" i="26"/>
  <c r="BGS93" i="26"/>
  <c r="BGQ93" i="26"/>
  <c r="BGP93" i="26"/>
  <c r="BGO93" i="26"/>
  <c r="BGN93" i="26"/>
  <c r="BGL93" i="26"/>
  <c r="BGK93" i="26"/>
  <c r="BGI93" i="26"/>
  <c r="BGH93" i="26"/>
  <c r="BGG93" i="26"/>
  <c r="BGF93" i="26"/>
  <c r="BGE93" i="26"/>
  <c r="BGD93" i="26"/>
  <c r="BGB93" i="26"/>
  <c r="BGA93" i="26"/>
  <c r="BFZ93" i="26"/>
  <c r="BFY93" i="26"/>
  <c r="BFW93" i="26"/>
  <c r="BFV93" i="26"/>
  <c r="BFT93" i="26"/>
  <c r="BFS93" i="26"/>
  <c r="BFR93" i="26"/>
  <c r="BFQ93" i="26"/>
  <c r="BFP93" i="26"/>
  <c r="BFO93" i="26"/>
  <c r="BFM93" i="26"/>
  <c r="BFL93" i="26"/>
  <c r="BFK93" i="26"/>
  <c r="BFJ93" i="26"/>
  <c r="BFH93" i="26"/>
  <c r="BFG93" i="26"/>
  <c r="BFE93" i="26"/>
  <c r="BFD93" i="26"/>
  <c r="BFC93" i="26"/>
  <c r="BFB93" i="26"/>
  <c r="BFA93" i="26"/>
  <c r="BEZ93" i="26"/>
  <c r="BEX93" i="26"/>
  <c r="BEW93" i="26"/>
  <c r="BEV93" i="26"/>
  <c r="BEU93" i="26"/>
  <c r="BES93" i="26"/>
  <c r="BER93" i="26"/>
  <c r="BEP93" i="26"/>
  <c r="BEO93" i="26"/>
  <c r="BEN93" i="26"/>
  <c r="BEM93" i="26"/>
  <c r="BEL93" i="26"/>
  <c r="BEK93" i="26"/>
  <c r="BEI93" i="26"/>
  <c r="BEH93" i="26"/>
  <c r="BEG93" i="26"/>
  <c r="BEF93" i="26"/>
  <c r="BED93" i="26"/>
  <c r="BEC93" i="26"/>
  <c r="BEA93" i="26"/>
  <c r="BDZ93" i="26"/>
  <c r="BDY93" i="26"/>
  <c r="BDX93" i="26"/>
  <c r="BDW93" i="26"/>
  <c r="BDV93" i="26"/>
  <c r="BDT93" i="26"/>
  <c r="BDS93" i="26"/>
  <c r="BDR93" i="26"/>
  <c r="BDQ93" i="26"/>
  <c r="BDO93" i="26"/>
  <c r="BDN93" i="26"/>
  <c r="BDL93" i="26"/>
  <c r="BDK93" i="26"/>
  <c r="BDJ93" i="26"/>
  <c r="BDI93" i="26"/>
  <c r="BDH93" i="26"/>
  <c r="BDG93" i="26"/>
  <c r="BDE93" i="26"/>
  <c r="BDD93" i="26"/>
  <c r="BDC93" i="26"/>
  <c r="BDB93" i="26"/>
  <c r="BCZ93" i="26"/>
  <c r="BCY93" i="26"/>
  <c r="BCW93" i="26"/>
  <c r="BCV93" i="26"/>
  <c r="BCU93" i="26"/>
  <c r="BCT93" i="26"/>
  <c r="BCS93" i="26"/>
  <c r="BCR93" i="26"/>
  <c r="BCP93" i="26"/>
  <c r="BCO93" i="26"/>
  <c r="BCN93" i="26"/>
  <c r="BCM93" i="26"/>
  <c r="BCK93" i="26"/>
  <c r="BCJ93" i="26"/>
  <c r="BCH93" i="26"/>
  <c r="BCG93" i="26"/>
  <c r="BCF93" i="26"/>
  <c r="BCE93" i="26"/>
  <c r="BCD93" i="26"/>
  <c r="BCC93" i="26"/>
  <c r="BCA93" i="26"/>
  <c r="BBZ93" i="26"/>
  <c r="BBY93" i="26"/>
  <c r="BBX93" i="26"/>
  <c r="BBV93" i="26"/>
  <c r="BBU93" i="26"/>
  <c r="BBS93" i="26"/>
  <c r="BBR93" i="26"/>
  <c r="BBQ93" i="26"/>
  <c r="BBP93" i="26"/>
  <c r="BBO93" i="26"/>
  <c r="BBN93" i="26"/>
  <c r="BBL93" i="26"/>
  <c r="BBK93" i="26"/>
  <c r="BBJ93" i="26"/>
  <c r="BBI93" i="26"/>
  <c r="BBG93" i="26"/>
  <c r="BBF93" i="26"/>
  <c r="BBD93" i="26"/>
  <c r="BBC93" i="26"/>
  <c r="BBB93" i="26"/>
  <c r="BBA93" i="26"/>
  <c r="BAZ93" i="26"/>
  <c r="BAY93" i="26"/>
  <c r="BAW93" i="26"/>
  <c r="BAV93" i="26"/>
  <c r="BAU93" i="26"/>
  <c r="BAT93" i="26"/>
  <c r="BAR93" i="26"/>
  <c r="BAQ93" i="26"/>
  <c r="BAO93" i="26"/>
  <c r="BAN93" i="26"/>
  <c r="BAM93" i="26"/>
  <c r="BAL93" i="26"/>
  <c r="BAK93" i="26"/>
  <c r="BAJ93" i="26"/>
  <c r="BAH93" i="26"/>
  <c r="BAG93" i="26"/>
  <c r="BAF93" i="26"/>
  <c r="BAE93" i="26"/>
  <c r="BAC93" i="26"/>
  <c r="BAB93" i="26"/>
  <c r="AZZ93" i="26"/>
  <c r="AZY93" i="26"/>
  <c r="AZX93" i="26"/>
  <c r="AZW93" i="26"/>
  <c r="AZV93" i="26"/>
  <c r="AZU93" i="26"/>
  <c r="AZS93" i="26"/>
  <c r="AZR93" i="26"/>
  <c r="AZQ93" i="26"/>
  <c r="AZP93" i="26"/>
  <c r="AZN93" i="26"/>
  <c r="AZM93" i="26"/>
  <c r="AZK93" i="26"/>
  <c r="AZJ93" i="26"/>
  <c r="AZI93" i="26"/>
  <c r="AZH93" i="26"/>
  <c r="AZG93" i="26"/>
  <c r="AZF93" i="26"/>
  <c r="AZD93" i="26"/>
  <c r="AZC93" i="26"/>
  <c r="AZB93" i="26"/>
  <c r="AZA93" i="26"/>
  <c r="AYY93" i="26"/>
  <c r="AYX93" i="26"/>
  <c r="AYV93" i="26"/>
  <c r="AYU93" i="26"/>
  <c r="AYT93" i="26"/>
  <c r="AYS93" i="26"/>
  <c r="AYR93" i="26"/>
  <c r="AYQ93" i="26"/>
  <c r="AYO93" i="26"/>
  <c r="AYN93" i="26"/>
  <c r="AYM93" i="26"/>
  <c r="AYL93" i="26"/>
  <c r="AYJ93" i="26"/>
  <c r="AYI93" i="26"/>
  <c r="AYG93" i="26"/>
  <c r="AYF93" i="26"/>
  <c r="AYE93" i="26"/>
  <c r="AYD93" i="26"/>
  <c r="AYC93" i="26"/>
  <c r="AYB93" i="26"/>
  <c r="AXZ93" i="26"/>
  <c r="AXY93" i="26"/>
  <c r="AXX93" i="26"/>
  <c r="AXW93" i="26"/>
  <c r="AXU93" i="26"/>
  <c r="AXT93" i="26"/>
  <c r="AXR93" i="26"/>
  <c r="AXQ93" i="26"/>
  <c r="AXP93" i="26"/>
  <c r="AXO93" i="26"/>
  <c r="AXN93" i="26"/>
  <c r="AXM93" i="26"/>
  <c r="AXK93" i="26"/>
  <c r="AXJ93" i="26"/>
  <c r="AXI93" i="26"/>
  <c r="AXH93" i="26"/>
  <c r="AXF93" i="26"/>
  <c r="AXE93" i="26"/>
  <c r="AXC93" i="26"/>
  <c r="AXB93" i="26"/>
  <c r="AXA93" i="26"/>
  <c r="AWZ93" i="26"/>
  <c r="AWY93" i="26"/>
  <c r="AWX93" i="26"/>
  <c r="AWV93" i="26"/>
  <c r="AWU93" i="26"/>
  <c r="AWT93" i="26"/>
  <c r="AWS93" i="26"/>
  <c r="AWQ93" i="26"/>
  <c r="AWP93" i="26"/>
  <c r="AWN93" i="26"/>
  <c r="AWM93" i="26"/>
  <c r="AWL93" i="26"/>
  <c r="AWK93" i="26"/>
  <c r="AWJ93" i="26"/>
  <c r="AWI93" i="26"/>
  <c r="AWG93" i="26"/>
  <c r="AWF93" i="26"/>
  <c r="AWE93" i="26"/>
  <c r="AWD93" i="26"/>
  <c r="AWB93" i="26"/>
  <c r="AWA93" i="26"/>
  <c r="AVY93" i="26"/>
  <c r="AVX93" i="26"/>
  <c r="AVW93" i="26"/>
  <c r="AVV93" i="26"/>
  <c r="AVU93" i="26"/>
  <c r="AVT93" i="26"/>
  <c r="AVR93" i="26"/>
  <c r="AVQ93" i="26"/>
  <c r="AVP93" i="26"/>
  <c r="AVO93" i="26"/>
  <c r="AVM93" i="26"/>
  <c r="AVL93" i="26"/>
  <c r="AVJ93" i="26"/>
  <c r="AVI93" i="26"/>
  <c r="AVH93" i="26"/>
  <c r="AVG93" i="26"/>
  <c r="AVF93" i="26"/>
  <c r="AVE93" i="26"/>
  <c r="AVC93" i="26"/>
  <c r="AVB93" i="26"/>
  <c r="AVA93" i="26"/>
  <c r="AUZ93" i="26"/>
  <c r="AUX93" i="26"/>
  <c r="AUW93" i="26"/>
  <c r="AUU93" i="26"/>
  <c r="AUT93" i="26"/>
  <c r="AUS93" i="26"/>
  <c r="AUR93" i="26"/>
  <c r="AUQ93" i="26"/>
  <c r="AUP93" i="26"/>
  <c r="AUN93" i="26"/>
  <c r="AUM93" i="26"/>
  <c r="AUL93" i="26"/>
  <c r="AUK93" i="26"/>
  <c r="AUI93" i="26"/>
  <c r="AUH93" i="26"/>
  <c r="AUF93" i="26"/>
  <c r="AUE93" i="26"/>
  <c r="AUD93" i="26"/>
  <c r="AUC93" i="26"/>
  <c r="AUB93" i="26"/>
  <c r="AUA93" i="26"/>
  <c r="ATY93" i="26"/>
  <c r="ATX93" i="26"/>
  <c r="ATW93" i="26"/>
  <c r="ATV93" i="26"/>
  <c r="ATT93" i="26"/>
  <c r="ATS93" i="26"/>
  <c r="ATQ93" i="26"/>
  <c r="ATP93" i="26"/>
  <c r="ATO93" i="26"/>
  <c r="ATN93" i="26"/>
  <c r="ATM93" i="26"/>
  <c r="ATL93" i="26"/>
  <c r="ATJ93" i="26"/>
  <c r="ATI93" i="26"/>
  <c r="ATH93" i="26"/>
  <c r="ATG93" i="26"/>
  <c r="BVJ92" i="26"/>
  <c r="BVC92" i="26"/>
  <c r="BUU92" i="26"/>
  <c r="BUN92" i="26"/>
  <c r="BUF92" i="26"/>
  <c r="BTY92" i="26"/>
  <c r="BTQ92" i="26"/>
  <c r="BTJ92" i="26"/>
  <c r="BTB92" i="26"/>
  <c r="BSU92" i="26"/>
  <c r="BSM92" i="26"/>
  <c r="BSF92" i="26"/>
  <c r="BRX92" i="26"/>
  <c r="BRQ92" i="26"/>
  <c r="BRI92" i="26"/>
  <c r="BRB92" i="26"/>
  <c r="BQT92" i="26"/>
  <c r="BQM92" i="26"/>
  <c r="BQE92" i="26"/>
  <c r="BPX92" i="26"/>
  <c r="BPP92" i="26"/>
  <c r="BPI92" i="26"/>
  <c r="BPA92" i="26"/>
  <c r="BOT92" i="26"/>
  <c r="BOL92" i="26"/>
  <c r="BOE92" i="26"/>
  <c r="BNW92" i="26"/>
  <c r="BNP92" i="26"/>
  <c r="BNH92" i="26"/>
  <c r="BNA92" i="26"/>
  <c r="BMS92" i="26"/>
  <c r="BML92" i="26"/>
  <c r="BMD92" i="26"/>
  <c r="BLW92" i="26"/>
  <c r="BLO92" i="26"/>
  <c r="BLH92" i="26"/>
  <c r="BKZ92" i="26"/>
  <c r="BKS92" i="26"/>
  <c r="BKK92" i="26"/>
  <c r="BKD92" i="26"/>
  <c r="BJV92" i="26"/>
  <c r="BJO92" i="26"/>
  <c r="BJG92" i="26"/>
  <c r="BIZ92" i="26"/>
  <c r="BIR92" i="26"/>
  <c r="BIK92" i="26"/>
  <c r="BIC92" i="26"/>
  <c r="BHV92" i="26"/>
  <c r="BHN92" i="26"/>
  <c r="BHG92" i="26"/>
  <c r="BGY92" i="26"/>
  <c r="BGR92" i="26"/>
  <c r="BGJ92" i="26"/>
  <c r="BGC92" i="26"/>
  <c r="BFU92" i="26"/>
  <c r="BFN92" i="26"/>
  <c r="BFF92" i="26"/>
  <c r="BEY92" i="26"/>
  <c r="BEQ92" i="26"/>
  <c r="BEJ92" i="26"/>
  <c r="BEB92" i="26"/>
  <c r="BDU92" i="26"/>
  <c r="BDM92" i="26"/>
  <c r="BDF92" i="26"/>
  <c r="BCX92" i="26"/>
  <c r="BCQ92" i="26"/>
  <c r="BCI92" i="26"/>
  <c r="BCB92" i="26"/>
  <c r="BBT92" i="26"/>
  <c r="BBM92" i="26"/>
  <c r="BBE92" i="26"/>
  <c r="BAX92" i="26"/>
  <c r="BAP92" i="26"/>
  <c r="BAI92" i="26"/>
  <c r="BAA92" i="26"/>
  <c r="AZT92" i="26"/>
  <c r="AZL92" i="26"/>
  <c r="AZE92" i="26"/>
  <c r="AYW92" i="26"/>
  <c r="AYP92" i="26"/>
  <c r="AYH92" i="26"/>
  <c r="AYA92" i="26"/>
  <c r="AXS92" i="26"/>
  <c r="AXL92" i="26"/>
  <c r="AXD92" i="26"/>
  <c r="AWW92" i="26"/>
  <c r="AWO92" i="26"/>
  <c r="AWH92" i="26"/>
  <c r="AVZ92" i="26"/>
  <c r="AVS92" i="26"/>
  <c r="AVK92" i="26"/>
  <c r="AVD92" i="26"/>
  <c r="AUV92" i="26"/>
  <c r="AUO92" i="26"/>
  <c r="AUG92" i="26"/>
  <c r="ATZ92" i="26"/>
  <c r="ATR92" i="26"/>
  <c r="ATK92" i="26"/>
  <c r="BVJ91" i="26"/>
  <c r="BVC91" i="26"/>
  <c r="BUU91" i="26"/>
  <c r="BUN91" i="26"/>
  <c r="BUF91" i="26"/>
  <c r="BTY91" i="26"/>
  <c r="BTQ91" i="26"/>
  <c r="BTJ91" i="26"/>
  <c r="BTB91" i="26"/>
  <c r="BSU91" i="26"/>
  <c r="BSM91" i="26"/>
  <c r="BSF91" i="26"/>
  <c r="BRX91" i="26"/>
  <c r="BRQ91" i="26"/>
  <c r="BRI91" i="26"/>
  <c r="BRB91" i="26"/>
  <c r="BQT91" i="26"/>
  <c r="BQM91" i="26"/>
  <c r="BQE91" i="26"/>
  <c r="BPX91" i="26"/>
  <c r="BPP91" i="26"/>
  <c r="BPI91" i="26"/>
  <c r="BPA91" i="26"/>
  <c r="BOT91" i="26"/>
  <c r="BOL91" i="26"/>
  <c r="BOE91" i="26"/>
  <c r="BNW91" i="26"/>
  <c r="BNP91" i="26"/>
  <c r="BNH91" i="26"/>
  <c r="BNA91" i="26"/>
  <c r="BMS91" i="26"/>
  <c r="BML91" i="26"/>
  <c r="BMD91" i="26"/>
  <c r="BLW91" i="26"/>
  <c r="BLO91" i="26"/>
  <c r="BLH91" i="26"/>
  <c r="BKZ91" i="26"/>
  <c r="BKS91" i="26"/>
  <c r="BKK91" i="26"/>
  <c r="BKD91" i="26"/>
  <c r="BJV91" i="26"/>
  <c r="BJO91" i="26"/>
  <c r="BJG91" i="26"/>
  <c r="BIZ91" i="26"/>
  <c r="BIR91" i="26"/>
  <c r="BIK91" i="26"/>
  <c r="BIC91" i="26"/>
  <c r="BHV91" i="26"/>
  <c r="BHN91" i="26"/>
  <c r="BHG91" i="26"/>
  <c r="BGY91" i="26"/>
  <c r="BGR91" i="26"/>
  <c r="BGJ91" i="26"/>
  <c r="BGC91" i="26"/>
  <c r="BFU91" i="26"/>
  <c r="BFN91" i="26"/>
  <c r="BFF91" i="26"/>
  <c r="BEY91" i="26"/>
  <c r="BEQ91" i="26"/>
  <c r="BEJ91" i="26"/>
  <c r="BEB91" i="26"/>
  <c r="BDU91" i="26"/>
  <c r="BDM91" i="26"/>
  <c r="BDF91" i="26"/>
  <c r="BCX91" i="26"/>
  <c r="BCQ91" i="26"/>
  <c r="BCI91" i="26"/>
  <c r="BCB91" i="26"/>
  <c r="BBT91" i="26"/>
  <c r="BBM91" i="26"/>
  <c r="BBE91" i="26"/>
  <c r="BAX91" i="26"/>
  <c r="BAP91" i="26"/>
  <c r="BAI91" i="26"/>
  <c r="BAA91" i="26"/>
  <c r="AZT91" i="26"/>
  <c r="AZL91" i="26"/>
  <c r="AZE91" i="26"/>
  <c r="AYW91" i="26"/>
  <c r="AYP91" i="26"/>
  <c r="AYH91" i="26"/>
  <c r="AYA91" i="26"/>
  <c r="AXS91" i="26"/>
  <c r="AXL91" i="26"/>
  <c r="AXD91" i="26"/>
  <c r="AWW91" i="26"/>
  <c r="AWO91" i="26"/>
  <c r="AWH91" i="26"/>
  <c r="AVZ91" i="26"/>
  <c r="AVS91" i="26"/>
  <c r="AVK91" i="26"/>
  <c r="AVD91" i="26"/>
  <c r="AUV91" i="26"/>
  <c r="AUO91" i="26"/>
  <c r="AUG91" i="26"/>
  <c r="ATZ91" i="26"/>
  <c r="ATR91" i="26"/>
  <c r="ATK91" i="26"/>
  <c r="BVJ90" i="26"/>
  <c r="BVC90" i="26"/>
  <c r="BUU90" i="26"/>
  <c r="BUN90" i="26"/>
  <c r="BUF90" i="26"/>
  <c r="BTY90" i="26"/>
  <c r="BTQ90" i="26"/>
  <c r="BTJ90" i="26"/>
  <c r="BTB90" i="26"/>
  <c r="BSU90" i="26"/>
  <c r="BSM90" i="26"/>
  <c r="BSF90" i="26"/>
  <c r="BRX90" i="26"/>
  <c r="BRQ90" i="26"/>
  <c r="BRI90" i="26"/>
  <c r="BRB90" i="26"/>
  <c r="BQT90" i="26"/>
  <c r="BQM90" i="26"/>
  <c r="BQE90" i="26"/>
  <c r="BPX90" i="26"/>
  <c r="BPP90" i="26"/>
  <c r="BPI90" i="26"/>
  <c r="BPA90" i="26"/>
  <c r="BOT90" i="26"/>
  <c r="BOL90" i="26"/>
  <c r="BOE90" i="26"/>
  <c r="BNW90" i="26"/>
  <c r="BNP90" i="26"/>
  <c r="BNH90" i="26"/>
  <c r="BNA90" i="26"/>
  <c r="BMS90" i="26"/>
  <c r="BML90" i="26"/>
  <c r="BMD90" i="26"/>
  <c r="BLW90" i="26"/>
  <c r="BLO90" i="26"/>
  <c r="BLH90" i="26"/>
  <c r="BKZ90" i="26"/>
  <c r="BKS90" i="26"/>
  <c r="BKK90" i="26"/>
  <c r="BKD90" i="26"/>
  <c r="BJV90" i="26"/>
  <c r="BJO90" i="26"/>
  <c r="BJG90" i="26"/>
  <c r="BIZ90" i="26"/>
  <c r="BIR90" i="26"/>
  <c r="BIK90" i="26"/>
  <c r="BIC90" i="26"/>
  <c r="BHV90" i="26"/>
  <c r="BHN90" i="26"/>
  <c r="BHG90" i="26"/>
  <c r="BGY90" i="26"/>
  <c r="BGR90" i="26"/>
  <c r="BGJ90" i="26"/>
  <c r="BGC90" i="26"/>
  <c r="BFU90" i="26"/>
  <c r="BFN90" i="26"/>
  <c r="BFF90" i="26"/>
  <c r="BEY90" i="26"/>
  <c r="BEQ90" i="26"/>
  <c r="BEJ90" i="26"/>
  <c r="BEB90" i="26"/>
  <c r="BDU90" i="26"/>
  <c r="BDM90" i="26"/>
  <c r="BDF90" i="26"/>
  <c r="BCX90" i="26"/>
  <c r="BCQ90" i="26"/>
  <c r="BCI90" i="26"/>
  <c r="BCB90" i="26"/>
  <c r="BBT90" i="26"/>
  <c r="BBM90" i="26"/>
  <c r="BBE90" i="26"/>
  <c r="BAX90" i="26"/>
  <c r="BAP90" i="26"/>
  <c r="BAI90" i="26"/>
  <c r="BAA90" i="26"/>
  <c r="AZT90" i="26"/>
  <c r="AZL90" i="26"/>
  <c r="AZE90" i="26"/>
  <c r="AYW90" i="26"/>
  <c r="AYP90" i="26"/>
  <c r="AYH90" i="26"/>
  <c r="AYA90" i="26"/>
  <c r="AXS90" i="26"/>
  <c r="AXL90" i="26"/>
  <c r="AXD90" i="26"/>
  <c r="AWW90" i="26"/>
  <c r="AWO90" i="26"/>
  <c r="AWH90" i="26"/>
  <c r="AVZ90" i="26"/>
  <c r="AVS90" i="26"/>
  <c r="AVK90" i="26"/>
  <c r="AVD90" i="26"/>
  <c r="AUV90" i="26"/>
  <c r="AUO90" i="26"/>
  <c r="AUG90" i="26"/>
  <c r="ATZ90" i="26"/>
  <c r="ATR90" i="26"/>
  <c r="ATK90" i="26"/>
  <c r="BVJ89" i="26"/>
  <c r="BVC89" i="26"/>
  <c r="BUU89" i="26"/>
  <c r="BUN89" i="26"/>
  <c r="BUF89" i="26"/>
  <c r="BTY89" i="26"/>
  <c r="BTQ89" i="26"/>
  <c r="BTJ89" i="26"/>
  <c r="BTB89" i="26"/>
  <c r="BSU89" i="26"/>
  <c r="BSM89" i="26"/>
  <c r="BSF89" i="26"/>
  <c r="BRX89" i="26"/>
  <c r="BRQ89" i="26"/>
  <c r="BRI89" i="26"/>
  <c r="BRB89" i="26"/>
  <c r="BQT89" i="26"/>
  <c r="BQM89" i="26"/>
  <c r="BQE89" i="26"/>
  <c r="BPX89" i="26"/>
  <c r="BPP89" i="26"/>
  <c r="BPI89" i="26"/>
  <c r="BPA89" i="26"/>
  <c r="BOT89" i="26"/>
  <c r="BOL89" i="26"/>
  <c r="BOE89" i="26"/>
  <c r="BNW89" i="26"/>
  <c r="BNP89" i="26"/>
  <c r="BNH89" i="26"/>
  <c r="BNA89" i="26"/>
  <c r="BMS89" i="26"/>
  <c r="BML89" i="26"/>
  <c r="BMD89" i="26"/>
  <c r="BLW89" i="26"/>
  <c r="BLO89" i="26"/>
  <c r="BLH89" i="26"/>
  <c r="BKZ89" i="26"/>
  <c r="BKS89" i="26"/>
  <c r="BKK89" i="26"/>
  <c r="BKD89" i="26"/>
  <c r="BJV89" i="26"/>
  <c r="BJO89" i="26"/>
  <c r="BJG89" i="26"/>
  <c r="BIZ89" i="26"/>
  <c r="BIR89" i="26"/>
  <c r="BIK89" i="26"/>
  <c r="BIC89" i="26"/>
  <c r="BHV89" i="26"/>
  <c r="BHN89" i="26"/>
  <c r="BHG89" i="26"/>
  <c r="BGY89" i="26"/>
  <c r="BGR89" i="26"/>
  <c r="BGJ89" i="26"/>
  <c r="BGC89" i="26"/>
  <c r="BFU89" i="26"/>
  <c r="BFN89" i="26"/>
  <c r="BFF89" i="26"/>
  <c r="BEY89" i="26"/>
  <c r="BEQ89" i="26"/>
  <c r="BEJ89" i="26"/>
  <c r="BEB89" i="26"/>
  <c r="BDU89" i="26"/>
  <c r="BDM89" i="26"/>
  <c r="BDF89" i="26"/>
  <c r="BCX89" i="26"/>
  <c r="BCQ89" i="26"/>
  <c r="BCI89" i="26"/>
  <c r="BCB89" i="26"/>
  <c r="BBT89" i="26"/>
  <c r="BBM89" i="26"/>
  <c r="BBE89" i="26"/>
  <c r="BAX89" i="26"/>
  <c r="BAP89" i="26"/>
  <c r="BAI89" i="26"/>
  <c r="BAA89" i="26"/>
  <c r="AZT89" i="26"/>
  <c r="AZL89" i="26"/>
  <c r="AZE89" i="26"/>
  <c r="AYW89" i="26"/>
  <c r="AYP89" i="26"/>
  <c r="AYH89" i="26"/>
  <c r="AYA89" i="26"/>
  <c r="AXS89" i="26"/>
  <c r="AXL89" i="26"/>
  <c r="AXD89" i="26"/>
  <c r="AWW89" i="26"/>
  <c r="AWO89" i="26"/>
  <c r="AWH89" i="26"/>
  <c r="AVZ89" i="26"/>
  <c r="AVS89" i="26"/>
  <c r="AVK89" i="26"/>
  <c r="AVD89" i="26"/>
  <c r="AUV89" i="26"/>
  <c r="AUO89" i="26"/>
  <c r="AUG89" i="26"/>
  <c r="ATZ89" i="26"/>
  <c r="ATR89" i="26"/>
  <c r="ATK89" i="26"/>
  <c r="BVJ87" i="26"/>
  <c r="BVC87" i="26"/>
  <c r="BUU87" i="26"/>
  <c r="BUN87" i="26"/>
  <c r="BUF87" i="26"/>
  <c r="BTY87" i="26"/>
  <c r="BTQ87" i="26"/>
  <c r="BTJ87" i="26"/>
  <c r="BTB87" i="26"/>
  <c r="BSU87" i="26"/>
  <c r="BSM87" i="26"/>
  <c r="BSF87" i="26"/>
  <c r="BRX87" i="26"/>
  <c r="BRQ87" i="26"/>
  <c r="BRI87" i="26"/>
  <c r="BRB87" i="26"/>
  <c r="BQT87" i="26"/>
  <c r="BQM87" i="26"/>
  <c r="BQE87" i="26"/>
  <c r="BPX87" i="26"/>
  <c r="BPP87" i="26"/>
  <c r="BPI87" i="26"/>
  <c r="BPA87" i="26"/>
  <c r="BOT87" i="26"/>
  <c r="BOL87" i="26"/>
  <c r="BOE87" i="26"/>
  <c r="BNW87" i="26"/>
  <c r="BNP87" i="26"/>
  <c r="BNH87" i="26"/>
  <c r="BNA87" i="26"/>
  <c r="BMS87" i="26"/>
  <c r="BML87" i="26"/>
  <c r="BMD87" i="26"/>
  <c r="BLW87" i="26"/>
  <c r="BLO87" i="26"/>
  <c r="BLH87" i="26"/>
  <c r="BKZ87" i="26"/>
  <c r="BKS87" i="26"/>
  <c r="BKK87" i="26"/>
  <c r="BKD87" i="26"/>
  <c r="BJV87" i="26"/>
  <c r="BJO87" i="26"/>
  <c r="BJG87" i="26"/>
  <c r="BIZ87" i="26"/>
  <c r="BIR87" i="26"/>
  <c r="BIK87" i="26"/>
  <c r="BIC87" i="26"/>
  <c r="BHV87" i="26"/>
  <c r="BHN87" i="26"/>
  <c r="BHG87" i="26"/>
  <c r="BGY87" i="26"/>
  <c r="BGR87" i="26"/>
  <c r="BGJ87" i="26"/>
  <c r="BGC87" i="26"/>
  <c r="BFU87" i="26"/>
  <c r="BFN87" i="26"/>
  <c r="BFF87" i="26"/>
  <c r="BEY87" i="26"/>
  <c r="BEQ87" i="26"/>
  <c r="BEJ87" i="26"/>
  <c r="BEB87" i="26"/>
  <c r="BDU87" i="26"/>
  <c r="BDM87" i="26"/>
  <c r="BDF87" i="26"/>
  <c r="BCX87" i="26"/>
  <c r="BCQ87" i="26"/>
  <c r="BCI87" i="26"/>
  <c r="BCB87" i="26"/>
  <c r="BBT87" i="26"/>
  <c r="BBM87" i="26"/>
  <c r="BBE87" i="26"/>
  <c r="BAX87" i="26"/>
  <c r="BAP87" i="26"/>
  <c r="BAI87" i="26"/>
  <c r="BAA87" i="26"/>
  <c r="AZT87" i="26"/>
  <c r="AZL87" i="26"/>
  <c r="AZE87" i="26"/>
  <c r="AYW87" i="26"/>
  <c r="AYP87" i="26"/>
  <c r="AYH87" i="26"/>
  <c r="AYA87" i="26"/>
  <c r="AXS87" i="26"/>
  <c r="AXL87" i="26"/>
  <c r="AXD87" i="26"/>
  <c r="AWW87" i="26"/>
  <c r="AWO87" i="26"/>
  <c r="AWH87" i="26"/>
  <c r="AVZ87" i="26"/>
  <c r="AVS87" i="26"/>
  <c r="AVK87" i="26"/>
  <c r="AVD87" i="26"/>
  <c r="AUV87" i="26"/>
  <c r="AUO87" i="26"/>
  <c r="AUG87" i="26"/>
  <c r="ATZ87" i="26"/>
  <c r="ATR87" i="26"/>
  <c r="ATK87" i="26"/>
  <c r="BVJ86" i="26"/>
  <c r="BVC86" i="26"/>
  <c r="BUU86" i="26"/>
  <c r="BUN86" i="26"/>
  <c r="BUF86" i="26"/>
  <c r="BTY86" i="26"/>
  <c r="BTQ86" i="26"/>
  <c r="BTJ86" i="26"/>
  <c r="BTB86" i="26"/>
  <c r="BSU86" i="26"/>
  <c r="BSM86" i="26"/>
  <c r="BSF86" i="26"/>
  <c r="BRX86" i="26"/>
  <c r="BRQ86" i="26"/>
  <c r="BRI86" i="26"/>
  <c r="BRB86" i="26"/>
  <c r="BQT86" i="26"/>
  <c r="BQM86" i="26"/>
  <c r="BQE86" i="26"/>
  <c r="BPX86" i="26"/>
  <c r="BPP86" i="26"/>
  <c r="BPI86" i="26"/>
  <c r="BPA86" i="26"/>
  <c r="BOT86" i="26"/>
  <c r="BOL86" i="26"/>
  <c r="BOE86" i="26"/>
  <c r="BNW86" i="26"/>
  <c r="BNP86" i="26"/>
  <c r="BNH86" i="26"/>
  <c r="BNA86" i="26"/>
  <c r="BMS86" i="26"/>
  <c r="BML86" i="26"/>
  <c r="BMD86" i="26"/>
  <c r="BLW86" i="26"/>
  <c r="BLO86" i="26"/>
  <c r="BLH86" i="26"/>
  <c r="BKZ86" i="26"/>
  <c r="BKS86" i="26"/>
  <c r="BKK86" i="26"/>
  <c r="BKD86" i="26"/>
  <c r="BJV86" i="26"/>
  <c r="BJO86" i="26"/>
  <c r="BJG86" i="26"/>
  <c r="BIZ86" i="26"/>
  <c r="BIR86" i="26"/>
  <c r="BIK86" i="26"/>
  <c r="BIC86" i="26"/>
  <c r="BHV86" i="26"/>
  <c r="BHN86" i="26"/>
  <c r="BHG86" i="26"/>
  <c r="BGY86" i="26"/>
  <c r="BGR86" i="26"/>
  <c r="BGJ86" i="26"/>
  <c r="BGC86" i="26"/>
  <c r="BFU86" i="26"/>
  <c r="BFN86" i="26"/>
  <c r="BFF86" i="26"/>
  <c r="BEY86" i="26"/>
  <c r="BEQ86" i="26"/>
  <c r="BEJ86" i="26"/>
  <c r="BEB86" i="26"/>
  <c r="BDU86" i="26"/>
  <c r="BDM86" i="26"/>
  <c r="BDF86" i="26"/>
  <c r="BCX86" i="26"/>
  <c r="BCQ86" i="26"/>
  <c r="BCI86" i="26"/>
  <c r="BCB86" i="26"/>
  <c r="BBT86" i="26"/>
  <c r="BBM86" i="26"/>
  <c r="BBE86" i="26"/>
  <c r="BAX86" i="26"/>
  <c r="BAP86" i="26"/>
  <c r="BAI86" i="26"/>
  <c r="BAA86" i="26"/>
  <c r="AZT86" i="26"/>
  <c r="AZL86" i="26"/>
  <c r="AZE86" i="26"/>
  <c r="AYW86" i="26"/>
  <c r="AYP86" i="26"/>
  <c r="AYH86" i="26"/>
  <c r="AYA86" i="26"/>
  <c r="AXS86" i="26"/>
  <c r="AXL86" i="26"/>
  <c r="AXD86" i="26"/>
  <c r="AWW86" i="26"/>
  <c r="AWO86" i="26"/>
  <c r="AWH86" i="26"/>
  <c r="AVZ86" i="26"/>
  <c r="AVS86" i="26"/>
  <c r="AVK86" i="26"/>
  <c r="AVD86" i="26"/>
  <c r="AUV86" i="26"/>
  <c r="AUO86" i="26"/>
  <c r="AUG86" i="26"/>
  <c r="ATZ86" i="26"/>
  <c r="ATR86" i="26"/>
  <c r="ATK86" i="26"/>
  <c r="BVJ85" i="26"/>
  <c r="BVC85" i="26"/>
  <c r="BUU85" i="26"/>
  <c r="BUN85" i="26"/>
  <c r="BUF85" i="26"/>
  <c r="BTY85" i="26"/>
  <c r="BTQ85" i="26"/>
  <c r="BTJ85" i="26"/>
  <c r="BTB85" i="26"/>
  <c r="BSU85" i="26"/>
  <c r="BSM85" i="26"/>
  <c r="BSF85" i="26"/>
  <c r="BRX85" i="26"/>
  <c r="BRQ85" i="26"/>
  <c r="BRI85" i="26"/>
  <c r="BRB85" i="26"/>
  <c r="BQT85" i="26"/>
  <c r="BQM85" i="26"/>
  <c r="BQE85" i="26"/>
  <c r="BPX85" i="26"/>
  <c r="BPP85" i="26"/>
  <c r="BPI85" i="26"/>
  <c r="BPA85" i="26"/>
  <c r="BOT85" i="26"/>
  <c r="BOL85" i="26"/>
  <c r="BOE85" i="26"/>
  <c r="BNW85" i="26"/>
  <c r="BNP85" i="26"/>
  <c r="BNH85" i="26"/>
  <c r="BNA85" i="26"/>
  <c r="BMS85" i="26"/>
  <c r="BML85" i="26"/>
  <c r="BMD85" i="26"/>
  <c r="BLW85" i="26"/>
  <c r="BLO85" i="26"/>
  <c r="BLH85" i="26"/>
  <c r="BKZ85" i="26"/>
  <c r="BKS85" i="26"/>
  <c r="BKK85" i="26"/>
  <c r="BKD85" i="26"/>
  <c r="BJV85" i="26"/>
  <c r="BJO85" i="26"/>
  <c r="BJG85" i="26"/>
  <c r="BIZ85" i="26"/>
  <c r="BIR85" i="26"/>
  <c r="BIK85" i="26"/>
  <c r="BIC85" i="26"/>
  <c r="BHV85" i="26"/>
  <c r="BHN85" i="26"/>
  <c r="BHG85" i="26"/>
  <c r="BGY85" i="26"/>
  <c r="BGR85" i="26"/>
  <c r="BGJ85" i="26"/>
  <c r="BGC85" i="26"/>
  <c r="BFU85" i="26"/>
  <c r="BFN85" i="26"/>
  <c r="BFF85" i="26"/>
  <c r="BEY85" i="26"/>
  <c r="BEQ85" i="26"/>
  <c r="BEJ85" i="26"/>
  <c r="BEB85" i="26"/>
  <c r="BDU85" i="26"/>
  <c r="BDM85" i="26"/>
  <c r="BDF85" i="26"/>
  <c r="BCX85" i="26"/>
  <c r="BCQ85" i="26"/>
  <c r="BCI85" i="26"/>
  <c r="BCB85" i="26"/>
  <c r="BBT85" i="26"/>
  <c r="BBM85" i="26"/>
  <c r="BBE85" i="26"/>
  <c r="BAX85" i="26"/>
  <c r="BAP85" i="26"/>
  <c r="BAI85" i="26"/>
  <c r="BAA85" i="26"/>
  <c r="AZT85" i="26"/>
  <c r="AZL85" i="26"/>
  <c r="AZE85" i="26"/>
  <c r="AYW85" i="26"/>
  <c r="AYP85" i="26"/>
  <c r="AYH85" i="26"/>
  <c r="AYA85" i="26"/>
  <c r="AXS85" i="26"/>
  <c r="AXL85" i="26"/>
  <c r="AXD85" i="26"/>
  <c r="AWW85" i="26"/>
  <c r="AWO85" i="26"/>
  <c r="AWH85" i="26"/>
  <c r="AVZ85" i="26"/>
  <c r="AVS85" i="26"/>
  <c r="AVK85" i="26"/>
  <c r="AVD85" i="26"/>
  <c r="AUV85" i="26"/>
  <c r="AUO85" i="26"/>
  <c r="AUG85" i="26"/>
  <c r="ATZ85" i="26"/>
  <c r="ATR85" i="26"/>
  <c r="ATK85" i="26"/>
  <c r="BVL84" i="26"/>
  <c r="BVK84" i="26"/>
  <c r="BVI84" i="26"/>
  <c r="BVH84" i="26"/>
  <c r="BVG84" i="26"/>
  <c r="BVF84" i="26"/>
  <c r="BVE84" i="26"/>
  <c r="BVD84" i="26"/>
  <c r="BVB84" i="26"/>
  <c r="BVA84" i="26"/>
  <c r="BUZ84" i="26"/>
  <c r="BUY84" i="26"/>
  <c r="BUW84" i="26"/>
  <c r="BUV84" i="26"/>
  <c r="BUT84" i="26"/>
  <c r="BUS84" i="26"/>
  <c r="BUR84" i="26"/>
  <c r="BUQ84" i="26"/>
  <c r="BUP84" i="26"/>
  <c r="BUO84" i="26"/>
  <c r="BUM84" i="26"/>
  <c r="BUL84" i="26"/>
  <c r="BUK84" i="26"/>
  <c r="BUJ84" i="26"/>
  <c r="BUH84" i="26"/>
  <c r="BUG84" i="26"/>
  <c r="BUE84" i="26"/>
  <c r="BUD84" i="26"/>
  <c r="BUC84" i="26"/>
  <c r="BUB84" i="26"/>
  <c r="BUA84" i="26"/>
  <c r="BTZ84" i="26"/>
  <c r="BTX84" i="26"/>
  <c r="BTW84" i="26"/>
  <c r="BTV84" i="26"/>
  <c r="BTU84" i="26"/>
  <c r="BTS84" i="26"/>
  <c r="BTR84" i="26"/>
  <c r="BTP84" i="26"/>
  <c r="BTO84" i="26"/>
  <c r="BTN84" i="26"/>
  <c r="BTM84" i="26"/>
  <c r="BTL84" i="26"/>
  <c r="BTK84" i="26"/>
  <c r="BTI84" i="26"/>
  <c r="BTH84" i="26"/>
  <c r="BTG84" i="26"/>
  <c r="BTF84" i="26"/>
  <c r="BTD84" i="26"/>
  <c r="BTC84" i="26"/>
  <c r="BTA84" i="26"/>
  <c r="BSZ84" i="26"/>
  <c r="BSY84" i="26"/>
  <c r="BSX84" i="26"/>
  <c r="BSW84" i="26"/>
  <c r="BSV84" i="26"/>
  <c r="BST84" i="26"/>
  <c r="BSS84" i="26"/>
  <c r="BSR84" i="26"/>
  <c r="BSQ84" i="26"/>
  <c r="BSO84" i="26"/>
  <c r="BSN84" i="26"/>
  <c r="BSL84" i="26"/>
  <c r="BSK84" i="26"/>
  <c r="BSJ84" i="26"/>
  <c r="BSI84" i="26"/>
  <c r="BSH84" i="26"/>
  <c r="BSG84" i="26"/>
  <c r="BSE84" i="26"/>
  <c r="BSD84" i="26"/>
  <c r="BSC84" i="26"/>
  <c r="BSB84" i="26"/>
  <c r="BRZ84" i="26"/>
  <c r="BRY84" i="26"/>
  <c r="BRW84" i="26"/>
  <c r="BRV84" i="26"/>
  <c r="BRU84" i="26"/>
  <c r="BRT84" i="26"/>
  <c r="BRS84" i="26"/>
  <c r="BRR84" i="26"/>
  <c r="BRP84" i="26"/>
  <c r="BRO84" i="26"/>
  <c r="BRN84" i="26"/>
  <c r="BRM84" i="26"/>
  <c r="BRK84" i="26"/>
  <c r="BRJ84" i="26"/>
  <c r="BRH84" i="26"/>
  <c r="BRG84" i="26"/>
  <c r="BRF84" i="26"/>
  <c r="BRE84" i="26"/>
  <c r="BRD84" i="26"/>
  <c r="BRC84" i="26"/>
  <c r="BRA84" i="26"/>
  <c r="BQZ84" i="26"/>
  <c r="BQY84" i="26"/>
  <c r="BQX84" i="26"/>
  <c r="BQV84" i="26"/>
  <c r="BQU84" i="26"/>
  <c r="BQS84" i="26"/>
  <c r="BQR84" i="26"/>
  <c r="BQQ84" i="26"/>
  <c r="BQP84" i="26"/>
  <c r="BQO84" i="26"/>
  <c r="BQN84" i="26"/>
  <c r="BQL84" i="26"/>
  <c r="BQK84" i="26"/>
  <c r="BQJ84" i="26"/>
  <c r="BQI84" i="26"/>
  <c r="BQG84" i="26"/>
  <c r="BQF84" i="26"/>
  <c r="BQD84" i="26"/>
  <c r="BQC84" i="26"/>
  <c r="BQB84" i="26"/>
  <c r="BQA84" i="26"/>
  <c r="BPZ84" i="26"/>
  <c r="BPY84" i="26"/>
  <c r="BPW84" i="26"/>
  <c r="BPV84" i="26"/>
  <c r="BPU84" i="26"/>
  <c r="BPT84" i="26"/>
  <c r="BPR84" i="26"/>
  <c r="BPQ84" i="26"/>
  <c r="BPO84" i="26"/>
  <c r="BPN84" i="26"/>
  <c r="BPM84" i="26"/>
  <c r="BPL84" i="26"/>
  <c r="BPK84" i="26"/>
  <c r="BPJ84" i="26"/>
  <c r="BPH84" i="26"/>
  <c r="BPG84" i="26"/>
  <c r="BPF84" i="26"/>
  <c r="BPE84" i="26"/>
  <c r="BPC84" i="26"/>
  <c r="BPB84" i="26"/>
  <c r="BOZ84" i="26"/>
  <c r="BOY84" i="26"/>
  <c r="BOX84" i="26"/>
  <c r="BOW84" i="26"/>
  <c r="BOV84" i="26"/>
  <c r="BOU84" i="26"/>
  <c r="BOS84" i="26"/>
  <c r="BOR84" i="26"/>
  <c r="BOQ84" i="26"/>
  <c r="BOP84" i="26"/>
  <c r="BON84" i="26"/>
  <c r="BOM84" i="26"/>
  <c r="BOK84" i="26"/>
  <c r="BOJ84" i="26"/>
  <c r="BOI84" i="26"/>
  <c r="BOH84" i="26"/>
  <c r="BOG84" i="26"/>
  <c r="BOF84" i="26"/>
  <c r="BOD84" i="26"/>
  <c r="BOC84" i="26"/>
  <c r="BOB84" i="26"/>
  <c r="BOA84" i="26"/>
  <c r="BNY84" i="26"/>
  <c r="BNX84" i="26"/>
  <c r="BNV84" i="26"/>
  <c r="BNU84" i="26"/>
  <c r="BNT84" i="26"/>
  <c r="BNS84" i="26"/>
  <c r="BNR84" i="26"/>
  <c r="BNQ84" i="26"/>
  <c r="BNO84" i="26"/>
  <c r="BNN84" i="26"/>
  <c r="BNM84" i="26"/>
  <c r="BNL84" i="26"/>
  <c r="BNJ84" i="26"/>
  <c r="BNI84" i="26"/>
  <c r="BNG84" i="26"/>
  <c r="BNF84" i="26"/>
  <c r="BNE84" i="26"/>
  <c r="BND84" i="26"/>
  <c r="BNC84" i="26"/>
  <c r="BNB84" i="26"/>
  <c r="BMZ84" i="26"/>
  <c r="BMY84" i="26"/>
  <c r="BMX84" i="26"/>
  <c r="BMW84" i="26"/>
  <c r="BMU84" i="26"/>
  <c r="BMT84" i="26"/>
  <c r="BMR84" i="26"/>
  <c r="BMQ84" i="26"/>
  <c r="BMP84" i="26"/>
  <c r="BMO84" i="26"/>
  <c r="BMN84" i="26"/>
  <c r="BMM84" i="26"/>
  <c r="BMK84" i="26"/>
  <c r="BMJ84" i="26"/>
  <c r="BMI84" i="26"/>
  <c r="BMH84" i="26"/>
  <c r="BMF84" i="26"/>
  <c r="BME84" i="26"/>
  <c r="BMC84" i="26"/>
  <c r="BMB84" i="26"/>
  <c r="BMA84" i="26"/>
  <c r="BLZ84" i="26"/>
  <c r="BLY84" i="26"/>
  <c r="BLX84" i="26"/>
  <c r="BLV84" i="26"/>
  <c r="BLU84" i="26"/>
  <c r="BLT84" i="26"/>
  <c r="BLS84" i="26"/>
  <c r="BLQ84" i="26"/>
  <c r="BLP84" i="26"/>
  <c r="BLN84" i="26"/>
  <c r="BLM84" i="26"/>
  <c r="BLL84" i="26"/>
  <c r="BLK84" i="26"/>
  <c r="BLJ84" i="26"/>
  <c r="BLI84" i="26"/>
  <c r="BLG84" i="26"/>
  <c r="BLF84" i="26"/>
  <c r="BLE84" i="26"/>
  <c r="BLD84" i="26"/>
  <c r="BLB84" i="26"/>
  <c r="BLA84" i="26"/>
  <c r="BKY84" i="26"/>
  <c r="BKX84" i="26"/>
  <c r="BKW84" i="26"/>
  <c r="BKV84" i="26"/>
  <c r="BKU84" i="26"/>
  <c r="BKT84" i="26"/>
  <c r="BKR84" i="26"/>
  <c r="BKQ84" i="26"/>
  <c r="BKP84" i="26"/>
  <c r="BKO84" i="26"/>
  <c r="BKM84" i="26"/>
  <c r="BKL84" i="26"/>
  <c r="BKJ84" i="26"/>
  <c r="BKI84" i="26"/>
  <c r="BKH84" i="26"/>
  <c r="BKG84" i="26"/>
  <c r="BKF84" i="26"/>
  <c r="BKE84" i="26"/>
  <c r="BKC84" i="26"/>
  <c r="BKB84" i="26"/>
  <c r="BKA84" i="26"/>
  <c r="BJZ84" i="26"/>
  <c r="BJX84" i="26"/>
  <c r="BJW84" i="26"/>
  <c r="BJU84" i="26"/>
  <c r="BJT84" i="26"/>
  <c r="BJS84" i="26"/>
  <c r="BJR84" i="26"/>
  <c r="BJQ84" i="26"/>
  <c r="BJP84" i="26"/>
  <c r="BJN84" i="26"/>
  <c r="BJM84" i="26"/>
  <c r="BJL84" i="26"/>
  <c r="BJK84" i="26"/>
  <c r="BJI84" i="26"/>
  <c r="BJH84" i="26"/>
  <c r="BJF84" i="26"/>
  <c r="BJE84" i="26"/>
  <c r="BJD84" i="26"/>
  <c r="BJC84" i="26"/>
  <c r="BJB84" i="26"/>
  <c r="BJA84" i="26"/>
  <c r="BIY84" i="26"/>
  <c r="BIX84" i="26"/>
  <c r="BIW84" i="26"/>
  <c r="BIV84" i="26"/>
  <c r="BIT84" i="26"/>
  <c r="BIS84" i="26"/>
  <c r="BIQ84" i="26"/>
  <c r="BIP84" i="26"/>
  <c r="BIO84" i="26"/>
  <c r="BIN84" i="26"/>
  <c r="BIM84" i="26"/>
  <c r="BIL84" i="26"/>
  <c r="BIJ84" i="26"/>
  <c r="BII84" i="26"/>
  <c r="BIH84" i="26"/>
  <c r="BIG84" i="26"/>
  <c r="BIE84" i="26"/>
  <c r="BID84" i="26"/>
  <c r="BIB84" i="26"/>
  <c r="BIA84" i="26"/>
  <c r="BHZ84" i="26"/>
  <c r="BHY84" i="26"/>
  <c r="BHX84" i="26"/>
  <c r="BHW84" i="26"/>
  <c r="BHU84" i="26"/>
  <c r="BHT84" i="26"/>
  <c r="BHS84" i="26"/>
  <c r="BHR84" i="26"/>
  <c r="BHP84" i="26"/>
  <c r="BHO84" i="26"/>
  <c r="BHM84" i="26"/>
  <c r="BHL84" i="26"/>
  <c r="BHK84" i="26"/>
  <c r="BHJ84" i="26"/>
  <c r="BHI84" i="26"/>
  <c r="BHH84" i="26"/>
  <c r="BHF84" i="26"/>
  <c r="BHE84" i="26"/>
  <c r="BHD84" i="26"/>
  <c r="BHC84" i="26"/>
  <c r="BHA84" i="26"/>
  <c r="BGZ84" i="26"/>
  <c r="BGX84" i="26"/>
  <c r="BGW84" i="26"/>
  <c r="BGV84" i="26"/>
  <c r="BGU84" i="26"/>
  <c r="BGT84" i="26"/>
  <c r="BGS84" i="26"/>
  <c r="BGQ84" i="26"/>
  <c r="BGP84" i="26"/>
  <c r="BGO84" i="26"/>
  <c r="BGN84" i="26"/>
  <c r="BGL84" i="26"/>
  <c r="BGK84" i="26"/>
  <c r="BGI84" i="26"/>
  <c r="BGH84" i="26"/>
  <c r="BGG84" i="26"/>
  <c r="BGF84" i="26"/>
  <c r="BGE84" i="26"/>
  <c r="BGD84" i="26"/>
  <c r="BGB84" i="26"/>
  <c r="BGA84" i="26"/>
  <c r="BFZ84" i="26"/>
  <c r="BFY84" i="26"/>
  <c r="BFW84" i="26"/>
  <c r="BFV84" i="26"/>
  <c r="BFT84" i="26"/>
  <c r="BFS84" i="26"/>
  <c r="BFR84" i="26"/>
  <c r="BFQ84" i="26"/>
  <c r="BFP84" i="26"/>
  <c r="BFO84" i="26"/>
  <c r="BFM84" i="26"/>
  <c r="BFL84" i="26"/>
  <c r="BFK84" i="26"/>
  <c r="BFJ84" i="26"/>
  <c r="BFH84" i="26"/>
  <c r="BFG84" i="26"/>
  <c r="BFE84" i="26"/>
  <c r="BFD84" i="26"/>
  <c r="BFC84" i="26"/>
  <c r="BFB84" i="26"/>
  <c r="BFA84" i="26"/>
  <c r="BEZ84" i="26"/>
  <c r="BEX84" i="26"/>
  <c r="BEW84" i="26"/>
  <c r="BEV84" i="26"/>
  <c r="BEU84" i="26"/>
  <c r="BES84" i="26"/>
  <c r="BER84" i="26"/>
  <c r="BEP84" i="26"/>
  <c r="BEO84" i="26"/>
  <c r="BEN84" i="26"/>
  <c r="BEM84" i="26"/>
  <c r="BEL84" i="26"/>
  <c r="BEK84" i="26"/>
  <c r="BEI84" i="26"/>
  <c r="BEH84" i="26"/>
  <c r="BEG84" i="26"/>
  <c r="BEF84" i="26"/>
  <c r="BED84" i="26"/>
  <c r="BEC84" i="26"/>
  <c r="BEA84" i="26"/>
  <c r="BDZ84" i="26"/>
  <c r="BDY84" i="26"/>
  <c r="BDX84" i="26"/>
  <c r="BDW84" i="26"/>
  <c r="BDV84" i="26"/>
  <c r="BDT84" i="26"/>
  <c r="BDS84" i="26"/>
  <c r="BDR84" i="26"/>
  <c r="BDQ84" i="26"/>
  <c r="BDO84" i="26"/>
  <c r="BDN84" i="26"/>
  <c r="BDL84" i="26"/>
  <c r="BDK84" i="26"/>
  <c r="BDJ84" i="26"/>
  <c r="BDI84" i="26"/>
  <c r="BDH84" i="26"/>
  <c r="BDG84" i="26"/>
  <c r="BDE84" i="26"/>
  <c r="BDD84" i="26"/>
  <c r="BDC84" i="26"/>
  <c r="BDB84" i="26"/>
  <c r="BCZ84" i="26"/>
  <c r="BCY84" i="26"/>
  <c r="BCW84" i="26"/>
  <c r="BCV84" i="26"/>
  <c r="BCU84" i="26"/>
  <c r="BCT84" i="26"/>
  <c r="BCS84" i="26"/>
  <c r="BCR84" i="26"/>
  <c r="BCP84" i="26"/>
  <c r="BCO84" i="26"/>
  <c r="BCN84" i="26"/>
  <c r="BCM84" i="26"/>
  <c r="BCK84" i="26"/>
  <c r="BCJ84" i="26"/>
  <c r="BCH84" i="26"/>
  <c r="BCG84" i="26"/>
  <c r="BCF84" i="26"/>
  <c r="BCE84" i="26"/>
  <c r="BCD84" i="26"/>
  <c r="BCC84" i="26"/>
  <c r="BCA84" i="26"/>
  <c r="BBZ84" i="26"/>
  <c r="BBY84" i="26"/>
  <c r="BBX84" i="26"/>
  <c r="BBV84" i="26"/>
  <c r="BBU84" i="26"/>
  <c r="BBS84" i="26"/>
  <c r="BBR84" i="26"/>
  <c r="BBQ84" i="26"/>
  <c r="BBP84" i="26"/>
  <c r="BBO84" i="26"/>
  <c r="BBN84" i="26"/>
  <c r="BBL84" i="26"/>
  <c r="BBK84" i="26"/>
  <c r="BBJ84" i="26"/>
  <c r="BBI84" i="26"/>
  <c r="BBG84" i="26"/>
  <c r="BBF84" i="26"/>
  <c r="BBD84" i="26"/>
  <c r="BBC84" i="26"/>
  <c r="BBB84" i="26"/>
  <c r="BBA84" i="26"/>
  <c r="BAZ84" i="26"/>
  <c r="BAY84" i="26"/>
  <c r="BAW84" i="26"/>
  <c r="BAV84" i="26"/>
  <c r="BAU84" i="26"/>
  <c r="BAT84" i="26"/>
  <c r="BAR84" i="26"/>
  <c r="BAQ84" i="26"/>
  <c r="BAO84" i="26"/>
  <c r="BAN84" i="26"/>
  <c r="BAM84" i="26"/>
  <c r="BAL84" i="26"/>
  <c r="BAK84" i="26"/>
  <c r="BAJ84" i="26"/>
  <c r="BAH84" i="26"/>
  <c r="BAG84" i="26"/>
  <c r="BAF84" i="26"/>
  <c r="BAE84" i="26"/>
  <c r="BAC84" i="26"/>
  <c r="BAB84" i="26"/>
  <c r="AZZ84" i="26"/>
  <c r="AZY84" i="26"/>
  <c r="AZX84" i="26"/>
  <c r="AZW84" i="26"/>
  <c r="AZV84" i="26"/>
  <c r="AZU84" i="26"/>
  <c r="AZS84" i="26"/>
  <c r="AZR84" i="26"/>
  <c r="AZQ84" i="26"/>
  <c r="AZP84" i="26"/>
  <c r="AZN84" i="26"/>
  <c r="AZM84" i="26"/>
  <c r="AZK84" i="26"/>
  <c r="AZJ84" i="26"/>
  <c r="AZI84" i="26"/>
  <c r="AZH84" i="26"/>
  <c r="AZG84" i="26"/>
  <c r="AZF84" i="26"/>
  <c r="AZD84" i="26"/>
  <c r="AZC84" i="26"/>
  <c r="AZB84" i="26"/>
  <c r="AZA84" i="26"/>
  <c r="AYY84" i="26"/>
  <c r="AYX84" i="26"/>
  <c r="AYV84" i="26"/>
  <c r="AYU84" i="26"/>
  <c r="AYT84" i="26"/>
  <c r="AYS84" i="26"/>
  <c r="AYR84" i="26"/>
  <c r="AYQ84" i="26"/>
  <c r="AYO84" i="26"/>
  <c r="AYN84" i="26"/>
  <c r="AYM84" i="26"/>
  <c r="AYL84" i="26"/>
  <c r="AYJ84" i="26"/>
  <c r="AYI84" i="26"/>
  <c r="AYG84" i="26"/>
  <c r="AYF84" i="26"/>
  <c r="AYE84" i="26"/>
  <c r="AYD84" i="26"/>
  <c r="AYC84" i="26"/>
  <c r="AYB84" i="26"/>
  <c r="AXZ84" i="26"/>
  <c r="AXY84" i="26"/>
  <c r="AXX84" i="26"/>
  <c r="AXW84" i="26"/>
  <c r="AXU84" i="26"/>
  <c r="AXT84" i="26"/>
  <c r="AXR84" i="26"/>
  <c r="AXQ84" i="26"/>
  <c r="AXP84" i="26"/>
  <c r="AXO84" i="26"/>
  <c r="AXN84" i="26"/>
  <c r="AXM84" i="26"/>
  <c r="AXK84" i="26"/>
  <c r="AXJ84" i="26"/>
  <c r="AXI84" i="26"/>
  <c r="AXH84" i="26"/>
  <c r="AXF84" i="26"/>
  <c r="AXE84" i="26"/>
  <c r="AXC84" i="26"/>
  <c r="AXB84" i="26"/>
  <c r="AXA84" i="26"/>
  <c r="AWZ84" i="26"/>
  <c r="AWY84" i="26"/>
  <c r="AWX84" i="26"/>
  <c r="AWV84" i="26"/>
  <c r="AWU84" i="26"/>
  <c r="AWT84" i="26"/>
  <c r="AWS84" i="26"/>
  <c r="AWQ84" i="26"/>
  <c r="AWP84" i="26"/>
  <c r="AWN84" i="26"/>
  <c r="AWM84" i="26"/>
  <c r="AWL84" i="26"/>
  <c r="AWK84" i="26"/>
  <c r="AWJ84" i="26"/>
  <c r="AWI84" i="26"/>
  <c r="AWG84" i="26"/>
  <c r="AWF84" i="26"/>
  <c r="AWE84" i="26"/>
  <c r="AWD84" i="26"/>
  <c r="AWB84" i="26"/>
  <c r="AWA84" i="26"/>
  <c r="AVY84" i="26"/>
  <c r="AVX84" i="26"/>
  <c r="AVW84" i="26"/>
  <c r="AVV84" i="26"/>
  <c r="AVU84" i="26"/>
  <c r="AVT84" i="26"/>
  <c r="AVR84" i="26"/>
  <c r="AVQ84" i="26"/>
  <c r="AVP84" i="26"/>
  <c r="AVO84" i="26"/>
  <c r="AVM84" i="26"/>
  <c r="AVL84" i="26"/>
  <c r="AVJ84" i="26"/>
  <c r="AVI84" i="26"/>
  <c r="AVH84" i="26"/>
  <c r="AVG84" i="26"/>
  <c r="AVF84" i="26"/>
  <c r="AVE84" i="26"/>
  <c r="AVC84" i="26"/>
  <c r="AVB84" i="26"/>
  <c r="AVA84" i="26"/>
  <c r="AUZ84" i="26"/>
  <c r="AUX84" i="26"/>
  <c r="AUW84" i="26"/>
  <c r="AUU84" i="26"/>
  <c r="AUT84" i="26"/>
  <c r="AUS84" i="26"/>
  <c r="AUR84" i="26"/>
  <c r="AUQ84" i="26"/>
  <c r="AUP84" i="26"/>
  <c r="AUN84" i="26"/>
  <c r="AUM84" i="26"/>
  <c r="AUL84" i="26"/>
  <c r="AUK84" i="26"/>
  <c r="AUI84" i="26"/>
  <c r="AUH84" i="26"/>
  <c r="AUF84" i="26"/>
  <c r="AUE84" i="26"/>
  <c r="AUD84" i="26"/>
  <c r="AUC84" i="26"/>
  <c r="AUB84" i="26"/>
  <c r="AUA84" i="26"/>
  <c r="ATY84" i="26"/>
  <c r="ATX84" i="26"/>
  <c r="ATW84" i="26"/>
  <c r="ATV84" i="26"/>
  <c r="ATT84" i="26"/>
  <c r="ATS84" i="26"/>
  <c r="ATQ84" i="26"/>
  <c r="ATP84" i="26"/>
  <c r="ATO84" i="26"/>
  <c r="ATN84" i="26"/>
  <c r="ATM84" i="26"/>
  <c r="ATL84" i="26"/>
  <c r="ATJ84" i="26"/>
  <c r="ATI84" i="26"/>
  <c r="ATH84" i="26"/>
  <c r="ATG84" i="26"/>
  <c r="BVJ80" i="26"/>
  <c r="BVC80" i="26"/>
  <c r="BUU80" i="26"/>
  <c r="BUN80" i="26"/>
  <c r="BUF80" i="26"/>
  <c r="BTY80" i="26"/>
  <c r="BTQ80" i="26"/>
  <c r="BTJ80" i="26"/>
  <c r="BTB80" i="26"/>
  <c r="BSU80" i="26"/>
  <c r="BSM80" i="26"/>
  <c r="BSF80" i="26"/>
  <c r="BRX80" i="26"/>
  <c r="BRQ80" i="26"/>
  <c r="BRI80" i="26"/>
  <c r="BRB80" i="26"/>
  <c r="BQT80" i="26"/>
  <c r="BQM80" i="26"/>
  <c r="BQE80" i="26"/>
  <c r="BPX80" i="26"/>
  <c r="BPP80" i="26"/>
  <c r="BPI80" i="26"/>
  <c r="BPA80" i="26"/>
  <c r="BOT80" i="26"/>
  <c r="BOL80" i="26"/>
  <c r="BOE80" i="26"/>
  <c r="BNW80" i="26"/>
  <c r="BNP80" i="26"/>
  <c r="BNH80" i="26"/>
  <c r="BNA80" i="26"/>
  <c r="BMS80" i="26"/>
  <c r="BML80" i="26"/>
  <c r="BMD80" i="26"/>
  <c r="BLW80" i="26"/>
  <c r="BLO80" i="26"/>
  <c r="BLH80" i="26"/>
  <c r="BKZ80" i="26"/>
  <c r="BKS80" i="26"/>
  <c r="BKK80" i="26"/>
  <c r="BKD80" i="26"/>
  <c r="BJV80" i="26"/>
  <c r="BJO80" i="26"/>
  <c r="BJG80" i="26"/>
  <c r="BIZ80" i="26"/>
  <c r="BIR80" i="26"/>
  <c r="BIK80" i="26"/>
  <c r="BIC80" i="26"/>
  <c r="BHV80" i="26"/>
  <c r="BHN80" i="26"/>
  <c r="BHG80" i="26"/>
  <c r="BGY80" i="26"/>
  <c r="BGR80" i="26"/>
  <c r="BGJ80" i="26"/>
  <c r="BGC80" i="26"/>
  <c r="BFU80" i="26"/>
  <c r="BFN80" i="26"/>
  <c r="BFF80" i="26"/>
  <c r="BEY80" i="26"/>
  <c r="BEQ80" i="26"/>
  <c r="BEJ80" i="26"/>
  <c r="BEB80" i="26"/>
  <c r="BDU80" i="26"/>
  <c r="BDM80" i="26"/>
  <c r="BDF80" i="26"/>
  <c r="BCX80" i="26"/>
  <c r="BCQ80" i="26"/>
  <c r="BCI80" i="26"/>
  <c r="BCB80" i="26"/>
  <c r="BBT80" i="26"/>
  <c r="BBM80" i="26"/>
  <c r="BBE80" i="26"/>
  <c r="BAX80" i="26"/>
  <c r="BAP80" i="26"/>
  <c r="BAI80" i="26"/>
  <c r="BAA80" i="26"/>
  <c r="AZT80" i="26"/>
  <c r="AZL80" i="26"/>
  <c r="AZE80" i="26"/>
  <c r="AYW80" i="26"/>
  <c r="AYP80" i="26"/>
  <c r="AYH80" i="26"/>
  <c r="AYA80" i="26"/>
  <c r="AXS80" i="26"/>
  <c r="AXL80" i="26"/>
  <c r="AXD80" i="26"/>
  <c r="AWW80" i="26"/>
  <c r="AWO80" i="26"/>
  <c r="AWH80" i="26"/>
  <c r="AVZ80" i="26"/>
  <c r="AVS80" i="26"/>
  <c r="AVK80" i="26"/>
  <c r="AVD80" i="26"/>
  <c r="AUV80" i="26"/>
  <c r="AUO80" i="26"/>
  <c r="AUG80" i="26"/>
  <c r="ATZ80" i="26"/>
  <c r="ATR80" i="26"/>
  <c r="ATK80" i="26"/>
  <c r="BVJ79" i="26"/>
  <c r="BVC79" i="26"/>
  <c r="BUU79" i="26"/>
  <c r="BUN79" i="26"/>
  <c r="BUF79" i="26"/>
  <c r="BTY79" i="26"/>
  <c r="BTQ79" i="26"/>
  <c r="BTJ79" i="26"/>
  <c r="BTB79" i="26"/>
  <c r="BSU79" i="26"/>
  <c r="BSM79" i="26"/>
  <c r="BSF79" i="26"/>
  <c r="BRX79" i="26"/>
  <c r="BRQ79" i="26"/>
  <c r="BRI79" i="26"/>
  <c r="BRB79" i="26"/>
  <c r="BQT79" i="26"/>
  <c r="BQM79" i="26"/>
  <c r="BQE79" i="26"/>
  <c r="BPX79" i="26"/>
  <c r="BPP79" i="26"/>
  <c r="BPI79" i="26"/>
  <c r="BPA79" i="26"/>
  <c r="BOT79" i="26"/>
  <c r="BOL79" i="26"/>
  <c r="BOE79" i="26"/>
  <c r="BNW79" i="26"/>
  <c r="BNP79" i="26"/>
  <c r="BNH79" i="26"/>
  <c r="BNA79" i="26"/>
  <c r="BMS79" i="26"/>
  <c r="BML79" i="26"/>
  <c r="BMD79" i="26"/>
  <c r="BLW79" i="26"/>
  <c r="BLO79" i="26"/>
  <c r="BLH79" i="26"/>
  <c r="BKZ79" i="26"/>
  <c r="BKS79" i="26"/>
  <c r="BKK79" i="26"/>
  <c r="BKD79" i="26"/>
  <c r="BJV79" i="26"/>
  <c r="BJO79" i="26"/>
  <c r="BJG79" i="26"/>
  <c r="BIZ79" i="26"/>
  <c r="BIR79" i="26"/>
  <c r="BIK79" i="26"/>
  <c r="BIC79" i="26"/>
  <c r="BHV79" i="26"/>
  <c r="BHN79" i="26"/>
  <c r="BHG79" i="26"/>
  <c r="BGY79" i="26"/>
  <c r="BGR79" i="26"/>
  <c r="BGJ79" i="26"/>
  <c r="BGC79" i="26"/>
  <c r="BFU79" i="26"/>
  <c r="BFN79" i="26"/>
  <c r="BFF79" i="26"/>
  <c r="BEY79" i="26"/>
  <c r="BEQ79" i="26"/>
  <c r="BEJ79" i="26"/>
  <c r="BEB79" i="26"/>
  <c r="BDU79" i="26"/>
  <c r="BDM79" i="26"/>
  <c r="BDF79" i="26"/>
  <c r="BCX79" i="26"/>
  <c r="BCQ79" i="26"/>
  <c r="BCI79" i="26"/>
  <c r="BCB79" i="26"/>
  <c r="BBT79" i="26"/>
  <c r="BBM79" i="26"/>
  <c r="BBE79" i="26"/>
  <c r="BAX79" i="26"/>
  <c r="BAP79" i="26"/>
  <c r="BAI79" i="26"/>
  <c r="BAA79" i="26"/>
  <c r="AZT79" i="26"/>
  <c r="AZL79" i="26"/>
  <c r="AZE79" i="26"/>
  <c r="AYW79" i="26"/>
  <c r="AYP79" i="26"/>
  <c r="AYH79" i="26"/>
  <c r="AYA79" i="26"/>
  <c r="AXS79" i="26"/>
  <c r="AXL79" i="26"/>
  <c r="AXD79" i="26"/>
  <c r="AWW79" i="26"/>
  <c r="AWO79" i="26"/>
  <c r="AWH79" i="26"/>
  <c r="AVZ79" i="26"/>
  <c r="AVS79" i="26"/>
  <c r="AVK79" i="26"/>
  <c r="AVD79" i="26"/>
  <c r="AUV79" i="26"/>
  <c r="AUO79" i="26"/>
  <c r="AUG79" i="26"/>
  <c r="ATZ79" i="26"/>
  <c r="ATR79" i="26"/>
  <c r="ATK79" i="26"/>
  <c r="BVJ78" i="26"/>
  <c r="BVC78" i="26"/>
  <c r="BUU78" i="26"/>
  <c r="BUN78" i="26"/>
  <c r="BUF78" i="26"/>
  <c r="BTY78" i="26"/>
  <c r="BTQ78" i="26"/>
  <c r="BTJ78" i="26"/>
  <c r="BTB78" i="26"/>
  <c r="BSU78" i="26"/>
  <c r="BSM78" i="26"/>
  <c r="BSF78" i="26"/>
  <c r="BRX78" i="26"/>
  <c r="BRQ78" i="26"/>
  <c r="BRI78" i="26"/>
  <c r="BRB78" i="26"/>
  <c r="BQT78" i="26"/>
  <c r="BQM78" i="26"/>
  <c r="BQE78" i="26"/>
  <c r="BPX78" i="26"/>
  <c r="BPP78" i="26"/>
  <c r="BPI78" i="26"/>
  <c r="BPA78" i="26"/>
  <c r="BOT78" i="26"/>
  <c r="BOL78" i="26"/>
  <c r="BOE78" i="26"/>
  <c r="BNW78" i="26"/>
  <c r="BNP78" i="26"/>
  <c r="BNH78" i="26"/>
  <c r="BNA78" i="26"/>
  <c r="BMS78" i="26"/>
  <c r="BML78" i="26"/>
  <c r="BMD78" i="26"/>
  <c r="BLW78" i="26"/>
  <c r="BLO78" i="26"/>
  <c r="BLH78" i="26"/>
  <c r="BKZ78" i="26"/>
  <c r="BKS78" i="26"/>
  <c r="BKK78" i="26"/>
  <c r="BKD78" i="26"/>
  <c r="BJV78" i="26"/>
  <c r="BJO78" i="26"/>
  <c r="BJG78" i="26"/>
  <c r="BIZ78" i="26"/>
  <c r="BIR78" i="26"/>
  <c r="BIK78" i="26"/>
  <c r="BIC78" i="26"/>
  <c r="BHV78" i="26"/>
  <c r="BHN78" i="26"/>
  <c r="BHG78" i="26"/>
  <c r="BGY78" i="26"/>
  <c r="BGR78" i="26"/>
  <c r="BGJ78" i="26"/>
  <c r="BGC78" i="26"/>
  <c r="BFU78" i="26"/>
  <c r="BFN78" i="26"/>
  <c r="BFF78" i="26"/>
  <c r="BEY78" i="26"/>
  <c r="BEQ78" i="26"/>
  <c r="BEJ78" i="26"/>
  <c r="BEB78" i="26"/>
  <c r="BDU78" i="26"/>
  <c r="BDM78" i="26"/>
  <c r="BDF78" i="26"/>
  <c r="BCX78" i="26"/>
  <c r="BCQ78" i="26"/>
  <c r="BCI78" i="26"/>
  <c r="BCB78" i="26"/>
  <c r="BBT78" i="26"/>
  <c r="BBM78" i="26"/>
  <c r="BBE78" i="26"/>
  <c r="BAX78" i="26"/>
  <c r="BAP78" i="26"/>
  <c r="BAI78" i="26"/>
  <c r="BAA78" i="26"/>
  <c r="AZT78" i="26"/>
  <c r="AZL78" i="26"/>
  <c r="AZE78" i="26"/>
  <c r="AYW78" i="26"/>
  <c r="AYP78" i="26"/>
  <c r="AYH78" i="26"/>
  <c r="AYA78" i="26"/>
  <c r="AXS78" i="26"/>
  <c r="AXL78" i="26"/>
  <c r="AXD78" i="26"/>
  <c r="AWW78" i="26"/>
  <c r="AWO78" i="26"/>
  <c r="AWH78" i="26"/>
  <c r="AVZ78" i="26"/>
  <c r="AVS78" i="26"/>
  <c r="AVK78" i="26"/>
  <c r="AVD78" i="26"/>
  <c r="AUV78" i="26"/>
  <c r="AUO78" i="26"/>
  <c r="AUG78" i="26"/>
  <c r="ATZ78" i="26"/>
  <c r="ATR78" i="26"/>
  <c r="ATK78" i="26"/>
  <c r="BVJ77" i="26"/>
  <c r="BVC77" i="26"/>
  <c r="BUU77" i="26"/>
  <c r="BUN77" i="26"/>
  <c r="BUF77" i="26"/>
  <c r="BTY77" i="26"/>
  <c r="BTQ77" i="26"/>
  <c r="BTJ77" i="26"/>
  <c r="BTB77" i="26"/>
  <c r="BSU77" i="26"/>
  <c r="BSM77" i="26"/>
  <c r="BSF77" i="26"/>
  <c r="BRX77" i="26"/>
  <c r="BRQ77" i="26"/>
  <c r="BRI77" i="26"/>
  <c r="BRB77" i="26"/>
  <c r="BQT77" i="26"/>
  <c r="BQM77" i="26"/>
  <c r="BQE77" i="26"/>
  <c r="BPX77" i="26"/>
  <c r="BPP77" i="26"/>
  <c r="BPI77" i="26"/>
  <c r="BPA77" i="26"/>
  <c r="BOT77" i="26"/>
  <c r="BOL77" i="26"/>
  <c r="BOE77" i="26"/>
  <c r="BNW77" i="26"/>
  <c r="BNP77" i="26"/>
  <c r="BNH77" i="26"/>
  <c r="BNA77" i="26"/>
  <c r="BMS77" i="26"/>
  <c r="BML77" i="26"/>
  <c r="BMD77" i="26"/>
  <c r="BLW77" i="26"/>
  <c r="BLO77" i="26"/>
  <c r="BLH77" i="26"/>
  <c r="BKZ77" i="26"/>
  <c r="BKS77" i="26"/>
  <c r="BKK77" i="26"/>
  <c r="BKD77" i="26"/>
  <c r="BJV77" i="26"/>
  <c r="BJO77" i="26"/>
  <c r="BJG77" i="26"/>
  <c r="BIZ77" i="26"/>
  <c r="BIR77" i="26"/>
  <c r="BIK77" i="26"/>
  <c r="BIC77" i="26"/>
  <c r="BHV77" i="26"/>
  <c r="BHN77" i="26"/>
  <c r="BHG77" i="26"/>
  <c r="BGY77" i="26"/>
  <c r="BGR77" i="26"/>
  <c r="BGJ77" i="26"/>
  <c r="BGC77" i="26"/>
  <c r="BFU77" i="26"/>
  <c r="BFN77" i="26"/>
  <c r="BFF77" i="26"/>
  <c r="BEY77" i="26"/>
  <c r="BEQ77" i="26"/>
  <c r="BEJ77" i="26"/>
  <c r="BEB77" i="26"/>
  <c r="BDU77" i="26"/>
  <c r="BDM77" i="26"/>
  <c r="BDF77" i="26"/>
  <c r="BCX77" i="26"/>
  <c r="BCQ77" i="26"/>
  <c r="BCI77" i="26"/>
  <c r="BCB77" i="26"/>
  <c r="BBT77" i="26"/>
  <c r="BBM77" i="26"/>
  <c r="BBE77" i="26"/>
  <c r="BAX77" i="26"/>
  <c r="BAP77" i="26"/>
  <c r="BAI77" i="26"/>
  <c r="BAA77" i="26"/>
  <c r="AZT77" i="26"/>
  <c r="AZL77" i="26"/>
  <c r="AZE77" i="26"/>
  <c r="AYW77" i="26"/>
  <c r="AYP77" i="26"/>
  <c r="AYH77" i="26"/>
  <c r="AYA77" i="26"/>
  <c r="AXS77" i="26"/>
  <c r="AXL77" i="26"/>
  <c r="AXD77" i="26"/>
  <c r="AWW77" i="26"/>
  <c r="AWO77" i="26"/>
  <c r="AWH77" i="26"/>
  <c r="AVZ77" i="26"/>
  <c r="AVS77" i="26"/>
  <c r="AVK77" i="26"/>
  <c r="AVD77" i="26"/>
  <c r="AUV77" i="26"/>
  <c r="AUO77" i="26"/>
  <c r="AUG77" i="26"/>
  <c r="ATZ77" i="26"/>
  <c r="ATR77" i="26"/>
  <c r="ATK77" i="26"/>
  <c r="BVJ76" i="26"/>
  <c r="BVC76" i="26"/>
  <c r="BUU76" i="26"/>
  <c r="BUN76" i="26"/>
  <c r="BUF76" i="26"/>
  <c r="BTY76" i="26"/>
  <c r="BTQ76" i="26"/>
  <c r="BTJ76" i="26"/>
  <c r="BTB76" i="26"/>
  <c r="BSU76" i="26"/>
  <c r="BSM76" i="26"/>
  <c r="BSF76" i="26"/>
  <c r="BRX76" i="26"/>
  <c r="BRQ76" i="26"/>
  <c r="BRI76" i="26"/>
  <c r="BRB76" i="26"/>
  <c r="BQT76" i="26"/>
  <c r="BQM76" i="26"/>
  <c r="BQE76" i="26"/>
  <c r="BPX76" i="26"/>
  <c r="BPP76" i="26"/>
  <c r="BPI76" i="26"/>
  <c r="BPA76" i="26"/>
  <c r="BOT76" i="26"/>
  <c r="BOL76" i="26"/>
  <c r="BOE76" i="26"/>
  <c r="BNW76" i="26"/>
  <c r="BNP76" i="26"/>
  <c r="BNH76" i="26"/>
  <c r="BNA76" i="26"/>
  <c r="BMS76" i="26"/>
  <c r="BML76" i="26"/>
  <c r="BMD76" i="26"/>
  <c r="BLW76" i="26"/>
  <c r="BLO76" i="26"/>
  <c r="BLH76" i="26"/>
  <c r="BKZ76" i="26"/>
  <c r="BKS76" i="26"/>
  <c r="BKK76" i="26"/>
  <c r="BKD76" i="26"/>
  <c r="BJV76" i="26"/>
  <c r="BJO76" i="26"/>
  <c r="BJG76" i="26"/>
  <c r="BIZ76" i="26"/>
  <c r="BIR76" i="26"/>
  <c r="BIK76" i="26"/>
  <c r="BIC76" i="26"/>
  <c r="BHV76" i="26"/>
  <c r="BHN76" i="26"/>
  <c r="BHG76" i="26"/>
  <c r="BGY76" i="26"/>
  <c r="BGR76" i="26"/>
  <c r="BGJ76" i="26"/>
  <c r="BGC76" i="26"/>
  <c r="BFU76" i="26"/>
  <c r="BFN76" i="26"/>
  <c r="BFF76" i="26"/>
  <c r="BEY76" i="26"/>
  <c r="BEQ76" i="26"/>
  <c r="BEJ76" i="26"/>
  <c r="BEB76" i="26"/>
  <c r="BDU76" i="26"/>
  <c r="BDM76" i="26"/>
  <c r="BDF76" i="26"/>
  <c r="BCX76" i="26"/>
  <c r="BCQ76" i="26"/>
  <c r="BCI76" i="26"/>
  <c r="BCB76" i="26"/>
  <c r="BBT76" i="26"/>
  <c r="BBM76" i="26"/>
  <c r="BBE76" i="26"/>
  <c r="BAX76" i="26"/>
  <c r="BAP76" i="26"/>
  <c r="BAI76" i="26"/>
  <c r="BAA76" i="26"/>
  <c r="AZT76" i="26"/>
  <c r="AZL76" i="26"/>
  <c r="AZE76" i="26"/>
  <c r="AYW76" i="26"/>
  <c r="AYP76" i="26"/>
  <c r="AYH76" i="26"/>
  <c r="AYA76" i="26"/>
  <c r="AXS76" i="26"/>
  <c r="AXL76" i="26"/>
  <c r="AXD76" i="26"/>
  <c r="AWW76" i="26"/>
  <c r="AWO76" i="26"/>
  <c r="AWH76" i="26"/>
  <c r="AVZ76" i="26"/>
  <c r="AVS76" i="26"/>
  <c r="AVK76" i="26"/>
  <c r="AVD76" i="26"/>
  <c r="AUV76" i="26"/>
  <c r="AUO76" i="26"/>
  <c r="AUG76" i="26"/>
  <c r="ATZ76" i="26"/>
  <c r="ATR76" i="26"/>
  <c r="ATK76" i="26"/>
  <c r="BVJ75" i="26"/>
  <c r="BVC75" i="26"/>
  <c r="BUU75" i="26"/>
  <c r="BUN75" i="26"/>
  <c r="BUF75" i="26"/>
  <c r="BTY75" i="26"/>
  <c r="BTQ75" i="26"/>
  <c r="BTJ75" i="26"/>
  <c r="BTB75" i="26"/>
  <c r="BSU75" i="26"/>
  <c r="BSM75" i="26"/>
  <c r="BSF75" i="26"/>
  <c r="BRX75" i="26"/>
  <c r="BRQ75" i="26"/>
  <c r="BRI75" i="26"/>
  <c r="BRB75" i="26"/>
  <c r="BQT75" i="26"/>
  <c r="BQM75" i="26"/>
  <c r="BQE75" i="26"/>
  <c r="BPX75" i="26"/>
  <c r="BPP75" i="26"/>
  <c r="BPI75" i="26"/>
  <c r="BPA75" i="26"/>
  <c r="BOT75" i="26"/>
  <c r="BOL75" i="26"/>
  <c r="BOE75" i="26"/>
  <c r="BNW75" i="26"/>
  <c r="BNP75" i="26"/>
  <c r="BNH75" i="26"/>
  <c r="BNA75" i="26"/>
  <c r="BMS75" i="26"/>
  <c r="BML75" i="26"/>
  <c r="BMD75" i="26"/>
  <c r="BLW75" i="26"/>
  <c r="BLO75" i="26"/>
  <c r="BLH75" i="26"/>
  <c r="BKZ75" i="26"/>
  <c r="BKS75" i="26"/>
  <c r="BKK75" i="26"/>
  <c r="BKD75" i="26"/>
  <c r="BJV75" i="26"/>
  <c r="BJO75" i="26"/>
  <c r="BJG75" i="26"/>
  <c r="BIZ75" i="26"/>
  <c r="BIR75" i="26"/>
  <c r="BIK75" i="26"/>
  <c r="BIC75" i="26"/>
  <c r="BHV75" i="26"/>
  <c r="BHN75" i="26"/>
  <c r="BHG75" i="26"/>
  <c r="BGY75" i="26"/>
  <c r="BGR75" i="26"/>
  <c r="BGJ75" i="26"/>
  <c r="BGC75" i="26"/>
  <c r="BFU75" i="26"/>
  <c r="BFN75" i="26"/>
  <c r="BFF75" i="26"/>
  <c r="BEY75" i="26"/>
  <c r="BEQ75" i="26"/>
  <c r="BEJ75" i="26"/>
  <c r="BEB75" i="26"/>
  <c r="BDU75" i="26"/>
  <c r="BDM75" i="26"/>
  <c r="BDF75" i="26"/>
  <c r="BCX75" i="26"/>
  <c r="BCQ75" i="26"/>
  <c r="BCI75" i="26"/>
  <c r="BCB75" i="26"/>
  <c r="BBT75" i="26"/>
  <c r="BBM75" i="26"/>
  <c r="BBE75" i="26"/>
  <c r="BAX75" i="26"/>
  <c r="BAP75" i="26"/>
  <c r="BAI75" i="26"/>
  <c r="BAA75" i="26"/>
  <c r="AZT75" i="26"/>
  <c r="AZL75" i="26"/>
  <c r="AZE75" i="26"/>
  <c r="AYW75" i="26"/>
  <c r="AYP75" i="26"/>
  <c r="AYH75" i="26"/>
  <c r="AYA75" i="26"/>
  <c r="AXS75" i="26"/>
  <c r="AXL75" i="26"/>
  <c r="AXD75" i="26"/>
  <c r="AWW75" i="26"/>
  <c r="AWO75" i="26"/>
  <c r="AWH75" i="26"/>
  <c r="AVZ75" i="26"/>
  <c r="AVS75" i="26"/>
  <c r="AVK75" i="26"/>
  <c r="AVD75" i="26"/>
  <c r="AUV75" i="26"/>
  <c r="AUO75" i="26"/>
  <c r="AUG75" i="26"/>
  <c r="ATZ75" i="26"/>
  <c r="ATR75" i="26"/>
  <c r="ATK75" i="26"/>
  <c r="BVL74" i="26"/>
  <c r="BVK74" i="26"/>
  <c r="BVI74" i="26"/>
  <c r="BVH74" i="26"/>
  <c r="BVG74" i="26"/>
  <c r="BVF74" i="26"/>
  <c r="BVE74" i="26"/>
  <c r="BVD74" i="26"/>
  <c r="BVB74" i="26"/>
  <c r="BVA74" i="26"/>
  <c r="BUZ74" i="26"/>
  <c r="BUY74" i="26"/>
  <c r="BUW74" i="26"/>
  <c r="BUV74" i="26"/>
  <c r="BUT74" i="26"/>
  <c r="BUS74" i="26"/>
  <c r="BUR74" i="26"/>
  <c r="BUQ74" i="26"/>
  <c r="BUP74" i="26"/>
  <c r="BUO74" i="26"/>
  <c r="BUM74" i="26"/>
  <c r="BUL74" i="26"/>
  <c r="BUK74" i="26"/>
  <c r="BUJ74" i="26"/>
  <c r="BUH74" i="26"/>
  <c r="BUG74" i="26"/>
  <c r="BUE74" i="26"/>
  <c r="BUD74" i="26"/>
  <c r="BUC74" i="26"/>
  <c r="BUB74" i="26"/>
  <c r="BUA74" i="26"/>
  <c r="BTZ74" i="26"/>
  <c r="BTX74" i="26"/>
  <c r="BTW74" i="26"/>
  <c r="BTV74" i="26"/>
  <c r="BTU74" i="26"/>
  <c r="BTS74" i="26"/>
  <c r="BTR74" i="26"/>
  <c r="BTP74" i="26"/>
  <c r="BTO74" i="26"/>
  <c r="BTN74" i="26"/>
  <c r="BTM74" i="26"/>
  <c r="BTL74" i="26"/>
  <c r="BTK74" i="26"/>
  <c r="BTI74" i="26"/>
  <c r="BTH74" i="26"/>
  <c r="BTG74" i="26"/>
  <c r="BTF74" i="26"/>
  <c r="BTD74" i="26"/>
  <c r="BTC74" i="26"/>
  <c r="BTA74" i="26"/>
  <c r="BSZ74" i="26"/>
  <c r="BSY74" i="26"/>
  <c r="BSX74" i="26"/>
  <c r="BSW74" i="26"/>
  <c r="BSV74" i="26"/>
  <c r="BST74" i="26"/>
  <c r="BSS74" i="26"/>
  <c r="BSR74" i="26"/>
  <c r="BSQ74" i="26"/>
  <c r="BSO74" i="26"/>
  <c r="BSN74" i="26"/>
  <c r="BSL74" i="26"/>
  <c r="BSK74" i="26"/>
  <c r="BSJ74" i="26"/>
  <c r="BSI74" i="26"/>
  <c r="BSH74" i="26"/>
  <c r="BSG74" i="26"/>
  <c r="BSE74" i="26"/>
  <c r="BSD74" i="26"/>
  <c r="BSC74" i="26"/>
  <c r="BSB74" i="26"/>
  <c r="BRZ74" i="26"/>
  <c r="BRY74" i="26"/>
  <c r="BRW74" i="26"/>
  <c r="BRV74" i="26"/>
  <c r="BRU74" i="26"/>
  <c r="BRT74" i="26"/>
  <c r="BRS74" i="26"/>
  <c r="BRR74" i="26"/>
  <c r="BRP74" i="26"/>
  <c r="BRO74" i="26"/>
  <c r="BRN74" i="26"/>
  <c r="BRM74" i="26"/>
  <c r="BRK74" i="26"/>
  <c r="BRJ74" i="26"/>
  <c r="BRH74" i="26"/>
  <c r="BRG74" i="26"/>
  <c r="BRF74" i="26"/>
  <c r="BRE74" i="26"/>
  <c r="BRD74" i="26"/>
  <c r="BRC74" i="26"/>
  <c r="BRA74" i="26"/>
  <c r="BQZ74" i="26"/>
  <c r="BQY74" i="26"/>
  <c r="BQX74" i="26"/>
  <c r="BQV74" i="26"/>
  <c r="BQU74" i="26"/>
  <c r="BQS74" i="26"/>
  <c r="BQR74" i="26"/>
  <c r="BQQ74" i="26"/>
  <c r="BQP74" i="26"/>
  <c r="BQO74" i="26"/>
  <c r="BQN74" i="26"/>
  <c r="BQL74" i="26"/>
  <c r="BQK74" i="26"/>
  <c r="BQJ74" i="26"/>
  <c r="BQI74" i="26"/>
  <c r="BQG74" i="26"/>
  <c r="BQF74" i="26"/>
  <c r="BQD74" i="26"/>
  <c r="BQC74" i="26"/>
  <c r="BQB74" i="26"/>
  <c r="BQA74" i="26"/>
  <c r="BPZ74" i="26"/>
  <c r="BPY74" i="26"/>
  <c r="BPW74" i="26"/>
  <c r="BPV74" i="26"/>
  <c r="BPU74" i="26"/>
  <c r="BPT74" i="26"/>
  <c r="BPR74" i="26"/>
  <c r="BPQ74" i="26"/>
  <c r="BPO74" i="26"/>
  <c r="BPN74" i="26"/>
  <c r="BPM74" i="26"/>
  <c r="BPL74" i="26"/>
  <c r="BPK74" i="26"/>
  <c r="BPJ74" i="26"/>
  <c r="BPH74" i="26"/>
  <c r="BPG74" i="26"/>
  <c r="BPF74" i="26"/>
  <c r="BPE74" i="26"/>
  <c r="BPC74" i="26"/>
  <c r="BPB74" i="26"/>
  <c r="BOZ74" i="26"/>
  <c r="BOY74" i="26"/>
  <c r="BOX74" i="26"/>
  <c r="BOW74" i="26"/>
  <c r="BOV74" i="26"/>
  <c r="BOU74" i="26"/>
  <c r="BOS74" i="26"/>
  <c r="BOR74" i="26"/>
  <c r="BOQ74" i="26"/>
  <c r="BOP74" i="26"/>
  <c r="BON74" i="26"/>
  <c r="BOM74" i="26"/>
  <c r="BOK74" i="26"/>
  <c r="BOJ74" i="26"/>
  <c r="BOI74" i="26"/>
  <c r="BOH74" i="26"/>
  <c r="BOG74" i="26"/>
  <c r="BOF74" i="26"/>
  <c r="BOD74" i="26"/>
  <c r="BOC74" i="26"/>
  <c r="BOB74" i="26"/>
  <c r="BOA74" i="26"/>
  <c r="BNY74" i="26"/>
  <c r="BNX74" i="26"/>
  <c r="BNV74" i="26"/>
  <c r="BNU74" i="26"/>
  <c r="BNT74" i="26"/>
  <c r="BNS74" i="26"/>
  <c r="BNR74" i="26"/>
  <c r="BNQ74" i="26"/>
  <c r="BNO74" i="26"/>
  <c r="BNN74" i="26"/>
  <c r="BNM74" i="26"/>
  <c r="BNL74" i="26"/>
  <c r="BNJ74" i="26"/>
  <c r="BNI74" i="26"/>
  <c r="BNG74" i="26"/>
  <c r="BNF74" i="26"/>
  <c r="BNE74" i="26"/>
  <c r="BND74" i="26"/>
  <c r="BNC74" i="26"/>
  <c r="BNB74" i="26"/>
  <c r="BMZ74" i="26"/>
  <c r="BMY74" i="26"/>
  <c r="BMX74" i="26"/>
  <c r="BMW74" i="26"/>
  <c r="BMU74" i="26"/>
  <c r="BMT74" i="26"/>
  <c r="BMR74" i="26"/>
  <c r="BMQ74" i="26"/>
  <c r="BMP74" i="26"/>
  <c r="BMO74" i="26"/>
  <c r="BMN74" i="26"/>
  <c r="BMM74" i="26"/>
  <c r="BMK74" i="26"/>
  <c r="BMJ74" i="26"/>
  <c r="BMI74" i="26"/>
  <c r="BMH74" i="26"/>
  <c r="BMF74" i="26"/>
  <c r="BME74" i="26"/>
  <c r="BMC74" i="26"/>
  <c r="BMB74" i="26"/>
  <c r="BMA74" i="26"/>
  <c r="BLZ74" i="26"/>
  <c r="BLY74" i="26"/>
  <c r="BLX74" i="26"/>
  <c r="BLV74" i="26"/>
  <c r="BLU74" i="26"/>
  <c r="BLT74" i="26"/>
  <c r="BLS74" i="26"/>
  <c r="BLQ74" i="26"/>
  <c r="BLP74" i="26"/>
  <c r="BLN74" i="26"/>
  <c r="BLM74" i="26"/>
  <c r="BLL74" i="26"/>
  <c r="BLK74" i="26"/>
  <c r="BLJ74" i="26"/>
  <c r="BLI74" i="26"/>
  <c r="BLG74" i="26"/>
  <c r="BLF74" i="26"/>
  <c r="BLE74" i="26"/>
  <c r="BLD74" i="26"/>
  <c r="BLB74" i="26"/>
  <c r="BLA74" i="26"/>
  <c r="BKY74" i="26"/>
  <c r="BKX74" i="26"/>
  <c r="BKW74" i="26"/>
  <c r="BKV74" i="26"/>
  <c r="BKU74" i="26"/>
  <c r="BKT74" i="26"/>
  <c r="BKR74" i="26"/>
  <c r="BKQ74" i="26"/>
  <c r="BKP74" i="26"/>
  <c r="BKO74" i="26"/>
  <c r="BKM74" i="26"/>
  <c r="BKL74" i="26"/>
  <c r="BKJ74" i="26"/>
  <c r="BKI74" i="26"/>
  <c r="BKH74" i="26"/>
  <c r="BKG74" i="26"/>
  <c r="BKF74" i="26"/>
  <c r="BKE74" i="26"/>
  <c r="BKC74" i="26"/>
  <c r="BKB74" i="26"/>
  <c r="BKA74" i="26"/>
  <c r="BJZ74" i="26"/>
  <c r="BJX74" i="26"/>
  <c r="BJW74" i="26"/>
  <c r="BJU74" i="26"/>
  <c r="BJT74" i="26"/>
  <c r="BJS74" i="26"/>
  <c r="BJR74" i="26"/>
  <c r="BJQ74" i="26"/>
  <c r="BJP74" i="26"/>
  <c r="BJN74" i="26"/>
  <c r="BJM74" i="26"/>
  <c r="BJL74" i="26"/>
  <c r="BJK74" i="26"/>
  <c r="BJI74" i="26"/>
  <c r="BJH74" i="26"/>
  <c r="BJF74" i="26"/>
  <c r="BJE74" i="26"/>
  <c r="BJD74" i="26"/>
  <c r="BJC74" i="26"/>
  <c r="BJB74" i="26"/>
  <c r="BJA74" i="26"/>
  <c r="BIY74" i="26"/>
  <c r="BIX74" i="26"/>
  <c r="BIW74" i="26"/>
  <c r="BIV74" i="26"/>
  <c r="BIT74" i="26"/>
  <c r="BIS74" i="26"/>
  <c r="BIQ74" i="26"/>
  <c r="BIP74" i="26"/>
  <c r="BIO74" i="26"/>
  <c r="BIN74" i="26"/>
  <c r="BIM74" i="26"/>
  <c r="BIL74" i="26"/>
  <c r="BIJ74" i="26"/>
  <c r="BII74" i="26"/>
  <c r="BIH74" i="26"/>
  <c r="BIG74" i="26"/>
  <c r="BIE74" i="26"/>
  <c r="BID74" i="26"/>
  <c r="BIB74" i="26"/>
  <c r="BIA74" i="26"/>
  <c r="BHZ74" i="26"/>
  <c r="BHY74" i="26"/>
  <c r="BHX74" i="26"/>
  <c r="BHW74" i="26"/>
  <c r="BHU74" i="26"/>
  <c r="BHT74" i="26"/>
  <c r="BHS74" i="26"/>
  <c r="BHR74" i="26"/>
  <c r="BHP74" i="26"/>
  <c r="BHO74" i="26"/>
  <c r="BHM74" i="26"/>
  <c r="BHL74" i="26"/>
  <c r="BHK74" i="26"/>
  <c r="BHJ74" i="26"/>
  <c r="BHI74" i="26"/>
  <c r="BHH74" i="26"/>
  <c r="BHF74" i="26"/>
  <c r="BHE74" i="26"/>
  <c r="BHD74" i="26"/>
  <c r="BHC74" i="26"/>
  <c r="BHA74" i="26"/>
  <c r="BGZ74" i="26"/>
  <c r="BGX74" i="26"/>
  <c r="BGW74" i="26"/>
  <c r="BGV74" i="26"/>
  <c r="BGU74" i="26"/>
  <c r="BGT74" i="26"/>
  <c r="BGS74" i="26"/>
  <c r="BGQ74" i="26"/>
  <c r="BGP74" i="26"/>
  <c r="BGO74" i="26"/>
  <c r="BGN74" i="26"/>
  <c r="BGL74" i="26"/>
  <c r="BGK74" i="26"/>
  <c r="BGI74" i="26"/>
  <c r="BGH74" i="26"/>
  <c r="BGG74" i="26"/>
  <c r="BGF74" i="26"/>
  <c r="BGE74" i="26"/>
  <c r="BGD74" i="26"/>
  <c r="BGB74" i="26"/>
  <c r="BGA74" i="26"/>
  <c r="BFZ74" i="26"/>
  <c r="BFY74" i="26"/>
  <c r="BFW74" i="26"/>
  <c r="BFV74" i="26"/>
  <c r="BFT74" i="26"/>
  <c r="BFS74" i="26"/>
  <c r="BFR74" i="26"/>
  <c r="BFQ74" i="26"/>
  <c r="BFP74" i="26"/>
  <c r="BFO74" i="26"/>
  <c r="BFM74" i="26"/>
  <c r="BFL74" i="26"/>
  <c r="BFK74" i="26"/>
  <c r="BFJ74" i="26"/>
  <c r="BFH74" i="26"/>
  <c r="BFG74" i="26"/>
  <c r="BFE74" i="26"/>
  <c r="BFD74" i="26"/>
  <c r="BFC74" i="26"/>
  <c r="BFB74" i="26"/>
  <c r="BFA74" i="26"/>
  <c r="BEZ74" i="26"/>
  <c r="BEX74" i="26"/>
  <c r="BEW74" i="26"/>
  <c r="BEV74" i="26"/>
  <c r="BEU74" i="26"/>
  <c r="BES74" i="26"/>
  <c r="BER74" i="26"/>
  <c r="BEP74" i="26"/>
  <c r="BEO74" i="26"/>
  <c r="BEN74" i="26"/>
  <c r="BEM74" i="26"/>
  <c r="BEL74" i="26"/>
  <c r="BEK74" i="26"/>
  <c r="BEI74" i="26"/>
  <c r="BEH74" i="26"/>
  <c r="BEG74" i="26"/>
  <c r="BEF74" i="26"/>
  <c r="BED74" i="26"/>
  <c r="BEC74" i="26"/>
  <c r="BEA74" i="26"/>
  <c r="BDZ74" i="26"/>
  <c r="BDY74" i="26"/>
  <c r="BDX74" i="26"/>
  <c r="BDW74" i="26"/>
  <c r="BDV74" i="26"/>
  <c r="BDT74" i="26"/>
  <c r="BDS74" i="26"/>
  <c r="BDR74" i="26"/>
  <c r="BDQ74" i="26"/>
  <c r="BDO74" i="26"/>
  <c r="BDN74" i="26"/>
  <c r="BDL74" i="26"/>
  <c r="BDK74" i="26"/>
  <c r="BDJ74" i="26"/>
  <c r="BDI74" i="26"/>
  <c r="BDH74" i="26"/>
  <c r="BDG74" i="26"/>
  <c r="BDE74" i="26"/>
  <c r="BDD74" i="26"/>
  <c r="BDC74" i="26"/>
  <c r="BDB74" i="26"/>
  <c r="BCZ74" i="26"/>
  <c r="BCY74" i="26"/>
  <c r="BCW74" i="26"/>
  <c r="BCV74" i="26"/>
  <c r="BCU74" i="26"/>
  <c r="BCT74" i="26"/>
  <c r="BCS74" i="26"/>
  <c r="BCR74" i="26"/>
  <c r="BCP74" i="26"/>
  <c r="BCO74" i="26"/>
  <c r="BCN74" i="26"/>
  <c r="BCM74" i="26"/>
  <c r="BCK74" i="26"/>
  <c r="BCJ74" i="26"/>
  <c r="BCH74" i="26"/>
  <c r="BCG74" i="26"/>
  <c r="BCF74" i="26"/>
  <c r="BCE74" i="26"/>
  <c r="BCD74" i="26"/>
  <c r="BCC74" i="26"/>
  <c r="BCA74" i="26"/>
  <c r="BBZ74" i="26"/>
  <c r="BBY74" i="26"/>
  <c r="BBX74" i="26"/>
  <c r="BBV74" i="26"/>
  <c r="BBU74" i="26"/>
  <c r="BBS74" i="26"/>
  <c r="BBR74" i="26"/>
  <c r="BBQ74" i="26"/>
  <c r="BBP74" i="26"/>
  <c r="BBO74" i="26"/>
  <c r="BBN74" i="26"/>
  <c r="BBL74" i="26"/>
  <c r="BBK74" i="26"/>
  <c r="BBJ74" i="26"/>
  <c r="BBI74" i="26"/>
  <c r="BBG74" i="26"/>
  <c r="BBF74" i="26"/>
  <c r="BBD74" i="26"/>
  <c r="BBC74" i="26"/>
  <c r="BBB74" i="26"/>
  <c r="BBA74" i="26"/>
  <c r="BAZ74" i="26"/>
  <c r="BAY74" i="26"/>
  <c r="BAW74" i="26"/>
  <c r="BAV74" i="26"/>
  <c r="BAU74" i="26"/>
  <c r="BAT74" i="26"/>
  <c r="BAR74" i="26"/>
  <c r="BAQ74" i="26"/>
  <c r="BAO74" i="26"/>
  <c r="BAN74" i="26"/>
  <c r="BAM74" i="26"/>
  <c r="BAL74" i="26"/>
  <c r="BAK74" i="26"/>
  <c r="BAJ74" i="26"/>
  <c r="BAH74" i="26"/>
  <c r="BAG74" i="26"/>
  <c r="BAF74" i="26"/>
  <c r="BAE74" i="26"/>
  <c r="BAC74" i="26"/>
  <c r="BAB74" i="26"/>
  <c r="AZZ74" i="26"/>
  <c r="AZY74" i="26"/>
  <c r="AZX74" i="26"/>
  <c r="AZW74" i="26"/>
  <c r="AZV74" i="26"/>
  <c r="AZU74" i="26"/>
  <c r="AZS74" i="26"/>
  <c r="AZR74" i="26"/>
  <c r="AZQ74" i="26"/>
  <c r="AZP74" i="26"/>
  <c r="AZN74" i="26"/>
  <c r="AZM74" i="26"/>
  <c r="AZK74" i="26"/>
  <c r="AZJ74" i="26"/>
  <c r="AZI74" i="26"/>
  <c r="AZH74" i="26"/>
  <c r="AZG74" i="26"/>
  <c r="AZF74" i="26"/>
  <c r="AZD74" i="26"/>
  <c r="AZC74" i="26"/>
  <c r="AZB74" i="26"/>
  <c r="AZA74" i="26"/>
  <c r="AYY74" i="26"/>
  <c r="AYX74" i="26"/>
  <c r="AYV74" i="26"/>
  <c r="AYU74" i="26"/>
  <c r="AYT74" i="26"/>
  <c r="AYS74" i="26"/>
  <c r="AYR74" i="26"/>
  <c r="AYQ74" i="26"/>
  <c r="AYO74" i="26"/>
  <c r="AYN74" i="26"/>
  <c r="AYM74" i="26"/>
  <c r="AYL74" i="26"/>
  <c r="AYJ74" i="26"/>
  <c r="AYI74" i="26"/>
  <c r="AYG74" i="26"/>
  <c r="AYF74" i="26"/>
  <c r="AYE74" i="26"/>
  <c r="AYD74" i="26"/>
  <c r="AYC74" i="26"/>
  <c r="AYB74" i="26"/>
  <c r="AXZ74" i="26"/>
  <c r="AXY74" i="26"/>
  <c r="AXX74" i="26"/>
  <c r="AXW74" i="26"/>
  <c r="AXU74" i="26"/>
  <c r="AXT74" i="26"/>
  <c r="AXR74" i="26"/>
  <c r="AXQ74" i="26"/>
  <c r="AXP74" i="26"/>
  <c r="AXO74" i="26"/>
  <c r="AXN74" i="26"/>
  <c r="AXM74" i="26"/>
  <c r="AXK74" i="26"/>
  <c r="AXJ74" i="26"/>
  <c r="AXI74" i="26"/>
  <c r="AXH74" i="26"/>
  <c r="AXF74" i="26"/>
  <c r="AXE74" i="26"/>
  <c r="AXC74" i="26"/>
  <c r="AXB74" i="26"/>
  <c r="AXA74" i="26"/>
  <c r="AWZ74" i="26"/>
  <c r="AWY74" i="26"/>
  <c r="AWX74" i="26"/>
  <c r="AWV74" i="26"/>
  <c r="AWU74" i="26"/>
  <c r="AWT74" i="26"/>
  <c r="AWS74" i="26"/>
  <c r="AWQ74" i="26"/>
  <c r="AWP74" i="26"/>
  <c r="AWN74" i="26"/>
  <c r="AWM74" i="26"/>
  <c r="AWL74" i="26"/>
  <c r="AWK74" i="26"/>
  <c r="AWJ74" i="26"/>
  <c r="AWI74" i="26"/>
  <c r="AWG74" i="26"/>
  <c r="AWF74" i="26"/>
  <c r="AWE74" i="26"/>
  <c r="AWD74" i="26"/>
  <c r="AWB74" i="26"/>
  <c r="AWA74" i="26"/>
  <c r="AVY74" i="26"/>
  <c r="AVX74" i="26"/>
  <c r="AVW74" i="26"/>
  <c r="AVV74" i="26"/>
  <c r="AVU74" i="26"/>
  <c r="AVT74" i="26"/>
  <c r="AVR74" i="26"/>
  <c r="AVQ74" i="26"/>
  <c r="AVP74" i="26"/>
  <c r="AVO74" i="26"/>
  <c r="AVM74" i="26"/>
  <c r="AVL74" i="26"/>
  <c r="AVJ74" i="26"/>
  <c r="AVI74" i="26"/>
  <c r="AVH74" i="26"/>
  <c r="AVG74" i="26"/>
  <c r="AVF74" i="26"/>
  <c r="AVE74" i="26"/>
  <c r="AVC74" i="26"/>
  <c r="AVB74" i="26"/>
  <c r="AVA74" i="26"/>
  <c r="AUZ74" i="26"/>
  <c r="AUX74" i="26"/>
  <c r="AUW74" i="26"/>
  <c r="AUU74" i="26"/>
  <c r="AUT74" i="26"/>
  <c r="AUS74" i="26"/>
  <c r="AUR74" i="26"/>
  <c r="AUQ74" i="26"/>
  <c r="AUP74" i="26"/>
  <c r="AUN74" i="26"/>
  <c r="AUM74" i="26"/>
  <c r="AUL74" i="26"/>
  <c r="AUK74" i="26"/>
  <c r="AUI74" i="26"/>
  <c r="AUH74" i="26"/>
  <c r="AUF74" i="26"/>
  <c r="AUE74" i="26"/>
  <c r="AUD74" i="26"/>
  <c r="AUC74" i="26"/>
  <c r="AUB74" i="26"/>
  <c r="AUA74" i="26"/>
  <c r="ATY74" i="26"/>
  <c r="ATX74" i="26"/>
  <c r="ATW74" i="26"/>
  <c r="ATV74" i="26"/>
  <c r="ATT74" i="26"/>
  <c r="ATS74" i="26"/>
  <c r="ATQ74" i="26"/>
  <c r="ATP74" i="26"/>
  <c r="ATO74" i="26"/>
  <c r="ATN74" i="26"/>
  <c r="ATM74" i="26"/>
  <c r="ATL74" i="26"/>
  <c r="ATJ74" i="26"/>
  <c r="ATI74" i="26"/>
  <c r="ATH74" i="26"/>
  <c r="ATG74" i="26"/>
  <c r="BVJ73" i="26"/>
  <c r="BVC73" i="26"/>
  <c r="BUU73" i="26"/>
  <c r="BUN73" i="26"/>
  <c r="BUF73" i="26"/>
  <c r="BTY73" i="26"/>
  <c r="BTQ73" i="26"/>
  <c r="BTJ73" i="26"/>
  <c r="BTB73" i="26"/>
  <c r="BSU73" i="26"/>
  <c r="BSM73" i="26"/>
  <c r="BSF73" i="26"/>
  <c r="BRX73" i="26"/>
  <c r="BRQ73" i="26"/>
  <c r="BRI73" i="26"/>
  <c r="BRB73" i="26"/>
  <c r="BQT73" i="26"/>
  <c r="BQM73" i="26"/>
  <c r="BQE73" i="26"/>
  <c r="BPX73" i="26"/>
  <c r="BPP73" i="26"/>
  <c r="BPI73" i="26"/>
  <c r="BPA73" i="26"/>
  <c r="BOT73" i="26"/>
  <c r="BOL73" i="26"/>
  <c r="BOE73" i="26"/>
  <c r="BNW73" i="26"/>
  <c r="BNP73" i="26"/>
  <c r="BNH73" i="26"/>
  <c r="BNA73" i="26"/>
  <c r="BMS73" i="26"/>
  <c r="BML73" i="26"/>
  <c r="BMD73" i="26"/>
  <c r="BLW73" i="26"/>
  <c r="BLO73" i="26"/>
  <c r="BLH73" i="26"/>
  <c r="BKZ73" i="26"/>
  <c r="BKS73" i="26"/>
  <c r="BKK73" i="26"/>
  <c r="BKD73" i="26"/>
  <c r="BJV73" i="26"/>
  <c r="BJO73" i="26"/>
  <c r="BJG73" i="26"/>
  <c r="BIZ73" i="26"/>
  <c r="BIR73" i="26"/>
  <c r="BIK73" i="26"/>
  <c r="BIC73" i="26"/>
  <c r="BHV73" i="26"/>
  <c r="BHN73" i="26"/>
  <c r="BHG73" i="26"/>
  <c r="BGY73" i="26"/>
  <c r="BGR73" i="26"/>
  <c r="BGJ73" i="26"/>
  <c r="BGC73" i="26"/>
  <c r="BFU73" i="26"/>
  <c r="BFN73" i="26"/>
  <c r="BFF73" i="26"/>
  <c r="BEY73" i="26"/>
  <c r="BEQ73" i="26"/>
  <c r="BEJ73" i="26"/>
  <c r="BEB73" i="26"/>
  <c r="BDU73" i="26"/>
  <c r="BDM73" i="26"/>
  <c r="BDF73" i="26"/>
  <c r="BCX73" i="26"/>
  <c r="BCQ73" i="26"/>
  <c r="BCI73" i="26"/>
  <c r="BCB73" i="26"/>
  <c r="BBT73" i="26"/>
  <c r="BBM73" i="26"/>
  <c r="BBE73" i="26"/>
  <c r="BAX73" i="26"/>
  <c r="BAP73" i="26"/>
  <c r="BAI73" i="26"/>
  <c r="BAA73" i="26"/>
  <c r="AZT73" i="26"/>
  <c r="AZL73" i="26"/>
  <c r="AZE73" i="26"/>
  <c r="AYW73" i="26"/>
  <c r="AYP73" i="26"/>
  <c r="AYH73" i="26"/>
  <c r="AYA73" i="26"/>
  <c r="AXS73" i="26"/>
  <c r="AXL73" i="26"/>
  <c r="AXD73" i="26"/>
  <c r="AWW73" i="26"/>
  <c r="AWO73" i="26"/>
  <c r="AWH73" i="26"/>
  <c r="AVZ73" i="26"/>
  <c r="AVS73" i="26"/>
  <c r="AVK73" i="26"/>
  <c r="AVD73" i="26"/>
  <c r="AUV73" i="26"/>
  <c r="AUO73" i="26"/>
  <c r="AUG73" i="26"/>
  <c r="ATZ73" i="26"/>
  <c r="ATR73" i="26"/>
  <c r="ATK73" i="26"/>
  <c r="BVJ72" i="26"/>
  <c r="BVC72" i="26"/>
  <c r="BUU72" i="26"/>
  <c r="BUN72" i="26"/>
  <c r="BUF72" i="26"/>
  <c r="BTY72" i="26"/>
  <c r="BTQ72" i="26"/>
  <c r="BTJ72" i="26"/>
  <c r="BTB72" i="26"/>
  <c r="BSU72" i="26"/>
  <c r="BSM72" i="26"/>
  <c r="BSF72" i="26"/>
  <c r="BRX72" i="26"/>
  <c r="BRQ72" i="26"/>
  <c r="BRI72" i="26"/>
  <c r="BRB72" i="26"/>
  <c r="BQT72" i="26"/>
  <c r="BQM72" i="26"/>
  <c r="BQE72" i="26"/>
  <c r="BPX72" i="26"/>
  <c r="BPP72" i="26"/>
  <c r="BPI72" i="26"/>
  <c r="BPA72" i="26"/>
  <c r="BOT72" i="26"/>
  <c r="BOL72" i="26"/>
  <c r="BOE72" i="26"/>
  <c r="BNW72" i="26"/>
  <c r="BNP72" i="26"/>
  <c r="BNH72" i="26"/>
  <c r="BNA72" i="26"/>
  <c r="BMS72" i="26"/>
  <c r="BML72" i="26"/>
  <c r="BMD72" i="26"/>
  <c r="BLW72" i="26"/>
  <c r="BLO72" i="26"/>
  <c r="BLH72" i="26"/>
  <c r="BKZ72" i="26"/>
  <c r="BKS72" i="26"/>
  <c r="BKK72" i="26"/>
  <c r="BKD72" i="26"/>
  <c r="BJV72" i="26"/>
  <c r="BJO72" i="26"/>
  <c r="BJG72" i="26"/>
  <c r="BIZ72" i="26"/>
  <c r="BIR72" i="26"/>
  <c r="BIK72" i="26"/>
  <c r="BIC72" i="26"/>
  <c r="BHV72" i="26"/>
  <c r="BHN72" i="26"/>
  <c r="BHG72" i="26"/>
  <c r="BGY72" i="26"/>
  <c r="BGR72" i="26"/>
  <c r="BGJ72" i="26"/>
  <c r="BGC72" i="26"/>
  <c r="BFU72" i="26"/>
  <c r="BFN72" i="26"/>
  <c r="BFF72" i="26"/>
  <c r="BEY72" i="26"/>
  <c r="BEQ72" i="26"/>
  <c r="BEJ72" i="26"/>
  <c r="BEB72" i="26"/>
  <c r="BDU72" i="26"/>
  <c r="BDM72" i="26"/>
  <c r="BDF72" i="26"/>
  <c r="BCX72" i="26"/>
  <c r="BCQ72" i="26"/>
  <c r="BCI72" i="26"/>
  <c r="BCB72" i="26"/>
  <c r="BBT72" i="26"/>
  <c r="BBM72" i="26"/>
  <c r="BBE72" i="26"/>
  <c r="BAX72" i="26"/>
  <c r="BAP72" i="26"/>
  <c r="BAI72" i="26"/>
  <c r="BAA72" i="26"/>
  <c r="AZT72" i="26"/>
  <c r="AZL72" i="26"/>
  <c r="AZE72" i="26"/>
  <c r="AYW72" i="26"/>
  <c r="AYP72" i="26"/>
  <c r="AYH72" i="26"/>
  <c r="AYA72" i="26"/>
  <c r="AXS72" i="26"/>
  <c r="AXL72" i="26"/>
  <c r="AXD72" i="26"/>
  <c r="AWW72" i="26"/>
  <c r="AWO72" i="26"/>
  <c r="AWH72" i="26"/>
  <c r="AVZ72" i="26"/>
  <c r="AVS72" i="26"/>
  <c r="AVK72" i="26"/>
  <c r="AVD72" i="26"/>
  <c r="AUV72" i="26"/>
  <c r="AUO72" i="26"/>
  <c r="AUG72" i="26"/>
  <c r="ATZ72" i="26"/>
  <c r="ATR72" i="26"/>
  <c r="ATK72" i="26"/>
  <c r="BVJ71" i="26"/>
  <c r="BVC71" i="26"/>
  <c r="BUU71" i="26"/>
  <c r="BUN71" i="26"/>
  <c r="BUF71" i="26"/>
  <c r="BTY71" i="26"/>
  <c r="BTQ71" i="26"/>
  <c r="BTJ71" i="26"/>
  <c r="BTB71" i="26"/>
  <c r="BSU71" i="26"/>
  <c r="BSM71" i="26"/>
  <c r="BSF71" i="26"/>
  <c r="BRX71" i="26"/>
  <c r="BRQ71" i="26"/>
  <c r="BRI71" i="26"/>
  <c r="BRB71" i="26"/>
  <c r="BQT71" i="26"/>
  <c r="BQM71" i="26"/>
  <c r="BQE71" i="26"/>
  <c r="BPX71" i="26"/>
  <c r="BPP71" i="26"/>
  <c r="BPI71" i="26"/>
  <c r="BPA71" i="26"/>
  <c r="BOT71" i="26"/>
  <c r="BOL71" i="26"/>
  <c r="BOE71" i="26"/>
  <c r="BNW71" i="26"/>
  <c r="BNP71" i="26"/>
  <c r="BNH71" i="26"/>
  <c r="BNA71" i="26"/>
  <c r="BMS71" i="26"/>
  <c r="BML71" i="26"/>
  <c r="BMD71" i="26"/>
  <c r="BLW71" i="26"/>
  <c r="BLO71" i="26"/>
  <c r="BLH71" i="26"/>
  <c r="BKZ71" i="26"/>
  <c r="BKS71" i="26"/>
  <c r="BKK71" i="26"/>
  <c r="BKD71" i="26"/>
  <c r="BJV71" i="26"/>
  <c r="BJO71" i="26"/>
  <c r="BJG71" i="26"/>
  <c r="BIZ71" i="26"/>
  <c r="BIR71" i="26"/>
  <c r="BIK71" i="26"/>
  <c r="BIC71" i="26"/>
  <c r="BHV71" i="26"/>
  <c r="BHN71" i="26"/>
  <c r="BHG71" i="26"/>
  <c r="BGY71" i="26"/>
  <c r="BGR71" i="26"/>
  <c r="BGJ71" i="26"/>
  <c r="BGC71" i="26"/>
  <c r="BFU71" i="26"/>
  <c r="BFN71" i="26"/>
  <c r="BFF71" i="26"/>
  <c r="BEY71" i="26"/>
  <c r="BEQ71" i="26"/>
  <c r="BEJ71" i="26"/>
  <c r="BEB71" i="26"/>
  <c r="BDU71" i="26"/>
  <c r="BDM71" i="26"/>
  <c r="BDF71" i="26"/>
  <c r="BCX71" i="26"/>
  <c r="BCQ71" i="26"/>
  <c r="BCI71" i="26"/>
  <c r="BCB71" i="26"/>
  <c r="BBT71" i="26"/>
  <c r="BBM71" i="26"/>
  <c r="BBE71" i="26"/>
  <c r="BAX71" i="26"/>
  <c r="BAP71" i="26"/>
  <c r="BAI71" i="26"/>
  <c r="BAA71" i="26"/>
  <c r="AZT71" i="26"/>
  <c r="AZL71" i="26"/>
  <c r="AZE71" i="26"/>
  <c r="AYW71" i="26"/>
  <c r="AYP71" i="26"/>
  <c r="AYH71" i="26"/>
  <c r="AYA71" i="26"/>
  <c r="AXS71" i="26"/>
  <c r="AXL71" i="26"/>
  <c r="AXD71" i="26"/>
  <c r="AWW71" i="26"/>
  <c r="AWO71" i="26"/>
  <c r="AWH71" i="26"/>
  <c r="AVZ71" i="26"/>
  <c r="AVS71" i="26"/>
  <c r="AVK71" i="26"/>
  <c r="AVD71" i="26"/>
  <c r="AUV71" i="26"/>
  <c r="AUO71" i="26"/>
  <c r="AUG71" i="26"/>
  <c r="ATZ71" i="26"/>
  <c r="ATR71" i="26"/>
  <c r="ATK71" i="26"/>
  <c r="BVJ70" i="26"/>
  <c r="BVC70" i="26"/>
  <c r="BUU70" i="26"/>
  <c r="BUN70" i="26"/>
  <c r="BUF70" i="26"/>
  <c r="BTY70" i="26"/>
  <c r="BTQ70" i="26"/>
  <c r="BTJ70" i="26"/>
  <c r="BTB70" i="26"/>
  <c r="BSU70" i="26"/>
  <c r="BSM70" i="26"/>
  <c r="BSF70" i="26"/>
  <c r="BRX70" i="26"/>
  <c r="BRQ70" i="26"/>
  <c r="BRI70" i="26"/>
  <c r="BRB70" i="26"/>
  <c r="BQT70" i="26"/>
  <c r="BQM70" i="26"/>
  <c r="BQE70" i="26"/>
  <c r="BPX70" i="26"/>
  <c r="BPP70" i="26"/>
  <c r="BPI70" i="26"/>
  <c r="BPA70" i="26"/>
  <c r="BOT70" i="26"/>
  <c r="BOL70" i="26"/>
  <c r="BOE70" i="26"/>
  <c r="BNW70" i="26"/>
  <c r="BNP70" i="26"/>
  <c r="BNH70" i="26"/>
  <c r="BNA70" i="26"/>
  <c r="BMS70" i="26"/>
  <c r="BML70" i="26"/>
  <c r="BMD70" i="26"/>
  <c r="BLW70" i="26"/>
  <c r="BLO70" i="26"/>
  <c r="BLH70" i="26"/>
  <c r="BKZ70" i="26"/>
  <c r="BKS70" i="26"/>
  <c r="BKK70" i="26"/>
  <c r="BKD70" i="26"/>
  <c r="BJV70" i="26"/>
  <c r="BJO70" i="26"/>
  <c r="BJG70" i="26"/>
  <c r="BIZ70" i="26"/>
  <c r="BIR70" i="26"/>
  <c r="BIK70" i="26"/>
  <c r="BIC70" i="26"/>
  <c r="BHV70" i="26"/>
  <c r="BHN70" i="26"/>
  <c r="BHG70" i="26"/>
  <c r="BGY70" i="26"/>
  <c r="BGR70" i="26"/>
  <c r="BGJ70" i="26"/>
  <c r="BGC70" i="26"/>
  <c r="BFU70" i="26"/>
  <c r="BFN70" i="26"/>
  <c r="BFF70" i="26"/>
  <c r="BEY70" i="26"/>
  <c r="BEQ70" i="26"/>
  <c r="BEJ70" i="26"/>
  <c r="BEB70" i="26"/>
  <c r="BDU70" i="26"/>
  <c r="BDM70" i="26"/>
  <c r="BDF70" i="26"/>
  <c r="BCX70" i="26"/>
  <c r="BCQ70" i="26"/>
  <c r="BCI70" i="26"/>
  <c r="BCB70" i="26"/>
  <c r="BBT70" i="26"/>
  <c r="BBM70" i="26"/>
  <c r="BBE70" i="26"/>
  <c r="BAX70" i="26"/>
  <c r="BAP70" i="26"/>
  <c r="BAI70" i="26"/>
  <c r="BAA70" i="26"/>
  <c r="AZT70" i="26"/>
  <c r="AZL70" i="26"/>
  <c r="AZE70" i="26"/>
  <c r="AYW70" i="26"/>
  <c r="AYP70" i="26"/>
  <c r="AYH70" i="26"/>
  <c r="AYA70" i="26"/>
  <c r="AXS70" i="26"/>
  <c r="AXL70" i="26"/>
  <c r="AXD70" i="26"/>
  <c r="AWW70" i="26"/>
  <c r="AWO70" i="26"/>
  <c r="AWH70" i="26"/>
  <c r="AVZ70" i="26"/>
  <c r="AVS70" i="26"/>
  <c r="AVK70" i="26"/>
  <c r="AVD70" i="26"/>
  <c r="AUV70" i="26"/>
  <c r="AUO70" i="26"/>
  <c r="AUG70" i="26"/>
  <c r="ATZ70" i="26"/>
  <c r="ATR70" i="26"/>
  <c r="ATK70" i="26"/>
  <c r="BVJ68" i="26"/>
  <c r="BVC68" i="26"/>
  <c r="BUU68" i="26"/>
  <c r="BUN68" i="26"/>
  <c r="BUF68" i="26"/>
  <c r="BTY68" i="26"/>
  <c r="BTQ68" i="26"/>
  <c r="BTJ68" i="26"/>
  <c r="BTB68" i="26"/>
  <c r="BSU68" i="26"/>
  <c r="BSM68" i="26"/>
  <c r="BSF68" i="26"/>
  <c r="BRX68" i="26"/>
  <c r="BRQ68" i="26"/>
  <c r="BRI68" i="26"/>
  <c r="BRB68" i="26"/>
  <c r="BQT68" i="26"/>
  <c r="BQM68" i="26"/>
  <c r="BQE68" i="26"/>
  <c r="BPX68" i="26"/>
  <c r="BPP68" i="26"/>
  <c r="BPI68" i="26"/>
  <c r="BPA68" i="26"/>
  <c r="BOT68" i="26"/>
  <c r="BOL68" i="26"/>
  <c r="BOE68" i="26"/>
  <c r="BNW68" i="26"/>
  <c r="BNP68" i="26"/>
  <c r="BNH68" i="26"/>
  <c r="BNA68" i="26"/>
  <c r="BMS68" i="26"/>
  <c r="BML68" i="26"/>
  <c r="BMD68" i="26"/>
  <c r="BLW68" i="26"/>
  <c r="BLO68" i="26"/>
  <c r="BLH68" i="26"/>
  <c r="BKZ68" i="26"/>
  <c r="BKS68" i="26"/>
  <c r="BKK68" i="26"/>
  <c r="BKD68" i="26"/>
  <c r="BJV68" i="26"/>
  <c r="BJO68" i="26"/>
  <c r="BJG68" i="26"/>
  <c r="BIZ68" i="26"/>
  <c r="BIR68" i="26"/>
  <c r="BIK68" i="26"/>
  <c r="BIC68" i="26"/>
  <c r="BHV68" i="26"/>
  <c r="BHN68" i="26"/>
  <c r="BHG68" i="26"/>
  <c r="BGY68" i="26"/>
  <c r="BGR68" i="26"/>
  <c r="BGJ68" i="26"/>
  <c r="BGC68" i="26"/>
  <c r="BFU68" i="26"/>
  <c r="BFN68" i="26"/>
  <c r="BFF68" i="26"/>
  <c r="BEY68" i="26"/>
  <c r="BEQ68" i="26"/>
  <c r="BEJ68" i="26"/>
  <c r="BEB68" i="26"/>
  <c r="BDU68" i="26"/>
  <c r="BDM68" i="26"/>
  <c r="BDF68" i="26"/>
  <c r="BCX68" i="26"/>
  <c r="BCQ68" i="26"/>
  <c r="BCI68" i="26"/>
  <c r="BCB68" i="26"/>
  <c r="BBT68" i="26"/>
  <c r="BBM68" i="26"/>
  <c r="BBE68" i="26"/>
  <c r="BAX68" i="26"/>
  <c r="BAP68" i="26"/>
  <c r="BAI68" i="26"/>
  <c r="BAA68" i="26"/>
  <c r="AZT68" i="26"/>
  <c r="AZL68" i="26"/>
  <c r="AZE68" i="26"/>
  <c r="AYW68" i="26"/>
  <c r="AYP68" i="26"/>
  <c r="AYH68" i="26"/>
  <c r="AYA68" i="26"/>
  <c r="AXS68" i="26"/>
  <c r="AXL68" i="26"/>
  <c r="AXD68" i="26"/>
  <c r="AWW68" i="26"/>
  <c r="AWO68" i="26"/>
  <c r="AWH68" i="26"/>
  <c r="AVZ68" i="26"/>
  <c r="AVS68" i="26"/>
  <c r="AVK68" i="26"/>
  <c r="AVD68" i="26"/>
  <c r="AUV68" i="26"/>
  <c r="AUO68" i="26"/>
  <c r="AUG68" i="26"/>
  <c r="ATZ68" i="26"/>
  <c r="ATR68" i="26"/>
  <c r="ATK68" i="26"/>
  <c r="BVJ67" i="26"/>
  <c r="BVC67" i="26"/>
  <c r="BUU67" i="26"/>
  <c r="BUN67" i="26"/>
  <c r="BUF67" i="26"/>
  <c r="BTY67" i="26"/>
  <c r="BTQ67" i="26"/>
  <c r="BTJ67" i="26"/>
  <c r="BTB67" i="26"/>
  <c r="BSU67" i="26"/>
  <c r="BSM67" i="26"/>
  <c r="BSF67" i="26"/>
  <c r="BRX67" i="26"/>
  <c r="BRQ67" i="26"/>
  <c r="BRI67" i="26"/>
  <c r="BRB67" i="26"/>
  <c r="BQT67" i="26"/>
  <c r="BQM67" i="26"/>
  <c r="BQE67" i="26"/>
  <c r="BPX67" i="26"/>
  <c r="BPP67" i="26"/>
  <c r="BPI67" i="26"/>
  <c r="BPA67" i="26"/>
  <c r="BOT67" i="26"/>
  <c r="BOL67" i="26"/>
  <c r="BOE67" i="26"/>
  <c r="BNW67" i="26"/>
  <c r="BNP67" i="26"/>
  <c r="BNH67" i="26"/>
  <c r="BNA67" i="26"/>
  <c r="BMS67" i="26"/>
  <c r="BML67" i="26"/>
  <c r="BMD67" i="26"/>
  <c r="BLW67" i="26"/>
  <c r="BLO67" i="26"/>
  <c r="BLH67" i="26"/>
  <c r="BKZ67" i="26"/>
  <c r="BKS67" i="26"/>
  <c r="BKK67" i="26"/>
  <c r="BKD67" i="26"/>
  <c r="BJV67" i="26"/>
  <c r="BJO67" i="26"/>
  <c r="BJG67" i="26"/>
  <c r="BIZ67" i="26"/>
  <c r="BIR67" i="26"/>
  <c r="BIK67" i="26"/>
  <c r="BIC67" i="26"/>
  <c r="BHV67" i="26"/>
  <c r="BHN67" i="26"/>
  <c r="BHG67" i="26"/>
  <c r="BGY67" i="26"/>
  <c r="BGR67" i="26"/>
  <c r="BGJ67" i="26"/>
  <c r="BGC67" i="26"/>
  <c r="BFU67" i="26"/>
  <c r="BFN67" i="26"/>
  <c r="BFF67" i="26"/>
  <c r="BEY67" i="26"/>
  <c r="BEQ67" i="26"/>
  <c r="BEJ67" i="26"/>
  <c r="BEB67" i="26"/>
  <c r="BDU67" i="26"/>
  <c r="BDM67" i="26"/>
  <c r="BDF67" i="26"/>
  <c r="BCX67" i="26"/>
  <c r="BCQ67" i="26"/>
  <c r="BCI67" i="26"/>
  <c r="BCB67" i="26"/>
  <c r="BBT67" i="26"/>
  <c r="BBM67" i="26"/>
  <c r="BBE67" i="26"/>
  <c r="BAX67" i="26"/>
  <c r="BAP67" i="26"/>
  <c r="BAI67" i="26"/>
  <c r="BAA67" i="26"/>
  <c r="AZT67" i="26"/>
  <c r="AZL67" i="26"/>
  <c r="AZE67" i="26"/>
  <c r="AYW67" i="26"/>
  <c r="AYP67" i="26"/>
  <c r="AYH67" i="26"/>
  <c r="AYA67" i="26"/>
  <c r="AXS67" i="26"/>
  <c r="AXL67" i="26"/>
  <c r="AXD67" i="26"/>
  <c r="AWW67" i="26"/>
  <c r="AWO67" i="26"/>
  <c r="AWH67" i="26"/>
  <c r="AVZ67" i="26"/>
  <c r="AVS67" i="26"/>
  <c r="AVK67" i="26"/>
  <c r="AVD67" i="26"/>
  <c r="AUV67" i="26"/>
  <c r="AUO67" i="26"/>
  <c r="AUG67" i="26"/>
  <c r="ATZ67" i="26"/>
  <c r="ATR67" i="26"/>
  <c r="ATK67" i="26"/>
  <c r="BVJ66" i="26"/>
  <c r="BVC66" i="26"/>
  <c r="BUU66" i="26"/>
  <c r="BUN66" i="26"/>
  <c r="BUF66" i="26"/>
  <c r="BTY66" i="26"/>
  <c r="BTQ66" i="26"/>
  <c r="BTJ66" i="26"/>
  <c r="BTB66" i="26"/>
  <c r="BSU66" i="26"/>
  <c r="BSM66" i="26"/>
  <c r="BSF66" i="26"/>
  <c r="BRX66" i="26"/>
  <c r="BRQ66" i="26"/>
  <c r="BRI66" i="26"/>
  <c r="BRB66" i="26"/>
  <c r="BQT66" i="26"/>
  <c r="BQM66" i="26"/>
  <c r="BQE66" i="26"/>
  <c r="BPX66" i="26"/>
  <c r="BPP66" i="26"/>
  <c r="BPI66" i="26"/>
  <c r="BPA66" i="26"/>
  <c r="BOT66" i="26"/>
  <c r="BOL66" i="26"/>
  <c r="BOE66" i="26"/>
  <c r="BNW66" i="26"/>
  <c r="BNP66" i="26"/>
  <c r="BNH66" i="26"/>
  <c r="BNA66" i="26"/>
  <c r="BMS66" i="26"/>
  <c r="BML66" i="26"/>
  <c r="BMD66" i="26"/>
  <c r="BLW66" i="26"/>
  <c r="BLO66" i="26"/>
  <c r="BLH66" i="26"/>
  <c r="BKZ66" i="26"/>
  <c r="BKS66" i="26"/>
  <c r="BKK66" i="26"/>
  <c r="BKD66" i="26"/>
  <c r="BJV66" i="26"/>
  <c r="BJO66" i="26"/>
  <c r="BJG66" i="26"/>
  <c r="BIZ66" i="26"/>
  <c r="BIR66" i="26"/>
  <c r="BIK66" i="26"/>
  <c r="BIC66" i="26"/>
  <c r="BHV66" i="26"/>
  <c r="BHN66" i="26"/>
  <c r="BHG66" i="26"/>
  <c r="BGY66" i="26"/>
  <c r="BGR66" i="26"/>
  <c r="BGJ66" i="26"/>
  <c r="BGC66" i="26"/>
  <c r="BFU66" i="26"/>
  <c r="BFN66" i="26"/>
  <c r="BFF66" i="26"/>
  <c r="BEY66" i="26"/>
  <c r="BEQ66" i="26"/>
  <c r="BEJ66" i="26"/>
  <c r="BEB66" i="26"/>
  <c r="BDU66" i="26"/>
  <c r="BDM66" i="26"/>
  <c r="BDF66" i="26"/>
  <c r="BCX66" i="26"/>
  <c r="BCQ66" i="26"/>
  <c r="BCI66" i="26"/>
  <c r="BCB66" i="26"/>
  <c r="BBT66" i="26"/>
  <c r="BBM66" i="26"/>
  <c r="BBE66" i="26"/>
  <c r="BAX66" i="26"/>
  <c r="BAP66" i="26"/>
  <c r="BAI66" i="26"/>
  <c r="BAA66" i="26"/>
  <c r="AZT66" i="26"/>
  <c r="AZL66" i="26"/>
  <c r="AZE66" i="26"/>
  <c r="AYW66" i="26"/>
  <c r="AYP66" i="26"/>
  <c r="AYH66" i="26"/>
  <c r="AYA66" i="26"/>
  <c r="AXS66" i="26"/>
  <c r="AXL66" i="26"/>
  <c r="AXD66" i="26"/>
  <c r="AWW66" i="26"/>
  <c r="AWO66" i="26"/>
  <c r="AWH66" i="26"/>
  <c r="AVZ66" i="26"/>
  <c r="AVS66" i="26"/>
  <c r="AVK66" i="26"/>
  <c r="AVD66" i="26"/>
  <c r="AUV66" i="26"/>
  <c r="AUO66" i="26"/>
  <c r="AUG66" i="26"/>
  <c r="ATZ66" i="26"/>
  <c r="ATR66" i="26"/>
  <c r="ATK66" i="26"/>
  <c r="BVL65" i="26"/>
  <c r="BVK65" i="26"/>
  <c r="BVI65" i="26"/>
  <c r="BVH65" i="26"/>
  <c r="BVG65" i="26"/>
  <c r="BVF65" i="26"/>
  <c r="BVE65" i="26"/>
  <c r="BVD65" i="26"/>
  <c r="BVB65" i="26"/>
  <c r="BVA65" i="26"/>
  <c r="BUZ65" i="26"/>
  <c r="BUY65" i="26"/>
  <c r="BUW65" i="26"/>
  <c r="BUV65" i="26"/>
  <c r="BUT65" i="26"/>
  <c r="BUS65" i="26"/>
  <c r="BUR65" i="26"/>
  <c r="BUQ65" i="26"/>
  <c r="BUP65" i="26"/>
  <c r="BUO65" i="26"/>
  <c r="BUM65" i="26"/>
  <c r="BUL65" i="26"/>
  <c r="BUK65" i="26"/>
  <c r="BUJ65" i="26"/>
  <c r="BUH65" i="26"/>
  <c r="BUG65" i="26"/>
  <c r="BUE65" i="26"/>
  <c r="BUD65" i="26"/>
  <c r="BUC65" i="26"/>
  <c r="BUB65" i="26"/>
  <c r="BUA65" i="26"/>
  <c r="BTZ65" i="26"/>
  <c r="BTX65" i="26"/>
  <c r="BTW65" i="26"/>
  <c r="BTV65" i="26"/>
  <c r="BTU65" i="26"/>
  <c r="BTS65" i="26"/>
  <c r="BTR65" i="26"/>
  <c r="BTP65" i="26"/>
  <c r="BTO65" i="26"/>
  <c r="BTN65" i="26"/>
  <c r="BTM65" i="26"/>
  <c r="BTL65" i="26"/>
  <c r="BTK65" i="26"/>
  <c r="BTI65" i="26"/>
  <c r="BTH65" i="26"/>
  <c r="BTG65" i="26"/>
  <c r="BTF65" i="26"/>
  <c r="BTD65" i="26"/>
  <c r="BTC65" i="26"/>
  <c r="BTA65" i="26"/>
  <c r="BSZ65" i="26"/>
  <c r="BSY65" i="26"/>
  <c r="BSX65" i="26"/>
  <c r="BSW65" i="26"/>
  <c r="BSV65" i="26"/>
  <c r="BST65" i="26"/>
  <c r="BSS65" i="26"/>
  <c r="BSR65" i="26"/>
  <c r="BSQ65" i="26"/>
  <c r="BSO65" i="26"/>
  <c r="BSN65" i="26"/>
  <c r="BSL65" i="26"/>
  <c r="BSK65" i="26"/>
  <c r="BSJ65" i="26"/>
  <c r="BSI65" i="26"/>
  <c r="BSH65" i="26"/>
  <c r="BSG65" i="26"/>
  <c r="BSE65" i="26"/>
  <c r="BSD65" i="26"/>
  <c r="BSC65" i="26"/>
  <c r="BSB65" i="26"/>
  <c r="BRZ65" i="26"/>
  <c r="BRY65" i="26"/>
  <c r="BRW65" i="26"/>
  <c r="BRV65" i="26"/>
  <c r="BRU65" i="26"/>
  <c r="BRT65" i="26"/>
  <c r="BRS65" i="26"/>
  <c r="BRR65" i="26"/>
  <c r="BRP65" i="26"/>
  <c r="BRO65" i="26"/>
  <c r="BRN65" i="26"/>
  <c r="BRM65" i="26"/>
  <c r="BRK65" i="26"/>
  <c r="BRJ65" i="26"/>
  <c r="BRH65" i="26"/>
  <c r="BRG65" i="26"/>
  <c r="BRF65" i="26"/>
  <c r="BRE65" i="26"/>
  <c r="BRD65" i="26"/>
  <c r="BRC65" i="26"/>
  <c r="BRA65" i="26"/>
  <c r="BQZ65" i="26"/>
  <c r="BQY65" i="26"/>
  <c r="BQX65" i="26"/>
  <c r="BQV65" i="26"/>
  <c r="BQU65" i="26"/>
  <c r="BQS65" i="26"/>
  <c r="BQR65" i="26"/>
  <c r="BQQ65" i="26"/>
  <c r="BQP65" i="26"/>
  <c r="BQO65" i="26"/>
  <c r="BQN65" i="26"/>
  <c r="BQL65" i="26"/>
  <c r="BQK65" i="26"/>
  <c r="BQJ65" i="26"/>
  <c r="BQI65" i="26"/>
  <c r="BQG65" i="26"/>
  <c r="BQF65" i="26"/>
  <c r="BQD65" i="26"/>
  <c r="BQC65" i="26"/>
  <c r="BQB65" i="26"/>
  <c r="BQA65" i="26"/>
  <c r="BPZ65" i="26"/>
  <c r="BPY65" i="26"/>
  <c r="BPW65" i="26"/>
  <c r="BPV65" i="26"/>
  <c r="BPU65" i="26"/>
  <c r="BPT65" i="26"/>
  <c r="BPR65" i="26"/>
  <c r="BPQ65" i="26"/>
  <c r="BPO65" i="26"/>
  <c r="BPN65" i="26"/>
  <c r="BPM65" i="26"/>
  <c r="BPL65" i="26"/>
  <c r="BPK65" i="26"/>
  <c r="BPJ65" i="26"/>
  <c r="BPH65" i="26"/>
  <c r="BPG65" i="26"/>
  <c r="BPF65" i="26"/>
  <c r="BPE65" i="26"/>
  <c r="BPC65" i="26"/>
  <c r="BPB65" i="26"/>
  <c r="BOZ65" i="26"/>
  <c r="BOY65" i="26"/>
  <c r="BOX65" i="26"/>
  <c r="BOW65" i="26"/>
  <c r="BOV65" i="26"/>
  <c r="BOU65" i="26"/>
  <c r="BOS65" i="26"/>
  <c r="BOR65" i="26"/>
  <c r="BOQ65" i="26"/>
  <c r="BOP65" i="26"/>
  <c r="BON65" i="26"/>
  <c r="BOM65" i="26"/>
  <c r="BOK65" i="26"/>
  <c r="BOJ65" i="26"/>
  <c r="BOI65" i="26"/>
  <c r="BOH65" i="26"/>
  <c r="BOG65" i="26"/>
  <c r="BOF65" i="26"/>
  <c r="BOD65" i="26"/>
  <c r="BOC65" i="26"/>
  <c r="BOB65" i="26"/>
  <c r="BOA65" i="26"/>
  <c r="BNY65" i="26"/>
  <c r="BNX65" i="26"/>
  <c r="BNV65" i="26"/>
  <c r="BNU65" i="26"/>
  <c r="BNT65" i="26"/>
  <c r="BNS65" i="26"/>
  <c r="BNR65" i="26"/>
  <c r="BNQ65" i="26"/>
  <c r="BNO65" i="26"/>
  <c r="BNN65" i="26"/>
  <c r="BNM65" i="26"/>
  <c r="BNL65" i="26"/>
  <c r="BNJ65" i="26"/>
  <c r="BNI65" i="26"/>
  <c r="BNG65" i="26"/>
  <c r="BNF65" i="26"/>
  <c r="BNE65" i="26"/>
  <c r="BND65" i="26"/>
  <c r="BNC65" i="26"/>
  <c r="BNB65" i="26"/>
  <c r="BMZ65" i="26"/>
  <c r="BMY65" i="26"/>
  <c r="BMX65" i="26"/>
  <c r="BMW65" i="26"/>
  <c r="BMU65" i="26"/>
  <c r="BMT65" i="26"/>
  <c r="BMR65" i="26"/>
  <c r="BMQ65" i="26"/>
  <c r="BMP65" i="26"/>
  <c r="BMO65" i="26"/>
  <c r="BMN65" i="26"/>
  <c r="BMM65" i="26"/>
  <c r="BMK65" i="26"/>
  <c r="BMJ65" i="26"/>
  <c r="BMI65" i="26"/>
  <c r="BMH65" i="26"/>
  <c r="BMF65" i="26"/>
  <c r="BME65" i="26"/>
  <c r="BMC65" i="26"/>
  <c r="BMB65" i="26"/>
  <c r="BMA65" i="26"/>
  <c r="BLZ65" i="26"/>
  <c r="BLY65" i="26"/>
  <c r="BLX65" i="26"/>
  <c r="BLV65" i="26"/>
  <c r="BLU65" i="26"/>
  <c r="BLT65" i="26"/>
  <c r="BLS65" i="26"/>
  <c r="BLQ65" i="26"/>
  <c r="BLP65" i="26"/>
  <c r="BLN65" i="26"/>
  <c r="BLM65" i="26"/>
  <c r="BLL65" i="26"/>
  <c r="BLK65" i="26"/>
  <c r="BLJ65" i="26"/>
  <c r="BLI65" i="26"/>
  <c r="BLG65" i="26"/>
  <c r="BLF65" i="26"/>
  <c r="BLE65" i="26"/>
  <c r="BLD65" i="26"/>
  <c r="BLB65" i="26"/>
  <c r="BLA65" i="26"/>
  <c r="BKY65" i="26"/>
  <c r="BKX65" i="26"/>
  <c r="BKW65" i="26"/>
  <c r="BKV65" i="26"/>
  <c r="BKU65" i="26"/>
  <c r="BKT65" i="26"/>
  <c r="BKR65" i="26"/>
  <c r="BKQ65" i="26"/>
  <c r="BKP65" i="26"/>
  <c r="BKO65" i="26"/>
  <c r="BKM65" i="26"/>
  <c r="BKL65" i="26"/>
  <c r="BKJ65" i="26"/>
  <c r="BKI65" i="26"/>
  <c r="BKH65" i="26"/>
  <c r="BKG65" i="26"/>
  <c r="BKF65" i="26"/>
  <c r="BKE65" i="26"/>
  <c r="BKC65" i="26"/>
  <c r="BKB65" i="26"/>
  <c r="BKA65" i="26"/>
  <c r="BJZ65" i="26"/>
  <c r="BJX65" i="26"/>
  <c r="BJW65" i="26"/>
  <c r="BJU65" i="26"/>
  <c r="BJT65" i="26"/>
  <c r="BJS65" i="26"/>
  <c r="BJR65" i="26"/>
  <c r="BJQ65" i="26"/>
  <c r="BJP65" i="26"/>
  <c r="BJN65" i="26"/>
  <c r="BJM65" i="26"/>
  <c r="BJL65" i="26"/>
  <c r="BJK65" i="26"/>
  <c r="BJI65" i="26"/>
  <c r="BJH65" i="26"/>
  <c r="BJF65" i="26"/>
  <c r="BJE65" i="26"/>
  <c r="BJD65" i="26"/>
  <c r="BJC65" i="26"/>
  <c r="BJB65" i="26"/>
  <c r="BJA65" i="26"/>
  <c r="BIY65" i="26"/>
  <c r="BIX65" i="26"/>
  <c r="BIW65" i="26"/>
  <c r="BIV65" i="26"/>
  <c r="BIT65" i="26"/>
  <c r="BIS65" i="26"/>
  <c r="BIQ65" i="26"/>
  <c r="BIP65" i="26"/>
  <c r="BIO65" i="26"/>
  <c r="BIN65" i="26"/>
  <c r="BIM65" i="26"/>
  <c r="BIL65" i="26"/>
  <c r="BIJ65" i="26"/>
  <c r="BII65" i="26"/>
  <c r="BIH65" i="26"/>
  <c r="BIG65" i="26"/>
  <c r="BIE65" i="26"/>
  <c r="BID65" i="26"/>
  <c r="BIB65" i="26"/>
  <c r="BIA65" i="26"/>
  <c r="BHZ65" i="26"/>
  <c r="BHY65" i="26"/>
  <c r="BHX65" i="26"/>
  <c r="BHW65" i="26"/>
  <c r="BHU65" i="26"/>
  <c r="BHT65" i="26"/>
  <c r="BHS65" i="26"/>
  <c r="BHR65" i="26"/>
  <c r="BHP65" i="26"/>
  <c r="BHO65" i="26"/>
  <c r="BHM65" i="26"/>
  <c r="BHL65" i="26"/>
  <c r="BHK65" i="26"/>
  <c r="BHJ65" i="26"/>
  <c r="BHI65" i="26"/>
  <c r="BHH65" i="26"/>
  <c r="BHF65" i="26"/>
  <c r="BHE65" i="26"/>
  <c r="BHD65" i="26"/>
  <c r="BHC65" i="26"/>
  <c r="BHA65" i="26"/>
  <c r="BGZ65" i="26"/>
  <c r="BGX65" i="26"/>
  <c r="BGW65" i="26"/>
  <c r="BGV65" i="26"/>
  <c r="BGU65" i="26"/>
  <c r="BGT65" i="26"/>
  <c r="BGS65" i="26"/>
  <c r="BGQ65" i="26"/>
  <c r="BGP65" i="26"/>
  <c r="BGO65" i="26"/>
  <c r="BGN65" i="26"/>
  <c r="BGL65" i="26"/>
  <c r="BGK65" i="26"/>
  <c r="BGI65" i="26"/>
  <c r="BGH65" i="26"/>
  <c r="BGG65" i="26"/>
  <c r="BGF65" i="26"/>
  <c r="BGE65" i="26"/>
  <c r="BGD65" i="26"/>
  <c r="BGB65" i="26"/>
  <c r="BGA65" i="26"/>
  <c r="BFZ65" i="26"/>
  <c r="BFY65" i="26"/>
  <c r="BFW65" i="26"/>
  <c r="BFV65" i="26"/>
  <c r="BFT65" i="26"/>
  <c r="BFS65" i="26"/>
  <c r="BFR65" i="26"/>
  <c r="BFQ65" i="26"/>
  <c r="BFP65" i="26"/>
  <c r="BFO65" i="26"/>
  <c r="BFM65" i="26"/>
  <c r="BFL65" i="26"/>
  <c r="BFK65" i="26"/>
  <c r="BFJ65" i="26"/>
  <c r="BFH65" i="26"/>
  <c r="BFG65" i="26"/>
  <c r="BFE65" i="26"/>
  <c r="BFD65" i="26"/>
  <c r="BFC65" i="26"/>
  <c r="BFB65" i="26"/>
  <c r="BFA65" i="26"/>
  <c r="BEZ65" i="26"/>
  <c r="BEX65" i="26"/>
  <c r="BEW65" i="26"/>
  <c r="BEV65" i="26"/>
  <c r="BEU65" i="26"/>
  <c r="BES65" i="26"/>
  <c r="BER65" i="26"/>
  <c r="BEP65" i="26"/>
  <c r="BEO65" i="26"/>
  <c r="BEN65" i="26"/>
  <c r="BEM65" i="26"/>
  <c r="BEL65" i="26"/>
  <c r="BEK65" i="26"/>
  <c r="BEI65" i="26"/>
  <c r="BEH65" i="26"/>
  <c r="BEG65" i="26"/>
  <c r="BEF65" i="26"/>
  <c r="BED65" i="26"/>
  <c r="BEC65" i="26"/>
  <c r="BEA65" i="26"/>
  <c r="BDZ65" i="26"/>
  <c r="BDY65" i="26"/>
  <c r="BDX65" i="26"/>
  <c r="BDW65" i="26"/>
  <c r="BDV65" i="26"/>
  <c r="BDT65" i="26"/>
  <c r="BDS65" i="26"/>
  <c r="BDR65" i="26"/>
  <c r="BDQ65" i="26"/>
  <c r="BDO65" i="26"/>
  <c r="BDN65" i="26"/>
  <c r="BDL65" i="26"/>
  <c r="BDK65" i="26"/>
  <c r="BDJ65" i="26"/>
  <c r="BDI65" i="26"/>
  <c r="BDH65" i="26"/>
  <c r="BDG65" i="26"/>
  <c r="BDE65" i="26"/>
  <c r="BDD65" i="26"/>
  <c r="BDC65" i="26"/>
  <c r="BDB65" i="26"/>
  <c r="BCZ65" i="26"/>
  <c r="BCY65" i="26"/>
  <c r="BCW65" i="26"/>
  <c r="BCV65" i="26"/>
  <c r="BCU65" i="26"/>
  <c r="BCT65" i="26"/>
  <c r="BCS65" i="26"/>
  <c r="BCR65" i="26"/>
  <c r="BCP65" i="26"/>
  <c r="BCO65" i="26"/>
  <c r="BCN65" i="26"/>
  <c r="BCM65" i="26"/>
  <c r="BCK65" i="26"/>
  <c r="BCJ65" i="26"/>
  <c r="BCH65" i="26"/>
  <c r="BCG65" i="26"/>
  <c r="BCF65" i="26"/>
  <c r="BCE65" i="26"/>
  <c r="BCD65" i="26"/>
  <c r="BCC65" i="26"/>
  <c r="BCA65" i="26"/>
  <c r="BBZ65" i="26"/>
  <c r="BBY65" i="26"/>
  <c r="BBX65" i="26"/>
  <c r="BBV65" i="26"/>
  <c r="BBU65" i="26"/>
  <c r="BBS65" i="26"/>
  <c r="BBR65" i="26"/>
  <c r="BBQ65" i="26"/>
  <c r="BBP65" i="26"/>
  <c r="BBO65" i="26"/>
  <c r="BBN65" i="26"/>
  <c r="BBL65" i="26"/>
  <c r="BBK65" i="26"/>
  <c r="BBJ65" i="26"/>
  <c r="BBI65" i="26"/>
  <c r="BBG65" i="26"/>
  <c r="BBF65" i="26"/>
  <c r="BBD65" i="26"/>
  <c r="BBC65" i="26"/>
  <c r="BBB65" i="26"/>
  <c r="BBA65" i="26"/>
  <c r="BAZ65" i="26"/>
  <c r="BAY65" i="26"/>
  <c r="BAW65" i="26"/>
  <c r="BAV65" i="26"/>
  <c r="BAU65" i="26"/>
  <c r="BAT65" i="26"/>
  <c r="BAR65" i="26"/>
  <c r="BAQ65" i="26"/>
  <c r="BAO65" i="26"/>
  <c r="BAN65" i="26"/>
  <c r="BAM65" i="26"/>
  <c r="BAL65" i="26"/>
  <c r="BAK65" i="26"/>
  <c r="BAJ65" i="26"/>
  <c r="BAH65" i="26"/>
  <c r="BAG65" i="26"/>
  <c r="BAF65" i="26"/>
  <c r="BAE65" i="26"/>
  <c r="BAC65" i="26"/>
  <c r="BAB65" i="26"/>
  <c r="AZZ65" i="26"/>
  <c r="AZY65" i="26"/>
  <c r="AZX65" i="26"/>
  <c r="AZW65" i="26"/>
  <c r="AZV65" i="26"/>
  <c r="AZU65" i="26"/>
  <c r="AZS65" i="26"/>
  <c r="AZR65" i="26"/>
  <c r="AZQ65" i="26"/>
  <c r="AZP65" i="26"/>
  <c r="AZN65" i="26"/>
  <c r="AZM65" i="26"/>
  <c r="AZK65" i="26"/>
  <c r="AZJ65" i="26"/>
  <c r="AZI65" i="26"/>
  <c r="AZH65" i="26"/>
  <c r="AZG65" i="26"/>
  <c r="AZF65" i="26"/>
  <c r="AZD65" i="26"/>
  <c r="AZC65" i="26"/>
  <c r="AZB65" i="26"/>
  <c r="AZA65" i="26"/>
  <c r="AYY65" i="26"/>
  <c r="AYX65" i="26"/>
  <c r="AYV65" i="26"/>
  <c r="AYU65" i="26"/>
  <c r="AYT65" i="26"/>
  <c r="AYS65" i="26"/>
  <c r="AYR65" i="26"/>
  <c r="AYQ65" i="26"/>
  <c r="AYO65" i="26"/>
  <c r="AYN65" i="26"/>
  <c r="AYM65" i="26"/>
  <c r="AYL65" i="26"/>
  <c r="AYJ65" i="26"/>
  <c r="AYI65" i="26"/>
  <c r="AYG65" i="26"/>
  <c r="AYF65" i="26"/>
  <c r="AYE65" i="26"/>
  <c r="AYD65" i="26"/>
  <c r="AYC65" i="26"/>
  <c r="AYB65" i="26"/>
  <c r="AXZ65" i="26"/>
  <c r="AXY65" i="26"/>
  <c r="AXX65" i="26"/>
  <c r="AXW65" i="26"/>
  <c r="AXU65" i="26"/>
  <c r="AXT65" i="26"/>
  <c r="AXR65" i="26"/>
  <c r="AXQ65" i="26"/>
  <c r="AXP65" i="26"/>
  <c r="AXO65" i="26"/>
  <c r="AXN65" i="26"/>
  <c r="AXM65" i="26"/>
  <c r="AXK65" i="26"/>
  <c r="AXJ65" i="26"/>
  <c r="AXI65" i="26"/>
  <c r="AXH65" i="26"/>
  <c r="AXF65" i="26"/>
  <c r="AXE65" i="26"/>
  <c r="AXC65" i="26"/>
  <c r="AXB65" i="26"/>
  <c r="AXA65" i="26"/>
  <c r="AWZ65" i="26"/>
  <c r="AWY65" i="26"/>
  <c r="AWX65" i="26"/>
  <c r="AWV65" i="26"/>
  <c r="AWU65" i="26"/>
  <c r="AWT65" i="26"/>
  <c r="AWS65" i="26"/>
  <c r="AWQ65" i="26"/>
  <c r="AWP65" i="26"/>
  <c r="AWN65" i="26"/>
  <c r="AWM65" i="26"/>
  <c r="AWL65" i="26"/>
  <c r="AWK65" i="26"/>
  <c r="AWJ65" i="26"/>
  <c r="AWI65" i="26"/>
  <c r="AWG65" i="26"/>
  <c r="AWF65" i="26"/>
  <c r="AWE65" i="26"/>
  <c r="AWD65" i="26"/>
  <c r="AWB65" i="26"/>
  <c r="AWA65" i="26"/>
  <c r="AVY65" i="26"/>
  <c r="AVX65" i="26"/>
  <c r="AVW65" i="26"/>
  <c r="AVV65" i="26"/>
  <c r="AVU65" i="26"/>
  <c r="AVT65" i="26"/>
  <c r="AVR65" i="26"/>
  <c r="AVQ65" i="26"/>
  <c r="AVP65" i="26"/>
  <c r="AVO65" i="26"/>
  <c r="AVM65" i="26"/>
  <c r="AVL65" i="26"/>
  <c r="AVJ65" i="26"/>
  <c r="AVI65" i="26"/>
  <c r="AVH65" i="26"/>
  <c r="AVG65" i="26"/>
  <c r="AVF65" i="26"/>
  <c r="AVE65" i="26"/>
  <c r="AVC65" i="26"/>
  <c r="AVB65" i="26"/>
  <c r="AVA65" i="26"/>
  <c r="AUZ65" i="26"/>
  <c r="AUX65" i="26"/>
  <c r="AUW65" i="26"/>
  <c r="AUU65" i="26"/>
  <c r="AUT65" i="26"/>
  <c r="AUS65" i="26"/>
  <c r="AUR65" i="26"/>
  <c r="AUQ65" i="26"/>
  <c r="AUP65" i="26"/>
  <c r="AUN65" i="26"/>
  <c r="AUM65" i="26"/>
  <c r="AUL65" i="26"/>
  <c r="AUK65" i="26"/>
  <c r="AUI65" i="26"/>
  <c r="AUH65" i="26"/>
  <c r="AUF65" i="26"/>
  <c r="AUE65" i="26"/>
  <c r="AUD65" i="26"/>
  <c r="AUC65" i="26"/>
  <c r="AUB65" i="26"/>
  <c r="AUA65" i="26"/>
  <c r="ATY65" i="26"/>
  <c r="ATX65" i="26"/>
  <c r="ATW65" i="26"/>
  <c r="ATV65" i="26"/>
  <c r="ATT65" i="26"/>
  <c r="ATS65" i="26"/>
  <c r="ATQ65" i="26"/>
  <c r="ATP65" i="26"/>
  <c r="ATO65" i="26"/>
  <c r="ATN65" i="26"/>
  <c r="ATM65" i="26"/>
  <c r="ATL65" i="26"/>
  <c r="ATJ65" i="26"/>
  <c r="ATI65" i="26"/>
  <c r="ATH65" i="26"/>
  <c r="ATG65" i="26"/>
  <c r="BVJ61" i="26"/>
  <c r="BVC61" i="26"/>
  <c r="BUU61" i="26"/>
  <c r="BUN61" i="26"/>
  <c r="BUF61" i="26"/>
  <c r="BTY61" i="26"/>
  <c r="BTQ61" i="26"/>
  <c r="BTJ61" i="26"/>
  <c r="BTB61" i="26"/>
  <c r="BSU61" i="26"/>
  <c r="BSM61" i="26"/>
  <c r="BSF61" i="26"/>
  <c r="BRX61" i="26"/>
  <c r="BRQ61" i="26"/>
  <c r="BRI61" i="26"/>
  <c r="BRB61" i="26"/>
  <c r="BQT61" i="26"/>
  <c r="BQM61" i="26"/>
  <c r="BQE61" i="26"/>
  <c r="BPX61" i="26"/>
  <c r="BPP61" i="26"/>
  <c r="BPI61" i="26"/>
  <c r="BPA61" i="26"/>
  <c r="BOT61" i="26"/>
  <c r="BOL61" i="26"/>
  <c r="BOE61" i="26"/>
  <c r="BNW61" i="26"/>
  <c r="BNP61" i="26"/>
  <c r="BNH61" i="26"/>
  <c r="BNA61" i="26"/>
  <c r="BMS61" i="26"/>
  <c r="BML61" i="26"/>
  <c r="BMD61" i="26"/>
  <c r="BLW61" i="26"/>
  <c r="BLO61" i="26"/>
  <c r="BLH61" i="26"/>
  <c r="BKZ61" i="26"/>
  <c r="BKS61" i="26"/>
  <c r="BKK61" i="26"/>
  <c r="BKD61" i="26"/>
  <c r="BJV61" i="26"/>
  <c r="BJO61" i="26"/>
  <c r="BJG61" i="26"/>
  <c r="BIZ61" i="26"/>
  <c r="BIR61" i="26"/>
  <c r="BIK61" i="26"/>
  <c r="BIC61" i="26"/>
  <c r="BHV61" i="26"/>
  <c r="BHN61" i="26"/>
  <c r="BHG61" i="26"/>
  <c r="BGY61" i="26"/>
  <c r="BGR61" i="26"/>
  <c r="BGJ61" i="26"/>
  <c r="BGC61" i="26"/>
  <c r="BFU61" i="26"/>
  <c r="BFN61" i="26"/>
  <c r="BFF61" i="26"/>
  <c r="BEY61" i="26"/>
  <c r="BEQ61" i="26"/>
  <c r="BEJ61" i="26"/>
  <c r="BEB61" i="26"/>
  <c r="BDU61" i="26"/>
  <c r="BDM61" i="26"/>
  <c r="BDF61" i="26"/>
  <c r="BCX61" i="26"/>
  <c r="BCQ61" i="26"/>
  <c r="BCI61" i="26"/>
  <c r="BCB61" i="26"/>
  <c r="BBT61" i="26"/>
  <c r="BBM61" i="26"/>
  <c r="BBE61" i="26"/>
  <c r="BAX61" i="26"/>
  <c r="BAP61" i="26"/>
  <c r="BAI61" i="26"/>
  <c r="BAA61" i="26"/>
  <c r="AZT61" i="26"/>
  <c r="AZL61" i="26"/>
  <c r="AZE61" i="26"/>
  <c r="AYW61" i="26"/>
  <c r="AYP61" i="26"/>
  <c r="AYH61" i="26"/>
  <c r="AYA61" i="26"/>
  <c r="AXS61" i="26"/>
  <c r="AXL61" i="26"/>
  <c r="AXD61" i="26"/>
  <c r="AWW61" i="26"/>
  <c r="AWO61" i="26"/>
  <c r="AWH61" i="26"/>
  <c r="AVZ61" i="26"/>
  <c r="AVS61" i="26"/>
  <c r="AVK61" i="26"/>
  <c r="AVD61" i="26"/>
  <c r="AUV61" i="26"/>
  <c r="AUO61" i="26"/>
  <c r="AUG61" i="26"/>
  <c r="ATZ61" i="26"/>
  <c r="ATR61" i="26"/>
  <c r="ATK61" i="26"/>
  <c r="BVJ60" i="26"/>
  <c r="BVC60" i="26"/>
  <c r="BUU60" i="26"/>
  <c r="BUN60" i="26"/>
  <c r="BUF60" i="26"/>
  <c r="BTY60" i="26"/>
  <c r="BTQ60" i="26"/>
  <c r="BTJ60" i="26"/>
  <c r="BTB60" i="26"/>
  <c r="BSU60" i="26"/>
  <c r="BSM60" i="26"/>
  <c r="BSF60" i="26"/>
  <c r="BRX60" i="26"/>
  <c r="BRQ60" i="26"/>
  <c r="BRI60" i="26"/>
  <c r="BRB60" i="26"/>
  <c r="BQT60" i="26"/>
  <c r="BQM60" i="26"/>
  <c r="BQE60" i="26"/>
  <c r="BPX60" i="26"/>
  <c r="BPP60" i="26"/>
  <c r="BPI60" i="26"/>
  <c r="BPA60" i="26"/>
  <c r="BOT60" i="26"/>
  <c r="BOL60" i="26"/>
  <c r="BOE60" i="26"/>
  <c r="BNW60" i="26"/>
  <c r="BNP60" i="26"/>
  <c r="BNH60" i="26"/>
  <c r="BNA60" i="26"/>
  <c r="BMS60" i="26"/>
  <c r="BML60" i="26"/>
  <c r="BMD60" i="26"/>
  <c r="BLW60" i="26"/>
  <c r="BLO60" i="26"/>
  <c r="BLH60" i="26"/>
  <c r="BKZ60" i="26"/>
  <c r="BKS60" i="26"/>
  <c r="BKK60" i="26"/>
  <c r="BKD60" i="26"/>
  <c r="BJV60" i="26"/>
  <c r="BJO60" i="26"/>
  <c r="BJG60" i="26"/>
  <c r="BIZ60" i="26"/>
  <c r="BIR60" i="26"/>
  <c r="BIK60" i="26"/>
  <c r="BIC60" i="26"/>
  <c r="BHV60" i="26"/>
  <c r="BHN60" i="26"/>
  <c r="BHG60" i="26"/>
  <c r="BGY60" i="26"/>
  <c r="BGR60" i="26"/>
  <c r="BGJ60" i="26"/>
  <c r="BGC60" i="26"/>
  <c r="BFU60" i="26"/>
  <c r="BFN60" i="26"/>
  <c r="BFF60" i="26"/>
  <c r="BEY60" i="26"/>
  <c r="BEQ60" i="26"/>
  <c r="BEJ60" i="26"/>
  <c r="BEB60" i="26"/>
  <c r="BDU60" i="26"/>
  <c r="BDM60" i="26"/>
  <c r="BDF60" i="26"/>
  <c r="BCX60" i="26"/>
  <c r="BCQ60" i="26"/>
  <c r="BCI60" i="26"/>
  <c r="BCB60" i="26"/>
  <c r="BBT60" i="26"/>
  <c r="BBM60" i="26"/>
  <c r="BBE60" i="26"/>
  <c r="BAX60" i="26"/>
  <c r="BAP60" i="26"/>
  <c r="BAI60" i="26"/>
  <c r="BAA60" i="26"/>
  <c r="AZT60" i="26"/>
  <c r="AZL60" i="26"/>
  <c r="AZE60" i="26"/>
  <c r="AYW60" i="26"/>
  <c r="AYP60" i="26"/>
  <c r="AYH60" i="26"/>
  <c r="AYA60" i="26"/>
  <c r="AXS60" i="26"/>
  <c r="AXL60" i="26"/>
  <c r="AXD60" i="26"/>
  <c r="AWW60" i="26"/>
  <c r="AWO60" i="26"/>
  <c r="AWH60" i="26"/>
  <c r="AVZ60" i="26"/>
  <c r="AVS60" i="26"/>
  <c r="AVK60" i="26"/>
  <c r="AVD60" i="26"/>
  <c r="AUV60" i="26"/>
  <c r="AUO60" i="26"/>
  <c r="AUG60" i="26"/>
  <c r="ATZ60" i="26"/>
  <c r="ATR60" i="26"/>
  <c r="ATK60" i="26"/>
  <c r="BVJ59" i="26"/>
  <c r="BVC59" i="26"/>
  <c r="BUU59" i="26"/>
  <c r="BUN59" i="26"/>
  <c r="BUF59" i="26"/>
  <c r="BTY59" i="26"/>
  <c r="BTQ59" i="26"/>
  <c r="BTJ59" i="26"/>
  <c r="BTB59" i="26"/>
  <c r="BSU59" i="26"/>
  <c r="BSM59" i="26"/>
  <c r="BSF59" i="26"/>
  <c r="BRX59" i="26"/>
  <c r="BRQ59" i="26"/>
  <c r="BRI59" i="26"/>
  <c r="BRB59" i="26"/>
  <c r="BQT59" i="26"/>
  <c r="BQM59" i="26"/>
  <c r="BQE59" i="26"/>
  <c r="BPX59" i="26"/>
  <c r="BPP59" i="26"/>
  <c r="BPI59" i="26"/>
  <c r="BPA59" i="26"/>
  <c r="BOT59" i="26"/>
  <c r="BOL59" i="26"/>
  <c r="BOE59" i="26"/>
  <c r="BNW59" i="26"/>
  <c r="BNP59" i="26"/>
  <c r="BNH59" i="26"/>
  <c r="BNA59" i="26"/>
  <c r="BMS59" i="26"/>
  <c r="BML59" i="26"/>
  <c r="BMD59" i="26"/>
  <c r="BLW59" i="26"/>
  <c r="BLO59" i="26"/>
  <c r="BLH59" i="26"/>
  <c r="BKZ59" i="26"/>
  <c r="BKS59" i="26"/>
  <c r="BKK59" i="26"/>
  <c r="BKD59" i="26"/>
  <c r="BJV59" i="26"/>
  <c r="BJO59" i="26"/>
  <c r="BJG59" i="26"/>
  <c r="BIZ59" i="26"/>
  <c r="BIR59" i="26"/>
  <c r="BIK59" i="26"/>
  <c r="BIC59" i="26"/>
  <c r="BHV59" i="26"/>
  <c r="BHN59" i="26"/>
  <c r="BHG59" i="26"/>
  <c r="BGY59" i="26"/>
  <c r="BGR59" i="26"/>
  <c r="BGJ59" i="26"/>
  <c r="BGC59" i="26"/>
  <c r="BFU59" i="26"/>
  <c r="BFN59" i="26"/>
  <c r="BFF59" i="26"/>
  <c r="BEY59" i="26"/>
  <c r="BEQ59" i="26"/>
  <c r="BEJ59" i="26"/>
  <c r="BEB59" i="26"/>
  <c r="BDU59" i="26"/>
  <c r="BDM59" i="26"/>
  <c r="BDF59" i="26"/>
  <c r="BCX59" i="26"/>
  <c r="BCQ59" i="26"/>
  <c r="BCI59" i="26"/>
  <c r="BCB59" i="26"/>
  <c r="BBT59" i="26"/>
  <c r="BBM59" i="26"/>
  <c r="BBE59" i="26"/>
  <c r="BAX59" i="26"/>
  <c r="BAP59" i="26"/>
  <c r="BAI59" i="26"/>
  <c r="BAA59" i="26"/>
  <c r="AZT59" i="26"/>
  <c r="AZL59" i="26"/>
  <c r="AZE59" i="26"/>
  <c r="AYW59" i="26"/>
  <c r="AYP59" i="26"/>
  <c r="AYH59" i="26"/>
  <c r="AYA59" i="26"/>
  <c r="AXS59" i="26"/>
  <c r="AXL59" i="26"/>
  <c r="AXD59" i="26"/>
  <c r="AWW59" i="26"/>
  <c r="AWO59" i="26"/>
  <c r="AWH59" i="26"/>
  <c r="AVZ59" i="26"/>
  <c r="AVS59" i="26"/>
  <c r="AVK59" i="26"/>
  <c r="AVD59" i="26"/>
  <c r="AUV59" i="26"/>
  <c r="AUO59" i="26"/>
  <c r="AUG59" i="26"/>
  <c r="ATZ59" i="26"/>
  <c r="ATR59" i="26"/>
  <c r="ATK59" i="26"/>
  <c r="BVJ58" i="26"/>
  <c r="BVC58" i="26"/>
  <c r="BUU58" i="26"/>
  <c r="BUN58" i="26"/>
  <c r="BUF58" i="26"/>
  <c r="BTY58" i="26"/>
  <c r="BTQ58" i="26"/>
  <c r="BTJ58" i="26"/>
  <c r="BTB58" i="26"/>
  <c r="BSU58" i="26"/>
  <c r="BSM58" i="26"/>
  <c r="BSF58" i="26"/>
  <c r="BRX58" i="26"/>
  <c r="BRQ58" i="26"/>
  <c r="BRI58" i="26"/>
  <c r="BRB58" i="26"/>
  <c r="BQT58" i="26"/>
  <c r="BQM58" i="26"/>
  <c r="BQE58" i="26"/>
  <c r="BPX58" i="26"/>
  <c r="BPP58" i="26"/>
  <c r="BPI58" i="26"/>
  <c r="BPA58" i="26"/>
  <c r="BOT58" i="26"/>
  <c r="BOL58" i="26"/>
  <c r="BOE58" i="26"/>
  <c r="BNW58" i="26"/>
  <c r="BNP58" i="26"/>
  <c r="BNH58" i="26"/>
  <c r="BNA58" i="26"/>
  <c r="BMS58" i="26"/>
  <c r="BML58" i="26"/>
  <c r="BMD58" i="26"/>
  <c r="BLW58" i="26"/>
  <c r="BLO58" i="26"/>
  <c r="BLH58" i="26"/>
  <c r="BKZ58" i="26"/>
  <c r="BKS58" i="26"/>
  <c r="BKK58" i="26"/>
  <c r="BKD58" i="26"/>
  <c r="BJV58" i="26"/>
  <c r="BJO58" i="26"/>
  <c r="BJG58" i="26"/>
  <c r="BIZ58" i="26"/>
  <c r="BIR58" i="26"/>
  <c r="BIK58" i="26"/>
  <c r="BIC58" i="26"/>
  <c r="BHV58" i="26"/>
  <c r="BHN58" i="26"/>
  <c r="BHG58" i="26"/>
  <c r="BGY58" i="26"/>
  <c r="BGR58" i="26"/>
  <c r="BGJ58" i="26"/>
  <c r="BGC58" i="26"/>
  <c r="BFU58" i="26"/>
  <c r="BFN58" i="26"/>
  <c r="BFF58" i="26"/>
  <c r="BEY58" i="26"/>
  <c r="BEQ58" i="26"/>
  <c r="BEJ58" i="26"/>
  <c r="BEB58" i="26"/>
  <c r="BDU58" i="26"/>
  <c r="BDM58" i="26"/>
  <c r="BDF58" i="26"/>
  <c r="BCX58" i="26"/>
  <c r="BCQ58" i="26"/>
  <c r="BCI58" i="26"/>
  <c r="BCB58" i="26"/>
  <c r="BBT58" i="26"/>
  <c r="BBM58" i="26"/>
  <c r="BBE58" i="26"/>
  <c r="BAX58" i="26"/>
  <c r="BAP58" i="26"/>
  <c r="BAI58" i="26"/>
  <c r="BAA58" i="26"/>
  <c r="AZT58" i="26"/>
  <c r="AZL58" i="26"/>
  <c r="AZE58" i="26"/>
  <c r="AYW58" i="26"/>
  <c r="AYP58" i="26"/>
  <c r="AYH58" i="26"/>
  <c r="AYA58" i="26"/>
  <c r="AXS58" i="26"/>
  <c r="AXL58" i="26"/>
  <c r="AXD58" i="26"/>
  <c r="AWW58" i="26"/>
  <c r="AWO58" i="26"/>
  <c r="AWH58" i="26"/>
  <c r="AVZ58" i="26"/>
  <c r="AVS58" i="26"/>
  <c r="AVK58" i="26"/>
  <c r="AVD58" i="26"/>
  <c r="AUV58" i="26"/>
  <c r="AUO58" i="26"/>
  <c r="AUG58" i="26"/>
  <c r="ATZ58" i="26"/>
  <c r="ATR58" i="26"/>
  <c r="ATK58" i="26"/>
  <c r="BVJ57" i="26"/>
  <c r="BVC57" i="26"/>
  <c r="BUU57" i="26"/>
  <c r="BUN57" i="26"/>
  <c r="BUF57" i="26"/>
  <c r="BTY57" i="26"/>
  <c r="BTQ57" i="26"/>
  <c r="BTJ57" i="26"/>
  <c r="BTB57" i="26"/>
  <c r="BSU57" i="26"/>
  <c r="BSM57" i="26"/>
  <c r="BSF57" i="26"/>
  <c r="BRX57" i="26"/>
  <c r="BRQ57" i="26"/>
  <c r="BRI57" i="26"/>
  <c r="BRB57" i="26"/>
  <c r="BQT57" i="26"/>
  <c r="BQM57" i="26"/>
  <c r="BQE57" i="26"/>
  <c r="BPX57" i="26"/>
  <c r="BPP57" i="26"/>
  <c r="BPI57" i="26"/>
  <c r="BPA57" i="26"/>
  <c r="BOT57" i="26"/>
  <c r="BOL57" i="26"/>
  <c r="BOE57" i="26"/>
  <c r="BNW57" i="26"/>
  <c r="BNP57" i="26"/>
  <c r="BNH57" i="26"/>
  <c r="BNA57" i="26"/>
  <c r="BMS57" i="26"/>
  <c r="BML57" i="26"/>
  <c r="BMD57" i="26"/>
  <c r="BLW57" i="26"/>
  <c r="BLO57" i="26"/>
  <c r="BLH57" i="26"/>
  <c r="BKZ57" i="26"/>
  <c r="BKS57" i="26"/>
  <c r="BKK57" i="26"/>
  <c r="BKD57" i="26"/>
  <c r="BJV57" i="26"/>
  <c r="BJO57" i="26"/>
  <c r="BJG57" i="26"/>
  <c r="BIZ57" i="26"/>
  <c r="BIR57" i="26"/>
  <c r="BIK57" i="26"/>
  <c r="BIC57" i="26"/>
  <c r="BHV57" i="26"/>
  <c r="BHN57" i="26"/>
  <c r="BHG57" i="26"/>
  <c r="BGY57" i="26"/>
  <c r="BGR57" i="26"/>
  <c r="BGJ57" i="26"/>
  <c r="BGC57" i="26"/>
  <c r="BFU57" i="26"/>
  <c r="BFN57" i="26"/>
  <c r="BFF57" i="26"/>
  <c r="BEY57" i="26"/>
  <c r="BEQ57" i="26"/>
  <c r="BEJ57" i="26"/>
  <c r="BEB57" i="26"/>
  <c r="BDU57" i="26"/>
  <c r="BDM57" i="26"/>
  <c r="BDF57" i="26"/>
  <c r="BCX57" i="26"/>
  <c r="BCQ57" i="26"/>
  <c r="BCI57" i="26"/>
  <c r="BCB57" i="26"/>
  <c r="BBT57" i="26"/>
  <c r="BBM57" i="26"/>
  <c r="BBE57" i="26"/>
  <c r="BAX57" i="26"/>
  <c r="BAP57" i="26"/>
  <c r="BAI57" i="26"/>
  <c r="BAA57" i="26"/>
  <c r="AZT57" i="26"/>
  <c r="AZL57" i="26"/>
  <c r="AZE57" i="26"/>
  <c r="AYW57" i="26"/>
  <c r="AYP57" i="26"/>
  <c r="AYH57" i="26"/>
  <c r="AYA57" i="26"/>
  <c r="AXS57" i="26"/>
  <c r="AXL57" i="26"/>
  <c r="AXD57" i="26"/>
  <c r="AWW57" i="26"/>
  <c r="AWO57" i="26"/>
  <c r="AWH57" i="26"/>
  <c r="AVZ57" i="26"/>
  <c r="AVS57" i="26"/>
  <c r="AVK57" i="26"/>
  <c r="AVD57" i="26"/>
  <c r="AUV57" i="26"/>
  <c r="AUO57" i="26"/>
  <c r="AUG57" i="26"/>
  <c r="ATZ57" i="26"/>
  <c r="ATR57" i="26"/>
  <c r="ATK57" i="26"/>
  <c r="BVJ56" i="26"/>
  <c r="BVC56" i="26"/>
  <c r="BUU56" i="26"/>
  <c r="BUN56" i="26"/>
  <c r="BUF56" i="26"/>
  <c r="BTY56" i="26"/>
  <c r="BTQ56" i="26"/>
  <c r="BTJ56" i="26"/>
  <c r="BTB56" i="26"/>
  <c r="BSU56" i="26"/>
  <c r="BSM56" i="26"/>
  <c r="BSF56" i="26"/>
  <c r="BRX56" i="26"/>
  <c r="BRQ56" i="26"/>
  <c r="BRI56" i="26"/>
  <c r="BRB56" i="26"/>
  <c r="BQT56" i="26"/>
  <c r="BQM56" i="26"/>
  <c r="BQE56" i="26"/>
  <c r="BPX56" i="26"/>
  <c r="BPP56" i="26"/>
  <c r="BPI56" i="26"/>
  <c r="BPA56" i="26"/>
  <c r="BOT56" i="26"/>
  <c r="BOL56" i="26"/>
  <c r="BOE56" i="26"/>
  <c r="BNW56" i="26"/>
  <c r="BNP56" i="26"/>
  <c r="BNH56" i="26"/>
  <c r="BNA56" i="26"/>
  <c r="BMS56" i="26"/>
  <c r="BML56" i="26"/>
  <c r="BMD56" i="26"/>
  <c r="BLW56" i="26"/>
  <c r="BLO56" i="26"/>
  <c r="BLH56" i="26"/>
  <c r="BKZ56" i="26"/>
  <c r="BKS56" i="26"/>
  <c r="BKK56" i="26"/>
  <c r="BKD56" i="26"/>
  <c r="BJV56" i="26"/>
  <c r="BJO56" i="26"/>
  <c r="BJG56" i="26"/>
  <c r="BIZ56" i="26"/>
  <c r="BIR56" i="26"/>
  <c r="BIK56" i="26"/>
  <c r="BIC56" i="26"/>
  <c r="BHV56" i="26"/>
  <c r="BHN56" i="26"/>
  <c r="BHG56" i="26"/>
  <c r="BGY56" i="26"/>
  <c r="BGR56" i="26"/>
  <c r="BGJ56" i="26"/>
  <c r="BGC56" i="26"/>
  <c r="BFU56" i="26"/>
  <c r="BFN56" i="26"/>
  <c r="BFF56" i="26"/>
  <c r="BEY56" i="26"/>
  <c r="BEQ56" i="26"/>
  <c r="BEJ56" i="26"/>
  <c r="BEB56" i="26"/>
  <c r="BDU56" i="26"/>
  <c r="BDM56" i="26"/>
  <c r="BDF56" i="26"/>
  <c r="BCX56" i="26"/>
  <c r="BCQ56" i="26"/>
  <c r="BCI56" i="26"/>
  <c r="BCB56" i="26"/>
  <c r="BBT56" i="26"/>
  <c r="BBM56" i="26"/>
  <c r="BBE56" i="26"/>
  <c r="BAX56" i="26"/>
  <c r="BAP56" i="26"/>
  <c r="BAI56" i="26"/>
  <c r="BAA56" i="26"/>
  <c r="AZT56" i="26"/>
  <c r="AZL56" i="26"/>
  <c r="AZE56" i="26"/>
  <c r="AYW56" i="26"/>
  <c r="AYP56" i="26"/>
  <c r="AYH56" i="26"/>
  <c r="AYA56" i="26"/>
  <c r="AXS56" i="26"/>
  <c r="AXL56" i="26"/>
  <c r="AXD56" i="26"/>
  <c r="AWW56" i="26"/>
  <c r="AWO56" i="26"/>
  <c r="AWH56" i="26"/>
  <c r="AVZ56" i="26"/>
  <c r="AVS56" i="26"/>
  <c r="AVK56" i="26"/>
  <c r="AVD56" i="26"/>
  <c r="AUV56" i="26"/>
  <c r="AUO56" i="26"/>
  <c r="AUG56" i="26"/>
  <c r="ATZ56" i="26"/>
  <c r="ATR56" i="26"/>
  <c r="ATK56" i="26"/>
  <c r="BVL55" i="26"/>
  <c r="BVK55" i="26"/>
  <c r="BVI55" i="26"/>
  <c r="BVH55" i="26"/>
  <c r="BVG55" i="26"/>
  <c r="BVF55" i="26"/>
  <c r="BVE55" i="26"/>
  <c r="BVD55" i="26"/>
  <c r="BVB55" i="26"/>
  <c r="BVA55" i="26"/>
  <c r="BUZ55" i="26"/>
  <c r="BUY55" i="26"/>
  <c r="BUW55" i="26"/>
  <c r="BUV55" i="26"/>
  <c r="BUT55" i="26"/>
  <c r="BUS55" i="26"/>
  <c r="BUR55" i="26"/>
  <c r="BUQ55" i="26"/>
  <c r="BUP55" i="26"/>
  <c r="BUO55" i="26"/>
  <c r="BUM55" i="26"/>
  <c r="BUL55" i="26"/>
  <c r="BUK55" i="26"/>
  <c r="BUJ55" i="26"/>
  <c r="BUH55" i="26"/>
  <c r="BUG55" i="26"/>
  <c r="BUE55" i="26"/>
  <c r="BUD55" i="26"/>
  <c r="BUC55" i="26"/>
  <c r="BUB55" i="26"/>
  <c r="BUA55" i="26"/>
  <c r="BTZ55" i="26"/>
  <c r="BTX55" i="26"/>
  <c r="BTW55" i="26"/>
  <c r="BTV55" i="26"/>
  <c r="BTU55" i="26"/>
  <c r="BTS55" i="26"/>
  <c r="BTR55" i="26"/>
  <c r="BTP55" i="26"/>
  <c r="BTO55" i="26"/>
  <c r="BTN55" i="26"/>
  <c r="BTM55" i="26"/>
  <c r="BTL55" i="26"/>
  <c r="BTK55" i="26"/>
  <c r="BTI55" i="26"/>
  <c r="BTH55" i="26"/>
  <c r="BTG55" i="26"/>
  <c r="BTF55" i="26"/>
  <c r="BTD55" i="26"/>
  <c r="BTC55" i="26"/>
  <c r="BTA55" i="26"/>
  <c r="BSZ55" i="26"/>
  <c r="BSY55" i="26"/>
  <c r="BSX55" i="26"/>
  <c r="BSW55" i="26"/>
  <c r="BSV55" i="26"/>
  <c r="BST55" i="26"/>
  <c r="BSS55" i="26"/>
  <c r="BSR55" i="26"/>
  <c r="BSQ55" i="26"/>
  <c r="BSO55" i="26"/>
  <c r="BSN55" i="26"/>
  <c r="BSL55" i="26"/>
  <c r="BSK55" i="26"/>
  <c r="BSJ55" i="26"/>
  <c r="BSI55" i="26"/>
  <c r="BSH55" i="26"/>
  <c r="BSG55" i="26"/>
  <c r="BSE55" i="26"/>
  <c r="BSD55" i="26"/>
  <c r="BSC55" i="26"/>
  <c r="BSB55" i="26"/>
  <c r="BRZ55" i="26"/>
  <c r="BRY55" i="26"/>
  <c r="BRW55" i="26"/>
  <c r="BRV55" i="26"/>
  <c r="BRU55" i="26"/>
  <c r="BRT55" i="26"/>
  <c r="BRS55" i="26"/>
  <c r="BRR55" i="26"/>
  <c r="BRP55" i="26"/>
  <c r="BRO55" i="26"/>
  <c r="BRN55" i="26"/>
  <c r="BRM55" i="26"/>
  <c r="BRK55" i="26"/>
  <c r="BRJ55" i="26"/>
  <c r="BRH55" i="26"/>
  <c r="BRG55" i="26"/>
  <c r="BRF55" i="26"/>
  <c r="BRE55" i="26"/>
  <c r="BRD55" i="26"/>
  <c r="BRC55" i="26"/>
  <c r="BRA55" i="26"/>
  <c r="BQZ55" i="26"/>
  <c r="BQY55" i="26"/>
  <c r="BQX55" i="26"/>
  <c r="BQV55" i="26"/>
  <c r="BQU55" i="26"/>
  <c r="BQS55" i="26"/>
  <c r="BQR55" i="26"/>
  <c r="BQQ55" i="26"/>
  <c r="BQP55" i="26"/>
  <c r="BQO55" i="26"/>
  <c r="BQN55" i="26"/>
  <c r="BQL55" i="26"/>
  <c r="BQK55" i="26"/>
  <c r="BQJ55" i="26"/>
  <c r="BQI55" i="26"/>
  <c r="BQG55" i="26"/>
  <c r="BQF55" i="26"/>
  <c r="BQD55" i="26"/>
  <c r="BQC55" i="26"/>
  <c r="BQB55" i="26"/>
  <c r="BQA55" i="26"/>
  <c r="BPZ55" i="26"/>
  <c r="BPY55" i="26"/>
  <c r="BPW55" i="26"/>
  <c r="BPV55" i="26"/>
  <c r="BPU55" i="26"/>
  <c r="BPT55" i="26"/>
  <c r="BPR55" i="26"/>
  <c r="BPQ55" i="26"/>
  <c r="BPO55" i="26"/>
  <c r="BPN55" i="26"/>
  <c r="BPM55" i="26"/>
  <c r="BPL55" i="26"/>
  <c r="BPK55" i="26"/>
  <c r="BPJ55" i="26"/>
  <c r="BPH55" i="26"/>
  <c r="BPG55" i="26"/>
  <c r="BPF55" i="26"/>
  <c r="BPE55" i="26"/>
  <c r="BPC55" i="26"/>
  <c r="BPB55" i="26"/>
  <c r="BOZ55" i="26"/>
  <c r="BOY55" i="26"/>
  <c r="BOX55" i="26"/>
  <c r="BOW55" i="26"/>
  <c r="BOV55" i="26"/>
  <c r="BOU55" i="26"/>
  <c r="BOS55" i="26"/>
  <c r="BOR55" i="26"/>
  <c r="BOQ55" i="26"/>
  <c r="BOP55" i="26"/>
  <c r="BON55" i="26"/>
  <c r="BOM55" i="26"/>
  <c r="BOK55" i="26"/>
  <c r="BOJ55" i="26"/>
  <c r="BOI55" i="26"/>
  <c r="BOH55" i="26"/>
  <c r="BOG55" i="26"/>
  <c r="BOF55" i="26"/>
  <c r="BOD55" i="26"/>
  <c r="BOC55" i="26"/>
  <c r="BOB55" i="26"/>
  <c r="BOA55" i="26"/>
  <c r="BNY55" i="26"/>
  <c r="BNX55" i="26"/>
  <c r="BNV55" i="26"/>
  <c r="BNU55" i="26"/>
  <c r="BNT55" i="26"/>
  <c r="BNS55" i="26"/>
  <c r="BNR55" i="26"/>
  <c r="BNQ55" i="26"/>
  <c r="BNO55" i="26"/>
  <c r="BNN55" i="26"/>
  <c r="BNM55" i="26"/>
  <c r="BNL55" i="26"/>
  <c r="BNJ55" i="26"/>
  <c r="BNI55" i="26"/>
  <c r="BNG55" i="26"/>
  <c r="BNF55" i="26"/>
  <c r="BNE55" i="26"/>
  <c r="BND55" i="26"/>
  <c r="BNC55" i="26"/>
  <c r="BNB55" i="26"/>
  <c r="BMZ55" i="26"/>
  <c r="BMY55" i="26"/>
  <c r="BMX55" i="26"/>
  <c r="BMW55" i="26"/>
  <c r="BMU55" i="26"/>
  <c r="BMT55" i="26"/>
  <c r="BMR55" i="26"/>
  <c r="BMQ55" i="26"/>
  <c r="BMP55" i="26"/>
  <c r="BMO55" i="26"/>
  <c r="BMN55" i="26"/>
  <c r="BMM55" i="26"/>
  <c r="BMK55" i="26"/>
  <c r="BMJ55" i="26"/>
  <c r="BMI55" i="26"/>
  <c r="BMH55" i="26"/>
  <c r="BMF55" i="26"/>
  <c r="BME55" i="26"/>
  <c r="BMC55" i="26"/>
  <c r="BMB55" i="26"/>
  <c r="BMA55" i="26"/>
  <c r="BLZ55" i="26"/>
  <c r="BLY55" i="26"/>
  <c r="BLX55" i="26"/>
  <c r="BLV55" i="26"/>
  <c r="BLU55" i="26"/>
  <c r="BLT55" i="26"/>
  <c r="BLS55" i="26"/>
  <c r="BLQ55" i="26"/>
  <c r="BLP55" i="26"/>
  <c r="BLN55" i="26"/>
  <c r="BLM55" i="26"/>
  <c r="BLL55" i="26"/>
  <c r="BLK55" i="26"/>
  <c r="BLJ55" i="26"/>
  <c r="BLI55" i="26"/>
  <c r="BLG55" i="26"/>
  <c r="BLF55" i="26"/>
  <c r="BLE55" i="26"/>
  <c r="BLD55" i="26"/>
  <c r="BLB55" i="26"/>
  <c r="BLA55" i="26"/>
  <c r="BKY55" i="26"/>
  <c r="BKX55" i="26"/>
  <c r="BKW55" i="26"/>
  <c r="BKV55" i="26"/>
  <c r="BKU55" i="26"/>
  <c r="BKT55" i="26"/>
  <c r="BKR55" i="26"/>
  <c r="BKQ55" i="26"/>
  <c r="BKP55" i="26"/>
  <c r="BKO55" i="26"/>
  <c r="BKM55" i="26"/>
  <c r="BKL55" i="26"/>
  <c r="BKJ55" i="26"/>
  <c r="BKI55" i="26"/>
  <c r="BKH55" i="26"/>
  <c r="BKG55" i="26"/>
  <c r="BKF55" i="26"/>
  <c r="BKE55" i="26"/>
  <c r="BKC55" i="26"/>
  <c r="BKB55" i="26"/>
  <c r="BKA55" i="26"/>
  <c r="BJZ55" i="26"/>
  <c r="BJX55" i="26"/>
  <c r="BJW55" i="26"/>
  <c r="BJU55" i="26"/>
  <c r="BJT55" i="26"/>
  <c r="BJS55" i="26"/>
  <c r="BJR55" i="26"/>
  <c r="BJQ55" i="26"/>
  <c r="BJP55" i="26"/>
  <c r="BJN55" i="26"/>
  <c r="BJM55" i="26"/>
  <c r="BJL55" i="26"/>
  <c r="BJK55" i="26"/>
  <c r="BJI55" i="26"/>
  <c r="BJH55" i="26"/>
  <c r="BJF55" i="26"/>
  <c r="BJE55" i="26"/>
  <c r="BJD55" i="26"/>
  <c r="BJC55" i="26"/>
  <c r="BJB55" i="26"/>
  <c r="BJA55" i="26"/>
  <c r="BIY55" i="26"/>
  <c r="BIX55" i="26"/>
  <c r="BIW55" i="26"/>
  <c r="BIV55" i="26"/>
  <c r="BIT55" i="26"/>
  <c r="BIS55" i="26"/>
  <c r="BIQ55" i="26"/>
  <c r="BIP55" i="26"/>
  <c r="BIO55" i="26"/>
  <c r="BIN55" i="26"/>
  <c r="BIM55" i="26"/>
  <c r="BIL55" i="26"/>
  <c r="BIJ55" i="26"/>
  <c r="BII55" i="26"/>
  <c r="BIH55" i="26"/>
  <c r="BIG55" i="26"/>
  <c r="BIE55" i="26"/>
  <c r="BID55" i="26"/>
  <c r="BIB55" i="26"/>
  <c r="BIA55" i="26"/>
  <c r="BHZ55" i="26"/>
  <c r="BHY55" i="26"/>
  <c r="BHX55" i="26"/>
  <c r="BHW55" i="26"/>
  <c r="BHU55" i="26"/>
  <c r="BHT55" i="26"/>
  <c r="BHS55" i="26"/>
  <c r="BHR55" i="26"/>
  <c r="BHP55" i="26"/>
  <c r="BHO55" i="26"/>
  <c r="BHM55" i="26"/>
  <c r="BHL55" i="26"/>
  <c r="BHK55" i="26"/>
  <c r="BHJ55" i="26"/>
  <c r="BHI55" i="26"/>
  <c r="BHH55" i="26"/>
  <c r="BHF55" i="26"/>
  <c r="BHE55" i="26"/>
  <c r="BHD55" i="26"/>
  <c r="BHC55" i="26"/>
  <c r="BHA55" i="26"/>
  <c r="BGZ55" i="26"/>
  <c r="BGX55" i="26"/>
  <c r="BGW55" i="26"/>
  <c r="BGV55" i="26"/>
  <c r="BGU55" i="26"/>
  <c r="BGT55" i="26"/>
  <c r="BGS55" i="26"/>
  <c r="BGQ55" i="26"/>
  <c r="BGP55" i="26"/>
  <c r="BGO55" i="26"/>
  <c r="BGN55" i="26"/>
  <c r="BGL55" i="26"/>
  <c r="BGK55" i="26"/>
  <c r="BGI55" i="26"/>
  <c r="BGH55" i="26"/>
  <c r="BGG55" i="26"/>
  <c r="BGF55" i="26"/>
  <c r="BGE55" i="26"/>
  <c r="BGD55" i="26"/>
  <c r="BGB55" i="26"/>
  <c r="BGA55" i="26"/>
  <c r="BFZ55" i="26"/>
  <c r="BFY55" i="26"/>
  <c r="BFW55" i="26"/>
  <c r="BFV55" i="26"/>
  <c r="BFT55" i="26"/>
  <c r="BFS55" i="26"/>
  <c r="BFR55" i="26"/>
  <c r="BFQ55" i="26"/>
  <c r="BFP55" i="26"/>
  <c r="BFO55" i="26"/>
  <c r="BFM55" i="26"/>
  <c r="BFL55" i="26"/>
  <c r="BFK55" i="26"/>
  <c r="BFJ55" i="26"/>
  <c r="BFH55" i="26"/>
  <c r="BFG55" i="26"/>
  <c r="BFE55" i="26"/>
  <c r="BFD55" i="26"/>
  <c r="BFC55" i="26"/>
  <c r="BFB55" i="26"/>
  <c r="BFA55" i="26"/>
  <c r="BEZ55" i="26"/>
  <c r="BEX55" i="26"/>
  <c r="BEW55" i="26"/>
  <c r="BEV55" i="26"/>
  <c r="BEU55" i="26"/>
  <c r="BES55" i="26"/>
  <c r="BER55" i="26"/>
  <c r="BEP55" i="26"/>
  <c r="BEO55" i="26"/>
  <c r="BEN55" i="26"/>
  <c r="BEM55" i="26"/>
  <c r="BEL55" i="26"/>
  <c r="BEK55" i="26"/>
  <c r="BEI55" i="26"/>
  <c r="BEH55" i="26"/>
  <c r="BEG55" i="26"/>
  <c r="BEF55" i="26"/>
  <c r="BED55" i="26"/>
  <c r="BEC55" i="26"/>
  <c r="BEA55" i="26"/>
  <c r="BDZ55" i="26"/>
  <c r="BDY55" i="26"/>
  <c r="BDX55" i="26"/>
  <c r="BDW55" i="26"/>
  <c r="BDV55" i="26"/>
  <c r="BDT55" i="26"/>
  <c r="BDS55" i="26"/>
  <c r="BDR55" i="26"/>
  <c r="BDQ55" i="26"/>
  <c r="BDO55" i="26"/>
  <c r="BDN55" i="26"/>
  <c r="BDL55" i="26"/>
  <c r="BDK55" i="26"/>
  <c r="BDJ55" i="26"/>
  <c r="BDI55" i="26"/>
  <c r="BDH55" i="26"/>
  <c r="BDG55" i="26"/>
  <c r="BDE55" i="26"/>
  <c r="BDD55" i="26"/>
  <c r="BDC55" i="26"/>
  <c r="BDB55" i="26"/>
  <c r="BCZ55" i="26"/>
  <c r="BCY55" i="26"/>
  <c r="BCW55" i="26"/>
  <c r="BCV55" i="26"/>
  <c r="BCU55" i="26"/>
  <c r="BCT55" i="26"/>
  <c r="BCS55" i="26"/>
  <c r="BCR55" i="26"/>
  <c r="BCP55" i="26"/>
  <c r="BCO55" i="26"/>
  <c r="BCN55" i="26"/>
  <c r="BCM55" i="26"/>
  <c r="BCK55" i="26"/>
  <c r="BCJ55" i="26"/>
  <c r="BCH55" i="26"/>
  <c r="BCG55" i="26"/>
  <c r="BCF55" i="26"/>
  <c r="BCE55" i="26"/>
  <c r="BCD55" i="26"/>
  <c r="BCC55" i="26"/>
  <c r="BCA55" i="26"/>
  <c r="BBZ55" i="26"/>
  <c r="BBY55" i="26"/>
  <c r="BBX55" i="26"/>
  <c r="BBV55" i="26"/>
  <c r="BBU55" i="26"/>
  <c r="BBS55" i="26"/>
  <c r="BBR55" i="26"/>
  <c r="BBQ55" i="26"/>
  <c r="BBP55" i="26"/>
  <c r="BBO55" i="26"/>
  <c r="BBN55" i="26"/>
  <c r="BBL55" i="26"/>
  <c r="BBK55" i="26"/>
  <c r="BBJ55" i="26"/>
  <c r="BBI55" i="26"/>
  <c r="BBG55" i="26"/>
  <c r="BBF55" i="26"/>
  <c r="BBD55" i="26"/>
  <c r="BBC55" i="26"/>
  <c r="BBB55" i="26"/>
  <c r="BBA55" i="26"/>
  <c r="BAZ55" i="26"/>
  <c r="BAY55" i="26"/>
  <c r="BAW55" i="26"/>
  <c r="BAV55" i="26"/>
  <c r="BAU55" i="26"/>
  <c r="BAT55" i="26"/>
  <c r="BAR55" i="26"/>
  <c r="BAQ55" i="26"/>
  <c r="BAO55" i="26"/>
  <c r="BAN55" i="26"/>
  <c r="BAM55" i="26"/>
  <c r="BAL55" i="26"/>
  <c r="BAK55" i="26"/>
  <c r="BAJ55" i="26"/>
  <c r="BAH55" i="26"/>
  <c r="BAG55" i="26"/>
  <c r="BAF55" i="26"/>
  <c r="BAE55" i="26"/>
  <c r="BAC55" i="26"/>
  <c r="BAB55" i="26"/>
  <c r="AZZ55" i="26"/>
  <c r="AZY55" i="26"/>
  <c r="AZX55" i="26"/>
  <c r="AZW55" i="26"/>
  <c r="AZV55" i="26"/>
  <c r="AZU55" i="26"/>
  <c r="AZS55" i="26"/>
  <c r="AZR55" i="26"/>
  <c r="AZQ55" i="26"/>
  <c r="AZP55" i="26"/>
  <c r="AZN55" i="26"/>
  <c r="AZM55" i="26"/>
  <c r="AZK55" i="26"/>
  <c r="AZJ55" i="26"/>
  <c r="AZI55" i="26"/>
  <c r="AZH55" i="26"/>
  <c r="AZG55" i="26"/>
  <c r="AZF55" i="26"/>
  <c r="AZD55" i="26"/>
  <c r="AZC55" i="26"/>
  <c r="AZB55" i="26"/>
  <c r="AZA55" i="26"/>
  <c r="AYY55" i="26"/>
  <c r="AYX55" i="26"/>
  <c r="AYV55" i="26"/>
  <c r="AYU55" i="26"/>
  <c r="AYT55" i="26"/>
  <c r="AYS55" i="26"/>
  <c r="AYR55" i="26"/>
  <c r="AYQ55" i="26"/>
  <c r="AYO55" i="26"/>
  <c r="AYN55" i="26"/>
  <c r="AYM55" i="26"/>
  <c r="AYL55" i="26"/>
  <c r="AYJ55" i="26"/>
  <c r="AYI55" i="26"/>
  <c r="AYG55" i="26"/>
  <c r="AYF55" i="26"/>
  <c r="AYE55" i="26"/>
  <c r="AYD55" i="26"/>
  <c r="AYC55" i="26"/>
  <c r="AYB55" i="26"/>
  <c r="AXZ55" i="26"/>
  <c r="AXY55" i="26"/>
  <c r="AXX55" i="26"/>
  <c r="AXW55" i="26"/>
  <c r="AXU55" i="26"/>
  <c r="AXT55" i="26"/>
  <c r="AXR55" i="26"/>
  <c r="AXQ55" i="26"/>
  <c r="AXP55" i="26"/>
  <c r="AXO55" i="26"/>
  <c r="AXN55" i="26"/>
  <c r="AXM55" i="26"/>
  <c r="AXK55" i="26"/>
  <c r="AXJ55" i="26"/>
  <c r="AXI55" i="26"/>
  <c r="AXH55" i="26"/>
  <c r="AXF55" i="26"/>
  <c r="AXE55" i="26"/>
  <c r="AXC55" i="26"/>
  <c r="AXB55" i="26"/>
  <c r="AXA55" i="26"/>
  <c r="AWZ55" i="26"/>
  <c r="AWY55" i="26"/>
  <c r="AWX55" i="26"/>
  <c r="AWV55" i="26"/>
  <c r="AWU55" i="26"/>
  <c r="AWT55" i="26"/>
  <c r="AWS55" i="26"/>
  <c r="AWQ55" i="26"/>
  <c r="AWP55" i="26"/>
  <c r="AWN55" i="26"/>
  <c r="AWM55" i="26"/>
  <c r="AWL55" i="26"/>
  <c r="AWK55" i="26"/>
  <c r="AWJ55" i="26"/>
  <c r="AWI55" i="26"/>
  <c r="AWG55" i="26"/>
  <c r="AWF55" i="26"/>
  <c r="AWE55" i="26"/>
  <c r="AWD55" i="26"/>
  <c r="AWB55" i="26"/>
  <c r="AWA55" i="26"/>
  <c r="AVY55" i="26"/>
  <c r="AVX55" i="26"/>
  <c r="AVW55" i="26"/>
  <c r="AVV55" i="26"/>
  <c r="AVU55" i="26"/>
  <c r="AVT55" i="26"/>
  <c r="AVR55" i="26"/>
  <c r="AVQ55" i="26"/>
  <c r="AVP55" i="26"/>
  <c r="AVO55" i="26"/>
  <c r="AVM55" i="26"/>
  <c r="AVL55" i="26"/>
  <c r="AVJ55" i="26"/>
  <c r="AVI55" i="26"/>
  <c r="AVH55" i="26"/>
  <c r="AVG55" i="26"/>
  <c r="AVF55" i="26"/>
  <c r="AVE55" i="26"/>
  <c r="AVC55" i="26"/>
  <c r="AVB55" i="26"/>
  <c r="AVA55" i="26"/>
  <c r="AUZ55" i="26"/>
  <c r="AUX55" i="26"/>
  <c r="AUW55" i="26"/>
  <c r="AUU55" i="26"/>
  <c r="AUT55" i="26"/>
  <c r="AUS55" i="26"/>
  <c r="AUR55" i="26"/>
  <c r="AUQ55" i="26"/>
  <c r="AUP55" i="26"/>
  <c r="AUN55" i="26"/>
  <c r="AUM55" i="26"/>
  <c r="AUL55" i="26"/>
  <c r="AUK55" i="26"/>
  <c r="AUI55" i="26"/>
  <c r="AUH55" i="26"/>
  <c r="AUF55" i="26"/>
  <c r="AUE55" i="26"/>
  <c r="AUD55" i="26"/>
  <c r="AUC55" i="26"/>
  <c r="AUB55" i="26"/>
  <c r="AUA55" i="26"/>
  <c r="ATY55" i="26"/>
  <c r="ATX55" i="26"/>
  <c r="ATW55" i="26"/>
  <c r="ATV55" i="26"/>
  <c r="ATT55" i="26"/>
  <c r="ATS55" i="26"/>
  <c r="ATQ55" i="26"/>
  <c r="ATP55" i="26"/>
  <c r="ATO55" i="26"/>
  <c r="ATN55" i="26"/>
  <c r="ATM55" i="26"/>
  <c r="ATL55" i="26"/>
  <c r="ATJ55" i="26"/>
  <c r="ATI55" i="26"/>
  <c r="ATH55" i="26"/>
  <c r="ATG55" i="26"/>
  <c r="BVJ54" i="26"/>
  <c r="BVC54" i="26"/>
  <c r="BUU54" i="26"/>
  <c r="BUN54" i="26"/>
  <c r="BUF54" i="26"/>
  <c r="BTY54" i="26"/>
  <c r="BTQ54" i="26"/>
  <c r="BTJ54" i="26"/>
  <c r="BTB54" i="26"/>
  <c r="BSU54" i="26"/>
  <c r="BSM54" i="26"/>
  <c r="BSF54" i="26"/>
  <c r="BRX54" i="26"/>
  <c r="BRQ54" i="26"/>
  <c r="BRI54" i="26"/>
  <c r="BRB54" i="26"/>
  <c r="BQT54" i="26"/>
  <c r="BQM54" i="26"/>
  <c r="BQE54" i="26"/>
  <c r="BPX54" i="26"/>
  <c r="BPP54" i="26"/>
  <c r="BPI54" i="26"/>
  <c r="BPA54" i="26"/>
  <c r="BOT54" i="26"/>
  <c r="BOL54" i="26"/>
  <c r="BOE54" i="26"/>
  <c r="BNW54" i="26"/>
  <c r="BNP54" i="26"/>
  <c r="BNH54" i="26"/>
  <c r="BNA54" i="26"/>
  <c r="BMS54" i="26"/>
  <c r="BML54" i="26"/>
  <c r="BMD54" i="26"/>
  <c r="BLW54" i="26"/>
  <c r="BLO54" i="26"/>
  <c r="BLH54" i="26"/>
  <c r="BKZ54" i="26"/>
  <c r="BKS54" i="26"/>
  <c r="BKK54" i="26"/>
  <c r="BKD54" i="26"/>
  <c r="BJV54" i="26"/>
  <c r="BJO54" i="26"/>
  <c r="BJG54" i="26"/>
  <c r="BIZ54" i="26"/>
  <c r="BIR54" i="26"/>
  <c r="BIK54" i="26"/>
  <c r="BIC54" i="26"/>
  <c r="BHV54" i="26"/>
  <c r="BHN54" i="26"/>
  <c r="BHG54" i="26"/>
  <c r="BGY54" i="26"/>
  <c r="BGR54" i="26"/>
  <c r="BGJ54" i="26"/>
  <c r="BGC54" i="26"/>
  <c r="BFU54" i="26"/>
  <c r="BFN54" i="26"/>
  <c r="BFF54" i="26"/>
  <c r="BEY54" i="26"/>
  <c r="BEQ54" i="26"/>
  <c r="BEJ54" i="26"/>
  <c r="BEB54" i="26"/>
  <c r="BDU54" i="26"/>
  <c r="BDM54" i="26"/>
  <c r="BDF54" i="26"/>
  <c r="BCX54" i="26"/>
  <c r="BCQ54" i="26"/>
  <c r="BCI54" i="26"/>
  <c r="BCB54" i="26"/>
  <c r="BBT54" i="26"/>
  <c r="BBM54" i="26"/>
  <c r="BBE54" i="26"/>
  <c r="BAX54" i="26"/>
  <c r="BAP54" i="26"/>
  <c r="BAI54" i="26"/>
  <c r="BAA54" i="26"/>
  <c r="AZT54" i="26"/>
  <c r="AZL54" i="26"/>
  <c r="AZE54" i="26"/>
  <c r="AYW54" i="26"/>
  <c r="AYP54" i="26"/>
  <c r="AYH54" i="26"/>
  <c r="AYA54" i="26"/>
  <c r="AXS54" i="26"/>
  <c r="AXL54" i="26"/>
  <c r="AXD54" i="26"/>
  <c r="AWW54" i="26"/>
  <c r="AWO54" i="26"/>
  <c r="AWH54" i="26"/>
  <c r="AVZ54" i="26"/>
  <c r="AVS54" i="26"/>
  <c r="AVK54" i="26"/>
  <c r="AVD54" i="26"/>
  <c r="AUV54" i="26"/>
  <c r="AUO54" i="26"/>
  <c r="AUG54" i="26"/>
  <c r="ATZ54" i="26"/>
  <c r="ATR54" i="26"/>
  <c r="ATK54" i="26"/>
  <c r="BVJ53" i="26"/>
  <c r="BVC53" i="26"/>
  <c r="BUU53" i="26"/>
  <c r="BUN53" i="26"/>
  <c r="BUF53" i="26"/>
  <c r="BTY53" i="26"/>
  <c r="BTQ53" i="26"/>
  <c r="BTJ53" i="26"/>
  <c r="BTB53" i="26"/>
  <c r="BSU53" i="26"/>
  <c r="BSM53" i="26"/>
  <c r="BSF53" i="26"/>
  <c r="BRX53" i="26"/>
  <c r="BRQ53" i="26"/>
  <c r="BRI53" i="26"/>
  <c r="BRB53" i="26"/>
  <c r="BQT53" i="26"/>
  <c r="BQM53" i="26"/>
  <c r="BQE53" i="26"/>
  <c r="BPX53" i="26"/>
  <c r="BPP53" i="26"/>
  <c r="BPI53" i="26"/>
  <c r="BPA53" i="26"/>
  <c r="BOT53" i="26"/>
  <c r="BOL53" i="26"/>
  <c r="BOE53" i="26"/>
  <c r="BNW53" i="26"/>
  <c r="BNP53" i="26"/>
  <c r="BNH53" i="26"/>
  <c r="BNA53" i="26"/>
  <c r="BMS53" i="26"/>
  <c r="BML53" i="26"/>
  <c r="BMD53" i="26"/>
  <c r="BLW53" i="26"/>
  <c r="BLO53" i="26"/>
  <c r="BLH53" i="26"/>
  <c r="BKZ53" i="26"/>
  <c r="BKS53" i="26"/>
  <c r="BKK53" i="26"/>
  <c r="BKD53" i="26"/>
  <c r="BJV53" i="26"/>
  <c r="BJO53" i="26"/>
  <c r="BJG53" i="26"/>
  <c r="BIZ53" i="26"/>
  <c r="BIR53" i="26"/>
  <c r="BIK53" i="26"/>
  <c r="BIC53" i="26"/>
  <c r="BHV53" i="26"/>
  <c r="BHN53" i="26"/>
  <c r="BHG53" i="26"/>
  <c r="BGY53" i="26"/>
  <c r="BGR53" i="26"/>
  <c r="BGJ53" i="26"/>
  <c r="BGC53" i="26"/>
  <c r="BFU53" i="26"/>
  <c r="BFN53" i="26"/>
  <c r="BFF53" i="26"/>
  <c r="BEY53" i="26"/>
  <c r="BEQ53" i="26"/>
  <c r="BEJ53" i="26"/>
  <c r="BEB53" i="26"/>
  <c r="BDU53" i="26"/>
  <c r="BDM53" i="26"/>
  <c r="BDF53" i="26"/>
  <c r="BCX53" i="26"/>
  <c r="BCQ53" i="26"/>
  <c r="BCI53" i="26"/>
  <c r="BCB53" i="26"/>
  <c r="BBT53" i="26"/>
  <c r="BBM53" i="26"/>
  <c r="BBE53" i="26"/>
  <c r="BAX53" i="26"/>
  <c r="BAP53" i="26"/>
  <c r="BAI53" i="26"/>
  <c r="BAA53" i="26"/>
  <c r="AZT53" i="26"/>
  <c r="AZL53" i="26"/>
  <c r="AZE53" i="26"/>
  <c r="AYW53" i="26"/>
  <c r="AYP53" i="26"/>
  <c r="AYH53" i="26"/>
  <c r="AYA53" i="26"/>
  <c r="AXS53" i="26"/>
  <c r="AXL53" i="26"/>
  <c r="AXD53" i="26"/>
  <c r="AWW53" i="26"/>
  <c r="AWO53" i="26"/>
  <c r="AWH53" i="26"/>
  <c r="AVZ53" i="26"/>
  <c r="AVS53" i="26"/>
  <c r="AVK53" i="26"/>
  <c r="AVD53" i="26"/>
  <c r="AUV53" i="26"/>
  <c r="AUO53" i="26"/>
  <c r="AUG53" i="26"/>
  <c r="ATZ53" i="26"/>
  <c r="ATR53" i="26"/>
  <c r="ATK53" i="26"/>
  <c r="BVJ52" i="26"/>
  <c r="BVC52" i="26"/>
  <c r="BUU52" i="26"/>
  <c r="BUN52" i="26"/>
  <c r="BUF52" i="26"/>
  <c r="BTY52" i="26"/>
  <c r="BTQ52" i="26"/>
  <c r="BTJ52" i="26"/>
  <c r="BTB52" i="26"/>
  <c r="BSU52" i="26"/>
  <c r="BSM52" i="26"/>
  <c r="BSF52" i="26"/>
  <c r="BRX52" i="26"/>
  <c r="BRQ52" i="26"/>
  <c r="BRI52" i="26"/>
  <c r="BRB52" i="26"/>
  <c r="BQT52" i="26"/>
  <c r="BQM52" i="26"/>
  <c r="BQE52" i="26"/>
  <c r="BPX52" i="26"/>
  <c r="BPP52" i="26"/>
  <c r="BPI52" i="26"/>
  <c r="BPA52" i="26"/>
  <c r="BOT52" i="26"/>
  <c r="BOL52" i="26"/>
  <c r="BOE52" i="26"/>
  <c r="BNW52" i="26"/>
  <c r="BNP52" i="26"/>
  <c r="BNH52" i="26"/>
  <c r="BNA52" i="26"/>
  <c r="BMS52" i="26"/>
  <c r="BML52" i="26"/>
  <c r="BMD52" i="26"/>
  <c r="BLW52" i="26"/>
  <c r="BLO52" i="26"/>
  <c r="BLH52" i="26"/>
  <c r="BKZ52" i="26"/>
  <c r="BKS52" i="26"/>
  <c r="BKK52" i="26"/>
  <c r="BKD52" i="26"/>
  <c r="BJV52" i="26"/>
  <c r="BJO52" i="26"/>
  <c r="BJG52" i="26"/>
  <c r="BIZ52" i="26"/>
  <c r="BIR52" i="26"/>
  <c r="BIK52" i="26"/>
  <c r="BIC52" i="26"/>
  <c r="BHV52" i="26"/>
  <c r="BHN52" i="26"/>
  <c r="BHG52" i="26"/>
  <c r="BGY52" i="26"/>
  <c r="BGR52" i="26"/>
  <c r="BGJ52" i="26"/>
  <c r="BGC52" i="26"/>
  <c r="BFU52" i="26"/>
  <c r="BFN52" i="26"/>
  <c r="BFF52" i="26"/>
  <c r="BEY52" i="26"/>
  <c r="BEQ52" i="26"/>
  <c r="BEJ52" i="26"/>
  <c r="BEB52" i="26"/>
  <c r="BDU52" i="26"/>
  <c r="BDM52" i="26"/>
  <c r="BDF52" i="26"/>
  <c r="BCX52" i="26"/>
  <c r="BCQ52" i="26"/>
  <c r="BCI52" i="26"/>
  <c r="BCB52" i="26"/>
  <c r="BBT52" i="26"/>
  <c r="BBM52" i="26"/>
  <c r="BBE52" i="26"/>
  <c r="BAX52" i="26"/>
  <c r="BAP52" i="26"/>
  <c r="BAI52" i="26"/>
  <c r="BAA52" i="26"/>
  <c r="AZT52" i="26"/>
  <c r="AZL52" i="26"/>
  <c r="AZE52" i="26"/>
  <c r="AYW52" i="26"/>
  <c r="AYP52" i="26"/>
  <c r="AYH52" i="26"/>
  <c r="AYA52" i="26"/>
  <c r="AXS52" i="26"/>
  <c r="AXL52" i="26"/>
  <c r="AXD52" i="26"/>
  <c r="AWW52" i="26"/>
  <c r="AWO52" i="26"/>
  <c r="AWH52" i="26"/>
  <c r="AVZ52" i="26"/>
  <c r="AVS52" i="26"/>
  <c r="AVK52" i="26"/>
  <c r="AVD52" i="26"/>
  <c r="AUV52" i="26"/>
  <c r="AUO52" i="26"/>
  <c r="AUG52" i="26"/>
  <c r="ATZ52" i="26"/>
  <c r="ATR52" i="26"/>
  <c r="ATK52" i="26"/>
  <c r="BVJ51" i="26"/>
  <c r="BVC51" i="26"/>
  <c r="BUU51" i="26"/>
  <c r="BUN51" i="26"/>
  <c r="BUF51" i="26"/>
  <c r="BTY51" i="26"/>
  <c r="BTQ51" i="26"/>
  <c r="BTJ51" i="26"/>
  <c r="BTB51" i="26"/>
  <c r="BSU51" i="26"/>
  <c r="BSM51" i="26"/>
  <c r="BSF51" i="26"/>
  <c r="BRX51" i="26"/>
  <c r="BRQ51" i="26"/>
  <c r="BRI51" i="26"/>
  <c r="BRB51" i="26"/>
  <c r="BQT51" i="26"/>
  <c r="BQM51" i="26"/>
  <c r="BQE51" i="26"/>
  <c r="BPX51" i="26"/>
  <c r="BPP51" i="26"/>
  <c r="BPI51" i="26"/>
  <c r="BPA51" i="26"/>
  <c r="BOT51" i="26"/>
  <c r="BOL51" i="26"/>
  <c r="BOE51" i="26"/>
  <c r="BNW51" i="26"/>
  <c r="BNP51" i="26"/>
  <c r="BNH51" i="26"/>
  <c r="BNA51" i="26"/>
  <c r="BMS51" i="26"/>
  <c r="BML51" i="26"/>
  <c r="BMD51" i="26"/>
  <c r="BLW51" i="26"/>
  <c r="BLO51" i="26"/>
  <c r="BLH51" i="26"/>
  <c r="BKZ51" i="26"/>
  <c r="BKS51" i="26"/>
  <c r="BKK51" i="26"/>
  <c r="BKD51" i="26"/>
  <c r="BJV51" i="26"/>
  <c r="BJO51" i="26"/>
  <c r="BJG51" i="26"/>
  <c r="BIZ51" i="26"/>
  <c r="BIR51" i="26"/>
  <c r="BIK51" i="26"/>
  <c r="BIC51" i="26"/>
  <c r="BHV51" i="26"/>
  <c r="BHN51" i="26"/>
  <c r="BHG51" i="26"/>
  <c r="BGY51" i="26"/>
  <c r="BGR51" i="26"/>
  <c r="BGJ51" i="26"/>
  <c r="BGC51" i="26"/>
  <c r="BFU51" i="26"/>
  <c r="BFN51" i="26"/>
  <c r="BFF51" i="26"/>
  <c r="BEY51" i="26"/>
  <c r="BEQ51" i="26"/>
  <c r="BEJ51" i="26"/>
  <c r="BEB51" i="26"/>
  <c r="BDU51" i="26"/>
  <c r="BDM51" i="26"/>
  <c r="BDF51" i="26"/>
  <c r="BCX51" i="26"/>
  <c r="BCQ51" i="26"/>
  <c r="BCI51" i="26"/>
  <c r="BCB51" i="26"/>
  <c r="BBT51" i="26"/>
  <c r="BBM51" i="26"/>
  <c r="BBE51" i="26"/>
  <c r="BAX51" i="26"/>
  <c r="BAP51" i="26"/>
  <c r="BAI51" i="26"/>
  <c r="BAA51" i="26"/>
  <c r="AZT51" i="26"/>
  <c r="AZL51" i="26"/>
  <c r="AZE51" i="26"/>
  <c r="AYW51" i="26"/>
  <c r="AYP51" i="26"/>
  <c r="AYH51" i="26"/>
  <c r="AYA51" i="26"/>
  <c r="AXS51" i="26"/>
  <c r="AXL51" i="26"/>
  <c r="AXD51" i="26"/>
  <c r="AWW51" i="26"/>
  <c r="AWO51" i="26"/>
  <c r="AWH51" i="26"/>
  <c r="AVZ51" i="26"/>
  <c r="AVS51" i="26"/>
  <c r="AVK51" i="26"/>
  <c r="AVD51" i="26"/>
  <c r="AUV51" i="26"/>
  <c r="AUO51" i="26"/>
  <c r="AUG51" i="26"/>
  <c r="ATZ51" i="26"/>
  <c r="ATR51" i="26"/>
  <c r="ATK51" i="26"/>
  <c r="BVJ49" i="26"/>
  <c r="BVC49" i="26"/>
  <c r="BUU49" i="26"/>
  <c r="BUN49" i="26"/>
  <c r="BUF49" i="26"/>
  <c r="BTY49" i="26"/>
  <c r="BTQ49" i="26"/>
  <c r="BTJ49" i="26"/>
  <c r="BTB49" i="26"/>
  <c r="BSU49" i="26"/>
  <c r="BSM49" i="26"/>
  <c r="BSF49" i="26"/>
  <c r="BRX49" i="26"/>
  <c r="BRQ49" i="26"/>
  <c r="BRI49" i="26"/>
  <c r="BRB49" i="26"/>
  <c r="BQT49" i="26"/>
  <c r="BQM49" i="26"/>
  <c r="BQE49" i="26"/>
  <c r="BPX49" i="26"/>
  <c r="BPP49" i="26"/>
  <c r="BPI49" i="26"/>
  <c r="BPA49" i="26"/>
  <c r="BOT49" i="26"/>
  <c r="BOL49" i="26"/>
  <c r="BOE49" i="26"/>
  <c r="BNW49" i="26"/>
  <c r="BNP49" i="26"/>
  <c r="BNH49" i="26"/>
  <c r="BNA49" i="26"/>
  <c r="BMS49" i="26"/>
  <c r="BML49" i="26"/>
  <c r="BMD49" i="26"/>
  <c r="BLW49" i="26"/>
  <c r="BLO49" i="26"/>
  <c r="BLH49" i="26"/>
  <c r="BKZ49" i="26"/>
  <c r="BKS49" i="26"/>
  <c r="BKK49" i="26"/>
  <c r="BKD49" i="26"/>
  <c r="BJV49" i="26"/>
  <c r="BJO49" i="26"/>
  <c r="BJG49" i="26"/>
  <c r="BIZ49" i="26"/>
  <c r="BIR49" i="26"/>
  <c r="BIK49" i="26"/>
  <c r="BIC49" i="26"/>
  <c r="BHV49" i="26"/>
  <c r="BHN49" i="26"/>
  <c r="BHG49" i="26"/>
  <c r="BGY49" i="26"/>
  <c r="BGR49" i="26"/>
  <c r="BGJ49" i="26"/>
  <c r="BGC49" i="26"/>
  <c r="BFU49" i="26"/>
  <c r="BFN49" i="26"/>
  <c r="BFF49" i="26"/>
  <c r="BEY49" i="26"/>
  <c r="BEQ49" i="26"/>
  <c r="BEJ49" i="26"/>
  <c r="BEB49" i="26"/>
  <c r="BDU49" i="26"/>
  <c r="BDM49" i="26"/>
  <c r="BDF49" i="26"/>
  <c r="BCX49" i="26"/>
  <c r="BCQ49" i="26"/>
  <c r="BCI49" i="26"/>
  <c r="BCB49" i="26"/>
  <c r="BBT49" i="26"/>
  <c r="BBM49" i="26"/>
  <c r="BBE49" i="26"/>
  <c r="BAX49" i="26"/>
  <c r="BAP49" i="26"/>
  <c r="BAI49" i="26"/>
  <c r="BAA49" i="26"/>
  <c r="AZT49" i="26"/>
  <c r="AZL49" i="26"/>
  <c r="AZE49" i="26"/>
  <c r="AYW49" i="26"/>
  <c r="AYP49" i="26"/>
  <c r="AYH49" i="26"/>
  <c r="AYA49" i="26"/>
  <c r="AXS49" i="26"/>
  <c r="AXL49" i="26"/>
  <c r="AXD49" i="26"/>
  <c r="AWW49" i="26"/>
  <c r="AWO49" i="26"/>
  <c r="AWH49" i="26"/>
  <c r="AVZ49" i="26"/>
  <c r="AVS49" i="26"/>
  <c r="AVK49" i="26"/>
  <c r="AVD49" i="26"/>
  <c r="AUV49" i="26"/>
  <c r="AUO49" i="26"/>
  <c r="AUG49" i="26"/>
  <c r="ATZ49" i="26"/>
  <c r="ATR49" i="26"/>
  <c r="ATK49" i="26"/>
  <c r="BVJ48" i="26"/>
  <c r="BVC48" i="26"/>
  <c r="BUU48" i="26"/>
  <c r="BUN48" i="26"/>
  <c r="BUF48" i="26"/>
  <c r="BTY48" i="26"/>
  <c r="BTQ48" i="26"/>
  <c r="BTJ48" i="26"/>
  <c r="BTB48" i="26"/>
  <c r="BSU48" i="26"/>
  <c r="BSM48" i="26"/>
  <c r="BSF48" i="26"/>
  <c r="BRX48" i="26"/>
  <c r="BRQ48" i="26"/>
  <c r="BRI48" i="26"/>
  <c r="BRB48" i="26"/>
  <c r="BQT48" i="26"/>
  <c r="BQM48" i="26"/>
  <c r="BQE48" i="26"/>
  <c r="BPX48" i="26"/>
  <c r="BPP48" i="26"/>
  <c r="BPI48" i="26"/>
  <c r="BPA48" i="26"/>
  <c r="BOT48" i="26"/>
  <c r="BOL48" i="26"/>
  <c r="BOE48" i="26"/>
  <c r="BNW48" i="26"/>
  <c r="BNP48" i="26"/>
  <c r="BNH48" i="26"/>
  <c r="BNA48" i="26"/>
  <c r="BMS48" i="26"/>
  <c r="BML48" i="26"/>
  <c r="BMD48" i="26"/>
  <c r="BLW48" i="26"/>
  <c r="BLO48" i="26"/>
  <c r="BLH48" i="26"/>
  <c r="BKZ48" i="26"/>
  <c r="BKS48" i="26"/>
  <c r="BKK48" i="26"/>
  <c r="BKD48" i="26"/>
  <c r="BJV48" i="26"/>
  <c r="BJO48" i="26"/>
  <c r="BJG48" i="26"/>
  <c r="BIZ48" i="26"/>
  <c r="BIR48" i="26"/>
  <c r="BIK48" i="26"/>
  <c r="BIC48" i="26"/>
  <c r="BHV48" i="26"/>
  <c r="BHN48" i="26"/>
  <c r="BHG48" i="26"/>
  <c r="BGY48" i="26"/>
  <c r="BGR48" i="26"/>
  <c r="BGJ48" i="26"/>
  <c r="BGC48" i="26"/>
  <c r="BFU48" i="26"/>
  <c r="BFN48" i="26"/>
  <c r="BFF48" i="26"/>
  <c r="BEY48" i="26"/>
  <c r="BEQ48" i="26"/>
  <c r="BEJ48" i="26"/>
  <c r="BEB48" i="26"/>
  <c r="BDU48" i="26"/>
  <c r="BDM48" i="26"/>
  <c r="BDF48" i="26"/>
  <c r="BCX48" i="26"/>
  <c r="BCQ48" i="26"/>
  <c r="BCI48" i="26"/>
  <c r="BCB48" i="26"/>
  <c r="BBT48" i="26"/>
  <c r="BBM48" i="26"/>
  <c r="BBE48" i="26"/>
  <c r="BAX48" i="26"/>
  <c r="BAP48" i="26"/>
  <c r="BAI48" i="26"/>
  <c r="BAA48" i="26"/>
  <c r="AZT48" i="26"/>
  <c r="AZL48" i="26"/>
  <c r="AZE48" i="26"/>
  <c r="AYW48" i="26"/>
  <c r="AYP48" i="26"/>
  <c r="AYH48" i="26"/>
  <c r="AYA48" i="26"/>
  <c r="AXS48" i="26"/>
  <c r="AXL48" i="26"/>
  <c r="AXD48" i="26"/>
  <c r="AWW48" i="26"/>
  <c r="AWO48" i="26"/>
  <c r="AWH48" i="26"/>
  <c r="AVZ48" i="26"/>
  <c r="AVS48" i="26"/>
  <c r="AVK48" i="26"/>
  <c r="AVD48" i="26"/>
  <c r="AUV48" i="26"/>
  <c r="AUO48" i="26"/>
  <c r="AUG48" i="26"/>
  <c r="ATZ48" i="26"/>
  <c r="ATR48" i="26"/>
  <c r="ATK48" i="26"/>
  <c r="BVJ47" i="26"/>
  <c r="BVC47" i="26"/>
  <c r="BUU47" i="26"/>
  <c r="BUN47" i="26"/>
  <c r="BUF47" i="26"/>
  <c r="BTY47" i="26"/>
  <c r="BTQ47" i="26"/>
  <c r="BTJ47" i="26"/>
  <c r="BTB47" i="26"/>
  <c r="BSU47" i="26"/>
  <c r="BSM47" i="26"/>
  <c r="BSF47" i="26"/>
  <c r="BRX47" i="26"/>
  <c r="BRQ47" i="26"/>
  <c r="BRI47" i="26"/>
  <c r="BRB47" i="26"/>
  <c r="BQT47" i="26"/>
  <c r="BQM47" i="26"/>
  <c r="BQE47" i="26"/>
  <c r="BPX47" i="26"/>
  <c r="BPP47" i="26"/>
  <c r="BPI47" i="26"/>
  <c r="BPA47" i="26"/>
  <c r="BOT47" i="26"/>
  <c r="BOL47" i="26"/>
  <c r="BOE47" i="26"/>
  <c r="BNW47" i="26"/>
  <c r="BNP47" i="26"/>
  <c r="BNH47" i="26"/>
  <c r="BNA47" i="26"/>
  <c r="BMS47" i="26"/>
  <c r="BML47" i="26"/>
  <c r="BMD47" i="26"/>
  <c r="BLW47" i="26"/>
  <c r="BLO47" i="26"/>
  <c r="BLH47" i="26"/>
  <c r="BKZ47" i="26"/>
  <c r="BKS47" i="26"/>
  <c r="BKK47" i="26"/>
  <c r="BKD47" i="26"/>
  <c r="BJV47" i="26"/>
  <c r="BJO47" i="26"/>
  <c r="BJG47" i="26"/>
  <c r="BIZ47" i="26"/>
  <c r="BIR47" i="26"/>
  <c r="BIK47" i="26"/>
  <c r="BIC47" i="26"/>
  <c r="BHV47" i="26"/>
  <c r="BHN47" i="26"/>
  <c r="BHG47" i="26"/>
  <c r="BGY47" i="26"/>
  <c r="BGR47" i="26"/>
  <c r="BGJ47" i="26"/>
  <c r="BGC47" i="26"/>
  <c r="BFU47" i="26"/>
  <c r="BFN47" i="26"/>
  <c r="BFF47" i="26"/>
  <c r="BEY47" i="26"/>
  <c r="BEQ47" i="26"/>
  <c r="BEJ47" i="26"/>
  <c r="BEB47" i="26"/>
  <c r="BDU47" i="26"/>
  <c r="BDM47" i="26"/>
  <c r="BDF47" i="26"/>
  <c r="BCX47" i="26"/>
  <c r="BCQ47" i="26"/>
  <c r="BCI47" i="26"/>
  <c r="BCB47" i="26"/>
  <c r="BBT47" i="26"/>
  <c r="BBM47" i="26"/>
  <c r="BBE47" i="26"/>
  <c r="BAX47" i="26"/>
  <c r="BAP47" i="26"/>
  <c r="BAI47" i="26"/>
  <c r="BAA47" i="26"/>
  <c r="AZT47" i="26"/>
  <c r="AZL47" i="26"/>
  <c r="AZE47" i="26"/>
  <c r="AYW47" i="26"/>
  <c r="AYP47" i="26"/>
  <c r="AYH47" i="26"/>
  <c r="AYA47" i="26"/>
  <c r="AXS47" i="26"/>
  <c r="AXL47" i="26"/>
  <c r="AXD47" i="26"/>
  <c r="AWW47" i="26"/>
  <c r="AWO47" i="26"/>
  <c r="AWH47" i="26"/>
  <c r="AVZ47" i="26"/>
  <c r="AVS47" i="26"/>
  <c r="AVK47" i="26"/>
  <c r="AVD47" i="26"/>
  <c r="AUV47" i="26"/>
  <c r="AUO47" i="26"/>
  <c r="AUG47" i="26"/>
  <c r="ATZ47" i="26"/>
  <c r="ATR47" i="26"/>
  <c r="ATK47" i="26"/>
  <c r="BVL46" i="26"/>
  <c r="BVK46" i="26"/>
  <c r="BVI46" i="26"/>
  <c r="BVH46" i="26"/>
  <c r="BVG46" i="26"/>
  <c r="BVF46" i="26"/>
  <c r="BVE46" i="26"/>
  <c r="BVD46" i="26"/>
  <c r="BVB46" i="26"/>
  <c r="BVA46" i="26"/>
  <c r="BUZ46" i="26"/>
  <c r="BUY46" i="26"/>
  <c r="BUW46" i="26"/>
  <c r="BUV46" i="26"/>
  <c r="BUT46" i="26"/>
  <c r="BUS46" i="26"/>
  <c r="BUR46" i="26"/>
  <c r="BUQ46" i="26"/>
  <c r="BUP46" i="26"/>
  <c r="BUO46" i="26"/>
  <c r="BUM46" i="26"/>
  <c r="BUL46" i="26"/>
  <c r="BUK46" i="26"/>
  <c r="BUJ46" i="26"/>
  <c r="BUH46" i="26"/>
  <c r="BUG46" i="26"/>
  <c r="BUE46" i="26"/>
  <c r="BUD46" i="26"/>
  <c r="BUC46" i="26"/>
  <c r="BUB46" i="26"/>
  <c r="BUA46" i="26"/>
  <c r="BTZ46" i="26"/>
  <c r="BTX46" i="26"/>
  <c r="BTW46" i="26"/>
  <c r="BTV46" i="26"/>
  <c r="BTU46" i="26"/>
  <c r="BTS46" i="26"/>
  <c r="BTR46" i="26"/>
  <c r="BTP46" i="26"/>
  <c r="BTO46" i="26"/>
  <c r="BTN46" i="26"/>
  <c r="BTM46" i="26"/>
  <c r="BTL46" i="26"/>
  <c r="BTK46" i="26"/>
  <c r="BTI46" i="26"/>
  <c r="BTH46" i="26"/>
  <c r="BTG46" i="26"/>
  <c r="BTF46" i="26"/>
  <c r="BTD46" i="26"/>
  <c r="BTC46" i="26"/>
  <c r="BTA46" i="26"/>
  <c r="BSZ46" i="26"/>
  <c r="BSY46" i="26"/>
  <c r="BSX46" i="26"/>
  <c r="BSW46" i="26"/>
  <c r="BSV46" i="26"/>
  <c r="BST46" i="26"/>
  <c r="BSS46" i="26"/>
  <c r="BSR46" i="26"/>
  <c r="BSQ46" i="26"/>
  <c r="BSO46" i="26"/>
  <c r="BSN46" i="26"/>
  <c r="BSL46" i="26"/>
  <c r="BSK46" i="26"/>
  <c r="BSJ46" i="26"/>
  <c r="BSI46" i="26"/>
  <c r="BSH46" i="26"/>
  <c r="BSG46" i="26"/>
  <c r="BSE46" i="26"/>
  <c r="BSD46" i="26"/>
  <c r="BSC46" i="26"/>
  <c r="BSB46" i="26"/>
  <c r="BRZ46" i="26"/>
  <c r="BRY46" i="26"/>
  <c r="BRW46" i="26"/>
  <c r="BRV46" i="26"/>
  <c r="BRU46" i="26"/>
  <c r="BRT46" i="26"/>
  <c r="BRS46" i="26"/>
  <c r="BRR46" i="26"/>
  <c r="BRP46" i="26"/>
  <c r="BRO46" i="26"/>
  <c r="BRN46" i="26"/>
  <c r="BRM46" i="26"/>
  <c r="BRK46" i="26"/>
  <c r="BRJ46" i="26"/>
  <c r="BRH46" i="26"/>
  <c r="BRG46" i="26"/>
  <c r="BRF46" i="26"/>
  <c r="BRE46" i="26"/>
  <c r="BRD46" i="26"/>
  <c r="BRC46" i="26"/>
  <c r="BRA46" i="26"/>
  <c r="BQZ46" i="26"/>
  <c r="BQY46" i="26"/>
  <c r="BQX46" i="26"/>
  <c r="BQV46" i="26"/>
  <c r="BQU46" i="26"/>
  <c r="BQS46" i="26"/>
  <c r="BQR46" i="26"/>
  <c r="BQQ46" i="26"/>
  <c r="BQP46" i="26"/>
  <c r="BQO46" i="26"/>
  <c r="BQN46" i="26"/>
  <c r="BQL46" i="26"/>
  <c r="BQK46" i="26"/>
  <c r="BQJ46" i="26"/>
  <c r="BQI46" i="26"/>
  <c r="BQG46" i="26"/>
  <c r="BQF46" i="26"/>
  <c r="BQD46" i="26"/>
  <c r="BQC46" i="26"/>
  <c r="BQB46" i="26"/>
  <c r="BQA46" i="26"/>
  <c r="BPZ46" i="26"/>
  <c r="BPY46" i="26"/>
  <c r="BPW46" i="26"/>
  <c r="BPV46" i="26"/>
  <c r="BPU46" i="26"/>
  <c r="BPT46" i="26"/>
  <c r="BPR46" i="26"/>
  <c r="BPQ46" i="26"/>
  <c r="BPO46" i="26"/>
  <c r="BPN46" i="26"/>
  <c r="BPM46" i="26"/>
  <c r="BPL46" i="26"/>
  <c r="BPK46" i="26"/>
  <c r="BPJ46" i="26"/>
  <c r="BPH46" i="26"/>
  <c r="BPG46" i="26"/>
  <c r="BPF46" i="26"/>
  <c r="BPE46" i="26"/>
  <c r="BPC46" i="26"/>
  <c r="BPB46" i="26"/>
  <c r="BOZ46" i="26"/>
  <c r="BOY46" i="26"/>
  <c r="BOX46" i="26"/>
  <c r="BOW46" i="26"/>
  <c r="BOV46" i="26"/>
  <c r="BOU46" i="26"/>
  <c r="BOS46" i="26"/>
  <c r="BOR46" i="26"/>
  <c r="BOQ46" i="26"/>
  <c r="BOP46" i="26"/>
  <c r="BON46" i="26"/>
  <c r="BOM46" i="26"/>
  <c r="BOK46" i="26"/>
  <c r="BOJ46" i="26"/>
  <c r="BOI46" i="26"/>
  <c r="BOH46" i="26"/>
  <c r="BOG46" i="26"/>
  <c r="BOF46" i="26"/>
  <c r="BOD46" i="26"/>
  <c r="BOC46" i="26"/>
  <c r="BOB46" i="26"/>
  <c r="BOA46" i="26"/>
  <c r="BNY46" i="26"/>
  <c r="BNX46" i="26"/>
  <c r="BNV46" i="26"/>
  <c r="BNU46" i="26"/>
  <c r="BNT46" i="26"/>
  <c r="BNS46" i="26"/>
  <c r="BNR46" i="26"/>
  <c r="BNQ46" i="26"/>
  <c r="BNO46" i="26"/>
  <c r="BNN46" i="26"/>
  <c r="BNM46" i="26"/>
  <c r="BNL46" i="26"/>
  <c r="BNJ46" i="26"/>
  <c r="BNI46" i="26"/>
  <c r="BNG46" i="26"/>
  <c r="BNF46" i="26"/>
  <c r="BNE46" i="26"/>
  <c r="BND46" i="26"/>
  <c r="BNC46" i="26"/>
  <c r="BNB46" i="26"/>
  <c r="BMZ46" i="26"/>
  <c r="BMY46" i="26"/>
  <c r="BMX46" i="26"/>
  <c r="BMW46" i="26"/>
  <c r="BMU46" i="26"/>
  <c r="BMT46" i="26"/>
  <c r="BMR46" i="26"/>
  <c r="BMQ46" i="26"/>
  <c r="BMP46" i="26"/>
  <c r="BMO46" i="26"/>
  <c r="BMN46" i="26"/>
  <c r="BMM46" i="26"/>
  <c r="BMK46" i="26"/>
  <c r="BMJ46" i="26"/>
  <c r="BMI46" i="26"/>
  <c r="BMH46" i="26"/>
  <c r="BMF46" i="26"/>
  <c r="BME46" i="26"/>
  <c r="BMC46" i="26"/>
  <c r="BMB46" i="26"/>
  <c r="BMA46" i="26"/>
  <c r="BLZ46" i="26"/>
  <c r="BLY46" i="26"/>
  <c r="BLX46" i="26"/>
  <c r="BLV46" i="26"/>
  <c r="BLU46" i="26"/>
  <c r="BLT46" i="26"/>
  <c r="BLS46" i="26"/>
  <c r="BLQ46" i="26"/>
  <c r="BLP46" i="26"/>
  <c r="BLN46" i="26"/>
  <c r="BLM46" i="26"/>
  <c r="BLL46" i="26"/>
  <c r="BLK46" i="26"/>
  <c r="BLJ46" i="26"/>
  <c r="BLI46" i="26"/>
  <c r="BLG46" i="26"/>
  <c r="BLF46" i="26"/>
  <c r="BLE46" i="26"/>
  <c r="BLD46" i="26"/>
  <c r="BLB46" i="26"/>
  <c r="BLA46" i="26"/>
  <c r="BKY46" i="26"/>
  <c r="BKX46" i="26"/>
  <c r="BKW46" i="26"/>
  <c r="BKV46" i="26"/>
  <c r="BKU46" i="26"/>
  <c r="BKT46" i="26"/>
  <c r="BKR46" i="26"/>
  <c r="BKQ46" i="26"/>
  <c r="BKP46" i="26"/>
  <c r="BKO46" i="26"/>
  <c r="BKM46" i="26"/>
  <c r="BKL46" i="26"/>
  <c r="BKJ46" i="26"/>
  <c r="BKI46" i="26"/>
  <c r="BKH46" i="26"/>
  <c r="BKG46" i="26"/>
  <c r="BKF46" i="26"/>
  <c r="BKE46" i="26"/>
  <c r="BKC46" i="26"/>
  <c r="BKB46" i="26"/>
  <c r="BKA46" i="26"/>
  <c r="BJZ46" i="26"/>
  <c r="BJX46" i="26"/>
  <c r="BJW46" i="26"/>
  <c r="BJU46" i="26"/>
  <c r="BJT46" i="26"/>
  <c r="BJS46" i="26"/>
  <c r="BJR46" i="26"/>
  <c r="BJQ46" i="26"/>
  <c r="BJP46" i="26"/>
  <c r="BJN46" i="26"/>
  <c r="BJM46" i="26"/>
  <c r="BJL46" i="26"/>
  <c r="BJK46" i="26"/>
  <c r="BJI46" i="26"/>
  <c r="BJH46" i="26"/>
  <c r="BJF46" i="26"/>
  <c r="BJE46" i="26"/>
  <c r="BJD46" i="26"/>
  <c r="BJC46" i="26"/>
  <c r="BJB46" i="26"/>
  <c r="BJA46" i="26"/>
  <c r="BIY46" i="26"/>
  <c r="BIX46" i="26"/>
  <c r="BIW46" i="26"/>
  <c r="BIV46" i="26"/>
  <c r="BIT46" i="26"/>
  <c r="BIS46" i="26"/>
  <c r="BIQ46" i="26"/>
  <c r="BIP46" i="26"/>
  <c r="BIO46" i="26"/>
  <c r="BIN46" i="26"/>
  <c r="BIM46" i="26"/>
  <c r="BIL46" i="26"/>
  <c r="BIJ46" i="26"/>
  <c r="BII46" i="26"/>
  <c r="BIH46" i="26"/>
  <c r="BIG46" i="26"/>
  <c r="BIE46" i="26"/>
  <c r="BID46" i="26"/>
  <c r="BIB46" i="26"/>
  <c r="BIA46" i="26"/>
  <c r="BHZ46" i="26"/>
  <c r="BHY46" i="26"/>
  <c r="BHX46" i="26"/>
  <c r="BHW46" i="26"/>
  <c r="BHU46" i="26"/>
  <c r="BHT46" i="26"/>
  <c r="BHS46" i="26"/>
  <c r="BHR46" i="26"/>
  <c r="BHP46" i="26"/>
  <c r="BHO46" i="26"/>
  <c r="BHM46" i="26"/>
  <c r="BHL46" i="26"/>
  <c r="BHK46" i="26"/>
  <c r="BHJ46" i="26"/>
  <c r="BHI46" i="26"/>
  <c r="BHH46" i="26"/>
  <c r="BHF46" i="26"/>
  <c r="BHE46" i="26"/>
  <c r="BHD46" i="26"/>
  <c r="BHC46" i="26"/>
  <c r="BHA46" i="26"/>
  <c r="BGZ46" i="26"/>
  <c r="BGX46" i="26"/>
  <c r="BGW46" i="26"/>
  <c r="BGV46" i="26"/>
  <c r="BGU46" i="26"/>
  <c r="BGT46" i="26"/>
  <c r="BGS46" i="26"/>
  <c r="BGQ46" i="26"/>
  <c r="BGP46" i="26"/>
  <c r="BGO46" i="26"/>
  <c r="BGN46" i="26"/>
  <c r="BGL46" i="26"/>
  <c r="BGK46" i="26"/>
  <c r="BGI46" i="26"/>
  <c r="BGH46" i="26"/>
  <c r="BGG46" i="26"/>
  <c r="BGF46" i="26"/>
  <c r="BGE46" i="26"/>
  <c r="BGD46" i="26"/>
  <c r="BGB46" i="26"/>
  <c r="BGA46" i="26"/>
  <c r="BFZ46" i="26"/>
  <c r="BFY46" i="26"/>
  <c r="BFW46" i="26"/>
  <c r="BFV46" i="26"/>
  <c r="BFT46" i="26"/>
  <c r="BFS46" i="26"/>
  <c r="BFR46" i="26"/>
  <c r="BFQ46" i="26"/>
  <c r="BFP46" i="26"/>
  <c r="BFO46" i="26"/>
  <c r="BFM46" i="26"/>
  <c r="BFL46" i="26"/>
  <c r="BFK46" i="26"/>
  <c r="BFJ46" i="26"/>
  <c r="BFH46" i="26"/>
  <c r="BFG46" i="26"/>
  <c r="BFE46" i="26"/>
  <c r="BFD46" i="26"/>
  <c r="BFC46" i="26"/>
  <c r="BFB46" i="26"/>
  <c r="BFA46" i="26"/>
  <c r="BEZ46" i="26"/>
  <c r="BEX46" i="26"/>
  <c r="BEW46" i="26"/>
  <c r="BEV46" i="26"/>
  <c r="BEU46" i="26"/>
  <c r="BES46" i="26"/>
  <c r="BER46" i="26"/>
  <c r="BEP46" i="26"/>
  <c r="BEO46" i="26"/>
  <c r="BEN46" i="26"/>
  <c r="BEM46" i="26"/>
  <c r="BEL46" i="26"/>
  <c r="BEK46" i="26"/>
  <c r="BEI46" i="26"/>
  <c r="BEH46" i="26"/>
  <c r="BEG46" i="26"/>
  <c r="BEF46" i="26"/>
  <c r="BED46" i="26"/>
  <c r="BEC46" i="26"/>
  <c r="BEA46" i="26"/>
  <c r="BDZ46" i="26"/>
  <c r="BDY46" i="26"/>
  <c r="BDX46" i="26"/>
  <c r="BDW46" i="26"/>
  <c r="BDV46" i="26"/>
  <c r="BDT46" i="26"/>
  <c r="BDS46" i="26"/>
  <c r="BDR46" i="26"/>
  <c r="BDQ46" i="26"/>
  <c r="BDO46" i="26"/>
  <c r="BDN46" i="26"/>
  <c r="BDL46" i="26"/>
  <c r="BDK46" i="26"/>
  <c r="BDJ46" i="26"/>
  <c r="BDI46" i="26"/>
  <c r="BDH46" i="26"/>
  <c r="BDG46" i="26"/>
  <c r="BDE46" i="26"/>
  <c r="BDD46" i="26"/>
  <c r="BDC46" i="26"/>
  <c r="BDB46" i="26"/>
  <c r="BCZ46" i="26"/>
  <c r="BCY46" i="26"/>
  <c r="BCW46" i="26"/>
  <c r="BCV46" i="26"/>
  <c r="BCU46" i="26"/>
  <c r="BCT46" i="26"/>
  <c r="BCS46" i="26"/>
  <c r="BCR46" i="26"/>
  <c r="BCP46" i="26"/>
  <c r="BCO46" i="26"/>
  <c r="BCN46" i="26"/>
  <c r="BCM46" i="26"/>
  <c r="BCK46" i="26"/>
  <c r="BCJ46" i="26"/>
  <c r="BCH46" i="26"/>
  <c r="BCG46" i="26"/>
  <c r="BCF46" i="26"/>
  <c r="BCE46" i="26"/>
  <c r="BCD46" i="26"/>
  <c r="BCC46" i="26"/>
  <c r="BCA46" i="26"/>
  <c r="BBZ46" i="26"/>
  <c r="BBY46" i="26"/>
  <c r="BBX46" i="26"/>
  <c r="BBV46" i="26"/>
  <c r="BBU46" i="26"/>
  <c r="BBS46" i="26"/>
  <c r="BBR46" i="26"/>
  <c r="BBQ46" i="26"/>
  <c r="BBP46" i="26"/>
  <c r="BBO46" i="26"/>
  <c r="BBN46" i="26"/>
  <c r="BBL46" i="26"/>
  <c r="BBK46" i="26"/>
  <c r="BBJ46" i="26"/>
  <c r="BBI46" i="26"/>
  <c r="BBG46" i="26"/>
  <c r="BBF46" i="26"/>
  <c r="BBD46" i="26"/>
  <c r="BBC46" i="26"/>
  <c r="BBB46" i="26"/>
  <c r="BBA46" i="26"/>
  <c r="BAZ46" i="26"/>
  <c r="BAY46" i="26"/>
  <c r="BAW46" i="26"/>
  <c r="BAV46" i="26"/>
  <c r="BAU46" i="26"/>
  <c r="BAT46" i="26"/>
  <c r="BAR46" i="26"/>
  <c r="BAQ46" i="26"/>
  <c r="BAO46" i="26"/>
  <c r="BAN46" i="26"/>
  <c r="BAM46" i="26"/>
  <c r="BAL46" i="26"/>
  <c r="BAK46" i="26"/>
  <c r="BAJ46" i="26"/>
  <c r="BAH46" i="26"/>
  <c r="BAG46" i="26"/>
  <c r="BAF46" i="26"/>
  <c r="BAE46" i="26"/>
  <c r="BAC46" i="26"/>
  <c r="BAB46" i="26"/>
  <c r="AZZ46" i="26"/>
  <c r="AZY46" i="26"/>
  <c r="AZX46" i="26"/>
  <c r="AZW46" i="26"/>
  <c r="AZV46" i="26"/>
  <c r="AZU46" i="26"/>
  <c r="AZS46" i="26"/>
  <c r="AZR46" i="26"/>
  <c r="AZQ46" i="26"/>
  <c r="AZP46" i="26"/>
  <c r="AZN46" i="26"/>
  <c r="AZM46" i="26"/>
  <c r="AZK46" i="26"/>
  <c r="AZJ46" i="26"/>
  <c r="AZI46" i="26"/>
  <c r="AZH46" i="26"/>
  <c r="AZG46" i="26"/>
  <c r="AZF46" i="26"/>
  <c r="AZD46" i="26"/>
  <c r="AZC46" i="26"/>
  <c r="AZB46" i="26"/>
  <c r="AZA46" i="26"/>
  <c r="AYY46" i="26"/>
  <c r="AYX46" i="26"/>
  <c r="AYV46" i="26"/>
  <c r="AYU46" i="26"/>
  <c r="AYT46" i="26"/>
  <c r="AYS46" i="26"/>
  <c r="AYR46" i="26"/>
  <c r="AYQ46" i="26"/>
  <c r="AYO46" i="26"/>
  <c r="AYN46" i="26"/>
  <c r="AYM46" i="26"/>
  <c r="AYL46" i="26"/>
  <c r="AYJ46" i="26"/>
  <c r="AYI46" i="26"/>
  <c r="AYG46" i="26"/>
  <c r="AYF46" i="26"/>
  <c r="AYE46" i="26"/>
  <c r="AYD46" i="26"/>
  <c r="AYC46" i="26"/>
  <c r="AYB46" i="26"/>
  <c r="AXZ46" i="26"/>
  <c r="AXY46" i="26"/>
  <c r="AXX46" i="26"/>
  <c r="AXW46" i="26"/>
  <c r="AXU46" i="26"/>
  <c r="AXT46" i="26"/>
  <c r="AXR46" i="26"/>
  <c r="AXQ46" i="26"/>
  <c r="AXP46" i="26"/>
  <c r="AXO46" i="26"/>
  <c r="AXN46" i="26"/>
  <c r="AXM46" i="26"/>
  <c r="AXK46" i="26"/>
  <c r="AXJ46" i="26"/>
  <c r="AXI46" i="26"/>
  <c r="AXH46" i="26"/>
  <c r="AXF46" i="26"/>
  <c r="AXE46" i="26"/>
  <c r="AXC46" i="26"/>
  <c r="AXB46" i="26"/>
  <c r="AXA46" i="26"/>
  <c r="AWZ46" i="26"/>
  <c r="AWY46" i="26"/>
  <c r="AWX46" i="26"/>
  <c r="AWV46" i="26"/>
  <c r="AWU46" i="26"/>
  <c r="AWT46" i="26"/>
  <c r="AWS46" i="26"/>
  <c r="AWQ46" i="26"/>
  <c r="AWP46" i="26"/>
  <c r="AWN46" i="26"/>
  <c r="AWM46" i="26"/>
  <c r="AWL46" i="26"/>
  <c r="AWK46" i="26"/>
  <c r="AWJ46" i="26"/>
  <c r="AWI46" i="26"/>
  <c r="AWG46" i="26"/>
  <c r="AWF46" i="26"/>
  <c r="AWE46" i="26"/>
  <c r="AWD46" i="26"/>
  <c r="AWB46" i="26"/>
  <c r="AWA46" i="26"/>
  <c r="AVY46" i="26"/>
  <c r="AVX46" i="26"/>
  <c r="AVW46" i="26"/>
  <c r="AVV46" i="26"/>
  <c r="AVU46" i="26"/>
  <c r="AVT46" i="26"/>
  <c r="AVR46" i="26"/>
  <c r="AVQ46" i="26"/>
  <c r="AVP46" i="26"/>
  <c r="AVO46" i="26"/>
  <c r="AVM46" i="26"/>
  <c r="AVL46" i="26"/>
  <c r="AVJ46" i="26"/>
  <c r="AVI46" i="26"/>
  <c r="AVH46" i="26"/>
  <c r="AVG46" i="26"/>
  <c r="AVF46" i="26"/>
  <c r="AVE46" i="26"/>
  <c r="AVC46" i="26"/>
  <c r="AVB46" i="26"/>
  <c r="AVA46" i="26"/>
  <c r="AUZ46" i="26"/>
  <c r="AUX46" i="26"/>
  <c r="AUW46" i="26"/>
  <c r="AUU46" i="26"/>
  <c r="AUT46" i="26"/>
  <c r="AUS46" i="26"/>
  <c r="AUR46" i="26"/>
  <c r="AUQ46" i="26"/>
  <c r="AUP46" i="26"/>
  <c r="AUN46" i="26"/>
  <c r="AUM46" i="26"/>
  <c r="AUL46" i="26"/>
  <c r="AUK46" i="26"/>
  <c r="AUI46" i="26"/>
  <c r="AUH46" i="26"/>
  <c r="AUF46" i="26"/>
  <c r="AUE46" i="26"/>
  <c r="AUD46" i="26"/>
  <c r="AUC46" i="26"/>
  <c r="AUB46" i="26"/>
  <c r="AUA46" i="26"/>
  <c r="ATY46" i="26"/>
  <c r="ATX46" i="26"/>
  <c r="ATW46" i="26"/>
  <c r="ATV46" i="26"/>
  <c r="ATT46" i="26"/>
  <c r="ATS46" i="26"/>
  <c r="ATQ46" i="26"/>
  <c r="ATP46" i="26"/>
  <c r="ATO46" i="26"/>
  <c r="ATN46" i="26"/>
  <c r="ATM46" i="26"/>
  <c r="ATL46" i="26"/>
  <c r="ATJ46" i="26"/>
  <c r="ATI46" i="26"/>
  <c r="ATH46" i="26"/>
  <c r="ATG46" i="26"/>
  <c r="BVJ42" i="26"/>
  <c r="BVC42" i="26"/>
  <c r="BUU42" i="26"/>
  <c r="BUN42" i="26"/>
  <c r="BUF42" i="26"/>
  <c r="BTY42" i="26"/>
  <c r="BTQ42" i="26"/>
  <c r="BTJ42" i="26"/>
  <c r="BTB42" i="26"/>
  <c r="BSU42" i="26"/>
  <c r="BSM42" i="26"/>
  <c r="BSF42" i="26"/>
  <c r="BRX42" i="26"/>
  <c r="BRQ42" i="26"/>
  <c r="BRI42" i="26"/>
  <c r="BRB42" i="26"/>
  <c r="BQT42" i="26"/>
  <c r="BQM42" i="26"/>
  <c r="BQE42" i="26"/>
  <c r="BPX42" i="26"/>
  <c r="BPP42" i="26"/>
  <c r="BPI42" i="26"/>
  <c r="BPA42" i="26"/>
  <c r="BOT42" i="26"/>
  <c r="BOL42" i="26"/>
  <c r="BOE42" i="26"/>
  <c r="BNW42" i="26"/>
  <c r="BNP42" i="26"/>
  <c r="BNH42" i="26"/>
  <c r="BNA42" i="26"/>
  <c r="BMS42" i="26"/>
  <c r="BML42" i="26"/>
  <c r="BMD42" i="26"/>
  <c r="BLW42" i="26"/>
  <c r="BLO42" i="26"/>
  <c r="BLH42" i="26"/>
  <c r="BKZ42" i="26"/>
  <c r="BKS42" i="26"/>
  <c r="BKK42" i="26"/>
  <c r="BKD42" i="26"/>
  <c r="BJV42" i="26"/>
  <c r="BJO42" i="26"/>
  <c r="BJG42" i="26"/>
  <c r="BIZ42" i="26"/>
  <c r="BIR42" i="26"/>
  <c r="BIK42" i="26"/>
  <c r="BIC42" i="26"/>
  <c r="BHV42" i="26"/>
  <c r="BHN42" i="26"/>
  <c r="BHG42" i="26"/>
  <c r="BGY42" i="26"/>
  <c r="BGR42" i="26"/>
  <c r="BGJ42" i="26"/>
  <c r="BGC42" i="26"/>
  <c r="BFU42" i="26"/>
  <c r="BFN42" i="26"/>
  <c r="BFF42" i="26"/>
  <c r="BEY42" i="26"/>
  <c r="BEQ42" i="26"/>
  <c r="BEJ42" i="26"/>
  <c r="BEB42" i="26"/>
  <c r="BDU42" i="26"/>
  <c r="BDM42" i="26"/>
  <c r="BDF42" i="26"/>
  <c r="BCX42" i="26"/>
  <c r="BCQ42" i="26"/>
  <c r="BCI42" i="26"/>
  <c r="BCB42" i="26"/>
  <c r="BBT42" i="26"/>
  <c r="BBM42" i="26"/>
  <c r="BBE42" i="26"/>
  <c r="BAX42" i="26"/>
  <c r="BAP42" i="26"/>
  <c r="BAI42" i="26"/>
  <c r="BAA42" i="26"/>
  <c r="AZT42" i="26"/>
  <c r="AZL42" i="26"/>
  <c r="AZE42" i="26"/>
  <c r="AYW42" i="26"/>
  <c r="AYP42" i="26"/>
  <c r="AYH42" i="26"/>
  <c r="AYA42" i="26"/>
  <c r="AXS42" i="26"/>
  <c r="AXL42" i="26"/>
  <c r="AXD42" i="26"/>
  <c r="AWW42" i="26"/>
  <c r="AWO42" i="26"/>
  <c r="AWH42" i="26"/>
  <c r="AVZ42" i="26"/>
  <c r="AVS42" i="26"/>
  <c r="AVK42" i="26"/>
  <c r="AVD42" i="26"/>
  <c r="AUV42" i="26"/>
  <c r="AUO42" i="26"/>
  <c r="AUG42" i="26"/>
  <c r="ATZ42" i="26"/>
  <c r="ATR42" i="26"/>
  <c r="ATK42" i="26"/>
  <c r="BVJ41" i="26"/>
  <c r="BVC41" i="26"/>
  <c r="BUU41" i="26"/>
  <c r="BUN41" i="26"/>
  <c r="BUF41" i="26"/>
  <c r="BTY41" i="26"/>
  <c r="BTQ41" i="26"/>
  <c r="BTJ41" i="26"/>
  <c r="BTB41" i="26"/>
  <c r="BSU41" i="26"/>
  <c r="BSM41" i="26"/>
  <c r="BSF41" i="26"/>
  <c r="BRX41" i="26"/>
  <c r="BRQ41" i="26"/>
  <c r="BRI41" i="26"/>
  <c r="BRB41" i="26"/>
  <c r="BQT41" i="26"/>
  <c r="BQM41" i="26"/>
  <c r="BQE41" i="26"/>
  <c r="BPX41" i="26"/>
  <c r="BPP41" i="26"/>
  <c r="BPI41" i="26"/>
  <c r="BPA41" i="26"/>
  <c r="BOT41" i="26"/>
  <c r="BOL41" i="26"/>
  <c r="BOE41" i="26"/>
  <c r="BNW41" i="26"/>
  <c r="BNP41" i="26"/>
  <c r="BNH41" i="26"/>
  <c r="BNA41" i="26"/>
  <c r="BMS41" i="26"/>
  <c r="BML41" i="26"/>
  <c r="BMD41" i="26"/>
  <c r="BLW41" i="26"/>
  <c r="BLO41" i="26"/>
  <c r="BLH41" i="26"/>
  <c r="BKZ41" i="26"/>
  <c r="BKS41" i="26"/>
  <c r="BKK41" i="26"/>
  <c r="BKD41" i="26"/>
  <c r="BJV41" i="26"/>
  <c r="BJO41" i="26"/>
  <c r="BJG41" i="26"/>
  <c r="BIZ41" i="26"/>
  <c r="BIR41" i="26"/>
  <c r="BIK41" i="26"/>
  <c r="BIC41" i="26"/>
  <c r="BHV41" i="26"/>
  <c r="BHN41" i="26"/>
  <c r="BHG41" i="26"/>
  <c r="BGY41" i="26"/>
  <c r="BGR41" i="26"/>
  <c r="BGJ41" i="26"/>
  <c r="BGC41" i="26"/>
  <c r="BFU41" i="26"/>
  <c r="BFN41" i="26"/>
  <c r="BFF41" i="26"/>
  <c r="BEY41" i="26"/>
  <c r="BEQ41" i="26"/>
  <c r="BEJ41" i="26"/>
  <c r="BEB41" i="26"/>
  <c r="BDU41" i="26"/>
  <c r="BDM41" i="26"/>
  <c r="BDF41" i="26"/>
  <c r="BCX41" i="26"/>
  <c r="BCQ41" i="26"/>
  <c r="BCI41" i="26"/>
  <c r="BCB41" i="26"/>
  <c r="BBT41" i="26"/>
  <c r="BBM41" i="26"/>
  <c r="BBE41" i="26"/>
  <c r="BAX41" i="26"/>
  <c r="BAP41" i="26"/>
  <c r="BAI41" i="26"/>
  <c r="BAA41" i="26"/>
  <c r="AZT41" i="26"/>
  <c r="AZL41" i="26"/>
  <c r="AZE41" i="26"/>
  <c r="AYW41" i="26"/>
  <c r="AYP41" i="26"/>
  <c r="AYH41" i="26"/>
  <c r="AYA41" i="26"/>
  <c r="AXS41" i="26"/>
  <c r="AXL41" i="26"/>
  <c r="AXD41" i="26"/>
  <c r="AWW41" i="26"/>
  <c r="AWO41" i="26"/>
  <c r="AWH41" i="26"/>
  <c r="AVZ41" i="26"/>
  <c r="AVS41" i="26"/>
  <c r="AVK41" i="26"/>
  <c r="AVD41" i="26"/>
  <c r="AUV41" i="26"/>
  <c r="AUO41" i="26"/>
  <c r="AUG41" i="26"/>
  <c r="ATZ41" i="26"/>
  <c r="ATR41" i="26"/>
  <c r="ATK41" i="26"/>
  <c r="BVJ40" i="26"/>
  <c r="BVC40" i="26"/>
  <c r="BUU40" i="26"/>
  <c r="BUN40" i="26"/>
  <c r="BUF40" i="26"/>
  <c r="BTY40" i="26"/>
  <c r="BTQ40" i="26"/>
  <c r="BTJ40" i="26"/>
  <c r="BTB40" i="26"/>
  <c r="BSU40" i="26"/>
  <c r="BSM40" i="26"/>
  <c r="BSF40" i="26"/>
  <c r="BRX40" i="26"/>
  <c r="BRQ40" i="26"/>
  <c r="BRI40" i="26"/>
  <c r="BRB40" i="26"/>
  <c r="BQT40" i="26"/>
  <c r="BQM40" i="26"/>
  <c r="BQE40" i="26"/>
  <c r="BPX40" i="26"/>
  <c r="BPP40" i="26"/>
  <c r="BPI40" i="26"/>
  <c r="BPA40" i="26"/>
  <c r="BOT40" i="26"/>
  <c r="BOL40" i="26"/>
  <c r="BOE40" i="26"/>
  <c r="BNW40" i="26"/>
  <c r="BNP40" i="26"/>
  <c r="BNH40" i="26"/>
  <c r="BNA40" i="26"/>
  <c r="BMS40" i="26"/>
  <c r="BML40" i="26"/>
  <c r="BMD40" i="26"/>
  <c r="BLW40" i="26"/>
  <c r="BLO40" i="26"/>
  <c r="BLH40" i="26"/>
  <c r="BKZ40" i="26"/>
  <c r="BKS40" i="26"/>
  <c r="BKK40" i="26"/>
  <c r="BKD40" i="26"/>
  <c r="BJV40" i="26"/>
  <c r="BJO40" i="26"/>
  <c r="BJG40" i="26"/>
  <c r="BIZ40" i="26"/>
  <c r="BIR40" i="26"/>
  <c r="BIK40" i="26"/>
  <c r="BIC40" i="26"/>
  <c r="BHV40" i="26"/>
  <c r="BHN40" i="26"/>
  <c r="BHG40" i="26"/>
  <c r="BGY40" i="26"/>
  <c r="BGR40" i="26"/>
  <c r="BGJ40" i="26"/>
  <c r="BGC40" i="26"/>
  <c r="BFU40" i="26"/>
  <c r="BFN40" i="26"/>
  <c r="BFF40" i="26"/>
  <c r="BEY40" i="26"/>
  <c r="BEQ40" i="26"/>
  <c r="BEJ40" i="26"/>
  <c r="BEB40" i="26"/>
  <c r="BDU40" i="26"/>
  <c r="BDM40" i="26"/>
  <c r="BDF40" i="26"/>
  <c r="BCX40" i="26"/>
  <c r="BCQ40" i="26"/>
  <c r="BCI40" i="26"/>
  <c r="BCB40" i="26"/>
  <c r="BBT40" i="26"/>
  <c r="BBM40" i="26"/>
  <c r="BBE40" i="26"/>
  <c r="BAX40" i="26"/>
  <c r="BAP40" i="26"/>
  <c r="BAI40" i="26"/>
  <c r="BAA40" i="26"/>
  <c r="AZT40" i="26"/>
  <c r="AZL40" i="26"/>
  <c r="AZE40" i="26"/>
  <c r="AYW40" i="26"/>
  <c r="AYP40" i="26"/>
  <c r="AYH40" i="26"/>
  <c r="AYA40" i="26"/>
  <c r="AXS40" i="26"/>
  <c r="AXL40" i="26"/>
  <c r="AXD40" i="26"/>
  <c r="AWW40" i="26"/>
  <c r="AWO40" i="26"/>
  <c r="AWH40" i="26"/>
  <c r="AVZ40" i="26"/>
  <c r="AVS40" i="26"/>
  <c r="AVK40" i="26"/>
  <c r="AVD40" i="26"/>
  <c r="AUV40" i="26"/>
  <c r="AUO40" i="26"/>
  <c r="AUG40" i="26"/>
  <c r="ATZ40" i="26"/>
  <c r="ATR40" i="26"/>
  <c r="ATK40" i="26"/>
  <c r="BVJ39" i="26"/>
  <c r="BVC39" i="26"/>
  <c r="BUU39" i="26"/>
  <c r="BUN39" i="26"/>
  <c r="BUF39" i="26"/>
  <c r="BTY39" i="26"/>
  <c r="BTQ39" i="26"/>
  <c r="BTJ39" i="26"/>
  <c r="BTB39" i="26"/>
  <c r="BSU39" i="26"/>
  <c r="BSM39" i="26"/>
  <c r="BSF39" i="26"/>
  <c r="BRX39" i="26"/>
  <c r="BRQ39" i="26"/>
  <c r="BRI39" i="26"/>
  <c r="BRB39" i="26"/>
  <c r="BQT39" i="26"/>
  <c r="BQM39" i="26"/>
  <c r="BQE39" i="26"/>
  <c r="BPX39" i="26"/>
  <c r="BPP39" i="26"/>
  <c r="BPI39" i="26"/>
  <c r="BPA39" i="26"/>
  <c r="BOT39" i="26"/>
  <c r="BOL39" i="26"/>
  <c r="BOE39" i="26"/>
  <c r="BNW39" i="26"/>
  <c r="BNP39" i="26"/>
  <c r="BNH39" i="26"/>
  <c r="BNA39" i="26"/>
  <c r="BMS39" i="26"/>
  <c r="BML39" i="26"/>
  <c r="BMD39" i="26"/>
  <c r="BLW39" i="26"/>
  <c r="BLO39" i="26"/>
  <c r="BLH39" i="26"/>
  <c r="BKZ39" i="26"/>
  <c r="BKS39" i="26"/>
  <c r="BKK39" i="26"/>
  <c r="BKD39" i="26"/>
  <c r="BJV39" i="26"/>
  <c r="BJO39" i="26"/>
  <c r="BJG39" i="26"/>
  <c r="BIZ39" i="26"/>
  <c r="BIR39" i="26"/>
  <c r="BIK39" i="26"/>
  <c r="BIC39" i="26"/>
  <c r="BHV39" i="26"/>
  <c r="BHN39" i="26"/>
  <c r="BHG39" i="26"/>
  <c r="BGY39" i="26"/>
  <c r="BGR39" i="26"/>
  <c r="BGJ39" i="26"/>
  <c r="BGC39" i="26"/>
  <c r="BFU39" i="26"/>
  <c r="BFN39" i="26"/>
  <c r="BFF39" i="26"/>
  <c r="BEY39" i="26"/>
  <c r="BEQ39" i="26"/>
  <c r="BEJ39" i="26"/>
  <c r="BEB39" i="26"/>
  <c r="BDU39" i="26"/>
  <c r="BDM39" i="26"/>
  <c r="BDF39" i="26"/>
  <c r="BCX39" i="26"/>
  <c r="BCQ39" i="26"/>
  <c r="BCI39" i="26"/>
  <c r="BCB39" i="26"/>
  <c r="BBT39" i="26"/>
  <c r="BBM39" i="26"/>
  <c r="BBE39" i="26"/>
  <c r="BAX39" i="26"/>
  <c r="BAP39" i="26"/>
  <c r="BAI39" i="26"/>
  <c r="BAA39" i="26"/>
  <c r="AZT39" i="26"/>
  <c r="AZL39" i="26"/>
  <c r="AZE39" i="26"/>
  <c r="AYW39" i="26"/>
  <c r="AYP39" i="26"/>
  <c r="AYH39" i="26"/>
  <c r="AYA39" i="26"/>
  <c r="AXS39" i="26"/>
  <c r="AXL39" i="26"/>
  <c r="AXD39" i="26"/>
  <c r="AWW39" i="26"/>
  <c r="AWO39" i="26"/>
  <c r="AWH39" i="26"/>
  <c r="AVZ39" i="26"/>
  <c r="AVS39" i="26"/>
  <c r="AVK39" i="26"/>
  <c r="AVD39" i="26"/>
  <c r="AUV39" i="26"/>
  <c r="AUO39" i="26"/>
  <c r="AUG39" i="26"/>
  <c r="ATZ39" i="26"/>
  <c r="ATR39" i="26"/>
  <c r="ATK39" i="26"/>
  <c r="BVJ38" i="26"/>
  <c r="BVC38" i="26"/>
  <c r="BUU38" i="26"/>
  <c r="BUN38" i="26"/>
  <c r="BUF38" i="26"/>
  <c r="BTY38" i="26"/>
  <c r="BTQ38" i="26"/>
  <c r="BTJ38" i="26"/>
  <c r="BTB38" i="26"/>
  <c r="BSU38" i="26"/>
  <c r="BSM38" i="26"/>
  <c r="BSF38" i="26"/>
  <c r="BRX38" i="26"/>
  <c r="BRQ38" i="26"/>
  <c r="BRI38" i="26"/>
  <c r="BRB38" i="26"/>
  <c r="BQT38" i="26"/>
  <c r="BQM38" i="26"/>
  <c r="BQE38" i="26"/>
  <c r="BPX38" i="26"/>
  <c r="BPP38" i="26"/>
  <c r="BPI38" i="26"/>
  <c r="BPA38" i="26"/>
  <c r="BOT38" i="26"/>
  <c r="BOL38" i="26"/>
  <c r="BOE38" i="26"/>
  <c r="BNW38" i="26"/>
  <c r="BNP38" i="26"/>
  <c r="BNH38" i="26"/>
  <c r="BNA38" i="26"/>
  <c r="BMS38" i="26"/>
  <c r="BML38" i="26"/>
  <c r="BMD38" i="26"/>
  <c r="BLW38" i="26"/>
  <c r="BLO38" i="26"/>
  <c r="BLH38" i="26"/>
  <c r="BKZ38" i="26"/>
  <c r="BKS38" i="26"/>
  <c r="BKK38" i="26"/>
  <c r="BKD38" i="26"/>
  <c r="BJV38" i="26"/>
  <c r="BJO38" i="26"/>
  <c r="BJG38" i="26"/>
  <c r="BIZ38" i="26"/>
  <c r="BIR38" i="26"/>
  <c r="BIK38" i="26"/>
  <c r="BIC38" i="26"/>
  <c r="BHV38" i="26"/>
  <c r="BHN38" i="26"/>
  <c r="BHG38" i="26"/>
  <c r="BGY38" i="26"/>
  <c r="BGR38" i="26"/>
  <c r="BGJ38" i="26"/>
  <c r="BGC38" i="26"/>
  <c r="BFU38" i="26"/>
  <c r="BFN38" i="26"/>
  <c r="BFF38" i="26"/>
  <c r="BEY38" i="26"/>
  <c r="BEQ38" i="26"/>
  <c r="BEJ38" i="26"/>
  <c r="BEB38" i="26"/>
  <c r="BDU38" i="26"/>
  <c r="BDM38" i="26"/>
  <c r="BDF38" i="26"/>
  <c r="BCX38" i="26"/>
  <c r="BCQ38" i="26"/>
  <c r="BCI38" i="26"/>
  <c r="BCB38" i="26"/>
  <c r="BBT38" i="26"/>
  <c r="BBM38" i="26"/>
  <c r="BBE38" i="26"/>
  <c r="BAX38" i="26"/>
  <c r="BAP38" i="26"/>
  <c r="BAI38" i="26"/>
  <c r="BAA38" i="26"/>
  <c r="AZT38" i="26"/>
  <c r="AZL38" i="26"/>
  <c r="AZE38" i="26"/>
  <c r="AYW38" i="26"/>
  <c r="AYP38" i="26"/>
  <c r="AYH38" i="26"/>
  <c r="AYA38" i="26"/>
  <c r="AXS38" i="26"/>
  <c r="AXL38" i="26"/>
  <c r="AXD38" i="26"/>
  <c r="AWW38" i="26"/>
  <c r="AWO38" i="26"/>
  <c r="AWH38" i="26"/>
  <c r="AVZ38" i="26"/>
  <c r="AVS38" i="26"/>
  <c r="AVK38" i="26"/>
  <c r="AVD38" i="26"/>
  <c r="AUV38" i="26"/>
  <c r="AUO38" i="26"/>
  <c r="AUG38" i="26"/>
  <c r="ATZ38" i="26"/>
  <c r="ATR38" i="26"/>
  <c r="ATK38" i="26"/>
  <c r="BVJ37" i="26"/>
  <c r="BVC37" i="26"/>
  <c r="BUU37" i="26"/>
  <c r="BUN37" i="26"/>
  <c r="BUF37" i="26"/>
  <c r="BTY37" i="26"/>
  <c r="BTQ37" i="26"/>
  <c r="BTJ37" i="26"/>
  <c r="BTB37" i="26"/>
  <c r="BSU37" i="26"/>
  <c r="BSM37" i="26"/>
  <c r="BSF37" i="26"/>
  <c r="BRX37" i="26"/>
  <c r="BRQ37" i="26"/>
  <c r="BRI37" i="26"/>
  <c r="BRB37" i="26"/>
  <c r="BQT37" i="26"/>
  <c r="BQM37" i="26"/>
  <c r="BQE37" i="26"/>
  <c r="BPX37" i="26"/>
  <c r="BPP37" i="26"/>
  <c r="BPI37" i="26"/>
  <c r="BPA37" i="26"/>
  <c r="BOT37" i="26"/>
  <c r="BOL37" i="26"/>
  <c r="BOE37" i="26"/>
  <c r="BNW37" i="26"/>
  <c r="BNP37" i="26"/>
  <c r="BNH37" i="26"/>
  <c r="BNA37" i="26"/>
  <c r="BMS37" i="26"/>
  <c r="BML37" i="26"/>
  <c r="BMD37" i="26"/>
  <c r="BLW37" i="26"/>
  <c r="BLO37" i="26"/>
  <c r="BLH37" i="26"/>
  <c r="BKZ37" i="26"/>
  <c r="BKS37" i="26"/>
  <c r="BKK37" i="26"/>
  <c r="BKD37" i="26"/>
  <c r="BJV37" i="26"/>
  <c r="BJO37" i="26"/>
  <c r="BJG37" i="26"/>
  <c r="BIZ37" i="26"/>
  <c r="BIR37" i="26"/>
  <c r="BIK37" i="26"/>
  <c r="BIC37" i="26"/>
  <c r="BHV37" i="26"/>
  <c r="BHN37" i="26"/>
  <c r="BHG37" i="26"/>
  <c r="BGY37" i="26"/>
  <c r="BGR37" i="26"/>
  <c r="BGJ37" i="26"/>
  <c r="BGC37" i="26"/>
  <c r="BFU37" i="26"/>
  <c r="BFN37" i="26"/>
  <c r="BFF37" i="26"/>
  <c r="BEY37" i="26"/>
  <c r="BEQ37" i="26"/>
  <c r="BEJ37" i="26"/>
  <c r="BEB37" i="26"/>
  <c r="BDU37" i="26"/>
  <c r="BDM37" i="26"/>
  <c r="BDF37" i="26"/>
  <c r="BCX37" i="26"/>
  <c r="BCQ37" i="26"/>
  <c r="BCI37" i="26"/>
  <c r="BCB37" i="26"/>
  <c r="BBT37" i="26"/>
  <c r="BBM37" i="26"/>
  <c r="BBE37" i="26"/>
  <c r="BAX37" i="26"/>
  <c r="BAP37" i="26"/>
  <c r="BAI37" i="26"/>
  <c r="BAA37" i="26"/>
  <c r="AZT37" i="26"/>
  <c r="AZL37" i="26"/>
  <c r="AZE37" i="26"/>
  <c r="AYW37" i="26"/>
  <c r="AYP37" i="26"/>
  <c r="AYH37" i="26"/>
  <c r="AYA37" i="26"/>
  <c r="AXS37" i="26"/>
  <c r="AXL37" i="26"/>
  <c r="AXD37" i="26"/>
  <c r="AWW37" i="26"/>
  <c r="AWO37" i="26"/>
  <c r="AWH37" i="26"/>
  <c r="AVZ37" i="26"/>
  <c r="AVS37" i="26"/>
  <c r="AVK37" i="26"/>
  <c r="AVD37" i="26"/>
  <c r="AUV37" i="26"/>
  <c r="AUO37" i="26"/>
  <c r="AUG37" i="26"/>
  <c r="ATZ37" i="26"/>
  <c r="ATR37" i="26"/>
  <c r="ATK37" i="26"/>
  <c r="BVL36" i="26"/>
  <c r="BVK36" i="26"/>
  <c r="BVI36" i="26"/>
  <c r="BVH36" i="26"/>
  <c r="BVG36" i="26"/>
  <c r="BVF36" i="26"/>
  <c r="BVE36" i="26"/>
  <c r="BVD36" i="26"/>
  <c r="BVB36" i="26"/>
  <c r="BVA36" i="26"/>
  <c r="BUZ36" i="26"/>
  <c r="BUY36" i="26"/>
  <c r="BUW36" i="26"/>
  <c r="BUV36" i="26"/>
  <c r="BUT36" i="26"/>
  <c r="BUS36" i="26"/>
  <c r="BUR36" i="26"/>
  <c r="BUQ36" i="26"/>
  <c r="BUP36" i="26"/>
  <c r="BUO36" i="26"/>
  <c r="BUM36" i="26"/>
  <c r="BUL36" i="26"/>
  <c r="BUK36" i="26"/>
  <c r="BUJ36" i="26"/>
  <c r="BUH36" i="26"/>
  <c r="BUG36" i="26"/>
  <c r="BUE36" i="26"/>
  <c r="BUD36" i="26"/>
  <c r="BUC36" i="26"/>
  <c r="BUB36" i="26"/>
  <c r="BUA36" i="26"/>
  <c r="BTZ36" i="26"/>
  <c r="BTX36" i="26"/>
  <c r="BTW36" i="26"/>
  <c r="BTV36" i="26"/>
  <c r="BTU36" i="26"/>
  <c r="BTS36" i="26"/>
  <c r="BTR36" i="26"/>
  <c r="BTP36" i="26"/>
  <c r="BTO36" i="26"/>
  <c r="BTN36" i="26"/>
  <c r="BTM36" i="26"/>
  <c r="BTL36" i="26"/>
  <c r="BTK36" i="26"/>
  <c r="BTI36" i="26"/>
  <c r="BTH36" i="26"/>
  <c r="BTG36" i="26"/>
  <c r="BTF36" i="26"/>
  <c r="BTD36" i="26"/>
  <c r="BTC36" i="26"/>
  <c r="BTA36" i="26"/>
  <c r="BSZ36" i="26"/>
  <c r="BSY36" i="26"/>
  <c r="BSX36" i="26"/>
  <c r="BSW36" i="26"/>
  <c r="BSV36" i="26"/>
  <c r="BST36" i="26"/>
  <c r="BSS36" i="26"/>
  <c r="BSR36" i="26"/>
  <c r="BSQ36" i="26"/>
  <c r="BSO36" i="26"/>
  <c r="BSN36" i="26"/>
  <c r="BSL36" i="26"/>
  <c r="BSK36" i="26"/>
  <c r="BSJ36" i="26"/>
  <c r="BSI36" i="26"/>
  <c r="BSH36" i="26"/>
  <c r="BSG36" i="26"/>
  <c r="BSE36" i="26"/>
  <c r="BSD36" i="26"/>
  <c r="BSC36" i="26"/>
  <c r="BSB36" i="26"/>
  <c r="BRZ36" i="26"/>
  <c r="BRY36" i="26"/>
  <c r="BRW36" i="26"/>
  <c r="BRV36" i="26"/>
  <c r="BRU36" i="26"/>
  <c r="BRT36" i="26"/>
  <c r="BRS36" i="26"/>
  <c r="BRR36" i="26"/>
  <c r="BRP36" i="26"/>
  <c r="BRO36" i="26"/>
  <c r="BRN36" i="26"/>
  <c r="BRM36" i="26"/>
  <c r="BRK36" i="26"/>
  <c r="BRJ36" i="26"/>
  <c r="BRH36" i="26"/>
  <c r="BRG36" i="26"/>
  <c r="BRF36" i="26"/>
  <c r="BRE36" i="26"/>
  <c r="BRD36" i="26"/>
  <c r="BRC36" i="26"/>
  <c r="BRA36" i="26"/>
  <c r="BQZ36" i="26"/>
  <c r="BQY36" i="26"/>
  <c r="BQX36" i="26"/>
  <c r="BQV36" i="26"/>
  <c r="BQU36" i="26"/>
  <c r="BQS36" i="26"/>
  <c r="BQR36" i="26"/>
  <c r="BQQ36" i="26"/>
  <c r="BQP36" i="26"/>
  <c r="BQO36" i="26"/>
  <c r="BQN36" i="26"/>
  <c r="BQL36" i="26"/>
  <c r="BQK36" i="26"/>
  <c r="BQJ36" i="26"/>
  <c r="BQI36" i="26"/>
  <c r="BQG36" i="26"/>
  <c r="BQF36" i="26"/>
  <c r="BQD36" i="26"/>
  <c r="BQC36" i="26"/>
  <c r="BQB36" i="26"/>
  <c r="BQA36" i="26"/>
  <c r="BPZ36" i="26"/>
  <c r="BPY36" i="26"/>
  <c r="BPW36" i="26"/>
  <c r="BPV36" i="26"/>
  <c r="BPU36" i="26"/>
  <c r="BPT36" i="26"/>
  <c r="BPR36" i="26"/>
  <c r="BPQ36" i="26"/>
  <c r="BPO36" i="26"/>
  <c r="BPN36" i="26"/>
  <c r="BPM36" i="26"/>
  <c r="BPL36" i="26"/>
  <c r="BPK36" i="26"/>
  <c r="BPJ36" i="26"/>
  <c r="BPH36" i="26"/>
  <c r="BPG36" i="26"/>
  <c r="BPF36" i="26"/>
  <c r="BPE36" i="26"/>
  <c r="BPC36" i="26"/>
  <c r="BPB36" i="26"/>
  <c r="BOZ36" i="26"/>
  <c r="BOY36" i="26"/>
  <c r="BOX36" i="26"/>
  <c r="BOW36" i="26"/>
  <c r="BOV36" i="26"/>
  <c r="BOU36" i="26"/>
  <c r="BOS36" i="26"/>
  <c r="BOR36" i="26"/>
  <c r="BOQ36" i="26"/>
  <c r="BOP36" i="26"/>
  <c r="BON36" i="26"/>
  <c r="BOM36" i="26"/>
  <c r="BOK36" i="26"/>
  <c r="BOJ36" i="26"/>
  <c r="BOI36" i="26"/>
  <c r="BOH36" i="26"/>
  <c r="BOG36" i="26"/>
  <c r="BOF36" i="26"/>
  <c r="BOD36" i="26"/>
  <c r="BOC36" i="26"/>
  <c r="BOB36" i="26"/>
  <c r="BOA36" i="26"/>
  <c r="BNY36" i="26"/>
  <c r="BNX36" i="26"/>
  <c r="BNV36" i="26"/>
  <c r="BNU36" i="26"/>
  <c r="BNT36" i="26"/>
  <c r="BNS36" i="26"/>
  <c r="BNR36" i="26"/>
  <c r="BNQ36" i="26"/>
  <c r="BNO36" i="26"/>
  <c r="BNN36" i="26"/>
  <c r="BNM36" i="26"/>
  <c r="BNL36" i="26"/>
  <c r="BNJ36" i="26"/>
  <c r="BNI36" i="26"/>
  <c r="BNG36" i="26"/>
  <c r="BNF36" i="26"/>
  <c r="BNE36" i="26"/>
  <c r="BND36" i="26"/>
  <c r="BNC36" i="26"/>
  <c r="BNB36" i="26"/>
  <c r="BMZ36" i="26"/>
  <c r="BMY36" i="26"/>
  <c r="BMX36" i="26"/>
  <c r="BMW36" i="26"/>
  <c r="BMU36" i="26"/>
  <c r="BMT36" i="26"/>
  <c r="BMR36" i="26"/>
  <c r="BMQ36" i="26"/>
  <c r="BMP36" i="26"/>
  <c r="BMO36" i="26"/>
  <c r="BMN36" i="26"/>
  <c r="BMM36" i="26"/>
  <c r="BMK36" i="26"/>
  <c r="BMJ36" i="26"/>
  <c r="BMI36" i="26"/>
  <c r="BMH36" i="26"/>
  <c r="BMF36" i="26"/>
  <c r="BME36" i="26"/>
  <c r="BMC36" i="26"/>
  <c r="BMB36" i="26"/>
  <c r="BMA36" i="26"/>
  <c r="BLZ36" i="26"/>
  <c r="BLY36" i="26"/>
  <c r="BLX36" i="26"/>
  <c r="BLV36" i="26"/>
  <c r="BLU36" i="26"/>
  <c r="BLT36" i="26"/>
  <c r="BLS36" i="26"/>
  <c r="BLQ36" i="26"/>
  <c r="BLP36" i="26"/>
  <c r="BLN36" i="26"/>
  <c r="BLM36" i="26"/>
  <c r="BLL36" i="26"/>
  <c r="BLK36" i="26"/>
  <c r="BLJ36" i="26"/>
  <c r="BLI36" i="26"/>
  <c r="BLG36" i="26"/>
  <c r="BLF36" i="26"/>
  <c r="BLE36" i="26"/>
  <c r="BLD36" i="26"/>
  <c r="BLB36" i="26"/>
  <c r="BLA36" i="26"/>
  <c r="BKY36" i="26"/>
  <c r="BKX36" i="26"/>
  <c r="BKW36" i="26"/>
  <c r="BKV36" i="26"/>
  <c r="BKU36" i="26"/>
  <c r="BKT36" i="26"/>
  <c r="BKR36" i="26"/>
  <c r="BKQ36" i="26"/>
  <c r="BKP36" i="26"/>
  <c r="BKO36" i="26"/>
  <c r="BKM36" i="26"/>
  <c r="BKL36" i="26"/>
  <c r="BKJ36" i="26"/>
  <c r="BKI36" i="26"/>
  <c r="BKH36" i="26"/>
  <c r="BKG36" i="26"/>
  <c r="BKF36" i="26"/>
  <c r="BKE36" i="26"/>
  <c r="BKC36" i="26"/>
  <c r="BKB36" i="26"/>
  <c r="BKA36" i="26"/>
  <c r="BJZ36" i="26"/>
  <c r="BJX36" i="26"/>
  <c r="BJW36" i="26"/>
  <c r="BJU36" i="26"/>
  <c r="BJT36" i="26"/>
  <c r="BJS36" i="26"/>
  <c r="BJR36" i="26"/>
  <c r="BJQ36" i="26"/>
  <c r="BJP36" i="26"/>
  <c r="BJN36" i="26"/>
  <c r="BJM36" i="26"/>
  <c r="BJL36" i="26"/>
  <c r="BJK36" i="26"/>
  <c r="BJI36" i="26"/>
  <c r="BJH36" i="26"/>
  <c r="BJF36" i="26"/>
  <c r="BJE36" i="26"/>
  <c r="BJD36" i="26"/>
  <c r="BJC36" i="26"/>
  <c r="BJB36" i="26"/>
  <c r="BJA36" i="26"/>
  <c r="BIY36" i="26"/>
  <c r="BIX36" i="26"/>
  <c r="BIW36" i="26"/>
  <c r="BIV36" i="26"/>
  <c r="BIT36" i="26"/>
  <c r="BIS36" i="26"/>
  <c r="BIQ36" i="26"/>
  <c r="BIP36" i="26"/>
  <c r="BIO36" i="26"/>
  <c r="BIN36" i="26"/>
  <c r="BIM36" i="26"/>
  <c r="BIL36" i="26"/>
  <c r="BIJ36" i="26"/>
  <c r="BII36" i="26"/>
  <c r="BIH36" i="26"/>
  <c r="BIG36" i="26"/>
  <c r="BIE36" i="26"/>
  <c r="BID36" i="26"/>
  <c r="BIB36" i="26"/>
  <c r="BIA36" i="26"/>
  <c r="BHZ36" i="26"/>
  <c r="BHY36" i="26"/>
  <c r="BHX36" i="26"/>
  <c r="BHW36" i="26"/>
  <c r="BHU36" i="26"/>
  <c r="BHT36" i="26"/>
  <c r="BHS36" i="26"/>
  <c r="BHR36" i="26"/>
  <c r="BHP36" i="26"/>
  <c r="BHO36" i="26"/>
  <c r="BHM36" i="26"/>
  <c r="BHL36" i="26"/>
  <c r="BHK36" i="26"/>
  <c r="BHJ36" i="26"/>
  <c r="BHI36" i="26"/>
  <c r="BHH36" i="26"/>
  <c r="BHF36" i="26"/>
  <c r="BHE36" i="26"/>
  <c r="BHD36" i="26"/>
  <c r="BHC36" i="26"/>
  <c r="BHA36" i="26"/>
  <c r="BGZ36" i="26"/>
  <c r="BGX36" i="26"/>
  <c r="BGW36" i="26"/>
  <c r="BGV36" i="26"/>
  <c r="BGU36" i="26"/>
  <c r="BGT36" i="26"/>
  <c r="BGS36" i="26"/>
  <c r="BGQ36" i="26"/>
  <c r="BGP36" i="26"/>
  <c r="BGO36" i="26"/>
  <c r="BGN36" i="26"/>
  <c r="BGL36" i="26"/>
  <c r="BGK36" i="26"/>
  <c r="BGI36" i="26"/>
  <c r="BGH36" i="26"/>
  <c r="BGG36" i="26"/>
  <c r="BGF36" i="26"/>
  <c r="BGE36" i="26"/>
  <c r="BGD36" i="26"/>
  <c r="BGB36" i="26"/>
  <c r="BGA36" i="26"/>
  <c r="BFZ36" i="26"/>
  <c r="BFY36" i="26"/>
  <c r="BFW36" i="26"/>
  <c r="BFV36" i="26"/>
  <c r="BFT36" i="26"/>
  <c r="BFS36" i="26"/>
  <c r="BFR36" i="26"/>
  <c r="BFQ36" i="26"/>
  <c r="BFP36" i="26"/>
  <c r="BFO36" i="26"/>
  <c r="BFM36" i="26"/>
  <c r="BFL36" i="26"/>
  <c r="BFK36" i="26"/>
  <c r="BFJ36" i="26"/>
  <c r="BFH36" i="26"/>
  <c r="BFG36" i="26"/>
  <c r="BFE36" i="26"/>
  <c r="BFD36" i="26"/>
  <c r="BFC36" i="26"/>
  <c r="BFB36" i="26"/>
  <c r="BFA36" i="26"/>
  <c r="BEZ36" i="26"/>
  <c r="BEX36" i="26"/>
  <c r="BEW36" i="26"/>
  <c r="BEV36" i="26"/>
  <c r="BEU36" i="26"/>
  <c r="BES36" i="26"/>
  <c r="BER36" i="26"/>
  <c r="BEP36" i="26"/>
  <c r="BEO36" i="26"/>
  <c r="BEN36" i="26"/>
  <c r="BEM36" i="26"/>
  <c r="BEL36" i="26"/>
  <c r="BEK36" i="26"/>
  <c r="BEI36" i="26"/>
  <c r="BEH36" i="26"/>
  <c r="BEG36" i="26"/>
  <c r="BEF36" i="26"/>
  <c r="BED36" i="26"/>
  <c r="BEC36" i="26"/>
  <c r="BEA36" i="26"/>
  <c r="BDZ36" i="26"/>
  <c r="BDY36" i="26"/>
  <c r="BDX36" i="26"/>
  <c r="BDW36" i="26"/>
  <c r="BDV36" i="26"/>
  <c r="BDT36" i="26"/>
  <c r="BDS36" i="26"/>
  <c r="BDR36" i="26"/>
  <c r="BDQ36" i="26"/>
  <c r="BDO36" i="26"/>
  <c r="BDN36" i="26"/>
  <c r="BDL36" i="26"/>
  <c r="BDK36" i="26"/>
  <c r="BDJ36" i="26"/>
  <c r="BDI36" i="26"/>
  <c r="BDH36" i="26"/>
  <c r="BDG36" i="26"/>
  <c r="BDE36" i="26"/>
  <c r="BDD36" i="26"/>
  <c r="BDC36" i="26"/>
  <c r="BDB36" i="26"/>
  <c r="BCZ36" i="26"/>
  <c r="BCY36" i="26"/>
  <c r="BCW36" i="26"/>
  <c r="BCV36" i="26"/>
  <c r="BCU36" i="26"/>
  <c r="BCT36" i="26"/>
  <c r="BCS36" i="26"/>
  <c r="BCR36" i="26"/>
  <c r="BCP36" i="26"/>
  <c r="BCO36" i="26"/>
  <c r="BCN36" i="26"/>
  <c r="BCM36" i="26"/>
  <c r="BCK36" i="26"/>
  <c r="BCJ36" i="26"/>
  <c r="BCH36" i="26"/>
  <c r="BCG36" i="26"/>
  <c r="BCF36" i="26"/>
  <c r="BCE36" i="26"/>
  <c r="BCD36" i="26"/>
  <c r="BCC36" i="26"/>
  <c r="BCA36" i="26"/>
  <c r="BBZ36" i="26"/>
  <c r="BBY36" i="26"/>
  <c r="BBX36" i="26"/>
  <c r="BBV36" i="26"/>
  <c r="BBU36" i="26"/>
  <c r="BBS36" i="26"/>
  <c r="BBR36" i="26"/>
  <c r="BBQ36" i="26"/>
  <c r="BBP36" i="26"/>
  <c r="BBO36" i="26"/>
  <c r="BBN36" i="26"/>
  <c r="BBL36" i="26"/>
  <c r="BBK36" i="26"/>
  <c r="BBJ36" i="26"/>
  <c r="BBI36" i="26"/>
  <c r="BBG36" i="26"/>
  <c r="BBF36" i="26"/>
  <c r="BBD36" i="26"/>
  <c r="BBC36" i="26"/>
  <c r="BBB36" i="26"/>
  <c r="BBA36" i="26"/>
  <c r="BAZ36" i="26"/>
  <c r="BAY36" i="26"/>
  <c r="BAW36" i="26"/>
  <c r="BAV36" i="26"/>
  <c r="BAU36" i="26"/>
  <c r="BAT36" i="26"/>
  <c r="BAR36" i="26"/>
  <c r="BAQ36" i="26"/>
  <c r="BAO36" i="26"/>
  <c r="BAN36" i="26"/>
  <c r="BAM36" i="26"/>
  <c r="BAL36" i="26"/>
  <c r="BAK36" i="26"/>
  <c r="BAJ36" i="26"/>
  <c r="BAH36" i="26"/>
  <c r="BAG36" i="26"/>
  <c r="BAF36" i="26"/>
  <c r="BAE36" i="26"/>
  <c r="BAC36" i="26"/>
  <c r="BAB36" i="26"/>
  <c r="AZZ36" i="26"/>
  <c r="AZY36" i="26"/>
  <c r="AZX36" i="26"/>
  <c r="AZW36" i="26"/>
  <c r="AZV36" i="26"/>
  <c r="AZU36" i="26"/>
  <c r="AZS36" i="26"/>
  <c r="AZR36" i="26"/>
  <c r="AZQ36" i="26"/>
  <c r="AZP36" i="26"/>
  <c r="AZN36" i="26"/>
  <c r="AZM36" i="26"/>
  <c r="AZK36" i="26"/>
  <c r="AZJ36" i="26"/>
  <c r="AZI36" i="26"/>
  <c r="AZH36" i="26"/>
  <c r="AZG36" i="26"/>
  <c r="AZF36" i="26"/>
  <c r="AZD36" i="26"/>
  <c r="AZC36" i="26"/>
  <c r="AZB36" i="26"/>
  <c r="AZA36" i="26"/>
  <c r="AYY36" i="26"/>
  <c r="AYX36" i="26"/>
  <c r="AYV36" i="26"/>
  <c r="AYU36" i="26"/>
  <c r="AYT36" i="26"/>
  <c r="AYS36" i="26"/>
  <c r="AYR36" i="26"/>
  <c r="AYQ36" i="26"/>
  <c r="AYO36" i="26"/>
  <c r="AYN36" i="26"/>
  <c r="AYM36" i="26"/>
  <c r="AYL36" i="26"/>
  <c r="AYJ36" i="26"/>
  <c r="AYI36" i="26"/>
  <c r="AYG36" i="26"/>
  <c r="AYF36" i="26"/>
  <c r="AYE36" i="26"/>
  <c r="AYD36" i="26"/>
  <c r="AYC36" i="26"/>
  <c r="AYB36" i="26"/>
  <c r="AXZ36" i="26"/>
  <c r="AXY36" i="26"/>
  <c r="AXX36" i="26"/>
  <c r="AXW36" i="26"/>
  <c r="AXU36" i="26"/>
  <c r="AXT36" i="26"/>
  <c r="AXR36" i="26"/>
  <c r="AXQ36" i="26"/>
  <c r="AXP36" i="26"/>
  <c r="AXO36" i="26"/>
  <c r="AXN36" i="26"/>
  <c r="AXM36" i="26"/>
  <c r="AXK36" i="26"/>
  <c r="AXJ36" i="26"/>
  <c r="AXI36" i="26"/>
  <c r="AXH36" i="26"/>
  <c r="AXF36" i="26"/>
  <c r="AXE36" i="26"/>
  <c r="AXC36" i="26"/>
  <c r="AXB36" i="26"/>
  <c r="AXA36" i="26"/>
  <c r="AWZ36" i="26"/>
  <c r="AWY36" i="26"/>
  <c r="AWX36" i="26"/>
  <c r="AWV36" i="26"/>
  <c r="AWU36" i="26"/>
  <c r="AWT36" i="26"/>
  <c r="AWS36" i="26"/>
  <c r="AWQ36" i="26"/>
  <c r="AWP36" i="26"/>
  <c r="AWN36" i="26"/>
  <c r="AWM36" i="26"/>
  <c r="AWL36" i="26"/>
  <c r="AWK36" i="26"/>
  <c r="AWJ36" i="26"/>
  <c r="AWI36" i="26"/>
  <c r="AWG36" i="26"/>
  <c r="AWF36" i="26"/>
  <c r="AWE36" i="26"/>
  <c r="AWD36" i="26"/>
  <c r="AWB36" i="26"/>
  <c r="AWA36" i="26"/>
  <c r="AVY36" i="26"/>
  <c r="AVX36" i="26"/>
  <c r="AVW36" i="26"/>
  <c r="AVV36" i="26"/>
  <c r="AVU36" i="26"/>
  <c r="AVT36" i="26"/>
  <c r="AVR36" i="26"/>
  <c r="AVQ36" i="26"/>
  <c r="AVP36" i="26"/>
  <c r="AVO36" i="26"/>
  <c r="AVM36" i="26"/>
  <c r="AVL36" i="26"/>
  <c r="AVJ36" i="26"/>
  <c r="AVI36" i="26"/>
  <c r="AVH36" i="26"/>
  <c r="AVG36" i="26"/>
  <c r="AVF36" i="26"/>
  <c r="AVE36" i="26"/>
  <c r="AVC36" i="26"/>
  <c r="AVB36" i="26"/>
  <c r="AVA36" i="26"/>
  <c r="AUZ36" i="26"/>
  <c r="AUX36" i="26"/>
  <c r="AUW36" i="26"/>
  <c r="AUU36" i="26"/>
  <c r="AUT36" i="26"/>
  <c r="AUS36" i="26"/>
  <c r="AUR36" i="26"/>
  <c r="AUQ36" i="26"/>
  <c r="AUP36" i="26"/>
  <c r="AUN36" i="26"/>
  <c r="AUM36" i="26"/>
  <c r="AUL36" i="26"/>
  <c r="AUK36" i="26"/>
  <c r="AUI36" i="26"/>
  <c r="AUH36" i="26"/>
  <c r="AUF36" i="26"/>
  <c r="AUE36" i="26"/>
  <c r="AUD36" i="26"/>
  <c r="AUC36" i="26"/>
  <c r="AUB36" i="26"/>
  <c r="AUA36" i="26"/>
  <c r="ATY36" i="26"/>
  <c r="ATX36" i="26"/>
  <c r="ATW36" i="26"/>
  <c r="ATV36" i="26"/>
  <c r="ATT36" i="26"/>
  <c r="ATS36" i="26"/>
  <c r="ATQ36" i="26"/>
  <c r="ATP36" i="26"/>
  <c r="ATO36" i="26"/>
  <c r="ATN36" i="26"/>
  <c r="ATM36" i="26"/>
  <c r="ATL36" i="26"/>
  <c r="ATJ36" i="26"/>
  <c r="ATI36" i="26"/>
  <c r="ATH36" i="26"/>
  <c r="ATG36" i="26"/>
  <c r="BVJ35" i="26"/>
  <c r="BVC35" i="26"/>
  <c r="BUU35" i="26"/>
  <c r="BUN35" i="26"/>
  <c r="BUF35" i="26"/>
  <c r="BTY35" i="26"/>
  <c r="BTQ35" i="26"/>
  <c r="BTJ35" i="26"/>
  <c r="BTB35" i="26"/>
  <c r="BSU35" i="26"/>
  <c r="BSM35" i="26"/>
  <c r="BSF35" i="26"/>
  <c r="BRX35" i="26"/>
  <c r="BRQ35" i="26"/>
  <c r="BRI35" i="26"/>
  <c r="BRB35" i="26"/>
  <c r="BQT35" i="26"/>
  <c r="BQM35" i="26"/>
  <c r="BQE35" i="26"/>
  <c r="BPX35" i="26"/>
  <c r="BPP35" i="26"/>
  <c r="BPI35" i="26"/>
  <c r="BPA35" i="26"/>
  <c r="BOT35" i="26"/>
  <c r="BOL35" i="26"/>
  <c r="BOE35" i="26"/>
  <c r="BNW35" i="26"/>
  <c r="BNP35" i="26"/>
  <c r="BNH35" i="26"/>
  <c r="BNA35" i="26"/>
  <c r="BMS35" i="26"/>
  <c r="BML35" i="26"/>
  <c r="BMD35" i="26"/>
  <c r="BLW35" i="26"/>
  <c r="BLO35" i="26"/>
  <c r="BLH35" i="26"/>
  <c r="BKZ35" i="26"/>
  <c r="BKS35" i="26"/>
  <c r="BKK35" i="26"/>
  <c r="BKD35" i="26"/>
  <c r="BJV35" i="26"/>
  <c r="BJO35" i="26"/>
  <c r="BJG35" i="26"/>
  <c r="BIZ35" i="26"/>
  <c r="BIR35" i="26"/>
  <c r="BIK35" i="26"/>
  <c r="BIC35" i="26"/>
  <c r="BHV35" i="26"/>
  <c r="BHN35" i="26"/>
  <c r="BHG35" i="26"/>
  <c r="BGY35" i="26"/>
  <c r="BGR35" i="26"/>
  <c r="BGJ35" i="26"/>
  <c r="BGC35" i="26"/>
  <c r="BFU35" i="26"/>
  <c r="BFN35" i="26"/>
  <c r="BFF35" i="26"/>
  <c r="BEY35" i="26"/>
  <c r="BEQ35" i="26"/>
  <c r="BEJ35" i="26"/>
  <c r="BEB35" i="26"/>
  <c r="BDU35" i="26"/>
  <c r="BDM35" i="26"/>
  <c r="BDF35" i="26"/>
  <c r="BCX35" i="26"/>
  <c r="BCQ35" i="26"/>
  <c r="BCI35" i="26"/>
  <c r="BCB35" i="26"/>
  <c r="BBT35" i="26"/>
  <c r="BBM35" i="26"/>
  <c r="BBE35" i="26"/>
  <c r="BAX35" i="26"/>
  <c r="BAP35" i="26"/>
  <c r="BAI35" i="26"/>
  <c r="BAA35" i="26"/>
  <c r="AZT35" i="26"/>
  <c r="AZL35" i="26"/>
  <c r="AZE35" i="26"/>
  <c r="AYW35" i="26"/>
  <c r="AYP35" i="26"/>
  <c r="AYH35" i="26"/>
  <c r="AYA35" i="26"/>
  <c r="AXS35" i="26"/>
  <c r="AXL35" i="26"/>
  <c r="AXD35" i="26"/>
  <c r="AWW35" i="26"/>
  <c r="AWO35" i="26"/>
  <c r="AWH35" i="26"/>
  <c r="AVZ35" i="26"/>
  <c r="AVS35" i="26"/>
  <c r="AVK35" i="26"/>
  <c r="AVD35" i="26"/>
  <c r="AUV35" i="26"/>
  <c r="AUO35" i="26"/>
  <c r="AUG35" i="26"/>
  <c r="ATZ35" i="26"/>
  <c r="ATR35" i="26"/>
  <c r="ATK35" i="26"/>
  <c r="BVJ34" i="26"/>
  <c r="BVC34" i="26"/>
  <c r="BUU34" i="26"/>
  <c r="BUN34" i="26"/>
  <c r="BUF34" i="26"/>
  <c r="BTY34" i="26"/>
  <c r="BTQ34" i="26"/>
  <c r="BTJ34" i="26"/>
  <c r="BTB34" i="26"/>
  <c r="BSU34" i="26"/>
  <c r="BSM34" i="26"/>
  <c r="BSF34" i="26"/>
  <c r="BRX34" i="26"/>
  <c r="BRQ34" i="26"/>
  <c r="BRI34" i="26"/>
  <c r="BRB34" i="26"/>
  <c r="BQT34" i="26"/>
  <c r="BQM34" i="26"/>
  <c r="BQE34" i="26"/>
  <c r="BPX34" i="26"/>
  <c r="BPP34" i="26"/>
  <c r="BPI34" i="26"/>
  <c r="BPA34" i="26"/>
  <c r="BOT34" i="26"/>
  <c r="BOL34" i="26"/>
  <c r="BOE34" i="26"/>
  <c r="BNW34" i="26"/>
  <c r="BNP34" i="26"/>
  <c r="BNH34" i="26"/>
  <c r="BNA34" i="26"/>
  <c r="BMS34" i="26"/>
  <c r="BML34" i="26"/>
  <c r="BMD34" i="26"/>
  <c r="BLW34" i="26"/>
  <c r="BLO34" i="26"/>
  <c r="BLH34" i="26"/>
  <c r="BKZ34" i="26"/>
  <c r="BKS34" i="26"/>
  <c r="BKK34" i="26"/>
  <c r="BKD34" i="26"/>
  <c r="BJV34" i="26"/>
  <c r="BJO34" i="26"/>
  <c r="BJG34" i="26"/>
  <c r="BIZ34" i="26"/>
  <c r="BIR34" i="26"/>
  <c r="BIK34" i="26"/>
  <c r="BIC34" i="26"/>
  <c r="BHV34" i="26"/>
  <c r="BHN34" i="26"/>
  <c r="BHG34" i="26"/>
  <c r="BGY34" i="26"/>
  <c r="BGR34" i="26"/>
  <c r="BGJ34" i="26"/>
  <c r="BGC34" i="26"/>
  <c r="BFU34" i="26"/>
  <c r="BFN34" i="26"/>
  <c r="BFF34" i="26"/>
  <c r="BEY34" i="26"/>
  <c r="BEQ34" i="26"/>
  <c r="BEJ34" i="26"/>
  <c r="BEB34" i="26"/>
  <c r="BDU34" i="26"/>
  <c r="BDM34" i="26"/>
  <c r="BDF34" i="26"/>
  <c r="BCX34" i="26"/>
  <c r="BCQ34" i="26"/>
  <c r="BCI34" i="26"/>
  <c r="BCB34" i="26"/>
  <c r="BBT34" i="26"/>
  <c r="BBM34" i="26"/>
  <c r="BBE34" i="26"/>
  <c r="BAX34" i="26"/>
  <c r="BAP34" i="26"/>
  <c r="BAI34" i="26"/>
  <c r="BAA34" i="26"/>
  <c r="AZT34" i="26"/>
  <c r="AZL34" i="26"/>
  <c r="AZE34" i="26"/>
  <c r="AYW34" i="26"/>
  <c r="AYP34" i="26"/>
  <c r="AYH34" i="26"/>
  <c r="AYA34" i="26"/>
  <c r="AXS34" i="26"/>
  <c r="AXL34" i="26"/>
  <c r="AXD34" i="26"/>
  <c r="AWW34" i="26"/>
  <c r="AWO34" i="26"/>
  <c r="AWH34" i="26"/>
  <c r="AVZ34" i="26"/>
  <c r="AVS34" i="26"/>
  <c r="AVK34" i="26"/>
  <c r="AVD34" i="26"/>
  <c r="AUV34" i="26"/>
  <c r="AUO34" i="26"/>
  <c r="AUG34" i="26"/>
  <c r="ATZ34" i="26"/>
  <c r="ATR34" i="26"/>
  <c r="ATK34" i="26"/>
  <c r="BVJ33" i="26"/>
  <c r="BVC33" i="26"/>
  <c r="BUU33" i="26"/>
  <c r="BUN33" i="26"/>
  <c r="BUF33" i="26"/>
  <c r="BTY33" i="26"/>
  <c r="BTQ33" i="26"/>
  <c r="BTJ33" i="26"/>
  <c r="BTB33" i="26"/>
  <c r="BSU33" i="26"/>
  <c r="BSM33" i="26"/>
  <c r="BSF33" i="26"/>
  <c r="BRX33" i="26"/>
  <c r="BRQ33" i="26"/>
  <c r="BRI33" i="26"/>
  <c r="BRB33" i="26"/>
  <c r="BQT33" i="26"/>
  <c r="BQM33" i="26"/>
  <c r="BQE33" i="26"/>
  <c r="BPX33" i="26"/>
  <c r="BPP33" i="26"/>
  <c r="BPI33" i="26"/>
  <c r="BPA33" i="26"/>
  <c r="BOT33" i="26"/>
  <c r="BOL33" i="26"/>
  <c r="BOE33" i="26"/>
  <c r="BNW33" i="26"/>
  <c r="BNP33" i="26"/>
  <c r="BNH33" i="26"/>
  <c r="BNA33" i="26"/>
  <c r="BMS33" i="26"/>
  <c r="BML33" i="26"/>
  <c r="BMD33" i="26"/>
  <c r="BLW33" i="26"/>
  <c r="BLO33" i="26"/>
  <c r="BLH33" i="26"/>
  <c r="BKZ33" i="26"/>
  <c r="BKS33" i="26"/>
  <c r="BKK33" i="26"/>
  <c r="BKD33" i="26"/>
  <c r="BJV33" i="26"/>
  <c r="BJO33" i="26"/>
  <c r="BJG33" i="26"/>
  <c r="BIZ33" i="26"/>
  <c r="BIR33" i="26"/>
  <c r="BIK33" i="26"/>
  <c r="BIC33" i="26"/>
  <c r="BHV33" i="26"/>
  <c r="BHN33" i="26"/>
  <c r="BHG33" i="26"/>
  <c r="BGY33" i="26"/>
  <c r="BGR33" i="26"/>
  <c r="BGJ33" i="26"/>
  <c r="BGC33" i="26"/>
  <c r="BFU33" i="26"/>
  <c r="BFN33" i="26"/>
  <c r="BFF33" i="26"/>
  <c r="BEY33" i="26"/>
  <c r="BEQ33" i="26"/>
  <c r="BEJ33" i="26"/>
  <c r="BEB33" i="26"/>
  <c r="BDU33" i="26"/>
  <c r="BDM33" i="26"/>
  <c r="BDF33" i="26"/>
  <c r="BCX33" i="26"/>
  <c r="BCQ33" i="26"/>
  <c r="BCI33" i="26"/>
  <c r="BCB33" i="26"/>
  <c r="BBT33" i="26"/>
  <c r="BBM33" i="26"/>
  <c r="BBE33" i="26"/>
  <c r="BAX33" i="26"/>
  <c r="BAP33" i="26"/>
  <c r="BAI33" i="26"/>
  <c r="BAA33" i="26"/>
  <c r="AZT33" i="26"/>
  <c r="AZL33" i="26"/>
  <c r="AZE33" i="26"/>
  <c r="AYW33" i="26"/>
  <c r="AYP33" i="26"/>
  <c r="AYH33" i="26"/>
  <c r="AYA33" i="26"/>
  <c r="AXS33" i="26"/>
  <c r="AXL33" i="26"/>
  <c r="AXD33" i="26"/>
  <c r="AWW33" i="26"/>
  <c r="AWO33" i="26"/>
  <c r="AWH33" i="26"/>
  <c r="AVZ33" i="26"/>
  <c r="AVS33" i="26"/>
  <c r="AVK33" i="26"/>
  <c r="AVD33" i="26"/>
  <c r="AUV33" i="26"/>
  <c r="AUO33" i="26"/>
  <c r="AUG33" i="26"/>
  <c r="ATZ33" i="26"/>
  <c r="ATR33" i="26"/>
  <c r="ATK33" i="26"/>
  <c r="BVJ32" i="26"/>
  <c r="BVC32" i="26"/>
  <c r="BUU32" i="26"/>
  <c r="BUN32" i="26"/>
  <c r="BUF32" i="26"/>
  <c r="BTY32" i="26"/>
  <c r="BTQ32" i="26"/>
  <c r="BTJ32" i="26"/>
  <c r="BTB32" i="26"/>
  <c r="BSU32" i="26"/>
  <c r="BSM32" i="26"/>
  <c r="BSF32" i="26"/>
  <c r="BRX32" i="26"/>
  <c r="BRQ32" i="26"/>
  <c r="BRI32" i="26"/>
  <c r="BRB32" i="26"/>
  <c r="BQT32" i="26"/>
  <c r="BQM32" i="26"/>
  <c r="BQE32" i="26"/>
  <c r="BPX32" i="26"/>
  <c r="BPP32" i="26"/>
  <c r="BPI32" i="26"/>
  <c r="BPA32" i="26"/>
  <c r="BOT32" i="26"/>
  <c r="BOL32" i="26"/>
  <c r="BOE32" i="26"/>
  <c r="BNW32" i="26"/>
  <c r="BNP32" i="26"/>
  <c r="BNH32" i="26"/>
  <c r="BNA32" i="26"/>
  <c r="BMS32" i="26"/>
  <c r="BML32" i="26"/>
  <c r="BMD32" i="26"/>
  <c r="BLW32" i="26"/>
  <c r="BLO32" i="26"/>
  <c r="BLH32" i="26"/>
  <c r="BKZ32" i="26"/>
  <c r="BKS32" i="26"/>
  <c r="BKK32" i="26"/>
  <c r="BKD32" i="26"/>
  <c r="BJV32" i="26"/>
  <c r="BJO32" i="26"/>
  <c r="BJG32" i="26"/>
  <c r="BIZ32" i="26"/>
  <c r="BIR32" i="26"/>
  <c r="BIK32" i="26"/>
  <c r="BIC32" i="26"/>
  <c r="BHV32" i="26"/>
  <c r="BHN32" i="26"/>
  <c r="BHG32" i="26"/>
  <c r="BGY32" i="26"/>
  <c r="BGR32" i="26"/>
  <c r="BGJ32" i="26"/>
  <c r="BGC32" i="26"/>
  <c r="BFU32" i="26"/>
  <c r="BFN32" i="26"/>
  <c r="BFF32" i="26"/>
  <c r="BEY32" i="26"/>
  <c r="BEQ32" i="26"/>
  <c r="BEJ32" i="26"/>
  <c r="BEB32" i="26"/>
  <c r="BDU32" i="26"/>
  <c r="BDM32" i="26"/>
  <c r="BDF32" i="26"/>
  <c r="BCX32" i="26"/>
  <c r="BCQ32" i="26"/>
  <c r="BCI32" i="26"/>
  <c r="BCB32" i="26"/>
  <c r="BBT32" i="26"/>
  <c r="BBM32" i="26"/>
  <c r="BBE32" i="26"/>
  <c r="BAX32" i="26"/>
  <c r="BAP32" i="26"/>
  <c r="BAI32" i="26"/>
  <c r="BAA32" i="26"/>
  <c r="AZT32" i="26"/>
  <c r="AZL32" i="26"/>
  <c r="AZE32" i="26"/>
  <c r="AYW32" i="26"/>
  <c r="AYP32" i="26"/>
  <c r="AYH32" i="26"/>
  <c r="AYA32" i="26"/>
  <c r="AXS32" i="26"/>
  <c r="AXL32" i="26"/>
  <c r="AXD32" i="26"/>
  <c r="AWW32" i="26"/>
  <c r="AWO32" i="26"/>
  <c r="AWH32" i="26"/>
  <c r="AVZ32" i="26"/>
  <c r="AVS32" i="26"/>
  <c r="AVK32" i="26"/>
  <c r="AVD32" i="26"/>
  <c r="AUV32" i="26"/>
  <c r="AUO32" i="26"/>
  <c r="AUG32" i="26"/>
  <c r="ATZ32" i="26"/>
  <c r="ATR32" i="26"/>
  <c r="ATK32" i="26"/>
  <c r="BVJ30" i="26"/>
  <c r="BVC30" i="26"/>
  <c r="BUU30" i="26"/>
  <c r="BUN30" i="26"/>
  <c r="BUF30" i="26"/>
  <c r="BTY30" i="26"/>
  <c r="BTQ30" i="26"/>
  <c r="BTJ30" i="26"/>
  <c r="BTB30" i="26"/>
  <c r="BSU30" i="26"/>
  <c r="BSM30" i="26"/>
  <c r="BSF30" i="26"/>
  <c r="BRX30" i="26"/>
  <c r="BRQ30" i="26"/>
  <c r="BRI30" i="26"/>
  <c r="BRB30" i="26"/>
  <c r="BQT30" i="26"/>
  <c r="BQM30" i="26"/>
  <c r="BQE30" i="26"/>
  <c r="BPX30" i="26"/>
  <c r="BPP30" i="26"/>
  <c r="BPI30" i="26"/>
  <c r="BPA30" i="26"/>
  <c r="BOT30" i="26"/>
  <c r="BOL30" i="26"/>
  <c r="BOE30" i="26"/>
  <c r="BNW30" i="26"/>
  <c r="BNP30" i="26"/>
  <c r="BNH30" i="26"/>
  <c r="BNA30" i="26"/>
  <c r="BMS30" i="26"/>
  <c r="BML30" i="26"/>
  <c r="BMD30" i="26"/>
  <c r="BLW30" i="26"/>
  <c r="BLO30" i="26"/>
  <c r="BLH30" i="26"/>
  <c r="BKZ30" i="26"/>
  <c r="BKS30" i="26"/>
  <c r="BKK30" i="26"/>
  <c r="BKD30" i="26"/>
  <c r="BJV30" i="26"/>
  <c r="BJO30" i="26"/>
  <c r="BJG30" i="26"/>
  <c r="BIZ30" i="26"/>
  <c r="BIR30" i="26"/>
  <c r="BIK30" i="26"/>
  <c r="BIC30" i="26"/>
  <c r="BHV30" i="26"/>
  <c r="BHN30" i="26"/>
  <c r="BHG30" i="26"/>
  <c r="BGY30" i="26"/>
  <c r="BGR30" i="26"/>
  <c r="BGJ30" i="26"/>
  <c r="BGC30" i="26"/>
  <c r="BFU30" i="26"/>
  <c r="BFN30" i="26"/>
  <c r="BFF30" i="26"/>
  <c r="BEY30" i="26"/>
  <c r="BEQ30" i="26"/>
  <c r="BEJ30" i="26"/>
  <c r="BEB30" i="26"/>
  <c r="BDU30" i="26"/>
  <c r="BDM30" i="26"/>
  <c r="BDF30" i="26"/>
  <c r="BCX30" i="26"/>
  <c r="BCQ30" i="26"/>
  <c r="BCI30" i="26"/>
  <c r="BCB30" i="26"/>
  <c r="BBT30" i="26"/>
  <c r="BBM30" i="26"/>
  <c r="BBE30" i="26"/>
  <c r="BAX30" i="26"/>
  <c r="BAP30" i="26"/>
  <c r="BAI30" i="26"/>
  <c r="BAA30" i="26"/>
  <c r="AZT30" i="26"/>
  <c r="AZL30" i="26"/>
  <c r="AZE30" i="26"/>
  <c r="AYW30" i="26"/>
  <c r="AYP30" i="26"/>
  <c r="AYH30" i="26"/>
  <c r="AYA30" i="26"/>
  <c r="AXS30" i="26"/>
  <c r="AXL30" i="26"/>
  <c r="AXD30" i="26"/>
  <c r="AWW30" i="26"/>
  <c r="AWO30" i="26"/>
  <c r="AWH30" i="26"/>
  <c r="AVZ30" i="26"/>
  <c r="AVS30" i="26"/>
  <c r="AVK30" i="26"/>
  <c r="AVD30" i="26"/>
  <c r="AUV30" i="26"/>
  <c r="AUO30" i="26"/>
  <c r="AUG30" i="26"/>
  <c r="ATZ30" i="26"/>
  <c r="ATR30" i="26"/>
  <c r="ATK30" i="26"/>
  <c r="BVJ29" i="26"/>
  <c r="BVC29" i="26"/>
  <c r="BUU29" i="26"/>
  <c r="BUN29" i="26"/>
  <c r="BUF29" i="26"/>
  <c r="BTY29" i="26"/>
  <c r="BTQ29" i="26"/>
  <c r="BTJ29" i="26"/>
  <c r="BTB29" i="26"/>
  <c r="BSU29" i="26"/>
  <c r="BSM29" i="26"/>
  <c r="BSF29" i="26"/>
  <c r="BRX29" i="26"/>
  <c r="BRQ29" i="26"/>
  <c r="BRI29" i="26"/>
  <c r="BRB29" i="26"/>
  <c r="BQT29" i="26"/>
  <c r="BQM29" i="26"/>
  <c r="BQE29" i="26"/>
  <c r="BPX29" i="26"/>
  <c r="BPP29" i="26"/>
  <c r="BPI29" i="26"/>
  <c r="BPA29" i="26"/>
  <c r="BOT29" i="26"/>
  <c r="BOL29" i="26"/>
  <c r="BOE29" i="26"/>
  <c r="BNW29" i="26"/>
  <c r="BNP29" i="26"/>
  <c r="BNH29" i="26"/>
  <c r="BNA29" i="26"/>
  <c r="BMS29" i="26"/>
  <c r="BML29" i="26"/>
  <c r="BMD29" i="26"/>
  <c r="BLW29" i="26"/>
  <c r="BLO29" i="26"/>
  <c r="BLH29" i="26"/>
  <c r="BKZ29" i="26"/>
  <c r="BKS29" i="26"/>
  <c r="BKK29" i="26"/>
  <c r="BKD29" i="26"/>
  <c r="BJV29" i="26"/>
  <c r="BJO29" i="26"/>
  <c r="BJG29" i="26"/>
  <c r="BIZ29" i="26"/>
  <c r="BIR29" i="26"/>
  <c r="BIK29" i="26"/>
  <c r="BIC29" i="26"/>
  <c r="BHV29" i="26"/>
  <c r="BHN29" i="26"/>
  <c r="BHG29" i="26"/>
  <c r="BGY29" i="26"/>
  <c r="BGR29" i="26"/>
  <c r="BGJ29" i="26"/>
  <c r="BGC29" i="26"/>
  <c r="BFU29" i="26"/>
  <c r="BFN29" i="26"/>
  <c r="BFF29" i="26"/>
  <c r="BEY29" i="26"/>
  <c r="BEQ29" i="26"/>
  <c r="BEJ29" i="26"/>
  <c r="BEB29" i="26"/>
  <c r="BDU29" i="26"/>
  <c r="BDM29" i="26"/>
  <c r="BDF29" i="26"/>
  <c r="BCX29" i="26"/>
  <c r="BCQ29" i="26"/>
  <c r="BCI29" i="26"/>
  <c r="BCB29" i="26"/>
  <c r="BBT29" i="26"/>
  <c r="BBM29" i="26"/>
  <c r="BBE29" i="26"/>
  <c r="BAX29" i="26"/>
  <c r="BAP29" i="26"/>
  <c r="BAI29" i="26"/>
  <c r="BAA29" i="26"/>
  <c r="AZT29" i="26"/>
  <c r="AZL29" i="26"/>
  <c r="AZE29" i="26"/>
  <c r="AYW29" i="26"/>
  <c r="AYP29" i="26"/>
  <c r="AYH29" i="26"/>
  <c r="AYA29" i="26"/>
  <c r="AXS29" i="26"/>
  <c r="AXL29" i="26"/>
  <c r="AXD29" i="26"/>
  <c r="AWW29" i="26"/>
  <c r="AWO29" i="26"/>
  <c r="AWH29" i="26"/>
  <c r="AVZ29" i="26"/>
  <c r="AVS29" i="26"/>
  <c r="AVK29" i="26"/>
  <c r="AVD29" i="26"/>
  <c r="AUV29" i="26"/>
  <c r="AUO29" i="26"/>
  <c r="AUG29" i="26"/>
  <c r="ATZ29" i="26"/>
  <c r="ATR29" i="26"/>
  <c r="ATK29" i="26"/>
  <c r="BVJ28" i="26"/>
  <c r="BVC28" i="26"/>
  <c r="BUU28" i="26"/>
  <c r="BUN28" i="26"/>
  <c r="BUF28" i="26"/>
  <c r="BTY28" i="26"/>
  <c r="BTQ28" i="26"/>
  <c r="BTJ28" i="26"/>
  <c r="BTB28" i="26"/>
  <c r="BSU28" i="26"/>
  <c r="BSM28" i="26"/>
  <c r="BSF28" i="26"/>
  <c r="BRX28" i="26"/>
  <c r="BRQ28" i="26"/>
  <c r="BRI28" i="26"/>
  <c r="BRB28" i="26"/>
  <c r="BQT28" i="26"/>
  <c r="BQM28" i="26"/>
  <c r="BQE28" i="26"/>
  <c r="BPX28" i="26"/>
  <c r="BPP28" i="26"/>
  <c r="BPI28" i="26"/>
  <c r="BPA28" i="26"/>
  <c r="BOT28" i="26"/>
  <c r="BOL28" i="26"/>
  <c r="BOE28" i="26"/>
  <c r="BNW28" i="26"/>
  <c r="BNP28" i="26"/>
  <c r="BNH28" i="26"/>
  <c r="BNA28" i="26"/>
  <c r="BMS28" i="26"/>
  <c r="BML28" i="26"/>
  <c r="BMD28" i="26"/>
  <c r="BLW28" i="26"/>
  <c r="BLO28" i="26"/>
  <c r="BLH28" i="26"/>
  <c r="BKZ28" i="26"/>
  <c r="BKS28" i="26"/>
  <c r="BKK28" i="26"/>
  <c r="BKD28" i="26"/>
  <c r="BJV28" i="26"/>
  <c r="BJO28" i="26"/>
  <c r="BJG28" i="26"/>
  <c r="BIZ28" i="26"/>
  <c r="BIR28" i="26"/>
  <c r="BIK28" i="26"/>
  <c r="BIC28" i="26"/>
  <c r="BHV28" i="26"/>
  <c r="BHN28" i="26"/>
  <c r="BHG28" i="26"/>
  <c r="BGY28" i="26"/>
  <c r="BGR28" i="26"/>
  <c r="BGJ28" i="26"/>
  <c r="BGC28" i="26"/>
  <c r="BFU28" i="26"/>
  <c r="BFN28" i="26"/>
  <c r="BFF28" i="26"/>
  <c r="BEY28" i="26"/>
  <c r="BEQ28" i="26"/>
  <c r="BEJ28" i="26"/>
  <c r="BEB28" i="26"/>
  <c r="BDU28" i="26"/>
  <c r="BDM28" i="26"/>
  <c r="BDF28" i="26"/>
  <c r="BCX28" i="26"/>
  <c r="BCQ28" i="26"/>
  <c r="BCI28" i="26"/>
  <c r="BCB28" i="26"/>
  <c r="BBT28" i="26"/>
  <c r="BBM28" i="26"/>
  <c r="BBE28" i="26"/>
  <c r="BAX28" i="26"/>
  <c r="BAP28" i="26"/>
  <c r="BAI28" i="26"/>
  <c r="BAA28" i="26"/>
  <c r="AZT28" i="26"/>
  <c r="AZL28" i="26"/>
  <c r="AZE28" i="26"/>
  <c r="AYW28" i="26"/>
  <c r="AYP28" i="26"/>
  <c r="AYH28" i="26"/>
  <c r="AYA28" i="26"/>
  <c r="AXS28" i="26"/>
  <c r="AXL28" i="26"/>
  <c r="AXD28" i="26"/>
  <c r="AWW28" i="26"/>
  <c r="AWO28" i="26"/>
  <c r="AWH28" i="26"/>
  <c r="AVZ28" i="26"/>
  <c r="AVS28" i="26"/>
  <c r="AVK28" i="26"/>
  <c r="AVD28" i="26"/>
  <c r="AUV28" i="26"/>
  <c r="AUO28" i="26"/>
  <c r="AUG28" i="26"/>
  <c r="ATZ28" i="26"/>
  <c r="ATR28" i="26"/>
  <c r="ATK28" i="26"/>
  <c r="BVL27" i="26"/>
  <c r="BVK27" i="26"/>
  <c r="BVI27" i="26"/>
  <c r="BVH27" i="26"/>
  <c r="BVG27" i="26"/>
  <c r="BVF27" i="26"/>
  <c r="BVE27" i="26"/>
  <c r="BVD27" i="26"/>
  <c r="BVB27" i="26"/>
  <c r="BVA27" i="26"/>
  <c r="BUZ27" i="26"/>
  <c r="BUY27" i="26"/>
  <c r="BUW27" i="26"/>
  <c r="BUV27" i="26"/>
  <c r="BUT27" i="26"/>
  <c r="BUS27" i="26"/>
  <c r="BUR27" i="26"/>
  <c r="BUQ27" i="26"/>
  <c r="BUP27" i="26"/>
  <c r="BUO27" i="26"/>
  <c r="BUM27" i="26"/>
  <c r="BUL27" i="26"/>
  <c r="BUK27" i="26"/>
  <c r="BUJ27" i="26"/>
  <c r="BUH27" i="26"/>
  <c r="BUG27" i="26"/>
  <c r="BUE27" i="26"/>
  <c r="BUD27" i="26"/>
  <c r="BUC27" i="26"/>
  <c r="BUB27" i="26"/>
  <c r="BUA27" i="26"/>
  <c r="BTZ27" i="26"/>
  <c r="BTX27" i="26"/>
  <c r="BTW27" i="26"/>
  <c r="BTV27" i="26"/>
  <c r="BTU27" i="26"/>
  <c r="BTS27" i="26"/>
  <c r="BTR27" i="26"/>
  <c r="BTP27" i="26"/>
  <c r="BTO27" i="26"/>
  <c r="BTN27" i="26"/>
  <c r="BTM27" i="26"/>
  <c r="BTL27" i="26"/>
  <c r="BTK27" i="26"/>
  <c r="BTI27" i="26"/>
  <c r="BTH27" i="26"/>
  <c r="BTG27" i="26"/>
  <c r="BTF27" i="26"/>
  <c r="BTD27" i="26"/>
  <c r="BTC27" i="26"/>
  <c r="BTA27" i="26"/>
  <c r="BSZ27" i="26"/>
  <c r="BSY27" i="26"/>
  <c r="BSX27" i="26"/>
  <c r="BSW27" i="26"/>
  <c r="BSV27" i="26"/>
  <c r="BST27" i="26"/>
  <c r="BSS27" i="26"/>
  <c r="BSR27" i="26"/>
  <c r="BSQ27" i="26"/>
  <c r="BSO27" i="26"/>
  <c r="BSN27" i="26"/>
  <c r="BSL27" i="26"/>
  <c r="BSK27" i="26"/>
  <c r="BSJ27" i="26"/>
  <c r="BSI27" i="26"/>
  <c r="BSH27" i="26"/>
  <c r="BSG27" i="26"/>
  <c r="BSE27" i="26"/>
  <c r="BSD27" i="26"/>
  <c r="BSC27" i="26"/>
  <c r="BSB27" i="26"/>
  <c r="BRZ27" i="26"/>
  <c r="BRY27" i="26"/>
  <c r="BRW27" i="26"/>
  <c r="BRV27" i="26"/>
  <c r="BRU27" i="26"/>
  <c r="BRT27" i="26"/>
  <c r="BRS27" i="26"/>
  <c r="BRR27" i="26"/>
  <c r="BRP27" i="26"/>
  <c r="BRO27" i="26"/>
  <c r="BRN27" i="26"/>
  <c r="BRM27" i="26"/>
  <c r="BRK27" i="26"/>
  <c r="BRJ27" i="26"/>
  <c r="BRH27" i="26"/>
  <c r="BRG27" i="26"/>
  <c r="BRF27" i="26"/>
  <c r="BRE27" i="26"/>
  <c r="BRD27" i="26"/>
  <c r="BRC27" i="26"/>
  <c r="BRA27" i="26"/>
  <c r="BQZ27" i="26"/>
  <c r="BQY27" i="26"/>
  <c r="BQX27" i="26"/>
  <c r="BQV27" i="26"/>
  <c r="BQU27" i="26"/>
  <c r="BQS27" i="26"/>
  <c r="BQR27" i="26"/>
  <c r="BQQ27" i="26"/>
  <c r="BQP27" i="26"/>
  <c r="BQO27" i="26"/>
  <c r="BQN27" i="26"/>
  <c r="BQL27" i="26"/>
  <c r="BQK27" i="26"/>
  <c r="BQJ27" i="26"/>
  <c r="BQI27" i="26"/>
  <c r="BQG27" i="26"/>
  <c r="BQF27" i="26"/>
  <c r="BQD27" i="26"/>
  <c r="BQC27" i="26"/>
  <c r="BQB27" i="26"/>
  <c r="BQA27" i="26"/>
  <c r="BPZ27" i="26"/>
  <c r="BPY27" i="26"/>
  <c r="BPW27" i="26"/>
  <c r="BPV27" i="26"/>
  <c r="BPU27" i="26"/>
  <c r="BPT27" i="26"/>
  <c r="BPR27" i="26"/>
  <c r="BPQ27" i="26"/>
  <c r="BPO27" i="26"/>
  <c r="BPN27" i="26"/>
  <c r="BPM27" i="26"/>
  <c r="BPL27" i="26"/>
  <c r="BPK27" i="26"/>
  <c r="BPJ27" i="26"/>
  <c r="BPH27" i="26"/>
  <c r="BPG27" i="26"/>
  <c r="BPF27" i="26"/>
  <c r="BPE27" i="26"/>
  <c r="BPC27" i="26"/>
  <c r="BPB27" i="26"/>
  <c r="BOZ27" i="26"/>
  <c r="BOY27" i="26"/>
  <c r="BOX27" i="26"/>
  <c r="BOW27" i="26"/>
  <c r="BOV27" i="26"/>
  <c r="BOU27" i="26"/>
  <c r="BOS27" i="26"/>
  <c r="BOR27" i="26"/>
  <c r="BOQ27" i="26"/>
  <c r="BOP27" i="26"/>
  <c r="BON27" i="26"/>
  <c r="BOM27" i="26"/>
  <c r="BOK27" i="26"/>
  <c r="BOJ27" i="26"/>
  <c r="BOI27" i="26"/>
  <c r="BOH27" i="26"/>
  <c r="BOG27" i="26"/>
  <c r="BOF27" i="26"/>
  <c r="BOD27" i="26"/>
  <c r="BOC27" i="26"/>
  <c r="BOB27" i="26"/>
  <c r="BOA27" i="26"/>
  <c r="BNY27" i="26"/>
  <c r="BNX27" i="26"/>
  <c r="BNV27" i="26"/>
  <c r="BNU27" i="26"/>
  <c r="BNT27" i="26"/>
  <c r="BNS27" i="26"/>
  <c r="BNR27" i="26"/>
  <c r="BNQ27" i="26"/>
  <c r="BNO27" i="26"/>
  <c r="BNN27" i="26"/>
  <c r="BNM27" i="26"/>
  <c r="BNL27" i="26"/>
  <c r="BNJ27" i="26"/>
  <c r="BNI27" i="26"/>
  <c r="BNG27" i="26"/>
  <c r="BNF27" i="26"/>
  <c r="BNE27" i="26"/>
  <c r="BND27" i="26"/>
  <c r="BNC27" i="26"/>
  <c r="BNB27" i="26"/>
  <c r="BMZ27" i="26"/>
  <c r="BMY27" i="26"/>
  <c r="BMX27" i="26"/>
  <c r="BMW27" i="26"/>
  <c r="BMU27" i="26"/>
  <c r="BMT27" i="26"/>
  <c r="BMR27" i="26"/>
  <c r="BMQ27" i="26"/>
  <c r="BMP27" i="26"/>
  <c r="BMO27" i="26"/>
  <c r="BMN27" i="26"/>
  <c r="BMM27" i="26"/>
  <c r="BMK27" i="26"/>
  <c r="BMJ27" i="26"/>
  <c r="BMI27" i="26"/>
  <c r="BMH27" i="26"/>
  <c r="BMF27" i="26"/>
  <c r="BME27" i="26"/>
  <c r="BMC27" i="26"/>
  <c r="BMB27" i="26"/>
  <c r="BMA27" i="26"/>
  <c r="BLZ27" i="26"/>
  <c r="BLY27" i="26"/>
  <c r="BLX27" i="26"/>
  <c r="BLV27" i="26"/>
  <c r="BLU27" i="26"/>
  <c r="BLT27" i="26"/>
  <c r="BLS27" i="26"/>
  <c r="BLQ27" i="26"/>
  <c r="BLP27" i="26"/>
  <c r="BLN27" i="26"/>
  <c r="BLM27" i="26"/>
  <c r="BLL27" i="26"/>
  <c r="BLK27" i="26"/>
  <c r="BLJ27" i="26"/>
  <c r="BLI27" i="26"/>
  <c r="BLG27" i="26"/>
  <c r="BLF27" i="26"/>
  <c r="BLE27" i="26"/>
  <c r="BLD27" i="26"/>
  <c r="BLB27" i="26"/>
  <c r="BLA27" i="26"/>
  <c r="BKY27" i="26"/>
  <c r="BKX27" i="26"/>
  <c r="BKW27" i="26"/>
  <c r="BKV27" i="26"/>
  <c r="BKU27" i="26"/>
  <c r="BKT27" i="26"/>
  <c r="BKR27" i="26"/>
  <c r="BKQ27" i="26"/>
  <c r="BKP27" i="26"/>
  <c r="BKO27" i="26"/>
  <c r="BKM27" i="26"/>
  <c r="BKL27" i="26"/>
  <c r="BKJ27" i="26"/>
  <c r="BKI27" i="26"/>
  <c r="BKH27" i="26"/>
  <c r="BKG27" i="26"/>
  <c r="BKF27" i="26"/>
  <c r="BKE27" i="26"/>
  <c r="BKC27" i="26"/>
  <c r="BKB27" i="26"/>
  <c r="BKA27" i="26"/>
  <c r="BJZ27" i="26"/>
  <c r="BJX27" i="26"/>
  <c r="BJW27" i="26"/>
  <c r="BJU27" i="26"/>
  <c r="BJT27" i="26"/>
  <c r="BJS27" i="26"/>
  <c r="BJR27" i="26"/>
  <c r="BJQ27" i="26"/>
  <c r="BJP27" i="26"/>
  <c r="BJN27" i="26"/>
  <c r="BJM27" i="26"/>
  <c r="BJL27" i="26"/>
  <c r="BJK27" i="26"/>
  <c r="BJI27" i="26"/>
  <c r="BJH27" i="26"/>
  <c r="BJF27" i="26"/>
  <c r="BJE27" i="26"/>
  <c r="BJD27" i="26"/>
  <c r="BJC27" i="26"/>
  <c r="BJB27" i="26"/>
  <c r="BJA27" i="26"/>
  <c r="BIY27" i="26"/>
  <c r="BIX27" i="26"/>
  <c r="BIW27" i="26"/>
  <c r="BIV27" i="26"/>
  <c r="BIT27" i="26"/>
  <c r="BIS27" i="26"/>
  <c r="BIQ27" i="26"/>
  <c r="BIP27" i="26"/>
  <c r="BIO27" i="26"/>
  <c r="BIN27" i="26"/>
  <c r="BIM27" i="26"/>
  <c r="BIL27" i="26"/>
  <c r="BIJ27" i="26"/>
  <c r="BII27" i="26"/>
  <c r="BIH27" i="26"/>
  <c r="BIG27" i="26"/>
  <c r="BIE27" i="26"/>
  <c r="BID27" i="26"/>
  <c r="BIB27" i="26"/>
  <c r="BIA27" i="26"/>
  <c r="BHZ27" i="26"/>
  <c r="BHY27" i="26"/>
  <c r="BHX27" i="26"/>
  <c r="BHW27" i="26"/>
  <c r="BHU27" i="26"/>
  <c r="BHT27" i="26"/>
  <c r="BHS27" i="26"/>
  <c r="BHR27" i="26"/>
  <c r="BHP27" i="26"/>
  <c r="BHO27" i="26"/>
  <c r="BHM27" i="26"/>
  <c r="BHL27" i="26"/>
  <c r="BHK27" i="26"/>
  <c r="BHJ27" i="26"/>
  <c r="BHI27" i="26"/>
  <c r="BHH27" i="26"/>
  <c r="BHF27" i="26"/>
  <c r="BHE27" i="26"/>
  <c r="BHD27" i="26"/>
  <c r="BHC27" i="26"/>
  <c r="BHA27" i="26"/>
  <c r="BGZ27" i="26"/>
  <c r="BGX27" i="26"/>
  <c r="BGW27" i="26"/>
  <c r="BGV27" i="26"/>
  <c r="BGU27" i="26"/>
  <c r="BGT27" i="26"/>
  <c r="BGS27" i="26"/>
  <c r="BGQ27" i="26"/>
  <c r="BGP27" i="26"/>
  <c r="BGO27" i="26"/>
  <c r="BGN27" i="26"/>
  <c r="BGL27" i="26"/>
  <c r="BGK27" i="26"/>
  <c r="BGI27" i="26"/>
  <c r="BGH27" i="26"/>
  <c r="BGG27" i="26"/>
  <c r="BGF27" i="26"/>
  <c r="BGE27" i="26"/>
  <c r="BGD27" i="26"/>
  <c r="BGB27" i="26"/>
  <c r="BGA27" i="26"/>
  <c r="BFZ27" i="26"/>
  <c r="BFY27" i="26"/>
  <c r="BFW27" i="26"/>
  <c r="BFV27" i="26"/>
  <c r="BFT27" i="26"/>
  <c r="BFS27" i="26"/>
  <c r="BFR27" i="26"/>
  <c r="BFQ27" i="26"/>
  <c r="BFP27" i="26"/>
  <c r="BFO27" i="26"/>
  <c r="BFM27" i="26"/>
  <c r="BFL27" i="26"/>
  <c r="BFK27" i="26"/>
  <c r="BFJ27" i="26"/>
  <c r="BFH27" i="26"/>
  <c r="BFG27" i="26"/>
  <c r="BFE27" i="26"/>
  <c r="BFD27" i="26"/>
  <c r="BFC27" i="26"/>
  <c r="BFB27" i="26"/>
  <c r="BFA27" i="26"/>
  <c r="BEZ27" i="26"/>
  <c r="BEX27" i="26"/>
  <c r="BEW27" i="26"/>
  <c r="BEV27" i="26"/>
  <c r="BEU27" i="26"/>
  <c r="BES27" i="26"/>
  <c r="BER27" i="26"/>
  <c r="BEP27" i="26"/>
  <c r="BEO27" i="26"/>
  <c r="BEN27" i="26"/>
  <c r="BEM27" i="26"/>
  <c r="BEL27" i="26"/>
  <c r="BEK27" i="26"/>
  <c r="BEI27" i="26"/>
  <c r="BEH27" i="26"/>
  <c r="BEG27" i="26"/>
  <c r="BEF27" i="26"/>
  <c r="BED27" i="26"/>
  <c r="BEC27" i="26"/>
  <c r="BEA27" i="26"/>
  <c r="BDZ27" i="26"/>
  <c r="BDY27" i="26"/>
  <c r="BDX27" i="26"/>
  <c r="BDW27" i="26"/>
  <c r="BDV27" i="26"/>
  <c r="BDT27" i="26"/>
  <c r="BDS27" i="26"/>
  <c r="BDR27" i="26"/>
  <c r="BDQ27" i="26"/>
  <c r="BDO27" i="26"/>
  <c r="BDN27" i="26"/>
  <c r="BDL27" i="26"/>
  <c r="BDK27" i="26"/>
  <c r="BDJ27" i="26"/>
  <c r="BDI27" i="26"/>
  <c r="BDH27" i="26"/>
  <c r="BDG27" i="26"/>
  <c r="BDE27" i="26"/>
  <c r="BDD27" i="26"/>
  <c r="BDC27" i="26"/>
  <c r="BDB27" i="26"/>
  <c r="BCZ27" i="26"/>
  <c r="BCY27" i="26"/>
  <c r="BCW27" i="26"/>
  <c r="BCV27" i="26"/>
  <c r="BCU27" i="26"/>
  <c r="BCT27" i="26"/>
  <c r="BCS27" i="26"/>
  <c r="BCR27" i="26"/>
  <c r="BCP27" i="26"/>
  <c r="BCO27" i="26"/>
  <c r="BCN27" i="26"/>
  <c r="BCM27" i="26"/>
  <c r="BCK27" i="26"/>
  <c r="BCJ27" i="26"/>
  <c r="BCH27" i="26"/>
  <c r="BCG27" i="26"/>
  <c r="BCF27" i="26"/>
  <c r="BCE27" i="26"/>
  <c r="BCD27" i="26"/>
  <c r="BCC27" i="26"/>
  <c r="BCA27" i="26"/>
  <c r="BBZ27" i="26"/>
  <c r="BBY27" i="26"/>
  <c r="BBX27" i="26"/>
  <c r="BBV27" i="26"/>
  <c r="BBU27" i="26"/>
  <c r="BBS27" i="26"/>
  <c r="BBR27" i="26"/>
  <c r="BBQ27" i="26"/>
  <c r="BBP27" i="26"/>
  <c r="BBO27" i="26"/>
  <c r="BBN27" i="26"/>
  <c r="BBL27" i="26"/>
  <c r="BBK27" i="26"/>
  <c r="BBJ27" i="26"/>
  <c r="BBI27" i="26"/>
  <c r="BBG27" i="26"/>
  <c r="BBF27" i="26"/>
  <c r="BBD27" i="26"/>
  <c r="BBC27" i="26"/>
  <c r="BBB27" i="26"/>
  <c r="BBA27" i="26"/>
  <c r="BAZ27" i="26"/>
  <c r="BAY27" i="26"/>
  <c r="BAW27" i="26"/>
  <c r="BAV27" i="26"/>
  <c r="BAU27" i="26"/>
  <c r="BAT27" i="26"/>
  <c r="BAR27" i="26"/>
  <c r="BAQ27" i="26"/>
  <c r="BAO27" i="26"/>
  <c r="BAN27" i="26"/>
  <c r="BAM27" i="26"/>
  <c r="BAL27" i="26"/>
  <c r="BAK27" i="26"/>
  <c r="BAJ27" i="26"/>
  <c r="BAH27" i="26"/>
  <c r="BAG27" i="26"/>
  <c r="BAF27" i="26"/>
  <c r="BAE27" i="26"/>
  <c r="BAC27" i="26"/>
  <c r="BAB27" i="26"/>
  <c r="AZZ27" i="26"/>
  <c r="AZY27" i="26"/>
  <c r="AZX27" i="26"/>
  <c r="AZW27" i="26"/>
  <c r="AZV27" i="26"/>
  <c r="AZU27" i="26"/>
  <c r="AZS27" i="26"/>
  <c r="AZR27" i="26"/>
  <c r="AZQ27" i="26"/>
  <c r="AZP27" i="26"/>
  <c r="AZN27" i="26"/>
  <c r="AZM27" i="26"/>
  <c r="AZK27" i="26"/>
  <c r="AZJ27" i="26"/>
  <c r="AZI27" i="26"/>
  <c r="AZH27" i="26"/>
  <c r="AZG27" i="26"/>
  <c r="AZF27" i="26"/>
  <c r="AZD27" i="26"/>
  <c r="AZC27" i="26"/>
  <c r="AZB27" i="26"/>
  <c r="AZA27" i="26"/>
  <c r="AYY27" i="26"/>
  <c r="AYX27" i="26"/>
  <c r="AYV27" i="26"/>
  <c r="AYU27" i="26"/>
  <c r="AYT27" i="26"/>
  <c r="AYS27" i="26"/>
  <c r="AYR27" i="26"/>
  <c r="AYQ27" i="26"/>
  <c r="AYO27" i="26"/>
  <c r="AYN27" i="26"/>
  <c r="AYM27" i="26"/>
  <c r="AYL27" i="26"/>
  <c r="AYJ27" i="26"/>
  <c r="AYI27" i="26"/>
  <c r="AYG27" i="26"/>
  <c r="AYF27" i="26"/>
  <c r="AYE27" i="26"/>
  <c r="AYD27" i="26"/>
  <c r="AYC27" i="26"/>
  <c r="AYB27" i="26"/>
  <c r="AXZ27" i="26"/>
  <c r="AXY27" i="26"/>
  <c r="AXX27" i="26"/>
  <c r="AXW27" i="26"/>
  <c r="AXU27" i="26"/>
  <c r="AXT27" i="26"/>
  <c r="AXR27" i="26"/>
  <c r="AXQ27" i="26"/>
  <c r="AXP27" i="26"/>
  <c r="AXO27" i="26"/>
  <c r="AXN27" i="26"/>
  <c r="AXM27" i="26"/>
  <c r="AXK27" i="26"/>
  <c r="AXJ27" i="26"/>
  <c r="AXI27" i="26"/>
  <c r="AXH27" i="26"/>
  <c r="AXF27" i="26"/>
  <c r="AXE27" i="26"/>
  <c r="AXC27" i="26"/>
  <c r="AXB27" i="26"/>
  <c r="AXA27" i="26"/>
  <c r="AWZ27" i="26"/>
  <c r="AWY27" i="26"/>
  <c r="AWX27" i="26"/>
  <c r="AWV27" i="26"/>
  <c r="AWU27" i="26"/>
  <c r="AWT27" i="26"/>
  <c r="AWS27" i="26"/>
  <c r="AWQ27" i="26"/>
  <c r="AWP27" i="26"/>
  <c r="AWN27" i="26"/>
  <c r="AWM27" i="26"/>
  <c r="AWL27" i="26"/>
  <c r="AWK27" i="26"/>
  <c r="AWJ27" i="26"/>
  <c r="AWI27" i="26"/>
  <c r="AWG27" i="26"/>
  <c r="AWF27" i="26"/>
  <c r="AWE27" i="26"/>
  <c r="AWD27" i="26"/>
  <c r="AWB27" i="26"/>
  <c r="AWA27" i="26"/>
  <c r="AVY27" i="26"/>
  <c r="AVX27" i="26"/>
  <c r="AVW27" i="26"/>
  <c r="AVV27" i="26"/>
  <c r="AVU27" i="26"/>
  <c r="AVT27" i="26"/>
  <c r="AVR27" i="26"/>
  <c r="AVQ27" i="26"/>
  <c r="AVP27" i="26"/>
  <c r="AVO27" i="26"/>
  <c r="AVM27" i="26"/>
  <c r="AVL27" i="26"/>
  <c r="AVJ27" i="26"/>
  <c r="AVI27" i="26"/>
  <c r="AVH27" i="26"/>
  <c r="AVG27" i="26"/>
  <c r="AVF27" i="26"/>
  <c r="AVE27" i="26"/>
  <c r="AVC27" i="26"/>
  <c r="AVB27" i="26"/>
  <c r="AVA27" i="26"/>
  <c r="AUZ27" i="26"/>
  <c r="AUX27" i="26"/>
  <c r="AUW27" i="26"/>
  <c r="AUU27" i="26"/>
  <c r="AUT27" i="26"/>
  <c r="AUS27" i="26"/>
  <c r="AUR27" i="26"/>
  <c r="AUQ27" i="26"/>
  <c r="AUP27" i="26"/>
  <c r="AUN27" i="26"/>
  <c r="AUM27" i="26"/>
  <c r="AUL27" i="26"/>
  <c r="AUK27" i="26"/>
  <c r="AUI27" i="26"/>
  <c r="AUH27" i="26"/>
  <c r="AUF27" i="26"/>
  <c r="AUE27" i="26"/>
  <c r="AUD27" i="26"/>
  <c r="AUC27" i="26"/>
  <c r="AUB27" i="26"/>
  <c r="AUA27" i="26"/>
  <c r="ATY27" i="26"/>
  <c r="ATX27" i="26"/>
  <c r="ATW27" i="26"/>
  <c r="ATV27" i="26"/>
  <c r="ATT27" i="26"/>
  <c r="ATS27" i="26"/>
  <c r="ATQ27" i="26"/>
  <c r="ATP27" i="26"/>
  <c r="ATO27" i="26"/>
  <c r="ATN27" i="26"/>
  <c r="ATM27" i="26"/>
  <c r="ATL27" i="26"/>
  <c r="ATJ27" i="26"/>
  <c r="ATI27" i="26"/>
  <c r="ATH27" i="26"/>
  <c r="ATG27" i="26"/>
  <c r="BVJ23" i="26"/>
  <c r="BVC23" i="26"/>
  <c r="BUU23" i="26"/>
  <c r="BUN23" i="26"/>
  <c r="BUF23" i="26"/>
  <c r="BTY23" i="26"/>
  <c r="BTQ23" i="26"/>
  <c r="BTJ23" i="26"/>
  <c r="BTB23" i="26"/>
  <c r="BSU23" i="26"/>
  <c r="BSM23" i="26"/>
  <c r="BSF23" i="26"/>
  <c r="BRX23" i="26"/>
  <c r="BRQ23" i="26"/>
  <c r="BRI23" i="26"/>
  <c r="BRB23" i="26"/>
  <c r="BQT23" i="26"/>
  <c r="BQM23" i="26"/>
  <c r="BQE23" i="26"/>
  <c r="BPX23" i="26"/>
  <c r="BPP23" i="26"/>
  <c r="BPI23" i="26"/>
  <c r="BPA23" i="26"/>
  <c r="BOT23" i="26"/>
  <c r="BOL23" i="26"/>
  <c r="BOE23" i="26"/>
  <c r="BNW23" i="26"/>
  <c r="BNP23" i="26"/>
  <c r="BNH23" i="26"/>
  <c r="BNA23" i="26"/>
  <c r="BMS23" i="26"/>
  <c r="BML23" i="26"/>
  <c r="BMD23" i="26"/>
  <c r="BLW23" i="26"/>
  <c r="BLO23" i="26"/>
  <c r="BLH23" i="26"/>
  <c r="BKZ23" i="26"/>
  <c r="BKS23" i="26"/>
  <c r="BKK23" i="26"/>
  <c r="BKD23" i="26"/>
  <c r="BJV23" i="26"/>
  <c r="BJO23" i="26"/>
  <c r="BJG23" i="26"/>
  <c r="BIZ23" i="26"/>
  <c r="BIR23" i="26"/>
  <c r="BIK23" i="26"/>
  <c r="BIC23" i="26"/>
  <c r="BHV23" i="26"/>
  <c r="BHN23" i="26"/>
  <c r="BHG23" i="26"/>
  <c r="BGY23" i="26"/>
  <c r="BGR23" i="26"/>
  <c r="BGJ23" i="26"/>
  <c r="BGC23" i="26"/>
  <c r="BFU23" i="26"/>
  <c r="BFN23" i="26"/>
  <c r="BFF23" i="26"/>
  <c r="BEY23" i="26"/>
  <c r="BEQ23" i="26"/>
  <c r="BEJ23" i="26"/>
  <c r="BEB23" i="26"/>
  <c r="BDU23" i="26"/>
  <c r="BDM23" i="26"/>
  <c r="BDF23" i="26"/>
  <c r="BCX23" i="26"/>
  <c r="BCQ23" i="26"/>
  <c r="BCI23" i="26"/>
  <c r="BCB23" i="26"/>
  <c r="BBT23" i="26"/>
  <c r="BBM23" i="26"/>
  <c r="BBE23" i="26"/>
  <c r="BAX23" i="26"/>
  <c r="BAP23" i="26"/>
  <c r="BAI23" i="26"/>
  <c r="BAA23" i="26"/>
  <c r="AZT23" i="26"/>
  <c r="AZL23" i="26"/>
  <c r="AZE23" i="26"/>
  <c r="AYW23" i="26"/>
  <c r="AYP23" i="26"/>
  <c r="AYH23" i="26"/>
  <c r="AYA23" i="26"/>
  <c r="AXS23" i="26"/>
  <c r="AXL23" i="26"/>
  <c r="AXD23" i="26"/>
  <c r="AWW23" i="26"/>
  <c r="AWO23" i="26"/>
  <c r="AWH23" i="26"/>
  <c r="AVZ23" i="26"/>
  <c r="AVS23" i="26"/>
  <c r="AVK23" i="26"/>
  <c r="AVD23" i="26"/>
  <c r="AUV23" i="26"/>
  <c r="AUO23" i="26"/>
  <c r="AUG23" i="26"/>
  <c r="ATZ23" i="26"/>
  <c r="ATR23" i="26"/>
  <c r="ATK23" i="26"/>
  <c r="BVJ22" i="26"/>
  <c r="BVC22" i="26"/>
  <c r="BUU22" i="26"/>
  <c r="BUN22" i="26"/>
  <c r="BUF22" i="26"/>
  <c r="BTY22" i="26"/>
  <c r="BTQ22" i="26"/>
  <c r="BTJ22" i="26"/>
  <c r="BTB22" i="26"/>
  <c r="BSU22" i="26"/>
  <c r="BSM22" i="26"/>
  <c r="BSF22" i="26"/>
  <c r="BRX22" i="26"/>
  <c r="BRQ22" i="26"/>
  <c r="BRI22" i="26"/>
  <c r="BRB22" i="26"/>
  <c r="BQT22" i="26"/>
  <c r="BQM22" i="26"/>
  <c r="BQE22" i="26"/>
  <c r="BPX22" i="26"/>
  <c r="BPP22" i="26"/>
  <c r="BPI22" i="26"/>
  <c r="BPA22" i="26"/>
  <c r="BOT22" i="26"/>
  <c r="BOL22" i="26"/>
  <c r="BOE22" i="26"/>
  <c r="BNW22" i="26"/>
  <c r="BNP22" i="26"/>
  <c r="BNH22" i="26"/>
  <c r="BNA22" i="26"/>
  <c r="BMS22" i="26"/>
  <c r="BML22" i="26"/>
  <c r="BMD22" i="26"/>
  <c r="BLW22" i="26"/>
  <c r="BLO22" i="26"/>
  <c r="BLH22" i="26"/>
  <c r="BKZ22" i="26"/>
  <c r="BKS22" i="26"/>
  <c r="BKK22" i="26"/>
  <c r="BKD22" i="26"/>
  <c r="BJV22" i="26"/>
  <c r="BJO22" i="26"/>
  <c r="BJG22" i="26"/>
  <c r="BIZ22" i="26"/>
  <c r="BIR22" i="26"/>
  <c r="BIK22" i="26"/>
  <c r="BIC22" i="26"/>
  <c r="BHV22" i="26"/>
  <c r="BHN22" i="26"/>
  <c r="BHG22" i="26"/>
  <c r="BGY22" i="26"/>
  <c r="BGR22" i="26"/>
  <c r="BGJ22" i="26"/>
  <c r="BGC22" i="26"/>
  <c r="BFU22" i="26"/>
  <c r="BFN22" i="26"/>
  <c r="BFF22" i="26"/>
  <c r="BEY22" i="26"/>
  <c r="BEQ22" i="26"/>
  <c r="BEJ22" i="26"/>
  <c r="BEB22" i="26"/>
  <c r="BDU22" i="26"/>
  <c r="BDM22" i="26"/>
  <c r="BDF22" i="26"/>
  <c r="BCX22" i="26"/>
  <c r="BCQ22" i="26"/>
  <c r="BCI22" i="26"/>
  <c r="BCB22" i="26"/>
  <c r="BBT22" i="26"/>
  <c r="BBM22" i="26"/>
  <c r="BBE22" i="26"/>
  <c r="BAX22" i="26"/>
  <c r="BAP22" i="26"/>
  <c r="BAI22" i="26"/>
  <c r="BAA22" i="26"/>
  <c r="AZT22" i="26"/>
  <c r="AZL22" i="26"/>
  <c r="AZE22" i="26"/>
  <c r="AYW22" i="26"/>
  <c r="AYP22" i="26"/>
  <c r="AYH22" i="26"/>
  <c r="AYA22" i="26"/>
  <c r="AXS22" i="26"/>
  <c r="AXL22" i="26"/>
  <c r="AXD22" i="26"/>
  <c r="AWW22" i="26"/>
  <c r="AWO22" i="26"/>
  <c r="AWH22" i="26"/>
  <c r="AVZ22" i="26"/>
  <c r="AVS22" i="26"/>
  <c r="AVK22" i="26"/>
  <c r="AVD22" i="26"/>
  <c r="AUV22" i="26"/>
  <c r="AUO22" i="26"/>
  <c r="AUG22" i="26"/>
  <c r="ATZ22" i="26"/>
  <c r="ATR22" i="26"/>
  <c r="ATK22" i="26"/>
  <c r="BVJ21" i="26"/>
  <c r="BVC21" i="26"/>
  <c r="BUU21" i="26"/>
  <c r="BUN21" i="26"/>
  <c r="BUF21" i="26"/>
  <c r="BTY21" i="26"/>
  <c r="BTQ21" i="26"/>
  <c r="BTJ21" i="26"/>
  <c r="BTB21" i="26"/>
  <c r="BSU21" i="26"/>
  <c r="BSM21" i="26"/>
  <c r="BSF21" i="26"/>
  <c r="BRX21" i="26"/>
  <c r="BRQ21" i="26"/>
  <c r="BRI21" i="26"/>
  <c r="BRB21" i="26"/>
  <c r="BQT21" i="26"/>
  <c r="BQM21" i="26"/>
  <c r="BQE21" i="26"/>
  <c r="BPX21" i="26"/>
  <c r="BPP21" i="26"/>
  <c r="BPI21" i="26"/>
  <c r="BPA21" i="26"/>
  <c r="BOT21" i="26"/>
  <c r="BOL21" i="26"/>
  <c r="BOE21" i="26"/>
  <c r="BNW21" i="26"/>
  <c r="BNP21" i="26"/>
  <c r="BNH21" i="26"/>
  <c r="BNA21" i="26"/>
  <c r="BMS21" i="26"/>
  <c r="BML21" i="26"/>
  <c r="BMD21" i="26"/>
  <c r="BLW21" i="26"/>
  <c r="BLO21" i="26"/>
  <c r="BLH21" i="26"/>
  <c r="BKZ21" i="26"/>
  <c r="BKS21" i="26"/>
  <c r="BKK21" i="26"/>
  <c r="BKD21" i="26"/>
  <c r="BJV21" i="26"/>
  <c r="BJO21" i="26"/>
  <c r="BJG21" i="26"/>
  <c r="BIZ21" i="26"/>
  <c r="BIR21" i="26"/>
  <c r="BIK21" i="26"/>
  <c r="BIC21" i="26"/>
  <c r="BHV21" i="26"/>
  <c r="BHN21" i="26"/>
  <c r="BHG21" i="26"/>
  <c r="BGY21" i="26"/>
  <c r="BGR21" i="26"/>
  <c r="BGJ21" i="26"/>
  <c r="BGC21" i="26"/>
  <c r="BFU21" i="26"/>
  <c r="BFN21" i="26"/>
  <c r="BFF21" i="26"/>
  <c r="BEY21" i="26"/>
  <c r="BEQ21" i="26"/>
  <c r="BEJ21" i="26"/>
  <c r="BEB21" i="26"/>
  <c r="BDU21" i="26"/>
  <c r="BDM21" i="26"/>
  <c r="BDF21" i="26"/>
  <c r="BCX21" i="26"/>
  <c r="BCQ21" i="26"/>
  <c r="BCI21" i="26"/>
  <c r="BCB21" i="26"/>
  <c r="BBT21" i="26"/>
  <c r="BBM21" i="26"/>
  <c r="BBE21" i="26"/>
  <c r="BAX21" i="26"/>
  <c r="BAP21" i="26"/>
  <c r="BAI21" i="26"/>
  <c r="BAA21" i="26"/>
  <c r="AZT21" i="26"/>
  <c r="AZL21" i="26"/>
  <c r="AZE21" i="26"/>
  <c r="AYW21" i="26"/>
  <c r="AYP21" i="26"/>
  <c r="AYH21" i="26"/>
  <c r="AYA21" i="26"/>
  <c r="AXS21" i="26"/>
  <c r="AXL21" i="26"/>
  <c r="AXD21" i="26"/>
  <c r="AWW21" i="26"/>
  <c r="AWO21" i="26"/>
  <c r="AWH21" i="26"/>
  <c r="AVZ21" i="26"/>
  <c r="AVS21" i="26"/>
  <c r="AVK21" i="26"/>
  <c r="AVD21" i="26"/>
  <c r="AUV21" i="26"/>
  <c r="AUO21" i="26"/>
  <c r="AUG21" i="26"/>
  <c r="ATZ21" i="26"/>
  <c r="ATR21" i="26"/>
  <c r="ATK21" i="26"/>
  <c r="BVJ20" i="26"/>
  <c r="BVC20" i="26"/>
  <c r="BUU20" i="26"/>
  <c r="BUN20" i="26"/>
  <c r="BUF20" i="26"/>
  <c r="BTY20" i="26"/>
  <c r="BTQ20" i="26"/>
  <c r="BTJ20" i="26"/>
  <c r="BTB20" i="26"/>
  <c r="BSU20" i="26"/>
  <c r="BSM20" i="26"/>
  <c r="BSF20" i="26"/>
  <c r="BRX20" i="26"/>
  <c r="BRQ20" i="26"/>
  <c r="BRI20" i="26"/>
  <c r="BRB20" i="26"/>
  <c r="BQT20" i="26"/>
  <c r="BQM20" i="26"/>
  <c r="BQE20" i="26"/>
  <c r="BPX20" i="26"/>
  <c r="BPP20" i="26"/>
  <c r="BPI20" i="26"/>
  <c r="BPA20" i="26"/>
  <c r="BOT20" i="26"/>
  <c r="BOL20" i="26"/>
  <c r="BOE20" i="26"/>
  <c r="BNW20" i="26"/>
  <c r="BNP20" i="26"/>
  <c r="BNH20" i="26"/>
  <c r="BNA20" i="26"/>
  <c r="BMS20" i="26"/>
  <c r="BML20" i="26"/>
  <c r="BMD20" i="26"/>
  <c r="BLW20" i="26"/>
  <c r="BLO20" i="26"/>
  <c r="BLH20" i="26"/>
  <c r="BKZ20" i="26"/>
  <c r="BKS20" i="26"/>
  <c r="BKK20" i="26"/>
  <c r="BKD20" i="26"/>
  <c r="BJV20" i="26"/>
  <c r="BJO20" i="26"/>
  <c r="BJG20" i="26"/>
  <c r="BIZ20" i="26"/>
  <c r="BIR20" i="26"/>
  <c r="BIK20" i="26"/>
  <c r="BIC20" i="26"/>
  <c r="BHV20" i="26"/>
  <c r="BHN20" i="26"/>
  <c r="BHG20" i="26"/>
  <c r="BGY20" i="26"/>
  <c r="BGR20" i="26"/>
  <c r="BGJ20" i="26"/>
  <c r="BGC20" i="26"/>
  <c r="BFU20" i="26"/>
  <c r="BFN20" i="26"/>
  <c r="BFF20" i="26"/>
  <c r="BEY20" i="26"/>
  <c r="BEQ20" i="26"/>
  <c r="BEJ20" i="26"/>
  <c r="BEB20" i="26"/>
  <c r="BDU20" i="26"/>
  <c r="BDM20" i="26"/>
  <c r="BDF20" i="26"/>
  <c r="BCX20" i="26"/>
  <c r="BCQ20" i="26"/>
  <c r="BCI20" i="26"/>
  <c r="BCB20" i="26"/>
  <c r="BBT20" i="26"/>
  <c r="BBM20" i="26"/>
  <c r="BBE20" i="26"/>
  <c r="BAX20" i="26"/>
  <c r="BAP20" i="26"/>
  <c r="BAI20" i="26"/>
  <c r="BAA20" i="26"/>
  <c r="AZT20" i="26"/>
  <c r="AZL20" i="26"/>
  <c r="AZE20" i="26"/>
  <c r="AYW20" i="26"/>
  <c r="AYP20" i="26"/>
  <c r="AYH20" i="26"/>
  <c r="AYA20" i="26"/>
  <c r="AXS20" i="26"/>
  <c r="AXL20" i="26"/>
  <c r="AXD20" i="26"/>
  <c r="AWW20" i="26"/>
  <c r="AWO20" i="26"/>
  <c r="AWH20" i="26"/>
  <c r="AVZ20" i="26"/>
  <c r="AVS20" i="26"/>
  <c r="AVK20" i="26"/>
  <c r="AVD20" i="26"/>
  <c r="AUV20" i="26"/>
  <c r="AUO20" i="26"/>
  <c r="AUG20" i="26"/>
  <c r="ATZ20" i="26"/>
  <c r="ATR20" i="26"/>
  <c r="ATK20" i="26"/>
  <c r="BVJ19" i="26"/>
  <c r="BVC19" i="26"/>
  <c r="BUU19" i="26"/>
  <c r="BUN19" i="26"/>
  <c r="BUF19" i="26"/>
  <c r="BTY19" i="26"/>
  <c r="BTQ19" i="26"/>
  <c r="BTJ19" i="26"/>
  <c r="BTB19" i="26"/>
  <c r="BSU19" i="26"/>
  <c r="BSM19" i="26"/>
  <c r="BSF19" i="26"/>
  <c r="BRX19" i="26"/>
  <c r="BRQ19" i="26"/>
  <c r="BRI19" i="26"/>
  <c r="BRB19" i="26"/>
  <c r="BQT19" i="26"/>
  <c r="BQM19" i="26"/>
  <c r="BQE19" i="26"/>
  <c r="BPX19" i="26"/>
  <c r="BPP19" i="26"/>
  <c r="BPI19" i="26"/>
  <c r="BPA19" i="26"/>
  <c r="BOT19" i="26"/>
  <c r="BOL19" i="26"/>
  <c r="BOE19" i="26"/>
  <c r="BNW19" i="26"/>
  <c r="BNP19" i="26"/>
  <c r="BNH19" i="26"/>
  <c r="BNA19" i="26"/>
  <c r="BMS19" i="26"/>
  <c r="BML19" i="26"/>
  <c r="BMD19" i="26"/>
  <c r="BLW19" i="26"/>
  <c r="BLO19" i="26"/>
  <c r="BLH19" i="26"/>
  <c r="BKZ19" i="26"/>
  <c r="BKS19" i="26"/>
  <c r="BKK19" i="26"/>
  <c r="BKD19" i="26"/>
  <c r="BJV19" i="26"/>
  <c r="BJO19" i="26"/>
  <c r="BJG19" i="26"/>
  <c r="BIZ19" i="26"/>
  <c r="BIR19" i="26"/>
  <c r="BIK19" i="26"/>
  <c r="BIC19" i="26"/>
  <c r="BHV19" i="26"/>
  <c r="BHN19" i="26"/>
  <c r="BHG19" i="26"/>
  <c r="BGY19" i="26"/>
  <c r="BGR19" i="26"/>
  <c r="BGJ19" i="26"/>
  <c r="BGC19" i="26"/>
  <c r="BFU19" i="26"/>
  <c r="BFN19" i="26"/>
  <c r="BFF19" i="26"/>
  <c r="BEY19" i="26"/>
  <c r="BEQ19" i="26"/>
  <c r="BEJ19" i="26"/>
  <c r="BEB19" i="26"/>
  <c r="BDU19" i="26"/>
  <c r="BDM19" i="26"/>
  <c r="BDF19" i="26"/>
  <c r="BCX19" i="26"/>
  <c r="BCQ19" i="26"/>
  <c r="BCI19" i="26"/>
  <c r="BCB19" i="26"/>
  <c r="BBT19" i="26"/>
  <c r="BBM19" i="26"/>
  <c r="BBE19" i="26"/>
  <c r="BAX19" i="26"/>
  <c r="BAP19" i="26"/>
  <c r="BAI19" i="26"/>
  <c r="BAA19" i="26"/>
  <c r="AZT19" i="26"/>
  <c r="AZL19" i="26"/>
  <c r="AZE19" i="26"/>
  <c r="AYW19" i="26"/>
  <c r="AYP19" i="26"/>
  <c r="AYH19" i="26"/>
  <c r="AYA19" i="26"/>
  <c r="AXS19" i="26"/>
  <c r="AXL19" i="26"/>
  <c r="AXD19" i="26"/>
  <c r="AWW19" i="26"/>
  <c r="AWO19" i="26"/>
  <c r="AWH19" i="26"/>
  <c r="AVZ19" i="26"/>
  <c r="AVS19" i="26"/>
  <c r="AVK19" i="26"/>
  <c r="AVD19" i="26"/>
  <c r="AUV19" i="26"/>
  <c r="AUO19" i="26"/>
  <c r="AUG19" i="26"/>
  <c r="ATZ19" i="26"/>
  <c r="ATR19" i="26"/>
  <c r="ATK19" i="26"/>
  <c r="BVJ18" i="26"/>
  <c r="BVC18" i="26"/>
  <c r="BUU18" i="26"/>
  <c r="BUN18" i="26"/>
  <c r="BUF18" i="26"/>
  <c r="BTY18" i="26"/>
  <c r="BTQ18" i="26"/>
  <c r="BTJ18" i="26"/>
  <c r="BTB18" i="26"/>
  <c r="BSU18" i="26"/>
  <c r="BSM18" i="26"/>
  <c r="BSF18" i="26"/>
  <c r="BRX18" i="26"/>
  <c r="BRQ18" i="26"/>
  <c r="BRI18" i="26"/>
  <c r="BRB18" i="26"/>
  <c r="BQT18" i="26"/>
  <c r="BQM18" i="26"/>
  <c r="BQE18" i="26"/>
  <c r="BPX18" i="26"/>
  <c r="BPP18" i="26"/>
  <c r="BPI18" i="26"/>
  <c r="BPA18" i="26"/>
  <c r="BOT18" i="26"/>
  <c r="BOL18" i="26"/>
  <c r="BOE18" i="26"/>
  <c r="BNW18" i="26"/>
  <c r="BNP18" i="26"/>
  <c r="BNH18" i="26"/>
  <c r="BNA18" i="26"/>
  <c r="BMS18" i="26"/>
  <c r="BML18" i="26"/>
  <c r="BMD18" i="26"/>
  <c r="BLW18" i="26"/>
  <c r="BLO18" i="26"/>
  <c r="BLH18" i="26"/>
  <c r="BKZ18" i="26"/>
  <c r="BKS18" i="26"/>
  <c r="BKK18" i="26"/>
  <c r="BKD18" i="26"/>
  <c r="BJV18" i="26"/>
  <c r="BJO18" i="26"/>
  <c r="BJG18" i="26"/>
  <c r="BIZ18" i="26"/>
  <c r="BIR18" i="26"/>
  <c r="BIK18" i="26"/>
  <c r="BIC18" i="26"/>
  <c r="BHV18" i="26"/>
  <c r="BHN18" i="26"/>
  <c r="BHG18" i="26"/>
  <c r="BGY18" i="26"/>
  <c r="BGR18" i="26"/>
  <c r="BGJ18" i="26"/>
  <c r="BGC18" i="26"/>
  <c r="BFU18" i="26"/>
  <c r="BFN18" i="26"/>
  <c r="BFF18" i="26"/>
  <c r="BEY18" i="26"/>
  <c r="BEQ18" i="26"/>
  <c r="BEJ18" i="26"/>
  <c r="BEB18" i="26"/>
  <c r="BDU18" i="26"/>
  <c r="BDM18" i="26"/>
  <c r="BDF18" i="26"/>
  <c r="BCX18" i="26"/>
  <c r="BCQ18" i="26"/>
  <c r="BCI18" i="26"/>
  <c r="BCB18" i="26"/>
  <c r="BBT18" i="26"/>
  <c r="BBM18" i="26"/>
  <c r="BBE18" i="26"/>
  <c r="BAX18" i="26"/>
  <c r="BAP18" i="26"/>
  <c r="BAI18" i="26"/>
  <c r="BAA18" i="26"/>
  <c r="AZT18" i="26"/>
  <c r="AZL18" i="26"/>
  <c r="AZE18" i="26"/>
  <c r="AYW18" i="26"/>
  <c r="AYP18" i="26"/>
  <c r="AYH18" i="26"/>
  <c r="AYA18" i="26"/>
  <c r="AXS18" i="26"/>
  <c r="AXL18" i="26"/>
  <c r="AXD18" i="26"/>
  <c r="AWW18" i="26"/>
  <c r="AWO18" i="26"/>
  <c r="AWH18" i="26"/>
  <c r="AVZ18" i="26"/>
  <c r="AVS18" i="26"/>
  <c r="AVK18" i="26"/>
  <c r="AVD18" i="26"/>
  <c r="AUV18" i="26"/>
  <c r="AUO18" i="26"/>
  <c r="AUG18" i="26"/>
  <c r="ATZ18" i="26"/>
  <c r="ATR18" i="26"/>
  <c r="ATK18" i="26"/>
  <c r="BVL17" i="26"/>
  <c r="BVK17" i="26"/>
  <c r="BVI17" i="26"/>
  <c r="BVH17" i="26"/>
  <c r="BVG17" i="26"/>
  <c r="BVF17" i="26"/>
  <c r="BVE17" i="26"/>
  <c r="BVD17" i="26"/>
  <c r="BVB17" i="26"/>
  <c r="BVA17" i="26"/>
  <c r="BUZ17" i="26"/>
  <c r="BUY17" i="26"/>
  <c r="BUW17" i="26"/>
  <c r="BUV17" i="26"/>
  <c r="BUT17" i="26"/>
  <c r="BUS17" i="26"/>
  <c r="BUR17" i="26"/>
  <c r="BUQ17" i="26"/>
  <c r="BUP17" i="26"/>
  <c r="BUO17" i="26"/>
  <c r="BUM17" i="26"/>
  <c r="BUL17" i="26"/>
  <c r="BUK17" i="26"/>
  <c r="BUJ17" i="26"/>
  <c r="BUH17" i="26"/>
  <c r="BUG17" i="26"/>
  <c r="BUE17" i="26"/>
  <c r="BUD17" i="26"/>
  <c r="BUC17" i="26"/>
  <c r="BUB17" i="26"/>
  <c r="BUA17" i="26"/>
  <c r="BTZ17" i="26"/>
  <c r="BTX17" i="26"/>
  <c r="BTW17" i="26"/>
  <c r="BTV17" i="26"/>
  <c r="BTU17" i="26"/>
  <c r="BTS17" i="26"/>
  <c r="BTR17" i="26"/>
  <c r="BTP17" i="26"/>
  <c r="BTO17" i="26"/>
  <c r="BTN17" i="26"/>
  <c r="BTM17" i="26"/>
  <c r="BTL17" i="26"/>
  <c r="BTK17" i="26"/>
  <c r="BTI17" i="26"/>
  <c r="BTH17" i="26"/>
  <c r="BTG17" i="26"/>
  <c r="BTF17" i="26"/>
  <c r="BTD17" i="26"/>
  <c r="BTC17" i="26"/>
  <c r="BTA17" i="26"/>
  <c r="BSZ17" i="26"/>
  <c r="BSY17" i="26"/>
  <c r="BSX17" i="26"/>
  <c r="BSW17" i="26"/>
  <c r="BSV17" i="26"/>
  <c r="BST17" i="26"/>
  <c r="BSS17" i="26"/>
  <c r="BSR17" i="26"/>
  <c r="BSQ17" i="26"/>
  <c r="BSO17" i="26"/>
  <c r="BSN17" i="26"/>
  <c r="BSL17" i="26"/>
  <c r="BSK17" i="26"/>
  <c r="BSJ17" i="26"/>
  <c r="BSI17" i="26"/>
  <c r="BSH17" i="26"/>
  <c r="BSG17" i="26"/>
  <c r="BSE17" i="26"/>
  <c r="BSD17" i="26"/>
  <c r="BSC17" i="26"/>
  <c r="BSB17" i="26"/>
  <c r="BRZ17" i="26"/>
  <c r="BRY17" i="26"/>
  <c r="BRW17" i="26"/>
  <c r="BRV17" i="26"/>
  <c r="BRU17" i="26"/>
  <c r="BRT17" i="26"/>
  <c r="BRS17" i="26"/>
  <c r="BRR17" i="26"/>
  <c r="BRP17" i="26"/>
  <c r="BRO17" i="26"/>
  <c r="BRN17" i="26"/>
  <c r="BRM17" i="26"/>
  <c r="BRK17" i="26"/>
  <c r="BRJ17" i="26"/>
  <c r="BRH17" i="26"/>
  <c r="BRG17" i="26"/>
  <c r="BRF17" i="26"/>
  <c r="BRE17" i="26"/>
  <c r="BRD17" i="26"/>
  <c r="BRC17" i="26"/>
  <c r="BRA17" i="26"/>
  <c r="BQZ17" i="26"/>
  <c r="BQY17" i="26"/>
  <c r="BQX17" i="26"/>
  <c r="BQV17" i="26"/>
  <c r="BQU17" i="26"/>
  <c r="BQS17" i="26"/>
  <c r="BQR17" i="26"/>
  <c r="BQQ17" i="26"/>
  <c r="BQP17" i="26"/>
  <c r="BQO17" i="26"/>
  <c r="BQN17" i="26"/>
  <c r="BQL17" i="26"/>
  <c r="BQK17" i="26"/>
  <c r="BQJ17" i="26"/>
  <c r="BQI17" i="26"/>
  <c r="BQG17" i="26"/>
  <c r="BQF17" i="26"/>
  <c r="BQD17" i="26"/>
  <c r="BQC17" i="26"/>
  <c r="BQB17" i="26"/>
  <c r="BQA17" i="26"/>
  <c r="BPZ17" i="26"/>
  <c r="BPY17" i="26"/>
  <c r="BPW17" i="26"/>
  <c r="BPV17" i="26"/>
  <c r="BPU17" i="26"/>
  <c r="BPT17" i="26"/>
  <c r="BPR17" i="26"/>
  <c r="BPQ17" i="26"/>
  <c r="BPO17" i="26"/>
  <c r="BPN17" i="26"/>
  <c r="BPM17" i="26"/>
  <c r="BPL17" i="26"/>
  <c r="BPK17" i="26"/>
  <c r="BPJ17" i="26"/>
  <c r="BPH17" i="26"/>
  <c r="BPG17" i="26"/>
  <c r="BPF17" i="26"/>
  <c r="BPE17" i="26"/>
  <c r="BPC17" i="26"/>
  <c r="BPB17" i="26"/>
  <c r="BOZ17" i="26"/>
  <c r="BOY17" i="26"/>
  <c r="BOX17" i="26"/>
  <c r="BOW17" i="26"/>
  <c r="BOV17" i="26"/>
  <c r="BOU17" i="26"/>
  <c r="BOS17" i="26"/>
  <c r="BOR17" i="26"/>
  <c r="BOQ17" i="26"/>
  <c r="BOP17" i="26"/>
  <c r="BON17" i="26"/>
  <c r="BOM17" i="26"/>
  <c r="BOK17" i="26"/>
  <c r="BOJ17" i="26"/>
  <c r="BOI17" i="26"/>
  <c r="BOH17" i="26"/>
  <c r="BOG17" i="26"/>
  <c r="BOF17" i="26"/>
  <c r="BOD17" i="26"/>
  <c r="BOC17" i="26"/>
  <c r="BOB17" i="26"/>
  <c r="BOA17" i="26"/>
  <c r="BNY17" i="26"/>
  <c r="BNX17" i="26"/>
  <c r="BNV17" i="26"/>
  <c r="BNU17" i="26"/>
  <c r="BNT17" i="26"/>
  <c r="BNS17" i="26"/>
  <c r="BNR17" i="26"/>
  <c r="BNQ17" i="26"/>
  <c r="BNO17" i="26"/>
  <c r="BNN17" i="26"/>
  <c r="BNM17" i="26"/>
  <c r="BNL17" i="26"/>
  <c r="BNJ17" i="26"/>
  <c r="BNI17" i="26"/>
  <c r="BNG17" i="26"/>
  <c r="BNF17" i="26"/>
  <c r="BNE17" i="26"/>
  <c r="BND17" i="26"/>
  <c r="BNC17" i="26"/>
  <c r="BNB17" i="26"/>
  <c r="BMZ17" i="26"/>
  <c r="BMY17" i="26"/>
  <c r="BMX17" i="26"/>
  <c r="BMW17" i="26"/>
  <c r="BMU17" i="26"/>
  <c r="BMT17" i="26"/>
  <c r="BMR17" i="26"/>
  <c r="BMQ17" i="26"/>
  <c r="BMP17" i="26"/>
  <c r="BMO17" i="26"/>
  <c r="BMN17" i="26"/>
  <c r="BMM17" i="26"/>
  <c r="BMK17" i="26"/>
  <c r="BMJ17" i="26"/>
  <c r="BMI17" i="26"/>
  <c r="BMH17" i="26"/>
  <c r="BMF17" i="26"/>
  <c r="BME17" i="26"/>
  <c r="BMC17" i="26"/>
  <c r="BMB17" i="26"/>
  <c r="BMA17" i="26"/>
  <c r="BLZ17" i="26"/>
  <c r="BLY17" i="26"/>
  <c r="BLX17" i="26"/>
  <c r="BLV17" i="26"/>
  <c r="BLU17" i="26"/>
  <c r="BLT17" i="26"/>
  <c r="BLS17" i="26"/>
  <c r="BLQ17" i="26"/>
  <c r="BLP17" i="26"/>
  <c r="BLN17" i="26"/>
  <c r="BLM17" i="26"/>
  <c r="BLL17" i="26"/>
  <c r="BLK17" i="26"/>
  <c r="BLJ17" i="26"/>
  <c r="BLI17" i="26"/>
  <c r="BLG17" i="26"/>
  <c r="BLF17" i="26"/>
  <c r="BLE17" i="26"/>
  <c r="BLD17" i="26"/>
  <c r="BLB17" i="26"/>
  <c r="BLA17" i="26"/>
  <c r="BKY17" i="26"/>
  <c r="BKX17" i="26"/>
  <c r="BKW17" i="26"/>
  <c r="BKV17" i="26"/>
  <c r="BKU17" i="26"/>
  <c r="BKT17" i="26"/>
  <c r="BKR17" i="26"/>
  <c r="BKQ17" i="26"/>
  <c r="BKP17" i="26"/>
  <c r="BKO17" i="26"/>
  <c r="BKM17" i="26"/>
  <c r="BKL17" i="26"/>
  <c r="BKJ17" i="26"/>
  <c r="BKI17" i="26"/>
  <c r="BKH17" i="26"/>
  <c r="BKG17" i="26"/>
  <c r="BKF17" i="26"/>
  <c r="BKE17" i="26"/>
  <c r="BKC17" i="26"/>
  <c r="BKB17" i="26"/>
  <c r="BKA17" i="26"/>
  <c r="BJZ17" i="26"/>
  <c r="BJX17" i="26"/>
  <c r="BJW17" i="26"/>
  <c r="BJU17" i="26"/>
  <c r="BJT17" i="26"/>
  <c r="BJS17" i="26"/>
  <c r="BJR17" i="26"/>
  <c r="BJQ17" i="26"/>
  <c r="BJP17" i="26"/>
  <c r="BJN17" i="26"/>
  <c r="BJM17" i="26"/>
  <c r="BJL17" i="26"/>
  <c r="BJK17" i="26"/>
  <c r="BJI17" i="26"/>
  <c r="BJH17" i="26"/>
  <c r="BJF17" i="26"/>
  <c r="BJE17" i="26"/>
  <c r="BJD17" i="26"/>
  <c r="BJC17" i="26"/>
  <c r="BJB17" i="26"/>
  <c r="BJA17" i="26"/>
  <c r="BIY17" i="26"/>
  <c r="BIX17" i="26"/>
  <c r="BIW17" i="26"/>
  <c r="BIV17" i="26"/>
  <c r="BIT17" i="26"/>
  <c r="BIS17" i="26"/>
  <c r="BIQ17" i="26"/>
  <c r="BIP17" i="26"/>
  <c r="BIO17" i="26"/>
  <c r="BIN17" i="26"/>
  <c r="BIM17" i="26"/>
  <c r="BIL17" i="26"/>
  <c r="BIJ17" i="26"/>
  <c r="BII17" i="26"/>
  <c r="BIH17" i="26"/>
  <c r="BIG17" i="26"/>
  <c r="BIE17" i="26"/>
  <c r="BID17" i="26"/>
  <c r="BIB17" i="26"/>
  <c r="BIA17" i="26"/>
  <c r="BHZ17" i="26"/>
  <c r="BHY17" i="26"/>
  <c r="BHX17" i="26"/>
  <c r="BHW17" i="26"/>
  <c r="BHU17" i="26"/>
  <c r="BHT17" i="26"/>
  <c r="BHS17" i="26"/>
  <c r="BHR17" i="26"/>
  <c r="BHP17" i="26"/>
  <c r="BHO17" i="26"/>
  <c r="BHM17" i="26"/>
  <c r="BHL17" i="26"/>
  <c r="BHK17" i="26"/>
  <c r="BHJ17" i="26"/>
  <c r="BHI17" i="26"/>
  <c r="BHH17" i="26"/>
  <c r="BHF17" i="26"/>
  <c r="BHE17" i="26"/>
  <c r="BHD17" i="26"/>
  <c r="BHC17" i="26"/>
  <c r="BHA17" i="26"/>
  <c r="BGZ17" i="26"/>
  <c r="BGX17" i="26"/>
  <c r="BGW17" i="26"/>
  <c r="BGV17" i="26"/>
  <c r="BGU17" i="26"/>
  <c r="BGT17" i="26"/>
  <c r="BGS17" i="26"/>
  <c r="BGQ17" i="26"/>
  <c r="BGP17" i="26"/>
  <c r="BGO17" i="26"/>
  <c r="BGN17" i="26"/>
  <c r="BGL17" i="26"/>
  <c r="BGK17" i="26"/>
  <c r="BGI17" i="26"/>
  <c r="BGH17" i="26"/>
  <c r="BGG17" i="26"/>
  <c r="BGF17" i="26"/>
  <c r="BGE17" i="26"/>
  <c r="BGD17" i="26"/>
  <c r="BGB17" i="26"/>
  <c r="BGA17" i="26"/>
  <c r="BFZ17" i="26"/>
  <c r="BFY17" i="26"/>
  <c r="BFW17" i="26"/>
  <c r="BFV17" i="26"/>
  <c r="BFT17" i="26"/>
  <c r="BFS17" i="26"/>
  <c r="BFR17" i="26"/>
  <c r="BFQ17" i="26"/>
  <c r="BFP17" i="26"/>
  <c r="BFO17" i="26"/>
  <c r="BFM17" i="26"/>
  <c r="BFL17" i="26"/>
  <c r="BFK17" i="26"/>
  <c r="BFJ17" i="26"/>
  <c r="BFH17" i="26"/>
  <c r="BFG17" i="26"/>
  <c r="BFE17" i="26"/>
  <c r="BFD17" i="26"/>
  <c r="BFC17" i="26"/>
  <c r="BFB17" i="26"/>
  <c r="BFA17" i="26"/>
  <c r="BEZ17" i="26"/>
  <c r="BEX17" i="26"/>
  <c r="BEW17" i="26"/>
  <c r="BEV17" i="26"/>
  <c r="BEU17" i="26"/>
  <c r="BES17" i="26"/>
  <c r="BER17" i="26"/>
  <c r="BEP17" i="26"/>
  <c r="BEO17" i="26"/>
  <c r="BEN17" i="26"/>
  <c r="BEM17" i="26"/>
  <c r="BEL17" i="26"/>
  <c r="BEK17" i="26"/>
  <c r="BEI17" i="26"/>
  <c r="BEH17" i="26"/>
  <c r="BEG17" i="26"/>
  <c r="BEF17" i="26"/>
  <c r="BED17" i="26"/>
  <c r="BEC17" i="26"/>
  <c r="BEA17" i="26"/>
  <c r="BDZ17" i="26"/>
  <c r="BDY17" i="26"/>
  <c r="BDX17" i="26"/>
  <c r="BDW17" i="26"/>
  <c r="BDV17" i="26"/>
  <c r="BDT17" i="26"/>
  <c r="BDS17" i="26"/>
  <c r="BDR17" i="26"/>
  <c r="BDQ17" i="26"/>
  <c r="BDO17" i="26"/>
  <c r="BDN17" i="26"/>
  <c r="BDL17" i="26"/>
  <c r="BDK17" i="26"/>
  <c r="BDJ17" i="26"/>
  <c r="BDI17" i="26"/>
  <c r="BDH17" i="26"/>
  <c r="BDG17" i="26"/>
  <c r="BDE17" i="26"/>
  <c r="BDD17" i="26"/>
  <c r="BDC17" i="26"/>
  <c r="BDB17" i="26"/>
  <c r="BCZ17" i="26"/>
  <c r="BCY17" i="26"/>
  <c r="BCW17" i="26"/>
  <c r="BCV17" i="26"/>
  <c r="BCU17" i="26"/>
  <c r="BCT17" i="26"/>
  <c r="BCS17" i="26"/>
  <c r="BCR17" i="26"/>
  <c r="BCP17" i="26"/>
  <c r="BCO17" i="26"/>
  <c r="BCN17" i="26"/>
  <c r="BCM17" i="26"/>
  <c r="BCK17" i="26"/>
  <c r="BCJ17" i="26"/>
  <c r="BCH17" i="26"/>
  <c r="BCG17" i="26"/>
  <c r="BCF17" i="26"/>
  <c r="BCE17" i="26"/>
  <c r="BCD17" i="26"/>
  <c r="BCC17" i="26"/>
  <c r="BCA17" i="26"/>
  <c r="BBZ17" i="26"/>
  <c r="BBY17" i="26"/>
  <c r="BBX17" i="26"/>
  <c r="BBV17" i="26"/>
  <c r="BBU17" i="26"/>
  <c r="BBS17" i="26"/>
  <c r="BBR17" i="26"/>
  <c r="BBQ17" i="26"/>
  <c r="BBP17" i="26"/>
  <c r="BBO17" i="26"/>
  <c r="BBN17" i="26"/>
  <c r="BBL17" i="26"/>
  <c r="BBK17" i="26"/>
  <c r="BBJ17" i="26"/>
  <c r="BBI17" i="26"/>
  <c r="BBG17" i="26"/>
  <c r="BBF17" i="26"/>
  <c r="BBD17" i="26"/>
  <c r="BBC17" i="26"/>
  <c r="BBB17" i="26"/>
  <c r="BBA17" i="26"/>
  <c r="BAZ17" i="26"/>
  <c r="BAY17" i="26"/>
  <c r="BAW17" i="26"/>
  <c r="BAV17" i="26"/>
  <c r="BAU17" i="26"/>
  <c r="BAT17" i="26"/>
  <c r="BAR17" i="26"/>
  <c r="BAQ17" i="26"/>
  <c r="BAO17" i="26"/>
  <c r="BAN17" i="26"/>
  <c r="BAM17" i="26"/>
  <c r="BAL17" i="26"/>
  <c r="BAK17" i="26"/>
  <c r="BAJ17" i="26"/>
  <c r="BAH17" i="26"/>
  <c r="BAG17" i="26"/>
  <c r="BAF17" i="26"/>
  <c r="BAE17" i="26"/>
  <c r="BAC17" i="26"/>
  <c r="BAB17" i="26"/>
  <c r="AZZ17" i="26"/>
  <c r="AZY17" i="26"/>
  <c r="AZX17" i="26"/>
  <c r="AZW17" i="26"/>
  <c r="AZV17" i="26"/>
  <c r="AZU17" i="26"/>
  <c r="AZS17" i="26"/>
  <c r="AZR17" i="26"/>
  <c r="AZQ17" i="26"/>
  <c r="AZP17" i="26"/>
  <c r="AZN17" i="26"/>
  <c r="AZM17" i="26"/>
  <c r="AZK17" i="26"/>
  <c r="AZJ17" i="26"/>
  <c r="AZI17" i="26"/>
  <c r="AZH17" i="26"/>
  <c r="AZG17" i="26"/>
  <c r="AZF17" i="26"/>
  <c r="AZD17" i="26"/>
  <c r="AZC17" i="26"/>
  <c r="AZB17" i="26"/>
  <c r="AZA17" i="26"/>
  <c r="AYY17" i="26"/>
  <c r="AYX17" i="26"/>
  <c r="AYV17" i="26"/>
  <c r="AYU17" i="26"/>
  <c r="AYT17" i="26"/>
  <c r="AYS17" i="26"/>
  <c r="AYR17" i="26"/>
  <c r="AYQ17" i="26"/>
  <c r="AYO17" i="26"/>
  <c r="AYN17" i="26"/>
  <c r="AYM17" i="26"/>
  <c r="AYL17" i="26"/>
  <c r="AYJ17" i="26"/>
  <c r="AYI17" i="26"/>
  <c r="AYG17" i="26"/>
  <c r="AYF17" i="26"/>
  <c r="AYE17" i="26"/>
  <c r="AYD17" i="26"/>
  <c r="AYC17" i="26"/>
  <c r="AYB17" i="26"/>
  <c r="AXZ17" i="26"/>
  <c r="AXY17" i="26"/>
  <c r="AXX17" i="26"/>
  <c r="AXW17" i="26"/>
  <c r="AXU17" i="26"/>
  <c r="AXT17" i="26"/>
  <c r="AXR17" i="26"/>
  <c r="AXQ17" i="26"/>
  <c r="AXP17" i="26"/>
  <c r="AXO17" i="26"/>
  <c r="AXN17" i="26"/>
  <c r="AXM17" i="26"/>
  <c r="AXK17" i="26"/>
  <c r="AXJ17" i="26"/>
  <c r="AXI17" i="26"/>
  <c r="AXH17" i="26"/>
  <c r="AXF17" i="26"/>
  <c r="AXE17" i="26"/>
  <c r="AXC17" i="26"/>
  <c r="AXB17" i="26"/>
  <c r="AXA17" i="26"/>
  <c r="AWZ17" i="26"/>
  <c r="AWY17" i="26"/>
  <c r="AWX17" i="26"/>
  <c r="AWV17" i="26"/>
  <c r="AWU17" i="26"/>
  <c r="AWT17" i="26"/>
  <c r="AWS17" i="26"/>
  <c r="AWQ17" i="26"/>
  <c r="AWP17" i="26"/>
  <c r="AWN17" i="26"/>
  <c r="AWM17" i="26"/>
  <c r="AWL17" i="26"/>
  <c r="AWK17" i="26"/>
  <c r="AWJ17" i="26"/>
  <c r="AWI17" i="26"/>
  <c r="AWG17" i="26"/>
  <c r="AWF17" i="26"/>
  <c r="AWE17" i="26"/>
  <c r="AWD17" i="26"/>
  <c r="AWB17" i="26"/>
  <c r="AWA17" i="26"/>
  <c r="AVY17" i="26"/>
  <c r="AVX17" i="26"/>
  <c r="AVW17" i="26"/>
  <c r="AVV17" i="26"/>
  <c r="AVU17" i="26"/>
  <c r="AVT17" i="26"/>
  <c r="AVR17" i="26"/>
  <c r="AVQ17" i="26"/>
  <c r="AVP17" i="26"/>
  <c r="AVO17" i="26"/>
  <c r="AVM17" i="26"/>
  <c r="AVL17" i="26"/>
  <c r="AVJ17" i="26"/>
  <c r="AVI17" i="26"/>
  <c r="AVH17" i="26"/>
  <c r="AVG17" i="26"/>
  <c r="AVF17" i="26"/>
  <c r="AVE17" i="26"/>
  <c r="AVC17" i="26"/>
  <c r="AVB17" i="26"/>
  <c r="AVA17" i="26"/>
  <c r="AUZ17" i="26"/>
  <c r="AUX17" i="26"/>
  <c r="AUW17" i="26"/>
  <c r="AUU17" i="26"/>
  <c r="AUT17" i="26"/>
  <c r="AUS17" i="26"/>
  <c r="AUR17" i="26"/>
  <c r="AUQ17" i="26"/>
  <c r="AUP17" i="26"/>
  <c r="AUN17" i="26"/>
  <c r="AUM17" i="26"/>
  <c r="AUL17" i="26"/>
  <c r="AUK17" i="26"/>
  <c r="AUI17" i="26"/>
  <c r="AUH17" i="26"/>
  <c r="AUF17" i="26"/>
  <c r="AUE17" i="26"/>
  <c r="AUD17" i="26"/>
  <c r="AUC17" i="26"/>
  <c r="AUB17" i="26"/>
  <c r="AUA17" i="26"/>
  <c r="ATY17" i="26"/>
  <c r="ATX17" i="26"/>
  <c r="ATW17" i="26"/>
  <c r="ATV17" i="26"/>
  <c r="ATT17" i="26"/>
  <c r="ATS17" i="26"/>
  <c r="ATQ17" i="26"/>
  <c r="ATP17" i="26"/>
  <c r="ATO17" i="26"/>
  <c r="ATN17" i="26"/>
  <c r="ATM17" i="26"/>
  <c r="ATL17" i="26"/>
  <c r="ATJ17" i="26"/>
  <c r="ATI17" i="26"/>
  <c r="ATH17" i="26"/>
  <c r="ATG17" i="26"/>
  <c r="BVJ16" i="26"/>
  <c r="BVC16" i="26"/>
  <c r="BUU16" i="26"/>
  <c r="BUN16" i="26"/>
  <c r="BUF16" i="26"/>
  <c r="BTY16" i="26"/>
  <c r="BTQ16" i="26"/>
  <c r="BTJ16" i="26"/>
  <c r="BTB16" i="26"/>
  <c r="BSU16" i="26"/>
  <c r="BSM16" i="26"/>
  <c r="BSF16" i="26"/>
  <c r="BRX16" i="26"/>
  <c r="BRQ16" i="26"/>
  <c r="BRI16" i="26"/>
  <c r="BRB16" i="26"/>
  <c r="BQT16" i="26"/>
  <c r="BQM16" i="26"/>
  <c r="BQE16" i="26"/>
  <c r="BPX16" i="26"/>
  <c r="BPP16" i="26"/>
  <c r="BPI16" i="26"/>
  <c r="BPA16" i="26"/>
  <c r="BOT16" i="26"/>
  <c r="BOL16" i="26"/>
  <c r="BOE16" i="26"/>
  <c r="BNW16" i="26"/>
  <c r="BNP16" i="26"/>
  <c r="BNH16" i="26"/>
  <c r="BNA16" i="26"/>
  <c r="BMS16" i="26"/>
  <c r="BML16" i="26"/>
  <c r="BMD16" i="26"/>
  <c r="BLW16" i="26"/>
  <c r="BLO16" i="26"/>
  <c r="BLH16" i="26"/>
  <c r="BKZ16" i="26"/>
  <c r="BKS16" i="26"/>
  <c r="BKK16" i="26"/>
  <c r="BKD16" i="26"/>
  <c r="BJV16" i="26"/>
  <c r="BJO16" i="26"/>
  <c r="BJG16" i="26"/>
  <c r="BIZ16" i="26"/>
  <c r="BIR16" i="26"/>
  <c r="BIK16" i="26"/>
  <c r="BIC16" i="26"/>
  <c r="BHV16" i="26"/>
  <c r="BHN16" i="26"/>
  <c r="BHG16" i="26"/>
  <c r="BGY16" i="26"/>
  <c r="BGR16" i="26"/>
  <c r="BGJ16" i="26"/>
  <c r="BGC16" i="26"/>
  <c r="BFU16" i="26"/>
  <c r="BFN16" i="26"/>
  <c r="BFF16" i="26"/>
  <c r="BEY16" i="26"/>
  <c r="BEQ16" i="26"/>
  <c r="BEJ16" i="26"/>
  <c r="BEB16" i="26"/>
  <c r="BDU16" i="26"/>
  <c r="BDM16" i="26"/>
  <c r="BDF16" i="26"/>
  <c r="BCX16" i="26"/>
  <c r="BCQ16" i="26"/>
  <c r="BCI16" i="26"/>
  <c r="BCB16" i="26"/>
  <c r="BBT16" i="26"/>
  <c r="BBM16" i="26"/>
  <c r="BBE16" i="26"/>
  <c r="BAX16" i="26"/>
  <c r="BAP16" i="26"/>
  <c r="BAI16" i="26"/>
  <c r="BAA16" i="26"/>
  <c r="AZT16" i="26"/>
  <c r="AZL16" i="26"/>
  <c r="AZE16" i="26"/>
  <c r="AYW16" i="26"/>
  <c r="AYP16" i="26"/>
  <c r="AYH16" i="26"/>
  <c r="AYA16" i="26"/>
  <c r="AXS16" i="26"/>
  <c r="AXL16" i="26"/>
  <c r="AXD16" i="26"/>
  <c r="AWW16" i="26"/>
  <c r="AWO16" i="26"/>
  <c r="AWH16" i="26"/>
  <c r="AVZ16" i="26"/>
  <c r="AVS16" i="26"/>
  <c r="AVK16" i="26"/>
  <c r="AVD16" i="26"/>
  <c r="AUV16" i="26"/>
  <c r="AUO16" i="26"/>
  <c r="AUG16" i="26"/>
  <c r="ATZ16" i="26"/>
  <c r="ATR16" i="26"/>
  <c r="ATK16" i="26"/>
  <c r="BVJ15" i="26"/>
  <c r="BVC15" i="26"/>
  <c r="BUU15" i="26"/>
  <c r="BUN15" i="26"/>
  <c r="BUF15" i="26"/>
  <c r="BTY15" i="26"/>
  <c r="BTQ15" i="26"/>
  <c r="BTJ15" i="26"/>
  <c r="BTB15" i="26"/>
  <c r="BSU15" i="26"/>
  <c r="BSM15" i="26"/>
  <c r="BSF15" i="26"/>
  <c r="BRX15" i="26"/>
  <c r="BRQ15" i="26"/>
  <c r="BRI15" i="26"/>
  <c r="BRB15" i="26"/>
  <c r="BQT15" i="26"/>
  <c r="BQM15" i="26"/>
  <c r="BQE15" i="26"/>
  <c r="BPX15" i="26"/>
  <c r="BPP15" i="26"/>
  <c r="BPI15" i="26"/>
  <c r="BPA15" i="26"/>
  <c r="BOT15" i="26"/>
  <c r="BOL15" i="26"/>
  <c r="BOE15" i="26"/>
  <c r="BNW15" i="26"/>
  <c r="BNP15" i="26"/>
  <c r="BNH15" i="26"/>
  <c r="BNA15" i="26"/>
  <c r="BMS15" i="26"/>
  <c r="BML15" i="26"/>
  <c r="BMD15" i="26"/>
  <c r="BLW15" i="26"/>
  <c r="BLO15" i="26"/>
  <c r="BLH15" i="26"/>
  <c r="BKZ15" i="26"/>
  <c r="BKS15" i="26"/>
  <c r="BKK15" i="26"/>
  <c r="BKD15" i="26"/>
  <c r="BJV15" i="26"/>
  <c r="BJO15" i="26"/>
  <c r="BJG15" i="26"/>
  <c r="BIZ15" i="26"/>
  <c r="BIR15" i="26"/>
  <c r="BIK15" i="26"/>
  <c r="BIC15" i="26"/>
  <c r="BHV15" i="26"/>
  <c r="BHN15" i="26"/>
  <c r="BHG15" i="26"/>
  <c r="BGY15" i="26"/>
  <c r="BGR15" i="26"/>
  <c r="BGJ15" i="26"/>
  <c r="BGC15" i="26"/>
  <c r="BFU15" i="26"/>
  <c r="BFN15" i="26"/>
  <c r="BFF15" i="26"/>
  <c r="BEY15" i="26"/>
  <c r="BEQ15" i="26"/>
  <c r="BEJ15" i="26"/>
  <c r="BEB15" i="26"/>
  <c r="BDU15" i="26"/>
  <c r="BDM15" i="26"/>
  <c r="BDF15" i="26"/>
  <c r="BCX15" i="26"/>
  <c r="BCQ15" i="26"/>
  <c r="BCI15" i="26"/>
  <c r="BCB15" i="26"/>
  <c r="BBT15" i="26"/>
  <c r="BBM15" i="26"/>
  <c r="BBE15" i="26"/>
  <c r="BAX15" i="26"/>
  <c r="BAP15" i="26"/>
  <c r="BAI15" i="26"/>
  <c r="BAA15" i="26"/>
  <c r="AZT15" i="26"/>
  <c r="AZL15" i="26"/>
  <c r="AZE15" i="26"/>
  <c r="AYW15" i="26"/>
  <c r="AYP15" i="26"/>
  <c r="AYH15" i="26"/>
  <c r="AYA15" i="26"/>
  <c r="AXS15" i="26"/>
  <c r="AXL15" i="26"/>
  <c r="AXD15" i="26"/>
  <c r="AWW15" i="26"/>
  <c r="AWO15" i="26"/>
  <c r="AWH15" i="26"/>
  <c r="AVZ15" i="26"/>
  <c r="AVS15" i="26"/>
  <c r="AVK15" i="26"/>
  <c r="AVD15" i="26"/>
  <c r="AUV15" i="26"/>
  <c r="AUO15" i="26"/>
  <c r="AUG15" i="26"/>
  <c r="ATZ15" i="26"/>
  <c r="ATR15" i="26"/>
  <c r="ATK15" i="26"/>
  <c r="BVJ14" i="26"/>
  <c r="BVC14" i="26"/>
  <c r="BUU14" i="26"/>
  <c r="BUN14" i="26"/>
  <c r="BUF14" i="26"/>
  <c r="BTY14" i="26"/>
  <c r="BTQ14" i="26"/>
  <c r="BTJ14" i="26"/>
  <c r="BTB14" i="26"/>
  <c r="BSU14" i="26"/>
  <c r="BSM14" i="26"/>
  <c r="BSF14" i="26"/>
  <c r="BRX14" i="26"/>
  <c r="BRQ14" i="26"/>
  <c r="BRI14" i="26"/>
  <c r="BRB14" i="26"/>
  <c r="BQT14" i="26"/>
  <c r="BQM14" i="26"/>
  <c r="BQE14" i="26"/>
  <c r="BPX14" i="26"/>
  <c r="BPP14" i="26"/>
  <c r="BPI14" i="26"/>
  <c r="BPA14" i="26"/>
  <c r="BOT14" i="26"/>
  <c r="BOL14" i="26"/>
  <c r="BOE14" i="26"/>
  <c r="BNW14" i="26"/>
  <c r="BNP14" i="26"/>
  <c r="BNH14" i="26"/>
  <c r="BNA14" i="26"/>
  <c r="BMS14" i="26"/>
  <c r="BML14" i="26"/>
  <c r="BMD14" i="26"/>
  <c r="BLW14" i="26"/>
  <c r="BLO14" i="26"/>
  <c r="BLH14" i="26"/>
  <c r="BKZ14" i="26"/>
  <c r="BKS14" i="26"/>
  <c r="BKK14" i="26"/>
  <c r="BKD14" i="26"/>
  <c r="BJV14" i="26"/>
  <c r="BJO14" i="26"/>
  <c r="BJG14" i="26"/>
  <c r="BIZ14" i="26"/>
  <c r="BIR14" i="26"/>
  <c r="BIK14" i="26"/>
  <c r="BIC14" i="26"/>
  <c r="BHV14" i="26"/>
  <c r="BHN14" i="26"/>
  <c r="BHG14" i="26"/>
  <c r="BGY14" i="26"/>
  <c r="BGR14" i="26"/>
  <c r="BGJ14" i="26"/>
  <c r="BGC14" i="26"/>
  <c r="BFU14" i="26"/>
  <c r="BFN14" i="26"/>
  <c r="BFF14" i="26"/>
  <c r="BEY14" i="26"/>
  <c r="BEQ14" i="26"/>
  <c r="BEJ14" i="26"/>
  <c r="BEB14" i="26"/>
  <c r="BDU14" i="26"/>
  <c r="BDM14" i="26"/>
  <c r="BDF14" i="26"/>
  <c r="BCX14" i="26"/>
  <c r="BCQ14" i="26"/>
  <c r="BCI14" i="26"/>
  <c r="BCB14" i="26"/>
  <c r="BBT14" i="26"/>
  <c r="BBM14" i="26"/>
  <c r="BBE14" i="26"/>
  <c r="BAX14" i="26"/>
  <c r="BAP14" i="26"/>
  <c r="BAI14" i="26"/>
  <c r="BAA14" i="26"/>
  <c r="AZT14" i="26"/>
  <c r="AZL14" i="26"/>
  <c r="AZE14" i="26"/>
  <c r="AYW14" i="26"/>
  <c r="AYP14" i="26"/>
  <c r="AYH14" i="26"/>
  <c r="AYA14" i="26"/>
  <c r="AXS14" i="26"/>
  <c r="AXL14" i="26"/>
  <c r="AXD14" i="26"/>
  <c r="AWW14" i="26"/>
  <c r="AWO14" i="26"/>
  <c r="AWH14" i="26"/>
  <c r="AVZ14" i="26"/>
  <c r="AVS14" i="26"/>
  <c r="AVK14" i="26"/>
  <c r="AVD14" i="26"/>
  <c r="AUV14" i="26"/>
  <c r="AUO14" i="26"/>
  <c r="AUG14" i="26"/>
  <c r="ATZ14" i="26"/>
  <c r="ATR14" i="26"/>
  <c r="ATK14" i="26"/>
  <c r="BVJ13" i="26"/>
  <c r="BVC13" i="26"/>
  <c r="BUU13" i="26"/>
  <c r="BUN13" i="26"/>
  <c r="BUF13" i="26"/>
  <c r="BTY13" i="26"/>
  <c r="BTQ13" i="26"/>
  <c r="BTJ13" i="26"/>
  <c r="BTB13" i="26"/>
  <c r="BSU13" i="26"/>
  <c r="BSM13" i="26"/>
  <c r="BSF13" i="26"/>
  <c r="BRX13" i="26"/>
  <c r="BRQ13" i="26"/>
  <c r="BRI13" i="26"/>
  <c r="BRB13" i="26"/>
  <c r="BQT13" i="26"/>
  <c r="BQM13" i="26"/>
  <c r="BQE13" i="26"/>
  <c r="BPX13" i="26"/>
  <c r="BPP13" i="26"/>
  <c r="BPI13" i="26"/>
  <c r="BPA13" i="26"/>
  <c r="BOT13" i="26"/>
  <c r="BOL13" i="26"/>
  <c r="BOE13" i="26"/>
  <c r="BNW13" i="26"/>
  <c r="BNP13" i="26"/>
  <c r="BNH13" i="26"/>
  <c r="BNA13" i="26"/>
  <c r="BMS13" i="26"/>
  <c r="BML13" i="26"/>
  <c r="BMD13" i="26"/>
  <c r="BLW13" i="26"/>
  <c r="BLO13" i="26"/>
  <c r="BLH13" i="26"/>
  <c r="BKZ13" i="26"/>
  <c r="BKS13" i="26"/>
  <c r="BKK13" i="26"/>
  <c r="BKD13" i="26"/>
  <c r="BJV13" i="26"/>
  <c r="BJO13" i="26"/>
  <c r="BJG13" i="26"/>
  <c r="BIZ13" i="26"/>
  <c r="BIR13" i="26"/>
  <c r="BIK13" i="26"/>
  <c r="BIC13" i="26"/>
  <c r="BHV13" i="26"/>
  <c r="BHN13" i="26"/>
  <c r="BHG13" i="26"/>
  <c r="BGY13" i="26"/>
  <c r="BGR13" i="26"/>
  <c r="BGJ13" i="26"/>
  <c r="BGC13" i="26"/>
  <c r="BFU13" i="26"/>
  <c r="BFN13" i="26"/>
  <c r="BFF13" i="26"/>
  <c r="BEY13" i="26"/>
  <c r="BEQ13" i="26"/>
  <c r="BEJ13" i="26"/>
  <c r="BEB13" i="26"/>
  <c r="BDU13" i="26"/>
  <c r="BDM13" i="26"/>
  <c r="BDF13" i="26"/>
  <c r="BCX13" i="26"/>
  <c r="BCQ13" i="26"/>
  <c r="BCI13" i="26"/>
  <c r="BCB13" i="26"/>
  <c r="BBT13" i="26"/>
  <c r="BBM13" i="26"/>
  <c r="BBE13" i="26"/>
  <c r="BAX13" i="26"/>
  <c r="BAP13" i="26"/>
  <c r="BAI13" i="26"/>
  <c r="BAA13" i="26"/>
  <c r="AZT13" i="26"/>
  <c r="AZL13" i="26"/>
  <c r="AZE13" i="26"/>
  <c r="AYW13" i="26"/>
  <c r="AYP13" i="26"/>
  <c r="AYH13" i="26"/>
  <c r="AYA13" i="26"/>
  <c r="AXS13" i="26"/>
  <c r="AXL13" i="26"/>
  <c r="AXD13" i="26"/>
  <c r="AWW13" i="26"/>
  <c r="AWO13" i="26"/>
  <c r="AWH13" i="26"/>
  <c r="AVZ13" i="26"/>
  <c r="AVS13" i="26"/>
  <c r="AVK13" i="26"/>
  <c r="AVD13" i="26"/>
  <c r="AUV13" i="26"/>
  <c r="AUO13" i="26"/>
  <c r="AUG13" i="26"/>
  <c r="ATZ13" i="26"/>
  <c r="ATR13" i="26"/>
  <c r="ATK13" i="26"/>
  <c r="BVJ11" i="26"/>
  <c r="BVC11" i="26"/>
  <c r="BUU11" i="26"/>
  <c r="BUN11" i="26"/>
  <c r="BUF11" i="26"/>
  <c r="BTY11" i="26"/>
  <c r="BTQ11" i="26"/>
  <c r="BTJ11" i="26"/>
  <c r="BTB11" i="26"/>
  <c r="BSU11" i="26"/>
  <c r="BSM11" i="26"/>
  <c r="BSF11" i="26"/>
  <c r="BRX11" i="26"/>
  <c r="BRQ11" i="26"/>
  <c r="BRI11" i="26"/>
  <c r="BRB11" i="26"/>
  <c r="BQT11" i="26"/>
  <c r="BQM11" i="26"/>
  <c r="BQE11" i="26"/>
  <c r="BPX11" i="26"/>
  <c r="BPP11" i="26"/>
  <c r="BPI11" i="26"/>
  <c r="BPA11" i="26"/>
  <c r="BOT11" i="26"/>
  <c r="BOL11" i="26"/>
  <c r="BOE11" i="26"/>
  <c r="BNW11" i="26"/>
  <c r="BNP11" i="26"/>
  <c r="BNH11" i="26"/>
  <c r="BNA11" i="26"/>
  <c r="BMS11" i="26"/>
  <c r="BML11" i="26"/>
  <c r="BMD11" i="26"/>
  <c r="BLW11" i="26"/>
  <c r="BLO11" i="26"/>
  <c r="BLH11" i="26"/>
  <c r="BKZ11" i="26"/>
  <c r="BKS11" i="26"/>
  <c r="BKK11" i="26"/>
  <c r="BKD11" i="26"/>
  <c r="BJV11" i="26"/>
  <c r="BJO11" i="26"/>
  <c r="BJG11" i="26"/>
  <c r="BIZ11" i="26"/>
  <c r="BIR11" i="26"/>
  <c r="BIK11" i="26"/>
  <c r="BIC11" i="26"/>
  <c r="BHV11" i="26"/>
  <c r="BHN11" i="26"/>
  <c r="BHG11" i="26"/>
  <c r="BGY11" i="26"/>
  <c r="BGR11" i="26"/>
  <c r="BGJ11" i="26"/>
  <c r="BGC11" i="26"/>
  <c r="BFU11" i="26"/>
  <c r="BFN11" i="26"/>
  <c r="BFF11" i="26"/>
  <c r="BEY11" i="26"/>
  <c r="BEQ11" i="26"/>
  <c r="BEJ11" i="26"/>
  <c r="BEB11" i="26"/>
  <c r="BDU11" i="26"/>
  <c r="BDM11" i="26"/>
  <c r="BDF11" i="26"/>
  <c r="BCX11" i="26"/>
  <c r="BCQ11" i="26"/>
  <c r="BCI11" i="26"/>
  <c r="BCB11" i="26"/>
  <c r="BBT11" i="26"/>
  <c r="BBM11" i="26"/>
  <c r="BBE11" i="26"/>
  <c r="BAX11" i="26"/>
  <c r="BAP11" i="26"/>
  <c r="BAI11" i="26"/>
  <c r="BAA11" i="26"/>
  <c r="AZT11" i="26"/>
  <c r="AZL11" i="26"/>
  <c r="AZE11" i="26"/>
  <c r="AYW11" i="26"/>
  <c r="AYP11" i="26"/>
  <c r="AYH11" i="26"/>
  <c r="AYA11" i="26"/>
  <c r="AXS11" i="26"/>
  <c r="AXL11" i="26"/>
  <c r="AXD11" i="26"/>
  <c r="AWW11" i="26"/>
  <c r="AWO11" i="26"/>
  <c r="AWH11" i="26"/>
  <c r="AVZ11" i="26"/>
  <c r="AVS11" i="26"/>
  <c r="AVK11" i="26"/>
  <c r="AVD11" i="26"/>
  <c r="AUV11" i="26"/>
  <c r="AUO11" i="26"/>
  <c r="AUG11" i="26"/>
  <c r="ATZ11" i="26"/>
  <c r="ATR11" i="26"/>
  <c r="ATK11" i="26"/>
  <c r="BVJ10" i="26"/>
  <c r="BVC10" i="26"/>
  <c r="BUU10" i="26"/>
  <c r="BUN10" i="26"/>
  <c r="BUF10" i="26"/>
  <c r="BTY10" i="26"/>
  <c r="BTQ10" i="26"/>
  <c r="BTJ10" i="26"/>
  <c r="BTB10" i="26"/>
  <c r="BSU10" i="26"/>
  <c r="BSM10" i="26"/>
  <c r="BSF10" i="26"/>
  <c r="BRX10" i="26"/>
  <c r="BRQ10" i="26"/>
  <c r="BRI10" i="26"/>
  <c r="BRB10" i="26"/>
  <c r="BQT10" i="26"/>
  <c r="BQM10" i="26"/>
  <c r="BQE10" i="26"/>
  <c r="BPX10" i="26"/>
  <c r="BPP10" i="26"/>
  <c r="BPI10" i="26"/>
  <c r="BPA10" i="26"/>
  <c r="BOT10" i="26"/>
  <c r="BOL10" i="26"/>
  <c r="BOE10" i="26"/>
  <c r="BNW10" i="26"/>
  <c r="BNP10" i="26"/>
  <c r="BNH10" i="26"/>
  <c r="BNA10" i="26"/>
  <c r="BMS10" i="26"/>
  <c r="BML10" i="26"/>
  <c r="BMD10" i="26"/>
  <c r="BLW10" i="26"/>
  <c r="BLO10" i="26"/>
  <c r="BLH10" i="26"/>
  <c r="BKZ10" i="26"/>
  <c r="BKS10" i="26"/>
  <c r="BKK10" i="26"/>
  <c r="BKD10" i="26"/>
  <c r="BJV10" i="26"/>
  <c r="BJO10" i="26"/>
  <c r="BJG10" i="26"/>
  <c r="BIZ10" i="26"/>
  <c r="BIR10" i="26"/>
  <c r="BIK10" i="26"/>
  <c r="BIC10" i="26"/>
  <c r="BHV10" i="26"/>
  <c r="BHN10" i="26"/>
  <c r="BHG10" i="26"/>
  <c r="BGY10" i="26"/>
  <c r="BGR10" i="26"/>
  <c r="BGJ10" i="26"/>
  <c r="BGC10" i="26"/>
  <c r="BFU10" i="26"/>
  <c r="BFN10" i="26"/>
  <c r="BFF10" i="26"/>
  <c r="BEY10" i="26"/>
  <c r="BEQ10" i="26"/>
  <c r="BEJ10" i="26"/>
  <c r="BEB10" i="26"/>
  <c r="BDU10" i="26"/>
  <c r="BDM10" i="26"/>
  <c r="BDF10" i="26"/>
  <c r="BCX10" i="26"/>
  <c r="BCQ10" i="26"/>
  <c r="BCI10" i="26"/>
  <c r="BCB10" i="26"/>
  <c r="BBT10" i="26"/>
  <c r="BBM10" i="26"/>
  <c r="BBE10" i="26"/>
  <c r="BAX10" i="26"/>
  <c r="BAP10" i="26"/>
  <c r="BAI10" i="26"/>
  <c r="BAA10" i="26"/>
  <c r="AZT10" i="26"/>
  <c r="AZL10" i="26"/>
  <c r="AZE10" i="26"/>
  <c r="AYW10" i="26"/>
  <c r="AYP10" i="26"/>
  <c r="AYH10" i="26"/>
  <c r="AYA10" i="26"/>
  <c r="AXS10" i="26"/>
  <c r="AXL10" i="26"/>
  <c r="AXD10" i="26"/>
  <c r="AWW10" i="26"/>
  <c r="AWO10" i="26"/>
  <c r="AWH10" i="26"/>
  <c r="AVZ10" i="26"/>
  <c r="AVS10" i="26"/>
  <c r="AVK10" i="26"/>
  <c r="AVD10" i="26"/>
  <c r="AUV10" i="26"/>
  <c r="AUO10" i="26"/>
  <c r="AUG10" i="26"/>
  <c r="ATZ10" i="26"/>
  <c r="ATR10" i="26"/>
  <c r="ATK10" i="26"/>
  <c r="BVJ9" i="26"/>
  <c r="BVC9" i="26"/>
  <c r="BUU9" i="26"/>
  <c r="BUN9" i="26"/>
  <c r="BUF9" i="26"/>
  <c r="BTY9" i="26"/>
  <c r="BTQ9" i="26"/>
  <c r="BTJ9" i="26"/>
  <c r="BTB9" i="26"/>
  <c r="BSU9" i="26"/>
  <c r="BSM9" i="26"/>
  <c r="BSF9" i="26"/>
  <c r="BRX9" i="26"/>
  <c r="BRQ9" i="26"/>
  <c r="BRI9" i="26"/>
  <c r="BRB9" i="26"/>
  <c r="BQT9" i="26"/>
  <c r="BQM9" i="26"/>
  <c r="BQE9" i="26"/>
  <c r="BPX9" i="26"/>
  <c r="BPP9" i="26"/>
  <c r="BPI9" i="26"/>
  <c r="BPA9" i="26"/>
  <c r="BOT9" i="26"/>
  <c r="BOL9" i="26"/>
  <c r="BOE9" i="26"/>
  <c r="BNW9" i="26"/>
  <c r="BNP9" i="26"/>
  <c r="BNH9" i="26"/>
  <c r="BNA9" i="26"/>
  <c r="BMS9" i="26"/>
  <c r="BML9" i="26"/>
  <c r="BMD9" i="26"/>
  <c r="BLW9" i="26"/>
  <c r="BLO9" i="26"/>
  <c r="BLH9" i="26"/>
  <c r="BKZ9" i="26"/>
  <c r="BKS9" i="26"/>
  <c r="BKK9" i="26"/>
  <c r="BKD9" i="26"/>
  <c r="BJV9" i="26"/>
  <c r="BJO9" i="26"/>
  <c r="BJG9" i="26"/>
  <c r="BIZ9" i="26"/>
  <c r="BIR9" i="26"/>
  <c r="BIK9" i="26"/>
  <c r="BIC9" i="26"/>
  <c r="BHV9" i="26"/>
  <c r="BHN9" i="26"/>
  <c r="BHG9" i="26"/>
  <c r="BGY9" i="26"/>
  <c r="BGR9" i="26"/>
  <c r="BGJ9" i="26"/>
  <c r="BGC9" i="26"/>
  <c r="BFU9" i="26"/>
  <c r="BFN9" i="26"/>
  <c r="BFF9" i="26"/>
  <c r="BEY9" i="26"/>
  <c r="BEQ9" i="26"/>
  <c r="BEJ9" i="26"/>
  <c r="BEB9" i="26"/>
  <c r="BDU9" i="26"/>
  <c r="BDM9" i="26"/>
  <c r="BDF9" i="26"/>
  <c r="BCX9" i="26"/>
  <c r="BCQ9" i="26"/>
  <c r="BCI9" i="26"/>
  <c r="BCB9" i="26"/>
  <c r="BBT9" i="26"/>
  <c r="BBM9" i="26"/>
  <c r="BBE9" i="26"/>
  <c r="BAX9" i="26"/>
  <c r="BAP9" i="26"/>
  <c r="BAI9" i="26"/>
  <c r="BAA9" i="26"/>
  <c r="AZT9" i="26"/>
  <c r="AZL9" i="26"/>
  <c r="AZE9" i="26"/>
  <c r="AYW9" i="26"/>
  <c r="AYP9" i="26"/>
  <c r="AYH9" i="26"/>
  <c r="AYA9" i="26"/>
  <c r="AXS9" i="26"/>
  <c r="AXL9" i="26"/>
  <c r="AXD9" i="26"/>
  <c r="AWW9" i="26"/>
  <c r="AWO9" i="26"/>
  <c r="AWH9" i="26"/>
  <c r="AVZ9" i="26"/>
  <c r="AVS9" i="26"/>
  <c r="AVK9" i="26"/>
  <c r="AVD9" i="26"/>
  <c r="AUV9" i="26"/>
  <c r="AUO9" i="26"/>
  <c r="AUG9" i="26"/>
  <c r="ATZ9" i="26"/>
  <c r="ATR9" i="26"/>
  <c r="ATK9" i="26"/>
  <c r="BVL8" i="26"/>
  <c r="BVK8" i="26"/>
  <c r="BVI8" i="26"/>
  <c r="BVH8" i="26"/>
  <c r="BVG8" i="26"/>
  <c r="BVF8" i="26"/>
  <c r="BVE8" i="26"/>
  <c r="BVD8" i="26"/>
  <c r="BVB8" i="26"/>
  <c r="BVA8" i="26"/>
  <c r="BUZ8" i="26"/>
  <c r="BUY8" i="26"/>
  <c r="BUW8" i="26"/>
  <c r="BUV8" i="26"/>
  <c r="BUT8" i="26"/>
  <c r="BUS8" i="26"/>
  <c r="BUR8" i="26"/>
  <c r="BUQ8" i="26"/>
  <c r="BUP8" i="26"/>
  <c r="BUO8" i="26"/>
  <c r="BUM8" i="26"/>
  <c r="BUL8" i="26"/>
  <c r="BUK8" i="26"/>
  <c r="BUJ8" i="26"/>
  <c r="BUH8" i="26"/>
  <c r="BUG8" i="26"/>
  <c r="BUE8" i="26"/>
  <c r="BUD8" i="26"/>
  <c r="BUC8" i="26"/>
  <c r="BUB8" i="26"/>
  <c r="BUA8" i="26"/>
  <c r="BTZ8" i="26"/>
  <c r="BTX8" i="26"/>
  <c r="BTW8" i="26"/>
  <c r="BTV8" i="26"/>
  <c r="BTU8" i="26"/>
  <c r="BTS8" i="26"/>
  <c r="BTR8" i="26"/>
  <c r="BTP8" i="26"/>
  <c r="BTO8" i="26"/>
  <c r="BTN8" i="26"/>
  <c r="BTM8" i="26"/>
  <c r="BTL8" i="26"/>
  <c r="BTK8" i="26"/>
  <c r="BTI8" i="26"/>
  <c r="BTH8" i="26"/>
  <c r="BTG8" i="26"/>
  <c r="BTF8" i="26"/>
  <c r="BTD8" i="26"/>
  <c r="BTC8" i="26"/>
  <c r="BTA8" i="26"/>
  <c r="BSZ8" i="26"/>
  <c r="BSY8" i="26"/>
  <c r="BSX8" i="26"/>
  <c r="BSW8" i="26"/>
  <c r="BSV8" i="26"/>
  <c r="BST8" i="26"/>
  <c r="BSS8" i="26"/>
  <c r="BSR8" i="26"/>
  <c r="BSQ8" i="26"/>
  <c r="BSO8" i="26"/>
  <c r="BSN8" i="26"/>
  <c r="BSL8" i="26"/>
  <c r="BSK8" i="26"/>
  <c r="BSJ8" i="26"/>
  <c r="BSI8" i="26"/>
  <c r="BSH8" i="26"/>
  <c r="BSG8" i="26"/>
  <c r="BSE8" i="26"/>
  <c r="BSD8" i="26"/>
  <c r="BSC8" i="26"/>
  <c r="BSB8" i="26"/>
  <c r="BRZ8" i="26"/>
  <c r="BRY8" i="26"/>
  <c r="BRW8" i="26"/>
  <c r="BRV8" i="26"/>
  <c r="BRU8" i="26"/>
  <c r="BRT8" i="26"/>
  <c r="BRS8" i="26"/>
  <c r="BRR8" i="26"/>
  <c r="BRP8" i="26"/>
  <c r="BRO8" i="26"/>
  <c r="BRN8" i="26"/>
  <c r="BRM8" i="26"/>
  <c r="BRK8" i="26"/>
  <c r="BRJ8" i="26"/>
  <c r="BRH8" i="26"/>
  <c r="BRG8" i="26"/>
  <c r="BRF8" i="26"/>
  <c r="BRE8" i="26"/>
  <c r="BRD8" i="26"/>
  <c r="BRC8" i="26"/>
  <c r="BRA8" i="26"/>
  <c r="BQZ8" i="26"/>
  <c r="BQY8" i="26"/>
  <c r="BQX8" i="26"/>
  <c r="BQV8" i="26"/>
  <c r="BQU8" i="26"/>
  <c r="BQS8" i="26"/>
  <c r="BQR8" i="26"/>
  <c r="BQQ8" i="26"/>
  <c r="BQP8" i="26"/>
  <c r="BQO8" i="26"/>
  <c r="BQN8" i="26"/>
  <c r="BQL8" i="26"/>
  <c r="BQK8" i="26"/>
  <c r="BQJ8" i="26"/>
  <c r="BQI8" i="26"/>
  <c r="BQG8" i="26"/>
  <c r="BQF8" i="26"/>
  <c r="BQD8" i="26"/>
  <c r="BQC8" i="26"/>
  <c r="BQB8" i="26"/>
  <c r="BQA8" i="26"/>
  <c r="BPZ8" i="26"/>
  <c r="BPY8" i="26"/>
  <c r="BPW8" i="26"/>
  <c r="BPV8" i="26"/>
  <c r="BPU8" i="26"/>
  <c r="BPT8" i="26"/>
  <c r="BPR8" i="26"/>
  <c r="BPQ8" i="26"/>
  <c r="BPO8" i="26"/>
  <c r="BPN8" i="26"/>
  <c r="BPM8" i="26"/>
  <c r="BPL8" i="26"/>
  <c r="BPK8" i="26"/>
  <c r="BPJ8" i="26"/>
  <c r="BPH8" i="26"/>
  <c r="BPG8" i="26"/>
  <c r="BPF8" i="26"/>
  <c r="BPE8" i="26"/>
  <c r="BPC8" i="26"/>
  <c r="BPB8" i="26"/>
  <c r="BOZ8" i="26"/>
  <c r="BOY8" i="26"/>
  <c r="BOX8" i="26"/>
  <c r="BOW8" i="26"/>
  <c r="BOV8" i="26"/>
  <c r="BOU8" i="26"/>
  <c r="BOS8" i="26"/>
  <c r="BOR8" i="26"/>
  <c r="BOQ8" i="26"/>
  <c r="BOP8" i="26"/>
  <c r="BON8" i="26"/>
  <c r="BOM8" i="26"/>
  <c r="BOK8" i="26"/>
  <c r="BOJ8" i="26"/>
  <c r="BOI8" i="26"/>
  <c r="BOH8" i="26"/>
  <c r="BOG8" i="26"/>
  <c r="BOF8" i="26"/>
  <c r="BOD8" i="26"/>
  <c r="BOC8" i="26"/>
  <c r="BOB8" i="26"/>
  <c r="BOA8" i="26"/>
  <c r="BNY8" i="26"/>
  <c r="BNX8" i="26"/>
  <c r="BNV8" i="26"/>
  <c r="BNU8" i="26"/>
  <c r="BNT8" i="26"/>
  <c r="BNS8" i="26"/>
  <c r="BNR8" i="26"/>
  <c r="BNQ8" i="26"/>
  <c r="BNO8" i="26"/>
  <c r="BNN8" i="26"/>
  <c r="BNM8" i="26"/>
  <c r="BNL8" i="26"/>
  <c r="BNJ8" i="26"/>
  <c r="BNI8" i="26"/>
  <c r="BNG8" i="26"/>
  <c r="BNF8" i="26"/>
  <c r="BNE8" i="26"/>
  <c r="BND8" i="26"/>
  <c r="BNC8" i="26"/>
  <c r="BNB8" i="26"/>
  <c r="BMZ8" i="26"/>
  <c r="BMY8" i="26"/>
  <c r="BMX8" i="26"/>
  <c r="BMW8" i="26"/>
  <c r="BMU8" i="26"/>
  <c r="BMT8" i="26"/>
  <c r="BMR8" i="26"/>
  <c r="BMQ8" i="26"/>
  <c r="BMP8" i="26"/>
  <c r="BMO8" i="26"/>
  <c r="BMN8" i="26"/>
  <c r="BMM8" i="26"/>
  <c r="BMK8" i="26"/>
  <c r="BMJ8" i="26"/>
  <c r="BMI8" i="26"/>
  <c r="BMH8" i="26"/>
  <c r="BMF8" i="26"/>
  <c r="BME8" i="26"/>
  <c r="BMC8" i="26"/>
  <c r="BMB8" i="26"/>
  <c r="BMA8" i="26"/>
  <c r="BLZ8" i="26"/>
  <c r="BLY8" i="26"/>
  <c r="BLX8" i="26"/>
  <c r="BLV8" i="26"/>
  <c r="BLU8" i="26"/>
  <c r="BLT8" i="26"/>
  <c r="BLS8" i="26"/>
  <c r="BLQ8" i="26"/>
  <c r="BLP8" i="26"/>
  <c r="BLN8" i="26"/>
  <c r="BLM8" i="26"/>
  <c r="BLL8" i="26"/>
  <c r="BLK8" i="26"/>
  <c r="BLJ8" i="26"/>
  <c r="BLI8" i="26"/>
  <c r="BLG8" i="26"/>
  <c r="BLF8" i="26"/>
  <c r="BLE8" i="26"/>
  <c r="BLD8" i="26"/>
  <c r="BLB8" i="26"/>
  <c r="BLA8" i="26"/>
  <c r="BKY8" i="26"/>
  <c r="BKX8" i="26"/>
  <c r="BKW8" i="26"/>
  <c r="BKV8" i="26"/>
  <c r="BKU8" i="26"/>
  <c r="BKT8" i="26"/>
  <c r="BKR8" i="26"/>
  <c r="BKQ8" i="26"/>
  <c r="BKP8" i="26"/>
  <c r="BKO8" i="26"/>
  <c r="BKM8" i="26"/>
  <c r="BKL8" i="26"/>
  <c r="BKJ8" i="26"/>
  <c r="BKI8" i="26"/>
  <c r="BKH8" i="26"/>
  <c r="BKG8" i="26"/>
  <c r="BKF8" i="26"/>
  <c r="BKE8" i="26"/>
  <c r="BKC8" i="26"/>
  <c r="BKB8" i="26"/>
  <c r="BKA8" i="26"/>
  <c r="BJZ8" i="26"/>
  <c r="BJX8" i="26"/>
  <c r="BJW8" i="26"/>
  <c r="BJU8" i="26"/>
  <c r="BJT8" i="26"/>
  <c r="BJS8" i="26"/>
  <c r="BJR8" i="26"/>
  <c r="BJQ8" i="26"/>
  <c r="BJP8" i="26"/>
  <c r="BJN8" i="26"/>
  <c r="BJM8" i="26"/>
  <c r="BJL8" i="26"/>
  <c r="BJK8" i="26"/>
  <c r="BJI8" i="26"/>
  <c r="BJH8" i="26"/>
  <c r="BJF8" i="26"/>
  <c r="BJE8" i="26"/>
  <c r="BJD8" i="26"/>
  <c r="BJC8" i="26"/>
  <c r="BJB8" i="26"/>
  <c r="BJA8" i="26"/>
  <c r="BIY8" i="26"/>
  <c r="BIX8" i="26"/>
  <c r="BIW8" i="26"/>
  <c r="BIV8" i="26"/>
  <c r="BIT8" i="26"/>
  <c r="BIS8" i="26"/>
  <c r="BIQ8" i="26"/>
  <c r="BIP8" i="26"/>
  <c r="BIO8" i="26"/>
  <c r="BIN8" i="26"/>
  <c r="BIM8" i="26"/>
  <c r="BIL8" i="26"/>
  <c r="BIJ8" i="26"/>
  <c r="BII8" i="26"/>
  <c r="BIH8" i="26"/>
  <c r="BIG8" i="26"/>
  <c r="BIE8" i="26"/>
  <c r="BID8" i="26"/>
  <c r="BIB8" i="26"/>
  <c r="BIA8" i="26"/>
  <c r="BHZ8" i="26"/>
  <c r="BHY8" i="26"/>
  <c r="BHX8" i="26"/>
  <c r="BHW8" i="26"/>
  <c r="BHU8" i="26"/>
  <c r="BHT8" i="26"/>
  <c r="BHS8" i="26"/>
  <c r="BHR8" i="26"/>
  <c r="BHP8" i="26"/>
  <c r="BHO8" i="26"/>
  <c r="BHM8" i="26"/>
  <c r="BHL8" i="26"/>
  <c r="BHK8" i="26"/>
  <c r="BHJ8" i="26"/>
  <c r="BHI8" i="26"/>
  <c r="BHH8" i="26"/>
  <c r="BHF8" i="26"/>
  <c r="BHE8" i="26"/>
  <c r="BHD8" i="26"/>
  <c r="BHC8" i="26"/>
  <c r="BHA8" i="26"/>
  <c r="BGZ8" i="26"/>
  <c r="BGX8" i="26"/>
  <c r="BGW8" i="26"/>
  <c r="BGV8" i="26"/>
  <c r="BGU8" i="26"/>
  <c r="BGT8" i="26"/>
  <c r="BGS8" i="26"/>
  <c r="BGQ8" i="26"/>
  <c r="BGP8" i="26"/>
  <c r="BGO8" i="26"/>
  <c r="BGN8" i="26"/>
  <c r="BGL8" i="26"/>
  <c r="BGK8" i="26"/>
  <c r="BGI8" i="26"/>
  <c r="BGH8" i="26"/>
  <c r="BGG8" i="26"/>
  <c r="BGF8" i="26"/>
  <c r="BGE8" i="26"/>
  <c r="BGD8" i="26"/>
  <c r="BGB8" i="26"/>
  <c r="BGA8" i="26"/>
  <c r="BFZ8" i="26"/>
  <c r="BFY8" i="26"/>
  <c r="BFW8" i="26"/>
  <c r="BFV8" i="26"/>
  <c r="BFT8" i="26"/>
  <c r="BFS8" i="26"/>
  <c r="BFR8" i="26"/>
  <c r="BFQ8" i="26"/>
  <c r="BFP8" i="26"/>
  <c r="BFO8" i="26"/>
  <c r="BFM8" i="26"/>
  <c r="BFL8" i="26"/>
  <c r="BFK8" i="26"/>
  <c r="BFJ8" i="26"/>
  <c r="BFH8" i="26"/>
  <c r="BFG8" i="26"/>
  <c r="BFE8" i="26"/>
  <c r="BFD8" i="26"/>
  <c r="BFC8" i="26"/>
  <c r="BFB8" i="26"/>
  <c r="BFA8" i="26"/>
  <c r="BEZ8" i="26"/>
  <c r="BEX8" i="26"/>
  <c r="BEW8" i="26"/>
  <c r="BEV8" i="26"/>
  <c r="BEU8" i="26"/>
  <c r="BES8" i="26"/>
  <c r="BER8" i="26"/>
  <c r="BEP8" i="26"/>
  <c r="BEO8" i="26"/>
  <c r="BEN8" i="26"/>
  <c r="BEM8" i="26"/>
  <c r="BEL8" i="26"/>
  <c r="BEK8" i="26"/>
  <c r="BEI8" i="26"/>
  <c r="BEH8" i="26"/>
  <c r="BEG8" i="26"/>
  <c r="BEF8" i="26"/>
  <c r="BED8" i="26"/>
  <c r="BEC8" i="26"/>
  <c r="BEA8" i="26"/>
  <c r="BDZ8" i="26"/>
  <c r="BDY8" i="26"/>
  <c r="BDX8" i="26"/>
  <c r="BDW8" i="26"/>
  <c r="BDV8" i="26"/>
  <c r="BDT8" i="26"/>
  <c r="BDS8" i="26"/>
  <c r="BDR8" i="26"/>
  <c r="BDQ8" i="26"/>
  <c r="BDO8" i="26"/>
  <c r="BDN8" i="26"/>
  <c r="BDL8" i="26"/>
  <c r="BDK8" i="26"/>
  <c r="BDJ8" i="26"/>
  <c r="BDI8" i="26"/>
  <c r="BDH8" i="26"/>
  <c r="BDG8" i="26"/>
  <c r="BDE8" i="26"/>
  <c r="BDD8" i="26"/>
  <c r="BDC8" i="26"/>
  <c r="BDB8" i="26"/>
  <c r="BCZ8" i="26"/>
  <c r="BCY8" i="26"/>
  <c r="BCW8" i="26"/>
  <c r="BCV8" i="26"/>
  <c r="BCU8" i="26"/>
  <c r="BCT8" i="26"/>
  <c r="BCS8" i="26"/>
  <c r="BCR8" i="26"/>
  <c r="BCP8" i="26"/>
  <c r="BCO8" i="26"/>
  <c r="BCN8" i="26"/>
  <c r="BCM8" i="26"/>
  <c r="BCK8" i="26"/>
  <c r="BCJ8" i="26"/>
  <c r="BCH8" i="26"/>
  <c r="BCG8" i="26"/>
  <c r="BCF8" i="26"/>
  <c r="BCE8" i="26"/>
  <c r="BCD8" i="26"/>
  <c r="BCC8" i="26"/>
  <c r="BCA8" i="26"/>
  <c r="BBZ8" i="26"/>
  <c r="BBY8" i="26"/>
  <c r="BBX8" i="26"/>
  <c r="BBV8" i="26"/>
  <c r="BBU8" i="26"/>
  <c r="BBS8" i="26"/>
  <c r="BBR8" i="26"/>
  <c r="BBQ8" i="26"/>
  <c r="BBP8" i="26"/>
  <c r="BBO8" i="26"/>
  <c r="BBN8" i="26"/>
  <c r="BBL8" i="26"/>
  <c r="BBK8" i="26"/>
  <c r="BBJ8" i="26"/>
  <c r="BBI8" i="26"/>
  <c r="BBG8" i="26"/>
  <c r="BBF8" i="26"/>
  <c r="BBD8" i="26"/>
  <c r="BBC8" i="26"/>
  <c r="BBB8" i="26"/>
  <c r="BBA8" i="26"/>
  <c r="BAZ8" i="26"/>
  <c r="BAY8" i="26"/>
  <c r="BAW8" i="26"/>
  <c r="BAV8" i="26"/>
  <c r="BAU8" i="26"/>
  <c r="BAT8" i="26"/>
  <c r="BAR8" i="26"/>
  <c r="BAQ8" i="26"/>
  <c r="BAO8" i="26"/>
  <c r="BAN8" i="26"/>
  <c r="BAM8" i="26"/>
  <c r="BAL8" i="26"/>
  <c r="BAK8" i="26"/>
  <c r="BAJ8" i="26"/>
  <c r="BAH8" i="26"/>
  <c r="BAG8" i="26"/>
  <c r="BAF8" i="26"/>
  <c r="BAE8" i="26"/>
  <c r="BAC8" i="26"/>
  <c r="BAB8" i="26"/>
  <c r="AZZ8" i="26"/>
  <c r="AZY8" i="26"/>
  <c r="AZX8" i="26"/>
  <c r="AZW8" i="26"/>
  <c r="AZV8" i="26"/>
  <c r="AZU8" i="26"/>
  <c r="AZS8" i="26"/>
  <c r="AZR8" i="26"/>
  <c r="AZQ8" i="26"/>
  <c r="AZP8" i="26"/>
  <c r="AZN8" i="26"/>
  <c r="AZM8" i="26"/>
  <c r="AZK8" i="26"/>
  <c r="AZJ8" i="26"/>
  <c r="AZI8" i="26"/>
  <c r="AZH8" i="26"/>
  <c r="AZG8" i="26"/>
  <c r="AZF8" i="26"/>
  <c r="AZD8" i="26"/>
  <c r="AZC8" i="26"/>
  <c r="AZB8" i="26"/>
  <c r="AZA8" i="26"/>
  <c r="AYY8" i="26"/>
  <c r="AYX8" i="26"/>
  <c r="AYV8" i="26"/>
  <c r="AYU8" i="26"/>
  <c r="AYT8" i="26"/>
  <c r="AYS8" i="26"/>
  <c r="AYR8" i="26"/>
  <c r="AYQ8" i="26"/>
  <c r="AYO8" i="26"/>
  <c r="AYN8" i="26"/>
  <c r="AYM8" i="26"/>
  <c r="AYL8" i="26"/>
  <c r="AYJ8" i="26"/>
  <c r="AYI8" i="26"/>
  <c r="AYG8" i="26"/>
  <c r="AYF8" i="26"/>
  <c r="AYE8" i="26"/>
  <c r="AYD8" i="26"/>
  <c r="AYC8" i="26"/>
  <c r="AYB8" i="26"/>
  <c r="AXZ8" i="26"/>
  <c r="AXY8" i="26"/>
  <c r="AXX8" i="26"/>
  <c r="AXW8" i="26"/>
  <c r="AXU8" i="26"/>
  <c r="AXT8" i="26"/>
  <c r="AXR8" i="26"/>
  <c r="AXQ8" i="26"/>
  <c r="AXP8" i="26"/>
  <c r="AXO8" i="26"/>
  <c r="AXN8" i="26"/>
  <c r="AXM8" i="26"/>
  <c r="AXK8" i="26"/>
  <c r="AXJ8" i="26"/>
  <c r="AXI8" i="26"/>
  <c r="AXH8" i="26"/>
  <c r="AXF8" i="26"/>
  <c r="AXE8" i="26"/>
  <c r="AXC8" i="26"/>
  <c r="AXB8" i="26"/>
  <c r="AXA8" i="26"/>
  <c r="AWZ8" i="26"/>
  <c r="AWY8" i="26"/>
  <c r="AWX8" i="26"/>
  <c r="AWV8" i="26"/>
  <c r="AWU8" i="26"/>
  <c r="AWT8" i="26"/>
  <c r="AWS8" i="26"/>
  <c r="AWQ8" i="26"/>
  <c r="AWP8" i="26"/>
  <c r="AWN8" i="26"/>
  <c r="AWM8" i="26"/>
  <c r="AWL8" i="26"/>
  <c r="AWK8" i="26"/>
  <c r="AWJ8" i="26"/>
  <c r="AWI8" i="26"/>
  <c r="AWG8" i="26"/>
  <c r="AWF8" i="26"/>
  <c r="AWE8" i="26"/>
  <c r="AWD8" i="26"/>
  <c r="AWB8" i="26"/>
  <c r="AWA8" i="26"/>
  <c r="AVY8" i="26"/>
  <c r="AVX8" i="26"/>
  <c r="AVW8" i="26"/>
  <c r="AVV8" i="26"/>
  <c r="AVU8" i="26"/>
  <c r="AVT8" i="26"/>
  <c r="AVR8" i="26"/>
  <c r="AVQ8" i="26"/>
  <c r="AVP8" i="26"/>
  <c r="AVO8" i="26"/>
  <c r="AVM8" i="26"/>
  <c r="AVL8" i="26"/>
  <c r="AVJ8" i="26"/>
  <c r="AVI8" i="26"/>
  <c r="AVH8" i="26"/>
  <c r="AVG8" i="26"/>
  <c r="AVF8" i="26"/>
  <c r="AVE8" i="26"/>
  <c r="AVC8" i="26"/>
  <c r="AVB8" i="26"/>
  <c r="AVA8" i="26"/>
  <c r="AUZ8" i="26"/>
  <c r="AUX8" i="26"/>
  <c r="AUW8" i="26"/>
  <c r="AUU8" i="26"/>
  <c r="AUT8" i="26"/>
  <c r="AUS8" i="26"/>
  <c r="AUR8" i="26"/>
  <c r="AUQ8" i="26"/>
  <c r="AUP8" i="26"/>
  <c r="AUN8" i="26"/>
  <c r="AUM8" i="26"/>
  <c r="AUL8" i="26"/>
  <c r="AUK8" i="26"/>
  <c r="AUI8" i="26"/>
  <c r="AUH8" i="26"/>
  <c r="AUF8" i="26"/>
  <c r="AUE8" i="26"/>
  <c r="AUD8" i="26"/>
  <c r="AUC8" i="26"/>
  <c r="AUB8" i="26"/>
  <c r="AUA8" i="26"/>
  <c r="ATY8" i="26"/>
  <c r="ATX8" i="26"/>
  <c r="ATW8" i="26"/>
  <c r="ATV8" i="26"/>
  <c r="ATT8" i="26"/>
  <c r="ATS8" i="26"/>
  <c r="ATQ8" i="26"/>
  <c r="ATP8" i="26"/>
  <c r="ATO8" i="26"/>
  <c r="ATN8" i="26"/>
  <c r="ATM8" i="26"/>
  <c r="ATL8" i="26"/>
  <c r="ATJ8" i="26"/>
  <c r="ATI8" i="26"/>
  <c r="ATH8" i="26"/>
  <c r="ATG8" i="26"/>
  <c r="ATC137" i="26"/>
  <c r="ASV137" i="26"/>
  <c r="ASN137" i="26"/>
  <c r="ASG137" i="26"/>
  <c r="ARY137" i="26"/>
  <c r="ARR137" i="26"/>
  <c r="ARJ137" i="26"/>
  <c r="ARC137" i="26"/>
  <c r="AQU137" i="26"/>
  <c r="AQN137" i="26"/>
  <c r="AQF137" i="26"/>
  <c r="APY137" i="26"/>
  <c r="APQ137" i="26"/>
  <c r="APJ137" i="26"/>
  <c r="APB137" i="26"/>
  <c r="AOU137" i="26"/>
  <c r="AOM137" i="26"/>
  <c r="AOF137" i="26"/>
  <c r="ANX137" i="26"/>
  <c r="ANQ137" i="26"/>
  <c r="ANI137" i="26"/>
  <c r="ANB137" i="26"/>
  <c r="AMT137" i="26"/>
  <c r="AMM137" i="26"/>
  <c r="AME137" i="26"/>
  <c r="ALX137" i="26"/>
  <c r="ATC136" i="26"/>
  <c r="ASV136" i="26"/>
  <c r="ASN136" i="26"/>
  <c r="ASG136" i="26"/>
  <c r="ARY136" i="26"/>
  <c r="ARR136" i="26"/>
  <c r="ARJ136" i="26"/>
  <c r="ARC136" i="26"/>
  <c r="AQU136" i="26"/>
  <c r="AQN136" i="26"/>
  <c r="AQF136" i="26"/>
  <c r="APY136" i="26"/>
  <c r="APQ136" i="26"/>
  <c r="APJ136" i="26"/>
  <c r="APB136" i="26"/>
  <c r="AOU136" i="26"/>
  <c r="AOM136" i="26"/>
  <c r="AOF136" i="26"/>
  <c r="ANX136" i="26"/>
  <c r="ANQ136" i="26"/>
  <c r="ANI136" i="26"/>
  <c r="ANB136" i="26"/>
  <c r="AMT136" i="26"/>
  <c r="AMM136" i="26"/>
  <c r="AME136" i="26"/>
  <c r="ALX136" i="26"/>
  <c r="ATC135" i="26"/>
  <c r="ASV135" i="26"/>
  <c r="ASN135" i="26"/>
  <c r="ASG135" i="26"/>
  <c r="ARY135" i="26"/>
  <c r="ARR135" i="26"/>
  <c r="ARJ135" i="26"/>
  <c r="ARC135" i="26"/>
  <c r="AQU135" i="26"/>
  <c r="AQN135" i="26"/>
  <c r="AQF135" i="26"/>
  <c r="APY135" i="26"/>
  <c r="APQ135" i="26"/>
  <c r="APJ135" i="26"/>
  <c r="APB135" i="26"/>
  <c r="AOU135" i="26"/>
  <c r="AOM135" i="26"/>
  <c r="AOF135" i="26"/>
  <c r="ANX135" i="26"/>
  <c r="ANQ135" i="26"/>
  <c r="ANI135" i="26"/>
  <c r="ANB135" i="26"/>
  <c r="AMT135" i="26"/>
  <c r="AMM135" i="26"/>
  <c r="AME135" i="26"/>
  <c r="ALX135" i="26"/>
  <c r="ATC134" i="26"/>
  <c r="ASV134" i="26"/>
  <c r="ASN134" i="26"/>
  <c r="ASG134" i="26"/>
  <c r="ARY134" i="26"/>
  <c r="ARR134" i="26"/>
  <c r="ARJ134" i="26"/>
  <c r="ARC134" i="26"/>
  <c r="AQU134" i="26"/>
  <c r="AQN134" i="26"/>
  <c r="AQF134" i="26"/>
  <c r="APY134" i="26"/>
  <c r="APQ134" i="26"/>
  <c r="APJ134" i="26"/>
  <c r="APB134" i="26"/>
  <c r="AOU134" i="26"/>
  <c r="AOM134" i="26"/>
  <c r="AOF134" i="26"/>
  <c r="ANX134" i="26"/>
  <c r="ANQ134" i="26"/>
  <c r="ANI134" i="26"/>
  <c r="ANB134" i="26"/>
  <c r="AMT134" i="26"/>
  <c r="AMM134" i="26"/>
  <c r="AME134" i="26"/>
  <c r="ALX134" i="26"/>
  <c r="ATC133" i="26"/>
  <c r="ASV133" i="26"/>
  <c r="ASN133" i="26"/>
  <c r="ASG133" i="26"/>
  <c r="ARY133" i="26"/>
  <c r="ARR133" i="26"/>
  <c r="ARJ133" i="26"/>
  <c r="ARC133" i="26"/>
  <c r="AQU133" i="26"/>
  <c r="AQN133" i="26"/>
  <c r="AQF133" i="26"/>
  <c r="APY133" i="26"/>
  <c r="APQ133" i="26"/>
  <c r="APJ133" i="26"/>
  <c r="APB133" i="26"/>
  <c r="AOU133" i="26"/>
  <c r="AOM133" i="26"/>
  <c r="AOF133" i="26"/>
  <c r="ANX133" i="26"/>
  <c r="ANQ133" i="26"/>
  <c r="ANI133" i="26"/>
  <c r="ANB133" i="26"/>
  <c r="AMT133" i="26"/>
  <c r="AMM133" i="26"/>
  <c r="AME133" i="26"/>
  <c r="ALX133" i="26"/>
  <c r="ATC132" i="26"/>
  <c r="ASV132" i="26"/>
  <c r="ASN132" i="26"/>
  <c r="ASG132" i="26"/>
  <c r="ARY132" i="26"/>
  <c r="ARR132" i="26"/>
  <c r="ARJ132" i="26"/>
  <c r="ARC132" i="26"/>
  <c r="AQU132" i="26"/>
  <c r="AQN132" i="26"/>
  <c r="AQF132" i="26"/>
  <c r="APY132" i="26"/>
  <c r="APQ132" i="26"/>
  <c r="APJ132" i="26"/>
  <c r="APB132" i="26"/>
  <c r="AOU132" i="26"/>
  <c r="AOM132" i="26"/>
  <c r="AOF132" i="26"/>
  <c r="ANX132" i="26"/>
  <c r="ANQ132" i="26"/>
  <c r="ANI132" i="26"/>
  <c r="ANB132" i="26"/>
  <c r="AMT132" i="26"/>
  <c r="AMM132" i="26"/>
  <c r="AME132" i="26"/>
  <c r="ALX132" i="26"/>
  <c r="ATE131" i="26"/>
  <c r="ATD131" i="26"/>
  <c r="ATB131" i="26"/>
  <c r="ATA131" i="26"/>
  <c r="ASZ131" i="26"/>
  <c r="ASY131" i="26"/>
  <c r="ASX131" i="26"/>
  <c r="ASW131" i="26"/>
  <c r="ASU131" i="26"/>
  <c r="AST131" i="26"/>
  <c r="ASS131" i="26"/>
  <c r="ASR131" i="26"/>
  <c r="ASP131" i="26"/>
  <c r="ASO131" i="26"/>
  <c r="ASM131" i="26"/>
  <c r="ASL131" i="26"/>
  <c r="ASK131" i="26"/>
  <c r="ASJ131" i="26"/>
  <c r="ASI131" i="26"/>
  <c r="ASH131" i="26"/>
  <c r="ASF131" i="26"/>
  <c r="ASE131" i="26"/>
  <c r="ASD131" i="26"/>
  <c r="ASC131" i="26"/>
  <c r="ASA131" i="26"/>
  <c r="ARZ131" i="26"/>
  <c r="ARX131" i="26"/>
  <c r="ARW131" i="26"/>
  <c r="ARV131" i="26"/>
  <c r="ARU131" i="26"/>
  <c r="ART131" i="26"/>
  <c r="ARS131" i="26"/>
  <c r="ARQ131" i="26"/>
  <c r="ARP131" i="26"/>
  <c r="ARO131" i="26"/>
  <c r="ARN131" i="26"/>
  <c r="ARL131" i="26"/>
  <c r="ARK131" i="26"/>
  <c r="ARI131" i="26"/>
  <c r="ARH131" i="26"/>
  <c r="ARG131" i="26"/>
  <c r="ARF131" i="26"/>
  <c r="ARE131" i="26"/>
  <c r="ARD131" i="26"/>
  <c r="ARB131" i="26"/>
  <c r="ARA131" i="26"/>
  <c r="AQZ131" i="26"/>
  <c r="AQY131" i="26"/>
  <c r="AQW131" i="26"/>
  <c r="AQV131" i="26"/>
  <c r="AQT131" i="26"/>
  <c r="AQS131" i="26"/>
  <c r="AQR131" i="26"/>
  <c r="AQQ131" i="26"/>
  <c r="AQP131" i="26"/>
  <c r="AQO131" i="26"/>
  <c r="AQM131" i="26"/>
  <c r="AQL131" i="26"/>
  <c r="AQK131" i="26"/>
  <c r="AQJ131" i="26"/>
  <c r="AQH131" i="26"/>
  <c r="AQG131" i="26"/>
  <c r="AQE131" i="26"/>
  <c r="AQD131" i="26"/>
  <c r="AQC131" i="26"/>
  <c r="AQB131" i="26"/>
  <c r="AQA131" i="26"/>
  <c r="APZ131" i="26"/>
  <c r="APX131" i="26"/>
  <c r="APW131" i="26"/>
  <c r="APV131" i="26"/>
  <c r="APU131" i="26"/>
  <c r="APS131" i="26"/>
  <c r="APR131" i="26"/>
  <c r="APP131" i="26"/>
  <c r="APO131" i="26"/>
  <c r="APN131" i="26"/>
  <c r="APM131" i="26"/>
  <c r="APL131" i="26"/>
  <c r="APK131" i="26"/>
  <c r="API131" i="26"/>
  <c r="APH131" i="26"/>
  <c r="APG131" i="26"/>
  <c r="APF131" i="26"/>
  <c r="APD131" i="26"/>
  <c r="APC131" i="26"/>
  <c r="APA131" i="26"/>
  <c r="AOZ131" i="26"/>
  <c r="AOY131" i="26"/>
  <c r="AOX131" i="26"/>
  <c r="AOW131" i="26"/>
  <c r="AOV131" i="26"/>
  <c r="AOT131" i="26"/>
  <c r="AOS131" i="26"/>
  <c r="AOR131" i="26"/>
  <c r="AOQ131" i="26"/>
  <c r="AOO131" i="26"/>
  <c r="AON131" i="26"/>
  <c r="AOL131" i="26"/>
  <c r="AOK131" i="26"/>
  <c r="AOJ131" i="26"/>
  <c r="AOI131" i="26"/>
  <c r="AOH131" i="26"/>
  <c r="AOG131" i="26"/>
  <c r="AOE131" i="26"/>
  <c r="AOD131" i="26"/>
  <c r="AOC131" i="26"/>
  <c r="AOB131" i="26"/>
  <c r="ANZ131" i="26"/>
  <c r="ANY131" i="26"/>
  <c r="ANW131" i="26"/>
  <c r="ANV131" i="26"/>
  <c r="ANU131" i="26"/>
  <c r="ANT131" i="26"/>
  <c r="ANS131" i="26"/>
  <c r="ANR131" i="26"/>
  <c r="ANP131" i="26"/>
  <c r="ANO131" i="26"/>
  <c r="ANN131" i="26"/>
  <c r="ANM131" i="26"/>
  <c r="ANK131" i="26"/>
  <c r="ANJ131" i="26"/>
  <c r="ANH131" i="26"/>
  <c r="ANG131" i="26"/>
  <c r="ANF131" i="26"/>
  <c r="ANE131" i="26"/>
  <c r="AND131" i="26"/>
  <c r="ANC131" i="26"/>
  <c r="ANA131" i="26"/>
  <c r="AMZ131" i="26"/>
  <c r="AMY131" i="26"/>
  <c r="AMX131" i="26"/>
  <c r="AMV131" i="26"/>
  <c r="AMU131" i="26"/>
  <c r="AMS131" i="26"/>
  <c r="AMR131" i="26"/>
  <c r="AMQ131" i="26"/>
  <c r="AMP131" i="26"/>
  <c r="AMO131" i="26"/>
  <c r="AMN131" i="26"/>
  <c r="AML131" i="26"/>
  <c r="AMK131" i="26"/>
  <c r="AMJ131" i="26"/>
  <c r="AMI131" i="26"/>
  <c r="AMG131" i="26"/>
  <c r="AMF131" i="26"/>
  <c r="AMD131" i="26"/>
  <c r="AMC131" i="26"/>
  <c r="AMB131" i="26"/>
  <c r="AMA131" i="26"/>
  <c r="ALZ131" i="26"/>
  <c r="ALY131" i="26"/>
  <c r="ALW131" i="26"/>
  <c r="ALV131" i="26"/>
  <c r="ALU131" i="26"/>
  <c r="ALT131" i="26"/>
  <c r="ATC130" i="26"/>
  <c r="ASV130" i="26"/>
  <c r="ASN130" i="26"/>
  <c r="ASG130" i="26"/>
  <c r="ARY130" i="26"/>
  <c r="ARR130" i="26"/>
  <c r="ARJ130" i="26"/>
  <c r="ARC130" i="26"/>
  <c r="AQU130" i="26"/>
  <c r="AQN130" i="26"/>
  <c r="AQF130" i="26"/>
  <c r="APY130" i="26"/>
  <c r="APQ130" i="26"/>
  <c r="APJ130" i="26"/>
  <c r="APB130" i="26"/>
  <c r="AOU130" i="26"/>
  <c r="AOM130" i="26"/>
  <c r="AOF130" i="26"/>
  <c r="ANX130" i="26"/>
  <c r="ANQ130" i="26"/>
  <c r="ANI130" i="26"/>
  <c r="ANB130" i="26"/>
  <c r="AMT130" i="26"/>
  <c r="AMM130" i="26"/>
  <c r="AME130" i="26"/>
  <c r="ALX130" i="26"/>
  <c r="ATC129" i="26"/>
  <c r="ASV129" i="26"/>
  <c r="ASN129" i="26"/>
  <c r="ASG129" i="26"/>
  <c r="ARY129" i="26"/>
  <c r="ARR129" i="26"/>
  <c r="ARJ129" i="26"/>
  <c r="ARC129" i="26"/>
  <c r="AQU129" i="26"/>
  <c r="AQN129" i="26"/>
  <c r="AQF129" i="26"/>
  <c r="APY129" i="26"/>
  <c r="APQ129" i="26"/>
  <c r="APJ129" i="26"/>
  <c r="APB129" i="26"/>
  <c r="AOU129" i="26"/>
  <c r="AOM129" i="26"/>
  <c r="AOF129" i="26"/>
  <c r="ANX129" i="26"/>
  <c r="ANQ129" i="26"/>
  <c r="ANI129" i="26"/>
  <c r="ANB129" i="26"/>
  <c r="AMT129" i="26"/>
  <c r="AMM129" i="26"/>
  <c r="AME129" i="26"/>
  <c r="ALX129" i="26"/>
  <c r="ATC128" i="26"/>
  <c r="ASV128" i="26"/>
  <c r="ASN128" i="26"/>
  <c r="ASG128" i="26"/>
  <c r="ARY128" i="26"/>
  <c r="ARR128" i="26"/>
  <c r="ARJ128" i="26"/>
  <c r="ARC128" i="26"/>
  <c r="AQU128" i="26"/>
  <c r="AQN128" i="26"/>
  <c r="AQF128" i="26"/>
  <c r="APY128" i="26"/>
  <c r="APQ128" i="26"/>
  <c r="APJ128" i="26"/>
  <c r="APB128" i="26"/>
  <c r="AOU128" i="26"/>
  <c r="AOM128" i="26"/>
  <c r="AOF128" i="26"/>
  <c r="ANX128" i="26"/>
  <c r="ANQ128" i="26"/>
  <c r="ANI128" i="26"/>
  <c r="ANB128" i="26"/>
  <c r="AMT128" i="26"/>
  <c r="AMM128" i="26"/>
  <c r="AME128" i="26"/>
  <c r="ALX128" i="26"/>
  <c r="ATC127" i="26"/>
  <c r="ASV127" i="26"/>
  <c r="ASN127" i="26"/>
  <c r="ASG127" i="26"/>
  <c r="ARY127" i="26"/>
  <c r="ARR127" i="26"/>
  <c r="ARJ127" i="26"/>
  <c r="ARC127" i="26"/>
  <c r="AQU127" i="26"/>
  <c r="AQN127" i="26"/>
  <c r="AQF127" i="26"/>
  <c r="APY127" i="26"/>
  <c r="APQ127" i="26"/>
  <c r="APJ127" i="26"/>
  <c r="APB127" i="26"/>
  <c r="AOU127" i="26"/>
  <c r="AOM127" i="26"/>
  <c r="AOF127" i="26"/>
  <c r="ANX127" i="26"/>
  <c r="ANQ127" i="26"/>
  <c r="ANI127" i="26"/>
  <c r="ANB127" i="26"/>
  <c r="AMT127" i="26"/>
  <c r="AMM127" i="26"/>
  <c r="AME127" i="26"/>
  <c r="ALX127" i="26"/>
  <c r="ATC125" i="26"/>
  <c r="ASV125" i="26"/>
  <c r="ASN125" i="26"/>
  <c r="ASG125" i="26"/>
  <c r="ARY125" i="26"/>
  <c r="ARR125" i="26"/>
  <c r="ARJ125" i="26"/>
  <c r="ARC125" i="26"/>
  <c r="AQU125" i="26"/>
  <c r="AQN125" i="26"/>
  <c r="AQF125" i="26"/>
  <c r="APY125" i="26"/>
  <c r="APQ125" i="26"/>
  <c r="APJ125" i="26"/>
  <c r="APB125" i="26"/>
  <c r="AOU125" i="26"/>
  <c r="AOM125" i="26"/>
  <c r="AOF125" i="26"/>
  <c r="ANX125" i="26"/>
  <c r="ANQ125" i="26"/>
  <c r="ANI125" i="26"/>
  <c r="ANB125" i="26"/>
  <c r="AMT125" i="26"/>
  <c r="AMM125" i="26"/>
  <c r="AME125" i="26"/>
  <c r="ALX125" i="26"/>
  <c r="ATC124" i="26"/>
  <c r="ASV124" i="26"/>
  <c r="ASN124" i="26"/>
  <c r="ASG124" i="26"/>
  <c r="ARY124" i="26"/>
  <c r="ARR124" i="26"/>
  <c r="ARJ124" i="26"/>
  <c r="ARC124" i="26"/>
  <c r="AQU124" i="26"/>
  <c r="AQN124" i="26"/>
  <c r="AQF124" i="26"/>
  <c r="APY124" i="26"/>
  <c r="APQ124" i="26"/>
  <c r="APJ124" i="26"/>
  <c r="APB124" i="26"/>
  <c r="AOU124" i="26"/>
  <c r="AOM124" i="26"/>
  <c r="AOF124" i="26"/>
  <c r="ANX124" i="26"/>
  <c r="ANQ124" i="26"/>
  <c r="ANI124" i="26"/>
  <c r="ANB124" i="26"/>
  <c r="AMT124" i="26"/>
  <c r="AMM124" i="26"/>
  <c r="AME124" i="26"/>
  <c r="ALX124" i="26"/>
  <c r="ATC123" i="26"/>
  <c r="ASV123" i="26"/>
  <c r="ASN123" i="26"/>
  <c r="ASG123" i="26"/>
  <c r="ARY123" i="26"/>
  <c r="ARR123" i="26"/>
  <c r="ARJ123" i="26"/>
  <c r="ARC123" i="26"/>
  <c r="AQU123" i="26"/>
  <c r="AQN123" i="26"/>
  <c r="AQF123" i="26"/>
  <c r="APY123" i="26"/>
  <c r="APQ123" i="26"/>
  <c r="APJ123" i="26"/>
  <c r="APB123" i="26"/>
  <c r="AOU123" i="26"/>
  <c r="AOM123" i="26"/>
  <c r="AOF123" i="26"/>
  <c r="ANX123" i="26"/>
  <c r="ANQ123" i="26"/>
  <c r="ANI123" i="26"/>
  <c r="ANB123" i="26"/>
  <c r="AMT123" i="26"/>
  <c r="AMM123" i="26"/>
  <c r="AME123" i="26"/>
  <c r="ALX123" i="26"/>
  <c r="ATE122" i="26"/>
  <c r="ATD122" i="26"/>
  <c r="ATB122" i="26"/>
  <c r="ATA122" i="26"/>
  <c r="ASZ122" i="26"/>
  <c r="ASY122" i="26"/>
  <c r="ASX122" i="26"/>
  <c r="ASW122" i="26"/>
  <c r="ASU122" i="26"/>
  <c r="AST122" i="26"/>
  <c r="ASS122" i="26"/>
  <c r="ASR122" i="26"/>
  <c r="ASP122" i="26"/>
  <c r="ASO122" i="26"/>
  <c r="ASM122" i="26"/>
  <c r="ASL122" i="26"/>
  <c r="ASK122" i="26"/>
  <c r="ASJ122" i="26"/>
  <c r="ASI122" i="26"/>
  <c r="ASH122" i="26"/>
  <c r="ASF122" i="26"/>
  <c r="ASE122" i="26"/>
  <c r="ASD122" i="26"/>
  <c r="ASC122" i="26"/>
  <c r="ASA122" i="26"/>
  <c r="ARZ122" i="26"/>
  <c r="ARX122" i="26"/>
  <c r="ARW122" i="26"/>
  <c r="ARV122" i="26"/>
  <c r="ARU122" i="26"/>
  <c r="ART122" i="26"/>
  <c r="ARS122" i="26"/>
  <c r="ARQ122" i="26"/>
  <c r="ARP122" i="26"/>
  <c r="ARO122" i="26"/>
  <c r="ARN122" i="26"/>
  <c r="ARL122" i="26"/>
  <c r="ARK122" i="26"/>
  <c r="ARI122" i="26"/>
  <c r="ARH122" i="26"/>
  <c r="ARG122" i="26"/>
  <c r="ARF122" i="26"/>
  <c r="ARE122" i="26"/>
  <c r="ARD122" i="26"/>
  <c r="ARB122" i="26"/>
  <c r="ARA122" i="26"/>
  <c r="AQZ122" i="26"/>
  <c r="AQY122" i="26"/>
  <c r="AQW122" i="26"/>
  <c r="AQV122" i="26"/>
  <c r="AQT122" i="26"/>
  <c r="AQS122" i="26"/>
  <c r="AQR122" i="26"/>
  <c r="AQQ122" i="26"/>
  <c r="AQP122" i="26"/>
  <c r="AQO122" i="26"/>
  <c r="AQM122" i="26"/>
  <c r="AQL122" i="26"/>
  <c r="AQK122" i="26"/>
  <c r="AQJ122" i="26"/>
  <c r="AQH122" i="26"/>
  <c r="AQG122" i="26"/>
  <c r="AQE122" i="26"/>
  <c r="AQD122" i="26"/>
  <c r="AQC122" i="26"/>
  <c r="AQB122" i="26"/>
  <c r="AQA122" i="26"/>
  <c r="APZ122" i="26"/>
  <c r="APX122" i="26"/>
  <c r="APW122" i="26"/>
  <c r="APV122" i="26"/>
  <c r="APU122" i="26"/>
  <c r="APS122" i="26"/>
  <c r="APR122" i="26"/>
  <c r="APP122" i="26"/>
  <c r="APO122" i="26"/>
  <c r="APN122" i="26"/>
  <c r="APM122" i="26"/>
  <c r="APL122" i="26"/>
  <c r="APK122" i="26"/>
  <c r="API122" i="26"/>
  <c r="APH122" i="26"/>
  <c r="APG122" i="26"/>
  <c r="APF122" i="26"/>
  <c r="APD122" i="26"/>
  <c r="APC122" i="26"/>
  <c r="APA122" i="26"/>
  <c r="AOZ122" i="26"/>
  <c r="AOY122" i="26"/>
  <c r="AOX122" i="26"/>
  <c r="AOW122" i="26"/>
  <c r="AOV122" i="26"/>
  <c r="AOT122" i="26"/>
  <c r="AOS122" i="26"/>
  <c r="AOR122" i="26"/>
  <c r="AOQ122" i="26"/>
  <c r="AOO122" i="26"/>
  <c r="AON122" i="26"/>
  <c r="AOL122" i="26"/>
  <c r="AOK122" i="26"/>
  <c r="AOJ122" i="26"/>
  <c r="AOI122" i="26"/>
  <c r="AOH122" i="26"/>
  <c r="AOG122" i="26"/>
  <c r="AOE122" i="26"/>
  <c r="AOD122" i="26"/>
  <c r="AOC122" i="26"/>
  <c r="AOB122" i="26"/>
  <c r="ANZ122" i="26"/>
  <c r="ANY122" i="26"/>
  <c r="ANW122" i="26"/>
  <c r="ANV122" i="26"/>
  <c r="ANU122" i="26"/>
  <c r="ANT122" i="26"/>
  <c r="ANS122" i="26"/>
  <c r="ANR122" i="26"/>
  <c r="ANP122" i="26"/>
  <c r="ANO122" i="26"/>
  <c r="ANN122" i="26"/>
  <c r="ANM122" i="26"/>
  <c r="ANK122" i="26"/>
  <c r="ANJ122" i="26"/>
  <c r="ANH122" i="26"/>
  <c r="ANG122" i="26"/>
  <c r="ANF122" i="26"/>
  <c r="ANE122" i="26"/>
  <c r="AND122" i="26"/>
  <c r="ANC122" i="26"/>
  <c r="ANA122" i="26"/>
  <c r="AMZ122" i="26"/>
  <c r="AMY122" i="26"/>
  <c r="AMX122" i="26"/>
  <c r="AMV122" i="26"/>
  <c r="AMU122" i="26"/>
  <c r="AMS122" i="26"/>
  <c r="AMR122" i="26"/>
  <c r="AMQ122" i="26"/>
  <c r="AMP122" i="26"/>
  <c r="AMO122" i="26"/>
  <c r="AMN122" i="26"/>
  <c r="AML122" i="26"/>
  <c r="AMK122" i="26"/>
  <c r="AMJ122" i="26"/>
  <c r="AMI122" i="26"/>
  <c r="AMG122" i="26"/>
  <c r="AMF122" i="26"/>
  <c r="AMD122" i="26"/>
  <c r="AMC122" i="26"/>
  <c r="AMB122" i="26"/>
  <c r="AMA122" i="26"/>
  <c r="ALZ122" i="26"/>
  <c r="ALY122" i="26"/>
  <c r="ALW122" i="26"/>
  <c r="ALV122" i="26"/>
  <c r="ALU122" i="26"/>
  <c r="ALT122" i="26"/>
  <c r="ATC118" i="26"/>
  <c r="ASV118" i="26"/>
  <c r="ASN118" i="26"/>
  <c r="ASG118" i="26"/>
  <c r="ARY118" i="26"/>
  <c r="ARR118" i="26"/>
  <c r="ARJ118" i="26"/>
  <c r="ARC118" i="26"/>
  <c r="AQU118" i="26"/>
  <c r="AQN118" i="26"/>
  <c r="AQF118" i="26"/>
  <c r="APY118" i="26"/>
  <c r="APQ118" i="26"/>
  <c r="APJ118" i="26"/>
  <c r="APB118" i="26"/>
  <c r="AOU118" i="26"/>
  <c r="AOM118" i="26"/>
  <c r="AOF118" i="26"/>
  <c r="ANX118" i="26"/>
  <c r="ANQ118" i="26"/>
  <c r="ANI118" i="26"/>
  <c r="ANB118" i="26"/>
  <c r="AMT118" i="26"/>
  <c r="AMM118" i="26"/>
  <c r="AME118" i="26"/>
  <c r="ALX118" i="26"/>
  <c r="ATC117" i="26"/>
  <c r="ASV117" i="26"/>
  <c r="ASN117" i="26"/>
  <c r="ASG117" i="26"/>
  <c r="ARY117" i="26"/>
  <c r="ARR117" i="26"/>
  <c r="ARJ117" i="26"/>
  <c r="ARC117" i="26"/>
  <c r="AQU117" i="26"/>
  <c r="AQN117" i="26"/>
  <c r="AQF117" i="26"/>
  <c r="APY117" i="26"/>
  <c r="APQ117" i="26"/>
  <c r="APJ117" i="26"/>
  <c r="APB117" i="26"/>
  <c r="AOU117" i="26"/>
  <c r="AOM117" i="26"/>
  <c r="AOF117" i="26"/>
  <c r="ANX117" i="26"/>
  <c r="ANQ117" i="26"/>
  <c r="ANI117" i="26"/>
  <c r="ANB117" i="26"/>
  <c r="AMT117" i="26"/>
  <c r="AMM117" i="26"/>
  <c r="AME117" i="26"/>
  <c r="ALX117" i="26"/>
  <c r="ATC116" i="26"/>
  <c r="ASV116" i="26"/>
  <c r="ASN116" i="26"/>
  <c r="ASG116" i="26"/>
  <c r="ARY116" i="26"/>
  <c r="ARR116" i="26"/>
  <c r="ARJ116" i="26"/>
  <c r="ARC116" i="26"/>
  <c r="AQU116" i="26"/>
  <c r="AQN116" i="26"/>
  <c r="AQF116" i="26"/>
  <c r="APY116" i="26"/>
  <c r="APQ116" i="26"/>
  <c r="APJ116" i="26"/>
  <c r="APB116" i="26"/>
  <c r="AOU116" i="26"/>
  <c r="AOM116" i="26"/>
  <c r="AOF116" i="26"/>
  <c r="ANX116" i="26"/>
  <c r="ANQ116" i="26"/>
  <c r="ANI116" i="26"/>
  <c r="ANB116" i="26"/>
  <c r="AMT116" i="26"/>
  <c r="AMM116" i="26"/>
  <c r="AME116" i="26"/>
  <c r="ALX116" i="26"/>
  <c r="ATC115" i="26"/>
  <c r="ASV115" i="26"/>
  <c r="ASN115" i="26"/>
  <c r="ASG115" i="26"/>
  <c r="ARY115" i="26"/>
  <c r="ARR115" i="26"/>
  <c r="ARJ115" i="26"/>
  <c r="ARC115" i="26"/>
  <c r="AQU115" i="26"/>
  <c r="AQN115" i="26"/>
  <c r="AQF115" i="26"/>
  <c r="APY115" i="26"/>
  <c r="APQ115" i="26"/>
  <c r="APJ115" i="26"/>
  <c r="APB115" i="26"/>
  <c r="AOU115" i="26"/>
  <c r="AOM115" i="26"/>
  <c r="AOF115" i="26"/>
  <c r="ANX115" i="26"/>
  <c r="ANQ115" i="26"/>
  <c r="ANI115" i="26"/>
  <c r="ANB115" i="26"/>
  <c r="AMT115" i="26"/>
  <c r="AMM115" i="26"/>
  <c r="AME115" i="26"/>
  <c r="ALX115" i="26"/>
  <c r="ATC114" i="26"/>
  <c r="ASV114" i="26"/>
  <c r="ASN114" i="26"/>
  <c r="ASG114" i="26"/>
  <c r="ARY114" i="26"/>
  <c r="ARR114" i="26"/>
  <c r="ARJ114" i="26"/>
  <c r="ARC114" i="26"/>
  <c r="AQU114" i="26"/>
  <c r="AQN114" i="26"/>
  <c r="AQF114" i="26"/>
  <c r="APY114" i="26"/>
  <c r="APQ114" i="26"/>
  <c r="APJ114" i="26"/>
  <c r="APB114" i="26"/>
  <c r="AOU114" i="26"/>
  <c r="AOM114" i="26"/>
  <c r="AOF114" i="26"/>
  <c r="ANX114" i="26"/>
  <c r="ANQ114" i="26"/>
  <c r="ANI114" i="26"/>
  <c r="ANB114" i="26"/>
  <c r="AMT114" i="26"/>
  <c r="AMM114" i="26"/>
  <c r="AME114" i="26"/>
  <c r="ALX114" i="26"/>
  <c r="ATC113" i="26"/>
  <c r="ASV113" i="26"/>
  <c r="ASN113" i="26"/>
  <c r="ASG113" i="26"/>
  <c r="ARY113" i="26"/>
  <c r="ARR113" i="26"/>
  <c r="ARJ113" i="26"/>
  <c r="ARC113" i="26"/>
  <c r="AQU113" i="26"/>
  <c r="AQN113" i="26"/>
  <c r="AQF113" i="26"/>
  <c r="APY113" i="26"/>
  <c r="APQ113" i="26"/>
  <c r="APJ113" i="26"/>
  <c r="APB113" i="26"/>
  <c r="AOU113" i="26"/>
  <c r="AOM113" i="26"/>
  <c r="AOF113" i="26"/>
  <c r="ANX113" i="26"/>
  <c r="ANQ113" i="26"/>
  <c r="ANI113" i="26"/>
  <c r="ANB113" i="26"/>
  <c r="AMT113" i="26"/>
  <c r="AMM113" i="26"/>
  <c r="AME113" i="26"/>
  <c r="ALX113" i="26"/>
  <c r="ATE112" i="26"/>
  <c r="ATD112" i="26"/>
  <c r="ATB112" i="26"/>
  <c r="ATA112" i="26"/>
  <c r="ASZ112" i="26"/>
  <c r="ASY112" i="26"/>
  <c r="ASX112" i="26"/>
  <c r="ASW112" i="26"/>
  <c r="ASU112" i="26"/>
  <c r="AST112" i="26"/>
  <c r="ASS112" i="26"/>
  <c r="ASR112" i="26"/>
  <c r="ASP112" i="26"/>
  <c r="ASO112" i="26"/>
  <c r="ASM112" i="26"/>
  <c r="ASL112" i="26"/>
  <c r="ASK112" i="26"/>
  <c r="ASJ112" i="26"/>
  <c r="ASI112" i="26"/>
  <c r="ASH112" i="26"/>
  <c r="ASF112" i="26"/>
  <c r="ASE112" i="26"/>
  <c r="ASD112" i="26"/>
  <c r="ASC112" i="26"/>
  <c r="ASA112" i="26"/>
  <c r="ARZ112" i="26"/>
  <c r="ARX112" i="26"/>
  <c r="ARW112" i="26"/>
  <c r="ARV112" i="26"/>
  <c r="ARU112" i="26"/>
  <c r="ART112" i="26"/>
  <c r="ARS112" i="26"/>
  <c r="ARQ112" i="26"/>
  <c r="ARP112" i="26"/>
  <c r="ARO112" i="26"/>
  <c r="ARN112" i="26"/>
  <c r="ARL112" i="26"/>
  <c r="ARK112" i="26"/>
  <c r="ARI112" i="26"/>
  <c r="ARH112" i="26"/>
  <c r="ARG112" i="26"/>
  <c r="ARF112" i="26"/>
  <c r="ARE112" i="26"/>
  <c r="ARD112" i="26"/>
  <c r="ARB112" i="26"/>
  <c r="ARA112" i="26"/>
  <c r="AQZ112" i="26"/>
  <c r="AQY112" i="26"/>
  <c r="AQW112" i="26"/>
  <c r="AQV112" i="26"/>
  <c r="AQT112" i="26"/>
  <c r="AQS112" i="26"/>
  <c r="AQR112" i="26"/>
  <c r="AQQ112" i="26"/>
  <c r="AQP112" i="26"/>
  <c r="AQO112" i="26"/>
  <c r="AQM112" i="26"/>
  <c r="AQL112" i="26"/>
  <c r="AQK112" i="26"/>
  <c r="AQJ112" i="26"/>
  <c r="AQH112" i="26"/>
  <c r="AQG112" i="26"/>
  <c r="AQE112" i="26"/>
  <c r="AQD112" i="26"/>
  <c r="AQC112" i="26"/>
  <c r="AQB112" i="26"/>
  <c r="AQA112" i="26"/>
  <c r="APZ112" i="26"/>
  <c r="APX112" i="26"/>
  <c r="APW112" i="26"/>
  <c r="APV112" i="26"/>
  <c r="APU112" i="26"/>
  <c r="APS112" i="26"/>
  <c r="APR112" i="26"/>
  <c r="APP112" i="26"/>
  <c r="APO112" i="26"/>
  <c r="APN112" i="26"/>
  <c r="APM112" i="26"/>
  <c r="APL112" i="26"/>
  <c r="APK112" i="26"/>
  <c r="API112" i="26"/>
  <c r="APH112" i="26"/>
  <c r="APG112" i="26"/>
  <c r="APF112" i="26"/>
  <c r="APD112" i="26"/>
  <c r="APC112" i="26"/>
  <c r="APA112" i="26"/>
  <c r="AOZ112" i="26"/>
  <c r="AOY112" i="26"/>
  <c r="AOX112" i="26"/>
  <c r="AOW112" i="26"/>
  <c r="AOV112" i="26"/>
  <c r="AOT112" i="26"/>
  <c r="AOS112" i="26"/>
  <c r="AOR112" i="26"/>
  <c r="AOQ112" i="26"/>
  <c r="AOO112" i="26"/>
  <c r="AON112" i="26"/>
  <c r="AOL112" i="26"/>
  <c r="AOK112" i="26"/>
  <c r="AOJ112" i="26"/>
  <c r="AOI112" i="26"/>
  <c r="AOH112" i="26"/>
  <c r="AOG112" i="26"/>
  <c r="AOE112" i="26"/>
  <c r="AOD112" i="26"/>
  <c r="AOC112" i="26"/>
  <c r="AOB112" i="26"/>
  <c r="ANZ112" i="26"/>
  <c r="ANY112" i="26"/>
  <c r="ANW112" i="26"/>
  <c r="ANV112" i="26"/>
  <c r="ANU112" i="26"/>
  <c r="ANT112" i="26"/>
  <c r="ANS112" i="26"/>
  <c r="ANR112" i="26"/>
  <c r="ANP112" i="26"/>
  <c r="ANO112" i="26"/>
  <c r="ANN112" i="26"/>
  <c r="ANM112" i="26"/>
  <c r="ANK112" i="26"/>
  <c r="ANJ112" i="26"/>
  <c r="ANH112" i="26"/>
  <c r="ANG112" i="26"/>
  <c r="ANF112" i="26"/>
  <c r="ANE112" i="26"/>
  <c r="AND112" i="26"/>
  <c r="ANC112" i="26"/>
  <c r="ANA112" i="26"/>
  <c r="AMZ112" i="26"/>
  <c r="AMY112" i="26"/>
  <c r="AMX112" i="26"/>
  <c r="AMV112" i="26"/>
  <c r="AMU112" i="26"/>
  <c r="AMS112" i="26"/>
  <c r="AMR112" i="26"/>
  <c r="AMQ112" i="26"/>
  <c r="AMP112" i="26"/>
  <c r="AMO112" i="26"/>
  <c r="AMN112" i="26"/>
  <c r="AML112" i="26"/>
  <c r="AMK112" i="26"/>
  <c r="AMJ112" i="26"/>
  <c r="AMI112" i="26"/>
  <c r="AMG112" i="26"/>
  <c r="AMF112" i="26"/>
  <c r="AMD112" i="26"/>
  <c r="AMC112" i="26"/>
  <c r="AMB112" i="26"/>
  <c r="AMA112" i="26"/>
  <c r="ALZ112" i="26"/>
  <c r="ALY112" i="26"/>
  <c r="ALW112" i="26"/>
  <c r="ALV112" i="26"/>
  <c r="ALU112" i="26"/>
  <c r="ALT112" i="26"/>
  <c r="ATC111" i="26"/>
  <c r="ASV111" i="26"/>
  <c r="ASN111" i="26"/>
  <c r="ASG111" i="26"/>
  <c r="ARY111" i="26"/>
  <c r="ARR111" i="26"/>
  <c r="ARJ111" i="26"/>
  <c r="ARC111" i="26"/>
  <c r="AQU111" i="26"/>
  <c r="AQN111" i="26"/>
  <c r="AQF111" i="26"/>
  <c r="APY111" i="26"/>
  <c r="APQ111" i="26"/>
  <c r="APJ111" i="26"/>
  <c r="APB111" i="26"/>
  <c r="AOU111" i="26"/>
  <c r="AOM111" i="26"/>
  <c r="AOF111" i="26"/>
  <c r="ANX111" i="26"/>
  <c r="ANQ111" i="26"/>
  <c r="ANI111" i="26"/>
  <c r="ANB111" i="26"/>
  <c r="AMT111" i="26"/>
  <c r="AMM111" i="26"/>
  <c r="AME111" i="26"/>
  <c r="ALX111" i="26"/>
  <c r="ATC110" i="26"/>
  <c r="ASV110" i="26"/>
  <c r="ASN110" i="26"/>
  <c r="ASG110" i="26"/>
  <c r="ARY110" i="26"/>
  <c r="ARR110" i="26"/>
  <c r="ARJ110" i="26"/>
  <c r="ARC110" i="26"/>
  <c r="AQU110" i="26"/>
  <c r="AQN110" i="26"/>
  <c r="AQF110" i="26"/>
  <c r="APY110" i="26"/>
  <c r="APQ110" i="26"/>
  <c r="APJ110" i="26"/>
  <c r="APB110" i="26"/>
  <c r="AOU110" i="26"/>
  <c r="AOM110" i="26"/>
  <c r="AOF110" i="26"/>
  <c r="ANX110" i="26"/>
  <c r="ANQ110" i="26"/>
  <c r="ANI110" i="26"/>
  <c r="ANB110" i="26"/>
  <c r="AMT110" i="26"/>
  <c r="AMM110" i="26"/>
  <c r="AME110" i="26"/>
  <c r="ALX110" i="26"/>
  <c r="ATC109" i="26"/>
  <c r="ASV109" i="26"/>
  <c r="ASN109" i="26"/>
  <c r="ASG109" i="26"/>
  <c r="ARY109" i="26"/>
  <c r="ARR109" i="26"/>
  <c r="ARJ109" i="26"/>
  <c r="ARC109" i="26"/>
  <c r="AQU109" i="26"/>
  <c r="AQN109" i="26"/>
  <c r="AQF109" i="26"/>
  <c r="APY109" i="26"/>
  <c r="APQ109" i="26"/>
  <c r="APJ109" i="26"/>
  <c r="APB109" i="26"/>
  <c r="AOU109" i="26"/>
  <c r="AOM109" i="26"/>
  <c r="AOF109" i="26"/>
  <c r="ANX109" i="26"/>
  <c r="ANQ109" i="26"/>
  <c r="ANI109" i="26"/>
  <c r="ANB109" i="26"/>
  <c r="AMT109" i="26"/>
  <c r="AMM109" i="26"/>
  <c r="AME109" i="26"/>
  <c r="ALX109" i="26"/>
  <c r="ATC108" i="26"/>
  <c r="ASV108" i="26"/>
  <c r="ASN108" i="26"/>
  <c r="ASG108" i="26"/>
  <c r="ARY108" i="26"/>
  <c r="ARR108" i="26"/>
  <c r="ARJ108" i="26"/>
  <c r="ARC108" i="26"/>
  <c r="AQU108" i="26"/>
  <c r="AQN108" i="26"/>
  <c r="AQF108" i="26"/>
  <c r="APY108" i="26"/>
  <c r="APQ108" i="26"/>
  <c r="APJ108" i="26"/>
  <c r="APB108" i="26"/>
  <c r="AOU108" i="26"/>
  <c r="AOM108" i="26"/>
  <c r="AOF108" i="26"/>
  <c r="ANX108" i="26"/>
  <c r="ANQ108" i="26"/>
  <c r="ANI108" i="26"/>
  <c r="ANB108" i="26"/>
  <c r="AMT108" i="26"/>
  <c r="AMM108" i="26"/>
  <c r="AME108" i="26"/>
  <c r="ALX108" i="26"/>
  <c r="ATC106" i="26"/>
  <c r="ASV106" i="26"/>
  <c r="ASN106" i="26"/>
  <c r="ASG106" i="26"/>
  <c r="ARY106" i="26"/>
  <c r="ARR106" i="26"/>
  <c r="ARJ106" i="26"/>
  <c r="ARC106" i="26"/>
  <c r="AQU106" i="26"/>
  <c r="AQN106" i="26"/>
  <c r="AQF106" i="26"/>
  <c r="APY106" i="26"/>
  <c r="APQ106" i="26"/>
  <c r="APJ106" i="26"/>
  <c r="APB106" i="26"/>
  <c r="AOU106" i="26"/>
  <c r="AOM106" i="26"/>
  <c r="AOF106" i="26"/>
  <c r="ANX106" i="26"/>
  <c r="ANQ106" i="26"/>
  <c r="ANI106" i="26"/>
  <c r="ANB106" i="26"/>
  <c r="AMT106" i="26"/>
  <c r="AMM106" i="26"/>
  <c r="AME106" i="26"/>
  <c r="ALX106" i="26"/>
  <c r="ATC105" i="26"/>
  <c r="ASV105" i="26"/>
  <c r="ASN105" i="26"/>
  <c r="ASG105" i="26"/>
  <c r="ARY105" i="26"/>
  <c r="ARR105" i="26"/>
  <c r="ARJ105" i="26"/>
  <c r="ARC105" i="26"/>
  <c r="AQU105" i="26"/>
  <c r="AQN105" i="26"/>
  <c r="AQF105" i="26"/>
  <c r="APY105" i="26"/>
  <c r="APQ105" i="26"/>
  <c r="APJ105" i="26"/>
  <c r="APB105" i="26"/>
  <c r="AOU105" i="26"/>
  <c r="AOM105" i="26"/>
  <c r="AOF105" i="26"/>
  <c r="ANX105" i="26"/>
  <c r="ANQ105" i="26"/>
  <c r="ANI105" i="26"/>
  <c r="ANB105" i="26"/>
  <c r="AMT105" i="26"/>
  <c r="AMM105" i="26"/>
  <c r="AME105" i="26"/>
  <c r="ALX105" i="26"/>
  <c r="ATC104" i="26"/>
  <c r="ASV104" i="26"/>
  <c r="ASN104" i="26"/>
  <c r="ASG104" i="26"/>
  <c r="ARY104" i="26"/>
  <c r="ARR104" i="26"/>
  <c r="ARJ104" i="26"/>
  <c r="ARC104" i="26"/>
  <c r="AQU104" i="26"/>
  <c r="AQN104" i="26"/>
  <c r="AQF104" i="26"/>
  <c r="APY104" i="26"/>
  <c r="APQ104" i="26"/>
  <c r="APJ104" i="26"/>
  <c r="APB104" i="26"/>
  <c r="AOU104" i="26"/>
  <c r="AOM104" i="26"/>
  <c r="AOF104" i="26"/>
  <c r="ANX104" i="26"/>
  <c r="ANQ104" i="26"/>
  <c r="ANI104" i="26"/>
  <c r="ANB104" i="26"/>
  <c r="AMT104" i="26"/>
  <c r="AMM104" i="26"/>
  <c r="AME104" i="26"/>
  <c r="ALX104" i="26"/>
  <c r="ATE103" i="26"/>
  <c r="ATD103" i="26"/>
  <c r="ATB103" i="26"/>
  <c r="ATA103" i="26"/>
  <c r="ASZ103" i="26"/>
  <c r="ASY103" i="26"/>
  <c r="ASX103" i="26"/>
  <c r="ASW103" i="26"/>
  <c r="ASU103" i="26"/>
  <c r="AST103" i="26"/>
  <c r="ASS103" i="26"/>
  <c r="ASR103" i="26"/>
  <c r="ASP103" i="26"/>
  <c r="ASO103" i="26"/>
  <c r="ASM103" i="26"/>
  <c r="ASL103" i="26"/>
  <c r="ASK103" i="26"/>
  <c r="ASJ103" i="26"/>
  <c r="ASI103" i="26"/>
  <c r="ASH103" i="26"/>
  <c r="ASF103" i="26"/>
  <c r="ASE103" i="26"/>
  <c r="ASD103" i="26"/>
  <c r="ASC103" i="26"/>
  <c r="ASA103" i="26"/>
  <c r="ARZ103" i="26"/>
  <c r="ARX103" i="26"/>
  <c r="ARW103" i="26"/>
  <c r="ARV103" i="26"/>
  <c r="ARU103" i="26"/>
  <c r="ART103" i="26"/>
  <c r="ARS103" i="26"/>
  <c r="ARQ103" i="26"/>
  <c r="ARP103" i="26"/>
  <c r="ARO103" i="26"/>
  <c r="ARN103" i="26"/>
  <c r="ARL103" i="26"/>
  <c r="ARK103" i="26"/>
  <c r="ARI103" i="26"/>
  <c r="ARH103" i="26"/>
  <c r="ARG103" i="26"/>
  <c r="ARF103" i="26"/>
  <c r="ARE103" i="26"/>
  <c r="ARD103" i="26"/>
  <c r="ARB103" i="26"/>
  <c r="ARA103" i="26"/>
  <c r="AQZ103" i="26"/>
  <c r="AQY103" i="26"/>
  <c r="AQW103" i="26"/>
  <c r="AQV103" i="26"/>
  <c r="AQT103" i="26"/>
  <c r="AQS103" i="26"/>
  <c r="AQR103" i="26"/>
  <c r="AQQ103" i="26"/>
  <c r="AQP103" i="26"/>
  <c r="AQO103" i="26"/>
  <c r="AQM103" i="26"/>
  <c r="AQL103" i="26"/>
  <c r="AQK103" i="26"/>
  <c r="AQJ103" i="26"/>
  <c r="AQH103" i="26"/>
  <c r="AQG103" i="26"/>
  <c r="AQE103" i="26"/>
  <c r="AQD103" i="26"/>
  <c r="AQC103" i="26"/>
  <c r="AQB103" i="26"/>
  <c r="AQA103" i="26"/>
  <c r="APZ103" i="26"/>
  <c r="APX103" i="26"/>
  <c r="APW103" i="26"/>
  <c r="APV103" i="26"/>
  <c r="APU103" i="26"/>
  <c r="APS103" i="26"/>
  <c r="APR103" i="26"/>
  <c r="APP103" i="26"/>
  <c r="APO103" i="26"/>
  <c r="APN103" i="26"/>
  <c r="APM103" i="26"/>
  <c r="APL103" i="26"/>
  <c r="APK103" i="26"/>
  <c r="API103" i="26"/>
  <c r="APH103" i="26"/>
  <c r="APG103" i="26"/>
  <c r="APF103" i="26"/>
  <c r="APD103" i="26"/>
  <c r="APC103" i="26"/>
  <c r="APA103" i="26"/>
  <c r="AOZ103" i="26"/>
  <c r="AOY103" i="26"/>
  <c r="AOX103" i="26"/>
  <c r="AOW103" i="26"/>
  <c r="AOV103" i="26"/>
  <c r="AOT103" i="26"/>
  <c r="AOS103" i="26"/>
  <c r="AOR103" i="26"/>
  <c r="AOQ103" i="26"/>
  <c r="AOO103" i="26"/>
  <c r="AON103" i="26"/>
  <c r="AOL103" i="26"/>
  <c r="AOK103" i="26"/>
  <c r="AOJ103" i="26"/>
  <c r="AOI103" i="26"/>
  <c r="AOH103" i="26"/>
  <c r="AOG103" i="26"/>
  <c r="AOE103" i="26"/>
  <c r="AOD103" i="26"/>
  <c r="AOC103" i="26"/>
  <c r="AOB103" i="26"/>
  <c r="ANZ103" i="26"/>
  <c r="ANY103" i="26"/>
  <c r="ANW103" i="26"/>
  <c r="ANV103" i="26"/>
  <c r="ANU103" i="26"/>
  <c r="ANT103" i="26"/>
  <c r="ANS103" i="26"/>
  <c r="ANR103" i="26"/>
  <c r="ANP103" i="26"/>
  <c r="ANO103" i="26"/>
  <c r="ANN103" i="26"/>
  <c r="ANM103" i="26"/>
  <c r="ANK103" i="26"/>
  <c r="ANJ103" i="26"/>
  <c r="ANH103" i="26"/>
  <c r="ANG103" i="26"/>
  <c r="ANF103" i="26"/>
  <c r="ANE103" i="26"/>
  <c r="AND103" i="26"/>
  <c r="ANC103" i="26"/>
  <c r="ANA103" i="26"/>
  <c r="AMZ103" i="26"/>
  <c r="AMY103" i="26"/>
  <c r="AMX103" i="26"/>
  <c r="AMV103" i="26"/>
  <c r="AMU103" i="26"/>
  <c r="AMS103" i="26"/>
  <c r="AMR103" i="26"/>
  <c r="AMQ103" i="26"/>
  <c r="AMP103" i="26"/>
  <c r="AMO103" i="26"/>
  <c r="AMN103" i="26"/>
  <c r="AML103" i="26"/>
  <c r="AMK103" i="26"/>
  <c r="AMJ103" i="26"/>
  <c r="AMI103" i="26"/>
  <c r="AMG103" i="26"/>
  <c r="AMF103" i="26"/>
  <c r="AMD103" i="26"/>
  <c r="AMC103" i="26"/>
  <c r="AMB103" i="26"/>
  <c r="AMA103" i="26"/>
  <c r="ALZ103" i="26"/>
  <c r="ALY103" i="26"/>
  <c r="ALW103" i="26"/>
  <c r="ALV103" i="26"/>
  <c r="ALU103" i="26"/>
  <c r="ALT103" i="26"/>
  <c r="ATC99" i="26"/>
  <c r="ASV99" i="26"/>
  <c r="ASN99" i="26"/>
  <c r="ASG99" i="26"/>
  <c r="ARY99" i="26"/>
  <c r="ARR99" i="26"/>
  <c r="ARJ99" i="26"/>
  <c r="ARC99" i="26"/>
  <c r="AQU99" i="26"/>
  <c r="AQN99" i="26"/>
  <c r="AQF99" i="26"/>
  <c r="APY99" i="26"/>
  <c r="APQ99" i="26"/>
  <c r="APJ99" i="26"/>
  <c r="APB99" i="26"/>
  <c r="AOU99" i="26"/>
  <c r="AOM99" i="26"/>
  <c r="AOF99" i="26"/>
  <c r="ANX99" i="26"/>
  <c r="ANQ99" i="26"/>
  <c r="ANI99" i="26"/>
  <c r="ANB99" i="26"/>
  <c r="AMT99" i="26"/>
  <c r="AMM99" i="26"/>
  <c r="AME99" i="26"/>
  <c r="ALX99" i="26"/>
  <c r="ATC98" i="26"/>
  <c r="ASV98" i="26"/>
  <c r="ASN98" i="26"/>
  <c r="ASG98" i="26"/>
  <c r="ARY98" i="26"/>
  <c r="ARR98" i="26"/>
  <c r="ARJ98" i="26"/>
  <c r="ARC98" i="26"/>
  <c r="AQU98" i="26"/>
  <c r="AQN98" i="26"/>
  <c r="AQF98" i="26"/>
  <c r="APY98" i="26"/>
  <c r="APQ98" i="26"/>
  <c r="APJ98" i="26"/>
  <c r="APB98" i="26"/>
  <c r="AOU98" i="26"/>
  <c r="AOM98" i="26"/>
  <c r="AOF98" i="26"/>
  <c r="ANX98" i="26"/>
  <c r="ANQ98" i="26"/>
  <c r="ANI98" i="26"/>
  <c r="ANB98" i="26"/>
  <c r="AMT98" i="26"/>
  <c r="AMM98" i="26"/>
  <c r="AME98" i="26"/>
  <c r="ALX98" i="26"/>
  <c r="ATC97" i="26"/>
  <c r="ASV97" i="26"/>
  <c r="ASN97" i="26"/>
  <c r="ASG97" i="26"/>
  <c r="ARY97" i="26"/>
  <c r="ARR97" i="26"/>
  <c r="ARJ97" i="26"/>
  <c r="ARC97" i="26"/>
  <c r="AQU97" i="26"/>
  <c r="AQN97" i="26"/>
  <c r="AQF97" i="26"/>
  <c r="APY97" i="26"/>
  <c r="APQ97" i="26"/>
  <c r="APJ97" i="26"/>
  <c r="APB97" i="26"/>
  <c r="AOU97" i="26"/>
  <c r="AOM97" i="26"/>
  <c r="AOF97" i="26"/>
  <c r="ANX97" i="26"/>
  <c r="ANQ97" i="26"/>
  <c r="ANI97" i="26"/>
  <c r="ANB97" i="26"/>
  <c r="AMT97" i="26"/>
  <c r="AMM97" i="26"/>
  <c r="AME97" i="26"/>
  <c r="ALX97" i="26"/>
  <c r="ATC96" i="26"/>
  <c r="ASV96" i="26"/>
  <c r="ASN96" i="26"/>
  <c r="ASG96" i="26"/>
  <c r="ARY96" i="26"/>
  <c r="ARR96" i="26"/>
  <c r="ARJ96" i="26"/>
  <c r="ARC96" i="26"/>
  <c r="AQU96" i="26"/>
  <c r="AQN96" i="26"/>
  <c r="AQF96" i="26"/>
  <c r="APY96" i="26"/>
  <c r="APQ96" i="26"/>
  <c r="APJ96" i="26"/>
  <c r="APB96" i="26"/>
  <c r="AOU96" i="26"/>
  <c r="AOM96" i="26"/>
  <c r="AOF96" i="26"/>
  <c r="ANX96" i="26"/>
  <c r="ANQ96" i="26"/>
  <c r="ANI96" i="26"/>
  <c r="ANB96" i="26"/>
  <c r="AMT96" i="26"/>
  <c r="AMM96" i="26"/>
  <c r="AME96" i="26"/>
  <c r="ALX96" i="26"/>
  <c r="ATC95" i="26"/>
  <c r="ASV95" i="26"/>
  <c r="ASN95" i="26"/>
  <c r="ASG95" i="26"/>
  <c r="ARY95" i="26"/>
  <c r="ARR95" i="26"/>
  <c r="ARJ95" i="26"/>
  <c r="ARC95" i="26"/>
  <c r="AQU95" i="26"/>
  <c r="AQN95" i="26"/>
  <c r="AQF95" i="26"/>
  <c r="APY95" i="26"/>
  <c r="APQ95" i="26"/>
  <c r="APJ95" i="26"/>
  <c r="APB95" i="26"/>
  <c r="AOU95" i="26"/>
  <c r="AOM95" i="26"/>
  <c r="AOF95" i="26"/>
  <c r="ANX95" i="26"/>
  <c r="ANQ95" i="26"/>
  <c r="ANI95" i="26"/>
  <c r="ANB95" i="26"/>
  <c r="AMT95" i="26"/>
  <c r="AMM95" i="26"/>
  <c r="AME95" i="26"/>
  <c r="ALX95" i="26"/>
  <c r="ATC94" i="26"/>
  <c r="ASV94" i="26"/>
  <c r="ASN94" i="26"/>
  <c r="ASG94" i="26"/>
  <c r="ARY94" i="26"/>
  <c r="ARR94" i="26"/>
  <c r="ARJ94" i="26"/>
  <c r="ARC94" i="26"/>
  <c r="AQU94" i="26"/>
  <c r="AQN94" i="26"/>
  <c r="AQF94" i="26"/>
  <c r="APY94" i="26"/>
  <c r="APQ94" i="26"/>
  <c r="APJ94" i="26"/>
  <c r="APB94" i="26"/>
  <c r="AOU94" i="26"/>
  <c r="AOM94" i="26"/>
  <c r="AOF94" i="26"/>
  <c r="ANX94" i="26"/>
  <c r="ANQ94" i="26"/>
  <c r="ANI94" i="26"/>
  <c r="ANB94" i="26"/>
  <c r="AMT94" i="26"/>
  <c r="AMM94" i="26"/>
  <c r="AME94" i="26"/>
  <c r="ALX94" i="26"/>
  <c r="ATE93" i="26"/>
  <c r="ATD93" i="26"/>
  <c r="ATB93" i="26"/>
  <c r="ATA93" i="26"/>
  <c r="ASZ93" i="26"/>
  <c r="ASY93" i="26"/>
  <c r="ASX93" i="26"/>
  <c r="ASW93" i="26"/>
  <c r="ASU93" i="26"/>
  <c r="AST93" i="26"/>
  <c r="ASS93" i="26"/>
  <c r="ASR93" i="26"/>
  <c r="ASP93" i="26"/>
  <c r="ASO93" i="26"/>
  <c r="ASM93" i="26"/>
  <c r="ASL93" i="26"/>
  <c r="ASK93" i="26"/>
  <c r="ASJ93" i="26"/>
  <c r="ASI93" i="26"/>
  <c r="ASH93" i="26"/>
  <c r="ASF93" i="26"/>
  <c r="ASE93" i="26"/>
  <c r="ASD93" i="26"/>
  <c r="ASC93" i="26"/>
  <c r="ASA93" i="26"/>
  <c r="ARZ93" i="26"/>
  <c r="ARX93" i="26"/>
  <c r="ARW93" i="26"/>
  <c r="ARV93" i="26"/>
  <c r="ARU93" i="26"/>
  <c r="ART93" i="26"/>
  <c r="ARS93" i="26"/>
  <c r="ARQ93" i="26"/>
  <c r="ARP93" i="26"/>
  <c r="ARO93" i="26"/>
  <c r="ARN93" i="26"/>
  <c r="ARL93" i="26"/>
  <c r="ARK93" i="26"/>
  <c r="ARI93" i="26"/>
  <c r="ARH93" i="26"/>
  <c r="ARG93" i="26"/>
  <c r="ARF93" i="26"/>
  <c r="ARE93" i="26"/>
  <c r="ARD93" i="26"/>
  <c r="ARB93" i="26"/>
  <c r="ARA93" i="26"/>
  <c r="AQZ93" i="26"/>
  <c r="AQY93" i="26"/>
  <c r="AQW93" i="26"/>
  <c r="AQV93" i="26"/>
  <c r="AQT93" i="26"/>
  <c r="AQS93" i="26"/>
  <c r="AQR93" i="26"/>
  <c r="AQQ93" i="26"/>
  <c r="AQP93" i="26"/>
  <c r="AQO93" i="26"/>
  <c r="AQM93" i="26"/>
  <c r="AQL93" i="26"/>
  <c r="AQK93" i="26"/>
  <c r="AQJ93" i="26"/>
  <c r="AQH93" i="26"/>
  <c r="AQG93" i="26"/>
  <c r="AQE93" i="26"/>
  <c r="AQD93" i="26"/>
  <c r="AQC93" i="26"/>
  <c r="AQB93" i="26"/>
  <c r="AQA93" i="26"/>
  <c r="APZ93" i="26"/>
  <c r="APX93" i="26"/>
  <c r="APW93" i="26"/>
  <c r="APV93" i="26"/>
  <c r="APU93" i="26"/>
  <c r="APS93" i="26"/>
  <c r="APR93" i="26"/>
  <c r="APP93" i="26"/>
  <c r="APO93" i="26"/>
  <c r="APN93" i="26"/>
  <c r="APM93" i="26"/>
  <c r="APL93" i="26"/>
  <c r="APK93" i="26"/>
  <c r="API93" i="26"/>
  <c r="APH93" i="26"/>
  <c r="APG93" i="26"/>
  <c r="APF93" i="26"/>
  <c r="APD93" i="26"/>
  <c r="APC93" i="26"/>
  <c r="APA93" i="26"/>
  <c r="AOZ93" i="26"/>
  <c r="AOY93" i="26"/>
  <c r="AOX93" i="26"/>
  <c r="AOW93" i="26"/>
  <c r="AOV93" i="26"/>
  <c r="AOT93" i="26"/>
  <c r="AOS93" i="26"/>
  <c r="AOR93" i="26"/>
  <c r="AOQ93" i="26"/>
  <c r="AOO93" i="26"/>
  <c r="AON93" i="26"/>
  <c r="AOL93" i="26"/>
  <c r="AOK93" i="26"/>
  <c r="AOJ93" i="26"/>
  <c r="AOI93" i="26"/>
  <c r="AOH93" i="26"/>
  <c r="AOG93" i="26"/>
  <c r="AOE93" i="26"/>
  <c r="AOD93" i="26"/>
  <c r="AOC93" i="26"/>
  <c r="AOB93" i="26"/>
  <c r="ANZ93" i="26"/>
  <c r="ANY93" i="26"/>
  <c r="ANW93" i="26"/>
  <c r="ANV93" i="26"/>
  <c r="ANU93" i="26"/>
  <c r="ANT93" i="26"/>
  <c r="ANS93" i="26"/>
  <c r="ANR93" i="26"/>
  <c r="ANP93" i="26"/>
  <c r="ANO93" i="26"/>
  <c r="ANN93" i="26"/>
  <c r="ANM93" i="26"/>
  <c r="ANK93" i="26"/>
  <c r="ANJ93" i="26"/>
  <c r="ANH93" i="26"/>
  <c r="ANG93" i="26"/>
  <c r="ANF93" i="26"/>
  <c r="ANE93" i="26"/>
  <c r="AND93" i="26"/>
  <c r="ANC93" i="26"/>
  <c r="ANA93" i="26"/>
  <c r="AMZ93" i="26"/>
  <c r="AMY93" i="26"/>
  <c r="AMX93" i="26"/>
  <c r="AMV93" i="26"/>
  <c r="AMU93" i="26"/>
  <c r="AMS93" i="26"/>
  <c r="AMR93" i="26"/>
  <c r="AMQ93" i="26"/>
  <c r="AMP93" i="26"/>
  <c r="AMO93" i="26"/>
  <c r="AMN93" i="26"/>
  <c r="AML93" i="26"/>
  <c r="AMK93" i="26"/>
  <c r="AMJ93" i="26"/>
  <c r="AMI93" i="26"/>
  <c r="AMG93" i="26"/>
  <c r="AMF93" i="26"/>
  <c r="AMD93" i="26"/>
  <c r="AMC93" i="26"/>
  <c r="AMB93" i="26"/>
  <c r="AMA93" i="26"/>
  <c r="ALZ93" i="26"/>
  <c r="ALY93" i="26"/>
  <c r="ALW93" i="26"/>
  <c r="ALV93" i="26"/>
  <c r="ALU93" i="26"/>
  <c r="ALT93" i="26"/>
  <c r="ATC92" i="26"/>
  <c r="ASV92" i="26"/>
  <c r="ASN92" i="26"/>
  <c r="ASG92" i="26"/>
  <c r="ARY92" i="26"/>
  <c r="ARR92" i="26"/>
  <c r="ARJ92" i="26"/>
  <c r="ARC92" i="26"/>
  <c r="AQU92" i="26"/>
  <c r="AQN92" i="26"/>
  <c r="AQF92" i="26"/>
  <c r="APY92" i="26"/>
  <c r="APQ92" i="26"/>
  <c r="APJ92" i="26"/>
  <c r="APB92" i="26"/>
  <c r="AOU92" i="26"/>
  <c r="AOM92" i="26"/>
  <c r="AOF92" i="26"/>
  <c r="ANX92" i="26"/>
  <c r="ANQ92" i="26"/>
  <c r="ANI92" i="26"/>
  <c r="ANB92" i="26"/>
  <c r="AMT92" i="26"/>
  <c r="AMM92" i="26"/>
  <c r="AME92" i="26"/>
  <c r="ALX92" i="26"/>
  <c r="ATC91" i="26"/>
  <c r="ASV91" i="26"/>
  <c r="ASN91" i="26"/>
  <c r="ASG91" i="26"/>
  <c r="ARY91" i="26"/>
  <c r="ARR91" i="26"/>
  <c r="ARJ91" i="26"/>
  <c r="ARC91" i="26"/>
  <c r="AQU91" i="26"/>
  <c r="AQN91" i="26"/>
  <c r="AQF91" i="26"/>
  <c r="APY91" i="26"/>
  <c r="APQ91" i="26"/>
  <c r="APJ91" i="26"/>
  <c r="APB91" i="26"/>
  <c r="AOU91" i="26"/>
  <c r="AOM91" i="26"/>
  <c r="AOF91" i="26"/>
  <c r="ANX91" i="26"/>
  <c r="ANQ91" i="26"/>
  <c r="ANI91" i="26"/>
  <c r="ANB91" i="26"/>
  <c r="AMT91" i="26"/>
  <c r="AMM91" i="26"/>
  <c r="AME91" i="26"/>
  <c r="ALX91" i="26"/>
  <c r="ATC90" i="26"/>
  <c r="ASV90" i="26"/>
  <c r="ASN90" i="26"/>
  <c r="ASG90" i="26"/>
  <c r="ARY90" i="26"/>
  <c r="ARR90" i="26"/>
  <c r="ARJ90" i="26"/>
  <c r="ARC90" i="26"/>
  <c r="AQU90" i="26"/>
  <c r="AQN90" i="26"/>
  <c r="AQF90" i="26"/>
  <c r="APY90" i="26"/>
  <c r="APQ90" i="26"/>
  <c r="APJ90" i="26"/>
  <c r="APB90" i="26"/>
  <c r="AOU90" i="26"/>
  <c r="AOM90" i="26"/>
  <c r="AOF90" i="26"/>
  <c r="ANX90" i="26"/>
  <c r="ANQ90" i="26"/>
  <c r="ANI90" i="26"/>
  <c r="ANB90" i="26"/>
  <c r="AMT90" i="26"/>
  <c r="AMM90" i="26"/>
  <c r="AME90" i="26"/>
  <c r="ALX90" i="26"/>
  <c r="ATC89" i="26"/>
  <c r="ASV89" i="26"/>
  <c r="ASN89" i="26"/>
  <c r="ASG89" i="26"/>
  <c r="ARY89" i="26"/>
  <c r="ARR89" i="26"/>
  <c r="ARJ89" i="26"/>
  <c r="ARC89" i="26"/>
  <c r="AQU89" i="26"/>
  <c r="AQN89" i="26"/>
  <c r="AQF89" i="26"/>
  <c r="APY89" i="26"/>
  <c r="APQ89" i="26"/>
  <c r="APJ89" i="26"/>
  <c r="APB89" i="26"/>
  <c r="AOU89" i="26"/>
  <c r="AOM89" i="26"/>
  <c r="AOF89" i="26"/>
  <c r="ANX89" i="26"/>
  <c r="ANQ89" i="26"/>
  <c r="ANI89" i="26"/>
  <c r="ANB89" i="26"/>
  <c r="AMT89" i="26"/>
  <c r="AMM89" i="26"/>
  <c r="AME89" i="26"/>
  <c r="ALX89" i="26"/>
  <c r="ATC87" i="26"/>
  <c r="ASV87" i="26"/>
  <c r="ASN87" i="26"/>
  <c r="ASG87" i="26"/>
  <c r="ARY87" i="26"/>
  <c r="ARR87" i="26"/>
  <c r="ARJ87" i="26"/>
  <c r="ARC87" i="26"/>
  <c r="AQU87" i="26"/>
  <c r="AQN87" i="26"/>
  <c r="AQF87" i="26"/>
  <c r="APY87" i="26"/>
  <c r="APQ87" i="26"/>
  <c r="APJ87" i="26"/>
  <c r="APB87" i="26"/>
  <c r="AOU87" i="26"/>
  <c r="AOM87" i="26"/>
  <c r="AOF87" i="26"/>
  <c r="ANX87" i="26"/>
  <c r="ANQ87" i="26"/>
  <c r="ANI87" i="26"/>
  <c r="ANB87" i="26"/>
  <c r="AMT87" i="26"/>
  <c r="AMM87" i="26"/>
  <c r="AME87" i="26"/>
  <c r="ALX87" i="26"/>
  <c r="ATC86" i="26"/>
  <c r="ASV86" i="26"/>
  <c r="ASN86" i="26"/>
  <c r="ASG86" i="26"/>
  <c r="ARY86" i="26"/>
  <c r="ARR86" i="26"/>
  <c r="ARJ86" i="26"/>
  <c r="ARC86" i="26"/>
  <c r="AQU86" i="26"/>
  <c r="AQN86" i="26"/>
  <c r="AQF86" i="26"/>
  <c r="APY86" i="26"/>
  <c r="APQ86" i="26"/>
  <c r="APJ86" i="26"/>
  <c r="APB86" i="26"/>
  <c r="AOU86" i="26"/>
  <c r="AOM86" i="26"/>
  <c r="AOF86" i="26"/>
  <c r="ANX86" i="26"/>
  <c r="ANQ86" i="26"/>
  <c r="ANI86" i="26"/>
  <c r="ANB86" i="26"/>
  <c r="AMT86" i="26"/>
  <c r="AMM86" i="26"/>
  <c r="AME86" i="26"/>
  <c r="ALX86" i="26"/>
  <c r="ATC85" i="26"/>
  <c r="ASV85" i="26"/>
  <c r="ASN85" i="26"/>
  <c r="ASG85" i="26"/>
  <c r="ARY85" i="26"/>
  <c r="ARR85" i="26"/>
  <c r="ARJ85" i="26"/>
  <c r="ARC85" i="26"/>
  <c r="AQU85" i="26"/>
  <c r="AQN85" i="26"/>
  <c r="AQF85" i="26"/>
  <c r="APY85" i="26"/>
  <c r="APQ85" i="26"/>
  <c r="APJ85" i="26"/>
  <c r="APB85" i="26"/>
  <c r="AOU85" i="26"/>
  <c r="AOM85" i="26"/>
  <c r="AOF85" i="26"/>
  <c r="ANX85" i="26"/>
  <c r="ANQ85" i="26"/>
  <c r="ANI85" i="26"/>
  <c r="ANB85" i="26"/>
  <c r="AMT85" i="26"/>
  <c r="AMM85" i="26"/>
  <c r="AME85" i="26"/>
  <c r="ALX85" i="26"/>
  <c r="ATE84" i="26"/>
  <c r="ATD84" i="26"/>
  <c r="ATB84" i="26"/>
  <c r="ATA84" i="26"/>
  <c r="ASZ84" i="26"/>
  <c r="ASY84" i="26"/>
  <c r="ASX84" i="26"/>
  <c r="ASW84" i="26"/>
  <c r="ASU84" i="26"/>
  <c r="AST84" i="26"/>
  <c r="ASS84" i="26"/>
  <c r="ASR84" i="26"/>
  <c r="ASP84" i="26"/>
  <c r="ASO84" i="26"/>
  <c r="ASM84" i="26"/>
  <c r="ASL84" i="26"/>
  <c r="ASK84" i="26"/>
  <c r="ASJ84" i="26"/>
  <c r="ASI84" i="26"/>
  <c r="ASH84" i="26"/>
  <c r="ASF84" i="26"/>
  <c r="ASE84" i="26"/>
  <c r="ASD84" i="26"/>
  <c r="ASC84" i="26"/>
  <c r="ASA84" i="26"/>
  <c r="ARZ84" i="26"/>
  <c r="ARX84" i="26"/>
  <c r="ARW84" i="26"/>
  <c r="ARV84" i="26"/>
  <c r="ARU84" i="26"/>
  <c r="ART84" i="26"/>
  <c r="ARS84" i="26"/>
  <c r="ARQ84" i="26"/>
  <c r="ARP84" i="26"/>
  <c r="ARO84" i="26"/>
  <c r="ARN84" i="26"/>
  <c r="ARL84" i="26"/>
  <c r="ARK84" i="26"/>
  <c r="ARI84" i="26"/>
  <c r="ARH84" i="26"/>
  <c r="ARG84" i="26"/>
  <c r="ARF84" i="26"/>
  <c r="ARE84" i="26"/>
  <c r="ARD84" i="26"/>
  <c r="ARB84" i="26"/>
  <c r="ARA84" i="26"/>
  <c r="AQZ84" i="26"/>
  <c r="AQY84" i="26"/>
  <c r="AQW84" i="26"/>
  <c r="AQV84" i="26"/>
  <c r="AQT84" i="26"/>
  <c r="AQS84" i="26"/>
  <c r="AQR84" i="26"/>
  <c r="AQQ84" i="26"/>
  <c r="AQP84" i="26"/>
  <c r="AQO84" i="26"/>
  <c r="AQM84" i="26"/>
  <c r="AQL84" i="26"/>
  <c r="AQK84" i="26"/>
  <c r="AQJ84" i="26"/>
  <c r="AQH84" i="26"/>
  <c r="AQG84" i="26"/>
  <c r="AQE84" i="26"/>
  <c r="AQD84" i="26"/>
  <c r="AQC84" i="26"/>
  <c r="AQB84" i="26"/>
  <c r="AQA84" i="26"/>
  <c r="APZ84" i="26"/>
  <c r="APX84" i="26"/>
  <c r="APW84" i="26"/>
  <c r="APV84" i="26"/>
  <c r="APU84" i="26"/>
  <c r="APS84" i="26"/>
  <c r="APR84" i="26"/>
  <c r="APP84" i="26"/>
  <c r="APO84" i="26"/>
  <c r="APN84" i="26"/>
  <c r="APM84" i="26"/>
  <c r="APL84" i="26"/>
  <c r="APK84" i="26"/>
  <c r="API84" i="26"/>
  <c r="APH84" i="26"/>
  <c r="APG84" i="26"/>
  <c r="APF84" i="26"/>
  <c r="APD84" i="26"/>
  <c r="APC84" i="26"/>
  <c r="APA84" i="26"/>
  <c r="AOZ84" i="26"/>
  <c r="AOY84" i="26"/>
  <c r="AOX84" i="26"/>
  <c r="AOW84" i="26"/>
  <c r="AOV84" i="26"/>
  <c r="AOT84" i="26"/>
  <c r="AOS84" i="26"/>
  <c r="AOR84" i="26"/>
  <c r="AOQ84" i="26"/>
  <c r="AOO84" i="26"/>
  <c r="AON84" i="26"/>
  <c r="AOL84" i="26"/>
  <c r="AOK84" i="26"/>
  <c r="AOJ84" i="26"/>
  <c r="AOI84" i="26"/>
  <c r="AOH84" i="26"/>
  <c r="AOG84" i="26"/>
  <c r="AOE84" i="26"/>
  <c r="AOD84" i="26"/>
  <c r="AOC84" i="26"/>
  <c r="AOB84" i="26"/>
  <c r="ANZ84" i="26"/>
  <c r="ANY84" i="26"/>
  <c r="ANW84" i="26"/>
  <c r="ANV84" i="26"/>
  <c r="ANU84" i="26"/>
  <c r="ANT84" i="26"/>
  <c r="ANS84" i="26"/>
  <c r="ANR84" i="26"/>
  <c r="ANP84" i="26"/>
  <c r="ANO84" i="26"/>
  <c r="ANN84" i="26"/>
  <c r="ANM84" i="26"/>
  <c r="ANK84" i="26"/>
  <c r="ANJ84" i="26"/>
  <c r="ANH84" i="26"/>
  <c r="ANG84" i="26"/>
  <c r="ANF84" i="26"/>
  <c r="ANE84" i="26"/>
  <c r="AND84" i="26"/>
  <c r="ANC84" i="26"/>
  <c r="ANA84" i="26"/>
  <c r="AMZ84" i="26"/>
  <c r="AMY84" i="26"/>
  <c r="AMX84" i="26"/>
  <c r="AMV84" i="26"/>
  <c r="AMU84" i="26"/>
  <c r="AMS84" i="26"/>
  <c r="AMR84" i="26"/>
  <c r="AMQ84" i="26"/>
  <c r="AMP84" i="26"/>
  <c r="AMO84" i="26"/>
  <c r="AMN84" i="26"/>
  <c r="AML84" i="26"/>
  <c r="AMK84" i="26"/>
  <c r="AMJ84" i="26"/>
  <c r="AMI84" i="26"/>
  <c r="AMG84" i="26"/>
  <c r="AMF84" i="26"/>
  <c r="AMD84" i="26"/>
  <c r="AMC84" i="26"/>
  <c r="AMB84" i="26"/>
  <c r="AMA84" i="26"/>
  <c r="ALZ84" i="26"/>
  <c r="ALY84" i="26"/>
  <c r="ALW84" i="26"/>
  <c r="ALV84" i="26"/>
  <c r="ALU84" i="26"/>
  <c r="ALT84" i="26"/>
  <c r="ATC80" i="26"/>
  <c r="ASV80" i="26"/>
  <c r="ASN80" i="26"/>
  <c r="ASG80" i="26"/>
  <c r="ARY80" i="26"/>
  <c r="ARR80" i="26"/>
  <c r="ARJ80" i="26"/>
  <c r="ARC80" i="26"/>
  <c r="AQU80" i="26"/>
  <c r="AQN80" i="26"/>
  <c r="AQF80" i="26"/>
  <c r="APY80" i="26"/>
  <c r="APQ80" i="26"/>
  <c r="APJ80" i="26"/>
  <c r="APB80" i="26"/>
  <c r="AOU80" i="26"/>
  <c r="AOM80" i="26"/>
  <c r="AOF80" i="26"/>
  <c r="ANX80" i="26"/>
  <c r="ANQ80" i="26"/>
  <c r="ANI80" i="26"/>
  <c r="ANB80" i="26"/>
  <c r="AMT80" i="26"/>
  <c r="AMM80" i="26"/>
  <c r="AME80" i="26"/>
  <c r="ALX80" i="26"/>
  <c r="ATC79" i="26"/>
  <c r="ASV79" i="26"/>
  <c r="ASN79" i="26"/>
  <c r="ASG79" i="26"/>
  <c r="ARY79" i="26"/>
  <c r="ARR79" i="26"/>
  <c r="ARJ79" i="26"/>
  <c r="ARC79" i="26"/>
  <c r="AQU79" i="26"/>
  <c r="AQN79" i="26"/>
  <c r="AQF79" i="26"/>
  <c r="APY79" i="26"/>
  <c r="APQ79" i="26"/>
  <c r="APJ79" i="26"/>
  <c r="APB79" i="26"/>
  <c r="AOU79" i="26"/>
  <c r="AOM79" i="26"/>
  <c r="AOF79" i="26"/>
  <c r="ANX79" i="26"/>
  <c r="ANQ79" i="26"/>
  <c r="ANI79" i="26"/>
  <c r="ANB79" i="26"/>
  <c r="AMT79" i="26"/>
  <c r="AMM79" i="26"/>
  <c r="AME79" i="26"/>
  <c r="ALX79" i="26"/>
  <c r="ATC78" i="26"/>
  <c r="ASV78" i="26"/>
  <c r="ASN78" i="26"/>
  <c r="ASG78" i="26"/>
  <c r="ARY78" i="26"/>
  <c r="ARR78" i="26"/>
  <c r="ARJ78" i="26"/>
  <c r="ARC78" i="26"/>
  <c r="AQU78" i="26"/>
  <c r="AQN78" i="26"/>
  <c r="AQF78" i="26"/>
  <c r="APY78" i="26"/>
  <c r="APQ78" i="26"/>
  <c r="APJ78" i="26"/>
  <c r="APB78" i="26"/>
  <c r="AOU78" i="26"/>
  <c r="AOM78" i="26"/>
  <c r="AOF78" i="26"/>
  <c r="ANX78" i="26"/>
  <c r="ANQ78" i="26"/>
  <c r="ANI78" i="26"/>
  <c r="ANB78" i="26"/>
  <c r="AMT78" i="26"/>
  <c r="AMM78" i="26"/>
  <c r="AME78" i="26"/>
  <c r="ALX78" i="26"/>
  <c r="ATC77" i="26"/>
  <c r="ASV77" i="26"/>
  <c r="ASN77" i="26"/>
  <c r="ASG77" i="26"/>
  <c r="ARY77" i="26"/>
  <c r="ARR77" i="26"/>
  <c r="ARJ77" i="26"/>
  <c r="ARC77" i="26"/>
  <c r="AQU77" i="26"/>
  <c r="AQN77" i="26"/>
  <c r="AQF77" i="26"/>
  <c r="APY77" i="26"/>
  <c r="APQ77" i="26"/>
  <c r="APJ77" i="26"/>
  <c r="APB77" i="26"/>
  <c r="AOU77" i="26"/>
  <c r="AOM77" i="26"/>
  <c r="AOF77" i="26"/>
  <c r="ANX77" i="26"/>
  <c r="ANQ77" i="26"/>
  <c r="ANI77" i="26"/>
  <c r="ANB77" i="26"/>
  <c r="AMT77" i="26"/>
  <c r="AMM77" i="26"/>
  <c r="AME77" i="26"/>
  <c r="ALX77" i="26"/>
  <c r="ATC76" i="26"/>
  <c r="ASV76" i="26"/>
  <c r="ASN76" i="26"/>
  <c r="ASG76" i="26"/>
  <c r="ARY76" i="26"/>
  <c r="ARR76" i="26"/>
  <c r="ARJ76" i="26"/>
  <c r="ARC76" i="26"/>
  <c r="AQU76" i="26"/>
  <c r="AQN76" i="26"/>
  <c r="AQF76" i="26"/>
  <c r="APY76" i="26"/>
  <c r="APQ76" i="26"/>
  <c r="APJ76" i="26"/>
  <c r="APB76" i="26"/>
  <c r="AOU76" i="26"/>
  <c r="AOM76" i="26"/>
  <c r="AOF76" i="26"/>
  <c r="ANX76" i="26"/>
  <c r="ANQ76" i="26"/>
  <c r="ANI76" i="26"/>
  <c r="ANB76" i="26"/>
  <c r="AMT76" i="26"/>
  <c r="AMM76" i="26"/>
  <c r="AME76" i="26"/>
  <c r="ALX76" i="26"/>
  <c r="ATC75" i="26"/>
  <c r="ASV75" i="26"/>
  <c r="ASN75" i="26"/>
  <c r="ASG75" i="26"/>
  <c r="ARY75" i="26"/>
  <c r="ARR75" i="26"/>
  <c r="ARJ75" i="26"/>
  <c r="ARC75" i="26"/>
  <c r="AQU75" i="26"/>
  <c r="AQN75" i="26"/>
  <c r="AQF75" i="26"/>
  <c r="APY75" i="26"/>
  <c r="APQ75" i="26"/>
  <c r="APJ75" i="26"/>
  <c r="APB75" i="26"/>
  <c r="AOU75" i="26"/>
  <c r="AOM75" i="26"/>
  <c r="AOF75" i="26"/>
  <c r="ANX75" i="26"/>
  <c r="ANQ75" i="26"/>
  <c r="ANI75" i="26"/>
  <c r="ANB75" i="26"/>
  <c r="AMT75" i="26"/>
  <c r="AMM75" i="26"/>
  <c r="AME75" i="26"/>
  <c r="ALX75" i="26"/>
  <c r="ATE74" i="26"/>
  <c r="ATD74" i="26"/>
  <c r="ATB74" i="26"/>
  <c r="ATA74" i="26"/>
  <c r="ASZ74" i="26"/>
  <c r="ASY74" i="26"/>
  <c r="ASX74" i="26"/>
  <c r="ASW74" i="26"/>
  <c r="ASU74" i="26"/>
  <c r="AST74" i="26"/>
  <c r="ASS74" i="26"/>
  <c r="ASR74" i="26"/>
  <c r="ASP74" i="26"/>
  <c r="ASO74" i="26"/>
  <c r="ASM74" i="26"/>
  <c r="ASL74" i="26"/>
  <c r="ASK74" i="26"/>
  <c r="ASJ74" i="26"/>
  <c r="ASI74" i="26"/>
  <c r="ASH74" i="26"/>
  <c r="ASF74" i="26"/>
  <c r="ASE74" i="26"/>
  <c r="ASD74" i="26"/>
  <c r="ASC74" i="26"/>
  <c r="ASA74" i="26"/>
  <c r="ARZ74" i="26"/>
  <c r="ARX74" i="26"/>
  <c r="ARW74" i="26"/>
  <c r="ARV74" i="26"/>
  <c r="ARU74" i="26"/>
  <c r="ART74" i="26"/>
  <c r="ARS74" i="26"/>
  <c r="ARQ74" i="26"/>
  <c r="ARP74" i="26"/>
  <c r="ARO74" i="26"/>
  <c r="ARN74" i="26"/>
  <c r="ARL74" i="26"/>
  <c r="ARK74" i="26"/>
  <c r="ARI74" i="26"/>
  <c r="ARH74" i="26"/>
  <c r="ARG74" i="26"/>
  <c r="ARF74" i="26"/>
  <c r="ARE74" i="26"/>
  <c r="ARD74" i="26"/>
  <c r="ARB74" i="26"/>
  <c r="ARA74" i="26"/>
  <c r="AQZ74" i="26"/>
  <c r="AQY74" i="26"/>
  <c r="AQW74" i="26"/>
  <c r="AQV74" i="26"/>
  <c r="AQT74" i="26"/>
  <c r="AQS74" i="26"/>
  <c r="AQR74" i="26"/>
  <c r="AQQ74" i="26"/>
  <c r="AQP74" i="26"/>
  <c r="AQO74" i="26"/>
  <c r="AQM74" i="26"/>
  <c r="AQL74" i="26"/>
  <c r="AQK74" i="26"/>
  <c r="AQJ74" i="26"/>
  <c r="AQH74" i="26"/>
  <c r="AQG74" i="26"/>
  <c r="AQE74" i="26"/>
  <c r="AQD74" i="26"/>
  <c r="AQC74" i="26"/>
  <c r="AQB74" i="26"/>
  <c r="AQA74" i="26"/>
  <c r="APZ74" i="26"/>
  <c r="APX74" i="26"/>
  <c r="APW74" i="26"/>
  <c r="APV74" i="26"/>
  <c r="APU74" i="26"/>
  <c r="APS74" i="26"/>
  <c r="APR74" i="26"/>
  <c r="APP74" i="26"/>
  <c r="APO74" i="26"/>
  <c r="APN74" i="26"/>
  <c r="APM74" i="26"/>
  <c r="APL74" i="26"/>
  <c r="APK74" i="26"/>
  <c r="API74" i="26"/>
  <c r="APH74" i="26"/>
  <c r="APG74" i="26"/>
  <c r="APF74" i="26"/>
  <c r="APD74" i="26"/>
  <c r="APC74" i="26"/>
  <c r="APA74" i="26"/>
  <c r="AOZ74" i="26"/>
  <c r="AOY74" i="26"/>
  <c r="AOX74" i="26"/>
  <c r="AOW74" i="26"/>
  <c r="AOV74" i="26"/>
  <c r="AOT74" i="26"/>
  <c r="AOS74" i="26"/>
  <c r="AOR74" i="26"/>
  <c r="AOQ74" i="26"/>
  <c r="AOO74" i="26"/>
  <c r="AON74" i="26"/>
  <c r="AOL74" i="26"/>
  <c r="AOK74" i="26"/>
  <c r="AOJ74" i="26"/>
  <c r="AOI74" i="26"/>
  <c r="AOH74" i="26"/>
  <c r="AOG74" i="26"/>
  <c r="AOE74" i="26"/>
  <c r="AOD74" i="26"/>
  <c r="AOC74" i="26"/>
  <c r="AOB74" i="26"/>
  <c r="ANZ74" i="26"/>
  <c r="ANY74" i="26"/>
  <c r="ANW74" i="26"/>
  <c r="ANV74" i="26"/>
  <c r="ANU74" i="26"/>
  <c r="ANT74" i="26"/>
  <c r="ANS74" i="26"/>
  <c r="ANR74" i="26"/>
  <c r="ANP74" i="26"/>
  <c r="ANO74" i="26"/>
  <c r="ANN74" i="26"/>
  <c r="ANM74" i="26"/>
  <c r="ANK74" i="26"/>
  <c r="ANJ74" i="26"/>
  <c r="ANH74" i="26"/>
  <c r="ANG74" i="26"/>
  <c r="ANF74" i="26"/>
  <c r="ANE74" i="26"/>
  <c r="AND74" i="26"/>
  <c r="ANC74" i="26"/>
  <c r="ANA74" i="26"/>
  <c r="AMZ74" i="26"/>
  <c r="AMY74" i="26"/>
  <c r="AMX74" i="26"/>
  <c r="AMV74" i="26"/>
  <c r="AMU74" i="26"/>
  <c r="AMS74" i="26"/>
  <c r="AMR74" i="26"/>
  <c r="AMQ74" i="26"/>
  <c r="AMP74" i="26"/>
  <c r="AMO74" i="26"/>
  <c r="AMN74" i="26"/>
  <c r="AML74" i="26"/>
  <c r="AMK74" i="26"/>
  <c r="AMJ74" i="26"/>
  <c r="AMI74" i="26"/>
  <c r="AMG74" i="26"/>
  <c r="AMF74" i="26"/>
  <c r="AMD74" i="26"/>
  <c r="AMC74" i="26"/>
  <c r="AMB74" i="26"/>
  <c r="AMA74" i="26"/>
  <c r="ALZ74" i="26"/>
  <c r="ALY74" i="26"/>
  <c r="ALW74" i="26"/>
  <c r="ALV74" i="26"/>
  <c r="ALU74" i="26"/>
  <c r="ALT74" i="26"/>
  <c r="ATC73" i="26"/>
  <c r="ASV73" i="26"/>
  <c r="ASN73" i="26"/>
  <c r="ASG73" i="26"/>
  <c r="ARY73" i="26"/>
  <c r="ARR73" i="26"/>
  <c r="ARJ73" i="26"/>
  <c r="ARC73" i="26"/>
  <c r="AQU73" i="26"/>
  <c r="AQN73" i="26"/>
  <c r="AQF73" i="26"/>
  <c r="APY73" i="26"/>
  <c r="APQ73" i="26"/>
  <c r="APJ73" i="26"/>
  <c r="APB73" i="26"/>
  <c r="AOU73" i="26"/>
  <c r="AOM73" i="26"/>
  <c r="AOF73" i="26"/>
  <c r="ANX73" i="26"/>
  <c r="ANQ73" i="26"/>
  <c r="ANI73" i="26"/>
  <c r="ANB73" i="26"/>
  <c r="AMT73" i="26"/>
  <c r="AMM73" i="26"/>
  <c r="AME73" i="26"/>
  <c r="ALX73" i="26"/>
  <c r="ATC72" i="26"/>
  <c r="ASV72" i="26"/>
  <c r="ASN72" i="26"/>
  <c r="ASG72" i="26"/>
  <c r="ARY72" i="26"/>
  <c r="ARR72" i="26"/>
  <c r="ARJ72" i="26"/>
  <c r="ARC72" i="26"/>
  <c r="AQU72" i="26"/>
  <c r="AQN72" i="26"/>
  <c r="AQF72" i="26"/>
  <c r="APY72" i="26"/>
  <c r="APQ72" i="26"/>
  <c r="APJ72" i="26"/>
  <c r="APB72" i="26"/>
  <c r="AOU72" i="26"/>
  <c r="AOM72" i="26"/>
  <c r="AOF72" i="26"/>
  <c r="ANX72" i="26"/>
  <c r="ANQ72" i="26"/>
  <c r="ANI72" i="26"/>
  <c r="ANB72" i="26"/>
  <c r="AMT72" i="26"/>
  <c r="AMM72" i="26"/>
  <c r="AME72" i="26"/>
  <c r="ALX72" i="26"/>
  <c r="ATC71" i="26"/>
  <c r="ASV71" i="26"/>
  <c r="ASN71" i="26"/>
  <c r="ASG71" i="26"/>
  <c r="ARY71" i="26"/>
  <c r="ARR71" i="26"/>
  <c r="ARJ71" i="26"/>
  <c r="ARC71" i="26"/>
  <c r="AQU71" i="26"/>
  <c r="AQN71" i="26"/>
  <c r="AQF71" i="26"/>
  <c r="APY71" i="26"/>
  <c r="APQ71" i="26"/>
  <c r="APJ71" i="26"/>
  <c r="APB71" i="26"/>
  <c r="AOU71" i="26"/>
  <c r="AOM71" i="26"/>
  <c r="AOF71" i="26"/>
  <c r="ANX71" i="26"/>
  <c r="ANQ71" i="26"/>
  <c r="ANI71" i="26"/>
  <c r="ANB71" i="26"/>
  <c r="AMT71" i="26"/>
  <c r="AMM71" i="26"/>
  <c r="AME71" i="26"/>
  <c r="ALX71" i="26"/>
  <c r="ATC70" i="26"/>
  <c r="ASV70" i="26"/>
  <c r="ASN70" i="26"/>
  <c r="ASG70" i="26"/>
  <c r="ARY70" i="26"/>
  <c r="ARR70" i="26"/>
  <c r="ARJ70" i="26"/>
  <c r="ARC70" i="26"/>
  <c r="AQU70" i="26"/>
  <c r="AQN70" i="26"/>
  <c r="AQF70" i="26"/>
  <c r="APY70" i="26"/>
  <c r="APQ70" i="26"/>
  <c r="APJ70" i="26"/>
  <c r="APB70" i="26"/>
  <c r="AOU70" i="26"/>
  <c r="AOM70" i="26"/>
  <c r="AOF70" i="26"/>
  <c r="ANX70" i="26"/>
  <c r="ANQ70" i="26"/>
  <c r="ANI70" i="26"/>
  <c r="ANB70" i="26"/>
  <c r="AMT70" i="26"/>
  <c r="AMM70" i="26"/>
  <c r="AME70" i="26"/>
  <c r="ALX70" i="26"/>
  <c r="ATC68" i="26"/>
  <c r="ASV68" i="26"/>
  <c r="ASN68" i="26"/>
  <c r="ASG68" i="26"/>
  <c r="ARY68" i="26"/>
  <c r="ARR68" i="26"/>
  <c r="ARJ68" i="26"/>
  <c r="ARC68" i="26"/>
  <c r="AQU68" i="26"/>
  <c r="AQN68" i="26"/>
  <c r="AQF68" i="26"/>
  <c r="APY68" i="26"/>
  <c r="APQ68" i="26"/>
  <c r="APJ68" i="26"/>
  <c r="APB68" i="26"/>
  <c r="AOU68" i="26"/>
  <c r="AOM68" i="26"/>
  <c r="AOF68" i="26"/>
  <c r="ANX68" i="26"/>
  <c r="ANQ68" i="26"/>
  <c r="ANI68" i="26"/>
  <c r="ANB68" i="26"/>
  <c r="AMT68" i="26"/>
  <c r="AMM68" i="26"/>
  <c r="AME68" i="26"/>
  <c r="ALX68" i="26"/>
  <c r="ATC67" i="26"/>
  <c r="ASV67" i="26"/>
  <c r="ASN67" i="26"/>
  <c r="ASG67" i="26"/>
  <c r="ARY67" i="26"/>
  <c r="ARR67" i="26"/>
  <c r="ARJ67" i="26"/>
  <c r="ARC67" i="26"/>
  <c r="AQU67" i="26"/>
  <c r="AQN67" i="26"/>
  <c r="AQF67" i="26"/>
  <c r="APY67" i="26"/>
  <c r="APQ67" i="26"/>
  <c r="APJ67" i="26"/>
  <c r="APB67" i="26"/>
  <c r="AOU67" i="26"/>
  <c r="AOM67" i="26"/>
  <c r="AOF67" i="26"/>
  <c r="ANX67" i="26"/>
  <c r="ANQ67" i="26"/>
  <c r="ANI67" i="26"/>
  <c r="ANB67" i="26"/>
  <c r="AMT67" i="26"/>
  <c r="AMM67" i="26"/>
  <c r="AME67" i="26"/>
  <c r="ALX67" i="26"/>
  <c r="ATC66" i="26"/>
  <c r="ASV66" i="26"/>
  <c r="ASN66" i="26"/>
  <c r="ASG66" i="26"/>
  <c r="ARY66" i="26"/>
  <c r="ARR66" i="26"/>
  <c r="ARJ66" i="26"/>
  <c r="ARC66" i="26"/>
  <c r="AQU66" i="26"/>
  <c r="AQN66" i="26"/>
  <c r="AQF66" i="26"/>
  <c r="APY66" i="26"/>
  <c r="APQ66" i="26"/>
  <c r="APJ66" i="26"/>
  <c r="APB66" i="26"/>
  <c r="AOU66" i="26"/>
  <c r="AOM66" i="26"/>
  <c r="AOF66" i="26"/>
  <c r="ANX66" i="26"/>
  <c r="ANQ66" i="26"/>
  <c r="ANI66" i="26"/>
  <c r="ANB66" i="26"/>
  <c r="AMT66" i="26"/>
  <c r="AMM66" i="26"/>
  <c r="AME66" i="26"/>
  <c r="ALX66" i="26"/>
  <c r="ATE65" i="26"/>
  <c r="ATD65" i="26"/>
  <c r="ATB65" i="26"/>
  <c r="ATA65" i="26"/>
  <c r="ASZ65" i="26"/>
  <c r="ASY65" i="26"/>
  <c r="ASX65" i="26"/>
  <c r="ASW65" i="26"/>
  <c r="ASU65" i="26"/>
  <c r="AST65" i="26"/>
  <c r="ASS65" i="26"/>
  <c r="ASR65" i="26"/>
  <c r="ASP65" i="26"/>
  <c r="ASO65" i="26"/>
  <c r="ASM65" i="26"/>
  <c r="ASL65" i="26"/>
  <c r="ASK65" i="26"/>
  <c r="ASJ65" i="26"/>
  <c r="ASI65" i="26"/>
  <c r="ASH65" i="26"/>
  <c r="ASF65" i="26"/>
  <c r="ASE65" i="26"/>
  <c r="ASD65" i="26"/>
  <c r="ASC65" i="26"/>
  <c r="ASA65" i="26"/>
  <c r="ARZ65" i="26"/>
  <c r="ARX65" i="26"/>
  <c r="ARW65" i="26"/>
  <c r="ARV65" i="26"/>
  <c r="ARU65" i="26"/>
  <c r="ART65" i="26"/>
  <c r="ARS65" i="26"/>
  <c r="ARQ65" i="26"/>
  <c r="ARP65" i="26"/>
  <c r="ARO65" i="26"/>
  <c r="ARN65" i="26"/>
  <c r="ARL65" i="26"/>
  <c r="ARK65" i="26"/>
  <c r="ARI65" i="26"/>
  <c r="ARH65" i="26"/>
  <c r="ARG65" i="26"/>
  <c r="ARF65" i="26"/>
  <c r="ARE65" i="26"/>
  <c r="ARD65" i="26"/>
  <c r="ARB65" i="26"/>
  <c r="ARA65" i="26"/>
  <c r="AQZ65" i="26"/>
  <c r="AQY65" i="26"/>
  <c r="AQW65" i="26"/>
  <c r="AQV65" i="26"/>
  <c r="AQT65" i="26"/>
  <c r="AQS65" i="26"/>
  <c r="AQR65" i="26"/>
  <c r="AQQ65" i="26"/>
  <c r="AQP65" i="26"/>
  <c r="AQO65" i="26"/>
  <c r="AQM65" i="26"/>
  <c r="AQL65" i="26"/>
  <c r="AQK65" i="26"/>
  <c r="AQJ65" i="26"/>
  <c r="AQH65" i="26"/>
  <c r="AQG65" i="26"/>
  <c r="AQE65" i="26"/>
  <c r="AQD65" i="26"/>
  <c r="AQC65" i="26"/>
  <c r="AQB65" i="26"/>
  <c r="AQA65" i="26"/>
  <c r="APZ65" i="26"/>
  <c r="APX65" i="26"/>
  <c r="APW65" i="26"/>
  <c r="APV65" i="26"/>
  <c r="APU65" i="26"/>
  <c r="APS65" i="26"/>
  <c r="APR65" i="26"/>
  <c r="APP65" i="26"/>
  <c r="APO65" i="26"/>
  <c r="APN65" i="26"/>
  <c r="APM65" i="26"/>
  <c r="APL65" i="26"/>
  <c r="APK65" i="26"/>
  <c r="API65" i="26"/>
  <c r="APH65" i="26"/>
  <c r="APG65" i="26"/>
  <c r="APF65" i="26"/>
  <c r="APD65" i="26"/>
  <c r="APC65" i="26"/>
  <c r="APA65" i="26"/>
  <c r="AOZ65" i="26"/>
  <c r="AOY65" i="26"/>
  <c r="AOX65" i="26"/>
  <c r="AOW65" i="26"/>
  <c r="AOV65" i="26"/>
  <c r="AOT65" i="26"/>
  <c r="AOS65" i="26"/>
  <c r="AOR65" i="26"/>
  <c r="AOQ65" i="26"/>
  <c r="AOO65" i="26"/>
  <c r="AON65" i="26"/>
  <c r="AOL65" i="26"/>
  <c r="AOK65" i="26"/>
  <c r="AOJ65" i="26"/>
  <c r="AOI65" i="26"/>
  <c r="AOH65" i="26"/>
  <c r="AOG65" i="26"/>
  <c r="AOE65" i="26"/>
  <c r="AOD65" i="26"/>
  <c r="AOC65" i="26"/>
  <c r="AOB65" i="26"/>
  <c r="ANZ65" i="26"/>
  <c r="ANY65" i="26"/>
  <c r="ANW65" i="26"/>
  <c r="ANV65" i="26"/>
  <c r="ANU65" i="26"/>
  <c r="ANT65" i="26"/>
  <c r="ANS65" i="26"/>
  <c r="ANR65" i="26"/>
  <c r="ANP65" i="26"/>
  <c r="ANO65" i="26"/>
  <c r="ANN65" i="26"/>
  <c r="ANM65" i="26"/>
  <c r="ANK65" i="26"/>
  <c r="ANJ65" i="26"/>
  <c r="ANH65" i="26"/>
  <c r="ANG65" i="26"/>
  <c r="ANF65" i="26"/>
  <c r="ANE65" i="26"/>
  <c r="AND65" i="26"/>
  <c r="ANC65" i="26"/>
  <c r="ANA65" i="26"/>
  <c r="AMZ65" i="26"/>
  <c r="AMY65" i="26"/>
  <c r="AMX65" i="26"/>
  <c r="AMV65" i="26"/>
  <c r="AMU65" i="26"/>
  <c r="AMS65" i="26"/>
  <c r="AMR65" i="26"/>
  <c r="AMQ65" i="26"/>
  <c r="AMP65" i="26"/>
  <c r="AMO65" i="26"/>
  <c r="AMN65" i="26"/>
  <c r="AML65" i="26"/>
  <c r="AMK65" i="26"/>
  <c r="AMJ65" i="26"/>
  <c r="AMI65" i="26"/>
  <c r="AMG65" i="26"/>
  <c r="AMF65" i="26"/>
  <c r="AMD65" i="26"/>
  <c r="AMC65" i="26"/>
  <c r="AMB65" i="26"/>
  <c r="AMA65" i="26"/>
  <c r="ALZ65" i="26"/>
  <c r="ALY65" i="26"/>
  <c r="ALW65" i="26"/>
  <c r="ALV65" i="26"/>
  <c r="ALU65" i="26"/>
  <c r="ALT65" i="26"/>
  <c r="ATC61" i="26"/>
  <c r="ASV61" i="26"/>
  <c r="ASN61" i="26"/>
  <c r="ASG61" i="26"/>
  <c r="ARY61" i="26"/>
  <c r="ARR61" i="26"/>
  <c r="ARJ61" i="26"/>
  <c r="ARC61" i="26"/>
  <c r="AQU61" i="26"/>
  <c r="AQN61" i="26"/>
  <c r="AQF61" i="26"/>
  <c r="APY61" i="26"/>
  <c r="APQ61" i="26"/>
  <c r="APJ61" i="26"/>
  <c r="APB61" i="26"/>
  <c r="AOU61" i="26"/>
  <c r="AOM61" i="26"/>
  <c r="AOF61" i="26"/>
  <c r="ANX61" i="26"/>
  <c r="ANQ61" i="26"/>
  <c r="ANI61" i="26"/>
  <c r="ANB61" i="26"/>
  <c r="AMT61" i="26"/>
  <c r="AMM61" i="26"/>
  <c r="AME61" i="26"/>
  <c r="ALX61" i="26"/>
  <c r="ATC60" i="26"/>
  <c r="ASV60" i="26"/>
  <c r="ASN60" i="26"/>
  <c r="ASG60" i="26"/>
  <c r="ARY60" i="26"/>
  <c r="ARR60" i="26"/>
  <c r="ARJ60" i="26"/>
  <c r="ARC60" i="26"/>
  <c r="AQU60" i="26"/>
  <c r="AQN60" i="26"/>
  <c r="AQF60" i="26"/>
  <c r="APY60" i="26"/>
  <c r="APQ60" i="26"/>
  <c r="APJ60" i="26"/>
  <c r="APB60" i="26"/>
  <c r="AOU60" i="26"/>
  <c r="AOM60" i="26"/>
  <c r="AOF60" i="26"/>
  <c r="ANX60" i="26"/>
  <c r="ANQ60" i="26"/>
  <c r="ANI60" i="26"/>
  <c r="ANB60" i="26"/>
  <c r="AMT60" i="26"/>
  <c r="AMM60" i="26"/>
  <c r="AME60" i="26"/>
  <c r="ALX60" i="26"/>
  <c r="ATC59" i="26"/>
  <c r="ASV59" i="26"/>
  <c r="ASN59" i="26"/>
  <c r="ASG59" i="26"/>
  <c r="ARY59" i="26"/>
  <c r="ARR59" i="26"/>
  <c r="ARJ59" i="26"/>
  <c r="ARC59" i="26"/>
  <c r="AQU59" i="26"/>
  <c r="AQN59" i="26"/>
  <c r="AQF59" i="26"/>
  <c r="APY59" i="26"/>
  <c r="APQ59" i="26"/>
  <c r="APJ59" i="26"/>
  <c r="APB59" i="26"/>
  <c r="AOU59" i="26"/>
  <c r="AOM59" i="26"/>
  <c r="AOF59" i="26"/>
  <c r="ANX59" i="26"/>
  <c r="ANQ59" i="26"/>
  <c r="ANI59" i="26"/>
  <c r="ANB59" i="26"/>
  <c r="AMT59" i="26"/>
  <c r="AMM59" i="26"/>
  <c r="AME59" i="26"/>
  <c r="ALX59" i="26"/>
  <c r="ATC58" i="26"/>
  <c r="ASV58" i="26"/>
  <c r="ASN58" i="26"/>
  <c r="ASG58" i="26"/>
  <c r="ARY58" i="26"/>
  <c r="ARR58" i="26"/>
  <c r="ARJ58" i="26"/>
  <c r="ARC58" i="26"/>
  <c r="AQU58" i="26"/>
  <c r="AQN58" i="26"/>
  <c r="AQF58" i="26"/>
  <c r="APY58" i="26"/>
  <c r="APQ58" i="26"/>
  <c r="APJ58" i="26"/>
  <c r="APB58" i="26"/>
  <c r="AOU58" i="26"/>
  <c r="AOM58" i="26"/>
  <c r="AOF58" i="26"/>
  <c r="ANX58" i="26"/>
  <c r="ANQ58" i="26"/>
  <c r="ANI58" i="26"/>
  <c r="ANB58" i="26"/>
  <c r="AMT58" i="26"/>
  <c r="AMM58" i="26"/>
  <c r="AME58" i="26"/>
  <c r="ALX58" i="26"/>
  <c r="ATC57" i="26"/>
  <c r="ASV57" i="26"/>
  <c r="ASN57" i="26"/>
  <c r="ASG57" i="26"/>
  <c r="ARY57" i="26"/>
  <c r="ARR57" i="26"/>
  <c r="ARJ57" i="26"/>
  <c r="ARC57" i="26"/>
  <c r="AQU57" i="26"/>
  <c r="AQN57" i="26"/>
  <c r="AQF57" i="26"/>
  <c r="APY57" i="26"/>
  <c r="APQ57" i="26"/>
  <c r="APJ57" i="26"/>
  <c r="APB57" i="26"/>
  <c r="AOU57" i="26"/>
  <c r="AOM57" i="26"/>
  <c r="AOF57" i="26"/>
  <c r="ANX57" i="26"/>
  <c r="ANQ57" i="26"/>
  <c r="ANI57" i="26"/>
  <c r="ANB57" i="26"/>
  <c r="AMT57" i="26"/>
  <c r="AMM57" i="26"/>
  <c r="AME57" i="26"/>
  <c r="ALX57" i="26"/>
  <c r="ATC56" i="26"/>
  <c r="ASV56" i="26"/>
  <c r="ASN56" i="26"/>
  <c r="ASG56" i="26"/>
  <c r="ARY56" i="26"/>
  <c r="ARR56" i="26"/>
  <c r="ARJ56" i="26"/>
  <c r="ARC56" i="26"/>
  <c r="AQU56" i="26"/>
  <c r="AQN56" i="26"/>
  <c r="AQF56" i="26"/>
  <c r="APY56" i="26"/>
  <c r="APQ56" i="26"/>
  <c r="APJ56" i="26"/>
  <c r="APB56" i="26"/>
  <c r="AOU56" i="26"/>
  <c r="AOM56" i="26"/>
  <c r="AOF56" i="26"/>
  <c r="ANX56" i="26"/>
  <c r="ANQ56" i="26"/>
  <c r="ANI56" i="26"/>
  <c r="ANB56" i="26"/>
  <c r="AMT56" i="26"/>
  <c r="AMM56" i="26"/>
  <c r="AME56" i="26"/>
  <c r="ALX56" i="26"/>
  <c r="ATE55" i="26"/>
  <c r="ATD55" i="26"/>
  <c r="ATB55" i="26"/>
  <c r="ATA55" i="26"/>
  <c r="ASZ55" i="26"/>
  <c r="ASY55" i="26"/>
  <c r="ASX55" i="26"/>
  <c r="ASW55" i="26"/>
  <c r="ASU55" i="26"/>
  <c r="AST55" i="26"/>
  <c r="ASS55" i="26"/>
  <c r="ASR55" i="26"/>
  <c r="ASP55" i="26"/>
  <c r="ASO55" i="26"/>
  <c r="ASM55" i="26"/>
  <c r="ASL55" i="26"/>
  <c r="ASK55" i="26"/>
  <c r="ASJ55" i="26"/>
  <c r="ASI55" i="26"/>
  <c r="ASH55" i="26"/>
  <c r="ASF55" i="26"/>
  <c r="ASE55" i="26"/>
  <c r="ASD55" i="26"/>
  <c r="ASC55" i="26"/>
  <c r="ASA55" i="26"/>
  <c r="ARZ55" i="26"/>
  <c r="ARX55" i="26"/>
  <c r="ARW55" i="26"/>
  <c r="ARV55" i="26"/>
  <c r="ARU55" i="26"/>
  <c r="ART55" i="26"/>
  <c r="ARS55" i="26"/>
  <c r="ARQ55" i="26"/>
  <c r="ARP55" i="26"/>
  <c r="ARO55" i="26"/>
  <c r="ARN55" i="26"/>
  <c r="ARL55" i="26"/>
  <c r="ARK55" i="26"/>
  <c r="ARI55" i="26"/>
  <c r="ARH55" i="26"/>
  <c r="ARG55" i="26"/>
  <c r="ARF55" i="26"/>
  <c r="ARE55" i="26"/>
  <c r="ARD55" i="26"/>
  <c r="ARB55" i="26"/>
  <c r="ARA55" i="26"/>
  <c r="AQZ55" i="26"/>
  <c r="AQY55" i="26"/>
  <c r="AQW55" i="26"/>
  <c r="AQV55" i="26"/>
  <c r="AQT55" i="26"/>
  <c r="AQS55" i="26"/>
  <c r="AQR55" i="26"/>
  <c r="AQQ55" i="26"/>
  <c r="AQP55" i="26"/>
  <c r="AQO55" i="26"/>
  <c r="AQM55" i="26"/>
  <c r="AQL55" i="26"/>
  <c r="AQK55" i="26"/>
  <c r="AQJ55" i="26"/>
  <c r="AQH55" i="26"/>
  <c r="AQG55" i="26"/>
  <c r="AQE55" i="26"/>
  <c r="AQD55" i="26"/>
  <c r="AQC55" i="26"/>
  <c r="AQB55" i="26"/>
  <c r="AQA55" i="26"/>
  <c r="APZ55" i="26"/>
  <c r="APX55" i="26"/>
  <c r="APW55" i="26"/>
  <c r="APV55" i="26"/>
  <c r="APU55" i="26"/>
  <c r="APS55" i="26"/>
  <c r="APR55" i="26"/>
  <c r="APP55" i="26"/>
  <c r="APO55" i="26"/>
  <c r="APN55" i="26"/>
  <c r="APM55" i="26"/>
  <c r="APL55" i="26"/>
  <c r="APK55" i="26"/>
  <c r="API55" i="26"/>
  <c r="APH55" i="26"/>
  <c r="APG55" i="26"/>
  <c r="APF55" i="26"/>
  <c r="APD55" i="26"/>
  <c r="APC55" i="26"/>
  <c r="APA55" i="26"/>
  <c r="AOZ55" i="26"/>
  <c r="AOY55" i="26"/>
  <c r="AOX55" i="26"/>
  <c r="AOW55" i="26"/>
  <c r="AOV55" i="26"/>
  <c r="AOT55" i="26"/>
  <c r="AOS55" i="26"/>
  <c r="AOR55" i="26"/>
  <c r="AOQ55" i="26"/>
  <c r="AOO55" i="26"/>
  <c r="AON55" i="26"/>
  <c r="AOL55" i="26"/>
  <c r="AOK55" i="26"/>
  <c r="AOJ55" i="26"/>
  <c r="AOI55" i="26"/>
  <c r="AOH55" i="26"/>
  <c r="AOG55" i="26"/>
  <c r="AOE55" i="26"/>
  <c r="AOD55" i="26"/>
  <c r="AOC55" i="26"/>
  <c r="AOB55" i="26"/>
  <c r="ANZ55" i="26"/>
  <c r="ANY55" i="26"/>
  <c r="ANW55" i="26"/>
  <c r="ANV55" i="26"/>
  <c r="ANU55" i="26"/>
  <c r="ANT55" i="26"/>
  <c r="ANS55" i="26"/>
  <c r="ANR55" i="26"/>
  <c r="ANP55" i="26"/>
  <c r="ANO55" i="26"/>
  <c r="ANN55" i="26"/>
  <c r="ANM55" i="26"/>
  <c r="ANK55" i="26"/>
  <c r="ANJ55" i="26"/>
  <c r="ANH55" i="26"/>
  <c r="ANG55" i="26"/>
  <c r="ANF55" i="26"/>
  <c r="ANE55" i="26"/>
  <c r="AND55" i="26"/>
  <c r="ANC55" i="26"/>
  <c r="ANA55" i="26"/>
  <c r="AMZ55" i="26"/>
  <c r="AMY55" i="26"/>
  <c r="AMX55" i="26"/>
  <c r="AMV55" i="26"/>
  <c r="AMU55" i="26"/>
  <c r="AMS55" i="26"/>
  <c r="AMR55" i="26"/>
  <c r="AMQ55" i="26"/>
  <c r="AMP55" i="26"/>
  <c r="AMO55" i="26"/>
  <c r="AMN55" i="26"/>
  <c r="AML55" i="26"/>
  <c r="AMK55" i="26"/>
  <c r="AMJ55" i="26"/>
  <c r="AMI55" i="26"/>
  <c r="AMG55" i="26"/>
  <c r="AMF55" i="26"/>
  <c r="AMD55" i="26"/>
  <c r="AMC55" i="26"/>
  <c r="AMB55" i="26"/>
  <c r="AMA55" i="26"/>
  <c r="ALZ55" i="26"/>
  <c r="ALY55" i="26"/>
  <c r="ALW55" i="26"/>
  <c r="ALV55" i="26"/>
  <c r="ALU55" i="26"/>
  <c r="ALT55" i="26"/>
  <c r="ATC54" i="26"/>
  <c r="ASV54" i="26"/>
  <c r="ASN54" i="26"/>
  <c r="ASG54" i="26"/>
  <c r="ARY54" i="26"/>
  <c r="ARR54" i="26"/>
  <c r="ARJ54" i="26"/>
  <c r="ARC54" i="26"/>
  <c r="AQU54" i="26"/>
  <c r="AQN54" i="26"/>
  <c r="AQF54" i="26"/>
  <c r="APY54" i="26"/>
  <c r="APQ54" i="26"/>
  <c r="APJ54" i="26"/>
  <c r="APB54" i="26"/>
  <c r="AOU54" i="26"/>
  <c r="AOM54" i="26"/>
  <c r="AOF54" i="26"/>
  <c r="ANX54" i="26"/>
  <c r="ANQ54" i="26"/>
  <c r="ANI54" i="26"/>
  <c r="ANB54" i="26"/>
  <c r="AMT54" i="26"/>
  <c r="AMM54" i="26"/>
  <c r="AME54" i="26"/>
  <c r="ALX54" i="26"/>
  <c r="ATC53" i="26"/>
  <c r="ASV53" i="26"/>
  <c r="ASN53" i="26"/>
  <c r="ASG53" i="26"/>
  <c r="ARY53" i="26"/>
  <c r="ARR53" i="26"/>
  <c r="ARJ53" i="26"/>
  <c r="ARC53" i="26"/>
  <c r="AQU53" i="26"/>
  <c r="AQN53" i="26"/>
  <c r="AQF53" i="26"/>
  <c r="APY53" i="26"/>
  <c r="APQ53" i="26"/>
  <c r="APJ53" i="26"/>
  <c r="APB53" i="26"/>
  <c r="AOU53" i="26"/>
  <c r="AOM53" i="26"/>
  <c r="AOF53" i="26"/>
  <c r="ANX53" i="26"/>
  <c r="ANQ53" i="26"/>
  <c r="ANI53" i="26"/>
  <c r="ANB53" i="26"/>
  <c r="AMT53" i="26"/>
  <c r="AMM53" i="26"/>
  <c r="AME53" i="26"/>
  <c r="ALX53" i="26"/>
  <c r="ATC52" i="26"/>
  <c r="ASV52" i="26"/>
  <c r="ASN52" i="26"/>
  <c r="ASG52" i="26"/>
  <c r="ARY52" i="26"/>
  <c r="ARR52" i="26"/>
  <c r="ARJ52" i="26"/>
  <c r="ARC52" i="26"/>
  <c r="AQU52" i="26"/>
  <c r="AQN52" i="26"/>
  <c r="AQF52" i="26"/>
  <c r="APY52" i="26"/>
  <c r="APQ52" i="26"/>
  <c r="APJ52" i="26"/>
  <c r="APB52" i="26"/>
  <c r="AOU52" i="26"/>
  <c r="AOM52" i="26"/>
  <c r="AOF52" i="26"/>
  <c r="ANX52" i="26"/>
  <c r="ANQ52" i="26"/>
  <c r="ANI52" i="26"/>
  <c r="ANB52" i="26"/>
  <c r="AMT52" i="26"/>
  <c r="AMM52" i="26"/>
  <c r="AME52" i="26"/>
  <c r="ALX52" i="26"/>
  <c r="ATC51" i="26"/>
  <c r="ASV51" i="26"/>
  <c r="ASN51" i="26"/>
  <c r="ASG51" i="26"/>
  <c r="ARY51" i="26"/>
  <c r="ARR51" i="26"/>
  <c r="ARJ51" i="26"/>
  <c r="ARC51" i="26"/>
  <c r="AQU51" i="26"/>
  <c r="AQN51" i="26"/>
  <c r="AQF51" i="26"/>
  <c r="APY51" i="26"/>
  <c r="APQ51" i="26"/>
  <c r="APJ51" i="26"/>
  <c r="APB51" i="26"/>
  <c r="AOU51" i="26"/>
  <c r="AOM51" i="26"/>
  <c r="AOF51" i="26"/>
  <c r="ANX51" i="26"/>
  <c r="ANQ51" i="26"/>
  <c r="ANI51" i="26"/>
  <c r="ANB51" i="26"/>
  <c r="AMT51" i="26"/>
  <c r="AMM51" i="26"/>
  <c r="AME51" i="26"/>
  <c r="ALX51" i="26"/>
  <c r="ATC49" i="26"/>
  <c r="ASV49" i="26"/>
  <c r="ASN49" i="26"/>
  <c r="ASG49" i="26"/>
  <c r="ARY49" i="26"/>
  <c r="ARR49" i="26"/>
  <c r="ARJ49" i="26"/>
  <c r="ARC49" i="26"/>
  <c r="AQU49" i="26"/>
  <c r="AQN49" i="26"/>
  <c r="AQF49" i="26"/>
  <c r="APY49" i="26"/>
  <c r="APQ49" i="26"/>
  <c r="APJ49" i="26"/>
  <c r="APB49" i="26"/>
  <c r="AOU49" i="26"/>
  <c r="AOM49" i="26"/>
  <c r="AOF49" i="26"/>
  <c r="ANX49" i="26"/>
  <c r="ANQ49" i="26"/>
  <c r="ANI49" i="26"/>
  <c r="ANB49" i="26"/>
  <c r="AMT49" i="26"/>
  <c r="AMM49" i="26"/>
  <c r="AME49" i="26"/>
  <c r="ALX49" i="26"/>
  <c r="ATC48" i="26"/>
  <c r="ASV48" i="26"/>
  <c r="ASN48" i="26"/>
  <c r="ASG48" i="26"/>
  <c r="ARY48" i="26"/>
  <c r="ARR48" i="26"/>
  <c r="ARJ48" i="26"/>
  <c r="ARC48" i="26"/>
  <c r="AQU48" i="26"/>
  <c r="AQN48" i="26"/>
  <c r="AQF48" i="26"/>
  <c r="APY48" i="26"/>
  <c r="APQ48" i="26"/>
  <c r="APJ48" i="26"/>
  <c r="APB48" i="26"/>
  <c r="AOU48" i="26"/>
  <c r="AOM48" i="26"/>
  <c r="AOF48" i="26"/>
  <c r="ANX48" i="26"/>
  <c r="ANQ48" i="26"/>
  <c r="ANI48" i="26"/>
  <c r="ANB48" i="26"/>
  <c r="AMT48" i="26"/>
  <c r="AMM48" i="26"/>
  <c r="AME48" i="26"/>
  <c r="ALX48" i="26"/>
  <c r="ATC47" i="26"/>
  <c r="ASV47" i="26"/>
  <c r="ASN47" i="26"/>
  <c r="ASG47" i="26"/>
  <c r="ARY47" i="26"/>
  <c r="ARR47" i="26"/>
  <c r="ARJ47" i="26"/>
  <c r="ARC47" i="26"/>
  <c r="AQU47" i="26"/>
  <c r="AQN47" i="26"/>
  <c r="AQF47" i="26"/>
  <c r="APY47" i="26"/>
  <c r="APQ47" i="26"/>
  <c r="APJ47" i="26"/>
  <c r="APB47" i="26"/>
  <c r="AOU47" i="26"/>
  <c r="AOM47" i="26"/>
  <c r="AOF47" i="26"/>
  <c r="ANX47" i="26"/>
  <c r="ANQ47" i="26"/>
  <c r="ANI47" i="26"/>
  <c r="ANB47" i="26"/>
  <c r="AMT47" i="26"/>
  <c r="AMM47" i="26"/>
  <c r="AME47" i="26"/>
  <c r="ALX47" i="26"/>
  <c r="ATE46" i="26"/>
  <c r="ATD46" i="26"/>
  <c r="ATB46" i="26"/>
  <c r="ATA46" i="26"/>
  <c r="ASZ46" i="26"/>
  <c r="ASY46" i="26"/>
  <c r="ASX46" i="26"/>
  <c r="ASW46" i="26"/>
  <c r="ASU46" i="26"/>
  <c r="AST46" i="26"/>
  <c r="ASS46" i="26"/>
  <c r="ASR46" i="26"/>
  <c r="ASP46" i="26"/>
  <c r="ASO46" i="26"/>
  <c r="ASM46" i="26"/>
  <c r="ASL46" i="26"/>
  <c r="ASK46" i="26"/>
  <c r="ASJ46" i="26"/>
  <c r="ASI46" i="26"/>
  <c r="ASH46" i="26"/>
  <c r="ASF46" i="26"/>
  <c r="ASE46" i="26"/>
  <c r="ASD46" i="26"/>
  <c r="ASC46" i="26"/>
  <c r="ASA46" i="26"/>
  <c r="ARZ46" i="26"/>
  <c r="ARX46" i="26"/>
  <c r="ARW46" i="26"/>
  <c r="ARV46" i="26"/>
  <c r="ARU46" i="26"/>
  <c r="ART46" i="26"/>
  <c r="ARS46" i="26"/>
  <c r="ARQ46" i="26"/>
  <c r="ARP46" i="26"/>
  <c r="ARO46" i="26"/>
  <c r="ARN46" i="26"/>
  <c r="ARL46" i="26"/>
  <c r="ARK46" i="26"/>
  <c r="ARI46" i="26"/>
  <c r="ARH46" i="26"/>
  <c r="ARG46" i="26"/>
  <c r="ARF46" i="26"/>
  <c r="ARE46" i="26"/>
  <c r="ARD46" i="26"/>
  <c r="ARB46" i="26"/>
  <c r="ARA46" i="26"/>
  <c r="AQZ46" i="26"/>
  <c r="AQY46" i="26"/>
  <c r="AQW46" i="26"/>
  <c r="AQV46" i="26"/>
  <c r="AQT46" i="26"/>
  <c r="AQS46" i="26"/>
  <c r="AQR46" i="26"/>
  <c r="AQQ46" i="26"/>
  <c r="AQP46" i="26"/>
  <c r="AQO46" i="26"/>
  <c r="AQM46" i="26"/>
  <c r="AQL46" i="26"/>
  <c r="AQK46" i="26"/>
  <c r="AQJ46" i="26"/>
  <c r="AQH46" i="26"/>
  <c r="AQG46" i="26"/>
  <c r="AQE46" i="26"/>
  <c r="AQD46" i="26"/>
  <c r="AQC46" i="26"/>
  <c r="AQB46" i="26"/>
  <c r="AQA46" i="26"/>
  <c r="APZ46" i="26"/>
  <c r="APX46" i="26"/>
  <c r="APW46" i="26"/>
  <c r="APV46" i="26"/>
  <c r="APU46" i="26"/>
  <c r="APS46" i="26"/>
  <c r="APR46" i="26"/>
  <c r="APP46" i="26"/>
  <c r="APO46" i="26"/>
  <c r="APN46" i="26"/>
  <c r="APM46" i="26"/>
  <c r="APL46" i="26"/>
  <c r="APK46" i="26"/>
  <c r="API46" i="26"/>
  <c r="APH46" i="26"/>
  <c r="APG46" i="26"/>
  <c r="APF46" i="26"/>
  <c r="APD46" i="26"/>
  <c r="APC46" i="26"/>
  <c r="APA46" i="26"/>
  <c r="AOZ46" i="26"/>
  <c r="AOY46" i="26"/>
  <c r="AOX46" i="26"/>
  <c r="AOW46" i="26"/>
  <c r="AOV46" i="26"/>
  <c r="AOT46" i="26"/>
  <c r="AOS46" i="26"/>
  <c r="AOR46" i="26"/>
  <c r="AOQ46" i="26"/>
  <c r="AOO46" i="26"/>
  <c r="AON46" i="26"/>
  <c r="AOL46" i="26"/>
  <c r="AOK46" i="26"/>
  <c r="AOJ46" i="26"/>
  <c r="AOI46" i="26"/>
  <c r="AOH46" i="26"/>
  <c r="AOG46" i="26"/>
  <c r="AOE46" i="26"/>
  <c r="AOD46" i="26"/>
  <c r="AOC46" i="26"/>
  <c r="AOB46" i="26"/>
  <c r="ANZ46" i="26"/>
  <c r="ANY46" i="26"/>
  <c r="ANW46" i="26"/>
  <c r="ANV46" i="26"/>
  <c r="ANU46" i="26"/>
  <c r="ANT46" i="26"/>
  <c r="ANS46" i="26"/>
  <c r="ANR46" i="26"/>
  <c r="ANP46" i="26"/>
  <c r="ANO46" i="26"/>
  <c r="ANN46" i="26"/>
  <c r="ANM46" i="26"/>
  <c r="ANK46" i="26"/>
  <c r="ANJ46" i="26"/>
  <c r="ANH46" i="26"/>
  <c r="ANG46" i="26"/>
  <c r="ANF46" i="26"/>
  <c r="ANE46" i="26"/>
  <c r="AND46" i="26"/>
  <c r="ANC46" i="26"/>
  <c r="ANA46" i="26"/>
  <c r="AMZ46" i="26"/>
  <c r="AMY46" i="26"/>
  <c r="AMX46" i="26"/>
  <c r="AMV46" i="26"/>
  <c r="AMU46" i="26"/>
  <c r="AMS46" i="26"/>
  <c r="AMR46" i="26"/>
  <c r="AMQ46" i="26"/>
  <c r="AMP46" i="26"/>
  <c r="AMO46" i="26"/>
  <c r="AMN46" i="26"/>
  <c r="AML46" i="26"/>
  <c r="AMK46" i="26"/>
  <c r="AMJ46" i="26"/>
  <c r="AMI46" i="26"/>
  <c r="AMG46" i="26"/>
  <c r="AMF46" i="26"/>
  <c r="AMD46" i="26"/>
  <c r="AMC46" i="26"/>
  <c r="AMB46" i="26"/>
  <c r="AMA46" i="26"/>
  <c r="ALZ46" i="26"/>
  <c r="ALY46" i="26"/>
  <c r="ALW46" i="26"/>
  <c r="ALV46" i="26"/>
  <c r="ALU46" i="26"/>
  <c r="ALT46" i="26"/>
  <c r="ATC42" i="26"/>
  <c r="ASV42" i="26"/>
  <c r="ASN42" i="26"/>
  <c r="ASG42" i="26"/>
  <c r="ARY42" i="26"/>
  <c r="ARR42" i="26"/>
  <c r="ARJ42" i="26"/>
  <c r="ARC42" i="26"/>
  <c r="AQU42" i="26"/>
  <c r="AQN42" i="26"/>
  <c r="AQF42" i="26"/>
  <c r="APY42" i="26"/>
  <c r="APQ42" i="26"/>
  <c r="APJ42" i="26"/>
  <c r="APB42" i="26"/>
  <c r="AOU42" i="26"/>
  <c r="AOM42" i="26"/>
  <c r="AOF42" i="26"/>
  <c r="ANX42" i="26"/>
  <c r="ANQ42" i="26"/>
  <c r="ANI42" i="26"/>
  <c r="ANB42" i="26"/>
  <c r="AMT42" i="26"/>
  <c r="AMM42" i="26"/>
  <c r="AME42" i="26"/>
  <c r="ALX42" i="26"/>
  <c r="ATC41" i="26"/>
  <c r="ASV41" i="26"/>
  <c r="ASN41" i="26"/>
  <c r="ASG41" i="26"/>
  <c r="ARY41" i="26"/>
  <c r="ARR41" i="26"/>
  <c r="ARJ41" i="26"/>
  <c r="ARC41" i="26"/>
  <c r="AQU41" i="26"/>
  <c r="AQN41" i="26"/>
  <c r="AQF41" i="26"/>
  <c r="APY41" i="26"/>
  <c r="APQ41" i="26"/>
  <c r="APJ41" i="26"/>
  <c r="APB41" i="26"/>
  <c r="AOU41" i="26"/>
  <c r="AOM41" i="26"/>
  <c r="AOF41" i="26"/>
  <c r="ANX41" i="26"/>
  <c r="ANQ41" i="26"/>
  <c r="ANI41" i="26"/>
  <c r="ANB41" i="26"/>
  <c r="AMT41" i="26"/>
  <c r="AMM41" i="26"/>
  <c r="AME41" i="26"/>
  <c r="ALX41" i="26"/>
  <c r="ATC40" i="26"/>
  <c r="ASV40" i="26"/>
  <c r="ASN40" i="26"/>
  <c r="ASG40" i="26"/>
  <c r="ARY40" i="26"/>
  <c r="ARR40" i="26"/>
  <c r="ARJ40" i="26"/>
  <c r="ARC40" i="26"/>
  <c r="AQU40" i="26"/>
  <c r="AQN40" i="26"/>
  <c r="AQF40" i="26"/>
  <c r="APY40" i="26"/>
  <c r="APQ40" i="26"/>
  <c r="APJ40" i="26"/>
  <c r="APB40" i="26"/>
  <c r="AOU40" i="26"/>
  <c r="AOM40" i="26"/>
  <c r="AOF40" i="26"/>
  <c r="ANX40" i="26"/>
  <c r="ANQ40" i="26"/>
  <c r="ANI40" i="26"/>
  <c r="ANB40" i="26"/>
  <c r="AMT40" i="26"/>
  <c r="AMM40" i="26"/>
  <c r="AME40" i="26"/>
  <c r="ALX40" i="26"/>
  <c r="ATC39" i="26"/>
  <c r="ASV39" i="26"/>
  <c r="ASN39" i="26"/>
  <c r="ASG39" i="26"/>
  <c r="ARY39" i="26"/>
  <c r="ARR39" i="26"/>
  <c r="ARJ39" i="26"/>
  <c r="ARC39" i="26"/>
  <c r="AQU39" i="26"/>
  <c r="AQN39" i="26"/>
  <c r="AQF39" i="26"/>
  <c r="APY39" i="26"/>
  <c r="APQ39" i="26"/>
  <c r="APJ39" i="26"/>
  <c r="APB39" i="26"/>
  <c r="AOU39" i="26"/>
  <c r="AOM39" i="26"/>
  <c r="AOF39" i="26"/>
  <c r="ANX39" i="26"/>
  <c r="ANQ39" i="26"/>
  <c r="ANI39" i="26"/>
  <c r="ANB39" i="26"/>
  <c r="AMT39" i="26"/>
  <c r="AMM39" i="26"/>
  <c r="AME39" i="26"/>
  <c r="ALX39" i="26"/>
  <c r="ATC38" i="26"/>
  <c r="ASV38" i="26"/>
  <c r="ASN38" i="26"/>
  <c r="ASG38" i="26"/>
  <c r="ARY38" i="26"/>
  <c r="ARR38" i="26"/>
  <c r="ARJ38" i="26"/>
  <c r="ARC38" i="26"/>
  <c r="AQU38" i="26"/>
  <c r="AQN38" i="26"/>
  <c r="AQF38" i="26"/>
  <c r="APY38" i="26"/>
  <c r="APQ38" i="26"/>
  <c r="APJ38" i="26"/>
  <c r="APB38" i="26"/>
  <c r="AOU38" i="26"/>
  <c r="AOM38" i="26"/>
  <c r="AOF38" i="26"/>
  <c r="ANX38" i="26"/>
  <c r="ANQ38" i="26"/>
  <c r="ANI38" i="26"/>
  <c r="ANB38" i="26"/>
  <c r="AMT38" i="26"/>
  <c r="AMM38" i="26"/>
  <c r="AME38" i="26"/>
  <c r="ALX38" i="26"/>
  <c r="ATC37" i="26"/>
  <c r="ASV37" i="26"/>
  <c r="ASN37" i="26"/>
  <c r="ASG37" i="26"/>
  <c r="ARY37" i="26"/>
  <c r="ARR37" i="26"/>
  <c r="ARJ37" i="26"/>
  <c r="ARC37" i="26"/>
  <c r="AQU37" i="26"/>
  <c r="AQN37" i="26"/>
  <c r="AQF37" i="26"/>
  <c r="APY37" i="26"/>
  <c r="APQ37" i="26"/>
  <c r="APJ37" i="26"/>
  <c r="APB37" i="26"/>
  <c r="AOU37" i="26"/>
  <c r="AOM37" i="26"/>
  <c r="AOF37" i="26"/>
  <c r="ANX37" i="26"/>
  <c r="ANQ37" i="26"/>
  <c r="ANI37" i="26"/>
  <c r="ANB37" i="26"/>
  <c r="AMT37" i="26"/>
  <c r="AMM37" i="26"/>
  <c r="AME37" i="26"/>
  <c r="ALX37" i="26"/>
  <c r="ATE36" i="26"/>
  <c r="ATD36" i="26"/>
  <c r="ATB36" i="26"/>
  <c r="ATA36" i="26"/>
  <c r="ASZ36" i="26"/>
  <c r="ASY36" i="26"/>
  <c r="ASX36" i="26"/>
  <c r="ASW36" i="26"/>
  <c r="ASU36" i="26"/>
  <c r="AST36" i="26"/>
  <c r="ASS36" i="26"/>
  <c r="ASR36" i="26"/>
  <c r="ASP36" i="26"/>
  <c r="ASO36" i="26"/>
  <c r="ASM36" i="26"/>
  <c r="ASL36" i="26"/>
  <c r="ASK36" i="26"/>
  <c r="ASJ36" i="26"/>
  <c r="ASI36" i="26"/>
  <c r="ASH36" i="26"/>
  <c r="ASF36" i="26"/>
  <c r="ASE36" i="26"/>
  <c r="ASD36" i="26"/>
  <c r="ASC36" i="26"/>
  <c r="ASA36" i="26"/>
  <c r="ARZ36" i="26"/>
  <c r="ARX36" i="26"/>
  <c r="ARW36" i="26"/>
  <c r="ARV36" i="26"/>
  <c r="ARU36" i="26"/>
  <c r="ART36" i="26"/>
  <c r="ARS36" i="26"/>
  <c r="ARQ36" i="26"/>
  <c r="ARP36" i="26"/>
  <c r="ARO36" i="26"/>
  <c r="ARN36" i="26"/>
  <c r="ARL36" i="26"/>
  <c r="ARK36" i="26"/>
  <c r="ARI36" i="26"/>
  <c r="ARH36" i="26"/>
  <c r="ARG36" i="26"/>
  <c r="ARF36" i="26"/>
  <c r="ARE36" i="26"/>
  <c r="ARD36" i="26"/>
  <c r="ARB36" i="26"/>
  <c r="ARA36" i="26"/>
  <c r="AQZ36" i="26"/>
  <c r="AQY36" i="26"/>
  <c r="AQW36" i="26"/>
  <c r="AQV36" i="26"/>
  <c r="AQT36" i="26"/>
  <c r="AQS36" i="26"/>
  <c r="AQR36" i="26"/>
  <c r="AQQ36" i="26"/>
  <c r="AQP36" i="26"/>
  <c r="AQO36" i="26"/>
  <c r="AQM36" i="26"/>
  <c r="AQL36" i="26"/>
  <c r="AQK36" i="26"/>
  <c r="AQJ36" i="26"/>
  <c r="AQH36" i="26"/>
  <c r="AQG36" i="26"/>
  <c r="AQE36" i="26"/>
  <c r="AQD36" i="26"/>
  <c r="AQC36" i="26"/>
  <c r="AQB36" i="26"/>
  <c r="AQA36" i="26"/>
  <c r="APZ36" i="26"/>
  <c r="APX36" i="26"/>
  <c r="APW36" i="26"/>
  <c r="APV36" i="26"/>
  <c r="APU36" i="26"/>
  <c r="APS36" i="26"/>
  <c r="APR36" i="26"/>
  <c r="APP36" i="26"/>
  <c r="APO36" i="26"/>
  <c r="APN36" i="26"/>
  <c r="APM36" i="26"/>
  <c r="APL36" i="26"/>
  <c r="APK36" i="26"/>
  <c r="API36" i="26"/>
  <c r="APH36" i="26"/>
  <c r="APG36" i="26"/>
  <c r="APF36" i="26"/>
  <c r="APD36" i="26"/>
  <c r="APC36" i="26"/>
  <c r="APA36" i="26"/>
  <c r="AOZ36" i="26"/>
  <c r="AOY36" i="26"/>
  <c r="AOX36" i="26"/>
  <c r="AOW36" i="26"/>
  <c r="AOV36" i="26"/>
  <c r="AOT36" i="26"/>
  <c r="AOS36" i="26"/>
  <c r="AOR36" i="26"/>
  <c r="AOQ36" i="26"/>
  <c r="AOO36" i="26"/>
  <c r="AON36" i="26"/>
  <c r="AOL36" i="26"/>
  <c r="AOK36" i="26"/>
  <c r="AOJ36" i="26"/>
  <c r="AOI36" i="26"/>
  <c r="AOH36" i="26"/>
  <c r="AOG36" i="26"/>
  <c r="AOE36" i="26"/>
  <c r="AOD36" i="26"/>
  <c r="AOC36" i="26"/>
  <c r="AOB36" i="26"/>
  <c r="ANZ36" i="26"/>
  <c r="ANY36" i="26"/>
  <c r="ANW36" i="26"/>
  <c r="ANV36" i="26"/>
  <c r="ANU36" i="26"/>
  <c r="ANT36" i="26"/>
  <c r="ANS36" i="26"/>
  <c r="ANR36" i="26"/>
  <c r="ANP36" i="26"/>
  <c r="ANO36" i="26"/>
  <c r="ANN36" i="26"/>
  <c r="ANM36" i="26"/>
  <c r="ANK36" i="26"/>
  <c r="ANJ36" i="26"/>
  <c r="ANH36" i="26"/>
  <c r="ANG36" i="26"/>
  <c r="ANF36" i="26"/>
  <c r="ANE36" i="26"/>
  <c r="AND36" i="26"/>
  <c r="ANC36" i="26"/>
  <c r="ANA36" i="26"/>
  <c r="AMZ36" i="26"/>
  <c r="AMY36" i="26"/>
  <c r="AMX36" i="26"/>
  <c r="AMV36" i="26"/>
  <c r="AMU36" i="26"/>
  <c r="AMS36" i="26"/>
  <c r="AMR36" i="26"/>
  <c r="AMQ36" i="26"/>
  <c r="AMP36" i="26"/>
  <c r="AMO36" i="26"/>
  <c r="AMN36" i="26"/>
  <c r="AML36" i="26"/>
  <c r="AMK36" i="26"/>
  <c r="AMJ36" i="26"/>
  <c r="AMI36" i="26"/>
  <c r="AMG36" i="26"/>
  <c r="AMF36" i="26"/>
  <c r="AMD36" i="26"/>
  <c r="AMC36" i="26"/>
  <c r="AMB36" i="26"/>
  <c r="AMA36" i="26"/>
  <c r="ALZ36" i="26"/>
  <c r="ALY36" i="26"/>
  <c r="ALW36" i="26"/>
  <c r="ALV36" i="26"/>
  <c r="ALU36" i="26"/>
  <c r="ALT36" i="26"/>
  <c r="ATC35" i="26"/>
  <c r="ASV35" i="26"/>
  <c r="ASN35" i="26"/>
  <c r="ASG35" i="26"/>
  <c r="ARY35" i="26"/>
  <c r="ARR35" i="26"/>
  <c r="ARJ35" i="26"/>
  <c r="ARC35" i="26"/>
  <c r="AQU35" i="26"/>
  <c r="AQN35" i="26"/>
  <c r="AQF35" i="26"/>
  <c r="APY35" i="26"/>
  <c r="APQ35" i="26"/>
  <c r="APJ35" i="26"/>
  <c r="APB35" i="26"/>
  <c r="AOU35" i="26"/>
  <c r="AOM35" i="26"/>
  <c r="AOF35" i="26"/>
  <c r="ANX35" i="26"/>
  <c r="ANQ35" i="26"/>
  <c r="ANI35" i="26"/>
  <c r="ANB35" i="26"/>
  <c r="AMT35" i="26"/>
  <c r="AMM35" i="26"/>
  <c r="AME35" i="26"/>
  <c r="ALX35" i="26"/>
  <c r="ATC34" i="26"/>
  <c r="ASV34" i="26"/>
  <c r="ASN34" i="26"/>
  <c r="ASG34" i="26"/>
  <c r="ARY34" i="26"/>
  <c r="ARR34" i="26"/>
  <c r="ARJ34" i="26"/>
  <c r="ARC34" i="26"/>
  <c r="AQU34" i="26"/>
  <c r="AQN34" i="26"/>
  <c r="AQF34" i="26"/>
  <c r="APY34" i="26"/>
  <c r="APQ34" i="26"/>
  <c r="APJ34" i="26"/>
  <c r="APB34" i="26"/>
  <c r="AOU34" i="26"/>
  <c r="AOM34" i="26"/>
  <c r="AOF34" i="26"/>
  <c r="ANX34" i="26"/>
  <c r="ANQ34" i="26"/>
  <c r="ANI34" i="26"/>
  <c r="ANB34" i="26"/>
  <c r="AMT34" i="26"/>
  <c r="AMM34" i="26"/>
  <c r="AME34" i="26"/>
  <c r="ALX34" i="26"/>
  <c r="ATC33" i="26"/>
  <c r="ASV33" i="26"/>
  <c r="ASN33" i="26"/>
  <c r="ASG33" i="26"/>
  <c r="ARY33" i="26"/>
  <c r="ARR33" i="26"/>
  <c r="ARJ33" i="26"/>
  <c r="ARC33" i="26"/>
  <c r="AQU33" i="26"/>
  <c r="AQN33" i="26"/>
  <c r="AQF33" i="26"/>
  <c r="APY33" i="26"/>
  <c r="APQ33" i="26"/>
  <c r="APJ33" i="26"/>
  <c r="APB33" i="26"/>
  <c r="AOU33" i="26"/>
  <c r="AOM33" i="26"/>
  <c r="AOF33" i="26"/>
  <c r="ANX33" i="26"/>
  <c r="ANQ33" i="26"/>
  <c r="ANI33" i="26"/>
  <c r="ANB33" i="26"/>
  <c r="AMT33" i="26"/>
  <c r="AMM33" i="26"/>
  <c r="AME33" i="26"/>
  <c r="ALX33" i="26"/>
  <c r="ATC32" i="26"/>
  <c r="ASV32" i="26"/>
  <c r="ASN32" i="26"/>
  <c r="ASG32" i="26"/>
  <c r="ARY32" i="26"/>
  <c r="ARR32" i="26"/>
  <c r="ARJ32" i="26"/>
  <c r="ARC32" i="26"/>
  <c r="AQU32" i="26"/>
  <c r="AQN32" i="26"/>
  <c r="AQF32" i="26"/>
  <c r="APY32" i="26"/>
  <c r="APQ32" i="26"/>
  <c r="APJ32" i="26"/>
  <c r="APB32" i="26"/>
  <c r="AOU32" i="26"/>
  <c r="AOM32" i="26"/>
  <c r="AOF32" i="26"/>
  <c r="ANX32" i="26"/>
  <c r="ANQ32" i="26"/>
  <c r="ANI32" i="26"/>
  <c r="ANB32" i="26"/>
  <c r="AMT32" i="26"/>
  <c r="AMM32" i="26"/>
  <c r="AME32" i="26"/>
  <c r="ALX32" i="26"/>
  <c r="ATC30" i="26"/>
  <c r="ASV30" i="26"/>
  <c r="ASN30" i="26"/>
  <c r="ASG30" i="26"/>
  <c r="ARY30" i="26"/>
  <c r="ARR30" i="26"/>
  <c r="ARJ30" i="26"/>
  <c r="ARC30" i="26"/>
  <c r="AQU30" i="26"/>
  <c r="AQN30" i="26"/>
  <c r="AQF30" i="26"/>
  <c r="APY30" i="26"/>
  <c r="APQ30" i="26"/>
  <c r="APJ30" i="26"/>
  <c r="APB30" i="26"/>
  <c r="AOU30" i="26"/>
  <c r="AOM30" i="26"/>
  <c r="AOF30" i="26"/>
  <c r="ANX30" i="26"/>
  <c r="ANQ30" i="26"/>
  <c r="ANI30" i="26"/>
  <c r="ANB30" i="26"/>
  <c r="AMT30" i="26"/>
  <c r="AMM30" i="26"/>
  <c r="AME30" i="26"/>
  <c r="ALX30" i="26"/>
  <c r="ATC29" i="26"/>
  <c r="ASV29" i="26"/>
  <c r="ASN29" i="26"/>
  <c r="ASG29" i="26"/>
  <c r="ARY29" i="26"/>
  <c r="ARR29" i="26"/>
  <c r="ARJ29" i="26"/>
  <c r="ARC29" i="26"/>
  <c r="AQU29" i="26"/>
  <c r="AQN29" i="26"/>
  <c r="AQF29" i="26"/>
  <c r="APY29" i="26"/>
  <c r="APQ29" i="26"/>
  <c r="APJ29" i="26"/>
  <c r="APB29" i="26"/>
  <c r="AOU29" i="26"/>
  <c r="AOM29" i="26"/>
  <c r="AOF29" i="26"/>
  <c r="ANX29" i="26"/>
  <c r="ANQ29" i="26"/>
  <c r="ANI29" i="26"/>
  <c r="ANB29" i="26"/>
  <c r="AMT29" i="26"/>
  <c r="AMM29" i="26"/>
  <c r="AME29" i="26"/>
  <c r="ALX29" i="26"/>
  <c r="ATC28" i="26"/>
  <c r="ASV28" i="26"/>
  <c r="ASN28" i="26"/>
  <c r="ASG28" i="26"/>
  <c r="ARY28" i="26"/>
  <c r="ARR28" i="26"/>
  <c r="ARJ28" i="26"/>
  <c r="ARC28" i="26"/>
  <c r="AQU28" i="26"/>
  <c r="AQN28" i="26"/>
  <c r="AQF28" i="26"/>
  <c r="APY28" i="26"/>
  <c r="APQ28" i="26"/>
  <c r="APJ28" i="26"/>
  <c r="APB28" i="26"/>
  <c r="AOU28" i="26"/>
  <c r="AOM28" i="26"/>
  <c r="AOF28" i="26"/>
  <c r="ANX28" i="26"/>
  <c r="ANQ28" i="26"/>
  <c r="ANI28" i="26"/>
  <c r="ANB28" i="26"/>
  <c r="AMT28" i="26"/>
  <c r="AMM28" i="26"/>
  <c r="AME28" i="26"/>
  <c r="ALX28" i="26"/>
  <c r="ATE27" i="26"/>
  <c r="ATD27" i="26"/>
  <c r="ATB27" i="26"/>
  <c r="ATA27" i="26"/>
  <c r="ASZ27" i="26"/>
  <c r="ASY27" i="26"/>
  <c r="ASX27" i="26"/>
  <c r="ASW27" i="26"/>
  <c r="ASU27" i="26"/>
  <c r="AST27" i="26"/>
  <c r="ASS27" i="26"/>
  <c r="ASR27" i="26"/>
  <c r="ASP27" i="26"/>
  <c r="ASO27" i="26"/>
  <c r="ASM27" i="26"/>
  <c r="ASL27" i="26"/>
  <c r="ASK27" i="26"/>
  <c r="ASJ27" i="26"/>
  <c r="ASI27" i="26"/>
  <c r="ASH27" i="26"/>
  <c r="ASF27" i="26"/>
  <c r="ASE27" i="26"/>
  <c r="ASD27" i="26"/>
  <c r="ASC27" i="26"/>
  <c r="ASA27" i="26"/>
  <c r="ARZ27" i="26"/>
  <c r="ARX27" i="26"/>
  <c r="ARW27" i="26"/>
  <c r="ARV27" i="26"/>
  <c r="ARU27" i="26"/>
  <c r="ART27" i="26"/>
  <c r="ARS27" i="26"/>
  <c r="ARQ27" i="26"/>
  <c r="ARP27" i="26"/>
  <c r="ARO27" i="26"/>
  <c r="ARN27" i="26"/>
  <c r="ARL27" i="26"/>
  <c r="ARK27" i="26"/>
  <c r="ARI27" i="26"/>
  <c r="ARH27" i="26"/>
  <c r="ARG27" i="26"/>
  <c r="ARF27" i="26"/>
  <c r="ARE27" i="26"/>
  <c r="ARD27" i="26"/>
  <c r="ARB27" i="26"/>
  <c r="ARA27" i="26"/>
  <c r="AQZ27" i="26"/>
  <c r="AQY27" i="26"/>
  <c r="AQW27" i="26"/>
  <c r="AQV27" i="26"/>
  <c r="AQT27" i="26"/>
  <c r="AQS27" i="26"/>
  <c r="AQR27" i="26"/>
  <c r="AQQ27" i="26"/>
  <c r="AQP27" i="26"/>
  <c r="AQO27" i="26"/>
  <c r="AQM27" i="26"/>
  <c r="AQL27" i="26"/>
  <c r="AQK27" i="26"/>
  <c r="AQJ27" i="26"/>
  <c r="AQH27" i="26"/>
  <c r="AQG27" i="26"/>
  <c r="AQE27" i="26"/>
  <c r="AQD27" i="26"/>
  <c r="AQC27" i="26"/>
  <c r="AQB27" i="26"/>
  <c r="AQA27" i="26"/>
  <c r="APZ27" i="26"/>
  <c r="APX27" i="26"/>
  <c r="APW27" i="26"/>
  <c r="APV27" i="26"/>
  <c r="APU27" i="26"/>
  <c r="APS27" i="26"/>
  <c r="APR27" i="26"/>
  <c r="APP27" i="26"/>
  <c r="APO27" i="26"/>
  <c r="APN27" i="26"/>
  <c r="APM27" i="26"/>
  <c r="APL27" i="26"/>
  <c r="APK27" i="26"/>
  <c r="API27" i="26"/>
  <c r="APH27" i="26"/>
  <c r="APG27" i="26"/>
  <c r="APF27" i="26"/>
  <c r="APD27" i="26"/>
  <c r="APC27" i="26"/>
  <c r="APA27" i="26"/>
  <c r="AOZ27" i="26"/>
  <c r="AOY27" i="26"/>
  <c r="AOX27" i="26"/>
  <c r="AOW27" i="26"/>
  <c r="AOV27" i="26"/>
  <c r="AOT27" i="26"/>
  <c r="AOS27" i="26"/>
  <c r="AOR27" i="26"/>
  <c r="AOQ27" i="26"/>
  <c r="AOO27" i="26"/>
  <c r="AON27" i="26"/>
  <c r="AOL27" i="26"/>
  <c r="AOK27" i="26"/>
  <c r="AOJ27" i="26"/>
  <c r="AOI27" i="26"/>
  <c r="AOH27" i="26"/>
  <c r="AOG27" i="26"/>
  <c r="AOE27" i="26"/>
  <c r="AOD27" i="26"/>
  <c r="AOC27" i="26"/>
  <c r="AOB27" i="26"/>
  <c r="ANZ27" i="26"/>
  <c r="ANY27" i="26"/>
  <c r="ANW27" i="26"/>
  <c r="ANV27" i="26"/>
  <c r="ANU27" i="26"/>
  <c r="ANT27" i="26"/>
  <c r="ANS27" i="26"/>
  <c r="ANR27" i="26"/>
  <c r="ANP27" i="26"/>
  <c r="ANO27" i="26"/>
  <c r="ANN27" i="26"/>
  <c r="ANM27" i="26"/>
  <c r="ANK27" i="26"/>
  <c r="ANJ27" i="26"/>
  <c r="ANH27" i="26"/>
  <c r="ANG27" i="26"/>
  <c r="ANF27" i="26"/>
  <c r="ANE27" i="26"/>
  <c r="AND27" i="26"/>
  <c r="ANC27" i="26"/>
  <c r="ANA27" i="26"/>
  <c r="AMZ27" i="26"/>
  <c r="AMY27" i="26"/>
  <c r="AMX27" i="26"/>
  <c r="AMV27" i="26"/>
  <c r="AMU27" i="26"/>
  <c r="AMS27" i="26"/>
  <c r="AMR27" i="26"/>
  <c r="AMQ27" i="26"/>
  <c r="AMP27" i="26"/>
  <c r="AMO27" i="26"/>
  <c r="AMN27" i="26"/>
  <c r="AML27" i="26"/>
  <c r="AMK27" i="26"/>
  <c r="AMJ27" i="26"/>
  <c r="AMI27" i="26"/>
  <c r="AMG27" i="26"/>
  <c r="AMF27" i="26"/>
  <c r="AMD27" i="26"/>
  <c r="AMC27" i="26"/>
  <c r="AMB27" i="26"/>
  <c r="AMA27" i="26"/>
  <c r="ALZ27" i="26"/>
  <c r="ALY27" i="26"/>
  <c r="ALW27" i="26"/>
  <c r="ALV27" i="26"/>
  <c r="ALU27" i="26"/>
  <c r="ALT27" i="26"/>
  <c r="ATC23" i="26"/>
  <c r="ASV23" i="26"/>
  <c r="ASN23" i="26"/>
  <c r="ASG23" i="26"/>
  <c r="ARY23" i="26"/>
  <c r="ARR23" i="26"/>
  <c r="ARJ23" i="26"/>
  <c r="ARC23" i="26"/>
  <c r="AQU23" i="26"/>
  <c r="AQN23" i="26"/>
  <c r="AQF23" i="26"/>
  <c r="APY23" i="26"/>
  <c r="APQ23" i="26"/>
  <c r="APJ23" i="26"/>
  <c r="APB23" i="26"/>
  <c r="AOU23" i="26"/>
  <c r="AOM23" i="26"/>
  <c r="AOF23" i="26"/>
  <c r="ANX23" i="26"/>
  <c r="ANQ23" i="26"/>
  <c r="ANI23" i="26"/>
  <c r="ANB23" i="26"/>
  <c r="AMT23" i="26"/>
  <c r="AMM23" i="26"/>
  <c r="AME23" i="26"/>
  <c r="ALX23" i="26"/>
  <c r="ATC22" i="26"/>
  <c r="ASV22" i="26"/>
  <c r="ASN22" i="26"/>
  <c r="ASG22" i="26"/>
  <c r="ARY22" i="26"/>
  <c r="ARR22" i="26"/>
  <c r="ARJ22" i="26"/>
  <c r="ARC22" i="26"/>
  <c r="AQU22" i="26"/>
  <c r="AQN22" i="26"/>
  <c r="AQF22" i="26"/>
  <c r="APY22" i="26"/>
  <c r="APQ22" i="26"/>
  <c r="APJ22" i="26"/>
  <c r="APB22" i="26"/>
  <c r="AOU22" i="26"/>
  <c r="AOM22" i="26"/>
  <c r="AOF22" i="26"/>
  <c r="ANX22" i="26"/>
  <c r="ANQ22" i="26"/>
  <c r="ANI22" i="26"/>
  <c r="ANB22" i="26"/>
  <c r="AMT22" i="26"/>
  <c r="AMM22" i="26"/>
  <c r="AME22" i="26"/>
  <c r="ALX22" i="26"/>
  <c r="ATC21" i="26"/>
  <c r="ASV21" i="26"/>
  <c r="ASN21" i="26"/>
  <c r="ASG21" i="26"/>
  <c r="ARY21" i="26"/>
  <c r="ARR21" i="26"/>
  <c r="ARJ21" i="26"/>
  <c r="ARC21" i="26"/>
  <c r="AQU21" i="26"/>
  <c r="AQN21" i="26"/>
  <c r="AQF21" i="26"/>
  <c r="APY21" i="26"/>
  <c r="APQ21" i="26"/>
  <c r="APJ21" i="26"/>
  <c r="APB21" i="26"/>
  <c r="AOU21" i="26"/>
  <c r="AOM21" i="26"/>
  <c r="AOF21" i="26"/>
  <c r="ANX21" i="26"/>
  <c r="ANQ21" i="26"/>
  <c r="ANI21" i="26"/>
  <c r="ANB21" i="26"/>
  <c r="AMT21" i="26"/>
  <c r="AMM21" i="26"/>
  <c r="AME21" i="26"/>
  <c r="ALX21" i="26"/>
  <c r="ATC20" i="26"/>
  <c r="ASV20" i="26"/>
  <c r="ASN20" i="26"/>
  <c r="ASG20" i="26"/>
  <c r="ARY20" i="26"/>
  <c r="ARR20" i="26"/>
  <c r="ARJ20" i="26"/>
  <c r="ARC20" i="26"/>
  <c r="AQU20" i="26"/>
  <c r="AQN20" i="26"/>
  <c r="AQF20" i="26"/>
  <c r="APY20" i="26"/>
  <c r="APQ20" i="26"/>
  <c r="APJ20" i="26"/>
  <c r="APB20" i="26"/>
  <c r="AOU20" i="26"/>
  <c r="AOM20" i="26"/>
  <c r="AOF20" i="26"/>
  <c r="ANX20" i="26"/>
  <c r="ANQ20" i="26"/>
  <c r="ANI20" i="26"/>
  <c r="ANB20" i="26"/>
  <c r="AMT20" i="26"/>
  <c r="AMM20" i="26"/>
  <c r="AME20" i="26"/>
  <c r="ALX20" i="26"/>
  <c r="ATC19" i="26"/>
  <c r="ASV19" i="26"/>
  <c r="ASN19" i="26"/>
  <c r="ASG19" i="26"/>
  <c r="ARY19" i="26"/>
  <c r="ARR19" i="26"/>
  <c r="ARJ19" i="26"/>
  <c r="ARC19" i="26"/>
  <c r="AQU19" i="26"/>
  <c r="AQN19" i="26"/>
  <c r="AQF19" i="26"/>
  <c r="APY19" i="26"/>
  <c r="APQ19" i="26"/>
  <c r="APJ19" i="26"/>
  <c r="APB19" i="26"/>
  <c r="AOU19" i="26"/>
  <c r="AOM19" i="26"/>
  <c r="AOF19" i="26"/>
  <c r="ANX19" i="26"/>
  <c r="ANQ19" i="26"/>
  <c r="ANI19" i="26"/>
  <c r="ANB19" i="26"/>
  <c r="AMT19" i="26"/>
  <c r="AMM19" i="26"/>
  <c r="AME19" i="26"/>
  <c r="ALX19" i="26"/>
  <c r="ATC18" i="26"/>
  <c r="ASV18" i="26"/>
  <c r="ASN18" i="26"/>
  <c r="ASG18" i="26"/>
  <c r="ARY18" i="26"/>
  <c r="ARR18" i="26"/>
  <c r="ARJ18" i="26"/>
  <c r="ARC18" i="26"/>
  <c r="AQU18" i="26"/>
  <c r="AQN18" i="26"/>
  <c r="AQF18" i="26"/>
  <c r="APY18" i="26"/>
  <c r="APQ18" i="26"/>
  <c r="APJ18" i="26"/>
  <c r="APB18" i="26"/>
  <c r="AOU18" i="26"/>
  <c r="AOM18" i="26"/>
  <c r="AOF18" i="26"/>
  <c r="ANX18" i="26"/>
  <c r="ANQ18" i="26"/>
  <c r="ANI18" i="26"/>
  <c r="ANB18" i="26"/>
  <c r="AMT18" i="26"/>
  <c r="AMM18" i="26"/>
  <c r="AME18" i="26"/>
  <c r="ALX18" i="26"/>
  <c r="ATE17" i="26"/>
  <c r="ATD17" i="26"/>
  <c r="ATB17" i="26"/>
  <c r="ATA17" i="26"/>
  <c r="ASZ17" i="26"/>
  <c r="ASY17" i="26"/>
  <c r="ASX17" i="26"/>
  <c r="ASW17" i="26"/>
  <c r="ASU17" i="26"/>
  <c r="AST17" i="26"/>
  <c r="ASS17" i="26"/>
  <c r="ASR17" i="26"/>
  <c r="ASP17" i="26"/>
  <c r="ASO17" i="26"/>
  <c r="ASM17" i="26"/>
  <c r="ASL17" i="26"/>
  <c r="ASK17" i="26"/>
  <c r="ASJ17" i="26"/>
  <c r="ASI17" i="26"/>
  <c r="ASH17" i="26"/>
  <c r="ASF17" i="26"/>
  <c r="ASE17" i="26"/>
  <c r="ASD17" i="26"/>
  <c r="ASC17" i="26"/>
  <c r="ASA17" i="26"/>
  <c r="ARZ17" i="26"/>
  <c r="ARX17" i="26"/>
  <c r="ARW17" i="26"/>
  <c r="ARV17" i="26"/>
  <c r="ARU17" i="26"/>
  <c r="ART17" i="26"/>
  <c r="ARS17" i="26"/>
  <c r="ARQ17" i="26"/>
  <c r="ARP17" i="26"/>
  <c r="ARO17" i="26"/>
  <c r="ARN17" i="26"/>
  <c r="ARL17" i="26"/>
  <c r="ARK17" i="26"/>
  <c r="ARI17" i="26"/>
  <c r="ARH17" i="26"/>
  <c r="ARG17" i="26"/>
  <c r="ARF17" i="26"/>
  <c r="ARE17" i="26"/>
  <c r="ARD17" i="26"/>
  <c r="ARB17" i="26"/>
  <c r="ARA17" i="26"/>
  <c r="AQZ17" i="26"/>
  <c r="AQY17" i="26"/>
  <c r="AQW17" i="26"/>
  <c r="AQV17" i="26"/>
  <c r="AQT17" i="26"/>
  <c r="AQS17" i="26"/>
  <c r="AQR17" i="26"/>
  <c r="AQQ17" i="26"/>
  <c r="AQP17" i="26"/>
  <c r="AQO17" i="26"/>
  <c r="AQM17" i="26"/>
  <c r="AQL17" i="26"/>
  <c r="AQK17" i="26"/>
  <c r="AQJ17" i="26"/>
  <c r="AQH17" i="26"/>
  <c r="AQG17" i="26"/>
  <c r="AQE17" i="26"/>
  <c r="AQD17" i="26"/>
  <c r="AQC17" i="26"/>
  <c r="AQB17" i="26"/>
  <c r="AQA17" i="26"/>
  <c r="APZ17" i="26"/>
  <c r="APX17" i="26"/>
  <c r="APW17" i="26"/>
  <c r="APV17" i="26"/>
  <c r="APU17" i="26"/>
  <c r="APS17" i="26"/>
  <c r="APR17" i="26"/>
  <c r="APP17" i="26"/>
  <c r="APO17" i="26"/>
  <c r="APN17" i="26"/>
  <c r="APM17" i="26"/>
  <c r="APL17" i="26"/>
  <c r="APK17" i="26"/>
  <c r="API17" i="26"/>
  <c r="APH17" i="26"/>
  <c r="APG17" i="26"/>
  <c r="APF17" i="26"/>
  <c r="APD17" i="26"/>
  <c r="APC17" i="26"/>
  <c r="APA17" i="26"/>
  <c r="AOZ17" i="26"/>
  <c r="AOY17" i="26"/>
  <c r="AOX17" i="26"/>
  <c r="AOW17" i="26"/>
  <c r="AOV17" i="26"/>
  <c r="AOT17" i="26"/>
  <c r="AOS17" i="26"/>
  <c r="AOR17" i="26"/>
  <c r="AOQ17" i="26"/>
  <c r="AOO17" i="26"/>
  <c r="AON17" i="26"/>
  <c r="AOL17" i="26"/>
  <c r="AOK17" i="26"/>
  <c r="AOJ17" i="26"/>
  <c r="AOI17" i="26"/>
  <c r="AOH17" i="26"/>
  <c r="AOG17" i="26"/>
  <c r="AOE17" i="26"/>
  <c r="AOD17" i="26"/>
  <c r="AOC17" i="26"/>
  <c r="AOB17" i="26"/>
  <c r="ANZ17" i="26"/>
  <c r="ANY17" i="26"/>
  <c r="ANW17" i="26"/>
  <c r="ANV17" i="26"/>
  <c r="ANU17" i="26"/>
  <c r="ANT17" i="26"/>
  <c r="ANS17" i="26"/>
  <c r="ANR17" i="26"/>
  <c r="ANP17" i="26"/>
  <c r="ANO17" i="26"/>
  <c r="ANN17" i="26"/>
  <c r="ANM17" i="26"/>
  <c r="ANK17" i="26"/>
  <c r="ANJ17" i="26"/>
  <c r="ANH17" i="26"/>
  <c r="ANG17" i="26"/>
  <c r="ANF17" i="26"/>
  <c r="ANE17" i="26"/>
  <c r="AND17" i="26"/>
  <c r="ANC17" i="26"/>
  <c r="ANA17" i="26"/>
  <c r="AMZ17" i="26"/>
  <c r="AMY17" i="26"/>
  <c r="AMX17" i="26"/>
  <c r="AMV17" i="26"/>
  <c r="AMU17" i="26"/>
  <c r="AMS17" i="26"/>
  <c r="AMR17" i="26"/>
  <c r="AMQ17" i="26"/>
  <c r="AMP17" i="26"/>
  <c r="AMO17" i="26"/>
  <c r="AMN17" i="26"/>
  <c r="AML17" i="26"/>
  <c r="AMK17" i="26"/>
  <c r="AMJ17" i="26"/>
  <c r="AMI17" i="26"/>
  <c r="AMG17" i="26"/>
  <c r="AMF17" i="26"/>
  <c r="AMD17" i="26"/>
  <c r="AMC17" i="26"/>
  <c r="AMB17" i="26"/>
  <c r="AMA17" i="26"/>
  <c r="ALZ17" i="26"/>
  <c r="ALY17" i="26"/>
  <c r="ALW17" i="26"/>
  <c r="ALV17" i="26"/>
  <c r="ALU17" i="26"/>
  <c r="ALT17" i="26"/>
  <c r="ATC16" i="26"/>
  <c r="ASV16" i="26"/>
  <c r="ASN16" i="26"/>
  <c r="ASG16" i="26"/>
  <c r="ARY16" i="26"/>
  <c r="ARR16" i="26"/>
  <c r="ARJ16" i="26"/>
  <c r="ARC16" i="26"/>
  <c r="AQU16" i="26"/>
  <c r="AQN16" i="26"/>
  <c r="AQF16" i="26"/>
  <c r="APY16" i="26"/>
  <c r="APQ16" i="26"/>
  <c r="APJ16" i="26"/>
  <c r="APB16" i="26"/>
  <c r="AOU16" i="26"/>
  <c r="AOM16" i="26"/>
  <c r="AOF16" i="26"/>
  <c r="ANX16" i="26"/>
  <c r="ANQ16" i="26"/>
  <c r="ANI16" i="26"/>
  <c r="ANB16" i="26"/>
  <c r="AMT16" i="26"/>
  <c r="AMM16" i="26"/>
  <c r="AME16" i="26"/>
  <c r="ALX16" i="26"/>
  <c r="ATC15" i="26"/>
  <c r="ASV15" i="26"/>
  <c r="ASN15" i="26"/>
  <c r="ASG15" i="26"/>
  <c r="ARY15" i="26"/>
  <c r="ARR15" i="26"/>
  <c r="ARJ15" i="26"/>
  <c r="ARC15" i="26"/>
  <c r="AQU15" i="26"/>
  <c r="AQN15" i="26"/>
  <c r="AQF15" i="26"/>
  <c r="APY15" i="26"/>
  <c r="APQ15" i="26"/>
  <c r="APJ15" i="26"/>
  <c r="APB15" i="26"/>
  <c r="AOU15" i="26"/>
  <c r="AOM15" i="26"/>
  <c r="AOF15" i="26"/>
  <c r="ANX15" i="26"/>
  <c r="ANQ15" i="26"/>
  <c r="ANI15" i="26"/>
  <c r="ANB15" i="26"/>
  <c r="AMT15" i="26"/>
  <c r="AMM15" i="26"/>
  <c r="AME15" i="26"/>
  <c r="ALX15" i="26"/>
  <c r="ATC14" i="26"/>
  <c r="ASV14" i="26"/>
  <c r="ASN14" i="26"/>
  <c r="ASG14" i="26"/>
  <c r="ARY14" i="26"/>
  <c r="ARR14" i="26"/>
  <c r="ARJ14" i="26"/>
  <c r="ARC14" i="26"/>
  <c r="AQU14" i="26"/>
  <c r="AQN14" i="26"/>
  <c r="AQF14" i="26"/>
  <c r="APY14" i="26"/>
  <c r="APQ14" i="26"/>
  <c r="APJ14" i="26"/>
  <c r="APB14" i="26"/>
  <c r="AOU14" i="26"/>
  <c r="AOM14" i="26"/>
  <c r="AOF14" i="26"/>
  <c r="ANX14" i="26"/>
  <c r="ANQ14" i="26"/>
  <c r="ANI14" i="26"/>
  <c r="ANB14" i="26"/>
  <c r="AMT14" i="26"/>
  <c r="AMM14" i="26"/>
  <c r="AME14" i="26"/>
  <c r="ALX14" i="26"/>
  <c r="ATC13" i="26"/>
  <c r="ASV13" i="26"/>
  <c r="ASN13" i="26"/>
  <c r="ASG13" i="26"/>
  <c r="ARY13" i="26"/>
  <c r="ARR13" i="26"/>
  <c r="ARJ13" i="26"/>
  <c r="ARC13" i="26"/>
  <c r="AQU13" i="26"/>
  <c r="AQN13" i="26"/>
  <c r="AQF13" i="26"/>
  <c r="APY13" i="26"/>
  <c r="APQ13" i="26"/>
  <c r="APJ13" i="26"/>
  <c r="APB13" i="26"/>
  <c r="AOU13" i="26"/>
  <c r="AOM13" i="26"/>
  <c r="AOF13" i="26"/>
  <c r="ANX13" i="26"/>
  <c r="ANQ13" i="26"/>
  <c r="ANI13" i="26"/>
  <c r="ANB13" i="26"/>
  <c r="AMT13" i="26"/>
  <c r="AMM13" i="26"/>
  <c r="AME13" i="26"/>
  <c r="ALX13" i="26"/>
  <c r="ATC11" i="26"/>
  <c r="ASV11" i="26"/>
  <c r="ASN11" i="26"/>
  <c r="ASG11" i="26"/>
  <c r="ARY11" i="26"/>
  <c r="ARR11" i="26"/>
  <c r="ARJ11" i="26"/>
  <c r="ARC11" i="26"/>
  <c r="AQU11" i="26"/>
  <c r="AQN11" i="26"/>
  <c r="AQF11" i="26"/>
  <c r="APY11" i="26"/>
  <c r="APQ11" i="26"/>
  <c r="APJ11" i="26"/>
  <c r="APB11" i="26"/>
  <c r="AOU11" i="26"/>
  <c r="AOM11" i="26"/>
  <c r="AOF11" i="26"/>
  <c r="ANX11" i="26"/>
  <c r="ANQ11" i="26"/>
  <c r="ANI11" i="26"/>
  <c r="ANB11" i="26"/>
  <c r="AMT11" i="26"/>
  <c r="AMM11" i="26"/>
  <c r="AME11" i="26"/>
  <c r="ALX11" i="26"/>
  <c r="ATC10" i="26"/>
  <c r="ASV10" i="26"/>
  <c r="ASN10" i="26"/>
  <c r="ASG10" i="26"/>
  <c r="ARY10" i="26"/>
  <c r="ARR10" i="26"/>
  <c r="ARJ10" i="26"/>
  <c r="ARC10" i="26"/>
  <c r="AQU10" i="26"/>
  <c r="AQN10" i="26"/>
  <c r="AQF10" i="26"/>
  <c r="APY10" i="26"/>
  <c r="APQ10" i="26"/>
  <c r="APJ10" i="26"/>
  <c r="APB10" i="26"/>
  <c r="AOU10" i="26"/>
  <c r="AOM10" i="26"/>
  <c r="AOF10" i="26"/>
  <c r="ANX10" i="26"/>
  <c r="ANQ10" i="26"/>
  <c r="ANI10" i="26"/>
  <c r="ANB10" i="26"/>
  <c r="AMT10" i="26"/>
  <c r="AMM10" i="26"/>
  <c r="AME10" i="26"/>
  <c r="ALX10" i="26"/>
  <c r="ATC9" i="26"/>
  <c r="ASV9" i="26"/>
  <c r="ASN9" i="26"/>
  <c r="ASG9" i="26"/>
  <c r="ARY9" i="26"/>
  <c r="ARR9" i="26"/>
  <c r="ARJ9" i="26"/>
  <c r="ARC9" i="26"/>
  <c r="AQU9" i="26"/>
  <c r="AQN9" i="26"/>
  <c r="AQF9" i="26"/>
  <c r="APY9" i="26"/>
  <c r="APQ9" i="26"/>
  <c r="APJ9" i="26"/>
  <c r="APB9" i="26"/>
  <c r="AOU9" i="26"/>
  <c r="AOM9" i="26"/>
  <c r="AOF9" i="26"/>
  <c r="ANX9" i="26"/>
  <c r="ANQ9" i="26"/>
  <c r="ANI9" i="26"/>
  <c r="ANB9" i="26"/>
  <c r="AMT9" i="26"/>
  <c r="AMM9" i="26"/>
  <c r="AME9" i="26"/>
  <c r="ALX9" i="26"/>
  <c r="ATE8" i="26"/>
  <c r="ATD8" i="26"/>
  <c r="ATB8" i="26"/>
  <c r="ATA8" i="26"/>
  <c r="ASZ8" i="26"/>
  <c r="ASY8" i="26"/>
  <c r="ASX8" i="26"/>
  <c r="ASW8" i="26"/>
  <c r="ASU8" i="26"/>
  <c r="AST8" i="26"/>
  <c r="ASS8" i="26"/>
  <c r="ASR8" i="26"/>
  <c r="ASP8" i="26"/>
  <c r="ASO8" i="26"/>
  <c r="ASM8" i="26"/>
  <c r="ASL8" i="26"/>
  <c r="ASK8" i="26"/>
  <c r="ASJ8" i="26"/>
  <c r="ASI8" i="26"/>
  <c r="ASH8" i="26"/>
  <c r="ASF8" i="26"/>
  <c r="ASE8" i="26"/>
  <c r="ASD8" i="26"/>
  <c r="ASC8" i="26"/>
  <c r="ASA8" i="26"/>
  <c r="ARZ8" i="26"/>
  <c r="ARX8" i="26"/>
  <c r="ARW8" i="26"/>
  <c r="ARV8" i="26"/>
  <c r="ARU8" i="26"/>
  <c r="ART8" i="26"/>
  <c r="ARS8" i="26"/>
  <c r="ARQ8" i="26"/>
  <c r="ARP8" i="26"/>
  <c r="ARO8" i="26"/>
  <c r="ARN8" i="26"/>
  <c r="ARL8" i="26"/>
  <c r="ARK8" i="26"/>
  <c r="ARI8" i="26"/>
  <c r="ARH8" i="26"/>
  <c r="ARG8" i="26"/>
  <c r="ARF8" i="26"/>
  <c r="ARE8" i="26"/>
  <c r="ARD8" i="26"/>
  <c r="ARB8" i="26"/>
  <c r="ARA8" i="26"/>
  <c r="AQZ8" i="26"/>
  <c r="AQY8" i="26"/>
  <c r="AQW8" i="26"/>
  <c r="AQV8" i="26"/>
  <c r="AQT8" i="26"/>
  <c r="AQS8" i="26"/>
  <c r="AQR8" i="26"/>
  <c r="AQQ8" i="26"/>
  <c r="AQP8" i="26"/>
  <c r="AQO8" i="26"/>
  <c r="AQM8" i="26"/>
  <c r="AQL8" i="26"/>
  <c r="AQK8" i="26"/>
  <c r="AQJ8" i="26"/>
  <c r="AQH8" i="26"/>
  <c r="AQG8" i="26"/>
  <c r="AQE8" i="26"/>
  <c r="AQD8" i="26"/>
  <c r="AQC8" i="26"/>
  <c r="AQB8" i="26"/>
  <c r="AQA8" i="26"/>
  <c r="APZ8" i="26"/>
  <c r="APX8" i="26"/>
  <c r="APW8" i="26"/>
  <c r="APV8" i="26"/>
  <c r="APU8" i="26"/>
  <c r="APS8" i="26"/>
  <c r="APR8" i="26"/>
  <c r="APP8" i="26"/>
  <c r="APO8" i="26"/>
  <c r="APN8" i="26"/>
  <c r="APM8" i="26"/>
  <c r="APL8" i="26"/>
  <c r="APK8" i="26"/>
  <c r="API8" i="26"/>
  <c r="APH8" i="26"/>
  <c r="APG8" i="26"/>
  <c r="APF8" i="26"/>
  <c r="APD8" i="26"/>
  <c r="APC8" i="26"/>
  <c r="APA8" i="26"/>
  <c r="AOZ8" i="26"/>
  <c r="AOY8" i="26"/>
  <c r="AOX8" i="26"/>
  <c r="AOW8" i="26"/>
  <c r="AOV8" i="26"/>
  <c r="AOT8" i="26"/>
  <c r="AOS8" i="26"/>
  <c r="AOR8" i="26"/>
  <c r="AOQ8" i="26"/>
  <c r="AOO8" i="26"/>
  <c r="AON8" i="26"/>
  <c r="AOL8" i="26"/>
  <c r="AOK8" i="26"/>
  <c r="AOJ8" i="26"/>
  <c r="AOI8" i="26"/>
  <c r="AOH8" i="26"/>
  <c r="AOG8" i="26"/>
  <c r="AOE8" i="26"/>
  <c r="AOD8" i="26"/>
  <c r="AOC8" i="26"/>
  <c r="AOB8" i="26"/>
  <c r="ANZ8" i="26"/>
  <c r="ANY8" i="26"/>
  <c r="ANW8" i="26"/>
  <c r="ANV8" i="26"/>
  <c r="ANU8" i="26"/>
  <c r="ANT8" i="26"/>
  <c r="ANS8" i="26"/>
  <c r="ANR8" i="26"/>
  <c r="ANP8" i="26"/>
  <c r="ANO8" i="26"/>
  <c r="ANN8" i="26"/>
  <c r="ANM8" i="26"/>
  <c r="ANK8" i="26"/>
  <c r="ANJ8" i="26"/>
  <c r="ANH8" i="26"/>
  <c r="ANG8" i="26"/>
  <c r="ANF8" i="26"/>
  <c r="ANE8" i="26"/>
  <c r="AND8" i="26"/>
  <c r="ANC8" i="26"/>
  <c r="ANA8" i="26"/>
  <c r="AMZ8" i="26"/>
  <c r="AMY8" i="26"/>
  <c r="AMX8" i="26"/>
  <c r="AMV8" i="26"/>
  <c r="AMU8" i="26"/>
  <c r="AMS8" i="26"/>
  <c r="AMR8" i="26"/>
  <c r="AMQ8" i="26"/>
  <c r="AMP8" i="26"/>
  <c r="AMO8" i="26"/>
  <c r="AMN8" i="26"/>
  <c r="AML8" i="26"/>
  <c r="AMK8" i="26"/>
  <c r="AMJ8" i="26"/>
  <c r="AMI8" i="26"/>
  <c r="AMG8" i="26"/>
  <c r="AMF8" i="26"/>
  <c r="AMD8" i="26"/>
  <c r="AMC8" i="26"/>
  <c r="AMB8" i="26"/>
  <c r="AMA8" i="26"/>
  <c r="ALZ8" i="26"/>
  <c r="ALY8" i="26"/>
  <c r="ALW8" i="26"/>
  <c r="ALV8" i="26"/>
  <c r="ALU8" i="26"/>
  <c r="ALT8" i="26"/>
  <c r="ALP137" i="26"/>
  <c r="ALI137" i="26"/>
  <c r="ALA137" i="26"/>
  <c r="AKT137" i="26"/>
  <c r="AKL137" i="26"/>
  <c r="AKE137" i="26"/>
  <c r="AJW137" i="26"/>
  <c r="AJP137" i="26"/>
  <c r="AJH137" i="26"/>
  <c r="AJA137" i="26"/>
  <c r="AIS137" i="26"/>
  <c r="AIL137" i="26"/>
  <c r="AID137" i="26"/>
  <c r="AHW137" i="26"/>
  <c r="AHO137" i="26"/>
  <c r="AHH137" i="26"/>
  <c r="AGZ137" i="26"/>
  <c r="AGS137" i="26"/>
  <c r="AGK137" i="26"/>
  <c r="AGD137" i="26"/>
  <c r="AFV137" i="26"/>
  <c r="AFO137" i="26"/>
  <c r="AFG137" i="26"/>
  <c r="AEZ137" i="26"/>
  <c r="AER137" i="26"/>
  <c r="AEK137" i="26"/>
  <c r="ALP136" i="26"/>
  <c r="ALI136" i="26"/>
  <c r="ALA136" i="26"/>
  <c r="AKT136" i="26"/>
  <c r="AKL136" i="26"/>
  <c r="AKE136" i="26"/>
  <c r="AJW136" i="26"/>
  <c r="AJP136" i="26"/>
  <c r="AJH136" i="26"/>
  <c r="AJA136" i="26"/>
  <c r="AIS136" i="26"/>
  <c r="AIL136" i="26"/>
  <c r="AID136" i="26"/>
  <c r="AHW136" i="26"/>
  <c r="AHO136" i="26"/>
  <c r="AHH136" i="26"/>
  <c r="AGZ136" i="26"/>
  <c r="AGS136" i="26"/>
  <c r="AGK136" i="26"/>
  <c r="AGD136" i="26"/>
  <c r="AFV136" i="26"/>
  <c r="AFO136" i="26"/>
  <c r="AFG136" i="26"/>
  <c r="AEZ136" i="26"/>
  <c r="AER136" i="26"/>
  <c r="AEK136" i="26"/>
  <c r="ALP135" i="26"/>
  <c r="ALI135" i="26"/>
  <c r="ALA135" i="26"/>
  <c r="AKT135" i="26"/>
  <c r="AKL135" i="26"/>
  <c r="AKE135" i="26"/>
  <c r="AJW135" i="26"/>
  <c r="AJP135" i="26"/>
  <c r="AJH135" i="26"/>
  <c r="AJA135" i="26"/>
  <c r="AIS135" i="26"/>
  <c r="AIL135" i="26"/>
  <c r="AID135" i="26"/>
  <c r="AHW135" i="26"/>
  <c r="AHO135" i="26"/>
  <c r="AHH135" i="26"/>
  <c r="AGZ135" i="26"/>
  <c r="AGS135" i="26"/>
  <c r="AGK135" i="26"/>
  <c r="AGD135" i="26"/>
  <c r="AFV135" i="26"/>
  <c r="AFO135" i="26"/>
  <c r="AFG135" i="26"/>
  <c r="AEZ135" i="26"/>
  <c r="AER135" i="26"/>
  <c r="AEK135" i="26"/>
  <c r="ALP134" i="26"/>
  <c r="ALI134" i="26"/>
  <c r="ALA134" i="26"/>
  <c r="AKT134" i="26"/>
  <c r="AKL134" i="26"/>
  <c r="AKE134" i="26"/>
  <c r="AJW134" i="26"/>
  <c r="AJP134" i="26"/>
  <c r="AJH134" i="26"/>
  <c r="AJA134" i="26"/>
  <c r="AIS134" i="26"/>
  <c r="AIL134" i="26"/>
  <c r="AID134" i="26"/>
  <c r="AHW134" i="26"/>
  <c r="AHO134" i="26"/>
  <c r="AHH134" i="26"/>
  <c r="AGZ134" i="26"/>
  <c r="AGS134" i="26"/>
  <c r="AGK134" i="26"/>
  <c r="AGD134" i="26"/>
  <c r="AFV134" i="26"/>
  <c r="AFO134" i="26"/>
  <c r="AFG134" i="26"/>
  <c r="AEZ134" i="26"/>
  <c r="AER134" i="26"/>
  <c r="AEK134" i="26"/>
  <c r="ALP133" i="26"/>
  <c r="ALI133" i="26"/>
  <c r="ALA133" i="26"/>
  <c r="AKT133" i="26"/>
  <c r="AKL133" i="26"/>
  <c r="AKE133" i="26"/>
  <c r="AJW133" i="26"/>
  <c r="AJP133" i="26"/>
  <c r="AJH133" i="26"/>
  <c r="AJA133" i="26"/>
  <c r="AIS133" i="26"/>
  <c r="AIL133" i="26"/>
  <c r="AID133" i="26"/>
  <c r="AHW133" i="26"/>
  <c r="AHO133" i="26"/>
  <c r="AHH133" i="26"/>
  <c r="AGZ133" i="26"/>
  <c r="AGS133" i="26"/>
  <c r="AGK133" i="26"/>
  <c r="AGD133" i="26"/>
  <c r="AFV133" i="26"/>
  <c r="AFO133" i="26"/>
  <c r="AFG133" i="26"/>
  <c r="AEZ133" i="26"/>
  <c r="AER133" i="26"/>
  <c r="AEK133" i="26"/>
  <c r="ALP132" i="26"/>
  <c r="ALI132" i="26"/>
  <c r="ALA132" i="26"/>
  <c r="AKT132" i="26"/>
  <c r="AKL132" i="26"/>
  <c r="AKE132" i="26"/>
  <c r="AJW132" i="26"/>
  <c r="AJP132" i="26"/>
  <c r="AJH132" i="26"/>
  <c r="AJA132" i="26"/>
  <c r="AIS132" i="26"/>
  <c r="AIL132" i="26"/>
  <c r="AID132" i="26"/>
  <c r="AHW132" i="26"/>
  <c r="AHO132" i="26"/>
  <c r="AHH132" i="26"/>
  <c r="AGZ132" i="26"/>
  <c r="AGS132" i="26"/>
  <c r="AGK132" i="26"/>
  <c r="AGD132" i="26"/>
  <c r="AFV132" i="26"/>
  <c r="AFO132" i="26"/>
  <c r="AFG132" i="26"/>
  <c r="AEZ132" i="26"/>
  <c r="AER132" i="26"/>
  <c r="AEK132" i="26"/>
  <c r="ALR131" i="26"/>
  <c r="ALQ131" i="26"/>
  <c r="ALO131" i="26"/>
  <c r="ALN131" i="26"/>
  <c r="ALM131" i="26"/>
  <c r="ALL131" i="26"/>
  <c r="ALK131" i="26"/>
  <c r="ALJ131" i="26"/>
  <c r="ALH131" i="26"/>
  <c r="ALG131" i="26"/>
  <c r="ALF131" i="26"/>
  <c r="ALE131" i="26"/>
  <c r="ALC131" i="26"/>
  <c r="ALB131" i="26"/>
  <c r="AKZ131" i="26"/>
  <c r="AKY131" i="26"/>
  <c r="AKX131" i="26"/>
  <c r="AKW131" i="26"/>
  <c r="AKV131" i="26"/>
  <c r="AKU131" i="26"/>
  <c r="AKS131" i="26"/>
  <c r="AKR131" i="26"/>
  <c r="AKQ131" i="26"/>
  <c r="AKP131" i="26"/>
  <c r="AKN131" i="26"/>
  <c r="AKM131" i="26"/>
  <c r="AKK131" i="26"/>
  <c r="AKJ131" i="26"/>
  <c r="AKI131" i="26"/>
  <c r="AKH131" i="26"/>
  <c r="AKG131" i="26"/>
  <c r="AKF131" i="26"/>
  <c r="AKD131" i="26"/>
  <c r="AKC131" i="26"/>
  <c r="AKB131" i="26"/>
  <c r="AKA131" i="26"/>
  <c r="AJY131" i="26"/>
  <c r="AJX131" i="26"/>
  <c r="AJV131" i="26"/>
  <c r="AJU131" i="26"/>
  <c r="AJT131" i="26"/>
  <c r="AJS131" i="26"/>
  <c r="AJR131" i="26"/>
  <c r="AJQ131" i="26"/>
  <c r="AJO131" i="26"/>
  <c r="AJN131" i="26"/>
  <c r="AJM131" i="26"/>
  <c r="AJL131" i="26"/>
  <c r="AJJ131" i="26"/>
  <c r="AJI131" i="26"/>
  <c r="AJG131" i="26"/>
  <c r="AJF131" i="26"/>
  <c r="AJE131" i="26"/>
  <c r="AJD131" i="26"/>
  <c r="AJC131" i="26"/>
  <c r="AJB131" i="26"/>
  <c r="AIZ131" i="26"/>
  <c r="AIY131" i="26"/>
  <c r="AIX131" i="26"/>
  <c r="AIW131" i="26"/>
  <c r="AIU131" i="26"/>
  <c r="AIT131" i="26"/>
  <c r="AIR131" i="26"/>
  <c r="AIQ131" i="26"/>
  <c r="AIP131" i="26"/>
  <c r="AIO131" i="26"/>
  <c r="AIN131" i="26"/>
  <c r="AIM131" i="26"/>
  <c r="AIK131" i="26"/>
  <c r="AIJ131" i="26"/>
  <c r="AII131" i="26"/>
  <c r="AIH131" i="26"/>
  <c r="AIF131" i="26"/>
  <c r="AIE131" i="26"/>
  <c r="AIC131" i="26"/>
  <c r="AIB131" i="26"/>
  <c r="AIA131" i="26"/>
  <c r="AHZ131" i="26"/>
  <c r="AHY131" i="26"/>
  <c r="AHX131" i="26"/>
  <c r="AHV131" i="26"/>
  <c r="AHU131" i="26"/>
  <c r="AHT131" i="26"/>
  <c r="AHS131" i="26"/>
  <c r="AHQ131" i="26"/>
  <c r="AHP131" i="26"/>
  <c r="AHN131" i="26"/>
  <c r="AHM131" i="26"/>
  <c r="AHL131" i="26"/>
  <c r="AHK131" i="26"/>
  <c r="AHJ131" i="26"/>
  <c r="AHI131" i="26"/>
  <c r="AHG131" i="26"/>
  <c r="AHF131" i="26"/>
  <c r="AHE131" i="26"/>
  <c r="AHD131" i="26"/>
  <c r="AHB131" i="26"/>
  <c r="AHA131" i="26"/>
  <c r="AGY131" i="26"/>
  <c r="AGX131" i="26"/>
  <c r="AGW131" i="26"/>
  <c r="AGV131" i="26"/>
  <c r="AGU131" i="26"/>
  <c r="AGT131" i="26"/>
  <c r="AGR131" i="26"/>
  <c r="AGQ131" i="26"/>
  <c r="AGP131" i="26"/>
  <c r="AGO131" i="26"/>
  <c r="AGM131" i="26"/>
  <c r="AGL131" i="26"/>
  <c r="AGJ131" i="26"/>
  <c r="AGI131" i="26"/>
  <c r="AGH131" i="26"/>
  <c r="AGG131" i="26"/>
  <c r="AGF131" i="26"/>
  <c r="AGE131" i="26"/>
  <c r="AGC131" i="26"/>
  <c r="AGB131" i="26"/>
  <c r="AGA131" i="26"/>
  <c r="AFZ131" i="26"/>
  <c r="AFX131" i="26"/>
  <c r="AFW131" i="26"/>
  <c r="AFU131" i="26"/>
  <c r="AFT131" i="26"/>
  <c r="AFS131" i="26"/>
  <c r="AFR131" i="26"/>
  <c r="AFQ131" i="26"/>
  <c r="AFP131" i="26"/>
  <c r="AFN131" i="26"/>
  <c r="AFM131" i="26"/>
  <c r="AFL131" i="26"/>
  <c r="AFK131" i="26"/>
  <c r="AFI131" i="26"/>
  <c r="AFH131" i="26"/>
  <c r="AFF131" i="26"/>
  <c r="AFE131" i="26"/>
  <c r="AFD131" i="26"/>
  <c r="AFC131" i="26"/>
  <c r="AFB131" i="26"/>
  <c r="AFA131" i="26"/>
  <c r="AEY131" i="26"/>
  <c r="AEX131" i="26"/>
  <c r="AEW131" i="26"/>
  <c r="AEV131" i="26"/>
  <c r="AET131" i="26"/>
  <c r="AES131" i="26"/>
  <c r="AEQ131" i="26"/>
  <c r="AEP131" i="26"/>
  <c r="AEO131" i="26"/>
  <c r="AEN131" i="26"/>
  <c r="AEM131" i="26"/>
  <c r="AEL131" i="26"/>
  <c r="AEJ131" i="26"/>
  <c r="AEI131" i="26"/>
  <c r="AEH131" i="26"/>
  <c r="AEG131" i="26"/>
  <c r="ALP130" i="26"/>
  <c r="ALI130" i="26"/>
  <c r="ALA130" i="26"/>
  <c r="AKT130" i="26"/>
  <c r="AKL130" i="26"/>
  <c r="AKE130" i="26"/>
  <c r="AJW130" i="26"/>
  <c r="AJP130" i="26"/>
  <c r="AJH130" i="26"/>
  <c r="AJA130" i="26"/>
  <c r="AIS130" i="26"/>
  <c r="AIL130" i="26"/>
  <c r="AID130" i="26"/>
  <c r="AHW130" i="26"/>
  <c r="AHO130" i="26"/>
  <c r="AHH130" i="26"/>
  <c r="AGZ130" i="26"/>
  <c r="AGS130" i="26"/>
  <c r="AGK130" i="26"/>
  <c r="AGD130" i="26"/>
  <c r="AFV130" i="26"/>
  <c r="AFO130" i="26"/>
  <c r="AFG130" i="26"/>
  <c r="AEZ130" i="26"/>
  <c r="AER130" i="26"/>
  <c r="AEK130" i="26"/>
  <c r="ALP129" i="26"/>
  <c r="ALI129" i="26"/>
  <c r="ALA129" i="26"/>
  <c r="AKT129" i="26"/>
  <c r="AKL129" i="26"/>
  <c r="AKE129" i="26"/>
  <c r="AJW129" i="26"/>
  <c r="AJP129" i="26"/>
  <c r="AJH129" i="26"/>
  <c r="AJA129" i="26"/>
  <c r="AIS129" i="26"/>
  <c r="AIL129" i="26"/>
  <c r="AID129" i="26"/>
  <c r="AHW129" i="26"/>
  <c r="AHO129" i="26"/>
  <c r="AHH129" i="26"/>
  <c r="AGZ129" i="26"/>
  <c r="AGS129" i="26"/>
  <c r="AGK129" i="26"/>
  <c r="AGD129" i="26"/>
  <c r="AFV129" i="26"/>
  <c r="AFO129" i="26"/>
  <c r="AFG129" i="26"/>
  <c r="AEZ129" i="26"/>
  <c r="AER129" i="26"/>
  <c r="AEK129" i="26"/>
  <c r="ALP128" i="26"/>
  <c r="ALI128" i="26"/>
  <c r="ALA128" i="26"/>
  <c r="AKT128" i="26"/>
  <c r="AKL128" i="26"/>
  <c r="AKE128" i="26"/>
  <c r="AJW128" i="26"/>
  <c r="AJP128" i="26"/>
  <c r="AJH128" i="26"/>
  <c r="AJA128" i="26"/>
  <c r="AIS128" i="26"/>
  <c r="AIL128" i="26"/>
  <c r="AID128" i="26"/>
  <c r="AHW128" i="26"/>
  <c r="AHO128" i="26"/>
  <c r="AHH128" i="26"/>
  <c r="AGZ128" i="26"/>
  <c r="AGS128" i="26"/>
  <c r="AGK128" i="26"/>
  <c r="AGD128" i="26"/>
  <c r="AFV128" i="26"/>
  <c r="AFO128" i="26"/>
  <c r="AFG128" i="26"/>
  <c r="AEZ128" i="26"/>
  <c r="AER128" i="26"/>
  <c r="AEK128" i="26"/>
  <c r="ALP127" i="26"/>
  <c r="ALI127" i="26"/>
  <c r="ALA127" i="26"/>
  <c r="AKT127" i="26"/>
  <c r="AKL127" i="26"/>
  <c r="AKE127" i="26"/>
  <c r="AJW127" i="26"/>
  <c r="AJP127" i="26"/>
  <c r="AJH127" i="26"/>
  <c r="AJA127" i="26"/>
  <c r="AIS127" i="26"/>
  <c r="AIL127" i="26"/>
  <c r="AID127" i="26"/>
  <c r="AHW127" i="26"/>
  <c r="AHO127" i="26"/>
  <c r="AHH127" i="26"/>
  <c r="AGZ127" i="26"/>
  <c r="AGS127" i="26"/>
  <c r="AGK127" i="26"/>
  <c r="AGD127" i="26"/>
  <c r="AFV127" i="26"/>
  <c r="AFO127" i="26"/>
  <c r="AFG127" i="26"/>
  <c r="AEZ127" i="26"/>
  <c r="AER127" i="26"/>
  <c r="AEK127" i="26"/>
  <c r="ALP125" i="26"/>
  <c r="ALI125" i="26"/>
  <c r="ALA125" i="26"/>
  <c r="AKT125" i="26"/>
  <c r="AKL125" i="26"/>
  <c r="AKE125" i="26"/>
  <c r="AJW125" i="26"/>
  <c r="AJP125" i="26"/>
  <c r="AJH125" i="26"/>
  <c r="AJA125" i="26"/>
  <c r="AIS125" i="26"/>
  <c r="AIL125" i="26"/>
  <c r="AID125" i="26"/>
  <c r="AHW125" i="26"/>
  <c r="AHO125" i="26"/>
  <c r="AHH125" i="26"/>
  <c r="AGZ125" i="26"/>
  <c r="AGS125" i="26"/>
  <c r="AGK125" i="26"/>
  <c r="AGD125" i="26"/>
  <c r="AFV125" i="26"/>
  <c r="AFO125" i="26"/>
  <c r="AFG125" i="26"/>
  <c r="AEZ125" i="26"/>
  <c r="AER125" i="26"/>
  <c r="AEK125" i="26"/>
  <c r="ALP124" i="26"/>
  <c r="ALI124" i="26"/>
  <c r="ALA124" i="26"/>
  <c r="AKT124" i="26"/>
  <c r="AKL124" i="26"/>
  <c r="AKE124" i="26"/>
  <c r="AJW124" i="26"/>
  <c r="AJP124" i="26"/>
  <c r="AJH124" i="26"/>
  <c r="AJA124" i="26"/>
  <c r="AIS124" i="26"/>
  <c r="AIL124" i="26"/>
  <c r="AID124" i="26"/>
  <c r="AHW124" i="26"/>
  <c r="AHO124" i="26"/>
  <c r="AHH124" i="26"/>
  <c r="AGZ124" i="26"/>
  <c r="AGS124" i="26"/>
  <c r="AGK124" i="26"/>
  <c r="AGD124" i="26"/>
  <c r="AFV124" i="26"/>
  <c r="AFO124" i="26"/>
  <c r="AFG124" i="26"/>
  <c r="AEZ124" i="26"/>
  <c r="AER124" i="26"/>
  <c r="AEK124" i="26"/>
  <c r="ALP123" i="26"/>
  <c r="ALI123" i="26"/>
  <c r="ALA123" i="26"/>
  <c r="AKT123" i="26"/>
  <c r="AKL123" i="26"/>
  <c r="AKE123" i="26"/>
  <c r="AJW123" i="26"/>
  <c r="AJP123" i="26"/>
  <c r="AJH123" i="26"/>
  <c r="AJA123" i="26"/>
  <c r="AIS123" i="26"/>
  <c r="AIL123" i="26"/>
  <c r="AID123" i="26"/>
  <c r="AHW123" i="26"/>
  <c r="AHO123" i="26"/>
  <c r="AHH123" i="26"/>
  <c r="AGZ123" i="26"/>
  <c r="AGS123" i="26"/>
  <c r="AGK123" i="26"/>
  <c r="AGD123" i="26"/>
  <c r="AFV123" i="26"/>
  <c r="AFO123" i="26"/>
  <c r="AFG123" i="26"/>
  <c r="AEZ123" i="26"/>
  <c r="AER123" i="26"/>
  <c r="AEK123" i="26"/>
  <c r="ALR122" i="26"/>
  <c r="ALQ122" i="26"/>
  <c r="ALO122" i="26"/>
  <c r="ALN122" i="26"/>
  <c r="ALM122" i="26"/>
  <c r="ALL122" i="26"/>
  <c r="ALK122" i="26"/>
  <c r="ALJ122" i="26"/>
  <c r="ALH122" i="26"/>
  <c r="ALG122" i="26"/>
  <c r="ALF122" i="26"/>
  <c r="ALE122" i="26"/>
  <c r="ALC122" i="26"/>
  <c r="ALB122" i="26"/>
  <c r="AKZ122" i="26"/>
  <c r="AKY122" i="26"/>
  <c r="AKX122" i="26"/>
  <c r="AKW122" i="26"/>
  <c r="AKV122" i="26"/>
  <c r="AKU122" i="26"/>
  <c r="AKS122" i="26"/>
  <c r="AKR122" i="26"/>
  <c r="AKQ122" i="26"/>
  <c r="AKP122" i="26"/>
  <c r="AKN122" i="26"/>
  <c r="AKM122" i="26"/>
  <c r="AKK122" i="26"/>
  <c r="AKJ122" i="26"/>
  <c r="AKI122" i="26"/>
  <c r="AKH122" i="26"/>
  <c r="AKG122" i="26"/>
  <c r="AKF122" i="26"/>
  <c r="AKD122" i="26"/>
  <c r="AKC122" i="26"/>
  <c r="AKB122" i="26"/>
  <c r="AKA122" i="26"/>
  <c r="AJY122" i="26"/>
  <c r="AJX122" i="26"/>
  <c r="AJV122" i="26"/>
  <c r="AJU122" i="26"/>
  <c r="AJT122" i="26"/>
  <c r="AJS122" i="26"/>
  <c r="AJR122" i="26"/>
  <c r="AJQ122" i="26"/>
  <c r="AJO122" i="26"/>
  <c r="AJN122" i="26"/>
  <c r="AJM122" i="26"/>
  <c r="AJL122" i="26"/>
  <c r="AJJ122" i="26"/>
  <c r="AJI122" i="26"/>
  <c r="AJG122" i="26"/>
  <c r="AJF122" i="26"/>
  <c r="AJE122" i="26"/>
  <c r="AJD122" i="26"/>
  <c r="AJC122" i="26"/>
  <c r="AJB122" i="26"/>
  <c r="AIZ122" i="26"/>
  <c r="AIY122" i="26"/>
  <c r="AIX122" i="26"/>
  <c r="AIW122" i="26"/>
  <c r="AIU122" i="26"/>
  <c r="AIT122" i="26"/>
  <c r="AIR122" i="26"/>
  <c r="AIQ122" i="26"/>
  <c r="AIP122" i="26"/>
  <c r="AIO122" i="26"/>
  <c r="AIN122" i="26"/>
  <c r="AIM122" i="26"/>
  <c r="AIK122" i="26"/>
  <c r="AIJ122" i="26"/>
  <c r="AII122" i="26"/>
  <c r="AIH122" i="26"/>
  <c r="AIF122" i="26"/>
  <c r="AIE122" i="26"/>
  <c r="AIC122" i="26"/>
  <c r="AIB122" i="26"/>
  <c r="AIA122" i="26"/>
  <c r="AHZ122" i="26"/>
  <c r="AHY122" i="26"/>
  <c r="AHX122" i="26"/>
  <c r="AHV122" i="26"/>
  <c r="AHU122" i="26"/>
  <c r="AHT122" i="26"/>
  <c r="AHS122" i="26"/>
  <c r="AHQ122" i="26"/>
  <c r="AHP122" i="26"/>
  <c r="AHN122" i="26"/>
  <c r="AHM122" i="26"/>
  <c r="AHL122" i="26"/>
  <c r="AHK122" i="26"/>
  <c r="AHJ122" i="26"/>
  <c r="AHI122" i="26"/>
  <c r="AHG122" i="26"/>
  <c r="AHF122" i="26"/>
  <c r="AHE122" i="26"/>
  <c r="AHD122" i="26"/>
  <c r="AHB122" i="26"/>
  <c r="AHA122" i="26"/>
  <c r="AGY122" i="26"/>
  <c r="AGX122" i="26"/>
  <c r="AGW122" i="26"/>
  <c r="AGV122" i="26"/>
  <c r="AGU122" i="26"/>
  <c r="AGT122" i="26"/>
  <c r="AGR122" i="26"/>
  <c r="AGQ122" i="26"/>
  <c r="AGP122" i="26"/>
  <c r="AGO122" i="26"/>
  <c r="AGM122" i="26"/>
  <c r="AGL122" i="26"/>
  <c r="AGJ122" i="26"/>
  <c r="AGI122" i="26"/>
  <c r="AGH122" i="26"/>
  <c r="AGG122" i="26"/>
  <c r="AGF122" i="26"/>
  <c r="AGE122" i="26"/>
  <c r="AGC122" i="26"/>
  <c r="AGB122" i="26"/>
  <c r="AGA122" i="26"/>
  <c r="AFZ122" i="26"/>
  <c r="AFX122" i="26"/>
  <c r="AFW122" i="26"/>
  <c r="AFU122" i="26"/>
  <c r="AFT122" i="26"/>
  <c r="AFS122" i="26"/>
  <c r="AFR122" i="26"/>
  <c r="AFQ122" i="26"/>
  <c r="AFP122" i="26"/>
  <c r="AFN122" i="26"/>
  <c r="AFM122" i="26"/>
  <c r="AFL122" i="26"/>
  <c r="AFK122" i="26"/>
  <c r="AFI122" i="26"/>
  <c r="AFH122" i="26"/>
  <c r="AFF122" i="26"/>
  <c r="AFE122" i="26"/>
  <c r="AFD122" i="26"/>
  <c r="AFC122" i="26"/>
  <c r="AFB122" i="26"/>
  <c r="AFA122" i="26"/>
  <c r="AEY122" i="26"/>
  <c r="AEX122" i="26"/>
  <c r="AEW122" i="26"/>
  <c r="AEV122" i="26"/>
  <c r="AET122" i="26"/>
  <c r="AES122" i="26"/>
  <c r="AEQ122" i="26"/>
  <c r="AEP122" i="26"/>
  <c r="AEO122" i="26"/>
  <c r="AEN122" i="26"/>
  <c r="AEM122" i="26"/>
  <c r="AEL122" i="26"/>
  <c r="AEJ122" i="26"/>
  <c r="AEI122" i="26"/>
  <c r="AEH122" i="26"/>
  <c r="AEG122" i="26"/>
  <c r="ALP118" i="26"/>
  <c r="ALI118" i="26"/>
  <c r="ALA118" i="26"/>
  <c r="AKT118" i="26"/>
  <c r="AKL118" i="26"/>
  <c r="AKE118" i="26"/>
  <c r="AJW118" i="26"/>
  <c r="AJP118" i="26"/>
  <c r="AJH118" i="26"/>
  <c r="AJA118" i="26"/>
  <c r="AIS118" i="26"/>
  <c r="AIL118" i="26"/>
  <c r="AID118" i="26"/>
  <c r="AHW118" i="26"/>
  <c r="AHO118" i="26"/>
  <c r="AHH118" i="26"/>
  <c r="AGZ118" i="26"/>
  <c r="AGS118" i="26"/>
  <c r="AGK118" i="26"/>
  <c r="AGD118" i="26"/>
  <c r="AFV118" i="26"/>
  <c r="AFO118" i="26"/>
  <c r="AFG118" i="26"/>
  <c r="AEZ118" i="26"/>
  <c r="AER118" i="26"/>
  <c r="AEK118" i="26"/>
  <c r="ALP117" i="26"/>
  <c r="ALI117" i="26"/>
  <c r="ALA117" i="26"/>
  <c r="AKT117" i="26"/>
  <c r="AKL117" i="26"/>
  <c r="AKE117" i="26"/>
  <c r="AJW117" i="26"/>
  <c r="AJP117" i="26"/>
  <c r="AJH117" i="26"/>
  <c r="AJA117" i="26"/>
  <c r="AIS117" i="26"/>
  <c r="AIL117" i="26"/>
  <c r="AID117" i="26"/>
  <c r="AHW117" i="26"/>
  <c r="AHO117" i="26"/>
  <c r="AHH117" i="26"/>
  <c r="AGZ117" i="26"/>
  <c r="AGS117" i="26"/>
  <c r="AGK117" i="26"/>
  <c r="AGD117" i="26"/>
  <c r="AFV117" i="26"/>
  <c r="AFO117" i="26"/>
  <c r="AFG117" i="26"/>
  <c r="AEZ117" i="26"/>
  <c r="AER117" i="26"/>
  <c r="AEK117" i="26"/>
  <c r="ALP116" i="26"/>
  <c r="ALI116" i="26"/>
  <c r="ALA116" i="26"/>
  <c r="AKT116" i="26"/>
  <c r="AKL116" i="26"/>
  <c r="AKE116" i="26"/>
  <c r="AJW116" i="26"/>
  <c r="AJP116" i="26"/>
  <c r="AJH116" i="26"/>
  <c r="AJA116" i="26"/>
  <c r="AIS116" i="26"/>
  <c r="AIL116" i="26"/>
  <c r="AID116" i="26"/>
  <c r="AHW116" i="26"/>
  <c r="AHO116" i="26"/>
  <c r="AHH116" i="26"/>
  <c r="AGZ116" i="26"/>
  <c r="AGS116" i="26"/>
  <c r="AGK116" i="26"/>
  <c r="AGD116" i="26"/>
  <c r="AFV116" i="26"/>
  <c r="AFO116" i="26"/>
  <c r="AFG116" i="26"/>
  <c r="AEZ116" i="26"/>
  <c r="AER116" i="26"/>
  <c r="AEK116" i="26"/>
  <c r="ALP115" i="26"/>
  <c r="ALI115" i="26"/>
  <c r="ALA115" i="26"/>
  <c r="AKT115" i="26"/>
  <c r="AKL115" i="26"/>
  <c r="AKE115" i="26"/>
  <c r="AJW115" i="26"/>
  <c r="AJP115" i="26"/>
  <c r="AJH115" i="26"/>
  <c r="AJA115" i="26"/>
  <c r="AIS115" i="26"/>
  <c r="AIL115" i="26"/>
  <c r="AID115" i="26"/>
  <c r="AHW115" i="26"/>
  <c r="AHO115" i="26"/>
  <c r="AHH115" i="26"/>
  <c r="AGZ115" i="26"/>
  <c r="AGS115" i="26"/>
  <c r="AGK115" i="26"/>
  <c r="AGD115" i="26"/>
  <c r="AFV115" i="26"/>
  <c r="AFO115" i="26"/>
  <c r="AFG115" i="26"/>
  <c r="AEZ115" i="26"/>
  <c r="AER115" i="26"/>
  <c r="AEK115" i="26"/>
  <c r="ALP114" i="26"/>
  <c r="ALI114" i="26"/>
  <c r="ALA114" i="26"/>
  <c r="AKT114" i="26"/>
  <c r="AKL114" i="26"/>
  <c r="AKE114" i="26"/>
  <c r="AJW114" i="26"/>
  <c r="AJP114" i="26"/>
  <c r="AJH114" i="26"/>
  <c r="AJA114" i="26"/>
  <c r="AIS114" i="26"/>
  <c r="AIL114" i="26"/>
  <c r="AID114" i="26"/>
  <c r="AHW114" i="26"/>
  <c r="AHO114" i="26"/>
  <c r="AHH114" i="26"/>
  <c r="AGZ114" i="26"/>
  <c r="AGS114" i="26"/>
  <c r="AGK114" i="26"/>
  <c r="AGD114" i="26"/>
  <c r="AFV114" i="26"/>
  <c r="AFO114" i="26"/>
  <c r="AFG114" i="26"/>
  <c r="AEZ114" i="26"/>
  <c r="AER114" i="26"/>
  <c r="AEK114" i="26"/>
  <c r="ALP113" i="26"/>
  <c r="ALI113" i="26"/>
  <c r="ALA113" i="26"/>
  <c r="AKT113" i="26"/>
  <c r="AKL113" i="26"/>
  <c r="AKE113" i="26"/>
  <c r="AJW113" i="26"/>
  <c r="AJP113" i="26"/>
  <c r="AJH113" i="26"/>
  <c r="AJA113" i="26"/>
  <c r="AIS113" i="26"/>
  <c r="AIL113" i="26"/>
  <c r="AID113" i="26"/>
  <c r="AHW113" i="26"/>
  <c r="AHO113" i="26"/>
  <c r="AHH113" i="26"/>
  <c r="AGZ113" i="26"/>
  <c r="AGS113" i="26"/>
  <c r="AGK113" i="26"/>
  <c r="AGD113" i="26"/>
  <c r="AFV113" i="26"/>
  <c r="AFO113" i="26"/>
  <c r="AFG113" i="26"/>
  <c r="AEZ113" i="26"/>
  <c r="AER113" i="26"/>
  <c r="AEK113" i="26"/>
  <c r="ALR112" i="26"/>
  <c r="ALQ112" i="26"/>
  <c r="ALO112" i="26"/>
  <c r="ALN112" i="26"/>
  <c r="ALM112" i="26"/>
  <c r="ALL112" i="26"/>
  <c r="ALK112" i="26"/>
  <c r="ALJ112" i="26"/>
  <c r="ALH112" i="26"/>
  <c r="ALG112" i="26"/>
  <c r="ALF112" i="26"/>
  <c r="ALE112" i="26"/>
  <c r="ALC112" i="26"/>
  <c r="ALB112" i="26"/>
  <c r="AKZ112" i="26"/>
  <c r="AKY112" i="26"/>
  <c r="AKX112" i="26"/>
  <c r="AKW112" i="26"/>
  <c r="AKV112" i="26"/>
  <c r="AKU112" i="26"/>
  <c r="AKS112" i="26"/>
  <c r="AKR112" i="26"/>
  <c r="AKQ112" i="26"/>
  <c r="AKP112" i="26"/>
  <c r="AKN112" i="26"/>
  <c r="AKM112" i="26"/>
  <c r="AKK112" i="26"/>
  <c r="AKJ112" i="26"/>
  <c r="AKI112" i="26"/>
  <c r="AKH112" i="26"/>
  <c r="AKG112" i="26"/>
  <c r="AKF112" i="26"/>
  <c r="AKD112" i="26"/>
  <c r="AKC112" i="26"/>
  <c r="AKB112" i="26"/>
  <c r="AKA112" i="26"/>
  <c r="AJY112" i="26"/>
  <c r="AJX112" i="26"/>
  <c r="AJV112" i="26"/>
  <c r="AJU112" i="26"/>
  <c r="AJT112" i="26"/>
  <c r="AJS112" i="26"/>
  <c r="AJR112" i="26"/>
  <c r="AJQ112" i="26"/>
  <c r="AJO112" i="26"/>
  <c r="AJN112" i="26"/>
  <c r="AJM112" i="26"/>
  <c r="AJL112" i="26"/>
  <c r="AJJ112" i="26"/>
  <c r="AJI112" i="26"/>
  <c r="AJG112" i="26"/>
  <c r="AJF112" i="26"/>
  <c r="AJE112" i="26"/>
  <c r="AJD112" i="26"/>
  <c r="AJC112" i="26"/>
  <c r="AJB112" i="26"/>
  <c r="AIZ112" i="26"/>
  <c r="AIY112" i="26"/>
  <c r="AIX112" i="26"/>
  <c r="AIW112" i="26"/>
  <c r="AIU112" i="26"/>
  <c r="AIT112" i="26"/>
  <c r="AIR112" i="26"/>
  <c r="AIQ112" i="26"/>
  <c r="AIP112" i="26"/>
  <c r="AIO112" i="26"/>
  <c r="AIN112" i="26"/>
  <c r="AIM112" i="26"/>
  <c r="AIK112" i="26"/>
  <c r="AIJ112" i="26"/>
  <c r="AII112" i="26"/>
  <c r="AIH112" i="26"/>
  <c r="AIF112" i="26"/>
  <c r="AIE112" i="26"/>
  <c r="AIC112" i="26"/>
  <c r="AIB112" i="26"/>
  <c r="AIA112" i="26"/>
  <c r="AHZ112" i="26"/>
  <c r="AHY112" i="26"/>
  <c r="AHX112" i="26"/>
  <c r="AHV112" i="26"/>
  <c r="AHU112" i="26"/>
  <c r="AHT112" i="26"/>
  <c r="AHS112" i="26"/>
  <c r="AHQ112" i="26"/>
  <c r="AHP112" i="26"/>
  <c r="AHN112" i="26"/>
  <c r="AHM112" i="26"/>
  <c r="AHL112" i="26"/>
  <c r="AHK112" i="26"/>
  <c r="AHJ112" i="26"/>
  <c r="AHI112" i="26"/>
  <c r="AHG112" i="26"/>
  <c r="AHF112" i="26"/>
  <c r="AHE112" i="26"/>
  <c r="AHD112" i="26"/>
  <c r="AHB112" i="26"/>
  <c r="AHA112" i="26"/>
  <c r="AGY112" i="26"/>
  <c r="AGX112" i="26"/>
  <c r="AGW112" i="26"/>
  <c r="AGV112" i="26"/>
  <c r="AGU112" i="26"/>
  <c r="AGT112" i="26"/>
  <c r="AGR112" i="26"/>
  <c r="AGQ112" i="26"/>
  <c r="AGP112" i="26"/>
  <c r="AGO112" i="26"/>
  <c r="AGM112" i="26"/>
  <c r="AGL112" i="26"/>
  <c r="AGJ112" i="26"/>
  <c r="AGI112" i="26"/>
  <c r="AGH112" i="26"/>
  <c r="AGG112" i="26"/>
  <c r="AGF112" i="26"/>
  <c r="AGE112" i="26"/>
  <c r="AGC112" i="26"/>
  <c r="AGB112" i="26"/>
  <c r="AGA112" i="26"/>
  <c r="AFZ112" i="26"/>
  <c r="AFX112" i="26"/>
  <c r="AFW112" i="26"/>
  <c r="AFU112" i="26"/>
  <c r="AFT112" i="26"/>
  <c r="AFS112" i="26"/>
  <c r="AFR112" i="26"/>
  <c r="AFQ112" i="26"/>
  <c r="AFP112" i="26"/>
  <c r="AFN112" i="26"/>
  <c r="AFM112" i="26"/>
  <c r="AFL112" i="26"/>
  <c r="AFK112" i="26"/>
  <c r="AFI112" i="26"/>
  <c r="AFH112" i="26"/>
  <c r="AFF112" i="26"/>
  <c r="AFE112" i="26"/>
  <c r="AFD112" i="26"/>
  <c r="AFC112" i="26"/>
  <c r="AFB112" i="26"/>
  <c r="AFA112" i="26"/>
  <c r="AEY112" i="26"/>
  <c r="AEX112" i="26"/>
  <c r="AEW112" i="26"/>
  <c r="AEV112" i="26"/>
  <c r="AET112" i="26"/>
  <c r="AES112" i="26"/>
  <c r="AEQ112" i="26"/>
  <c r="AEP112" i="26"/>
  <c r="AEO112" i="26"/>
  <c r="AEN112" i="26"/>
  <c r="AEM112" i="26"/>
  <c r="AEL112" i="26"/>
  <c r="AEJ112" i="26"/>
  <c r="AEI112" i="26"/>
  <c r="AEH112" i="26"/>
  <c r="AEG112" i="26"/>
  <c r="ALP111" i="26"/>
  <c r="ALI111" i="26"/>
  <c r="ALA111" i="26"/>
  <c r="AKT111" i="26"/>
  <c r="AKL111" i="26"/>
  <c r="AKE111" i="26"/>
  <c r="AJW111" i="26"/>
  <c r="AJP111" i="26"/>
  <c r="AJH111" i="26"/>
  <c r="AJA111" i="26"/>
  <c r="AIS111" i="26"/>
  <c r="AIL111" i="26"/>
  <c r="AID111" i="26"/>
  <c r="AHW111" i="26"/>
  <c r="AHO111" i="26"/>
  <c r="AHH111" i="26"/>
  <c r="AGZ111" i="26"/>
  <c r="AGS111" i="26"/>
  <c r="AGK111" i="26"/>
  <c r="AGD111" i="26"/>
  <c r="AFV111" i="26"/>
  <c r="AFO111" i="26"/>
  <c r="AFG111" i="26"/>
  <c r="AEZ111" i="26"/>
  <c r="AER111" i="26"/>
  <c r="AEK111" i="26"/>
  <c r="ALP110" i="26"/>
  <c r="ALI110" i="26"/>
  <c r="ALA110" i="26"/>
  <c r="AKT110" i="26"/>
  <c r="AKL110" i="26"/>
  <c r="AKE110" i="26"/>
  <c r="AJW110" i="26"/>
  <c r="AJP110" i="26"/>
  <c r="AJH110" i="26"/>
  <c r="AJA110" i="26"/>
  <c r="AIS110" i="26"/>
  <c r="AIL110" i="26"/>
  <c r="AID110" i="26"/>
  <c r="AHW110" i="26"/>
  <c r="AHO110" i="26"/>
  <c r="AHH110" i="26"/>
  <c r="AGZ110" i="26"/>
  <c r="AGS110" i="26"/>
  <c r="AGK110" i="26"/>
  <c r="AGD110" i="26"/>
  <c r="AFV110" i="26"/>
  <c r="AFO110" i="26"/>
  <c r="AFG110" i="26"/>
  <c r="AEZ110" i="26"/>
  <c r="AER110" i="26"/>
  <c r="AEK110" i="26"/>
  <c r="ALP109" i="26"/>
  <c r="ALI109" i="26"/>
  <c r="ALA109" i="26"/>
  <c r="AKT109" i="26"/>
  <c r="AKL109" i="26"/>
  <c r="AKE109" i="26"/>
  <c r="AJW109" i="26"/>
  <c r="AJP109" i="26"/>
  <c r="AJH109" i="26"/>
  <c r="AJA109" i="26"/>
  <c r="AIS109" i="26"/>
  <c r="AIL109" i="26"/>
  <c r="AID109" i="26"/>
  <c r="AHW109" i="26"/>
  <c r="AHO109" i="26"/>
  <c r="AHH109" i="26"/>
  <c r="AGZ109" i="26"/>
  <c r="AGS109" i="26"/>
  <c r="AGK109" i="26"/>
  <c r="AGD109" i="26"/>
  <c r="AFV109" i="26"/>
  <c r="AFO109" i="26"/>
  <c r="AFG109" i="26"/>
  <c r="AEZ109" i="26"/>
  <c r="AER109" i="26"/>
  <c r="AEK109" i="26"/>
  <c r="ALP108" i="26"/>
  <c r="ALI108" i="26"/>
  <c r="ALA108" i="26"/>
  <c r="AKT108" i="26"/>
  <c r="AKL108" i="26"/>
  <c r="AKE108" i="26"/>
  <c r="AJW108" i="26"/>
  <c r="AJP108" i="26"/>
  <c r="AJH108" i="26"/>
  <c r="AJA108" i="26"/>
  <c r="AIS108" i="26"/>
  <c r="AIL108" i="26"/>
  <c r="AID108" i="26"/>
  <c r="AHW108" i="26"/>
  <c r="AHO108" i="26"/>
  <c r="AHH108" i="26"/>
  <c r="AGZ108" i="26"/>
  <c r="AGS108" i="26"/>
  <c r="AGK108" i="26"/>
  <c r="AGD108" i="26"/>
  <c r="AFV108" i="26"/>
  <c r="AFO108" i="26"/>
  <c r="AFG108" i="26"/>
  <c r="AEZ108" i="26"/>
  <c r="AER108" i="26"/>
  <c r="AEK108" i="26"/>
  <c r="ALP106" i="26"/>
  <c r="ALI106" i="26"/>
  <c r="ALA106" i="26"/>
  <c r="AKT106" i="26"/>
  <c r="AKL106" i="26"/>
  <c r="AKE106" i="26"/>
  <c r="AJW106" i="26"/>
  <c r="AJP106" i="26"/>
  <c r="AJH106" i="26"/>
  <c r="AJA106" i="26"/>
  <c r="AIS106" i="26"/>
  <c r="AIL106" i="26"/>
  <c r="AID106" i="26"/>
  <c r="AHW106" i="26"/>
  <c r="AHO106" i="26"/>
  <c r="AHH106" i="26"/>
  <c r="AGZ106" i="26"/>
  <c r="AGS106" i="26"/>
  <c r="AGK106" i="26"/>
  <c r="AGD106" i="26"/>
  <c r="AFV106" i="26"/>
  <c r="AFO106" i="26"/>
  <c r="AFG106" i="26"/>
  <c r="AEZ106" i="26"/>
  <c r="AER106" i="26"/>
  <c r="AEK106" i="26"/>
  <c r="ALP105" i="26"/>
  <c r="ALI105" i="26"/>
  <c r="ALA105" i="26"/>
  <c r="AKT105" i="26"/>
  <c r="AKL105" i="26"/>
  <c r="AKE105" i="26"/>
  <c r="AJW105" i="26"/>
  <c r="AJP105" i="26"/>
  <c r="AJH105" i="26"/>
  <c r="AJA105" i="26"/>
  <c r="AIS105" i="26"/>
  <c r="AIL105" i="26"/>
  <c r="AID105" i="26"/>
  <c r="AHW105" i="26"/>
  <c r="AHO105" i="26"/>
  <c r="AHH105" i="26"/>
  <c r="AGZ105" i="26"/>
  <c r="AGS105" i="26"/>
  <c r="AGK105" i="26"/>
  <c r="AGD105" i="26"/>
  <c r="AFV105" i="26"/>
  <c r="AFO105" i="26"/>
  <c r="AFG105" i="26"/>
  <c r="AEZ105" i="26"/>
  <c r="AER105" i="26"/>
  <c r="AEK105" i="26"/>
  <c r="ALP104" i="26"/>
  <c r="ALI104" i="26"/>
  <c r="ALA104" i="26"/>
  <c r="AKT104" i="26"/>
  <c r="AKL104" i="26"/>
  <c r="AKE104" i="26"/>
  <c r="AJW104" i="26"/>
  <c r="AJP104" i="26"/>
  <c r="AJH104" i="26"/>
  <c r="AJA104" i="26"/>
  <c r="AIS104" i="26"/>
  <c r="AIL104" i="26"/>
  <c r="AID104" i="26"/>
  <c r="AHW104" i="26"/>
  <c r="AHO104" i="26"/>
  <c r="AHH104" i="26"/>
  <c r="AGZ104" i="26"/>
  <c r="AGS104" i="26"/>
  <c r="AGK104" i="26"/>
  <c r="AGD104" i="26"/>
  <c r="AFV104" i="26"/>
  <c r="AFO104" i="26"/>
  <c r="AFG104" i="26"/>
  <c r="AEZ104" i="26"/>
  <c r="AER104" i="26"/>
  <c r="AEK104" i="26"/>
  <c r="ALR103" i="26"/>
  <c r="ALQ103" i="26"/>
  <c r="ALO103" i="26"/>
  <c r="ALN103" i="26"/>
  <c r="ALM103" i="26"/>
  <c r="ALL103" i="26"/>
  <c r="ALK103" i="26"/>
  <c r="ALJ103" i="26"/>
  <c r="ALH103" i="26"/>
  <c r="ALG103" i="26"/>
  <c r="ALF103" i="26"/>
  <c r="ALE103" i="26"/>
  <c r="ALC103" i="26"/>
  <c r="ALB103" i="26"/>
  <c r="AKZ103" i="26"/>
  <c r="AKY103" i="26"/>
  <c r="AKX103" i="26"/>
  <c r="AKW103" i="26"/>
  <c r="AKV103" i="26"/>
  <c r="AKU103" i="26"/>
  <c r="AKS103" i="26"/>
  <c r="AKR103" i="26"/>
  <c r="AKQ103" i="26"/>
  <c r="AKP103" i="26"/>
  <c r="AKN103" i="26"/>
  <c r="AKM103" i="26"/>
  <c r="AKK103" i="26"/>
  <c r="AKJ103" i="26"/>
  <c r="AKI103" i="26"/>
  <c r="AKH103" i="26"/>
  <c r="AKG103" i="26"/>
  <c r="AKF103" i="26"/>
  <c r="AKD103" i="26"/>
  <c r="AKC103" i="26"/>
  <c r="AKB103" i="26"/>
  <c r="AKA103" i="26"/>
  <c r="AJY103" i="26"/>
  <c r="AJX103" i="26"/>
  <c r="AJV103" i="26"/>
  <c r="AJU103" i="26"/>
  <c r="AJT103" i="26"/>
  <c r="AJS103" i="26"/>
  <c r="AJR103" i="26"/>
  <c r="AJQ103" i="26"/>
  <c r="AJO103" i="26"/>
  <c r="AJN103" i="26"/>
  <c r="AJM103" i="26"/>
  <c r="AJL103" i="26"/>
  <c r="AJJ103" i="26"/>
  <c r="AJI103" i="26"/>
  <c r="AJG103" i="26"/>
  <c r="AJF103" i="26"/>
  <c r="AJE103" i="26"/>
  <c r="AJD103" i="26"/>
  <c r="AJC103" i="26"/>
  <c r="AJB103" i="26"/>
  <c r="AIZ103" i="26"/>
  <c r="AIY103" i="26"/>
  <c r="AIX103" i="26"/>
  <c r="AIW103" i="26"/>
  <c r="AIU103" i="26"/>
  <c r="AIT103" i="26"/>
  <c r="AIR103" i="26"/>
  <c r="AIQ103" i="26"/>
  <c r="AIP103" i="26"/>
  <c r="AIO103" i="26"/>
  <c r="AIN103" i="26"/>
  <c r="AIM103" i="26"/>
  <c r="AIK103" i="26"/>
  <c r="AIJ103" i="26"/>
  <c r="AII103" i="26"/>
  <c r="AIH103" i="26"/>
  <c r="AIF103" i="26"/>
  <c r="AIE103" i="26"/>
  <c r="AIC103" i="26"/>
  <c r="AIB103" i="26"/>
  <c r="AIA103" i="26"/>
  <c r="AHZ103" i="26"/>
  <c r="AHY103" i="26"/>
  <c r="AHX103" i="26"/>
  <c r="AHV103" i="26"/>
  <c r="AHU103" i="26"/>
  <c r="AHT103" i="26"/>
  <c r="AHS103" i="26"/>
  <c r="AHQ103" i="26"/>
  <c r="AHP103" i="26"/>
  <c r="AHN103" i="26"/>
  <c r="AHM103" i="26"/>
  <c r="AHL103" i="26"/>
  <c r="AHK103" i="26"/>
  <c r="AHJ103" i="26"/>
  <c r="AHI103" i="26"/>
  <c r="AHG103" i="26"/>
  <c r="AHF103" i="26"/>
  <c r="AHE103" i="26"/>
  <c r="AHD103" i="26"/>
  <c r="AHB103" i="26"/>
  <c r="AHA103" i="26"/>
  <c r="AGY103" i="26"/>
  <c r="AGX103" i="26"/>
  <c r="AGW103" i="26"/>
  <c r="AGV103" i="26"/>
  <c r="AGU103" i="26"/>
  <c r="AGT103" i="26"/>
  <c r="AGR103" i="26"/>
  <c r="AGQ103" i="26"/>
  <c r="AGP103" i="26"/>
  <c r="AGO103" i="26"/>
  <c r="AGM103" i="26"/>
  <c r="AGL103" i="26"/>
  <c r="AGJ103" i="26"/>
  <c r="AGI103" i="26"/>
  <c r="AGH103" i="26"/>
  <c r="AGG103" i="26"/>
  <c r="AGF103" i="26"/>
  <c r="AGE103" i="26"/>
  <c r="AGC103" i="26"/>
  <c r="AGB103" i="26"/>
  <c r="AGA103" i="26"/>
  <c r="AFZ103" i="26"/>
  <c r="AFX103" i="26"/>
  <c r="AFW103" i="26"/>
  <c r="AFU103" i="26"/>
  <c r="AFT103" i="26"/>
  <c r="AFS103" i="26"/>
  <c r="AFR103" i="26"/>
  <c r="AFQ103" i="26"/>
  <c r="AFP103" i="26"/>
  <c r="AFN103" i="26"/>
  <c r="AFM103" i="26"/>
  <c r="AFL103" i="26"/>
  <c r="AFK103" i="26"/>
  <c r="AFI103" i="26"/>
  <c r="AFH103" i="26"/>
  <c r="AFF103" i="26"/>
  <c r="AFE103" i="26"/>
  <c r="AFD103" i="26"/>
  <c r="AFC103" i="26"/>
  <c r="AFB103" i="26"/>
  <c r="AFA103" i="26"/>
  <c r="AEY103" i="26"/>
  <c r="AEX103" i="26"/>
  <c r="AEW103" i="26"/>
  <c r="AEV103" i="26"/>
  <c r="AET103" i="26"/>
  <c r="AES103" i="26"/>
  <c r="AEQ103" i="26"/>
  <c r="AEP103" i="26"/>
  <c r="AEO103" i="26"/>
  <c r="AEN103" i="26"/>
  <c r="AEM103" i="26"/>
  <c r="AEL103" i="26"/>
  <c r="AEJ103" i="26"/>
  <c r="AEI103" i="26"/>
  <c r="AEH103" i="26"/>
  <c r="AEG103" i="26"/>
  <c r="ALP99" i="26"/>
  <c r="ALI99" i="26"/>
  <c r="ALA99" i="26"/>
  <c r="AKT99" i="26"/>
  <c r="AKL99" i="26"/>
  <c r="AKE99" i="26"/>
  <c r="AJW99" i="26"/>
  <c r="AJP99" i="26"/>
  <c r="AJH99" i="26"/>
  <c r="AJA99" i="26"/>
  <c r="AIS99" i="26"/>
  <c r="AIL99" i="26"/>
  <c r="AID99" i="26"/>
  <c r="AHW99" i="26"/>
  <c r="AHO99" i="26"/>
  <c r="AHH99" i="26"/>
  <c r="AGZ99" i="26"/>
  <c r="AGS99" i="26"/>
  <c r="AGK99" i="26"/>
  <c r="AGD99" i="26"/>
  <c r="AFV99" i="26"/>
  <c r="AFO99" i="26"/>
  <c r="AFG99" i="26"/>
  <c r="AEZ99" i="26"/>
  <c r="AER99" i="26"/>
  <c r="AEK99" i="26"/>
  <c r="ALP98" i="26"/>
  <c r="ALI98" i="26"/>
  <c r="ALA98" i="26"/>
  <c r="AKT98" i="26"/>
  <c r="AKL98" i="26"/>
  <c r="AKE98" i="26"/>
  <c r="AJW98" i="26"/>
  <c r="AJP98" i="26"/>
  <c r="AJH98" i="26"/>
  <c r="AJA98" i="26"/>
  <c r="AIS98" i="26"/>
  <c r="AIL98" i="26"/>
  <c r="AID98" i="26"/>
  <c r="AHW98" i="26"/>
  <c r="AHO98" i="26"/>
  <c r="AHH98" i="26"/>
  <c r="AGZ98" i="26"/>
  <c r="AGS98" i="26"/>
  <c r="AGK98" i="26"/>
  <c r="AGD98" i="26"/>
  <c r="AFV98" i="26"/>
  <c r="AFO98" i="26"/>
  <c r="AFG98" i="26"/>
  <c r="AEZ98" i="26"/>
  <c r="AER98" i="26"/>
  <c r="AEK98" i="26"/>
  <c r="ALP97" i="26"/>
  <c r="ALI97" i="26"/>
  <c r="ALA97" i="26"/>
  <c r="AKT97" i="26"/>
  <c r="AKL97" i="26"/>
  <c r="AKE97" i="26"/>
  <c r="AJW97" i="26"/>
  <c r="AJP97" i="26"/>
  <c r="AJH97" i="26"/>
  <c r="AJA97" i="26"/>
  <c r="AIS97" i="26"/>
  <c r="AIL97" i="26"/>
  <c r="AID97" i="26"/>
  <c r="AHW97" i="26"/>
  <c r="AHO97" i="26"/>
  <c r="AHH97" i="26"/>
  <c r="AGZ97" i="26"/>
  <c r="AGS97" i="26"/>
  <c r="AGK97" i="26"/>
  <c r="AGD97" i="26"/>
  <c r="AFV97" i="26"/>
  <c r="AFO97" i="26"/>
  <c r="AFG97" i="26"/>
  <c r="AEZ97" i="26"/>
  <c r="AER97" i="26"/>
  <c r="AEK97" i="26"/>
  <c r="ALP96" i="26"/>
  <c r="ALI96" i="26"/>
  <c r="ALA96" i="26"/>
  <c r="AKT96" i="26"/>
  <c r="AKL96" i="26"/>
  <c r="AKE96" i="26"/>
  <c r="AJW96" i="26"/>
  <c r="AJP96" i="26"/>
  <c r="AJH96" i="26"/>
  <c r="AJA96" i="26"/>
  <c r="AIS96" i="26"/>
  <c r="AIL96" i="26"/>
  <c r="AID96" i="26"/>
  <c r="AHW96" i="26"/>
  <c r="AHO96" i="26"/>
  <c r="AHH96" i="26"/>
  <c r="AGZ96" i="26"/>
  <c r="AGS96" i="26"/>
  <c r="AGK96" i="26"/>
  <c r="AGD96" i="26"/>
  <c r="AFV96" i="26"/>
  <c r="AFO96" i="26"/>
  <c r="AFG96" i="26"/>
  <c r="AEZ96" i="26"/>
  <c r="AER96" i="26"/>
  <c r="AEK96" i="26"/>
  <c r="ALP95" i="26"/>
  <c r="ALI95" i="26"/>
  <c r="ALA95" i="26"/>
  <c r="AKT95" i="26"/>
  <c r="AKL95" i="26"/>
  <c r="AKE95" i="26"/>
  <c r="AJW95" i="26"/>
  <c r="AJP95" i="26"/>
  <c r="AJH95" i="26"/>
  <c r="AJA95" i="26"/>
  <c r="AIS95" i="26"/>
  <c r="AIL95" i="26"/>
  <c r="AID95" i="26"/>
  <c r="AHW95" i="26"/>
  <c r="AHO95" i="26"/>
  <c r="AHH95" i="26"/>
  <c r="AGZ95" i="26"/>
  <c r="AGS95" i="26"/>
  <c r="AGK95" i="26"/>
  <c r="AGD95" i="26"/>
  <c r="AFV95" i="26"/>
  <c r="AFO95" i="26"/>
  <c r="AFG95" i="26"/>
  <c r="AEZ95" i="26"/>
  <c r="AER95" i="26"/>
  <c r="AEK95" i="26"/>
  <c r="ALP94" i="26"/>
  <c r="ALI94" i="26"/>
  <c r="ALA94" i="26"/>
  <c r="AKT94" i="26"/>
  <c r="AKL94" i="26"/>
  <c r="AKE94" i="26"/>
  <c r="AJW94" i="26"/>
  <c r="AJP94" i="26"/>
  <c r="AJH94" i="26"/>
  <c r="AJA94" i="26"/>
  <c r="AIS94" i="26"/>
  <c r="AIL94" i="26"/>
  <c r="AID94" i="26"/>
  <c r="AHW94" i="26"/>
  <c r="AHO94" i="26"/>
  <c r="AHH94" i="26"/>
  <c r="AGZ94" i="26"/>
  <c r="AGS94" i="26"/>
  <c r="AGK94" i="26"/>
  <c r="AGD94" i="26"/>
  <c r="AFV94" i="26"/>
  <c r="AFO94" i="26"/>
  <c r="AFG94" i="26"/>
  <c r="AEZ94" i="26"/>
  <c r="AER94" i="26"/>
  <c r="AEK94" i="26"/>
  <c r="ALR93" i="26"/>
  <c r="ALQ93" i="26"/>
  <c r="ALO93" i="26"/>
  <c r="ALN93" i="26"/>
  <c r="ALM93" i="26"/>
  <c r="ALL93" i="26"/>
  <c r="ALK93" i="26"/>
  <c r="ALJ93" i="26"/>
  <c r="ALH93" i="26"/>
  <c r="ALG93" i="26"/>
  <c r="ALF93" i="26"/>
  <c r="ALE93" i="26"/>
  <c r="ALC93" i="26"/>
  <c r="ALB93" i="26"/>
  <c r="AKZ93" i="26"/>
  <c r="AKY93" i="26"/>
  <c r="AKX93" i="26"/>
  <c r="AKW93" i="26"/>
  <c r="AKV93" i="26"/>
  <c r="AKU93" i="26"/>
  <c r="AKS93" i="26"/>
  <c r="AKR93" i="26"/>
  <c r="AKQ93" i="26"/>
  <c r="AKP93" i="26"/>
  <c r="AKN93" i="26"/>
  <c r="AKM93" i="26"/>
  <c r="AKK93" i="26"/>
  <c r="AKJ93" i="26"/>
  <c r="AKI93" i="26"/>
  <c r="AKH93" i="26"/>
  <c r="AKG93" i="26"/>
  <c r="AKF93" i="26"/>
  <c r="AKD93" i="26"/>
  <c r="AKC93" i="26"/>
  <c r="AKB93" i="26"/>
  <c r="AKA93" i="26"/>
  <c r="AJY93" i="26"/>
  <c r="AJX93" i="26"/>
  <c r="AJV93" i="26"/>
  <c r="AJU93" i="26"/>
  <c r="AJT93" i="26"/>
  <c r="AJS93" i="26"/>
  <c r="AJR93" i="26"/>
  <c r="AJQ93" i="26"/>
  <c r="AJO93" i="26"/>
  <c r="AJN93" i="26"/>
  <c r="AJM93" i="26"/>
  <c r="AJL93" i="26"/>
  <c r="AJJ93" i="26"/>
  <c r="AJI93" i="26"/>
  <c r="AJG93" i="26"/>
  <c r="AJF93" i="26"/>
  <c r="AJE93" i="26"/>
  <c r="AJD93" i="26"/>
  <c r="AJC93" i="26"/>
  <c r="AJB93" i="26"/>
  <c r="AIZ93" i="26"/>
  <c r="AIY93" i="26"/>
  <c r="AIX93" i="26"/>
  <c r="AIW93" i="26"/>
  <c r="AIU93" i="26"/>
  <c r="AIT93" i="26"/>
  <c r="AIR93" i="26"/>
  <c r="AIQ93" i="26"/>
  <c r="AIP93" i="26"/>
  <c r="AIO93" i="26"/>
  <c r="AIN93" i="26"/>
  <c r="AIM93" i="26"/>
  <c r="AIK93" i="26"/>
  <c r="AIJ93" i="26"/>
  <c r="AII93" i="26"/>
  <c r="AIH93" i="26"/>
  <c r="AIF93" i="26"/>
  <c r="AIE93" i="26"/>
  <c r="AIC93" i="26"/>
  <c r="AIB93" i="26"/>
  <c r="AIA93" i="26"/>
  <c r="AHZ93" i="26"/>
  <c r="AHY93" i="26"/>
  <c r="AHX93" i="26"/>
  <c r="AHV93" i="26"/>
  <c r="AHU93" i="26"/>
  <c r="AHT93" i="26"/>
  <c r="AHS93" i="26"/>
  <c r="AHQ93" i="26"/>
  <c r="AHP93" i="26"/>
  <c r="AHN93" i="26"/>
  <c r="AHM93" i="26"/>
  <c r="AHL93" i="26"/>
  <c r="AHK93" i="26"/>
  <c r="AHJ93" i="26"/>
  <c r="AHI93" i="26"/>
  <c r="AHG93" i="26"/>
  <c r="AHF93" i="26"/>
  <c r="AHE93" i="26"/>
  <c r="AHD93" i="26"/>
  <c r="AHB93" i="26"/>
  <c r="AHA93" i="26"/>
  <c r="AGY93" i="26"/>
  <c r="AGX93" i="26"/>
  <c r="AGW93" i="26"/>
  <c r="AGV93" i="26"/>
  <c r="AGU93" i="26"/>
  <c r="AGT93" i="26"/>
  <c r="AGR93" i="26"/>
  <c r="AGQ93" i="26"/>
  <c r="AGP93" i="26"/>
  <c r="AGO93" i="26"/>
  <c r="AGM93" i="26"/>
  <c r="AGL93" i="26"/>
  <c r="AGJ93" i="26"/>
  <c r="AGI93" i="26"/>
  <c r="AGH93" i="26"/>
  <c r="AGG93" i="26"/>
  <c r="AGF93" i="26"/>
  <c r="AGE93" i="26"/>
  <c r="AGC93" i="26"/>
  <c r="AGB93" i="26"/>
  <c r="AGA93" i="26"/>
  <c r="AFZ93" i="26"/>
  <c r="AFX93" i="26"/>
  <c r="AFW93" i="26"/>
  <c r="AFU93" i="26"/>
  <c r="AFT93" i="26"/>
  <c r="AFS93" i="26"/>
  <c r="AFR93" i="26"/>
  <c r="AFQ93" i="26"/>
  <c r="AFP93" i="26"/>
  <c r="AFN93" i="26"/>
  <c r="AFM93" i="26"/>
  <c r="AFL93" i="26"/>
  <c r="AFK93" i="26"/>
  <c r="AFI93" i="26"/>
  <c r="AFH93" i="26"/>
  <c r="AFF93" i="26"/>
  <c r="AFE93" i="26"/>
  <c r="AFD93" i="26"/>
  <c r="AFC93" i="26"/>
  <c r="AFB93" i="26"/>
  <c r="AFA93" i="26"/>
  <c r="AEY93" i="26"/>
  <c r="AEX93" i="26"/>
  <c r="AEW93" i="26"/>
  <c r="AEV93" i="26"/>
  <c r="AET93" i="26"/>
  <c r="AES93" i="26"/>
  <c r="AEQ93" i="26"/>
  <c r="AEP93" i="26"/>
  <c r="AEO93" i="26"/>
  <c r="AEN93" i="26"/>
  <c r="AEM93" i="26"/>
  <c r="AEL93" i="26"/>
  <c r="AEJ93" i="26"/>
  <c r="AEI93" i="26"/>
  <c r="AEH93" i="26"/>
  <c r="AEG93" i="26"/>
  <c r="ALP92" i="26"/>
  <c r="ALI92" i="26"/>
  <c r="ALA92" i="26"/>
  <c r="AKT92" i="26"/>
  <c r="AKL92" i="26"/>
  <c r="AKE92" i="26"/>
  <c r="AJW92" i="26"/>
  <c r="AJP92" i="26"/>
  <c r="AJH92" i="26"/>
  <c r="AJA92" i="26"/>
  <c r="AIS92" i="26"/>
  <c r="AIL92" i="26"/>
  <c r="AID92" i="26"/>
  <c r="AHW92" i="26"/>
  <c r="AHO92" i="26"/>
  <c r="AHH92" i="26"/>
  <c r="AGZ92" i="26"/>
  <c r="AGS92" i="26"/>
  <c r="AGK92" i="26"/>
  <c r="AGD92" i="26"/>
  <c r="AFV92" i="26"/>
  <c r="AFO92" i="26"/>
  <c r="AFG92" i="26"/>
  <c r="AEZ92" i="26"/>
  <c r="AER92" i="26"/>
  <c r="AEK92" i="26"/>
  <c r="ALP91" i="26"/>
  <c r="ALI91" i="26"/>
  <c r="ALA91" i="26"/>
  <c r="AKT91" i="26"/>
  <c r="AKL91" i="26"/>
  <c r="AKE91" i="26"/>
  <c r="AJW91" i="26"/>
  <c r="AJP91" i="26"/>
  <c r="AJH91" i="26"/>
  <c r="AJA91" i="26"/>
  <c r="AIS91" i="26"/>
  <c r="AIL91" i="26"/>
  <c r="AID91" i="26"/>
  <c r="AHW91" i="26"/>
  <c r="AHO91" i="26"/>
  <c r="AHH91" i="26"/>
  <c r="AGZ91" i="26"/>
  <c r="AGS91" i="26"/>
  <c r="AGK91" i="26"/>
  <c r="AGD91" i="26"/>
  <c r="AFV91" i="26"/>
  <c r="AFO91" i="26"/>
  <c r="AFG91" i="26"/>
  <c r="AEZ91" i="26"/>
  <c r="AER91" i="26"/>
  <c r="AEK91" i="26"/>
  <c r="ALP90" i="26"/>
  <c r="ALI90" i="26"/>
  <c r="ALA90" i="26"/>
  <c r="AKT90" i="26"/>
  <c r="AKL90" i="26"/>
  <c r="AKE90" i="26"/>
  <c r="AJW90" i="26"/>
  <c r="AJP90" i="26"/>
  <c r="AJH90" i="26"/>
  <c r="AJA90" i="26"/>
  <c r="AIS90" i="26"/>
  <c r="AIL90" i="26"/>
  <c r="AID90" i="26"/>
  <c r="AHW90" i="26"/>
  <c r="AHO90" i="26"/>
  <c r="AHH90" i="26"/>
  <c r="AGZ90" i="26"/>
  <c r="AGS90" i="26"/>
  <c r="AGK90" i="26"/>
  <c r="AGD90" i="26"/>
  <c r="AFV90" i="26"/>
  <c r="AFO90" i="26"/>
  <c r="AFG90" i="26"/>
  <c r="AEZ90" i="26"/>
  <c r="AER90" i="26"/>
  <c r="AEK90" i="26"/>
  <c r="ALP89" i="26"/>
  <c r="ALI89" i="26"/>
  <c r="ALA89" i="26"/>
  <c r="AKT89" i="26"/>
  <c r="AKL89" i="26"/>
  <c r="AKE89" i="26"/>
  <c r="AJW89" i="26"/>
  <c r="AJP89" i="26"/>
  <c r="AJH89" i="26"/>
  <c r="AJA89" i="26"/>
  <c r="AIS89" i="26"/>
  <c r="AIL89" i="26"/>
  <c r="AID89" i="26"/>
  <c r="AHW89" i="26"/>
  <c r="AHO89" i="26"/>
  <c r="AHH89" i="26"/>
  <c r="AGZ89" i="26"/>
  <c r="AGS89" i="26"/>
  <c r="AGK89" i="26"/>
  <c r="AGD89" i="26"/>
  <c r="AFV89" i="26"/>
  <c r="AFO89" i="26"/>
  <c r="AFG89" i="26"/>
  <c r="AEZ89" i="26"/>
  <c r="AER89" i="26"/>
  <c r="AEK89" i="26"/>
  <c r="ALP87" i="26"/>
  <c r="ALI87" i="26"/>
  <c r="ALA87" i="26"/>
  <c r="AKT87" i="26"/>
  <c r="AKL87" i="26"/>
  <c r="AKE87" i="26"/>
  <c r="AJW87" i="26"/>
  <c r="AJP87" i="26"/>
  <c r="AJH87" i="26"/>
  <c r="AJA87" i="26"/>
  <c r="AIS87" i="26"/>
  <c r="AIL87" i="26"/>
  <c r="AID87" i="26"/>
  <c r="AHW87" i="26"/>
  <c r="AHO87" i="26"/>
  <c r="AHH87" i="26"/>
  <c r="AGZ87" i="26"/>
  <c r="AGS87" i="26"/>
  <c r="AGK87" i="26"/>
  <c r="AGD87" i="26"/>
  <c r="AFV87" i="26"/>
  <c r="AFO87" i="26"/>
  <c r="AFG87" i="26"/>
  <c r="AEZ87" i="26"/>
  <c r="AER87" i="26"/>
  <c r="AEK87" i="26"/>
  <c r="ALP86" i="26"/>
  <c r="ALI86" i="26"/>
  <c r="ALA86" i="26"/>
  <c r="AKT86" i="26"/>
  <c r="AKL86" i="26"/>
  <c r="AKE86" i="26"/>
  <c r="AJW86" i="26"/>
  <c r="AJP86" i="26"/>
  <c r="AJH86" i="26"/>
  <c r="AJA86" i="26"/>
  <c r="AIS86" i="26"/>
  <c r="AIL86" i="26"/>
  <c r="AID86" i="26"/>
  <c r="AHW86" i="26"/>
  <c r="AHO86" i="26"/>
  <c r="AHH86" i="26"/>
  <c r="AGZ86" i="26"/>
  <c r="AGS86" i="26"/>
  <c r="AGK86" i="26"/>
  <c r="AGD86" i="26"/>
  <c r="AFV86" i="26"/>
  <c r="AFO86" i="26"/>
  <c r="AFG86" i="26"/>
  <c r="AEZ86" i="26"/>
  <c r="AER86" i="26"/>
  <c r="AEK86" i="26"/>
  <c r="ALP85" i="26"/>
  <c r="ALI85" i="26"/>
  <c r="ALA85" i="26"/>
  <c r="AKT85" i="26"/>
  <c r="AKL85" i="26"/>
  <c r="AKE85" i="26"/>
  <c r="AJW85" i="26"/>
  <c r="AJP85" i="26"/>
  <c r="AJH85" i="26"/>
  <c r="AJA85" i="26"/>
  <c r="AIS85" i="26"/>
  <c r="AIL85" i="26"/>
  <c r="AID85" i="26"/>
  <c r="AHW85" i="26"/>
  <c r="AHO85" i="26"/>
  <c r="AHH85" i="26"/>
  <c r="AGZ85" i="26"/>
  <c r="AGS85" i="26"/>
  <c r="AGK85" i="26"/>
  <c r="AGD85" i="26"/>
  <c r="AFV85" i="26"/>
  <c r="AFO85" i="26"/>
  <c r="AFG85" i="26"/>
  <c r="AEZ85" i="26"/>
  <c r="AER85" i="26"/>
  <c r="AEK85" i="26"/>
  <c r="ALR84" i="26"/>
  <c r="ALQ84" i="26"/>
  <c r="ALO84" i="26"/>
  <c r="ALN84" i="26"/>
  <c r="ALM84" i="26"/>
  <c r="ALL84" i="26"/>
  <c r="ALK84" i="26"/>
  <c r="ALJ84" i="26"/>
  <c r="ALH84" i="26"/>
  <c r="ALG84" i="26"/>
  <c r="ALF84" i="26"/>
  <c r="ALE84" i="26"/>
  <c r="ALC84" i="26"/>
  <c r="ALB84" i="26"/>
  <c r="AKZ84" i="26"/>
  <c r="AKY84" i="26"/>
  <c r="AKX84" i="26"/>
  <c r="AKW84" i="26"/>
  <c r="AKV84" i="26"/>
  <c r="AKU84" i="26"/>
  <c r="AKS84" i="26"/>
  <c r="AKR84" i="26"/>
  <c r="AKQ84" i="26"/>
  <c r="AKP84" i="26"/>
  <c r="AKN84" i="26"/>
  <c r="AKM84" i="26"/>
  <c r="AKK84" i="26"/>
  <c r="AKJ84" i="26"/>
  <c r="AKI84" i="26"/>
  <c r="AKH84" i="26"/>
  <c r="AKG84" i="26"/>
  <c r="AKF84" i="26"/>
  <c r="AKD84" i="26"/>
  <c r="AKC84" i="26"/>
  <c r="AKB84" i="26"/>
  <c r="AKA84" i="26"/>
  <c r="AJY84" i="26"/>
  <c r="AJX84" i="26"/>
  <c r="AJV84" i="26"/>
  <c r="AJU84" i="26"/>
  <c r="AJT84" i="26"/>
  <c r="AJS84" i="26"/>
  <c r="AJR84" i="26"/>
  <c r="AJQ84" i="26"/>
  <c r="AJO84" i="26"/>
  <c r="AJN84" i="26"/>
  <c r="AJM84" i="26"/>
  <c r="AJL84" i="26"/>
  <c r="AJJ84" i="26"/>
  <c r="AJI84" i="26"/>
  <c r="AJG84" i="26"/>
  <c r="AJF84" i="26"/>
  <c r="AJE84" i="26"/>
  <c r="AJD84" i="26"/>
  <c r="AJC84" i="26"/>
  <c r="AJB84" i="26"/>
  <c r="AIZ84" i="26"/>
  <c r="AIY84" i="26"/>
  <c r="AIX84" i="26"/>
  <c r="AIW84" i="26"/>
  <c r="AIU84" i="26"/>
  <c r="AIT84" i="26"/>
  <c r="AIR84" i="26"/>
  <c r="AIQ84" i="26"/>
  <c r="AIP84" i="26"/>
  <c r="AIO84" i="26"/>
  <c r="AIN84" i="26"/>
  <c r="AIM84" i="26"/>
  <c r="AIK84" i="26"/>
  <c r="AIJ84" i="26"/>
  <c r="AII84" i="26"/>
  <c r="AIH84" i="26"/>
  <c r="AIF84" i="26"/>
  <c r="AIE84" i="26"/>
  <c r="AIC84" i="26"/>
  <c r="AIB84" i="26"/>
  <c r="AIA84" i="26"/>
  <c r="AHZ84" i="26"/>
  <c r="AHY84" i="26"/>
  <c r="AHX84" i="26"/>
  <c r="AHV84" i="26"/>
  <c r="AHU84" i="26"/>
  <c r="AHT84" i="26"/>
  <c r="AHS84" i="26"/>
  <c r="AHQ84" i="26"/>
  <c r="AHP84" i="26"/>
  <c r="AHN84" i="26"/>
  <c r="AHM84" i="26"/>
  <c r="AHL84" i="26"/>
  <c r="AHK84" i="26"/>
  <c r="AHJ84" i="26"/>
  <c r="AHI84" i="26"/>
  <c r="AHG84" i="26"/>
  <c r="AHF84" i="26"/>
  <c r="AHE84" i="26"/>
  <c r="AHD84" i="26"/>
  <c r="AHB84" i="26"/>
  <c r="AHA84" i="26"/>
  <c r="AGY84" i="26"/>
  <c r="AGX84" i="26"/>
  <c r="AGW84" i="26"/>
  <c r="AGV84" i="26"/>
  <c r="AGU84" i="26"/>
  <c r="AGT84" i="26"/>
  <c r="AGR84" i="26"/>
  <c r="AGQ84" i="26"/>
  <c r="AGP84" i="26"/>
  <c r="AGO84" i="26"/>
  <c r="AGM84" i="26"/>
  <c r="AGL84" i="26"/>
  <c r="AGJ84" i="26"/>
  <c r="AGI84" i="26"/>
  <c r="AGH84" i="26"/>
  <c r="AGG84" i="26"/>
  <c r="AGF84" i="26"/>
  <c r="AGE84" i="26"/>
  <c r="AGC84" i="26"/>
  <c r="AGB84" i="26"/>
  <c r="AGA84" i="26"/>
  <c r="AFZ84" i="26"/>
  <c r="AFX84" i="26"/>
  <c r="AFW84" i="26"/>
  <c r="AFU84" i="26"/>
  <c r="AFT84" i="26"/>
  <c r="AFS84" i="26"/>
  <c r="AFR84" i="26"/>
  <c r="AFQ84" i="26"/>
  <c r="AFP84" i="26"/>
  <c r="AFN84" i="26"/>
  <c r="AFM84" i="26"/>
  <c r="AFL84" i="26"/>
  <c r="AFK84" i="26"/>
  <c r="AFI84" i="26"/>
  <c r="AFH84" i="26"/>
  <c r="AFF84" i="26"/>
  <c r="AFE84" i="26"/>
  <c r="AFD84" i="26"/>
  <c r="AFC84" i="26"/>
  <c r="AFB84" i="26"/>
  <c r="AFA84" i="26"/>
  <c r="AEY84" i="26"/>
  <c r="AEX84" i="26"/>
  <c r="AEW84" i="26"/>
  <c r="AEV84" i="26"/>
  <c r="AET84" i="26"/>
  <c r="AES84" i="26"/>
  <c r="AEQ84" i="26"/>
  <c r="AEP84" i="26"/>
  <c r="AEO84" i="26"/>
  <c r="AEN84" i="26"/>
  <c r="AEM84" i="26"/>
  <c r="AEL84" i="26"/>
  <c r="AEJ84" i="26"/>
  <c r="AEI84" i="26"/>
  <c r="AEH84" i="26"/>
  <c r="AEG84" i="26"/>
  <c r="ALP80" i="26"/>
  <c r="ALI80" i="26"/>
  <c r="ALA80" i="26"/>
  <c r="AKT80" i="26"/>
  <c r="AKL80" i="26"/>
  <c r="AKE80" i="26"/>
  <c r="AJW80" i="26"/>
  <c r="AJP80" i="26"/>
  <c r="AJH80" i="26"/>
  <c r="AJA80" i="26"/>
  <c r="AIS80" i="26"/>
  <c r="AIL80" i="26"/>
  <c r="AID80" i="26"/>
  <c r="AHW80" i="26"/>
  <c r="AHO80" i="26"/>
  <c r="AHH80" i="26"/>
  <c r="AGZ80" i="26"/>
  <c r="AGS80" i="26"/>
  <c r="AGK80" i="26"/>
  <c r="AGD80" i="26"/>
  <c r="AFV80" i="26"/>
  <c r="AFO80" i="26"/>
  <c r="AFG80" i="26"/>
  <c r="AEZ80" i="26"/>
  <c r="AER80" i="26"/>
  <c r="AEK80" i="26"/>
  <c r="ALP79" i="26"/>
  <c r="ALI79" i="26"/>
  <c r="ALA79" i="26"/>
  <c r="AKT79" i="26"/>
  <c r="AKL79" i="26"/>
  <c r="AKE79" i="26"/>
  <c r="AJW79" i="26"/>
  <c r="AJP79" i="26"/>
  <c r="AJH79" i="26"/>
  <c r="AJA79" i="26"/>
  <c r="AIS79" i="26"/>
  <c r="AIL79" i="26"/>
  <c r="AID79" i="26"/>
  <c r="AHW79" i="26"/>
  <c r="AHO79" i="26"/>
  <c r="AHH79" i="26"/>
  <c r="AGZ79" i="26"/>
  <c r="AGS79" i="26"/>
  <c r="AGK79" i="26"/>
  <c r="AGD79" i="26"/>
  <c r="AFV79" i="26"/>
  <c r="AFO79" i="26"/>
  <c r="AFG79" i="26"/>
  <c r="AEZ79" i="26"/>
  <c r="AER79" i="26"/>
  <c r="AEK79" i="26"/>
  <c r="ALP78" i="26"/>
  <c r="ALI78" i="26"/>
  <c r="ALA78" i="26"/>
  <c r="AKT78" i="26"/>
  <c r="AKL78" i="26"/>
  <c r="AKE78" i="26"/>
  <c r="AJW78" i="26"/>
  <c r="AJP78" i="26"/>
  <c r="AJH78" i="26"/>
  <c r="AJA78" i="26"/>
  <c r="AIS78" i="26"/>
  <c r="AIL78" i="26"/>
  <c r="AID78" i="26"/>
  <c r="AHW78" i="26"/>
  <c r="AHO78" i="26"/>
  <c r="AHH78" i="26"/>
  <c r="AGZ78" i="26"/>
  <c r="AGS78" i="26"/>
  <c r="AGK78" i="26"/>
  <c r="AGD78" i="26"/>
  <c r="AFV78" i="26"/>
  <c r="AFO78" i="26"/>
  <c r="AFG78" i="26"/>
  <c r="AEZ78" i="26"/>
  <c r="AER78" i="26"/>
  <c r="AEK78" i="26"/>
  <c r="ALP77" i="26"/>
  <c r="ALI77" i="26"/>
  <c r="ALA77" i="26"/>
  <c r="AKT77" i="26"/>
  <c r="AKL77" i="26"/>
  <c r="AKE77" i="26"/>
  <c r="AJW77" i="26"/>
  <c r="AJP77" i="26"/>
  <c r="AJH77" i="26"/>
  <c r="AJA77" i="26"/>
  <c r="AIS77" i="26"/>
  <c r="AIL77" i="26"/>
  <c r="AID77" i="26"/>
  <c r="AHW77" i="26"/>
  <c r="AHO77" i="26"/>
  <c r="AHH77" i="26"/>
  <c r="AGZ77" i="26"/>
  <c r="AGS77" i="26"/>
  <c r="AGK77" i="26"/>
  <c r="AGD77" i="26"/>
  <c r="AFV77" i="26"/>
  <c r="AFO77" i="26"/>
  <c r="AFG77" i="26"/>
  <c r="AEZ77" i="26"/>
  <c r="AER77" i="26"/>
  <c r="AEK77" i="26"/>
  <c r="ALP76" i="26"/>
  <c r="ALI76" i="26"/>
  <c r="ALA76" i="26"/>
  <c r="AKT76" i="26"/>
  <c r="AKL76" i="26"/>
  <c r="AKE76" i="26"/>
  <c r="AJW76" i="26"/>
  <c r="AJP76" i="26"/>
  <c r="AJH76" i="26"/>
  <c r="AJA76" i="26"/>
  <c r="AIS76" i="26"/>
  <c r="AIL76" i="26"/>
  <c r="AID76" i="26"/>
  <c r="AHW76" i="26"/>
  <c r="AHO76" i="26"/>
  <c r="AHH76" i="26"/>
  <c r="AGZ76" i="26"/>
  <c r="AGS76" i="26"/>
  <c r="AGK76" i="26"/>
  <c r="AGD76" i="26"/>
  <c r="AFV76" i="26"/>
  <c r="AFO76" i="26"/>
  <c r="AFG76" i="26"/>
  <c r="AEZ76" i="26"/>
  <c r="AER76" i="26"/>
  <c r="AEK76" i="26"/>
  <c r="ALP75" i="26"/>
  <c r="ALI75" i="26"/>
  <c r="ALA75" i="26"/>
  <c r="AKT75" i="26"/>
  <c r="AKL75" i="26"/>
  <c r="AKE75" i="26"/>
  <c r="AJW75" i="26"/>
  <c r="AJP75" i="26"/>
  <c r="AJH75" i="26"/>
  <c r="AJA75" i="26"/>
  <c r="AIS75" i="26"/>
  <c r="AIL75" i="26"/>
  <c r="AID75" i="26"/>
  <c r="AHW75" i="26"/>
  <c r="AHO75" i="26"/>
  <c r="AHH75" i="26"/>
  <c r="AGZ75" i="26"/>
  <c r="AGS75" i="26"/>
  <c r="AGK75" i="26"/>
  <c r="AGD75" i="26"/>
  <c r="AFV75" i="26"/>
  <c r="AFO75" i="26"/>
  <c r="AFG75" i="26"/>
  <c r="AEZ75" i="26"/>
  <c r="AER75" i="26"/>
  <c r="AEK75" i="26"/>
  <c r="ALR74" i="26"/>
  <c r="ALQ74" i="26"/>
  <c r="ALO74" i="26"/>
  <c r="ALN74" i="26"/>
  <c r="ALM74" i="26"/>
  <c r="ALL74" i="26"/>
  <c r="ALK74" i="26"/>
  <c r="ALJ74" i="26"/>
  <c r="ALH74" i="26"/>
  <c r="ALG74" i="26"/>
  <c r="ALF74" i="26"/>
  <c r="ALE74" i="26"/>
  <c r="ALC74" i="26"/>
  <c r="ALB74" i="26"/>
  <c r="AKZ74" i="26"/>
  <c r="AKY74" i="26"/>
  <c r="AKX74" i="26"/>
  <c r="AKW74" i="26"/>
  <c r="AKV74" i="26"/>
  <c r="AKU74" i="26"/>
  <c r="AKS74" i="26"/>
  <c r="AKR74" i="26"/>
  <c r="AKQ74" i="26"/>
  <c r="AKP74" i="26"/>
  <c r="AKN74" i="26"/>
  <c r="AKM74" i="26"/>
  <c r="AKK74" i="26"/>
  <c r="AKJ74" i="26"/>
  <c r="AKI74" i="26"/>
  <c r="AKH74" i="26"/>
  <c r="AKG74" i="26"/>
  <c r="AKF74" i="26"/>
  <c r="AKD74" i="26"/>
  <c r="AKC74" i="26"/>
  <c r="AKB74" i="26"/>
  <c r="AKA74" i="26"/>
  <c r="AJY74" i="26"/>
  <c r="AJX74" i="26"/>
  <c r="AJV74" i="26"/>
  <c r="AJU74" i="26"/>
  <c r="AJT74" i="26"/>
  <c r="AJS74" i="26"/>
  <c r="AJR74" i="26"/>
  <c r="AJQ74" i="26"/>
  <c r="AJO74" i="26"/>
  <c r="AJN74" i="26"/>
  <c r="AJM74" i="26"/>
  <c r="AJL74" i="26"/>
  <c r="AJJ74" i="26"/>
  <c r="AJI74" i="26"/>
  <c r="AJG74" i="26"/>
  <c r="AJF74" i="26"/>
  <c r="AJE74" i="26"/>
  <c r="AJD74" i="26"/>
  <c r="AJC74" i="26"/>
  <c r="AJB74" i="26"/>
  <c r="AIZ74" i="26"/>
  <c r="AIY74" i="26"/>
  <c r="AIX74" i="26"/>
  <c r="AIW74" i="26"/>
  <c r="AIU74" i="26"/>
  <c r="AIT74" i="26"/>
  <c r="AIR74" i="26"/>
  <c r="AIQ74" i="26"/>
  <c r="AIP74" i="26"/>
  <c r="AIO74" i="26"/>
  <c r="AIN74" i="26"/>
  <c r="AIM74" i="26"/>
  <c r="AIK74" i="26"/>
  <c r="AIJ74" i="26"/>
  <c r="AII74" i="26"/>
  <c r="AIH74" i="26"/>
  <c r="AIF74" i="26"/>
  <c r="AIE74" i="26"/>
  <c r="AIC74" i="26"/>
  <c r="AIB74" i="26"/>
  <c r="AIA74" i="26"/>
  <c r="AHZ74" i="26"/>
  <c r="AHY74" i="26"/>
  <c r="AHX74" i="26"/>
  <c r="AHV74" i="26"/>
  <c r="AHU74" i="26"/>
  <c r="AHT74" i="26"/>
  <c r="AHS74" i="26"/>
  <c r="AHQ74" i="26"/>
  <c r="AHP74" i="26"/>
  <c r="AHN74" i="26"/>
  <c r="AHM74" i="26"/>
  <c r="AHL74" i="26"/>
  <c r="AHK74" i="26"/>
  <c r="AHJ74" i="26"/>
  <c r="AHI74" i="26"/>
  <c r="AHG74" i="26"/>
  <c r="AHF74" i="26"/>
  <c r="AHE74" i="26"/>
  <c r="AHD74" i="26"/>
  <c r="AHB74" i="26"/>
  <c r="AHA74" i="26"/>
  <c r="AGY74" i="26"/>
  <c r="AGX74" i="26"/>
  <c r="AGW74" i="26"/>
  <c r="AGV74" i="26"/>
  <c r="AGU74" i="26"/>
  <c r="AGT74" i="26"/>
  <c r="AGR74" i="26"/>
  <c r="AGQ74" i="26"/>
  <c r="AGP74" i="26"/>
  <c r="AGO74" i="26"/>
  <c r="AGM74" i="26"/>
  <c r="AGL74" i="26"/>
  <c r="AGJ74" i="26"/>
  <c r="AGI74" i="26"/>
  <c r="AGH74" i="26"/>
  <c r="AGG74" i="26"/>
  <c r="AGF74" i="26"/>
  <c r="AGE74" i="26"/>
  <c r="AGC74" i="26"/>
  <c r="AGB74" i="26"/>
  <c r="AGA74" i="26"/>
  <c r="AFZ74" i="26"/>
  <c r="AFX74" i="26"/>
  <c r="AFW74" i="26"/>
  <c r="AFU74" i="26"/>
  <c r="AFT74" i="26"/>
  <c r="AFS74" i="26"/>
  <c r="AFR74" i="26"/>
  <c r="AFQ74" i="26"/>
  <c r="AFP74" i="26"/>
  <c r="AFN74" i="26"/>
  <c r="AFM74" i="26"/>
  <c r="AFL74" i="26"/>
  <c r="AFK74" i="26"/>
  <c r="AFI74" i="26"/>
  <c r="AFH74" i="26"/>
  <c r="AFF74" i="26"/>
  <c r="AFE74" i="26"/>
  <c r="AFD74" i="26"/>
  <c r="AFC74" i="26"/>
  <c r="AFB74" i="26"/>
  <c r="AFA74" i="26"/>
  <c r="AEY74" i="26"/>
  <c r="AEX74" i="26"/>
  <c r="AEW74" i="26"/>
  <c r="AEV74" i="26"/>
  <c r="AET74" i="26"/>
  <c r="AES74" i="26"/>
  <c r="AEQ74" i="26"/>
  <c r="AEP74" i="26"/>
  <c r="AEO74" i="26"/>
  <c r="AEN74" i="26"/>
  <c r="AEM74" i="26"/>
  <c r="AEL74" i="26"/>
  <c r="AEJ74" i="26"/>
  <c r="AEI74" i="26"/>
  <c r="AEH74" i="26"/>
  <c r="AEG74" i="26"/>
  <c r="ALP73" i="26"/>
  <c r="ALI73" i="26"/>
  <c r="ALA73" i="26"/>
  <c r="AKT73" i="26"/>
  <c r="AKL73" i="26"/>
  <c r="AKE73" i="26"/>
  <c r="AJW73" i="26"/>
  <c r="AJP73" i="26"/>
  <c r="AJH73" i="26"/>
  <c r="AJA73" i="26"/>
  <c r="AIS73" i="26"/>
  <c r="AIL73" i="26"/>
  <c r="AID73" i="26"/>
  <c r="AHW73" i="26"/>
  <c r="AHO73" i="26"/>
  <c r="AHH73" i="26"/>
  <c r="AGZ73" i="26"/>
  <c r="AGS73" i="26"/>
  <c r="AGK73" i="26"/>
  <c r="AGD73" i="26"/>
  <c r="AFV73" i="26"/>
  <c r="AFO73" i="26"/>
  <c r="AFG73" i="26"/>
  <c r="AEZ73" i="26"/>
  <c r="AER73" i="26"/>
  <c r="AEK73" i="26"/>
  <c r="ALP72" i="26"/>
  <c r="ALI72" i="26"/>
  <c r="ALA72" i="26"/>
  <c r="AKT72" i="26"/>
  <c r="AKL72" i="26"/>
  <c r="AKE72" i="26"/>
  <c r="AJW72" i="26"/>
  <c r="AJP72" i="26"/>
  <c r="AJH72" i="26"/>
  <c r="AJA72" i="26"/>
  <c r="AIS72" i="26"/>
  <c r="AIL72" i="26"/>
  <c r="AID72" i="26"/>
  <c r="AHW72" i="26"/>
  <c r="AHO72" i="26"/>
  <c r="AHH72" i="26"/>
  <c r="AGZ72" i="26"/>
  <c r="AGS72" i="26"/>
  <c r="AGK72" i="26"/>
  <c r="AGD72" i="26"/>
  <c r="AFV72" i="26"/>
  <c r="AFO72" i="26"/>
  <c r="AFG72" i="26"/>
  <c r="AEZ72" i="26"/>
  <c r="AER72" i="26"/>
  <c r="AEK72" i="26"/>
  <c r="ALP71" i="26"/>
  <c r="ALI71" i="26"/>
  <c r="ALA71" i="26"/>
  <c r="AKT71" i="26"/>
  <c r="AKL71" i="26"/>
  <c r="AKE71" i="26"/>
  <c r="AJW71" i="26"/>
  <c r="AJP71" i="26"/>
  <c r="AJH71" i="26"/>
  <c r="AJA71" i="26"/>
  <c r="AIS71" i="26"/>
  <c r="AIL71" i="26"/>
  <c r="AID71" i="26"/>
  <c r="AHW71" i="26"/>
  <c r="AHO71" i="26"/>
  <c r="AHH71" i="26"/>
  <c r="AGZ71" i="26"/>
  <c r="AGS71" i="26"/>
  <c r="AGK71" i="26"/>
  <c r="AGD71" i="26"/>
  <c r="AFV71" i="26"/>
  <c r="AFO71" i="26"/>
  <c r="AFG71" i="26"/>
  <c r="AEZ71" i="26"/>
  <c r="AER71" i="26"/>
  <c r="AEK71" i="26"/>
  <c r="ALP70" i="26"/>
  <c r="ALI70" i="26"/>
  <c r="ALA70" i="26"/>
  <c r="AKT70" i="26"/>
  <c r="AKL70" i="26"/>
  <c r="AKE70" i="26"/>
  <c r="AJW70" i="26"/>
  <c r="AJP70" i="26"/>
  <c r="AJH70" i="26"/>
  <c r="AJA70" i="26"/>
  <c r="AIS70" i="26"/>
  <c r="AIL70" i="26"/>
  <c r="AID70" i="26"/>
  <c r="AHW70" i="26"/>
  <c r="AHO70" i="26"/>
  <c r="AHH70" i="26"/>
  <c r="AGZ70" i="26"/>
  <c r="AGS70" i="26"/>
  <c r="AGK70" i="26"/>
  <c r="AGD70" i="26"/>
  <c r="AFV70" i="26"/>
  <c r="AFO70" i="26"/>
  <c r="AFG70" i="26"/>
  <c r="AEZ70" i="26"/>
  <c r="AER70" i="26"/>
  <c r="AEK70" i="26"/>
  <c r="ALP68" i="26"/>
  <c r="ALI68" i="26"/>
  <c r="ALA68" i="26"/>
  <c r="AKT68" i="26"/>
  <c r="AKL68" i="26"/>
  <c r="AKE68" i="26"/>
  <c r="AJW68" i="26"/>
  <c r="AJP68" i="26"/>
  <c r="AJH68" i="26"/>
  <c r="AJA68" i="26"/>
  <c r="AIS68" i="26"/>
  <c r="AIL68" i="26"/>
  <c r="AID68" i="26"/>
  <c r="AHW68" i="26"/>
  <c r="AHO68" i="26"/>
  <c r="AHH68" i="26"/>
  <c r="AGZ68" i="26"/>
  <c r="AGS68" i="26"/>
  <c r="AGK68" i="26"/>
  <c r="AGD68" i="26"/>
  <c r="AFV68" i="26"/>
  <c r="AFO68" i="26"/>
  <c r="AFG68" i="26"/>
  <c r="AEZ68" i="26"/>
  <c r="AER68" i="26"/>
  <c r="AEK68" i="26"/>
  <c r="ALP67" i="26"/>
  <c r="ALI67" i="26"/>
  <c r="ALA67" i="26"/>
  <c r="AKT67" i="26"/>
  <c r="AKL67" i="26"/>
  <c r="AKE67" i="26"/>
  <c r="AJW67" i="26"/>
  <c r="AJP67" i="26"/>
  <c r="AJH67" i="26"/>
  <c r="AJA67" i="26"/>
  <c r="AIS67" i="26"/>
  <c r="AIL67" i="26"/>
  <c r="AID67" i="26"/>
  <c r="AHW67" i="26"/>
  <c r="AHO67" i="26"/>
  <c r="AHH67" i="26"/>
  <c r="AGZ67" i="26"/>
  <c r="AGS67" i="26"/>
  <c r="AGK67" i="26"/>
  <c r="AGD67" i="26"/>
  <c r="AFV67" i="26"/>
  <c r="AFO67" i="26"/>
  <c r="AFG67" i="26"/>
  <c r="AEZ67" i="26"/>
  <c r="AER67" i="26"/>
  <c r="AEK67" i="26"/>
  <c r="ALP66" i="26"/>
  <c r="ALI66" i="26"/>
  <c r="ALA66" i="26"/>
  <c r="AKT66" i="26"/>
  <c r="AKL66" i="26"/>
  <c r="AKE66" i="26"/>
  <c r="AJW66" i="26"/>
  <c r="AJP66" i="26"/>
  <c r="AJH66" i="26"/>
  <c r="AJA66" i="26"/>
  <c r="AIS66" i="26"/>
  <c r="AIL66" i="26"/>
  <c r="AID66" i="26"/>
  <c r="AHW66" i="26"/>
  <c r="AHO66" i="26"/>
  <c r="AHH66" i="26"/>
  <c r="AGZ66" i="26"/>
  <c r="AGS66" i="26"/>
  <c r="AGK66" i="26"/>
  <c r="AGD66" i="26"/>
  <c r="AFV66" i="26"/>
  <c r="AFO66" i="26"/>
  <c r="AFG66" i="26"/>
  <c r="AEZ66" i="26"/>
  <c r="AER66" i="26"/>
  <c r="AEK66" i="26"/>
  <c r="ALR65" i="26"/>
  <c r="ALQ65" i="26"/>
  <c r="ALO65" i="26"/>
  <c r="ALN65" i="26"/>
  <c r="ALM65" i="26"/>
  <c r="ALL65" i="26"/>
  <c r="ALK65" i="26"/>
  <c r="ALJ65" i="26"/>
  <c r="ALH65" i="26"/>
  <c r="ALG65" i="26"/>
  <c r="ALF65" i="26"/>
  <c r="ALE65" i="26"/>
  <c r="ALC65" i="26"/>
  <c r="ALB65" i="26"/>
  <c r="AKZ65" i="26"/>
  <c r="AKY65" i="26"/>
  <c r="AKX65" i="26"/>
  <c r="AKW65" i="26"/>
  <c r="AKV65" i="26"/>
  <c r="AKU65" i="26"/>
  <c r="AKS65" i="26"/>
  <c r="AKR65" i="26"/>
  <c r="AKQ65" i="26"/>
  <c r="AKP65" i="26"/>
  <c r="AKN65" i="26"/>
  <c r="AKM65" i="26"/>
  <c r="AKK65" i="26"/>
  <c r="AKJ65" i="26"/>
  <c r="AKI65" i="26"/>
  <c r="AKH65" i="26"/>
  <c r="AKG65" i="26"/>
  <c r="AKF65" i="26"/>
  <c r="AKD65" i="26"/>
  <c r="AKC65" i="26"/>
  <c r="AKB65" i="26"/>
  <c r="AKA65" i="26"/>
  <c r="AJY65" i="26"/>
  <c r="AJX65" i="26"/>
  <c r="AJV65" i="26"/>
  <c r="AJU65" i="26"/>
  <c r="AJT65" i="26"/>
  <c r="AJS65" i="26"/>
  <c r="AJR65" i="26"/>
  <c r="AJQ65" i="26"/>
  <c r="AJO65" i="26"/>
  <c r="AJN65" i="26"/>
  <c r="AJM65" i="26"/>
  <c r="AJL65" i="26"/>
  <c r="AJJ65" i="26"/>
  <c r="AJI65" i="26"/>
  <c r="AJG65" i="26"/>
  <c r="AJF65" i="26"/>
  <c r="AJE65" i="26"/>
  <c r="AJD65" i="26"/>
  <c r="AJC65" i="26"/>
  <c r="AJB65" i="26"/>
  <c r="AIZ65" i="26"/>
  <c r="AIY65" i="26"/>
  <c r="AIX65" i="26"/>
  <c r="AIW65" i="26"/>
  <c r="AIU65" i="26"/>
  <c r="AIT65" i="26"/>
  <c r="AIR65" i="26"/>
  <c r="AIQ65" i="26"/>
  <c r="AIP65" i="26"/>
  <c r="AIO65" i="26"/>
  <c r="AIN65" i="26"/>
  <c r="AIM65" i="26"/>
  <c r="AIK65" i="26"/>
  <c r="AIJ65" i="26"/>
  <c r="AII65" i="26"/>
  <c r="AIH65" i="26"/>
  <c r="AIF65" i="26"/>
  <c r="AIE65" i="26"/>
  <c r="AIC65" i="26"/>
  <c r="AIB65" i="26"/>
  <c r="AIA65" i="26"/>
  <c r="AHZ65" i="26"/>
  <c r="AHY65" i="26"/>
  <c r="AHX65" i="26"/>
  <c r="AHV65" i="26"/>
  <c r="AHU65" i="26"/>
  <c r="AHT65" i="26"/>
  <c r="AHS65" i="26"/>
  <c r="AHQ65" i="26"/>
  <c r="AHP65" i="26"/>
  <c r="AHN65" i="26"/>
  <c r="AHM65" i="26"/>
  <c r="AHL65" i="26"/>
  <c r="AHK65" i="26"/>
  <c r="AHJ65" i="26"/>
  <c r="AHI65" i="26"/>
  <c r="AHG65" i="26"/>
  <c r="AHF65" i="26"/>
  <c r="AHE65" i="26"/>
  <c r="AHD65" i="26"/>
  <c r="AHB65" i="26"/>
  <c r="AHA65" i="26"/>
  <c r="AGY65" i="26"/>
  <c r="AGX65" i="26"/>
  <c r="AGW65" i="26"/>
  <c r="AGV65" i="26"/>
  <c r="AGU65" i="26"/>
  <c r="AGT65" i="26"/>
  <c r="AGR65" i="26"/>
  <c r="AGQ65" i="26"/>
  <c r="AGP65" i="26"/>
  <c r="AGO65" i="26"/>
  <c r="AGM65" i="26"/>
  <c r="AGL65" i="26"/>
  <c r="AGJ65" i="26"/>
  <c r="AGI65" i="26"/>
  <c r="AGH65" i="26"/>
  <c r="AGG65" i="26"/>
  <c r="AGF65" i="26"/>
  <c r="AGE65" i="26"/>
  <c r="AGC65" i="26"/>
  <c r="AGB65" i="26"/>
  <c r="AGA65" i="26"/>
  <c r="AFZ65" i="26"/>
  <c r="AFX65" i="26"/>
  <c r="AFW65" i="26"/>
  <c r="AFU65" i="26"/>
  <c r="AFT65" i="26"/>
  <c r="AFS65" i="26"/>
  <c r="AFR65" i="26"/>
  <c r="AFQ65" i="26"/>
  <c r="AFP65" i="26"/>
  <c r="AFN65" i="26"/>
  <c r="AFM65" i="26"/>
  <c r="AFL65" i="26"/>
  <c r="AFK65" i="26"/>
  <c r="AFI65" i="26"/>
  <c r="AFH65" i="26"/>
  <c r="AFF65" i="26"/>
  <c r="AFE65" i="26"/>
  <c r="AFD65" i="26"/>
  <c r="AFC65" i="26"/>
  <c r="AFB65" i="26"/>
  <c r="AFA65" i="26"/>
  <c r="AEY65" i="26"/>
  <c r="AEX65" i="26"/>
  <c r="AEW65" i="26"/>
  <c r="AEV65" i="26"/>
  <c r="AET65" i="26"/>
  <c r="AES65" i="26"/>
  <c r="AEQ65" i="26"/>
  <c r="AEP65" i="26"/>
  <c r="AEO65" i="26"/>
  <c r="AEN65" i="26"/>
  <c r="AEM65" i="26"/>
  <c r="AEL65" i="26"/>
  <c r="AEJ65" i="26"/>
  <c r="AEI65" i="26"/>
  <c r="AEH65" i="26"/>
  <c r="AEG65" i="26"/>
  <c r="ALP61" i="26"/>
  <c r="ALI61" i="26"/>
  <c r="ALA61" i="26"/>
  <c r="AKT61" i="26"/>
  <c r="AKL61" i="26"/>
  <c r="AKE61" i="26"/>
  <c r="AJW61" i="26"/>
  <c r="AJP61" i="26"/>
  <c r="AJH61" i="26"/>
  <c r="AJA61" i="26"/>
  <c r="AIS61" i="26"/>
  <c r="AIL61" i="26"/>
  <c r="AID61" i="26"/>
  <c r="AHW61" i="26"/>
  <c r="AHO61" i="26"/>
  <c r="AHH61" i="26"/>
  <c r="AGZ61" i="26"/>
  <c r="AGS61" i="26"/>
  <c r="AGK61" i="26"/>
  <c r="AGD61" i="26"/>
  <c r="AFV61" i="26"/>
  <c r="AFO61" i="26"/>
  <c r="AFG61" i="26"/>
  <c r="AEZ61" i="26"/>
  <c r="AER61" i="26"/>
  <c r="AEK61" i="26"/>
  <c r="ALP60" i="26"/>
  <c r="ALI60" i="26"/>
  <c r="ALA60" i="26"/>
  <c r="AKT60" i="26"/>
  <c r="AKL60" i="26"/>
  <c r="AKE60" i="26"/>
  <c r="AJW60" i="26"/>
  <c r="AJP60" i="26"/>
  <c r="AJH60" i="26"/>
  <c r="AJA60" i="26"/>
  <c r="AIS60" i="26"/>
  <c r="AIL60" i="26"/>
  <c r="AID60" i="26"/>
  <c r="AHW60" i="26"/>
  <c r="AHO60" i="26"/>
  <c r="AHH60" i="26"/>
  <c r="AGZ60" i="26"/>
  <c r="AGS60" i="26"/>
  <c r="AGK60" i="26"/>
  <c r="AGD60" i="26"/>
  <c r="AFV60" i="26"/>
  <c r="AFO60" i="26"/>
  <c r="AFG60" i="26"/>
  <c r="AEZ60" i="26"/>
  <c r="AER60" i="26"/>
  <c r="AEK60" i="26"/>
  <c r="ALP59" i="26"/>
  <c r="ALI59" i="26"/>
  <c r="ALA59" i="26"/>
  <c r="AKT59" i="26"/>
  <c r="AKL59" i="26"/>
  <c r="AKE59" i="26"/>
  <c r="AJW59" i="26"/>
  <c r="AJP59" i="26"/>
  <c r="AJH59" i="26"/>
  <c r="AJA59" i="26"/>
  <c r="AIS59" i="26"/>
  <c r="AIL59" i="26"/>
  <c r="AID59" i="26"/>
  <c r="AHW59" i="26"/>
  <c r="AHO59" i="26"/>
  <c r="AHH59" i="26"/>
  <c r="AGZ59" i="26"/>
  <c r="AGS59" i="26"/>
  <c r="AGK59" i="26"/>
  <c r="AGD59" i="26"/>
  <c r="AFV59" i="26"/>
  <c r="AFO59" i="26"/>
  <c r="AFG59" i="26"/>
  <c r="AEZ59" i="26"/>
  <c r="AER59" i="26"/>
  <c r="AEK59" i="26"/>
  <c r="ALP58" i="26"/>
  <c r="ALI58" i="26"/>
  <c r="ALA58" i="26"/>
  <c r="AKT58" i="26"/>
  <c r="AKL58" i="26"/>
  <c r="AKE58" i="26"/>
  <c r="AJW58" i="26"/>
  <c r="AJP58" i="26"/>
  <c r="AJH58" i="26"/>
  <c r="AJA58" i="26"/>
  <c r="AIS58" i="26"/>
  <c r="AIL58" i="26"/>
  <c r="AID58" i="26"/>
  <c r="AHW58" i="26"/>
  <c r="AHO58" i="26"/>
  <c r="AHH58" i="26"/>
  <c r="AGZ58" i="26"/>
  <c r="AGS58" i="26"/>
  <c r="AGK58" i="26"/>
  <c r="AGD58" i="26"/>
  <c r="AFV58" i="26"/>
  <c r="AFO58" i="26"/>
  <c r="AFG58" i="26"/>
  <c r="AEZ58" i="26"/>
  <c r="AER58" i="26"/>
  <c r="AEK58" i="26"/>
  <c r="ALP57" i="26"/>
  <c r="ALI57" i="26"/>
  <c r="ALA57" i="26"/>
  <c r="AKT57" i="26"/>
  <c r="AKL57" i="26"/>
  <c r="AKE57" i="26"/>
  <c r="AJW57" i="26"/>
  <c r="AJP57" i="26"/>
  <c r="AJH57" i="26"/>
  <c r="AJA57" i="26"/>
  <c r="AIS57" i="26"/>
  <c r="AIL57" i="26"/>
  <c r="AID57" i="26"/>
  <c r="AHW57" i="26"/>
  <c r="AHO57" i="26"/>
  <c r="AHH57" i="26"/>
  <c r="AGZ57" i="26"/>
  <c r="AGS57" i="26"/>
  <c r="AGK57" i="26"/>
  <c r="AGD57" i="26"/>
  <c r="AFV57" i="26"/>
  <c r="AFO57" i="26"/>
  <c r="AFG57" i="26"/>
  <c r="AEZ57" i="26"/>
  <c r="AER57" i="26"/>
  <c r="AEK57" i="26"/>
  <c r="ALP56" i="26"/>
  <c r="ALI56" i="26"/>
  <c r="ALA56" i="26"/>
  <c r="AKT56" i="26"/>
  <c r="AKL56" i="26"/>
  <c r="AKE56" i="26"/>
  <c r="AJW56" i="26"/>
  <c r="AJP56" i="26"/>
  <c r="AJH56" i="26"/>
  <c r="AJA56" i="26"/>
  <c r="AIS56" i="26"/>
  <c r="AIL56" i="26"/>
  <c r="AID56" i="26"/>
  <c r="AHW56" i="26"/>
  <c r="AHO56" i="26"/>
  <c r="AHH56" i="26"/>
  <c r="AGZ56" i="26"/>
  <c r="AGS56" i="26"/>
  <c r="AGK56" i="26"/>
  <c r="AGD56" i="26"/>
  <c r="AFV56" i="26"/>
  <c r="AFO56" i="26"/>
  <c r="AFG56" i="26"/>
  <c r="AEZ56" i="26"/>
  <c r="AER56" i="26"/>
  <c r="AEK56" i="26"/>
  <c r="ALR55" i="26"/>
  <c r="ALQ55" i="26"/>
  <c r="ALO55" i="26"/>
  <c r="ALN55" i="26"/>
  <c r="ALM55" i="26"/>
  <c r="ALL55" i="26"/>
  <c r="ALK55" i="26"/>
  <c r="ALJ55" i="26"/>
  <c r="ALH55" i="26"/>
  <c r="ALG55" i="26"/>
  <c r="ALF55" i="26"/>
  <c r="ALE55" i="26"/>
  <c r="ALC55" i="26"/>
  <c r="ALB55" i="26"/>
  <c r="AKZ55" i="26"/>
  <c r="AKY55" i="26"/>
  <c r="AKX55" i="26"/>
  <c r="AKW55" i="26"/>
  <c r="AKV55" i="26"/>
  <c r="AKU55" i="26"/>
  <c r="AKS55" i="26"/>
  <c r="AKR55" i="26"/>
  <c r="AKQ55" i="26"/>
  <c r="AKP55" i="26"/>
  <c r="AKN55" i="26"/>
  <c r="AKM55" i="26"/>
  <c r="AKK55" i="26"/>
  <c r="AKJ55" i="26"/>
  <c r="AKI55" i="26"/>
  <c r="AKH55" i="26"/>
  <c r="AKG55" i="26"/>
  <c r="AKF55" i="26"/>
  <c r="AKD55" i="26"/>
  <c r="AKC55" i="26"/>
  <c r="AKB55" i="26"/>
  <c r="AKA55" i="26"/>
  <c r="AJY55" i="26"/>
  <c r="AJX55" i="26"/>
  <c r="AJV55" i="26"/>
  <c r="AJU55" i="26"/>
  <c r="AJT55" i="26"/>
  <c r="AJS55" i="26"/>
  <c r="AJR55" i="26"/>
  <c r="AJQ55" i="26"/>
  <c r="AJO55" i="26"/>
  <c r="AJN55" i="26"/>
  <c r="AJM55" i="26"/>
  <c r="AJL55" i="26"/>
  <c r="AJJ55" i="26"/>
  <c r="AJI55" i="26"/>
  <c r="AJG55" i="26"/>
  <c r="AJF55" i="26"/>
  <c r="AJE55" i="26"/>
  <c r="AJD55" i="26"/>
  <c r="AJC55" i="26"/>
  <c r="AJB55" i="26"/>
  <c r="AIZ55" i="26"/>
  <c r="AIY55" i="26"/>
  <c r="AIX55" i="26"/>
  <c r="AIW55" i="26"/>
  <c r="AIU55" i="26"/>
  <c r="AIT55" i="26"/>
  <c r="AIR55" i="26"/>
  <c r="AIQ55" i="26"/>
  <c r="AIP55" i="26"/>
  <c r="AIO55" i="26"/>
  <c r="AIN55" i="26"/>
  <c r="AIM55" i="26"/>
  <c r="AIK55" i="26"/>
  <c r="AIJ55" i="26"/>
  <c r="AII55" i="26"/>
  <c r="AIH55" i="26"/>
  <c r="AIF55" i="26"/>
  <c r="AIE55" i="26"/>
  <c r="AIC55" i="26"/>
  <c r="AIB55" i="26"/>
  <c r="AIA55" i="26"/>
  <c r="AHZ55" i="26"/>
  <c r="AHY55" i="26"/>
  <c r="AHX55" i="26"/>
  <c r="AHV55" i="26"/>
  <c r="AHU55" i="26"/>
  <c r="AHT55" i="26"/>
  <c r="AHS55" i="26"/>
  <c r="AHQ55" i="26"/>
  <c r="AHP55" i="26"/>
  <c r="AHN55" i="26"/>
  <c r="AHM55" i="26"/>
  <c r="AHL55" i="26"/>
  <c r="AHK55" i="26"/>
  <c r="AHJ55" i="26"/>
  <c r="AHI55" i="26"/>
  <c r="AHG55" i="26"/>
  <c r="AHF55" i="26"/>
  <c r="AHE55" i="26"/>
  <c r="AHD55" i="26"/>
  <c r="AHB55" i="26"/>
  <c r="AHA55" i="26"/>
  <c r="AGY55" i="26"/>
  <c r="AGX55" i="26"/>
  <c r="AGW55" i="26"/>
  <c r="AGV55" i="26"/>
  <c r="AGU55" i="26"/>
  <c r="AGT55" i="26"/>
  <c r="AGR55" i="26"/>
  <c r="AGQ55" i="26"/>
  <c r="AGP55" i="26"/>
  <c r="AGO55" i="26"/>
  <c r="AGM55" i="26"/>
  <c r="AGL55" i="26"/>
  <c r="AGJ55" i="26"/>
  <c r="AGI55" i="26"/>
  <c r="AGH55" i="26"/>
  <c r="AGG55" i="26"/>
  <c r="AGF55" i="26"/>
  <c r="AGE55" i="26"/>
  <c r="AGC55" i="26"/>
  <c r="AGB55" i="26"/>
  <c r="AGA55" i="26"/>
  <c r="AFZ55" i="26"/>
  <c r="AFX55" i="26"/>
  <c r="AFW55" i="26"/>
  <c r="AFU55" i="26"/>
  <c r="AFT55" i="26"/>
  <c r="AFS55" i="26"/>
  <c r="AFR55" i="26"/>
  <c r="AFQ55" i="26"/>
  <c r="AFP55" i="26"/>
  <c r="AFN55" i="26"/>
  <c r="AFM55" i="26"/>
  <c r="AFL55" i="26"/>
  <c r="AFK55" i="26"/>
  <c r="AFI55" i="26"/>
  <c r="AFH55" i="26"/>
  <c r="AFF55" i="26"/>
  <c r="AFE55" i="26"/>
  <c r="AFD55" i="26"/>
  <c r="AFC55" i="26"/>
  <c r="AFB55" i="26"/>
  <c r="AFA55" i="26"/>
  <c r="AEY55" i="26"/>
  <c r="AEX55" i="26"/>
  <c r="AEW55" i="26"/>
  <c r="AEV55" i="26"/>
  <c r="AET55" i="26"/>
  <c r="AES55" i="26"/>
  <c r="AEQ55" i="26"/>
  <c r="AEP55" i="26"/>
  <c r="AEO55" i="26"/>
  <c r="AEN55" i="26"/>
  <c r="AEM55" i="26"/>
  <c r="AEL55" i="26"/>
  <c r="AEJ55" i="26"/>
  <c r="AEI55" i="26"/>
  <c r="AEH55" i="26"/>
  <c r="AEG55" i="26"/>
  <c r="ALP54" i="26"/>
  <c r="ALI54" i="26"/>
  <c r="ALA54" i="26"/>
  <c r="AKT54" i="26"/>
  <c r="AKL54" i="26"/>
  <c r="AKE54" i="26"/>
  <c r="AJW54" i="26"/>
  <c r="AJP54" i="26"/>
  <c r="AJH54" i="26"/>
  <c r="AJA54" i="26"/>
  <c r="AIS54" i="26"/>
  <c r="AIL54" i="26"/>
  <c r="AID54" i="26"/>
  <c r="AHW54" i="26"/>
  <c r="AHO54" i="26"/>
  <c r="AHH54" i="26"/>
  <c r="AGZ54" i="26"/>
  <c r="AGS54" i="26"/>
  <c r="AGK54" i="26"/>
  <c r="AGD54" i="26"/>
  <c r="AFV54" i="26"/>
  <c r="AFO54" i="26"/>
  <c r="AFG54" i="26"/>
  <c r="AEZ54" i="26"/>
  <c r="AER54" i="26"/>
  <c r="AEK54" i="26"/>
  <c r="ALP53" i="26"/>
  <c r="ALI53" i="26"/>
  <c r="ALA53" i="26"/>
  <c r="AKT53" i="26"/>
  <c r="AKL53" i="26"/>
  <c r="AKE53" i="26"/>
  <c r="AJW53" i="26"/>
  <c r="AJP53" i="26"/>
  <c r="AJH53" i="26"/>
  <c r="AJA53" i="26"/>
  <c r="AIS53" i="26"/>
  <c r="AIL53" i="26"/>
  <c r="AID53" i="26"/>
  <c r="AHW53" i="26"/>
  <c r="AHO53" i="26"/>
  <c r="AHH53" i="26"/>
  <c r="AGZ53" i="26"/>
  <c r="AGS53" i="26"/>
  <c r="AGK53" i="26"/>
  <c r="AGD53" i="26"/>
  <c r="AFV53" i="26"/>
  <c r="AFO53" i="26"/>
  <c r="AFG53" i="26"/>
  <c r="AEZ53" i="26"/>
  <c r="AER53" i="26"/>
  <c r="AEK53" i="26"/>
  <c r="ALP52" i="26"/>
  <c r="ALI52" i="26"/>
  <c r="ALA52" i="26"/>
  <c r="AKT52" i="26"/>
  <c r="AKL52" i="26"/>
  <c r="AKE52" i="26"/>
  <c r="AJW52" i="26"/>
  <c r="AJP52" i="26"/>
  <c r="AJH52" i="26"/>
  <c r="AJA52" i="26"/>
  <c r="AIS52" i="26"/>
  <c r="AIL52" i="26"/>
  <c r="AID52" i="26"/>
  <c r="AHW52" i="26"/>
  <c r="AHO52" i="26"/>
  <c r="AHH52" i="26"/>
  <c r="AGZ52" i="26"/>
  <c r="AGS52" i="26"/>
  <c r="AGK52" i="26"/>
  <c r="AGD52" i="26"/>
  <c r="AFV52" i="26"/>
  <c r="AFO52" i="26"/>
  <c r="AFG52" i="26"/>
  <c r="AEZ52" i="26"/>
  <c r="AER52" i="26"/>
  <c r="AEK52" i="26"/>
  <c r="ALP51" i="26"/>
  <c r="ALI51" i="26"/>
  <c r="ALA51" i="26"/>
  <c r="AKT51" i="26"/>
  <c r="AKL51" i="26"/>
  <c r="AKE51" i="26"/>
  <c r="AJW51" i="26"/>
  <c r="AJP51" i="26"/>
  <c r="AJH51" i="26"/>
  <c r="AJA51" i="26"/>
  <c r="AIS51" i="26"/>
  <c r="AIL51" i="26"/>
  <c r="AID51" i="26"/>
  <c r="AHW51" i="26"/>
  <c r="AHO51" i="26"/>
  <c r="AHH51" i="26"/>
  <c r="AGZ51" i="26"/>
  <c r="AGS51" i="26"/>
  <c r="AGK51" i="26"/>
  <c r="AGD51" i="26"/>
  <c r="AFV51" i="26"/>
  <c r="AFO51" i="26"/>
  <c r="AFG51" i="26"/>
  <c r="AEZ51" i="26"/>
  <c r="AER51" i="26"/>
  <c r="AEK51" i="26"/>
  <c r="ALP49" i="26"/>
  <c r="ALI49" i="26"/>
  <c r="ALA49" i="26"/>
  <c r="AKT49" i="26"/>
  <c r="AKL49" i="26"/>
  <c r="AKE49" i="26"/>
  <c r="AJW49" i="26"/>
  <c r="AJP49" i="26"/>
  <c r="AJH49" i="26"/>
  <c r="AJA49" i="26"/>
  <c r="AIS49" i="26"/>
  <c r="AIL49" i="26"/>
  <c r="AID49" i="26"/>
  <c r="AHW49" i="26"/>
  <c r="AHO49" i="26"/>
  <c r="AHH49" i="26"/>
  <c r="AGZ49" i="26"/>
  <c r="AGS49" i="26"/>
  <c r="AGK49" i="26"/>
  <c r="AGD49" i="26"/>
  <c r="AFV49" i="26"/>
  <c r="AFO49" i="26"/>
  <c r="AFG49" i="26"/>
  <c r="AEZ49" i="26"/>
  <c r="AER49" i="26"/>
  <c r="AEK49" i="26"/>
  <c r="ALP48" i="26"/>
  <c r="ALI48" i="26"/>
  <c r="ALA48" i="26"/>
  <c r="AKT48" i="26"/>
  <c r="AKL48" i="26"/>
  <c r="AKE48" i="26"/>
  <c r="AJW48" i="26"/>
  <c r="AJP48" i="26"/>
  <c r="AJH48" i="26"/>
  <c r="AJA48" i="26"/>
  <c r="AIS48" i="26"/>
  <c r="AIL48" i="26"/>
  <c r="AID48" i="26"/>
  <c r="AHW48" i="26"/>
  <c r="AHO48" i="26"/>
  <c r="AHH48" i="26"/>
  <c r="AGZ48" i="26"/>
  <c r="AGS48" i="26"/>
  <c r="AGK48" i="26"/>
  <c r="AGD48" i="26"/>
  <c r="AFV48" i="26"/>
  <c r="AFO48" i="26"/>
  <c r="AFG48" i="26"/>
  <c r="AEZ48" i="26"/>
  <c r="AER48" i="26"/>
  <c r="AEK48" i="26"/>
  <c r="ALP47" i="26"/>
  <c r="ALI47" i="26"/>
  <c r="ALA47" i="26"/>
  <c r="AKT47" i="26"/>
  <c r="AKL47" i="26"/>
  <c r="AKE47" i="26"/>
  <c r="AJW47" i="26"/>
  <c r="AJP47" i="26"/>
  <c r="AJH47" i="26"/>
  <c r="AJA47" i="26"/>
  <c r="AIS47" i="26"/>
  <c r="AIL47" i="26"/>
  <c r="AID47" i="26"/>
  <c r="AHW47" i="26"/>
  <c r="AHO47" i="26"/>
  <c r="AHH47" i="26"/>
  <c r="AGZ47" i="26"/>
  <c r="AGS47" i="26"/>
  <c r="AGK47" i="26"/>
  <c r="AGD47" i="26"/>
  <c r="AFV47" i="26"/>
  <c r="AFO47" i="26"/>
  <c r="AFG47" i="26"/>
  <c r="AEZ47" i="26"/>
  <c r="AER47" i="26"/>
  <c r="AEK47" i="26"/>
  <c r="ALR46" i="26"/>
  <c r="ALQ46" i="26"/>
  <c r="ALO46" i="26"/>
  <c r="ALN46" i="26"/>
  <c r="ALM46" i="26"/>
  <c r="ALL46" i="26"/>
  <c r="ALK46" i="26"/>
  <c r="ALJ46" i="26"/>
  <c r="ALH46" i="26"/>
  <c r="ALG46" i="26"/>
  <c r="ALF46" i="26"/>
  <c r="ALE46" i="26"/>
  <c r="ALC46" i="26"/>
  <c r="ALB46" i="26"/>
  <c r="AKZ46" i="26"/>
  <c r="AKY46" i="26"/>
  <c r="AKX46" i="26"/>
  <c r="AKW46" i="26"/>
  <c r="AKV46" i="26"/>
  <c r="AKU46" i="26"/>
  <c r="AKS46" i="26"/>
  <c r="AKR46" i="26"/>
  <c r="AKQ46" i="26"/>
  <c r="AKP46" i="26"/>
  <c r="AKN46" i="26"/>
  <c r="AKM46" i="26"/>
  <c r="AKK46" i="26"/>
  <c r="AKJ46" i="26"/>
  <c r="AKI46" i="26"/>
  <c r="AKH46" i="26"/>
  <c r="AKG46" i="26"/>
  <c r="AKF46" i="26"/>
  <c r="AKD46" i="26"/>
  <c r="AKC46" i="26"/>
  <c r="AKB46" i="26"/>
  <c r="AKA46" i="26"/>
  <c r="AJY46" i="26"/>
  <c r="AJX46" i="26"/>
  <c r="AJV46" i="26"/>
  <c r="AJU46" i="26"/>
  <c r="AJT46" i="26"/>
  <c r="AJS46" i="26"/>
  <c r="AJR46" i="26"/>
  <c r="AJQ46" i="26"/>
  <c r="AJO46" i="26"/>
  <c r="AJN46" i="26"/>
  <c r="AJM46" i="26"/>
  <c r="AJL46" i="26"/>
  <c r="AJJ46" i="26"/>
  <c r="AJI46" i="26"/>
  <c r="AJG46" i="26"/>
  <c r="AJF46" i="26"/>
  <c r="AJE46" i="26"/>
  <c r="AJD46" i="26"/>
  <c r="AJC46" i="26"/>
  <c r="AJB46" i="26"/>
  <c r="AIZ46" i="26"/>
  <c r="AIY46" i="26"/>
  <c r="AIX46" i="26"/>
  <c r="AIW46" i="26"/>
  <c r="AIU46" i="26"/>
  <c r="AIT46" i="26"/>
  <c r="AIR46" i="26"/>
  <c r="AIQ46" i="26"/>
  <c r="AIP46" i="26"/>
  <c r="AIO46" i="26"/>
  <c r="AIN46" i="26"/>
  <c r="AIM46" i="26"/>
  <c r="AIK46" i="26"/>
  <c r="AIJ46" i="26"/>
  <c r="AII46" i="26"/>
  <c r="AIH46" i="26"/>
  <c r="AIF46" i="26"/>
  <c r="AIE46" i="26"/>
  <c r="AIC46" i="26"/>
  <c r="AIB46" i="26"/>
  <c r="AIA46" i="26"/>
  <c r="AHZ46" i="26"/>
  <c r="AHY46" i="26"/>
  <c r="AHX46" i="26"/>
  <c r="AHV46" i="26"/>
  <c r="AHU46" i="26"/>
  <c r="AHT46" i="26"/>
  <c r="AHS46" i="26"/>
  <c r="AHQ46" i="26"/>
  <c r="AHP46" i="26"/>
  <c r="AHN46" i="26"/>
  <c r="AHM46" i="26"/>
  <c r="AHL46" i="26"/>
  <c r="AHK46" i="26"/>
  <c r="AHJ46" i="26"/>
  <c r="AHI46" i="26"/>
  <c r="AHG46" i="26"/>
  <c r="AHF46" i="26"/>
  <c r="AHE46" i="26"/>
  <c r="AHD46" i="26"/>
  <c r="AHB46" i="26"/>
  <c r="AHA46" i="26"/>
  <c r="AGY46" i="26"/>
  <c r="AGX46" i="26"/>
  <c r="AGW46" i="26"/>
  <c r="AGV46" i="26"/>
  <c r="AGU46" i="26"/>
  <c r="AGT46" i="26"/>
  <c r="AGR46" i="26"/>
  <c r="AGQ46" i="26"/>
  <c r="AGP46" i="26"/>
  <c r="AGO46" i="26"/>
  <c r="AGM46" i="26"/>
  <c r="AGL46" i="26"/>
  <c r="AGJ46" i="26"/>
  <c r="AGI46" i="26"/>
  <c r="AGH46" i="26"/>
  <c r="AGG46" i="26"/>
  <c r="AGF46" i="26"/>
  <c r="AGE46" i="26"/>
  <c r="AGC46" i="26"/>
  <c r="AGB46" i="26"/>
  <c r="AGA46" i="26"/>
  <c r="AFZ46" i="26"/>
  <c r="AFX46" i="26"/>
  <c r="AFW46" i="26"/>
  <c r="AFU46" i="26"/>
  <c r="AFT46" i="26"/>
  <c r="AFS46" i="26"/>
  <c r="AFR46" i="26"/>
  <c r="AFQ46" i="26"/>
  <c r="AFP46" i="26"/>
  <c r="AFN46" i="26"/>
  <c r="AFM46" i="26"/>
  <c r="AFL46" i="26"/>
  <c r="AFK46" i="26"/>
  <c r="AFI46" i="26"/>
  <c r="AFH46" i="26"/>
  <c r="AFF46" i="26"/>
  <c r="AFE46" i="26"/>
  <c r="AFD46" i="26"/>
  <c r="AFC46" i="26"/>
  <c r="AFB46" i="26"/>
  <c r="AFA46" i="26"/>
  <c r="AEY46" i="26"/>
  <c r="AEX46" i="26"/>
  <c r="AEW46" i="26"/>
  <c r="AEV46" i="26"/>
  <c r="AET46" i="26"/>
  <c r="AES46" i="26"/>
  <c r="AEQ46" i="26"/>
  <c r="AEP46" i="26"/>
  <c r="AEO46" i="26"/>
  <c r="AEN46" i="26"/>
  <c r="AEM46" i="26"/>
  <c r="AEL46" i="26"/>
  <c r="AEJ46" i="26"/>
  <c r="AEI46" i="26"/>
  <c r="AEH46" i="26"/>
  <c r="AEG46" i="26"/>
  <c r="ALP42" i="26"/>
  <c r="ALI42" i="26"/>
  <c r="ALA42" i="26"/>
  <c r="AKT42" i="26"/>
  <c r="AKL42" i="26"/>
  <c r="AKE42" i="26"/>
  <c r="AJW42" i="26"/>
  <c r="AJP42" i="26"/>
  <c r="AJH42" i="26"/>
  <c r="AJA42" i="26"/>
  <c r="AIS42" i="26"/>
  <c r="AIL42" i="26"/>
  <c r="AID42" i="26"/>
  <c r="AHW42" i="26"/>
  <c r="AHO42" i="26"/>
  <c r="AHH42" i="26"/>
  <c r="AGZ42" i="26"/>
  <c r="AGS42" i="26"/>
  <c r="AGK42" i="26"/>
  <c r="AGD42" i="26"/>
  <c r="AFV42" i="26"/>
  <c r="AFO42" i="26"/>
  <c r="AFG42" i="26"/>
  <c r="AEZ42" i="26"/>
  <c r="AER42" i="26"/>
  <c r="AEK42" i="26"/>
  <c r="ALP41" i="26"/>
  <c r="ALI41" i="26"/>
  <c r="ALA41" i="26"/>
  <c r="AKT41" i="26"/>
  <c r="AKL41" i="26"/>
  <c r="AKE41" i="26"/>
  <c r="AJW41" i="26"/>
  <c r="AJP41" i="26"/>
  <c r="AJH41" i="26"/>
  <c r="AJA41" i="26"/>
  <c r="AIS41" i="26"/>
  <c r="AIL41" i="26"/>
  <c r="AID41" i="26"/>
  <c r="AHW41" i="26"/>
  <c r="AHO41" i="26"/>
  <c r="AHH41" i="26"/>
  <c r="AGZ41" i="26"/>
  <c r="AGS41" i="26"/>
  <c r="AGK41" i="26"/>
  <c r="AGD41" i="26"/>
  <c r="AFV41" i="26"/>
  <c r="AFO41" i="26"/>
  <c r="AFG41" i="26"/>
  <c r="AEZ41" i="26"/>
  <c r="AER41" i="26"/>
  <c r="AEK41" i="26"/>
  <c r="ALP40" i="26"/>
  <c r="ALI40" i="26"/>
  <c r="ALA40" i="26"/>
  <c r="AKT40" i="26"/>
  <c r="AKL40" i="26"/>
  <c r="AKE40" i="26"/>
  <c r="AJW40" i="26"/>
  <c r="AJP40" i="26"/>
  <c r="AJH40" i="26"/>
  <c r="AJA40" i="26"/>
  <c r="AIS40" i="26"/>
  <c r="AIL40" i="26"/>
  <c r="AID40" i="26"/>
  <c r="AHW40" i="26"/>
  <c r="AHO40" i="26"/>
  <c r="AHH40" i="26"/>
  <c r="AGZ40" i="26"/>
  <c r="AGS40" i="26"/>
  <c r="AGK40" i="26"/>
  <c r="AGD40" i="26"/>
  <c r="AFV40" i="26"/>
  <c r="AFO40" i="26"/>
  <c r="AFG40" i="26"/>
  <c r="AEZ40" i="26"/>
  <c r="AER40" i="26"/>
  <c r="AEK40" i="26"/>
  <c r="ALP39" i="26"/>
  <c r="ALI39" i="26"/>
  <c r="ALA39" i="26"/>
  <c r="AKT39" i="26"/>
  <c r="AKL39" i="26"/>
  <c r="AKE39" i="26"/>
  <c r="AJW39" i="26"/>
  <c r="AJP39" i="26"/>
  <c r="AJH39" i="26"/>
  <c r="AJA39" i="26"/>
  <c r="AIS39" i="26"/>
  <c r="AIL39" i="26"/>
  <c r="AID39" i="26"/>
  <c r="AHW39" i="26"/>
  <c r="AHO39" i="26"/>
  <c r="AHH39" i="26"/>
  <c r="AGZ39" i="26"/>
  <c r="AGS39" i="26"/>
  <c r="AGK39" i="26"/>
  <c r="AGD39" i="26"/>
  <c r="AFV39" i="26"/>
  <c r="AFO39" i="26"/>
  <c r="AFG39" i="26"/>
  <c r="AEZ39" i="26"/>
  <c r="AER39" i="26"/>
  <c r="AEK39" i="26"/>
  <c r="ALP38" i="26"/>
  <c r="ALI38" i="26"/>
  <c r="ALA38" i="26"/>
  <c r="AKT38" i="26"/>
  <c r="AKL38" i="26"/>
  <c r="AKE38" i="26"/>
  <c r="AJW38" i="26"/>
  <c r="AJP38" i="26"/>
  <c r="AJH38" i="26"/>
  <c r="AJA38" i="26"/>
  <c r="AIS38" i="26"/>
  <c r="AIL38" i="26"/>
  <c r="AID38" i="26"/>
  <c r="AHW38" i="26"/>
  <c r="AHO38" i="26"/>
  <c r="AHH38" i="26"/>
  <c r="AGZ38" i="26"/>
  <c r="AGS38" i="26"/>
  <c r="AGK38" i="26"/>
  <c r="AGD38" i="26"/>
  <c r="AFV38" i="26"/>
  <c r="AFO38" i="26"/>
  <c r="AFG38" i="26"/>
  <c r="AEZ38" i="26"/>
  <c r="AER38" i="26"/>
  <c r="AEK38" i="26"/>
  <c r="ALP37" i="26"/>
  <c r="ALI37" i="26"/>
  <c r="ALA37" i="26"/>
  <c r="AKT37" i="26"/>
  <c r="AKL37" i="26"/>
  <c r="AKE37" i="26"/>
  <c r="AJW37" i="26"/>
  <c r="AJP37" i="26"/>
  <c r="AJH37" i="26"/>
  <c r="AJA37" i="26"/>
  <c r="AIS37" i="26"/>
  <c r="AIL37" i="26"/>
  <c r="AID37" i="26"/>
  <c r="AHW37" i="26"/>
  <c r="AHO37" i="26"/>
  <c r="AHH37" i="26"/>
  <c r="AGZ37" i="26"/>
  <c r="AGS37" i="26"/>
  <c r="AGK37" i="26"/>
  <c r="AGD37" i="26"/>
  <c r="AFV37" i="26"/>
  <c r="AFO37" i="26"/>
  <c r="AFG37" i="26"/>
  <c r="AEZ37" i="26"/>
  <c r="AER37" i="26"/>
  <c r="AEK37" i="26"/>
  <c r="ALR36" i="26"/>
  <c r="ALQ36" i="26"/>
  <c r="ALO36" i="26"/>
  <c r="ALN36" i="26"/>
  <c r="ALM36" i="26"/>
  <c r="ALL36" i="26"/>
  <c r="ALK36" i="26"/>
  <c r="ALJ36" i="26"/>
  <c r="ALH36" i="26"/>
  <c r="ALG36" i="26"/>
  <c r="ALF36" i="26"/>
  <c r="ALE36" i="26"/>
  <c r="ALC36" i="26"/>
  <c r="ALB36" i="26"/>
  <c r="AKZ36" i="26"/>
  <c r="AKY36" i="26"/>
  <c r="AKX36" i="26"/>
  <c r="AKW36" i="26"/>
  <c r="AKV36" i="26"/>
  <c r="AKU36" i="26"/>
  <c r="AKS36" i="26"/>
  <c r="AKR36" i="26"/>
  <c r="AKQ36" i="26"/>
  <c r="AKP36" i="26"/>
  <c r="AKN36" i="26"/>
  <c r="AKM36" i="26"/>
  <c r="AKK36" i="26"/>
  <c r="AKJ36" i="26"/>
  <c r="AKI36" i="26"/>
  <c r="AKH36" i="26"/>
  <c r="AKG36" i="26"/>
  <c r="AKF36" i="26"/>
  <c r="AKD36" i="26"/>
  <c r="AKC36" i="26"/>
  <c r="AKB36" i="26"/>
  <c r="AKA36" i="26"/>
  <c r="AJY36" i="26"/>
  <c r="AJX36" i="26"/>
  <c r="AJV36" i="26"/>
  <c r="AJU36" i="26"/>
  <c r="AJT36" i="26"/>
  <c r="AJS36" i="26"/>
  <c r="AJR36" i="26"/>
  <c r="AJQ36" i="26"/>
  <c r="AJO36" i="26"/>
  <c r="AJN36" i="26"/>
  <c r="AJM36" i="26"/>
  <c r="AJL36" i="26"/>
  <c r="AJJ36" i="26"/>
  <c r="AJI36" i="26"/>
  <c r="AJG36" i="26"/>
  <c r="AJF36" i="26"/>
  <c r="AJE36" i="26"/>
  <c r="AJD36" i="26"/>
  <c r="AJC36" i="26"/>
  <c r="AJB36" i="26"/>
  <c r="AIZ36" i="26"/>
  <c r="AIY36" i="26"/>
  <c r="AIX36" i="26"/>
  <c r="AIW36" i="26"/>
  <c r="AIU36" i="26"/>
  <c r="AIT36" i="26"/>
  <c r="AIR36" i="26"/>
  <c r="AIQ36" i="26"/>
  <c r="AIP36" i="26"/>
  <c r="AIO36" i="26"/>
  <c r="AIN36" i="26"/>
  <c r="AIM36" i="26"/>
  <c r="AIK36" i="26"/>
  <c r="AIJ36" i="26"/>
  <c r="AII36" i="26"/>
  <c r="AIH36" i="26"/>
  <c r="AIF36" i="26"/>
  <c r="AIE36" i="26"/>
  <c r="AIC36" i="26"/>
  <c r="AIB36" i="26"/>
  <c r="AIA36" i="26"/>
  <c r="AHZ36" i="26"/>
  <c r="AHY36" i="26"/>
  <c r="AHX36" i="26"/>
  <c r="AHV36" i="26"/>
  <c r="AHU36" i="26"/>
  <c r="AHT36" i="26"/>
  <c r="AHS36" i="26"/>
  <c r="AHQ36" i="26"/>
  <c r="AHP36" i="26"/>
  <c r="AHN36" i="26"/>
  <c r="AHM36" i="26"/>
  <c r="AHL36" i="26"/>
  <c r="AHK36" i="26"/>
  <c r="AHJ36" i="26"/>
  <c r="AHI36" i="26"/>
  <c r="AHG36" i="26"/>
  <c r="AHF36" i="26"/>
  <c r="AHE36" i="26"/>
  <c r="AHD36" i="26"/>
  <c r="AHB36" i="26"/>
  <c r="AHA36" i="26"/>
  <c r="AGY36" i="26"/>
  <c r="AGX36" i="26"/>
  <c r="AGW36" i="26"/>
  <c r="AGV36" i="26"/>
  <c r="AGU36" i="26"/>
  <c r="AGT36" i="26"/>
  <c r="AGR36" i="26"/>
  <c r="AGQ36" i="26"/>
  <c r="AGP36" i="26"/>
  <c r="AGO36" i="26"/>
  <c r="AGM36" i="26"/>
  <c r="AGL36" i="26"/>
  <c r="AGJ36" i="26"/>
  <c r="AGI36" i="26"/>
  <c r="AGH36" i="26"/>
  <c r="AGG36" i="26"/>
  <c r="AGF36" i="26"/>
  <c r="AGE36" i="26"/>
  <c r="AGC36" i="26"/>
  <c r="AGB36" i="26"/>
  <c r="AGA36" i="26"/>
  <c r="AFZ36" i="26"/>
  <c r="AFX36" i="26"/>
  <c r="AFW36" i="26"/>
  <c r="AFU36" i="26"/>
  <c r="AFT36" i="26"/>
  <c r="AFS36" i="26"/>
  <c r="AFR36" i="26"/>
  <c r="AFQ36" i="26"/>
  <c r="AFP36" i="26"/>
  <c r="AFN36" i="26"/>
  <c r="AFM36" i="26"/>
  <c r="AFL36" i="26"/>
  <c r="AFK36" i="26"/>
  <c r="AFI36" i="26"/>
  <c r="AFH36" i="26"/>
  <c r="AFF36" i="26"/>
  <c r="AFE36" i="26"/>
  <c r="AFD36" i="26"/>
  <c r="AFC36" i="26"/>
  <c r="AFB36" i="26"/>
  <c r="AFA36" i="26"/>
  <c r="AEY36" i="26"/>
  <c r="AEX36" i="26"/>
  <c r="AEW36" i="26"/>
  <c r="AEV36" i="26"/>
  <c r="AET36" i="26"/>
  <c r="AES36" i="26"/>
  <c r="AEQ36" i="26"/>
  <c r="AEP36" i="26"/>
  <c r="AEO36" i="26"/>
  <c r="AEN36" i="26"/>
  <c r="AEM36" i="26"/>
  <c r="AEL36" i="26"/>
  <c r="AEJ36" i="26"/>
  <c r="AEI36" i="26"/>
  <c r="AEH36" i="26"/>
  <c r="AEG36" i="26"/>
  <c r="ALP35" i="26"/>
  <c r="ALI35" i="26"/>
  <c r="ALA35" i="26"/>
  <c r="AKT35" i="26"/>
  <c r="AKL35" i="26"/>
  <c r="AKE35" i="26"/>
  <c r="AJW35" i="26"/>
  <c r="AJP35" i="26"/>
  <c r="AJH35" i="26"/>
  <c r="AJA35" i="26"/>
  <c r="AIS35" i="26"/>
  <c r="AIL35" i="26"/>
  <c r="AID35" i="26"/>
  <c r="AHW35" i="26"/>
  <c r="AHO35" i="26"/>
  <c r="AHH35" i="26"/>
  <c r="AGZ35" i="26"/>
  <c r="AGS35" i="26"/>
  <c r="AGK35" i="26"/>
  <c r="AGD35" i="26"/>
  <c r="AFV35" i="26"/>
  <c r="AFO35" i="26"/>
  <c r="AFG35" i="26"/>
  <c r="AEZ35" i="26"/>
  <c r="AER35" i="26"/>
  <c r="AEK35" i="26"/>
  <c r="ALP34" i="26"/>
  <c r="ALI34" i="26"/>
  <c r="ALA34" i="26"/>
  <c r="AKT34" i="26"/>
  <c r="AKL34" i="26"/>
  <c r="AKE34" i="26"/>
  <c r="AJW34" i="26"/>
  <c r="AJP34" i="26"/>
  <c r="AJH34" i="26"/>
  <c r="AJA34" i="26"/>
  <c r="AIS34" i="26"/>
  <c r="AIL34" i="26"/>
  <c r="AID34" i="26"/>
  <c r="AHW34" i="26"/>
  <c r="AHO34" i="26"/>
  <c r="AHH34" i="26"/>
  <c r="AGZ34" i="26"/>
  <c r="AGS34" i="26"/>
  <c r="AGK34" i="26"/>
  <c r="AGD34" i="26"/>
  <c r="AFV34" i="26"/>
  <c r="AFO34" i="26"/>
  <c r="AFG34" i="26"/>
  <c r="AEZ34" i="26"/>
  <c r="AER34" i="26"/>
  <c r="AEK34" i="26"/>
  <c r="ALP33" i="26"/>
  <c r="ALI33" i="26"/>
  <c r="ALA33" i="26"/>
  <c r="AKT33" i="26"/>
  <c r="AKL33" i="26"/>
  <c r="AKE33" i="26"/>
  <c r="AJW33" i="26"/>
  <c r="AJP33" i="26"/>
  <c r="AJH33" i="26"/>
  <c r="AJA33" i="26"/>
  <c r="AIS33" i="26"/>
  <c r="AIL33" i="26"/>
  <c r="AID33" i="26"/>
  <c r="AHW33" i="26"/>
  <c r="AHO33" i="26"/>
  <c r="AHH33" i="26"/>
  <c r="AGZ33" i="26"/>
  <c r="AGS33" i="26"/>
  <c r="AGK33" i="26"/>
  <c r="AGD33" i="26"/>
  <c r="AFV33" i="26"/>
  <c r="AFO33" i="26"/>
  <c r="AFG33" i="26"/>
  <c r="AEZ33" i="26"/>
  <c r="AER33" i="26"/>
  <c r="AEK33" i="26"/>
  <c r="ALP32" i="26"/>
  <c r="ALI32" i="26"/>
  <c r="ALA32" i="26"/>
  <c r="AKT32" i="26"/>
  <c r="AKL32" i="26"/>
  <c r="AKE32" i="26"/>
  <c r="AJW32" i="26"/>
  <c r="AJP32" i="26"/>
  <c r="AJH32" i="26"/>
  <c r="AJA32" i="26"/>
  <c r="AIS32" i="26"/>
  <c r="AIL32" i="26"/>
  <c r="AID32" i="26"/>
  <c r="AHW32" i="26"/>
  <c r="AHO32" i="26"/>
  <c r="AHH32" i="26"/>
  <c r="AGZ32" i="26"/>
  <c r="AGS32" i="26"/>
  <c r="AGK32" i="26"/>
  <c r="AGD32" i="26"/>
  <c r="AFV32" i="26"/>
  <c r="AFO32" i="26"/>
  <c r="AFG32" i="26"/>
  <c r="AEZ32" i="26"/>
  <c r="AER32" i="26"/>
  <c r="AEK32" i="26"/>
  <c r="ALP30" i="26"/>
  <c r="ALI30" i="26"/>
  <c r="ALA30" i="26"/>
  <c r="AKT30" i="26"/>
  <c r="AKL30" i="26"/>
  <c r="AKE30" i="26"/>
  <c r="AJW30" i="26"/>
  <c r="AJP30" i="26"/>
  <c r="AJH30" i="26"/>
  <c r="AJA30" i="26"/>
  <c r="AIS30" i="26"/>
  <c r="AIL30" i="26"/>
  <c r="AID30" i="26"/>
  <c r="AHW30" i="26"/>
  <c r="AHO30" i="26"/>
  <c r="AHH30" i="26"/>
  <c r="AGZ30" i="26"/>
  <c r="AGS30" i="26"/>
  <c r="AGK30" i="26"/>
  <c r="AGD30" i="26"/>
  <c r="AFV30" i="26"/>
  <c r="AFO30" i="26"/>
  <c r="AFG30" i="26"/>
  <c r="AEZ30" i="26"/>
  <c r="AER30" i="26"/>
  <c r="AEK30" i="26"/>
  <c r="ALP29" i="26"/>
  <c r="ALI29" i="26"/>
  <c r="ALA29" i="26"/>
  <c r="AKT29" i="26"/>
  <c r="AKL29" i="26"/>
  <c r="AKE29" i="26"/>
  <c r="AJW29" i="26"/>
  <c r="AJP29" i="26"/>
  <c r="AJH29" i="26"/>
  <c r="AJA29" i="26"/>
  <c r="AIS29" i="26"/>
  <c r="AIL29" i="26"/>
  <c r="AID29" i="26"/>
  <c r="AHW29" i="26"/>
  <c r="AHO29" i="26"/>
  <c r="AHH29" i="26"/>
  <c r="AGZ29" i="26"/>
  <c r="AGS29" i="26"/>
  <c r="AGK29" i="26"/>
  <c r="AGD29" i="26"/>
  <c r="AFV29" i="26"/>
  <c r="AFO29" i="26"/>
  <c r="AFG29" i="26"/>
  <c r="AEZ29" i="26"/>
  <c r="AER29" i="26"/>
  <c r="AEK29" i="26"/>
  <c r="ALP28" i="26"/>
  <c r="ALI28" i="26"/>
  <c r="ALA28" i="26"/>
  <c r="AKT28" i="26"/>
  <c r="AKL28" i="26"/>
  <c r="AKE28" i="26"/>
  <c r="AJW28" i="26"/>
  <c r="AJP28" i="26"/>
  <c r="AJH28" i="26"/>
  <c r="AJA28" i="26"/>
  <c r="AIS28" i="26"/>
  <c r="AIL28" i="26"/>
  <c r="AID28" i="26"/>
  <c r="AHW28" i="26"/>
  <c r="AHO28" i="26"/>
  <c r="AHH28" i="26"/>
  <c r="AGZ28" i="26"/>
  <c r="AGS28" i="26"/>
  <c r="AGK28" i="26"/>
  <c r="AGD28" i="26"/>
  <c r="AFV28" i="26"/>
  <c r="AFO28" i="26"/>
  <c r="AFG28" i="26"/>
  <c r="AEZ28" i="26"/>
  <c r="AER28" i="26"/>
  <c r="AEK28" i="26"/>
  <c r="ALR27" i="26"/>
  <c r="ALQ27" i="26"/>
  <c r="ALO27" i="26"/>
  <c r="ALN27" i="26"/>
  <c r="ALM27" i="26"/>
  <c r="ALL27" i="26"/>
  <c r="ALK27" i="26"/>
  <c r="ALJ27" i="26"/>
  <c r="ALH27" i="26"/>
  <c r="ALG27" i="26"/>
  <c r="ALF27" i="26"/>
  <c r="ALE27" i="26"/>
  <c r="ALC27" i="26"/>
  <c r="ALB27" i="26"/>
  <c r="AKZ27" i="26"/>
  <c r="AKY27" i="26"/>
  <c r="AKX27" i="26"/>
  <c r="AKW27" i="26"/>
  <c r="AKV27" i="26"/>
  <c r="AKU27" i="26"/>
  <c r="AKS27" i="26"/>
  <c r="AKR27" i="26"/>
  <c r="AKQ27" i="26"/>
  <c r="AKP27" i="26"/>
  <c r="AKN27" i="26"/>
  <c r="AKM27" i="26"/>
  <c r="AKK27" i="26"/>
  <c r="AKJ27" i="26"/>
  <c r="AKI27" i="26"/>
  <c r="AKH27" i="26"/>
  <c r="AKG27" i="26"/>
  <c r="AKF27" i="26"/>
  <c r="AKD27" i="26"/>
  <c r="AKC27" i="26"/>
  <c r="AKB27" i="26"/>
  <c r="AKA27" i="26"/>
  <c r="AJY27" i="26"/>
  <c r="AJX27" i="26"/>
  <c r="AJV27" i="26"/>
  <c r="AJU27" i="26"/>
  <c r="AJT27" i="26"/>
  <c r="AJS27" i="26"/>
  <c r="AJR27" i="26"/>
  <c r="AJQ27" i="26"/>
  <c r="AJO27" i="26"/>
  <c r="AJN27" i="26"/>
  <c r="AJM27" i="26"/>
  <c r="AJL27" i="26"/>
  <c r="AJJ27" i="26"/>
  <c r="AJI27" i="26"/>
  <c r="AJG27" i="26"/>
  <c r="AJF27" i="26"/>
  <c r="AJE27" i="26"/>
  <c r="AJD27" i="26"/>
  <c r="AJC27" i="26"/>
  <c r="AJB27" i="26"/>
  <c r="AIZ27" i="26"/>
  <c r="AIY27" i="26"/>
  <c r="AIX27" i="26"/>
  <c r="AIW27" i="26"/>
  <c r="AIU27" i="26"/>
  <c r="AIT27" i="26"/>
  <c r="AIR27" i="26"/>
  <c r="AIQ27" i="26"/>
  <c r="AIP27" i="26"/>
  <c r="AIO27" i="26"/>
  <c r="AIN27" i="26"/>
  <c r="AIM27" i="26"/>
  <c r="AIK27" i="26"/>
  <c r="AIJ27" i="26"/>
  <c r="AII27" i="26"/>
  <c r="AIH27" i="26"/>
  <c r="AIF27" i="26"/>
  <c r="AIE27" i="26"/>
  <c r="AIC27" i="26"/>
  <c r="AIB27" i="26"/>
  <c r="AIA27" i="26"/>
  <c r="AHZ27" i="26"/>
  <c r="AHY27" i="26"/>
  <c r="AHX27" i="26"/>
  <c r="AHV27" i="26"/>
  <c r="AHU27" i="26"/>
  <c r="AHT27" i="26"/>
  <c r="AHS27" i="26"/>
  <c r="AHQ27" i="26"/>
  <c r="AHP27" i="26"/>
  <c r="AHN27" i="26"/>
  <c r="AHM27" i="26"/>
  <c r="AHL27" i="26"/>
  <c r="AHK27" i="26"/>
  <c r="AHJ27" i="26"/>
  <c r="AHI27" i="26"/>
  <c r="AHG27" i="26"/>
  <c r="AHF27" i="26"/>
  <c r="AHE27" i="26"/>
  <c r="AHD27" i="26"/>
  <c r="AHB27" i="26"/>
  <c r="AHA27" i="26"/>
  <c r="AGY27" i="26"/>
  <c r="AGX27" i="26"/>
  <c r="AGW27" i="26"/>
  <c r="AGV27" i="26"/>
  <c r="AGU27" i="26"/>
  <c r="AGT27" i="26"/>
  <c r="AGR27" i="26"/>
  <c r="AGQ27" i="26"/>
  <c r="AGP27" i="26"/>
  <c r="AGO27" i="26"/>
  <c r="AGM27" i="26"/>
  <c r="AGL27" i="26"/>
  <c r="AGJ27" i="26"/>
  <c r="AGI27" i="26"/>
  <c r="AGH27" i="26"/>
  <c r="AGG27" i="26"/>
  <c r="AGF27" i="26"/>
  <c r="AGE27" i="26"/>
  <c r="AGC27" i="26"/>
  <c r="AGB27" i="26"/>
  <c r="AGA27" i="26"/>
  <c r="AFZ27" i="26"/>
  <c r="AFX27" i="26"/>
  <c r="AFW27" i="26"/>
  <c r="AFU27" i="26"/>
  <c r="AFT27" i="26"/>
  <c r="AFS27" i="26"/>
  <c r="AFR27" i="26"/>
  <c r="AFQ27" i="26"/>
  <c r="AFP27" i="26"/>
  <c r="AFN27" i="26"/>
  <c r="AFM27" i="26"/>
  <c r="AFL27" i="26"/>
  <c r="AFK27" i="26"/>
  <c r="AFI27" i="26"/>
  <c r="AFH27" i="26"/>
  <c r="AFF27" i="26"/>
  <c r="AFE27" i="26"/>
  <c r="AFD27" i="26"/>
  <c r="AFC27" i="26"/>
  <c r="AFB27" i="26"/>
  <c r="AFA27" i="26"/>
  <c r="AEY27" i="26"/>
  <c r="AEX27" i="26"/>
  <c r="AEW27" i="26"/>
  <c r="AEV27" i="26"/>
  <c r="AET27" i="26"/>
  <c r="AES27" i="26"/>
  <c r="AEQ27" i="26"/>
  <c r="AEP27" i="26"/>
  <c r="AEO27" i="26"/>
  <c r="AEN27" i="26"/>
  <c r="AEM27" i="26"/>
  <c r="AEL27" i="26"/>
  <c r="AEJ27" i="26"/>
  <c r="AEI27" i="26"/>
  <c r="AEH27" i="26"/>
  <c r="AEG27" i="26"/>
  <c r="ALP23" i="26"/>
  <c r="ALI23" i="26"/>
  <c r="ALA23" i="26"/>
  <c r="AKT23" i="26"/>
  <c r="AKL23" i="26"/>
  <c r="AKE23" i="26"/>
  <c r="AJW23" i="26"/>
  <c r="AJP23" i="26"/>
  <c r="AJH23" i="26"/>
  <c r="AJA23" i="26"/>
  <c r="AIS23" i="26"/>
  <c r="AIL23" i="26"/>
  <c r="AID23" i="26"/>
  <c r="AHW23" i="26"/>
  <c r="AHO23" i="26"/>
  <c r="AHH23" i="26"/>
  <c r="AGZ23" i="26"/>
  <c r="AGS23" i="26"/>
  <c r="AGK23" i="26"/>
  <c r="AGD23" i="26"/>
  <c r="AFV23" i="26"/>
  <c r="AFO23" i="26"/>
  <c r="AFG23" i="26"/>
  <c r="AEZ23" i="26"/>
  <c r="AER23" i="26"/>
  <c r="AEK23" i="26"/>
  <c r="ALP22" i="26"/>
  <c r="ALI22" i="26"/>
  <c r="ALA22" i="26"/>
  <c r="AKT22" i="26"/>
  <c r="AKL22" i="26"/>
  <c r="AKE22" i="26"/>
  <c r="AJW22" i="26"/>
  <c r="AJP22" i="26"/>
  <c r="AJH22" i="26"/>
  <c r="AJA22" i="26"/>
  <c r="AIS22" i="26"/>
  <c r="AIL22" i="26"/>
  <c r="AID22" i="26"/>
  <c r="AHW22" i="26"/>
  <c r="AHO22" i="26"/>
  <c r="AHH22" i="26"/>
  <c r="AGZ22" i="26"/>
  <c r="AGS22" i="26"/>
  <c r="AGK22" i="26"/>
  <c r="AGD22" i="26"/>
  <c r="AFV22" i="26"/>
  <c r="AFO22" i="26"/>
  <c r="AFG22" i="26"/>
  <c r="AEZ22" i="26"/>
  <c r="AER22" i="26"/>
  <c r="AEK22" i="26"/>
  <c r="ALP21" i="26"/>
  <c r="ALI21" i="26"/>
  <c r="ALA21" i="26"/>
  <c r="AKT21" i="26"/>
  <c r="AKL21" i="26"/>
  <c r="AKE21" i="26"/>
  <c r="AJW21" i="26"/>
  <c r="AJP21" i="26"/>
  <c r="AJH21" i="26"/>
  <c r="AJA21" i="26"/>
  <c r="AIS21" i="26"/>
  <c r="AIL21" i="26"/>
  <c r="AID21" i="26"/>
  <c r="AHW21" i="26"/>
  <c r="AHO21" i="26"/>
  <c r="AHH21" i="26"/>
  <c r="AGZ21" i="26"/>
  <c r="AGS21" i="26"/>
  <c r="AGK21" i="26"/>
  <c r="AGD21" i="26"/>
  <c r="AFV21" i="26"/>
  <c r="AFO21" i="26"/>
  <c r="AFG21" i="26"/>
  <c r="AEZ21" i="26"/>
  <c r="AER21" i="26"/>
  <c r="AEK21" i="26"/>
  <c r="ALP20" i="26"/>
  <c r="ALI20" i="26"/>
  <c r="ALA20" i="26"/>
  <c r="AKT20" i="26"/>
  <c r="AKL20" i="26"/>
  <c r="AKE20" i="26"/>
  <c r="AJW20" i="26"/>
  <c r="AJP20" i="26"/>
  <c r="AJH20" i="26"/>
  <c r="AJA20" i="26"/>
  <c r="AIS20" i="26"/>
  <c r="AIL20" i="26"/>
  <c r="AID20" i="26"/>
  <c r="AHW20" i="26"/>
  <c r="AHO20" i="26"/>
  <c r="AHH20" i="26"/>
  <c r="AGZ20" i="26"/>
  <c r="AGS20" i="26"/>
  <c r="AGK20" i="26"/>
  <c r="AGD20" i="26"/>
  <c r="AFV20" i="26"/>
  <c r="AFO20" i="26"/>
  <c r="AFG20" i="26"/>
  <c r="AEZ20" i="26"/>
  <c r="AER20" i="26"/>
  <c r="AEK20" i="26"/>
  <c r="ALP19" i="26"/>
  <c r="ALI19" i="26"/>
  <c r="ALA19" i="26"/>
  <c r="AKT19" i="26"/>
  <c r="AKL19" i="26"/>
  <c r="AKE19" i="26"/>
  <c r="AJW19" i="26"/>
  <c r="AJP19" i="26"/>
  <c r="AJH19" i="26"/>
  <c r="AJA19" i="26"/>
  <c r="AIS19" i="26"/>
  <c r="AIL19" i="26"/>
  <c r="AID19" i="26"/>
  <c r="AHW19" i="26"/>
  <c r="AHO19" i="26"/>
  <c r="AHH19" i="26"/>
  <c r="AGZ19" i="26"/>
  <c r="AGS19" i="26"/>
  <c r="AGK19" i="26"/>
  <c r="AGD19" i="26"/>
  <c r="AFV19" i="26"/>
  <c r="AFO19" i="26"/>
  <c r="AFG19" i="26"/>
  <c r="AEZ19" i="26"/>
  <c r="AER19" i="26"/>
  <c r="AEK19" i="26"/>
  <c r="ALP18" i="26"/>
  <c r="ALI18" i="26"/>
  <c r="ALA18" i="26"/>
  <c r="AKT18" i="26"/>
  <c r="AKL18" i="26"/>
  <c r="AKE18" i="26"/>
  <c r="AJW18" i="26"/>
  <c r="AJP18" i="26"/>
  <c r="AJH18" i="26"/>
  <c r="AJA18" i="26"/>
  <c r="AIS18" i="26"/>
  <c r="AIL18" i="26"/>
  <c r="AID18" i="26"/>
  <c r="AHW18" i="26"/>
  <c r="AHO18" i="26"/>
  <c r="AHH18" i="26"/>
  <c r="AGZ18" i="26"/>
  <c r="AGS18" i="26"/>
  <c r="AGK18" i="26"/>
  <c r="AGD18" i="26"/>
  <c r="AFV18" i="26"/>
  <c r="AFO18" i="26"/>
  <c r="AFG18" i="26"/>
  <c r="AEZ18" i="26"/>
  <c r="AER18" i="26"/>
  <c r="AEK18" i="26"/>
  <c r="ALR17" i="26"/>
  <c r="ALQ17" i="26"/>
  <c r="ALO17" i="26"/>
  <c r="ALN17" i="26"/>
  <c r="ALM17" i="26"/>
  <c r="ALL17" i="26"/>
  <c r="ALK17" i="26"/>
  <c r="ALJ17" i="26"/>
  <c r="ALH17" i="26"/>
  <c r="ALG17" i="26"/>
  <c r="ALF17" i="26"/>
  <c r="ALE17" i="26"/>
  <c r="ALC17" i="26"/>
  <c r="ALB17" i="26"/>
  <c r="AKZ17" i="26"/>
  <c r="AKY17" i="26"/>
  <c r="AKX17" i="26"/>
  <c r="AKW17" i="26"/>
  <c r="AKV17" i="26"/>
  <c r="AKU17" i="26"/>
  <c r="AKS17" i="26"/>
  <c r="AKR17" i="26"/>
  <c r="AKQ17" i="26"/>
  <c r="AKP17" i="26"/>
  <c r="AKN17" i="26"/>
  <c r="AKM17" i="26"/>
  <c r="AKK17" i="26"/>
  <c r="AKJ17" i="26"/>
  <c r="AKI17" i="26"/>
  <c r="AKH17" i="26"/>
  <c r="AKG17" i="26"/>
  <c r="AKF17" i="26"/>
  <c r="AKD17" i="26"/>
  <c r="AKC17" i="26"/>
  <c r="AKB17" i="26"/>
  <c r="AKA17" i="26"/>
  <c r="AJY17" i="26"/>
  <c r="AJX17" i="26"/>
  <c r="AJV17" i="26"/>
  <c r="AJU17" i="26"/>
  <c r="AJT17" i="26"/>
  <c r="AJS17" i="26"/>
  <c r="AJR17" i="26"/>
  <c r="AJQ17" i="26"/>
  <c r="AJO17" i="26"/>
  <c r="AJN17" i="26"/>
  <c r="AJM17" i="26"/>
  <c r="AJL17" i="26"/>
  <c r="AJJ17" i="26"/>
  <c r="AJI17" i="26"/>
  <c r="AJG17" i="26"/>
  <c r="AJF17" i="26"/>
  <c r="AJE17" i="26"/>
  <c r="AJD17" i="26"/>
  <c r="AJC17" i="26"/>
  <c r="AJB17" i="26"/>
  <c r="AIZ17" i="26"/>
  <c r="AIY17" i="26"/>
  <c r="AIX17" i="26"/>
  <c r="AIW17" i="26"/>
  <c r="AIU17" i="26"/>
  <c r="AIT17" i="26"/>
  <c r="AIR17" i="26"/>
  <c r="AIQ17" i="26"/>
  <c r="AIP17" i="26"/>
  <c r="AIO17" i="26"/>
  <c r="AIN17" i="26"/>
  <c r="AIM17" i="26"/>
  <c r="AIK17" i="26"/>
  <c r="AIJ17" i="26"/>
  <c r="AII17" i="26"/>
  <c r="AIH17" i="26"/>
  <c r="AIF17" i="26"/>
  <c r="AIE17" i="26"/>
  <c r="AIC17" i="26"/>
  <c r="AIB17" i="26"/>
  <c r="AIA17" i="26"/>
  <c r="AHZ17" i="26"/>
  <c r="AHY17" i="26"/>
  <c r="AHX17" i="26"/>
  <c r="AHV17" i="26"/>
  <c r="AHU17" i="26"/>
  <c r="AHT17" i="26"/>
  <c r="AHS17" i="26"/>
  <c r="AHQ17" i="26"/>
  <c r="AHP17" i="26"/>
  <c r="AHN17" i="26"/>
  <c r="AHM17" i="26"/>
  <c r="AHL17" i="26"/>
  <c r="AHK17" i="26"/>
  <c r="AHJ17" i="26"/>
  <c r="AHI17" i="26"/>
  <c r="AHG17" i="26"/>
  <c r="AHF17" i="26"/>
  <c r="AHE17" i="26"/>
  <c r="AHD17" i="26"/>
  <c r="AHB17" i="26"/>
  <c r="AHA17" i="26"/>
  <c r="AGY17" i="26"/>
  <c r="AGX17" i="26"/>
  <c r="AGW17" i="26"/>
  <c r="AGV17" i="26"/>
  <c r="AGU17" i="26"/>
  <c r="AGT17" i="26"/>
  <c r="AGR17" i="26"/>
  <c r="AGQ17" i="26"/>
  <c r="AGP17" i="26"/>
  <c r="AGO17" i="26"/>
  <c r="AGM17" i="26"/>
  <c r="AGL17" i="26"/>
  <c r="AGJ17" i="26"/>
  <c r="AGI17" i="26"/>
  <c r="AGH17" i="26"/>
  <c r="AGG17" i="26"/>
  <c r="AGF17" i="26"/>
  <c r="AGE17" i="26"/>
  <c r="AGC17" i="26"/>
  <c r="AGB17" i="26"/>
  <c r="AGA17" i="26"/>
  <c r="AFZ17" i="26"/>
  <c r="AFX17" i="26"/>
  <c r="AFW17" i="26"/>
  <c r="AFU17" i="26"/>
  <c r="AFT17" i="26"/>
  <c r="AFS17" i="26"/>
  <c r="AFR17" i="26"/>
  <c r="AFQ17" i="26"/>
  <c r="AFP17" i="26"/>
  <c r="AFN17" i="26"/>
  <c r="AFM17" i="26"/>
  <c r="AFL17" i="26"/>
  <c r="AFK17" i="26"/>
  <c r="AFI17" i="26"/>
  <c r="AFH17" i="26"/>
  <c r="AFF17" i="26"/>
  <c r="AFE17" i="26"/>
  <c r="AFD17" i="26"/>
  <c r="AFC17" i="26"/>
  <c r="AFB17" i="26"/>
  <c r="AFA17" i="26"/>
  <c r="AEY17" i="26"/>
  <c r="AEX17" i="26"/>
  <c r="AEW17" i="26"/>
  <c r="AEV17" i="26"/>
  <c r="AET17" i="26"/>
  <c r="AES17" i="26"/>
  <c r="AEQ17" i="26"/>
  <c r="AEP17" i="26"/>
  <c r="AEO17" i="26"/>
  <c r="AEN17" i="26"/>
  <c r="AEM17" i="26"/>
  <c r="AEL17" i="26"/>
  <c r="AEJ17" i="26"/>
  <c r="AEI17" i="26"/>
  <c r="AEH17" i="26"/>
  <c r="AEG17" i="26"/>
  <c r="ALP16" i="26"/>
  <c r="ALI16" i="26"/>
  <c r="ALA16" i="26"/>
  <c r="AKT16" i="26"/>
  <c r="AKL16" i="26"/>
  <c r="AKE16" i="26"/>
  <c r="AJW16" i="26"/>
  <c r="AJP16" i="26"/>
  <c r="AJH16" i="26"/>
  <c r="AJA16" i="26"/>
  <c r="AIS16" i="26"/>
  <c r="AIL16" i="26"/>
  <c r="AID16" i="26"/>
  <c r="AHW16" i="26"/>
  <c r="AHO16" i="26"/>
  <c r="AHH16" i="26"/>
  <c r="AGZ16" i="26"/>
  <c r="AGS16" i="26"/>
  <c r="AGK16" i="26"/>
  <c r="AGD16" i="26"/>
  <c r="AFV16" i="26"/>
  <c r="AFO16" i="26"/>
  <c r="AFG16" i="26"/>
  <c r="AEZ16" i="26"/>
  <c r="AER16" i="26"/>
  <c r="AEK16" i="26"/>
  <c r="ALP15" i="26"/>
  <c r="ALI15" i="26"/>
  <c r="ALA15" i="26"/>
  <c r="AKT15" i="26"/>
  <c r="AKL15" i="26"/>
  <c r="AKE15" i="26"/>
  <c r="AJW15" i="26"/>
  <c r="AJP15" i="26"/>
  <c r="AJH15" i="26"/>
  <c r="AJA15" i="26"/>
  <c r="AIS15" i="26"/>
  <c r="AIL15" i="26"/>
  <c r="AID15" i="26"/>
  <c r="AHW15" i="26"/>
  <c r="AHO15" i="26"/>
  <c r="AHH15" i="26"/>
  <c r="AGZ15" i="26"/>
  <c r="AGS15" i="26"/>
  <c r="AGK15" i="26"/>
  <c r="AGD15" i="26"/>
  <c r="AFV15" i="26"/>
  <c r="AFO15" i="26"/>
  <c r="AFG15" i="26"/>
  <c r="AEZ15" i="26"/>
  <c r="AER15" i="26"/>
  <c r="AEK15" i="26"/>
  <c r="ALP14" i="26"/>
  <c r="ALI14" i="26"/>
  <c r="ALA14" i="26"/>
  <c r="AKT14" i="26"/>
  <c r="AKL14" i="26"/>
  <c r="AKE14" i="26"/>
  <c r="AJW14" i="26"/>
  <c r="AJP14" i="26"/>
  <c r="AJH14" i="26"/>
  <c r="AJA14" i="26"/>
  <c r="AIS14" i="26"/>
  <c r="AIL14" i="26"/>
  <c r="AID14" i="26"/>
  <c r="AHW14" i="26"/>
  <c r="AHO14" i="26"/>
  <c r="AHH14" i="26"/>
  <c r="AGZ14" i="26"/>
  <c r="AGS14" i="26"/>
  <c r="AGK14" i="26"/>
  <c r="AGD14" i="26"/>
  <c r="AFV14" i="26"/>
  <c r="AFO14" i="26"/>
  <c r="AFG14" i="26"/>
  <c r="AEZ14" i="26"/>
  <c r="AER14" i="26"/>
  <c r="AEK14" i="26"/>
  <c r="ALP13" i="26"/>
  <c r="ALI13" i="26"/>
  <c r="ALA13" i="26"/>
  <c r="AKT13" i="26"/>
  <c r="AKL13" i="26"/>
  <c r="AKE13" i="26"/>
  <c r="AJW13" i="26"/>
  <c r="AJP13" i="26"/>
  <c r="AJH13" i="26"/>
  <c r="AJA13" i="26"/>
  <c r="AIS13" i="26"/>
  <c r="AIL13" i="26"/>
  <c r="AID13" i="26"/>
  <c r="AHW13" i="26"/>
  <c r="AHO13" i="26"/>
  <c r="AHH13" i="26"/>
  <c r="AGZ13" i="26"/>
  <c r="AGS13" i="26"/>
  <c r="AGK13" i="26"/>
  <c r="AGD13" i="26"/>
  <c r="AFV13" i="26"/>
  <c r="AFO13" i="26"/>
  <c r="AFG13" i="26"/>
  <c r="AEZ13" i="26"/>
  <c r="AER13" i="26"/>
  <c r="AEK13" i="26"/>
  <c r="ALP11" i="26"/>
  <c r="ALI11" i="26"/>
  <c r="ALA11" i="26"/>
  <c r="AKT11" i="26"/>
  <c r="AKL11" i="26"/>
  <c r="AKE11" i="26"/>
  <c r="AJW11" i="26"/>
  <c r="AJP11" i="26"/>
  <c r="AJH11" i="26"/>
  <c r="AJA11" i="26"/>
  <c r="AIS11" i="26"/>
  <c r="AIL11" i="26"/>
  <c r="AID11" i="26"/>
  <c r="AHW11" i="26"/>
  <c r="AHO11" i="26"/>
  <c r="AHH11" i="26"/>
  <c r="AGZ11" i="26"/>
  <c r="AGS11" i="26"/>
  <c r="AGK11" i="26"/>
  <c r="AGD11" i="26"/>
  <c r="AFV11" i="26"/>
  <c r="AFO11" i="26"/>
  <c r="AFG11" i="26"/>
  <c r="AEZ11" i="26"/>
  <c r="AER11" i="26"/>
  <c r="AEK11" i="26"/>
  <c r="ALP10" i="26"/>
  <c r="ALI10" i="26"/>
  <c r="ALA10" i="26"/>
  <c r="AKT10" i="26"/>
  <c r="AKL10" i="26"/>
  <c r="AKE10" i="26"/>
  <c r="AJW10" i="26"/>
  <c r="AJP10" i="26"/>
  <c r="AJH10" i="26"/>
  <c r="AJA10" i="26"/>
  <c r="AIS10" i="26"/>
  <c r="AIL10" i="26"/>
  <c r="AID10" i="26"/>
  <c r="AHW10" i="26"/>
  <c r="AHO10" i="26"/>
  <c r="AHH10" i="26"/>
  <c r="AGZ10" i="26"/>
  <c r="AGS10" i="26"/>
  <c r="AGK10" i="26"/>
  <c r="AGD10" i="26"/>
  <c r="AFV10" i="26"/>
  <c r="AFO10" i="26"/>
  <c r="AFG10" i="26"/>
  <c r="AEZ10" i="26"/>
  <c r="AER10" i="26"/>
  <c r="AEK10" i="26"/>
  <c r="ALP9" i="26"/>
  <c r="ALI9" i="26"/>
  <c r="ALA9" i="26"/>
  <c r="AKT9" i="26"/>
  <c r="AKL9" i="26"/>
  <c r="AKE9" i="26"/>
  <c r="AJW9" i="26"/>
  <c r="AJP9" i="26"/>
  <c r="AJH9" i="26"/>
  <c r="AJA9" i="26"/>
  <c r="AIS9" i="26"/>
  <c r="AIL9" i="26"/>
  <c r="AID9" i="26"/>
  <c r="AHW9" i="26"/>
  <c r="AHO9" i="26"/>
  <c r="AHH9" i="26"/>
  <c r="AGZ9" i="26"/>
  <c r="AGS9" i="26"/>
  <c r="AGK9" i="26"/>
  <c r="AGD9" i="26"/>
  <c r="AFV9" i="26"/>
  <c r="AFO9" i="26"/>
  <c r="AFG9" i="26"/>
  <c r="AEZ9" i="26"/>
  <c r="AER9" i="26"/>
  <c r="AEK9" i="26"/>
  <c r="ALR8" i="26"/>
  <c r="ALQ8" i="26"/>
  <c r="ALO8" i="26"/>
  <c r="ALN8" i="26"/>
  <c r="ALM8" i="26"/>
  <c r="ALL8" i="26"/>
  <c r="ALK8" i="26"/>
  <c r="ALJ8" i="26"/>
  <c r="ALH8" i="26"/>
  <c r="ALG8" i="26"/>
  <c r="ALF8" i="26"/>
  <c r="ALE8" i="26"/>
  <c r="ALC8" i="26"/>
  <c r="ALB8" i="26"/>
  <c r="AKZ8" i="26"/>
  <c r="AKY8" i="26"/>
  <c r="AKX8" i="26"/>
  <c r="AKW8" i="26"/>
  <c r="AKV8" i="26"/>
  <c r="AKU8" i="26"/>
  <c r="AKS8" i="26"/>
  <c r="AKR8" i="26"/>
  <c r="AKQ8" i="26"/>
  <c r="AKP8" i="26"/>
  <c r="AKN8" i="26"/>
  <c r="AKM8" i="26"/>
  <c r="AKK8" i="26"/>
  <c r="AKJ8" i="26"/>
  <c r="AKI8" i="26"/>
  <c r="AKH8" i="26"/>
  <c r="AKG8" i="26"/>
  <c r="AKF8" i="26"/>
  <c r="AKD8" i="26"/>
  <c r="AKC8" i="26"/>
  <c r="AKB8" i="26"/>
  <c r="AKA8" i="26"/>
  <c r="AJY8" i="26"/>
  <c r="AJX8" i="26"/>
  <c r="AJV8" i="26"/>
  <c r="AJU8" i="26"/>
  <c r="AJT8" i="26"/>
  <c r="AJS8" i="26"/>
  <c r="AJR8" i="26"/>
  <c r="AJQ8" i="26"/>
  <c r="AJO8" i="26"/>
  <c r="AJN8" i="26"/>
  <c r="AJM8" i="26"/>
  <c r="AJL8" i="26"/>
  <c r="AJJ8" i="26"/>
  <c r="AJI8" i="26"/>
  <c r="AJG8" i="26"/>
  <c r="AJF8" i="26"/>
  <c r="AJE8" i="26"/>
  <c r="AJD8" i="26"/>
  <c r="AJC8" i="26"/>
  <c r="AJB8" i="26"/>
  <c r="AIZ8" i="26"/>
  <c r="AIY8" i="26"/>
  <c r="AIX8" i="26"/>
  <c r="AIW8" i="26"/>
  <c r="AIU8" i="26"/>
  <c r="AIT8" i="26"/>
  <c r="AIR8" i="26"/>
  <c r="AIQ8" i="26"/>
  <c r="AIP8" i="26"/>
  <c r="AIO8" i="26"/>
  <c r="AIN8" i="26"/>
  <c r="AIM8" i="26"/>
  <c r="AIK8" i="26"/>
  <c r="AIJ8" i="26"/>
  <c r="AII8" i="26"/>
  <c r="AIH8" i="26"/>
  <c r="AIF8" i="26"/>
  <c r="AIE8" i="26"/>
  <c r="AIC8" i="26"/>
  <c r="AIB8" i="26"/>
  <c r="AIA8" i="26"/>
  <c r="AHZ8" i="26"/>
  <c r="AHY8" i="26"/>
  <c r="AHX8" i="26"/>
  <c r="AHV8" i="26"/>
  <c r="AHU8" i="26"/>
  <c r="AHT8" i="26"/>
  <c r="AHS8" i="26"/>
  <c r="AHQ8" i="26"/>
  <c r="AHP8" i="26"/>
  <c r="AHN8" i="26"/>
  <c r="AHM8" i="26"/>
  <c r="AHL8" i="26"/>
  <c r="AHK8" i="26"/>
  <c r="AHJ8" i="26"/>
  <c r="AHI8" i="26"/>
  <c r="AHG8" i="26"/>
  <c r="AHF8" i="26"/>
  <c r="AHE8" i="26"/>
  <c r="AHD8" i="26"/>
  <c r="AHB8" i="26"/>
  <c r="AHA8" i="26"/>
  <c r="AGY8" i="26"/>
  <c r="AGX8" i="26"/>
  <c r="AGW8" i="26"/>
  <c r="AGV8" i="26"/>
  <c r="AGU8" i="26"/>
  <c r="AGT8" i="26"/>
  <c r="AGR8" i="26"/>
  <c r="AGQ8" i="26"/>
  <c r="AGP8" i="26"/>
  <c r="AGO8" i="26"/>
  <c r="AGM8" i="26"/>
  <c r="AGL8" i="26"/>
  <c r="AGJ8" i="26"/>
  <c r="AGI8" i="26"/>
  <c r="AGH8" i="26"/>
  <c r="AGG8" i="26"/>
  <c r="AGF8" i="26"/>
  <c r="AGE8" i="26"/>
  <c r="AGC8" i="26"/>
  <c r="AGB8" i="26"/>
  <c r="AGA8" i="26"/>
  <c r="AFZ8" i="26"/>
  <c r="AFX8" i="26"/>
  <c r="AFW8" i="26"/>
  <c r="AFU8" i="26"/>
  <c r="AFT8" i="26"/>
  <c r="AFS8" i="26"/>
  <c r="AFR8" i="26"/>
  <c r="AFQ8" i="26"/>
  <c r="AFP8" i="26"/>
  <c r="AFN8" i="26"/>
  <c r="AFM8" i="26"/>
  <c r="AFL8" i="26"/>
  <c r="AFK8" i="26"/>
  <c r="AFI8" i="26"/>
  <c r="AFH8" i="26"/>
  <c r="AFF8" i="26"/>
  <c r="AFE8" i="26"/>
  <c r="AFD8" i="26"/>
  <c r="AFC8" i="26"/>
  <c r="AFB8" i="26"/>
  <c r="AFA8" i="26"/>
  <c r="AEY8" i="26"/>
  <c r="AEX8" i="26"/>
  <c r="AEW8" i="26"/>
  <c r="AEV8" i="26"/>
  <c r="AET8" i="26"/>
  <c r="AES8" i="26"/>
  <c r="AEQ8" i="26"/>
  <c r="AEP8" i="26"/>
  <c r="AEO8" i="26"/>
  <c r="AEN8" i="26"/>
  <c r="AEM8" i="26"/>
  <c r="AEL8" i="26"/>
  <c r="AEJ8" i="26"/>
  <c r="AEI8" i="26"/>
  <c r="AEH8" i="26"/>
  <c r="AEG8" i="26"/>
  <c r="AEC137" i="26"/>
  <c r="ADV137" i="26"/>
  <c r="ADN137" i="26"/>
  <c r="ADG137" i="26"/>
  <c r="ACY137" i="26"/>
  <c r="ACR137" i="26"/>
  <c r="ACJ137" i="26"/>
  <c r="ACC137" i="26"/>
  <c r="ABU137" i="26"/>
  <c r="ABN137" i="26"/>
  <c r="ABF137" i="26"/>
  <c r="AAY137" i="26"/>
  <c r="AAQ137" i="26"/>
  <c r="AAJ137" i="26"/>
  <c r="AAB137" i="26"/>
  <c r="ZU137" i="26"/>
  <c r="ZM137" i="26"/>
  <c r="ZF137" i="26"/>
  <c r="YX137" i="26"/>
  <c r="YQ137" i="26"/>
  <c r="YI137" i="26"/>
  <c r="YB137" i="26"/>
  <c r="XT137" i="26"/>
  <c r="XM137" i="26"/>
  <c r="XE137" i="26"/>
  <c r="WX137" i="26"/>
  <c r="AEC136" i="26"/>
  <c r="ADV136" i="26"/>
  <c r="ADN136" i="26"/>
  <c r="ADG136" i="26"/>
  <c r="ACY136" i="26"/>
  <c r="ACR136" i="26"/>
  <c r="ACJ136" i="26"/>
  <c r="ACC136" i="26"/>
  <c r="ABU136" i="26"/>
  <c r="ABN136" i="26"/>
  <c r="ABF136" i="26"/>
  <c r="AAY136" i="26"/>
  <c r="AAQ136" i="26"/>
  <c r="AAJ136" i="26"/>
  <c r="AAB136" i="26"/>
  <c r="ZU136" i="26"/>
  <c r="ZM136" i="26"/>
  <c r="ZF136" i="26"/>
  <c r="YX136" i="26"/>
  <c r="YQ136" i="26"/>
  <c r="YI136" i="26"/>
  <c r="YB136" i="26"/>
  <c r="XT136" i="26"/>
  <c r="XM136" i="26"/>
  <c r="XE136" i="26"/>
  <c r="WX136" i="26"/>
  <c r="AEC135" i="26"/>
  <c r="ADV135" i="26"/>
  <c r="ADN135" i="26"/>
  <c r="ADG135" i="26"/>
  <c r="ACY135" i="26"/>
  <c r="ACR135" i="26"/>
  <c r="ACJ135" i="26"/>
  <c r="ACC135" i="26"/>
  <c r="ABU135" i="26"/>
  <c r="ABN135" i="26"/>
  <c r="ABF135" i="26"/>
  <c r="AAY135" i="26"/>
  <c r="AAQ135" i="26"/>
  <c r="AAJ135" i="26"/>
  <c r="AAB135" i="26"/>
  <c r="ZU135" i="26"/>
  <c r="ZM135" i="26"/>
  <c r="ZF135" i="26"/>
  <c r="YX135" i="26"/>
  <c r="YQ135" i="26"/>
  <c r="YI135" i="26"/>
  <c r="YB135" i="26"/>
  <c r="XT135" i="26"/>
  <c r="XM135" i="26"/>
  <c r="XE135" i="26"/>
  <c r="WX135" i="26"/>
  <c r="AEC134" i="26"/>
  <c r="ADV134" i="26"/>
  <c r="ADN134" i="26"/>
  <c r="ADG134" i="26"/>
  <c r="ACY134" i="26"/>
  <c r="ACR134" i="26"/>
  <c r="ACJ134" i="26"/>
  <c r="ACC134" i="26"/>
  <c r="ABU134" i="26"/>
  <c r="ABN134" i="26"/>
  <c r="ABF134" i="26"/>
  <c r="AAY134" i="26"/>
  <c r="AAQ134" i="26"/>
  <c r="AAJ134" i="26"/>
  <c r="AAB134" i="26"/>
  <c r="ZU134" i="26"/>
  <c r="ZM134" i="26"/>
  <c r="ZF134" i="26"/>
  <c r="YX134" i="26"/>
  <c r="YQ134" i="26"/>
  <c r="YI134" i="26"/>
  <c r="YB134" i="26"/>
  <c r="XT134" i="26"/>
  <c r="XM134" i="26"/>
  <c r="XE134" i="26"/>
  <c r="WX134" i="26"/>
  <c r="AEC133" i="26"/>
  <c r="ADV133" i="26"/>
  <c r="ADN133" i="26"/>
  <c r="ADG133" i="26"/>
  <c r="ACY133" i="26"/>
  <c r="ACR133" i="26"/>
  <c r="ACJ133" i="26"/>
  <c r="ACC133" i="26"/>
  <c r="ABU133" i="26"/>
  <c r="ABN133" i="26"/>
  <c r="ABF133" i="26"/>
  <c r="AAY133" i="26"/>
  <c r="AAQ133" i="26"/>
  <c r="AAJ133" i="26"/>
  <c r="AAB133" i="26"/>
  <c r="ZU133" i="26"/>
  <c r="ZM133" i="26"/>
  <c r="ZF133" i="26"/>
  <c r="YX133" i="26"/>
  <c r="YQ133" i="26"/>
  <c r="YI133" i="26"/>
  <c r="YB133" i="26"/>
  <c r="XT133" i="26"/>
  <c r="XM133" i="26"/>
  <c r="XE133" i="26"/>
  <c r="WX133" i="26"/>
  <c r="AEC132" i="26"/>
  <c r="ADV132" i="26"/>
  <c r="ADN132" i="26"/>
  <c r="ADG132" i="26"/>
  <c r="ACY132" i="26"/>
  <c r="ACR132" i="26"/>
  <c r="ACJ132" i="26"/>
  <c r="ACC132" i="26"/>
  <c r="ABU132" i="26"/>
  <c r="ABN132" i="26"/>
  <c r="ABF132" i="26"/>
  <c r="AAY132" i="26"/>
  <c r="AAQ132" i="26"/>
  <c r="AAJ132" i="26"/>
  <c r="AAB132" i="26"/>
  <c r="ZU132" i="26"/>
  <c r="ZM132" i="26"/>
  <c r="ZF132" i="26"/>
  <c r="YX132" i="26"/>
  <c r="YQ132" i="26"/>
  <c r="YI132" i="26"/>
  <c r="YB132" i="26"/>
  <c r="XT132" i="26"/>
  <c r="XM132" i="26"/>
  <c r="XE132" i="26"/>
  <c r="WX132" i="26"/>
  <c r="AEE131" i="26"/>
  <c r="AED131" i="26"/>
  <c r="AEB131" i="26"/>
  <c r="AEA131" i="26"/>
  <c r="ADZ131" i="26"/>
  <c r="ADY131" i="26"/>
  <c r="ADX131" i="26"/>
  <c r="ADW131" i="26"/>
  <c r="ADU131" i="26"/>
  <c r="ADT131" i="26"/>
  <c r="ADS131" i="26"/>
  <c r="ADR131" i="26"/>
  <c r="ADP131" i="26"/>
  <c r="ADO131" i="26"/>
  <c r="ADM131" i="26"/>
  <c r="ADL131" i="26"/>
  <c r="ADK131" i="26"/>
  <c r="ADJ131" i="26"/>
  <c r="ADI131" i="26"/>
  <c r="ADH131" i="26"/>
  <c r="ADF131" i="26"/>
  <c r="ADE131" i="26"/>
  <c r="ADD131" i="26"/>
  <c r="ADC131" i="26"/>
  <c r="ADA131" i="26"/>
  <c r="ACZ131" i="26"/>
  <c r="ACX131" i="26"/>
  <c r="ACW131" i="26"/>
  <c r="ACV131" i="26"/>
  <c r="ACU131" i="26"/>
  <c r="ACT131" i="26"/>
  <c r="ACS131" i="26"/>
  <c r="ACQ131" i="26"/>
  <c r="ACP131" i="26"/>
  <c r="ACO131" i="26"/>
  <c r="ACN131" i="26"/>
  <c r="ACL131" i="26"/>
  <c r="ACK131" i="26"/>
  <c r="ACI131" i="26"/>
  <c r="ACH131" i="26"/>
  <c r="ACG131" i="26"/>
  <c r="ACF131" i="26"/>
  <c r="ACE131" i="26"/>
  <c r="ACD131" i="26"/>
  <c r="ACB131" i="26"/>
  <c r="ACA131" i="26"/>
  <c r="ABZ131" i="26"/>
  <c r="ABY131" i="26"/>
  <c r="ABW131" i="26"/>
  <c r="ABV131" i="26"/>
  <c r="ABT131" i="26"/>
  <c r="ABS131" i="26"/>
  <c r="ABR131" i="26"/>
  <c r="ABQ131" i="26"/>
  <c r="ABP131" i="26"/>
  <c r="ABO131" i="26"/>
  <c r="ABM131" i="26"/>
  <c r="ABL131" i="26"/>
  <c r="ABK131" i="26"/>
  <c r="ABJ131" i="26"/>
  <c r="ABH131" i="26"/>
  <c r="ABG131" i="26"/>
  <c r="ABE131" i="26"/>
  <c r="ABD131" i="26"/>
  <c r="ABC131" i="26"/>
  <c r="ABB131" i="26"/>
  <c r="ABA131" i="26"/>
  <c r="AAZ131" i="26"/>
  <c r="AAX131" i="26"/>
  <c r="AAW131" i="26"/>
  <c r="AAV131" i="26"/>
  <c r="AAU131" i="26"/>
  <c r="AAS131" i="26"/>
  <c r="AAR131" i="26"/>
  <c r="AAP131" i="26"/>
  <c r="AAO131" i="26"/>
  <c r="AAN131" i="26"/>
  <c r="AAM131" i="26"/>
  <c r="AAL131" i="26"/>
  <c r="AAK131" i="26"/>
  <c r="AAI131" i="26"/>
  <c r="AAH131" i="26"/>
  <c r="AAG131" i="26"/>
  <c r="AAF131" i="26"/>
  <c r="AAD131" i="26"/>
  <c r="AAC131" i="26"/>
  <c r="AAA131" i="26"/>
  <c r="ZZ131" i="26"/>
  <c r="ZY131" i="26"/>
  <c r="ZX131" i="26"/>
  <c r="ZW131" i="26"/>
  <c r="ZV131" i="26"/>
  <c r="ZT131" i="26"/>
  <c r="ZS131" i="26"/>
  <c r="ZR131" i="26"/>
  <c r="ZQ131" i="26"/>
  <c r="ZO131" i="26"/>
  <c r="ZN131" i="26"/>
  <c r="ZL131" i="26"/>
  <c r="ZK131" i="26"/>
  <c r="ZJ131" i="26"/>
  <c r="ZI131" i="26"/>
  <c r="ZH131" i="26"/>
  <c r="ZG131" i="26"/>
  <c r="ZE131" i="26"/>
  <c r="ZD131" i="26"/>
  <c r="ZC131" i="26"/>
  <c r="ZB131" i="26"/>
  <c r="YZ131" i="26"/>
  <c r="YY131" i="26"/>
  <c r="YW131" i="26"/>
  <c r="YV131" i="26"/>
  <c r="YU131" i="26"/>
  <c r="YT131" i="26"/>
  <c r="YS131" i="26"/>
  <c r="YR131" i="26"/>
  <c r="YP131" i="26"/>
  <c r="YO131" i="26"/>
  <c r="YN131" i="26"/>
  <c r="YM131" i="26"/>
  <c r="YK131" i="26"/>
  <c r="YJ131" i="26"/>
  <c r="YH131" i="26"/>
  <c r="YG131" i="26"/>
  <c r="YF131" i="26"/>
  <c r="YE131" i="26"/>
  <c r="YD131" i="26"/>
  <c r="YC131" i="26"/>
  <c r="YA131" i="26"/>
  <c r="XZ131" i="26"/>
  <c r="XY131" i="26"/>
  <c r="XX131" i="26"/>
  <c r="XV131" i="26"/>
  <c r="XU131" i="26"/>
  <c r="XS131" i="26"/>
  <c r="XR131" i="26"/>
  <c r="XQ131" i="26"/>
  <c r="XP131" i="26"/>
  <c r="XO131" i="26"/>
  <c r="XN131" i="26"/>
  <c r="XL131" i="26"/>
  <c r="XK131" i="26"/>
  <c r="XJ131" i="26"/>
  <c r="XI131" i="26"/>
  <c r="XG131" i="26"/>
  <c r="XF131" i="26"/>
  <c r="XD131" i="26"/>
  <c r="XC131" i="26"/>
  <c r="XB131" i="26"/>
  <c r="XA131" i="26"/>
  <c r="WZ131" i="26"/>
  <c r="WY131" i="26"/>
  <c r="WW131" i="26"/>
  <c r="WV131" i="26"/>
  <c r="WU131" i="26"/>
  <c r="WT131" i="26"/>
  <c r="AEC130" i="26"/>
  <c r="ADV130" i="26"/>
  <c r="ADN130" i="26"/>
  <c r="ADG130" i="26"/>
  <c r="ACY130" i="26"/>
  <c r="ACR130" i="26"/>
  <c r="ACJ130" i="26"/>
  <c r="ACC130" i="26"/>
  <c r="ABU130" i="26"/>
  <c r="ABN130" i="26"/>
  <c r="ABF130" i="26"/>
  <c r="AAY130" i="26"/>
  <c r="AAQ130" i="26"/>
  <c r="AAJ130" i="26"/>
  <c r="AAB130" i="26"/>
  <c r="ZU130" i="26"/>
  <c r="ZM130" i="26"/>
  <c r="ZF130" i="26"/>
  <c r="YX130" i="26"/>
  <c r="YQ130" i="26"/>
  <c r="YI130" i="26"/>
  <c r="YB130" i="26"/>
  <c r="XT130" i="26"/>
  <c r="XM130" i="26"/>
  <c r="XE130" i="26"/>
  <c r="WX130" i="26"/>
  <c r="AEC129" i="26"/>
  <c r="ADV129" i="26"/>
  <c r="ADN129" i="26"/>
  <c r="ADG129" i="26"/>
  <c r="ACY129" i="26"/>
  <c r="ACR129" i="26"/>
  <c r="ACJ129" i="26"/>
  <c r="ACC129" i="26"/>
  <c r="ABU129" i="26"/>
  <c r="ABN129" i="26"/>
  <c r="ABF129" i="26"/>
  <c r="AAY129" i="26"/>
  <c r="AAQ129" i="26"/>
  <c r="AAJ129" i="26"/>
  <c r="AAB129" i="26"/>
  <c r="ZU129" i="26"/>
  <c r="ZM129" i="26"/>
  <c r="ZF129" i="26"/>
  <c r="YX129" i="26"/>
  <c r="YQ129" i="26"/>
  <c r="YI129" i="26"/>
  <c r="YB129" i="26"/>
  <c r="XT129" i="26"/>
  <c r="XM129" i="26"/>
  <c r="XE129" i="26"/>
  <c r="WX129" i="26"/>
  <c r="AEC128" i="26"/>
  <c r="ADV128" i="26"/>
  <c r="ADN128" i="26"/>
  <c r="ADG128" i="26"/>
  <c r="ACY128" i="26"/>
  <c r="ACR128" i="26"/>
  <c r="ACJ128" i="26"/>
  <c r="ACC128" i="26"/>
  <c r="ABU128" i="26"/>
  <c r="ABN128" i="26"/>
  <c r="ABF128" i="26"/>
  <c r="AAY128" i="26"/>
  <c r="AAQ128" i="26"/>
  <c r="AAJ128" i="26"/>
  <c r="AAB128" i="26"/>
  <c r="ZU128" i="26"/>
  <c r="ZM128" i="26"/>
  <c r="ZF128" i="26"/>
  <c r="YX128" i="26"/>
  <c r="YQ128" i="26"/>
  <c r="YI128" i="26"/>
  <c r="YB128" i="26"/>
  <c r="XT128" i="26"/>
  <c r="XM128" i="26"/>
  <c r="XE128" i="26"/>
  <c r="WX128" i="26"/>
  <c r="AEC127" i="26"/>
  <c r="ADV127" i="26"/>
  <c r="ADN127" i="26"/>
  <c r="ADG127" i="26"/>
  <c r="ACY127" i="26"/>
  <c r="ACR127" i="26"/>
  <c r="ACJ127" i="26"/>
  <c r="ACC127" i="26"/>
  <c r="ABU127" i="26"/>
  <c r="ABN127" i="26"/>
  <c r="ABF127" i="26"/>
  <c r="AAY127" i="26"/>
  <c r="AAQ127" i="26"/>
  <c r="AAJ127" i="26"/>
  <c r="AAB127" i="26"/>
  <c r="ZU127" i="26"/>
  <c r="ZM127" i="26"/>
  <c r="ZF127" i="26"/>
  <c r="YX127" i="26"/>
  <c r="YQ127" i="26"/>
  <c r="YI127" i="26"/>
  <c r="YB127" i="26"/>
  <c r="XT127" i="26"/>
  <c r="XM127" i="26"/>
  <c r="XE127" i="26"/>
  <c r="WX127" i="26"/>
  <c r="AEC125" i="26"/>
  <c r="ADV125" i="26"/>
  <c r="ADN125" i="26"/>
  <c r="ADG125" i="26"/>
  <c r="ACY125" i="26"/>
  <c r="ACR125" i="26"/>
  <c r="ACJ125" i="26"/>
  <c r="ACC125" i="26"/>
  <c r="ABU125" i="26"/>
  <c r="ABN125" i="26"/>
  <c r="ABF125" i="26"/>
  <c r="AAY125" i="26"/>
  <c r="AAQ125" i="26"/>
  <c r="AAJ125" i="26"/>
  <c r="AAB125" i="26"/>
  <c r="ZU125" i="26"/>
  <c r="ZM125" i="26"/>
  <c r="ZF125" i="26"/>
  <c r="YX125" i="26"/>
  <c r="YQ125" i="26"/>
  <c r="YI125" i="26"/>
  <c r="YB125" i="26"/>
  <c r="XT125" i="26"/>
  <c r="XM125" i="26"/>
  <c r="XE125" i="26"/>
  <c r="WX125" i="26"/>
  <c r="AEC124" i="26"/>
  <c r="ADV124" i="26"/>
  <c r="ADN124" i="26"/>
  <c r="ADG124" i="26"/>
  <c r="ACY124" i="26"/>
  <c r="ACR124" i="26"/>
  <c r="ACJ124" i="26"/>
  <c r="ACC124" i="26"/>
  <c r="ABU124" i="26"/>
  <c r="ABN124" i="26"/>
  <c r="ABF124" i="26"/>
  <c r="AAY124" i="26"/>
  <c r="AAQ124" i="26"/>
  <c r="AAJ124" i="26"/>
  <c r="AAB124" i="26"/>
  <c r="ZU124" i="26"/>
  <c r="ZM124" i="26"/>
  <c r="ZF124" i="26"/>
  <c r="YX124" i="26"/>
  <c r="YQ124" i="26"/>
  <c r="YI124" i="26"/>
  <c r="YB124" i="26"/>
  <c r="XT124" i="26"/>
  <c r="XM124" i="26"/>
  <c r="XE124" i="26"/>
  <c r="WX124" i="26"/>
  <c r="AEC123" i="26"/>
  <c r="ADV123" i="26"/>
  <c r="ADN123" i="26"/>
  <c r="ADG123" i="26"/>
  <c r="ACY123" i="26"/>
  <c r="ACR123" i="26"/>
  <c r="ACJ123" i="26"/>
  <c r="ACC123" i="26"/>
  <c r="ABU123" i="26"/>
  <c r="ABN123" i="26"/>
  <c r="ABF123" i="26"/>
  <c r="AAY123" i="26"/>
  <c r="AAQ123" i="26"/>
  <c r="AAJ123" i="26"/>
  <c r="AAB123" i="26"/>
  <c r="ZU123" i="26"/>
  <c r="ZM123" i="26"/>
  <c r="ZF123" i="26"/>
  <c r="YX123" i="26"/>
  <c r="YQ123" i="26"/>
  <c r="YI123" i="26"/>
  <c r="YB123" i="26"/>
  <c r="XT123" i="26"/>
  <c r="XM123" i="26"/>
  <c r="XE123" i="26"/>
  <c r="WX123" i="26"/>
  <c r="AEE122" i="26"/>
  <c r="AED122" i="26"/>
  <c r="AEB122" i="26"/>
  <c r="AEA122" i="26"/>
  <c r="ADZ122" i="26"/>
  <c r="ADY122" i="26"/>
  <c r="ADX122" i="26"/>
  <c r="ADW122" i="26"/>
  <c r="ADU122" i="26"/>
  <c r="ADT122" i="26"/>
  <c r="ADS122" i="26"/>
  <c r="ADR122" i="26"/>
  <c r="ADP122" i="26"/>
  <c r="ADO122" i="26"/>
  <c r="ADM122" i="26"/>
  <c r="ADL122" i="26"/>
  <c r="ADK122" i="26"/>
  <c r="ADJ122" i="26"/>
  <c r="ADI122" i="26"/>
  <c r="ADH122" i="26"/>
  <c r="ADF122" i="26"/>
  <c r="ADE122" i="26"/>
  <c r="ADD122" i="26"/>
  <c r="ADC122" i="26"/>
  <c r="ADA122" i="26"/>
  <c r="ACZ122" i="26"/>
  <c r="ACX122" i="26"/>
  <c r="ACW122" i="26"/>
  <c r="ACV122" i="26"/>
  <c r="ACU122" i="26"/>
  <c r="ACT122" i="26"/>
  <c r="ACS122" i="26"/>
  <c r="ACQ122" i="26"/>
  <c r="ACP122" i="26"/>
  <c r="ACO122" i="26"/>
  <c r="ACN122" i="26"/>
  <c r="ACL122" i="26"/>
  <c r="ACK122" i="26"/>
  <c r="ACI122" i="26"/>
  <c r="ACH122" i="26"/>
  <c r="ACG122" i="26"/>
  <c r="ACF122" i="26"/>
  <c r="ACE122" i="26"/>
  <c r="ACD122" i="26"/>
  <c r="ACB122" i="26"/>
  <c r="ACA122" i="26"/>
  <c r="ABZ122" i="26"/>
  <c r="ABY122" i="26"/>
  <c r="ABW122" i="26"/>
  <c r="ABV122" i="26"/>
  <c r="ABT122" i="26"/>
  <c r="ABS122" i="26"/>
  <c r="ABR122" i="26"/>
  <c r="ABQ122" i="26"/>
  <c r="ABP122" i="26"/>
  <c r="ABO122" i="26"/>
  <c r="ABM122" i="26"/>
  <c r="ABL122" i="26"/>
  <c r="ABK122" i="26"/>
  <c r="ABJ122" i="26"/>
  <c r="ABH122" i="26"/>
  <c r="ABG122" i="26"/>
  <c r="ABE122" i="26"/>
  <c r="ABD122" i="26"/>
  <c r="ABC122" i="26"/>
  <c r="ABB122" i="26"/>
  <c r="ABA122" i="26"/>
  <c r="AAZ122" i="26"/>
  <c r="AAX122" i="26"/>
  <c r="AAW122" i="26"/>
  <c r="AAV122" i="26"/>
  <c r="AAU122" i="26"/>
  <c r="AAS122" i="26"/>
  <c r="AAR122" i="26"/>
  <c r="AAP122" i="26"/>
  <c r="AAO122" i="26"/>
  <c r="AAN122" i="26"/>
  <c r="AAM122" i="26"/>
  <c r="AAL122" i="26"/>
  <c r="AAK122" i="26"/>
  <c r="AAI122" i="26"/>
  <c r="AAH122" i="26"/>
  <c r="AAG122" i="26"/>
  <c r="AAF122" i="26"/>
  <c r="AAD122" i="26"/>
  <c r="AAC122" i="26"/>
  <c r="AAA122" i="26"/>
  <c r="ZZ122" i="26"/>
  <c r="ZY122" i="26"/>
  <c r="ZX122" i="26"/>
  <c r="ZW122" i="26"/>
  <c r="ZV122" i="26"/>
  <c r="ZT122" i="26"/>
  <c r="ZS122" i="26"/>
  <c r="ZR122" i="26"/>
  <c r="ZQ122" i="26"/>
  <c r="ZO122" i="26"/>
  <c r="ZN122" i="26"/>
  <c r="ZL122" i="26"/>
  <c r="ZK122" i="26"/>
  <c r="ZJ122" i="26"/>
  <c r="ZI122" i="26"/>
  <c r="ZH122" i="26"/>
  <c r="ZG122" i="26"/>
  <c r="ZE122" i="26"/>
  <c r="ZD122" i="26"/>
  <c r="ZC122" i="26"/>
  <c r="ZB122" i="26"/>
  <c r="YZ122" i="26"/>
  <c r="YY122" i="26"/>
  <c r="YW122" i="26"/>
  <c r="YV122" i="26"/>
  <c r="YU122" i="26"/>
  <c r="YT122" i="26"/>
  <c r="YS122" i="26"/>
  <c r="YR122" i="26"/>
  <c r="YP122" i="26"/>
  <c r="YO122" i="26"/>
  <c r="YN122" i="26"/>
  <c r="YM122" i="26"/>
  <c r="YK122" i="26"/>
  <c r="YJ122" i="26"/>
  <c r="YH122" i="26"/>
  <c r="YG122" i="26"/>
  <c r="YF122" i="26"/>
  <c r="YE122" i="26"/>
  <c r="YD122" i="26"/>
  <c r="YC122" i="26"/>
  <c r="YA122" i="26"/>
  <c r="XZ122" i="26"/>
  <c r="XY122" i="26"/>
  <c r="XX122" i="26"/>
  <c r="XV122" i="26"/>
  <c r="XU122" i="26"/>
  <c r="XS122" i="26"/>
  <c r="XR122" i="26"/>
  <c r="XQ122" i="26"/>
  <c r="XP122" i="26"/>
  <c r="XO122" i="26"/>
  <c r="XN122" i="26"/>
  <c r="XL122" i="26"/>
  <c r="XK122" i="26"/>
  <c r="XJ122" i="26"/>
  <c r="XI122" i="26"/>
  <c r="XG122" i="26"/>
  <c r="XF122" i="26"/>
  <c r="XD122" i="26"/>
  <c r="XC122" i="26"/>
  <c r="XB122" i="26"/>
  <c r="XA122" i="26"/>
  <c r="WZ122" i="26"/>
  <c r="WY122" i="26"/>
  <c r="WW122" i="26"/>
  <c r="WV122" i="26"/>
  <c r="WU122" i="26"/>
  <c r="WT122" i="26"/>
  <c r="AEC118" i="26"/>
  <c r="ADV118" i="26"/>
  <c r="ADN118" i="26"/>
  <c r="ADG118" i="26"/>
  <c r="ACY118" i="26"/>
  <c r="ACR118" i="26"/>
  <c r="ACJ118" i="26"/>
  <c r="ACC118" i="26"/>
  <c r="ABU118" i="26"/>
  <c r="ABN118" i="26"/>
  <c r="ABF118" i="26"/>
  <c r="AAY118" i="26"/>
  <c r="AAQ118" i="26"/>
  <c r="AAJ118" i="26"/>
  <c r="AAB118" i="26"/>
  <c r="ZU118" i="26"/>
  <c r="ZM118" i="26"/>
  <c r="ZF118" i="26"/>
  <c r="YX118" i="26"/>
  <c r="YQ118" i="26"/>
  <c r="YI118" i="26"/>
  <c r="YB118" i="26"/>
  <c r="XT118" i="26"/>
  <c r="XM118" i="26"/>
  <c r="XE118" i="26"/>
  <c r="WX118" i="26"/>
  <c r="AEC117" i="26"/>
  <c r="ADV117" i="26"/>
  <c r="ADN117" i="26"/>
  <c r="ADG117" i="26"/>
  <c r="ACY117" i="26"/>
  <c r="ACR117" i="26"/>
  <c r="ACJ117" i="26"/>
  <c r="ACC117" i="26"/>
  <c r="ABU117" i="26"/>
  <c r="ABN117" i="26"/>
  <c r="ABF117" i="26"/>
  <c r="AAY117" i="26"/>
  <c r="AAQ117" i="26"/>
  <c r="AAJ117" i="26"/>
  <c r="AAB117" i="26"/>
  <c r="ZU117" i="26"/>
  <c r="ZM117" i="26"/>
  <c r="ZF117" i="26"/>
  <c r="YX117" i="26"/>
  <c r="YQ117" i="26"/>
  <c r="YI117" i="26"/>
  <c r="YB117" i="26"/>
  <c r="XT117" i="26"/>
  <c r="XM117" i="26"/>
  <c r="XE117" i="26"/>
  <c r="WX117" i="26"/>
  <c r="AEC116" i="26"/>
  <c r="ADV116" i="26"/>
  <c r="ADN116" i="26"/>
  <c r="ADG116" i="26"/>
  <c r="ACY116" i="26"/>
  <c r="ACR116" i="26"/>
  <c r="ACJ116" i="26"/>
  <c r="ACC116" i="26"/>
  <c r="ABU116" i="26"/>
  <c r="ABN116" i="26"/>
  <c r="ABF116" i="26"/>
  <c r="AAY116" i="26"/>
  <c r="AAQ116" i="26"/>
  <c r="AAJ116" i="26"/>
  <c r="AAB116" i="26"/>
  <c r="ZU116" i="26"/>
  <c r="ZM116" i="26"/>
  <c r="ZF116" i="26"/>
  <c r="YX116" i="26"/>
  <c r="YQ116" i="26"/>
  <c r="YI116" i="26"/>
  <c r="YB116" i="26"/>
  <c r="XT116" i="26"/>
  <c r="XM116" i="26"/>
  <c r="XE116" i="26"/>
  <c r="WX116" i="26"/>
  <c r="AEC115" i="26"/>
  <c r="ADV115" i="26"/>
  <c r="ADN115" i="26"/>
  <c r="ADG115" i="26"/>
  <c r="ACY115" i="26"/>
  <c r="ACR115" i="26"/>
  <c r="ACJ115" i="26"/>
  <c r="ACC115" i="26"/>
  <c r="ABU115" i="26"/>
  <c r="ABN115" i="26"/>
  <c r="ABF115" i="26"/>
  <c r="AAY115" i="26"/>
  <c r="AAQ115" i="26"/>
  <c r="AAJ115" i="26"/>
  <c r="AAB115" i="26"/>
  <c r="ZU115" i="26"/>
  <c r="ZM115" i="26"/>
  <c r="ZF115" i="26"/>
  <c r="YX115" i="26"/>
  <c r="YQ115" i="26"/>
  <c r="YI115" i="26"/>
  <c r="YB115" i="26"/>
  <c r="XT115" i="26"/>
  <c r="XM115" i="26"/>
  <c r="XE115" i="26"/>
  <c r="WX115" i="26"/>
  <c r="AEC114" i="26"/>
  <c r="ADV114" i="26"/>
  <c r="ADN114" i="26"/>
  <c r="ADG114" i="26"/>
  <c r="ACY114" i="26"/>
  <c r="ACR114" i="26"/>
  <c r="ACJ114" i="26"/>
  <c r="ACC114" i="26"/>
  <c r="ABU114" i="26"/>
  <c r="ABN114" i="26"/>
  <c r="ABF114" i="26"/>
  <c r="AAY114" i="26"/>
  <c r="AAQ114" i="26"/>
  <c r="AAJ114" i="26"/>
  <c r="AAB114" i="26"/>
  <c r="ZU114" i="26"/>
  <c r="ZM114" i="26"/>
  <c r="ZF114" i="26"/>
  <c r="YX114" i="26"/>
  <c r="YQ114" i="26"/>
  <c r="YI114" i="26"/>
  <c r="YB114" i="26"/>
  <c r="XT114" i="26"/>
  <c r="XM114" i="26"/>
  <c r="XE114" i="26"/>
  <c r="WX114" i="26"/>
  <c r="AEC113" i="26"/>
  <c r="ADV113" i="26"/>
  <c r="ADN113" i="26"/>
  <c r="ADG113" i="26"/>
  <c r="ACY113" i="26"/>
  <c r="ACR113" i="26"/>
  <c r="ACJ113" i="26"/>
  <c r="ACC113" i="26"/>
  <c r="ABU113" i="26"/>
  <c r="ABN113" i="26"/>
  <c r="ABF113" i="26"/>
  <c r="AAY113" i="26"/>
  <c r="AAQ113" i="26"/>
  <c r="AAJ113" i="26"/>
  <c r="AAB113" i="26"/>
  <c r="ZU113" i="26"/>
  <c r="ZM113" i="26"/>
  <c r="ZF113" i="26"/>
  <c r="YX113" i="26"/>
  <c r="YQ113" i="26"/>
  <c r="YI113" i="26"/>
  <c r="YB113" i="26"/>
  <c r="XT113" i="26"/>
  <c r="XM113" i="26"/>
  <c r="XE113" i="26"/>
  <c r="WX113" i="26"/>
  <c r="AEE112" i="26"/>
  <c r="AED112" i="26"/>
  <c r="AEB112" i="26"/>
  <c r="AEA112" i="26"/>
  <c r="ADZ112" i="26"/>
  <c r="ADY112" i="26"/>
  <c r="ADX112" i="26"/>
  <c r="ADW112" i="26"/>
  <c r="ADU112" i="26"/>
  <c r="ADT112" i="26"/>
  <c r="ADS112" i="26"/>
  <c r="ADR112" i="26"/>
  <c r="ADP112" i="26"/>
  <c r="ADO112" i="26"/>
  <c r="ADM112" i="26"/>
  <c r="ADL112" i="26"/>
  <c r="ADK112" i="26"/>
  <c r="ADJ112" i="26"/>
  <c r="ADI112" i="26"/>
  <c r="ADH112" i="26"/>
  <c r="ADF112" i="26"/>
  <c r="ADE112" i="26"/>
  <c r="ADD112" i="26"/>
  <c r="ADC112" i="26"/>
  <c r="ADA112" i="26"/>
  <c r="ACZ112" i="26"/>
  <c r="ACX112" i="26"/>
  <c r="ACW112" i="26"/>
  <c r="ACV112" i="26"/>
  <c r="ACU112" i="26"/>
  <c r="ACT112" i="26"/>
  <c r="ACS112" i="26"/>
  <c r="ACQ112" i="26"/>
  <c r="ACP112" i="26"/>
  <c r="ACO112" i="26"/>
  <c r="ACN112" i="26"/>
  <c r="ACL112" i="26"/>
  <c r="ACK112" i="26"/>
  <c r="ACI112" i="26"/>
  <c r="ACH112" i="26"/>
  <c r="ACG112" i="26"/>
  <c r="ACF112" i="26"/>
  <c r="ACE112" i="26"/>
  <c r="ACD112" i="26"/>
  <c r="ACB112" i="26"/>
  <c r="ACA112" i="26"/>
  <c r="ABZ112" i="26"/>
  <c r="ABY112" i="26"/>
  <c r="ABW112" i="26"/>
  <c r="ABV112" i="26"/>
  <c r="ABT112" i="26"/>
  <c r="ABS112" i="26"/>
  <c r="ABR112" i="26"/>
  <c r="ABQ112" i="26"/>
  <c r="ABP112" i="26"/>
  <c r="ABO112" i="26"/>
  <c r="ABM112" i="26"/>
  <c r="ABL112" i="26"/>
  <c r="ABK112" i="26"/>
  <c r="ABJ112" i="26"/>
  <c r="ABH112" i="26"/>
  <c r="ABG112" i="26"/>
  <c r="ABE112" i="26"/>
  <c r="ABD112" i="26"/>
  <c r="ABC112" i="26"/>
  <c r="ABB112" i="26"/>
  <c r="ABA112" i="26"/>
  <c r="AAZ112" i="26"/>
  <c r="AAX112" i="26"/>
  <c r="AAW112" i="26"/>
  <c r="AAV112" i="26"/>
  <c r="AAU112" i="26"/>
  <c r="AAS112" i="26"/>
  <c r="AAR112" i="26"/>
  <c r="AAP112" i="26"/>
  <c r="AAO112" i="26"/>
  <c r="AAN112" i="26"/>
  <c r="AAM112" i="26"/>
  <c r="AAL112" i="26"/>
  <c r="AAK112" i="26"/>
  <c r="AAI112" i="26"/>
  <c r="AAH112" i="26"/>
  <c r="AAG112" i="26"/>
  <c r="AAF112" i="26"/>
  <c r="AAD112" i="26"/>
  <c r="AAC112" i="26"/>
  <c r="AAA112" i="26"/>
  <c r="ZZ112" i="26"/>
  <c r="ZY112" i="26"/>
  <c r="ZX112" i="26"/>
  <c r="ZW112" i="26"/>
  <c r="ZV112" i="26"/>
  <c r="ZT112" i="26"/>
  <c r="ZS112" i="26"/>
  <c r="ZR112" i="26"/>
  <c r="ZQ112" i="26"/>
  <c r="ZO112" i="26"/>
  <c r="ZN112" i="26"/>
  <c r="ZL112" i="26"/>
  <c r="ZK112" i="26"/>
  <c r="ZJ112" i="26"/>
  <c r="ZI112" i="26"/>
  <c r="ZH112" i="26"/>
  <c r="ZG112" i="26"/>
  <c r="ZE112" i="26"/>
  <c r="ZD112" i="26"/>
  <c r="ZC112" i="26"/>
  <c r="ZB112" i="26"/>
  <c r="YZ112" i="26"/>
  <c r="YY112" i="26"/>
  <c r="YW112" i="26"/>
  <c r="YV112" i="26"/>
  <c r="YU112" i="26"/>
  <c r="YT112" i="26"/>
  <c r="YS112" i="26"/>
  <c r="YR112" i="26"/>
  <c r="YP112" i="26"/>
  <c r="YO112" i="26"/>
  <c r="YN112" i="26"/>
  <c r="YM112" i="26"/>
  <c r="YK112" i="26"/>
  <c r="YJ112" i="26"/>
  <c r="YH112" i="26"/>
  <c r="YG112" i="26"/>
  <c r="YF112" i="26"/>
  <c r="YE112" i="26"/>
  <c r="YD112" i="26"/>
  <c r="YC112" i="26"/>
  <c r="YA112" i="26"/>
  <c r="XZ112" i="26"/>
  <c r="XY112" i="26"/>
  <c r="XX112" i="26"/>
  <c r="XV112" i="26"/>
  <c r="XU112" i="26"/>
  <c r="XS112" i="26"/>
  <c r="XR112" i="26"/>
  <c r="XQ112" i="26"/>
  <c r="XP112" i="26"/>
  <c r="XO112" i="26"/>
  <c r="XN112" i="26"/>
  <c r="XL112" i="26"/>
  <c r="XK112" i="26"/>
  <c r="XJ112" i="26"/>
  <c r="XI112" i="26"/>
  <c r="XG112" i="26"/>
  <c r="XF112" i="26"/>
  <c r="XD112" i="26"/>
  <c r="XC112" i="26"/>
  <c r="XB112" i="26"/>
  <c r="XA112" i="26"/>
  <c r="WZ112" i="26"/>
  <c r="WY112" i="26"/>
  <c r="WW112" i="26"/>
  <c r="WV112" i="26"/>
  <c r="WU112" i="26"/>
  <c r="WT112" i="26"/>
  <c r="AEC111" i="26"/>
  <c r="ADV111" i="26"/>
  <c r="ADN111" i="26"/>
  <c r="ADG111" i="26"/>
  <c r="ACY111" i="26"/>
  <c r="ACR111" i="26"/>
  <c r="ACJ111" i="26"/>
  <c r="ACC111" i="26"/>
  <c r="ABU111" i="26"/>
  <c r="ABN111" i="26"/>
  <c r="ABF111" i="26"/>
  <c r="AAY111" i="26"/>
  <c r="AAQ111" i="26"/>
  <c r="AAJ111" i="26"/>
  <c r="AAB111" i="26"/>
  <c r="ZU111" i="26"/>
  <c r="ZM111" i="26"/>
  <c r="ZF111" i="26"/>
  <c r="YX111" i="26"/>
  <c r="YQ111" i="26"/>
  <c r="YI111" i="26"/>
  <c r="YB111" i="26"/>
  <c r="XT111" i="26"/>
  <c r="XM111" i="26"/>
  <c r="XE111" i="26"/>
  <c r="WX111" i="26"/>
  <c r="AEC110" i="26"/>
  <c r="ADV110" i="26"/>
  <c r="ADN110" i="26"/>
  <c r="ADG110" i="26"/>
  <c r="ACY110" i="26"/>
  <c r="ACR110" i="26"/>
  <c r="ACJ110" i="26"/>
  <c r="ACC110" i="26"/>
  <c r="ABU110" i="26"/>
  <c r="ABN110" i="26"/>
  <c r="ABF110" i="26"/>
  <c r="AAY110" i="26"/>
  <c r="AAQ110" i="26"/>
  <c r="AAJ110" i="26"/>
  <c r="AAB110" i="26"/>
  <c r="ZU110" i="26"/>
  <c r="ZM110" i="26"/>
  <c r="ZF110" i="26"/>
  <c r="YX110" i="26"/>
  <c r="YQ110" i="26"/>
  <c r="YI110" i="26"/>
  <c r="YB110" i="26"/>
  <c r="XT110" i="26"/>
  <c r="XM110" i="26"/>
  <c r="XE110" i="26"/>
  <c r="WX110" i="26"/>
  <c r="AEC109" i="26"/>
  <c r="ADV109" i="26"/>
  <c r="ADN109" i="26"/>
  <c r="ADG109" i="26"/>
  <c r="ACY109" i="26"/>
  <c r="ACR109" i="26"/>
  <c r="ACJ109" i="26"/>
  <c r="ACC109" i="26"/>
  <c r="ABU109" i="26"/>
  <c r="ABN109" i="26"/>
  <c r="ABF109" i="26"/>
  <c r="AAY109" i="26"/>
  <c r="AAQ109" i="26"/>
  <c r="AAJ109" i="26"/>
  <c r="AAB109" i="26"/>
  <c r="ZU109" i="26"/>
  <c r="ZM109" i="26"/>
  <c r="ZF109" i="26"/>
  <c r="YX109" i="26"/>
  <c r="YQ109" i="26"/>
  <c r="YI109" i="26"/>
  <c r="YB109" i="26"/>
  <c r="XT109" i="26"/>
  <c r="XM109" i="26"/>
  <c r="XE109" i="26"/>
  <c r="WX109" i="26"/>
  <c r="AEC108" i="26"/>
  <c r="ADV108" i="26"/>
  <c r="ADN108" i="26"/>
  <c r="ADG108" i="26"/>
  <c r="ACY108" i="26"/>
  <c r="ACR108" i="26"/>
  <c r="ACJ108" i="26"/>
  <c r="ACC108" i="26"/>
  <c r="ABU108" i="26"/>
  <c r="ABN108" i="26"/>
  <c r="ABF108" i="26"/>
  <c r="AAY108" i="26"/>
  <c r="AAQ108" i="26"/>
  <c r="AAJ108" i="26"/>
  <c r="AAB108" i="26"/>
  <c r="ZU108" i="26"/>
  <c r="ZM108" i="26"/>
  <c r="ZF108" i="26"/>
  <c r="YX108" i="26"/>
  <c r="YQ108" i="26"/>
  <c r="YI108" i="26"/>
  <c r="YB108" i="26"/>
  <c r="XT108" i="26"/>
  <c r="XM108" i="26"/>
  <c r="XE108" i="26"/>
  <c r="WX108" i="26"/>
  <c r="AEC106" i="26"/>
  <c r="ADV106" i="26"/>
  <c r="ADN106" i="26"/>
  <c r="ADG106" i="26"/>
  <c r="ACY106" i="26"/>
  <c r="ACR106" i="26"/>
  <c r="ACJ106" i="26"/>
  <c r="ACC106" i="26"/>
  <c r="ABU106" i="26"/>
  <c r="ABN106" i="26"/>
  <c r="ABF106" i="26"/>
  <c r="AAY106" i="26"/>
  <c r="AAQ106" i="26"/>
  <c r="AAJ106" i="26"/>
  <c r="AAB106" i="26"/>
  <c r="ZU106" i="26"/>
  <c r="ZM106" i="26"/>
  <c r="ZF106" i="26"/>
  <c r="YX106" i="26"/>
  <c r="YQ106" i="26"/>
  <c r="YI106" i="26"/>
  <c r="YB106" i="26"/>
  <c r="XT106" i="26"/>
  <c r="XM106" i="26"/>
  <c r="XE106" i="26"/>
  <c r="WX106" i="26"/>
  <c r="AEC105" i="26"/>
  <c r="ADV105" i="26"/>
  <c r="ADN105" i="26"/>
  <c r="ADG105" i="26"/>
  <c r="ACY105" i="26"/>
  <c r="ACR105" i="26"/>
  <c r="ACJ105" i="26"/>
  <c r="ACC105" i="26"/>
  <c r="ABU105" i="26"/>
  <c r="ABN105" i="26"/>
  <c r="ABF105" i="26"/>
  <c r="AAY105" i="26"/>
  <c r="AAQ105" i="26"/>
  <c r="AAJ105" i="26"/>
  <c r="AAB105" i="26"/>
  <c r="ZU105" i="26"/>
  <c r="ZM105" i="26"/>
  <c r="ZF105" i="26"/>
  <c r="YX105" i="26"/>
  <c r="YQ105" i="26"/>
  <c r="YI105" i="26"/>
  <c r="YB105" i="26"/>
  <c r="XT105" i="26"/>
  <c r="XM105" i="26"/>
  <c r="XE105" i="26"/>
  <c r="WX105" i="26"/>
  <c r="AEC104" i="26"/>
  <c r="ADV104" i="26"/>
  <c r="ADN104" i="26"/>
  <c r="ADG104" i="26"/>
  <c r="ACY104" i="26"/>
  <c r="ACR104" i="26"/>
  <c r="ACJ104" i="26"/>
  <c r="ACC104" i="26"/>
  <c r="ABU104" i="26"/>
  <c r="ABN104" i="26"/>
  <c r="ABF104" i="26"/>
  <c r="AAY104" i="26"/>
  <c r="AAQ104" i="26"/>
  <c r="AAJ104" i="26"/>
  <c r="AAB104" i="26"/>
  <c r="ZU104" i="26"/>
  <c r="ZM104" i="26"/>
  <c r="ZF104" i="26"/>
  <c r="YX104" i="26"/>
  <c r="YQ104" i="26"/>
  <c r="YI104" i="26"/>
  <c r="YB104" i="26"/>
  <c r="XT104" i="26"/>
  <c r="XM104" i="26"/>
  <c r="XE104" i="26"/>
  <c r="WX104" i="26"/>
  <c r="AEE103" i="26"/>
  <c r="AED103" i="26"/>
  <c r="AEB103" i="26"/>
  <c r="AEA103" i="26"/>
  <c r="ADZ103" i="26"/>
  <c r="ADY103" i="26"/>
  <c r="ADX103" i="26"/>
  <c r="ADW103" i="26"/>
  <c r="ADU103" i="26"/>
  <c r="ADT103" i="26"/>
  <c r="ADS103" i="26"/>
  <c r="ADR103" i="26"/>
  <c r="ADP103" i="26"/>
  <c r="ADO103" i="26"/>
  <c r="ADM103" i="26"/>
  <c r="ADL103" i="26"/>
  <c r="ADK103" i="26"/>
  <c r="ADJ103" i="26"/>
  <c r="ADI103" i="26"/>
  <c r="ADH103" i="26"/>
  <c r="ADF103" i="26"/>
  <c r="ADE103" i="26"/>
  <c r="ADD103" i="26"/>
  <c r="ADC103" i="26"/>
  <c r="ADA103" i="26"/>
  <c r="ACZ103" i="26"/>
  <c r="ACX103" i="26"/>
  <c r="ACW103" i="26"/>
  <c r="ACV103" i="26"/>
  <c r="ACU103" i="26"/>
  <c r="ACT103" i="26"/>
  <c r="ACS103" i="26"/>
  <c r="ACQ103" i="26"/>
  <c r="ACP103" i="26"/>
  <c r="ACO103" i="26"/>
  <c r="ACN103" i="26"/>
  <c r="ACL103" i="26"/>
  <c r="ACK103" i="26"/>
  <c r="ACI103" i="26"/>
  <c r="ACH103" i="26"/>
  <c r="ACG103" i="26"/>
  <c r="ACF103" i="26"/>
  <c r="ACE103" i="26"/>
  <c r="ACD103" i="26"/>
  <c r="ACB103" i="26"/>
  <c r="ACA103" i="26"/>
  <c r="ABZ103" i="26"/>
  <c r="ABY103" i="26"/>
  <c r="ABW103" i="26"/>
  <c r="ABV103" i="26"/>
  <c r="ABT103" i="26"/>
  <c r="ABS103" i="26"/>
  <c r="ABR103" i="26"/>
  <c r="ABQ103" i="26"/>
  <c r="ABP103" i="26"/>
  <c r="ABO103" i="26"/>
  <c r="ABM103" i="26"/>
  <c r="ABL103" i="26"/>
  <c r="ABK103" i="26"/>
  <c r="ABJ103" i="26"/>
  <c r="ABH103" i="26"/>
  <c r="ABG103" i="26"/>
  <c r="ABE103" i="26"/>
  <c r="ABD103" i="26"/>
  <c r="ABC103" i="26"/>
  <c r="ABB103" i="26"/>
  <c r="ABA103" i="26"/>
  <c r="AAZ103" i="26"/>
  <c r="AAX103" i="26"/>
  <c r="AAW103" i="26"/>
  <c r="AAV103" i="26"/>
  <c r="AAU103" i="26"/>
  <c r="AAS103" i="26"/>
  <c r="AAR103" i="26"/>
  <c r="AAP103" i="26"/>
  <c r="AAO103" i="26"/>
  <c r="AAN103" i="26"/>
  <c r="AAM103" i="26"/>
  <c r="AAL103" i="26"/>
  <c r="AAK103" i="26"/>
  <c r="AAI103" i="26"/>
  <c r="AAH103" i="26"/>
  <c r="AAG103" i="26"/>
  <c r="AAF103" i="26"/>
  <c r="AAD103" i="26"/>
  <c r="AAC103" i="26"/>
  <c r="AAA103" i="26"/>
  <c r="ZZ103" i="26"/>
  <c r="ZY103" i="26"/>
  <c r="ZX103" i="26"/>
  <c r="ZW103" i="26"/>
  <c r="ZV103" i="26"/>
  <c r="ZT103" i="26"/>
  <c r="ZS103" i="26"/>
  <c r="ZR103" i="26"/>
  <c r="ZQ103" i="26"/>
  <c r="ZO103" i="26"/>
  <c r="ZN103" i="26"/>
  <c r="ZL103" i="26"/>
  <c r="ZK103" i="26"/>
  <c r="ZJ103" i="26"/>
  <c r="ZI103" i="26"/>
  <c r="ZH103" i="26"/>
  <c r="ZG103" i="26"/>
  <c r="ZE103" i="26"/>
  <c r="ZD103" i="26"/>
  <c r="ZC103" i="26"/>
  <c r="ZB103" i="26"/>
  <c r="YZ103" i="26"/>
  <c r="YY103" i="26"/>
  <c r="YW103" i="26"/>
  <c r="YV103" i="26"/>
  <c r="YU103" i="26"/>
  <c r="YT103" i="26"/>
  <c r="YS103" i="26"/>
  <c r="YR103" i="26"/>
  <c r="YP103" i="26"/>
  <c r="YO103" i="26"/>
  <c r="YN103" i="26"/>
  <c r="YM103" i="26"/>
  <c r="YK103" i="26"/>
  <c r="YJ103" i="26"/>
  <c r="YH103" i="26"/>
  <c r="YG103" i="26"/>
  <c r="YF103" i="26"/>
  <c r="YE103" i="26"/>
  <c r="YD103" i="26"/>
  <c r="YC103" i="26"/>
  <c r="YA103" i="26"/>
  <c r="XZ103" i="26"/>
  <c r="XY103" i="26"/>
  <c r="XX103" i="26"/>
  <c r="XV103" i="26"/>
  <c r="XU103" i="26"/>
  <c r="XS103" i="26"/>
  <c r="XR103" i="26"/>
  <c r="XQ103" i="26"/>
  <c r="XP103" i="26"/>
  <c r="XO103" i="26"/>
  <c r="XN103" i="26"/>
  <c r="XL103" i="26"/>
  <c r="XK103" i="26"/>
  <c r="XJ103" i="26"/>
  <c r="XI103" i="26"/>
  <c r="XG103" i="26"/>
  <c r="XF103" i="26"/>
  <c r="XD103" i="26"/>
  <c r="XC103" i="26"/>
  <c r="XB103" i="26"/>
  <c r="XA103" i="26"/>
  <c r="WZ103" i="26"/>
  <c r="WY103" i="26"/>
  <c r="WW103" i="26"/>
  <c r="WV103" i="26"/>
  <c r="WU103" i="26"/>
  <c r="WT103" i="26"/>
  <c r="AEC99" i="26"/>
  <c r="ADV99" i="26"/>
  <c r="ADN99" i="26"/>
  <c r="ADG99" i="26"/>
  <c r="ACY99" i="26"/>
  <c r="ACR99" i="26"/>
  <c r="ACJ99" i="26"/>
  <c r="ACC99" i="26"/>
  <c r="ABU99" i="26"/>
  <c r="ABN99" i="26"/>
  <c r="ABF99" i="26"/>
  <c r="AAY99" i="26"/>
  <c r="AAQ99" i="26"/>
  <c r="AAJ99" i="26"/>
  <c r="AAB99" i="26"/>
  <c r="ZU99" i="26"/>
  <c r="ZM99" i="26"/>
  <c r="ZF99" i="26"/>
  <c r="YX99" i="26"/>
  <c r="YQ99" i="26"/>
  <c r="YI99" i="26"/>
  <c r="YB99" i="26"/>
  <c r="XT99" i="26"/>
  <c r="XM99" i="26"/>
  <c r="XE99" i="26"/>
  <c r="WX99" i="26"/>
  <c r="AEC98" i="26"/>
  <c r="ADV98" i="26"/>
  <c r="ADN98" i="26"/>
  <c r="ADG98" i="26"/>
  <c r="ACY98" i="26"/>
  <c r="ACR98" i="26"/>
  <c r="ACJ98" i="26"/>
  <c r="ACC98" i="26"/>
  <c r="ABU98" i="26"/>
  <c r="ABN98" i="26"/>
  <c r="ABF98" i="26"/>
  <c r="AAY98" i="26"/>
  <c r="AAQ98" i="26"/>
  <c r="AAJ98" i="26"/>
  <c r="AAB98" i="26"/>
  <c r="ZU98" i="26"/>
  <c r="ZM98" i="26"/>
  <c r="ZF98" i="26"/>
  <c r="YX98" i="26"/>
  <c r="YQ98" i="26"/>
  <c r="YI98" i="26"/>
  <c r="YB98" i="26"/>
  <c r="XT98" i="26"/>
  <c r="XM98" i="26"/>
  <c r="XE98" i="26"/>
  <c r="WX98" i="26"/>
  <c r="AEC97" i="26"/>
  <c r="ADV97" i="26"/>
  <c r="ADN97" i="26"/>
  <c r="ADG97" i="26"/>
  <c r="ACY97" i="26"/>
  <c r="ACR97" i="26"/>
  <c r="ACJ97" i="26"/>
  <c r="ACC97" i="26"/>
  <c r="ABU97" i="26"/>
  <c r="ABN97" i="26"/>
  <c r="ABF97" i="26"/>
  <c r="AAY97" i="26"/>
  <c r="AAQ97" i="26"/>
  <c r="AAJ97" i="26"/>
  <c r="AAB97" i="26"/>
  <c r="ZU97" i="26"/>
  <c r="ZM97" i="26"/>
  <c r="ZF97" i="26"/>
  <c r="YX97" i="26"/>
  <c r="YQ97" i="26"/>
  <c r="YI97" i="26"/>
  <c r="YB97" i="26"/>
  <c r="XT97" i="26"/>
  <c r="XM97" i="26"/>
  <c r="XE97" i="26"/>
  <c r="WX97" i="26"/>
  <c r="AEC96" i="26"/>
  <c r="ADV96" i="26"/>
  <c r="ADN96" i="26"/>
  <c r="ADG96" i="26"/>
  <c r="ACY96" i="26"/>
  <c r="ACR96" i="26"/>
  <c r="ACJ96" i="26"/>
  <c r="ACC96" i="26"/>
  <c r="ABU96" i="26"/>
  <c r="ABN96" i="26"/>
  <c r="ABF96" i="26"/>
  <c r="AAY96" i="26"/>
  <c r="AAQ96" i="26"/>
  <c r="AAJ96" i="26"/>
  <c r="AAB96" i="26"/>
  <c r="ZU96" i="26"/>
  <c r="ZM96" i="26"/>
  <c r="ZF96" i="26"/>
  <c r="YX96" i="26"/>
  <c r="YQ96" i="26"/>
  <c r="YI96" i="26"/>
  <c r="YB96" i="26"/>
  <c r="XT96" i="26"/>
  <c r="XM96" i="26"/>
  <c r="XE96" i="26"/>
  <c r="WX96" i="26"/>
  <c r="AEC95" i="26"/>
  <c r="ADV95" i="26"/>
  <c r="ADN95" i="26"/>
  <c r="ADG95" i="26"/>
  <c r="ACY95" i="26"/>
  <c r="ACR95" i="26"/>
  <c r="ACJ95" i="26"/>
  <c r="ACC95" i="26"/>
  <c r="ABU95" i="26"/>
  <c r="ABN95" i="26"/>
  <c r="ABF95" i="26"/>
  <c r="AAY95" i="26"/>
  <c r="AAQ95" i="26"/>
  <c r="AAJ95" i="26"/>
  <c r="AAB95" i="26"/>
  <c r="ZU95" i="26"/>
  <c r="ZM95" i="26"/>
  <c r="ZF95" i="26"/>
  <c r="YX95" i="26"/>
  <c r="YQ95" i="26"/>
  <c r="YI95" i="26"/>
  <c r="YB95" i="26"/>
  <c r="XT95" i="26"/>
  <c r="XM95" i="26"/>
  <c r="XE95" i="26"/>
  <c r="WX95" i="26"/>
  <c r="AEC94" i="26"/>
  <c r="ADV94" i="26"/>
  <c r="ADN94" i="26"/>
  <c r="ADG94" i="26"/>
  <c r="ACY94" i="26"/>
  <c r="ACR94" i="26"/>
  <c r="ACJ94" i="26"/>
  <c r="ACC94" i="26"/>
  <c r="ABU94" i="26"/>
  <c r="ABN94" i="26"/>
  <c r="ABF94" i="26"/>
  <c r="AAY94" i="26"/>
  <c r="AAQ94" i="26"/>
  <c r="AAJ94" i="26"/>
  <c r="AAB94" i="26"/>
  <c r="ZU94" i="26"/>
  <c r="ZM94" i="26"/>
  <c r="ZF94" i="26"/>
  <c r="YX94" i="26"/>
  <c r="YQ94" i="26"/>
  <c r="YI94" i="26"/>
  <c r="YB94" i="26"/>
  <c r="XT94" i="26"/>
  <c r="XM94" i="26"/>
  <c r="XE94" i="26"/>
  <c r="WX94" i="26"/>
  <c r="AEE93" i="26"/>
  <c r="AED93" i="26"/>
  <c r="AEB93" i="26"/>
  <c r="AEA93" i="26"/>
  <c r="ADZ93" i="26"/>
  <c r="ADY93" i="26"/>
  <c r="ADX93" i="26"/>
  <c r="ADW93" i="26"/>
  <c r="ADU93" i="26"/>
  <c r="ADT93" i="26"/>
  <c r="ADS93" i="26"/>
  <c r="ADR93" i="26"/>
  <c r="ADP93" i="26"/>
  <c r="ADO93" i="26"/>
  <c r="ADM93" i="26"/>
  <c r="ADL93" i="26"/>
  <c r="ADK93" i="26"/>
  <c r="ADJ93" i="26"/>
  <c r="ADI93" i="26"/>
  <c r="ADH93" i="26"/>
  <c r="ADF93" i="26"/>
  <c r="ADE93" i="26"/>
  <c r="ADD93" i="26"/>
  <c r="ADC93" i="26"/>
  <c r="ADA93" i="26"/>
  <c r="ACZ93" i="26"/>
  <c r="ACX93" i="26"/>
  <c r="ACW93" i="26"/>
  <c r="ACV93" i="26"/>
  <c r="ACU93" i="26"/>
  <c r="ACT93" i="26"/>
  <c r="ACS93" i="26"/>
  <c r="ACQ93" i="26"/>
  <c r="ACP93" i="26"/>
  <c r="ACO93" i="26"/>
  <c r="ACN93" i="26"/>
  <c r="ACL93" i="26"/>
  <c r="ACK93" i="26"/>
  <c r="ACI93" i="26"/>
  <c r="ACH93" i="26"/>
  <c r="ACG93" i="26"/>
  <c r="ACF93" i="26"/>
  <c r="ACE93" i="26"/>
  <c r="ACD93" i="26"/>
  <c r="ACB93" i="26"/>
  <c r="ACA93" i="26"/>
  <c r="ABZ93" i="26"/>
  <c r="ABY93" i="26"/>
  <c r="ABW93" i="26"/>
  <c r="ABV93" i="26"/>
  <c r="ABT93" i="26"/>
  <c r="ABS93" i="26"/>
  <c r="ABR93" i="26"/>
  <c r="ABQ93" i="26"/>
  <c r="ABP93" i="26"/>
  <c r="ABO93" i="26"/>
  <c r="ABM93" i="26"/>
  <c r="ABL93" i="26"/>
  <c r="ABK93" i="26"/>
  <c r="ABJ93" i="26"/>
  <c r="ABH93" i="26"/>
  <c r="ABG93" i="26"/>
  <c r="ABE93" i="26"/>
  <c r="ABD93" i="26"/>
  <c r="ABC93" i="26"/>
  <c r="ABB93" i="26"/>
  <c r="ABA93" i="26"/>
  <c r="AAZ93" i="26"/>
  <c r="AAX93" i="26"/>
  <c r="AAW93" i="26"/>
  <c r="AAV93" i="26"/>
  <c r="AAU93" i="26"/>
  <c r="AAS93" i="26"/>
  <c r="AAR93" i="26"/>
  <c r="AAP93" i="26"/>
  <c r="AAO93" i="26"/>
  <c r="AAN93" i="26"/>
  <c r="AAM93" i="26"/>
  <c r="AAL93" i="26"/>
  <c r="AAK93" i="26"/>
  <c r="AAI93" i="26"/>
  <c r="AAH93" i="26"/>
  <c r="AAG93" i="26"/>
  <c r="AAF93" i="26"/>
  <c r="AAD93" i="26"/>
  <c r="AAC93" i="26"/>
  <c r="AAA93" i="26"/>
  <c r="ZZ93" i="26"/>
  <c r="ZY93" i="26"/>
  <c r="ZX93" i="26"/>
  <c r="ZW93" i="26"/>
  <c r="ZV93" i="26"/>
  <c r="ZT93" i="26"/>
  <c r="ZS93" i="26"/>
  <c r="ZR93" i="26"/>
  <c r="ZQ93" i="26"/>
  <c r="ZO93" i="26"/>
  <c r="ZN93" i="26"/>
  <c r="ZL93" i="26"/>
  <c r="ZK93" i="26"/>
  <c r="ZJ93" i="26"/>
  <c r="ZI93" i="26"/>
  <c r="ZH93" i="26"/>
  <c r="ZG93" i="26"/>
  <c r="ZE93" i="26"/>
  <c r="ZD93" i="26"/>
  <c r="ZC93" i="26"/>
  <c r="ZB93" i="26"/>
  <c r="YZ93" i="26"/>
  <c r="YY93" i="26"/>
  <c r="YW93" i="26"/>
  <c r="YV93" i="26"/>
  <c r="YU93" i="26"/>
  <c r="YT93" i="26"/>
  <c r="YS93" i="26"/>
  <c r="YR93" i="26"/>
  <c r="YP93" i="26"/>
  <c r="YO93" i="26"/>
  <c r="YN93" i="26"/>
  <c r="YM93" i="26"/>
  <c r="YK93" i="26"/>
  <c r="YJ93" i="26"/>
  <c r="YH93" i="26"/>
  <c r="YG93" i="26"/>
  <c r="YF93" i="26"/>
  <c r="YE93" i="26"/>
  <c r="YD93" i="26"/>
  <c r="YC93" i="26"/>
  <c r="YA93" i="26"/>
  <c r="XZ93" i="26"/>
  <c r="XY93" i="26"/>
  <c r="XX93" i="26"/>
  <c r="XV93" i="26"/>
  <c r="XU93" i="26"/>
  <c r="XS93" i="26"/>
  <c r="XR93" i="26"/>
  <c r="XQ93" i="26"/>
  <c r="XP93" i="26"/>
  <c r="XO93" i="26"/>
  <c r="XN93" i="26"/>
  <c r="XL93" i="26"/>
  <c r="XK93" i="26"/>
  <c r="XJ93" i="26"/>
  <c r="XI93" i="26"/>
  <c r="XG93" i="26"/>
  <c r="XF93" i="26"/>
  <c r="XD93" i="26"/>
  <c r="XC93" i="26"/>
  <c r="XB93" i="26"/>
  <c r="XA93" i="26"/>
  <c r="WZ93" i="26"/>
  <c r="WY93" i="26"/>
  <c r="WW93" i="26"/>
  <c r="WV93" i="26"/>
  <c r="WU93" i="26"/>
  <c r="WT93" i="26"/>
  <c r="AEC92" i="26"/>
  <c r="ADV92" i="26"/>
  <c r="ADN92" i="26"/>
  <c r="ADG92" i="26"/>
  <c r="ACY92" i="26"/>
  <c r="ACR92" i="26"/>
  <c r="ACJ92" i="26"/>
  <c r="ACC92" i="26"/>
  <c r="ABU92" i="26"/>
  <c r="ABN92" i="26"/>
  <c r="ABF92" i="26"/>
  <c r="AAY92" i="26"/>
  <c r="AAQ92" i="26"/>
  <c r="AAJ92" i="26"/>
  <c r="AAB92" i="26"/>
  <c r="ZU92" i="26"/>
  <c r="ZM92" i="26"/>
  <c r="ZF92" i="26"/>
  <c r="YX92" i="26"/>
  <c r="YQ92" i="26"/>
  <c r="YI92" i="26"/>
  <c r="YB92" i="26"/>
  <c r="XT92" i="26"/>
  <c r="XM92" i="26"/>
  <c r="XE92" i="26"/>
  <c r="WX92" i="26"/>
  <c r="AEC91" i="26"/>
  <c r="ADV91" i="26"/>
  <c r="ADN91" i="26"/>
  <c r="ADG91" i="26"/>
  <c r="ACY91" i="26"/>
  <c r="ACR91" i="26"/>
  <c r="ACJ91" i="26"/>
  <c r="ACC91" i="26"/>
  <c r="ABU91" i="26"/>
  <c r="ABN91" i="26"/>
  <c r="ABF91" i="26"/>
  <c r="AAY91" i="26"/>
  <c r="AAQ91" i="26"/>
  <c r="AAJ91" i="26"/>
  <c r="AAB91" i="26"/>
  <c r="ZU91" i="26"/>
  <c r="ZM91" i="26"/>
  <c r="ZF91" i="26"/>
  <c r="YX91" i="26"/>
  <c r="YQ91" i="26"/>
  <c r="YI91" i="26"/>
  <c r="YB91" i="26"/>
  <c r="XT91" i="26"/>
  <c r="XM91" i="26"/>
  <c r="XE91" i="26"/>
  <c r="WX91" i="26"/>
  <c r="AEC90" i="26"/>
  <c r="ADV90" i="26"/>
  <c r="ADN90" i="26"/>
  <c r="ADG90" i="26"/>
  <c r="ACY90" i="26"/>
  <c r="ACR90" i="26"/>
  <c r="ACJ90" i="26"/>
  <c r="ACC90" i="26"/>
  <c r="ABU90" i="26"/>
  <c r="ABN90" i="26"/>
  <c r="ABF90" i="26"/>
  <c r="AAY90" i="26"/>
  <c r="AAQ90" i="26"/>
  <c r="AAJ90" i="26"/>
  <c r="AAB90" i="26"/>
  <c r="ZU90" i="26"/>
  <c r="ZM90" i="26"/>
  <c r="ZF90" i="26"/>
  <c r="YX90" i="26"/>
  <c r="YQ90" i="26"/>
  <c r="YI90" i="26"/>
  <c r="YB90" i="26"/>
  <c r="XT90" i="26"/>
  <c r="XM90" i="26"/>
  <c r="XE90" i="26"/>
  <c r="WX90" i="26"/>
  <c r="AEC89" i="26"/>
  <c r="ADV89" i="26"/>
  <c r="ADN89" i="26"/>
  <c r="ADG89" i="26"/>
  <c r="ACY89" i="26"/>
  <c r="ACR89" i="26"/>
  <c r="ACJ89" i="26"/>
  <c r="ACC89" i="26"/>
  <c r="ABU89" i="26"/>
  <c r="ABN89" i="26"/>
  <c r="ABF89" i="26"/>
  <c r="AAY89" i="26"/>
  <c r="AAQ89" i="26"/>
  <c r="AAJ89" i="26"/>
  <c r="AAB89" i="26"/>
  <c r="ZU89" i="26"/>
  <c r="ZM89" i="26"/>
  <c r="ZF89" i="26"/>
  <c r="YX89" i="26"/>
  <c r="YQ89" i="26"/>
  <c r="YI89" i="26"/>
  <c r="YB89" i="26"/>
  <c r="XT89" i="26"/>
  <c r="XM89" i="26"/>
  <c r="XE89" i="26"/>
  <c r="WX89" i="26"/>
  <c r="AEC87" i="26"/>
  <c r="ADV87" i="26"/>
  <c r="ADN87" i="26"/>
  <c r="ADG87" i="26"/>
  <c r="ACY87" i="26"/>
  <c r="ACR87" i="26"/>
  <c r="ACJ87" i="26"/>
  <c r="ACC87" i="26"/>
  <c r="ABU87" i="26"/>
  <c r="ABN87" i="26"/>
  <c r="ABF87" i="26"/>
  <c r="AAY87" i="26"/>
  <c r="AAQ87" i="26"/>
  <c r="AAJ87" i="26"/>
  <c r="AAB87" i="26"/>
  <c r="ZU87" i="26"/>
  <c r="ZM87" i="26"/>
  <c r="ZF87" i="26"/>
  <c r="YX87" i="26"/>
  <c r="YQ87" i="26"/>
  <c r="YI87" i="26"/>
  <c r="YB87" i="26"/>
  <c r="XT87" i="26"/>
  <c r="XM87" i="26"/>
  <c r="XE87" i="26"/>
  <c r="WX87" i="26"/>
  <c r="AEC86" i="26"/>
  <c r="ADV86" i="26"/>
  <c r="ADN86" i="26"/>
  <c r="ADG86" i="26"/>
  <c r="ACY86" i="26"/>
  <c r="ACR86" i="26"/>
  <c r="ACJ86" i="26"/>
  <c r="ACC86" i="26"/>
  <c r="ABU86" i="26"/>
  <c r="ABN86" i="26"/>
  <c r="ABF86" i="26"/>
  <c r="AAY86" i="26"/>
  <c r="AAQ86" i="26"/>
  <c r="AAJ86" i="26"/>
  <c r="AAB86" i="26"/>
  <c r="ZU86" i="26"/>
  <c r="ZM86" i="26"/>
  <c r="ZF86" i="26"/>
  <c r="YX86" i="26"/>
  <c r="YQ86" i="26"/>
  <c r="YI86" i="26"/>
  <c r="YB86" i="26"/>
  <c r="XT86" i="26"/>
  <c r="XM86" i="26"/>
  <c r="XE86" i="26"/>
  <c r="WX86" i="26"/>
  <c r="AEC85" i="26"/>
  <c r="ADV85" i="26"/>
  <c r="ADN85" i="26"/>
  <c r="ADG85" i="26"/>
  <c r="ACY85" i="26"/>
  <c r="ACR85" i="26"/>
  <c r="ACJ85" i="26"/>
  <c r="ACC85" i="26"/>
  <c r="ABU85" i="26"/>
  <c r="ABN85" i="26"/>
  <c r="ABF85" i="26"/>
  <c r="AAY85" i="26"/>
  <c r="AAQ85" i="26"/>
  <c r="AAJ85" i="26"/>
  <c r="AAB85" i="26"/>
  <c r="ZU85" i="26"/>
  <c r="ZM85" i="26"/>
  <c r="ZF85" i="26"/>
  <c r="YX85" i="26"/>
  <c r="YQ85" i="26"/>
  <c r="YI85" i="26"/>
  <c r="YB85" i="26"/>
  <c r="XT85" i="26"/>
  <c r="XM85" i="26"/>
  <c r="XE85" i="26"/>
  <c r="WX85" i="26"/>
  <c r="AEE84" i="26"/>
  <c r="AED84" i="26"/>
  <c r="AEB84" i="26"/>
  <c r="AEA84" i="26"/>
  <c r="ADZ84" i="26"/>
  <c r="ADY84" i="26"/>
  <c r="ADX84" i="26"/>
  <c r="ADW84" i="26"/>
  <c r="ADU84" i="26"/>
  <c r="ADT84" i="26"/>
  <c r="ADS84" i="26"/>
  <c r="ADR84" i="26"/>
  <c r="ADP84" i="26"/>
  <c r="ADO84" i="26"/>
  <c r="ADM84" i="26"/>
  <c r="ADL84" i="26"/>
  <c r="ADK84" i="26"/>
  <c r="ADJ84" i="26"/>
  <c r="ADI84" i="26"/>
  <c r="ADH84" i="26"/>
  <c r="ADF84" i="26"/>
  <c r="ADE84" i="26"/>
  <c r="ADD84" i="26"/>
  <c r="ADC84" i="26"/>
  <c r="ADA84" i="26"/>
  <c r="ACZ84" i="26"/>
  <c r="ACX84" i="26"/>
  <c r="ACW84" i="26"/>
  <c r="ACV84" i="26"/>
  <c r="ACU84" i="26"/>
  <c r="ACT84" i="26"/>
  <c r="ACS84" i="26"/>
  <c r="ACQ84" i="26"/>
  <c r="ACP84" i="26"/>
  <c r="ACO84" i="26"/>
  <c r="ACN84" i="26"/>
  <c r="ACL84" i="26"/>
  <c r="ACK84" i="26"/>
  <c r="ACI84" i="26"/>
  <c r="ACH84" i="26"/>
  <c r="ACG84" i="26"/>
  <c r="ACF84" i="26"/>
  <c r="ACE84" i="26"/>
  <c r="ACD84" i="26"/>
  <c r="ACB84" i="26"/>
  <c r="ACA84" i="26"/>
  <c r="ABZ84" i="26"/>
  <c r="ABY84" i="26"/>
  <c r="ABW84" i="26"/>
  <c r="ABV84" i="26"/>
  <c r="ABT84" i="26"/>
  <c r="ABS84" i="26"/>
  <c r="ABR84" i="26"/>
  <c r="ABQ84" i="26"/>
  <c r="ABP84" i="26"/>
  <c r="ABO84" i="26"/>
  <c r="ABM84" i="26"/>
  <c r="ABL84" i="26"/>
  <c r="ABK84" i="26"/>
  <c r="ABJ84" i="26"/>
  <c r="ABH84" i="26"/>
  <c r="ABG84" i="26"/>
  <c r="ABE84" i="26"/>
  <c r="ABD84" i="26"/>
  <c r="ABC84" i="26"/>
  <c r="ABB84" i="26"/>
  <c r="ABA84" i="26"/>
  <c r="AAZ84" i="26"/>
  <c r="AAX84" i="26"/>
  <c r="AAW84" i="26"/>
  <c r="AAV84" i="26"/>
  <c r="AAU84" i="26"/>
  <c r="AAS84" i="26"/>
  <c r="AAR84" i="26"/>
  <c r="AAP84" i="26"/>
  <c r="AAO84" i="26"/>
  <c r="AAN84" i="26"/>
  <c r="AAM84" i="26"/>
  <c r="AAL84" i="26"/>
  <c r="AAK84" i="26"/>
  <c r="AAI84" i="26"/>
  <c r="AAH84" i="26"/>
  <c r="AAG84" i="26"/>
  <c r="AAF84" i="26"/>
  <c r="AAD84" i="26"/>
  <c r="AAC84" i="26"/>
  <c r="AAA84" i="26"/>
  <c r="ZZ84" i="26"/>
  <c r="ZY84" i="26"/>
  <c r="ZX84" i="26"/>
  <c r="ZW84" i="26"/>
  <c r="ZV84" i="26"/>
  <c r="ZT84" i="26"/>
  <c r="ZS84" i="26"/>
  <c r="ZR84" i="26"/>
  <c r="ZQ84" i="26"/>
  <c r="ZO84" i="26"/>
  <c r="ZN84" i="26"/>
  <c r="ZL84" i="26"/>
  <c r="ZK84" i="26"/>
  <c r="ZJ84" i="26"/>
  <c r="ZI84" i="26"/>
  <c r="ZH84" i="26"/>
  <c r="ZG84" i="26"/>
  <c r="ZE84" i="26"/>
  <c r="ZD84" i="26"/>
  <c r="ZC84" i="26"/>
  <c r="ZB84" i="26"/>
  <c r="YZ84" i="26"/>
  <c r="YY84" i="26"/>
  <c r="YW84" i="26"/>
  <c r="YV84" i="26"/>
  <c r="YU84" i="26"/>
  <c r="YT84" i="26"/>
  <c r="YS84" i="26"/>
  <c r="YR84" i="26"/>
  <c r="YP84" i="26"/>
  <c r="YO84" i="26"/>
  <c r="YN84" i="26"/>
  <c r="YM84" i="26"/>
  <c r="YK84" i="26"/>
  <c r="YJ84" i="26"/>
  <c r="YH84" i="26"/>
  <c r="YG84" i="26"/>
  <c r="YF84" i="26"/>
  <c r="YE84" i="26"/>
  <c r="YD84" i="26"/>
  <c r="YC84" i="26"/>
  <c r="YA84" i="26"/>
  <c r="XZ84" i="26"/>
  <c r="XY84" i="26"/>
  <c r="XX84" i="26"/>
  <c r="XV84" i="26"/>
  <c r="XU84" i="26"/>
  <c r="XS84" i="26"/>
  <c r="XR84" i="26"/>
  <c r="XQ84" i="26"/>
  <c r="XP84" i="26"/>
  <c r="XO84" i="26"/>
  <c r="XN84" i="26"/>
  <c r="XL84" i="26"/>
  <c r="XK84" i="26"/>
  <c r="XJ84" i="26"/>
  <c r="XI84" i="26"/>
  <c r="XG84" i="26"/>
  <c r="XF84" i="26"/>
  <c r="XD84" i="26"/>
  <c r="XC84" i="26"/>
  <c r="XB84" i="26"/>
  <c r="XA84" i="26"/>
  <c r="WZ84" i="26"/>
  <c r="WY84" i="26"/>
  <c r="WW84" i="26"/>
  <c r="WV84" i="26"/>
  <c r="WU84" i="26"/>
  <c r="WT84" i="26"/>
  <c r="AEC80" i="26"/>
  <c r="ADV80" i="26"/>
  <c r="ADN80" i="26"/>
  <c r="ADG80" i="26"/>
  <c r="ACY80" i="26"/>
  <c r="ACR80" i="26"/>
  <c r="ACJ80" i="26"/>
  <c r="ACC80" i="26"/>
  <c r="ABU80" i="26"/>
  <c r="ABN80" i="26"/>
  <c r="ABF80" i="26"/>
  <c r="AAY80" i="26"/>
  <c r="AAQ80" i="26"/>
  <c r="AAJ80" i="26"/>
  <c r="AAB80" i="26"/>
  <c r="ZU80" i="26"/>
  <c r="ZM80" i="26"/>
  <c r="ZF80" i="26"/>
  <c r="YX80" i="26"/>
  <c r="YQ80" i="26"/>
  <c r="YI80" i="26"/>
  <c r="YB80" i="26"/>
  <c r="XT80" i="26"/>
  <c r="XM80" i="26"/>
  <c r="XE80" i="26"/>
  <c r="WX80" i="26"/>
  <c r="AEC79" i="26"/>
  <c r="ADV79" i="26"/>
  <c r="ADN79" i="26"/>
  <c r="ADG79" i="26"/>
  <c r="ACY79" i="26"/>
  <c r="ACR79" i="26"/>
  <c r="ACJ79" i="26"/>
  <c r="ACC79" i="26"/>
  <c r="ABU79" i="26"/>
  <c r="ABN79" i="26"/>
  <c r="ABF79" i="26"/>
  <c r="AAY79" i="26"/>
  <c r="AAQ79" i="26"/>
  <c r="AAJ79" i="26"/>
  <c r="AAB79" i="26"/>
  <c r="ZU79" i="26"/>
  <c r="ZM79" i="26"/>
  <c r="ZF79" i="26"/>
  <c r="YX79" i="26"/>
  <c r="YQ79" i="26"/>
  <c r="YI79" i="26"/>
  <c r="YB79" i="26"/>
  <c r="XT79" i="26"/>
  <c r="XM79" i="26"/>
  <c r="XE79" i="26"/>
  <c r="WX79" i="26"/>
  <c r="AEC78" i="26"/>
  <c r="ADV78" i="26"/>
  <c r="ADN78" i="26"/>
  <c r="ADG78" i="26"/>
  <c r="ACY78" i="26"/>
  <c r="ACR78" i="26"/>
  <c r="ACJ78" i="26"/>
  <c r="ACC78" i="26"/>
  <c r="ABU78" i="26"/>
  <c r="ABN78" i="26"/>
  <c r="ABF78" i="26"/>
  <c r="AAY78" i="26"/>
  <c r="AAQ78" i="26"/>
  <c r="AAJ78" i="26"/>
  <c r="AAB78" i="26"/>
  <c r="ZU78" i="26"/>
  <c r="ZM78" i="26"/>
  <c r="ZF78" i="26"/>
  <c r="YX78" i="26"/>
  <c r="YQ78" i="26"/>
  <c r="YI78" i="26"/>
  <c r="YB78" i="26"/>
  <c r="XT78" i="26"/>
  <c r="XM78" i="26"/>
  <c r="XE78" i="26"/>
  <c r="WX78" i="26"/>
  <c r="AEC77" i="26"/>
  <c r="ADV77" i="26"/>
  <c r="ADN77" i="26"/>
  <c r="ADG77" i="26"/>
  <c r="ACY77" i="26"/>
  <c r="ACR77" i="26"/>
  <c r="ACJ77" i="26"/>
  <c r="ACC77" i="26"/>
  <c r="ABU77" i="26"/>
  <c r="ABN77" i="26"/>
  <c r="ABF77" i="26"/>
  <c r="AAY77" i="26"/>
  <c r="AAQ77" i="26"/>
  <c r="AAJ77" i="26"/>
  <c r="AAB77" i="26"/>
  <c r="ZU77" i="26"/>
  <c r="ZM77" i="26"/>
  <c r="ZF77" i="26"/>
  <c r="YX77" i="26"/>
  <c r="YQ77" i="26"/>
  <c r="YI77" i="26"/>
  <c r="YB77" i="26"/>
  <c r="XT77" i="26"/>
  <c r="XM77" i="26"/>
  <c r="XE77" i="26"/>
  <c r="WX77" i="26"/>
  <c r="AEC76" i="26"/>
  <c r="ADV76" i="26"/>
  <c r="ADN76" i="26"/>
  <c r="ADG76" i="26"/>
  <c r="ACY76" i="26"/>
  <c r="ACR76" i="26"/>
  <c r="ACJ76" i="26"/>
  <c r="ACC76" i="26"/>
  <c r="ABU76" i="26"/>
  <c r="ABN76" i="26"/>
  <c r="ABF76" i="26"/>
  <c r="AAY76" i="26"/>
  <c r="AAQ76" i="26"/>
  <c r="AAJ76" i="26"/>
  <c r="AAB76" i="26"/>
  <c r="ZU76" i="26"/>
  <c r="ZM76" i="26"/>
  <c r="ZF76" i="26"/>
  <c r="YX76" i="26"/>
  <c r="YQ76" i="26"/>
  <c r="YI76" i="26"/>
  <c r="YB76" i="26"/>
  <c r="XT76" i="26"/>
  <c r="XM76" i="26"/>
  <c r="XE76" i="26"/>
  <c r="WX76" i="26"/>
  <c r="AEC75" i="26"/>
  <c r="ADV75" i="26"/>
  <c r="ADN75" i="26"/>
  <c r="ADG75" i="26"/>
  <c r="ACY75" i="26"/>
  <c r="ACR75" i="26"/>
  <c r="ACJ75" i="26"/>
  <c r="ACC75" i="26"/>
  <c r="ABU75" i="26"/>
  <c r="ABN75" i="26"/>
  <c r="ABF75" i="26"/>
  <c r="AAY75" i="26"/>
  <c r="AAQ75" i="26"/>
  <c r="AAJ75" i="26"/>
  <c r="AAB75" i="26"/>
  <c r="ZU75" i="26"/>
  <c r="ZM75" i="26"/>
  <c r="ZF75" i="26"/>
  <c r="YX75" i="26"/>
  <c r="YQ75" i="26"/>
  <c r="YI75" i="26"/>
  <c r="YB75" i="26"/>
  <c r="XT75" i="26"/>
  <c r="XM75" i="26"/>
  <c r="XE75" i="26"/>
  <c r="WX75" i="26"/>
  <c r="AEE74" i="26"/>
  <c r="AED74" i="26"/>
  <c r="AEB74" i="26"/>
  <c r="AEA74" i="26"/>
  <c r="ADZ74" i="26"/>
  <c r="ADY74" i="26"/>
  <c r="ADX74" i="26"/>
  <c r="ADW74" i="26"/>
  <c r="ADU74" i="26"/>
  <c r="ADT74" i="26"/>
  <c r="ADS74" i="26"/>
  <c r="ADR74" i="26"/>
  <c r="ADP74" i="26"/>
  <c r="ADO74" i="26"/>
  <c r="ADM74" i="26"/>
  <c r="ADL74" i="26"/>
  <c r="ADK74" i="26"/>
  <c r="ADJ74" i="26"/>
  <c r="ADI74" i="26"/>
  <c r="ADH74" i="26"/>
  <c r="ADF74" i="26"/>
  <c r="ADE74" i="26"/>
  <c r="ADD74" i="26"/>
  <c r="ADC74" i="26"/>
  <c r="ADA74" i="26"/>
  <c r="ACZ74" i="26"/>
  <c r="ACX74" i="26"/>
  <c r="ACW74" i="26"/>
  <c r="ACV74" i="26"/>
  <c r="ACU74" i="26"/>
  <c r="ACT74" i="26"/>
  <c r="ACS74" i="26"/>
  <c r="ACQ74" i="26"/>
  <c r="ACP74" i="26"/>
  <c r="ACO74" i="26"/>
  <c r="ACN74" i="26"/>
  <c r="ACL74" i="26"/>
  <c r="ACK74" i="26"/>
  <c r="ACI74" i="26"/>
  <c r="ACH74" i="26"/>
  <c r="ACG74" i="26"/>
  <c r="ACF74" i="26"/>
  <c r="ACE74" i="26"/>
  <c r="ACD74" i="26"/>
  <c r="ACB74" i="26"/>
  <c r="ACA74" i="26"/>
  <c r="ABZ74" i="26"/>
  <c r="ABY74" i="26"/>
  <c r="ABW74" i="26"/>
  <c r="ABV74" i="26"/>
  <c r="ABT74" i="26"/>
  <c r="ABS74" i="26"/>
  <c r="ABR74" i="26"/>
  <c r="ABQ74" i="26"/>
  <c r="ABP74" i="26"/>
  <c r="ABO74" i="26"/>
  <c r="ABM74" i="26"/>
  <c r="ABL74" i="26"/>
  <c r="ABK74" i="26"/>
  <c r="ABJ74" i="26"/>
  <c r="ABH74" i="26"/>
  <c r="ABG74" i="26"/>
  <c r="ABE74" i="26"/>
  <c r="ABD74" i="26"/>
  <c r="ABC74" i="26"/>
  <c r="ABB74" i="26"/>
  <c r="ABA74" i="26"/>
  <c r="AAZ74" i="26"/>
  <c r="AAX74" i="26"/>
  <c r="AAW74" i="26"/>
  <c r="AAV74" i="26"/>
  <c r="AAU74" i="26"/>
  <c r="AAS74" i="26"/>
  <c r="AAR74" i="26"/>
  <c r="AAP74" i="26"/>
  <c r="AAO74" i="26"/>
  <c r="AAN74" i="26"/>
  <c r="AAM74" i="26"/>
  <c r="AAL74" i="26"/>
  <c r="AAK74" i="26"/>
  <c r="AAI74" i="26"/>
  <c r="AAH74" i="26"/>
  <c r="AAG74" i="26"/>
  <c r="AAF74" i="26"/>
  <c r="AAD74" i="26"/>
  <c r="AAC74" i="26"/>
  <c r="AAA74" i="26"/>
  <c r="ZZ74" i="26"/>
  <c r="ZY74" i="26"/>
  <c r="ZX74" i="26"/>
  <c r="ZW74" i="26"/>
  <c r="ZV74" i="26"/>
  <c r="ZT74" i="26"/>
  <c r="ZS74" i="26"/>
  <c r="ZR74" i="26"/>
  <c r="ZQ74" i="26"/>
  <c r="ZO74" i="26"/>
  <c r="ZN74" i="26"/>
  <c r="ZL74" i="26"/>
  <c r="ZK74" i="26"/>
  <c r="ZJ74" i="26"/>
  <c r="ZI74" i="26"/>
  <c r="ZH74" i="26"/>
  <c r="ZG74" i="26"/>
  <c r="ZE74" i="26"/>
  <c r="ZD74" i="26"/>
  <c r="ZC74" i="26"/>
  <c r="ZB74" i="26"/>
  <c r="YZ74" i="26"/>
  <c r="YY74" i="26"/>
  <c r="YW74" i="26"/>
  <c r="YV74" i="26"/>
  <c r="YU74" i="26"/>
  <c r="YT74" i="26"/>
  <c r="YS74" i="26"/>
  <c r="YR74" i="26"/>
  <c r="YP74" i="26"/>
  <c r="YO74" i="26"/>
  <c r="YN74" i="26"/>
  <c r="YM74" i="26"/>
  <c r="YK74" i="26"/>
  <c r="YJ74" i="26"/>
  <c r="YH74" i="26"/>
  <c r="YG74" i="26"/>
  <c r="YF74" i="26"/>
  <c r="YE74" i="26"/>
  <c r="YD74" i="26"/>
  <c r="YC74" i="26"/>
  <c r="YA74" i="26"/>
  <c r="XZ74" i="26"/>
  <c r="XY74" i="26"/>
  <c r="XX74" i="26"/>
  <c r="XV74" i="26"/>
  <c r="XU74" i="26"/>
  <c r="XS74" i="26"/>
  <c r="XR74" i="26"/>
  <c r="XQ74" i="26"/>
  <c r="XP74" i="26"/>
  <c r="XO74" i="26"/>
  <c r="XN74" i="26"/>
  <c r="XL74" i="26"/>
  <c r="XK74" i="26"/>
  <c r="XJ74" i="26"/>
  <c r="XI74" i="26"/>
  <c r="XG74" i="26"/>
  <c r="XF74" i="26"/>
  <c r="XD74" i="26"/>
  <c r="XC74" i="26"/>
  <c r="XB74" i="26"/>
  <c r="XA74" i="26"/>
  <c r="WZ74" i="26"/>
  <c r="WY74" i="26"/>
  <c r="WW74" i="26"/>
  <c r="WV74" i="26"/>
  <c r="WU74" i="26"/>
  <c r="WT74" i="26"/>
  <c r="AEC73" i="26"/>
  <c r="ADV73" i="26"/>
  <c r="ADN73" i="26"/>
  <c r="ADG73" i="26"/>
  <c r="ACY73" i="26"/>
  <c r="ACR73" i="26"/>
  <c r="ACJ73" i="26"/>
  <c r="ACC73" i="26"/>
  <c r="ABU73" i="26"/>
  <c r="ABN73" i="26"/>
  <c r="ABF73" i="26"/>
  <c r="AAY73" i="26"/>
  <c r="AAQ73" i="26"/>
  <c r="AAJ73" i="26"/>
  <c r="AAB73" i="26"/>
  <c r="ZU73" i="26"/>
  <c r="ZM73" i="26"/>
  <c r="ZF73" i="26"/>
  <c r="YX73" i="26"/>
  <c r="YQ73" i="26"/>
  <c r="YI73" i="26"/>
  <c r="YB73" i="26"/>
  <c r="XT73" i="26"/>
  <c r="XM73" i="26"/>
  <c r="XE73" i="26"/>
  <c r="WX73" i="26"/>
  <c r="AEC72" i="26"/>
  <c r="ADV72" i="26"/>
  <c r="ADN72" i="26"/>
  <c r="ADG72" i="26"/>
  <c r="ACY72" i="26"/>
  <c r="ACR72" i="26"/>
  <c r="ACJ72" i="26"/>
  <c r="ACC72" i="26"/>
  <c r="ABU72" i="26"/>
  <c r="ABN72" i="26"/>
  <c r="ABF72" i="26"/>
  <c r="AAY72" i="26"/>
  <c r="AAQ72" i="26"/>
  <c r="AAJ72" i="26"/>
  <c r="AAB72" i="26"/>
  <c r="ZU72" i="26"/>
  <c r="ZM72" i="26"/>
  <c r="ZF72" i="26"/>
  <c r="YX72" i="26"/>
  <c r="YQ72" i="26"/>
  <c r="YI72" i="26"/>
  <c r="YB72" i="26"/>
  <c r="XT72" i="26"/>
  <c r="XM72" i="26"/>
  <c r="XE72" i="26"/>
  <c r="WX72" i="26"/>
  <c r="AEC71" i="26"/>
  <c r="ADV71" i="26"/>
  <c r="ADN71" i="26"/>
  <c r="ADG71" i="26"/>
  <c r="ACY71" i="26"/>
  <c r="ACR71" i="26"/>
  <c r="ACJ71" i="26"/>
  <c r="ACC71" i="26"/>
  <c r="ABU71" i="26"/>
  <c r="ABN71" i="26"/>
  <c r="ABF71" i="26"/>
  <c r="AAY71" i="26"/>
  <c r="AAQ71" i="26"/>
  <c r="AAJ71" i="26"/>
  <c r="AAB71" i="26"/>
  <c r="ZU71" i="26"/>
  <c r="ZM71" i="26"/>
  <c r="ZF71" i="26"/>
  <c r="YX71" i="26"/>
  <c r="YQ71" i="26"/>
  <c r="YI71" i="26"/>
  <c r="YB71" i="26"/>
  <c r="XT71" i="26"/>
  <c r="XM71" i="26"/>
  <c r="XE71" i="26"/>
  <c r="WX71" i="26"/>
  <c r="AEC70" i="26"/>
  <c r="ADV70" i="26"/>
  <c r="ADN70" i="26"/>
  <c r="ADG70" i="26"/>
  <c r="ACY70" i="26"/>
  <c r="ACR70" i="26"/>
  <c r="ACJ70" i="26"/>
  <c r="ACC70" i="26"/>
  <c r="ABU70" i="26"/>
  <c r="ABN70" i="26"/>
  <c r="ABF70" i="26"/>
  <c r="AAY70" i="26"/>
  <c r="AAQ70" i="26"/>
  <c r="AAJ70" i="26"/>
  <c r="AAB70" i="26"/>
  <c r="ZU70" i="26"/>
  <c r="ZM70" i="26"/>
  <c r="ZF70" i="26"/>
  <c r="YX70" i="26"/>
  <c r="YQ70" i="26"/>
  <c r="YI70" i="26"/>
  <c r="YB70" i="26"/>
  <c r="XT70" i="26"/>
  <c r="XM70" i="26"/>
  <c r="XE70" i="26"/>
  <c r="WX70" i="26"/>
  <c r="AEC68" i="26"/>
  <c r="ADV68" i="26"/>
  <c r="ADN68" i="26"/>
  <c r="ADG68" i="26"/>
  <c r="ACY68" i="26"/>
  <c r="ACR68" i="26"/>
  <c r="ACJ68" i="26"/>
  <c r="ACC68" i="26"/>
  <c r="ABU68" i="26"/>
  <c r="ABN68" i="26"/>
  <c r="ABF68" i="26"/>
  <c r="AAY68" i="26"/>
  <c r="AAQ68" i="26"/>
  <c r="AAJ68" i="26"/>
  <c r="AAB68" i="26"/>
  <c r="ZU68" i="26"/>
  <c r="ZM68" i="26"/>
  <c r="ZF68" i="26"/>
  <c r="YX68" i="26"/>
  <c r="YQ68" i="26"/>
  <c r="YI68" i="26"/>
  <c r="YB68" i="26"/>
  <c r="XT68" i="26"/>
  <c r="XM68" i="26"/>
  <c r="XE68" i="26"/>
  <c r="WX68" i="26"/>
  <c r="AEC67" i="26"/>
  <c r="ADV67" i="26"/>
  <c r="ADN67" i="26"/>
  <c r="ADG67" i="26"/>
  <c r="ACY67" i="26"/>
  <c r="ACR67" i="26"/>
  <c r="ACJ67" i="26"/>
  <c r="ACC67" i="26"/>
  <c r="ABU67" i="26"/>
  <c r="ABN67" i="26"/>
  <c r="ABF67" i="26"/>
  <c r="AAY67" i="26"/>
  <c r="AAQ67" i="26"/>
  <c r="AAJ67" i="26"/>
  <c r="AAB67" i="26"/>
  <c r="ZU67" i="26"/>
  <c r="ZM67" i="26"/>
  <c r="ZF67" i="26"/>
  <c r="YX67" i="26"/>
  <c r="YQ67" i="26"/>
  <c r="YI67" i="26"/>
  <c r="YB67" i="26"/>
  <c r="XT67" i="26"/>
  <c r="XM67" i="26"/>
  <c r="XE67" i="26"/>
  <c r="WX67" i="26"/>
  <c r="AEC66" i="26"/>
  <c r="ADV66" i="26"/>
  <c r="ADN66" i="26"/>
  <c r="ADG66" i="26"/>
  <c r="ACY66" i="26"/>
  <c r="ACR66" i="26"/>
  <c r="ACJ66" i="26"/>
  <c r="ACC66" i="26"/>
  <c r="ABU66" i="26"/>
  <c r="ABN66" i="26"/>
  <c r="ABF66" i="26"/>
  <c r="AAY66" i="26"/>
  <c r="AAQ66" i="26"/>
  <c r="AAJ66" i="26"/>
  <c r="AAB66" i="26"/>
  <c r="ZU66" i="26"/>
  <c r="ZM66" i="26"/>
  <c r="ZF66" i="26"/>
  <c r="YX66" i="26"/>
  <c r="YQ66" i="26"/>
  <c r="YI66" i="26"/>
  <c r="YB66" i="26"/>
  <c r="XT66" i="26"/>
  <c r="XM66" i="26"/>
  <c r="XE66" i="26"/>
  <c r="WX66" i="26"/>
  <c r="AEE65" i="26"/>
  <c r="AED65" i="26"/>
  <c r="AEB65" i="26"/>
  <c r="AEA65" i="26"/>
  <c r="ADZ65" i="26"/>
  <c r="ADY65" i="26"/>
  <c r="ADX65" i="26"/>
  <c r="ADW65" i="26"/>
  <c r="ADU65" i="26"/>
  <c r="ADT65" i="26"/>
  <c r="ADS65" i="26"/>
  <c r="ADR65" i="26"/>
  <c r="ADP65" i="26"/>
  <c r="ADO65" i="26"/>
  <c r="ADM65" i="26"/>
  <c r="ADL65" i="26"/>
  <c r="ADK65" i="26"/>
  <c r="ADJ65" i="26"/>
  <c r="ADI65" i="26"/>
  <c r="ADH65" i="26"/>
  <c r="ADF65" i="26"/>
  <c r="ADE65" i="26"/>
  <c r="ADD65" i="26"/>
  <c r="ADC65" i="26"/>
  <c r="ADA65" i="26"/>
  <c r="ACZ65" i="26"/>
  <c r="ACX65" i="26"/>
  <c r="ACW65" i="26"/>
  <c r="ACV65" i="26"/>
  <c r="ACU65" i="26"/>
  <c r="ACT65" i="26"/>
  <c r="ACS65" i="26"/>
  <c r="ACQ65" i="26"/>
  <c r="ACP65" i="26"/>
  <c r="ACO65" i="26"/>
  <c r="ACN65" i="26"/>
  <c r="ACL65" i="26"/>
  <c r="ACK65" i="26"/>
  <c r="ACI65" i="26"/>
  <c r="ACH65" i="26"/>
  <c r="ACG65" i="26"/>
  <c r="ACF65" i="26"/>
  <c r="ACE65" i="26"/>
  <c r="ACD65" i="26"/>
  <c r="ACB65" i="26"/>
  <c r="ACA65" i="26"/>
  <c r="ABZ65" i="26"/>
  <c r="ABY65" i="26"/>
  <c r="ABW65" i="26"/>
  <c r="ABV65" i="26"/>
  <c r="ABT65" i="26"/>
  <c r="ABS65" i="26"/>
  <c r="ABR65" i="26"/>
  <c r="ABQ65" i="26"/>
  <c r="ABP65" i="26"/>
  <c r="ABO65" i="26"/>
  <c r="ABM65" i="26"/>
  <c r="ABL65" i="26"/>
  <c r="ABK65" i="26"/>
  <c r="ABJ65" i="26"/>
  <c r="ABH65" i="26"/>
  <c r="ABG65" i="26"/>
  <c r="ABE65" i="26"/>
  <c r="ABD65" i="26"/>
  <c r="ABC65" i="26"/>
  <c r="ABB65" i="26"/>
  <c r="ABA65" i="26"/>
  <c r="AAZ65" i="26"/>
  <c r="AAX65" i="26"/>
  <c r="AAW65" i="26"/>
  <c r="AAV65" i="26"/>
  <c r="AAU65" i="26"/>
  <c r="AAS65" i="26"/>
  <c r="AAR65" i="26"/>
  <c r="AAP65" i="26"/>
  <c r="AAO65" i="26"/>
  <c r="AAN65" i="26"/>
  <c r="AAM65" i="26"/>
  <c r="AAL65" i="26"/>
  <c r="AAK65" i="26"/>
  <c r="AAI65" i="26"/>
  <c r="AAH65" i="26"/>
  <c r="AAG65" i="26"/>
  <c r="AAF65" i="26"/>
  <c r="AAD65" i="26"/>
  <c r="AAC65" i="26"/>
  <c r="AAA65" i="26"/>
  <c r="ZZ65" i="26"/>
  <c r="ZY65" i="26"/>
  <c r="ZX65" i="26"/>
  <c r="ZW65" i="26"/>
  <c r="ZV65" i="26"/>
  <c r="ZT65" i="26"/>
  <c r="ZS65" i="26"/>
  <c r="ZR65" i="26"/>
  <c r="ZQ65" i="26"/>
  <c r="ZO65" i="26"/>
  <c r="ZN65" i="26"/>
  <c r="ZL65" i="26"/>
  <c r="ZK65" i="26"/>
  <c r="ZJ65" i="26"/>
  <c r="ZI65" i="26"/>
  <c r="ZH65" i="26"/>
  <c r="ZG65" i="26"/>
  <c r="ZE65" i="26"/>
  <c r="ZD65" i="26"/>
  <c r="ZC65" i="26"/>
  <c r="ZB65" i="26"/>
  <c r="YZ65" i="26"/>
  <c r="YY65" i="26"/>
  <c r="YW65" i="26"/>
  <c r="YV65" i="26"/>
  <c r="YU65" i="26"/>
  <c r="YT65" i="26"/>
  <c r="YS65" i="26"/>
  <c r="YR65" i="26"/>
  <c r="YP65" i="26"/>
  <c r="YO65" i="26"/>
  <c r="YN65" i="26"/>
  <c r="YM65" i="26"/>
  <c r="YK65" i="26"/>
  <c r="YJ65" i="26"/>
  <c r="YH65" i="26"/>
  <c r="YG65" i="26"/>
  <c r="YF65" i="26"/>
  <c r="YE65" i="26"/>
  <c r="YD65" i="26"/>
  <c r="YC65" i="26"/>
  <c r="YA65" i="26"/>
  <c r="XZ65" i="26"/>
  <c r="XY65" i="26"/>
  <c r="XX65" i="26"/>
  <c r="XV65" i="26"/>
  <c r="XU65" i="26"/>
  <c r="XS65" i="26"/>
  <c r="XR65" i="26"/>
  <c r="XQ65" i="26"/>
  <c r="XP65" i="26"/>
  <c r="XO65" i="26"/>
  <c r="XN65" i="26"/>
  <c r="XL65" i="26"/>
  <c r="XK65" i="26"/>
  <c r="XJ65" i="26"/>
  <c r="XI65" i="26"/>
  <c r="XG65" i="26"/>
  <c r="XF65" i="26"/>
  <c r="XD65" i="26"/>
  <c r="XC65" i="26"/>
  <c r="XB65" i="26"/>
  <c r="XA65" i="26"/>
  <c r="WZ65" i="26"/>
  <c r="WY65" i="26"/>
  <c r="WW65" i="26"/>
  <c r="WV65" i="26"/>
  <c r="WU65" i="26"/>
  <c r="WT65" i="26"/>
  <c r="AEC61" i="26"/>
  <c r="ADV61" i="26"/>
  <c r="ADN61" i="26"/>
  <c r="ADG61" i="26"/>
  <c r="ACY61" i="26"/>
  <c r="ACR61" i="26"/>
  <c r="ACJ61" i="26"/>
  <c r="ACC61" i="26"/>
  <c r="ABU61" i="26"/>
  <c r="ABN61" i="26"/>
  <c r="ABF61" i="26"/>
  <c r="AAY61" i="26"/>
  <c r="AAQ61" i="26"/>
  <c r="AAJ61" i="26"/>
  <c r="AAB61" i="26"/>
  <c r="ZU61" i="26"/>
  <c r="ZM61" i="26"/>
  <c r="ZF61" i="26"/>
  <c r="YX61" i="26"/>
  <c r="YQ61" i="26"/>
  <c r="YI61" i="26"/>
  <c r="YB61" i="26"/>
  <c r="XT61" i="26"/>
  <c r="XM61" i="26"/>
  <c r="XE61" i="26"/>
  <c r="WX61" i="26"/>
  <c r="AEC60" i="26"/>
  <c r="ADV60" i="26"/>
  <c r="ADN60" i="26"/>
  <c r="ADG60" i="26"/>
  <c r="ACY60" i="26"/>
  <c r="ACR60" i="26"/>
  <c r="ACJ60" i="26"/>
  <c r="ACC60" i="26"/>
  <c r="ABU60" i="26"/>
  <c r="ABN60" i="26"/>
  <c r="ABF60" i="26"/>
  <c r="AAY60" i="26"/>
  <c r="AAQ60" i="26"/>
  <c r="AAJ60" i="26"/>
  <c r="AAB60" i="26"/>
  <c r="ZU60" i="26"/>
  <c r="ZM60" i="26"/>
  <c r="ZF60" i="26"/>
  <c r="YX60" i="26"/>
  <c r="YQ60" i="26"/>
  <c r="YI60" i="26"/>
  <c r="YB60" i="26"/>
  <c r="XT60" i="26"/>
  <c r="XM60" i="26"/>
  <c r="XE60" i="26"/>
  <c r="WX60" i="26"/>
  <c r="AEC59" i="26"/>
  <c r="ADV59" i="26"/>
  <c r="ADN59" i="26"/>
  <c r="ADG59" i="26"/>
  <c r="ACY59" i="26"/>
  <c r="ACR59" i="26"/>
  <c r="ACJ59" i="26"/>
  <c r="ACC59" i="26"/>
  <c r="ABU59" i="26"/>
  <c r="ABN59" i="26"/>
  <c r="ABF59" i="26"/>
  <c r="AAY59" i="26"/>
  <c r="AAQ59" i="26"/>
  <c r="AAJ59" i="26"/>
  <c r="AAB59" i="26"/>
  <c r="ZU59" i="26"/>
  <c r="ZM59" i="26"/>
  <c r="ZF59" i="26"/>
  <c r="YX59" i="26"/>
  <c r="YQ59" i="26"/>
  <c r="YI59" i="26"/>
  <c r="YB59" i="26"/>
  <c r="XT59" i="26"/>
  <c r="XM59" i="26"/>
  <c r="XE59" i="26"/>
  <c r="WX59" i="26"/>
  <c r="AEC58" i="26"/>
  <c r="ADV58" i="26"/>
  <c r="ADN58" i="26"/>
  <c r="ADG58" i="26"/>
  <c r="ACY58" i="26"/>
  <c r="ACR58" i="26"/>
  <c r="ACJ58" i="26"/>
  <c r="ACC58" i="26"/>
  <c r="ABU58" i="26"/>
  <c r="ABN58" i="26"/>
  <c r="ABF58" i="26"/>
  <c r="AAY58" i="26"/>
  <c r="AAQ58" i="26"/>
  <c r="AAJ58" i="26"/>
  <c r="AAB58" i="26"/>
  <c r="ZU58" i="26"/>
  <c r="ZM58" i="26"/>
  <c r="ZF58" i="26"/>
  <c r="YX58" i="26"/>
  <c r="YQ58" i="26"/>
  <c r="YI58" i="26"/>
  <c r="YB58" i="26"/>
  <c r="XT58" i="26"/>
  <c r="XM58" i="26"/>
  <c r="XE58" i="26"/>
  <c r="WX58" i="26"/>
  <c r="AEC57" i="26"/>
  <c r="ADV57" i="26"/>
  <c r="ADN57" i="26"/>
  <c r="ADG57" i="26"/>
  <c r="ACY57" i="26"/>
  <c r="ACR57" i="26"/>
  <c r="ACJ57" i="26"/>
  <c r="ACC57" i="26"/>
  <c r="ABU57" i="26"/>
  <c r="ABN57" i="26"/>
  <c r="ABF57" i="26"/>
  <c r="AAY57" i="26"/>
  <c r="AAQ57" i="26"/>
  <c r="AAJ57" i="26"/>
  <c r="AAB57" i="26"/>
  <c r="ZU57" i="26"/>
  <c r="ZM57" i="26"/>
  <c r="ZF57" i="26"/>
  <c r="YX57" i="26"/>
  <c r="YQ57" i="26"/>
  <c r="YI57" i="26"/>
  <c r="YB57" i="26"/>
  <c r="XT57" i="26"/>
  <c r="XM57" i="26"/>
  <c r="XE57" i="26"/>
  <c r="WX57" i="26"/>
  <c r="AEC56" i="26"/>
  <c r="ADV56" i="26"/>
  <c r="ADN56" i="26"/>
  <c r="ADG56" i="26"/>
  <c r="ACY56" i="26"/>
  <c r="ACR56" i="26"/>
  <c r="ACJ56" i="26"/>
  <c r="ACC56" i="26"/>
  <c r="ABU56" i="26"/>
  <c r="ABN56" i="26"/>
  <c r="ABF56" i="26"/>
  <c r="AAY56" i="26"/>
  <c r="AAQ56" i="26"/>
  <c r="AAJ56" i="26"/>
  <c r="AAB56" i="26"/>
  <c r="ZU56" i="26"/>
  <c r="ZM56" i="26"/>
  <c r="ZF56" i="26"/>
  <c r="YX56" i="26"/>
  <c r="YQ56" i="26"/>
  <c r="YI56" i="26"/>
  <c r="YB56" i="26"/>
  <c r="XT56" i="26"/>
  <c r="XM56" i="26"/>
  <c r="XE56" i="26"/>
  <c r="WX56" i="26"/>
  <c r="AEE55" i="26"/>
  <c r="AED55" i="26"/>
  <c r="AEB55" i="26"/>
  <c r="AEA55" i="26"/>
  <c r="ADZ55" i="26"/>
  <c r="ADY55" i="26"/>
  <c r="ADX55" i="26"/>
  <c r="ADW55" i="26"/>
  <c r="ADU55" i="26"/>
  <c r="ADT55" i="26"/>
  <c r="ADS55" i="26"/>
  <c r="ADR55" i="26"/>
  <c r="ADP55" i="26"/>
  <c r="ADO55" i="26"/>
  <c r="ADM55" i="26"/>
  <c r="ADL55" i="26"/>
  <c r="ADK55" i="26"/>
  <c r="ADJ55" i="26"/>
  <c r="ADI55" i="26"/>
  <c r="ADH55" i="26"/>
  <c r="ADF55" i="26"/>
  <c r="ADE55" i="26"/>
  <c r="ADD55" i="26"/>
  <c r="ADC55" i="26"/>
  <c r="ADA55" i="26"/>
  <c r="ACZ55" i="26"/>
  <c r="ACX55" i="26"/>
  <c r="ACW55" i="26"/>
  <c r="ACV55" i="26"/>
  <c r="ACU55" i="26"/>
  <c r="ACT55" i="26"/>
  <c r="ACS55" i="26"/>
  <c r="ACQ55" i="26"/>
  <c r="ACP55" i="26"/>
  <c r="ACO55" i="26"/>
  <c r="ACN55" i="26"/>
  <c r="ACL55" i="26"/>
  <c r="ACK55" i="26"/>
  <c r="ACI55" i="26"/>
  <c r="ACH55" i="26"/>
  <c r="ACG55" i="26"/>
  <c r="ACF55" i="26"/>
  <c r="ACE55" i="26"/>
  <c r="ACD55" i="26"/>
  <c r="ACB55" i="26"/>
  <c r="ACA55" i="26"/>
  <c r="ABZ55" i="26"/>
  <c r="ABY55" i="26"/>
  <c r="ABW55" i="26"/>
  <c r="ABV55" i="26"/>
  <c r="ABT55" i="26"/>
  <c r="ABS55" i="26"/>
  <c r="ABR55" i="26"/>
  <c r="ABQ55" i="26"/>
  <c r="ABP55" i="26"/>
  <c r="ABO55" i="26"/>
  <c r="ABM55" i="26"/>
  <c r="ABL55" i="26"/>
  <c r="ABK55" i="26"/>
  <c r="ABJ55" i="26"/>
  <c r="ABH55" i="26"/>
  <c r="ABG55" i="26"/>
  <c r="ABE55" i="26"/>
  <c r="ABD55" i="26"/>
  <c r="ABC55" i="26"/>
  <c r="ABB55" i="26"/>
  <c r="ABA55" i="26"/>
  <c r="AAZ55" i="26"/>
  <c r="AAX55" i="26"/>
  <c r="AAW55" i="26"/>
  <c r="AAV55" i="26"/>
  <c r="AAU55" i="26"/>
  <c r="AAS55" i="26"/>
  <c r="AAR55" i="26"/>
  <c r="AAP55" i="26"/>
  <c r="AAO55" i="26"/>
  <c r="AAN55" i="26"/>
  <c r="AAM55" i="26"/>
  <c r="AAL55" i="26"/>
  <c r="AAK55" i="26"/>
  <c r="AAI55" i="26"/>
  <c r="AAH55" i="26"/>
  <c r="AAG55" i="26"/>
  <c r="AAF55" i="26"/>
  <c r="AAD55" i="26"/>
  <c r="AAC55" i="26"/>
  <c r="AAA55" i="26"/>
  <c r="ZZ55" i="26"/>
  <c r="ZY55" i="26"/>
  <c r="ZX55" i="26"/>
  <c r="ZW55" i="26"/>
  <c r="ZV55" i="26"/>
  <c r="ZT55" i="26"/>
  <c r="ZS55" i="26"/>
  <c r="ZR55" i="26"/>
  <c r="ZQ55" i="26"/>
  <c r="ZO55" i="26"/>
  <c r="ZN55" i="26"/>
  <c r="ZL55" i="26"/>
  <c r="ZK55" i="26"/>
  <c r="ZJ55" i="26"/>
  <c r="ZI55" i="26"/>
  <c r="ZH55" i="26"/>
  <c r="ZG55" i="26"/>
  <c r="ZE55" i="26"/>
  <c r="ZD55" i="26"/>
  <c r="ZC55" i="26"/>
  <c r="ZB55" i="26"/>
  <c r="YZ55" i="26"/>
  <c r="YY55" i="26"/>
  <c r="YW55" i="26"/>
  <c r="YV55" i="26"/>
  <c r="YU55" i="26"/>
  <c r="YT55" i="26"/>
  <c r="YS55" i="26"/>
  <c r="YR55" i="26"/>
  <c r="YP55" i="26"/>
  <c r="YO55" i="26"/>
  <c r="YN55" i="26"/>
  <c r="YM55" i="26"/>
  <c r="YK55" i="26"/>
  <c r="YJ55" i="26"/>
  <c r="YH55" i="26"/>
  <c r="YG55" i="26"/>
  <c r="YF55" i="26"/>
  <c r="YE55" i="26"/>
  <c r="YD55" i="26"/>
  <c r="YC55" i="26"/>
  <c r="YA55" i="26"/>
  <c r="XZ55" i="26"/>
  <c r="XY55" i="26"/>
  <c r="XX55" i="26"/>
  <c r="XV55" i="26"/>
  <c r="XU55" i="26"/>
  <c r="XS55" i="26"/>
  <c r="XR55" i="26"/>
  <c r="XQ55" i="26"/>
  <c r="XP55" i="26"/>
  <c r="XO55" i="26"/>
  <c r="XN55" i="26"/>
  <c r="XL55" i="26"/>
  <c r="XK55" i="26"/>
  <c r="XJ55" i="26"/>
  <c r="XI55" i="26"/>
  <c r="XG55" i="26"/>
  <c r="XF55" i="26"/>
  <c r="XD55" i="26"/>
  <c r="XC55" i="26"/>
  <c r="XB55" i="26"/>
  <c r="XA55" i="26"/>
  <c r="WZ55" i="26"/>
  <c r="WY55" i="26"/>
  <c r="WW55" i="26"/>
  <c r="WV55" i="26"/>
  <c r="WU55" i="26"/>
  <c r="WT55" i="26"/>
  <c r="AEC54" i="26"/>
  <c r="ADV54" i="26"/>
  <c r="ADN54" i="26"/>
  <c r="ADG54" i="26"/>
  <c r="ACY54" i="26"/>
  <c r="ACR54" i="26"/>
  <c r="ACJ54" i="26"/>
  <c r="ACC54" i="26"/>
  <c r="ABU54" i="26"/>
  <c r="ABN54" i="26"/>
  <c r="ABF54" i="26"/>
  <c r="AAY54" i="26"/>
  <c r="AAQ54" i="26"/>
  <c r="AAJ54" i="26"/>
  <c r="AAB54" i="26"/>
  <c r="ZU54" i="26"/>
  <c r="ZM54" i="26"/>
  <c r="ZF54" i="26"/>
  <c r="YX54" i="26"/>
  <c r="YQ54" i="26"/>
  <c r="YI54" i="26"/>
  <c r="YB54" i="26"/>
  <c r="XT54" i="26"/>
  <c r="XM54" i="26"/>
  <c r="XE54" i="26"/>
  <c r="WX54" i="26"/>
  <c r="AEC53" i="26"/>
  <c r="ADV53" i="26"/>
  <c r="ADN53" i="26"/>
  <c r="ADG53" i="26"/>
  <c r="ACY53" i="26"/>
  <c r="ACR53" i="26"/>
  <c r="ACJ53" i="26"/>
  <c r="ACC53" i="26"/>
  <c r="ABU53" i="26"/>
  <c r="ABN53" i="26"/>
  <c r="ABF53" i="26"/>
  <c r="AAY53" i="26"/>
  <c r="AAQ53" i="26"/>
  <c r="AAJ53" i="26"/>
  <c r="AAB53" i="26"/>
  <c r="ZU53" i="26"/>
  <c r="ZM53" i="26"/>
  <c r="ZF53" i="26"/>
  <c r="YX53" i="26"/>
  <c r="YQ53" i="26"/>
  <c r="YI53" i="26"/>
  <c r="YB53" i="26"/>
  <c r="XT53" i="26"/>
  <c r="XM53" i="26"/>
  <c r="XE53" i="26"/>
  <c r="WX53" i="26"/>
  <c r="AEC52" i="26"/>
  <c r="ADV52" i="26"/>
  <c r="ADN52" i="26"/>
  <c r="ADG52" i="26"/>
  <c r="ACY52" i="26"/>
  <c r="ACR52" i="26"/>
  <c r="ACJ52" i="26"/>
  <c r="ACC52" i="26"/>
  <c r="ABU52" i="26"/>
  <c r="ABN52" i="26"/>
  <c r="ABF52" i="26"/>
  <c r="AAY52" i="26"/>
  <c r="AAQ52" i="26"/>
  <c r="AAJ52" i="26"/>
  <c r="AAB52" i="26"/>
  <c r="ZU52" i="26"/>
  <c r="ZM52" i="26"/>
  <c r="ZF52" i="26"/>
  <c r="YX52" i="26"/>
  <c r="YQ52" i="26"/>
  <c r="YI52" i="26"/>
  <c r="YB52" i="26"/>
  <c r="XT52" i="26"/>
  <c r="XM52" i="26"/>
  <c r="XE52" i="26"/>
  <c r="WX52" i="26"/>
  <c r="AEC51" i="26"/>
  <c r="ADV51" i="26"/>
  <c r="ADN51" i="26"/>
  <c r="ADG51" i="26"/>
  <c r="ACY51" i="26"/>
  <c r="ACR51" i="26"/>
  <c r="ACJ51" i="26"/>
  <c r="ACC51" i="26"/>
  <c r="ABU51" i="26"/>
  <c r="ABN51" i="26"/>
  <c r="ABF51" i="26"/>
  <c r="AAY51" i="26"/>
  <c r="AAQ51" i="26"/>
  <c r="AAJ51" i="26"/>
  <c r="AAB51" i="26"/>
  <c r="ZU51" i="26"/>
  <c r="ZM51" i="26"/>
  <c r="ZF51" i="26"/>
  <c r="YX51" i="26"/>
  <c r="YQ51" i="26"/>
  <c r="YI51" i="26"/>
  <c r="YB51" i="26"/>
  <c r="XT51" i="26"/>
  <c r="XM51" i="26"/>
  <c r="XE51" i="26"/>
  <c r="WX51" i="26"/>
  <c r="AEC49" i="26"/>
  <c r="ADV49" i="26"/>
  <c r="ADN49" i="26"/>
  <c r="ADG49" i="26"/>
  <c r="ACY49" i="26"/>
  <c r="ACR49" i="26"/>
  <c r="ACJ49" i="26"/>
  <c r="ACC49" i="26"/>
  <c r="ABU49" i="26"/>
  <c r="ABN49" i="26"/>
  <c r="ABF49" i="26"/>
  <c r="AAY49" i="26"/>
  <c r="AAQ49" i="26"/>
  <c r="AAJ49" i="26"/>
  <c r="AAB49" i="26"/>
  <c r="ZU49" i="26"/>
  <c r="ZM49" i="26"/>
  <c r="ZF49" i="26"/>
  <c r="YX49" i="26"/>
  <c r="YQ49" i="26"/>
  <c r="YI49" i="26"/>
  <c r="YB49" i="26"/>
  <c r="XT49" i="26"/>
  <c r="XM49" i="26"/>
  <c r="XE49" i="26"/>
  <c r="WX49" i="26"/>
  <c r="AEC48" i="26"/>
  <c r="ADV48" i="26"/>
  <c r="ADN48" i="26"/>
  <c r="ADG48" i="26"/>
  <c r="ACY48" i="26"/>
  <c r="ACR48" i="26"/>
  <c r="ACJ48" i="26"/>
  <c r="ACC48" i="26"/>
  <c r="ABU48" i="26"/>
  <c r="ABN48" i="26"/>
  <c r="ABF48" i="26"/>
  <c r="AAY48" i="26"/>
  <c r="AAQ48" i="26"/>
  <c r="AAJ48" i="26"/>
  <c r="AAB48" i="26"/>
  <c r="ZU48" i="26"/>
  <c r="ZM48" i="26"/>
  <c r="ZF48" i="26"/>
  <c r="YX48" i="26"/>
  <c r="YQ48" i="26"/>
  <c r="YI48" i="26"/>
  <c r="YB48" i="26"/>
  <c r="XT48" i="26"/>
  <c r="XM48" i="26"/>
  <c r="XE48" i="26"/>
  <c r="WX48" i="26"/>
  <c r="AEC47" i="26"/>
  <c r="ADV47" i="26"/>
  <c r="ADN47" i="26"/>
  <c r="ADG47" i="26"/>
  <c r="ACY47" i="26"/>
  <c r="ACR47" i="26"/>
  <c r="ACJ47" i="26"/>
  <c r="ACC47" i="26"/>
  <c r="ABU47" i="26"/>
  <c r="ABN47" i="26"/>
  <c r="ABF47" i="26"/>
  <c r="AAY47" i="26"/>
  <c r="AAQ47" i="26"/>
  <c r="AAJ47" i="26"/>
  <c r="AAB47" i="26"/>
  <c r="ZU47" i="26"/>
  <c r="ZM47" i="26"/>
  <c r="ZF47" i="26"/>
  <c r="YX47" i="26"/>
  <c r="YQ47" i="26"/>
  <c r="YI47" i="26"/>
  <c r="YB47" i="26"/>
  <c r="XT47" i="26"/>
  <c r="XM47" i="26"/>
  <c r="XE47" i="26"/>
  <c r="WX47" i="26"/>
  <c r="AEE46" i="26"/>
  <c r="AED46" i="26"/>
  <c r="AEB46" i="26"/>
  <c r="AEA46" i="26"/>
  <c r="ADZ46" i="26"/>
  <c r="ADY46" i="26"/>
  <c r="ADX46" i="26"/>
  <c r="ADW46" i="26"/>
  <c r="ADU46" i="26"/>
  <c r="ADT46" i="26"/>
  <c r="ADS46" i="26"/>
  <c r="ADR46" i="26"/>
  <c r="ADP46" i="26"/>
  <c r="ADO46" i="26"/>
  <c r="ADM46" i="26"/>
  <c r="ADL46" i="26"/>
  <c r="ADK46" i="26"/>
  <c r="ADJ46" i="26"/>
  <c r="ADI46" i="26"/>
  <c r="ADH46" i="26"/>
  <c r="ADF46" i="26"/>
  <c r="ADE46" i="26"/>
  <c r="ADD46" i="26"/>
  <c r="ADC46" i="26"/>
  <c r="ADA46" i="26"/>
  <c r="ACZ46" i="26"/>
  <c r="ACX46" i="26"/>
  <c r="ACW46" i="26"/>
  <c r="ACV46" i="26"/>
  <c r="ACU46" i="26"/>
  <c r="ACT46" i="26"/>
  <c r="ACS46" i="26"/>
  <c r="ACQ46" i="26"/>
  <c r="ACP46" i="26"/>
  <c r="ACO46" i="26"/>
  <c r="ACN46" i="26"/>
  <c r="ACL46" i="26"/>
  <c r="ACK46" i="26"/>
  <c r="ACI46" i="26"/>
  <c r="ACH46" i="26"/>
  <c r="ACG46" i="26"/>
  <c r="ACF46" i="26"/>
  <c r="ACE46" i="26"/>
  <c r="ACD46" i="26"/>
  <c r="ACB46" i="26"/>
  <c r="ACA46" i="26"/>
  <c r="ABZ46" i="26"/>
  <c r="ABY46" i="26"/>
  <c r="ABW46" i="26"/>
  <c r="ABV46" i="26"/>
  <c r="ABT46" i="26"/>
  <c r="ABS46" i="26"/>
  <c r="ABR46" i="26"/>
  <c r="ABQ46" i="26"/>
  <c r="ABP46" i="26"/>
  <c r="ABO46" i="26"/>
  <c r="ABM46" i="26"/>
  <c r="ABL46" i="26"/>
  <c r="ABK46" i="26"/>
  <c r="ABJ46" i="26"/>
  <c r="ABH46" i="26"/>
  <c r="ABG46" i="26"/>
  <c r="ABE46" i="26"/>
  <c r="ABD46" i="26"/>
  <c r="ABC46" i="26"/>
  <c r="ABB46" i="26"/>
  <c r="ABA46" i="26"/>
  <c r="AAZ46" i="26"/>
  <c r="AAX46" i="26"/>
  <c r="AAW46" i="26"/>
  <c r="AAV46" i="26"/>
  <c r="AAU46" i="26"/>
  <c r="AAS46" i="26"/>
  <c r="AAR46" i="26"/>
  <c r="AAP46" i="26"/>
  <c r="AAO46" i="26"/>
  <c r="AAN46" i="26"/>
  <c r="AAM46" i="26"/>
  <c r="AAL46" i="26"/>
  <c r="AAK46" i="26"/>
  <c r="AAI46" i="26"/>
  <c r="AAH46" i="26"/>
  <c r="AAG46" i="26"/>
  <c r="AAF46" i="26"/>
  <c r="AAD46" i="26"/>
  <c r="AAC46" i="26"/>
  <c r="AAA46" i="26"/>
  <c r="ZZ46" i="26"/>
  <c r="ZY46" i="26"/>
  <c r="ZX46" i="26"/>
  <c r="ZW46" i="26"/>
  <c r="ZV46" i="26"/>
  <c r="ZT46" i="26"/>
  <c r="ZS46" i="26"/>
  <c r="ZR46" i="26"/>
  <c r="ZQ46" i="26"/>
  <c r="ZO46" i="26"/>
  <c r="ZN46" i="26"/>
  <c r="ZL46" i="26"/>
  <c r="ZK46" i="26"/>
  <c r="ZJ46" i="26"/>
  <c r="ZI46" i="26"/>
  <c r="ZH46" i="26"/>
  <c r="ZG46" i="26"/>
  <c r="ZE46" i="26"/>
  <c r="ZD46" i="26"/>
  <c r="ZC46" i="26"/>
  <c r="ZB46" i="26"/>
  <c r="YZ46" i="26"/>
  <c r="YY46" i="26"/>
  <c r="YW46" i="26"/>
  <c r="YV46" i="26"/>
  <c r="YU46" i="26"/>
  <c r="YT46" i="26"/>
  <c r="YS46" i="26"/>
  <c r="YR46" i="26"/>
  <c r="YP46" i="26"/>
  <c r="YO46" i="26"/>
  <c r="YN46" i="26"/>
  <c r="YM46" i="26"/>
  <c r="YK46" i="26"/>
  <c r="YJ46" i="26"/>
  <c r="YH46" i="26"/>
  <c r="YG46" i="26"/>
  <c r="YF46" i="26"/>
  <c r="YE46" i="26"/>
  <c r="YD46" i="26"/>
  <c r="YC46" i="26"/>
  <c r="YA46" i="26"/>
  <c r="XZ46" i="26"/>
  <c r="XY46" i="26"/>
  <c r="XX46" i="26"/>
  <c r="XV46" i="26"/>
  <c r="XU46" i="26"/>
  <c r="XS46" i="26"/>
  <c r="XR46" i="26"/>
  <c r="XQ46" i="26"/>
  <c r="XP46" i="26"/>
  <c r="XO46" i="26"/>
  <c r="XN46" i="26"/>
  <c r="XL46" i="26"/>
  <c r="XK46" i="26"/>
  <c r="XJ46" i="26"/>
  <c r="XI46" i="26"/>
  <c r="XG46" i="26"/>
  <c r="XF46" i="26"/>
  <c r="XD46" i="26"/>
  <c r="XC46" i="26"/>
  <c r="XB46" i="26"/>
  <c r="XA46" i="26"/>
  <c r="WZ46" i="26"/>
  <c r="WY46" i="26"/>
  <c r="WW46" i="26"/>
  <c r="WV46" i="26"/>
  <c r="WU46" i="26"/>
  <c r="WT46" i="26"/>
  <c r="AEC42" i="26"/>
  <c r="ADV42" i="26"/>
  <c r="ADN42" i="26"/>
  <c r="ADG42" i="26"/>
  <c r="ACY42" i="26"/>
  <c r="ACR42" i="26"/>
  <c r="ACJ42" i="26"/>
  <c r="ACC42" i="26"/>
  <c r="ABU42" i="26"/>
  <c r="ABN42" i="26"/>
  <c r="ABF42" i="26"/>
  <c r="AAY42" i="26"/>
  <c r="AAQ42" i="26"/>
  <c r="AAJ42" i="26"/>
  <c r="AAB42" i="26"/>
  <c r="ZU42" i="26"/>
  <c r="ZM42" i="26"/>
  <c r="ZF42" i="26"/>
  <c r="YX42" i="26"/>
  <c r="YQ42" i="26"/>
  <c r="YI42" i="26"/>
  <c r="YB42" i="26"/>
  <c r="XT42" i="26"/>
  <c r="XM42" i="26"/>
  <c r="XE42" i="26"/>
  <c r="WX42" i="26"/>
  <c r="AEC41" i="26"/>
  <c r="ADV41" i="26"/>
  <c r="ADN41" i="26"/>
  <c r="ADG41" i="26"/>
  <c r="ACY41" i="26"/>
  <c r="ACR41" i="26"/>
  <c r="ACJ41" i="26"/>
  <c r="ACC41" i="26"/>
  <c r="ABU41" i="26"/>
  <c r="ABN41" i="26"/>
  <c r="ABF41" i="26"/>
  <c r="AAY41" i="26"/>
  <c r="AAQ41" i="26"/>
  <c r="AAJ41" i="26"/>
  <c r="AAB41" i="26"/>
  <c r="ZU41" i="26"/>
  <c r="ZM41" i="26"/>
  <c r="ZF41" i="26"/>
  <c r="YX41" i="26"/>
  <c r="YQ41" i="26"/>
  <c r="YI41" i="26"/>
  <c r="YB41" i="26"/>
  <c r="XT41" i="26"/>
  <c r="XM41" i="26"/>
  <c r="XE41" i="26"/>
  <c r="WX41" i="26"/>
  <c r="AEC40" i="26"/>
  <c r="ADV40" i="26"/>
  <c r="ADN40" i="26"/>
  <c r="ADG40" i="26"/>
  <c r="ACY40" i="26"/>
  <c r="ACR40" i="26"/>
  <c r="ACJ40" i="26"/>
  <c r="ACC40" i="26"/>
  <c r="ABU40" i="26"/>
  <c r="ABN40" i="26"/>
  <c r="ABF40" i="26"/>
  <c r="AAY40" i="26"/>
  <c r="AAQ40" i="26"/>
  <c r="AAJ40" i="26"/>
  <c r="AAB40" i="26"/>
  <c r="ZU40" i="26"/>
  <c r="ZM40" i="26"/>
  <c r="ZF40" i="26"/>
  <c r="YX40" i="26"/>
  <c r="YQ40" i="26"/>
  <c r="YI40" i="26"/>
  <c r="YB40" i="26"/>
  <c r="XT40" i="26"/>
  <c r="XM40" i="26"/>
  <c r="XE40" i="26"/>
  <c r="WX40" i="26"/>
  <c r="AEC39" i="26"/>
  <c r="ADV39" i="26"/>
  <c r="ADN39" i="26"/>
  <c r="ADG39" i="26"/>
  <c r="ACY39" i="26"/>
  <c r="ACR39" i="26"/>
  <c r="ACJ39" i="26"/>
  <c r="ACC39" i="26"/>
  <c r="ABU39" i="26"/>
  <c r="ABN39" i="26"/>
  <c r="ABF39" i="26"/>
  <c r="AAY39" i="26"/>
  <c r="AAQ39" i="26"/>
  <c r="AAJ39" i="26"/>
  <c r="AAB39" i="26"/>
  <c r="ZU39" i="26"/>
  <c r="ZM39" i="26"/>
  <c r="ZF39" i="26"/>
  <c r="YX39" i="26"/>
  <c r="YQ39" i="26"/>
  <c r="YI39" i="26"/>
  <c r="YB39" i="26"/>
  <c r="XT39" i="26"/>
  <c r="XM39" i="26"/>
  <c r="XE39" i="26"/>
  <c r="WX39" i="26"/>
  <c r="AEC38" i="26"/>
  <c r="ADV38" i="26"/>
  <c r="ADN38" i="26"/>
  <c r="ADG38" i="26"/>
  <c r="ACY38" i="26"/>
  <c r="ACR38" i="26"/>
  <c r="ACJ38" i="26"/>
  <c r="ACC38" i="26"/>
  <c r="ABU38" i="26"/>
  <c r="ABN38" i="26"/>
  <c r="ABF38" i="26"/>
  <c r="AAY38" i="26"/>
  <c r="AAQ38" i="26"/>
  <c r="AAJ38" i="26"/>
  <c r="AAB38" i="26"/>
  <c r="ZU38" i="26"/>
  <c r="ZM38" i="26"/>
  <c r="ZF38" i="26"/>
  <c r="YX38" i="26"/>
  <c r="YQ38" i="26"/>
  <c r="YI38" i="26"/>
  <c r="YB38" i="26"/>
  <c r="XT38" i="26"/>
  <c r="XM38" i="26"/>
  <c r="XE38" i="26"/>
  <c r="WX38" i="26"/>
  <c r="AEC37" i="26"/>
  <c r="ADV37" i="26"/>
  <c r="ADN37" i="26"/>
  <c r="ADG37" i="26"/>
  <c r="ACY37" i="26"/>
  <c r="ACR37" i="26"/>
  <c r="ACJ37" i="26"/>
  <c r="ACC37" i="26"/>
  <c r="ABU37" i="26"/>
  <c r="ABN37" i="26"/>
  <c r="ABF37" i="26"/>
  <c r="AAY37" i="26"/>
  <c r="AAQ37" i="26"/>
  <c r="AAJ37" i="26"/>
  <c r="AAB37" i="26"/>
  <c r="ZU37" i="26"/>
  <c r="ZM37" i="26"/>
  <c r="ZF37" i="26"/>
  <c r="YX37" i="26"/>
  <c r="YQ37" i="26"/>
  <c r="YI37" i="26"/>
  <c r="YB37" i="26"/>
  <c r="XT37" i="26"/>
  <c r="XM37" i="26"/>
  <c r="XE37" i="26"/>
  <c r="WX37" i="26"/>
  <c r="AEE36" i="26"/>
  <c r="AED36" i="26"/>
  <c r="AEB36" i="26"/>
  <c r="AEA36" i="26"/>
  <c r="ADZ36" i="26"/>
  <c r="ADY36" i="26"/>
  <c r="ADX36" i="26"/>
  <c r="ADW36" i="26"/>
  <c r="ADU36" i="26"/>
  <c r="ADT36" i="26"/>
  <c r="ADS36" i="26"/>
  <c r="ADR36" i="26"/>
  <c r="ADP36" i="26"/>
  <c r="ADO36" i="26"/>
  <c r="ADM36" i="26"/>
  <c r="ADL36" i="26"/>
  <c r="ADK36" i="26"/>
  <c r="ADJ36" i="26"/>
  <c r="ADI36" i="26"/>
  <c r="ADH36" i="26"/>
  <c r="ADF36" i="26"/>
  <c r="ADE36" i="26"/>
  <c r="ADD36" i="26"/>
  <c r="ADC36" i="26"/>
  <c r="ADA36" i="26"/>
  <c r="ACZ36" i="26"/>
  <c r="ACX36" i="26"/>
  <c r="ACW36" i="26"/>
  <c r="ACV36" i="26"/>
  <c r="ACU36" i="26"/>
  <c r="ACT36" i="26"/>
  <c r="ACS36" i="26"/>
  <c r="ACQ36" i="26"/>
  <c r="ACP36" i="26"/>
  <c r="ACO36" i="26"/>
  <c r="ACN36" i="26"/>
  <c r="ACL36" i="26"/>
  <c r="ACK36" i="26"/>
  <c r="ACI36" i="26"/>
  <c r="ACH36" i="26"/>
  <c r="ACG36" i="26"/>
  <c r="ACF36" i="26"/>
  <c r="ACE36" i="26"/>
  <c r="ACD36" i="26"/>
  <c r="ACB36" i="26"/>
  <c r="ACA36" i="26"/>
  <c r="ABZ36" i="26"/>
  <c r="ABY36" i="26"/>
  <c r="ABW36" i="26"/>
  <c r="ABV36" i="26"/>
  <c r="ABT36" i="26"/>
  <c r="ABS36" i="26"/>
  <c r="ABR36" i="26"/>
  <c r="ABQ36" i="26"/>
  <c r="ABP36" i="26"/>
  <c r="ABO36" i="26"/>
  <c r="ABM36" i="26"/>
  <c r="ABL36" i="26"/>
  <c r="ABK36" i="26"/>
  <c r="ABJ36" i="26"/>
  <c r="ABH36" i="26"/>
  <c r="ABG36" i="26"/>
  <c r="ABE36" i="26"/>
  <c r="ABD36" i="26"/>
  <c r="ABC36" i="26"/>
  <c r="ABB36" i="26"/>
  <c r="ABA36" i="26"/>
  <c r="AAZ36" i="26"/>
  <c r="AAX36" i="26"/>
  <c r="AAW36" i="26"/>
  <c r="AAV36" i="26"/>
  <c r="AAU36" i="26"/>
  <c r="AAS36" i="26"/>
  <c r="AAR36" i="26"/>
  <c r="AAP36" i="26"/>
  <c r="AAO36" i="26"/>
  <c r="AAN36" i="26"/>
  <c r="AAM36" i="26"/>
  <c r="AAL36" i="26"/>
  <c r="AAK36" i="26"/>
  <c r="AAI36" i="26"/>
  <c r="AAH36" i="26"/>
  <c r="AAG36" i="26"/>
  <c r="AAF36" i="26"/>
  <c r="AAD36" i="26"/>
  <c r="AAC36" i="26"/>
  <c r="AAA36" i="26"/>
  <c r="ZZ36" i="26"/>
  <c r="ZY36" i="26"/>
  <c r="ZX36" i="26"/>
  <c r="ZW36" i="26"/>
  <c r="ZV36" i="26"/>
  <c r="ZT36" i="26"/>
  <c r="ZS36" i="26"/>
  <c r="ZR36" i="26"/>
  <c r="ZQ36" i="26"/>
  <c r="ZO36" i="26"/>
  <c r="ZN36" i="26"/>
  <c r="ZL36" i="26"/>
  <c r="ZK36" i="26"/>
  <c r="ZJ36" i="26"/>
  <c r="ZI36" i="26"/>
  <c r="ZH36" i="26"/>
  <c r="ZG36" i="26"/>
  <c r="ZE36" i="26"/>
  <c r="ZD36" i="26"/>
  <c r="ZC36" i="26"/>
  <c r="ZB36" i="26"/>
  <c r="YZ36" i="26"/>
  <c r="YY36" i="26"/>
  <c r="YW36" i="26"/>
  <c r="YV36" i="26"/>
  <c r="YU36" i="26"/>
  <c r="YT36" i="26"/>
  <c r="YS36" i="26"/>
  <c r="YR36" i="26"/>
  <c r="YP36" i="26"/>
  <c r="YO36" i="26"/>
  <c r="YN36" i="26"/>
  <c r="YM36" i="26"/>
  <c r="YK36" i="26"/>
  <c r="YJ36" i="26"/>
  <c r="YH36" i="26"/>
  <c r="YG36" i="26"/>
  <c r="YF36" i="26"/>
  <c r="YE36" i="26"/>
  <c r="YD36" i="26"/>
  <c r="YC36" i="26"/>
  <c r="YA36" i="26"/>
  <c r="XZ36" i="26"/>
  <c r="XY36" i="26"/>
  <c r="XX36" i="26"/>
  <c r="XV36" i="26"/>
  <c r="XU36" i="26"/>
  <c r="XS36" i="26"/>
  <c r="XR36" i="26"/>
  <c r="XQ36" i="26"/>
  <c r="XP36" i="26"/>
  <c r="XO36" i="26"/>
  <c r="XN36" i="26"/>
  <c r="XL36" i="26"/>
  <c r="XK36" i="26"/>
  <c r="XJ36" i="26"/>
  <c r="XI36" i="26"/>
  <c r="XG36" i="26"/>
  <c r="XF36" i="26"/>
  <c r="XD36" i="26"/>
  <c r="XC36" i="26"/>
  <c r="XB36" i="26"/>
  <c r="XA36" i="26"/>
  <c r="WZ36" i="26"/>
  <c r="WY36" i="26"/>
  <c r="WW36" i="26"/>
  <c r="WV36" i="26"/>
  <c r="WU36" i="26"/>
  <c r="WT36" i="26"/>
  <c r="AEC35" i="26"/>
  <c r="ADV35" i="26"/>
  <c r="ADN35" i="26"/>
  <c r="ADG35" i="26"/>
  <c r="ACY35" i="26"/>
  <c r="ACR35" i="26"/>
  <c r="ACJ35" i="26"/>
  <c r="ACC35" i="26"/>
  <c r="ABU35" i="26"/>
  <c r="ABN35" i="26"/>
  <c r="ABF35" i="26"/>
  <c r="AAY35" i="26"/>
  <c r="AAQ35" i="26"/>
  <c r="AAJ35" i="26"/>
  <c r="AAB35" i="26"/>
  <c r="ZU35" i="26"/>
  <c r="ZM35" i="26"/>
  <c r="ZF35" i="26"/>
  <c r="YX35" i="26"/>
  <c r="YQ35" i="26"/>
  <c r="YI35" i="26"/>
  <c r="YB35" i="26"/>
  <c r="XT35" i="26"/>
  <c r="XM35" i="26"/>
  <c r="XE35" i="26"/>
  <c r="WX35" i="26"/>
  <c r="AEC34" i="26"/>
  <c r="ADV34" i="26"/>
  <c r="ADN34" i="26"/>
  <c r="ADG34" i="26"/>
  <c r="ACY34" i="26"/>
  <c r="ACR34" i="26"/>
  <c r="ACJ34" i="26"/>
  <c r="ACC34" i="26"/>
  <c r="ABU34" i="26"/>
  <c r="ABN34" i="26"/>
  <c r="ABF34" i="26"/>
  <c r="AAY34" i="26"/>
  <c r="AAQ34" i="26"/>
  <c r="AAJ34" i="26"/>
  <c r="AAB34" i="26"/>
  <c r="ZU34" i="26"/>
  <c r="ZM34" i="26"/>
  <c r="ZF34" i="26"/>
  <c r="YX34" i="26"/>
  <c r="YQ34" i="26"/>
  <c r="YI34" i="26"/>
  <c r="YB34" i="26"/>
  <c r="XT34" i="26"/>
  <c r="XM34" i="26"/>
  <c r="XE34" i="26"/>
  <c r="WX34" i="26"/>
  <c r="AEC33" i="26"/>
  <c r="ADV33" i="26"/>
  <c r="ADN33" i="26"/>
  <c r="ADG33" i="26"/>
  <c r="ACY33" i="26"/>
  <c r="ACR33" i="26"/>
  <c r="ACJ33" i="26"/>
  <c r="ACC33" i="26"/>
  <c r="ABU33" i="26"/>
  <c r="ABN33" i="26"/>
  <c r="ABF33" i="26"/>
  <c r="AAY33" i="26"/>
  <c r="AAQ33" i="26"/>
  <c r="AAJ33" i="26"/>
  <c r="AAB33" i="26"/>
  <c r="ZU33" i="26"/>
  <c r="ZM33" i="26"/>
  <c r="ZF33" i="26"/>
  <c r="YX33" i="26"/>
  <c r="YQ33" i="26"/>
  <c r="YI33" i="26"/>
  <c r="YB33" i="26"/>
  <c r="XT33" i="26"/>
  <c r="XM33" i="26"/>
  <c r="XE33" i="26"/>
  <c r="WX33" i="26"/>
  <c r="AEC32" i="26"/>
  <c r="ADV32" i="26"/>
  <c r="ADN32" i="26"/>
  <c r="ADG32" i="26"/>
  <c r="ACY32" i="26"/>
  <c r="ACR32" i="26"/>
  <c r="ACJ32" i="26"/>
  <c r="ACC32" i="26"/>
  <c r="ABU32" i="26"/>
  <c r="ABN32" i="26"/>
  <c r="ABF32" i="26"/>
  <c r="AAY32" i="26"/>
  <c r="AAQ32" i="26"/>
  <c r="AAJ32" i="26"/>
  <c r="AAB32" i="26"/>
  <c r="ZU32" i="26"/>
  <c r="ZM32" i="26"/>
  <c r="ZF32" i="26"/>
  <c r="YX32" i="26"/>
  <c r="YQ32" i="26"/>
  <c r="YI32" i="26"/>
  <c r="YB32" i="26"/>
  <c r="XT32" i="26"/>
  <c r="XM32" i="26"/>
  <c r="XE32" i="26"/>
  <c r="WX32" i="26"/>
  <c r="AEC30" i="26"/>
  <c r="ADV30" i="26"/>
  <c r="ADN30" i="26"/>
  <c r="ADG30" i="26"/>
  <c r="ACY30" i="26"/>
  <c r="ACR30" i="26"/>
  <c r="ACJ30" i="26"/>
  <c r="ACC30" i="26"/>
  <c r="ABU30" i="26"/>
  <c r="ABN30" i="26"/>
  <c r="ABF30" i="26"/>
  <c r="AAY30" i="26"/>
  <c r="AAQ30" i="26"/>
  <c r="AAJ30" i="26"/>
  <c r="AAB30" i="26"/>
  <c r="ZU30" i="26"/>
  <c r="ZM30" i="26"/>
  <c r="ZF30" i="26"/>
  <c r="YX30" i="26"/>
  <c r="YQ30" i="26"/>
  <c r="YI30" i="26"/>
  <c r="YB30" i="26"/>
  <c r="XT30" i="26"/>
  <c r="XM30" i="26"/>
  <c r="XE30" i="26"/>
  <c r="WX30" i="26"/>
  <c r="AEC29" i="26"/>
  <c r="ADV29" i="26"/>
  <c r="ADN29" i="26"/>
  <c r="ADG29" i="26"/>
  <c r="ACY29" i="26"/>
  <c r="ACR29" i="26"/>
  <c r="ACJ29" i="26"/>
  <c r="ACC29" i="26"/>
  <c r="ABU29" i="26"/>
  <c r="ABN29" i="26"/>
  <c r="ABF29" i="26"/>
  <c r="AAY29" i="26"/>
  <c r="AAQ29" i="26"/>
  <c r="AAJ29" i="26"/>
  <c r="AAB29" i="26"/>
  <c r="ZU29" i="26"/>
  <c r="ZM29" i="26"/>
  <c r="ZF29" i="26"/>
  <c r="YX29" i="26"/>
  <c r="YQ29" i="26"/>
  <c r="YI29" i="26"/>
  <c r="YB29" i="26"/>
  <c r="XT29" i="26"/>
  <c r="XM29" i="26"/>
  <c r="XE29" i="26"/>
  <c r="WX29" i="26"/>
  <c r="AEC28" i="26"/>
  <c r="ADV28" i="26"/>
  <c r="ADN28" i="26"/>
  <c r="ADG28" i="26"/>
  <c r="ACY28" i="26"/>
  <c r="ACR28" i="26"/>
  <c r="ACJ28" i="26"/>
  <c r="ACC28" i="26"/>
  <c r="ABU28" i="26"/>
  <c r="ABN28" i="26"/>
  <c r="ABF28" i="26"/>
  <c r="AAY28" i="26"/>
  <c r="AAQ28" i="26"/>
  <c r="AAJ28" i="26"/>
  <c r="AAB28" i="26"/>
  <c r="ZU28" i="26"/>
  <c r="ZM28" i="26"/>
  <c r="ZF28" i="26"/>
  <c r="YX28" i="26"/>
  <c r="YQ28" i="26"/>
  <c r="YI28" i="26"/>
  <c r="YB28" i="26"/>
  <c r="XT28" i="26"/>
  <c r="XM28" i="26"/>
  <c r="XE28" i="26"/>
  <c r="WX28" i="26"/>
  <c r="AEE27" i="26"/>
  <c r="AED27" i="26"/>
  <c r="AEB27" i="26"/>
  <c r="AEA27" i="26"/>
  <c r="ADZ27" i="26"/>
  <c r="ADY27" i="26"/>
  <c r="ADX27" i="26"/>
  <c r="ADW27" i="26"/>
  <c r="ADU27" i="26"/>
  <c r="ADT27" i="26"/>
  <c r="ADS27" i="26"/>
  <c r="ADR27" i="26"/>
  <c r="ADP27" i="26"/>
  <c r="ADO27" i="26"/>
  <c r="ADM27" i="26"/>
  <c r="ADL27" i="26"/>
  <c r="ADK27" i="26"/>
  <c r="ADJ27" i="26"/>
  <c r="ADI27" i="26"/>
  <c r="ADH27" i="26"/>
  <c r="ADF27" i="26"/>
  <c r="ADE27" i="26"/>
  <c r="ADD27" i="26"/>
  <c r="ADC27" i="26"/>
  <c r="ADA27" i="26"/>
  <c r="ACZ27" i="26"/>
  <c r="ACX27" i="26"/>
  <c r="ACW27" i="26"/>
  <c r="ACV27" i="26"/>
  <c r="ACU27" i="26"/>
  <c r="ACT27" i="26"/>
  <c r="ACS27" i="26"/>
  <c r="ACQ27" i="26"/>
  <c r="ACP27" i="26"/>
  <c r="ACO27" i="26"/>
  <c r="ACN27" i="26"/>
  <c r="ACL27" i="26"/>
  <c r="ACK27" i="26"/>
  <c r="ACI27" i="26"/>
  <c r="ACH27" i="26"/>
  <c r="ACG27" i="26"/>
  <c r="ACF27" i="26"/>
  <c r="ACE27" i="26"/>
  <c r="ACD27" i="26"/>
  <c r="ACB27" i="26"/>
  <c r="ACA27" i="26"/>
  <c r="ABZ27" i="26"/>
  <c r="ABY27" i="26"/>
  <c r="ABW27" i="26"/>
  <c r="ABV27" i="26"/>
  <c r="ABT27" i="26"/>
  <c r="ABS27" i="26"/>
  <c r="ABR27" i="26"/>
  <c r="ABQ27" i="26"/>
  <c r="ABP27" i="26"/>
  <c r="ABO27" i="26"/>
  <c r="ABM27" i="26"/>
  <c r="ABL27" i="26"/>
  <c r="ABK27" i="26"/>
  <c r="ABJ27" i="26"/>
  <c r="ABH27" i="26"/>
  <c r="ABG27" i="26"/>
  <c r="ABE27" i="26"/>
  <c r="ABD27" i="26"/>
  <c r="ABC27" i="26"/>
  <c r="ABB27" i="26"/>
  <c r="ABA27" i="26"/>
  <c r="AAZ27" i="26"/>
  <c r="AAX27" i="26"/>
  <c r="AAW27" i="26"/>
  <c r="AAV27" i="26"/>
  <c r="AAU27" i="26"/>
  <c r="AAS27" i="26"/>
  <c r="AAR27" i="26"/>
  <c r="AAP27" i="26"/>
  <c r="AAO27" i="26"/>
  <c r="AAN27" i="26"/>
  <c r="AAM27" i="26"/>
  <c r="AAL27" i="26"/>
  <c r="AAK27" i="26"/>
  <c r="AAI27" i="26"/>
  <c r="AAH27" i="26"/>
  <c r="AAG27" i="26"/>
  <c r="AAF27" i="26"/>
  <c r="AAD27" i="26"/>
  <c r="AAC27" i="26"/>
  <c r="AAA27" i="26"/>
  <c r="ZZ27" i="26"/>
  <c r="ZY27" i="26"/>
  <c r="ZX27" i="26"/>
  <c r="ZW27" i="26"/>
  <c r="ZV27" i="26"/>
  <c r="ZT27" i="26"/>
  <c r="ZS27" i="26"/>
  <c r="ZR27" i="26"/>
  <c r="ZQ27" i="26"/>
  <c r="ZO27" i="26"/>
  <c r="ZN27" i="26"/>
  <c r="ZL27" i="26"/>
  <c r="ZK27" i="26"/>
  <c r="ZJ27" i="26"/>
  <c r="ZI27" i="26"/>
  <c r="ZH27" i="26"/>
  <c r="ZG27" i="26"/>
  <c r="ZE27" i="26"/>
  <c r="ZD27" i="26"/>
  <c r="ZC27" i="26"/>
  <c r="ZB27" i="26"/>
  <c r="YZ27" i="26"/>
  <c r="YY27" i="26"/>
  <c r="YW27" i="26"/>
  <c r="YV27" i="26"/>
  <c r="YU27" i="26"/>
  <c r="YT27" i="26"/>
  <c r="YS27" i="26"/>
  <c r="YR27" i="26"/>
  <c r="YP27" i="26"/>
  <c r="YO27" i="26"/>
  <c r="YN27" i="26"/>
  <c r="YM27" i="26"/>
  <c r="YK27" i="26"/>
  <c r="YJ27" i="26"/>
  <c r="YH27" i="26"/>
  <c r="YG27" i="26"/>
  <c r="YF27" i="26"/>
  <c r="YE27" i="26"/>
  <c r="YD27" i="26"/>
  <c r="YC27" i="26"/>
  <c r="YA27" i="26"/>
  <c r="XZ27" i="26"/>
  <c r="XY27" i="26"/>
  <c r="XX27" i="26"/>
  <c r="XV27" i="26"/>
  <c r="XU27" i="26"/>
  <c r="XS27" i="26"/>
  <c r="XR27" i="26"/>
  <c r="XQ27" i="26"/>
  <c r="XP27" i="26"/>
  <c r="XO27" i="26"/>
  <c r="XN27" i="26"/>
  <c r="XL27" i="26"/>
  <c r="XK27" i="26"/>
  <c r="XJ27" i="26"/>
  <c r="XI27" i="26"/>
  <c r="XG27" i="26"/>
  <c r="XF27" i="26"/>
  <c r="XD27" i="26"/>
  <c r="XC27" i="26"/>
  <c r="XB27" i="26"/>
  <c r="XA27" i="26"/>
  <c r="WZ27" i="26"/>
  <c r="WY27" i="26"/>
  <c r="WW27" i="26"/>
  <c r="WV27" i="26"/>
  <c r="WU27" i="26"/>
  <c r="WT27" i="26"/>
  <c r="AEC23" i="26"/>
  <c r="ADV23" i="26"/>
  <c r="ADN23" i="26"/>
  <c r="ADG23" i="26"/>
  <c r="ACY23" i="26"/>
  <c r="ACR23" i="26"/>
  <c r="ACJ23" i="26"/>
  <c r="ACC23" i="26"/>
  <c r="ABU23" i="26"/>
  <c r="ABN23" i="26"/>
  <c r="ABF23" i="26"/>
  <c r="AAY23" i="26"/>
  <c r="AAQ23" i="26"/>
  <c r="AAJ23" i="26"/>
  <c r="AAB23" i="26"/>
  <c r="ZU23" i="26"/>
  <c r="ZM23" i="26"/>
  <c r="ZF23" i="26"/>
  <c r="YX23" i="26"/>
  <c r="YQ23" i="26"/>
  <c r="YI23" i="26"/>
  <c r="YB23" i="26"/>
  <c r="XT23" i="26"/>
  <c r="XM23" i="26"/>
  <c r="XE23" i="26"/>
  <c r="WX23" i="26"/>
  <c r="AEC22" i="26"/>
  <c r="ADV22" i="26"/>
  <c r="ADN22" i="26"/>
  <c r="ADG22" i="26"/>
  <c r="ACY22" i="26"/>
  <c r="ACR22" i="26"/>
  <c r="ACJ22" i="26"/>
  <c r="ACC22" i="26"/>
  <c r="ABU22" i="26"/>
  <c r="ABN22" i="26"/>
  <c r="ABF22" i="26"/>
  <c r="AAY22" i="26"/>
  <c r="AAQ22" i="26"/>
  <c r="AAJ22" i="26"/>
  <c r="AAB22" i="26"/>
  <c r="ZU22" i="26"/>
  <c r="ZM22" i="26"/>
  <c r="ZF22" i="26"/>
  <c r="YX22" i="26"/>
  <c r="YQ22" i="26"/>
  <c r="YI22" i="26"/>
  <c r="YB22" i="26"/>
  <c r="XT22" i="26"/>
  <c r="XM22" i="26"/>
  <c r="XE22" i="26"/>
  <c r="WX22" i="26"/>
  <c r="AEC21" i="26"/>
  <c r="ADV21" i="26"/>
  <c r="ADN21" i="26"/>
  <c r="ADG21" i="26"/>
  <c r="ACY21" i="26"/>
  <c r="ACR21" i="26"/>
  <c r="ACJ21" i="26"/>
  <c r="ACC21" i="26"/>
  <c r="ABU21" i="26"/>
  <c r="ABN21" i="26"/>
  <c r="ABF21" i="26"/>
  <c r="AAY21" i="26"/>
  <c r="AAQ21" i="26"/>
  <c r="AAJ21" i="26"/>
  <c r="AAB21" i="26"/>
  <c r="ZU21" i="26"/>
  <c r="ZM21" i="26"/>
  <c r="ZF21" i="26"/>
  <c r="YX21" i="26"/>
  <c r="YQ21" i="26"/>
  <c r="YI21" i="26"/>
  <c r="YB21" i="26"/>
  <c r="XT21" i="26"/>
  <c r="XM21" i="26"/>
  <c r="XE21" i="26"/>
  <c r="WX21" i="26"/>
  <c r="AEC20" i="26"/>
  <c r="ADV20" i="26"/>
  <c r="ADN20" i="26"/>
  <c r="ADG20" i="26"/>
  <c r="ACY20" i="26"/>
  <c r="ACR20" i="26"/>
  <c r="ACJ20" i="26"/>
  <c r="ACC20" i="26"/>
  <c r="ABU20" i="26"/>
  <c r="ABN20" i="26"/>
  <c r="ABF20" i="26"/>
  <c r="AAY20" i="26"/>
  <c r="AAQ20" i="26"/>
  <c r="AAJ20" i="26"/>
  <c r="AAB20" i="26"/>
  <c r="ZU20" i="26"/>
  <c r="ZM20" i="26"/>
  <c r="ZF20" i="26"/>
  <c r="YX20" i="26"/>
  <c r="YQ20" i="26"/>
  <c r="YI20" i="26"/>
  <c r="YB20" i="26"/>
  <c r="XT20" i="26"/>
  <c r="XM20" i="26"/>
  <c r="XE20" i="26"/>
  <c r="WX20" i="26"/>
  <c r="AEC19" i="26"/>
  <c r="ADV19" i="26"/>
  <c r="ADN19" i="26"/>
  <c r="ADG19" i="26"/>
  <c r="ACY19" i="26"/>
  <c r="ACR19" i="26"/>
  <c r="ACJ19" i="26"/>
  <c r="ACC19" i="26"/>
  <c r="ABU19" i="26"/>
  <c r="ABN19" i="26"/>
  <c r="ABF19" i="26"/>
  <c r="AAY19" i="26"/>
  <c r="AAQ19" i="26"/>
  <c r="AAJ19" i="26"/>
  <c r="AAB19" i="26"/>
  <c r="ZU19" i="26"/>
  <c r="ZM19" i="26"/>
  <c r="ZF19" i="26"/>
  <c r="YX19" i="26"/>
  <c r="YQ19" i="26"/>
  <c r="YI19" i="26"/>
  <c r="YB19" i="26"/>
  <c r="XT19" i="26"/>
  <c r="XM19" i="26"/>
  <c r="XE19" i="26"/>
  <c r="WX19" i="26"/>
  <c r="AEC18" i="26"/>
  <c r="ADV18" i="26"/>
  <c r="ADN18" i="26"/>
  <c r="ADG18" i="26"/>
  <c r="ACY18" i="26"/>
  <c r="ACR18" i="26"/>
  <c r="ACJ18" i="26"/>
  <c r="ACC18" i="26"/>
  <c r="ABU18" i="26"/>
  <c r="ABN18" i="26"/>
  <c r="ABF18" i="26"/>
  <c r="AAY18" i="26"/>
  <c r="AAQ18" i="26"/>
  <c r="AAJ18" i="26"/>
  <c r="AAB18" i="26"/>
  <c r="ZU18" i="26"/>
  <c r="ZM18" i="26"/>
  <c r="ZF18" i="26"/>
  <c r="YX18" i="26"/>
  <c r="YQ18" i="26"/>
  <c r="YI18" i="26"/>
  <c r="YB18" i="26"/>
  <c r="XT18" i="26"/>
  <c r="XM18" i="26"/>
  <c r="XE18" i="26"/>
  <c r="WX18" i="26"/>
  <c r="AEE17" i="26"/>
  <c r="AED17" i="26"/>
  <c r="AEB17" i="26"/>
  <c r="AEA17" i="26"/>
  <c r="ADZ17" i="26"/>
  <c r="ADY17" i="26"/>
  <c r="ADX17" i="26"/>
  <c r="ADW17" i="26"/>
  <c r="ADU17" i="26"/>
  <c r="ADT17" i="26"/>
  <c r="ADS17" i="26"/>
  <c r="ADR17" i="26"/>
  <c r="ADP17" i="26"/>
  <c r="ADO17" i="26"/>
  <c r="ADM17" i="26"/>
  <c r="ADL17" i="26"/>
  <c r="ADK17" i="26"/>
  <c r="ADJ17" i="26"/>
  <c r="ADI17" i="26"/>
  <c r="ADH17" i="26"/>
  <c r="ADF17" i="26"/>
  <c r="ADE17" i="26"/>
  <c r="ADD17" i="26"/>
  <c r="ADC17" i="26"/>
  <c r="ADA17" i="26"/>
  <c r="ACZ17" i="26"/>
  <c r="ACX17" i="26"/>
  <c r="ACW17" i="26"/>
  <c r="ACV17" i="26"/>
  <c r="ACU17" i="26"/>
  <c r="ACT17" i="26"/>
  <c r="ACS17" i="26"/>
  <c r="ACQ17" i="26"/>
  <c r="ACP17" i="26"/>
  <c r="ACO17" i="26"/>
  <c r="ACN17" i="26"/>
  <c r="ACL17" i="26"/>
  <c r="ACK17" i="26"/>
  <c r="ACI17" i="26"/>
  <c r="ACH17" i="26"/>
  <c r="ACG17" i="26"/>
  <c r="ACF17" i="26"/>
  <c r="ACE17" i="26"/>
  <c r="ACD17" i="26"/>
  <c r="ACB17" i="26"/>
  <c r="ACA17" i="26"/>
  <c r="ABZ17" i="26"/>
  <c r="ABY17" i="26"/>
  <c r="ABW17" i="26"/>
  <c r="ABV17" i="26"/>
  <c r="ABT17" i="26"/>
  <c r="ABS17" i="26"/>
  <c r="ABR17" i="26"/>
  <c r="ABQ17" i="26"/>
  <c r="ABP17" i="26"/>
  <c r="ABO17" i="26"/>
  <c r="ABM17" i="26"/>
  <c r="ABL17" i="26"/>
  <c r="ABK17" i="26"/>
  <c r="ABJ17" i="26"/>
  <c r="ABH17" i="26"/>
  <c r="ABG17" i="26"/>
  <c r="ABE17" i="26"/>
  <c r="ABD17" i="26"/>
  <c r="ABC17" i="26"/>
  <c r="ABB17" i="26"/>
  <c r="ABA17" i="26"/>
  <c r="AAZ17" i="26"/>
  <c r="AAX17" i="26"/>
  <c r="AAW17" i="26"/>
  <c r="AAV17" i="26"/>
  <c r="AAU17" i="26"/>
  <c r="AAS17" i="26"/>
  <c r="AAR17" i="26"/>
  <c r="AAP17" i="26"/>
  <c r="AAO17" i="26"/>
  <c r="AAN17" i="26"/>
  <c r="AAM17" i="26"/>
  <c r="AAL17" i="26"/>
  <c r="AAK17" i="26"/>
  <c r="AAI17" i="26"/>
  <c r="AAH17" i="26"/>
  <c r="AAG17" i="26"/>
  <c r="AAF17" i="26"/>
  <c r="AAD17" i="26"/>
  <c r="AAC17" i="26"/>
  <c r="AAA17" i="26"/>
  <c r="ZZ17" i="26"/>
  <c r="ZY17" i="26"/>
  <c r="ZX17" i="26"/>
  <c r="ZW17" i="26"/>
  <c r="ZV17" i="26"/>
  <c r="ZT17" i="26"/>
  <c r="ZS17" i="26"/>
  <c r="ZR17" i="26"/>
  <c r="ZQ17" i="26"/>
  <c r="ZO17" i="26"/>
  <c r="ZN17" i="26"/>
  <c r="ZL17" i="26"/>
  <c r="ZK17" i="26"/>
  <c r="ZJ17" i="26"/>
  <c r="ZI17" i="26"/>
  <c r="ZH17" i="26"/>
  <c r="ZG17" i="26"/>
  <c r="ZE17" i="26"/>
  <c r="ZD17" i="26"/>
  <c r="ZC17" i="26"/>
  <c r="ZB17" i="26"/>
  <c r="YZ17" i="26"/>
  <c r="YY17" i="26"/>
  <c r="YW17" i="26"/>
  <c r="YV17" i="26"/>
  <c r="YU17" i="26"/>
  <c r="YT17" i="26"/>
  <c r="YS17" i="26"/>
  <c r="YR17" i="26"/>
  <c r="YP17" i="26"/>
  <c r="YO17" i="26"/>
  <c r="YN17" i="26"/>
  <c r="YM17" i="26"/>
  <c r="YK17" i="26"/>
  <c r="YJ17" i="26"/>
  <c r="YH17" i="26"/>
  <c r="YG17" i="26"/>
  <c r="YF17" i="26"/>
  <c r="YE17" i="26"/>
  <c r="YD17" i="26"/>
  <c r="YC17" i="26"/>
  <c r="YA17" i="26"/>
  <c r="XZ17" i="26"/>
  <c r="XY17" i="26"/>
  <c r="XX17" i="26"/>
  <c r="XV17" i="26"/>
  <c r="XU17" i="26"/>
  <c r="XS17" i="26"/>
  <c r="XR17" i="26"/>
  <c r="XQ17" i="26"/>
  <c r="XP17" i="26"/>
  <c r="XO17" i="26"/>
  <c r="XN17" i="26"/>
  <c r="XL17" i="26"/>
  <c r="XK17" i="26"/>
  <c r="XJ17" i="26"/>
  <c r="XI17" i="26"/>
  <c r="XG17" i="26"/>
  <c r="XF17" i="26"/>
  <c r="XD17" i="26"/>
  <c r="XC17" i="26"/>
  <c r="XB17" i="26"/>
  <c r="XA17" i="26"/>
  <c r="WZ17" i="26"/>
  <c r="WY17" i="26"/>
  <c r="WW17" i="26"/>
  <c r="WV17" i="26"/>
  <c r="WU17" i="26"/>
  <c r="WT17" i="26"/>
  <c r="AEC16" i="26"/>
  <c r="ADV16" i="26"/>
  <c r="ADN16" i="26"/>
  <c r="ADG16" i="26"/>
  <c r="ACY16" i="26"/>
  <c r="ACR16" i="26"/>
  <c r="ACJ16" i="26"/>
  <c r="ACC16" i="26"/>
  <c r="ABU16" i="26"/>
  <c r="ABN16" i="26"/>
  <c r="ABF16" i="26"/>
  <c r="AAY16" i="26"/>
  <c r="AAQ16" i="26"/>
  <c r="AAJ16" i="26"/>
  <c r="AAB16" i="26"/>
  <c r="ZU16" i="26"/>
  <c r="ZM16" i="26"/>
  <c r="ZF16" i="26"/>
  <c r="YX16" i="26"/>
  <c r="YQ16" i="26"/>
  <c r="YI16" i="26"/>
  <c r="YB16" i="26"/>
  <c r="XT16" i="26"/>
  <c r="XM16" i="26"/>
  <c r="XE16" i="26"/>
  <c r="WX16" i="26"/>
  <c r="AEC15" i="26"/>
  <c r="ADV15" i="26"/>
  <c r="ADN15" i="26"/>
  <c r="ADG15" i="26"/>
  <c r="ACY15" i="26"/>
  <c r="ACR15" i="26"/>
  <c r="ACJ15" i="26"/>
  <c r="ACC15" i="26"/>
  <c r="ABU15" i="26"/>
  <c r="ABN15" i="26"/>
  <c r="ABF15" i="26"/>
  <c r="AAY15" i="26"/>
  <c r="AAQ15" i="26"/>
  <c r="AAJ15" i="26"/>
  <c r="AAB15" i="26"/>
  <c r="ZU15" i="26"/>
  <c r="ZM15" i="26"/>
  <c r="ZF15" i="26"/>
  <c r="YX15" i="26"/>
  <c r="YQ15" i="26"/>
  <c r="YI15" i="26"/>
  <c r="YB15" i="26"/>
  <c r="XT15" i="26"/>
  <c r="XM15" i="26"/>
  <c r="XE15" i="26"/>
  <c r="WX15" i="26"/>
  <c r="AEC14" i="26"/>
  <c r="ADV14" i="26"/>
  <c r="ADN14" i="26"/>
  <c r="ADG14" i="26"/>
  <c r="ACY14" i="26"/>
  <c r="ACR14" i="26"/>
  <c r="ACJ14" i="26"/>
  <c r="ACC14" i="26"/>
  <c r="ABU14" i="26"/>
  <c r="ABN14" i="26"/>
  <c r="ABF14" i="26"/>
  <c r="AAY14" i="26"/>
  <c r="AAQ14" i="26"/>
  <c r="AAJ14" i="26"/>
  <c r="AAB14" i="26"/>
  <c r="ZU14" i="26"/>
  <c r="ZM14" i="26"/>
  <c r="ZF14" i="26"/>
  <c r="YX14" i="26"/>
  <c r="YQ14" i="26"/>
  <c r="YI14" i="26"/>
  <c r="YB14" i="26"/>
  <c r="XT14" i="26"/>
  <c r="XM14" i="26"/>
  <c r="XE14" i="26"/>
  <c r="WX14" i="26"/>
  <c r="AEC13" i="26"/>
  <c r="ADV13" i="26"/>
  <c r="ADN13" i="26"/>
  <c r="ADG13" i="26"/>
  <c r="ACY13" i="26"/>
  <c r="ACR13" i="26"/>
  <c r="ACJ13" i="26"/>
  <c r="ACC13" i="26"/>
  <c r="ABU13" i="26"/>
  <c r="ABN13" i="26"/>
  <c r="ABF13" i="26"/>
  <c r="AAY13" i="26"/>
  <c r="AAQ13" i="26"/>
  <c r="AAJ13" i="26"/>
  <c r="AAB13" i="26"/>
  <c r="ZU13" i="26"/>
  <c r="ZM13" i="26"/>
  <c r="ZF13" i="26"/>
  <c r="YX13" i="26"/>
  <c r="YQ13" i="26"/>
  <c r="YI13" i="26"/>
  <c r="YB13" i="26"/>
  <c r="XT13" i="26"/>
  <c r="XM13" i="26"/>
  <c r="XE13" i="26"/>
  <c r="WX13" i="26"/>
  <c r="AEC11" i="26"/>
  <c r="ADV11" i="26"/>
  <c r="ADN11" i="26"/>
  <c r="ADG11" i="26"/>
  <c r="ACY11" i="26"/>
  <c r="ACR11" i="26"/>
  <c r="ACJ11" i="26"/>
  <c r="ACC11" i="26"/>
  <c r="ABU11" i="26"/>
  <c r="ABN11" i="26"/>
  <c r="ABF11" i="26"/>
  <c r="AAY11" i="26"/>
  <c r="AAQ11" i="26"/>
  <c r="AAJ11" i="26"/>
  <c r="AAB11" i="26"/>
  <c r="ZU11" i="26"/>
  <c r="ZM11" i="26"/>
  <c r="ZF11" i="26"/>
  <c r="YX11" i="26"/>
  <c r="YQ11" i="26"/>
  <c r="YI11" i="26"/>
  <c r="YB11" i="26"/>
  <c r="XT11" i="26"/>
  <c r="XM11" i="26"/>
  <c r="XE11" i="26"/>
  <c r="WX11" i="26"/>
  <c r="AEC10" i="26"/>
  <c r="ADV10" i="26"/>
  <c r="ADN10" i="26"/>
  <c r="ADG10" i="26"/>
  <c r="ACY10" i="26"/>
  <c r="ACR10" i="26"/>
  <c r="ACJ10" i="26"/>
  <c r="ACC10" i="26"/>
  <c r="ABU10" i="26"/>
  <c r="ABN10" i="26"/>
  <c r="ABF10" i="26"/>
  <c r="AAY10" i="26"/>
  <c r="AAQ10" i="26"/>
  <c r="AAJ10" i="26"/>
  <c r="AAB10" i="26"/>
  <c r="ZU10" i="26"/>
  <c r="ZM10" i="26"/>
  <c r="ZF10" i="26"/>
  <c r="YX10" i="26"/>
  <c r="YQ10" i="26"/>
  <c r="YI10" i="26"/>
  <c r="YB10" i="26"/>
  <c r="XT10" i="26"/>
  <c r="XM10" i="26"/>
  <c r="XE10" i="26"/>
  <c r="WX10" i="26"/>
  <c r="AEC9" i="26"/>
  <c r="ADV9" i="26"/>
  <c r="ADN9" i="26"/>
  <c r="ADG9" i="26"/>
  <c r="ACY9" i="26"/>
  <c r="ACR9" i="26"/>
  <c r="ACJ9" i="26"/>
  <c r="ACC9" i="26"/>
  <c r="ABU9" i="26"/>
  <c r="ABN9" i="26"/>
  <c r="ABF9" i="26"/>
  <c r="AAY9" i="26"/>
  <c r="AAQ9" i="26"/>
  <c r="AAJ9" i="26"/>
  <c r="AAB9" i="26"/>
  <c r="ZU9" i="26"/>
  <c r="ZM9" i="26"/>
  <c r="ZF9" i="26"/>
  <c r="YX9" i="26"/>
  <c r="YQ9" i="26"/>
  <c r="YI9" i="26"/>
  <c r="YB9" i="26"/>
  <c r="XT9" i="26"/>
  <c r="XM9" i="26"/>
  <c r="XE9" i="26"/>
  <c r="WX9" i="26"/>
  <c r="AEE8" i="26"/>
  <c r="AED8" i="26"/>
  <c r="AEB8" i="26"/>
  <c r="AEA8" i="26"/>
  <c r="ADZ8" i="26"/>
  <c r="ADY8" i="26"/>
  <c r="ADX8" i="26"/>
  <c r="ADW8" i="26"/>
  <c r="ADU8" i="26"/>
  <c r="ADT8" i="26"/>
  <c r="ADS8" i="26"/>
  <c r="ADR8" i="26"/>
  <c r="ADP8" i="26"/>
  <c r="ADO8" i="26"/>
  <c r="ADM8" i="26"/>
  <c r="ADL8" i="26"/>
  <c r="ADK8" i="26"/>
  <c r="ADJ8" i="26"/>
  <c r="ADI8" i="26"/>
  <c r="ADH8" i="26"/>
  <c r="ADF8" i="26"/>
  <c r="ADE8" i="26"/>
  <c r="ADD8" i="26"/>
  <c r="ADC8" i="26"/>
  <c r="ADA8" i="26"/>
  <c r="ACZ8" i="26"/>
  <c r="ACX8" i="26"/>
  <c r="ACW8" i="26"/>
  <c r="ACV8" i="26"/>
  <c r="ACU8" i="26"/>
  <c r="ACT8" i="26"/>
  <c r="ACS8" i="26"/>
  <c r="ACQ8" i="26"/>
  <c r="ACP8" i="26"/>
  <c r="ACO8" i="26"/>
  <c r="ACN8" i="26"/>
  <c r="ACL8" i="26"/>
  <c r="ACK8" i="26"/>
  <c r="ACI8" i="26"/>
  <c r="ACH8" i="26"/>
  <c r="ACG8" i="26"/>
  <c r="ACF8" i="26"/>
  <c r="ACE8" i="26"/>
  <c r="ACD8" i="26"/>
  <c r="ACB8" i="26"/>
  <c r="ACA8" i="26"/>
  <c r="ABZ8" i="26"/>
  <c r="ABY8" i="26"/>
  <c r="ABW8" i="26"/>
  <c r="ABV8" i="26"/>
  <c r="ABT8" i="26"/>
  <c r="ABS8" i="26"/>
  <c r="ABR8" i="26"/>
  <c r="ABQ8" i="26"/>
  <c r="ABP8" i="26"/>
  <c r="ABO8" i="26"/>
  <c r="ABM8" i="26"/>
  <c r="ABL8" i="26"/>
  <c r="ABK8" i="26"/>
  <c r="ABJ8" i="26"/>
  <c r="ABH8" i="26"/>
  <c r="ABG8" i="26"/>
  <c r="ABE8" i="26"/>
  <c r="ABD8" i="26"/>
  <c r="ABC8" i="26"/>
  <c r="ABB8" i="26"/>
  <c r="ABA8" i="26"/>
  <c r="AAZ8" i="26"/>
  <c r="AAX8" i="26"/>
  <c r="AAW8" i="26"/>
  <c r="AAV8" i="26"/>
  <c r="AAU8" i="26"/>
  <c r="AAS8" i="26"/>
  <c r="AAR8" i="26"/>
  <c r="AAP8" i="26"/>
  <c r="AAO8" i="26"/>
  <c r="AAN8" i="26"/>
  <c r="AAM8" i="26"/>
  <c r="AAL8" i="26"/>
  <c r="AAK8" i="26"/>
  <c r="AAI8" i="26"/>
  <c r="AAH8" i="26"/>
  <c r="AAG8" i="26"/>
  <c r="AAF8" i="26"/>
  <c r="AAD8" i="26"/>
  <c r="AAC8" i="26"/>
  <c r="AAA8" i="26"/>
  <c r="ZZ8" i="26"/>
  <c r="ZY8" i="26"/>
  <c r="ZX8" i="26"/>
  <c r="ZW8" i="26"/>
  <c r="ZV8" i="26"/>
  <c r="ZT8" i="26"/>
  <c r="ZS8" i="26"/>
  <c r="ZR8" i="26"/>
  <c r="ZQ8" i="26"/>
  <c r="ZO8" i="26"/>
  <c r="ZN8" i="26"/>
  <c r="ZL8" i="26"/>
  <c r="ZK8" i="26"/>
  <c r="ZJ8" i="26"/>
  <c r="ZI8" i="26"/>
  <c r="ZH8" i="26"/>
  <c r="ZG8" i="26"/>
  <c r="ZE8" i="26"/>
  <c r="ZD8" i="26"/>
  <c r="ZC8" i="26"/>
  <c r="ZB8" i="26"/>
  <c r="YZ8" i="26"/>
  <c r="YY8" i="26"/>
  <c r="YW8" i="26"/>
  <c r="YV8" i="26"/>
  <c r="YU8" i="26"/>
  <c r="YT8" i="26"/>
  <c r="YS8" i="26"/>
  <c r="YR8" i="26"/>
  <c r="YP8" i="26"/>
  <c r="YO8" i="26"/>
  <c r="YN8" i="26"/>
  <c r="YM8" i="26"/>
  <c r="YK8" i="26"/>
  <c r="YJ8" i="26"/>
  <c r="YH8" i="26"/>
  <c r="YG8" i="26"/>
  <c r="YF8" i="26"/>
  <c r="YE8" i="26"/>
  <c r="YD8" i="26"/>
  <c r="YC8" i="26"/>
  <c r="YA8" i="26"/>
  <c r="XZ8" i="26"/>
  <c r="XY8" i="26"/>
  <c r="XX8" i="26"/>
  <c r="XV8" i="26"/>
  <c r="XU8" i="26"/>
  <c r="XS8" i="26"/>
  <c r="XR8" i="26"/>
  <c r="XQ8" i="26"/>
  <c r="XP8" i="26"/>
  <c r="XO8" i="26"/>
  <c r="XN8" i="26"/>
  <c r="XL8" i="26"/>
  <c r="XK8" i="26"/>
  <c r="XJ8" i="26"/>
  <c r="XI8" i="26"/>
  <c r="XG8" i="26"/>
  <c r="XF8" i="26"/>
  <c r="XD8" i="26"/>
  <c r="XC8" i="26"/>
  <c r="XB8" i="26"/>
  <c r="XA8" i="26"/>
  <c r="WZ8" i="26"/>
  <c r="WY8" i="26"/>
  <c r="WW8" i="26"/>
  <c r="WV8" i="26"/>
  <c r="WU8" i="26"/>
  <c r="WT8" i="26"/>
  <c r="WP137" i="26"/>
  <c r="WI137" i="26"/>
  <c r="WA137" i="26"/>
  <c r="VT137" i="26"/>
  <c r="VL137" i="26"/>
  <c r="VE137" i="26"/>
  <c r="UW137" i="26"/>
  <c r="UP137" i="26"/>
  <c r="UH137" i="26"/>
  <c r="UA137" i="26"/>
  <c r="TS137" i="26"/>
  <c r="TL137" i="26"/>
  <c r="TD137" i="26"/>
  <c r="SW137" i="26"/>
  <c r="SO137" i="26"/>
  <c r="SH137" i="26"/>
  <c r="RZ137" i="26"/>
  <c r="RS137" i="26"/>
  <c r="RK137" i="26"/>
  <c r="RD137" i="26"/>
  <c r="QV137" i="26"/>
  <c r="QO137" i="26"/>
  <c r="QG137" i="26"/>
  <c r="PZ137" i="26"/>
  <c r="PR137" i="26"/>
  <c r="PK137" i="26"/>
  <c r="WP136" i="26"/>
  <c r="WI136" i="26"/>
  <c r="WA136" i="26"/>
  <c r="VT136" i="26"/>
  <c r="VL136" i="26"/>
  <c r="VE136" i="26"/>
  <c r="UW136" i="26"/>
  <c r="UP136" i="26"/>
  <c r="UH136" i="26"/>
  <c r="UA136" i="26"/>
  <c r="TS136" i="26"/>
  <c r="TL136" i="26"/>
  <c r="TD136" i="26"/>
  <c r="SW136" i="26"/>
  <c r="SO136" i="26"/>
  <c r="SH136" i="26"/>
  <c r="RZ136" i="26"/>
  <c r="RS136" i="26"/>
  <c r="RK136" i="26"/>
  <c r="RD136" i="26"/>
  <c r="QV136" i="26"/>
  <c r="QO136" i="26"/>
  <c r="QG136" i="26"/>
  <c r="PZ136" i="26"/>
  <c r="PR136" i="26"/>
  <c r="PK136" i="26"/>
  <c r="WP135" i="26"/>
  <c r="WI135" i="26"/>
  <c r="WA135" i="26"/>
  <c r="VT135" i="26"/>
  <c r="VL135" i="26"/>
  <c r="VE135" i="26"/>
  <c r="UW135" i="26"/>
  <c r="UP135" i="26"/>
  <c r="UH135" i="26"/>
  <c r="UA135" i="26"/>
  <c r="TS135" i="26"/>
  <c r="TL135" i="26"/>
  <c r="TD135" i="26"/>
  <c r="SW135" i="26"/>
  <c r="SO135" i="26"/>
  <c r="SH135" i="26"/>
  <c r="RZ135" i="26"/>
  <c r="RS135" i="26"/>
  <c r="RK135" i="26"/>
  <c r="RD135" i="26"/>
  <c r="QV135" i="26"/>
  <c r="QO135" i="26"/>
  <c r="QG135" i="26"/>
  <c r="PZ135" i="26"/>
  <c r="PR135" i="26"/>
  <c r="PK135" i="26"/>
  <c r="WP134" i="26"/>
  <c r="WI134" i="26"/>
  <c r="WA134" i="26"/>
  <c r="VT134" i="26"/>
  <c r="VL134" i="26"/>
  <c r="VE134" i="26"/>
  <c r="UW134" i="26"/>
  <c r="UP134" i="26"/>
  <c r="UH134" i="26"/>
  <c r="UA134" i="26"/>
  <c r="TS134" i="26"/>
  <c r="TL134" i="26"/>
  <c r="TD134" i="26"/>
  <c r="SW134" i="26"/>
  <c r="SO134" i="26"/>
  <c r="SH134" i="26"/>
  <c r="RZ134" i="26"/>
  <c r="RS134" i="26"/>
  <c r="RK134" i="26"/>
  <c r="RD134" i="26"/>
  <c r="QV134" i="26"/>
  <c r="QO134" i="26"/>
  <c r="QG134" i="26"/>
  <c r="PZ134" i="26"/>
  <c r="PR134" i="26"/>
  <c r="PK134" i="26"/>
  <c r="WP133" i="26"/>
  <c r="WI133" i="26"/>
  <c r="WA133" i="26"/>
  <c r="VT133" i="26"/>
  <c r="VL133" i="26"/>
  <c r="VE133" i="26"/>
  <c r="UW133" i="26"/>
  <c r="UP133" i="26"/>
  <c r="UH133" i="26"/>
  <c r="UA133" i="26"/>
  <c r="TS133" i="26"/>
  <c r="TL133" i="26"/>
  <c r="TD133" i="26"/>
  <c r="SW133" i="26"/>
  <c r="SO133" i="26"/>
  <c r="SH133" i="26"/>
  <c r="RZ133" i="26"/>
  <c r="RS133" i="26"/>
  <c r="RK133" i="26"/>
  <c r="RD133" i="26"/>
  <c r="QV133" i="26"/>
  <c r="QO133" i="26"/>
  <c r="QG133" i="26"/>
  <c r="PZ133" i="26"/>
  <c r="PR133" i="26"/>
  <c r="PK133" i="26"/>
  <c r="WP132" i="26"/>
  <c r="WI132" i="26"/>
  <c r="WA132" i="26"/>
  <c r="VT132" i="26"/>
  <c r="VL132" i="26"/>
  <c r="VE132" i="26"/>
  <c r="UW132" i="26"/>
  <c r="UP132" i="26"/>
  <c r="UH132" i="26"/>
  <c r="UA132" i="26"/>
  <c r="TS132" i="26"/>
  <c r="TL132" i="26"/>
  <c r="TD132" i="26"/>
  <c r="SW132" i="26"/>
  <c r="SO132" i="26"/>
  <c r="SH132" i="26"/>
  <c r="RZ132" i="26"/>
  <c r="RS132" i="26"/>
  <c r="RK132" i="26"/>
  <c r="RD132" i="26"/>
  <c r="QV132" i="26"/>
  <c r="QO132" i="26"/>
  <c r="QG132" i="26"/>
  <c r="PZ132" i="26"/>
  <c r="PR132" i="26"/>
  <c r="PK132" i="26"/>
  <c r="WR131" i="26"/>
  <c r="WQ131" i="26"/>
  <c r="WO131" i="26"/>
  <c r="WN131" i="26"/>
  <c r="WM131" i="26"/>
  <c r="WL131" i="26"/>
  <c r="WK131" i="26"/>
  <c r="WJ131" i="26"/>
  <c r="WH131" i="26"/>
  <c r="WG131" i="26"/>
  <c r="WF131" i="26"/>
  <c r="WE131" i="26"/>
  <c r="WC131" i="26"/>
  <c r="WB131" i="26"/>
  <c r="VZ131" i="26"/>
  <c r="VY131" i="26"/>
  <c r="VX131" i="26"/>
  <c r="VW131" i="26"/>
  <c r="VV131" i="26"/>
  <c r="VU131" i="26"/>
  <c r="VS131" i="26"/>
  <c r="VR131" i="26"/>
  <c r="VQ131" i="26"/>
  <c r="VP131" i="26"/>
  <c r="VN131" i="26"/>
  <c r="VM131" i="26"/>
  <c r="VK131" i="26"/>
  <c r="VJ131" i="26"/>
  <c r="VI131" i="26"/>
  <c r="VH131" i="26"/>
  <c r="VG131" i="26"/>
  <c r="VF131" i="26"/>
  <c r="VD131" i="26"/>
  <c r="VC131" i="26"/>
  <c r="VB131" i="26"/>
  <c r="VA131" i="26"/>
  <c r="UY131" i="26"/>
  <c r="UX131" i="26"/>
  <c r="UV131" i="26"/>
  <c r="UU131" i="26"/>
  <c r="UT131" i="26"/>
  <c r="US131" i="26"/>
  <c r="UR131" i="26"/>
  <c r="UQ131" i="26"/>
  <c r="UO131" i="26"/>
  <c r="UN131" i="26"/>
  <c r="UM131" i="26"/>
  <c r="UL131" i="26"/>
  <c r="UJ131" i="26"/>
  <c r="UI131" i="26"/>
  <c r="UG131" i="26"/>
  <c r="UF131" i="26"/>
  <c r="UE131" i="26"/>
  <c r="UD131" i="26"/>
  <c r="UC131" i="26"/>
  <c r="UB131" i="26"/>
  <c r="TZ131" i="26"/>
  <c r="TY131" i="26"/>
  <c r="TX131" i="26"/>
  <c r="TW131" i="26"/>
  <c r="TU131" i="26"/>
  <c r="TT131" i="26"/>
  <c r="TR131" i="26"/>
  <c r="TQ131" i="26"/>
  <c r="TP131" i="26"/>
  <c r="TO131" i="26"/>
  <c r="TN131" i="26"/>
  <c r="TM131" i="26"/>
  <c r="TK131" i="26"/>
  <c r="TJ131" i="26"/>
  <c r="TI131" i="26"/>
  <c r="TH131" i="26"/>
  <c r="TF131" i="26"/>
  <c r="TE131" i="26"/>
  <c r="TC131" i="26"/>
  <c r="TB131" i="26"/>
  <c r="TA131" i="26"/>
  <c r="SZ131" i="26"/>
  <c r="SY131" i="26"/>
  <c r="SX131" i="26"/>
  <c r="SV131" i="26"/>
  <c r="SU131" i="26"/>
  <c r="ST131" i="26"/>
  <c r="SS131" i="26"/>
  <c r="SQ131" i="26"/>
  <c r="SP131" i="26"/>
  <c r="SN131" i="26"/>
  <c r="SM131" i="26"/>
  <c r="SL131" i="26"/>
  <c r="SK131" i="26"/>
  <c r="SJ131" i="26"/>
  <c r="SI131" i="26"/>
  <c r="SG131" i="26"/>
  <c r="SF131" i="26"/>
  <c r="SE131" i="26"/>
  <c r="SD131" i="26"/>
  <c r="SB131" i="26"/>
  <c r="SA131" i="26"/>
  <c r="RY131" i="26"/>
  <c r="RX131" i="26"/>
  <c r="RW131" i="26"/>
  <c r="RV131" i="26"/>
  <c r="RU131" i="26"/>
  <c r="RT131" i="26"/>
  <c r="RR131" i="26"/>
  <c r="RQ131" i="26"/>
  <c r="RP131" i="26"/>
  <c r="RO131" i="26"/>
  <c r="RM131" i="26"/>
  <c r="RL131" i="26"/>
  <c r="RJ131" i="26"/>
  <c r="RI131" i="26"/>
  <c r="RH131" i="26"/>
  <c r="RG131" i="26"/>
  <c r="RF131" i="26"/>
  <c r="RE131" i="26"/>
  <c r="RC131" i="26"/>
  <c r="RB131" i="26"/>
  <c r="RA131" i="26"/>
  <c r="QZ131" i="26"/>
  <c r="QX131" i="26"/>
  <c r="QW131" i="26"/>
  <c r="QU131" i="26"/>
  <c r="QT131" i="26"/>
  <c r="QS131" i="26"/>
  <c r="QR131" i="26"/>
  <c r="QQ131" i="26"/>
  <c r="QP131" i="26"/>
  <c r="QN131" i="26"/>
  <c r="QM131" i="26"/>
  <c r="QL131" i="26"/>
  <c r="QK131" i="26"/>
  <c r="QI131" i="26"/>
  <c r="QH131" i="26"/>
  <c r="QF131" i="26"/>
  <c r="QE131" i="26"/>
  <c r="QD131" i="26"/>
  <c r="QC131" i="26"/>
  <c r="QB131" i="26"/>
  <c r="QA131" i="26"/>
  <c r="PY131" i="26"/>
  <c r="PX131" i="26"/>
  <c r="PW131" i="26"/>
  <c r="PV131" i="26"/>
  <c r="PT131" i="26"/>
  <c r="PS131" i="26"/>
  <c r="PQ131" i="26"/>
  <c r="PP131" i="26"/>
  <c r="PO131" i="26"/>
  <c r="PN131" i="26"/>
  <c r="PM131" i="26"/>
  <c r="PL131" i="26"/>
  <c r="PJ131" i="26"/>
  <c r="PI131" i="26"/>
  <c r="PH131" i="26"/>
  <c r="PG131" i="26"/>
  <c r="WP130" i="26"/>
  <c r="WI130" i="26"/>
  <c r="WA130" i="26"/>
  <c r="VT130" i="26"/>
  <c r="VL130" i="26"/>
  <c r="VE130" i="26"/>
  <c r="UW130" i="26"/>
  <c r="UP130" i="26"/>
  <c r="UH130" i="26"/>
  <c r="UA130" i="26"/>
  <c r="TS130" i="26"/>
  <c r="TL130" i="26"/>
  <c r="TD130" i="26"/>
  <c r="SW130" i="26"/>
  <c r="SO130" i="26"/>
  <c r="SH130" i="26"/>
  <c r="RZ130" i="26"/>
  <c r="RS130" i="26"/>
  <c r="RK130" i="26"/>
  <c r="RD130" i="26"/>
  <c r="QV130" i="26"/>
  <c r="QO130" i="26"/>
  <c r="QG130" i="26"/>
  <c r="PZ130" i="26"/>
  <c r="PR130" i="26"/>
  <c r="PK130" i="26"/>
  <c r="WP129" i="26"/>
  <c r="WI129" i="26"/>
  <c r="WA129" i="26"/>
  <c r="VT129" i="26"/>
  <c r="VL129" i="26"/>
  <c r="VE129" i="26"/>
  <c r="UW129" i="26"/>
  <c r="UP129" i="26"/>
  <c r="UH129" i="26"/>
  <c r="UA129" i="26"/>
  <c r="TS129" i="26"/>
  <c r="TL129" i="26"/>
  <c r="TD129" i="26"/>
  <c r="SW129" i="26"/>
  <c r="SO129" i="26"/>
  <c r="SH129" i="26"/>
  <c r="RZ129" i="26"/>
  <c r="RS129" i="26"/>
  <c r="RK129" i="26"/>
  <c r="RD129" i="26"/>
  <c r="QV129" i="26"/>
  <c r="QO129" i="26"/>
  <c r="QG129" i="26"/>
  <c r="PZ129" i="26"/>
  <c r="PR129" i="26"/>
  <c r="PK129" i="26"/>
  <c r="WP128" i="26"/>
  <c r="WI128" i="26"/>
  <c r="WA128" i="26"/>
  <c r="VT128" i="26"/>
  <c r="VL128" i="26"/>
  <c r="VE128" i="26"/>
  <c r="UW128" i="26"/>
  <c r="UP128" i="26"/>
  <c r="UH128" i="26"/>
  <c r="UA128" i="26"/>
  <c r="TS128" i="26"/>
  <c r="TL128" i="26"/>
  <c r="TD128" i="26"/>
  <c r="SW128" i="26"/>
  <c r="SO128" i="26"/>
  <c r="SH128" i="26"/>
  <c r="RZ128" i="26"/>
  <c r="RS128" i="26"/>
  <c r="RK128" i="26"/>
  <c r="RD128" i="26"/>
  <c r="QV128" i="26"/>
  <c r="QO128" i="26"/>
  <c r="QG128" i="26"/>
  <c r="PZ128" i="26"/>
  <c r="PR128" i="26"/>
  <c r="PK128" i="26"/>
  <c r="WP127" i="26"/>
  <c r="WI127" i="26"/>
  <c r="WA127" i="26"/>
  <c r="VT127" i="26"/>
  <c r="VL127" i="26"/>
  <c r="VE127" i="26"/>
  <c r="UW127" i="26"/>
  <c r="UP127" i="26"/>
  <c r="UH127" i="26"/>
  <c r="UA127" i="26"/>
  <c r="TS127" i="26"/>
  <c r="TL127" i="26"/>
  <c r="TD127" i="26"/>
  <c r="SW127" i="26"/>
  <c r="SO127" i="26"/>
  <c r="SH127" i="26"/>
  <c r="RZ127" i="26"/>
  <c r="RS127" i="26"/>
  <c r="RK127" i="26"/>
  <c r="RD127" i="26"/>
  <c r="QV127" i="26"/>
  <c r="QO127" i="26"/>
  <c r="QG127" i="26"/>
  <c r="PZ127" i="26"/>
  <c r="PR127" i="26"/>
  <c r="PK127" i="26"/>
  <c r="WP125" i="26"/>
  <c r="WI125" i="26"/>
  <c r="WA125" i="26"/>
  <c r="VT125" i="26"/>
  <c r="VL125" i="26"/>
  <c r="VE125" i="26"/>
  <c r="UW125" i="26"/>
  <c r="UP125" i="26"/>
  <c r="UH125" i="26"/>
  <c r="UA125" i="26"/>
  <c r="TS125" i="26"/>
  <c r="TL125" i="26"/>
  <c r="TD125" i="26"/>
  <c r="SW125" i="26"/>
  <c r="SO125" i="26"/>
  <c r="SH125" i="26"/>
  <c r="RZ125" i="26"/>
  <c r="RS125" i="26"/>
  <c r="RK125" i="26"/>
  <c r="RD125" i="26"/>
  <c r="QV125" i="26"/>
  <c r="QO125" i="26"/>
  <c r="QG125" i="26"/>
  <c r="PZ125" i="26"/>
  <c r="PR125" i="26"/>
  <c r="PK125" i="26"/>
  <c r="WP124" i="26"/>
  <c r="WI124" i="26"/>
  <c r="WA124" i="26"/>
  <c r="VT124" i="26"/>
  <c r="VL124" i="26"/>
  <c r="VE124" i="26"/>
  <c r="UW124" i="26"/>
  <c r="UP124" i="26"/>
  <c r="UH124" i="26"/>
  <c r="UA124" i="26"/>
  <c r="TS124" i="26"/>
  <c r="TL124" i="26"/>
  <c r="TD124" i="26"/>
  <c r="SW124" i="26"/>
  <c r="SO124" i="26"/>
  <c r="SH124" i="26"/>
  <c r="RZ124" i="26"/>
  <c r="RS124" i="26"/>
  <c r="RK124" i="26"/>
  <c r="RD124" i="26"/>
  <c r="QV124" i="26"/>
  <c r="QO124" i="26"/>
  <c r="QG124" i="26"/>
  <c r="PZ124" i="26"/>
  <c r="PR124" i="26"/>
  <c r="PK124" i="26"/>
  <c r="WP123" i="26"/>
  <c r="WI123" i="26"/>
  <c r="WA123" i="26"/>
  <c r="VT123" i="26"/>
  <c r="VL123" i="26"/>
  <c r="VE123" i="26"/>
  <c r="UW123" i="26"/>
  <c r="UP123" i="26"/>
  <c r="UH123" i="26"/>
  <c r="UA123" i="26"/>
  <c r="TS123" i="26"/>
  <c r="TL123" i="26"/>
  <c r="TD123" i="26"/>
  <c r="SW123" i="26"/>
  <c r="SO123" i="26"/>
  <c r="SH123" i="26"/>
  <c r="RZ123" i="26"/>
  <c r="RS123" i="26"/>
  <c r="RK123" i="26"/>
  <c r="RD123" i="26"/>
  <c r="QV123" i="26"/>
  <c r="QO123" i="26"/>
  <c r="QG123" i="26"/>
  <c r="PZ123" i="26"/>
  <c r="PR123" i="26"/>
  <c r="PK123" i="26"/>
  <c r="WR122" i="26"/>
  <c r="WQ122" i="26"/>
  <c r="WO122" i="26"/>
  <c r="WN122" i="26"/>
  <c r="WM122" i="26"/>
  <c r="WL122" i="26"/>
  <c r="WK122" i="26"/>
  <c r="WJ122" i="26"/>
  <c r="WH122" i="26"/>
  <c r="WG122" i="26"/>
  <c r="WF122" i="26"/>
  <c r="WE122" i="26"/>
  <c r="WC122" i="26"/>
  <c r="WB122" i="26"/>
  <c r="VZ122" i="26"/>
  <c r="VY122" i="26"/>
  <c r="VX122" i="26"/>
  <c r="VW122" i="26"/>
  <c r="VV122" i="26"/>
  <c r="VU122" i="26"/>
  <c r="VS122" i="26"/>
  <c r="VR122" i="26"/>
  <c r="VQ122" i="26"/>
  <c r="VP122" i="26"/>
  <c r="VN122" i="26"/>
  <c r="VM122" i="26"/>
  <c r="VK122" i="26"/>
  <c r="VJ122" i="26"/>
  <c r="VI122" i="26"/>
  <c r="VH122" i="26"/>
  <c r="VG122" i="26"/>
  <c r="VF122" i="26"/>
  <c r="VD122" i="26"/>
  <c r="VC122" i="26"/>
  <c r="VB122" i="26"/>
  <c r="VA122" i="26"/>
  <c r="UY122" i="26"/>
  <c r="UX122" i="26"/>
  <c r="UV122" i="26"/>
  <c r="UU122" i="26"/>
  <c r="UT122" i="26"/>
  <c r="US122" i="26"/>
  <c r="UR122" i="26"/>
  <c r="UQ122" i="26"/>
  <c r="UO122" i="26"/>
  <c r="UN122" i="26"/>
  <c r="UM122" i="26"/>
  <c r="UL122" i="26"/>
  <c r="UJ122" i="26"/>
  <c r="UI122" i="26"/>
  <c r="UG122" i="26"/>
  <c r="UF122" i="26"/>
  <c r="UE122" i="26"/>
  <c r="UD122" i="26"/>
  <c r="UC122" i="26"/>
  <c r="UB122" i="26"/>
  <c r="TZ122" i="26"/>
  <c r="TY122" i="26"/>
  <c r="TX122" i="26"/>
  <c r="TW122" i="26"/>
  <c r="TU122" i="26"/>
  <c r="TT122" i="26"/>
  <c r="TR122" i="26"/>
  <c r="TQ122" i="26"/>
  <c r="TP122" i="26"/>
  <c r="TO122" i="26"/>
  <c r="TN122" i="26"/>
  <c r="TM122" i="26"/>
  <c r="TK122" i="26"/>
  <c r="TJ122" i="26"/>
  <c r="TI122" i="26"/>
  <c r="TH122" i="26"/>
  <c r="TF122" i="26"/>
  <c r="TE122" i="26"/>
  <c r="TC122" i="26"/>
  <c r="TB122" i="26"/>
  <c r="TA122" i="26"/>
  <c r="SZ122" i="26"/>
  <c r="SY122" i="26"/>
  <c r="SX122" i="26"/>
  <c r="SV122" i="26"/>
  <c r="SU122" i="26"/>
  <c r="ST122" i="26"/>
  <c r="SS122" i="26"/>
  <c r="SQ122" i="26"/>
  <c r="SP122" i="26"/>
  <c r="SN122" i="26"/>
  <c r="SM122" i="26"/>
  <c r="SL122" i="26"/>
  <c r="SK122" i="26"/>
  <c r="SJ122" i="26"/>
  <c r="SI122" i="26"/>
  <c r="SG122" i="26"/>
  <c r="SF122" i="26"/>
  <c r="SE122" i="26"/>
  <c r="SD122" i="26"/>
  <c r="SB122" i="26"/>
  <c r="SA122" i="26"/>
  <c r="RY122" i="26"/>
  <c r="RX122" i="26"/>
  <c r="RW122" i="26"/>
  <c r="RV122" i="26"/>
  <c r="RU122" i="26"/>
  <c r="RT122" i="26"/>
  <c r="RR122" i="26"/>
  <c r="RQ122" i="26"/>
  <c r="RP122" i="26"/>
  <c r="RO122" i="26"/>
  <c r="RM122" i="26"/>
  <c r="RL122" i="26"/>
  <c r="RJ122" i="26"/>
  <c r="RI122" i="26"/>
  <c r="RH122" i="26"/>
  <c r="RG122" i="26"/>
  <c r="RF122" i="26"/>
  <c r="RE122" i="26"/>
  <c r="RC122" i="26"/>
  <c r="RB122" i="26"/>
  <c r="RA122" i="26"/>
  <c r="QZ122" i="26"/>
  <c r="QX122" i="26"/>
  <c r="QW122" i="26"/>
  <c r="QU122" i="26"/>
  <c r="QT122" i="26"/>
  <c r="QS122" i="26"/>
  <c r="QR122" i="26"/>
  <c r="QQ122" i="26"/>
  <c r="QP122" i="26"/>
  <c r="QN122" i="26"/>
  <c r="QM122" i="26"/>
  <c r="QL122" i="26"/>
  <c r="QK122" i="26"/>
  <c r="QI122" i="26"/>
  <c r="QH122" i="26"/>
  <c r="QF122" i="26"/>
  <c r="QE122" i="26"/>
  <c r="QD122" i="26"/>
  <c r="QC122" i="26"/>
  <c r="QB122" i="26"/>
  <c r="QA122" i="26"/>
  <c r="PY122" i="26"/>
  <c r="PX122" i="26"/>
  <c r="PW122" i="26"/>
  <c r="PV122" i="26"/>
  <c r="PT122" i="26"/>
  <c r="PS122" i="26"/>
  <c r="PQ122" i="26"/>
  <c r="PP122" i="26"/>
  <c r="PO122" i="26"/>
  <c r="PN122" i="26"/>
  <c r="PM122" i="26"/>
  <c r="PL122" i="26"/>
  <c r="PJ122" i="26"/>
  <c r="PI122" i="26"/>
  <c r="PH122" i="26"/>
  <c r="PG122" i="26"/>
  <c r="WP118" i="26"/>
  <c r="WI118" i="26"/>
  <c r="WA118" i="26"/>
  <c r="VT118" i="26"/>
  <c r="VL118" i="26"/>
  <c r="VE118" i="26"/>
  <c r="UW118" i="26"/>
  <c r="UP118" i="26"/>
  <c r="UH118" i="26"/>
  <c r="UA118" i="26"/>
  <c r="TS118" i="26"/>
  <c r="TL118" i="26"/>
  <c r="TD118" i="26"/>
  <c r="SW118" i="26"/>
  <c r="SO118" i="26"/>
  <c r="SH118" i="26"/>
  <c r="RZ118" i="26"/>
  <c r="RS118" i="26"/>
  <c r="RK118" i="26"/>
  <c r="RD118" i="26"/>
  <c r="QV118" i="26"/>
  <c r="QO118" i="26"/>
  <c r="QG118" i="26"/>
  <c r="PZ118" i="26"/>
  <c r="PR118" i="26"/>
  <c r="PK118" i="26"/>
  <c r="WP117" i="26"/>
  <c r="WI117" i="26"/>
  <c r="WA117" i="26"/>
  <c r="VT117" i="26"/>
  <c r="VL117" i="26"/>
  <c r="VE117" i="26"/>
  <c r="UW117" i="26"/>
  <c r="UP117" i="26"/>
  <c r="UH117" i="26"/>
  <c r="UA117" i="26"/>
  <c r="TS117" i="26"/>
  <c r="TL117" i="26"/>
  <c r="TD117" i="26"/>
  <c r="SW117" i="26"/>
  <c r="SO117" i="26"/>
  <c r="SH117" i="26"/>
  <c r="RZ117" i="26"/>
  <c r="RS117" i="26"/>
  <c r="RK117" i="26"/>
  <c r="RD117" i="26"/>
  <c r="QV117" i="26"/>
  <c r="QO117" i="26"/>
  <c r="QG117" i="26"/>
  <c r="PZ117" i="26"/>
  <c r="PR117" i="26"/>
  <c r="PK117" i="26"/>
  <c r="WP116" i="26"/>
  <c r="WI116" i="26"/>
  <c r="WA116" i="26"/>
  <c r="VT116" i="26"/>
  <c r="VL116" i="26"/>
  <c r="VE116" i="26"/>
  <c r="UW116" i="26"/>
  <c r="UP116" i="26"/>
  <c r="UH116" i="26"/>
  <c r="UA116" i="26"/>
  <c r="TS116" i="26"/>
  <c r="TL116" i="26"/>
  <c r="TD116" i="26"/>
  <c r="SW116" i="26"/>
  <c r="SO116" i="26"/>
  <c r="SH116" i="26"/>
  <c r="RZ116" i="26"/>
  <c r="RS116" i="26"/>
  <c r="RK116" i="26"/>
  <c r="RD116" i="26"/>
  <c r="QV116" i="26"/>
  <c r="QO116" i="26"/>
  <c r="QG116" i="26"/>
  <c r="PZ116" i="26"/>
  <c r="PR116" i="26"/>
  <c r="PK116" i="26"/>
  <c r="WP115" i="26"/>
  <c r="WI115" i="26"/>
  <c r="WA115" i="26"/>
  <c r="VT115" i="26"/>
  <c r="VL115" i="26"/>
  <c r="VE115" i="26"/>
  <c r="UW115" i="26"/>
  <c r="UP115" i="26"/>
  <c r="UH115" i="26"/>
  <c r="UA115" i="26"/>
  <c r="TS115" i="26"/>
  <c r="TL115" i="26"/>
  <c r="TD115" i="26"/>
  <c r="SW115" i="26"/>
  <c r="SO115" i="26"/>
  <c r="SH115" i="26"/>
  <c r="RZ115" i="26"/>
  <c r="RS115" i="26"/>
  <c r="RK115" i="26"/>
  <c r="RD115" i="26"/>
  <c r="QV115" i="26"/>
  <c r="QO115" i="26"/>
  <c r="QG115" i="26"/>
  <c r="PZ115" i="26"/>
  <c r="PR115" i="26"/>
  <c r="PK115" i="26"/>
  <c r="WP114" i="26"/>
  <c r="WI114" i="26"/>
  <c r="WA114" i="26"/>
  <c r="VT114" i="26"/>
  <c r="VL114" i="26"/>
  <c r="VE114" i="26"/>
  <c r="UW114" i="26"/>
  <c r="UP114" i="26"/>
  <c r="UH114" i="26"/>
  <c r="UA114" i="26"/>
  <c r="TS114" i="26"/>
  <c r="TL114" i="26"/>
  <c r="TD114" i="26"/>
  <c r="SW114" i="26"/>
  <c r="SO114" i="26"/>
  <c r="SH114" i="26"/>
  <c r="RZ114" i="26"/>
  <c r="RS114" i="26"/>
  <c r="RK114" i="26"/>
  <c r="RD114" i="26"/>
  <c r="QV114" i="26"/>
  <c r="QO114" i="26"/>
  <c r="QG114" i="26"/>
  <c r="PZ114" i="26"/>
  <c r="PR114" i="26"/>
  <c r="PK114" i="26"/>
  <c r="WP113" i="26"/>
  <c r="WI113" i="26"/>
  <c r="WA113" i="26"/>
  <c r="VT113" i="26"/>
  <c r="VL113" i="26"/>
  <c r="VE113" i="26"/>
  <c r="UW113" i="26"/>
  <c r="UP113" i="26"/>
  <c r="UH113" i="26"/>
  <c r="UA113" i="26"/>
  <c r="TS113" i="26"/>
  <c r="TL113" i="26"/>
  <c r="TD113" i="26"/>
  <c r="SW113" i="26"/>
  <c r="SO113" i="26"/>
  <c r="SH113" i="26"/>
  <c r="RZ113" i="26"/>
  <c r="RS113" i="26"/>
  <c r="RK113" i="26"/>
  <c r="RD113" i="26"/>
  <c r="QV113" i="26"/>
  <c r="QO113" i="26"/>
  <c r="QG113" i="26"/>
  <c r="PZ113" i="26"/>
  <c r="PR113" i="26"/>
  <c r="PK113" i="26"/>
  <c r="WR112" i="26"/>
  <c r="WQ112" i="26"/>
  <c r="WO112" i="26"/>
  <c r="WN112" i="26"/>
  <c r="WM112" i="26"/>
  <c r="WL112" i="26"/>
  <c r="WK112" i="26"/>
  <c r="WJ112" i="26"/>
  <c r="WH112" i="26"/>
  <c r="WG112" i="26"/>
  <c r="WF112" i="26"/>
  <c r="WE112" i="26"/>
  <c r="WC112" i="26"/>
  <c r="WB112" i="26"/>
  <c r="VZ112" i="26"/>
  <c r="VY112" i="26"/>
  <c r="VX112" i="26"/>
  <c r="VW112" i="26"/>
  <c r="VV112" i="26"/>
  <c r="VU112" i="26"/>
  <c r="VS112" i="26"/>
  <c r="VR112" i="26"/>
  <c r="VQ112" i="26"/>
  <c r="VP112" i="26"/>
  <c r="VN112" i="26"/>
  <c r="VM112" i="26"/>
  <c r="VK112" i="26"/>
  <c r="VJ112" i="26"/>
  <c r="VI112" i="26"/>
  <c r="VH112" i="26"/>
  <c r="VG112" i="26"/>
  <c r="VF112" i="26"/>
  <c r="VD112" i="26"/>
  <c r="VC112" i="26"/>
  <c r="VB112" i="26"/>
  <c r="VA112" i="26"/>
  <c r="UY112" i="26"/>
  <c r="UX112" i="26"/>
  <c r="UV112" i="26"/>
  <c r="UU112" i="26"/>
  <c r="UT112" i="26"/>
  <c r="US112" i="26"/>
  <c r="UR112" i="26"/>
  <c r="UQ112" i="26"/>
  <c r="UO112" i="26"/>
  <c r="UN112" i="26"/>
  <c r="UM112" i="26"/>
  <c r="UL112" i="26"/>
  <c r="UJ112" i="26"/>
  <c r="UI112" i="26"/>
  <c r="UG112" i="26"/>
  <c r="UF112" i="26"/>
  <c r="UE112" i="26"/>
  <c r="UD112" i="26"/>
  <c r="UC112" i="26"/>
  <c r="UB112" i="26"/>
  <c r="TZ112" i="26"/>
  <c r="TY112" i="26"/>
  <c r="TX112" i="26"/>
  <c r="TW112" i="26"/>
  <c r="TU112" i="26"/>
  <c r="TT112" i="26"/>
  <c r="TR112" i="26"/>
  <c r="TQ112" i="26"/>
  <c r="TP112" i="26"/>
  <c r="TO112" i="26"/>
  <c r="TN112" i="26"/>
  <c r="TM112" i="26"/>
  <c r="TK112" i="26"/>
  <c r="TJ112" i="26"/>
  <c r="TI112" i="26"/>
  <c r="TH112" i="26"/>
  <c r="TF112" i="26"/>
  <c r="TE112" i="26"/>
  <c r="TC112" i="26"/>
  <c r="TB112" i="26"/>
  <c r="TA112" i="26"/>
  <c r="SZ112" i="26"/>
  <c r="SY112" i="26"/>
  <c r="SX112" i="26"/>
  <c r="SV112" i="26"/>
  <c r="SU112" i="26"/>
  <c r="ST112" i="26"/>
  <c r="SS112" i="26"/>
  <c r="SQ112" i="26"/>
  <c r="SP112" i="26"/>
  <c r="SN112" i="26"/>
  <c r="SM112" i="26"/>
  <c r="SL112" i="26"/>
  <c r="SK112" i="26"/>
  <c r="SJ112" i="26"/>
  <c r="SI112" i="26"/>
  <c r="SG112" i="26"/>
  <c r="SF112" i="26"/>
  <c r="SE112" i="26"/>
  <c r="SD112" i="26"/>
  <c r="SB112" i="26"/>
  <c r="SA112" i="26"/>
  <c r="RY112" i="26"/>
  <c r="RX112" i="26"/>
  <c r="RW112" i="26"/>
  <c r="RV112" i="26"/>
  <c r="RU112" i="26"/>
  <c r="RT112" i="26"/>
  <c r="RR112" i="26"/>
  <c r="RQ112" i="26"/>
  <c r="RP112" i="26"/>
  <c r="RO112" i="26"/>
  <c r="RM112" i="26"/>
  <c r="RL112" i="26"/>
  <c r="RJ112" i="26"/>
  <c r="RI112" i="26"/>
  <c r="RH112" i="26"/>
  <c r="RG112" i="26"/>
  <c r="RF112" i="26"/>
  <c r="RE112" i="26"/>
  <c r="RC112" i="26"/>
  <c r="RB112" i="26"/>
  <c r="RA112" i="26"/>
  <c r="QZ112" i="26"/>
  <c r="QX112" i="26"/>
  <c r="QW112" i="26"/>
  <c r="QU112" i="26"/>
  <c r="QT112" i="26"/>
  <c r="QS112" i="26"/>
  <c r="QR112" i="26"/>
  <c r="QQ112" i="26"/>
  <c r="QP112" i="26"/>
  <c r="QN112" i="26"/>
  <c r="QM112" i="26"/>
  <c r="QL112" i="26"/>
  <c r="QK112" i="26"/>
  <c r="QI112" i="26"/>
  <c r="QH112" i="26"/>
  <c r="QF112" i="26"/>
  <c r="QE112" i="26"/>
  <c r="QD112" i="26"/>
  <c r="QC112" i="26"/>
  <c r="QB112" i="26"/>
  <c r="QA112" i="26"/>
  <c r="PY112" i="26"/>
  <c r="PX112" i="26"/>
  <c r="PW112" i="26"/>
  <c r="PV112" i="26"/>
  <c r="PT112" i="26"/>
  <c r="PS112" i="26"/>
  <c r="PQ112" i="26"/>
  <c r="PP112" i="26"/>
  <c r="PO112" i="26"/>
  <c r="PN112" i="26"/>
  <c r="PM112" i="26"/>
  <c r="PL112" i="26"/>
  <c r="PJ112" i="26"/>
  <c r="PI112" i="26"/>
  <c r="PH112" i="26"/>
  <c r="PG112" i="26"/>
  <c r="WP111" i="26"/>
  <c r="WI111" i="26"/>
  <c r="WA111" i="26"/>
  <c r="VT111" i="26"/>
  <c r="VL111" i="26"/>
  <c r="VE111" i="26"/>
  <c r="UW111" i="26"/>
  <c r="UP111" i="26"/>
  <c r="UH111" i="26"/>
  <c r="UA111" i="26"/>
  <c r="TS111" i="26"/>
  <c r="TL111" i="26"/>
  <c r="TD111" i="26"/>
  <c r="SW111" i="26"/>
  <c r="SO111" i="26"/>
  <c r="SH111" i="26"/>
  <c r="RZ111" i="26"/>
  <c r="RS111" i="26"/>
  <c r="RK111" i="26"/>
  <c r="RD111" i="26"/>
  <c r="QV111" i="26"/>
  <c r="QO111" i="26"/>
  <c r="QG111" i="26"/>
  <c r="PZ111" i="26"/>
  <c r="PR111" i="26"/>
  <c r="PK111" i="26"/>
  <c r="WP110" i="26"/>
  <c r="WI110" i="26"/>
  <c r="WA110" i="26"/>
  <c r="VT110" i="26"/>
  <c r="VL110" i="26"/>
  <c r="VE110" i="26"/>
  <c r="UW110" i="26"/>
  <c r="UP110" i="26"/>
  <c r="UH110" i="26"/>
  <c r="UA110" i="26"/>
  <c r="TS110" i="26"/>
  <c r="TL110" i="26"/>
  <c r="TD110" i="26"/>
  <c r="SW110" i="26"/>
  <c r="SO110" i="26"/>
  <c r="SH110" i="26"/>
  <c r="RZ110" i="26"/>
  <c r="RS110" i="26"/>
  <c r="RK110" i="26"/>
  <c r="RD110" i="26"/>
  <c r="QV110" i="26"/>
  <c r="QO110" i="26"/>
  <c r="QG110" i="26"/>
  <c r="PZ110" i="26"/>
  <c r="PR110" i="26"/>
  <c r="PK110" i="26"/>
  <c r="WP109" i="26"/>
  <c r="WI109" i="26"/>
  <c r="WA109" i="26"/>
  <c r="VT109" i="26"/>
  <c r="VL109" i="26"/>
  <c r="VE109" i="26"/>
  <c r="UW109" i="26"/>
  <c r="UP109" i="26"/>
  <c r="UH109" i="26"/>
  <c r="UA109" i="26"/>
  <c r="TS109" i="26"/>
  <c r="TL109" i="26"/>
  <c r="TD109" i="26"/>
  <c r="SW109" i="26"/>
  <c r="SO109" i="26"/>
  <c r="SH109" i="26"/>
  <c r="RZ109" i="26"/>
  <c r="RS109" i="26"/>
  <c r="RK109" i="26"/>
  <c r="RD109" i="26"/>
  <c r="QV109" i="26"/>
  <c r="QO109" i="26"/>
  <c r="QG109" i="26"/>
  <c r="PZ109" i="26"/>
  <c r="PR109" i="26"/>
  <c r="PK109" i="26"/>
  <c r="WP108" i="26"/>
  <c r="WI108" i="26"/>
  <c r="WA108" i="26"/>
  <c r="VT108" i="26"/>
  <c r="VL108" i="26"/>
  <c r="VE108" i="26"/>
  <c r="UW108" i="26"/>
  <c r="UP108" i="26"/>
  <c r="UH108" i="26"/>
  <c r="UA108" i="26"/>
  <c r="TS108" i="26"/>
  <c r="TL108" i="26"/>
  <c r="TD108" i="26"/>
  <c r="SW108" i="26"/>
  <c r="SO108" i="26"/>
  <c r="SH108" i="26"/>
  <c r="RZ108" i="26"/>
  <c r="RS108" i="26"/>
  <c r="RK108" i="26"/>
  <c r="RD108" i="26"/>
  <c r="QV108" i="26"/>
  <c r="QO108" i="26"/>
  <c r="QG108" i="26"/>
  <c r="PZ108" i="26"/>
  <c r="PR108" i="26"/>
  <c r="PK108" i="26"/>
  <c r="WP106" i="26"/>
  <c r="WI106" i="26"/>
  <c r="WA106" i="26"/>
  <c r="VT106" i="26"/>
  <c r="VL106" i="26"/>
  <c r="VE106" i="26"/>
  <c r="UW106" i="26"/>
  <c r="UP106" i="26"/>
  <c r="UH106" i="26"/>
  <c r="UA106" i="26"/>
  <c r="TS106" i="26"/>
  <c r="TL106" i="26"/>
  <c r="TD106" i="26"/>
  <c r="SW106" i="26"/>
  <c r="SO106" i="26"/>
  <c r="SH106" i="26"/>
  <c r="RZ106" i="26"/>
  <c r="RS106" i="26"/>
  <c r="RK106" i="26"/>
  <c r="RD106" i="26"/>
  <c r="QV106" i="26"/>
  <c r="QO106" i="26"/>
  <c r="QG106" i="26"/>
  <c r="PZ106" i="26"/>
  <c r="PR106" i="26"/>
  <c r="PK106" i="26"/>
  <c r="WP105" i="26"/>
  <c r="WI105" i="26"/>
  <c r="WA105" i="26"/>
  <c r="VT105" i="26"/>
  <c r="VL105" i="26"/>
  <c r="VE105" i="26"/>
  <c r="UW105" i="26"/>
  <c r="UP105" i="26"/>
  <c r="UH105" i="26"/>
  <c r="UA105" i="26"/>
  <c r="TS105" i="26"/>
  <c r="TL105" i="26"/>
  <c r="TD105" i="26"/>
  <c r="SW105" i="26"/>
  <c r="SO105" i="26"/>
  <c r="SH105" i="26"/>
  <c r="RZ105" i="26"/>
  <c r="RS105" i="26"/>
  <c r="RK105" i="26"/>
  <c r="RD105" i="26"/>
  <c r="QV105" i="26"/>
  <c r="QO105" i="26"/>
  <c r="QG105" i="26"/>
  <c r="PZ105" i="26"/>
  <c r="PR105" i="26"/>
  <c r="PK105" i="26"/>
  <c r="WP104" i="26"/>
  <c r="WI104" i="26"/>
  <c r="WA104" i="26"/>
  <c r="VT104" i="26"/>
  <c r="VL104" i="26"/>
  <c r="VE104" i="26"/>
  <c r="UW104" i="26"/>
  <c r="UP104" i="26"/>
  <c r="UH104" i="26"/>
  <c r="UA104" i="26"/>
  <c r="TS104" i="26"/>
  <c r="TL104" i="26"/>
  <c r="TD104" i="26"/>
  <c r="SW104" i="26"/>
  <c r="SO104" i="26"/>
  <c r="SH104" i="26"/>
  <c r="RZ104" i="26"/>
  <c r="RS104" i="26"/>
  <c r="RK104" i="26"/>
  <c r="RD104" i="26"/>
  <c r="QV104" i="26"/>
  <c r="QO104" i="26"/>
  <c r="QG104" i="26"/>
  <c r="PZ104" i="26"/>
  <c r="PR104" i="26"/>
  <c r="PK104" i="26"/>
  <c r="WR103" i="26"/>
  <c r="WQ103" i="26"/>
  <c r="WO103" i="26"/>
  <c r="WN103" i="26"/>
  <c r="WM103" i="26"/>
  <c r="WL103" i="26"/>
  <c r="WK103" i="26"/>
  <c r="WJ103" i="26"/>
  <c r="WH103" i="26"/>
  <c r="WG103" i="26"/>
  <c r="WF103" i="26"/>
  <c r="WE103" i="26"/>
  <c r="WC103" i="26"/>
  <c r="WB103" i="26"/>
  <c r="VZ103" i="26"/>
  <c r="VY103" i="26"/>
  <c r="VX103" i="26"/>
  <c r="VW103" i="26"/>
  <c r="VV103" i="26"/>
  <c r="VU103" i="26"/>
  <c r="VS103" i="26"/>
  <c r="VR103" i="26"/>
  <c r="VQ103" i="26"/>
  <c r="VP103" i="26"/>
  <c r="VN103" i="26"/>
  <c r="VM103" i="26"/>
  <c r="VK103" i="26"/>
  <c r="VJ103" i="26"/>
  <c r="VI103" i="26"/>
  <c r="VH103" i="26"/>
  <c r="VG103" i="26"/>
  <c r="VF103" i="26"/>
  <c r="VD103" i="26"/>
  <c r="VC103" i="26"/>
  <c r="VB103" i="26"/>
  <c r="VA103" i="26"/>
  <c r="UY103" i="26"/>
  <c r="UX103" i="26"/>
  <c r="UV103" i="26"/>
  <c r="UU103" i="26"/>
  <c r="UT103" i="26"/>
  <c r="US103" i="26"/>
  <c r="UR103" i="26"/>
  <c r="UQ103" i="26"/>
  <c r="UO103" i="26"/>
  <c r="UN103" i="26"/>
  <c r="UM103" i="26"/>
  <c r="UL103" i="26"/>
  <c r="UJ103" i="26"/>
  <c r="UI103" i="26"/>
  <c r="UG103" i="26"/>
  <c r="UF103" i="26"/>
  <c r="UE103" i="26"/>
  <c r="UD103" i="26"/>
  <c r="UC103" i="26"/>
  <c r="UB103" i="26"/>
  <c r="TZ103" i="26"/>
  <c r="TY103" i="26"/>
  <c r="TX103" i="26"/>
  <c r="TW103" i="26"/>
  <c r="TU103" i="26"/>
  <c r="TT103" i="26"/>
  <c r="TR103" i="26"/>
  <c r="TQ103" i="26"/>
  <c r="TP103" i="26"/>
  <c r="TO103" i="26"/>
  <c r="TN103" i="26"/>
  <c r="TM103" i="26"/>
  <c r="TK103" i="26"/>
  <c r="TJ103" i="26"/>
  <c r="TI103" i="26"/>
  <c r="TH103" i="26"/>
  <c r="TF103" i="26"/>
  <c r="TE103" i="26"/>
  <c r="TC103" i="26"/>
  <c r="TB103" i="26"/>
  <c r="TA103" i="26"/>
  <c r="SZ103" i="26"/>
  <c r="SY103" i="26"/>
  <c r="SX103" i="26"/>
  <c r="SV103" i="26"/>
  <c r="SU103" i="26"/>
  <c r="ST103" i="26"/>
  <c r="SS103" i="26"/>
  <c r="SQ103" i="26"/>
  <c r="SP103" i="26"/>
  <c r="SN103" i="26"/>
  <c r="SM103" i="26"/>
  <c r="SL103" i="26"/>
  <c r="SK103" i="26"/>
  <c r="SJ103" i="26"/>
  <c r="SI103" i="26"/>
  <c r="SG103" i="26"/>
  <c r="SF103" i="26"/>
  <c r="SE103" i="26"/>
  <c r="SD103" i="26"/>
  <c r="SB103" i="26"/>
  <c r="SA103" i="26"/>
  <c r="RY103" i="26"/>
  <c r="RX103" i="26"/>
  <c r="RW103" i="26"/>
  <c r="RV103" i="26"/>
  <c r="RU103" i="26"/>
  <c r="RT103" i="26"/>
  <c r="RR103" i="26"/>
  <c r="RQ103" i="26"/>
  <c r="RP103" i="26"/>
  <c r="RO103" i="26"/>
  <c r="RM103" i="26"/>
  <c r="RL103" i="26"/>
  <c r="RJ103" i="26"/>
  <c r="RI103" i="26"/>
  <c r="RH103" i="26"/>
  <c r="RG103" i="26"/>
  <c r="RF103" i="26"/>
  <c r="RE103" i="26"/>
  <c r="RC103" i="26"/>
  <c r="RB103" i="26"/>
  <c r="RA103" i="26"/>
  <c r="QZ103" i="26"/>
  <c r="QX103" i="26"/>
  <c r="QW103" i="26"/>
  <c r="QU103" i="26"/>
  <c r="QT103" i="26"/>
  <c r="QS103" i="26"/>
  <c r="QR103" i="26"/>
  <c r="QQ103" i="26"/>
  <c r="QP103" i="26"/>
  <c r="QN103" i="26"/>
  <c r="QM103" i="26"/>
  <c r="QL103" i="26"/>
  <c r="QK103" i="26"/>
  <c r="QI103" i="26"/>
  <c r="QH103" i="26"/>
  <c r="QF103" i="26"/>
  <c r="QE103" i="26"/>
  <c r="QD103" i="26"/>
  <c r="QC103" i="26"/>
  <c r="QB103" i="26"/>
  <c r="QA103" i="26"/>
  <c r="PY103" i="26"/>
  <c r="PX103" i="26"/>
  <c r="PW103" i="26"/>
  <c r="PV103" i="26"/>
  <c r="PT103" i="26"/>
  <c r="PS103" i="26"/>
  <c r="PQ103" i="26"/>
  <c r="PP103" i="26"/>
  <c r="PO103" i="26"/>
  <c r="PN103" i="26"/>
  <c r="PM103" i="26"/>
  <c r="PL103" i="26"/>
  <c r="PJ103" i="26"/>
  <c r="PI103" i="26"/>
  <c r="PH103" i="26"/>
  <c r="PG103" i="26"/>
  <c r="WP99" i="26"/>
  <c r="WI99" i="26"/>
  <c r="WA99" i="26"/>
  <c r="VT99" i="26"/>
  <c r="VL99" i="26"/>
  <c r="VE99" i="26"/>
  <c r="UW99" i="26"/>
  <c r="UP99" i="26"/>
  <c r="UH99" i="26"/>
  <c r="UA99" i="26"/>
  <c r="TS99" i="26"/>
  <c r="TL99" i="26"/>
  <c r="TD99" i="26"/>
  <c r="SW99" i="26"/>
  <c r="SO99" i="26"/>
  <c r="SH99" i="26"/>
  <c r="RZ99" i="26"/>
  <c r="RS99" i="26"/>
  <c r="RK99" i="26"/>
  <c r="RD99" i="26"/>
  <c r="QV99" i="26"/>
  <c r="QO99" i="26"/>
  <c r="QG99" i="26"/>
  <c r="PZ99" i="26"/>
  <c r="PR99" i="26"/>
  <c r="PK99" i="26"/>
  <c r="WP98" i="26"/>
  <c r="WI98" i="26"/>
  <c r="WA98" i="26"/>
  <c r="VT98" i="26"/>
  <c r="VL98" i="26"/>
  <c r="VE98" i="26"/>
  <c r="UW98" i="26"/>
  <c r="UP98" i="26"/>
  <c r="UH98" i="26"/>
  <c r="UA98" i="26"/>
  <c r="TS98" i="26"/>
  <c r="TL98" i="26"/>
  <c r="TD98" i="26"/>
  <c r="SW98" i="26"/>
  <c r="SO98" i="26"/>
  <c r="SH98" i="26"/>
  <c r="RZ98" i="26"/>
  <c r="RS98" i="26"/>
  <c r="RK98" i="26"/>
  <c r="RD98" i="26"/>
  <c r="QV98" i="26"/>
  <c r="QO98" i="26"/>
  <c r="QG98" i="26"/>
  <c r="PZ98" i="26"/>
  <c r="PR98" i="26"/>
  <c r="PK98" i="26"/>
  <c r="WP97" i="26"/>
  <c r="WI97" i="26"/>
  <c r="WA97" i="26"/>
  <c r="VT97" i="26"/>
  <c r="VL97" i="26"/>
  <c r="VE97" i="26"/>
  <c r="UW97" i="26"/>
  <c r="UP97" i="26"/>
  <c r="UH97" i="26"/>
  <c r="UA97" i="26"/>
  <c r="TS97" i="26"/>
  <c r="TL97" i="26"/>
  <c r="TD97" i="26"/>
  <c r="SW97" i="26"/>
  <c r="SO97" i="26"/>
  <c r="SH97" i="26"/>
  <c r="RZ97" i="26"/>
  <c r="RS97" i="26"/>
  <c r="RK97" i="26"/>
  <c r="RD97" i="26"/>
  <c r="QV97" i="26"/>
  <c r="QO97" i="26"/>
  <c r="QG97" i="26"/>
  <c r="PZ97" i="26"/>
  <c r="PR97" i="26"/>
  <c r="PK97" i="26"/>
  <c r="WP96" i="26"/>
  <c r="WI96" i="26"/>
  <c r="WA96" i="26"/>
  <c r="VT96" i="26"/>
  <c r="VL96" i="26"/>
  <c r="VE96" i="26"/>
  <c r="UW96" i="26"/>
  <c r="UP96" i="26"/>
  <c r="UH96" i="26"/>
  <c r="UA96" i="26"/>
  <c r="TS96" i="26"/>
  <c r="TL96" i="26"/>
  <c r="TD96" i="26"/>
  <c r="SW96" i="26"/>
  <c r="SO96" i="26"/>
  <c r="SH96" i="26"/>
  <c r="RZ96" i="26"/>
  <c r="RS96" i="26"/>
  <c r="RK96" i="26"/>
  <c r="RD96" i="26"/>
  <c r="QV96" i="26"/>
  <c r="QO96" i="26"/>
  <c r="QG96" i="26"/>
  <c r="PZ96" i="26"/>
  <c r="PR96" i="26"/>
  <c r="PK96" i="26"/>
  <c r="WP95" i="26"/>
  <c r="WI95" i="26"/>
  <c r="WA95" i="26"/>
  <c r="VT95" i="26"/>
  <c r="VL95" i="26"/>
  <c r="VE95" i="26"/>
  <c r="UW95" i="26"/>
  <c r="UP95" i="26"/>
  <c r="UH95" i="26"/>
  <c r="UA95" i="26"/>
  <c r="TS95" i="26"/>
  <c r="TL95" i="26"/>
  <c r="TD95" i="26"/>
  <c r="SW95" i="26"/>
  <c r="SO95" i="26"/>
  <c r="SH95" i="26"/>
  <c r="RZ95" i="26"/>
  <c r="RS95" i="26"/>
  <c r="RK95" i="26"/>
  <c r="RD95" i="26"/>
  <c r="QV95" i="26"/>
  <c r="QO95" i="26"/>
  <c r="QG95" i="26"/>
  <c r="PZ95" i="26"/>
  <c r="PR95" i="26"/>
  <c r="PK95" i="26"/>
  <c r="WP94" i="26"/>
  <c r="WI94" i="26"/>
  <c r="WA94" i="26"/>
  <c r="VT94" i="26"/>
  <c r="VL94" i="26"/>
  <c r="VE94" i="26"/>
  <c r="UW94" i="26"/>
  <c r="UP94" i="26"/>
  <c r="UH94" i="26"/>
  <c r="UA94" i="26"/>
  <c r="TS94" i="26"/>
  <c r="TL94" i="26"/>
  <c r="TD94" i="26"/>
  <c r="SW94" i="26"/>
  <c r="SO94" i="26"/>
  <c r="SH94" i="26"/>
  <c r="RZ94" i="26"/>
  <c r="RS94" i="26"/>
  <c r="RK94" i="26"/>
  <c r="RD94" i="26"/>
  <c r="QV94" i="26"/>
  <c r="QO94" i="26"/>
  <c r="QG94" i="26"/>
  <c r="PZ94" i="26"/>
  <c r="PR94" i="26"/>
  <c r="PK94" i="26"/>
  <c r="WR93" i="26"/>
  <c r="WQ93" i="26"/>
  <c r="WO93" i="26"/>
  <c r="WN93" i="26"/>
  <c r="WM93" i="26"/>
  <c r="WL93" i="26"/>
  <c r="WK93" i="26"/>
  <c r="WJ93" i="26"/>
  <c r="WH93" i="26"/>
  <c r="WG93" i="26"/>
  <c r="WF93" i="26"/>
  <c r="WE93" i="26"/>
  <c r="WC93" i="26"/>
  <c r="WB93" i="26"/>
  <c r="VZ93" i="26"/>
  <c r="VY93" i="26"/>
  <c r="VX93" i="26"/>
  <c r="VW93" i="26"/>
  <c r="VV93" i="26"/>
  <c r="VU93" i="26"/>
  <c r="VS93" i="26"/>
  <c r="VR93" i="26"/>
  <c r="VQ93" i="26"/>
  <c r="VP93" i="26"/>
  <c r="VN93" i="26"/>
  <c r="VM93" i="26"/>
  <c r="VK93" i="26"/>
  <c r="VJ93" i="26"/>
  <c r="VI93" i="26"/>
  <c r="VH93" i="26"/>
  <c r="VG93" i="26"/>
  <c r="VF93" i="26"/>
  <c r="VD93" i="26"/>
  <c r="VC93" i="26"/>
  <c r="VB93" i="26"/>
  <c r="VA93" i="26"/>
  <c r="UY93" i="26"/>
  <c r="UX93" i="26"/>
  <c r="UV93" i="26"/>
  <c r="UU93" i="26"/>
  <c r="UT93" i="26"/>
  <c r="US93" i="26"/>
  <c r="UR93" i="26"/>
  <c r="UQ93" i="26"/>
  <c r="UO93" i="26"/>
  <c r="UN93" i="26"/>
  <c r="UM93" i="26"/>
  <c r="UL93" i="26"/>
  <c r="UJ93" i="26"/>
  <c r="UI93" i="26"/>
  <c r="UG93" i="26"/>
  <c r="UF93" i="26"/>
  <c r="UE93" i="26"/>
  <c r="UD93" i="26"/>
  <c r="UC93" i="26"/>
  <c r="UB93" i="26"/>
  <c r="TZ93" i="26"/>
  <c r="TY93" i="26"/>
  <c r="TX93" i="26"/>
  <c r="TW93" i="26"/>
  <c r="TU93" i="26"/>
  <c r="TT93" i="26"/>
  <c r="TR93" i="26"/>
  <c r="TQ93" i="26"/>
  <c r="TP93" i="26"/>
  <c r="TO93" i="26"/>
  <c r="TN93" i="26"/>
  <c r="TM93" i="26"/>
  <c r="TK93" i="26"/>
  <c r="TJ93" i="26"/>
  <c r="TI93" i="26"/>
  <c r="TH93" i="26"/>
  <c r="TF93" i="26"/>
  <c r="TE93" i="26"/>
  <c r="TC93" i="26"/>
  <c r="TB93" i="26"/>
  <c r="TA93" i="26"/>
  <c r="SZ93" i="26"/>
  <c r="SY93" i="26"/>
  <c r="SX93" i="26"/>
  <c r="SV93" i="26"/>
  <c r="SU93" i="26"/>
  <c r="ST93" i="26"/>
  <c r="SS93" i="26"/>
  <c r="SQ93" i="26"/>
  <c r="SP93" i="26"/>
  <c r="SN93" i="26"/>
  <c r="SM93" i="26"/>
  <c r="SL93" i="26"/>
  <c r="SK93" i="26"/>
  <c r="SJ93" i="26"/>
  <c r="SI93" i="26"/>
  <c r="SG93" i="26"/>
  <c r="SF93" i="26"/>
  <c r="SE93" i="26"/>
  <c r="SD93" i="26"/>
  <c r="SB93" i="26"/>
  <c r="SA93" i="26"/>
  <c r="RY93" i="26"/>
  <c r="RX93" i="26"/>
  <c r="RW93" i="26"/>
  <c r="RV93" i="26"/>
  <c r="RU93" i="26"/>
  <c r="RT93" i="26"/>
  <c r="RR93" i="26"/>
  <c r="RQ93" i="26"/>
  <c r="RP93" i="26"/>
  <c r="RO93" i="26"/>
  <c r="RM93" i="26"/>
  <c r="RL93" i="26"/>
  <c r="RJ93" i="26"/>
  <c r="RI93" i="26"/>
  <c r="RH93" i="26"/>
  <c r="RG93" i="26"/>
  <c r="RF93" i="26"/>
  <c r="RE93" i="26"/>
  <c r="RC93" i="26"/>
  <c r="RB93" i="26"/>
  <c r="RA93" i="26"/>
  <c r="QZ93" i="26"/>
  <c r="QX93" i="26"/>
  <c r="QW93" i="26"/>
  <c r="QU93" i="26"/>
  <c r="QT93" i="26"/>
  <c r="QS93" i="26"/>
  <c r="QR93" i="26"/>
  <c r="QQ93" i="26"/>
  <c r="QP93" i="26"/>
  <c r="QN93" i="26"/>
  <c r="QM93" i="26"/>
  <c r="QL93" i="26"/>
  <c r="QK93" i="26"/>
  <c r="QI93" i="26"/>
  <c r="QH93" i="26"/>
  <c r="QF93" i="26"/>
  <c r="QE93" i="26"/>
  <c r="QD93" i="26"/>
  <c r="QC93" i="26"/>
  <c r="QB93" i="26"/>
  <c r="QA93" i="26"/>
  <c r="PY93" i="26"/>
  <c r="PX93" i="26"/>
  <c r="PW93" i="26"/>
  <c r="PV93" i="26"/>
  <c r="PT93" i="26"/>
  <c r="PS93" i="26"/>
  <c r="PQ93" i="26"/>
  <c r="PP93" i="26"/>
  <c r="PO93" i="26"/>
  <c r="PN93" i="26"/>
  <c r="PM93" i="26"/>
  <c r="PL93" i="26"/>
  <c r="PJ93" i="26"/>
  <c r="PI93" i="26"/>
  <c r="PH93" i="26"/>
  <c r="PG93" i="26"/>
  <c r="WP92" i="26"/>
  <c r="WI92" i="26"/>
  <c r="WA92" i="26"/>
  <c r="VT92" i="26"/>
  <c r="VL92" i="26"/>
  <c r="VE92" i="26"/>
  <c r="UW92" i="26"/>
  <c r="UP92" i="26"/>
  <c r="UH92" i="26"/>
  <c r="UA92" i="26"/>
  <c r="TS92" i="26"/>
  <c r="TL92" i="26"/>
  <c r="TD92" i="26"/>
  <c r="SW92" i="26"/>
  <c r="SO92" i="26"/>
  <c r="SH92" i="26"/>
  <c r="RZ92" i="26"/>
  <c r="RS92" i="26"/>
  <c r="RK92" i="26"/>
  <c r="RD92" i="26"/>
  <c r="QV92" i="26"/>
  <c r="QO92" i="26"/>
  <c r="QG92" i="26"/>
  <c r="PZ92" i="26"/>
  <c r="PR92" i="26"/>
  <c r="PK92" i="26"/>
  <c r="WP91" i="26"/>
  <c r="WI91" i="26"/>
  <c r="WA91" i="26"/>
  <c r="VT91" i="26"/>
  <c r="VL91" i="26"/>
  <c r="VE91" i="26"/>
  <c r="UW91" i="26"/>
  <c r="UP91" i="26"/>
  <c r="UH91" i="26"/>
  <c r="UA91" i="26"/>
  <c r="TS91" i="26"/>
  <c r="TL91" i="26"/>
  <c r="TD91" i="26"/>
  <c r="SW91" i="26"/>
  <c r="SO91" i="26"/>
  <c r="SH91" i="26"/>
  <c r="RZ91" i="26"/>
  <c r="RS91" i="26"/>
  <c r="RK91" i="26"/>
  <c r="RD91" i="26"/>
  <c r="QV91" i="26"/>
  <c r="QO91" i="26"/>
  <c r="QG91" i="26"/>
  <c r="PZ91" i="26"/>
  <c r="PR91" i="26"/>
  <c r="PK91" i="26"/>
  <c r="WP90" i="26"/>
  <c r="WI90" i="26"/>
  <c r="WA90" i="26"/>
  <c r="VT90" i="26"/>
  <c r="VL90" i="26"/>
  <c r="VE90" i="26"/>
  <c r="UW90" i="26"/>
  <c r="UP90" i="26"/>
  <c r="UH90" i="26"/>
  <c r="UA90" i="26"/>
  <c r="TS90" i="26"/>
  <c r="TL90" i="26"/>
  <c r="TD90" i="26"/>
  <c r="SW90" i="26"/>
  <c r="SO90" i="26"/>
  <c r="SH90" i="26"/>
  <c r="RZ90" i="26"/>
  <c r="RS90" i="26"/>
  <c r="RK90" i="26"/>
  <c r="RD90" i="26"/>
  <c r="QV90" i="26"/>
  <c r="QO90" i="26"/>
  <c r="QG90" i="26"/>
  <c r="PZ90" i="26"/>
  <c r="PR90" i="26"/>
  <c r="PK90" i="26"/>
  <c r="WP89" i="26"/>
  <c r="WI89" i="26"/>
  <c r="WA89" i="26"/>
  <c r="VT89" i="26"/>
  <c r="VL89" i="26"/>
  <c r="VE89" i="26"/>
  <c r="UW89" i="26"/>
  <c r="UP89" i="26"/>
  <c r="UH89" i="26"/>
  <c r="UA89" i="26"/>
  <c r="TS89" i="26"/>
  <c r="TL89" i="26"/>
  <c r="TD89" i="26"/>
  <c r="SW89" i="26"/>
  <c r="SO89" i="26"/>
  <c r="SH89" i="26"/>
  <c r="RZ89" i="26"/>
  <c r="RS89" i="26"/>
  <c r="RK89" i="26"/>
  <c r="RD89" i="26"/>
  <c r="QV89" i="26"/>
  <c r="QO89" i="26"/>
  <c r="QG89" i="26"/>
  <c r="PZ89" i="26"/>
  <c r="PR89" i="26"/>
  <c r="PK89" i="26"/>
  <c r="WP87" i="26"/>
  <c r="WI87" i="26"/>
  <c r="WA87" i="26"/>
  <c r="VT87" i="26"/>
  <c r="VL87" i="26"/>
  <c r="VE87" i="26"/>
  <c r="UW87" i="26"/>
  <c r="UP87" i="26"/>
  <c r="UH87" i="26"/>
  <c r="UA87" i="26"/>
  <c r="TS87" i="26"/>
  <c r="TL87" i="26"/>
  <c r="TD87" i="26"/>
  <c r="SW87" i="26"/>
  <c r="SO87" i="26"/>
  <c r="SH87" i="26"/>
  <c r="RZ87" i="26"/>
  <c r="RS87" i="26"/>
  <c r="RK87" i="26"/>
  <c r="RD87" i="26"/>
  <c r="QV87" i="26"/>
  <c r="QO87" i="26"/>
  <c r="QG87" i="26"/>
  <c r="PZ87" i="26"/>
  <c r="PR87" i="26"/>
  <c r="PK87" i="26"/>
  <c r="WP86" i="26"/>
  <c r="WI86" i="26"/>
  <c r="WA86" i="26"/>
  <c r="VT86" i="26"/>
  <c r="VL86" i="26"/>
  <c r="VE86" i="26"/>
  <c r="UW86" i="26"/>
  <c r="UP86" i="26"/>
  <c r="UH86" i="26"/>
  <c r="UA86" i="26"/>
  <c r="TS86" i="26"/>
  <c r="TL86" i="26"/>
  <c r="TD86" i="26"/>
  <c r="SW86" i="26"/>
  <c r="SO86" i="26"/>
  <c r="SH86" i="26"/>
  <c r="RZ86" i="26"/>
  <c r="RS86" i="26"/>
  <c r="RK86" i="26"/>
  <c r="RD86" i="26"/>
  <c r="QV86" i="26"/>
  <c r="QO86" i="26"/>
  <c r="QG86" i="26"/>
  <c r="PZ86" i="26"/>
  <c r="PR86" i="26"/>
  <c r="PK86" i="26"/>
  <c r="WP85" i="26"/>
  <c r="WI85" i="26"/>
  <c r="WA85" i="26"/>
  <c r="VT85" i="26"/>
  <c r="VL85" i="26"/>
  <c r="VE85" i="26"/>
  <c r="UW85" i="26"/>
  <c r="UP85" i="26"/>
  <c r="UH85" i="26"/>
  <c r="UA85" i="26"/>
  <c r="TS85" i="26"/>
  <c r="TL85" i="26"/>
  <c r="TD85" i="26"/>
  <c r="SW85" i="26"/>
  <c r="SO85" i="26"/>
  <c r="SH85" i="26"/>
  <c r="RZ85" i="26"/>
  <c r="RS85" i="26"/>
  <c r="RK85" i="26"/>
  <c r="RD85" i="26"/>
  <c r="QV85" i="26"/>
  <c r="QO85" i="26"/>
  <c r="QG85" i="26"/>
  <c r="PZ85" i="26"/>
  <c r="PR85" i="26"/>
  <c r="PK85" i="26"/>
  <c r="WR84" i="26"/>
  <c r="WQ84" i="26"/>
  <c r="WO84" i="26"/>
  <c r="WN84" i="26"/>
  <c r="WM84" i="26"/>
  <c r="WL84" i="26"/>
  <c r="WK84" i="26"/>
  <c r="WJ84" i="26"/>
  <c r="WH84" i="26"/>
  <c r="WG84" i="26"/>
  <c r="WF84" i="26"/>
  <c r="WE84" i="26"/>
  <c r="WC84" i="26"/>
  <c r="WB84" i="26"/>
  <c r="VZ84" i="26"/>
  <c r="VY84" i="26"/>
  <c r="VX84" i="26"/>
  <c r="VW84" i="26"/>
  <c r="VV84" i="26"/>
  <c r="VU84" i="26"/>
  <c r="VS84" i="26"/>
  <c r="VR84" i="26"/>
  <c r="VQ84" i="26"/>
  <c r="VP84" i="26"/>
  <c r="VN84" i="26"/>
  <c r="VM84" i="26"/>
  <c r="VK84" i="26"/>
  <c r="VJ84" i="26"/>
  <c r="VI84" i="26"/>
  <c r="VH84" i="26"/>
  <c r="VG84" i="26"/>
  <c r="VF84" i="26"/>
  <c r="VD84" i="26"/>
  <c r="VC84" i="26"/>
  <c r="VB84" i="26"/>
  <c r="VA84" i="26"/>
  <c r="UY84" i="26"/>
  <c r="UX84" i="26"/>
  <c r="UV84" i="26"/>
  <c r="UU84" i="26"/>
  <c r="UT84" i="26"/>
  <c r="US84" i="26"/>
  <c r="UR84" i="26"/>
  <c r="UQ84" i="26"/>
  <c r="UO84" i="26"/>
  <c r="UN84" i="26"/>
  <c r="UM84" i="26"/>
  <c r="UL84" i="26"/>
  <c r="UJ84" i="26"/>
  <c r="UI84" i="26"/>
  <c r="UG84" i="26"/>
  <c r="UF84" i="26"/>
  <c r="UE84" i="26"/>
  <c r="UD84" i="26"/>
  <c r="UC84" i="26"/>
  <c r="UB84" i="26"/>
  <c r="TZ84" i="26"/>
  <c r="TY84" i="26"/>
  <c r="TX84" i="26"/>
  <c r="TW84" i="26"/>
  <c r="TU84" i="26"/>
  <c r="TT84" i="26"/>
  <c r="TR84" i="26"/>
  <c r="TQ84" i="26"/>
  <c r="TP84" i="26"/>
  <c r="TO84" i="26"/>
  <c r="TN84" i="26"/>
  <c r="TM84" i="26"/>
  <c r="TK84" i="26"/>
  <c r="TJ84" i="26"/>
  <c r="TI84" i="26"/>
  <c r="TH84" i="26"/>
  <c r="TF84" i="26"/>
  <c r="TE84" i="26"/>
  <c r="TC84" i="26"/>
  <c r="TB84" i="26"/>
  <c r="TA84" i="26"/>
  <c r="SZ84" i="26"/>
  <c r="SY84" i="26"/>
  <c r="SX84" i="26"/>
  <c r="SV84" i="26"/>
  <c r="SU84" i="26"/>
  <c r="ST84" i="26"/>
  <c r="SS84" i="26"/>
  <c r="SQ84" i="26"/>
  <c r="SP84" i="26"/>
  <c r="SN84" i="26"/>
  <c r="SM84" i="26"/>
  <c r="SL84" i="26"/>
  <c r="SK84" i="26"/>
  <c r="SJ84" i="26"/>
  <c r="SI84" i="26"/>
  <c r="SG84" i="26"/>
  <c r="SF84" i="26"/>
  <c r="SE84" i="26"/>
  <c r="SD84" i="26"/>
  <c r="SB84" i="26"/>
  <c r="SA84" i="26"/>
  <c r="RY84" i="26"/>
  <c r="RX84" i="26"/>
  <c r="RW84" i="26"/>
  <c r="RV84" i="26"/>
  <c r="RU84" i="26"/>
  <c r="RT84" i="26"/>
  <c r="RR84" i="26"/>
  <c r="RQ84" i="26"/>
  <c r="RP84" i="26"/>
  <c r="RO84" i="26"/>
  <c r="RM84" i="26"/>
  <c r="RL84" i="26"/>
  <c r="RJ84" i="26"/>
  <c r="RI84" i="26"/>
  <c r="RH84" i="26"/>
  <c r="RG84" i="26"/>
  <c r="RF84" i="26"/>
  <c r="RE84" i="26"/>
  <c r="RC84" i="26"/>
  <c r="RB84" i="26"/>
  <c r="RA84" i="26"/>
  <c r="QZ84" i="26"/>
  <c r="QX84" i="26"/>
  <c r="QW84" i="26"/>
  <c r="QU84" i="26"/>
  <c r="QT84" i="26"/>
  <c r="QS84" i="26"/>
  <c r="QR84" i="26"/>
  <c r="QQ84" i="26"/>
  <c r="QP84" i="26"/>
  <c r="QN84" i="26"/>
  <c r="QM84" i="26"/>
  <c r="QL84" i="26"/>
  <c r="QK84" i="26"/>
  <c r="QI84" i="26"/>
  <c r="QH84" i="26"/>
  <c r="QF84" i="26"/>
  <c r="QE84" i="26"/>
  <c r="QD84" i="26"/>
  <c r="QC84" i="26"/>
  <c r="QB84" i="26"/>
  <c r="QA84" i="26"/>
  <c r="PY84" i="26"/>
  <c r="PX84" i="26"/>
  <c r="PW84" i="26"/>
  <c r="PV84" i="26"/>
  <c r="PT84" i="26"/>
  <c r="PS84" i="26"/>
  <c r="PQ84" i="26"/>
  <c r="PP84" i="26"/>
  <c r="PO84" i="26"/>
  <c r="PN84" i="26"/>
  <c r="PM84" i="26"/>
  <c r="PL84" i="26"/>
  <c r="PJ84" i="26"/>
  <c r="PI84" i="26"/>
  <c r="PH84" i="26"/>
  <c r="PG84" i="26"/>
  <c r="WP80" i="26"/>
  <c r="WI80" i="26"/>
  <c r="WA80" i="26"/>
  <c r="VT80" i="26"/>
  <c r="VL80" i="26"/>
  <c r="VE80" i="26"/>
  <c r="UW80" i="26"/>
  <c r="UP80" i="26"/>
  <c r="UH80" i="26"/>
  <c r="UA80" i="26"/>
  <c r="TS80" i="26"/>
  <c r="TL80" i="26"/>
  <c r="TD80" i="26"/>
  <c r="SW80" i="26"/>
  <c r="SO80" i="26"/>
  <c r="SH80" i="26"/>
  <c r="RZ80" i="26"/>
  <c r="RS80" i="26"/>
  <c r="RK80" i="26"/>
  <c r="RD80" i="26"/>
  <c r="QV80" i="26"/>
  <c r="QO80" i="26"/>
  <c r="QG80" i="26"/>
  <c r="PZ80" i="26"/>
  <c r="PR80" i="26"/>
  <c r="PK80" i="26"/>
  <c r="WP79" i="26"/>
  <c r="WI79" i="26"/>
  <c r="WA79" i="26"/>
  <c r="VT79" i="26"/>
  <c r="VL79" i="26"/>
  <c r="VE79" i="26"/>
  <c r="UW79" i="26"/>
  <c r="UP79" i="26"/>
  <c r="UH79" i="26"/>
  <c r="UA79" i="26"/>
  <c r="TS79" i="26"/>
  <c r="TL79" i="26"/>
  <c r="TD79" i="26"/>
  <c r="SW79" i="26"/>
  <c r="SO79" i="26"/>
  <c r="SH79" i="26"/>
  <c r="RZ79" i="26"/>
  <c r="RS79" i="26"/>
  <c r="RK79" i="26"/>
  <c r="RD79" i="26"/>
  <c r="QV79" i="26"/>
  <c r="QO79" i="26"/>
  <c r="QG79" i="26"/>
  <c r="PZ79" i="26"/>
  <c r="PR79" i="26"/>
  <c r="PK79" i="26"/>
  <c r="WP78" i="26"/>
  <c r="WI78" i="26"/>
  <c r="WA78" i="26"/>
  <c r="VT78" i="26"/>
  <c r="VL78" i="26"/>
  <c r="VE78" i="26"/>
  <c r="UW78" i="26"/>
  <c r="UP78" i="26"/>
  <c r="UH78" i="26"/>
  <c r="UA78" i="26"/>
  <c r="TS78" i="26"/>
  <c r="TL78" i="26"/>
  <c r="TD78" i="26"/>
  <c r="SW78" i="26"/>
  <c r="SO78" i="26"/>
  <c r="SH78" i="26"/>
  <c r="RZ78" i="26"/>
  <c r="RS78" i="26"/>
  <c r="RK78" i="26"/>
  <c r="RD78" i="26"/>
  <c r="QV78" i="26"/>
  <c r="QO78" i="26"/>
  <c r="QG78" i="26"/>
  <c r="PZ78" i="26"/>
  <c r="PR78" i="26"/>
  <c r="PK78" i="26"/>
  <c r="WP77" i="26"/>
  <c r="WI77" i="26"/>
  <c r="WA77" i="26"/>
  <c r="VT77" i="26"/>
  <c r="VL77" i="26"/>
  <c r="VE77" i="26"/>
  <c r="UW77" i="26"/>
  <c r="UP77" i="26"/>
  <c r="UH77" i="26"/>
  <c r="UA77" i="26"/>
  <c r="TS77" i="26"/>
  <c r="TL77" i="26"/>
  <c r="TD77" i="26"/>
  <c r="SW77" i="26"/>
  <c r="SO77" i="26"/>
  <c r="SH77" i="26"/>
  <c r="RZ77" i="26"/>
  <c r="RS77" i="26"/>
  <c r="RK77" i="26"/>
  <c r="RD77" i="26"/>
  <c r="QV77" i="26"/>
  <c r="QO77" i="26"/>
  <c r="QG77" i="26"/>
  <c r="PZ77" i="26"/>
  <c r="PR77" i="26"/>
  <c r="PK77" i="26"/>
  <c r="WP76" i="26"/>
  <c r="WI76" i="26"/>
  <c r="WA76" i="26"/>
  <c r="VT76" i="26"/>
  <c r="VL76" i="26"/>
  <c r="VE76" i="26"/>
  <c r="UW76" i="26"/>
  <c r="UP76" i="26"/>
  <c r="UH76" i="26"/>
  <c r="UA76" i="26"/>
  <c r="TS76" i="26"/>
  <c r="TL76" i="26"/>
  <c r="TD76" i="26"/>
  <c r="SW76" i="26"/>
  <c r="SO76" i="26"/>
  <c r="SH76" i="26"/>
  <c r="RZ76" i="26"/>
  <c r="RS76" i="26"/>
  <c r="RK76" i="26"/>
  <c r="RD76" i="26"/>
  <c r="QV76" i="26"/>
  <c r="QO76" i="26"/>
  <c r="QG76" i="26"/>
  <c r="PZ76" i="26"/>
  <c r="PR76" i="26"/>
  <c r="PK76" i="26"/>
  <c r="WP75" i="26"/>
  <c r="WI75" i="26"/>
  <c r="WA75" i="26"/>
  <c r="VT75" i="26"/>
  <c r="VL75" i="26"/>
  <c r="VE75" i="26"/>
  <c r="UW75" i="26"/>
  <c r="UP75" i="26"/>
  <c r="UH75" i="26"/>
  <c r="UA75" i="26"/>
  <c r="TS75" i="26"/>
  <c r="TL75" i="26"/>
  <c r="TD75" i="26"/>
  <c r="SW75" i="26"/>
  <c r="SO75" i="26"/>
  <c r="SH75" i="26"/>
  <c r="RZ75" i="26"/>
  <c r="RS75" i="26"/>
  <c r="RK75" i="26"/>
  <c r="RD75" i="26"/>
  <c r="QV75" i="26"/>
  <c r="QO75" i="26"/>
  <c r="QG75" i="26"/>
  <c r="PZ75" i="26"/>
  <c r="PR75" i="26"/>
  <c r="PK75" i="26"/>
  <c r="WR74" i="26"/>
  <c r="WQ74" i="26"/>
  <c r="WO74" i="26"/>
  <c r="WN74" i="26"/>
  <c r="WM74" i="26"/>
  <c r="WL74" i="26"/>
  <c r="WK74" i="26"/>
  <c r="WJ74" i="26"/>
  <c r="WH74" i="26"/>
  <c r="WG74" i="26"/>
  <c r="WF74" i="26"/>
  <c r="WE74" i="26"/>
  <c r="WC74" i="26"/>
  <c r="WB74" i="26"/>
  <c r="VZ74" i="26"/>
  <c r="VY74" i="26"/>
  <c r="VX74" i="26"/>
  <c r="VW74" i="26"/>
  <c r="VV74" i="26"/>
  <c r="VU74" i="26"/>
  <c r="VS74" i="26"/>
  <c r="VR74" i="26"/>
  <c r="VQ74" i="26"/>
  <c r="VP74" i="26"/>
  <c r="VN74" i="26"/>
  <c r="VM74" i="26"/>
  <c r="VK74" i="26"/>
  <c r="VJ74" i="26"/>
  <c r="VI74" i="26"/>
  <c r="VH74" i="26"/>
  <c r="VG74" i="26"/>
  <c r="VF74" i="26"/>
  <c r="VD74" i="26"/>
  <c r="VC74" i="26"/>
  <c r="VB74" i="26"/>
  <c r="VA74" i="26"/>
  <c r="UY74" i="26"/>
  <c r="UX74" i="26"/>
  <c r="UV74" i="26"/>
  <c r="UU74" i="26"/>
  <c r="UT74" i="26"/>
  <c r="US74" i="26"/>
  <c r="UR74" i="26"/>
  <c r="UQ74" i="26"/>
  <c r="UO74" i="26"/>
  <c r="UN74" i="26"/>
  <c r="UM74" i="26"/>
  <c r="UL74" i="26"/>
  <c r="UJ74" i="26"/>
  <c r="UI74" i="26"/>
  <c r="UG74" i="26"/>
  <c r="UF74" i="26"/>
  <c r="UE74" i="26"/>
  <c r="UD74" i="26"/>
  <c r="UC74" i="26"/>
  <c r="UB74" i="26"/>
  <c r="TZ74" i="26"/>
  <c r="TY74" i="26"/>
  <c r="TX74" i="26"/>
  <c r="TW74" i="26"/>
  <c r="TU74" i="26"/>
  <c r="TT74" i="26"/>
  <c r="TR74" i="26"/>
  <c r="TQ74" i="26"/>
  <c r="TP74" i="26"/>
  <c r="TO74" i="26"/>
  <c r="TN74" i="26"/>
  <c r="TM74" i="26"/>
  <c r="TK74" i="26"/>
  <c r="TJ74" i="26"/>
  <c r="TI74" i="26"/>
  <c r="TH74" i="26"/>
  <c r="TF74" i="26"/>
  <c r="TE74" i="26"/>
  <c r="TC74" i="26"/>
  <c r="TB74" i="26"/>
  <c r="TA74" i="26"/>
  <c r="SZ74" i="26"/>
  <c r="SY74" i="26"/>
  <c r="SX74" i="26"/>
  <c r="SV74" i="26"/>
  <c r="SU74" i="26"/>
  <c r="ST74" i="26"/>
  <c r="SS74" i="26"/>
  <c r="SQ74" i="26"/>
  <c r="SP74" i="26"/>
  <c r="SN74" i="26"/>
  <c r="SM74" i="26"/>
  <c r="SL74" i="26"/>
  <c r="SK74" i="26"/>
  <c r="SJ74" i="26"/>
  <c r="SI74" i="26"/>
  <c r="SG74" i="26"/>
  <c r="SF74" i="26"/>
  <c r="SE74" i="26"/>
  <c r="SD74" i="26"/>
  <c r="SB74" i="26"/>
  <c r="SA74" i="26"/>
  <c r="RY74" i="26"/>
  <c r="RX74" i="26"/>
  <c r="RW74" i="26"/>
  <c r="RV74" i="26"/>
  <c r="RU74" i="26"/>
  <c r="RT74" i="26"/>
  <c r="RR74" i="26"/>
  <c r="RQ74" i="26"/>
  <c r="RP74" i="26"/>
  <c r="RO74" i="26"/>
  <c r="RM74" i="26"/>
  <c r="RL74" i="26"/>
  <c r="RJ74" i="26"/>
  <c r="RI74" i="26"/>
  <c r="RH74" i="26"/>
  <c r="RG74" i="26"/>
  <c r="RF74" i="26"/>
  <c r="RE74" i="26"/>
  <c r="RC74" i="26"/>
  <c r="RB74" i="26"/>
  <c r="RA74" i="26"/>
  <c r="QZ74" i="26"/>
  <c r="QX74" i="26"/>
  <c r="QW74" i="26"/>
  <c r="QU74" i="26"/>
  <c r="QT74" i="26"/>
  <c r="QS74" i="26"/>
  <c r="QR74" i="26"/>
  <c r="QQ74" i="26"/>
  <c r="QP74" i="26"/>
  <c r="QN74" i="26"/>
  <c r="QM74" i="26"/>
  <c r="QL74" i="26"/>
  <c r="QK74" i="26"/>
  <c r="QI74" i="26"/>
  <c r="QH74" i="26"/>
  <c r="QF74" i="26"/>
  <c r="QE74" i="26"/>
  <c r="QD74" i="26"/>
  <c r="QC74" i="26"/>
  <c r="QB74" i="26"/>
  <c r="QA74" i="26"/>
  <c r="PY74" i="26"/>
  <c r="PX74" i="26"/>
  <c r="PW74" i="26"/>
  <c r="PV74" i="26"/>
  <c r="PT74" i="26"/>
  <c r="PS74" i="26"/>
  <c r="PQ74" i="26"/>
  <c r="PP74" i="26"/>
  <c r="PO74" i="26"/>
  <c r="PN74" i="26"/>
  <c r="PM74" i="26"/>
  <c r="PL74" i="26"/>
  <c r="PJ74" i="26"/>
  <c r="PI74" i="26"/>
  <c r="PH74" i="26"/>
  <c r="PG74" i="26"/>
  <c r="WP73" i="26"/>
  <c r="WI73" i="26"/>
  <c r="WA73" i="26"/>
  <c r="VT73" i="26"/>
  <c r="VL73" i="26"/>
  <c r="VE73" i="26"/>
  <c r="UW73" i="26"/>
  <c r="UP73" i="26"/>
  <c r="UH73" i="26"/>
  <c r="UA73" i="26"/>
  <c r="TS73" i="26"/>
  <c r="TL73" i="26"/>
  <c r="TD73" i="26"/>
  <c r="SW73" i="26"/>
  <c r="SO73" i="26"/>
  <c r="SH73" i="26"/>
  <c r="RZ73" i="26"/>
  <c r="RS73" i="26"/>
  <c r="RK73" i="26"/>
  <c r="RD73" i="26"/>
  <c r="QV73" i="26"/>
  <c r="QO73" i="26"/>
  <c r="QG73" i="26"/>
  <c r="PZ73" i="26"/>
  <c r="PR73" i="26"/>
  <c r="PK73" i="26"/>
  <c r="WP72" i="26"/>
  <c r="WI72" i="26"/>
  <c r="WA72" i="26"/>
  <c r="VT72" i="26"/>
  <c r="VL72" i="26"/>
  <c r="VE72" i="26"/>
  <c r="UW72" i="26"/>
  <c r="UP72" i="26"/>
  <c r="UH72" i="26"/>
  <c r="UA72" i="26"/>
  <c r="TS72" i="26"/>
  <c r="TL72" i="26"/>
  <c r="TD72" i="26"/>
  <c r="SW72" i="26"/>
  <c r="SO72" i="26"/>
  <c r="SH72" i="26"/>
  <c r="RZ72" i="26"/>
  <c r="RS72" i="26"/>
  <c r="RK72" i="26"/>
  <c r="RD72" i="26"/>
  <c r="QV72" i="26"/>
  <c r="QO72" i="26"/>
  <c r="QG72" i="26"/>
  <c r="PZ72" i="26"/>
  <c r="PR72" i="26"/>
  <c r="PK72" i="26"/>
  <c r="WP71" i="26"/>
  <c r="WI71" i="26"/>
  <c r="WA71" i="26"/>
  <c r="VT71" i="26"/>
  <c r="VL71" i="26"/>
  <c r="VE71" i="26"/>
  <c r="UW71" i="26"/>
  <c r="UP71" i="26"/>
  <c r="UH71" i="26"/>
  <c r="UA71" i="26"/>
  <c r="TS71" i="26"/>
  <c r="TL71" i="26"/>
  <c r="TD71" i="26"/>
  <c r="SW71" i="26"/>
  <c r="SO71" i="26"/>
  <c r="SH71" i="26"/>
  <c r="RZ71" i="26"/>
  <c r="RS71" i="26"/>
  <c r="RK71" i="26"/>
  <c r="RD71" i="26"/>
  <c r="QV71" i="26"/>
  <c r="QO71" i="26"/>
  <c r="QG71" i="26"/>
  <c r="PZ71" i="26"/>
  <c r="PR71" i="26"/>
  <c r="PK71" i="26"/>
  <c r="WP70" i="26"/>
  <c r="WI70" i="26"/>
  <c r="WA70" i="26"/>
  <c r="VT70" i="26"/>
  <c r="VL70" i="26"/>
  <c r="VE70" i="26"/>
  <c r="UW70" i="26"/>
  <c r="UP70" i="26"/>
  <c r="UH70" i="26"/>
  <c r="UA70" i="26"/>
  <c r="TS70" i="26"/>
  <c r="TL70" i="26"/>
  <c r="TD70" i="26"/>
  <c r="SW70" i="26"/>
  <c r="SO70" i="26"/>
  <c r="SH70" i="26"/>
  <c r="RZ70" i="26"/>
  <c r="RS70" i="26"/>
  <c r="RK70" i="26"/>
  <c r="RD70" i="26"/>
  <c r="QV70" i="26"/>
  <c r="QO70" i="26"/>
  <c r="QG70" i="26"/>
  <c r="PZ70" i="26"/>
  <c r="PR70" i="26"/>
  <c r="PK70" i="26"/>
  <c r="WP68" i="26"/>
  <c r="WI68" i="26"/>
  <c r="WA68" i="26"/>
  <c r="VT68" i="26"/>
  <c r="VL68" i="26"/>
  <c r="VE68" i="26"/>
  <c r="UW68" i="26"/>
  <c r="UP68" i="26"/>
  <c r="UH68" i="26"/>
  <c r="UA68" i="26"/>
  <c r="TS68" i="26"/>
  <c r="TL68" i="26"/>
  <c r="TD68" i="26"/>
  <c r="SW68" i="26"/>
  <c r="SO68" i="26"/>
  <c r="SH68" i="26"/>
  <c r="RZ68" i="26"/>
  <c r="RS68" i="26"/>
  <c r="RK68" i="26"/>
  <c r="RD68" i="26"/>
  <c r="QV68" i="26"/>
  <c r="QO68" i="26"/>
  <c r="QG68" i="26"/>
  <c r="PZ68" i="26"/>
  <c r="PR68" i="26"/>
  <c r="PK68" i="26"/>
  <c r="WP67" i="26"/>
  <c r="WI67" i="26"/>
  <c r="WA67" i="26"/>
  <c r="VT67" i="26"/>
  <c r="VL67" i="26"/>
  <c r="VE67" i="26"/>
  <c r="UW67" i="26"/>
  <c r="UP67" i="26"/>
  <c r="UH67" i="26"/>
  <c r="UA67" i="26"/>
  <c r="TS67" i="26"/>
  <c r="TL67" i="26"/>
  <c r="TD67" i="26"/>
  <c r="SW67" i="26"/>
  <c r="SO67" i="26"/>
  <c r="SH67" i="26"/>
  <c r="RZ67" i="26"/>
  <c r="RS67" i="26"/>
  <c r="RK67" i="26"/>
  <c r="RD67" i="26"/>
  <c r="QV67" i="26"/>
  <c r="QO67" i="26"/>
  <c r="QG67" i="26"/>
  <c r="PZ67" i="26"/>
  <c r="PR67" i="26"/>
  <c r="PK67" i="26"/>
  <c r="WP66" i="26"/>
  <c r="WI66" i="26"/>
  <c r="WA66" i="26"/>
  <c r="VT66" i="26"/>
  <c r="VL66" i="26"/>
  <c r="VE66" i="26"/>
  <c r="UW66" i="26"/>
  <c r="UP66" i="26"/>
  <c r="UH66" i="26"/>
  <c r="UA66" i="26"/>
  <c r="TS66" i="26"/>
  <c r="TL66" i="26"/>
  <c r="TD66" i="26"/>
  <c r="SW66" i="26"/>
  <c r="SO66" i="26"/>
  <c r="SH66" i="26"/>
  <c r="RZ66" i="26"/>
  <c r="RS66" i="26"/>
  <c r="RK66" i="26"/>
  <c r="RD66" i="26"/>
  <c r="QV66" i="26"/>
  <c r="QO66" i="26"/>
  <c r="QG66" i="26"/>
  <c r="PZ66" i="26"/>
  <c r="PR66" i="26"/>
  <c r="PK66" i="26"/>
  <c r="WR65" i="26"/>
  <c r="WQ65" i="26"/>
  <c r="WO65" i="26"/>
  <c r="WN65" i="26"/>
  <c r="WM65" i="26"/>
  <c r="WL65" i="26"/>
  <c r="WK65" i="26"/>
  <c r="WJ65" i="26"/>
  <c r="WH65" i="26"/>
  <c r="WG65" i="26"/>
  <c r="WF65" i="26"/>
  <c r="WE65" i="26"/>
  <c r="WC65" i="26"/>
  <c r="WB65" i="26"/>
  <c r="VZ65" i="26"/>
  <c r="VY65" i="26"/>
  <c r="VX65" i="26"/>
  <c r="VW65" i="26"/>
  <c r="VV65" i="26"/>
  <c r="VU65" i="26"/>
  <c r="VS65" i="26"/>
  <c r="VR65" i="26"/>
  <c r="VQ65" i="26"/>
  <c r="VP65" i="26"/>
  <c r="VN65" i="26"/>
  <c r="VM65" i="26"/>
  <c r="VK65" i="26"/>
  <c r="VJ65" i="26"/>
  <c r="VI65" i="26"/>
  <c r="VH65" i="26"/>
  <c r="VG65" i="26"/>
  <c r="VF65" i="26"/>
  <c r="VD65" i="26"/>
  <c r="VC65" i="26"/>
  <c r="VB65" i="26"/>
  <c r="VA65" i="26"/>
  <c r="UY65" i="26"/>
  <c r="UX65" i="26"/>
  <c r="UV65" i="26"/>
  <c r="UU65" i="26"/>
  <c r="UT65" i="26"/>
  <c r="US65" i="26"/>
  <c r="UR65" i="26"/>
  <c r="UQ65" i="26"/>
  <c r="UO65" i="26"/>
  <c r="UN65" i="26"/>
  <c r="UM65" i="26"/>
  <c r="UL65" i="26"/>
  <c r="UJ65" i="26"/>
  <c r="UI65" i="26"/>
  <c r="UG65" i="26"/>
  <c r="UF65" i="26"/>
  <c r="UE65" i="26"/>
  <c r="UD65" i="26"/>
  <c r="UC65" i="26"/>
  <c r="UB65" i="26"/>
  <c r="TZ65" i="26"/>
  <c r="TY65" i="26"/>
  <c r="TX65" i="26"/>
  <c r="TW65" i="26"/>
  <c r="TU65" i="26"/>
  <c r="TT65" i="26"/>
  <c r="TR65" i="26"/>
  <c r="TQ65" i="26"/>
  <c r="TP65" i="26"/>
  <c r="TO65" i="26"/>
  <c r="TN65" i="26"/>
  <c r="TM65" i="26"/>
  <c r="TK65" i="26"/>
  <c r="TJ65" i="26"/>
  <c r="TI65" i="26"/>
  <c r="TH65" i="26"/>
  <c r="TF65" i="26"/>
  <c r="TE65" i="26"/>
  <c r="TC65" i="26"/>
  <c r="TB65" i="26"/>
  <c r="TA65" i="26"/>
  <c r="SZ65" i="26"/>
  <c r="SY65" i="26"/>
  <c r="SX65" i="26"/>
  <c r="SV65" i="26"/>
  <c r="SU65" i="26"/>
  <c r="ST65" i="26"/>
  <c r="SS65" i="26"/>
  <c r="SQ65" i="26"/>
  <c r="SP65" i="26"/>
  <c r="SN65" i="26"/>
  <c r="SM65" i="26"/>
  <c r="SL65" i="26"/>
  <c r="SK65" i="26"/>
  <c r="SJ65" i="26"/>
  <c r="SI65" i="26"/>
  <c r="SG65" i="26"/>
  <c r="SF65" i="26"/>
  <c r="SE65" i="26"/>
  <c r="SD65" i="26"/>
  <c r="SB65" i="26"/>
  <c r="SA65" i="26"/>
  <c r="RY65" i="26"/>
  <c r="RX65" i="26"/>
  <c r="RW65" i="26"/>
  <c r="RV65" i="26"/>
  <c r="RU65" i="26"/>
  <c r="RT65" i="26"/>
  <c r="RR65" i="26"/>
  <c r="RQ65" i="26"/>
  <c r="RP65" i="26"/>
  <c r="RO65" i="26"/>
  <c r="RM65" i="26"/>
  <c r="RL65" i="26"/>
  <c r="RJ65" i="26"/>
  <c r="RI65" i="26"/>
  <c r="RH65" i="26"/>
  <c r="RG65" i="26"/>
  <c r="RF65" i="26"/>
  <c r="RE65" i="26"/>
  <c r="RC65" i="26"/>
  <c r="RB65" i="26"/>
  <c r="RA65" i="26"/>
  <c r="QZ65" i="26"/>
  <c r="QX65" i="26"/>
  <c r="QW65" i="26"/>
  <c r="QU65" i="26"/>
  <c r="QT65" i="26"/>
  <c r="QS65" i="26"/>
  <c r="QR65" i="26"/>
  <c r="QQ65" i="26"/>
  <c r="QP65" i="26"/>
  <c r="QN65" i="26"/>
  <c r="QM65" i="26"/>
  <c r="QL65" i="26"/>
  <c r="QK65" i="26"/>
  <c r="QI65" i="26"/>
  <c r="QH65" i="26"/>
  <c r="QF65" i="26"/>
  <c r="QE65" i="26"/>
  <c r="QD65" i="26"/>
  <c r="QC65" i="26"/>
  <c r="QB65" i="26"/>
  <c r="QA65" i="26"/>
  <c r="PY65" i="26"/>
  <c r="PX65" i="26"/>
  <c r="PW65" i="26"/>
  <c r="PV65" i="26"/>
  <c r="PT65" i="26"/>
  <c r="PS65" i="26"/>
  <c r="PQ65" i="26"/>
  <c r="PP65" i="26"/>
  <c r="PO65" i="26"/>
  <c r="PN65" i="26"/>
  <c r="PM65" i="26"/>
  <c r="PL65" i="26"/>
  <c r="PJ65" i="26"/>
  <c r="PI65" i="26"/>
  <c r="PH65" i="26"/>
  <c r="PG65" i="26"/>
  <c r="WP61" i="26"/>
  <c r="WI61" i="26"/>
  <c r="WA61" i="26"/>
  <c r="VT61" i="26"/>
  <c r="VL61" i="26"/>
  <c r="VE61" i="26"/>
  <c r="UW61" i="26"/>
  <c r="UP61" i="26"/>
  <c r="UH61" i="26"/>
  <c r="UA61" i="26"/>
  <c r="TS61" i="26"/>
  <c r="TL61" i="26"/>
  <c r="TD61" i="26"/>
  <c r="SW61" i="26"/>
  <c r="SO61" i="26"/>
  <c r="SH61" i="26"/>
  <c r="RZ61" i="26"/>
  <c r="RS61" i="26"/>
  <c r="RK61" i="26"/>
  <c r="RD61" i="26"/>
  <c r="QV61" i="26"/>
  <c r="QO61" i="26"/>
  <c r="QG61" i="26"/>
  <c r="PZ61" i="26"/>
  <c r="PR61" i="26"/>
  <c r="PK61" i="26"/>
  <c r="WP60" i="26"/>
  <c r="WI60" i="26"/>
  <c r="WA60" i="26"/>
  <c r="VT60" i="26"/>
  <c r="VL60" i="26"/>
  <c r="VE60" i="26"/>
  <c r="UW60" i="26"/>
  <c r="UP60" i="26"/>
  <c r="UH60" i="26"/>
  <c r="UA60" i="26"/>
  <c r="TS60" i="26"/>
  <c r="TL60" i="26"/>
  <c r="TD60" i="26"/>
  <c r="SW60" i="26"/>
  <c r="SO60" i="26"/>
  <c r="SH60" i="26"/>
  <c r="RZ60" i="26"/>
  <c r="RS60" i="26"/>
  <c r="RK60" i="26"/>
  <c r="RD60" i="26"/>
  <c r="QV60" i="26"/>
  <c r="QO60" i="26"/>
  <c r="QG60" i="26"/>
  <c r="PZ60" i="26"/>
  <c r="PR60" i="26"/>
  <c r="PK60" i="26"/>
  <c r="WP59" i="26"/>
  <c r="WI59" i="26"/>
  <c r="WA59" i="26"/>
  <c r="VT59" i="26"/>
  <c r="VL59" i="26"/>
  <c r="VE59" i="26"/>
  <c r="UW59" i="26"/>
  <c r="UP59" i="26"/>
  <c r="UH59" i="26"/>
  <c r="UA59" i="26"/>
  <c r="TS59" i="26"/>
  <c r="TL59" i="26"/>
  <c r="TD59" i="26"/>
  <c r="SW59" i="26"/>
  <c r="SO59" i="26"/>
  <c r="SH59" i="26"/>
  <c r="RZ59" i="26"/>
  <c r="RS59" i="26"/>
  <c r="RK59" i="26"/>
  <c r="RD59" i="26"/>
  <c r="QV59" i="26"/>
  <c r="QO59" i="26"/>
  <c r="QG59" i="26"/>
  <c r="PZ59" i="26"/>
  <c r="PR59" i="26"/>
  <c r="PK59" i="26"/>
  <c r="WP58" i="26"/>
  <c r="WI58" i="26"/>
  <c r="WA58" i="26"/>
  <c r="VT58" i="26"/>
  <c r="VL58" i="26"/>
  <c r="VE58" i="26"/>
  <c r="UW58" i="26"/>
  <c r="UP58" i="26"/>
  <c r="UH58" i="26"/>
  <c r="UA58" i="26"/>
  <c r="TS58" i="26"/>
  <c r="TL58" i="26"/>
  <c r="TD58" i="26"/>
  <c r="SW58" i="26"/>
  <c r="SO58" i="26"/>
  <c r="SH58" i="26"/>
  <c r="RZ58" i="26"/>
  <c r="RS58" i="26"/>
  <c r="RK58" i="26"/>
  <c r="RD58" i="26"/>
  <c r="QV58" i="26"/>
  <c r="QO58" i="26"/>
  <c r="QG58" i="26"/>
  <c r="PZ58" i="26"/>
  <c r="PR58" i="26"/>
  <c r="PK58" i="26"/>
  <c r="WP57" i="26"/>
  <c r="WI57" i="26"/>
  <c r="WA57" i="26"/>
  <c r="VT57" i="26"/>
  <c r="VL57" i="26"/>
  <c r="VE57" i="26"/>
  <c r="UW57" i="26"/>
  <c r="UP57" i="26"/>
  <c r="UH57" i="26"/>
  <c r="UA57" i="26"/>
  <c r="TS57" i="26"/>
  <c r="TL57" i="26"/>
  <c r="TD57" i="26"/>
  <c r="SW57" i="26"/>
  <c r="SO57" i="26"/>
  <c r="SH57" i="26"/>
  <c r="RZ57" i="26"/>
  <c r="RS57" i="26"/>
  <c r="RK57" i="26"/>
  <c r="RD57" i="26"/>
  <c r="QV57" i="26"/>
  <c r="QO57" i="26"/>
  <c r="QG57" i="26"/>
  <c r="PZ57" i="26"/>
  <c r="PR57" i="26"/>
  <c r="PK57" i="26"/>
  <c r="WP56" i="26"/>
  <c r="WI56" i="26"/>
  <c r="WA56" i="26"/>
  <c r="VT56" i="26"/>
  <c r="VL56" i="26"/>
  <c r="VE56" i="26"/>
  <c r="UW56" i="26"/>
  <c r="UP56" i="26"/>
  <c r="UH56" i="26"/>
  <c r="UA56" i="26"/>
  <c r="TS56" i="26"/>
  <c r="TL56" i="26"/>
  <c r="TD56" i="26"/>
  <c r="SW56" i="26"/>
  <c r="SO56" i="26"/>
  <c r="SH56" i="26"/>
  <c r="RZ56" i="26"/>
  <c r="RS56" i="26"/>
  <c r="RK56" i="26"/>
  <c r="RD56" i="26"/>
  <c r="QV56" i="26"/>
  <c r="QO56" i="26"/>
  <c r="QG56" i="26"/>
  <c r="PZ56" i="26"/>
  <c r="PR56" i="26"/>
  <c r="PK56" i="26"/>
  <c r="WR55" i="26"/>
  <c r="WQ55" i="26"/>
  <c r="WO55" i="26"/>
  <c r="WN55" i="26"/>
  <c r="WM55" i="26"/>
  <c r="WL55" i="26"/>
  <c r="WK55" i="26"/>
  <c r="WJ55" i="26"/>
  <c r="WH55" i="26"/>
  <c r="WG55" i="26"/>
  <c r="WF55" i="26"/>
  <c r="WE55" i="26"/>
  <c r="WC55" i="26"/>
  <c r="WB55" i="26"/>
  <c r="VZ55" i="26"/>
  <c r="VY55" i="26"/>
  <c r="VX55" i="26"/>
  <c r="VW55" i="26"/>
  <c r="VV55" i="26"/>
  <c r="VU55" i="26"/>
  <c r="VS55" i="26"/>
  <c r="VR55" i="26"/>
  <c r="VQ55" i="26"/>
  <c r="VP55" i="26"/>
  <c r="VN55" i="26"/>
  <c r="VM55" i="26"/>
  <c r="VK55" i="26"/>
  <c r="VJ55" i="26"/>
  <c r="VI55" i="26"/>
  <c r="VH55" i="26"/>
  <c r="VG55" i="26"/>
  <c r="VF55" i="26"/>
  <c r="VD55" i="26"/>
  <c r="VC55" i="26"/>
  <c r="VB55" i="26"/>
  <c r="VA55" i="26"/>
  <c r="UY55" i="26"/>
  <c r="UX55" i="26"/>
  <c r="UV55" i="26"/>
  <c r="UU55" i="26"/>
  <c r="UT55" i="26"/>
  <c r="US55" i="26"/>
  <c r="UR55" i="26"/>
  <c r="UQ55" i="26"/>
  <c r="UO55" i="26"/>
  <c r="UN55" i="26"/>
  <c r="UM55" i="26"/>
  <c r="UL55" i="26"/>
  <c r="UJ55" i="26"/>
  <c r="UI55" i="26"/>
  <c r="UG55" i="26"/>
  <c r="UF55" i="26"/>
  <c r="UE55" i="26"/>
  <c r="UD55" i="26"/>
  <c r="UC55" i="26"/>
  <c r="UB55" i="26"/>
  <c r="TZ55" i="26"/>
  <c r="TY55" i="26"/>
  <c r="TX55" i="26"/>
  <c r="TW55" i="26"/>
  <c r="TU55" i="26"/>
  <c r="TT55" i="26"/>
  <c r="TR55" i="26"/>
  <c r="TQ55" i="26"/>
  <c r="TP55" i="26"/>
  <c r="TO55" i="26"/>
  <c r="TN55" i="26"/>
  <c r="TM55" i="26"/>
  <c r="TK55" i="26"/>
  <c r="TJ55" i="26"/>
  <c r="TI55" i="26"/>
  <c r="TH55" i="26"/>
  <c r="TF55" i="26"/>
  <c r="TE55" i="26"/>
  <c r="TC55" i="26"/>
  <c r="TB55" i="26"/>
  <c r="TA55" i="26"/>
  <c r="SZ55" i="26"/>
  <c r="SY55" i="26"/>
  <c r="SX55" i="26"/>
  <c r="SV55" i="26"/>
  <c r="SU55" i="26"/>
  <c r="ST55" i="26"/>
  <c r="SS55" i="26"/>
  <c r="SQ55" i="26"/>
  <c r="SP55" i="26"/>
  <c r="SN55" i="26"/>
  <c r="SM55" i="26"/>
  <c r="SL55" i="26"/>
  <c r="SK55" i="26"/>
  <c r="SJ55" i="26"/>
  <c r="SI55" i="26"/>
  <c r="SG55" i="26"/>
  <c r="SF55" i="26"/>
  <c r="SE55" i="26"/>
  <c r="SD55" i="26"/>
  <c r="SB55" i="26"/>
  <c r="SA55" i="26"/>
  <c r="RY55" i="26"/>
  <c r="RX55" i="26"/>
  <c r="RW55" i="26"/>
  <c r="RV55" i="26"/>
  <c r="RU55" i="26"/>
  <c r="RT55" i="26"/>
  <c r="RR55" i="26"/>
  <c r="RQ55" i="26"/>
  <c r="RP55" i="26"/>
  <c r="RO55" i="26"/>
  <c r="RM55" i="26"/>
  <c r="RL55" i="26"/>
  <c r="RJ55" i="26"/>
  <c r="RI55" i="26"/>
  <c r="RH55" i="26"/>
  <c r="RG55" i="26"/>
  <c r="RF55" i="26"/>
  <c r="RE55" i="26"/>
  <c r="RC55" i="26"/>
  <c r="RB55" i="26"/>
  <c r="RA55" i="26"/>
  <c r="QZ55" i="26"/>
  <c r="QX55" i="26"/>
  <c r="QW55" i="26"/>
  <c r="QU55" i="26"/>
  <c r="QT55" i="26"/>
  <c r="QS55" i="26"/>
  <c r="QR55" i="26"/>
  <c r="QQ55" i="26"/>
  <c r="QP55" i="26"/>
  <c r="QN55" i="26"/>
  <c r="QM55" i="26"/>
  <c r="QL55" i="26"/>
  <c r="QK55" i="26"/>
  <c r="QI55" i="26"/>
  <c r="QH55" i="26"/>
  <c r="QF55" i="26"/>
  <c r="QE55" i="26"/>
  <c r="QD55" i="26"/>
  <c r="QC55" i="26"/>
  <c r="QB55" i="26"/>
  <c r="QA55" i="26"/>
  <c r="PY55" i="26"/>
  <c r="PX55" i="26"/>
  <c r="PW55" i="26"/>
  <c r="PV55" i="26"/>
  <c r="PT55" i="26"/>
  <c r="PS55" i="26"/>
  <c r="PQ55" i="26"/>
  <c r="PP55" i="26"/>
  <c r="PO55" i="26"/>
  <c r="PN55" i="26"/>
  <c r="PM55" i="26"/>
  <c r="PL55" i="26"/>
  <c r="PJ55" i="26"/>
  <c r="PI55" i="26"/>
  <c r="PH55" i="26"/>
  <c r="PG55" i="26"/>
  <c r="WP54" i="26"/>
  <c r="WI54" i="26"/>
  <c r="WA54" i="26"/>
  <c r="VT54" i="26"/>
  <c r="VL54" i="26"/>
  <c r="VE54" i="26"/>
  <c r="UW54" i="26"/>
  <c r="UP54" i="26"/>
  <c r="UH54" i="26"/>
  <c r="UA54" i="26"/>
  <c r="TS54" i="26"/>
  <c r="TL54" i="26"/>
  <c r="TD54" i="26"/>
  <c r="SW54" i="26"/>
  <c r="SO54" i="26"/>
  <c r="SH54" i="26"/>
  <c r="RZ54" i="26"/>
  <c r="RS54" i="26"/>
  <c r="RK54" i="26"/>
  <c r="RD54" i="26"/>
  <c r="QV54" i="26"/>
  <c r="QO54" i="26"/>
  <c r="QG54" i="26"/>
  <c r="PZ54" i="26"/>
  <c r="PR54" i="26"/>
  <c r="PK54" i="26"/>
  <c r="WP53" i="26"/>
  <c r="WI53" i="26"/>
  <c r="WA53" i="26"/>
  <c r="VT53" i="26"/>
  <c r="VL53" i="26"/>
  <c r="VE53" i="26"/>
  <c r="UW53" i="26"/>
  <c r="UP53" i="26"/>
  <c r="UH53" i="26"/>
  <c r="UA53" i="26"/>
  <c r="TS53" i="26"/>
  <c r="TL53" i="26"/>
  <c r="TD53" i="26"/>
  <c r="SW53" i="26"/>
  <c r="SO53" i="26"/>
  <c r="SH53" i="26"/>
  <c r="RZ53" i="26"/>
  <c r="RS53" i="26"/>
  <c r="RK53" i="26"/>
  <c r="RD53" i="26"/>
  <c r="QV53" i="26"/>
  <c r="QO53" i="26"/>
  <c r="QG53" i="26"/>
  <c r="PZ53" i="26"/>
  <c r="PR53" i="26"/>
  <c r="PK53" i="26"/>
  <c r="WP52" i="26"/>
  <c r="WI52" i="26"/>
  <c r="WA52" i="26"/>
  <c r="VT52" i="26"/>
  <c r="VL52" i="26"/>
  <c r="VE52" i="26"/>
  <c r="UW52" i="26"/>
  <c r="UP52" i="26"/>
  <c r="UH52" i="26"/>
  <c r="UA52" i="26"/>
  <c r="TS52" i="26"/>
  <c r="TL52" i="26"/>
  <c r="TD52" i="26"/>
  <c r="SW52" i="26"/>
  <c r="SO52" i="26"/>
  <c r="SH52" i="26"/>
  <c r="RZ52" i="26"/>
  <c r="RS52" i="26"/>
  <c r="RK52" i="26"/>
  <c r="RD52" i="26"/>
  <c r="QV52" i="26"/>
  <c r="QO52" i="26"/>
  <c r="QG52" i="26"/>
  <c r="PZ52" i="26"/>
  <c r="PR52" i="26"/>
  <c r="PK52" i="26"/>
  <c r="WP51" i="26"/>
  <c r="WI51" i="26"/>
  <c r="WA51" i="26"/>
  <c r="VT51" i="26"/>
  <c r="VL51" i="26"/>
  <c r="VE51" i="26"/>
  <c r="UW51" i="26"/>
  <c r="UP51" i="26"/>
  <c r="UH51" i="26"/>
  <c r="UA51" i="26"/>
  <c r="TS51" i="26"/>
  <c r="TL51" i="26"/>
  <c r="TD51" i="26"/>
  <c r="SW51" i="26"/>
  <c r="SO51" i="26"/>
  <c r="SH51" i="26"/>
  <c r="RZ51" i="26"/>
  <c r="RS51" i="26"/>
  <c r="RK51" i="26"/>
  <c r="RD51" i="26"/>
  <c r="QV51" i="26"/>
  <c r="QO51" i="26"/>
  <c r="QG51" i="26"/>
  <c r="PZ51" i="26"/>
  <c r="PR51" i="26"/>
  <c r="PK51" i="26"/>
  <c r="WP49" i="26"/>
  <c r="WI49" i="26"/>
  <c r="WA49" i="26"/>
  <c r="VT49" i="26"/>
  <c r="VL49" i="26"/>
  <c r="VE49" i="26"/>
  <c r="UW49" i="26"/>
  <c r="UP49" i="26"/>
  <c r="UH49" i="26"/>
  <c r="UA49" i="26"/>
  <c r="TS49" i="26"/>
  <c r="TL49" i="26"/>
  <c r="TD49" i="26"/>
  <c r="SW49" i="26"/>
  <c r="SO49" i="26"/>
  <c r="SH49" i="26"/>
  <c r="RZ49" i="26"/>
  <c r="RS49" i="26"/>
  <c r="RK49" i="26"/>
  <c r="RD49" i="26"/>
  <c r="QV49" i="26"/>
  <c r="QO49" i="26"/>
  <c r="QG49" i="26"/>
  <c r="PZ49" i="26"/>
  <c r="PR49" i="26"/>
  <c r="PK49" i="26"/>
  <c r="WP48" i="26"/>
  <c r="WI48" i="26"/>
  <c r="WA48" i="26"/>
  <c r="VT48" i="26"/>
  <c r="VL48" i="26"/>
  <c r="VE48" i="26"/>
  <c r="UW48" i="26"/>
  <c r="UP48" i="26"/>
  <c r="UH48" i="26"/>
  <c r="UA48" i="26"/>
  <c r="TS48" i="26"/>
  <c r="TL48" i="26"/>
  <c r="TD48" i="26"/>
  <c r="SW48" i="26"/>
  <c r="SO48" i="26"/>
  <c r="SH48" i="26"/>
  <c r="RZ48" i="26"/>
  <c r="RS48" i="26"/>
  <c r="RK48" i="26"/>
  <c r="RD48" i="26"/>
  <c r="QV48" i="26"/>
  <c r="QO48" i="26"/>
  <c r="QG48" i="26"/>
  <c r="PZ48" i="26"/>
  <c r="PR48" i="26"/>
  <c r="PK48" i="26"/>
  <c r="WP47" i="26"/>
  <c r="WI47" i="26"/>
  <c r="WA47" i="26"/>
  <c r="VT47" i="26"/>
  <c r="VL47" i="26"/>
  <c r="VE47" i="26"/>
  <c r="UW47" i="26"/>
  <c r="UP47" i="26"/>
  <c r="UH47" i="26"/>
  <c r="UA47" i="26"/>
  <c r="TS47" i="26"/>
  <c r="TL47" i="26"/>
  <c r="TD47" i="26"/>
  <c r="SW47" i="26"/>
  <c r="SO47" i="26"/>
  <c r="SH47" i="26"/>
  <c r="RZ47" i="26"/>
  <c r="RS47" i="26"/>
  <c r="RK47" i="26"/>
  <c r="RD47" i="26"/>
  <c r="QV47" i="26"/>
  <c r="QO47" i="26"/>
  <c r="QG47" i="26"/>
  <c r="PZ47" i="26"/>
  <c r="PR47" i="26"/>
  <c r="PK47" i="26"/>
  <c r="WR46" i="26"/>
  <c r="WQ46" i="26"/>
  <c r="WO46" i="26"/>
  <c r="WN46" i="26"/>
  <c r="WM46" i="26"/>
  <c r="WL46" i="26"/>
  <c r="WK46" i="26"/>
  <c r="WJ46" i="26"/>
  <c r="WH46" i="26"/>
  <c r="WG46" i="26"/>
  <c r="WF46" i="26"/>
  <c r="WE46" i="26"/>
  <c r="WC46" i="26"/>
  <c r="WB46" i="26"/>
  <c r="VZ46" i="26"/>
  <c r="VY46" i="26"/>
  <c r="VX46" i="26"/>
  <c r="VW46" i="26"/>
  <c r="VV46" i="26"/>
  <c r="VU46" i="26"/>
  <c r="VS46" i="26"/>
  <c r="VR46" i="26"/>
  <c r="VQ46" i="26"/>
  <c r="VP46" i="26"/>
  <c r="VN46" i="26"/>
  <c r="VM46" i="26"/>
  <c r="VK46" i="26"/>
  <c r="VJ46" i="26"/>
  <c r="VI46" i="26"/>
  <c r="VH46" i="26"/>
  <c r="VG46" i="26"/>
  <c r="VF46" i="26"/>
  <c r="VD46" i="26"/>
  <c r="VC46" i="26"/>
  <c r="VB46" i="26"/>
  <c r="VA46" i="26"/>
  <c r="UY46" i="26"/>
  <c r="UX46" i="26"/>
  <c r="UV46" i="26"/>
  <c r="UU46" i="26"/>
  <c r="UT46" i="26"/>
  <c r="US46" i="26"/>
  <c r="UR46" i="26"/>
  <c r="UQ46" i="26"/>
  <c r="UO46" i="26"/>
  <c r="UN46" i="26"/>
  <c r="UM46" i="26"/>
  <c r="UL46" i="26"/>
  <c r="UJ46" i="26"/>
  <c r="UI46" i="26"/>
  <c r="UG46" i="26"/>
  <c r="UF46" i="26"/>
  <c r="UE46" i="26"/>
  <c r="UD46" i="26"/>
  <c r="UC46" i="26"/>
  <c r="UB46" i="26"/>
  <c r="TZ46" i="26"/>
  <c r="TY46" i="26"/>
  <c r="TX46" i="26"/>
  <c r="TW46" i="26"/>
  <c r="TU46" i="26"/>
  <c r="TT46" i="26"/>
  <c r="TR46" i="26"/>
  <c r="TQ46" i="26"/>
  <c r="TP46" i="26"/>
  <c r="TO46" i="26"/>
  <c r="TN46" i="26"/>
  <c r="TM46" i="26"/>
  <c r="TK46" i="26"/>
  <c r="TJ46" i="26"/>
  <c r="TI46" i="26"/>
  <c r="TH46" i="26"/>
  <c r="TF46" i="26"/>
  <c r="TE46" i="26"/>
  <c r="TC46" i="26"/>
  <c r="TB46" i="26"/>
  <c r="TA46" i="26"/>
  <c r="SZ46" i="26"/>
  <c r="SY46" i="26"/>
  <c r="SX46" i="26"/>
  <c r="SV46" i="26"/>
  <c r="SU46" i="26"/>
  <c r="ST46" i="26"/>
  <c r="SS46" i="26"/>
  <c r="SQ46" i="26"/>
  <c r="SP46" i="26"/>
  <c r="SN46" i="26"/>
  <c r="SM46" i="26"/>
  <c r="SL46" i="26"/>
  <c r="SK46" i="26"/>
  <c r="SJ46" i="26"/>
  <c r="SI46" i="26"/>
  <c r="SG46" i="26"/>
  <c r="SF46" i="26"/>
  <c r="SE46" i="26"/>
  <c r="SD46" i="26"/>
  <c r="SB46" i="26"/>
  <c r="SA46" i="26"/>
  <c r="RY46" i="26"/>
  <c r="RX46" i="26"/>
  <c r="RW46" i="26"/>
  <c r="RV46" i="26"/>
  <c r="RU46" i="26"/>
  <c r="RT46" i="26"/>
  <c r="RR46" i="26"/>
  <c r="RQ46" i="26"/>
  <c r="RP46" i="26"/>
  <c r="RO46" i="26"/>
  <c r="RM46" i="26"/>
  <c r="RL46" i="26"/>
  <c r="RJ46" i="26"/>
  <c r="RI46" i="26"/>
  <c r="RH46" i="26"/>
  <c r="RG46" i="26"/>
  <c r="RF46" i="26"/>
  <c r="RE46" i="26"/>
  <c r="RC46" i="26"/>
  <c r="RB46" i="26"/>
  <c r="RA46" i="26"/>
  <c r="QZ46" i="26"/>
  <c r="QX46" i="26"/>
  <c r="QW46" i="26"/>
  <c r="QU46" i="26"/>
  <c r="QT46" i="26"/>
  <c r="QS46" i="26"/>
  <c r="QR46" i="26"/>
  <c r="QQ46" i="26"/>
  <c r="QP46" i="26"/>
  <c r="QN46" i="26"/>
  <c r="QM46" i="26"/>
  <c r="QL46" i="26"/>
  <c r="QK46" i="26"/>
  <c r="QI46" i="26"/>
  <c r="QH46" i="26"/>
  <c r="QF46" i="26"/>
  <c r="QE46" i="26"/>
  <c r="QD46" i="26"/>
  <c r="QC46" i="26"/>
  <c r="QB46" i="26"/>
  <c r="QA46" i="26"/>
  <c r="PY46" i="26"/>
  <c r="PX46" i="26"/>
  <c r="PW46" i="26"/>
  <c r="PV46" i="26"/>
  <c r="PT46" i="26"/>
  <c r="PS46" i="26"/>
  <c r="PQ46" i="26"/>
  <c r="PP46" i="26"/>
  <c r="PO46" i="26"/>
  <c r="PN46" i="26"/>
  <c r="PM46" i="26"/>
  <c r="PL46" i="26"/>
  <c r="PJ46" i="26"/>
  <c r="PI46" i="26"/>
  <c r="PH46" i="26"/>
  <c r="PG46" i="26"/>
  <c r="WP42" i="26"/>
  <c r="WI42" i="26"/>
  <c r="WA42" i="26"/>
  <c r="VT42" i="26"/>
  <c r="VL42" i="26"/>
  <c r="VE42" i="26"/>
  <c r="UW42" i="26"/>
  <c r="UP42" i="26"/>
  <c r="UH42" i="26"/>
  <c r="UA42" i="26"/>
  <c r="TS42" i="26"/>
  <c r="TL42" i="26"/>
  <c r="TD42" i="26"/>
  <c r="SW42" i="26"/>
  <c r="SO42" i="26"/>
  <c r="SH42" i="26"/>
  <c r="RZ42" i="26"/>
  <c r="RS42" i="26"/>
  <c r="RK42" i="26"/>
  <c r="RD42" i="26"/>
  <c r="QV42" i="26"/>
  <c r="QO42" i="26"/>
  <c r="QG42" i="26"/>
  <c r="PZ42" i="26"/>
  <c r="PR42" i="26"/>
  <c r="PK42" i="26"/>
  <c r="WP41" i="26"/>
  <c r="WI41" i="26"/>
  <c r="WA41" i="26"/>
  <c r="VT41" i="26"/>
  <c r="VL41" i="26"/>
  <c r="VE41" i="26"/>
  <c r="UW41" i="26"/>
  <c r="UP41" i="26"/>
  <c r="UH41" i="26"/>
  <c r="UA41" i="26"/>
  <c r="TS41" i="26"/>
  <c r="TL41" i="26"/>
  <c r="TD41" i="26"/>
  <c r="SW41" i="26"/>
  <c r="SO41" i="26"/>
  <c r="SH41" i="26"/>
  <c r="RZ41" i="26"/>
  <c r="RS41" i="26"/>
  <c r="RK41" i="26"/>
  <c r="RD41" i="26"/>
  <c r="QV41" i="26"/>
  <c r="QO41" i="26"/>
  <c r="QG41" i="26"/>
  <c r="PZ41" i="26"/>
  <c r="PR41" i="26"/>
  <c r="PK41" i="26"/>
  <c r="WP40" i="26"/>
  <c r="WI40" i="26"/>
  <c r="WA40" i="26"/>
  <c r="VT40" i="26"/>
  <c r="VL40" i="26"/>
  <c r="VE40" i="26"/>
  <c r="UW40" i="26"/>
  <c r="UP40" i="26"/>
  <c r="UH40" i="26"/>
  <c r="UA40" i="26"/>
  <c r="TS40" i="26"/>
  <c r="TL40" i="26"/>
  <c r="TD40" i="26"/>
  <c r="SW40" i="26"/>
  <c r="SO40" i="26"/>
  <c r="SH40" i="26"/>
  <c r="RZ40" i="26"/>
  <c r="RS40" i="26"/>
  <c r="RK40" i="26"/>
  <c r="RD40" i="26"/>
  <c r="QV40" i="26"/>
  <c r="QO40" i="26"/>
  <c r="QG40" i="26"/>
  <c r="PZ40" i="26"/>
  <c r="PR40" i="26"/>
  <c r="PK40" i="26"/>
  <c r="WP39" i="26"/>
  <c r="WI39" i="26"/>
  <c r="WA39" i="26"/>
  <c r="VT39" i="26"/>
  <c r="VL39" i="26"/>
  <c r="VE39" i="26"/>
  <c r="UW39" i="26"/>
  <c r="UP39" i="26"/>
  <c r="UH39" i="26"/>
  <c r="UA39" i="26"/>
  <c r="TS39" i="26"/>
  <c r="TL39" i="26"/>
  <c r="TD39" i="26"/>
  <c r="SW39" i="26"/>
  <c r="SO39" i="26"/>
  <c r="SH39" i="26"/>
  <c r="RZ39" i="26"/>
  <c r="RS39" i="26"/>
  <c r="RK39" i="26"/>
  <c r="RD39" i="26"/>
  <c r="QV39" i="26"/>
  <c r="QO39" i="26"/>
  <c r="QG39" i="26"/>
  <c r="PZ39" i="26"/>
  <c r="PR39" i="26"/>
  <c r="PK39" i="26"/>
  <c r="WP38" i="26"/>
  <c r="WI38" i="26"/>
  <c r="WA38" i="26"/>
  <c r="VT38" i="26"/>
  <c r="VL38" i="26"/>
  <c r="VE38" i="26"/>
  <c r="UW38" i="26"/>
  <c r="UP38" i="26"/>
  <c r="UH38" i="26"/>
  <c r="UA38" i="26"/>
  <c r="TS38" i="26"/>
  <c r="TL38" i="26"/>
  <c r="TD38" i="26"/>
  <c r="SW38" i="26"/>
  <c r="SO38" i="26"/>
  <c r="SH38" i="26"/>
  <c r="RZ38" i="26"/>
  <c r="RS38" i="26"/>
  <c r="RK38" i="26"/>
  <c r="RD38" i="26"/>
  <c r="QV38" i="26"/>
  <c r="QO38" i="26"/>
  <c r="QG38" i="26"/>
  <c r="PZ38" i="26"/>
  <c r="PR38" i="26"/>
  <c r="PK38" i="26"/>
  <c r="WP37" i="26"/>
  <c r="WI37" i="26"/>
  <c r="WA37" i="26"/>
  <c r="VT37" i="26"/>
  <c r="VL37" i="26"/>
  <c r="VE37" i="26"/>
  <c r="UW37" i="26"/>
  <c r="UP37" i="26"/>
  <c r="UH37" i="26"/>
  <c r="UA37" i="26"/>
  <c r="TS37" i="26"/>
  <c r="TL37" i="26"/>
  <c r="TD37" i="26"/>
  <c r="SW37" i="26"/>
  <c r="SO37" i="26"/>
  <c r="SH37" i="26"/>
  <c r="RZ37" i="26"/>
  <c r="RS37" i="26"/>
  <c r="RK37" i="26"/>
  <c r="RD37" i="26"/>
  <c r="QV37" i="26"/>
  <c r="QO37" i="26"/>
  <c r="QG37" i="26"/>
  <c r="PZ37" i="26"/>
  <c r="PR37" i="26"/>
  <c r="PK37" i="26"/>
  <c r="WR36" i="26"/>
  <c r="WQ36" i="26"/>
  <c r="WO36" i="26"/>
  <c r="WN36" i="26"/>
  <c r="WM36" i="26"/>
  <c r="WL36" i="26"/>
  <c r="WK36" i="26"/>
  <c r="WJ36" i="26"/>
  <c r="WH36" i="26"/>
  <c r="WG36" i="26"/>
  <c r="WF36" i="26"/>
  <c r="WE36" i="26"/>
  <c r="WC36" i="26"/>
  <c r="WB36" i="26"/>
  <c r="VZ36" i="26"/>
  <c r="VY36" i="26"/>
  <c r="VX36" i="26"/>
  <c r="VW36" i="26"/>
  <c r="VV36" i="26"/>
  <c r="VU36" i="26"/>
  <c r="VS36" i="26"/>
  <c r="VR36" i="26"/>
  <c r="VQ36" i="26"/>
  <c r="VP36" i="26"/>
  <c r="VN36" i="26"/>
  <c r="VM36" i="26"/>
  <c r="VK36" i="26"/>
  <c r="VJ36" i="26"/>
  <c r="VI36" i="26"/>
  <c r="VH36" i="26"/>
  <c r="VG36" i="26"/>
  <c r="VF36" i="26"/>
  <c r="VD36" i="26"/>
  <c r="VC36" i="26"/>
  <c r="VB36" i="26"/>
  <c r="VA36" i="26"/>
  <c r="UY36" i="26"/>
  <c r="UX36" i="26"/>
  <c r="UV36" i="26"/>
  <c r="UU36" i="26"/>
  <c r="UT36" i="26"/>
  <c r="US36" i="26"/>
  <c r="UR36" i="26"/>
  <c r="UQ36" i="26"/>
  <c r="UO36" i="26"/>
  <c r="UN36" i="26"/>
  <c r="UM36" i="26"/>
  <c r="UL36" i="26"/>
  <c r="UJ36" i="26"/>
  <c r="UI36" i="26"/>
  <c r="UG36" i="26"/>
  <c r="UF36" i="26"/>
  <c r="UE36" i="26"/>
  <c r="UD36" i="26"/>
  <c r="UC36" i="26"/>
  <c r="UB36" i="26"/>
  <c r="TZ36" i="26"/>
  <c r="TY36" i="26"/>
  <c r="TX36" i="26"/>
  <c r="TW36" i="26"/>
  <c r="TU36" i="26"/>
  <c r="TT36" i="26"/>
  <c r="TR36" i="26"/>
  <c r="TQ36" i="26"/>
  <c r="TP36" i="26"/>
  <c r="TO36" i="26"/>
  <c r="TN36" i="26"/>
  <c r="TM36" i="26"/>
  <c r="TK36" i="26"/>
  <c r="TJ36" i="26"/>
  <c r="TI36" i="26"/>
  <c r="TH36" i="26"/>
  <c r="TF36" i="26"/>
  <c r="TE36" i="26"/>
  <c r="TC36" i="26"/>
  <c r="TB36" i="26"/>
  <c r="TA36" i="26"/>
  <c r="SZ36" i="26"/>
  <c r="SY36" i="26"/>
  <c r="SX36" i="26"/>
  <c r="SV36" i="26"/>
  <c r="SU36" i="26"/>
  <c r="ST36" i="26"/>
  <c r="SS36" i="26"/>
  <c r="SQ36" i="26"/>
  <c r="SP36" i="26"/>
  <c r="SN36" i="26"/>
  <c r="SM36" i="26"/>
  <c r="SL36" i="26"/>
  <c r="SK36" i="26"/>
  <c r="SJ36" i="26"/>
  <c r="SI36" i="26"/>
  <c r="SG36" i="26"/>
  <c r="SF36" i="26"/>
  <c r="SE36" i="26"/>
  <c r="SD36" i="26"/>
  <c r="SB36" i="26"/>
  <c r="SA36" i="26"/>
  <c r="RY36" i="26"/>
  <c r="RX36" i="26"/>
  <c r="RW36" i="26"/>
  <c r="RV36" i="26"/>
  <c r="RU36" i="26"/>
  <c r="RT36" i="26"/>
  <c r="RR36" i="26"/>
  <c r="RQ36" i="26"/>
  <c r="RP36" i="26"/>
  <c r="RO36" i="26"/>
  <c r="RM36" i="26"/>
  <c r="RL36" i="26"/>
  <c r="RJ36" i="26"/>
  <c r="RI36" i="26"/>
  <c r="RH36" i="26"/>
  <c r="RG36" i="26"/>
  <c r="RF36" i="26"/>
  <c r="RE36" i="26"/>
  <c r="RC36" i="26"/>
  <c r="RB36" i="26"/>
  <c r="RA36" i="26"/>
  <c r="QZ36" i="26"/>
  <c r="QX36" i="26"/>
  <c r="QW36" i="26"/>
  <c r="QU36" i="26"/>
  <c r="QT36" i="26"/>
  <c r="QS36" i="26"/>
  <c r="QR36" i="26"/>
  <c r="QQ36" i="26"/>
  <c r="QP36" i="26"/>
  <c r="QN36" i="26"/>
  <c r="QM36" i="26"/>
  <c r="QL36" i="26"/>
  <c r="QK36" i="26"/>
  <c r="QI36" i="26"/>
  <c r="QH36" i="26"/>
  <c r="QF36" i="26"/>
  <c r="QE36" i="26"/>
  <c r="QD36" i="26"/>
  <c r="QC36" i="26"/>
  <c r="QB36" i="26"/>
  <c r="QA36" i="26"/>
  <c r="PY36" i="26"/>
  <c r="PX36" i="26"/>
  <c r="PW36" i="26"/>
  <c r="PV36" i="26"/>
  <c r="PT36" i="26"/>
  <c r="PS36" i="26"/>
  <c r="PQ36" i="26"/>
  <c r="PP36" i="26"/>
  <c r="PO36" i="26"/>
  <c r="PN36" i="26"/>
  <c r="PM36" i="26"/>
  <c r="PL36" i="26"/>
  <c r="PJ36" i="26"/>
  <c r="PI36" i="26"/>
  <c r="PH36" i="26"/>
  <c r="PG36" i="26"/>
  <c r="WP35" i="26"/>
  <c r="WI35" i="26"/>
  <c r="WA35" i="26"/>
  <c r="VT35" i="26"/>
  <c r="VL35" i="26"/>
  <c r="VE35" i="26"/>
  <c r="UW35" i="26"/>
  <c r="UP35" i="26"/>
  <c r="UH35" i="26"/>
  <c r="UA35" i="26"/>
  <c r="TS35" i="26"/>
  <c r="TL35" i="26"/>
  <c r="TD35" i="26"/>
  <c r="SW35" i="26"/>
  <c r="SO35" i="26"/>
  <c r="SH35" i="26"/>
  <c r="RZ35" i="26"/>
  <c r="RS35" i="26"/>
  <c r="RK35" i="26"/>
  <c r="RD35" i="26"/>
  <c r="QV35" i="26"/>
  <c r="QO35" i="26"/>
  <c r="QG35" i="26"/>
  <c r="PZ35" i="26"/>
  <c r="PR35" i="26"/>
  <c r="PK35" i="26"/>
  <c r="WP34" i="26"/>
  <c r="WI34" i="26"/>
  <c r="WA34" i="26"/>
  <c r="VT34" i="26"/>
  <c r="VL34" i="26"/>
  <c r="VE34" i="26"/>
  <c r="UW34" i="26"/>
  <c r="UP34" i="26"/>
  <c r="UH34" i="26"/>
  <c r="UA34" i="26"/>
  <c r="TS34" i="26"/>
  <c r="TL34" i="26"/>
  <c r="TD34" i="26"/>
  <c r="SW34" i="26"/>
  <c r="SO34" i="26"/>
  <c r="SH34" i="26"/>
  <c r="RZ34" i="26"/>
  <c r="RS34" i="26"/>
  <c r="RK34" i="26"/>
  <c r="RD34" i="26"/>
  <c r="QV34" i="26"/>
  <c r="QO34" i="26"/>
  <c r="QG34" i="26"/>
  <c r="PZ34" i="26"/>
  <c r="PR34" i="26"/>
  <c r="PK34" i="26"/>
  <c r="WP33" i="26"/>
  <c r="WI33" i="26"/>
  <c r="WA33" i="26"/>
  <c r="VT33" i="26"/>
  <c r="VL33" i="26"/>
  <c r="VE33" i="26"/>
  <c r="UW33" i="26"/>
  <c r="UP33" i="26"/>
  <c r="UH33" i="26"/>
  <c r="UA33" i="26"/>
  <c r="TS33" i="26"/>
  <c r="TL33" i="26"/>
  <c r="TD33" i="26"/>
  <c r="SW33" i="26"/>
  <c r="SO33" i="26"/>
  <c r="SH33" i="26"/>
  <c r="RZ33" i="26"/>
  <c r="RS33" i="26"/>
  <c r="RK33" i="26"/>
  <c r="RD33" i="26"/>
  <c r="QV33" i="26"/>
  <c r="QO33" i="26"/>
  <c r="QG33" i="26"/>
  <c r="PZ33" i="26"/>
  <c r="PR33" i="26"/>
  <c r="PK33" i="26"/>
  <c r="WP32" i="26"/>
  <c r="WI32" i="26"/>
  <c r="WA32" i="26"/>
  <c r="VT32" i="26"/>
  <c r="VL32" i="26"/>
  <c r="VE32" i="26"/>
  <c r="UW32" i="26"/>
  <c r="UP32" i="26"/>
  <c r="UH32" i="26"/>
  <c r="UA32" i="26"/>
  <c r="TS32" i="26"/>
  <c r="TL32" i="26"/>
  <c r="TD32" i="26"/>
  <c r="SW32" i="26"/>
  <c r="SO32" i="26"/>
  <c r="SH32" i="26"/>
  <c r="RZ32" i="26"/>
  <c r="RS32" i="26"/>
  <c r="RK32" i="26"/>
  <c r="RD32" i="26"/>
  <c r="QV32" i="26"/>
  <c r="QO32" i="26"/>
  <c r="QG32" i="26"/>
  <c r="PZ32" i="26"/>
  <c r="PR32" i="26"/>
  <c r="PK32" i="26"/>
  <c r="WP30" i="26"/>
  <c r="WI30" i="26"/>
  <c r="WA30" i="26"/>
  <c r="VT30" i="26"/>
  <c r="VL30" i="26"/>
  <c r="VE30" i="26"/>
  <c r="UW30" i="26"/>
  <c r="UP30" i="26"/>
  <c r="UH30" i="26"/>
  <c r="UA30" i="26"/>
  <c r="TS30" i="26"/>
  <c r="TL30" i="26"/>
  <c r="TD30" i="26"/>
  <c r="SW30" i="26"/>
  <c r="SO30" i="26"/>
  <c r="SH30" i="26"/>
  <c r="RZ30" i="26"/>
  <c r="RS30" i="26"/>
  <c r="RK30" i="26"/>
  <c r="RD30" i="26"/>
  <c r="QV30" i="26"/>
  <c r="QO30" i="26"/>
  <c r="QG30" i="26"/>
  <c r="PZ30" i="26"/>
  <c r="PR30" i="26"/>
  <c r="PK30" i="26"/>
  <c r="WP29" i="26"/>
  <c r="WI29" i="26"/>
  <c r="WA29" i="26"/>
  <c r="VT29" i="26"/>
  <c r="VL29" i="26"/>
  <c r="VE29" i="26"/>
  <c r="UW29" i="26"/>
  <c r="UP29" i="26"/>
  <c r="UH29" i="26"/>
  <c r="UA29" i="26"/>
  <c r="TS29" i="26"/>
  <c r="TL29" i="26"/>
  <c r="TD29" i="26"/>
  <c r="SW29" i="26"/>
  <c r="SO29" i="26"/>
  <c r="SH29" i="26"/>
  <c r="RZ29" i="26"/>
  <c r="RS29" i="26"/>
  <c r="RK29" i="26"/>
  <c r="RD29" i="26"/>
  <c r="QV29" i="26"/>
  <c r="QO29" i="26"/>
  <c r="QG29" i="26"/>
  <c r="PZ29" i="26"/>
  <c r="PR29" i="26"/>
  <c r="PK29" i="26"/>
  <c r="WP28" i="26"/>
  <c r="WI28" i="26"/>
  <c r="WA28" i="26"/>
  <c r="VT28" i="26"/>
  <c r="VL28" i="26"/>
  <c r="VE28" i="26"/>
  <c r="UW28" i="26"/>
  <c r="UP28" i="26"/>
  <c r="UH28" i="26"/>
  <c r="UA28" i="26"/>
  <c r="TS28" i="26"/>
  <c r="TL28" i="26"/>
  <c r="TD28" i="26"/>
  <c r="SW28" i="26"/>
  <c r="SO28" i="26"/>
  <c r="SH28" i="26"/>
  <c r="RZ28" i="26"/>
  <c r="RS28" i="26"/>
  <c r="RK28" i="26"/>
  <c r="RD28" i="26"/>
  <c r="QV28" i="26"/>
  <c r="QO28" i="26"/>
  <c r="QG28" i="26"/>
  <c r="PZ28" i="26"/>
  <c r="PR28" i="26"/>
  <c r="PK28" i="26"/>
  <c r="WR27" i="26"/>
  <c r="WQ27" i="26"/>
  <c r="WO27" i="26"/>
  <c r="WN27" i="26"/>
  <c r="WM27" i="26"/>
  <c r="WL27" i="26"/>
  <c r="WK27" i="26"/>
  <c r="WJ27" i="26"/>
  <c r="WH27" i="26"/>
  <c r="WG27" i="26"/>
  <c r="WF27" i="26"/>
  <c r="WE27" i="26"/>
  <c r="WC27" i="26"/>
  <c r="WB27" i="26"/>
  <c r="VZ27" i="26"/>
  <c r="VY27" i="26"/>
  <c r="VX27" i="26"/>
  <c r="VW27" i="26"/>
  <c r="VV27" i="26"/>
  <c r="VU27" i="26"/>
  <c r="VS27" i="26"/>
  <c r="VR27" i="26"/>
  <c r="VQ27" i="26"/>
  <c r="VP27" i="26"/>
  <c r="VN27" i="26"/>
  <c r="VM27" i="26"/>
  <c r="VK27" i="26"/>
  <c r="VJ27" i="26"/>
  <c r="VI27" i="26"/>
  <c r="VH27" i="26"/>
  <c r="VG27" i="26"/>
  <c r="VF27" i="26"/>
  <c r="VD27" i="26"/>
  <c r="VC27" i="26"/>
  <c r="VB27" i="26"/>
  <c r="VA27" i="26"/>
  <c r="UY27" i="26"/>
  <c r="UX27" i="26"/>
  <c r="UV27" i="26"/>
  <c r="UU27" i="26"/>
  <c r="UT27" i="26"/>
  <c r="US27" i="26"/>
  <c r="UR27" i="26"/>
  <c r="UQ27" i="26"/>
  <c r="UO27" i="26"/>
  <c r="UN27" i="26"/>
  <c r="UM27" i="26"/>
  <c r="UL27" i="26"/>
  <c r="UJ27" i="26"/>
  <c r="UI27" i="26"/>
  <c r="UG27" i="26"/>
  <c r="UF27" i="26"/>
  <c r="UE27" i="26"/>
  <c r="UD27" i="26"/>
  <c r="UC27" i="26"/>
  <c r="UB27" i="26"/>
  <c r="TZ27" i="26"/>
  <c r="TY27" i="26"/>
  <c r="TX27" i="26"/>
  <c r="TW27" i="26"/>
  <c r="TU27" i="26"/>
  <c r="TT27" i="26"/>
  <c r="TR27" i="26"/>
  <c r="TQ27" i="26"/>
  <c r="TP27" i="26"/>
  <c r="TO27" i="26"/>
  <c r="TN27" i="26"/>
  <c r="TM27" i="26"/>
  <c r="TK27" i="26"/>
  <c r="TJ27" i="26"/>
  <c r="TI27" i="26"/>
  <c r="TH27" i="26"/>
  <c r="TF27" i="26"/>
  <c r="TE27" i="26"/>
  <c r="TC27" i="26"/>
  <c r="TB27" i="26"/>
  <c r="TA27" i="26"/>
  <c r="SZ27" i="26"/>
  <c r="SY27" i="26"/>
  <c r="SX27" i="26"/>
  <c r="SV27" i="26"/>
  <c r="SU27" i="26"/>
  <c r="ST27" i="26"/>
  <c r="SS27" i="26"/>
  <c r="SQ27" i="26"/>
  <c r="SP27" i="26"/>
  <c r="SN27" i="26"/>
  <c r="SM27" i="26"/>
  <c r="SL27" i="26"/>
  <c r="SK27" i="26"/>
  <c r="SJ27" i="26"/>
  <c r="SI27" i="26"/>
  <c r="SG27" i="26"/>
  <c r="SF27" i="26"/>
  <c r="SE27" i="26"/>
  <c r="SD27" i="26"/>
  <c r="SB27" i="26"/>
  <c r="SA27" i="26"/>
  <c r="RY27" i="26"/>
  <c r="RX27" i="26"/>
  <c r="RW27" i="26"/>
  <c r="RV27" i="26"/>
  <c r="RU27" i="26"/>
  <c r="RT27" i="26"/>
  <c r="RR27" i="26"/>
  <c r="RQ27" i="26"/>
  <c r="RP27" i="26"/>
  <c r="RO27" i="26"/>
  <c r="RM27" i="26"/>
  <c r="RL27" i="26"/>
  <c r="RJ27" i="26"/>
  <c r="RI27" i="26"/>
  <c r="RH27" i="26"/>
  <c r="RG27" i="26"/>
  <c r="RF27" i="26"/>
  <c r="RE27" i="26"/>
  <c r="RC27" i="26"/>
  <c r="RB27" i="26"/>
  <c r="RA27" i="26"/>
  <c r="QZ27" i="26"/>
  <c r="QX27" i="26"/>
  <c r="QW27" i="26"/>
  <c r="QU27" i="26"/>
  <c r="QT27" i="26"/>
  <c r="QS27" i="26"/>
  <c r="QR27" i="26"/>
  <c r="QQ27" i="26"/>
  <c r="QP27" i="26"/>
  <c r="QN27" i="26"/>
  <c r="QM27" i="26"/>
  <c r="QL27" i="26"/>
  <c r="QK27" i="26"/>
  <c r="QI27" i="26"/>
  <c r="QH27" i="26"/>
  <c r="QF27" i="26"/>
  <c r="QE27" i="26"/>
  <c r="QD27" i="26"/>
  <c r="QC27" i="26"/>
  <c r="QB27" i="26"/>
  <c r="QA27" i="26"/>
  <c r="PY27" i="26"/>
  <c r="PX27" i="26"/>
  <c r="PW27" i="26"/>
  <c r="PV27" i="26"/>
  <c r="PT27" i="26"/>
  <c r="PS27" i="26"/>
  <c r="PQ27" i="26"/>
  <c r="PP27" i="26"/>
  <c r="PO27" i="26"/>
  <c r="PN27" i="26"/>
  <c r="PM27" i="26"/>
  <c r="PL27" i="26"/>
  <c r="PJ27" i="26"/>
  <c r="PI27" i="26"/>
  <c r="PH27" i="26"/>
  <c r="PG27" i="26"/>
  <c r="WP23" i="26"/>
  <c r="WI23" i="26"/>
  <c r="WA23" i="26"/>
  <c r="VT23" i="26"/>
  <c r="VL23" i="26"/>
  <c r="VE23" i="26"/>
  <c r="UW23" i="26"/>
  <c r="UP23" i="26"/>
  <c r="UH23" i="26"/>
  <c r="UA23" i="26"/>
  <c r="TS23" i="26"/>
  <c r="TL23" i="26"/>
  <c r="TD23" i="26"/>
  <c r="SW23" i="26"/>
  <c r="SO23" i="26"/>
  <c r="SH23" i="26"/>
  <c r="RZ23" i="26"/>
  <c r="RS23" i="26"/>
  <c r="RK23" i="26"/>
  <c r="RD23" i="26"/>
  <c r="QV23" i="26"/>
  <c r="QO23" i="26"/>
  <c r="QG23" i="26"/>
  <c r="PZ23" i="26"/>
  <c r="PR23" i="26"/>
  <c r="PK23" i="26"/>
  <c r="WP22" i="26"/>
  <c r="WI22" i="26"/>
  <c r="WA22" i="26"/>
  <c r="VT22" i="26"/>
  <c r="VL22" i="26"/>
  <c r="VE22" i="26"/>
  <c r="UW22" i="26"/>
  <c r="UP22" i="26"/>
  <c r="UH22" i="26"/>
  <c r="UA22" i="26"/>
  <c r="TS22" i="26"/>
  <c r="TL22" i="26"/>
  <c r="TD22" i="26"/>
  <c r="SW22" i="26"/>
  <c r="SO22" i="26"/>
  <c r="SH22" i="26"/>
  <c r="RZ22" i="26"/>
  <c r="RS22" i="26"/>
  <c r="RK22" i="26"/>
  <c r="RD22" i="26"/>
  <c r="QV22" i="26"/>
  <c r="QO22" i="26"/>
  <c r="QG22" i="26"/>
  <c r="PZ22" i="26"/>
  <c r="PR22" i="26"/>
  <c r="PK22" i="26"/>
  <c r="WP21" i="26"/>
  <c r="WI21" i="26"/>
  <c r="WA21" i="26"/>
  <c r="VT21" i="26"/>
  <c r="VL21" i="26"/>
  <c r="VE21" i="26"/>
  <c r="UW21" i="26"/>
  <c r="UP21" i="26"/>
  <c r="UH21" i="26"/>
  <c r="UA21" i="26"/>
  <c r="TS21" i="26"/>
  <c r="TL21" i="26"/>
  <c r="TD21" i="26"/>
  <c r="SW21" i="26"/>
  <c r="SO21" i="26"/>
  <c r="SH21" i="26"/>
  <c r="RZ21" i="26"/>
  <c r="RS21" i="26"/>
  <c r="RK21" i="26"/>
  <c r="RD21" i="26"/>
  <c r="QV21" i="26"/>
  <c r="QO21" i="26"/>
  <c r="QG21" i="26"/>
  <c r="PZ21" i="26"/>
  <c r="PR21" i="26"/>
  <c r="PK21" i="26"/>
  <c r="WP20" i="26"/>
  <c r="WI20" i="26"/>
  <c r="WA20" i="26"/>
  <c r="VT20" i="26"/>
  <c r="VL20" i="26"/>
  <c r="VE20" i="26"/>
  <c r="UW20" i="26"/>
  <c r="UP20" i="26"/>
  <c r="UH20" i="26"/>
  <c r="UA20" i="26"/>
  <c r="TS20" i="26"/>
  <c r="TL20" i="26"/>
  <c r="TD20" i="26"/>
  <c r="SW20" i="26"/>
  <c r="SO20" i="26"/>
  <c r="SH20" i="26"/>
  <c r="RZ20" i="26"/>
  <c r="RS20" i="26"/>
  <c r="RK20" i="26"/>
  <c r="RD20" i="26"/>
  <c r="QV20" i="26"/>
  <c r="QO20" i="26"/>
  <c r="QG20" i="26"/>
  <c r="PZ20" i="26"/>
  <c r="PR20" i="26"/>
  <c r="PK20" i="26"/>
  <c r="WP19" i="26"/>
  <c r="WI19" i="26"/>
  <c r="WA19" i="26"/>
  <c r="VT19" i="26"/>
  <c r="VL19" i="26"/>
  <c r="VE19" i="26"/>
  <c r="UW19" i="26"/>
  <c r="UP19" i="26"/>
  <c r="UH19" i="26"/>
  <c r="UA19" i="26"/>
  <c r="TS19" i="26"/>
  <c r="TL19" i="26"/>
  <c r="TD19" i="26"/>
  <c r="SW19" i="26"/>
  <c r="SO19" i="26"/>
  <c r="SH19" i="26"/>
  <c r="RZ19" i="26"/>
  <c r="RS19" i="26"/>
  <c r="RK19" i="26"/>
  <c r="RD19" i="26"/>
  <c r="QV19" i="26"/>
  <c r="QO19" i="26"/>
  <c r="QG19" i="26"/>
  <c r="PZ19" i="26"/>
  <c r="PR19" i="26"/>
  <c r="PK19" i="26"/>
  <c r="WP18" i="26"/>
  <c r="WI18" i="26"/>
  <c r="WA18" i="26"/>
  <c r="VT18" i="26"/>
  <c r="VL18" i="26"/>
  <c r="VE18" i="26"/>
  <c r="UW18" i="26"/>
  <c r="UP18" i="26"/>
  <c r="UH18" i="26"/>
  <c r="UA18" i="26"/>
  <c r="TS18" i="26"/>
  <c r="TL18" i="26"/>
  <c r="TD18" i="26"/>
  <c r="SW18" i="26"/>
  <c r="SO18" i="26"/>
  <c r="SH18" i="26"/>
  <c r="RZ18" i="26"/>
  <c r="RS18" i="26"/>
  <c r="RK18" i="26"/>
  <c r="RD18" i="26"/>
  <c r="QV18" i="26"/>
  <c r="QO18" i="26"/>
  <c r="QG18" i="26"/>
  <c r="PZ18" i="26"/>
  <c r="PR18" i="26"/>
  <c r="PK18" i="26"/>
  <c r="WR17" i="26"/>
  <c r="WQ17" i="26"/>
  <c r="WO17" i="26"/>
  <c r="WN17" i="26"/>
  <c r="WM17" i="26"/>
  <c r="WL17" i="26"/>
  <c r="WK17" i="26"/>
  <c r="WJ17" i="26"/>
  <c r="WH17" i="26"/>
  <c r="WG17" i="26"/>
  <c r="WF17" i="26"/>
  <c r="WE17" i="26"/>
  <c r="WC17" i="26"/>
  <c r="WB17" i="26"/>
  <c r="VZ17" i="26"/>
  <c r="VY17" i="26"/>
  <c r="VX17" i="26"/>
  <c r="VW17" i="26"/>
  <c r="VV17" i="26"/>
  <c r="VU17" i="26"/>
  <c r="VS17" i="26"/>
  <c r="VR17" i="26"/>
  <c r="VQ17" i="26"/>
  <c r="VP17" i="26"/>
  <c r="VN17" i="26"/>
  <c r="VM17" i="26"/>
  <c r="VK17" i="26"/>
  <c r="VJ17" i="26"/>
  <c r="VI17" i="26"/>
  <c r="VH17" i="26"/>
  <c r="VG17" i="26"/>
  <c r="VF17" i="26"/>
  <c r="VD17" i="26"/>
  <c r="VC17" i="26"/>
  <c r="VB17" i="26"/>
  <c r="VA17" i="26"/>
  <c r="UY17" i="26"/>
  <c r="UX17" i="26"/>
  <c r="UV17" i="26"/>
  <c r="UU17" i="26"/>
  <c r="UT17" i="26"/>
  <c r="US17" i="26"/>
  <c r="UR17" i="26"/>
  <c r="UQ17" i="26"/>
  <c r="UO17" i="26"/>
  <c r="UN17" i="26"/>
  <c r="UM17" i="26"/>
  <c r="UL17" i="26"/>
  <c r="UJ17" i="26"/>
  <c r="UI17" i="26"/>
  <c r="UG17" i="26"/>
  <c r="UF17" i="26"/>
  <c r="UE17" i="26"/>
  <c r="UD17" i="26"/>
  <c r="UC17" i="26"/>
  <c r="UB17" i="26"/>
  <c r="TZ17" i="26"/>
  <c r="TY17" i="26"/>
  <c r="TX17" i="26"/>
  <c r="TW17" i="26"/>
  <c r="TU17" i="26"/>
  <c r="TT17" i="26"/>
  <c r="TR17" i="26"/>
  <c r="TQ17" i="26"/>
  <c r="TP17" i="26"/>
  <c r="TO17" i="26"/>
  <c r="TN17" i="26"/>
  <c r="TM17" i="26"/>
  <c r="TK17" i="26"/>
  <c r="TJ17" i="26"/>
  <c r="TI17" i="26"/>
  <c r="TH17" i="26"/>
  <c r="TF17" i="26"/>
  <c r="TE17" i="26"/>
  <c r="TC17" i="26"/>
  <c r="TB17" i="26"/>
  <c r="TA17" i="26"/>
  <c r="SZ17" i="26"/>
  <c r="SY17" i="26"/>
  <c r="SX17" i="26"/>
  <c r="SV17" i="26"/>
  <c r="SU17" i="26"/>
  <c r="ST17" i="26"/>
  <c r="SS17" i="26"/>
  <c r="SQ17" i="26"/>
  <c r="SP17" i="26"/>
  <c r="SN17" i="26"/>
  <c r="SM17" i="26"/>
  <c r="SL17" i="26"/>
  <c r="SK17" i="26"/>
  <c r="SJ17" i="26"/>
  <c r="SI17" i="26"/>
  <c r="SG17" i="26"/>
  <c r="SF17" i="26"/>
  <c r="SE17" i="26"/>
  <c r="SD17" i="26"/>
  <c r="SB17" i="26"/>
  <c r="SA17" i="26"/>
  <c r="RY17" i="26"/>
  <c r="RX17" i="26"/>
  <c r="RW17" i="26"/>
  <c r="RV17" i="26"/>
  <c r="RU17" i="26"/>
  <c r="RT17" i="26"/>
  <c r="RR17" i="26"/>
  <c r="RQ17" i="26"/>
  <c r="RP17" i="26"/>
  <c r="RO17" i="26"/>
  <c r="RM17" i="26"/>
  <c r="RL17" i="26"/>
  <c r="RJ17" i="26"/>
  <c r="RI17" i="26"/>
  <c r="RH17" i="26"/>
  <c r="RG17" i="26"/>
  <c r="RF17" i="26"/>
  <c r="RE17" i="26"/>
  <c r="RC17" i="26"/>
  <c r="RB17" i="26"/>
  <c r="RA17" i="26"/>
  <c r="QZ17" i="26"/>
  <c r="QX17" i="26"/>
  <c r="QW17" i="26"/>
  <c r="QU17" i="26"/>
  <c r="QT17" i="26"/>
  <c r="QS17" i="26"/>
  <c r="QR17" i="26"/>
  <c r="QQ17" i="26"/>
  <c r="QP17" i="26"/>
  <c r="QN17" i="26"/>
  <c r="QM17" i="26"/>
  <c r="QL17" i="26"/>
  <c r="QK17" i="26"/>
  <c r="QI17" i="26"/>
  <c r="QH17" i="26"/>
  <c r="QF17" i="26"/>
  <c r="QE17" i="26"/>
  <c r="QD17" i="26"/>
  <c r="QC17" i="26"/>
  <c r="QB17" i="26"/>
  <c r="QA17" i="26"/>
  <c r="PY17" i="26"/>
  <c r="PX17" i="26"/>
  <c r="PW17" i="26"/>
  <c r="PV17" i="26"/>
  <c r="PT17" i="26"/>
  <c r="PS17" i="26"/>
  <c r="PQ17" i="26"/>
  <c r="PP17" i="26"/>
  <c r="PO17" i="26"/>
  <c r="PN17" i="26"/>
  <c r="PM17" i="26"/>
  <c r="PL17" i="26"/>
  <c r="PJ17" i="26"/>
  <c r="PI17" i="26"/>
  <c r="PH17" i="26"/>
  <c r="PG17" i="26"/>
  <c r="WP16" i="26"/>
  <c r="WI16" i="26"/>
  <c r="WA16" i="26"/>
  <c r="VT16" i="26"/>
  <c r="VL16" i="26"/>
  <c r="VE16" i="26"/>
  <c r="UW16" i="26"/>
  <c r="UP16" i="26"/>
  <c r="UH16" i="26"/>
  <c r="UA16" i="26"/>
  <c r="TS16" i="26"/>
  <c r="TL16" i="26"/>
  <c r="TD16" i="26"/>
  <c r="SW16" i="26"/>
  <c r="SO16" i="26"/>
  <c r="SH16" i="26"/>
  <c r="RZ16" i="26"/>
  <c r="RS16" i="26"/>
  <c r="RK16" i="26"/>
  <c r="RD16" i="26"/>
  <c r="QV16" i="26"/>
  <c r="QO16" i="26"/>
  <c r="QG16" i="26"/>
  <c r="PZ16" i="26"/>
  <c r="PR16" i="26"/>
  <c r="PK16" i="26"/>
  <c r="WP15" i="26"/>
  <c r="WI15" i="26"/>
  <c r="WA15" i="26"/>
  <c r="VT15" i="26"/>
  <c r="VL15" i="26"/>
  <c r="VE15" i="26"/>
  <c r="UW15" i="26"/>
  <c r="UP15" i="26"/>
  <c r="UH15" i="26"/>
  <c r="UA15" i="26"/>
  <c r="TS15" i="26"/>
  <c r="TL15" i="26"/>
  <c r="TD15" i="26"/>
  <c r="SW15" i="26"/>
  <c r="SO15" i="26"/>
  <c r="SH15" i="26"/>
  <c r="RZ15" i="26"/>
  <c r="RS15" i="26"/>
  <c r="RK15" i="26"/>
  <c r="RD15" i="26"/>
  <c r="QV15" i="26"/>
  <c r="QO15" i="26"/>
  <c r="QG15" i="26"/>
  <c r="PZ15" i="26"/>
  <c r="PR15" i="26"/>
  <c r="PK15" i="26"/>
  <c r="WP14" i="26"/>
  <c r="WI14" i="26"/>
  <c r="WA14" i="26"/>
  <c r="VT14" i="26"/>
  <c r="VL14" i="26"/>
  <c r="VE14" i="26"/>
  <c r="UW14" i="26"/>
  <c r="UP14" i="26"/>
  <c r="UH14" i="26"/>
  <c r="UA14" i="26"/>
  <c r="TS14" i="26"/>
  <c r="TL14" i="26"/>
  <c r="TD14" i="26"/>
  <c r="SW14" i="26"/>
  <c r="SO14" i="26"/>
  <c r="SH14" i="26"/>
  <c r="RZ14" i="26"/>
  <c r="RS14" i="26"/>
  <c r="RK14" i="26"/>
  <c r="RD14" i="26"/>
  <c r="QV14" i="26"/>
  <c r="QO14" i="26"/>
  <c r="QG14" i="26"/>
  <c r="PZ14" i="26"/>
  <c r="PR14" i="26"/>
  <c r="PK14" i="26"/>
  <c r="WP13" i="26"/>
  <c r="WI13" i="26"/>
  <c r="WA13" i="26"/>
  <c r="VT13" i="26"/>
  <c r="VL13" i="26"/>
  <c r="VE13" i="26"/>
  <c r="UW13" i="26"/>
  <c r="UP13" i="26"/>
  <c r="UH13" i="26"/>
  <c r="UA13" i="26"/>
  <c r="TS13" i="26"/>
  <c r="TL13" i="26"/>
  <c r="TD13" i="26"/>
  <c r="SW13" i="26"/>
  <c r="SO13" i="26"/>
  <c r="SH13" i="26"/>
  <c r="RZ13" i="26"/>
  <c r="RS13" i="26"/>
  <c r="RK13" i="26"/>
  <c r="RD13" i="26"/>
  <c r="QV13" i="26"/>
  <c r="QO13" i="26"/>
  <c r="QG13" i="26"/>
  <c r="PZ13" i="26"/>
  <c r="PR13" i="26"/>
  <c r="PK13" i="26"/>
  <c r="WP11" i="26"/>
  <c r="WI11" i="26"/>
  <c r="WA11" i="26"/>
  <c r="VT11" i="26"/>
  <c r="VL11" i="26"/>
  <c r="VE11" i="26"/>
  <c r="UW11" i="26"/>
  <c r="UP11" i="26"/>
  <c r="UH11" i="26"/>
  <c r="UA11" i="26"/>
  <c r="TS11" i="26"/>
  <c r="TL11" i="26"/>
  <c r="TD11" i="26"/>
  <c r="SW11" i="26"/>
  <c r="SO11" i="26"/>
  <c r="SH11" i="26"/>
  <c r="RZ11" i="26"/>
  <c r="RS11" i="26"/>
  <c r="RK11" i="26"/>
  <c r="RD11" i="26"/>
  <c r="QV11" i="26"/>
  <c r="QO11" i="26"/>
  <c r="QG11" i="26"/>
  <c r="PZ11" i="26"/>
  <c r="PR11" i="26"/>
  <c r="PK11" i="26"/>
  <c r="WP10" i="26"/>
  <c r="WI10" i="26"/>
  <c r="WA10" i="26"/>
  <c r="VT10" i="26"/>
  <c r="VL10" i="26"/>
  <c r="VE10" i="26"/>
  <c r="UW10" i="26"/>
  <c r="UP10" i="26"/>
  <c r="UH10" i="26"/>
  <c r="UA10" i="26"/>
  <c r="TS10" i="26"/>
  <c r="TL10" i="26"/>
  <c r="TD10" i="26"/>
  <c r="SW10" i="26"/>
  <c r="SO10" i="26"/>
  <c r="SH10" i="26"/>
  <c r="RZ10" i="26"/>
  <c r="RS10" i="26"/>
  <c r="RK10" i="26"/>
  <c r="RD10" i="26"/>
  <c r="QV10" i="26"/>
  <c r="QO10" i="26"/>
  <c r="QG10" i="26"/>
  <c r="PZ10" i="26"/>
  <c r="PR10" i="26"/>
  <c r="PK10" i="26"/>
  <c r="WP9" i="26"/>
  <c r="WI9" i="26"/>
  <c r="WA9" i="26"/>
  <c r="VT9" i="26"/>
  <c r="VL9" i="26"/>
  <c r="VE9" i="26"/>
  <c r="UW9" i="26"/>
  <c r="UP9" i="26"/>
  <c r="UH9" i="26"/>
  <c r="UA9" i="26"/>
  <c r="TS9" i="26"/>
  <c r="TL9" i="26"/>
  <c r="TD9" i="26"/>
  <c r="SW9" i="26"/>
  <c r="SO9" i="26"/>
  <c r="SH9" i="26"/>
  <c r="RZ9" i="26"/>
  <c r="RS9" i="26"/>
  <c r="RK9" i="26"/>
  <c r="RD9" i="26"/>
  <c r="QV9" i="26"/>
  <c r="QO9" i="26"/>
  <c r="QG9" i="26"/>
  <c r="PZ9" i="26"/>
  <c r="PR9" i="26"/>
  <c r="PK9" i="26"/>
  <c r="WR8" i="26"/>
  <c r="WQ8" i="26"/>
  <c r="WO8" i="26"/>
  <c r="WN8" i="26"/>
  <c r="WM8" i="26"/>
  <c r="WL8" i="26"/>
  <c r="WK8" i="26"/>
  <c r="WJ8" i="26"/>
  <c r="WH8" i="26"/>
  <c r="WG8" i="26"/>
  <c r="WF8" i="26"/>
  <c r="WE8" i="26"/>
  <c r="WC8" i="26"/>
  <c r="WB8" i="26"/>
  <c r="VZ8" i="26"/>
  <c r="VY8" i="26"/>
  <c r="VX8" i="26"/>
  <c r="VW8" i="26"/>
  <c r="VV8" i="26"/>
  <c r="VU8" i="26"/>
  <c r="VS8" i="26"/>
  <c r="VR8" i="26"/>
  <c r="VQ8" i="26"/>
  <c r="VP8" i="26"/>
  <c r="VN8" i="26"/>
  <c r="VM8" i="26"/>
  <c r="VK8" i="26"/>
  <c r="VJ8" i="26"/>
  <c r="VI8" i="26"/>
  <c r="VH8" i="26"/>
  <c r="VG8" i="26"/>
  <c r="VF8" i="26"/>
  <c r="VD8" i="26"/>
  <c r="VC8" i="26"/>
  <c r="VB8" i="26"/>
  <c r="VA8" i="26"/>
  <c r="UY8" i="26"/>
  <c r="UX8" i="26"/>
  <c r="UV8" i="26"/>
  <c r="UU8" i="26"/>
  <c r="UT8" i="26"/>
  <c r="US8" i="26"/>
  <c r="UR8" i="26"/>
  <c r="UQ8" i="26"/>
  <c r="UO8" i="26"/>
  <c r="UN8" i="26"/>
  <c r="UM8" i="26"/>
  <c r="UL8" i="26"/>
  <c r="UJ8" i="26"/>
  <c r="UI8" i="26"/>
  <c r="UG8" i="26"/>
  <c r="UF8" i="26"/>
  <c r="UE8" i="26"/>
  <c r="UD8" i="26"/>
  <c r="UC8" i="26"/>
  <c r="UB8" i="26"/>
  <c r="TZ8" i="26"/>
  <c r="TY8" i="26"/>
  <c r="TX8" i="26"/>
  <c r="TW8" i="26"/>
  <c r="TU8" i="26"/>
  <c r="TT8" i="26"/>
  <c r="TR8" i="26"/>
  <c r="TQ8" i="26"/>
  <c r="TP8" i="26"/>
  <c r="TO8" i="26"/>
  <c r="TN8" i="26"/>
  <c r="TM8" i="26"/>
  <c r="TK8" i="26"/>
  <c r="TJ8" i="26"/>
  <c r="TI8" i="26"/>
  <c r="TH8" i="26"/>
  <c r="TF8" i="26"/>
  <c r="TE8" i="26"/>
  <c r="TC8" i="26"/>
  <c r="TB8" i="26"/>
  <c r="TA8" i="26"/>
  <c r="SZ8" i="26"/>
  <c r="SY8" i="26"/>
  <c r="SX8" i="26"/>
  <c r="SV8" i="26"/>
  <c r="SU8" i="26"/>
  <c r="ST8" i="26"/>
  <c r="SS8" i="26"/>
  <c r="SQ8" i="26"/>
  <c r="SP8" i="26"/>
  <c r="SN8" i="26"/>
  <c r="SM8" i="26"/>
  <c r="SL8" i="26"/>
  <c r="SK8" i="26"/>
  <c r="SJ8" i="26"/>
  <c r="SI8" i="26"/>
  <c r="SG8" i="26"/>
  <c r="SF8" i="26"/>
  <c r="SE8" i="26"/>
  <c r="SD8" i="26"/>
  <c r="SB8" i="26"/>
  <c r="SA8" i="26"/>
  <c r="RY8" i="26"/>
  <c r="RX8" i="26"/>
  <c r="RW8" i="26"/>
  <c r="RV8" i="26"/>
  <c r="RU8" i="26"/>
  <c r="RT8" i="26"/>
  <c r="RR8" i="26"/>
  <c r="RQ8" i="26"/>
  <c r="RP8" i="26"/>
  <c r="RO8" i="26"/>
  <c r="RM8" i="26"/>
  <c r="RL8" i="26"/>
  <c r="RJ8" i="26"/>
  <c r="RI8" i="26"/>
  <c r="RH8" i="26"/>
  <c r="RG8" i="26"/>
  <c r="RF8" i="26"/>
  <c r="RE8" i="26"/>
  <c r="RC8" i="26"/>
  <c r="RB8" i="26"/>
  <c r="RA8" i="26"/>
  <c r="QZ8" i="26"/>
  <c r="QX8" i="26"/>
  <c r="QW8" i="26"/>
  <c r="QU8" i="26"/>
  <c r="QT8" i="26"/>
  <c r="QS8" i="26"/>
  <c r="QR8" i="26"/>
  <c r="QQ8" i="26"/>
  <c r="QP8" i="26"/>
  <c r="QN8" i="26"/>
  <c r="QM8" i="26"/>
  <c r="QL8" i="26"/>
  <c r="QK8" i="26"/>
  <c r="QI8" i="26"/>
  <c r="QH8" i="26"/>
  <c r="QF8" i="26"/>
  <c r="QE8" i="26"/>
  <c r="QD8" i="26"/>
  <c r="QC8" i="26"/>
  <c r="QB8" i="26"/>
  <c r="QA8" i="26"/>
  <c r="PY8" i="26"/>
  <c r="PX8" i="26"/>
  <c r="PW8" i="26"/>
  <c r="PV8" i="26"/>
  <c r="PT8" i="26"/>
  <c r="PS8" i="26"/>
  <c r="PQ8" i="26"/>
  <c r="PP8" i="26"/>
  <c r="PO8" i="26"/>
  <c r="PN8" i="26"/>
  <c r="PM8" i="26"/>
  <c r="PL8" i="26"/>
  <c r="PJ8" i="26"/>
  <c r="PI8" i="26"/>
  <c r="PH8" i="26"/>
  <c r="PG8" i="26"/>
  <c r="PC137" i="26"/>
  <c r="OV137" i="26"/>
  <c r="ON137" i="26"/>
  <c r="OG137" i="26"/>
  <c r="NY137" i="26"/>
  <c r="NR137" i="26"/>
  <c r="NJ137" i="26"/>
  <c r="NC137" i="26"/>
  <c r="MU137" i="26"/>
  <c r="MN137" i="26"/>
  <c r="MF137" i="26"/>
  <c r="LY137" i="26"/>
  <c r="LQ137" i="26"/>
  <c r="LJ137" i="26"/>
  <c r="LB137" i="26"/>
  <c r="KU137" i="26"/>
  <c r="KM137" i="26"/>
  <c r="KF137" i="26"/>
  <c r="JX137" i="26"/>
  <c r="JQ137" i="26"/>
  <c r="JI137" i="26"/>
  <c r="JB137" i="26"/>
  <c r="IT137" i="26"/>
  <c r="IM137" i="26"/>
  <c r="IE137" i="26"/>
  <c r="HX137" i="26"/>
  <c r="PC136" i="26"/>
  <c r="OV136" i="26"/>
  <c r="ON136" i="26"/>
  <c r="OG136" i="26"/>
  <c r="NY136" i="26"/>
  <c r="NR136" i="26"/>
  <c r="NJ136" i="26"/>
  <c r="NC136" i="26"/>
  <c r="MU136" i="26"/>
  <c r="MN136" i="26"/>
  <c r="MF136" i="26"/>
  <c r="LY136" i="26"/>
  <c r="LQ136" i="26"/>
  <c r="LJ136" i="26"/>
  <c r="LB136" i="26"/>
  <c r="KU136" i="26"/>
  <c r="KM136" i="26"/>
  <c r="KF136" i="26"/>
  <c r="JX136" i="26"/>
  <c r="JQ136" i="26"/>
  <c r="JI136" i="26"/>
  <c r="JB136" i="26"/>
  <c r="IT136" i="26"/>
  <c r="IM136" i="26"/>
  <c r="IE136" i="26"/>
  <c r="HX136" i="26"/>
  <c r="PC135" i="26"/>
  <c r="OV135" i="26"/>
  <c r="ON135" i="26"/>
  <c r="OG135" i="26"/>
  <c r="NY135" i="26"/>
  <c r="NR135" i="26"/>
  <c r="NJ135" i="26"/>
  <c r="NC135" i="26"/>
  <c r="MU135" i="26"/>
  <c r="MN135" i="26"/>
  <c r="MF135" i="26"/>
  <c r="LY135" i="26"/>
  <c r="LQ135" i="26"/>
  <c r="LJ135" i="26"/>
  <c r="LB135" i="26"/>
  <c r="KU135" i="26"/>
  <c r="KM135" i="26"/>
  <c r="KF135" i="26"/>
  <c r="JX135" i="26"/>
  <c r="JQ135" i="26"/>
  <c r="JI135" i="26"/>
  <c r="JB135" i="26"/>
  <c r="IT135" i="26"/>
  <c r="IM135" i="26"/>
  <c r="IE135" i="26"/>
  <c r="HX135" i="26"/>
  <c r="PC134" i="26"/>
  <c r="OV134" i="26"/>
  <c r="ON134" i="26"/>
  <c r="OG134" i="26"/>
  <c r="NY134" i="26"/>
  <c r="NR134" i="26"/>
  <c r="NJ134" i="26"/>
  <c r="NC134" i="26"/>
  <c r="MU134" i="26"/>
  <c r="MN134" i="26"/>
  <c r="MF134" i="26"/>
  <c r="LY134" i="26"/>
  <c r="LQ134" i="26"/>
  <c r="LJ134" i="26"/>
  <c r="LB134" i="26"/>
  <c r="KU134" i="26"/>
  <c r="KM134" i="26"/>
  <c r="KF134" i="26"/>
  <c r="JX134" i="26"/>
  <c r="JQ134" i="26"/>
  <c r="JI134" i="26"/>
  <c r="JB134" i="26"/>
  <c r="IT134" i="26"/>
  <c r="IM134" i="26"/>
  <c r="IE134" i="26"/>
  <c r="HX134" i="26"/>
  <c r="PC133" i="26"/>
  <c r="OV133" i="26"/>
  <c r="ON133" i="26"/>
  <c r="OG133" i="26"/>
  <c r="NY133" i="26"/>
  <c r="NR133" i="26"/>
  <c r="NJ133" i="26"/>
  <c r="NC133" i="26"/>
  <c r="MU133" i="26"/>
  <c r="MN133" i="26"/>
  <c r="MF133" i="26"/>
  <c r="LY133" i="26"/>
  <c r="LQ133" i="26"/>
  <c r="LJ133" i="26"/>
  <c r="LB133" i="26"/>
  <c r="KU133" i="26"/>
  <c r="KM133" i="26"/>
  <c r="KF133" i="26"/>
  <c r="JX133" i="26"/>
  <c r="JQ133" i="26"/>
  <c r="JI133" i="26"/>
  <c r="JB133" i="26"/>
  <c r="IT133" i="26"/>
  <c r="IM133" i="26"/>
  <c r="IE133" i="26"/>
  <c r="HX133" i="26"/>
  <c r="PC132" i="26"/>
  <c r="OV132" i="26"/>
  <c r="ON132" i="26"/>
  <c r="OG132" i="26"/>
  <c r="NY132" i="26"/>
  <c r="NR132" i="26"/>
  <c r="NJ132" i="26"/>
  <c r="NC132" i="26"/>
  <c r="MU132" i="26"/>
  <c r="MN132" i="26"/>
  <c r="MF132" i="26"/>
  <c r="LY132" i="26"/>
  <c r="LQ132" i="26"/>
  <c r="LJ132" i="26"/>
  <c r="LB132" i="26"/>
  <c r="KU132" i="26"/>
  <c r="KM132" i="26"/>
  <c r="KF132" i="26"/>
  <c r="JX132" i="26"/>
  <c r="JQ132" i="26"/>
  <c r="JI132" i="26"/>
  <c r="JB132" i="26"/>
  <c r="IT132" i="26"/>
  <c r="IM132" i="26"/>
  <c r="IE132" i="26"/>
  <c r="HX132" i="26"/>
  <c r="PE131" i="26"/>
  <c r="PD131" i="26"/>
  <c r="PB131" i="26"/>
  <c r="PA131" i="26"/>
  <c r="OZ131" i="26"/>
  <c r="OY131" i="26"/>
  <c r="OX131" i="26"/>
  <c r="OW131" i="26"/>
  <c r="OU131" i="26"/>
  <c r="OT131" i="26"/>
  <c r="OS131" i="26"/>
  <c r="OR131" i="26"/>
  <c r="OP131" i="26"/>
  <c r="OO131" i="26"/>
  <c r="OM131" i="26"/>
  <c r="OL131" i="26"/>
  <c r="OK131" i="26"/>
  <c r="OJ131" i="26"/>
  <c r="OI131" i="26"/>
  <c r="OH131" i="26"/>
  <c r="OF131" i="26"/>
  <c r="OE131" i="26"/>
  <c r="OD131" i="26"/>
  <c r="OC131" i="26"/>
  <c r="OA131" i="26"/>
  <c r="NZ131" i="26"/>
  <c r="NX131" i="26"/>
  <c r="NW131" i="26"/>
  <c r="NV131" i="26"/>
  <c r="NU131" i="26"/>
  <c r="NT131" i="26"/>
  <c r="NS131" i="26"/>
  <c r="NQ131" i="26"/>
  <c r="NP131" i="26"/>
  <c r="NO131" i="26"/>
  <c r="NN131" i="26"/>
  <c r="NL131" i="26"/>
  <c r="NK131" i="26"/>
  <c r="NI131" i="26"/>
  <c r="NH131" i="26"/>
  <c r="NG131" i="26"/>
  <c r="NF131" i="26"/>
  <c r="NE131" i="26"/>
  <c r="ND131" i="26"/>
  <c r="NB131" i="26"/>
  <c r="NA131" i="26"/>
  <c r="MZ131" i="26"/>
  <c r="MY131" i="26"/>
  <c r="MW131" i="26"/>
  <c r="MV131" i="26"/>
  <c r="MT131" i="26"/>
  <c r="MS131" i="26"/>
  <c r="MR131" i="26"/>
  <c r="MQ131" i="26"/>
  <c r="MP131" i="26"/>
  <c r="MO131" i="26"/>
  <c r="MM131" i="26"/>
  <c r="ML131" i="26"/>
  <c r="MK131" i="26"/>
  <c r="MJ131" i="26"/>
  <c r="MH131" i="26"/>
  <c r="MG131" i="26"/>
  <c r="ME131" i="26"/>
  <c r="MD131" i="26"/>
  <c r="MC131" i="26"/>
  <c r="MB131" i="26"/>
  <c r="MA131" i="26"/>
  <c r="LZ131" i="26"/>
  <c r="LX131" i="26"/>
  <c r="LW131" i="26"/>
  <c r="LV131" i="26"/>
  <c r="LU131" i="26"/>
  <c r="LS131" i="26"/>
  <c r="LR131" i="26"/>
  <c r="LP131" i="26"/>
  <c r="LO131" i="26"/>
  <c r="LN131" i="26"/>
  <c r="LM131" i="26"/>
  <c r="LL131" i="26"/>
  <c r="LK131" i="26"/>
  <c r="LI131" i="26"/>
  <c r="LH131" i="26"/>
  <c r="LG131" i="26"/>
  <c r="LF131" i="26"/>
  <c r="LD131" i="26"/>
  <c r="LC131" i="26"/>
  <c r="LA131" i="26"/>
  <c r="KZ131" i="26"/>
  <c r="KY131" i="26"/>
  <c r="KX131" i="26"/>
  <c r="KW131" i="26"/>
  <c r="KV131" i="26"/>
  <c r="KT131" i="26"/>
  <c r="KS131" i="26"/>
  <c r="KR131" i="26"/>
  <c r="KQ131" i="26"/>
  <c r="KO131" i="26"/>
  <c r="KN131" i="26"/>
  <c r="KL131" i="26"/>
  <c r="KK131" i="26"/>
  <c r="KJ131" i="26"/>
  <c r="KI131" i="26"/>
  <c r="KH131" i="26"/>
  <c r="KG131" i="26"/>
  <c r="KE131" i="26"/>
  <c r="KD131" i="26"/>
  <c r="KC131" i="26"/>
  <c r="KB131" i="26"/>
  <c r="JZ131" i="26"/>
  <c r="JY131" i="26"/>
  <c r="JW131" i="26"/>
  <c r="JV131" i="26"/>
  <c r="JU131" i="26"/>
  <c r="JT131" i="26"/>
  <c r="JS131" i="26"/>
  <c r="JR131" i="26"/>
  <c r="JP131" i="26"/>
  <c r="JO131" i="26"/>
  <c r="JN131" i="26"/>
  <c r="JM131" i="26"/>
  <c r="JK131" i="26"/>
  <c r="JJ131" i="26"/>
  <c r="JH131" i="26"/>
  <c r="JG131" i="26"/>
  <c r="JF131" i="26"/>
  <c r="JE131" i="26"/>
  <c r="JD131" i="26"/>
  <c r="JC131" i="26"/>
  <c r="JA131" i="26"/>
  <c r="IZ131" i="26"/>
  <c r="IY131" i="26"/>
  <c r="IX131" i="26"/>
  <c r="IV131" i="26"/>
  <c r="IU131" i="26"/>
  <c r="IS131" i="26"/>
  <c r="IR131" i="26"/>
  <c r="IQ131" i="26"/>
  <c r="IP131" i="26"/>
  <c r="IO131" i="26"/>
  <c r="IN131" i="26"/>
  <c r="IL131" i="26"/>
  <c r="IK131" i="26"/>
  <c r="IJ131" i="26"/>
  <c r="II131" i="26"/>
  <c r="IG131" i="26"/>
  <c r="IF131" i="26"/>
  <c r="ID131" i="26"/>
  <c r="IC131" i="26"/>
  <c r="IB131" i="26"/>
  <c r="IA131" i="26"/>
  <c r="HZ131" i="26"/>
  <c r="HY131" i="26"/>
  <c r="HW131" i="26"/>
  <c r="HV131" i="26"/>
  <c r="HU131" i="26"/>
  <c r="HT131" i="26"/>
  <c r="PC130" i="26"/>
  <c r="OV130" i="26"/>
  <c r="ON130" i="26"/>
  <c r="OG130" i="26"/>
  <c r="NY130" i="26"/>
  <c r="NR130" i="26"/>
  <c r="NJ130" i="26"/>
  <c r="NC130" i="26"/>
  <c r="MU130" i="26"/>
  <c r="MN130" i="26"/>
  <c r="MF130" i="26"/>
  <c r="LY130" i="26"/>
  <c r="LQ130" i="26"/>
  <c r="LJ130" i="26"/>
  <c r="LB130" i="26"/>
  <c r="KU130" i="26"/>
  <c r="KM130" i="26"/>
  <c r="KF130" i="26"/>
  <c r="JX130" i="26"/>
  <c r="JQ130" i="26"/>
  <c r="JI130" i="26"/>
  <c r="JB130" i="26"/>
  <c r="IT130" i="26"/>
  <c r="IM130" i="26"/>
  <c r="IE130" i="26"/>
  <c r="HX130" i="26"/>
  <c r="PC129" i="26"/>
  <c r="OV129" i="26"/>
  <c r="ON129" i="26"/>
  <c r="OG129" i="26"/>
  <c r="NY129" i="26"/>
  <c r="NR129" i="26"/>
  <c r="NJ129" i="26"/>
  <c r="NC129" i="26"/>
  <c r="MU129" i="26"/>
  <c r="MN129" i="26"/>
  <c r="MF129" i="26"/>
  <c r="LY129" i="26"/>
  <c r="LQ129" i="26"/>
  <c r="LJ129" i="26"/>
  <c r="LB129" i="26"/>
  <c r="KU129" i="26"/>
  <c r="KM129" i="26"/>
  <c r="KF129" i="26"/>
  <c r="JX129" i="26"/>
  <c r="JQ129" i="26"/>
  <c r="JI129" i="26"/>
  <c r="JB129" i="26"/>
  <c r="IT129" i="26"/>
  <c r="IM129" i="26"/>
  <c r="IE129" i="26"/>
  <c r="HX129" i="26"/>
  <c r="PC128" i="26"/>
  <c r="OV128" i="26"/>
  <c r="ON128" i="26"/>
  <c r="OG128" i="26"/>
  <c r="NY128" i="26"/>
  <c r="NR128" i="26"/>
  <c r="NJ128" i="26"/>
  <c r="NC128" i="26"/>
  <c r="MU128" i="26"/>
  <c r="MN128" i="26"/>
  <c r="MF128" i="26"/>
  <c r="LY128" i="26"/>
  <c r="LQ128" i="26"/>
  <c r="LJ128" i="26"/>
  <c r="LB128" i="26"/>
  <c r="KU128" i="26"/>
  <c r="KM128" i="26"/>
  <c r="KF128" i="26"/>
  <c r="JX128" i="26"/>
  <c r="JQ128" i="26"/>
  <c r="JI128" i="26"/>
  <c r="JB128" i="26"/>
  <c r="IT128" i="26"/>
  <c r="IM128" i="26"/>
  <c r="IE128" i="26"/>
  <c r="HX128" i="26"/>
  <c r="PC127" i="26"/>
  <c r="OV127" i="26"/>
  <c r="ON127" i="26"/>
  <c r="OG127" i="26"/>
  <c r="NY127" i="26"/>
  <c r="NR127" i="26"/>
  <c r="NJ127" i="26"/>
  <c r="NC127" i="26"/>
  <c r="MU127" i="26"/>
  <c r="MN127" i="26"/>
  <c r="MF127" i="26"/>
  <c r="LY127" i="26"/>
  <c r="LQ127" i="26"/>
  <c r="LJ127" i="26"/>
  <c r="LB127" i="26"/>
  <c r="KU127" i="26"/>
  <c r="KM127" i="26"/>
  <c r="KF127" i="26"/>
  <c r="JX127" i="26"/>
  <c r="JQ127" i="26"/>
  <c r="JI127" i="26"/>
  <c r="JB127" i="26"/>
  <c r="IT127" i="26"/>
  <c r="IM127" i="26"/>
  <c r="IE127" i="26"/>
  <c r="HX127" i="26"/>
  <c r="PC125" i="26"/>
  <c r="OV125" i="26"/>
  <c r="ON125" i="26"/>
  <c r="OG125" i="26"/>
  <c r="NY125" i="26"/>
  <c r="NR125" i="26"/>
  <c r="NJ125" i="26"/>
  <c r="NC125" i="26"/>
  <c r="MU125" i="26"/>
  <c r="MN125" i="26"/>
  <c r="MF125" i="26"/>
  <c r="LY125" i="26"/>
  <c r="LQ125" i="26"/>
  <c r="LJ125" i="26"/>
  <c r="LB125" i="26"/>
  <c r="KU125" i="26"/>
  <c r="KM125" i="26"/>
  <c r="KF125" i="26"/>
  <c r="JX125" i="26"/>
  <c r="JQ125" i="26"/>
  <c r="JI125" i="26"/>
  <c r="JB125" i="26"/>
  <c r="IT125" i="26"/>
  <c r="IM125" i="26"/>
  <c r="IE125" i="26"/>
  <c r="HX125" i="26"/>
  <c r="PC124" i="26"/>
  <c r="OV124" i="26"/>
  <c r="ON124" i="26"/>
  <c r="OG124" i="26"/>
  <c r="NY124" i="26"/>
  <c r="NR124" i="26"/>
  <c r="NJ124" i="26"/>
  <c r="NC124" i="26"/>
  <c r="MU124" i="26"/>
  <c r="MN124" i="26"/>
  <c r="MF124" i="26"/>
  <c r="LY124" i="26"/>
  <c r="LQ124" i="26"/>
  <c r="LJ124" i="26"/>
  <c r="LB124" i="26"/>
  <c r="KU124" i="26"/>
  <c r="KM124" i="26"/>
  <c r="KF124" i="26"/>
  <c r="JX124" i="26"/>
  <c r="JQ124" i="26"/>
  <c r="JI124" i="26"/>
  <c r="JB124" i="26"/>
  <c r="IT124" i="26"/>
  <c r="IM124" i="26"/>
  <c r="IE124" i="26"/>
  <c r="HX124" i="26"/>
  <c r="PC123" i="26"/>
  <c r="OV123" i="26"/>
  <c r="ON123" i="26"/>
  <c r="OG123" i="26"/>
  <c r="NY123" i="26"/>
  <c r="NR123" i="26"/>
  <c r="NJ123" i="26"/>
  <c r="NC123" i="26"/>
  <c r="MU123" i="26"/>
  <c r="MN123" i="26"/>
  <c r="MF123" i="26"/>
  <c r="LY123" i="26"/>
  <c r="LQ123" i="26"/>
  <c r="LJ123" i="26"/>
  <c r="LB123" i="26"/>
  <c r="KU123" i="26"/>
  <c r="KM123" i="26"/>
  <c r="KF123" i="26"/>
  <c r="JX123" i="26"/>
  <c r="JQ123" i="26"/>
  <c r="JI123" i="26"/>
  <c r="JB123" i="26"/>
  <c r="IT123" i="26"/>
  <c r="IM123" i="26"/>
  <c r="IE123" i="26"/>
  <c r="HX123" i="26"/>
  <c r="PE122" i="26"/>
  <c r="PD122" i="26"/>
  <c r="PB122" i="26"/>
  <c r="PA122" i="26"/>
  <c r="OZ122" i="26"/>
  <c r="OY122" i="26"/>
  <c r="OX122" i="26"/>
  <c r="OW122" i="26"/>
  <c r="OU122" i="26"/>
  <c r="OT122" i="26"/>
  <c r="OS122" i="26"/>
  <c r="OR122" i="26"/>
  <c r="OP122" i="26"/>
  <c r="OO122" i="26"/>
  <c r="OM122" i="26"/>
  <c r="OL122" i="26"/>
  <c r="OK122" i="26"/>
  <c r="OJ122" i="26"/>
  <c r="OI122" i="26"/>
  <c r="OH122" i="26"/>
  <c r="OF122" i="26"/>
  <c r="OE122" i="26"/>
  <c r="OD122" i="26"/>
  <c r="OC122" i="26"/>
  <c r="OA122" i="26"/>
  <c r="NZ122" i="26"/>
  <c r="NX122" i="26"/>
  <c r="NW122" i="26"/>
  <c r="NV122" i="26"/>
  <c r="NU122" i="26"/>
  <c r="NT122" i="26"/>
  <c r="NS122" i="26"/>
  <c r="NQ122" i="26"/>
  <c r="NP122" i="26"/>
  <c r="NO122" i="26"/>
  <c r="NN122" i="26"/>
  <c r="NL122" i="26"/>
  <c r="NK122" i="26"/>
  <c r="NI122" i="26"/>
  <c r="NH122" i="26"/>
  <c r="NG122" i="26"/>
  <c r="NF122" i="26"/>
  <c r="NE122" i="26"/>
  <c r="ND122" i="26"/>
  <c r="NB122" i="26"/>
  <c r="NA122" i="26"/>
  <c r="MZ122" i="26"/>
  <c r="MY122" i="26"/>
  <c r="MW122" i="26"/>
  <c r="MV122" i="26"/>
  <c r="MT122" i="26"/>
  <c r="MS122" i="26"/>
  <c r="MR122" i="26"/>
  <c r="MQ122" i="26"/>
  <c r="MP122" i="26"/>
  <c r="MO122" i="26"/>
  <c r="MM122" i="26"/>
  <c r="ML122" i="26"/>
  <c r="MK122" i="26"/>
  <c r="MJ122" i="26"/>
  <c r="MH122" i="26"/>
  <c r="MG122" i="26"/>
  <c r="ME122" i="26"/>
  <c r="MD122" i="26"/>
  <c r="MC122" i="26"/>
  <c r="MB122" i="26"/>
  <c r="MA122" i="26"/>
  <c r="LZ122" i="26"/>
  <c r="LX122" i="26"/>
  <c r="LW122" i="26"/>
  <c r="LV122" i="26"/>
  <c r="LU122" i="26"/>
  <c r="LS122" i="26"/>
  <c r="LR122" i="26"/>
  <c r="LP122" i="26"/>
  <c r="LO122" i="26"/>
  <c r="LN122" i="26"/>
  <c r="LM122" i="26"/>
  <c r="LL122" i="26"/>
  <c r="LK122" i="26"/>
  <c r="LI122" i="26"/>
  <c r="LH122" i="26"/>
  <c r="LG122" i="26"/>
  <c r="LF122" i="26"/>
  <c r="LD122" i="26"/>
  <c r="LC122" i="26"/>
  <c r="LA122" i="26"/>
  <c r="KZ122" i="26"/>
  <c r="KY122" i="26"/>
  <c r="KX122" i="26"/>
  <c r="KW122" i="26"/>
  <c r="KV122" i="26"/>
  <c r="KT122" i="26"/>
  <c r="KS122" i="26"/>
  <c r="KR122" i="26"/>
  <c r="KQ122" i="26"/>
  <c r="KO122" i="26"/>
  <c r="KN122" i="26"/>
  <c r="KL122" i="26"/>
  <c r="KK122" i="26"/>
  <c r="KJ122" i="26"/>
  <c r="KI122" i="26"/>
  <c r="KH122" i="26"/>
  <c r="KG122" i="26"/>
  <c r="KE122" i="26"/>
  <c r="KD122" i="26"/>
  <c r="KC122" i="26"/>
  <c r="KB122" i="26"/>
  <c r="JZ122" i="26"/>
  <c r="JY122" i="26"/>
  <c r="JW122" i="26"/>
  <c r="JV122" i="26"/>
  <c r="JU122" i="26"/>
  <c r="JT122" i="26"/>
  <c r="JS122" i="26"/>
  <c r="JR122" i="26"/>
  <c r="JP122" i="26"/>
  <c r="JO122" i="26"/>
  <c r="JN122" i="26"/>
  <c r="JM122" i="26"/>
  <c r="JK122" i="26"/>
  <c r="JJ122" i="26"/>
  <c r="JH122" i="26"/>
  <c r="JG122" i="26"/>
  <c r="JF122" i="26"/>
  <c r="JE122" i="26"/>
  <c r="JD122" i="26"/>
  <c r="JC122" i="26"/>
  <c r="JA122" i="26"/>
  <c r="IZ122" i="26"/>
  <c r="IY122" i="26"/>
  <c r="IX122" i="26"/>
  <c r="IV122" i="26"/>
  <c r="IU122" i="26"/>
  <c r="IS122" i="26"/>
  <c r="IR122" i="26"/>
  <c r="IQ122" i="26"/>
  <c r="IP122" i="26"/>
  <c r="IO122" i="26"/>
  <c r="IN122" i="26"/>
  <c r="IL122" i="26"/>
  <c r="IK122" i="26"/>
  <c r="IJ122" i="26"/>
  <c r="II122" i="26"/>
  <c r="IG122" i="26"/>
  <c r="IF122" i="26"/>
  <c r="ID122" i="26"/>
  <c r="IC122" i="26"/>
  <c r="IB122" i="26"/>
  <c r="IA122" i="26"/>
  <c r="HZ122" i="26"/>
  <c r="HY122" i="26"/>
  <c r="HW122" i="26"/>
  <c r="HV122" i="26"/>
  <c r="HU122" i="26"/>
  <c r="HT122" i="26"/>
  <c r="PC118" i="26"/>
  <c r="OV118" i="26"/>
  <c r="ON118" i="26"/>
  <c r="OG118" i="26"/>
  <c r="NY118" i="26"/>
  <c r="NR118" i="26"/>
  <c r="NJ118" i="26"/>
  <c r="NC118" i="26"/>
  <c r="MU118" i="26"/>
  <c r="MN118" i="26"/>
  <c r="MF118" i="26"/>
  <c r="LY118" i="26"/>
  <c r="LQ118" i="26"/>
  <c r="LJ118" i="26"/>
  <c r="LB118" i="26"/>
  <c r="KU118" i="26"/>
  <c r="KM118" i="26"/>
  <c r="KF118" i="26"/>
  <c r="JX118" i="26"/>
  <c r="JQ118" i="26"/>
  <c r="JI118" i="26"/>
  <c r="JB118" i="26"/>
  <c r="IT118" i="26"/>
  <c r="IM118" i="26"/>
  <c r="IE118" i="26"/>
  <c r="HX118" i="26"/>
  <c r="PC117" i="26"/>
  <c r="OV117" i="26"/>
  <c r="ON117" i="26"/>
  <c r="OG117" i="26"/>
  <c r="NY117" i="26"/>
  <c r="NR117" i="26"/>
  <c r="NJ117" i="26"/>
  <c r="NC117" i="26"/>
  <c r="MU117" i="26"/>
  <c r="MN117" i="26"/>
  <c r="MF117" i="26"/>
  <c r="LY117" i="26"/>
  <c r="LQ117" i="26"/>
  <c r="LJ117" i="26"/>
  <c r="LB117" i="26"/>
  <c r="KU117" i="26"/>
  <c r="KM117" i="26"/>
  <c r="KF117" i="26"/>
  <c r="JX117" i="26"/>
  <c r="JQ117" i="26"/>
  <c r="JI117" i="26"/>
  <c r="JB117" i="26"/>
  <c r="IT117" i="26"/>
  <c r="IM117" i="26"/>
  <c r="IE117" i="26"/>
  <c r="HX117" i="26"/>
  <c r="PC116" i="26"/>
  <c r="OV116" i="26"/>
  <c r="ON116" i="26"/>
  <c r="OG116" i="26"/>
  <c r="NY116" i="26"/>
  <c r="NR116" i="26"/>
  <c r="NJ116" i="26"/>
  <c r="NC116" i="26"/>
  <c r="MU116" i="26"/>
  <c r="MN116" i="26"/>
  <c r="MF116" i="26"/>
  <c r="LY116" i="26"/>
  <c r="LQ116" i="26"/>
  <c r="LJ116" i="26"/>
  <c r="LB116" i="26"/>
  <c r="KU116" i="26"/>
  <c r="KM116" i="26"/>
  <c r="KF116" i="26"/>
  <c r="JX116" i="26"/>
  <c r="JQ116" i="26"/>
  <c r="JI116" i="26"/>
  <c r="JB116" i="26"/>
  <c r="IT116" i="26"/>
  <c r="IM116" i="26"/>
  <c r="IE116" i="26"/>
  <c r="HX116" i="26"/>
  <c r="PC115" i="26"/>
  <c r="OV115" i="26"/>
  <c r="ON115" i="26"/>
  <c r="OG115" i="26"/>
  <c r="NY115" i="26"/>
  <c r="NR115" i="26"/>
  <c r="NJ115" i="26"/>
  <c r="NC115" i="26"/>
  <c r="MU115" i="26"/>
  <c r="MN115" i="26"/>
  <c r="MF115" i="26"/>
  <c r="LY115" i="26"/>
  <c r="LQ115" i="26"/>
  <c r="LJ115" i="26"/>
  <c r="LB115" i="26"/>
  <c r="KU115" i="26"/>
  <c r="KM115" i="26"/>
  <c r="KF115" i="26"/>
  <c r="JX115" i="26"/>
  <c r="JQ115" i="26"/>
  <c r="JI115" i="26"/>
  <c r="JB115" i="26"/>
  <c r="IT115" i="26"/>
  <c r="IM115" i="26"/>
  <c r="IE115" i="26"/>
  <c r="HX115" i="26"/>
  <c r="PC114" i="26"/>
  <c r="OV114" i="26"/>
  <c r="ON114" i="26"/>
  <c r="OG114" i="26"/>
  <c r="NY114" i="26"/>
  <c r="NR114" i="26"/>
  <c r="NJ114" i="26"/>
  <c r="NC114" i="26"/>
  <c r="MU114" i="26"/>
  <c r="MN114" i="26"/>
  <c r="MF114" i="26"/>
  <c r="LY114" i="26"/>
  <c r="LQ114" i="26"/>
  <c r="LJ114" i="26"/>
  <c r="LB114" i="26"/>
  <c r="KU114" i="26"/>
  <c r="KM114" i="26"/>
  <c r="KF114" i="26"/>
  <c r="JX114" i="26"/>
  <c r="JQ114" i="26"/>
  <c r="JI114" i="26"/>
  <c r="JB114" i="26"/>
  <c r="IT114" i="26"/>
  <c r="IM114" i="26"/>
  <c r="IE114" i="26"/>
  <c r="HX114" i="26"/>
  <c r="PC113" i="26"/>
  <c r="OV113" i="26"/>
  <c r="ON113" i="26"/>
  <c r="OG113" i="26"/>
  <c r="NY113" i="26"/>
  <c r="NR113" i="26"/>
  <c r="NJ113" i="26"/>
  <c r="NC113" i="26"/>
  <c r="MU113" i="26"/>
  <c r="MN113" i="26"/>
  <c r="MF113" i="26"/>
  <c r="LY113" i="26"/>
  <c r="LQ113" i="26"/>
  <c r="LJ113" i="26"/>
  <c r="LB113" i="26"/>
  <c r="KU113" i="26"/>
  <c r="KM113" i="26"/>
  <c r="KF113" i="26"/>
  <c r="JX113" i="26"/>
  <c r="JQ113" i="26"/>
  <c r="JI113" i="26"/>
  <c r="JB113" i="26"/>
  <c r="IT113" i="26"/>
  <c r="IM113" i="26"/>
  <c r="IE113" i="26"/>
  <c r="HX113" i="26"/>
  <c r="PE112" i="26"/>
  <c r="PD112" i="26"/>
  <c r="PB112" i="26"/>
  <c r="PA112" i="26"/>
  <c r="OZ112" i="26"/>
  <c r="OY112" i="26"/>
  <c r="OX112" i="26"/>
  <c r="OW112" i="26"/>
  <c r="OU112" i="26"/>
  <c r="OT112" i="26"/>
  <c r="OS112" i="26"/>
  <c r="OR112" i="26"/>
  <c r="OP112" i="26"/>
  <c r="OO112" i="26"/>
  <c r="OM112" i="26"/>
  <c r="OL112" i="26"/>
  <c r="OK112" i="26"/>
  <c r="OJ112" i="26"/>
  <c r="OI112" i="26"/>
  <c r="OH112" i="26"/>
  <c r="OF112" i="26"/>
  <c r="OE112" i="26"/>
  <c r="OD112" i="26"/>
  <c r="OC112" i="26"/>
  <c r="OA112" i="26"/>
  <c r="NZ112" i="26"/>
  <c r="NX112" i="26"/>
  <c r="NW112" i="26"/>
  <c r="NV112" i="26"/>
  <c r="NU112" i="26"/>
  <c r="NT112" i="26"/>
  <c r="NS112" i="26"/>
  <c r="NQ112" i="26"/>
  <c r="NP112" i="26"/>
  <c r="NO112" i="26"/>
  <c r="NN112" i="26"/>
  <c r="NL112" i="26"/>
  <c r="NK112" i="26"/>
  <c r="NI112" i="26"/>
  <c r="NH112" i="26"/>
  <c r="NG112" i="26"/>
  <c r="NF112" i="26"/>
  <c r="NE112" i="26"/>
  <c r="ND112" i="26"/>
  <c r="NB112" i="26"/>
  <c r="NA112" i="26"/>
  <c r="MZ112" i="26"/>
  <c r="MY112" i="26"/>
  <c r="MW112" i="26"/>
  <c r="MV112" i="26"/>
  <c r="MT112" i="26"/>
  <c r="MS112" i="26"/>
  <c r="MR112" i="26"/>
  <c r="MQ112" i="26"/>
  <c r="MP112" i="26"/>
  <c r="MO112" i="26"/>
  <c r="MM112" i="26"/>
  <c r="ML112" i="26"/>
  <c r="MK112" i="26"/>
  <c r="MJ112" i="26"/>
  <c r="MH112" i="26"/>
  <c r="MG112" i="26"/>
  <c r="ME112" i="26"/>
  <c r="MD112" i="26"/>
  <c r="MC112" i="26"/>
  <c r="MB112" i="26"/>
  <c r="MA112" i="26"/>
  <c r="LZ112" i="26"/>
  <c r="LX112" i="26"/>
  <c r="LW112" i="26"/>
  <c r="LV112" i="26"/>
  <c r="LU112" i="26"/>
  <c r="LS112" i="26"/>
  <c r="LR112" i="26"/>
  <c r="LP112" i="26"/>
  <c r="LO112" i="26"/>
  <c r="LN112" i="26"/>
  <c r="LM112" i="26"/>
  <c r="LL112" i="26"/>
  <c r="LK112" i="26"/>
  <c r="LI112" i="26"/>
  <c r="LH112" i="26"/>
  <c r="LG112" i="26"/>
  <c r="LF112" i="26"/>
  <c r="LD112" i="26"/>
  <c r="LC112" i="26"/>
  <c r="LA112" i="26"/>
  <c r="KZ112" i="26"/>
  <c r="KY112" i="26"/>
  <c r="KX112" i="26"/>
  <c r="KW112" i="26"/>
  <c r="KV112" i="26"/>
  <c r="KT112" i="26"/>
  <c r="KS112" i="26"/>
  <c r="KR112" i="26"/>
  <c r="KQ112" i="26"/>
  <c r="KO112" i="26"/>
  <c r="KN112" i="26"/>
  <c r="KL112" i="26"/>
  <c r="KK112" i="26"/>
  <c r="KJ112" i="26"/>
  <c r="KI112" i="26"/>
  <c r="KH112" i="26"/>
  <c r="KG112" i="26"/>
  <c r="KE112" i="26"/>
  <c r="KD112" i="26"/>
  <c r="KC112" i="26"/>
  <c r="KB112" i="26"/>
  <c r="JZ112" i="26"/>
  <c r="JY112" i="26"/>
  <c r="JW112" i="26"/>
  <c r="JV112" i="26"/>
  <c r="JU112" i="26"/>
  <c r="JT112" i="26"/>
  <c r="JS112" i="26"/>
  <c r="JR112" i="26"/>
  <c r="JP112" i="26"/>
  <c r="JO112" i="26"/>
  <c r="JN112" i="26"/>
  <c r="JM112" i="26"/>
  <c r="JK112" i="26"/>
  <c r="JJ112" i="26"/>
  <c r="JH112" i="26"/>
  <c r="JG112" i="26"/>
  <c r="JF112" i="26"/>
  <c r="JE112" i="26"/>
  <c r="JD112" i="26"/>
  <c r="JC112" i="26"/>
  <c r="JA112" i="26"/>
  <c r="IZ112" i="26"/>
  <c r="IY112" i="26"/>
  <c r="IX112" i="26"/>
  <c r="IV112" i="26"/>
  <c r="IU112" i="26"/>
  <c r="IS112" i="26"/>
  <c r="IR112" i="26"/>
  <c r="IQ112" i="26"/>
  <c r="IP112" i="26"/>
  <c r="IO112" i="26"/>
  <c r="IN112" i="26"/>
  <c r="IL112" i="26"/>
  <c r="IK112" i="26"/>
  <c r="IJ112" i="26"/>
  <c r="II112" i="26"/>
  <c r="IG112" i="26"/>
  <c r="IF112" i="26"/>
  <c r="ID112" i="26"/>
  <c r="IC112" i="26"/>
  <c r="IB112" i="26"/>
  <c r="IA112" i="26"/>
  <c r="HZ112" i="26"/>
  <c r="HY112" i="26"/>
  <c r="HW112" i="26"/>
  <c r="HV112" i="26"/>
  <c r="HU112" i="26"/>
  <c r="HT112" i="26"/>
  <c r="PC111" i="26"/>
  <c r="OV111" i="26"/>
  <c r="ON111" i="26"/>
  <c r="OG111" i="26"/>
  <c r="NY111" i="26"/>
  <c r="NR111" i="26"/>
  <c r="NJ111" i="26"/>
  <c r="NC111" i="26"/>
  <c r="MU111" i="26"/>
  <c r="MN111" i="26"/>
  <c r="MF111" i="26"/>
  <c r="LY111" i="26"/>
  <c r="LQ111" i="26"/>
  <c r="LJ111" i="26"/>
  <c r="LB111" i="26"/>
  <c r="KU111" i="26"/>
  <c r="KM111" i="26"/>
  <c r="KF111" i="26"/>
  <c r="JX111" i="26"/>
  <c r="JQ111" i="26"/>
  <c r="JI111" i="26"/>
  <c r="JB111" i="26"/>
  <c r="IT111" i="26"/>
  <c r="IM111" i="26"/>
  <c r="IE111" i="26"/>
  <c r="HX111" i="26"/>
  <c r="PC110" i="26"/>
  <c r="OV110" i="26"/>
  <c r="ON110" i="26"/>
  <c r="OG110" i="26"/>
  <c r="NY110" i="26"/>
  <c r="NR110" i="26"/>
  <c r="NJ110" i="26"/>
  <c r="NC110" i="26"/>
  <c r="MU110" i="26"/>
  <c r="MN110" i="26"/>
  <c r="MF110" i="26"/>
  <c r="LY110" i="26"/>
  <c r="LQ110" i="26"/>
  <c r="LJ110" i="26"/>
  <c r="LB110" i="26"/>
  <c r="KU110" i="26"/>
  <c r="KM110" i="26"/>
  <c r="KF110" i="26"/>
  <c r="JX110" i="26"/>
  <c r="JQ110" i="26"/>
  <c r="JI110" i="26"/>
  <c r="JB110" i="26"/>
  <c r="IT110" i="26"/>
  <c r="IM110" i="26"/>
  <c r="IE110" i="26"/>
  <c r="HX110" i="26"/>
  <c r="PC109" i="26"/>
  <c r="OV109" i="26"/>
  <c r="ON109" i="26"/>
  <c r="OG109" i="26"/>
  <c r="NY109" i="26"/>
  <c r="NR109" i="26"/>
  <c r="NJ109" i="26"/>
  <c r="NC109" i="26"/>
  <c r="MU109" i="26"/>
  <c r="MN109" i="26"/>
  <c r="MF109" i="26"/>
  <c r="LY109" i="26"/>
  <c r="LQ109" i="26"/>
  <c r="LJ109" i="26"/>
  <c r="LB109" i="26"/>
  <c r="KU109" i="26"/>
  <c r="KM109" i="26"/>
  <c r="KF109" i="26"/>
  <c r="JX109" i="26"/>
  <c r="JQ109" i="26"/>
  <c r="JI109" i="26"/>
  <c r="JB109" i="26"/>
  <c r="IT109" i="26"/>
  <c r="IM109" i="26"/>
  <c r="IE109" i="26"/>
  <c r="HX109" i="26"/>
  <c r="PC108" i="26"/>
  <c r="OV108" i="26"/>
  <c r="ON108" i="26"/>
  <c r="OG108" i="26"/>
  <c r="NY108" i="26"/>
  <c r="NR108" i="26"/>
  <c r="NJ108" i="26"/>
  <c r="NC108" i="26"/>
  <c r="MU108" i="26"/>
  <c r="MN108" i="26"/>
  <c r="MF108" i="26"/>
  <c r="LY108" i="26"/>
  <c r="LQ108" i="26"/>
  <c r="LJ108" i="26"/>
  <c r="LB108" i="26"/>
  <c r="KU108" i="26"/>
  <c r="KM108" i="26"/>
  <c r="KF108" i="26"/>
  <c r="JX108" i="26"/>
  <c r="JQ108" i="26"/>
  <c r="JI108" i="26"/>
  <c r="JB108" i="26"/>
  <c r="IT108" i="26"/>
  <c r="IM108" i="26"/>
  <c r="IE108" i="26"/>
  <c r="HX108" i="26"/>
  <c r="PC106" i="26"/>
  <c r="OV106" i="26"/>
  <c r="ON106" i="26"/>
  <c r="OG106" i="26"/>
  <c r="NY106" i="26"/>
  <c r="NR106" i="26"/>
  <c r="NJ106" i="26"/>
  <c r="NC106" i="26"/>
  <c r="MU106" i="26"/>
  <c r="MN106" i="26"/>
  <c r="MF106" i="26"/>
  <c r="LY106" i="26"/>
  <c r="LQ106" i="26"/>
  <c r="LJ106" i="26"/>
  <c r="LB106" i="26"/>
  <c r="KU106" i="26"/>
  <c r="KM106" i="26"/>
  <c r="KF106" i="26"/>
  <c r="JX106" i="26"/>
  <c r="JQ106" i="26"/>
  <c r="JI106" i="26"/>
  <c r="JB106" i="26"/>
  <c r="IT106" i="26"/>
  <c r="IM106" i="26"/>
  <c r="IE106" i="26"/>
  <c r="HX106" i="26"/>
  <c r="PC105" i="26"/>
  <c r="OV105" i="26"/>
  <c r="ON105" i="26"/>
  <c r="OG105" i="26"/>
  <c r="NY105" i="26"/>
  <c r="NR105" i="26"/>
  <c r="NJ105" i="26"/>
  <c r="NC105" i="26"/>
  <c r="MU105" i="26"/>
  <c r="MN105" i="26"/>
  <c r="MF105" i="26"/>
  <c r="LY105" i="26"/>
  <c r="LQ105" i="26"/>
  <c r="LJ105" i="26"/>
  <c r="LB105" i="26"/>
  <c r="KU105" i="26"/>
  <c r="KM105" i="26"/>
  <c r="KF105" i="26"/>
  <c r="JX105" i="26"/>
  <c r="JQ105" i="26"/>
  <c r="JI105" i="26"/>
  <c r="JB105" i="26"/>
  <c r="IT105" i="26"/>
  <c r="IM105" i="26"/>
  <c r="IE105" i="26"/>
  <c r="HX105" i="26"/>
  <c r="PC104" i="26"/>
  <c r="OV104" i="26"/>
  <c r="ON104" i="26"/>
  <c r="OG104" i="26"/>
  <c r="NY104" i="26"/>
  <c r="NR104" i="26"/>
  <c r="NJ104" i="26"/>
  <c r="NC104" i="26"/>
  <c r="MU104" i="26"/>
  <c r="MN104" i="26"/>
  <c r="MF104" i="26"/>
  <c r="LY104" i="26"/>
  <c r="LQ104" i="26"/>
  <c r="LJ104" i="26"/>
  <c r="LB104" i="26"/>
  <c r="KU104" i="26"/>
  <c r="KM104" i="26"/>
  <c r="KF104" i="26"/>
  <c r="JX104" i="26"/>
  <c r="JQ104" i="26"/>
  <c r="JI104" i="26"/>
  <c r="JB104" i="26"/>
  <c r="IT104" i="26"/>
  <c r="IM104" i="26"/>
  <c r="IE104" i="26"/>
  <c r="HX104" i="26"/>
  <c r="PE103" i="26"/>
  <c r="PD103" i="26"/>
  <c r="PB103" i="26"/>
  <c r="PA103" i="26"/>
  <c r="OZ103" i="26"/>
  <c r="OY103" i="26"/>
  <c r="OX103" i="26"/>
  <c r="OW103" i="26"/>
  <c r="OU103" i="26"/>
  <c r="OT103" i="26"/>
  <c r="OS103" i="26"/>
  <c r="OR103" i="26"/>
  <c r="OP103" i="26"/>
  <c r="OO103" i="26"/>
  <c r="OM103" i="26"/>
  <c r="OL103" i="26"/>
  <c r="OK103" i="26"/>
  <c r="OJ103" i="26"/>
  <c r="OI103" i="26"/>
  <c r="OH103" i="26"/>
  <c r="OF103" i="26"/>
  <c r="OE103" i="26"/>
  <c r="OD103" i="26"/>
  <c r="OC103" i="26"/>
  <c r="OA103" i="26"/>
  <c r="NZ103" i="26"/>
  <c r="NX103" i="26"/>
  <c r="NW103" i="26"/>
  <c r="NV103" i="26"/>
  <c r="NU103" i="26"/>
  <c r="NT103" i="26"/>
  <c r="NS103" i="26"/>
  <c r="NQ103" i="26"/>
  <c r="NP103" i="26"/>
  <c r="NO103" i="26"/>
  <c r="NN103" i="26"/>
  <c r="NL103" i="26"/>
  <c r="NK103" i="26"/>
  <c r="NI103" i="26"/>
  <c r="NH103" i="26"/>
  <c r="NG103" i="26"/>
  <c r="NF103" i="26"/>
  <c r="NE103" i="26"/>
  <c r="ND103" i="26"/>
  <c r="NB103" i="26"/>
  <c r="NA103" i="26"/>
  <c r="MZ103" i="26"/>
  <c r="MY103" i="26"/>
  <c r="MW103" i="26"/>
  <c r="MV103" i="26"/>
  <c r="MT103" i="26"/>
  <c r="MS103" i="26"/>
  <c r="MR103" i="26"/>
  <c r="MQ103" i="26"/>
  <c r="MP103" i="26"/>
  <c r="MO103" i="26"/>
  <c r="MM103" i="26"/>
  <c r="ML103" i="26"/>
  <c r="MK103" i="26"/>
  <c r="MJ103" i="26"/>
  <c r="MH103" i="26"/>
  <c r="MG103" i="26"/>
  <c r="ME103" i="26"/>
  <c r="MD103" i="26"/>
  <c r="MC103" i="26"/>
  <c r="MB103" i="26"/>
  <c r="MA103" i="26"/>
  <c r="LZ103" i="26"/>
  <c r="LX103" i="26"/>
  <c r="LW103" i="26"/>
  <c r="LV103" i="26"/>
  <c r="LU103" i="26"/>
  <c r="LS103" i="26"/>
  <c r="LR103" i="26"/>
  <c r="LP103" i="26"/>
  <c r="LO103" i="26"/>
  <c r="LN103" i="26"/>
  <c r="LM103" i="26"/>
  <c r="LL103" i="26"/>
  <c r="LK103" i="26"/>
  <c r="LI103" i="26"/>
  <c r="LH103" i="26"/>
  <c r="LG103" i="26"/>
  <c r="LF103" i="26"/>
  <c r="LD103" i="26"/>
  <c r="LC103" i="26"/>
  <c r="LA103" i="26"/>
  <c r="KZ103" i="26"/>
  <c r="KY103" i="26"/>
  <c r="KX103" i="26"/>
  <c r="KW103" i="26"/>
  <c r="KV103" i="26"/>
  <c r="KT103" i="26"/>
  <c r="KS103" i="26"/>
  <c r="KR103" i="26"/>
  <c r="KQ103" i="26"/>
  <c r="KO103" i="26"/>
  <c r="KN103" i="26"/>
  <c r="KL103" i="26"/>
  <c r="KK103" i="26"/>
  <c r="KJ103" i="26"/>
  <c r="KI103" i="26"/>
  <c r="KH103" i="26"/>
  <c r="KG103" i="26"/>
  <c r="KE103" i="26"/>
  <c r="KD103" i="26"/>
  <c r="KC103" i="26"/>
  <c r="KB103" i="26"/>
  <c r="JZ103" i="26"/>
  <c r="JY103" i="26"/>
  <c r="JW103" i="26"/>
  <c r="JV103" i="26"/>
  <c r="JU103" i="26"/>
  <c r="JT103" i="26"/>
  <c r="JS103" i="26"/>
  <c r="JR103" i="26"/>
  <c r="JP103" i="26"/>
  <c r="JO103" i="26"/>
  <c r="JN103" i="26"/>
  <c r="JM103" i="26"/>
  <c r="JK103" i="26"/>
  <c r="JJ103" i="26"/>
  <c r="JH103" i="26"/>
  <c r="JG103" i="26"/>
  <c r="JF103" i="26"/>
  <c r="JE103" i="26"/>
  <c r="JD103" i="26"/>
  <c r="JC103" i="26"/>
  <c r="JA103" i="26"/>
  <c r="IZ103" i="26"/>
  <c r="IY103" i="26"/>
  <c r="IX103" i="26"/>
  <c r="IV103" i="26"/>
  <c r="IU103" i="26"/>
  <c r="IS103" i="26"/>
  <c r="IR103" i="26"/>
  <c r="IQ103" i="26"/>
  <c r="IP103" i="26"/>
  <c r="IO103" i="26"/>
  <c r="IN103" i="26"/>
  <c r="IL103" i="26"/>
  <c r="IK103" i="26"/>
  <c r="IJ103" i="26"/>
  <c r="II103" i="26"/>
  <c r="IG103" i="26"/>
  <c r="IF103" i="26"/>
  <c r="ID103" i="26"/>
  <c r="IC103" i="26"/>
  <c r="IB103" i="26"/>
  <c r="IA103" i="26"/>
  <c r="HZ103" i="26"/>
  <c r="HY103" i="26"/>
  <c r="HW103" i="26"/>
  <c r="HV103" i="26"/>
  <c r="HU103" i="26"/>
  <c r="HT103" i="26"/>
  <c r="PC99" i="26"/>
  <c r="OV99" i="26"/>
  <c r="ON99" i="26"/>
  <c r="OG99" i="26"/>
  <c r="NY99" i="26"/>
  <c r="NR99" i="26"/>
  <c r="NJ99" i="26"/>
  <c r="NC99" i="26"/>
  <c r="MU99" i="26"/>
  <c r="MN99" i="26"/>
  <c r="MF99" i="26"/>
  <c r="LY99" i="26"/>
  <c r="LQ99" i="26"/>
  <c r="LJ99" i="26"/>
  <c r="LB99" i="26"/>
  <c r="KU99" i="26"/>
  <c r="KM99" i="26"/>
  <c r="KF99" i="26"/>
  <c r="JX99" i="26"/>
  <c r="JQ99" i="26"/>
  <c r="JI99" i="26"/>
  <c r="JB99" i="26"/>
  <c r="IT99" i="26"/>
  <c r="IM99" i="26"/>
  <c r="IE99" i="26"/>
  <c r="HX99" i="26"/>
  <c r="PC98" i="26"/>
  <c r="OV98" i="26"/>
  <c r="ON98" i="26"/>
  <c r="OG98" i="26"/>
  <c r="NY98" i="26"/>
  <c r="NR98" i="26"/>
  <c r="NJ98" i="26"/>
  <c r="NC98" i="26"/>
  <c r="MU98" i="26"/>
  <c r="MN98" i="26"/>
  <c r="MF98" i="26"/>
  <c r="LY98" i="26"/>
  <c r="LQ98" i="26"/>
  <c r="LJ98" i="26"/>
  <c r="LB98" i="26"/>
  <c r="KU98" i="26"/>
  <c r="KM98" i="26"/>
  <c r="KF98" i="26"/>
  <c r="JX98" i="26"/>
  <c r="JQ98" i="26"/>
  <c r="JI98" i="26"/>
  <c r="JB98" i="26"/>
  <c r="IT98" i="26"/>
  <c r="IM98" i="26"/>
  <c r="IE98" i="26"/>
  <c r="HX98" i="26"/>
  <c r="PC97" i="26"/>
  <c r="OV97" i="26"/>
  <c r="ON97" i="26"/>
  <c r="OG97" i="26"/>
  <c r="NY97" i="26"/>
  <c r="NR97" i="26"/>
  <c r="NJ97" i="26"/>
  <c r="NC97" i="26"/>
  <c r="MU97" i="26"/>
  <c r="MN97" i="26"/>
  <c r="MF97" i="26"/>
  <c r="LY97" i="26"/>
  <c r="LQ97" i="26"/>
  <c r="LJ97" i="26"/>
  <c r="LB97" i="26"/>
  <c r="KU97" i="26"/>
  <c r="KM97" i="26"/>
  <c r="KF97" i="26"/>
  <c r="JX97" i="26"/>
  <c r="JQ97" i="26"/>
  <c r="JI97" i="26"/>
  <c r="JB97" i="26"/>
  <c r="IT97" i="26"/>
  <c r="IM97" i="26"/>
  <c r="IE97" i="26"/>
  <c r="HX97" i="26"/>
  <c r="PC96" i="26"/>
  <c r="OV96" i="26"/>
  <c r="ON96" i="26"/>
  <c r="OG96" i="26"/>
  <c r="NY96" i="26"/>
  <c r="NR96" i="26"/>
  <c r="NJ96" i="26"/>
  <c r="NC96" i="26"/>
  <c r="MU96" i="26"/>
  <c r="MN96" i="26"/>
  <c r="MF96" i="26"/>
  <c r="LY96" i="26"/>
  <c r="LQ96" i="26"/>
  <c r="LJ96" i="26"/>
  <c r="LB96" i="26"/>
  <c r="KU96" i="26"/>
  <c r="KM96" i="26"/>
  <c r="KF96" i="26"/>
  <c r="JX96" i="26"/>
  <c r="JQ96" i="26"/>
  <c r="JI96" i="26"/>
  <c r="JB96" i="26"/>
  <c r="IT96" i="26"/>
  <c r="IM96" i="26"/>
  <c r="IE96" i="26"/>
  <c r="HX96" i="26"/>
  <c r="PC95" i="26"/>
  <c r="OV95" i="26"/>
  <c r="ON95" i="26"/>
  <c r="OG95" i="26"/>
  <c r="NY95" i="26"/>
  <c r="NR95" i="26"/>
  <c r="NJ95" i="26"/>
  <c r="NC95" i="26"/>
  <c r="MU95" i="26"/>
  <c r="MN95" i="26"/>
  <c r="MF95" i="26"/>
  <c r="LY95" i="26"/>
  <c r="LQ95" i="26"/>
  <c r="LJ95" i="26"/>
  <c r="LB95" i="26"/>
  <c r="KU95" i="26"/>
  <c r="KM95" i="26"/>
  <c r="KF95" i="26"/>
  <c r="JX95" i="26"/>
  <c r="JQ95" i="26"/>
  <c r="JI95" i="26"/>
  <c r="JB95" i="26"/>
  <c r="IT95" i="26"/>
  <c r="IM95" i="26"/>
  <c r="IE95" i="26"/>
  <c r="HX95" i="26"/>
  <c r="PC94" i="26"/>
  <c r="OV94" i="26"/>
  <c r="ON94" i="26"/>
  <c r="OG94" i="26"/>
  <c r="NY94" i="26"/>
  <c r="NR94" i="26"/>
  <c r="NJ94" i="26"/>
  <c r="NC94" i="26"/>
  <c r="MU94" i="26"/>
  <c r="MN94" i="26"/>
  <c r="MF94" i="26"/>
  <c r="LY94" i="26"/>
  <c r="LQ94" i="26"/>
  <c r="LJ94" i="26"/>
  <c r="LB94" i="26"/>
  <c r="KU94" i="26"/>
  <c r="KM94" i="26"/>
  <c r="KF94" i="26"/>
  <c r="JX94" i="26"/>
  <c r="JQ94" i="26"/>
  <c r="JI94" i="26"/>
  <c r="JB94" i="26"/>
  <c r="IT94" i="26"/>
  <c r="IM94" i="26"/>
  <c r="IE94" i="26"/>
  <c r="HX94" i="26"/>
  <c r="PE93" i="26"/>
  <c r="PD93" i="26"/>
  <c r="PB93" i="26"/>
  <c r="PA93" i="26"/>
  <c r="OZ93" i="26"/>
  <c r="OY93" i="26"/>
  <c r="OX93" i="26"/>
  <c r="OW93" i="26"/>
  <c r="OU93" i="26"/>
  <c r="OT93" i="26"/>
  <c r="OS93" i="26"/>
  <c r="OR93" i="26"/>
  <c r="OP93" i="26"/>
  <c r="OO93" i="26"/>
  <c r="OM93" i="26"/>
  <c r="OL93" i="26"/>
  <c r="OK93" i="26"/>
  <c r="OJ93" i="26"/>
  <c r="OI93" i="26"/>
  <c r="OH93" i="26"/>
  <c r="OF93" i="26"/>
  <c r="OE93" i="26"/>
  <c r="OD93" i="26"/>
  <c r="OC93" i="26"/>
  <c r="OA93" i="26"/>
  <c r="NZ93" i="26"/>
  <c r="NX93" i="26"/>
  <c r="NW93" i="26"/>
  <c r="NV93" i="26"/>
  <c r="NU93" i="26"/>
  <c r="NT93" i="26"/>
  <c r="NS93" i="26"/>
  <c r="NQ93" i="26"/>
  <c r="NP93" i="26"/>
  <c r="NO93" i="26"/>
  <c r="NN93" i="26"/>
  <c r="NL93" i="26"/>
  <c r="NK93" i="26"/>
  <c r="NI93" i="26"/>
  <c r="NH93" i="26"/>
  <c r="NG93" i="26"/>
  <c r="NF93" i="26"/>
  <c r="NE93" i="26"/>
  <c r="ND93" i="26"/>
  <c r="NB93" i="26"/>
  <c r="NA93" i="26"/>
  <c r="MZ93" i="26"/>
  <c r="MY93" i="26"/>
  <c r="MW93" i="26"/>
  <c r="MV93" i="26"/>
  <c r="MT93" i="26"/>
  <c r="MS93" i="26"/>
  <c r="MR93" i="26"/>
  <c r="MQ93" i="26"/>
  <c r="MP93" i="26"/>
  <c r="MO93" i="26"/>
  <c r="MM93" i="26"/>
  <c r="ML93" i="26"/>
  <c r="MK93" i="26"/>
  <c r="MJ93" i="26"/>
  <c r="MH93" i="26"/>
  <c r="MG93" i="26"/>
  <c r="ME93" i="26"/>
  <c r="MD93" i="26"/>
  <c r="MC93" i="26"/>
  <c r="MB93" i="26"/>
  <c r="MA93" i="26"/>
  <c r="LZ93" i="26"/>
  <c r="LX93" i="26"/>
  <c r="LW93" i="26"/>
  <c r="LV93" i="26"/>
  <c r="LU93" i="26"/>
  <c r="LS93" i="26"/>
  <c r="LR93" i="26"/>
  <c r="LP93" i="26"/>
  <c r="LO93" i="26"/>
  <c r="LN93" i="26"/>
  <c r="LM93" i="26"/>
  <c r="LL93" i="26"/>
  <c r="LK93" i="26"/>
  <c r="LI93" i="26"/>
  <c r="LH93" i="26"/>
  <c r="LG93" i="26"/>
  <c r="LF93" i="26"/>
  <c r="LD93" i="26"/>
  <c r="LC93" i="26"/>
  <c r="LA93" i="26"/>
  <c r="KZ93" i="26"/>
  <c r="KY93" i="26"/>
  <c r="KX93" i="26"/>
  <c r="KW93" i="26"/>
  <c r="KV93" i="26"/>
  <c r="KT93" i="26"/>
  <c r="KS93" i="26"/>
  <c r="KR93" i="26"/>
  <c r="KQ93" i="26"/>
  <c r="KO93" i="26"/>
  <c r="KN93" i="26"/>
  <c r="KL93" i="26"/>
  <c r="KK93" i="26"/>
  <c r="KJ93" i="26"/>
  <c r="KI93" i="26"/>
  <c r="KH93" i="26"/>
  <c r="KG93" i="26"/>
  <c r="KE93" i="26"/>
  <c r="KD93" i="26"/>
  <c r="KC93" i="26"/>
  <c r="KB93" i="26"/>
  <c r="JZ93" i="26"/>
  <c r="JY93" i="26"/>
  <c r="JW93" i="26"/>
  <c r="JV93" i="26"/>
  <c r="JU93" i="26"/>
  <c r="JT93" i="26"/>
  <c r="JS93" i="26"/>
  <c r="JR93" i="26"/>
  <c r="JP93" i="26"/>
  <c r="JO93" i="26"/>
  <c r="JN93" i="26"/>
  <c r="JM93" i="26"/>
  <c r="JK93" i="26"/>
  <c r="JJ93" i="26"/>
  <c r="JH93" i="26"/>
  <c r="JG93" i="26"/>
  <c r="JF93" i="26"/>
  <c r="JE93" i="26"/>
  <c r="JD93" i="26"/>
  <c r="JC93" i="26"/>
  <c r="JA93" i="26"/>
  <c r="IZ93" i="26"/>
  <c r="IY93" i="26"/>
  <c r="IX93" i="26"/>
  <c r="IV93" i="26"/>
  <c r="IU93" i="26"/>
  <c r="IS93" i="26"/>
  <c r="IR93" i="26"/>
  <c r="IQ93" i="26"/>
  <c r="IP93" i="26"/>
  <c r="IO93" i="26"/>
  <c r="IN93" i="26"/>
  <c r="IL93" i="26"/>
  <c r="IK93" i="26"/>
  <c r="IJ93" i="26"/>
  <c r="II93" i="26"/>
  <c r="IG93" i="26"/>
  <c r="IF93" i="26"/>
  <c r="ID93" i="26"/>
  <c r="IC93" i="26"/>
  <c r="IB93" i="26"/>
  <c r="IA93" i="26"/>
  <c r="HZ93" i="26"/>
  <c r="HY93" i="26"/>
  <c r="HW93" i="26"/>
  <c r="HV93" i="26"/>
  <c r="HU93" i="26"/>
  <c r="HT93" i="26"/>
  <c r="PC92" i="26"/>
  <c r="OV92" i="26"/>
  <c r="ON92" i="26"/>
  <c r="OG92" i="26"/>
  <c r="NY92" i="26"/>
  <c r="NR92" i="26"/>
  <c r="NJ92" i="26"/>
  <c r="NC92" i="26"/>
  <c r="MU92" i="26"/>
  <c r="MN92" i="26"/>
  <c r="MF92" i="26"/>
  <c r="LY92" i="26"/>
  <c r="LQ92" i="26"/>
  <c r="LJ92" i="26"/>
  <c r="LB92" i="26"/>
  <c r="KU92" i="26"/>
  <c r="KM92" i="26"/>
  <c r="KF92" i="26"/>
  <c r="JX92" i="26"/>
  <c r="JQ92" i="26"/>
  <c r="JI92" i="26"/>
  <c r="JB92" i="26"/>
  <c r="IT92" i="26"/>
  <c r="IM92" i="26"/>
  <c r="IE92" i="26"/>
  <c r="HX92" i="26"/>
  <c r="PC91" i="26"/>
  <c r="OV91" i="26"/>
  <c r="ON91" i="26"/>
  <c r="OG91" i="26"/>
  <c r="NY91" i="26"/>
  <c r="NR91" i="26"/>
  <c r="NJ91" i="26"/>
  <c r="NC91" i="26"/>
  <c r="MU91" i="26"/>
  <c r="MN91" i="26"/>
  <c r="MF91" i="26"/>
  <c r="LY91" i="26"/>
  <c r="LQ91" i="26"/>
  <c r="LJ91" i="26"/>
  <c r="LB91" i="26"/>
  <c r="KU91" i="26"/>
  <c r="KM91" i="26"/>
  <c r="KF91" i="26"/>
  <c r="JX91" i="26"/>
  <c r="JQ91" i="26"/>
  <c r="JI91" i="26"/>
  <c r="JB91" i="26"/>
  <c r="IT91" i="26"/>
  <c r="IM91" i="26"/>
  <c r="IE91" i="26"/>
  <c r="HX91" i="26"/>
  <c r="PC90" i="26"/>
  <c r="OV90" i="26"/>
  <c r="ON90" i="26"/>
  <c r="OG90" i="26"/>
  <c r="NY90" i="26"/>
  <c r="NR90" i="26"/>
  <c r="NJ90" i="26"/>
  <c r="NC90" i="26"/>
  <c r="MU90" i="26"/>
  <c r="MN90" i="26"/>
  <c r="MF90" i="26"/>
  <c r="LY90" i="26"/>
  <c r="LQ90" i="26"/>
  <c r="LJ90" i="26"/>
  <c r="LB90" i="26"/>
  <c r="KU90" i="26"/>
  <c r="KM90" i="26"/>
  <c r="KF90" i="26"/>
  <c r="JX90" i="26"/>
  <c r="JQ90" i="26"/>
  <c r="JI90" i="26"/>
  <c r="JB90" i="26"/>
  <c r="IT90" i="26"/>
  <c r="IM90" i="26"/>
  <c r="IE90" i="26"/>
  <c r="HX90" i="26"/>
  <c r="PC89" i="26"/>
  <c r="OV89" i="26"/>
  <c r="ON89" i="26"/>
  <c r="OG89" i="26"/>
  <c r="NY89" i="26"/>
  <c r="NR89" i="26"/>
  <c r="NJ89" i="26"/>
  <c r="NC89" i="26"/>
  <c r="MU89" i="26"/>
  <c r="MN89" i="26"/>
  <c r="MF89" i="26"/>
  <c r="LY89" i="26"/>
  <c r="LQ89" i="26"/>
  <c r="LJ89" i="26"/>
  <c r="LB89" i="26"/>
  <c r="KU89" i="26"/>
  <c r="KM89" i="26"/>
  <c r="KF89" i="26"/>
  <c r="JX89" i="26"/>
  <c r="JQ89" i="26"/>
  <c r="JI89" i="26"/>
  <c r="JB89" i="26"/>
  <c r="IT89" i="26"/>
  <c r="IM89" i="26"/>
  <c r="IE89" i="26"/>
  <c r="HX89" i="26"/>
  <c r="PC87" i="26"/>
  <c r="OV87" i="26"/>
  <c r="ON87" i="26"/>
  <c r="OG87" i="26"/>
  <c r="NY87" i="26"/>
  <c r="NR87" i="26"/>
  <c r="NJ87" i="26"/>
  <c r="NC87" i="26"/>
  <c r="MU87" i="26"/>
  <c r="MN87" i="26"/>
  <c r="MF87" i="26"/>
  <c r="LY87" i="26"/>
  <c r="LQ87" i="26"/>
  <c r="LJ87" i="26"/>
  <c r="LB87" i="26"/>
  <c r="KU87" i="26"/>
  <c r="KM87" i="26"/>
  <c r="KF87" i="26"/>
  <c r="JX87" i="26"/>
  <c r="JQ87" i="26"/>
  <c r="JI87" i="26"/>
  <c r="JB87" i="26"/>
  <c r="IT87" i="26"/>
  <c r="IM87" i="26"/>
  <c r="IE87" i="26"/>
  <c r="HX87" i="26"/>
  <c r="PC86" i="26"/>
  <c r="OV86" i="26"/>
  <c r="ON86" i="26"/>
  <c r="OG86" i="26"/>
  <c r="NY86" i="26"/>
  <c r="NR86" i="26"/>
  <c r="NJ86" i="26"/>
  <c r="NC86" i="26"/>
  <c r="MU86" i="26"/>
  <c r="MN86" i="26"/>
  <c r="MF86" i="26"/>
  <c r="LY86" i="26"/>
  <c r="LQ86" i="26"/>
  <c r="LJ86" i="26"/>
  <c r="LB86" i="26"/>
  <c r="KU86" i="26"/>
  <c r="KM86" i="26"/>
  <c r="KF86" i="26"/>
  <c r="JX86" i="26"/>
  <c r="JQ86" i="26"/>
  <c r="JI86" i="26"/>
  <c r="JB86" i="26"/>
  <c r="IT86" i="26"/>
  <c r="IM86" i="26"/>
  <c r="IE86" i="26"/>
  <c r="HX86" i="26"/>
  <c r="PC85" i="26"/>
  <c r="OV85" i="26"/>
  <c r="ON85" i="26"/>
  <c r="OG85" i="26"/>
  <c r="NY85" i="26"/>
  <c r="NR85" i="26"/>
  <c r="NJ85" i="26"/>
  <c r="NC85" i="26"/>
  <c r="MU85" i="26"/>
  <c r="MN85" i="26"/>
  <c r="MF85" i="26"/>
  <c r="LY85" i="26"/>
  <c r="LQ85" i="26"/>
  <c r="LJ85" i="26"/>
  <c r="LB85" i="26"/>
  <c r="KU85" i="26"/>
  <c r="KM85" i="26"/>
  <c r="KF85" i="26"/>
  <c r="JX85" i="26"/>
  <c r="JQ85" i="26"/>
  <c r="JI85" i="26"/>
  <c r="JB85" i="26"/>
  <c r="IT85" i="26"/>
  <c r="IM85" i="26"/>
  <c r="IE85" i="26"/>
  <c r="HX85" i="26"/>
  <c r="PE84" i="26"/>
  <c r="PD84" i="26"/>
  <c r="PB84" i="26"/>
  <c r="PA84" i="26"/>
  <c r="OZ84" i="26"/>
  <c r="OY84" i="26"/>
  <c r="OX84" i="26"/>
  <c r="OW84" i="26"/>
  <c r="OU84" i="26"/>
  <c r="OT84" i="26"/>
  <c r="OS84" i="26"/>
  <c r="OR84" i="26"/>
  <c r="OP84" i="26"/>
  <c r="OO84" i="26"/>
  <c r="OM84" i="26"/>
  <c r="OL84" i="26"/>
  <c r="OK84" i="26"/>
  <c r="OJ84" i="26"/>
  <c r="OI84" i="26"/>
  <c r="OH84" i="26"/>
  <c r="OF84" i="26"/>
  <c r="OE84" i="26"/>
  <c r="OD84" i="26"/>
  <c r="OC84" i="26"/>
  <c r="OA84" i="26"/>
  <c r="NZ84" i="26"/>
  <c r="NX84" i="26"/>
  <c r="NW84" i="26"/>
  <c r="NV84" i="26"/>
  <c r="NU84" i="26"/>
  <c r="NT84" i="26"/>
  <c r="NS84" i="26"/>
  <c r="NQ84" i="26"/>
  <c r="NP84" i="26"/>
  <c r="NO84" i="26"/>
  <c r="NN84" i="26"/>
  <c r="NL84" i="26"/>
  <c r="NK84" i="26"/>
  <c r="NI84" i="26"/>
  <c r="NH84" i="26"/>
  <c r="NG84" i="26"/>
  <c r="NF84" i="26"/>
  <c r="NE84" i="26"/>
  <c r="ND84" i="26"/>
  <c r="NB84" i="26"/>
  <c r="NA84" i="26"/>
  <c r="MZ84" i="26"/>
  <c r="MY84" i="26"/>
  <c r="MW84" i="26"/>
  <c r="MV84" i="26"/>
  <c r="MT84" i="26"/>
  <c r="MS84" i="26"/>
  <c r="MR84" i="26"/>
  <c r="MQ84" i="26"/>
  <c r="MP84" i="26"/>
  <c r="MO84" i="26"/>
  <c r="MM84" i="26"/>
  <c r="ML84" i="26"/>
  <c r="MK84" i="26"/>
  <c r="MJ84" i="26"/>
  <c r="MH84" i="26"/>
  <c r="MG84" i="26"/>
  <c r="ME84" i="26"/>
  <c r="MD84" i="26"/>
  <c r="MC84" i="26"/>
  <c r="MB84" i="26"/>
  <c r="MA84" i="26"/>
  <c r="LZ84" i="26"/>
  <c r="LX84" i="26"/>
  <c r="LW84" i="26"/>
  <c r="LV84" i="26"/>
  <c r="LU84" i="26"/>
  <c r="LS84" i="26"/>
  <c r="LR84" i="26"/>
  <c r="LP84" i="26"/>
  <c r="LO84" i="26"/>
  <c r="LN84" i="26"/>
  <c r="LM84" i="26"/>
  <c r="LL84" i="26"/>
  <c r="LK84" i="26"/>
  <c r="LI84" i="26"/>
  <c r="LH84" i="26"/>
  <c r="LG84" i="26"/>
  <c r="LF84" i="26"/>
  <c r="LD84" i="26"/>
  <c r="LC84" i="26"/>
  <c r="LA84" i="26"/>
  <c r="KZ84" i="26"/>
  <c r="KY84" i="26"/>
  <c r="KX84" i="26"/>
  <c r="KW84" i="26"/>
  <c r="KV84" i="26"/>
  <c r="KT84" i="26"/>
  <c r="KS84" i="26"/>
  <c r="KR84" i="26"/>
  <c r="KQ84" i="26"/>
  <c r="KO84" i="26"/>
  <c r="KN84" i="26"/>
  <c r="KL84" i="26"/>
  <c r="KK84" i="26"/>
  <c r="KJ84" i="26"/>
  <c r="KI84" i="26"/>
  <c r="KH84" i="26"/>
  <c r="KG84" i="26"/>
  <c r="KE84" i="26"/>
  <c r="KD84" i="26"/>
  <c r="KC84" i="26"/>
  <c r="KB84" i="26"/>
  <c r="JZ84" i="26"/>
  <c r="JY84" i="26"/>
  <c r="JW84" i="26"/>
  <c r="JV84" i="26"/>
  <c r="JU84" i="26"/>
  <c r="JT84" i="26"/>
  <c r="JS84" i="26"/>
  <c r="JR84" i="26"/>
  <c r="JP84" i="26"/>
  <c r="JO84" i="26"/>
  <c r="JN84" i="26"/>
  <c r="JM84" i="26"/>
  <c r="JK84" i="26"/>
  <c r="JJ84" i="26"/>
  <c r="JH84" i="26"/>
  <c r="JG84" i="26"/>
  <c r="JF84" i="26"/>
  <c r="JE84" i="26"/>
  <c r="JD84" i="26"/>
  <c r="JC84" i="26"/>
  <c r="JA84" i="26"/>
  <c r="IZ84" i="26"/>
  <c r="IY84" i="26"/>
  <c r="IX84" i="26"/>
  <c r="IV84" i="26"/>
  <c r="IU84" i="26"/>
  <c r="IS84" i="26"/>
  <c r="IR84" i="26"/>
  <c r="IQ84" i="26"/>
  <c r="IP84" i="26"/>
  <c r="IO84" i="26"/>
  <c r="IN84" i="26"/>
  <c r="IL84" i="26"/>
  <c r="IK84" i="26"/>
  <c r="IJ84" i="26"/>
  <c r="II84" i="26"/>
  <c r="IG84" i="26"/>
  <c r="IF84" i="26"/>
  <c r="ID84" i="26"/>
  <c r="IC84" i="26"/>
  <c r="IB84" i="26"/>
  <c r="IA84" i="26"/>
  <c r="HZ84" i="26"/>
  <c r="HY84" i="26"/>
  <c r="HW84" i="26"/>
  <c r="HV84" i="26"/>
  <c r="HU84" i="26"/>
  <c r="HT84" i="26"/>
  <c r="PC80" i="26"/>
  <c r="OV80" i="26"/>
  <c r="ON80" i="26"/>
  <c r="OG80" i="26"/>
  <c r="NY80" i="26"/>
  <c r="NR80" i="26"/>
  <c r="NJ80" i="26"/>
  <c r="NC80" i="26"/>
  <c r="MU80" i="26"/>
  <c r="MN80" i="26"/>
  <c r="MF80" i="26"/>
  <c r="LY80" i="26"/>
  <c r="LQ80" i="26"/>
  <c r="LJ80" i="26"/>
  <c r="LB80" i="26"/>
  <c r="KU80" i="26"/>
  <c r="KM80" i="26"/>
  <c r="KF80" i="26"/>
  <c r="JX80" i="26"/>
  <c r="JQ80" i="26"/>
  <c r="JI80" i="26"/>
  <c r="JB80" i="26"/>
  <c r="IT80" i="26"/>
  <c r="IM80" i="26"/>
  <c r="IE80" i="26"/>
  <c r="HX80" i="26"/>
  <c r="PC79" i="26"/>
  <c r="OV79" i="26"/>
  <c r="ON79" i="26"/>
  <c r="OG79" i="26"/>
  <c r="NY79" i="26"/>
  <c r="NR79" i="26"/>
  <c r="NJ79" i="26"/>
  <c r="NC79" i="26"/>
  <c r="MU79" i="26"/>
  <c r="MN79" i="26"/>
  <c r="MF79" i="26"/>
  <c r="LY79" i="26"/>
  <c r="LQ79" i="26"/>
  <c r="LJ79" i="26"/>
  <c r="LB79" i="26"/>
  <c r="KU79" i="26"/>
  <c r="KM79" i="26"/>
  <c r="KF79" i="26"/>
  <c r="JX79" i="26"/>
  <c r="JQ79" i="26"/>
  <c r="JI79" i="26"/>
  <c r="JB79" i="26"/>
  <c r="IT79" i="26"/>
  <c r="IM79" i="26"/>
  <c r="IE79" i="26"/>
  <c r="HX79" i="26"/>
  <c r="PC78" i="26"/>
  <c r="OV78" i="26"/>
  <c r="ON78" i="26"/>
  <c r="OG78" i="26"/>
  <c r="NY78" i="26"/>
  <c r="NR78" i="26"/>
  <c r="NJ78" i="26"/>
  <c r="NC78" i="26"/>
  <c r="MU78" i="26"/>
  <c r="MN78" i="26"/>
  <c r="MF78" i="26"/>
  <c r="LY78" i="26"/>
  <c r="LQ78" i="26"/>
  <c r="LJ78" i="26"/>
  <c r="LB78" i="26"/>
  <c r="KU78" i="26"/>
  <c r="KM78" i="26"/>
  <c r="KF78" i="26"/>
  <c r="JX78" i="26"/>
  <c r="JQ78" i="26"/>
  <c r="JI78" i="26"/>
  <c r="JB78" i="26"/>
  <c r="IT78" i="26"/>
  <c r="IM78" i="26"/>
  <c r="IE78" i="26"/>
  <c r="HX78" i="26"/>
  <c r="PC77" i="26"/>
  <c r="OV77" i="26"/>
  <c r="ON77" i="26"/>
  <c r="OG77" i="26"/>
  <c r="NY77" i="26"/>
  <c r="NR77" i="26"/>
  <c r="NJ77" i="26"/>
  <c r="NC77" i="26"/>
  <c r="MU77" i="26"/>
  <c r="MN77" i="26"/>
  <c r="MF77" i="26"/>
  <c r="LY77" i="26"/>
  <c r="LQ77" i="26"/>
  <c r="LJ77" i="26"/>
  <c r="LB77" i="26"/>
  <c r="KU77" i="26"/>
  <c r="KM77" i="26"/>
  <c r="KF77" i="26"/>
  <c r="JX77" i="26"/>
  <c r="JQ77" i="26"/>
  <c r="JI77" i="26"/>
  <c r="JB77" i="26"/>
  <c r="IT77" i="26"/>
  <c r="IM77" i="26"/>
  <c r="IE77" i="26"/>
  <c r="HX77" i="26"/>
  <c r="PC76" i="26"/>
  <c r="OV76" i="26"/>
  <c r="ON76" i="26"/>
  <c r="OG76" i="26"/>
  <c r="NY76" i="26"/>
  <c r="NR76" i="26"/>
  <c r="NJ76" i="26"/>
  <c r="NC76" i="26"/>
  <c r="MU76" i="26"/>
  <c r="MN76" i="26"/>
  <c r="MF76" i="26"/>
  <c r="LY76" i="26"/>
  <c r="LQ76" i="26"/>
  <c r="LJ76" i="26"/>
  <c r="LB76" i="26"/>
  <c r="KU76" i="26"/>
  <c r="KM76" i="26"/>
  <c r="KF76" i="26"/>
  <c r="JX76" i="26"/>
  <c r="JQ76" i="26"/>
  <c r="JI76" i="26"/>
  <c r="JB76" i="26"/>
  <c r="IT76" i="26"/>
  <c r="IM76" i="26"/>
  <c r="IE76" i="26"/>
  <c r="HX76" i="26"/>
  <c r="PC75" i="26"/>
  <c r="OV75" i="26"/>
  <c r="ON75" i="26"/>
  <c r="OG75" i="26"/>
  <c r="NY75" i="26"/>
  <c r="NR75" i="26"/>
  <c r="NJ75" i="26"/>
  <c r="NC75" i="26"/>
  <c r="MU75" i="26"/>
  <c r="MN75" i="26"/>
  <c r="MF75" i="26"/>
  <c r="LY75" i="26"/>
  <c r="LQ75" i="26"/>
  <c r="LJ75" i="26"/>
  <c r="LB75" i="26"/>
  <c r="KU75" i="26"/>
  <c r="KM75" i="26"/>
  <c r="KF75" i="26"/>
  <c r="JX75" i="26"/>
  <c r="JQ75" i="26"/>
  <c r="JI75" i="26"/>
  <c r="JB75" i="26"/>
  <c r="IT75" i="26"/>
  <c r="IM75" i="26"/>
  <c r="IE75" i="26"/>
  <c r="HX75" i="26"/>
  <c r="PE74" i="26"/>
  <c r="PD74" i="26"/>
  <c r="PB74" i="26"/>
  <c r="PA74" i="26"/>
  <c r="OZ74" i="26"/>
  <c r="OY74" i="26"/>
  <c r="OX74" i="26"/>
  <c r="OW74" i="26"/>
  <c r="OU74" i="26"/>
  <c r="OT74" i="26"/>
  <c r="OS74" i="26"/>
  <c r="OR74" i="26"/>
  <c r="OP74" i="26"/>
  <c r="OO74" i="26"/>
  <c r="OM74" i="26"/>
  <c r="OL74" i="26"/>
  <c r="OK74" i="26"/>
  <c r="OJ74" i="26"/>
  <c r="OI74" i="26"/>
  <c r="OH74" i="26"/>
  <c r="OF74" i="26"/>
  <c r="OE74" i="26"/>
  <c r="OD74" i="26"/>
  <c r="OC74" i="26"/>
  <c r="OA74" i="26"/>
  <c r="NZ74" i="26"/>
  <c r="NX74" i="26"/>
  <c r="NW74" i="26"/>
  <c r="NV74" i="26"/>
  <c r="NU74" i="26"/>
  <c r="NT74" i="26"/>
  <c r="NS74" i="26"/>
  <c r="NQ74" i="26"/>
  <c r="NP74" i="26"/>
  <c r="NO74" i="26"/>
  <c r="NN74" i="26"/>
  <c r="NL74" i="26"/>
  <c r="NK74" i="26"/>
  <c r="NI74" i="26"/>
  <c r="NH74" i="26"/>
  <c r="NG74" i="26"/>
  <c r="NF74" i="26"/>
  <c r="NE74" i="26"/>
  <c r="ND74" i="26"/>
  <c r="NB74" i="26"/>
  <c r="NA74" i="26"/>
  <c r="MZ74" i="26"/>
  <c r="MY74" i="26"/>
  <c r="MW74" i="26"/>
  <c r="MV74" i="26"/>
  <c r="MT74" i="26"/>
  <c r="MS74" i="26"/>
  <c r="MR74" i="26"/>
  <c r="MQ74" i="26"/>
  <c r="MP74" i="26"/>
  <c r="MO74" i="26"/>
  <c r="MM74" i="26"/>
  <c r="ML74" i="26"/>
  <c r="MK74" i="26"/>
  <c r="MJ74" i="26"/>
  <c r="MH74" i="26"/>
  <c r="MG74" i="26"/>
  <c r="ME74" i="26"/>
  <c r="MD74" i="26"/>
  <c r="MC74" i="26"/>
  <c r="MB74" i="26"/>
  <c r="MA74" i="26"/>
  <c r="LZ74" i="26"/>
  <c r="LX74" i="26"/>
  <c r="LW74" i="26"/>
  <c r="LV74" i="26"/>
  <c r="LU74" i="26"/>
  <c r="LS74" i="26"/>
  <c r="LR74" i="26"/>
  <c r="LP74" i="26"/>
  <c r="LO74" i="26"/>
  <c r="LN74" i="26"/>
  <c r="LM74" i="26"/>
  <c r="LL74" i="26"/>
  <c r="LK74" i="26"/>
  <c r="LI74" i="26"/>
  <c r="LH74" i="26"/>
  <c r="LG74" i="26"/>
  <c r="LF74" i="26"/>
  <c r="LD74" i="26"/>
  <c r="LC74" i="26"/>
  <c r="LA74" i="26"/>
  <c r="KZ74" i="26"/>
  <c r="KY74" i="26"/>
  <c r="KX74" i="26"/>
  <c r="KW74" i="26"/>
  <c r="KV74" i="26"/>
  <c r="KT74" i="26"/>
  <c r="KS74" i="26"/>
  <c r="KR74" i="26"/>
  <c r="KQ74" i="26"/>
  <c r="KO74" i="26"/>
  <c r="KN74" i="26"/>
  <c r="KL74" i="26"/>
  <c r="KK74" i="26"/>
  <c r="KJ74" i="26"/>
  <c r="KI74" i="26"/>
  <c r="KH74" i="26"/>
  <c r="KG74" i="26"/>
  <c r="KE74" i="26"/>
  <c r="KD74" i="26"/>
  <c r="KC74" i="26"/>
  <c r="KB74" i="26"/>
  <c r="JZ74" i="26"/>
  <c r="JY74" i="26"/>
  <c r="JW74" i="26"/>
  <c r="JV74" i="26"/>
  <c r="JU74" i="26"/>
  <c r="JT74" i="26"/>
  <c r="JS74" i="26"/>
  <c r="JR74" i="26"/>
  <c r="JP74" i="26"/>
  <c r="JO74" i="26"/>
  <c r="JN74" i="26"/>
  <c r="JM74" i="26"/>
  <c r="JK74" i="26"/>
  <c r="JJ74" i="26"/>
  <c r="JH74" i="26"/>
  <c r="JG74" i="26"/>
  <c r="JF74" i="26"/>
  <c r="JE74" i="26"/>
  <c r="JD74" i="26"/>
  <c r="JC74" i="26"/>
  <c r="JA74" i="26"/>
  <c r="IZ74" i="26"/>
  <c r="IY74" i="26"/>
  <c r="IX74" i="26"/>
  <c r="IV74" i="26"/>
  <c r="IU74" i="26"/>
  <c r="IS74" i="26"/>
  <c r="IR74" i="26"/>
  <c r="IQ74" i="26"/>
  <c r="IP74" i="26"/>
  <c r="IO74" i="26"/>
  <c r="IN74" i="26"/>
  <c r="IL74" i="26"/>
  <c r="IK74" i="26"/>
  <c r="IJ74" i="26"/>
  <c r="II74" i="26"/>
  <c r="IG74" i="26"/>
  <c r="IF74" i="26"/>
  <c r="ID74" i="26"/>
  <c r="IC74" i="26"/>
  <c r="IB74" i="26"/>
  <c r="IA74" i="26"/>
  <c r="HZ74" i="26"/>
  <c r="HY74" i="26"/>
  <c r="HW74" i="26"/>
  <c r="HV74" i="26"/>
  <c r="HU74" i="26"/>
  <c r="HT74" i="26"/>
  <c r="PC73" i="26"/>
  <c r="OV73" i="26"/>
  <c r="ON73" i="26"/>
  <c r="OG73" i="26"/>
  <c r="NY73" i="26"/>
  <c r="NR73" i="26"/>
  <c r="NJ73" i="26"/>
  <c r="NC73" i="26"/>
  <c r="MU73" i="26"/>
  <c r="MN73" i="26"/>
  <c r="MF73" i="26"/>
  <c r="LY73" i="26"/>
  <c r="LQ73" i="26"/>
  <c r="LJ73" i="26"/>
  <c r="LB73" i="26"/>
  <c r="KU73" i="26"/>
  <c r="KM73" i="26"/>
  <c r="KF73" i="26"/>
  <c r="JX73" i="26"/>
  <c r="JQ73" i="26"/>
  <c r="JI73" i="26"/>
  <c r="JB73" i="26"/>
  <c r="IT73" i="26"/>
  <c r="IM73" i="26"/>
  <c r="IE73" i="26"/>
  <c r="HX73" i="26"/>
  <c r="PC72" i="26"/>
  <c r="OV72" i="26"/>
  <c r="ON72" i="26"/>
  <c r="OG72" i="26"/>
  <c r="NY72" i="26"/>
  <c r="NR72" i="26"/>
  <c r="NJ72" i="26"/>
  <c r="NC72" i="26"/>
  <c r="MU72" i="26"/>
  <c r="MN72" i="26"/>
  <c r="MF72" i="26"/>
  <c r="LY72" i="26"/>
  <c r="LQ72" i="26"/>
  <c r="LJ72" i="26"/>
  <c r="LB72" i="26"/>
  <c r="KU72" i="26"/>
  <c r="KM72" i="26"/>
  <c r="KF72" i="26"/>
  <c r="JX72" i="26"/>
  <c r="JQ72" i="26"/>
  <c r="JI72" i="26"/>
  <c r="JB72" i="26"/>
  <c r="IT72" i="26"/>
  <c r="IM72" i="26"/>
  <c r="IE72" i="26"/>
  <c r="HX72" i="26"/>
  <c r="PC71" i="26"/>
  <c r="OV71" i="26"/>
  <c r="ON71" i="26"/>
  <c r="OG71" i="26"/>
  <c r="NY71" i="26"/>
  <c r="NR71" i="26"/>
  <c r="NJ71" i="26"/>
  <c r="NC71" i="26"/>
  <c r="MU71" i="26"/>
  <c r="MN71" i="26"/>
  <c r="MF71" i="26"/>
  <c r="LY71" i="26"/>
  <c r="LQ71" i="26"/>
  <c r="LJ71" i="26"/>
  <c r="LB71" i="26"/>
  <c r="KU71" i="26"/>
  <c r="KM71" i="26"/>
  <c r="KF71" i="26"/>
  <c r="JX71" i="26"/>
  <c r="JQ71" i="26"/>
  <c r="JI71" i="26"/>
  <c r="JB71" i="26"/>
  <c r="IT71" i="26"/>
  <c r="IM71" i="26"/>
  <c r="IE71" i="26"/>
  <c r="HX71" i="26"/>
  <c r="PC70" i="26"/>
  <c r="OV70" i="26"/>
  <c r="ON70" i="26"/>
  <c r="OG70" i="26"/>
  <c r="NY70" i="26"/>
  <c r="NR70" i="26"/>
  <c r="NJ70" i="26"/>
  <c r="NC70" i="26"/>
  <c r="MU70" i="26"/>
  <c r="MN70" i="26"/>
  <c r="MF70" i="26"/>
  <c r="LY70" i="26"/>
  <c r="LQ70" i="26"/>
  <c r="LJ70" i="26"/>
  <c r="LB70" i="26"/>
  <c r="KU70" i="26"/>
  <c r="KM70" i="26"/>
  <c r="KF70" i="26"/>
  <c r="JX70" i="26"/>
  <c r="JQ70" i="26"/>
  <c r="JI70" i="26"/>
  <c r="JB70" i="26"/>
  <c r="IT70" i="26"/>
  <c r="IM70" i="26"/>
  <c r="IE70" i="26"/>
  <c r="HX70" i="26"/>
  <c r="PC68" i="26"/>
  <c r="OV68" i="26"/>
  <c r="ON68" i="26"/>
  <c r="OG68" i="26"/>
  <c r="NY68" i="26"/>
  <c r="NR68" i="26"/>
  <c r="NJ68" i="26"/>
  <c r="NC68" i="26"/>
  <c r="MU68" i="26"/>
  <c r="MN68" i="26"/>
  <c r="MF68" i="26"/>
  <c r="LY68" i="26"/>
  <c r="LQ68" i="26"/>
  <c r="LJ68" i="26"/>
  <c r="LB68" i="26"/>
  <c r="KU68" i="26"/>
  <c r="KM68" i="26"/>
  <c r="KF68" i="26"/>
  <c r="JX68" i="26"/>
  <c r="JQ68" i="26"/>
  <c r="JI68" i="26"/>
  <c r="JB68" i="26"/>
  <c r="IT68" i="26"/>
  <c r="IM68" i="26"/>
  <c r="IE68" i="26"/>
  <c r="HX68" i="26"/>
  <c r="PC67" i="26"/>
  <c r="OV67" i="26"/>
  <c r="ON67" i="26"/>
  <c r="OG67" i="26"/>
  <c r="NY67" i="26"/>
  <c r="NR67" i="26"/>
  <c r="NJ67" i="26"/>
  <c r="NC67" i="26"/>
  <c r="MU67" i="26"/>
  <c r="MN67" i="26"/>
  <c r="MF67" i="26"/>
  <c r="LY67" i="26"/>
  <c r="LQ67" i="26"/>
  <c r="LJ67" i="26"/>
  <c r="LB67" i="26"/>
  <c r="KU67" i="26"/>
  <c r="KM67" i="26"/>
  <c r="KF67" i="26"/>
  <c r="JX67" i="26"/>
  <c r="JQ67" i="26"/>
  <c r="JI67" i="26"/>
  <c r="JB67" i="26"/>
  <c r="IT67" i="26"/>
  <c r="IM67" i="26"/>
  <c r="IE67" i="26"/>
  <c r="HX67" i="26"/>
  <c r="PC66" i="26"/>
  <c r="OV66" i="26"/>
  <c r="ON66" i="26"/>
  <c r="OG66" i="26"/>
  <c r="NY66" i="26"/>
  <c r="NR66" i="26"/>
  <c r="NJ66" i="26"/>
  <c r="NC66" i="26"/>
  <c r="MU66" i="26"/>
  <c r="MN66" i="26"/>
  <c r="MF66" i="26"/>
  <c r="LY66" i="26"/>
  <c r="LQ66" i="26"/>
  <c r="LJ66" i="26"/>
  <c r="LB66" i="26"/>
  <c r="KU66" i="26"/>
  <c r="KM66" i="26"/>
  <c r="KF66" i="26"/>
  <c r="JX66" i="26"/>
  <c r="JQ66" i="26"/>
  <c r="JI66" i="26"/>
  <c r="JB66" i="26"/>
  <c r="IT66" i="26"/>
  <c r="IM66" i="26"/>
  <c r="IE66" i="26"/>
  <c r="HX66" i="26"/>
  <c r="PE65" i="26"/>
  <c r="PD65" i="26"/>
  <c r="PB65" i="26"/>
  <c r="PA65" i="26"/>
  <c r="OZ65" i="26"/>
  <c r="OY65" i="26"/>
  <c r="OX65" i="26"/>
  <c r="OW65" i="26"/>
  <c r="OU65" i="26"/>
  <c r="OT65" i="26"/>
  <c r="OS65" i="26"/>
  <c r="OR65" i="26"/>
  <c r="OP65" i="26"/>
  <c r="OO65" i="26"/>
  <c r="OM65" i="26"/>
  <c r="OL65" i="26"/>
  <c r="OK65" i="26"/>
  <c r="OJ65" i="26"/>
  <c r="OI65" i="26"/>
  <c r="OH65" i="26"/>
  <c r="OF65" i="26"/>
  <c r="OE65" i="26"/>
  <c r="OD65" i="26"/>
  <c r="OC65" i="26"/>
  <c r="OA65" i="26"/>
  <c r="NZ65" i="26"/>
  <c r="NX65" i="26"/>
  <c r="NW65" i="26"/>
  <c r="NV65" i="26"/>
  <c r="NU65" i="26"/>
  <c r="NT65" i="26"/>
  <c r="NS65" i="26"/>
  <c r="NQ65" i="26"/>
  <c r="NP65" i="26"/>
  <c r="NO65" i="26"/>
  <c r="NN65" i="26"/>
  <c r="NL65" i="26"/>
  <c r="NK65" i="26"/>
  <c r="NI65" i="26"/>
  <c r="NH65" i="26"/>
  <c r="NG65" i="26"/>
  <c r="NF65" i="26"/>
  <c r="NE65" i="26"/>
  <c r="ND65" i="26"/>
  <c r="NB65" i="26"/>
  <c r="NA65" i="26"/>
  <c r="MZ65" i="26"/>
  <c r="MY65" i="26"/>
  <c r="MW65" i="26"/>
  <c r="MV65" i="26"/>
  <c r="MT65" i="26"/>
  <c r="MS65" i="26"/>
  <c r="MR65" i="26"/>
  <c r="MQ65" i="26"/>
  <c r="MP65" i="26"/>
  <c r="MO65" i="26"/>
  <c r="MM65" i="26"/>
  <c r="ML65" i="26"/>
  <c r="MK65" i="26"/>
  <c r="MJ65" i="26"/>
  <c r="MH65" i="26"/>
  <c r="MG65" i="26"/>
  <c r="ME65" i="26"/>
  <c r="MD65" i="26"/>
  <c r="MC65" i="26"/>
  <c r="MB65" i="26"/>
  <c r="MA65" i="26"/>
  <c r="LZ65" i="26"/>
  <c r="LX65" i="26"/>
  <c r="LW65" i="26"/>
  <c r="LV65" i="26"/>
  <c r="LU65" i="26"/>
  <c r="LS65" i="26"/>
  <c r="LR65" i="26"/>
  <c r="LP65" i="26"/>
  <c r="LO65" i="26"/>
  <c r="LN65" i="26"/>
  <c r="LM65" i="26"/>
  <c r="LL65" i="26"/>
  <c r="LK65" i="26"/>
  <c r="LI65" i="26"/>
  <c r="LH65" i="26"/>
  <c r="LG65" i="26"/>
  <c r="LF65" i="26"/>
  <c r="LD65" i="26"/>
  <c r="LC65" i="26"/>
  <c r="LA65" i="26"/>
  <c r="KZ65" i="26"/>
  <c r="KY65" i="26"/>
  <c r="KX65" i="26"/>
  <c r="KW65" i="26"/>
  <c r="KV65" i="26"/>
  <c r="KT65" i="26"/>
  <c r="KS65" i="26"/>
  <c r="KR65" i="26"/>
  <c r="KQ65" i="26"/>
  <c r="KO65" i="26"/>
  <c r="KN65" i="26"/>
  <c r="KL65" i="26"/>
  <c r="KK65" i="26"/>
  <c r="KJ65" i="26"/>
  <c r="KI65" i="26"/>
  <c r="KH65" i="26"/>
  <c r="KG65" i="26"/>
  <c r="KE65" i="26"/>
  <c r="KD65" i="26"/>
  <c r="KC65" i="26"/>
  <c r="KB65" i="26"/>
  <c r="JZ65" i="26"/>
  <c r="JY65" i="26"/>
  <c r="JW65" i="26"/>
  <c r="JV65" i="26"/>
  <c r="JU65" i="26"/>
  <c r="JT65" i="26"/>
  <c r="JS65" i="26"/>
  <c r="JR65" i="26"/>
  <c r="JP65" i="26"/>
  <c r="JO65" i="26"/>
  <c r="JN65" i="26"/>
  <c r="JM65" i="26"/>
  <c r="JK65" i="26"/>
  <c r="JJ65" i="26"/>
  <c r="JH65" i="26"/>
  <c r="JG65" i="26"/>
  <c r="JF65" i="26"/>
  <c r="JE65" i="26"/>
  <c r="JD65" i="26"/>
  <c r="JC65" i="26"/>
  <c r="JA65" i="26"/>
  <c r="IZ65" i="26"/>
  <c r="IY65" i="26"/>
  <c r="IX65" i="26"/>
  <c r="IV65" i="26"/>
  <c r="IU65" i="26"/>
  <c r="IS65" i="26"/>
  <c r="IR65" i="26"/>
  <c r="IQ65" i="26"/>
  <c r="IP65" i="26"/>
  <c r="IO65" i="26"/>
  <c r="IN65" i="26"/>
  <c r="IL65" i="26"/>
  <c r="IK65" i="26"/>
  <c r="IJ65" i="26"/>
  <c r="II65" i="26"/>
  <c r="IG65" i="26"/>
  <c r="IF65" i="26"/>
  <c r="ID65" i="26"/>
  <c r="IC65" i="26"/>
  <c r="IB65" i="26"/>
  <c r="IA65" i="26"/>
  <c r="HZ65" i="26"/>
  <c r="HY65" i="26"/>
  <c r="HW65" i="26"/>
  <c r="HV65" i="26"/>
  <c r="HU65" i="26"/>
  <c r="HT65" i="26"/>
  <c r="PC61" i="26"/>
  <c r="OV61" i="26"/>
  <c r="ON61" i="26"/>
  <c r="OG61" i="26"/>
  <c r="NY61" i="26"/>
  <c r="NR61" i="26"/>
  <c r="NJ61" i="26"/>
  <c r="NC61" i="26"/>
  <c r="MU61" i="26"/>
  <c r="MN61" i="26"/>
  <c r="MF61" i="26"/>
  <c r="LY61" i="26"/>
  <c r="LQ61" i="26"/>
  <c r="LJ61" i="26"/>
  <c r="LB61" i="26"/>
  <c r="KU61" i="26"/>
  <c r="KM61" i="26"/>
  <c r="KF61" i="26"/>
  <c r="JX61" i="26"/>
  <c r="JQ61" i="26"/>
  <c r="JI61" i="26"/>
  <c r="JB61" i="26"/>
  <c r="IT61" i="26"/>
  <c r="IM61" i="26"/>
  <c r="IE61" i="26"/>
  <c r="HX61" i="26"/>
  <c r="PC60" i="26"/>
  <c r="OV60" i="26"/>
  <c r="ON60" i="26"/>
  <c r="OG60" i="26"/>
  <c r="NY60" i="26"/>
  <c r="NR60" i="26"/>
  <c r="NJ60" i="26"/>
  <c r="NC60" i="26"/>
  <c r="MU60" i="26"/>
  <c r="MN60" i="26"/>
  <c r="MF60" i="26"/>
  <c r="LY60" i="26"/>
  <c r="LQ60" i="26"/>
  <c r="LJ60" i="26"/>
  <c r="LB60" i="26"/>
  <c r="KU60" i="26"/>
  <c r="KM60" i="26"/>
  <c r="KF60" i="26"/>
  <c r="JX60" i="26"/>
  <c r="JQ60" i="26"/>
  <c r="JI60" i="26"/>
  <c r="JB60" i="26"/>
  <c r="IT60" i="26"/>
  <c r="IM60" i="26"/>
  <c r="IE60" i="26"/>
  <c r="HX60" i="26"/>
  <c r="PC59" i="26"/>
  <c r="OV59" i="26"/>
  <c r="ON59" i="26"/>
  <c r="OG59" i="26"/>
  <c r="NY59" i="26"/>
  <c r="NR59" i="26"/>
  <c r="NJ59" i="26"/>
  <c r="NC59" i="26"/>
  <c r="MU59" i="26"/>
  <c r="MN59" i="26"/>
  <c r="MF59" i="26"/>
  <c r="LY59" i="26"/>
  <c r="LQ59" i="26"/>
  <c r="LJ59" i="26"/>
  <c r="LB59" i="26"/>
  <c r="KU59" i="26"/>
  <c r="KM59" i="26"/>
  <c r="KF59" i="26"/>
  <c r="JX59" i="26"/>
  <c r="JQ59" i="26"/>
  <c r="JI59" i="26"/>
  <c r="JB59" i="26"/>
  <c r="IT59" i="26"/>
  <c r="IM59" i="26"/>
  <c r="IE59" i="26"/>
  <c r="HX59" i="26"/>
  <c r="PC58" i="26"/>
  <c r="OV58" i="26"/>
  <c r="ON58" i="26"/>
  <c r="OG58" i="26"/>
  <c r="NY58" i="26"/>
  <c r="NR58" i="26"/>
  <c r="NJ58" i="26"/>
  <c r="NC58" i="26"/>
  <c r="MU58" i="26"/>
  <c r="MN58" i="26"/>
  <c r="MF58" i="26"/>
  <c r="LY58" i="26"/>
  <c r="LQ58" i="26"/>
  <c r="LJ58" i="26"/>
  <c r="LB58" i="26"/>
  <c r="KU58" i="26"/>
  <c r="KM58" i="26"/>
  <c r="KF58" i="26"/>
  <c r="JX58" i="26"/>
  <c r="JQ58" i="26"/>
  <c r="JI58" i="26"/>
  <c r="JB58" i="26"/>
  <c r="IT58" i="26"/>
  <c r="IM58" i="26"/>
  <c r="IE58" i="26"/>
  <c r="HX58" i="26"/>
  <c r="PC57" i="26"/>
  <c r="OV57" i="26"/>
  <c r="ON57" i="26"/>
  <c r="OG57" i="26"/>
  <c r="NY57" i="26"/>
  <c r="NR57" i="26"/>
  <c r="NJ57" i="26"/>
  <c r="NC57" i="26"/>
  <c r="MU57" i="26"/>
  <c r="MN57" i="26"/>
  <c r="MF57" i="26"/>
  <c r="LY57" i="26"/>
  <c r="LQ57" i="26"/>
  <c r="LJ57" i="26"/>
  <c r="LB57" i="26"/>
  <c r="KU57" i="26"/>
  <c r="KM57" i="26"/>
  <c r="KF57" i="26"/>
  <c r="JX57" i="26"/>
  <c r="JQ57" i="26"/>
  <c r="JI57" i="26"/>
  <c r="JB57" i="26"/>
  <c r="IT57" i="26"/>
  <c r="IM57" i="26"/>
  <c r="IE57" i="26"/>
  <c r="HX57" i="26"/>
  <c r="PC56" i="26"/>
  <c r="OV56" i="26"/>
  <c r="ON56" i="26"/>
  <c r="OG56" i="26"/>
  <c r="NY56" i="26"/>
  <c r="NR56" i="26"/>
  <c r="NJ56" i="26"/>
  <c r="NC56" i="26"/>
  <c r="MU56" i="26"/>
  <c r="MN56" i="26"/>
  <c r="MF56" i="26"/>
  <c r="LY56" i="26"/>
  <c r="LQ56" i="26"/>
  <c r="LJ56" i="26"/>
  <c r="LB56" i="26"/>
  <c r="KU56" i="26"/>
  <c r="KM56" i="26"/>
  <c r="KF56" i="26"/>
  <c r="JX56" i="26"/>
  <c r="JQ56" i="26"/>
  <c r="JI56" i="26"/>
  <c r="JB56" i="26"/>
  <c r="IT56" i="26"/>
  <c r="IM56" i="26"/>
  <c r="IE56" i="26"/>
  <c r="HX56" i="26"/>
  <c r="PE55" i="26"/>
  <c r="PD55" i="26"/>
  <c r="PB55" i="26"/>
  <c r="PA55" i="26"/>
  <c r="OZ55" i="26"/>
  <c r="OY55" i="26"/>
  <c r="OX55" i="26"/>
  <c r="OW55" i="26"/>
  <c r="OU55" i="26"/>
  <c r="OT55" i="26"/>
  <c r="OS55" i="26"/>
  <c r="OR55" i="26"/>
  <c r="OP55" i="26"/>
  <c r="OO55" i="26"/>
  <c r="OM55" i="26"/>
  <c r="OL55" i="26"/>
  <c r="OK55" i="26"/>
  <c r="OJ55" i="26"/>
  <c r="OI55" i="26"/>
  <c r="OH55" i="26"/>
  <c r="OF55" i="26"/>
  <c r="OE55" i="26"/>
  <c r="OD55" i="26"/>
  <c r="OC55" i="26"/>
  <c r="OA55" i="26"/>
  <c r="NZ55" i="26"/>
  <c r="NX55" i="26"/>
  <c r="NW55" i="26"/>
  <c r="NV55" i="26"/>
  <c r="NU55" i="26"/>
  <c r="NT55" i="26"/>
  <c r="NS55" i="26"/>
  <c r="NQ55" i="26"/>
  <c r="NP55" i="26"/>
  <c r="NO55" i="26"/>
  <c r="NN55" i="26"/>
  <c r="NL55" i="26"/>
  <c r="NK55" i="26"/>
  <c r="NI55" i="26"/>
  <c r="NH55" i="26"/>
  <c r="NG55" i="26"/>
  <c r="NF55" i="26"/>
  <c r="NE55" i="26"/>
  <c r="ND55" i="26"/>
  <c r="NB55" i="26"/>
  <c r="NA55" i="26"/>
  <c r="MZ55" i="26"/>
  <c r="MY55" i="26"/>
  <c r="MW55" i="26"/>
  <c r="MV55" i="26"/>
  <c r="MT55" i="26"/>
  <c r="MS55" i="26"/>
  <c r="MR55" i="26"/>
  <c r="MQ55" i="26"/>
  <c r="MP55" i="26"/>
  <c r="MO55" i="26"/>
  <c r="MM55" i="26"/>
  <c r="ML55" i="26"/>
  <c r="MK55" i="26"/>
  <c r="MJ55" i="26"/>
  <c r="MH55" i="26"/>
  <c r="MG55" i="26"/>
  <c r="ME55" i="26"/>
  <c r="MD55" i="26"/>
  <c r="MC55" i="26"/>
  <c r="MB55" i="26"/>
  <c r="MA55" i="26"/>
  <c r="LZ55" i="26"/>
  <c r="LX55" i="26"/>
  <c r="LW55" i="26"/>
  <c r="LV55" i="26"/>
  <c r="LU55" i="26"/>
  <c r="LS55" i="26"/>
  <c r="LR55" i="26"/>
  <c r="LP55" i="26"/>
  <c r="LO55" i="26"/>
  <c r="LN55" i="26"/>
  <c r="LM55" i="26"/>
  <c r="LL55" i="26"/>
  <c r="LK55" i="26"/>
  <c r="LI55" i="26"/>
  <c r="LH55" i="26"/>
  <c r="LG55" i="26"/>
  <c r="LF55" i="26"/>
  <c r="LD55" i="26"/>
  <c r="LC55" i="26"/>
  <c r="LA55" i="26"/>
  <c r="KZ55" i="26"/>
  <c r="KY55" i="26"/>
  <c r="KX55" i="26"/>
  <c r="KW55" i="26"/>
  <c r="KV55" i="26"/>
  <c r="KT55" i="26"/>
  <c r="KS55" i="26"/>
  <c r="KR55" i="26"/>
  <c r="KQ55" i="26"/>
  <c r="KO55" i="26"/>
  <c r="KN55" i="26"/>
  <c r="KL55" i="26"/>
  <c r="KK55" i="26"/>
  <c r="KJ55" i="26"/>
  <c r="KI55" i="26"/>
  <c r="KH55" i="26"/>
  <c r="KG55" i="26"/>
  <c r="KE55" i="26"/>
  <c r="KD55" i="26"/>
  <c r="KC55" i="26"/>
  <c r="KB55" i="26"/>
  <c r="JZ55" i="26"/>
  <c r="JY55" i="26"/>
  <c r="JW55" i="26"/>
  <c r="JV55" i="26"/>
  <c r="JU55" i="26"/>
  <c r="JT55" i="26"/>
  <c r="JS55" i="26"/>
  <c r="JR55" i="26"/>
  <c r="JP55" i="26"/>
  <c r="JO55" i="26"/>
  <c r="JN55" i="26"/>
  <c r="JM55" i="26"/>
  <c r="JK55" i="26"/>
  <c r="JJ55" i="26"/>
  <c r="JH55" i="26"/>
  <c r="JG55" i="26"/>
  <c r="JF55" i="26"/>
  <c r="JE55" i="26"/>
  <c r="JD55" i="26"/>
  <c r="JC55" i="26"/>
  <c r="JA55" i="26"/>
  <c r="IZ55" i="26"/>
  <c r="IY55" i="26"/>
  <c r="IX55" i="26"/>
  <c r="IV55" i="26"/>
  <c r="IU55" i="26"/>
  <c r="IS55" i="26"/>
  <c r="IR55" i="26"/>
  <c r="IQ55" i="26"/>
  <c r="IP55" i="26"/>
  <c r="IO55" i="26"/>
  <c r="IN55" i="26"/>
  <c r="IL55" i="26"/>
  <c r="IK55" i="26"/>
  <c r="IJ55" i="26"/>
  <c r="II55" i="26"/>
  <c r="IG55" i="26"/>
  <c r="IF55" i="26"/>
  <c r="ID55" i="26"/>
  <c r="IC55" i="26"/>
  <c r="IB55" i="26"/>
  <c r="IA55" i="26"/>
  <c r="HZ55" i="26"/>
  <c r="HY55" i="26"/>
  <c r="HW55" i="26"/>
  <c r="HV55" i="26"/>
  <c r="HU55" i="26"/>
  <c r="HT55" i="26"/>
  <c r="PC54" i="26"/>
  <c r="OV54" i="26"/>
  <c r="ON54" i="26"/>
  <c r="OG54" i="26"/>
  <c r="NY54" i="26"/>
  <c r="NR54" i="26"/>
  <c r="NJ54" i="26"/>
  <c r="NC54" i="26"/>
  <c r="MU54" i="26"/>
  <c r="MN54" i="26"/>
  <c r="MF54" i="26"/>
  <c r="LY54" i="26"/>
  <c r="LQ54" i="26"/>
  <c r="LJ54" i="26"/>
  <c r="LB54" i="26"/>
  <c r="KU54" i="26"/>
  <c r="KM54" i="26"/>
  <c r="KF54" i="26"/>
  <c r="JX54" i="26"/>
  <c r="JQ54" i="26"/>
  <c r="JI54" i="26"/>
  <c r="JB54" i="26"/>
  <c r="IT54" i="26"/>
  <c r="IM54" i="26"/>
  <c r="IE54" i="26"/>
  <c r="HX54" i="26"/>
  <c r="PC53" i="26"/>
  <c r="OV53" i="26"/>
  <c r="ON53" i="26"/>
  <c r="OG53" i="26"/>
  <c r="NY53" i="26"/>
  <c r="NR53" i="26"/>
  <c r="NJ53" i="26"/>
  <c r="NC53" i="26"/>
  <c r="MU53" i="26"/>
  <c r="MN53" i="26"/>
  <c r="MF53" i="26"/>
  <c r="LY53" i="26"/>
  <c r="LQ53" i="26"/>
  <c r="LJ53" i="26"/>
  <c r="LB53" i="26"/>
  <c r="KU53" i="26"/>
  <c r="KM53" i="26"/>
  <c r="KF53" i="26"/>
  <c r="JX53" i="26"/>
  <c r="JQ53" i="26"/>
  <c r="JI53" i="26"/>
  <c r="JB53" i="26"/>
  <c r="IT53" i="26"/>
  <c r="IM53" i="26"/>
  <c r="IE53" i="26"/>
  <c r="HX53" i="26"/>
  <c r="PC52" i="26"/>
  <c r="OV52" i="26"/>
  <c r="ON52" i="26"/>
  <c r="OG52" i="26"/>
  <c r="NY52" i="26"/>
  <c r="NR52" i="26"/>
  <c r="NJ52" i="26"/>
  <c r="NC52" i="26"/>
  <c r="MU52" i="26"/>
  <c r="MN52" i="26"/>
  <c r="MF52" i="26"/>
  <c r="LY52" i="26"/>
  <c r="LQ52" i="26"/>
  <c r="LJ52" i="26"/>
  <c r="LB52" i="26"/>
  <c r="KU52" i="26"/>
  <c r="KM52" i="26"/>
  <c r="KF52" i="26"/>
  <c r="JX52" i="26"/>
  <c r="JQ52" i="26"/>
  <c r="JI52" i="26"/>
  <c r="JB52" i="26"/>
  <c r="IT52" i="26"/>
  <c r="IM52" i="26"/>
  <c r="IE52" i="26"/>
  <c r="HX52" i="26"/>
  <c r="PC51" i="26"/>
  <c r="OV51" i="26"/>
  <c r="ON51" i="26"/>
  <c r="OG51" i="26"/>
  <c r="NY51" i="26"/>
  <c r="NR51" i="26"/>
  <c r="NJ51" i="26"/>
  <c r="NC51" i="26"/>
  <c r="MU51" i="26"/>
  <c r="MN51" i="26"/>
  <c r="MF51" i="26"/>
  <c r="LY51" i="26"/>
  <c r="LQ51" i="26"/>
  <c r="LJ51" i="26"/>
  <c r="LB51" i="26"/>
  <c r="KU51" i="26"/>
  <c r="KM51" i="26"/>
  <c r="KF51" i="26"/>
  <c r="JX51" i="26"/>
  <c r="JQ51" i="26"/>
  <c r="JI51" i="26"/>
  <c r="JB51" i="26"/>
  <c r="IT51" i="26"/>
  <c r="IM51" i="26"/>
  <c r="IE51" i="26"/>
  <c r="HX51" i="26"/>
  <c r="PC49" i="26"/>
  <c r="OV49" i="26"/>
  <c r="ON49" i="26"/>
  <c r="OG49" i="26"/>
  <c r="NY49" i="26"/>
  <c r="NR49" i="26"/>
  <c r="NJ49" i="26"/>
  <c r="NC49" i="26"/>
  <c r="MU49" i="26"/>
  <c r="MN49" i="26"/>
  <c r="MF49" i="26"/>
  <c r="LY49" i="26"/>
  <c r="LQ49" i="26"/>
  <c r="LJ49" i="26"/>
  <c r="LB49" i="26"/>
  <c r="KU49" i="26"/>
  <c r="KM49" i="26"/>
  <c r="KF49" i="26"/>
  <c r="JX49" i="26"/>
  <c r="JQ49" i="26"/>
  <c r="JI49" i="26"/>
  <c r="JB49" i="26"/>
  <c r="IT49" i="26"/>
  <c r="IM49" i="26"/>
  <c r="IE49" i="26"/>
  <c r="HX49" i="26"/>
  <c r="PC48" i="26"/>
  <c r="OV48" i="26"/>
  <c r="ON48" i="26"/>
  <c r="OG48" i="26"/>
  <c r="NY48" i="26"/>
  <c r="NR48" i="26"/>
  <c r="NJ48" i="26"/>
  <c r="NC48" i="26"/>
  <c r="MU48" i="26"/>
  <c r="MN48" i="26"/>
  <c r="MF48" i="26"/>
  <c r="LY48" i="26"/>
  <c r="LQ48" i="26"/>
  <c r="LJ48" i="26"/>
  <c r="LB48" i="26"/>
  <c r="KU48" i="26"/>
  <c r="KM48" i="26"/>
  <c r="KF48" i="26"/>
  <c r="JX48" i="26"/>
  <c r="JQ48" i="26"/>
  <c r="JI48" i="26"/>
  <c r="JB48" i="26"/>
  <c r="IT48" i="26"/>
  <c r="IM48" i="26"/>
  <c r="IE48" i="26"/>
  <c r="HX48" i="26"/>
  <c r="PC47" i="26"/>
  <c r="OV47" i="26"/>
  <c r="ON47" i="26"/>
  <c r="OG47" i="26"/>
  <c r="NY47" i="26"/>
  <c r="NR47" i="26"/>
  <c r="NJ47" i="26"/>
  <c r="NC47" i="26"/>
  <c r="MU47" i="26"/>
  <c r="MN47" i="26"/>
  <c r="MF47" i="26"/>
  <c r="LY47" i="26"/>
  <c r="LQ47" i="26"/>
  <c r="LJ47" i="26"/>
  <c r="LB47" i="26"/>
  <c r="KU47" i="26"/>
  <c r="KM47" i="26"/>
  <c r="KF47" i="26"/>
  <c r="JX47" i="26"/>
  <c r="JQ47" i="26"/>
  <c r="JI47" i="26"/>
  <c r="JB47" i="26"/>
  <c r="IT47" i="26"/>
  <c r="IM47" i="26"/>
  <c r="IE47" i="26"/>
  <c r="HX47" i="26"/>
  <c r="PE46" i="26"/>
  <c r="PD46" i="26"/>
  <c r="PB46" i="26"/>
  <c r="PA46" i="26"/>
  <c r="OZ46" i="26"/>
  <c r="OY46" i="26"/>
  <c r="OX46" i="26"/>
  <c r="OW46" i="26"/>
  <c r="OU46" i="26"/>
  <c r="OT46" i="26"/>
  <c r="OS46" i="26"/>
  <c r="OR46" i="26"/>
  <c r="OP46" i="26"/>
  <c r="OO46" i="26"/>
  <c r="OM46" i="26"/>
  <c r="OL46" i="26"/>
  <c r="OK46" i="26"/>
  <c r="OJ46" i="26"/>
  <c r="OI46" i="26"/>
  <c r="OH46" i="26"/>
  <c r="OF46" i="26"/>
  <c r="OE46" i="26"/>
  <c r="OD46" i="26"/>
  <c r="OC46" i="26"/>
  <c r="OA46" i="26"/>
  <c r="NZ46" i="26"/>
  <c r="NX46" i="26"/>
  <c r="NW46" i="26"/>
  <c r="NV46" i="26"/>
  <c r="NU46" i="26"/>
  <c r="NT46" i="26"/>
  <c r="NS46" i="26"/>
  <c r="NQ46" i="26"/>
  <c r="NP46" i="26"/>
  <c r="NO46" i="26"/>
  <c r="NN46" i="26"/>
  <c r="NL46" i="26"/>
  <c r="NK46" i="26"/>
  <c r="NI46" i="26"/>
  <c r="NH46" i="26"/>
  <c r="NG46" i="26"/>
  <c r="NF46" i="26"/>
  <c r="NE46" i="26"/>
  <c r="ND46" i="26"/>
  <c r="NB46" i="26"/>
  <c r="NA46" i="26"/>
  <c r="MZ46" i="26"/>
  <c r="MY46" i="26"/>
  <c r="MW46" i="26"/>
  <c r="MV46" i="26"/>
  <c r="MT46" i="26"/>
  <c r="MS46" i="26"/>
  <c r="MR46" i="26"/>
  <c r="MQ46" i="26"/>
  <c r="MP46" i="26"/>
  <c r="MO46" i="26"/>
  <c r="MM46" i="26"/>
  <c r="ML46" i="26"/>
  <c r="MK46" i="26"/>
  <c r="MJ46" i="26"/>
  <c r="MH46" i="26"/>
  <c r="MG46" i="26"/>
  <c r="ME46" i="26"/>
  <c r="MD46" i="26"/>
  <c r="MC46" i="26"/>
  <c r="MB46" i="26"/>
  <c r="MA46" i="26"/>
  <c r="LZ46" i="26"/>
  <c r="LX46" i="26"/>
  <c r="LW46" i="26"/>
  <c r="LV46" i="26"/>
  <c r="LU46" i="26"/>
  <c r="LS46" i="26"/>
  <c r="LR46" i="26"/>
  <c r="LP46" i="26"/>
  <c r="LO46" i="26"/>
  <c r="LN46" i="26"/>
  <c r="LM46" i="26"/>
  <c r="LL46" i="26"/>
  <c r="LK46" i="26"/>
  <c r="LI46" i="26"/>
  <c r="LH46" i="26"/>
  <c r="LG46" i="26"/>
  <c r="LF46" i="26"/>
  <c r="LD46" i="26"/>
  <c r="LC46" i="26"/>
  <c r="LA46" i="26"/>
  <c r="KZ46" i="26"/>
  <c r="KY46" i="26"/>
  <c r="KX46" i="26"/>
  <c r="KW46" i="26"/>
  <c r="KV46" i="26"/>
  <c r="KT46" i="26"/>
  <c r="KS46" i="26"/>
  <c r="KR46" i="26"/>
  <c r="KQ46" i="26"/>
  <c r="KO46" i="26"/>
  <c r="KN46" i="26"/>
  <c r="KL46" i="26"/>
  <c r="KK46" i="26"/>
  <c r="KJ46" i="26"/>
  <c r="KI46" i="26"/>
  <c r="KH46" i="26"/>
  <c r="KG46" i="26"/>
  <c r="KE46" i="26"/>
  <c r="KD46" i="26"/>
  <c r="KC46" i="26"/>
  <c r="KB46" i="26"/>
  <c r="JZ46" i="26"/>
  <c r="JY46" i="26"/>
  <c r="JW46" i="26"/>
  <c r="JV46" i="26"/>
  <c r="JU46" i="26"/>
  <c r="JT46" i="26"/>
  <c r="JS46" i="26"/>
  <c r="JR46" i="26"/>
  <c r="JP46" i="26"/>
  <c r="JO46" i="26"/>
  <c r="JN46" i="26"/>
  <c r="JM46" i="26"/>
  <c r="JK46" i="26"/>
  <c r="JJ46" i="26"/>
  <c r="JH46" i="26"/>
  <c r="JG46" i="26"/>
  <c r="JF46" i="26"/>
  <c r="JE46" i="26"/>
  <c r="JD46" i="26"/>
  <c r="JC46" i="26"/>
  <c r="JA46" i="26"/>
  <c r="IZ46" i="26"/>
  <c r="IY46" i="26"/>
  <c r="IX46" i="26"/>
  <c r="IV46" i="26"/>
  <c r="IU46" i="26"/>
  <c r="IS46" i="26"/>
  <c r="IR46" i="26"/>
  <c r="IQ46" i="26"/>
  <c r="IP46" i="26"/>
  <c r="IO46" i="26"/>
  <c r="IN46" i="26"/>
  <c r="IL46" i="26"/>
  <c r="IK46" i="26"/>
  <c r="IJ46" i="26"/>
  <c r="II46" i="26"/>
  <c r="IG46" i="26"/>
  <c r="IF46" i="26"/>
  <c r="ID46" i="26"/>
  <c r="IC46" i="26"/>
  <c r="IB46" i="26"/>
  <c r="IA46" i="26"/>
  <c r="HZ46" i="26"/>
  <c r="HY46" i="26"/>
  <c r="HW46" i="26"/>
  <c r="HV46" i="26"/>
  <c r="HU46" i="26"/>
  <c r="HT46" i="26"/>
  <c r="PC42" i="26"/>
  <c r="OV42" i="26"/>
  <c r="ON42" i="26"/>
  <c r="OG42" i="26"/>
  <c r="NY42" i="26"/>
  <c r="NR42" i="26"/>
  <c r="NJ42" i="26"/>
  <c r="NC42" i="26"/>
  <c r="MU42" i="26"/>
  <c r="MN42" i="26"/>
  <c r="MF42" i="26"/>
  <c r="LY42" i="26"/>
  <c r="LQ42" i="26"/>
  <c r="LJ42" i="26"/>
  <c r="LB42" i="26"/>
  <c r="KU42" i="26"/>
  <c r="KM42" i="26"/>
  <c r="KF42" i="26"/>
  <c r="JX42" i="26"/>
  <c r="JQ42" i="26"/>
  <c r="JI42" i="26"/>
  <c r="JB42" i="26"/>
  <c r="IT42" i="26"/>
  <c r="IM42" i="26"/>
  <c r="IE42" i="26"/>
  <c r="HX42" i="26"/>
  <c r="PC41" i="26"/>
  <c r="OV41" i="26"/>
  <c r="ON41" i="26"/>
  <c r="OG41" i="26"/>
  <c r="NY41" i="26"/>
  <c r="NR41" i="26"/>
  <c r="NJ41" i="26"/>
  <c r="NC41" i="26"/>
  <c r="MU41" i="26"/>
  <c r="MN41" i="26"/>
  <c r="MF41" i="26"/>
  <c r="LY41" i="26"/>
  <c r="LQ41" i="26"/>
  <c r="LJ41" i="26"/>
  <c r="LB41" i="26"/>
  <c r="KU41" i="26"/>
  <c r="KM41" i="26"/>
  <c r="KF41" i="26"/>
  <c r="JX41" i="26"/>
  <c r="JQ41" i="26"/>
  <c r="JI41" i="26"/>
  <c r="JB41" i="26"/>
  <c r="IT41" i="26"/>
  <c r="IM41" i="26"/>
  <c r="IE41" i="26"/>
  <c r="HX41" i="26"/>
  <c r="PC40" i="26"/>
  <c r="OV40" i="26"/>
  <c r="ON40" i="26"/>
  <c r="OG40" i="26"/>
  <c r="NY40" i="26"/>
  <c r="NR40" i="26"/>
  <c r="NJ40" i="26"/>
  <c r="NC40" i="26"/>
  <c r="MU40" i="26"/>
  <c r="MN40" i="26"/>
  <c r="MF40" i="26"/>
  <c r="LY40" i="26"/>
  <c r="LQ40" i="26"/>
  <c r="LJ40" i="26"/>
  <c r="LB40" i="26"/>
  <c r="KU40" i="26"/>
  <c r="KM40" i="26"/>
  <c r="KF40" i="26"/>
  <c r="JX40" i="26"/>
  <c r="JQ40" i="26"/>
  <c r="JI40" i="26"/>
  <c r="JB40" i="26"/>
  <c r="IT40" i="26"/>
  <c r="IM40" i="26"/>
  <c r="IE40" i="26"/>
  <c r="HX40" i="26"/>
  <c r="PC39" i="26"/>
  <c r="OV39" i="26"/>
  <c r="ON39" i="26"/>
  <c r="OG39" i="26"/>
  <c r="NY39" i="26"/>
  <c r="NR39" i="26"/>
  <c r="NJ39" i="26"/>
  <c r="NC39" i="26"/>
  <c r="MU39" i="26"/>
  <c r="MN39" i="26"/>
  <c r="MF39" i="26"/>
  <c r="LY39" i="26"/>
  <c r="LQ39" i="26"/>
  <c r="LJ39" i="26"/>
  <c r="LB39" i="26"/>
  <c r="KU39" i="26"/>
  <c r="KM39" i="26"/>
  <c r="KF39" i="26"/>
  <c r="JX39" i="26"/>
  <c r="JQ39" i="26"/>
  <c r="JI39" i="26"/>
  <c r="JB39" i="26"/>
  <c r="IT39" i="26"/>
  <c r="IM39" i="26"/>
  <c r="IE39" i="26"/>
  <c r="HX39" i="26"/>
  <c r="PC38" i="26"/>
  <c r="OV38" i="26"/>
  <c r="ON38" i="26"/>
  <c r="OG38" i="26"/>
  <c r="NY38" i="26"/>
  <c r="NR38" i="26"/>
  <c r="NJ38" i="26"/>
  <c r="NC38" i="26"/>
  <c r="MU38" i="26"/>
  <c r="MN38" i="26"/>
  <c r="MF38" i="26"/>
  <c r="LY38" i="26"/>
  <c r="LQ38" i="26"/>
  <c r="LJ38" i="26"/>
  <c r="LB38" i="26"/>
  <c r="KU38" i="26"/>
  <c r="KM38" i="26"/>
  <c r="KF38" i="26"/>
  <c r="JX38" i="26"/>
  <c r="JQ38" i="26"/>
  <c r="JI38" i="26"/>
  <c r="JB38" i="26"/>
  <c r="IT38" i="26"/>
  <c r="IM38" i="26"/>
  <c r="IE38" i="26"/>
  <c r="HX38" i="26"/>
  <c r="PC37" i="26"/>
  <c r="OV37" i="26"/>
  <c r="ON37" i="26"/>
  <c r="OG37" i="26"/>
  <c r="NY37" i="26"/>
  <c r="NR37" i="26"/>
  <c r="NJ37" i="26"/>
  <c r="NC37" i="26"/>
  <c r="MU37" i="26"/>
  <c r="MN37" i="26"/>
  <c r="MF37" i="26"/>
  <c r="LY37" i="26"/>
  <c r="LQ37" i="26"/>
  <c r="LJ37" i="26"/>
  <c r="LB37" i="26"/>
  <c r="KU37" i="26"/>
  <c r="KM37" i="26"/>
  <c r="KF37" i="26"/>
  <c r="JX37" i="26"/>
  <c r="JQ37" i="26"/>
  <c r="JI37" i="26"/>
  <c r="JB37" i="26"/>
  <c r="IT37" i="26"/>
  <c r="IM37" i="26"/>
  <c r="IE37" i="26"/>
  <c r="HX37" i="26"/>
  <c r="PE36" i="26"/>
  <c r="PD36" i="26"/>
  <c r="PB36" i="26"/>
  <c r="PA36" i="26"/>
  <c r="OZ36" i="26"/>
  <c r="OY36" i="26"/>
  <c r="OX36" i="26"/>
  <c r="OW36" i="26"/>
  <c r="OU36" i="26"/>
  <c r="OT36" i="26"/>
  <c r="OS36" i="26"/>
  <c r="OR36" i="26"/>
  <c r="OP36" i="26"/>
  <c r="OO36" i="26"/>
  <c r="OM36" i="26"/>
  <c r="OL36" i="26"/>
  <c r="OK36" i="26"/>
  <c r="OJ36" i="26"/>
  <c r="OI36" i="26"/>
  <c r="OH36" i="26"/>
  <c r="OF36" i="26"/>
  <c r="OE36" i="26"/>
  <c r="OD36" i="26"/>
  <c r="OC36" i="26"/>
  <c r="OA36" i="26"/>
  <c r="NZ36" i="26"/>
  <c r="NX36" i="26"/>
  <c r="NW36" i="26"/>
  <c r="NV36" i="26"/>
  <c r="NU36" i="26"/>
  <c r="NT36" i="26"/>
  <c r="NS36" i="26"/>
  <c r="NQ36" i="26"/>
  <c r="NP36" i="26"/>
  <c r="NO36" i="26"/>
  <c r="NN36" i="26"/>
  <c r="NL36" i="26"/>
  <c r="NK36" i="26"/>
  <c r="NI36" i="26"/>
  <c r="NH36" i="26"/>
  <c r="NG36" i="26"/>
  <c r="NF36" i="26"/>
  <c r="NE36" i="26"/>
  <c r="ND36" i="26"/>
  <c r="NB36" i="26"/>
  <c r="NA36" i="26"/>
  <c r="MZ36" i="26"/>
  <c r="MY36" i="26"/>
  <c r="MW36" i="26"/>
  <c r="MV36" i="26"/>
  <c r="MT36" i="26"/>
  <c r="MS36" i="26"/>
  <c r="MR36" i="26"/>
  <c r="MQ36" i="26"/>
  <c r="MP36" i="26"/>
  <c r="MO36" i="26"/>
  <c r="MM36" i="26"/>
  <c r="ML36" i="26"/>
  <c r="MK36" i="26"/>
  <c r="MJ36" i="26"/>
  <c r="MH36" i="26"/>
  <c r="MG36" i="26"/>
  <c r="ME36" i="26"/>
  <c r="MD36" i="26"/>
  <c r="MC36" i="26"/>
  <c r="MB36" i="26"/>
  <c r="MA36" i="26"/>
  <c r="LZ36" i="26"/>
  <c r="LX36" i="26"/>
  <c r="LW36" i="26"/>
  <c r="LV36" i="26"/>
  <c r="LU36" i="26"/>
  <c r="LS36" i="26"/>
  <c r="LR36" i="26"/>
  <c r="LP36" i="26"/>
  <c r="LO36" i="26"/>
  <c r="LN36" i="26"/>
  <c r="LM36" i="26"/>
  <c r="LL36" i="26"/>
  <c r="LK36" i="26"/>
  <c r="LI36" i="26"/>
  <c r="LH36" i="26"/>
  <c r="LG36" i="26"/>
  <c r="LF36" i="26"/>
  <c r="LD36" i="26"/>
  <c r="LC36" i="26"/>
  <c r="LA36" i="26"/>
  <c r="KZ36" i="26"/>
  <c r="KY36" i="26"/>
  <c r="KX36" i="26"/>
  <c r="KW36" i="26"/>
  <c r="KV36" i="26"/>
  <c r="KT36" i="26"/>
  <c r="KS36" i="26"/>
  <c r="KR36" i="26"/>
  <c r="KQ36" i="26"/>
  <c r="KO36" i="26"/>
  <c r="KN36" i="26"/>
  <c r="KL36" i="26"/>
  <c r="KK36" i="26"/>
  <c r="KJ36" i="26"/>
  <c r="KI36" i="26"/>
  <c r="KH36" i="26"/>
  <c r="KG36" i="26"/>
  <c r="KE36" i="26"/>
  <c r="KD36" i="26"/>
  <c r="KC36" i="26"/>
  <c r="KB36" i="26"/>
  <c r="JZ36" i="26"/>
  <c r="JY36" i="26"/>
  <c r="JW36" i="26"/>
  <c r="JV36" i="26"/>
  <c r="JU36" i="26"/>
  <c r="JT36" i="26"/>
  <c r="JS36" i="26"/>
  <c r="JR36" i="26"/>
  <c r="JP36" i="26"/>
  <c r="JO36" i="26"/>
  <c r="JN36" i="26"/>
  <c r="JM36" i="26"/>
  <c r="JK36" i="26"/>
  <c r="JJ36" i="26"/>
  <c r="JH36" i="26"/>
  <c r="JG36" i="26"/>
  <c r="JF36" i="26"/>
  <c r="JE36" i="26"/>
  <c r="JD36" i="26"/>
  <c r="JC36" i="26"/>
  <c r="JA36" i="26"/>
  <c r="IZ36" i="26"/>
  <c r="IY36" i="26"/>
  <c r="IX36" i="26"/>
  <c r="IV36" i="26"/>
  <c r="IU36" i="26"/>
  <c r="IS36" i="26"/>
  <c r="IR36" i="26"/>
  <c r="IQ36" i="26"/>
  <c r="IP36" i="26"/>
  <c r="IO36" i="26"/>
  <c r="IN36" i="26"/>
  <c r="IL36" i="26"/>
  <c r="IK36" i="26"/>
  <c r="IJ36" i="26"/>
  <c r="II36" i="26"/>
  <c r="IG36" i="26"/>
  <c r="IF36" i="26"/>
  <c r="ID36" i="26"/>
  <c r="IC36" i="26"/>
  <c r="IB36" i="26"/>
  <c r="IA36" i="26"/>
  <c r="HZ36" i="26"/>
  <c r="HY36" i="26"/>
  <c r="HW36" i="26"/>
  <c r="HV36" i="26"/>
  <c r="HU36" i="26"/>
  <c r="HT36" i="26"/>
  <c r="PC35" i="26"/>
  <c r="OV35" i="26"/>
  <c r="ON35" i="26"/>
  <c r="OG35" i="26"/>
  <c r="NY35" i="26"/>
  <c r="NR35" i="26"/>
  <c r="NJ35" i="26"/>
  <c r="NC35" i="26"/>
  <c r="MU35" i="26"/>
  <c r="MN35" i="26"/>
  <c r="MF35" i="26"/>
  <c r="LY35" i="26"/>
  <c r="LQ35" i="26"/>
  <c r="LJ35" i="26"/>
  <c r="LB35" i="26"/>
  <c r="KU35" i="26"/>
  <c r="KM35" i="26"/>
  <c r="KF35" i="26"/>
  <c r="JX35" i="26"/>
  <c r="JQ35" i="26"/>
  <c r="JI35" i="26"/>
  <c r="JB35" i="26"/>
  <c r="IT35" i="26"/>
  <c r="IM35" i="26"/>
  <c r="IE35" i="26"/>
  <c r="HX35" i="26"/>
  <c r="PC34" i="26"/>
  <c r="OV34" i="26"/>
  <c r="ON34" i="26"/>
  <c r="OG34" i="26"/>
  <c r="NY34" i="26"/>
  <c r="NR34" i="26"/>
  <c r="NJ34" i="26"/>
  <c r="NC34" i="26"/>
  <c r="MU34" i="26"/>
  <c r="MN34" i="26"/>
  <c r="MF34" i="26"/>
  <c r="LY34" i="26"/>
  <c r="LQ34" i="26"/>
  <c r="LJ34" i="26"/>
  <c r="LB34" i="26"/>
  <c r="KU34" i="26"/>
  <c r="KM34" i="26"/>
  <c r="KF34" i="26"/>
  <c r="JX34" i="26"/>
  <c r="JQ34" i="26"/>
  <c r="JI34" i="26"/>
  <c r="JB34" i="26"/>
  <c r="IT34" i="26"/>
  <c r="IM34" i="26"/>
  <c r="IE34" i="26"/>
  <c r="HX34" i="26"/>
  <c r="PC33" i="26"/>
  <c r="OV33" i="26"/>
  <c r="ON33" i="26"/>
  <c r="OG33" i="26"/>
  <c r="NY33" i="26"/>
  <c r="NR33" i="26"/>
  <c r="NJ33" i="26"/>
  <c r="NC33" i="26"/>
  <c r="MU33" i="26"/>
  <c r="MN33" i="26"/>
  <c r="MF33" i="26"/>
  <c r="LY33" i="26"/>
  <c r="LQ33" i="26"/>
  <c r="LJ33" i="26"/>
  <c r="LB33" i="26"/>
  <c r="KU33" i="26"/>
  <c r="KM33" i="26"/>
  <c r="KF33" i="26"/>
  <c r="JX33" i="26"/>
  <c r="JQ33" i="26"/>
  <c r="JI33" i="26"/>
  <c r="JB33" i="26"/>
  <c r="IT33" i="26"/>
  <c r="IM33" i="26"/>
  <c r="IE33" i="26"/>
  <c r="HX33" i="26"/>
  <c r="PC32" i="26"/>
  <c r="OV32" i="26"/>
  <c r="ON32" i="26"/>
  <c r="OG32" i="26"/>
  <c r="NY32" i="26"/>
  <c r="NR32" i="26"/>
  <c r="NJ32" i="26"/>
  <c r="NC32" i="26"/>
  <c r="MU32" i="26"/>
  <c r="MN32" i="26"/>
  <c r="MF32" i="26"/>
  <c r="LY32" i="26"/>
  <c r="LQ32" i="26"/>
  <c r="LJ32" i="26"/>
  <c r="LB32" i="26"/>
  <c r="KU32" i="26"/>
  <c r="KM32" i="26"/>
  <c r="KF32" i="26"/>
  <c r="JX32" i="26"/>
  <c r="JQ32" i="26"/>
  <c r="JI32" i="26"/>
  <c r="JB32" i="26"/>
  <c r="IT32" i="26"/>
  <c r="IM32" i="26"/>
  <c r="IE32" i="26"/>
  <c r="HX32" i="26"/>
  <c r="PC30" i="26"/>
  <c r="OV30" i="26"/>
  <c r="ON30" i="26"/>
  <c r="OG30" i="26"/>
  <c r="NY30" i="26"/>
  <c r="NR30" i="26"/>
  <c r="NJ30" i="26"/>
  <c r="NC30" i="26"/>
  <c r="MU30" i="26"/>
  <c r="MN30" i="26"/>
  <c r="MF30" i="26"/>
  <c r="LY30" i="26"/>
  <c r="LQ30" i="26"/>
  <c r="LJ30" i="26"/>
  <c r="LB30" i="26"/>
  <c r="KU30" i="26"/>
  <c r="KM30" i="26"/>
  <c r="KF30" i="26"/>
  <c r="JX30" i="26"/>
  <c r="JQ30" i="26"/>
  <c r="JI30" i="26"/>
  <c r="JB30" i="26"/>
  <c r="IT30" i="26"/>
  <c r="IM30" i="26"/>
  <c r="IE30" i="26"/>
  <c r="HX30" i="26"/>
  <c r="PC29" i="26"/>
  <c r="OV29" i="26"/>
  <c r="ON29" i="26"/>
  <c r="OG29" i="26"/>
  <c r="NY29" i="26"/>
  <c r="NR29" i="26"/>
  <c r="NJ29" i="26"/>
  <c r="NC29" i="26"/>
  <c r="MU29" i="26"/>
  <c r="MN29" i="26"/>
  <c r="MF29" i="26"/>
  <c r="LY29" i="26"/>
  <c r="LQ29" i="26"/>
  <c r="LJ29" i="26"/>
  <c r="LB29" i="26"/>
  <c r="KU29" i="26"/>
  <c r="KM29" i="26"/>
  <c r="KF29" i="26"/>
  <c r="JX29" i="26"/>
  <c r="JQ29" i="26"/>
  <c r="JI29" i="26"/>
  <c r="JB29" i="26"/>
  <c r="IT29" i="26"/>
  <c r="IM29" i="26"/>
  <c r="IE29" i="26"/>
  <c r="HX29" i="26"/>
  <c r="PC28" i="26"/>
  <c r="OV28" i="26"/>
  <c r="ON28" i="26"/>
  <c r="OG28" i="26"/>
  <c r="NY28" i="26"/>
  <c r="NR28" i="26"/>
  <c r="NJ28" i="26"/>
  <c r="NC28" i="26"/>
  <c r="MU28" i="26"/>
  <c r="MN28" i="26"/>
  <c r="MF28" i="26"/>
  <c r="LY28" i="26"/>
  <c r="LQ28" i="26"/>
  <c r="LJ28" i="26"/>
  <c r="LB28" i="26"/>
  <c r="KU28" i="26"/>
  <c r="KM28" i="26"/>
  <c r="KF28" i="26"/>
  <c r="JX28" i="26"/>
  <c r="JQ28" i="26"/>
  <c r="JI28" i="26"/>
  <c r="JB28" i="26"/>
  <c r="IT28" i="26"/>
  <c r="IM28" i="26"/>
  <c r="IE28" i="26"/>
  <c r="HX28" i="26"/>
  <c r="PE27" i="26"/>
  <c r="PD27" i="26"/>
  <c r="PB27" i="26"/>
  <c r="PA27" i="26"/>
  <c r="OZ27" i="26"/>
  <c r="OY27" i="26"/>
  <c r="OX27" i="26"/>
  <c r="OW27" i="26"/>
  <c r="OU27" i="26"/>
  <c r="OT27" i="26"/>
  <c r="OS27" i="26"/>
  <c r="OR27" i="26"/>
  <c r="OP27" i="26"/>
  <c r="OO27" i="26"/>
  <c r="OM27" i="26"/>
  <c r="OL27" i="26"/>
  <c r="OK27" i="26"/>
  <c r="OJ27" i="26"/>
  <c r="OI27" i="26"/>
  <c r="OH27" i="26"/>
  <c r="OF27" i="26"/>
  <c r="OE27" i="26"/>
  <c r="OD27" i="26"/>
  <c r="OC27" i="26"/>
  <c r="OA27" i="26"/>
  <c r="NZ27" i="26"/>
  <c r="NX27" i="26"/>
  <c r="NW27" i="26"/>
  <c r="NV27" i="26"/>
  <c r="NU27" i="26"/>
  <c r="NT27" i="26"/>
  <c r="NS27" i="26"/>
  <c r="NQ27" i="26"/>
  <c r="NP27" i="26"/>
  <c r="NO27" i="26"/>
  <c r="NN27" i="26"/>
  <c r="NL27" i="26"/>
  <c r="NK27" i="26"/>
  <c r="NI27" i="26"/>
  <c r="NH27" i="26"/>
  <c r="NG27" i="26"/>
  <c r="NF27" i="26"/>
  <c r="NE27" i="26"/>
  <c r="ND27" i="26"/>
  <c r="NB27" i="26"/>
  <c r="NA27" i="26"/>
  <c r="MZ27" i="26"/>
  <c r="MY27" i="26"/>
  <c r="MW27" i="26"/>
  <c r="MV27" i="26"/>
  <c r="MT27" i="26"/>
  <c r="MS27" i="26"/>
  <c r="MR27" i="26"/>
  <c r="MQ27" i="26"/>
  <c r="MP27" i="26"/>
  <c r="MO27" i="26"/>
  <c r="MM27" i="26"/>
  <c r="ML27" i="26"/>
  <c r="MK27" i="26"/>
  <c r="MJ27" i="26"/>
  <c r="MH27" i="26"/>
  <c r="MG27" i="26"/>
  <c r="ME27" i="26"/>
  <c r="MD27" i="26"/>
  <c r="MC27" i="26"/>
  <c r="MB27" i="26"/>
  <c r="MA27" i="26"/>
  <c r="LZ27" i="26"/>
  <c r="LX27" i="26"/>
  <c r="LW27" i="26"/>
  <c r="LV27" i="26"/>
  <c r="LU27" i="26"/>
  <c r="LS27" i="26"/>
  <c r="LR27" i="26"/>
  <c r="LP27" i="26"/>
  <c r="LO27" i="26"/>
  <c r="LN27" i="26"/>
  <c r="LM27" i="26"/>
  <c r="LL27" i="26"/>
  <c r="LK27" i="26"/>
  <c r="LI27" i="26"/>
  <c r="LH27" i="26"/>
  <c r="LG27" i="26"/>
  <c r="LF27" i="26"/>
  <c r="LD27" i="26"/>
  <c r="LC27" i="26"/>
  <c r="LA27" i="26"/>
  <c r="KZ27" i="26"/>
  <c r="KY27" i="26"/>
  <c r="KX27" i="26"/>
  <c r="KW27" i="26"/>
  <c r="KV27" i="26"/>
  <c r="KT27" i="26"/>
  <c r="KS27" i="26"/>
  <c r="KR27" i="26"/>
  <c r="KQ27" i="26"/>
  <c r="KO27" i="26"/>
  <c r="KN27" i="26"/>
  <c r="KL27" i="26"/>
  <c r="KK27" i="26"/>
  <c r="KJ27" i="26"/>
  <c r="KI27" i="26"/>
  <c r="KH27" i="26"/>
  <c r="KG27" i="26"/>
  <c r="KE27" i="26"/>
  <c r="KD27" i="26"/>
  <c r="KC27" i="26"/>
  <c r="KB27" i="26"/>
  <c r="JZ27" i="26"/>
  <c r="JY27" i="26"/>
  <c r="JW27" i="26"/>
  <c r="JV27" i="26"/>
  <c r="JU27" i="26"/>
  <c r="JT27" i="26"/>
  <c r="JS27" i="26"/>
  <c r="JR27" i="26"/>
  <c r="JP27" i="26"/>
  <c r="JO27" i="26"/>
  <c r="JN27" i="26"/>
  <c r="JM27" i="26"/>
  <c r="JK27" i="26"/>
  <c r="JJ27" i="26"/>
  <c r="JH27" i="26"/>
  <c r="JG27" i="26"/>
  <c r="JF27" i="26"/>
  <c r="JE27" i="26"/>
  <c r="JD27" i="26"/>
  <c r="JC27" i="26"/>
  <c r="JA27" i="26"/>
  <c r="IZ27" i="26"/>
  <c r="IY27" i="26"/>
  <c r="IX27" i="26"/>
  <c r="IV27" i="26"/>
  <c r="IU27" i="26"/>
  <c r="IS27" i="26"/>
  <c r="IR27" i="26"/>
  <c r="IQ27" i="26"/>
  <c r="IP27" i="26"/>
  <c r="IO27" i="26"/>
  <c r="IN27" i="26"/>
  <c r="IL27" i="26"/>
  <c r="IK27" i="26"/>
  <c r="IJ27" i="26"/>
  <c r="II27" i="26"/>
  <c r="IG27" i="26"/>
  <c r="IF27" i="26"/>
  <c r="ID27" i="26"/>
  <c r="IC27" i="26"/>
  <c r="IB27" i="26"/>
  <c r="IA27" i="26"/>
  <c r="HZ27" i="26"/>
  <c r="HY27" i="26"/>
  <c r="HW27" i="26"/>
  <c r="HV27" i="26"/>
  <c r="HU27" i="26"/>
  <c r="HT27" i="26"/>
  <c r="PC23" i="26"/>
  <c r="OV23" i="26"/>
  <c r="ON23" i="26"/>
  <c r="OG23" i="26"/>
  <c r="NY23" i="26"/>
  <c r="NR23" i="26"/>
  <c r="NJ23" i="26"/>
  <c r="NC23" i="26"/>
  <c r="MU23" i="26"/>
  <c r="MN23" i="26"/>
  <c r="MF23" i="26"/>
  <c r="LY23" i="26"/>
  <c r="LQ23" i="26"/>
  <c r="LJ23" i="26"/>
  <c r="LB23" i="26"/>
  <c r="KU23" i="26"/>
  <c r="KM23" i="26"/>
  <c r="KF23" i="26"/>
  <c r="JX23" i="26"/>
  <c r="JQ23" i="26"/>
  <c r="JI23" i="26"/>
  <c r="JB23" i="26"/>
  <c r="IT23" i="26"/>
  <c r="IM23" i="26"/>
  <c r="IE23" i="26"/>
  <c r="HX23" i="26"/>
  <c r="PC22" i="26"/>
  <c r="OV22" i="26"/>
  <c r="ON22" i="26"/>
  <c r="OG22" i="26"/>
  <c r="NY22" i="26"/>
  <c r="NR22" i="26"/>
  <c r="NJ22" i="26"/>
  <c r="NC22" i="26"/>
  <c r="MU22" i="26"/>
  <c r="MN22" i="26"/>
  <c r="MF22" i="26"/>
  <c r="LY22" i="26"/>
  <c r="LQ22" i="26"/>
  <c r="LJ22" i="26"/>
  <c r="LB22" i="26"/>
  <c r="KU22" i="26"/>
  <c r="KM22" i="26"/>
  <c r="KF22" i="26"/>
  <c r="JX22" i="26"/>
  <c r="JQ22" i="26"/>
  <c r="JI22" i="26"/>
  <c r="JB22" i="26"/>
  <c r="IT22" i="26"/>
  <c r="IM22" i="26"/>
  <c r="IE22" i="26"/>
  <c r="HX22" i="26"/>
  <c r="PC21" i="26"/>
  <c r="OV21" i="26"/>
  <c r="ON21" i="26"/>
  <c r="OG21" i="26"/>
  <c r="NY21" i="26"/>
  <c r="NR21" i="26"/>
  <c r="NJ21" i="26"/>
  <c r="NC21" i="26"/>
  <c r="MU21" i="26"/>
  <c r="MN21" i="26"/>
  <c r="MF21" i="26"/>
  <c r="LY21" i="26"/>
  <c r="LQ21" i="26"/>
  <c r="LJ21" i="26"/>
  <c r="LB21" i="26"/>
  <c r="KU21" i="26"/>
  <c r="KM21" i="26"/>
  <c r="KF21" i="26"/>
  <c r="JX21" i="26"/>
  <c r="JQ21" i="26"/>
  <c r="JI21" i="26"/>
  <c r="JB21" i="26"/>
  <c r="IT21" i="26"/>
  <c r="IM21" i="26"/>
  <c r="IE21" i="26"/>
  <c r="HX21" i="26"/>
  <c r="PC20" i="26"/>
  <c r="OV20" i="26"/>
  <c r="ON20" i="26"/>
  <c r="OG20" i="26"/>
  <c r="NY20" i="26"/>
  <c r="NR20" i="26"/>
  <c r="NJ20" i="26"/>
  <c r="NC20" i="26"/>
  <c r="MU20" i="26"/>
  <c r="MN20" i="26"/>
  <c r="MF20" i="26"/>
  <c r="LY20" i="26"/>
  <c r="LQ20" i="26"/>
  <c r="LJ20" i="26"/>
  <c r="LB20" i="26"/>
  <c r="KU20" i="26"/>
  <c r="KM20" i="26"/>
  <c r="KF20" i="26"/>
  <c r="JX20" i="26"/>
  <c r="JQ20" i="26"/>
  <c r="JI20" i="26"/>
  <c r="JB20" i="26"/>
  <c r="IT20" i="26"/>
  <c r="IM20" i="26"/>
  <c r="IE20" i="26"/>
  <c r="HX20" i="26"/>
  <c r="PC19" i="26"/>
  <c r="OV19" i="26"/>
  <c r="ON19" i="26"/>
  <c r="OG19" i="26"/>
  <c r="NY19" i="26"/>
  <c r="NR19" i="26"/>
  <c r="NJ19" i="26"/>
  <c r="NC19" i="26"/>
  <c r="MU19" i="26"/>
  <c r="MN19" i="26"/>
  <c r="MF19" i="26"/>
  <c r="LY19" i="26"/>
  <c r="LQ19" i="26"/>
  <c r="LJ19" i="26"/>
  <c r="LB19" i="26"/>
  <c r="KU19" i="26"/>
  <c r="KM19" i="26"/>
  <c r="KF19" i="26"/>
  <c r="JX19" i="26"/>
  <c r="JQ19" i="26"/>
  <c r="JI19" i="26"/>
  <c r="JB19" i="26"/>
  <c r="IT19" i="26"/>
  <c r="IM19" i="26"/>
  <c r="IE19" i="26"/>
  <c r="HX19" i="26"/>
  <c r="PC18" i="26"/>
  <c r="OV18" i="26"/>
  <c r="ON18" i="26"/>
  <c r="OG18" i="26"/>
  <c r="NY18" i="26"/>
  <c r="NR18" i="26"/>
  <c r="NJ18" i="26"/>
  <c r="NC18" i="26"/>
  <c r="MU18" i="26"/>
  <c r="MN18" i="26"/>
  <c r="MF18" i="26"/>
  <c r="LY18" i="26"/>
  <c r="LQ18" i="26"/>
  <c r="LJ18" i="26"/>
  <c r="LB18" i="26"/>
  <c r="KU18" i="26"/>
  <c r="KM18" i="26"/>
  <c r="KF18" i="26"/>
  <c r="JX18" i="26"/>
  <c r="JQ18" i="26"/>
  <c r="JI18" i="26"/>
  <c r="JB18" i="26"/>
  <c r="IT18" i="26"/>
  <c r="IM18" i="26"/>
  <c r="IE18" i="26"/>
  <c r="HX18" i="26"/>
  <c r="PE17" i="26"/>
  <c r="PD17" i="26"/>
  <c r="PB17" i="26"/>
  <c r="PA17" i="26"/>
  <c r="OZ17" i="26"/>
  <c r="OY17" i="26"/>
  <c r="OX17" i="26"/>
  <c r="OW17" i="26"/>
  <c r="OU17" i="26"/>
  <c r="OT17" i="26"/>
  <c r="OS17" i="26"/>
  <c r="OR17" i="26"/>
  <c r="OP17" i="26"/>
  <c r="OO17" i="26"/>
  <c r="OM17" i="26"/>
  <c r="OL17" i="26"/>
  <c r="OK17" i="26"/>
  <c r="OJ17" i="26"/>
  <c r="OI17" i="26"/>
  <c r="OH17" i="26"/>
  <c r="OF17" i="26"/>
  <c r="OE17" i="26"/>
  <c r="OD17" i="26"/>
  <c r="OC17" i="26"/>
  <c r="OA17" i="26"/>
  <c r="NZ17" i="26"/>
  <c r="NX17" i="26"/>
  <c r="NW17" i="26"/>
  <c r="NV17" i="26"/>
  <c r="NU17" i="26"/>
  <c r="NT17" i="26"/>
  <c r="NS17" i="26"/>
  <c r="NQ17" i="26"/>
  <c r="NP17" i="26"/>
  <c r="NO17" i="26"/>
  <c r="NN17" i="26"/>
  <c r="NL17" i="26"/>
  <c r="NK17" i="26"/>
  <c r="NI17" i="26"/>
  <c r="NH17" i="26"/>
  <c r="NG17" i="26"/>
  <c r="NF17" i="26"/>
  <c r="NE17" i="26"/>
  <c r="ND17" i="26"/>
  <c r="NB17" i="26"/>
  <c r="NA17" i="26"/>
  <c r="MZ17" i="26"/>
  <c r="MY17" i="26"/>
  <c r="MW17" i="26"/>
  <c r="MV17" i="26"/>
  <c r="MT17" i="26"/>
  <c r="MS17" i="26"/>
  <c r="MR17" i="26"/>
  <c r="MQ17" i="26"/>
  <c r="MP17" i="26"/>
  <c r="MO17" i="26"/>
  <c r="MM17" i="26"/>
  <c r="ML17" i="26"/>
  <c r="MK17" i="26"/>
  <c r="MJ17" i="26"/>
  <c r="MH17" i="26"/>
  <c r="MG17" i="26"/>
  <c r="ME17" i="26"/>
  <c r="MD17" i="26"/>
  <c r="MC17" i="26"/>
  <c r="MB17" i="26"/>
  <c r="MA17" i="26"/>
  <c r="LZ17" i="26"/>
  <c r="LX17" i="26"/>
  <c r="LW17" i="26"/>
  <c r="LV17" i="26"/>
  <c r="LU17" i="26"/>
  <c r="LS17" i="26"/>
  <c r="LR17" i="26"/>
  <c r="LP17" i="26"/>
  <c r="LO17" i="26"/>
  <c r="LN17" i="26"/>
  <c r="LM17" i="26"/>
  <c r="LL17" i="26"/>
  <c r="LK17" i="26"/>
  <c r="LI17" i="26"/>
  <c r="LH17" i="26"/>
  <c r="LG17" i="26"/>
  <c r="LF17" i="26"/>
  <c r="LD17" i="26"/>
  <c r="LC17" i="26"/>
  <c r="LA17" i="26"/>
  <c r="KZ17" i="26"/>
  <c r="KY17" i="26"/>
  <c r="KX17" i="26"/>
  <c r="KW17" i="26"/>
  <c r="KV17" i="26"/>
  <c r="KT17" i="26"/>
  <c r="KS17" i="26"/>
  <c r="KR17" i="26"/>
  <c r="KQ17" i="26"/>
  <c r="KO17" i="26"/>
  <c r="KN17" i="26"/>
  <c r="KL17" i="26"/>
  <c r="KK17" i="26"/>
  <c r="KJ17" i="26"/>
  <c r="KI17" i="26"/>
  <c r="KH17" i="26"/>
  <c r="KG17" i="26"/>
  <c r="KE17" i="26"/>
  <c r="KD17" i="26"/>
  <c r="KC17" i="26"/>
  <c r="KB17" i="26"/>
  <c r="JZ17" i="26"/>
  <c r="JY17" i="26"/>
  <c r="JW17" i="26"/>
  <c r="JV17" i="26"/>
  <c r="JU17" i="26"/>
  <c r="JT17" i="26"/>
  <c r="JS17" i="26"/>
  <c r="JR17" i="26"/>
  <c r="JP17" i="26"/>
  <c r="JO17" i="26"/>
  <c r="JN17" i="26"/>
  <c r="JM17" i="26"/>
  <c r="JK17" i="26"/>
  <c r="JJ17" i="26"/>
  <c r="JH17" i="26"/>
  <c r="JG17" i="26"/>
  <c r="JF17" i="26"/>
  <c r="JE17" i="26"/>
  <c r="JD17" i="26"/>
  <c r="JC17" i="26"/>
  <c r="JA17" i="26"/>
  <c r="IZ17" i="26"/>
  <c r="IY17" i="26"/>
  <c r="IX17" i="26"/>
  <c r="IV17" i="26"/>
  <c r="IU17" i="26"/>
  <c r="IS17" i="26"/>
  <c r="IR17" i="26"/>
  <c r="IQ17" i="26"/>
  <c r="IP17" i="26"/>
  <c r="IO17" i="26"/>
  <c r="IN17" i="26"/>
  <c r="IL17" i="26"/>
  <c r="IK17" i="26"/>
  <c r="IJ17" i="26"/>
  <c r="II17" i="26"/>
  <c r="IG17" i="26"/>
  <c r="IF17" i="26"/>
  <c r="ID17" i="26"/>
  <c r="IC17" i="26"/>
  <c r="IB17" i="26"/>
  <c r="IA17" i="26"/>
  <c r="HZ17" i="26"/>
  <c r="HY17" i="26"/>
  <c r="HW17" i="26"/>
  <c r="HV17" i="26"/>
  <c r="HU17" i="26"/>
  <c r="HT17" i="26"/>
  <c r="PC16" i="26"/>
  <c r="OV16" i="26"/>
  <c r="ON16" i="26"/>
  <c r="OG16" i="26"/>
  <c r="NY16" i="26"/>
  <c r="NR16" i="26"/>
  <c r="NJ16" i="26"/>
  <c r="NC16" i="26"/>
  <c r="MU16" i="26"/>
  <c r="MN16" i="26"/>
  <c r="MF16" i="26"/>
  <c r="LY16" i="26"/>
  <c r="LQ16" i="26"/>
  <c r="LJ16" i="26"/>
  <c r="LB16" i="26"/>
  <c r="KU16" i="26"/>
  <c r="KM16" i="26"/>
  <c r="KF16" i="26"/>
  <c r="JX16" i="26"/>
  <c r="JQ16" i="26"/>
  <c r="JI16" i="26"/>
  <c r="JB16" i="26"/>
  <c r="IT16" i="26"/>
  <c r="IM16" i="26"/>
  <c r="IE16" i="26"/>
  <c r="HX16" i="26"/>
  <c r="PC15" i="26"/>
  <c r="OV15" i="26"/>
  <c r="ON15" i="26"/>
  <c r="OG15" i="26"/>
  <c r="NY15" i="26"/>
  <c r="NR15" i="26"/>
  <c r="NJ15" i="26"/>
  <c r="NC15" i="26"/>
  <c r="MU15" i="26"/>
  <c r="MN15" i="26"/>
  <c r="MF15" i="26"/>
  <c r="LY15" i="26"/>
  <c r="LQ15" i="26"/>
  <c r="LJ15" i="26"/>
  <c r="LB15" i="26"/>
  <c r="KU15" i="26"/>
  <c r="KM15" i="26"/>
  <c r="KF15" i="26"/>
  <c r="JX15" i="26"/>
  <c r="JQ15" i="26"/>
  <c r="JI15" i="26"/>
  <c r="JB15" i="26"/>
  <c r="IT15" i="26"/>
  <c r="IM15" i="26"/>
  <c r="IE15" i="26"/>
  <c r="HX15" i="26"/>
  <c r="PC14" i="26"/>
  <c r="OV14" i="26"/>
  <c r="ON14" i="26"/>
  <c r="OG14" i="26"/>
  <c r="NY14" i="26"/>
  <c r="NR14" i="26"/>
  <c r="NJ14" i="26"/>
  <c r="NC14" i="26"/>
  <c r="MU14" i="26"/>
  <c r="MN14" i="26"/>
  <c r="MF14" i="26"/>
  <c r="LY14" i="26"/>
  <c r="LQ14" i="26"/>
  <c r="LJ14" i="26"/>
  <c r="LB14" i="26"/>
  <c r="KU14" i="26"/>
  <c r="KM14" i="26"/>
  <c r="KF14" i="26"/>
  <c r="JX14" i="26"/>
  <c r="JQ14" i="26"/>
  <c r="JI14" i="26"/>
  <c r="JB14" i="26"/>
  <c r="IT14" i="26"/>
  <c r="IM14" i="26"/>
  <c r="IE14" i="26"/>
  <c r="HX14" i="26"/>
  <c r="PC13" i="26"/>
  <c r="OV13" i="26"/>
  <c r="ON13" i="26"/>
  <c r="OG13" i="26"/>
  <c r="NY13" i="26"/>
  <c r="NR13" i="26"/>
  <c r="NJ13" i="26"/>
  <c r="NC13" i="26"/>
  <c r="MU13" i="26"/>
  <c r="MN13" i="26"/>
  <c r="MF13" i="26"/>
  <c r="LY13" i="26"/>
  <c r="LQ13" i="26"/>
  <c r="LJ13" i="26"/>
  <c r="LB13" i="26"/>
  <c r="KU13" i="26"/>
  <c r="KM13" i="26"/>
  <c r="KF13" i="26"/>
  <c r="JX13" i="26"/>
  <c r="JQ13" i="26"/>
  <c r="JI13" i="26"/>
  <c r="JB13" i="26"/>
  <c r="IT13" i="26"/>
  <c r="IM13" i="26"/>
  <c r="IE13" i="26"/>
  <c r="HX13" i="26"/>
  <c r="PC11" i="26"/>
  <c r="OV11" i="26"/>
  <c r="ON11" i="26"/>
  <c r="OG11" i="26"/>
  <c r="NY11" i="26"/>
  <c r="NR11" i="26"/>
  <c r="NJ11" i="26"/>
  <c r="NC11" i="26"/>
  <c r="MU11" i="26"/>
  <c r="MN11" i="26"/>
  <c r="MF11" i="26"/>
  <c r="LY11" i="26"/>
  <c r="LQ11" i="26"/>
  <c r="LJ11" i="26"/>
  <c r="LB11" i="26"/>
  <c r="KU11" i="26"/>
  <c r="KM11" i="26"/>
  <c r="KF11" i="26"/>
  <c r="JX11" i="26"/>
  <c r="JQ11" i="26"/>
  <c r="JI11" i="26"/>
  <c r="JB11" i="26"/>
  <c r="IT11" i="26"/>
  <c r="IM11" i="26"/>
  <c r="IE11" i="26"/>
  <c r="HX11" i="26"/>
  <c r="PC10" i="26"/>
  <c r="OV10" i="26"/>
  <c r="ON10" i="26"/>
  <c r="OG10" i="26"/>
  <c r="NY10" i="26"/>
  <c r="NR10" i="26"/>
  <c r="NJ10" i="26"/>
  <c r="NC10" i="26"/>
  <c r="MU10" i="26"/>
  <c r="MN10" i="26"/>
  <c r="MF10" i="26"/>
  <c r="LY10" i="26"/>
  <c r="LQ10" i="26"/>
  <c r="LJ10" i="26"/>
  <c r="LB10" i="26"/>
  <c r="KU10" i="26"/>
  <c r="KM10" i="26"/>
  <c r="KF10" i="26"/>
  <c r="JX10" i="26"/>
  <c r="JQ10" i="26"/>
  <c r="JI10" i="26"/>
  <c r="JB10" i="26"/>
  <c r="IT10" i="26"/>
  <c r="IM10" i="26"/>
  <c r="IE10" i="26"/>
  <c r="HX10" i="26"/>
  <c r="PC9" i="26"/>
  <c r="OV9" i="26"/>
  <c r="ON9" i="26"/>
  <c r="OG9" i="26"/>
  <c r="NY9" i="26"/>
  <c r="NR9" i="26"/>
  <c r="NJ9" i="26"/>
  <c r="NC9" i="26"/>
  <c r="MU9" i="26"/>
  <c r="MN9" i="26"/>
  <c r="MF9" i="26"/>
  <c r="LY9" i="26"/>
  <c r="LQ9" i="26"/>
  <c r="LJ9" i="26"/>
  <c r="LB9" i="26"/>
  <c r="KU9" i="26"/>
  <c r="KM9" i="26"/>
  <c r="KF9" i="26"/>
  <c r="JX9" i="26"/>
  <c r="JQ9" i="26"/>
  <c r="JI9" i="26"/>
  <c r="JB9" i="26"/>
  <c r="IT9" i="26"/>
  <c r="IM9" i="26"/>
  <c r="IE9" i="26"/>
  <c r="HX9" i="26"/>
  <c r="PE8" i="26"/>
  <c r="PD8" i="26"/>
  <c r="PB8" i="26"/>
  <c r="PA8" i="26"/>
  <c r="OZ8" i="26"/>
  <c r="OY8" i="26"/>
  <c r="OX8" i="26"/>
  <c r="OW8" i="26"/>
  <c r="OU8" i="26"/>
  <c r="OT8" i="26"/>
  <c r="OS8" i="26"/>
  <c r="OR8" i="26"/>
  <c r="OP8" i="26"/>
  <c r="OO8" i="26"/>
  <c r="OM8" i="26"/>
  <c r="OL8" i="26"/>
  <c r="OK8" i="26"/>
  <c r="OJ8" i="26"/>
  <c r="OI8" i="26"/>
  <c r="OH8" i="26"/>
  <c r="OF8" i="26"/>
  <c r="OE8" i="26"/>
  <c r="OD8" i="26"/>
  <c r="OC8" i="26"/>
  <c r="OA8" i="26"/>
  <c r="NZ8" i="26"/>
  <c r="NX8" i="26"/>
  <c r="NW8" i="26"/>
  <c r="NV8" i="26"/>
  <c r="NU8" i="26"/>
  <c r="NT8" i="26"/>
  <c r="NS8" i="26"/>
  <c r="NQ8" i="26"/>
  <c r="NP8" i="26"/>
  <c r="NO8" i="26"/>
  <c r="NN8" i="26"/>
  <c r="NL8" i="26"/>
  <c r="NK8" i="26"/>
  <c r="NI8" i="26"/>
  <c r="NH8" i="26"/>
  <c r="NG8" i="26"/>
  <c r="NF8" i="26"/>
  <c r="NE8" i="26"/>
  <c r="ND8" i="26"/>
  <c r="NB8" i="26"/>
  <c r="NA8" i="26"/>
  <c r="MZ8" i="26"/>
  <c r="MY8" i="26"/>
  <c r="MW8" i="26"/>
  <c r="MV8" i="26"/>
  <c r="MT8" i="26"/>
  <c r="MS8" i="26"/>
  <c r="MR8" i="26"/>
  <c r="MQ8" i="26"/>
  <c r="MP8" i="26"/>
  <c r="MO8" i="26"/>
  <c r="MM8" i="26"/>
  <c r="ML8" i="26"/>
  <c r="MK8" i="26"/>
  <c r="MJ8" i="26"/>
  <c r="MH8" i="26"/>
  <c r="MG8" i="26"/>
  <c r="ME8" i="26"/>
  <c r="MD8" i="26"/>
  <c r="MC8" i="26"/>
  <c r="MB8" i="26"/>
  <c r="MA8" i="26"/>
  <c r="LZ8" i="26"/>
  <c r="LX8" i="26"/>
  <c r="LW8" i="26"/>
  <c r="LV8" i="26"/>
  <c r="LU8" i="26"/>
  <c r="LS8" i="26"/>
  <c r="LR8" i="26"/>
  <c r="LP8" i="26"/>
  <c r="LO8" i="26"/>
  <c r="LN8" i="26"/>
  <c r="LM8" i="26"/>
  <c r="LL8" i="26"/>
  <c r="LK8" i="26"/>
  <c r="LI8" i="26"/>
  <c r="LH8" i="26"/>
  <c r="LG8" i="26"/>
  <c r="LF8" i="26"/>
  <c r="LD8" i="26"/>
  <c r="LC8" i="26"/>
  <c r="LA8" i="26"/>
  <c r="KZ8" i="26"/>
  <c r="KY8" i="26"/>
  <c r="KX8" i="26"/>
  <c r="KW8" i="26"/>
  <c r="KV8" i="26"/>
  <c r="KT8" i="26"/>
  <c r="KS8" i="26"/>
  <c r="KR8" i="26"/>
  <c r="KQ8" i="26"/>
  <c r="KO8" i="26"/>
  <c r="KN8" i="26"/>
  <c r="KL8" i="26"/>
  <c r="KK8" i="26"/>
  <c r="KJ8" i="26"/>
  <c r="KI8" i="26"/>
  <c r="KH8" i="26"/>
  <c r="KG8" i="26"/>
  <c r="KE8" i="26"/>
  <c r="KD8" i="26"/>
  <c r="KC8" i="26"/>
  <c r="KB8" i="26"/>
  <c r="JZ8" i="26"/>
  <c r="JY8" i="26"/>
  <c r="JW8" i="26"/>
  <c r="JV8" i="26"/>
  <c r="JU8" i="26"/>
  <c r="JT8" i="26"/>
  <c r="JS8" i="26"/>
  <c r="JR8" i="26"/>
  <c r="JP8" i="26"/>
  <c r="JO8" i="26"/>
  <c r="JN8" i="26"/>
  <c r="JM8" i="26"/>
  <c r="JK8" i="26"/>
  <c r="JJ8" i="26"/>
  <c r="JH8" i="26"/>
  <c r="JG8" i="26"/>
  <c r="JF8" i="26"/>
  <c r="JE8" i="26"/>
  <c r="JD8" i="26"/>
  <c r="JC8" i="26"/>
  <c r="JA8" i="26"/>
  <c r="IZ8" i="26"/>
  <c r="IY8" i="26"/>
  <c r="IX8" i="26"/>
  <c r="IV8" i="26"/>
  <c r="IU8" i="26"/>
  <c r="IS8" i="26"/>
  <c r="IR8" i="26"/>
  <c r="IQ8" i="26"/>
  <c r="IP8" i="26"/>
  <c r="IO8" i="26"/>
  <c r="IN8" i="26"/>
  <c r="IL8" i="26"/>
  <c r="IK8" i="26"/>
  <c r="IJ8" i="26"/>
  <c r="II8" i="26"/>
  <c r="IG8" i="26"/>
  <c r="IF8" i="26"/>
  <c r="ID8" i="26"/>
  <c r="IC8" i="26"/>
  <c r="IB8" i="26"/>
  <c r="IA8" i="26"/>
  <c r="HZ8" i="26"/>
  <c r="HY8" i="26"/>
  <c r="HW8" i="26"/>
  <c r="HV8" i="26"/>
  <c r="HU8" i="26"/>
  <c r="HT8" i="26"/>
  <c r="HP137" i="26"/>
  <c r="HI137" i="26"/>
  <c r="HA137" i="26"/>
  <c r="GT137" i="26"/>
  <c r="GL137" i="26"/>
  <c r="GE137" i="26"/>
  <c r="FW137" i="26"/>
  <c r="FP137" i="26"/>
  <c r="FH137" i="26"/>
  <c r="FA137" i="26"/>
  <c r="ES137" i="26"/>
  <c r="EL137" i="26"/>
  <c r="ED137" i="26"/>
  <c r="DW137" i="26"/>
  <c r="HP136" i="26"/>
  <c r="HI136" i="26"/>
  <c r="HA136" i="26"/>
  <c r="GT136" i="26"/>
  <c r="GL136" i="26"/>
  <c r="GE136" i="26"/>
  <c r="FW136" i="26"/>
  <c r="FP136" i="26"/>
  <c r="FH136" i="26"/>
  <c r="FA136" i="26"/>
  <c r="ES136" i="26"/>
  <c r="EL136" i="26"/>
  <c r="ED136" i="26"/>
  <c r="DW136" i="26"/>
  <c r="HP135" i="26"/>
  <c r="HI135" i="26"/>
  <c r="HA135" i="26"/>
  <c r="GT135" i="26"/>
  <c r="GL135" i="26"/>
  <c r="GE135" i="26"/>
  <c r="FW135" i="26"/>
  <c r="FP135" i="26"/>
  <c r="FH135" i="26"/>
  <c r="FA135" i="26"/>
  <c r="ES135" i="26"/>
  <c r="EL135" i="26"/>
  <c r="ED135" i="26"/>
  <c r="DW135" i="26"/>
  <c r="HP134" i="26"/>
  <c r="HI134" i="26"/>
  <c r="HA134" i="26"/>
  <c r="GT134" i="26"/>
  <c r="GL134" i="26"/>
  <c r="GE134" i="26"/>
  <c r="FW134" i="26"/>
  <c r="FP134" i="26"/>
  <c r="FH134" i="26"/>
  <c r="FA134" i="26"/>
  <c r="ES134" i="26"/>
  <c r="EL134" i="26"/>
  <c r="ED134" i="26"/>
  <c r="DW134" i="26"/>
  <c r="HP133" i="26"/>
  <c r="HI133" i="26"/>
  <c r="HA133" i="26"/>
  <c r="GT133" i="26"/>
  <c r="GL133" i="26"/>
  <c r="GE133" i="26"/>
  <c r="FW133" i="26"/>
  <c r="FP133" i="26"/>
  <c r="FH133" i="26"/>
  <c r="FA133" i="26"/>
  <c r="ES133" i="26"/>
  <c r="EL133" i="26"/>
  <c r="ED133" i="26"/>
  <c r="DW133" i="26"/>
  <c r="HP132" i="26"/>
  <c r="HI132" i="26"/>
  <c r="HA132" i="26"/>
  <c r="GT132" i="26"/>
  <c r="GL132" i="26"/>
  <c r="GE132" i="26"/>
  <c r="FW132" i="26"/>
  <c r="FP132" i="26"/>
  <c r="FH132" i="26"/>
  <c r="FA132" i="26"/>
  <c r="ES132" i="26"/>
  <c r="EL132" i="26"/>
  <c r="ED132" i="26"/>
  <c r="DW132" i="26"/>
  <c r="HR131" i="26"/>
  <c r="HQ131" i="26"/>
  <c r="HO131" i="26"/>
  <c r="HN131" i="26"/>
  <c r="HM131" i="26"/>
  <c r="HL131" i="26"/>
  <c r="HK131" i="26"/>
  <c r="HJ131" i="26"/>
  <c r="HH131" i="26"/>
  <c r="HG131" i="26"/>
  <c r="HF131" i="26"/>
  <c r="HE131" i="26"/>
  <c r="HC131" i="26"/>
  <c r="HB131" i="26"/>
  <c r="GZ131" i="26"/>
  <c r="GY131" i="26"/>
  <c r="GX131" i="26"/>
  <c r="GW131" i="26"/>
  <c r="GV131" i="26"/>
  <c r="GU131" i="26"/>
  <c r="GS131" i="26"/>
  <c r="GR131" i="26"/>
  <c r="GQ131" i="26"/>
  <c r="GP131" i="26"/>
  <c r="GN131" i="26"/>
  <c r="GM131" i="26"/>
  <c r="GK131" i="26"/>
  <c r="GJ131" i="26"/>
  <c r="GI131" i="26"/>
  <c r="GH131" i="26"/>
  <c r="GG131" i="26"/>
  <c r="GF131" i="26"/>
  <c r="GD131" i="26"/>
  <c r="GC131" i="26"/>
  <c r="GB131" i="26"/>
  <c r="GA131" i="26"/>
  <c r="FY131" i="26"/>
  <c r="FX131" i="26"/>
  <c r="FV131" i="26"/>
  <c r="FU131" i="26"/>
  <c r="FT131" i="26"/>
  <c r="FS131" i="26"/>
  <c r="FR131" i="26"/>
  <c r="FQ131" i="26"/>
  <c r="FO131" i="26"/>
  <c r="FN131" i="26"/>
  <c r="FM131" i="26"/>
  <c r="FL131" i="26"/>
  <c r="FJ131" i="26"/>
  <c r="FI131" i="26"/>
  <c r="FG131" i="26"/>
  <c r="FF131" i="26"/>
  <c r="FE131" i="26"/>
  <c r="FD131" i="26"/>
  <c r="FC131" i="26"/>
  <c r="FB131" i="26"/>
  <c r="EZ131" i="26"/>
  <c r="EY131" i="26"/>
  <c r="EX131" i="26"/>
  <c r="EW131" i="26"/>
  <c r="EU131" i="26"/>
  <c r="ET131" i="26"/>
  <c r="ER131" i="26"/>
  <c r="EQ131" i="26"/>
  <c r="EP131" i="26"/>
  <c r="EO131" i="26"/>
  <c r="EN131" i="26"/>
  <c r="EM131" i="26"/>
  <c r="EK131" i="26"/>
  <c r="EJ131" i="26"/>
  <c r="EI131" i="26"/>
  <c r="EH131" i="26"/>
  <c r="EF131" i="26"/>
  <c r="EE131" i="26"/>
  <c r="EC131" i="26"/>
  <c r="EB131" i="26"/>
  <c r="EA131" i="26"/>
  <c r="DZ131" i="26"/>
  <c r="DY131" i="26"/>
  <c r="DX131" i="26"/>
  <c r="DV131" i="26"/>
  <c r="DU131" i="26"/>
  <c r="DT131" i="26"/>
  <c r="DS131" i="26"/>
  <c r="HP130" i="26"/>
  <c r="HI130" i="26"/>
  <c r="HA130" i="26"/>
  <c r="GT130" i="26"/>
  <c r="GL130" i="26"/>
  <c r="GE130" i="26"/>
  <c r="FW130" i="26"/>
  <c r="FP130" i="26"/>
  <c r="FH130" i="26"/>
  <c r="FA130" i="26"/>
  <c r="ES130" i="26"/>
  <c r="EL130" i="26"/>
  <c r="ED130" i="26"/>
  <c r="DW130" i="26"/>
  <c r="HP129" i="26"/>
  <c r="HI129" i="26"/>
  <c r="HA129" i="26"/>
  <c r="GT129" i="26"/>
  <c r="GL129" i="26"/>
  <c r="GE129" i="26"/>
  <c r="FW129" i="26"/>
  <c r="FP129" i="26"/>
  <c r="FH129" i="26"/>
  <c r="FA129" i="26"/>
  <c r="ES129" i="26"/>
  <c r="EL129" i="26"/>
  <c r="ED129" i="26"/>
  <c r="DW129" i="26"/>
  <c r="HP128" i="26"/>
  <c r="HI128" i="26"/>
  <c r="HA128" i="26"/>
  <c r="GT128" i="26"/>
  <c r="GL128" i="26"/>
  <c r="GE128" i="26"/>
  <c r="FW128" i="26"/>
  <c r="FP128" i="26"/>
  <c r="FH128" i="26"/>
  <c r="FA128" i="26"/>
  <c r="ES128" i="26"/>
  <c r="EL128" i="26"/>
  <c r="ED128" i="26"/>
  <c r="DW128" i="26"/>
  <c r="HP127" i="26"/>
  <c r="HI127" i="26"/>
  <c r="HA127" i="26"/>
  <c r="GT127" i="26"/>
  <c r="GL127" i="26"/>
  <c r="GE127" i="26"/>
  <c r="FW127" i="26"/>
  <c r="FP127" i="26"/>
  <c r="FH127" i="26"/>
  <c r="FA127" i="26"/>
  <c r="ES127" i="26"/>
  <c r="EL127" i="26"/>
  <c r="ED127" i="26"/>
  <c r="DW127" i="26"/>
  <c r="HP125" i="26"/>
  <c r="HI125" i="26"/>
  <c r="HA125" i="26"/>
  <c r="GT125" i="26"/>
  <c r="GL125" i="26"/>
  <c r="GE125" i="26"/>
  <c r="FW125" i="26"/>
  <c r="FP125" i="26"/>
  <c r="FH125" i="26"/>
  <c r="FA125" i="26"/>
  <c r="ES125" i="26"/>
  <c r="EL125" i="26"/>
  <c r="ED125" i="26"/>
  <c r="DW125" i="26"/>
  <c r="HP124" i="26"/>
  <c r="HI124" i="26"/>
  <c r="HA124" i="26"/>
  <c r="GT124" i="26"/>
  <c r="GL124" i="26"/>
  <c r="GE124" i="26"/>
  <c r="FW124" i="26"/>
  <c r="FP124" i="26"/>
  <c r="FH124" i="26"/>
  <c r="FA124" i="26"/>
  <c r="ES124" i="26"/>
  <c r="EL124" i="26"/>
  <c r="ED124" i="26"/>
  <c r="DW124" i="26"/>
  <c r="HP123" i="26"/>
  <c r="HI123" i="26"/>
  <c r="HA123" i="26"/>
  <c r="GT123" i="26"/>
  <c r="GL123" i="26"/>
  <c r="GE123" i="26"/>
  <c r="FW123" i="26"/>
  <c r="FP123" i="26"/>
  <c r="FH123" i="26"/>
  <c r="FA123" i="26"/>
  <c r="ES123" i="26"/>
  <c r="EL123" i="26"/>
  <c r="ED123" i="26"/>
  <c r="DW123" i="26"/>
  <c r="HR122" i="26"/>
  <c r="HQ122" i="26"/>
  <c r="HO122" i="26"/>
  <c r="HN122" i="26"/>
  <c r="HM122" i="26"/>
  <c r="HL122" i="26"/>
  <c r="HK122" i="26"/>
  <c r="HJ122" i="26"/>
  <c r="HH122" i="26"/>
  <c r="HG122" i="26"/>
  <c r="HF122" i="26"/>
  <c r="HE122" i="26"/>
  <c r="HC122" i="26"/>
  <c r="HB122" i="26"/>
  <c r="GZ122" i="26"/>
  <c r="GY122" i="26"/>
  <c r="GX122" i="26"/>
  <c r="GW122" i="26"/>
  <c r="GV122" i="26"/>
  <c r="GU122" i="26"/>
  <c r="GS122" i="26"/>
  <c r="GR122" i="26"/>
  <c r="GQ122" i="26"/>
  <c r="GP122" i="26"/>
  <c r="GN122" i="26"/>
  <c r="GM122" i="26"/>
  <c r="GK122" i="26"/>
  <c r="GJ122" i="26"/>
  <c r="GI122" i="26"/>
  <c r="GH122" i="26"/>
  <c r="GG122" i="26"/>
  <c r="GF122" i="26"/>
  <c r="GD122" i="26"/>
  <c r="GC122" i="26"/>
  <c r="GB122" i="26"/>
  <c r="GA122" i="26"/>
  <c r="FY122" i="26"/>
  <c r="FX122" i="26"/>
  <c r="FV122" i="26"/>
  <c r="FU122" i="26"/>
  <c r="FT122" i="26"/>
  <c r="FS122" i="26"/>
  <c r="FR122" i="26"/>
  <c r="FQ122" i="26"/>
  <c r="FO122" i="26"/>
  <c r="FN122" i="26"/>
  <c r="FM122" i="26"/>
  <c r="FL122" i="26"/>
  <c r="FJ122" i="26"/>
  <c r="FI122" i="26"/>
  <c r="FG122" i="26"/>
  <c r="FF122" i="26"/>
  <c r="FE122" i="26"/>
  <c r="FD122" i="26"/>
  <c r="FC122" i="26"/>
  <c r="FB122" i="26"/>
  <c r="EZ122" i="26"/>
  <c r="EY122" i="26"/>
  <c r="EX122" i="26"/>
  <c r="EW122" i="26"/>
  <c r="EU122" i="26"/>
  <c r="ET122" i="26"/>
  <c r="ER122" i="26"/>
  <c r="EQ122" i="26"/>
  <c r="EP122" i="26"/>
  <c r="EO122" i="26"/>
  <c r="EN122" i="26"/>
  <c r="EM122" i="26"/>
  <c r="EK122" i="26"/>
  <c r="EJ122" i="26"/>
  <c r="EI122" i="26"/>
  <c r="EH122" i="26"/>
  <c r="EF122" i="26"/>
  <c r="EE122" i="26"/>
  <c r="EC122" i="26"/>
  <c r="EB122" i="26"/>
  <c r="EA122" i="26"/>
  <c r="DZ122" i="26"/>
  <c r="DY122" i="26"/>
  <c r="DX122" i="26"/>
  <c r="DV122" i="26"/>
  <c r="DU122" i="26"/>
  <c r="DT122" i="26"/>
  <c r="DS122" i="26"/>
  <c r="HP118" i="26"/>
  <c r="HI118" i="26"/>
  <c r="HA118" i="26"/>
  <c r="GT118" i="26"/>
  <c r="GL118" i="26"/>
  <c r="GE118" i="26"/>
  <c r="FW118" i="26"/>
  <c r="FP118" i="26"/>
  <c r="FH118" i="26"/>
  <c r="FA118" i="26"/>
  <c r="ES118" i="26"/>
  <c r="EL118" i="26"/>
  <c r="ED118" i="26"/>
  <c r="DW118" i="26"/>
  <c r="HP117" i="26"/>
  <c r="HI117" i="26"/>
  <c r="HA117" i="26"/>
  <c r="GT117" i="26"/>
  <c r="GL117" i="26"/>
  <c r="GE117" i="26"/>
  <c r="FW117" i="26"/>
  <c r="FP117" i="26"/>
  <c r="FH117" i="26"/>
  <c r="FA117" i="26"/>
  <c r="ES117" i="26"/>
  <c r="EL117" i="26"/>
  <c r="ED117" i="26"/>
  <c r="DW117" i="26"/>
  <c r="HP116" i="26"/>
  <c r="HI116" i="26"/>
  <c r="HA116" i="26"/>
  <c r="GT116" i="26"/>
  <c r="GL116" i="26"/>
  <c r="GE116" i="26"/>
  <c r="FW116" i="26"/>
  <c r="FP116" i="26"/>
  <c r="FH116" i="26"/>
  <c r="FA116" i="26"/>
  <c r="ES116" i="26"/>
  <c r="EL116" i="26"/>
  <c r="ED116" i="26"/>
  <c r="DW116" i="26"/>
  <c r="HP115" i="26"/>
  <c r="HI115" i="26"/>
  <c r="HA115" i="26"/>
  <c r="GT115" i="26"/>
  <c r="GL115" i="26"/>
  <c r="GE115" i="26"/>
  <c r="FW115" i="26"/>
  <c r="FP115" i="26"/>
  <c r="FH115" i="26"/>
  <c r="FA115" i="26"/>
  <c r="ES115" i="26"/>
  <c r="EL115" i="26"/>
  <c r="ED115" i="26"/>
  <c r="DW115" i="26"/>
  <c r="HP114" i="26"/>
  <c r="HI114" i="26"/>
  <c r="HA114" i="26"/>
  <c r="GT114" i="26"/>
  <c r="GL114" i="26"/>
  <c r="GE114" i="26"/>
  <c r="FW114" i="26"/>
  <c r="FP114" i="26"/>
  <c r="FH114" i="26"/>
  <c r="FA114" i="26"/>
  <c r="ES114" i="26"/>
  <c r="EL114" i="26"/>
  <c r="ED114" i="26"/>
  <c r="DW114" i="26"/>
  <c r="HP113" i="26"/>
  <c r="HI113" i="26"/>
  <c r="HA113" i="26"/>
  <c r="GT113" i="26"/>
  <c r="GL113" i="26"/>
  <c r="GE113" i="26"/>
  <c r="FW113" i="26"/>
  <c r="FP113" i="26"/>
  <c r="FH113" i="26"/>
  <c r="FA113" i="26"/>
  <c r="ES113" i="26"/>
  <c r="EL113" i="26"/>
  <c r="ED113" i="26"/>
  <c r="DW113" i="26"/>
  <c r="HR112" i="26"/>
  <c r="HQ112" i="26"/>
  <c r="HO112" i="26"/>
  <c r="HN112" i="26"/>
  <c r="HM112" i="26"/>
  <c r="HL112" i="26"/>
  <c r="HK112" i="26"/>
  <c r="HJ112" i="26"/>
  <c r="HH112" i="26"/>
  <c r="HG112" i="26"/>
  <c r="HF112" i="26"/>
  <c r="HE112" i="26"/>
  <c r="HC112" i="26"/>
  <c r="HB112" i="26"/>
  <c r="GZ112" i="26"/>
  <c r="GY112" i="26"/>
  <c r="GX112" i="26"/>
  <c r="GW112" i="26"/>
  <c r="GV112" i="26"/>
  <c r="GU112" i="26"/>
  <c r="GS112" i="26"/>
  <c r="GR112" i="26"/>
  <c r="GQ112" i="26"/>
  <c r="GP112" i="26"/>
  <c r="GN112" i="26"/>
  <c r="GM112" i="26"/>
  <c r="GK112" i="26"/>
  <c r="GJ112" i="26"/>
  <c r="GI112" i="26"/>
  <c r="GH112" i="26"/>
  <c r="GG112" i="26"/>
  <c r="GF112" i="26"/>
  <c r="GD112" i="26"/>
  <c r="GC112" i="26"/>
  <c r="GB112" i="26"/>
  <c r="GA112" i="26"/>
  <c r="FY112" i="26"/>
  <c r="FX112" i="26"/>
  <c r="FV112" i="26"/>
  <c r="FU112" i="26"/>
  <c r="FT112" i="26"/>
  <c r="FS112" i="26"/>
  <c r="FR112" i="26"/>
  <c r="FQ112" i="26"/>
  <c r="FO112" i="26"/>
  <c r="FN112" i="26"/>
  <c r="FM112" i="26"/>
  <c r="FL112" i="26"/>
  <c r="FJ112" i="26"/>
  <c r="FI112" i="26"/>
  <c r="FG112" i="26"/>
  <c r="FF112" i="26"/>
  <c r="FE112" i="26"/>
  <c r="FD112" i="26"/>
  <c r="FC112" i="26"/>
  <c r="FB112" i="26"/>
  <c r="EZ112" i="26"/>
  <c r="EY112" i="26"/>
  <c r="EX112" i="26"/>
  <c r="EW112" i="26"/>
  <c r="EU112" i="26"/>
  <c r="ET112" i="26"/>
  <c r="ER112" i="26"/>
  <c r="EQ112" i="26"/>
  <c r="EP112" i="26"/>
  <c r="EO112" i="26"/>
  <c r="EN112" i="26"/>
  <c r="EM112" i="26"/>
  <c r="EK112" i="26"/>
  <c r="EJ112" i="26"/>
  <c r="EI112" i="26"/>
  <c r="EH112" i="26"/>
  <c r="EF112" i="26"/>
  <c r="EE112" i="26"/>
  <c r="EC112" i="26"/>
  <c r="EB112" i="26"/>
  <c r="EA112" i="26"/>
  <c r="DZ112" i="26"/>
  <c r="DY112" i="26"/>
  <c r="DX112" i="26"/>
  <c r="DV112" i="26"/>
  <c r="DU112" i="26"/>
  <c r="DT112" i="26"/>
  <c r="DS112" i="26"/>
  <c r="HP111" i="26"/>
  <c r="HI111" i="26"/>
  <c r="HA111" i="26"/>
  <c r="GT111" i="26"/>
  <c r="GL111" i="26"/>
  <c r="GE111" i="26"/>
  <c r="FW111" i="26"/>
  <c r="FP111" i="26"/>
  <c r="FH111" i="26"/>
  <c r="FA111" i="26"/>
  <c r="ES111" i="26"/>
  <c r="EL111" i="26"/>
  <c r="ED111" i="26"/>
  <c r="DW111" i="26"/>
  <c r="HP110" i="26"/>
  <c r="HI110" i="26"/>
  <c r="HA110" i="26"/>
  <c r="GT110" i="26"/>
  <c r="GL110" i="26"/>
  <c r="GE110" i="26"/>
  <c r="FW110" i="26"/>
  <c r="FP110" i="26"/>
  <c r="FH110" i="26"/>
  <c r="FA110" i="26"/>
  <c r="ES110" i="26"/>
  <c r="EL110" i="26"/>
  <c r="ED110" i="26"/>
  <c r="DW110" i="26"/>
  <c r="HP109" i="26"/>
  <c r="HI109" i="26"/>
  <c r="HA109" i="26"/>
  <c r="GT109" i="26"/>
  <c r="GL109" i="26"/>
  <c r="GE109" i="26"/>
  <c r="FW109" i="26"/>
  <c r="FP109" i="26"/>
  <c r="FH109" i="26"/>
  <c r="FA109" i="26"/>
  <c r="ES109" i="26"/>
  <c r="EL109" i="26"/>
  <c r="ED109" i="26"/>
  <c r="DW109" i="26"/>
  <c r="HP108" i="26"/>
  <c r="HI108" i="26"/>
  <c r="HA108" i="26"/>
  <c r="GT108" i="26"/>
  <c r="GL108" i="26"/>
  <c r="GE108" i="26"/>
  <c r="FW108" i="26"/>
  <c r="FP108" i="26"/>
  <c r="FH108" i="26"/>
  <c r="FA108" i="26"/>
  <c r="ES108" i="26"/>
  <c r="EL108" i="26"/>
  <c r="ED108" i="26"/>
  <c r="DW108" i="26"/>
  <c r="HP106" i="26"/>
  <c r="HI106" i="26"/>
  <c r="HA106" i="26"/>
  <c r="GT106" i="26"/>
  <c r="GL106" i="26"/>
  <c r="GE106" i="26"/>
  <c r="FW106" i="26"/>
  <c r="FP106" i="26"/>
  <c r="FH106" i="26"/>
  <c r="FA106" i="26"/>
  <c r="ES106" i="26"/>
  <c r="EL106" i="26"/>
  <c r="ED106" i="26"/>
  <c r="DW106" i="26"/>
  <c r="HP105" i="26"/>
  <c r="HI105" i="26"/>
  <c r="HA105" i="26"/>
  <c r="GT105" i="26"/>
  <c r="GL105" i="26"/>
  <c r="GE105" i="26"/>
  <c r="FW105" i="26"/>
  <c r="FP105" i="26"/>
  <c r="FH105" i="26"/>
  <c r="FA105" i="26"/>
  <c r="ES105" i="26"/>
  <c r="EL105" i="26"/>
  <c r="ED105" i="26"/>
  <c r="DW105" i="26"/>
  <c r="HP104" i="26"/>
  <c r="HI104" i="26"/>
  <c r="HA104" i="26"/>
  <c r="GT104" i="26"/>
  <c r="GL104" i="26"/>
  <c r="GE104" i="26"/>
  <c r="FW104" i="26"/>
  <c r="FP104" i="26"/>
  <c r="FH104" i="26"/>
  <c r="FA104" i="26"/>
  <c r="ES104" i="26"/>
  <c r="EL104" i="26"/>
  <c r="ED104" i="26"/>
  <c r="DW104" i="26"/>
  <c r="HR103" i="26"/>
  <c r="HQ103" i="26"/>
  <c r="HO103" i="26"/>
  <c r="HN103" i="26"/>
  <c r="HM103" i="26"/>
  <c r="HL103" i="26"/>
  <c r="HK103" i="26"/>
  <c r="HJ103" i="26"/>
  <c r="HH103" i="26"/>
  <c r="HG103" i="26"/>
  <c r="HF103" i="26"/>
  <c r="HE103" i="26"/>
  <c r="HC103" i="26"/>
  <c r="HB103" i="26"/>
  <c r="GZ103" i="26"/>
  <c r="GY103" i="26"/>
  <c r="GX103" i="26"/>
  <c r="GW103" i="26"/>
  <c r="GV103" i="26"/>
  <c r="GU103" i="26"/>
  <c r="GS103" i="26"/>
  <c r="GR103" i="26"/>
  <c r="GQ103" i="26"/>
  <c r="GP103" i="26"/>
  <c r="GN103" i="26"/>
  <c r="GM103" i="26"/>
  <c r="GK103" i="26"/>
  <c r="GJ103" i="26"/>
  <c r="GI103" i="26"/>
  <c r="GH103" i="26"/>
  <c r="GG103" i="26"/>
  <c r="GF103" i="26"/>
  <c r="GD103" i="26"/>
  <c r="GC103" i="26"/>
  <c r="GB103" i="26"/>
  <c r="GA103" i="26"/>
  <c r="FY103" i="26"/>
  <c r="FX103" i="26"/>
  <c r="FV103" i="26"/>
  <c r="FU103" i="26"/>
  <c r="FT103" i="26"/>
  <c r="FS103" i="26"/>
  <c r="FR103" i="26"/>
  <c r="FQ103" i="26"/>
  <c r="FO103" i="26"/>
  <c r="FN103" i="26"/>
  <c r="FM103" i="26"/>
  <c r="FL103" i="26"/>
  <c r="FJ103" i="26"/>
  <c r="FI103" i="26"/>
  <c r="FG103" i="26"/>
  <c r="FF103" i="26"/>
  <c r="FE103" i="26"/>
  <c r="FD103" i="26"/>
  <c r="FC103" i="26"/>
  <c r="FB103" i="26"/>
  <c r="EZ103" i="26"/>
  <c r="EY103" i="26"/>
  <c r="EX103" i="26"/>
  <c r="EW103" i="26"/>
  <c r="EU103" i="26"/>
  <c r="ET103" i="26"/>
  <c r="ER103" i="26"/>
  <c r="EQ103" i="26"/>
  <c r="EP103" i="26"/>
  <c r="EO103" i="26"/>
  <c r="EN103" i="26"/>
  <c r="EM103" i="26"/>
  <c r="EK103" i="26"/>
  <c r="EJ103" i="26"/>
  <c r="EI103" i="26"/>
  <c r="EH103" i="26"/>
  <c r="EF103" i="26"/>
  <c r="EE103" i="26"/>
  <c r="EC103" i="26"/>
  <c r="EB103" i="26"/>
  <c r="EA103" i="26"/>
  <c r="DZ103" i="26"/>
  <c r="DY103" i="26"/>
  <c r="DX103" i="26"/>
  <c r="DV103" i="26"/>
  <c r="DU103" i="26"/>
  <c r="DT103" i="26"/>
  <c r="DS103" i="26"/>
  <c r="HP99" i="26"/>
  <c r="HI99" i="26"/>
  <c r="HA99" i="26"/>
  <c r="GT99" i="26"/>
  <c r="GL99" i="26"/>
  <c r="GE99" i="26"/>
  <c r="FW99" i="26"/>
  <c r="FP99" i="26"/>
  <c r="FH99" i="26"/>
  <c r="FA99" i="26"/>
  <c r="ES99" i="26"/>
  <c r="EL99" i="26"/>
  <c r="ED99" i="26"/>
  <c r="DW99" i="26"/>
  <c r="HP98" i="26"/>
  <c r="HI98" i="26"/>
  <c r="HA98" i="26"/>
  <c r="GT98" i="26"/>
  <c r="GL98" i="26"/>
  <c r="GE98" i="26"/>
  <c r="FW98" i="26"/>
  <c r="FP98" i="26"/>
  <c r="FH98" i="26"/>
  <c r="FA98" i="26"/>
  <c r="ES98" i="26"/>
  <c r="EL98" i="26"/>
  <c r="ED98" i="26"/>
  <c r="DW98" i="26"/>
  <c r="HP97" i="26"/>
  <c r="HI97" i="26"/>
  <c r="HA97" i="26"/>
  <c r="GT97" i="26"/>
  <c r="GL97" i="26"/>
  <c r="GE97" i="26"/>
  <c r="FW97" i="26"/>
  <c r="FP97" i="26"/>
  <c r="FH97" i="26"/>
  <c r="FA97" i="26"/>
  <c r="ES97" i="26"/>
  <c r="EL97" i="26"/>
  <c r="ED97" i="26"/>
  <c r="DW97" i="26"/>
  <c r="HP96" i="26"/>
  <c r="HI96" i="26"/>
  <c r="HA96" i="26"/>
  <c r="GT96" i="26"/>
  <c r="GL96" i="26"/>
  <c r="GE96" i="26"/>
  <c r="FW96" i="26"/>
  <c r="FP96" i="26"/>
  <c r="FH96" i="26"/>
  <c r="FA96" i="26"/>
  <c r="ES96" i="26"/>
  <c r="EL96" i="26"/>
  <c r="ED96" i="26"/>
  <c r="DW96" i="26"/>
  <c r="HP95" i="26"/>
  <c r="HI95" i="26"/>
  <c r="HA95" i="26"/>
  <c r="GT95" i="26"/>
  <c r="GL95" i="26"/>
  <c r="GE95" i="26"/>
  <c r="FW95" i="26"/>
  <c r="FP95" i="26"/>
  <c r="FH95" i="26"/>
  <c r="FA95" i="26"/>
  <c r="ES95" i="26"/>
  <c r="EL95" i="26"/>
  <c r="ED95" i="26"/>
  <c r="DW95" i="26"/>
  <c r="HP94" i="26"/>
  <c r="HI94" i="26"/>
  <c r="HA94" i="26"/>
  <c r="GT94" i="26"/>
  <c r="GL94" i="26"/>
  <c r="GE94" i="26"/>
  <c r="FW94" i="26"/>
  <c r="FP94" i="26"/>
  <c r="FH94" i="26"/>
  <c r="FA94" i="26"/>
  <c r="ES94" i="26"/>
  <c r="EL94" i="26"/>
  <c r="ED94" i="26"/>
  <c r="DW94" i="26"/>
  <c r="HR93" i="26"/>
  <c r="HQ93" i="26"/>
  <c r="HO93" i="26"/>
  <c r="HN93" i="26"/>
  <c r="HM93" i="26"/>
  <c r="HL93" i="26"/>
  <c r="HK93" i="26"/>
  <c r="HJ93" i="26"/>
  <c r="HH93" i="26"/>
  <c r="HG93" i="26"/>
  <c r="HF93" i="26"/>
  <c r="HE93" i="26"/>
  <c r="HC93" i="26"/>
  <c r="HB93" i="26"/>
  <c r="GZ93" i="26"/>
  <c r="GY93" i="26"/>
  <c r="GX93" i="26"/>
  <c r="GW93" i="26"/>
  <c r="GV93" i="26"/>
  <c r="GU93" i="26"/>
  <c r="GS93" i="26"/>
  <c r="GR93" i="26"/>
  <c r="GQ93" i="26"/>
  <c r="GP93" i="26"/>
  <c r="GN93" i="26"/>
  <c r="GM93" i="26"/>
  <c r="GK93" i="26"/>
  <c r="GJ93" i="26"/>
  <c r="GI93" i="26"/>
  <c r="GH93" i="26"/>
  <c r="GG93" i="26"/>
  <c r="GF93" i="26"/>
  <c r="GD93" i="26"/>
  <c r="GC93" i="26"/>
  <c r="GB93" i="26"/>
  <c r="GA93" i="26"/>
  <c r="FY93" i="26"/>
  <c r="FX93" i="26"/>
  <c r="FV93" i="26"/>
  <c r="FU93" i="26"/>
  <c r="FT93" i="26"/>
  <c r="FS93" i="26"/>
  <c r="FR93" i="26"/>
  <c r="FQ93" i="26"/>
  <c r="FO93" i="26"/>
  <c r="FN93" i="26"/>
  <c r="FM93" i="26"/>
  <c r="FL93" i="26"/>
  <c r="FJ93" i="26"/>
  <c r="FI93" i="26"/>
  <c r="FG93" i="26"/>
  <c r="FF93" i="26"/>
  <c r="FE93" i="26"/>
  <c r="FD93" i="26"/>
  <c r="FC93" i="26"/>
  <c r="FB93" i="26"/>
  <c r="EZ93" i="26"/>
  <c r="EY93" i="26"/>
  <c r="EX93" i="26"/>
  <c r="EW93" i="26"/>
  <c r="EU93" i="26"/>
  <c r="ET93" i="26"/>
  <c r="ER93" i="26"/>
  <c r="EQ93" i="26"/>
  <c r="EP93" i="26"/>
  <c r="EO93" i="26"/>
  <c r="EN93" i="26"/>
  <c r="EM93" i="26"/>
  <c r="EK93" i="26"/>
  <c r="EJ93" i="26"/>
  <c r="EI93" i="26"/>
  <c r="EH93" i="26"/>
  <c r="EF93" i="26"/>
  <c r="EE93" i="26"/>
  <c r="EC93" i="26"/>
  <c r="EB93" i="26"/>
  <c r="EA93" i="26"/>
  <c r="DZ93" i="26"/>
  <c r="DY93" i="26"/>
  <c r="DX93" i="26"/>
  <c r="DV93" i="26"/>
  <c r="DU93" i="26"/>
  <c r="DT93" i="26"/>
  <c r="DS93" i="26"/>
  <c r="HP92" i="26"/>
  <c r="HI92" i="26"/>
  <c r="HA92" i="26"/>
  <c r="GT92" i="26"/>
  <c r="GL92" i="26"/>
  <c r="GE92" i="26"/>
  <c r="FW92" i="26"/>
  <c r="FP92" i="26"/>
  <c r="FH92" i="26"/>
  <c r="FA92" i="26"/>
  <c r="ES92" i="26"/>
  <c r="EL92" i="26"/>
  <c r="ED92" i="26"/>
  <c r="DW92" i="26"/>
  <c r="HP91" i="26"/>
  <c r="HI91" i="26"/>
  <c r="HA91" i="26"/>
  <c r="GT91" i="26"/>
  <c r="GL91" i="26"/>
  <c r="GE91" i="26"/>
  <c r="FW91" i="26"/>
  <c r="FP91" i="26"/>
  <c r="FH91" i="26"/>
  <c r="FA91" i="26"/>
  <c r="ES91" i="26"/>
  <c r="EL91" i="26"/>
  <c r="ED91" i="26"/>
  <c r="DW91" i="26"/>
  <c r="HP90" i="26"/>
  <c r="HI90" i="26"/>
  <c r="HA90" i="26"/>
  <c r="GT90" i="26"/>
  <c r="GL90" i="26"/>
  <c r="GE90" i="26"/>
  <c r="FW90" i="26"/>
  <c r="FP90" i="26"/>
  <c r="FH90" i="26"/>
  <c r="FA90" i="26"/>
  <c r="ES90" i="26"/>
  <c r="EL90" i="26"/>
  <c r="ED90" i="26"/>
  <c r="DW90" i="26"/>
  <c r="HP89" i="26"/>
  <c r="HI89" i="26"/>
  <c r="HA89" i="26"/>
  <c r="GT89" i="26"/>
  <c r="GL89" i="26"/>
  <c r="GE89" i="26"/>
  <c r="FW89" i="26"/>
  <c r="FP89" i="26"/>
  <c r="FH89" i="26"/>
  <c r="FA89" i="26"/>
  <c r="ES89" i="26"/>
  <c r="EL89" i="26"/>
  <c r="ED89" i="26"/>
  <c r="DW89" i="26"/>
  <c r="HP87" i="26"/>
  <c r="HI87" i="26"/>
  <c r="HA87" i="26"/>
  <c r="GT87" i="26"/>
  <c r="GL87" i="26"/>
  <c r="GE87" i="26"/>
  <c r="FW87" i="26"/>
  <c r="FP87" i="26"/>
  <c r="FH87" i="26"/>
  <c r="FA87" i="26"/>
  <c r="ES87" i="26"/>
  <c r="EL87" i="26"/>
  <c r="ED87" i="26"/>
  <c r="DW87" i="26"/>
  <c r="HP86" i="26"/>
  <c r="HI86" i="26"/>
  <c r="HA86" i="26"/>
  <c r="GT86" i="26"/>
  <c r="GL86" i="26"/>
  <c r="GE86" i="26"/>
  <c r="FW86" i="26"/>
  <c r="FP86" i="26"/>
  <c r="FH86" i="26"/>
  <c r="FA86" i="26"/>
  <c r="ES86" i="26"/>
  <c r="EL86" i="26"/>
  <c r="ED86" i="26"/>
  <c r="DW86" i="26"/>
  <c r="HP85" i="26"/>
  <c r="HI85" i="26"/>
  <c r="HA85" i="26"/>
  <c r="GT85" i="26"/>
  <c r="GL85" i="26"/>
  <c r="GE85" i="26"/>
  <c r="FW85" i="26"/>
  <c r="FP85" i="26"/>
  <c r="FH85" i="26"/>
  <c r="FA85" i="26"/>
  <c r="ES85" i="26"/>
  <c r="EL85" i="26"/>
  <c r="ED85" i="26"/>
  <c r="DW85" i="26"/>
  <c r="HR84" i="26"/>
  <c r="HQ84" i="26"/>
  <c r="HO84" i="26"/>
  <c r="HN84" i="26"/>
  <c r="HM84" i="26"/>
  <c r="HL84" i="26"/>
  <c r="HK84" i="26"/>
  <c r="HJ84" i="26"/>
  <c r="HH84" i="26"/>
  <c r="HG84" i="26"/>
  <c r="HF84" i="26"/>
  <c r="HE84" i="26"/>
  <c r="HC84" i="26"/>
  <c r="HB84" i="26"/>
  <c r="GZ84" i="26"/>
  <c r="GY84" i="26"/>
  <c r="GX84" i="26"/>
  <c r="GW84" i="26"/>
  <c r="GV84" i="26"/>
  <c r="GU84" i="26"/>
  <c r="GS84" i="26"/>
  <c r="GR84" i="26"/>
  <c r="GQ84" i="26"/>
  <c r="GP84" i="26"/>
  <c r="GN84" i="26"/>
  <c r="GM84" i="26"/>
  <c r="GK84" i="26"/>
  <c r="GJ84" i="26"/>
  <c r="GI84" i="26"/>
  <c r="GH84" i="26"/>
  <c r="GG84" i="26"/>
  <c r="GF84" i="26"/>
  <c r="GD84" i="26"/>
  <c r="GC84" i="26"/>
  <c r="GB84" i="26"/>
  <c r="GA84" i="26"/>
  <c r="FY84" i="26"/>
  <c r="FX84" i="26"/>
  <c r="FV84" i="26"/>
  <c r="FU84" i="26"/>
  <c r="FT84" i="26"/>
  <c r="FS84" i="26"/>
  <c r="FR84" i="26"/>
  <c r="FQ84" i="26"/>
  <c r="FO84" i="26"/>
  <c r="FN84" i="26"/>
  <c r="FM84" i="26"/>
  <c r="FL84" i="26"/>
  <c r="FJ84" i="26"/>
  <c r="FI84" i="26"/>
  <c r="FG84" i="26"/>
  <c r="FF84" i="26"/>
  <c r="FE84" i="26"/>
  <c r="FD84" i="26"/>
  <c r="FC84" i="26"/>
  <c r="FB84" i="26"/>
  <c r="EZ84" i="26"/>
  <c r="EY84" i="26"/>
  <c r="EX84" i="26"/>
  <c r="EW84" i="26"/>
  <c r="EU84" i="26"/>
  <c r="ET84" i="26"/>
  <c r="ER84" i="26"/>
  <c r="EQ84" i="26"/>
  <c r="EP84" i="26"/>
  <c r="EO84" i="26"/>
  <c r="EN84" i="26"/>
  <c r="EM84" i="26"/>
  <c r="EK84" i="26"/>
  <c r="EJ84" i="26"/>
  <c r="EI84" i="26"/>
  <c r="EH84" i="26"/>
  <c r="EF84" i="26"/>
  <c r="EE84" i="26"/>
  <c r="EC84" i="26"/>
  <c r="EB84" i="26"/>
  <c r="EA84" i="26"/>
  <c r="DZ84" i="26"/>
  <c r="DY84" i="26"/>
  <c r="DX84" i="26"/>
  <c r="DV84" i="26"/>
  <c r="DU84" i="26"/>
  <c r="DT84" i="26"/>
  <c r="DS84" i="26"/>
  <c r="HP80" i="26"/>
  <c r="HI80" i="26"/>
  <c r="HA80" i="26"/>
  <c r="GT80" i="26"/>
  <c r="GL80" i="26"/>
  <c r="GE80" i="26"/>
  <c r="FW80" i="26"/>
  <c r="FP80" i="26"/>
  <c r="FH80" i="26"/>
  <c r="FA80" i="26"/>
  <c r="ES80" i="26"/>
  <c r="EL80" i="26"/>
  <c r="ED80" i="26"/>
  <c r="DW80" i="26"/>
  <c r="HP79" i="26"/>
  <c r="HI79" i="26"/>
  <c r="HA79" i="26"/>
  <c r="GT79" i="26"/>
  <c r="GL79" i="26"/>
  <c r="GE79" i="26"/>
  <c r="FW79" i="26"/>
  <c r="FP79" i="26"/>
  <c r="FH79" i="26"/>
  <c r="FA79" i="26"/>
  <c r="ES79" i="26"/>
  <c r="EL79" i="26"/>
  <c r="ED79" i="26"/>
  <c r="DW79" i="26"/>
  <c r="HP78" i="26"/>
  <c r="HI78" i="26"/>
  <c r="HA78" i="26"/>
  <c r="GT78" i="26"/>
  <c r="GL78" i="26"/>
  <c r="GE78" i="26"/>
  <c r="FW78" i="26"/>
  <c r="FP78" i="26"/>
  <c r="FH78" i="26"/>
  <c r="FA78" i="26"/>
  <c r="ES78" i="26"/>
  <c r="EL78" i="26"/>
  <c r="ED78" i="26"/>
  <c r="DW78" i="26"/>
  <c r="HP77" i="26"/>
  <c r="HI77" i="26"/>
  <c r="HA77" i="26"/>
  <c r="GT77" i="26"/>
  <c r="GL77" i="26"/>
  <c r="GE77" i="26"/>
  <c r="FW77" i="26"/>
  <c r="FP77" i="26"/>
  <c r="FH77" i="26"/>
  <c r="FA77" i="26"/>
  <c r="ES77" i="26"/>
  <c r="EL77" i="26"/>
  <c r="ED77" i="26"/>
  <c r="DW77" i="26"/>
  <c r="HP76" i="26"/>
  <c r="HI76" i="26"/>
  <c r="HA76" i="26"/>
  <c r="GT76" i="26"/>
  <c r="GL76" i="26"/>
  <c r="GE76" i="26"/>
  <c r="FW76" i="26"/>
  <c r="FP76" i="26"/>
  <c r="FH76" i="26"/>
  <c r="FA76" i="26"/>
  <c r="ES76" i="26"/>
  <c r="EL76" i="26"/>
  <c r="ED76" i="26"/>
  <c r="DW76" i="26"/>
  <c r="HP75" i="26"/>
  <c r="HI75" i="26"/>
  <c r="HA75" i="26"/>
  <c r="GT75" i="26"/>
  <c r="GL75" i="26"/>
  <c r="GE75" i="26"/>
  <c r="FW75" i="26"/>
  <c r="FP75" i="26"/>
  <c r="FH75" i="26"/>
  <c r="FA75" i="26"/>
  <c r="ES75" i="26"/>
  <c r="EL75" i="26"/>
  <c r="ED75" i="26"/>
  <c r="DW75" i="26"/>
  <c r="HR74" i="26"/>
  <c r="HQ74" i="26"/>
  <c r="HO74" i="26"/>
  <c r="HN74" i="26"/>
  <c r="HM74" i="26"/>
  <c r="HL74" i="26"/>
  <c r="HK74" i="26"/>
  <c r="HJ74" i="26"/>
  <c r="HH74" i="26"/>
  <c r="HG74" i="26"/>
  <c r="HF74" i="26"/>
  <c r="HE74" i="26"/>
  <c r="HC74" i="26"/>
  <c r="HB74" i="26"/>
  <c r="GZ74" i="26"/>
  <c r="GY74" i="26"/>
  <c r="GX74" i="26"/>
  <c r="GW74" i="26"/>
  <c r="GV74" i="26"/>
  <c r="GU74" i="26"/>
  <c r="GS74" i="26"/>
  <c r="GR74" i="26"/>
  <c r="GQ74" i="26"/>
  <c r="GP74" i="26"/>
  <c r="GN74" i="26"/>
  <c r="GM74" i="26"/>
  <c r="GK74" i="26"/>
  <c r="GJ74" i="26"/>
  <c r="GI74" i="26"/>
  <c r="GH74" i="26"/>
  <c r="GG74" i="26"/>
  <c r="GF74" i="26"/>
  <c r="GD74" i="26"/>
  <c r="GC74" i="26"/>
  <c r="GB74" i="26"/>
  <c r="GA74" i="26"/>
  <c r="FY74" i="26"/>
  <c r="FX74" i="26"/>
  <c r="FV74" i="26"/>
  <c r="FU74" i="26"/>
  <c r="FT74" i="26"/>
  <c r="FS74" i="26"/>
  <c r="FR74" i="26"/>
  <c r="FQ74" i="26"/>
  <c r="FO74" i="26"/>
  <c r="FN74" i="26"/>
  <c r="FM74" i="26"/>
  <c r="FL74" i="26"/>
  <c r="FJ74" i="26"/>
  <c r="FI74" i="26"/>
  <c r="FG74" i="26"/>
  <c r="FF74" i="26"/>
  <c r="FE74" i="26"/>
  <c r="FD74" i="26"/>
  <c r="FC74" i="26"/>
  <c r="FB74" i="26"/>
  <c r="EZ74" i="26"/>
  <c r="EY74" i="26"/>
  <c r="EX74" i="26"/>
  <c r="EW74" i="26"/>
  <c r="EU74" i="26"/>
  <c r="ET74" i="26"/>
  <c r="ER74" i="26"/>
  <c r="EQ74" i="26"/>
  <c r="EP74" i="26"/>
  <c r="EO74" i="26"/>
  <c r="EN74" i="26"/>
  <c r="EM74" i="26"/>
  <c r="EK74" i="26"/>
  <c r="EJ74" i="26"/>
  <c r="EI74" i="26"/>
  <c r="EH74" i="26"/>
  <c r="EF74" i="26"/>
  <c r="EE74" i="26"/>
  <c r="EC74" i="26"/>
  <c r="EB74" i="26"/>
  <c r="EA74" i="26"/>
  <c r="DZ74" i="26"/>
  <c r="DY74" i="26"/>
  <c r="DX74" i="26"/>
  <c r="DV74" i="26"/>
  <c r="DU74" i="26"/>
  <c r="DT74" i="26"/>
  <c r="DS74" i="26"/>
  <c r="HP73" i="26"/>
  <c r="HI73" i="26"/>
  <c r="HA73" i="26"/>
  <c r="GT73" i="26"/>
  <c r="GL73" i="26"/>
  <c r="GE73" i="26"/>
  <c r="FW73" i="26"/>
  <c r="FP73" i="26"/>
  <c r="FH73" i="26"/>
  <c r="FA73" i="26"/>
  <c r="ES73" i="26"/>
  <c r="EL73" i="26"/>
  <c r="ED73" i="26"/>
  <c r="DW73" i="26"/>
  <c r="HP72" i="26"/>
  <c r="HI72" i="26"/>
  <c r="HA72" i="26"/>
  <c r="GT72" i="26"/>
  <c r="GL72" i="26"/>
  <c r="GE72" i="26"/>
  <c r="FW72" i="26"/>
  <c r="FP72" i="26"/>
  <c r="FH72" i="26"/>
  <c r="FA72" i="26"/>
  <c r="ES72" i="26"/>
  <c r="EL72" i="26"/>
  <c r="ED72" i="26"/>
  <c r="DW72" i="26"/>
  <c r="HP71" i="26"/>
  <c r="HI71" i="26"/>
  <c r="HA71" i="26"/>
  <c r="GT71" i="26"/>
  <c r="GL71" i="26"/>
  <c r="GE71" i="26"/>
  <c r="FW71" i="26"/>
  <c r="FP71" i="26"/>
  <c r="FH71" i="26"/>
  <c r="FA71" i="26"/>
  <c r="ES71" i="26"/>
  <c r="EL71" i="26"/>
  <c r="ED71" i="26"/>
  <c r="DW71" i="26"/>
  <c r="HP70" i="26"/>
  <c r="HI70" i="26"/>
  <c r="HA70" i="26"/>
  <c r="GT70" i="26"/>
  <c r="GL70" i="26"/>
  <c r="GE70" i="26"/>
  <c r="FW70" i="26"/>
  <c r="FP70" i="26"/>
  <c r="FH70" i="26"/>
  <c r="FA70" i="26"/>
  <c r="ES70" i="26"/>
  <c r="EL70" i="26"/>
  <c r="ED70" i="26"/>
  <c r="DW70" i="26"/>
  <c r="HP68" i="26"/>
  <c r="HI68" i="26"/>
  <c r="HA68" i="26"/>
  <c r="GT68" i="26"/>
  <c r="GL68" i="26"/>
  <c r="GE68" i="26"/>
  <c r="FW68" i="26"/>
  <c r="FP68" i="26"/>
  <c r="FH68" i="26"/>
  <c r="FA68" i="26"/>
  <c r="ES68" i="26"/>
  <c r="EL68" i="26"/>
  <c r="ED68" i="26"/>
  <c r="DW68" i="26"/>
  <c r="HP67" i="26"/>
  <c r="HI67" i="26"/>
  <c r="HA67" i="26"/>
  <c r="GT67" i="26"/>
  <c r="GL67" i="26"/>
  <c r="GE67" i="26"/>
  <c r="FW67" i="26"/>
  <c r="FP67" i="26"/>
  <c r="FH67" i="26"/>
  <c r="FA67" i="26"/>
  <c r="ES67" i="26"/>
  <c r="EL67" i="26"/>
  <c r="ED67" i="26"/>
  <c r="DW67" i="26"/>
  <c r="HP66" i="26"/>
  <c r="HI66" i="26"/>
  <c r="HA66" i="26"/>
  <c r="GT66" i="26"/>
  <c r="GL66" i="26"/>
  <c r="GE66" i="26"/>
  <c r="FW66" i="26"/>
  <c r="FP66" i="26"/>
  <c r="FH66" i="26"/>
  <c r="FA66" i="26"/>
  <c r="ES66" i="26"/>
  <c r="EL66" i="26"/>
  <c r="ED66" i="26"/>
  <c r="DW66" i="26"/>
  <c r="HR65" i="26"/>
  <c r="HQ65" i="26"/>
  <c r="HO65" i="26"/>
  <c r="HN65" i="26"/>
  <c r="HM65" i="26"/>
  <c r="HL65" i="26"/>
  <c r="HK65" i="26"/>
  <c r="HJ65" i="26"/>
  <c r="HH65" i="26"/>
  <c r="HG65" i="26"/>
  <c r="HF65" i="26"/>
  <c r="HE65" i="26"/>
  <c r="HC65" i="26"/>
  <c r="HB65" i="26"/>
  <c r="GZ65" i="26"/>
  <c r="GY65" i="26"/>
  <c r="GX65" i="26"/>
  <c r="GW65" i="26"/>
  <c r="GV65" i="26"/>
  <c r="GU65" i="26"/>
  <c r="GS65" i="26"/>
  <c r="GR65" i="26"/>
  <c r="GQ65" i="26"/>
  <c r="GP65" i="26"/>
  <c r="GN65" i="26"/>
  <c r="GM65" i="26"/>
  <c r="GK65" i="26"/>
  <c r="GJ65" i="26"/>
  <c r="GI65" i="26"/>
  <c r="GH65" i="26"/>
  <c r="GG65" i="26"/>
  <c r="GF65" i="26"/>
  <c r="GD65" i="26"/>
  <c r="GC65" i="26"/>
  <c r="GB65" i="26"/>
  <c r="GA65" i="26"/>
  <c r="FY65" i="26"/>
  <c r="FX65" i="26"/>
  <c r="FV65" i="26"/>
  <c r="FU65" i="26"/>
  <c r="FT65" i="26"/>
  <c r="FS65" i="26"/>
  <c r="FR65" i="26"/>
  <c r="FQ65" i="26"/>
  <c r="FO65" i="26"/>
  <c r="FN65" i="26"/>
  <c r="FM65" i="26"/>
  <c r="FL65" i="26"/>
  <c r="FJ65" i="26"/>
  <c r="FI65" i="26"/>
  <c r="FG65" i="26"/>
  <c r="FF65" i="26"/>
  <c r="FE65" i="26"/>
  <c r="FD65" i="26"/>
  <c r="FC65" i="26"/>
  <c r="FB65" i="26"/>
  <c r="EZ65" i="26"/>
  <c r="EY65" i="26"/>
  <c r="EX65" i="26"/>
  <c r="EW65" i="26"/>
  <c r="EU65" i="26"/>
  <c r="ET65" i="26"/>
  <c r="ER65" i="26"/>
  <c r="EQ65" i="26"/>
  <c r="EP65" i="26"/>
  <c r="EO65" i="26"/>
  <c r="EN65" i="26"/>
  <c r="EM65" i="26"/>
  <c r="EK65" i="26"/>
  <c r="EJ65" i="26"/>
  <c r="EI65" i="26"/>
  <c r="EH65" i="26"/>
  <c r="EF65" i="26"/>
  <c r="EE65" i="26"/>
  <c r="EC65" i="26"/>
  <c r="EB65" i="26"/>
  <c r="EA65" i="26"/>
  <c r="DZ65" i="26"/>
  <c r="DY65" i="26"/>
  <c r="DX65" i="26"/>
  <c r="DV65" i="26"/>
  <c r="DU65" i="26"/>
  <c r="DT65" i="26"/>
  <c r="DS65" i="26"/>
  <c r="HP61" i="26"/>
  <c r="HI61" i="26"/>
  <c r="HA61" i="26"/>
  <c r="GT61" i="26"/>
  <c r="GL61" i="26"/>
  <c r="GE61" i="26"/>
  <c r="FW61" i="26"/>
  <c r="FP61" i="26"/>
  <c r="FH61" i="26"/>
  <c r="FA61" i="26"/>
  <c r="ES61" i="26"/>
  <c r="EL61" i="26"/>
  <c r="ED61" i="26"/>
  <c r="DW61" i="26"/>
  <c r="HP60" i="26"/>
  <c r="HI60" i="26"/>
  <c r="HA60" i="26"/>
  <c r="GT60" i="26"/>
  <c r="GL60" i="26"/>
  <c r="GE60" i="26"/>
  <c r="FW60" i="26"/>
  <c r="FP60" i="26"/>
  <c r="FH60" i="26"/>
  <c r="FA60" i="26"/>
  <c r="ES60" i="26"/>
  <c r="EL60" i="26"/>
  <c r="ED60" i="26"/>
  <c r="DW60" i="26"/>
  <c r="HP59" i="26"/>
  <c r="HI59" i="26"/>
  <c r="HA59" i="26"/>
  <c r="GT59" i="26"/>
  <c r="GL59" i="26"/>
  <c r="GE59" i="26"/>
  <c r="FW59" i="26"/>
  <c r="FP59" i="26"/>
  <c r="FH59" i="26"/>
  <c r="FA59" i="26"/>
  <c r="ES59" i="26"/>
  <c r="EL59" i="26"/>
  <c r="ED59" i="26"/>
  <c r="DW59" i="26"/>
  <c r="HP58" i="26"/>
  <c r="HI58" i="26"/>
  <c r="HA58" i="26"/>
  <c r="GT58" i="26"/>
  <c r="GL58" i="26"/>
  <c r="GE58" i="26"/>
  <c r="FW58" i="26"/>
  <c r="FP58" i="26"/>
  <c r="FH58" i="26"/>
  <c r="FA58" i="26"/>
  <c r="ES58" i="26"/>
  <c r="EL58" i="26"/>
  <c r="ED58" i="26"/>
  <c r="DW58" i="26"/>
  <c r="HP57" i="26"/>
  <c r="HI57" i="26"/>
  <c r="HA57" i="26"/>
  <c r="GT57" i="26"/>
  <c r="GL57" i="26"/>
  <c r="GE57" i="26"/>
  <c r="FW57" i="26"/>
  <c r="FP57" i="26"/>
  <c r="FH57" i="26"/>
  <c r="FA57" i="26"/>
  <c r="ES57" i="26"/>
  <c r="EL57" i="26"/>
  <c r="ED57" i="26"/>
  <c r="DW57" i="26"/>
  <c r="HP56" i="26"/>
  <c r="HI56" i="26"/>
  <c r="HA56" i="26"/>
  <c r="GT56" i="26"/>
  <c r="GL56" i="26"/>
  <c r="GE56" i="26"/>
  <c r="FW56" i="26"/>
  <c r="FP56" i="26"/>
  <c r="FH56" i="26"/>
  <c r="FA56" i="26"/>
  <c r="ES56" i="26"/>
  <c r="EL56" i="26"/>
  <c r="ED56" i="26"/>
  <c r="DW56" i="26"/>
  <c r="HR55" i="26"/>
  <c r="HQ55" i="26"/>
  <c r="HO55" i="26"/>
  <c r="HN55" i="26"/>
  <c r="HM55" i="26"/>
  <c r="HL55" i="26"/>
  <c r="HK55" i="26"/>
  <c r="HJ55" i="26"/>
  <c r="HH55" i="26"/>
  <c r="HG55" i="26"/>
  <c r="HF55" i="26"/>
  <c r="HE55" i="26"/>
  <c r="HC55" i="26"/>
  <c r="HB55" i="26"/>
  <c r="GZ55" i="26"/>
  <c r="GY55" i="26"/>
  <c r="GX55" i="26"/>
  <c r="GW55" i="26"/>
  <c r="GV55" i="26"/>
  <c r="GU55" i="26"/>
  <c r="GS55" i="26"/>
  <c r="GR55" i="26"/>
  <c r="GQ55" i="26"/>
  <c r="GP55" i="26"/>
  <c r="GN55" i="26"/>
  <c r="GM55" i="26"/>
  <c r="GK55" i="26"/>
  <c r="GJ55" i="26"/>
  <c r="GI55" i="26"/>
  <c r="GH55" i="26"/>
  <c r="GG55" i="26"/>
  <c r="GF55" i="26"/>
  <c r="GD55" i="26"/>
  <c r="GC55" i="26"/>
  <c r="GB55" i="26"/>
  <c r="GA55" i="26"/>
  <c r="FY55" i="26"/>
  <c r="FX55" i="26"/>
  <c r="FV55" i="26"/>
  <c r="FU55" i="26"/>
  <c r="FT55" i="26"/>
  <c r="FS55" i="26"/>
  <c r="FR55" i="26"/>
  <c r="FQ55" i="26"/>
  <c r="FO55" i="26"/>
  <c r="FN55" i="26"/>
  <c r="FM55" i="26"/>
  <c r="FL55" i="26"/>
  <c r="FJ55" i="26"/>
  <c r="FI55" i="26"/>
  <c r="FG55" i="26"/>
  <c r="FF55" i="26"/>
  <c r="FE55" i="26"/>
  <c r="FD55" i="26"/>
  <c r="FC55" i="26"/>
  <c r="FB55" i="26"/>
  <c r="EZ55" i="26"/>
  <c r="EY55" i="26"/>
  <c r="EX55" i="26"/>
  <c r="EW55" i="26"/>
  <c r="EU55" i="26"/>
  <c r="ET55" i="26"/>
  <c r="ER55" i="26"/>
  <c r="EQ55" i="26"/>
  <c r="EP55" i="26"/>
  <c r="EO55" i="26"/>
  <c r="EN55" i="26"/>
  <c r="EM55" i="26"/>
  <c r="EK55" i="26"/>
  <c r="EJ55" i="26"/>
  <c r="EI55" i="26"/>
  <c r="EH55" i="26"/>
  <c r="EF55" i="26"/>
  <c r="EE55" i="26"/>
  <c r="EC55" i="26"/>
  <c r="EB55" i="26"/>
  <c r="EA55" i="26"/>
  <c r="DZ55" i="26"/>
  <c r="DY55" i="26"/>
  <c r="DX55" i="26"/>
  <c r="DV55" i="26"/>
  <c r="DU55" i="26"/>
  <c r="DT55" i="26"/>
  <c r="DS55" i="26"/>
  <c r="HP54" i="26"/>
  <c r="HI54" i="26"/>
  <c r="HA54" i="26"/>
  <c r="GT54" i="26"/>
  <c r="GL54" i="26"/>
  <c r="GE54" i="26"/>
  <c r="FW54" i="26"/>
  <c r="FP54" i="26"/>
  <c r="FH54" i="26"/>
  <c r="FA54" i="26"/>
  <c r="ES54" i="26"/>
  <c r="EL54" i="26"/>
  <c r="ED54" i="26"/>
  <c r="DW54" i="26"/>
  <c r="HP53" i="26"/>
  <c r="HI53" i="26"/>
  <c r="HA53" i="26"/>
  <c r="GT53" i="26"/>
  <c r="GL53" i="26"/>
  <c r="GE53" i="26"/>
  <c r="FW53" i="26"/>
  <c r="FP53" i="26"/>
  <c r="FH53" i="26"/>
  <c r="FA53" i="26"/>
  <c r="ES53" i="26"/>
  <c r="EL53" i="26"/>
  <c r="ED53" i="26"/>
  <c r="DW53" i="26"/>
  <c r="HP52" i="26"/>
  <c r="HI52" i="26"/>
  <c r="HA52" i="26"/>
  <c r="GT52" i="26"/>
  <c r="GL52" i="26"/>
  <c r="GE52" i="26"/>
  <c r="FW52" i="26"/>
  <c r="FP52" i="26"/>
  <c r="FH52" i="26"/>
  <c r="FA52" i="26"/>
  <c r="ES52" i="26"/>
  <c r="EL52" i="26"/>
  <c r="ED52" i="26"/>
  <c r="DW52" i="26"/>
  <c r="HP51" i="26"/>
  <c r="HI51" i="26"/>
  <c r="HA51" i="26"/>
  <c r="GT51" i="26"/>
  <c r="GL51" i="26"/>
  <c r="GE51" i="26"/>
  <c r="FW51" i="26"/>
  <c r="FP51" i="26"/>
  <c r="FH51" i="26"/>
  <c r="FA51" i="26"/>
  <c r="ES51" i="26"/>
  <c r="EL51" i="26"/>
  <c r="ED51" i="26"/>
  <c r="DW51" i="26"/>
  <c r="HP49" i="26"/>
  <c r="HI49" i="26"/>
  <c r="HA49" i="26"/>
  <c r="GT49" i="26"/>
  <c r="GL49" i="26"/>
  <c r="GE49" i="26"/>
  <c r="FW49" i="26"/>
  <c r="FP49" i="26"/>
  <c r="FH49" i="26"/>
  <c r="FA49" i="26"/>
  <c r="ES49" i="26"/>
  <c r="EL49" i="26"/>
  <c r="ED49" i="26"/>
  <c r="DW49" i="26"/>
  <c r="HP48" i="26"/>
  <c r="HI48" i="26"/>
  <c r="HA48" i="26"/>
  <c r="GT48" i="26"/>
  <c r="GL48" i="26"/>
  <c r="GE48" i="26"/>
  <c r="FW48" i="26"/>
  <c r="FP48" i="26"/>
  <c r="FH48" i="26"/>
  <c r="FA48" i="26"/>
  <c r="ES48" i="26"/>
  <c r="EL48" i="26"/>
  <c r="ED48" i="26"/>
  <c r="DW48" i="26"/>
  <c r="HP47" i="26"/>
  <c r="HI47" i="26"/>
  <c r="HA47" i="26"/>
  <c r="GT47" i="26"/>
  <c r="GL47" i="26"/>
  <c r="GE47" i="26"/>
  <c r="FW47" i="26"/>
  <c r="FP47" i="26"/>
  <c r="FH47" i="26"/>
  <c r="FA47" i="26"/>
  <c r="ES47" i="26"/>
  <c r="EL47" i="26"/>
  <c r="ED47" i="26"/>
  <c r="DW47" i="26"/>
  <c r="HR46" i="26"/>
  <c r="HQ46" i="26"/>
  <c r="HO46" i="26"/>
  <c r="HN46" i="26"/>
  <c r="HM46" i="26"/>
  <c r="HL46" i="26"/>
  <c r="HK46" i="26"/>
  <c r="HJ46" i="26"/>
  <c r="HH46" i="26"/>
  <c r="HG46" i="26"/>
  <c r="HF46" i="26"/>
  <c r="HE46" i="26"/>
  <c r="HC46" i="26"/>
  <c r="HB46" i="26"/>
  <c r="GZ46" i="26"/>
  <c r="GY46" i="26"/>
  <c r="GX46" i="26"/>
  <c r="GW46" i="26"/>
  <c r="GV46" i="26"/>
  <c r="GU46" i="26"/>
  <c r="GS46" i="26"/>
  <c r="GR46" i="26"/>
  <c r="GQ46" i="26"/>
  <c r="GP46" i="26"/>
  <c r="GN46" i="26"/>
  <c r="GM46" i="26"/>
  <c r="GK46" i="26"/>
  <c r="GJ46" i="26"/>
  <c r="GI46" i="26"/>
  <c r="GH46" i="26"/>
  <c r="GG46" i="26"/>
  <c r="GF46" i="26"/>
  <c r="GD46" i="26"/>
  <c r="GC46" i="26"/>
  <c r="GB46" i="26"/>
  <c r="GA46" i="26"/>
  <c r="FY46" i="26"/>
  <c r="FX46" i="26"/>
  <c r="FV46" i="26"/>
  <c r="FU46" i="26"/>
  <c r="FT46" i="26"/>
  <c r="FS46" i="26"/>
  <c r="FR46" i="26"/>
  <c r="FQ46" i="26"/>
  <c r="FO46" i="26"/>
  <c r="FN46" i="26"/>
  <c r="FM46" i="26"/>
  <c r="FL46" i="26"/>
  <c r="FJ46" i="26"/>
  <c r="FI46" i="26"/>
  <c r="FG46" i="26"/>
  <c r="FF46" i="26"/>
  <c r="FE46" i="26"/>
  <c r="FD46" i="26"/>
  <c r="FC46" i="26"/>
  <c r="FB46" i="26"/>
  <c r="EZ46" i="26"/>
  <c r="EY46" i="26"/>
  <c r="EX46" i="26"/>
  <c r="EW46" i="26"/>
  <c r="EU46" i="26"/>
  <c r="ET46" i="26"/>
  <c r="ER46" i="26"/>
  <c r="EQ46" i="26"/>
  <c r="EP46" i="26"/>
  <c r="EO46" i="26"/>
  <c r="EN46" i="26"/>
  <c r="EM46" i="26"/>
  <c r="EK46" i="26"/>
  <c r="EJ46" i="26"/>
  <c r="EI46" i="26"/>
  <c r="EH46" i="26"/>
  <c r="EF46" i="26"/>
  <c r="EE46" i="26"/>
  <c r="EC46" i="26"/>
  <c r="EB46" i="26"/>
  <c r="EA46" i="26"/>
  <c r="DZ46" i="26"/>
  <c r="DY46" i="26"/>
  <c r="DX46" i="26"/>
  <c r="DV46" i="26"/>
  <c r="DU46" i="26"/>
  <c r="DT46" i="26"/>
  <c r="DS46" i="26"/>
  <c r="HP42" i="26"/>
  <c r="HI42" i="26"/>
  <c r="HA42" i="26"/>
  <c r="GT42" i="26"/>
  <c r="GL42" i="26"/>
  <c r="GE42" i="26"/>
  <c r="FW42" i="26"/>
  <c r="FP42" i="26"/>
  <c r="FH42" i="26"/>
  <c r="FA42" i="26"/>
  <c r="ES42" i="26"/>
  <c r="EL42" i="26"/>
  <c r="ED42" i="26"/>
  <c r="DW42" i="26"/>
  <c r="HP41" i="26"/>
  <c r="HI41" i="26"/>
  <c r="HA41" i="26"/>
  <c r="GT41" i="26"/>
  <c r="GL41" i="26"/>
  <c r="GE41" i="26"/>
  <c r="FW41" i="26"/>
  <c r="FP41" i="26"/>
  <c r="FH41" i="26"/>
  <c r="FA41" i="26"/>
  <c r="ES41" i="26"/>
  <c r="EL41" i="26"/>
  <c r="ED41" i="26"/>
  <c r="DW41" i="26"/>
  <c r="HP40" i="26"/>
  <c r="HI40" i="26"/>
  <c r="HA40" i="26"/>
  <c r="GT40" i="26"/>
  <c r="GL40" i="26"/>
  <c r="GE40" i="26"/>
  <c r="FW40" i="26"/>
  <c r="FP40" i="26"/>
  <c r="FH40" i="26"/>
  <c r="FA40" i="26"/>
  <c r="ES40" i="26"/>
  <c r="EL40" i="26"/>
  <c r="ED40" i="26"/>
  <c r="DW40" i="26"/>
  <c r="HP39" i="26"/>
  <c r="HI39" i="26"/>
  <c r="HA39" i="26"/>
  <c r="GT39" i="26"/>
  <c r="GL39" i="26"/>
  <c r="GE39" i="26"/>
  <c r="FW39" i="26"/>
  <c r="FP39" i="26"/>
  <c r="FH39" i="26"/>
  <c r="FA39" i="26"/>
  <c r="ES39" i="26"/>
  <c r="EL39" i="26"/>
  <c r="ED39" i="26"/>
  <c r="DW39" i="26"/>
  <c r="HP38" i="26"/>
  <c r="HI38" i="26"/>
  <c r="HA38" i="26"/>
  <c r="GT38" i="26"/>
  <c r="GL38" i="26"/>
  <c r="GE38" i="26"/>
  <c r="FW38" i="26"/>
  <c r="FP38" i="26"/>
  <c r="FH38" i="26"/>
  <c r="FA38" i="26"/>
  <c r="ES38" i="26"/>
  <c r="EL38" i="26"/>
  <c r="ED38" i="26"/>
  <c r="DW38" i="26"/>
  <c r="HP37" i="26"/>
  <c r="HI37" i="26"/>
  <c r="HA37" i="26"/>
  <c r="GT37" i="26"/>
  <c r="GL37" i="26"/>
  <c r="GE37" i="26"/>
  <c r="FW37" i="26"/>
  <c r="FP37" i="26"/>
  <c r="FH37" i="26"/>
  <c r="FA37" i="26"/>
  <c r="ES37" i="26"/>
  <c r="EL37" i="26"/>
  <c r="ED37" i="26"/>
  <c r="DW37" i="26"/>
  <c r="HR36" i="26"/>
  <c r="HQ36" i="26"/>
  <c r="HO36" i="26"/>
  <c r="HN36" i="26"/>
  <c r="HM36" i="26"/>
  <c r="HL36" i="26"/>
  <c r="HK36" i="26"/>
  <c r="HJ36" i="26"/>
  <c r="HH36" i="26"/>
  <c r="HG36" i="26"/>
  <c r="HF36" i="26"/>
  <c r="HE36" i="26"/>
  <c r="HC36" i="26"/>
  <c r="HB36" i="26"/>
  <c r="GZ36" i="26"/>
  <c r="GY36" i="26"/>
  <c r="GX36" i="26"/>
  <c r="GW36" i="26"/>
  <c r="GV36" i="26"/>
  <c r="GU36" i="26"/>
  <c r="GS36" i="26"/>
  <c r="GR36" i="26"/>
  <c r="GQ36" i="26"/>
  <c r="GP36" i="26"/>
  <c r="GN36" i="26"/>
  <c r="GM36" i="26"/>
  <c r="GK36" i="26"/>
  <c r="GJ36" i="26"/>
  <c r="GI36" i="26"/>
  <c r="GH36" i="26"/>
  <c r="GG36" i="26"/>
  <c r="GF36" i="26"/>
  <c r="GD36" i="26"/>
  <c r="GC36" i="26"/>
  <c r="GB36" i="26"/>
  <c r="GA36" i="26"/>
  <c r="FY36" i="26"/>
  <c r="FX36" i="26"/>
  <c r="FV36" i="26"/>
  <c r="FU36" i="26"/>
  <c r="FT36" i="26"/>
  <c r="FS36" i="26"/>
  <c r="FR36" i="26"/>
  <c r="FQ36" i="26"/>
  <c r="FO36" i="26"/>
  <c r="FN36" i="26"/>
  <c r="FM36" i="26"/>
  <c r="FL36" i="26"/>
  <c r="FJ36" i="26"/>
  <c r="FI36" i="26"/>
  <c r="FG36" i="26"/>
  <c r="FF36" i="26"/>
  <c r="FE36" i="26"/>
  <c r="FD36" i="26"/>
  <c r="FC36" i="26"/>
  <c r="FB36" i="26"/>
  <c r="EZ36" i="26"/>
  <c r="EY36" i="26"/>
  <c r="EX36" i="26"/>
  <c r="EW36" i="26"/>
  <c r="EU36" i="26"/>
  <c r="ET36" i="26"/>
  <c r="ER36" i="26"/>
  <c r="EQ36" i="26"/>
  <c r="EP36" i="26"/>
  <c r="EO36" i="26"/>
  <c r="EN36" i="26"/>
  <c r="EM36" i="26"/>
  <c r="EK36" i="26"/>
  <c r="EJ36" i="26"/>
  <c r="EI36" i="26"/>
  <c r="EH36" i="26"/>
  <c r="EF36" i="26"/>
  <c r="EE36" i="26"/>
  <c r="EC36" i="26"/>
  <c r="EB36" i="26"/>
  <c r="EA36" i="26"/>
  <c r="DZ36" i="26"/>
  <c r="DY36" i="26"/>
  <c r="DX36" i="26"/>
  <c r="DV36" i="26"/>
  <c r="DU36" i="26"/>
  <c r="DT36" i="26"/>
  <c r="DS36" i="26"/>
  <c r="HP35" i="26"/>
  <c r="HI35" i="26"/>
  <c r="HA35" i="26"/>
  <c r="GT35" i="26"/>
  <c r="GL35" i="26"/>
  <c r="GE35" i="26"/>
  <c r="FW35" i="26"/>
  <c r="FP35" i="26"/>
  <c r="FH35" i="26"/>
  <c r="FA35" i="26"/>
  <c r="ES35" i="26"/>
  <c r="EL35" i="26"/>
  <c r="ED35" i="26"/>
  <c r="DW35" i="26"/>
  <c r="HP34" i="26"/>
  <c r="HI34" i="26"/>
  <c r="HA34" i="26"/>
  <c r="GT34" i="26"/>
  <c r="GL34" i="26"/>
  <c r="GE34" i="26"/>
  <c r="FW34" i="26"/>
  <c r="FP34" i="26"/>
  <c r="FH34" i="26"/>
  <c r="FA34" i="26"/>
  <c r="ES34" i="26"/>
  <c r="EL34" i="26"/>
  <c r="ED34" i="26"/>
  <c r="DW34" i="26"/>
  <c r="HP33" i="26"/>
  <c r="HI33" i="26"/>
  <c r="HA33" i="26"/>
  <c r="GT33" i="26"/>
  <c r="GL33" i="26"/>
  <c r="GE33" i="26"/>
  <c r="FW33" i="26"/>
  <c r="FP33" i="26"/>
  <c r="FH33" i="26"/>
  <c r="FA33" i="26"/>
  <c r="ES33" i="26"/>
  <c r="EL33" i="26"/>
  <c r="ED33" i="26"/>
  <c r="DW33" i="26"/>
  <c r="HP32" i="26"/>
  <c r="HI32" i="26"/>
  <c r="HA32" i="26"/>
  <c r="GT32" i="26"/>
  <c r="GL32" i="26"/>
  <c r="GE32" i="26"/>
  <c r="FW32" i="26"/>
  <c r="FP32" i="26"/>
  <c r="FH32" i="26"/>
  <c r="FA32" i="26"/>
  <c r="ES32" i="26"/>
  <c r="EL32" i="26"/>
  <c r="ED32" i="26"/>
  <c r="DW32" i="26"/>
  <c r="HP30" i="26"/>
  <c r="HI30" i="26"/>
  <c r="HA30" i="26"/>
  <c r="GT30" i="26"/>
  <c r="GL30" i="26"/>
  <c r="GE30" i="26"/>
  <c r="FW30" i="26"/>
  <c r="FP30" i="26"/>
  <c r="FH30" i="26"/>
  <c r="FA30" i="26"/>
  <c r="ES30" i="26"/>
  <c r="EL30" i="26"/>
  <c r="ED30" i="26"/>
  <c r="DW30" i="26"/>
  <c r="HP29" i="26"/>
  <c r="HI29" i="26"/>
  <c r="HA29" i="26"/>
  <c r="GT29" i="26"/>
  <c r="GL29" i="26"/>
  <c r="GE29" i="26"/>
  <c r="FW29" i="26"/>
  <c r="FP29" i="26"/>
  <c r="FH29" i="26"/>
  <c r="FA29" i="26"/>
  <c r="ES29" i="26"/>
  <c r="EL29" i="26"/>
  <c r="ED29" i="26"/>
  <c r="DW29" i="26"/>
  <c r="HP28" i="26"/>
  <c r="HI28" i="26"/>
  <c r="HA28" i="26"/>
  <c r="GT28" i="26"/>
  <c r="GL28" i="26"/>
  <c r="GE28" i="26"/>
  <c r="FW28" i="26"/>
  <c r="FP28" i="26"/>
  <c r="FH28" i="26"/>
  <c r="FA28" i="26"/>
  <c r="ES28" i="26"/>
  <c r="EL28" i="26"/>
  <c r="ED28" i="26"/>
  <c r="DW28" i="26"/>
  <c r="HR27" i="26"/>
  <c r="HQ27" i="26"/>
  <c r="HO27" i="26"/>
  <c r="HN27" i="26"/>
  <c r="HM27" i="26"/>
  <c r="HL27" i="26"/>
  <c r="HK27" i="26"/>
  <c r="HJ27" i="26"/>
  <c r="HH27" i="26"/>
  <c r="HG27" i="26"/>
  <c r="HF27" i="26"/>
  <c r="HE27" i="26"/>
  <c r="HC27" i="26"/>
  <c r="HB27" i="26"/>
  <c r="GZ27" i="26"/>
  <c r="GY27" i="26"/>
  <c r="GX27" i="26"/>
  <c r="GW27" i="26"/>
  <c r="GV27" i="26"/>
  <c r="GU27" i="26"/>
  <c r="GS27" i="26"/>
  <c r="GR27" i="26"/>
  <c r="GQ27" i="26"/>
  <c r="GP27" i="26"/>
  <c r="GN27" i="26"/>
  <c r="GM27" i="26"/>
  <c r="GK27" i="26"/>
  <c r="GJ27" i="26"/>
  <c r="GI27" i="26"/>
  <c r="GH27" i="26"/>
  <c r="GG27" i="26"/>
  <c r="GF27" i="26"/>
  <c r="GD27" i="26"/>
  <c r="GC27" i="26"/>
  <c r="GB27" i="26"/>
  <c r="GA27" i="26"/>
  <c r="FY27" i="26"/>
  <c r="FX27" i="26"/>
  <c r="FV27" i="26"/>
  <c r="FU27" i="26"/>
  <c r="FT27" i="26"/>
  <c r="FS27" i="26"/>
  <c r="FR27" i="26"/>
  <c r="FQ27" i="26"/>
  <c r="FO27" i="26"/>
  <c r="FN27" i="26"/>
  <c r="FM27" i="26"/>
  <c r="FL27" i="26"/>
  <c r="FJ27" i="26"/>
  <c r="FI27" i="26"/>
  <c r="FG27" i="26"/>
  <c r="FF27" i="26"/>
  <c r="FE27" i="26"/>
  <c r="FD27" i="26"/>
  <c r="FC27" i="26"/>
  <c r="FB27" i="26"/>
  <c r="EZ27" i="26"/>
  <c r="EY27" i="26"/>
  <c r="EX27" i="26"/>
  <c r="EW27" i="26"/>
  <c r="EU27" i="26"/>
  <c r="ET27" i="26"/>
  <c r="ER27" i="26"/>
  <c r="EQ27" i="26"/>
  <c r="EP27" i="26"/>
  <c r="EO27" i="26"/>
  <c r="EN27" i="26"/>
  <c r="EM27" i="26"/>
  <c r="EK27" i="26"/>
  <c r="EJ27" i="26"/>
  <c r="EI27" i="26"/>
  <c r="EH27" i="26"/>
  <c r="EF27" i="26"/>
  <c r="EE27" i="26"/>
  <c r="EC27" i="26"/>
  <c r="EB27" i="26"/>
  <c r="EA27" i="26"/>
  <c r="DZ27" i="26"/>
  <c r="DY27" i="26"/>
  <c r="DX27" i="26"/>
  <c r="DV27" i="26"/>
  <c r="DU27" i="26"/>
  <c r="DT27" i="26"/>
  <c r="DS27" i="26"/>
  <c r="HP23" i="26"/>
  <c r="HI23" i="26"/>
  <c r="HA23" i="26"/>
  <c r="GT23" i="26"/>
  <c r="GL23" i="26"/>
  <c r="GE23" i="26"/>
  <c r="FW23" i="26"/>
  <c r="FP23" i="26"/>
  <c r="FH23" i="26"/>
  <c r="FA23" i="26"/>
  <c r="ES23" i="26"/>
  <c r="EL23" i="26"/>
  <c r="ED23" i="26"/>
  <c r="DW23" i="26"/>
  <c r="HP22" i="26"/>
  <c r="HI22" i="26"/>
  <c r="HA22" i="26"/>
  <c r="GT22" i="26"/>
  <c r="GL22" i="26"/>
  <c r="GE22" i="26"/>
  <c r="FW22" i="26"/>
  <c r="FP22" i="26"/>
  <c r="FH22" i="26"/>
  <c r="FA22" i="26"/>
  <c r="ES22" i="26"/>
  <c r="EL22" i="26"/>
  <c r="ED22" i="26"/>
  <c r="DW22" i="26"/>
  <c r="HP21" i="26"/>
  <c r="HI21" i="26"/>
  <c r="HA21" i="26"/>
  <c r="GT21" i="26"/>
  <c r="GL21" i="26"/>
  <c r="GE21" i="26"/>
  <c r="FW21" i="26"/>
  <c r="FP21" i="26"/>
  <c r="FH21" i="26"/>
  <c r="FA21" i="26"/>
  <c r="ES21" i="26"/>
  <c r="EL21" i="26"/>
  <c r="ED21" i="26"/>
  <c r="DW21" i="26"/>
  <c r="HP20" i="26"/>
  <c r="HI20" i="26"/>
  <c r="HA20" i="26"/>
  <c r="GT20" i="26"/>
  <c r="GL20" i="26"/>
  <c r="GE20" i="26"/>
  <c r="FW20" i="26"/>
  <c r="FP20" i="26"/>
  <c r="FH20" i="26"/>
  <c r="FA20" i="26"/>
  <c r="ES20" i="26"/>
  <c r="EL20" i="26"/>
  <c r="ED20" i="26"/>
  <c r="DW20" i="26"/>
  <c r="HP19" i="26"/>
  <c r="HI19" i="26"/>
  <c r="HA19" i="26"/>
  <c r="GT19" i="26"/>
  <c r="GL19" i="26"/>
  <c r="GE19" i="26"/>
  <c r="FW19" i="26"/>
  <c r="FP19" i="26"/>
  <c r="FH19" i="26"/>
  <c r="FA19" i="26"/>
  <c r="ES19" i="26"/>
  <c r="EL19" i="26"/>
  <c r="ED19" i="26"/>
  <c r="DW19" i="26"/>
  <c r="HP18" i="26"/>
  <c r="HI18" i="26"/>
  <c r="HA18" i="26"/>
  <c r="GT18" i="26"/>
  <c r="GL18" i="26"/>
  <c r="GE18" i="26"/>
  <c r="FW18" i="26"/>
  <c r="FP18" i="26"/>
  <c r="FH18" i="26"/>
  <c r="FA18" i="26"/>
  <c r="ES18" i="26"/>
  <c r="EL18" i="26"/>
  <c r="ED18" i="26"/>
  <c r="DW18" i="26"/>
  <c r="HR17" i="26"/>
  <c r="HQ17" i="26"/>
  <c r="HO17" i="26"/>
  <c r="HN17" i="26"/>
  <c r="HM17" i="26"/>
  <c r="HL17" i="26"/>
  <c r="HK17" i="26"/>
  <c r="HJ17" i="26"/>
  <c r="HH17" i="26"/>
  <c r="HG17" i="26"/>
  <c r="HF17" i="26"/>
  <c r="HE17" i="26"/>
  <c r="HC17" i="26"/>
  <c r="HB17" i="26"/>
  <c r="GZ17" i="26"/>
  <c r="GY17" i="26"/>
  <c r="GX17" i="26"/>
  <c r="GW17" i="26"/>
  <c r="GV17" i="26"/>
  <c r="GU17" i="26"/>
  <c r="GS17" i="26"/>
  <c r="GR17" i="26"/>
  <c r="GQ17" i="26"/>
  <c r="GP17" i="26"/>
  <c r="GN17" i="26"/>
  <c r="GM17" i="26"/>
  <c r="GK17" i="26"/>
  <c r="GJ17" i="26"/>
  <c r="GI17" i="26"/>
  <c r="GH17" i="26"/>
  <c r="GG17" i="26"/>
  <c r="GF17" i="26"/>
  <c r="GD17" i="26"/>
  <c r="GC17" i="26"/>
  <c r="GB17" i="26"/>
  <c r="GA17" i="26"/>
  <c r="FY17" i="26"/>
  <c r="FX17" i="26"/>
  <c r="FV17" i="26"/>
  <c r="FU17" i="26"/>
  <c r="FT17" i="26"/>
  <c r="FS17" i="26"/>
  <c r="FR17" i="26"/>
  <c r="FQ17" i="26"/>
  <c r="FO17" i="26"/>
  <c r="FN17" i="26"/>
  <c r="FM17" i="26"/>
  <c r="FL17" i="26"/>
  <c r="FJ17" i="26"/>
  <c r="FI17" i="26"/>
  <c r="FG17" i="26"/>
  <c r="FF17" i="26"/>
  <c r="FE17" i="26"/>
  <c r="FD17" i="26"/>
  <c r="FC17" i="26"/>
  <c r="FB17" i="26"/>
  <c r="EZ17" i="26"/>
  <c r="EY17" i="26"/>
  <c r="EX17" i="26"/>
  <c r="EW17" i="26"/>
  <c r="EU17" i="26"/>
  <c r="ET17" i="26"/>
  <c r="ER17" i="26"/>
  <c r="EQ17" i="26"/>
  <c r="EP17" i="26"/>
  <c r="EO17" i="26"/>
  <c r="EN17" i="26"/>
  <c r="EM17" i="26"/>
  <c r="EK17" i="26"/>
  <c r="EJ17" i="26"/>
  <c r="EI17" i="26"/>
  <c r="EH17" i="26"/>
  <c r="EF17" i="26"/>
  <c r="EE17" i="26"/>
  <c r="EC17" i="26"/>
  <c r="EB17" i="26"/>
  <c r="EA17" i="26"/>
  <c r="DZ17" i="26"/>
  <c r="DY17" i="26"/>
  <c r="DX17" i="26"/>
  <c r="DV17" i="26"/>
  <c r="DU17" i="26"/>
  <c r="DT17" i="26"/>
  <c r="DS17" i="26"/>
  <c r="HP16" i="26"/>
  <c r="HI16" i="26"/>
  <c r="HA16" i="26"/>
  <c r="GT16" i="26"/>
  <c r="GL16" i="26"/>
  <c r="GE16" i="26"/>
  <c r="FW16" i="26"/>
  <c r="FP16" i="26"/>
  <c r="FH16" i="26"/>
  <c r="FA16" i="26"/>
  <c r="ES16" i="26"/>
  <c r="EL16" i="26"/>
  <c r="ED16" i="26"/>
  <c r="DW16" i="26"/>
  <c r="HP15" i="26"/>
  <c r="HI15" i="26"/>
  <c r="HA15" i="26"/>
  <c r="GT15" i="26"/>
  <c r="GL15" i="26"/>
  <c r="GE15" i="26"/>
  <c r="FW15" i="26"/>
  <c r="FP15" i="26"/>
  <c r="FH15" i="26"/>
  <c r="FA15" i="26"/>
  <c r="ES15" i="26"/>
  <c r="EL15" i="26"/>
  <c r="ED15" i="26"/>
  <c r="DW15" i="26"/>
  <c r="HP14" i="26"/>
  <c r="HI14" i="26"/>
  <c r="HA14" i="26"/>
  <c r="GT14" i="26"/>
  <c r="GL14" i="26"/>
  <c r="GE14" i="26"/>
  <c r="FW14" i="26"/>
  <c r="FP14" i="26"/>
  <c r="FH14" i="26"/>
  <c r="FA14" i="26"/>
  <c r="ES14" i="26"/>
  <c r="EL14" i="26"/>
  <c r="ED14" i="26"/>
  <c r="DW14" i="26"/>
  <c r="HP13" i="26"/>
  <c r="HI13" i="26"/>
  <c r="HA13" i="26"/>
  <c r="GT13" i="26"/>
  <c r="GL13" i="26"/>
  <c r="GE13" i="26"/>
  <c r="FW13" i="26"/>
  <c r="FP13" i="26"/>
  <c r="FH13" i="26"/>
  <c r="FA13" i="26"/>
  <c r="ES13" i="26"/>
  <c r="EL13" i="26"/>
  <c r="ED13" i="26"/>
  <c r="DW13" i="26"/>
  <c r="HP11" i="26"/>
  <c r="HI11" i="26"/>
  <c r="HA11" i="26"/>
  <c r="GT11" i="26"/>
  <c r="GL11" i="26"/>
  <c r="GE11" i="26"/>
  <c r="FW11" i="26"/>
  <c r="FP11" i="26"/>
  <c r="FH11" i="26"/>
  <c r="FA11" i="26"/>
  <c r="ES11" i="26"/>
  <c r="EL11" i="26"/>
  <c r="ED11" i="26"/>
  <c r="DW11" i="26"/>
  <c r="HP10" i="26"/>
  <c r="HI10" i="26"/>
  <c r="HA10" i="26"/>
  <c r="GT10" i="26"/>
  <c r="GL10" i="26"/>
  <c r="GE10" i="26"/>
  <c r="FW10" i="26"/>
  <c r="FP10" i="26"/>
  <c r="FH10" i="26"/>
  <c r="FA10" i="26"/>
  <c r="ES10" i="26"/>
  <c r="EL10" i="26"/>
  <c r="ED10" i="26"/>
  <c r="DW10" i="26"/>
  <c r="HP9" i="26"/>
  <c r="HI9" i="26"/>
  <c r="HA9" i="26"/>
  <c r="GT9" i="26"/>
  <c r="GL9" i="26"/>
  <c r="GE9" i="26"/>
  <c r="FW9" i="26"/>
  <c r="FP9" i="26"/>
  <c r="FH9" i="26"/>
  <c r="FA9" i="26"/>
  <c r="ES9" i="26"/>
  <c r="EL9" i="26"/>
  <c r="ED9" i="26"/>
  <c r="DW9" i="26"/>
  <c r="HR8" i="26"/>
  <c r="HQ8" i="26"/>
  <c r="HO8" i="26"/>
  <c r="HN8" i="26"/>
  <c r="HM8" i="26"/>
  <c r="HL8" i="26"/>
  <c r="HK8" i="26"/>
  <c r="HJ8" i="26"/>
  <c r="HH8" i="26"/>
  <c r="HG8" i="26"/>
  <c r="HF8" i="26"/>
  <c r="HE8" i="26"/>
  <c r="HC8" i="26"/>
  <c r="HB8" i="26"/>
  <c r="GZ8" i="26"/>
  <c r="GY8" i="26"/>
  <c r="GX8" i="26"/>
  <c r="GW8" i="26"/>
  <c r="GV8" i="26"/>
  <c r="GU8" i="26"/>
  <c r="GS8" i="26"/>
  <c r="GR8" i="26"/>
  <c r="GQ8" i="26"/>
  <c r="GP8" i="26"/>
  <c r="GN8" i="26"/>
  <c r="GM8" i="26"/>
  <c r="GK8" i="26"/>
  <c r="GJ8" i="26"/>
  <c r="GI8" i="26"/>
  <c r="GH8" i="26"/>
  <c r="GG8" i="26"/>
  <c r="GF8" i="26"/>
  <c r="GD8" i="26"/>
  <c r="GC8" i="26"/>
  <c r="GB8" i="26"/>
  <c r="GA8" i="26"/>
  <c r="FY8" i="26"/>
  <c r="FX8" i="26"/>
  <c r="FV8" i="26"/>
  <c r="FU8" i="26"/>
  <c r="FT8" i="26"/>
  <c r="FS8" i="26"/>
  <c r="FR8" i="26"/>
  <c r="FQ8" i="26"/>
  <c r="FO8" i="26"/>
  <c r="FN8" i="26"/>
  <c r="FM8" i="26"/>
  <c r="FL8" i="26"/>
  <c r="FJ8" i="26"/>
  <c r="FI8" i="26"/>
  <c r="FG8" i="26"/>
  <c r="FF8" i="26"/>
  <c r="FE8" i="26"/>
  <c r="FD8" i="26"/>
  <c r="FC8" i="26"/>
  <c r="FB8" i="26"/>
  <c r="EZ8" i="26"/>
  <c r="EY8" i="26"/>
  <c r="EX8" i="26"/>
  <c r="EW8" i="26"/>
  <c r="EU8" i="26"/>
  <c r="ET8" i="26"/>
  <c r="ER8" i="26"/>
  <c r="EQ8" i="26"/>
  <c r="EP8" i="26"/>
  <c r="EO8" i="26"/>
  <c r="EN8" i="26"/>
  <c r="EM8" i="26"/>
  <c r="EK8" i="26"/>
  <c r="EJ8" i="26"/>
  <c r="EI8" i="26"/>
  <c r="EH8" i="26"/>
  <c r="EF8" i="26"/>
  <c r="EE8" i="26"/>
  <c r="EC8" i="26"/>
  <c r="EB8" i="26"/>
  <c r="EA8" i="26"/>
  <c r="DZ8" i="26"/>
  <c r="DY8" i="26"/>
  <c r="DX8" i="26"/>
  <c r="DV8" i="26"/>
  <c r="DU8" i="26"/>
  <c r="DT8" i="26"/>
  <c r="DS8" i="26"/>
  <c r="DO137" i="26"/>
  <c r="DH137" i="26"/>
  <c r="DO136" i="26"/>
  <c r="DH136" i="26"/>
  <c r="DO135" i="26"/>
  <c r="DH135" i="26"/>
  <c r="DO134" i="26"/>
  <c r="DH134" i="26"/>
  <c r="DO133" i="26"/>
  <c r="DH133" i="26"/>
  <c r="DO132" i="26"/>
  <c r="DH132" i="26"/>
  <c r="DQ131" i="26"/>
  <c r="DP131" i="26"/>
  <c r="DN131" i="26"/>
  <c r="DM131" i="26"/>
  <c r="DL131" i="26"/>
  <c r="DK131" i="26"/>
  <c r="DJ131" i="26"/>
  <c r="DI131" i="26"/>
  <c r="DG131" i="26"/>
  <c r="DF131" i="26"/>
  <c r="DE131" i="26"/>
  <c r="DD131" i="26"/>
  <c r="DO130" i="26"/>
  <c r="DH130" i="26"/>
  <c r="DO129" i="26"/>
  <c r="DH129" i="26"/>
  <c r="DO128" i="26"/>
  <c r="DH128" i="26"/>
  <c r="DO127" i="26"/>
  <c r="DH127" i="26"/>
  <c r="DO125" i="26"/>
  <c r="DH125" i="26"/>
  <c r="DO124" i="26"/>
  <c r="DH124" i="26"/>
  <c r="DO123" i="26"/>
  <c r="DH123" i="26"/>
  <c r="DQ122" i="26"/>
  <c r="DP122" i="26"/>
  <c r="DN122" i="26"/>
  <c r="DM122" i="26"/>
  <c r="DL122" i="26"/>
  <c r="DK122" i="26"/>
  <c r="DJ122" i="26"/>
  <c r="DI122" i="26"/>
  <c r="DG122" i="26"/>
  <c r="DF122" i="26"/>
  <c r="DE122" i="26"/>
  <c r="DD122" i="26"/>
  <c r="DO118" i="26"/>
  <c r="DH118" i="26"/>
  <c r="DO117" i="26"/>
  <c r="DH117" i="26"/>
  <c r="DO116" i="26"/>
  <c r="DH116" i="26"/>
  <c r="DO115" i="26"/>
  <c r="DH115" i="26"/>
  <c r="DO114" i="26"/>
  <c r="DH114" i="26"/>
  <c r="DO113" i="26"/>
  <c r="DH113" i="26"/>
  <c r="DQ112" i="26"/>
  <c r="DP112" i="26"/>
  <c r="DN112" i="26"/>
  <c r="DM112" i="26"/>
  <c r="DL112" i="26"/>
  <c r="DK112" i="26"/>
  <c r="DJ112" i="26"/>
  <c r="DI112" i="26"/>
  <c r="DG112" i="26"/>
  <c r="DF112" i="26"/>
  <c r="DE112" i="26"/>
  <c r="DD112" i="26"/>
  <c r="DO111" i="26"/>
  <c r="DH111" i="26"/>
  <c r="DO110" i="26"/>
  <c r="DH110" i="26"/>
  <c r="DO109" i="26"/>
  <c r="DH109" i="26"/>
  <c r="DO108" i="26"/>
  <c r="DH108" i="26"/>
  <c r="DO106" i="26"/>
  <c r="DH106" i="26"/>
  <c r="DO105" i="26"/>
  <c r="DH105" i="26"/>
  <c r="DO104" i="26"/>
  <c r="DH104" i="26"/>
  <c r="DQ103" i="26"/>
  <c r="DP103" i="26"/>
  <c r="DN103" i="26"/>
  <c r="DM103" i="26"/>
  <c r="DL103" i="26"/>
  <c r="DK103" i="26"/>
  <c r="DJ103" i="26"/>
  <c r="DI103" i="26"/>
  <c r="DG103" i="26"/>
  <c r="DF103" i="26"/>
  <c r="DE103" i="26"/>
  <c r="DD103" i="26"/>
  <c r="DO99" i="26"/>
  <c r="DH99" i="26"/>
  <c r="DO98" i="26"/>
  <c r="DH98" i="26"/>
  <c r="DO97" i="26"/>
  <c r="DH97" i="26"/>
  <c r="DO96" i="26"/>
  <c r="DH96" i="26"/>
  <c r="DO95" i="26"/>
  <c r="DH95" i="26"/>
  <c r="DO94" i="26"/>
  <c r="DH94" i="26"/>
  <c r="DQ93" i="26"/>
  <c r="DP93" i="26"/>
  <c r="DN93" i="26"/>
  <c r="DM93" i="26"/>
  <c r="DL93" i="26"/>
  <c r="DK93" i="26"/>
  <c r="DJ93" i="26"/>
  <c r="DI93" i="26"/>
  <c r="DG93" i="26"/>
  <c r="DF93" i="26"/>
  <c r="DE93" i="26"/>
  <c r="DD93" i="26"/>
  <c r="DO92" i="26"/>
  <c r="DH92" i="26"/>
  <c r="DO91" i="26"/>
  <c r="DH91" i="26"/>
  <c r="DO90" i="26"/>
  <c r="DH90" i="26"/>
  <c r="DO89" i="26"/>
  <c r="DH89" i="26"/>
  <c r="DO87" i="26"/>
  <c r="DH87" i="26"/>
  <c r="DO86" i="26"/>
  <c r="DH86" i="26"/>
  <c r="DO85" i="26"/>
  <c r="DH85" i="26"/>
  <c r="DQ84" i="26"/>
  <c r="DP84" i="26"/>
  <c r="DN84" i="26"/>
  <c r="DM84" i="26"/>
  <c r="DL84" i="26"/>
  <c r="DK84" i="26"/>
  <c r="DJ84" i="26"/>
  <c r="DI84" i="26"/>
  <c r="DG84" i="26"/>
  <c r="DF84" i="26"/>
  <c r="DE84" i="26"/>
  <c r="DD84" i="26"/>
  <c r="DO80" i="26"/>
  <c r="DH80" i="26"/>
  <c r="DO79" i="26"/>
  <c r="DH79" i="26"/>
  <c r="DO78" i="26"/>
  <c r="DH78" i="26"/>
  <c r="DO77" i="26"/>
  <c r="DH77" i="26"/>
  <c r="DO76" i="26"/>
  <c r="DH76" i="26"/>
  <c r="DO75" i="26"/>
  <c r="DH75" i="26"/>
  <c r="DQ74" i="26"/>
  <c r="DP74" i="26"/>
  <c r="DN74" i="26"/>
  <c r="DM74" i="26"/>
  <c r="DL74" i="26"/>
  <c r="DK74" i="26"/>
  <c r="DJ74" i="26"/>
  <c r="DI74" i="26"/>
  <c r="DG74" i="26"/>
  <c r="DF74" i="26"/>
  <c r="DE74" i="26"/>
  <c r="DD74" i="26"/>
  <c r="DO73" i="26"/>
  <c r="DH73" i="26"/>
  <c r="DO72" i="26"/>
  <c r="DH72" i="26"/>
  <c r="DO71" i="26"/>
  <c r="DH71" i="26"/>
  <c r="DO70" i="26"/>
  <c r="DH70" i="26"/>
  <c r="DO68" i="26"/>
  <c r="DH68" i="26"/>
  <c r="DO67" i="26"/>
  <c r="DH67" i="26"/>
  <c r="DO66" i="26"/>
  <c r="DH66" i="26"/>
  <c r="DQ65" i="26"/>
  <c r="DP65" i="26"/>
  <c r="DN65" i="26"/>
  <c r="DM65" i="26"/>
  <c r="DL65" i="26"/>
  <c r="DK65" i="26"/>
  <c r="DJ65" i="26"/>
  <c r="DI65" i="26"/>
  <c r="DG65" i="26"/>
  <c r="DF65" i="26"/>
  <c r="DE65" i="26"/>
  <c r="DD65" i="26"/>
  <c r="DO61" i="26"/>
  <c r="DH61" i="26"/>
  <c r="DO60" i="26"/>
  <c r="DH60" i="26"/>
  <c r="DO59" i="26"/>
  <c r="DH59" i="26"/>
  <c r="DO58" i="26"/>
  <c r="DH58" i="26"/>
  <c r="DO57" i="26"/>
  <c r="DH57" i="26"/>
  <c r="DO56" i="26"/>
  <c r="DH56" i="26"/>
  <c r="DQ55" i="26"/>
  <c r="DP55" i="26"/>
  <c r="DN55" i="26"/>
  <c r="DM55" i="26"/>
  <c r="DL55" i="26"/>
  <c r="DK55" i="26"/>
  <c r="DJ55" i="26"/>
  <c r="DI55" i="26"/>
  <c r="DG55" i="26"/>
  <c r="DF55" i="26"/>
  <c r="DE55" i="26"/>
  <c r="DD55" i="26"/>
  <c r="DO54" i="26"/>
  <c r="DH54" i="26"/>
  <c r="DO53" i="26"/>
  <c r="DH53" i="26"/>
  <c r="DO52" i="26"/>
  <c r="DH52" i="26"/>
  <c r="DO51" i="26"/>
  <c r="DH51" i="26"/>
  <c r="DO49" i="26"/>
  <c r="DH49" i="26"/>
  <c r="DO48" i="26"/>
  <c r="DH48" i="26"/>
  <c r="DO47" i="26"/>
  <c r="DH47" i="26"/>
  <c r="DQ46" i="26"/>
  <c r="DP46" i="26"/>
  <c r="DN46" i="26"/>
  <c r="DM46" i="26"/>
  <c r="DL46" i="26"/>
  <c r="DK46" i="26"/>
  <c r="DJ46" i="26"/>
  <c r="DI46" i="26"/>
  <c r="DG46" i="26"/>
  <c r="DF46" i="26"/>
  <c r="DE46" i="26"/>
  <c r="DD46" i="26"/>
  <c r="DO42" i="26"/>
  <c r="DH42" i="26"/>
  <c r="DO41" i="26"/>
  <c r="DH41" i="26"/>
  <c r="DO40" i="26"/>
  <c r="DH40" i="26"/>
  <c r="DO39" i="26"/>
  <c r="DH39" i="26"/>
  <c r="DO38" i="26"/>
  <c r="DH38" i="26"/>
  <c r="DO37" i="26"/>
  <c r="DH37" i="26"/>
  <c r="DQ36" i="26"/>
  <c r="DP36" i="26"/>
  <c r="DN36" i="26"/>
  <c r="DM36" i="26"/>
  <c r="DL36" i="26"/>
  <c r="DK36" i="26"/>
  <c r="DJ36" i="26"/>
  <c r="DI36" i="26"/>
  <c r="DG36" i="26"/>
  <c r="DF36" i="26"/>
  <c r="DE36" i="26"/>
  <c r="DD36" i="26"/>
  <c r="DO35" i="26"/>
  <c r="DH35" i="26"/>
  <c r="DO34" i="26"/>
  <c r="DH34" i="26"/>
  <c r="DO33" i="26"/>
  <c r="DH33" i="26"/>
  <c r="DO32" i="26"/>
  <c r="DH32" i="26"/>
  <c r="DO30" i="26"/>
  <c r="DH30" i="26"/>
  <c r="DO29" i="26"/>
  <c r="DH29" i="26"/>
  <c r="DO28" i="26"/>
  <c r="DH28" i="26"/>
  <c r="DQ27" i="26"/>
  <c r="DP27" i="26"/>
  <c r="DN27" i="26"/>
  <c r="DM27" i="26"/>
  <c r="DL27" i="26"/>
  <c r="DK27" i="26"/>
  <c r="DJ27" i="26"/>
  <c r="DI27" i="26"/>
  <c r="DG27" i="26"/>
  <c r="DF27" i="26"/>
  <c r="DE27" i="26"/>
  <c r="DD27" i="26"/>
  <c r="DO23" i="26"/>
  <c r="DH23" i="26"/>
  <c r="DO22" i="26"/>
  <c r="DH22" i="26"/>
  <c r="DO21" i="26"/>
  <c r="DH21" i="26"/>
  <c r="DO20" i="26"/>
  <c r="DH20" i="26"/>
  <c r="DO19" i="26"/>
  <c r="DH19" i="26"/>
  <c r="DO18" i="26"/>
  <c r="DH18" i="26"/>
  <c r="DQ17" i="26"/>
  <c r="DP17" i="26"/>
  <c r="DN17" i="26"/>
  <c r="DM17" i="26"/>
  <c r="DL17" i="26"/>
  <c r="DK17" i="26"/>
  <c r="DJ17" i="26"/>
  <c r="DI17" i="26"/>
  <c r="DG17" i="26"/>
  <c r="DF17" i="26"/>
  <c r="DE17" i="26"/>
  <c r="DD17" i="26"/>
  <c r="DO16" i="26"/>
  <c r="DH16" i="26"/>
  <c r="DO15" i="26"/>
  <c r="DH15" i="26"/>
  <c r="DO14" i="26"/>
  <c r="DH14" i="26"/>
  <c r="DO13" i="26"/>
  <c r="DH13" i="26"/>
  <c r="DO11" i="26"/>
  <c r="DH11" i="26"/>
  <c r="DO10" i="26"/>
  <c r="DH10" i="26"/>
  <c r="DO9" i="26"/>
  <c r="DH9" i="26"/>
  <c r="DQ8" i="26"/>
  <c r="DP8" i="26"/>
  <c r="DN8" i="26"/>
  <c r="DM8" i="26"/>
  <c r="DL8" i="26"/>
  <c r="DK8" i="26"/>
  <c r="DJ8" i="26"/>
  <c r="DI8" i="26"/>
  <c r="DG8" i="26"/>
  <c r="DF8" i="26"/>
  <c r="DE8" i="26"/>
  <c r="DD8" i="26"/>
  <c r="CZ137" i="26"/>
  <c r="CS137" i="26"/>
  <c r="CZ136" i="26"/>
  <c r="CS136" i="26"/>
  <c r="CZ135" i="26"/>
  <c r="CS135" i="26"/>
  <c r="CZ134" i="26"/>
  <c r="CS134" i="26"/>
  <c r="CZ133" i="26"/>
  <c r="CS133" i="26"/>
  <c r="CZ132" i="26"/>
  <c r="CS132" i="26"/>
  <c r="DB131" i="26"/>
  <c r="DA131" i="26"/>
  <c r="CY131" i="26"/>
  <c r="CX131" i="26"/>
  <c r="CW131" i="26"/>
  <c r="CV131" i="26"/>
  <c r="CU131" i="26"/>
  <c r="CT131" i="26"/>
  <c r="CR131" i="26"/>
  <c r="CQ131" i="26"/>
  <c r="CP131" i="26"/>
  <c r="CO131" i="26"/>
  <c r="CZ130" i="26"/>
  <c r="CS130" i="26"/>
  <c r="CZ129" i="26"/>
  <c r="CS129" i="26"/>
  <c r="CZ128" i="26"/>
  <c r="CS128" i="26"/>
  <c r="CZ127" i="26"/>
  <c r="CS127" i="26"/>
  <c r="CZ125" i="26"/>
  <c r="CS125" i="26"/>
  <c r="CZ124" i="26"/>
  <c r="CS124" i="26"/>
  <c r="CZ123" i="26"/>
  <c r="CS123" i="26"/>
  <c r="DB122" i="26"/>
  <c r="DA122" i="26"/>
  <c r="CY122" i="26"/>
  <c r="CX122" i="26"/>
  <c r="CW122" i="26"/>
  <c r="CV122" i="26"/>
  <c r="CU122" i="26"/>
  <c r="CT122" i="26"/>
  <c r="CR122" i="26"/>
  <c r="CQ122" i="26"/>
  <c r="CP122" i="26"/>
  <c r="CO122" i="26"/>
  <c r="CZ118" i="26"/>
  <c r="CS118" i="26"/>
  <c r="CZ117" i="26"/>
  <c r="CS117" i="26"/>
  <c r="CZ116" i="26"/>
  <c r="CS116" i="26"/>
  <c r="CZ115" i="26"/>
  <c r="CS115" i="26"/>
  <c r="CZ114" i="26"/>
  <c r="CS114" i="26"/>
  <c r="CZ113" i="26"/>
  <c r="CS113" i="26"/>
  <c r="DB112" i="26"/>
  <c r="DA112" i="26"/>
  <c r="CY112" i="26"/>
  <c r="CX112" i="26"/>
  <c r="CW112" i="26"/>
  <c r="CV112" i="26"/>
  <c r="CU112" i="26"/>
  <c r="CT112" i="26"/>
  <c r="CR112" i="26"/>
  <c r="CQ112" i="26"/>
  <c r="CP112" i="26"/>
  <c r="CO112" i="26"/>
  <c r="CZ111" i="26"/>
  <c r="CS111" i="26"/>
  <c r="CZ110" i="26"/>
  <c r="CS110" i="26"/>
  <c r="CZ109" i="26"/>
  <c r="CS109" i="26"/>
  <c r="CZ108" i="26"/>
  <c r="CS108" i="26"/>
  <c r="CZ106" i="26"/>
  <c r="CS106" i="26"/>
  <c r="CZ105" i="26"/>
  <c r="CS105" i="26"/>
  <c r="CZ104" i="26"/>
  <c r="CS104" i="26"/>
  <c r="DB103" i="26"/>
  <c r="DA103" i="26"/>
  <c r="CY103" i="26"/>
  <c r="CX103" i="26"/>
  <c r="CW103" i="26"/>
  <c r="CV103" i="26"/>
  <c r="CU103" i="26"/>
  <c r="CT103" i="26"/>
  <c r="CR103" i="26"/>
  <c r="CQ103" i="26"/>
  <c r="CP103" i="26"/>
  <c r="CO103" i="26"/>
  <c r="CZ99" i="26"/>
  <c r="CS99" i="26"/>
  <c r="CZ98" i="26"/>
  <c r="CS98" i="26"/>
  <c r="CZ97" i="26"/>
  <c r="CS97" i="26"/>
  <c r="CZ96" i="26"/>
  <c r="CS96" i="26"/>
  <c r="CZ95" i="26"/>
  <c r="CS95" i="26"/>
  <c r="CZ94" i="26"/>
  <c r="CS94" i="26"/>
  <c r="DB93" i="26"/>
  <c r="DA93" i="26"/>
  <c r="CY93" i="26"/>
  <c r="CX93" i="26"/>
  <c r="CW93" i="26"/>
  <c r="CV93" i="26"/>
  <c r="CU93" i="26"/>
  <c r="CT93" i="26"/>
  <c r="CR93" i="26"/>
  <c r="CQ93" i="26"/>
  <c r="CP93" i="26"/>
  <c r="CO93" i="26"/>
  <c r="CZ92" i="26"/>
  <c r="CS92" i="26"/>
  <c r="CZ91" i="26"/>
  <c r="CS91" i="26"/>
  <c r="CZ90" i="26"/>
  <c r="CS90" i="26"/>
  <c r="CZ89" i="26"/>
  <c r="CS89" i="26"/>
  <c r="CZ87" i="26"/>
  <c r="CS87" i="26"/>
  <c r="CZ86" i="26"/>
  <c r="CS86" i="26"/>
  <c r="CZ85" i="26"/>
  <c r="CS85" i="26"/>
  <c r="DB84" i="26"/>
  <c r="DA84" i="26"/>
  <c r="CY84" i="26"/>
  <c r="CX84" i="26"/>
  <c r="CW84" i="26"/>
  <c r="CV84" i="26"/>
  <c r="CU84" i="26"/>
  <c r="CT84" i="26"/>
  <c r="CR84" i="26"/>
  <c r="CQ84" i="26"/>
  <c r="CP84" i="26"/>
  <c r="CO84" i="26"/>
  <c r="CZ80" i="26"/>
  <c r="CS80" i="26"/>
  <c r="CZ79" i="26"/>
  <c r="CS79" i="26"/>
  <c r="CZ78" i="26"/>
  <c r="CS78" i="26"/>
  <c r="CZ77" i="26"/>
  <c r="CS77" i="26"/>
  <c r="CZ76" i="26"/>
  <c r="CS76" i="26"/>
  <c r="CZ75" i="26"/>
  <c r="CS75" i="26"/>
  <c r="DB74" i="26"/>
  <c r="DA74" i="26"/>
  <c r="CY74" i="26"/>
  <c r="CX74" i="26"/>
  <c r="CW74" i="26"/>
  <c r="CV74" i="26"/>
  <c r="CU74" i="26"/>
  <c r="CT74" i="26"/>
  <c r="CR74" i="26"/>
  <c r="CQ74" i="26"/>
  <c r="CP74" i="26"/>
  <c r="CO74" i="26"/>
  <c r="CZ73" i="26"/>
  <c r="CS73" i="26"/>
  <c r="CZ72" i="26"/>
  <c r="CS72" i="26"/>
  <c r="CZ71" i="26"/>
  <c r="CS71" i="26"/>
  <c r="CZ70" i="26"/>
  <c r="CS70" i="26"/>
  <c r="CZ68" i="26"/>
  <c r="CS68" i="26"/>
  <c r="CZ67" i="26"/>
  <c r="CS67" i="26"/>
  <c r="CZ66" i="26"/>
  <c r="CS66" i="26"/>
  <c r="DB65" i="26"/>
  <c r="DA65" i="26"/>
  <c r="CY65" i="26"/>
  <c r="CX65" i="26"/>
  <c r="CW65" i="26"/>
  <c r="CV65" i="26"/>
  <c r="CU65" i="26"/>
  <c r="CT65" i="26"/>
  <c r="CR65" i="26"/>
  <c r="CQ65" i="26"/>
  <c r="CP65" i="26"/>
  <c r="CO65" i="26"/>
  <c r="CZ61" i="26"/>
  <c r="CS61" i="26"/>
  <c r="CZ60" i="26"/>
  <c r="CS60" i="26"/>
  <c r="CZ59" i="26"/>
  <c r="CS59" i="26"/>
  <c r="CZ58" i="26"/>
  <c r="CS58" i="26"/>
  <c r="CZ57" i="26"/>
  <c r="CS57" i="26"/>
  <c r="CZ56" i="26"/>
  <c r="CS56" i="26"/>
  <c r="DB55" i="26"/>
  <c r="DA55" i="26"/>
  <c r="CY55" i="26"/>
  <c r="CX55" i="26"/>
  <c r="CW55" i="26"/>
  <c r="CV55" i="26"/>
  <c r="CU55" i="26"/>
  <c r="CT55" i="26"/>
  <c r="CR55" i="26"/>
  <c r="CQ55" i="26"/>
  <c r="CP55" i="26"/>
  <c r="CO55" i="26"/>
  <c r="CZ54" i="26"/>
  <c r="CS54" i="26"/>
  <c r="CZ53" i="26"/>
  <c r="CS53" i="26"/>
  <c r="CZ52" i="26"/>
  <c r="CS52" i="26"/>
  <c r="CZ51" i="26"/>
  <c r="CS51" i="26"/>
  <c r="CZ49" i="26"/>
  <c r="CS49" i="26"/>
  <c r="CZ48" i="26"/>
  <c r="CS48" i="26"/>
  <c r="CZ47" i="26"/>
  <c r="CS47" i="26"/>
  <c r="DB46" i="26"/>
  <c r="DA46" i="26"/>
  <c r="CY46" i="26"/>
  <c r="CX46" i="26"/>
  <c r="CW46" i="26"/>
  <c r="CV46" i="26"/>
  <c r="CU46" i="26"/>
  <c r="CT46" i="26"/>
  <c r="CR46" i="26"/>
  <c r="CQ46" i="26"/>
  <c r="CP46" i="26"/>
  <c r="CO46" i="26"/>
  <c r="CZ42" i="26"/>
  <c r="CS42" i="26"/>
  <c r="CZ41" i="26"/>
  <c r="CS41" i="26"/>
  <c r="CZ40" i="26"/>
  <c r="CS40" i="26"/>
  <c r="CZ39" i="26"/>
  <c r="CS39" i="26"/>
  <c r="CZ38" i="26"/>
  <c r="CS38" i="26"/>
  <c r="CZ37" i="26"/>
  <c r="CS37" i="26"/>
  <c r="DB36" i="26"/>
  <c r="DA36" i="26"/>
  <c r="CY36" i="26"/>
  <c r="CX36" i="26"/>
  <c r="CW36" i="26"/>
  <c r="CV36" i="26"/>
  <c r="CU36" i="26"/>
  <c r="CT36" i="26"/>
  <c r="CR36" i="26"/>
  <c r="CQ36" i="26"/>
  <c r="CP36" i="26"/>
  <c r="CO36" i="26"/>
  <c r="CZ35" i="26"/>
  <c r="CS35" i="26"/>
  <c r="CZ34" i="26"/>
  <c r="CS34" i="26"/>
  <c r="CZ33" i="26"/>
  <c r="CS33" i="26"/>
  <c r="CZ32" i="26"/>
  <c r="CS32" i="26"/>
  <c r="CZ30" i="26"/>
  <c r="CS30" i="26"/>
  <c r="CZ29" i="26"/>
  <c r="CS29" i="26"/>
  <c r="CZ28" i="26"/>
  <c r="CS28" i="26"/>
  <c r="DB27" i="26"/>
  <c r="DA27" i="26"/>
  <c r="CY27" i="26"/>
  <c r="CX27" i="26"/>
  <c r="CW27" i="26"/>
  <c r="CV27" i="26"/>
  <c r="CU27" i="26"/>
  <c r="CT27" i="26"/>
  <c r="CR27" i="26"/>
  <c r="CQ27" i="26"/>
  <c r="CP27" i="26"/>
  <c r="CO27" i="26"/>
  <c r="CZ23" i="26"/>
  <c r="CS23" i="26"/>
  <c r="CZ22" i="26"/>
  <c r="CS22" i="26"/>
  <c r="CZ21" i="26"/>
  <c r="CS21" i="26"/>
  <c r="CZ20" i="26"/>
  <c r="CS20" i="26"/>
  <c r="CZ19" i="26"/>
  <c r="CS19" i="26"/>
  <c r="CZ18" i="26"/>
  <c r="CS18" i="26"/>
  <c r="DB17" i="26"/>
  <c r="DA17" i="26"/>
  <c r="CY17" i="26"/>
  <c r="CX17" i="26"/>
  <c r="CW17" i="26"/>
  <c r="CV17" i="26"/>
  <c r="CU17" i="26"/>
  <c r="CT17" i="26"/>
  <c r="CR17" i="26"/>
  <c r="CQ17" i="26"/>
  <c r="CP17" i="26"/>
  <c r="CO17" i="26"/>
  <c r="CZ16" i="26"/>
  <c r="CS16" i="26"/>
  <c r="CZ15" i="26"/>
  <c r="CS15" i="26"/>
  <c r="CZ14" i="26"/>
  <c r="CS14" i="26"/>
  <c r="CZ13" i="26"/>
  <c r="CS13" i="26"/>
  <c r="CZ11" i="26"/>
  <c r="CS11" i="26"/>
  <c r="CZ10" i="26"/>
  <c r="CS10" i="26"/>
  <c r="CZ9" i="26"/>
  <c r="CS9" i="26"/>
  <c r="DB8" i="26"/>
  <c r="DA8" i="26"/>
  <c r="CY8" i="26"/>
  <c r="CX8" i="26"/>
  <c r="CW8" i="26"/>
  <c r="CV8" i="26"/>
  <c r="CU8" i="26"/>
  <c r="CT8" i="26"/>
  <c r="CR8" i="26"/>
  <c r="CQ8" i="26"/>
  <c r="CP8" i="26"/>
  <c r="CO8" i="26"/>
  <c r="CK137" i="26"/>
  <c r="CD137" i="26"/>
  <c r="CK136" i="26"/>
  <c r="CD136" i="26"/>
  <c r="CK135" i="26"/>
  <c r="CD135" i="26"/>
  <c r="CK134" i="26"/>
  <c r="CD134" i="26"/>
  <c r="CK133" i="26"/>
  <c r="CD133" i="26"/>
  <c r="CK132" i="26"/>
  <c r="CD132" i="26"/>
  <c r="CM131" i="26"/>
  <c r="CL131" i="26"/>
  <c r="CJ131" i="26"/>
  <c r="CI131" i="26"/>
  <c r="CH131" i="26"/>
  <c r="CG131" i="26"/>
  <c r="CF131" i="26"/>
  <c r="CE131" i="26"/>
  <c r="CC131" i="26"/>
  <c r="CB131" i="26"/>
  <c r="CA131" i="26"/>
  <c r="BZ131" i="26"/>
  <c r="CK130" i="26"/>
  <c r="CD130" i="26"/>
  <c r="CK129" i="26"/>
  <c r="CD129" i="26"/>
  <c r="CK128" i="26"/>
  <c r="CD128" i="26"/>
  <c r="CK127" i="26"/>
  <c r="CD127" i="26"/>
  <c r="CK125" i="26"/>
  <c r="CD125" i="26"/>
  <c r="CK124" i="26"/>
  <c r="CD124" i="26"/>
  <c r="CK123" i="26"/>
  <c r="CD123" i="26"/>
  <c r="CM122" i="26"/>
  <c r="CL122" i="26"/>
  <c r="CJ122" i="26"/>
  <c r="CI122" i="26"/>
  <c r="CH122" i="26"/>
  <c r="CG122" i="26"/>
  <c r="CF122" i="26"/>
  <c r="CE122" i="26"/>
  <c r="CC122" i="26"/>
  <c r="CB122" i="26"/>
  <c r="CA122" i="26"/>
  <c r="BZ122" i="26"/>
  <c r="CK118" i="26"/>
  <c r="CD118" i="26"/>
  <c r="CK117" i="26"/>
  <c r="CD117" i="26"/>
  <c r="CK116" i="26"/>
  <c r="CD116" i="26"/>
  <c r="CK115" i="26"/>
  <c r="CD115" i="26"/>
  <c r="CK114" i="26"/>
  <c r="CD114" i="26"/>
  <c r="CK113" i="26"/>
  <c r="CD113" i="26"/>
  <c r="CM112" i="26"/>
  <c r="CL112" i="26"/>
  <c r="CJ112" i="26"/>
  <c r="CI112" i="26"/>
  <c r="CH112" i="26"/>
  <c r="CG112" i="26"/>
  <c r="CF112" i="26"/>
  <c r="CE112" i="26"/>
  <c r="CC112" i="26"/>
  <c r="CB112" i="26"/>
  <c r="CA112" i="26"/>
  <c r="BZ112" i="26"/>
  <c r="CK111" i="26"/>
  <c r="CD111" i="26"/>
  <c r="CK110" i="26"/>
  <c r="CD110" i="26"/>
  <c r="CK109" i="26"/>
  <c r="CD109" i="26"/>
  <c r="CK108" i="26"/>
  <c r="CD108" i="26"/>
  <c r="CK106" i="26"/>
  <c r="CD106" i="26"/>
  <c r="CK105" i="26"/>
  <c r="CD105" i="26"/>
  <c r="CK104" i="26"/>
  <c r="CD104" i="26"/>
  <c r="CM103" i="26"/>
  <c r="CL103" i="26"/>
  <c r="CJ103" i="26"/>
  <c r="CI103" i="26"/>
  <c r="CH103" i="26"/>
  <c r="CG103" i="26"/>
  <c r="CF103" i="26"/>
  <c r="CE103" i="26"/>
  <c r="CC103" i="26"/>
  <c r="CB103" i="26"/>
  <c r="CA103" i="26"/>
  <c r="BZ103" i="26"/>
  <c r="CK99" i="26"/>
  <c r="CD99" i="26"/>
  <c r="CK98" i="26"/>
  <c r="CD98" i="26"/>
  <c r="CK97" i="26"/>
  <c r="CD97" i="26"/>
  <c r="CK96" i="26"/>
  <c r="CD96" i="26"/>
  <c r="CK95" i="26"/>
  <c r="CD95" i="26"/>
  <c r="CK94" i="26"/>
  <c r="CD94" i="26"/>
  <c r="CM93" i="26"/>
  <c r="CL93" i="26"/>
  <c r="CJ93" i="26"/>
  <c r="CI93" i="26"/>
  <c r="CH93" i="26"/>
  <c r="CG93" i="26"/>
  <c r="CF93" i="26"/>
  <c r="CE93" i="26"/>
  <c r="CC93" i="26"/>
  <c r="CB93" i="26"/>
  <c r="CA93" i="26"/>
  <c r="BZ93" i="26"/>
  <c r="CK92" i="26"/>
  <c r="CD92" i="26"/>
  <c r="CK91" i="26"/>
  <c r="CD91" i="26"/>
  <c r="CK90" i="26"/>
  <c r="CD90" i="26"/>
  <c r="CK89" i="26"/>
  <c r="CD89" i="26"/>
  <c r="CK87" i="26"/>
  <c r="CD87" i="26"/>
  <c r="CK86" i="26"/>
  <c r="CD86" i="26"/>
  <c r="CK85" i="26"/>
  <c r="CD85" i="26"/>
  <c r="CM84" i="26"/>
  <c r="CL84" i="26"/>
  <c r="CJ84" i="26"/>
  <c r="CI84" i="26"/>
  <c r="CH84" i="26"/>
  <c r="CG84" i="26"/>
  <c r="CF84" i="26"/>
  <c r="CE84" i="26"/>
  <c r="CC84" i="26"/>
  <c r="CB84" i="26"/>
  <c r="CA84" i="26"/>
  <c r="BZ84" i="26"/>
  <c r="CK80" i="26"/>
  <c r="CD80" i="26"/>
  <c r="CK79" i="26"/>
  <c r="CD79" i="26"/>
  <c r="CK78" i="26"/>
  <c r="CD78" i="26"/>
  <c r="CK77" i="26"/>
  <c r="CD77" i="26"/>
  <c r="CK76" i="26"/>
  <c r="CD76" i="26"/>
  <c r="CK75" i="26"/>
  <c r="CD75" i="26"/>
  <c r="CM74" i="26"/>
  <c r="CL74" i="26"/>
  <c r="CJ74" i="26"/>
  <c r="CI74" i="26"/>
  <c r="CH74" i="26"/>
  <c r="CG74" i="26"/>
  <c r="CF74" i="26"/>
  <c r="CE74" i="26"/>
  <c r="CC74" i="26"/>
  <c r="CB74" i="26"/>
  <c r="CA74" i="26"/>
  <c r="BZ74" i="26"/>
  <c r="CK73" i="26"/>
  <c r="CD73" i="26"/>
  <c r="CK72" i="26"/>
  <c r="CD72" i="26"/>
  <c r="CK71" i="26"/>
  <c r="CD71" i="26"/>
  <c r="CK70" i="26"/>
  <c r="CD70" i="26"/>
  <c r="CK68" i="26"/>
  <c r="CD68" i="26"/>
  <c r="CK67" i="26"/>
  <c r="CD67" i="26"/>
  <c r="CK66" i="26"/>
  <c r="CD66" i="26"/>
  <c r="CM65" i="26"/>
  <c r="CL65" i="26"/>
  <c r="CJ65" i="26"/>
  <c r="CI65" i="26"/>
  <c r="CH65" i="26"/>
  <c r="CG65" i="26"/>
  <c r="CF65" i="26"/>
  <c r="CE65" i="26"/>
  <c r="CC65" i="26"/>
  <c r="CB65" i="26"/>
  <c r="CA65" i="26"/>
  <c r="BZ65" i="26"/>
  <c r="CK61" i="26"/>
  <c r="CD61" i="26"/>
  <c r="CK60" i="26"/>
  <c r="CD60" i="26"/>
  <c r="CK59" i="26"/>
  <c r="CD59" i="26"/>
  <c r="CK58" i="26"/>
  <c r="CD58" i="26"/>
  <c r="CK57" i="26"/>
  <c r="CD57" i="26"/>
  <c r="CK56" i="26"/>
  <c r="CD56" i="26"/>
  <c r="CM55" i="26"/>
  <c r="CL55" i="26"/>
  <c r="CJ55" i="26"/>
  <c r="CI55" i="26"/>
  <c r="CH55" i="26"/>
  <c r="CG55" i="26"/>
  <c r="CF55" i="26"/>
  <c r="CE55" i="26"/>
  <c r="CC55" i="26"/>
  <c r="CB55" i="26"/>
  <c r="CA55" i="26"/>
  <c r="BZ55" i="26"/>
  <c r="CK54" i="26"/>
  <c r="CD54" i="26"/>
  <c r="CK53" i="26"/>
  <c r="CD53" i="26"/>
  <c r="CK52" i="26"/>
  <c r="CD52" i="26"/>
  <c r="CK51" i="26"/>
  <c r="CD51" i="26"/>
  <c r="CK49" i="26"/>
  <c r="CD49" i="26"/>
  <c r="CK48" i="26"/>
  <c r="CD48" i="26"/>
  <c r="CK47" i="26"/>
  <c r="CD47" i="26"/>
  <c r="CM46" i="26"/>
  <c r="CL46" i="26"/>
  <c r="CJ46" i="26"/>
  <c r="CI46" i="26"/>
  <c r="CH46" i="26"/>
  <c r="CG46" i="26"/>
  <c r="CF46" i="26"/>
  <c r="CE46" i="26"/>
  <c r="CC46" i="26"/>
  <c r="CB46" i="26"/>
  <c r="CA46" i="26"/>
  <c r="BZ46" i="26"/>
  <c r="CK42" i="26"/>
  <c r="CD42" i="26"/>
  <c r="CK41" i="26"/>
  <c r="CD41" i="26"/>
  <c r="CK40" i="26"/>
  <c r="CD40" i="26"/>
  <c r="CK39" i="26"/>
  <c r="CD39" i="26"/>
  <c r="CK38" i="26"/>
  <c r="CD38" i="26"/>
  <c r="CK37" i="26"/>
  <c r="CD37" i="26"/>
  <c r="CM36" i="26"/>
  <c r="CL36" i="26"/>
  <c r="CJ36" i="26"/>
  <c r="CI36" i="26"/>
  <c r="CH36" i="26"/>
  <c r="CG36" i="26"/>
  <c r="CF36" i="26"/>
  <c r="CE36" i="26"/>
  <c r="CC36" i="26"/>
  <c r="CB36" i="26"/>
  <c r="CA36" i="26"/>
  <c r="BZ36" i="26"/>
  <c r="CK35" i="26"/>
  <c r="CD35" i="26"/>
  <c r="CK34" i="26"/>
  <c r="CD34" i="26"/>
  <c r="CK33" i="26"/>
  <c r="CD33" i="26"/>
  <c r="CK32" i="26"/>
  <c r="CD32" i="26"/>
  <c r="CK30" i="26"/>
  <c r="CD30" i="26"/>
  <c r="CK29" i="26"/>
  <c r="CD29" i="26"/>
  <c r="CK28" i="26"/>
  <c r="CD28" i="26"/>
  <c r="CM27" i="26"/>
  <c r="CL27" i="26"/>
  <c r="CJ27" i="26"/>
  <c r="CI27" i="26"/>
  <c r="CH27" i="26"/>
  <c r="CG27" i="26"/>
  <c r="CF27" i="26"/>
  <c r="CE27" i="26"/>
  <c r="CC27" i="26"/>
  <c r="CB27" i="26"/>
  <c r="CA27" i="26"/>
  <c r="BZ27" i="26"/>
  <c r="CK23" i="26"/>
  <c r="CD23" i="26"/>
  <c r="CK22" i="26"/>
  <c r="CD22" i="26"/>
  <c r="CK21" i="26"/>
  <c r="CD21" i="26"/>
  <c r="CK20" i="26"/>
  <c r="CD20" i="26"/>
  <c r="CK19" i="26"/>
  <c r="CD19" i="26"/>
  <c r="CK18" i="26"/>
  <c r="CD18" i="26"/>
  <c r="CM17" i="26"/>
  <c r="CL17" i="26"/>
  <c r="CJ17" i="26"/>
  <c r="CI17" i="26"/>
  <c r="CH17" i="26"/>
  <c r="CG17" i="26"/>
  <c r="CF17" i="26"/>
  <c r="CE17" i="26"/>
  <c r="CC17" i="26"/>
  <c r="CB17" i="26"/>
  <c r="CA17" i="26"/>
  <c r="BZ17" i="26"/>
  <c r="CK16" i="26"/>
  <c r="CD16" i="26"/>
  <c r="CK15" i="26"/>
  <c r="CD15" i="26"/>
  <c r="CK14" i="26"/>
  <c r="CD14" i="26"/>
  <c r="CK13" i="26"/>
  <c r="CD13" i="26"/>
  <c r="CK11" i="26"/>
  <c r="CD11" i="26"/>
  <c r="CK10" i="26"/>
  <c r="CD10" i="26"/>
  <c r="CK9" i="26"/>
  <c r="CD9" i="26"/>
  <c r="CM8" i="26"/>
  <c r="CL8" i="26"/>
  <c r="CJ8" i="26"/>
  <c r="CI8" i="26"/>
  <c r="CH8" i="26"/>
  <c r="CG8" i="26"/>
  <c r="CF8" i="26"/>
  <c r="CE8" i="26"/>
  <c r="CC8" i="26"/>
  <c r="CB8" i="26"/>
  <c r="CA8" i="26"/>
  <c r="BZ8" i="26"/>
  <c r="BV137" i="26"/>
  <c r="BO137" i="26"/>
  <c r="BV136" i="26"/>
  <c r="BO136" i="26"/>
  <c r="BV135" i="26"/>
  <c r="BO135" i="26"/>
  <c r="BV134" i="26"/>
  <c r="BO134" i="26"/>
  <c r="BV133" i="26"/>
  <c r="BO133" i="26"/>
  <c r="BV132" i="26"/>
  <c r="BO132" i="26"/>
  <c r="BX131" i="26"/>
  <c r="BW131" i="26"/>
  <c r="BU131" i="26"/>
  <c r="BT131" i="26"/>
  <c r="BS131" i="26"/>
  <c r="BR131" i="26"/>
  <c r="BQ131" i="26"/>
  <c r="BP131" i="26"/>
  <c r="BN131" i="26"/>
  <c r="BM131" i="26"/>
  <c r="BL131" i="26"/>
  <c r="BK131" i="26"/>
  <c r="BV130" i="26"/>
  <c r="BO130" i="26"/>
  <c r="BV129" i="26"/>
  <c r="BO129" i="26"/>
  <c r="BV128" i="26"/>
  <c r="BO128" i="26"/>
  <c r="BV127" i="26"/>
  <c r="BO127" i="26"/>
  <c r="BV125" i="26"/>
  <c r="BO125" i="26"/>
  <c r="BV124" i="26"/>
  <c r="BO124" i="26"/>
  <c r="BV123" i="26"/>
  <c r="BO123" i="26"/>
  <c r="BX122" i="26"/>
  <c r="BW122" i="26"/>
  <c r="BU122" i="26"/>
  <c r="BT122" i="26"/>
  <c r="BS122" i="26"/>
  <c r="BR122" i="26"/>
  <c r="BQ122" i="26"/>
  <c r="BP122" i="26"/>
  <c r="BN122" i="26"/>
  <c r="BM122" i="26"/>
  <c r="BL122" i="26"/>
  <c r="BK122" i="26"/>
  <c r="BV118" i="26"/>
  <c r="BO118" i="26"/>
  <c r="BV117" i="26"/>
  <c r="BO117" i="26"/>
  <c r="BV116" i="26"/>
  <c r="BO116" i="26"/>
  <c r="BV115" i="26"/>
  <c r="BO115" i="26"/>
  <c r="BV114" i="26"/>
  <c r="BO114" i="26"/>
  <c r="BV113" i="26"/>
  <c r="BO113" i="26"/>
  <c r="BX112" i="26"/>
  <c r="BW112" i="26"/>
  <c r="BU112" i="26"/>
  <c r="BT112" i="26"/>
  <c r="BS112" i="26"/>
  <c r="BR112" i="26"/>
  <c r="BQ112" i="26"/>
  <c r="BP112" i="26"/>
  <c r="BN112" i="26"/>
  <c r="BM112" i="26"/>
  <c r="BL112" i="26"/>
  <c r="BK112" i="26"/>
  <c r="BV111" i="26"/>
  <c r="BO111" i="26"/>
  <c r="BV110" i="26"/>
  <c r="BO110" i="26"/>
  <c r="BV109" i="26"/>
  <c r="BO109" i="26"/>
  <c r="BV108" i="26"/>
  <c r="BO108" i="26"/>
  <c r="BV106" i="26"/>
  <c r="BO106" i="26"/>
  <c r="BV105" i="26"/>
  <c r="BO105" i="26"/>
  <c r="BV104" i="26"/>
  <c r="BO104" i="26"/>
  <c r="BX103" i="26"/>
  <c r="BW103" i="26"/>
  <c r="BU103" i="26"/>
  <c r="BT103" i="26"/>
  <c r="BS103" i="26"/>
  <c r="BR103" i="26"/>
  <c r="BQ103" i="26"/>
  <c r="BP103" i="26"/>
  <c r="BN103" i="26"/>
  <c r="BM103" i="26"/>
  <c r="BL103" i="26"/>
  <c r="BK103" i="26"/>
  <c r="BV99" i="26"/>
  <c r="BO99" i="26"/>
  <c r="BV98" i="26"/>
  <c r="BO98" i="26"/>
  <c r="BV97" i="26"/>
  <c r="BO97" i="26"/>
  <c r="BV96" i="26"/>
  <c r="BO96" i="26"/>
  <c r="BV95" i="26"/>
  <c r="BO95" i="26"/>
  <c r="BV94" i="26"/>
  <c r="BO94" i="26"/>
  <c r="BX93" i="26"/>
  <c r="BW93" i="26"/>
  <c r="BU93" i="26"/>
  <c r="BT93" i="26"/>
  <c r="BS93" i="26"/>
  <c r="BR93" i="26"/>
  <c r="BQ93" i="26"/>
  <c r="BP93" i="26"/>
  <c r="BN93" i="26"/>
  <c r="BM93" i="26"/>
  <c r="BL93" i="26"/>
  <c r="BK93" i="26"/>
  <c r="BV92" i="26"/>
  <c r="BO92" i="26"/>
  <c r="BV91" i="26"/>
  <c r="BO91" i="26"/>
  <c r="BV90" i="26"/>
  <c r="BO90" i="26"/>
  <c r="BV89" i="26"/>
  <c r="BO89" i="26"/>
  <c r="BV87" i="26"/>
  <c r="BO87" i="26"/>
  <c r="BV86" i="26"/>
  <c r="BO86" i="26"/>
  <c r="BV85" i="26"/>
  <c r="BO85" i="26"/>
  <c r="BX84" i="26"/>
  <c r="BW84" i="26"/>
  <c r="BU84" i="26"/>
  <c r="BT84" i="26"/>
  <c r="BS84" i="26"/>
  <c r="BR84" i="26"/>
  <c r="BQ84" i="26"/>
  <c r="BP84" i="26"/>
  <c r="BN84" i="26"/>
  <c r="BM84" i="26"/>
  <c r="BL84" i="26"/>
  <c r="BK84" i="26"/>
  <c r="BV80" i="26"/>
  <c r="BO80" i="26"/>
  <c r="BV79" i="26"/>
  <c r="BO79" i="26"/>
  <c r="BV78" i="26"/>
  <c r="BO78" i="26"/>
  <c r="BV77" i="26"/>
  <c r="BO77" i="26"/>
  <c r="BV76" i="26"/>
  <c r="BO76" i="26"/>
  <c r="BV75" i="26"/>
  <c r="BO75" i="26"/>
  <c r="BX74" i="26"/>
  <c r="BW74" i="26"/>
  <c r="BU74" i="26"/>
  <c r="BT74" i="26"/>
  <c r="BS74" i="26"/>
  <c r="BR74" i="26"/>
  <c r="BQ74" i="26"/>
  <c r="BP74" i="26"/>
  <c r="BN74" i="26"/>
  <c r="BM74" i="26"/>
  <c r="BL74" i="26"/>
  <c r="BK74" i="26"/>
  <c r="BV73" i="26"/>
  <c r="BO73" i="26"/>
  <c r="BV72" i="26"/>
  <c r="BO72" i="26"/>
  <c r="BV71" i="26"/>
  <c r="BO71" i="26"/>
  <c r="BV70" i="26"/>
  <c r="BO70" i="26"/>
  <c r="BV68" i="26"/>
  <c r="BO68" i="26"/>
  <c r="BV67" i="26"/>
  <c r="BO67" i="26"/>
  <c r="BV66" i="26"/>
  <c r="BO66" i="26"/>
  <c r="BX65" i="26"/>
  <c r="BW65" i="26"/>
  <c r="BU65" i="26"/>
  <c r="BT65" i="26"/>
  <c r="BS65" i="26"/>
  <c r="BR65" i="26"/>
  <c r="BQ65" i="26"/>
  <c r="BP65" i="26"/>
  <c r="BN65" i="26"/>
  <c r="BM65" i="26"/>
  <c r="BL65" i="26"/>
  <c r="BK65" i="26"/>
  <c r="BV61" i="26"/>
  <c r="BO61" i="26"/>
  <c r="BV60" i="26"/>
  <c r="BO60" i="26"/>
  <c r="BV59" i="26"/>
  <c r="BO59" i="26"/>
  <c r="BV58" i="26"/>
  <c r="BO58" i="26"/>
  <c r="BV57" i="26"/>
  <c r="BO57" i="26"/>
  <c r="BV56" i="26"/>
  <c r="BO56" i="26"/>
  <c r="BX55" i="26"/>
  <c r="BW55" i="26"/>
  <c r="BU55" i="26"/>
  <c r="BT55" i="26"/>
  <c r="BS55" i="26"/>
  <c r="BR55" i="26"/>
  <c r="BQ55" i="26"/>
  <c r="BP55" i="26"/>
  <c r="BN55" i="26"/>
  <c r="BM55" i="26"/>
  <c r="BL55" i="26"/>
  <c r="BK55" i="26"/>
  <c r="BV54" i="26"/>
  <c r="BO54" i="26"/>
  <c r="BV53" i="26"/>
  <c r="BO53" i="26"/>
  <c r="BV52" i="26"/>
  <c r="BO52" i="26"/>
  <c r="BV51" i="26"/>
  <c r="BO51" i="26"/>
  <c r="BV49" i="26"/>
  <c r="BO49" i="26"/>
  <c r="BV48" i="26"/>
  <c r="BO48" i="26"/>
  <c r="BV47" i="26"/>
  <c r="BO47" i="26"/>
  <c r="BX46" i="26"/>
  <c r="BW46" i="26"/>
  <c r="BU46" i="26"/>
  <c r="BT46" i="26"/>
  <c r="BS46" i="26"/>
  <c r="BR46" i="26"/>
  <c r="BQ46" i="26"/>
  <c r="BP46" i="26"/>
  <c r="BN46" i="26"/>
  <c r="BM46" i="26"/>
  <c r="BL46" i="26"/>
  <c r="BK46" i="26"/>
  <c r="BV42" i="26"/>
  <c r="BO42" i="26"/>
  <c r="BV41" i="26"/>
  <c r="BO41" i="26"/>
  <c r="BV40" i="26"/>
  <c r="BO40" i="26"/>
  <c r="BV39" i="26"/>
  <c r="BO39" i="26"/>
  <c r="BV38" i="26"/>
  <c r="BO38" i="26"/>
  <c r="BV37" i="26"/>
  <c r="BO37" i="26"/>
  <c r="BX36" i="26"/>
  <c r="BW36" i="26"/>
  <c r="BU36" i="26"/>
  <c r="BT36" i="26"/>
  <c r="BS36" i="26"/>
  <c r="BR36" i="26"/>
  <c r="BQ36" i="26"/>
  <c r="BP36" i="26"/>
  <c r="BN36" i="26"/>
  <c r="BM36" i="26"/>
  <c r="BL36" i="26"/>
  <c r="BK36" i="26"/>
  <c r="BV35" i="26"/>
  <c r="BO35" i="26"/>
  <c r="BV34" i="26"/>
  <c r="BO34" i="26"/>
  <c r="BV33" i="26"/>
  <c r="BO33" i="26"/>
  <c r="BV32" i="26"/>
  <c r="BO32" i="26"/>
  <c r="BV30" i="26"/>
  <c r="BO30" i="26"/>
  <c r="BV29" i="26"/>
  <c r="BO29" i="26"/>
  <c r="BV28" i="26"/>
  <c r="BO28" i="26"/>
  <c r="BX27" i="26"/>
  <c r="BW27" i="26"/>
  <c r="BU27" i="26"/>
  <c r="BT27" i="26"/>
  <c r="BS27" i="26"/>
  <c r="BR27" i="26"/>
  <c r="BQ27" i="26"/>
  <c r="BP27" i="26"/>
  <c r="BN27" i="26"/>
  <c r="BM27" i="26"/>
  <c r="BL27" i="26"/>
  <c r="BK27" i="26"/>
  <c r="BV23" i="26"/>
  <c r="BO23" i="26"/>
  <c r="BV22" i="26"/>
  <c r="BO22" i="26"/>
  <c r="BV21" i="26"/>
  <c r="BO21" i="26"/>
  <c r="BV20" i="26"/>
  <c r="BO20" i="26"/>
  <c r="BV19" i="26"/>
  <c r="BO19" i="26"/>
  <c r="BV18" i="26"/>
  <c r="BO18" i="26"/>
  <c r="BX17" i="26"/>
  <c r="BW17" i="26"/>
  <c r="BU17" i="26"/>
  <c r="BT17" i="26"/>
  <c r="BS17" i="26"/>
  <c r="BR17" i="26"/>
  <c r="BQ17" i="26"/>
  <c r="BP17" i="26"/>
  <c r="BN17" i="26"/>
  <c r="BM17" i="26"/>
  <c r="BL17" i="26"/>
  <c r="BK17" i="26"/>
  <c r="BV16" i="26"/>
  <c r="BO16" i="26"/>
  <c r="BV15" i="26"/>
  <c r="BO15" i="26"/>
  <c r="BV14" i="26"/>
  <c r="BO14" i="26"/>
  <c r="BV13" i="26"/>
  <c r="BO13" i="26"/>
  <c r="BV11" i="26"/>
  <c r="BO11" i="26"/>
  <c r="BV10" i="26"/>
  <c r="BO10" i="26"/>
  <c r="BV9" i="26"/>
  <c r="BO9" i="26"/>
  <c r="BX8" i="26"/>
  <c r="BW8" i="26"/>
  <c r="BU8" i="26"/>
  <c r="BT8" i="26"/>
  <c r="BS8" i="26"/>
  <c r="BR8" i="26"/>
  <c r="BQ8" i="26"/>
  <c r="BP8" i="26"/>
  <c r="BN8" i="26"/>
  <c r="BM8" i="26"/>
  <c r="BL8" i="26"/>
  <c r="BK8" i="26"/>
  <c r="BG137" i="26"/>
  <c r="AZ137" i="26"/>
  <c r="BG136" i="26"/>
  <c r="AZ136" i="26"/>
  <c r="BG135" i="26"/>
  <c r="AZ135" i="26"/>
  <c r="BG134" i="26"/>
  <c r="AZ134" i="26"/>
  <c r="BG133" i="26"/>
  <c r="AZ133" i="26"/>
  <c r="BG132" i="26"/>
  <c r="AZ132" i="26"/>
  <c r="BI131" i="26"/>
  <c r="BH131" i="26"/>
  <c r="BF131" i="26"/>
  <c r="BE131" i="26"/>
  <c r="BD131" i="26"/>
  <c r="BC131" i="26"/>
  <c r="BB131" i="26"/>
  <c r="BA131" i="26"/>
  <c r="AY131" i="26"/>
  <c r="AX131" i="26"/>
  <c r="AW131" i="26"/>
  <c r="AV131" i="26"/>
  <c r="BG130" i="26"/>
  <c r="AZ130" i="26"/>
  <c r="BG129" i="26"/>
  <c r="AZ129" i="26"/>
  <c r="BG128" i="26"/>
  <c r="AZ128" i="26"/>
  <c r="BG127" i="26"/>
  <c r="AZ127" i="26"/>
  <c r="BG125" i="26"/>
  <c r="AZ125" i="26"/>
  <c r="BG124" i="26"/>
  <c r="AZ124" i="26"/>
  <c r="BG123" i="26"/>
  <c r="AZ123" i="26"/>
  <c r="BI122" i="26"/>
  <c r="BH122" i="26"/>
  <c r="BF122" i="26"/>
  <c r="BE122" i="26"/>
  <c r="BD122" i="26"/>
  <c r="BC122" i="26"/>
  <c r="BB122" i="26"/>
  <c r="BA122" i="26"/>
  <c r="AY122" i="26"/>
  <c r="AX122" i="26"/>
  <c r="AW122" i="26"/>
  <c r="AV122" i="26"/>
  <c r="BG118" i="26"/>
  <c r="AZ118" i="26"/>
  <c r="BG117" i="26"/>
  <c r="AZ117" i="26"/>
  <c r="BG116" i="26"/>
  <c r="AZ116" i="26"/>
  <c r="BG115" i="26"/>
  <c r="AZ115" i="26"/>
  <c r="BG114" i="26"/>
  <c r="AZ114" i="26"/>
  <c r="BG113" i="26"/>
  <c r="AZ113" i="26"/>
  <c r="BI112" i="26"/>
  <c r="BH112" i="26"/>
  <c r="BF112" i="26"/>
  <c r="BE112" i="26"/>
  <c r="BD112" i="26"/>
  <c r="BC112" i="26"/>
  <c r="BB112" i="26"/>
  <c r="BA112" i="26"/>
  <c r="AY112" i="26"/>
  <c r="AX112" i="26"/>
  <c r="AW112" i="26"/>
  <c r="AV112" i="26"/>
  <c r="BG111" i="26"/>
  <c r="AZ111" i="26"/>
  <c r="BG110" i="26"/>
  <c r="AZ110" i="26"/>
  <c r="BG109" i="26"/>
  <c r="AZ109" i="26"/>
  <c r="BG108" i="26"/>
  <c r="AZ108" i="26"/>
  <c r="BG106" i="26"/>
  <c r="AZ106" i="26"/>
  <c r="BG105" i="26"/>
  <c r="AZ105" i="26"/>
  <c r="BG104" i="26"/>
  <c r="AZ104" i="26"/>
  <c r="BI103" i="26"/>
  <c r="BH103" i="26"/>
  <c r="BF103" i="26"/>
  <c r="BE103" i="26"/>
  <c r="BD103" i="26"/>
  <c r="BC103" i="26"/>
  <c r="BB103" i="26"/>
  <c r="BA103" i="26"/>
  <c r="AY103" i="26"/>
  <c r="AX103" i="26"/>
  <c r="AW103" i="26"/>
  <c r="AV103" i="26"/>
  <c r="BG99" i="26"/>
  <c r="AZ99" i="26"/>
  <c r="BG98" i="26"/>
  <c r="AZ98" i="26"/>
  <c r="BG97" i="26"/>
  <c r="AZ97" i="26"/>
  <c r="BG96" i="26"/>
  <c r="AZ96" i="26"/>
  <c r="BG95" i="26"/>
  <c r="AZ95" i="26"/>
  <c r="BG94" i="26"/>
  <c r="AZ94" i="26"/>
  <c r="BI93" i="26"/>
  <c r="BH93" i="26"/>
  <c r="BF93" i="26"/>
  <c r="BE93" i="26"/>
  <c r="BD93" i="26"/>
  <c r="BC93" i="26"/>
  <c r="BB93" i="26"/>
  <c r="BA93" i="26"/>
  <c r="AY93" i="26"/>
  <c r="AX93" i="26"/>
  <c r="AW93" i="26"/>
  <c r="AV93" i="26"/>
  <c r="BG92" i="26"/>
  <c r="AZ92" i="26"/>
  <c r="BG91" i="26"/>
  <c r="AZ91" i="26"/>
  <c r="BG90" i="26"/>
  <c r="AZ90" i="26"/>
  <c r="BG89" i="26"/>
  <c r="AZ89" i="26"/>
  <c r="BG87" i="26"/>
  <c r="AZ87" i="26"/>
  <c r="BG86" i="26"/>
  <c r="AZ86" i="26"/>
  <c r="BG85" i="26"/>
  <c r="AZ85" i="26"/>
  <c r="BI84" i="26"/>
  <c r="BH84" i="26"/>
  <c r="BF84" i="26"/>
  <c r="BE84" i="26"/>
  <c r="BD84" i="26"/>
  <c r="BC84" i="26"/>
  <c r="BB84" i="26"/>
  <c r="BA84" i="26"/>
  <c r="AY84" i="26"/>
  <c r="AX84" i="26"/>
  <c r="AW84" i="26"/>
  <c r="AV84" i="26"/>
  <c r="BG80" i="26"/>
  <c r="AZ80" i="26"/>
  <c r="BG79" i="26"/>
  <c r="AZ79" i="26"/>
  <c r="BG78" i="26"/>
  <c r="AZ78" i="26"/>
  <c r="BG77" i="26"/>
  <c r="AZ77" i="26"/>
  <c r="BG76" i="26"/>
  <c r="AZ76" i="26"/>
  <c r="BG75" i="26"/>
  <c r="AZ75" i="26"/>
  <c r="BI74" i="26"/>
  <c r="BH74" i="26"/>
  <c r="BF74" i="26"/>
  <c r="BE74" i="26"/>
  <c r="BD74" i="26"/>
  <c r="BC74" i="26"/>
  <c r="BB74" i="26"/>
  <c r="BA74" i="26"/>
  <c r="AY74" i="26"/>
  <c r="AX74" i="26"/>
  <c r="AW74" i="26"/>
  <c r="AV74" i="26"/>
  <c r="BG73" i="26"/>
  <c r="AZ73" i="26"/>
  <c r="BG72" i="26"/>
  <c r="AZ72" i="26"/>
  <c r="BG71" i="26"/>
  <c r="AZ71" i="26"/>
  <c r="BG70" i="26"/>
  <c r="AZ70" i="26"/>
  <c r="BG68" i="26"/>
  <c r="AZ68" i="26"/>
  <c r="BG67" i="26"/>
  <c r="AZ67" i="26"/>
  <c r="BG66" i="26"/>
  <c r="AZ66" i="26"/>
  <c r="BI65" i="26"/>
  <c r="BH65" i="26"/>
  <c r="BF65" i="26"/>
  <c r="BE65" i="26"/>
  <c r="BD65" i="26"/>
  <c r="BC65" i="26"/>
  <c r="BB65" i="26"/>
  <c r="BA65" i="26"/>
  <c r="AY65" i="26"/>
  <c r="AX65" i="26"/>
  <c r="AW65" i="26"/>
  <c r="AV65" i="26"/>
  <c r="BG61" i="26"/>
  <c r="AZ61" i="26"/>
  <c r="BG60" i="26"/>
  <c r="AZ60" i="26"/>
  <c r="BG59" i="26"/>
  <c r="AZ59" i="26"/>
  <c r="BG58" i="26"/>
  <c r="AZ58" i="26"/>
  <c r="BG57" i="26"/>
  <c r="AZ57" i="26"/>
  <c r="BG56" i="26"/>
  <c r="AZ56" i="26"/>
  <c r="BI55" i="26"/>
  <c r="BH55" i="26"/>
  <c r="BF55" i="26"/>
  <c r="BE55" i="26"/>
  <c r="BD55" i="26"/>
  <c r="BC55" i="26"/>
  <c r="BB55" i="26"/>
  <c r="BA55" i="26"/>
  <c r="AY55" i="26"/>
  <c r="AX55" i="26"/>
  <c r="AW55" i="26"/>
  <c r="AV55" i="26"/>
  <c r="BG54" i="26"/>
  <c r="AZ54" i="26"/>
  <c r="BG53" i="26"/>
  <c r="AZ53" i="26"/>
  <c r="BG52" i="26"/>
  <c r="AZ52" i="26"/>
  <c r="BG51" i="26"/>
  <c r="AZ51" i="26"/>
  <c r="BG49" i="26"/>
  <c r="AZ49" i="26"/>
  <c r="BG48" i="26"/>
  <c r="AZ48" i="26"/>
  <c r="BG47" i="26"/>
  <c r="AZ47" i="26"/>
  <c r="BI46" i="26"/>
  <c r="BH46" i="26"/>
  <c r="BF46" i="26"/>
  <c r="BE46" i="26"/>
  <c r="BD46" i="26"/>
  <c r="BC46" i="26"/>
  <c r="BB46" i="26"/>
  <c r="BA46" i="26"/>
  <c r="AY46" i="26"/>
  <c r="AX46" i="26"/>
  <c r="AW46" i="26"/>
  <c r="AV46" i="26"/>
  <c r="BG42" i="26"/>
  <c r="AZ42" i="26"/>
  <c r="BG41" i="26"/>
  <c r="AZ41" i="26"/>
  <c r="BG40" i="26"/>
  <c r="AZ40" i="26"/>
  <c r="BG39" i="26"/>
  <c r="AZ39" i="26"/>
  <c r="BG38" i="26"/>
  <c r="AZ38" i="26"/>
  <c r="BG37" i="26"/>
  <c r="AZ37" i="26"/>
  <c r="BI36" i="26"/>
  <c r="BH36" i="26"/>
  <c r="BF36" i="26"/>
  <c r="BE36" i="26"/>
  <c r="BD36" i="26"/>
  <c r="BC36" i="26"/>
  <c r="BB36" i="26"/>
  <c r="BA36" i="26"/>
  <c r="AY36" i="26"/>
  <c r="AX36" i="26"/>
  <c r="AW36" i="26"/>
  <c r="AV36" i="26"/>
  <c r="BG35" i="26"/>
  <c r="AZ35" i="26"/>
  <c r="BG34" i="26"/>
  <c r="AZ34" i="26"/>
  <c r="BG33" i="26"/>
  <c r="AZ33" i="26"/>
  <c r="BG32" i="26"/>
  <c r="AZ32" i="26"/>
  <c r="BG30" i="26"/>
  <c r="AZ30" i="26"/>
  <c r="BG29" i="26"/>
  <c r="AZ29" i="26"/>
  <c r="BG28" i="26"/>
  <c r="AZ28" i="26"/>
  <c r="BI27" i="26"/>
  <c r="BH27" i="26"/>
  <c r="BF27" i="26"/>
  <c r="BE27" i="26"/>
  <c r="BD27" i="26"/>
  <c r="BC27" i="26"/>
  <c r="BB27" i="26"/>
  <c r="BA27" i="26"/>
  <c r="AY27" i="26"/>
  <c r="AX27" i="26"/>
  <c r="AW27" i="26"/>
  <c r="AV27" i="26"/>
  <c r="BG23" i="26"/>
  <c r="AZ23" i="26"/>
  <c r="BG22" i="26"/>
  <c r="AZ22" i="26"/>
  <c r="BG21" i="26"/>
  <c r="AZ21" i="26"/>
  <c r="BG20" i="26"/>
  <c r="AZ20" i="26"/>
  <c r="BG19" i="26"/>
  <c r="AZ19" i="26"/>
  <c r="BG18" i="26"/>
  <c r="AZ18" i="26"/>
  <c r="BI17" i="26"/>
  <c r="BH17" i="26"/>
  <c r="BF17" i="26"/>
  <c r="BE17" i="26"/>
  <c r="BD17" i="26"/>
  <c r="BC17" i="26"/>
  <c r="BB17" i="26"/>
  <c r="BA17" i="26"/>
  <c r="AY17" i="26"/>
  <c r="AX17" i="26"/>
  <c r="AW17" i="26"/>
  <c r="AV17" i="26"/>
  <c r="BG16" i="26"/>
  <c r="AZ16" i="26"/>
  <c r="BG15" i="26"/>
  <c r="AZ15" i="26"/>
  <c r="BG14" i="26"/>
  <c r="AZ14" i="26"/>
  <c r="BG13" i="26"/>
  <c r="AZ13" i="26"/>
  <c r="BG11" i="26"/>
  <c r="AZ11" i="26"/>
  <c r="BG10" i="26"/>
  <c r="AZ10" i="26"/>
  <c r="BG9" i="26"/>
  <c r="AZ9" i="26"/>
  <c r="BI8" i="26"/>
  <c r="BH8" i="26"/>
  <c r="BF8" i="26"/>
  <c r="BE8" i="26"/>
  <c r="BD8" i="26"/>
  <c r="BC8" i="26"/>
  <c r="BB8" i="26"/>
  <c r="BA8" i="26"/>
  <c r="AY8" i="26"/>
  <c r="AX8" i="26"/>
  <c r="AW8" i="26"/>
  <c r="AV8" i="26"/>
  <c r="AR137" i="26"/>
  <c r="AK137" i="26"/>
  <c r="AR136" i="26"/>
  <c r="AK136" i="26"/>
  <c r="AR135" i="26"/>
  <c r="AK135" i="26"/>
  <c r="AR134" i="26"/>
  <c r="AK134" i="26"/>
  <c r="AR133" i="26"/>
  <c r="AK133" i="26"/>
  <c r="AR132" i="26"/>
  <c r="AK132" i="26"/>
  <c r="AT131" i="26"/>
  <c r="AS131" i="26"/>
  <c r="AQ131" i="26"/>
  <c r="AP131" i="26"/>
  <c r="AO131" i="26"/>
  <c r="AN131" i="26"/>
  <c r="AM131" i="26"/>
  <c r="AL131" i="26"/>
  <c r="AJ131" i="26"/>
  <c r="AI131" i="26"/>
  <c r="AH131" i="26"/>
  <c r="AG131" i="26"/>
  <c r="AR130" i="26"/>
  <c r="AK130" i="26"/>
  <c r="AR129" i="26"/>
  <c r="AK129" i="26"/>
  <c r="AR128" i="26"/>
  <c r="AK128" i="26"/>
  <c r="AR127" i="26"/>
  <c r="AK127" i="26"/>
  <c r="AR125" i="26"/>
  <c r="AK125" i="26"/>
  <c r="AR124" i="26"/>
  <c r="AK124" i="26"/>
  <c r="AR123" i="26"/>
  <c r="AK123" i="26"/>
  <c r="AT122" i="26"/>
  <c r="AS122" i="26"/>
  <c r="AQ122" i="26"/>
  <c r="AP122" i="26"/>
  <c r="AO122" i="26"/>
  <c r="AN122" i="26"/>
  <c r="AM122" i="26"/>
  <c r="AL122" i="26"/>
  <c r="AJ122" i="26"/>
  <c r="AI122" i="26"/>
  <c r="AH122" i="26"/>
  <c r="AG122" i="26"/>
  <c r="AR118" i="26"/>
  <c r="AK118" i="26"/>
  <c r="AR117" i="26"/>
  <c r="AK117" i="26"/>
  <c r="AR116" i="26"/>
  <c r="AK116" i="26"/>
  <c r="AR115" i="26"/>
  <c r="AK115" i="26"/>
  <c r="AR114" i="26"/>
  <c r="AK114" i="26"/>
  <c r="AR113" i="26"/>
  <c r="AK113" i="26"/>
  <c r="AT112" i="26"/>
  <c r="AS112" i="26"/>
  <c r="AQ112" i="26"/>
  <c r="AP112" i="26"/>
  <c r="AO112" i="26"/>
  <c r="AN112" i="26"/>
  <c r="AM112" i="26"/>
  <c r="AL112" i="26"/>
  <c r="AJ112" i="26"/>
  <c r="AI112" i="26"/>
  <c r="AH112" i="26"/>
  <c r="AG112" i="26"/>
  <c r="AR111" i="26"/>
  <c r="AK111" i="26"/>
  <c r="AR110" i="26"/>
  <c r="AK110" i="26"/>
  <c r="AR109" i="26"/>
  <c r="AK109" i="26"/>
  <c r="AR108" i="26"/>
  <c r="AK108" i="26"/>
  <c r="AR106" i="26"/>
  <c r="AK106" i="26"/>
  <c r="AR105" i="26"/>
  <c r="AK105" i="26"/>
  <c r="AR104" i="26"/>
  <c r="AK104" i="26"/>
  <c r="AT103" i="26"/>
  <c r="AS103" i="26"/>
  <c r="AQ103" i="26"/>
  <c r="AP103" i="26"/>
  <c r="AO103" i="26"/>
  <c r="AN103" i="26"/>
  <c r="AM103" i="26"/>
  <c r="AL103" i="26"/>
  <c r="AJ103" i="26"/>
  <c r="AI103" i="26"/>
  <c r="AH103" i="26"/>
  <c r="AG103" i="26"/>
  <c r="AR99" i="26"/>
  <c r="AK99" i="26"/>
  <c r="AR98" i="26"/>
  <c r="AK98" i="26"/>
  <c r="AR97" i="26"/>
  <c r="AK97" i="26"/>
  <c r="AR96" i="26"/>
  <c r="AK96" i="26"/>
  <c r="AR95" i="26"/>
  <c r="AK95" i="26"/>
  <c r="AR94" i="26"/>
  <c r="AK94" i="26"/>
  <c r="AT93" i="26"/>
  <c r="AS93" i="26"/>
  <c r="AQ93" i="26"/>
  <c r="AP93" i="26"/>
  <c r="AO93" i="26"/>
  <c r="AN93" i="26"/>
  <c r="AM93" i="26"/>
  <c r="AL93" i="26"/>
  <c r="AJ93" i="26"/>
  <c r="AI93" i="26"/>
  <c r="AH93" i="26"/>
  <c r="AG93" i="26"/>
  <c r="AR92" i="26"/>
  <c r="AK92" i="26"/>
  <c r="AR91" i="26"/>
  <c r="AK91" i="26"/>
  <c r="AR90" i="26"/>
  <c r="AK90" i="26"/>
  <c r="AR89" i="26"/>
  <c r="AK89" i="26"/>
  <c r="AR87" i="26"/>
  <c r="AK87" i="26"/>
  <c r="AR86" i="26"/>
  <c r="AK86" i="26"/>
  <c r="AR85" i="26"/>
  <c r="AK85" i="26"/>
  <c r="AT84" i="26"/>
  <c r="AS84" i="26"/>
  <c r="AQ84" i="26"/>
  <c r="AP84" i="26"/>
  <c r="AO84" i="26"/>
  <c r="AN84" i="26"/>
  <c r="AM84" i="26"/>
  <c r="AL84" i="26"/>
  <c r="AJ84" i="26"/>
  <c r="AI84" i="26"/>
  <c r="AH84" i="26"/>
  <c r="AG84" i="26"/>
  <c r="AR80" i="26"/>
  <c r="AK80" i="26"/>
  <c r="AR79" i="26"/>
  <c r="AK79" i="26"/>
  <c r="AR78" i="26"/>
  <c r="AK78" i="26"/>
  <c r="AR77" i="26"/>
  <c r="AK77" i="26"/>
  <c r="AR76" i="26"/>
  <c r="AK76" i="26"/>
  <c r="AR75" i="26"/>
  <c r="AK75" i="26"/>
  <c r="AT74" i="26"/>
  <c r="AS74" i="26"/>
  <c r="AQ74" i="26"/>
  <c r="AP74" i="26"/>
  <c r="AO74" i="26"/>
  <c r="AN74" i="26"/>
  <c r="AM74" i="26"/>
  <c r="AL74" i="26"/>
  <c r="AJ74" i="26"/>
  <c r="AI74" i="26"/>
  <c r="AH74" i="26"/>
  <c r="AG74" i="26"/>
  <c r="AR73" i="26"/>
  <c r="AK73" i="26"/>
  <c r="AR72" i="26"/>
  <c r="AK72" i="26"/>
  <c r="AR71" i="26"/>
  <c r="AK71" i="26"/>
  <c r="AR70" i="26"/>
  <c r="AK70" i="26"/>
  <c r="AR68" i="26"/>
  <c r="AK68" i="26"/>
  <c r="AR67" i="26"/>
  <c r="AK67" i="26"/>
  <c r="AR66" i="26"/>
  <c r="AK66" i="26"/>
  <c r="AT65" i="26"/>
  <c r="AS65" i="26"/>
  <c r="AQ65" i="26"/>
  <c r="AP65" i="26"/>
  <c r="AO65" i="26"/>
  <c r="AN65" i="26"/>
  <c r="AM65" i="26"/>
  <c r="AL65" i="26"/>
  <c r="AJ65" i="26"/>
  <c r="AI65" i="26"/>
  <c r="AH65" i="26"/>
  <c r="AG65" i="26"/>
  <c r="AR61" i="26"/>
  <c r="AK61" i="26"/>
  <c r="AR60" i="26"/>
  <c r="AK60" i="26"/>
  <c r="AR59" i="26"/>
  <c r="AK59" i="26"/>
  <c r="AR58" i="26"/>
  <c r="AK58" i="26"/>
  <c r="AR57" i="26"/>
  <c r="AK57" i="26"/>
  <c r="AR56" i="26"/>
  <c r="AK56" i="26"/>
  <c r="AT55" i="26"/>
  <c r="AS55" i="26"/>
  <c r="AQ55" i="26"/>
  <c r="AP55" i="26"/>
  <c r="AO55" i="26"/>
  <c r="AN55" i="26"/>
  <c r="AM55" i="26"/>
  <c r="AL55" i="26"/>
  <c r="AJ55" i="26"/>
  <c r="AI55" i="26"/>
  <c r="AH55" i="26"/>
  <c r="AG55" i="26"/>
  <c r="AR54" i="26"/>
  <c r="AK54" i="26"/>
  <c r="AR53" i="26"/>
  <c r="AK53" i="26"/>
  <c r="AR52" i="26"/>
  <c r="AK52" i="26"/>
  <c r="AR51" i="26"/>
  <c r="AK51" i="26"/>
  <c r="AR49" i="26"/>
  <c r="AK49" i="26"/>
  <c r="AR48" i="26"/>
  <c r="AK48" i="26"/>
  <c r="AR47" i="26"/>
  <c r="AK47" i="26"/>
  <c r="AT46" i="26"/>
  <c r="AS46" i="26"/>
  <c r="AQ46" i="26"/>
  <c r="AP46" i="26"/>
  <c r="AO46" i="26"/>
  <c r="AN46" i="26"/>
  <c r="AM46" i="26"/>
  <c r="AL46" i="26"/>
  <c r="AJ46" i="26"/>
  <c r="AI46" i="26"/>
  <c r="AH46" i="26"/>
  <c r="AG46" i="26"/>
  <c r="AR42" i="26"/>
  <c r="AK42" i="26"/>
  <c r="AR41" i="26"/>
  <c r="AK41" i="26"/>
  <c r="AR40" i="26"/>
  <c r="AK40" i="26"/>
  <c r="AR39" i="26"/>
  <c r="AK39" i="26"/>
  <c r="AR38" i="26"/>
  <c r="AK38" i="26"/>
  <c r="AR37" i="26"/>
  <c r="AK37" i="26"/>
  <c r="AT36" i="26"/>
  <c r="AS36" i="26"/>
  <c r="AQ36" i="26"/>
  <c r="AP36" i="26"/>
  <c r="AO36" i="26"/>
  <c r="AN36" i="26"/>
  <c r="AM36" i="26"/>
  <c r="AL36" i="26"/>
  <c r="AJ36" i="26"/>
  <c r="AI36" i="26"/>
  <c r="AH36" i="26"/>
  <c r="AG36" i="26"/>
  <c r="AR35" i="26"/>
  <c r="AK35" i="26"/>
  <c r="AR34" i="26"/>
  <c r="AK34" i="26"/>
  <c r="AR33" i="26"/>
  <c r="AK33" i="26"/>
  <c r="AR32" i="26"/>
  <c r="AK32" i="26"/>
  <c r="AR30" i="26"/>
  <c r="AK30" i="26"/>
  <c r="AR29" i="26"/>
  <c r="AK29" i="26"/>
  <c r="AR28" i="26"/>
  <c r="AK28" i="26"/>
  <c r="AT27" i="26"/>
  <c r="AS27" i="26"/>
  <c r="AQ27" i="26"/>
  <c r="AP27" i="26"/>
  <c r="AO27" i="26"/>
  <c r="AN27" i="26"/>
  <c r="AM27" i="26"/>
  <c r="AL27" i="26"/>
  <c r="AJ27" i="26"/>
  <c r="AI27" i="26"/>
  <c r="AH27" i="26"/>
  <c r="AG27" i="26"/>
  <c r="AR23" i="26"/>
  <c r="AK23" i="26"/>
  <c r="AR22" i="26"/>
  <c r="AK22" i="26"/>
  <c r="AR21" i="26"/>
  <c r="AK21" i="26"/>
  <c r="AR20" i="26"/>
  <c r="AK20" i="26"/>
  <c r="AR19" i="26"/>
  <c r="AK19" i="26"/>
  <c r="AR18" i="26"/>
  <c r="AK18" i="26"/>
  <c r="AT17" i="26"/>
  <c r="AS17" i="26"/>
  <c r="AQ17" i="26"/>
  <c r="AP17" i="26"/>
  <c r="AO17" i="26"/>
  <c r="AN17" i="26"/>
  <c r="AM17" i="26"/>
  <c r="AL17" i="26"/>
  <c r="AJ17" i="26"/>
  <c r="AI17" i="26"/>
  <c r="AH17" i="26"/>
  <c r="AG17" i="26"/>
  <c r="AR16" i="26"/>
  <c r="AK16" i="26"/>
  <c r="AR15" i="26"/>
  <c r="AK15" i="26"/>
  <c r="AR14" i="26"/>
  <c r="AK14" i="26"/>
  <c r="AR13" i="26"/>
  <c r="AK13" i="26"/>
  <c r="AR11" i="26"/>
  <c r="AK11" i="26"/>
  <c r="AR10" i="26"/>
  <c r="AK10" i="26"/>
  <c r="AR9" i="26"/>
  <c r="AK9" i="26"/>
  <c r="AT8" i="26"/>
  <c r="AS8" i="26"/>
  <c r="AQ8" i="26"/>
  <c r="AP8" i="26"/>
  <c r="AO8" i="26"/>
  <c r="AN8" i="26"/>
  <c r="AM8" i="26"/>
  <c r="AL8" i="26"/>
  <c r="AJ8" i="26"/>
  <c r="AI8" i="26"/>
  <c r="AH8" i="26"/>
  <c r="AG8" i="26"/>
  <c r="BOG64" i="26" l="1"/>
  <c r="ATV26" i="26"/>
  <c r="AUZ26" i="26"/>
  <c r="AVE26" i="26"/>
  <c r="AVI26" i="26"/>
  <c r="AVO26" i="26"/>
  <c r="AVT26" i="26"/>
  <c r="AVX26" i="26"/>
  <c r="AWS26" i="26"/>
  <c r="AWX26" i="26"/>
  <c r="AXB26" i="26"/>
  <c r="AZF26" i="26"/>
  <c r="BAE26" i="26"/>
  <c r="BAN26" i="26"/>
  <c r="BAY26" i="26"/>
  <c r="BBC26" i="26"/>
  <c r="BBI26" i="26"/>
  <c r="BBN26" i="26"/>
  <c r="BBR26" i="26"/>
  <c r="BBX26" i="26"/>
  <c r="BCC26" i="26"/>
  <c r="BCG26" i="26"/>
  <c r="BDQ26" i="26"/>
  <c r="BDV26" i="26"/>
  <c r="BDZ26" i="26"/>
  <c r="BEF26" i="26"/>
  <c r="BHY45" i="26"/>
  <c r="BID45" i="26"/>
  <c r="BJC45" i="26"/>
  <c r="BJH45" i="26"/>
  <c r="BJM45" i="26"/>
  <c r="BJR45" i="26"/>
  <c r="BLK45" i="26"/>
  <c r="BLP45" i="26"/>
  <c r="BLU45" i="26"/>
  <c r="BLZ45" i="26"/>
  <c r="BMO45" i="26"/>
  <c r="BMT45" i="26"/>
  <c r="BND45" i="26"/>
  <c r="BNS45" i="26"/>
  <c r="BNX45" i="26"/>
  <c r="BOC45" i="26"/>
  <c r="BOH45" i="26"/>
  <c r="BQU45" i="26"/>
  <c r="BFN46" i="26"/>
  <c r="BOT46" i="26"/>
  <c r="AVM102" i="26"/>
  <c r="AVW102" i="26"/>
  <c r="AWL102" i="26"/>
  <c r="AWQ102" i="26"/>
  <c r="AWV102" i="26"/>
  <c r="AXA102" i="26"/>
  <c r="AXK102" i="26"/>
  <c r="AXP102" i="26"/>
  <c r="AXU102" i="26"/>
  <c r="AXZ102" i="26"/>
  <c r="AYE102" i="26"/>
  <c r="AYY102" i="26"/>
  <c r="AZI102" i="26"/>
  <c r="BFW102" i="26"/>
  <c r="BIY102" i="26"/>
  <c r="BMU102" i="26"/>
  <c r="BTX102" i="26"/>
  <c r="BLO103" i="26"/>
  <c r="BMD107" i="26"/>
  <c r="BMX121" i="26"/>
  <c r="ATH26" i="26"/>
  <c r="ATM26" i="26"/>
  <c r="AVJ26" i="26"/>
  <c r="AYR26" i="26"/>
  <c r="AZB26" i="26"/>
  <c r="AZG26" i="26"/>
  <c r="AZK26" i="26"/>
  <c r="AZQ26" i="26"/>
  <c r="AZV26" i="26"/>
  <c r="AZZ26" i="26"/>
  <c r="BAF26" i="26"/>
  <c r="BAK26" i="26"/>
  <c r="BAO26" i="26"/>
  <c r="BAU26" i="26"/>
  <c r="BAZ26" i="26"/>
  <c r="BBD26" i="26"/>
  <c r="BBO26" i="26"/>
  <c r="BCD26" i="26"/>
  <c r="BCH26" i="26"/>
  <c r="BCN26" i="26"/>
  <c r="BDC26" i="26"/>
  <c r="BDH26" i="26"/>
  <c r="BDL26" i="26"/>
  <c r="BDR26" i="26"/>
  <c r="BEG26" i="26"/>
  <c r="BEL26" i="26"/>
  <c r="BEP26" i="26"/>
  <c r="BEV26" i="26"/>
  <c r="BFZ26" i="26"/>
  <c r="BGX26" i="26"/>
  <c r="BKF26" i="26"/>
  <c r="BKJ26" i="26"/>
  <c r="BLJ26" i="26"/>
  <c r="BLN26" i="26"/>
  <c r="BLT26" i="26"/>
  <c r="BMN26" i="26"/>
  <c r="BOB26" i="26"/>
  <c r="BPF26" i="26"/>
  <c r="BPZ26" i="26"/>
  <c r="BQD26" i="26"/>
  <c r="BQJ26" i="26"/>
  <c r="BQY26" i="26"/>
  <c r="BRD26" i="26"/>
  <c r="BRH26" i="26"/>
  <c r="BTG26" i="26"/>
  <c r="BAM26" i="26"/>
  <c r="BEN26" i="26"/>
  <c r="BFH26" i="26"/>
  <c r="BUF36" i="26"/>
  <c r="AWT7" i="26"/>
  <c r="AXN7" i="26"/>
  <c r="AYG7" i="26"/>
  <c r="AYV7" i="26"/>
  <c r="BFT7" i="26"/>
  <c r="BGE7" i="26"/>
  <c r="BGI7" i="26"/>
  <c r="BGO7" i="26"/>
  <c r="BHI7" i="26"/>
  <c r="BHM7" i="26"/>
  <c r="BHS7" i="26"/>
  <c r="BIH7" i="26"/>
  <c r="BIQ7" i="26"/>
  <c r="BJU7" i="26"/>
  <c r="BQY7" i="26"/>
  <c r="BRN7" i="26"/>
  <c r="BSC7" i="26"/>
  <c r="BSR7" i="26"/>
  <c r="BSW7" i="26"/>
  <c r="BTA7" i="26"/>
  <c r="BVE7" i="26"/>
  <c r="BVI7" i="26"/>
  <c r="AUG12" i="26"/>
  <c r="AWO12" i="26"/>
  <c r="AYW12" i="26"/>
  <c r="BBE12" i="26"/>
  <c r="BDM12" i="26"/>
  <c r="BFU12" i="26"/>
  <c r="BIC12" i="26"/>
  <c r="BKK12" i="26"/>
  <c r="BMS12" i="26"/>
  <c r="BPA12" i="26"/>
  <c r="BRI12" i="26"/>
  <c r="BTQ12" i="26"/>
  <c r="AVR7" i="26"/>
  <c r="BCX17" i="26"/>
  <c r="BVG45" i="26"/>
  <c r="AXO64" i="26"/>
  <c r="BAB64" i="26"/>
  <c r="BDN64" i="26"/>
  <c r="BER64" i="26"/>
  <c r="BFG64" i="26"/>
  <c r="BIX64" i="26"/>
  <c r="BVA64" i="26"/>
  <c r="ATK69" i="26"/>
  <c r="AUO69" i="26"/>
  <c r="AVS69" i="26"/>
  <c r="AWW69" i="26"/>
  <c r="AYA69" i="26"/>
  <c r="AZE69" i="26"/>
  <c r="BAI69" i="26"/>
  <c r="BBM69" i="26"/>
  <c r="BCQ69" i="26"/>
  <c r="BDU69" i="26"/>
  <c r="BEY69" i="26"/>
  <c r="BGC69" i="26"/>
  <c r="BHG69" i="26"/>
  <c r="BIK69" i="26"/>
  <c r="BJO69" i="26"/>
  <c r="BKS69" i="26"/>
  <c r="BLW69" i="26"/>
  <c r="BNA69" i="26"/>
  <c r="BOE69" i="26"/>
  <c r="BPI69" i="26"/>
  <c r="BQM69" i="26"/>
  <c r="BRQ69" i="26"/>
  <c r="BSU69" i="26"/>
  <c r="BTY69" i="26"/>
  <c r="BVC69" i="26"/>
  <c r="BOM102" i="26"/>
  <c r="BHC7" i="26"/>
  <c r="BLF26" i="26"/>
  <c r="BQJ64" i="26"/>
  <c r="BFG26" i="26"/>
  <c r="BGP26" i="26"/>
  <c r="BID26" i="26"/>
  <c r="BIS26" i="26"/>
  <c r="BMO26" i="26"/>
  <c r="BSI26" i="26"/>
  <c r="BVF26" i="26"/>
  <c r="BG12" i="26"/>
  <c r="BG50" i="26"/>
  <c r="CK12" i="26"/>
  <c r="CK50" i="26"/>
  <c r="CZ31" i="26"/>
  <c r="CZ69" i="26"/>
  <c r="DO50" i="26"/>
  <c r="FW12" i="26"/>
  <c r="FW17" i="26"/>
  <c r="EU26" i="26"/>
  <c r="ES50" i="26"/>
  <c r="FW50" i="26"/>
  <c r="HA50" i="26"/>
  <c r="ED69" i="26"/>
  <c r="FH69" i="26"/>
  <c r="GL69" i="26"/>
  <c r="HP69" i="26"/>
  <c r="KC26" i="26"/>
  <c r="LG26" i="26"/>
  <c r="LL26" i="26"/>
  <c r="NT64" i="26"/>
  <c r="OD64" i="26"/>
  <c r="PB64" i="26"/>
  <c r="QG12" i="26"/>
  <c r="RK12" i="26"/>
  <c r="SO12" i="26"/>
  <c r="TS12" i="26"/>
  <c r="UW12" i="26"/>
  <c r="WA12" i="26"/>
  <c r="SO27" i="26"/>
  <c r="AME12" i="26"/>
  <c r="ANI12" i="26"/>
  <c r="AOM12" i="26"/>
  <c r="APQ12" i="26"/>
  <c r="AQU12" i="26"/>
  <c r="ARY12" i="26"/>
  <c r="ATC12" i="26"/>
  <c r="ARX26" i="26"/>
  <c r="AMS64" i="26"/>
  <c r="ATC74" i="26"/>
  <c r="AVL7" i="26"/>
  <c r="AYS7" i="26"/>
  <c r="AYX7" i="26"/>
  <c r="AZH7" i="26"/>
  <c r="AZW7" i="26"/>
  <c r="BAB7" i="26"/>
  <c r="BAG7" i="26"/>
  <c r="BBA7" i="26"/>
  <c r="BCO7" i="26"/>
  <c r="ATK12" i="26"/>
  <c r="AVS12" i="26"/>
  <c r="AYA12" i="26"/>
  <c r="BAI12" i="26"/>
  <c r="BCQ12" i="26"/>
  <c r="BEY12" i="26"/>
  <c r="BHG12" i="26"/>
  <c r="BJO12" i="26"/>
  <c r="BLW12" i="26"/>
  <c r="BOE12" i="26"/>
  <c r="BQM12" i="26"/>
  <c r="BSU12" i="26"/>
  <c r="BVC12" i="26"/>
  <c r="BGH7" i="26"/>
  <c r="BGN7" i="26"/>
  <c r="BKX7" i="26"/>
  <c r="BAW45" i="26"/>
  <c r="BHU45" i="26"/>
  <c r="BMZ45" i="26"/>
  <c r="AVC64" i="26"/>
  <c r="AR31" i="26"/>
  <c r="AR69" i="26"/>
  <c r="BV31" i="26"/>
  <c r="BV69" i="26"/>
  <c r="DO12" i="26"/>
  <c r="ES12" i="26"/>
  <c r="HA12" i="26"/>
  <c r="CD31" i="26"/>
  <c r="CD69" i="26"/>
  <c r="CD107" i="26"/>
  <c r="CS50" i="26"/>
  <c r="DH31" i="26"/>
  <c r="DH69" i="26"/>
  <c r="DH107" i="26"/>
  <c r="DW12" i="26"/>
  <c r="FA12" i="26"/>
  <c r="GE12" i="26"/>
  <c r="HI12" i="26"/>
  <c r="HQ121" i="26"/>
  <c r="IM12" i="26"/>
  <c r="JQ12" i="26"/>
  <c r="KU12" i="26"/>
  <c r="LY12" i="26"/>
  <c r="NC12" i="26"/>
  <c r="OG12" i="26"/>
  <c r="HX31" i="26"/>
  <c r="JB31" i="26"/>
  <c r="KF31" i="26"/>
  <c r="LJ31" i="26"/>
  <c r="MN31" i="26"/>
  <c r="NR31" i="26"/>
  <c r="OV31" i="26"/>
  <c r="JE64" i="26"/>
  <c r="JB69" i="26"/>
  <c r="NR69" i="26"/>
  <c r="QR45" i="26"/>
  <c r="VR45" i="26"/>
  <c r="PZ46" i="26"/>
  <c r="PK50" i="26"/>
  <c r="QO50" i="26"/>
  <c r="RS50" i="26"/>
  <c r="SW50" i="26"/>
  <c r="UA50" i="26"/>
  <c r="VE50" i="26"/>
  <c r="WI50" i="26"/>
  <c r="PK55" i="26"/>
  <c r="RS55" i="26"/>
  <c r="VE55" i="26"/>
  <c r="TL74" i="26"/>
  <c r="BVR126" i="26"/>
  <c r="ZQ26" i="26"/>
  <c r="AAU26" i="26"/>
  <c r="ABY26" i="26"/>
  <c r="ACD26" i="26"/>
  <c r="ADH26" i="26"/>
  <c r="YB27" i="26"/>
  <c r="ACR27" i="26"/>
  <c r="AQO64" i="26"/>
  <c r="AME74" i="26"/>
  <c r="ANI74" i="26"/>
  <c r="AOM74" i="26"/>
  <c r="APQ74" i="26"/>
  <c r="AQU74" i="26"/>
  <c r="ARY74" i="26"/>
  <c r="BEF7" i="26"/>
  <c r="BFJ7" i="26"/>
  <c r="BFO7" i="26"/>
  <c r="BFS7" i="26"/>
  <c r="BKT7" i="26"/>
  <c r="BMH7" i="26"/>
  <c r="BMM7" i="26"/>
  <c r="BMQ7" i="26"/>
  <c r="BMW7" i="26"/>
  <c r="BNB7" i="26"/>
  <c r="BNF7" i="26"/>
  <c r="BNL7" i="26"/>
  <c r="BNQ7" i="26"/>
  <c r="BNU7" i="26"/>
  <c r="BOA7" i="26"/>
  <c r="BOF7" i="26"/>
  <c r="BOJ7" i="26"/>
  <c r="BPT7" i="26"/>
  <c r="BVD7" i="26"/>
  <c r="BVH7" i="26"/>
  <c r="BKI45" i="26"/>
  <c r="PR31" i="26"/>
  <c r="QV31" i="26"/>
  <c r="XE12" i="26"/>
  <c r="ZM12" i="26"/>
  <c r="ABU12" i="26"/>
  <c r="AEC12" i="26"/>
  <c r="BDN7" i="26"/>
  <c r="BDX7" i="26"/>
  <c r="BKG7" i="26"/>
  <c r="BKL7" i="26"/>
  <c r="BKQ7" i="26"/>
  <c r="BMT7" i="26"/>
  <c r="BND7" i="26"/>
  <c r="BNS7" i="26"/>
  <c r="BNX7" i="26"/>
  <c r="BOC7" i="26"/>
  <c r="BOH7" i="26"/>
  <c r="BQF7" i="26"/>
  <c r="BQP7" i="26"/>
  <c r="BRT7" i="26"/>
  <c r="BSI7" i="26"/>
  <c r="BSN7" i="26"/>
  <c r="BSS7" i="26"/>
  <c r="BTM7" i="26"/>
  <c r="BTR7" i="26"/>
  <c r="BTW7" i="26"/>
  <c r="BUQ7" i="26"/>
  <c r="BVA7" i="26"/>
  <c r="AWI45" i="26"/>
  <c r="AWX45" i="26"/>
  <c r="AXB45" i="26"/>
  <c r="AXH45" i="26"/>
  <c r="AYB45" i="26"/>
  <c r="AYF45" i="26"/>
  <c r="AYL45" i="26"/>
  <c r="AZU45" i="26"/>
  <c r="BCG45" i="26"/>
  <c r="BCV45" i="26"/>
  <c r="BDV45" i="26"/>
  <c r="BDZ45" i="26"/>
  <c r="BEF45" i="26"/>
  <c r="BEZ45" i="26"/>
  <c r="BFD45" i="26"/>
  <c r="BFJ45" i="26"/>
  <c r="AEL64" i="26"/>
  <c r="AMM12" i="26"/>
  <c r="ANQ12" i="26"/>
  <c r="AOU12" i="26"/>
  <c r="APY12" i="26"/>
  <c r="ARC12" i="26"/>
  <c r="ASG12" i="26"/>
  <c r="ALT45" i="26"/>
  <c r="AOV45" i="26"/>
  <c r="AOZ45" i="26"/>
  <c r="AQD45" i="26"/>
  <c r="ARN45" i="26"/>
  <c r="ASH45" i="26"/>
  <c r="ASL45" i="26"/>
  <c r="AMM50" i="26"/>
  <c r="ANQ50" i="26"/>
  <c r="AOU50" i="26"/>
  <c r="APY50" i="26"/>
  <c r="ARC50" i="26"/>
  <c r="ASG50" i="26"/>
  <c r="AMM55" i="26"/>
  <c r="APJ69" i="26"/>
  <c r="BFR7" i="26"/>
  <c r="BGL7" i="26"/>
  <c r="BGQ7" i="26"/>
  <c r="BGV7" i="26"/>
  <c r="BHA7" i="26"/>
  <c r="BHF7" i="26"/>
  <c r="BHP7" i="26"/>
  <c r="BLB7" i="26"/>
  <c r="BOX7" i="26"/>
  <c r="BPC7" i="26"/>
  <c r="BPH7" i="26"/>
  <c r="BPR7" i="26"/>
  <c r="BPW7" i="26"/>
  <c r="BQB7" i="26"/>
  <c r="BQG7" i="26"/>
  <c r="BQL7" i="26"/>
  <c r="BQV7" i="26"/>
  <c r="BRF7" i="26"/>
  <c r="BRK7" i="26"/>
  <c r="BRP7" i="26"/>
  <c r="BRZ7" i="26"/>
  <c r="BSE7" i="26"/>
  <c r="BTD7" i="26"/>
  <c r="BTI7" i="26"/>
  <c r="AWZ26" i="26"/>
  <c r="AXJ26" i="26"/>
  <c r="AZW26" i="26"/>
  <c r="BBA26" i="26"/>
  <c r="BEC26" i="26"/>
  <c r="BFL26" i="26"/>
  <c r="BHT26" i="26"/>
  <c r="BFO45" i="26"/>
  <c r="BGD45" i="26"/>
  <c r="BGH45" i="26"/>
  <c r="BGN45" i="26"/>
  <c r="BHH45" i="26"/>
  <c r="BHL45" i="26"/>
  <c r="BSG45" i="26"/>
  <c r="BTF45" i="26"/>
  <c r="BTK45" i="26"/>
  <c r="BTO45" i="26"/>
  <c r="BTU45" i="26"/>
  <c r="BUO45" i="26"/>
  <c r="BUS45" i="26"/>
  <c r="PZ12" i="26"/>
  <c r="RD12" i="26"/>
  <c r="SH12" i="26"/>
  <c r="TL12" i="26"/>
  <c r="UP12" i="26"/>
  <c r="VT12" i="26"/>
  <c r="PK31" i="26"/>
  <c r="QO31" i="26"/>
  <c r="RS31" i="26"/>
  <c r="SW31" i="26"/>
  <c r="UA31" i="26"/>
  <c r="VE31" i="26"/>
  <c r="WE83" i="26"/>
  <c r="XE31" i="26"/>
  <c r="YI31" i="26"/>
  <c r="ZM31" i="26"/>
  <c r="AAQ31" i="26"/>
  <c r="ABU31" i="26"/>
  <c r="ACY31" i="26"/>
  <c r="AEC31" i="26"/>
  <c r="XE69" i="26"/>
  <c r="YI69" i="26"/>
  <c r="ZM69" i="26"/>
  <c r="AAQ69" i="26"/>
  <c r="ABU69" i="26"/>
  <c r="ACY69" i="26"/>
  <c r="AEC69" i="26"/>
  <c r="AEJ7" i="26"/>
  <c r="AET7" i="26"/>
  <c r="AJJ7" i="26"/>
  <c r="AGK8" i="26"/>
  <c r="AJW8" i="26"/>
  <c r="AER12" i="26"/>
  <c r="AFV12" i="26"/>
  <c r="AGZ12" i="26"/>
  <c r="AID12" i="26"/>
  <c r="AJH12" i="26"/>
  <c r="AKL12" i="26"/>
  <c r="ALP12" i="26"/>
  <c r="ALK26" i="26"/>
  <c r="AQZ45" i="26"/>
  <c r="AUP7" i="26"/>
  <c r="AUT7" i="26"/>
  <c r="AUZ7" i="26"/>
  <c r="AVE7" i="26"/>
  <c r="AVI7" i="26"/>
  <c r="AWI7" i="26"/>
  <c r="AWX7" i="26"/>
  <c r="AXB7" i="26"/>
  <c r="AXH7" i="26"/>
  <c r="AXM7" i="26"/>
  <c r="AXQ7" i="26"/>
  <c r="AYB7" i="26"/>
  <c r="AYF7" i="26"/>
  <c r="AYL7" i="26"/>
  <c r="AYQ7" i="26"/>
  <c r="AYU7" i="26"/>
  <c r="AZF7" i="26"/>
  <c r="AZJ7" i="26"/>
  <c r="AZU7" i="26"/>
  <c r="AZY7" i="26"/>
  <c r="BAJ7" i="26"/>
  <c r="BAN7" i="26"/>
  <c r="BAT7" i="26"/>
  <c r="BCR7" i="26"/>
  <c r="ATR17" i="26"/>
  <c r="ATJ26" i="26"/>
  <c r="ATO26" i="26"/>
  <c r="AVW26" i="26"/>
  <c r="AWG26" i="26"/>
  <c r="AWL26" i="26"/>
  <c r="AXA26" i="26"/>
  <c r="AXF26" i="26"/>
  <c r="AYE26" i="26"/>
  <c r="AYJ26" i="26"/>
  <c r="AYO26" i="26"/>
  <c r="AZI26" i="26"/>
  <c r="BAC26" i="26"/>
  <c r="BAH26" i="26"/>
  <c r="BAR26" i="26"/>
  <c r="BAW26" i="26"/>
  <c r="BBV26" i="26"/>
  <c r="BCA26" i="26"/>
  <c r="BCK26" i="26"/>
  <c r="BCP26" i="26"/>
  <c r="BCU26" i="26"/>
  <c r="BCZ26" i="26"/>
  <c r="BDE26" i="26"/>
  <c r="BFW26" i="26"/>
  <c r="BGB26" i="26"/>
  <c r="BHK26" i="26"/>
  <c r="BIO26" i="26"/>
  <c r="BPM26" i="26"/>
  <c r="BRZ26" i="26"/>
  <c r="BSO26" i="26"/>
  <c r="BST26" i="26"/>
  <c r="BSY26" i="26"/>
  <c r="BTD26" i="26"/>
  <c r="BTI26" i="26"/>
  <c r="BTS26" i="26"/>
  <c r="BUH26" i="26"/>
  <c r="BUM26" i="26"/>
  <c r="BVB26" i="26"/>
  <c r="BVL26" i="26"/>
  <c r="AWO27" i="26"/>
  <c r="AYW27" i="26"/>
  <c r="BBE27" i="26"/>
  <c r="ATR31" i="26"/>
  <c r="AUV31" i="26"/>
  <c r="AVZ31" i="26"/>
  <c r="AXD31" i="26"/>
  <c r="AYH31" i="26"/>
  <c r="AZL31" i="26"/>
  <c r="BAP31" i="26"/>
  <c r="BBT31" i="26"/>
  <c r="BCX31" i="26"/>
  <c r="BEB31" i="26"/>
  <c r="BFF31" i="26"/>
  <c r="BGJ31" i="26"/>
  <c r="BHN31" i="26"/>
  <c r="BIR31" i="26"/>
  <c r="BJV31" i="26"/>
  <c r="BKZ31" i="26"/>
  <c r="BMD31" i="26"/>
  <c r="BNH31" i="26"/>
  <c r="BOL31" i="26"/>
  <c r="BPP31" i="26"/>
  <c r="BQT31" i="26"/>
  <c r="BRX31" i="26"/>
  <c r="BTB31" i="26"/>
  <c r="BUF31" i="26"/>
  <c r="BVJ31" i="26"/>
  <c r="BEK26" i="26"/>
  <c r="BFJ26" i="26"/>
  <c r="BGD26" i="26"/>
  <c r="BGH26" i="26"/>
  <c r="BGN26" i="26"/>
  <c r="BGS26" i="26"/>
  <c r="BGW26" i="26"/>
  <c r="BHC26" i="26"/>
  <c r="BHH26" i="26"/>
  <c r="BHL26" i="26"/>
  <c r="BHR26" i="26"/>
  <c r="BIG26" i="26"/>
  <c r="BIL26" i="26"/>
  <c r="BIP26" i="26"/>
  <c r="BIV26" i="26"/>
  <c r="BJA26" i="26"/>
  <c r="BJE26" i="26"/>
  <c r="BJK26" i="26"/>
  <c r="BJP26" i="26"/>
  <c r="BJT26" i="26"/>
  <c r="BJZ26" i="26"/>
  <c r="BKE26" i="26"/>
  <c r="BKI26" i="26"/>
  <c r="BKO26" i="26"/>
  <c r="BKX26" i="26"/>
  <c r="BLD26" i="26"/>
  <c r="BLI26" i="26"/>
  <c r="BLM26" i="26"/>
  <c r="BLS26" i="26"/>
  <c r="BLX26" i="26"/>
  <c r="BMB26" i="26"/>
  <c r="BMW26" i="26"/>
  <c r="BQN26" i="26"/>
  <c r="BQX26" i="26"/>
  <c r="BRR26" i="26"/>
  <c r="BRV26" i="26"/>
  <c r="BSQ26" i="26"/>
  <c r="BSV26" i="26"/>
  <c r="BSZ26" i="26"/>
  <c r="BTK26" i="26"/>
  <c r="BTO26" i="26"/>
  <c r="BTU26" i="26"/>
  <c r="BTZ26" i="26"/>
  <c r="BUD26" i="26"/>
  <c r="BVH26" i="26"/>
  <c r="BGO45" i="26"/>
  <c r="BIQ45" i="26"/>
  <c r="BLY45" i="26"/>
  <c r="AUG50" i="26"/>
  <c r="AVK50" i="26"/>
  <c r="AWO50" i="26"/>
  <c r="AXS50" i="26"/>
  <c r="AYW50" i="26"/>
  <c r="BAA50" i="26"/>
  <c r="BBE50" i="26"/>
  <c r="BCI50" i="26"/>
  <c r="BDM50" i="26"/>
  <c r="BEQ50" i="26"/>
  <c r="BFU50" i="26"/>
  <c r="BGY50" i="26"/>
  <c r="BIC50" i="26"/>
  <c r="BJG50" i="26"/>
  <c r="BKK50" i="26"/>
  <c r="BLO50" i="26"/>
  <c r="BMS50" i="26"/>
  <c r="BNW50" i="26"/>
  <c r="BPA50" i="26"/>
  <c r="BQE50" i="26"/>
  <c r="BRI50" i="26"/>
  <c r="BSM50" i="26"/>
  <c r="BTQ50" i="26"/>
  <c r="BUU50" i="26"/>
  <c r="BJQ64" i="26"/>
  <c r="BLJ64" i="26"/>
  <c r="BNV64" i="26"/>
  <c r="BOZ64" i="26"/>
  <c r="BQD64" i="26"/>
  <c r="BSR64" i="26"/>
  <c r="BUP64" i="26"/>
  <c r="BGY69" i="26"/>
  <c r="BJG69" i="26"/>
  <c r="BLO69" i="26"/>
  <c r="BQE69" i="26"/>
  <c r="BSM69" i="26"/>
  <c r="AK12" i="26"/>
  <c r="AK50" i="26"/>
  <c r="AZ69" i="26"/>
  <c r="AZ107" i="26"/>
  <c r="BO12" i="26"/>
  <c r="BO50" i="26"/>
  <c r="ATZ31" i="26"/>
  <c r="AVD31" i="26"/>
  <c r="AWH31" i="26"/>
  <c r="AXL31" i="26"/>
  <c r="AYP31" i="26"/>
  <c r="AZT31" i="26"/>
  <c r="BAX31" i="26"/>
  <c r="BCB31" i="26"/>
  <c r="BDF31" i="26"/>
  <c r="BEJ31" i="26"/>
  <c r="BFN31" i="26"/>
  <c r="BGR31" i="26"/>
  <c r="BHV31" i="26"/>
  <c r="BIZ31" i="26"/>
  <c r="BKD31" i="26"/>
  <c r="BNP31" i="26"/>
  <c r="BOT31" i="26"/>
  <c r="BSF31" i="26"/>
  <c r="BUN31" i="26"/>
  <c r="AUV36" i="26"/>
  <c r="AYH36" i="26"/>
  <c r="BAP36" i="26"/>
  <c r="BBT36" i="26"/>
  <c r="BEB36" i="26"/>
  <c r="BGJ36" i="26"/>
  <c r="BJV36" i="26"/>
  <c r="BMD36" i="26"/>
  <c r="BPP36" i="26"/>
  <c r="BFN50" i="26"/>
  <c r="BGR50" i="26"/>
  <c r="BHV50" i="26"/>
  <c r="BIZ50" i="26"/>
  <c r="BKD50" i="26"/>
  <c r="BLH50" i="26"/>
  <c r="BML50" i="26"/>
  <c r="BNP50" i="26"/>
  <c r="BOT50" i="26"/>
  <c r="BPX50" i="26"/>
  <c r="BRB50" i="26"/>
  <c r="BSF50" i="26"/>
  <c r="BTJ50" i="26"/>
  <c r="BUN50" i="26"/>
  <c r="BLU83" i="26"/>
  <c r="BVY50" i="26"/>
  <c r="WI31" i="26"/>
  <c r="BUU69" i="26"/>
  <c r="AXB102" i="26"/>
  <c r="BFO102" i="26"/>
  <c r="ATZ107" i="26"/>
  <c r="AVD107" i="26"/>
  <c r="AWH107" i="26"/>
  <c r="AXL107" i="26"/>
  <c r="AYP107" i="26"/>
  <c r="AZT107" i="26"/>
  <c r="BAX107" i="26"/>
  <c r="BCB107" i="26"/>
  <c r="BDF107" i="26"/>
  <c r="BEJ107" i="26"/>
  <c r="BFN107" i="26"/>
  <c r="BGR107" i="26"/>
  <c r="BHV107" i="26"/>
  <c r="BIZ107" i="26"/>
  <c r="BKD107" i="26"/>
  <c r="BLH107" i="26"/>
  <c r="BML107" i="26"/>
  <c r="BNP107" i="26"/>
  <c r="BOT107" i="26"/>
  <c r="BPX107" i="26"/>
  <c r="BRB107" i="26"/>
  <c r="BSF107" i="26"/>
  <c r="BTJ107" i="26"/>
  <c r="BUN107" i="26"/>
  <c r="ALL7" i="26"/>
  <c r="AEK12" i="26"/>
  <c r="AFO12" i="26"/>
  <c r="AGS12" i="26"/>
  <c r="AHW12" i="26"/>
  <c r="AJA12" i="26"/>
  <c r="AKE12" i="26"/>
  <c r="ALI12" i="26"/>
  <c r="AGC26" i="26"/>
  <c r="AGM26" i="26"/>
  <c r="AGR26" i="26"/>
  <c r="AFF45" i="26"/>
  <c r="AQW26" i="26"/>
  <c r="AZN7" i="26"/>
  <c r="AJA88" i="26"/>
  <c r="AMF45" i="26"/>
  <c r="BGC8" i="26"/>
  <c r="AUB102" i="26"/>
  <c r="ATR27" i="26"/>
  <c r="BVJ27" i="26"/>
  <c r="BVY122" i="26"/>
  <c r="BFZ7" i="26"/>
  <c r="BJH26" i="26"/>
  <c r="BHV46" i="26"/>
  <c r="BHG50" i="26"/>
  <c r="BLW50" i="26"/>
  <c r="BOE50" i="26"/>
  <c r="BQM50" i="26"/>
  <c r="BVC50" i="26"/>
  <c r="BOW45" i="26"/>
  <c r="BUQ45" i="26"/>
  <c r="BVR69" i="26"/>
  <c r="DK7" i="26"/>
  <c r="DP7" i="26"/>
  <c r="EL50" i="26"/>
  <c r="FP50" i="26"/>
  <c r="GT50" i="26"/>
  <c r="KN7" i="26"/>
  <c r="HX12" i="26"/>
  <c r="JB12" i="26"/>
  <c r="KF12" i="26"/>
  <c r="LJ12" i="26"/>
  <c r="MN12" i="26"/>
  <c r="NR12" i="26"/>
  <c r="OV12" i="26"/>
  <c r="KV26" i="26"/>
  <c r="IM31" i="26"/>
  <c r="JQ31" i="26"/>
  <c r="KU31" i="26"/>
  <c r="LY31" i="26"/>
  <c r="NC31" i="26"/>
  <c r="OG31" i="26"/>
  <c r="HX50" i="26"/>
  <c r="JB50" i="26"/>
  <c r="KF50" i="26"/>
  <c r="LJ50" i="26"/>
  <c r="MN50" i="26"/>
  <c r="NR50" i="26"/>
  <c r="OV50" i="26"/>
  <c r="II64" i="26"/>
  <c r="NS64" i="26"/>
  <c r="NW64" i="26"/>
  <c r="OC64" i="26"/>
  <c r="IM69" i="26"/>
  <c r="JQ69" i="26"/>
  <c r="KU69" i="26"/>
  <c r="LY69" i="26"/>
  <c r="NC69" i="26"/>
  <c r="OG69" i="26"/>
  <c r="IT12" i="26"/>
  <c r="JX12" i="26"/>
  <c r="LB12" i="26"/>
  <c r="MF12" i="26"/>
  <c r="NJ12" i="26"/>
  <c r="ON12" i="26"/>
  <c r="KH45" i="26"/>
  <c r="LL45" i="26"/>
  <c r="LP45" i="26"/>
  <c r="LV45" i="26"/>
  <c r="MA45" i="26"/>
  <c r="ME45" i="26"/>
  <c r="MK45" i="26"/>
  <c r="MP45" i="26"/>
  <c r="MT45" i="26"/>
  <c r="NT45" i="26"/>
  <c r="NX45" i="26"/>
  <c r="OD45" i="26"/>
  <c r="OX45" i="26"/>
  <c r="PB45" i="26"/>
  <c r="IT50" i="26"/>
  <c r="JX50" i="26"/>
  <c r="LB50" i="26"/>
  <c r="MF50" i="26"/>
  <c r="NJ50" i="26"/>
  <c r="ON50" i="26"/>
  <c r="UX7" i="26"/>
  <c r="PN64" i="26"/>
  <c r="TJ64" i="26"/>
  <c r="XT12" i="26"/>
  <c r="YX12" i="26"/>
  <c r="AAB12" i="26"/>
  <c r="ABF12" i="26"/>
  <c r="ACJ12" i="26"/>
  <c r="ADN12" i="26"/>
  <c r="WX31" i="26"/>
  <c r="YB31" i="26"/>
  <c r="ZF31" i="26"/>
  <c r="AAJ31" i="26"/>
  <c r="ABN31" i="26"/>
  <c r="ACR31" i="26"/>
  <c r="ADV31" i="26"/>
  <c r="XM50" i="26"/>
  <c r="YQ50" i="26"/>
  <c r="ZU50" i="26"/>
  <c r="AAY50" i="26"/>
  <c r="ACC50" i="26"/>
  <c r="ADG50" i="26"/>
  <c r="ACC55" i="26"/>
  <c r="WX69" i="26"/>
  <c r="YB69" i="26"/>
  <c r="ZF69" i="26"/>
  <c r="AAJ69" i="26"/>
  <c r="ABN69" i="26"/>
  <c r="ACR69" i="26"/>
  <c r="ADV69" i="26"/>
  <c r="ANY7" i="26"/>
  <c r="AOI7" i="26"/>
  <c r="AON7" i="26"/>
  <c r="AOS7" i="26"/>
  <c r="APH7" i="26"/>
  <c r="APM7" i="26"/>
  <c r="AQB7" i="26"/>
  <c r="AQG7" i="26"/>
  <c r="AQL7" i="26"/>
  <c r="AQQ7" i="26"/>
  <c r="AQV7" i="26"/>
  <c r="ARA7" i="26"/>
  <c r="ARF7" i="26"/>
  <c r="ARK7" i="26"/>
  <c r="ARP7" i="26"/>
  <c r="AMM8" i="26"/>
  <c r="ANQ8" i="26"/>
  <c r="AOU8" i="26"/>
  <c r="APY8" i="26"/>
  <c r="ARC8" i="26"/>
  <c r="ASG8" i="26"/>
  <c r="ANB17" i="26"/>
  <c r="ARJ46" i="26"/>
  <c r="AQZ64" i="26"/>
  <c r="ARO64" i="26"/>
  <c r="ART64" i="26"/>
  <c r="AMT69" i="26"/>
  <c r="ANX69" i="26"/>
  <c r="APB69" i="26"/>
  <c r="AQF69" i="26"/>
  <c r="ARJ69" i="26"/>
  <c r="ASN69" i="26"/>
  <c r="AVZ27" i="26"/>
  <c r="ANF64" i="26"/>
  <c r="RZ31" i="26"/>
  <c r="TD31" i="26"/>
  <c r="UH31" i="26"/>
  <c r="VL31" i="26"/>
  <c r="WP31" i="26"/>
  <c r="PR50" i="26"/>
  <c r="QV50" i="26"/>
  <c r="RZ50" i="26"/>
  <c r="TD50" i="26"/>
  <c r="UH50" i="26"/>
  <c r="VL50" i="26"/>
  <c r="WP50" i="26"/>
  <c r="SO50" i="26"/>
  <c r="QG69" i="26"/>
  <c r="RK69" i="26"/>
  <c r="SO69" i="26"/>
  <c r="TS69" i="26"/>
  <c r="UW69" i="26"/>
  <c r="WA69" i="26"/>
  <c r="XM12" i="26"/>
  <c r="YQ12" i="26"/>
  <c r="ZU12" i="26"/>
  <c r="AAY12" i="26"/>
  <c r="ACC12" i="26"/>
  <c r="ADG12" i="26"/>
  <c r="ZM50" i="26"/>
  <c r="AEC50" i="26"/>
  <c r="AEL7" i="26"/>
  <c r="AEP7" i="26"/>
  <c r="AGX7" i="26"/>
  <c r="AHD7" i="26"/>
  <c r="AIB7" i="26"/>
  <c r="AJB7" i="26"/>
  <c r="AEZ12" i="26"/>
  <c r="AGD12" i="26"/>
  <c r="AHH12" i="26"/>
  <c r="AIL12" i="26"/>
  <c r="AJP12" i="26"/>
  <c r="AKT12" i="26"/>
  <c r="AFG69" i="26"/>
  <c r="AGK69" i="26"/>
  <c r="AHO69" i="26"/>
  <c r="AIS69" i="26"/>
  <c r="AJW69" i="26"/>
  <c r="ALA69" i="26"/>
  <c r="AQK7" i="26"/>
  <c r="AMA45" i="26"/>
  <c r="AMK45" i="26"/>
  <c r="AMM46" i="26"/>
  <c r="ANQ46" i="26"/>
  <c r="AOU46" i="26"/>
  <c r="APY46" i="26"/>
  <c r="ARC46" i="26"/>
  <c r="ASG46" i="26"/>
  <c r="ALX50" i="26"/>
  <c r="ASW64" i="26"/>
  <c r="ATA64" i="26"/>
  <c r="ARR65" i="26"/>
  <c r="ASV65" i="26"/>
  <c r="AMM69" i="26"/>
  <c r="ANQ69" i="26"/>
  <c r="AOU69" i="26"/>
  <c r="APY69" i="26"/>
  <c r="ARC69" i="26"/>
  <c r="ASG69" i="26"/>
  <c r="APW83" i="26"/>
  <c r="AQG83" i="26"/>
  <c r="AQL83" i="26"/>
  <c r="AQV83" i="26"/>
  <c r="ARA83" i="26"/>
  <c r="ASJ83" i="26"/>
  <c r="AST83" i="26"/>
  <c r="ATT7" i="26"/>
  <c r="ATY7" i="26"/>
  <c r="AXU7" i="26"/>
  <c r="AZS7" i="26"/>
  <c r="BAR7" i="26"/>
  <c r="BAW7" i="26"/>
  <c r="BBB7" i="26"/>
  <c r="BBG7" i="26"/>
  <c r="AMM84" i="26"/>
  <c r="ANQ84" i="26"/>
  <c r="AOU84" i="26"/>
  <c r="APY84" i="26"/>
  <c r="ARC84" i="26"/>
  <c r="ASG84" i="26"/>
  <c r="ALX88" i="26"/>
  <c r="ANB88" i="26"/>
  <c r="AOF88" i="26"/>
  <c r="APJ88" i="26"/>
  <c r="AQN88" i="26"/>
  <c r="ARR88" i="26"/>
  <c r="ASV88" i="26"/>
  <c r="ATZ12" i="26"/>
  <c r="AVD12" i="26"/>
  <c r="AWH12" i="26"/>
  <c r="AXL12" i="26"/>
  <c r="AYP12" i="26"/>
  <c r="AZT12" i="26"/>
  <c r="BAX12" i="26"/>
  <c r="BCB12" i="26"/>
  <c r="BDF12" i="26"/>
  <c r="BEJ12" i="26"/>
  <c r="BFN12" i="26"/>
  <c r="BGR12" i="26"/>
  <c r="BHV12" i="26"/>
  <c r="BIZ12" i="26"/>
  <c r="BKD12" i="26"/>
  <c r="BLH12" i="26"/>
  <c r="BML12" i="26"/>
  <c r="BNP12" i="26"/>
  <c r="BOT12" i="26"/>
  <c r="BPX12" i="26"/>
  <c r="BRB12" i="26"/>
  <c r="BSF12" i="26"/>
  <c r="BTJ12" i="26"/>
  <c r="BUN12" i="26"/>
  <c r="BGC12" i="26"/>
  <c r="BGC7" i="26" s="1"/>
  <c r="BIK12" i="26"/>
  <c r="BKS12" i="26"/>
  <c r="BNA12" i="26"/>
  <c r="BPI12" i="26"/>
  <c r="BRQ12" i="26"/>
  <c r="BTY12" i="26"/>
  <c r="BVC17" i="26"/>
  <c r="ATS26" i="26"/>
  <c r="ATX26" i="26"/>
  <c r="AUC26" i="26"/>
  <c r="AUW26" i="26"/>
  <c r="AVB26" i="26"/>
  <c r="AVG26" i="26"/>
  <c r="AWE26" i="26"/>
  <c r="AWJ26" i="26"/>
  <c r="AWN26" i="26"/>
  <c r="AXI26" i="26"/>
  <c r="AXN26" i="26"/>
  <c r="AXR26" i="26"/>
  <c r="AXX26" i="26"/>
  <c r="BTN45" i="26"/>
  <c r="BDF69" i="26"/>
  <c r="BML69" i="26"/>
  <c r="AVA83" i="26"/>
  <c r="BNM83" i="26"/>
  <c r="BVY12" i="26"/>
  <c r="BVY31" i="26"/>
  <c r="BHX7" i="26"/>
  <c r="BOS45" i="26"/>
  <c r="ATL7" i="26"/>
  <c r="BVJ8" i="26"/>
  <c r="ATR12" i="26"/>
  <c r="AUV12" i="26"/>
  <c r="AVZ12" i="26"/>
  <c r="AXD12" i="26"/>
  <c r="AYH12" i="26"/>
  <c r="AZL12" i="26"/>
  <c r="BAP12" i="26"/>
  <c r="BBT12" i="26"/>
  <c r="BCX12" i="26"/>
  <c r="BEB12" i="26"/>
  <c r="BFF12" i="26"/>
  <c r="BGJ12" i="26"/>
  <c r="BHN12" i="26"/>
  <c r="BIR12" i="26"/>
  <c r="BJV12" i="26"/>
  <c r="BKZ12" i="26"/>
  <c r="BMD12" i="26"/>
  <c r="BNH12" i="26"/>
  <c r="BOL12" i="26"/>
  <c r="BPP12" i="26"/>
  <c r="BQT12" i="26"/>
  <c r="BRX12" i="26"/>
  <c r="BTB12" i="26"/>
  <c r="BUF12" i="26"/>
  <c r="BVJ12" i="26"/>
  <c r="BGY12" i="26"/>
  <c r="BJG12" i="26"/>
  <c r="BLO12" i="26"/>
  <c r="BNW12" i="26"/>
  <c r="BQE12" i="26"/>
  <c r="BSM12" i="26"/>
  <c r="BUU12" i="26"/>
  <c r="BVJ17" i="26"/>
  <c r="AUL26" i="26"/>
  <c r="AVA26" i="26"/>
  <c r="AVF26" i="26"/>
  <c r="AVP26" i="26"/>
  <c r="BFQ26" i="26"/>
  <c r="BOM26" i="26"/>
  <c r="BOR26" i="26"/>
  <c r="BRT26" i="26"/>
  <c r="AYP46" i="26"/>
  <c r="BAI50" i="26"/>
  <c r="BJO50" i="26"/>
  <c r="BSU50" i="26"/>
  <c r="BGH64" i="26"/>
  <c r="BVR31" i="26"/>
  <c r="BFP7" i="26"/>
  <c r="BME7" i="26"/>
  <c r="BRJ45" i="26"/>
  <c r="BSS45" i="26"/>
  <c r="BVV121" i="26"/>
  <c r="BWA121" i="26"/>
  <c r="ACC122" i="26"/>
  <c r="ABJ121" i="26"/>
  <c r="AEZ107" i="26"/>
  <c r="AGD107" i="26"/>
  <c r="AHH107" i="26"/>
  <c r="AIL107" i="26"/>
  <c r="AJP107" i="26"/>
  <c r="AKT107" i="26"/>
  <c r="AEK126" i="26"/>
  <c r="AFO126" i="26"/>
  <c r="AOH121" i="26"/>
  <c r="AQK121" i="26"/>
  <c r="ASN131" i="26"/>
  <c r="JI112" i="26"/>
  <c r="KT121" i="26"/>
  <c r="PK126" i="26"/>
  <c r="QO126" i="26"/>
  <c r="RS126" i="26"/>
  <c r="SW126" i="26"/>
  <c r="UA126" i="26"/>
  <c r="VE126" i="26"/>
  <c r="WI126" i="26"/>
  <c r="YS102" i="26"/>
  <c r="ZW102" i="26"/>
  <c r="AAA102" i="26"/>
  <c r="ARC107" i="26"/>
  <c r="KZ83" i="26"/>
  <c r="IM107" i="26"/>
  <c r="JQ107" i="26"/>
  <c r="KU107" i="26"/>
  <c r="LY107" i="26"/>
  <c r="NC107" i="26"/>
  <c r="OG107" i="26"/>
  <c r="CK88" i="26"/>
  <c r="DO88" i="26"/>
  <c r="FW88" i="26"/>
  <c r="BG88" i="26"/>
  <c r="ES88" i="26"/>
  <c r="HA88" i="26"/>
  <c r="BQQ121" i="26"/>
  <c r="AAF83" i="26"/>
  <c r="ABJ83" i="26"/>
  <c r="ABO83" i="26"/>
  <c r="ABS83" i="26"/>
  <c r="ABY83" i="26"/>
  <c r="ACN83" i="26"/>
  <c r="XM88" i="26"/>
  <c r="YQ88" i="26"/>
  <c r="ZU88" i="26"/>
  <c r="AAY88" i="26"/>
  <c r="ACC88" i="26"/>
  <c r="ADG88" i="26"/>
  <c r="WX107" i="26"/>
  <c r="YB107" i="26"/>
  <c r="ZF107" i="26"/>
  <c r="AAJ107" i="26"/>
  <c r="ABN107" i="26"/>
  <c r="ACR107" i="26"/>
  <c r="AKA121" i="26"/>
  <c r="ALU102" i="26"/>
  <c r="ATM83" i="26"/>
  <c r="ATQ83" i="26"/>
  <c r="AUQ83" i="26"/>
  <c r="AUU83" i="26"/>
  <c r="AVU83" i="26"/>
  <c r="AVY83" i="26"/>
  <c r="AWE83" i="26"/>
  <c r="BDW83" i="26"/>
  <c r="BEA83" i="26"/>
  <c r="BIM83" i="26"/>
  <c r="BNR83" i="26"/>
  <c r="BOG83" i="26"/>
  <c r="BOV83" i="26"/>
  <c r="BPO83" i="26"/>
  <c r="BQY83" i="26"/>
  <c r="ATZ88" i="26"/>
  <c r="AVD88" i="26"/>
  <c r="AWH88" i="26"/>
  <c r="AXL88" i="26"/>
  <c r="AYP88" i="26"/>
  <c r="AZT88" i="26"/>
  <c r="BAX88" i="26"/>
  <c r="BCB88" i="26"/>
  <c r="BDF88" i="26"/>
  <c r="BEJ88" i="26"/>
  <c r="BFN88" i="26"/>
  <c r="BGR88" i="26"/>
  <c r="BHV88" i="26"/>
  <c r="BIZ88" i="26"/>
  <c r="BKD88" i="26"/>
  <c r="BLH88" i="26"/>
  <c r="BML88" i="26"/>
  <c r="BNP88" i="26"/>
  <c r="BOT88" i="26"/>
  <c r="BPX88" i="26"/>
  <c r="BRB88" i="26"/>
  <c r="BSF88" i="26"/>
  <c r="BTJ88" i="26"/>
  <c r="BUN88" i="26"/>
  <c r="BGC88" i="26"/>
  <c r="BPI88" i="26"/>
  <c r="JU83" i="26"/>
  <c r="JZ83" i="26"/>
  <c r="KE83" i="26"/>
  <c r="KJ83" i="26"/>
  <c r="KO83" i="26"/>
  <c r="KT83" i="26"/>
  <c r="KY83" i="26"/>
  <c r="LD83" i="26"/>
  <c r="IE88" i="26"/>
  <c r="JI88" i="26"/>
  <c r="KM88" i="26"/>
  <c r="LQ88" i="26"/>
  <c r="MU88" i="26"/>
  <c r="NY88" i="26"/>
  <c r="PC88" i="26"/>
  <c r="PZ88" i="26"/>
  <c r="RD88" i="26"/>
  <c r="SH88" i="26"/>
  <c r="TL88" i="26"/>
  <c r="UP88" i="26"/>
  <c r="VT88" i="26"/>
  <c r="PK107" i="26"/>
  <c r="QO107" i="26"/>
  <c r="RS107" i="26"/>
  <c r="SW107" i="26"/>
  <c r="UA107" i="26"/>
  <c r="VE107" i="26"/>
  <c r="WI107" i="26"/>
  <c r="WE121" i="26"/>
  <c r="XJ121" i="26"/>
  <c r="BLA83" i="26"/>
  <c r="AUG88" i="26"/>
  <c r="AVK88" i="26"/>
  <c r="AWO88" i="26"/>
  <c r="AXS88" i="26"/>
  <c r="AYW88" i="26"/>
  <c r="BAA88" i="26"/>
  <c r="BBE88" i="26"/>
  <c r="BCI88" i="26"/>
  <c r="BDM88" i="26"/>
  <c r="BEQ88" i="26"/>
  <c r="BFU88" i="26"/>
  <c r="BGY88" i="26"/>
  <c r="BIC88" i="26"/>
  <c r="BJG88" i="26"/>
  <c r="BKK88" i="26"/>
  <c r="BLO88" i="26"/>
  <c r="BMS88" i="26"/>
  <c r="BNW88" i="26"/>
  <c r="BPA88" i="26"/>
  <c r="BQE88" i="26"/>
  <c r="BRI88" i="26"/>
  <c r="BSM88" i="26"/>
  <c r="BTQ88" i="26"/>
  <c r="BUU88" i="26"/>
  <c r="BHN88" i="26"/>
  <c r="BMD88" i="26"/>
  <c r="BVJ88" i="26"/>
  <c r="ATZ126" i="26"/>
  <c r="AVD126" i="26"/>
  <c r="AWH126" i="26"/>
  <c r="AXL126" i="26"/>
  <c r="AYP126" i="26"/>
  <c r="AZT126" i="26"/>
  <c r="BAX126" i="26"/>
  <c r="BCB126" i="26"/>
  <c r="BDF126" i="26"/>
  <c r="BEJ126" i="26"/>
  <c r="BFN126" i="26"/>
  <c r="BGR126" i="26"/>
  <c r="BHV126" i="26"/>
  <c r="BIZ126" i="26"/>
  <c r="BKD126" i="26"/>
  <c r="BLH126" i="26"/>
  <c r="BML126" i="26"/>
  <c r="BNP126" i="26"/>
  <c r="BOT126" i="26"/>
  <c r="BPX126" i="26"/>
  <c r="BRB126" i="26"/>
  <c r="BSF126" i="26"/>
  <c r="BTJ126" i="26"/>
  <c r="BUN126" i="26"/>
  <c r="NI102" i="26"/>
  <c r="UQ121" i="26"/>
  <c r="WN121" i="26"/>
  <c r="ADV107" i="26"/>
  <c r="XE126" i="26"/>
  <c r="YI126" i="26"/>
  <c r="ZM126" i="26"/>
  <c r="AAQ126" i="26"/>
  <c r="ABU126" i="26"/>
  <c r="ACY126" i="26"/>
  <c r="AEC126" i="26"/>
  <c r="ALP84" i="26"/>
  <c r="ED126" i="26"/>
  <c r="FH126" i="26"/>
  <c r="GL126" i="26"/>
  <c r="HP126" i="26"/>
  <c r="JV83" i="26"/>
  <c r="IM88" i="26"/>
  <c r="JQ88" i="26"/>
  <c r="KU88" i="26"/>
  <c r="LY88" i="26"/>
  <c r="NC88" i="26"/>
  <c r="OG88" i="26"/>
  <c r="YU102" i="26"/>
  <c r="ZO102" i="26"/>
  <c r="ZT102" i="26"/>
  <c r="AAD102" i="26"/>
  <c r="AAI102" i="26"/>
  <c r="AAN102" i="26"/>
  <c r="ACQ102" i="26"/>
  <c r="XT103" i="26"/>
  <c r="YX103" i="26"/>
  <c r="AAB103" i="26"/>
  <c r="ABF103" i="26"/>
  <c r="ACJ103" i="26"/>
  <c r="ADN103" i="26"/>
  <c r="XE107" i="26"/>
  <c r="YI107" i="26"/>
  <c r="ZM107" i="26"/>
  <c r="AAQ107" i="26"/>
  <c r="ABU107" i="26"/>
  <c r="ACY107" i="26"/>
  <c r="AEC107" i="26"/>
  <c r="ACN121" i="26"/>
  <c r="BVN121" i="26"/>
  <c r="EL88" i="26"/>
  <c r="FP88" i="26"/>
  <c r="GT88" i="26"/>
  <c r="DW107" i="26"/>
  <c r="FA107" i="26"/>
  <c r="GE107" i="26"/>
  <c r="HI107" i="26"/>
  <c r="NJ103" i="26"/>
  <c r="IE107" i="26"/>
  <c r="JI107" i="26"/>
  <c r="KM107" i="26"/>
  <c r="LQ107" i="26"/>
  <c r="MU107" i="26"/>
  <c r="NY107" i="26"/>
  <c r="PC107" i="26"/>
  <c r="QO88" i="26"/>
  <c r="TS126" i="26"/>
  <c r="ASG88" i="26"/>
  <c r="AON102" i="26"/>
  <c r="ASY102" i="26"/>
  <c r="ALX112" i="26"/>
  <c r="ANB112" i="26"/>
  <c r="AOF112" i="26"/>
  <c r="APJ112" i="26"/>
  <c r="AQN112" i="26"/>
  <c r="ARR112" i="26"/>
  <c r="ASV112" i="26"/>
  <c r="ANK121" i="26"/>
  <c r="APN121" i="26"/>
  <c r="APS121" i="26"/>
  <c r="AQR121" i="26"/>
  <c r="AME126" i="26"/>
  <c r="ANI126" i="26"/>
  <c r="AOM126" i="26"/>
  <c r="APQ126" i="26"/>
  <c r="AQU126" i="26"/>
  <c r="ARY126" i="26"/>
  <c r="ATC126" i="26"/>
  <c r="ALX131" i="26"/>
  <c r="ANB131" i="26"/>
  <c r="AOF131" i="26"/>
  <c r="APJ131" i="26"/>
  <c r="AQN131" i="26"/>
  <c r="ARR131" i="26"/>
  <c r="ASV131" i="26"/>
  <c r="BBM88" i="26"/>
  <c r="BKS88" i="26"/>
  <c r="BTY88" i="26"/>
  <c r="BEQ107" i="26"/>
  <c r="BRI107" i="26"/>
  <c r="BVY112" i="26"/>
  <c r="AGS126" i="26"/>
  <c r="AHW126" i="26"/>
  <c r="AJA126" i="26"/>
  <c r="AKE126" i="26"/>
  <c r="ALI126" i="26"/>
  <c r="AOW83" i="26"/>
  <c r="ARE83" i="26"/>
  <c r="ARO83" i="26"/>
  <c r="AMT88" i="26"/>
  <c r="ANX88" i="26"/>
  <c r="APB88" i="26"/>
  <c r="AQF88" i="26"/>
  <c r="ARJ88" i="26"/>
  <c r="ASN88" i="26"/>
  <c r="AMX121" i="26"/>
  <c r="AQD121" i="26"/>
  <c r="ASH121" i="26"/>
  <c r="AMM126" i="26"/>
  <c r="ANQ126" i="26"/>
  <c r="AOU126" i="26"/>
  <c r="APY126" i="26"/>
  <c r="ARC126" i="26"/>
  <c r="ASG126" i="26"/>
  <c r="AYH88" i="26"/>
  <c r="BQT88" i="26"/>
  <c r="BGU102" i="26"/>
  <c r="BGZ102" i="26"/>
  <c r="BHE102" i="26"/>
  <c r="BHJ102" i="26"/>
  <c r="BHO102" i="26"/>
  <c r="BHT102" i="26"/>
  <c r="BHY102" i="26"/>
  <c r="BIS102" i="26"/>
  <c r="BIX102" i="26"/>
  <c r="BJC102" i="26"/>
  <c r="BJR102" i="26"/>
  <c r="BJW102" i="26"/>
  <c r="BKB102" i="26"/>
  <c r="BKG102" i="26"/>
  <c r="BKL102" i="26"/>
  <c r="BKQ102" i="26"/>
  <c r="BKV102" i="26"/>
  <c r="BLA102" i="26"/>
  <c r="BLF102" i="26"/>
  <c r="BLK102" i="26"/>
  <c r="AXZ121" i="26"/>
  <c r="AZD121" i="26"/>
  <c r="BAM121" i="26"/>
  <c r="BBV121" i="26"/>
  <c r="BCU121" i="26"/>
  <c r="BEN121" i="26"/>
  <c r="ATR126" i="26"/>
  <c r="AUV126" i="26"/>
  <c r="AVZ126" i="26"/>
  <c r="AXD126" i="26"/>
  <c r="AYH126" i="26"/>
  <c r="AZL126" i="26"/>
  <c r="BAP126" i="26"/>
  <c r="BBT126" i="26"/>
  <c r="BCX126" i="26"/>
  <c r="BEB126" i="26"/>
  <c r="BFF126" i="26"/>
  <c r="BGJ126" i="26"/>
  <c r="BHN126" i="26"/>
  <c r="BIR126" i="26"/>
  <c r="BJV126" i="26"/>
  <c r="BKZ126" i="26"/>
  <c r="BMD126" i="26"/>
  <c r="BNH126" i="26"/>
  <c r="BOL126" i="26"/>
  <c r="BPP126" i="26"/>
  <c r="BQT126" i="26"/>
  <c r="BRX126" i="26"/>
  <c r="BTB126" i="26"/>
  <c r="BUF126" i="26"/>
  <c r="BVJ126" i="26"/>
  <c r="BVR107" i="26"/>
  <c r="BVQ121" i="26"/>
  <c r="BVZ121" i="26"/>
  <c r="BVY126" i="26"/>
  <c r="KD83" i="26"/>
  <c r="LX121" i="26"/>
  <c r="PK12" i="26"/>
  <c r="RS12" i="26"/>
  <c r="UA12" i="26"/>
  <c r="WI12" i="26"/>
  <c r="TT83" i="26"/>
  <c r="QK121" i="26"/>
  <c r="QP121" i="26"/>
  <c r="QT121" i="26"/>
  <c r="WJ121" i="26"/>
  <c r="PR131" i="26"/>
  <c r="WP131" i="26"/>
  <c r="ABT26" i="26"/>
  <c r="ABZ26" i="26"/>
  <c r="AER31" i="26"/>
  <c r="AGZ31" i="26"/>
  <c r="AJH31" i="26"/>
  <c r="ALP31" i="26"/>
  <c r="AIS50" i="26"/>
  <c r="AFF83" i="26"/>
  <c r="AHJ83" i="26"/>
  <c r="AHW107" i="26"/>
  <c r="ATZ69" i="26"/>
  <c r="ABH45" i="26"/>
  <c r="ATW102" i="26"/>
  <c r="BCD102" i="26"/>
  <c r="BC7" i="26"/>
  <c r="GE50" i="26"/>
  <c r="HI88" i="26"/>
  <c r="KU50" i="26"/>
  <c r="RD126" i="26"/>
  <c r="AFG12" i="26"/>
  <c r="AHO12" i="26"/>
  <c r="AJW12" i="26"/>
  <c r="AEK50" i="26"/>
  <c r="AFO50" i="26"/>
  <c r="AGS50" i="26"/>
  <c r="AHW50" i="26"/>
  <c r="AJA50" i="26"/>
  <c r="AKE50" i="26"/>
  <c r="ALI50" i="26"/>
  <c r="AEK55" i="26"/>
  <c r="AFO55" i="26"/>
  <c r="AGS55" i="26"/>
  <c r="AHW55" i="26"/>
  <c r="AJA55" i="26"/>
  <c r="AKE55" i="26"/>
  <c r="ALI55" i="26"/>
  <c r="AJL64" i="26"/>
  <c r="AGS65" i="26"/>
  <c r="AEZ69" i="26"/>
  <c r="AGD69" i="26"/>
  <c r="AHH69" i="26"/>
  <c r="AIL69" i="26"/>
  <c r="AJP69" i="26"/>
  <c r="AKT69" i="26"/>
  <c r="AER84" i="26"/>
  <c r="AFV84" i="26"/>
  <c r="AGZ84" i="26"/>
  <c r="AID84" i="26"/>
  <c r="AJH84" i="26"/>
  <c r="AKL84" i="26"/>
  <c r="AFG88" i="26"/>
  <c r="AGK88" i="26"/>
  <c r="AHO88" i="26"/>
  <c r="AIS88" i="26"/>
  <c r="AJW88" i="26"/>
  <c r="ALA88" i="26"/>
  <c r="AFV88" i="26"/>
  <c r="AER107" i="26"/>
  <c r="AFV107" i="26"/>
  <c r="AGZ107" i="26"/>
  <c r="AID107" i="26"/>
  <c r="AJH107" i="26"/>
  <c r="AKL107" i="26"/>
  <c r="ALP107" i="26"/>
  <c r="ALA107" i="26"/>
  <c r="AME69" i="26"/>
  <c r="APY112" i="26"/>
  <c r="ATZ50" i="26"/>
  <c r="AVD50" i="26"/>
  <c r="AWH50" i="26"/>
  <c r="AXL50" i="26"/>
  <c r="AYP50" i="26"/>
  <c r="AZT50" i="26"/>
  <c r="BAX50" i="26"/>
  <c r="BCB50" i="26"/>
  <c r="BDF50" i="26"/>
  <c r="BEJ50" i="26"/>
  <c r="ATK50" i="26"/>
  <c r="AVS50" i="26"/>
  <c r="AYA50" i="26"/>
  <c r="BCQ50" i="26"/>
  <c r="BEY50" i="26"/>
  <c r="AXS69" i="26"/>
  <c r="BAA69" i="26"/>
  <c r="BCI69" i="26"/>
  <c r="AWH84" i="26"/>
  <c r="BH7" i="26"/>
  <c r="MD102" i="26"/>
  <c r="IJ121" i="26"/>
  <c r="WB64" i="26"/>
  <c r="UI121" i="26"/>
  <c r="YI12" i="26"/>
  <c r="AAQ12" i="26"/>
  <c r="ACY12" i="26"/>
  <c r="YQ107" i="26"/>
  <c r="AVK12" i="26"/>
  <c r="AXS12" i="26"/>
  <c r="BAA12" i="26"/>
  <c r="BCI12" i="26"/>
  <c r="BEQ12" i="26"/>
  <c r="AWW88" i="26"/>
  <c r="AVL83" i="26"/>
  <c r="AXC121" i="26"/>
  <c r="CS12" i="26"/>
  <c r="QG36" i="26"/>
  <c r="PR88" i="26"/>
  <c r="QV88" i="26"/>
  <c r="RZ88" i="26"/>
  <c r="TD88" i="26"/>
  <c r="UH88" i="26"/>
  <c r="VL88" i="26"/>
  <c r="WP88" i="26"/>
  <c r="QG107" i="26"/>
  <c r="RK107" i="26"/>
  <c r="SO107" i="26"/>
  <c r="TS107" i="26"/>
  <c r="UW107" i="26"/>
  <c r="WA107" i="26"/>
  <c r="ANQ88" i="26"/>
  <c r="ARS83" i="26"/>
  <c r="AUO12" i="26"/>
  <c r="AWW12" i="26"/>
  <c r="AZE12" i="26"/>
  <c r="BBM12" i="26"/>
  <c r="BDU12" i="26"/>
  <c r="ATR88" i="26"/>
  <c r="BCX88" i="26"/>
  <c r="BAM7" i="26"/>
  <c r="ATX64" i="26"/>
  <c r="WV121" i="26"/>
  <c r="XA121" i="26"/>
  <c r="CK126" i="26"/>
  <c r="DO126" i="26"/>
  <c r="EL126" i="26"/>
  <c r="GT126" i="26"/>
  <c r="HX126" i="26"/>
  <c r="JB126" i="26"/>
  <c r="KF126" i="26"/>
  <c r="LJ126" i="26"/>
  <c r="MN126" i="26"/>
  <c r="NR126" i="26"/>
  <c r="OV126" i="26"/>
  <c r="TU121" i="26"/>
  <c r="TZ121" i="26"/>
  <c r="UE121" i="26"/>
  <c r="WR121" i="26"/>
  <c r="QG122" i="26"/>
  <c r="RK122" i="26"/>
  <c r="TS122" i="26"/>
  <c r="UW122" i="26"/>
  <c r="RZ122" i="26"/>
  <c r="TD122" i="26"/>
  <c r="VL122" i="26"/>
  <c r="WP122" i="26"/>
  <c r="PR126" i="26"/>
  <c r="QV126" i="26"/>
  <c r="RZ126" i="26"/>
  <c r="TD126" i="26"/>
  <c r="UH126" i="26"/>
  <c r="VL126" i="26"/>
  <c r="WP126" i="26"/>
  <c r="WX126" i="26"/>
  <c r="YB126" i="26"/>
  <c r="ZF126" i="26"/>
  <c r="AAJ126" i="26"/>
  <c r="ABN126" i="26"/>
  <c r="ACR126" i="26"/>
  <c r="ADV126" i="26"/>
  <c r="AFG126" i="26"/>
  <c r="AGK126" i="26"/>
  <c r="AHO126" i="26"/>
  <c r="AIS126" i="26"/>
  <c r="AJW126" i="26"/>
  <c r="ALA126" i="26"/>
  <c r="AMU121" i="26"/>
  <c r="AMZ121" i="26"/>
  <c r="ANE121" i="26"/>
  <c r="ANJ121" i="26"/>
  <c r="ANO121" i="26"/>
  <c r="ANT121" i="26"/>
  <c r="ANY121" i="26"/>
  <c r="AOD121" i="26"/>
  <c r="AON121" i="26"/>
  <c r="APH121" i="26"/>
  <c r="AQQ121" i="26"/>
  <c r="AQV121" i="26"/>
  <c r="ARA121" i="26"/>
  <c r="ARF121" i="26"/>
  <c r="AMM122" i="26"/>
  <c r="ANQ122" i="26"/>
  <c r="AOU122" i="26"/>
  <c r="APY122" i="26"/>
  <c r="ARC122" i="26"/>
  <c r="ASG122" i="26"/>
  <c r="ATM121" i="26"/>
  <c r="BG126" i="26"/>
  <c r="AK126" i="26"/>
  <c r="BO126" i="26"/>
  <c r="CS126" i="26"/>
  <c r="IE126" i="26"/>
  <c r="JI126" i="26"/>
  <c r="KM126" i="26"/>
  <c r="LQ126" i="26"/>
  <c r="MU126" i="26"/>
  <c r="NY126" i="26"/>
  <c r="PC126" i="26"/>
  <c r="BLF121" i="26"/>
  <c r="WP103" i="26"/>
  <c r="AME107" i="26"/>
  <c r="ANI107" i="26"/>
  <c r="AOM107" i="26"/>
  <c r="APQ107" i="26"/>
  <c r="AQU107" i="26"/>
  <c r="ARY107" i="26"/>
  <c r="ATC107" i="26"/>
  <c r="AQU112" i="26"/>
  <c r="AUF102" i="26"/>
  <c r="AUL102" i="26"/>
  <c r="AVA102" i="26"/>
  <c r="AVF102" i="26"/>
  <c r="AVJ102" i="26"/>
  <c r="BAZ102" i="26"/>
  <c r="BBD102" i="26"/>
  <c r="BBJ102" i="26"/>
  <c r="BCH102" i="26"/>
  <c r="BCN102" i="26"/>
  <c r="BDC102" i="26"/>
  <c r="BDH102" i="26"/>
  <c r="BDL102" i="26"/>
  <c r="BEP102" i="26"/>
  <c r="BMM102" i="26"/>
  <c r="BDU107" i="26"/>
  <c r="BHG107" i="26"/>
  <c r="BV107" i="26"/>
  <c r="ED107" i="26"/>
  <c r="FH107" i="26"/>
  <c r="GL107" i="26"/>
  <c r="HP107" i="26"/>
  <c r="IE103" i="26"/>
  <c r="KM103" i="26"/>
  <c r="ABJ102" i="26"/>
  <c r="AMX102" i="26"/>
  <c r="AQY102" i="26"/>
  <c r="ARN102" i="26"/>
  <c r="ASH102" i="26"/>
  <c r="ASL102" i="26"/>
  <c r="ASR102" i="26"/>
  <c r="ASW102" i="26"/>
  <c r="AMM107" i="26"/>
  <c r="ANQ107" i="26"/>
  <c r="AOU107" i="26"/>
  <c r="APY107" i="26"/>
  <c r="ASG107" i="26"/>
  <c r="AUV103" i="26"/>
  <c r="AZL103" i="26"/>
  <c r="AUG107" i="26"/>
  <c r="AVK107" i="26"/>
  <c r="AWO107" i="26"/>
  <c r="AXS107" i="26"/>
  <c r="AYW107" i="26"/>
  <c r="BAA107" i="26"/>
  <c r="BBE107" i="26"/>
  <c r="BCI107" i="26"/>
  <c r="BDM107" i="26"/>
  <c r="BFU107" i="26"/>
  <c r="BGY107" i="26"/>
  <c r="BIC107" i="26"/>
  <c r="BJG107" i="26"/>
  <c r="BKK107" i="26"/>
  <c r="BLO107" i="26"/>
  <c r="BMS107" i="26"/>
  <c r="BNW107" i="26"/>
  <c r="BPA107" i="26"/>
  <c r="BQE107" i="26"/>
  <c r="BSM107" i="26"/>
  <c r="BTQ107" i="26"/>
  <c r="BUU107" i="26"/>
  <c r="BGJ107" i="26"/>
  <c r="BVY107" i="26"/>
  <c r="AR107" i="26"/>
  <c r="ANH83" i="26"/>
  <c r="BGK83" i="26"/>
  <c r="BMR83" i="26"/>
  <c r="AK88" i="26"/>
  <c r="CS88" i="26"/>
  <c r="OX83" i="26"/>
  <c r="PB83" i="26"/>
  <c r="PQ83" i="26"/>
  <c r="RY83" i="26"/>
  <c r="SE83" i="26"/>
  <c r="SY83" i="26"/>
  <c r="VV83" i="26"/>
  <c r="QG93" i="26"/>
  <c r="RK93" i="26"/>
  <c r="SO93" i="26"/>
  <c r="TS93" i="26"/>
  <c r="UW93" i="26"/>
  <c r="WA93" i="26"/>
  <c r="XT88" i="26"/>
  <c r="YX88" i="26"/>
  <c r="AAB88" i="26"/>
  <c r="ABF88" i="26"/>
  <c r="ACJ88" i="26"/>
  <c r="ADN88" i="26"/>
  <c r="AEK88" i="26"/>
  <c r="AFO88" i="26"/>
  <c r="AGS88" i="26"/>
  <c r="AHW88" i="26"/>
  <c r="AKE88" i="26"/>
  <c r="ALI88" i="26"/>
  <c r="APS83" i="26"/>
  <c r="APX83" i="26"/>
  <c r="ASF83" i="26"/>
  <c r="ASZ83" i="26"/>
  <c r="BAL83" i="26"/>
  <c r="BBK83" i="26"/>
  <c r="BBU83" i="26"/>
  <c r="BCO83" i="26"/>
  <c r="BCT83" i="26"/>
  <c r="BCY83" i="26"/>
  <c r="BDD83" i="26"/>
  <c r="BEC83" i="26"/>
  <c r="BER83" i="26"/>
  <c r="BEW83" i="26"/>
  <c r="BFB83" i="26"/>
  <c r="BFG83" i="26"/>
  <c r="BFL83" i="26"/>
  <c r="BKQ83" i="26"/>
  <c r="BLF83" i="26"/>
  <c r="BLP83" i="26"/>
  <c r="BNX83" i="26"/>
  <c r="BOC83" i="26"/>
  <c r="BOH83" i="26"/>
  <c r="BOM83" i="26"/>
  <c r="BOR83" i="26"/>
  <c r="BRY83" i="26"/>
  <c r="BSD83" i="26"/>
  <c r="BSI83" i="26"/>
  <c r="BSS83" i="26"/>
  <c r="BSX83" i="26"/>
  <c r="BTC83" i="26"/>
  <c r="BTH83" i="26"/>
  <c r="BTM83" i="26"/>
  <c r="BTR83" i="26"/>
  <c r="BTW83" i="26"/>
  <c r="BUL83" i="26"/>
  <c r="ATK93" i="26"/>
  <c r="AUO93" i="26"/>
  <c r="AWW93" i="26"/>
  <c r="AZE93" i="26"/>
  <c r="BAI93" i="26"/>
  <c r="BDU93" i="26"/>
  <c r="AVD93" i="26"/>
  <c r="BO88" i="26"/>
  <c r="ED88" i="26"/>
  <c r="KX83" i="26"/>
  <c r="MG83" i="26"/>
  <c r="ML83" i="26"/>
  <c r="MQ83" i="26"/>
  <c r="MV83" i="26"/>
  <c r="NA83" i="26"/>
  <c r="OE83" i="26"/>
  <c r="OO83" i="26"/>
  <c r="OY83" i="26"/>
  <c r="PD83" i="26"/>
  <c r="IM84" i="26"/>
  <c r="JQ84" i="26"/>
  <c r="KU84" i="26"/>
  <c r="LY84" i="26"/>
  <c r="NC84" i="26"/>
  <c r="OG84" i="26"/>
  <c r="PI83" i="26"/>
  <c r="QR83" i="26"/>
  <c r="RL83" i="26"/>
  <c r="SA83" i="26"/>
  <c r="SK83" i="26"/>
  <c r="SP83" i="26"/>
  <c r="SU83" i="26"/>
  <c r="VT84" i="26"/>
  <c r="VE88" i="26"/>
  <c r="AJL83" i="26"/>
  <c r="ALY83" i="26"/>
  <c r="AMC83" i="26"/>
  <c r="APY88" i="26"/>
  <c r="AXA83" i="26"/>
  <c r="AXZ83" i="26"/>
  <c r="AYE83" i="26"/>
  <c r="AYY83" i="26"/>
  <c r="AZD83" i="26"/>
  <c r="AZI83" i="26"/>
  <c r="BCP83" i="26"/>
  <c r="BDY83" i="26"/>
  <c r="BED83" i="26"/>
  <c r="BEI83" i="26"/>
  <c r="BEN83" i="26"/>
  <c r="BES83" i="26"/>
  <c r="BEX83" i="26"/>
  <c r="BGG83" i="26"/>
  <c r="BJD83" i="26"/>
  <c r="BJI83" i="26"/>
  <c r="BJN83" i="26"/>
  <c r="BKM83" i="26"/>
  <c r="BKR83" i="26"/>
  <c r="BKW83" i="26"/>
  <c r="BLL83" i="26"/>
  <c r="BMP83" i="26"/>
  <c r="BMZ83" i="26"/>
  <c r="BNE83" i="26"/>
  <c r="BNJ83" i="26"/>
  <c r="BNO83" i="26"/>
  <c r="BNT83" i="26"/>
  <c r="BNY83" i="26"/>
  <c r="BOD83" i="26"/>
  <c r="BQL83" i="26"/>
  <c r="BRK83" i="26"/>
  <c r="BRP83" i="26"/>
  <c r="BRU83" i="26"/>
  <c r="BRZ83" i="26"/>
  <c r="BSE83" i="26"/>
  <c r="BSJ83" i="26"/>
  <c r="BSO83" i="26"/>
  <c r="BST83" i="26"/>
  <c r="BPA84" i="26"/>
  <c r="AVZ88" i="26"/>
  <c r="BAP88" i="26"/>
  <c r="BFF88" i="26"/>
  <c r="BJV88" i="26"/>
  <c r="BOL88" i="26"/>
  <c r="BTB88" i="26"/>
  <c r="BQS64" i="26"/>
  <c r="DW69" i="26"/>
  <c r="GE69" i="26"/>
  <c r="HI69" i="26"/>
  <c r="IB64" i="26"/>
  <c r="IG64" i="26"/>
  <c r="IL64" i="26"/>
  <c r="IV64" i="26"/>
  <c r="JA64" i="26"/>
  <c r="JF64" i="26"/>
  <c r="JK64" i="26"/>
  <c r="JP64" i="26"/>
  <c r="KJ64" i="26"/>
  <c r="KO64" i="26"/>
  <c r="KT64" i="26"/>
  <c r="LD64" i="26"/>
  <c r="LI64" i="26"/>
  <c r="NL64" i="26"/>
  <c r="IT65" i="26"/>
  <c r="JX65" i="26"/>
  <c r="LB65" i="26"/>
  <c r="MF65" i="26"/>
  <c r="NJ65" i="26"/>
  <c r="ON65" i="26"/>
  <c r="IE69" i="26"/>
  <c r="JI69" i="26"/>
  <c r="KM69" i="26"/>
  <c r="LQ69" i="26"/>
  <c r="MU69" i="26"/>
  <c r="NY69" i="26"/>
  <c r="PC69" i="26"/>
  <c r="PZ69" i="26"/>
  <c r="RD69" i="26"/>
  <c r="SH69" i="26"/>
  <c r="TL69" i="26"/>
  <c r="UP69" i="26"/>
  <c r="VT69" i="26"/>
  <c r="ACE64" i="26"/>
  <c r="AOM69" i="26"/>
  <c r="AQU69" i="26"/>
  <c r="ATC69" i="26"/>
  <c r="AMD64" i="26"/>
  <c r="AQN74" i="26"/>
  <c r="FA69" i="26"/>
  <c r="EL69" i="26"/>
  <c r="APY65" i="26"/>
  <c r="ATO64" i="26"/>
  <c r="ATT64" i="26"/>
  <c r="ATY64" i="26"/>
  <c r="AXA64" i="26"/>
  <c r="AYJ64" i="26"/>
  <c r="AYT64" i="26"/>
  <c r="AYY64" i="26"/>
  <c r="AZD64" i="26"/>
  <c r="AZI64" i="26"/>
  <c r="AZN64" i="26"/>
  <c r="AZS64" i="26"/>
  <c r="AZX64" i="26"/>
  <c r="BAC64" i="26"/>
  <c r="BAH64" i="26"/>
  <c r="BAM64" i="26"/>
  <c r="BAR64" i="26"/>
  <c r="BAW64" i="26"/>
  <c r="BBB64" i="26"/>
  <c r="BBG64" i="26"/>
  <c r="BBL64" i="26"/>
  <c r="BBQ64" i="26"/>
  <c r="BBV64" i="26"/>
  <c r="BCA64" i="26"/>
  <c r="BCF64" i="26"/>
  <c r="BCK64" i="26"/>
  <c r="BCP64" i="26"/>
  <c r="BCU64" i="26"/>
  <c r="BFR64" i="26"/>
  <c r="BPR64" i="26"/>
  <c r="BJM64" i="26"/>
  <c r="AYP69" i="26"/>
  <c r="BHV69" i="26"/>
  <c r="BRB69" i="26"/>
  <c r="BGV64" i="26"/>
  <c r="BHP64" i="26"/>
  <c r="BHU64" i="26"/>
  <c r="BJS64" i="26"/>
  <c r="BJX64" i="26"/>
  <c r="BKC64" i="26"/>
  <c r="BKH64" i="26"/>
  <c r="BKM64" i="26"/>
  <c r="BKR64" i="26"/>
  <c r="BKW64" i="26"/>
  <c r="BLB64" i="26"/>
  <c r="BLG64" i="26"/>
  <c r="BMA64" i="26"/>
  <c r="BMF64" i="26"/>
  <c r="BMK64" i="26"/>
  <c r="BMP64" i="26"/>
  <c r="BMU64" i="26"/>
  <c r="BMZ64" i="26"/>
  <c r="BNE64" i="26"/>
  <c r="BNJ64" i="26"/>
  <c r="BNO64" i="26"/>
  <c r="BNT64" i="26"/>
  <c r="BNY64" i="26"/>
  <c r="BOD64" i="26"/>
  <c r="BOI64" i="26"/>
  <c r="BON64" i="26"/>
  <c r="BOS64" i="26"/>
  <c r="BOX64" i="26"/>
  <c r="BPC64" i="26"/>
  <c r="BPH64" i="26"/>
  <c r="BPM64" i="26"/>
  <c r="BQB64" i="26"/>
  <c r="BQQ64" i="26"/>
  <c r="BQV64" i="26"/>
  <c r="BRA64" i="26"/>
  <c r="BRU64" i="26"/>
  <c r="BRZ64" i="26"/>
  <c r="BSJ64" i="26"/>
  <c r="BSY64" i="26"/>
  <c r="BTD64" i="26"/>
  <c r="BTI64" i="26"/>
  <c r="BTN64" i="26"/>
  <c r="BTS64" i="26"/>
  <c r="BTX64" i="26"/>
  <c r="BUC64" i="26"/>
  <c r="BUH64" i="26"/>
  <c r="BUM64" i="26"/>
  <c r="BUR64" i="26"/>
  <c r="BUW64" i="26"/>
  <c r="BVB64" i="26"/>
  <c r="ATR69" i="26"/>
  <c r="AUV69" i="26"/>
  <c r="AVZ69" i="26"/>
  <c r="AXD69" i="26"/>
  <c r="AYH69" i="26"/>
  <c r="AZL69" i="26"/>
  <c r="BAP69" i="26"/>
  <c r="BBT69" i="26"/>
  <c r="BCX69" i="26"/>
  <c r="BEB69" i="26"/>
  <c r="BFF69" i="26"/>
  <c r="BGJ69" i="26"/>
  <c r="BHN69" i="26"/>
  <c r="BIR69" i="26"/>
  <c r="BJV69" i="26"/>
  <c r="BKZ69" i="26"/>
  <c r="BMD69" i="26"/>
  <c r="BNH69" i="26"/>
  <c r="BOL69" i="26"/>
  <c r="BPP69" i="26"/>
  <c r="BQT69" i="26"/>
  <c r="BRX69" i="26"/>
  <c r="BTB69" i="26"/>
  <c r="BUF69" i="26"/>
  <c r="BVJ69" i="26"/>
  <c r="AVK69" i="26"/>
  <c r="BEQ69" i="26"/>
  <c r="BNW69" i="26"/>
  <c r="BWA64" i="26"/>
  <c r="BVY69" i="26"/>
  <c r="BAG64" i="26"/>
  <c r="BCJ64" i="26"/>
  <c r="BKY64" i="26"/>
  <c r="XD45" i="26"/>
  <c r="ZR45" i="26"/>
  <c r="ABP45" i="26"/>
  <c r="AEZ55" i="26"/>
  <c r="AGD55" i="26"/>
  <c r="AIL55" i="26"/>
  <c r="AJP55" i="26"/>
  <c r="AKT55" i="26"/>
  <c r="ARL45" i="26"/>
  <c r="ARQ45" i="26"/>
  <c r="ASK45" i="26"/>
  <c r="ASP45" i="26"/>
  <c r="ASU45" i="26"/>
  <c r="BPB45" i="26"/>
  <c r="BPL45" i="26"/>
  <c r="BQA45" i="26"/>
  <c r="BQF45" i="26"/>
  <c r="BQK45" i="26"/>
  <c r="BRT45" i="26"/>
  <c r="BSI45" i="26"/>
  <c r="BSN45" i="26"/>
  <c r="BUV45" i="26"/>
  <c r="BVA45" i="26"/>
  <c r="IM50" i="26"/>
  <c r="NC50" i="26"/>
  <c r="QG50" i="26"/>
  <c r="UW50" i="26"/>
  <c r="XT50" i="26"/>
  <c r="YX50" i="26"/>
  <c r="AAB50" i="26"/>
  <c r="ABF50" i="26"/>
  <c r="ACJ50" i="26"/>
  <c r="ADN50" i="26"/>
  <c r="XE50" i="26"/>
  <c r="ABU50" i="26"/>
  <c r="AER50" i="26"/>
  <c r="AFV50" i="26"/>
  <c r="AGZ50" i="26"/>
  <c r="AID50" i="26"/>
  <c r="AJH50" i="26"/>
  <c r="AKL50" i="26"/>
  <c r="ALP50" i="26"/>
  <c r="AGK50" i="26"/>
  <c r="ALA50" i="26"/>
  <c r="AME50" i="26"/>
  <c r="ANI50" i="26"/>
  <c r="AOM50" i="26"/>
  <c r="APQ50" i="26"/>
  <c r="AQU50" i="26"/>
  <c r="ARY50" i="26"/>
  <c r="ATC50" i="26"/>
  <c r="ATI45" i="26"/>
  <c r="AVG45" i="26"/>
  <c r="AWP45" i="26"/>
  <c r="AXO45" i="26"/>
  <c r="AYX45" i="26"/>
  <c r="BIK55" i="26"/>
  <c r="BRB55" i="26"/>
  <c r="TL55" i="26"/>
  <c r="BVY46" i="26"/>
  <c r="BPV45" i="26"/>
  <c r="BUY45" i="26"/>
  <c r="AZ31" i="26"/>
  <c r="ED31" i="26"/>
  <c r="FH31" i="26"/>
  <c r="GL31" i="26"/>
  <c r="HP31" i="26"/>
  <c r="DW31" i="26"/>
  <c r="FA31" i="26"/>
  <c r="GE31" i="26"/>
  <c r="HI31" i="26"/>
  <c r="XM31" i="26"/>
  <c r="YQ31" i="26"/>
  <c r="ZU31" i="26"/>
  <c r="AAY31" i="26"/>
  <c r="ACC31" i="26"/>
  <c r="ADG31" i="26"/>
  <c r="ACC36" i="26"/>
  <c r="AFG31" i="26"/>
  <c r="AGK31" i="26"/>
  <c r="AHO31" i="26"/>
  <c r="AIS31" i="26"/>
  <c r="AJW31" i="26"/>
  <c r="ALA31" i="26"/>
  <c r="AFV31" i="26"/>
  <c r="AID31" i="26"/>
  <c r="AKL31" i="26"/>
  <c r="AMT31" i="26"/>
  <c r="ANX31" i="26"/>
  <c r="APB31" i="26"/>
  <c r="AQF31" i="26"/>
  <c r="ARJ31" i="26"/>
  <c r="ASN31" i="26"/>
  <c r="ASN36" i="26"/>
  <c r="ATK31" i="26"/>
  <c r="AUO31" i="26"/>
  <c r="AVS31" i="26"/>
  <c r="AWW31" i="26"/>
  <c r="AYA31" i="26"/>
  <c r="AZE31" i="26"/>
  <c r="BAI31" i="26"/>
  <c r="BBM31" i="26"/>
  <c r="BCQ31" i="26"/>
  <c r="BDU31" i="26"/>
  <c r="BEY31" i="26"/>
  <c r="BGC31" i="26"/>
  <c r="BHG31" i="26"/>
  <c r="BIK31" i="26"/>
  <c r="BJO31" i="26"/>
  <c r="BKS31" i="26"/>
  <c r="BLW31" i="26"/>
  <c r="BNA31" i="26"/>
  <c r="BOE31" i="26"/>
  <c r="BPI31" i="26"/>
  <c r="BQM31" i="26"/>
  <c r="BRQ31" i="26"/>
  <c r="BSU31" i="26"/>
  <c r="BTY31" i="26"/>
  <c r="BVC31" i="26"/>
  <c r="AUD26" i="26"/>
  <c r="AVH26" i="26"/>
  <c r="BDB26" i="26"/>
  <c r="BHZ26" i="26"/>
  <c r="BMH26" i="26"/>
  <c r="BNT26" i="26"/>
  <c r="AXT26" i="26"/>
  <c r="BGA26" i="26"/>
  <c r="BMC26" i="26"/>
  <c r="AUG36" i="26"/>
  <c r="BSM36" i="26"/>
  <c r="AVY26" i="26"/>
  <c r="BIQ26" i="26"/>
  <c r="BJQ26" i="26"/>
  <c r="BTF26" i="26"/>
  <c r="EL31" i="26"/>
  <c r="GT31" i="26"/>
  <c r="IE31" i="26"/>
  <c r="JI31" i="26"/>
  <c r="KM31" i="26"/>
  <c r="LQ31" i="26"/>
  <c r="MU31" i="26"/>
  <c r="NY31" i="26"/>
  <c r="PC31" i="26"/>
  <c r="PZ31" i="26"/>
  <c r="SH31" i="26"/>
  <c r="UP31" i="26"/>
  <c r="YX31" i="26"/>
  <c r="ABF31" i="26"/>
  <c r="ADN31" i="26"/>
  <c r="AEZ31" i="26"/>
  <c r="AGD31" i="26"/>
  <c r="AHH31" i="26"/>
  <c r="AIL31" i="26"/>
  <c r="AJP31" i="26"/>
  <c r="AKT31" i="26"/>
  <c r="AMM31" i="26"/>
  <c r="ANQ31" i="26"/>
  <c r="AOU31" i="26"/>
  <c r="APY31" i="26"/>
  <c r="ARC31" i="26"/>
  <c r="ASG31" i="26"/>
  <c r="ANB31" i="26"/>
  <c r="APJ31" i="26"/>
  <c r="ARR31" i="26"/>
  <c r="AUV27" i="26"/>
  <c r="AXD27" i="26"/>
  <c r="AYH27" i="26"/>
  <c r="AZL27" i="26"/>
  <c r="BAP27" i="26"/>
  <c r="BBT27" i="26"/>
  <c r="BCX27" i="26"/>
  <c r="BEB27" i="26"/>
  <c r="BFF27" i="26"/>
  <c r="BGJ27" i="26"/>
  <c r="BHN27" i="26"/>
  <c r="BIR27" i="26"/>
  <c r="BJV27" i="26"/>
  <c r="BKZ27" i="26"/>
  <c r="BMD27" i="26"/>
  <c r="BNH27" i="26"/>
  <c r="BOL27" i="26"/>
  <c r="BPP27" i="26"/>
  <c r="BQT27" i="26"/>
  <c r="BRX27" i="26"/>
  <c r="BTB27" i="26"/>
  <c r="BUF27" i="26"/>
  <c r="AUG27" i="26"/>
  <c r="BFU27" i="26"/>
  <c r="BMS27" i="26"/>
  <c r="AUG31" i="26"/>
  <c r="AVK31" i="26"/>
  <c r="AWO31" i="26"/>
  <c r="AXS31" i="26"/>
  <c r="AYW31" i="26"/>
  <c r="BAA31" i="26"/>
  <c r="BBE31" i="26"/>
  <c r="BCI31" i="26"/>
  <c r="BDM31" i="26"/>
  <c r="BEQ31" i="26"/>
  <c r="BFU31" i="26"/>
  <c r="BGY31" i="26"/>
  <c r="BIC31" i="26"/>
  <c r="BJG31" i="26"/>
  <c r="ACI26" i="26"/>
  <c r="BDN26" i="26"/>
  <c r="BII26" i="26"/>
  <c r="BPG26" i="26"/>
  <c r="CK107" i="26"/>
  <c r="FP31" i="26"/>
  <c r="DW50" i="26"/>
  <c r="GT69" i="26"/>
  <c r="HA126" i="26"/>
  <c r="IE12" i="26"/>
  <c r="JI12" i="26"/>
  <c r="KM12" i="26"/>
  <c r="LQ12" i="26"/>
  <c r="MU12" i="26"/>
  <c r="NY12" i="26"/>
  <c r="PC12" i="26"/>
  <c r="IT31" i="26"/>
  <c r="JX31" i="26"/>
  <c r="LB31" i="26"/>
  <c r="MF31" i="26"/>
  <c r="NJ31" i="26"/>
  <c r="ON31" i="26"/>
  <c r="JI50" i="26"/>
  <c r="LQ50" i="26"/>
  <c r="NY50" i="26"/>
  <c r="IT88" i="26"/>
  <c r="NJ88" i="26"/>
  <c r="QO12" i="26"/>
  <c r="SW12" i="26"/>
  <c r="VE12" i="26"/>
  <c r="RD31" i="26"/>
  <c r="TL31" i="26"/>
  <c r="VT31" i="26"/>
  <c r="UP126" i="26"/>
  <c r="XT31" i="26"/>
  <c r="AAB31" i="26"/>
  <c r="ACJ31" i="26"/>
  <c r="AGK12" i="26"/>
  <c r="AIS12" i="26"/>
  <c r="ALA12" i="26"/>
  <c r="AKL88" i="26"/>
  <c r="ALX31" i="26"/>
  <c r="AOF31" i="26"/>
  <c r="AQN31" i="26"/>
  <c r="ASV31" i="26"/>
  <c r="CZ107" i="26"/>
  <c r="FP126" i="26"/>
  <c r="AR88" i="26"/>
  <c r="BG31" i="26"/>
  <c r="CK69" i="26"/>
  <c r="CZ50" i="26"/>
  <c r="CZ88" i="26"/>
  <c r="DO31" i="26"/>
  <c r="DO107" i="26"/>
  <c r="FH12" i="26"/>
  <c r="GL12" i="26"/>
  <c r="FA50" i="26"/>
  <c r="HI50" i="26"/>
  <c r="DW88" i="26"/>
  <c r="GE88" i="26"/>
  <c r="EL107" i="26"/>
  <c r="FP107" i="26"/>
  <c r="ES126" i="26"/>
  <c r="IE50" i="26"/>
  <c r="KM50" i="26"/>
  <c r="MU50" i="26"/>
  <c r="JX69" i="26"/>
  <c r="MF69" i="26"/>
  <c r="NJ69" i="26"/>
  <c r="JX88" i="26"/>
  <c r="LB88" i="26"/>
  <c r="MF88" i="26"/>
  <c r="ON88" i="26"/>
  <c r="IT107" i="26"/>
  <c r="JX107" i="26"/>
  <c r="LB107" i="26"/>
  <c r="MF107" i="26"/>
  <c r="NJ107" i="26"/>
  <c r="ON107" i="26"/>
  <c r="IM126" i="26"/>
  <c r="JQ126" i="26"/>
  <c r="KU126" i="26"/>
  <c r="LY126" i="26"/>
  <c r="NC126" i="26"/>
  <c r="OG126" i="26"/>
  <c r="PZ50" i="26"/>
  <c r="RD50" i="26"/>
  <c r="SH50" i="26"/>
  <c r="TL50" i="26"/>
  <c r="UP50" i="26"/>
  <c r="VT50" i="26"/>
  <c r="PK69" i="26"/>
  <c r="QO69" i="26"/>
  <c r="RS69" i="26"/>
  <c r="SW69" i="26"/>
  <c r="UA69" i="26"/>
  <c r="VE69" i="26"/>
  <c r="WI69" i="26"/>
  <c r="QG88" i="26"/>
  <c r="RK88" i="26"/>
  <c r="SO88" i="26"/>
  <c r="TS88" i="26"/>
  <c r="TS83" i="26" s="1"/>
  <c r="UW88" i="26"/>
  <c r="WA88" i="26"/>
  <c r="PR107" i="26"/>
  <c r="QV107" i="26"/>
  <c r="RZ107" i="26"/>
  <c r="TD107" i="26"/>
  <c r="UH107" i="26"/>
  <c r="VL107" i="26"/>
  <c r="WP107" i="26"/>
  <c r="PZ126" i="26"/>
  <c r="SH126" i="26"/>
  <c r="TL126" i="26"/>
  <c r="VT126" i="26"/>
  <c r="WX12" i="26"/>
  <c r="YB12" i="26"/>
  <c r="ZF12" i="26"/>
  <c r="AAJ12" i="26"/>
  <c r="ABN12" i="26"/>
  <c r="ACR12" i="26"/>
  <c r="ADV12" i="26"/>
  <c r="WX50" i="26"/>
  <c r="YB50" i="26"/>
  <c r="ZF50" i="26"/>
  <c r="AAJ50" i="26"/>
  <c r="ABN50" i="26"/>
  <c r="ACR50" i="26"/>
  <c r="ADV50" i="26"/>
  <c r="XM69" i="26"/>
  <c r="YQ69" i="26"/>
  <c r="ZU69" i="26"/>
  <c r="AAY69" i="26"/>
  <c r="ACC69" i="26"/>
  <c r="ADG69" i="26"/>
  <c r="WX88" i="26"/>
  <c r="YB88" i="26"/>
  <c r="ZF88" i="26"/>
  <c r="AAJ88" i="26"/>
  <c r="ABN88" i="26"/>
  <c r="ACR88" i="26"/>
  <c r="ADV88" i="26"/>
  <c r="XM107" i="26"/>
  <c r="ZU107" i="26"/>
  <c r="AAY107" i="26"/>
  <c r="ACC107" i="26"/>
  <c r="ADG107" i="26"/>
  <c r="XM126" i="26"/>
  <c r="YQ126" i="26"/>
  <c r="ZU126" i="26"/>
  <c r="AAY126" i="26"/>
  <c r="ACC126" i="26"/>
  <c r="ADG126" i="26"/>
  <c r="AEK31" i="26"/>
  <c r="AFO31" i="26"/>
  <c r="AGS31" i="26"/>
  <c r="AHW31" i="26"/>
  <c r="AJA31" i="26"/>
  <c r="AKE31" i="26"/>
  <c r="ALI31" i="26"/>
  <c r="AEZ50" i="26"/>
  <c r="AGD50" i="26"/>
  <c r="AHH50" i="26"/>
  <c r="AIL50" i="26"/>
  <c r="AJP50" i="26"/>
  <c r="AKT50" i="26"/>
  <c r="AEK69" i="26"/>
  <c r="AFO69" i="26"/>
  <c r="AGS69" i="26"/>
  <c r="AHW69" i="26"/>
  <c r="AJA69" i="26"/>
  <c r="AKE69" i="26"/>
  <c r="ALI69" i="26"/>
  <c r="AER88" i="26"/>
  <c r="AGZ88" i="26"/>
  <c r="AID88" i="26"/>
  <c r="AJH88" i="26"/>
  <c r="ALP88" i="26"/>
  <c r="AFG107" i="26"/>
  <c r="AGK107" i="26"/>
  <c r="AHO107" i="26"/>
  <c r="AIS107" i="26"/>
  <c r="AJW107" i="26"/>
  <c r="AER126" i="26"/>
  <c r="AFV126" i="26"/>
  <c r="AGZ126" i="26"/>
  <c r="AID126" i="26"/>
  <c r="AJH126" i="26"/>
  <c r="AKL126" i="26"/>
  <c r="ALP126" i="26"/>
  <c r="AMT12" i="26"/>
  <c r="ANX12" i="26"/>
  <c r="APB12" i="26"/>
  <c r="AQF12" i="26"/>
  <c r="ARJ12" i="26"/>
  <c r="ASN12" i="26"/>
  <c r="AR12" i="26"/>
  <c r="AR50" i="26"/>
  <c r="AR126" i="26"/>
  <c r="BG69" i="26"/>
  <c r="BG107" i="26"/>
  <c r="BV12" i="26"/>
  <c r="BV50" i="26"/>
  <c r="BV88" i="26"/>
  <c r="BV126" i="26"/>
  <c r="CK31" i="26"/>
  <c r="CZ12" i="26"/>
  <c r="CZ126" i="26"/>
  <c r="DO69" i="26"/>
  <c r="ED12" i="26"/>
  <c r="HP12" i="26"/>
  <c r="FP69" i="26"/>
  <c r="FA88" i="26"/>
  <c r="GT107" i="26"/>
  <c r="FW126" i="26"/>
  <c r="PC50" i="26"/>
  <c r="IT69" i="26"/>
  <c r="LB69" i="26"/>
  <c r="ON69" i="26"/>
  <c r="AK31" i="26"/>
  <c r="AK69" i="26"/>
  <c r="AK107" i="26"/>
  <c r="AZ12" i="26"/>
  <c r="AZ50" i="26"/>
  <c r="AZ88" i="26"/>
  <c r="AZ126" i="26"/>
  <c r="BO31" i="26"/>
  <c r="BO69" i="26"/>
  <c r="BO107" i="26"/>
  <c r="CD12" i="26"/>
  <c r="CD50" i="26"/>
  <c r="CD88" i="26"/>
  <c r="CD126" i="26"/>
  <c r="CS31" i="26"/>
  <c r="CS69" i="26"/>
  <c r="CS107" i="26"/>
  <c r="DH12" i="26"/>
  <c r="DH50" i="26"/>
  <c r="DH88" i="26"/>
  <c r="DH126" i="26"/>
  <c r="EL12" i="26"/>
  <c r="FP12" i="26"/>
  <c r="GT12" i="26"/>
  <c r="ES31" i="26"/>
  <c r="FW31" i="26"/>
  <c r="HA31" i="26"/>
  <c r="ED50" i="26"/>
  <c r="FH50" i="26"/>
  <c r="GL50" i="26"/>
  <c r="HP50" i="26"/>
  <c r="ES69" i="26"/>
  <c r="FW69" i="26"/>
  <c r="HA69" i="26"/>
  <c r="FH88" i="26"/>
  <c r="GL88" i="26"/>
  <c r="HP88" i="26"/>
  <c r="ES107" i="26"/>
  <c r="FW107" i="26"/>
  <c r="HA107" i="26"/>
  <c r="DW126" i="26"/>
  <c r="FA126" i="26"/>
  <c r="GE126" i="26"/>
  <c r="HI126" i="26"/>
  <c r="JQ50" i="26"/>
  <c r="LY50" i="26"/>
  <c r="OG50" i="26"/>
  <c r="HX69" i="26"/>
  <c r="KF69" i="26"/>
  <c r="LJ69" i="26"/>
  <c r="MN69" i="26"/>
  <c r="OV69" i="26"/>
  <c r="HX88" i="26"/>
  <c r="JB88" i="26"/>
  <c r="KF88" i="26"/>
  <c r="LJ88" i="26"/>
  <c r="MN88" i="26"/>
  <c r="NR88" i="26"/>
  <c r="OV88" i="26"/>
  <c r="HX107" i="26"/>
  <c r="JB107" i="26"/>
  <c r="KF107" i="26"/>
  <c r="LJ107" i="26"/>
  <c r="MN107" i="26"/>
  <c r="NR107" i="26"/>
  <c r="OV107" i="26"/>
  <c r="IT126" i="26"/>
  <c r="JX126" i="26"/>
  <c r="LB126" i="26"/>
  <c r="MF126" i="26"/>
  <c r="NJ126" i="26"/>
  <c r="ON126" i="26"/>
  <c r="PR12" i="26"/>
  <c r="QV12" i="26"/>
  <c r="RZ12" i="26"/>
  <c r="TD12" i="26"/>
  <c r="UH12" i="26"/>
  <c r="VL12" i="26"/>
  <c r="WP12" i="26"/>
  <c r="QG31" i="26"/>
  <c r="RK31" i="26"/>
  <c r="SO31" i="26"/>
  <c r="TS31" i="26"/>
  <c r="UW31" i="26"/>
  <c r="WA31" i="26"/>
  <c r="RK50" i="26"/>
  <c r="TS50" i="26"/>
  <c r="WA50" i="26"/>
  <c r="PR69" i="26"/>
  <c r="QV69" i="26"/>
  <c r="RZ69" i="26"/>
  <c r="TD69" i="26"/>
  <c r="UH69" i="26"/>
  <c r="VL69" i="26"/>
  <c r="WP69" i="26"/>
  <c r="PK88" i="26"/>
  <c r="RS88" i="26"/>
  <c r="SW88" i="26"/>
  <c r="UA88" i="26"/>
  <c r="WI88" i="26"/>
  <c r="PZ107" i="26"/>
  <c r="RD107" i="26"/>
  <c r="SH107" i="26"/>
  <c r="TL107" i="26"/>
  <c r="UP107" i="26"/>
  <c r="VT107" i="26"/>
  <c r="QG126" i="26"/>
  <c r="RK126" i="26"/>
  <c r="SO126" i="26"/>
  <c r="UW126" i="26"/>
  <c r="WA126" i="26"/>
  <c r="YI50" i="26"/>
  <c r="AAQ50" i="26"/>
  <c r="ACY50" i="26"/>
  <c r="XT69" i="26"/>
  <c r="YX69" i="26"/>
  <c r="AAB69" i="26"/>
  <c r="ABF69" i="26"/>
  <c r="ACJ69" i="26"/>
  <c r="ADN69" i="26"/>
  <c r="XE88" i="26"/>
  <c r="YI88" i="26"/>
  <c r="ZM88" i="26"/>
  <c r="AAQ88" i="26"/>
  <c r="ABU88" i="26"/>
  <c r="ACY88" i="26"/>
  <c r="AEC88" i="26"/>
  <c r="XT107" i="26"/>
  <c r="YX107" i="26"/>
  <c r="AAB107" i="26"/>
  <c r="ABF107" i="26"/>
  <c r="ACJ107" i="26"/>
  <c r="ADN107" i="26"/>
  <c r="XT126" i="26"/>
  <c r="YX126" i="26"/>
  <c r="AAB126" i="26"/>
  <c r="ABF126" i="26"/>
  <c r="ACJ126" i="26"/>
  <c r="ADN126" i="26"/>
  <c r="AFG50" i="26"/>
  <c r="AHO50" i="26"/>
  <c r="AJW50" i="26"/>
  <c r="AER69" i="26"/>
  <c r="AFV69" i="26"/>
  <c r="AGZ69" i="26"/>
  <c r="AID69" i="26"/>
  <c r="AJH69" i="26"/>
  <c r="AKL69" i="26"/>
  <c r="ALP69" i="26"/>
  <c r="AEZ88" i="26"/>
  <c r="AGD88" i="26"/>
  <c r="AHH88" i="26"/>
  <c r="AIL88" i="26"/>
  <c r="AJP88" i="26"/>
  <c r="AKT88" i="26"/>
  <c r="AEK107" i="26"/>
  <c r="AFO107" i="26"/>
  <c r="AGS107" i="26"/>
  <c r="AJA107" i="26"/>
  <c r="AKE107" i="26"/>
  <c r="ALI107" i="26"/>
  <c r="AEZ126" i="26"/>
  <c r="AGD126" i="26"/>
  <c r="AHH126" i="26"/>
  <c r="AIL126" i="26"/>
  <c r="AJP126" i="26"/>
  <c r="AKT126" i="26"/>
  <c r="ALX12" i="26"/>
  <c r="ANB12" i="26"/>
  <c r="AOF12" i="26"/>
  <c r="APJ12" i="26"/>
  <c r="AQN12" i="26"/>
  <c r="ARR12" i="26"/>
  <c r="ASV12" i="26"/>
  <c r="AME31" i="26"/>
  <c r="ANI31" i="26"/>
  <c r="AOM31" i="26"/>
  <c r="APQ31" i="26"/>
  <c r="AQU31" i="26"/>
  <c r="ARY31" i="26"/>
  <c r="ATC31" i="26"/>
  <c r="AMT50" i="26"/>
  <c r="ANX50" i="26"/>
  <c r="APB50" i="26"/>
  <c r="AQF50" i="26"/>
  <c r="ARJ50" i="26"/>
  <c r="ASN50" i="26"/>
  <c r="ALX69" i="26"/>
  <c r="ANB69" i="26"/>
  <c r="AOF69" i="26"/>
  <c r="AQN69" i="26"/>
  <c r="ARR69" i="26"/>
  <c r="ASV69" i="26"/>
  <c r="AME88" i="26"/>
  <c r="ANI88" i="26"/>
  <c r="AOM88" i="26"/>
  <c r="APQ88" i="26"/>
  <c r="AQU88" i="26"/>
  <c r="ARY88" i="26"/>
  <c r="ATC88" i="26"/>
  <c r="AMT107" i="26"/>
  <c r="ANX107" i="26"/>
  <c r="APB107" i="26"/>
  <c r="AQF107" i="26"/>
  <c r="ARJ107" i="26"/>
  <c r="ASN107" i="26"/>
  <c r="AMT126" i="26"/>
  <c r="ANX126" i="26"/>
  <c r="APB126" i="26"/>
  <c r="AQF126" i="26"/>
  <c r="ARJ126" i="26"/>
  <c r="ASN126" i="26"/>
  <c r="BLH31" i="26"/>
  <c r="BML31" i="26"/>
  <c r="BPX31" i="26"/>
  <c r="BRB31" i="26"/>
  <c r="BTJ31" i="26"/>
  <c r="AUO50" i="26"/>
  <c r="AWW50" i="26"/>
  <c r="AZE50" i="26"/>
  <c r="BBM50" i="26"/>
  <c r="BDU50" i="26"/>
  <c r="BGC50" i="26"/>
  <c r="BIK50" i="26"/>
  <c r="BKS50" i="26"/>
  <c r="BNA50" i="26"/>
  <c r="BPI50" i="26"/>
  <c r="BRQ50" i="26"/>
  <c r="BTY50" i="26"/>
  <c r="AWH69" i="26"/>
  <c r="BAX69" i="26"/>
  <c r="BFN69" i="26"/>
  <c r="BKD69" i="26"/>
  <c r="BOT69" i="26"/>
  <c r="BTJ69" i="26"/>
  <c r="AUO88" i="26"/>
  <c r="AZE88" i="26"/>
  <c r="BDU88" i="26"/>
  <c r="BIK88" i="26"/>
  <c r="BNA88" i="26"/>
  <c r="BRQ88" i="26"/>
  <c r="AVS107" i="26"/>
  <c r="BDM126" i="26"/>
  <c r="BEQ126" i="26"/>
  <c r="BVR12" i="26"/>
  <c r="AVD69" i="26"/>
  <c r="AXL69" i="26"/>
  <c r="AZT69" i="26"/>
  <c r="BCB69" i="26"/>
  <c r="BEJ69" i="26"/>
  <c r="BGR69" i="26"/>
  <c r="BIZ69" i="26"/>
  <c r="BLH69" i="26"/>
  <c r="BNP69" i="26"/>
  <c r="BPX69" i="26"/>
  <c r="BSF69" i="26"/>
  <c r="BUN69" i="26"/>
  <c r="ATK88" i="26"/>
  <c r="AVS88" i="26"/>
  <c r="AYA88" i="26"/>
  <c r="BAI88" i="26"/>
  <c r="BCQ88" i="26"/>
  <c r="BEY88" i="26"/>
  <c r="BHG88" i="26"/>
  <c r="BJO88" i="26"/>
  <c r="BLW88" i="26"/>
  <c r="BOE88" i="26"/>
  <c r="BQM88" i="26"/>
  <c r="BSU88" i="26"/>
  <c r="BVC88" i="26"/>
  <c r="ATK107" i="26"/>
  <c r="AUO107" i="26"/>
  <c r="AWW107" i="26"/>
  <c r="AYA107" i="26"/>
  <c r="AZE107" i="26"/>
  <c r="BAI107" i="26"/>
  <c r="BBM107" i="26"/>
  <c r="BCQ107" i="26"/>
  <c r="BEY107" i="26"/>
  <c r="BGC107" i="26"/>
  <c r="BIK107" i="26"/>
  <c r="BJO107" i="26"/>
  <c r="BKS107" i="26"/>
  <c r="BLW107" i="26"/>
  <c r="BNA107" i="26"/>
  <c r="BOE107" i="26"/>
  <c r="BPI107" i="26"/>
  <c r="BQM107" i="26"/>
  <c r="BRQ107" i="26"/>
  <c r="BSU107" i="26"/>
  <c r="BTY107" i="26"/>
  <c r="BVC107" i="26"/>
  <c r="AUG126" i="26"/>
  <c r="AVK126" i="26"/>
  <c r="AWO126" i="26"/>
  <c r="AXS126" i="26"/>
  <c r="AYW126" i="26"/>
  <c r="BAA126" i="26"/>
  <c r="BBE126" i="26"/>
  <c r="BCI126" i="26"/>
  <c r="BFU126" i="26"/>
  <c r="BGY126" i="26"/>
  <c r="BIC126" i="26"/>
  <c r="BJG126" i="26"/>
  <c r="BKK126" i="26"/>
  <c r="BLO126" i="26"/>
  <c r="BMS126" i="26"/>
  <c r="BNW126" i="26"/>
  <c r="BPA126" i="26"/>
  <c r="BQE126" i="26"/>
  <c r="BRI126" i="26"/>
  <c r="BSM126" i="26"/>
  <c r="BTQ126" i="26"/>
  <c r="BUU126" i="26"/>
  <c r="BVR50" i="26"/>
  <c r="BVR88" i="26"/>
  <c r="ANB50" i="26"/>
  <c r="AOF50" i="26"/>
  <c r="APJ50" i="26"/>
  <c r="AQN50" i="26"/>
  <c r="ARR50" i="26"/>
  <c r="ASV50" i="26"/>
  <c r="ANI69" i="26"/>
  <c r="APQ69" i="26"/>
  <c r="ARY69" i="26"/>
  <c r="AMM88" i="26"/>
  <c r="AOU88" i="26"/>
  <c r="ARC88" i="26"/>
  <c r="ALX107" i="26"/>
  <c r="ANB107" i="26"/>
  <c r="AOF107" i="26"/>
  <c r="APJ107" i="26"/>
  <c r="AQN107" i="26"/>
  <c r="ARR107" i="26"/>
  <c r="ASV107" i="26"/>
  <c r="ALX126" i="26"/>
  <c r="ANB126" i="26"/>
  <c r="AOF126" i="26"/>
  <c r="APJ126" i="26"/>
  <c r="AQN126" i="26"/>
  <c r="ARR126" i="26"/>
  <c r="ASV126" i="26"/>
  <c r="BKK31" i="26"/>
  <c r="BLO31" i="26"/>
  <c r="BMS31" i="26"/>
  <c r="BNW31" i="26"/>
  <c r="BPA31" i="26"/>
  <c r="BQE31" i="26"/>
  <c r="BRI31" i="26"/>
  <c r="BSM31" i="26"/>
  <c r="BTQ31" i="26"/>
  <c r="BUU31" i="26"/>
  <c r="ATR50" i="26"/>
  <c r="AUV50" i="26"/>
  <c r="AVZ50" i="26"/>
  <c r="AXD50" i="26"/>
  <c r="AYH50" i="26"/>
  <c r="AZL50" i="26"/>
  <c r="BAP50" i="26"/>
  <c r="BBT50" i="26"/>
  <c r="BCX50" i="26"/>
  <c r="BEB50" i="26"/>
  <c r="BFF50" i="26"/>
  <c r="BGJ50" i="26"/>
  <c r="BHN50" i="26"/>
  <c r="BIR50" i="26"/>
  <c r="BJV50" i="26"/>
  <c r="BKZ50" i="26"/>
  <c r="BMD50" i="26"/>
  <c r="BNH50" i="26"/>
  <c r="BOL50" i="26"/>
  <c r="BPP50" i="26"/>
  <c r="BQT50" i="26"/>
  <c r="BRX50" i="26"/>
  <c r="BTB50" i="26"/>
  <c r="BUF50" i="26"/>
  <c r="BVJ50" i="26"/>
  <c r="AUG69" i="26"/>
  <c r="AWO69" i="26"/>
  <c r="AYW69" i="26"/>
  <c r="BBE69" i="26"/>
  <c r="BDM69" i="26"/>
  <c r="BFU69" i="26"/>
  <c r="BIC69" i="26"/>
  <c r="BKK69" i="26"/>
  <c r="BMS69" i="26"/>
  <c r="BPA69" i="26"/>
  <c r="BRI69" i="26"/>
  <c r="BTQ69" i="26"/>
  <c r="AUV88" i="26"/>
  <c r="AXD88" i="26"/>
  <c r="AZL88" i="26"/>
  <c r="BBT88" i="26"/>
  <c r="BEB88" i="26"/>
  <c r="BGJ88" i="26"/>
  <c r="BIR88" i="26"/>
  <c r="BKZ88" i="26"/>
  <c r="BNH88" i="26"/>
  <c r="BPP88" i="26"/>
  <c r="BRX88" i="26"/>
  <c r="BUF88" i="26"/>
  <c r="ATR107" i="26"/>
  <c r="AUV107" i="26"/>
  <c r="AVZ107" i="26"/>
  <c r="AXD107" i="26"/>
  <c r="AYH107" i="26"/>
  <c r="AZL107" i="26"/>
  <c r="BAP107" i="26"/>
  <c r="BBT107" i="26"/>
  <c r="BCX107" i="26"/>
  <c r="BEB107" i="26"/>
  <c r="BFF107" i="26"/>
  <c r="BHN107" i="26"/>
  <c r="BIR107" i="26"/>
  <c r="BJV107" i="26"/>
  <c r="BKZ107" i="26"/>
  <c r="BNH107" i="26"/>
  <c r="BOL107" i="26"/>
  <c r="BPP107" i="26"/>
  <c r="BQT107" i="26"/>
  <c r="BRX107" i="26"/>
  <c r="BTB107" i="26"/>
  <c r="BUF107" i="26"/>
  <c r="BVJ107" i="26"/>
  <c r="ATK126" i="26"/>
  <c r="AUO126" i="26"/>
  <c r="AVS126" i="26"/>
  <c r="AWW126" i="26"/>
  <c r="AYA126" i="26"/>
  <c r="AZE126" i="26"/>
  <c r="BAI126" i="26"/>
  <c r="BBM126" i="26"/>
  <c r="BCQ126" i="26"/>
  <c r="BDU126" i="26"/>
  <c r="BEY126" i="26"/>
  <c r="BGC126" i="26"/>
  <c r="BHG126" i="26"/>
  <c r="BIK126" i="26"/>
  <c r="BJO126" i="26"/>
  <c r="BKS126" i="26"/>
  <c r="BLW126" i="26"/>
  <c r="BNA126" i="26"/>
  <c r="BOE126" i="26"/>
  <c r="BPI126" i="26"/>
  <c r="BQM126" i="26"/>
  <c r="BRQ126" i="26"/>
  <c r="BSU126" i="26"/>
  <c r="BTY126" i="26"/>
  <c r="BVC126" i="26"/>
  <c r="BVY88" i="26"/>
  <c r="AYI7" i="26"/>
  <c r="AYN7" i="26"/>
  <c r="AZM7" i="26"/>
  <c r="AZR7" i="26"/>
  <c r="BAV7" i="26"/>
  <c r="BCY7" i="26"/>
  <c r="BDD7" i="26"/>
  <c r="BEC7" i="26"/>
  <c r="BEH7" i="26"/>
  <c r="BFG7" i="26"/>
  <c r="BFL7" i="26"/>
  <c r="BGT7" i="26"/>
  <c r="BIB7" i="26"/>
  <c r="BRD7" i="26"/>
  <c r="BRH7" i="26"/>
  <c r="BSH7" i="26"/>
  <c r="BSL7" i="26"/>
  <c r="ATI26" i="26"/>
  <c r="AUQ26" i="26"/>
  <c r="AUU26" i="26"/>
  <c r="AXP26" i="26"/>
  <c r="AYT26" i="26"/>
  <c r="BCS26" i="26"/>
  <c r="BCW26" i="26"/>
  <c r="BFA26" i="26"/>
  <c r="BFE26" i="26"/>
  <c r="BQS26" i="26"/>
  <c r="BJW45" i="26"/>
  <c r="BKB45" i="26"/>
  <c r="BME45" i="26"/>
  <c r="BMJ45" i="26"/>
  <c r="BOM45" i="26"/>
  <c r="BOR45" i="26"/>
  <c r="BVN26" i="26"/>
  <c r="APL45" i="26"/>
  <c r="AQP45" i="26"/>
  <c r="AQT45" i="26"/>
  <c r="ASC45" i="26"/>
  <c r="ASR64" i="26"/>
  <c r="AMI83" i="26"/>
  <c r="AYE7" i="26"/>
  <c r="AZI7" i="26"/>
  <c r="BMJ7" i="26"/>
  <c r="BNI7" i="26"/>
  <c r="BNN7" i="26"/>
  <c r="BOM7" i="26"/>
  <c r="BOR7" i="26"/>
  <c r="BQZ7" i="26"/>
  <c r="BRY7" i="26"/>
  <c r="BSD7" i="26"/>
  <c r="BTC7" i="26"/>
  <c r="BTH7" i="26"/>
  <c r="BUL7" i="26"/>
  <c r="AVL26" i="26"/>
  <c r="AVQ26" i="26"/>
  <c r="AYL26" i="26"/>
  <c r="BBB26" i="26"/>
  <c r="BBF26" i="26"/>
  <c r="BBK26" i="26"/>
  <c r="BRJ26" i="26"/>
  <c r="BRO26" i="26"/>
  <c r="BUV26" i="26"/>
  <c r="BVA26" i="26"/>
  <c r="BPQ45" i="26"/>
  <c r="BRY45" i="26"/>
  <c r="BSD45" i="26"/>
  <c r="BVK45" i="26"/>
  <c r="BBX64" i="26"/>
  <c r="AVF83" i="26"/>
  <c r="JW26" i="26"/>
  <c r="LA26" i="26"/>
  <c r="AX7" i="26"/>
  <c r="DF7" i="26"/>
  <c r="HB26" i="26"/>
  <c r="HG26" i="26"/>
  <c r="ART7" i="26"/>
  <c r="ALV45" i="26"/>
  <c r="ARI64" i="26"/>
  <c r="AQT83" i="26"/>
  <c r="AXW7" i="26"/>
  <c r="AZA7" i="26"/>
  <c r="BAE7" i="26"/>
  <c r="BEU7" i="26"/>
  <c r="BFY7" i="26"/>
  <c r="BGG7" i="26"/>
  <c r="BHK7" i="26"/>
  <c r="BJS7" i="26"/>
  <c r="BOI7" i="26"/>
  <c r="BPM7" i="26"/>
  <c r="BQQ7" i="26"/>
  <c r="BRU7" i="26"/>
  <c r="BSY7" i="26"/>
  <c r="AYC26" i="26"/>
  <c r="AYG26" i="26"/>
  <c r="BAT26" i="26"/>
  <c r="BCF26" i="26"/>
  <c r="BTN26" i="26"/>
  <c r="BUR26" i="26"/>
  <c r="BMC64" i="26"/>
  <c r="ATS83" i="26"/>
  <c r="BRH83" i="26"/>
  <c r="BBO102" i="26"/>
  <c r="BBS102" i="26"/>
  <c r="DU7" i="26"/>
  <c r="FX7" i="26"/>
  <c r="GC7" i="26"/>
  <c r="GH7" i="26"/>
  <c r="GM7" i="26"/>
  <c r="GR7" i="26"/>
  <c r="GW7" i="26"/>
  <c r="HB7" i="26"/>
  <c r="HG7" i="26"/>
  <c r="HL7" i="26"/>
  <c r="EL8" i="26"/>
  <c r="FP8" i="26"/>
  <c r="GT8" i="26"/>
  <c r="DW8" i="26"/>
  <c r="DW17" i="26"/>
  <c r="ET121" i="26"/>
  <c r="EY121" i="26"/>
  <c r="FD121" i="26"/>
  <c r="FI121" i="26"/>
  <c r="GM121" i="26"/>
  <c r="EM121" i="26"/>
  <c r="EQ121" i="26"/>
  <c r="OR7" i="26"/>
  <c r="EM64" i="26"/>
  <c r="HC121" i="26"/>
  <c r="ES122" i="26"/>
  <c r="IO7" i="26"/>
  <c r="KC7" i="26"/>
  <c r="KH7" i="26"/>
  <c r="KL7" i="26"/>
  <c r="KR7" i="26"/>
  <c r="LV7" i="26"/>
  <c r="NI7" i="26"/>
  <c r="NO7" i="26"/>
  <c r="GY102" i="26"/>
  <c r="TQ45" i="26"/>
  <c r="QA102" i="26"/>
  <c r="QE102" i="26"/>
  <c r="QK102" i="26"/>
  <c r="QP102" i="26"/>
  <c r="QT102" i="26"/>
  <c r="RI102" i="26"/>
  <c r="YC7" i="26"/>
  <c r="YG7" i="26"/>
  <c r="YM7" i="26"/>
  <c r="ARN64" i="26"/>
  <c r="LP26" i="26"/>
  <c r="ME26" i="26"/>
  <c r="IE27" i="26"/>
  <c r="JI27" i="26"/>
  <c r="LQ27" i="26"/>
  <c r="MU27" i="26"/>
  <c r="NY27" i="26"/>
  <c r="JW64" i="26"/>
  <c r="IT74" i="26"/>
  <c r="JX74" i="26"/>
  <c r="LB74" i="26"/>
  <c r="MF74" i="26"/>
  <c r="NJ74" i="26"/>
  <c r="ON74" i="26"/>
  <c r="KB83" i="26"/>
  <c r="KV83" i="26"/>
  <c r="MQ121" i="26"/>
  <c r="JR121" i="26"/>
  <c r="RA26" i="26"/>
  <c r="QI45" i="26"/>
  <c r="SL45" i="26"/>
  <c r="SQ45" i="26"/>
  <c r="SV45" i="26"/>
  <c r="UY45" i="26"/>
  <c r="WM45" i="26"/>
  <c r="QG46" i="26"/>
  <c r="SB121" i="26"/>
  <c r="SG121" i="26"/>
  <c r="SV121" i="26"/>
  <c r="UH131" i="26"/>
  <c r="XZ26" i="26"/>
  <c r="YW83" i="26"/>
  <c r="ABF93" i="26"/>
  <c r="ACE102" i="26"/>
  <c r="AMG26" i="26"/>
  <c r="AMV26" i="26"/>
  <c r="ANA26" i="26"/>
  <c r="ANF26" i="26"/>
  <c r="ANK26" i="26"/>
  <c r="ANP26" i="26"/>
  <c r="ANU26" i="26"/>
  <c r="ANZ26" i="26"/>
  <c r="AOE26" i="26"/>
  <c r="AOJ26" i="26"/>
  <c r="AOO26" i="26"/>
  <c r="AOT26" i="26"/>
  <c r="AOY26" i="26"/>
  <c r="AQC26" i="26"/>
  <c r="ARB26" i="26"/>
  <c r="ARG26" i="26"/>
  <c r="ASK26" i="26"/>
  <c r="ASP26" i="26"/>
  <c r="AMO45" i="26"/>
  <c r="AMS45" i="26"/>
  <c r="AMY45" i="26"/>
  <c r="AND45" i="26"/>
  <c r="ANN45" i="26"/>
  <c r="ANS45" i="26"/>
  <c r="ARD45" i="26"/>
  <c r="ARH45" i="26"/>
  <c r="AQN55" i="26"/>
  <c r="ASV55" i="26"/>
  <c r="AOU55" i="26"/>
  <c r="AQA64" i="26"/>
  <c r="AMP83" i="26"/>
  <c r="ANT83" i="26"/>
  <c r="ANY83" i="26"/>
  <c r="AOD83" i="26"/>
  <c r="AMD83" i="26"/>
  <c r="AMM112" i="26"/>
  <c r="ANQ112" i="26"/>
  <c r="ARC112" i="26"/>
  <c r="MG64" i="26"/>
  <c r="ML64" i="26"/>
  <c r="MQ64" i="26"/>
  <c r="MV64" i="26"/>
  <c r="NA64" i="26"/>
  <c r="NF64" i="26"/>
  <c r="NP64" i="26"/>
  <c r="OT64" i="26"/>
  <c r="JS83" i="26"/>
  <c r="JI131" i="26"/>
  <c r="SH36" i="26"/>
  <c r="PK46" i="26"/>
  <c r="RS46" i="26"/>
  <c r="RS45" i="26" s="1"/>
  <c r="SW46" i="26"/>
  <c r="UA46" i="26"/>
  <c r="WI46" i="26"/>
  <c r="PZ55" i="26"/>
  <c r="PQ64" i="26"/>
  <c r="PW64" i="26"/>
  <c r="QB64" i="26"/>
  <c r="QF64" i="26"/>
  <c r="QQ64" i="26"/>
  <c r="QU64" i="26"/>
  <c r="RF64" i="26"/>
  <c r="RJ64" i="26"/>
  <c r="PS102" i="26"/>
  <c r="QC102" i="26"/>
  <c r="QR102" i="26"/>
  <c r="QW102" i="26"/>
  <c r="RV102" i="26"/>
  <c r="SA102" i="26"/>
  <c r="SF102" i="26"/>
  <c r="SZ102" i="26"/>
  <c r="TJ102" i="26"/>
  <c r="UI102" i="26"/>
  <c r="VH102" i="26"/>
  <c r="VM102" i="26"/>
  <c r="VR102" i="26"/>
  <c r="WL102" i="26"/>
  <c r="PR103" i="26"/>
  <c r="QV103" i="26"/>
  <c r="RZ103" i="26"/>
  <c r="TD103" i="26"/>
  <c r="UH103" i="26"/>
  <c r="VL103" i="26"/>
  <c r="VL102" i="26" s="1"/>
  <c r="RK103" i="26"/>
  <c r="TS103" i="26"/>
  <c r="WA103" i="26"/>
  <c r="PJ102" i="26"/>
  <c r="PO102" i="26"/>
  <c r="RC102" i="26"/>
  <c r="RM102" i="26"/>
  <c r="RR102" i="26"/>
  <c r="SQ102" i="26"/>
  <c r="RK112" i="26"/>
  <c r="SO112" i="26"/>
  <c r="UW112" i="26"/>
  <c r="WP112" i="26"/>
  <c r="UP122" i="26"/>
  <c r="YE7" i="26"/>
  <c r="YJ7" i="26"/>
  <c r="YO7" i="26"/>
  <c r="ABL7" i="26"/>
  <c r="ACU7" i="26"/>
  <c r="ADE7" i="26"/>
  <c r="ADO7" i="26"/>
  <c r="ADT7" i="26"/>
  <c r="ADY7" i="26"/>
  <c r="AED7" i="26"/>
  <c r="YQ8" i="26"/>
  <c r="ZU8" i="26"/>
  <c r="ADG8" i="26"/>
  <c r="XQ7" i="26"/>
  <c r="XT17" i="26"/>
  <c r="WT64" i="26"/>
  <c r="ZQ64" i="26"/>
  <c r="WX65" i="26"/>
  <c r="ZF65" i="26"/>
  <c r="AAJ65" i="26"/>
  <c r="ABN65" i="26"/>
  <c r="ACR65" i="26"/>
  <c r="ADV65" i="26"/>
  <c r="ZU65" i="26"/>
  <c r="ZS64" i="26"/>
  <c r="YV102" i="26"/>
  <c r="ZB102" i="26"/>
  <c r="AAZ102" i="26"/>
  <c r="AGS36" i="26"/>
  <c r="AIB45" i="26"/>
  <c r="AIH45" i="26"/>
  <c r="AEL83" i="26"/>
  <c r="AEV83" i="26"/>
  <c r="AFK83" i="26"/>
  <c r="AFZ83" i="26"/>
  <c r="AIB83" i="26"/>
  <c r="AGB121" i="26"/>
  <c r="AIJ121" i="26"/>
  <c r="APZ26" i="26"/>
  <c r="APR45" i="26"/>
  <c r="AQL45" i="26"/>
  <c r="ANQ65" i="26"/>
  <c r="ASG65" i="26"/>
  <c r="AQS64" i="26"/>
  <c r="AOH64" i="26"/>
  <c r="ALX122" i="26"/>
  <c r="ANB122" i="26"/>
  <c r="AOF122" i="26"/>
  <c r="APJ122" i="26"/>
  <c r="AQN122" i="26"/>
  <c r="AQN121" i="26" s="1"/>
  <c r="ARR122" i="26"/>
  <c r="ASV122" i="26"/>
  <c r="AMI121" i="26"/>
  <c r="AMR121" i="26"/>
  <c r="ANG121" i="26"/>
  <c r="APF121" i="26"/>
  <c r="APU121" i="26"/>
  <c r="AQO121" i="26"/>
  <c r="ARH121" i="26"/>
  <c r="ARN121" i="26"/>
  <c r="ASC121" i="26"/>
  <c r="ASL121" i="26"/>
  <c r="KH64" i="26"/>
  <c r="HW83" i="26"/>
  <c r="IB83" i="26"/>
  <c r="YI103" i="26"/>
  <c r="AKL27" i="26"/>
  <c r="AEM26" i="26"/>
  <c r="AIX26" i="26"/>
  <c r="AJM26" i="26"/>
  <c r="AKB26" i="26"/>
  <c r="AOO7" i="26"/>
  <c r="ANF45" i="26"/>
  <c r="ANK45" i="26"/>
  <c r="ANP45" i="26"/>
  <c r="ANZ45" i="26"/>
  <c r="AOE45" i="26"/>
  <c r="ANE45" i="26"/>
  <c r="ALT83" i="26"/>
  <c r="AMQ83" i="26"/>
  <c r="AMV83" i="26"/>
  <c r="ANA83" i="26"/>
  <c r="ANK83" i="26"/>
  <c r="ANP83" i="26"/>
  <c r="AOJ83" i="26"/>
  <c r="AOY83" i="26"/>
  <c r="AMX83" i="26"/>
  <c r="APF83" i="26"/>
  <c r="BFH7" i="26"/>
  <c r="BGD7" i="26"/>
  <c r="BHR7" i="26"/>
  <c r="ATC103" i="26"/>
  <c r="AQP102" i="26"/>
  <c r="ART102" i="26"/>
  <c r="ALU121" i="26"/>
  <c r="ALZ121" i="26"/>
  <c r="AMJ121" i="26"/>
  <c r="AMO121" i="26"/>
  <c r="AMS121" i="26"/>
  <c r="AMY121" i="26"/>
  <c r="AND121" i="26"/>
  <c r="ANH121" i="26"/>
  <c r="ANN121" i="26"/>
  <c r="ANS121" i="26"/>
  <c r="ANW121" i="26"/>
  <c r="AOC121" i="26"/>
  <c r="AOL121" i="26"/>
  <c r="AOR121" i="26"/>
  <c r="AOW121" i="26"/>
  <c r="APA121" i="26"/>
  <c r="APG121" i="26"/>
  <c r="AQC121" i="26"/>
  <c r="AUO8" i="26"/>
  <c r="BCQ8" i="26"/>
  <c r="BVC8" i="26"/>
  <c r="AWH8" i="26"/>
  <c r="AUV17" i="26"/>
  <c r="AVZ17" i="26"/>
  <c r="AXD17" i="26"/>
  <c r="AYH17" i="26"/>
  <c r="AZL17" i="26"/>
  <c r="BAP17" i="26"/>
  <c r="BBT17" i="26"/>
  <c r="BEB17" i="26"/>
  <c r="BFF17" i="26"/>
  <c r="BGJ17" i="26"/>
  <c r="BHN17" i="26"/>
  <c r="BIR17" i="26"/>
  <c r="BJV17" i="26"/>
  <c r="BKZ17" i="26"/>
  <c r="BMD17" i="26"/>
  <c r="BNH17" i="26"/>
  <c r="BOL17" i="26"/>
  <c r="BPP17" i="26"/>
  <c r="BQT17" i="26"/>
  <c r="BRX17" i="26"/>
  <c r="BTB17" i="26"/>
  <c r="BUF17" i="26"/>
  <c r="BMD8" i="26"/>
  <c r="AUD7" i="26"/>
  <c r="BGK7" i="26"/>
  <c r="BGU7" i="26"/>
  <c r="BHE7" i="26"/>
  <c r="BHT7" i="26"/>
  <c r="BNC7" i="26"/>
  <c r="BNR7" i="26"/>
  <c r="BOG7" i="26"/>
  <c r="AWQ26" i="26"/>
  <c r="AWV26" i="26"/>
  <c r="BKJ64" i="26"/>
  <c r="BMN64" i="26"/>
  <c r="BSL64" i="26"/>
  <c r="BUT64" i="26"/>
  <c r="BUZ64" i="26"/>
  <c r="BTL83" i="26"/>
  <c r="AUG93" i="26"/>
  <c r="ATZ103" i="26"/>
  <c r="AWH103" i="26"/>
  <c r="BAX103" i="26"/>
  <c r="BCB103" i="26"/>
  <c r="BML103" i="26"/>
  <c r="BDQ121" i="26"/>
  <c r="AZJ26" i="26"/>
  <c r="BAJ26" i="26"/>
  <c r="BIM45" i="26"/>
  <c r="BMC45" i="26"/>
  <c r="BMI45" i="26"/>
  <c r="BMN45" i="26"/>
  <c r="BMR45" i="26"/>
  <c r="BMX45" i="26"/>
  <c r="BNC45" i="26"/>
  <c r="BNG45" i="26"/>
  <c r="BNM45" i="26"/>
  <c r="BOG45" i="26"/>
  <c r="BOK45" i="26"/>
  <c r="BOQ45" i="26"/>
  <c r="BRQ46" i="26"/>
  <c r="AXY64" i="26"/>
  <c r="BEC64" i="26"/>
  <c r="BGK64" i="26"/>
  <c r="BQA64" i="26"/>
  <c r="BQK64" i="26"/>
  <c r="ATZ74" i="26"/>
  <c r="AYP74" i="26"/>
  <c r="BHV74" i="26"/>
  <c r="AWU83" i="26"/>
  <c r="AYD83" i="26"/>
  <c r="AYX83" i="26"/>
  <c r="BGA83" i="26"/>
  <c r="BHO83" i="26"/>
  <c r="BHT83" i="26"/>
  <c r="BNN102" i="26"/>
  <c r="BOR102" i="26"/>
  <c r="BPQ102" i="26"/>
  <c r="BPV102" i="26"/>
  <c r="BQP102" i="26"/>
  <c r="BQZ102" i="26"/>
  <c r="BRE102" i="26"/>
  <c r="BRY102" i="26"/>
  <c r="BSI102" i="26"/>
  <c r="BSX102" i="26"/>
  <c r="BTM102" i="26"/>
  <c r="BUB102" i="26"/>
  <c r="BUL102" i="26"/>
  <c r="BUQ102" i="26"/>
  <c r="BVF102" i="26"/>
  <c r="BKC26" i="26"/>
  <c r="BKW26" i="26"/>
  <c r="BMA26" i="26"/>
  <c r="BNE26" i="26"/>
  <c r="BPQ26" i="26"/>
  <c r="BQA26" i="26"/>
  <c r="BQK26" i="26"/>
  <c r="BNF26" i="26"/>
  <c r="BNL26" i="26"/>
  <c r="BOP26" i="26"/>
  <c r="ATM45" i="26"/>
  <c r="ATQ45" i="26"/>
  <c r="AUB45" i="26"/>
  <c r="AUF45" i="26"/>
  <c r="AUL45" i="26"/>
  <c r="AVP45" i="26"/>
  <c r="AVY45" i="26"/>
  <c r="AXI45" i="26"/>
  <c r="BOV45" i="26"/>
  <c r="BOZ45" i="26"/>
  <c r="BPF45" i="26"/>
  <c r="BPK45" i="26"/>
  <c r="BPO45" i="26"/>
  <c r="BPZ45" i="26"/>
  <c r="BQD45" i="26"/>
  <c r="BQJ45" i="26"/>
  <c r="BQO45" i="26"/>
  <c r="BQS45" i="26"/>
  <c r="BRH45" i="26"/>
  <c r="BRN45" i="26"/>
  <c r="BRS45" i="26"/>
  <c r="BRW45" i="26"/>
  <c r="BSR45" i="26"/>
  <c r="BUK45" i="26"/>
  <c r="BUT45" i="26"/>
  <c r="BVE45" i="26"/>
  <c r="BVI45" i="26"/>
  <c r="BMD46" i="26"/>
  <c r="BMP45" i="26"/>
  <c r="BNY45" i="26"/>
  <c r="BOD45" i="26"/>
  <c r="BOI45" i="26"/>
  <c r="BPH45" i="26"/>
  <c r="BUC45" i="26"/>
  <c r="BUH45" i="26"/>
  <c r="ATH64" i="26"/>
  <c r="ATM64" i="26"/>
  <c r="ATQ64" i="26"/>
  <c r="ATW64" i="26"/>
  <c r="BMA102" i="26"/>
  <c r="BMF102" i="26"/>
  <c r="BNJ102" i="26"/>
  <c r="BOS102" i="26"/>
  <c r="BPH102" i="26"/>
  <c r="BSO102" i="26"/>
  <c r="BVS121" i="26"/>
  <c r="BVW121" i="26"/>
  <c r="BDJ26" i="26"/>
  <c r="BDY26" i="26"/>
  <c r="BED26" i="26"/>
  <c r="BEI26" i="26"/>
  <c r="BFC26" i="26"/>
  <c r="BFM26" i="26"/>
  <c r="BFR26" i="26"/>
  <c r="BFV26" i="26"/>
  <c r="BGF26" i="26"/>
  <c r="BGK26" i="26"/>
  <c r="BGZ26" i="26"/>
  <c r="BHE26" i="26"/>
  <c r="BHJ26" i="26"/>
  <c r="BHO26" i="26"/>
  <c r="BHY26" i="26"/>
  <c r="BIX26" i="26"/>
  <c r="BJC26" i="26"/>
  <c r="BJM26" i="26"/>
  <c r="BJR26" i="26"/>
  <c r="BJW26" i="26"/>
  <c r="BKB26" i="26"/>
  <c r="BKG26" i="26"/>
  <c r="BKL26" i="26"/>
  <c r="BKQ26" i="26"/>
  <c r="BKV26" i="26"/>
  <c r="BLA26" i="26"/>
  <c r="BLK26" i="26"/>
  <c r="BLP26" i="26"/>
  <c r="BLU26" i="26"/>
  <c r="BLZ26" i="26"/>
  <c r="BMX26" i="26"/>
  <c r="BNC26" i="26"/>
  <c r="BNG26" i="26"/>
  <c r="BNM26" i="26"/>
  <c r="BNR26" i="26"/>
  <c r="BNV26" i="26"/>
  <c r="BOG26" i="26"/>
  <c r="BOK26" i="26"/>
  <c r="BOQ26" i="26"/>
  <c r="BOV26" i="26"/>
  <c r="BOZ26" i="26"/>
  <c r="AUM26" i="26"/>
  <c r="AVU26" i="26"/>
  <c r="AYV26" i="26"/>
  <c r="BBS26" i="26"/>
  <c r="BGE26" i="26"/>
  <c r="BIM26" i="26"/>
  <c r="BKP26" i="26"/>
  <c r="AZQ45" i="26"/>
  <c r="BAK45" i="26"/>
  <c r="BAZ45" i="26"/>
  <c r="BBD45" i="26"/>
  <c r="BBJ45" i="26"/>
  <c r="BBO45" i="26"/>
  <c r="BBY45" i="26"/>
  <c r="BCD45" i="26"/>
  <c r="BCH45" i="26"/>
  <c r="BCN45" i="26"/>
  <c r="BCS45" i="26"/>
  <c r="BCW45" i="26"/>
  <c r="BDH45" i="26"/>
  <c r="BDL45" i="26"/>
  <c r="BDR45" i="26"/>
  <c r="BDW45" i="26"/>
  <c r="BEG45" i="26"/>
  <c r="BEL45" i="26"/>
  <c r="BEP45" i="26"/>
  <c r="BEV45" i="26"/>
  <c r="BHW83" i="26"/>
  <c r="BIA83" i="26"/>
  <c r="BOU83" i="26"/>
  <c r="BOY83" i="26"/>
  <c r="BPE83" i="26"/>
  <c r="BQX83" i="26"/>
  <c r="BUJ83" i="26"/>
  <c r="HT83" i="26"/>
  <c r="IR83" i="26"/>
  <c r="IX83" i="26"/>
  <c r="JM83" i="26"/>
  <c r="JE102" i="26"/>
  <c r="RF26" i="26"/>
  <c r="SE26" i="26"/>
  <c r="VG64" i="26"/>
  <c r="QN121" i="26"/>
  <c r="UN121" i="26"/>
  <c r="US121" i="26"/>
  <c r="UX121" i="26"/>
  <c r="VC121" i="26"/>
  <c r="VH121" i="26"/>
  <c r="VM121" i="26"/>
  <c r="RO121" i="26"/>
  <c r="RX121" i="26"/>
  <c r="YW26" i="26"/>
  <c r="ACD45" i="26"/>
  <c r="ACH45" i="26"/>
  <c r="XB83" i="26"/>
  <c r="XA102" i="26"/>
  <c r="YE102" i="26"/>
  <c r="ZI102" i="26"/>
  <c r="ZX102" i="26"/>
  <c r="AAC102" i="26"/>
  <c r="AAH102" i="26"/>
  <c r="AAM102" i="26"/>
  <c r="AAR102" i="26"/>
  <c r="AAW102" i="26"/>
  <c r="ABB102" i="26"/>
  <c r="ABQ102" i="26"/>
  <c r="ABV102" i="26"/>
  <c r="ACA102" i="26"/>
  <c r="ACU102" i="26"/>
  <c r="ACZ102" i="26"/>
  <c r="ADE102" i="26"/>
  <c r="ADJ102" i="26"/>
  <c r="ADO102" i="26"/>
  <c r="ADT102" i="26"/>
  <c r="ADY102" i="26"/>
  <c r="AED102" i="26"/>
  <c r="ABW102" i="26"/>
  <c r="EI102" i="26"/>
  <c r="EN102" i="26"/>
  <c r="ER102" i="26"/>
  <c r="FM102" i="26"/>
  <c r="GB102" i="26"/>
  <c r="GQ102" i="26"/>
  <c r="GV102" i="26"/>
  <c r="PD26" i="26"/>
  <c r="AFU7" i="26"/>
  <c r="FM7" i="26"/>
  <c r="EH45" i="26"/>
  <c r="EQ45" i="26"/>
  <c r="EW45" i="26"/>
  <c r="FL45" i="26"/>
  <c r="DW55" i="26"/>
  <c r="FA55" i="26"/>
  <c r="GE55" i="26"/>
  <c r="HI55" i="26"/>
  <c r="EL55" i="26"/>
  <c r="FP55" i="26"/>
  <c r="GT55" i="26"/>
  <c r="DY83" i="26"/>
  <c r="FR83" i="26"/>
  <c r="DZ102" i="26"/>
  <c r="GM102" i="26"/>
  <c r="GR102" i="26"/>
  <c r="FW112" i="26"/>
  <c r="JQ17" i="26"/>
  <c r="JB55" i="26"/>
  <c r="LJ55" i="26"/>
  <c r="OV55" i="26"/>
  <c r="LZ83" i="26"/>
  <c r="MJ83" i="26"/>
  <c r="JN83" i="26"/>
  <c r="ME83" i="26"/>
  <c r="MP83" i="26"/>
  <c r="NI83" i="26"/>
  <c r="NU102" i="26"/>
  <c r="NZ102" i="26"/>
  <c r="OE102" i="26"/>
  <c r="IX102" i="26"/>
  <c r="JX131" i="26"/>
  <c r="ON131" i="26"/>
  <c r="SW17" i="26"/>
  <c r="QI26" i="26"/>
  <c r="RK36" i="26"/>
  <c r="TS36" i="26"/>
  <c r="UW36" i="26"/>
  <c r="WA36" i="26"/>
  <c r="VA102" i="26"/>
  <c r="UL121" i="26"/>
  <c r="UU121" i="26"/>
  <c r="VF121" i="26"/>
  <c r="VJ121" i="26"/>
  <c r="XT8" i="26"/>
  <c r="ABF8" i="26"/>
  <c r="ACJ8" i="26"/>
  <c r="YF26" i="26"/>
  <c r="XN45" i="26"/>
  <c r="ABM45" i="26"/>
  <c r="ABC83" i="26"/>
  <c r="XM122" i="26"/>
  <c r="YO121" i="26"/>
  <c r="AHE26" i="26"/>
  <c r="AKL36" i="26"/>
  <c r="DL7" i="26"/>
  <c r="DL83" i="26"/>
  <c r="FR121" i="26"/>
  <c r="MJ7" i="26"/>
  <c r="MO7" i="26"/>
  <c r="MS7" i="26"/>
  <c r="LY8" i="26"/>
  <c r="JT7" i="26"/>
  <c r="LM7" i="26"/>
  <c r="OD7" i="26"/>
  <c r="ND26" i="26"/>
  <c r="NH26" i="26"/>
  <c r="NN26" i="26"/>
  <c r="NW26" i="26"/>
  <c r="OR26" i="26"/>
  <c r="NL45" i="26"/>
  <c r="KK121" i="26"/>
  <c r="LU121" i="26"/>
  <c r="LZ121" i="26"/>
  <c r="MD121" i="26"/>
  <c r="OL121" i="26"/>
  <c r="SB7" i="26"/>
  <c r="SL7" i="26"/>
  <c r="SV7" i="26"/>
  <c r="UE7" i="26"/>
  <c r="UY7" i="26"/>
  <c r="VD7" i="26"/>
  <c r="QU7" i="26"/>
  <c r="TI7" i="26"/>
  <c r="TZ26" i="26"/>
  <c r="WH26" i="26"/>
  <c r="VZ45" i="26"/>
  <c r="VT55" i="26"/>
  <c r="SI64" i="26"/>
  <c r="VY64" i="26"/>
  <c r="QV131" i="26"/>
  <c r="RZ131" i="26"/>
  <c r="TD131" i="26"/>
  <c r="VL131" i="26"/>
  <c r="XT55" i="26"/>
  <c r="YX55" i="26"/>
  <c r="AAB55" i="26"/>
  <c r="ABF55" i="26"/>
  <c r="ACJ55" i="26"/>
  <c r="ADN55" i="26"/>
  <c r="ZZ83" i="26"/>
  <c r="WX84" i="26"/>
  <c r="YB84" i="26"/>
  <c r="ZF84" i="26"/>
  <c r="AAJ84" i="26"/>
  <c r="ABN84" i="26"/>
  <c r="ACR84" i="26"/>
  <c r="ADV84" i="26"/>
  <c r="XU83" i="26"/>
  <c r="ACX83" i="26"/>
  <c r="AER8" i="26"/>
  <c r="ALC7" i="26"/>
  <c r="AGE7" i="26"/>
  <c r="AFV46" i="26"/>
  <c r="AEH45" i="26"/>
  <c r="AEO64" i="26"/>
  <c r="AET64" i="26"/>
  <c r="AFG84" i="26"/>
  <c r="AGK84" i="26"/>
  <c r="AHO84" i="26"/>
  <c r="AIS84" i="26"/>
  <c r="AJW84" i="26"/>
  <c r="ALA84" i="26"/>
  <c r="AKI102" i="26"/>
  <c r="AER103" i="26"/>
  <c r="AFV122" i="26"/>
  <c r="AEW121" i="26"/>
  <c r="ALX8" i="26"/>
  <c r="ANB8" i="26"/>
  <c r="AOF8" i="26"/>
  <c r="APJ8" i="26"/>
  <c r="AQN8" i="26"/>
  <c r="ARR8" i="26"/>
  <c r="ASV8" i="26"/>
  <c r="ARS7" i="26"/>
  <c r="ASE45" i="26"/>
  <c r="AST45" i="26"/>
  <c r="AON83" i="26"/>
  <c r="AOX83" i="26"/>
  <c r="APC83" i="26"/>
  <c r="APJ84" i="26"/>
  <c r="ARR84" i="26"/>
  <c r="ASV84" i="26"/>
  <c r="ASR121" i="26"/>
  <c r="ASW121" i="26"/>
  <c r="ATA121" i="26"/>
  <c r="AUI7" i="26"/>
  <c r="AUN7" i="26"/>
  <c r="AUS7" i="26"/>
  <c r="AUX7" i="26"/>
  <c r="AVC7" i="26"/>
  <c r="AVH7" i="26"/>
  <c r="AVM7" i="26"/>
  <c r="AWB7" i="26"/>
  <c r="AWG7" i="26"/>
  <c r="AWL7" i="26"/>
  <c r="AWQ7" i="26"/>
  <c r="AWV7" i="26"/>
  <c r="AUH7" i="26"/>
  <c r="AVQ7" i="26"/>
  <c r="AVV7" i="26"/>
  <c r="BAO7" i="26"/>
  <c r="BBD7" i="26"/>
  <c r="BBR7" i="26"/>
  <c r="AEG102" i="26"/>
  <c r="AFK102" i="26"/>
  <c r="AFP102" i="26"/>
  <c r="AMD7" i="26"/>
  <c r="AMU26" i="26"/>
  <c r="AQQ26" i="26"/>
  <c r="ARX45" i="26"/>
  <c r="ASI45" i="26"/>
  <c r="ASM45" i="26"/>
  <c r="AMT46" i="26"/>
  <c r="ANX46" i="26"/>
  <c r="APB46" i="26"/>
  <c r="AQF46" i="26"/>
  <c r="ASN46" i="26"/>
  <c r="ALZ45" i="26"/>
  <c r="AMM65" i="26"/>
  <c r="AOU65" i="26"/>
  <c r="ARC65" i="26"/>
  <c r="APC102" i="26"/>
  <c r="APR102" i="26"/>
  <c r="APW102" i="26"/>
  <c r="AME103" i="26"/>
  <c r="ANI103" i="26"/>
  <c r="AOM103" i="26"/>
  <c r="APQ103" i="26"/>
  <c r="AQU103" i="26"/>
  <c r="ARY103" i="26"/>
  <c r="AOU112" i="26"/>
  <c r="ASG112" i="26"/>
  <c r="ALW121" i="26"/>
  <c r="ANP121" i="26"/>
  <c r="AOJ121" i="26"/>
  <c r="AOY121" i="26"/>
  <c r="APD121" i="26"/>
  <c r="API121" i="26"/>
  <c r="APX121" i="26"/>
  <c r="AQH121" i="26"/>
  <c r="AQM121" i="26"/>
  <c r="ARV121" i="26"/>
  <c r="ASA121" i="26"/>
  <c r="ASF121" i="26"/>
  <c r="ASK121" i="26"/>
  <c r="ASP121" i="26"/>
  <c r="ASU121" i="26"/>
  <c r="ATE121" i="26"/>
  <c r="AMT122" i="26"/>
  <c r="ARJ122" i="26"/>
  <c r="ATR8" i="26"/>
  <c r="AVZ8" i="26"/>
  <c r="AYH8" i="26"/>
  <c r="BAP8" i="26"/>
  <c r="BCX8" i="26"/>
  <c r="BFF8" i="26"/>
  <c r="BOL8" i="26"/>
  <c r="BLG7" i="26"/>
  <c r="AAW83" i="26"/>
  <c r="ADO83" i="26"/>
  <c r="WT102" i="26"/>
  <c r="WY102" i="26"/>
  <c r="XC102" i="26"/>
  <c r="ZV102" i="26"/>
  <c r="ZZ102" i="26"/>
  <c r="AAF102" i="26"/>
  <c r="AAK102" i="26"/>
  <c r="AAO102" i="26"/>
  <c r="YA102" i="26"/>
  <c r="ABF112" i="26"/>
  <c r="XC121" i="26"/>
  <c r="XN121" i="26"/>
  <c r="XX121" i="26"/>
  <c r="YC121" i="26"/>
  <c r="YG121" i="26"/>
  <c r="YR121" i="26"/>
  <c r="YV121" i="26"/>
  <c r="ZG121" i="26"/>
  <c r="ZV121" i="26"/>
  <c r="ZZ121" i="26"/>
  <c r="AAF121" i="26"/>
  <c r="AAK121" i="26"/>
  <c r="AAO121" i="26"/>
  <c r="ABO121" i="26"/>
  <c r="ABS121" i="26"/>
  <c r="ABY121" i="26"/>
  <c r="ADF121" i="26"/>
  <c r="XO121" i="26"/>
  <c r="AAV121" i="26"/>
  <c r="XT131" i="26"/>
  <c r="AAB131" i="26"/>
  <c r="ACJ131" i="26"/>
  <c r="AEC131" i="26"/>
  <c r="ALJ7" i="26"/>
  <c r="ALN7" i="26"/>
  <c r="AEK8" i="26"/>
  <c r="AFO8" i="26"/>
  <c r="AGS8" i="26"/>
  <c r="AHW8" i="26"/>
  <c r="AJA8" i="26"/>
  <c r="AKE8" i="26"/>
  <c r="ALI8" i="26"/>
  <c r="AHK7" i="26"/>
  <c r="AJX7" i="26"/>
  <c r="AKC7" i="26"/>
  <c r="AKW7" i="26"/>
  <c r="ALB7" i="26"/>
  <c r="AFE26" i="26"/>
  <c r="ALP65" i="26"/>
  <c r="APL26" i="26"/>
  <c r="APZ45" i="26"/>
  <c r="AQJ45" i="26"/>
  <c r="AQO45" i="26"/>
  <c r="AQS45" i="26"/>
  <c r="AQY45" i="26"/>
  <c r="ARG45" i="26"/>
  <c r="ATD45" i="26"/>
  <c r="AMA64" i="26"/>
  <c r="AMZ64" i="26"/>
  <c r="ANJ64" i="26"/>
  <c r="ANS64" i="26"/>
  <c r="ANW64" i="26"/>
  <c r="AOC64" i="26"/>
  <c r="ATE64" i="26"/>
  <c r="ALU83" i="26"/>
  <c r="ALZ83" i="26"/>
  <c r="AOH83" i="26"/>
  <c r="AOL83" i="26"/>
  <c r="ASW83" i="26"/>
  <c r="ARW83" i="26"/>
  <c r="AMG102" i="26"/>
  <c r="AML102" i="26"/>
  <c r="AMQ102" i="26"/>
  <c r="ANP102" i="26"/>
  <c r="ANU102" i="26"/>
  <c r="ANZ102" i="26"/>
  <c r="AOE102" i="26"/>
  <c r="AOJ102" i="26"/>
  <c r="AOO102" i="26"/>
  <c r="AOT102" i="26"/>
  <c r="AOY102" i="26"/>
  <c r="AQC102" i="26"/>
  <c r="AQW102" i="26"/>
  <c r="ARB102" i="26"/>
  <c r="ARG102" i="26"/>
  <c r="ASF102" i="26"/>
  <c r="ATD102" i="26"/>
  <c r="ATH7" i="26"/>
  <c r="ATM7" i="26"/>
  <c r="ATQ7" i="26"/>
  <c r="ATW7" i="26"/>
  <c r="AUL7" i="26"/>
  <c r="AUQ7" i="26"/>
  <c r="AUU7" i="26"/>
  <c r="AVA7" i="26"/>
  <c r="AVP7" i="26"/>
  <c r="AVU7" i="26"/>
  <c r="AVY7" i="26"/>
  <c r="AWE7" i="26"/>
  <c r="BBY7" i="26"/>
  <c r="BCW7" i="26"/>
  <c r="BDC7" i="26"/>
  <c r="BDH7" i="26"/>
  <c r="BDL7" i="26"/>
  <c r="BDR7" i="26"/>
  <c r="BDW7" i="26"/>
  <c r="BEG7" i="26"/>
  <c r="BHW7" i="26"/>
  <c r="BIA7" i="26"/>
  <c r="BIG7" i="26"/>
  <c r="BIL7" i="26"/>
  <c r="BIP7" i="26"/>
  <c r="BJA7" i="26"/>
  <c r="BJE7" i="26"/>
  <c r="BJK7" i="26"/>
  <c r="BJP7" i="26"/>
  <c r="BJT7" i="26"/>
  <c r="BJZ7" i="26"/>
  <c r="BLD7" i="26"/>
  <c r="BLI7" i="26"/>
  <c r="BLM7" i="26"/>
  <c r="BLS7" i="26"/>
  <c r="BMK7" i="26"/>
  <c r="BMP7" i="26"/>
  <c r="BMU7" i="26"/>
  <c r="BMZ7" i="26"/>
  <c r="BNE7" i="26"/>
  <c r="BNJ7" i="26"/>
  <c r="BNO7" i="26"/>
  <c r="ALQ83" i="26"/>
  <c r="APR64" i="26"/>
  <c r="AQE64" i="26"/>
  <c r="ARI83" i="26"/>
  <c r="BKF7" i="26"/>
  <c r="BKP7" i="26"/>
  <c r="BKY7" i="26"/>
  <c r="BLY7" i="26"/>
  <c r="BMC7" i="26"/>
  <c r="BQI7" i="26"/>
  <c r="BTF7" i="26"/>
  <c r="AXT7" i="26"/>
  <c r="BFC7" i="26"/>
  <c r="BIO7" i="26"/>
  <c r="BIT7" i="26"/>
  <c r="BIY7" i="26"/>
  <c r="BOV7" i="26"/>
  <c r="BPF7" i="26"/>
  <c r="BPK7" i="26"/>
  <c r="BTU7" i="26"/>
  <c r="ATZ17" i="26"/>
  <c r="AVD17" i="26"/>
  <c r="AWH17" i="26"/>
  <c r="AXL17" i="26"/>
  <c r="AYP17" i="26"/>
  <c r="AZT17" i="26"/>
  <c r="BAX17" i="26"/>
  <c r="BCB17" i="26"/>
  <c r="BDF17" i="26"/>
  <c r="BEJ17" i="26"/>
  <c r="BFN17" i="26"/>
  <c r="BGR17" i="26"/>
  <c r="BHV17" i="26"/>
  <c r="BIZ17" i="26"/>
  <c r="BKD17" i="26"/>
  <c r="BLH17" i="26"/>
  <c r="BML17" i="26"/>
  <c r="BNP17" i="26"/>
  <c r="BOT17" i="26"/>
  <c r="BPX17" i="26"/>
  <c r="BRB17" i="26"/>
  <c r="BSF17" i="26"/>
  <c r="BTJ17" i="26"/>
  <c r="BUN17" i="26"/>
  <c r="ATK17" i="26"/>
  <c r="AUO17" i="26"/>
  <c r="AVS17" i="26"/>
  <c r="AWW17" i="26"/>
  <c r="AYA17" i="26"/>
  <c r="AZE17" i="26"/>
  <c r="BAI17" i="26"/>
  <c r="BBM17" i="26"/>
  <c r="BCQ17" i="26"/>
  <c r="BDU17" i="26"/>
  <c r="BEY17" i="26"/>
  <c r="BGC17" i="26"/>
  <c r="BHG17" i="26"/>
  <c r="BIK17" i="26"/>
  <c r="BJO17" i="26"/>
  <c r="BKS17" i="26"/>
  <c r="BLW17" i="26"/>
  <c r="BNA17" i="26"/>
  <c r="BOE17" i="26"/>
  <c r="BPI17" i="26"/>
  <c r="BQM17" i="26"/>
  <c r="BRQ17" i="26"/>
  <c r="BSU17" i="26"/>
  <c r="BFY26" i="26"/>
  <c r="BSC26" i="26"/>
  <c r="BSR26" i="26"/>
  <c r="BSW26" i="26"/>
  <c r="BTA26" i="26"/>
  <c r="BTL26" i="26"/>
  <c r="BTP26" i="26"/>
  <c r="BTV26" i="26"/>
  <c r="BUK26" i="26"/>
  <c r="BNJ26" i="26"/>
  <c r="BNO26" i="26"/>
  <c r="BNY26" i="26"/>
  <c r="BOD26" i="26"/>
  <c r="BOI26" i="26"/>
  <c r="BON26" i="26"/>
  <c r="BPC26" i="26"/>
  <c r="BPH26" i="26"/>
  <c r="BPR26" i="26"/>
  <c r="BPW26" i="26"/>
  <c r="BQB26" i="26"/>
  <c r="BQG26" i="26"/>
  <c r="BQL26" i="26"/>
  <c r="BQQ26" i="26"/>
  <c r="BQV26" i="26"/>
  <c r="BRA26" i="26"/>
  <c r="BRF26" i="26"/>
  <c r="BRK26" i="26"/>
  <c r="BRP26" i="26"/>
  <c r="BSE26" i="26"/>
  <c r="ATG26" i="26"/>
  <c r="ATP26" i="26"/>
  <c r="BDM36" i="26"/>
  <c r="BQE36" i="26"/>
  <c r="BJA45" i="26"/>
  <c r="BJK45" i="26"/>
  <c r="BKE45" i="26"/>
  <c r="BLI45" i="26"/>
  <c r="BLS45" i="26"/>
  <c r="BNB45" i="26"/>
  <c r="BOA45" i="26"/>
  <c r="BQR45" i="26"/>
  <c r="BVJ55" i="26"/>
  <c r="AUH26" i="26"/>
  <c r="AUR26" i="26"/>
  <c r="AWD26" i="26"/>
  <c r="AWI26" i="26"/>
  <c r="AWM26" i="26"/>
  <c r="AYM26" i="26"/>
  <c r="AZA26" i="26"/>
  <c r="AZP26" i="26"/>
  <c r="AZU26" i="26"/>
  <c r="AZY26" i="26"/>
  <c r="BBG26" i="26"/>
  <c r="BBL26" i="26"/>
  <c r="BBQ26" i="26"/>
  <c r="BGI26" i="26"/>
  <c r="BGO26" i="26"/>
  <c r="BGT26" i="26"/>
  <c r="BHD26" i="26"/>
  <c r="BHM26" i="26"/>
  <c r="BHS26" i="26"/>
  <c r="BHX26" i="26"/>
  <c r="BIB26" i="26"/>
  <c r="BIH26" i="26"/>
  <c r="BJL26" i="26"/>
  <c r="BJU26" i="26"/>
  <c r="BKA26" i="26"/>
  <c r="BKU26" i="26"/>
  <c r="BKY26" i="26"/>
  <c r="BLE26" i="26"/>
  <c r="BOU26" i="26"/>
  <c r="BOY26" i="26"/>
  <c r="BPE26" i="26"/>
  <c r="BPJ26" i="26"/>
  <c r="BPN26" i="26"/>
  <c r="AZC45" i="26"/>
  <c r="BAG45" i="26"/>
  <c r="BCE45" i="26"/>
  <c r="BDI45" i="26"/>
  <c r="BDN45" i="26"/>
  <c r="BEW45" i="26"/>
  <c r="BQF83" i="26"/>
  <c r="ATN26" i="26"/>
  <c r="ATW26" i="26"/>
  <c r="AUB26" i="26"/>
  <c r="AUF26" i="26"/>
  <c r="AUK26" i="26"/>
  <c r="AUP26" i="26"/>
  <c r="AUT26" i="26"/>
  <c r="AWT26" i="26"/>
  <c r="AWY26" i="26"/>
  <c r="AXC26" i="26"/>
  <c r="BBJ26" i="26"/>
  <c r="BGG26" i="26"/>
  <c r="BSN26" i="26"/>
  <c r="BSS26" i="26"/>
  <c r="BSX26" i="26"/>
  <c r="BTC26" i="26"/>
  <c r="BTH26" i="26"/>
  <c r="BTM26" i="26"/>
  <c r="BTR26" i="26"/>
  <c r="BTW26" i="26"/>
  <c r="BUB26" i="26"/>
  <c r="ATT26" i="26"/>
  <c r="AUS26" i="26"/>
  <c r="AXE26" i="26"/>
  <c r="AXO26" i="26"/>
  <c r="AXY26" i="26"/>
  <c r="AYI26" i="26"/>
  <c r="AYN26" i="26"/>
  <c r="AZM26" i="26"/>
  <c r="AZR26" i="26"/>
  <c r="BAG26" i="26"/>
  <c r="BBU26" i="26"/>
  <c r="BCY26" i="26"/>
  <c r="BDI26" i="26"/>
  <c r="BDS26" i="26"/>
  <c r="BEH26" i="26"/>
  <c r="BEM26" i="26"/>
  <c r="BER26" i="26"/>
  <c r="BQM36" i="26"/>
  <c r="BIT45" i="26"/>
  <c r="BIY45" i="26"/>
  <c r="BJD45" i="26"/>
  <c r="BJI45" i="26"/>
  <c r="BJN45" i="26"/>
  <c r="BJS45" i="26"/>
  <c r="BKW45" i="26"/>
  <c r="BLB45" i="26"/>
  <c r="BLG45" i="26"/>
  <c r="BLL45" i="26"/>
  <c r="BLQ45" i="26"/>
  <c r="BLV45" i="26"/>
  <c r="BMA45" i="26"/>
  <c r="AWH55" i="26"/>
  <c r="BEJ55" i="26"/>
  <c r="BGR55" i="26"/>
  <c r="BOT55" i="26"/>
  <c r="BAI55" i="26"/>
  <c r="BKS55" i="26"/>
  <c r="AUB64" i="26"/>
  <c r="AUF64" i="26"/>
  <c r="AUL64" i="26"/>
  <c r="AUQ64" i="26"/>
  <c r="AUU64" i="26"/>
  <c r="AVA64" i="26"/>
  <c r="AVF64" i="26"/>
  <c r="AVJ64" i="26"/>
  <c r="AVP64" i="26"/>
  <c r="AVU64" i="26"/>
  <c r="AWJ64" i="26"/>
  <c r="AWN64" i="26"/>
  <c r="AWT64" i="26"/>
  <c r="BJU64" i="26"/>
  <c r="BLT64" i="26"/>
  <c r="BMX64" i="26"/>
  <c r="BUS83" i="26"/>
  <c r="AWY64" i="26"/>
  <c r="AXC64" i="26"/>
  <c r="AXI64" i="26"/>
  <c r="AXN64" i="26"/>
  <c r="AXR64" i="26"/>
  <c r="AXX64" i="26"/>
  <c r="AYC64" i="26"/>
  <c r="AYG64" i="26"/>
  <c r="AYM64" i="26"/>
  <c r="AYR64" i="26"/>
  <c r="AYV64" i="26"/>
  <c r="AZB64" i="26"/>
  <c r="AZG64" i="26"/>
  <c r="AZK64" i="26"/>
  <c r="AZQ64" i="26"/>
  <c r="BBD64" i="26"/>
  <c r="BBJ64" i="26"/>
  <c r="BCS64" i="26"/>
  <c r="BCW64" i="26"/>
  <c r="BDC64" i="26"/>
  <c r="BDH64" i="26"/>
  <c r="BDL64" i="26"/>
  <c r="BDR64" i="26"/>
  <c r="BDW64" i="26"/>
  <c r="BEA64" i="26"/>
  <c r="BEG64" i="26"/>
  <c r="BEL64" i="26"/>
  <c r="BEP64" i="26"/>
  <c r="BEV64" i="26"/>
  <c r="BFA64" i="26"/>
  <c r="BFE64" i="26"/>
  <c r="BFK64" i="26"/>
  <c r="BFP64" i="26"/>
  <c r="BFT64" i="26"/>
  <c r="BFZ64" i="26"/>
  <c r="BGI64" i="26"/>
  <c r="BGT64" i="26"/>
  <c r="BGX64" i="26"/>
  <c r="BHD64" i="26"/>
  <c r="BHI64" i="26"/>
  <c r="BHM64" i="26"/>
  <c r="BHS64" i="26"/>
  <c r="BHX64" i="26"/>
  <c r="BIB64" i="26"/>
  <c r="BIH64" i="26"/>
  <c r="BIM64" i="26"/>
  <c r="BIQ64" i="26"/>
  <c r="BIW64" i="26"/>
  <c r="BJB64" i="26"/>
  <c r="BJF64" i="26"/>
  <c r="BJL64" i="26"/>
  <c r="AYS64" i="26"/>
  <c r="BDD64" i="26"/>
  <c r="BEH64" i="26"/>
  <c r="AWI83" i="26"/>
  <c r="AWM83" i="26"/>
  <c r="AWS83" i="26"/>
  <c r="AXH83" i="26"/>
  <c r="AYQ83" i="26"/>
  <c r="AYU83" i="26"/>
  <c r="AZA83" i="26"/>
  <c r="BAE83" i="26"/>
  <c r="BAY83" i="26"/>
  <c r="BBC83" i="26"/>
  <c r="BBN83" i="26"/>
  <c r="BBR83" i="26"/>
  <c r="BBX83" i="26"/>
  <c r="BCM83" i="26"/>
  <c r="BFW83" i="26"/>
  <c r="BFA83" i="26"/>
  <c r="BFE83" i="26"/>
  <c r="BFK83" i="26"/>
  <c r="BFT83" i="26"/>
  <c r="BOQ83" i="26"/>
  <c r="BHF102" i="26"/>
  <c r="BGJ112" i="26"/>
  <c r="ATI64" i="26"/>
  <c r="ATN64" i="26"/>
  <c r="AWF64" i="26"/>
  <c r="AXE64" i="26"/>
  <c r="AXT64" i="26"/>
  <c r="AYD64" i="26"/>
  <c r="AYI64" i="26"/>
  <c r="AYN64" i="26"/>
  <c r="BKG64" i="26"/>
  <c r="BLK64" i="26"/>
  <c r="BLP64" i="26"/>
  <c r="BLU64" i="26"/>
  <c r="BME64" i="26"/>
  <c r="BMJ64" i="26"/>
  <c r="BMO64" i="26"/>
  <c r="BOH64" i="26"/>
  <c r="BOM64" i="26"/>
  <c r="BOR64" i="26"/>
  <c r="BOW64" i="26"/>
  <c r="BPB64" i="26"/>
  <c r="BPG64" i="26"/>
  <c r="BPL64" i="26"/>
  <c r="BPQ64" i="26"/>
  <c r="BPV64" i="26"/>
  <c r="BQU64" i="26"/>
  <c r="BQZ64" i="26"/>
  <c r="BRO64" i="26"/>
  <c r="BRY64" i="26"/>
  <c r="BSD64" i="26"/>
  <c r="BTC64" i="26"/>
  <c r="BTH64" i="26"/>
  <c r="BTM64" i="26"/>
  <c r="BTR64" i="26"/>
  <c r="BTW64" i="26"/>
  <c r="BUB64" i="26"/>
  <c r="BUG64" i="26"/>
  <c r="BUL64" i="26"/>
  <c r="BUQ64" i="26"/>
  <c r="BUV64" i="26"/>
  <c r="BVF64" i="26"/>
  <c r="AYP65" i="26"/>
  <c r="ATK65" i="26"/>
  <c r="AUZ64" i="26"/>
  <c r="AWS64" i="26"/>
  <c r="AXB64" i="26"/>
  <c r="BDB64" i="26"/>
  <c r="BFD64" i="26"/>
  <c r="BGD64" i="26"/>
  <c r="BHH64" i="26"/>
  <c r="BNL64" i="26"/>
  <c r="BSZ64" i="26"/>
  <c r="BVD64" i="26"/>
  <c r="BVH64" i="26"/>
  <c r="AVV83" i="26"/>
  <c r="AWF83" i="26"/>
  <c r="AWJ83" i="26"/>
  <c r="AWN83" i="26"/>
  <c r="AXC83" i="26"/>
  <c r="AXN83" i="26"/>
  <c r="BML84" i="26"/>
  <c r="AVK103" i="26"/>
  <c r="BQE103" i="26"/>
  <c r="AXD103" i="26"/>
  <c r="BDQ102" i="26"/>
  <c r="BEO102" i="26"/>
  <c r="BGS102" i="26"/>
  <c r="BKT102" i="26"/>
  <c r="ATG121" i="26"/>
  <c r="ATL121" i="26"/>
  <c r="ATP121" i="26"/>
  <c r="BAB83" i="26"/>
  <c r="BAG83" i="26"/>
  <c r="BDM84" i="26"/>
  <c r="BIC84" i="26"/>
  <c r="ATJ83" i="26"/>
  <c r="BVB83" i="26"/>
  <c r="ATJ102" i="26"/>
  <c r="ATO102" i="26"/>
  <c r="ATT102" i="26"/>
  <c r="ATY102" i="26"/>
  <c r="AUI102" i="26"/>
  <c r="AUN102" i="26"/>
  <c r="AUS102" i="26"/>
  <c r="AYD102" i="26"/>
  <c r="BDE121" i="26"/>
  <c r="BDY121" i="26"/>
  <c r="BFW121" i="26"/>
  <c r="BGV121" i="26"/>
  <c r="BQG121" i="26"/>
  <c r="BVB121" i="26"/>
  <c r="BWA45" i="26"/>
  <c r="BVY65" i="26"/>
  <c r="AWX121" i="26"/>
  <c r="AXM121" i="26"/>
  <c r="AXQ121" i="26"/>
  <c r="AYQ121" i="26"/>
  <c r="AZA121" i="26"/>
  <c r="AZF121" i="26"/>
  <c r="AZJ121" i="26"/>
  <c r="AZP121" i="26"/>
  <c r="AZU121" i="26"/>
  <c r="AZY121" i="26"/>
  <c r="BAE121" i="26"/>
  <c r="BAJ121" i="26"/>
  <c r="BAN121" i="26"/>
  <c r="BAT121" i="26"/>
  <c r="BBI121" i="26"/>
  <c r="BBN121" i="26"/>
  <c r="BBR121" i="26"/>
  <c r="BBX121" i="26"/>
  <c r="BCC121" i="26"/>
  <c r="BCG121" i="26"/>
  <c r="BCM121" i="26"/>
  <c r="BCR121" i="26"/>
  <c r="BCV121" i="26"/>
  <c r="BDB121" i="26"/>
  <c r="BDG121" i="26"/>
  <c r="BDK121" i="26"/>
  <c r="BDV121" i="26"/>
  <c r="BDZ121" i="26"/>
  <c r="BEF121" i="26"/>
  <c r="BEK121" i="26"/>
  <c r="BEO121" i="26"/>
  <c r="BHC121" i="26"/>
  <c r="BIA121" i="26"/>
  <c r="BJK121" i="26"/>
  <c r="BKO121" i="26"/>
  <c r="BKX121" i="26"/>
  <c r="BLD121" i="26"/>
  <c r="BLI121" i="26"/>
  <c r="BLS121" i="26"/>
  <c r="BLX121" i="26"/>
  <c r="BMB121" i="26"/>
  <c r="BMH121" i="26"/>
  <c r="BMM121" i="26"/>
  <c r="BNU121" i="26"/>
  <c r="BOA121" i="26"/>
  <c r="BOJ121" i="26"/>
  <c r="BPE121" i="26"/>
  <c r="BPJ121" i="26"/>
  <c r="BPN121" i="26"/>
  <c r="BPT121" i="26"/>
  <c r="BPY121" i="26"/>
  <c r="BQC121" i="26"/>
  <c r="BQI121" i="26"/>
  <c r="BRC121" i="26"/>
  <c r="BSV121" i="26"/>
  <c r="BTK121" i="26"/>
  <c r="BUY121" i="26"/>
  <c r="BVD121" i="26"/>
  <c r="BVH121" i="26"/>
  <c r="AWH122" i="26"/>
  <c r="BRB122" i="26"/>
  <c r="BSF122" i="26"/>
  <c r="AUM121" i="26"/>
  <c r="BBA121" i="26"/>
  <c r="BEC121" i="26"/>
  <c r="BGF121" i="26"/>
  <c r="BHJ121" i="26"/>
  <c r="BJW121" i="26"/>
  <c r="BKG121" i="26"/>
  <c r="BLA121" i="26"/>
  <c r="BLK121" i="26"/>
  <c r="BLU121" i="26"/>
  <c r="BME121" i="26"/>
  <c r="BMJ121" i="26"/>
  <c r="BMO121" i="26"/>
  <c r="BNI121" i="26"/>
  <c r="BNN121" i="26"/>
  <c r="BQU121" i="26"/>
  <c r="BQZ121" i="26"/>
  <c r="AUZ121" i="26"/>
  <c r="BWA26" i="26"/>
  <c r="BVY36" i="26"/>
  <c r="BVR93" i="26"/>
  <c r="BVW102" i="26"/>
  <c r="PV45" i="26"/>
  <c r="QN45" i="26"/>
  <c r="XO64" i="26"/>
  <c r="FW27" i="26"/>
  <c r="HP93" i="26"/>
  <c r="EQ102" i="26"/>
  <c r="FU102" i="26"/>
  <c r="GF121" i="26"/>
  <c r="JJ7" i="26"/>
  <c r="JO7" i="26"/>
  <c r="NE26" i="26"/>
  <c r="NI26" i="26"/>
  <c r="IB26" i="26"/>
  <c r="KM36" i="26"/>
  <c r="JD45" i="26"/>
  <c r="IP64" i="26"/>
  <c r="JJ64" i="26"/>
  <c r="JO64" i="26"/>
  <c r="JT64" i="26"/>
  <c r="KR64" i="26"/>
  <c r="LL64" i="26"/>
  <c r="LP64" i="26"/>
  <c r="LV64" i="26"/>
  <c r="MA64" i="26"/>
  <c r="ME64" i="26"/>
  <c r="MZ64" i="26"/>
  <c r="NO64" i="26"/>
  <c r="NX64" i="26"/>
  <c r="OM64" i="26"/>
  <c r="OS64" i="26"/>
  <c r="OX64" i="26"/>
  <c r="NV83" i="26"/>
  <c r="LN121" i="26"/>
  <c r="PI26" i="26"/>
  <c r="SK26" i="26"/>
  <c r="SP26" i="26"/>
  <c r="UE26" i="26"/>
  <c r="PM45" i="26"/>
  <c r="TM45" i="26"/>
  <c r="TW45" i="26"/>
  <c r="UB45" i="26"/>
  <c r="UF45" i="26"/>
  <c r="UL45" i="26"/>
  <c r="VA45" i="26"/>
  <c r="VU45" i="26"/>
  <c r="WE45" i="26"/>
  <c r="WN45" i="26"/>
  <c r="RD46" i="26"/>
  <c r="UP46" i="26"/>
  <c r="PI45" i="26"/>
  <c r="TX45" i="26"/>
  <c r="VV45" i="26"/>
  <c r="WF45" i="26"/>
  <c r="RU64" i="26"/>
  <c r="RY64" i="26"/>
  <c r="SE64" i="26"/>
  <c r="SY64" i="26"/>
  <c r="TC64" i="26"/>
  <c r="TI64" i="26"/>
  <c r="TR64" i="26"/>
  <c r="QS64" i="26"/>
  <c r="SZ64" i="26"/>
  <c r="TE64" i="26"/>
  <c r="TY64" i="26"/>
  <c r="UI64" i="26"/>
  <c r="RS74" i="26"/>
  <c r="UA74" i="26"/>
  <c r="VE74" i="26"/>
  <c r="WI74" i="26"/>
  <c r="PZ74" i="26"/>
  <c r="PK84" i="26"/>
  <c r="RS84" i="26"/>
  <c r="UA84" i="26"/>
  <c r="WI84" i="26"/>
  <c r="WO83" i="26"/>
  <c r="PY102" i="26"/>
  <c r="PH121" i="26"/>
  <c r="QB121" i="26"/>
  <c r="VU121" i="26"/>
  <c r="VY121" i="26"/>
  <c r="YD26" i="26"/>
  <c r="YH26" i="26"/>
  <c r="XA26" i="26"/>
  <c r="AAC45" i="26"/>
  <c r="ZD64" i="26"/>
  <c r="ADE64" i="26"/>
  <c r="YD83" i="26"/>
  <c r="YH83" i="26"/>
  <c r="YN83" i="26"/>
  <c r="ZW83" i="26"/>
  <c r="AAA83" i="26"/>
  <c r="AAL83" i="26"/>
  <c r="AAP83" i="26"/>
  <c r="AAV83" i="26"/>
  <c r="ABP83" i="26"/>
  <c r="AAM83" i="26"/>
  <c r="DF102" i="26"/>
  <c r="DK102" i="26"/>
  <c r="DP102" i="26"/>
  <c r="FD26" i="26"/>
  <c r="HK26" i="26"/>
  <c r="EA102" i="26"/>
  <c r="FO102" i="26"/>
  <c r="GN102" i="26"/>
  <c r="GS102" i="26"/>
  <c r="HM102" i="26"/>
  <c r="HR102" i="26"/>
  <c r="HA103" i="26"/>
  <c r="ED103" i="26"/>
  <c r="DT102" i="26"/>
  <c r="NF7" i="26"/>
  <c r="NZ7" i="26"/>
  <c r="OE7" i="26"/>
  <c r="IM8" i="26"/>
  <c r="JQ8" i="26"/>
  <c r="KU8" i="26"/>
  <c r="NC8" i="26"/>
  <c r="OG8" i="26"/>
  <c r="IP26" i="26"/>
  <c r="JJ26" i="26"/>
  <c r="JO26" i="26"/>
  <c r="MV26" i="26"/>
  <c r="IM27" i="26"/>
  <c r="JQ27" i="26"/>
  <c r="KU27" i="26"/>
  <c r="LY27" i="26"/>
  <c r="OG27" i="26"/>
  <c r="HY26" i="26"/>
  <c r="JR26" i="26"/>
  <c r="JV26" i="26"/>
  <c r="JM45" i="26"/>
  <c r="JR45" i="26"/>
  <c r="JV45" i="26"/>
  <c r="KB45" i="26"/>
  <c r="KQ45" i="26"/>
  <c r="LU45" i="26"/>
  <c r="LZ45" i="26"/>
  <c r="MD45" i="26"/>
  <c r="MJ45" i="26"/>
  <c r="MO45" i="26"/>
  <c r="MS45" i="26"/>
  <c r="MY45" i="26"/>
  <c r="ND45" i="26"/>
  <c r="NH45" i="26"/>
  <c r="NN45" i="26"/>
  <c r="OW45" i="26"/>
  <c r="HX46" i="26"/>
  <c r="JB46" i="26"/>
  <c r="KF46" i="26"/>
  <c r="LJ46" i="26"/>
  <c r="MN46" i="26"/>
  <c r="NR46" i="26"/>
  <c r="OV46" i="26"/>
  <c r="JY64" i="26"/>
  <c r="KD64" i="26"/>
  <c r="KX64" i="26"/>
  <c r="MR64" i="26"/>
  <c r="OK83" i="26"/>
  <c r="OP83" i="26"/>
  <c r="OU83" i="26"/>
  <c r="JE121" i="26"/>
  <c r="MV121" i="26"/>
  <c r="NF121" i="26"/>
  <c r="NK121" i="26"/>
  <c r="NP121" i="26"/>
  <c r="NU121" i="26"/>
  <c r="OY121" i="26"/>
  <c r="RA7" i="26"/>
  <c r="UC7" i="26"/>
  <c r="RR26" i="26"/>
  <c r="RW26" i="26"/>
  <c r="RJ45" i="26"/>
  <c r="SJ45" i="26"/>
  <c r="SN45" i="26"/>
  <c r="SY45" i="26"/>
  <c r="TC45" i="26"/>
  <c r="TI45" i="26"/>
  <c r="TL65" i="26"/>
  <c r="TY83" i="26"/>
  <c r="VH83" i="26"/>
  <c r="RT102" i="26"/>
  <c r="TW102" i="26"/>
  <c r="UU102" i="26"/>
  <c r="VF102" i="26"/>
  <c r="VJ102" i="26"/>
  <c r="VY102" i="26"/>
  <c r="WJ102" i="26"/>
  <c r="WN102" i="26"/>
  <c r="WR102" i="26"/>
  <c r="VV102" i="26"/>
  <c r="PR112" i="26"/>
  <c r="QV112" i="26"/>
  <c r="RZ112" i="26"/>
  <c r="TD112" i="26"/>
  <c r="UH112" i="26"/>
  <c r="VL112" i="26"/>
  <c r="RG121" i="26"/>
  <c r="SE121" i="26"/>
  <c r="SJ121" i="26"/>
  <c r="SN121" i="26"/>
  <c r="ST121" i="26"/>
  <c r="TM121" i="26"/>
  <c r="TQ121" i="26"/>
  <c r="XI7" i="26"/>
  <c r="WX17" i="26"/>
  <c r="YB17" i="26"/>
  <c r="ZF17" i="26"/>
  <c r="AAJ17" i="26"/>
  <c r="ABN17" i="26"/>
  <c r="ACR17" i="26"/>
  <c r="ADV17" i="26"/>
  <c r="YY26" i="26"/>
  <c r="ZD26" i="26"/>
  <c r="ZI26" i="26"/>
  <c r="ZN26" i="26"/>
  <c r="ZS26" i="26"/>
  <c r="AAM26" i="26"/>
  <c r="AAR26" i="26"/>
  <c r="AAW26" i="26"/>
  <c r="ABQ26" i="26"/>
  <c r="ACA26" i="26"/>
  <c r="ACF26" i="26"/>
  <c r="ACP26" i="26"/>
  <c r="ADM26" i="26"/>
  <c r="XT36" i="26"/>
  <c r="YX36" i="26"/>
  <c r="AAB36" i="26"/>
  <c r="ABF36" i="26"/>
  <c r="ACJ36" i="26"/>
  <c r="ADN36" i="26"/>
  <c r="WW45" i="26"/>
  <c r="XV45" i="26"/>
  <c r="AAD45" i="26"/>
  <c r="AAI45" i="26"/>
  <c r="XT46" i="26"/>
  <c r="YX46" i="26"/>
  <c r="ABF46" i="26"/>
  <c r="ACJ46" i="26"/>
  <c r="ADN46" i="26"/>
  <c r="ADZ45" i="26"/>
  <c r="XM65" i="26"/>
  <c r="AAY65" i="26"/>
  <c r="ABH64" i="26"/>
  <c r="AAB74" i="26"/>
  <c r="ACJ74" i="26"/>
  <c r="ZD83" i="26"/>
  <c r="AAC83" i="26"/>
  <c r="AAH83" i="26"/>
  <c r="YQ84" i="26"/>
  <c r="ACC84" i="26"/>
  <c r="XM93" i="26"/>
  <c r="YQ93" i="26"/>
  <c r="ZU93" i="26"/>
  <c r="AAY93" i="26"/>
  <c r="ACC93" i="26"/>
  <c r="ADG93" i="26"/>
  <c r="WX93" i="26"/>
  <c r="YB93" i="26"/>
  <c r="YN102" i="26"/>
  <c r="ZR102" i="26"/>
  <c r="ABO102" i="26"/>
  <c r="ABS102" i="26"/>
  <c r="ACN102" i="26"/>
  <c r="ACS102" i="26"/>
  <c r="ACW102" i="26"/>
  <c r="ADC102" i="26"/>
  <c r="ADH102" i="26"/>
  <c r="ADW102" i="26"/>
  <c r="ZS102" i="26"/>
  <c r="ADP102" i="26"/>
  <c r="XJ102" i="26"/>
  <c r="XU121" i="26"/>
  <c r="XZ121" i="26"/>
  <c r="YE121" i="26"/>
  <c r="YT121" i="26"/>
  <c r="ZI121" i="26"/>
  <c r="AAM121" i="26"/>
  <c r="AAR121" i="26"/>
  <c r="AAW121" i="26"/>
  <c r="ABB121" i="26"/>
  <c r="ABG121" i="26"/>
  <c r="ABL121" i="26"/>
  <c r="ABQ121" i="26"/>
  <c r="AGM45" i="26"/>
  <c r="AIP45" i="26"/>
  <c r="AJY45" i="26"/>
  <c r="ALR45" i="26"/>
  <c r="AJC64" i="26"/>
  <c r="AKZ64" i="26"/>
  <c r="GY7" i="26"/>
  <c r="GP102" i="26"/>
  <c r="GU102" i="26"/>
  <c r="KZ7" i="26"/>
  <c r="MK7" i="26"/>
  <c r="IT17" i="26"/>
  <c r="PC55" i="26"/>
  <c r="NL102" i="26"/>
  <c r="PC122" i="26"/>
  <c r="LQ131" i="26"/>
  <c r="PC131" i="26"/>
  <c r="PL26" i="26"/>
  <c r="PP26" i="26"/>
  <c r="PV26" i="26"/>
  <c r="QA26" i="26"/>
  <c r="QE26" i="26"/>
  <c r="SJ26" i="26"/>
  <c r="PO45" i="26"/>
  <c r="PT45" i="26"/>
  <c r="PY45" i="26"/>
  <c r="TO45" i="26"/>
  <c r="US45" i="26"/>
  <c r="UX45" i="26"/>
  <c r="VC45" i="26"/>
  <c r="VH45" i="26"/>
  <c r="UE45" i="26"/>
  <c r="SQ64" i="26"/>
  <c r="SV64" i="26"/>
  <c r="TA64" i="26"/>
  <c r="SS64" i="26"/>
  <c r="VA64" i="26"/>
  <c r="PL102" i="26"/>
  <c r="PJ121" i="26"/>
  <c r="PO121" i="26"/>
  <c r="RF121" i="26"/>
  <c r="RJ121" i="26"/>
  <c r="YQ27" i="26"/>
  <c r="ZU27" i="26"/>
  <c r="AAY27" i="26"/>
  <c r="ADG27" i="26"/>
  <c r="ADL26" i="26"/>
  <c r="ZF36" i="26"/>
  <c r="ADV36" i="26"/>
  <c r="AAJ46" i="26"/>
  <c r="XM55" i="26"/>
  <c r="ZU55" i="26"/>
  <c r="ZY64" i="26"/>
  <c r="AAD64" i="26"/>
  <c r="ABN74" i="26"/>
  <c r="YA83" i="26"/>
  <c r="YF83" i="26"/>
  <c r="YZ83" i="26"/>
  <c r="ZE83" i="26"/>
  <c r="ZJ83" i="26"/>
  <c r="ZY83" i="26"/>
  <c r="XT84" i="26"/>
  <c r="YX84" i="26"/>
  <c r="AAB84" i="26"/>
  <c r="ABF84" i="26"/>
  <c r="ACJ84" i="26"/>
  <c r="ADN84" i="26"/>
  <c r="YX93" i="26"/>
  <c r="XE103" i="26"/>
  <c r="AAQ103" i="26"/>
  <c r="ACY103" i="26"/>
  <c r="AKS26" i="26"/>
  <c r="ALC26" i="26"/>
  <c r="AEM64" i="26"/>
  <c r="AEQ64" i="26"/>
  <c r="AEW64" i="26"/>
  <c r="AGP64" i="26"/>
  <c r="AIC64" i="26"/>
  <c r="AIX64" i="26"/>
  <c r="AKK64" i="26"/>
  <c r="AEI83" i="26"/>
  <c r="AES83" i="26"/>
  <c r="AIO83" i="26"/>
  <c r="AIT83" i="26"/>
  <c r="AIY83" i="26"/>
  <c r="AJD83" i="26"/>
  <c r="AJI83" i="26"/>
  <c r="AJN83" i="26"/>
  <c r="AKC83" i="26"/>
  <c r="AKW83" i="26"/>
  <c r="ALB83" i="26"/>
  <c r="ALG83" i="26"/>
  <c r="ALL83" i="26"/>
  <c r="AES102" i="26"/>
  <c r="AEX102" i="26"/>
  <c r="AFW102" i="26"/>
  <c r="AKH102" i="26"/>
  <c r="AKM102" i="26"/>
  <c r="AMB7" i="26"/>
  <c r="AMG7" i="26"/>
  <c r="AMQ7" i="26"/>
  <c r="ASX45" i="26"/>
  <c r="ATB45" i="26"/>
  <c r="AMQ45" i="26"/>
  <c r="ARZ64" i="26"/>
  <c r="ACA121" i="26"/>
  <c r="ACE121" i="26"/>
  <c r="YP121" i="26"/>
  <c r="YZ121" i="26"/>
  <c r="ZT121" i="26"/>
  <c r="AAD121" i="26"/>
  <c r="AAI121" i="26"/>
  <c r="ABW121" i="26"/>
  <c r="ACB121" i="26"/>
  <c r="AFZ7" i="26"/>
  <c r="AGI7" i="26"/>
  <c r="AGM7" i="26"/>
  <c r="AIZ7" i="26"/>
  <c r="AJE7" i="26"/>
  <c r="AJO7" i="26"/>
  <c r="AJT7" i="26"/>
  <c r="AKQ26" i="26"/>
  <c r="AKV26" i="26"/>
  <c r="AKZ26" i="26"/>
  <c r="ALF26" i="26"/>
  <c r="AFV36" i="26"/>
  <c r="AGZ36" i="26"/>
  <c r="AFR45" i="26"/>
  <c r="AKG45" i="26"/>
  <c r="AJO45" i="26"/>
  <c r="AKD45" i="26"/>
  <c r="AKI45" i="26"/>
  <c r="AEI64" i="26"/>
  <c r="AFH64" i="26"/>
  <c r="AGQ64" i="26"/>
  <c r="AHA64" i="26"/>
  <c r="AHF64" i="26"/>
  <c r="AHK64" i="26"/>
  <c r="AHP64" i="26"/>
  <c r="AHU64" i="26"/>
  <c r="AIE64" i="26"/>
  <c r="AIJ64" i="26"/>
  <c r="AIO64" i="26"/>
  <c r="AIT64" i="26"/>
  <c r="AJD64" i="26"/>
  <c r="AJI64" i="26"/>
  <c r="AJN64" i="26"/>
  <c r="AJX64" i="26"/>
  <c r="AKC64" i="26"/>
  <c r="AKM64" i="26"/>
  <c r="AKR64" i="26"/>
  <c r="AKW64" i="26"/>
  <c r="ALB64" i="26"/>
  <c r="ALG64" i="26"/>
  <c r="AER65" i="26"/>
  <c r="AFV65" i="26"/>
  <c r="AGZ65" i="26"/>
  <c r="AID65" i="26"/>
  <c r="AJH65" i="26"/>
  <c r="AKL65" i="26"/>
  <c r="AFG65" i="26"/>
  <c r="AGK65" i="26"/>
  <c r="AHO65" i="26"/>
  <c r="AIS65" i="26"/>
  <c r="AJW65" i="26"/>
  <c r="ALA65" i="26"/>
  <c r="AGZ74" i="26"/>
  <c r="AIF83" i="26"/>
  <c r="AIK83" i="26"/>
  <c r="AIP83" i="26"/>
  <c r="AJE83" i="26"/>
  <c r="AFB102" i="26"/>
  <c r="AFF102" i="26"/>
  <c r="AGA102" i="26"/>
  <c r="AGF102" i="26"/>
  <c r="AGJ102" i="26"/>
  <c r="AGP102" i="26"/>
  <c r="ALL102" i="26"/>
  <c r="AFB121" i="26"/>
  <c r="AFF121" i="26"/>
  <c r="ALE121" i="26"/>
  <c r="ALJ121" i="26"/>
  <c r="ALN121" i="26"/>
  <c r="AEK122" i="26"/>
  <c r="AFO122" i="26"/>
  <c r="AGS122" i="26"/>
  <c r="AHW122" i="26"/>
  <c r="AJA122" i="26"/>
  <c r="AKE122" i="26"/>
  <c r="ALI122" i="26"/>
  <c r="AEZ122" i="26"/>
  <c r="AGD122" i="26"/>
  <c r="AHH122" i="26"/>
  <c r="AIL122" i="26"/>
  <c r="AJP122" i="26"/>
  <c r="AKT122" i="26"/>
  <c r="AHK121" i="26"/>
  <c r="AIO121" i="26"/>
  <c r="AJY121" i="26"/>
  <c r="AKN121" i="26"/>
  <c r="AKS121" i="26"/>
  <c r="ALA131" i="26"/>
  <c r="ALY7" i="26"/>
  <c r="AMC7" i="26"/>
  <c r="AMI7" i="26"/>
  <c r="ANC7" i="26"/>
  <c r="ANG7" i="26"/>
  <c r="ANM7" i="26"/>
  <c r="ANR7" i="26"/>
  <c r="ANV7" i="26"/>
  <c r="AOB7" i="26"/>
  <c r="AOJ7" i="26"/>
  <c r="APS7" i="26"/>
  <c r="AQC7" i="26"/>
  <c r="AQH7" i="26"/>
  <c r="AQM7" i="26"/>
  <c r="AQR7" i="26"/>
  <c r="ARB7" i="26"/>
  <c r="ASK7" i="26"/>
  <c r="ASP7" i="26"/>
  <c r="ASU7" i="26"/>
  <c r="ASZ7" i="26"/>
  <c r="ATE7" i="26"/>
  <c r="AOG26" i="26"/>
  <c r="AOV26" i="26"/>
  <c r="AQD26" i="26"/>
  <c r="AQJ26" i="26"/>
  <c r="AQO26" i="26"/>
  <c r="AQS26" i="26"/>
  <c r="AQY26" i="26"/>
  <c r="ARD26" i="26"/>
  <c r="ARH26" i="26"/>
  <c r="ARN26" i="26"/>
  <c r="ASC26" i="26"/>
  <c r="ASW26" i="26"/>
  <c r="AOF27" i="26"/>
  <c r="ARR27" i="26"/>
  <c r="AMA26" i="26"/>
  <c r="ANE26" i="26"/>
  <c r="ALA8" i="26"/>
  <c r="AIT26" i="26"/>
  <c r="AIY26" i="26"/>
  <c r="AJD26" i="26"/>
  <c r="AJX26" i="26"/>
  <c r="AKC26" i="26"/>
  <c r="AKH26" i="26"/>
  <c r="AEZ27" i="26"/>
  <c r="AGD27" i="26"/>
  <c r="AHH27" i="26"/>
  <c r="AIL27" i="26"/>
  <c r="AJP27" i="26"/>
  <c r="AKT27" i="26"/>
  <c r="AEK27" i="26"/>
  <c r="AFO27" i="26"/>
  <c r="AHW27" i="26"/>
  <c r="AJA27" i="26"/>
  <c r="AKE27" i="26"/>
  <c r="AKF26" i="26"/>
  <c r="AKJ26" i="26"/>
  <c r="AKY26" i="26"/>
  <c r="AEO45" i="26"/>
  <c r="AET45" i="26"/>
  <c r="AEY45" i="26"/>
  <c r="AGG45" i="26"/>
  <c r="AGL45" i="26"/>
  <c r="AGQ45" i="26"/>
  <c r="AIO45" i="26"/>
  <c r="AIT45" i="26"/>
  <c r="AIY45" i="26"/>
  <c r="AJN45" i="26"/>
  <c r="AJS45" i="26"/>
  <c r="AJX45" i="26"/>
  <c r="AKC45" i="26"/>
  <c r="AKH45" i="26"/>
  <c r="AKM45" i="26"/>
  <c r="AKR45" i="26"/>
  <c r="ALG45" i="26"/>
  <c r="AFZ45" i="26"/>
  <c r="AHS45" i="26"/>
  <c r="AHX45" i="26"/>
  <c r="ALM45" i="26"/>
  <c r="ALN64" i="26"/>
  <c r="AEG64" i="26"/>
  <c r="AEP83" i="26"/>
  <c r="AFT83" i="26"/>
  <c r="AIH83" i="26"/>
  <c r="AGF83" i="26"/>
  <c r="AGU83" i="26"/>
  <c r="AGA121" i="26"/>
  <c r="AHJ121" i="26"/>
  <c r="AHN121" i="26"/>
  <c r="AII121" i="26"/>
  <c r="AIN121" i="26"/>
  <c r="AIR121" i="26"/>
  <c r="AIX121" i="26"/>
  <c r="AJM121" i="26"/>
  <c r="AJR121" i="26"/>
  <c r="AJV121" i="26"/>
  <c r="AFX121" i="26"/>
  <c r="AHQ121" i="26"/>
  <c r="AHV121" i="26"/>
  <c r="AIA121" i="26"/>
  <c r="AIU121" i="26"/>
  <c r="AJJ121" i="26"/>
  <c r="AKH121" i="26"/>
  <c r="AKW121" i="26"/>
  <c r="AEG121" i="26"/>
  <c r="AEL121" i="26"/>
  <c r="AFP121" i="26"/>
  <c r="ANH26" i="26"/>
  <c r="ANS26" i="26"/>
  <c r="ANW26" i="26"/>
  <c r="AOC26" i="26"/>
  <c r="APP26" i="26"/>
  <c r="APV26" i="26"/>
  <c r="AQA26" i="26"/>
  <c r="AQE26" i="26"/>
  <c r="AQK26" i="26"/>
  <c r="ASD26" i="26"/>
  <c r="ASX26" i="26"/>
  <c r="ATB26" i="26"/>
  <c r="APB36" i="26"/>
  <c r="AQF36" i="26"/>
  <c r="ALW64" i="26"/>
  <c r="AON64" i="26"/>
  <c r="AOX64" i="26"/>
  <c r="APH64" i="26"/>
  <c r="AMG83" i="26"/>
  <c r="AML83" i="26"/>
  <c r="AMU83" i="26"/>
  <c r="AMZ83" i="26"/>
  <c r="ANE83" i="26"/>
  <c r="ANJ83" i="26"/>
  <c r="ANO83" i="26"/>
  <c r="ARF83" i="26"/>
  <c r="ARK83" i="26"/>
  <c r="ARP83" i="26"/>
  <c r="ARU83" i="26"/>
  <c r="ARZ83" i="26"/>
  <c r="ASE83" i="26"/>
  <c r="AOQ83" i="26"/>
  <c r="AOM93" i="26"/>
  <c r="ATC93" i="26"/>
  <c r="AOS102" i="26"/>
  <c r="ASE102" i="26"/>
  <c r="AMB102" i="26"/>
  <c r="ARF102" i="26"/>
  <c r="ASS121" i="26"/>
  <c r="ASX121" i="26"/>
  <c r="ATB121" i="26"/>
  <c r="ARI121" i="26"/>
  <c r="BHY7" i="26"/>
  <c r="BII7" i="26"/>
  <c r="BIN7" i="26"/>
  <c r="BIS7" i="26"/>
  <c r="BIX7" i="26"/>
  <c r="BJC7" i="26"/>
  <c r="BJH7" i="26"/>
  <c r="BJM7" i="26"/>
  <c r="BJW7" i="26"/>
  <c r="BKB7" i="26"/>
  <c r="BLK7" i="26"/>
  <c r="BLP7" i="26"/>
  <c r="BLU7" i="26"/>
  <c r="BLZ7" i="26"/>
  <c r="BMI7" i="26"/>
  <c r="BMN7" i="26"/>
  <c r="BMR7" i="26"/>
  <c r="BMX7" i="26"/>
  <c r="BNM7" i="26"/>
  <c r="ANQ55" i="26"/>
  <c r="APY55" i="26"/>
  <c r="ARC55" i="26"/>
  <c r="ASG55" i="26"/>
  <c r="ALU64" i="26"/>
  <c r="ANN64" i="26"/>
  <c r="APF64" i="26"/>
  <c r="APK64" i="26"/>
  <c r="APO64" i="26"/>
  <c r="ALX65" i="26"/>
  <c r="ANB65" i="26"/>
  <c r="AOF65" i="26"/>
  <c r="APJ65" i="26"/>
  <c r="AQN65" i="26"/>
  <c r="AMX64" i="26"/>
  <c r="AOB64" i="26"/>
  <c r="AOY64" i="26"/>
  <c r="ARG64" i="26"/>
  <c r="ASF64" i="26"/>
  <c r="ALV64" i="26"/>
  <c r="APW64" i="26"/>
  <c r="ANC83" i="26"/>
  <c r="AOG83" i="26"/>
  <c r="AOK83" i="26"/>
  <c r="AQY83" i="26"/>
  <c r="ARN83" i="26"/>
  <c r="ASC83" i="26"/>
  <c r="ASH83" i="26"/>
  <c r="ASL83" i="26"/>
  <c r="ASR83" i="26"/>
  <c r="AOM84" i="26"/>
  <c r="ATC84" i="26"/>
  <c r="AQO83" i="26"/>
  <c r="ARG83" i="26"/>
  <c r="ALY102" i="26"/>
  <c r="AMC102" i="26"/>
  <c r="AMI102" i="26"/>
  <c r="ANM102" i="26"/>
  <c r="AQO102" i="26"/>
  <c r="AQS102" i="26"/>
  <c r="AYC7" i="26"/>
  <c r="AYM7" i="26"/>
  <c r="AYR7" i="26"/>
  <c r="AZB7" i="26"/>
  <c r="AZG7" i="26"/>
  <c r="AZQ7" i="26"/>
  <c r="BAK7" i="26"/>
  <c r="BBO7" i="26"/>
  <c r="BBS7" i="26"/>
  <c r="AMD45" i="26"/>
  <c r="ASK64" i="26"/>
  <c r="AMF83" i="26"/>
  <c r="AMK83" i="26"/>
  <c r="AMY83" i="26"/>
  <c r="AND83" i="26"/>
  <c r="ANN83" i="26"/>
  <c r="ANS83" i="26"/>
  <c r="ART83" i="26"/>
  <c r="ARX83" i="26"/>
  <c r="ASD83" i="26"/>
  <c r="ASI83" i="26"/>
  <c r="ASS83" i="26"/>
  <c r="ATA83" i="26"/>
  <c r="AOB83" i="26"/>
  <c r="APP83" i="26"/>
  <c r="ALZ102" i="26"/>
  <c r="AMD102" i="26"/>
  <c r="ANS102" i="26"/>
  <c r="ANW102" i="26"/>
  <c r="AOC102" i="26"/>
  <c r="AOH102" i="26"/>
  <c r="AQA102" i="26"/>
  <c r="AQE102" i="26"/>
  <c r="AQK102" i="26"/>
  <c r="AQT102" i="26"/>
  <c r="ARO102" i="26"/>
  <c r="ASX102" i="26"/>
  <c r="AOF103" i="26"/>
  <c r="ASV103" i="26"/>
  <c r="AMF102" i="26"/>
  <c r="AMK102" i="26"/>
  <c r="ANJ102" i="26"/>
  <c r="ANO102" i="26"/>
  <c r="ANT102" i="26"/>
  <c r="ANY102" i="26"/>
  <c r="AOD102" i="26"/>
  <c r="APN102" i="26"/>
  <c r="ATE102" i="26"/>
  <c r="AMT112" i="26"/>
  <c r="ANX112" i="26"/>
  <c r="APB112" i="26"/>
  <c r="AQF112" i="26"/>
  <c r="ARJ112" i="26"/>
  <c r="ASN112" i="26"/>
  <c r="ANI112" i="26"/>
  <c r="AOM112" i="26"/>
  <c r="APQ112" i="26"/>
  <c r="ARY112" i="26"/>
  <c r="ATC112" i="26"/>
  <c r="AMF121" i="26"/>
  <c r="ARP121" i="26"/>
  <c r="AMT131" i="26"/>
  <c r="ANX131" i="26"/>
  <c r="APB131" i="26"/>
  <c r="AQF131" i="26"/>
  <c r="ARJ131" i="26"/>
  <c r="BFQ7" i="26"/>
  <c r="BFV7" i="26"/>
  <c r="BGA7" i="26"/>
  <c r="BOU7" i="26"/>
  <c r="BOY7" i="26"/>
  <c r="BPE7" i="26"/>
  <c r="BPJ7" i="26"/>
  <c r="BPN7" i="26"/>
  <c r="BPY7" i="26"/>
  <c r="BQC7" i="26"/>
  <c r="ATZ8" i="26"/>
  <c r="AVD8" i="26"/>
  <c r="AXL8" i="26"/>
  <c r="AYP8" i="26"/>
  <c r="AZT8" i="26"/>
  <c r="BAX8" i="26"/>
  <c r="BCB8" i="26"/>
  <c r="BDF8" i="26"/>
  <c r="BEJ8" i="26"/>
  <c r="BFN8" i="26"/>
  <c r="BGR8" i="26"/>
  <c r="BHV8" i="26"/>
  <c r="BIZ8" i="26"/>
  <c r="BKD8" i="26"/>
  <c r="BLH8" i="26"/>
  <c r="BML8" i="26"/>
  <c r="BNP8" i="26"/>
  <c r="BOT8" i="26"/>
  <c r="BPX8" i="26"/>
  <c r="BRB8" i="26"/>
  <c r="BSF8" i="26"/>
  <c r="BTJ8" i="26"/>
  <c r="BUN8" i="26"/>
  <c r="AVT7" i="26"/>
  <c r="AVX7" i="26"/>
  <c r="AXZ7" i="26"/>
  <c r="BKH7" i="26"/>
  <c r="BMM83" i="26"/>
  <c r="BMW83" i="26"/>
  <c r="ATI7" i="26"/>
  <c r="ATN7" i="26"/>
  <c r="AUC7" i="26"/>
  <c r="AUM7" i="26"/>
  <c r="AWM7" i="26"/>
  <c r="BBX7" i="26"/>
  <c r="BEN7" i="26"/>
  <c r="BES7" i="26"/>
  <c r="BEX7" i="26"/>
  <c r="BFM7" i="26"/>
  <c r="BKJ7" i="26"/>
  <c r="BKU7" i="26"/>
  <c r="BON7" i="26"/>
  <c r="BOS7" i="26"/>
  <c r="BTN7" i="26"/>
  <c r="BUC7" i="26"/>
  <c r="BUH7" i="26"/>
  <c r="BUR7" i="26"/>
  <c r="BUW7" i="26"/>
  <c r="BVB7" i="26"/>
  <c r="ATJ7" i="26"/>
  <c r="ATL26" i="26"/>
  <c r="ATY26" i="26"/>
  <c r="AYD26" i="26"/>
  <c r="BBZ26" i="26"/>
  <c r="BCE26" i="26"/>
  <c r="BCJ26" i="26"/>
  <c r="BCO26" i="26"/>
  <c r="BCT26" i="26"/>
  <c r="BDD26" i="26"/>
  <c r="BDX26" i="26"/>
  <c r="BEW26" i="26"/>
  <c r="BQR26" i="26"/>
  <c r="BSB26" i="26"/>
  <c r="BSG26" i="26"/>
  <c r="BSK26" i="26"/>
  <c r="BIR36" i="26"/>
  <c r="BVJ36" i="26"/>
  <c r="AUX45" i="26"/>
  <c r="BIL45" i="26"/>
  <c r="BIP45" i="26"/>
  <c r="BIV45" i="26"/>
  <c r="BKO45" i="26"/>
  <c r="BKT45" i="26"/>
  <c r="BKX45" i="26"/>
  <c r="BLD45" i="26"/>
  <c r="BMK45" i="26"/>
  <c r="BMU45" i="26"/>
  <c r="BNE45" i="26"/>
  <c r="BNJ45" i="26"/>
  <c r="BNO45" i="26"/>
  <c r="BNT45" i="26"/>
  <c r="ATZ46" i="26"/>
  <c r="AVD46" i="26"/>
  <c r="AWH46" i="26"/>
  <c r="AXL46" i="26"/>
  <c r="AUS64" i="26"/>
  <c r="AUX64" i="26"/>
  <c r="AVH64" i="26"/>
  <c r="AVM64" i="26"/>
  <c r="AVR64" i="26"/>
  <c r="AVW64" i="26"/>
  <c r="AWB64" i="26"/>
  <c r="AWG64" i="26"/>
  <c r="AWL64" i="26"/>
  <c r="AWQ64" i="26"/>
  <c r="AWV64" i="26"/>
  <c r="AXF64" i="26"/>
  <c r="AXK64" i="26"/>
  <c r="AXP64" i="26"/>
  <c r="AXU64" i="26"/>
  <c r="AXZ64" i="26"/>
  <c r="BDQ83" i="26"/>
  <c r="BEF83" i="26"/>
  <c r="BEU83" i="26"/>
  <c r="BEZ83" i="26"/>
  <c r="BFD83" i="26"/>
  <c r="BFJ83" i="26"/>
  <c r="BFO83" i="26"/>
  <c r="BFS83" i="26"/>
  <c r="BHC83" i="26"/>
  <c r="ATQ26" i="26"/>
  <c r="AVV26" i="26"/>
  <c r="AXK26" i="26"/>
  <c r="BME26" i="26"/>
  <c r="BMJ26" i="26"/>
  <c r="BUZ26" i="26"/>
  <c r="BVE26" i="26"/>
  <c r="BVI26" i="26"/>
  <c r="BRQ27" i="26"/>
  <c r="BVC27" i="26"/>
  <c r="ATK36" i="26"/>
  <c r="AUO36" i="26"/>
  <c r="AVS36" i="26"/>
  <c r="AWW36" i="26"/>
  <c r="AYA36" i="26"/>
  <c r="AZE36" i="26"/>
  <c r="BAI36" i="26"/>
  <c r="BBM36" i="26"/>
  <c r="BCQ36" i="26"/>
  <c r="BDU36" i="26"/>
  <c r="BEY36" i="26"/>
  <c r="BGC36" i="26"/>
  <c r="BHG36" i="26"/>
  <c r="BIK36" i="26"/>
  <c r="BJO36" i="26"/>
  <c r="BKS36" i="26"/>
  <c r="BLW36" i="26"/>
  <c r="BNA36" i="26"/>
  <c r="BOE36" i="26"/>
  <c r="BPI36" i="26"/>
  <c r="BRQ36" i="26"/>
  <c r="BSU36" i="26"/>
  <c r="BTY36" i="26"/>
  <c r="BVC36" i="26"/>
  <c r="AYT45" i="26"/>
  <c r="AYY45" i="26"/>
  <c r="AZD45" i="26"/>
  <c r="AZN45" i="26"/>
  <c r="AZS45" i="26"/>
  <c r="AZX45" i="26"/>
  <c r="BAC45" i="26"/>
  <c r="BAH45" i="26"/>
  <c r="BBB45" i="26"/>
  <c r="BBV45" i="26"/>
  <c r="BHX45" i="26"/>
  <c r="BIB45" i="26"/>
  <c r="BIH45" i="26"/>
  <c r="BMH45" i="26"/>
  <c r="BMM45" i="26"/>
  <c r="BMQ45" i="26"/>
  <c r="BMW45" i="26"/>
  <c r="BNF45" i="26"/>
  <c r="BNL45" i="26"/>
  <c r="BOP45" i="26"/>
  <c r="BOX45" i="26"/>
  <c r="BPC45" i="26"/>
  <c r="BPM45" i="26"/>
  <c r="BPR45" i="26"/>
  <c r="BPW45" i="26"/>
  <c r="BQV45" i="26"/>
  <c r="BRA45" i="26"/>
  <c r="BRF45" i="26"/>
  <c r="BRK45" i="26"/>
  <c r="BRP45" i="26"/>
  <c r="BRZ45" i="26"/>
  <c r="BSE45" i="26"/>
  <c r="BSJ45" i="26"/>
  <c r="BSY45" i="26"/>
  <c r="BTS45" i="26"/>
  <c r="BTX45" i="26"/>
  <c r="BUM45" i="26"/>
  <c r="BGE45" i="26"/>
  <c r="AUT64" i="26"/>
  <c r="BJP64" i="26"/>
  <c r="BJT64" i="26"/>
  <c r="BQN64" i="26"/>
  <c r="BJO65" i="26"/>
  <c r="ATP7" i="26"/>
  <c r="ATV7" i="26"/>
  <c r="AUA7" i="26"/>
  <c r="AUE7" i="26"/>
  <c r="AUK7" i="26"/>
  <c r="AWK7" i="26"/>
  <c r="AWP7" i="26"/>
  <c r="AWU7" i="26"/>
  <c r="AWZ7" i="26"/>
  <c r="AXE7" i="26"/>
  <c r="AXJ7" i="26"/>
  <c r="AXO7" i="26"/>
  <c r="AXY7" i="26"/>
  <c r="AYD7" i="26"/>
  <c r="BCE7" i="26"/>
  <c r="BCJ7" i="26"/>
  <c r="BJX7" i="26"/>
  <c r="BKC7" i="26"/>
  <c r="BLL7" i="26"/>
  <c r="BLQ7" i="26"/>
  <c r="BLV7" i="26"/>
  <c r="BMA7" i="26"/>
  <c r="BNV7" i="26"/>
  <c r="BOB7" i="26"/>
  <c r="BOK7" i="26"/>
  <c r="BOQ7" i="26"/>
  <c r="BOZ7" i="26"/>
  <c r="BPO7" i="26"/>
  <c r="BPU7" i="26"/>
  <c r="BPZ7" i="26"/>
  <c r="BQO7" i="26"/>
  <c r="BQS7" i="26"/>
  <c r="BTL7" i="26"/>
  <c r="BTP7" i="26"/>
  <c r="BTV7" i="26"/>
  <c r="BUA7" i="26"/>
  <c r="BUE7" i="26"/>
  <c r="BUK7" i="26"/>
  <c r="BUT7" i="26"/>
  <c r="BUZ7" i="26"/>
  <c r="AUX26" i="26"/>
  <c r="AVC26" i="26"/>
  <c r="AVM26" i="26"/>
  <c r="AVR26" i="26"/>
  <c r="AWA26" i="26"/>
  <c r="AWF26" i="26"/>
  <c r="AWK26" i="26"/>
  <c r="AYX26" i="26"/>
  <c r="AZC26" i="26"/>
  <c r="AZH26" i="26"/>
  <c r="BAL26" i="26"/>
  <c r="BAQ26" i="26"/>
  <c r="BAV26" i="26"/>
  <c r="BEO26" i="26"/>
  <c r="BEU26" i="26"/>
  <c r="BEZ26" i="26"/>
  <c r="BFD26" i="26"/>
  <c r="BFO26" i="26"/>
  <c r="BFS26" i="26"/>
  <c r="BGL26" i="26"/>
  <c r="BGQ26" i="26"/>
  <c r="BGV26" i="26"/>
  <c r="BHA26" i="26"/>
  <c r="BHF26" i="26"/>
  <c r="BHP26" i="26"/>
  <c r="BHU26" i="26"/>
  <c r="BIT26" i="26"/>
  <c r="BIY26" i="26"/>
  <c r="BJD26" i="26"/>
  <c r="BJI26" i="26"/>
  <c r="BJN26" i="26"/>
  <c r="BJS26" i="26"/>
  <c r="BJX26" i="26"/>
  <c r="BKH26" i="26"/>
  <c r="BKM26" i="26"/>
  <c r="BKR26" i="26"/>
  <c r="BLQ26" i="26"/>
  <c r="BLV26" i="26"/>
  <c r="BMF26" i="26"/>
  <c r="BMK26" i="26"/>
  <c r="BMP26" i="26"/>
  <c r="BMT26" i="26"/>
  <c r="BMY26" i="26"/>
  <c r="BND26" i="26"/>
  <c r="BNI26" i="26"/>
  <c r="BNN26" i="26"/>
  <c r="BNS26" i="26"/>
  <c r="BNX26" i="26"/>
  <c r="BOC26" i="26"/>
  <c r="BOH26" i="26"/>
  <c r="BOW26" i="26"/>
  <c r="BPV26" i="26"/>
  <c r="BQF26" i="26"/>
  <c r="BQP26" i="26"/>
  <c r="BIC27" i="26"/>
  <c r="BKK27" i="26"/>
  <c r="BPA27" i="26"/>
  <c r="BRI27" i="26"/>
  <c r="BSM27" i="26"/>
  <c r="BTQ27" i="26"/>
  <c r="BUU27" i="26"/>
  <c r="BFR45" i="26"/>
  <c r="BFW45" i="26"/>
  <c r="BGB45" i="26"/>
  <c r="BGV45" i="26"/>
  <c r="AUA64" i="26"/>
  <c r="AUE64" i="26"/>
  <c r="AUK64" i="26"/>
  <c r="AUP64" i="26"/>
  <c r="AVE64" i="26"/>
  <c r="AVI64" i="26"/>
  <c r="AVO64" i="26"/>
  <c r="AVT64" i="26"/>
  <c r="AVX64" i="26"/>
  <c r="AWD64" i="26"/>
  <c r="AYB64" i="26"/>
  <c r="AYF64" i="26"/>
  <c r="AYL64" i="26"/>
  <c r="AYQ64" i="26"/>
  <c r="AYU64" i="26"/>
  <c r="AZA64" i="26"/>
  <c r="AZF64" i="26"/>
  <c r="AZJ64" i="26"/>
  <c r="AZP64" i="26"/>
  <c r="AZU64" i="26"/>
  <c r="AZY64" i="26"/>
  <c r="BAE64" i="26"/>
  <c r="BAJ64" i="26"/>
  <c r="BAN64" i="26"/>
  <c r="BAT64" i="26"/>
  <c r="BAY64" i="26"/>
  <c r="BBC64" i="26"/>
  <c r="BBI64" i="26"/>
  <c r="BBN64" i="26"/>
  <c r="BBR64" i="26"/>
  <c r="BCC64" i="26"/>
  <c r="BCG64" i="26"/>
  <c r="BCM64" i="26"/>
  <c r="BCV64" i="26"/>
  <c r="BDZ64" i="26"/>
  <c r="BEZ64" i="26"/>
  <c r="BFJ64" i="26"/>
  <c r="BFO64" i="26"/>
  <c r="BFS64" i="26"/>
  <c r="BFY64" i="26"/>
  <c r="BGN64" i="26"/>
  <c r="BHL64" i="26"/>
  <c r="BHR64" i="26"/>
  <c r="BHW64" i="26"/>
  <c r="BIA64" i="26"/>
  <c r="BIG64" i="26"/>
  <c r="BIL64" i="26"/>
  <c r="BIP64" i="26"/>
  <c r="BIV64" i="26"/>
  <c r="BJA64" i="26"/>
  <c r="BJE64" i="26"/>
  <c r="BJK64" i="26"/>
  <c r="BVJ65" i="26"/>
  <c r="BKP64" i="26"/>
  <c r="BBS83" i="26"/>
  <c r="BBY83" i="26"/>
  <c r="BMC83" i="26"/>
  <c r="BTP83" i="26"/>
  <c r="AVI102" i="26"/>
  <c r="AVO102" i="26"/>
  <c r="AVT102" i="26"/>
  <c r="AVX102" i="26"/>
  <c r="AWD102" i="26"/>
  <c r="AWI102" i="26"/>
  <c r="AWM102" i="26"/>
  <c r="AWS102" i="26"/>
  <c r="AWX102" i="26"/>
  <c r="BJZ64" i="26"/>
  <c r="BKE64" i="26"/>
  <c r="BKI64" i="26"/>
  <c r="BKO64" i="26"/>
  <c r="BKT64" i="26"/>
  <c r="BMB64" i="26"/>
  <c r="BNB64" i="26"/>
  <c r="BNF64" i="26"/>
  <c r="BOF64" i="26"/>
  <c r="BOJ64" i="26"/>
  <c r="BOP64" i="26"/>
  <c r="BPE64" i="26"/>
  <c r="BPJ64" i="26"/>
  <c r="BPN64" i="26"/>
  <c r="BPT64" i="26"/>
  <c r="BPY64" i="26"/>
  <c r="BQC64" i="26"/>
  <c r="BQI64" i="26"/>
  <c r="BQR64" i="26"/>
  <c r="BRC64" i="26"/>
  <c r="BRG64" i="26"/>
  <c r="BRM64" i="26"/>
  <c r="BRR64" i="26"/>
  <c r="BRV64" i="26"/>
  <c r="BSB64" i="26"/>
  <c r="BSG64" i="26"/>
  <c r="BSK64" i="26"/>
  <c r="BSQ64" i="26"/>
  <c r="BSV64" i="26"/>
  <c r="BTF64" i="26"/>
  <c r="BUY64" i="26"/>
  <c r="ATK74" i="26"/>
  <c r="AUO74" i="26"/>
  <c r="AVS74" i="26"/>
  <c r="AWW74" i="26"/>
  <c r="AYA74" i="26"/>
  <c r="AZE74" i="26"/>
  <c r="BAI74" i="26"/>
  <c r="BBM74" i="26"/>
  <c r="BCQ74" i="26"/>
  <c r="BDU74" i="26"/>
  <c r="BEY74" i="26"/>
  <c r="BGC74" i="26"/>
  <c r="BHG74" i="26"/>
  <c r="BIK74" i="26"/>
  <c r="BJO74" i="26"/>
  <c r="BKS74" i="26"/>
  <c r="BLW74" i="26"/>
  <c r="BNA74" i="26"/>
  <c r="BOE74" i="26"/>
  <c r="BPI74" i="26"/>
  <c r="BQM74" i="26"/>
  <c r="BRQ74" i="26"/>
  <c r="BSU74" i="26"/>
  <c r="BTY74" i="26"/>
  <c r="BVC74" i="26"/>
  <c r="AVD74" i="26"/>
  <c r="AWH74" i="26"/>
  <c r="AXL74" i="26"/>
  <c r="AZT74" i="26"/>
  <c r="BAX74" i="26"/>
  <c r="BCB74" i="26"/>
  <c r="BGR74" i="26"/>
  <c r="BKD74" i="26"/>
  <c r="BML74" i="26"/>
  <c r="BPX74" i="26"/>
  <c r="BUN74" i="26"/>
  <c r="AWK83" i="26"/>
  <c r="AWP83" i="26"/>
  <c r="AXT83" i="26"/>
  <c r="AXY83" i="26"/>
  <c r="AYN83" i="26"/>
  <c r="BGF83" i="26"/>
  <c r="BGP83" i="26"/>
  <c r="BGZ83" i="26"/>
  <c r="BHE83" i="26"/>
  <c r="BHJ83" i="26"/>
  <c r="BKF83" i="26"/>
  <c r="BOK83" i="26"/>
  <c r="AZU83" i="26"/>
  <c r="BAM83" i="26"/>
  <c r="BKV83" i="26"/>
  <c r="BQG102" i="26"/>
  <c r="BQQ102" i="26"/>
  <c r="BQV102" i="26"/>
  <c r="BRA102" i="26"/>
  <c r="BSE102" i="26"/>
  <c r="BTS102" i="26"/>
  <c r="BUC102" i="26"/>
  <c r="BUH102" i="26"/>
  <c r="BEZ102" i="26"/>
  <c r="BFY102" i="26"/>
  <c r="BGN102" i="26"/>
  <c r="BHL102" i="26"/>
  <c r="BIG102" i="26"/>
  <c r="BAL64" i="26"/>
  <c r="BAQ64" i="26"/>
  <c r="BAV64" i="26"/>
  <c r="BBA64" i="26"/>
  <c r="BBF64" i="26"/>
  <c r="BBK64" i="26"/>
  <c r="BBP64" i="26"/>
  <c r="BBU64" i="26"/>
  <c r="BBZ64" i="26"/>
  <c r="BCE64" i="26"/>
  <c r="BCO64" i="26"/>
  <c r="BCT64" i="26"/>
  <c r="BCY64" i="26"/>
  <c r="BDI64" i="26"/>
  <c r="BDS64" i="26"/>
  <c r="BDX64" i="26"/>
  <c r="BEM64" i="26"/>
  <c r="BEW64" i="26"/>
  <c r="BFB64" i="26"/>
  <c r="BFL64" i="26"/>
  <c r="BGA64" i="26"/>
  <c r="BGP64" i="26"/>
  <c r="BGU64" i="26"/>
  <c r="BGZ64" i="26"/>
  <c r="BHE64" i="26"/>
  <c r="BCX74" i="26"/>
  <c r="BJG74" i="26"/>
  <c r="BMS74" i="26"/>
  <c r="BRI74" i="26"/>
  <c r="AUA83" i="26"/>
  <c r="AUE83" i="26"/>
  <c r="AUK83" i="26"/>
  <c r="AVE83" i="26"/>
  <c r="AVI83" i="26"/>
  <c r="AVO83" i="26"/>
  <c r="AVT83" i="26"/>
  <c r="AVX83" i="26"/>
  <c r="AWD83" i="26"/>
  <c r="AWL83" i="26"/>
  <c r="AXU83" i="26"/>
  <c r="AZV83" i="26"/>
  <c r="BBB83" i="26"/>
  <c r="BSH83" i="26"/>
  <c r="BTK83" i="26"/>
  <c r="BMQ102" i="26"/>
  <c r="BNB102" i="26"/>
  <c r="BNQ102" i="26"/>
  <c r="BNU102" i="26"/>
  <c r="BOA102" i="26"/>
  <c r="BHM83" i="26"/>
  <c r="BHX83" i="26"/>
  <c r="BIB83" i="26"/>
  <c r="BIG83" i="26"/>
  <c r="BIV83" i="26"/>
  <c r="BJP83" i="26"/>
  <c r="BJT83" i="26"/>
  <c r="BJZ83" i="26"/>
  <c r="BKI83" i="26"/>
  <c r="BKT83" i="26"/>
  <c r="BKX83" i="26"/>
  <c r="BLD83" i="26"/>
  <c r="BLI83" i="26"/>
  <c r="BLM83" i="26"/>
  <c r="BLS83" i="26"/>
  <c r="BMH83" i="26"/>
  <c r="BOI83" i="26"/>
  <c r="BOX83" i="26"/>
  <c r="BQK83" i="26"/>
  <c r="BUV83" i="26"/>
  <c r="BVA83" i="26"/>
  <c r="BVF83" i="26"/>
  <c r="BVK83" i="26"/>
  <c r="ATZ84" i="26"/>
  <c r="BDU84" i="26"/>
  <c r="BGC84" i="26"/>
  <c r="BPI84" i="26"/>
  <c r="AUR83" i="26"/>
  <c r="AVB83" i="26"/>
  <c r="AXM83" i="26"/>
  <c r="AXQ83" i="26"/>
  <c r="AZM83" i="26"/>
  <c r="BCG83" i="26"/>
  <c r="BDN83" i="26"/>
  <c r="BDX83" i="26"/>
  <c r="BGW83" i="26"/>
  <c r="BPY83" i="26"/>
  <c r="BRT83" i="26"/>
  <c r="AVP102" i="26"/>
  <c r="AVU102" i="26"/>
  <c r="AVY102" i="26"/>
  <c r="AWE102" i="26"/>
  <c r="AWJ102" i="26"/>
  <c r="AWN102" i="26"/>
  <c r="AXM102" i="26"/>
  <c r="AXQ102" i="26"/>
  <c r="AXW102" i="26"/>
  <c r="AYU102" i="26"/>
  <c r="BBG102" i="26"/>
  <c r="BBQ102" i="26"/>
  <c r="BBV102" i="26"/>
  <c r="BCA102" i="26"/>
  <c r="BCF102" i="26"/>
  <c r="BCK102" i="26"/>
  <c r="BCP102" i="26"/>
  <c r="BCU102" i="26"/>
  <c r="BDO102" i="26"/>
  <c r="BDT102" i="26"/>
  <c r="BDY102" i="26"/>
  <c r="BED102" i="26"/>
  <c r="BEI102" i="26"/>
  <c r="BES102" i="26"/>
  <c r="BEX102" i="26"/>
  <c r="BFC102" i="26"/>
  <c r="BFH102" i="26"/>
  <c r="BFM102" i="26"/>
  <c r="BFR102" i="26"/>
  <c r="BGL102" i="26"/>
  <c r="BGQ102" i="26"/>
  <c r="BGV102" i="26"/>
  <c r="BHK102" i="26"/>
  <c r="BHU102" i="26"/>
  <c r="BIE102" i="26"/>
  <c r="BIJ102" i="26"/>
  <c r="BIO102" i="26"/>
  <c r="BJN102" i="26"/>
  <c r="BJX102" i="26"/>
  <c r="BLG102" i="26"/>
  <c r="BLL102" i="26"/>
  <c r="BLZ102" i="26"/>
  <c r="BOW102" i="26"/>
  <c r="BPB102" i="26"/>
  <c r="BPG102" i="26"/>
  <c r="BPL102" i="26"/>
  <c r="BQA102" i="26"/>
  <c r="BBT103" i="26"/>
  <c r="BOU102" i="26"/>
  <c r="BOY102" i="26"/>
  <c r="BQI102" i="26"/>
  <c r="BQR102" i="26"/>
  <c r="BRG102" i="26"/>
  <c r="AXO102" i="26"/>
  <c r="AZR102" i="26"/>
  <c r="BCO102" i="26"/>
  <c r="BGX102" i="26"/>
  <c r="BIB102" i="26"/>
  <c r="BIH102" i="26"/>
  <c r="BJL102" i="26"/>
  <c r="BKF102" i="26"/>
  <c r="BMN102" i="26"/>
  <c r="BNV102" i="26"/>
  <c r="BOZ102" i="26"/>
  <c r="BQJ102" i="26"/>
  <c r="BRH102" i="26"/>
  <c r="BRN102" i="26"/>
  <c r="BSL102" i="26"/>
  <c r="BTG102" i="26"/>
  <c r="BTP102" i="26"/>
  <c r="BUZ102" i="26"/>
  <c r="AUH121" i="26"/>
  <c r="AUR121" i="26"/>
  <c r="AUW121" i="26"/>
  <c r="AVQ121" i="26"/>
  <c r="BKJ83" i="26"/>
  <c r="BPM83" i="26"/>
  <c r="BUC83" i="26"/>
  <c r="BVG83" i="26"/>
  <c r="AVK84" i="26"/>
  <c r="BAA84" i="26"/>
  <c r="BFU84" i="26"/>
  <c r="BKK84" i="26"/>
  <c r="BRI84" i="26"/>
  <c r="BTQ84" i="26"/>
  <c r="AUN83" i="26"/>
  <c r="BIE83" i="26"/>
  <c r="BLN83" i="26"/>
  <c r="ATG102" i="26"/>
  <c r="ATL102" i="26"/>
  <c r="ATP102" i="26"/>
  <c r="AUE102" i="26"/>
  <c r="AZY102" i="26"/>
  <c r="BAY102" i="26"/>
  <c r="BBI102" i="26"/>
  <c r="BBR102" i="26"/>
  <c r="BBX102" i="26"/>
  <c r="BDG102" i="26"/>
  <c r="BDK102" i="26"/>
  <c r="BGH102" i="26"/>
  <c r="BHC102" i="26"/>
  <c r="BHH102" i="26"/>
  <c r="BHW102" i="26"/>
  <c r="BIA102" i="26"/>
  <c r="BIL102" i="26"/>
  <c r="BIP102" i="26"/>
  <c r="BLQ102" i="26"/>
  <c r="BLV102" i="26"/>
  <c r="BMK102" i="26"/>
  <c r="BMZ102" i="26"/>
  <c r="BNE102" i="26"/>
  <c r="BNO102" i="26"/>
  <c r="BNY102" i="26"/>
  <c r="BOD102" i="26"/>
  <c r="BOI102" i="26"/>
  <c r="BON102" i="26"/>
  <c r="BSD102" i="26"/>
  <c r="BTC102" i="26"/>
  <c r="BTH102" i="26"/>
  <c r="BUG102" i="26"/>
  <c r="BUV102" i="26"/>
  <c r="BVA102" i="26"/>
  <c r="BVK102" i="26"/>
  <c r="ATO121" i="26"/>
  <c r="ATT121" i="26"/>
  <c r="AVM121" i="26"/>
  <c r="AVR121" i="26"/>
  <c r="AVW121" i="26"/>
  <c r="AWG121" i="26"/>
  <c r="AWK121" i="26"/>
  <c r="AXE121" i="26"/>
  <c r="AXJ121" i="26"/>
  <c r="AXO121" i="26"/>
  <c r="AXY121" i="26"/>
  <c r="AYX121" i="26"/>
  <c r="AZC121" i="26"/>
  <c r="AZH121" i="26"/>
  <c r="BBF121" i="26"/>
  <c r="BBK121" i="26"/>
  <c r="BBP121" i="26"/>
  <c r="BBU121" i="26"/>
  <c r="BBZ121" i="26"/>
  <c r="BCE121" i="26"/>
  <c r="BCO121" i="26"/>
  <c r="BCY121" i="26"/>
  <c r="BDI121" i="26"/>
  <c r="BDN121" i="26"/>
  <c r="BDS121" i="26"/>
  <c r="BDX121" i="26"/>
  <c r="BFB121" i="26"/>
  <c r="BHO121" i="26"/>
  <c r="BHT121" i="26"/>
  <c r="BHY121" i="26"/>
  <c r="BIN121" i="26"/>
  <c r="BIS121" i="26"/>
  <c r="BIX121" i="26"/>
  <c r="BJC121" i="26"/>
  <c r="BLP121" i="26"/>
  <c r="BQP121" i="26"/>
  <c r="BRE121" i="26"/>
  <c r="BTH121" i="26"/>
  <c r="BTM121" i="26"/>
  <c r="BUB121" i="26"/>
  <c r="BUQ121" i="26"/>
  <c r="BVS45" i="26"/>
  <c r="BVY74" i="26"/>
  <c r="BVQ83" i="26"/>
  <c r="BVV83" i="26"/>
  <c r="BVY84" i="26"/>
  <c r="ATV121" i="26"/>
  <c r="AUA121" i="26"/>
  <c r="AUE121" i="26"/>
  <c r="AUK121" i="26"/>
  <c r="AUP121" i="26"/>
  <c r="AUT121" i="26"/>
  <c r="AVE121" i="26"/>
  <c r="AVI121" i="26"/>
  <c r="AVO121" i="26"/>
  <c r="AVT121" i="26"/>
  <c r="AVX121" i="26"/>
  <c r="AWD121" i="26"/>
  <c r="AWQ121" i="26"/>
  <c r="AWV121" i="26"/>
  <c r="AXK121" i="26"/>
  <c r="AXU121" i="26"/>
  <c r="AYY121" i="26"/>
  <c r="AZS121" i="26"/>
  <c r="BEI121" i="26"/>
  <c r="BFC121" i="26"/>
  <c r="BHK121" i="26"/>
  <c r="BIY121" i="26"/>
  <c r="BJX121" i="26"/>
  <c r="BKC121" i="26"/>
  <c r="BKM121" i="26"/>
  <c r="BKR121" i="26"/>
  <c r="BKW121" i="26"/>
  <c r="BLB121" i="26"/>
  <c r="BLG121" i="26"/>
  <c r="BLL121" i="26"/>
  <c r="BLQ121" i="26"/>
  <c r="BLV121" i="26"/>
  <c r="BMA121" i="26"/>
  <c r="BMF121" i="26"/>
  <c r="BMK121" i="26"/>
  <c r="BMP121" i="26"/>
  <c r="BMZ121" i="26"/>
  <c r="BNJ121" i="26"/>
  <c r="BNO121" i="26"/>
  <c r="BNY121" i="26"/>
  <c r="BOD121" i="26"/>
  <c r="BOI121" i="26"/>
  <c r="BON121" i="26"/>
  <c r="BOX121" i="26"/>
  <c r="BPW121" i="26"/>
  <c r="BQL121" i="26"/>
  <c r="BQV121" i="26"/>
  <c r="BRA121" i="26"/>
  <c r="BRP121" i="26"/>
  <c r="BRU121" i="26"/>
  <c r="BRZ121" i="26"/>
  <c r="BSO121" i="26"/>
  <c r="BSY121" i="26"/>
  <c r="BTD121" i="26"/>
  <c r="BTI121" i="26"/>
  <c r="BTN121" i="26"/>
  <c r="BTS121" i="26"/>
  <c r="BTX121" i="26"/>
  <c r="BUC121" i="26"/>
  <c r="BUH121" i="26"/>
  <c r="BUW121" i="26"/>
  <c r="BVL121" i="26"/>
  <c r="BVJ122" i="26"/>
  <c r="ATH121" i="26"/>
  <c r="ATQ121" i="26"/>
  <c r="ATW121" i="26"/>
  <c r="AUQ121" i="26"/>
  <c r="AVF121" i="26"/>
  <c r="AWE121" i="26"/>
  <c r="BMI121" i="26"/>
  <c r="BMR121" i="26"/>
  <c r="BNV121" i="26"/>
  <c r="BOV121" i="26"/>
  <c r="BRD121" i="26"/>
  <c r="BRH121" i="26"/>
  <c r="BSC121" i="26"/>
  <c r="BSR121" i="26"/>
  <c r="BTG121" i="26"/>
  <c r="BTL121" i="26"/>
  <c r="BTV121" i="26"/>
  <c r="BUP121" i="26"/>
  <c r="BUT121" i="26"/>
  <c r="BUZ121" i="26"/>
  <c r="DT26" i="26"/>
  <c r="EN26" i="26"/>
  <c r="FM26" i="26"/>
  <c r="GF26" i="26"/>
  <c r="GY26" i="26"/>
  <c r="EA121" i="26"/>
  <c r="EK121" i="26"/>
  <c r="OA7" i="26"/>
  <c r="OF7" i="26"/>
  <c r="IG26" i="26"/>
  <c r="JF26" i="26"/>
  <c r="NF26" i="26"/>
  <c r="NZ26" i="26"/>
  <c r="OE26" i="26"/>
  <c r="OJ26" i="26"/>
  <c r="HT64" i="26"/>
  <c r="IN64" i="26"/>
  <c r="IR64" i="26"/>
  <c r="JR64" i="26"/>
  <c r="JV64" i="26"/>
  <c r="LN64" i="26"/>
  <c r="MC64" i="26"/>
  <c r="NQ64" i="26"/>
  <c r="NV64" i="26"/>
  <c r="OA64" i="26"/>
  <c r="OF64" i="26"/>
  <c r="LA102" i="26"/>
  <c r="OD26" i="26"/>
  <c r="DY26" i="26"/>
  <c r="EI26" i="26"/>
  <c r="FG26" i="26"/>
  <c r="GP26" i="26"/>
  <c r="HE26" i="26"/>
  <c r="HE83" i="26"/>
  <c r="DX102" i="26"/>
  <c r="EZ102" i="26"/>
  <c r="BO17" i="26"/>
  <c r="DG7" i="26"/>
  <c r="DQ7" i="26"/>
  <c r="DE26" i="26"/>
  <c r="DJ26" i="26"/>
  <c r="DN26" i="26"/>
  <c r="FR64" i="26"/>
  <c r="GV64" i="26"/>
  <c r="DW103" i="26"/>
  <c r="FA103" i="26"/>
  <c r="GE103" i="26"/>
  <c r="HI103" i="26"/>
  <c r="GS121" i="26"/>
  <c r="HH121" i="26"/>
  <c r="HM121" i="26"/>
  <c r="FW122" i="26"/>
  <c r="HA122" i="26"/>
  <c r="HY7" i="26"/>
  <c r="KI7" i="26"/>
  <c r="KS7" i="26"/>
  <c r="JN7" i="26"/>
  <c r="IN26" i="26"/>
  <c r="IX26" i="26"/>
  <c r="JC26" i="26"/>
  <c r="KJ26" i="26"/>
  <c r="KO26" i="26"/>
  <c r="LD26" i="26"/>
  <c r="LN26" i="26"/>
  <c r="MK26" i="26"/>
  <c r="MZ26" i="26"/>
  <c r="NQ26" i="26"/>
  <c r="OU26" i="26"/>
  <c r="IT36" i="26"/>
  <c r="JX36" i="26"/>
  <c r="LB36" i="26"/>
  <c r="MF36" i="26"/>
  <c r="NJ36" i="26"/>
  <c r="ON36" i="26"/>
  <c r="IE36" i="26"/>
  <c r="JI36" i="26"/>
  <c r="LQ36" i="26"/>
  <c r="NY36" i="26"/>
  <c r="PC36" i="26"/>
  <c r="JY45" i="26"/>
  <c r="KN45" i="26"/>
  <c r="KS45" i="26"/>
  <c r="KX45" i="26"/>
  <c r="LC45" i="26"/>
  <c r="LH45" i="26"/>
  <c r="LR45" i="26"/>
  <c r="LW45" i="26"/>
  <c r="MB45" i="26"/>
  <c r="MG45" i="26"/>
  <c r="ML45" i="26"/>
  <c r="MV45" i="26"/>
  <c r="NA45" i="26"/>
  <c r="NK45" i="26"/>
  <c r="NP45" i="26"/>
  <c r="NU45" i="26"/>
  <c r="NZ45" i="26"/>
  <c r="OE45" i="26"/>
  <c r="OJ45" i="26"/>
  <c r="OO45" i="26"/>
  <c r="OT45" i="26"/>
  <c r="IE55" i="26"/>
  <c r="JI55" i="26"/>
  <c r="KM55" i="26"/>
  <c r="LQ55" i="26"/>
  <c r="MU55" i="26"/>
  <c r="NY55" i="26"/>
  <c r="OH64" i="26"/>
  <c r="OL64" i="26"/>
  <c r="OR64" i="26"/>
  <c r="HX65" i="26"/>
  <c r="JB65" i="26"/>
  <c r="KF65" i="26"/>
  <c r="LJ65" i="26"/>
  <c r="MN65" i="26"/>
  <c r="NR65" i="26"/>
  <c r="OV65" i="26"/>
  <c r="KU65" i="26"/>
  <c r="EM7" i="26"/>
  <c r="EC26" i="26"/>
  <c r="ER26" i="26"/>
  <c r="FC26" i="26"/>
  <c r="GJ26" i="26"/>
  <c r="GU26" i="26"/>
  <c r="FU83" i="26"/>
  <c r="CW102" i="26"/>
  <c r="CW121" i="26"/>
  <c r="FG7" i="26"/>
  <c r="GG7" i="26"/>
  <c r="GK7" i="26"/>
  <c r="GQ7" i="26"/>
  <c r="GV7" i="26"/>
  <c r="GZ7" i="26"/>
  <c r="HF7" i="26"/>
  <c r="HK7" i="26"/>
  <c r="HO7" i="26"/>
  <c r="EU7" i="26"/>
  <c r="FY7" i="26"/>
  <c r="EH26" i="26"/>
  <c r="DY45" i="26"/>
  <c r="EC45" i="26"/>
  <c r="EI45" i="26"/>
  <c r="EN45" i="26"/>
  <c r="ER45" i="26"/>
  <c r="EX45" i="26"/>
  <c r="FC45" i="26"/>
  <c r="FG45" i="26"/>
  <c r="FM45" i="26"/>
  <c r="FR45" i="26"/>
  <c r="GV45" i="26"/>
  <c r="GZ45" i="26"/>
  <c r="EP45" i="26"/>
  <c r="FE45" i="26"/>
  <c r="GD45" i="26"/>
  <c r="GI45" i="26"/>
  <c r="HC45" i="26"/>
  <c r="HM45" i="26"/>
  <c r="GH102" i="26"/>
  <c r="FH112" i="26"/>
  <c r="GU121" i="26"/>
  <c r="GY121" i="26"/>
  <c r="HE121" i="26"/>
  <c r="HJ121" i="26"/>
  <c r="HN121" i="26"/>
  <c r="DW122" i="26"/>
  <c r="FA122" i="26"/>
  <c r="GE122" i="26"/>
  <c r="HI122" i="26"/>
  <c r="DW131" i="26"/>
  <c r="FA131" i="26"/>
  <c r="GE131" i="26"/>
  <c r="HI131" i="26"/>
  <c r="HU7" i="26"/>
  <c r="IJ7" i="26"/>
  <c r="IN7" i="26"/>
  <c r="IR7" i="26"/>
  <c r="MB7" i="26"/>
  <c r="MQ7" i="26"/>
  <c r="MV7" i="26"/>
  <c r="NA7" i="26"/>
  <c r="OI7" i="26"/>
  <c r="OM7" i="26"/>
  <c r="OS7" i="26"/>
  <c r="OX7" i="26"/>
  <c r="PB7" i="26"/>
  <c r="IE8" i="26"/>
  <c r="MU8" i="26"/>
  <c r="LB8" i="26"/>
  <c r="IM17" i="26"/>
  <c r="KU17" i="26"/>
  <c r="LY17" i="26"/>
  <c r="NC17" i="26"/>
  <c r="OG17" i="26"/>
  <c r="HU26" i="26"/>
  <c r="IJ26" i="26"/>
  <c r="LZ26" i="26"/>
  <c r="MD26" i="26"/>
  <c r="MO26" i="26"/>
  <c r="IK26" i="26"/>
  <c r="IB45" i="26"/>
  <c r="IG45" i="26"/>
  <c r="IL45" i="26"/>
  <c r="IQ45" i="26"/>
  <c r="IV45" i="26"/>
  <c r="JA45" i="26"/>
  <c r="KJ45" i="26"/>
  <c r="KT45" i="26"/>
  <c r="KY45" i="26"/>
  <c r="LD45" i="26"/>
  <c r="LI45" i="26"/>
  <c r="MR45" i="26"/>
  <c r="NQ45" i="26"/>
  <c r="JD83" i="26"/>
  <c r="JD64" i="26"/>
  <c r="JH64" i="26"/>
  <c r="JN64" i="26"/>
  <c r="JS64" i="26"/>
  <c r="LU64" i="26"/>
  <c r="MD64" i="26"/>
  <c r="OK64" i="26"/>
  <c r="MH83" i="26"/>
  <c r="MM83" i="26"/>
  <c r="MV102" i="26"/>
  <c r="NA102" i="26"/>
  <c r="NF102" i="26"/>
  <c r="NO102" i="26"/>
  <c r="OD102" i="26"/>
  <c r="OS102" i="26"/>
  <c r="OX102" i="26"/>
  <c r="PB102" i="26"/>
  <c r="KI102" i="26"/>
  <c r="NN102" i="26"/>
  <c r="PE121" i="26"/>
  <c r="WJ7" i="26"/>
  <c r="WN7" i="26"/>
  <c r="WK7" i="26"/>
  <c r="WO7" i="26"/>
  <c r="RJ7" i="26"/>
  <c r="UX26" i="26"/>
  <c r="VC26" i="26"/>
  <c r="VH26" i="26"/>
  <c r="VM26" i="26"/>
  <c r="VR26" i="26"/>
  <c r="WB26" i="26"/>
  <c r="WL26" i="26"/>
  <c r="WQ26" i="26"/>
  <c r="PP45" i="26"/>
  <c r="QD45" i="26"/>
  <c r="QM45" i="26"/>
  <c r="QW45" i="26"/>
  <c r="RB45" i="26"/>
  <c r="RG45" i="26"/>
  <c r="RL45" i="26"/>
  <c r="RQ45" i="26"/>
  <c r="RV45" i="26"/>
  <c r="SA45" i="26"/>
  <c r="SF45" i="26"/>
  <c r="SK45" i="26"/>
  <c r="SP45" i="26"/>
  <c r="SU45" i="26"/>
  <c r="TN45" i="26"/>
  <c r="TR45" i="26"/>
  <c r="VK45" i="26"/>
  <c r="PJ83" i="26"/>
  <c r="QS83" i="26"/>
  <c r="UI83" i="26"/>
  <c r="UX83" i="26"/>
  <c r="VC83" i="26"/>
  <c r="VM83" i="26"/>
  <c r="VR83" i="26"/>
  <c r="VZ83" i="26"/>
  <c r="WK83" i="26"/>
  <c r="QW83" i="26"/>
  <c r="RQ83" i="26"/>
  <c r="WQ102" i="26"/>
  <c r="XY7" i="26"/>
  <c r="YS7" i="26"/>
  <c r="YW7" i="26"/>
  <c r="ZH7" i="26"/>
  <c r="ZL7" i="26"/>
  <c r="ZR7" i="26"/>
  <c r="AAA7" i="26"/>
  <c r="ACI7" i="26"/>
  <c r="YR7" i="26"/>
  <c r="YV7" i="26"/>
  <c r="ZU17" i="26"/>
  <c r="XI26" i="26"/>
  <c r="ADO26" i="26"/>
  <c r="ADT26" i="26"/>
  <c r="ADY26" i="26"/>
  <c r="WV45" i="26"/>
  <c r="XF45" i="26"/>
  <c r="XK45" i="26"/>
  <c r="YE45" i="26"/>
  <c r="ZD45" i="26"/>
  <c r="AAP45" i="26"/>
  <c r="AAV45" i="26"/>
  <c r="ABE45" i="26"/>
  <c r="ABK45" i="26"/>
  <c r="ADX45" i="26"/>
  <c r="AEB45" i="26"/>
  <c r="AAW45" i="26"/>
  <c r="XR45" i="26"/>
  <c r="ZJ45" i="26"/>
  <c r="WW64" i="26"/>
  <c r="XA64" i="26"/>
  <c r="XK64" i="26"/>
  <c r="XS64" i="26"/>
  <c r="ZZ64" i="26"/>
  <c r="ACU64" i="26"/>
  <c r="ADO64" i="26"/>
  <c r="AEB64" i="26"/>
  <c r="AAN64" i="26"/>
  <c r="WT83" i="26"/>
  <c r="WY83" i="26"/>
  <c r="XC83" i="26"/>
  <c r="XI83" i="26"/>
  <c r="YM83" i="26"/>
  <c r="ABB83" i="26"/>
  <c r="ACE83" i="26"/>
  <c r="ACT83" i="26"/>
  <c r="ADD83" i="26"/>
  <c r="ADI83" i="26"/>
  <c r="ADM83" i="26"/>
  <c r="AEB83" i="26"/>
  <c r="WW83" i="26"/>
  <c r="ACA83" i="26"/>
  <c r="ZF93" i="26"/>
  <c r="AAJ93" i="26"/>
  <c r="ACR93" i="26"/>
  <c r="ADV93" i="26"/>
  <c r="ZG102" i="26"/>
  <c r="ZK102" i="26"/>
  <c r="ABR102" i="26"/>
  <c r="ACB102" i="26"/>
  <c r="ADU102" i="26"/>
  <c r="ADZ102" i="26"/>
  <c r="ZM103" i="26"/>
  <c r="HT121" i="26"/>
  <c r="HY121" i="26"/>
  <c r="IC121" i="26"/>
  <c r="IN121" i="26"/>
  <c r="IX121" i="26"/>
  <c r="JC121" i="26"/>
  <c r="JG121" i="26"/>
  <c r="JV121" i="26"/>
  <c r="KB121" i="26"/>
  <c r="HX122" i="26"/>
  <c r="JB122" i="26"/>
  <c r="KF122" i="26"/>
  <c r="LJ122" i="26"/>
  <c r="MN122" i="26"/>
  <c r="NR122" i="26"/>
  <c r="OV122" i="26"/>
  <c r="IM122" i="26"/>
  <c r="JQ122" i="26"/>
  <c r="KU122" i="26"/>
  <c r="NC122" i="26"/>
  <c r="OG122" i="26"/>
  <c r="NI121" i="26"/>
  <c r="RE26" i="26"/>
  <c r="RI26" i="26"/>
  <c r="RO26" i="26"/>
  <c r="SV26" i="26"/>
  <c r="TA26" i="26"/>
  <c r="TF26" i="26"/>
  <c r="TK26" i="26"/>
  <c r="TP26" i="26"/>
  <c r="TS27" i="26"/>
  <c r="UY26" i="26"/>
  <c r="VD26" i="26"/>
  <c r="PJ26" i="26"/>
  <c r="UG26" i="26"/>
  <c r="UM26" i="26"/>
  <c r="RF45" i="26"/>
  <c r="RP45" i="26"/>
  <c r="VM45" i="26"/>
  <c r="QN64" i="26"/>
  <c r="SM64" i="26"/>
  <c r="RL64" i="26"/>
  <c r="PZ84" i="26"/>
  <c r="RD84" i="26"/>
  <c r="SH84" i="26"/>
  <c r="TL84" i="26"/>
  <c r="UP84" i="26"/>
  <c r="TP83" i="26"/>
  <c r="UY83" i="26"/>
  <c r="VD83" i="26"/>
  <c r="VI83" i="26"/>
  <c r="SN83" i="26"/>
  <c r="PK93" i="26"/>
  <c r="QO93" i="26"/>
  <c r="RS93" i="26"/>
  <c r="SW93" i="26"/>
  <c r="UA93" i="26"/>
  <c r="VE93" i="26"/>
  <c r="WI93" i="26"/>
  <c r="RD93" i="26"/>
  <c r="PP102" i="26"/>
  <c r="SS102" i="26"/>
  <c r="RR121" i="26"/>
  <c r="SK121" i="26"/>
  <c r="SZ121" i="26"/>
  <c r="TI121" i="26"/>
  <c r="TN121" i="26"/>
  <c r="TR121" i="26"/>
  <c r="TW121" i="26"/>
  <c r="UB121" i="26"/>
  <c r="UF121" i="26"/>
  <c r="UT121" i="26"/>
  <c r="VQ121" i="26"/>
  <c r="VV121" i="26"/>
  <c r="VZ121" i="26"/>
  <c r="TF121" i="26"/>
  <c r="TK121" i="26"/>
  <c r="UD121" i="26"/>
  <c r="UM121" i="26"/>
  <c r="UR121" i="26"/>
  <c r="UV121" i="26"/>
  <c r="VB121" i="26"/>
  <c r="RP121" i="26"/>
  <c r="VI121" i="26"/>
  <c r="ZD7" i="26"/>
  <c r="ZI7" i="26"/>
  <c r="ZN7" i="26"/>
  <c r="ZS7" i="26"/>
  <c r="YR26" i="26"/>
  <c r="YV26" i="26"/>
  <c r="ADK64" i="26"/>
  <c r="ADP64" i="26"/>
  <c r="XM74" i="26"/>
  <c r="YQ74" i="26"/>
  <c r="ZU74" i="26"/>
  <c r="AAY74" i="26"/>
  <c r="ACC74" i="26"/>
  <c r="ADG74" i="26"/>
  <c r="WX74" i="26"/>
  <c r="AAY84" i="26"/>
  <c r="YR83" i="26"/>
  <c r="YV83" i="26"/>
  <c r="ZB83" i="26"/>
  <c r="ZQ83" i="26"/>
  <c r="ZV83" i="26"/>
  <c r="ABH83" i="26"/>
  <c r="XT93" i="26"/>
  <c r="AAB93" i="26"/>
  <c r="ACJ93" i="26"/>
  <c r="ADN93" i="26"/>
  <c r="WX103" i="26"/>
  <c r="YB103" i="26"/>
  <c r="ZF103" i="26"/>
  <c r="AAJ103" i="26"/>
  <c r="ABN103" i="26"/>
  <c r="ADK102" i="26"/>
  <c r="ADP121" i="26"/>
  <c r="ADZ121" i="26"/>
  <c r="AEE121" i="26"/>
  <c r="ID64" i="26"/>
  <c r="MN74" i="26"/>
  <c r="NE83" i="26"/>
  <c r="HX84" i="26"/>
  <c r="JB84" i="26"/>
  <c r="KF84" i="26"/>
  <c r="LJ84" i="26"/>
  <c r="MN84" i="26"/>
  <c r="NR84" i="26"/>
  <c r="OV84" i="26"/>
  <c r="HX93" i="26"/>
  <c r="JB93" i="26"/>
  <c r="KF93" i="26"/>
  <c r="LJ93" i="26"/>
  <c r="MN93" i="26"/>
  <c r="NR93" i="26"/>
  <c r="OV93" i="26"/>
  <c r="KU93" i="26"/>
  <c r="LY93" i="26"/>
  <c r="OG93" i="26"/>
  <c r="JC102" i="26"/>
  <c r="JG102" i="26"/>
  <c r="JR102" i="26"/>
  <c r="JV102" i="26"/>
  <c r="KZ102" i="26"/>
  <c r="KW121" i="26"/>
  <c r="LA121" i="26"/>
  <c r="LG121" i="26"/>
  <c r="LL121" i="26"/>
  <c r="LP121" i="26"/>
  <c r="OS121" i="26"/>
  <c r="JF121" i="26"/>
  <c r="JZ121" i="26"/>
  <c r="KJ121" i="26"/>
  <c r="PD121" i="26"/>
  <c r="PS7" i="26"/>
  <c r="QH7" i="26"/>
  <c r="RL7" i="26"/>
  <c r="RQ7" i="26"/>
  <c r="RV7" i="26"/>
  <c r="SZ7" i="26"/>
  <c r="TT7" i="26"/>
  <c r="TY7" i="26"/>
  <c r="UI7" i="26"/>
  <c r="UN7" i="26"/>
  <c r="US7" i="26"/>
  <c r="VC7" i="26"/>
  <c r="WB7" i="26"/>
  <c r="WG7" i="26"/>
  <c r="QG17" i="26"/>
  <c r="RK17" i="26"/>
  <c r="SO17" i="26"/>
  <c r="TS17" i="26"/>
  <c r="UW17" i="26"/>
  <c r="WA17" i="26"/>
  <c r="RZ17" i="26"/>
  <c r="UH17" i="26"/>
  <c r="WP17" i="26"/>
  <c r="PQ26" i="26"/>
  <c r="RJ26" i="26"/>
  <c r="UQ26" i="26"/>
  <c r="UU26" i="26"/>
  <c r="VU26" i="26"/>
  <c r="VY26" i="26"/>
  <c r="WE26" i="26"/>
  <c r="PW26" i="26"/>
  <c r="RE45" i="26"/>
  <c r="RI45" i="26"/>
  <c r="RO45" i="26"/>
  <c r="RT45" i="26"/>
  <c r="RX45" i="26"/>
  <c r="SD45" i="26"/>
  <c r="SI45" i="26"/>
  <c r="SM45" i="26"/>
  <c r="SS45" i="26"/>
  <c r="TA45" i="26"/>
  <c r="TF45" i="26"/>
  <c r="TK45" i="26"/>
  <c r="UT45" i="26"/>
  <c r="VD45" i="26"/>
  <c r="UW46" i="26"/>
  <c r="RD55" i="26"/>
  <c r="SH55" i="26"/>
  <c r="UP55" i="26"/>
  <c r="VP64" i="26"/>
  <c r="VU64" i="26"/>
  <c r="WE64" i="26"/>
  <c r="VT74" i="26"/>
  <c r="QB83" i="26"/>
  <c r="QF83" i="26"/>
  <c r="QQ83" i="26"/>
  <c r="QU83" i="26"/>
  <c r="RA83" i="26"/>
  <c r="SI83" i="26"/>
  <c r="SM83" i="26"/>
  <c r="SS83" i="26"/>
  <c r="SX83" i="26"/>
  <c r="TB83" i="26"/>
  <c r="TH83" i="26"/>
  <c r="TW83" i="26"/>
  <c r="UQ83" i="26"/>
  <c r="UU83" i="26"/>
  <c r="VA83" i="26"/>
  <c r="QG84" i="26"/>
  <c r="RK84" i="26"/>
  <c r="SO84" i="26"/>
  <c r="TS84" i="26"/>
  <c r="UW84" i="26"/>
  <c r="WA84" i="26"/>
  <c r="QA83" i="26"/>
  <c r="QE83" i="26"/>
  <c r="QK83" i="26"/>
  <c r="PK103" i="26"/>
  <c r="QO103" i="26"/>
  <c r="RS103" i="26"/>
  <c r="SW103" i="26"/>
  <c r="UA103" i="26"/>
  <c r="VE103" i="26"/>
  <c r="WI103" i="26"/>
  <c r="RA102" i="26"/>
  <c r="RF102" i="26"/>
  <c r="TX121" i="26"/>
  <c r="UC121" i="26"/>
  <c r="UG121" i="26"/>
  <c r="VW121" i="26"/>
  <c r="PR122" i="26"/>
  <c r="QV122" i="26"/>
  <c r="UH122" i="26"/>
  <c r="QG131" i="26"/>
  <c r="SO131" i="26"/>
  <c r="UW131" i="26"/>
  <c r="XV7" i="26"/>
  <c r="YA7" i="26"/>
  <c r="YZ7" i="26"/>
  <c r="ZJ7" i="26"/>
  <c r="ABC7" i="26"/>
  <c r="ABR7" i="26"/>
  <c r="ABW7" i="26"/>
  <c r="ACB7" i="26"/>
  <c r="ACG7" i="26"/>
  <c r="XX7" i="26"/>
  <c r="XK26" i="26"/>
  <c r="AAA26" i="26"/>
  <c r="AAP26" i="26"/>
  <c r="AAV26" i="26"/>
  <c r="ABA26" i="26"/>
  <c r="ABE26" i="26"/>
  <c r="YM45" i="26"/>
  <c r="YR45" i="26"/>
  <c r="YV45" i="26"/>
  <c r="ZZ45" i="26"/>
  <c r="AAN45" i="26"/>
  <c r="AAS45" i="26"/>
  <c r="AAX45" i="26"/>
  <c r="ABC45" i="26"/>
  <c r="ACL45" i="26"/>
  <c r="ACQ45" i="26"/>
  <c r="ADP45" i="26"/>
  <c r="ADU45" i="26"/>
  <c r="WZ45" i="26"/>
  <c r="YW45" i="26"/>
  <c r="ZW45" i="26"/>
  <c r="ACU45" i="26"/>
  <c r="ACZ45" i="26"/>
  <c r="ADT45" i="26"/>
  <c r="XI64" i="26"/>
  <c r="XQ64" i="26"/>
  <c r="XV64" i="26"/>
  <c r="YA64" i="26"/>
  <c r="YF64" i="26"/>
  <c r="YU64" i="26"/>
  <c r="YZ64" i="26"/>
  <c r="AAR64" i="26"/>
  <c r="ABA64" i="26"/>
  <c r="ADC64" i="26"/>
  <c r="ADH64" i="26"/>
  <c r="ADL64" i="26"/>
  <c r="ADZ64" i="26"/>
  <c r="AEE64" i="26"/>
  <c r="WZ64" i="26"/>
  <c r="YD64" i="26"/>
  <c r="ZL64" i="26"/>
  <c r="ZR64" i="26"/>
  <c r="XA83" i="26"/>
  <c r="XF83" i="26"/>
  <c r="XZ83" i="26"/>
  <c r="YE83" i="26"/>
  <c r="YJ83" i="26"/>
  <c r="YO83" i="26"/>
  <c r="YS83" i="26"/>
  <c r="AAU83" i="26"/>
  <c r="AAZ83" i="26"/>
  <c r="ABD83" i="26"/>
  <c r="ACG83" i="26"/>
  <c r="ACL83" i="26"/>
  <c r="ACQ83" i="26"/>
  <c r="ACV83" i="26"/>
  <c r="ADK83" i="26"/>
  <c r="ADP83" i="26"/>
  <c r="ADU83" i="26"/>
  <c r="ADZ83" i="26"/>
  <c r="XJ83" i="26"/>
  <c r="ACH83" i="26"/>
  <c r="WW102" i="26"/>
  <c r="XB102" i="26"/>
  <c r="YY102" i="26"/>
  <c r="ZD102" i="26"/>
  <c r="ABK102" i="26"/>
  <c r="ABZ102" i="26"/>
  <c r="ACI102" i="26"/>
  <c r="ZR121" i="26"/>
  <c r="AJI7" i="26"/>
  <c r="AJN7" i="26"/>
  <c r="AJS7" i="26"/>
  <c r="AKB7" i="26"/>
  <c r="AKG7" i="26"/>
  <c r="AKK7" i="26"/>
  <c r="AGT26" i="26"/>
  <c r="AGX26" i="26"/>
  <c r="AHM26" i="26"/>
  <c r="AIH26" i="26"/>
  <c r="AIM26" i="26"/>
  <c r="AIQ26" i="26"/>
  <c r="AJB26" i="26"/>
  <c r="AJF26" i="26"/>
  <c r="AJU26" i="26"/>
  <c r="LF121" i="26"/>
  <c r="MM121" i="26"/>
  <c r="NV121" i="26"/>
  <c r="VQ26" i="26"/>
  <c r="VV26" i="26"/>
  <c r="UV83" i="26"/>
  <c r="VG83" i="26"/>
  <c r="ADP7" i="26"/>
  <c r="ABT64" i="26"/>
  <c r="ACX64" i="26"/>
  <c r="ADI64" i="26"/>
  <c r="ABT83" i="26"/>
  <c r="AAS102" i="26"/>
  <c r="ACF102" i="26"/>
  <c r="ZE102" i="26"/>
  <c r="AEL26" i="26"/>
  <c r="AGI26" i="26"/>
  <c r="APK7" i="26"/>
  <c r="AQS7" i="26"/>
  <c r="ASW7" i="26"/>
  <c r="AQC64" i="26"/>
  <c r="ATD64" i="26"/>
  <c r="ACS121" i="26"/>
  <c r="ACW121" i="26"/>
  <c r="ADW121" i="26"/>
  <c r="ALF7" i="26"/>
  <c r="AFV8" i="26"/>
  <c r="AID8" i="26"/>
  <c r="AJH8" i="26"/>
  <c r="AKL8" i="26"/>
  <c r="AFG8" i="26"/>
  <c r="AFN7" i="26"/>
  <c r="AIT7" i="26"/>
  <c r="AEW26" i="26"/>
  <c r="AFL26" i="26"/>
  <c r="AFQ26" i="26"/>
  <c r="AFU26" i="26"/>
  <c r="AGP26" i="26"/>
  <c r="AHY26" i="26"/>
  <c r="AIC26" i="26"/>
  <c r="AEG45" i="26"/>
  <c r="AEL45" i="26"/>
  <c r="AEP45" i="26"/>
  <c r="AFP45" i="26"/>
  <c r="AFT45" i="26"/>
  <c r="AGC45" i="26"/>
  <c r="AGW45" i="26"/>
  <c r="AIA45" i="26"/>
  <c r="AIF45" i="26"/>
  <c r="AIK45" i="26"/>
  <c r="ALP46" i="26"/>
  <c r="AFB45" i="26"/>
  <c r="AFL45" i="26"/>
  <c r="AGU45" i="26"/>
  <c r="AGY45" i="26"/>
  <c r="AHJ45" i="26"/>
  <c r="AHT45" i="26"/>
  <c r="AIX45" i="26"/>
  <c r="AJG45" i="26"/>
  <c r="AGV45" i="26"/>
  <c r="AHA45" i="26"/>
  <c r="AHF45" i="26"/>
  <c r="AHK45" i="26"/>
  <c r="AFX64" i="26"/>
  <c r="AGC64" i="26"/>
  <c r="AHB64" i="26"/>
  <c r="AHG64" i="26"/>
  <c r="ALM64" i="26"/>
  <c r="AHS64" i="26"/>
  <c r="AIK64" i="26"/>
  <c r="AEG83" i="26"/>
  <c r="AKP83" i="26"/>
  <c r="AHH93" i="26"/>
  <c r="AEJ121" i="26"/>
  <c r="AET121" i="26"/>
  <c r="AEY121" i="26"/>
  <c r="ALU7" i="26"/>
  <c r="ALZ7" i="26"/>
  <c r="AND7" i="26"/>
  <c r="AME17" i="26"/>
  <c r="AQU17" i="26"/>
  <c r="ARY17" i="26"/>
  <c r="AMJ45" i="26"/>
  <c r="ANV45" i="26"/>
  <c r="AOB45" i="26"/>
  <c r="ARK45" i="26"/>
  <c r="ARP45" i="26"/>
  <c r="ARU45" i="26"/>
  <c r="ARZ45" i="26"/>
  <c r="ASJ45" i="26"/>
  <c r="ASO45" i="26"/>
  <c r="ANB46" i="26"/>
  <c r="ARR46" i="26"/>
  <c r="ASV46" i="26"/>
  <c r="AMI45" i="26"/>
  <c r="AMN45" i="26"/>
  <c r="AMR45" i="26"/>
  <c r="AMX45" i="26"/>
  <c r="ANR45" i="26"/>
  <c r="APN45" i="26"/>
  <c r="AND64" i="26"/>
  <c r="ANH64" i="26"/>
  <c r="ARB64" i="26"/>
  <c r="AME65" i="26"/>
  <c r="AOM65" i="26"/>
  <c r="ATC65" i="26"/>
  <c r="ALZ64" i="26"/>
  <c r="ASC64" i="26"/>
  <c r="ANR83" i="26"/>
  <c r="ANV83" i="26"/>
  <c r="AOT83" i="26"/>
  <c r="ATD83" i="26"/>
  <c r="AMB83" i="26"/>
  <c r="ASK102" i="26"/>
  <c r="ASP102" i="26"/>
  <c r="ASU102" i="26"/>
  <c r="AFH7" i="26"/>
  <c r="AFM7" i="26"/>
  <c r="AFW7" i="26"/>
  <c r="AGB7" i="26"/>
  <c r="AGG7" i="26"/>
  <c r="AGR7" i="26"/>
  <c r="ALR7" i="26"/>
  <c r="AGK17" i="26"/>
  <c r="AGK7" i="26" s="1"/>
  <c r="AJW17" i="26"/>
  <c r="ALA17" i="26"/>
  <c r="AID17" i="26"/>
  <c r="AFV27" i="26"/>
  <c r="AIS27" i="26"/>
  <c r="AFD26" i="26"/>
  <c r="AIW45" i="26"/>
  <c r="AKT46" i="26"/>
  <c r="AFS45" i="26"/>
  <c r="AER55" i="26"/>
  <c r="AJH55" i="26"/>
  <c r="AEP64" i="26"/>
  <c r="AEV64" i="26"/>
  <c r="ALR64" i="26"/>
  <c r="AGF64" i="26"/>
  <c r="AHN64" i="26"/>
  <c r="AHT64" i="26"/>
  <c r="AJF64" i="26"/>
  <c r="AKF64" i="26"/>
  <c r="AFV74" i="26"/>
  <c r="AKB83" i="26"/>
  <c r="AEK84" i="26"/>
  <c r="AFO84" i="26"/>
  <c r="AGS84" i="26"/>
  <c r="AHW84" i="26"/>
  <c r="AJA84" i="26"/>
  <c r="AKE84" i="26"/>
  <c r="ALI84" i="26"/>
  <c r="AHH84" i="26"/>
  <c r="AHH83" i="26" s="1"/>
  <c r="AKT84" i="26"/>
  <c r="AIN83" i="26"/>
  <c r="AKK83" i="26"/>
  <c r="AKX83" i="26"/>
  <c r="AER93" i="26"/>
  <c r="AJH93" i="26"/>
  <c r="ALP93" i="26"/>
  <c r="AEL102" i="26"/>
  <c r="AEP102" i="26"/>
  <c r="AIF102" i="26"/>
  <c r="AFG103" i="26"/>
  <c r="AGK103" i="26"/>
  <c r="AHO103" i="26"/>
  <c r="AIS103" i="26"/>
  <c r="AJW103" i="26"/>
  <c r="ALA103" i="26"/>
  <c r="AFV103" i="26"/>
  <c r="AGZ103" i="26"/>
  <c r="AID103" i="26"/>
  <c r="AJH103" i="26"/>
  <c r="AKL103" i="26"/>
  <c r="ALP103" i="26"/>
  <c r="AKV102" i="26"/>
  <c r="ALQ102" i="26"/>
  <c r="AFK121" i="26"/>
  <c r="AFT121" i="26"/>
  <c r="ALR121" i="26"/>
  <c r="AFV131" i="26"/>
  <c r="AID131" i="26"/>
  <c r="AKL131" i="26"/>
  <c r="AFG131" i="26"/>
  <c r="AGK131" i="26"/>
  <c r="AHO131" i="26"/>
  <c r="AJW131" i="26"/>
  <c r="ASJ7" i="26"/>
  <c r="ASO7" i="26"/>
  <c r="AST7" i="26"/>
  <c r="ALV7" i="26"/>
  <c r="AOI26" i="26"/>
  <c r="AON26" i="26"/>
  <c r="AOS26" i="26"/>
  <c r="AOX26" i="26"/>
  <c r="APC26" i="26"/>
  <c r="APH26" i="26"/>
  <c r="APM26" i="26"/>
  <c r="APR26" i="26"/>
  <c r="APW26" i="26"/>
  <c r="AQB26" i="26"/>
  <c r="AQG26" i="26"/>
  <c r="ARK26" i="26"/>
  <c r="ARP26" i="26"/>
  <c r="ASY26" i="26"/>
  <c r="ATD26" i="26"/>
  <c r="APB55" i="26"/>
  <c r="ATC55" i="26"/>
  <c r="ALY64" i="26"/>
  <c r="AMC64" i="26"/>
  <c r="AOG64" i="26"/>
  <c r="ARL64" i="26"/>
  <c r="ARQ64" i="26"/>
  <c r="AOW64" i="26"/>
  <c r="APA64" i="26"/>
  <c r="AQK64" i="26"/>
  <c r="ATB64" i="26"/>
  <c r="APG64" i="26"/>
  <c r="APL64" i="26"/>
  <c r="APU64" i="26"/>
  <c r="ALX74" i="26"/>
  <c r="ANB74" i="26"/>
  <c r="AOF74" i="26"/>
  <c r="APJ74" i="26"/>
  <c r="ARR74" i="26"/>
  <c r="ASV74" i="26"/>
  <c r="AMM74" i="26"/>
  <c r="AOU74" i="26"/>
  <c r="ARC74" i="26"/>
  <c r="ATE83" i="26"/>
  <c r="ALX93" i="26"/>
  <c r="ANB93" i="26"/>
  <c r="AOF93" i="26"/>
  <c r="APJ93" i="26"/>
  <c r="AQN93" i="26"/>
  <c r="ARR93" i="26"/>
  <c r="ASV93" i="26"/>
  <c r="AMP102" i="26"/>
  <c r="AMU102" i="26"/>
  <c r="ANE102" i="26"/>
  <c r="ANN102" i="26"/>
  <c r="AME112" i="26"/>
  <c r="ACF121" i="26"/>
  <c r="ADE121" i="26"/>
  <c r="AJF7" i="26"/>
  <c r="AIK26" i="26"/>
  <c r="AJT26" i="26"/>
  <c r="ALR26" i="26"/>
  <c r="AKK45" i="26"/>
  <c r="AKQ45" i="26"/>
  <c r="AKV45" i="26"/>
  <c r="AKZ45" i="26"/>
  <c r="ALK45" i="26"/>
  <c r="AEM45" i="26"/>
  <c r="AFM64" i="26"/>
  <c r="AHS83" i="26"/>
  <c r="AHX83" i="26"/>
  <c r="AFT102" i="26"/>
  <c r="AGT102" i="26"/>
  <c r="AHI102" i="26"/>
  <c r="AHS102" i="26"/>
  <c r="AHX102" i="26"/>
  <c r="AIB102" i="26"/>
  <c r="AIM102" i="26"/>
  <c r="AIQ102" i="26"/>
  <c r="AJQ102" i="26"/>
  <c r="AJU102" i="26"/>
  <c r="AKA102" i="26"/>
  <c r="AKF102" i="26"/>
  <c r="AKJ102" i="26"/>
  <c r="AKP102" i="26"/>
  <c r="ALE102" i="26"/>
  <c r="ALJ102" i="26"/>
  <c r="ALN102" i="26"/>
  <c r="ALF102" i="26"/>
  <c r="ALK102" i="26"/>
  <c r="ALO102" i="26"/>
  <c r="AEO102" i="26"/>
  <c r="AEY102" i="26"/>
  <c r="AFS102" i="26"/>
  <c r="AGT121" i="26"/>
  <c r="AHI121" i="26"/>
  <c r="AHS121" i="26"/>
  <c r="AHX121" i="26"/>
  <c r="AIB121" i="26"/>
  <c r="AKF121" i="26"/>
  <c r="AKJ121" i="26"/>
  <c r="AOG7" i="26"/>
  <c r="AOK7" i="26"/>
  <c r="AOQ7" i="26"/>
  <c r="AOH26" i="26"/>
  <c r="AON45" i="26"/>
  <c r="AQE45" i="26"/>
  <c r="AQB64" i="26"/>
  <c r="AQG64" i="26"/>
  <c r="AQL64" i="26"/>
  <c r="AQP64" i="26"/>
  <c r="AQT64" i="26"/>
  <c r="ARD64" i="26"/>
  <c r="ARH64" i="26"/>
  <c r="ARV64" i="26"/>
  <c r="AMB64" i="26"/>
  <c r="AMG64" i="26"/>
  <c r="ANK64" i="26"/>
  <c r="ANP64" i="26"/>
  <c r="AOJ64" i="26"/>
  <c r="AOS64" i="26"/>
  <c r="APL83" i="26"/>
  <c r="APV83" i="26"/>
  <c r="AQN84" i="26"/>
  <c r="ALV83" i="26"/>
  <c r="AQP83" i="26"/>
  <c r="ALW102" i="26"/>
  <c r="AOW102" i="26"/>
  <c r="APA102" i="26"/>
  <c r="APL102" i="26"/>
  <c r="AMY102" i="26"/>
  <c r="AND102" i="26"/>
  <c r="APF102" i="26"/>
  <c r="AMN121" i="26"/>
  <c r="ANC121" i="26"/>
  <c r="ANM121" i="26"/>
  <c r="ANR121" i="26"/>
  <c r="ANV121" i="26"/>
  <c r="AOB121" i="26"/>
  <c r="AOG121" i="26"/>
  <c r="AOK121" i="26"/>
  <c r="AOQ121" i="26"/>
  <c r="AOV121" i="26"/>
  <c r="AOZ121" i="26"/>
  <c r="APK121" i="26"/>
  <c r="APO121" i="26"/>
  <c r="APZ121" i="26"/>
  <c r="AQS121" i="26"/>
  <c r="AQY121" i="26"/>
  <c r="ARD121" i="26"/>
  <c r="ALV121" i="26"/>
  <c r="AMA121" i="26"/>
  <c r="AMK121" i="26"/>
  <c r="AMP121" i="26"/>
  <c r="ARS121" i="26"/>
  <c r="ARW121" i="26"/>
  <c r="AQP121" i="26"/>
  <c r="AQT121" i="26"/>
  <c r="AQZ121" i="26"/>
  <c r="ARE121" i="26"/>
  <c r="ARX121" i="26"/>
  <c r="AWD7" i="26"/>
  <c r="AXF7" i="26"/>
  <c r="AXK7" i="26"/>
  <c r="AXP7" i="26"/>
  <c r="BBV7" i="26"/>
  <c r="BCA7" i="26"/>
  <c r="BCF7" i="26"/>
  <c r="BCK7" i="26"/>
  <c r="BCP7" i="26"/>
  <c r="BCT7" i="26"/>
  <c r="BEL7" i="26"/>
  <c r="BEP7" i="26"/>
  <c r="BEV7" i="26"/>
  <c r="BFA7" i="26"/>
  <c r="BFE7" i="26"/>
  <c r="BOP7" i="26"/>
  <c r="BSG7" i="26"/>
  <c r="BSK7" i="26"/>
  <c r="BSQ7" i="26"/>
  <c r="BSV7" i="26"/>
  <c r="BSZ7" i="26"/>
  <c r="BAQ7" i="26"/>
  <c r="BCZ7" i="26"/>
  <c r="BEM7" i="26"/>
  <c r="BEW7" i="26"/>
  <c r="BHO7" i="26"/>
  <c r="BJL7" i="26"/>
  <c r="BJQ7" i="26"/>
  <c r="BQU7" i="26"/>
  <c r="AXH26" i="26"/>
  <c r="AXM26" i="26"/>
  <c r="AXQ26" i="26"/>
  <c r="AXW26" i="26"/>
  <c r="AYB26" i="26"/>
  <c r="AYF26" i="26"/>
  <c r="BDM27" i="26"/>
  <c r="AMM93" i="26"/>
  <c r="ANQ93" i="26"/>
  <c r="AQB102" i="26"/>
  <c r="ASC102" i="26"/>
  <c r="ASZ102" i="26"/>
  <c r="AMM103" i="26"/>
  <c r="ANQ103" i="26"/>
  <c r="AOU103" i="26"/>
  <c r="APY103" i="26"/>
  <c r="ARC103" i="26"/>
  <c r="ASG103" i="26"/>
  <c r="ALX103" i="26"/>
  <c r="ANB103" i="26"/>
  <c r="APJ103" i="26"/>
  <c r="AQN103" i="26"/>
  <c r="ARR103" i="26"/>
  <c r="ANF102" i="26"/>
  <c r="APG102" i="26"/>
  <c r="APP102" i="26"/>
  <c r="ARZ102" i="26"/>
  <c r="APC121" i="26"/>
  <c r="ART121" i="26"/>
  <c r="ASD121" i="26"/>
  <c r="ASI121" i="26"/>
  <c r="ASM121" i="26"/>
  <c r="ANI122" i="26"/>
  <c r="APB122" i="26"/>
  <c r="AOI121" i="26"/>
  <c r="AOS121" i="26"/>
  <c r="APM121" i="26"/>
  <c r="APR121" i="26"/>
  <c r="APW121" i="26"/>
  <c r="AQB121" i="26"/>
  <c r="AQG121" i="26"/>
  <c r="AQL121" i="26"/>
  <c r="AQJ121" i="26"/>
  <c r="ARL121" i="26"/>
  <c r="ARQ121" i="26"/>
  <c r="BTZ7" i="26"/>
  <c r="AOC83" i="26"/>
  <c r="APZ83" i="26"/>
  <c r="AQD83" i="26"/>
  <c r="AQJ83" i="26"/>
  <c r="AQR83" i="26"/>
  <c r="AQW83" i="26"/>
  <c r="ARB83" i="26"/>
  <c r="ARL83" i="26"/>
  <c r="ARQ83" i="26"/>
  <c r="ASK83" i="26"/>
  <c r="ASP83" i="26"/>
  <c r="ASU83" i="26"/>
  <c r="ASY83" i="26"/>
  <c r="AME84" i="26"/>
  <c r="ANI84" i="26"/>
  <c r="APQ84" i="26"/>
  <c r="AQU84" i="26"/>
  <c r="ARY84" i="26"/>
  <c r="ANG83" i="26"/>
  <c r="AOS83" i="26"/>
  <c r="APA83" i="26"/>
  <c r="APG83" i="26"/>
  <c r="APK83" i="26"/>
  <c r="APO83" i="26"/>
  <c r="ARV83" i="26"/>
  <c r="ASA83" i="26"/>
  <c r="AQB83" i="26"/>
  <c r="AME93" i="26"/>
  <c r="ANI93" i="26"/>
  <c r="APQ93" i="26"/>
  <c r="AQU93" i="26"/>
  <c r="ARY93" i="26"/>
  <c r="ANR102" i="26"/>
  <c r="ANV102" i="26"/>
  <c r="AQV102" i="26"/>
  <c r="ARK102" i="26"/>
  <c r="ARU102" i="26"/>
  <c r="ASM102" i="26"/>
  <c r="ASS102" i="26"/>
  <c r="ATB102" i="26"/>
  <c r="AOX102" i="26"/>
  <c r="ALY121" i="26"/>
  <c r="AMC121" i="26"/>
  <c r="ARG121" i="26"/>
  <c r="ARK121" i="26"/>
  <c r="ARU121" i="26"/>
  <c r="ARZ121" i="26"/>
  <c r="ASE121" i="26"/>
  <c r="ASJ121" i="26"/>
  <c r="ASO121" i="26"/>
  <c r="AST121" i="26"/>
  <c r="ASY121" i="26"/>
  <c r="ATD121" i="26"/>
  <c r="ALT121" i="26"/>
  <c r="AMB121" i="26"/>
  <c r="AMQ121" i="26"/>
  <c r="AMV121" i="26"/>
  <c r="ANA121" i="26"/>
  <c r="ANF121" i="26"/>
  <c r="ANU121" i="26"/>
  <c r="AMD121" i="26"/>
  <c r="APL121" i="26"/>
  <c r="APP121" i="26"/>
  <c r="APV121" i="26"/>
  <c r="AQA121" i="26"/>
  <c r="AQE121" i="26"/>
  <c r="AME131" i="26"/>
  <c r="ANI131" i="26"/>
  <c r="AOM131" i="26"/>
  <c r="APQ131" i="26"/>
  <c r="AQU131" i="26"/>
  <c r="ARY131" i="26"/>
  <c r="ATC131" i="26"/>
  <c r="AZV7" i="26"/>
  <c r="AZZ7" i="26"/>
  <c r="BAF7" i="26"/>
  <c r="BFW7" i="26"/>
  <c r="BGB7" i="26"/>
  <c r="BGF7" i="26"/>
  <c r="BGZ7" i="26"/>
  <c r="BIW7" i="26"/>
  <c r="BPL7" i="26"/>
  <c r="BPQ7" i="26"/>
  <c r="BQA7" i="26"/>
  <c r="BQK7" i="26"/>
  <c r="BOW7" i="26"/>
  <c r="BPB7" i="26"/>
  <c r="BQN7" i="26"/>
  <c r="BRM7" i="26"/>
  <c r="BRR7" i="26"/>
  <c r="BRV7" i="26"/>
  <c r="BCS7" i="26"/>
  <c r="BDB7" i="26"/>
  <c r="BEZ7" i="26"/>
  <c r="BHZ7" i="26"/>
  <c r="ATR36" i="26"/>
  <c r="AVZ36" i="26"/>
  <c r="AXD36" i="26"/>
  <c r="AZL36" i="26"/>
  <c r="BCX36" i="26"/>
  <c r="BFF36" i="26"/>
  <c r="BHN36" i="26"/>
  <c r="BKZ36" i="26"/>
  <c r="BNH36" i="26"/>
  <c r="BOL36" i="26"/>
  <c r="BQT36" i="26"/>
  <c r="BRX36" i="26"/>
  <c r="BTB36" i="26"/>
  <c r="AVK36" i="26"/>
  <c r="AWO36" i="26"/>
  <c r="AXS36" i="26"/>
  <c r="AYW36" i="26"/>
  <c r="BAA36" i="26"/>
  <c r="BBE36" i="26"/>
  <c r="BCI36" i="26"/>
  <c r="BEQ36" i="26"/>
  <c r="BFU36" i="26"/>
  <c r="BGY36" i="26"/>
  <c r="BIC36" i="26"/>
  <c r="BJG36" i="26"/>
  <c r="BKK36" i="26"/>
  <c r="BLO36" i="26"/>
  <c r="BMS36" i="26"/>
  <c r="BNW36" i="26"/>
  <c r="BPA36" i="26"/>
  <c r="BRI36" i="26"/>
  <c r="BTQ36" i="26"/>
  <c r="BUU36" i="26"/>
  <c r="AZT46" i="26"/>
  <c r="BAX46" i="26"/>
  <c r="BCB46" i="26"/>
  <c r="BDF46" i="26"/>
  <c r="BEJ46" i="26"/>
  <c r="BGR46" i="26"/>
  <c r="BIZ46" i="26"/>
  <c r="BKD46" i="26"/>
  <c r="BLH46" i="26"/>
  <c r="BSK45" i="26"/>
  <c r="BSQ45" i="26"/>
  <c r="BSV45" i="26"/>
  <c r="BSZ45" i="26"/>
  <c r="BOU45" i="26"/>
  <c r="BOY45" i="26"/>
  <c r="BPE45" i="26"/>
  <c r="BPJ45" i="26"/>
  <c r="BPN45" i="26"/>
  <c r="BPY45" i="26"/>
  <c r="BQC45" i="26"/>
  <c r="BQN45" i="26"/>
  <c r="BQX45" i="26"/>
  <c r="BJQ45" i="26"/>
  <c r="BKA45" i="26"/>
  <c r="BLE45" i="26"/>
  <c r="AUH45" i="26"/>
  <c r="AUM45" i="26"/>
  <c r="AWK45" i="26"/>
  <c r="AWU45" i="26"/>
  <c r="AWY45" i="26"/>
  <c r="AXC45" i="26"/>
  <c r="AZG45" i="26"/>
  <c r="AZK45" i="26"/>
  <c r="BAU45" i="26"/>
  <c r="BON45" i="26"/>
  <c r="BVL45" i="26"/>
  <c r="AWX64" i="26"/>
  <c r="BDV64" i="26"/>
  <c r="BEF64" i="26"/>
  <c r="BMH64" i="26"/>
  <c r="ATV64" i="26"/>
  <c r="AWV83" i="26"/>
  <c r="BVS83" i="26"/>
  <c r="BBS64" i="26"/>
  <c r="BTA64" i="26"/>
  <c r="BTP64" i="26"/>
  <c r="BUA64" i="26"/>
  <c r="BMA83" i="26"/>
  <c r="BKE83" i="26"/>
  <c r="BKO83" i="26"/>
  <c r="BTU83" i="26"/>
  <c r="ATL45" i="26"/>
  <c r="ATV45" i="26"/>
  <c r="AUP45" i="26"/>
  <c r="AUT45" i="26"/>
  <c r="AUZ45" i="26"/>
  <c r="AVI45" i="26"/>
  <c r="AVX45" i="26"/>
  <c r="AWD45" i="26"/>
  <c r="AWL45" i="26"/>
  <c r="AWQ45" i="26"/>
  <c r="AWV45" i="26"/>
  <c r="AXF45" i="26"/>
  <c r="AXP45" i="26"/>
  <c r="AYJ45" i="26"/>
  <c r="AYO45" i="26"/>
  <c r="AZH45" i="26"/>
  <c r="AZW45" i="26"/>
  <c r="BAB45" i="26"/>
  <c r="BAL45" i="26"/>
  <c r="BAQ45" i="26"/>
  <c r="BAV45" i="26"/>
  <c r="BBF45" i="26"/>
  <c r="BBP45" i="26"/>
  <c r="BBU45" i="26"/>
  <c r="BBZ45" i="26"/>
  <c r="BCJ45" i="26"/>
  <c r="BCO45" i="26"/>
  <c r="BCY45" i="26"/>
  <c r="BDD45" i="26"/>
  <c r="BDX45" i="26"/>
  <c r="BEC45" i="26"/>
  <c r="BEH45" i="26"/>
  <c r="BFP45" i="26"/>
  <c r="BFT45" i="26"/>
  <c r="BFZ45" i="26"/>
  <c r="ATT45" i="26"/>
  <c r="ATY45" i="26"/>
  <c r="BFQ45" i="26"/>
  <c r="BFV45" i="26"/>
  <c r="BGA45" i="26"/>
  <c r="BGU45" i="26"/>
  <c r="AZY45" i="26"/>
  <c r="BHD45" i="26"/>
  <c r="ATK55" i="26"/>
  <c r="AUO55" i="26"/>
  <c r="AVS55" i="26"/>
  <c r="AWW55" i="26"/>
  <c r="AYA55" i="26"/>
  <c r="AZE55" i="26"/>
  <c r="BBM55" i="26"/>
  <c r="BCQ55" i="26"/>
  <c r="BDU55" i="26"/>
  <c r="BEY55" i="26"/>
  <c r="BGC55" i="26"/>
  <c r="BHG55" i="26"/>
  <c r="BJO55" i="26"/>
  <c r="BLW55" i="26"/>
  <c r="BNA55" i="26"/>
  <c r="BOE55" i="26"/>
  <c r="BPI55" i="26"/>
  <c r="BQM55" i="26"/>
  <c r="BRQ55" i="26"/>
  <c r="BSU55" i="26"/>
  <c r="BTY55" i="26"/>
  <c r="BVC55" i="26"/>
  <c r="ATZ55" i="26"/>
  <c r="AVD55" i="26"/>
  <c r="AXL55" i="26"/>
  <c r="BDF55" i="26"/>
  <c r="BFN55" i="26"/>
  <c r="BML55" i="26"/>
  <c r="BNP55" i="26"/>
  <c r="BPX55" i="26"/>
  <c r="BSF55" i="26"/>
  <c r="BTJ55" i="26"/>
  <c r="BUN55" i="26"/>
  <c r="ATG64" i="26"/>
  <c r="BLY64" i="26"/>
  <c r="BMR64" i="26"/>
  <c r="BNC64" i="26"/>
  <c r="BNG64" i="26"/>
  <c r="BNM64" i="26"/>
  <c r="BNR64" i="26"/>
  <c r="BOB64" i="26"/>
  <c r="BOV64" i="26"/>
  <c r="BPF64" i="26"/>
  <c r="BPK64" i="26"/>
  <c r="BPO64" i="26"/>
  <c r="BPU64" i="26"/>
  <c r="BPZ64" i="26"/>
  <c r="BQY64" i="26"/>
  <c r="BRD64" i="26"/>
  <c r="BRH64" i="26"/>
  <c r="BRN64" i="26"/>
  <c r="BRS64" i="26"/>
  <c r="BRW64" i="26"/>
  <c r="BSH64" i="26"/>
  <c r="BVE64" i="26"/>
  <c r="AUO65" i="26"/>
  <c r="AVS65" i="26"/>
  <c r="AYA65" i="26"/>
  <c r="BAI65" i="26"/>
  <c r="BCQ65" i="26"/>
  <c r="BEY65" i="26"/>
  <c r="BHG65" i="26"/>
  <c r="BLW65" i="26"/>
  <c r="BOE65" i="26"/>
  <c r="BQM65" i="26"/>
  <c r="BSU65" i="26"/>
  <c r="BVC65" i="26"/>
  <c r="AWH65" i="26"/>
  <c r="ATS64" i="26"/>
  <c r="AUW64" i="26"/>
  <c r="AVB64" i="26"/>
  <c r="AVG64" i="26"/>
  <c r="AVL64" i="26"/>
  <c r="AWA64" i="26"/>
  <c r="BHT64" i="26"/>
  <c r="BID64" i="26"/>
  <c r="BJC64" i="26"/>
  <c r="BJH64" i="26"/>
  <c r="BKQ64" i="26"/>
  <c r="BNN64" i="26"/>
  <c r="BNX64" i="26"/>
  <c r="BRB74" i="26"/>
  <c r="BCC83" i="26"/>
  <c r="BJB83" i="26"/>
  <c r="BJF83" i="26"/>
  <c r="BJL83" i="26"/>
  <c r="BUR83" i="26"/>
  <c r="BUW83" i="26"/>
  <c r="BCH83" i="26"/>
  <c r="BGE83" i="26"/>
  <c r="BGO83" i="26"/>
  <c r="BPK83" i="26"/>
  <c r="BGT83" i="26"/>
  <c r="BGX83" i="26"/>
  <c r="BHI83" i="26"/>
  <c r="BHS83" i="26"/>
  <c r="BJU83" i="26"/>
  <c r="BQO83" i="26"/>
  <c r="BQS83" i="26"/>
  <c r="BRD83" i="26"/>
  <c r="BSL83" i="26"/>
  <c r="AWP102" i="26"/>
  <c r="AWU102" i="26"/>
  <c r="AWZ102" i="26"/>
  <c r="AWJ121" i="26"/>
  <c r="BML46" i="26"/>
  <c r="BNP46" i="26"/>
  <c r="BPX46" i="26"/>
  <c r="BRB46" i="26"/>
  <c r="BSF46" i="26"/>
  <c r="BTJ46" i="26"/>
  <c r="BUN46" i="26"/>
  <c r="AUO46" i="26"/>
  <c r="AWW46" i="26"/>
  <c r="AZE46" i="26"/>
  <c r="BBM46" i="26"/>
  <c r="BDU46" i="26"/>
  <c r="BGC46" i="26"/>
  <c r="BIK46" i="26"/>
  <c r="BKS46" i="26"/>
  <c r="BNA46" i="26"/>
  <c r="BPI46" i="26"/>
  <c r="BQM46" i="26"/>
  <c r="BSU46" i="26"/>
  <c r="BTY46" i="26"/>
  <c r="BAT45" i="26"/>
  <c r="BBC45" i="26"/>
  <c r="BCC45" i="26"/>
  <c r="BCZ45" i="26"/>
  <c r="BDE45" i="26"/>
  <c r="BED45" i="26"/>
  <c r="BFH45" i="26"/>
  <c r="BFM45" i="26"/>
  <c r="BRE45" i="26"/>
  <c r="ATR55" i="26"/>
  <c r="AUV55" i="26"/>
  <c r="AVZ55" i="26"/>
  <c r="AXD55" i="26"/>
  <c r="AYH55" i="26"/>
  <c r="AZL55" i="26"/>
  <c r="BAP55" i="26"/>
  <c r="BBT55" i="26"/>
  <c r="BCX55" i="26"/>
  <c r="BEB55" i="26"/>
  <c r="BFF55" i="26"/>
  <c r="BGJ55" i="26"/>
  <c r="BHN55" i="26"/>
  <c r="BIR55" i="26"/>
  <c r="BJV55" i="26"/>
  <c r="BKZ55" i="26"/>
  <c r="BMD55" i="26"/>
  <c r="BNH55" i="26"/>
  <c r="BOL55" i="26"/>
  <c r="BPP55" i="26"/>
  <c r="BQT55" i="26"/>
  <c r="BRX55" i="26"/>
  <c r="BTB55" i="26"/>
  <c r="BUF55" i="26"/>
  <c r="AYO64" i="26"/>
  <c r="BEI64" i="26"/>
  <c r="BGG64" i="26"/>
  <c r="BGL64" i="26"/>
  <c r="BVL64" i="26"/>
  <c r="AXJ64" i="26"/>
  <c r="AZZ64" i="26"/>
  <c r="BAK64" i="26"/>
  <c r="BAO64" i="26"/>
  <c r="BIT64" i="26"/>
  <c r="BIY64" i="26"/>
  <c r="AUI83" i="26"/>
  <c r="BAF83" i="26"/>
  <c r="BAK83" i="26"/>
  <c r="BAO83" i="26"/>
  <c r="BAU83" i="26"/>
  <c r="BAZ83" i="26"/>
  <c r="BBD83" i="26"/>
  <c r="BBJ83" i="26"/>
  <c r="BDH83" i="26"/>
  <c r="BDL83" i="26"/>
  <c r="BFR83" i="26"/>
  <c r="BGB83" i="26"/>
  <c r="BNG83" i="26"/>
  <c r="BQI83" i="26"/>
  <c r="BRC83" i="26"/>
  <c r="BRG83" i="26"/>
  <c r="BRM83" i="26"/>
  <c r="BSB83" i="26"/>
  <c r="BSG83" i="26"/>
  <c r="BSK83" i="26"/>
  <c r="BSQ83" i="26"/>
  <c r="BBP83" i="26"/>
  <c r="BBZ83" i="26"/>
  <c r="BFV83" i="26"/>
  <c r="BPB83" i="26"/>
  <c r="AVM83" i="26"/>
  <c r="AVW83" i="26"/>
  <c r="AUD64" i="26"/>
  <c r="AYX64" i="26"/>
  <c r="AZW64" i="26"/>
  <c r="AUH83" i="26"/>
  <c r="AUM83" i="26"/>
  <c r="AUW83" i="26"/>
  <c r="AVG83" i="26"/>
  <c r="AXW83" i="26"/>
  <c r="AZP83" i="26"/>
  <c r="BAR83" i="26"/>
  <c r="BAW83" i="26"/>
  <c r="BBG83" i="26"/>
  <c r="BBL83" i="26"/>
  <c r="BCF83" i="26"/>
  <c r="BCK83" i="26"/>
  <c r="BCU83" i="26"/>
  <c r="BEV83" i="26"/>
  <c r="BFP83" i="26"/>
  <c r="BFY83" i="26"/>
  <c r="BGV83" i="26"/>
  <c r="BHA83" i="26"/>
  <c r="BHF83" i="26"/>
  <c r="BHK83" i="26"/>
  <c r="BHZ83" i="26"/>
  <c r="BJR83" i="26"/>
  <c r="BJW83" i="26"/>
  <c r="BKB83" i="26"/>
  <c r="BKP83" i="26"/>
  <c r="BLJ83" i="26"/>
  <c r="BLY83" i="26"/>
  <c r="BMI83" i="26"/>
  <c r="BMQ83" i="26"/>
  <c r="BNL83" i="26"/>
  <c r="BUO83" i="26"/>
  <c r="BUY83" i="26"/>
  <c r="ATK84" i="26"/>
  <c r="AUO84" i="26"/>
  <c r="AVS84" i="26"/>
  <c r="AWW84" i="26"/>
  <c r="AYA84" i="26"/>
  <c r="AZE84" i="26"/>
  <c r="BAI84" i="26"/>
  <c r="BBM84" i="26"/>
  <c r="BCQ84" i="26"/>
  <c r="BEY84" i="26"/>
  <c r="BHG84" i="26"/>
  <c r="BIK84" i="26"/>
  <c r="BJO84" i="26"/>
  <c r="BKS84" i="26"/>
  <c r="BLW84" i="26"/>
  <c r="BNA84" i="26"/>
  <c r="BOE84" i="26"/>
  <c r="BQM84" i="26"/>
  <c r="BRQ84" i="26"/>
  <c r="BSU84" i="26"/>
  <c r="BTY84" i="26"/>
  <c r="BVC84" i="26"/>
  <c r="AZT84" i="26"/>
  <c r="BCB84" i="26"/>
  <c r="BDF84" i="26"/>
  <c r="BFN84" i="26"/>
  <c r="BHV84" i="26"/>
  <c r="BIZ84" i="26"/>
  <c r="BOT84" i="26"/>
  <c r="BTJ84" i="26"/>
  <c r="BUN84" i="26"/>
  <c r="ATI83" i="26"/>
  <c r="ATW83" i="26"/>
  <c r="BJH83" i="26"/>
  <c r="BJM83" i="26"/>
  <c r="BME83" i="26"/>
  <c r="BMJ83" i="26"/>
  <c r="BNI83" i="26"/>
  <c r="BIW102" i="26"/>
  <c r="BJB102" i="26"/>
  <c r="BKA102" i="26"/>
  <c r="BKJ102" i="26"/>
  <c r="BKP102" i="26"/>
  <c r="BLE102" i="26"/>
  <c r="BMR102" i="26"/>
  <c r="BOB102" i="26"/>
  <c r="AWN121" i="26"/>
  <c r="AWT121" i="26"/>
  <c r="AWY121" i="26"/>
  <c r="AXX121" i="26"/>
  <c r="AYC121" i="26"/>
  <c r="AYG121" i="26"/>
  <c r="AYM121" i="26"/>
  <c r="AYR121" i="26"/>
  <c r="AYV121" i="26"/>
  <c r="AZB121" i="26"/>
  <c r="AZG121" i="26"/>
  <c r="AZK121" i="26"/>
  <c r="AZQ121" i="26"/>
  <c r="AZV121" i="26"/>
  <c r="BAF121" i="26"/>
  <c r="BAO121" i="26"/>
  <c r="BAZ121" i="26"/>
  <c r="BBY121" i="26"/>
  <c r="BCD121" i="26"/>
  <c r="BCH121" i="26"/>
  <c r="BCN121" i="26"/>
  <c r="BCS121" i="26"/>
  <c r="BCW121" i="26"/>
  <c r="BDL121" i="26"/>
  <c r="BDR121" i="26"/>
  <c r="BDW121" i="26"/>
  <c r="BEA121" i="26"/>
  <c r="BEL121" i="26"/>
  <c r="BEV121" i="26"/>
  <c r="BFK121" i="26"/>
  <c r="BFP121" i="26"/>
  <c r="BFT121" i="26"/>
  <c r="BFZ121" i="26"/>
  <c r="BSH121" i="26"/>
  <c r="ATV83" i="26"/>
  <c r="AUD83" i="26"/>
  <c r="AWA83" i="26"/>
  <c r="AWY83" i="26"/>
  <c r="AXI83" i="26"/>
  <c r="BAJ83" i="26"/>
  <c r="BAN83" i="26"/>
  <c r="BAT83" i="26"/>
  <c r="BGN83" i="26"/>
  <c r="BHR83" i="26"/>
  <c r="BKH83" i="26"/>
  <c r="BMN83" i="26"/>
  <c r="BOZ83" i="26"/>
  <c r="BRF83" i="26"/>
  <c r="BUA83" i="26"/>
  <c r="BUE83" i="26"/>
  <c r="BUK83" i="26"/>
  <c r="AUG84" i="26"/>
  <c r="AWO84" i="26"/>
  <c r="AYW84" i="26"/>
  <c r="BBE84" i="26"/>
  <c r="BEQ84" i="26"/>
  <c r="BJG84" i="26"/>
  <c r="BNW84" i="26"/>
  <c r="BSM84" i="26"/>
  <c r="ATX83" i="26"/>
  <c r="AUF83" i="26"/>
  <c r="BVE83" i="26"/>
  <c r="BVI83" i="26"/>
  <c r="AYV83" i="26"/>
  <c r="BDG83" i="26"/>
  <c r="BIJ83" i="26"/>
  <c r="BLQ83" i="26"/>
  <c r="AXS93" i="26"/>
  <c r="AYW93" i="26"/>
  <c r="BCI93" i="26"/>
  <c r="BDM93" i="26"/>
  <c r="BGY93" i="26"/>
  <c r="BIC93" i="26"/>
  <c r="BLO93" i="26"/>
  <c r="BCJ102" i="26"/>
  <c r="BCT102" i="26"/>
  <c r="BCY102" i="26"/>
  <c r="BDD102" i="26"/>
  <c r="BDX102" i="26"/>
  <c r="BEH102" i="26"/>
  <c r="BEM102" i="26"/>
  <c r="BFB102" i="26"/>
  <c r="BFG102" i="26"/>
  <c r="BFL102" i="26"/>
  <c r="BFQ102" i="26"/>
  <c r="BFV102" i="26"/>
  <c r="BGA102" i="26"/>
  <c r="BGF102" i="26"/>
  <c r="BLT102" i="26"/>
  <c r="BMI102" i="26"/>
  <c r="BMX102" i="26"/>
  <c r="BOQ102" i="26"/>
  <c r="BRC102" i="26"/>
  <c r="BRM102" i="26"/>
  <c r="BRR102" i="26"/>
  <c r="BSG102" i="26"/>
  <c r="BSK102" i="26"/>
  <c r="BSQ102" i="26"/>
  <c r="BSV102" i="26"/>
  <c r="BTK102" i="26"/>
  <c r="BTU102" i="26"/>
  <c r="BUO102" i="26"/>
  <c r="BUS102" i="26"/>
  <c r="BUY102" i="26"/>
  <c r="BVD102" i="26"/>
  <c r="ATI102" i="26"/>
  <c r="ATN102" i="26"/>
  <c r="ATS102" i="26"/>
  <c r="ATX102" i="26"/>
  <c r="AUR102" i="26"/>
  <c r="AVV102" i="26"/>
  <c r="AWA102" i="26"/>
  <c r="AWF102" i="26"/>
  <c r="AXC102" i="26"/>
  <c r="AXX102" i="26"/>
  <c r="BBL102" i="26"/>
  <c r="BQY102" i="26"/>
  <c r="BSC102" i="26"/>
  <c r="BTL102" i="26"/>
  <c r="BTV102" i="26"/>
  <c r="BUA102" i="26"/>
  <c r="BUE102" i="26"/>
  <c r="BUT102" i="26"/>
  <c r="BLP102" i="26"/>
  <c r="BLU102" i="26"/>
  <c r="BME102" i="26"/>
  <c r="BND102" i="26"/>
  <c r="BNS102" i="26"/>
  <c r="BSL121" i="26"/>
  <c r="BSW121" i="26"/>
  <c r="BTA121" i="26"/>
  <c r="BTP121" i="26"/>
  <c r="BUK121" i="26"/>
  <c r="AUC121" i="26"/>
  <c r="BKB121" i="26"/>
  <c r="BND121" i="26"/>
  <c r="BOH121" i="26"/>
  <c r="AXE102" i="26"/>
  <c r="AXJ102" i="26"/>
  <c r="AXT102" i="26"/>
  <c r="AXY102" i="26"/>
  <c r="AYI102" i="26"/>
  <c r="AYN102" i="26"/>
  <c r="AZH102" i="26"/>
  <c r="AZQ102" i="26"/>
  <c r="AZV102" i="26"/>
  <c r="AZZ102" i="26"/>
  <c r="BVG102" i="26"/>
  <c r="BVL102" i="26"/>
  <c r="AWO112" i="26"/>
  <c r="BBE112" i="26"/>
  <c r="BCI112" i="26"/>
  <c r="BJG112" i="26"/>
  <c r="BUU112" i="26"/>
  <c r="ATR112" i="26"/>
  <c r="AYH112" i="26"/>
  <c r="BFF112" i="26"/>
  <c r="BKZ112" i="26"/>
  <c r="BOL112" i="26"/>
  <c r="BPP112" i="26"/>
  <c r="BVJ112" i="26"/>
  <c r="ATR122" i="26"/>
  <c r="AUV122" i="26"/>
  <c r="AVZ122" i="26"/>
  <c r="AXD122" i="26"/>
  <c r="AYH122" i="26"/>
  <c r="AZL122" i="26"/>
  <c r="BAP122" i="26"/>
  <c r="BBT122" i="26"/>
  <c r="BCX122" i="26"/>
  <c r="BEB122" i="26"/>
  <c r="BFF122" i="26"/>
  <c r="BGJ122" i="26"/>
  <c r="BHN122" i="26"/>
  <c r="BIR122" i="26"/>
  <c r="BJV122" i="26"/>
  <c r="BKZ122" i="26"/>
  <c r="BMD122" i="26"/>
  <c r="BNH122" i="26"/>
  <c r="BOL122" i="26"/>
  <c r="BPP122" i="26"/>
  <c r="BQT122" i="26"/>
  <c r="BBM93" i="26"/>
  <c r="BCQ93" i="26"/>
  <c r="BEY93" i="26"/>
  <c r="BIK93" i="26"/>
  <c r="BJO93" i="26"/>
  <c r="BLW93" i="26"/>
  <c r="BPI93" i="26"/>
  <c r="BSU93" i="26"/>
  <c r="AXL93" i="26"/>
  <c r="BEJ93" i="26"/>
  <c r="BHV93" i="26"/>
  <c r="BKD93" i="26"/>
  <c r="AZM102" i="26"/>
  <c r="BAL102" i="26"/>
  <c r="BAQ102" i="26"/>
  <c r="BAV102" i="26"/>
  <c r="BPE102" i="26"/>
  <c r="BPJ102" i="26"/>
  <c r="BPN102" i="26"/>
  <c r="BPT102" i="26"/>
  <c r="BPY102" i="26"/>
  <c r="BQC102" i="26"/>
  <c r="BBU102" i="26"/>
  <c r="BBZ102" i="26"/>
  <c r="BFZ102" i="26"/>
  <c r="BGI102" i="26"/>
  <c r="BGO102" i="26"/>
  <c r="BJP102" i="26"/>
  <c r="BKX102" i="26"/>
  <c r="BPC102" i="26"/>
  <c r="BPM102" i="26"/>
  <c r="BPR102" i="26"/>
  <c r="BPW102" i="26"/>
  <c r="BSY102" i="26"/>
  <c r="BTD102" i="26"/>
  <c r="AUB121" i="26"/>
  <c r="AUF121" i="26"/>
  <c r="AUL121" i="26"/>
  <c r="AUU121" i="26"/>
  <c r="AVA121" i="26"/>
  <c r="AVJ121" i="26"/>
  <c r="AVP121" i="26"/>
  <c r="AVU121" i="26"/>
  <c r="AVY121" i="26"/>
  <c r="BVY17" i="26"/>
  <c r="BRX122" i="26"/>
  <c r="BTB122" i="26"/>
  <c r="BUF122" i="26"/>
  <c r="AUG122" i="26"/>
  <c r="AVK122" i="26"/>
  <c r="AWO122" i="26"/>
  <c r="AXS122" i="26"/>
  <c r="AYW122" i="26"/>
  <c r="BAA122" i="26"/>
  <c r="BBE122" i="26"/>
  <c r="BCI122" i="26"/>
  <c r="BDM122" i="26"/>
  <c r="BEQ122" i="26"/>
  <c r="BFU122" i="26"/>
  <c r="BGY122" i="26"/>
  <c r="BIC122" i="26"/>
  <c r="BJG122" i="26"/>
  <c r="BKK122" i="26"/>
  <c r="BLO122" i="26"/>
  <c r="BMS122" i="26"/>
  <c r="BNW122" i="26"/>
  <c r="BPA122" i="26"/>
  <c r="BQE122" i="26"/>
  <c r="BRI122" i="26"/>
  <c r="BSM122" i="26"/>
  <c r="BTQ122" i="26"/>
  <c r="BUU122" i="26"/>
  <c r="AZN121" i="26"/>
  <c r="BAH121" i="26"/>
  <c r="BCZ121" i="26"/>
  <c r="BED121" i="26"/>
  <c r="BFR121" i="26"/>
  <c r="BGG121" i="26"/>
  <c r="BIE121" i="26"/>
  <c r="BBE131" i="26"/>
  <c r="BEQ131" i="26"/>
  <c r="BPA131" i="26"/>
  <c r="AUV131" i="26"/>
  <c r="BVJ131" i="26"/>
  <c r="BVP7" i="26"/>
  <c r="BVU7" i="26"/>
  <c r="BVZ7" i="26"/>
  <c r="BVR17" i="26"/>
  <c r="BGE121" i="26"/>
  <c r="BGI121" i="26"/>
  <c r="BGO121" i="26"/>
  <c r="BGT121" i="26"/>
  <c r="BGX121" i="26"/>
  <c r="BHD121" i="26"/>
  <c r="BHS121" i="26"/>
  <c r="BHX121" i="26"/>
  <c r="BIB121" i="26"/>
  <c r="BJL121" i="26"/>
  <c r="BJQ121" i="26"/>
  <c r="BJU121" i="26"/>
  <c r="BKP121" i="26"/>
  <c r="BKU121" i="26"/>
  <c r="BKY121" i="26"/>
  <c r="BLE121" i="26"/>
  <c r="BLJ121" i="26"/>
  <c r="BLN121" i="26"/>
  <c r="BLT121" i="26"/>
  <c r="BLY121" i="26"/>
  <c r="BMC121" i="26"/>
  <c r="BMN121" i="26"/>
  <c r="BNC121" i="26"/>
  <c r="BNG121" i="26"/>
  <c r="BNM121" i="26"/>
  <c r="BNR121" i="26"/>
  <c r="BOB121" i="26"/>
  <c r="BOG121" i="26"/>
  <c r="BOK121" i="26"/>
  <c r="BOQ121" i="26"/>
  <c r="BOZ121" i="26"/>
  <c r="BPK121" i="26"/>
  <c r="BQJ121" i="26"/>
  <c r="BQO121" i="26"/>
  <c r="BQS121" i="26"/>
  <c r="BQY121" i="26"/>
  <c r="BRG121" i="26"/>
  <c r="BRV121" i="26"/>
  <c r="ATZ122" i="26"/>
  <c r="AVD122" i="26"/>
  <c r="AYP122" i="26"/>
  <c r="AZT122" i="26"/>
  <c r="BDF122" i="26"/>
  <c r="BKD122" i="26"/>
  <c r="BNP122" i="26"/>
  <c r="BOT122" i="26"/>
  <c r="BTJ122" i="26"/>
  <c r="AWM121" i="26"/>
  <c r="AXB121" i="26"/>
  <c r="AYL121" i="26"/>
  <c r="DZ7" i="26"/>
  <c r="FD7" i="26"/>
  <c r="FA8" i="26"/>
  <c r="GE8" i="26"/>
  <c r="HI8" i="26"/>
  <c r="DS7" i="26"/>
  <c r="GP7" i="26"/>
  <c r="GU7" i="26"/>
  <c r="GC26" i="26"/>
  <c r="HL26" i="26"/>
  <c r="GU45" i="26"/>
  <c r="GY45" i="26"/>
  <c r="HE45" i="26"/>
  <c r="EM102" i="26"/>
  <c r="GT103" i="26"/>
  <c r="EE121" i="26"/>
  <c r="EJ121" i="26"/>
  <c r="EO121" i="26"/>
  <c r="LO7" i="26"/>
  <c r="MH7" i="26"/>
  <c r="MM7" i="26"/>
  <c r="MR7" i="26"/>
  <c r="MW7" i="26"/>
  <c r="NB7" i="26"/>
  <c r="NU7" i="26"/>
  <c r="PD7" i="26"/>
  <c r="PC17" i="26"/>
  <c r="HV26" i="26"/>
  <c r="IA26" i="26"/>
  <c r="LU26" i="26"/>
  <c r="MC26" i="26"/>
  <c r="MR26" i="26"/>
  <c r="NL26" i="26"/>
  <c r="NV26" i="26"/>
  <c r="OA26" i="26"/>
  <c r="OF26" i="26"/>
  <c r="IO26" i="26"/>
  <c r="IS26" i="26"/>
  <c r="IY26" i="26"/>
  <c r="JN26" i="26"/>
  <c r="OH26" i="26"/>
  <c r="OL26" i="26"/>
  <c r="KM46" i="26"/>
  <c r="OF45" i="26"/>
  <c r="OK45" i="26"/>
  <c r="OP45" i="26"/>
  <c r="IM55" i="26"/>
  <c r="JQ55" i="26"/>
  <c r="KU55" i="26"/>
  <c r="LY55" i="26"/>
  <c r="NC55" i="26"/>
  <c r="OG55" i="26"/>
  <c r="HX55" i="26"/>
  <c r="KF55" i="26"/>
  <c r="MN55" i="26"/>
  <c r="NR55" i="26"/>
  <c r="JA83" i="26"/>
  <c r="LM83" i="26"/>
  <c r="LW83" i="26"/>
  <c r="JY83" i="26"/>
  <c r="KV121" i="26"/>
  <c r="LK121" i="26"/>
  <c r="LO121" i="26"/>
  <c r="TW26" i="26"/>
  <c r="UB26" i="26"/>
  <c r="UF26" i="26"/>
  <c r="UL26" i="26"/>
  <c r="PW121" i="26"/>
  <c r="QF121" i="26"/>
  <c r="HA36" i="26"/>
  <c r="EU45" i="26"/>
  <c r="FY83" i="26"/>
  <c r="HA84" i="26"/>
  <c r="ER83" i="26"/>
  <c r="EX83" i="26"/>
  <c r="GV83" i="26"/>
  <c r="ED93" i="26"/>
  <c r="FH93" i="26"/>
  <c r="GL93" i="26"/>
  <c r="GZ102" i="26"/>
  <c r="FD102" i="26"/>
  <c r="FN102" i="26"/>
  <c r="FS102" i="26"/>
  <c r="OU7" i="26"/>
  <c r="OZ7" i="26"/>
  <c r="ME7" i="26"/>
  <c r="NE7" i="26"/>
  <c r="JE26" i="26"/>
  <c r="LV26" i="26"/>
  <c r="KG45" i="26"/>
  <c r="KZ45" i="26"/>
  <c r="MQ45" i="26"/>
  <c r="IT55" i="26"/>
  <c r="JX55" i="26"/>
  <c r="NK64" i="26"/>
  <c r="NZ64" i="26"/>
  <c r="OO64" i="26"/>
  <c r="OY64" i="26"/>
  <c r="IM74" i="26"/>
  <c r="JQ74" i="26"/>
  <c r="KU74" i="26"/>
  <c r="LY74" i="26"/>
  <c r="NC74" i="26"/>
  <c r="OG74" i="26"/>
  <c r="IA83" i="26"/>
  <c r="IF83" i="26"/>
  <c r="IK83" i="26"/>
  <c r="IU83" i="26"/>
  <c r="JE83" i="26"/>
  <c r="JJ83" i="26"/>
  <c r="JO83" i="26"/>
  <c r="JW83" i="26"/>
  <c r="KH83" i="26"/>
  <c r="KL83" i="26"/>
  <c r="KR83" i="26"/>
  <c r="KW83" i="26"/>
  <c r="LA83" i="26"/>
  <c r="LG83" i="26"/>
  <c r="LP83" i="26"/>
  <c r="LV83" i="26"/>
  <c r="MY83" i="26"/>
  <c r="ND83" i="26"/>
  <c r="NH83" i="26"/>
  <c r="NN83" i="26"/>
  <c r="OC83" i="26"/>
  <c r="IT84" i="26"/>
  <c r="JX84" i="26"/>
  <c r="LB84" i="26"/>
  <c r="MF84" i="26"/>
  <c r="NJ84" i="26"/>
  <c r="ON84" i="26"/>
  <c r="KQ83" i="26"/>
  <c r="JF83" i="26"/>
  <c r="IM93" i="26"/>
  <c r="JQ93" i="26"/>
  <c r="NC93" i="26"/>
  <c r="PG7" i="26"/>
  <c r="QA7" i="26"/>
  <c r="QT7" i="26"/>
  <c r="QZ7" i="26"/>
  <c r="SD7" i="26"/>
  <c r="TH7" i="26"/>
  <c r="PK8" i="26"/>
  <c r="QO8" i="26"/>
  <c r="RS8" i="26"/>
  <c r="SW8" i="26"/>
  <c r="UA8" i="26"/>
  <c r="VE8" i="26"/>
  <c r="WI8" i="26"/>
  <c r="PX7" i="26"/>
  <c r="QC7" i="26"/>
  <c r="QM7" i="26"/>
  <c r="QH26" i="26"/>
  <c r="QM26" i="26"/>
  <c r="QR26" i="26"/>
  <c r="QW26" i="26"/>
  <c r="RB26" i="26"/>
  <c r="RL26" i="26"/>
  <c r="RV26" i="26"/>
  <c r="SA26" i="26"/>
  <c r="SF26" i="26"/>
  <c r="ST26" i="26"/>
  <c r="PS45" i="26"/>
  <c r="PX45" i="26"/>
  <c r="VG45" i="26"/>
  <c r="VQ45" i="26"/>
  <c r="QZ83" i="26"/>
  <c r="UP93" i="26"/>
  <c r="PX102" i="26"/>
  <c r="RG102" i="26"/>
  <c r="YQ17" i="26"/>
  <c r="ADG17" i="26"/>
  <c r="WX27" i="26"/>
  <c r="ABN27" i="26"/>
  <c r="DD7" i="26"/>
  <c r="FU26" i="26"/>
  <c r="FQ26" i="26"/>
  <c r="FA36" i="26"/>
  <c r="DS64" i="26"/>
  <c r="DX64" i="26"/>
  <c r="EB64" i="26"/>
  <c r="EH64" i="26"/>
  <c r="EQ64" i="26"/>
  <c r="EW64" i="26"/>
  <c r="FB64" i="26"/>
  <c r="FF64" i="26"/>
  <c r="FL64" i="26"/>
  <c r="FQ64" i="26"/>
  <c r="FU64" i="26"/>
  <c r="GA64" i="26"/>
  <c r="GF64" i="26"/>
  <c r="GJ64" i="26"/>
  <c r="GP64" i="26"/>
  <c r="GU64" i="26"/>
  <c r="GY64" i="26"/>
  <c r="HE64" i="26"/>
  <c r="HJ64" i="26"/>
  <c r="HN64" i="26"/>
  <c r="FL83" i="26"/>
  <c r="FQ83" i="26"/>
  <c r="GR83" i="26"/>
  <c r="EO102" i="26"/>
  <c r="FI102" i="26"/>
  <c r="FY102" i="26"/>
  <c r="EU102" i="26"/>
  <c r="FE102" i="26"/>
  <c r="DS121" i="26"/>
  <c r="DX121" i="26"/>
  <c r="EB121" i="26"/>
  <c r="ED122" i="26"/>
  <c r="FH122" i="26"/>
  <c r="GL122" i="26"/>
  <c r="FM121" i="26"/>
  <c r="GQ121" i="26"/>
  <c r="GV121" i="26"/>
  <c r="GZ121" i="26"/>
  <c r="HF121" i="26"/>
  <c r="EU121" i="26"/>
  <c r="EZ121" i="26"/>
  <c r="FE121" i="26"/>
  <c r="FY121" i="26"/>
  <c r="GI121" i="26"/>
  <c r="HP131" i="26"/>
  <c r="JP7" i="26"/>
  <c r="OH7" i="26"/>
  <c r="IF7" i="26"/>
  <c r="IK7" i="26"/>
  <c r="JR7" i="26"/>
  <c r="JV7" i="26"/>
  <c r="KB7" i="26"/>
  <c r="OL7" i="26"/>
  <c r="LR7" i="26"/>
  <c r="LW7" i="26"/>
  <c r="IV26" i="26"/>
  <c r="JA26" i="26"/>
  <c r="JK26" i="26"/>
  <c r="JP26" i="26"/>
  <c r="JT26" i="26"/>
  <c r="JY26" i="26"/>
  <c r="KD26" i="26"/>
  <c r="KI26" i="26"/>
  <c r="KX26" i="26"/>
  <c r="OI26" i="26"/>
  <c r="OM26" i="26"/>
  <c r="LB27" i="26"/>
  <c r="HW26" i="26"/>
  <c r="JZ26" i="26"/>
  <c r="KE26" i="26"/>
  <c r="LW26" i="26"/>
  <c r="MB26" i="26"/>
  <c r="LS26" i="26"/>
  <c r="JN45" i="26"/>
  <c r="IJ64" i="26"/>
  <c r="IY64" i="26"/>
  <c r="KB64" i="26"/>
  <c r="KZ64" i="26"/>
  <c r="NG83" i="26"/>
  <c r="NL83" i="26"/>
  <c r="HZ83" i="26"/>
  <c r="ID83" i="26"/>
  <c r="IJ83" i="26"/>
  <c r="LU83" i="26"/>
  <c r="IT93" i="26"/>
  <c r="LB93" i="26"/>
  <c r="NJ93" i="26"/>
  <c r="NQ102" i="26"/>
  <c r="NV102" i="26"/>
  <c r="IT103" i="26"/>
  <c r="JX103" i="26"/>
  <c r="LB103" i="26"/>
  <c r="MF103" i="26"/>
  <c r="ON103" i="26"/>
  <c r="KN121" i="26"/>
  <c r="KS121" i="26"/>
  <c r="KX121" i="26"/>
  <c r="LM121" i="26"/>
  <c r="IE122" i="26"/>
  <c r="JI122" i="26"/>
  <c r="KM122" i="26"/>
  <c r="LQ122" i="26"/>
  <c r="MU122" i="26"/>
  <c r="NY122" i="26"/>
  <c r="IT122" i="26"/>
  <c r="JX122" i="26"/>
  <c r="LB122" i="26"/>
  <c r="MF122" i="26"/>
  <c r="IE131" i="26"/>
  <c r="KM131" i="26"/>
  <c r="MU131" i="26"/>
  <c r="NY131" i="26"/>
  <c r="IT131" i="26"/>
  <c r="LB131" i="26"/>
  <c r="MF131" i="26"/>
  <c r="TT26" i="26"/>
  <c r="TY26" i="26"/>
  <c r="PO26" i="26"/>
  <c r="VV64" i="26"/>
  <c r="VZ64" i="26"/>
  <c r="SU64" i="26"/>
  <c r="EL122" i="26"/>
  <c r="FP122" i="26"/>
  <c r="GT122" i="26"/>
  <c r="GH121" i="26"/>
  <c r="HW7" i="26"/>
  <c r="IB7" i="26"/>
  <c r="JG7" i="26"/>
  <c r="LD7" i="26"/>
  <c r="LI7" i="26"/>
  <c r="OY26" i="26"/>
  <c r="IF45" i="26"/>
  <c r="IZ45" i="26"/>
  <c r="KD45" i="26"/>
  <c r="IA64" i="26"/>
  <c r="LG64" i="26"/>
  <c r="PK36" i="26"/>
  <c r="QO36" i="26"/>
  <c r="RS36" i="26"/>
  <c r="SW36" i="26"/>
  <c r="UA36" i="26"/>
  <c r="VE36" i="26"/>
  <c r="WI36" i="26"/>
  <c r="PZ36" i="26"/>
  <c r="RD36" i="26"/>
  <c r="TL36" i="26"/>
  <c r="UP36" i="26"/>
  <c r="VT36" i="26"/>
  <c r="VT46" i="26"/>
  <c r="WH83" i="26"/>
  <c r="KY102" i="26"/>
  <c r="LI102" i="26"/>
  <c r="MH102" i="26"/>
  <c r="MM102" i="26"/>
  <c r="MR102" i="26"/>
  <c r="MW102" i="26"/>
  <c r="NB102" i="26"/>
  <c r="OJ102" i="26"/>
  <c r="JA102" i="26"/>
  <c r="LR102" i="26"/>
  <c r="LW102" i="26"/>
  <c r="MZ102" i="26"/>
  <c r="ND102" i="26"/>
  <c r="NH102" i="26"/>
  <c r="OK102" i="26"/>
  <c r="MJ102" i="26"/>
  <c r="MO102" i="26"/>
  <c r="OR102" i="26"/>
  <c r="HU121" i="26"/>
  <c r="IO121" i="26"/>
  <c r="IS121" i="26"/>
  <c r="IY121" i="26"/>
  <c r="JN121" i="26"/>
  <c r="LV121" i="26"/>
  <c r="MA121" i="26"/>
  <c r="ME121" i="26"/>
  <c r="MK121" i="26"/>
  <c r="MZ121" i="26"/>
  <c r="NE121" i="26"/>
  <c r="NO121" i="26"/>
  <c r="OD121" i="26"/>
  <c r="OM121" i="26"/>
  <c r="IA121" i="26"/>
  <c r="NS121" i="26"/>
  <c r="OP121" i="26"/>
  <c r="OU121" i="26"/>
  <c r="OZ121" i="26"/>
  <c r="PJ7" i="26"/>
  <c r="PO7" i="26"/>
  <c r="QN7" i="26"/>
  <c r="QS7" i="26"/>
  <c r="QX7" i="26"/>
  <c r="RC7" i="26"/>
  <c r="RH7" i="26"/>
  <c r="PH26" i="26"/>
  <c r="SN26" i="26"/>
  <c r="QN26" i="26"/>
  <c r="TM26" i="26"/>
  <c r="TQ26" i="26"/>
  <c r="WM26" i="26"/>
  <c r="PG45" i="26"/>
  <c r="QC45" i="26"/>
  <c r="QL45" i="26"/>
  <c r="QQ45" i="26"/>
  <c r="QU45" i="26"/>
  <c r="RA45" i="26"/>
  <c r="UO45" i="26"/>
  <c r="RW45" i="26"/>
  <c r="SB45" i="26"/>
  <c r="SG45" i="26"/>
  <c r="TT64" i="26"/>
  <c r="UD64" i="26"/>
  <c r="UN64" i="26"/>
  <c r="UX64" i="26"/>
  <c r="VC64" i="26"/>
  <c r="QK64" i="26"/>
  <c r="QZ64" i="26"/>
  <c r="RE64" i="26"/>
  <c r="WQ64" i="26"/>
  <c r="PV64" i="26"/>
  <c r="PN83" i="26"/>
  <c r="PS83" i="26"/>
  <c r="PX83" i="26"/>
  <c r="RG83" i="26"/>
  <c r="RU83" i="26"/>
  <c r="TN83" i="26"/>
  <c r="TR83" i="26"/>
  <c r="RJ83" i="26"/>
  <c r="VY83" i="26"/>
  <c r="PM83" i="26"/>
  <c r="PW83" i="26"/>
  <c r="QX102" i="26"/>
  <c r="SB102" i="26"/>
  <c r="SG102" i="26"/>
  <c r="SV102" i="26"/>
  <c r="TA102" i="26"/>
  <c r="TF102" i="26"/>
  <c r="TK102" i="26"/>
  <c r="TQ102" i="26"/>
  <c r="UO102" i="26"/>
  <c r="UY102" i="26"/>
  <c r="VS102" i="26"/>
  <c r="PG102" i="26"/>
  <c r="QI102" i="26"/>
  <c r="PS121" i="26"/>
  <c r="PX121" i="26"/>
  <c r="QC121" i="26"/>
  <c r="QL121" i="26"/>
  <c r="RA121" i="26"/>
  <c r="ZV7" i="26"/>
  <c r="ZZ7" i="26"/>
  <c r="AAH7" i="26"/>
  <c r="ABQ7" i="26"/>
  <c r="ABV7" i="26"/>
  <c r="ACK7" i="26"/>
  <c r="ACP7" i="26"/>
  <c r="ADD7" i="26"/>
  <c r="ADM7" i="26"/>
  <c r="ACL7" i="26"/>
  <c r="ACZ7" i="26"/>
  <c r="YX17" i="26"/>
  <c r="AAB17" i="26"/>
  <c r="ACJ17" i="26"/>
  <c r="ADN17" i="26"/>
  <c r="WV26" i="26"/>
  <c r="XO26" i="26"/>
  <c r="XS26" i="26"/>
  <c r="YU26" i="26"/>
  <c r="ACO26" i="26"/>
  <c r="ACS26" i="26"/>
  <c r="ACW26" i="26"/>
  <c r="ADC26" i="26"/>
  <c r="YM26" i="26"/>
  <c r="XN26" i="26"/>
  <c r="XR26" i="26"/>
  <c r="ZB26" i="26"/>
  <c r="AAH26" i="26"/>
  <c r="ABL26" i="26"/>
  <c r="ACT26" i="26"/>
  <c r="ACX26" i="26"/>
  <c r="ADD26" i="26"/>
  <c r="YA45" i="26"/>
  <c r="YZ45" i="26"/>
  <c r="ZE45" i="26"/>
  <c r="ACN45" i="26"/>
  <c r="ADC45" i="26"/>
  <c r="ADH45" i="26"/>
  <c r="ADL45" i="26"/>
  <c r="XM46" i="26"/>
  <c r="ACC46" i="26"/>
  <c r="ADM45" i="26"/>
  <c r="YJ45" i="26"/>
  <c r="AAI64" i="26"/>
  <c r="ACI64" i="26"/>
  <c r="ADG65" i="26"/>
  <c r="YJ64" i="26"/>
  <c r="AAW64" i="26"/>
  <c r="ACD64" i="26"/>
  <c r="ACH64" i="26"/>
  <c r="ACN64" i="26"/>
  <c r="WV64" i="26"/>
  <c r="XF64" i="26"/>
  <c r="WU83" i="26"/>
  <c r="XO83" i="26"/>
  <c r="XS83" i="26"/>
  <c r="ABK83" i="26"/>
  <c r="ABZ83" i="26"/>
  <c r="ACD83" i="26"/>
  <c r="ADC83" i="26"/>
  <c r="ADH83" i="26"/>
  <c r="ADL83" i="26"/>
  <c r="ADR83" i="26"/>
  <c r="XM84" i="26"/>
  <c r="ZU84" i="26"/>
  <c r="ADG84" i="26"/>
  <c r="ADG83" i="26" s="1"/>
  <c r="ZH83" i="26"/>
  <c r="XG102" i="26"/>
  <c r="XL102" i="26"/>
  <c r="XV102" i="26"/>
  <c r="YF102" i="26"/>
  <c r="YJ102" i="26"/>
  <c r="YO102" i="26"/>
  <c r="YT102" i="26"/>
  <c r="ZC102" i="26"/>
  <c r="ZH102" i="26"/>
  <c r="ZL102" i="26"/>
  <c r="ZQ102" i="26"/>
  <c r="AAX102" i="26"/>
  <c r="ADD102" i="26"/>
  <c r="ADI102" i="26"/>
  <c r="ADM102" i="26"/>
  <c r="XF102" i="26"/>
  <c r="XK102" i="26"/>
  <c r="YN121" i="26"/>
  <c r="YW121" i="26"/>
  <c r="ZW121" i="26"/>
  <c r="AAA121" i="26"/>
  <c r="AAG121" i="26"/>
  <c r="ABA121" i="26"/>
  <c r="ABK121" i="26"/>
  <c r="ABP121" i="26"/>
  <c r="ABT121" i="26"/>
  <c r="AEW7" i="26"/>
  <c r="AFB7" i="26"/>
  <c r="AFF7" i="26"/>
  <c r="AFL7" i="26"/>
  <c r="AFQ7" i="26"/>
  <c r="AEI7" i="26"/>
  <c r="AEN7" i="26"/>
  <c r="AFC7" i="26"/>
  <c r="AGA7" i="26"/>
  <c r="AHX7" i="26"/>
  <c r="ALH7" i="26"/>
  <c r="AEP26" i="26"/>
  <c r="AEV26" i="26"/>
  <c r="AFA26" i="26"/>
  <c r="AGW26" i="26"/>
  <c r="AHB26" i="26"/>
  <c r="AHG26" i="26"/>
  <c r="AHL26" i="26"/>
  <c r="AIA26" i="26"/>
  <c r="AIU26" i="26"/>
  <c r="AJJ26" i="26"/>
  <c r="AJO26" i="26"/>
  <c r="AJY26" i="26"/>
  <c r="AKD26" i="26"/>
  <c r="AKW26" i="26"/>
  <c r="ALL26" i="26"/>
  <c r="ALQ26" i="26"/>
  <c r="AFK45" i="26"/>
  <c r="AFX45" i="26"/>
  <c r="AGH45" i="26"/>
  <c r="PJ64" i="26"/>
  <c r="QX64" i="26"/>
  <c r="RC64" i="26"/>
  <c r="RH64" i="26"/>
  <c r="QG65" i="26"/>
  <c r="RK65" i="26"/>
  <c r="SO65" i="26"/>
  <c r="TS65" i="26"/>
  <c r="UW65" i="26"/>
  <c r="WA65" i="26"/>
  <c r="PR65" i="26"/>
  <c r="QV65" i="26"/>
  <c r="RZ65" i="26"/>
  <c r="TD65" i="26"/>
  <c r="UH65" i="26"/>
  <c r="VL65" i="26"/>
  <c r="WP65" i="26"/>
  <c r="SO74" i="26"/>
  <c r="SZ83" i="26"/>
  <c r="TE83" i="26"/>
  <c r="TJ83" i="26"/>
  <c r="UC83" i="26"/>
  <c r="UG83" i="26"/>
  <c r="UM83" i="26"/>
  <c r="QM83" i="26"/>
  <c r="TQ83" i="26"/>
  <c r="PZ93" i="26"/>
  <c r="TL93" i="26"/>
  <c r="RO102" i="26"/>
  <c r="RX102" i="26"/>
  <c r="SX102" i="26"/>
  <c r="TB102" i="26"/>
  <c r="SK102" i="26"/>
  <c r="UB102" i="26"/>
  <c r="UF102" i="26"/>
  <c r="WC102" i="26"/>
  <c r="WH102" i="26"/>
  <c r="PZ112" i="26"/>
  <c r="SH112" i="26"/>
  <c r="UP112" i="26"/>
  <c r="TB121" i="26"/>
  <c r="WH121" i="26"/>
  <c r="RD122" i="26"/>
  <c r="QW121" i="26"/>
  <c r="UJ121" i="26"/>
  <c r="VD121" i="26"/>
  <c r="ABP7" i="26"/>
  <c r="ABT7" i="26"/>
  <c r="ABZ7" i="26"/>
  <c r="ACE7" i="26"/>
  <c r="ADH7" i="26"/>
  <c r="ADL7" i="26"/>
  <c r="ADR7" i="26"/>
  <c r="ABN8" i="26"/>
  <c r="ACR8" i="26"/>
  <c r="XA7" i="26"/>
  <c r="XF7" i="26"/>
  <c r="XU7" i="26"/>
  <c r="XZ7" i="26"/>
  <c r="YD7" i="26"/>
  <c r="YH7" i="26"/>
  <c r="YN7" i="26"/>
  <c r="ZB7" i="26"/>
  <c r="ZQ7" i="26"/>
  <c r="ABE7" i="26"/>
  <c r="ZF27" i="26"/>
  <c r="AAJ27" i="26"/>
  <c r="ADV27" i="26"/>
  <c r="ABC26" i="26"/>
  <c r="AED26" i="26"/>
  <c r="XM36" i="26"/>
  <c r="YQ36" i="26"/>
  <c r="ZU36" i="26"/>
  <c r="AAY36" i="26"/>
  <c r="ADG36" i="26"/>
  <c r="YB36" i="26"/>
  <c r="AAJ36" i="26"/>
  <c r="ACR36" i="26"/>
  <c r="WU45" i="26"/>
  <c r="XX45" i="26"/>
  <c r="AAF45" i="26"/>
  <c r="ABG45" i="26"/>
  <c r="ABL45" i="26"/>
  <c r="ABV45" i="26"/>
  <c r="ACA45" i="26"/>
  <c r="ACT45" i="26"/>
  <c r="ACX45" i="26"/>
  <c r="ADD45" i="26"/>
  <c r="YH64" i="26"/>
  <c r="YN64" i="26"/>
  <c r="YS64" i="26"/>
  <c r="YW64" i="26"/>
  <c r="ZH64" i="26"/>
  <c r="ZV64" i="26"/>
  <c r="ABM64" i="26"/>
  <c r="AAN83" i="26"/>
  <c r="AAS83" i="26"/>
  <c r="AAX83" i="26"/>
  <c r="ABG83" i="26"/>
  <c r="ABL83" i="26"/>
  <c r="ABV83" i="26"/>
  <c r="ABN93" i="26"/>
  <c r="ACL102" i="26"/>
  <c r="ACV102" i="26"/>
  <c r="ADS102" i="26"/>
  <c r="ADX102" i="26"/>
  <c r="AEB102" i="26"/>
  <c r="AAG102" i="26"/>
  <c r="AEE102" i="26"/>
  <c r="YW102" i="26"/>
  <c r="ZN121" i="26"/>
  <c r="ZS121" i="26"/>
  <c r="ZX121" i="26"/>
  <c r="ACI121" i="26"/>
  <c r="ADD121" i="26"/>
  <c r="ADI121" i="26"/>
  <c r="ADM121" i="26"/>
  <c r="ADS121" i="26"/>
  <c r="ACL121" i="26"/>
  <c r="XE131" i="26"/>
  <c r="YI131" i="26"/>
  <c r="ZM131" i="26"/>
  <c r="AAQ131" i="26"/>
  <c r="ABU131" i="26"/>
  <c r="ACY131" i="26"/>
  <c r="AGP7" i="26"/>
  <c r="AGU7" i="26"/>
  <c r="AGY7" i="26"/>
  <c r="AHE7" i="26"/>
  <c r="AHJ7" i="26"/>
  <c r="AHN7" i="26"/>
  <c r="AHY7" i="26"/>
  <c r="AIC7" i="26"/>
  <c r="AIH7" i="26"/>
  <c r="AIM7" i="26"/>
  <c r="AIQ7" i="26"/>
  <c r="AIW7" i="26"/>
  <c r="AKM7" i="26"/>
  <c r="AKR7" i="26"/>
  <c r="ALK7" i="26"/>
  <c r="ALO7" i="26"/>
  <c r="AKJ7" i="26"/>
  <c r="AKP7" i="26"/>
  <c r="AKU7" i="26"/>
  <c r="AER17" i="26"/>
  <c r="AFV17" i="26"/>
  <c r="AJH17" i="26"/>
  <c r="AKL17" i="26"/>
  <c r="AFG17" i="26"/>
  <c r="AFZ26" i="26"/>
  <c r="AGE26" i="26"/>
  <c r="AJL26" i="26"/>
  <c r="AJQ26" i="26"/>
  <c r="ALI36" i="26"/>
  <c r="AEI45" i="26"/>
  <c r="IF102" i="26"/>
  <c r="IK102" i="26"/>
  <c r="JO102" i="26"/>
  <c r="KR102" i="26"/>
  <c r="KW102" i="26"/>
  <c r="LV102" i="26"/>
  <c r="MA102" i="26"/>
  <c r="ME102" i="26"/>
  <c r="KE121" i="26"/>
  <c r="LS121" i="26"/>
  <c r="MH121" i="26"/>
  <c r="MR121" i="26"/>
  <c r="VB7" i="26"/>
  <c r="VG7" i="26"/>
  <c r="VK7" i="26"/>
  <c r="VQ7" i="26"/>
  <c r="VV7" i="26"/>
  <c r="VZ7" i="26"/>
  <c r="WF7" i="26"/>
  <c r="SQ7" i="26"/>
  <c r="QD26" i="26"/>
  <c r="UC26" i="26"/>
  <c r="VZ26" i="26"/>
  <c r="QS45" i="26"/>
  <c r="QX45" i="26"/>
  <c r="RC45" i="26"/>
  <c r="RH45" i="26"/>
  <c r="RM45" i="26"/>
  <c r="RR45" i="26"/>
  <c r="QB45" i="26"/>
  <c r="QF45" i="26"/>
  <c r="UQ45" i="26"/>
  <c r="UU45" i="26"/>
  <c r="VY45" i="26"/>
  <c r="WJ45" i="26"/>
  <c r="QH45" i="26"/>
  <c r="SW55" i="26"/>
  <c r="QA64" i="26"/>
  <c r="SD64" i="26"/>
  <c r="TM64" i="26"/>
  <c r="TQ64" i="26"/>
  <c r="TW64" i="26"/>
  <c r="UQ64" i="26"/>
  <c r="UU64" i="26"/>
  <c r="PI64" i="26"/>
  <c r="QR64" i="26"/>
  <c r="QW64" i="26"/>
  <c r="RB64" i="26"/>
  <c r="RQ64" i="26"/>
  <c r="TN64" i="26"/>
  <c r="UC64" i="26"/>
  <c r="UG64" i="26"/>
  <c r="SH74" i="26"/>
  <c r="RE83" i="26"/>
  <c r="RI83" i="26"/>
  <c r="RO83" i="26"/>
  <c r="RW83" i="26"/>
  <c r="SB83" i="26"/>
  <c r="SG83" i="26"/>
  <c r="TZ83" i="26"/>
  <c r="WL83" i="26"/>
  <c r="QO84" i="26"/>
  <c r="SW84" i="26"/>
  <c r="VE84" i="26"/>
  <c r="PV83" i="26"/>
  <c r="QN83" i="26"/>
  <c r="WB83" i="26"/>
  <c r="WG83" i="26"/>
  <c r="PR93" i="26"/>
  <c r="QV93" i="26"/>
  <c r="RZ93" i="26"/>
  <c r="TD93" i="26"/>
  <c r="UH93" i="26"/>
  <c r="VL93" i="26"/>
  <c r="WP93" i="26"/>
  <c r="PH102" i="26"/>
  <c r="RJ102" i="26"/>
  <c r="SJ102" i="26"/>
  <c r="SN102" i="26"/>
  <c r="TR102" i="26"/>
  <c r="TX102" i="26"/>
  <c r="PZ103" i="26"/>
  <c r="SM102" i="26"/>
  <c r="TE102" i="26"/>
  <c r="TO102" i="26"/>
  <c r="UD102" i="26"/>
  <c r="VQ102" i="26"/>
  <c r="WE102" i="26"/>
  <c r="PN102" i="26"/>
  <c r="QL102" i="26"/>
  <c r="PG121" i="26"/>
  <c r="PL121" i="26"/>
  <c r="PP121" i="26"/>
  <c r="QA121" i="26"/>
  <c r="QE121" i="26"/>
  <c r="QI121" i="26"/>
  <c r="QS121" i="26"/>
  <c r="RC121" i="26"/>
  <c r="WW7" i="26"/>
  <c r="ZW7" i="26"/>
  <c r="AAU7" i="26"/>
  <c r="ABD7" i="26"/>
  <c r="ABY7" i="26"/>
  <c r="ACD7" i="26"/>
  <c r="ACH7" i="26"/>
  <c r="ACN7" i="26"/>
  <c r="WV7" i="26"/>
  <c r="WZ7" i="26"/>
  <c r="XD7" i="26"/>
  <c r="XS7" i="26"/>
  <c r="ADC7" i="26"/>
  <c r="WT26" i="26"/>
  <c r="ACU26" i="26"/>
  <c r="ADX26" i="26"/>
  <c r="AEB26" i="26"/>
  <c r="YX27" i="26"/>
  <c r="AAB27" i="26"/>
  <c r="ABF27" i="26"/>
  <c r="ABF26" i="26" s="1"/>
  <c r="ACJ27" i="26"/>
  <c r="ADN27" i="26"/>
  <c r="XV26" i="26"/>
  <c r="YA26" i="26"/>
  <c r="YE26" i="26"/>
  <c r="YO26" i="26"/>
  <c r="ZV26" i="26"/>
  <c r="AAF26" i="26"/>
  <c r="AAZ26" i="26"/>
  <c r="ADP26" i="26"/>
  <c r="ADU26" i="26"/>
  <c r="XE36" i="26"/>
  <c r="YD45" i="26"/>
  <c r="YH45" i="26"/>
  <c r="YN45" i="26"/>
  <c r="ZH45" i="26"/>
  <c r="ZL45" i="26"/>
  <c r="ABT45" i="26"/>
  <c r="ZW64" i="26"/>
  <c r="AAL64" i="26"/>
  <c r="AAP64" i="26"/>
  <c r="AAV64" i="26"/>
  <c r="AAZ64" i="26"/>
  <c r="ABD64" i="26"/>
  <c r="ABJ64" i="26"/>
  <c r="ABR64" i="26"/>
  <c r="ACG64" i="26"/>
  <c r="ACL64" i="26"/>
  <c r="ACQ64" i="26"/>
  <c r="XR64" i="26"/>
  <c r="XX64" i="26"/>
  <c r="YM64" i="26"/>
  <c r="YV64" i="26"/>
  <c r="ZB64" i="26"/>
  <c r="AAF64" i="26"/>
  <c r="ABC64" i="26"/>
  <c r="ABG64" i="26"/>
  <c r="ABL64" i="26"/>
  <c r="ACA64" i="26"/>
  <c r="XQ83" i="26"/>
  <c r="XV83" i="26"/>
  <c r="ZI83" i="26"/>
  <c r="ZN83" i="26"/>
  <c r="ZS83" i="26"/>
  <c r="ABM83" i="26"/>
  <c r="ACK83" i="26"/>
  <c r="ACP83" i="26"/>
  <c r="ACU83" i="26"/>
  <c r="ACZ83" i="26"/>
  <c r="ADE83" i="26"/>
  <c r="ADY83" i="26"/>
  <c r="AED83" i="26"/>
  <c r="XN83" i="26"/>
  <c r="AAR83" i="26"/>
  <c r="YD102" i="26"/>
  <c r="YH102" i="26"/>
  <c r="YM102" i="26"/>
  <c r="YR102" i="26"/>
  <c r="YZ102" i="26"/>
  <c r="ZJ102" i="26"/>
  <c r="ZN102" i="26"/>
  <c r="AAV102" i="26"/>
  <c r="ABA102" i="26"/>
  <c r="ABE102" i="26"/>
  <c r="ACD102" i="26"/>
  <c r="ACH102" i="26"/>
  <c r="ADA102" i="26"/>
  <c r="ADF102" i="26"/>
  <c r="XR102" i="26"/>
  <c r="ADL102" i="26"/>
  <c r="XM112" i="26"/>
  <c r="ZU112" i="26"/>
  <c r="ACC112" i="26"/>
  <c r="WT121" i="26"/>
  <c r="WY121" i="26"/>
  <c r="XI121" i="26"/>
  <c r="XQ121" i="26"/>
  <c r="XV121" i="26"/>
  <c r="YF121" i="26"/>
  <c r="ACK121" i="26"/>
  <c r="ACP121" i="26"/>
  <c r="ACU121" i="26"/>
  <c r="ACZ121" i="26"/>
  <c r="AED121" i="26"/>
  <c r="AEY7" i="26"/>
  <c r="AFD7" i="26"/>
  <c r="AGL7" i="26"/>
  <c r="AGQ7" i="26"/>
  <c r="AGV7" i="26"/>
  <c r="AII7" i="26"/>
  <c r="AIN7" i="26"/>
  <c r="AIR7" i="26"/>
  <c r="AJL7" i="26"/>
  <c r="AKD7" i="26"/>
  <c r="AKI7" i="26"/>
  <c r="AKN7" i="26"/>
  <c r="AKS7" i="26"/>
  <c r="AKX7" i="26"/>
  <c r="ALG7" i="26"/>
  <c r="AHP7" i="26"/>
  <c r="AHU7" i="26"/>
  <c r="AJC7" i="26"/>
  <c r="AJG7" i="26"/>
  <c r="AEI26" i="26"/>
  <c r="AFH26" i="26"/>
  <c r="AFM26" i="26"/>
  <c r="AFR26" i="26"/>
  <c r="AGA26" i="26"/>
  <c r="AGF26" i="26"/>
  <c r="AGJ26" i="26"/>
  <c r="AGU26" i="26"/>
  <c r="AHJ26" i="26"/>
  <c r="AHN26" i="26"/>
  <c r="AHT26" i="26"/>
  <c r="ALJ26" i="26"/>
  <c r="ALN26" i="26"/>
  <c r="AGS27" i="26"/>
  <c r="ALI27" i="26"/>
  <c r="AHD26" i="26"/>
  <c r="AHI26" i="26"/>
  <c r="AIL46" i="26"/>
  <c r="AEO83" i="26"/>
  <c r="AET83" i="26"/>
  <c r="AEY83" i="26"/>
  <c r="AFS83" i="26"/>
  <c r="AFX83" i="26"/>
  <c r="AGC83" i="26"/>
  <c r="AGH83" i="26"/>
  <c r="AGM83" i="26"/>
  <c r="AGR83" i="26"/>
  <c r="AGW83" i="26"/>
  <c r="AHB83" i="26"/>
  <c r="ACO102" i="26"/>
  <c r="ACT102" i="26"/>
  <c r="ACX102" i="26"/>
  <c r="AJV45" i="26"/>
  <c r="AKU45" i="26"/>
  <c r="AKY45" i="26"/>
  <c r="ALE45" i="26"/>
  <c r="AJB45" i="26"/>
  <c r="AJF45" i="26"/>
  <c r="AJL45" i="26"/>
  <c r="AGU64" i="26"/>
  <c r="AHY64" i="26"/>
  <c r="AEX83" i="26"/>
  <c r="AFC83" i="26"/>
  <c r="AFH83" i="26"/>
  <c r="AFM83" i="26"/>
  <c r="AGG83" i="26"/>
  <c r="AGL83" i="26"/>
  <c r="AGQ83" i="26"/>
  <c r="AHA83" i="26"/>
  <c r="AHF83" i="26"/>
  <c r="AHU83" i="26"/>
  <c r="AJM83" i="26"/>
  <c r="AJR83" i="26"/>
  <c r="AJV83" i="26"/>
  <c r="AKG83" i="26"/>
  <c r="AKA83" i="26"/>
  <c r="AKJ83" i="26"/>
  <c r="ALE83" i="26"/>
  <c r="ALJ83" i="26"/>
  <c r="ALN83" i="26"/>
  <c r="AHB102" i="26"/>
  <c r="AHG102" i="26"/>
  <c r="AHL102" i="26"/>
  <c r="AIZ102" i="26"/>
  <c r="AJE102" i="26"/>
  <c r="AJJ102" i="26"/>
  <c r="AJY102" i="26"/>
  <c r="AKD102" i="26"/>
  <c r="AKN102" i="26"/>
  <c r="AKS102" i="26"/>
  <c r="AKX102" i="26"/>
  <c r="ALH102" i="26"/>
  <c r="AHK102" i="26"/>
  <c r="AHZ102" i="26"/>
  <c r="AJI102" i="26"/>
  <c r="ALT7" i="26"/>
  <c r="AML7" i="26"/>
  <c r="AOY7" i="26"/>
  <c r="ASX7" i="26"/>
  <c r="ATB7" i="26"/>
  <c r="AMI26" i="26"/>
  <c r="AMN26" i="26"/>
  <c r="AMR26" i="26"/>
  <c r="ANC26" i="26"/>
  <c r="ANG26" i="26"/>
  <c r="ANM26" i="26"/>
  <c r="ANR26" i="26"/>
  <c r="AOB26" i="26"/>
  <c r="AQR26" i="26"/>
  <c r="ARL26" i="26"/>
  <c r="ARQ26" i="26"/>
  <c r="ARV26" i="26"/>
  <c r="ASA26" i="26"/>
  <c r="ASF26" i="26"/>
  <c r="ASU26" i="26"/>
  <c r="ANN26" i="26"/>
  <c r="AOK26" i="26"/>
  <c r="AOQ26" i="26"/>
  <c r="AOZ26" i="26"/>
  <c r="APS26" i="26"/>
  <c r="APX26" i="26"/>
  <c r="APD26" i="26"/>
  <c r="API26" i="26"/>
  <c r="ANC45" i="26"/>
  <c r="AQH45" i="26"/>
  <c r="AQM45" i="26"/>
  <c r="ART45" i="26"/>
  <c r="ASD45" i="26"/>
  <c r="ASS45" i="26"/>
  <c r="AMV45" i="26"/>
  <c r="ANA45" i="26"/>
  <c r="APM45" i="26"/>
  <c r="AQG45" i="26"/>
  <c r="AOO64" i="26"/>
  <c r="AOT64" i="26"/>
  <c r="APP64" i="26"/>
  <c r="AQJ64" i="26"/>
  <c r="AQR64" i="26"/>
  <c r="ANC64" i="26"/>
  <c r="ANG64" i="26"/>
  <c r="ARV102" i="26"/>
  <c r="ARE102" i="26"/>
  <c r="ARI102" i="26"/>
  <c r="AGM121" i="26"/>
  <c r="AQW7" i="26"/>
  <c r="ARG7" i="26"/>
  <c r="APF45" i="26"/>
  <c r="ABZ121" i="26"/>
  <c r="ACD121" i="26"/>
  <c r="ACH121" i="26"/>
  <c r="ADH121" i="26"/>
  <c r="ADL121" i="26"/>
  <c r="ADR121" i="26"/>
  <c r="AEA121" i="26"/>
  <c r="YQ122" i="26"/>
  <c r="ADJ121" i="26"/>
  <c r="ADY121" i="26"/>
  <c r="AEH7" i="26"/>
  <c r="AFK7" i="26"/>
  <c r="AFP7" i="26"/>
  <c r="AFT7" i="26"/>
  <c r="AHQ7" i="26"/>
  <c r="AHV7" i="26"/>
  <c r="AIA7" i="26"/>
  <c r="AIO7" i="26"/>
  <c r="AKA7" i="26"/>
  <c r="AKF7" i="26"/>
  <c r="AHB7" i="26"/>
  <c r="AIF7" i="26"/>
  <c r="AIK7" i="26"/>
  <c r="AIP7" i="26"/>
  <c r="AJD7" i="26"/>
  <c r="AEV7" i="26"/>
  <c r="AEK17" i="26"/>
  <c r="AJA17" i="26"/>
  <c r="AEJ26" i="26"/>
  <c r="AET26" i="26"/>
  <c r="AEY26" i="26"/>
  <c r="AFI26" i="26"/>
  <c r="AFN26" i="26"/>
  <c r="AGG26" i="26"/>
  <c r="AGV26" i="26"/>
  <c r="AHA26" i="26"/>
  <c r="AHF26" i="26"/>
  <c r="AHK26" i="26"/>
  <c r="AHP26" i="26"/>
  <c r="AHU26" i="26"/>
  <c r="AIE26" i="26"/>
  <c r="AIJ26" i="26"/>
  <c r="AIO26" i="26"/>
  <c r="AJC26" i="26"/>
  <c r="AJG26" i="26"/>
  <c r="AKG26" i="26"/>
  <c r="AKK26" i="26"/>
  <c r="AKP26" i="26"/>
  <c r="AKU26" i="26"/>
  <c r="ALE26" i="26"/>
  <c r="ALM26" i="26"/>
  <c r="AFG27" i="26"/>
  <c r="AHO27" i="26"/>
  <c r="AJW27" i="26"/>
  <c r="AGZ27" i="26"/>
  <c r="ALP27" i="26"/>
  <c r="AEH26" i="26"/>
  <c r="AFG36" i="26"/>
  <c r="AHO36" i="26"/>
  <c r="AIS36" i="26"/>
  <c r="AJW36" i="26"/>
  <c r="ALP36" i="26"/>
  <c r="AEQ45" i="26"/>
  <c r="AFQ45" i="26"/>
  <c r="AFU45" i="26"/>
  <c r="AGE45" i="26"/>
  <c r="AGI45" i="26"/>
  <c r="AGO45" i="26"/>
  <c r="AHD45" i="26"/>
  <c r="AHI45" i="26"/>
  <c r="AHM45" i="26"/>
  <c r="AJE45" i="26"/>
  <c r="ALB45" i="26"/>
  <c r="AER46" i="26"/>
  <c r="AGZ46" i="26"/>
  <c r="AID46" i="26"/>
  <c r="AJH46" i="26"/>
  <c r="AKL46" i="26"/>
  <c r="AFG46" i="26"/>
  <c r="AGK46" i="26"/>
  <c r="AHO46" i="26"/>
  <c r="AIS46" i="26"/>
  <c r="AJW46" i="26"/>
  <c r="ALA46" i="26"/>
  <c r="AFD45" i="26"/>
  <c r="ALF45" i="26"/>
  <c r="AKL55" i="26"/>
  <c r="AFA64" i="26"/>
  <c r="AFE64" i="26"/>
  <c r="AFK64" i="26"/>
  <c r="AGE64" i="26"/>
  <c r="AGI64" i="26"/>
  <c r="AGO64" i="26"/>
  <c r="AGW64" i="26"/>
  <c r="AIA64" i="26"/>
  <c r="AIF64" i="26"/>
  <c r="AIP64" i="26"/>
  <c r="AIU64" i="26"/>
  <c r="AIZ64" i="26"/>
  <c r="AJJ64" i="26"/>
  <c r="AJO64" i="26"/>
  <c r="AJT64" i="26"/>
  <c r="AKI64" i="26"/>
  <c r="AKN64" i="26"/>
  <c r="AKS64" i="26"/>
  <c r="ALQ64" i="26"/>
  <c r="AFS64" i="26"/>
  <c r="AJG64" i="26"/>
  <c r="AJR64" i="26"/>
  <c r="ALE64" i="26"/>
  <c r="AKL74" i="26"/>
  <c r="ALP74" i="26"/>
  <c r="AIW83" i="26"/>
  <c r="AJB83" i="26"/>
  <c r="AJF83" i="26"/>
  <c r="AJJ83" i="26"/>
  <c r="AJO83" i="26"/>
  <c r="AKI83" i="26"/>
  <c r="AFP83" i="26"/>
  <c r="AGX83" i="26"/>
  <c r="AEK93" i="26"/>
  <c r="AFO93" i="26"/>
  <c r="AGS93" i="26"/>
  <c r="AHW93" i="26"/>
  <c r="AJA93" i="26"/>
  <c r="AKE93" i="26"/>
  <c r="ALI93" i="26"/>
  <c r="AEZ93" i="26"/>
  <c r="AGD93" i="26"/>
  <c r="AIL93" i="26"/>
  <c r="AJP93" i="26"/>
  <c r="AKT93" i="26"/>
  <c r="AFH102" i="26"/>
  <c r="AFM102" i="26"/>
  <c r="AFR102" i="26"/>
  <c r="AGB102" i="26"/>
  <c r="AGG102" i="26"/>
  <c r="AHE102" i="26"/>
  <c r="AHJ102" i="26"/>
  <c r="AHN102" i="26"/>
  <c r="AIX102" i="26"/>
  <c r="AJC102" i="26"/>
  <c r="AJG102" i="26"/>
  <c r="AJM102" i="26"/>
  <c r="AJR102" i="26"/>
  <c r="AJV102" i="26"/>
  <c r="AIK102" i="26"/>
  <c r="AIP102" i="26"/>
  <c r="AGD112" i="26"/>
  <c r="AIL112" i="26"/>
  <c r="AKT112" i="26"/>
  <c r="AEP121" i="26"/>
  <c r="AFD121" i="26"/>
  <c r="AFI121" i="26"/>
  <c r="AGG121" i="26"/>
  <c r="AHA121" i="26"/>
  <c r="AHF121" i="26"/>
  <c r="AIT121" i="26"/>
  <c r="AIY121" i="26"/>
  <c r="AJD121" i="26"/>
  <c r="ALL121" i="26"/>
  <c r="AHM121" i="26"/>
  <c r="AJB121" i="26"/>
  <c r="AMJ7" i="26"/>
  <c r="AMO7" i="26"/>
  <c r="AMS7" i="26"/>
  <c r="AMY7" i="26"/>
  <c r="APO7" i="26"/>
  <c r="APZ7" i="26"/>
  <c r="AQD7" i="26"/>
  <c r="AQJ7" i="26"/>
  <c r="AQO7" i="26"/>
  <c r="ARW7" i="26"/>
  <c r="ASC7" i="26"/>
  <c r="ASH7" i="26"/>
  <c r="ASL7" i="26"/>
  <c r="ASR7" i="26"/>
  <c r="AOM8" i="26"/>
  <c r="ATC8" i="26"/>
  <c r="AOC7" i="26"/>
  <c r="AOH7" i="26"/>
  <c r="AOL7" i="26"/>
  <c r="AQY7" i="26"/>
  <c r="ASA7" i="26"/>
  <c r="AOU17" i="26"/>
  <c r="APY17" i="26"/>
  <c r="ALX17" i="26"/>
  <c r="AQN17" i="26"/>
  <c r="ARR17" i="26"/>
  <c r="ALV26" i="26"/>
  <c r="ANJ26" i="26"/>
  <c r="ANO26" i="26"/>
  <c r="APG26" i="26"/>
  <c r="AME27" i="26"/>
  <c r="AMT27" i="26"/>
  <c r="APB27" i="26"/>
  <c r="ARJ27" i="26"/>
  <c r="ALU26" i="26"/>
  <c r="ALZ26" i="26"/>
  <c r="ALX36" i="26"/>
  <c r="ANB36" i="26"/>
  <c r="AOF36" i="26"/>
  <c r="APJ36" i="26"/>
  <c r="AQN36" i="26"/>
  <c r="ARR36" i="26"/>
  <c r="ASV36" i="26"/>
  <c r="AMM36" i="26"/>
  <c r="ANQ36" i="26"/>
  <c r="AOU36" i="26"/>
  <c r="APY36" i="26"/>
  <c r="ALW45" i="26"/>
  <c r="AMB45" i="26"/>
  <c r="APP45" i="26"/>
  <c r="APV45" i="26"/>
  <c r="AQA45" i="26"/>
  <c r="ANH45" i="26"/>
  <c r="APX64" i="26"/>
  <c r="AQV64" i="26"/>
  <c r="ARF64" i="26"/>
  <c r="ARK64" i="26"/>
  <c r="ARP64" i="26"/>
  <c r="ASX83" i="26"/>
  <c r="ATB83" i="26"/>
  <c r="ALX84" i="26"/>
  <c r="ANB84" i="26"/>
  <c r="AOF84" i="26"/>
  <c r="ALT102" i="26"/>
  <c r="AEX45" i="26"/>
  <c r="AFH45" i="26"/>
  <c r="AFM45" i="26"/>
  <c r="AGA45" i="26"/>
  <c r="AHN45" i="26"/>
  <c r="AKP45" i="26"/>
  <c r="AKX45" i="26"/>
  <c r="ALQ45" i="26"/>
  <c r="AEZ46" i="26"/>
  <c r="AGD46" i="26"/>
  <c r="AHH46" i="26"/>
  <c r="AJP46" i="26"/>
  <c r="AGR45" i="26"/>
  <c r="AFB64" i="26"/>
  <c r="AHX64" i="26"/>
  <c r="AEK74" i="26"/>
  <c r="AFO74" i="26"/>
  <c r="AHW74" i="26"/>
  <c r="AJA74" i="26"/>
  <c r="AKE74" i="26"/>
  <c r="AHH74" i="26"/>
  <c r="AHN83" i="26"/>
  <c r="AHT83" i="26"/>
  <c r="AHY83" i="26"/>
  <c r="AIC83" i="26"/>
  <c r="AFB83" i="26"/>
  <c r="AFL83" i="26"/>
  <c r="AKS83" i="26"/>
  <c r="ALR83" i="26"/>
  <c r="AFV93" i="26"/>
  <c r="AGZ93" i="26"/>
  <c r="AID93" i="26"/>
  <c r="AKL93" i="26"/>
  <c r="AFG93" i="26"/>
  <c r="AGK93" i="26"/>
  <c r="AHO93" i="26"/>
  <c r="AIS93" i="26"/>
  <c r="AJW93" i="26"/>
  <c r="ALB102" i="26"/>
  <c r="ALG102" i="26"/>
  <c r="AHM102" i="26"/>
  <c r="AKZ102" i="26"/>
  <c r="AGC121" i="26"/>
  <c r="AFG122" i="26"/>
  <c r="AGK122" i="26"/>
  <c r="AHO122" i="26"/>
  <c r="AIS122" i="26"/>
  <c r="AJW122" i="26"/>
  <c r="ALA122" i="26"/>
  <c r="AID122" i="26"/>
  <c r="AJH122" i="26"/>
  <c r="ALP122" i="26"/>
  <c r="AGJ121" i="26"/>
  <c r="AGP121" i="26"/>
  <c r="AHE121" i="26"/>
  <c r="AFL121" i="26"/>
  <c r="ALW7" i="26"/>
  <c r="AMA7" i="26"/>
  <c r="AOW7" i="26"/>
  <c r="APA7" i="26"/>
  <c r="APG7" i="26"/>
  <c r="APP7" i="26"/>
  <c r="APV7" i="26"/>
  <c r="AQP7" i="26"/>
  <c r="AQT7" i="26"/>
  <c r="AQZ7" i="26"/>
  <c r="ARE7" i="26"/>
  <c r="ARI7" i="26"/>
  <c r="ARO7" i="26"/>
  <c r="ARX7" i="26"/>
  <c r="ASD7" i="26"/>
  <c r="AMU7" i="26"/>
  <c r="ARU26" i="26"/>
  <c r="ASJ26" i="26"/>
  <c r="AQP26" i="26"/>
  <c r="AOK64" i="26"/>
  <c r="ASX64" i="26"/>
  <c r="AMO83" i="26"/>
  <c r="AMS83" i="26"/>
  <c r="ASO83" i="26"/>
  <c r="AOU93" i="26"/>
  <c r="APY93" i="26"/>
  <c r="ARC93" i="26"/>
  <c r="ASG93" i="26"/>
  <c r="AOG102" i="26"/>
  <c r="AOK102" i="26"/>
  <c r="APS102" i="26"/>
  <c r="APX102" i="26"/>
  <c r="AQH102" i="26"/>
  <c r="AQM102" i="26"/>
  <c r="ANG45" i="26"/>
  <c r="ANM45" i="26"/>
  <c r="ANU45" i="26"/>
  <c r="ANY45" i="26"/>
  <c r="AOD45" i="26"/>
  <c r="ASW45" i="26"/>
  <c r="ATA45" i="26"/>
  <c r="AMU45" i="26"/>
  <c r="AMZ45" i="26"/>
  <c r="ANJ45" i="26"/>
  <c r="ANO45" i="26"/>
  <c r="AOH45" i="26"/>
  <c r="ANW45" i="26"/>
  <c r="AMJ64" i="26"/>
  <c r="AMN64" i="26"/>
  <c r="AMR64" i="26"/>
  <c r="AQY64" i="26"/>
  <c r="ARU64" i="26"/>
  <c r="ASE64" i="26"/>
  <c r="ASI64" i="26"/>
  <c r="ASM64" i="26"/>
  <c r="ASS64" i="26"/>
  <c r="AQW64" i="26"/>
  <c r="AMO64" i="26"/>
  <c r="AMY64" i="26"/>
  <c r="ASJ64" i="26"/>
  <c r="ASO64" i="26"/>
  <c r="AST64" i="26"/>
  <c r="APD83" i="26"/>
  <c r="API83" i="26"/>
  <c r="APM83" i="26"/>
  <c r="APR83" i="26"/>
  <c r="AQA83" i="26"/>
  <c r="AQE83" i="26"/>
  <c r="AQK83" i="26"/>
  <c r="AQS83" i="26"/>
  <c r="AOO83" i="26"/>
  <c r="APH83" i="26"/>
  <c r="AMT93" i="26"/>
  <c r="ANX93" i="26"/>
  <c r="APB93" i="26"/>
  <c r="AQF93" i="26"/>
  <c r="ARJ93" i="26"/>
  <c r="ASN93" i="26"/>
  <c r="AMV102" i="26"/>
  <c r="ANA102" i="26"/>
  <c r="AOV102" i="26"/>
  <c r="AOZ102" i="26"/>
  <c r="APK102" i="26"/>
  <c r="APO102" i="26"/>
  <c r="APU102" i="26"/>
  <c r="ASD102" i="26"/>
  <c r="ASI102" i="26"/>
  <c r="ATA102" i="26"/>
  <c r="ANK102" i="26"/>
  <c r="AQJ102" i="26"/>
  <c r="AQR102" i="26"/>
  <c r="ARA102" i="26"/>
  <c r="ASJ102" i="26"/>
  <c r="ASO102" i="26"/>
  <c r="AST102" i="26"/>
  <c r="APH102" i="26"/>
  <c r="AMG121" i="26"/>
  <c r="AML121" i="26"/>
  <c r="ANX122" i="26"/>
  <c r="AQF122" i="26"/>
  <c r="ASN122" i="26"/>
  <c r="AME122" i="26"/>
  <c r="AOM122" i="26"/>
  <c r="APQ122" i="26"/>
  <c r="AQU122" i="26"/>
  <c r="ARY122" i="26"/>
  <c r="ATC122" i="26"/>
  <c r="AOO121" i="26"/>
  <c r="AOT121" i="26"/>
  <c r="BVL7" i="26"/>
  <c r="BAC7" i="26"/>
  <c r="BAH7" i="26"/>
  <c r="ASZ45" i="26"/>
  <c r="ARY55" i="26"/>
  <c r="AMT55" i="26"/>
  <c r="ARJ55" i="26"/>
  <c r="ASN55" i="26"/>
  <c r="ANM64" i="26"/>
  <c r="ANU64" i="26"/>
  <c r="APN64" i="26"/>
  <c r="APS64" i="26"/>
  <c r="ANI65" i="26"/>
  <c r="AQU65" i="26"/>
  <c r="ANO64" i="26"/>
  <c r="ASZ64" i="26"/>
  <c r="ALT64" i="26"/>
  <c r="AMF64" i="26"/>
  <c r="AMK64" i="26"/>
  <c r="AOL64" i="26"/>
  <c r="AOQ64" i="26"/>
  <c r="ARW64" i="26"/>
  <c r="ASA64" i="26"/>
  <c r="ANQ74" i="26"/>
  <c r="APY74" i="26"/>
  <c r="ASG74" i="26"/>
  <c r="ANM83" i="26"/>
  <c r="ANU83" i="26"/>
  <c r="ANZ83" i="26"/>
  <c r="AOE83" i="26"/>
  <c r="AOI83" i="26"/>
  <c r="AOR83" i="26"/>
  <c r="AOV83" i="26"/>
  <c r="AOZ83" i="26"/>
  <c r="APN83" i="26"/>
  <c r="ANW83" i="26"/>
  <c r="ALV102" i="26"/>
  <c r="AMA102" i="26"/>
  <c r="AMJ102" i="26"/>
  <c r="AMN102" i="26"/>
  <c r="AMR102" i="26"/>
  <c r="AOI102" i="26"/>
  <c r="AOR102" i="26"/>
  <c r="ARL102" i="26"/>
  <c r="ARQ102" i="26"/>
  <c r="ANC102" i="26"/>
  <c r="ANG102" i="26"/>
  <c r="ASA102" i="26"/>
  <c r="ANH102" i="26"/>
  <c r="ARX102" i="26"/>
  <c r="AOX121" i="26"/>
  <c r="AQW121" i="26"/>
  <c r="ARB121" i="26"/>
  <c r="AMM131" i="26"/>
  <c r="ANQ131" i="26"/>
  <c r="AOU131" i="26"/>
  <c r="APY131" i="26"/>
  <c r="ARC131" i="26"/>
  <c r="ASG131" i="26"/>
  <c r="BAZ7" i="26"/>
  <c r="BBJ7" i="26"/>
  <c r="BDJ7" i="26"/>
  <c r="BDO7" i="26"/>
  <c r="BDT7" i="26"/>
  <c r="BDY7" i="26"/>
  <c r="BED7" i="26"/>
  <c r="BEI7" i="26"/>
  <c r="AQV45" i="26"/>
  <c r="ASR45" i="26"/>
  <c r="ALX55" i="26"/>
  <c r="ANB55" i="26"/>
  <c r="AOF55" i="26"/>
  <c r="APJ55" i="26"/>
  <c r="ARR55" i="26"/>
  <c r="AML64" i="26"/>
  <c r="AMP64" i="26"/>
  <c r="AMU64" i="26"/>
  <c r="ANR64" i="26"/>
  <c r="ANV64" i="26"/>
  <c r="AQH64" i="26"/>
  <c r="AQM64" i="26"/>
  <c r="AQQ64" i="26"/>
  <c r="ARA64" i="26"/>
  <c r="ARS64" i="26"/>
  <c r="AMI64" i="26"/>
  <c r="AMQ64" i="26"/>
  <c r="APC64" i="26"/>
  <c r="ARX64" i="26"/>
  <c r="ANT64" i="26"/>
  <c r="ANY64" i="26"/>
  <c r="AOD64" i="26"/>
  <c r="ARE64" i="26"/>
  <c r="APU83" i="26"/>
  <c r="AQC83" i="26"/>
  <c r="AMT84" i="26"/>
  <c r="ANX84" i="26"/>
  <c r="APB84" i="26"/>
  <c r="AQF84" i="26"/>
  <c r="ARJ84" i="26"/>
  <c r="ASN84" i="26"/>
  <c r="ANF83" i="26"/>
  <c r="ASM83" i="26"/>
  <c r="AOB102" i="26"/>
  <c r="AQG102" i="26"/>
  <c r="AQL102" i="26"/>
  <c r="AQQ102" i="26"/>
  <c r="AQZ102" i="26"/>
  <c r="ARD102" i="26"/>
  <c r="ARH102" i="26"/>
  <c r="AMO102" i="26"/>
  <c r="AMS102" i="26"/>
  <c r="AOL102" i="26"/>
  <c r="AOQ102" i="26"/>
  <c r="ARS102" i="26"/>
  <c r="ARW102" i="26"/>
  <c r="AMZ102" i="26"/>
  <c r="ARP102" i="26"/>
  <c r="ANZ121" i="26"/>
  <c r="AOE121" i="26"/>
  <c r="ARO121" i="26"/>
  <c r="BLF7" i="26"/>
  <c r="AYJ7" i="26"/>
  <c r="AYO7" i="26"/>
  <c r="AYT7" i="26"/>
  <c r="AYY7" i="26"/>
  <c r="AZD7" i="26"/>
  <c r="BBF7" i="26"/>
  <c r="BBK7" i="26"/>
  <c r="BBP7" i="26"/>
  <c r="BDG7" i="26"/>
  <c r="BDK7" i="26"/>
  <c r="BDQ7" i="26"/>
  <c r="BDV7" i="26"/>
  <c r="BDZ7" i="26"/>
  <c r="BEK7" i="26"/>
  <c r="BEO7" i="26"/>
  <c r="BFD7" i="26"/>
  <c r="BHJ7" i="26"/>
  <c r="BJB7" i="26"/>
  <c r="BJF7" i="26"/>
  <c r="BLE7" i="26"/>
  <c r="BNT7" i="26"/>
  <c r="BNY7" i="26"/>
  <c r="BOD7" i="26"/>
  <c r="BPG7" i="26"/>
  <c r="BRE7" i="26"/>
  <c r="AUB7" i="26"/>
  <c r="AUF7" i="26"/>
  <c r="AVO7" i="26"/>
  <c r="AVW7" i="26"/>
  <c r="AZK7" i="26"/>
  <c r="BCD7" i="26"/>
  <c r="BKO7" i="26"/>
  <c r="BKW7" i="26"/>
  <c r="BRW7" i="26"/>
  <c r="AWP26" i="26"/>
  <c r="BJF26" i="26"/>
  <c r="BQZ26" i="26"/>
  <c r="BRE26" i="26"/>
  <c r="BBT8" i="26"/>
  <c r="BEB8" i="26"/>
  <c r="BGJ8" i="26"/>
  <c r="BHN8" i="26"/>
  <c r="BIR8" i="26"/>
  <c r="BJV8" i="26"/>
  <c r="BKZ8" i="26"/>
  <c r="BNH8" i="26"/>
  <c r="BPP8" i="26"/>
  <c r="BQT8" i="26"/>
  <c r="BRX8" i="26"/>
  <c r="BTB8" i="26"/>
  <c r="BUF8" i="26"/>
  <c r="ATS7" i="26"/>
  <c r="ATX7" i="26"/>
  <c r="AZC7" i="26"/>
  <c r="BBU7" i="26"/>
  <c r="BRO7" i="26"/>
  <c r="BUV7" i="26"/>
  <c r="BAB26" i="26"/>
  <c r="BII45" i="26"/>
  <c r="AUR7" i="26"/>
  <c r="AVG7" i="26"/>
  <c r="AWJ7" i="26"/>
  <c r="AWN7" i="26"/>
  <c r="AWY7" i="26"/>
  <c r="AXC7" i="26"/>
  <c r="AXI7" i="26"/>
  <c r="BBN7" i="26"/>
  <c r="BCC7" i="26"/>
  <c r="BCG7" i="26"/>
  <c r="BCM7" i="26"/>
  <c r="BCU7" i="26"/>
  <c r="BER7" i="26"/>
  <c r="BFB7" i="26"/>
  <c r="BFK7" i="26"/>
  <c r="BGS7" i="26"/>
  <c r="BGW7" i="26"/>
  <c r="BHH7" i="26"/>
  <c r="BIE7" i="26"/>
  <c r="BIJ7" i="26"/>
  <c r="BQX7" i="26"/>
  <c r="BRC7" i="26"/>
  <c r="BRG7" i="26"/>
  <c r="BUD7" i="26"/>
  <c r="BUJ7" i="26"/>
  <c r="BUO7" i="26"/>
  <c r="BUS7" i="26"/>
  <c r="BUY7" i="26"/>
  <c r="BVG7" i="26"/>
  <c r="BVK7" i="26"/>
  <c r="ATK8" i="26"/>
  <c r="AVS8" i="26"/>
  <c r="AWW8" i="26"/>
  <c r="AYA8" i="26"/>
  <c r="AZE8" i="26"/>
  <c r="BAI8" i="26"/>
  <c r="BBM8" i="26"/>
  <c r="BDU8" i="26"/>
  <c r="BEY8" i="26"/>
  <c r="BHG8" i="26"/>
  <c r="BIK8" i="26"/>
  <c r="BJO8" i="26"/>
  <c r="BKS8" i="26"/>
  <c r="BLW8" i="26"/>
  <c r="BNA8" i="26"/>
  <c r="BOE8" i="26"/>
  <c r="BPI8" i="26"/>
  <c r="BQM8" i="26"/>
  <c r="BRQ8" i="26"/>
  <c r="BSU8" i="26"/>
  <c r="BTY8" i="26"/>
  <c r="ATG7" i="26"/>
  <c r="ATO7" i="26"/>
  <c r="BAL7" i="26"/>
  <c r="BAU7" i="26"/>
  <c r="BAY7" i="26"/>
  <c r="BBC7" i="26"/>
  <c r="BDI7" i="26"/>
  <c r="BLN7" i="26"/>
  <c r="BLT7" i="26"/>
  <c r="BMB7" i="26"/>
  <c r="BUM7" i="26"/>
  <c r="AZN26" i="26"/>
  <c r="AZX26" i="26"/>
  <c r="BFP26" i="26"/>
  <c r="BFT26" i="26"/>
  <c r="BKF45" i="26"/>
  <c r="BKJ45" i="26"/>
  <c r="BKP45" i="26"/>
  <c r="BQI26" i="26"/>
  <c r="BUW26" i="26"/>
  <c r="BCM26" i="26"/>
  <c r="BCR26" i="26"/>
  <c r="BCV26" i="26"/>
  <c r="BLB26" i="26"/>
  <c r="BLG26" i="26"/>
  <c r="ATS45" i="26"/>
  <c r="ATX45" i="26"/>
  <c r="AUC45" i="26"/>
  <c r="BNQ45" i="26"/>
  <c r="AYS45" i="26"/>
  <c r="BEK45" i="26"/>
  <c r="BEO45" i="26"/>
  <c r="AVV64" i="26"/>
  <c r="AYS26" i="26"/>
  <c r="BGJ26" i="26"/>
  <c r="AUR45" i="26"/>
  <c r="AVQ45" i="26"/>
  <c r="AVV45" i="26"/>
  <c r="AWA45" i="26"/>
  <c r="AWF45" i="26"/>
  <c r="AWJ45" i="26"/>
  <c r="AWN45" i="26"/>
  <c r="AWT45" i="26"/>
  <c r="AXN45" i="26"/>
  <c r="AXR45" i="26"/>
  <c r="AXX45" i="26"/>
  <c r="AZF45" i="26"/>
  <c r="AZJ45" i="26"/>
  <c r="AZP45" i="26"/>
  <c r="BAJ45" i="26"/>
  <c r="BAN45" i="26"/>
  <c r="BBG45" i="26"/>
  <c r="BBL45" i="26"/>
  <c r="BBQ45" i="26"/>
  <c r="BCA45" i="26"/>
  <c r="BCF45" i="26"/>
  <c r="BFB45" i="26"/>
  <c r="BFG45" i="26"/>
  <c r="BFL45" i="26"/>
  <c r="BGT45" i="26"/>
  <c r="BGX45" i="26"/>
  <c r="BRR45" i="26"/>
  <c r="BSB45" i="26"/>
  <c r="BVJ46" i="26"/>
  <c r="AVE45" i="26"/>
  <c r="AWB45" i="26"/>
  <c r="AWG45" i="26"/>
  <c r="BJE45" i="26"/>
  <c r="BPU45" i="26"/>
  <c r="AWK64" i="26"/>
  <c r="AWP64" i="26"/>
  <c r="AWU64" i="26"/>
  <c r="AWZ64" i="26"/>
  <c r="BDE64" i="26"/>
  <c r="BDJ64" i="26"/>
  <c r="BDY64" i="26"/>
  <c r="BED64" i="26"/>
  <c r="BEN64" i="26"/>
  <c r="BES64" i="26"/>
  <c r="BEX64" i="26"/>
  <c r="ATZ65" i="26"/>
  <c r="BMI26" i="26"/>
  <c r="BMR26" i="26"/>
  <c r="BNB26" i="26"/>
  <c r="BNQ26" i="26"/>
  <c r="BNU26" i="26"/>
  <c r="BOA26" i="26"/>
  <c r="BOS26" i="26"/>
  <c r="BOX26" i="26"/>
  <c r="BPB26" i="26"/>
  <c r="BPL26" i="26"/>
  <c r="BPU26" i="26"/>
  <c r="BRN26" i="26"/>
  <c r="BRS26" i="26"/>
  <c r="BRW26" i="26"/>
  <c r="BSH26" i="26"/>
  <c r="BSL26" i="26"/>
  <c r="BUA26" i="26"/>
  <c r="BUE26" i="26"/>
  <c r="BUJ26" i="26"/>
  <c r="BUO26" i="26"/>
  <c r="BUS26" i="26"/>
  <c r="BDW26" i="26"/>
  <c r="BGU26" i="26"/>
  <c r="BPK26" i="26"/>
  <c r="AUD45" i="26"/>
  <c r="AUI45" i="26"/>
  <c r="AUN45" i="26"/>
  <c r="AVH45" i="26"/>
  <c r="AVM45" i="26"/>
  <c r="AVR45" i="26"/>
  <c r="AWZ45" i="26"/>
  <c r="AXE45" i="26"/>
  <c r="AXJ45" i="26"/>
  <c r="AYI45" i="26"/>
  <c r="AYN45" i="26"/>
  <c r="AYR45" i="26"/>
  <c r="AYV45" i="26"/>
  <c r="AZB45" i="26"/>
  <c r="BAF45" i="26"/>
  <c r="BAO45" i="26"/>
  <c r="BAY45" i="26"/>
  <c r="BBI45" i="26"/>
  <c r="BBN45" i="26"/>
  <c r="BBR45" i="26"/>
  <c r="BBX45" i="26"/>
  <c r="BCR45" i="26"/>
  <c r="BDB45" i="26"/>
  <c r="BDJ45" i="26"/>
  <c r="BDO45" i="26"/>
  <c r="BDT45" i="26"/>
  <c r="BEN45" i="26"/>
  <c r="BES45" i="26"/>
  <c r="BEX45" i="26"/>
  <c r="BGF45" i="26"/>
  <c r="BGK45" i="26"/>
  <c r="BGP45" i="26"/>
  <c r="BHO45" i="26"/>
  <c r="BHT45" i="26"/>
  <c r="BJU45" i="26"/>
  <c r="BDS45" i="26"/>
  <c r="BGI45" i="26"/>
  <c r="BIW45" i="26"/>
  <c r="BLM45" i="26"/>
  <c r="BPG45" i="26"/>
  <c r="AUC64" i="26"/>
  <c r="AUH64" i="26"/>
  <c r="AUM64" i="26"/>
  <c r="BHC64" i="26"/>
  <c r="BHK64" i="26"/>
  <c r="BHZ64" i="26"/>
  <c r="BIE64" i="26"/>
  <c r="BIJ64" i="26"/>
  <c r="BIO64" i="26"/>
  <c r="BJD64" i="26"/>
  <c r="BJW64" i="26"/>
  <c r="BKB64" i="26"/>
  <c r="BKL64" i="26"/>
  <c r="BKV64" i="26"/>
  <c r="BLA64" i="26"/>
  <c r="BLF64" i="26"/>
  <c r="BMT64" i="26"/>
  <c r="BMY64" i="26"/>
  <c r="BND64" i="26"/>
  <c r="BNI64" i="26"/>
  <c r="BNS64" i="26"/>
  <c r="BOC64" i="26"/>
  <c r="BSW64" i="26"/>
  <c r="AVJ83" i="26"/>
  <c r="BSY83" i="26"/>
  <c r="BLS64" i="26"/>
  <c r="BTZ64" i="26"/>
  <c r="BUD64" i="26"/>
  <c r="BUJ64" i="26"/>
  <c r="AVD65" i="26"/>
  <c r="AXL65" i="26"/>
  <c r="AZT65" i="26"/>
  <c r="BAX65" i="26"/>
  <c r="BCB65" i="26"/>
  <c r="BDF65" i="26"/>
  <c r="BEJ65" i="26"/>
  <c r="BFN65" i="26"/>
  <c r="BGR65" i="26"/>
  <c r="BHV65" i="26"/>
  <c r="BIZ65" i="26"/>
  <c r="BKD65" i="26"/>
  <c r="BLH65" i="26"/>
  <c r="BML65" i="26"/>
  <c r="BNP65" i="26"/>
  <c r="BOT65" i="26"/>
  <c r="BPX65" i="26"/>
  <c r="BRB65" i="26"/>
  <c r="BSF65" i="26"/>
  <c r="BTJ65" i="26"/>
  <c r="BUN65" i="26"/>
  <c r="AWW65" i="26"/>
  <c r="AZE65" i="26"/>
  <c r="BBM65" i="26"/>
  <c r="BDU65" i="26"/>
  <c r="BGC65" i="26"/>
  <c r="BIK65" i="26"/>
  <c r="BKS65" i="26"/>
  <c r="BNA65" i="26"/>
  <c r="BPI65" i="26"/>
  <c r="BRQ65" i="26"/>
  <c r="BTY65" i="26"/>
  <c r="AVP83" i="26"/>
  <c r="AYC83" i="26"/>
  <c r="AYG83" i="26"/>
  <c r="AYM83" i="26"/>
  <c r="AZX83" i="26"/>
  <c r="BEK83" i="26"/>
  <c r="BEO83" i="26"/>
  <c r="BFC83" i="26"/>
  <c r="BFH83" i="26"/>
  <c r="BFM83" i="26"/>
  <c r="BFQ83" i="26"/>
  <c r="BGS83" i="26"/>
  <c r="BID83" i="26"/>
  <c r="BII83" i="26"/>
  <c r="BIN83" i="26"/>
  <c r="BIS83" i="26"/>
  <c r="BIX83" i="26"/>
  <c r="BJK83" i="26"/>
  <c r="BJS83" i="26"/>
  <c r="BJX83" i="26"/>
  <c r="BKC83" i="26"/>
  <c r="BKL83" i="26"/>
  <c r="BKU83" i="26"/>
  <c r="BKY83" i="26"/>
  <c r="BLE83" i="26"/>
  <c r="BNQ83" i="26"/>
  <c r="BNU83" i="26"/>
  <c r="BON83" i="26"/>
  <c r="BOS83" i="26"/>
  <c r="BOW83" i="26"/>
  <c r="BQC83" i="26"/>
  <c r="BQQ83" i="26"/>
  <c r="BRJ83" i="26"/>
  <c r="BRO83" i="26"/>
  <c r="BRS83" i="26"/>
  <c r="BRW83" i="26"/>
  <c r="BSC83" i="26"/>
  <c r="BSV83" i="26"/>
  <c r="BSZ83" i="26"/>
  <c r="BTF83" i="26"/>
  <c r="BTN83" i="26"/>
  <c r="BUB83" i="26"/>
  <c r="BUG83" i="26"/>
  <c r="BUP83" i="26"/>
  <c r="BUT83" i="26"/>
  <c r="BNN83" i="26"/>
  <c r="BOP83" i="26"/>
  <c r="BPC83" i="26"/>
  <c r="BPH83" i="26"/>
  <c r="BPL83" i="26"/>
  <c r="BPQ83" i="26"/>
  <c r="BPV83" i="26"/>
  <c r="BPZ83" i="26"/>
  <c r="BQD83" i="26"/>
  <c r="AUC102" i="26"/>
  <c r="BQZ45" i="26"/>
  <c r="BRO45" i="26"/>
  <c r="BSC45" i="26"/>
  <c r="BSH45" i="26"/>
  <c r="BSL45" i="26"/>
  <c r="BSW45" i="26"/>
  <c r="BTA45" i="26"/>
  <c r="BTG45" i="26"/>
  <c r="BVD45" i="26"/>
  <c r="BVH45" i="26"/>
  <c r="ATK46" i="26"/>
  <c r="AVS46" i="26"/>
  <c r="AYA46" i="26"/>
  <c r="BAI46" i="26"/>
  <c r="BCQ46" i="26"/>
  <c r="BEY46" i="26"/>
  <c r="BHG46" i="26"/>
  <c r="BJO46" i="26"/>
  <c r="BLW46" i="26"/>
  <c r="BOE46" i="26"/>
  <c r="BVC46" i="26"/>
  <c r="AUQ45" i="26"/>
  <c r="AUU45" i="26"/>
  <c r="AVA45" i="26"/>
  <c r="AXM45" i="26"/>
  <c r="AXQ45" i="26"/>
  <c r="BEA45" i="26"/>
  <c r="BGS45" i="26"/>
  <c r="BGW45" i="26"/>
  <c r="BHP45" i="26"/>
  <c r="AYP55" i="26"/>
  <c r="AZT55" i="26"/>
  <c r="BAX55" i="26"/>
  <c r="BCB55" i="26"/>
  <c r="BHV55" i="26"/>
  <c r="BIZ55" i="26"/>
  <c r="BKD55" i="26"/>
  <c r="BLH55" i="26"/>
  <c r="ATL64" i="26"/>
  <c r="ATP64" i="26"/>
  <c r="AUI64" i="26"/>
  <c r="AUN64" i="26"/>
  <c r="AUR64" i="26"/>
  <c r="AVQ64" i="26"/>
  <c r="AWI64" i="26"/>
  <c r="AWM64" i="26"/>
  <c r="AXH64" i="26"/>
  <c r="AXM64" i="26"/>
  <c r="AXQ64" i="26"/>
  <c r="AXW64" i="26"/>
  <c r="AYE64" i="26"/>
  <c r="AZC64" i="26"/>
  <c r="BAU64" i="26"/>
  <c r="BAZ64" i="26"/>
  <c r="BBO64" i="26"/>
  <c r="BBY64" i="26"/>
  <c r="BDG64" i="26"/>
  <c r="BDK64" i="26"/>
  <c r="BDQ64" i="26"/>
  <c r="BGQ64" i="26"/>
  <c r="BHA64" i="26"/>
  <c r="BHF64" i="26"/>
  <c r="BHJ64" i="26"/>
  <c r="BHO64" i="26"/>
  <c r="BHY64" i="26"/>
  <c r="BII64" i="26"/>
  <c r="BIN64" i="26"/>
  <c r="BIS64" i="26"/>
  <c r="BKA64" i="26"/>
  <c r="BKF64" i="26"/>
  <c r="BKU64" i="26"/>
  <c r="BLN64" i="26"/>
  <c r="BLX64" i="26"/>
  <c r="BMW64" i="26"/>
  <c r="BNQ64" i="26"/>
  <c r="BNU64" i="26"/>
  <c r="BOA64" i="26"/>
  <c r="BQP64" i="26"/>
  <c r="BRE64" i="26"/>
  <c r="BRJ64" i="26"/>
  <c r="BRT64" i="26"/>
  <c r="BTL64" i="26"/>
  <c r="BTV64" i="26"/>
  <c r="BUE64" i="26"/>
  <c r="BNP74" i="26"/>
  <c r="BSF74" i="26"/>
  <c r="ATN83" i="26"/>
  <c r="AUB83" i="26"/>
  <c r="AUS83" i="26"/>
  <c r="AUX83" i="26"/>
  <c r="AVC83" i="26"/>
  <c r="AVQ83" i="26"/>
  <c r="BAC83" i="26"/>
  <c r="BAH83" i="26"/>
  <c r="BAQ83" i="26"/>
  <c r="BAV83" i="26"/>
  <c r="BBA83" i="26"/>
  <c r="BDB83" i="26"/>
  <c r="BDJ83" i="26"/>
  <c r="BDS83" i="26"/>
  <c r="BEG83" i="26"/>
  <c r="BGI83" i="26"/>
  <c r="BLZ83" i="26"/>
  <c r="BNC83" i="26"/>
  <c r="BOA83" i="26"/>
  <c r="BPG83" i="26"/>
  <c r="BPU83" i="26"/>
  <c r="BSR83" i="26"/>
  <c r="BTO83" i="26"/>
  <c r="AVD84" i="26"/>
  <c r="AXL84" i="26"/>
  <c r="AYP84" i="26"/>
  <c r="BAX84" i="26"/>
  <c r="BEJ84" i="26"/>
  <c r="BGR84" i="26"/>
  <c r="BKD84" i="26"/>
  <c r="BLH84" i="26"/>
  <c r="BNP84" i="26"/>
  <c r="BPX84" i="26"/>
  <c r="BRB84" i="26"/>
  <c r="BSF84" i="26"/>
  <c r="AXP83" i="26"/>
  <c r="AYI83" i="26"/>
  <c r="AYR83" i="26"/>
  <c r="BIO83" i="26"/>
  <c r="AUW102" i="26"/>
  <c r="AVB102" i="26"/>
  <c r="AVG102" i="26"/>
  <c r="AUG74" i="26"/>
  <c r="AVK74" i="26"/>
  <c r="AWO74" i="26"/>
  <c r="AXS74" i="26"/>
  <c r="AYW74" i="26"/>
  <c r="BAA74" i="26"/>
  <c r="BBE74" i="26"/>
  <c r="BCI74" i="26"/>
  <c r="BDM74" i="26"/>
  <c r="BEQ74" i="26"/>
  <c r="BFU74" i="26"/>
  <c r="BGY74" i="26"/>
  <c r="BIC74" i="26"/>
  <c r="BKK74" i="26"/>
  <c r="BLO74" i="26"/>
  <c r="BNW74" i="26"/>
  <c r="BPA74" i="26"/>
  <c r="BQE74" i="26"/>
  <c r="BSM74" i="26"/>
  <c r="BTQ74" i="26"/>
  <c r="BUU74" i="26"/>
  <c r="ATR74" i="26"/>
  <c r="AUV74" i="26"/>
  <c r="AVZ74" i="26"/>
  <c r="AXD74" i="26"/>
  <c r="BAP74" i="26"/>
  <c r="BBT74" i="26"/>
  <c r="BEB74" i="26"/>
  <c r="BFF74" i="26"/>
  <c r="BGJ74" i="26"/>
  <c r="BHN74" i="26"/>
  <c r="BIR74" i="26"/>
  <c r="BJV74" i="26"/>
  <c r="BKZ74" i="26"/>
  <c r="BMD74" i="26"/>
  <c r="BNH74" i="26"/>
  <c r="BOL74" i="26"/>
  <c r="BPP74" i="26"/>
  <c r="BQT74" i="26"/>
  <c r="BRX74" i="26"/>
  <c r="BTB74" i="26"/>
  <c r="BUF74" i="26"/>
  <c r="BVJ74" i="26"/>
  <c r="AVR83" i="26"/>
  <c r="AWB83" i="26"/>
  <c r="AWG83" i="26"/>
  <c r="AZH83" i="26"/>
  <c r="AZR83" i="26"/>
  <c r="AZZ83" i="26"/>
  <c r="BCD83" i="26"/>
  <c r="BEM83" i="26"/>
  <c r="BJQ83" i="26"/>
  <c r="BKA83" i="26"/>
  <c r="BLV83" i="26"/>
  <c r="BMT83" i="26"/>
  <c r="BMY83" i="26"/>
  <c r="BNS83" i="26"/>
  <c r="BTZ83" i="26"/>
  <c r="BUD83" i="26"/>
  <c r="AXS84" i="26"/>
  <c r="BCI84" i="26"/>
  <c r="BGY84" i="26"/>
  <c r="BLO84" i="26"/>
  <c r="BMS84" i="26"/>
  <c r="BQE84" i="26"/>
  <c r="BUU84" i="26"/>
  <c r="BBF83" i="26"/>
  <c r="BBO83" i="26"/>
  <c r="BGT102" i="26"/>
  <c r="BMW102" i="26"/>
  <c r="BNF102" i="26"/>
  <c r="BOF102" i="26"/>
  <c r="BQL102" i="26"/>
  <c r="ATY121" i="26"/>
  <c r="AUD121" i="26"/>
  <c r="AUI121" i="26"/>
  <c r="AUN121" i="26"/>
  <c r="AUS121" i="26"/>
  <c r="AVH121" i="26"/>
  <c r="BEC102" i="26"/>
  <c r="ATZ93" i="26"/>
  <c r="AWH93" i="26"/>
  <c r="AYP93" i="26"/>
  <c r="AZT93" i="26"/>
  <c r="BAX93" i="26"/>
  <c r="BCB93" i="26"/>
  <c r="BDF93" i="26"/>
  <c r="BFN93" i="26"/>
  <c r="BGR93" i="26"/>
  <c r="BIZ93" i="26"/>
  <c r="BLH93" i="26"/>
  <c r="BML93" i="26"/>
  <c r="BNP93" i="26"/>
  <c r="BOT93" i="26"/>
  <c r="BPX93" i="26"/>
  <c r="BRB93" i="26"/>
  <c r="BSF93" i="26"/>
  <c r="BTJ93" i="26"/>
  <c r="BUN93" i="26"/>
  <c r="AVS93" i="26"/>
  <c r="BGC93" i="26"/>
  <c r="BKS93" i="26"/>
  <c r="BNA93" i="26"/>
  <c r="BOE93" i="26"/>
  <c r="BQM93" i="26"/>
  <c r="BRQ93" i="26"/>
  <c r="BTY93" i="26"/>
  <c r="BAC102" i="26"/>
  <c r="BAH102" i="26"/>
  <c r="BAM102" i="26"/>
  <c r="BAR102" i="26"/>
  <c r="BAW102" i="26"/>
  <c r="BBA102" i="26"/>
  <c r="BBF102" i="26"/>
  <c r="BBK102" i="26"/>
  <c r="BBP102" i="26"/>
  <c r="BJA102" i="26"/>
  <c r="BJE102" i="26"/>
  <c r="BJK102" i="26"/>
  <c r="BJT102" i="26"/>
  <c r="BJZ102" i="26"/>
  <c r="BKE102" i="26"/>
  <c r="BKI102" i="26"/>
  <c r="BKO102" i="26"/>
  <c r="BLD102" i="26"/>
  <c r="BLI102" i="26"/>
  <c r="BLM102" i="26"/>
  <c r="BMO102" i="26"/>
  <c r="BNI102" i="26"/>
  <c r="BOH102" i="26"/>
  <c r="AVR102" i="26"/>
  <c r="BMS93" i="26"/>
  <c r="BQE93" i="26"/>
  <c r="BRI93" i="26"/>
  <c r="BUU93" i="26"/>
  <c r="AXI102" i="26"/>
  <c r="AXN102" i="26"/>
  <c r="AXR102" i="26"/>
  <c r="AYM102" i="26"/>
  <c r="AYR102" i="26"/>
  <c r="AYV102" i="26"/>
  <c r="AZU102" i="26"/>
  <c r="BAE102" i="26"/>
  <c r="BAJ102" i="26"/>
  <c r="BAN102" i="26"/>
  <c r="BAT102" i="26"/>
  <c r="BBB102" i="26"/>
  <c r="BEG102" i="26"/>
  <c r="BEL102" i="26"/>
  <c r="BEV102" i="26"/>
  <c r="BFA102" i="26"/>
  <c r="BFE102" i="26"/>
  <c r="BFP102" i="26"/>
  <c r="BFT102" i="26"/>
  <c r="BGE102" i="26"/>
  <c r="BHD102" i="26"/>
  <c r="BHS102" i="26"/>
  <c r="BHX102" i="26"/>
  <c r="BLJ102" i="26"/>
  <c r="BLN102" i="26"/>
  <c r="BLS102" i="26"/>
  <c r="BLX102" i="26"/>
  <c r="BMB102" i="26"/>
  <c r="BOX102" i="26"/>
  <c r="AXL103" i="26"/>
  <c r="AYP103" i="26"/>
  <c r="BDF103" i="26"/>
  <c r="BGR103" i="26"/>
  <c r="BHV103" i="26"/>
  <c r="BLH103" i="26"/>
  <c r="BRB103" i="26"/>
  <c r="BUN103" i="26"/>
  <c r="AUA102" i="26"/>
  <c r="AUK102" i="26"/>
  <c r="AVE102" i="26"/>
  <c r="AXF102" i="26"/>
  <c r="AZD102" i="26"/>
  <c r="BGW102" i="26"/>
  <c r="BJP121" i="26"/>
  <c r="BRK121" i="26"/>
  <c r="BBY102" i="26"/>
  <c r="BCC102" i="26"/>
  <c r="BCG102" i="26"/>
  <c r="BDV102" i="26"/>
  <c r="BDZ102" i="26"/>
  <c r="BEK102" i="26"/>
  <c r="BEU102" i="26"/>
  <c r="BFD102" i="26"/>
  <c r="BFJ102" i="26"/>
  <c r="BFS102" i="26"/>
  <c r="BGD102" i="26"/>
  <c r="BIT102" i="26"/>
  <c r="BJI102" i="26"/>
  <c r="BJS102" i="26"/>
  <c r="BKC102" i="26"/>
  <c r="BKH102" i="26"/>
  <c r="BKM102" i="26"/>
  <c r="BKR102" i="26"/>
  <c r="BKW102" i="26"/>
  <c r="BLB102" i="26"/>
  <c r="BMJ102" i="26"/>
  <c r="BNM102" i="26"/>
  <c r="BNR102" i="26"/>
  <c r="BOG102" i="26"/>
  <c r="BOK102" i="26"/>
  <c r="BOV102" i="26"/>
  <c r="BPF102" i="26"/>
  <c r="BPK102" i="26"/>
  <c r="BPO102" i="26"/>
  <c r="BPU102" i="26"/>
  <c r="BPZ102" i="26"/>
  <c r="BQD102" i="26"/>
  <c r="BQN102" i="26"/>
  <c r="BRK102" i="26"/>
  <c r="BRP102" i="26"/>
  <c r="BRU102" i="26"/>
  <c r="BRZ102" i="26"/>
  <c r="BST102" i="26"/>
  <c r="BTI102" i="26"/>
  <c r="BUW102" i="26"/>
  <c r="BVB102" i="26"/>
  <c r="AWO103" i="26"/>
  <c r="AXS103" i="26"/>
  <c r="BAA103" i="26"/>
  <c r="BBE103" i="26"/>
  <c r="BCI103" i="26"/>
  <c r="BFU103" i="26"/>
  <c r="BGY103" i="26"/>
  <c r="BKK103" i="26"/>
  <c r="BPA103" i="26"/>
  <c r="BTQ103" i="26"/>
  <c r="BUU103" i="26"/>
  <c r="AYH103" i="26"/>
  <c r="BCX103" i="26"/>
  <c r="BIR103" i="26"/>
  <c r="BMD103" i="26"/>
  <c r="BRX103" i="26"/>
  <c r="BVJ103" i="26"/>
  <c r="ATH102" i="26"/>
  <c r="AXH102" i="26"/>
  <c r="AYQ102" i="26"/>
  <c r="AZX102" i="26"/>
  <c r="BAB102" i="26"/>
  <c r="BAG102" i="26"/>
  <c r="BAU102" i="26"/>
  <c r="BBC102" i="26"/>
  <c r="BHA102" i="26"/>
  <c r="BHP102" i="26"/>
  <c r="BUM102" i="26"/>
  <c r="ATK112" i="26"/>
  <c r="AUO112" i="26"/>
  <c r="AVS112" i="26"/>
  <c r="AWW112" i="26"/>
  <c r="AYA112" i="26"/>
  <c r="AZE112" i="26"/>
  <c r="BAI112" i="26"/>
  <c r="BBM112" i="26"/>
  <c r="BCQ112" i="26"/>
  <c r="BDU112" i="26"/>
  <c r="BEY112" i="26"/>
  <c r="BGC112" i="26"/>
  <c r="BHG112" i="26"/>
  <c r="BIK112" i="26"/>
  <c r="BJO112" i="26"/>
  <c r="BKS112" i="26"/>
  <c r="BLW112" i="26"/>
  <c r="BNA112" i="26"/>
  <c r="BOE112" i="26"/>
  <c r="BPI112" i="26"/>
  <c r="BQM112" i="26"/>
  <c r="BRQ112" i="26"/>
  <c r="BSU112" i="26"/>
  <c r="BTY112" i="26"/>
  <c r="BVC112" i="26"/>
  <c r="ATZ112" i="26"/>
  <c r="AVD112" i="26"/>
  <c r="AWH112" i="26"/>
  <c r="AXL112" i="26"/>
  <c r="AYP112" i="26"/>
  <c r="AZT112" i="26"/>
  <c r="BAX112" i="26"/>
  <c r="BCB112" i="26"/>
  <c r="BDF112" i="26"/>
  <c r="AWI121" i="26"/>
  <c r="AWS121" i="26"/>
  <c r="BQU102" i="26"/>
  <c r="BRT102" i="26"/>
  <c r="BSR102" i="26"/>
  <c r="BTO102" i="26"/>
  <c r="AUV112" i="26"/>
  <c r="AVZ112" i="26"/>
  <c r="AXD112" i="26"/>
  <c r="AZL112" i="26"/>
  <c r="BAP112" i="26"/>
  <c r="BBT112" i="26"/>
  <c r="BCX112" i="26"/>
  <c r="BEB112" i="26"/>
  <c r="BHN112" i="26"/>
  <c r="BIR112" i="26"/>
  <c r="BJV112" i="26"/>
  <c r="BMD112" i="26"/>
  <c r="BNH112" i="26"/>
  <c r="BQT112" i="26"/>
  <c r="BRX112" i="26"/>
  <c r="BTB112" i="26"/>
  <c r="BUF112" i="26"/>
  <c r="AVK112" i="26"/>
  <c r="AYW112" i="26"/>
  <c r="BAA112" i="26"/>
  <c r="BEQ112" i="26"/>
  <c r="BLO112" i="26"/>
  <c r="BNW112" i="26"/>
  <c r="BSM112" i="26"/>
  <c r="BEJ112" i="26"/>
  <c r="BFN112" i="26"/>
  <c r="BGR112" i="26"/>
  <c r="BHV112" i="26"/>
  <c r="BIZ112" i="26"/>
  <c r="BKD112" i="26"/>
  <c r="BLH112" i="26"/>
  <c r="BML112" i="26"/>
  <c r="BNP112" i="26"/>
  <c r="BOT112" i="26"/>
  <c r="BPX112" i="26"/>
  <c r="BRB112" i="26"/>
  <c r="BSF112" i="26"/>
  <c r="BTJ112" i="26"/>
  <c r="BUN112" i="26"/>
  <c r="ATI121" i="26"/>
  <c r="ATN121" i="26"/>
  <c r="ATS121" i="26"/>
  <c r="ATX121" i="26"/>
  <c r="AXH121" i="26"/>
  <c r="AZI121" i="26"/>
  <c r="AZX121" i="26"/>
  <c r="BAC121" i="26"/>
  <c r="BAR121" i="26"/>
  <c r="BAW121" i="26"/>
  <c r="BBB121" i="26"/>
  <c r="BBG121" i="26"/>
  <c r="BFY121" i="26"/>
  <c r="BGN121" i="26"/>
  <c r="BGS121" i="26"/>
  <c r="BGW121" i="26"/>
  <c r="BHH121" i="26"/>
  <c r="BHL121" i="26"/>
  <c r="BIG121" i="26"/>
  <c r="BIL121" i="26"/>
  <c r="BJA121" i="26"/>
  <c r="BJE121" i="26"/>
  <c r="BKE121" i="26"/>
  <c r="BKI121" i="26"/>
  <c r="BNQ121" i="26"/>
  <c r="BOU121" i="26"/>
  <c r="AXT121" i="26"/>
  <c r="AYD121" i="26"/>
  <c r="AYI121" i="26"/>
  <c r="AYN121" i="26"/>
  <c r="BER121" i="26"/>
  <c r="BEW121" i="26"/>
  <c r="BFG121" i="26"/>
  <c r="BFL121" i="26"/>
  <c r="BFQ121" i="26"/>
  <c r="BGU121" i="26"/>
  <c r="AVB121" i="26"/>
  <c r="AVL121" i="26"/>
  <c r="AVV121" i="26"/>
  <c r="AWA121" i="26"/>
  <c r="AWF121" i="26"/>
  <c r="AZR121" i="26"/>
  <c r="AZW121" i="26"/>
  <c r="BAQ121" i="26"/>
  <c r="BAV121" i="26"/>
  <c r="BBJ121" i="26"/>
  <c r="BBO121" i="26"/>
  <c r="BBS121" i="26"/>
  <c r="AXF121" i="26"/>
  <c r="AXP121" i="26"/>
  <c r="BRY121" i="26"/>
  <c r="BSD121" i="26"/>
  <c r="BSI121" i="26"/>
  <c r="BUL121" i="26"/>
  <c r="BWA7" i="26"/>
  <c r="BVY8" i="26"/>
  <c r="BVY27" i="26"/>
  <c r="BVQ45" i="26"/>
  <c r="BVV45" i="26"/>
  <c r="BVZ45" i="26"/>
  <c r="BVN45" i="26"/>
  <c r="BVW45" i="26"/>
  <c r="BVN64" i="26"/>
  <c r="BVS64" i="26"/>
  <c r="BVW64" i="26"/>
  <c r="BVR65" i="26"/>
  <c r="BVV64" i="26"/>
  <c r="BVZ64" i="26"/>
  <c r="BBL121" i="26"/>
  <c r="BBQ121" i="26"/>
  <c r="BDJ121" i="26"/>
  <c r="BDO121" i="26"/>
  <c r="BDT121" i="26"/>
  <c r="BGB121" i="26"/>
  <c r="BGL121" i="26"/>
  <c r="BGQ121" i="26"/>
  <c r="BHA121" i="26"/>
  <c r="BHF121" i="26"/>
  <c r="BHU121" i="26"/>
  <c r="BMT121" i="26"/>
  <c r="BMY121" i="26"/>
  <c r="BNS121" i="26"/>
  <c r="BOM121" i="26"/>
  <c r="BPQ121" i="26"/>
  <c r="BPV121" i="26"/>
  <c r="BQA121" i="26"/>
  <c r="BRN121" i="26"/>
  <c r="BRS121" i="26"/>
  <c r="BRW121" i="26"/>
  <c r="BSQ121" i="26"/>
  <c r="BSZ121" i="26"/>
  <c r="BTF121" i="26"/>
  <c r="BTO121" i="26"/>
  <c r="BTU121" i="26"/>
  <c r="BTZ121" i="26"/>
  <c r="BUD121" i="26"/>
  <c r="BUO121" i="26"/>
  <c r="BAK121" i="26"/>
  <c r="BBD121" i="26"/>
  <c r="BIH121" i="26"/>
  <c r="BIW121" i="26"/>
  <c r="ATR131" i="26"/>
  <c r="AVZ131" i="26"/>
  <c r="AXD131" i="26"/>
  <c r="AYH131" i="26"/>
  <c r="AZL131" i="26"/>
  <c r="BAP131" i="26"/>
  <c r="BBT131" i="26"/>
  <c r="BCX131" i="26"/>
  <c r="BEB131" i="26"/>
  <c r="BFF131" i="26"/>
  <c r="BGJ131" i="26"/>
  <c r="BHN131" i="26"/>
  <c r="BIR131" i="26"/>
  <c r="BJV131" i="26"/>
  <c r="BKZ131" i="26"/>
  <c r="BMD131" i="26"/>
  <c r="BNH131" i="26"/>
  <c r="BOL131" i="26"/>
  <c r="BPP131" i="26"/>
  <c r="BQT131" i="26"/>
  <c r="BRX131" i="26"/>
  <c r="BTB131" i="26"/>
  <c r="BUF131" i="26"/>
  <c r="AUG131" i="26"/>
  <c r="AVK131" i="26"/>
  <c r="AWO131" i="26"/>
  <c r="AXS131" i="26"/>
  <c r="AYW131" i="26"/>
  <c r="BAA131" i="26"/>
  <c r="BCI131" i="26"/>
  <c r="BDM131" i="26"/>
  <c r="BFU131" i="26"/>
  <c r="BGY131" i="26"/>
  <c r="BIC131" i="26"/>
  <c r="BJG131" i="26"/>
  <c r="BKK131" i="26"/>
  <c r="BLO131" i="26"/>
  <c r="BMS131" i="26"/>
  <c r="BNW131" i="26"/>
  <c r="BQE131" i="26"/>
  <c r="BRI131" i="26"/>
  <c r="BSM131" i="26"/>
  <c r="BTQ131" i="26"/>
  <c r="BUU131" i="26"/>
  <c r="BVS7" i="26"/>
  <c r="BVS26" i="26"/>
  <c r="BVW26" i="26"/>
  <c r="BVR27" i="26"/>
  <c r="BVO45" i="26"/>
  <c r="BVN102" i="26"/>
  <c r="BPR121" i="26"/>
  <c r="BQB121" i="26"/>
  <c r="BSE121" i="26"/>
  <c r="BVY93" i="26"/>
  <c r="EE7" i="26"/>
  <c r="EJ7" i="26"/>
  <c r="EO7" i="26"/>
  <c r="ET7" i="26"/>
  <c r="EY7" i="26"/>
  <c r="EA83" i="26"/>
  <c r="EF83" i="26"/>
  <c r="EK83" i="26"/>
  <c r="EP83" i="26"/>
  <c r="GD83" i="26"/>
  <c r="GI83" i="26"/>
  <c r="HL102" i="26"/>
  <c r="EF121" i="26"/>
  <c r="EP121" i="26"/>
  <c r="FV121" i="26"/>
  <c r="GB121" i="26"/>
  <c r="FQ121" i="26"/>
  <c r="FU121" i="26"/>
  <c r="HV7" i="26"/>
  <c r="IA7" i="26"/>
  <c r="IX7" i="26"/>
  <c r="JC7" i="26"/>
  <c r="JM7" i="26"/>
  <c r="JU7" i="26"/>
  <c r="JZ7" i="26"/>
  <c r="KE7" i="26"/>
  <c r="KJ7" i="26"/>
  <c r="KO7" i="26"/>
  <c r="KT7" i="26"/>
  <c r="KX7" i="26"/>
  <c r="LG7" i="26"/>
  <c r="LL7" i="26"/>
  <c r="LP7" i="26"/>
  <c r="LZ7" i="26"/>
  <c r="MD7" i="26"/>
  <c r="MA7" i="26"/>
  <c r="IY7" i="26"/>
  <c r="IR26" i="26"/>
  <c r="JM26" i="26"/>
  <c r="JU26" i="26"/>
  <c r="KT26" i="26"/>
  <c r="MJ26" i="26"/>
  <c r="MS26" i="26"/>
  <c r="MW26" i="26"/>
  <c r="OO26" i="26"/>
  <c r="OT26" i="26"/>
  <c r="OP26" i="26"/>
  <c r="OZ26" i="26"/>
  <c r="MH26" i="26"/>
  <c r="NB26" i="26"/>
  <c r="IK45" i="26"/>
  <c r="LO45" i="26"/>
  <c r="HV64" i="26"/>
  <c r="IF64" i="26"/>
  <c r="IK64" i="26"/>
  <c r="LC64" i="26"/>
  <c r="LH64" i="26"/>
  <c r="MP64" i="26"/>
  <c r="MT64" i="26"/>
  <c r="IU64" i="26"/>
  <c r="IZ64" i="26"/>
  <c r="IE74" i="26"/>
  <c r="JI74" i="26"/>
  <c r="KM74" i="26"/>
  <c r="LQ74" i="26"/>
  <c r="MU74" i="26"/>
  <c r="NY74" i="26"/>
  <c r="PC74" i="26"/>
  <c r="MT83" i="26"/>
  <c r="MZ83" i="26"/>
  <c r="OT83" i="26"/>
  <c r="LC83" i="26"/>
  <c r="LH83" i="26"/>
  <c r="IO102" i="26"/>
  <c r="IS102" i="26"/>
  <c r="IY102" i="26"/>
  <c r="KQ102" i="26"/>
  <c r="LF102" i="26"/>
  <c r="MS102" i="26"/>
  <c r="MY102" i="26"/>
  <c r="OP102" i="26"/>
  <c r="OU102" i="26"/>
  <c r="OZ102" i="26"/>
  <c r="JI103" i="26"/>
  <c r="LQ103" i="26"/>
  <c r="MU103" i="26"/>
  <c r="NY103" i="26"/>
  <c r="PC103" i="26"/>
  <c r="MK102" i="26"/>
  <c r="NE102" i="26"/>
  <c r="LR121" i="26"/>
  <c r="LW121" i="26"/>
  <c r="MB121" i="26"/>
  <c r="NA121" i="26"/>
  <c r="AR55" i="26"/>
  <c r="AT121" i="26"/>
  <c r="DD45" i="26"/>
  <c r="DI45" i="26"/>
  <c r="DM45" i="26"/>
  <c r="DH46" i="26"/>
  <c r="DH55" i="26"/>
  <c r="DD64" i="26"/>
  <c r="DI64" i="26"/>
  <c r="DM64" i="26"/>
  <c r="DG83" i="26"/>
  <c r="DQ83" i="26"/>
  <c r="DV7" i="26"/>
  <c r="EP7" i="26"/>
  <c r="EZ7" i="26"/>
  <c r="HC7" i="26"/>
  <c r="FC7" i="26"/>
  <c r="EZ26" i="26"/>
  <c r="FT26" i="26"/>
  <c r="FX26" i="26"/>
  <c r="HQ26" i="26"/>
  <c r="EM26" i="26"/>
  <c r="EQ26" i="26"/>
  <c r="FL26" i="26"/>
  <c r="GX26" i="26"/>
  <c r="HC26" i="26"/>
  <c r="HH26" i="26"/>
  <c r="EP26" i="26"/>
  <c r="GH26" i="26"/>
  <c r="EZ45" i="26"/>
  <c r="FJ45" i="26"/>
  <c r="FO45" i="26"/>
  <c r="GN45" i="26"/>
  <c r="HH45" i="26"/>
  <c r="HR45" i="26"/>
  <c r="GM64" i="26"/>
  <c r="FT83" i="26"/>
  <c r="DS102" i="26"/>
  <c r="EB102" i="26"/>
  <c r="EF102" i="26"/>
  <c r="EK102" i="26"/>
  <c r="EP102" i="26"/>
  <c r="FJ102" i="26"/>
  <c r="FT102" i="26"/>
  <c r="GD102" i="26"/>
  <c r="GI102" i="26"/>
  <c r="GW102" i="26"/>
  <c r="HF102" i="26"/>
  <c r="FH103" i="26"/>
  <c r="FH102" i="26" s="1"/>
  <c r="DV102" i="26"/>
  <c r="EE102" i="26"/>
  <c r="EJ102" i="26"/>
  <c r="FR102" i="26"/>
  <c r="GA102" i="26"/>
  <c r="GF102" i="26"/>
  <c r="GJ102" i="26"/>
  <c r="HC102" i="26"/>
  <c r="HQ102" i="26"/>
  <c r="FQ102" i="26"/>
  <c r="ES112" i="26"/>
  <c r="HA112" i="26"/>
  <c r="HA102" i="26" s="1"/>
  <c r="HP112" i="26"/>
  <c r="EH121" i="26"/>
  <c r="FO121" i="26"/>
  <c r="GN121" i="26"/>
  <c r="HR121" i="26"/>
  <c r="DT121" i="26"/>
  <c r="EX121" i="26"/>
  <c r="FH131" i="26"/>
  <c r="KQ7" i="26"/>
  <c r="NH7" i="26"/>
  <c r="NN7" i="26"/>
  <c r="NS7" i="26"/>
  <c r="NW7" i="26"/>
  <c r="OP7" i="26"/>
  <c r="PE7" i="26"/>
  <c r="OJ7" i="26"/>
  <c r="KV7" i="26"/>
  <c r="IF26" i="26"/>
  <c r="JD26" i="26"/>
  <c r="JH26" i="26"/>
  <c r="KB26" i="26"/>
  <c r="KG26" i="26"/>
  <c r="KK26" i="26"/>
  <c r="LM26" i="26"/>
  <c r="LR26" i="26"/>
  <c r="MA26" i="26"/>
  <c r="OK26" i="26"/>
  <c r="PE26" i="26"/>
  <c r="IT27" i="26"/>
  <c r="JX27" i="26"/>
  <c r="MF27" i="26"/>
  <c r="NJ27" i="26"/>
  <c r="ON27" i="26"/>
  <c r="KM27" i="26"/>
  <c r="PC27" i="26"/>
  <c r="KW26" i="26"/>
  <c r="LF26" i="26"/>
  <c r="LK26" i="26"/>
  <c r="LO26" i="26"/>
  <c r="LX26" i="26"/>
  <c r="NS26" i="26"/>
  <c r="HV45" i="26"/>
  <c r="HZ45" i="26"/>
  <c r="ID45" i="26"/>
  <c r="IJ45" i="26"/>
  <c r="IO45" i="26"/>
  <c r="IS45" i="26"/>
  <c r="IY45" i="26"/>
  <c r="JH45" i="26"/>
  <c r="KV45" i="26"/>
  <c r="LF45" i="26"/>
  <c r="LN45" i="26"/>
  <c r="MC45" i="26"/>
  <c r="IN45" i="26"/>
  <c r="IR45" i="26"/>
  <c r="JP45" i="26"/>
  <c r="JZ45" i="26"/>
  <c r="HT45" i="26"/>
  <c r="KC64" i="26"/>
  <c r="KL64" i="26"/>
  <c r="KV64" i="26"/>
  <c r="MJ64" i="26"/>
  <c r="MY64" i="26"/>
  <c r="ND64" i="26"/>
  <c r="NU64" i="26"/>
  <c r="OE64" i="26"/>
  <c r="OJ64" i="26"/>
  <c r="LY65" i="26"/>
  <c r="OG65" i="26"/>
  <c r="IQ64" i="26"/>
  <c r="OI64" i="26"/>
  <c r="LM64" i="26"/>
  <c r="LR64" i="26"/>
  <c r="LW64" i="26"/>
  <c r="NH64" i="26"/>
  <c r="NN64" i="26"/>
  <c r="JB74" i="26"/>
  <c r="LJ74" i="26"/>
  <c r="OV74" i="26"/>
  <c r="NP83" i="26"/>
  <c r="NU83" i="26"/>
  <c r="NZ83" i="26"/>
  <c r="OI83" i="26"/>
  <c r="OM83" i="26"/>
  <c r="IO83" i="26"/>
  <c r="JT102" i="26"/>
  <c r="OH102" i="26"/>
  <c r="OL102" i="26"/>
  <c r="OI102" i="26"/>
  <c r="OM102" i="26"/>
  <c r="IB102" i="26"/>
  <c r="PD102" i="26"/>
  <c r="IM112" i="26"/>
  <c r="KU112" i="26"/>
  <c r="NC112" i="26"/>
  <c r="HX131" i="26"/>
  <c r="JB131" i="26"/>
  <c r="KF131" i="26"/>
  <c r="LJ131" i="26"/>
  <c r="MN131" i="26"/>
  <c r="NR131" i="26"/>
  <c r="OV131" i="26"/>
  <c r="IM131" i="26"/>
  <c r="JQ131" i="26"/>
  <c r="KU131" i="26"/>
  <c r="UG7" i="26"/>
  <c r="AR131" i="26"/>
  <c r="CZ8" i="26"/>
  <c r="DG45" i="26"/>
  <c r="FQ7" i="26"/>
  <c r="EM45" i="26"/>
  <c r="FB45" i="26"/>
  <c r="FF45" i="26"/>
  <c r="FQ45" i="26"/>
  <c r="FU45" i="26"/>
  <c r="GA45" i="26"/>
  <c r="ES55" i="26"/>
  <c r="FW55" i="26"/>
  <c r="HA55" i="26"/>
  <c r="ED55" i="26"/>
  <c r="FH55" i="26"/>
  <c r="GL55" i="26"/>
  <c r="HP55" i="26"/>
  <c r="DV64" i="26"/>
  <c r="EA64" i="26"/>
  <c r="EF64" i="26"/>
  <c r="EK64" i="26"/>
  <c r="EP64" i="26"/>
  <c r="EU64" i="26"/>
  <c r="EZ64" i="26"/>
  <c r="FE64" i="26"/>
  <c r="FJ64" i="26"/>
  <c r="FO64" i="26"/>
  <c r="FT64" i="26"/>
  <c r="FY64" i="26"/>
  <c r="GD64" i="26"/>
  <c r="GI64" i="26"/>
  <c r="GN64" i="26"/>
  <c r="GS64" i="26"/>
  <c r="GX64" i="26"/>
  <c r="HC64" i="26"/>
  <c r="HH64" i="26"/>
  <c r="HM64" i="26"/>
  <c r="HR64" i="26"/>
  <c r="ES65" i="26"/>
  <c r="FW65" i="26"/>
  <c r="HA65" i="26"/>
  <c r="ED65" i="26"/>
  <c r="FH65" i="26"/>
  <c r="GL65" i="26"/>
  <c r="HP65" i="26"/>
  <c r="EI64" i="26"/>
  <c r="EN64" i="26"/>
  <c r="ER64" i="26"/>
  <c r="FM64" i="26"/>
  <c r="FV64" i="26"/>
  <c r="GQ64" i="26"/>
  <c r="GZ64" i="26"/>
  <c r="ES74" i="26"/>
  <c r="FW74" i="26"/>
  <c r="HA74" i="26"/>
  <c r="EE83" i="26"/>
  <c r="EJ83" i="26"/>
  <c r="EO83" i="26"/>
  <c r="FD83" i="26"/>
  <c r="FX83" i="26"/>
  <c r="GC83" i="26"/>
  <c r="GH83" i="26"/>
  <c r="GM83" i="26"/>
  <c r="GW83" i="26"/>
  <c r="EW102" i="26"/>
  <c r="FB102" i="26"/>
  <c r="FF102" i="26"/>
  <c r="EX102" i="26"/>
  <c r="HE102" i="26"/>
  <c r="HJ102" i="26"/>
  <c r="HN102" i="26"/>
  <c r="DW112" i="26"/>
  <c r="FA112" i="26"/>
  <c r="GE112" i="26"/>
  <c r="HI112" i="26"/>
  <c r="DZ121" i="26"/>
  <c r="FJ121" i="26"/>
  <c r="GD121" i="26"/>
  <c r="GR121" i="26"/>
  <c r="GW121" i="26"/>
  <c r="HL121" i="26"/>
  <c r="FF121" i="26"/>
  <c r="GA121" i="26"/>
  <c r="GJ121" i="26"/>
  <c r="FN121" i="26"/>
  <c r="FS121" i="26"/>
  <c r="HT7" i="26"/>
  <c r="IC7" i="26"/>
  <c r="JE7" i="26"/>
  <c r="JS7" i="26"/>
  <c r="JW7" i="26"/>
  <c r="LN7" i="26"/>
  <c r="LX7" i="26"/>
  <c r="HX8" i="26"/>
  <c r="JB8" i="26"/>
  <c r="KF8" i="26"/>
  <c r="LJ8" i="26"/>
  <c r="MN8" i="26"/>
  <c r="NR8" i="26"/>
  <c r="OV8" i="26"/>
  <c r="IS7" i="26"/>
  <c r="JK7" i="26"/>
  <c r="KW7" i="26"/>
  <c r="LA7" i="26"/>
  <c r="LF7" i="26"/>
  <c r="LK7" i="26"/>
  <c r="LS7" i="26"/>
  <c r="OY7" i="26"/>
  <c r="IE17" i="26"/>
  <c r="JI17" i="26"/>
  <c r="KM17" i="26"/>
  <c r="LQ17" i="26"/>
  <c r="MU17" i="26"/>
  <c r="NY17" i="26"/>
  <c r="LB17" i="26"/>
  <c r="NJ17" i="26"/>
  <c r="HT26" i="26"/>
  <c r="IC26" i="26"/>
  <c r="IL26" i="26"/>
  <c r="JS26" i="26"/>
  <c r="KR26" i="26"/>
  <c r="KZ26" i="26"/>
  <c r="LI26" i="26"/>
  <c r="MG26" i="26"/>
  <c r="ML26" i="26"/>
  <c r="MQ26" i="26"/>
  <c r="NO26" i="26"/>
  <c r="OW26" i="26"/>
  <c r="PA26" i="26"/>
  <c r="HX27" i="26"/>
  <c r="JB27" i="26"/>
  <c r="KF27" i="26"/>
  <c r="LJ27" i="26"/>
  <c r="MN27" i="26"/>
  <c r="NR27" i="26"/>
  <c r="OV27" i="26"/>
  <c r="NC27" i="26"/>
  <c r="JG26" i="26"/>
  <c r="KN26" i="26"/>
  <c r="KS26" i="26"/>
  <c r="MM26" i="26"/>
  <c r="NA26" i="26"/>
  <c r="OS26" i="26"/>
  <c r="IM36" i="26"/>
  <c r="JQ36" i="26"/>
  <c r="KU36" i="26"/>
  <c r="LY36" i="26"/>
  <c r="NC36" i="26"/>
  <c r="OG36" i="26"/>
  <c r="IU45" i="26"/>
  <c r="JE45" i="26"/>
  <c r="JT45" i="26"/>
  <c r="KL45" i="26"/>
  <c r="KR45" i="26"/>
  <c r="OC45" i="26"/>
  <c r="OH45" i="26"/>
  <c r="OL45" i="26"/>
  <c r="OR45" i="26"/>
  <c r="OZ45" i="26"/>
  <c r="IT46" i="26"/>
  <c r="LB46" i="26"/>
  <c r="MF46" i="26"/>
  <c r="NJ46" i="26"/>
  <c r="PC46" i="26"/>
  <c r="LM45" i="26"/>
  <c r="LB55" i="26"/>
  <c r="MF55" i="26"/>
  <c r="NJ55" i="26"/>
  <c r="ON55" i="26"/>
  <c r="OP64" i="26"/>
  <c r="OU64" i="26"/>
  <c r="OZ64" i="26"/>
  <c r="LF64" i="26"/>
  <c r="PD64" i="26"/>
  <c r="NQ83" i="26"/>
  <c r="MR83" i="26"/>
  <c r="NK83" i="26"/>
  <c r="NT83" i="26"/>
  <c r="NX83" i="26"/>
  <c r="OD83" i="26"/>
  <c r="OH83" i="26"/>
  <c r="OL83" i="26"/>
  <c r="OR83" i="26"/>
  <c r="IV102" i="26"/>
  <c r="JF102" i="26"/>
  <c r="JK102" i="26"/>
  <c r="JP102" i="26"/>
  <c r="KN102" i="26"/>
  <c r="KS102" i="26"/>
  <c r="LM102" i="26"/>
  <c r="PC112" i="26"/>
  <c r="HV121" i="26"/>
  <c r="IF121" i="26"/>
  <c r="IK121" i="26"/>
  <c r="MJ121" i="26"/>
  <c r="MO121" i="26"/>
  <c r="MS121" i="26"/>
  <c r="ND121" i="26"/>
  <c r="OH121" i="26"/>
  <c r="KZ121" i="26"/>
  <c r="NN121" i="26"/>
  <c r="NW121" i="26"/>
  <c r="DV121" i="26"/>
  <c r="NU26" i="26"/>
  <c r="IP121" i="26"/>
  <c r="KR121" i="26"/>
  <c r="NJ122" i="26"/>
  <c r="ON122" i="26"/>
  <c r="IG121" i="26"/>
  <c r="IL121" i="26"/>
  <c r="PI7" i="26"/>
  <c r="PN7" i="26"/>
  <c r="RU7" i="26"/>
  <c r="RY7" i="26"/>
  <c r="ST7" i="26"/>
  <c r="SY7" i="26"/>
  <c r="TC7" i="26"/>
  <c r="TX7" i="26"/>
  <c r="UB7" i="26"/>
  <c r="VU7" i="26"/>
  <c r="WE7" i="26"/>
  <c r="WM7" i="26"/>
  <c r="WR7" i="26"/>
  <c r="QG8" i="26"/>
  <c r="RK8" i="26"/>
  <c r="SO8" i="26"/>
  <c r="TS8" i="26"/>
  <c r="UW8" i="26"/>
  <c r="WA8" i="26"/>
  <c r="PR8" i="26"/>
  <c r="RZ8" i="26"/>
  <c r="UH8" i="26"/>
  <c r="WP8" i="26"/>
  <c r="PQ7" i="26"/>
  <c r="QQ7" i="26"/>
  <c r="RF7" i="26"/>
  <c r="UL7" i="26"/>
  <c r="UQ7" i="26"/>
  <c r="UU7" i="26"/>
  <c r="VN7" i="26"/>
  <c r="VS7" i="26"/>
  <c r="VX7" i="26"/>
  <c r="WC7" i="26"/>
  <c r="SI7" i="26"/>
  <c r="SM7" i="26"/>
  <c r="TF7" i="26"/>
  <c r="TP7" i="26"/>
  <c r="TU7" i="26"/>
  <c r="PZ17" i="26"/>
  <c r="RD17" i="26"/>
  <c r="SH17" i="26"/>
  <c r="TL17" i="26"/>
  <c r="UP17" i="26"/>
  <c r="VT17" i="26"/>
  <c r="PK17" i="26"/>
  <c r="QO17" i="26"/>
  <c r="RS17" i="26"/>
  <c r="UA17" i="26"/>
  <c r="VE17" i="26"/>
  <c r="WI17" i="26"/>
  <c r="PM26" i="26"/>
  <c r="QQ26" i="26"/>
  <c r="QU26" i="26"/>
  <c r="RU26" i="26"/>
  <c r="SS26" i="26"/>
  <c r="SX26" i="26"/>
  <c r="TB26" i="26"/>
  <c r="TH26" i="26"/>
  <c r="UT26" i="26"/>
  <c r="WC26" i="26"/>
  <c r="WR26" i="26"/>
  <c r="QG27" i="26"/>
  <c r="RK27" i="26"/>
  <c r="UW27" i="26"/>
  <c r="WA27" i="26"/>
  <c r="PR27" i="26"/>
  <c r="QV27" i="26"/>
  <c r="RZ27" i="26"/>
  <c r="TD27" i="26"/>
  <c r="UH27" i="26"/>
  <c r="VL27" i="26"/>
  <c r="WP27" i="26"/>
  <c r="RY26" i="26"/>
  <c r="WO26" i="26"/>
  <c r="QB26" i="26"/>
  <c r="QF26" i="26"/>
  <c r="QK26" i="26"/>
  <c r="QS26" i="26"/>
  <c r="SY26" i="26"/>
  <c r="TC26" i="26"/>
  <c r="TI26" i="26"/>
  <c r="UR26" i="26"/>
  <c r="UV26" i="26"/>
  <c r="VA26" i="26"/>
  <c r="VI26" i="26"/>
  <c r="QK45" i="26"/>
  <c r="QP45" i="26"/>
  <c r="QT45" i="26"/>
  <c r="QZ45" i="26"/>
  <c r="SZ45" i="26"/>
  <c r="TE45" i="26"/>
  <c r="TJ45" i="26"/>
  <c r="VI45" i="26"/>
  <c r="VN45" i="26"/>
  <c r="VS45" i="26"/>
  <c r="VW45" i="26"/>
  <c r="WB45" i="26"/>
  <c r="WG45" i="26"/>
  <c r="WL45" i="26"/>
  <c r="WQ45" i="26"/>
  <c r="SH46" i="26"/>
  <c r="TL46" i="26"/>
  <c r="QO46" i="26"/>
  <c r="VE46" i="26"/>
  <c r="QA45" i="26"/>
  <c r="QE45" i="26"/>
  <c r="TT45" i="26"/>
  <c r="TY45" i="26"/>
  <c r="UD45" i="26"/>
  <c r="UI45" i="26"/>
  <c r="UN45" i="26"/>
  <c r="QO55" i="26"/>
  <c r="UA55" i="26"/>
  <c r="WI55" i="26"/>
  <c r="PS64" i="26"/>
  <c r="PX64" i="26"/>
  <c r="RG64" i="26"/>
  <c r="RV64" i="26"/>
  <c r="SA64" i="26"/>
  <c r="SF64" i="26"/>
  <c r="SP64" i="26"/>
  <c r="UM64" i="26"/>
  <c r="UR64" i="26"/>
  <c r="UV64" i="26"/>
  <c r="VK64" i="26"/>
  <c r="VQ64" i="26"/>
  <c r="RA64" i="26"/>
  <c r="PM64" i="26"/>
  <c r="QE64" i="26"/>
  <c r="RW64" i="26"/>
  <c r="WK64" i="26"/>
  <c r="WO64" i="26"/>
  <c r="QG74" i="26"/>
  <c r="UW74" i="26"/>
  <c r="PG83" i="26"/>
  <c r="PO83" i="26"/>
  <c r="QH83" i="26"/>
  <c r="RB83" i="26"/>
  <c r="RF83" i="26"/>
  <c r="SL83" i="26"/>
  <c r="SQ83" i="26"/>
  <c r="SV83" i="26"/>
  <c r="UR83" i="26"/>
  <c r="VK83" i="26"/>
  <c r="VQ83" i="26"/>
  <c r="VU83" i="26"/>
  <c r="WM83" i="26"/>
  <c r="WR83" i="26"/>
  <c r="PR84" i="26"/>
  <c r="QV84" i="26"/>
  <c r="RZ84" i="26"/>
  <c r="TD84" i="26"/>
  <c r="UH84" i="26"/>
  <c r="VL84" i="26"/>
  <c r="WP84" i="26"/>
  <c r="SD83" i="26"/>
  <c r="UD83" i="26"/>
  <c r="UN83" i="26"/>
  <c r="TA83" i="26"/>
  <c r="SH93" i="26"/>
  <c r="VT93" i="26"/>
  <c r="PW102" i="26"/>
  <c r="QB102" i="26"/>
  <c r="QF102" i="26"/>
  <c r="RP102" i="26"/>
  <c r="SI102" i="26"/>
  <c r="UJ102" i="26"/>
  <c r="VD102" i="26"/>
  <c r="VI102" i="26"/>
  <c r="VN102" i="26"/>
  <c r="TU102" i="26"/>
  <c r="TZ102" i="26"/>
  <c r="UE102" i="26"/>
  <c r="UN102" i="26"/>
  <c r="VW102" i="26"/>
  <c r="TN102" i="26"/>
  <c r="PT121" i="26"/>
  <c r="PY121" i="26"/>
  <c r="RB121" i="26"/>
  <c r="RT121" i="26"/>
  <c r="SQ121" i="26"/>
  <c r="TA121" i="26"/>
  <c r="TE121" i="26"/>
  <c r="TJ121" i="26"/>
  <c r="TO121" i="26"/>
  <c r="WL121" i="26"/>
  <c r="SO122" i="26"/>
  <c r="WA122" i="26"/>
  <c r="QR121" i="26"/>
  <c r="SS121" i="26"/>
  <c r="XN7" i="26"/>
  <c r="XR7" i="26"/>
  <c r="AAC7" i="26"/>
  <c r="AAM7" i="26"/>
  <c r="AAR7" i="26"/>
  <c r="AAW7" i="26"/>
  <c r="ABG7" i="26"/>
  <c r="ACV7" i="26"/>
  <c r="QR7" i="26"/>
  <c r="RQ26" i="26"/>
  <c r="TN26" i="26"/>
  <c r="TR26" i="26"/>
  <c r="WG26" i="26"/>
  <c r="PN26" i="26"/>
  <c r="PS26" i="26"/>
  <c r="PX26" i="26"/>
  <c r="SU26" i="26"/>
  <c r="UD26" i="26"/>
  <c r="UI26" i="26"/>
  <c r="UN26" i="26"/>
  <c r="PQ45" i="26"/>
  <c r="PW45" i="26"/>
  <c r="TU45" i="26"/>
  <c r="TZ45" i="26"/>
  <c r="SO55" i="26"/>
  <c r="TS55" i="26"/>
  <c r="WL64" i="26"/>
  <c r="PZ65" i="26"/>
  <c r="RD65" i="26"/>
  <c r="SH65" i="26"/>
  <c r="UP65" i="26"/>
  <c r="VT65" i="26"/>
  <c r="PK65" i="26"/>
  <c r="QO65" i="26"/>
  <c r="RS65" i="26"/>
  <c r="SW65" i="26"/>
  <c r="UA65" i="26"/>
  <c r="VE65" i="26"/>
  <c r="WI65" i="26"/>
  <c r="PO64" i="26"/>
  <c r="SL64" i="26"/>
  <c r="WG64" i="26"/>
  <c r="RD74" i="26"/>
  <c r="UP74" i="26"/>
  <c r="PK74" i="26"/>
  <c r="QO74" i="26"/>
  <c r="SW74" i="26"/>
  <c r="QD83" i="26"/>
  <c r="QI83" i="26"/>
  <c r="QX83" i="26"/>
  <c r="RC83" i="26"/>
  <c r="TU83" i="26"/>
  <c r="WQ83" i="26"/>
  <c r="SE102" i="26"/>
  <c r="UQ102" i="26"/>
  <c r="QG103" i="26"/>
  <c r="SO103" i="26"/>
  <c r="UW103" i="26"/>
  <c r="RE102" i="26"/>
  <c r="RW102" i="26"/>
  <c r="ST102" i="26"/>
  <c r="SY102" i="26"/>
  <c r="TC102" i="26"/>
  <c r="TH102" i="26"/>
  <c r="TM102" i="26"/>
  <c r="RB102" i="26"/>
  <c r="US102" i="26"/>
  <c r="VB102" i="26"/>
  <c r="SI121" i="26"/>
  <c r="SM121" i="26"/>
  <c r="WC121" i="26"/>
  <c r="WM121" i="26"/>
  <c r="WQ121" i="26"/>
  <c r="PZ122" i="26"/>
  <c r="SH122" i="26"/>
  <c r="VT122" i="26"/>
  <c r="UY121" i="26"/>
  <c r="VN121" i="26"/>
  <c r="VS121" i="26"/>
  <c r="QX121" i="26"/>
  <c r="PK131" i="26"/>
  <c r="QO131" i="26"/>
  <c r="RS131" i="26"/>
  <c r="SW131" i="26"/>
  <c r="UA131" i="26"/>
  <c r="VE131" i="26"/>
  <c r="WI131" i="26"/>
  <c r="PZ131" i="26"/>
  <c r="RD131" i="26"/>
  <c r="SH131" i="26"/>
  <c r="TL131" i="26"/>
  <c r="UP131" i="26"/>
  <c r="VT131" i="26"/>
  <c r="YU7" i="26"/>
  <c r="WX8" i="26"/>
  <c r="YB8" i="26"/>
  <c r="ZF8" i="26"/>
  <c r="AAJ8" i="26"/>
  <c r="ADV8" i="26"/>
  <c r="XM8" i="26"/>
  <c r="AAY8" i="26"/>
  <c r="ACC8" i="26"/>
  <c r="XT27" i="26"/>
  <c r="JS121" i="26"/>
  <c r="JW121" i="26"/>
  <c r="LD121" i="26"/>
  <c r="LI121" i="26"/>
  <c r="MW121" i="26"/>
  <c r="OA121" i="26"/>
  <c r="OF121" i="26"/>
  <c r="PV7" i="26"/>
  <c r="QE7" i="26"/>
  <c r="QK7" i="26"/>
  <c r="RM7" i="26"/>
  <c r="RR7" i="26"/>
  <c r="TK7" i="26"/>
  <c r="VH7" i="26"/>
  <c r="VM7" i="26"/>
  <c r="VR7" i="26"/>
  <c r="VW7" i="26"/>
  <c r="SP7" i="26"/>
  <c r="SU7" i="26"/>
  <c r="QI7" i="26"/>
  <c r="VF7" i="26"/>
  <c r="VJ7" i="26"/>
  <c r="VP7" i="26"/>
  <c r="RM26" i="26"/>
  <c r="SB26" i="26"/>
  <c r="SG26" i="26"/>
  <c r="TE26" i="26"/>
  <c r="TO26" i="26"/>
  <c r="TX26" i="26"/>
  <c r="VG26" i="26"/>
  <c r="VK26" i="26"/>
  <c r="QZ26" i="26"/>
  <c r="RH26" i="26"/>
  <c r="SQ26" i="26"/>
  <c r="SZ26" i="26"/>
  <c r="TJ26" i="26"/>
  <c r="VP26" i="26"/>
  <c r="VX26" i="26"/>
  <c r="SD26" i="26"/>
  <c r="SL26" i="26"/>
  <c r="TU26" i="26"/>
  <c r="RU45" i="26"/>
  <c r="RY45" i="26"/>
  <c r="SE45" i="26"/>
  <c r="UJ45" i="26"/>
  <c r="VB45" i="26"/>
  <c r="ST45" i="26"/>
  <c r="WR45" i="26"/>
  <c r="RO64" i="26"/>
  <c r="SX64" i="26"/>
  <c r="TB64" i="26"/>
  <c r="TH64" i="26"/>
  <c r="TP64" i="26"/>
  <c r="TU64" i="26"/>
  <c r="TZ64" i="26"/>
  <c r="UE64" i="26"/>
  <c r="VI64" i="26"/>
  <c r="VX64" i="26"/>
  <c r="WC64" i="26"/>
  <c r="WH64" i="26"/>
  <c r="QD64" i="26"/>
  <c r="QI64" i="26"/>
  <c r="UL64" i="26"/>
  <c r="UT64" i="26"/>
  <c r="UY64" i="26"/>
  <c r="VD64" i="26"/>
  <c r="VH64" i="26"/>
  <c r="VM64" i="26"/>
  <c r="VR64" i="26"/>
  <c r="QM64" i="26"/>
  <c r="RR83" i="26"/>
  <c r="SJ83" i="26"/>
  <c r="ST83" i="26"/>
  <c r="TC83" i="26"/>
  <c r="TI83" i="26"/>
  <c r="TM83" i="26"/>
  <c r="UE83" i="26"/>
  <c r="VP83" i="26"/>
  <c r="VX83" i="26"/>
  <c r="WC83" i="26"/>
  <c r="RV83" i="26"/>
  <c r="SF83" i="26"/>
  <c r="UL83" i="26"/>
  <c r="UT83" i="26"/>
  <c r="PT102" i="26"/>
  <c r="QN102" i="26"/>
  <c r="QS102" i="26"/>
  <c r="UM102" i="26"/>
  <c r="UR102" i="26"/>
  <c r="UV102" i="26"/>
  <c r="VZ102" i="26"/>
  <c r="WF102" i="26"/>
  <c r="RD103" i="26"/>
  <c r="SH103" i="26"/>
  <c r="TL103" i="26"/>
  <c r="UP103" i="26"/>
  <c r="VT103" i="26"/>
  <c r="TI102" i="26"/>
  <c r="VU102" i="26"/>
  <c r="WM102" i="26"/>
  <c r="QG112" i="26"/>
  <c r="TS112" i="26"/>
  <c r="WA112" i="26"/>
  <c r="RV121" i="26"/>
  <c r="SY121" i="26"/>
  <c r="TC121" i="26"/>
  <c r="TH121" i="26"/>
  <c r="UO121" i="26"/>
  <c r="RM121" i="26"/>
  <c r="RW121" i="26"/>
  <c r="SA121" i="26"/>
  <c r="SF121" i="26"/>
  <c r="XK7" i="26"/>
  <c r="XP7" i="26"/>
  <c r="AAF7" i="26"/>
  <c r="AAZ7" i="26"/>
  <c r="ABJ7" i="26"/>
  <c r="ACT7" i="26"/>
  <c r="ACX7" i="26"/>
  <c r="ACL26" i="26"/>
  <c r="ACQ26" i="26"/>
  <c r="ADE26" i="26"/>
  <c r="WZ26" i="26"/>
  <c r="NC131" i="26"/>
  <c r="OG131" i="26"/>
  <c r="SX7" i="26"/>
  <c r="TB7" i="26"/>
  <c r="TM7" i="26"/>
  <c r="TQ7" i="26"/>
  <c r="UO7" i="26"/>
  <c r="UT7" i="26"/>
  <c r="QP7" i="26"/>
  <c r="RO7" i="26"/>
  <c r="UM7" i="26"/>
  <c r="PR17" i="26"/>
  <c r="PZ27" i="26"/>
  <c r="RD27" i="26"/>
  <c r="SH27" i="26"/>
  <c r="TL27" i="26"/>
  <c r="UP27" i="26"/>
  <c r="VT27" i="26"/>
  <c r="PK27" i="26"/>
  <c r="QO27" i="26"/>
  <c r="RS27" i="26"/>
  <c r="SW27" i="26"/>
  <c r="UA27" i="26"/>
  <c r="VE27" i="26"/>
  <c r="WI27" i="26"/>
  <c r="SI26" i="26"/>
  <c r="SO36" i="26"/>
  <c r="RK46" i="26"/>
  <c r="SO46" i="26"/>
  <c r="TS46" i="26"/>
  <c r="WA46" i="26"/>
  <c r="UR45" i="26"/>
  <c r="UV45" i="26"/>
  <c r="RH83" i="26"/>
  <c r="RM83" i="26"/>
  <c r="RE121" i="26"/>
  <c r="RI121" i="26"/>
  <c r="PN121" i="26"/>
  <c r="VA121" i="26"/>
  <c r="RK131" i="26"/>
  <c r="TS131" i="26"/>
  <c r="WA131" i="26"/>
  <c r="WT7" i="26"/>
  <c r="XB7" i="26"/>
  <c r="XG7" i="26"/>
  <c r="XL7" i="26"/>
  <c r="ZY7" i="26"/>
  <c r="AAD7" i="26"/>
  <c r="AAI7" i="26"/>
  <c r="ABH7" i="26"/>
  <c r="ABM7" i="26"/>
  <c r="ACA7" i="26"/>
  <c r="ACF7" i="26"/>
  <c r="ACO7" i="26"/>
  <c r="ACS7" i="26"/>
  <c r="ACW7" i="26"/>
  <c r="ADK7" i="26"/>
  <c r="ADZ7" i="26"/>
  <c r="ZE7" i="26"/>
  <c r="AAL7" i="26"/>
  <c r="ADU7" i="26"/>
  <c r="WW26" i="26"/>
  <c r="XP26" i="26"/>
  <c r="XY26" i="26"/>
  <c r="YC26" i="26"/>
  <c r="YG26" i="26"/>
  <c r="YZ26" i="26"/>
  <c r="AAC26" i="26"/>
  <c r="ACE26" i="26"/>
  <c r="ACV26" i="26"/>
  <c r="XX26" i="26"/>
  <c r="ABD26" i="26"/>
  <c r="ACN26" i="26"/>
  <c r="YN26" i="26"/>
  <c r="ABP26" i="26"/>
  <c r="ACH26" i="26"/>
  <c r="ADR26" i="26"/>
  <c r="YI36" i="26"/>
  <c r="ZM36" i="26"/>
  <c r="AAQ36" i="26"/>
  <c r="ABU36" i="26"/>
  <c r="ACY36" i="26"/>
  <c r="AEC36" i="26"/>
  <c r="XB45" i="26"/>
  <c r="AAA45" i="26"/>
  <c r="AAK45" i="26"/>
  <c r="AAO45" i="26"/>
  <c r="AAU45" i="26"/>
  <c r="ABR45" i="26"/>
  <c r="AAB46" i="26"/>
  <c r="XA45" i="26"/>
  <c r="ZY45" i="26"/>
  <c r="ABQ45" i="26"/>
  <c r="XE55" i="26"/>
  <c r="YI55" i="26"/>
  <c r="ZM55" i="26"/>
  <c r="AAQ55" i="26"/>
  <c r="ABU55" i="26"/>
  <c r="ACY55" i="26"/>
  <c r="AEC55" i="26"/>
  <c r="XJ64" i="26"/>
  <c r="YR64" i="26"/>
  <c r="ZJ64" i="26"/>
  <c r="AAC64" i="26"/>
  <c r="AAH64" i="26"/>
  <c r="AAM64" i="26"/>
  <c r="ABE64" i="26"/>
  <c r="ABY64" i="26"/>
  <c r="ADY64" i="26"/>
  <c r="AED64" i="26"/>
  <c r="YQ65" i="26"/>
  <c r="ACC65" i="26"/>
  <c r="YB65" i="26"/>
  <c r="ZE64" i="26"/>
  <c r="ZI64" i="26"/>
  <c r="ZN64" i="26"/>
  <c r="ACZ64" i="26"/>
  <c r="ADT64" i="26"/>
  <c r="YB74" i="26"/>
  <c r="ZF74" i="26"/>
  <c r="AAJ74" i="26"/>
  <c r="ACR74" i="26"/>
  <c r="ADV74" i="26"/>
  <c r="ADT83" i="26"/>
  <c r="ADX83" i="26"/>
  <c r="ZL83" i="26"/>
  <c r="ZR83" i="26"/>
  <c r="ABA83" i="26"/>
  <c r="ABE83" i="26"/>
  <c r="ABR83" i="26"/>
  <c r="WU102" i="26"/>
  <c r="XN102" i="26"/>
  <c r="ABD102" i="26"/>
  <c r="ABH102" i="26"/>
  <c r="ABM102" i="26"/>
  <c r="XT112" i="26"/>
  <c r="YX112" i="26"/>
  <c r="AAB112" i="26"/>
  <c r="ACJ112" i="26"/>
  <c r="ADN112" i="26"/>
  <c r="XE112" i="26"/>
  <c r="YI112" i="26"/>
  <c r="ZM112" i="26"/>
  <c r="AAQ112" i="26"/>
  <c r="ABU112" i="26"/>
  <c r="ACY112" i="26"/>
  <c r="AEC112" i="26"/>
  <c r="ZE121" i="26"/>
  <c r="ZJ121" i="26"/>
  <c r="ZO121" i="26"/>
  <c r="AAN121" i="26"/>
  <c r="AAS121" i="26"/>
  <c r="AAX121" i="26"/>
  <c r="ABC121" i="26"/>
  <c r="ZU122" i="26"/>
  <c r="ADG122" i="26"/>
  <c r="XR121" i="26"/>
  <c r="ZB121" i="26"/>
  <c r="ZK121" i="26"/>
  <c r="ABD121" i="26"/>
  <c r="AFS7" i="26"/>
  <c r="AFX7" i="26"/>
  <c r="AGC7" i="26"/>
  <c r="AGH7" i="26"/>
  <c r="AHZ7" i="26"/>
  <c r="AIX7" i="26"/>
  <c r="AFI7" i="26"/>
  <c r="AIY7" i="26"/>
  <c r="AKH7" i="26"/>
  <c r="AKQ7" i="26"/>
  <c r="AIF26" i="26"/>
  <c r="AIP26" i="26"/>
  <c r="AGY26" i="26"/>
  <c r="AJS26" i="26"/>
  <c r="AJR45" i="26"/>
  <c r="AKB45" i="26"/>
  <c r="AKF45" i="26"/>
  <c r="AKJ45" i="26"/>
  <c r="AHB45" i="26"/>
  <c r="AHG45" i="26"/>
  <c r="ALJ45" i="26"/>
  <c r="ALN45" i="26"/>
  <c r="ABF17" i="26"/>
  <c r="XB26" i="26"/>
  <c r="XG26" i="26"/>
  <c r="XL26" i="26"/>
  <c r="XQ26" i="26"/>
  <c r="ZY26" i="26"/>
  <c r="AAD26" i="26"/>
  <c r="AAI26" i="26"/>
  <c r="ABH26" i="26"/>
  <c r="ABM26" i="26"/>
  <c r="ADK26" i="26"/>
  <c r="XD26" i="26"/>
  <c r="XJ26" i="26"/>
  <c r="ZJ26" i="26"/>
  <c r="AAL26" i="26"/>
  <c r="ADZ26" i="26"/>
  <c r="XU26" i="26"/>
  <c r="YJ26" i="26"/>
  <c r="ZW26" i="26"/>
  <c r="AAN26" i="26"/>
  <c r="WX36" i="26"/>
  <c r="ABN36" i="26"/>
  <c r="WT45" i="26"/>
  <c r="WY45" i="26"/>
  <c r="XC45" i="26"/>
  <c r="XI45" i="26"/>
  <c r="XQ45" i="26"/>
  <c r="XU45" i="26"/>
  <c r="XZ45" i="26"/>
  <c r="YO45" i="26"/>
  <c r="YY45" i="26"/>
  <c r="ZI45" i="26"/>
  <c r="ZN45" i="26"/>
  <c r="ZS45" i="26"/>
  <c r="ABJ45" i="26"/>
  <c r="ABO45" i="26"/>
  <c r="ABS45" i="26"/>
  <c r="ABY45" i="26"/>
  <c r="ACG45" i="26"/>
  <c r="ACK45" i="26"/>
  <c r="ACP45" i="26"/>
  <c r="ADE45" i="26"/>
  <c r="ADO45" i="26"/>
  <c r="ADY45" i="26"/>
  <c r="AED45" i="26"/>
  <c r="YQ46" i="26"/>
  <c r="ZU46" i="26"/>
  <c r="AAY46" i="26"/>
  <c r="ADG46" i="26"/>
  <c r="WX46" i="26"/>
  <c r="YB46" i="26"/>
  <c r="ZF46" i="26"/>
  <c r="ABN46" i="26"/>
  <c r="ACR46" i="26"/>
  <c r="ADV46" i="26"/>
  <c r="ZV45" i="26"/>
  <c r="AAZ45" i="26"/>
  <c r="ABD45" i="26"/>
  <c r="ZB45" i="26"/>
  <c r="ZQ45" i="26"/>
  <c r="AAH45" i="26"/>
  <c r="ADR45" i="26"/>
  <c r="WX55" i="26"/>
  <c r="YB55" i="26"/>
  <c r="ZF55" i="26"/>
  <c r="AAJ55" i="26"/>
  <c r="ABN55" i="26"/>
  <c r="ACR55" i="26"/>
  <c r="ADV55" i="26"/>
  <c r="YQ55" i="26"/>
  <c r="AAY55" i="26"/>
  <c r="ADG55" i="26"/>
  <c r="ACT64" i="26"/>
  <c r="ADD64" i="26"/>
  <c r="ADR64" i="26"/>
  <c r="XT65" i="26"/>
  <c r="YX65" i="26"/>
  <c r="AAB65" i="26"/>
  <c r="ABF65" i="26"/>
  <c r="ACJ65" i="26"/>
  <c r="ADN65" i="26"/>
  <c r="XE65" i="26"/>
  <c r="YI65" i="26"/>
  <c r="ZM65" i="26"/>
  <c r="AAQ65" i="26"/>
  <c r="ABU65" i="26"/>
  <c r="ACY65" i="26"/>
  <c r="AEC65" i="26"/>
  <c r="ACV64" i="26"/>
  <c r="XN64" i="26"/>
  <c r="ADU64" i="26"/>
  <c r="XT74" i="26"/>
  <c r="ABQ83" i="26"/>
  <c r="ACI83" i="26"/>
  <c r="YU83" i="26"/>
  <c r="YY83" i="26"/>
  <c r="XY102" i="26"/>
  <c r="ADR102" i="26"/>
  <c r="AEA102" i="26"/>
  <c r="ACG121" i="26"/>
  <c r="ACQ121" i="26"/>
  <c r="ACV121" i="26"/>
  <c r="ADA121" i="26"/>
  <c r="XT122" i="26"/>
  <c r="YX122" i="26"/>
  <c r="AAB122" i="26"/>
  <c r="ABF122" i="26"/>
  <c r="ACJ122" i="26"/>
  <c r="ACJ121" i="26" s="1"/>
  <c r="ADN122" i="26"/>
  <c r="XE122" i="26"/>
  <c r="YI122" i="26"/>
  <c r="ZM122" i="26"/>
  <c r="AAQ122" i="26"/>
  <c r="ABU122" i="26"/>
  <c r="ACY122" i="26"/>
  <c r="AEC122" i="26"/>
  <c r="XS121" i="26"/>
  <c r="YS121" i="26"/>
  <c r="ZC121" i="26"/>
  <c r="ABE121" i="26"/>
  <c r="ADU121" i="26"/>
  <c r="AHG7" i="26"/>
  <c r="AHL7" i="26"/>
  <c r="AIE7" i="26"/>
  <c r="AIJ7" i="26"/>
  <c r="AFA7" i="26"/>
  <c r="AFE7" i="26"/>
  <c r="AJY7" i="26"/>
  <c r="AHO17" i="26"/>
  <c r="AIS17" i="26"/>
  <c r="AGZ17" i="26"/>
  <c r="ALP17" i="26"/>
  <c r="AHS26" i="26"/>
  <c r="AHX26" i="26"/>
  <c r="AIB26" i="26"/>
  <c r="AIZ26" i="26"/>
  <c r="AFX26" i="26"/>
  <c r="AGH26" i="26"/>
  <c r="AGL26" i="26"/>
  <c r="AGQ26" i="26"/>
  <c r="AHZ26" i="26"/>
  <c r="AII26" i="26"/>
  <c r="ALO26" i="26"/>
  <c r="AER36" i="26"/>
  <c r="AID36" i="26"/>
  <c r="AJH36" i="26"/>
  <c r="AGK36" i="26"/>
  <c r="ALA36" i="26"/>
  <c r="AHE45" i="26"/>
  <c r="AHY45" i="26"/>
  <c r="AIC45" i="26"/>
  <c r="SX121" i="26"/>
  <c r="VR121" i="26"/>
  <c r="WF121" i="26"/>
  <c r="XJ7" i="26"/>
  <c r="XO7" i="26"/>
  <c r="YF7" i="26"/>
  <c r="YY7" i="26"/>
  <c r="AAP7" i="26"/>
  <c r="AAV7" i="26"/>
  <c r="ABA7" i="26"/>
  <c r="ACQ7" i="26"/>
  <c r="ADI7" i="26"/>
  <c r="ADX7" i="26"/>
  <c r="AEB7" i="26"/>
  <c r="YX8" i="26"/>
  <c r="AAB8" i="26"/>
  <c r="ADN8" i="26"/>
  <c r="AAN7" i="26"/>
  <c r="XM17" i="26"/>
  <c r="AAY17" i="26"/>
  <c r="ACC17" i="26"/>
  <c r="ZH26" i="26"/>
  <c r="ZL26" i="26"/>
  <c r="ZR26" i="26"/>
  <c r="ZZ26" i="26"/>
  <c r="ABJ26" i="26"/>
  <c r="ABR26" i="26"/>
  <c r="ABW26" i="26"/>
  <c r="ACB26" i="26"/>
  <c r="XM27" i="26"/>
  <c r="ACC27" i="26"/>
  <c r="XF26" i="26"/>
  <c r="YS26" i="26"/>
  <c r="ABG26" i="26"/>
  <c r="ABV26" i="26"/>
  <c r="ADI26" i="26"/>
  <c r="ZE26" i="26"/>
  <c r="ACK26" i="26"/>
  <c r="ACZ26" i="26"/>
  <c r="XJ45" i="26"/>
  <c r="YU45" i="26"/>
  <c r="AAM45" i="26"/>
  <c r="AAR45" i="26"/>
  <c r="ABB45" i="26"/>
  <c r="ABZ45" i="26"/>
  <c r="ADK45" i="26"/>
  <c r="YF45" i="26"/>
  <c r="AAL45" i="26"/>
  <c r="ABA45" i="26"/>
  <c r="ACV45" i="26"/>
  <c r="YS45" i="26"/>
  <c r="ADI45" i="26"/>
  <c r="XB64" i="26"/>
  <c r="XU64" i="26"/>
  <c r="XZ64" i="26"/>
  <c r="YE64" i="26"/>
  <c r="YO64" i="26"/>
  <c r="YY64" i="26"/>
  <c r="AAU64" i="26"/>
  <c r="ABQ64" i="26"/>
  <c r="ABV64" i="26"/>
  <c r="ACK64" i="26"/>
  <c r="ACP64" i="26"/>
  <c r="ADM64" i="26"/>
  <c r="ABP64" i="26"/>
  <c r="ABZ64" i="26"/>
  <c r="XD64" i="26"/>
  <c r="WV83" i="26"/>
  <c r="WZ83" i="26"/>
  <c r="XD83" i="26"/>
  <c r="XR83" i="26"/>
  <c r="XX83" i="26"/>
  <c r="XE84" i="26"/>
  <c r="YI84" i="26"/>
  <c r="ZM84" i="26"/>
  <c r="AAQ84" i="26"/>
  <c r="ABU84" i="26"/>
  <c r="ACY84" i="26"/>
  <c r="AEC84" i="26"/>
  <c r="AAD83" i="26"/>
  <c r="AAI83" i="26"/>
  <c r="XP102" i="26"/>
  <c r="ABU103" i="26"/>
  <c r="AEC103" i="26"/>
  <c r="XO102" i="26"/>
  <c r="XS102" i="26"/>
  <c r="XX102" i="26"/>
  <c r="XG121" i="26"/>
  <c r="XL121" i="26"/>
  <c r="YJ121" i="26"/>
  <c r="YX131" i="26"/>
  <c r="ABF131" i="26"/>
  <c r="ADN131" i="26"/>
  <c r="AEG7" i="26"/>
  <c r="AEO7" i="26"/>
  <c r="AES7" i="26"/>
  <c r="AEX7" i="26"/>
  <c r="AGT7" i="26"/>
  <c r="AHI7" i="26"/>
  <c r="AHM7" i="26"/>
  <c r="AHS7" i="26"/>
  <c r="AIU7" i="26"/>
  <c r="AJM7" i="26"/>
  <c r="AJR7" i="26"/>
  <c r="AJV7" i="26"/>
  <c r="AKY7" i="26"/>
  <c r="AHO8" i="26"/>
  <c r="AIS8" i="26"/>
  <c r="AGZ8" i="26"/>
  <c r="ALP8" i="26"/>
  <c r="AEM7" i="26"/>
  <c r="AEQ7" i="26"/>
  <c r="AHT7" i="26"/>
  <c r="AJQ7" i="26"/>
  <c r="AJU7" i="26"/>
  <c r="AFO17" i="26"/>
  <c r="AGS17" i="26"/>
  <c r="AHW17" i="26"/>
  <c r="AKE17" i="26"/>
  <c r="ALI17" i="26"/>
  <c r="AEQ26" i="26"/>
  <c r="AGO26" i="26"/>
  <c r="ALH26" i="26"/>
  <c r="AER27" i="26"/>
  <c r="AID27" i="26"/>
  <c r="AJH27" i="26"/>
  <c r="AGK27" i="26"/>
  <c r="ALA27" i="26"/>
  <c r="AEN26" i="26"/>
  <c r="AFP26" i="26"/>
  <c r="AFT26" i="26"/>
  <c r="AHQ26" i="26"/>
  <c r="AHV26" i="26"/>
  <c r="AKN26" i="26"/>
  <c r="AKX26" i="26"/>
  <c r="ALB26" i="26"/>
  <c r="ALG26" i="26"/>
  <c r="AEZ36" i="26"/>
  <c r="AGD36" i="26"/>
  <c r="AHH36" i="26"/>
  <c r="AIL36" i="26"/>
  <c r="AJP36" i="26"/>
  <c r="AKT36" i="26"/>
  <c r="AEK36" i="26"/>
  <c r="AFO36" i="26"/>
  <c r="AHW36" i="26"/>
  <c r="AJA36" i="26"/>
  <c r="AKE36" i="26"/>
  <c r="AHP45" i="26"/>
  <c r="AHU45" i="26"/>
  <c r="AHZ45" i="26"/>
  <c r="AII45" i="26"/>
  <c r="AIM45" i="26"/>
  <c r="AIQ45" i="26"/>
  <c r="AJJ45" i="26"/>
  <c r="AHH55" i="26"/>
  <c r="AFQ64" i="26"/>
  <c r="AKJ64" i="26"/>
  <c r="ACG26" i="26"/>
  <c r="XO45" i="26"/>
  <c r="XS45" i="26"/>
  <c r="ACE45" i="26"/>
  <c r="ACI45" i="26"/>
  <c r="AAA64" i="26"/>
  <c r="ADX64" i="26"/>
  <c r="XK83" i="26"/>
  <c r="YA121" i="26"/>
  <c r="YK121" i="26"/>
  <c r="WW121" i="26"/>
  <c r="XB121" i="26"/>
  <c r="XF121" i="26"/>
  <c r="XK121" i="26"/>
  <c r="XP121" i="26"/>
  <c r="ABH121" i="26"/>
  <c r="AFR7" i="26"/>
  <c r="AFC26" i="26"/>
  <c r="AKA45" i="26"/>
  <c r="AKN45" i="26"/>
  <c r="AKS45" i="26"/>
  <c r="AKW45" i="26"/>
  <c r="AFC64" i="26"/>
  <c r="AEY64" i="26"/>
  <c r="AHG83" i="26"/>
  <c r="AHK83" i="26"/>
  <c r="AHP83" i="26"/>
  <c r="AIE83" i="26"/>
  <c r="AIJ83" i="26"/>
  <c r="AKV83" i="26"/>
  <c r="AEV102" i="26"/>
  <c r="AKR102" i="26"/>
  <c r="AKW102" i="26"/>
  <c r="AIT102" i="26"/>
  <c r="AIY102" i="26"/>
  <c r="AJD102" i="26"/>
  <c r="AJN102" i="26"/>
  <c r="AFC102" i="26"/>
  <c r="AKB102" i="26"/>
  <c r="AKQ102" i="26"/>
  <c r="AGT83" i="26"/>
  <c r="AHD83" i="26"/>
  <c r="AHL83" i="26"/>
  <c r="AJS102" i="26"/>
  <c r="AIS131" i="26"/>
  <c r="AGA64" i="26"/>
  <c r="AGJ64" i="26"/>
  <c r="AGT64" i="26"/>
  <c r="AGX64" i="26"/>
  <c r="AIB64" i="26"/>
  <c r="AIH64" i="26"/>
  <c r="AJB64" i="26"/>
  <c r="AJQ64" i="26"/>
  <c r="AJU64" i="26"/>
  <c r="AKA64" i="26"/>
  <c r="AKP64" i="26"/>
  <c r="AJS64" i="26"/>
  <c r="AFU64" i="26"/>
  <c r="AIY64" i="26"/>
  <c r="AEH83" i="26"/>
  <c r="AFA83" i="26"/>
  <c r="AFE83" i="26"/>
  <c r="AGO83" i="26"/>
  <c r="AKN83" i="26"/>
  <c r="ALM83" i="26"/>
  <c r="AEZ84" i="26"/>
  <c r="AGD84" i="26"/>
  <c r="AIL84" i="26"/>
  <c r="AJP84" i="26"/>
  <c r="AFD83" i="26"/>
  <c r="AFW83" i="26"/>
  <c r="AGB83" i="26"/>
  <c r="AJT83" i="26"/>
  <c r="AFZ102" i="26"/>
  <c r="AHP102" i="26"/>
  <c r="AHU102" i="26"/>
  <c r="AEK103" i="26"/>
  <c r="AFO103" i="26"/>
  <c r="AGS103" i="26"/>
  <c r="AHW103" i="26"/>
  <c r="AJA103" i="26"/>
  <c r="AKE103" i="26"/>
  <c r="ALI103" i="26"/>
  <c r="AEZ103" i="26"/>
  <c r="AGD103" i="26"/>
  <c r="AHH103" i="26"/>
  <c r="AIL103" i="26"/>
  <c r="AJP103" i="26"/>
  <c r="AKT103" i="26"/>
  <c r="AIW102" i="26"/>
  <c r="AJB102" i="26"/>
  <c r="AJF102" i="26"/>
  <c r="AGW102" i="26"/>
  <c r="AEN121" i="26"/>
  <c r="AEX121" i="26"/>
  <c r="AFC121" i="26"/>
  <c r="AFW121" i="26"/>
  <c r="ALF121" i="26"/>
  <c r="AEV45" i="26"/>
  <c r="AFI45" i="26"/>
  <c r="AFN45" i="26"/>
  <c r="AFW45" i="26"/>
  <c r="AGB45" i="26"/>
  <c r="AGF45" i="26"/>
  <c r="AGJ45" i="26"/>
  <c r="AHL45" i="26"/>
  <c r="AHQ45" i="26"/>
  <c r="AHV45" i="26"/>
  <c r="AIE45" i="26"/>
  <c r="AIJ45" i="26"/>
  <c r="AIN45" i="26"/>
  <c r="AIR45" i="26"/>
  <c r="AJC45" i="26"/>
  <c r="AJT45" i="26"/>
  <c r="ALO45" i="26"/>
  <c r="AEK46" i="26"/>
  <c r="AFO46" i="26"/>
  <c r="AGS46" i="26"/>
  <c r="AHW46" i="26"/>
  <c r="AJA46" i="26"/>
  <c r="AKE46" i="26"/>
  <c r="ALI46" i="26"/>
  <c r="AES45" i="26"/>
  <c r="AFC45" i="26"/>
  <c r="AJI45" i="26"/>
  <c r="AGP45" i="26"/>
  <c r="AGT45" i="26"/>
  <c r="AGX45" i="26"/>
  <c r="AFV55" i="26"/>
  <c r="AGZ55" i="26"/>
  <c r="AID55" i="26"/>
  <c r="ALP55" i="26"/>
  <c r="AFD64" i="26"/>
  <c r="AFI64" i="26"/>
  <c r="AFN64" i="26"/>
  <c r="AFW64" i="26"/>
  <c r="AGB64" i="26"/>
  <c r="AGG64" i="26"/>
  <c r="AGL64" i="26"/>
  <c r="AHJ64" i="26"/>
  <c r="AIN64" i="26"/>
  <c r="AIR64" i="26"/>
  <c r="AJM64" i="26"/>
  <c r="AJV64" i="26"/>
  <c r="AKB64" i="26"/>
  <c r="AKG64" i="26"/>
  <c r="AKV64" i="26"/>
  <c r="ALF64" i="26"/>
  <c r="ALK64" i="26"/>
  <c r="ALO64" i="26"/>
  <c r="AEK65" i="26"/>
  <c r="AFO65" i="26"/>
  <c r="AHW65" i="26"/>
  <c r="AJA65" i="26"/>
  <c r="AKE65" i="26"/>
  <c r="ALI65" i="26"/>
  <c r="AEZ65" i="26"/>
  <c r="AGD65" i="26"/>
  <c r="AHH65" i="26"/>
  <c r="AIL65" i="26"/>
  <c r="AJP65" i="26"/>
  <c r="AKT65" i="26"/>
  <c r="AEX64" i="26"/>
  <c r="AFF64" i="26"/>
  <c r="AFL64" i="26"/>
  <c r="AFT64" i="26"/>
  <c r="AFZ64" i="26"/>
  <c r="AGH64" i="26"/>
  <c r="AIW64" i="26"/>
  <c r="AGY64" i="26"/>
  <c r="AHL64" i="26"/>
  <c r="AEZ74" i="26"/>
  <c r="AGD74" i="26"/>
  <c r="AIL74" i="26"/>
  <c r="AJP74" i="26"/>
  <c r="AKT74" i="26"/>
  <c r="AGS74" i="26"/>
  <c r="ALI74" i="26"/>
  <c r="AEQ83" i="26"/>
  <c r="AEW83" i="26"/>
  <c r="AFQ83" i="26"/>
  <c r="AFU83" i="26"/>
  <c r="AGJ83" i="26"/>
  <c r="AGP83" i="26"/>
  <c r="AIR83" i="26"/>
  <c r="AIX83" i="26"/>
  <c r="AJQ83" i="26"/>
  <c r="AJU83" i="26"/>
  <c r="AKF83" i="26"/>
  <c r="AEM83" i="26"/>
  <c r="AJC83" i="26"/>
  <c r="AJG83" i="26"/>
  <c r="AET102" i="26"/>
  <c r="AFD102" i="26"/>
  <c r="AGO102" i="26"/>
  <c r="AGX102" i="26"/>
  <c r="AHQ102" i="26"/>
  <c r="AHV102" i="26"/>
  <c r="AIA102" i="26"/>
  <c r="AIE102" i="26"/>
  <c r="AIJ102" i="26"/>
  <c r="AIO102" i="26"/>
  <c r="AHA102" i="26"/>
  <c r="AHF102" i="26"/>
  <c r="AHT102" i="26"/>
  <c r="AII102" i="26"/>
  <c r="AIN102" i="26"/>
  <c r="AIR102" i="26"/>
  <c r="ALC102" i="26"/>
  <c r="ALM102" i="26"/>
  <c r="ALR102" i="26"/>
  <c r="AEH102" i="26"/>
  <c r="AFL102" i="26"/>
  <c r="AFG112" i="26"/>
  <c r="AGK112" i="26"/>
  <c r="AIU102" i="26"/>
  <c r="AJO102" i="26"/>
  <c r="AEZ112" i="26"/>
  <c r="AHH112" i="26"/>
  <c r="AJP112" i="26"/>
  <c r="AGR121" i="26"/>
  <c r="AGW121" i="26"/>
  <c r="AHZ121" i="26"/>
  <c r="AKM121" i="26"/>
  <c r="AKR121" i="26"/>
  <c r="AKV121" i="26"/>
  <c r="AKZ121" i="26"/>
  <c r="AFN121" i="26"/>
  <c r="AFS121" i="26"/>
  <c r="AGV121" i="26"/>
  <c r="AEO121" i="26"/>
  <c r="ALQ121" i="26"/>
  <c r="ANH7" i="26"/>
  <c r="ANN7" i="26"/>
  <c r="APD7" i="26"/>
  <c r="API7" i="26"/>
  <c r="APX7" i="26"/>
  <c r="ARU7" i="26"/>
  <c r="ANT7" i="26"/>
  <c r="AOD7" i="26"/>
  <c r="APU7" i="26"/>
  <c r="ANI17" i="26"/>
  <c r="AOM17" i="26"/>
  <c r="APQ17" i="26"/>
  <c r="ATC17" i="26"/>
  <c r="AMD26" i="26"/>
  <c r="AMJ26" i="26"/>
  <c r="ARZ26" i="26"/>
  <c r="ASE26" i="26"/>
  <c r="ASO26" i="26"/>
  <c r="AST26" i="26"/>
  <c r="AMM27" i="26"/>
  <c r="ANQ27" i="26"/>
  <c r="AOU27" i="26"/>
  <c r="APY27" i="26"/>
  <c r="ARC27" i="26"/>
  <c r="ASG27" i="26"/>
  <c r="ALX27" i="26"/>
  <c r="ANB27" i="26"/>
  <c r="APJ27" i="26"/>
  <c r="AQN27" i="26"/>
  <c r="ASV27" i="26"/>
  <c r="AML26" i="26"/>
  <c r="AOL26" i="26"/>
  <c r="AOR26" i="26"/>
  <c r="APO26" i="26"/>
  <c r="APU26" i="26"/>
  <c r="AQH26" i="26"/>
  <c r="AQM26" i="26"/>
  <c r="AND26" i="26"/>
  <c r="ASS26" i="26"/>
  <c r="AMT36" i="26"/>
  <c r="ANX36" i="26"/>
  <c r="ARJ36" i="26"/>
  <c r="ALY45" i="26"/>
  <c r="AMC45" i="26"/>
  <c r="APC45" i="26"/>
  <c r="APH45" i="26"/>
  <c r="APW45" i="26"/>
  <c r="AQK45" i="26"/>
  <c r="ATE45" i="26"/>
  <c r="AOI45" i="26"/>
  <c r="AOS45" i="26"/>
  <c r="AMV64" i="26"/>
  <c r="ANA64" i="26"/>
  <c r="ANE64" i="26"/>
  <c r="AMT74" i="26"/>
  <c r="ANX74" i="26"/>
  <c r="APB74" i="26"/>
  <c r="AQF74" i="26"/>
  <c r="ARJ74" i="26"/>
  <c r="ASN74" i="26"/>
  <c r="ASZ121" i="26"/>
  <c r="AHO112" i="26"/>
  <c r="AIS112" i="26"/>
  <c r="AJW112" i="26"/>
  <c r="ALA112" i="26"/>
  <c r="AER112" i="26"/>
  <c r="AFV112" i="26"/>
  <c r="AGZ112" i="26"/>
  <c r="AID112" i="26"/>
  <c r="AJH112" i="26"/>
  <c r="AKL112" i="26"/>
  <c r="ALP112" i="26"/>
  <c r="AEI121" i="26"/>
  <c r="AES121" i="26"/>
  <c r="AGE121" i="26"/>
  <c r="AGI121" i="26"/>
  <c r="AIF121" i="26"/>
  <c r="AIK121" i="26"/>
  <c r="AIP121" i="26"/>
  <c r="AIZ121" i="26"/>
  <c r="AJO121" i="26"/>
  <c r="AKD121" i="26"/>
  <c r="AKI121" i="26"/>
  <c r="AFA121" i="26"/>
  <c r="AFE121" i="26"/>
  <c r="AHB121" i="26"/>
  <c r="AHG121" i="26"/>
  <c r="AHT121" i="26"/>
  <c r="ALH121" i="26"/>
  <c r="AJN121" i="26"/>
  <c r="AKU121" i="26"/>
  <c r="AKY121" i="26"/>
  <c r="ALC121" i="26"/>
  <c r="ALM121" i="26"/>
  <c r="AER131" i="26"/>
  <c r="AGZ131" i="26"/>
  <c r="AJH131" i="26"/>
  <c r="ALP131" i="26"/>
  <c r="AMF7" i="26"/>
  <c r="AMK7" i="26"/>
  <c r="AMP7" i="26"/>
  <c r="AMZ7" i="26"/>
  <c r="ANE7" i="26"/>
  <c r="ARL7" i="26"/>
  <c r="ARQ7" i="26"/>
  <c r="ASF7" i="26"/>
  <c r="ASY7" i="26"/>
  <c r="AME8" i="26"/>
  <c r="ANI8" i="26"/>
  <c r="APQ8" i="26"/>
  <c r="AQU8" i="26"/>
  <c r="ARY8" i="26"/>
  <c r="AMT8" i="26"/>
  <c r="ANX8" i="26"/>
  <c r="APB8" i="26"/>
  <c r="AQF8" i="26"/>
  <c r="ARJ8" i="26"/>
  <c r="ASN8" i="26"/>
  <c r="AOT7" i="26"/>
  <c r="APC7" i="26"/>
  <c r="APL7" i="26"/>
  <c r="ATA7" i="26"/>
  <c r="AOF17" i="26"/>
  <c r="APJ17" i="26"/>
  <c r="ASV17" i="26"/>
  <c r="AMM17" i="26"/>
  <c r="ANQ17" i="26"/>
  <c r="ARC17" i="26"/>
  <c r="ASG17" i="26"/>
  <c r="ANT26" i="26"/>
  <c r="ANY26" i="26"/>
  <c r="AOD26" i="26"/>
  <c r="ARS26" i="26"/>
  <c r="ASH26" i="26"/>
  <c r="ASL26" i="26"/>
  <c r="AMZ26" i="26"/>
  <c r="ALU45" i="26"/>
  <c r="AOG45" i="26"/>
  <c r="AOK45" i="26"/>
  <c r="AOQ45" i="26"/>
  <c r="AOY45" i="26"/>
  <c r="APD45" i="26"/>
  <c r="API45" i="26"/>
  <c r="AQB45" i="26"/>
  <c r="AQQ45" i="26"/>
  <c r="ARA45" i="26"/>
  <c r="ARE45" i="26"/>
  <c r="ARI45" i="26"/>
  <c r="ARV45" i="26"/>
  <c r="ASA45" i="26"/>
  <c r="ASF45" i="26"/>
  <c r="ALX46" i="26"/>
  <c r="AOF46" i="26"/>
  <c r="APJ46" i="26"/>
  <c r="AQN46" i="26"/>
  <c r="APV64" i="26"/>
  <c r="APZ64" i="26"/>
  <c r="APQ65" i="26"/>
  <c r="ARY65" i="26"/>
  <c r="AMT65" i="26"/>
  <c r="ANX65" i="26"/>
  <c r="APB65" i="26"/>
  <c r="AQF65" i="26"/>
  <c r="ARJ65" i="26"/>
  <c r="ASN65" i="26"/>
  <c r="ALW83" i="26"/>
  <c r="AMA83" i="26"/>
  <c r="AMJ83" i="26"/>
  <c r="AMN83" i="26"/>
  <c r="AMR83" i="26"/>
  <c r="AQH83" i="26"/>
  <c r="AQM83" i="26"/>
  <c r="AQQ83" i="26"/>
  <c r="AQZ83" i="26"/>
  <c r="ARD83" i="26"/>
  <c r="ARH83" i="26"/>
  <c r="APD102" i="26"/>
  <c r="API102" i="26"/>
  <c r="APM102" i="26"/>
  <c r="APV102" i="26"/>
  <c r="APZ102" i="26"/>
  <c r="AQD102" i="26"/>
  <c r="AFH121" i="26"/>
  <c r="AFM121" i="26"/>
  <c r="AFR121" i="26"/>
  <c r="AGF121" i="26"/>
  <c r="AIW121" i="26"/>
  <c r="AJF121" i="26"/>
  <c r="AJQ121" i="26"/>
  <c r="AJU121" i="26"/>
  <c r="AGO121" i="26"/>
  <c r="AIE121" i="26"/>
  <c r="AJS121" i="26"/>
  <c r="AKQ121" i="26"/>
  <c r="AMV7" i="26"/>
  <c r="ANA7" i="26"/>
  <c r="ANK7" i="26"/>
  <c r="ANP7" i="26"/>
  <c r="ANU7" i="26"/>
  <c r="ANZ7" i="26"/>
  <c r="AOE7" i="26"/>
  <c r="AOR7" i="26"/>
  <c r="AQA7" i="26"/>
  <c r="AQE7" i="26"/>
  <c r="ATD7" i="26"/>
  <c r="ASS7" i="26"/>
  <c r="ALW26" i="26"/>
  <c r="AQT26" i="26"/>
  <c r="AQZ26" i="26"/>
  <c r="AMY26" i="26"/>
  <c r="ARO26" i="26"/>
  <c r="ART26" i="26"/>
  <c r="ATA26" i="26"/>
  <c r="AMQ26" i="26"/>
  <c r="ANT45" i="26"/>
  <c r="AOC45" i="26"/>
  <c r="AOL45" i="26"/>
  <c r="AOR45" i="26"/>
  <c r="AQR45" i="26"/>
  <c r="AQW45" i="26"/>
  <c r="ARB45" i="26"/>
  <c r="ARF45" i="26"/>
  <c r="ARO45" i="26"/>
  <c r="ARS45" i="26"/>
  <c r="ARW45" i="26"/>
  <c r="ASY45" i="26"/>
  <c r="AOJ45" i="26"/>
  <c r="APU45" i="26"/>
  <c r="AQC45" i="26"/>
  <c r="APD64" i="26"/>
  <c r="API64" i="26"/>
  <c r="APM64" i="26"/>
  <c r="ASD64" i="26"/>
  <c r="ASH64" i="26"/>
  <c r="ASL64" i="26"/>
  <c r="AMT103" i="26"/>
  <c r="ANX103" i="26"/>
  <c r="APB103" i="26"/>
  <c r="AQF103" i="26"/>
  <c r="ARJ103" i="26"/>
  <c r="ASN103" i="26"/>
  <c r="AWA7" i="26"/>
  <c r="AWF7" i="26"/>
  <c r="AXR7" i="26"/>
  <c r="AXX7" i="26"/>
  <c r="AQL26" i="26"/>
  <c r="ANV26" i="26"/>
  <c r="AOW45" i="26"/>
  <c r="APA45" i="26"/>
  <c r="AWS7" i="26"/>
  <c r="AXA7" i="26"/>
  <c r="BBL7" i="26"/>
  <c r="BBZ7" i="26"/>
  <c r="BCH7" i="26"/>
  <c r="BCN7" i="26"/>
  <c r="BCV7" i="26"/>
  <c r="BDE7" i="26"/>
  <c r="BDS7" i="26"/>
  <c r="BEA7" i="26"/>
  <c r="BKM7" i="26"/>
  <c r="BKR7" i="26"/>
  <c r="BKV7" i="26"/>
  <c r="BLA7" i="26"/>
  <c r="BLJ7" i="26"/>
  <c r="BLX7" i="26"/>
  <c r="BMF7" i="26"/>
  <c r="BMO7" i="26"/>
  <c r="BMY7" i="26"/>
  <c r="BNG7" i="26"/>
  <c r="BTS7" i="26"/>
  <c r="BTX7" i="26"/>
  <c r="BUB7" i="26"/>
  <c r="BUG7" i="26"/>
  <c r="BUP7" i="26"/>
  <c r="AZP7" i="26"/>
  <c r="AZX7" i="26"/>
  <c r="BBI7" i="26"/>
  <c r="BBQ7" i="26"/>
  <c r="BIV7" i="26"/>
  <c r="BJD7" i="26"/>
  <c r="BJI7" i="26"/>
  <c r="BJN7" i="26"/>
  <c r="BJR7" i="26"/>
  <c r="BKA7" i="26"/>
  <c r="BKE7" i="26"/>
  <c r="BKI7" i="26"/>
  <c r="BSB7" i="26"/>
  <c r="BSJ7" i="26"/>
  <c r="BSO7" i="26"/>
  <c r="BST7" i="26"/>
  <c r="BSX7" i="26"/>
  <c r="BTG7" i="26"/>
  <c r="BTK7" i="26"/>
  <c r="BTO7" i="26"/>
  <c r="BTY17" i="26"/>
  <c r="AZS26" i="26"/>
  <c r="BFB26" i="26"/>
  <c r="BFK26" i="26"/>
  <c r="BIN26" i="26"/>
  <c r="BIW26" i="26"/>
  <c r="BJB26" i="26"/>
  <c r="BOF26" i="26"/>
  <c r="BOJ26" i="26"/>
  <c r="BHI26" i="26"/>
  <c r="AUW7" i="26"/>
  <c r="AVB7" i="26"/>
  <c r="AVF7" i="26"/>
  <c r="AVJ7" i="26"/>
  <c r="BGP7" i="26"/>
  <c r="BGX7" i="26"/>
  <c r="BHD7" i="26"/>
  <c r="BHL7" i="26"/>
  <c r="BHU7" i="26"/>
  <c r="BID7" i="26"/>
  <c r="BIM7" i="26"/>
  <c r="BPV7" i="26"/>
  <c r="BQD7" i="26"/>
  <c r="BQJ7" i="26"/>
  <c r="BQR7" i="26"/>
  <c r="BRA7" i="26"/>
  <c r="BRJ7" i="26"/>
  <c r="BRS7" i="26"/>
  <c r="BVF7" i="26"/>
  <c r="AUG17" i="26"/>
  <c r="AVK17" i="26"/>
  <c r="AWO17" i="26"/>
  <c r="AXS17" i="26"/>
  <c r="AYW17" i="26"/>
  <c r="BAA17" i="26"/>
  <c r="BBE17" i="26"/>
  <c r="BCI17" i="26"/>
  <c r="BDM17" i="26"/>
  <c r="BEQ17" i="26"/>
  <c r="BFU17" i="26"/>
  <c r="BGY17" i="26"/>
  <c r="BIC17" i="26"/>
  <c r="BJG17" i="26"/>
  <c r="BKK17" i="26"/>
  <c r="BLO17" i="26"/>
  <c r="BMS17" i="26"/>
  <c r="BNW17" i="26"/>
  <c r="BPA17" i="26"/>
  <c r="BQE17" i="26"/>
  <c r="BRI17" i="26"/>
  <c r="BSM17" i="26"/>
  <c r="BTQ17" i="26"/>
  <c r="BUU17" i="26"/>
  <c r="AWB26" i="26"/>
  <c r="AWU26" i="26"/>
  <c r="BEA26" i="26"/>
  <c r="BPO26" i="26"/>
  <c r="BPT26" i="26"/>
  <c r="BPY26" i="26"/>
  <c r="BQC26" i="26"/>
  <c r="BSJ26" i="26"/>
  <c r="BTX26" i="26"/>
  <c r="BUC26" i="26"/>
  <c r="BUG26" i="26"/>
  <c r="BUL26" i="26"/>
  <c r="BUQ26" i="26"/>
  <c r="ATH45" i="26"/>
  <c r="ATP45" i="26"/>
  <c r="BIJ45" i="26"/>
  <c r="BJL45" i="26"/>
  <c r="BJP45" i="26"/>
  <c r="BJT45" i="26"/>
  <c r="BJZ45" i="26"/>
  <c r="BKH45" i="26"/>
  <c r="BKM45" i="26"/>
  <c r="BKR45" i="26"/>
  <c r="BKV45" i="26"/>
  <c r="BLA45" i="26"/>
  <c r="BLF45" i="26"/>
  <c r="BLJ45" i="26"/>
  <c r="BLN45" i="26"/>
  <c r="BLX45" i="26"/>
  <c r="AUG55" i="26"/>
  <c r="AVK55" i="26"/>
  <c r="AWO55" i="26"/>
  <c r="AXS55" i="26"/>
  <c r="AYW55" i="26"/>
  <c r="BAA55" i="26"/>
  <c r="BBE55" i="26"/>
  <c r="BCI55" i="26"/>
  <c r="BDM55" i="26"/>
  <c r="BEQ55" i="26"/>
  <c r="BFU55" i="26"/>
  <c r="BGY55" i="26"/>
  <c r="BIC55" i="26"/>
  <c r="BJG55" i="26"/>
  <c r="BKK55" i="26"/>
  <c r="BLO55" i="26"/>
  <c r="BMS55" i="26"/>
  <c r="BNW55" i="26"/>
  <c r="BPA55" i="26"/>
  <c r="BQE55" i="26"/>
  <c r="BRI55" i="26"/>
  <c r="BSM55" i="26"/>
  <c r="BTQ55" i="26"/>
  <c r="BUU55" i="26"/>
  <c r="BQO26" i="26"/>
  <c r="ATZ36" i="26"/>
  <c r="AVD36" i="26"/>
  <c r="AWH36" i="26"/>
  <c r="AXL36" i="26"/>
  <c r="AYP36" i="26"/>
  <c r="AZT36" i="26"/>
  <c r="BAX36" i="26"/>
  <c r="BCB36" i="26"/>
  <c r="BDF36" i="26"/>
  <c r="BEJ36" i="26"/>
  <c r="BFN36" i="26"/>
  <c r="BGR36" i="26"/>
  <c r="BHV36" i="26"/>
  <c r="BIZ36" i="26"/>
  <c r="BKD36" i="26"/>
  <c r="BLH36" i="26"/>
  <c r="BML36" i="26"/>
  <c r="BNP36" i="26"/>
  <c r="BOT36" i="26"/>
  <c r="BPX36" i="26"/>
  <c r="BRB36" i="26"/>
  <c r="BSF36" i="26"/>
  <c r="BTJ36" i="26"/>
  <c r="BUN36" i="26"/>
  <c r="BQI45" i="26"/>
  <c r="BQQ45" i="26"/>
  <c r="BUB45" i="26"/>
  <c r="BUG45" i="26"/>
  <c r="BUL45" i="26"/>
  <c r="BUP45" i="26"/>
  <c r="BUZ45" i="26"/>
  <c r="AVC45" i="26"/>
  <c r="AVL45" i="26"/>
  <c r="AVU45" i="26"/>
  <c r="AWE45" i="26"/>
  <c r="AWM45" i="26"/>
  <c r="AXK45" i="26"/>
  <c r="AXT45" i="26"/>
  <c r="AXY45" i="26"/>
  <c r="AYC45" i="26"/>
  <c r="AYG45" i="26"/>
  <c r="BDC45" i="26"/>
  <c r="BDG45" i="26"/>
  <c r="BDK45" i="26"/>
  <c r="BEI45" i="26"/>
  <c r="BEM45" i="26"/>
  <c r="BER45" i="26"/>
  <c r="BFA45" i="26"/>
  <c r="BFE45" i="26"/>
  <c r="BFK45" i="26"/>
  <c r="BFS45" i="26"/>
  <c r="BGL45" i="26"/>
  <c r="BGQ45" i="26"/>
  <c r="BGZ45" i="26"/>
  <c r="BHE45" i="26"/>
  <c r="BHI45" i="26"/>
  <c r="BHM45" i="26"/>
  <c r="BSX45" i="26"/>
  <c r="BTC45" i="26"/>
  <c r="BTH45" i="26"/>
  <c r="BTL45" i="26"/>
  <c r="BTP45" i="26"/>
  <c r="BTV45" i="26"/>
  <c r="BTZ45" i="26"/>
  <c r="BUD45" i="26"/>
  <c r="BUJ45" i="26"/>
  <c r="BUR45" i="26"/>
  <c r="BJX45" i="26"/>
  <c r="BKC45" i="26"/>
  <c r="BKG45" i="26"/>
  <c r="BKL45" i="26"/>
  <c r="BKQ45" i="26"/>
  <c r="BKU45" i="26"/>
  <c r="BKY45" i="26"/>
  <c r="BPT45" i="26"/>
  <c r="BQB45" i="26"/>
  <c r="AXU26" i="26"/>
  <c r="AXZ26" i="26"/>
  <c r="BBP26" i="26"/>
  <c r="BBY26" i="26"/>
  <c r="BES26" i="26"/>
  <c r="BEX26" i="26"/>
  <c r="BKT26" i="26"/>
  <c r="BLL26" i="26"/>
  <c r="BQU26" i="26"/>
  <c r="BVD26" i="26"/>
  <c r="AVK27" i="26"/>
  <c r="AXS27" i="26"/>
  <c r="BLY26" i="26"/>
  <c r="ATG45" i="26"/>
  <c r="ATO45" i="26"/>
  <c r="BAE45" i="26"/>
  <c r="BAM45" i="26"/>
  <c r="BCM45" i="26"/>
  <c r="BCU45" i="26"/>
  <c r="BNU45" i="26"/>
  <c r="BQT46" i="26"/>
  <c r="BRD45" i="26"/>
  <c r="BRV45" i="26"/>
  <c r="BSO45" i="26"/>
  <c r="BST45" i="26"/>
  <c r="BTD45" i="26"/>
  <c r="BTI45" i="26"/>
  <c r="BTM45" i="26"/>
  <c r="BTR45" i="26"/>
  <c r="BTW45" i="26"/>
  <c r="BUA45" i="26"/>
  <c r="BUE45" i="26"/>
  <c r="BMF45" i="26"/>
  <c r="BMY45" i="26"/>
  <c r="AVT45" i="26"/>
  <c r="BAR45" i="26"/>
  <c r="BBA45" i="26"/>
  <c r="BBK45" i="26"/>
  <c r="BBS45" i="26"/>
  <c r="BOB45" i="26"/>
  <c r="BOF45" i="26"/>
  <c r="BOJ45" i="26"/>
  <c r="BCD64" i="26"/>
  <c r="BCN64" i="26"/>
  <c r="BFM64" i="26"/>
  <c r="BQO64" i="26"/>
  <c r="BQX64" i="26"/>
  <c r="BDF74" i="26"/>
  <c r="BFN74" i="26"/>
  <c r="BLH74" i="26"/>
  <c r="BOF83" i="26"/>
  <c r="BOJ83" i="26"/>
  <c r="AZM64" i="26"/>
  <c r="AZR64" i="26"/>
  <c r="BQF64" i="26"/>
  <c r="BTU64" i="26"/>
  <c r="BVG64" i="26"/>
  <c r="BVK64" i="26"/>
  <c r="AYH74" i="26"/>
  <c r="AZL74" i="26"/>
  <c r="BND83" i="26"/>
  <c r="BOB83" i="26"/>
  <c r="ATR65" i="26"/>
  <c r="AUV65" i="26"/>
  <c r="AVZ65" i="26"/>
  <c r="AXD65" i="26"/>
  <c r="AYH65" i="26"/>
  <c r="AZL65" i="26"/>
  <c r="BAP65" i="26"/>
  <c r="BBT65" i="26"/>
  <c r="BCX65" i="26"/>
  <c r="BEB65" i="26"/>
  <c r="BFF65" i="26"/>
  <c r="BGJ65" i="26"/>
  <c r="BHN65" i="26"/>
  <c r="BIR65" i="26"/>
  <c r="BJV65" i="26"/>
  <c r="BKZ65" i="26"/>
  <c r="BMD65" i="26"/>
  <c r="BNH65" i="26"/>
  <c r="BOL65" i="26"/>
  <c r="BPP65" i="26"/>
  <c r="BQT65" i="26"/>
  <c r="BRX65" i="26"/>
  <c r="BTB65" i="26"/>
  <c r="BUF65" i="26"/>
  <c r="AUG65" i="26"/>
  <c r="AVK65" i="26"/>
  <c r="AWO65" i="26"/>
  <c r="AXS65" i="26"/>
  <c r="AYW65" i="26"/>
  <c r="BAA65" i="26"/>
  <c r="BBE65" i="26"/>
  <c r="BCI65" i="26"/>
  <c r="BDM65" i="26"/>
  <c r="BEQ65" i="26"/>
  <c r="BFU65" i="26"/>
  <c r="BGY65" i="26"/>
  <c r="BIC65" i="26"/>
  <c r="BJG65" i="26"/>
  <c r="BKK65" i="26"/>
  <c r="BLO65" i="26"/>
  <c r="BMS65" i="26"/>
  <c r="BNW65" i="26"/>
  <c r="BPA65" i="26"/>
  <c r="BQE65" i="26"/>
  <c r="BRI65" i="26"/>
  <c r="BSM65" i="26"/>
  <c r="BTQ65" i="26"/>
  <c r="BUU65" i="26"/>
  <c r="AVY64" i="26"/>
  <c r="BPW64" i="26"/>
  <c r="BSI64" i="26"/>
  <c r="BSN64" i="26"/>
  <c r="BSS64" i="26"/>
  <c r="BMU83" i="26"/>
  <c r="BKX64" i="26"/>
  <c r="BLD64" i="26"/>
  <c r="BLL64" i="26"/>
  <c r="BRF64" i="26"/>
  <c r="BSE64" i="26"/>
  <c r="ATG83" i="26"/>
  <c r="ATO83" i="26"/>
  <c r="AUZ83" i="26"/>
  <c r="AVH83" i="26"/>
  <c r="AWQ83" i="26"/>
  <c r="AWZ83" i="26"/>
  <c r="AXE83" i="26"/>
  <c r="AXJ83" i="26"/>
  <c r="AXR83" i="26"/>
  <c r="AYL83" i="26"/>
  <c r="AYT83" i="26"/>
  <c r="AZC83" i="26"/>
  <c r="AZG83" i="26"/>
  <c r="AZK83" i="26"/>
  <c r="AZQ83" i="26"/>
  <c r="AZY83" i="26"/>
  <c r="BBI83" i="26"/>
  <c r="BBQ83" i="26"/>
  <c r="BCJ83" i="26"/>
  <c r="BCS83" i="26"/>
  <c r="BCW83" i="26"/>
  <c r="BDC83" i="26"/>
  <c r="BDK83" i="26"/>
  <c r="BDO83" i="26"/>
  <c r="BDT83" i="26"/>
  <c r="BEH83" i="26"/>
  <c r="BEL83" i="26"/>
  <c r="BEP83" i="26"/>
  <c r="BFZ83" i="26"/>
  <c r="BGD83" i="26"/>
  <c r="BGH83" i="26"/>
  <c r="BIQ83" i="26"/>
  <c r="BIW83" i="26"/>
  <c r="BJA83" i="26"/>
  <c r="BJE83" i="26"/>
  <c r="BKG83" i="26"/>
  <c r="BNV83" i="26"/>
  <c r="BPF83" i="26"/>
  <c r="BPJ83" i="26"/>
  <c r="BPN83" i="26"/>
  <c r="BPT83" i="26"/>
  <c r="BQB83" i="26"/>
  <c r="BQG83" i="26"/>
  <c r="BQP83" i="26"/>
  <c r="BQU83" i="26"/>
  <c r="BQZ83" i="26"/>
  <c r="BSN83" i="26"/>
  <c r="BSW83" i="26"/>
  <c r="BTA83" i="26"/>
  <c r="BTG83" i="26"/>
  <c r="BTS83" i="26"/>
  <c r="BTX83" i="26"/>
  <c r="AWT83" i="26"/>
  <c r="AWX83" i="26"/>
  <c r="AXB83" i="26"/>
  <c r="AZN83" i="26"/>
  <c r="AZS83" i="26"/>
  <c r="AZW83" i="26"/>
  <c r="BIT83" i="26"/>
  <c r="BIY83" i="26"/>
  <c r="BJC83" i="26"/>
  <c r="BTD83" i="26"/>
  <c r="BTI83" i="26"/>
  <c r="BTV83" i="26"/>
  <c r="ATR84" i="26"/>
  <c r="AUV84" i="26"/>
  <c r="AVZ84" i="26"/>
  <c r="AXD84" i="26"/>
  <c r="AYH84" i="26"/>
  <c r="AZL84" i="26"/>
  <c r="BAP84" i="26"/>
  <c r="BBT84" i="26"/>
  <c r="BCX84" i="26"/>
  <c r="BEB84" i="26"/>
  <c r="BFF84" i="26"/>
  <c r="BGJ84" i="26"/>
  <c r="BHN84" i="26"/>
  <c r="BIR84" i="26"/>
  <c r="BJV84" i="26"/>
  <c r="BKZ84" i="26"/>
  <c r="BMD84" i="26"/>
  <c r="BNH84" i="26"/>
  <c r="BOL84" i="26"/>
  <c r="BDW102" i="26"/>
  <c r="BEA102" i="26"/>
  <c r="AZP102" i="26"/>
  <c r="BVH102" i="26"/>
  <c r="AWB121" i="26"/>
  <c r="AYA93" i="26"/>
  <c r="BHG93" i="26"/>
  <c r="BVC93" i="26"/>
  <c r="AUP102" i="26"/>
  <c r="AUT102" i="26"/>
  <c r="AUX102" i="26"/>
  <c r="AVC102" i="26"/>
  <c r="AZW102" i="26"/>
  <c r="BAF102" i="26"/>
  <c r="BAK102" i="26"/>
  <c r="BAO102" i="26"/>
  <c r="BIN102" i="26"/>
  <c r="BJF102" i="26"/>
  <c r="BJQ102" i="26"/>
  <c r="BJU102" i="26"/>
  <c r="BOJ102" i="26"/>
  <c r="BOP102" i="26"/>
  <c r="BQB102" i="26"/>
  <c r="BQF102" i="26"/>
  <c r="BQK102" i="26"/>
  <c r="BSZ102" i="26"/>
  <c r="ATK103" i="26"/>
  <c r="AUO103" i="26"/>
  <c r="AVS103" i="26"/>
  <c r="AWW103" i="26"/>
  <c r="AYA103" i="26"/>
  <c r="AZE103" i="26"/>
  <c r="BAI103" i="26"/>
  <c r="BBM103" i="26"/>
  <c r="BCQ103" i="26"/>
  <c r="BDU103" i="26"/>
  <c r="BEY103" i="26"/>
  <c r="BGC103" i="26"/>
  <c r="BHG103" i="26"/>
  <c r="BIK103" i="26"/>
  <c r="BJO103" i="26"/>
  <c r="BKS103" i="26"/>
  <c r="BLW103" i="26"/>
  <c r="BNA103" i="26"/>
  <c r="BOE103" i="26"/>
  <c r="BPI103" i="26"/>
  <c r="BQM103" i="26"/>
  <c r="BRQ103" i="26"/>
  <c r="BSU103" i="26"/>
  <c r="BTY103" i="26"/>
  <c r="BVC103" i="26"/>
  <c r="AVD103" i="26"/>
  <c r="AZT103" i="26"/>
  <c r="BFN103" i="26"/>
  <c r="BKD103" i="26"/>
  <c r="BOT103" i="26"/>
  <c r="BPX103" i="26"/>
  <c r="BTJ103" i="26"/>
  <c r="AZG102" i="26"/>
  <c r="AZK102" i="26"/>
  <c r="BER102" i="26"/>
  <c r="BEW102" i="26"/>
  <c r="BFK102" i="26"/>
  <c r="BRV102" i="26"/>
  <c r="AWB102" i="26"/>
  <c r="AWG102" i="26"/>
  <c r="AWK102" i="26"/>
  <c r="AWT102" i="26"/>
  <c r="AWY102" i="26"/>
  <c r="AZA102" i="26"/>
  <c r="AZF102" i="26"/>
  <c r="AZJ102" i="26"/>
  <c r="AZN102" i="26"/>
  <c r="AZS102" i="26"/>
  <c r="BBN102" i="26"/>
  <c r="BCE102" i="26"/>
  <c r="BKU102" i="26"/>
  <c r="BKY102" i="26"/>
  <c r="BSH102" i="26"/>
  <c r="BTZ102" i="26"/>
  <c r="BUD102" i="26"/>
  <c r="BUJ102" i="26"/>
  <c r="BUR102" i="26"/>
  <c r="ATR103" i="26"/>
  <c r="AVZ103" i="26"/>
  <c r="BAP103" i="26"/>
  <c r="BEB103" i="26"/>
  <c r="BFF103" i="26"/>
  <c r="BGJ103" i="26"/>
  <c r="BHN103" i="26"/>
  <c r="BJV103" i="26"/>
  <c r="BKZ103" i="26"/>
  <c r="BNH103" i="26"/>
  <c r="BOL103" i="26"/>
  <c r="BPP103" i="26"/>
  <c r="BQT103" i="26"/>
  <c r="BTB103" i="26"/>
  <c r="BUF103" i="26"/>
  <c r="AUG103" i="26"/>
  <c r="AYW103" i="26"/>
  <c r="BDM103" i="26"/>
  <c r="BEQ103" i="26"/>
  <c r="BIC103" i="26"/>
  <c r="BJG103" i="26"/>
  <c r="BMS103" i="26"/>
  <c r="BNW103" i="26"/>
  <c r="BRI103" i="26"/>
  <c r="BSM103" i="26"/>
  <c r="BEF102" i="26"/>
  <c r="BEN102" i="26"/>
  <c r="BGK102" i="26"/>
  <c r="BGP102" i="26"/>
  <c r="AUG112" i="26"/>
  <c r="AXS112" i="26"/>
  <c r="BGY112" i="26"/>
  <c r="BQE112" i="26"/>
  <c r="ATJ121" i="26"/>
  <c r="AWL121" i="26"/>
  <c r="AXA121" i="26"/>
  <c r="BHP121" i="26"/>
  <c r="BPL121" i="26"/>
  <c r="BPU121" i="26"/>
  <c r="BPZ121" i="26"/>
  <c r="BQD121" i="26"/>
  <c r="BVG121" i="26"/>
  <c r="BVK121" i="26"/>
  <c r="BCM102" i="26"/>
  <c r="BGB102" i="26"/>
  <c r="BGG102" i="26"/>
  <c r="BRD102" i="26"/>
  <c r="BUK102" i="26"/>
  <c r="BUP102" i="26"/>
  <c r="AVG121" i="26"/>
  <c r="BAB121" i="26"/>
  <c r="BAG121" i="26"/>
  <c r="BAL121" i="26"/>
  <c r="BAU121" i="26"/>
  <c r="BEG121" i="26"/>
  <c r="BGD121" i="26"/>
  <c r="BGH121" i="26"/>
  <c r="BHW121" i="26"/>
  <c r="BIP121" i="26"/>
  <c r="BOP121" i="26"/>
  <c r="BPC121" i="26"/>
  <c r="BPH121" i="26"/>
  <c r="BPM121" i="26"/>
  <c r="BMU121" i="26"/>
  <c r="BNE121" i="26"/>
  <c r="BOS121" i="26"/>
  <c r="BDM112" i="26"/>
  <c r="BFU112" i="26"/>
  <c r="BIC112" i="26"/>
  <c r="BKK112" i="26"/>
  <c r="BMS112" i="26"/>
  <c r="BPA112" i="26"/>
  <c r="BRI112" i="26"/>
  <c r="BTQ112" i="26"/>
  <c r="AUX121" i="26"/>
  <c r="AVC121" i="26"/>
  <c r="AYS121" i="26"/>
  <c r="BTC121" i="26"/>
  <c r="BTR121" i="26"/>
  <c r="BTW121" i="26"/>
  <c r="BUG121" i="26"/>
  <c r="ATK122" i="26"/>
  <c r="AUO122" i="26"/>
  <c r="AVS122" i="26"/>
  <c r="AWW122" i="26"/>
  <c r="AYA122" i="26"/>
  <c r="AZE122" i="26"/>
  <c r="BST121" i="26"/>
  <c r="BVN7" i="26"/>
  <c r="BVW7" i="26"/>
  <c r="AYE121" i="26"/>
  <c r="BRM121" i="26"/>
  <c r="BRR121" i="26"/>
  <c r="BVR8" i="26"/>
  <c r="BVO7" i="26"/>
  <c r="BVO26" i="26"/>
  <c r="BVT26" i="26"/>
  <c r="BVX26" i="26"/>
  <c r="BVY55" i="26"/>
  <c r="BVO64" i="26"/>
  <c r="BVT64" i="26"/>
  <c r="BVX64" i="26"/>
  <c r="BVP83" i="26"/>
  <c r="BVU83" i="26"/>
  <c r="BWA83" i="26"/>
  <c r="BVO83" i="26"/>
  <c r="BWA102" i="26"/>
  <c r="BVY103" i="26"/>
  <c r="AYU121" i="26"/>
  <c r="AZM121" i="26"/>
  <c r="AZZ121" i="26"/>
  <c r="BAY121" i="26"/>
  <c r="BBC121" i="26"/>
  <c r="BES121" i="26"/>
  <c r="BEX121" i="26"/>
  <c r="BFH121" i="26"/>
  <c r="BFM121" i="26"/>
  <c r="BGZ121" i="26"/>
  <c r="BHE121" i="26"/>
  <c r="BJB121" i="26"/>
  <c r="BJF121" i="26"/>
  <c r="BJT121" i="26"/>
  <c r="BJZ121" i="26"/>
  <c r="BKH121" i="26"/>
  <c r="BKL121" i="26"/>
  <c r="BKQ121" i="26"/>
  <c r="BKV121" i="26"/>
  <c r="BNL121" i="26"/>
  <c r="BNT121" i="26"/>
  <c r="BNX121" i="26"/>
  <c r="BOC121" i="26"/>
  <c r="BOY121" i="26"/>
  <c r="BSN121" i="26"/>
  <c r="BSS121" i="26"/>
  <c r="BSX121" i="26"/>
  <c r="BCT121" i="26"/>
  <c r="BDH121" i="26"/>
  <c r="BEP121" i="26"/>
  <c r="BEU121" i="26"/>
  <c r="BEZ121" i="26"/>
  <c r="BFD121" i="26"/>
  <c r="BFJ121" i="26"/>
  <c r="BFO121" i="26"/>
  <c r="BFS121" i="26"/>
  <c r="BJR121" i="26"/>
  <c r="BKA121" i="26"/>
  <c r="BKF121" i="26"/>
  <c r="BKJ121" i="26"/>
  <c r="BKT121" i="26"/>
  <c r="BLM121" i="26"/>
  <c r="BMQ121" i="26"/>
  <c r="BOF121" i="26"/>
  <c r="BSG121" i="26"/>
  <c r="BUS121" i="26"/>
  <c r="BGK121" i="26"/>
  <c r="BGP121" i="26"/>
  <c r="BLZ121" i="26"/>
  <c r="BOR121" i="26"/>
  <c r="BOW121" i="26"/>
  <c r="BPF121" i="26"/>
  <c r="BPO121" i="26"/>
  <c r="BVV7" i="26"/>
  <c r="BVV26" i="26"/>
  <c r="BVZ26" i="26"/>
  <c r="BVR55" i="26"/>
  <c r="BVZ83" i="26"/>
  <c r="BVN83" i="26"/>
  <c r="BVW83" i="26"/>
  <c r="BVS102" i="26"/>
  <c r="BVR103" i="26"/>
  <c r="BVV102" i="26"/>
  <c r="BVZ102" i="26"/>
  <c r="BVR131" i="26"/>
  <c r="BAI122" i="26"/>
  <c r="BBM122" i="26"/>
  <c r="BCQ122" i="26"/>
  <c r="BDU122" i="26"/>
  <c r="BEY122" i="26"/>
  <c r="BGC122" i="26"/>
  <c r="BHG122" i="26"/>
  <c r="BIK122" i="26"/>
  <c r="BJO122" i="26"/>
  <c r="BKS122" i="26"/>
  <c r="BLW122" i="26"/>
  <c r="BNA122" i="26"/>
  <c r="BOE122" i="26"/>
  <c r="BPI122" i="26"/>
  <c r="BQM122" i="26"/>
  <c r="BRQ122" i="26"/>
  <c r="BSU122" i="26"/>
  <c r="BTY122" i="26"/>
  <c r="BVC122" i="26"/>
  <c r="AXL122" i="26"/>
  <c r="BAX122" i="26"/>
  <c r="BCB122" i="26"/>
  <c r="BEJ122" i="26"/>
  <c r="BFN122" i="26"/>
  <c r="BGR122" i="26"/>
  <c r="BHV122" i="26"/>
  <c r="BIZ122" i="26"/>
  <c r="BLH122" i="26"/>
  <c r="BML122" i="26"/>
  <c r="BPX122" i="26"/>
  <c r="BUN122" i="26"/>
  <c r="AXN121" i="26"/>
  <c r="AXR121" i="26"/>
  <c r="AXW121" i="26"/>
  <c r="AYT121" i="26"/>
  <c r="BCA121" i="26"/>
  <c r="BCK121" i="26"/>
  <c r="BCP121" i="26"/>
  <c r="BDD121" i="26"/>
  <c r="BEM121" i="26"/>
  <c r="BFA121" i="26"/>
  <c r="BFE121" i="26"/>
  <c r="BIJ121" i="26"/>
  <c r="BIO121" i="26"/>
  <c r="BIT121" i="26"/>
  <c r="BJI121" i="26"/>
  <c r="BQF121" i="26"/>
  <c r="BQK121" i="26"/>
  <c r="BVP45" i="26"/>
  <c r="BVU45" i="26"/>
  <c r="BVO102" i="26"/>
  <c r="BVT102" i="26"/>
  <c r="BVX102" i="26"/>
  <c r="BVP121" i="26"/>
  <c r="BVU121" i="26"/>
  <c r="BVO121" i="26"/>
  <c r="AR65" i="26"/>
  <c r="FE7" i="26"/>
  <c r="FJ7" i="26"/>
  <c r="FO7" i="26"/>
  <c r="FT7" i="26"/>
  <c r="GD7" i="26"/>
  <c r="DU26" i="26"/>
  <c r="DZ26" i="26"/>
  <c r="ET26" i="26"/>
  <c r="EY26" i="26"/>
  <c r="FI26" i="26"/>
  <c r="FN26" i="26"/>
  <c r="FS26" i="26"/>
  <c r="GB26" i="26"/>
  <c r="GG26" i="26"/>
  <c r="GK26" i="26"/>
  <c r="GQ26" i="26"/>
  <c r="GV26" i="26"/>
  <c r="GZ26" i="26"/>
  <c r="HO26" i="26"/>
  <c r="DV26" i="26"/>
  <c r="FY26" i="26"/>
  <c r="GD26" i="26"/>
  <c r="EW83" i="26"/>
  <c r="FB83" i="26"/>
  <c r="FF83" i="26"/>
  <c r="HJ83" i="26"/>
  <c r="HN83" i="26"/>
  <c r="ET102" i="26"/>
  <c r="EY102" i="26"/>
  <c r="FV102" i="26"/>
  <c r="HH102" i="26"/>
  <c r="ES103" i="26"/>
  <c r="EI121" i="26"/>
  <c r="EN121" i="26"/>
  <c r="BC83" i="26"/>
  <c r="BH102" i="26"/>
  <c r="CK122" i="26"/>
  <c r="CZ27" i="26"/>
  <c r="CQ121" i="26"/>
  <c r="CV121" i="26"/>
  <c r="DA121" i="26"/>
  <c r="EH7" i="26"/>
  <c r="EQ7" i="26"/>
  <c r="FB7" i="26"/>
  <c r="FF7" i="26"/>
  <c r="FL7" i="26"/>
  <c r="FU7" i="26"/>
  <c r="GX7" i="26"/>
  <c r="HH7" i="26"/>
  <c r="ES36" i="26"/>
  <c r="FW36" i="26"/>
  <c r="ED36" i="26"/>
  <c r="FH36" i="26"/>
  <c r="GL36" i="26"/>
  <c r="HP36" i="26"/>
  <c r="DU64" i="26"/>
  <c r="DZ64" i="26"/>
  <c r="EE64" i="26"/>
  <c r="EJ64" i="26"/>
  <c r="EO64" i="26"/>
  <c r="ET64" i="26"/>
  <c r="EY64" i="26"/>
  <c r="FD64" i="26"/>
  <c r="FI64" i="26"/>
  <c r="FN64" i="26"/>
  <c r="FS64" i="26"/>
  <c r="FX64" i="26"/>
  <c r="GC64" i="26"/>
  <c r="GH64" i="26"/>
  <c r="GR64" i="26"/>
  <c r="GW64" i="26"/>
  <c r="HB64" i="26"/>
  <c r="HG64" i="26"/>
  <c r="HL64" i="26"/>
  <c r="HQ64" i="26"/>
  <c r="IG7" i="26"/>
  <c r="IL7" i="26"/>
  <c r="IP7" i="26"/>
  <c r="JX17" i="26"/>
  <c r="MF17" i="26"/>
  <c r="ON17" i="26"/>
  <c r="CS55" i="26"/>
  <c r="CO83" i="26"/>
  <c r="CT83" i="26"/>
  <c r="CX83" i="26"/>
  <c r="DY7" i="26"/>
  <c r="EC7" i="26"/>
  <c r="EI7" i="26"/>
  <c r="EN7" i="26"/>
  <c r="ER7" i="26"/>
  <c r="EX7" i="26"/>
  <c r="HE7" i="26"/>
  <c r="HJ7" i="26"/>
  <c r="HN7" i="26"/>
  <c r="GE17" i="26"/>
  <c r="DX26" i="26"/>
  <c r="EB26" i="26"/>
  <c r="DV45" i="26"/>
  <c r="EA45" i="26"/>
  <c r="EF45" i="26"/>
  <c r="EK45" i="26"/>
  <c r="HJ45" i="26"/>
  <c r="ER121" i="26"/>
  <c r="EW121" i="26"/>
  <c r="GF45" i="26"/>
  <c r="GJ45" i="26"/>
  <c r="HF45" i="26"/>
  <c r="ED74" i="26"/>
  <c r="FH74" i="26"/>
  <c r="GL74" i="26"/>
  <c r="HP74" i="26"/>
  <c r="EN83" i="26"/>
  <c r="FC83" i="26"/>
  <c r="FG83" i="26"/>
  <c r="FM83" i="26"/>
  <c r="FV83" i="26"/>
  <c r="GQ83" i="26"/>
  <c r="GZ83" i="26"/>
  <c r="HF83" i="26"/>
  <c r="ET83" i="26"/>
  <c r="EY83" i="26"/>
  <c r="ES93" i="26"/>
  <c r="FW93" i="26"/>
  <c r="HA93" i="26"/>
  <c r="FC102" i="26"/>
  <c r="FG102" i="26"/>
  <c r="FL102" i="26"/>
  <c r="GX102" i="26"/>
  <c r="HB102" i="26"/>
  <c r="HG102" i="26"/>
  <c r="DY121" i="26"/>
  <c r="EC121" i="26"/>
  <c r="FX121" i="26"/>
  <c r="GC121" i="26"/>
  <c r="JD7" i="26"/>
  <c r="JH7" i="26"/>
  <c r="KG7" i="26"/>
  <c r="KK7" i="26"/>
  <c r="KY7" i="26"/>
  <c r="LC7" i="26"/>
  <c r="LH7" i="26"/>
  <c r="NL7" i="26"/>
  <c r="NQ7" i="26"/>
  <c r="NV7" i="26"/>
  <c r="OO7" i="26"/>
  <c r="OT7" i="26"/>
  <c r="KH26" i="26"/>
  <c r="KL26" i="26"/>
  <c r="KQ26" i="26"/>
  <c r="KY26" i="26"/>
  <c r="LC26" i="26"/>
  <c r="LH26" i="26"/>
  <c r="OX26" i="26"/>
  <c r="PB26" i="26"/>
  <c r="HW45" i="26"/>
  <c r="IA45" i="26"/>
  <c r="JS45" i="26"/>
  <c r="JW45" i="26"/>
  <c r="KC45" i="26"/>
  <c r="KK45" i="26"/>
  <c r="NE45" i="26"/>
  <c r="NI45" i="26"/>
  <c r="NO45" i="26"/>
  <c r="OI45" i="26"/>
  <c r="OM45" i="26"/>
  <c r="OS45" i="26"/>
  <c r="PA45" i="26"/>
  <c r="IO64" i="26"/>
  <c r="IS64" i="26"/>
  <c r="IX64" i="26"/>
  <c r="JU64" i="26"/>
  <c r="KI64" i="26"/>
  <c r="KN64" i="26"/>
  <c r="KS64" i="26"/>
  <c r="KW64" i="26"/>
  <c r="LA64" i="26"/>
  <c r="LZ64" i="26"/>
  <c r="MH64" i="26"/>
  <c r="MM64" i="26"/>
  <c r="MW64" i="26"/>
  <c r="NB64" i="26"/>
  <c r="NG64" i="26"/>
  <c r="OW64" i="26"/>
  <c r="PA64" i="26"/>
  <c r="IM65" i="26"/>
  <c r="JQ65" i="26"/>
  <c r="NC65" i="26"/>
  <c r="HZ64" i="26"/>
  <c r="IQ83" i="26"/>
  <c r="IV83" i="26"/>
  <c r="KI83" i="26"/>
  <c r="KN83" i="26"/>
  <c r="KS83" i="26"/>
  <c r="LR83" i="26"/>
  <c r="MA83" i="26"/>
  <c r="HV83" i="26"/>
  <c r="IN83" i="26"/>
  <c r="LF83" i="26"/>
  <c r="LN83" i="26"/>
  <c r="HW102" i="26"/>
  <c r="IP102" i="26"/>
  <c r="JZ102" i="26"/>
  <c r="KE102" i="26"/>
  <c r="KJ102" i="26"/>
  <c r="LZ102" i="26"/>
  <c r="LD102" i="26"/>
  <c r="LN102" i="26"/>
  <c r="NG121" i="26"/>
  <c r="KG121" i="26"/>
  <c r="PM7" i="26"/>
  <c r="QL7" i="26"/>
  <c r="TW7" i="26"/>
  <c r="PG26" i="26"/>
  <c r="WK45" i="26"/>
  <c r="WO45" i="26"/>
  <c r="UC45" i="26"/>
  <c r="UG45" i="26"/>
  <c r="UM45" i="26"/>
  <c r="PG64" i="26"/>
  <c r="RM64" i="26"/>
  <c r="RR64" i="26"/>
  <c r="GG102" i="26"/>
  <c r="GK102" i="26"/>
  <c r="FW103" i="26"/>
  <c r="GL103" i="26"/>
  <c r="HP103" i="26"/>
  <c r="ED112" i="26"/>
  <c r="GL112" i="26"/>
  <c r="FB121" i="26"/>
  <c r="FT121" i="26"/>
  <c r="ED131" i="26"/>
  <c r="GL131" i="26"/>
  <c r="ES131" i="26"/>
  <c r="FW131" i="26"/>
  <c r="HA131" i="26"/>
  <c r="MG7" i="26"/>
  <c r="ML7" i="26"/>
  <c r="MZ7" i="26"/>
  <c r="ND7" i="26"/>
  <c r="OC7" i="26"/>
  <c r="OK7" i="26"/>
  <c r="IT8" i="26"/>
  <c r="JX8" i="26"/>
  <c r="MF8" i="26"/>
  <c r="NJ8" i="26"/>
  <c r="ON8" i="26"/>
  <c r="JI8" i="26"/>
  <c r="KM8" i="26"/>
  <c r="LQ8" i="26"/>
  <c r="NY8" i="26"/>
  <c r="PC8" i="26"/>
  <c r="NT26" i="26"/>
  <c r="NX26" i="26"/>
  <c r="OC26" i="26"/>
  <c r="HX36" i="26"/>
  <c r="JB36" i="26"/>
  <c r="KF36" i="26"/>
  <c r="LJ36" i="26"/>
  <c r="MN36" i="26"/>
  <c r="NR36" i="26"/>
  <c r="OV36" i="26"/>
  <c r="JJ45" i="26"/>
  <c r="JO45" i="26"/>
  <c r="MM45" i="26"/>
  <c r="JC64" i="26"/>
  <c r="JG64" i="26"/>
  <c r="JM64" i="26"/>
  <c r="JZ64" i="26"/>
  <c r="KE64" i="26"/>
  <c r="II83" i="26"/>
  <c r="LI83" i="26"/>
  <c r="LC102" i="26"/>
  <c r="LH102" i="26"/>
  <c r="IU102" i="26"/>
  <c r="IZ102" i="26"/>
  <c r="JN102" i="26"/>
  <c r="HX112" i="26"/>
  <c r="JB112" i="26"/>
  <c r="KF112" i="26"/>
  <c r="LJ112" i="26"/>
  <c r="MN112" i="26"/>
  <c r="NR112" i="26"/>
  <c r="OV112" i="26"/>
  <c r="IQ121" i="26"/>
  <c r="NL121" i="26"/>
  <c r="NQ121" i="26"/>
  <c r="WL7" i="26"/>
  <c r="SM26" i="26"/>
  <c r="RI64" i="26"/>
  <c r="QH64" i="26"/>
  <c r="DW36" i="26"/>
  <c r="GE36" i="26"/>
  <c r="HI36" i="26"/>
  <c r="DU45" i="26"/>
  <c r="DZ45" i="26"/>
  <c r="EE45" i="26"/>
  <c r="EJ45" i="26"/>
  <c r="EO45" i="26"/>
  <c r="ET45" i="26"/>
  <c r="EY45" i="26"/>
  <c r="FD45" i="26"/>
  <c r="FI45" i="26"/>
  <c r="FN45" i="26"/>
  <c r="GH45" i="26"/>
  <c r="GM45" i="26"/>
  <c r="GR45" i="26"/>
  <c r="HL45" i="26"/>
  <c r="HQ45" i="26"/>
  <c r="DS45" i="26"/>
  <c r="DX45" i="26"/>
  <c r="EB45" i="26"/>
  <c r="GB45" i="26"/>
  <c r="DV83" i="26"/>
  <c r="FJ83" i="26"/>
  <c r="FO83" i="26"/>
  <c r="HR83" i="26"/>
  <c r="HP84" i="26"/>
  <c r="EH83" i="26"/>
  <c r="EU83" i="26"/>
  <c r="EZ83" i="26"/>
  <c r="FE83" i="26"/>
  <c r="FI83" i="26"/>
  <c r="FN83" i="26"/>
  <c r="GU83" i="26"/>
  <c r="GY83" i="26"/>
  <c r="HC83" i="26"/>
  <c r="HH83" i="26"/>
  <c r="HM83" i="26"/>
  <c r="HQ83" i="26"/>
  <c r="DS83" i="26"/>
  <c r="DX83" i="26"/>
  <c r="EB83" i="26"/>
  <c r="GA83" i="26"/>
  <c r="DY102" i="26"/>
  <c r="EC102" i="26"/>
  <c r="EH102" i="26"/>
  <c r="FX102" i="26"/>
  <c r="GC102" i="26"/>
  <c r="EL103" i="26"/>
  <c r="FP103" i="26"/>
  <c r="FC121" i="26"/>
  <c r="FG121" i="26"/>
  <c r="FL121" i="26"/>
  <c r="HP122" i="26"/>
  <c r="IV7" i="26"/>
  <c r="JA7" i="26"/>
  <c r="JF7" i="26"/>
  <c r="JY7" i="26"/>
  <c r="KD7" i="26"/>
  <c r="LU7" i="26"/>
  <c r="MC7" i="26"/>
  <c r="NT7" i="26"/>
  <c r="NX7" i="26"/>
  <c r="OW7" i="26"/>
  <c r="PA7" i="26"/>
  <c r="HX17" i="26"/>
  <c r="JB17" i="26"/>
  <c r="KF17" i="26"/>
  <c r="LJ17" i="26"/>
  <c r="MN17" i="26"/>
  <c r="NR17" i="26"/>
  <c r="OV17" i="26"/>
  <c r="HZ26" i="26"/>
  <c r="ID26" i="26"/>
  <c r="II26" i="26"/>
  <c r="IQ26" i="26"/>
  <c r="IU26" i="26"/>
  <c r="IZ26" i="26"/>
  <c r="MP26" i="26"/>
  <c r="MT26" i="26"/>
  <c r="MY26" i="26"/>
  <c r="NG26" i="26"/>
  <c r="NK26" i="26"/>
  <c r="NP26" i="26"/>
  <c r="MU36" i="26"/>
  <c r="HU45" i="26"/>
  <c r="HY45" i="26"/>
  <c r="IC45" i="26"/>
  <c r="II45" i="26"/>
  <c r="IX45" i="26"/>
  <c r="JF45" i="26"/>
  <c r="JU45" i="26"/>
  <c r="KE45" i="26"/>
  <c r="KI45" i="26"/>
  <c r="KW45" i="26"/>
  <c r="LA45" i="26"/>
  <c r="MW45" i="26"/>
  <c r="NB45" i="26"/>
  <c r="NG45" i="26"/>
  <c r="NV45" i="26"/>
  <c r="OU45" i="26"/>
  <c r="OY45" i="26"/>
  <c r="PD45" i="26"/>
  <c r="IM46" i="26"/>
  <c r="JQ46" i="26"/>
  <c r="KU46" i="26"/>
  <c r="LY46" i="26"/>
  <c r="NC46" i="26"/>
  <c r="HW64" i="26"/>
  <c r="KG64" i="26"/>
  <c r="KK64" i="26"/>
  <c r="KQ64" i="26"/>
  <c r="KY64" i="26"/>
  <c r="NE64" i="26"/>
  <c r="NI64" i="26"/>
  <c r="HX74" i="26"/>
  <c r="KF74" i="26"/>
  <c r="NR74" i="26"/>
  <c r="IS83" i="26"/>
  <c r="LK83" i="26"/>
  <c r="LO83" i="26"/>
  <c r="MC83" i="26"/>
  <c r="IZ83" i="26"/>
  <c r="JH83" i="26"/>
  <c r="JR83" i="26"/>
  <c r="LL83" i="26"/>
  <c r="MD83" i="26"/>
  <c r="MP102" i="26"/>
  <c r="MT102" i="26"/>
  <c r="HT102" i="26"/>
  <c r="II102" i="26"/>
  <c r="IQ102" i="26"/>
  <c r="KO121" i="26"/>
  <c r="OJ121" i="26"/>
  <c r="QD7" i="26"/>
  <c r="SK7" i="26"/>
  <c r="WK26" i="26"/>
  <c r="VF45" i="26"/>
  <c r="VJ45" i="26"/>
  <c r="VP45" i="26"/>
  <c r="VX45" i="26"/>
  <c r="WC45" i="26"/>
  <c r="WH45" i="26"/>
  <c r="SX45" i="26"/>
  <c r="TB45" i="26"/>
  <c r="TH45" i="26"/>
  <c r="TP45" i="26"/>
  <c r="SJ64" i="26"/>
  <c r="SN64" i="26"/>
  <c r="ST64" i="26"/>
  <c r="WM64" i="26"/>
  <c r="OZ83" i="26"/>
  <c r="MG102" i="26"/>
  <c r="ML102" i="26"/>
  <c r="MQ102" i="26"/>
  <c r="PE102" i="26"/>
  <c r="HZ102" i="26"/>
  <c r="ID102" i="26"/>
  <c r="WU64" i="26"/>
  <c r="KI121" i="26"/>
  <c r="NH121" i="26"/>
  <c r="IR121" i="26"/>
  <c r="IV121" i="26"/>
  <c r="JA121" i="26"/>
  <c r="JJ121" i="26"/>
  <c r="JO121" i="26"/>
  <c r="PW7" i="26"/>
  <c r="QB7" i="26"/>
  <c r="QF7" i="26"/>
  <c r="RE7" i="26"/>
  <c r="RI7" i="26"/>
  <c r="SA7" i="26"/>
  <c r="SF7" i="26"/>
  <c r="TN7" i="26"/>
  <c r="TR7" i="26"/>
  <c r="UF7" i="26"/>
  <c r="PH45" i="26"/>
  <c r="PL45" i="26"/>
  <c r="SB64" i="26"/>
  <c r="SG64" i="26"/>
  <c r="SK64" i="26"/>
  <c r="WR64" i="26"/>
  <c r="RP83" i="26"/>
  <c r="RT83" i="26"/>
  <c r="RX83" i="26"/>
  <c r="WF83" i="26"/>
  <c r="WJ83" i="26"/>
  <c r="WN83" i="26"/>
  <c r="QQ102" i="26"/>
  <c r="QU102" i="26"/>
  <c r="QZ102" i="26"/>
  <c r="RH102" i="26"/>
  <c r="RL102" i="26"/>
  <c r="RQ102" i="26"/>
  <c r="VG102" i="26"/>
  <c r="VK102" i="26"/>
  <c r="VP102" i="26"/>
  <c r="VX102" i="26"/>
  <c r="WB102" i="26"/>
  <c r="WG102" i="26"/>
  <c r="PM121" i="26"/>
  <c r="PQ121" i="26"/>
  <c r="PV121" i="26"/>
  <c r="QD121" i="26"/>
  <c r="QH121" i="26"/>
  <c r="QM121" i="26"/>
  <c r="TP121" i="26"/>
  <c r="TT121" i="26"/>
  <c r="TY121" i="26"/>
  <c r="WU7" i="26"/>
  <c r="WY7" i="26"/>
  <c r="XC7" i="26"/>
  <c r="AAS7" i="26"/>
  <c r="AAX7" i="26"/>
  <c r="ABB7" i="26"/>
  <c r="ABK7" i="26"/>
  <c r="ABO7" i="26"/>
  <c r="ABS7" i="26"/>
  <c r="WU26" i="26"/>
  <c r="WY26" i="26"/>
  <c r="XC26" i="26"/>
  <c r="AAS26" i="26"/>
  <c r="AAX26" i="26"/>
  <c r="ABB26" i="26"/>
  <c r="ABK26" i="26"/>
  <c r="ABO26" i="26"/>
  <c r="ABS26" i="26"/>
  <c r="ZO45" i="26"/>
  <c r="ZT45" i="26"/>
  <c r="ZX45" i="26"/>
  <c r="AAG45" i="26"/>
  <c r="AEE45" i="26"/>
  <c r="XE46" i="26"/>
  <c r="YI46" i="26"/>
  <c r="ZM46" i="26"/>
  <c r="AAQ46" i="26"/>
  <c r="ABU46" i="26"/>
  <c r="ACY46" i="26"/>
  <c r="AEC46" i="26"/>
  <c r="YX74" i="26"/>
  <c r="ABF74" i="26"/>
  <c r="ADN74" i="26"/>
  <c r="XE74" i="26"/>
  <c r="YI74" i="26"/>
  <c r="ZM74" i="26"/>
  <c r="AAQ74" i="26"/>
  <c r="ABU74" i="26"/>
  <c r="ACY74" i="26"/>
  <c r="AEC74" i="26"/>
  <c r="XE93" i="26"/>
  <c r="YI93" i="26"/>
  <c r="ZM93" i="26"/>
  <c r="AAQ93" i="26"/>
  <c r="ABU93" i="26"/>
  <c r="ACY93" i="26"/>
  <c r="AEC93" i="26"/>
  <c r="YC102" i="26"/>
  <c r="YG102" i="26"/>
  <c r="YK102" i="26"/>
  <c r="YP102" i="26"/>
  <c r="WU121" i="26"/>
  <c r="WZ121" i="26"/>
  <c r="XD121" i="26"/>
  <c r="JJ102" i="26"/>
  <c r="KV102" i="26"/>
  <c r="KB102" i="26"/>
  <c r="OY102" i="26"/>
  <c r="IE112" i="26"/>
  <c r="KM112" i="26"/>
  <c r="LQ112" i="26"/>
  <c r="MU112" i="26"/>
  <c r="NY112" i="26"/>
  <c r="IT112" i="26"/>
  <c r="JX112" i="26"/>
  <c r="LB112" i="26"/>
  <c r="MF112" i="26"/>
  <c r="NJ112" i="26"/>
  <c r="ON112" i="26"/>
  <c r="HW121" i="26"/>
  <c r="IB121" i="26"/>
  <c r="IU121" i="26"/>
  <c r="IZ121" i="26"/>
  <c r="MG121" i="26"/>
  <c r="ML121" i="26"/>
  <c r="OR121" i="26"/>
  <c r="OW121" i="26"/>
  <c r="PA121" i="26"/>
  <c r="RW7" i="26"/>
  <c r="SG7" i="26"/>
  <c r="TO7" i="26"/>
  <c r="VA7" i="26"/>
  <c r="VI7" i="26"/>
  <c r="QV8" i="26"/>
  <c r="TD8" i="26"/>
  <c r="VL8" i="26"/>
  <c r="QX26" i="26"/>
  <c r="RC26" i="26"/>
  <c r="RG26" i="26"/>
  <c r="RP26" i="26"/>
  <c r="RT26" i="26"/>
  <c r="RX26" i="26"/>
  <c r="VN26" i="26"/>
  <c r="VS26" i="26"/>
  <c r="VW26" i="26"/>
  <c r="WF26" i="26"/>
  <c r="WJ26" i="26"/>
  <c r="WN26" i="26"/>
  <c r="PR46" i="26"/>
  <c r="QV46" i="26"/>
  <c r="RZ46" i="26"/>
  <c r="TD46" i="26"/>
  <c r="UH46" i="26"/>
  <c r="VL46" i="26"/>
  <c r="WP46" i="26"/>
  <c r="QG55" i="26"/>
  <c r="RK55" i="26"/>
  <c r="UW55" i="26"/>
  <c r="WA55" i="26"/>
  <c r="PR55" i="26"/>
  <c r="QV55" i="26"/>
  <c r="RZ55" i="26"/>
  <c r="TD55" i="26"/>
  <c r="UH55" i="26"/>
  <c r="VL55" i="26"/>
  <c r="WP55" i="26"/>
  <c r="RP64" i="26"/>
  <c r="RT64" i="26"/>
  <c r="RX64" i="26"/>
  <c r="WF64" i="26"/>
  <c r="WJ64" i="26"/>
  <c r="WN64" i="26"/>
  <c r="RK74" i="26"/>
  <c r="TS74" i="26"/>
  <c r="WA74" i="26"/>
  <c r="PR74" i="26"/>
  <c r="QV74" i="26"/>
  <c r="RZ74" i="26"/>
  <c r="TD74" i="26"/>
  <c r="UH74" i="26"/>
  <c r="VL74" i="26"/>
  <c r="WP74" i="26"/>
  <c r="VN83" i="26"/>
  <c r="VS83" i="26"/>
  <c r="VW83" i="26"/>
  <c r="SL102" i="26"/>
  <c r="SP102" i="26"/>
  <c r="SU102" i="26"/>
  <c r="PK112" i="26"/>
  <c r="QO112" i="26"/>
  <c r="RS112" i="26"/>
  <c r="SW112" i="26"/>
  <c r="UA112" i="26"/>
  <c r="VE112" i="26"/>
  <c r="WI112" i="26"/>
  <c r="RD112" i="26"/>
  <c r="TL112" i="26"/>
  <c r="VT112" i="26"/>
  <c r="PI121" i="26"/>
  <c r="PK122" i="26"/>
  <c r="QO122" i="26"/>
  <c r="RS122" i="26"/>
  <c r="SW122" i="26"/>
  <c r="UA122" i="26"/>
  <c r="VE122" i="26"/>
  <c r="WI122" i="26"/>
  <c r="TL122" i="26"/>
  <c r="ZO7" i="26"/>
  <c r="ZT7" i="26"/>
  <c r="ZX7" i="26"/>
  <c r="AAG7" i="26"/>
  <c r="AAK7" i="26"/>
  <c r="AAO7" i="26"/>
  <c r="AEE7" i="26"/>
  <c r="XE8" i="26"/>
  <c r="YI8" i="26"/>
  <c r="ZM8" i="26"/>
  <c r="AAQ8" i="26"/>
  <c r="ABU8" i="26"/>
  <c r="ACY8" i="26"/>
  <c r="AEC8" i="26"/>
  <c r="XE17" i="26"/>
  <c r="YI17" i="26"/>
  <c r="ZM17" i="26"/>
  <c r="AAQ17" i="26"/>
  <c r="ABU17" i="26"/>
  <c r="ACY17" i="26"/>
  <c r="AEC17" i="26"/>
  <c r="ZO26" i="26"/>
  <c r="ZT26" i="26"/>
  <c r="ZX26" i="26"/>
  <c r="AAG26" i="26"/>
  <c r="AAK26" i="26"/>
  <c r="AAO26" i="26"/>
  <c r="AEE26" i="26"/>
  <c r="XE27" i="26"/>
  <c r="YI27" i="26"/>
  <c r="ZM27" i="26"/>
  <c r="AAQ27" i="26"/>
  <c r="ABU27" i="26"/>
  <c r="ACY27" i="26"/>
  <c r="AEC27" i="26"/>
  <c r="YK45" i="26"/>
  <c r="YP45" i="26"/>
  <c r="YT45" i="26"/>
  <c r="ZC45" i="26"/>
  <c r="ZG45" i="26"/>
  <c r="ZK45" i="26"/>
  <c r="ADA45" i="26"/>
  <c r="ADF45" i="26"/>
  <c r="ADJ45" i="26"/>
  <c r="ADS45" i="26"/>
  <c r="ADW45" i="26"/>
  <c r="AEA45" i="26"/>
  <c r="XY121" i="26"/>
  <c r="ABR121" i="26"/>
  <c r="ABV121" i="26"/>
  <c r="ACO121" i="26"/>
  <c r="JK121" i="26"/>
  <c r="JP121" i="26"/>
  <c r="JT121" i="26"/>
  <c r="KC121" i="26"/>
  <c r="MC121" i="26"/>
  <c r="NB121" i="26"/>
  <c r="OI121" i="26"/>
  <c r="NJ131" i="26"/>
  <c r="PH7" i="26"/>
  <c r="PL7" i="26"/>
  <c r="PP7" i="26"/>
  <c r="PT7" i="26"/>
  <c r="PY7" i="26"/>
  <c r="QW7" i="26"/>
  <c r="RB7" i="26"/>
  <c r="RG7" i="26"/>
  <c r="RP7" i="26"/>
  <c r="RT7" i="26"/>
  <c r="RX7" i="26"/>
  <c r="TZ7" i="26"/>
  <c r="UD7" i="26"/>
  <c r="UR7" i="26"/>
  <c r="UV7" i="26"/>
  <c r="VY7" i="26"/>
  <c r="WH7" i="26"/>
  <c r="WQ7" i="26"/>
  <c r="PZ8" i="26"/>
  <c r="RD8" i="26"/>
  <c r="SH8" i="26"/>
  <c r="TL8" i="26"/>
  <c r="UP8" i="26"/>
  <c r="VT8" i="26"/>
  <c r="SE7" i="26"/>
  <c r="UJ7" i="26"/>
  <c r="QV17" i="26"/>
  <c r="TD17" i="26"/>
  <c r="VL17" i="26"/>
  <c r="PT26" i="26"/>
  <c r="PY26" i="26"/>
  <c r="QC26" i="26"/>
  <c r="QL26" i="26"/>
  <c r="QP26" i="26"/>
  <c r="QT26" i="26"/>
  <c r="UJ26" i="26"/>
  <c r="UO26" i="26"/>
  <c r="US26" i="26"/>
  <c r="VB26" i="26"/>
  <c r="VF26" i="26"/>
  <c r="VJ26" i="26"/>
  <c r="PR36" i="26"/>
  <c r="QV36" i="26"/>
  <c r="RZ36" i="26"/>
  <c r="TD36" i="26"/>
  <c r="UH36" i="26"/>
  <c r="VL36" i="26"/>
  <c r="WP36" i="26"/>
  <c r="PJ45" i="26"/>
  <c r="PN45" i="26"/>
  <c r="VN64" i="26"/>
  <c r="VS64" i="26"/>
  <c r="VW64" i="26"/>
  <c r="RU102" i="26"/>
  <c r="RY102" i="26"/>
  <c r="SD102" i="26"/>
  <c r="WK102" i="26"/>
  <c r="WO102" i="26"/>
  <c r="PI102" i="26"/>
  <c r="TP102" i="26"/>
  <c r="TT102" i="26"/>
  <c r="TY102" i="26"/>
  <c r="PM102" i="26"/>
  <c r="PQ102" i="26"/>
  <c r="PV102" i="26"/>
  <c r="QD102" i="26"/>
  <c r="QH102" i="26"/>
  <c r="QM102" i="26"/>
  <c r="YK7" i="26"/>
  <c r="YP7" i="26"/>
  <c r="YT7" i="26"/>
  <c r="ZC7" i="26"/>
  <c r="ZG7" i="26"/>
  <c r="ZK7" i="26"/>
  <c r="ADA7" i="26"/>
  <c r="ADF7" i="26"/>
  <c r="ADJ7" i="26"/>
  <c r="ADS7" i="26"/>
  <c r="ADW7" i="26"/>
  <c r="AEA7" i="26"/>
  <c r="YK26" i="26"/>
  <c r="YP26" i="26"/>
  <c r="YT26" i="26"/>
  <c r="ZC26" i="26"/>
  <c r="ZG26" i="26"/>
  <c r="ZK26" i="26"/>
  <c r="ADA26" i="26"/>
  <c r="ADF26" i="26"/>
  <c r="ADJ26" i="26"/>
  <c r="ADS26" i="26"/>
  <c r="ADW26" i="26"/>
  <c r="AEA26" i="26"/>
  <c r="XG45" i="26"/>
  <c r="XL45" i="26"/>
  <c r="XP45" i="26"/>
  <c r="XY45" i="26"/>
  <c r="YC45" i="26"/>
  <c r="YG45" i="26"/>
  <c r="ABW45" i="26"/>
  <c r="ACB45" i="26"/>
  <c r="ACF45" i="26"/>
  <c r="ACO45" i="26"/>
  <c r="ACS45" i="26"/>
  <c r="ACW45" i="26"/>
  <c r="ZO64" i="26"/>
  <c r="ZT64" i="26"/>
  <c r="ZX64" i="26"/>
  <c r="AAG64" i="26"/>
  <c r="AAK64" i="26"/>
  <c r="AAO64" i="26"/>
  <c r="ZY102" i="26"/>
  <c r="AAZ121" i="26"/>
  <c r="ABM121" i="26"/>
  <c r="ALC45" i="26"/>
  <c r="ALH45" i="26"/>
  <c r="ALL45" i="26"/>
  <c r="AEJ45" i="26"/>
  <c r="AEN45" i="26"/>
  <c r="AEW45" i="26"/>
  <c r="AFA45" i="26"/>
  <c r="AFE45" i="26"/>
  <c r="AIU45" i="26"/>
  <c r="AIZ45" i="26"/>
  <c r="AJD45" i="26"/>
  <c r="AJM45" i="26"/>
  <c r="AJQ45" i="26"/>
  <c r="AJU45" i="26"/>
  <c r="WX112" i="26"/>
  <c r="YB112" i="26"/>
  <c r="ZF112" i="26"/>
  <c r="AAJ112" i="26"/>
  <c r="ABN112" i="26"/>
  <c r="ACR112" i="26"/>
  <c r="ADV112" i="26"/>
  <c r="YQ112" i="26"/>
  <c r="AAY112" i="26"/>
  <c r="ADG112" i="26"/>
  <c r="AAL121" i="26"/>
  <c r="AAP121" i="26"/>
  <c r="AAU121" i="26"/>
  <c r="WX122" i="26"/>
  <c r="YB122" i="26"/>
  <c r="ZF122" i="26"/>
  <c r="AAJ122" i="26"/>
  <c r="ABN122" i="26"/>
  <c r="ACR122" i="26"/>
  <c r="ADV122" i="26"/>
  <c r="AAY122" i="26"/>
  <c r="AFB26" i="26"/>
  <c r="AFF26" i="26"/>
  <c r="AFK26" i="26"/>
  <c r="AFS26" i="26"/>
  <c r="AFW26" i="26"/>
  <c r="AGB26" i="26"/>
  <c r="AJR26" i="26"/>
  <c r="AJV26" i="26"/>
  <c r="AKA26" i="26"/>
  <c r="AKI26" i="26"/>
  <c r="AKM26" i="26"/>
  <c r="AKR26" i="26"/>
  <c r="AFR64" i="26"/>
  <c r="AHD64" i="26"/>
  <c r="ALL64" i="26"/>
  <c r="AGY83" i="26"/>
  <c r="AEV121" i="26"/>
  <c r="AJI121" i="26"/>
  <c r="AKB121" i="26"/>
  <c r="ACR103" i="26"/>
  <c r="ADV103" i="26"/>
  <c r="XM103" i="26"/>
  <c r="YQ103" i="26"/>
  <c r="ZU103" i="26"/>
  <c r="AAY103" i="26"/>
  <c r="ACC103" i="26"/>
  <c r="ADG103" i="26"/>
  <c r="WV102" i="26"/>
  <c r="AAL102" i="26"/>
  <c r="AAP102" i="26"/>
  <c r="AAU102" i="26"/>
  <c r="ABC102" i="26"/>
  <c r="ABG102" i="26"/>
  <c r="ABL102" i="26"/>
  <c r="WZ102" i="26"/>
  <c r="XD102" i="26"/>
  <c r="XI102" i="26"/>
  <c r="XQ102" i="26"/>
  <c r="XU102" i="26"/>
  <c r="XZ102" i="26"/>
  <c r="WX131" i="26"/>
  <c r="YB131" i="26"/>
  <c r="ZF131" i="26"/>
  <c r="AAJ131" i="26"/>
  <c r="ABN131" i="26"/>
  <c r="ACR131" i="26"/>
  <c r="ADV131" i="26"/>
  <c r="XM131" i="26"/>
  <c r="YQ131" i="26"/>
  <c r="ZU131" i="26"/>
  <c r="AAY131" i="26"/>
  <c r="ACC131" i="26"/>
  <c r="ADG131" i="26"/>
  <c r="AGF7" i="26"/>
  <c r="AGJ7" i="26"/>
  <c r="AGO7" i="26"/>
  <c r="AGW7" i="26"/>
  <c r="AHA7" i="26"/>
  <c r="AHF7" i="26"/>
  <c r="AKV7" i="26"/>
  <c r="AKZ7" i="26"/>
  <c r="ALE7" i="26"/>
  <c r="ALM7" i="26"/>
  <c r="ALQ7" i="26"/>
  <c r="AEZ8" i="26"/>
  <c r="AGD8" i="26"/>
  <c r="AHH8" i="26"/>
  <c r="AIL8" i="26"/>
  <c r="AJP8" i="26"/>
  <c r="AKT8" i="26"/>
  <c r="AEZ17" i="26"/>
  <c r="AGD17" i="26"/>
  <c r="AHH17" i="26"/>
  <c r="AIL17" i="26"/>
  <c r="AJP17" i="26"/>
  <c r="AKT17" i="26"/>
  <c r="AEG26" i="26"/>
  <c r="AEO26" i="26"/>
  <c r="AES26" i="26"/>
  <c r="AEX26" i="26"/>
  <c r="AIN26" i="26"/>
  <c r="AIR26" i="26"/>
  <c r="AIW26" i="26"/>
  <c r="AJE26" i="26"/>
  <c r="AJI26" i="26"/>
  <c r="AJN26" i="26"/>
  <c r="AFG55" i="26"/>
  <c r="AGK55" i="26"/>
  <c r="AEJ64" i="26"/>
  <c r="AEN64" i="26"/>
  <c r="AKX64" i="26"/>
  <c r="ALC64" i="26"/>
  <c r="ALH64" i="26"/>
  <c r="AKZ83" i="26"/>
  <c r="ALF83" i="26"/>
  <c r="ALK83" i="26"/>
  <c r="ALO83" i="26"/>
  <c r="AFX102" i="26"/>
  <c r="AGC102" i="26"/>
  <c r="AGV102" i="26"/>
  <c r="AHY102" i="26"/>
  <c r="AIC102" i="26"/>
  <c r="AEH121" i="26"/>
  <c r="AEM121" i="26"/>
  <c r="AEQ121" i="26"/>
  <c r="AJE121" i="26"/>
  <c r="AOX7" i="26"/>
  <c r="AES64" i="26"/>
  <c r="AFP64" i="26"/>
  <c r="AJE64" i="26"/>
  <c r="ALJ64" i="26"/>
  <c r="AEH64" i="26"/>
  <c r="AIA83" i="26"/>
  <c r="AJS83" i="26"/>
  <c r="AJX83" i="26"/>
  <c r="AKM83" i="26"/>
  <c r="AKR83" i="26"/>
  <c r="AKU102" i="26"/>
  <c r="AKY102" i="26"/>
  <c r="AGX121" i="26"/>
  <c r="AER122" i="26"/>
  <c r="AGZ122" i="26"/>
  <c r="AKL122" i="26"/>
  <c r="AIM121" i="26"/>
  <c r="AIQ121" i="26"/>
  <c r="AJY83" i="26"/>
  <c r="AKD83" i="26"/>
  <c r="ALA93" i="26"/>
  <c r="AEM102" i="26"/>
  <c r="AEQ102" i="26"/>
  <c r="AFA102" i="26"/>
  <c r="AFE102" i="26"/>
  <c r="AFI102" i="26"/>
  <c r="AFN102" i="26"/>
  <c r="AGU102" i="26"/>
  <c r="AGY102" i="26"/>
  <c r="AHD102" i="26"/>
  <c r="AKG102" i="26"/>
  <c r="AKK102" i="26"/>
  <c r="AEK112" i="26"/>
  <c r="AFO112" i="26"/>
  <c r="AGS112" i="26"/>
  <c r="AHW112" i="26"/>
  <c r="AJA112" i="26"/>
  <c r="AJA102" i="26" s="1"/>
  <c r="AKE112" i="26"/>
  <c r="ALI112" i="26"/>
  <c r="AHY121" i="26"/>
  <c r="AIC121" i="26"/>
  <c r="AIH121" i="26"/>
  <c r="AMO26" i="26"/>
  <c r="AMS26" i="26"/>
  <c r="AMX26" i="26"/>
  <c r="ARE26" i="26"/>
  <c r="ARI26" i="26"/>
  <c r="AMG45" i="26"/>
  <c r="AML45" i="26"/>
  <c r="AMP45" i="26"/>
  <c r="AQD64" i="26"/>
  <c r="AHQ83" i="26"/>
  <c r="AHV83" i="26"/>
  <c r="AEI102" i="26"/>
  <c r="AEN102" i="26"/>
  <c r="AEW102" i="26"/>
  <c r="AGH102" i="26"/>
  <c r="AGL102" i="26"/>
  <c r="AGQ102" i="26"/>
  <c r="AEK131" i="26"/>
  <c r="AFO131" i="26"/>
  <c r="AGS131" i="26"/>
  <c r="AHW131" i="26"/>
  <c r="AJA131" i="26"/>
  <c r="AKE131" i="26"/>
  <c r="ALI131" i="26"/>
  <c r="AEZ131" i="26"/>
  <c r="AGD131" i="26"/>
  <c r="AHH131" i="26"/>
  <c r="AIL131" i="26"/>
  <c r="AJP131" i="26"/>
  <c r="AKT131" i="26"/>
  <c r="ANS7" i="26"/>
  <c r="ANW7" i="26"/>
  <c r="ASI7" i="26"/>
  <c r="ASM7" i="26"/>
  <c r="AMT17" i="26"/>
  <c r="ANX17" i="26"/>
  <c r="APB17" i="26"/>
  <c r="AQF17" i="26"/>
  <c r="ARJ17" i="26"/>
  <c r="ASN17" i="26"/>
  <c r="ALT26" i="26"/>
  <c r="AMB26" i="26"/>
  <c r="AMF26" i="26"/>
  <c r="AMK26" i="26"/>
  <c r="AMP26" i="26"/>
  <c r="APN26" i="26"/>
  <c r="AQV26" i="26"/>
  <c r="ARA26" i="26"/>
  <c r="ARF26" i="26"/>
  <c r="ARW26" i="26"/>
  <c r="ASR26" i="26"/>
  <c r="ASZ26" i="26"/>
  <c r="ATE26" i="26"/>
  <c r="ANX27" i="26"/>
  <c r="AQF27" i="26"/>
  <c r="ASN27" i="26"/>
  <c r="ANI27" i="26"/>
  <c r="AOM27" i="26"/>
  <c r="APQ27" i="26"/>
  <c r="AQU27" i="26"/>
  <c r="ARY27" i="26"/>
  <c r="ATC27" i="26"/>
  <c r="ARC36" i="26"/>
  <c r="ASG36" i="26"/>
  <c r="APS45" i="26"/>
  <c r="APX45" i="26"/>
  <c r="ANZ64" i="26"/>
  <c r="AOE64" i="26"/>
  <c r="AOI64" i="26"/>
  <c r="AOR64" i="26"/>
  <c r="AOV64" i="26"/>
  <c r="AOZ64" i="26"/>
  <c r="ASP64" i="26"/>
  <c r="ASU64" i="26"/>
  <c r="ASY64" i="26"/>
  <c r="AHO55" i="26"/>
  <c r="AIS55" i="26"/>
  <c r="AJW55" i="26"/>
  <c r="ALA55" i="26"/>
  <c r="AGM64" i="26"/>
  <c r="AGR64" i="26"/>
  <c r="AGV64" i="26"/>
  <c r="AHE64" i="26"/>
  <c r="AHI64" i="26"/>
  <c r="AHM64" i="26"/>
  <c r="AJY64" i="26"/>
  <c r="AKD64" i="26"/>
  <c r="AKH64" i="26"/>
  <c r="AKQ64" i="26"/>
  <c r="AKU64" i="26"/>
  <c r="AKY64" i="26"/>
  <c r="AER74" i="26"/>
  <c r="AID74" i="26"/>
  <c r="AJH74" i="26"/>
  <c r="AFG74" i="26"/>
  <c r="AGK74" i="26"/>
  <c r="AHO74" i="26"/>
  <c r="AIS74" i="26"/>
  <c r="AJW74" i="26"/>
  <c r="ALA74" i="26"/>
  <c r="AEJ83" i="26"/>
  <c r="AEN83" i="26"/>
  <c r="AGV83" i="26"/>
  <c r="AHE83" i="26"/>
  <c r="AHI83" i="26"/>
  <c r="AHM83" i="26"/>
  <c r="AEJ102" i="26"/>
  <c r="AFQ102" i="26"/>
  <c r="AFU102" i="26"/>
  <c r="AGE102" i="26"/>
  <c r="AGI102" i="26"/>
  <c r="AGM102" i="26"/>
  <c r="AGR102" i="26"/>
  <c r="AIH102" i="26"/>
  <c r="AJC121" i="26"/>
  <c r="AJG121" i="26"/>
  <c r="AJL121" i="26"/>
  <c r="AJT121" i="26"/>
  <c r="AJX121" i="26"/>
  <c r="AKC121" i="26"/>
  <c r="AMN7" i="26"/>
  <c r="AMR7" i="26"/>
  <c r="AMX7" i="26"/>
  <c r="ANF7" i="26"/>
  <c r="ANJ7" i="26"/>
  <c r="ANO7" i="26"/>
  <c r="AOV7" i="26"/>
  <c r="AOZ7" i="26"/>
  <c r="APF7" i="26"/>
  <c r="APN7" i="26"/>
  <c r="APR7" i="26"/>
  <c r="APW7" i="26"/>
  <c r="ARD7" i="26"/>
  <c r="ARH7" i="26"/>
  <c r="ARN7" i="26"/>
  <c r="ARV7" i="26"/>
  <c r="ARZ7" i="26"/>
  <c r="ASE7" i="26"/>
  <c r="ALY26" i="26"/>
  <c r="AMC26" i="26"/>
  <c r="AOW26" i="26"/>
  <c r="APA26" i="26"/>
  <c r="APF26" i="26"/>
  <c r="APK26" i="26"/>
  <c r="ASI26" i="26"/>
  <c r="ASM26" i="26"/>
  <c r="AME36" i="26"/>
  <c r="ANI36" i="26"/>
  <c r="AOM36" i="26"/>
  <c r="APQ36" i="26"/>
  <c r="AQU36" i="26"/>
  <c r="ARY36" i="26"/>
  <c r="ATC36" i="26"/>
  <c r="AOO45" i="26"/>
  <c r="AOT45" i="26"/>
  <c r="AOX45" i="26"/>
  <c r="APG45" i="26"/>
  <c r="APK45" i="26"/>
  <c r="APO45" i="26"/>
  <c r="AME46" i="26"/>
  <c r="ANI46" i="26"/>
  <c r="AOM46" i="26"/>
  <c r="APQ46" i="26"/>
  <c r="AQU46" i="26"/>
  <c r="ARY46" i="26"/>
  <c r="ATC46" i="26"/>
  <c r="ANX55" i="26"/>
  <c r="AQF55" i="26"/>
  <c r="AME55" i="26"/>
  <c r="ANI55" i="26"/>
  <c r="AOM55" i="26"/>
  <c r="APQ55" i="26"/>
  <c r="AQU55" i="26"/>
  <c r="AUV8" i="26"/>
  <c r="AXD8" i="26"/>
  <c r="AZL8" i="26"/>
  <c r="AUG8" i="26"/>
  <c r="AVK8" i="26"/>
  <c r="AWO8" i="26"/>
  <c r="AXS8" i="26"/>
  <c r="AYW8" i="26"/>
  <c r="BAA8" i="26"/>
  <c r="BBE8" i="26"/>
  <c r="BCI8" i="26"/>
  <c r="BDM8" i="26"/>
  <c r="BEQ8" i="26"/>
  <c r="BFU8" i="26"/>
  <c r="BGY8" i="26"/>
  <c r="BIC8" i="26"/>
  <c r="BJG8" i="26"/>
  <c r="BKK8" i="26"/>
  <c r="BLO8" i="26"/>
  <c r="BMS8" i="26"/>
  <c r="BNW8" i="26"/>
  <c r="BPA8" i="26"/>
  <c r="BQE8" i="26"/>
  <c r="BRI8" i="26"/>
  <c r="BSM8" i="26"/>
  <c r="BTQ8" i="26"/>
  <c r="BUU8" i="26"/>
  <c r="BAA27" i="26"/>
  <c r="BCI27" i="26"/>
  <c r="BEQ27" i="26"/>
  <c r="BGY27" i="26"/>
  <c r="BJG27" i="26"/>
  <c r="BLO27" i="26"/>
  <c r="BNW27" i="26"/>
  <c r="BQE27" i="26"/>
  <c r="AUA26" i="26"/>
  <c r="AUE26" i="26"/>
  <c r="AUI26" i="26"/>
  <c r="AUN26" i="26"/>
  <c r="AYQ26" i="26"/>
  <c r="AYU26" i="26"/>
  <c r="AYY26" i="26"/>
  <c r="AZD26" i="26"/>
  <c r="BDG26" i="26"/>
  <c r="BDK26" i="26"/>
  <c r="BDO26" i="26"/>
  <c r="BDT26" i="26"/>
  <c r="BHW26" i="26"/>
  <c r="BIA26" i="26"/>
  <c r="BIE26" i="26"/>
  <c r="BIJ26" i="26"/>
  <c r="BMM26" i="26"/>
  <c r="BMQ26" i="26"/>
  <c r="BMU26" i="26"/>
  <c r="BMZ26" i="26"/>
  <c r="BRC26" i="26"/>
  <c r="BRG26" i="26"/>
  <c r="BRM26" i="26"/>
  <c r="BRU26" i="26"/>
  <c r="BRY26" i="26"/>
  <c r="BSD26" i="26"/>
  <c r="BUY26" i="26"/>
  <c r="BVG26" i="26"/>
  <c r="BVK26" i="26"/>
  <c r="ATZ27" i="26"/>
  <c r="AVD27" i="26"/>
  <c r="AWH27" i="26"/>
  <c r="AXL27" i="26"/>
  <c r="AYP27" i="26"/>
  <c r="AZT27" i="26"/>
  <c r="BAX27" i="26"/>
  <c r="BCB27" i="26"/>
  <c r="BDF27" i="26"/>
  <c r="BEJ27" i="26"/>
  <c r="BFN27" i="26"/>
  <c r="BGR27" i="26"/>
  <c r="BHV27" i="26"/>
  <c r="BIZ27" i="26"/>
  <c r="BKD27" i="26"/>
  <c r="BLH27" i="26"/>
  <c r="BML27" i="26"/>
  <c r="BNP27" i="26"/>
  <c r="BOT27" i="26"/>
  <c r="BPX27" i="26"/>
  <c r="BRB27" i="26"/>
  <c r="BSF27" i="26"/>
  <c r="BTJ27" i="26"/>
  <c r="BUN27" i="26"/>
  <c r="ATK27" i="26"/>
  <c r="AUO27" i="26"/>
  <c r="AVS27" i="26"/>
  <c r="AWW27" i="26"/>
  <c r="AYA27" i="26"/>
  <c r="AZE27" i="26"/>
  <c r="BAI27" i="26"/>
  <c r="BBM27" i="26"/>
  <c r="BCQ27" i="26"/>
  <c r="BDU27" i="26"/>
  <c r="BEY27" i="26"/>
  <c r="BGC27" i="26"/>
  <c r="BHG27" i="26"/>
  <c r="BIK27" i="26"/>
  <c r="BJO27" i="26"/>
  <c r="BKS27" i="26"/>
  <c r="BLW27" i="26"/>
  <c r="BNA27" i="26"/>
  <c r="BOE27" i="26"/>
  <c r="BPI27" i="26"/>
  <c r="BQM27" i="26"/>
  <c r="BSU27" i="26"/>
  <c r="BTY27" i="26"/>
  <c r="BHR45" i="26"/>
  <c r="BHZ45" i="26"/>
  <c r="BIE45" i="26"/>
  <c r="BIN45" i="26"/>
  <c r="BLT45" i="26"/>
  <c r="BMB45" i="26"/>
  <c r="BUP26" i="26"/>
  <c r="BUT26" i="26"/>
  <c r="BCK45" i="26"/>
  <c r="BCP45" i="26"/>
  <c r="BCT45" i="26"/>
  <c r="AVO45" i="26"/>
  <c r="AVW45" i="26"/>
  <c r="AXW45" i="26"/>
  <c r="AYE45" i="26"/>
  <c r="BEU45" i="26"/>
  <c r="BFC45" i="26"/>
  <c r="BHC45" i="26"/>
  <c r="BHK45" i="26"/>
  <c r="BQG45" i="26"/>
  <c r="BQL45" i="26"/>
  <c r="BQP45" i="26"/>
  <c r="BQY45" i="26"/>
  <c r="BRC45" i="26"/>
  <c r="BRG45" i="26"/>
  <c r="BRM45" i="26"/>
  <c r="BRU45" i="26"/>
  <c r="BHA45" i="26"/>
  <c r="BHF45" i="26"/>
  <c r="BHJ45" i="26"/>
  <c r="BHS45" i="26"/>
  <c r="BHW45" i="26"/>
  <c r="BIA45" i="26"/>
  <c r="AZH64" i="26"/>
  <c r="AZV64" i="26"/>
  <c r="BAF64" i="26"/>
  <c r="BCH64" i="26"/>
  <c r="BCR64" i="26"/>
  <c r="BCZ64" i="26"/>
  <c r="BEK64" i="26"/>
  <c r="BEO64" i="26"/>
  <c r="BEU64" i="26"/>
  <c r="BFC64" i="26"/>
  <c r="BFH64" i="26"/>
  <c r="BFQ64" i="26"/>
  <c r="BFV64" i="26"/>
  <c r="BGE64" i="26"/>
  <c r="AUW45" i="26"/>
  <c r="AVB45" i="26"/>
  <c r="AVF45" i="26"/>
  <c r="AVJ45" i="26"/>
  <c r="AZM45" i="26"/>
  <c r="AZR45" i="26"/>
  <c r="AZV45" i="26"/>
  <c r="AZZ45" i="26"/>
  <c r="BIS45" i="26"/>
  <c r="BIX45" i="26"/>
  <c r="BJB45" i="26"/>
  <c r="BJF45" i="26"/>
  <c r="BUW45" i="26"/>
  <c r="BVB45" i="26"/>
  <c r="BVF45" i="26"/>
  <c r="ATR46" i="26"/>
  <c r="AUV46" i="26"/>
  <c r="AVZ46" i="26"/>
  <c r="AXD46" i="26"/>
  <c r="AYH46" i="26"/>
  <c r="AZL46" i="26"/>
  <c r="BAP46" i="26"/>
  <c r="BBT46" i="26"/>
  <c r="BCX46" i="26"/>
  <c r="BEB46" i="26"/>
  <c r="BFF46" i="26"/>
  <c r="BGJ46" i="26"/>
  <c r="BHN46" i="26"/>
  <c r="BIR46" i="26"/>
  <c r="BJV46" i="26"/>
  <c r="BKZ46" i="26"/>
  <c r="BNH46" i="26"/>
  <c r="BOL46" i="26"/>
  <c r="BPP46" i="26"/>
  <c r="BRX46" i="26"/>
  <c r="BTB46" i="26"/>
  <c r="BUF46" i="26"/>
  <c r="AUG46" i="26"/>
  <c r="AVK46" i="26"/>
  <c r="AWO46" i="26"/>
  <c r="AXS46" i="26"/>
  <c r="AYW46" i="26"/>
  <c r="BAA46" i="26"/>
  <c r="BBE46" i="26"/>
  <c r="BCI46" i="26"/>
  <c r="BDM46" i="26"/>
  <c r="BEQ46" i="26"/>
  <c r="BFU46" i="26"/>
  <c r="BGY46" i="26"/>
  <c r="BIC46" i="26"/>
  <c r="BJG46" i="26"/>
  <c r="BKK46" i="26"/>
  <c r="BLO46" i="26"/>
  <c r="BMS46" i="26"/>
  <c r="BNW46" i="26"/>
  <c r="BPA46" i="26"/>
  <c r="BQE46" i="26"/>
  <c r="BRI46" i="26"/>
  <c r="BSM46" i="26"/>
  <c r="BTQ46" i="26"/>
  <c r="BUU46" i="26"/>
  <c r="ATJ45" i="26"/>
  <c r="ATN45" i="26"/>
  <c r="ATW45" i="26"/>
  <c r="AUA45" i="26"/>
  <c r="AUE45" i="26"/>
  <c r="ATJ64" i="26"/>
  <c r="AWE64" i="26"/>
  <c r="AUK45" i="26"/>
  <c r="AUS45" i="26"/>
  <c r="AWS45" i="26"/>
  <c r="AXA45" i="26"/>
  <c r="AZA45" i="26"/>
  <c r="AZI45" i="26"/>
  <c r="BDQ45" i="26"/>
  <c r="BDY45" i="26"/>
  <c r="BFY45" i="26"/>
  <c r="BGG45" i="26"/>
  <c r="BIG45" i="26"/>
  <c r="BIO45" i="26"/>
  <c r="BNI45" i="26"/>
  <c r="BNN45" i="26"/>
  <c r="BNR45" i="26"/>
  <c r="BNV45" i="26"/>
  <c r="AXU45" i="26"/>
  <c r="AXZ45" i="26"/>
  <c r="AYD45" i="26"/>
  <c r="AYM45" i="26"/>
  <c r="AYQ45" i="26"/>
  <c r="AYU45" i="26"/>
  <c r="BOK64" i="26"/>
  <c r="BSC64" i="26"/>
  <c r="BUK64" i="26"/>
  <c r="BUO64" i="26"/>
  <c r="BUS64" i="26"/>
  <c r="BOT74" i="26"/>
  <c r="BTJ74" i="26"/>
  <c r="BGO64" i="26"/>
  <c r="BGS64" i="26"/>
  <c r="BGW64" i="26"/>
  <c r="BJI64" i="26"/>
  <c r="BJN64" i="26"/>
  <c r="BJR64" i="26"/>
  <c r="BLQ64" i="26"/>
  <c r="BLV64" i="26"/>
  <c r="BLZ64" i="26"/>
  <c r="BMI64" i="26"/>
  <c r="BMM64" i="26"/>
  <c r="BMQ64" i="26"/>
  <c r="BOQ64" i="26"/>
  <c r="BOU64" i="26"/>
  <c r="BOY64" i="26"/>
  <c r="BRK64" i="26"/>
  <c r="BRP64" i="26"/>
  <c r="BVI64" i="26"/>
  <c r="BDO64" i="26"/>
  <c r="BDT64" i="26"/>
  <c r="BFW64" i="26"/>
  <c r="BGB64" i="26"/>
  <c r="BGF64" i="26"/>
  <c r="BLE64" i="26"/>
  <c r="BLI64" i="26"/>
  <c r="BLM64" i="26"/>
  <c r="BQG64" i="26"/>
  <c r="BQL64" i="26"/>
  <c r="BEJ74" i="26"/>
  <c r="BIZ74" i="26"/>
  <c r="BPP84" i="26"/>
  <c r="BQT84" i="26"/>
  <c r="BRX84" i="26"/>
  <c r="BTB84" i="26"/>
  <c r="BUF84" i="26"/>
  <c r="BVJ84" i="26"/>
  <c r="AVK93" i="26"/>
  <c r="AWO93" i="26"/>
  <c r="BAA93" i="26"/>
  <c r="BBE93" i="26"/>
  <c r="BEQ93" i="26"/>
  <c r="BFU93" i="26"/>
  <c r="BJG93" i="26"/>
  <c r="BKK93" i="26"/>
  <c r="BNW93" i="26"/>
  <c r="BPA93" i="26"/>
  <c r="BSM93" i="26"/>
  <c r="BTQ93" i="26"/>
  <c r="ATR93" i="26"/>
  <c r="AUV93" i="26"/>
  <c r="AVZ93" i="26"/>
  <c r="AXD93" i="26"/>
  <c r="AYH93" i="26"/>
  <c r="AZL93" i="26"/>
  <c r="BAP93" i="26"/>
  <c r="BBT93" i="26"/>
  <c r="BCX93" i="26"/>
  <c r="BEB93" i="26"/>
  <c r="BFF93" i="26"/>
  <c r="BGJ93" i="26"/>
  <c r="BHN93" i="26"/>
  <c r="BIR93" i="26"/>
  <c r="BJV93" i="26"/>
  <c r="BKZ93" i="26"/>
  <c r="BMD93" i="26"/>
  <c r="BNH93" i="26"/>
  <c r="BOL93" i="26"/>
  <c r="BPP93" i="26"/>
  <c r="BQT93" i="26"/>
  <c r="BRX93" i="26"/>
  <c r="BTB93" i="26"/>
  <c r="BUF93" i="26"/>
  <c r="BVJ93" i="26"/>
  <c r="BQE83" i="26"/>
  <c r="BEJ103" i="26"/>
  <c r="BIZ103" i="26"/>
  <c r="BNP103" i="26"/>
  <c r="BSF103" i="26"/>
  <c r="ATM102" i="26"/>
  <c r="ATQ102" i="26"/>
  <c r="ATV102" i="26"/>
  <c r="AYC102" i="26"/>
  <c r="AYG102" i="26"/>
  <c r="AYL102" i="26"/>
  <c r="BCS102" i="26"/>
  <c r="BCW102" i="26"/>
  <c r="BDB102" i="26"/>
  <c r="BDJ102" i="26"/>
  <c r="BDN102" i="26"/>
  <c r="BDS102" i="26"/>
  <c r="BHZ102" i="26"/>
  <c r="BID102" i="26"/>
  <c r="BII102" i="26"/>
  <c r="BMP102" i="26"/>
  <c r="BMT102" i="26"/>
  <c r="BMY102" i="26"/>
  <c r="BHI102" i="26"/>
  <c r="BHM102" i="26"/>
  <c r="BHR102" i="26"/>
  <c r="BLY102" i="26"/>
  <c r="BMC102" i="26"/>
  <c r="BMH102" i="26"/>
  <c r="BJN121" i="26"/>
  <c r="BJS121" i="26"/>
  <c r="BSW102" i="26"/>
  <c r="BTA102" i="26"/>
  <c r="BTF102" i="26"/>
  <c r="BTN102" i="26"/>
  <c r="BTR102" i="26"/>
  <c r="BTW102" i="26"/>
  <c r="AUQ102" i="26"/>
  <c r="AUU102" i="26"/>
  <c r="AUZ102" i="26"/>
  <c r="AVH102" i="26"/>
  <c r="AVL102" i="26"/>
  <c r="AVQ102" i="26"/>
  <c r="BNC102" i="26"/>
  <c r="BEH121" i="26"/>
  <c r="AYB102" i="26"/>
  <c r="AYF102" i="26"/>
  <c r="AYJ102" i="26"/>
  <c r="AYO102" i="26"/>
  <c r="AYS102" i="26"/>
  <c r="AZB102" i="26"/>
  <c r="BCR102" i="26"/>
  <c r="BCV102" i="26"/>
  <c r="BCZ102" i="26"/>
  <c r="BDE102" i="26"/>
  <c r="BDI102" i="26"/>
  <c r="BDR102" i="26"/>
  <c r="BIM102" i="26"/>
  <c r="BIQ102" i="26"/>
  <c r="BIV102" i="26"/>
  <c r="BJD102" i="26"/>
  <c r="BJH102" i="26"/>
  <c r="BJM102" i="26"/>
  <c r="AUD102" i="26"/>
  <c r="AUH102" i="26"/>
  <c r="AUM102" i="26"/>
  <c r="AYT102" i="26"/>
  <c r="AYX102" i="26"/>
  <c r="AZC102" i="26"/>
  <c r="BCF121" i="26"/>
  <c r="BCJ121" i="26"/>
  <c r="BDC121" i="26"/>
  <c r="BMW121" i="26"/>
  <c r="BNB121" i="26"/>
  <c r="BNF121" i="26"/>
  <c r="BSB121" i="26"/>
  <c r="BSJ121" i="26"/>
  <c r="AWP121" i="26"/>
  <c r="AWU121" i="26"/>
  <c r="AWZ121" i="26"/>
  <c r="AXI121" i="26"/>
  <c r="AYB121" i="26"/>
  <c r="AYF121" i="26"/>
  <c r="AYJ121" i="26"/>
  <c r="AYO121" i="26"/>
  <c r="BPB121" i="26"/>
  <c r="BPG121" i="26"/>
  <c r="BQN121" i="26"/>
  <c r="BQR121" i="26"/>
  <c r="BQX121" i="26"/>
  <c r="BRF121" i="26"/>
  <c r="BRJ121" i="26"/>
  <c r="BRO121" i="26"/>
  <c r="BRT121" i="26"/>
  <c r="BSK121" i="26"/>
  <c r="BUM121" i="26"/>
  <c r="BUR121" i="26"/>
  <c r="BUV121" i="26"/>
  <c r="BVA121" i="26"/>
  <c r="BVF121" i="26"/>
  <c r="BFV121" i="26"/>
  <c r="BGA121" i="26"/>
  <c r="BUA121" i="26"/>
  <c r="BUE121" i="26"/>
  <c r="BUJ121" i="26"/>
  <c r="BHI121" i="26"/>
  <c r="BHM121" i="26"/>
  <c r="BHR121" i="26"/>
  <c r="BHZ121" i="26"/>
  <c r="BID121" i="26"/>
  <c r="BII121" i="26"/>
  <c r="BVY131" i="26"/>
  <c r="BVQ7" i="26"/>
  <c r="BVP26" i="26"/>
  <c r="BVU26" i="26"/>
  <c r="BVP64" i="26"/>
  <c r="BVU64" i="26"/>
  <c r="BVP102" i="26"/>
  <c r="BVU102" i="26"/>
  <c r="ATK131" i="26"/>
  <c r="AUO131" i="26"/>
  <c r="AVS131" i="26"/>
  <c r="AWW131" i="26"/>
  <c r="AYA131" i="26"/>
  <c r="AZE131" i="26"/>
  <c r="BAI131" i="26"/>
  <c r="BBM131" i="26"/>
  <c r="BCQ131" i="26"/>
  <c r="BDU131" i="26"/>
  <c r="BEY131" i="26"/>
  <c r="BGC131" i="26"/>
  <c r="BHG131" i="26"/>
  <c r="BIK131" i="26"/>
  <c r="BJO131" i="26"/>
  <c r="BKS131" i="26"/>
  <c r="BLW131" i="26"/>
  <c r="BNA131" i="26"/>
  <c r="BOE131" i="26"/>
  <c r="BPI131" i="26"/>
  <c r="BQM131" i="26"/>
  <c r="BRQ131" i="26"/>
  <c r="BSU131" i="26"/>
  <c r="BTY131" i="26"/>
  <c r="BVC131" i="26"/>
  <c r="ATZ131" i="26"/>
  <c r="AVD131" i="26"/>
  <c r="AWH131" i="26"/>
  <c r="AXL131" i="26"/>
  <c r="AYP131" i="26"/>
  <c r="AZT131" i="26"/>
  <c r="BAX131" i="26"/>
  <c r="BCB131" i="26"/>
  <c r="BDF131" i="26"/>
  <c r="BEJ131" i="26"/>
  <c r="BFN131" i="26"/>
  <c r="BGR131" i="26"/>
  <c r="BHV131" i="26"/>
  <c r="BIZ131" i="26"/>
  <c r="BKD131" i="26"/>
  <c r="BLH131" i="26"/>
  <c r="BML131" i="26"/>
  <c r="BNP131" i="26"/>
  <c r="BOT131" i="26"/>
  <c r="BPX131" i="26"/>
  <c r="BRB131" i="26"/>
  <c r="BSF131" i="26"/>
  <c r="BTJ131" i="26"/>
  <c r="BUN131" i="26"/>
  <c r="BVQ26" i="26"/>
  <c r="BVR36" i="26"/>
  <c r="BVT45" i="26"/>
  <c r="BVX45" i="26"/>
  <c r="BVR46" i="26"/>
  <c r="BVQ64" i="26"/>
  <c r="BVR74" i="26"/>
  <c r="BVT83" i="26"/>
  <c r="BVX83" i="26"/>
  <c r="BVR84" i="26"/>
  <c r="BVQ102" i="26"/>
  <c r="BVR112" i="26"/>
  <c r="BVT121" i="26"/>
  <c r="BVX121" i="26"/>
  <c r="BVR122" i="26"/>
  <c r="BVT7" i="26"/>
  <c r="BVX7" i="26"/>
  <c r="BSO64" i="26"/>
  <c r="BST64" i="26"/>
  <c r="BSX64" i="26"/>
  <c r="BTG64" i="26"/>
  <c r="BTK64" i="26"/>
  <c r="BTO64" i="26"/>
  <c r="ATT83" i="26"/>
  <c r="ATY83" i="26"/>
  <c r="AUC83" i="26"/>
  <c r="AUL83" i="26"/>
  <c r="AUP83" i="26"/>
  <c r="AUT83" i="26"/>
  <c r="AYJ83" i="26"/>
  <c r="AYO83" i="26"/>
  <c r="AYS83" i="26"/>
  <c r="AZB83" i="26"/>
  <c r="AZF83" i="26"/>
  <c r="AZJ83" i="26"/>
  <c r="BCZ83" i="26"/>
  <c r="BDE83" i="26"/>
  <c r="BDI83" i="26"/>
  <c r="BDR83" i="26"/>
  <c r="BDV83" i="26"/>
  <c r="BDZ83" i="26"/>
  <c r="BHP83" i="26"/>
  <c r="BHU83" i="26"/>
  <c r="BHY83" i="26"/>
  <c r="BIH83" i="26"/>
  <c r="BIL83" i="26"/>
  <c r="BIP83" i="26"/>
  <c r="BMF83" i="26"/>
  <c r="BMK83" i="26"/>
  <c r="BMO83" i="26"/>
  <c r="BMX83" i="26"/>
  <c r="BNB83" i="26"/>
  <c r="BNF83" i="26"/>
  <c r="BQV83" i="26"/>
  <c r="BRA83" i="26"/>
  <c r="BRE83" i="26"/>
  <c r="BRN83" i="26"/>
  <c r="BRR83" i="26"/>
  <c r="BRV83" i="26"/>
  <c r="BVL83" i="26"/>
  <c r="ATH83" i="26"/>
  <c r="ATL83" i="26"/>
  <c r="ATP83" i="26"/>
  <c r="AXF83" i="26"/>
  <c r="AXK83" i="26"/>
  <c r="AXO83" i="26"/>
  <c r="AXX83" i="26"/>
  <c r="AYB83" i="26"/>
  <c r="AYF83" i="26"/>
  <c r="BBV83" i="26"/>
  <c r="BCA83" i="26"/>
  <c r="BCE83" i="26"/>
  <c r="BCN83" i="26"/>
  <c r="BCR83" i="26"/>
  <c r="BCV83" i="26"/>
  <c r="BGL83" i="26"/>
  <c r="BGQ83" i="26"/>
  <c r="BGU83" i="26"/>
  <c r="BHD83" i="26"/>
  <c r="BHH83" i="26"/>
  <c r="BHL83" i="26"/>
  <c r="BLB83" i="26"/>
  <c r="BLG83" i="26"/>
  <c r="BLK83" i="26"/>
  <c r="BLT83" i="26"/>
  <c r="BLX83" i="26"/>
  <c r="BMB83" i="26"/>
  <c r="BPR83" i="26"/>
  <c r="BPW83" i="26"/>
  <c r="BQA83" i="26"/>
  <c r="BQJ83" i="26"/>
  <c r="BQN83" i="26"/>
  <c r="BQR83" i="26"/>
  <c r="BUH83" i="26"/>
  <c r="BUM83" i="26"/>
  <c r="BUQ83" i="26"/>
  <c r="BUZ83" i="26"/>
  <c r="BVD83" i="26"/>
  <c r="BVH83" i="26"/>
  <c r="BNG102" i="26"/>
  <c r="BNL102" i="26"/>
  <c r="BNT102" i="26"/>
  <c r="BNX102" i="26"/>
  <c r="BOC102" i="26"/>
  <c r="BRS102" i="26"/>
  <c r="BRW102" i="26"/>
  <c r="BSB102" i="26"/>
  <c r="BSJ102" i="26"/>
  <c r="BSN102" i="26"/>
  <c r="BSS102" i="26"/>
  <c r="BQO102" i="26"/>
  <c r="BQS102" i="26"/>
  <c r="BQX102" i="26"/>
  <c r="BRF102" i="26"/>
  <c r="BRJ102" i="26"/>
  <c r="BRO102" i="26"/>
  <c r="BVE102" i="26"/>
  <c r="BVI102" i="26"/>
  <c r="BIM121" i="26"/>
  <c r="BIQ121" i="26"/>
  <c r="BIV121" i="26"/>
  <c r="BJD121" i="26"/>
  <c r="BJH121" i="26"/>
  <c r="BJM121" i="26"/>
  <c r="BVE121" i="26"/>
  <c r="BVI121" i="26"/>
  <c r="AJL102" i="26"/>
  <c r="AJT102" i="26"/>
  <c r="AJX102" i="26"/>
  <c r="AKC102" i="26"/>
  <c r="AHQ64" i="26"/>
  <c r="AHV64" i="26"/>
  <c r="AHZ64" i="26"/>
  <c r="AII64" i="26"/>
  <c r="AIM64" i="26"/>
  <c r="AIQ64" i="26"/>
  <c r="AFI83" i="26"/>
  <c r="AFN83" i="26"/>
  <c r="AFR83" i="26"/>
  <c r="AGA83" i="26"/>
  <c r="AGE83" i="26"/>
  <c r="AGI83" i="26"/>
  <c r="AIU83" i="26"/>
  <c r="AIZ83" i="26"/>
  <c r="ALC83" i="26"/>
  <c r="ALH83" i="26"/>
  <c r="AHZ83" i="26"/>
  <c r="AII83" i="26"/>
  <c r="AIM83" i="26"/>
  <c r="AIQ83" i="26"/>
  <c r="AKH83" i="26"/>
  <c r="AKQ83" i="26"/>
  <c r="AKU83" i="26"/>
  <c r="AKY83" i="26"/>
  <c r="AGU121" i="26"/>
  <c r="AGY121" i="26"/>
  <c r="AHD121" i="26"/>
  <c r="AHL121" i="26"/>
  <c r="AHP121" i="26"/>
  <c r="AHU121" i="26"/>
  <c r="ALK121" i="26"/>
  <c r="ALO121" i="26"/>
  <c r="AFQ121" i="26"/>
  <c r="AFU121" i="26"/>
  <c r="AFZ121" i="26"/>
  <c r="AGH121" i="26"/>
  <c r="AGL121" i="26"/>
  <c r="AGQ121" i="26"/>
  <c r="AKG121" i="26"/>
  <c r="AKK121" i="26"/>
  <c r="AKP121" i="26"/>
  <c r="AKX121" i="26"/>
  <c r="ALB121" i="26"/>
  <c r="ALG121" i="26"/>
  <c r="YK64" i="26"/>
  <c r="YP64" i="26"/>
  <c r="YT64" i="26"/>
  <c r="ZC64" i="26"/>
  <c r="ZG64" i="26"/>
  <c r="ZK64" i="26"/>
  <c r="ADA64" i="26"/>
  <c r="ADF64" i="26"/>
  <c r="ADJ64" i="26"/>
  <c r="ADS64" i="26"/>
  <c r="ADW64" i="26"/>
  <c r="AEA64" i="26"/>
  <c r="ZO83" i="26"/>
  <c r="ZT83" i="26"/>
  <c r="ZX83" i="26"/>
  <c r="AAG83" i="26"/>
  <c r="AAK83" i="26"/>
  <c r="AAO83" i="26"/>
  <c r="AEE83" i="26"/>
  <c r="ACG102" i="26"/>
  <c r="ACK102" i="26"/>
  <c r="ACP102" i="26"/>
  <c r="XG64" i="26"/>
  <c r="XL64" i="26"/>
  <c r="XP64" i="26"/>
  <c r="XY64" i="26"/>
  <c r="YC64" i="26"/>
  <c r="YG64" i="26"/>
  <c r="ABW64" i="26"/>
  <c r="ACB64" i="26"/>
  <c r="ACF64" i="26"/>
  <c r="ACO64" i="26"/>
  <c r="ACS64" i="26"/>
  <c r="ACW64" i="26"/>
  <c r="YK83" i="26"/>
  <c r="YP83" i="26"/>
  <c r="YT83" i="26"/>
  <c r="ZC83" i="26"/>
  <c r="ZG83" i="26"/>
  <c r="ZK83" i="26"/>
  <c r="ADA83" i="26"/>
  <c r="ADF83" i="26"/>
  <c r="ADJ83" i="26"/>
  <c r="ADS83" i="26"/>
  <c r="ADW83" i="26"/>
  <c r="AEA83" i="26"/>
  <c r="ABP102" i="26"/>
  <c r="ABT102" i="26"/>
  <c r="ABY102" i="26"/>
  <c r="WY64" i="26"/>
  <c r="XC64" i="26"/>
  <c r="AAS64" i="26"/>
  <c r="AAX64" i="26"/>
  <c r="ABB64" i="26"/>
  <c r="ABK64" i="26"/>
  <c r="ABO64" i="26"/>
  <c r="ABS64" i="26"/>
  <c r="XG83" i="26"/>
  <c r="XL83" i="26"/>
  <c r="XP83" i="26"/>
  <c r="XY83" i="26"/>
  <c r="YC83" i="26"/>
  <c r="YG83" i="26"/>
  <c r="ABW83" i="26"/>
  <c r="ACB83" i="26"/>
  <c r="ACF83" i="26"/>
  <c r="ACO83" i="26"/>
  <c r="ACS83" i="26"/>
  <c r="ACW83" i="26"/>
  <c r="ZH121" i="26"/>
  <c r="ZL121" i="26"/>
  <c r="ZQ121" i="26"/>
  <c r="ZY121" i="26"/>
  <c r="AAC121" i="26"/>
  <c r="AAH121" i="26"/>
  <c r="ADX121" i="26"/>
  <c r="AEB121" i="26"/>
  <c r="YD121" i="26"/>
  <c r="YH121" i="26"/>
  <c r="YM121" i="26"/>
  <c r="YU121" i="26"/>
  <c r="YY121" i="26"/>
  <c r="ZD121" i="26"/>
  <c r="ACT121" i="26"/>
  <c r="ACX121" i="26"/>
  <c r="ADC121" i="26"/>
  <c r="ADK121" i="26"/>
  <c r="ADO121" i="26"/>
  <c r="ADT121" i="26"/>
  <c r="SN7" i="26"/>
  <c r="TE7" i="26"/>
  <c r="SJ7" i="26"/>
  <c r="SS7" i="26"/>
  <c r="TA7" i="26"/>
  <c r="TJ7" i="26"/>
  <c r="UT102" i="26"/>
  <c r="UX102" i="26"/>
  <c r="VC102" i="26"/>
  <c r="PT64" i="26"/>
  <c r="PY64" i="26"/>
  <c r="QC64" i="26"/>
  <c r="QL64" i="26"/>
  <c r="QP64" i="26"/>
  <c r="QT64" i="26"/>
  <c r="UJ64" i="26"/>
  <c r="UO64" i="26"/>
  <c r="US64" i="26"/>
  <c r="VB64" i="26"/>
  <c r="VF64" i="26"/>
  <c r="VJ64" i="26"/>
  <c r="PT83" i="26"/>
  <c r="PY83" i="26"/>
  <c r="QC83" i="26"/>
  <c r="QL83" i="26"/>
  <c r="QP83" i="26"/>
  <c r="QT83" i="26"/>
  <c r="UJ83" i="26"/>
  <c r="UO83" i="26"/>
  <c r="US83" i="26"/>
  <c r="VB83" i="26"/>
  <c r="VF83" i="26"/>
  <c r="VJ83" i="26"/>
  <c r="UC102" i="26"/>
  <c r="UG102" i="26"/>
  <c r="UL102" i="26"/>
  <c r="PH64" i="26"/>
  <c r="PL64" i="26"/>
  <c r="PP64" i="26"/>
  <c r="TF64" i="26"/>
  <c r="TK64" i="26"/>
  <c r="TO64" i="26"/>
  <c r="TX64" i="26"/>
  <c r="UB64" i="26"/>
  <c r="UF64" i="26"/>
  <c r="PH83" i="26"/>
  <c r="PL83" i="26"/>
  <c r="PP83" i="26"/>
  <c r="TF83" i="26"/>
  <c r="TK83" i="26"/>
  <c r="TO83" i="26"/>
  <c r="TX83" i="26"/>
  <c r="UB83" i="26"/>
  <c r="UF83" i="26"/>
  <c r="RU121" i="26"/>
  <c r="RY121" i="26"/>
  <c r="SD121" i="26"/>
  <c r="SL121" i="26"/>
  <c r="SP121" i="26"/>
  <c r="SU121" i="26"/>
  <c r="WK121" i="26"/>
  <c r="WO121" i="26"/>
  <c r="QQ121" i="26"/>
  <c r="QU121" i="26"/>
  <c r="QZ121" i="26"/>
  <c r="RH121" i="26"/>
  <c r="RL121" i="26"/>
  <c r="RQ121" i="26"/>
  <c r="VG121" i="26"/>
  <c r="VK121" i="26"/>
  <c r="VP121" i="26"/>
  <c r="VX121" i="26"/>
  <c r="WB121" i="26"/>
  <c r="WG121" i="26"/>
  <c r="CM7" i="26"/>
  <c r="CH102" i="26"/>
  <c r="CH121" i="26"/>
  <c r="DD121" i="26"/>
  <c r="DI121" i="26"/>
  <c r="DH122" i="26"/>
  <c r="DK121" i="26"/>
  <c r="DP121" i="26"/>
  <c r="HM7" i="26"/>
  <c r="HR7" i="26"/>
  <c r="ES8" i="26"/>
  <c r="FW8" i="26"/>
  <c r="HA8" i="26"/>
  <c r="ED8" i="26"/>
  <c r="FH8" i="26"/>
  <c r="GL8" i="26"/>
  <c r="HP8" i="26"/>
  <c r="AW102" i="26"/>
  <c r="BB102" i="26"/>
  <c r="BF102" i="26"/>
  <c r="BD121" i="26"/>
  <c r="DA83" i="26"/>
  <c r="CZ112" i="26"/>
  <c r="DD26" i="26"/>
  <c r="DI26" i="26"/>
  <c r="DM26" i="26"/>
  <c r="DH27" i="26"/>
  <c r="DK26" i="26"/>
  <c r="DP26" i="26"/>
  <c r="DH36" i="26"/>
  <c r="DL45" i="26"/>
  <c r="DQ45" i="26"/>
  <c r="DO46" i="26"/>
  <c r="DO55" i="26"/>
  <c r="DE102" i="26"/>
  <c r="DJ102" i="26"/>
  <c r="DN102" i="26"/>
  <c r="DG102" i="26"/>
  <c r="DL102" i="26"/>
  <c r="DE121" i="26"/>
  <c r="DJ121" i="26"/>
  <c r="DN121" i="26"/>
  <c r="DG121" i="26"/>
  <c r="AR122" i="26"/>
  <c r="AV7" i="26"/>
  <c r="CT64" i="26"/>
  <c r="DG26" i="26"/>
  <c r="DK45" i="26"/>
  <c r="DP45" i="26"/>
  <c r="DK64" i="26"/>
  <c r="DP64" i="26"/>
  <c r="EW7" i="26"/>
  <c r="FV45" i="26"/>
  <c r="GQ45" i="26"/>
  <c r="DT83" i="26"/>
  <c r="EC83" i="26"/>
  <c r="GB83" i="26"/>
  <c r="IE46" i="26"/>
  <c r="JI46" i="26"/>
  <c r="LQ46" i="26"/>
  <c r="MU46" i="26"/>
  <c r="NY46" i="26"/>
  <c r="EL17" i="26"/>
  <c r="FP17" i="26"/>
  <c r="GT17" i="26"/>
  <c r="FA17" i="26"/>
  <c r="HI17" i="26"/>
  <c r="FE26" i="26"/>
  <c r="FJ26" i="26"/>
  <c r="FO26" i="26"/>
  <c r="EL27" i="26"/>
  <c r="FP27" i="26"/>
  <c r="GT27" i="26"/>
  <c r="DW27" i="26"/>
  <c r="FA27" i="26"/>
  <c r="GE27" i="26"/>
  <c r="HI27" i="26"/>
  <c r="ES46" i="26"/>
  <c r="FW46" i="26"/>
  <c r="HA46" i="26"/>
  <c r="ED46" i="26"/>
  <c r="FH46" i="26"/>
  <c r="HP46" i="26"/>
  <c r="GS45" i="26"/>
  <c r="FS45" i="26"/>
  <c r="DW65" i="26"/>
  <c r="FA65" i="26"/>
  <c r="GE65" i="26"/>
  <c r="HI65" i="26"/>
  <c r="EL65" i="26"/>
  <c r="FP65" i="26"/>
  <c r="GT65" i="26"/>
  <c r="DW74" i="26"/>
  <c r="FA74" i="26"/>
  <c r="GE74" i="26"/>
  <c r="HI74" i="26"/>
  <c r="EL74" i="26"/>
  <c r="FP74" i="26"/>
  <c r="GT74" i="26"/>
  <c r="FS83" i="26"/>
  <c r="DW84" i="26"/>
  <c r="FA84" i="26"/>
  <c r="GE84" i="26"/>
  <c r="HI84" i="26"/>
  <c r="EL84" i="26"/>
  <c r="FP84" i="26"/>
  <c r="GT84" i="26"/>
  <c r="OG46" i="26"/>
  <c r="ES17" i="26"/>
  <c r="HA17" i="26"/>
  <c r="ED17" i="26"/>
  <c r="FH17" i="26"/>
  <c r="GL17" i="26"/>
  <c r="HP17" i="26"/>
  <c r="EW26" i="26"/>
  <c r="HM26" i="26"/>
  <c r="HR26" i="26"/>
  <c r="ES27" i="26"/>
  <c r="HA27" i="26"/>
  <c r="ED27" i="26"/>
  <c r="FH27" i="26"/>
  <c r="GL27" i="26"/>
  <c r="HP27" i="26"/>
  <c r="EL36" i="26"/>
  <c r="FP36" i="26"/>
  <c r="GT36" i="26"/>
  <c r="HN45" i="26"/>
  <c r="DW46" i="26"/>
  <c r="FA46" i="26"/>
  <c r="GE46" i="26"/>
  <c r="HI46" i="26"/>
  <c r="EL46" i="26"/>
  <c r="FP46" i="26"/>
  <c r="GT46" i="26"/>
  <c r="DT64" i="26"/>
  <c r="DY64" i="26"/>
  <c r="EC64" i="26"/>
  <c r="EX64" i="26"/>
  <c r="FC64" i="26"/>
  <c r="FG64" i="26"/>
  <c r="GB64" i="26"/>
  <c r="GG64" i="26"/>
  <c r="GK64" i="26"/>
  <c r="HF64" i="26"/>
  <c r="HK64" i="26"/>
  <c r="HO64" i="26"/>
  <c r="GN83" i="26"/>
  <c r="GS83" i="26"/>
  <c r="HL83" i="26"/>
  <c r="ED84" i="26"/>
  <c r="FH84" i="26"/>
  <c r="GL84" i="26"/>
  <c r="FW84" i="26"/>
  <c r="EL131" i="26"/>
  <c r="FP131" i="26"/>
  <c r="GT131" i="26"/>
  <c r="HZ7" i="26"/>
  <c r="ID7" i="26"/>
  <c r="II7" i="26"/>
  <c r="IQ7" i="26"/>
  <c r="IU7" i="26"/>
  <c r="IZ7" i="26"/>
  <c r="MP7" i="26"/>
  <c r="MT7" i="26"/>
  <c r="MY7" i="26"/>
  <c r="NG7" i="26"/>
  <c r="NK7" i="26"/>
  <c r="NP7" i="26"/>
  <c r="EM83" i="26"/>
  <c r="EQ83" i="26"/>
  <c r="GF83" i="26"/>
  <c r="GJ83" i="26"/>
  <c r="DW93" i="26"/>
  <c r="FA93" i="26"/>
  <c r="GE93" i="26"/>
  <c r="HI93" i="26"/>
  <c r="EL93" i="26"/>
  <c r="FP93" i="26"/>
  <c r="GT93" i="26"/>
  <c r="EL112" i="26"/>
  <c r="FP112" i="26"/>
  <c r="GT112" i="26"/>
  <c r="KO45" i="26"/>
  <c r="MH45" i="26"/>
  <c r="MZ45" i="26"/>
  <c r="PE83" i="26"/>
  <c r="IE84" i="26"/>
  <c r="JI84" i="26"/>
  <c r="KM84" i="26"/>
  <c r="LQ84" i="26"/>
  <c r="MU84" i="26"/>
  <c r="NY84" i="26"/>
  <c r="PC84" i="26"/>
  <c r="PE45" i="26"/>
  <c r="IP45" i="26"/>
  <c r="JC45" i="26"/>
  <c r="JG45" i="26"/>
  <c r="JK45" i="26"/>
  <c r="LG45" i="26"/>
  <c r="LK45" i="26"/>
  <c r="LS45" i="26"/>
  <c r="LX45" i="26"/>
  <c r="NF45" i="26"/>
  <c r="NS45" i="26"/>
  <c r="NW45" i="26"/>
  <c r="OA45" i="26"/>
  <c r="HU64" i="26"/>
  <c r="HY64" i="26"/>
  <c r="IC64" i="26"/>
  <c r="JX93" i="26"/>
  <c r="MF93" i="26"/>
  <c r="ON93" i="26"/>
  <c r="IE93" i="26"/>
  <c r="JI93" i="26"/>
  <c r="KM93" i="26"/>
  <c r="LQ93" i="26"/>
  <c r="MU93" i="26"/>
  <c r="NY93" i="26"/>
  <c r="PC93" i="26"/>
  <c r="OC102" i="26"/>
  <c r="JX46" i="26"/>
  <c r="ON46" i="26"/>
  <c r="IE65" i="26"/>
  <c r="JI65" i="26"/>
  <c r="KM65" i="26"/>
  <c r="LQ65" i="26"/>
  <c r="MU65" i="26"/>
  <c r="NY65" i="26"/>
  <c r="PC65" i="26"/>
  <c r="JS102" i="26"/>
  <c r="JW102" i="26"/>
  <c r="NZ121" i="26"/>
  <c r="OE121" i="26"/>
  <c r="HY102" i="26"/>
  <c r="IC102" i="26"/>
  <c r="IG102" i="26"/>
  <c r="IL102" i="26"/>
  <c r="JY102" i="26"/>
  <c r="KD102" i="26"/>
  <c r="LU102" i="26"/>
  <c r="MC102" i="26"/>
  <c r="NT102" i="26"/>
  <c r="NX102" i="26"/>
  <c r="OW102" i="26"/>
  <c r="PA102" i="26"/>
  <c r="MP121" i="26"/>
  <c r="MT121" i="26"/>
  <c r="MY121" i="26"/>
  <c r="HU102" i="26"/>
  <c r="KC102" i="26"/>
  <c r="KH102" i="26"/>
  <c r="KL102" i="26"/>
  <c r="HX103" i="26"/>
  <c r="JB103" i="26"/>
  <c r="KF103" i="26"/>
  <c r="LJ103" i="26"/>
  <c r="MN103" i="26"/>
  <c r="NR103" i="26"/>
  <c r="OV103" i="26"/>
  <c r="IM103" i="26"/>
  <c r="JQ103" i="26"/>
  <c r="KU103" i="26"/>
  <c r="LY103" i="26"/>
  <c r="NC103" i="26"/>
  <c r="OG103" i="26"/>
  <c r="HV102" i="26"/>
  <c r="IA102" i="26"/>
  <c r="IJ102" i="26"/>
  <c r="IN102" i="26"/>
  <c r="IR102" i="26"/>
  <c r="JM102" i="26"/>
  <c r="JU102" i="26"/>
  <c r="KO102" i="26"/>
  <c r="KT102" i="26"/>
  <c r="KX102" i="26"/>
  <c r="LG102" i="26"/>
  <c r="LL102" i="26"/>
  <c r="LP102" i="26"/>
  <c r="MB102" i="26"/>
  <c r="HZ121" i="26"/>
  <c r="ID121" i="26"/>
  <c r="II121" i="26"/>
  <c r="NS102" i="26"/>
  <c r="NW102" i="26"/>
  <c r="OA102" i="26"/>
  <c r="OF102" i="26"/>
  <c r="JD102" i="26"/>
  <c r="JH102" i="26"/>
  <c r="KG102" i="26"/>
  <c r="KK102" i="26"/>
  <c r="OO102" i="26"/>
  <c r="OT102" i="26"/>
  <c r="LK102" i="26"/>
  <c r="LO102" i="26"/>
  <c r="LS102" i="26"/>
  <c r="LX102" i="26"/>
  <c r="JQ112" i="26"/>
  <c r="LY112" i="26"/>
  <c r="OG112" i="26"/>
  <c r="LY122" i="26"/>
  <c r="LY131" i="26"/>
  <c r="JK83" i="26"/>
  <c r="JP83" i="26"/>
  <c r="JT83" i="26"/>
  <c r="KC83" i="26"/>
  <c r="KG83" i="26"/>
  <c r="KK83" i="26"/>
  <c r="OA83" i="26"/>
  <c r="OF83" i="26"/>
  <c r="OJ83" i="26"/>
  <c r="OS83" i="26"/>
  <c r="OW83" i="26"/>
  <c r="PA83" i="26"/>
  <c r="LS64" i="26"/>
  <c r="LX64" i="26"/>
  <c r="MB64" i="26"/>
  <c r="MK64" i="26"/>
  <c r="MO64" i="26"/>
  <c r="MS64" i="26"/>
  <c r="IG83" i="26"/>
  <c r="IL83" i="26"/>
  <c r="IP83" i="26"/>
  <c r="IY83" i="26"/>
  <c r="JC83" i="26"/>
  <c r="JG83" i="26"/>
  <c r="MW83" i="26"/>
  <c r="NB83" i="26"/>
  <c r="NF83" i="26"/>
  <c r="NO83" i="26"/>
  <c r="NS83" i="26"/>
  <c r="NW83" i="26"/>
  <c r="LK64" i="26"/>
  <c r="LO64" i="26"/>
  <c r="PE64" i="26"/>
  <c r="HU83" i="26"/>
  <c r="HY83" i="26"/>
  <c r="IC83" i="26"/>
  <c r="LS83" i="26"/>
  <c r="LX83" i="26"/>
  <c r="MB83" i="26"/>
  <c r="MK83" i="26"/>
  <c r="MO83" i="26"/>
  <c r="MS83" i="26"/>
  <c r="NG102" i="26"/>
  <c r="NK102" i="26"/>
  <c r="NP102" i="26"/>
  <c r="KH121" i="26"/>
  <c r="KL121" i="26"/>
  <c r="KQ121" i="26"/>
  <c r="KY121" i="26"/>
  <c r="LC121" i="26"/>
  <c r="LH121" i="26"/>
  <c r="OX121" i="26"/>
  <c r="PB121" i="26"/>
  <c r="JD121" i="26"/>
  <c r="JH121" i="26"/>
  <c r="JM121" i="26"/>
  <c r="JU121" i="26"/>
  <c r="JY121" i="26"/>
  <c r="KD121" i="26"/>
  <c r="NT121" i="26"/>
  <c r="NX121" i="26"/>
  <c r="OC121" i="26"/>
  <c r="OK121" i="26"/>
  <c r="OO121" i="26"/>
  <c r="OT121" i="26"/>
  <c r="HO83" i="26"/>
  <c r="EA7" i="26"/>
  <c r="EF7" i="26"/>
  <c r="EK7" i="26"/>
  <c r="FR7" i="26"/>
  <c r="FV7" i="26"/>
  <c r="GA7" i="26"/>
  <c r="GI7" i="26"/>
  <c r="GN7" i="26"/>
  <c r="GS7" i="26"/>
  <c r="EE26" i="26"/>
  <c r="EJ26" i="26"/>
  <c r="EO26" i="26"/>
  <c r="EX26" i="26"/>
  <c r="FB26" i="26"/>
  <c r="FF26" i="26"/>
  <c r="GM26" i="26"/>
  <c r="GR26" i="26"/>
  <c r="GW26" i="26"/>
  <c r="HF26" i="26"/>
  <c r="HJ26" i="26"/>
  <c r="HN26" i="26"/>
  <c r="DT45" i="26"/>
  <c r="GW45" i="26"/>
  <c r="HK45" i="26"/>
  <c r="HO45" i="26"/>
  <c r="GL46" i="26"/>
  <c r="GP83" i="26"/>
  <c r="GX83" i="26"/>
  <c r="HB83" i="26"/>
  <c r="HG83" i="26"/>
  <c r="GG121" i="26"/>
  <c r="GK121" i="26"/>
  <c r="GP121" i="26"/>
  <c r="GX121" i="26"/>
  <c r="HB121" i="26"/>
  <c r="HG121" i="26"/>
  <c r="HK83" i="26"/>
  <c r="HK121" i="26"/>
  <c r="HO121" i="26"/>
  <c r="DT7" i="26"/>
  <c r="DX7" i="26"/>
  <c r="EB7" i="26"/>
  <c r="FI7" i="26"/>
  <c r="FN7" i="26"/>
  <c r="FS7" i="26"/>
  <c r="GB7" i="26"/>
  <c r="GF7" i="26"/>
  <c r="GJ7" i="26"/>
  <c r="HQ7" i="26"/>
  <c r="DS26" i="26"/>
  <c r="EA26" i="26"/>
  <c r="EF26" i="26"/>
  <c r="EK26" i="26"/>
  <c r="FR26" i="26"/>
  <c r="FV26" i="26"/>
  <c r="GA26" i="26"/>
  <c r="GI26" i="26"/>
  <c r="GN26" i="26"/>
  <c r="GS26" i="26"/>
  <c r="FY45" i="26"/>
  <c r="DU83" i="26"/>
  <c r="DZ83" i="26"/>
  <c r="EI83" i="26"/>
  <c r="HK102" i="26"/>
  <c r="HO102" i="26"/>
  <c r="GG45" i="26"/>
  <c r="GK45" i="26"/>
  <c r="GP45" i="26"/>
  <c r="GX45" i="26"/>
  <c r="HB45" i="26"/>
  <c r="HG45" i="26"/>
  <c r="GG83" i="26"/>
  <c r="GK83" i="26"/>
  <c r="DU102" i="26"/>
  <c r="DU121" i="26"/>
  <c r="FT45" i="26"/>
  <c r="FX45" i="26"/>
  <c r="GC45" i="26"/>
  <c r="ES84" i="26"/>
  <c r="CR102" i="26"/>
  <c r="AG45" i="26"/>
  <c r="AL45" i="26"/>
  <c r="AP45" i="26"/>
  <c r="AS45" i="26"/>
  <c r="AK55" i="26"/>
  <c r="AL83" i="26"/>
  <c r="AG102" i="26"/>
  <c r="AP102" i="26"/>
  <c r="AK103" i="26"/>
  <c r="AL121" i="26"/>
  <c r="AK131" i="26"/>
  <c r="BL102" i="26"/>
  <c r="BL121" i="26"/>
  <c r="CK8" i="26"/>
  <c r="CC26" i="26"/>
  <c r="CH26" i="26"/>
  <c r="CK27" i="26"/>
  <c r="CA26" i="26"/>
  <c r="CK36" i="26"/>
  <c r="CZ55" i="26"/>
  <c r="CS65" i="26"/>
  <c r="CZ93" i="26"/>
  <c r="CS112" i="26"/>
  <c r="CZ131" i="26"/>
  <c r="DF26" i="26"/>
  <c r="DE45" i="26"/>
  <c r="DJ45" i="26"/>
  <c r="DN45" i="26"/>
  <c r="DF64" i="26"/>
  <c r="DE83" i="26"/>
  <c r="DJ83" i="26"/>
  <c r="DN83" i="26"/>
  <c r="AH7" i="26"/>
  <c r="AO7" i="26"/>
  <c r="AR27" i="26"/>
  <c r="AT26" i="26"/>
  <c r="AR36" i="26"/>
  <c r="BR26" i="26"/>
  <c r="BO46" i="26"/>
  <c r="BO55" i="26"/>
  <c r="BM64" i="26"/>
  <c r="CL26" i="26"/>
  <c r="CQ45" i="26"/>
  <c r="CV45" i="26"/>
  <c r="DA45" i="26"/>
  <c r="CO45" i="26"/>
  <c r="CT45" i="26"/>
  <c r="CX45" i="26"/>
  <c r="CP64" i="26"/>
  <c r="CU64" i="26"/>
  <c r="CY64" i="26"/>
  <c r="CZ65" i="26"/>
  <c r="CO64" i="26"/>
  <c r="CX64" i="26"/>
  <c r="CR83" i="26"/>
  <c r="CW83" i="26"/>
  <c r="DB83" i="26"/>
  <c r="CZ84" i="26"/>
  <c r="CV83" i="26"/>
  <c r="CS131" i="26"/>
  <c r="DE7" i="26"/>
  <c r="DJ7" i="26"/>
  <c r="DN7" i="26"/>
  <c r="DL26" i="26"/>
  <c r="DG64" i="26"/>
  <c r="DL64" i="26"/>
  <c r="DQ64" i="26"/>
  <c r="DO65" i="26"/>
  <c r="DO74" i="26"/>
  <c r="DF83" i="26"/>
  <c r="DK83" i="26"/>
  <c r="DP83" i="26"/>
  <c r="DD83" i="26"/>
  <c r="DD102" i="26"/>
  <c r="DI102" i="26"/>
  <c r="DM102" i="26"/>
  <c r="DH103" i="26"/>
  <c r="DH112" i="26"/>
  <c r="DL121" i="26"/>
  <c r="DQ121" i="26"/>
  <c r="DH131" i="26"/>
  <c r="AI7" i="26"/>
  <c r="AN7" i="26"/>
  <c r="AS7" i="26"/>
  <c r="AI26" i="26"/>
  <c r="AN26" i="26"/>
  <c r="AG26" i="26"/>
  <c r="AP26" i="26"/>
  <c r="AT64" i="26"/>
  <c r="AR74" i="26"/>
  <c r="AH102" i="26"/>
  <c r="AM102" i="26"/>
  <c r="AQ102" i="26"/>
  <c r="BL7" i="26"/>
  <c r="BN7" i="26"/>
  <c r="BO36" i="26"/>
  <c r="CK17" i="26"/>
  <c r="CK65" i="26"/>
  <c r="CC64" i="26"/>
  <c r="CH64" i="26"/>
  <c r="CA83" i="26"/>
  <c r="CF83" i="26"/>
  <c r="CJ83" i="26"/>
  <c r="CM83" i="26"/>
  <c r="CK93" i="26"/>
  <c r="BZ102" i="26"/>
  <c r="CE102" i="26"/>
  <c r="CI102" i="26"/>
  <c r="CL102" i="26"/>
  <c r="CD112" i="26"/>
  <c r="CP26" i="26"/>
  <c r="CU26" i="26"/>
  <c r="CY26" i="26"/>
  <c r="CS27" i="26"/>
  <c r="DB26" i="26"/>
  <c r="CZ36" i="26"/>
  <c r="CR45" i="26"/>
  <c r="CW45" i="26"/>
  <c r="CS84" i="26"/>
  <c r="CO121" i="26"/>
  <c r="CT121" i="26"/>
  <c r="CX121" i="26"/>
  <c r="DO8" i="26"/>
  <c r="DO17" i="26"/>
  <c r="DH65" i="26"/>
  <c r="DH74" i="26"/>
  <c r="DO84" i="26"/>
  <c r="DO93" i="26"/>
  <c r="DM121" i="26"/>
  <c r="AY45" i="26"/>
  <c r="AV83" i="26"/>
  <c r="AV102" i="26"/>
  <c r="BA102" i="26"/>
  <c r="BE102" i="26"/>
  <c r="AZ103" i="26"/>
  <c r="AZ112" i="26"/>
  <c r="AY121" i="26"/>
  <c r="BI121" i="26"/>
  <c r="BG122" i="26"/>
  <c r="BG131" i="26"/>
  <c r="BO84" i="26"/>
  <c r="BO112" i="26"/>
  <c r="BO131" i="26"/>
  <c r="CB45" i="26"/>
  <c r="CG45" i="26"/>
  <c r="CL45" i="26"/>
  <c r="CB64" i="26"/>
  <c r="CG64" i="26"/>
  <c r="CE83" i="26"/>
  <c r="CI83" i="26"/>
  <c r="CV7" i="26"/>
  <c r="CO26" i="26"/>
  <c r="CT26" i="26"/>
  <c r="CX26" i="26"/>
  <c r="DA102" i="26"/>
  <c r="CR121" i="26"/>
  <c r="DI7" i="26"/>
  <c r="DM7" i="26"/>
  <c r="DH8" i="26"/>
  <c r="DH17" i="26"/>
  <c r="DQ26" i="26"/>
  <c r="DO27" i="26"/>
  <c r="DO36" i="26"/>
  <c r="DF45" i="26"/>
  <c r="DE64" i="26"/>
  <c r="DJ64" i="26"/>
  <c r="DN64" i="26"/>
  <c r="DI83" i="26"/>
  <c r="DM83" i="26"/>
  <c r="DH84" i="26"/>
  <c r="DH93" i="26"/>
  <c r="DQ102" i="26"/>
  <c r="DO103" i="26"/>
  <c r="DO112" i="26"/>
  <c r="DF121" i="26"/>
  <c r="BM45" i="26"/>
  <c r="CW64" i="26"/>
  <c r="DB64" i="26"/>
  <c r="CZ74" i="26"/>
  <c r="CZ103" i="26"/>
  <c r="DO122" i="26"/>
  <c r="DO131" i="26"/>
  <c r="BC102" i="26"/>
  <c r="BQ7" i="26"/>
  <c r="BU7" i="26"/>
  <c r="BM83" i="26"/>
  <c r="CM26" i="26"/>
  <c r="CB121" i="26"/>
  <c r="CG121" i="26"/>
  <c r="CM121" i="26"/>
  <c r="CA121" i="26"/>
  <c r="CV26" i="26"/>
  <c r="CR26" i="26"/>
  <c r="CW26" i="26"/>
  <c r="DA26" i="26"/>
  <c r="DB45" i="26"/>
  <c r="CP45" i="26"/>
  <c r="DA64" i="26"/>
  <c r="DB121" i="26"/>
  <c r="CP121" i="26"/>
  <c r="AK17" i="26"/>
  <c r="AH45" i="26"/>
  <c r="AM45" i="26"/>
  <c r="AQ45" i="26"/>
  <c r="AR46" i="26"/>
  <c r="AT45" i="26"/>
  <c r="AG64" i="26"/>
  <c r="AL64" i="26"/>
  <c r="AP64" i="26"/>
  <c r="AK65" i="26"/>
  <c r="AS64" i="26"/>
  <c r="AS83" i="26"/>
  <c r="AV26" i="26"/>
  <c r="BA26" i="26"/>
  <c r="BE26" i="26"/>
  <c r="AZ27" i="26"/>
  <c r="BC26" i="26"/>
  <c r="AZ36" i="26"/>
  <c r="BD45" i="26"/>
  <c r="BI45" i="26"/>
  <c r="BG46" i="26"/>
  <c r="BG55" i="26"/>
  <c r="AY64" i="26"/>
  <c r="BD64" i="26"/>
  <c r="BI64" i="26"/>
  <c r="BQ26" i="26"/>
  <c r="BU26" i="26"/>
  <c r="BN26" i="26"/>
  <c r="BP45" i="26"/>
  <c r="BT45" i="26"/>
  <c r="BO65" i="26"/>
  <c r="BO74" i="26"/>
  <c r="BZ7" i="26"/>
  <c r="CE7" i="26"/>
  <c r="CI7" i="26"/>
  <c r="CD8" i="26"/>
  <c r="CG7" i="26"/>
  <c r="CH7" i="26"/>
  <c r="CK46" i="26"/>
  <c r="CH45" i="26"/>
  <c r="CK55" i="26"/>
  <c r="CC102" i="26"/>
  <c r="CK112" i="26"/>
  <c r="CP7" i="26"/>
  <c r="CU7" i="26"/>
  <c r="CY7" i="26"/>
  <c r="CS8" i="26"/>
  <c r="DB7" i="26"/>
  <c r="CZ17" i="26"/>
  <c r="CZ46" i="26"/>
  <c r="DB102" i="26"/>
  <c r="CP102" i="26"/>
  <c r="CV102" i="26"/>
  <c r="CZ122" i="26"/>
  <c r="AR112" i="26"/>
  <c r="AR8" i="26"/>
  <c r="AT7" i="26"/>
  <c r="AR17" i="26"/>
  <c r="AK36" i="26"/>
  <c r="AT83" i="26"/>
  <c r="AR84" i="26"/>
  <c r="AR93" i="26"/>
  <c r="AW7" i="26"/>
  <c r="BB7" i="26"/>
  <c r="BF7" i="26"/>
  <c r="BD7" i="26"/>
  <c r="AW26" i="26"/>
  <c r="BB26" i="26"/>
  <c r="BF26" i="26"/>
  <c r="AY26" i="26"/>
  <c r="BD26" i="26"/>
  <c r="AV45" i="26"/>
  <c r="AV64" i="26"/>
  <c r="BH64" i="26"/>
  <c r="BP7" i="26"/>
  <c r="BT7" i="26"/>
  <c r="BO8" i="26"/>
  <c r="BR7" i="26"/>
  <c r="BV17" i="26"/>
  <c r="BM26" i="26"/>
  <c r="BO27" i="26"/>
  <c r="BQ64" i="26"/>
  <c r="BU64" i="26"/>
  <c r="BN64" i="26"/>
  <c r="BP83" i="26"/>
  <c r="BT83" i="26"/>
  <c r="BO93" i="26"/>
  <c r="BP102" i="26"/>
  <c r="BT102" i="26"/>
  <c r="BO103" i="26"/>
  <c r="BR102" i="26"/>
  <c r="BV112" i="26"/>
  <c r="CD131" i="26"/>
  <c r="CQ7" i="26"/>
  <c r="CR7" i="26"/>
  <c r="CW7" i="26"/>
  <c r="DA7" i="26"/>
  <c r="CO7" i="26"/>
  <c r="CT7" i="26"/>
  <c r="CX7" i="26"/>
  <c r="CS17" i="26"/>
  <c r="CP83" i="26"/>
  <c r="CO102" i="26"/>
  <c r="CT102" i="26"/>
  <c r="CX102" i="26"/>
  <c r="CS103" i="26"/>
  <c r="AG7" i="26"/>
  <c r="AL7" i="26"/>
  <c r="AP7" i="26"/>
  <c r="AK27" i="26"/>
  <c r="AO45" i="26"/>
  <c r="AI83" i="26"/>
  <c r="AN83" i="26"/>
  <c r="AH83" i="26"/>
  <c r="AT102" i="26"/>
  <c r="AR103" i="26"/>
  <c r="AJ121" i="26"/>
  <c r="AO121" i="26"/>
  <c r="AS121" i="26"/>
  <c r="AG121" i="26"/>
  <c r="AP121" i="26"/>
  <c r="AH26" i="26"/>
  <c r="AM26" i="26"/>
  <c r="AQ26" i="26"/>
  <c r="AS26" i="26"/>
  <c r="AL26" i="26"/>
  <c r="AO64" i="26"/>
  <c r="AJ83" i="26"/>
  <c r="AO83" i="26"/>
  <c r="AG83" i="26"/>
  <c r="AP83" i="26"/>
  <c r="AL102" i="26"/>
  <c r="AO102" i="26"/>
  <c r="AS102" i="26"/>
  <c r="CC7" i="26"/>
  <c r="AJ7" i="26"/>
  <c r="AO26" i="26"/>
  <c r="AI45" i="26"/>
  <c r="AN45" i="26"/>
  <c r="AH64" i="26"/>
  <c r="AM64" i="26"/>
  <c r="AQ64" i="26"/>
  <c r="AK93" i="26"/>
  <c r="AI121" i="26"/>
  <c r="AN121" i="26"/>
  <c r="AH121" i="26"/>
  <c r="AY7" i="26"/>
  <c r="BH26" i="26"/>
  <c r="BO122" i="26"/>
  <c r="BM7" i="26"/>
  <c r="BL45" i="26"/>
  <c r="BR45" i="26"/>
  <c r="BV55" i="26"/>
  <c r="BL83" i="26"/>
  <c r="BR83" i="26"/>
  <c r="BV93" i="26"/>
  <c r="BM102" i="26"/>
  <c r="BQ102" i="26"/>
  <c r="BU102" i="26"/>
  <c r="BN102" i="26"/>
  <c r="CA7" i="26"/>
  <c r="CF7" i="26"/>
  <c r="CJ7" i="26"/>
  <c r="BZ26" i="26"/>
  <c r="CE26" i="26"/>
  <c r="CI26" i="26"/>
  <c r="CD55" i="26"/>
  <c r="CM64" i="26"/>
  <c r="CK84" i="26"/>
  <c r="CC83" i="26"/>
  <c r="CH83" i="26"/>
  <c r="CG102" i="26"/>
  <c r="CC121" i="26"/>
  <c r="CL121" i="26"/>
  <c r="BZ121" i="26"/>
  <c r="CE121" i="26"/>
  <c r="CI121" i="26"/>
  <c r="CQ26" i="26"/>
  <c r="CQ64" i="26"/>
  <c r="CV64" i="26"/>
  <c r="CU83" i="26"/>
  <c r="CY83" i="26"/>
  <c r="CU102" i="26"/>
  <c r="CY102" i="26"/>
  <c r="BA45" i="26"/>
  <c r="BE45" i="26"/>
  <c r="AZ46" i="26"/>
  <c r="BC45" i="26"/>
  <c r="BH45" i="26"/>
  <c r="AZ55" i="26"/>
  <c r="AX64" i="26"/>
  <c r="BC64" i="26"/>
  <c r="AW83" i="26"/>
  <c r="BB83" i="26"/>
  <c r="BF83" i="26"/>
  <c r="AY83" i="26"/>
  <c r="BD83" i="26"/>
  <c r="AV121" i="26"/>
  <c r="BA121" i="26"/>
  <c r="BE121" i="26"/>
  <c r="AZ122" i="26"/>
  <c r="BH121" i="26"/>
  <c r="AZ131" i="26"/>
  <c r="BQ45" i="26"/>
  <c r="BU45" i="26"/>
  <c r="BN45" i="26"/>
  <c r="BQ83" i="26"/>
  <c r="BU83" i="26"/>
  <c r="BN83" i="26"/>
  <c r="BP121" i="26"/>
  <c r="BT121" i="26"/>
  <c r="BR121" i="26"/>
  <c r="BV131" i="26"/>
  <c r="CL7" i="26"/>
  <c r="CD36" i="26"/>
  <c r="CM45" i="26"/>
  <c r="CA45" i="26"/>
  <c r="CD65" i="26"/>
  <c r="CK74" i="26"/>
  <c r="BZ83" i="26"/>
  <c r="CD84" i="26"/>
  <c r="CG83" i="26"/>
  <c r="CM102" i="26"/>
  <c r="CK103" i="26"/>
  <c r="CA102" i="26"/>
  <c r="CK131" i="26"/>
  <c r="CS36" i="26"/>
  <c r="CU45" i="26"/>
  <c r="CY45" i="26"/>
  <c r="CS46" i="26"/>
  <c r="CR64" i="26"/>
  <c r="CS74" i="26"/>
  <c r="CQ83" i="26"/>
  <c r="CQ102" i="26"/>
  <c r="CU121" i="26"/>
  <c r="CY121" i="26"/>
  <c r="CS122" i="26"/>
  <c r="BG65" i="26"/>
  <c r="BG74" i="26"/>
  <c r="AX83" i="26"/>
  <c r="BH83" i="26"/>
  <c r="BL26" i="26"/>
  <c r="BP26" i="26"/>
  <c r="BT26" i="26"/>
  <c r="BV36" i="26"/>
  <c r="BL64" i="26"/>
  <c r="BP64" i="26"/>
  <c r="BT64" i="26"/>
  <c r="BR64" i="26"/>
  <c r="BV74" i="26"/>
  <c r="BM121" i="26"/>
  <c r="BQ121" i="26"/>
  <c r="BU121" i="26"/>
  <c r="BN121" i="26"/>
  <c r="CG26" i="26"/>
  <c r="CC45" i="26"/>
  <c r="BZ45" i="26"/>
  <c r="CE45" i="26"/>
  <c r="CI45" i="26"/>
  <c r="CA64" i="26"/>
  <c r="CF64" i="26"/>
  <c r="CJ64" i="26"/>
  <c r="CL64" i="26"/>
  <c r="BZ64" i="26"/>
  <c r="CE64" i="26"/>
  <c r="CI64" i="26"/>
  <c r="CS93" i="26"/>
  <c r="AI64" i="26"/>
  <c r="AN64" i="26"/>
  <c r="AI102" i="26"/>
  <c r="AN102" i="26"/>
  <c r="BI7" i="26"/>
  <c r="BG8" i="26"/>
  <c r="BG17" i="26"/>
  <c r="AX26" i="26"/>
  <c r="AW45" i="26"/>
  <c r="BB45" i="26"/>
  <c r="BF45" i="26"/>
  <c r="AY102" i="26"/>
  <c r="BD102" i="26"/>
  <c r="AK8" i="26"/>
  <c r="AJ26" i="26"/>
  <c r="AJ45" i="26"/>
  <c r="AJ64" i="26"/>
  <c r="AK74" i="26"/>
  <c r="AM83" i="26"/>
  <c r="AQ83" i="26"/>
  <c r="AK84" i="26"/>
  <c r="AJ102" i="26"/>
  <c r="AK112" i="26"/>
  <c r="AM121" i="26"/>
  <c r="AQ121" i="26"/>
  <c r="AK122" i="26"/>
  <c r="BA7" i="26"/>
  <c r="BE7" i="26"/>
  <c r="AZ8" i="26"/>
  <c r="AZ17" i="26"/>
  <c r="BI26" i="26"/>
  <c r="BG27" i="26"/>
  <c r="BG36" i="26"/>
  <c r="AX45" i="26"/>
  <c r="AW64" i="26"/>
  <c r="BB64" i="26"/>
  <c r="BF64" i="26"/>
  <c r="BC121" i="26"/>
  <c r="CL83" i="26"/>
  <c r="AM7" i="26"/>
  <c r="AQ7" i="26"/>
  <c r="AK46" i="26"/>
  <c r="BA64" i="26"/>
  <c r="BE64" i="26"/>
  <c r="AZ65" i="26"/>
  <c r="AZ74" i="26"/>
  <c r="BI83" i="26"/>
  <c r="BG84" i="26"/>
  <c r="BG93" i="26"/>
  <c r="AX102" i="26"/>
  <c r="AW121" i="26"/>
  <c r="BB121" i="26"/>
  <c r="BF121" i="26"/>
  <c r="BW7" i="26"/>
  <c r="BW26" i="26"/>
  <c r="BW45" i="26"/>
  <c r="BW64" i="26"/>
  <c r="BW83" i="26"/>
  <c r="BW102" i="26"/>
  <c r="BW121" i="26"/>
  <c r="CB7" i="26"/>
  <c r="CF26" i="26"/>
  <c r="CJ26" i="26"/>
  <c r="CD27" i="26"/>
  <c r="CD74" i="26"/>
  <c r="CB83" i="26"/>
  <c r="CF102" i="26"/>
  <c r="CJ102" i="26"/>
  <c r="CD103" i="26"/>
  <c r="BA83" i="26"/>
  <c r="BE83" i="26"/>
  <c r="AZ84" i="26"/>
  <c r="AZ93" i="26"/>
  <c r="BI102" i="26"/>
  <c r="BG103" i="26"/>
  <c r="BG112" i="26"/>
  <c r="AX121" i="26"/>
  <c r="BK7" i="26"/>
  <c r="BS7" i="26"/>
  <c r="BX7" i="26"/>
  <c r="BV8" i="26"/>
  <c r="BK26" i="26"/>
  <c r="BS26" i="26"/>
  <c r="BX26" i="26"/>
  <c r="BV27" i="26"/>
  <c r="BK45" i="26"/>
  <c r="BS45" i="26"/>
  <c r="BX45" i="26"/>
  <c r="BV46" i="26"/>
  <c r="BK64" i="26"/>
  <c r="BS64" i="26"/>
  <c r="BX64" i="26"/>
  <c r="BV65" i="26"/>
  <c r="BK83" i="26"/>
  <c r="BS83" i="26"/>
  <c r="BX83" i="26"/>
  <c r="BV84" i="26"/>
  <c r="BK102" i="26"/>
  <c r="BS102" i="26"/>
  <c r="BX102" i="26"/>
  <c r="BV103" i="26"/>
  <c r="BK121" i="26"/>
  <c r="BS121" i="26"/>
  <c r="BX121" i="26"/>
  <c r="BV122" i="26"/>
  <c r="CD17" i="26"/>
  <c r="CB26" i="26"/>
  <c r="CF45" i="26"/>
  <c r="CJ45" i="26"/>
  <c r="CD46" i="26"/>
  <c r="CD93" i="26"/>
  <c r="CB102" i="26"/>
  <c r="CF121" i="26"/>
  <c r="CJ121" i="26"/>
  <c r="CD122" i="26"/>
  <c r="AC137" i="26"/>
  <c r="V137" i="26"/>
  <c r="AC136" i="26"/>
  <c r="V136" i="26"/>
  <c r="AC135" i="26"/>
  <c r="V135" i="26"/>
  <c r="AC134" i="26"/>
  <c r="V134" i="26"/>
  <c r="AC133" i="26"/>
  <c r="V133" i="26"/>
  <c r="AC132" i="26"/>
  <c r="V132" i="26"/>
  <c r="AE131" i="26"/>
  <c r="AD131" i="26"/>
  <c r="AB131" i="26"/>
  <c r="AA131" i="26"/>
  <c r="Z131" i="26"/>
  <c r="Y131" i="26"/>
  <c r="X131" i="26"/>
  <c r="W131" i="26"/>
  <c r="U131" i="26"/>
  <c r="T131" i="26"/>
  <c r="S131" i="26"/>
  <c r="R131" i="26"/>
  <c r="AC130" i="26"/>
  <c r="V130" i="26"/>
  <c r="AC129" i="26"/>
  <c r="V129" i="26"/>
  <c r="AC128" i="26"/>
  <c r="V128" i="26"/>
  <c r="AC127" i="26"/>
  <c r="V127" i="26"/>
  <c r="AC125" i="26"/>
  <c r="V125" i="26"/>
  <c r="AC124" i="26"/>
  <c r="V124" i="26"/>
  <c r="AC123" i="26"/>
  <c r="V123" i="26"/>
  <c r="AE122" i="26"/>
  <c r="AD122" i="26"/>
  <c r="AB122" i="26"/>
  <c r="AA122" i="26"/>
  <c r="Z122" i="26"/>
  <c r="Y122" i="26"/>
  <c r="X122" i="26"/>
  <c r="W122" i="26"/>
  <c r="U122" i="26"/>
  <c r="T122" i="26"/>
  <c r="S122" i="26"/>
  <c r="R122" i="26"/>
  <c r="AC118" i="26"/>
  <c r="V118" i="26"/>
  <c r="AC117" i="26"/>
  <c r="V117" i="26"/>
  <c r="AC116" i="26"/>
  <c r="V116" i="26"/>
  <c r="AC115" i="26"/>
  <c r="V115" i="26"/>
  <c r="AC114" i="26"/>
  <c r="V114" i="26"/>
  <c r="AC113" i="26"/>
  <c r="V113" i="26"/>
  <c r="AE112" i="26"/>
  <c r="AD112" i="26"/>
  <c r="AB112" i="26"/>
  <c r="AA112" i="26"/>
  <c r="Z112" i="26"/>
  <c r="Y112" i="26"/>
  <c r="X112" i="26"/>
  <c r="W112" i="26"/>
  <c r="U112" i="26"/>
  <c r="T112" i="26"/>
  <c r="S112" i="26"/>
  <c r="R112" i="26"/>
  <c r="AC111" i="26"/>
  <c r="V111" i="26"/>
  <c r="AC110" i="26"/>
  <c r="V110" i="26"/>
  <c r="AC109" i="26"/>
  <c r="V109" i="26"/>
  <c r="AC108" i="26"/>
  <c r="V108" i="26"/>
  <c r="AC106" i="26"/>
  <c r="V106" i="26"/>
  <c r="AC105" i="26"/>
  <c r="V105" i="26"/>
  <c r="AC104" i="26"/>
  <c r="V104" i="26"/>
  <c r="AE103" i="26"/>
  <c r="AD103" i="26"/>
  <c r="AB103" i="26"/>
  <c r="AA103" i="26"/>
  <c r="Z103" i="26"/>
  <c r="Y103" i="26"/>
  <c r="X103" i="26"/>
  <c r="W103" i="26"/>
  <c r="U103" i="26"/>
  <c r="T103" i="26"/>
  <c r="S103" i="26"/>
  <c r="R103" i="26"/>
  <c r="AC99" i="26"/>
  <c r="V99" i="26"/>
  <c r="AC98" i="26"/>
  <c r="V98" i="26"/>
  <c r="AC97" i="26"/>
  <c r="V97" i="26"/>
  <c r="AC96" i="26"/>
  <c r="V96" i="26"/>
  <c r="AC95" i="26"/>
  <c r="V95" i="26"/>
  <c r="AC94" i="26"/>
  <c r="V94" i="26"/>
  <c r="AE93" i="26"/>
  <c r="AD93" i="26"/>
  <c r="AB93" i="26"/>
  <c r="AA93" i="26"/>
  <c r="Z93" i="26"/>
  <c r="Y93" i="26"/>
  <c r="X93" i="26"/>
  <c r="W93" i="26"/>
  <c r="U93" i="26"/>
  <c r="T93" i="26"/>
  <c r="S93" i="26"/>
  <c r="R93" i="26"/>
  <c r="AC92" i="26"/>
  <c r="V92" i="26"/>
  <c r="AC91" i="26"/>
  <c r="V91" i="26"/>
  <c r="AC90" i="26"/>
  <c r="V90" i="26"/>
  <c r="AC89" i="26"/>
  <c r="V89" i="26"/>
  <c r="AC87" i="26"/>
  <c r="V87" i="26"/>
  <c r="AC86" i="26"/>
  <c r="V86" i="26"/>
  <c r="AC85" i="26"/>
  <c r="V85" i="26"/>
  <c r="AE84" i="26"/>
  <c r="AD84" i="26"/>
  <c r="AB84" i="26"/>
  <c r="AA84" i="26"/>
  <c r="Z84" i="26"/>
  <c r="Y84" i="26"/>
  <c r="X84" i="26"/>
  <c r="W84" i="26"/>
  <c r="U84" i="26"/>
  <c r="T84" i="26"/>
  <c r="S84" i="26"/>
  <c r="R84" i="26"/>
  <c r="AC80" i="26"/>
  <c r="V80" i="26"/>
  <c r="AC79" i="26"/>
  <c r="V79" i="26"/>
  <c r="AC78" i="26"/>
  <c r="V78" i="26"/>
  <c r="AC77" i="26"/>
  <c r="V77" i="26"/>
  <c r="AC76" i="26"/>
  <c r="V76" i="26"/>
  <c r="AC75" i="26"/>
  <c r="V75" i="26"/>
  <c r="AE74" i="26"/>
  <c r="AD74" i="26"/>
  <c r="AB74" i="26"/>
  <c r="AA74" i="26"/>
  <c r="Z74" i="26"/>
  <c r="Y74" i="26"/>
  <c r="X74" i="26"/>
  <c r="W74" i="26"/>
  <c r="U74" i="26"/>
  <c r="T74" i="26"/>
  <c r="S74" i="26"/>
  <c r="R74" i="26"/>
  <c r="AC73" i="26"/>
  <c r="V73" i="26"/>
  <c r="AC72" i="26"/>
  <c r="V72" i="26"/>
  <c r="AC71" i="26"/>
  <c r="V71" i="26"/>
  <c r="AC70" i="26"/>
  <c r="V70" i="26"/>
  <c r="AC68" i="26"/>
  <c r="V68" i="26"/>
  <c r="AC67" i="26"/>
  <c r="V67" i="26"/>
  <c r="AC66" i="26"/>
  <c r="V66" i="26"/>
  <c r="AE65" i="26"/>
  <c r="AD65" i="26"/>
  <c r="AB65" i="26"/>
  <c r="AA65" i="26"/>
  <c r="Z65" i="26"/>
  <c r="Y65" i="26"/>
  <c r="X65" i="26"/>
  <c r="W65" i="26"/>
  <c r="U65" i="26"/>
  <c r="T65" i="26"/>
  <c r="S65" i="26"/>
  <c r="R65" i="26"/>
  <c r="AC61" i="26"/>
  <c r="V61" i="26"/>
  <c r="AC60" i="26"/>
  <c r="V60" i="26"/>
  <c r="AC59" i="26"/>
  <c r="V59" i="26"/>
  <c r="AC58" i="26"/>
  <c r="V58" i="26"/>
  <c r="AC57" i="26"/>
  <c r="V57" i="26"/>
  <c r="AC56" i="26"/>
  <c r="V56" i="26"/>
  <c r="AE55" i="26"/>
  <c r="AD55" i="26"/>
  <c r="AB55" i="26"/>
  <c r="AA55" i="26"/>
  <c r="Z55" i="26"/>
  <c r="Y55" i="26"/>
  <c r="X55" i="26"/>
  <c r="W55" i="26"/>
  <c r="U55" i="26"/>
  <c r="T55" i="26"/>
  <c r="S55" i="26"/>
  <c r="R55" i="26"/>
  <c r="AC54" i="26"/>
  <c r="V54" i="26"/>
  <c r="AC53" i="26"/>
  <c r="V53" i="26"/>
  <c r="AC52" i="26"/>
  <c r="V52" i="26"/>
  <c r="AC51" i="26"/>
  <c r="V51" i="26"/>
  <c r="AC49" i="26"/>
  <c r="V49" i="26"/>
  <c r="AC48" i="26"/>
  <c r="V48" i="26"/>
  <c r="AC47" i="26"/>
  <c r="V47" i="26"/>
  <c r="AE46" i="26"/>
  <c r="AD46" i="26"/>
  <c r="AB46" i="26"/>
  <c r="AA46" i="26"/>
  <c r="Z46" i="26"/>
  <c r="Y46" i="26"/>
  <c r="X46" i="26"/>
  <c r="W46" i="26"/>
  <c r="U46" i="26"/>
  <c r="T46" i="26"/>
  <c r="S46" i="26"/>
  <c r="R46" i="26"/>
  <c r="AC42" i="26"/>
  <c r="V42" i="26"/>
  <c r="AC41" i="26"/>
  <c r="V41" i="26"/>
  <c r="AC40" i="26"/>
  <c r="V40" i="26"/>
  <c r="AC39" i="26"/>
  <c r="V39" i="26"/>
  <c r="AC38" i="26"/>
  <c r="V38" i="26"/>
  <c r="AC37" i="26"/>
  <c r="V37" i="26"/>
  <c r="AE36" i="26"/>
  <c r="AD36" i="26"/>
  <c r="AB36" i="26"/>
  <c r="AA36" i="26"/>
  <c r="Z36" i="26"/>
  <c r="Y36" i="26"/>
  <c r="X36" i="26"/>
  <c r="W36" i="26"/>
  <c r="U36" i="26"/>
  <c r="T36" i="26"/>
  <c r="S36" i="26"/>
  <c r="R36" i="26"/>
  <c r="AC35" i="26"/>
  <c r="V35" i="26"/>
  <c r="AC34" i="26"/>
  <c r="V34" i="26"/>
  <c r="AC33" i="26"/>
  <c r="V33" i="26"/>
  <c r="AC32" i="26"/>
  <c r="V32" i="26"/>
  <c r="AC30" i="26"/>
  <c r="V30" i="26"/>
  <c r="AC29" i="26"/>
  <c r="V29" i="26"/>
  <c r="AC28" i="26"/>
  <c r="V28" i="26"/>
  <c r="AE27" i="26"/>
  <c r="AD27" i="26"/>
  <c r="AB27" i="26"/>
  <c r="AA27" i="26"/>
  <c r="Z27" i="26"/>
  <c r="Y27" i="26"/>
  <c r="X27" i="26"/>
  <c r="W27" i="26"/>
  <c r="U27" i="26"/>
  <c r="T27" i="26"/>
  <c r="S27" i="26"/>
  <c r="R27" i="26"/>
  <c r="AC23" i="26"/>
  <c r="V23" i="26"/>
  <c r="AC22" i="26"/>
  <c r="V22" i="26"/>
  <c r="AC21" i="26"/>
  <c r="V21" i="26"/>
  <c r="AC20" i="26"/>
  <c r="V20" i="26"/>
  <c r="AC19" i="26"/>
  <c r="V19" i="26"/>
  <c r="AC18" i="26"/>
  <c r="V18" i="26"/>
  <c r="AE17" i="26"/>
  <c r="AD17" i="26"/>
  <c r="AB17" i="26"/>
  <c r="AA17" i="26"/>
  <c r="Z17" i="26"/>
  <c r="Y17" i="26"/>
  <c r="X17" i="26"/>
  <c r="W17" i="26"/>
  <c r="U17" i="26"/>
  <c r="T17" i="26"/>
  <c r="S17" i="26"/>
  <c r="R17" i="26"/>
  <c r="AC16" i="26"/>
  <c r="V16" i="26"/>
  <c r="AC15" i="26"/>
  <c r="V15" i="26"/>
  <c r="AC14" i="26"/>
  <c r="V14" i="26"/>
  <c r="AC13" i="26"/>
  <c r="V13" i="26"/>
  <c r="AC11" i="26"/>
  <c r="V11" i="26"/>
  <c r="AC10" i="26"/>
  <c r="V10" i="26"/>
  <c r="AC9" i="26"/>
  <c r="V9" i="26"/>
  <c r="AE8" i="26"/>
  <c r="AD8" i="26"/>
  <c r="AB8" i="26"/>
  <c r="AA8" i="26"/>
  <c r="Z8" i="26"/>
  <c r="Y8" i="26"/>
  <c r="X8" i="26"/>
  <c r="W8" i="26"/>
  <c r="U8" i="26"/>
  <c r="T8" i="26"/>
  <c r="S8" i="26"/>
  <c r="R8" i="26"/>
  <c r="C3" i="26"/>
  <c r="N137" i="26"/>
  <c r="G137" i="26"/>
  <c r="N136" i="26"/>
  <c r="G136" i="26"/>
  <c r="N135" i="26"/>
  <c r="G135" i="26"/>
  <c r="N134" i="26"/>
  <c r="G134" i="26"/>
  <c r="N133" i="26"/>
  <c r="G133" i="26"/>
  <c r="N132" i="26"/>
  <c r="G132" i="26"/>
  <c r="P131" i="26"/>
  <c r="O131" i="26"/>
  <c r="M131" i="26"/>
  <c r="L131" i="26"/>
  <c r="K131" i="26"/>
  <c r="J131" i="26"/>
  <c r="I131" i="26"/>
  <c r="H131" i="26"/>
  <c r="F131" i="26"/>
  <c r="E131" i="26"/>
  <c r="D131" i="26"/>
  <c r="C131" i="26"/>
  <c r="N130" i="26"/>
  <c r="G130" i="26"/>
  <c r="N129" i="26"/>
  <c r="G129" i="26"/>
  <c r="N128" i="26"/>
  <c r="G128" i="26"/>
  <c r="N127" i="26"/>
  <c r="G127" i="26"/>
  <c r="N125" i="26"/>
  <c r="G125" i="26"/>
  <c r="N124" i="26"/>
  <c r="G124" i="26"/>
  <c r="N123" i="26"/>
  <c r="G123" i="26"/>
  <c r="P122" i="26"/>
  <c r="O122" i="26"/>
  <c r="M122" i="26"/>
  <c r="L122" i="26"/>
  <c r="K122" i="26"/>
  <c r="J122" i="26"/>
  <c r="I122" i="26"/>
  <c r="H122" i="26"/>
  <c r="F122" i="26"/>
  <c r="E122" i="26"/>
  <c r="D122" i="26"/>
  <c r="C122" i="26"/>
  <c r="N118" i="26"/>
  <c r="G118" i="26"/>
  <c r="N117" i="26"/>
  <c r="G117" i="26"/>
  <c r="N116" i="26"/>
  <c r="G116" i="26"/>
  <c r="N115" i="26"/>
  <c r="G115" i="26"/>
  <c r="N114" i="26"/>
  <c r="G114" i="26"/>
  <c r="N113" i="26"/>
  <c r="G113" i="26"/>
  <c r="P112" i="26"/>
  <c r="O112" i="26"/>
  <c r="M112" i="26"/>
  <c r="L112" i="26"/>
  <c r="K112" i="26"/>
  <c r="J112" i="26"/>
  <c r="I112" i="26"/>
  <c r="H112" i="26"/>
  <c r="F112" i="26"/>
  <c r="E112" i="26"/>
  <c r="D112" i="26"/>
  <c r="C112" i="26"/>
  <c r="N111" i="26"/>
  <c r="G111" i="26"/>
  <c r="N110" i="26"/>
  <c r="G110" i="26"/>
  <c r="N109" i="26"/>
  <c r="G109" i="26"/>
  <c r="N108" i="26"/>
  <c r="G108" i="26"/>
  <c r="N106" i="26"/>
  <c r="G106" i="26"/>
  <c r="N105" i="26"/>
  <c r="G105" i="26"/>
  <c r="N104" i="26"/>
  <c r="G104" i="26"/>
  <c r="P103" i="26"/>
  <c r="O103" i="26"/>
  <c r="M103" i="26"/>
  <c r="L103" i="26"/>
  <c r="K103" i="26"/>
  <c r="J103" i="26"/>
  <c r="I103" i="26"/>
  <c r="H103" i="26"/>
  <c r="F103" i="26"/>
  <c r="E103" i="26"/>
  <c r="D103" i="26"/>
  <c r="C103" i="26"/>
  <c r="N99" i="26"/>
  <c r="G99" i="26"/>
  <c r="N98" i="26"/>
  <c r="G98" i="26"/>
  <c r="N97" i="26"/>
  <c r="G97" i="26"/>
  <c r="N96" i="26"/>
  <c r="G96" i="26"/>
  <c r="N95" i="26"/>
  <c r="G95" i="26"/>
  <c r="N94" i="26"/>
  <c r="G94" i="26"/>
  <c r="P93" i="26"/>
  <c r="O93" i="26"/>
  <c r="M93" i="26"/>
  <c r="L93" i="26"/>
  <c r="K93" i="26"/>
  <c r="J93" i="26"/>
  <c r="I93" i="26"/>
  <c r="H93" i="26"/>
  <c r="F93" i="26"/>
  <c r="E93" i="26"/>
  <c r="D93" i="26"/>
  <c r="C93" i="26"/>
  <c r="N92" i="26"/>
  <c r="G92" i="26"/>
  <c r="N91" i="26"/>
  <c r="G91" i="26"/>
  <c r="N90" i="26"/>
  <c r="G90" i="26"/>
  <c r="N89" i="26"/>
  <c r="G89" i="26"/>
  <c r="N87" i="26"/>
  <c r="G87" i="26"/>
  <c r="N86" i="26"/>
  <c r="G86" i="26"/>
  <c r="N85" i="26"/>
  <c r="G85" i="26"/>
  <c r="P84" i="26"/>
  <c r="O84" i="26"/>
  <c r="M84" i="26"/>
  <c r="L84" i="26"/>
  <c r="K84" i="26"/>
  <c r="J84" i="26"/>
  <c r="I84" i="26"/>
  <c r="H84" i="26"/>
  <c r="F84" i="26"/>
  <c r="E84" i="26"/>
  <c r="D84" i="26"/>
  <c r="C84" i="26"/>
  <c r="N80" i="26"/>
  <c r="G80" i="26"/>
  <c r="N79" i="26"/>
  <c r="G79" i="26"/>
  <c r="N78" i="26"/>
  <c r="G78" i="26"/>
  <c r="N77" i="26"/>
  <c r="G77" i="26"/>
  <c r="N76" i="26"/>
  <c r="G76" i="26"/>
  <c r="N75" i="26"/>
  <c r="G75" i="26"/>
  <c r="P74" i="26"/>
  <c r="O74" i="26"/>
  <c r="M74" i="26"/>
  <c r="L74" i="26"/>
  <c r="K74" i="26"/>
  <c r="J74" i="26"/>
  <c r="I74" i="26"/>
  <c r="H74" i="26"/>
  <c r="F74" i="26"/>
  <c r="E74" i="26"/>
  <c r="D74" i="26"/>
  <c r="C74" i="26"/>
  <c r="N73" i="26"/>
  <c r="G73" i="26"/>
  <c r="N72" i="26"/>
  <c r="G72" i="26"/>
  <c r="N71" i="26"/>
  <c r="G71" i="26"/>
  <c r="N70" i="26"/>
  <c r="G70" i="26"/>
  <c r="N68" i="26"/>
  <c r="G68" i="26"/>
  <c r="N67" i="26"/>
  <c r="G67" i="26"/>
  <c r="N66" i="26"/>
  <c r="G66" i="26"/>
  <c r="P65" i="26"/>
  <c r="O65" i="26"/>
  <c r="M65" i="26"/>
  <c r="L65" i="26"/>
  <c r="K65" i="26"/>
  <c r="J65" i="26"/>
  <c r="I65" i="26"/>
  <c r="H65" i="26"/>
  <c r="F65" i="26"/>
  <c r="E65" i="26"/>
  <c r="D65" i="26"/>
  <c r="C65" i="26"/>
  <c r="N61" i="26"/>
  <c r="G61" i="26"/>
  <c r="N60" i="26"/>
  <c r="G60" i="26"/>
  <c r="N59" i="26"/>
  <c r="G59" i="26"/>
  <c r="N58" i="26"/>
  <c r="G58" i="26"/>
  <c r="N57" i="26"/>
  <c r="G57" i="26"/>
  <c r="N56" i="26"/>
  <c r="G56" i="26"/>
  <c r="P55" i="26"/>
  <c r="O55" i="26"/>
  <c r="M55" i="26"/>
  <c r="L55" i="26"/>
  <c r="K55" i="26"/>
  <c r="J55" i="26"/>
  <c r="I55" i="26"/>
  <c r="H55" i="26"/>
  <c r="F55" i="26"/>
  <c r="E55" i="26"/>
  <c r="D55" i="26"/>
  <c r="C55" i="26"/>
  <c r="N54" i="26"/>
  <c r="G54" i="26"/>
  <c r="N53" i="26"/>
  <c r="G53" i="26"/>
  <c r="N52" i="26"/>
  <c r="G52" i="26"/>
  <c r="N51" i="26"/>
  <c r="G51" i="26"/>
  <c r="N49" i="26"/>
  <c r="G49" i="26"/>
  <c r="N48" i="26"/>
  <c r="G48" i="26"/>
  <c r="N47" i="26"/>
  <c r="G47" i="26"/>
  <c r="P46" i="26"/>
  <c r="O46" i="26"/>
  <c r="M46" i="26"/>
  <c r="L46" i="26"/>
  <c r="K46" i="26"/>
  <c r="J46" i="26"/>
  <c r="I46" i="26"/>
  <c r="H46" i="26"/>
  <c r="F46" i="26"/>
  <c r="E46" i="26"/>
  <c r="D46" i="26"/>
  <c r="C46" i="26"/>
  <c r="N42" i="26"/>
  <c r="G42" i="26"/>
  <c r="N41" i="26"/>
  <c r="G41" i="26"/>
  <c r="N40" i="26"/>
  <c r="G40" i="26"/>
  <c r="N39" i="26"/>
  <c r="G39" i="26"/>
  <c r="N38" i="26"/>
  <c r="G38" i="26"/>
  <c r="N37" i="26"/>
  <c r="G37" i="26"/>
  <c r="P36" i="26"/>
  <c r="O36" i="26"/>
  <c r="M36" i="26"/>
  <c r="L36" i="26"/>
  <c r="K36" i="26"/>
  <c r="J36" i="26"/>
  <c r="I36" i="26"/>
  <c r="H36" i="26"/>
  <c r="F36" i="26"/>
  <c r="E36" i="26"/>
  <c r="D36" i="26"/>
  <c r="C36" i="26"/>
  <c r="N35" i="26"/>
  <c r="G35" i="26"/>
  <c r="N34" i="26"/>
  <c r="G34" i="26"/>
  <c r="N33" i="26"/>
  <c r="G33" i="26"/>
  <c r="N32" i="26"/>
  <c r="G32" i="26"/>
  <c r="N30" i="26"/>
  <c r="G30" i="26"/>
  <c r="N29" i="26"/>
  <c r="G29" i="26"/>
  <c r="N28" i="26"/>
  <c r="G28" i="26"/>
  <c r="P27" i="26"/>
  <c r="O27" i="26"/>
  <c r="M27" i="26"/>
  <c r="L27" i="26"/>
  <c r="K27" i="26"/>
  <c r="J27" i="26"/>
  <c r="I27" i="26"/>
  <c r="H27" i="26"/>
  <c r="F27" i="26"/>
  <c r="E27" i="26"/>
  <c r="D27" i="26"/>
  <c r="C27" i="26"/>
  <c r="N23" i="26"/>
  <c r="G23" i="26"/>
  <c r="N22" i="26"/>
  <c r="G22" i="26"/>
  <c r="N21" i="26"/>
  <c r="G21" i="26"/>
  <c r="N20" i="26"/>
  <c r="G20" i="26"/>
  <c r="N19" i="26"/>
  <c r="G19" i="26"/>
  <c r="N18" i="26"/>
  <c r="G18" i="26"/>
  <c r="P17" i="26"/>
  <c r="O17" i="26"/>
  <c r="M17" i="26"/>
  <c r="L17" i="26"/>
  <c r="K17" i="26"/>
  <c r="J17" i="26"/>
  <c r="I17" i="26"/>
  <c r="H17" i="26"/>
  <c r="F17" i="26"/>
  <c r="E17" i="26"/>
  <c r="D17" i="26"/>
  <c r="C17" i="26"/>
  <c r="N16" i="26"/>
  <c r="G16" i="26"/>
  <c r="N15" i="26"/>
  <c r="G15" i="26"/>
  <c r="N14" i="26"/>
  <c r="G14" i="26"/>
  <c r="N13" i="26"/>
  <c r="G13" i="26"/>
  <c r="N11" i="26"/>
  <c r="G11" i="26"/>
  <c r="N10" i="26"/>
  <c r="G10" i="26"/>
  <c r="N9" i="26"/>
  <c r="G9" i="26"/>
  <c r="P8" i="26"/>
  <c r="O8" i="26"/>
  <c r="M8" i="26"/>
  <c r="L8" i="26"/>
  <c r="K8" i="26"/>
  <c r="J8" i="26"/>
  <c r="I8" i="26"/>
  <c r="H8" i="26"/>
  <c r="F8" i="26"/>
  <c r="E8" i="26"/>
  <c r="D8" i="26"/>
  <c r="C8" i="26"/>
  <c r="AYA7" i="26" l="1"/>
  <c r="AQN45" i="26"/>
  <c r="AJH64" i="26"/>
  <c r="BEB64" i="26"/>
  <c r="ES121" i="26"/>
  <c r="QO102" i="26"/>
  <c r="JX83" i="26"/>
  <c r="AHW64" i="26"/>
  <c r="FH121" i="26"/>
  <c r="AVD83" i="26"/>
  <c r="BNH64" i="26"/>
  <c r="AR121" i="26"/>
  <c r="BO102" i="26"/>
  <c r="VE102" i="26"/>
  <c r="AFV45" i="26"/>
  <c r="BKZ26" i="26"/>
  <c r="APJ102" i="26"/>
  <c r="QV121" i="26"/>
  <c r="LY83" i="26"/>
  <c r="BRB7" i="26"/>
  <c r="BML7" i="26"/>
  <c r="BHV7" i="26"/>
  <c r="BDF7" i="26"/>
  <c r="AYP7" i="26"/>
  <c r="PZ45" i="26"/>
  <c r="ATZ83" i="26"/>
  <c r="BBM7" i="26"/>
  <c r="AGD45" i="26"/>
  <c r="GL64" i="26"/>
  <c r="AZT64" i="26"/>
  <c r="LY7" i="26"/>
  <c r="BQM26" i="26"/>
  <c r="BLW26" i="26"/>
  <c r="BHG26" i="26"/>
  <c r="BCQ26" i="26"/>
  <c r="AYA26" i="26"/>
  <c r="ATK26" i="26"/>
  <c r="BEY102" i="26"/>
  <c r="AR45" i="26"/>
  <c r="GE7" i="26"/>
  <c r="AVD102" i="26"/>
  <c r="UW102" i="26"/>
  <c r="LY26" i="26"/>
  <c r="NR121" i="26"/>
  <c r="BLW45" i="26"/>
  <c r="AXD121" i="26"/>
  <c r="AZE45" i="26"/>
  <c r="ATR26" i="26"/>
  <c r="ATC64" i="26"/>
  <c r="UW83" i="26"/>
  <c r="QG83" i="26"/>
  <c r="BSF7" i="26"/>
  <c r="BNP7" i="26"/>
  <c r="BIZ7" i="26"/>
  <c r="BEJ7" i="26"/>
  <c r="AZT7" i="26"/>
  <c r="ON64" i="26"/>
  <c r="JX64" i="26"/>
  <c r="BMD26" i="26"/>
  <c r="FW45" i="26"/>
  <c r="JI45" i="26"/>
  <c r="BLO26" i="26"/>
  <c r="AUV7" i="26"/>
  <c r="AEK102" i="26"/>
  <c r="AEC26" i="26"/>
  <c r="ZM26" i="26"/>
  <c r="AQU64" i="26"/>
  <c r="AGK83" i="26"/>
  <c r="QO83" i="26"/>
  <c r="AVD45" i="26"/>
  <c r="BGR45" i="26"/>
  <c r="AXD26" i="26"/>
  <c r="AFV26" i="26"/>
  <c r="AQU102" i="26"/>
  <c r="PK45" i="26"/>
  <c r="AZT102" i="26"/>
  <c r="BAI102" i="26"/>
  <c r="BOL64" i="26"/>
  <c r="AID102" i="26"/>
  <c r="TS121" i="26"/>
  <c r="AWW83" i="26"/>
  <c r="AJH83" i="26"/>
  <c r="SH102" i="26"/>
  <c r="RD121" i="26"/>
  <c r="JX121" i="26"/>
  <c r="AVS64" i="26"/>
  <c r="JQ121" i="26"/>
  <c r="HI121" i="26"/>
  <c r="AIL26" i="26"/>
  <c r="XM64" i="26"/>
  <c r="BAP7" i="26"/>
  <c r="AKL26" i="26"/>
  <c r="BCQ7" i="26"/>
  <c r="QV102" i="26"/>
  <c r="BIC64" i="26"/>
  <c r="BIK45" i="26"/>
  <c r="AFO7" i="26"/>
  <c r="AER7" i="26"/>
  <c r="IT121" i="26"/>
  <c r="UA7" i="26"/>
  <c r="GE121" i="26"/>
  <c r="MN64" i="26"/>
  <c r="BVC64" i="26"/>
  <c r="RD45" i="26"/>
  <c r="BVY64" i="26"/>
  <c r="BRQ45" i="26"/>
  <c r="DW7" i="26"/>
  <c r="ABF102" i="26"/>
  <c r="IT64" i="26"/>
  <c r="VL121" i="26"/>
  <c r="BFN45" i="26"/>
  <c r="BUF26" i="26"/>
  <c r="BPP26" i="26"/>
  <c r="BOT45" i="26"/>
  <c r="OV26" i="26"/>
  <c r="KF26" i="26"/>
  <c r="BCI121" i="26"/>
  <c r="GL83" i="26"/>
  <c r="ANX45" i="26"/>
  <c r="ASN26" i="26"/>
  <c r="MU102" i="26"/>
  <c r="HX64" i="26"/>
  <c r="AYA83" i="26"/>
  <c r="APB102" i="26"/>
  <c r="APQ64" i="26"/>
  <c r="AMM7" i="26"/>
  <c r="AJA64" i="26"/>
  <c r="AGS45" i="26"/>
  <c r="AFO26" i="26"/>
  <c r="XT121" i="26"/>
  <c r="ACJ64" i="26"/>
  <c r="YI102" i="26"/>
  <c r="XT26" i="26"/>
  <c r="WI64" i="26"/>
  <c r="JB64" i="26"/>
  <c r="OG64" i="26"/>
  <c r="AVK102" i="26"/>
  <c r="BNA83" i="26"/>
  <c r="BDF83" i="26"/>
  <c r="BLO83" i="26"/>
  <c r="AYP45" i="26"/>
  <c r="BRB64" i="26"/>
  <c r="BPI7" i="26"/>
  <c r="BKS7" i="26"/>
  <c r="ATK7" i="26"/>
  <c r="NR45" i="26"/>
  <c r="AUO83" i="26"/>
  <c r="BGC45" i="26"/>
  <c r="BSU64" i="26"/>
  <c r="BHG64" i="26"/>
  <c r="AYA64" i="26"/>
  <c r="BDF45" i="26"/>
  <c r="AME102" i="26"/>
  <c r="WX64" i="26"/>
  <c r="WI83" i="26"/>
  <c r="JI26" i="26"/>
  <c r="ATZ7" i="26"/>
  <c r="ACJ45" i="26"/>
  <c r="TL64" i="26"/>
  <c r="AUO7" i="26"/>
  <c r="BCX7" i="26"/>
  <c r="BMD7" i="26"/>
  <c r="WP102" i="26"/>
  <c r="AYH26" i="26"/>
  <c r="GE45" i="26"/>
  <c r="BNP102" i="26"/>
  <c r="BUF45" i="26"/>
  <c r="BPI26" i="26"/>
  <c r="BKS26" i="26"/>
  <c r="BGC26" i="26"/>
  <c r="BBM26" i="26"/>
  <c r="AWW26" i="26"/>
  <c r="AID64" i="26"/>
  <c r="APJ7" i="26"/>
  <c r="AAJ45" i="26"/>
  <c r="AUO64" i="26"/>
  <c r="ED45" i="26"/>
  <c r="BRB121" i="26"/>
  <c r="BOE26" i="26"/>
  <c r="BJO26" i="26"/>
  <c r="BAI26" i="26"/>
  <c r="AVS26" i="26"/>
  <c r="AAJ102" i="26"/>
  <c r="ACY26" i="26"/>
  <c r="YI26" i="26"/>
  <c r="BHG83" i="26"/>
  <c r="BRI64" i="26"/>
  <c r="ABF7" i="26"/>
  <c r="ACC64" i="26"/>
  <c r="RK121" i="26"/>
  <c r="JX26" i="26"/>
  <c r="BOE83" i="26"/>
  <c r="BML83" i="26"/>
  <c r="BQM7" i="26"/>
  <c r="BHG7" i="26"/>
  <c r="ASN121" i="26"/>
  <c r="AOU83" i="26"/>
  <c r="AQN7" i="26"/>
  <c r="BHV83" i="26"/>
  <c r="KU7" i="26"/>
  <c r="AMT121" i="26"/>
  <c r="XT45" i="26"/>
  <c r="JQ7" i="26"/>
  <c r="AOU45" i="26"/>
  <c r="BLW64" i="26"/>
  <c r="WX45" i="26"/>
  <c r="AFG64" i="26"/>
  <c r="WA121" i="26"/>
  <c r="AMM102" i="26"/>
  <c r="ZF64" i="26"/>
  <c r="BCQ64" i="26"/>
  <c r="AJW64" i="26"/>
  <c r="BML121" i="26"/>
  <c r="BBT64" i="26"/>
  <c r="LJ102" i="26"/>
  <c r="G12" i="26"/>
  <c r="G50" i="26"/>
  <c r="BJO64" i="26"/>
  <c r="VL83" i="26"/>
  <c r="BVR45" i="26"/>
  <c r="NR26" i="26"/>
  <c r="BFU64" i="26"/>
  <c r="AWO64" i="26"/>
  <c r="BML45" i="26"/>
  <c r="AKL7" i="26"/>
  <c r="BAI64" i="26"/>
  <c r="APJ64" i="26"/>
  <c r="YQ26" i="26"/>
  <c r="OG7" i="26"/>
  <c r="IM7" i="26"/>
  <c r="ATK64" i="26"/>
  <c r="ALX7" i="26"/>
  <c r="YX45" i="26"/>
  <c r="SW45" i="26"/>
  <c r="BBM45" i="26"/>
  <c r="AUG26" i="26"/>
  <c r="BVC26" i="26"/>
  <c r="AAY26" i="26"/>
  <c r="AWH45" i="26"/>
  <c r="BOL7" i="26"/>
  <c r="ARR83" i="26"/>
  <c r="KF45" i="26"/>
  <c r="BRB45" i="26"/>
  <c r="BBT26" i="26"/>
  <c r="ASG7" i="26"/>
  <c r="ANI64" i="26"/>
  <c r="APJ121" i="26"/>
  <c r="BDM121" i="26"/>
  <c r="ARJ121" i="26"/>
  <c r="ASV121" i="26"/>
  <c r="AOF121" i="26"/>
  <c r="HA45" i="26"/>
  <c r="XE26" i="26"/>
  <c r="UA121" i="26"/>
  <c r="PK121" i="26"/>
  <c r="QG45" i="26"/>
  <c r="MU26" i="26"/>
  <c r="ALX45" i="26"/>
  <c r="ARY7" i="26"/>
  <c r="AKE7" i="26"/>
  <c r="AEC121" i="26"/>
  <c r="ACR45" i="26"/>
  <c r="ADV64" i="26"/>
  <c r="PZ64" i="26"/>
  <c r="BAI45" i="26"/>
  <c r="BDU7" i="26"/>
  <c r="ALI83" i="26"/>
  <c r="YB26" i="26"/>
  <c r="AJW7" i="26"/>
  <c r="NC7" i="26"/>
  <c r="AR64" i="26"/>
  <c r="HP26" i="26"/>
  <c r="FW7" i="26"/>
  <c r="AWH26" i="26"/>
  <c r="AHO64" i="26"/>
  <c r="AAQ26" i="26"/>
  <c r="BQE102" i="26"/>
  <c r="AUV64" i="26"/>
  <c r="ANQ7" i="26"/>
  <c r="AHW7" i="26"/>
  <c r="WA102" i="26"/>
  <c r="RS64" i="26"/>
  <c r="PK7" i="26"/>
  <c r="PC26" i="26"/>
  <c r="BRQ7" i="26"/>
  <c r="BIK7" i="26"/>
  <c r="AWW7" i="26"/>
  <c r="ADN26" i="26"/>
  <c r="YX26" i="26"/>
  <c r="ACJ7" i="26"/>
  <c r="BIK83" i="26"/>
  <c r="BOE64" i="26"/>
  <c r="BQT26" i="26"/>
  <c r="BHN26" i="26"/>
  <c r="AME64" i="26"/>
  <c r="AER64" i="26"/>
  <c r="JX7" i="26"/>
  <c r="KM26" i="26"/>
  <c r="BVY7" i="26"/>
  <c r="BTB7" i="26"/>
  <c r="APY83" i="26"/>
  <c r="ANB83" i="26"/>
  <c r="AMM64" i="26"/>
  <c r="APB45" i="26"/>
  <c r="OV83" i="26"/>
  <c r="KF83" i="26"/>
  <c r="OV121" i="26"/>
  <c r="BPI64" i="26"/>
  <c r="BIR26" i="26"/>
  <c r="BTJ7" i="26"/>
  <c r="BOT7" i="26"/>
  <c r="BKD7" i="26"/>
  <c r="BFN7" i="26"/>
  <c r="BAX7" i="26"/>
  <c r="AVD7" i="26"/>
  <c r="ALA7" i="26"/>
  <c r="YX83" i="26"/>
  <c r="ACC83" i="26"/>
  <c r="ADN45" i="26"/>
  <c r="BDM26" i="26"/>
  <c r="AWH7" i="26"/>
  <c r="BFF7" i="26"/>
  <c r="AVZ7" i="26"/>
  <c r="TD121" i="26"/>
  <c r="XT7" i="26"/>
  <c r="BEB7" i="26"/>
  <c r="LB64" i="26"/>
  <c r="ASV45" i="26"/>
  <c r="BLO121" i="26"/>
  <c r="BDU45" i="26"/>
  <c r="ASV7" i="26"/>
  <c r="LY45" i="26"/>
  <c r="FW26" i="26"/>
  <c r="NJ64" i="26"/>
  <c r="BEB26" i="26"/>
  <c r="ACJ83" i="26"/>
  <c r="PR121" i="26"/>
  <c r="ANQ83" i="26"/>
  <c r="QV83" i="26"/>
  <c r="AVS45" i="26"/>
  <c r="KU83" i="26"/>
  <c r="BVJ7" i="26"/>
  <c r="BVC7" i="26"/>
  <c r="BUN7" i="26"/>
  <c r="ARC45" i="26"/>
  <c r="AMM45" i="26"/>
  <c r="XM45" i="26"/>
  <c r="LJ45" i="26"/>
  <c r="JQ26" i="26"/>
  <c r="BQM45" i="26"/>
  <c r="BHV45" i="26"/>
  <c r="BVJ26" i="26"/>
  <c r="AUV26" i="26"/>
  <c r="BTB26" i="26"/>
  <c r="BJV26" i="26"/>
  <c r="BAP26" i="26"/>
  <c r="ATR7" i="26"/>
  <c r="AOM64" i="26"/>
  <c r="ACR83" i="26"/>
  <c r="BOT64" i="26"/>
  <c r="HP64" i="26"/>
  <c r="BSF45" i="26"/>
  <c r="AME83" i="26"/>
  <c r="AC31" i="26"/>
  <c r="AC69" i="26"/>
  <c r="BNH45" i="26"/>
  <c r="KM102" i="26"/>
  <c r="ES102" i="26"/>
  <c r="BVY45" i="26"/>
  <c r="AXS102" i="26"/>
  <c r="BOL102" i="26"/>
  <c r="BLO64" i="26"/>
  <c r="AJW121" i="26"/>
  <c r="FA121" i="26"/>
  <c r="AAY64" i="26"/>
  <c r="BV64" i="26"/>
  <c r="DW26" i="26"/>
  <c r="NY45" i="26"/>
  <c r="AER26" i="26"/>
  <c r="ALI7" i="26"/>
  <c r="BIR102" i="26"/>
  <c r="BDF102" i="26"/>
  <c r="BML64" i="26"/>
  <c r="BHV64" i="26"/>
  <c r="EL7" i="26"/>
  <c r="BLH121" i="26"/>
  <c r="BVY121" i="26"/>
  <c r="BIR45" i="26"/>
  <c r="BNW26" i="26"/>
  <c r="BEQ26" i="26"/>
  <c r="ALA64" i="26"/>
  <c r="AGK64" i="26"/>
  <c r="AFG45" i="26"/>
  <c r="UP7" i="26"/>
  <c r="PZ7" i="26"/>
  <c r="VL64" i="26"/>
  <c r="QV64" i="26"/>
  <c r="IE102" i="26"/>
  <c r="NC64" i="26"/>
  <c r="BTQ102" i="26"/>
  <c r="BMS64" i="26"/>
  <c r="BDM64" i="26"/>
  <c r="AYW64" i="26"/>
  <c r="AUG64" i="26"/>
  <c r="BQT64" i="26"/>
  <c r="BMD64" i="26"/>
  <c r="BCX64" i="26"/>
  <c r="AYH64" i="26"/>
  <c r="ATR64" i="26"/>
  <c r="APJ45" i="26"/>
  <c r="AKT26" i="26"/>
  <c r="AGD26" i="26"/>
  <c r="TL45" i="26"/>
  <c r="QO7" i="26"/>
  <c r="LB45" i="26"/>
  <c r="MN121" i="26"/>
  <c r="HX121" i="26"/>
  <c r="ATR121" i="26"/>
  <c r="BIZ83" i="26"/>
  <c r="BCB83" i="26"/>
  <c r="BCB45" i="26"/>
  <c r="BNA64" i="26"/>
  <c r="BUN64" i="26"/>
  <c r="ATZ64" i="26"/>
  <c r="AMT45" i="26"/>
  <c r="ARC83" i="26"/>
  <c r="TL83" i="26"/>
  <c r="ANQ45" i="26"/>
  <c r="ED102" i="26"/>
  <c r="BSM102" i="26"/>
  <c r="AKE45" i="26"/>
  <c r="VT83" i="26"/>
  <c r="QG64" i="26"/>
  <c r="VE7" i="26"/>
  <c r="AQF83" i="26"/>
  <c r="AWH64" i="26"/>
  <c r="HA121" i="26"/>
  <c r="JQ64" i="26"/>
  <c r="AFO45" i="26"/>
  <c r="ACR64" i="26"/>
  <c r="VE26" i="26"/>
  <c r="TL26" i="26"/>
  <c r="ON83" i="26"/>
  <c r="FP45" i="26"/>
  <c r="MU45" i="26"/>
  <c r="BSM45" i="26"/>
  <c r="BNW45" i="26"/>
  <c r="BJG45" i="26"/>
  <c r="BEQ45" i="26"/>
  <c r="BAA45" i="26"/>
  <c r="AVK45" i="26"/>
  <c r="BRX45" i="26"/>
  <c r="BJG26" i="26"/>
  <c r="AJW45" i="26"/>
  <c r="ABU64" i="26"/>
  <c r="XE64" i="26"/>
  <c r="NR7" i="26"/>
  <c r="JB7" i="26"/>
  <c r="JB26" i="26"/>
  <c r="IM64" i="26"/>
  <c r="BFU102" i="26"/>
  <c r="ALP102" i="26"/>
  <c r="AGZ102" i="26"/>
  <c r="APJ26" i="26"/>
  <c r="AMM26" i="26"/>
  <c r="AJA45" i="26"/>
  <c r="AEK45" i="26"/>
  <c r="AGS7" i="26"/>
  <c r="SO26" i="26"/>
  <c r="SH26" i="26"/>
  <c r="BNW121" i="26"/>
  <c r="AXS121" i="26"/>
  <c r="BUF121" i="26"/>
  <c r="BFN83" i="26"/>
  <c r="BKD83" i="26"/>
  <c r="BNH7" i="26"/>
  <c r="ALX83" i="26"/>
  <c r="APB26" i="26"/>
  <c r="AJA7" i="26"/>
  <c r="AFV7" i="26"/>
  <c r="ACR26" i="26"/>
  <c r="ZF26" i="26"/>
  <c r="SO64" i="26"/>
  <c r="ZU83" i="26"/>
  <c r="ACC45" i="26"/>
  <c r="BPA26" i="26"/>
  <c r="BFF26" i="26"/>
  <c r="AVZ26" i="26"/>
  <c r="UA83" i="26"/>
  <c r="BTJ45" i="26"/>
  <c r="AID45" i="26"/>
  <c r="IT45" i="26"/>
  <c r="BUN83" i="26"/>
  <c r="AZT83" i="26"/>
  <c r="XT64" i="26"/>
  <c r="ALP45" i="26"/>
  <c r="BVY83" i="26"/>
  <c r="BTQ83" i="26"/>
  <c r="ATZ45" i="26"/>
  <c r="AKL64" i="26"/>
  <c r="AFV64" i="26"/>
  <c r="AAB83" i="26"/>
  <c r="IM26" i="26"/>
  <c r="OV45" i="26"/>
  <c r="AYP64" i="26"/>
  <c r="AYH7" i="26"/>
  <c r="NY26" i="26"/>
  <c r="BNA45" i="26"/>
  <c r="BRX26" i="26"/>
  <c r="BNH26" i="26"/>
  <c r="BRQ26" i="26"/>
  <c r="ALP83" i="26"/>
  <c r="BLH7" i="26"/>
  <c r="BPP121" i="26"/>
  <c r="YB102" i="26"/>
  <c r="DW102" i="26"/>
  <c r="AGD121" i="26"/>
  <c r="TS102" i="26"/>
  <c r="BGY121" i="26"/>
  <c r="AOM102" i="26"/>
  <c r="RZ121" i="26"/>
  <c r="QG121" i="26"/>
  <c r="ALX121" i="26"/>
  <c r="BCI26" i="26"/>
  <c r="AQF45" i="26"/>
  <c r="PR26" i="26"/>
  <c r="AEC64" i="26"/>
  <c r="ZM64" i="26"/>
  <c r="IT7" i="26"/>
  <c r="BTB102" i="26"/>
  <c r="AHW26" i="26"/>
  <c r="ZU45" i="26"/>
  <c r="OG121" i="26"/>
  <c r="VE64" i="26"/>
  <c r="SH83" i="26"/>
  <c r="IE7" i="26"/>
  <c r="BQE121" i="26"/>
  <c r="BQT121" i="26"/>
  <c r="BMD121" i="26"/>
  <c r="BHN121" i="26"/>
  <c r="BCX121" i="26"/>
  <c r="AYH121" i="26"/>
  <c r="BVY26" i="26"/>
  <c r="AZE7" i="26"/>
  <c r="AGZ83" i="26"/>
  <c r="AJP45" i="26"/>
  <c r="AGS83" i="26"/>
  <c r="ZU26" i="26"/>
  <c r="XM83" i="26"/>
  <c r="LQ121" i="26"/>
  <c r="BLW83" i="26"/>
  <c r="AUG83" i="26"/>
  <c r="BEY83" i="26"/>
  <c r="APJ83" i="26"/>
  <c r="UH121" i="26"/>
  <c r="XT83" i="26"/>
  <c r="TS26" i="26"/>
  <c r="AAJ83" i="26"/>
  <c r="YB83" i="26"/>
  <c r="ED83" i="26"/>
  <c r="FP64" i="26"/>
  <c r="ALA45" i="26"/>
  <c r="AGK45" i="26"/>
  <c r="BSU102" i="26"/>
  <c r="BOE102" i="26"/>
  <c r="BJO102" i="26"/>
  <c r="AVS102" i="26"/>
  <c r="AEZ83" i="26"/>
  <c r="AAB7" i="26"/>
  <c r="SO102" i="26"/>
  <c r="AVS83" i="26"/>
  <c r="BIZ45" i="26"/>
  <c r="BOE45" i="26"/>
  <c r="BSU7" i="26"/>
  <c r="BJO7" i="26"/>
  <c r="AOF26" i="26"/>
  <c r="APY7" i="26"/>
  <c r="AKE83" i="26"/>
  <c r="YQ7" i="26"/>
  <c r="ATK83" i="26"/>
  <c r="AWW45" i="26"/>
  <c r="BFU26" i="26"/>
  <c r="APY102" i="26"/>
  <c r="AMM83" i="26"/>
  <c r="ASV83" i="26"/>
  <c r="AFV121" i="26"/>
  <c r="BDF121" i="26"/>
  <c r="ATZ121" i="26"/>
  <c r="BRI45" i="26"/>
  <c r="BMS45" i="26"/>
  <c r="BIC45" i="26"/>
  <c r="AIS64" i="26"/>
  <c r="AEK121" i="26"/>
  <c r="TD64" i="26"/>
  <c r="WA64" i="26"/>
  <c r="BPA102" i="26"/>
  <c r="AGS64" i="26"/>
  <c r="ALA26" i="26"/>
  <c r="AAB45" i="26"/>
  <c r="YB7" i="26"/>
  <c r="UP121" i="26"/>
  <c r="LB7" i="26"/>
  <c r="AWO121" i="26"/>
  <c r="BTB121" i="26"/>
  <c r="BVJ64" i="26"/>
  <c r="BCQ45" i="26"/>
  <c r="BNA7" i="26"/>
  <c r="BUF7" i="26"/>
  <c r="BBT7" i="26"/>
  <c r="AOU121" i="26"/>
  <c r="ARJ45" i="26"/>
  <c r="ACR7" i="26"/>
  <c r="AC12" i="26"/>
  <c r="AR7" i="26"/>
  <c r="AVD26" i="26"/>
  <c r="ASN83" i="26"/>
  <c r="ANX83" i="26"/>
  <c r="AAJ26" i="26"/>
  <c r="MN45" i="26"/>
  <c r="AOU64" i="26"/>
  <c r="IE26" i="26"/>
  <c r="LB83" i="26"/>
  <c r="AEK83" i="26"/>
  <c r="SO7" i="26"/>
  <c r="BRI83" i="26"/>
  <c r="AXL45" i="26"/>
  <c r="ADN83" i="26"/>
  <c r="BIC83" i="26"/>
  <c r="AHO83" i="26"/>
  <c r="ADV83" i="26"/>
  <c r="ZF83" i="26"/>
  <c r="NC83" i="26"/>
  <c r="ABF83" i="26"/>
  <c r="BBM83" i="26"/>
  <c r="OG83" i="26"/>
  <c r="JQ83" i="26"/>
  <c r="BAA83" i="26"/>
  <c r="RD83" i="26"/>
  <c r="BOT83" i="26"/>
  <c r="AAY83" i="26"/>
  <c r="MN26" i="26"/>
  <c r="AUO45" i="26"/>
  <c r="AIS26" i="26"/>
  <c r="BUU26" i="26"/>
  <c r="N12" i="26"/>
  <c r="N50" i="26"/>
  <c r="AJH26" i="26"/>
  <c r="ADV45" i="26"/>
  <c r="BFF64" i="26"/>
  <c r="FA26" i="26"/>
  <c r="BHV121" i="26"/>
  <c r="ON102" i="26"/>
  <c r="BJG121" i="26"/>
  <c r="BAA121" i="26"/>
  <c r="BAP121" i="26"/>
  <c r="SW102" i="26"/>
  <c r="ABN102" i="26"/>
  <c r="WX102" i="26"/>
  <c r="KU121" i="26"/>
  <c r="JB121" i="26"/>
  <c r="HI102" i="26"/>
  <c r="PC121" i="26"/>
  <c r="AAB121" i="26"/>
  <c r="RZ102" i="26"/>
  <c r="ADN102" i="26"/>
  <c r="ARY102" i="26"/>
  <c r="ALA121" i="26"/>
  <c r="WP121" i="26"/>
  <c r="UW121" i="26"/>
  <c r="KF121" i="26"/>
  <c r="BBT121" i="26"/>
  <c r="AJA121" i="26"/>
  <c r="NY102" i="26"/>
  <c r="LQ102" i="26"/>
  <c r="AIS121" i="26"/>
  <c r="BVR121" i="26"/>
  <c r="ACC102" i="26"/>
  <c r="BPP102" i="26"/>
  <c r="AFV102" i="26"/>
  <c r="XT102" i="26"/>
  <c r="GE102" i="26"/>
  <c r="BOL121" i="26"/>
  <c r="BJV121" i="26"/>
  <c r="BFF121" i="26"/>
  <c r="AVZ121" i="26"/>
  <c r="AFO83" i="26"/>
  <c r="ANB102" i="26"/>
  <c r="ES83" i="26"/>
  <c r="BSF121" i="26"/>
  <c r="AZT121" i="26"/>
  <c r="AER102" i="26"/>
  <c r="ACJ102" i="26"/>
  <c r="AWO102" i="26"/>
  <c r="AWH83" i="26"/>
  <c r="BEJ83" i="26"/>
  <c r="ASG83" i="26"/>
  <c r="IM83" i="26"/>
  <c r="ANI102" i="26"/>
  <c r="AC107" i="26"/>
  <c r="BSM83" i="26"/>
  <c r="XM121" i="26"/>
  <c r="ZU102" i="26"/>
  <c r="WX121" i="26"/>
  <c r="AKT102" i="26"/>
  <c r="AJP83" i="26"/>
  <c r="ABU102" i="26"/>
  <c r="BAX102" i="26"/>
  <c r="BGC83" i="26"/>
  <c r="ATC121" i="26"/>
  <c r="AOM121" i="26"/>
  <c r="APB83" i="26"/>
  <c r="APB121" i="26"/>
  <c r="AQN102" i="26"/>
  <c r="RK102" i="26"/>
  <c r="CS102" i="26"/>
  <c r="MU121" i="26"/>
  <c r="JX102" i="26"/>
  <c r="APQ102" i="26"/>
  <c r="TD102" i="26"/>
  <c r="UH102" i="26"/>
  <c r="PR102" i="26"/>
  <c r="G88" i="26"/>
  <c r="G126" i="26"/>
  <c r="NR83" i="26"/>
  <c r="JB83" i="26"/>
  <c r="UP83" i="26"/>
  <c r="AQF121" i="26"/>
  <c r="ATC83" i="26"/>
  <c r="AC126" i="26"/>
  <c r="ABN121" i="26"/>
  <c r="BBE83" i="26"/>
  <c r="BCQ83" i="26"/>
  <c r="ARY83" i="26"/>
  <c r="AAQ83" i="26"/>
  <c r="TL121" i="26"/>
  <c r="AGZ121" i="26"/>
  <c r="TL102" i="26"/>
  <c r="AQU7" i="26"/>
  <c r="YX7" i="26"/>
  <c r="AAQ121" i="26"/>
  <c r="AGZ26" i="26"/>
  <c r="AEK7" i="26"/>
  <c r="BEY64" i="26"/>
  <c r="ARR102" i="26"/>
  <c r="AOU102" i="26"/>
  <c r="AKT45" i="26"/>
  <c r="BDU83" i="26"/>
  <c r="ANB7" i="26"/>
  <c r="UH7" i="26"/>
  <c r="V12" i="26"/>
  <c r="V50" i="26"/>
  <c r="V88" i="26"/>
  <c r="V126" i="26"/>
  <c r="CZ45" i="26"/>
  <c r="AYP121" i="26"/>
  <c r="BEB45" i="26"/>
  <c r="AZL45" i="26"/>
  <c r="AUV45" i="26"/>
  <c r="AJP7" i="26"/>
  <c r="AEZ7" i="26"/>
  <c r="AHH7" i="26"/>
  <c r="JI7" i="26"/>
  <c r="APQ7" i="26"/>
  <c r="ALX26" i="26"/>
  <c r="AHH102" i="26"/>
  <c r="LY64" i="26"/>
  <c r="AXL83" i="26"/>
  <c r="BAI7" i="26"/>
  <c r="AVS7" i="26"/>
  <c r="ALP26" i="26"/>
  <c r="AFG26" i="26"/>
  <c r="PZ83" i="26"/>
  <c r="SO83" i="26"/>
  <c r="ATC102" i="26"/>
  <c r="AKE26" i="26"/>
  <c r="AHH26" i="26"/>
  <c r="QG26" i="26"/>
  <c r="CK121" i="26"/>
  <c r="IM102" i="26"/>
  <c r="AVK7" i="26"/>
  <c r="NY7" i="26"/>
  <c r="ON7" i="26"/>
  <c r="FW121" i="26"/>
  <c r="ALA102" i="26"/>
  <c r="ANQ26" i="26"/>
  <c r="AHH64" i="26"/>
  <c r="UP26" i="26"/>
  <c r="OV64" i="26"/>
  <c r="MF26" i="26"/>
  <c r="BEY7" i="26"/>
  <c r="AHO26" i="26"/>
  <c r="BBE26" i="26"/>
  <c r="LQ26" i="26"/>
  <c r="N126" i="26"/>
  <c r="AQU121" i="26"/>
  <c r="BG121" i="26"/>
  <c r="AME121" i="26"/>
  <c r="ARR121" i="26"/>
  <c r="ANB121" i="26"/>
  <c r="BPA121" i="26"/>
  <c r="DW121" i="26"/>
  <c r="ACC121" i="26"/>
  <c r="PZ121" i="26"/>
  <c r="ALX102" i="26"/>
  <c r="N88" i="26"/>
  <c r="AC88" i="26"/>
  <c r="BSU83" i="26"/>
  <c r="BJO83" i="26"/>
  <c r="BAI83" i="26"/>
  <c r="RS83" i="26"/>
  <c r="AID83" i="26"/>
  <c r="WX83" i="26"/>
  <c r="WA83" i="26"/>
  <c r="RK83" i="26"/>
  <c r="BO64" i="26"/>
  <c r="BTQ64" i="26"/>
  <c r="BBE64" i="26"/>
  <c r="BKD64" i="26"/>
  <c r="ANB64" i="26"/>
  <c r="ALP64" i="26"/>
  <c r="AGZ64" i="26"/>
  <c r="FW64" i="26"/>
  <c r="MF64" i="26"/>
  <c r="ABN45" i="26"/>
  <c r="PC45" i="26"/>
  <c r="AC50" i="26"/>
  <c r="AK26" i="26"/>
  <c r="IT26" i="26"/>
  <c r="FH26" i="26"/>
  <c r="BSU26" i="26"/>
  <c r="BNA26" i="26"/>
  <c r="BIK26" i="26"/>
  <c r="BDU26" i="26"/>
  <c r="AZE26" i="26"/>
  <c r="AUO26" i="26"/>
  <c r="BRI26" i="26"/>
  <c r="BMS26" i="26"/>
  <c r="RK26" i="26"/>
  <c r="ALI26" i="26"/>
  <c r="BRQ83" i="26"/>
  <c r="CZ121" i="26"/>
  <c r="PC7" i="26"/>
  <c r="ARY64" i="26"/>
  <c r="YX102" i="26"/>
  <c r="SO121" i="26"/>
  <c r="BKK121" i="26"/>
  <c r="AYW121" i="26"/>
  <c r="AUG121" i="26"/>
  <c r="ARR7" i="26"/>
  <c r="AZE83" i="26"/>
  <c r="G69" i="26"/>
  <c r="G107" i="26"/>
  <c r="V107" i="26"/>
  <c r="AFO64" i="26"/>
  <c r="YB45" i="26"/>
  <c r="BTQ121" i="26"/>
  <c r="G31" i="26"/>
  <c r="V31" i="26"/>
  <c r="V69" i="26"/>
  <c r="N31" i="26"/>
  <c r="N69" i="26"/>
  <c r="N107" i="26"/>
  <c r="MF83" i="26"/>
  <c r="IE45" i="26"/>
  <c r="HP83" i="26"/>
  <c r="BLH64" i="26"/>
  <c r="AQN26" i="26"/>
  <c r="BVJ45" i="26"/>
  <c r="ARR45" i="26"/>
  <c r="AIL45" i="26"/>
  <c r="AGS26" i="26"/>
  <c r="ASG45" i="26"/>
  <c r="GT121" i="26"/>
  <c r="UA102" i="26"/>
  <c r="PK102" i="26"/>
  <c r="RK45" i="26"/>
  <c r="AKT121" i="26"/>
  <c r="AHO121" i="26"/>
  <c r="APY26" i="26"/>
  <c r="BDM83" i="26"/>
  <c r="AYW83" i="26"/>
  <c r="BPX45" i="26"/>
  <c r="BNP45" i="26"/>
  <c r="BEJ45" i="26"/>
  <c r="APQ83" i="26"/>
  <c r="GT102" i="26"/>
  <c r="AIS7" i="26"/>
  <c r="SH121" i="26"/>
  <c r="KU26" i="26"/>
  <c r="BUN102" i="26"/>
  <c r="BML102" i="26"/>
  <c r="BTJ83" i="26"/>
  <c r="AKL83" i="26"/>
  <c r="ADG7" i="26"/>
  <c r="FA64" i="26"/>
  <c r="MN7" i="26"/>
  <c r="HX7" i="26"/>
  <c r="AXL121" i="26"/>
  <c r="UH26" i="26"/>
  <c r="ADG121" i="26"/>
  <c r="ABN64" i="26"/>
  <c r="AGK26" i="26"/>
  <c r="PZ102" i="26"/>
  <c r="UW64" i="26"/>
  <c r="HX45" i="26"/>
  <c r="ZU7" i="26"/>
  <c r="MN83" i="26"/>
  <c r="HX83" i="26"/>
  <c r="LJ83" i="26"/>
  <c r="ZU64" i="26"/>
  <c r="KU64" i="26"/>
  <c r="LJ64" i="26"/>
  <c r="BPI83" i="26"/>
  <c r="BPX7" i="26"/>
  <c r="BCB7" i="26"/>
  <c r="AXL7" i="26"/>
  <c r="ANX121" i="26"/>
  <c r="FP102" i="26"/>
  <c r="NJ102" i="26"/>
  <c r="ADV121" i="26"/>
  <c r="BTY102" i="26"/>
  <c r="BGC102" i="26"/>
  <c r="BBM102" i="26"/>
  <c r="BUU83" i="26"/>
  <c r="BQE64" i="26"/>
  <c r="BPP64" i="26"/>
  <c r="BGJ64" i="26"/>
  <c r="BRQ64" i="26"/>
  <c r="BDM45" i="26"/>
  <c r="AYW45" i="26"/>
  <c r="AUG45" i="26"/>
  <c r="YQ102" i="26"/>
  <c r="TS64" i="26"/>
  <c r="KF7" i="26"/>
  <c r="ATR102" i="26"/>
  <c r="AZE64" i="26"/>
  <c r="BDF64" i="26"/>
  <c r="AKE64" i="26"/>
  <c r="AEK64" i="26"/>
  <c r="AHO7" i="26"/>
  <c r="WI45" i="26"/>
  <c r="BLO102" i="26"/>
  <c r="AYP102" i="26"/>
  <c r="ATZ102" i="26"/>
  <c r="BCB102" i="26"/>
  <c r="BBE102" i="26"/>
  <c r="AGK121" i="26"/>
  <c r="ZU121" i="26"/>
  <c r="ACJ26" i="26"/>
  <c r="MF121" i="26"/>
  <c r="NY121" i="26"/>
  <c r="JI121" i="26"/>
  <c r="LB102" i="26"/>
  <c r="WI7" i="26"/>
  <c r="RS7" i="26"/>
  <c r="FA7" i="26"/>
  <c r="BBE121" i="26"/>
  <c r="BRX121" i="26"/>
  <c r="BNH121" i="26"/>
  <c r="BEB121" i="26"/>
  <c r="AZL121" i="26"/>
  <c r="BRI121" i="26"/>
  <c r="BGJ121" i="26"/>
  <c r="BQT45" i="26"/>
  <c r="BEY45" i="26"/>
  <c r="BKD45" i="26"/>
  <c r="BAX45" i="26"/>
  <c r="BKS45" i="26"/>
  <c r="BQM64" i="26"/>
  <c r="BTY45" i="26"/>
  <c r="AZL26" i="26"/>
  <c r="ANI83" i="26"/>
  <c r="AQU83" i="26"/>
  <c r="BOE7" i="26"/>
  <c r="ARR64" i="26"/>
  <c r="ANB26" i="26"/>
  <c r="AER83" i="26"/>
  <c r="AKT83" i="26"/>
  <c r="AHW83" i="26"/>
  <c r="AOM83" i="26"/>
  <c r="AEZ45" i="26"/>
  <c r="AJA26" i="26"/>
  <c r="AEK26" i="26"/>
  <c r="AAJ64" i="26"/>
  <c r="ADV26" i="26"/>
  <c r="JB45" i="26"/>
  <c r="FA45" i="26"/>
  <c r="ZF121" i="26"/>
  <c r="BPI102" i="26"/>
  <c r="AWW102" i="26"/>
  <c r="DW45" i="26"/>
  <c r="GL45" i="26"/>
  <c r="EL121" i="26"/>
  <c r="AHW102" i="26"/>
  <c r="BGY83" i="26"/>
  <c r="BKK83" i="26"/>
  <c r="BUF64" i="26"/>
  <c r="BKK64" i="26"/>
  <c r="BUU45" i="26"/>
  <c r="BQE45" i="26"/>
  <c r="BLO45" i="26"/>
  <c r="BGY45" i="26"/>
  <c r="BCI45" i="26"/>
  <c r="AXS45" i="26"/>
  <c r="AZL7" i="26"/>
  <c r="ASG26" i="26"/>
  <c r="AJH102" i="26"/>
  <c r="AIL7" i="26"/>
  <c r="LQ7" i="26"/>
  <c r="BVR7" i="26"/>
  <c r="BEB102" i="26"/>
  <c r="BOT102" i="26"/>
  <c r="BIK64" i="26"/>
  <c r="ALI45" i="26"/>
  <c r="ALP7" i="26"/>
  <c r="AAB102" i="26"/>
  <c r="ON121" i="26"/>
  <c r="TD26" i="26"/>
  <c r="WA26" i="26"/>
  <c r="QG7" i="26"/>
  <c r="BIZ102" i="26"/>
  <c r="BPX102" i="26"/>
  <c r="AWH102" i="26"/>
  <c r="BMD102" i="26"/>
  <c r="BAA102" i="26"/>
  <c r="BGR102" i="26"/>
  <c r="BRB83" i="26"/>
  <c r="BMS83" i="26"/>
  <c r="BVC45" i="26"/>
  <c r="BHG45" i="26"/>
  <c r="BPP7" i="26"/>
  <c r="BIR7" i="26"/>
  <c r="AWO26" i="26"/>
  <c r="BKS102" i="26"/>
  <c r="DH7" i="26"/>
  <c r="KU102" i="26"/>
  <c r="MF45" i="26"/>
  <c r="VE121" i="26"/>
  <c r="QO121" i="26"/>
  <c r="UW45" i="26"/>
  <c r="ALI121" i="26"/>
  <c r="AGS121" i="26"/>
  <c r="ALI102" i="26"/>
  <c r="AGS102" i="26"/>
  <c r="BSM121" i="26"/>
  <c r="BJG83" i="26"/>
  <c r="BAP64" i="26"/>
  <c r="BKZ64" i="26"/>
  <c r="WP83" i="26"/>
  <c r="RZ83" i="26"/>
  <c r="HP121" i="26"/>
  <c r="AOF7" i="26"/>
  <c r="ABU26" i="26"/>
  <c r="PC102" i="26"/>
  <c r="APY45" i="26"/>
  <c r="BOL26" i="26"/>
  <c r="DO102" i="26"/>
  <c r="FH45" i="26"/>
  <c r="HI45" i="26"/>
  <c r="SW121" i="26"/>
  <c r="ACR121" i="26"/>
  <c r="YB121" i="26"/>
  <c r="ADV102" i="26"/>
  <c r="ZF102" i="26"/>
  <c r="BVR64" i="26"/>
  <c r="BGR121" i="26"/>
  <c r="BRX64" i="26"/>
  <c r="BSM64" i="26"/>
  <c r="BNW64" i="26"/>
  <c r="BJG64" i="26"/>
  <c r="BEQ64" i="26"/>
  <c r="BAA64" i="26"/>
  <c r="AVK64" i="26"/>
  <c r="BJV45" i="26"/>
  <c r="BFF45" i="26"/>
  <c r="BAP45" i="26"/>
  <c r="AVZ45" i="26"/>
  <c r="BAA26" i="26"/>
  <c r="WP64" i="26"/>
  <c r="RZ64" i="26"/>
  <c r="AAQ64" i="26"/>
  <c r="ADN64" i="26"/>
  <c r="BNW102" i="26"/>
  <c r="BEQ102" i="26"/>
  <c r="BUF102" i="26"/>
  <c r="BHN102" i="26"/>
  <c r="BAP102" i="26"/>
  <c r="BHN64" i="26"/>
  <c r="BKS64" i="26"/>
  <c r="BGC64" i="26"/>
  <c r="BPX64" i="26"/>
  <c r="AVD64" i="26"/>
  <c r="ALP121" i="26"/>
  <c r="AHO102" i="26"/>
  <c r="AIL83" i="26"/>
  <c r="ZM121" i="26"/>
  <c r="WX26" i="26"/>
  <c r="SW26" i="26"/>
  <c r="VT26" i="26"/>
  <c r="PK83" i="26"/>
  <c r="UA45" i="26"/>
  <c r="WP7" i="26"/>
  <c r="NJ26" i="26"/>
  <c r="BKZ121" i="26"/>
  <c r="BTY83" i="26"/>
  <c r="BLH45" i="26"/>
  <c r="BPI45" i="26"/>
  <c r="ALX64" i="26"/>
  <c r="APQ121" i="26"/>
  <c r="ARR26" i="26"/>
  <c r="AOU7" i="26"/>
  <c r="AJA83" i="26"/>
  <c r="BVJ121" i="26"/>
  <c r="BKK26" i="26"/>
  <c r="AQN64" i="26"/>
  <c r="AZ102" i="26"/>
  <c r="DO45" i="26"/>
  <c r="KM45" i="26"/>
  <c r="NC45" i="26"/>
  <c r="IM45" i="26"/>
  <c r="EL102" i="26"/>
  <c r="FH83" i="26"/>
  <c r="GT45" i="26"/>
  <c r="TL7" i="26"/>
  <c r="AKE121" i="26"/>
  <c r="AFO121" i="26"/>
  <c r="BSU121" i="26"/>
  <c r="BOE121" i="26"/>
  <c r="BJO121" i="26"/>
  <c r="BEY121" i="26"/>
  <c r="BAI121" i="26"/>
  <c r="AXL26" i="26"/>
  <c r="BEJ102" i="26"/>
  <c r="AXS83" i="26"/>
  <c r="BIZ64" i="26"/>
  <c r="AVZ64" i="26"/>
  <c r="BIR64" i="26"/>
  <c r="AZL64" i="26"/>
  <c r="BOL45" i="26"/>
  <c r="BEY26" i="26"/>
  <c r="BQE26" i="26"/>
  <c r="BGY26" i="26"/>
  <c r="AIS45" i="26"/>
  <c r="AQF26" i="26"/>
  <c r="AJW83" i="26"/>
  <c r="AFG83" i="26"/>
  <c r="AKT7" i="26"/>
  <c r="AGD7" i="26"/>
  <c r="AKL45" i="26"/>
  <c r="RK64" i="26"/>
  <c r="UH83" i="26"/>
  <c r="PR83" i="26"/>
  <c r="NJ7" i="26"/>
  <c r="BVY102" i="26"/>
  <c r="AVZ102" i="26"/>
  <c r="BVC83" i="26"/>
  <c r="BDU64" i="26"/>
  <c r="AXS26" i="26"/>
  <c r="ARJ102" i="26"/>
  <c r="AMT102" i="26"/>
  <c r="APB64" i="26"/>
  <c r="AID121" i="26"/>
  <c r="AIL102" i="26"/>
  <c r="AID7" i="26"/>
  <c r="ADN7" i="26"/>
  <c r="ACY121" i="26"/>
  <c r="YI121" i="26"/>
  <c r="AAQ102" i="26"/>
  <c r="YQ64" i="26"/>
  <c r="PZ26" i="26"/>
  <c r="ABN7" i="26"/>
  <c r="UP45" i="26"/>
  <c r="BMS121" i="26"/>
  <c r="BIC121" i="26"/>
  <c r="BKS83" i="26"/>
  <c r="BMD45" i="26"/>
  <c r="ATK45" i="26"/>
  <c r="BSU45" i="26"/>
  <c r="BGR7" i="26"/>
  <c r="AOF83" i="26"/>
  <c r="LB26" i="26"/>
  <c r="BCX26" i="26"/>
  <c r="ASV102" i="26"/>
  <c r="BO121" i="26"/>
  <c r="CS45" i="26"/>
  <c r="CK64" i="26"/>
  <c r="DO64" i="26"/>
  <c r="DH45" i="26"/>
  <c r="DH102" i="26"/>
  <c r="CZ102" i="26"/>
  <c r="CZ64" i="26"/>
  <c r="AR26" i="26"/>
  <c r="CZ26" i="26"/>
  <c r="HI83" i="26"/>
  <c r="HA26" i="26"/>
  <c r="SH7" i="26"/>
  <c r="BRQ121" i="26"/>
  <c r="BNA121" i="26"/>
  <c r="BIK121" i="26"/>
  <c r="BDU121" i="26"/>
  <c r="AZE121" i="26"/>
  <c r="AUO121" i="26"/>
  <c r="BNP121" i="26"/>
  <c r="AVD121" i="26"/>
  <c r="BSF102" i="26"/>
  <c r="BGY64" i="26"/>
  <c r="BCI64" i="26"/>
  <c r="AXS64" i="26"/>
  <c r="BTB45" i="26"/>
  <c r="BHN45" i="26"/>
  <c r="BCX45" i="26"/>
  <c r="AYH45" i="26"/>
  <c r="ATR45" i="26"/>
  <c r="AME26" i="26"/>
  <c r="ANX26" i="26"/>
  <c r="AKL102" i="26"/>
  <c r="AKL121" i="26"/>
  <c r="AER45" i="26"/>
  <c r="ABU83" i="26"/>
  <c r="XE83" i="26"/>
  <c r="YX64" i="26"/>
  <c r="SO45" i="26"/>
  <c r="KF64" i="26"/>
  <c r="KM7" i="26"/>
  <c r="MF7" i="26"/>
  <c r="GL121" i="26"/>
  <c r="FW102" i="26"/>
  <c r="HA83" i="26"/>
  <c r="BGY102" i="26"/>
  <c r="BJG102" i="26"/>
  <c r="BFF102" i="26"/>
  <c r="BNP64" i="26"/>
  <c r="BGR64" i="26"/>
  <c r="BCB64" i="26"/>
  <c r="AXL64" i="26"/>
  <c r="AVK26" i="26"/>
  <c r="AQF102" i="26"/>
  <c r="AME7" i="26"/>
  <c r="ASV26" i="26"/>
  <c r="AFG121" i="26"/>
  <c r="ABF45" i="26"/>
  <c r="AAB64" i="26"/>
  <c r="ZM102" i="26"/>
  <c r="QO26" i="26"/>
  <c r="PR7" i="26"/>
  <c r="QG102" i="26"/>
  <c r="IE121" i="26"/>
  <c r="SW83" i="26"/>
  <c r="AVK121" i="26"/>
  <c r="BIR121" i="26"/>
  <c r="BBT102" i="26"/>
  <c r="BQM83" i="26"/>
  <c r="AZT45" i="26"/>
  <c r="BJO45" i="26"/>
  <c r="AWW64" i="26"/>
  <c r="BUN45" i="26"/>
  <c r="BLW7" i="26"/>
  <c r="ASG121" i="26"/>
  <c r="ANQ121" i="26"/>
  <c r="ARC64" i="26"/>
  <c r="ARY121" i="26"/>
  <c r="VT45" i="26"/>
  <c r="BSM26" i="26"/>
  <c r="AYW26" i="26"/>
  <c r="AQN83" i="26"/>
  <c r="AOF102" i="26"/>
  <c r="YQ83" i="26"/>
  <c r="BO7" i="26"/>
  <c r="BG45" i="26"/>
  <c r="GE64" i="26"/>
  <c r="LY121" i="26"/>
  <c r="BVR83" i="26"/>
  <c r="AWH121" i="26"/>
  <c r="HX26" i="26"/>
  <c r="AID26" i="26"/>
  <c r="ZF45" i="26"/>
  <c r="VT121" i="26"/>
  <c r="WP26" i="26"/>
  <c r="RZ26" i="26"/>
  <c r="UW26" i="26"/>
  <c r="WA7" i="26"/>
  <c r="RK7" i="26"/>
  <c r="BRX7" i="26"/>
  <c r="BKZ7" i="26"/>
  <c r="BGJ7" i="26"/>
  <c r="ANB45" i="26"/>
  <c r="ABN83" i="26"/>
  <c r="LB121" i="26"/>
  <c r="KM121" i="26"/>
  <c r="ABN26" i="26"/>
  <c r="SW7" i="26"/>
  <c r="IT83" i="26"/>
  <c r="MU7" i="26"/>
  <c r="BEQ121" i="26"/>
  <c r="ASG102" i="26"/>
  <c r="ANQ102" i="26"/>
  <c r="AOF64" i="26"/>
  <c r="OV102" i="26"/>
  <c r="KF102" i="26"/>
  <c r="WP45" i="26"/>
  <c r="RZ45" i="26"/>
  <c r="VL26" i="26"/>
  <c r="QV26" i="26"/>
  <c r="OV7" i="26"/>
  <c r="AZL102" i="26"/>
  <c r="AUV102" i="26"/>
  <c r="BJV7" i="26"/>
  <c r="APY121" i="26"/>
  <c r="ARC121" i="26"/>
  <c r="AMM121" i="26"/>
  <c r="ASG64" i="26"/>
  <c r="ASN45" i="26"/>
  <c r="AFG7" i="26"/>
  <c r="BTQ26" i="26"/>
  <c r="ANI121" i="26"/>
  <c r="ARC102" i="26"/>
  <c r="CK7" i="26"/>
  <c r="FP7" i="26"/>
  <c r="FP26" i="26"/>
  <c r="FP121" i="26"/>
  <c r="EL83" i="26"/>
  <c r="BFU83" i="26"/>
  <c r="VT102" i="26"/>
  <c r="RD102" i="26"/>
  <c r="VT64" i="26"/>
  <c r="ARJ83" i="26"/>
  <c r="AMT83" i="26"/>
  <c r="UP102" i="26"/>
  <c r="BIC26" i="26"/>
  <c r="ASV64" i="26"/>
  <c r="AR83" i="26"/>
  <c r="BO83" i="26"/>
  <c r="BPX121" i="26"/>
  <c r="AEZ121" i="26"/>
  <c r="AAY121" i="26"/>
  <c r="UH45" i="26"/>
  <c r="PR45" i="26"/>
  <c r="HI7" i="26"/>
  <c r="BIZ121" i="26"/>
  <c r="ARC7" i="26"/>
  <c r="AIS102" i="26"/>
  <c r="YQ121" i="26"/>
  <c r="OG26" i="26"/>
  <c r="LJ26" i="26"/>
  <c r="LJ7" i="26"/>
  <c r="IM121" i="26"/>
  <c r="BRB102" i="26"/>
  <c r="BLH102" i="26"/>
  <c r="BCX102" i="26"/>
  <c r="AXD102" i="26"/>
  <c r="BRX102" i="26"/>
  <c r="AYH102" i="26"/>
  <c r="BHV102" i="26"/>
  <c r="AXL102" i="26"/>
  <c r="AYA45" i="26"/>
  <c r="AHH121" i="26"/>
  <c r="AFV83" i="26"/>
  <c r="ARJ26" i="26"/>
  <c r="AJP64" i="26"/>
  <c r="AJW26" i="26"/>
  <c r="VE83" i="26"/>
  <c r="AUV121" i="26"/>
  <c r="C102" i="26"/>
  <c r="H102" i="26"/>
  <c r="G103" i="26"/>
  <c r="T7" i="26"/>
  <c r="Y7" i="26"/>
  <c r="AD7" i="26"/>
  <c r="AZ45" i="26"/>
  <c r="AZ83" i="26"/>
  <c r="CK26" i="26"/>
  <c r="FA102" i="26"/>
  <c r="MF102" i="26"/>
  <c r="NC102" i="26"/>
  <c r="NC121" i="26"/>
  <c r="NJ83" i="26"/>
  <c r="ON45" i="26"/>
  <c r="KU45" i="26"/>
  <c r="FH64" i="26"/>
  <c r="ED26" i="26"/>
  <c r="GE26" i="26"/>
  <c r="WI121" i="26"/>
  <c r="RS121" i="26"/>
  <c r="WA45" i="26"/>
  <c r="AVS121" i="26"/>
  <c r="BOT121" i="26"/>
  <c r="BFN121" i="26"/>
  <c r="BUU121" i="26"/>
  <c r="BCI83" i="26"/>
  <c r="BOL83" i="26"/>
  <c r="BJV83" i="26"/>
  <c r="BFF83" i="26"/>
  <c r="BAP83" i="26"/>
  <c r="AVZ83" i="26"/>
  <c r="BEJ64" i="26"/>
  <c r="BJV64" i="26"/>
  <c r="BUU64" i="26"/>
  <c r="AXD64" i="26"/>
  <c r="BTQ45" i="26"/>
  <c r="BPA45" i="26"/>
  <c r="BKK45" i="26"/>
  <c r="BFU45" i="26"/>
  <c r="BBE45" i="26"/>
  <c r="AWO45" i="26"/>
  <c r="BRI7" i="26"/>
  <c r="BMS7" i="26"/>
  <c r="BIC7" i="26"/>
  <c r="BDM7" i="26"/>
  <c r="AYW7" i="26"/>
  <c r="AUG7" i="26"/>
  <c r="AJP121" i="26"/>
  <c r="AHO45" i="26"/>
  <c r="ASN7" i="26"/>
  <c r="ANX7" i="26"/>
  <c r="AIL121" i="26"/>
  <c r="AJP26" i="26"/>
  <c r="AEZ26" i="26"/>
  <c r="AGZ45" i="26"/>
  <c r="AEC83" i="26"/>
  <c r="ZM83" i="26"/>
  <c r="NR64" i="26"/>
  <c r="ED121" i="26"/>
  <c r="AYW102" i="26"/>
  <c r="BKZ102" i="26"/>
  <c r="BKD102" i="26"/>
  <c r="BTY7" i="26"/>
  <c r="ANI7" i="26"/>
  <c r="AJH121" i="26"/>
  <c r="AOM7" i="26"/>
  <c r="AGD83" i="26"/>
  <c r="AHH45" i="26"/>
  <c r="AJH7" i="26"/>
  <c r="ABU121" i="26"/>
  <c r="XE121" i="26"/>
  <c r="XE102" i="26"/>
  <c r="UA26" i="26"/>
  <c r="PK26" i="26"/>
  <c r="BUU102" i="26"/>
  <c r="BSF83" i="26"/>
  <c r="BLH83" i="26"/>
  <c r="BAX83" i="26"/>
  <c r="BQT7" i="26"/>
  <c r="ANQ64" i="26"/>
  <c r="ADG64" i="26"/>
  <c r="BNP83" i="26"/>
  <c r="L102" i="26"/>
  <c r="AZ7" i="26"/>
  <c r="AK121" i="26"/>
  <c r="AZ26" i="26"/>
  <c r="ES45" i="26"/>
  <c r="EL26" i="26"/>
  <c r="LJ121" i="26"/>
  <c r="JI102" i="26"/>
  <c r="JX45" i="26"/>
  <c r="NJ45" i="26"/>
  <c r="JQ45" i="26"/>
  <c r="ED64" i="26"/>
  <c r="VT7" i="26"/>
  <c r="RD7" i="26"/>
  <c r="AHW121" i="26"/>
  <c r="AKE102" i="26"/>
  <c r="AFO102" i="26"/>
  <c r="BRQ102" i="26"/>
  <c r="BNA102" i="26"/>
  <c r="BIK102" i="26"/>
  <c r="BDU102" i="26"/>
  <c r="AZE102" i="26"/>
  <c r="AUO102" i="26"/>
  <c r="ATZ26" i="26"/>
  <c r="BVR26" i="26"/>
  <c r="BEJ121" i="26"/>
  <c r="BFU121" i="26"/>
  <c r="BPA64" i="26"/>
  <c r="BKZ45" i="26"/>
  <c r="BGJ45" i="26"/>
  <c r="BBT45" i="26"/>
  <c r="AXD45" i="26"/>
  <c r="ARC26" i="26"/>
  <c r="AIS83" i="26"/>
  <c r="AER121" i="26"/>
  <c r="XM102" i="26"/>
  <c r="NJ121" i="26"/>
  <c r="ABF64" i="26"/>
  <c r="ON26" i="26"/>
  <c r="HP102" i="26"/>
  <c r="BKK102" i="26"/>
  <c r="BTJ102" i="26"/>
  <c r="BFN102" i="26"/>
  <c r="BTB64" i="26"/>
  <c r="BSF64" i="26"/>
  <c r="AMT26" i="26"/>
  <c r="AOU26" i="26"/>
  <c r="AGZ7" i="26"/>
  <c r="RD26" i="26"/>
  <c r="AYP83" i="26"/>
  <c r="CD64" i="26"/>
  <c r="BV26" i="26"/>
  <c r="ES64" i="26"/>
  <c r="HA64" i="26"/>
  <c r="MN102" i="26"/>
  <c r="HX102" i="26"/>
  <c r="IT102" i="26"/>
  <c r="FW83" i="26"/>
  <c r="EL45" i="26"/>
  <c r="GL26" i="26"/>
  <c r="ES26" i="26"/>
  <c r="WI102" i="26"/>
  <c r="RS102" i="26"/>
  <c r="TS45" i="26"/>
  <c r="AAJ121" i="26"/>
  <c r="ACR102" i="26"/>
  <c r="BVC121" i="26"/>
  <c r="BQM121" i="26"/>
  <c r="BLW121" i="26"/>
  <c r="BHG121" i="26"/>
  <c r="BCQ121" i="26"/>
  <c r="AYA121" i="26"/>
  <c r="ATK121" i="26"/>
  <c r="BVC102" i="26"/>
  <c r="BQM102" i="26"/>
  <c r="BLW102" i="26"/>
  <c r="BHG102" i="26"/>
  <c r="BCQ102" i="26"/>
  <c r="AYA102" i="26"/>
  <c r="ATK102" i="26"/>
  <c r="BTY64" i="26"/>
  <c r="BTJ64" i="26"/>
  <c r="BPP45" i="26"/>
  <c r="BTQ7" i="26"/>
  <c r="BPA7" i="26"/>
  <c r="BKK7" i="26"/>
  <c r="BFU7" i="26"/>
  <c r="BBE7" i="26"/>
  <c r="AWO7" i="26"/>
  <c r="AXD7" i="26"/>
  <c r="AME45" i="26"/>
  <c r="AOF45" i="26"/>
  <c r="AQU26" i="26"/>
  <c r="AJH45" i="26"/>
  <c r="UH64" i="26"/>
  <c r="PR64" i="26"/>
  <c r="ACY64" i="26"/>
  <c r="YI64" i="26"/>
  <c r="TD83" i="26"/>
  <c r="BBM64" i="26"/>
  <c r="BAX64" i="26"/>
  <c r="ATC7" i="26"/>
  <c r="AHW45" i="26"/>
  <c r="AGD102" i="26"/>
  <c r="AEC102" i="26"/>
  <c r="ADG26" i="26"/>
  <c r="ADG45" i="26"/>
  <c r="ACY102" i="26"/>
  <c r="YB64" i="26"/>
  <c r="UP64" i="26"/>
  <c r="BVJ102" i="26"/>
  <c r="BCI102" i="26"/>
  <c r="BPX83" i="26"/>
  <c r="BGR83" i="26"/>
  <c r="BHN7" i="26"/>
  <c r="APY64" i="26"/>
  <c r="AAB26" i="26"/>
  <c r="BMS102" i="26"/>
  <c r="BDM102" i="26"/>
  <c r="BNH102" i="26"/>
  <c r="BGJ102" i="26"/>
  <c r="AFG102" i="26"/>
  <c r="AIL64" i="26"/>
  <c r="ALI64" i="26"/>
  <c r="ADN121" i="26"/>
  <c r="YX121" i="26"/>
  <c r="YQ45" i="26"/>
  <c r="AAY7" i="26"/>
  <c r="ZF7" i="26"/>
  <c r="SW64" i="26"/>
  <c r="VE45" i="26"/>
  <c r="AD26" i="26"/>
  <c r="V112" i="26"/>
  <c r="R121" i="26"/>
  <c r="CS83" i="26"/>
  <c r="AR102" i="26"/>
  <c r="CS7" i="26"/>
  <c r="BO26" i="26"/>
  <c r="CZ7" i="26"/>
  <c r="GE83" i="26"/>
  <c r="GT7" i="26"/>
  <c r="FP83" i="26"/>
  <c r="BTJ26" i="26"/>
  <c r="BOT26" i="26"/>
  <c r="BKD26" i="26"/>
  <c r="BFN26" i="26"/>
  <c r="ARJ7" i="26"/>
  <c r="AMT7" i="26"/>
  <c r="VL45" i="26"/>
  <c r="QV45" i="26"/>
  <c r="BQT102" i="26"/>
  <c r="ARJ64" i="26"/>
  <c r="AMT64" i="26"/>
  <c r="AJW102" i="26"/>
  <c r="XM7" i="26"/>
  <c r="QO45" i="26"/>
  <c r="GT83" i="26"/>
  <c r="DH26" i="26"/>
  <c r="N74" i="26"/>
  <c r="BG26" i="26"/>
  <c r="BVR102" i="26"/>
  <c r="BUF83" i="26"/>
  <c r="BPP83" i="26"/>
  <c r="BKZ83" i="26"/>
  <c r="BGJ83" i="26"/>
  <c r="BBT83" i="26"/>
  <c r="AXD83" i="26"/>
  <c r="BSF26" i="26"/>
  <c r="BNP26" i="26"/>
  <c r="BIZ26" i="26"/>
  <c r="BEJ26" i="26"/>
  <c r="AZT26" i="26"/>
  <c r="AQF7" i="26"/>
  <c r="ACY83" i="26"/>
  <c r="YI83" i="26"/>
  <c r="BRI102" i="26"/>
  <c r="BIC102" i="26"/>
  <c r="AUG102" i="26"/>
  <c r="BJV102" i="26"/>
  <c r="ASN102" i="26"/>
  <c r="ANX102" i="26"/>
  <c r="AQF64" i="26"/>
  <c r="ASN64" i="26"/>
  <c r="ANX64" i="26"/>
  <c r="AKT64" i="26"/>
  <c r="AGD64" i="26"/>
  <c r="AJP102" i="26"/>
  <c r="AEZ102" i="26"/>
  <c r="ACC26" i="26"/>
  <c r="ABF121" i="26"/>
  <c r="AAY45" i="26"/>
  <c r="WI26" i="26"/>
  <c r="RS26" i="26"/>
  <c r="ADV7" i="26"/>
  <c r="WX7" i="26"/>
  <c r="QO64" i="26"/>
  <c r="SH64" i="26"/>
  <c r="UW7" i="26"/>
  <c r="NC26" i="26"/>
  <c r="CK102" i="26"/>
  <c r="DH83" i="26"/>
  <c r="BO45" i="26"/>
  <c r="HI26" i="26"/>
  <c r="AZ121" i="26"/>
  <c r="BG64" i="26"/>
  <c r="CS26" i="26"/>
  <c r="BTJ121" i="26"/>
  <c r="BKD121" i="26"/>
  <c r="BAX121" i="26"/>
  <c r="BUN121" i="26"/>
  <c r="BCB121" i="26"/>
  <c r="BPA83" i="26"/>
  <c r="AWO83" i="26"/>
  <c r="BTB83" i="26"/>
  <c r="BNW83" i="26"/>
  <c r="BEQ83" i="26"/>
  <c r="AVK83" i="26"/>
  <c r="BRX83" i="26"/>
  <c r="BSM7" i="26"/>
  <c r="BNW7" i="26"/>
  <c r="BJG7" i="26"/>
  <c r="BEQ7" i="26"/>
  <c r="BAA7" i="26"/>
  <c r="APB7" i="26"/>
  <c r="ALA83" i="26"/>
  <c r="AAY102" i="26"/>
  <c r="TD45" i="26"/>
  <c r="BFN64" i="26"/>
  <c r="AGK102" i="26"/>
  <c r="AEZ64" i="26"/>
  <c r="XM26" i="26"/>
  <c r="ACC7" i="26"/>
  <c r="AAJ7" i="26"/>
  <c r="UA64" i="26"/>
  <c r="PK64" i="26"/>
  <c r="RD64" i="26"/>
  <c r="SH45" i="26"/>
  <c r="RZ7" i="26"/>
  <c r="TS7" i="26"/>
  <c r="AQU45" i="26"/>
  <c r="AEC7" i="26"/>
  <c r="ZM7" i="26"/>
  <c r="VL7" i="26"/>
  <c r="AAQ45" i="26"/>
  <c r="GL102" i="26"/>
  <c r="CD26" i="26"/>
  <c r="CK45" i="26"/>
  <c r="CS121" i="26"/>
  <c r="LY102" i="26"/>
  <c r="ED7" i="26"/>
  <c r="BNH83" i="26"/>
  <c r="BIR83" i="26"/>
  <c r="BEB83" i="26"/>
  <c r="AZL83" i="26"/>
  <c r="AUV83" i="26"/>
  <c r="BRB26" i="26"/>
  <c r="BML26" i="26"/>
  <c r="BHV26" i="26"/>
  <c r="BDF26" i="26"/>
  <c r="AYP26" i="26"/>
  <c r="APQ45" i="26"/>
  <c r="APQ26" i="26"/>
  <c r="ACY7" i="26"/>
  <c r="YI7" i="26"/>
  <c r="TD7" i="26"/>
  <c r="AEC45" i="26"/>
  <c r="ZM45" i="26"/>
  <c r="O45" i="26"/>
  <c r="S64" i="26"/>
  <c r="X64" i="26"/>
  <c r="AB64" i="26"/>
  <c r="U102" i="26"/>
  <c r="CD83" i="26"/>
  <c r="CD45" i="26"/>
  <c r="CZ83" i="26"/>
  <c r="FA83" i="26"/>
  <c r="HI64" i="26"/>
  <c r="GT26" i="26"/>
  <c r="PC64" i="26"/>
  <c r="KM64" i="26"/>
  <c r="BTY121" i="26"/>
  <c r="BPI121" i="26"/>
  <c r="BKS121" i="26"/>
  <c r="BGC121" i="26"/>
  <c r="BBM121" i="26"/>
  <c r="AWW121" i="26"/>
  <c r="BVJ83" i="26"/>
  <c r="BQT83" i="26"/>
  <c r="BMD83" i="26"/>
  <c r="BHN83" i="26"/>
  <c r="BCX83" i="26"/>
  <c r="AYH83" i="26"/>
  <c r="ATR83" i="26"/>
  <c r="BUN26" i="26"/>
  <c r="BPX26" i="26"/>
  <c r="BLH26" i="26"/>
  <c r="BGR26" i="26"/>
  <c r="BCB26" i="26"/>
  <c r="ATC45" i="26"/>
  <c r="AOM45" i="26"/>
  <c r="ATC26" i="26"/>
  <c r="AOM26" i="26"/>
  <c r="ADG102" i="26"/>
  <c r="ABU7" i="26"/>
  <c r="XE7" i="26"/>
  <c r="QV7" i="26"/>
  <c r="ACY45" i="26"/>
  <c r="YI45" i="26"/>
  <c r="BG102" i="26"/>
  <c r="CD102" i="26"/>
  <c r="DH121" i="26"/>
  <c r="DO26" i="26"/>
  <c r="DW83" i="26"/>
  <c r="DW64" i="26"/>
  <c r="BTY26" i="26"/>
  <c r="BAX26" i="26"/>
  <c r="BUU7" i="26"/>
  <c r="BQE7" i="26"/>
  <c r="BLO7" i="26"/>
  <c r="BGY7" i="26"/>
  <c r="BCI7" i="26"/>
  <c r="AXS7" i="26"/>
  <c r="ARY45" i="26"/>
  <c r="ANI45" i="26"/>
  <c r="ARY26" i="26"/>
  <c r="ANI26" i="26"/>
  <c r="AAQ7" i="26"/>
  <c r="ABU45" i="26"/>
  <c r="XE45" i="26"/>
  <c r="MU83" i="26"/>
  <c r="IE83" i="26"/>
  <c r="BV121" i="26"/>
  <c r="BV45" i="26"/>
  <c r="AK64" i="26"/>
  <c r="DO121" i="26"/>
  <c r="NR102" i="26"/>
  <c r="JB102" i="26"/>
  <c r="OG102" i="26"/>
  <c r="JQ102" i="26"/>
  <c r="NY64" i="26"/>
  <c r="JI64" i="26"/>
  <c r="LQ83" i="26"/>
  <c r="OG45" i="26"/>
  <c r="GT64" i="26"/>
  <c r="LQ45" i="26"/>
  <c r="HP7" i="26"/>
  <c r="HA7" i="26"/>
  <c r="R83" i="26"/>
  <c r="W83" i="26"/>
  <c r="AA83" i="26"/>
  <c r="V84" i="26"/>
  <c r="V93" i="26"/>
  <c r="Z102" i="26"/>
  <c r="Z121" i="26"/>
  <c r="AC131" i="26"/>
  <c r="AK45" i="26"/>
  <c r="CS64" i="26"/>
  <c r="LQ64" i="26"/>
  <c r="MU64" i="26"/>
  <c r="IE64" i="26"/>
  <c r="PC83" i="26"/>
  <c r="KM83" i="26"/>
  <c r="HP45" i="26"/>
  <c r="GL7" i="26"/>
  <c r="NY83" i="26"/>
  <c r="JI83" i="26"/>
  <c r="EL64" i="26"/>
  <c r="FH7" i="26"/>
  <c r="ES7" i="26"/>
  <c r="Y121" i="26"/>
  <c r="N84" i="26"/>
  <c r="DH64" i="26"/>
  <c r="DO7" i="26"/>
  <c r="Z45" i="26"/>
  <c r="P7" i="26"/>
  <c r="DO83" i="26"/>
  <c r="C7" i="26"/>
  <c r="H7" i="26"/>
  <c r="L7" i="26"/>
  <c r="R7" i="26"/>
  <c r="W7" i="26"/>
  <c r="AA7" i="26"/>
  <c r="V8" i="26"/>
  <c r="V17" i="26"/>
  <c r="R26" i="26"/>
  <c r="W26" i="26"/>
  <c r="AA26" i="26"/>
  <c r="V27" i="26"/>
  <c r="V36" i="26"/>
  <c r="U45" i="26"/>
  <c r="AK102" i="26"/>
  <c r="CK83" i="26"/>
  <c r="CD7" i="26"/>
  <c r="F7" i="26"/>
  <c r="K7" i="26"/>
  <c r="N27" i="26"/>
  <c r="N36" i="26"/>
  <c r="P45" i="26"/>
  <c r="N46" i="26"/>
  <c r="N55" i="26"/>
  <c r="N65" i="26"/>
  <c r="D102" i="26"/>
  <c r="I102" i="26"/>
  <c r="M102" i="26"/>
  <c r="T45" i="26"/>
  <c r="Y45" i="26"/>
  <c r="AD45" i="26"/>
  <c r="CD121" i="26"/>
  <c r="BV102" i="26"/>
  <c r="G8" i="26"/>
  <c r="G17" i="26"/>
  <c r="C26" i="26"/>
  <c r="H26" i="26"/>
  <c r="L26" i="26"/>
  <c r="G27" i="26"/>
  <c r="Z83" i="26"/>
  <c r="AD102" i="26"/>
  <c r="BV83" i="26"/>
  <c r="BV7" i="26"/>
  <c r="AZ64" i="26"/>
  <c r="AK83" i="26"/>
  <c r="AK7" i="26"/>
  <c r="BG83" i="26"/>
  <c r="S7" i="26"/>
  <c r="X7" i="26"/>
  <c r="AB7" i="26"/>
  <c r="U7" i="26"/>
  <c r="Z7" i="26"/>
  <c r="S26" i="26"/>
  <c r="X26" i="26"/>
  <c r="AB26" i="26"/>
  <c r="R64" i="26"/>
  <c r="W64" i="26"/>
  <c r="AA64" i="26"/>
  <c r="V65" i="26"/>
  <c r="Y64" i="26"/>
  <c r="AD64" i="26"/>
  <c r="V74" i="26"/>
  <c r="U83" i="26"/>
  <c r="AE83" i="26"/>
  <c r="AC84" i="26"/>
  <c r="AC93" i="26"/>
  <c r="S121" i="26"/>
  <c r="X121" i="26"/>
  <c r="AB121" i="26"/>
  <c r="BG7" i="26"/>
  <c r="C64" i="26"/>
  <c r="H64" i="26"/>
  <c r="L64" i="26"/>
  <c r="O83" i="26"/>
  <c r="AE102" i="26"/>
  <c r="AC122" i="26"/>
  <c r="U121" i="26"/>
  <c r="AD121" i="26"/>
  <c r="D7" i="26"/>
  <c r="I7" i="26"/>
  <c r="M7" i="26"/>
  <c r="N112" i="26"/>
  <c r="N122" i="26"/>
  <c r="N131" i="26"/>
  <c r="AE7" i="26"/>
  <c r="AC8" i="26"/>
  <c r="AC17" i="26"/>
  <c r="S45" i="26"/>
  <c r="X45" i="26"/>
  <c r="AB45" i="26"/>
  <c r="T64" i="26"/>
  <c r="T102" i="26"/>
  <c r="Y102" i="26"/>
  <c r="AA102" i="26"/>
  <c r="V122" i="26"/>
  <c r="Y26" i="26"/>
  <c r="G131" i="26"/>
  <c r="T121" i="26"/>
  <c r="W121" i="26"/>
  <c r="AA121" i="26"/>
  <c r="AE121" i="26"/>
  <c r="V131" i="26"/>
  <c r="AC103" i="26"/>
  <c r="N103" i="26"/>
  <c r="R102" i="26"/>
  <c r="W102" i="26"/>
  <c r="V103" i="26"/>
  <c r="AC112" i="26"/>
  <c r="P102" i="26"/>
  <c r="S102" i="26"/>
  <c r="X102" i="26"/>
  <c r="AB102" i="26"/>
  <c r="P83" i="26"/>
  <c r="N93" i="26"/>
  <c r="S83" i="26"/>
  <c r="X83" i="26"/>
  <c r="AB83" i="26"/>
  <c r="G93" i="26"/>
  <c r="T83" i="26"/>
  <c r="Y83" i="26"/>
  <c r="AD83" i="26"/>
  <c r="G65" i="26"/>
  <c r="D64" i="26"/>
  <c r="I64" i="26"/>
  <c r="M64" i="26"/>
  <c r="U64" i="26"/>
  <c r="Z64" i="26"/>
  <c r="AE64" i="26"/>
  <c r="AC65" i="26"/>
  <c r="AC74" i="26"/>
  <c r="G55" i="26"/>
  <c r="AE45" i="26"/>
  <c r="AC46" i="26"/>
  <c r="AC55" i="26"/>
  <c r="R45" i="26"/>
  <c r="W45" i="26"/>
  <c r="AA45" i="26"/>
  <c r="V46" i="26"/>
  <c r="V55" i="26"/>
  <c r="F45" i="26"/>
  <c r="K45" i="26"/>
  <c r="I26" i="26"/>
  <c r="T26" i="26"/>
  <c r="D26" i="26"/>
  <c r="M26" i="26"/>
  <c r="U26" i="26"/>
  <c r="Z26" i="26"/>
  <c r="AE26" i="26"/>
  <c r="AC27" i="26"/>
  <c r="AC36" i="26"/>
  <c r="O64" i="26"/>
  <c r="D83" i="26"/>
  <c r="H45" i="26"/>
  <c r="E45" i="26"/>
  <c r="J45" i="26"/>
  <c r="H83" i="26"/>
  <c r="E121" i="26"/>
  <c r="J121" i="26"/>
  <c r="P64" i="26"/>
  <c r="E83" i="26"/>
  <c r="J83" i="26"/>
  <c r="H121" i="26"/>
  <c r="P121" i="26"/>
  <c r="D45" i="26"/>
  <c r="O102" i="26"/>
  <c r="D121" i="26"/>
  <c r="P26" i="26"/>
  <c r="K102" i="26"/>
  <c r="O7" i="26"/>
  <c r="C45" i="26"/>
  <c r="L45" i="26"/>
  <c r="K26" i="26"/>
  <c r="O26" i="26"/>
  <c r="K64" i="26"/>
  <c r="F83" i="26"/>
  <c r="K83" i="26"/>
  <c r="C83" i="26"/>
  <c r="L83" i="26"/>
  <c r="F121" i="26"/>
  <c r="K121" i="26"/>
  <c r="O121" i="26"/>
  <c r="C121" i="26"/>
  <c r="L121" i="26"/>
  <c r="N8" i="26"/>
  <c r="N17" i="26"/>
  <c r="E26" i="26"/>
  <c r="J26" i="26"/>
  <c r="E64" i="26"/>
  <c r="J64" i="26"/>
  <c r="E102" i="26"/>
  <c r="J102" i="26"/>
  <c r="E7" i="26"/>
  <c r="J7" i="26"/>
  <c r="F26" i="26"/>
  <c r="G36" i="26"/>
  <c r="I45" i="26"/>
  <c r="M45" i="26"/>
  <c r="G46" i="26"/>
  <c r="F64" i="26"/>
  <c r="G74" i="26"/>
  <c r="I83" i="26"/>
  <c r="M83" i="26"/>
  <c r="G84" i="26"/>
  <c r="F102" i="26"/>
  <c r="G112" i="26"/>
  <c r="I121" i="26"/>
  <c r="M121" i="26"/>
  <c r="G122" i="26"/>
  <c r="V64" i="26" l="1"/>
  <c r="AC121" i="26"/>
  <c r="G7" i="26"/>
  <c r="V26" i="26"/>
  <c r="N45" i="26"/>
  <c r="N26" i="26"/>
  <c r="N64" i="26"/>
  <c r="V83" i="26"/>
  <c r="N83" i="26"/>
  <c r="V7" i="26"/>
  <c r="V102" i="26"/>
  <c r="AC26" i="26"/>
  <c r="V45" i="26"/>
  <c r="AC64" i="26"/>
  <c r="N121" i="26"/>
  <c r="G102" i="26"/>
  <c r="AC83" i="26"/>
  <c r="V121" i="26"/>
  <c r="G121" i="26"/>
  <c r="AC7" i="26"/>
  <c r="G64" i="26"/>
  <c r="AC45" i="26"/>
  <c r="N102" i="26"/>
  <c r="AC102" i="26"/>
  <c r="G83" i="26"/>
  <c r="G45" i="26"/>
  <c r="G26" i="26"/>
  <c r="N7" i="26"/>
  <c r="J100" i="22" l="1"/>
  <c r="J101" i="22"/>
  <c r="J102" i="22"/>
  <c r="J103" i="22"/>
  <c r="J104" i="22"/>
  <c r="J105" i="22"/>
  <c r="J106" i="22"/>
  <c r="J107" i="22"/>
  <c r="J108" i="22"/>
  <c r="J109" i="22"/>
  <c r="J110" i="22"/>
  <c r="J111" i="22"/>
  <c r="J112" i="22"/>
  <c r="J113" i="22"/>
  <c r="J114" i="22"/>
  <c r="J115" i="22"/>
  <c r="J116" i="22"/>
  <c r="J117" i="22"/>
  <c r="J118" i="22"/>
  <c r="J119" i="22"/>
  <c r="J120" i="22"/>
  <c r="J121" i="22"/>
  <c r="J122" i="22"/>
  <c r="J123" i="22"/>
  <c r="J124" i="22"/>
  <c r="J125" i="22"/>
  <c r="J126" i="22"/>
  <c r="J127" i="22"/>
  <c r="J128" i="22"/>
  <c r="J129" i="22"/>
  <c r="J130" i="22"/>
  <c r="J131" i="22"/>
  <c r="J132" i="22"/>
  <c r="J133" i="22"/>
  <c r="J134" i="22"/>
  <c r="J135" i="22"/>
  <c r="J136" i="22"/>
  <c r="J137" i="22"/>
  <c r="J138" i="22"/>
  <c r="J139" i="22"/>
  <c r="J140" i="22"/>
  <c r="J141" i="22"/>
  <c r="J142" i="22"/>
  <c r="J143" i="22"/>
  <c r="J144" i="22"/>
  <c r="J145" i="22"/>
  <c r="J146" i="22"/>
  <c r="J147" i="22"/>
  <c r="J148" i="22"/>
  <c r="J149" i="22"/>
  <c r="J150" i="22"/>
  <c r="J151" i="22"/>
  <c r="J152" i="22"/>
  <c r="J153" i="22"/>
  <c r="J154" i="22"/>
  <c r="J155" i="22"/>
  <c r="J156" i="22"/>
  <c r="J157" i="22"/>
  <c r="J158" i="22"/>
  <c r="J159" i="22"/>
  <c r="J160" i="22"/>
  <c r="J161" i="22"/>
  <c r="J162" i="22"/>
  <c r="J163" i="22"/>
  <c r="J164" i="22"/>
  <c r="J165" i="22"/>
  <c r="J166" i="22"/>
  <c r="J167" i="22"/>
  <c r="J168" i="22"/>
  <c r="J169" i="22"/>
  <c r="J170" i="22"/>
  <c r="J171" i="22"/>
  <c r="J172" i="22"/>
  <c r="J173" i="22"/>
  <c r="J174" i="22"/>
  <c r="J175" i="22"/>
  <c r="J176" i="22"/>
  <c r="J177" i="22"/>
  <c r="J178" i="22"/>
  <c r="J179" i="22"/>
  <c r="J180" i="22"/>
  <c r="J181" i="22"/>
  <c r="J182" i="22"/>
  <c r="J183" i="22"/>
  <c r="J184" i="22"/>
  <c r="J185" i="22"/>
  <c r="J186" i="22"/>
  <c r="J187" i="22"/>
  <c r="J188" i="22"/>
  <c r="J189" i="22"/>
  <c r="J190" i="22"/>
  <c r="J191" i="22"/>
  <c r="J192" i="22"/>
  <c r="J193" i="22"/>
  <c r="J194" i="22"/>
  <c r="J195" i="22"/>
  <c r="J196" i="22"/>
  <c r="J197" i="22"/>
  <c r="J198" i="22"/>
  <c r="J199" i="22"/>
  <c r="J200" i="22"/>
  <c r="P195" i="22" l="1"/>
  <c r="M195" i="22"/>
  <c r="R195" i="22"/>
  <c r="O195" i="22"/>
  <c r="L195" i="22" s="1"/>
  <c r="S195" i="22"/>
  <c r="N195" i="22"/>
  <c r="Q195" i="22"/>
  <c r="P187" i="22"/>
  <c r="O187" i="22"/>
  <c r="M187" i="22"/>
  <c r="R187" i="22"/>
  <c r="N187" i="22"/>
  <c r="Q187" i="22"/>
  <c r="S187" i="22"/>
  <c r="P179" i="22"/>
  <c r="M179" i="22"/>
  <c r="R179" i="22"/>
  <c r="O179" i="22"/>
  <c r="N179" i="22"/>
  <c r="Q179" i="22"/>
  <c r="S179" i="22"/>
  <c r="P171" i="22"/>
  <c r="L171" i="22" s="1"/>
  <c r="O171" i="22"/>
  <c r="M171" i="22"/>
  <c r="R171" i="22"/>
  <c r="Q171" i="22"/>
  <c r="S171" i="22"/>
  <c r="N171" i="22"/>
  <c r="P163" i="22"/>
  <c r="M163" i="22"/>
  <c r="R163" i="22"/>
  <c r="O163" i="22"/>
  <c r="K163" i="22" s="1"/>
  <c r="S163" i="22"/>
  <c r="N163" i="22"/>
  <c r="Q163" i="22"/>
  <c r="P155" i="22"/>
  <c r="L155" i="22" s="1"/>
  <c r="O155" i="22"/>
  <c r="M155" i="22"/>
  <c r="R155" i="22"/>
  <c r="N155" i="22"/>
  <c r="Q155" i="22"/>
  <c r="S155" i="22"/>
  <c r="P147" i="22"/>
  <c r="Q147" i="22"/>
  <c r="R147" i="22"/>
  <c r="N147" i="22"/>
  <c r="M147" i="22"/>
  <c r="O147" i="22"/>
  <c r="S147" i="22"/>
  <c r="P139" i="22"/>
  <c r="N139" i="22"/>
  <c r="S139" i="22"/>
  <c r="Q139" i="22"/>
  <c r="R139" i="22"/>
  <c r="M139" i="22"/>
  <c r="O139" i="22"/>
  <c r="P131" i="22"/>
  <c r="Q131" i="22"/>
  <c r="O131" i="22"/>
  <c r="R131" i="22"/>
  <c r="M131" i="22"/>
  <c r="S131" i="22"/>
  <c r="N131" i="22"/>
  <c r="P123" i="22"/>
  <c r="L123" i="22" s="1"/>
  <c r="N123" i="22"/>
  <c r="S123" i="22"/>
  <c r="O123" i="22"/>
  <c r="Q123" i="22"/>
  <c r="R123" i="22"/>
  <c r="M123" i="22"/>
  <c r="N111" i="22"/>
  <c r="R111" i="22"/>
  <c r="Q111" i="22"/>
  <c r="P111" i="22"/>
  <c r="M111" i="22"/>
  <c r="O111" i="22"/>
  <c r="K111" i="22" s="1"/>
  <c r="S111" i="22"/>
  <c r="N103" i="22"/>
  <c r="R103" i="22"/>
  <c r="O103" i="22"/>
  <c r="S103" i="22"/>
  <c r="P103" i="22"/>
  <c r="M103" i="22"/>
  <c r="Q103" i="22"/>
  <c r="O194" i="22"/>
  <c r="S194" i="22"/>
  <c r="N194" i="22"/>
  <c r="Q194" i="22"/>
  <c r="R194" i="22"/>
  <c r="M194" i="22"/>
  <c r="P194" i="22"/>
  <c r="O186" i="22"/>
  <c r="L186" i="22" s="1"/>
  <c r="S186" i="22"/>
  <c r="Q186" i="22"/>
  <c r="N186" i="22"/>
  <c r="R186" i="22"/>
  <c r="M186" i="22"/>
  <c r="P186" i="22"/>
  <c r="O178" i="22"/>
  <c r="S178" i="22"/>
  <c r="N178" i="22"/>
  <c r="Q178" i="22"/>
  <c r="M178" i="22"/>
  <c r="P178" i="22"/>
  <c r="R178" i="22"/>
  <c r="O170" i="22"/>
  <c r="S170" i="22"/>
  <c r="Q170" i="22"/>
  <c r="N170" i="22"/>
  <c r="M170" i="22"/>
  <c r="P170" i="22"/>
  <c r="R170" i="22"/>
  <c r="O162" i="22"/>
  <c r="S162" i="22"/>
  <c r="N162" i="22"/>
  <c r="Q162" i="22"/>
  <c r="P162" i="22"/>
  <c r="R162" i="22"/>
  <c r="M162" i="22"/>
  <c r="O154" i="22"/>
  <c r="S154" i="22"/>
  <c r="Q154" i="22"/>
  <c r="N154" i="22"/>
  <c r="R154" i="22"/>
  <c r="M154" i="22"/>
  <c r="P154" i="22"/>
  <c r="O146" i="22"/>
  <c r="S146" i="22"/>
  <c r="M146" i="22"/>
  <c r="R146" i="22"/>
  <c r="Q146" i="22"/>
  <c r="N146" i="22"/>
  <c r="P146" i="22"/>
  <c r="O138" i="22"/>
  <c r="S138" i="22"/>
  <c r="P138" i="22"/>
  <c r="L138" i="22" s="1"/>
  <c r="Q138" i="22"/>
  <c r="R138" i="22"/>
  <c r="M138" i="22"/>
  <c r="N138" i="22"/>
  <c r="O130" i="22"/>
  <c r="S130" i="22"/>
  <c r="M130" i="22"/>
  <c r="R130" i="22"/>
  <c r="P130" i="22"/>
  <c r="Q130" i="22"/>
  <c r="N130" i="22"/>
  <c r="O122" i="22"/>
  <c r="S122" i="22"/>
  <c r="P122" i="22"/>
  <c r="N122" i="22"/>
  <c r="Q122" i="22"/>
  <c r="R122" i="22"/>
  <c r="M122" i="22"/>
  <c r="O118" i="22"/>
  <c r="S118" i="22"/>
  <c r="Q118" i="22"/>
  <c r="N118" i="22"/>
  <c r="P118" i="22"/>
  <c r="R118" i="22"/>
  <c r="M118" i="22"/>
  <c r="M110" i="22"/>
  <c r="Q110" i="22"/>
  <c r="N110" i="22"/>
  <c r="S110" i="22"/>
  <c r="P110" i="22"/>
  <c r="K110" i="22" s="1"/>
  <c r="O110" i="22"/>
  <c r="R110" i="22"/>
  <c r="M106" i="22"/>
  <c r="Q106" i="22"/>
  <c r="O106" i="22"/>
  <c r="S106" i="22"/>
  <c r="P106" i="22"/>
  <c r="N106" i="22"/>
  <c r="R106" i="22"/>
  <c r="N193" i="22"/>
  <c r="R193" i="22"/>
  <c r="P193" i="22"/>
  <c r="M193" i="22"/>
  <c r="S193" i="22"/>
  <c r="O193" i="22"/>
  <c r="Q193" i="22"/>
  <c r="N185" i="22"/>
  <c r="R185" i="22"/>
  <c r="M185" i="22"/>
  <c r="S185" i="22"/>
  <c r="P185" i="22"/>
  <c r="O185" i="22"/>
  <c r="L185" i="22" s="1"/>
  <c r="Q185" i="22"/>
  <c r="N181" i="22"/>
  <c r="R181" i="22"/>
  <c r="O181" i="22"/>
  <c r="Q181" i="22"/>
  <c r="M181" i="22"/>
  <c r="P181" i="22"/>
  <c r="S181" i="22"/>
  <c r="N177" i="22"/>
  <c r="R177" i="22"/>
  <c r="P177" i="22"/>
  <c r="M177" i="22"/>
  <c r="S177" i="22"/>
  <c r="Q177" i="22"/>
  <c r="O177" i="22"/>
  <c r="N173" i="22"/>
  <c r="R173" i="22"/>
  <c r="Q173" i="22"/>
  <c r="O173" i="22"/>
  <c r="M173" i="22"/>
  <c r="P173" i="22"/>
  <c r="S173" i="22"/>
  <c r="N169" i="22"/>
  <c r="R169" i="22"/>
  <c r="M169" i="22"/>
  <c r="S169" i="22"/>
  <c r="P169" i="22"/>
  <c r="O169" i="22"/>
  <c r="L169" i="22" s="1"/>
  <c r="Q169" i="22"/>
  <c r="N165" i="22"/>
  <c r="R165" i="22"/>
  <c r="O165" i="22"/>
  <c r="Q165" i="22"/>
  <c r="P165" i="22"/>
  <c r="S165" i="22"/>
  <c r="M165" i="22"/>
  <c r="N161" i="22"/>
  <c r="R161" i="22"/>
  <c r="P161" i="22"/>
  <c r="M161" i="22"/>
  <c r="S161" i="22"/>
  <c r="O161" i="22"/>
  <c r="Q161" i="22"/>
  <c r="N157" i="22"/>
  <c r="R157" i="22"/>
  <c r="Q157" i="22"/>
  <c r="O157" i="22"/>
  <c r="S157" i="22"/>
  <c r="M157" i="22"/>
  <c r="P157" i="22"/>
  <c r="K157" i="22" s="1"/>
  <c r="N153" i="22"/>
  <c r="R153" i="22"/>
  <c r="M153" i="22"/>
  <c r="S153" i="22"/>
  <c r="P153" i="22"/>
  <c r="O153" i="22"/>
  <c r="K153" i="22" s="1"/>
  <c r="Q153" i="22"/>
  <c r="N149" i="22"/>
  <c r="R149" i="22"/>
  <c r="O149" i="22"/>
  <c r="Q149" i="22"/>
  <c r="M149" i="22"/>
  <c r="P149" i="22"/>
  <c r="S149" i="22"/>
  <c r="N145" i="22"/>
  <c r="R145" i="22"/>
  <c r="O145" i="22"/>
  <c r="Q145" i="22"/>
  <c r="M145" i="22"/>
  <c r="P145" i="22"/>
  <c r="S145" i="22"/>
  <c r="N141" i="22"/>
  <c r="R141" i="22"/>
  <c r="P141" i="22"/>
  <c r="L141" i="22" s="1"/>
  <c r="Q141" i="22"/>
  <c r="S141" i="22"/>
  <c r="M141" i="22"/>
  <c r="O141" i="22"/>
  <c r="N137" i="22"/>
  <c r="R137" i="22"/>
  <c r="Q137" i="22"/>
  <c r="P137" i="22"/>
  <c r="K137" i="22" s="1"/>
  <c r="S137" i="22"/>
  <c r="M137" i="22"/>
  <c r="O137" i="22"/>
  <c r="N133" i="22"/>
  <c r="R133" i="22"/>
  <c r="M133" i="22"/>
  <c r="S133" i="22"/>
  <c r="P133" i="22"/>
  <c r="L133" i="22" s="1"/>
  <c r="Q133" i="22"/>
  <c r="O133" i="22"/>
  <c r="N129" i="22"/>
  <c r="R129" i="22"/>
  <c r="O129" i="22"/>
  <c r="P129" i="22"/>
  <c r="K129" i="22" s="1"/>
  <c r="Q129" i="22"/>
  <c r="S129" i="22"/>
  <c r="M129" i="22"/>
  <c r="N125" i="22"/>
  <c r="R125" i="22"/>
  <c r="P125" i="22"/>
  <c r="O125" i="22"/>
  <c r="Q125" i="22"/>
  <c r="S125" i="22"/>
  <c r="M125" i="22"/>
  <c r="N121" i="22"/>
  <c r="R121" i="22"/>
  <c r="Q121" i="22"/>
  <c r="O121" i="22"/>
  <c r="P121" i="22"/>
  <c r="K121" i="22" s="1"/>
  <c r="S121" i="22"/>
  <c r="M121" i="22"/>
  <c r="N117" i="22"/>
  <c r="R117" i="22"/>
  <c r="M117" i="22"/>
  <c r="S117" i="22"/>
  <c r="O117" i="22"/>
  <c r="P117" i="22"/>
  <c r="Q117" i="22"/>
  <c r="P113" i="22"/>
  <c r="N113" i="22"/>
  <c r="S113" i="22"/>
  <c r="Q113" i="22"/>
  <c r="R113" i="22"/>
  <c r="M113" i="22"/>
  <c r="O113" i="22"/>
  <c r="P109" i="22"/>
  <c r="L109" i="22" s="1"/>
  <c r="O109" i="22"/>
  <c r="Q109" i="22"/>
  <c r="R109" i="22"/>
  <c r="S109" i="22"/>
  <c r="M109" i="22"/>
  <c r="N109" i="22"/>
  <c r="P105" i="22"/>
  <c r="Q105" i="22"/>
  <c r="M105" i="22"/>
  <c r="S105" i="22"/>
  <c r="O105" i="22"/>
  <c r="N105" i="22"/>
  <c r="R105" i="22"/>
  <c r="P101" i="22"/>
  <c r="L101" i="22" s="1"/>
  <c r="M101" i="22"/>
  <c r="R101" i="22"/>
  <c r="S101" i="22"/>
  <c r="O101" i="22"/>
  <c r="N101" i="22"/>
  <c r="Q101" i="22"/>
  <c r="P199" i="22"/>
  <c r="Q199" i="22"/>
  <c r="N199" i="22"/>
  <c r="S199" i="22"/>
  <c r="O199" i="22"/>
  <c r="M199" i="22"/>
  <c r="R199" i="22"/>
  <c r="P191" i="22"/>
  <c r="N191" i="22"/>
  <c r="S191" i="22"/>
  <c r="Q191" i="22"/>
  <c r="O191" i="22"/>
  <c r="R191" i="22"/>
  <c r="M191" i="22"/>
  <c r="P183" i="22"/>
  <c r="L183" i="22" s="1"/>
  <c r="Q183" i="22"/>
  <c r="N183" i="22"/>
  <c r="S183" i="22"/>
  <c r="R183" i="22"/>
  <c r="M183" i="22"/>
  <c r="O183" i="22"/>
  <c r="P175" i="22"/>
  <c r="K175" i="22" s="1"/>
  <c r="N175" i="22"/>
  <c r="S175" i="22"/>
  <c r="Q175" i="22"/>
  <c r="M175" i="22"/>
  <c r="O175" i="22"/>
  <c r="R175" i="22"/>
  <c r="P167" i="22"/>
  <c r="Q167" i="22"/>
  <c r="N167" i="22"/>
  <c r="S167" i="22"/>
  <c r="M167" i="22"/>
  <c r="O167" i="22"/>
  <c r="R167" i="22"/>
  <c r="P159" i="22"/>
  <c r="N159" i="22"/>
  <c r="S159" i="22"/>
  <c r="Q159" i="22"/>
  <c r="O159" i="22"/>
  <c r="R159" i="22"/>
  <c r="M159" i="22"/>
  <c r="P151" i="22"/>
  <c r="K151" i="22" s="1"/>
  <c r="Q151" i="22"/>
  <c r="N151" i="22"/>
  <c r="S151" i="22"/>
  <c r="R151" i="22"/>
  <c r="M151" i="22"/>
  <c r="O151" i="22"/>
  <c r="P143" i="22"/>
  <c r="M143" i="22"/>
  <c r="R143" i="22"/>
  <c r="Q143" i="22"/>
  <c r="S143" i="22"/>
  <c r="N143" i="22"/>
  <c r="O143" i="22"/>
  <c r="P135" i="22"/>
  <c r="O135" i="22"/>
  <c r="Q135" i="22"/>
  <c r="R135" i="22"/>
  <c r="M135" i="22"/>
  <c r="S135" i="22"/>
  <c r="N135" i="22"/>
  <c r="P127" i="22"/>
  <c r="L127" i="22" s="1"/>
  <c r="M127" i="22"/>
  <c r="R127" i="22"/>
  <c r="O127" i="22"/>
  <c r="Q127" i="22"/>
  <c r="S127" i="22"/>
  <c r="N127" i="22"/>
  <c r="P119" i="22"/>
  <c r="O119" i="22"/>
  <c r="N119" i="22"/>
  <c r="Q119" i="22"/>
  <c r="R119" i="22"/>
  <c r="M119" i="22"/>
  <c r="S119" i="22"/>
  <c r="N115" i="22"/>
  <c r="P115" i="22"/>
  <c r="L115" i="22" s="1"/>
  <c r="Q115" i="22"/>
  <c r="M115" i="22"/>
  <c r="O115" i="22"/>
  <c r="R115" i="22"/>
  <c r="S115" i="22"/>
  <c r="N107" i="22"/>
  <c r="R107" i="22"/>
  <c r="M107" i="22"/>
  <c r="S107" i="22"/>
  <c r="P107" i="22"/>
  <c r="O107" i="22"/>
  <c r="Q107" i="22"/>
  <c r="O198" i="22"/>
  <c r="S198" i="22"/>
  <c r="M198" i="22"/>
  <c r="R198" i="22"/>
  <c r="P198" i="22"/>
  <c r="N198" i="22"/>
  <c r="Q198" i="22"/>
  <c r="O190" i="22"/>
  <c r="S190" i="22"/>
  <c r="P190" i="22"/>
  <c r="M190" i="22"/>
  <c r="R190" i="22"/>
  <c r="N190" i="22"/>
  <c r="Q190" i="22"/>
  <c r="O182" i="22"/>
  <c r="S182" i="22"/>
  <c r="M182" i="22"/>
  <c r="R182" i="22"/>
  <c r="P182" i="22"/>
  <c r="K182" i="22" s="1"/>
  <c r="N182" i="22"/>
  <c r="Q182" i="22"/>
  <c r="O174" i="22"/>
  <c r="S174" i="22"/>
  <c r="P174" i="22"/>
  <c r="L174" i="22" s="1"/>
  <c r="M174" i="22"/>
  <c r="R174" i="22"/>
  <c r="Q174" i="22"/>
  <c r="N174" i="22"/>
  <c r="O166" i="22"/>
  <c r="S166" i="22"/>
  <c r="M166" i="22"/>
  <c r="R166" i="22"/>
  <c r="P166" i="22"/>
  <c r="L166" i="22" s="1"/>
  <c r="N166" i="22"/>
  <c r="Q166" i="22"/>
  <c r="O158" i="22"/>
  <c r="S158" i="22"/>
  <c r="P158" i="22"/>
  <c r="L158" i="22" s="1"/>
  <c r="M158" i="22"/>
  <c r="R158" i="22"/>
  <c r="N158" i="22"/>
  <c r="Q158" i="22"/>
  <c r="O150" i="22"/>
  <c r="S150" i="22"/>
  <c r="M150" i="22"/>
  <c r="R150" i="22"/>
  <c r="P150" i="22"/>
  <c r="L150" i="22" s="1"/>
  <c r="N150" i="22"/>
  <c r="Q150" i="22"/>
  <c r="O142" i="22"/>
  <c r="S142" i="22"/>
  <c r="N142" i="22"/>
  <c r="Q142" i="22"/>
  <c r="R142" i="22"/>
  <c r="M142" i="22"/>
  <c r="P142" i="22"/>
  <c r="K142" i="22" s="1"/>
  <c r="O134" i="22"/>
  <c r="K134" i="22" s="1"/>
  <c r="S134" i="22"/>
  <c r="Q134" i="22"/>
  <c r="P134" i="22"/>
  <c r="R134" i="22"/>
  <c r="M134" i="22"/>
  <c r="N134" i="22"/>
  <c r="O126" i="22"/>
  <c r="S126" i="22"/>
  <c r="N126" i="22"/>
  <c r="P126" i="22"/>
  <c r="K126" i="22" s="1"/>
  <c r="Q126" i="22"/>
  <c r="R126" i="22"/>
  <c r="M126" i="22"/>
  <c r="M114" i="22"/>
  <c r="Q114" i="22"/>
  <c r="R114" i="22"/>
  <c r="P114" i="22"/>
  <c r="N114" i="22"/>
  <c r="O114" i="22"/>
  <c r="S114" i="22"/>
  <c r="M102" i="22"/>
  <c r="Q102" i="22"/>
  <c r="P102" i="22"/>
  <c r="L102" i="22" s="1"/>
  <c r="S102" i="22"/>
  <c r="O102" i="22"/>
  <c r="N102" i="22"/>
  <c r="R102" i="22"/>
  <c r="N197" i="22"/>
  <c r="R197" i="22"/>
  <c r="O197" i="22"/>
  <c r="Q197" i="22"/>
  <c r="S197" i="22"/>
  <c r="M197" i="22"/>
  <c r="P197" i="22"/>
  <c r="K197" i="22" s="1"/>
  <c r="N189" i="22"/>
  <c r="R189" i="22"/>
  <c r="Q189" i="22"/>
  <c r="O189" i="22"/>
  <c r="S189" i="22"/>
  <c r="M189" i="22"/>
  <c r="P189" i="22"/>
  <c r="M200" i="22"/>
  <c r="Q200" i="22"/>
  <c r="O200" i="22"/>
  <c r="R200" i="22"/>
  <c r="S200" i="22"/>
  <c r="N200" i="22"/>
  <c r="P200" i="22"/>
  <c r="M196" i="22"/>
  <c r="Q196" i="22"/>
  <c r="P196" i="22"/>
  <c r="N196" i="22"/>
  <c r="S196" i="22"/>
  <c r="O196" i="22"/>
  <c r="R196" i="22"/>
  <c r="M192" i="22"/>
  <c r="Q192" i="22"/>
  <c r="R192" i="22"/>
  <c r="O192" i="22"/>
  <c r="N192" i="22"/>
  <c r="P192" i="22"/>
  <c r="L192" i="22" s="1"/>
  <c r="S192" i="22"/>
  <c r="M188" i="22"/>
  <c r="Q188" i="22"/>
  <c r="N188" i="22"/>
  <c r="S188" i="22"/>
  <c r="P188" i="22"/>
  <c r="O188" i="22"/>
  <c r="R188" i="22"/>
  <c r="M184" i="22"/>
  <c r="Q184" i="22"/>
  <c r="O184" i="22"/>
  <c r="L184" i="22" s="1"/>
  <c r="R184" i="22"/>
  <c r="N184" i="22"/>
  <c r="P184" i="22"/>
  <c r="S184" i="22"/>
  <c r="M180" i="22"/>
  <c r="Q180" i="22"/>
  <c r="P180" i="22"/>
  <c r="L180" i="22" s="1"/>
  <c r="N180" i="22"/>
  <c r="S180" i="22"/>
  <c r="R180" i="22"/>
  <c r="O180" i="22"/>
  <c r="M176" i="22"/>
  <c r="Q176" i="22"/>
  <c r="R176" i="22"/>
  <c r="O176" i="22"/>
  <c r="N176" i="22"/>
  <c r="P176" i="22"/>
  <c r="S176" i="22"/>
  <c r="M172" i="22"/>
  <c r="Q172" i="22"/>
  <c r="N172" i="22"/>
  <c r="S172" i="22"/>
  <c r="P172" i="22"/>
  <c r="O172" i="22"/>
  <c r="L172" i="22" s="1"/>
  <c r="R172" i="22"/>
  <c r="M168" i="22"/>
  <c r="Q168" i="22"/>
  <c r="O168" i="22"/>
  <c r="R168" i="22"/>
  <c r="P168" i="22"/>
  <c r="S168" i="22"/>
  <c r="N168" i="22"/>
  <c r="M164" i="22"/>
  <c r="Q164" i="22"/>
  <c r="P164" i="22"/>
  <c r="K164" i="22" s="1"/>
  <c r="N164" i="22"/>
  <c r="S164" i="22"/>
  <c r="O164" i="22"/>
  <c r="R164" i="22"/>
  <c r="M160" i="22"/>
  <c r="Q160" i="22"/>
  <c r="R160" i="22"/>
  <c r="O160" i="22"/>
  <c r="S160" i="22"/>
  <c r="N160" i="22"/>
  <c r="P160" i="22"/>
  <c r="M156" i="22"/>
  <c r="Q156" i="22"/>
  <c r="N156" i="22"/>
  <c r="S156" i="22"/>
  <c r="P156" i="22"/>
  <c r="O156" i="22"/>
  <c r="R156" i="22"/>
  <c r="M152" i="22"/>
  <c r="Q152" i="22"/>
  <c r="O152" i="22"/>
  <c r="L152" i="22" s="1"/>
  <c r="R152" i="22"/>
  <c r="N152" i="22"/>
  <c r="P152" i="22"/>
  <c r="S152" i="22"/>
  <c r="M148" i="22"/>
  <c r="Q148" i="22"/>
  <c r="P148" i="22"/>
  <c r="K148" i="22" s="1"/>
  <c r="N148" i="22"/>
  <c r="S148" i="22"/>
  <c r="R148" i="22"/>
  <c r="O148" i="22"/>
  <c r="M144" i="22"/>
  <c r="Q144" i="22"/>
  <c r="P144" i="22"/>
  <c r="K144" i="22" s="1"/>
  <c r="R144" i="22"/>
  <c r="N144" i="22"/>
  <c r="S144" i="22"/>
  <c r="O144" i="22"/>
  <c r="M140" i="22"/>
  <c r="Q140" i="22"/>
  <c r="R140" i="22"/>
  <c r="P140" i="22"/>
  <c r="K140" i="22" s="1"/>
  <c r="S140" i="22"/>
  <c r="N140" i="22"/>
  <c r="O140" i="22"/>
  <c r="M136" i="22"/>
  <c r="Q136" i="22"/>
  <c r="N136" i="22"/>
  <c r="S136" i="22"/>
  <c r="P136" i="22"/>
  <c r="R136" i="22"/>
  <c r="O136" i="22"/>
  <c r="K136" i="22" s="1"/>
  <c r="M132" i="22"/>
  <c r="Q132" i="22"/>
  <c r="O132" i="22"/>
  <c r="P132" i="22"/>
  <c r="R132" i="22"/>
  <c r="S132" i="22"/>
  <c r="N132" i="22"/>
  <c r="M128" i="22"/>
  <c r="Q128" i="22"/>
  <c r="P128" i="22"/>
  <c r="O128" i="22"/>
  <c r="R128" i="22"/>
  <c r="S128" i="22"/>
  <c r="N128" i="22"/>
  <c r="M124" i="22"/>
  <c r="Q124" i="22"/>
  <c r="R124" i="22"/>
  <c r="O124" i="22"/>
  <c r="P124" i="22"/>
  <c r="K124" i="22" s="1"/>
  <c r="S124" i="22"/>
  <c r="N124" i="22"/>
  <c r="M120" i="22"/>
  <c r="Q120" i="22"/>
  <c r="N120" i="22"/>
  <c r="S120" i="22"/>
  <c r="O120" i="22"/>
  <c r="P120" i="22"/>
  <c r="K120" i="22" s="1"/>
  <c r="R120" i="22"/>
  <c r="M116" i="22"/>
  <c r="Q116" i="22"/>
  <c r="O116" i="22"/>
  <c r="N116" i="22"/>
  <c r="P116" i="22"/>
  <c r="L116" i="22" s="1"/>
  <c r="R116" i="22"/>
  <c r="S116" i="22"/>
  <c r="O112" i="22"/>
  <c r="S112" i="22"/>
  <c r="P112" i="22"/>
  <c r="Q112" i="22"/>
  <c r="N112" i="22"/>
  <c r="R112" i="22"/>
  <c r="M112" i="22"/>
  <c r="O108" i="22"/>
  <c r="S108" i="22"/>
  <c r="Q108" i="22"/>
  <c r="M108" i="22"/>
  <c r="P108" i="22"/>
  <c r="L108" i="22" s="1"/>
  <c r="N108" i="22"/>
  <c r="R108" i="22"/>
  <c r="O104" i="22"/>
  <c r="S104" i="22"/>
  <c r="M104" i="22"/>
  <c r="R104" i="22"/>
  <c r="P104" i="22"/>
  <c r="L104" i="22" s="1"/>
  <c r="N104" i="22"/>
  <c r="Q104" i="22"/>
  <c r="O100" i="22"/>
  <c r="S100" i="22"/>
  <c r="N100" i="22"/>
  <c r="R100" i="22"/>
  <c r="P100" i="22"/>
  <c r="M100" i="22"/>
  <c r="Q100" i="22"/>
  <c r="K112" i="22"/>
  <c r="K176" i="22"/>
  <c r="K125" i="22"/>
  <c r="L125" i="22"/>
  <c r="K141" i="22"/>
  <c r="L173" i="22"/>
  <c r="K173" i="22"/>
  <c r="L189" i="22"/>
  <c r="L106" i="22"/>
  <c r="K106" i="22"/>
  <c r="L170" i="22"/>
  <c r="K170" i="22"/>
  <c r="K127" i="22"/>
  <c r="L143" i="22"/>
  <c r="L175" i="22"/>
  <c r="K105" i="22"/>
  <c r="L105" i="22"/>
  <c r="L121" i="22"/>
  <c r="L137" i="22"/>
  <c r="K169" i="22"/>
  <c r="K102" i="22"/>
  <c r="L118" i="22"/>
  <c r="K118" i="22"/>
  <c r="L107" i="22"/>
  <c r="K107" i="22"/>
  <c r="K123" i="22"/>
  <c r="K155" i="22"/>
  <c r="L187" i="22"/>
  <c r="K187" i="22"/>
  <c r="K104" i="22"/>
  <c r="K101" i="22"/>
  <c r="K117" i="22"/>
  <c r="L117" i="22"/>
  <c r="K114" i="22"/>
  <c r="L130" i="22"/>
  <c r="K130" i="22"/>
  <c r="L146" i="22"/>
  <c r="K146" i="22"/>
  <c r="L162" i="22"/>
  <c r="K162" i="22"/>
  <c r="L178" i="22"/>
  <c r="K178" i="22"/>
  <c r="L194" i="22"/>
  <c r="K194" i="22"/>
  <c r="L119" i="22"/>
  <c r="K135" i="22"/>
  <c r="L135" i="22"/>
  <c r="L151" i="22"/>
  <c r="L167" i="22"/>
  <c r="K167" i="22"/>
  <c r="K183" i="22"/>
  <c r="L199" i="22"/>
  <c r="K199" i="22"/>
  <c r="K100" i="22"/>
  <c r="K196" i="22"/>
  <c r="K113" i="22"/>
  <c r="L113" i="22"/>
  <c r="L145" i="22"/>
  <c r="K145" i="22"/>
  <c r="L161" i="22"/>
  <c r="K161" i="22"/>
  <c r="K177" i="22"/>
  <c r="L177" i="22"/>
  <c r="K193" i="22"/>
  <c r="L193" i="22"/>
  <c r="L110" i="22"/>
  <c r="L126" i="22"/>
  <c r="L142" i="22"/>
  <c r="K158" i="22"/>
  <c r="K174" i="22"/>
  <c r="L190" i="22"/>
  <c r="K190" i="22"/>
  <c r="K115" i="22"/>
  <c r="L131" i="22"/>
  <c r="K131" i="22"/>
  <c r="K179" i="22"/>
  <c r="L179" i="22"/>
  <c r="K133" i="22" l="1"/>
  <c r="L154" i="22"/>
  <c r="K128" i="22"/>
  <c r="L132" i="22"/>
  <c r="L114" i="22"/>
  <c r="L165" i="22"/>
  <c r="L122" i="22"/>
  <c r="K198" i="22"/>
  <c r="L197" i="22"/>
  <c r="K171" i="22"/>
  <c r="L182" i="22"/>
  <c r="L157" i="22"/>
  <c r="K116" i="22"/>
  <c r="L176" i="22"/>
  <c r="K191" i="22"/>
  <c r="K138" i="22"/>
  <c r="L164" i="22"/>
  <c r="L196" i="22"/>
  <c r="K189" i="22"/>
  <c r="K180" i="22"/>
  <c r="L112" i="22"/>
  <c r="K156" i="22"/>
  <c r="K168" i="22"/>
  <c r="K188" i="22"/>
  <c r="K200" i="22"/>
  <c r="K166" i="22"/>
  <c r="K119" i="22"/>
  <c r="K143" i="22"/>
  <c r="L159" i="22"/>
  <c r="K149" i="22"/>
  <c r="K181" i="22"/>
  <c r="K103" i="22"/>
  <c r="L139" i="22"/>
  <c r="K147" i="22"/>
  <c r="L129" i="22"/>
  <c r="K109" i="22"/>
  <c r="L148" i="22"/>
  <c r="K108" i="22"/>
  <c r="K150" i="22"/>
  <c r="L144" i="22"/>
  <c r="L120" i="22"/>
  <c r="L124" i="22"/>
  <c r="K160" i="22"/>
  <c r="K192" i="22"/>
  <c r="L100" i="22"/>
  <c r="L140" i="22"/>
  <c r="K132" i="22"/>
  <c r="L128" i="22"/>
  <c r="L160" i="22"/>
  <c r="K184" i="22"/>
  <c r="L198" i="22"/>
  <c r="K195" i="22"/>
  <c r="L163" i="22"/>
  <c r="K152" i="22"/>
  <c r="K165" i="22"/>
  <c r="L134" i="22"/>
  <c r="K172" i="22"/>
  <c r="L111" i="22"/>
  <c r="L147" i="22"/>
  <c r="L103" i="22"/>
  <c r="L181" i="22"/>
  <c r="L149" i="22"/>
  <c r="L200" i="22"/>
  <c r="L168" i="22"/>
  <c r="L136" i="22"/>
  <c r="K139" i="22"/>
  <c r="K185" i="22"/>
  <c r="L153" i="22"/>
  <c r="L188" i="22"/>
  <c r="L156" i="22"/>
  <c r="L191" i="22"/>
  <c r="K159" i="22"/>
  <c r="K186" i="22"/>
  <c r="K154" i="22"/>
  <c r="K122" i="22"/>
  <c r="E9" i="8"/>
  <c r="H9" i="8"/>
  <c r="G9" i="8"/>
  <c r="E3" i="18" l="1"/>
  <c r="B3" i="23" l="1"/>
  <c r="O3" i="23"/>
  <c r="N3" i="23"/>
  <c r="M3" i="23"/>
  <c r="L3" i="23"/>
  <c r="K3" i="23"/>
  <c r="J3" i="23"/>
  <c r="H3" i="23"/>
  <c r="F3" i="23"/>
  <c r="E3" i="23"/>
  <c r="D3" i="23"/>
  <c r="C3" i="23"/>
  <c r="G61" i="8" l="1"/>
  <c r="H61" i="8"/>
  <c r="G52" i="8"/>
  <c r="H52" i="8"/>
  <c r="G43" i="8"/>
  <c r="H43" i="8"/>
  <c r="G34" i="8"/>
  <c r="H34" i="8"/>
  <c r="H20" i="8" l="1"/>
  <c r="H47" i="8"/>
  <c r="H56" i="8"/>
  <c r="G47" i="8"/>
  <c r="G56" i="8"/>
  <c r="G20" i="8"/>
  <c r="H29" i="8" l="1"/>
  <c r="G29" i="8"/>
  <c r="G38" i="8"/>
  <c r="G11" i="8"/>
  <c r="G25" i="8"/>
  <c r="H25" i="8"/>
  <c r="H38" i="8" l="1"/>
  <c r="H11" i="8"/>
  <c r="G63" i="8"/>
  <c r="H63" i="8" l="1"/>
  <c r="E5" i="9" l="1"/>
  <c r="F39" i="15" s="1"/>
  <c r="N7" i="21" l="1"/>
  <c r="P7" i="21" s="1"/>
  <c r="O7" i="21"/>
  <c r="N8" i="21"/>
  <c r="P8" i="21" s="1"/>
  <c r="O8" i="21"/>
  <c r="N9" i="21"/>
  <c r="P9" i="21" s="1"/>
  <c r="O9" i="21"/>
  <c r="N10" i="21"/>
  <c r="P10" i="21" s="1"/>
  <c r="O10" i="21"/>
  <c r="N11" i="21"/>
  <c r="P11" i="21" s="1"/>
  <c r="O11" i="21"/>
  <c r="N12" i="21"/>
  <c r="P12" i="21" s="1"/>
  <c r="O12" i="21"/>
  <c r="N13" i="21"/>
  <c r="P13" i="21" s="1"/>
  <c r="O13" i="21"/>
  <c r="N14" i="21"/>
  <c r="P14" i="21" s="1"/>
  <c r="O14" i="21"/>
  <c r="N15" i="21"/>
  <c r="P15" i="21" s="1"/>
  <c r="O15" i="21"/>
  <c r="N16" i="21"/>
  <c r="P16" i="21" s="1"/>
  <c r="O16" i="21"/>
  <c r="N17" i="21"/>
  <c r="P17" i="21" s="1"/>
  <c r="O17" i="21"/>
  <c r="N18" i="21"/>
  <c r="P18" i="21" s="1"/>
  <c r="O18" i="21"/>
  <c r="N19" i="21"/>
  <c r="P19" i="21" s="1"/>
  <c r="O19" i="21"/>
  <c r="N20" i="21"/>
  <c r="P20" i="21" s="1"/>
  <c r="O20" i="21"/>
  <c r="N21" i="21"/>
  <c r="P21" i="21" s="1"/>
  <c r="O21" i="21"/>
  <c r="N22" i="21"/>
  <c r="P22" i="21" s="1"/>
  <c r="O22" i="21"/>
  <c r="N23" i="21"/>
  <c r="P23" i="21" s="1"/>
  <c r="O23" i="21"/>
  <c r="N24" i="21"/>
  <c r="P24" i="21" s="1"/>
  <c r="O24" i="21"/>
  <c r="N25" i="21"/>
  <c r="P25" i="21" s="1"/>
  <c r="O25" i="21"/>
  <c r="N26" i="21"/>
  <c r="P26" i="21" s="1"/>
  <c r="O26" i="21"/>
  <c r="N27" i="21"/>
  <c r="P27" i="21" s="1"/>
  <c r="O27" i="21"/>
  <c r="N28" i="21"/>
  <c r="P28" i="21" s="1"/>
  <c r="N29" i="21"/>
  <c r="P29" i="21" s="1"/>
  <c r="O29" i="21"/>
  <c r="N30" i="21"/>
  <c r="P30" i="21" s="1"/>
  <c r="O30" i="21"/>
  <c r="N31" i="21"/>
  <c r="P31" i="21" s="1"/>
  <c r="O31" i="21"/>
  <c r="N32" i="21"/>
  <c r="P32" i="21" s="1"/>
  <c r="O32" i="21"/>
  <c r="N33" i="21"/>
  <c r="P33" i="21" s="1"/>
  <c r="O33" i="21"/>
  <c r="N34" i="21"/>
  <c r="P34" i="21" s="1"/>
  <c r="O34" i="21"/>
  <c r="N35" i="21"/>
  <c r="P35" i="21" s="1"/>
  <c r="O35" i="21"/>
  <c r="N36" i="21"/>
  <c r="P36" i="21" s="1"/>
  <c r="O36" i="21"/>
  <c r="N37" i="21"/>
  <c r="P37" i="21" s="1"/>
  <c r="O37" i="21"/>
  <c r="N38" i="21"/>
  <c r="P38" i="21" s="1"/>
  <c r="O38" i="21"/>
  <c r="N39" i="21"/>
  <c r="P39" i="21" s="1"/>
  <c r="O39" i="21"/>
  <c r="N40" i="21"/>
  <c r="P40" i="21" s="1"/>
  <c r="O40" i="21"/>
  <c r="N41" i="21"/>
  <c r="P41" i="21" s="1"/>
  <c r="O41" i="21"/>
  <c r="N42" i="21"/>
  <c r="P42" i="21" s="1"/>
  <c r="O42" i="21"/>
  <c r="N43" i="21"/>
  <c r="P43" i="21" s="1"/>
  <c r="O43" i="21"/>
  <c r="N44" i="21"/>
  <c r="P44" i="21" s="1"/>
  <c r="O44" i="21"/>
  <c r="N45" i="21"/>
  <c r="P45" i="21" s="1"/>
  <c r="O45" i="21"/>
  <c r="N46" i="21"/>
  <c r="P46" i="21" s="1"/>
  <c r="O46" i="21"/>
  <c r="N47" i="21"/>
  <c r="P47" i="21" s="1"/>
  <c r="O47" i="21"/>
  <c r="N48" i="21"/>
  <c r="P48" i="21" s="1"/>
  <c r="O48" i="21"/>
  <c r="N49" i="21"/>
  <c r="P49" i="21" s="1"/>
  <c r="O49" i="21"/>
  <c r="N50" i="21"/>
  <c r="P50" i="21" s="1"/>
  <c r="O50" i="21"/>
  <c r="N51" i="21"/>
  <c r="P51" i="21" s="1"/>
  <c r="O51" i="21"/>
  <c r="N52" i="21"/>
  <c r="P52" i="21" s="1"/>
  <c r="O52" i="21"/>
  <c r="N53" i="21"/>
  <c r="P53" i="21" s="1"/>
  <c r="O53" i="21"/>
  <c r="N54" i="21"/>
  <c r="P54" i="21" s="1"/>
  <c r="O54" i="21"/>
  <c r="N55" i="21"/>
  <c r="P55" i="21" s="1"/>
  <c r="O55" i="21"/>
  <c r="N56" i="21"/>
  <c r="P56" i="21" s="1"/>
  <c r="O56" i="21"/>
  <c r="N57" i="21"/>
  <c r="P57" i="21" s="1"/>
  <c r="O57" i="21"/>
  <c r="N58" i="21"/>
  <c r="P58" i="21" s="1"/>
  <c r="O58" i="21"/>
  <c r="N59" i="21"/>
  <c r="P59" i="21" s="1"/>
  <c r="O59" i="21"/>
  <c r="N60" i="21"/>
  <c r="P60" i="21" s="1"/>
  <c r="O60" i="21"/>
  <c r="N61" i="21"/>
  <c r="P61" i="21" s="1"/>
  <c r="O61" i="21"/>
  <c r="N62" i="21"/>
  <c r="P62" i="21" s="1"/>
  <c r="O62" i="21"/>
  <c r="N63" i="21"/>
  <c r="P63" i="21" s="1"/>
  <c r="O63" i="21"/>
  <c r="N64" i="21"/>
  <c r="P64" i="21" s="1"/>
  <c r="O64" i="21"/>
  <c r="N65" i="21"/>
  <c r="P65" i="21" s="1"/>
  <c r="O65" i="21"/>
  <c r="N66" i="21"/>
  <c r="P66" i="21" s="1"/>
  <c r="O66" i="21"/>
  <c r="N67" i="21"/>
  <c r="P67" i="21" s="1"/>
  <c r="O67" i="21"/>
  <c r="N68" i="21"/>
  <c r="P68" i="21" s="1"/>
  <c r="O68" i="21"/>
  <c r="N69" i="21"/>
  <c r="P69" i="21" s="1"/>
  <c r="O69" i="21"/>
  <c r="N70" i="21"/>
  <c r="P70" i="21" s="1"/>
  <c r="O70" i="21"/>
  <c r="N71" i="21"/>
  <c r="P71" i="21" s="1"/>
  <c r="O71" i="21"/>
  <c r="N72" i="21"/>
  <c r="P72" i="21" s="1"/>
  <c r="O72" i="21"/>
  <c r="N73" i="21"/>
  <c r="P73" i="21" s="1"/>
  <c r="O73" i="21"/>
  <c r="N74" i="21"/>
  <c r="P74" i="21" s="1"/>
  <c r="O74" i="21"/>
  <c r="N75" i="21"/>
  <c r="P75" i="21" s="1"/>
  <c r="O75" i="21"/>
  <c r="N76" i="21"/>
  <c r="P76" i="21" s="1"/>
  <c r="O76" i="21"/>
  <c r="N77" i="21"/>
  <c r="P77" i="21" s="1"/>
  <c r="O77" i="21"/>
  <c r="N78" i="21"/>
  <c r="P78" i="21" s="1"/>
  <c r="O78" i="21"/>
  <c r="N79" i="21"/>
  <c r="P79" i="21" s="1"/>
  <c r="O79" i="21"/>
  <c r="N80" i="21"/>
  <c r="P80" i="21" s="1"/>
  <c r="O80" i="21"/>
  <c r="N81" i="21"/>
  <c r="P81" i="21" s="1"/>
  <c r="O81" i="21"/>
  <c r="N82" i="21"/>
  <c r="P82" i="21" s="1"/>
  <c r="O82" i="21"/>
  <c r="N83" i="21"/>
  <c r="P83" i="21" s="1"/>
  <c r="O83" i="21"/>
  <c r="N84" i="21"/>
  <c r="P84" i="21" s="1"/>
  <c r="O84" i="21"/>
  <c r="N85" i="21"/>
  <c r="P85" i="21" s="1"/>
  <c r="O85" i="21"/>
  <c r="N86" i="21"/>
  <c r="P86" i="21" s="1"/>
  <c r="O86" i="21"/>
  <c r="N87" i="21"/>
  <c r="P87" i="21" s="1"/>
  <c r="O87" i="21"/>
  <c r="N88" i="21"/>
  <c r="P88" i="21" s="1"/>
  <c r="O88" i="21"/>
  <c r="N89" i="21"/>
  <c r="P89" i="21" s="1"/>
  <c r="O89" i="21"/>
  <c r="N90" i="21"/>
  <c r="P90" i="21" s="1"/>
  <c r="O90" i="21"/>
  <c r="N91" i="21"/>
  <c r="P91" i="21" s="1"/>
  <c r="O91" i="21"/>
  <c r="N92" i="21"/>
  <c r="P92" i="21" s="1"/>
  <c r="O92" i="21"/>
  <c r="N93" i="21"/>
  <c r="P93" i="21" s="1"/>
  <c r="O93" i="21"/>
  <c r="N94" i="21"/>
  <c r="P94" i="21" s="1"/>
  <c r="O94" i="21"/>
  <c r="N95" i="21"/>
  <c r="P95" i="21" s="1"/>
  <c r="O95" i="21"/>
  <c r="N96" i="21"/>
  <c r="P96" i="21" s="1"/>
  <c r="O96" i="21"/>
  <c r="N97" i="21"/>
  <c r="P97" i="21" s="1"/>
  <c r="O97" i="21"/>
  <c r="N98" i="21"/>
  <c r="P98" i="21" s="1"/>
  <c r="O98" i="21"/>
  <c r="N99" i="21"/>
  <c r="P99" i="21" s="1"/>
  <c r="O99" i="21"/>
  <c r="N100" i="21"/>
  <c r="P100" i="21" s="1"/>
  <c r="O100" i="21"/>
  <c r="N101" i="21"/>
  <c r="P101" i="21" s="1"/>
  <c r="O101" i="21"/>
  <c r="N102" i="21"/>
  <c r="P102" i="21" s="1"/>
  <c r="O102" i="21"/>
  <c r="N103" i="21"/>
  <c r="P103" i="21" s="1"/>
  <c r="O103" i="21"/>
  <c r="N104" i="21"/>
  <c r="P104" i="21" s="1"/>
  <c r="O104" i="21"/>
  <c r="N105" i="21"/>
  <c r="P105" i="21" s="1"/>
  <c r="O105" i="21"/>
  <c r="N106" i="21"/>
  <c r="P106" i="21" s="1"/>
  <c r="O106" i="21"/>
  <c r="N107" i="21"/>
  <c r="P107" i="21" s="1"/>
  <c r="O107" i="21"/>
  <c r="N108" i="21"/>
  <c r="P108" i="21" s="1"/>
  <c r="O108" i="21"/>
  <c r="N109" i="21"/>
  <c r="P109" i="21" s="1"/>
  <c r="O109" i="21"/>
  <c r="N110" i="21"/>
  <c r="P110" i="21" s="1"/>
  <c r="O110" i="21"/>
  <c r="N111" i="21"/>
  <c r="P111" i="21" s="1"/>
  <c r="O111" i="21"/>
  <c r="N112" i="21"/>
  <c r="P112" i="21" s="1"/>
  <c r="O112" i="21"/>
  <c r="N113" i="21"/>
  <c r="P113" i="21" s="1"/>
  <c r="O113" i="21"/>
  <c r="N114" i="21"/>
  <c r="P114" i="21" s="1"/>
  <c r="O114" i="21"/>
  <c r="N115" i="21"/>
  <c r="P115" i="21" s="1"/>
  <c r="O115" i="21"/>
  <c r="N116" i="21"/>
  <c r="P116" i="21" s="1"/>
  <c r="O116" i="21"/>
  <c r="N117" i="21"/>
  <c r="P117" i="21" s="1"/>
  <c r="O117" i="21"/>
  <c r="N118" i="21"/>
  <c r="P118" i="21" s="1"/>
  <c r="O118" i="21"/>
  <c r="N119" i="21"/>
  <c r="P119" i="21" s="1"/>
  <c r="O119" i="21"/>
  <c r="N120" i="21"/>
  <c r="P120" i="21" s="1"/>
  <c r="O120" i="21"/>
  <c r="N121" i="21"/>
  <c r="P121" i="21" s="1"/>
  <c r="O121" i="21"/>
  <c r="N122" i="21"/>
  <c r="P122" i="21" s="1"/>
  <c r="O122" i="21"/>
  <c r="N123" i="21"/>
  <c r="P123" i="21" s="1"/>
  <c r="O123" i="21"/>
  <c r="N124" i="21"/>
  <c r="P124" i="21" s="1"/>
  <c r="O124" i="21"/>
  <c r="N125" i="21"/>
  <c r="P125" i="21" s="1"/>
  <c r="O125" i="21"/>
  <c r="N126" i="21"/>
  <c r="P126" i="21" s="1"/>
  <c r="O126" i="21"/>
  <c r="N127" i="21"/>
  <c r="P127" i="21" s="1"/>
  <c r="O127" i="21"/>
  <c r="N128" i="21"/>
  <c r="P128" i="21" s="1"/>
  <c r="O128" i="21"/>
  <c r="N129" i="21"/>
  <c r="P129" i="21" s="1"/>
  <c r="O129" i="21"/>
  <c r="N130" i="21"/>
  <c r="P130" i="21" s="1"/>
  <c r="O130" i="21"/>
  <c r="N131" i="21"/>
  <c r="P131" i="21" s="1"/>
  <c r="O131" i="21"/>
  <c r="N132" i="21"/>
  <c r="P132" i="21" s="1"/>
  <c r="O132" i="21"/>
  <c r="N133" i="21"/>
  <c r="P133" i="21" s="1"/>
  <c r="O133" i="21"/>
  <c r="N134" i="21"/>
  <c r="P134" i="21" s="1"/>
  <c r="O134" i="21"/>
  <c r="N135" i="21"/>
  <c r="P135" i="21" s="1"/>
  <c r="O135" i="21"/>
  <c r="N136" i="21"/>
  <c r="P136" i="21" s="1"/>
  <c r="O136" i="21"/>
  <c r="N137" i="21"/>
  <c r="P137" i="21" s="1"/>
  <c r="O137" i="21"/>
  <c r="N138" i="21"/>
  <c r="P138" i="21" s="1"/>
  <c r="O138" i="21"/>
  <c r="N139" i="21"/>
  <c r="P139" i="21" s="1"/>
  <c r="O139" i="21"/>
  <c r="N140" i="21"/>
  <c r="P140" i="21" s="1"/>
  <c r="O140" i="21"/>
  <c r="N141" i="21"/>
  <c r="P141" i="21" s="1"/>
  <c r="O141" i="21"/>
  <c r="N142" i="21"/>
  <c r="P142" i="21" s="1"/>
  <c r="O142" i="21"/>
  <c r="N143" i="21"/>
  <c r="P143" i="21" s="1"/>
  <c r="O143" i="21"/>
  <c r="N144" i="21"/>
  <c r="P144" i="21" s="1"/>
  <c r="O144" i="21"/>
  <c r="N145" i="21"/>
  <c r="P145" i="21" s="1"/>
  <c r="O145" i="21"/>
  <c r="N146" i="21"/>
  <c r="P146" i="21" s="1"/>
  <c r="O146" i="21"/>
  <c r="N147" i="21"/>
  <c r="P147" i="21" s="1"/>
  <c r="O147" i="21"/>
  <c r="N148" i="21"/>
  <c r="P148" i="21" s="1"/>
  <c r="O148" i="21"/>
  <c r="N149" i="21"/>
  <c r="P149" i="21" s="1"/>
  <c r="O149" i="21"/>
  <c r="N150" i="21"/>
  <c r="P150" i="21" s="1"/>
  <c r="O150" i="21"/>
  <c r="N151" i="21"/>
  <c r="P151" i="21" s="1"/>
  <c r="O151" i="21"/>
  <c r="N152" i="21"/>
  <c r="P152" i="21" s="1"/>
  <c r="O152" i="21"/>
  <c r="N153" i="21"/>
  <c r="P153" i="21" s="1"/>
  <c r="O153" i="21"/>
  <c r="N154" i="21"/>
  <c r="P154" i="21" s="1"/>
  <c r="O154" i="21"/>
  <c r="N155" i="21"/>
  <c r="P155" i="21" s="1"/>
  <c r="O155" i="21"/>
  <c r="N156" i="21"/>
  <c r="P156" i="21" s="1"/>
  <c r="O156" i="21"/>
  <c r="N157" i="21"/>
  <c r="P157" i="21" s="1"/>
  <c r="O157" i="21"/>
  <c r="N158" i="21"/>
  <c r="P158" i="21" s="1"/>
  <c r="O158" i="21"/>
  <c r="N159" i="21"/>
  <c r="P159" i="21" s="1"/>
  <c r="O159" i="21"/>
  <c r="N160" i="21"/>
  <c r="P160" i="21" s="1"/>
  <c r="O160" i="21"/>
  <c r="N161" i="21"/>
  <c r="P161" i="21" s="1"/>
  <c r="O161" i="21"/>
  <c r="N162" i="21"/>
  <c r="P162" i="21" s="1"/>
  <c r="O162" i="21"/>
  <c r="N163" i="21"/>
  <c r="P163" i="21" s="1"/>
  <c r="O163" i="21"/>
  <c r="N164" i="21"/>
  <c r="P164" i="21" s="1"/>
  <c r="O164" i="21"/>
  <c r="N165" i="21"/>
  <c r="P165" i="21" s="1"/>
  <c r="O165" i="21"/>
  <c r="N166" i="21"/>
  <c r="P166" i="21" s="1"/>
  <c r="O166" i="21"/>
  <c r="N167" i="21"/>
  <c r="P167" i="21" s="1"/>
  <c r="O167" i="21"/>
  <c r="N168" i="21"/>
  <c r="P168" i="21" s="1"/>
  <c r="O168" i="21"/>
  <c r="N169" i="21"/>
  <c r="P169" i="21" s="1"/>
  <c r="O169" i="21"/>
  <c r="N170" i="21"/>
  <c r="P170" i="21" s="1"/>
  <c r="O170" i="21"/>
  <c r="N171" i="21"/>
  <c r="P171" i="21" s="1"/>
  <c r="O171" i="21"/>
  <c r="N172" i="21"/>
  <c r="P172" i="21" s="1"/>
  <c r="O172" i="21"/>
  <c r="N173" i="21"/>
  <c r="P173" i="21" s="1"/>
  <c r="O173" i="21"/>
  <c r="N174" i="21"/>
  <c r="P174" i="21" s="1"/>
  <c r="O174" i="21"/>
  <c r="N175" i="21"/>
  <c r="P175" i="21" s="1"/>
  <c r="O175" i="21"/>
  <c r="N176" i="21"/>
  <c r="P176" i="21" s="1"/>
  <c r="O176" i="21"/>
  <c r="N177" i="21"/>
  <c r="P177" i="21" s="1"/>
  <c r="O177" i="21"/>
  <c r="N178" i="21"/>
  <c r="P178" i="21" s="1"/>
  <c r="O178" i="21"/>
  <c r="N179" i="21"/>
  <c r="P179" i="21" s="1"/>
  <c r="O179" i="21"/>
  <c r="N180" i="21"/>
  <c r="P180" i="21" s="1"/>
  <c r="O180" i="21"/>
  <c r="N181" i="21"/>
  <c r="P181" i="21" s="1"/>
  <c r="O181" i="21"/>
  <c r="N182" i="21"/>
  <c r="P182" i="21" s="1"/>
  <c r="O182" i="21"/>
  <c r="N183" i="21"/>
  <c r="P183" i="21" s="1"/>
  <c r="O183" i="21"/>
  <c r="N184" i="21"/>
  <c r="P184" i="21" s="1"/>
  <c r="O184" i="21"/>
  <c r="N185" i="21"/>
  <c r="P185" i="21" s="1"/>
  <c r="O185" i="21"/>
  <c r="N186" i="21"/>
  <c r="P186" i="21" s="1"/>
  <c r="O186" i="21"/>
  <c r="N187" i="21"/>
  <c r="P187" i="21" s="1"/>
  <c r="O187" i="21"/>
  <c r="N188" i="21"/>
  <c r="P188" i="21" s="1"/>
  <c r="O188" i="21"/>
  <c r="N189" i="21"/>
  <c r="P189" i="21" s="1"/>
  <c r="O189" i="21"/>
  <c r="N190" i="21"/>
  <c r="P190" i="21" s="1"/>
  <c r="O190" i="21"/>
  <c r="N191" i="21"/>
  <c r="P191" i="21" s="1"/>
  <c r="O191" i="21"/>
  <c r="N192" i="21"/>
  <c r="P192" i="21" s="1"/>
  <c r="O192" i="21"/>
  <c r="N193" i="21"/>
  <c r="P193" i="21" s="1"/>
  <c r="O193" i="21"/>
  <c r="N194" i="21"/>
  <c r="P194" i="21" s="1"/>
  <c r="O194" i="21"/>
  <c r="N195" i="21"/>
  <c r="P195" i="21" s="1"/>
  <c r="O195" i="21"/>
  <c r="N196" i="21"/>
  <c r="P196" i="21" s="1"/>
  <c r="O196" i="21"/>
  <c r="N197" i="21"/>
  <c r="P197" i="21" s="1"/>
  <c r="O197" i="21"/>
  <c r="N198" i="21"/>
  <c r="P198" i="21" s="1"/>
  <c r="O198" i="21"/>
  <c r="N199" i="21"/>
  <c r="P199" i="21" s="1"/>
  <c r="O199" i="21"/>
  <c r="N200" i="21"/>
  <c r="P200" i="21" s="1"/>
  <c r="O200" i="21"/>
  <c r="N201" i="21"/>
  <c r="P201" i="21" s="1"/>
  <c r="O201" i="21"/>
  <c r="N202" i="21"/>
  <c r="P202" i="21" s="1"/>
  <c r="O202" i="21"/>
  <c r="N203" i="21"/>
  <c r="P203" i="21" s="1"/>
  <c r="O203" i="21"/>
  <c r="N204" i="21"/>
  <c r="P204" i="21" s="1"/>
  <c r="O204" i="21"/>
  <c r="N205" i="21"/>
  <c r="P205" i="21" s="1"/>
  <c r="O205" i="21"/>
  <c r="N206" i="21"/>
  <c r="P206" i="21" s="1"/>
  <c r="O206" i="21"/>
  <c r="N207" i="21"/>
  <c r="P207" i="21" s="1"/>
  <c r="O207" i="21"/>
  <c r="N208" i="21"/>
  <c r="P208" i="21" s="1"/>
  <c r="O208" i="21"/>
  <c r="N209" i="21"/>
  <c r="P209" i="21" s="1"/>
  <c r="O209" i="21"/>
  <c r="N210" i="21"/>
  <c r="P210" i="21" s="1"/>
  <c r="O210" i="21"/>
  <c r="N211" i="21"/>
  <c r="P211" i="21" s="1"/>
  <c r="O211" i="21"/>
  <c r="N212" i="21"/>
  <c r="P212" i="21" s="1"/>
  <c r="O212" i="21"/>
  <c r="N213" i="21"/>
  <c r="P213" i="21" s="1"/>
  <c r="O213" i="21"/>
  <c r="N214" i="21"/>
  <c r="P214" i="21" s="1"/>
  <c r="O214" i="21"/>
  <c r="N215" i="21"/>
  <c r="P215" i="21" s="1"/>
  <c r="O215" i="21"/>
  <c r="N216" i="21"/>
  <c r="P216" i="21" s="1"/>
  <c r="O216" i="21"/>
  <c r="N217" i="21"/>
  <c r="P217" i="21" s="1"/>
  <c r="O217" i="21"/>
  <c r="N218" i="21"/>
  <c r="P218" i="21" s="1"/>
  <c r="O218" i="21"/>
  <c r="N219" i="21"/>
  <c r="P219" i="21" s="1"/>
  <c r="O219" i="21"/>
  <c r="N220" i="21"/>
  <c r="P220" i="21" s="1"/>
  <c r="O220" i="21"/>
  <c r="N221" i="21"/>
  <c r="P221" i="21" s="1"/>
  <c r="O221" i="21"/>
  <c r="N222" i="21"/>
  <c r="P222" i="21" s="1"/>
  <c r="O222" i="21"/>
  <c r="N223" i="21"/>
  <c r="P223" i="21" s="1"/>
  <c r="O223" i="21"/>
  <c r="N224" i="21"/>
  <c r="P224" i="21" s="1"/>
  <c r="O224" i="21"/>
  <c r="N225" i="21"/>
  <c r="P225" i="21" s="1"/>
  <c r="O225" i="21"/>
  <c r="N226" i="21"/>
  <c r="P226" i="21" s="1"/>
  <c r="O226" i="21"/>
  <c r="N227" i="21"/>
  <c r="P227" i="21" s="1"/>
  <c r="O227" i="21"/>
  <c r="N228" i="21"/>
  <c r="P228" i="21" s="1"/>
  <c r="O228" i="21"/>
  <c r="N229" i="21"/>
  <c r="P229" i="21" s="1"/>
  <c r="O229" i="21"/>
  <c r="N230" i="21"/>
  <c r="P230" i="21" s="1"/>
  <c r="O230" i="21"/>
  <c r="N231" i="21"/>
  <c r="P231" i="21" s="1"/>
  <c r="O231" i="21"/>
  <c r="N232" i="21"/>
  <c r="P232" i="21" s="1"/>
  <c r="O232" i="21"/>
  <c r="N233" i="21"/>
  <c r="P233" i="21" s="1"/>
  <c r="O233" i="21"/>
  <c r="N234" i="21"/>
  <c r="P234" i="21" s="1"/>
  <c r="O234" i="21"/>
  <c r="N235" i="21"/>
  <c r="P235" i="21" s="1"/>
  <c r="O235" i="21"/>
  <c r="N236" i="21"/>
  <c r="P236" i="21" s="1"/>
  <c r="O236" i="21"/>
  <c r="N237" i="21"/>
  <c r="P237" i="21" s="1"/>
  <c r="O237" i="21"/>
  <c r="N238" i="21"/>
  <c r="P238" i="21" s="1"/>
  <c r="O238" i="21"/>
  <c r="N239" i="21"/>
  <c r="P239" i="21" s="1"/>
  <c r="O239" i="21"/>
  <c r="N240" i="21"/>
  <c r="P240" i="21" s="1"/>
  <c r="O240" i="21"/>
  <c r="N241" i="21"/>
  <c r="P241" i="21" s="1"/>
  <c r="O241" i="21"/>
  <c r="N242" i="21"/>
  <c r="P242" i="21" s="1"/>
  <c r="O242" i="21"/>
  <c r="N243" i="21"/>
  <c r="P243" i="21" s="1"/>
  <c r="O243" i="21"/>
  <c r="N244" i="21"/>
  <c r="P244" i="21" s="1"/>
  <c r="O244" i="21"/>
  <c r="N245" i="21"/>
  <c r="P245" i="21" s="1"/>
  <c r="O245" i="21"/>
  <c r="N246" i="21"/>
  <c r="P246" i="21" s="1"/>
  <c r="O246" i="21"/>
  <c r="N247" i="21"/>
  <c r="P247" i="21" s="1"/>
  <c r="O247" i="21"/>
  <c r="N248" i="21"/>
  <c r="P248" i="21" s="1"/>
  <c r="O248" i="21"/>
  <c r="N249" i="21"/>
  <c r="P249" i="21" s="1"/>
  <c r="O249" i="21"/>
  <c r="N250" i="21"/>
  <c r="P250" i="21" s="1"/>
  <c r="O250" i="21"/>
  <c r="N251" i="21"/>
  <c r="P251" i="21" s="1"/>
  <c r="O251" i="21"/>
  <c r="N252" i="21"/>
  <c r="P252" i="21" s="1"/>
  <c r="O252" i="21"/>
  <c r="N253" i="21"/>
  <c r="P253" i="21" s="1"/>
  <c r="O253" i="21"/>
  <c r="N254" i="21"/>
  <c r="P254" i="21" s="1"/>
  <c r="O254" i="21"/>
  <c r="N255" i="21"/>
  <c r="P255" i="21" s="1"/>
  <c r="O255" i="21"/>
  <c r="N256" i="21"/>
  <c r="P256" i="21" s="1"/>
  <c r="O256" i="21"/>
  <c r="N257" i="21"/>
  <c r="P257" i="21" s="1"/>
  <c r="O257" i="21"/>
  <c r="N258" i="21"/>
  <c r="P258" i="21" s="1"/>
  <c r="O258" i="21"/>
  <c r="N259" i="21"/>
  <c r="P259" i="21" s="1"/>
  <c r="O259" i="21"/>
  <c r="N260" i="21"/>
  <c r="P260" i="21" s="1"/>
  <c r="O260" i="21"/>
  <c r="N261" i="21"/>
  <c r="P261" i="21" s="1"/>
  <c r="O261" i="21"/>
  <c r="N262" i="21"/>
  <c r="P262" i="21" s="1"/>
  <c r="O262" i="21"/>
  <c r="N263" i="21"/>
  <c r="P263" i="21" s="1"/>
  <c r="O263" i="21"/>
  <c r="N264" i="21"/>
  <c r="P264" i="21" s="1"/>
  <c r="O264" i="21"/>
  <c r="N265" i="21"/>
  <c r="P265" i="21" s="1"/>
  <c r="O265" i="21"/>
  <c r="N266" i="21"/>
  <c r="P266" i="21" s="1"/>
  <c r="O266" i="21"/>
  <c r="N267" i="21"/>
  <c r="P267" i="21" s="1"/>
  <c r="O267" i="21"/>
  <c r="N268" i="21"/>
  <c r="P268" i="21" s="1"/>
  <c r="O268" i="21"/>
  <c r="N269" i="21"/>
  <c r="P269" i="21" s="1"/>
  <c r="O269" i="21"/>
  <c r="N270" i="21"/>
  <c r="P270" i="21" s="1"/>
  <c r="O270" i="21"/>
  <c r="N271" i="21"/>
  <c r="P271" i="21" s="1"/>
  <c r="O271" i="21"/>
  <c r="N272" i="21"/>
  <c r="P272" i="21" s="1"/>
  <c r="O272" i="21"/>
  <c r="N273" i="21"/>
  <c r="P273" i="21" s="1"/>
  <c r="O273" i="21"/>
  <c r="N274" i="21"/>
  <c r="P274" i="21" s="1"/>
  <c r="O274" i="21"/>
  <c r="N275" i="21"/>
  <c r="P275" i="21" s="1"/>
  <c r="O275" i="21"/>
  <c r="N276" i="21"/>
  <c r="P276" i="21" s="1"/>
  <c r="O276" i="21"/>
  <c r="N277" i="21"/>
  <c r="P277" i="21" s="1"/>
  <c r="O277" i="21"/>
  <c r="N278" i="21"/>
  <c r="P278" i="21" s="1"/>
  <c r="O278" i="21"/>
  <c r="N279" i="21"/>
  <c r="P279" i="21" s="1"/>
  <c r="O279" i="21"/>
  <c r="N280" i="21"/>
  <c r="P280" i="21" s="1"/>
  <c r="O280" i="21"/>
  <c r="N281" i="21"/>
  <c r="P281" i="21" s="1"/>
  <c r="O281" i="21"/>
  <c r="N282" i="21"/>
  <c r="P282" i="21" s="1"/>
  <c r="O282" i="21"/>
  <c r="N283" i="21"/>
  <c r="P283" i="21" s="1"/>
  <c r="O283" i="21"/>
  <c r="N284" i="21"/>
  <c r="P284" i="21" s="1"/>
  <c r="O284" i="21"/>
  <c r="N285" i="21"/>
  <c r="P285" i="21" s="1"/>
  <c r="O285" i="21"/>
  <c r="N286" i="21"/>
  <c r="P286" i="21" s="1"/>
  <c r="O286" i="21"/>
  <c r="N287" i="21"/>
  <c r="P287" i="21" s="1"/>
  <c r="O287" i="21"/>
  <c r="N288" i="21"/>
  <c r="P288" i="21" s="1"/>
  <c r="O288" i="21"/>
  <c r="N289" i="21"/>
  <c r="P289" i="21" s="1"/>
  <c r="O289" i="21"/>
  <c r="N290" i="21"/>
  <c r="P290" i="21" s="1"/>
  <c r="O290" i="21"/>
  <c r="N291" i="21"/>
  <c r="P291" i="21" s="1"/>
  <c r="O291" i="21"/>
  <c r="N292" i="21"/>
  <c r="P292" i="21" s="1"/>
  <c r="O292" i="21"/>
  <c r="N293" i="21"/>
  <c r="P293" i="21" s="1"/>
  <c r="O293" i="21"/>
  <c r="N294" i="21"/>
  <c r="P294" i="21" s="1"/>
  <c r="O294" i="21"/>
  <c r="N295" i="21"/>
  <c r="P295" i="21" s="1"/>
  <c r="O295" i="21"/>
  <c r="N296" i="21"/>
  <c r="P296" i="21" s="1"/>
  <c r="O296" i="21"/>
  <c r="N297" i="21"/>
  <c r="P297" i="21" s="1"/>
  <c r="O297" i="21"/>
  <c r="N298" i="21"/>
  <c r="P298" i="21" s="1"/>
  <c r="O298" i="21"/>
  <c r="N299" i="21"/>
  <c r="P299" i="21" s="1"/>
  <c r="O299" i="21"/>
  <c r="N300" i="21"/>
  <c r="P300" i="21" s="1"/>
  <c r="O300" i="21"/>
  <c r="N301" i="21"/>
  <c r="P301" i="21" s="1"/>
  <c r="O301" i="21"/>
  <c r="N302" i="21"/>
  <c r="P302" i="21" s="1"/>
  <c r="O302" i="21"/>
  <c r="N303" i="21"/>
  <c r="P303" i="21" s="1"/>
  <c r="O303" i="21"/>
  <c r="N304" i="21"/>
  <c r="P304" i="21" s="1"/>
  <c r="O304" i="21"/>
  <c r="N305" i="21"/>
  <c r="P305" i="21" s="1"/>
  <c r="O305" i="21"/>
  <c r="N306" i="21"/>
  <c r="P306" i="21" s="1"/>
  <c r="O306" i="21"/>
  <c r="N307" i="21"/>
  <c r="P307" i="21" s="1"/>
  <c r="O307" i="21"/>
  <c r="N308" i="21"/>
  <c r="P308" i="21" s="1"/>
  <c r="O308" i="21"/>
  <c r="N309" i="21"/>
  <c r="P309" i="21" s="1"/>
  <c r="O309" i="21"/>
  <c r="N310" i="21"/>
  <c r="P310" i="21" s="1"/>
  <c r="O310" i="21"/>
  <c r="N311" i="21"/>
  <c r="P311" i="21" s="1"/>
  <c r="O311" i="21"/>
  <c r="N312" i="21"/>
  <c r="P312" i="21" s="1"/>
  <c r="O312" i="21"/>
  <c r="N313" i="21"/>
  <c r="P313" i="21" s="1"/>
  <c r="O313" i="21"/>
  <c r="N314" i="21"/>
  <c r="P314" i="21" s="1"/>
  <c r="O314" i="21"/>
  <c r="N315" i="21"/>
  <c r="P315" i="21" s="1"/>
  <c r="O315" i="21"/>
  <c r="N316" i="21"/>
  <c r="P316" i="21" s="1"/>
  <c r="O316" i="21"/>
  <c r="N317" i="21"/>
  <c r="P317" i="21" s="1"/>
  <c r="O317" i="21"/>
  <c r="N318" i="21"/>
  <c r="P318" i="21" s="1"/>
  <c r="O318" i="21"/>
  <c r="N319" i="21"/>
  <c r="P319" i="21" s="1"/>
  <c r="O319" i="21"/>
  <c r="N320" i="21"/>
  <c r="P320" i="21" s="1"/>
  <c r="O320" i="21"/>
  <c r="N321" i="21"/>
  <c r="P321" i="21" s="1"/>
  <c r="O321" i="21"/>
  <c r="N322" i="21"/>
  <c r="P322" i="21" s="1"/>
  <c r="O322" i="21"/>
  <c r="N323" i="21"/>
  <c r="P323" i="21" s="1"/>
  <c r="O323" i="21"/>
  <c r="N324" i="21"/>
  <c r="P324" i="21" s="1"/>
  <c r="O324" i="21"/>
  <c r="N325" i="21"/>
  <c r="P325" i="21" s="1"/>
  <c r="O325" i="21"/>
  <c r="N326" i="21"/>
  <c r="P326" i="21" s="1"/>
  <c r="O326" i="21"/>
  <c r="N327" i="21"/>
  <c r="P327" i="21" s="1"/>
  <c r="O327" i="21"/>
  <c r="N328" i="21"/>
  <c r="P328" i="21" s="1"/>
  <c r="O328" i="21"/>
  <c r="N329" i="21"/>
  <c r="P329" i="21" s="1"/>
  <c r="O329" i="21"/>
  <c r="N330" i="21"/>
  <c r="P330" i="21" s="1"/>
  <c r="O330" i="21"/>
  <c r="N331" i="21"/>
  <c r="P331" i="21" s="1"/>
  <c r="O331" i="21"/>
  <c r="N332" i="21"/>
  <c r="P332" i="21" s="1"/>
  <c r="O332" i="21"/>
  <c r="N333" i="21"/>
  <c r="P333" i="21" s="1"/>
  <c r="O333" i="21"/>
  <c r="N334" i="21"/>
  <c r="P334" i="21" s="1"/>
  <c r="O334" i="21"/>
  <c r="N335" i="21"/>
  <c r="P335" i="21" s="1"/>
  <c r="O335" i="21"/>
  <c r="N336" i="21"/>
  <c r="P336" i="21" s="1"/>
  <c r="O336" i="21"/>
  <c r="N337" i="21"/>
  <c r="P337" i="21" s="1"/>
  <c r="O337" i="21"/>
  <c r="N338" i="21"/>
  <c r="P338" i="21" s="1"/>
  <c r="O338" i="21"/>
  <c r="N339" i="21"/>
  <c r="P339" i="21" s="1"/>
  <c r="O339" i="21"/>
  <c r="N340" i="21"/>
  <c r="P340" i="21" s="1"/>
  <c r="O340" i="21"/>
  <c r="N341" i="21"/>
  <c r="P341" i="21" s="1"/>
  <c r="O341" i="21"/>
  <c r="N342" i="21"/>
  <c r="P342" i="21" s="1"/>
  <c r="O342" i="21"/>
  <c r="N343" i="21"/>
  <c r="P343" i="21" s="1"/>
  <c r="O343" i="21"/>
  <c r="N344" i="21"/>
  <c r="P344" i="21" s="1"/>
  <c r="O344" i="21"/>
  <c r="N345" i="21"/>
  <c r="P345" i="21" s="1"/>
  <c r="O345" i="21"/>
  <c r="N346" i="21"/>
  <c r="P346" i="21" s="1"/>
  <c r="O346" i="21"/>
  <c r="N347" i="21"/>
  <c r="P347" i="21" s="1"/>
  <c r="O347" i="21"/>
  <c r="N348" i="21"/>
  <c r="P348" i="21" s="1"/>
  <c r="O348" i="21"/>
  <c r="N349" i="21"/>
  <c r="P349" i="21" s="1"/>
  <c r="O349" i="21"/>
  <c r="N350" i="21"/>
  <c r="P350" i="21" s="1"/>
  <c r="O350" i="21"/>
  <c r="N351" i="21"/>
  <c r="P351" i="21" s="1"/>
  <c r="O351" i="21"/>
  <c r="N352" i="21"/>
  <c r="P352" i="21" s="1"/>
  <c r="O352" i="21"/>
  <c r="N353" i="21"/>
  <c r="P353" i="21" s="1"/>
  <c r="O353" i="21"/>
  <c r="N354" i="21"/>
  <c r="P354" i="21" s="1"/>
  <c r="O354" i="21"/>
  <c r="N355" i="21"/>
  <c r="P355" i="21" s="1"/>
  <c r="O355" i="21"/>
  <c r="N356" i="21"/>
  <c r="P356" i="21" s="1"/>
  <c r="O356" i="21"/>
  <c r="N357" i="21"/>
  <c r="P357" i="21" s="1"/>
  <c r="O357" i="21"/>
  <c r="N358" i="21"/>
  <c r="P358" i="21" s="1"/>
  <c r="O358" i="21"/>
  <c r="N359" i="21"/>
  <c r="P359" i="21" s="1"/>
  <c r="O359" i="21"/>
  <c r="N360" i="21"/>
  <c r="P360" i="21" s="1"/>
  <c r="O360" i="21"/>
  <c r="N361" i="21"/>
  <c r="P361" i="21" s="1"/>
  <c r="O361" i="21"/>
  <c r="N362" i="21"/>
  <c r="P362" i="21" s="1"/>
  <c r="O362" i="21"/>
  <c r="N363" i="21"/>
  <c r="P363" i="21" s="1"/>
  <c r="O363" i="21"/>
  <c r="N364" i="21"/>
  <c r="P364" i="21" s="1"/>
  <c r="O364" i="21"/>
  <c r="N365" i="21"/>
  <c r="P365" i="21" s="1"/>
  <c r="O365" i="21"/>
  <c r="N366" i="21"/>
  <c r="P366" i="21" s="1"/>
  <c r="O366" i="21"/>
  <c r="N367" i="21"/>
  <c r="P367" i="21" s="1"/>
  <c r="O367" i="21"/>
  <c r="N368" i="21"/>
  <c r="P368" i="21" s="1"/>
  <c r="O368" i="21"/>
  <c r="N369" i="21"/>
  <c r="P369" i="21" s="1"/>
  <c r="O369" i="21"/>
  <c r="N370" i="21"/>
  <c r="P370" i="21" s="1"/>
  <c r="O370" i="21"/>
  <c r="N371" i="21"/>
  <c r="P371" i="21" s="1"/>
  <c r="O371" i="21"/>
  <c r="N372" i="21"/>
  <c r="P372" i="21" s="1"/>
  <c r="O372" i="21"/>
  <c r="N373" i="21"/>
  <c r="P373" i="21" s="1"/>
  <c r="O373" i="21"/>
  <c r="N374" i="21"/>
  <c r="P374" i="21" s="1"/>
  <c r="O374" i="21"/>
  <c r="N375" i="21"/>
  <c r="P375" i="21" s="1"/>
  <c r="O375" i="21"/>
  <c r="N376" i="21"/>
  <c r="P376" i="21" s="1"/>
  <c r="O376" i="21"/>
  <c r="N377" i="21"/>
  <c r="P377" i="21" s="1"/>
  <c r="O377" i="21"/>
  <c r="N378" i="21"/>
  <c r="P378" i="21" s="1"/>
  <c r="O378" i="21"/>
  <c r="N379" i="21"/>
  <c r="P379" i="21" s="1"/>
  <c r="O379" i="21"/>
  <c r="N380" i="21"/>
  <c r="P380" i="21" s="1"/>
  <c r="O380" i="21"/>
  <c r="N381" i="21"/>
  <c r="P381" i="21" s="1"/>
  <c r="O381" i="21"/>
  <c r="N382" i="21"/>
  <c r="P382" i="21" s="1"/>
  <c r="O382" i="21"/>
  <c r="N383" i="21"/>
  <c r="P383" i="21" s="1"/>
  <c r="O383" i="21"/>
  <c r="N384" i="21"/>
  <c r="P384" i="21" s="1"/>
  <c r="O384" i="21"/>
  <c r="N385" i="21"/>
  <c r="P385" i="21" s="1"/>
  <c r="O385" i="21"/>
  <c r="N386" i="21"/>
  <c r="P386" i="21" s="1"/>
  <c r="O386" i="21"/>
  <c r="N387" i="21"/>
  <c r="P387" i="21" s="1"/>
  <c r="O387" i="21"/>
  <c r="N388" i="21"/>
  <c r="P388" i="21" s="1"/>
  <c r="O388" i="21"/>
  <c r="N389" i="21"/>
  <c r="P389" i="21" s="1"/>
  <c r="O389" i="21"/>
  <c r="N390" i="21"/>
  <c r="P390" i="21" s="1"/>
  <c r="O390" i="21"/>
  <c r="N391" i="21"/>
  <c r="P391" i="21" s="1"/>
  <c r="O391" i="21"/>
  <c r="N392" i="21"/>
  <c r="P392" i="21" s="1"/>
  <c r="O392" i="21"/>
  <c r="N393" i="21"/>
  <c r="P393" i="21" s="1"/>
  <c r="O393" i="21"/>
  <c r="N394" i="21"/>
  <c r="P394" i="21" s="1"/>
  <c r="O394" i="21"/>
  <c r="N395" i="21"/>
  <c r="P395" i="21" s="1"/>
  <c r="O395" i="21"/>
  <c r="N396" i="21"/>
  <c r="P396" i="21" s="1"/>
  <c r="O396" i="21"/>
  <c r="N397" i="21"/>
  <c r="P397" i="21" s="1"/>
  <c r="O397" i="21"/>
  <c r="N398" i="21"/>
  <c r="P398" i="21" s="1"/>
  <c r="O398" i="21"/>
  <c r="N399" i="21"/>
  <c r="P399" i="21" s="1"/>
  <c r="O399" i="21"/>
  <c r="N400" i="21"/>
  <c r="P400" i="21" s="1"/>
  <c r="O400" i="21"/>
  <c r="N401" i="21"/>
  <c r="P401" i="21" s="1"/>
  <c r="O401" i="21"/>
  <c r="N402" i="21"/>
  <c r="P402" i="21" s="1"/>
  <c r="O402" i="21"/>
  <c r="N403" i="21"/>
  <c r="P403" i="21" s="1"/>
  <c r="O403" i="21"/>
  <c r="N404" i="21"/>
  <c r="P404" i="21" s="1"/>
  <c r="O404" i="21"/>
  <c r="N405" i="21"/>
  <c r="P405" i="21" s="1"/>
  <c r="O405" i="21"/>
  <c r="N406" i="21"/>
  <c r="P406" i="21" s="1"/>
  <c r="O406" i="21"/>
  <c r="N407" i="21"/>
  <c r="P407" i="21" s="1"/>
  <c r="O407" i="21"/>
  <c r="N408" i="21"/>
  <c r="P408" i="21" s="1"/>
  <c r="O408" i="21"/>
  <c r="N409" i="21"/>
  <c r="P409" i="21" s="1"/>
  <c r="O409" i="21"/>
  <c r="N410" i="21"/>
  <c r="P410" i="21" s="1"/>
  <c r="O410" i="21"/>
  <c r="N411" i="21"/>
  <c r="P411" i="21" s="1"/>
  <c r="O411" i="21"/>
  <c r="N412" i="21"/>
  <c r="P412" i="21" s="1"/>
  <c r="O412" i="21"/>
  <c r="N413" i="21"/>
  <c r="P413" i="21" s="1"/>
  <c r="O413" i="21"/>
  <c r="N414" i="21"/>
  <c r="P414" i="21" s="1"/>
  <c r="O414" i="21"/>
  <c r="N415" i="21"/>
  <c r="P415" i="21" s="1"/>
  <c r="O415" i="21"/>
  <c r="N416" i="21"/>
  <c r="P416" i="21" s="1"/>
  <c r="O416" i="21"/>
  <c r="N417" i="21"/>
  <c r="P417" i="21" s="1"/>
  <c r="O417" i="21"/>
  <c r="N418" i="21"/>
  <c r="P418" i="21" s="1"/>
  <c r="O418" i="21"/>
  <c r="N419" i="21"/>
  <c r="P419" i="21" s="1"/>
  <c r="O419" i="21"/>
  <c r="N420" i="21"/>
  <c r="P420" i="21" s="1"/>
  <c r="O420" i="21"/>
  <c r="N421" i="21"/>
  <c r="P421" i="21" s="1"/>
  <c r="O421" i="21"/>
  <c r="N422" i="21"/>
  <c r="P422" i="21" s="1"/>
  <c r="O422" i="21"/>
  <c r="N423" i="21"/>
  <c r="P423" i="21" s="1"/>
  <c r="O423" i="21"/>
  <c r="N424" i="21"/>
  <c r="P424" i="21" s="1"/>
  <c r="O424" i="21"/>
  <c r="N425" i="21"/>
  <c r="P425" i="21" s="1"/>
  <c r="O425" i="21"/>
  <c r="N426" i="21"/>
  <c r="P426" i="21" s="1"/>
  <c r="O426" i="21"/>
  <c r="N427" i="21"/>
  <c r="P427" i="21" s="1"/>
  <c r="O427" i="21"/>
  <c r="N428" i="21"/>
  <c r="P428" i="21" s="1"/>
  <c r="O428" i="21"/>
  <c r="N429" i="21"/>
  <c r="P429" i="21" s="1"/>
  <c r="O429" i="21"/>
  <c r="N430" i="21"/>
  <c r="P430" i="21" s="1"/>
  <c r="O430" i="21"/>
  <c r="N431" i="21"/>
  <c r="P431" i="21" s="1"/>
  <c r="O431" i="21"/>
  <c r="N432" i="21"/>
  <c r="P432" i="21" s="1"/>
  <c r="O432" i="21"/>
  <c r="N433" i="21"/>
  <c r="P433" i="21" s="1"/>
  <c r="O433" i="21"/>
  <c r="N434" i="21"/>
  <c r="P434" i="21" s="1"/>
  <c r="O434" i="21"/>
  <c r="N435" i="21"/>
  <c r="P435" i="21" s="1"/>
  <c r="O435" i="21"/>
  <c r="N436" i="21"/>
  <c r="P436" i="21" s="1"/>
  <c r="O436" i="21"/>
  <c r="N437" i="21"/>
  <c r="P437" i="21" s="1"/>
  <c r="O437" i="21"/>
  <c r="N438" i="21"/>
  <c r="P438" i="21" s="1"/>
  <c r="O438" i="21"/>
  <c r="N439" i="21"/>
  <c r="P439" i="21" s="1"/>
  <c r="O439" i="21"/>
  <c r="N440" i="21"/>
  <c r="P440" i="21" s="1"/>
  <c r="O440" i="21"/>
  <c r="N441" i="21"/>
  <c r="P441" i="21" s="1"/>
  <c r="O441" i="21"/>
  <c r="N442" i="21"/>
  <c r="P442" i="21" s="1"/>
  <c r="O442" i="21"/>
  <c r="N443" i="21"/>
  <c r="P443" i="21" s="1"/>
  <c r="O443" i="21"/>
  <c r="N444" i="21"/>
  <c r="P444" i="21" s="1"/>
  <c r="O444" i="21"/>
  <c r="N445" i="21"/>
  <c r="P445" i="21" s="1"/>
  <c r="O445" i="21"/>
  <c r="N446" i="21"/>
  <c r="P446" i="21" s="1"/>
  <c r="O446" i="21"/>
  <c r="N447" i="21"/>
  <c r="P447" i="21" s="1"/>
  <c r="O447" i="21"/>
  <c r="N448" i="21"/>
  <c r="P448" i="21" s="1"/>
  <c r="O448" i="21"/>
  <c r="N449" i="21"/>
  <c r="P449" i="21" s="1"/>
  <c r="O449" i="21"/>
  <c r="N450" i="21"/>
  <c r="P450" i="21" s="1"/>
  <c r="O450" i="21"/>
  <c r="N451" i="21"/>
  <c r="P451" i="21" s="1"/>
  <c r="O451" i="21"/>
  <c r="N452" i="21"/>
  <c r="P452" i="21" s="1"/>
  <c r="O452" i="21"/>
  <c r="N453" i="21"/>
  <c r="P453" i="21" s="1"/>
  <c r="O453" i="21"/>
  <c r="N454" i="21"/>
  <c r="P454" i="21" s="1"/>
  <c r="O454" i="21"/>
  <c r="N455" i="21"/>
  <c r="P455" i="21" s="1"/>
  <c r="O455" i="21"/>
  <c r="N456" i="21"/>
  <c r="P456" i="21" s="1"/>
  <c r="O456" i="21"/>
  <c r="N457" i="21"/>
  <c r="P457" i="21" s="1"/>
  <c r="O457" i="21"/>
  <c r="N458" i="21"/>
  <c r="P458" i="21" s="1"/>
  <c r="O458" i="21"/>
  <c r="N459" i="21"/>
  <c r="P459" i="21" s="1"/>
  <c r="O459" i="21"/>
  <c r="N460" i="21"/>
  <c r="P460" i="21" s="1"/>
  <c r="O460" i="21"/>
  <c r="N461" i="21"/>
  <c r="P461" i="21" s="1"/>
  <c r="O461" i="21"/>
  <c r="N462" i="21"/>
  <c r="P462" i="21" s="1"/>
  <c r="O462" i="21"/>
  <c r="N463" i="21"/>
  <c r="P463" i="21" s="1"/>
  <c r="O463" i="21"/>
  <c r="N464" i="21"/>
  <c r="P464" i="21" s="1"/>
  <c r="O464" i="21"/>
  <c r="N465" i="21"/>
  <c r="P465" i="21" s="1"/>
  <c r="O465" i="21"/>
  <c r="N466" i="21"/>
  <c r="P466" i="21" s="1"/>
  <c r="O466" i="21"/>
  <c r="N467" i="21"/>
  <c r="P467" i="21" s="1"/>
  <c r="O467" i="21"/>
  <c r="N468" i="21"/>
  <c r="P468" i="21" s="1"/>
  <c r="O468" i="21"/>
  <c r="N469" i="21"/>
  <c r="P469" i="21" s="1"/>
  <c r="O469" i="21"/>
  <c r="N470" i="21"/>
  <c r="P470" i="21" s="1"/>
  <c r="O470" i="21"/>
  <c r="N471" i="21"/>
  <c r="P471" i="21" s="1"/>
  <c r="O471" i="21"/>
  <c r="N472" i="21"/>
  <c r="P472" i="21" s="1"/>
  <c r="O472" i="21"/>
  <c r="N473" i="21"/>
  <c r="P473" i="21" s="1"/>
  <c r="O473" i="21"/>
  <c r="N474" i="21"/>
  <c r="P474" i="21" s="1"/>
  <c r="O474" i="21"/>
  <c r="N475" i="21"/>
  <c r="P475" i="21" s="1"/>
  <c r="O475" i="21"/>
  <c r="N476" i="21"/>
  <c r="P476" i="21" s="1"/>
  <c r="O476" i="21"/>
  <c r="N477" i="21"/>
  <c r="P477" i="21" s="1"/>
  <c r="O477" i="21"/>
  <c r="N478" i="21"/>
  <c r="P478" i="21" s="1"/>
  <c r="O478" i="21"/>
  <c r="N479" i="21"/>
  <c r="P479" i="21" s="1"/>
  <c r="O479" i="21"/>
  <c r="N480" i="21"/>
  <c r="P480" i="21" s="1"/>
  <c r="O480" i="21"/>
  <c r="N481" i="21"/>
  <c r="P481" i="21" s="1"/>
  <c r="O481" i="21"/>
  <c r="N482" i="21"/>
  <c r="P482" i="21" s="1"/>
  <c r="O482" i="21"/>
  <c r="N483" i="21"/>
  <c r="P483" i="21" s="1"/>
  <c r="O483" i="21"/>
  <c r="N484" i="21"/>
  <c r="P484" i="21" s="1"/>
  <c r="O484" i="21"/>
  <c r="N485" i="21"/>
  <c r="P485" i="21" s="1"/>
  <c r="O485" i="21"/>
  <c r="N486" i="21"/>
  <c r="P486" i="21" s="1"/>
  <c r="O486" i="21"/>
  <c r="N487" i="21"/>
  <c r="P487" i="21" s="1"/>
  <c r="O487" i="21"/>
  <c r="N488" i="21"/>
  <c r="P488" i="21" s="1"/>
  <c r="O488" i="21"/>
  <c r="N489" i="21"/>
  <c r="P489" i="21" s="1"/>
  <c r="O489" i="21"/>
  <c r="N490" i="21"/>
  <c r="P490" i="21" s="1"/>
  <c r="O490" i="21"/>
  <c r="N491" i="21"/>
  <c r="P491" i="21" s="1"/>
  <c r="O491" i="21"/>
  <c r="N492" i="21"/>
  <c r="P492" i="21" s="1"/>
  <c r="O492" i="21"/>
  <c r="N493" i="21"/>
  <c r="P493" i="21" s="1"/>
  <c r="O493" i="21"/>
  <c r="N494" i="21"/>
  <c r="P494" i="21" s="1"/>
  <c r="O494" i="21"/>
  <c r="N495" i="21"/>
  <c r="P495" i="21" s="1"/>
  <c r="O495" i="21"/>
  <c r="N496" i="21"/>
  <c r="P496" i="21" s="1"/>
  <c r="O496" i="21"/>
  <c r="N497" i="21"/>
  <c r="P497" i="21" s="1"/>
  <c r="O497" i="21"/>
  <c r="N498" i="21"/>
  <c r="P498" i="21" s="1"/>
  <c r="O498" i="21"/>
  <c r="N499" i="21"/>
  <c r="P499" i="21" s="1"/>
  <c r="O499" i="21"/>
  <c r="N500" i="21"/>
  <c r="P500" i="21" s="1"/>
  <c r="O500" i="21"/>
  <c r="N501" i="21"/>
  <c r="P501" i="21" s="1"/>
  <c r="O501" i="21"/>
  <c r="N502" i="21"/>
  <c r="P502" i="21" s="1"/>
  <c r="O502" i="21"/>
  <c r="N503" i="21"/>
  <c r="P503" i="21" s="1"/>
  <c r="O503" i="21"/>
  <c r="N504" i="21"/>
  <c r="P504" i="21" s="1"/>
  <c r="O504" i="21"/>
  <c r="N505" i="21"/>
  <c r="P505" i="21" s="1"/>
  <c r="O505" i="21"/>
  <c r="N506" i="21"/>
  <c r="P506" i="21" s="1"/>
  <c r="O506" i="21"/>
  <c r="N507" i="21"/>
  <c r="P507" i="21" s="1"/>
  <c r="O507" i="21"/>
  <c r="N508" i="21"/>
  <c r="P508" i="21" s="1"/>
  <c r="O508" i="21"/>
  <c r="N509" i="21"/>
  <c r="P509" i="21" s="1"/>
  <c r="O509" i="21"/>
  <c r="N510" i="21"/>
  <c r="P510" i="21" s="1"/>
  <c r="O510" i="21"/>
  <c r="N511" i="21"/>
  <c r="P511" i="21" s="1"/>
  <c r="O511" i="21"/>
  <c r="N512" i="21"/>
  <c r="P512" i="21" s="1"/>
  <c r="O512" i="21"/>
  <c r="N513" i="21"/>
  <c r="P513" i="21" s="1"/>
  <c r="O513" i="21"/>
  <c r="N514" i="21"/>
  <c r="P514" i="21" s="1"/>
  <c r="O514" i="21"/>
  <c r="N515" i="21"/>
  <c r="P515" i="21" s="1"/>
  <c r="O515" i="21"/>
  <c r="N516" i="21"/>
  <c r="P516" i="21" s="1"/>
  <c r="O516" i="21"/>
  <c r="N517" i="21"/>
  <c r="P517" i="21" s="1"/>
  <c r="O517" i="21"/>
  <c r="N518" i="21"/>
  <c r="P518" i="21" s="1"/>
  <c r="O518" i="21"/>
  <c r="N519" i="21"/>
  <c r="P519" i="21" s="1"/>
  <c r="O519" i="21"/>
  <c r="N520" i="21"/>
  <c r="P520" i="21" s="1"/>
  <c r="O520" i="21"/>
  <c r="N521" i="21"/>
  <c r="P521" i="21" s="1"/>
  <c r="O521" i="21"/>
  <c r="N522" i="21"/>
  <c r="P522" i="21" s="1"/>
  <c r="O522" i="21"/>
  <c r="N523" i="21"/>
  <c r="P523" i="21" s="1"/>
  <c r="O523" i="21"/>
  <c r="N524" i="21"/>
  <c r="P524" i="21" s="1"/>
  <c r="O524" i="21"/>
  <c r="N525" i="21"/>
  <c r="P525" i="21" s="1"/>
  <c r="O525" i="21"/>
  <c r="N526" i="21"/>
  <c r="P526" i="21" s="1"/>
  <c r="O526" i="21"/>
  <c r="N527" i="21"/>
  <c r="P527" i="21" s="1"/>
  <c r="O527" i="21"/>
  <c r="N528" i="21"/>
  <c r="P528" i="21" s="1"/>
  <c r="O528" i="21"/>
  <c r="N529" i="21"/>
  <c r="P529" i="21" s="1"/>
  <c r="O529" i="21"/>
  <c r="N530" i="21"/>
  <c r="P530" i="21" s="1"/>
  <c r="O530" i="21"/>
  <c r="N531" i="21"/>
  <c r="P531" i="21" s="1"/>
  <c r="O531" i="21"/>
  <c r="N532" i="21"/>
  <c r="P532" i="21" s="1"/>
  <c r="O532" i="21"/>
  <c r="N533" i="21"/>
  <c r="P533" i="21" s="1"/>
  <c r="O533" i="21"/>
  <c r="N534" i="21"/>
  <c r="P534" i="21" s="1"/>
  <c r="O534" i="21"/>
  <c r="N535" i="21"/>
  <c r="P535" i="21" s="1"/>
  <c r="O535" i="21"/>
  <c r="N536" i="21"/>
  <c r="P536" i="21" s="1"/>
  <c r="O536" i="21"/>
  <c r="N537" i="21"/>
  <c r="P537" i="21" s="1"/>
  <c r="O537" i="21"/>
  <c r="N538" i="21"/>
  <c r="P538" i="21" s="1"/>
  <c r="O538" i="21"/>
  <c r="N539" i="21"/>
  <c r="P539" i="21" s="1"/>
  <c r="O539" i="21"/>
  <c r="N540" i="21"/>
  <c r="P540" i="21" s="1"/>
  <c r="O540" i="21"/>
  <c r="N541" i="21"/>
  <c r="P541" i="21" s="1"/>
  <c r="O541" i="21"/>
  <c r="N542" i="21"/>
  <c r="P542" i="21" s="1"/>
  <c r="O542" i="21"/>
  <c r="N543" i="21"/>
  <c r="P543" i="21" s="1"/>
  <c r="O543" i="21"/>
  <c r="N544" i="21"/>
  <c r="P544" i="21" s="1"/>
  <c r="O544" i="21"/>
  <c r="N545" i="21"/>
  <c r="P545" i="21" s="1"/>
  <c r="O545" i="21"/>
  <c r="N546" i="21"/>
  <c r="P546" i="21" s="1"/>
  <c r="O546" i="21"/>
  <c r="N547" i="21"/>
  <c r="P547" i="21" s="1"/>
  <c r="O547" i="21"/>
  <c r="N548" i="21"/>
  <c r="P548" i="21" s="1"/>
  <c r="O548" i="21"/>
  <c r="N549" i="21"/>
  <c r="P549" i="21" s="1"/>
  <c r="O549" i="21"/>
  <c r="N550" i="21"/>
  <c r="P550" i="21" s="1"/>
  <c r="O550" i="21"/>
  <c r="N551" i="21"/>
  <c r="P551" i="21" s="1"/>
  <c r="O551" i="21"/>
  <c r="N552" i="21"/>
  <c r="P552" i="21" s="1"/>
  <c r="O552" i="21"/>
  <c r="N553" i="21"/>
  <c r="P553" i="21" s="1"/>
  <c r="O553" i="21"/>
  <c r="N554" i="21"/>
  <c r="P554" i="21" s="1"/>
  <c r="O554" i="21"/>
  <c r="N555" i="21"/>
  <c r="P555" i="21" s="1"/>
  <c r="O555" i="21"/>
  <c r="N556" i="21"/>
  <c r="P556" i="21" s="1"/>
  <c r="O556" i="21"/>
  <c r="N557" i="21"/>
  <c r="P557" i="21" s="1"/>
  <c r="O557" i="21"/>
  <c r="N558" i="21"/>
  <c r="P558" i="21" s="1"/>
  <c r="O558" i="21"/>
  <c r="N559" i="21"/>
  <c r="P559" i="21" s="1"/>
  <c r="O559" i="21"/>
  <c r="N560" i="21"/>
  <c r="P560" i="21" s="1"/>
  <c r="O560" i="21"/>
  <c r="N561" i="21"/>
  <c r="P561" i="21" s="1"/>
  <c r="O561" i="21"/>
  <c r="N562" i="21"/>
  <c r="P562" i="21" s="1"/>
  <c r="O562" i="21"/>
  <c r="N563" i="21"/>
  <c r="P563" i="21" s="1"/>
  <c r="O563" i="21"/>
  <c r="N564" i="21"/>
  <c r="P564" i="21" s="1"/>
  <c r="O564" i="21"/>
  <c r="N565" i="21"/>
  <c r="P565" i="21" s="1"/>
  <c r="O565" i="21"/>
  <c r="N566" i="21"/>
  <c r="P566" i="21" s="1"/>
  <c r="O566" i="21"/>
  <c r="N567" i="21"/>
  <c r="P567" i="21" s="1"/>
  <c r="O567" i="21"/>
  <c r="N568" i="21"/>
  <c r="P568" i="21" s="1"/>
  <c r="O568" i="21"/>
  <c r="N569" i="21"/>
  <c r="P569" i="21" s="1"/>
  <c r="O569" i="21"/>
  <c r="N570" i="21"/>
  <c r="P570" i="21" s="1"/>
  <c r="O570" i="21"/>
  <c r="N571" i="21"/>
  <c r="P571" i="21" s="1"/>
  <c r="O571" i="21"/>
  <c r="N572" i="21"/>
  <c r="P572" i="21" s="1"/>
  <c r="O572" i="21"/>
  <c r="N573" i="21"/>
  <c r="P573" i="21" s="1"/>
  <c r="O573" i="21"/>
  <c r="N574" i="21"/>
  <c r="P574" i="21" s="1"/>
  <c r="O574" i="21"/>
  <c r="N575" i="21"/>
  <c r="P575" i="21" s="1"/>
  <c r="O575" i="21"/>
  <c r="N576" i="21"/>
  <c r="P576" i="21" s="1"/>
  <c r="O576" i="21"/>
  <c r="N577" i="21"/>
  <c r="P577" i="21" s="1"/>
  <c r="O577" i="21"/>
  <c r="N578" i="21"/>
  <c r="P578" i="21" s="1"/>
  <c r="O578" i="21"/>
  <c r="N579" i="21"/>
  <c r="P579" i="21" s="1"/>
  <c r="O579" i="21"/>
  <c r="N580" i="21"/>
  <c r="P580" i="21" s="1"/>
  <c r="O580" i="21"/>
  <c r="N581" i="21"/>
  <c r="P581" i="21" s="1"/>
  <c r="O581" i="21"/>
  <c r="N582" i="21"/>
  <c r="P582" i="21" s="1"/>
  <c r="O582" i="21"/>
  <c r="N583" i="21"/>
  <c r="P583" i="21" s="1"/>
  <c r="O583" i="21"/>
  <c r="N584" i="21"/>
  <c r="P584" i="21" s="1"/>
  <c r="O584" i="21"/>
  <c r="N585" i="21"/>
  <c r="P585" i="21" s="1"/>
  <c r="O585" i="21"/>
  <c r="N586" i="21"/>
  <c r="P586" i="21" s="1"/>
  <c r="O586" i="21"/>
  <c r="N587" i="21"/>
  <c r="P587" i="21" s="1"/>
  <c r="O587" i="21"/>
  <c r="N588" i="21"/>
  <c r="P588" i="21" s="1"/>
  <c r="O588" i="21"/>
  <c r="N589" i="21"/>
  <c r="P589" i="21" s="1"/>
  <c r="O589" i="21"/>
  <c r="N590" i="21"/>
  <c r="P590" i="21" s="1"/>
  <c r="O590" i="21"/>
  <c r="N591" i="21"/>
  <c r="P591" i="21" s="1"/>
  <c r="O591" i="21"/>
  <c r="N592" i="21"/>
  <c r="P592" i="21" s="1"/>
  <c r="O592" i="21"/>
  <c r="N593" i="21"/>
  <c r="P593" i="21" s="1"/>
  <c r="O593" i="21"/>
  <c r="N594" i="21"/>
  <c r="P594" i="21" s="1"/>
  <c r="O594" i="21"/>
  <c r="N595" i="21"/>
  <c r="P595" i="21" s="1"/>
  <c r="O595" i="21"/>
  <c r="N596" i="21"/>
  <c r="P596" i="21" s="1"/>
  <c r="O596" i="21"/>
  <c r="N597" i="21"/>
  <c r="P597" i="21" s="1"/>
  <c r="O597" i="21"/>
  <c r="N598" i="21"/>
  <c r="P598" i="21" s="1"/>
  <c r="O598" i="21"/>
  <c r="N599" i="21"/>
  <c r="P599" i="21" s="1"/>
  <c r="O599" i="21"/>
  <c r="N600" i="21"/>
  <c r="P600" i="21" s="1"/>
  <c r="O600" i="21"/>
  <c r="N601" i="21"/>
  <c r="P601" i="21" s="1"/>
  <c r="O601" i="21"/>
  <c r="N602" i="21"/>
  <c r="P602" i="21" s="1"/>
  <c r="O602" i="21"/>
  <c r="N603" i="21"/>
  <c r="P603" i="21" s="1"/>
  <c r="O603" i="21"/>
  <c r="N604" i="21"/>
  <c r="P604" i="21" s="1"/>
  <c r="O604" i="21"/>
  <c r="N605" i="21"/>
  <c r="P605" i="21" s="1"/>
  <c r="O605" i="21"/>
  <c r="N606" i="21"/>
  <c r="P606" i="21" s="1"/>
  <c r="O606" i="21"/>
  <c r="N607" i="21"/>
  <c r="P607" i="21" s="1"/>
  <c r="O607" i="21"/>
  <c r="N608" i="21"/>
  <c r="P608" i="21" s="1"/>
  <c r="O608" i="21"/>
  <c r="N609" i="21"/>
  <c r="P609" i="21" s="1"/>
  <c r="O609" i="21"/>
  <c r="N610" i="21"/>
  <c r="P610" i="21" s="1"/>
  <c r="O610" i="21"/>
  <c r="N611" i="21"/>
  <c r="P611" i="21" s="1"/>
  <c r="O611" i="21"/>
  <c r="N612" i="21"/>
  <c r="P612" i="21" s="1"/>
  <c r="O612" i="21"/>
  <c r="N613" i="21"/>
  <c r="P613" i="21" s="1"/>
  <c r="O613" i="21"/>
  <c r="N614" i="21"/>
  <c r="P614" i="21" s="1"/>
  <c r="O614" i="21"/>
  <c r="N615" i="21"/>
  <c r="P615" i="21" s="1"/>
  <c r="O615" i="21"/>
  <c r="N616" i="21"/>
  <c r="P616" i="21" s="1"/>
  <c r="O616" i="21"/>
  <c r="N617" i="21"/>
  <c r="P617" i="21" s="1"/>
  <c r="O617" i="21"/>
  <c r="N618" i="21"/>
  <c r="P618" i="21" s="1"/>
  <c r="O618" i="21"/>
  <c r="N619" i="21"/>
  <c r="P619" i="21" s="1"/>
  <c r="O619" i="21"/>
  <c r="N620" i="21"/>
  <c r="P620" i="21" s="1"/>
  <c r="O620" i="21"/>
  <c r="N621" i="21"/>
  <c r="P621" i="21" s="1"/>
  <c r="O621" i="21"/>
  <c r="N622" i="21"/>
  <c r="P622" i="21" s="1"/>
  <c r="O622" i="21"/>
  <c r="N623" i="21"/>
  <c r="P623" i="21" s="1"/>
  <c r="O623" i="21"/>
  <c r="N624" i="21"/>
  <c r="P624" i="21" s="1"/>
  <c r="O624" i="21"/>
  <c r="N625" i="21"/>
  <c r="P625" i="21" s="1"/>
  <c r="O625" i="21"/>
  <c r="N626" i="21"/>
  <c r="P626" i="21" s="1"/>
  <c r="O626" i="21"/>
  <c r="N627" i="21"/>
  <c r="P627" i="21" s="1"/>
  <c r="O627" i="21"/>
  <c r="N628" i="21"/>
  <c r="P628" i="21" s="1"/>
  <c r="O628" i="21"/>
  <c r="N629" i="21"/>
  <c r="P629" i="21" s="1"/>
  <c r="O629" i="21"/>
  <c r="N630" i="21"/>
  <c r="P630" i="21" s="1"/>
  <c r="O630" i="21"/>
  <c r="N631" i="21"/>
  <c r="P631" i="21" s="1"/>
  <c r="O631" i="21"/>
  <c r="N632" i="21"/>
  <c r="P632" i="21" s="1"/>
  <c r="O632" i="21"/>
  <c r="N633" i="21"/>
  <c r="P633" i="21" s="1"/>
  <c r="O633" i="21"/>
  <c r="N634" i="21"/>
  <c r="P634" i="21" s="1"/>
  <c r="O634" i="21"/>
  <c r="N635" i="21"/>
  <c r="P635" i="21" s="1"/>
  <c r="O635" i="21"/>
  <c r="N636" i="21"/>
  <c r="P636" i="21" s="1"/>
  <c r="O636" i="21"/>
  <c r="N637" i="21"/>
  <c r="P637" i="21" s="1"/>
  <c r="O637" i="21"/>
  <c r="N638" i="21"/>
  <c r="P638" i="21" s="1"/>
  <c r="O638" i="21"/>
  <c r="N639" i="21"/>
  <c r="P639" i="21" s="1"/>
  <c r="O639" i="21"/>
  <c r="N640" i="21"/>
  <c r="P640" i="21" s="1"/>
  <c r="O640" i="21"/>
  <c r="N641" i="21"/>
  <c r="P641" i="21" s="1"/>
  <c r="O641" i="21"/>
  <c r="N642" i="21"/>
  <c r="P642" i="21" s="1"/>
  <c r="O642" i="21"/>
  <c r="N643" i="21"/>
  <c r="P643" i="21" s="1"/>
  <c r="O643" i="21"/>
  <c r="N644" i="21"/>
  <c r="P644" i="21" s="1"/>
  <c r="O644" i="21"/>
  <c r="N645" i="21"/>
  <c r="P645" i="21" s="1"/>
  <c r="O645" i="21"/>
  <c r="N646" i="21"/>
  <c r="P646" i="21" s="1"/>
  <c r="O646" i="21"/>
  <c r="N647" i="21"/>
  <c r="P647" i="21" s="1"/>
  <c r="O647" i="21"/>
  <c r="N648" i="21"/>
  <c r="P648" i="21" s="1"/>
  <c r="O648" i="21"/>
  <c r="N649" i="21"/>
  <c r="P649" i="21" s="1"/>
  <c r="O649" i="21"/>
  <c r="N650" i="21"/>
  <c r="P650" i="21" s="1"/>
  <c r="O650" i="21"/>
  <c r="N651" i="21"/>
  <c r="P651" i="21" s="1"/>
  <c r="O651" i="21"/>
  <c r="N652" i="21"/>
  <c r="P652" i="21" s="1"/>
  <c r="O652" i="21"/>
  <c r="N653" i="21"/>
  <c r="P653" i="21" s="1"/>
  <c r="O653" i="21"/>
  <c r="N654" i="21"/>
  <c r="P654" i="21" s="1"/>
  <c r="O654" i="21"/>
  <c r="N655" i="21"/>
  <c r="P655" i="21" s="1"/>
  <c r="O655" i="21"/>
  <c r="N656" i="21"/>
  <c r="P656" i="21" s="1"/>
  <c r="O656" i="21"/>
  <c r="N657" i="21"/>
  <c r="P657" i="21" s="1"/>
  <c r="O657" i="21"/>
  <c r="N658" i="21"/>
  <c r="P658" i="21" s="1"/>
  <c r="O658" i="21"/>
  <c r="N659" i="21"/>
  <c r="P659" i="21" s="1"/>
  <c r="O659" i="21"/>
  <c r="N660" i="21"/>
  <c r="P660" i="21" s="1"/>
  <c r="O660" i="21"/>
  <c r="N661" i="21"/>
  <c r="P661" i="21" s="1"/>
  <c r="O661" i="21"/>
  <c r="N662" i="21"/>
  <c r="P662" i="21" s="1"/>
  <c r="O662" i="21"/>
  <c r="N663" i="21"/>
  <c r="P663" i="21" s="1"/>
  <c r="O663" i="21"/>
  <c r="N664" i="21"/>
  <c r="P664" i="21" s="1"/>
  <c r="O664" i="21"/>
  <c r="N665" i="21"/>
  <c r="P665" i="21" s="1"/>
  <c r="O665" i="21"/>
  <c r="N666" i="21"/>
  <c r="P666" i="21" s="1"/>
  <c r="O666" i="21"/>
  <c r="N667" i="21"/>
  <c r="P667" i="21" s="1"/>
  <c r="O667" i="21"/>
  <c r="N668" i="21"/>
  <c r="P668" i="21" s="1"/>
  <c r="O668" i="21"/>
  <c r="N669" i="21"/>
  <c r="P669" i="21" s="1"/>
  <c r="O669" i="21"/>
  <c r="N670" i="21"/>
  <c r="P670" i="21" s="1"/>
  <c r="O670" i="21"/>
  <c r="N671" i="21"/>
  <c r="P671" i="21" s="1"/>
  <c r="O671" i="21"/>
  <c r="N672" i="21"/>
  <c r="P672" i="21" s="1"/>
  <c r="O672" i="21"/>
  <c r="N673" i="21"/>
  <c r="P673" i="21" s="1"/>
  <c r="O673" i="21"/>
  <c r="N674" i="21"/>
  <c r="P674" i="21" s="1"/>
  <c r="O674" i="21"/>
  <c r="N675" i="21"/>
  <c r="P675" i="21" s="1"/>
  <c r="O675" i="21"/>
  <c r="N676" i="21"/>
  <c r="P676" i="21" s="1"/>
  <c r="O676" i="21"/>
  <c r="N677" i="21"/>
  <c r="P677" i="21" s="1"/>
  <c r="O677" i="21"/>
  <c r="N678" i="21"/>
  <c r="P678" i="21" s="1"/>
  <c r="O678" i="21"/>
  <c r="N679" i="21"/>
  <c r="P679" i="21" s="1"/>
  <c r="O679" i="21"/>
  <c r="N680" i="21"/>
  <c r="P680" i="21" s="1"/>
  <c r="O680" i="21"/>
  <c r="N681" i="21"/>
  <c r="P681" i="21" s="1"/>
  <c r="O681" i="21"/>
  <c r="N682" i="21"/>
  <c r="P682" i="21" s="1"/>
  <c r="O682" i="21"/>
  <c r="N683" i="21"/>
  <c r="P683" i="21" s="1"/>
  <c r="O683" i="21"/>
  <c r="N684" i="21"/>
  <c r="P684" i="21" s="1"/>
  <c r="O684" i="21"/>
  <c r="N685" i="21"/>
  <c r="P685" i="21" s="1"/>
  <c r="O685" i="21"/>
  <c r="N686" i="21"/>
  <c r="P686" i="21" s="1"/>
  <c r="O686" i="21"/>
  <c r="N687" i="21"/>
  <c r="P687" i="21" s="1"/>
  <c r="O687" i="21"/>
  <c r="N688" i="21"/>
  <c r="P688" i="21" s="1"/>
  <c r="O688" i="21"/>
  <c r="N689" i="21"/>
  <c r="P689" i="21" s="1"/>
  <c r="O689" i="21"/>
  <c r="N690" i="21"/>
  <c r="P690" i="21" s="1"/>
  <c r="O690" i="21"/>
  <c r="N691" i="21"/>
  <c r="P691" i="21" s="1"/>
  <c r="O691" i="21"/>
  <c r="N692" i="21"/>
  <c r="P692" i="21" s="1"/>
  <c r="O692" i="21"/>
  <c r="N693" i="21"/>
  <c r="P693" i="21" s="1"/>
  <c r="O693" i="21"/>
  <c r="N694" i="21"/>
  <c r="P694" i="21" s="1"/>
  <c r="O694" i="21"/>
  <c r="N695" i="21"/>
  <c r="P695" i="21" s="1"/>
  <c r="O695" i="21"/>
  <c r="N696" i="21"/>
  <c r="P696" i="21" s="1"/>
  <c r="O696" i="21"/>
  <c r="N697" i="21"/>
  <c r="P697" i="21" s="1"/>
  <c r="O697" i="21"/>
  <c r="N698" i="21"/>
  <c r="P698" i="21" s="1"/>
  <c r="O698" i="21"/>
  <c r="N699" i="21"/>
  <c r="P699" i="21" s="1"/>
  <c r="O699" i="21"/>
  <c r="N700" i="21"/>
  <c r="P700" i="21" s="1"/>
  <c r="O700" i="21"/>
  <c r="N701" i="21"/>
  <c r="P701" i="21" s="1"/>
  <c r="O701" i="21"/>
  <c r="N702" i="21"/>
  <c r="P702" i="21" s="1"/>
  <c r="O702" i="21"/>
  <c r="N703" i="21"/>
  <c r="P703" i="21" s="1"/>
  <c r="O703" i="21"/>
  <c r="N704" i="21"/>
  <c r="P704" i="21" s="1"/>
  <c r="O704" i="21"/>
  <c r="N705" i="21"/>
  <c r="P705" i="21" s="1"/>
  <c r="O705" i="21"/>
  <c r="N706" i="21"/>
  <c r="P706" i="21" s="1"/>
  <c r="O706" i="21"/>
  <c r="N707" i="21"/>
  <c r="P707" i="21" s="1"/>
  <c r="O707" i="21"/>
  <c r="N708" i="21"/>
  <c r="P708" i="21" s="1"/>
  <c r="O708" i="21"/>
  <c r="N709" i="21"/>
  <c r="P709" i="21" s="1"/>
  <c r="O709" i="21"/>
  <c r="N710" i="21"/>
  <c r="P710" i="21" s="1"/>
  <c r="O710" i="21"/>
  <c r="N711" i="21"/>
  <c r="P711" i="21" s="1"/>
  <c r="O711" i="21"/>
  <c r="N712" i="21"/>
  <c r="P712" i="21" s="1"/>
  <c r="O712" i="21"/>
  <c r="N713" i="21"/>
  <c r="P713" i="21" s="1"/>
  <c r="O713" i="21"/>
  <c r="N714" i="21"/>
  <c r="P714" i="21" s="1"/>
  <c r="O714" i="21"/>
  <c r="N715" i="21"/>
  <c r="P715" i="21" s="1"/>
  <c r="O715" i="21"/>
  <c r="N716" i="21"/>
  <c r="P716" i="21" s="1"/>
  <c r="O716" i="21"/>
  <c r="N717" i="21"/>
  <c r="P717" i="21" s="1"/>
  <c r="O717" i="21"/>
  <c r="N718" i="21"/>
  <c r="P718" i="21" s="1"/>
  <c r="O718" i="21"/>
  <c r="N719" i="21"/>
  <c r="P719" i="21" s="1"/>
  <c r="O719" i="21"/>
  <c r="N720" i="21"/>
  <c r="P720" i="21" s="1"/>
  <c r="O720" i="21"/>
  <c r="N721" i="21"/>
  <c r="P721" i="21" s="1"/>
  <c r="O721" i="21"/>
  <c r="N722" i="21"/>
  <c r="P722" i="21" s="1"/>
  <c r="O722" i="21"/>
  <c r="N723" i="21"/>
  <c r="P723" i="21" s="1"/>
  <c r="O723" i="21"/>
  <c r="N724" i="21"/>
  <c r="P724" i="21" s="1"/>
  <c r="O724" i="21"/>
  <c r="N725" i="21"/>
  <c r="P725" i="21" s="1"/>
  <c r="O725" i="21"/>
  <c r="N726" i="21"/>
  <c r="P726" i="21" s="1"/>
  <c r="O726" i="21"/>
  <c r="N727" i="21"/>
  <c r="P727" i="21" s="1"/>
  <c r="O727" i="21"/>
  <c r="N728" i="21"/>
  <c r="P728" i="21" s="1"/>
  <c r="O728" i="21"/>
  <c r="N729" i="21"/>
  <c r="P729" i="21" s="1"/>
  <c r="O729" i="21"/>
  <c r="N730" i="21"/>
  <c r="P730" i="21" s="1"/>
  <c r="O730" i="21"/>
  <c r="N731" i="21"/>
  <c r="P731" i="21" s="1"/>
  <c r="O731" i="21"/>
  <c r="N732" i="21"/>
  <c r="P732" i="21" s="1"/>
  <c r="O732" i="21"/>
  <c r="N733" i="21"/>
  <c r="P733" i="21" s="1"/>
  <c r="O733" i="21"/>
  <c r="N734" i="21"/>
  <c r="P734" i="21" s="1"/>
  <c r="O734" i="21"/>
  <c r="N735" i="21"/>
  <c r="P735" i="21" s="1"/>
  <c r="O735" i="21"/>
  <c r="N736" i="21"/>
  <c r="P736" i="21" s="1"/>
  <c r="O736" i="21"/>
  <c r="N737" i="21"/>
  <c r="P737" i="21" s="1"/>
  <c r="O737" i="21"/>
  <c r="N738" i="21"/>
  <c r="P738" i="21" s="1"/>
  <c r="O738" i="21"/>
  <c r="N739" i="21"/>
  <c r="P739" i="21" s="1"/>
  <c r="O739" i="21"/>
  <c r="N740" i="21"/>
  <c r="P740" i="21" s="1"/>
  <c r="O740" i="21"/>
  <c r="N741" i="21"/>
  <c r="P741" i="21" s="1"/>
  <c r="O741" i="21"/>
  <c r="N742" i="21"/>
  <c r="P742" i="21" s="1"/>
  <c r="O742" i="21"/>
  <c r="N743" i="21"/>
  <c r="P743" i="21" s="1"/>
  <c r="O743" i="21"/>
  <c r="N744" i="21"/>
  <c r="P744" i="21" s="1"/>
  <c r="O744" i="21"/>
  <c r="N745" i="21"/>
  <c r="P745" i="21" s="1"/>
  <c r="O745" i="21"/>
  <c r="N746" i="21"/>
  <c r="P746" i="21" s="1"/>
  <c r="O746" i="21"/>
  <c r="N747" i="21"/>
  <c r="P747" i="21" s="1"/>
  <c r="O747" i="21"/>
  <c r="N748" i="21"/>
  <c r="P748" i="21" s="1"/>
  <c r="O748" i="21"/>
  <c r="N749" i="21"/>
  <c r="P749" i="21" s="1"/>
  <c r="O749" i="21"/>
  <c r="N750" i="21"/>
  <c r="P750" i="21" s="1"/>
  <c r="O750" i="21"/>
  <c r="N751" i="21"/>
  <c r="P751" i="21" s="1"/>
  <c r="O751" i="21"/>
  <c r="N752" i="21"/>
  <c r="P752" i="21" s="1"/>
  <c r="O752" i="21"/>
  <c r="N753" i="21"/>
  <c r="P753" i="21" s="1"/>
  <c r="O753" i="21"/>
  <c r="N754" i="21"/>
  <c r="P754" i="21" s="1"/>
  <c r="O754" i="21"/>
  <c r="N755" i="21"/>
  <c r="P755" i="21" s="1"/>
  <c r="O755" i="21"/>
  <c r="N756" i="21"/>
  <c r="P756" i="21" s="1"/>
  <c r="O756" i="21"/>
  <c r="N757" i="21"/>
  <c r="P757" i="21" s="1"/>
  <c r="O757" i="21"/>
  <c r="N758" i="21"/>
  <c r="P758" i="21" s="1"/>
  <c r="O758" i="21"/>
  <c r="N759" i="21"/>
  <c r="P759" i="21" s="1"/>
  <c r="O759" i="21"/>
  <c r="N760" i="21"/>
  <c r="P760" i="21" s="1"/>
  <c r="O760" i="21"/>
  <c r="N761" i="21"/>
  <c r="P761" i="21" s="1"/>
  <c r="O761" i="21"/>
  <c r="N762" i="21"/>
  <c r="P762" i="21" s="1"/>
  <c r="O762" i="21"/>
  <c r="N763" i="21"/>
  <c r="P763" i="21" s="1"/>
  <c r="O763" i="21"/>
  <c r="N764" i="21"/>
  <c r="P764" i="21" s="1"/>
  <c r="O764" i="21"/>
  <c r="N765" i="21"/>
  <c r="P765" i="21" s="1"/>
  <c r="O765" i="21"/>
  <c r="N766" i="21"/>
  <c r="P766" i="21" s="1"/>
  <c r="O766" i="21"/>
  <c r="N767" i="21"/>
  <c r="P767" i="21" s="1"/>
  <c r="O767" i="21"/>
  <c r="N768" i="21"/>
  <c r="P768" i="21" s="1"/>
  <c r="O768" i="21"/>
  <c r="N769" i="21"/>
  <c r="P769" i="21" s="1"/>
  <c r="O769" i="21"/>
  <c r="N770" i="21"/>
  <c r="P770" i="21" s="1"/>
  <c r="O770" i="21"/>
  <c r="N771" i="21"/>
  <c r="P771" i="21" s="1"/>
  <c r="O771" i="21"/>
  <c r="N772" i="21"/>
  <c r="P772" i="21" s="1"/>
  <c r="O772" i="21"/>
  <c r="N773" i="21"/>
  <c r="P773" i="21" s="1"/>
  <c r="O773" i="21"/>
  <c r="N774" i="21"/>
  <c r="P774" i="21" s="1"/>
  <c r="O774" i="21"/>
  <c r="N775" i="21"/>
  <c r="P775" i="21" s="1"/>
  <c r="O775" i="21"/>
  <c r="N776" i="21"/>
  <c r="P776" i="21" s="1"/>
  <c r="O776" i="21"/>
  <c r="N777" i="21"/>
  <c r="P777" i="21" s="1"/>
  <c r="O777" i="21"/>
  <c r="N778" i="21"/>
  <c r="P778" i="21" s="1"/>
  <c r="O778" i="21"/>
  <c r="N779" i="21"/>
  <c r="P779" i="21" s="1"/>
  <c r="O779" i="21"/>
  <c r="N780" i="21"/>
  <c r="P780" i="21" s="1"/>
  <c r="O780" i="21"/>
  <c r="N781" i="21"/>
  <c r="P781" i="21" s="1"/>
  <c r="O781" i="21"/>
  <c r="N782" i="21"/>
  <c r="P782" i="21" s="1"/>
  <c r="O782" i="21"/>
  <c r="N783" i="21"/>
  <c r="P783" i="21" s="1"/>
  <c r="O783" i="21"/>
  <c r="N784" i="21"/>
  <c r="P784" i="21" s="1"/>
  <c r="O784" i="21"/>
  <c r="N785" i="21"/>
  <c r="P785" i="21" s="1"/>
  <c r="O785" i="21"/>
  <c r="N786" i="21"/>
  <c r="P786" i="21" s="1"/>
  <c r="O786" i="21"/>
  <c r="N787" i="21"/>
  <c r="P787" i="21" s="1"/>
  <c r="O787" i="21"/>
  <c r="N788" i="21"/>
  <c r="P788" i="21" s="1"/>
  <c r="O788" i="21"/>
  <c r="N789" i="21"/>
  <c r="P789" i="21" s="1"/>
  <c r="O789" i="21"/>
  <c r="N790" i="21"/>
  <c r="P790" i="21" s="1"/>
  <c r="O790" i="21"/>
  <c r="N791" i="21"/>
  <c r="P791" i="21" s="1"/>
  <c r="O791" i="21"/>
  <c r="N792" i="21"/>
  <c r="P792" i="21" s="1"/>
  <c r="O792" i="21"/>
  <c r="N793" i="21"/>
  <c r="P793" i="21" s="1"/>
  <c r="O793" i="21"/>
  <c r="N794" i="21"/>
  <c r="P794" i="21" s="1"/>
  <c r="O794" i="21"/>
  <c r="N795" i="21"/>
  <c r="P795" i="21" s="1"/>
  <c r="O795" i="21"/>
  <c r="N796" i="21"/>
  <c r="P796" i="21" s="1"/>
  <c r="O796" i="21"/>
  <c r="N797" i="21"/>
  <c r="P797" i="21" s="1"/>
  <c r="O797" i="21"/>
  <c r="N798" i="21"/>
  <c r="P798" i="21" s="1"/>
  <c r="O798" i="21"/>
  <c r="N799" i="21"/>
  <c r="P799" i="21" s="1"/>
  <c r="O799" i="21"/>
  <c r="N800" i="21"/>
  <c r="P800" i="21" s="1"/>
  <c r="O800" i="21"/>
  <c r="N801" i="21"/>
  <c r="P801" i="21" s="1"/>
  <c r="O801" i="21"/>
  <c r="N802" i="21"/>
  <c r="P802" i="21" s="1"/>
  <c r="O802" i="21"/>
  <c r="N803" i="21"/>
  <c r="P803" i="21" s="1"/>
  <c r="O803" i="21"/>
  <c r="N804" i="21"/>
  <c r="P804" i="21" s="1"/>
  <c r="O804" i="21"/>
  <c r="N805" i="21"/>
  <c r="P805" i="21" s="1"/>
  <c r="O805" i="21"/>
  <c r="N806" i="21"/>
  <c r="P806" i="21" s="1"/>
  <c r="O806" i="21"/>
  <c r="N807" i="21"/>
  <c r="P807" i="21" s="1"/>
  <c r="O807" i="21"/>
  <c r="N808" i="21"/>
  <c r="P808" i="21" s="1"/>
  <c r="O808" i="21"/>
  <c r="N809" i="21"/>
  <c r="P809" i="21" s="1"/>
  <c r="O809" i="21"/>
  <c r="N810" i="21"/>
  <c r="P810" i="21" s="1"/>
  <c r="O810" i="21"/>
  <c r="N811" i="21"/>
  <c r="P811" i="21" s="1"/>
  <c r="O811" i="21"/>
  <c r="N812" i="21"/>
  <c r="P812" i="21" s="1"/>
  <c r="O812" i="21"/>
  <c r="N813" i="21"/>
  <c r="P813" i="21" s="1"/>
  <c r="O813" i="21"/>
  <c r="N814" i="21"/>
  <c r="P814" i="21" s="1"/>
  <c r="O814" i="21"/>
  <c r="N815" i="21"/>
  <c r="P815" i="21" s="1"/>
  <c r="O815" i="21"/>
  <c r="N816" i="21"/>
  <c r="P816" i="21" s="1"/>
  <c r="O816" i="21"/>
  <c r="N817" i="21"/>
  <c r="P817" i="21" s="1"/>
  <c r="O817" i="21"/>
  <c r="N818" i="21"/>
  <c r="P818" i="21" s="1"/>
  <c r="O818" i="21"/>
  <c r="N819" i="21"/>
  <c r="P819" i="21" s="1"/>
  <c r="O819" i="21"/>
  <c r="N820" i="21"/>
  <c r="P820" i="21" s="1"/>
  <c r="O820" i="21"/>
  <c r="N821" i="21"/>
  <c r="P821" i="21" s="1"/>
  <c r="O821" i="21"/>
  <c r="N822" i="21"/>
  <c r="P822" i="21" s="1"/>
  <c r="O822" i="21"/>
  <c r="N823" i="21"/>
  <c r="P823" i="21" s="1"/>
  <c r="O823" i="21"/>
  <c r="N824" i="21"/>
  <c r="P824" i="21" s="1"/>
  <c r="O824" i="21"/>
  <c r="N825" i="21"/>
  <c r="P825" i="21" s="1"/>
  <c r="O825" i="21"/>
  <c r="N826" i="21"/>
  <c r="P826" i="21" s="1"/>
  <c r="O826" i="21"/>
  <c r="N827" i="21"/>
  <c r="P827" i="21" s="1"/>
  <c r="O827" i="21"/>
  <c r="N828" i="21"/>
  <c r="P828" i="21" s="1"/>
  <c r="O828" i="21"/>
  <c r="N829" i="21"/>
  <c r="P829" i="21" s="1"/>
  <c r="O829" i="21"/>
  <c r="N830" i="21"/>
  <c r="P830" i="21" s="1"/>
  <c r="O830" i="21"/>
  <c r="N831" i="21"/>
  <c r="P831" i="21" s="1"/>
  <c r="O831" i="21"/>
  <c r="N832" i="21"/>
  <c r="P832" i="21" s="1"/>
  <c r="O832" i="21"/>
  <c r="N833" i="21"/>
  <c r="P833" i="21" s="1"/>
  <c r="O833" i="21"/>
  <c r="N834" i="21"/>
  <c r="P834" i="21" s="1"/>
  <c r="O834" i="21"/>
  <c r="N835" i="21"/>
  <c r="P835" i="21" s="1"/>
  <c r="O835" i="21"/>
  <c r="N836" i="21"/>
  <c r="P836" i="21" s="1"/>
  <c r="O836" i="21"/>
  <c r="N837" i="21"/>
  <c r="P837" i="21" s="1"/>
  <c r="O837" i="21"/>
  <c r="N838" i="21"/>
  <c r="P838" i="21" s="1"/>
  <c r="O838" i="21"/>
  <c r="N839" i="21"/>
  <c r="P839" i="21" s="1"/>
  <c r="O839" i="21"/>
  <c r="N840" i="21"/>
  <c r="P840" i="21" s="1"/>
  <c r="O840" i="21"/>
  <c r="N841" i="21"/>
  <c r="P841" i="21" s="1"/>
  <c r="O841" i="21"/>
  <c r="N842" i="21"/>
  <c r="P842" i="21" s="1"/>
  <c r="O842" i="21"/>
  <c r="N843" i="21"/>
  <c r="P843" i="21" s="1"/>
  <c r="O843" i="21"/>
  <c r="N844" i="21"/>
  <c r="P844" i="21" s="1"/>
  <c r="O844" i="21"/>
  <c r="N845" i="21"/>
  <c r="P845" i="21" s="1"/>
  <c r="O845" i="21"/>
  <c r="N846" i="21"/>
  <c r="P846" i="21" s="1"/>
  <c r="O846" i="21"/>
  <c r="N847" i="21"/>
  <c r="P847" i="21" s="1"/>
  <c r="O847" i="21"/>
  <c r="N848" i="21"/>
  <c r="P848" i="21" s="1"/>
  <c r="O848" i="21"/>
  <c r="N849" i="21"/>
  <c r="P849" i="21" s="1"/>
  <c r="O849" i="21"/>
  <c r="N850" i="21"/>
  <c r="P850" i="21" s="1"/>
  <c r="O850" i="21"/>
  <c r="N851" i="21"/>
  <c r="P851" i="21" s="1"/>
  <c r="O851" i="21"/>
  <c r="N852" i="21"/>
  <c r="P852" i="21" s="1"/>
  <c r="O852" i="21"/>
  <c r="N853" i="21"/>
  <c r="P853" i="21" s="1"/>
  <c r="O853" i="21"/>
  <c r="N854" i="21"/>
  <c r="P854" i="21" s="1"/>
  <c r="O854" i="21"/>
  <c r="N855" i="21"/>
  <c r="P855" i="21" s="1"/>
  <c r="O855" i="21"/>
  <c r="N856" i="21"/>
  <c r="P856" i="21" s="1"/>
  <c r="O856" i="21"/>
  <c r="N857" i="21"/>
  <c r="P857" i="21" s="1"/>
  <c r="O857" i="21"/>
  <c r="N858" i="21"/>
  <c r="P858" i="21" s="1"/>
  <c r="O858" i="21"/>
  <c r="N859" i="21"/>
  <c r="P859" i="21" s="1"/>
  <c r="O859" i="21"/>
  <c r="N860" i="21"/>
  <c r="P860" i="21" s="1"/>
  <c r="O860" i="21"/>
  <c r="N861" i="21"/>
  <c r="P861" i="21" s="1"/>
  <c r="O861" i="21"/>
  <c r="N862" i="21"/>
  <c r="P862" i="21" s="1"/>
  <c r="O862" i="21"/>
  <c r="N863" i="21"/>
  <c r="P863" i="21" s="1"/>
  <c r="O863" i="21"/>
  <c r="N864" i="21"/>
  <c r="P864" i="21" s="1"/>
  <c r="O864" i="21"/>
  <c r="N865" i="21"/>
  <c r="P865" i="21" s="1"/>
  <c r="O865" i="21"/>
  <c r="N866" i="21"/>
  <c r="P866" i="21" s="1"/>
  <c r="O866" i="21"/>
  <c r="N867" i="21"/>
  <c r="P867" i="21" s="1"/>
  <c r="O867" i="21"/>
  <c r="N868" i="21"/>
  <c r="P868" i="21" s="1"/>
  <c r="O868" i="21"/>
  <c r="N869" i="21"/>
  <c r="P869" i="21" s="1"/>
  <c r="O869" i="21"/>
  <c r="N870" i="21"/>
  <c r="P870" i="21" s="1"/>
  <c r="O870" i="21"/>
  <c r="N871" i="21"/>
  <c r="P871" i="21" s="1"/>
  <c r="O871" i="21"/>
  <c r="N872" i="21"/>
  <c r="P872" i="21" s="1"/>
  <c r="O872" i="21"/>
  <c r="N873" i="21"/>
  <c r="P873" i="21" s="1"/>
  <c r="O873" i="21"/>
  <c r="N874" i="21"/>
  <c r="P874" i="21" s="1"/>
  <c r="O874" i="21"/>
  <c r="N875" i="21"/>
  <c r="P875" i="21" s="1"/>
  <c r="O875" i="21"/>
  <c r="N876" i="21"/>
  <c r="P876" i="21" s="1"/>
  <c r="O876" i="21"/>
  <c r="N877" i="21"/>
  <c r="P877" i="21" s="1"/>
  <c r="O877" i="21"/>
  <c r="N878" i="21"/>
  <c r="P878" i="21" s="1"/>
  <c r="O878" i="21"/>
  <c r="N879" i="21"/>
  <c r="P879" i="21" s="1"/>
  <c r="O879" i="21"/>
  <c r="N880" i="21"/>
  <c r="P880" i="21" s="1"/>
  <c r="O880" i="21"/>
  <c r="N881" i="21"/>
  <c r="P881" i="21" s="1"/>
  <c r="O881" i="21"/>
  <c r="N882" i="21"/>
  <c r="P882" i="21" s="1"/>
  <c r="O882" i="21"/>
  <c r="N883" i="21"/>
  <c r="P883" i="21" s="1"/>
  <c r="O883" i="21"/>
  <c r="N884" i="21"/>
  <c r="P884" i="21" s="1"/>
  <c r="O884" i="21"/>
  <c r="N885" i="21"/>
  <c r="P885" i="21" s="1"/>
  <c r="O885" i="21"/>
  <c r="N886" i="21"/>
  <c r="P886" i="21" s="1"/>
  <c r="O886" i="21"/>
  <c r="N887" i="21"/>
  <c r="P887" i="21" s="1"/>
  <c r="O887" i="21"/>
  <c r="N888" i="21"/>
  <c r="P888" i="21" s="1"/>
  <c r="O888" i="21"/>
  <c r="N889" i="21"/>
  <c r="P889" i="21" s="1"/>
  <c r="O889" i="21"/>
  <c r="N890" i="21"/>
  <c r="P890" i="21" s="1"/>
  <c r="O890" i="21"/>
  <c r="N891" i="21"/>
  <c r="P891" i="21" s="1"/>
  <c r="O891" i="21"/>
  <c r="N892" i="21"/>
  <c r="P892" i="21" s="1"/>
  <c r="O892" i="21"/>
  <c r="N893" i="21"/>
  <c r="P893" i="21" s="1"/>
  <c r="O893" i="21"/>
  <c r="N894" i="21"/>
  <c r="P894" i="21" s="1"/>
  <c r="O894" i="21"/>
  <c r="N895" i="21"/>
  <c r="P895" i="21" s="1"/>
  <c r="O895" i="21"/>
  <c r="N896" i="21"/>
  <c r="P896" i="21" s="1"/>
  <c r="O896" i="21"/>
  <c r="N897" i="21"/>
  <c r="P897" i="21" s="1"/>
  <c r="O897" i="21"/>
  <c r="N898" i="21"/>
  <c r="P898" i="21" s="1"/>
  <c r="O898" i="21"/>
  <c r="N899" i="21"/>
  <c r="P899" i="21" s="1"/>
  <c r="O899" i="21"/>
  <c r="N900" i="21"/>
  <c r="P900" i="21" s="1"/>
  <c r="O900" i="21"/>
  <c r="N901" i="21"/>
  <c r="P901" i="21" s="1"/>
  <c r="O901" i="21"/>
  <c r="N902" i="21"/>
  <c r="P902" i="21" s="1"/>
  <c r="O902" i="21"/>
  <c r="N903" i="21"/>
  <c r="P903" i="21" s="1"/>
  <c r="O903" i="21"/>
  <c r="N904" i="21"/>
  <c r="P904" i="21" s="1"/>
  <c r="O904" i="21"/>
  <c r="N905" i="21"/>
  <c r="P905" i="21" s="1"/>
  <c r="O905" i="21"/>
  <c r="N906" i="21"/>
  <c r="P906" i="21" s="1"/>
  <c r="O906" i="21"/>
  <c r="N907" i="21"/>
  <c r="P907" i="21" s="1"/>
  <c r="O907" i="21"/>
  <c r="N908" i="21"/>
  <c r="P908" i="21" s="1"/>
  <c r="O908" i="21"/>
  <c r="N909" i="21"/>
  <c r="P909" i="21" s="1"/>
  <c r="O909" i="21"/>
  <c r="N910" i="21"/>
  <c r="P910" i="21" s="1"/>
  <c r="O910" i="21"/>
  <c r="N911" i="21"/>
  <c r="P911" i="21" s="1"/>
  <c r="O911" i="21"/>
  <c r="N912" i="21"/>
  <c r="P912" i="21" s="1"/>
  <c r="O912" i="21"/>
  <c r="N913" i="21"/>
  <c r="P913" i="21" s="1"/>
  <c r="O913" i="21"/>
  <c r="N914" i="21"/>
  <c r="P914" i="21" s="1"/>
  <c r="O914" i="21"/>
  <c r="N915" i="21"/>
  <c r="P915" i="21" s="1"/>
  <c r="O915" i="21"/>
  <c r="N916" i="21"/>
  <c r="P916" i="21" s="1"/>
  <c r="O916" i="21"/>
  <c r="N917" i="21"/>
  <c r="P917" i="21" s="1"/>
  <c r="O917" i="21"/>
  <c r="N918" i="21"/>
  <c r="P918" i="21" s="1"/>
  <c r="O918" i="21"/>
  <c r="N919" i="21"/>
  <c r="P919" i="21" s="1"/>
  <c r="O919" i="21"/>
  <c r="N920" i="21"/>
  <c r="P920" i="21" s="1"/>
  <c r="O920" i="21"/>
  <c r="N921" i="21"/>
  <c r="P921" i="21" s="1"/>
  <c r="O921" i="21"/>
  <c r="N922" i="21"/>
  <c r="P922" i="21" s="1"/>
  <c r="O922" i="21"/>
  <c r="N923" i="21"/>
  <c r="P923" i="21" s="1"/>
  <c r="O923" i="21"/>
  <c r="N924" i="21"/>
  <c r="P924" i="21" s="1"/>
  <c r="O924" i="21"/>
  <c r="N925" i="21"/>
  <c r="P925" i="21" s="1"/>
  <c r="O925" i="21"/>
  <c r="N926" i="21"/>
  <c r="P926" i="21" s="1"/>
  <c r="O926" i="21"/>
  <c r="N927" i="21"/>
  <c r="P927" i="21" s="1"/>
  <c r="O927" i="21"/>
  <c r="N928" i="21"/>
  <c r="P928" i="21" s="1"/>
  <c r="O928" i="21"/>
  <c r="N929" i="21"/>
  <c r="P929" i="21" s="1"/>
  <c r="O929" i="21"/>
  <c r="N930" i="21"/>
  <c r="P930" i="21" s="1"/>
  <c r="O930" i="21"/>
  <c r="N931" i="21"/>
  <c r="P931" i="21" s="1"/>
  <c r="O931" i="21"/>
  <c r="N932" i="21"/>
  <c r="P932" i="21" s="1"/>
  <c r="O932" i="21"/>
  <c r="N933" i="21"/>
  <c r="P933" i="21" s="1"/>
  <c r="O933" i="21"/>
  <c r="N934" i="21"/>
  <c r="P934" i="21" s="1"/>
  <c r="O934" i="21"/>
  <c r="N935" i="21"/>
  <c r="P935" i="21" s="1"/>
  <c r="O935" i="21"/>
  <c r="N936" i="21"/>
  <c r="P936" i="21" s="1"/>
  <c r="O936" i="21"/>
  <c r="N937" i="21"/>
  <c r="P937" i="21" s="1"/>
  <c r="O937" i="21"/>
  <c r="N938" i="21"/>
  <c r="P938" i="21" s="1"/>
  <c r="O938" i="21"/>
  <c r="N939" i="21"/>
  <c r="P939" i="21" s="1"/>
  <c r="O939" i="21"/>
  <c r="N940" i="21"/>
  <c r="P940" i="21" s="1"/>
  <c r="O940" i="21"/>
  <c r="N941" i="21"/>
  <c r="P941" i="21" s="1"/>
  <c r="O941" i="21"/>
  <c r="N942" i="21"/>
  <c r="P942" i="21" s="1"/>
  <c r="O942" i="21"/>
  <c r="N943" i="21"/>
  <c r="P943" i="21" s="1"/>
  <c r="O943" i="21"/>
  <c r="N944" i="21"/>
  <c r="P944" i="21" s="1"/>
  <c r="O944" i="21"/>
  <c r="N945" i="21"/>
  <c r="P945" i="21" s="1"/>
  <c r="O945" i="21"/>
  <c r="N946" i="21"/>
  <c r="P946" i="21" s="1"/>
  <c r="O946" i="21"/>
  <c r="N947" i="21"/>
  <c r="P947" i="21" s="1"/>
  <c r="O947" i="21"/>
  <c r="N948" i="21"/>
  <c r="P948" i="21" s="1"/>
  <c r="O948" i="21"/>
  <c r="N949" i="21"/>
  <c r="P949" i="21" s="1"/>
  <c r="O949" i="21"/>
  <c r="N950" i="21"/>
  <c r="P950" i="21" s="1"/>
  <c r="O950" i="21"/>
  <c r="N951" i="21"/>
  <c r="P951" i="21" s="1"/>
  <c r="O951" i="21"/>
  <c r="N952" i="21"/>
  <c r="P952" i="21" s="1"/>
  <c r="O952" i="21"/>
  <c r="N953" i="21"/>
  <c r="P953" i="21" s="1"/>
  <c r="O953" i="21"/>
  <c r="N954" i="21"/>
  <c r="P954" i="21" s="1"/>
  <c r="O954" i="21"/>
  <c r="N955" i="21"/>
  <c r="P955" i="21" s="1"/>
  <c r="O955" i="21"/>
  <c r="N956" i="21"/>
  <c r="P956" i="21" s="1"/>
  <c r="O956" i="21"/>
  <c r="N957" i="21"/>
  <c r="P957" i="21" s="1"/>
  <c r="O957" i="21"/>
  <c r="N958" i="21"/>
  <c r="P958" i="21" s="1"/>
  <c r="O958" i="21"/>
  <c r="N959" i="21"/>
  <c r="P959" i="21" s="1"/>
  <c r="O959" i="21"/>
  <c r="N960" i="21"/>
  <c r="P960" i="21" s="1"/>
  <c r="O960" i="21"/>
  <c r="N961" i="21"/>
  <c r="P961" i="21" s="1"/>
  <c r="O961" i="21"/>
  <c r="N962" i="21"/>
  <c r="P962" i="21" s="1"/>
  <c r="O962" i="21"/>
  <c r="N963" i="21"/>
  <c r="P963" i="21" s="1"/>
  <c r="O963" i="21"/>
  <c r="N964" i="21"/>
  <c r="P964" i="21" s="1"/>
  <c r="O964" i="21"/>
  <c r="N965" i="21"/>
  <c r="P965" i="21" s="1"/>
  <c r="O965" i="21"/>
  <c r="N966" i="21"/>
  <c r="P966" i="21" s="1"/>
  <c r="O966" i="21"/>
  <c r="N967" i="21"/>
  <c r="P967" i="21" s="1"/>
  <c r="O967" i="21"/>
  <c r="N968" i="21"/>
  <c r="P968" i="21" s="1"/>
  <c r="O968" i="21"/>
  <c r="N969" i="21"/>
  <c r="P969" i="21" s="1"/>
  <c r="O969" i="21"/>
  <c r="N970" i="21"/>
  <c r="P970" i="21" s="1"/>
  <c r="O970" i="21"/>
  <c r="N971" i="21"/>
  <c r="P971" i="21" s="1"/>
  <c r="O971" i="21"/>
  <c r="N972" i="21"/>
  <c r="P972" i="21" s="1"/>
  <c r="O972" i="21"/>
  <c r="N973" i="21"/>
  <c r="P973" i="21" s="1"/>
  <c r="O973" i="21"/>
  <c r="N974" i="21"/>
  <c r="P974" i="21" s="1"/>
  <c r="O974" i="21"/>
  <c r="N975" i="21"/>
  <c r="P975" i="21" s="1"/>
  <c r="O975" i="21"/>
  <c r="N976" i="21"/>
  <c r="P976" i="21" s="1"/>
  <c r="O976" i="21"/>
  <c r="N977" i="21"/>
  <c r="P977" i="21" s="1"/>
  <c r="O977" i="21"/>
  <c r="N978" i="21"/>
  <c r="P978" i="21" s="1"/>
  <c r="O978" i="21"/>
  <c r="N979" i="21"/>
  <c r="P979" i="21" s="1"/>
  <c r="O979" i="21"/>
  <c r="N980" i="21"/>
  <c r="P980" i="21" s="1"/>
  <c r="O980" i="21"/>
  <c r="N981" i="21"/>
  <c r="P981" i="21" s="1"/>
  <c r="O981" i="21"/>
  <c r="N982" i="21"/>
  <c r="P982" i="21" s="1"/>
  <c r="O982" i="21"/>
  <c r="N983" i="21"/>
  <c r="P983" i="21" s="1"/>
  <c r="O983" i="21"/>
  <c r="N984" i="21"/>
  <c r="P984" i="21" s="1"/>
  <c r="O984" i="21"/>
  <c r="N985" i="21"/>
  <c r="P985" i="21" s="1"/>
  <c r="O985" i="21"/>
  <c r="N986" i="21"/>
  <c r="P986" i="21" s="1"/>
  <c r="O986" i="21"/>
  <c r="N987" i="21"/>
  <c r="P987" i="21" s="1"/>
  <c r="O987" i="21"/>
  <c r="N988" i="21"/>
  <c r="P988" i="21" s="1"/>
  <c r="O988" i="21"/>
  <c r="N989" i="21"/>
  <c r="P989" i="21" s="1"/>
  <c r="O989" i="21"/>
  <c r="N990" i="21"/>
  <c r="P990" i="21" s="1"/>
  <c r="O990" i="21"/>
  <c r="N991" i="21"/>
  <c r="P991" i="21" s="1"/>
  <c r="O991" i="21"/>
  <c r="N992" i="21"/>
  <c r="P992" i="21" s="1"/>
  <c r="O992" i="21"/>
  <c r="N993" i="21"/>
  <c r="P993" i="21" s="1"/>
  <c r="O993" i="21"/>
  <c r="N994" i="21"/>
  <c r="P994" i="21" s="1"/>
  <c r="O994" i="21"/>
  <c r="N995" i="21"/>
  <c r="P995" i="21" s="1"/>
  <c r="O995" i="21"/>
  <c r="N996" i="21"/>
  <c r="P996" i="21" s="1"/>
  <c r="O996" i="21"/>
  <c r="N997" i="21"/>
  <c r="P997" i="21" s="1"/>
  <c r="O997" i="21"/>
  <c r="N998" i="21"/>
  <c r="P998" i="21" s="1"/>
  <c r="O998" i="21"/>
  <c r="N999" i="21"/>
  <c r="P999" i="21" s="1"/>
  <c r="O999" i="21"/>
  <c r="N1000" i="21"/>
  <c r="P1000" i="21" s="1"/>
  <c r="O1000" i="21"/>
  <c r="N1001" i="21"/>
  <c r="P1001" i="21" s="1"/>
  <c r="O1001" i="21"/>
  <c r="N1002" i="21"/>
  <c r="P1002" i="21" s="1"/>
  <c r="O1002" i="21"/>
  <c r="N1003" i="21"/>
  <c r="P1003" i="21" s="1"/>
  <c r="O1003" i="21"/>
  <c r="N1004" i="21"/>
  <c r="P1004" i="21" s="1"/>
  <c r="O1004" i="21"/>
  <c r="N1005" i="21"/>
  <c r="P1005" i="21" s="1"/>
  <c r="O1005" i="21"/>
  <c r="N1006" i="21"/>
  <c r="P1006" i="21" s="1"/>
  <c r="O1006" i="21"/>
  <c r="N1007" i="21"/>
  <c r="P1007" i="21" s="1"/>
  <c r="O1007" i="21"/>
  <c r="N1008" i="21"/>
  <c r="P1008" i="21" s="1"/>
  <c r="O1008" i="21"/>
  <c r="N1009" i="21"/>
  <c r="P1009" i="21" s="1"/>
  <c r="O1009" i="21"/>
  <c r="N1010" i="21"/>
  <c r="P1010" i="21" s="1"/>
  <c r="O1010" i="21"/>
  <c r="N1011" i="21"/>
  <c r="P1011" i="21" s="1"/>
  <c r="O1011" i="21"/>
  <c r="N1012" i="21"/>
  <c r="P1012" i="21" s="1"/>
  <c r="O1012" i="21"/>
  <c r="N1013" i="21"/>
  <c r="P1013" i="21" s="1"/>
  <c r="O1013" i="21"/>
  <c r="N1014" i="21"/>
  <c r="P1014" i="21" s="1"/>
  <c r="O1014" i="21"/>
  <c r="N1015" i="21"/>
  <c r="P1015" i="21" s="1"/>
  <c r="O1015" i="21"/>
  <c r="N1016" i="21"/>
  <c r="P1016" i="21" s="1"/>
  <c r="O1016" i="21"/>
  <c r="N1017" i="21"/>
  <c r="P1017" i="21" s="1"/>
  <c r="O1017" i="21"/>
  <c r="N1018" i="21"/>
  <c r="P1018" i="21" s="1"/>
  <c r="O1018" i="21"/>
  <c r="N1019" i="21"/>
  <c r="P1019" i="21" s="1"/>
  <c r="O1019" i="21"/>
  <c r="N1020" i="21"/>
  <c r="P1020" i="21" s="1"/>
  <c r="O1020" i="21"/>
  <c r="N1021" i="21"/>
  <c r="P1021" i="21" s="1"/>
  <c r="O1021" i="21"/>
  <c r="N1022" i="21"/>
  <c r="P1022" i="21" s="1"/>
  <c r="O1022" i="21"/>
  <c r="N1023" i="21"/>
  <c r="P1023" i="21" s="1"/>
  <c r="O1023" i="21"/>
  <c r="N1024" i="21"/>
  <c r="P1024" i="21" s="1"/>
  <c r="O1024" i="21"/>
  <c r="N1025" i="21"/>
  <c r="P1025" i="21" s="1"/>
  <c r="O1025" i="21"/>
  <c r="N1026" i="21"/>
  <c r="P1026" i="21" s="1"/>
  <c r="O1026" i="21"/>
  <c r="N1027" i="21"/>
  <c r="P1027" i="21" s="1"/>
  <c r="O1027" i="21"/>
  <c r="N1028" i="21"/>
  <c r="P1028" i="21" s="1"/>
  <c r="O1028" i="21"/>
  <c r="N1029" i="21"/>
  <c r="P1029" i="21" s="1"/>
  <c r="O1029" i="21"/>
  <c r="N1030" i="21"/>
  <c r="P1030" i="21" s="1"/>
  <c r="O1030" i="21"/>
  <c r="N1031" i="21"/>
  <c r="P1031" i="21" s="1"/>
  <c r="O1031" i="21"/>
  <c r="N1032" i="21"/>
  <c r="P1032" i="21" s="1"/>
  <c r="O1032" i="21"/>
  <c r="N1033" i="21"/>
  <c r="P1033" i="21" s="1"/>
  <c r="O1033" i="21"/>
  <c r="N1034" i="21"/>
  <c r="P1034" i="21" s="1"/>
  <c r="O1034" i="21"/>
  <c r="N1035" i="21"/>
  <c r="P1035" i="21" s="1"/>
  <c r="O1035" i="21"/>
  <c r="N1036" i="21"/>
  <c r="P1036" i="21" s="1"/>
  <c r="O1036" i="21"/>
  <c r="N1037" i="21"/>
  <c r="P1037" i="21" s="1"/>
  <c r="O1037" i="21"/>
  <c r="N1038" i="21"/>
  <c r="P1038" i="21" s="1"/>
  <c r="O1038" i="21"/>
  <c r="N1039" i="21"/>
  <c r="P1039" i="21" s="1"/>
  <c r="O1039" i="21"/>
  <c r="N1040" i="21"/>
  <c r="P1040" i="21" s="1"/>
  <c r="O1040" i="21"/>
  <c r="N1041" i="21"/>
  <c r="P1041" i="21" s="1"/>
  <c r="O1041" i="21"/>
  <c r="N1042" i="21"/>
  <c r="P1042" i="21" s="1"/>
  <c r="O1042" i="21"/>
  <c r="N1043" i="21"/>
  <c r="P1043" i="21" s="1"/>
  <c r="O1043" i="21"/>
  <c r="N1044" i="21"/>
  <c r="P1044" i="21" s="1"/>
  <c r="O1044" i="21"/>
  <c r="N1045" i="21"/>
  <c r="P1045" i="21" s="1"/>
  <c r="O1045" i="21"/>
  <c r="N1046" i="21"/>
  <c r="P1046" i="21" s="1"/>
  <c r="O1046" i="21"/>
  <c r="N1047" i="21"/>
  <c r="P1047" i="21" s="1"/>
  <c r="O1047" i="21"/>
  <c r="N1048" i="21"/>
  <c r="P1048" i="21" s="1"/>
  <c r="O1048" i="21"/>
  <c r="N1049" i="21"/>
  <c r="P1049" i="21" s="1"/>
  <c r="O1049" i="21"/>
  <c r="N1050" i="21"/>
  <c r="P1050" i="21" s="1"/>
  <c r="O1050" i="21"/>
  <c r="N1051" i="21"/>
  <c r="P1051" i="21" s="1"/>
  <c r="O1051" i="21"/>
  <c r="N1052" i="21"/>
  <c r="P1052" i="21" s="1"/>
  <c r="O1052" i="21"/>
  <c r="N1053" i="21"/>
  <c r="P1053" i="21" s="1"/>
  <c r="O1053" i="21"/>
  <c r="N1054" i="21"/>
  <c r="P1054" i="21" s="1"/>
  <c r="O1054" i="21"/>
  <c r="N1055" i="21"/>
  <c r="P1055" i="21" s="1"/>
  <c r="O1055" i="21"/>
  <c r="N1056" i="21"/>
  <c r="P1056" i="21" s="1"/>
  <c r="O1056" i="21"/>
  <c r="N1057" i="21"/>
  <c r="P1057" i="21" s="1"/>
  <c r="O1057" i="21"/>
  <c r="N1058" i="21"/>
  <c r="P1058" i="21" s="1"/>
  <c r="O1058" i="21"/>
  <c r="N1059" i="21"/>
  <c r="P1059" i="21" s="1"/>
  <c r="O1059" i="21"/>
  <c r="N1060" i="21"/>
  <c r="P1060" i="21" s="1"/>
  <c r="O1060" i="21"/>
  <c r="N1061" i="21"/>
  <c r="P1061" i="21" s="1"/>
  <c r="O1061" i="21"/>
  <c r="N1062" i="21"/>
  <c r="P1062" i="21" s="1"/>
  <c r="O1062" i="21"/>
  <c r="N1063" i="21"/>
  <c r="P1063" i="21" s="1"/>
  <c r="O1063" i="21"/>
  <c r="N1064" i="21"/>
  <c r="P1064" i="21" s="1"/>
  <c r="O1064" i="21"/>
  <c r="N1065" i="21"/>
  <c r="P1065" i="21" s="1"/>
  <c r="O1065" i="21"/>
  <c r="N1066" i="21"/>
  <c r="P1066" i="21" s="1"/>
  <c r="O1066" i="21"/>
  <c r="N1067" i="21"/>
  <c r="P1067" i="21" s="1"/>
  <c r="O1067" i="21"/>
  <c r="N1068" i="21"/>
  <c r="P1068" i="21" s="1"/>
  <c r="O1068" i="21"/>
  <c r="N1069" i="21"/>
  <c r="P1069" i="21" s="1"/>
  <c r="O1069" i="21"/>
  <c r="N1070" i="21"/>
  <c r="P1070" i="21" s="1"/>
  <c r="O1070" i="21"/>
  <c r="N1071" i="21"/>
  <c r="P1071" i="21" s="1"/>
  <c r="O1071" i="21"/>
  <c r="N1072" i="21"/>
  <c r="P1072" i="21" s="1"/>
  <c r="O1072" i="21"/>
  <c r="N1073" i="21"/>
  <c r="P1073" i="21" s="1"/>
  <c r="O1073" i="21"/>
  <c r="N1074" i="21"/>
  <c r="P1074" i="21" s="1"/>
  <c r="O1074" i="21"/>
  <c r="N1075" i="21"/>
  <c r="P1075" i="21" s="1"/>
  <c r="O1075" i="21"/>
  <c r="N1076" i="21"/>
  <c r="P1076" i="21" s="1"/>
  <c r="O1076" i="21"/>
  <c r="N1077" i="21"/>
  <c r="P1077" i="21" s="1"/>
  <c r="O1077" i="21"/>
  <c r="N1078" i="21"/>
  <c r="P1078" i="21" s="1"/>
  <c r="O1078" i="21"/>
  <c r="N1079" i="21"/>
  <c r="P1079" i="21" s="1"/>
  <c r="O1079" i="21"/>
  <c r="N1080" i="21"/>
  <c r="P1080" i="21" s="1"/>
  <c r="O1080" i="21"/>
  <c r="N1081" i="21"/>
  <c r="P1081" i="21" s="1"/>
  <c r="O1081" i="21"/>
  <c r="N1082" i="21"/>
  <c r="P1082" i="21" s="1"/>
  <c r="O1082" i="21"/>
  <c r="N1083" i="21"/>
  <c r="P1083" i="21" s="1"/>
  <c r="O1083" i="21"/>
  <c r="N1084" i="21"/>
  <c r="P1084" i="21" s="1"/>
  <c r="O1084" i="21"/>
  <c r="N1085" i="21"/>
  <c r="P1085" i="21" s="1"/>
  <c r="O1085" i="21"/>
  <c r="N1086" i="21"/>
  <c r="P1086" i="21" s="1"/>
  <c r="O1086" i="21"/>
  <c r="N1087" i="21"/>
  <c r="P1087" i="21" s="1"/>
  <c r="O1087" i="21"/>
  <c r="N1088" i="21"/>
  <c r="P1088" i="21" s="1"/>
  <c r="O1088" i="21"/>
  <c r="N1089" i="21"/>
  <c r="P1089" i="21" s="1"/>
  <c r="O1089" i="21"/>
  <c r="N1090" i="21"/>
  <c r="P1090" i="21" s="1"/>
  <c r="O1090" i="21"/>
  <c r="N1091" i="21"/>
  <c r="P1091" i="21" s="1"/>
  <c r="O1091" i="21"/>
  <c r="N1092" i="21"/>
  <c r="P1092" i="21" s="1"/>
  <c r="O1092" i="21"/>
  <c r="N1093" i="21"/>
  <c r="P1093" i="21" s="1"/>
  <c r="O1093" i="21"/>
  <c r="N1094" i="21"/>
  <c r="P1094" i="21" s="1"/>
  <c r="O1094" i="21"/>
  <c r="N1095" i="21"/>
  <c r="P1095" i="21" s="1"/>
  <c r="O1095" i="21"/>
  <c r="N1096" i="21"/>
  <c r="P1096" i="21" s="1"/>
  <c r="O1096" i="21"/>
  <c r="N1097" i="21"/>
  <c r="P1097" i="21" s="1"/>
  <c r="O1097" i="21"/>
  <c r="N1098" i="21"/>
  <c r="P1098" i="21" s="1"/>
  <c r="O1098" i="21"/>
  <c r="N1099" i="21"/>
  <c r="P1099" i="21" s="1"/>
  <c r="O1099" i="21"/>
  <c r="N1100" i="21"/>
  <c r="P1100" i="21" s="1"/>
  <c r="O1100" i="21"/>
  <c r="N1101" i="21"/>
  <c r="P1101" i="21" s="1"/>
  <c r="O1101" i="21"/>
  <c r="N1102" i="21"/>
  <c r="P1102" i="21" s="1"/>
  <c r="O1102" i="21"/>
  <c r="N1103" i="21"/>
  <c r="P1103" i="21" s="1"/>
  <c r="O1103" i="21"/>
  <c r="N1104" i="21"/>
  <c r="P1104" i="21" s="1"/>
  <c r="O1104" i="21"/>
  <c r="N1105" i="21"/>
  <c r="P1105" i="21" s="1"/>
  <c r="O1105" i="21"/>
  <c r="N1106" i="21"/>
  <c r="P1106" i="21" s="1"/>
  <c r="O1106" i="21"/>
  <c r="N1107" i="21"/>
  <c r="P1107" i="21" s="1"/>
  <c r="O1107" i="21"/>
  <c r="N1108" i="21"/>
  <c r="P1108" i="21" s="1"/>
  <c r="O1108" i="21"/>
  <c r="N1109" i="21"/>
  <c r="P1109" i="21" s="1"/>
  <c r="O1109" i="21"/>
  <c r="N1110" i="21"/>
  <c r="P1110" i="21" s="1"/>
  <c r="O1110" i="21"/>
  <c r="N1111" i="21"/>
  <c r="P1111" i="21" s="1"/>
  <c r="O1111" i="21"/>
  <c r="N1112" i="21"/>
  <c r="P1112" i="21" s="1"/>
  <c r="O1112" i="21"/>
  <c r="N1113" i="21"/>
  <c r="P1113" i="21" s="1"/>
  <c r="O1113" i="21"/>
  <c r="N1114" i="21"/>
  <c r="P1114" i="21" s="1"/>
  <c r="O1114" i="21"/>
  <c r="N1115" i="21"/>
  <c r="P1115" i="21" s="1"/>
  <c r="O1115" i="21"/>
  <c r="N1116" i="21"/>
  <c r="P1116" i="21" s="1"/>
  <c r="O1116" i="21"/>
  <c r="N1117" i="21"/>
  <c r="P1117" i="21" s="1"/>
  <c r="O1117" i="21"/>
  <c r="N1118" i="21"/>
  <c r="P1118" i="21" s="1"/>
  <c r="O1118" i="21"/>
  <c r="N1119" i="21"/>
  <c r="P1119" i="21" s="1"/>
  <c r="O1119" i="21"/>
  <c r="N1120" i="21"/>
  <c r="P1120" i="21" s="1"/>
  <c r="O1120" i="21"/>
  <c r="N1121" i="21"/>
  <c r="P1121" i="21" s="1"/>
  <c r="O1121" i="21"/>
  <c r="N1122" i="21"/>
  <c r="P1122" i="21" s="1"/>
  <c r="O1122" i="21"/>
  <c r="N1123" i="21"/>
  <c r="P1123" i="21" s="1"/>
  <c r="O1123" i="21"/>
  <c r="N1124" i="21"/>
  <c r="P1124" i="21" s="1"/>
  <c r="O1124" i="21"/>
  <c r="N1125" i="21"/>
  <c r="P1125" i="21" s="1"/>
  <c r="O1125" i="21"/>
  <c r="N1126" i="21"/>
  <c r="P1126" i="21" s="1"/>
  <c r="O1126" i="21"/>
  <c r="N1127" i="21"/>
  <c r="P1127" i="21" s="1"/>
  <c r="O1127" i="21"/>
  <c r="N1128" i="21"/>
  <c r="P1128" i="21" s="1"/>
  <c r="O1128" i="21"/>
  <c r="N1129" i="21"/>
  <c r="P1129" i="21" s="1"/>
  <c r="O1129" i="21"/>
  <c r="N1130" i="21"/>
  <c r="P1130" i="21" s="1"/>
  <c r="O1130" i="21"/>
  <c r="N1131" i="21"/>
  <c r="P1131" i="21" s="1"/>
  <c r="O1131" i="21"/>
  <c r="N1132" i="21"/>
  <c r="P1132" i="21" s="1"/>
  <c r="O1132" i="21"/>
  <c r="N1133" i="21"/>
  <c r="P1133" i="21" s="1"/>
  <c r="O1133" i="21"/>
  <c r="N1134" i="21"/>
  <c r="P1134" i="21" s="1"/>
  <c r="O1134" i="21"/>
  <c r="N1135" i="21"/>
  <c r="P1135" i="21" s="1"/>
  <c r="O1135" i="21"/>
  <c r="N1136" i="21"/>
  <c r="P1136" i="21" s="1"/>
  <c r="O1136" i="21"/>
  <c r="N1137" i="21"/>
  <c r="P1137" i="21" s="1"/>
  <c r="O1137" i="21"/>
  <c r="N1138" i="21"/>
  <c r="P1138" i="21" s="1"/>
  <c r="O1138" i="21"/>
  <c r="N1139" i="21"/>
  <c r="P1139" i="21" s="1"/>
  <c r="O1139" i="21"/>
  <c r="N1140" i="21"/>
  <c r="P1140" i="21" s="1"/>
  <c r="O1140" i="21"/>
  <c r="N1141" i="21"/>
  <c r="P1141" i="21" s="1"/>
  <c r="O1141" i="21"/>
  <c r="N1142" i="21"/>
  <c r="P1142" i="21" s="1"/>
  <c r="O1142" i="21"/>
  <c r="N1143" i="21"/>
  <c r="P1143" i="21" s="1"/>
  <c r="O1143" i="21"/>
  <c r="N1144" i="21"/>
  <c r="P1144" i="21" s="1"/>
  <c r="O1144" i="21"/>
  <c r="N1145" i="21"/>
  <c r="P1145" i="21" s="1"/>
  <c r="O1145" i="21"/>
  <c r="N1146" i="21"/>
  <c r="P1146" i="21" s="1"/>
  <c r="O1146" i="21"/>
  <c r="N1147" i="21"/>
  <c r="P1147" i="21" s="1"/>
  <c r="O1147" i="21"/>
  <c r="N1148" i="21"/>
  <c r="P1148" i="21" s="1"/>
  <c r="O1148" i="21"/>
  <c r="N1149" i="21"/>
  <c r="P1149" i="21" s="1"/>
  <c r="O1149" i="21"/>
  <c r="N1150" i="21"/>
  <c r="P1150" i="21" s="1"/>
  <c r="O1150" i="21"/>
  <c r="N1151" i="21"/>
  <c r="P1151" i="21" s="1"/>
  <c r="O1151" i="21"/>
  <c r="N1152" i="21"/>
  <c r="P1152" i="21" s="1"/>
  <c r="O1152" i="21"/>
  <c r="N1153" i="21"/>
  <c r="P1153" i="21" s="1"/>
  <c r="O1153" i="21"/>
  <c r="N1154" i="21"/>
  <c r="P1154" i="21" s="1"/>
  <c r="O1154" i="21"/>
  <c r="N1155" i="21"/>
  <c r="P1155" i="21" s="1"/>
  <c r="O1155" i="21"/>
  <c r="N1156" i="21"/>
  <c r="P1156" i="21" s="1"/>
  <c r="O1156" i="21"/>
  <c r="N1157" i="21"/>
  <c r="P1157" i="21" s="1"/>
  <c r="O1157" i="21"/>
  <c r="N1158" i="21"/>
  <c r="P1158" i="21" s="1"/>
  <c r="O1158" i="21"/>
  <c r="N1159" i="21"/>
  <c r="P1159" i="21" s="1"/>
  <c r="O1159" i="21"/>
  <c r="N1160" i="21"/>
  <c r="P1160" i="21" s="1"/>
  <c r="O1160" i="21"/>
  <c r="N1161" i="21"/>
  <c r="P1161" i="21" s="1"/>
  <c r="O1161" i="21"/>
  <c r="N1162" i="21"/>
  <c r="P1162" i="21" s="1"/>
  <c r="O1162" i="21"/>
  <c r="N1163" i="21"/>
  <c r="P1163" i="21" s="1"/>
  <c r="O1163" i="21"/>
  <c r="N1164" i="21"/>
  <c r="P1164" i="21" s="1"/>
  <c r="O1164" i="21"/>
  <c r="N1165" i="21"/>
  <c r="P1165" i="21" s="1"/>
  <c r="O1165" i="21"/>
  <c r="N1166" i="21"/>
  <c r="P1166" i="21" s="1"/>
  <c r="O1166" i="21"/>
  <c r="N1167" i="21"/>
  <c r="P1167" i="21" s="1"/>
  <c r="O1167" i="21"/>
  <c r="N1168" i="21"/>
  <c r="P1168" i="21" s="1"/>
  <c r="O1168" i="21"/>
  <c r="N1169" i="21"/>
  <c r="P1169" i="21" s="1"/>
  <c r="O1169" i="21"/>
  <c r="N1170" i="21"/>
  <c r="P1170" i="21" s="1"/>
  <c r="O1170" i="21"/>
  <c r="N1171" i="21"/>
  <c r="P1171" i="21" s="1"/>
  <c r="O1171" i="21"/>
  <c r="N1172" i="21"/>
  <c r="P1172" i="21" s="1"/>
  <c r="O1172" i="21"/>
  <c r="N1173" i="21"/>
  <c r="P1173" i="21" s="1"/>
  <c r="O1173" i="21"/>
  <c r="N1174" i="21"/>
  <c r="P1174" i="21" s="1"/>
  <c r="O1174" i="21"/>
  <c r="N1175" i="21"/>
  <c r="P1175" i="21" s="1"/>
  <c r="O1175" i="21"/>
  <c r="N1176" i="21"/>
  <c r="P1176" i="21" s="1"/>
  <c r="O1176" i="21"/>
  <c r="N1177" i="21"/>
  <c r="P1177" i="21" s="1"/>
  <c r="O1177" i="21"/>
  <c r="N1178" i="21"/>
  <c r="P1178" i="21" s="1"/>
  <c r="O1178" i="21"/>
  <c r="N1179" i="21"/>
  <c r="P1179" i="21" s="1"/>
  <c r="O1179" i="21"/>
  <c r="N1180" i="21"/>
  <c r="P1180" i="21" s="1"/>
  <c r="O1180" i="21"/>
  <c r="N1181" i="21"/>
  <c r="P1181" i="21" s="1"/>
  <c r="O1181" i="21"/>
  <c r="N1182" i="21"/>
  <c r="P1182" i="21" s="1"/>
  <c r="O1182" i="21"/>
  <c r="N1183" i="21"/>
  <c r="P1183" i="21" s="1"/>
  <c r="O1183" i="21"/>
  <c r="N1184" i="21"/>
  <c r="P1184" i="21" s="1"/>
  <c r="O1184" i="21"/>
  <c r="N1185" i="21"/>
  <c r="P1185" i="21" s="1"/>
  <c r="O1185" i="21"/>
  <c r="N1186" i="21"/>
  <c r="P1186" i="21" s="1"/>
  <c r="O1186" i="21"/>
  <c r="N1187" i="21"/>
  <c r="P1187" i="21" s="1"/>
  <c r="O1187" i="21"/>
  <c r="N1188" i="21"/>
  <c r="P1188" i="21" s="1"/>
  <c r="O1188" i="21"/>
  <c r="N1189" i="21"/>
  <c r="P1189" i="21" s="1"/>
  <c r="O1189" i="21"/>
  <c r="N1190" i="21"/>
  <c r="P1190" i="21" s="1"/>
  <c r="O1190" i="21"/>
  <c r="N1191" i="21"/>
  <c r="P1191" i="21" s="1"/>
  <c r="O1191" i="21"/>
  <c r="N1192" i="21"/>
  <c r="P1192" i="21" s="1"/>
  <c r="O1192" i="21"/>
  <c r="N1193" i="21"/>
  <c r="P1193" i="21" s="1"/>
  <c r="O1193" i="21"/>
  <c r="N1194" i="21"/>
  <c r="P1194" i="21" s="1"/>
  <c r="O1194" i="21"/>
  <c r="N1195" i="21"/>
  <c r="P1195" i="21" s="1"/>
  <c r="O1195" i="21"/>
  <c r="N1196" i="21"/>
  <c r="P1196" i="21" s="1"/>
  <c r="O1196" i="21"/>
  <c r="N1197" i="21"/>
  <c r="P1197" i="21" s="1"/>
  <c r="O1197" i="21"/>
  <c r="N1198" i="21"/>
  <c r="P1198" i="21" s="1"/>
  <c r="O1198" i="21"/>
  <c r="N1199" i="21"/>
  <c r="P1199" i="21" s="1"/>
  <c r="O1199" i="21"/>
  <c r="N1200" i="21"/>
  <c r="P1200" i="21" s="1"/>
  <c r="O1200" i="21"/>
  <c r="N1201" i="21"/>
  <c r="P1201" i="21" s="1"/>
  <c r="O1201" i="21"/>
  <c r="N1202" i="21"/>
  <c r="P1202" i="21" s="1"/>
  <c r="O1202" i="21"/>
  <c r="N1203" i="21"/>
  <c r="P1203" i="21" s="1"/>
  <c r="O1203" i="21"/>
  <c r="N1204" i="21"/>
  <c r="P1204" i="21" s="1"/>
  <c r="O1204" i="21"/>
  <c r="N1205" i="21"/>
  <c r="P1205" i="21" s="1"/>
  <c r="O1205" i="21"/>
  <c r="N1206" i="21"/>
  <c r="P1206" i="21" s="1"/>
  <c r="O1206" i="21"/>
  <c r="N1207" i="21"/>
  <c r="P1207" i="21" s="1"/>
  <c r="O1207" i="21"/>
  <c r="N1208" i="21"/>
  <c r="P1208" i="21" s="1"/>
  <c r="O1208" i="21"/>
  <c r="N1209" i="21"/>
  <c r="P1209" i="21" s="1"/>
  <c r="O1209" i="21"/>
  <c r="N1210" i="21"/>
  <c r="P1210" i="21" s="1"/>
  <c r="O1210" i="21"/>
  <c r="N1211" i="21"/>
  <c r="P1211" i="21" s="1"/>
  <c r="O1211" i="21"/>
  <c r="N1212" i="21"/>
  <c r="P1212" i="21" s="1"/>
  <c r="O1212" i="21"/>
  <c r="N1213" i="21"/>
  <c r="P1213" i="21" s="1"/>
  <c r="O1213" i="21"/>
  <c r="N1214" i="21"/>
  <c r="P1214" i="21" s="1"/>
  <c r="O1214" i="21"/>
  <c r="N1215" i="21"/>
  <c r="P1215" i="21" s="1"/>
  <c r="O1215" i="21"/>
  <c r="N1216" i="21"/>
  <c r="P1216" i="21" s="1"/>
  <c r="O1216" i="21"/>
  <c r="N1217" i="21"/>
  <c r="P1217" i="21" s="1"/>
  <c r="O1217" i="21"/>
  <c r="N1218" i="21"/>
  <c r="P1218" i="21" s="1"/>
  <c r="O1218" i="21"/>
  <c r="N1219" i="21"/>
  <c r="P1219" i="21" s="1"/>
  <c r="O1219" i="21"/>
  <c r="N1220" i="21"/>
  <c r="P1220" i="21" s="1"/>
  <c r="O1220" i="21"/>
  <c r="N1221" i="21"/>
  <c r="P1221" i="21" s="1"/>
  <c r="O1221" i="21"/>
  <c r="N1222" i="21"/>
  <c r="P1222" i="21" s="1"/>
  <c r="O1222" i="21"/>
  <c r="N1223" i="21"/>
  <c r="P1223" i="21" s="1"/>
  <c r="O1223" i="21"/>
  <c r="N1224" i="21"/>
  <c r="P1224" i="21" s="1"/>
  <c r="O1224" i="21"/>
  <c r="N1225" i="21"/>
  <c r="P1225" i="21" s="1"/>
  <c r="O1225" i="21"/>
  <c r="N1226" i="21"/>
  <c r="P1226" i="21" s="1"/>
  <c r="O1226" i="21"/>
  <c r="N1227" i="21"/>
  <c r="P1227" i="21" s="1"/>
  <c r="O1227" i="21"/>
  <c r="N1228" i="21"/>
  <c r="P1228" i="21" s="1"/>
  <c r="O1228" i="21"/>
  <c r="N1229" i="21"/>
  <c r="P1229" i="21" s="1"/>
  <c r="O1229" i="21"/>
  <c r="N1230" i="21"/>
  <c r="P1230" i="21" s="1"/>
  <c r="O1230" i="21"/>
  <c r="N1231" i="21"/>
  <c r="P1231" i="21" s="1"/>
  <c r="O1231" i="21"/>
  <c r="N1232" i="21"/>
  <c r="P1232" i="21" s="1"/>
  <c r="O1232" i="21"/>
  <c r="N1233" i="21"/>
  <c r="P1233" i="21" s="1"/>
  <c r="O1233" i="21"/>
  <c r="N1234" i="21"/>
  <c r="P1234" i="21" s="1"/>
  <c r="O1234" i="21"/>
  <c r="N1235" i="21"/>
  <c r="P1235" i="21" s="1"/>
  <c r="O1235" i="21"/>
  <c r="N1236" i="21"/>
  <c r="P1236" i="21" s="1"/>
  <c r="O1236" i="21"/>
  <c r="N1237" i="21"/>
  <c r="P1237" i="21" s="1"/>
  <c r="O1237" i="21"/>
  <c r="N1238" i="21"/>
  <c r="P1238" i="21" s="1"/>
  <c r="O1238" i="21"/>
  <c r="N1239" i="21"/>
  <c r="P1239" i="21" s="1"/>
  <c r="O1239" i="21"/>
  <c r="N1240" i="21"/>
  <c r="P1240" i="21" s="1"/>
  <c r="O1240" i="21"/>
  <c r="N1241" i="21"/>
  <c r="P1241" i="21" s="1"/>
  <c r="O1241" i="21"/>
  <c r="N1242" i="21"/>
  <c r="P1242" i="21" s="1"/>
  <c r="O1242" i="21"/>
  <c r="N1243" i="21"/>
  <c r="P1243" i="21" s="1"/>
  <c r="O1243" i="21"/>
  <c r="N1244" i="21"/>
  <c r="P1244" i="21" s="1"/>
  <c r="O1244" i="21"/>
  <c r="N1245" i="21"/>
  <c r="P1245" i="21" s="1"/>
  <c r="O1245" i="21"/>
  <c r="N1246" i="21"/>
  <c r="P1246" i="21" s="1"/>
  <c r="O1246" i="21"/>
  <c r="N1247" i="21"/>
  <c r="P1247" i="21" s="1"/>
  <c r="O1247" i="21"/>
  <c r="N1248" i="21"/>
  <c r="P1248" i="21" s="1"/>
  <c r="O1248" i="21"/>
  <c r="N1249" i="21"/>
  <c r="P1249" i="21" s="1"/>
  <c r="O1249" i="21"/>
  <c r="N1250" i="21"/>
  <c r="P1250" i="21" s="1"/>
  <c r="O1250" i="21"/>
  <c r="N1251" i="21"/>
  <c r="P1251" i="21" s="1"/>
  <c r="O1251" i="21"/>
  <c r="N1252" i="21"/>
  <c r="P1252" i="21" s="1"/>
  <c r="O1252" i="21"/>
  <c r="N1253" i="21"/>
  <c r="P1253" i="21" s="1"/>
  <c r="O1253" i="21"/>
  <c r="N1254" i="21"/>
  <c r="P1254" i="21" s="1"/>
  <c r="O1254" i="21"/>
  <c r="N1255" i="21"/>
  <c r="P1255" i="21" s="1"/>
  <c r="O1255" i="21"/>
  <c r="N1256" i="21"/>
  <c r="P1256" i="21" s="1"/>
  <c r="O1256" i="21"/>
  <c r="N1257" i="21"/>
  <c r="P1257" i="21" s="1"/>
  <c r="O1257" i="21"/>
  <c r="N1258" i="21"/>
  <c r="P1258" i="21" s="1"/>
  <c r="O1258" i="21"/>
  <c r="N1259" i="21"/>
  <c r="P1259" i="21" s="1"/>
  <c r="O1259" i="21"/>
  <c r="N1260" i="21"/>
  <c r="P1260" i="21" s="1"/>
  <c r="O1260" i="21"/>
  <c r="N1261" i="21"/>
  <c r="P1261" i="21" s="1"/>
  <c r="O1261" i="21"/>
  <c r="N1262" i="21"/>
  <c r="P1262" i="21" s="1"/>
  <c r="O1262" i="21"/>
  <c r="N1263" i="21"/>
  <c r="P1263" i="21" s="1"/>
  <c r="O1263" i="21"/>
  <c r="N1264" i="21"/>
  <c r="P1264" i="21" s="1"/>
  <c r="O1264" i="21"/>
  <c r="N1265" i="21"/>
  <c r="P1265" i="21" s="1"/>
  <c r="O1265" i="21"/>
  <c r="N1266" i="21"/>
  <c r="P1266" i="21" s="1"/>
  <c r="O1266" i="21"/>
  <c r="N1267" i="21"/>
  <c r="P1267" i="21" s="1"/>
  <c r="O1267" i="21"/>
  <c r="N1268" i="21"/>
  <c r="P1268" i="21" s="1"/>
  <c r="O1268" i="21"/>
  <c r="N1269" i="21"/>
  <c r="P1269" i="21" s="1"/>
  <c r="O1269" i="21"/>
  <c r="N1270" i="21"/>
  <c r="P1270" i="21" s="1"/>
  <c r="O1270" i="21"/>
  <c r="N1271" i="21"/>
  <c r="P1271" i="21" s="1"/>
  <c r="O1271" i="21"/>
  <c r="N1272" i="21"/>
  <c r="P1272" i="21" s="1"/>
  <c r="O1272" i="21"/>
  <c r="N1273" i="21"/>
  <c r="P1273" i="21" s="1"/>
  <c r="O1273" i="21"/>
  <c r="N1274" i="21"/>
  <c r="P1274" i="21" s="1"/>
  <c r="O1274" i="21"/>
  <c r="N1275" i="21"/>
  <c r="P1275" i="21" s="1"/>
  <c r="O1275" i="21"/>
  <c r="N1276" i="21"/>
  <c r="P1276" i="21" s="1"/>
  <c r="O1276" i="21"/>
  <c r="N1277" i="21"/>
  <c r="P1277" i="21" s="1"/>
  <c r="O1277" i="21"/>
  <c r="N1278" i="21"/>
  <c r="P1278" i="21" s="1"/>
  <c r="O1278" i="21"/>
  <c r="N1279" i="21"/>
  <c r="P1279" i="21" s="1"/>
  <c r="O1279" i="21"/>
  <c r="N1280" i="21"/>
  <c r="P1280" i="21" s="1"/>
  <c r="O1280" i="21"/>
  <c r="N1281" i="21"/>
  <c r="P1281" i="21" s="1"/>
  <c r="O1281" i="21"/>
  <c r="N1282" i="21"/>
  <c r="P1282" i="21" s="1"/>
  <c r="O1282" i="21"/>
  <c r="N1283" i="21"/>
  <c r="P1283" i="21" s="1"/>
  <c r="O1283" i="21"/>
  <c r="N1284" i="21"/>
  <c r="P1284" i="21" s="1"/>
  <c r="O1284" i="21"/>
  <c r="N1285" i="21"/>
  <c r="P1285" i="21" s="1"/>
  <c r="O1285" i="21"/>
  <c r="N1286" i="21"/>
  <c r="P1286" i="21" s="1"/>
  <c r="O1286" i="21"/>
  <c r="N1287" i="21"/>
  <c r="P1287" i="21" s="1"/>
  <c r="O1287" i="21"/>
  <c r="N1288" i="21"/>
  <c r="P1288" i="21" s="1"/>
  <c r="O1288" i="21"/>
  <c r="N1289" i="21"/>
  <c r="P1289" i="21" s="1"/>
  <c r="O1289" i="21"/>
  <c r="N1290" i="21"/>
  <c r="P1290" i="21" s="1"/>
  <c r="O1290" i="21"/>
  <c r="N1291" i="21"/>
  <c r="P1291" i="21" s="1"/>
  <c r="O1291" i="21"/>
  <c r="N1292" i="21"/>
  <c r="P1292" i="21" s="1"/>
  <c r="O1292" i="21"/>
  <c r="N1293" i="21"/>
  <c r="P1293" i="21" s="1"/>
  <c r="O1293" i="21"/>
  <c r="N1294" i="21"/>
  <c r="P1294" i="21" s="1"/>
  <c r="O1294" i="21"/>
  <c r="N1295" i="21"/>
  <c r="P1295" i="21" s="1"/>
  <c r="O1295" i="21"/>
  <c r="N1296" i="21"/>
  <c r="P1296" i="21" s="1"/>
  <c r="O1296" i="21"/>
  <c r="N1297" i="21"/>
  <c r="P1297" i="21" s="1"/>
  <c r="O1297" i="21"/>
  <c r="N1298" i="21"/>
  <c r="P1298" i="21" s="1"/>
  <c r="O1298" i="21"/>
  <c r="N1299" i="21"/>
  <c r="P1299" i="21" s="1"/>
  <c r="O1299" i="21"/>
  <c r="N1300" i="21"/>
  <c r="P1300" i="21" s="1"/>
  <c r="O1300" i="21"/>
  <c r="N1301" i="21"/>
  <c r="P1301" i="21" s="1"/>
  <c r="O1301" i="21"/>
  <c r="N1302" i="21"/>
  <c r="P1302" i="21" s="1"/>
  <c r="O1302" i="21"/>
  <c r="N1303" i="21"/>
  <c r="P1303" i="21" s="1"/>
  <c r="O1303" i="21"/>
  <c r="N1304" i="21"/>
  <c r="P1304" i="21" s="1"/>
  <c r="O1304" i="21"/>
  <c r="N1305" i="21"/>
  <c r="P1305" i="21" s="1"/>
  <c r="O1305" i="21"/>
  <c r="N1306" i="21"/>
  <c r="P1306" i="21" s="1"/>
  <c r="O1306" i="21"/>
  <c r="N1307" i="21"/>
  <c r="P1307" i="21" s="1"/>
  <c r="O1307" i="21"/>
  <c r="N1308" i="21"/>
  <c r="P1308" i="21" s="1"/>
  <c r="O1308" i="21"/>
  <c r="N1309" i="21"/>
  <c r="P1309" i="21" s="1"/>
  <c r="O1309" i="21"/>
  <c r="N1310" i="21"/>
  <c r="P1310" i="21" s="1"/>
  <c r="O1310" i="21"/>
  <c r="N1311" i="21"/>
  <c r="P1311" i="21" s="1"/>
  <c r="O1311" i="21"/>
  <c r="N1312" i="21"/>
  <c r="P1312" i="21" s="1"/>
  <c r="O1312" i="21"/>
  <c r="N1313" i="21"/>
  <c r="P1313" i="21" s="1"/>
  <c r="O1313" i="21"/>
  <c r="N1314" i="21"/>
  <c r="P1314" i="21" s="1"/>
  <c r="O1314" i="21"/>
  <c r="N1315" i="21"/>
  <c r="P1315" i="21" s="1"/>
  <c r="O1315" i="21"/>
  <c r="N1316" i="21"/>
  <c r="P1316" i="21" s="1"/>
  <c r="O1316" i="21"/>
  <c r="N1317" i="21"/>
  <c r="P1317" i="21" s="1"/>
  <c r="O1317" i="21"/>
  <c r="N1318" i="21"/>
  <c r="P1318" i="21" s="1"/>
  <c r="O1318" i="21"/>
  <c r="N1319" i="21"/>
  <c r="P1319" i="21" s="1"/>
  <c r="O1319" i="21"/>
  <c r="N1320" i="21"/>
  <c r="P1320" i="21" s="1"/>
  <c r="O1320" i="21"/>
  <c r="N1321" i="21"/>
  <c r="P1321" i="21" s="1"/>
  <c r="O1321" i="21"/>
  <c r="N1322" i="21"/>
  <c r="P1322" i="21" s="1"/>
  <c r="O1322" i="21"/>
  <c r="N1323" i="21"/>
  <c r="P1323" i="21" s="1"/>
  <c r="O1323" i="21"/>
  <c r="N1324" i="21"/>
  <c r="P1324" i="21" s="1"/>
  <c r="O1324" i="21"/>
  <c r="N1325" i="21"/>
  <c r="P1325" i="21" s="1"/>
  <c r="O1325" i="21"/>
  <c r="N1326" i="21"/>
  <c r="P1326" i="21" s="1"/>
  <c r="O1326" i="21"/>
  <c r="N1327" i="21"/>
  <c r="P1327" i="21" s="1"/>
  <c r="O1327" i="21"/>
  <c r="N1328" i="21"/>
  <c r="P1328" i="21" s="1"/>
  <c r="O1328" i="21"/>
  <c r="N1329" i="21"/>
  <c r="P1329" i="21" s="1"/>
  <c r="O1329" i="21"/>
  <c r="N1330" i="21"/>
  <c r="P1330" i="21" s="1"/>
  <c r="O1330" i="21"/>
  <c r="N1331" i="21"/>
  <c r="P1331" i="21" s="1"/>
  <c r="O1331" i="21"/>
  <c r="N1332" i="21"/>
  <c r="P1332" i="21" s="1"/>
  <c r="O1332" i="21"/>
  <c r="N1333" i="21"/>
  <c r="P1333" i="21" s="1"/>
  <c r="O1333" i="21"/>
  <c r="N1334" i="21"/>
  <c r="P1334" i="21" s="1"/>
  <c r="O1334" i="21"/>
  <c r="N1335" i="21"/>
  <c r="P1335" i="21" s="1"/>
  <c r="O1335" i="21"/>
  <c r="N1336" i="21"/>
  <c r="P1336" i="21" s="1"/>
  <c r="O1336" i="21"/>
  <c r="N1337" i="21"/>
  <c r="P1337" i="21" s="1"/>
  <c r="O1337" i="21"/>
  <c r="N1338" i="21"/>
  <c r="P1338" i="21" s="1"/>
  <c r="O1338" i="21"/>
  <c r="N1339" i="21"/>
  <c r="P1339" i="21" s="1"/>
  <c r="O1339" i="21"/>
  <c r="N1340" i="21"/>
  <c r="P1340" i="21" s="1"/>
  <c r="O1340" i="21"/>
  <c r="N1341" i="21"/>
  <c r="P1341" i="21" s="1"/>
  <c r="O1341" i="21"/>
  <c r="N1342" i="21"/>
  <c r="P1342" i="21" s="1"/>
  <c r="O1342" i="21"/>
  <c r="N1343" i="21"/>
  <c r="P1343" i="21" s="1"/>
  <c r="O1343" i="21"/>
  <c r="N1344" i="21"/>
  <c r="P1344" i="21" s="1"/>
  <c r="O1344" i="21"/>
  <c r="N1345" i="21"/>
  <c r="P1345" i="21" s="1"/>
  <c r="O1345" i="21"/>
  <c r="N1346" i="21"/>
  <c r="P1346" i="21" s="1"/>
  <c r="O1346" i="21"/>
  <c r="N1347" i="21"/>
  <c r="P1347" i="21" s="1"/>
  <c r="O1347" i="21"/>
  <c r="N1348" i="21"/>
  <c r="P1348" i="21" s="1"/>
  <c r="O1348" i="21"/>
  <c r="N1349" i="21"/>
  <c r="P1349" i="21" s="1"/>
  <c r="O1349" i="21"/>
  <c r="N1350" i="21"/>
  <c r="P1350" i="21" s="1"/>
  <c r="O1350" i="21"/>
  <c r="N1351" i="21"/>
  <c r="P1351" i="21" s="1"/>
  <c r="O1351" i="21"/>
  <c r="N1352" i="21"/>
  <c r="P1352" i="21" s="1"/>
  <c r="O1352" i="21"/>
  <c r="N1353" i="21"/>
  <c r="P1353" i="21" s="1"/>
  <c r="O1353" i="21"/>
  <c r="N1354" i="21"/>
  <c r="P1354" i="21" s="1"/>
  <c r="O1354" i="21"/>
  <c r="N1355" i="21"/>
  <c r="P1355" i="21" s="1"/>
  <c r="O1355" i="21"/>
  <c r="N1356" i="21"/>
  <c r="P1356" i="21" s="1"/>
  <c r="O1356" i="21"/>
  <c r="N1357" i="21"/>
  <c r="P1357" i="21" s="1"/>
  <c r="O1357" i="21"/>
  <c r="N1358" i="21"/>
  <c r="P1358" i="21" s="1"/>
  <c r="O1358" i="21"/>
  <c r="N1359" i="21"/>
  <c r="P1359" i="21" s="1"/>
  <c r="O1359" i="21"/>
  <c r="N1360" i="21"/>
  <c r="P1360" i="21" s="1"/>
  <c r="O1360" i="21"/>
  <c r="N1361" i="21"/>
  <c r="P1361" i="21" s="1"/>
  <c r="O1361" i="21"/>
  <c r="N1362" i="21"/>
  <c r="P1362" i="21" s="1"/>
  <c r="O1362" i="21"/>
  <c r="N1363" i="21"/>
  <c r="P1363" i="21" s="1"/>
  <c r="O1363" i="21"/>
  <c r="N1364" i="21"/>
  <c r="P1364" i="21" s="1"/>
  <c r="O1364" i="21"/>
  <c r="N1365" i="21"/>
  <c r="P1365" i="21" s="1"/>
  <c r="O1365" i="21"/>
  <c r="N1366" i="21"/>
  <c r="P1366" i="21" s="1"/>
  <c r="O1366" i="21"/>
  <c r="N1367" i="21"/>
  <c r="P1367" i="21" s="1"/>
  <c r="O1367" i="21"/>
  <c r="N1368" i="21"/>
  <c r="P1368" i="21" s="1"/>
  <c r="O1368" i="21"/>
  <c r="N1369" i="21"/>
  <c r="P1369" i="21" s="1"/>
  <c r="O1369" i="21"/>
  <c r="N1370" i="21"/>
  <c r="P1370" i="21" s="1"/>
  <c r="O1370" i="21"/>
  <c r="N1371" i="21"/>
  <c r="P1371" i="21" s="1"/>
  <c r="O1371" i="21"/>
  <c r="N1372" i="21"/>
  <c r="P1372" i="21" s="1"/>
  <c r="O1372" i="21"/>
  <c r="N1373" i="21"/>
  <c r="P1373" i="21" s="1"/>
  <c r="O1373" i="21"/>
  <c r="N1374" i="21"/>
  <c r="P1374" i="21" s="1"/>
  <c r="O1374" i="21"/>
  <c r="N1375" i="21"/>
  <c r="P1375" i="21" s="1"/>
  <c r="O1375" i="21"/>
  <c r="N1376" i="21"/>
  <c r="P1376" i="21" s="1"/>
  <c r="O1376" i="21"/>
  <c r="N1377" i="21"/>
  <c r="P1377" i="21" s="1"/>
  <c r="O1377" i="21"/>
  <c r="N1378" i="21"/>
  <c r="P1378" i="21" s="1"/>
  <c r="O1378" i="21"/>
  <c r="N1379" i="21"/>
  <c r="P1379" i="21" s="1"/>
  <c r="O1379" i="21"/>
  <c r="N1380" i="21"/>
  <c r="P1380" i="21" s="1"/>
  <c r="O1380" i="21"/>
  <c r="N1381" i="21"/>
  <c r="P1381" i="21" s="1"/>
  <c r="O1381" i="21"/>
  <c r="N1382" i="21"/>
  <c r="P1382" i="21" s="1"/>
  <c r="O1382" i="21"/>
  <c r="N1383" i="21"/>
  <c r="P1383" i="21" s="1"/>
  <c r="O1383" i="21"/>
  <c r="N1384" i="21"/>
  <c r="P1384" i="21" s="1"/>
  <c r="O1384" i="21"/>
  <c r="N1385" i="21"/>
  <c r="P1385" i="21" s="1"/>
  <c r="O1385" i="21"/>
  <c r="N1386" i="21"/>
  <c r="P1386" i="21" s="1"/>
  <c r="O1386" i="21"/>
  <c r="N1387" i="21"/>
  <c r="P1387" i="21" s="1"/>
  <c r="O1387" i="21"/>
  <c r="N1388" i="21"/>
  <c r="P1388" i="21" s="1"/>
  <c r="O1388" i="21"/>
  <c r="N1389" i="21"/>
  <c r="P1389" i="21" s="1"/>
  <c r="O1389" i="21"/>
  <c r="N1390" i="21"/>
  <c r="P1390" i="21" s="1"/>
  <c r="O1390" i="21"/>
  <c r="N1391" i="21"/>
  <c r="P1391" i="21" s="1"/>
  <c r="O1391" i="21"/>
  <c r="N1392" i="21"/>
  <c r="P1392" i="21" s="1"/>
  <c r="O1392" i="21"/>
  <c r="N1393" i="21"/>
  <c r="P1393" i="21" s="1"/>
  <c r="O1393" i="21"/>
  <c r="N1394" i="21"/>
  <c r="P1394" i="21" s="1"/>
  <c r="O1394" i="21"/>
  <c r="N1395" i="21"/>
  <c r="P1395" i="21" s="1"/>
  <c r="O1395" i="21"/>
  <c r="N1396" i="21"/>
  <c r="P1396" i="21" s="1"/>
  <c r="O1396" i="21"/>
  <c r="N1397" i="21"/>
  <c r="P1397" i="21" s="1"/>
  <c r="O1397" i="21"/>
  <c r="N1398" i="21"/>
  <c r="P1398" i="21" s="1"/>
  <c r="O1398" i="21"/>
  <c r="N1399" i="21"/>
  <c r="P1399" i="21" s="1"/>
  <c r="O1399" i="21"/>
  <c r="N1400" i="21"/>
  <c r="P1400" i="21" s="1"/>
  <c r="O1400" i="21"/>
  <c r="N1401" i="21"/>
  <c r="P1401" i="21" s="1"/>
  <c r="O1401" i="21"/>
  <c r="N1402" i="21"/>
  <c r="P1402" i="21" s="1"/>
  <c r="O1402" i="21"/>
  <c r="N1403" i="21"/>
  <c r="P1403" i="21" s="1"/>
  <c r="O1403" i="21"/>
  <c r="N1404" i="21"/>
  <c r="P1404" i="21" s="1"/>
  <c r="O1404" i="21"/>
  <c r="N1405" i="21"/>
  <c r="P1405" i="21" s="1"/>
  <c r="O1405" i="21"/>
  <c r="N1406" i="21"/>
  <c r="P1406" i="21" s="1"/>
  <c r="O1406" i="21"/>
  <c r="N1407" i="21"/>
  <c r="P1407" i="21" s="1"/>
  <c r="O1407" i="21"/>
  <c r="N1408" i="21"/>
  <c r="P1408" i="21" s="1"/>
  <c r="O1408" i="21"/>
  <c r="N1409" i="21"/>
  <c r="P1409" i="21" s="1"/>
  <c r="O1409" i="21"/>
  <c r="N1410" i="21"/>
  <c r="P1410" i="21" s="1"/>
  <c r="O1410" i="21"/>
  <c r="N1411" i="21"/>
  <c r="P1411" i="21" s="1"/>
  <c r="O1411" i="21"/>
  <c r="N1412" i="21"/>
  <c r="P1412" i="21" s="1"/>
  <c r="O1412" i="21"/>
  <c r="N1413" i="21"/>
  <c r="P1413" i="21" s="1"/>
  <c r="O1413" i="21"/>
  <c r="N1414" i="21"/>
  <c r="P1414" i="21" s="1"/>
  <c r="O1414" i="21"/>
  <c r="N1415" i="21"/>
  <c r="P1415" i="21" s="1"/>
  <c r="O1415" i="21"/>
  <c r="N1416" i="21"/>
  <c r="P1416" i="21" s="1"/>
  <c r="O1416" i="21"/>
  <c r="N1417" i="21"/>
  <c r="P1417" i="21" s="1"/>
  <c r="O1417" i="21"/>
  <c r="N1418" i="21"/>
  <c r="P1418" i="21" s="1"/>
  <c r="O1418" i="21"/>
  <c r="N1419" i="21"/>
  <c r="P1419" i="21" s="1"/>
  <c r="O1419" i="21"/>
  <c r="N1420" i="21"/>
  <c r="P1420" i="21" s="1"/>
  <c r="O1420" i="21"/>
  <c r="N1421" i="21"/>
  <c r="P1421" i="21" s="1"/>
  <c r="O1421" i="21"/>
  <c r="N1422" i="21"/>
  <c r="P1422" i="21" s="1"/>
  <c r="O1422" i="21"/>
  <c r="N1423" i="21"/>
  <c r="P1423" i="21" s="1"/>
  <c r="O1423" i="21"/>
  <c r="N1424" i="21"/>
  <c r="P1424" i="21" s="1"/>
  <c r="O1424" i="21"/>
  <c r="N1425" i="21"/>
  <c r="P1425" i="21" s="1"/>
  <c r="O1425" i="21"/>
  <c r="N1426" i="21"/>
  <c r="P1426" i="21" s="1"/>
  <c r="O1426" i="21"/>
  <c r="N1427" i="21"/>
  <c r="P1427" i="21" s="1"/>
  <c r="O1427" i="21"/>
  <c r="N1428" i="21"/>
  <c r="P1428" i="21" s="1"/>
  <c r="O1428" i="21"/>
  <c r="N1429" i="21"/>
  <c r="P1429" i="21" s="1"/>
  <c r="O1429" i="21"/>
  <c r="N1430" i="21"/>
  <c r="P1430" i="21" s="1"/>
  <c r="O1430" i="21"/>
  <c r="N1431" i="21"/>
  <c r="P1431" i="21" s="1"/>
  <c r="O1431" i="21"/>
  <c r="N1432" i="21"/>
  <c r="P1432" i="21" s="1"/>
  <c r="O1432" i="21"/>
  <c r="N1433" i="21"/>
  <c r="P1433" i="21" s="1"/>
  <c r="O1433" i="21"/>
  <c r="N1434" i="21"/>
  <c r="P1434" i="21" s="1"/>
  <c r="O1434" i="21"/>
  <c r="N1435" i="21"/>
  <c r="P1435" i="21" s="1"/>
  <c r="O1435" i="21"/>
  <c r="N1436" i="21"/>
  <c r="P1436" i="21" s="1"/>
  <c r="O1436" i="21"/>
  <c r="N1437" i="21"/>
  <c r="P1437" i="21" s="1"/>
  <c r="O1437" i="21"/>
  <c r="N1438" i="21"/>
  <c r="P1438" i="21" s="1"/>
  <c r="O1438" i="21"/>
  <c r="N1439" i="21"/>
  <c r="P1439" i="21" s="1"/>
  <c r="O1439" i="21"/>
  <c r="N1440" i="21"/>
  <c r="P1440" i="21" s="1"/>
  <c r="O1440" i="21"/>
  <c r="N1441" i="21"/>
  <c r="P1441" i="21" s="1"/>
  <c r="O1441" i="21"/>
  <c r="N1442" i="21"/>
  <c r="P1442" i="21" s="1"/>
  <c r="O1442" i="21"/>
  <c r="N1443" i="21"/>
  <c r="P1443" i="21" s="1"/>
  <c r="O1443" i="21"/>
  <c r="N1444" i="21"/>
  <c r="P1444" i="21" s="1"/>
  <c r="O1444" i="21"/>
  <c r="N1445" i="21"/>
  <c r="P1445" i="21" s="1"/>
  <c r="O1445" i="21"/>
  <c r="N1446" i="21"/>
  <c r="P1446" i="21" s="1"/>
  <c r="O1446" i="21"/>
  <c r="N1447" i="21"/>
  <c r="P1447" i="21" s="1"/>
  <c r="O1447" i="21"/>
  <c r="N1448" i="21"/>
  <c r="P1448" i="21" s="1"/>
  <c r="O1448" i="21"/>
  <c r="N1449" i="21"/>
  <c r="P1449" i="21" s="1"/>
  <c r="O1449" i="21"/>
  <c r="N1450" i="21"/>
  <c r="P1450" i="21" s="1"/>
  <c r="O1450" i="21"/>
  <c r="N1451" i="21"/>
  <c r="P1451" i="21" s="1"/>
  <c r="O1451" i="21"/>
  <c r="N1452" i="21"/>
  <c r="P1452" i="21" s="1"/>
  <c r="O1452" i="21"/>
  <c r="N1453" i="21"/>
  <c r="P1453" i="21" s="1"/>
  <c r="O1453" i="21"/>
  <c r="N1454" i="21"/>
  <c r="P1454" i="21" s="1"/>
  <c r="O1454" i="21"/>
  <c r="N1455" i="21"/>
  <c r="P1455" i="21" s="1"/>
  <c r="O1455" i="21"/>
  <c r="N1456" i="21"/>
  <c r="P1456" i="21" s="1"/>
  <c r="O1456" i="21"/>
  <c r="N1457" i="21"/>
  <c r="P1457" i="21" s="1"/>
  <c r="O1457" i="21"/>
  <c r="N1458" i="21"/>
  <c r="P1458" i="21" s="1"/>
  <c r="O1458" i="21"/>
  <c r="N1459" i="21"/>
  <c r="P1459" i="21" s="1"/>
  <c r="O1459" i="21"/>
  <c r="N1460" i="21"/>
  <c r="P1460" i="21" s="1"/>
  <c r="O1460" i="21"/>
  <c r="N1461" i="21"/>
  <c r="P1461" i="21" s="1"/>
  <c r="O1461" i="21"/>
  <c r="N1462" i="21"/>
  <c r="P1462" i="21" s="1"/>
  <c r="O1462" i="21"/>
  <c r="N1463" i="21"/>
  <c r="P1463" i="21" s="1"/>
  <c r="O1463" i="21"/>
  <c r="N1464" i="21"/>
  <c r="P1464" i="21" s="1"/>
  <c r="O1464" i="21"/>
  <c r="N1465" i="21"/>
  <c r="P1465" i="21" s="1"/>
  <c r="O1465" i="21"/>
  <c r="N1466" i="21"/>
  <c r="P1466" i="21" s="1"/>
  <c r="O1466" i="21"/>
  <c r="N1467" i="21"/>
  <c r="P1467" i="21" s="1"/>
  <c r="O1467" i="21"/>
  <c r="N1468" i="21"/>
  <c r="P1468" i="21" s="1"/>
  <c r="O1468" i="21"/>
  <c r="N1469" i="21"/>
  <c r="P1469" i="21" s="1"/>
  <c r="O1469" i="21"/>
  <c r="N1470" i="21"/>
  <c r="P1470" i="21" s="1"/>
  <c r="O1470" i="21"/>
  <c r="N1471" i="21"/>
  <c r="P1471" i="21" s="1"/>
  <c r="O1471" i="21"/>
  <c r="N1472" i="21"/>
  <c r="P1472" i="21" s="1"/>
  <c r="O1472" i="21"/>
  <c r="N1473" i="21"/>
  <c r="P1473" i="21" s="1"/>
  <c r="O1473" i="21"/>
  <c r="N1474" i="21"/>
  <c r="P1474" i="21" s="1"/>
  <c r="O1474" i="21"/>
  <c r="N1475" i="21"/>
  <c r="P1475" i="21" s="1"/>
  <c r="O1475" i="21"/>
  <c r="N1476" i="21"/>
  <c r="P1476" i="21" s="1"/>
  <c r="O1476" i="21"/>
  <c r="N1477" i="21"/>
  <c r="P1477" i="21" s="1"/>
  <c r="O1477" i="21"/>
  <c r="N1478" i="21"/>
  <c r="P1478" i="21" s="1"/>
  <c r="O1478" i="21"/>
  <c r="N1479" i="21"/>
  <c r="P1479" i="21" s="1"/>
  <c r="O1479" i="21"/>
  <c r="N1480" i="21"/>
  <c r="P1480" i="21" s="1"/>
  <c r="O1480" i="21"/>
  <c r="N1481" i="21"/>
  <c r="P1481" i="21" s="1"/>
  <c r="O1481" i="21"/>
  <c r="N1482" i="21"/>
  <c r="P1482" i="21" s="1"/>
  <c r="O1482" i="21"/>
  <c r="N1483" i="21"/>
  <c r="P1483" i="21" s="1"/>
  <c r="O1483" i="21"/>
  <c r="N1484" i="21"/>
  <c r="P1484" i="21" s="1"/>
  <c r="O1484" i="21"/>
  <c r="N1485" i="21"/>
  <c r="P1485" i="21" s="1"/>
  <c r="O1485" i="21"/>
  <c r="N1486" i="21"/>
  <c r="P1486" i="21" s="1"/>
  <c r="O1486" i="21"/>
  <c r="N1487" i="21"/>
  <c r="P1487" i="21" s="1"/>
  <c r="O1487" i="21"/>
  <c r="N1488" i="21"/>
  <c r="P1488" i="21" s="1"/>
  <c r="O1488" i="21"/>
  <c r="N1489" i="21"/>
  <c r="P1489" i="21" s="1"/>
  <c r="O1489" i="21"/>
  <c r="N1490" i="21"/>
  <c r="P1490" i="21" s="1"/>
  <c r="O1490" i="21"/>
  <c r="N1491" i="21"/>
  <c r="P1491" i="21" s="1"/>
  <c r="O1491" i="21"/>
  <c r="N1492" i="21"/>
  <c r="P1492" i="21" s="1"/>
  <c r="O1492" i="21"/>
  <c r="N1493" i="21"/>
  <c r="P1493" i="21" s="1"/>
  <c r="O1493" i="21"/>
  <c r="N1494" i="21"/>
  <c r="P1494" i="21" s="1"/>
  <c r="O1494" i="21"/>
  <c r="N1495" i="21"/>
  <c r="P1495" i="21" s="1"/>
  <c r="O1495" i="21"/>
  <c r="N1496" i="21"/>
  <c r="P1496" i="21" s="1"/>
  <c r="O1496" i="21"/>
  <c r="N1497" i="21"/>
  <c r="P1497" i="21" s="1"/>
  <c r="O1497" i="21"/>
  <c r="N1498" i="21"/>
  <c r="P1498" i="21" s="1"/>
  <c r="O1498" i="21"/>
  <c r="N1499" i="21"/>
  <c r="P1499" i="21" s="1"/>
  <c r="O1499" i="21"/>
  <c r="N1500" i="21"/>
  <c r="P1500" i="21" s="1"/>
  <c r="O1500" i="21"/>
  <c r="N1501" i="21"/>
  <c r="P1501" i="21" s="1"/>
  <c r="O1501" i="21"/>
  <c r="N1502" i="21"/>
  <c r="P1502" i="21" s="1"/>
  <c r="O1502" i="21"/>
  <c r="N1503" i="21"/>
  <c r="P1503" i="21" s="1"/>
  <c r="O1503" i="21"/>
  <c r="N1504" i="21"/>
  <c r="P1504" i="21" s="1"/>
  <c r="O1504" i="21"/>
  <c r="N1505" i="21"/>
  <c r="P1505" i="21" s="1"/>
  <c r="O1505" i="21"/>
  <c r="N1506" i="21"/>
  <c r="P1506" i="21" s="1"/>
  <c r="O1506" i="21"/>
  <c r="N1507" i="21"/>
  <c r="P1507" i="21" s="1"/>
  <c r="O1507" i="21"/>
  <c r="N1508" i="21"/>
  <c r="P1508" i="21" s="1"/>
  <c r="O1508" i="21"/>
  <c r="N1509" i="21"/>
  <c r="P1509" i="21" s="1"/>
  <c r="O1509" i="21"/>
  <c r="N1510" i="21"/>
  <c r="P1510" i="21" s="1"/>
  <c r="O1510" i="21"/>
  <c r="N1511" i="21"/>
  <c r="P1511" i="21" s="1"/>
  <c r="O1511" i="21"/>
  <c r="N1512" i="21"/>
  <c r="P1512" i="21" s="1"/>
  <c r="O1512" i="21"/>
  <c r="N1513" i="21"/>
  <c r="P1513" i="21" s="1"/>
  <c r="O1513" i="21"/>
  <c r="N1514" i="21"/>
  <c r="P1514" i="21" s="1"/>
  <c r="O1514" i="21"/>
  <c r="N1515" i="21"/>
  <c r="P1515" i="21" s="1"/>
  <c r="O1515" i="21"/>
  <c r="N1516" i="21"/>
  <c r="P1516" i="21" s="1"/>
  <c r="O1516" i="21"/>
  <c r="N1517" i="21"/>
  <c r="P1517" i="21" s="1"/>
  <c r="O1517" i="21"/>
  <c r="N1518" i="21"/>
  <c r="P1518" i="21" s="1"/>
  <c r="O1518" i="21"/>
  <c r="N1519" i="21"/>
  <c r="P1519" i="21" s="1"/>
  <c r="O1519" i="21"/>
  <c r="N1520" i="21"/>
  <c r="P1520" i="21" s="1"/>
  <c r="O1520" i="21"/>
  <c r="N1521" i="21"/>
  <c r="P1521" i="21" s="1"/>
  <c r="O1521" i="21"/>
  <c r="N1522" i="21"/>
  <c r="P1522" i="21" s="1"/>
  <c r="O1522" i="21"/>
  <c r="N1523" i="21"/>
  <c r="P1523" i="21" s="1"/>
  <c r="O1523" i="21"/>
  <c r="N1524" i="21"/>
  <c r="P1524" i="21" s="1"/>
  <c r="O1524" i="21"/>
  <c r="N1525" i="21"/>
  <c r="P1525" i="21" s="1"/>
  <c r="O1525" i="21"/>
  <c r="N1526" i="21"/>
  <c r="P1526" i="21" s="1"/>
  <c r="O1526" i="21"/>
  <c r="N1527" i="21"/>
  <c r="P1527" i="21" s="1"/>
  <c r="O1527" i="21"/>
  <c r="N1528" i="21"/>
  <c r="P1528" i="21" s="1"/>
  <c r="O1528" i="21"/>
  <c r="N1529" i="21"/>
  <c r="P1529" i="21" s="1"/>
  <c r="O1529" i="21"/>
  <c r="N1530" i="21"/>
  <c r="P1530" i="21" s="1"/>
  <c r="O1530" i="21"/>
  <c r="N1531" i="21"/>
  <c r="P1531" i="21" s="1"/>
  <c r="O1531" i="21"/>
  <c r="N1532" i="21"/>
  <c r="P1532" i="21" s="1"/>
  <c r="O1532" i="21"/>
  <c r="N1533" i="21"/>
  <c r="P1533" i="21" s="1"/>
  <c r="O1533" i="21"/>
  <c r="N1534" i="21"/>
  <c r="P1534" i="21" s="1"/>
  <c r="O1534" i="21"/>
  <c r="N1535" i="21"/>
  <c r="P1535" i="21" s="1"/>
  <c r="O1535" i="21"/>
  <c r="N1536" i="21"/>
  <c r="P1536" i="21" s="1"/>
  <c r="O1536" i="21"/>
  <c r="N1537" i="21"/>
  <c r="P1537" i="21" s="1"/>
  <c r="O1537" i="21"/>
  <c r="N1538" i="21"/>
  <c r="P1538" i="21" s="1"/>
  <c r="O1538" i="21"/>
  <c r="N1539" i="21"/>
  <c r="P1539" i="21" s="1"/>
  <c r="O1539" i="21"/>
  <c r="N1540" i="21"/>
  <c r="P1540" i="21" s="1"/>
  <c r="O1540" i="21"/>
  <c r="N1541" i="21"/>
  <c r="P1541" i="21" s="1"/>
  <c r="O1541" i="21"/>
  <c r="N1542" i="21"/>
  <c r="P1542" i="21" s="1"/>
  <c r="O1542" i="21"/>
  <c r="N1543" i="21"/>
  <c r="P1543" i="21" s="1"/>
  <c r="O1543" i="21"/>
  <c r="N1544" i="21"/>
  <c r="P1544" i="21" s="1"/>
  <c r="O1544" i="21"/>
  <c r="N1545" i="21"/>
  <c r="P1545" i="21" s="1"/>
  <c r="O1545" i="21"/>
  <c r="N1546" i="21"/>
  <c r="P1546" i="21" s="1"/>
  <c r="O1546" i="21"/>
  <c r="N1547" i="21"/>
  <c r="P1547" i="21" s="1"/>
  <c r="O1547" i="21"/>
  <c r="N1548" i="21"/>
  <c r="P1548" i="21" s="1"/>
  <c r="O1548" i="21"/>
  <c r="N1549" i="21"/>
  <c r="P1549" i="21" s="1"/>
  <c r="O1549" i="21"/>
  <c r="N1550" i="21"/>
  <c r="P1550" i="21" s="1"/>
  <c r="O1550" i="21"/>
  <c r="N1551" i="21"/>
  <c r="P1551" i="21" s="1"/>
  <c r="O1551" i="21"/>
  <c r="N1552" i="21"/>
  <c r="P1552" i="21" s="1"/>
  <c r="O1552" i="21"/>
  <c r="N1553" i="21"/>
  <c r="P1553" i="21" s="1"/>
  <c r="O1553" i="21"/>
  <c r="N1554" i="21"/>
  <c r="P1554" i="21" s="1"/>
  <c r="O1554" i="21"/>
  <c r="N1555" i="21"/>
  <c r="P1555" i="21" s="1"/>
  <c r="O1555" i="21"/>
  <c r="N1556" i="21"/>
  <c r="P1556" i="21" s="1"/>
  <c r="O1556" i="21"/>
  <c r="N1557" i="21"/>
  <c r="P1557" i="21" s="1"/>
  <c r="O1557" i="21"/>
  <c r="N1558" i="21"/>
  <c r="P1558" i="21" s="1"/>
  <c r="O1558" i="21"/>
  <c r="N1559" i="21"/>
  <c r="P1559" i="21" s="1"/>
  <c r="O1559" i="21"/>
  <c r="N1560" i="21"/>
  <c r="P1560" i="21" s="1"/>
  <c r="O1560" i="21"/>
  <c r="N1561" i="21"/>
  <c r="P1561" i="21" s="1"/>
  <c r="O1561" i="21"/>
  <c r="N1562" i="21"/>
  <c r="P1562" i="21" s="1"/>
  <c r="O1562" i="21"/>
  <c r="N1563" i="21"/>
  <c r="P1563" i="21" s="1"/>
  <c r="O1563" i="21"/>
  <c r="N1564" i="21"/>
  <c r="P1564" i="21" s="1"/>
  <c r="O1564" i="21"/>
  <c r="N1565" i="21"/>
  <c r="P1565" i="21" s="1"/>
  <c r="O1565" i="21"/>
  <c r="N1566" i="21"/>
  <c r="P1566" i="21" s="1"/>
  <c r="O1566" i="21"/>
  <c r="N1567" i="21"/>
  <c r="P1567" i="21" s="1"/>
  <c r="O1567" i="21"/>
  <c r="N1568" i="21"/>
  <c r="P1568" i="21" s="1"/>
  <c r="O1568" i="21"/>
  <c r="N1569" i="21"/>
  <c r="P1569" i="21" s="1"/>
  <c r="O1569" i="21"/>
  <c r="N1570" i="21"/>
  <c r="P1570" i="21" s="1"/>
  <c r="O1570" i="21"/>
  <c r="N1571" i="21"/>
  <c r="P1571" i="21" s="1"/>
  <c r="O1571" i="21"/>
  <c r="N1572" i="21"/>
  <c r="P1572" i="21" s="1"/>
  <c r="O1572" i="21"/>
  <c r="N1573" i="21"/>
  <c r="P1573" i="21" s="1"/>
  <c r="O1573" i="21"/>
  <c r="N1574" i="21"/>
  <c r="P1574" i="21" s="1"/>
  <c r="O1574" i="21"/>
  <c r="N1575" i="21"/>
  <c r="P1575" i="21" s="1"/>
  <c r="O1575" i="21"/>
  <c r="N1576" i="21"/>
  <c r="P1576" i="21" s="1"/>
  <c r="O1576" i="21"/>
  <c r="N1577" i="21"/>
  <c r="P1577" i="21" s="1"/>
  <c r="O1577" i="21"/>
  <c r="N1578" i="21"/>
  <c r="P1578" i="21" s="1"/>
  <c r="O1578" i="21"/>
  <c r="N1579" i="21"/>
  <c r="P1579" i="21" s="1"/>
  <c r="O1579" i="21"/>
  <c r="N1580" i="21"/>
  <c r="P1580" i="21" s="1"/>
  <c r="O1580" i="21"/>
  <c r="N1581" i="21"/>
  <c r="P1581" i="21" s="1"/>
  <c r="O1581" i="21"/>
  <c r="N1582" i="21"/>
  <c r="P1582" i="21" s="1"/>
  <c r="O1582" i="21"/>
  <c r="N1583" i="21"/>
  <c r="P1583" i="21" s="1"/>
  <c r="O1583" i="21"/>
  <c r="N1584" i="21"/>
  <c r="P1584" i="21" s="1"/>
  <c r="O1584" i="21"/>
  <c r="N1585" i="21"/>
  <c r="P1585" i="21" s="1"/>
  <c r="O1585" i="21"/>
  <c r="N1586" i="21"/>
  <c r="P1586" i="21" s="1"/>
  <c r="O1586" i="21"/>
  <c r="N1587" i="21"/>
  <c r="P1587" i="21" s="1"/>
  <c r="O1587" i="21"/>
  <c r="N1588" i="21"/>
  <c r="P1588" i="21" s="1"/>
  <c r="O1588" i="21"/>
  <c r="N1589" i="21"/>
  <c r="P1589" i="21" s="1"/>
  <c r="O1589" i="21"/>
  <c r="N1590" i="21"/>
  <c r="P1590" i="21" s="1"/>
  <c r="O1590" i="21"/>
  <c r="N1591" i="21"/>
  <c r="P1591" i="21" s="1"/>
  <c r="O1591" i="21"/>
  <c r="N1592" i="21"/>
  <c r="P1592" i="21" s="1"/>
  <c r="O1592" i="21"/>
  <c r="N1593" i="21"/>
  <c r="P1593" i="21" s="1"/>
  <c r="O1593" i="21"/>
  <c r="N1594" i="21"/>
  <c r="P1594" i="21" s="1"/>
  <c r="O1594" i="21"/>
  <c r="N1595" i="21"/>
  <c r="P1595" i="21" s="1"/>
  <c r="O1595" i="21"/>
  <c r="N1596" i="21"/>
  <c r="P1596" i="21" s="1"/>
  <c r="O1596" i="21"/>
  <c r="N1597" i="21"/>
  <c r="P1597" i="21" s="1"/>
  <c r="O1597" i="21"/>
  <c r="N1598" i="21"/>
  <c r="P1598" i="21" s="1"/>
  <c r="O1598" i="21"/>
  <c r="N1599" i="21"/>
  <c r="P1599" i="21" s="1"/>
  <c r="O1599" i="21"/>
  <c r="N1600" i="21"/>
  <c r="P1600" i="21" s="1"/>
  <c r="O1600" i="21"/>
  <c r="N1601" i="21"/>
  <c r="P1601" i="21" s="1"/>
  <c r="O1601" i="21"/>
  <c r="N1602" i="21"/>
  <c r="P1602" i="21" s="1"/>
  <c r="O1602" i="21"/>
  <c r="N1603" i="21"/>
  <c r="P1603" i="21" s="1"/>
  <c r="O1603" i="21"/>
  <c r="N1604" i="21"/>
  <c r="P1604" i="21" s="1"/>
  <c r="O1604" i="21"/>
  <c r="N1605" i="21"/>
  <c r="P1605" i="21" s="1"/>
  <c r="O1605" i="21"/>
  <c r="N1606" i="21"/>
  <c r="P1606" i="21" s="1"/>
  <c r="O1606" i="21"/>
  <c r="N1607" i="21"/>
  <c r="P1607" i="21" s="1"/>
  <c r="O1607" i="21"/>
  <c r="N1608" i="21"/>
  <c r="P1608" i="21" s="1"/>
  <c r="O1608" i="21"/>
  <c r="N1609" i="21"/>
  <c r="P1609" i="21" s="1"/>
  <c r="O1609" i="21"/>
  <c r="N1610" i="21"/>
  <c r="P1610" i="21" s="1"/>
  <c r="O1610" i="21"/>
  <c r="N1611" i="21"/>
  <c r="P1611" i="21" s="1"/>
  <c r="O1611" i="21"/>
  <c r="N1612" i="21"/>
  <c r="P1612" i="21" s="1"/>
  <c r="O1612" i="21"/>
  <c r="N1613" i="21"/>
  <c r="P1613" i="21" s="1"/>
  <c r="O1613" i="21"/>
  <c r="N1614" i="21"/>
  <c r="P1614" i="21" s="1"/>
  <c r="O1614" i="21"/>
  <c r="N1615" i="21"/>
  <c r="P1615" i="21" s="1"/>
  <c r="O1615" i="21"/>
  <c r="N1616" i="21"/>
  <c r="P1616" i="21" s="1"/>
  <c r="O1616" i="21"/>
  <c r="N1617" i="21"/>
  <c r="P1617" i="21" s="1"/>
  <c r="O1617" i="21"/>
  <c r="N1618" i="21"/>
  <c r="P1618" i="21" s="1"/>
  <c r="O1618" i="21"/>
  <c r="N1619" i="21"/>
  <c r="P1619" i="21" s="1"/>
  <c r="O1619" i="21"/>
  <c r="N1620" i="21"/>
  <c r="P1620" i="21" s="1"/>
  <c r="O1620" i="21"/>
  <c r="N1621" i="21"/>
  <c r="P1621" i="21" s="1"/>
  <c r="O1621" i="21"/>
  <c r="N1622" i="21"/>
  <c r="P1622" i="21" s="1"/>
  <c r="O1622" i="21"/>
  <c r="N1623" i="21"/>
  <c r="P1623" i="21" s="1"/>
  <c r="O1623" i="21"/>
  <c r="N1624" i="21"/>
  <c r="P1624" i="21" s="1"/>
  <c r="O1624" i="21"/>
  <c r="N1625" i="21"/>
  <c r="P1625" i="21" s="1"/>
  <c r="O1625" i="21"/>
  <c r="N1626" i="21"/>
  <c r="P1626" i="21" s="1"/>
  <c r="O1626" i="21"/>
  <c r="N1627" i="21"/>
  <c r="P1627" i="21" s="1"/>
  <c r="O1627" i="21"/>
  <c r="N1628" i="21"/>
  <c r="P1628" i="21" s="1"/>
  <c r="O1628" i="21"/>
  <c r="N1629" i="21"/>
  <c r="P1629" i="21" s="1"/>
  <c r="O1629" i="21"/>
  <c r="N1630" i="21"/>
  <c r="P1630" i="21" s="1"/>
  <c r="O1630" i="21"/>
  <c r="N1631" i="21"/>
  <c r="P1631" i="21" s="1"/>
  <c r="O1631" i="21"/>
  <c r="N1632" i="21"/>
  <c r="P1632" i="21" s="1"/>
  <c r="O1632" i="21"/>
  <c r="N1633" i="21"/>
  <c r="P1633" i="21" s="1"/>
  <c r="O1633" i="21"/>
  <c r="N1634" i="21"/>
  <c r="P1634" i="21" s="1"/>
  <c r="O1634" i="21"/>
  <c r="N1635" i="21"/>
  <c r="P1635" i="21" s="1"/>
  <c r="O1635" i="21"/>
  <c r="N1636" i="21"/>
  <c r="P1636" i="21" s="1"/>
  <c r="O1636" i="21"/>
  <c r="N1637" i="21"/>
  <c r="P1637" i="21" s="1"/>
  <c r="O1637" i="21"/>
  <c r="N1638" i="21"/>
  <c r="P1638" i="21" s="1"/>
  <c r="O1638" i="21"/>
  <c r="N1639" i="21"/>
  <c r="P1639" i="21" s="1"/>
  <c r="O1639" i="21"/>
  <c r="N1640" i="21"/>
  <c r="P1640" i="21" s="1"/>
  <c r="O1640" i="21"/>
  <c r="N1641" i="21"/>
  <c r="P1641" i="21" s="1"/>
  <c r="O1641" i="21"/>
  <c r="N1642" i="21"/>
  <c r="P1642" i="21" s="1"/>
  <c r="O1642" i="21"/>
  <c r="N1643" i="21"/>
  <c r="P1643" i="21" s="1"/>
  <c r="O1643" i="21"/>
  <c r="N1644" i="21"/>
  <c r="P1644" i="21" s="1"/>
  <c r="O1644" i="21"/>
  <c r="N1645" i="21"/>
  <c r="P1645" i="21" s="1"/>
  <c r="O1645" i="21"/>
  <c r="N1646" i="21"/>
  <c r="P1646" i="21" s="1"/>
  <c r="O1646" i="21"/>
  <c r="N1647" i="21"/>
  <c r="P1647" i="21" s="1"/>
  <c r="O1647" i="21"/>
  <c r="N1648" i="21"/>
  <c r="P1648" i="21" s="1"/>
  <c r="O1648" i="21"/>
  <c r="N1649" i="21"/>
  <c r="P1649" i="21" s="1"/>
  <c r="O1649" i="21"/>
  <c r="N1650" i="21"/>
  <c r="P1650" i="21" s="1"/>
  <c r="O1650" i="21"/>
  <c r="N1651" i="21"/>
  <c r="P1651" i="21" s="1"/>
  <c r="O1651" i="21"/>
  <c r="N1652" i="21"/>
  <c r="P1652" i="21" s="1"/>
  <c r="O1652" i="21"/>
  <c r="N1653" i="21"/>
  <c r="P1653" i="21" s="1"/>
  <c r="O1653" i="21"/>
  <c r="N1654" i="21"/>
  <c r="P1654" i="21" s="1"/>
  <c r="O1654" i="21"/>
  <c r="N1655" i="21"/>
  <c r="P1655" i="21" s="1"/>
  <c r="O1655" i="21"/>
  <c r="N1656" i="21"/>
  <c r="P1656" i="21" s="1"/>
  <c r="O1656" i="21"/>
  <c r="N1657" i="21"/>
  <c r="P1657" i="21" s="1"/>
  <c r="O1657" i="21"/>
  <c r="N1658" i="21"/>
  <c r="P1658" i="21" s="1"/>
  <c r="O1658" i="21"/>
  <c r="N1659" i="21"/>
  <c r="P1659" i="21" s="1"/>
  <c r="O1659" i="21"/>
  <c r="N1660" i="21"/>
  <c r="P1660" i="21" s="1"/>
  <c r="O1660" i="21"/>
  <c r="N1661" i="21"/>
  <c r="P1661" i="21" s="1"/>
  <c r="O1661" i="21"/>
  <c r="N1662" i="21"/>
  <c r="P1662" i="21" s="1"/>
  <c r="O1662" i="21"/>
  <c r="N1663" i="21"/>
  <c r="P1663" i="21" s="1"/>
  <c r="O1663" i="21"/>
  <c r="N1664" i="21"/>
  <c r="P1664" i="21" s="1"/>
  <c r="O1664" i="21"/>
  <c r="N1665" i="21"/>
  <c r="P1665" i="21" s="1"/>
  <c r="O1665" i="21"/>
  <c r="N1666" i="21"/>
  <c r="P1666" i="21" s="1"/>
  <c r="O1666" i="21"/>
  <c r="N1667" i="21"/>
  <c r="P1667" i="21" s="1"/>
  <c r="O1667" i="21"/>
  <c r="N1668" i="21"/>
  <c r="P1668" i="21" s="1"/>
  <c r="O1668" i="21"/>
  <c r="N1669" i="21"/>
  <c r="P1669" i="21" s="1"/>
  <c r="O1669" i="21"/>
  <c r="N1670" i="21"/>
  <c r="P1670" i="21" s="1"/>
  <c r="O1670" i="21"/>
  <c r="N1671" i="21"/>
  <c r="P1671" i="21" s="1"/>
  <c r="O1671" i="21"/>
  <c r="N1672" i="21"/>
  <c r="P1672" i="21" s="1"/>
  <c r="O1672" i="21"/>
  <c r="N1673" i="21"/>
  <c r="P1673" i="21" s="1"/>
  <c r="O1673" i="21"/>
  <c r="N1674" i="21"/>
  <c r="P1674" i="21" s="1"/>
  <c r="O1674" i="21"/>
  <c r="N1675" i="21"/>
  <c r="P1675" i="21" s="1"/>
  <c r="O1675" i="21"/>
  <c r="N1676" i="21"/>
  <c r="P1676" i="21" s="1"/>
  <c r="O1676" i="21"/>
  <c r="N1677" i="21"/>
  <c r="P1677" i="21" s="1"/>
  <c r="O1677" i="21"/>
  <c r="N1678" i="21"/>
  <c r="P1678" i="21" s="1"/>
  <c r="O1678" i="21"/>
  <c r="N1679" i="21"/>
  <c r="P1679" i="21" s="1"/>
  <c r="O1679" i="21"/>
  <c r="N1680" i="21"/>
  <c r="P1680" i="21" s="1"/>
  <c r="O1680" i="21"/>
  <c r="N1681" i="21"/>
  <c r="P1681" i="21" s="1"/>
  <c r="O1681" i="21"/>
  <c r="N1682" i="21"/>
  <c r="P1682" i="21" s="1"/>
  <c r="O1682" i="21"/>
  <c r="N1683" i="21"/>
  <c r="P1683" i="21" s="1"/>
  <c r="O1683" i="21"/>
  <c r="N1684" i="21"/>
  <c r="P1684" i="21" s="1"/>
  <c r="O1684" i="21"/>
  <c r="N1685" i="21"/>
  <c r="P1685" i="21" s="1"/>
  <c r="O1685" i="21"/>
  <c r="N1686" i="21"/>
  <c r="P1686" i="21" s="1"/>
  <c r="O1686" i="21"/>
  <c r="N1687" i="21"/>
  <c r="P1687" i="21" s="1"/>
  <c r="O1687" i="21"/>
  <c r="N1688" i="21"/>
  <c r="P1688" i="21" s="1"/>
  <c r="O1688" i="21"/>
  <c r="N1689" i="21"/>
  <c r="P1689" i="21" s="1"/>
  <c r="O1689" i="21"/>
  <c r="N1690" i="21"/>
  <c r="P1690" i="21" s="1"/>
  <c r="O1690" i="21"/>
  <c r="N1691" i="21"/>
  <c r="P1691" i="21" s="1"/>
  <c r="O1691" i="21"/>
  <c r="N1692" i="21"/>
  <c r="P1692" i="21" s="1"/>
  <c r="O1692" i="21"/>
  <c r="N1693" i="21"/>
  <c r="P1693" i="21" s="1"/>
  <c r="O1693" i="21"/>
  <c r="N1694" i="21"/>
  <c r="P1694" i="21" s="1"/>
  <c r="O1694" i="21"/>
  <c r="N1695" i="21"/>
  <c r="P1695" i="21" s="1"/>
  <c r="O1695" i="21"/>
  <c r="N1696" i="21"/>
  <c r="P1696" i="21" s="1"/>
  <c r="O1696" i="21"/>
  <c r="N1697" i="21"/>
  <c r="P1697" i="21" s="1"/>
  <c r="O1697" i="21"/>
  <c r="N1698" i="21"/>
  <c r="P1698" i="21" s="1"/>
  <c r="O1698" i="21"/>
  <c r="N1699" i="21"/>
  <c r="P1699" i="21" s="1"/>
  <c r="O1699" i="21"/>
  <c r="N1700" i="21"/>
  <c r="P1700" i="21" s="1"/>
  <c r="O1700" i="21"/>
  <c r="N1701" i="21"/>
  <c r="P1701" i="21" s="1"/>
  <c r="O1701" i="21"/>
  <c r="N1702" i="21"/>
  <c r="P1702" i="21" s="1"/>
  <c r="O1702" i="21"/>
  <c r="N1703" i="21"/>
  <c r="P1703" i="21" s="1"/>
  <c r="O1703" i="21"/>
  <c r="N1704" i="21"/>
  <c r="P1704" i="21" s="1"/>
  <c r="O1704" i="21"/>
  <c r="N1705" i="21"/>
  <c r="P1705" i="21" s="1"/>
  <c r="O1705" i="21"/>
  <c r="N1706" i="21"/>
  <c r="P1706" i="21" s="1"/>
  <c r="O1706" i="21"/>
  <c r="N1707" i="21"/>
  <c r="P1707" i="21" s="1"/>
  <c r="O1707" i="21"/>
  <c r="N1708" i="21"/>
  <c r="P1708" i="21" s="1"/>
  <c r="O1708" i="21"/>
  <c r="N1709" i="21"/>
  <c r="P1709" i="21" s="1"/>
  <c r="O1709" i="21"/>
  <c r="N1710" i="21"/>
  <c r="P1710" i="21" s="1"/>
  <c r="O1710" i="21"/>
  <c r="N1711" i="21"/>
  <c r="P1711" i="21" s="1"/>
  <c r="O1711" i="21"/>
  <c r="N1712" i="21"/>
  <c r="P1712" i="21" s="1"/>
  <c r="O1712" i="21"/>
  <c r="N1713" i="21"/>
  <c r="P1713" i="21" s="1"/>
  <c r="O1713" i="21"/>
  <c r="N1714" i="21"/>
  <c r="P1714" i="21" s="1"/>
  <c r="O1714" i="21"/>
  <c r="N1715" i="21"/>
  <c r="P1715" i="21" s="1"/>
  <c r="O1715" i="21"/>
  <c r="N1716" i="21"/>
  <c r="P1716" i="21" s="1"/>
  <c r="O1716" i="21"/>
  <c r="N1717" i="21"/>
  <c r="P1717" i="21" s="1"/>
  <c r="O1717" i="21"/>
  <c r="N1718" i="21"/>
  <c r="P1718" i="21" s="1"/>
  <c r="O1718" i="21"/>
  <c r="N1719" i="21"/>
  <c r="P1719" i="21" s="1"/>
  <c r="O1719" i="21"/>
  <c r="N1720" i="21"/>
  <c r="P1720" i="21" s="1"/>
  <c r="O1720" i="21"/>
  <c r="N1721" i="21"/>
  <c r="P1721" i="21" s="1"/>
  <c r="O1721" i="21"/>
  <c r="N1722" i="21"/>
  <c r="P1722" i="21" s="1"/>
  <c r="O1722" i="21"/>
  <c r="N1723" i="21"/>
  <c r="P1723" i="21" s="1"/>
  <c r="O1723" i="21"/>
  <c r="N1724" i="21"/>
  <c r="P1724" i="21" s="1"/>
  <c r="O1724" i="21"/>
  <c r="N1725" i="21"/>
  <c r="P1725" i="21" s="1"/>
  <c r="O1725" i="21"/>
  <c r="N1726" i="21"/>
  <c r="P1726" i="21" s="1"/>
  <c r="O1726" i="21"/>
  <c r="N1727" i="21"/>
  <c r="P1727" i="21" s="1"/>
  <c r="O1727" i="21"/>
  <c r="N1728" i="21"/>
  <c r="P1728" i="21" s="1"/>
  <c r="O1728" i="21"/>
  <c r="N1729" i="21"/>
  <c r="P1729" i="21" s="1"/>
  <c r="O1729" i="21"/>
  <c r="N1730" i="21"/>
  <c r="P1730" i="21" s="1"/>
  <c r="O1730" i="21"/>
  <c r="N1731" i="21"/>
  <c r="P1731" i="21" s="1"/>
  <c r="O1731" i="21"/>
  <c r="N1732" i="21"/>
  <c r="P1732" i="21" s="1"/>
  <c r="O1732" i="21"/>
  <c r="N1733" i="21"/>
  <c r="P1733" i="21" s="1"/>
  <c r="O1733" i="21"/>
  <c r="N1734" i="21"/>
  <c r="P1734" i="21" s="1"/>
  <c r="O1734" i="21"/>
  <c r="N1735" i="21"/>
  <c r="P1735" i="21" s="1"/>
  <c r="O1735" i="21"/>
  <c r="N1736" i="21"/>
  <c r="P1736" i="21" s="1"/>
  <c r="O1736" i="21"/>
  <c r="N1737" i="21"/>
  <c r="P1737" i="21" s="1"/>
  <c r="O1737" i="21"/>
  <c r="N1738" i="21"/>
  <c r="P1738" i="21" s="1"/>
  <c r="O1738" i="21"/>
  <c r="N1739" i="21"/>
  <c r="P1739" i="21" s="1"/>
  <c r="O1739" i="21"/>
  <c r="N1740" i="21"/>
  <c r="P1740" i="21" s="1"/>
  <c r="O1740" i="21"/>
  <c r="N1741" i="21"/>
  <c r="P1741" i="21" s="1"/>
  <c r="O1741" i="21"/>
  <c r="N1742" i="21"/>
  <c r="P1742" i="21" s="1"/>
  <c r="O1742" i="21"/>
  <c r="N1743" i="21"/>
  <c r="P1743" i="21" s="1"/>
  <c r="O1743" i="21"/>
  <c r="N1744" i="21"/>
  <c r="P1744" i="21" s="1"/>
  <c r="O1744" i="21"/>
  <c r="N1745" i="21"/>
  <c r="P1745" i="21" s="1"/>
  <c r="O1745" i="21"/>
  <c r="N1746" i="21"/>
  <c r="P1746" i="21" s="1"/>
  <c r="O1746" i="21"/>
  <c r="N1747" i="21"/>
  <c r="P1747" i="21" s="1"/>
  <c r="O1747" i="21"/>
  <c r="N1748" i="21"/>
  <c r="P1748" i="21" s="1"/>
  <c r="O1748" i="21"/>
  <c r="N1749" i="21"/>
  <c r="P1749" i="21" s="1"/>
  <c r="O1749" i="21"/>
  <c r="N1750" i="21"/>
  <c r="P1750" i="21" s="1"/>
  <c r="O1750" i="21"/>
  <c r="N1751" i="21"/>
  <c r="P1751" i="21" s="1"/>
  <c r="O1751" i="21"/>
  <c r="N1752" i="21"/>
  <c r="P1752" i="21" s="1"/>
  <c r="O1752" i="21"/>
  <c r="N1753" i="21"/>
  <c r="P1753" i="21" s="1"/>
  <c r="O1753" i="21"/>
  <c r="N1754" i="21"/>
  <c r="P1754" i="21" s="1"/>
  <c r="O1754" i="21"/>
  <c r="N1755" i="21"/>
  <c r="P1755" i="21" s="1"/>
  <c r="O1755" i="21"/>
  <c r="N1756" i="21"/>
  <c r="P1756" i="21" s="1"/>
  <c r="O1756" i="21"/>
  <c r="N1757" i="21"/>
  <c r="P1757" i="21" s="1"/>
  <c r="O1757" i="21"/>
  <c r="N1758" i="21"/>
  <c r="P1758" i="21" s="1"/>
  <c r="O1758" i="21"/>
  <c r="N1759" i="21"/>
  <c r="P1759" i="21" s="1"/>
  <c r="O1759" i="21"/>
  <c r="N1760" i="21"/>
  <c r="P1760" i="21" s="1"/>
  <c r="O1760" i="21"/>
  <c r="N1761" i="21"/>
  <c r="P1761" i="21" s="1"/>
  <c r="O1761" i="21"/>
  <c r="N1762" i="21"/>
  <c r="P1762" i="21" s="1"/>
  <c r="O1762" i="21"/>
  <c r="N1763" i="21"/>
  <c r="P1763" i="21" s="1"/>
  <c r="O1763" i="21"/>
  <c r="N1764" i="21"/>
  <c r="P1764" i="21" s="1"/>
  <c r="O1764" i="21"/>
  <c r="N1765" i="21"/>
  <c r="P1765" i="21" s="1"/>
  <c r="O1765" i="21"/>
  <c r="N1766" i="21"/>
  <c r="P1766" i="21" s="1"/>
  <c r="O1766" i="21"/>
  <c r="N1767" i="21"/>
  <c r="P1767" i="21" s="1"/>
  <c r="O1767" i="21"/>
  <c r="N1768" i="21"/>
  <c r="P1768" i="21" s="1"/>
  <c r="O1768" i="21"/>
  <c r="N1769" i="21"/>
  <c r="P1769" i="21" s="1"/>
  <c r="O1769" i="21"/>
  <c r="N1770" i="21"/>
  <c r="P1770" i="21" s="1"/>
  <c r="O1770" i="21"/>
  <c r="N1771" i="21"/>
  <c r="P1771" i="21" s="1"/>
  <c r="O1771" i="21"/>
  <c r="N1772" i="21"/>
  <c r="P1772" i="21" s="1"/>
  <c r="O1772" i="21"/>
  <c r="N1773" i="21"/>
  <c r="P1773" i="21" s="1"/>
  <c r="O1773" i="21"/>
  <c r="N1774" i="21"/>
  <c r="P1774" i="21" s="1"/>
  <c r="O1774" i="21"/>
  <c r="N1775" i="21"/>
  <c r="P1775" i="21" s="1"/>
  <c r="O1775" i="21"/>
  <c r="N1776" i="21"/>
  <c r="P1776" i="21" s="1"/>
  <c r="O1776" i="21"/>
  <c r="N1777" i="21"/>
  <c r="P1777" i="21" s="1"/>
  <c r="O1777" i="21"/>
  <c r="N1778" i="21"/>
  <c r="P1778" i="21" s="1"/>
  <c r="O1778" i="21"/>
  <c r="N1779" i="21"/>
  <c r="P1779" i="21" s="1"/>
  <c r="O1779" i="21"/>
  <c r="N1780" i="21"/>
  <c r="P1780" i="21" s="1"/>
  <c r="O1780" i="21"/>
  <c r="N1781" i="21"/>
  <c r="P1781" i="21" s="1"/>
  <c r="O1781" i="21"/>
  <c r="N1782" i="21"/>
  <c r="P1782" i="21" s="1"/>
  <c r="O1782" i="21"/>
  <c r="N1783" i="21"/>
  <c r="P1783" i="21" s="1"/>
  <c r="O1783" i="21"/>
  <c r="N1784" i="21"/>
  <c r="P1784" i="21" s="1"/>
  <c r="O1784" i="21"/>
  <c r="N1785" i="21"/>
  <c r="P1785" i="21" s="1"/>
  <c r="O1785" i="21"/>
  <c r="N1786" i="21"/>
  <c r="P1786" i="21" s="1"/>
  <c r="O1786" i="21"/>
  <c r="N1787" i="21"/>
  <c r="P1787" i="21" s="1"/>
  <c r="O1787" i="21"/>
  <c r="N1788" i="21"/>
  <c r="P1788" i="21" s="1"/>
  <c r="O1788" i="21"/>
  <c r="N1789" i="21"/>
  <c r="P1789" i="21" s="1"/>
  <c r="O1789" i="21"/>
  <c r="N1790" i="21"/>
  <c r="P1790" i="21" s="1"/>
  <c r="O1790" i="21"/>
  <c r="N1791" i="21"/>
  <c r="P1791" i="21" s="1"/>
  <c r="O1791" i="21"/>
  <c r="N1792" i="21"/>
  <c r="P1792" i="21" s="1"/>
  <c r="O1792" i="21"/>
  <c r="N1793" i="21"/>
  <c r="P1793" i="21" s="1"/>
  <c r="O1793" i="21"/>
  <c r="N1794" i="21"/>
  <c r="P1794" i="21" s="1"/>
  <c r="O1794" i="21"/>
  <c r="N1795" i="21"/>
  <c r="P1795" i="21" s="1"/>
  <c r="O1795" i="21"/>
  <c r="N1796" i="21"/>
  <c r="P1796" i="21" s="1"/>
  <c r="O1796" i="21"/>
  <c r="N1797" i="21"/>
  <c r="P1797" i="21" s="1"/>
  <c r="O1797" i="21"/>
  <c r="N1798" i="21"/>
  <c r="P1798" i="21" s="1"/>
  <c r="O1798" i="21"/>
  <c r="N1799" i="21"/>
  <c r="P1799" i="21" s="1"/>
  <c r="O1799" i="21"/>
  <c r="N1800" i="21"/>
  <c r="P1800" i="21" s="1"/>
  <c r="O1800" i="21"/>
  <c r="N1801" i="21"/>
  <c r="P1801" i="21" s="1"/>
  <c r="O1801" i="21"/>
  <c r="N1802" i="21"/>
  <c r="P1802" i="21" s="1"/>
  <c r="O1802" i="21"/>
  <c r="N1803" i="21"/>
  <c r="P1803" i="21" s="1"/>
  <c r="O1803" i="21"/>
  <c r="N1804" i="21"/>
  <c r="P1804" i="21" s="1"/>
  <c r="O1804" i="21"/>
  <c r="N1805" i="21"/>
  <c r="P1805" i="21" s="1"/>
  <c r="O1805" i="21"/>
  <c r="N1806" i="21"/>
  <c r="P1806" i="21" s="1"/>
  <c r="O1806" i="21"/>
  <c r="N1807" i="21"/>
  <c r="P1807" i="21" s="1"/>
  <c r="O1807" i="21"/>
  <c r="N1808" i="21"/>
  <c r="P1808" i="21" s="1"/>
  <c r="O1808" i="21"/>
  <c r="N1809" i="21"/>
  <c r="P1809" i="21" s="1"/>
  <c r="O1809" i="21"/>
  <c r="N1810" i="21"/>
  <c r="P1810" i="21" s="1"/>
  <c r="O1810" i="21"/>
  <c r="N1811" i="21"/>
  <c r="P1811" i="21" s="1"/>
  <c r="O1811" i="21"/>
  <c r="N1812" i="21"/>
  <c r="P1812" i="21" s="1"/>
  <c r="O1812" i="21"/>
  <c r="N1813" i="21"/>
  <c r="P1813" i="21" s="1"/>
  <c r="O1813" i="21"/>
  <c r="N1814" i="21"/>
  <c r="P1814" i="21" s="1"/>
  <c r="O1814" i="21"/>
  <c r="N1815" i="21"/>
  <c r="P1815" i="21" s="1"/>
  <c r="O1815" i="21"/>
  <c r="N1816" i="21"/>
  <c r="P1816" i="21" s="1"/>
  <c r="O1816" i="21"/>
  <c r="N1817" i="21"/>
  <c r="P1817" i="21" s="1"/>
  <c r="O1817" i="21"/>
  <c r="N1818" i="21"/>
  <c r="P1818" i="21" s="1"/>
  <c r="O1818" i="21"/>
  <c r="N1819" i="21"/>
  <c r="P1819" i="21" s="1"/>
  <c r="O1819" i="21"/>
  <c r="N1820" i="21"/>
  <c r="P1820" i="21" s="1"/>
  <c r="O1820" i="21"/>
  <c r="N1821" i="21"/>
  <c r="P1821" i="21" s="1"/>
  <c r="O1821" i="21"/>
  <c r="N1822" i="21"/>
  <c r="P1822" i="21" s="1"/>
  <c r="O1822" i="21"/>
  <c r="N1823" i="21"/>
  <c r="P1823" i="21" s="1"/>
  <c r="O1823" i="21"/>
  <c r="N1824" i="21"/>
  <c r="P1824" i="21" s="1"/>
  <c r="O1824" i="21"/>
  <c r="N1825" i="21"/>
  <c r="P1825" i="21" s="1"/>
  <c r="O1825" i="21"/>
  <c r="N1826" i="21"/>
  <c r="P1826" i="21" s="1"/>
  <c r="O1826" i="21"/>
  <c r="N1827" i="21"/>
  <c r="P1827" i="21" s="1"/>
  <c r="O1827" i="21"/>
  <c r="N1828" i="21"/>
  <c r="P1828" i="21" s="1"/>
  <c r="O1828" i="21"/>
  <c r="N1829" i="21"/>
  <c r="P1829" i="21" s="1"/>
  <c r="O1829" i="21"/>
  <c r="N1830" i="21"/>
  <c r="P1830" i="21" s="1"/>
  <c r="O1830" i="21"/>
  <c r="N1831" i="21"/>
  <c r="P1831" i="21" s="1"/>
  <c r="O1831" i="21"/>
  <c r="N1832" i="21"/>
  <c r="P1832" i="21" s="1"/>
  <c r="O1832" i="21"/>
  <c r="N1833" i="21"/>
  <c r="P1833" i="21" s="1"/>
  <c r="O1833" i="21"/>
  <c r="N1834" i="21"/>
  <c r="P1834" i="21" s="1"/>
  <c r="O1834" i="21"/>
  <c r="N1835" i="21"/>
  <c r="P1835" i="21" s="1"/>
  <c r="O1835" i="21"/>
  <c r="N1836" i="21"/>
  <c r="P1836" i="21" s="1"/>
  <c r="O1836" i="21"/>
  <c r="N1837" i="21"/>
  <c r="P1837" i="21" s="1"/>
  <c r="O1837" i="21"/>
  <c r="N1838" i="21"/>
  <c r="P1838" i="21" s="1"/>
  <c r="O1838" i="21"/>
  <c r="N1839" i="21"/>
  <c r="P1839" i="21" s="1"/>
  <c r="O1839" i="21"/>
  <c r="N1840" i="21"/>
  <c r="P1840" i="21" s="1"/>
  <c r="O1840" i="21"/>
  <c r="N1841" i="21"/>
  <c r="P1841" i="21" s="1"/>
  <c r="O1841" i="21"/>
  <c r="N1842" i="21"/>
  <c r="P1842" i="21" s="1"/>
  <c r="O1842" i="21"/>
  <c r="N1843" i="21"/>
  <c r="P1843" i="21" s="1"/>
  <c r="O1843" i="21"/>
  <c r="N1844" i="21"/>
  <c r="P1844" i="21" s="1"/>
  <c r="O1844" i="21"/>
  <c r="N1845" i="21"/>
  <c r="P1845" i="21" s="1"/>
  <c r="O1845" i="21"/>
  <c r="N1846" i="21"/>
  <c r="P1846" i="21" s="1"/>
  <c r="O1846" i="21"/>
  <c r="N1847" i="21"/>
  <c r="P1847" i="21" s="1"/>
  <c r="O1847" i="21"/>
  <c r="N1848" i="21"/>
  <c r="P1848" i="21" s="1"/>
  <c r="O1848" i="21"/>
  <c r="N1849" i="21"/>
  <c r="P1849" i="21" s="1"/>
  <c r="O1849" i="21"/>
  <c r="N1850" i="21"/>
  <c r="P1850" i="21" s="1"/>
  <c r="O1850" i="21"/>
  <c r="N1851" i="21"/>
  <c r="P1851" i="21" s="1"/>
  <c r="O1851" i="21"/>
  <c r="N1852" i="21"/>
  <c r="P1852" i="21" s="1"/>
  <c r="O1852" i="21"/>
  <c r="N1853" i="21"/>
  <c r="P1853" i="21" s="1"/>
  <c r="O1853" i="21"/>
  <c r="N1854" i="21"/>
  <c r="P1854" i="21" s="1"/>
  <c r="O1854" i="21"/>
  <c r="N1855" i="21"/>
  <c r="P1855" i="21" s="1"/>
  <c r="O1855" i="21"/>
  <c r="N1856" i="21"/>
  <c r="P1856" i="21" s="1"/>
  <c r="O1856" i="21"/>
  <c r="N1857" i="21"/>
  <c r="P1857" i="21" s="1"/>
  <c r="O1857" i="21"/>
  <c r="N1858" i="21"/>
  <c r="P1858" i="21" s="1"/>
  <c r="O1858" i="21"/>
  <c r="N1859" i="21"/>
  <c r="P1859" i="21" s="1"/>
  <c r="O1859" i="21"/>
  <c r="N1860" i="21"/>
  <c r="P1860" i="21" s="1"/>
  <c r="O1860" i="21"/>
  <c r="N1861" i="21"/>
  <c r="P1861" i="21" s="1"/>
  <c r="O1861" i="21"/>
  <c r="N1862" i="21"/>
  <c r="P1862" i="21" s="1"/>
  <c r="O1862" i="21"/>
  <c r="N1863" i="21"/>
  <c r="P1863" i="21" s="1"/>
  <c r="O1863" i="21"/>
  <c r="N1864" i="21"/>
  <c r="P1864" i="21" s="1"/>
  <c r="O1864" i="21"/>
  <c r="N1865" i="21"/>
  <c r="P1865" i="21" s="1"/>
  <c r="O1865" i="21"/>
  <c r="N1866" i="21"/>
  <c r="P1866" i="21" s="1"/>
  <c r="O1866" i="21"/>
  <c r="N1867" i="21"/>
  <c r="P1867" i="21" s="1"/>
  <c r="O1867" i="21"/>
  <c r="N1868" i="21"/>
  <c r="P1868" i="21" s="1"/>
  <c r="O1868" i="21"/>
  <c r="N1869" i="21"/>
  <c r="P1869" i="21" s="1"/>
  <c r="O1869" i="21"/>
  <c r="N1870" i="21"/>
  <c r="P1870" i="21" s="1"/>
  <c r="O1870" i="21"/>
  <c r="N1871" i="21"/>
  <c r="P1871" i="21" s="1"/>
  <c r="O1871" i="21"/>
  <c r="N1872" i="21"/>
  <c r="P1872" i="21" s="1"/>
  <c r="O1872" i="21"/>
  <c r="N1873" i="21"/>
  <c r="P1873" i="21" s="1"/>
  <c r="O1873" i="21"/>
  <c r="N1874" i="21"/>
  <c r="P1874" i="21" s="1"/>
  <c r="O1874" i="21"/>
  <c r="N1875" i="21"/>
  <c r="P1875" i="21" s="1"/>
  <c r="O1875" i="21"/>
  <c r="N1876" i="21"/>
  <c r="P1876" i="21" s="1"/>
  <c r="O1876" i="21"/>
  <c r="N1877" i="21"/>
  <c r="P1877" i="21" s="1"/>
  <c r="O1877" i="21"/>
  <c r="N1878" i="21"/>
  <c r="P1878" i="21" s="1"/>
  <c r="O1878" i="21"/>
  <c r="N1879" i="21"/>
  <c r="P1879" i="21" s="1"/>
  <c r="O1879" i="21"/>
  <c r="N1880" i="21"/>
  <c r="P1880" i="21" s="1"/>
  <c r="O1880" i="21"/>
  <c r="N1881" i="21"/>
  <c r="P1881" i="21" s="1"/>
  <c r="O1881" i="21"/>
  <c r="N1882" i="21"/>
  <c r="P1882" i="21" s="1"/>
  <c r="O1882" i="21"/>
  <c r="N1883" i="21"/>
  <c r="P1883" i="21" s="1"/>
  <c r="O1883" i="21"/>
  <c r="N1884" i="21"/>
  <c r="P1884" i="21" s="1"/>
  <c r="O1884" i="21"/>
  <c r="N1885" i="21"/>
  <c r="P1885" i="21" s="1"/>
  <c r="O1885" i="21"/>
  <c r="N1886" i="21"/>
  <c r="P1886" i="21" s="1"/>
  <c r="O1886" i="21"/>
  <c r="N1887" i="21"/>
  <c r="P1887" i="21" s="1"/>
  <c r="O1887" i="21"/>
  <c r="N1888" i="21"/>
  <c r="P1888" i="21" s="1"/>
  <c r="O1888" i="21"/>
  <c r="N1889" i="21"/>
  <c r="P1889" i="21" s="1"/>
  <c r="O1889" i="21"/>
  <c r="N1890" i="21"/>
  <c r="P1890" i="21" s="1"/>
  <c r="O1890" i="21"/>
  <c r="N1891" i="21"/>
  <c r="P1891" i="21" s="1"/>
  <c r="O1891" i="21"/>
  <c r="N1892" i="21"/>
  <c r="P1892" i="21" s="1"/>
  <c r="O1892" i="21"/>
  <c r="N1893" i="21"/>
  <c r="P1893" i="21" s="1"/>
  <c r="O1893" i="21"/>
  <c r="N1894" i="21"/>
  <c r="P1894" i="21" s="1"/>
  <c r="O1894" i="21"/>
  <c r="N1895" i="21"/>
  <c r="P1895" i="21" s="1"/>
  <c r="O1895" i="21"/>
  <c r="N1896" i="21"/>
  <c r="P1896" i="21" s="1"/>
  <c r="O1896" i="21"/>
  <c r="N1897" i="21"/>
  <c r="P1897" i="21" s="1"/>
  <c r="O1897" i="21"/>
  <c r="N1898" i="21"/>
  <c r="P1898" i="21" s="1"/>
  <c r="O1898" i="21"/>
  <c r="N1899" i="21"/>
  <c r="P1899" i="21" s="1"/>
  <c r="O1899" i="21"/>
  <c r="N1900" i="21"/>
  <c r="P1900" i="21" s="1"/>
  <c r="O1900" i="21"/>
  <c r="N1901" i="21"/>
  <c r="P1901" i="21" s="1"/>
  <c r="O1901" i="21"/>
  <c r="N1902" i="21"/>
  <c r="P1902" i="21" s="1"/>
  <c r="O1902" i="21"/>
  <c r="N1903" i="21"/>
  <c r="P1903" i="21" s="1"/>
  <c r="O1903" i="21"/>
  <c r="N1904" i="21"/>
  <c r="P1904" i="21" s="1"/>
  <c r="O1904" i="21"/>
  <c r="N1905" i="21"/>
  <c r="P1905" i="21" s="1"/>
  <c r="O1905" i="21"/>
  <c r="N1906" i="21"/>
  <c r="P1906" i="21" s="1"/>
  <c r="O1906" i="21"/>
  <c r="N1907" i="21"/>
  <c r="P1907" i="21" s="1"/>
  <c r="O1907" i="21"/>
  <c r="N1908" i="21"/>
  <c r="P1908" i="21" s="1"/>
  <c r="O1908" i="21"/>
  <c r="N1909" i="21"/>
  <c r="P1909" i="21" s="1"/>
  <c r="O1909" i="21"/>
  <c r="N1910" i="21"/>
  <c r="P1910" i="21" s="1"/>
  <c r="O1910" i="21"/>
  <c r="N1911" i="21"/>
  <c r="P1911" i="21" s="1"/>
  <c r="O1911" i="21"/>
  <c r="N1912" i="21"/>
  <c r="P1912" i="21" s="1"/>
  <c r="O1912" i="21"/>
  <c r="N1913" i="21"/>
  <c r="P1913" i="21" s="1"/>
  <c r="O1913" i="21"/>
  <c r="N1914" i="21"/>
  <c r="P1914" i="21" s="1"/>
  <c r="O1914" i="21"/>
  <c r="N1915" i="21"/>
  <c r="P1915" i="21" s="1"/>
  <c r="O1915" i="21"/>
  <c r="N1916" i="21"/>
  <c r="P1916" i="21" s="1"/>
  <c r="O1916" i="21"/>
  <c r="N1917" i="21"/>
  <c r="P1917" i="21" s="1"/>
  <c r="O1917" i="21"/>
  <c r="N1918" i="21"/>
  <c r="P1918" i="21" s="1"/>
  <c r="O1918" i="21"/>
  <c r="N1919" i="21"/>
  <c r="P1919" i="21" s="1"/>
  <c r="O1919" i="21"/>
  <c r="N1920" i="21"/>
  <c r="P1920" i="21" s="1"/>
  <c r="O1920" i="21"/>
  <c r="N1921" i="21"/>
  <c r="P1921" i="21" s="1"/>
  <c r="O1921" i="21"/>
  <c r="N1922" i="21"/>
  <c r="P1922" i="21" s="1"/>
  <c r="O1922" i="21"/>
  <c r="N1923" i="21"/>
  <c r="P1923" i="21" s="1"/>
  <c r="O1923" i="21"/>
  <c r="N1924" i="21"/>
  <c r="P1924" i="21" s="1"/>
  <c r="O1924" i="21"/>
  <c r="N1925" i="21"/>
  <c r="P1925" i="21" s="1"/>
  <c r="O1925" i="21"/>
  <c r="N1926" i="21"/>
  <c r="P1926" i="21" s="1"/>
  <c r="O1926" i="21"/>
  <c r="N1927" i="21"/>
  <c r="P1927" i="21" s="1"/>
  <c r="O1927" i="21"/>
  <c r="N1928" i="21"/>
  <c r="P1928" i="21" s="1"/>
  <c r="O1928" i="21"/>
  <c r="N1929" i="21"/>
  <c r="P1929" i="21" s="1"/>
  <c r="O1929" i="21"/>
  <c r="N1930" i="21"/>
  <c r="P1930" i="21" s="1"/>
  <c r="O1930" i="21"/>
  <c r="N1931" i="21"/>
  <c r="P1931" i="21" s="1"/>
  <c r="O1931" i="21"/>
  <c r="N1932" i="21"/>
  <c r="P1932" i="21" s="1"/>
  <c r="O1932" i="21"/>
  <c r="N1933" i="21"/>
  <c r="P1933" i="21" s="1"/>
  <c r="O1933" i="21"/>
  <c r="N1934" i="21"/>
  <c r="P1934" i="21" s="1"/>
  <c r="O1934" i="21"/>
  <c r="N1935" i="21"/>
  <c r="P1935" i="21" s="1"/>
  <c r="O1935" i="21"/>
  <c r="N1936" i="21"/>
  <c r="P1936" i="21" s="1"/>
  <c r="O1936" i="21"/>
  <c r="N1937" i="21"/>
  <c r="P1937" i="21" s="1"/>
  <c r="O1937" i="21"/>
  <c r="N1938" i="21"/>
  <c r="P1938" i="21" s="1"/>
  <c r="O1938" i="21"/>
  <c r="N1939" i="21"/>
  <c r="P1939" i="21" s="1"/>
  <c r="O1939" i="21"/>
  <c r="N1940" i="21"/>
  <c r="P1940" i="21" s="1"/>
  <c r="O1940" i="21"/>
  <c r="N1941" i="21"/>
  <c r="P1941" i="21" s="1"/>
  <c r="O1941" i="21"/>
  <c r="N1942" i="21"/>
  <c r="P1942" i="21" s="1"/>
  <c r="O1942" i="21"/>
  <c r="N1943" i="21"/>
  <c r="P1943" i="21" s="1"/>
  <c r="O1943" i="21"/>
  <c r="N1944" i="21"/>
  <c r="P1944" i="21" s="1"/>
  <c r="O1944" i="21"/>
  <c r="N1945" i="21"/>
  <c r="P1945" i="21" s="1"/>
  <c r="O1945" i="21"/>
  <c r="N1946" i="21"/>
  <c r="P1946" i="21" s="1"/>
  <c r="O1946" i="21"/>
  <c r="N1947" i="21"/>
  <c r="P1947" i="21" s="1"/>
  <c r="O1947" i="21"/>
  <c r="N1948" i="21"/>
  <c r="P1948" i="21" s="1"/>
  <c r="O1948" i="21"/>
  <c r="N1949" i="21"/>
  <c r="P1949" i="21" s="1"/>
  <c r="O1949" i="21"/>
  <c r="N1950" i="21"/>
  <c r="P1950" i="21" s="1"/>
  <c r="O1950" i="21"/>
  <c r="N1951" i="21"/>
  <c r="P1951" i="21" s="1"/>
  <c r="O1951" i="21"/>
  <c r="N1952" i="21"/>
  <c r="P1952" i="21" s="1"/>
  <c r="O1952" i="21"/>
  <c r="N1953" i="21"/>
  <c r="P1953" i="21" s="1"/>
  <c r="O1953" i="21"/>
  <c r="N1954" i="21"/>
  <c r="P1954" i="21" s="1"/>
  <c r="O1954" i="21"/>
  <c r="N1955" i="21"/>
  <c r="P1955" i="21" s="1"/>
  <c r="O1955" i="21"/>
  <c r="N1956" i="21"/>
  <c r="P1956" i="21" s="1"/>
  <c r="O1956" i="21"/>
  <c r="N1957" i="21"/>
  <c r="P1957" i="21" s="1"/>
  <c r="O1957" i="21"/>
  <c r="N1958" i="21"/>
  <c r="P1958" i="21" s="1"/>
  <c r="O1958" i="21"/>
  <c r="N1959" i="21"/>
  <c r="P1959" i="21" s="1"/>
  <c r="O1959" i="21"/>
  <c r="N1960" i="21"/>
  <c r="P1960" i="21" s="1"/>
  <c r="O1960" i="21"/>
  <c r="N1961" i="21"/>
  <c r="P1961" i="21" s="1"/>
  <c r="O1961" i="21"/>
  <c r="N1962" i="21"/>
  <c r="P1962" i="21" s="1"/>
  <c r="O1962" i="21"/>
  <c r="N1963" i="21"/>
  <c r="P1963" i="21" s="1"/>
  <c r="O1963" i="21"/>
  <c r="N1964" i="21"/>
  <c r="P1964" i="21" s="1"/>
  <c r="O1964" i="21"/>
  <c r="N1965" i="21"/>
  <c r="P1965" i="21" s="1"/>
  <c r="O1965" i="21"/>
  <c r="N1966" i="21"/>
  <c r="P1966" i="21" s="1"/>
  <c r="O1966" i="21"/>
  <c r="N1967" i="21"/>
  <c r="P1967" i="21" s="1"/>
  <c r="O1967" i="21"/>
  <c r="N1968" i="21"/>
  <c r="P1968" i="21" s="1"/>
  <c r="O1968" i="21"/>
  <c r="N1969" i="21"/>
  <c r="P1969" i="21" s="1"/>
  <c r="O1969" i="21"/>
  <c r="N1970" i="21"/>
  <c r="P1970" i="21" s="1"/>
  <c r="O1970" i="21"/>
  <c r="N1971" i="21"/>
  <c r="P1971" i="21" s="1"/>
  <c r="O1971" i="21"/>
  <c r="N1972" i="21"/>
  <c r="P1972" i="21" s="1"/>
  <c r="O1972" i="21"/>
  <c r="N1973" i="21"/>
  <c r="P1973" i="21" s="1"/>
  <c r="O1973" i="21"/>
  <c r="N1974" i="21"/>
  <c r="P1974" i="21" s="1"/>
  <c r="O1974" i="21"/>
  <c r="N1975" i="21"/>
  <c r="P1975" i="21" s="1"/>
  <c r="O1975" i="21"/>
  <c r="N1976" i="21"/>
  <c r="P1976" i="21" s="1"/>
  <c r="O1976" i="21"/>
  <c r="N1977" i="21"/>
  <c r="P1977" i="21" s="1"/>
  <c r="O1977" i="21"/>
  <c r="N1978" i="21"/>
  <c r="P1978" i="21" s="1"/>
  <c r="O1978" i="21"/>
  <c r="N1979" i="21"/>
  <c r="P1979" i="21" s="1"/>
  <c r="O1979" i="21"/>
  <c r="N1980" i="21"/>
  <c r="P1980" i="21" s="1"/>
  <c r="O1980" i="21"/>
  <c r="N1981" i="21"/>
  <c r="P1981" i="21" s="1"/>
  <c r="O1981" i="21"/>
  <c r="N1982" i="21"/>
  <c r="P1982" i="21" s="1"/>
  <c r="O1982" i="21"/>
  <c r="N1983" i="21"/>
  <c r="P1983" i="21" s="1"/>
  <c r="O1983" i="21"/>
  <c r="N1984" i="21"/>
  <c r="P1984" i="21" s="1"/>
  <c r="O1984" i="21"/>
  <c r="N1985" i="21"/>
  <c r="P1985" i="21" s="1"/>
  <c r="O1985" i="21"/>
  <c r="N1986" i="21"/>
  <c r="P1986" i="21" s="1"/>
  <c r="O1986" i="21"/>
  <c r="N1987" i="21"/>
  <c r="P1987" i="21" s="1"/>
  <c r="O1987" i="21"/>
  <c r="N1988" i="21"/>
  <c r="P1988" i="21" s="1"/>
  <c r="O1988" i="21"/>
  <c r="N1989" i="21"/>
  <c r="P1989" i="21" s="1"/>
  <c r="O1989" i="21"/>
  <c r="N1990" i="21"/>
  <c r="P1990" i="21" s="1"/>
  <c r="O1990" i="21"/>
  <c r="N1991" i="21"/>
  <c r="P1991" i="21" s="1"/>
  <c r="O1991" i="21"/>
  <c r="N1992" i="21"/>
  <c r="P1992" i="21" s="1"/>
  <c r="O1992" i="21"/>
  <c r="N1993" i="21"/>
  <c r="P1993" i="21" s="1"/>
  <c r="O1993" i="21"/>
  <c r="N1994" i="21"/>
  <c r="P1994" i="21" s="1"/>
  <c r="O1994" i="21"/>
  <c r="N1995" i="21"/>
  <c r="P1995" i="21" s="1"/>
  <c r="O1995" i="21"/>
  <c r="N1996" i="21"/>
  <c r="P1996" i="21" s="1"/>
  <c r="O1996" i="21"/>
  <c r="N1997" i="21"/>
  <c r="P1997" i="21" s="1"/>
  <c r="O1997" i="21"/>
  <c r="N1998" i="21"/>
  <c r="P1998" i="21" s="1"/>
  <c r="O1998" i="21"/>
  <c r="N1999" i="21"/>
  <c r="P1999" i="21" s="1"/>
  <c r="O1999" i="21"/>
  <c r="N2000" i="21"/>
  <c r="P2000" i="21" s="1"/>
  <c r="O2000" i="21"/>
  <c r="N2001" i="21"/>
  <c r="P2001" i="21" s="1"/>
  <c r="O2001" i="21"/>
  <c r="N2002" i="21"/>
  <c r="P2002" i="21" s="1"/>
  <c r="O2002" i="21"/>
  <c r="N2003" i="21"/>
  <c r="P2003" i="21" s="1"/>
  <c r="O2003" i="21"/>
  <c r="N2004" i="21"/>
  <c r="P2004" i="21" s="1"/>
  <c r="O2004" i="21"/>
  <c r="N2005" i="21"/>
  <c r="P2005" i="21" s="1"/>
  <c r="O2005" i="21"/>
  <c r="O6" i="21"/>
  <c r="N6" i="21"/>
  <c r="P6" i="21" s="1"/>
  <c r="Q6" i="21" l="1"/>
  <c r="E60" i="8"/>
  <c r="F60" i="8"/>
  <c r="E61" i="8"/>
  <c r="F61" i="8"/>
  <c r="E62" i="8"/>
  <c r="F62" i="8"/>
  <c r="I56" i="8"/>
  <c r="F56" i="8"/>
  <c r="E56" i="8"/>
  <c r="E51" i="8"/>
  <c r="F51" i="8"/>
  <c r="E52" i="8"/>
  <c r="F52" i="8"/>
  <c r="I52" i="8"/>
  <c r="E53" i="8"/>
  <c r="F53" i="8"/>
  <c r="E54" i="8"/>
  <c r="F54" i="8"/>
  <c r="I47" i="8"/>
  <c r="F47" i="8"/>
  <c r="E47" i="8"/>
  <c r="E42" i="8"/>
  <c r="F42" i="8"/>
  <c r="E43" i="8"/>
  <c r="F43" i="8"/>
  <c r="I43" i="8"/>
  <c r="E44" i="8"/>
  <c r="F44" i="8"/>
  <c r="E45" i="8"/>
  <c r="F45" i="8"/>
  <c r="I38" i="8"/>
  <c r="F38" i="8"/>
  <c r="E38" i="8"/>
  <c r="E34" i="8"/>
  <c r="F34" i="8"/>
  <c r="I34" i="8"/>
  <c r="E35" i="8"/>
  <c r="F35" i="8"/>
  <c r="E36" i="8"/>
  <c r="F36" i="8"/>
  <c r="I29" i="8"/>
  <c r="F29" i="8"/>
  <c r="E29" i="8"/>
  <c r="E21" i="8"/>
  <c r="F21" i="8"/>
  <c r="E25" i="8"/>
  <c r="F25" i="8"/>
  <c r="E26" i="8"/>
  <c r="F26" i="8"/>
  <c r="E27" i="8"/>
  <c r="F27" i="8"/>
  <c r="I20" i="8"/>
  <c r="F20" i="8"/>
  <c r="E20" i="8"/>
  <c r="F12" i="8"/>
  <c r="F13" i="8"/>
  <c r="F17" i="8"/>
  <c r="F18" i="8"/>
  <c r="E12" i="8"/>
  <c r="E13" i="8"/>
  <c r="E17" i="8"/>
  <c r="E18" i="8"/>
  <c r="F11" i="8"/>
  <c r="E11" i="8"/>
  <c r="I11" i="8"/>
  <c r="I25" i="8"/>
  <c r="I61" i="8"/>
  <c r="F3" i="18"/>
  <c r="G31" i="9"/>
  <c r="D4" i="9" s="1"/>
  <c r="D6" i="9" s="1"/>
  <c r="B1" i="9"/>
  <c r="D3" i="22"/>
  <c r="E3" i="22"/>
  <c r="G3" i="22"/>
  <c r="I3" i="22"/>
  <c r="J3" i="22"/>
  <c r="K3" i="22"/>
  <c r="L3" i="22"/>
  <c r="C3" i="22"/>
  <c r="E3" i="21"/>
  <c r="F3" i="21"/>
  <c r="I3" i="21"/>
  <c r="J3" i="21"/>
  <c r="K3" i="21"/>
  <c r="M3" i="21"/>
  <c r="N3" i="21"/>
  <c r="O3" i="21"/>
  <c r="P3" i="21"/>
  <c r="Q3" i="21"/>
  <c r="R3" i="21"/>
  <c r="S3" i="21"/>
  <c r="T3" i="21"/>
  <c r="U3" i="21"/>
  <c r="V3" i="21"/>
  <c r="W3" i="21"/>
  <c r="X3" i="21"/>
  <c r="Y3" i="21"/>
  <c r="Z3" i="21"/>
  <c r="AA3" i="21"/>
  <c r="AB3" i="21"/>
  <c r="AC3" i="21"/>
  <c r="AD3" i="21"/>
  <c r="AE3" i="21"/>
  <c r="AF3" i="21"/>
  <c r="D3" i="21"/>
  <c r="C3" i="21"/>
  <c r="K6" i="23"/>
  <c r="J404" i="22"/>
  <c r="J403" i="22"/>
  <c r="J402" i="22"/>
  <c r="J401" i="22"/>
  <c r="J400" i="22"/>
  <c r="J399" i="22"/>
  <c r="J398" i="22"/>
  <c r="J397" i="22"/>
  <c r="J396" i="22"/>
  <c r="J395" i="22"/>
  <c r="J294" i="22"/>
  <c r="J293" i="22"/>
  <c r="J292" i="22"/>
  <c r="J291" i="22"/>
  <c r="J290" i="22"/>
  <c r="J289" i="22"/>
  <c r="J288" i="22"/>
  <c r="J287" i="22"/>
  <c r="J286" i="22"/>
  <c r="J285" i="22"/>
  <c r="J284" i="22"/>
  <c r="J283" i="22"/>
  <c r="J282" i="22"/>
  <c r="J281" i="22"/>
  <c r="J280" i="22"/>
  <c r="J279" i="22"/>
  <c r="J278" i="22"/>
  <c r="J277" i="22"/>
  <c r="J276" i="22"/>
  <c r="J275" i="22"/>
  <c r="J274" i="22"/>
  <c r="J273" i="22"/>
  <c r="J272" i="22"/>
  <c r="J271" i="22"/>
  <c r="J270" i="22"/>
  <c r="J269" i="22"/>
  <c r="J268" i="22"/>
  <c r="J267" i="22"/>
  <c r="J266" i="22"/>
  <c r="J265" i="22"/>
  <c r="J264" i="22"/>
  <c r="J263" i="22"/>
  <c r="J262" i="22"/>
  <c r="J261" i="22"/>
  <c r="J260" i="22"/>
  <c r="J259" i="22"/>
  <c r="J258" i="22"/>
  <c r="J257" i="22"/>
  <c r="J256" i="22"/>
  <c r="J255" i="22"/>
  <c r="J254" i="22"/>
  <c r="J253" i="22"/>
  <c r="J252" i="22"/>
  <c r="J251" i="22"/>
  <c r="J250" i="22"/>
  <c r="J249" i="22"/>
  <c r="J248" i="22"/>
  <c r="J247" i="22"/>
  <c r="J246" i="22"/>
  <c r="J245" i="22"/>
  <c r="J244" i="22"/>
  <c r="J243" i="22"/>
  <c r="J242" i="22"/>
  <c r="J241" i="22"/>
  <c r="J240" i="22"/>
  <c r="J239" i="22"/>
  <c r="J238" i="22"/>
  <c r="J237" i="22"/>
  <c r="J236" i="22"/>
  <c r="J235" i="22"/>
  <c r="J234" i="22"/>
  <c r="J233" i="22"/>
  <c r="J232" i="22"/>
  <c r="J231" i="22"/>
  <c r="J230" i="22"/>
  <c r="J229" i="22"/>
  <c r="J228" i="22"/>
  <c r="J227" i="22"/>
  <c r="J226" i="22"/>
  <c r="J225" i="22"/>
  <c r="J224" i="22"/>
  <c r="J223" i="22"/>
  <c r="J222" i="22"/>
  <c r="J221" i="22"/>
  <c r="J220" i="22"/>
  <c r="J219" i="22"/>
  <c r="J218" i="22"/>
  <c r="J217" i="22"/>
  <c r="J216" i="22"/>
  <c r="J215" i="22"/>
  <c r="J214" i="22"/>
  <c r="J213" i="22"/>
  <c r="J212" i="22"/>
  <c r="J211" i="22"/>
  <c r="J210" i="22"/>
  <c r="J209" i="22"/>
  <c r="J208" i="22"/>
  <c r="J207" i="22"/>
  <c r="J206" i="22"/>
  <c r="J205" i="22"/>
  <c r="J204" i="22"/>
  <c r="J203" i="22"/>
  <c r="J202" i="22"/>
  <c r="J201" i="22"/>
  <c r="J99" i="22"/>
  <c r="J98" i="22"/>
  <c r="J97" i="22"/>
  <c r="J96" i="22"/>
  <c r="J95" i="22"/>
  <c r="J94" i="22"/>
  <c r="J93" i="22"/>
  <c r="J92" i="22"/>
  <c r="J91" i="22"/>
  <c r="J90" i="22"/>
  <c r="J89" i="22"/>
  <c r="J88" i="22"/>
  <c r="J87" i="22"/>
  <c r="J86" i="22"/>
  <c r="J85" i="22"/>
  <c r="J84" i="22"/>
  <c r="J83" i="22"/>
  <c r="J82" i="22"/>
  <c r="J81" i="22"/>
  <c r="J80" i="22"/>
  <c r="J79" i="22"/>
  <c r="J78" i="22"/>
  <c r="J77" i="22"/>
  <c r="J76" i="22"/>
  <c r="J75" i="22"/>
  <c r="J74" i="22"/>
  <c r="J73" i="22"/>
  <c r="J72" i="22"/>
  <c r="J71" i="22"/>
  <c r="J70" i="22"/>
  <c r="J69" i="22"/>
  <c r="J68" i="22"/>
  <c r="J67" i="22"/>
  <c r="J66" i="22"/>
  <c r="J65" i="22"/>
  <c r="J64" i="22"/>
  <c r="J63" i="22"/>
  <c r="J62" i="22"/>
  <c r="J61" i="22"/>
  <c r="J60" i="22"/>
  <c r="J59" i="22"/>
  <c r="J58" i="22"/>
  <c r="J57" i="22"/>
  <c r="J56" i="22"/>
  <c r="J55" i="22"/>
  <c r="J54" i="22"/>
  <c r="J53" i="22"/>
  <c r="J52" i="22"/>
  <c r="J51" i="22"/>
  <c r="J50" i="22"/>
  <c r="J49" i="22"/>
  <c r="J48" i="22"/>
  <c r="J47" i="22"/>
  <c r="J46" i="22"/>
  <c r="J45" i="22"/>
  <c r="J44" i="22"/>
  <c r="J43" i="22"/>
  <c r="J42" i="22"/>
  <c r="J41" i="22"/>
  <c r="J40" i="22"/>
  <c r="J39" i="22"/>
  <c r="J38" i="22"/>
  <c r="J37" i="22"/>
  <c r="J36" i="22"/>
  <c r="J35" i="22"/>
  <c r="J34" i="22"/>
  <c r="J33" i="22"/>
  <c r="J32" i="22"/>
  <c r="J31" i="22"/>
  <c r="J30" i="22"/>
  <c r="J29" i="22"/>
  <c r="J28" i="22"/>
  <c r="J27" i="22"/>
  <c r="J26" i="22"/>
  <c r="J25" i="22"/>
  <c r="J24" i="22"/>
  <c r="J23" i="22"/>
  <c r="J22" i="22"/>
  <c r="J21" i="22"/>
  <c r="J20" i="22"/>
  <c r="J19" i="22"/>
  <c r="J18" i="22"/>
  <c r="J17" i="22"/>
  <c r="J16" i="22"/>
  <c r="J15" i="22"/>
  <c r="J14" i="22"/>
  <c r="J13" i="22"/>
  <c r="J12" i="22"/>
  <c r="J11" i="22"/>
  <c r="J10" i="22"/>
  <c r="J9" i="22"/>
  <c r="J8" i="22"/>
  <c r="J7" i="22"/>
  <c r="J6" i="22"/>
  <c r="Q2005" i="21"/>
  <c r="R2005" i="21" s="1"/>
  <c r="S2005" i="21" s="1"/>
  <c r="T2005" i="21" s="1"/>
  <c r="U2005" i="21" s="1"/>
  <c r="M2005" i="21"/>
  <c r="Q2004" i="21"/>
  <c r="M2004" i="21"/>
  <c r="Q2003" i="21"/>
  <c r="R2003" i="21" s="1"/>
  <c r="S2003" i="21" s="1"/>
  <c r="T2003" i="21" s="1"/>
  <c r="U2003" i="21" s="1"/>
  <c r="V2003" i="21" s="1"/>
  <c r="M2003" i="21"/>
  <c r="Q2002" i="21"/>
  <c r="R2002" i="21" s="1"/>
  <c r="M2002" i="21"/>
  <c r="Q2001" i="21"/>
  <c r="R2001" i="21" s="1"/>
  <c r="S2001" i="21" s="1"/>
  <c r="T2001" i="21" s="1"/>
  <c r="U2001" i="21" s="1"/>
  <c r="M2001" i="21"/>
  <c r="Q2000" i="21"/>
  <c r="M2000" i="21"/>
  <c r="Q1999" i="21"/>
  <c r="M1999" i="21"/>
  <c r="Q1998" i="21"/>
  <c r="R1998" i="21" s="1"/>
  <c r="M1998" i="21"/>
  <c r="Q1997" i="21"/>
  <c r="M1997" i="21"/>
  <c r="Q1996" i="21"/>
  <c r="M1996" i="21"/>
  <c r="Q1995" i="21"/>
  <c r="R1995" i="21" s="1"/>
  <c r="M1995" i="21"/>
  <c r="Q1994" i="21"/>
  <c r="R1994" i="21" s="1"/>
  <c r="M1994" i="21"/>
  <c r="Q1993" i="21"/>
  <c r="R1993" i="21" s="1"/>
  <c r="S1993" i="21" s="1"/>
  <c r="T1993" i="21" s="1"/>
  <c r="U1993" i="21" s="1"/>
  <c r="V1993" i="21" s="1"/>
  <c r="M1993" i="21"/>
  <c r="Q1992" i="21"/>
  <c r="R1992" i="21" s="1"/>
  <c r="S1992" i="21" s="1"/>
  <c r="M1992" i="21"/>
  <c r="Q1991" i="21"/>
  <c r="R1991" i="21" s="1"/>
  <c r="S1991" i="21" s="1"/>
  <c r="T1991" i="21" s="1"/>
  <c r="U1991" i="21" s="1"/>
  <c r="V1991" i="21" s="1"/>
  <c r="M1991" i="21"/>
  <c r="Q1990" i="21"/>
  <c r="R1990" i="21" s="1"/>
  <c r="M1990" i="21"/>
  <c r="Q1989" i="21"/>
  <c r="R1989" i="21" s="1"/>
  <c r="S1989" i="21" s="1"/>
  <c r="T1989" i="21" s="1"/>
  <c r="U1989" i="21" s="1"/>
  <c r="V1989" i="21" s="1"/>
  <c r="M1989" i="21"/>
  <c r="Q1988" i="21"/>
  <c r="M1988" i="21"/>
  <c r="Q1987" i="21"/>
  <c r="M1987" i="21"/>
  <c r="Q1986" i="21"/>
  <c r="M1986" i="21"/>
  <c r="Q1985" i="21"/>
  <c r="M1985" i="21"/>
  <c r="Q1984" i="21"/>
  <c r="R1984" i="21" s="1"/>
  <c r="M1984" i="21"/>
  <c r="Q1983" i="21"/>
  <c r="R1983" i="21" s="1"/>
  <c r="S1983" i="21" s="1"/>
  <c r="M1983" i="21"/>
  <c r="Q1982" i="21"/>
  <c r="M1982" i="21"/>
  <c r="Q1981" i="21"/>
  <c r="M1981" i="21"/>
  <c r="Q1980" i="21"/>
  <c r="M1980" i="21"/>
  <c r="Q1979" i="21"/>
  <c r="M1979" i="21"/>
  <c r="Q1978" i="21"/>
  <c r="M1978" i="21"/>
  <c r="Q1977" i="21"/>
  <c r="R1977" i="21" s="1"/>
  <c r="M1977" i="21"/>
  <c r="Q1976" i="21"/>
  <c r="M1976" i="21"/>
  <c r="Q1975" i="21"/>
  <c r="M1975" i="21"/>
  <c r="Q1974" i="21"/>
  <c r="M1974" i="21"/>
  <c r="Q1973" i="21"/>
  <c r="M1973" i="21"/>
  <c r="Q1972" i="21"/>
  <c r="R1972" i="21" s="1"/>
  <c r="S1972" i="21" s="1"/>
  <c r="T1972" i="21" s="1"/>
  <c r="U1972" i="21" s="1"/>
  <c r="V1972" i="21" s="1"/>
  <c r="M1972" i="21"/>
  <c r="Q1971" i="21"/>
  <c r="R1971" i="21" s="1"/>
  <c r="S1971" i="21" s="1"/>
  <c r="T1971" i="21" s="1"/>
  <c r="U1971" i="21" s="1"/>
  <c r="V1971" i="21" s="1"/>
  <c r="M1971" i="21"/>
  <c r="Q1970" i="21"/>
  <c r="M1970" i="21"/>
  <c r="Q1969" i="21"/>
  <c r="R1969" i="21" s="1"/>
  <c r="S1969" i="21" s="1"/>
  <c r="T1969" i="21" s="1"/>
  <c r="M1969" i="21"/>
  <c r="Q1968" i="21"/>
  <c r="M1968" i="21"/>
  <c r="Q1967" i="21"/>
  <c r="M1967" i="21"/>
  <c r="Q1966" i="21"/>
  <c r="M1966" i="21"/>
  <c r="Q1965" i="21"/>
  <c r="M1965" i="21"/>
  <c r="Q1964" i="21"/>
  <c r="R1964" i="21" s="1"/>
  <c r="M1964" i="21"/>
  <c r="Q1963" i="21"/>
  <c r="R1963" i="21" s="1"/>
  <c r="M1963" i="21"/>
  <c r="Q1962" i="21"/>
  <c r="R1962" i="21" s="1"/>
  <c r="M1962" i="21"/>
  <c r="Q1961" i="21"/>
  <c r="M1961" i="21"/>
  <c r="Q1960" i="21"/>
  <c r="R1960" i="21" s="1"/>
  <c r="M1960" i="21"/>
  <c r="Q1959" i="21"/>
  <c r="R1959" i="21" s="1"/>
  <c r="S1959" i="21" s="1"/>
  <c r="T1959" i="21" s="1"/>
  <c r="U1959" i="21" s="1"/>
  <c r="V1959" i="21" s="1"/>
  <c r="M1959" i="21"/>
  <c r="Q1958" i="21"/>
  <c r="R1958" i="21" s="1"/>
  <c r="S1958" i="21" s="1"/>
  <c r="T1958" i="21" s="1"/>
  <c r="U1958" i="21" s="1"/>
  <c r="V1958" i="21" s="1"/>
  <c r="M1958" i="21"/>
  <c r="Q1957" i="21"/>
  <c r="R1957" i="21" s="1"/>
  <c r="M1957" i="21"/>
  <c r="Q1956" i="21"/>
  <c r="R1956" i="21" s="1"/>
  <c r="S1956" i="21" s="1"/>
  <c r="T1956" i="21" s="1"/>
  <c r="U1956" i="21" s="1"/>
  <c r="V1956" i="21" s="1"/>
  <c r="M1956" i="21"/>
  <c r="Q1955" i="21"/>
  <c r="R1955" i="21" s="1"/>
  <c r="S1955" i="21" s="1"/>
  <c r="M1955" i="21"/>
  <c r="Q1954" i="21"/>
  <c r="M1954" i="21"/>
  <c r="Q1953" i="21"/>
  <c r="R1953" i="21" s="1"/>
  <c r="S1953" i="21" s="1"/>
  <c r="M1953" i="21"/>
  <c r="Q1952" i="21"/>
  <c r="M1952" i="21"/>
  <c r="Q1951" i="21"/>
  <c r="R1951" i="21" s="1"/>
  <c r="M1951" i="21"/>
  <c r="Q1950" i="21"/>
  <c r="M1950" i="21"/>
  <c r="Q1949" i="21"/>
  <c r="R1949" i="21" s="1"/>
  <c r="S1949" i="21" s="1"/>
  <c r="T1949" i="21" s="1"/>
  <c r="U1949" i="21" s="1"/>
  <c r="V1949" i="21" s="1"/>
  <c r="M1949" i="21"/>
  <c r="Q1948" i="21"/>
  <c r="M1948" i="21"/>
  <c r="Q1947" i="21"/>
  <c r="M1947" i="21"/>
  <c r="Q1946" i="21"/>
  <c r="R1946" i="21" s="1"/>
  <c r="M1946" i="21"/>
  <c r="Q1945" i="21"/>
  <c r="M1945" i="21"/>
  <c r="Q1944" i="21"/>
  <c r="R1944" i="21" s="1"/>
  <c r="S1944" i="21" s="1"/>
  <c r="T1944" i="21" s="1"/>
  <c r="U1944" i="21" s="1"/>
  <c r="M1944" i="21"/>
  <c r="Q1943" i="21"/>
  <c r="M1943" i="21"/>
  <c r="Q1942" i="21"/>
  <c r="R1942" i="21" s="1"/>
  <c r="M1942" i="21"/>
  <c r="Q1941" i="21"/>
  <c r="R1941" i="21" s="1"/>
  <c r="S1941" i="21" s="1"/>
  <c r="T1941" i="21" s="1"/>
  <c r="U1941" i="21" s="1"/>
  <c r="V1941" i="21" s="1"/>
  <c r="M1941" i="21"/>
  <c r="Q1940" i="21"/>
  <c r="R1940" i="21" s="1"/>
  <c r="S1940" i="21" s="1"/>
  <c r="T1940" i="21" s="1"/>
  <c r="U1940" i="21" s="1"/>
  <c r="V1940" i="21" s="1"/>
  <c r="M1940" i="21"/>
  <c r="Q1939" i="21"/>
  <c r="M1939" i="21"/>
  <c r="Q1938" i="21"/>
  <c r="M1938" i="21"/>
  <c r="Q1937" i="21"/>
  <c r="M1937" i="21"/>
  <c r="Q1936" i="21"/>
  <c r="M1936" i="21"/>
  <c r="Q1935" i="21"/>
  <c r="R1935" i="21" s="1"/>
  <c r="S1935" i="21" s="1"/>
  <c r="M1935" i="21"/>
  <c r="Q1934" i="21"/>
  <c r="M1934" i="21"/>
  <c r="Q1933" i="21"/>
  <c r="R1933" i="21" s="1"/>
  <c r="S1933" i="21" s="1"/>
  <c r="T1933" i="21" s="1"/>
  <c r="M1933" i="21"/>
  <c r="Q1932" i="21"/>
  <c r="M1932" i="21"/>
  <c r="Q1931" i="21"/>
  <c r="M1931" i="21"/>
  <c r="Q1930" i="21"/>
  <c r="R1930" i="21" s="1"/>
  <c r="S1930" i="21" s="1"/>
  <c r="M1930" i="21"/>
  <c r="Q1929" i="21"/>
  <c r="M1929" i="21"/>
  <c r="Q1928" i="21"/>
  <c r="R1928" i="21" s="1"/>
  <c r="S1928" i="21" s="1"/>
  <c r="T1928" i="21" s="1"/>
  <c r="M1928" i="21"/>
  <c r="Q1927" i="21"/>
  <c r="M1927" i="21"/>
  <c r="Q1926" i="21"/>
  <c r="M1926" i="21"/>
  <c r="Q1925" i="21"/>
  <c r="R1925" i="21" s="1"/>
  <c r="S1925" i="21" s="1"/>
  <c r="T1925" i="21" s="1"/>
  <c r="U1925" i="21" s="1"/>
  <c r="V1925" i="21" s="1"/>
  <c r="M1925" i="21"/>
  <c r="Q1924" i="21"/>
  <c r="M1924" i="21"/>
  <c r="Q1923" i="21"/>
  <c r="R1923" i="21" s="1"/>
  <c r="S1923" i="21" s="1"/>
  <c r="T1923" i="21" s="1"/>
  <c r="U1923" i="21" s="1"/>
  <c r="V1923" i="21" s="1"/>
  <c r="M1923" i="21"/>
  <c r="Q1922" i="21"/>
  <c r="M1922" i="21"/>
  <c r="Q1921" i="21"/>
  <c r="M1921" i="21"/>
  <c r="Q1920" i="21"/>
  <c r="R1920" i="21" s="1"/>
  <c r="S1920" i="21" s="1"/>
  <c r="M1920" i="21"/>
  <c r="Q1919" i="21"/>
  <c r="M1919" i="21"/>
  <c r="Q1918" i="21"/>
  <c r="R1918" i="21" s="1"/>
  <c r="S1918" i="21" s="1"/>
  <c r="M1918" i="21"/>
  <c r="Q1917" i="21"/>
  <c r="M1917" i="21"/>
  <c r="Q1916" i="21"/>
  <c r="R1916" i="21" s="1"/>
  <c r="S1916" i="21" s="1"/>
  <c r="T1916" i="21" s="1"/>
  <c r="U1916" i="21" s="1"/>
  <c r="M1916" i="21"/>
  <c r="Q1915" i="21"/>
  <c r="R1915" i="21" s="1"/>
  <c r="S1915" i="21" s="1"/>
  <c r="T1915" i="21" s="1"/>
  <c r="M1915" i="21"/>
  <c r="Q1914" i="21"/>
  <c r="M1914" i="21"/>
  <c r="Q1913" i="21"/>
  <c r="R1913" i="21" s="1"/>
  <c r="M1913" i="21"/>
  <c r="Q1912" i="21"/>
  <c r="M1912" i="21"/>
  <c r="Q1911" i="21"/>
  <c r="R1911" i="21" s="1"/>
  <c r="S1911" i="21" s="1"/>
  <c r="M1911" i="21"/>
  <c r="Q1910" i="21"/>
  <c r="M1910" i="21"/>
  <c r="Q1909" i="21"/>
  <c r="R1909" i="21" s="1"/>
  <c r="M1909" i="21"/>
  <c r="Q1908" i="21"/>
  <c r="M1908" i="21"/>
  <c r="Q1907" i="21"/>
  <c r="M1907" i="21"/>
  <c r="Q1906" i="21"/>
  <c r="R1906" i="21" s="1"/>
  <c r="S1906" i="21" s="1"/>
  <c r="T1906" i="21" s="1"/>
  <c r="M1906" i="21"/>
  <c r="Q1905" i="21"/>
  <c r="R1905" i="21" s="1"/>
  <c r="S1905" i="21" s="1"/>
  <c r="M1905" i="21"/>
  <c r="Q1904" i="21"/>
  <c r="R1904" i="21" s="1"/>
  <c r="S1904" i="21" s="1"/>
  <c r="T1904" i="21" s="1"/>
  <c r="M1904" i="21"/>
  <c r="Q1903" i="21"/>
  <c r="R1903" i="21" s="1"/>
  <c r="S1903" i="21" s="1"/>
  <c r="T1903" i="21" s="1"/>
  <c r="M1903" i="21"/>
  <c r="Q1902" i="21"/>
  <c r="M1902" i="21"/>
  <c r="Q1901" i="21"/>
  <c r="R1901" i="21" s="1"/>
  <c r="S1901" i="21" s="1"/>
  <c r="T1901" i="21" s="1"/>
  <c r="U1901" i="21" s="1"/>
  <c r="V1901" i="21" s="1"/>
  <c r="M1901" i="21"/>
  <c r="Q1900" i="21"/>
  <c r="M1900" i="21"/>
  <c r="Q1899" i="21"/>
  <c r="R1899" i="21" s="1"/>
  <c r="S1899" i="21" s="1"/>
  <c r="T1899" i="21" s="1"/>
  <c r="M1899" i="21"/>
  <c r="Q1898" i="21"/>
  <c r="M1898" i="21"/>
  <c r="Q1897" i="21"/>
  <c r="M1897" i="21"/>
  <c r="Q1896" i="21"/>
  <c r="M1896" i="21"/>
  <c r="Q1895" i="21"/>
  <c r="M1895" i="21"/>
  <c r="Q1894" i="21"/>
  <c r="M1894" i="21"/>
  <c r="Q1893" i="21"/>
  <c r="M1893" i="21"/>
  <c r="Q1892" i="21"/>
  <c r="M1892" i="21"/>
  <c r="Q1891" i="21"/>
  <c r="R1891" i="21" s="1"/>
  <c r="S1891" i="21" s="1"/>
  <c r="T1891" i="21" s="1"/>
  <c r="M1891" i="21"/>
  <c r="Q1890" i="21"/>
  <c r="M1890" i="21"/>
  <c r="Q1889" i="21"/>
  <c r="M1889" i="21"/>
  <c r="Q1888" i="21"/>
  <c r="M1888" i="21"/>
  <c r="Q1887" i="21"/>
  <c r="M1887" i="21"/>
  <c r="Q1886" i="21"/>
  <c r="M1886" i="21"/>
  <c r="Q1885" i="21"/>
  <c r="R1885" i="21" s="1"/>
  <c r="M1885" i="21"/>
  <c r="Q1884" i="21"/>
  <c r="M1884" i="21"/>
  <c r="Q1883" i="21"/>
  <c r="M1883" i="21"/>
  <c r="Q1882" i="21"/>
  <c r="R1882" i="21" s="1"/>
  <c r="M1882" i="21"/>
  <c r="Q1881" i="21"/>
  <c r="M1881" i="21"/>
  <c r="Q1880" i="21"/>
  <c r="M1880" i="21"/>
  <c r="Q1879" i="21"/>
  <c r="M1879" i="21"/>
  <c r="Q1878" i="21"/>
  <c r="M1878" i="21"/>
  <c r="Q1877" i="21"/>
  <c r="M1877" i="21"/>
  <c r="Q1876" i="21"/>
  <c r="M1876" i="21"/>
  <c r="Q1875" i="21"/>
  <c r="M1875" i="21"/>
  <c r="Q1874" i="21"/>
  <c r="M1874" i="21"/>
  <c r="Q1873" i="21"/>
  <c r="M1873" i="21"/>
  <c r="Q1872" i="21"/>
  <c r="M1872" i="21"/>
  <c r="Q1871" i="21"/>
  <c r="M1871" i="21"/>
  <c r="Q1870" i="21"/>
  <c r="M1870" i="21"/>
  <c r="Q1869" i="21"/>
  <c r="M1869" i="21"/>
  <c r="Q1868" i="21"/>
  <c r="M1868" i="21"/>
  <c r="Q1867" i="21"/>
  <c r="M1867" i="21"/>
  <c r="Q1866" i="21"/>
  <c r="M1866" i="21"/>
  <c r="Q1865" i="21"/>
  <c r="M1865" i="21"/>
  <c r="Q1864" i="21"/>
  <c r="R1864" i="21" s="1"/>
  <c r="M1864" i="21"/>
  <c r="Q1863" i="21"/>
  <c r="M1863" i="21"/>
  <c r="Q1862" i="21"/>
  <c r="M1862" i="21"/>
  <c r="Q1861" i="21"/>
  <c r="M1861" i="21"/>
  <c r="Q1860" i="21"/>
  <c r="M1860" i="21"/>
  <c r="Q1859" i="21"/>
  <c r="M1859" i="21"/>
  <c r="Q1858" i="21"/>
  <c r="M1858" i="21"/>
  <c r="Q1857" i="21"/>
  <c r="M1857" i="21"/>
  <c r="Q1856" i="21"/>
  <c r="M1856" i="21"/>
  <c r="Q1855" i="21"/>
  <c r="R1855" i="21" s="1"/>
  <c r="M1855" i="21"/>
  <c r="Q1854" i="21"/>
  <c r="M1854" i="21"/>
  <c r="Q1853" i="21"/>
  <c r="M1853" i="21"/>
  <c r="Q1852" i="21"/>
  <c r="M1852" i="21"/>
  <c r="Q1851" i="21"/>
  <c r="M1851" i="21"/>
  <c r="Q1850" i="21"/>
  <c r="M1850" i="21"/>
  <c r="Q1849" i="21"/>
  <c r="R1849" i="21" s="1"/>
  <c r="M1849" i="21"/>
  <c r="Q1848" i="21"/>
  <c r="R1848" i="21" s="1"/>
  <c r="S1848" i="21" s="1"/>
  <c r="M1848" i="21"/>
  <c r="Q1847" i="21"/>
  <c r="R1847" i="21" s="1"/>
  <c r="S1847" i="21" s="1"/>
  <c r="T1847" i="21" s="1"/>
  <c r="U1847" i="21" s="1"/>
  <c r="V1847" i="21" s="1"/>
  <c r="M1847" i="21"/>
  <c r="Q1846" i="21"/>
  <c r="M1846" i="21"/>
  <c r="Q1845" i="21"/>
  <c r="R1845" i="21" s="1"/>
  <c r="S1845" i="21" s="1"/>
  <c r="T1845" i="21" s="1"/>
  <c r="U1845" i="21" s="1"/>
  <c r="V1845" i="21" s="1"/>
  <c r="M1845" i="21"/>
  <c r="Q1844" i="21"/>
  <c r="M1844" i="21"/>
  <c r="Q1843" i="21"/>
  <c r="M1843" i="21"/>
  <c r="Q1842" i="21"/>
  <c r="M1842" i="21"/>
  <c r="Q1841" i="21"/>
  <c r="M1841" i="21"/>
  <c r="Q1840" i="21"/>
  <c r="M1840" i="21"/>
  <c r="Q1839" i="21"/>
  <c r="M1839" i="21"/>
  <c r="Q1838" i="21"/>
  <c r="M1838" i="21"/>
  <c r="Q1837" i="21"/>
  <c r="M1837" i="21"/>
  <c r="Q1836" i="21"/>
  <c r="M1836" i="21"/>
  <c r="Q1835" i="21"/>
  <c r="M1835" i="21"/>
  <c r="Q1834" i="21"/>
  <c r="M1834" i="21"/>
  <c r="Q1833" i="21"/>
  <c r="M1833" i="21"/>
  <c r="Q1832" i="21"/>
  <c r="M1832" i="21"/>
  <c r="Q1831" i="21"/>
  <c r="R1831" i="21" s="1"/>
  <c r="M1831" i="21"/>
  <c r="Q1830" i="21"/>
  <c r="R1830" i="21" s="1"/>
  <c r="M1830" i="21"/>
  <c r="Q1829" i="21"/>
  <c r="M1829" i="21"/>
  <c r="Q1828" i="21"/>
  <c r="M1828" i="21"/>
  <c r="Q1827" i="21"/>
  <c r="M1827" i="21"/>
  <c r="Q1826" i="21"/>
  <c r="M1826" i="21"/>
  <c r="Q1825" i="21"/>
  <c r="M1825" i="21"/>
  <c r="Q1824" i="21"/>
  <c r="M1824" i="21"/>
  <c r="Q1823" i="21"/>
  <c r="M1823" i="21"/>
  <c r="Q1822" i="21"/>
  <c r="M1822" i="21"/>
  <c r="Q1821" i="21"/>
  <c r="M1821" i="21"/>
  <c r="Q1820" i="21"/>
  <c r="R1820" i="21" s="1"/>
  <c r="S1820" i="21" s="1"/>
  <c r="M1820" i="21"/>
  <c r="Q1819" i="21"/>
  <c r="M1819" i="21"/>
  <c r="Q1818" i="21"/>
  <c r="M1818" i="21"/>
  <c r="Q1817" i="21"/>
  <c r="R1817" i="21" s="1"/>
  <c r="M1817" i="21"/>
  <c r="Q1816" i="21"/>
  <c r="M1816" i="21"/>
  <c r="Q1815" i="21"/>
  <c r="M1815" i="21"/>
  <c r="Q1814" i="21"/>
  <c r="M1814" i="21"/>
  <c r="Q1813" i="21"/>
  <c r="M1813" i="21"/>
  <c r="Q1812" i="21"/>
  <c r="R1812" i="21" s="1"/>
  <c r="S1812" i="21" s="1"/>
  <c r="T1812" i="21" s="1"/>
  <c r="U1812" i="21" s="1"/>
  <c r="V1812" i="21" s="1"/>
  <c r="M1812" i="21"/>
  <c r="Q1811" i="21"/>
  <c r="M1811" i="21"/>
  <c r="Q1810" i="21"/>
  <c r="R1810" i="21" s="1"/>
  <c r="S1810" i="21" s="1"/>
  <c r="M1810" i="21"/>
  <c r="Q1809" i="21"/>
  <c r="M1809" i="21"/>
  <c r="Q1808" i="21"/>
  <c r="M1808" i="21"/>
  <c r="Q1807" i="21"/>
  <c r="M1807" i="21"/>
  <c r="Q1806" i="21"/>
  <c r="R1806" i="21" s="1"/>
  <c r="S1806" i="21" s="1"/>
  <c r="T1806" i="21" s="1"/>
  <c r="M1806" i="21"/>
  <c r="Q1805" i="21"/>
  <c r="R1805" i="21" s="1"/>
  <c r="S1805" i="21" s="1"/>
  <c r="T1805" i="21" s="1"/>
  <c r="M1805" i="21"/>
  <c r="Q1804" i="21"/>
  <c r="M1804" i="21"/>
  <c r="Q1803" i="21"/>
  <c r="R1803" i="21" s="1"/>
  <c r="S1803" i="21" s="1"/>
  <c r="T1803" i="21" s="1"/>
  <c r="U1803" i="21" s="1"/>
  <c r="M1803" i="21"/>
  <c r="Q1802" i="21"/>
  <c r="M1802" i="21"/>
  <c r="Q1801" i="21"/>
  <c r="M1801" i="21"/>
  <c r="Q1800" i="21"/>
  <c r="M1800" i="21"/>
  <c r="Q1799" i="21"/>
  <c r="M1799" i="21"/>
  <c r="Q1798" i="21"/>
  <c r="M1798" i="21"/>
  <c r="Q1797" i="21"/>
  <c r="R1797" i="21" s="1"/>
  <c r="S1797" i="21" s="1"/>
  <c r="T1797" i="21" s="1"/>
  <c r="U1797" i="21" s="1"/>
  <c r="V1797" i="21" s="1"/>
  <c r="M1797" i="21"/>
  <c r="Q1796" i="21"/>
  <c r="M1796" i="21"/>
  <c r="Q1795" i="21"/>
  <c r="R1795" i="21" s="1"/>
  <c r="S1795" i="21" s="1"/>
  <c r="T1795" i="21" s="1"/>
  <c r="M1795" i="21"/>
  <c r="Q1794" i="21"/>
  <c r="M1794" i="21"/>
  <c r="Q1793" i="21"/>
  <c r="R1793" i="21" s="1"/>
  <c r="S1793" i="21" s="1"/>
  <c r="T1793" i="21" s="1"/>
  <c r="U1793" i="21" s="1"/>
  <c r="V1793" i="21" s="1"/>
  <c r="M1793" i="21"/>
  <c r="Q1792" i="21"/>
  <c r="M1792" i="21"/>
  <c r="Q1791" i="21"/>
  <c r="R1791" i="21" s="1"/>
  <c r="S1791" i="21" s="1"/>
  <c r="T1791" i="21" s="1"/>
  <c r="M1791" i="21"/>
  <c r="Q1790" i="21"/>
  <c r="R1790" i="21" s="1"/>
  <c r="S1790" i="21" s="1"/>
  <c r="T1790" i="21" s="1"/>
  <c r="U1790" i="21" s="1"/>
  <c r="M1790" i="21"/>
  <c r="Q1789" i="21"/>
  <c r="M1789" i="21"/>
  <c r="Q1788" i="21"/>
  <c r="M1788" i="21"/>
  <c r="Q1787" i="21"/>
  <c r="R1787" i="21" s="1"/>
  <c r="S1787" i="21" s="1"/>
  <c r="T1787" i="21" s="1"/>
  <c r="U1787" i="21" s="1"/>
  <c r="V1787" i="21" s="1"/>
  <c r="M1787" i="21"/>
  <c r="Q1786" i="21"/>
  <c r="R1786" i="21" s="1"/>
  <c r="M1786" i="21"/>
  <c r="Q1785" i="21"/>
  <c r="R1785" i="21" s="1"/>
  <c r="S1785" i="21" s="1"/>
  <c r="T1785" i="21" s="1"/>
  <c r="U1785" i="21" s="1"/>
  <c r="M1785" i="21"/>
  <c r="Q1784" i="21"/>
  <c r="R1784" i="21" s="1"/>
  <c r="M1784" i="21"/>
  <c r="Q1783" i="21"/>
  <c r="R1783" i="21" s="1"/>
  <c r="S1783" i="21" s="1"/>
  <c r="T1783" i="21" s="1"/>
  <c r="M1783" i="21"/>
  <c r="Q1782" i="21"/>
  <c r="M1782" i="21"/>
  <c r="Q1781" i="21"/>
  <c r="M1781" i="21"/>
  <c r="Q1780" i="21"/>
  <c r="M1780" i="21"/>
  <c r="Q1779" i="21"/>
  <c r="M1779" i="21"/>
  <c r="Q1778" i="21"/>
  <c r="M1778" i="21"/>
  <c r="Q1777" i="21"/>
  <c r="M1777" i="21"/>
  <c r="Q1776" i="21"/>
  <c r="R1776" i="21" s="1"/>
  <c r="M1776" i="21"/>
  <c r="Q1775" i="21"/>
  <c r="M1775" i="21"/>
  <c r="Q1774" i="21"/>
  <c r="M1774" i="21"/>
  <c r="Q1773" i="21"/>
  <c r="R1773" i="21" s="1"/>
  <c r="M1773" i="21"/>
  <c r="Q1772" i="21"/>
  <c r="M1772" i="21"/>
  <c r="Q1771" i="21"/>
  <c r="M1771" i="21"/>
  <c r="Q1770" i="21"/>
  <c r="M1770" i="21"/>
  <c r="Q1769" i="21"/>
  <c r="M1769" i="21"/>
  <c r="Q1768" i="21"/>
  <c r="M1768" i="21"/>
  <c r="Q1767" i="21"/>
  <c r="M1767" i="21"/>
  <c r="Q1766" i="21"/>
  <c r="M1766" i="21"/>
  <c r="Q1765" i="21"/>
  <c r="M1765" i="21"/>
  <c r="Q1764" i="21"/>
  <c r="R1764" i="21" s="1"/>
  <c r="M1764" i="21"/>
  <c r="Q1763" i="21"/>
  <c r="M1763" i="21"/>
  <c r="Q1762" i="21"/>
  <c r="M1762" i="21"/>
  <c r="Q1761" i="21"/>
  <c r="M1761" i="21"/>
  <c r="Q1760" i="21"/>
  <c r="M1760" i="21"/>
  <c r="Q1759" i="21"/>
  <c r="M1759" i="21"/>
  <c r="Q1758" i="21"/>
  <c r="R1758" i="21" s="1"/>
  <c r="M1758" i="21"/>
  <c r="Q1757" i="21"/>
  <c r="R1757" i="21" s="1"/>
  <c r="S1757" i="21" s="1"/>
  <c r="T1757" i="21" s="1"/>
  <c r="U1757" i="21" s="1"/>
  <c r="M1757" i="21"/>
  <c r="Q1756" i="21"/>
  <c r="M1756" i="21"/>
  <c r="Q1755" i="21"/>
  <c r="R1755" i="21" s="1"/>
  <c r="S1755" i="21" s="1"/>
  <c r="T1755" i="21" s="1"/>
  <c r="U1755" i="21" s="1"/>
  <c r="M1755" i="21"/>
  <c r="Q1754" i="21"/>
  <c r="M1754" i="21"/>
  <c r="Q1753" i="21"/>
  <c r="M1753" i="21"/>
  <c r="Q1752" i="21"/>
  <c r="R1752" i="21" s="1"/>
  <c r="S1752" i="21" s="1"/>
  <c r="T1752" i="21" s="1"/>
  <c r="M1752" i="21"/>
  <c r="Q1751" i="21"/>
  <c r="M1751" i="21"/>
  <c r="Q1750" i="21"/>
  <c r="R1750" i="21" s="1"/>
  <c r="M1750" i="21"/>
  <c r="Q1749" i="21"/>
  <c r="R1749" i="21" s="1"/>
  <c r="M1749" i="21"/>
  <c r="Q1748" i="21"/>
  <c r="M1748" i="21"/>
  <c r="Q1747" i="21"/>
  <c r="R1747" i="21" s="1"/>
  <c r="S1747" i="21" s="1"/>
  <c r="T1747" i="21" s="1"/>
  <c r="U1747" i="21" s="1"/>
  <c r="M1747" i="21"/>
  <c r="Q1746" i="21"/>
  <c r="M1746" i="21"/>
  <c r="Q1745" i="21"/>
  <c r="R1745" i="21" s="1"/>
  <c r="S1745" i="21" s="1"/>
  <c r="T1745" i="21" s="1"/>
  <c r="U1745" i="21" s="1"/>
  <c r="V1745" i="21" s="1"/>
  <c r="M1745" i="21"/>
  <c r="Q1744" i="21"/>
  <c r="M1744" i="21"/>
  <c r="Q1743" i="21"/>
  <c r="M1743" i="21"/>
  <c r="Q1742" i="21"/>
  <c r="R1742" i="21" s="1"/>
  <c r="S1742" i="21" s="1"/>
  <c r="T1742" i="21" s="1"/>
  <c r="U1742" i="21" s="1"/>
  <c r="V1742" i="21" s="1"/>
  <c r="M1742" i="21"/>
  <c r="Q1741" i="21"/>
  <c r="M1741" i="21"/>
  <c r="Q1740" i="21"/>
  <c r="R1740" i="21" s="1"/>
  <c r="S1740" i="21" s="1"/>
  <c r="T1740" i="21" s="1"/>
  <c r="M1740" i="21"/>
  <c r="Q1739" i="21"/>
  <c r="R1739" i="21" s="1"/>
  <c r="M1739" i="21"/>
  <c r="Q1738" i="21"/>
  <c r="M1738" i="21"/>
  <c r="Q1737" i="21"/>
  <c r="M1737" i="21"/>
  <c r="Q1736" i="21"/>
  <c r="R1736" i="21" s="1"/>
  <c r="S1736" i="21" s="1"/>
  <c r="M1736" i="21"/>
  <c r="Q1735" i="21"/>
  <c r="R1735" i="21" s="1"/>
  <c r="S1735" i="21" s="1"/>
  <c r="T1735" i="21" s="1"/>
  <c r="M1735" i="21"/>
  <c r="Q1734" i="21"/>
  <c r="M1734" i="21"/>
  <c r="Q1733" i="21"/>
  <c r="R1733" i="21" s="1"/>
  <c r="S1733" i="21" s="1"/>
  <c r="T1733" i="21" s="1"/>
  <c r="U1733" i="21" s="1"/>
  <c r="M1733" i="21"/>
  <c r="Q1732" i="21"/>
  <c r="M1732" i="21"/>
  <c r="Q1731" i="21"/>
  <c r="M1731" i="21"/>
  <c r="Q1730" i="21"/>
  <c r="R1730" i="21" s="1"/>
  <c r="M1730" i="21"/>
  <c r="Q1729" i="21"/>
  <c r="M1729" i="21"/>
  <c r="Q1728" i="21"/>
  <c r="R1728" i="21" s="1"/>
  <c r="S1728" i="21" s="1"/>
  <c r="M1728" i="21"/>
  <c r="Q1727" i="21"/>
  <c r="M1727" i="21"/>
  <c r="Q1726" i="21"/>
  <c r="M1726" i="21"/>
  <c r="Q1725" i="21"/>
  <c r="M1725" i="21"/>
  <c r="Q1724" i="21"/>
  <c r="M1724" i="21"/>
  <c r="Q1723" i="21"/>
  <c r="M1723" i="21"/>
  <c r="Q1722" i="21"/>
  <c r="M1722" i="21"/>
  <c r="Q1721" i="21"/>
  <c r="R1721" i="21" s="1"/>
  <c r="S1721" i="21" s="1"/>
  <c r="T1721" i="21" s="1"/>
  <c r="M1721" i="21"/>
  <c r="Q1720" i="21"/>
  <c r="M1720" i="21"/>
  <c r="Q1719" i="21"/>
  <c r="M1719" i="21"/>
  <c r="Q1718" i="21"/>
  <c r="M1718" i="21"/>
  <c r="Q1717" i="21"/>
  <c r="R1717" i="21" s="1"/>
  <c r="M1717" i="21"/>
  <c r="Q1716" i="21"/>
  <c r="M1716" i="21"/>
  <c r="Q1715" i="21"/>
  <c r="M1715" i="21"/>
  <c r="Q1714" i="21"/>
  <c r="M1714" i="21"/>
  <c r="Q1713" i="21"/>
  <c r="M1713" i="21"/>
  <c r="Q1712" i="21"/>
  <c r="M1712" i="21"/>
  <c r="Q1711" i="21"/>
  <c r="M1711" i="21"/>
  <c r="Q1710" i="21"/>
  <c r="M1710" i="21"/>
  <c r="Q1709" i="21"/>
  <c r="R1709" i="21" s="1"/>
  <c r="S1709" i="21" s="1"/>
  <c r="T1709" i="21" s="1"/>
  <c r="U1709" i="21" s="1"/>
  <c r="V1709" i="21" s="1"/>
  <c r="M1709" i="21"/>
  <c r="Q1708" i="21"/>
  <c r="M1708" i="21"/>
  <c r="Q1707" i="21"/>
  <c r="R1707" i="21" s="1"/>
  <c r="S1707" i="21" s="1"/>
  <c r="T1707" i="21" s="1"/>
  <c r="U1707" i="21" s="1"/>
  <c r="V1707" i="21" s="1"/>
  <c r="M1707" i="21"/>
  <c r="Q1706" i="21"/>
  <c r="M1706" i="21"/>
  <c r="Q1705" i="21"/>
  <c r="M1705" i="21"/>
  <c r="Q1704" i="21"/>
  <c r="R1704" i="21" s="1"/>
  <c r="S1704" i="21" s="1"/>
  <c r="T1704" i="21" s="1"/>
  <c r="M1704" i="21"/>
  <c r="Q1703" i="21"/>
  <c r="R1703" i="21" s="1"/>
  <c r="S1703" i="21" s="1"/>
  <c r="T1703" i="21" s="1"/>
  <c r="U1703" i="21" s="1"/>
  <c r="M1703" i="21"/>
  <c r="Q1702" i="21"/>
  <c r="M1702" i="21"/>
  <c r="Q1701" i="21"/>
  <c r="M1701" i="21"/>
  <c r="Q1700" i="21"/>
  <c r="R1700" i="21" s="1"/>
  <c r="S1700" i="21" s="1"/>
  <c r="T1700" i="21" s="1"/>
  <c r="M1700" i="21"/>
  <c r="Q1699" i="21"/>
  <c r="M1699" i="21"/>
  <c r="Q1698" i="21"/>
  <c r="R1698" i="21" s="1"/>
  <c r="S1698" i="21" s="1"/>
  <c r="M1698" i="21"/>
  <c r="Q1697" i="21"/>
  <c r="M1697" i="21"/>
  <c r="Q1696" i="21"/>
  <c r="M1696" i="21"/>
  <c r="Q1695" i="21"/>
  <c r="M1695" i="21"/>
  <c r="Q1694" i="21"/>
  <c r="M1694" i="21"/>
  <c r="Q1693" i="21"/>
  <c r="M1693" i="21"/>
  <c r="Q1692" i="21"/>
  <c r="M1692" i="21"/>
  <c r="Q1691" i="21"/>
  <c r="R1691" i="21" s="1"/>
  <c r="M1691" i="21"/>
  <c r="Q1690" i="21"/>
  <c r="M1690" i="21"/>
  <c r="Q1689" i="21"/>
  <c r="R1689" i="21" s="1"/>
  <c r="M1689" i="21"/>
  <c r="Q1688" i="21"/>
  <c r="M1688" i="21"/>
  <c r="Q1687" i="21"/>
  <c r="R1687" i="21" s="1"/>
  <c r="S1687" i="21" s="1"/>
  <c r="M1687" i="21"/>
  <c r="Q1686" i="21"/>
  <c r="M1686" i="21"/>
  <c r="Q1685" i="21"/>
  <c r="R1685" i="21" s="1"/>
  <c r="S1685" i="21" s="1"/>
  <c r="M1685" i="21"/>
  <c r="Q1684" i="21"/>
  <c r="R1684" i="21" s="1"/>
  <c r="S1684" i="21" s="1"/>
  <c r="T1684" i="21" s="1"/>
  <c r="M1684" i="21"/>
  <c r="Q1683" i="21"/>
  <c r="M1683" i="21"/>
  <c r="Q1682" i="21"/>
  <c r="R1682" i="21" s="1"/>
  <c r="S1682" i="21" s="1"/>
  <c r="T1682" i="21" s="1"/>
  <c r="U1682" i="21" s="1"/>
  <c r="M1682" i="21"/>
  <c r="Q1681" i="21"/>
  <c r="R1681" i="21" s="1"/>
  <c r="S1681" i="21" s="1"/>
  <c r="M1681" i="21"/>
  <c r="Q1680" i="21"/>
  <c r="M1680" i="21"/>
  <c r="Q1679" i="21"/>
  <c r="R1679" i="21" s="1"/>
  <c r="S1679" i="21" s="1"/>
  <c r="T1679" i="21" s="1"/>
  <c r="M1679" i="21"/>
  <c r="Q1678" i="21"/>
  <c r="M1678" i="21"/>
  <c r="Q1677" i="21"/>
  <c r="R1677" i="21" s="1"/>
  <c r="M1677" i="21"/>
  <c r="Q1676" i="21"/>
  <c r="R1676" i="21" s="1"/>
  <c r="S1676" i="21" s="1"/>
  <c r="T1676" i="21" s="1"/>
  <c r="M1676" i="21"/>
  <c r="Q1675" i="21"/>
  <c r="R1675" i="21" s="1"/>
  <c r="S1675" i="21" s="1"/>
  <c r="T1675" i="21" s="1"/>
  <c r="M1675" i="21"/>
  <c r="Q1674" i="21"/>
  <c r="M1674" i="21"/>
  <c r="Q1673" i="21"/>
  <c r="R1673" i="21" s="1"/>
  <c r="S1673" i="21" s="1"/>
  <c r="M1673" i="21"/>
  <c r="Q1672" i="21"/>
  <c r="M1672" i="21"/>
  <c r="Q1671" i="21"/>
  <c r="M1671" i="21"/>
  <c r="Q1670" i="21"/>
  <c r="R1670" i="21" s="1"/>
  <c r="S1670" i="21" s="1"/>
  <c r="T1670" i="21" s="1"/>
  <c r="U1670" i="21" s="1"/>
  <c r="V1670" i="21" s="1"/>
  <c r="M1670" i="21"/>
  <c r="Q1669" i="21"/>
  <c r="R1669" i="21" s="1"/>
  <c r="S1669" i="21" s="1"/>
  <c r="M1669" i="21"/>
  <c r="Q1668" i="21"/>
  <c r="R1668" i="21" s="1"/>
  <c r="M1668" i="21"/>
  <c r="Q1667" i="21"/>
  <c r="R1667" i="21" s="1"/>
  <c r="M1667" i="21"/>
  <c r="Q1666" i="21"/>
  <c r="R1666" i="21" s="1"/>
  <c r="S1666" i="21" s="1"/>
  <c r="M1666" i="21"/>
  <c r="Q1665" i="21"/>
  <c r="M1665" i="21"/>
  <c r="Q1664" i="21"/>
  <c r="M1664" i="21"/>
  <c r="Q1663" i="21"/>
  <c r="R1663" i="21" s="1"/>
  <c r="M1663" i="21"/>
  <c r="Q1662" i="21"/>
  <c r="M1662" i="21"/>
  <c r="Q1661" i="21"/>
  <c r="R1661" i="21" s="1"/>
  <c r="S1661" i="21" s="1"/>
  <c r="T1661" i="21" s="1"/>
  <c r="U1661" i="21" s="1"/>
  <c r="V1661" i="21" s="1"/>
  <c r="M1661" i="21"/>
  <c r="Q1660" i="21"/>
  <c r="M1660" i="21"/>
  <c r="Q1659" i="21"/>
  <c r="M1659" i="21"/>
  <c r="Q1658" i="21"/>
  <c r="M1658" i="21"/>
  <c r="Q1657" i="21"/>
  <c r="M1657" i="21"/>
  <c r="Q1656" i="21"/>
  <c r="M1656" i="21"/>
  <c r="Q1655" i="21"/>
  <c r="R1655" i="21" s="1"/>
  <c r="S1655" i="21" s="1"/>
  <c r="T1655" i="21" s="1"/>
  <c r="U1655" i="21" s="1"/>
  <c r="V1655" i="21" s="1"/>
  <c r="M1655" i="21"/>
  <c r="Q1654" i="21"/>
  <c r="M1654" i="21"/>
  <c r="Q1653" i="21"/>
  <c r="R1653" i="21" s="1"/>
  <c r="S1653" i="21" s="1"/>
  <c r="T1653" i="21" s="1"/>
  <c r="U1653" i="21" s="1"/>
  <c r="M1653" i="21"/>
  <c r="Q1652" i="21"/>
  <c r="M1652" i="21"/>
  <c r="Q1651" i="21"/>
  <c r="R1651" i="21" s="1"/>
  <c r="S1651" i="21" s="1"/>
  <c r="T1651" i="21" s="1"/>
  <c r="U1651" i="21" s="1"/>
  <c r="V1651" i="21" s="1"/>
  <c r="M1651" i="21"/>
  <c r="Q1650" i="21"/>
  <c r="M1650" i="21"/>
  <c r="Q1649" i="21"/>
  <c r="M1649" i="21"/>
  <c r="Q1648" i="21"/>
  <c r="M1648" i="21"/>
  <c r="Q1647" i="21"/>
  <c r="R1647" i="21" s="1"/>
  <c r="S1647" i="21" s="1"/>
  <c r="M1647" i="21"/>
  <c r="Q1646" i="21"/>
  <c r="M1646" i="21"/>
  <c r="Q1645" i="21"/>
  <c r="R1645" i="21" s="1"/>
  <c r="M1645" i="21"/>
  <c r="Q1644" i="21"/>
  <c r="R1644" i="21" s="1"/>
  <c r="S1644" i="21" s="1"/>
  <c r="T1644" i="21" s="1"/>
  <c r="U1644" i="21" s="1"/>
  <c r="V1644" i="21" s="1"/>
  <c r="M1644" i="21"/>
  <c r="Q1643" i="21"/>
  <c r="M1643" i="21"/>
  <c r="Q1642" i="21"/>
  <c r="R1642" i="21" s="1"/>
  <c r="S1642" i="21" s="1"/>
  <c r="T1642" i="21" s="1"/>
  <c r="M1642" i="21"/>
  <c r="Q1641" i="21"/>
  <c r="R1641" i="21" s="1"/>
  <c r="M1641" i="21"/>
  <c r="Q1640" i="21"/>
  <c r="M1640" i="21"/>
  <c r="Q1639" i="21"/>
  <c r="R1639" i="21" s="1"/>
  <c r="S1639" i="21" s="1"/>
  <c r="T1639" i="21" s="1"/>
  <c r="U1639" i="21" s="1"/>
  <c r="V1639" i="21" s="1"/>
  <c r="M1639" i="21"/>
  <c r="Q1638" i="21"/>
  <c r="M1638" i="21"/>
  <c r="Q1637" i="21"/>
  <c r="R1637" i="21" s="1"/>
  <c r="M1637" i="21"/>
  <c r="Q1636" i="21"/>
  <c r="M1636" i="21"/>
  <c r="Q1635" i="21"/>
  <c r="R1635" i="21" s="1"/>
  <c r="S1635" i="21" s="1"/>
  <c r="T1635" i="21" s="1"/>
  <c r="U1635" i="21" s="1"/>
  <c r="V1635" i="21" s="1"/>
  <c r="M1635" i="21"/>
  <c r="Q1634" i="21"/>
  <c r="M1634" i="21"/>
  <c r="Q1633" i="21"/>
  <c r="M1633" i="21"/>
  <c r="Q1632" i="21"/>
  <c r="M1632" i="21"/>
  <c r="Q1631" i="21"/>
  <c r="R1631" i="21" s="1"/>
  <c r="M1631" i="21"/>
  <c r="Q1630" i="21"/>
  <c r="R1630" i="21" s="1"/>
  <c r="S1630" i="21" s="1"/>
  <c r="T1630" i="21" s="1"/>
  <c r="U1630" i="21" s="1"/>
  <c r="M1630" i="21"/>
  <c r="Q1629" i="21"/>
  <c r="M1629" i="21"/>
  <c r="Q1628" i="21"/>
  <c r="M1628" i="21"/>
  <c r="Q1627" i="21"/>
  <c r="M1627" i="21"/>
  <c r="Q1626" i="21"/>
  <c r="M1626" i="21"/>
  <c r="Q1625" i="21"/>
  <c r="M1625" i="21"/>
  <c r="Q1624" i="21"/>
  <c r="M1624" i="21"/>
  <c r="Q1623" i="21"/>
  <c r="M1623" i="21"/>
  <c r="Q1622" i="21"/>
  <c r="M1622" i="21"/>
  <c r="Q1621" i="21"/>
  <c r="R1621" i="21" s="1"/>
  <c r="S1621" i="21" s="1"/>
  <c r="M1621" i="21"/>
  <c r="Q1620" i="21"/>
  <c r="R1620" i="21" s="1"/>
  <c r="M1620" i="21"/>
  <c r="Q1619" i="21"/>
  <c r="M1619" i="21"/>
  <c r="Q1618" i="21"/>
  <c r="M1618" i="21"/>
  <c r="Q1617" i="21"/>
  <c r="R1617" i="21" s="1"/>
  <c r="S1617" i="21" s="1"/>
  <c r="M1617" i="21"/>
  <c r="Q1616" i="21"/>
  <c r="M1616" i="21"/>
  <c r="Q1615" i="21"/>
  <c r="R1615" i="21" s="1"/>
  <c r="S1615" i="21" s="1"/>
  <c r="T1615" i="21" s="1"/>
  <c r="U1615" i="21" s="1"/>
  <c r="V1615" i="21" s="1"/>
  <c r="M1615" i="21"/>
  <c r="Q1614" i="21"/>
  <c r="R1614" i="21" s="1"/>
  <c r="S1614" i="21" s="1"/>
  <c r="T1614" i="21" s="1"/>
  <c r="M1614" i="21"/>
  <c r="Q1613" i="21"/>
  <c r="M1613" i="21"/>
  <c r="Q1612" i="21"/>
  <c r="R1612" i="21" s="1"/>
  <c r="S1612" i="21" s="1"/>
  <c r="T1612" i="21" s="1"/>
  <c r="M1612" i="21"/>
  <c r="Q1611" i="21"/>
  <c r="M1611" i="21"/>
  <c r="Q1610" i="21"/>
  <c r="R1610" i="21" s="1"/>
  <c r="S1610" i="21" s="1"/>
  <c r="M1610" i="21"/>
  <c r="Q1609" i="21"/>
  <c r="R1609" i="21" s="1"/>
  <c r="S1609" i="21" s="1"/>
  <c r="T1609" i="21" s="1"/>
  <c r="M1609" i="21"/>
  <c r="Q1608" i="21"/>
  <c r="M1608" i="21"/>
  <c r="Q1607" i="21"/>
  <c r="R1607" i="21" s="1"/>
  <c r="M1607" i="21"/>
  <c r="Q1606" i="21"/>
  <c r="M1606" i="21"/>
  <c r="Q1605" i="21"/>
  <c r="M1605" i="21"/>
  <c r="Q1604" i="21"/>
  <c r="R1604" i="21" s="1"/>
  <c r="M1604" i="21"/>
  <c r="Q1603" i="21"/>
  <c r="M1603" i="21"/>
  <c r="Q1602" i="21"/>
  <c r="M1602" i="21"/>
  <c r="Q1601" i="21"/>
  <c r="R1601" i="21" s="1"/>
  <c r="S1601" i="21" s="1"/>
  <c r="M1601" i="21"/>
  <c r="Q1600" i="21"/>
  <c r="R1600" i="21" s="1"/>
  <c r="M1600" i="21"/>
  <c r="Q1599" i="21"/>
  <c r="M1599" i="21"/>
  <c r="Q1598" i="21"/>
  <c r="M1598" i="21"/>
  <c r="Q1597" i="21"/>
  <c r="M1597" i="21"/>
  <c r="Q1596" i="21"/>
  <c r="M1596" i="21"/>
  <c r="Q1595" i="21"/>
  <c r="R1595" i="21" s="1"/>
  <c r="M1595" i="21"/>
  <c r="Q1594" i="21"/>
  <c r="R1594" i="21" s="1"/>
  <c r="M1594" i="21"/>
  <c r="Q1593" i="21"/>
  <c r="M1593" i="21"/>
  <c r="Q1592" i="21"/>
  <c r="M1592" i="21"/>
  <c r="Q1591" i="21"/>
  <c r="M1591" i="21"/>
  <c r="Q1590" i="21"/>
  <c r="R1590" i="21" s="1"/>
  <c r="M1590" i="21"/>
  <c r="Q1589" i="21"/>
  <c r="M1589" i="21"/>
  <c r="Q1588" i="21"/>
  <c r="M1588" i="21"/>
  <c r="Q1587" i="21"/>
  <c r="M1587" i="21"/>
  <c r="Q1586" i="21"/>
  <c r="M1586" i="21"/>
  <c r="Q1585" i="21"/>
  <c r="M1585" i="21"/>
  <c r="Q1584" i="21"/>
  <c r="M1584" i="21"/>
  <c r="Q1583" i="21"/>
  <c r="R1583" i="21" s="1"/>
  <c r="M1583" i="21"/>
  <c r="Q1582" i="21"/>
  <c r="R1582" i="21" s="1"/>
  <c r="M1582" i="21"/>
  <c r="Q1581" i="21"/>
  <c r="M1581" i="21"/>
  <c r="Q1580" i="21"/>
  <c r="M1580" i="21"/>
  <c r="Q1579" i="21"/>
  <c r="M1579" i="21"/>
  <c r="Q1578" i="21"/>
  <c r="M1578" i="21"/>
  <c r="Q1577" i="21"/>
  <c r="M1577" i="21"/>
  <c r="Q1576" i="21"/>
  <c r="R1576" i="21" s="1"/>
  <c r="S1576" i="21" s="1"/>
  <c r="T1576" i="21" s="1"/>
  <c r="U1576" i="21" s="1"/>
  <c r="M1576" i="21"/>
  <c r="Q1575" i="21"/>
  <c r="R1575" i="21" s="1"/>
  <c r="S1575" i="21" s="1"/>
  <c r="T1575" i="21" s="1"/>
  <c r="U1575" i="21" s="1"/>
  <c r="V1575" i="21" s="1"/>
  <c r="M1575" i="21"/>
  <c r="Q1574" i="21"/>
  <c r="R1574" i="21" s="1"/>
  <c r="S1574" i="21" s="1"/>
  <c r="T1574" i="21" s="1"/>
  <c r="M1574" i="21"/>
  <c r="Q1573" i="21"/>
  <c r="M1573" i="21"/>
  <c r="Q1572" i="21"/>
  <c r="M1572" i="21"/>
  <c r="Q1571" i="21"/>
  <c r="M1571" i="21"/>
  <c r="Q1570" i="21"/>
  <c r="M1570" i="21"/>
  <c r="Q1569" i="21"/>
  <c r="M1569" i="21"/>
  <c r="Q1568" i="21"/>
  <c r="M1568" i="21"/>
  <c r="Q1567" i="21"/>
  <c r="R1567" i="21" s="1"/>
  <c r="S1567" i="21" s="1"/>
  <c r="T1567" i="21" s="1"/>
  <c r="U1567" i="21" s="1"/>
  <c r="V1567" i="21" s="1"/>
  <c r="M1567" i="21"/>
  <c r="Q1566" i="21"/>
  <c r="M1566" i="21"/>
  <c r="Q1565" i="21"/>
  <c r="R1565" i="21" s="1"/>
  <c r="S1565" i="21" s="1"/>
  <c r="T1565" i="21" s="1"/>
  <c r="U1565" i="21" s="1"/>
  <c r="V1565" i="21" s="1"/>
  <c r="M1565" i="21"/>
  <c r="Q1564" i="21"/>
  <c r="R1564" i="21" s="1"/>
  <c r="S1564" i="21" s="1"/>
  <c r="T1564" i="21" s="1"/>
  <c r="U1564" i="21" s="1"/>
  <c r="V1564" i="21" s="1"/>
  <c r="M1564" i="21"/>
  <c r="Q1563" i="21"/>
  <c r="R1563" i="21" s="1"/>
  <c r="S1563" i="21" s="1"/>
  <c r="T1563" i="21" s="1"/>
  <c r="U1563" i="21" s="1"/>
  <c r="V1563" i="21" s="1"/>
  <c r="M1563" i="21"/>
  <c r="Q1562" i="21"/>
  <c r="M1562" i="21"/>
  <c r="Q1561" i="21"/>
  <c r="R1561" i="21" s="1"/>
  <c r="S1561" i="21" s="1"/>
  <c r="T1561" i="21" s="1"/>
  <c r="U1561" i="21" s="1"/>
  <c r="V1561" i="21" s="1"/>
  <c r="M1561" i="21"/>
  <c r="Q1560" i="21"/>
  <c r="M1560" i="21"/>
  <c r="Q1559" i="21"/>
  <c r="R1559" i="21" s="1"/>
  <c r="S1559" i="21" s="1"/>
  <c r="T1559" i="21" s="1"/>
  <c r="U1559" i="21" s="1"/>
  <c r="M1559" i="21"/>
  <c r="Q1558" i="21"/>
  <c r="M1558" i="21"/>
  <c r="Q1557" i="21"/>
  <c r="M1557" i="21"/>
  <c r="Q1556" i="21"/>
  <c r="M1556" i="21"/>
  <c r="Q1555" i="21"/>
  <c r="M1555" i="21"/>
  <c r="Q1554" i="21"/>
  <c r="M1554" i="21"/>
  <c r="Q1553" i="21"/>
  <c r="R1553" i="21" s="1"/>
  <c r="M1553" i="21"/>
  <c r="Q1552" i="21"/>
  <c r="M1552" i="21"/>
  <c r="Q1551" i="21"/>
  <c r="M1551" i="21"/>
  <c r="Q1550" i="21"/>
  <c r="M1550" i="21"/>
  <c r="Q1549" i="21"/>
  <c r="M1549" i="21"/>
  <c r="Q1548" i="21"/>
  <c r="R1548" i="21" s="1"/>
  <c r="S1548" i="21" s="1"/>
  <c r="M1548" i="21"/>
  <c r="Q1547" i="21"/>
  <c r="M1547" i="21"/>
  <c r="Q1546" i="21"/>
  <c r="R1546" i="21" s="1"/>
  <c r="S1546" i="21" s="1"/>
  <c r="M1546" i="21"/>
  <c r="Q1545" i="21"/>
  <c r="M1545" i="21"/>
  <c r="Q1544" i="21"/>
  <c r="M1544" i="21"/>
  <c r="Q1543" i="21"/>
  <c r="M1543" i="21"/>
  <c r="Q1542" i="21"/>
  <c r="M1542" i="21"/>
  <c r="Q1541" i="21"/>
  <c r="R1541" i="21" s="1"/>
  <c r="S1541" i="21" s="1"/>
  <c r="M1541" i="21"/>
  <c r="Q1540" i="21"/>
  <c r="M1540" i="21"/>
  <c r="Q1539" i="21"/>
  <c r="R1539" i="21" s="1"/>
  <c r="M1539" i="21"/>
  <c r="Q1538" i="21"/>
  <c r="M1538" i="21"/>
  <c r="Q1537" i="21"/>
  <c r="R1537" i="21" s="1"/>
  <c r="S1537" i="21" s="1"/>
  <c r="M1537" i="21"/>
  <c r="Q1536" i="21"/>
  <c r="R1536" i="21" s="1"/>
  <c r="S1536" i="21" s="1"/>
  <c r="T1536" i="21" s="1"/>
  <c r="M1536" i="21"/>
  <c r="Q1535" i="21"/>
  <c r="R1535" i="21" s="1"/>
  <c r="M1535" i="21"/>
  <c r="Q1534" i="21"/>
  <c r="M1534" i="21"/>
  <c r="Q1533" i="21"/>
  <c r="M1533" i="21"/>
  <c r="Q1532" i="21"/>
  <c r="M1532" i="21"/>
  <c r="Q1531" i="21"/>
  <c r="R1531" i="21" s="1"/>
  <c r="S1531" i="21" s="1"/>
  <c r="T1531" i="21" s="1"/>
  <c r="U1531" i="21" s="1"/>
  <c r="V1531" i="21" s="1"/>
  <c r="M1531" i="21"/>
  <c r="Q1530" i="21"/>
  <c r="R1530" i="21" s="1"/>
  <c r="S1530" i="21" s="1"/>
  <c r="T1530" i="21" s="1"/>
  <c r="M1530" i="21"/>
  <c r="Q1529" i="21"/>
  <c r="R1529" i="21" s="1"/>
  <c r="S1529" i="21" s="1"/>
  <c r="T1529" i="21" s="1"/>
  <c r="U1529" i="21" s="1"/>
  <c r="V1529" i="21" s="1"/>
  <c r="M1529" i="21"/>
  <c r="Q1528" i="21"/>
  <c r="M1528" i="21"/>
  <c r="Q1527" i="21"/>
  <c r="M1527" i="21"/>
  <c r="Q1526" i="21"/>
  <c r="M1526" i="21"/>
  <c r="Q1525" i="21"/>
  <c r="M1525" i="21"/>
  <c r="Q1524" i="21"/>
  <c r="R1524" i="21" s="1"/>
  <c r="M1524" i="21"/>
  <c r="Q1523" i="21"/>
  <c r="M1523" i="21"/>
  <c r="Q1522" i="21"/>
  <c r="R1522" i="21" s="1"/>
  <c r="S1522" i="21" s="1"/>
  <c r="T1522" i="21" s="1"/>
  <c r="U1522" i="21" s="1"/>
  <c r="V1522" i="21" s="1"/>
  <c r="M1522" i="21"/>
  <c r="Q1521" i="21"/>
  <c r="R1521" i="21" s="1"/>
  <c r="M1521" i="21"/>
  <c r="Q1520" i="21"/>
  <c r="M1520" i="21"/>
  <c r="Q1519" i="21"/>
  <c r="M1519" i="21"/>
  <c r="Q1518" i="21"/>
  <c r="M1518" i="21"/>
  <c r="Q1517" i="21"/>
  <c r="R1517" i="21" s="1"/>
  <c r="S1517" i="21" s="1"/>
  <c r="T1517" i="21" s="1"/>
  <c r="M1517" i="21"/>
  <c r="Q1516" i="21"/>
  <c r="M1516" i="21"/>
  <c r="Q1515" i="21"/>
  <c r="R1515" i="21" s="1"/>
  <c r="S1515" i="21" s="1"/>
  <c r="T1515" i="21" s="1"/>
  <c r="U1515" i="21" s="1"/>
  <c r="M1515" i="21"/>
  <c r="Q1514" i="21"/>
  <c r="R1514" i="21" s="1"/>
  <c r="S1514" i="21" s="1"/>
  <c r="M1514" i="21"/>
  <c r="Q1513" i="21"/>
  <c r="R1513" i="21" s="1"/>
  <c r="M1513" i="21"/>
  <c r="Q1512" i="21"/>
  <c r="R1512" i="21" s="1"/>
  <c r="S1512" i="21" s="1"/>
  <c r="T1512" i="21" s="1"/>
  <c r="U1512" i="21" s="1"/>
  <c r="V1512" i="21" s="1"/>
  <c r="M1512" i="21"/>
  <c r="Q1511" i="21"/>
  <c r="M1511" i="21"/>
  <c r="Q1510" i="21"/>
  <c r="M1510" i="21"/>
  <c r="Q1509" i="21"/>
  <c r="R1509" i="21" s="1"/>
  <c r="M1509" i="21"/>
  <c r="Q1508" i="21"/>
  <c r="R1508" i="21" s="1"/>
  <c r="S1508" i="21" s="1"/>
  <c r="T1508" i="21" s="1"/>
  <c r="U1508" i="21" s="1"/>
  <c r="V1508" i="21" s="1"/>
  <c r="M1508" i="21"/>
  <c r="Q1507" i="21"/>
  <c r="M1507" i="21"/>
  <c r="Q1506" i="21"/>
  <c r="R1506" i="21" s="1"/>
  <c r="S1506" i="21" s="1"/>
  <c r="T1506" i="21" s="1"/>
  <c r="M1506" i="21"/>
  <c r="Q1505" i="21"/>
  <c r="R1505" i="21" s="1"/>
  <c r="S1505" i="21" s="1"/>
  <c r="M1505" i="21"/>
  <c r="Q1504" i="21"/>
  <c r="M1504" i="21"/>
  <c r="Q1503" i="21"/>
  <c r="M1503" i="21"/>
  <c r="Q1502" i="21"/>
  <c r="M1502" i="21"/>
  <c r="Q1501" i="21"/>
  <c r="M1501" i="21"/>
  <c r="Q1500" i="21"/>
  <c r="M1500" i="21"/>
  <c r="Q1499" i="21"/>
  <c r="R1499" i="21" s="1"/>
  <c r="M1499" i="21"/>
  <c r="Q1498" i="21"/>
  <c r="M1498" i="21"/>
  <c r="Q1497" i="21"/>
  <c r="R1497" i="21" s="1"/>
  <c r="S1497" i="21" s="1"/>
  <c r="T1497" i="21" s="1"/>
  <c r="U1497" i="21" s="1"/>
  <c r="M1497" i="21"/>
  <c r="Q1496" i="21"/>
  <c r="M1496" i="21"/>
  <c r="Q1495" i="21"/>
  <c r="M1495" i="21"/>
  <c r="Q1494" i="21"/>
  <c r="R1494" i="21" s="1"/>
  <c r="S1494" i="21" s="1"/>
  <c r="T1494" i="21" s="1"/>
  <c r="U1494" i="21" s="1"/>
  <c r="V1494" i="21" s="1"/>
  <c r="M1494" i="21"/>
  <c r="Q1493" i="21"/>
  <c r="M1493" i="21"/>
  <c r="Q1492" i="21"/>
  <c r="M1492" i="21"/>
  <c r="Q1491" i="21"/>
  <c r="M1491" i="21"/>
  <c r="Q1490" i="21"/>
  <c r="R1490" i="21" s="1"/>
  <c r="M1490" i="21"/>
  <c r="Q1489" i="21"/>
  <c r="R1489" i="21" s="1"/>
  <c r="M1489" i="21"/>
  <c r="Q1488" i="21"/>
  <c r="R1488" i="21" s="1"/>
  <c r="M1488" i="21"/>
  <c r="Q1487" i="21"/>
  <c r="M1487" i="21"/>
  <c r="Q1486" i="21"/>
  <c r="M1486" i="21"/>
  <c r="Q1485" i="21"/>
  <c r="M1485" i="21"/>
  <c r="Q1484" i="21"/>
  <c r="M1484" i="21"/>
  <c r="Q1483" i="21"/>
  <c r="R1483" i="21" s="1"/>
  <c r="M1483" i="21"/>
  <c r="Q1482" i="21"/>
  <c r="M1482" i="21"/>
  <c r="Q1481" i="21"/>
  <c r="M1481" i="21"/>
  <c r="Q1480" i="21"/>
  <c r="M1480" i="21"/>
  <c r="Q1479" i="21"/>
  <c r="M1479" i="21"/>
  <c r="Q1478" i="21"/>
  <c r="M1478" i="21"/>
  <c r="Q1477" i="21"/>
  <c r="M1477" i="21"/>
  <c r="Q1476" i="21"/>
  <c r="M1476" i="21"/>
  <c r="Q1475" i="21"/>
  <c r="M1475" i="21"/>
  <c r="Q1474" i="21"/>
  <c r="M1474" i="21"/>
  <c r="Q1473" i="21"/>
  <c r="M1473" i="21"/>
  <c r="Q1472" i="21"/>
  <c r="M1472" i="21"/>
  <c r="Q1471" i="21"/>
  <c r="M1471" i="21"/>
  <c r="Q1470" i="21"/>
  <c r="R1470" i="21" s="1"/>
  <c r="S1470" i="21" s="1"/>
  <c r="M1470" i="21"/>
  <c r="Q1469" i="21"/>
  <c r="M1469" i="21"/>
  <c r="Q1468" i="21"/>
  <c r="M1468" i="21"/>
  <c r="Q1467" i="21"/>
  <c r="R1467" i="21" s="1"/>
  <c r="M1467" i="21"/>
  <c r="Q1466" i="21"/>
  <c r="M1466" i="21"/>
  <c r="Q1465" i="21"/>
  <c r="M1465" i="21"/>
  <c r="Q1464" i="21"/>
  <c r="M1464" i="21"/>
  <c r="Q1463" i="21"/>
  <c r="M1463" i="21"/>
  <c r="Q1462" i="21"/>
  <c r="M1462" i="21"/>
  <c r="Q1461" i="21"/>
  <c r="M1461" i="21"/>
  <c r="Q1460" i="21"/>
  <c r="M1460" i="21"/>
  <c r="Q1459" i="21"/>
  <c r="M1459" i="21"/>
  <c r="Q1458" i="21"/>
  <c r="M1458" i="21"/>
  <c r="Q1457" i="21"/>
  <c r="R1457" i="21" s="1"/>
  <c r="M1457" i="21"/>
  <c r="Q1456" i="21"/>
  <c r="M1456" i="21"/>
  <c r="Q1455" i="21"/>
  <c r="M1455" i="21"/>
  <c r="Q1454" i="21"/>
  <c r="M1454" i="21"/>
  <c r="Q1453" i="21"/>
  <c r="R1453" i="21" s="1"/>
  <c r="M1453" i="21"/>
  <c r="Q1452" i="21"/>
  <c r="R1452" i="21" s="1"/>
  <c r="S1452" i="21" s="1"/>
  <c r="T1452" i="21" s="1"/>
  <c r="U1452" i="21" s="1"/>
  <c r="V1452" i="21" s="1"/>
  <c r="M1452" i="21"/>
  <c r="Q1451" i="21"/>
  <c r="M1451" i="21"/>
  <c r="Q1450" i="21"/>
  <c r="R1450" i="21" s="1"/>
  <c r="S1450" i="21" s="1"/>
  <c r="T1450" i="21" s="1"/>
  <c r="U1450" i="21" s="1"/>
  <c r="M1450" i="21"/>
  <c r="Q1449" i="21"/>
  <c r="M1449" i="21"/>
  <c r="Q1448" i="21"/>
  <c r="R1448" i="21" s="1"/>
  <c r="S1448" i="21" s="1"/>
  <c r="M1448" i="21"/>
  <c r="Q1447" i="21"/>
  <c r="M1447" i="21"/>
  <c r="Q1446" i="21"/>
  <c r="M1446" i="21"/>
  <c r="Q1445" i="21"/>
  <c r="R1445" i="21" s="1"/>
  <c r="M1445" i="21"/>
  <c r="Q1444" i="21"/>
  <c r="R1444" i="21" s="1"/>
  <c r="S1444" i="21" s="1"/>
  <c r="T1444" i="21" s="1"/>
  <c r="M1444" i="21"/>
  <c r="Q1443" i="21"/>
  <c r="R1443" i="21" s="1"/>
  <c r="M1443" i="21"/>
  <c r="Q1442" i="21"/>
  <c r="R1442" i="21" s="1"/>
  <c r="S1442" i="21" s="1"/>
  <c r="T1442" i="21" s="1"/>
  <c r="U1442" i="21" s="1"/>
  <c r="M1442" i="21"/>
  <c r="Q1441" i="21"/>
  <c r="M1441" i="21"/>
  <c r="Q1440" i="21"/>
  <c r="M1440" i="21"/>
  <c r="Q1439" i="21"/>
  <c r="R1439" i="21" s="1"/>
  <c r="S1439" i="21" s="1"/>
  <c r="T1439" i="21" s="1"/>
  <c r="U1439" i="21" s="1"/>
  <c r="V1439" i="21" s="1"/>
  <c r="M1439" i="21"/>
  <c r="Q1438" i="21"/>
  <c r="M1438" i="21"/>
  <c r="Q1437" i="21"/>
  <c r="R1437" i="21" s="1"/>
  <c r="S1437" i="21" s="1"/>
  <c r="T1437" i="21" s="1"/>
  <c r="U1437" i="21" s="1"/>
  <c r="M1437" i="21"/>
  <c r="Q1436" i="21"/>
  <c r="R1436" i="21" s="1"/>
  <c r="S1436" i="21" s="1"/>
  <c r="T1436" i="21" s="1"/>
  <c r="M1436" i="21"/>
  <c r="Q1435" i="21"/>
  <c r="R1435" i="21" s="1"/>
  <c r="M1435" i="21"/>
  <c r="Q1434" i="21"/>
  <c r="R1434" i="21" s="1"/>
  <c r="S1434" i="21" s="1"/>
  <c r="T1434" i="21" s="1"/>
  <c r="U1434" i="21" s="1"/>
  <c r="V1434" i="21" s="1"/>
  <c r="M1434" i="21"/>
  <c r="Q1433" i="21"/>
  <c r="R1433" i="21" s="1"/>
  <c r="S1433" i="21" s="1"/>
  <c r="T1433" i="21" s="1"/>
  <c r="M1433" i="21"/>
  <c r="Q1432" i="21"/>
  <c r="R1432" i="21" s="1"/>
  <c r="S1432" i="21" s="1"/>
  <c r="M1432" i="21"/>
  <c r="Q1431" i="21"/>
  <c r="M1431" i="21"/>
  <c r="Q1430" i="21"/>
  <c r="R1430" i="21" s="1"/>
  <c r="S1430" i="21" s="1"/>
  <c r="T1430" i="21" s="1"/>
  <c r="M1430" i="21"/>
  <c r="Q1429" i="21"/>
  <c r="M1429" i="21"/>
  <c r="Q1428" i="21"/>
  <c r="R1428" i="21" s="1"/>
  <c r="S1428" i="21" s="1"/>
  <c r="T1428" i="21" s="1"/>
  <c r="U1428" i="21" s="1"/>
  <c r="M1428" i="21"/>
  <c r="Q1427" i="21"/>
  <c r="R1427" i="21" s="1"/>
  <c r="S1427" i="21" s="1"/>
  <c r="M1427" i="21"/>
  <c r="Q1426" i="21"/>
  <c r="R1426" i="21" s="1"/>
  <c r="S1426" i="21" s="1"/>
  <c r="M1426" i="21"/>
  <c r="Q1425" i="21"/>
  <c r="R1425" i="21" s="1"/>
  <c r="S1425" i="21" s="1"/>
  <c r="T1425" i="21" s="1"/>
  <c r="U1425" i="21" s="1"/>
  <c r="V1425" i="21" s="1"/>
  <c r="M1425" i="21"/>
  <c r="Q1424" i="21"/>
  <c r="M1424" i="21"/>
  <c r="Q1423" i="21"/>
  <c r="M1423" i="21"/>
  <c r="Q1422" i="21"/>
  <c r="M1422" i="21"/>
  <c r="Q1421" i="21"/>
  <c r="R1421" i="21" s="1"/>
  <c r="S1421" i="21" s="1"/>
  <c r="T1421" i="21" s="1"/>
  <c r="U1421" i="21" s="1"/>
  <c r="V1421" i="21" s="1"/>
  <c r="M1421" i="21"/>
  <c r="Q1420" i="21"/>
  <c r="M1420" i="21"/>
  <c r="Q1419" i="21"/>
  <c r="R1419" i="21" s="1"/>
  <c r="S1419" i="21" s="1"/>
  <c r="T1419" i="21" s="1"/>
  <c r="U1419" i="21" s="1"/>
  <c r="V1419" i="21" s="1"/>
  <c r="M1419" i="21"/>
  <c r="Q1418" i="21"/>
  <c r="R1418" i="21" s="1"/>
  <c r="M1418" i="21"/>
  <c r="Q1417" i="21"/>
  <c r="M1417" i="21"/>
  <c r="Q1416" i="21"/>
  <c r="M1416" i="21"/>
  <c r="Q1415" i="21"/>
  <c r="R1415" i="21" s="1"/>
  <c r="M1415" i="21"/>
  <c r="Q1414" i="21"/>
  <c r="R1414" i="21" s="1"/>
  <c r="S1414" i="21" s="1"/>
  <c r="T1414" i="21" s="1"/>
  <c r="U1414" i="21" s="1"/>
  <c r="M1414" i="21"/>
  <c r="Q1413" i="21"/>
  <c r="M1413" i="21"/>
  <c r="Q1412" i="21"/>
  <c r="M1412" i="21"/>
  <c r="Q1411" i="21"/>
  <c r="M1411" i="21"/>
  <c r="Q1410" i="21"/>
  <c r="M1410" i="21"/>
  <c r="Q1409" i="21"/>
  <c r="M1409" i="21"/>
  <c r="Q1408" i="21"/>
  <c r="M1408" i="21"/>
  <c r="Q1407" i="21"/>
  <c r="R1407" i="21" s="1"/>
  <c r="S1407" i="21" s="1"/>
  <c r="T1407" i="21" s="1"/>
  <c r="U1407" i="21" s="1"/>
  <c r="M1407" i="21"/>
  <c r="Q1406" i="21"/>
  <c r="M1406" i="21"/>
  <c r="Q1405" i="21"/>
  <c r="M1405" i="21"/>
  <c r="Q1404" i="21"/>
  <c r="M1404" i="21"/>
  <c r="Q1403" i="21"/>
  <c r="M1403" i="21"/>
  <c r="Q1402" i="21"/>
  <c r="M1402" i="21"/>
  <c r="Q1401" i="21"/>
  <c r="R1401" i="21" s="1"/>
  <c r="S1401" i="21" s="1"/>
  <c r="M1401" i="21"/>
  <c r="Q1400" i="21"/>
  <c r="R1400" i="21" s="1"/>
  <c r="M1400" i="21"/>
  <c r="Q1399" i="21"/>
  <c r="M1399" i="21"/>
  <c r="Q1398" i="21"/>
  <c r="M1398" i="21"/>
  <c r="Q1397" i="21"/>
  <c r="M1397" i="21"/>
  <c r="Q1396" i="21"/>
  <c r="M1396" i="21"/>
  <c r="Q1395" i="21"/>
  <c r="M1395" i="21"/>
  <c r="Q1394" i="21"/>
  <c r="M1394" i="21"/>
  <c r="Q1393" i="21"/>
  <c r="M1393" i="21"/>
  <c r="Q1392" i="21"/>
  <c r="R1392" i="21" s="1"/>
  <c r="M1392" i="21"/>
  <c r="Q1391" i="21"/>
  <c r="M1391" i="21"/>
  <c r="Q1390" i="21"/>
  <c r="R1390" i="21" s="1"/>
  <c r="S1390" i="21" s="1"/>
  <c r="T1390" i="21" s="1"/>
  <c r="U1390" i="21" s="1"/>
  <c r="V1390" i="21" s="1"/>
  <c r="M1390" i="21"/>
  <c r="Q1389" i="21"/>
  <c r="M1389" i="21"/>
  <c r="Q1388" i="21"/>
  <c r="M1388" i="21"/>
  <c r="Q1387" i="21"/>
  <c r="M1387" i="21"/>
  <c r="Q1386" i="21"/>
  <c r="M1386" i="21"/>
  <c r="Q1385" i="21"/>
  <c r="R1385" i="21" s="1"/>
  <c r="M1385" i="21"/>
  <c r="Q1384" i="21"/>
  <c r="M1384" i="21"/>
  <c r="Q1383" i="21"/>
  <c r="M1383" i="21"/>
  <c r="Q1382" i="21"/>
  <c r="M1382" i="21"/>
  <c r="Q1381" i="21"/>
  <c r="M1381" i="21"/>
  <c r="Q1380" i="21"/>
  <c r="M1380" i="21"/>
  <c r="Q1379" i="21"/>
  <c r="M1379" i="21"/>
  <c r="Q1378" i="21"/>
  <c r="M1378" i="21"/>
  <c r="Q1377" i="21"/>
  <c r="M1377" i="21"/>
  <c r="Q1376" i="21"/>
  <c r="R1376" i="21" s="1"/>
  <c r="M1376" i="21"/>
  <c r="Q1375" i="21"/>
  <c r="R1375" i="21" s="1"/>
  <c r="M1375" i="21"/>
  <c r="Q1374" i="21"/>
  <c r="M1374" i="21"/>
  <c r="Q1373" i="21"/>
  <c r="R1373" i="21" s="1"/>
  <c r="S1373" i="21" s="1"/>
  <c r="M1373" i="21"/>
  <c r="Q1372" i="21"/>
  <c r="M1372" i="21"/>
  <c r="Q1371" i="21"/>
  <c r="R1371" i="21" s="1"/>
  <c r="S1371" i="21" s="1"/>
  <c r="T1371" i="21" s="1"/>
  <c r="U1371" i="21" s="1"/>
  <c r="M1371" i="21"/>
  <c r="Q1370" i="21"/>
  <c r="M1370" i="21"/>
  <c r="Q1369" i="21"/>
  <c r="R1369" i="21" s="1"/>
  <c r="S1369" i="21" s="1"/>
  <c r="T1369" i="21" s="1"/>
  <c r="U1369" i="21" s="1"/>
  <c r="M1369" i="21"/>
  <c r="Q1368" i="21"/>
  <c r="M1368" i="21"/>
  <c r="Q1367" i="21"/>
  <c r="M1367" i="21"/>
  <c r="Q1366" i="21"/>
  <c r="M1366" i="21"/>
  <c r="Q1365" i="21"/>
  <c r="M1365" i="21"/>
  <c r="Q1364" i="21"/>
  <c r="R1364" i="21" s="1"/>
  <c r="S1364" i="21" s="1"/>
  <c r="M1364" i="21"/>
  <c r="Q1363" i="21"/>
  <c r="M1363" i="21"/>
  <c r="Q1362" i="21"/>
  <c r="M1362" i="21"/>
  <c r="Q1361" i="21"/>
  <c r="R1361" i="21" s="1"/>
  <c r="S1361" i="21" s="1"/>
  <c r="T1361" i="21" s="1"/>
  <c r="M1361" i="21"/>
  <c r="Q1360" i="21"/>
  <c r="M1360" i="21"/>
  <c r="Q1359" i="21"/>
  <c r="M1359" i="21"/>
  <c r="Q1358" i="21"/>
  <c r="M1358" i="21"/>
  <c r="Q1357" i="21"/>
  <c r="R1357" i="21" s="1"/>
  <c r="S1357" i="21" s="1"/>
  <c r="T1357" i="21" s="1"/>
  <c r="U1357" i="21" s="1"/>
  <c r="V1357" i="21" s="1"/>
  <c r="M1357" i="21"/>
  <c r="Q1356" i="21"/>
  <c r="R1356" i="21" s="1"/>
  <c r="S1356" i="21" s="1"/>
  <c r="M1356" i="21"/>
  <c r="Q1355" i="21"/>
  <c r="M1355" i="21"/>
  <c r="Q1354" i="21"/>
  <c r="M1354" i="21"/>
  <c r="Q1353" i="21"/>
  <c r="M1353" i="21"/>
  <c r="Q1352" i="21"/>
  <c r="R1352" i="21" s="1"/>
  <c r="S1352" i="21" s="1"/>
  <c r="T1352" i="21" s="1"/>
  <c r="M1352" i="21"/>
  <c r="Q1351" i="21"/>
  <c r="M1351" i="21"/>
  <c r="Q1350" i="21"/>
  <c r="M1350" i="21"/>
  <c r="Q1349" i="21"/>
  <c r="M1349" i="21"/>
  <c r="Q1348" i="21"/>
  <c r="M1348" i="21"/>
  <c r="Q1347" i="21"/>
  <c r="M1347" i="21"/>
  <c r="Q1346" i="21"/>
  <c r="M1346" i="21"/>
  <c r="Q1345" i="21"/>
  <c r="R1345" i="21" s="1"/>
  <c r="M1345" i="21"/>
  <c r="Q1344" i="21"/>
  <c r="R1344" i="21" s="1"/>
  <c r="M1344" i="21"/>
  <c r="Q1343" i="21"/>
  <c r="M1343" i="21"/>
  <c r="Q1342" i="21"/>
  <c r="M1342" i="21"/>
  <c r="Q1341" i="21"/>
  <c r="M1341" i="21"/>
  <c r="Q1340" i="21"/>
  <c r="M1340" i="21"/>
  <c r="Q1339" i="21"/>
  <c r="R1339" i="21" s="1"/>
  <c r="S1339" i="21" s="1"/>
  <c r="T1339" i="21" s="1"/>
  <c r="M1339" i="21"/>
  <c r="Q1338" i="21"/>
  <c r="R1338" i="21" s="1"/>
  <c r="M1338" i="21"/>
  <c r="Q1337" i="21"/>
  <c r="R1337" i="21" s="1"/>
  <c r="M1337" i="21"/>
  <c r="Q1336" i="21"/>
  <c r="R1336" i="21" s="1"/>
  <c r="M1336" i="21"/>
  <c r="Q1335" i="21"/>
  <c r="M1335" i="21"/>
  <c r="Q1334" i="21"/>
  <c r="M1334" i="21"/>
  <c r="Q1333" i="21"/>
  <c r="M1333" i="21"/>
  <c r="Q1332" i="21"/>
  <c r="M1332" i="21"/>
  <c r="Q1331" i="21"/>
  <c r="R1331" i="21" s="1"/>
  <c r="M1331" i="21"/>
  <c r="Q1330" i="21"/>
  <c r="R1330" i="21" s="1"/>
  <c r="M1330" i="21"/>
  <c r="Q1329" i="21"/>
  <c r="R1329" i="21" s="1"/>
  <c r="M1329" i="21"/>
  <c r="Q1328" i="21"/>
  <c r="R1328" i="21" s="1"/>
  <c r="S1328" i="21" s="1"/>
  <c r="M1328" i="21"/>
  <c r="Q1327" i="21"/>
  <c r="M1327" i="21"/>
  <c r="Q1326" i="21"/>
  <c r="R1326" i="21" s="1"/>
  <c r="M1326" i="21"/>
  <c r="Q1325" i="21"/>
  <c r="M1325" i="21"/>
  <c r="Q1324" i="21"/>
  <c r="M1324" i="21"/>
  <c r="Q1323" i="21"/>
  <c r="M1323" i="21"/>
  <c r="Q1322" i="21"/>
  <c r="R1322" i="21" s="1"/>
  <c r="S1322" i="21" s="1"/>
  <c r="M1322" i="21"/>
  <c r="Q1321" i="21"/>
  <c r="M1321" i="21"/>
  <c r="Q1320" i="21"/>
  <c r="R1320" i="21" s="1"/>
  <c r="S1320" i="21" s="1"/>
  <c r="T1320" i="21" s="1"/>
  <c r="U1320" i="21" s="1"/>
  <c r="V1320" i="21" s="1"/>
  <c r="M1320" i="21"/>
  <c r="Q1319" i="21"/>
  <c r="M1319" i="21"/>
  <c r="Q1318" i="21"/>
  <c r="R1318" i="21" s="1"/>
  <c r="S1318" i="21" s="1"/>
  <c r="M1318" i="21"/>
  <c r="Q1317" i="21"/>
  <c r="M1317" i="21"/>
  <c r="Q1316" i="21"/>
  <c r="R1316" i="21" s="1"/>
  <c r="S1316" i="21" s="1"/>
  <c r="M1316" i="21"/>
  <c r="Q1315" i="21"/>
  <c r="M1315" i="21"/>
  <c r="Q1314" i="21"/>
  <c r="M1314" i="21"/>
  <c r="Q1313" i="21"/>
  <c r="R1313" i="21" s="1"/>
  <c r="S1313" i="21" s="1"/>
  <c r="T1313" i="21" s="1"/>
  <c r="U1313" i="21" s="1"/>
  <c r="M1313" i="21"/>
  <c r="Q1312" i="21"/>
  <c r="R1312" i="21" s="1"/>
  <c r="M1312" i="21"/>
  <c r="Q1311" i="21"/>
  <c r="R1311" i="21" s="1"/>
  <c r="S1311" i="21" s="1"/>
  <c r="T1311" i="21" s="1"/>
  <c r="M1311" i="21"/>
  <c r="Q1310" i="21"/>
  <c r="M1310" i="21"/>
  <c r="Q1309" i="21"/>
  <c r="M1309" i="21"/>
  <c r="Q1308" i="21"/>
  <c r="M1308" i="21"/>
  <c r="Q1307" i="21"/>
  <c r="R1307" i="21" s="1"/>
  <c r="S1307" i="21" s="1"/>
  <c r="T1307" i="21" s="1"/>
  <c r="U1307" i="21" s="1"/>
  <c r="V1307" i="21" s="1"/>
  <c r="M1307" i="21"/>
  <c r="Q1306" i="21"/>
  <c r="M1306" i="21"/>
  <c r="Q1305" i="21"/>
  <c r="R1305" i="21" s="1"/>
  <c r="S1305" i="21" s="1"/>
  <c r="T1305" i="21" s="1"/>
  <c r="U1305" i="21" s="1"/>
  <c r="V1305" i="21" s="1"/>
  <c r="M1305" i="21"/>
  <c r="Q1304" i="21"/>
  <c r="M1304" i="21"/>
  <c r="Q1303" i="21"/>
  <c r="M1303" i="21"/>
  <c r="Q1302" i="21"/>
  <c r="M1302" i="21"/>
  <c r="Q1301" i="21"/>
  <c r="M1301" i="21"/>
  <c r="Q1300" i="21"/>
  <c r="R1300" i="21" s="1"/>
  <c r="M1300" i="21"/>
  <c r="Q1299" i="21"/>
  <c r="M1299" i="21"/>
  <c r="Q1298" i="21"/>
  <c r="M1298" i="21"/>
  <c r="Q1297" i="21"/>
  <c r="M1297" i="21"/>
  <c r="Q1296" i="21"/>
  <c r="M1296" i="21"/>
  <c r="Q1295" i="21"/>
  <c r="M1295" i="21"/>
  <c r="Q1294" i="21"/>
  <c r="M1294" i="21"/>
  <c r="Q1293" i="21"/>
  <c r="R1293" i="21" s="1"/>
  <c r="M1293" i="21"/>
  <c r="Q1292" i="21"/>
  <c r="R1292" i="21" s="1"/>
  <c r="S1292" i="21" s="1"/>
  <c r="T1292" i="21" s="1"/>
  <c r="M1292" i="21"/>
  <c r="Q1291" i="21"/>
  <c r="R1291" i="21" s="1"/>
  <c r="M1291" i="21"/>
  <c r="Q1290" i="21"/>
  <c r="M1290" i="21"/>
  <c r="Q1289" i="21"/>
  <c r="R1289" i="21" s="1"/>
  <c r="M1289" i="21"/>
  <c r="Q1288" i="21"/>
  <c r="M1288" i="21"/>
  <c r="Q1287" i="21"/>
  <c r="M1287" i="21"/>
  <c r="Q1286" i="21"/>
  <c r="M1286" i="21"/>
  <c r="Q1285" i="21"/>
  <c r="R1285" i="21" s="1"/>
  <c r="S1285" i="21" s="1"/>
  <c r="M1285" i="21"/>
  <c r="Q1284" i="21"/>
  <c r="M1284" i="21"/>
  <c r="Q1283" i="21"/>
  <c r="R1283" i="21" s="1"/>
  <c r="M1283" i="21"/>
  <c r="Q1282" i="21"/>
  <c r="M1282" i="21"/>
  <c r="Q1281" i="21"/>
  <c r="R1281" i="21" s="1"/>
  <c r="M1281" i="21"/>
  <c r="Q1280" i="21"/>
  <c r="M1280" i="21"/>
  <c r="Q1279" i="21"/>
  <c r="M1279" i="21"/>
  <c r="Q1278" i="21"/>
  <c r="R1278" i="21" s="1"/>
  <c r="S1278" i="21" s="1"/>
  <c r="T1278" i="21" s="1"/>
  <c r="M1278" i="21"/>
  <c r="Q1277" i="21"/>
  <c r="R1277" i="21" s="1"/>
  <c r="S1277" i="21" s="1"/>
  <c r="M1277" i="21"/>
  <c r="Q1276" i="21"/>
  <c r="M1276" i="21"/>
  <c r="Q1275" i="21"/>
  <c r="R1275" i="21" s="1"/>
  <c r="M1275" i="21"/>
  <c r="Q1274" i="21"/>
  <c r="R1274" i="21" s="1"/>
  <c r="S1274" i="21" s="1"/>
  <c r="T1274" i="21" s="1"/>
  <c r="M1274" i="21"/>
  <c r="Q1273" i="21"/>
  <c r="M1273" i="21"/>
  <c r="Q1272" i="21"/>
  <c r="R1272" i="21" s="1"/>
  <c r="M1272" i="21"/>
  <c r="Q1271" i="21"/>
  <c r="M1271" i="21"/>
  <c r="Q1270" i="21"/>
  <c r="M1270" i="21"/>
  <c r="Q1269" i="21"/>
  <c r="M1269" i="21"/>
  <c r="Q1268" i="21"/>
  <c r="R1268" i="21" s="1"/>
  <c r="M1268" i="21"/>
  <c r="Q1267" i="21"/>
  <c r="M1267" i="21"/>
  <c r="Q1266" i="21"/>
  <c r="M1266" i="21"/>
  <c r="Q1265" i="21"/>
  <c r="R1265" i="21" s="1"/>
  <c r="M1265" i="21"/>
  <c r="Q1264" i="21"/>
  <c r="R1264" i="21" s="1"/>
  <c r="S1264" i="21" s="1"/>
  <c r="T1264" i="21" s="1"/>
  <c r="M1264" i="21"/>
  <c r="Q1263" i="21"/>
  <c r="M1263" i="21"/>
  <c r="Q1262" i="21"/>
  <c r="R1262" i="21" s="1"/>
  <c r="M1262" i="21"/>
  <c r="Q1261" i="21"/>
  <c r="R1261" i="21" s="1"/>
  <c r="S1261" i="21" s="1"/>
  <c r="M1261" i="21"/>
  <c r="Q1260" i="21"/>
  <c r="M1260" i="21"/>
  <c r="Q1259" i="21"/>
  <c r="M1259" i="21"/>
  <c r="Q1258" i="21"/>
  <c r="R1258" i="21" s="1"/>
  <c r="S1258" i="21" s="1"/>
  <c r="M1258" i="21"/>
  <c r="Q1257" i="21"/>
  <c r="R1257" i="21" s="1"/>
  <c r="M1257" i="21"/>
  <c r="Q1256" i="21"/>
  <c r="M1256" i="21"/>
  <c r="Q1255" i="21"/>
  <c r="M1255" i="21"/>
  <c r="Q1254" i="21"/>
  <c r="M1254" i="21"/>
  <c r="Q1253" i="21"/>
  <c r="M1253" i="21"/>
  <c r="Q1252" i="21"/>
  <c r="M1252" i="21"/>
  <c r="Q1251" i="21"/>
  <c r="R1251" i="21" s="1"/>
  <c r="M1251" i="21"/>
  <c r="Q1250" i="21"/>
  <c r="R1250" i="21" s="1"/>
  <c r="M1250" i="21"/>
  <c r="Q1249" i="21"/>
  <c r="R1249" i="21" s="1"/>
  <c r="M1249" i="21"/>
  <c r="Q1248" i="21"/>
  <c r="R1248" i="21" s="1"/>
  <c r="M1248" i="21"/>
  <c r="Q1247" i="21"/>
  <c r="R1247" i="21" s="1"/>
  <c r="M1247" i="21"/>
  <c r="Q1246" i="21"/>
  <c r="R1246" i="21" s="1"/>
  <c r="M1246" i="21"/>
  <c r="Q1245" i="21"/>
  <c r="R1245" i="21" s="1"/>
  <c r="S1245" i="21" s="1"/>
  <c r="M1245" i="21"/>
  <c r="Q1244" i="21"/>
  <c r="M1244" i="21"/>
  <c r="Q1243" i="21"/>
  <c r="R1243" i="21" s="1"/>
  <c r="M1243" i="21"/>
  <c r="Q1242" i="21"/>
  <c r="R1242" i="21" s="1"/>
  <c r="S1242" i="21" s="1"/>
  <c r="T1242" i="21" s="1"/>
  <c r="M1242" i="21"/>
  <c r="Q1241" i="21"/>
  <c r="M1241" i="21"/>
  <c r="Q1240" i="21"/>
  <c r="M1240" i="21"/>
  <c r="Q1239" i="21"/>
  <c r="R1239" i="21" s="1"/>
  <c r="M1239" i="21"/>
  <c r="Q1238" i="21"/>
  <c r="R1238" i="21" s="1"/>
  <c r="M1238" i="21"/>
  <c r="Q1237" i="21"/>
  <c r="M1237" i="21"/>
  <c r="Q1236" i="21"/>
  <c r="R1236" i="21" s="1"/>
  <c r="S1236" i="21" s="1"/>
  <c r="T1236" i="21" s="1"/>
  <c r="U1236" i="21" s="1"/>
  <c r="M1236" i="21"/>
  <c r="Q1235" i="21"/>
  <c r="R1235" i="21" s="1"/>
  <c r="S1235" i="21" s="1"/>
  <c r="M1235" i="21"/>
  <c r="Q1234" i="21"/>
  <c r="R1234" i="21" s="1"/>
  <c r="S1234" i="21" s="1"/>
  <c r="T1234" i="21" s="1"/>
  <c r="M1234" i="21"/>
  <c r="Q1233" i="21"/>
  <c r="R1233" i="21" s="1"/>
  <c r="S1233" i="21" s="1"/>
  <c r="M1233" i="21"/>
  <c r="Q1232" i="21"/>
  <c r="R1232" i="21" s="1"/>
  <c r="S1232" i="21" s="1"/>
  <c r="T1232" i="21" s="1"/>
  <c r="U1232" i="21" s="1"/>
  <c r="M1232" i="21"/>
  <c r="Q1231" i="21"/>
  <c r="R1231" i="21" s="1"/>
  <c r="S1231" i="21" s="1"/>
  <c r="T1231" i="21" s="1"/>
  <c r="U1231" i="21" s="1"/>
  <c r="M1231" i="21"/>
  <c r="Q1230" i="21"/>
  <c r="R1230" i="21" s="1"/>
  <c r="S1230" i="21" s="1"/>
  <c r="M1230" i="21"/>
  <c r="Q1229" i="21"/>
  <c r="R1229" i="21" s="1"/>
  <c r="S1229" i="21" s="1"/>
  <c r="T1229" i="21" s="1"/>
  <c r="U1229" i="21" s="1"/>
  <c r="M1229" i="21"/>
  <c r="Q1228" i="21"/>
  <c r="M1228" i="21"/>
  <c r="Q1227" i="21"/>
  <c r="R1227" i="21" s="1"/>
  <c r="S1227" i="21" s="1"/>
  <c r="T1227" i="21" s="1"/>
  <c r="M1227" i="21"/>
  <c r="Q1226" i="21"/>
  <c r="R1226" i="21" s="1"/>
  <c r="S1226" i="21" s="1"/>
  <c r="T1226" i="21" s="1"/>
  <c r="M1226" i="21"/>
  <c r="Q1225" i="21"/>
  <c r="R1225" i="21" s="1"/>
  <c r="S1225" i="21" s="1"/>
  <c r="T1225" i="21" s="1"/>
  <c r="M1225" i="21"/>
  <c r="Q1224" i="21"/>
  <c r="R1224" i="21" s="1"/>
  <c r="M1224" i="21"/>
  <c r="Q1223" i="21"/>
  <c r="M1223" i="21"/>
  <c r="Q1222" i="21"/>
  <c r="M1222" i="21"/>
  <c r="Q1221" i="21"/>
  <c r="M1221" i="21"/>
  <c r="Q1220" i="21"/>
  <c r="M1220" i="21"/>
  <c r="Q1219" i="21"/>
  <c r="M1219" i="21"/>
  <c r="Q1218" i="21"/>
  <c r="R1218" i="21" s="1"/>
  <c r="S1218" i="21" s="1"/>
  <c r="M1218" i="21"/>
  <c r="Q1217" i="21"/>
  <c r="R1217" i="21" s="1"/>
  <c r="S1217" i="21" s="1"/>
  <c r="T1217" i="21" s="1"/>
  <c r="U1217" i="21" s="1"/>
  <c r="M1217" i="21"/>
  <c r="Q1216" i="21"/>
  <c r="R1216" i="21" s="1"/>
  <c r="M1216" i="21"/>
  <c r="Q1215" i="21"/>
  <c r="R1215" i="21" s="1"/>
  <c r="S1215" i="21" s="1"/>
  <c r="M1215" i="21"/>
  <c r="Q1214" i="21"/>
  <c r="R1214" i="21" s="1"/>
  <c r="M1214" i="21"/>
  <c r="Q1213" i="21"/>
  <c r="R1213" i="21" s="1"/>
  <c r="S1213" i="21" s="1"/>
  <c r="T1213" i="21" s="1"/>
  <c r="U1213" i="21" s="1"/>
  <c r="V1213" i="21" s="1"/>
  <c r="M1213" i="21"/>
  <c r="Q1212" i="21"/>
  <c r="R1212" i="21" s="1"/>
  <c r="M1212" i="21"/>
  <c r="Q1211" i="21"/>
  <c r="R1211" i="21" s="1"/>
  <c r="S1211" i="21" s="1"/>
  <c r="M1211" i="21"/>
  <c r="Q1210" i="21"/>
  <c r="R1210" i="21" s="1"/>
  <c r="S1210" i="21" s="1"/>
  <c r="M1210" i="21"/>
  <c r="Q1209" i="21"/>
  <c r="M1209" i="21"/>
  <c r="Q1208" i="21"/>
  <c r="R1208" i="21" s="1"/>
  <c r="S1208" i="21" s="1"/>
  <c r="M1208" i="21"/>
  <c r="Q1207" i="21"/>
  <c r="R1207" i="21" s="1"/>
  <c r="M1207" i="21"/>
  <c r="Q1206" i="21"/>
  <c r="M1206" i="21"/>
  <c r="Q1205" i="21"/>
  <c r="R1205" i="21" s="1"/>
  <c r="S1205" i="21" s="1"/>
  <c r="T1205" i="21" s="1"/>
  <c r="U1205" i="21" s="1"/>
  <c r="V1205" i="21" s="1"/>
  <c r="M1205" i="21"/>
  <c r="Q1204" i="21"/>
  <c r="M1204" i="21"/>
  <c r="Q1203" i="21"/>
  <c r="R1203" i="21" s="1"/>
  <c r="S1203" i="21" s="1"/>
  <c r="T1203" i="21" s="1"/>
  <c r="U1203" i="21" s="1"/>
  <c r="V1203" i="21" s="1"/>
  <c r="M1203" i="21"/>
  <c r="Q1202" i="21"/>
  <c r="R1202" i="21" s="1"/>
  <c r="S1202" i="21" s="1"/>
  <c r="T1202" i="21" s="1"/>
  <c r="U1202" i="21" s="1"/>
  <c r="M1202" i="21"/>
  <c r="Q1201" i="21"/>
  <c r="R1201" i="21" s="1"/>
  <c r="M1201" i="21"/>
  <c r="Q1200" i="21"/>
  <c r="M1200" i="21"/>
  <c r="Q1199" i="21"/>
  <c r="M1199" i="21"/>
  <c r="Q1198" i="21"/>
  <c r="R1198" i="21" s="1"/>
  <c r="M1198" i="21"/>
  <c r="Q1197" i="21"/>
  <c r="R1197" i="21" s="1"/>
  <c r="S1197" i="21" s="1"/>
  <c r="T1197" i="21" s="1"/>
  <c r="U1197" i="21" s="1"/>
  <c r="V1197" i="21" s="1"/>
  <c r="M1197" i="21"/>
  <c r="Q1196" i="21"/>
  <c r="M1196" i="21"/>
  <c r="Q1195" i="21"/>
  <c r="M1195" i="21"/>
  <c r="Q1194" i="21"/>
  <c r="M1194" i="21"/>
  <c r="Q1193" i="21"/>
  <c r="M1193" i="21"/>
  <c r="Q1192" i="21"/>
  <c r="R1192" i="21" s="1"/>
  <c r="M1192" i="21"/>
  <c r="Q1191" i="21"/>
  <c r="M1191" i="21"/>
  <c r="Q1190" i="21"/>
  <c r="M1190" i="21"/>
  <c r="Q1189" i="21"/>
  <c r="M1189" i="21"/>
  <c r="Q1188" i="21"/>
  <c r="M1188" i="21"/>
  <c r="Q1187" i="21"/>
  <c r="M1187" i="21"/>
  <c r="Q1186" i="21"/>
  <c r="M1186" i="21"/>
  <c r="Q1185" i="21"/>
  <c r="R1185" i="21" s="1"/>
  <c r="M1185" i="21"/>
  <c r="Q1184" i="21"/>
  <c r="M1184" i="21"/>
  <c r="Q1183" i="21"/>
  <c r="R1183" i="21" s="1"/>
  <c r="M1183" i="21"/>
  <c r="Q1182" i="21"/>
  <c r="M1182" i="21"/>
  <c r="Q1181" i="21"/>
  <c r="R1181" i="21" s="1"/>
  <c r="M1181" i="21"/>
  <c r="Q1180" i="21"/>
  <c r="M1180" i="21"/>
  <c r="Q1179" i="21"/>
  <c r="M1179" i="21"/>
  <c r="Q1178" i="21"/>
  <c r="M1178" i="21"/>
  <c r="Q1177" i="21"/>
  <c r="R1177" i="21" s="1"/>
  <c r="M1177" i="21"/>
  <c r="Q1176" i="21"/>
  <c r="M1176" i="21"/>
  <c r="Q1175" i="21"/>
  <c r="R1175" i="21" s="1"/>
  <c r="S1175" i="21" s="1"/>
  <c r="M1175" i="21"/>
  <c r="Q1174" i="21"/>
  <c r="R1174" i="21" s="1"/>
  <c r="M1174" i="21"/>
  <c r="Q1173" i="21"/>
  <c r="R1173" i="21" s="1"/>
  <c r="S1173" i="21" s="1"/>
  <c r="T1173" i="21" s="1"/>
  <c r="U1173" i="21" s="1"/>
  <c r="V1173" i="21" s="1"/>
  <c r="M1173" i="21"/>
  <c r="Q1172" i="21"/>
  <c r="M1172" i="21"/>
  <c r="Q1171" i="21"/>
  <c r="M1171" i="21"/>
  <c r="Q1170" i="21"/>
  <c r="M1170" i="21"/>
  <c r="Q1169" i="21"/>
  <c r="R1169" i="21" s="1"/>
  <c r="S1169" i="21" s="1"/>
  <c r="T1169" i="21" s="1"/>
  <c r="U1169" i="21" s="1"/>
  <c r="V1169" i="21" s="1"/>
  <c r="M1169" i="21"/>
  <c r="Q1168" i="21"/>
  <c r="M1168" i="21"/>
  <c r="Q1167" i="21"/>
  <c r="M1167" i="21"/>
  <c r="Q1166" i="21"/>
  <c r="M1166" i="21"/>
  <c r="Q1165" i="21"/>
  <c r="M1165" i="21"/>
  <c r="Q1164" i="21"/>
  <c r="M1164" i="21"/>
  <c r="Q1163" i="21"/>
  <c r="M1163" i="21"/>
  <c r="Q1162" i="21"/>
  <c r="M1162" i="21"/>
  <c r="Q1161" i="21"/>
  <c r="R1161" i="21" s="1"/>
  <c r="M1161" i="21"/>
  <c r="Q1160" i="21"/>
  <c r="M1160" i="21"/>
  <c r="Q1159" i="21"/>
  <c r="R1159" i="21" s="1"/>
  <c r="M1159" i="21"/>
  <c r="Q1158" i="21"/>
  <c r="M1158" i="21"/>
  <c r="Q1157" i="21"/>
  <c r="M1157" i="21"/>
  <c r="Q1156" i="21"/>
  <c r="R1156" i="21" s="1"/>
  <c r="M1156" i="21"/>
  <c r="Q1155" i="21"/>
  <c r="M1155" i="21"/>
  <c r="Q1154" i="21"/>
  <c r="M1154" i="21"/>
  <c r="Q1153" i="21"/>
  <c r="R1153" i="21" s="1"/>
  <c r="S1153" i="21" s="1"/>
  <c r="T1153" i="21" s="1"/>
  <c r="U1153" i="21" s="1"/>
  <c r="M1153" i="21"/>
  <c r="Q1152" i="21"/>
  <c r="R1152" i="21" s="1"/>
  <c r="M1152" i="21"/>
  <c r="Q1151" i="21"/>
  <c r="R1151" i="21" s="1"/>
  <c r="M1151" i="21"/>
  <c r="Q1150" i="21"/>
  <c r="R1150" i="21" s="1"/>
  <c r="S1150" i="21" s="1"/>
  <c r="T1150" i="21" s="1"/>
  <c r="M1150" i="21"/>
  <c r="Q1149" i="21"/>
  <c r="M1149" i="21"/>
  <c r="Q1148" i="21"/>
  <c r="M1148" i="21"/>
  <c r="Q1147" i="21"/>
  <c r="R1147" i="21" s="1"/>
  <c r="S1147" i="21" s="1"/>
  <c r="T1147" i="21" s="1"/>
  <c r="M1147" i="21"/>
  <c r="Q1146" i="21"/>
  <c r="R1146" i="21" s="1"/>
  <c r="M1146" i="21"/>
  <c r="Q1145" i="21"/>
  <c r="M1145" i="21"/>
  <c r="Q1144" i="21"/>
  <c r="R1144" i="21" s="1"/>
  <c r="S1144" i="21" s="1"/>
  <c r="M1144" i="21"/>
  <c r="Q1143" i="21"/>
  <c r="M1143" i="21"/>
  <c r="Q1142" i="21"/>
  <c r="R1142" i="21" s="1"/>
  <c r="M1142" i="21"/>
  <c r="Q1141" i="21"/>
  <c r="R1141" i="21" s="1"/>
  <c r="M1141" i="21"/>
  <c r="Q1140" i="21"/>
  <c r="M1140" i="21"/>
  <c r="Q1139" i="21"/>
  <c r="M1139" i="21"/>
  <c r="Q1138" i="21"/>
  <c r="R1138" i="21" s="1"/>
  <c r="M1138" i="21"/>
  <c r="Q1137" i="21"/>
  <c r="M1137" i="21"/>
  <c r="Q1136" i="21"/>
  <c r="R1136" i="21" s="1"/>
  <c r="S1136" i="21" s="1"/>
  <c r="M1136" i="21"/>
  <c r="Q1135" i="21"/>
  <c r="R1135" i="21" s="1"/>
  <c r="S1135" i="21" s="1"/>
  <c r="M1135" i="21"/>
  <c r="Q1134" i="21"/>
  <c r="M1134" i="21"/>
  <c r="Q1133" i="21"/>
  <c r="M1133" i="21"/>
  <c r="Q1132" i="21"/>
  <c r="R1132" i="21" s="1"/>
  <c r="S1132" i="21" s="1"/>
  <c r="M1132" i="21"/>
  <c r="Q1131" i="21"/>
  <c r="M1131" i="21"/>
  <c r="Q1130" i="21"/>
  <c r="R1130" i="21" s="1"/>
  <c r="S1130" i="21" s="1"/>
  <c r="M1130" i="21"/>
  <c r="Q1129" i="21"/>
  <c r="R1129" i="21" s="1"/>
  <c r="S1129" i="21" s="1"/>
  <c r="T1129" i="21" s="1"/>
  <c r="M1129" i="21"/>
  <c r="Q1128" i="21"/>
  <c r="R1128" i="21" s="1"/>
  <c r="M1128" i="21"/>
  <c r="Q1127" i="21"/>
  <c r="R1127" i="21" s="1"/>
  <c r="S1127" i="21" s="1"/>
  <c r="T1127" i="21" s="1"/>
  <c r="U1127" i="21" s="1"/>
  <c r="V1127" i="21" s="1"/>
  <c r="M1127" i="21"/>
  <c r="Q1126" i="21"/>
  <c r="R1126" i="21" s="1"/>
  <c r="S1126" i="21" s="1"/>
  <c r="T1126" i="21" s="1"/>
  <c r="M1126" i="21"/>
  <c r="Q1125" i="21"/>
  <c r="M1125" i="21"/>
  <c r="Q1124" i="21"/>
  <c r="M1124" i="21"/>
  <c r="Q1123" i="21"/>
  <c r="M1123" i="21"/>
  <c r="Q1122" i="21"/>
  <c r="M1122" i="21"/>
  <c r="Q1121" i="21"/>
  <c r="M1121" i="21"/>
  <c r="Q1120" i="21"/>
  <c r="M1120" i="21"/>
  <c r="Q1119" i="21"/>
  <c r="M1119" i="21"/>
  <c r="Q1118" i="21"/>
  <c r="R1118" i="21" s="1"/>
  <c r="M1118" i="21"/>
  <c r="Q1117" i="21"/>
  <c r="M1117" i="21"/>
  <c r="Q1116" i="21"/>
  <c r="M1116" i="21"/>
  <c r="Q1115" i="21"/>
  <c r="M1115" i="21"/>
  <c r="Q1114" i="21"/>
  <c r="M1114" i="21"/>
  <c r="Q1113" i="21"/>
  <c r="M1113" i="21"/>
  <c r="Q1112" i="21"/>
  <c r="M1112" i="21"/>
  <c r="Q1111" i="21"/>
  <c r="M1111" i="21"/>
  <c r="Q1110" i="21"/>
  <c r="M1110" i="21"/>
  <c r="Q1109" i="21"/>
  <c r="R1109" i="21" s="1"/>
  <c r="M1109" i="21"/>
  <c r="Q1108" i="21"/>
  <c r="R1108" i="21" s="1"/>
  <c r="M1108" i="21"/>
  <c r="Q1107" i="21"/>
  <c r="M1107" i="21"/>
  <c r="Q1106" i="21"/>
  <c r="R1106" i="21" s="1"/>
  <c r="S1106" i="21" s="1"/>
  <c r="T1106" i="21" s="1"/>
  <c r="M1106" i="21"/>
  <c r="Q1105" i="21"/>
  <c r="M1105" i="21"/>
  <c r="Q1104" i="21"/>
  <c r="R1104" i="21" s="1"/>
  <c r="M1104" i="21"/>
  <c r="Q1103" i="21"/>
  <c r="R1103" i="21" s="1"/>
  <c r="S1103" i="21" s="1"/>
  <c r="M1103" i="21"/>
  <c r="Q1102" i="21"/>
  <c r="M1102" i="21"/>
  <c r="Q1101" i="21"/>
  <c r="M1101" i="21"/>
  <c r="Q1100" i="21"/>
  <c r="M1100" i="21"/>
  <c r="Q1099" i="21"/>
  <c r="M1099" i="21"/>
  <c r="Q1098" i="21"/>
  <c r="M1098" i="21"/>
  <c r="Q1097" i="21"/>
  <c r="R1097" i="21" s="1"/>
  <c r="M1097" i="21"/>
  <c r="Q1096" i="21"/>
  <c r="R1096" i="21" s="1"/>
  <c r="M1096" i="21"/>
  <c r="Q1095" i="21"/>
  <c r="R1095" i="21" s="1"/>
  <c r="M1095" i="21"/>
  <c r="Q1094" i="21"/>
  <c r="M1094" i="21"/>
  <c r="Q1093" i="21"/>
  <c r="M1093" i="21"/>
  <c r="Q1092" i="21"/>
  <c r="M1092" i="21"/>
  <c r="Q1091" i="21"/>
  <c r="M1091" i="21"/>
  <c r="Q1090" i="21"/>
  <c r="M1090" i="21"/>
  <c r="Q1089" i="21"/>
  <c r="R1089" i="21" s="1"/>
  <c r="S1089" i="21" s="1"/>
  <c r="T1089" i="21" s="1"/>
  <c r="U1089" i="21" s="1"/>
  <c r="V1089" i="21" s="1"/>
  <c r="M1089" i="21"/>
  <c r="Q1088" i="21"/>
  <c r="M1088" i="21"/>
  <c r="Q1087" i="21"/>
  <c r="R1087" i="21" s="1"/>
  <c r="S1087" i="21" s="1"/>
  <c r="T1087" i="21" s="1"/>
  <c r="U1087" i="21" s="1"/>
  <c r="V1087" i="21" s="1"/>
  <c r="M1087" i="21"/>
  <c r="Q1086" i="21"/>
  <c r="M1086" i="21"/>
  <c r="Q1085" i="21"/>
  <c r="R1085" i="21" s="1"/>
  <c r="S1085" i="21" s="1"/>
  <c r="M1085" i="21"/>
  <c r="Q1084" i="21"/>
  <c r="M1084" i="21"/>
  <c r="Q1083" i="21"/>
  <c r="R1083" i="21" s="1"/>
  <c r="S1083" i="21" s="1"/>
  <c r="T1083" i="21" s="1"/>
  <c r="U1083" i="21" s="1"/>
  <c r="M1083" i="21"/>
  <c r="Q1082" i="21"/>
  <c r="R1082" i="21" s="1"/>
  <c r="M1082" i="21"/>
  <c r="Q1081" i="21"/>
  <c r="M1081" i="21"/>
  <c r="Q1080" i="21"/>
  <c r="R1080" i="21" s="1"/>
  <c r="S1080" i="21" s="1"/>
  <c r="M1080" i="21"/>
  <c r="Q1079" i="21"/>
  <c r="R1079" i="21" s="1"/>
  <c r="M1079" i="21"/>
  <c r="Q1078" i="21"/>
  <c r="R1078" i="21" s="1"/>
  <c r="M1078" i="21"/>
  <c r="Q1077" i="21"/>
  <c r="R1077" i="21" s="1"/>
  <c r="S1077" i="21" s="1"/>
  <c r="M1077" i="21"/>
  <c r="Q1076" i="21"/>
  <c r="R1076" i="21" s="1"/>
  <c r="S1076" i="21" s="1"/>
  <c r="M1076" i="21"/>
  <c r="Q1075" i="21"/>
  <c r="M1075" i="21"/>
  <c r="Q1074" i="21"/>
  <c r="R1074" i="21" s="1"/>
  <c r="S1074" i="21" s="1"/>
  <c r="M1074" i="21"/>
  <c r="Q1073" i="21"/>
  <c r="M1073" i="21"/>
  <c r="Q1072" i="21"/>
  <c r="R1072" i="21" s="1"/>
  <c r="S1072" i="21" s="1"/>
  <c r="T1072" i="21" s="1"/>
  <c r="U1072" i="21" s="1"/>
  <c r="V1072" i="21" s="1"/>
  <c r="M1072" i="21"/>
  <c r="Q1071" i="21"/>
  <c r="R1071" i="21" s="1"/>
  <c r="S1071" i="21" s="1"/>
  <c r="M1071" i="21"/>
  <c r="Q1070" i="21"/>
  <c r="R1070" i="21" s="1"/>
  <c r="S1070" i="21" s="1"/>
  <c r="T1070" i="21" s="1"/>
  <c r="U1070" i="21" s="1"/>
  <c r="M1070" i="21"/>
  <c r="Q1069" i="21"/>
  <c r="R1069" i="21" s="1"/>
  <c r="S1069" i="21" s="1"/>
  <c r="T1069" i="21" s="1"/>
  <c r="U1069" i="21" s="1"/>
  <c r="V1069" i="21" s="1"/>
  <c r="M1069" i="21"/>
  <c r="Q1068" i="21"/>
  <c r="R1068" i="21" s="1"/>
  <c r="S1068" i="21" s="1"/>
  <c r="T1068" i="21" s="1"/>
  <c r="M1068" i="21"/>
  <c r="Q1067" i="21"/>
  <c r="M1067" i="21"/>
  <c r="Q1066" i="21"/>
  <c r="R1066" i="21" s="1"/>
  <c r="M1066" i="21"/>
  <c r="Q1065" i="21"/>
  <c r="R1065" i="21" s="1"/>
  <c r="S1065" i="21" s="1"/>
  <c r="M1065" i="21"/>
  <c r="Q1064" i="21"/>
  <c r="M1064" i="21"/>
  <c r="Q1063" i="21"/>
  <c r="R1063" i="21" s="1"/>
  <c r="M1063" i="21"/>
  <c r="Q1062" i="21"/>
  <c r="M1062" i="21"/>
  <c r="Q1061" i="21"/>
  <c r="R1061" i="21" s="1"/>
  <c r="S1061" i="21" s="1"/>
  <c r="T1061" i="21" s="1"/>
  <c r="M1061" i="21"/>
  <c r="Q1060" i="21"/>
  <c r="M1060" i="21"/>
  <c r="Q1059" i="21"/>
  <c r="R1059" i="21" s="1"/>
  <c r="S1059" i="21" s="1"/>
  <c r="M1059" i="21"/>
  <c r="Q1058" i="21"/>
  <c r="R1058" i="21" s="1"/>
  <c r="M1058" i="21"/>
  <c r="Q1057" i="21"/>
  <c r="R1057" i="21" s="1"/>
  <c r="M1057" i="21"/>
  <c r="Q1056" i="21"/>
  <c r="M1056" i="21"/>
  <c r="Q1055" i="21"/>
  <c r="R1055" i="21" s="1"/>
  <c r="S1055" i="21" s="1"/>
  <c r="T1055" i="21" s="1"/>
  <c r="U1055" i="21" s="1"/>
  <c r="V1055" i="21" s="1"/>
  <c r="M1055" i="21"/>
  <c r="Q1054" i="21"/>
  <c r="R1054" i="21" s="1"/>
  <c r="M1054" i="21"/>
  <c r="Q1053" i="21"/>
  <c r="M1053" i="21"/>
  <c r="Q1052" i="21"/>
  <c r="R1052" i="21" s="1"/>
  <c r="S1052" i="21" s="1"/>
  <c r="M1052" i="21"/>
  <c r="Q1051" i="21"/>
  <c r="R1051" i="21" s="1"/>
  <c r="M1051" i="21"/>
  <c r="Q1050" i="21"/>
  <c r="R1050" i="21" s="1"/>
  <c r="S1050" i="21" s="1"/>
  <c r="M1050" i="21"/>
  <c r="Q1049" i="21"/>
  <c r="R1049" i="21" s="1"/>
  <c r="S1049" i="21" s="1"/>
  <c r="T1049" i="21" s="1"/>
  <c r="U1049" i="21" s="1"/>
  <c r="V1049" i="21" s="1"/>
  <c r="M1049" i="21"/>
  <c r="Q1048" i="21"/>
  <c r="M1048" i="21"/>
  <c r="Q1047" i="21"/>
  <c r="R1047" i="21" s="1"/>
  <c r="S1047" i="21" s="1"/>
  <c r="T1047" i="21" s="1"/>
  <c r="U1047" i="21" s="1"/>
  <c r="V1047" i="21" s="1"/>
  <c r="M1047" i="21"/>
  <c r="Q1046" i="21"/>
  <c r="R1046" i="21" s="1"/>
  <c r="M1046" i="21"/>
  <c r="Q1045" i="21"/>
  <c r="R1045" i="21" s="1"/>
  <c r="S1045" i="21" s="1"/>
  <c r="T1045" i="21" s="1"/>
  <c r="U1045" i="21" s="1"/>
  <c r="M1045" i="21"/>
  <c r="Q1044" i="21"/>
  <c r="M1044" i="21"/>
  <c r="Q1043" i="21"/>
  <c r="M1043" i="21"/>
  <c r="Q1042" i="21"/>
  <c r="M1042" i="21"/>
  <c r="Q1041" i="21"/>
  <c r="R1041" i="21" s="1"/>
  <c r="S1041" i="21" s="1"/>
  <c r="T1041" i="21" s="1"/>
  <c r="M1041" i="21"/>
  <c r="Q1040" i="21"/>
  <c r="M1040" i="21"/>
  <c r="Q1039" i="21"/>
  <c r="R1039" i="21" s="1"/>
  <c r="S1039" i="21" s="1"/>
  <c r="T1039" i="21" s="1"/>
  <c r="U1039" i="21" s="1"/>
  <c r="M1039" i="21"/>
  <c r="Q1038" i="21"/>
  <c r="R1038" i="21" s="1"/>
  <c r="M1038" i="21"/>
  <c r="Q1037" i="21"/>
  <c r="M1037" i="21"/>
  <c r="Q1036" i="21"/>
  <c r="R1036" i="21" s="1"/>
  <c r="M1036" i="21"/>
  <c r="Q1035" i="21"/>
  <c r="M1035" i="21"/>
  <c r="Q1034" i="21"/>
  <c r="R1034" i="21" s="1"/>
  <c r="M1034" i="21"/>
  <c r="Q1033" i="21"/>
  <c r="R1033" i="21" s="1"/>
  <c r="M1033" i="21"/>
  <c r="Q1032" i="21"/>
  <c r="R1032" i="21" s="1"/>
  <c r="S1032" i="21" s="1"/>
  <c r="T1032" i="21" s="1"/>
  <c r="U1032" i="21" s="1"/>
  <c r="V1032" i="21" s="1"/>
  <c r="M1032" i="21"/>
  <c r="Q1031" i="21"/>
  <c r="M1031" i="21"/>
  <c r="Q1030" i="21"/>
  <c r="R1030" i="21" s="1"/>
  <c r="S1030" i="21" s="1"/>
  <c r="M1030" i="21"/>
  <c r="Q1029" i="21"/>
  <c r="M1029" i="21"/>
  <c r="Q1028" i="21"/>
  <c r="M1028" i="21"/>
  <c r="Q1027" i="21"/>
  <c r="M1027" i="21"/>
  <c r="Q1026" i="21"/>
  <c r="R1026" i="21" s="1"/>
  <c r="S1026" i="21" s="1"/>
  <c r="T1026" i="21" s="1"/>
  <c r="M1026" i="21"/>
  <c r="Q1025" i="21"/>
  <c r="M1025" i="21"/>
  <c r="Q1024" i="21"/>
  <c r="R1024" i="21" s="1"/>
  <c r="S1024" i="21" s="1"/>
  <c r="T1024" i="21" s="1"/>
  <c r="U1024" i="21" s="1"/>
  <c r="V1024" i="21" s="1"/>
  <c r="M1024" i="21"/>
  <c r="Q1023" i="21"/>
  <c r="R1023" i="21" s="1"/>
  <c r="S1023" i="21" s="1"/>
  <c r="T1023" i="21" s="1"/>
  <c r="U1023" i="21" s="1"/>
  <c r="M1023" i="21"/>
  <c r="Q1022" i="21"/>
  <c r="R1022" i="21" s="1"/>
  <c r="S1022" i="21" s="1"/>
  <c r="T1022" i="21" s="1"/>
  <c r="M1022" i="21"/>
  <c r="Q1021" i="21"/>
  <c r="R1021" i="21" s="1"/>
  <c r="S1021" i="21" s="1"/>
  <c r="T1021" i="21" s="1"/>
  <c r="M1021" i="21"/>
  <c r="Q1020" i="21"/>
  <c r="M1020" i="21"/>
  <c r="Q1019" i="21"/>
  <c r="M1019" i="21"/>
  <c r="Q1018" i="21"/>
  <c r="R1018" i="21" s="1"/>
  <c r="M1018" i="21"/>
  <c r="Q1017" i="21"/>
  <c r="M1017" i="21"/>
  <c r="Q1016" i="21"/>
  <c r="M1016" i="21"/>
  <c r="Q1015" i="21"/>
  <c r="M1015" i="21"/>
  <c r="Q1014" i="21"/>
  <c r="R1014" i="21" s="1"/>
  <c r="M1014" i="21"/>
  <c r="Q1013" i="21"/>
  <c r="R1013" i="21" s="1"/>
  <c r="M1013" i="21"/>
  <c r="Q1012" i="21"/>
  <c r="R1012" i="21" s="1"/>
  <c r="M1012" i="21"/>
  <c r="Q1011" i="21"/>
  <c r="M1011" i="21"/>
  <c r="Q1010" i="21"/>
  <c r="M1010" i="21"/>
  <c r="Q1009" i="21"/>
  <c r="M1009" i="21"/>
  <c r="Q1008" i="21"/>
  <c r="R1008" i="21" s="1"/>
  <c r="S1008" i="21" s="1"/>
  <c r="M1008" i="21"/>
  <c r="Q1007" i="21"/>
  <c r="R1007" i="21" s="1"/>
  <c r="S1007" i="21" s="1"/>
  <c r="M1007" i="21"/>
  <c r="Q1006" i="21"/>
  <c r="R1006" i="21" s="1"/>
  <c r="M1006" i="21"/>
  <c r="Q1005" i="21"/>
  <c r="M1005" i="21"/>
  <c r="Q1004" i="21"/>
  <c r="M1004" i="21"/>
  <c r="Q1003" i="21"/>
  <c r="M1003" i="21"/>
  <c r="Q1002" i="21"/>
  <c r="M1002" i="21"/>
  <c r="Q1001" i="21"/>
  <c r="R1001" i="21" s="1"/>
  <c r="S1001" i="21" s="1"/>
  <c r="M1001" i="21"/>
  <c r="Q1000" i="21"/>
  <c r="M1000" i="21"/>
  <c r="Q999" i="21"/>
  <c r="R999" i="21" s="1"/>
  <c r="S999" i="21" s="1"/>
  <c r="T999" i="21" s="1"/>
  <c r="M999" i="21"/>
  <c r="Q998" i="21"/>
  <c r="R998" i="21" s="1"/>
  <c r="M998" i="21"/>
  <c r="Q997" i="21"/>
  <c r="R997" i="21" s="1"/>
  <c r="S997" i="21" s="1"/>
  <c r="M997" i="21"/>
  <c r="Q996" i="21"/>
  <c r="M996" i="21"/>
  <c r="Q995" i="21"/>
  <c r="R995" i="21" s="1"/>
  <c r="M995" i="21"/>
  <c r="Q994" i="21"/>
  <c r="R994" i="21" s="1"/>
  <c r="M994" i="21"/>
  <c r="Q993" i="21"/>
  <c r="R993" i="21" s="1"/>
  <c r="M993" i="21"/>
  <c r="Q992" i="21"/>
  <c r="R992" i="21" s="1"/>
  <c r="S992" i="21" s="1"/>
  <c r="M992" i="21"/>
  <c r="Q991" i="21"/>
  <c r="R991" i="21" s="1"/>
  <c r="S991" i="21" s="1"/>
  <c r="M991" i="21"/>
  <c r="Q990" i="21"/>
  <c r="M990" i="21"/>
  <c r="Q989" i="21"/>
  <c r="M989" i="21"/>
  <c r="Q988" i="21"/>
  <c r="R988" i="21" s="1"/>
  <c r="S988" i="21" s="1"/>
  <c r="T988" i="21" s="1"/>
  <c r="U988" i="21" s="1"/>
  <c r="V988" i="21" s="1"/>
  <c r="M988" i="21"/>
  <c r="Q987" i="21"/>
  <c r="M987" i="21"/>
  <c r="Q986" i="21"/>
  <c r="M986" i="21"/>
  <c r="Q985" i="21"/>
  <c r="M985" i="21"/>
  <c r="Q984" i="21"/>
  <c r="M984" i="21"/>
  <c r="Q983" i="21"/>
  <c r="M983" i="21"/>
  <c r="Q982" i="21"/>
  <c r="M982" i="21"/>
  <c r="Q981" i="21"/>
  <c r="M981" i="21"/>
  <c r="Q980" i="21"/>
  <c r="M980" i="21"/>
  <c r="Q979" i="21"/>
  <c r="M979" i="21"/>
  <c r="Q978" i="21"/>
  <c r="M978" i="21"/>
  <c r="Q977" i="21"/>
  <c r="R977" i="21" s="1"/>
  <c r="S977" i="21" s="1"/>
  <c r="M977" i="21"/>
  <c r="Q976" i="21"/>
  <c r="M976" i="21"/>
  <c r="Q975" i="21"/>
  <c r="R975" i="21" s="1"/>
  <c r="S975" i="21" s="1"/>
  <c r="M975" i="21"/>
  <c r="Q974" i="21"/>
  <c r="M974" i="21"/>
  <c r="Q973" i="21"/>
  <c r="R973" i="21" s="1"/>
  <c r="M973" i="21"/>
  <c r="Q972" i="21"/>
  <c r="M972" i="21"/>
  <c r="Q971" i="21"/>
  <c r="M971" i="21"/>
  <c r="Q970" i="21"/>
  <c r="M970" i="21"/>
  <c r="Q969" i="21"/>
  <c r="M969" i="21"/>
  <c r="Q968" i="21"/>
  <c r="M968" i="21"/>
  <c r="Q967" i="21"/>
  <c r="M967" i="21"/>
  <c r="Q966" i="21"/>
  <c r="R966" i="21" s="1"/>
  <c r="S966" i="21" s="1"/>
  <c r="M966" i="21"/>
  <c r="Q965" i="21"/>
  <c r="M965" i="21"/>
  <c r="Q964" i="21"/>
  <c r="M964" i="21"/>
  <c r="Q963" i="21"/>
  <c r="R963" i="21" s="1"/>
  <c r="M963" i="21"/>
  <c r="Q962" i="21"/>
  <c r="R962" i="21" s="1"/>
  <c r="M962" i="21"/>
  <c r="Q961" i="21"/>
  <c r="M961" i="21"/>
  <c r="Q960" i="21"/>
  <c r="M960" i="21"/>
  <c r="Q959" i="21"/>
  <c r="M959" i="21"/>
  <c r="Q958" i="21"/>
  <c r="M958" i="21"/>
  <c r="Q957" i="21"/>
  <c r="R957" i="21" s="1"/>
  <c r="M957" i="21"/>
  <c r="Q956" i="21"/>
  <c r="M956" i="21"/>
  <c r="Q955" i="21"/>
  <c r="M955" i="21"/>
  <c r="Q954" i="21"/>
  <c r="M954" i="21"/>
  <c r="Q953" i="21"/>
  <c r="M953" i="21"/>
  <c r="Q952" i="21"/>
  <c r="M952" i="21"/>
  <c r="Q951" i="21"/>
  <c r="R951" i="21" s="1"/>
  <c r="M951" i="21"/>
  <c r="Q950" i="21"/>
  <c r="R950" i="21" s="1"/>
  <c r="M950" i="21"/>
  <c r="Q949" i="21"/>
  <c r="M949" i="21"/>
  <c r="Q948" i="21"/>
  <c r="R948" i="21" s="1"/>
  <c r="M948" i="21"/>
  <c r="Q947" i="21"/>
  <c r="M947" i="21"/>
  <c r="Q946" i="21"/>
  <c r="M946" i="21"/>
  <c r="Q945" i="21"/>
  <c r="M945" i="21"/>
  <c r="Q944" i="21"/>
  <c r="M944" i="21"/>
  <c r="Q943" i="21"/>
  <c r="M943" i="21"/>
  <c r="Q942" i="21"/>
  <c r="M942" i="21"/>
  <c r="Q941" i="21"/>
  <c r="M941" i="21"/>
  <c r="Q940" i="21"/>
  <c r="R940" i="21" s="1"/>
  <c r="M940" i="21"/>
  <c r="Q939" i="21"/>
  <c r="M939" i="21"/>
  <c r="Q938" i="21"/>
  <c r="R938" i="21" s="1"/>
  <c r="M938" i="21"/>
  <c r="Q937" i="21"/>
  <c r="M937" i="21"/>
  <c r="Q936" i="21"/>
  <c r="R936" i="21" s="1"/>
  <c r="M936" i="21"/>
  <c r="Q935" i="21"/>
  <c r="M935" i="21"/>
  <c r="Q934" i="21"/>
  <c r="M934" i="21"/>
  <c r="Q933" i="21"/>
  <c r="R933" i="21" s="1"/>
  <c r="M933" i="21"/>
  <c r="Q932" i="21"/>
  <c r="M932" i="21"/>
  <c r="Q931" i="21"/>
  <c r="R931" i="21" s="1"/>
  <c r="S931" i="21" s="1"/>
  <c r="T931" i="21" s="1"/>
  <c r="U931" i="21" s="1"/>
  <c r="M931" i="21"/>
  <c r="Q930" i="21"/>
  <c r="M930" i="21"/>
  <c r="Q929" i="21"/>
  <c r="R929" i="21" s="1"/>
  <c r="M929" i="21"/>
  <c r="Q928" i="21"/>
  <c r="M928" i="21"/>
  <c r="Q927" i="21"/>
  <c r="M927" i="21"/>
  <c r="Q926" i="21"/>
  <c r="M926" i="21"/>
  <c r="Q925" i="21"/>
  <c r="R925" i="21" s="1"/>
  <c r="M925" i="21"/>
  <c r="Q924" i="21"/>
  <c r="R924" i="21" s="1"/>
  <c r="S924" i="21" s="1"/>
  <c r="M924" i="21"/>
  <c r="Q923" i="21"/>
  <c r="R923" i="21" s="1"/>
  <c r="S923" i="21" s="1"/>
  <c r="T923" i="21" s="1"/>
  <c r="M923" i="21"/>
  <c r="Q922" i="21"/>
  <c r="M922" i="21"/>
  <c r="Q921" i="21"/>
  <c r="R921" i="21" s="1"/>
  <c r="M921" i="21"/>
  <c r="Q920" i="21"/>
  <c r="M920" i="21"/>
  <c r="Q919" i="21"/>
  <c r="R919" i="21" s="1"/>
  <c r="S919" i="21" s="1"/>
  <c r="M919" i="21"/>
  <c r="Q918" i="21"/>
  <c r="R918" i="21" s="1"/>
  <c r="M918" i="21"/>
  <c r="Q917" i="21"/>
  <c r="M917" i="21"/>
  <c r="Q916" i="21"/>
  <c r="R916" i="21" s="1"/>
  <c r="S916" i="21" s="1"/>
  <c r="T916" i="21" s="1"/>
  <c r="U916" i="21" s="1"/>
  <c r="M916" i="21"/>
  <c r="Q915" i="21"/>
  <c r="M915" i="21"/>
  <c r="Q914" i="21"/>
  <c r="R914" i="21" s="1"/>
  <c r="S914" i="21" s="1"/>
  <c r="M914" i="21"/>
  <c r="Q913" i="21"/>
  <c r="M913" i="21"/>
  <c r="Q912" i="21"/>
  <c r="R912" i="21" s="1"/>
  <c r="S912" i="21" s="1"/>
  <c r="T912" i="21" s="1"/>
  <c r="U912" i="21" s="1"/>
  <c r="V912" i="21" s="1"/>
  <c r="M912" i="21"/>
  <c r="Q911" i="21"/>
  <c r="R911" i="21" s="1"/>
  <c r="S911" i="21" s="1"/>
  <c r="T911" i="21" s="1"/>
  <c r="M911" i="21"/>
  <c r="Q910" i="21"/>
  <c r="M910" i="21"/>
  <c r="Q909" i="21"/>
  <c r="R909" i="21" s="1"/>
  <c r="S909" i="21" s="1"/>
  <c r="T909" i="21" s="1"/>
  <c r="U909" i="21" s="1"/>
  <c r="V909" i="21" s="1"/>
  <c r="M909" i="21"/>
  <c r="Q908" i="21"/>
  <c r="M908" i="21"/>
  <c r="Q907" i="21"/>
  <c r="R907" i="21" s="1"/>
  <c r="S907" i="21" s="1"/>
  <c r="M907" i="21"/>
  <c r="Q906" i="21"/>
  <c r="M906" i="21"/>
  <c r="Q905" i="21"/>
  <c r="R905" i="21" s="1"/>
  <c r="M905" i="21"/>
  <c r="Q904" i="21"/>
  <c r="M904" i="21"/>
  <c r="Q903" i="21"/>
  <c r="M903" i="21"/>
  <c r="Q902" i="21"/>
  <c r="R902" i="21" s="1"/>
  <c r="M902" i="21"/>
  <c r="Q901" i="21"/>
  <c r="M901" i="21"/>
  <c r="Q900" i="21"/>
  <c r="M900" i="21"/>
  <c r="Q899" i="21"/>
  <c r="M899" i="21"/>
  <c r="Q898" i="21"/>
  <c r="M898" i="21"/>
  <c r="Q897" i="21"/>
  <c r="R897" i="21" s="1"/>
  <c r="S897" i="21" s="1"/>
  <c r="T897" i="21" s="1"/>
  <c r="U897" i="21" s="1"/>
  <c r="M897" i="21"/>
  <c r="Q896" i="21"/>
  <c r="R896" i="21" s="1"/>
  <c r="M896" i="21"/>
  <c r="Q895" i="21"/>
  <c r="M895" i="21"/>
  <c r="Q894" i="21"/>
  <c r="M894" i="21"/>
  <c r="Q893" i="21"/>
  <c r="M893" i="21"/>
  <c r="Q892" i="21"/>
  <c r="M892" i="21"/>
  <c r="Q891" i="21"/>
  <c r="M891" i="21"/>
  <c r="Q890" i="21"/>
  <c r="R890" i="21" s="1"/>
  <c r="M890" i="21"/>
  <c r="Q889" i="21"/>
  <c r="R889" i="21" s="1"/>
  <c r="M889" i="21"/>
  <c r="Q888" i="21"/>
  <c r="M888" i="21"/>
  <c r="Q887" i="21"/>
  <c r="M887" i="21"/>
  <c r="Q886" i="21"/>
  <c r="R886" i="21" s="1"/>
  <c r="M886" i="21"/>
  <c r="Q885" i="21"/>
  <c r="M885" i="21"/>
  <c r="Q884" i="21"/>
  <c r="M884" i="21"/>
  <c r="Q883" i="21"/>
  <c r="R883" i="21" s="1"/>
  <c r="S883" i="21" s="1"/>
  <c r="M883" i="21"/>
  <c r="Q882" i="21"/>
  <c r="R882" i="21" s="1"/>
  <c r="S882" i="21" s="1"/>
  <c r="T882" i="21" s="1"/>
  <c r="M882" i="21"/>
  <c r="Q881" i="21"/>
  <c r="M881" i="21"/>
  <c r="Q880" i="21"/>
  <c r="M880" i="21"/>
  <c r="Q879" i="21"/>
  <c r="R879" i="21" s="1"/>
  <c r="S879" i="21" s="1"/>
  <c r="M879" i="21"/>
  <c r="Q878" i="21"/>
  <c r="R878" i="21" s="1"/>
  <c r="M878" i="21"/>
  <c r="Q877" i="21"/>
  <c r="M877" i="21"/>
  <c r="Q876" i="21"/>
  <c r="R876" i="21" s="1"/>
  <c r="M876" i="21"/>
  <c r="Q875" i="21"/>
  <c r="R875" i="21" s="1"/>
  <c r="M875" i="21"/>
  <c r="Q874" i="21"/>
  <c r="R874" i="21" s="1"/>
  <c r="M874" i="21"/>
  <c r="Q873" i="21"/>
  <c r="M873" i="21"/>
  <c r="Q872" i="21"/>
  <c r="R872" i="21" s="1"/>
  <c r="M872" i="21"/>
  <c r="Q871" i="21"/>
  <c r="R871" i="21" s="1"/>
  <c r="S871" i="21" s="1"/>
  <c r="T871" i="21" s="1"/>
  <c r="M871" i="21"/>
  <c r="Q870" i="21"/>
  <c r="M870" i="21"/>
  <c r="Q869" i="21"/>
  <c r="M869" i="21"/>
  <c r="Q868" i="21"/>
  <c r="R868" i="21" s="1"/>
  <c r="S868" i="21" s="1"/>
  <c r="T868" i="21" s="1"/>
  <c r="U868" i="21" s="1"/>
  <c r="M868" i="21"/>
  <c r="Q867" i="21"/>
  <c r="R867" i="21" s="1"/>
  <c r="M867" i="21"/>
  <c r="Q866" i="21"/>
  <c r="M866" i="21"/>
  <c r="Q865" i="21"/>
  <c r="M865" i="21"/>
  <c r="Q864" i="21"/>
  <c r="M864" i="21"/>
  <c r="Q863" i="21"/>
  <c r="R863" i="21" s="1"/>
  <c r="S863" i="21" s="1"/>
  <c r="T863" i="21" s="1"/>
  <c r="U863" i="21" s="1"/>
  <c r="M863" i="21"/>
  <c r="Q862" i="21"/>
  <c r="M862" i="21"/>
  <c r="Q861" i="21"/>
  <c r="M861" i="21"/>
  <c r="Q860" i="21"/>
  <c r="R860" i="21" s="1"/>
  <c r="M860" i="21"/>
  <c r="Q859" i="21"/>
  <c r="R859" i="21" s="1"/>
  <c r="S859" i="21" s="1"/>
  <c r="M859" i="21"/>
  <c r="Q858" i="21"/>
  <c r="R858" i="21" s="1"/>
  <c r="S858" i="21" s="1"/>
  <c r="M858" i="21"/>
  <c r="Q857" i="21"/>
  <c r="M857" i="21"/>
  <c r="Q856" i="21"/>
  <c r="M856" i="21"/>
  <c r="Q855" i="21"/>
  <c r="M855" i="21"/>
  <c r="Q854" i="21"/>
  <c r="R854" i="21" s="1"/>
  <c r="S854" i="21" s="1"/>
  <c r="T854" i="21" s="1"/>
  <c r="M854" i="21"/>
  <c r="Q853" i="21"/>
  <c r="R853" i="21" s="1"/>
  <c r="S853" i="21" s="1"/>
  <c r="T853" i="21" s="1"/>
  <c r="U853" i="21" s="1"/>
  <c r="V853" i="21" s="1"/>
  <c r="M853" i="21"/>
  <c r="Q852" i="21"/>
  <c r="R852" i="21" s="1"/>
  <c r="S852" i="21" s="1"/>
  <c r="T852" i="21" s="1"/>
  <c r="U852" i="21" s="1"/>
  <c r="M852" i="21"/>
  <c r="Q851" i="21"/>
  <c r="M851" i="21"/>
  <c r="Q850" i="21"/>
  <c r="R850" i="21" s="1"/>
  <c r="S850" i="21" s="1"/>
  <c r="T850" i="21" s="1"/>
  <c r="U850" i="21" s="1"/>
  <c r="V850" i="21" s="1"/>
  <c r="M850" i="21"/>
  <c r="Q849" i="21"/>
  <c r="M849" i="21"/>
  <c r="Q848" i="21"/>
  <c r="M848" i="21"/>
  <c r="Q847" i="21"/>
  <c r="M847" i="21"/>
  <c r="Q846" i="21"/>
  <c r="R846" i="21" s="1"/>
  <c r="S846" i="21" s="1"/>
  <c r="T846" i="21" s="1"/>
  <c r="M846" i="21"/>
  <c r="Q845" i="21"/>
  <c r="M845" i="21"/>
  <c r="Q844" i="21"/>
  <c r="R844" i="21" s="1"/>
  <c r="S844" i="21" s="1"/>
  <c r="M844" i="21"/>
  <c r="Q843" i="21"/>
  <c r="R843" i="21" s="1"/>
  <c r="M843" i="21"/>
  <c r="Q842" i="21"/>
  <c r="M842" i="21"/>
  <c r="Q841" i="21"/>
  <c r="M841" i="21"/>
  <c r="Q840" i="21"/>
  <c r="M840" i="21"/>
  <c r="Q839" i="21"/>
  <c r="M839" i="21"/>
  <c r="Q838" i="21"/>
  <c r="R838" i="21" s="1"/>
  <c r="S838" i="21" s="1"/>
  <c r="M838" i="21"/>
  <c r="Q837" i="21"/>
  <c r="R837" i="21" s="1"/>
  <c r="M837" i="21"/>
  <c r="Q836" i="21"/>
  <c r="R836" i="21" s="1"/>
  <c r="S836" i="21" s="1"/>
  <c r="T836" i="21" s="1"/>
  <c r="M836" i="21"/>
  <c r="Q835" i="21"/>
  <c r="R835" i="21" s="1"/>
  <c r="M835" i="21"/>
  <c r="Q834" i="21"/>
  <c r="M834" i="21"/>
  <c r="Q833" i="21"/>
  <c r="M833" i="21"/>
  <c r="Q832" i="21"/>
  <c r="M832" i="21"/>
  <c r="Q831" i="21"/>
  <c r="R831" i="21" s="1"/>
  <c r="S831" i="21" s="1"/>
  <c r="T831" i="21" s="1"/>
  <c r="M831" i="21"/>
  <c r="Q830" i="21"/>
  <c r="R830" i="21" s="1"/>
  <c r="M830" i="21"/>
  <c r="Q829" i="21"/>
  <c r="R829" i="21" s="1"/>
  <c r="S829" i="21" s="1"/>
  <c r="M829" i="21"/>
  <c r="Q828" i="21"/>
  <c r="R828" i="21" s="1"/>
  <c r="M828" i="21"/>
  <c r="Q827" i="21"/>
  <c r="R827" i="21" s="1"/>
  <c r="S827" i="21" s="1"/>
  <c r="T827" i="21" s="1"/>
  <c r="M827" i="21"/>
  <c r="Q826" i="21"/>
  <c r="M826" i="21"/>
  <c r="Q825" i="21"/>
  <c r="M825" i="21"/>
  <c r="Q824" i="21"/>
  <c r="M824" i="21"/>
  <c r="Q823" i="21"/>
  <c r="M823" i="21"/>
  <c r="Q822" i="21"/>
  <c r="M822" i="21"/>
  <c r="Q821" i="21"/>
  <c r="R821" i="21" s="1"/>
  <c r="M821" i="21"/>
  <c r="Q820" i="21"/>
  <c r="M820" i="21"/>
  <c r="Q819" i="21"/>
  <c r="R819" i="21" s="1"/>
  <c r="S819" i="21" s="1"/>
  <c r="M819" i="21"/>
  <c r="Q818" i="21"/>
  <c r="M818" i="21"/>
  <c r="Q817" i="21"/>
  <c r="R817" i="21" s="1"/>
  <c r="S817" i="21" s="1"/>
  <c r="M817" i="21"/>
  <c r="Q816" i="21"/>
  <c r="R816" i="21" s="1"/>
  <c r="M816" i="21"/>
  <c r="Q815" i="21"/>
  <c r="M815" i="21"/>
  <c r="Q814" i="21"/>
  <c r="M814" i="21"/>
  <c r="Q813" i="21"/>
  <c r="R813" i="21" s="1"/>
  <c r="M813" i="21"/>
  <c r="Q812" i="21"/>
  <c r="M812" i="21"/>
  <c r="Q811" i="21"/>
  <c r="M811" i="21"/>
  <c r="Q810" i="21"/>
  <c r="M810" i="21"/>
  <c r="Q809" i="21"/>
  <c r="M809" i="21"/>
  <c r="Q808" i="21"/>
  <c r="M808" i="21"/>
  <c r="Q807" i="21"/>
  <c r="R807" i="21" s="1"/>
  <c r="S807" i="21" s="1"/>
  <c r="M807" i="21"/>
  <c r="Q806" i="21"/>
  <c r="R806" i="21" s="1"/>
  <c r="M806" i="21"/>
  <c r="Q805" i="21"/>
  <c r="M805" i="21"/>
  <c r="Q804" i="21"/>
  <c r="M804" i="21"/>
  <c r="Q803" i="21"/>
  <c r="R803" i="21" s="1"/>
  <c r="S803" i="21" s="1"/>
  <c r="M803" i="21"/>
  <c r="Q802" i="21"/>
  <c r="M802" i="21"/>
  <c r="Q801" i="21"/>
  <c r="R801" i="21" s="1"/>
  <c r="M801" i="21"/>
  <c r="Q800" i="21"/>
  <c r="R800" i="21" s="1"/>
  <c r="M800" i="21"/>
  <c r="Q799" i="21"/>
  <c r="R799" i="21" s="1"/>
  <c r="M799" i="21"/>
  <c r="Q798" i="21"/>
  <c r="M798" i="21"/>
  <c r="Q797" i="21"/>
  <c r="R797" i="21" s="1"/>
  <c r="S797" i="21" s="1"/>
  <c r="M797" i="21"/>
  <c r="Q796" i="21"/>
  <c r="R796" i="21" s="1"/>
  <c r="M796" i="21"/>
  <c r="Q795" i="21"/>
  <c r="M795" i="21"/>
  <c r="Q794" i="21"/>
  <c r="M794" i="21"/>
  <c r="Q793" i="21"/>
  <c r="R793" i="21" s="1"/>
  <c r="M793" i="21"/>
  <c r="Q792" i="21"/>
  <c r="R792" i="21" s="1"/>
  <c r="M792" i="21"/>
  <c r="Q791" i="21"/>
  <c r="R791" i="21" s="1"/>
  <c r="M791" i="21"/>
  <c r="Q790" i="21"/>
  <c r="M790" i="21"/>
  <c r="Q789" i="21"/>
  <c r="R789" i="21" s="1"/>
  <c r="S789" i="21" s="1"/>
  <c r="M789" i="21"/>
  <c r="Q788" i="21"/>
  <c r="M788" i="21"/>
  <c r="Q787" i="21"/>
  <c r="M787" i="21"/>
  <c r="Q786" i="21"/>
  <c r="M786" i="21"/>
  <c r="Q785" i="21"/>
  <c r="M785" i="21"/>
  <c r="Q784" i="21"/>
  <c r="R784" i="21" s="1"/>
  <c r="S784" i="21" s="1"/>
  <c r="T784" i="21" s="1"/>
  <c r="U784" i="21" s="1"/>
  <c r="M784" i="21"/>
  <c r="Q783" i="21"/>
  <c r="R783" i="21" s="1"/>
  <c r="S783" i="21" s="1"/>
  <c r="T783" i="21" s="1"/>
  <c r="M783" i="21"/>
  <c r="Q782" i="21"/>
  <c r="M782" i="21"/>
  <c r="Q781" i="21"/>
  <c r="R781" i="21" s="1"/>
  <c r="M781" i="21"/>
  <c r="Q780" i="21"/>
  <c r="R780" i="21" s="1"/>
  <c r="S780" i="21" s="1"/>
  <c r="T780" i="21" s="1"/>
  <c r="U780" i="21" s="1"/>
  <c r="V780" i="21" s="1"/>
  <c r="M780" i="21"/>
  <c r="Q779" i="21"/>
  <c r="R779" i="21" s="1"/>
  <c r="S779" i="21" s="1"/>
  <c r="T779" i="21" s="1"/>
  <c r="U779" i="21" s="1"/>
  <c r="M779" i="21"/>
  <c r="Q778" i="21"/>
  <c r="M778" i="21"/>
  <c r="Q777" i="21"/>
  <c r="R777" i="21" s="1"/>
  <c r="S777" i="21" s="1"/>
  <c r="T777" i="21" s="1"/>
  <c r="U777" i="21" s="1"/>
  <c r="M777" i="21"/>
  <c r="Q776" i="21"/>
  <c r="M776" i="21"/>
  <c r="Q775" i="21"/>
  <c r="R775" i="21" s="1"/>
  <c r="S775" i="21" s="1"/>
  <c r="M775" i="21"/>
  <c r="Q774" i="21"/>
  <c r="M774" i="21"/>
  <c r="Q773" i="21"/>
  <c r="M773" i="21"/>
  <c r="Q772" i="21"/>
  <c r="R772" i="21" s="1"/>
  <c r="S772" i="21" s="1"/>
  <c r="T772" i="21" s="1"/>
  <c r="M772" i="21"/>
  <c r="Q771" i="21"/>
  <c r="M771" i="21"/>
  <c r="Q770" i="21"/>
  <c r="R770" i="21" s="1"/>
  <c r="M770" i="21"/>
  <c r="Q769" i="21"/>
  <c r="R769" i="21" s="1"/>
  <c r="M769" i="21"/>
  <c r="Q768" i="21"/>
  <c r="R768" i="21" s="1"/>
  <c r="S768" i="21" s="1"/>
  <c r="T768" i="21" s="1"/>
  <c r="U768" i="21" s="1"/>
  <c r="V768" i="21" s="1"/>
  <c r="M768" i="21"/>
  <c r="Q767" i="21"/>
  <c r="R767" i="21" s="1"/>
  <c r="S767" i="21" s="1"/>
  <c r="T767" i="21" s="1"/>
  <c r="U767" i="21" s="1"/>
  <c r="V767" i="21" s="1"/>
  <c r="M767" i="21"/>
  <c r="Q766" i="21"/>
  <c r="R766" i="21" s="1"/>
  <c r="S766" i="21" s="1"/>
  <c r="M766" i="21"/>
  <c r="Q765" i="21"/>
  <c r="R765" i="21" s="1"/>
  <c r="S765" i="21" s="1"/>
  <c r="T765" i="21" s="1"/>
  <c r="M765" i="21"/>
  <c r="Q764" i="21"/>
  <c r="M764" i="21"/>
  <c r="Q763" i="21"/>
  <c r="M763" i="21"/>
  <c r="Q762" i="21"/>
  <c r="M762" i="21"/>
  <c r="Q761" i="21"/>
  <c r="M761" i="21"/>
  <c r="Q760" i="21"/>
  <c r="M760" i="21"/>
  <c r="Q759" i="21"/>
  <c r="M759" i="21"/>
  <c r="Q758" i="21"/>
  <c r="M758" i="21"/>
  <c r="Q757" i="21"/>
  <c r="M757" i="21"/>
  <c r="Q756" i="21"/>
  <c r="R756" i="21" s="1"/>
  <c r="S756" i="21" s="1"/>
  <c r="T756" i="21" s="1"/>
  <c r="M756" i="21"/>
  <c r="Q755" i="21"/>
  <c r="M755" i="21"/>
  <c r="Q754" i="21"/>
  <c r="R754" i="21" s="1"/>
  <c r="S754" i="21" s="1"/>
  <c r="M754" i="21"/>
  <c r="Q753" i="21"/>
  <c r="R753" i="21" s="1"/>
  <c r="M753" i="21"/>
  <c r="Q752" i="21"/>
  <c r="R752" i="21" s="1"/>
  <c r="S752" i="21" s="1"/>
  <c r="M752" i="21"/>
  <c r="Q751" i="21"/>
  <c r="M751" i="21"/>
  <c r="Q750" i="21"/>
  <c r="R750" i="21" s="1"/>
  <c r="M750" i="21"/>
  <c r="Q749" i="21"/>
  <c r="M749" i="21"/>
  <c r="Q748" i="21"/>
  <c r="M748" i="21"/>
  <c r="Q747" i="21"/>
  <c r="R747" i="21" s="1"/>
  <c r="S747" i="21" s="1"/>
  <c r="T747" i="21" s="1"/>
  <c r="M747" i="21"/>
  <c r="Q746" i="21"/>
  <c r="M746" i="21"/>
  <c r="Q745" i="21"/>
  <c r="R745" i="21" s="1"/>
  <c r="M745" i="21"/>
  <c r="Q744" i="21"/>
  <c r="M744" i="21"/>
  <c r="Q743" i="21"/>
  <c r="R743" i="21" s="1"/>
  <c r="S743" i="21" s="1"/>
  <c r="T743" i="21" s="1"/>
  <c r="M743" i="21"/>
  <c r="Q742" i="21"/>
  <c r="R742" i="21" s="1"/>
  <c r="M742" i="21"/>
  <c r="Q741" i="21"/>
  <c r="R741" i="21" s="1"/>
  <c r="S741" i="21" s="1"/>
  <c r="T741" i="21" s="1"/>
  <c r="U741" i="21" s="1"/>
  <c r="M741" i="21"/>
  <c r="Q740" i="21"/>
  <c r="R740" i="21" s="1"/>
  <c r="S740" i="21" s="1"/>
  <c r="M740" i="21"/>
  <c r="Q739" i="21"/>
  <c r="M739" i="21"/>
  <c r="Q738" i="21"/>
  <c r="M738" i="21"/>
  <c r="Q737" i="21"/>
  <c r="M737" i="21"/>
  <c r="Q736" i="21"/>
  <c r="M736" i="21"/>
  <c r="Q735" i="21"/>
  <c r="M735" i="21"/>
  <c r="Q734" i="21"/>
  <c r="R734" i="21" s="1"/>
  <c r="S734" i="21" s="1"/>
  <c r="T734" i="21" s="1"/>
  <c r="U734" i="21" s="1"/>
  <c r="M734" i="21"/>
  <c r="Q733" i="21"/>
  <c r="R733" i="21" s="1"/>
  <c r="S733" i="21" s="1"/>
  <c r="M733" i="21"/>
  <c r="Q732" i="21"/>
  <c r="R732" i="21" s="1"/>
  <c r="S732" i="21" s="1"/>
  <c r="T732" i="21" s="1"/>
  <c r="U732" i="21" s="1"/>
  <c r="V732" i="21" s="1"/>
  <c r="M732" i="21"/>
  <c r="Q731" i="21"/>
  <c r="R731" i="21" s="1"/>
  <c r="M731" i="21"/>
  <c r="Q730" i="21"/>
  <c r="M730" i="21"/>
  <c r="Q729" i="21"/>
  <c r="R729" i="21" s="1"/>
  <c r="S729" i="21" s="1"/>
  <c r="T729" i="21" s="1"/>
  <c r="U729" i="21" s="1"/>
  <c r="M729" i="21"/>
  <c r="Q728" i="21"/>
  <c r="M728" i="21"/>
  <c r="Q727" i="21"/>
  <c r="R727" i="21" s="1"/>
  <c r="S727" i="21" s="1"/>
  <c r="M727" i="21"/>
  <c r="Q726" i="21"/>
  <c r="R726" i="21" s="1"/>
  <c r="M726" i="21"/>
  <c r="Q725" i="21"/>
  <c r="R725" i="21" s="1"/>
  <c r="S725" i="21" s="1"/>
  <c r="T725" i="21" s="1"/>
  <c r="U725" i="21" s="1"/>
  <c r="V725" i="21" s="1"/>
  <c r="M725" i="21"/>
  <c r="Q724" i="21"/>
  <c r="R724" i="21" s="1"/>
  <c r="S724" i="21" s="1"/>
  <c r="T724" i="21" s="1"/>
  <c r="M724" i="21"/>
  <c r="Q723" i="21"/>
  <c r="M723" i="21"/>
  <c r="Q722" i="21"/>
  <c r="R722" i="21" s="1"/>
  <c r="S722" i="21" s="1"/>
  <c r="M722" i="21"/>
  <c r="Q721" i="21"/>
  <c r="M721" i="21"/>
  <c r="Q720" i="21"/>
  <c r="R720" i="21" s="1"/>
  <c r="S720" i="21" s="1"/>
  <c r="T720" i="21" s="1"/>
  <c r="M720" i="21"/>
  <c r="Q719" i="21"/>
  <c r="R719" i="21" s="1"/>
  <c r="S719" i="21" s="1"/>
  <c r="T719" i="21" s="1"/>
  <c r="U719" i="21" s="1"/>
  <c r="M719" i="21"/>
  <c r="Q718" i="21"/>
  <c r="R718" i="21" s="1"/>
  <c r="S718" i="21" s="1"/>
  <c r="T718" i="21" s="1"/>
  <c r="M718" i="21"/>
  <c r="Q717" i="21"/>
  <c r="M717" i="21"/>
  <c r="Q716" i="21"/>
  <c r="M716" i="21"/>
  <c r="Q715" i="21"/>
  <c r="R715" i="21" s="1"/>
  <c r="M715" i="21"/>
  <c r="Q714" i="21"/>
  <c r="R714" i="21" s="1"/>
  <c r="M714" i="21"/>
  <c r="Q713" i="21"/>
  <c r="R713" i="21" s="1"/>
  <c r="S713" i="21" s="1"/>
  <c r="M713" i="21"/>
  <c r="Q712" i="21"/>
  <c r="R712" i="21" s="1"/>
  <c r="M712" i="21"/>
  <c r="Q711" i="21"/>
  <c r="R711" i="21" s="1"/>
  <c r="S711" i="21" s="1"/>
  <c r="M711" i="21"/>
  <c r="Q710" i="21"/>
  <c r="M710" i="21"/>
  <c r="Q709" i="21"/>
  <c r="R709" i="21" s="1"/>
  <c r="M709" i="21"/>
  <c r="Q708" i="21"/>
  <c r="M708" i="21"/>
  <c r="Q707" i="21"/>
  <c r="M707" i="21"/>
  <c r="Q706" i="21"/>
  <c r="M706" i="21"/>
  <c r="Q705" i="21"/>
  <c r="R705" i="21" s="1"/>
  <c r="S705" i="21" s="1"/>
  <c r="T705" i="21" s="1"/>
  <c r="U705" i="21" s="1"/>
  <c r="M705" i="21"/>
  <c r="Q704" i="21"/>
  <c r="R704" i="21" s="1"/>
  <c r="S704" i="21" s="1"/>
  <c r="M704" i="21"/>
  <c r="Q703" i="21"/>
  <c r="R703" i="21" s="1"/>
  <c r="S703" i="21" s="1"/>
  <c r="T703" i="21" s="1"/>
  <c r="M703" i="21"/>
  <c r="Q702" i="21"/>
  <c r="R702" i="21" s="1"/>
  <c r="S702" i="21" s="1"/>
  <c r="M702" i="21"/>
  <c r="Q701" i="21"/>
  <c r="R701" i="21" s="1"/>
  <c r="S701" i="21" s="1"/>
  <c r="T701" i="21" s="1"/>
  <c r="M701" i="21"/>
  <c r="Q700" i="21"/>
  <c r="R700" i="21" s="1"/>
  <c r="M700" i="21"/>
  <c r="Q699" i="21"/>
  <c r="M699" i="21"/>
  <c r="Q698" i="21"/>
  <c r="R698" i="21" s="1"/>
  <c r="S698" i="21" s="1"/>
  <c r="T698" i="21" s="1"/>
  <c r="M698" i="21"/>
  <c r="Q697" i="21"/>
  <c r="M697" i="21"/>
  <c r="Q696" i="21"/>
  <c r="M696" i="21"/>
  <c r="Q695" i="21"/>
  <c r="R695" i="21" s="1"/>
  <c r="S695" i="21" s="1"/>
  <c r="T695" i="21" s="1"/>
  <c r="M695" i="21"/>
  <c r="Q694" i="21"/>
  <c r="M694" i="21"/>
  <c r="Q693" i="21"/>
  <c r="M693" i="21"/>
  <c r="Q692" i="21"/>
  <c r="R692" i="21" s="1"/>
  <c r="M692" i="21"/>
  <c r="Q691" i="21"/>
  <c r="M691" i="21"/>
  <c r="Q690" i="21"/>
  <c r="M690" i="21"/>
  <c r="Q689" i="21"/>
  <c r="R689" i="21" s="1"/>
  <c r="M689" i="21"/>
  <c r="Q688" i="21"/>
  <c r="R688" i="21" s="1"/>
  <c r="M688" i="21"/>
  <c r="Q687" i="21"/>
  <c r="M687" i="21"/>
  <c r="Q686" i="21"/>
  <c r="R686" i="21" s="1"/>
  <c r="M686" i="21"/>
  <c r="Q685" i="21"/>
  <c r="M685" i="21"/>
  <c r="Q684" i="21"/>
  <c r="R684" i="21" s="1"/>
  <c r="M684" i="21"/>
  <c r="Q683" i="21"/>
  <c r="M683" i="21"/>
  <c r="Q682" i="21"/>
  <c r="M682" i="21"/>
  <c r="Q681" i="21"/>
  <c r="M681" i="21"/>
  <c r="Q680" i="21"/>
  <c r="R680" i="21" s="1"/>
  <c r="S680" i="21" s="1"/>
  <c r="T680" i="21" s="1"/>
  <c r="M680" i="21"/>
  <c r="Q679" i="21"/>
  <c r="R679" i="21" s="1"/>
  <c r="M679" i="21"/>
  <c r="Q678" i="21"/>
  <c r="M678" i="21"/>
  <c r="Q677" i="21"/>
  <c r="M677" i="21"/>
  <c r="Q676" i="21"/>
  <c r="M676" i="21"/>
  <c r="Q675" i="21"/>
  <c r="M675" i="21"/>
  <c r="Q674" i="21"/>
  <c r="R674" i="21" s="1"/>
  <c r="M674" i="21"/>
  <c r="Q673" i="21"/>
  <c r="R673" i="21" s="1"/>
  <c r="M673" i="21"/>
  <c r="Q672" i="21"/>
  <c r="M672" i="21"/>
  <c r="Q671" i="21"/>
  <c r="R671" i="21" s="1"/>
  <c r="M671" i="21"/>
  <c r="Q670" i="21"/>
  <c r="M670" i="21"/>
  <c r="Q669" i="21"/>
  <c r="R669" i="21" s="1"/>
  <c r="S669" i="21" s="1"/>
  <c r="M669" i="21"/>
  <c r="Q668" i="21"/>
  <c r="R668" i="21" s="1"/>
  <c r="M668" i="21"/>
  <c r="Q667" i="21"/>
  <c r="R667" i="21" s="1"/>
  <c r="M667" i="21"/>
  <c r="Q666" i="21"/>
  <c r="M666" i="21"/>
  <c r="Q665" i="21"/>
  <c r="R665" i="21" s="1"/>
  <c r="M665" i="21"/>
  <c r="Q664" i="21"/>
  <c r="M664" i="21"/>
  <c r="Q663" i="21"/>
  <c r="R663" i="21" s="1"/>
  <c r="M663" i="21"/>
  <c r="Q662" i="21"/>
  <c r="M662" i="21"/>
  <c r="Q661" i="21"/>
  <c r="M661" i="21"/>
  <c r="Q660" i="21"/>
  <c r="R660" i="21" s="1"/>
  <c r="S660" i="21" s="1"/>
  <c r="T660" i="21" s="1"/>
  <c r="U660" i="21" s="1"/>
  <c r="M660" i="21"/>
  <c r="Q659" i="21"/>
  <c r="R659" i="21" s="1"/>
  <c r="M659" i="21"/>
  <c r="Q658" i="21"/>
  <c r="R658" i="21" s="1"/>
  <c r="M658" i="21"/>
  <c r="Q657" i="21"/>
  <c r="M657" i="21"/>
  <c r="Q656" i="21"/>
  <c r="R656" i="21" s="1"/>
  <c r="M656" i="21"/>
  <c r="Q655" i="21"/>
  <c r="R655" i="21" s="1"/>
  <c r="M655" i="21"/>
  <c r="Q654" i="21"/>
  <c r="M654" i="21"/>
  <c r="Q653" i="21"/>
  <c r="M653" i="21"/>
  <c r="Q652" i="21"/>
  <c r="M652" i="21"/>
  <c r="Q651" i="21"/>
  <c r="R651" i="21" s="1"/>
  <c r="M651" i="21"/>
  <c r="Q650" i="21"/>
  <c r="M650" i="21"/>
  <c r="Q649" i="21"/>
  <c r="M649" i="21"/>
  <c r="Q648" i="21"/>
  <c r="R648" i="21" s="1"/>
  <c r="M648" i="21"/>
  <c r="Q647" i="21"/>
  <c r="M647" i="21"/>
  <c r="Q646" i="21"/>
  <c r="M646" i="21"/>
  <c r="Q645" i="21"/>
  <c r="R645" i="21" s="1"/>
  <c r="M645" i="21"/>
  <c r="Q644" i="21"/>
  <c r="M644" i="21"/>
  <c r="Q643" i="21"/>
  <c r="M643" i="21"/>
  <c r="Q642" i="21"/>
  <c r="R642" i="21" s="1"/>
  <c r="S642" i="21" s="1"/>
  <c r="M642" i="21"/>
  <c r="Q641" i="21"/>
  <c r="R641" i="21" s="1"/>
  <c r="M641" i="21"/>
  <c r="Q640" i="21"/>
  <c r="M640" i="21"/>
  <c r="Q639" i="21"/>
  <c r="R639" i="21" s="1"/>
  <c r="M639" i="21"/>
  <c r="Q638" i="21"/>
  <c r="R638" i="21" s="1"/>
  <c r="M638" i="21"/>
  <c r="Q637" i="21"/>
  <c r="R637" i="21" s="1"/>
  <c r="M637" i="21"/>
  <c r="Q636" i="21"/>
  <c r="R636" i="21" s="1"/>
  <c r="M636" i="21"/>
  <c r="Q635" i="21"/>
  <c r="R635" i="21" s="1"/>
  <c r="S635" i="21" s="1"/>
  <c r="T635" i="21" s="1"/>
  <c r="M635" i="21"/>
  <c r="Q634" i="21"/>
  <c r="R634" i="21" s="1"/>
  <c r="S634" i="21" s="1"/>
  <c r="T634" i="21" s="1"/>
  <c r="M634" i="21"/>
  <c r="Q633" i="21"/>
  <c r="M633" i="21"/>
  <c r="Q632" i="21"/>
  <c r="R632" i="21" s="1"/>
  <c r="S632" i="21" s="1"/>
  <c r="M632" i="21"/>
  <c r="Q631" i="21"/>
  <c r="R631" i="21" s="1"/>
  <c r="S631" i="21" s="1"/>
  <c r="T631" i="21" s="1"/>
  <c r="U631" i="21" s="1"/>
  <c r="V631" i="21" s="1"/>
  <c r="M631" i="21"/>
  <c r="Q630" i="21"/>
  <c r="M630" i="21"/>
  <c r="Q629" i="21"/>
  <c r="M629" i="21"/>
  <c r="Q628" i="21"/>
  <c r="M628" i="21"/>
  <c r="Q627" i="21"/>
  <c r="M627" i="21"/>
  <c r="Q626" i="21"/>
  <c r="M626" i="21"/>
  <c r="Q625" i="21"/>
  <c r="R625" i="21" s="1"/>
  <c r="M625" i="21"/>
  <c r="Q624" i="21"/>
  <c r="M624" i="21"/>
  <c r="Q623" i="21"/>
  <c r="M623" i="21"/>
  <c r="Q622" i="21"/>
  <c r="M622" i="21"/>
  <c r="Q621" i="21"/>
  <c r="R621" i="21" s="1"/>
  <c r="S621" i="21" s="1"/>
  <c r="M621" i="21"/>
  <c r="Q620" i="21"/>
  <c r="R620" i="21" s="1"/>
  <c r="M620" i="21"/>
  <c r="Q619" i="21"/>
  <c r="R619" i="21" s="1"/>
  <c r="S619" i="21" s="1"/>
  <c r="T619" i="21" s="1"/>
  <c r="M619" i="21"/>
  <c r="Q618" i="21"/>
  <c r="R618" i="21" s="1"/>
  <c r="S618" i="21" s="1"/>
  <c r="M618" i="21"/>
  <c r="Q617" i="21"/>
  <c r="M617" i="21"/>
  <c r="Q616" i="21"/>
  <c r="M616" i="21"/>
  <c r="Q615" i="21"/>
  <c r="M615" i="21"/>
  <c r="Q614" i="21"/>
  <c r="R614" i="21" s="1"/>
  <c r="S614" i="21" s="1"/>
  <c r="T614" i="21" s="1"/>
  <c r="U614" i="21" s="1"/>
  <c r="M614" i="21"/>
  <c r="Q613" i="21"/>
  <c r="R613" i="21" s="1"/>
  <c r="S613" i="21" s="1"/>
  <c r="T613" i="21" s="1"/>
  <c r="U613" i="21" s="1"/>
  <c r="M613" i="21"/>
  <c r="Q612" i="21"/>
  <c r="M612" i="21"/>
  <c r="Q611" i="21"/>
  <c r="R611" i="21" s="1"/>
  <c r="S611" i="21" s="1"/>
  <c r="M611" i="21"/>
  <c r="Q610" i="21"/>
  <c r="R610" i="21" s="1"/>
  <c r="S610" i="21" s="1"/>
  <c r="T610" i="21" s="1"/>
  <c r="U610" i="21" s="1"/>
  <c r="V610" i="21" s="1"/>
  <c r="M610" i="21"/>
  <c r="Q609" i="21"/>
  <c r="R609" i="21" s="1"/>
  <c r="S609" i="21" s="1"/>
  <c r="M609" i="21"/>
  <c r="Q608" i="21"/>
  <c r="M608" i="21"/>
  <c r="Q607" i="21"/>
  <c r="R607" i="21" s="1"/>
  <c r="M607" i="21"/>
  <c r="Q606" i="21"/>
  <c r="R606" i="21" s="1"/>
  <c r="S606" i="21" s="1"/>
  <c r="M606" i="21"/>
  <c r="Q605" i="21"/>
  <c r="M605" i="21"/>
  <c r="Q604" i="21"/>
  <c r="R604" i="21" s="1"/>
  <c r="M604" i="21"/>
  <c r="Q603" i="21"/>
  <c r="M603" i="21"/>
  <c r="Q602" i="21"/>
  <c r="R602" i="21" s="1"/>
  <c r="M602" i="21"/>
  <c r="Q601" i="21"/>
  <c r="R601" i="21" s="1"/>
  <c r="M601" i="21"/>
  <c r="Q600" i="21"/>
  <c r="R600" i="21" s="1"/>
  <c r="S600" i="21" s="1"/>
  <c r="M600" i="21"/>
  <c r="Q599" i="21"/>
  <c r="M599" i="21"/>
  <c r="Q598" i="21"/>
  <c r="M598" i="21"/>
  <c r="Q597" i="21"/>
  <c r="R597" i="21" s="1"/>
  <c r="S597" i="21" s="1"/>
  <c r="T597" i="21" s="1"/>
  <c r="M597" i="21"/>
  <c r="Q596" i="21"/>
  <c r="M596" i="21"/>
  <c r="Q595" i="21"/>
  <c r="M595" i="21"/>
  <c r="Q594" i="21"/>
  <c r="M594" i="21"/>
  <c r="Q593" i="21"/>
  <c r="R593" i="21" s="1"/>
  <c r="S593" i="21" s="1"/>
  <c r="T593" i="21" s="1"/>
  <c r="M593" i="21"/>
  <c r="Q592" i="21"/>
  <c r="M592" i="21"/>
  <c r="Q591" i="21"/>
  <c r="M591" i="21"/>
  <c r="Q590" i="21"/>
  <c r="R590" i="21" s="1"/>
  <c r="M590" i="21"/>
  <c r="Q589" i="21"/>
  <c r="M589" i="21"/>
  <c r="Q588" i="21"/>
  <c r="R588" i="21" s="1"/>
  <c r="M588" i="21"/>
  <c r="Q587" i="21"/>
  <c r="M587" i="21"/>
  <c r="Q586" i="21"/>
  <c r="M586" i="21"/>
  <c r="Q585" i="21"/>
  <c r="R585" i="21" s="1"/>
  <c r="M585" i="21"/>
  <c r="Q584" i="21"/>
  <c r="M584" i="21"/>
  <c r="Q583" i="21"/>
  <c r="R583" i="21" s="1"/>
  <c r="S583" i="21" s="1"/>
  <c r="M583" i="21"/>
  <c r="Q582" i="21"/>
  <c r="M582" i="21"/>
  <c r="Q581" i="21"/>
  <c r="R581" i="21" s="1"/>
  <c r="M581" i="21"/>
  <c r="Q580" i="21"/>
  <c r="M580" i="21"/>
  <c r="Q579" i="21"/>
  <c r="M579" i="21"/>
  <c r="Q578" i="21"/>
  <c r="M578" i="21"/>
  <c r="Q577" i="21"/>
  <c r="M577" i="21"/>
  <c r="Q576" i="21"/>
  <c r="R576" i="21" s="1"/>
  <c r="M576" i="21"/>
  <c r="Q575" i="21"/>
  <c r="M575" i="21"/>
  <c r="Q574" i="21"/>
  <c r="M574" i="21"/>
  <c r="Q573" i="21"/>
  <c r="M573" i="21"/>
  <c r="Q572" i="21"/>
  <c r="M572" i="21"/>
  <c r="Q571" i="21"/>
  <c r="M571" i="21"/>
  <c r="Q570" i="21"/>
  <c r="R570" i="21" s="1"/>
  <c r="M570" i="21"/>
  <c r="Q569" i="21"/>
  <c r="M569" i="21"/>
  <c r="Q568" i="21"/>
  <c r="M568" i="21"/>
  <c r="Q567" i="21"/>
  <c r="R567" i="21" s="1"/>
  <c r="M567" i="21"/>
  <c r="Q566" i="21"/>
  <c r="M566" i="21"/>
  <c r="Q565" i="21"/>
  <c r="R565" i="21" s="1"/>
  <c r="M565" i="21"/>
  <c r="Q564" i="21"/>
  <c r="R564" i="21" s="1"/>
  <c r="M564" i="21"/>
  <c r="Q563" i="21"/>
  <c r="R563" i="21" s="1"/>
  <c r="S563" i="21" s="1"/>
  <c r="M563" i="21"/>
  <c r="Q562" i="21"/>
  <c r="R562" i="21" s="1"/>
  <c r="M562" i="21"/>
  <c r="Q561" i="21"/>
  <c r="M561" i="21"/>
  <c r="Q560" i="21"/>
  <c r="R560" i="21" s="1"/>
  <c r="S560" i="21" s="1"/>
  <c r="T560" i="21" s="1"/>
  <c r="U560" i="21" s="1"/>
  <c r="V560" i="21" s="1"/>
  <c r="M560" i="21"/>
  <c r="Q559" i="21"/>
  <c r="M559" i="21"/>
  <c r="Q558" i="21"/>
  <c r="R558" i="21" s="1"/>
  <c r="S558" i="21" s="1"/>
  <c r="M558" i="21"/>
  <c r="Q557" i="21"/>
  <c r="R557" i="21" s="1"/>
  <c r="S557" i="21" s="1"/>
  <c r="T557" i="21" s="1"/>
  <c r="U557" i="21" s="1"/>
  <c r="M557" i="21"/>
  <c r="Q556" i="21"/>
  <c r="M556" i="21"/>
  <c r="Q555" i="21"/>
  <c r="M555" i="21"/>
  <c r="Q554" i="21"/>
  <c r="R554" i="21" s="1"/>
  <c r="S554" i="21" s="1"/>
  <c r="T554" i="21" s="1"/>
  <c r="U554" i="21" s="1"/>
  <c r="V554" i="21" s="1"/>
  <c r="M554" i="21"/>
  <c r="Q553" i="21"/>
  <c r="M553" i="21"/>
  <c r="Q552" i="21"/>
  <c r="R552" i="21" s="1"/>
  <c r="M552" i="21"/>
  <c r="Q551" i="21"/>
  <c r="R551" i="21" s="1"/>
  <c r="S551" i="21" s="1"/>
  <c r="T551" i="21" s="1"/>
  <c r="U551" i="21" s="1"/>
  <c r="M551" i="21"/>
  <c r="Q550" i="21"/>
  <c r="M550" i="21"/>
  <c r="Q549" i="21"/>
  <c r="M549" i="21"/>
  <c r="Q548" i="21"/>
  <c r="R548" i="21" s="1"/>
  <c r="S548" i="21" s="1"/>
  <c r="M548" i="21"/>
  <c r="Q547" i="21"/>
  <c r="R547" i="21" s="1"/>
  <c r="S547" i="21" s="1"/>
  <c r="M547" i="21"/>
  <c r="Q546" i="21"/>
  <c r="M546" i="21"/>
  <c r="Q545" i="21"/>
  <c r="M545" i="21"/>
  <c r="Q544" i="21"/>
  <c r="M544" i="21"/>
  <c r="Q543" i="21"/>
  <c r="R543" i="21" s="1"/>
  <c r="M543" i="21"/>
  <c r="Q542" i="21"/>
  <c r="M542" i="21"/>
  <c r="Q541" i="21"/>
  <c r="M541" i="21"/>
  <c r="Q540" i="21"/>
  <c r="R540" i="21" s="1"/>
  <c r="S540" i="21" s="1"/>
  <c r="M540" i="21"/>
  <c r="Q539" i="21"/>
  <c r="M539" i="21"/>
  <c r="Q538" i="21"/>
  <c r="R538" i="21" s="1"/>
  <c r="M538" i="21"/>
  <c r="Q537" i="21"/>
  <c r="M537" i="21"/>
  <c r="Q536" i="21"/>
  <c r="M536" i="21"/>
  <c r="Q535" i="21"/>
  <c r="R535" i="21" s="1"/>
  <c r="M535" i="21"/>
  <c r="Q534" i="21"/>
  <c r="M534" i="21"/>
  <c r="Q533" i="21"/>
  <c r="R533" i="21" s="1"/>
  <c r="S533" i="21" s="1"/>
  <c r="T533" i="21" s="1"/>
  <c r="U533" i="21" s="1"/>
  <c r="V533" i="21" s="1"/>
  <c r="M533" i="21"/>
  <c r="Q532" i="21"/>
  <c r="M532" i="21"/>
  <c r="Q531" i="21"/>
  <c r="R531" i="21" s="1"/>
  <c r="M531" i="21"/>
  <c r="Q530" i="21"/>
  <c r="R530" i="21" s="1"/>
  <c r="S530" i="21" s="1"/>
  <c r="M530" i="21"/>
  <c r="Q529" i="21"/>
  <c r="R529" i="21" s="1"/>
  <c r="S529" i="21" s="1"/>
  <c r="T529" i="21" s="1"/>
  <c r="M529" i="21"/>
  <c r="Q528" i="21"/>
  <c r="M528" i="21"/>
  <c r="Q527" i="21"/>
  <c r="M527" i="21"/>
  <c r="Q526" i="21"/>
  <c r="M526" i="21"/>
  <c r="Q525" i="21"/>
  <c r="M525" i="21"/>
  <c r="Q524" i="21"/>
  <c r="R524" i="21" s="1"/>
  <c r="M524" i="21"/>
  <c r="Q523" i="21"/>
  <c r="M523" i="21"/>
  <c r="Q522" i="21"/>
  <c r="M522" i="21"/>
  <c r="Q521" i="21"/>
  <c r="M521" i="21"/>
  <c r="Q520" i="21"/>
  <c r="R520" i="21" s="1"/>
  <c r="S520" i="21" s="1"/>
  <c r="T520" i="21" s="1"/>
  <c r="U520" i="21" s="1"/>
  <c r="M520" i="21"/>
  <c r="Q519" i="21"/>
  <c r="R519" i="21" s="1"/>
  <c r="M519" i="21"/>
  <c r="Q518" i="21"/>
  <c r="R518" i="21" s="1"/>
  <c r="S518" i="21" s="1"/>
  <c r="T518" i="21" s="1"/>
  <c r="U518" i="21" s="1"/>
  <c r="M518" i="21"/>
  <c r="Q517" i="21"/>
  <c r="M517" i="21"/>
  <c r="Q516" i="21"/>
  <c r="R516" i="21" s="1"/>
  <c r="S516" i="21" s="1"/>
  <c r="T516" i="21" s="1"/>
  <c r="U516" i="21" s="1"/>
  <c r="M516" i="21"/>
  <c r="Q515" i="21"/>
  <c r="M515" i="21"/>
  <c r="Q514" i="21"/>
  <c r="R514" i="21" s="1"/>
  <c r="S514" i="21" s="1"/>
  <c r="M514" i="21"/>
  <c r="Q513" i="21"/>
  <c r="M513" i="21"/>
  <c r="Q512" i="21"/>
  <c r="R512" i="21" s="1"/>
  <c r="S512" i="21" s="1"/>
  <c r="T512" i="21" s="1"/>
  <c r="M512" i="21"/>
  <c r="Q511" i="21"/>
  <c r="M511" i="21"/>
  <c r="Q510" i="21"/>
  <c r="R510" i="21" s="1"/>
  <c r="M510" i="21"/>
  <c r="Q509" i="21"/>
  <c r="M509" i="21"/>
  <c r="Q508" i="21"/>
  <c r="M508" i="21"/>
  <c r="Q507" i="21"/>
  <c r="M507" i="21"/>
  <c r="Q506" i="21"/>
  <c r="M506" i="21"/>
  <c r="Q505" i="21"/>
  <c r="M505" i="21"/>
  <c r="Q504" i="21"/>
  <c r="R504" i="21" s="1"/>
  <c r="S504" i="21" s="1"/>
  <c r="M504" i="21"/>
  <c r="Q503" i="21"/>
  <c r="M503" i="21"/>
  <c r="Q502" i="21"/>
  <c r="M502" i="21"/>
  <c r="Q501" i="21"/>
  <c r="M501" i="21"/>
  <c r="Q500" i="21"/>
  <c r="R500" i="21" s="1"/>
  <c r="M500" i="21"/>
  <c r="Q499" i="21"/>
  <c r="M499" i="21"/>
  <c r="Q498" i="21"/>
  <c r="M498" i="21"/>
  <c r="Q497" i="21"/>
  <c r="M497" i="21"/>
  <c r="Q496" i="21"/>
  <c r="M496" i="21"/>
  <c r="Q495" i="21"/>
  <c r="M495" i="21"/>
  <c r="Q494" i="21"/>
  <c r="M494" i="21"/>
  <c r="Q493" i="21"/>
  <c r="M493" i="21"/>
  <c r="Q492" i="21"/>
  <c r="M492" i="21"/>
  <c r="Q491" i="21"/>
  <c r="M491" i="21"/>
  <c r="Q490" i="21"/>
  <c r="M490" i="21"/>
  <c r="Q489" i="21"/>
  <c r="M489" i="21"/>
  <c r="Q488" i="21"/>
  <c r="M488" i="21"/>
  <c r="Q487" i="21"/>
  <c r="R487" i="21" s="1"/>
  <c r="M487" i="21"/>
  <c r="Q486" i="21"/>
  <c r="M486" i="21"/>
  <c r="Q485" i="21"/>
  <c r="M485" i="21"/>
  <c r="Q484" i="21"/>
  <c r="M484" i="21"/>
  <c r="Q483" i="21"/>
  <c r="M483" i="21"/>
  <c r="Q482" i="21"/>
  <c r="M482" i="21"/>
  <c r="Q481" i="21"/>
  <c r="M481" i="21"/>
  <c r="Q480" i="21"/>
  <c r="R480" i="21" s="1"/>
  <c r="M480" i="21"/>
  <c r="Q479" i="21"/>
  <c r="M479" i="21"/>
  <c r="Q478" i="21"/>
  <c r="R478" i="21" s="1"/>
  <c r="S478" i="21" s="1"/>
  <c r="T478" i="21" s="1"/>
  <c r="U478" i="21" s="1"/>
  <c r="V478" i="21" s="1"/>
  <c r="M478" i="21"/>
  <c r="Q477" i="21"/>
  <c r="M477" i="21"/>
  <c r="Q476" i="21"/>
  <c r="M476" i="21"/>
  <c r="M475" i="21"/>
  <c r="M474" i="21"/>
  <c r="Q473" i="21"/>
  <c r="R473" i="21" s="1"/>
  <c r="S473" i="21" s="1"/>
  <c r="T473" i="21" s="1"/>
  <c r="U473" i="21" s="1"/>
  <c r="V473" i="21" s="1"/>
  <c r="M473" i="21"/>
  <c r="M472" i="21"/>
  <c r="M471" i="21"/>
  <c r="M470" i="21"/>
  <c r="Q469" i="21"/>
  <c r="R469" i="21" s="1"/>
  <c r="S469" i="21" s="1"/>
  <c r="T469" i="21" s="1"/>
  <c r="M469" i="21"/>
  <c r="Q468" i="21"/>
  <c r="M468" i="21"/>
  <c r="Q467" i="21"/>
  <c r="M467" i="21"/>
  <c r="Q466" i="21"/>
  <c r="M466" i="21"/>
  <c r="Q465" i="21"/>
  <c r="M465" i="21"/>
  <c r="Q464" i="21"/>
  <c r="R464" i="21" s="1"/>
  <c r="S464" i="21" s="1"/>
  <c r="T464" i="21" s="1"/>
  <c r="U464" i="21" s="1"/>
  <c r="V464" i="21" s="1"/>
  <c r="M464" i="21"/>
  <c r="Q463" i="21"/>
  <c r="M463" i="21"/>
  <c r="Q462" i="21"/>
  <c r="R462" i="21" s="1"/>
  <c r="S462" i="21" s="1"/>
  <c r="T462" i="21" s="1"/>
  <c r="M462" i="21"/>
  <c r="Q461" i="21"/>
  <c r="R461" i="21" s="1"/>
  <c r="M461" i="21"/>
  <c r="Q460" i="21"/>
  <c r="R460" i="21" s="1"/>
  <c r="S460" i="21" s="1"/>
  <c r="T460" i="21" s="1"/>
  <c r="U460" i="21" s="1"/>
  <c r="V460" i="21" s="1"/>
  <c r="M460" i="21"/>
  <c r="Q459" i="21"/>
  <c r="R459" i="21" s="1"/>
  <c r="S459" i="21" s="1"/>
  <c r="T459" i="21" s="1"/>
  <c r="U459" i="21" s="1"/>
  <c r="M459" i="21"/>
  <c r="Q458" i="21"/>
  <c r="R458" i="21" s="1"/>
  <c r="S458" i="21" s="1"/>
  <c r="T458" i="21" s="1"/>
  <c r="U458" i="21" s="1"/>
  <c r="M458" i="21"/>
  <c r="Q457" i="21"/>
  <c r="M457" i="21"/>
  <c r="Q456" i="21"/>
  <c r="M456" i="21"/>
  <c r="Q455" i="21"/>
  <c r="R455" i="21" s="1"/>
  <c r="M455" i="21"/>
  <c r="Q454" i="21"/>
  <c r="R454" i="21" s="1"/>
  <c r="M454" i="21"/>
  <c r="Q453" i="21"/>
  <c r="M453" i="21"/>
  <c r="Q452" i="21"/>
  <c r="R452" i="21" s="1"/>
  <c r="S452" i="21" s="1"/>
  <c r="T452" i="21" s="1"/>
  <c r="U452" i="21" s="1"/>
  <c r="V452" i="21" s="1"/>
  <c r="M452" i="21"/>
  <c r="Q451" i="21"/>
  <c r="M451" i="21"/>
  <c r="Q450" i="21"/>
  <c r="R450" i="21" s="1"/>
  <c r="S450" i="21" s="1"/>
  <c r="M450" i="21"/>
  <c r="Q449" i="21"/>
  <c r="M449" i="21"/>
  <c r="Q448" i="21"/>
  <c r="M448" i="21"/>
  <c r="Q447" i="21"/>
  <c r="R447" i="21" s="1"/>
  <c r="M447" i="21"/>
  <c r="Q446" i="21"/>
  <c r="R446" i="21" s="1"/>
  <c r="S446" i="21" s="1"/>
  <c r="T446" i="21" s="1"/>
  <c r="U446" i="21" s="1"/>
  <c r="V446" i="21" s="1"/>
  <c r="M446" i="21"/>
  <c r="Q445" i="21"/>
  <c r="M445" i="21"/>
  <c r="Q444" i="21"/>
  <c r="M444" i="21"/>
  <c r="Q443" i="21"/>
  <c r="M443" i="21"/>
  <c r="Q442" i="21"/>
  <c r="M442" i="21"/>
  <c r="Q441" i="21"/>
  <c r="M441" i="21"/>
  <c r="Q440" i="21"/>
  <c r="M440" i="21"/>
  <c r="Q439" i="21"/>
  <c r="M439" i="21"/>
  <c r="Q438" i="21"/>
  <c r="R438" i="21" s="1"/>
  <c r="S438" i="21" s="1"/>
  <c r="T438" i="21" s="1"/>
  <c r="U438" i="21" s="1"/>
  <c r="V438" i="21" s="1"/>
  <c r="M438" i="21"/>
  <c r="Q437" i="21"/>
  <c r="M437" i="21"/>
  <c r="Q436" i="21"/>
  <c r="M436" i="21"/>
  <c r="Q435" i="21"/>
  <c r="M435" i="21"/>
  <c r="Q434" i="21"/>
  <c r="R434" i="21" s="1"/>
  <c r="S434" i="21" s="1"/>
  <c r="T434" i="21" s="1"/>
  <c r="U434" i="21" s="1"/>
  <c r="V434" i="21" s="1"/>
  <c r="M434" i="21"/>
  <c r="Q433" i="21"/>
  <c r="M433" i="21"/>
  <c r="M432" i="21"/>
  <c r="M431" i="21"/>
  <c r="M430" i="21"/>
  <c r="M429" i="21"/>
  <c r="M428" i="21"/>
  <c r="M427" i="21"/>
  <c r="Q426" i="21"/>
  <c r="R426" i="21" s="1"/>
  <c r="S426" i="21" s="1"/>
  <c r="T426" i="21" s="1"/>
  <c r="U426" i="21" s="1"/>
  <c r="V426" i="21" s="1"/>
  <c r="M426" i="21"/>
  <c r="Q425" i="21"/>
  <c r="R425" i="21" s="1"/>
  <c r="S425" i="21" s="1"/>
  <c r="T425" i="21" s="1"/>
  <c r="U425" i="21" s="1"/>
  <c r="V425" i="21" s="1"/>
  <c r="M425" i="21"/>
  <c r="Q424" i="21"/>
  <c r="R424" i="21" s="1"/>
  <c r="S424" i="21" s="1"/>
  <c r="T424" i="21" s="1"/>
  <c r="U424" i="21" s="1"/>
  <c r="V424" i="21" s="1"/>
  <c r="M424" i="21"/>
  <c r="Q423" i="21"/>
  <c r="M423" i="21"/>
  <c r="Q422" i="21"/>
  <c r="R422" i="21" s="1"/>
  <c r="S422" i="21" s="1"/>
  <c r="T422" i="21" s="1"/>
  <c r="U422" i="21" s="1"/>
  <c r="M422" i="21"/>
  <c r="M421" i="21"/>
  <c r="Q420" i="21"/>
  <c r="R420" i="21" s="1"/>
  <c r="S420" i="21" s="1"/>
  <c r="T420" i="21" s="1"/>
  <c r="M420" i="21"/>
  <c r="Q419" i="21"/>
  <c r="M419" i="21"/>
  <c r="M418" i="21"/>
  <c r="Q417" i="21"/>
  <c r="R417" i="21" s="1"/>
  <c r="S417" i="21" s="1"/>
  <c r="T417" i="21" s="1"/>
  <c r="U417" i="21" s="1"/>
  <c r="V417" i="21" s="1"/>
  <c r="M417" i="21"/>
  <c r="Q416" i="21"/>
  <c r="M416" i="21"/>
  <c r="Q415" i="21"/>
  <c r="M415" i="21"/>
  <c r="Q414" i="21"/>
  <c r="M414" i="21"/>
  <c r="Q413" i="21"/>
  <c r="M413" i="21"/>
  <c r="Q412" i="21"/>
  <c r="M412" i="21"/>
  <c r="Q411" i="21"/>
  <c r="R411" i="21" s="1"/>
  <c r="S411" i="21" s="1"/>
  <c r="T411" i="21" s="1"/>
  <c r="U411" i="21" s="1"/>
  <c r="V411" i="21" s="1"/>
  <c r="M411" i="21"/>
  <c r="Q410" i="21"/>
  <c r="R410" i="21" s="1"/>
  <c r="M410" i="21"/>
  <c r="Q409" i="21"/>
  <c r="R409" i="21" s="1"/>
  <c r="S409" i="21" s="1"/>
  <c r="T409" i="21" s="1"/>
  <c r="M409" i="21"/>
  <c r="M408" i="21"/>
  <c r="M407" i="21"/>
  <c r="Q406" i="21"/>
  <c r="M406" i="21"/>
  <c r="M405" i="21"/>
  <c r="M404" i="21"/>
  <c r="M403" i="21"/>
  <c r="Q402" i="21"/>
  <c r="M402" i="21"/>
  <c r="M401" i="21"/>
  <c r="Q400" i="21"/>
  <c r="R400" i="21" s="1"/>
  <c r="S400" i="21" s="1"/>
  <c r="T400" i="21" s="1"/>
  <c r="U400" i="21" s="1"/>
  <c r="V400" i="21" s="1"/>
  <c r="M400" i="21"/>
  <c r="M399" i="21"/>
  <c r="M398" i="21"/>
  <c r="Q397" i="21"/>
  <c r="R397" i="21" s="1"/>
  <c r="S397" i="21" s="1"/>
  <c r="T397" i="21" s="1"/>
  <c r="U397" i="21" s="1"/>
  <c r="V397" i="21" s="1"/>
  <c r="M397" i="21"/>
  <c r="M396" i="21"/>
  <c r="M395" i="21"/>
  <c r="M394" i="21"/>
  <c r="M393" i="21"/>
  <c r="M392" i="21"/>
  <c r="M391" i="21"/>
  <c r="M390" i="21"/>
  <c r="M389" i="21"/>
  <c r="M388" i="21"/>
  <c r="Q387" i="21"/>
  <c r="R387" i="21" s="1"/>
  <c r="S387" i="21" s="1"/>
  <c r="T387" i="21" s="1"/>
  <c r="U387" i="21" s="1"/>
  <c r="V387" i="21" s="1"/>
  <c r="M387" i="21"/>
  <c r="M386" i="21"/>
  <c r="Q385" i="21"/>
  <c r="R385" i="21" s="1"/>
  <c r="S385" i="21" s="1"/>
  <c r="T385" i="21" s="1"/>
  <c r="U385" i="21" s="1"/>
  <c r="V385" i="21" s="1"/>
  <c r="M385" i="21"/>
  <c r="M384" i="21"/>
  <c r="M383" i="21"/>
  <c r="M382" i="21"/>
  <c r="M381" i="21"/>
  <c r="Q380" i="21"/>
  <c r="R380" i="21" s="1"/>
  <c r="M380" i="21"/>
  <c r="M379" i="21"/>
  <c r="M378" i="21"/>
  <c r="Q377" i="21"/>
  <c r="M377" i="21"/>
  <c r="M376" i="21"/>
  <c r="M375" i="21"/>
  <c r="M374" i="21"/>
  <c r="M373" i="21"/>
  <c r="M372" i="21"/>
  <c r="Q371" i="21"/>
  <c r="M371" i="21"/>
  <c r="M370" i="21"/>
  <c r="Q369" i="21"/>
  <c r="M369" i="21"/>
  <c r="M368" i="21"/>
  <c r="Q367" i="21"/>
  <c r="R367" i="21" s="1"/>
  <c r="S367" i="21" s="1"/>
  <c r="M367" i="21"/>
  <c r="Q366" i="21"/>
  <c r="R366" i="21" s="1"/>
  <c r="S366" i="21" s="1"/>
  <c r="T366" i="21" s="1"/>
  <c r="U366" i="21" s="1"/>
  <c r="M366" i="21"/>
  <c r="M365" i="21"/>
  <c r="M364" i="21"/>
  <c r="Q363" i="21"/>
  <c r="R363" i="21" s="1"/>
  <c r="S363" i="21" s="1"/>
  <c r="T363" i="21" s="1"/>
  <c r="U363" i="21" s="1"/>
  <c r="V363" i="21" s="1"/>
  <c r="M363" i="21"/>
  <c r="M362" i="21"/>
  <c r="M361" i="21"/>
  <c r="M360" i="21"/>
  <c r="Q359" i="21"/>
  <c r="M359" i="21"/>
  <c r="M358" i="21"/>
  <c r="M357" i="21"/>
  <c r="M356" i="21"/>
  <c r="M355" i="21"/>
  <c r="M354" i="21"/>
  <c r="M353" i="21"/>
  <c r="M352" i="21"/>
  <c r="M351" i="21"/>
  <c r="M350" i="21"/>
  <c r="M349" i="21"/>
  <c r="M348" i="21"/>
  <c r="M347" i="21"/>
  <c r="M346" i="21"/>
  <c r="Q345" i="21"/>
  <c r="R345" i="21" s="1"/>
  <c r="S345" i="21" s="1"/>
  <c r="T345" i="21" s="1"/>
  <c r="U345" i="21" s="1"/>
  <c r="V345" i="21" s="1"/>
  <c r="M345" i="21"/>
  <c r="M344" i="21"/>
  <c r="M343" i="21"/>
  <c r="M342" i="21"/>
  <c r="M341" i="21"/>
  <c r="M340" i="21"/>
  <c r="M339" i="21"/>
  <c r="M338" i="21"/>
  <c r="M337" i="21"/>
  <c r="M336" i="21"/>
  <c r="M335" i="21"/>
  <c r="M334" i="21"/>
  <c r="Q333" i="21"/>
  <c r="R333" i="21" s="1"/>
  <c r="S333" i="21" s="1"/>
  <c r="T333" i="21" s="1"/>
  <c r="U333" i="21" s="1"/>
  <c r="V333" i="21" s="1"/>
  <c r="M333" i="21"/>
  <c r="M332" i="21"/>
  <c r="M331" i="21"/>
  <c r="M330" i="21"/>
  <c r="M329" i="21"/>
  <c r="Q328" i="21"/>
  <c r="R328" i="21" s="1"/>
  <c r="S328" i="21" s="1"/>
  <c r="T328" i="21" s="1"/>
  <c r="U328" i="21" s="1"/>
  <c r="M328" i="21"/>
  <c r="Q327" i="21"/>
  <c r="R327" i="21" s="1"/>
  <c r="S327" i="21" s="1"/>
  <c r="T327" i="21" s="1"/>
  <c r="U327" i="21" s="1"/>
  <c r="V327" i="21" s="1"/>
  <c r="M327" i="21"/>
  <c r="Q326" i="21"/>
  <c r="R326" i="21" s="1"/>
  <c r="M326" i="21"/>
  <c r="Q325" i="21"/>
  <c r="R325" i="21" s="1"/>
  <c r="M325" i="21"/>
  <c r="Q324" i="21"/>
  <c r="R324" i="21" s="1"/>
  <c r="S324" i="21" s="1"/>
  <c r="T324" i="21" s="1"/>
  <c r="U324" i="21" s="1"/>
  <c r="V324" i="21" s="1"/>
  <c r="M324" i="21"/>
  <c r="M323" i="21"/>
  <c r="Q322" i="21"/>
  <c r="R322" i="21" s="1"/>
  <c r="S322" i="21" s="1"/>
  <c r="T322" i="21" s="1"/>
  <c r="U322" i="21" s="1"/>
  <c r="M322" i="21"/>
  <c r="M321" i="21"/>
  <c r="M320" i="21"/>
  <c r="M319" i="21"/>
  <c r="M318" i="21"/>
  <c r="Q317" i="21"/>
  <c r="M317" i="21"/>
  <c r="M316" i="21"/>
  <c r="M315" i="21"/>
  <c r="M314" i="21"/>
  <c r="M313" i="21"/>
  <c r="Q312" i="21"/>
  <c r="R312" i="21" s="1"/>
  <c r="M312" i="21"/>
  <c r="M311" i="21"/>
  <c r="Q310" i="21"/>
  <c r="R310" i="21" s="1"/>
  <c r="S310" i="21" s="1"/>
  <c r="T310" i="21" s="1"/>
  <c r="U310" i="21" s="1"/>
  <c r="V310" i="21" s="1"/>
  <c r="M310" i="21"/>
  <c r="M309" i="21"/>
  <c r="M308" i="21"/>
  <c r="M307" i="21"/>
  <c r="M306" i="21"/>
  <c r="M305" i="21"/>
  <c r="M304" i="21"/>
  <c r="M303" i="21"/>
  <c r="Q302" i="21"/>
  <c r="R302" i="21" s="1"/>
  <c r="S302" i="21" s="1"/>
  <c r="T302" i="21" s="1"/>
  <c r="U302" i="21" s="1"/>
  <c r="M302" i="21"/>
  <c r="M301" i="21"/>
  <c r="M300" i="21"/>
  <c r="M299" i="21"/>
  <c r="M298" i="21"/>
  <c r="M297" i="21"/>
  <c r="M296" i="21"/>
  <c r="M295" i="21"/>
  <c r="Q294" i="21"/>
  <c r="R294" i="21" s="1"/>
  <c r="S294" i="21" s="1"/>
  <c r="T294" i="21" s="1"/>
  <c r="U294" i="21" s="1"/>
  <c r="V294" i="21" s="1"/>
  <c r="M294" i="21"/>
  <c r="Q293" i="21"/>
  <c r="R293" i="21" s="1"/>
  <c r="S293" i="21" s="1"/>
  <c r="T293" i="21" s="1"/>
  <c r="U293" i="21" s="1"/>
  <c r="V293" i="21" s="1"/>
  <c r="M293" i="21"/>
  <c r="M292" i="21"/>
  <c r="M291" i="21"/>
  <c r="M290" i="21"/>
  <c r="Q289" i="21"/>
  <c r="R289" i="21" s="1"/>
  <c r="S289" i="21" s="1"/>
  <c r="M289" i="21"/>
  <c r="M288" i="21"/>
  <c r="M287" i="21"/>
  <c r="Q286" i="21"/>
  <c r="M286" i="21"/>
  <c r="M285" i="21"/>
  <c r="M284" i="21"/>
  <c r="M283" i="21"/>
  <c r="Q282" i="21"/>
  <c r="M282" i="21"/>
  <c r="Q281" i="21"/>
  <c r="R281" i="21" s="1"/>
  <c r="S281" i="21" s="1"/>
  <c r="T281" i="21" s="1"/>
  <c r="U281" i="21" s="1"/>
  <c r="V281" i="21" s="1"/>
  <c r="M281" i="21"/>
  <c r="Q280" i="21"/>
  <c r="R280" i="21" s="1"/>
  <c r="S280" i="21" s="1"/>
  <c r="T280" i="21" s="1"/>
  <c r="U280" i="21" s="1"/>
  <c r="M280" i="21"/>
  <c r="M279" i="21"/>
  <c r="Q278" i="21"/>
  <c r="R278" i="21" s="1"/>
  <c r="M278" i="21"/>
  <c r="Q277" i="21"/>
  <c r="R277" i="21" s="1"/>
  <c r="S277" i="21" s="1"/>
  <c r="T277" i="21" s="1"/>
  <c r="M277" i="21"/>
  <c r="M276" i="21"/>
  <c r="Q275" i="21"/>
  <c r="M275" i="21"/>
  <c r="M274" i="21"/>
  <c r="Q273" i="21"/>
  <c r="M273" i="21"/>
  <c r="Q272" i="21"/>
  <c r="R272" i="21" s="1"/>
  <c r="S272" i="21" s="1"/>
  <c r="T272" i="21" s="1"/>
  <c r="U272" i="21" s="1"/>
  <c r="V272" i="21" s="1"/>
  <c r="M272" i="21"/>
  <c r="Q271" i="21"/>
  <c r="M271" i="21"/>
  <c r="Q270" i="21"/>
  <c r="R270" i="21" s="1"/>
  <c r="S270" i="21" s="1"/>
  <c r="T270" i="21" s="1"/>
  <c r="U270" i="21" s="1"/>
  <c r="V270" i="21" s="1"/>
  <c r="M270" i="21"/>
  <c r="Q269" i="21"/>
  <c r="R269" i="21" s="1"/>
  <c r="S269" i="21" s="1"/>
  <c r="T269" i="21" s="1"/>
  <c r="U269" i="21" s="1"/>
  <c r="V269" i="21" s="1"/>
  <c r="M269" i="21"/>
  <c r="Q268" i="21"/>
  <c r="M268" i="21"/>
  <c r="Q267" i="21"/>
  <c r="M267" i="21"/>
  <c r="Q266" i="21"/>
  <c r="R266" i="21" s="1"/>
  <c r="M266" i="21"/>
  <c r="Q265" i="21"/>
  <c r="M265" i="21"/>
  <c r="Q264" i="21"/>
  <c r="R264" i="21" s="1"/>
  <c r="S264" i="21" s="1"/>
  <c r="T264" i="21" s="1"/>
  <c r="U264" i="21" s="1"/>
  <c r="V264" i="21" s="1"/>
  <c r="M264" i="21"/>
  <c r="Q263" i="21"/>
  <c r="R263" i="21" s="1"/>
  <c r="S263" i="21" s="1"/>
  <c r="T263" i="21" s="1"/>
  <c r="U263" i="21" s="1"/>
  <c r="V263" i="21" s="1"/>
  <c r="M263" i="21"/>
  <c r="Q262" i="21"/>
  <c r="M262" i="21"/>
  <c r="Q261" i="21"/>
  <c r="M261" i="21"/>
  <c r="Q260" i="21"/>
  <c r="R260" i="21" s="1"/>
  <c r="M260" i="21"/>
  <c r="Q259" i="21"/>
  <c r="R259" i="21" s="1"/>
  <c r="M259" i="21"/>
  <c r="Q258" i="21"/>
  <c r="R258" i="21" s="1"/>
  <c r="S258" i="21" s="1"/>
  <c r="T258" i="21" s="1"/>
  <c r="M258" i="21"/>
  <c r="Q257" i="21"/>
  <c r="M257" i="21"/>
  <c r="Q256" i="21"/>
  <c r="R256" i="21" s="1"/>
  <c r="S256" i="21" s="1"/>
  <c r="T256" i="21" s="1"/>
  <c r="U256" i="21" s="1"/>
  <c r="V256" i="21" s="1"/>
  <c r="M256" i="21"/>
  <c r="Q255" i="21"/>
  <c r="R255" i="21" s="1"/>
  <c r="S255" i="21" s="1"/>
  <c r="T255" i="21" s="1"/>
  <c r="U255" i="21" s="1"/>
  <c r="V255" i="21" s="1"/>
  <c r="M255" i="21"/>
  <c r="Q254" i="21"/>
  <c r="R254" i="21" s="1"/>
  <c r="S254" i="21" s="1"/>
  <c r="T254" i="21" s="1"/>
  <c r="U254" i="21" s="1"/>
  <c r="V254" i="21" s="1"/>
  <c r="M254" i="21"/>
  <c r="Q253" i="21"/>
  <c r="R253" i="21" s="1"/>
  <c r="M253" i="21"/>
  <c r="Q252" i="21"/>
  <c r="M252" i="21"/>
  <c r="Q251" i="21"/>
  <c r="R251" i="21" s="1"/>
  <c r="S251" i="21" s="1"/>
  <c r="T251" i="21" s="1"/>
  <c r="U251" i="21" s="1"/>
  <c r="V251" i="21" s="1"/>
  <c r="M251" i="21"/>
  <c r="Q250" i="21"/>
  <c r="R250" i="21" s="1"/>
  <c r="S250" i="21" s="1"/>
  <c r="T250" i="21" s="1"/>
  <c r="U250" i="21" s="1"/>
  <c r="V250" i="21" s="1"/>
  <c r="M250" i="21"/>
  <c r="Q249" i="21"/>
  <c r="R249" i="21" s="1"/>
  <c r="S249" i="21" s="1"/>
  <c r="M249" i="21"/>
  <c r="Q248" i="21"/>
  <c r="M248" i="21"/>
  <c r="Q247" i="21"/>
  <c r="M247" i="21"/>
  <c r="Q246" i="21"/>
  <c r="M246" i="21"/>
  <c r="Q245" i="21"/>
  <c r="M245" i="21"/>
  <c r="Q244" i="21"/>
  <c r="R244" i="21" s="1"/>
  <c r="S244" i="21" s="1"/>
  <c r="T244" i="21" s="1"/>
  <c r="U244" i="21" s="1"/>
  <c r="V244" i="21" s="1"/>
  <c r="M244" i="21"/>
  <c r="Q243" i="21"/>
  <c r="M243" i="21"/>
  <c r="Q242" i="21"/>
  <c r="R242" i="21" s="1"/>
  <c r="S242" i="21" s="1"/>
  <c r="T242" i="21" s="1"/>
  <c r="U242" i="21" s="1"/>
  <c r="V242" i="21" s="1"/>
  <c r="M242" i="21"/>
  <c r="Q241" i="21"/>
  <c r="M241" i="21"/>
  <c r="Q240" i="21"/>
  <c r="R240" i="21" s="1"/>
  <c r="S240" i="21" s="1"/>
  <c r="T240" i="21" s="1"/>
  <c r="U240" i="21" s="1"/>
  <c r="V240" i="21" s="1"/>
  <c r="M240" i="21"/>
  <c r="Q239" i="21"/>
  <c r="M239" i="21"/>
  <c r="Q238" i="21"/>
  <c r="M238" i="21"/>
  <c r="Q237" i="21"/>
  <c r="M237" i="21"/>
  <c r="Q236" i="21"/>
  <c r="M236" i="21"/>
  <c r="Q235" i="21"/>
  <c r="M235" i="21"/>
  <c r="Q234" i="21"/>
  <c r="M234" i="21"/>
  <c r="Q233" i="21"/>
  <c r="R233" i="21" s="1"/>
  <c r="S233" i="21" s="1"/>
  <c r="T233" i="21" s="1"/>
  <c r="U233" i="21" s="1"/>
  <c r="M233" i="21"/>
  <c r="Q232" i="21"/>
  <c r="M232" i="21"/>
  <c r="Q231" i="21"/>
  <c r="R231" i="21" s="1"/>
  <c r="S231" i="21" s="1"/>
  <c r="T231" i="21" s="1"/>
  <c r="U231" i="21" s="1"/>
  <c r="V231" i="21" s="1"/>
  <c r="M231" i="21"/>
  <c r="Q230" i="21"/>
  <c r="R230" i="21" s="1"/>
  <c r="S230" i="21" s="1"/>
  <c r="T230" i="21" s="1"/>
  <c r="U230" i="21" s="1"/>
  <c r="V230" i="21" s="1"/>
  <c r="M230" i="21"/>
  <c r="Q229" i="21"/>
  <c r="M229" i="21"/>
  <c r="Q228" i="21"/>
  <c r="M228" i="21"/>
  <c r="Q227" i="21"/>
  <c r="R227" i="21" s="1"/>
  <c r="S227" i="21" s="1"/>
  <c r="T227" i="21" s="1"/>
  <c r="U227" i="21" s="1"/>
  <c r="V227" i="21" s="1"/>
  <c r="M227" i="21"/>
  <c r="Q226" i="21"/>
  <c r="M226" i="21"/>
  <c r="Q225" i="21"/>
  <c r="M225" i="21"/>
  <c r="Q224" i="21"/>
  <c r="M224" i="21"/>
  <c r="Q223" i="21"/>
  <c r="M223" i="21"/>
  <c r="Q222" i="21"/>
  <c r="M222" i="21"/>
  <c r="Q221" i="21"/>
  <c r="M221" i="21"/>
  <c r="Q220" i="21"/>
  <c r="M220" i="21"/>
  <c r="Q219" i="21"/>
  <c r="M219" i="21"/>
  <c r="Q218" i="21"/>
  <c r="M218" i="21"/>
  <c r="Q217" i="21"/>
  <c r="M217" i="21"/>
  <c r="Q216" i="21"/>
  <c r="R216" i="21" s="1"/>
  <c r="M216" i="21"/>
  <c r="Q215" i="21"/>
  <c r="M215" i="21"/>
  <c r="Q214" i="21"/>
  <c r="M214" i="21"/>
  <c r="Q213" i="21"/>
  <c r="M213" i="21"/>
  <c r="Q212" i="21"/>
  <c r="M212" i="21"/>
  <c r="Q211" i="21"/>
  <c r="R211" i="21" s="1"/>
  <c r="M211" i="21"/>
  <c r="Q210" i="21"/>
  <c r="M210" i="21"/>
  <c r="Q209" i="21"/>
  <c r="M209" i="21"/>
  <c r="Q208" i="21"/>
  <c r="R208" i="21" s="1"/>
  <c r="M208" i="21"/>
  <c r="Q207" i="21"/>
  <c r="R207" i="21" s="1"/>
  <c r="S207" i="21" s="1"/>
  <c r="T207" i="21" s="1"/>
  <c r="U207" i="21" s="1"/>
  <c r="V207" i="21" s="1"/>
  <c r="M207" i="21"/>
  <c r="Q206" i="21"/>
  <c r="R206" i="21" s="1"/>
  <c r="M206" i="21"/>
  <c r="Q205" i="21"/>
  <c r="R205" i="21" s="1"/>
  <c r="S205" i="21" s="1"/>
  <c r="T205" i="21" s="1"/>
  <c r="U205" i="21" s="1"/>
  <c r="V205" i="21" s="1"/>
  <c r="M205" i="21"/>
  <c r="Q204" i="21"/>
  <c r="M204" i="21"/>
  <c r="Q203" i="21"/>
  <c r="R203" i="21" s="1"/>
  <c r="M203" i="21"/>
  <c r="Q202" i="21"/>
  <c r="R202" i="21" s="1"/>
  <c r="M202" i="21"/>
  <c r="Q201" i="21"/>
  <c r="R201" i="21" s="1"/>
  <c r="M201" i="21"/>
  <c r="Q200" i="21"/>
  <c r="M200" i="21"/>
  <c r="Q199" i="21"/>
  <c r="M199" i="21"/>
  <c r="Q198" i="21"/>
  <c r="M198" i="21"/>
  <c r="Q197" i="21"/>
  <c r="M197" i="21"/>
  <c r="Q196" i="21"/>
  <c r="R196" i="21" s="1"/>
  <c r="S196" i="21" s="1"/>
  <c r="T196" i="21" s="1"/>
  <c r="U196" i="21" s="1"/>
  <c r="V196" i="21" s="1"/>
  <c r="M196" i="21"/>
  <c r="Q195" i="21"/>
  <c r="R195" i="21" s="1"/>
  <c r="M195" i="21"/>
  <c r="Q194" i="21"/>
  <c r="R194" i="21" s="1"/>
  <c r="S194" i="21" s="1"/>
  <c r="T194" i="21" s="1"/>
  <c r="U194" i="21" s="1"/>
  <c r="V194" i="21" s="1"/>
  <c r="M194" i="21"/>
  <c r="Q193" i="21"/>
  <c r="R193" i="21" s="1"/>
  <c r="S193" i="21" s="1"/>
  <c r="M193" i="21"/>
  <c r="Q192" i="21"/>
  <c r="M192" i="21"/>
  <c r="Q191" i="21"/>
  <c r="M191" i="21"/>
  <c r="Q190" i="21"/>
  <c r="R190" i="21" s="1"/>
  <c r="M190" i="21"/>
  <c r="Q189" i="21"/>
  <c r="M189" i="21"/>
  <c r="Q188" i="21"/>
  <c r="R188" i="21" s="1"/>
  <c r="M188" i="21"/>
  <c r="Q187" i="21"/>
  <c r="M187" i="21"/>
  <c r="Q186" i="21"/>
  <c r="R186" i="21" s="1"/>
  <c r="M186" i="21"/>
  <c r="Q185" i="21"/>
  <c r="M185" i="21"/>
  <c r="Q184" i="21"/>
  <c r="M184" i="21"/>
  <c r="Q183" i="21"/>
  <c r="M183" i="21"/>
  <c r="Q182" i="21"/>
  <c r="R182" i="21" s="1"/>
  <c r="M182" i="21"/>
  <c r="Q181" i="21"/>
  <c r="R181" i="21" s="1"/>
  <c r="S181" i="21" s="1"/>
  <c r="T181" i="21" s="1"/>
  <c r="M181" i="21"/>
  <c r="Q180" i="21"/>
  <c r="R180" i="21" s="1"/>
  <c r="S180" i="21" s="1"/>
  <c r="T180" i="21" s="1"/>
  <c r="U180" i="21" s="1"/>
  <c r="M180" i="21"/>
  <c r="Q179" i="21"/>
  <c r="R179" i="21" s="1"/>
  <c r="S179" i="21" s="1"/>
  <c r="M179" i="21"/>
  <c r="Q178" i="21"/>
  <c r="R178" i="21" s="1"/>
  <c r="M178" i="21"/>
  <c r="Q177" i="21"/>
  <c r="M177" i="21"/>
  <c r="Q176" i="21"/>
  <c r="M176" i="21"/>
  <c r="Q175" i="21"/>
  <c r="M175" i="21"/>
  <c r="Q174" i="21"/>
  <c r="R174" i="21" s="1"/>
  <c r="S174" i="21" s="1"/>
  <c r="T174" i="21" s="1"/>
  <c r="M174" i="21"/>
  <c r="Q173" i="21"/>
  <c r="R173" i="21" s="1"/>
  <c r="S173" i="21" s="1"/>
  <c r="T173" i="21" s="1"/>
  <c r="U173" i="21" s="1"/>
  <c r="V173" i="21" s="1"/>
  <c r="M173" i="21"/>
  <c r="Q172" i="21"/>
  <c r="R172" i="21" s="1"/>
  <c r="M172" i="21"/>
  <c r="Q171" i="21"/>
  <c r="M171" i="21"/>
  <c r="Q170" i="21"/>
  <c r="R170" i="21" s="1"/>
  <c r="M170" i="21"/>
  <c r="Q169" i="21"/>
  <c r="M169" i="21"/>
  <c r="Q168" i="21"/>
  <c r="R168" i="21" s="1"/>
  <c r="S168" i="21" s="1"/>
  <c r="T168" i="21" s="1"/>
  <c r="U168" i="21" s="1"/>
  <c r="V168" i="21" s="1"/>
  <c r="M168" i="21"/>
  <c r="Q167" i="21"/>
  <c r="M167" i="21"/>
  <c r="Q166" i="21"/>
  <c r="M166" i="21"/>
  <c r="Q165" i="21"/>
  <c r="R165" i="21" s="1"/>
  <c r="M165" i="21"/>
  <c r="Q164" i="21"/>
  <c r="M164" i="21"/>
  <c r="Q163" i="21"/>
  <c r="M163" i="21"/>
  <c r="Q162" i="21"/>
  <c r="R162" i="21" s="1"/>
  <c r="S162" i="21" s="1"/>
  <c r="T162" i="21" s="1"/>
  <c r="U162" i="21" s="1"/>
  <c r="V162" i="21" s="1"/>
  <c r="M162" i="21"/>
  <c r="Q161" i="21"/>
  <c r="R161" i="21" s="1"/>
  <c r="M161" i="21"/>
  <c r="Q160" i="21"/>
  <c r="M160" i="21"/>
  <c r="Q159" i="21"/>
  <c r="M159" i="21"/>
  <c r="Q158" i="21"/>
  <c r="R158" i="21" s="1"/>
  <c r="S158" i="21" s="1"/>
  <c r="T158" i="21" s="1"/>
  <c r="U158" i="21" s="1"/>
  <c r="V158" i="21" s="1"/>
  <c r="M158" i="21"/>
  <c r="Q157" i="21"/>
  <c r="R157" i="21" s="1"/>
  <c r="M157" i="21"/>
  <c r="Q156" i="21"/>
  <c r="M156" i="21"/>
  <c r="Q155" i="21"/>
  <c r="R155" i="21" s="1"/>
  <c r="S155" i="21" s="1"/>
  <c r="T155" i="21" s="1"/>
  <c r="U155" i="21" s="1"/>
  <c r="V155" i="21" s="1"/>
  <c r="M155" i="21"/>
  <c r="Q154" i="21"/>
  <c r="M154" i="21"/>
  <c r="Q153" i="21"/>
  <c r="R153" i="21" s="1"/>
  <c r="M153" i="21"/>
  <c r="Q152" i="21"/>
  <c r="R152" i="21" s="1"/>
  <c r="S152" i="21" s="1"/>
  <c r="T152" i="21" s="1"/>
  <c r="U152" i="21" s="1"/>
  <c r="M152" i="21"/>
  <c r="Q151" i="21"/>
  <c r="M151" i="21"/>
  <c r="Q150" i="21"/>
  <c r="R150" i="21" s="1"/>
  <c r="S150" i="21" s="1"/>
  <c r="T150" i="21" s="1"/>
  <c r="U150" i="21" s="1"/>
  <c r="V150" i="21" s="1"/>
  <c r="M150" i="21"/>
  <c r="Q149" i="21"/>
  <c r="M149" i="21"/>
  <c r="Q148" i="21"/>
  <c r="M148" i="21"/>
  <c r="Q147" i="21"/>
  <c r="R147" i="21" s="1"/>
  <c r="S147" i="21" s="1"/>
  <c r="T147" i="21" s="1"/>
  <c r="U147" i="21" s="1"/>
  <c r="V147" i="21" s="1"/>
  <c r="M147" i="21"/>
  <c r="Q146" i="21"/>
  <c r="M146" i="21"/>
  <c r="Q145" i="21"/>
  <c r="M145" i="21"/>
  <c r="Q144" i="21"/>
  <c r="M144" i="21"/>
  <c r="Q143" i="21"/>
  <c r="R143" i="21" s="1"/>
  <c r="S143" i="21" s="1"/>
  <c r="T143" i="21" s="1"/>
  <c r="U143" i="21" s="1"/>
  <c r="M143" i="21"/>
  <c r="Q142" i="21"/>
  <c r="M142" i="21"/>
  <c r="Q141" i="21"/>
  <c r="M141" i="21"/>
  <c r="Q140" i="21"/>
  <c r="M140" i="21"/>
  <c r="Q139" i="21"/>
  <c r="M139" i="21"/>
  <c r="Q138" i="21"/>
  <c r="R138" i="21" s="1"/>
  <c r="S138" i="21" s="1"/>
  <c r="T138" i="21" s="1"/>
  <c r="U138" i="21" s="1"/>
  <c r="M138" i="21"/>
  <c r="Q137" i="21"/>
  <c r="M137" i="21"/>
  <c r="Q136" i="21"/>
  <c r="M136" i="21"/>
  <c r="Q135" i="21"/>
  <c r="M135" i="21"/>
  <c r="Q134" i="21"/>
  <c r="R134" i="21" s="1"/>
  <c r="M134" i="21"/>
  <c r="Q133" i="21"/>
  <c r="M133" i="21"/>
  <c r="Q132" i="21"/>
  <c r="R132" i="21" s="1"/>
  <c r="S132" i="21" s="1"/>
  <c r="M132" i="21"/>
  <c r="Q131" i="21"/>
  <c r="M131" i="21"/>
  <c r="Q130" i="21"/>
  <c r="M130" i="21"/>
  <c r="Q129" i="21"/>
  <c r="R129" i="21" s="1"/>
  <c r="S129" i="21" s="1"/>
  <c r="T129" i="21" s="1"/>
  <c r="U129" i="21" s="1"/>
  <c r="V129" i="21" s="1"/>
  <c r="M129" i="21"/>
  <c r="Q128" i="21"/>
  <c r="M128" i="21"/>
  <c r="Q127" i="21"/>
  <c r="R127" i="21" s="1"/>
  <c r="M127" i="21"/>
  <c r="Q126" i="21"/>
  <c r="M126" i="21"/>
  <c r="Q125" i="21"/>
  <c r="R125" i="21" s="1"/>
  <c r="S125" i="21" s="1"/>
  <c r="T125" i="21" s="1"/>
  <c r="M125" i="21"/>
  <c r="Q124" i="21"/>
  <c r="R124" i="21" s="1"/>
  <c r="S124" i="21" s="1"/>
  <c r="T124" i="21" s="1"/>
  <c r="U124" i="21" s="1"/>
  <c r="V124" i="21" s="1"/>
  <c r="M124" i="21"/>
  <c r="Q123" i="21"/>
  <c r="M123" i="21"/>
  <c r="Q122" i="21"/>
  <c r="M122" i="21"/>
  <c r="Q121" i="21"/>
  <c r="M121" i="21"/>
  <c r="Q120" i="21"/>
  <c r="R120" i="21" s="1"/>
  <c r="M120" i="21"/>
  <c r="Q119" i="21"/>
  <c r="M119" i="21"/>
  <c r="Q118" i="21"/>
  <c r="M118" i="21"/>
  <c r="Q117" i="21"/>
  <c r="M117" i="21"/>
  <c r="Q116" i="21"/>
  <c r="M116" i="21"/>
  <c r="Q115" i="21"/>
  <c r="R115" i="21" s="1"/>
  <c r="S115" i="21" s="1"/>
  <c r="T115" i="21" s="1"/>
  <c r="U115" i="21" s="1"/>
  <c r="M115" i="21"/>
  <c r="Q114" i="21"/>
  <c r="R114" i="21" s="1"/>
  <c r="M114" i="21"/>
  <c r="Q113" i="21"/>
  <c r="M113" i="21"/>
  <c r="Q112" i="21"/>
  <c r="R112" i="21" s="1"/>
  <c r="S112" i="21" s="1"/>
  <c r="M112" i="21"/>
  <c r="Q111" i="21"/>
  <c r="R111" i="21" s="1"/>
  <c r="M111" i="21"/>
  <c r="Q110" i="21"/>
  <c r="M110" i="21"/>
  <c r="Q109" i="21"/>
  <c r="M109" i="21"/>
  <c r="Q108" i="21"/>
  <c r="M108" i="21"/>
  <c r="Q107" i="21"/>
  <c r="R107" i="21" s="1"/>
  <c r="M107" i="21"/>
  <c r="Q106" i="21"/>
  <c r="M106" i="21"/>
  <c r="Q105" i="21"/>
  <c r="R105" i="21" s="1"/>
  <c r="S105" i="21" s="1"/>
  <c r="T105" i="21" s="1"/>
  <c r="U105" i="21" s="1"/>
  <c r="V105" i="21" s="1"/>
  <c r="M105" i="21"/>
  <c r="Q104" i="21"/>
  <c r="M104" i="21"/>
  <c r="Q103" i="21"/>
  <c r="M103" i="21"/>
  <c r="Q102" i="21"/>
  <c r="R102" i="21" s="1"/>
  <c r="S102" i="21" s="1"/>
  <c r="T102" i="21" s="1"/>
  <c r="U102" i="21" s="1"/>
  <c r="V102" i="21" s="1"/>
  <c r="M102" i="21"/>
  <c r="Q101" i="21"/>
  <c r="M101" i="21"/>
  <c r="Q100" i="21"/>
  <c r="R100" i="21" s="1"/>
  <c r="S100" i="21" s="1"/>
  <c r="T100" i="21" s="1"/>
  <c r="U100" i="21" s="1"/>
  <c r="M100" i="21"/>
  <c r="Q99" i="21"/>
  <c r="M99" i="21"/>
  <c r="Q98" i="21"/>
  <c r="M98" i="21"/>
  <c r="Q97" i="21"/>
  <c r="M97" i="21"/>
  <c r="Q96" i="21"/>
  <c r="R96" i="21" s="1"/>
  <c r="S96" i="21" s="1"/>
  <c r="T96" i="21" s="1"/>
  <c r="U96" i="21" s="1"/>
  <c r="V96" i="21" s="1"/>
  <c r="M96" i="21"/>
  <c r="Q95" i="21"/>
  <c r="R95" i="21" s="1"/>
  <c r="M95" i="21"/>
  <c r="Q94" i="21"/>
  <c r="M94" i="21"/>
  <c r="Q93" i="21"/>
  <c r="M93" i="21"/>
  <c r="Q92" i="21"/>
  <c r="R92" i="21" s="1"/>
  <c r="S92" i="21" s="1"/>
  <c r="T92" i="21" s="1"/>
  <c r="U92" i="21" s="1"/>
  <c r="V92" i="21" s="1"/>
  <c r="M92" i="21"/>
  <c r="Q91" i="21"/>
  <c r="R91" i="21" s="1"/>
  <c r="M91" i="21"/>
  <c r="Q90" i="21"/>
  <c r="R90" i="21" s="1"/>
  <c r="S90" i="21" s="1"/>
  <c r="T90" i="21" s="1"/>
  <c r="U90" i="21" s="1"/>
  <c r="V90" i="21" s="1"/>
  <c r="M90" i="21"/>
  <c r="Q89" i="21"/>
  <c r="M89" i="21"/>
  <c r="Q88" i="21"/>
  <c r="M88" i="21"/>
  <c r="Q87" i="21"/>
  <c r="R87" i="21" s="1"/>
  <c r="S87" i="21" s="1"/>
  <c r="T87" i="21" s="1"/>
  <c r="U87" i="21" s="1"/>
  <c r="V87" i="21" s="1"/>
  <c r="M87" i="21"/>
  <c r="Q86" i="21"/>
  <c r="M86" i="21"/>
  <c r="Q85" i="21"/>
  <c r="R85" i="21" s="1"/>
  <c r="S85" i="21" s="1"/>
  <c r="T85" i="21" s="1"/>
  <c r="U85" i="21" s="1"/>
  <c r="M85" i="21"/>
  <c r="Q84" i="21"/>
  <c r="M84" i="21"/>
  <c r="Q83" i="21"/>
  <c r="R83" i="21" s="1"/>
  <c r="S83" i="21" s="1"/>
  <c r="T83" i="21" s="1"/>
  <c r="M83" i="21"/>
  <c r="Q82" i="21"/>
  <c r="R82" i="21" s="1"/>
  <c r="S82" i="21" s="1"/>
  <c r="T82" i="21" s="1"/>
  <c r="U82" i="21" s="1"/>
  <c r="V82" i="21" s="1"/>
  <c r="M82" i="21"/>
  <c r="Q81" i="21"/>
  <c r="R81" i="21" s="1"/>
  <c r="S81" i="21" s="1"/>
  <c r="T81" i="21" s="1"/>
  <c r="U81" i="21" s="1"/>
  <c r="V81" i="21" s="1"/>
  <c r="M81" i="21"/>
  <c r="Q80" i="21"/>
  <c r="M80" i="21"/>
  <c r="Q79" i="21"/>
  <c r="R79" i="21" s="1"/>
  <c r="M79" i="21"/>
  <c r="Q78" i="21"/>
  <c r="M78" i="21"/>
  <c r="Q77" i="21"/>
  <c r="M77" i="21"/>
  <c r="Q76" i="21"/>
  <c r="M76" i="21"/>
  <c r="Q75" i="21"/>
  <c r="R75" i="21" s="1"/>
  <c r="M75" i="21"/>
  <c r="Q74" i="21"/>
  <c r="R74" i="21" s="1"/>
  <c r="S74" i="21" s="1"/>
  <c r="T74" i="21" s="1"/>
  <c r="U74" i="21" s="1"/>
  <c r="V74" i="21" s="1"/>
  <c r="M74" i="21"/>
  <c r="Q73" i="21"/>
  <c r="R73" i="21" s="1"/>
  <c r="S73" i="21" s="1"/>
  <c r="T73" i="21" s="1"/>
  <c r="U73" i="21" s="1"/>
  <c r="V73" i="21" s="1"/>
  <c r="M73" i="21"/>
  <c r="Q72" i="21"/>
  <c r="R72" i="21" s="1"/>
  <c r="S72" i="21" s="1"/>
  <c r="T72" i="21" s="1"/>
  <c r="U72" i="21" s="1"/>
  <c r="M72" i="21"/>
  <c r="Q71" i="21"/>
  <c r="M71" i="21"/>
  <c r="Q70" i="21"/>
  <c r="M70" i="21"/>
  <c r="Q69" i="21"/>
  <c r="R69" i="21" s="1"/>
  <c r="M69" i="21"/>
  <c r="Q68" i="21"/>
  <c r="R68" i="21" s="1"/>
  <c r="S68" i="21" s="1"/>
  <c r="T68" i="21" s="1"/>
  <c r="U68" i="21" s="1"/>
  <c r="V68" i="21" s="1"/>
  <c r="M68" i="21"/>
  <c r="Q67" i="21"/>
  <c r="R67" i="21" s="1"/>
  <c r="M67" i="21"/>
  <c r="Q66" i="21"/>
  <c r="R66" i="21" s="1"/>
  <c r="S66" i="21" s="1"/>
  <c r="T66" i="21" s="1"/>
  <c r="U66" i="21" s="1"/>
  <c r="V66" i="21" s="1"/>
  <c r="M66" i="21"/>
  <c r="Q65" i="21"/>
  <c r="R65" i="21" s="1"/>
  <c r="S65" i="21" s="1"/>
  <c r="T65" i="21" s="1"/>
  <c r="U65" i="21" s="1"/>
  <c r="V65" i="21" s="1"/>
  <c r="M65" i="21"/>
  <c r="Q64" i="21"/>
  <c r="R64" i="21" s="1"/>
  <c r="M64" i="21"/>
  <c r="Q63" i="21"/>
  <c r="R63" i="21" s="1"/>
  <c r="S63" i="21" s="1"/>
  <c r="T63" i="21" s="1"/>
  <c r="U63" i="21" s="1"/>
  <c r="V63" i="21" s="1"/>
  <c r="M63" i="21"/>
  <c r="Q62" i="21"/>
  <c r="R62" i="21" s="1"/>
  <c r="S62" i="21" s="1"/>
  <c r="T62" i="21" s="1"/>
  <c r="M62" i="21"/>
  <c r="Q61" i="21"/>
  <c r="M61" i="21"/>
  <c r="Q60" i="21"/>
  <c r="R60" i="21" s="1"/>
  <c r="S60" i="21" s="1"/>
  <c r="M60" i="21"/>
  <c r="Q59" i="21"/>
  <c r="M59" i="21"/>
  <c r="Q58" i="21"/>
  <c r="R58" i="21" s="1"/>
  <c r="S58" i="21" s="1"/>
  <c r="T58" i="21" s="1"/>
  <c r="U58" i="21" s="1"/>
  <c r="V58" i="21" s="1"/>
  <c r="M58" i="21"/>
  <c r="Q57" i="21"/>
  <c r="R57" i="21" s="1"/>
  <c r="M57" i="21"/>
  <c r="Q56" i="21"/>
  <c r="M56" i="21"/>
  <c r="Q55" i="21"/>
  <c r="R55" i="21" s="1"/>
  <c r="S55" i="21" s="1"/>
  <c r="T55" i="21" s="1"/>
  <c r="U55" i="21" s="1"/>
  <c r="V55" i="21" s="1"/>
  <c r="M55" i="21"/>
  <c r="Q54" i="21"/>
  <c r="R54" i="21" s="1"/>
  <c r="M54" i="21"/>
  <c r="Q53" i="21"/>
  <c r="R53" i="21" s="1"/>
  <c r="S53" i="21" s="1"/>
  <c r="T53" i="21" s="1"/>
  <c r="U53" i="21" s="1"/>
  <c r="V53" i="21" s="1"/>
  <c r="M53" i="21"/>
  <c r="Q52" i="21"/>
  <c r="R52" i="21" s="1"/>
  <c r="S52" i="21" s="1"/>
  <c r="T52" i="21" s="1"/>
  <c r="U52" i="21" s="1"/>
  <c r="V52" i="21" s="1"/>
  <c r="M52" i="21"/>
  <c r="Q51" i="21"/>
  <c r="R51" i="21" s="1"/>
  <c r="S51" i="21" s="1"/>
  <c r="T51" i="21" s="1"/>
  <c r="M51" i="21"/>
  <c r="Q50" i="21"/>
  <c r="R50" i="21" s="1"/>
  <c r="S50" i="21" s="1"/>
  <c r="T50" i="21" s="1"/>
  <c r="U50" i="21" s="1"/>
  <c r="V50" i="21" s="1"/>
  <c r="M50" i="21"/>
  <c r="Q49" i="21"/>
  <c r="M49" i="21"/>
  <c r="Q48" i="21"/>
  <c r="R48" i="21" s="1"/>
  <c r="S48" i="21" s="1"/>
  <c r="M48" i="21"/>
  <c r="Q47" i="21"/>
  <c r="M47" i="21"/>
  <c r="Q46" i="21"/>
  <c r="R46" i="21" s="1"/>
  <c r="S46" i="21" s="1"/>
  <c r="T46" i="21" s="1"/>
  <c r="U46" i="21" s="1"/>
  <c r="V46" i="21" s="1"/>
  <c r="M46" i="21"/>
  <c r="Q45" i="21"/>
  <c r="R45" i="21" s="1"/>
  <c r="M45" i="21"/>
  <c r="Q44" i="21"/>
  <c r="M44" i="21"/>
  <c r="Q43" i="21"/>
  <c r="R43" i="21" s="1"/>
  <c r="M43" i="21"/>
  <c r="Q42" i="21"/>
  <c r="R42" i="21" s="1"/>
  <c r="S42" i="21" s="1"/>
  <c r="T42" i="21" s="1"/>
  <c r="U42" i="21" s="1"/>
  <c r="V42" i="21" s="1"/>
  <c r="M42" i="21"/>
  <c r="Q41" i="21"/>
  <c r="R41" i="21" s="1"/>
  <c r="M41" i="21"/>
  <c r="Q40" i="21"/>
  <c r="M40" i="21"/>
  <c r="Q39" i="21"/>
  <c r="R39" i="21" s="1"/>
  <c r="S39" i="21" s="1"/>
  <c r="T39" i="21" s="1"/>
  <c r="M39" i="21"/>
  <c r="Q38" i="21"/>
  <c r="R38" i="21" s="1"/>
  <c r="M38" i="21"/>
  <c r="Q37" i="21"/>
  <c r="R37" i="21" s="1"/>
  <c r="S37" i="21" s="1"/>
  <c r="T37" i="21" s="1"/>
  <c r="U37" i="21" s="1"/>
  <c r="M37" i="21"/>
  <c r="Q36" i="21"/>
  <c r="M36" i="21"/>
  <c r="Q35" i="21"/>
  <c r="R35" i="21" s="1"/>
  <c r="S35" i="21" s="1"/>
  <c r="T35" i="21" s="1"/>
  <c r="M35" i="21"/>
  <c r="Q34" i="21"/>
  <c r="R34" i="21" s="1"/>
  <c r="M34" i="21"/>
  <c r="Q33" i="21"/>
  <c r="R33" i="21" s="1"/>
  <c r="S33" i="21" s="1"/>
  <c r="T33" i="21" s="1"/>
  <c r="M33" i="21"/>
  <c r="Q32" i="21"/>
  <c r="R32" i="21" s="1"/>
  <c r="S32" i="21" s="1"/>
  <c r="T32" i="21" s="1"/>
  <c r="U32" i="21" s="1"/>
  <c r="V32" i="21" s="1"/>
  <c r="M32" i="21"/>
  <c r="Q31" i="21"/>
  <c r="R31" i="21" s="1"/>
  <c r="S31" i="21" s="1"/>
  <c r="T31" i="21" s="1"/>
  <c r="U31" i="21" s="1"/>
  <c r="V31" i="21" s="1"/>
  <c r="M31" i="21"/>
  <c r="Q30" i="21"/>
  <c r="M30" i="21"/>
  <c r="Q29" i="21"/>
  <c r="M29" i="21"/>
  <c r="Q28" i="21"/>
  <c r="M28" i="21"/>
  <c r="Q27" i="21"/>
  <c r="M27" i="21"/>
  <c r="Q26" i="21"/>
  <c r="R26" i="21" s="1"/>
  <c r="S26" i="21" s="1"/>
  <c r="T26" i="21" s="1"/>
  <c r="U26" i="21" s="1"/>
  <c r="V26" i="21" s="1"/>
  <c r="M26" i="21"/>
  <c r="Q25" i="21"/>
  <c r="R25" i="21" s="1"/>
  <c r="S25" i="21" s="1"/>
  <c r="M25" i="21"/>
  <c r="Q24" i="21"/>
  <c r="R24" i="21" s="1"/>
  <c r="S24" i="21" s="1"/>
  <c r="T24" i="21" s="1"/>
  <c r="U24" i="21" s="1"/>
  <c r="V24" i="21" s="1"/>
  <c r="M24" i="21"/>
  <c r="Q23" i="21"/>
  <c r="R23" i="21" s="1"/>
  <c r="S23" i="21" s="1"/>
  <c r="T23" i="21" s="1"/>
  <c r="U23" i="21" s="1"/>
  <c r="M23" i="21"/>
  <c r="Q22" i="21"/>
  <c r="R22" i="21" s="1"/>
  <c r="S22" i="21" s="1"/>
  <c r="T22" i="21" s="1"/>
  <c r="U22" i="21" s="1"/>
  <c r="V22" i="21" s="1"/>
  <c r="M22" i="21"/>
  <c r="Q21" i="21"/>
  <c r="R21" i="21" s="1"/>
  <c r="S21" i="21" s="1"/>
  <c r="T21" i="21" s="1"/>
  <c r="U21" i="21" s="1"/>
  <c r="V21" i="21" s="1"/>
  <c r="M21" i="21"/>
  <c r="Q20" i="21"/>
  <c r="M20" i="21"/>
  <c r="Q19" i="21"/>
  <c r="R19" i="21" s="1"/>
  <c r="S19" i="21" s="1"/>
  <c r="T19" i="21" s="1"/>
  <c r="M19" i="21"/>
  <c r="Q18" i="21"/>
  <c r="R18" i="21" s="1"/>
  <c r="M18" i="21"/>
  <c r="Q17" i="21"/>
  <c r="R17" i="21" s="1"/>
  <c r="S17" i="21" s="1"/>
  <c r="T17" i="21" s="1"/>
  <c r="M17" i="21"/>
  <c r="Q16" i="21"/>
  <c r="R16" i="21" s="1"/>
  <c r="S16" i="21" s="1"/>
  <c r="M16" i="21"/>
  <c r="Q15" i="21"/>
  <c r="M15" i="21"/>
  <c r="Q14" i="21"/>
  <c r="M14" i="21"/>
  <c r="Q13" i="21"/>
  <c r="R13" i="21" s="1"/>
  <c r="M13" i="21"/>
  <c r="Q12" i="21"/>
  <c r="R12" i="21" s="1"/>
  <c r="M12" i="21"/>
  <c r="Q11" i="21"/>
  <c r="R11" i="21" s="1"/>
  <c r="S11" i="21" s="1"/>
  <c r="T11" i="21" s="1"/>
  <c r="U11" i="21" s="1"/>
  <c r="V11" i="21" s="1"/>
  <c r="M11" i="21"/>
  <c r="Q10" i="21"/>
  <c r="M10" i="21"/>
  <c r="Q9" i="21"/>
  <c r="M9" i="21"/>
  <c r="Q8" i="21"/>
  <c r="R8" i="21" s="1"/>
  <c r="S8" i="21" s="1"/>
  <c r="M8" i="21"/>
  <c r="Q7" i="21"/>
  <c r="R7" i="21" s="1"/>
  <c r="S7" i="21" s="1"/>
  <c r="M7" i="21"/>
  <c r="C4" i="16"/>
  <c r="D4" i="16"/>
  <c r="D8" i="16"/>
  <c r="F8" i="16"/>
  <c r="H8" i="16"/>
  <c r="B1" i="15"/>
  <c r="F15" i="15"/>
  <c r="F31" i="15"/>
  <c r="F9" i="13"/>
  <c r="G9" i="13"/>
  <c r="F10" i="13"/>
  <c r="G10" i="13"/>
  <c r="F11" i="13"/>
  <c r="G11" i="13"/>
  <c r="F12" i="13"/>
  <c r="G12" i="13"/>
  <c r="F13" i="13"/>
  <c r="G13" i="13"/>
  <c r="F14" i="13"/>
  <c r="G14" i="13"/>
  <c r="F15" i="13"/>
  <c r="G15" i="13"/>
  <c r="F16" i="13"/>
  <c r="G16" i="13"/>
  <c r="F17" i="13"/>
  <c r="G17" i="13"/>
  <c r="F18" i="13"/>
  <c r="G18" i="13"/>
  <c r="F19" i="13"/>
  <c r="G19" i="13"/>
  <c r="F20" i="13"/>
  <c r="G20" i="13"/>
  <c r="F21" i="13"/>
  <c r="G21" i="13"/>
  <c r="F22" i="13"/>
  <c r="G22" i="13"/>
  <c r="F23" i="13"/>
  <c r="G23" i="13"/>
  <c r="F24" i="13"/>
  <c r="G24" i="13"/>
  <c r="B28" i="13"/>
  <c r="F9" i="8"/>
  <c r="B1" i="5"/>
  <c r="G5" i="5"/>
  <c r="G6" i="5"/>
  <c r="G7" i="5"/>
  <c r="G8" i="5"/>
  <c r="G9" i="5"/>
  <c r="G10" i="5"/>
  <c r="G11" i="5"/>
  <c r="G12" i="5"/>
  <c r="G13" i="5"/>
  <c r="G14" i="5"/>
  <c r="G15" i="5"/>
  <c r="G16" i="5"/>
  <c r="G17" i="5"/>
  <c r="C18" i="5"/>
  <c r="D18" i="5"/>
  <c r="E18" i="5"/>
  <c r="F18" i="5"/>
  <c r="H18" i="5"/>
  <c r="J18" i="5"/>
  <c r="K18" i="5"/>
  <c r="G19" i="5"/>
  <c r="G20" i="5"/>
  <c r="C21" i="5"/>
  <c r="D21" i="5"/>
  <c r="E21" i="5"/>
  <c r="F21" i="5"/>
  <c r="H21" i="5"/>
  <c r="J21" i="5"/>
  <c r="K21" i="5"/>
  <c r="G22" i="5"/>
  <c r="G23" i="5"/>
  <c r="G24" i="5"/>
  <c r="G25" i="5"/>
  <c r="G27" i="5"/>
  <c r="G28" i="5"/>
  <c r="B1" i="4"/>
  <c r="C6" i="4"/>
  <c r="D6" i="4"/>
  <c r="E6" i="4"/>
  <c r="F6" i="4"/>
  <c r="H6" i="4"/>
  <c r="J6" i="4"/>
  <c r="K6" i="4"/>
  <c r="G7" i="4"/>
  <c r="G8" i="4"/>
  <c r="G9" i="4"/>
  <c r="C10" i="4"/>
  <c r="D10" i="4"/>
  <c r="E10" i="4"/>
  <c r="F10" i="4"/>
  <c r="H10" i="4"/>
  <c r="J10" i="4"/>
  <c r="K10" i="4"/>
  <c r="G11" i="4"/>
  <c r="G12" i="4"/>
  <c r="G13" i="4"/>
  <c r="G14" i="4"/>
  <c r="G15" i="4"/>
  <c r="G16" i="4"/>
  <c r="C18" i="4"/>
  <c r="C17" i="4" s="1"/>
  <c r="D18" i="4"/>
  <c r="D17" i="4" s="1"/>
  <c r="E18" i="4"/>
  <c r="E17" i="4" s="1"/>
  <c r="F18" i="4"/>
  <c r="F17" i="4" s="1"/>
  <c r="H18" i="4"/>
  <c r="H17" i="4" s="1"/>
  <c r="J18" i="4"/>
  <c r="J17" i="4" s="1"/>
  <c r="K18" i="4"/>
  <c r="K17" i="4" s="1"/>
  <c r="G19" i="4"/>
  <c r="G20" i="4"/>
  <c r="G21" i="4"/>
  <c r="G22" i="4"/>
  <c r="G23" i="4"/>
  <c r="G24" i="4"/>
  <c r="G25" i="4"/>
  <c r="G26" i="4"/>
  <c r="G27" i="4"/>
  <c r="G28" i="4"/>
  <c r="G29" i="4"/>
  <c r="B1" i="3"/>
  <c r="C25" i="13" l="1" a="1"/>
  <c r="C25" i="13" s="1"/>
  <c r="E25" i="13" a="1"/>
  <c r="E25" i="13" s="1"/>
  <c r="D25" i="13" a="1"/>
  <c r="D25" i="13" s="1"/>
  <c r="B27" i="13"/>
  <c r="B26" i="13" s="1"/>
  <c r="B25" i="13" s="1"/>
  <c r="N12" i="22"/>
  <c r="R12" i="22"/>
  <c r="Q12" i="22"/>
  <c r="O12" i="22"/>
  <c r="S12" i="22"/>
  <c r="P12" i="22"/>
  <c r="M12" i="22"/>
  <c r="N24" i="22"/>
  <c r="R24" i="22"/>
  <c r="M24" i="22"/>
  <c r="S24" i="22"/>
  <c r="O24" i="22"/>
  <c r="Q24" i="22"/>
  <c r="P24" i="22"/>
  <c r="N32" i="22"/>
  <c r="R32" i="22"/>
  <c r="P32" i="22"/>
  <c r="M32" i="22"/>
  <c r="O32" i="22"/>
  <c r="S32" i="22"/>
  <c r="Q32" i="22"/>
  <c r="N44" i="22"/>
  <c r="R44" i="22"/>
  <c r="Q44" i="22"/>
  <c r="O44" i="22"/>
  <c r="P44" i="22"/>
  <c r="S44" i="22"/>
  <c r="M44" i="22"/>
  <c r="O56" i="22"/>
  <c r="S56" i="22"/>
  <c r="M56" i="22"/>
  <c r="R56" i="22"/>
  <c r="N56" i="22"/>
  <c r="Q56" i="22"/>
  <c r="P56" i="22"/>
  <c r="O64" i="22"/>
  <c r="S64" i="22"/>
  <c r="P64" i="22"/>
  <c r="N64" i="22"/>
  <c r="R64" i="22"/>
  <c r="M64" i="22"/>
  <c r="Q64" i="22"/>
  <c r="O76" i="22"/>
  <c r="S76" i="22"/>
  <c r="Q76" i="22"/>
  <c r="P76" i="22"/>
  <c r="M76" i="22"/>
  <c r="N76" i="22"/>
  <c r="R76" i="22"/>
  <c r="O88" i="22"/>
  <c r="S88" i="22"/>
  <c r="M88" i="22"/>
  <c r="R88" i="22"/>
  <c r="Q88" i="22"/>
  <c r="N88" i="22"/>
  <c r="P88" i="22"/>
  <c r="N201" i="22"/>
  <c r="R201" i="22"/>
  <c r="M201" i="22"/>
  <c r="S201" i="22"/>
  <c r="P201" i="22"/>
  <c r="O201" i="22"/>
  <c r="Q201" i="22"/>
  <c r="N209" i="22"/>
  <c r="R209" i="22"/>
  <c r="P209" i="22"/>
  <c r="M209" i="22"/>
  <c r="S209" i="22"/>
  <c r="O209" i="22"/>
  <c r="Q209" i="22"/>
  <c r="N221" i="22"/>
  <c r="R221" i="22"/>
  <c r="O221" i="22"/>
  <c r="P221" i="22"/>
  <c r="S221" i="22"/>
  <c r="M221" i="22"/>
  <c r="Q221" i="22"/>
  <c r="N229" i="22"/>
  <c r="R229" i="22"/>
  <c r="Q229" i="22"/>
  <c r="P229" i="22"/>
  <c r="M229" i="22"/>
  <c r="O229" i="22"/>
  <c r="S229" i="22"/>
  <c r="N233" i="22"/>
  <c r="R233" i="22"/>
  <c r="P233" i="22"/>
  <c r="Q233" i="22"/>
  <c r="M233" i="22"/>
  <c r="O233" i="22"/>
  <c r="S233" i="22"/>
  <c r="O241" i="22"/>
  <c r="S241" i="22"/>
  <c r="P241" i="22"/>
  <c r="Q241" i="22"/>
  <c r="M241" i="22"/>
  <c r="R241" i="22"/>
  <c r="N241" i="22"/>
  <c r="O253" i="22"/>
  <c r="S253" i="22"/>
  <c r="Q253" i="22"/>
  <c r="M253" i="22"/>
  <c r="R253" i="22"/>
  <c r="N253" i="22"/>
  <c r="P253" i="22"/>
  <c r="N261" i="22"/>
  <c r="R261" i="22"/>
  <c r="O261" i="22"/>
  <c r="S261" i="22"/>
  <c r="P261" i="22"/>
  <c r="M261" i="22"/>
  <c r="Q261" i="22"/>
  <c r="N265" i="22"/>
  <c r="R265" i="22"/>
  <c r="O265" i="22"/>
  <c r="S265" i="22"/>
  <c r="P265" i="22"/>
  <c r="M265" i="22"/>
  <c r="Q265" i="22"/>
  <c r="N273" i="22"/>
  <c r="R273" i="22"/>
  <c r="O273" i="22"/>
  <c r="S273" i="22"/>
  <c r="P273" i="22"/>
  <c r="Q273" i="22"/>
  <c r="M273" i="22"/>
  <c r="N281" i="22"/>
  <c r="R281" i="22"/>
  <c r="O281" i="22"/>
  <c r="S281" i="22"/>
  <c r="P281" i="22"/>
  <c r="M281" i="22"/>
  <c r="Q281" i="22"/>
  <c r="N285" i="22"/>
  <c r="R285" i="22"/>
  <c r="O285" i="22"/>
  <c r="S285" i="22"/>
  <c r="P285" i="22"/>
  <c r="M285" i="22"/>
  <c r="Q285" i="22"/>
  <c r="N293" i="22"/>
  <c r="R293" i="22"/>
  <c r="O293" i="22"/>
  <c r="S293" i="22"/>
  <c r="P293" i="22"/>
  <c r="M293" i="22"/>
  <c r="Q293" i="22"/>
  <c r="O397" i="22"/>
  <c r="S397" i="22"/>
  <c r="N397" i="22"/>
  <c r="P397" i="22"/>
  <c r="M397" i="22"/>
  <c r="Q397" i="22"/>
  <c r="R397" i="22"/>
  <c r="O9" i="22"/>
  <c r="S9" i="22"/>
  <c r="Q9" i="22"/>
  <c r="N9" i="22"/>
  <c r="R9" i="22"/>
  <c r="P9" i="22"/>
  <c r="M9" i="22"/>
  <c r="O13" i="22"/>
  <c r="S13" i="22"/>
  <c r="P13" i="22"/>
  <c r="N13" i="22"/>
  <c r="R13" i="22"/>
  <c r="Q13" i="22"/>
  <c r="M13" i="22"/>
  <c r="O17" i="22"/>
  <c r="S17" i="22"/>
  <c r="N17" i="22"/>
  <c r="P17" i="22"/>
  <c r="R17" i="22"/>
  <c r="Q17" i="22"/>
  <c r="M17" i="22"/>
  <c r="O21" i="22"/>
  <c r="S21" i="22"/>
  <c r="M21" i="22"/>
  <c r="R21" i="22"/>
  <c r="P21" i="22"/>
  <c r="Q21" i="22"/>
  <c r="N21" i="22"/>
  <c r="O25" i="22"/>
  <c r="S25" i="22"/>
  <c r="Q25" i="22"/>
  <c r="M25" i="22"/>
  <c r="P25" i="22"/>
  <c r="R25" i="22"/>
  <c r="N25" i="22"/>
  <c r="O29" i="22"/>
  <c r="S29" i="22"/>
  <c r="P29" i="22"/>
  <c r="M29" i="22"/>
  <c r="Q29" i="22"/>
  <c r="N29" i="22"/>
  <c r="R29" i="22"/>
  <c r="O33" i="22"/>
  <c r="S33" i="22"/>
  <c r="N33" i="22"/>
  <c r="M33" i="22"/>
  <c r="Q33" i="22"/>
  <c r="R33" i="22"/>
  <c r="P33" i="22"/>
  <c r="O37" i="22"/>
  <c r="S37" i="22"/>
  <c r="M37" i="22"/>
  <c r="R37" i="22"/>
  <c r="N37" i="22"/>
  <c r="Q37" i="22"/>
  <c r="P37" i="22"/>
  <c r="O41" i="22"/>
  <c r="S41" i="22"/>
  <c r="Q41" i="22"/>
  <c r="N41" i="22"/>
  <c r="R41" i="22"/>
  <c r="M41" i="22"/>
  <c r="P41" i="22"/>
  <c r="O45" i="22"/>
  <c r="S45" i="22"/>
  <c r="P45" i="22"/>
  <c r="N45" i="22"/>
  <c r="R45" i="22"/>
  <c r="M45" i="22"/>
  <c r="Q45" i="22"/>
  <c r="O49" i="22"/>
  <c r="S49" i="22"/>
  <c r="N49" i="22"/>
  <c r="P49" i="22"/>
  <c r="R49" i="22"/>
  <c r="M49" i="22"/>
  <c r="Q49" i="22"/>
  <c r="O53" i="22"/>
  <c r="S53" i="22"/>
  <c r="M53" i="22"/>
  <c r="R53" i="22"/>
  <c r="P53" i="22"/>
  <c r="N53" i="22"/>
  <c r="Q53" i="22"/>
  <c r="P57" i="22"/>
  <c r="Q57" i="22"/>
  <c r="N57" i="22"/>
  <c r="R57" i="22"/>
  <c r="O57" i="22"/>
  <c r="S57" i="22"/>
  <c r="M57" i="22"/>
  <c r="P61" i="22"/>
  <c r="O61" i="22"/>
  <c r="N61" i="22"/>
  <c r="R61" i="22"/>
  <c r="Q61" i="22"/>
  <c r="S61" i="22"/>
  <c r="M61" i="22"/>
  <c r="P65" i="22"/>
  <c r="N65" i="22"/>
  <c r="S65" i="22"/>
  <c r="O65" i="22"/>
  <c r="R65" i="22"/>
  <c r="Q65" i="22"/>
  <c r="M65" i="22"/>
  <c r="P69" i="22"/>
  <c r="M69" i="22"/>
  <c r="R69" i="22"/>
  <c r="O69" i="22"/>
  <c r="S69" i="22"/>
  <c r="Q69" i="22"/>
  <c r="N69" i="22"/>
  <c r="P73" i="22"/>
  <c r="Q73" i="22"/>
  <c r="O73" i="22"/>
  <c r="M73" i="22"/>
  <c r="S73" i="22"/>
  <c r="R73" i="22"/>
  <c r="N73" i="22"/>
  <c r="P77" i="22"/>
  <c r="O77" i="22"/>
  <c r="Q77" i="22"/>
  <c r="M77" i="22"/>
  <c r="S77" i="22"/>
  <c r="R77" i="22"/>
  <c r="N77" i="22"/>
  <c r="P81" i="22"/>
  <c r="N81" i="22"/>
  <c r="S81" i="22"/>
  <c r="Q81" i="22"/>
  <c r="M81" i="22"/>
  <c r="R81" i="22"/>
  <c r="O81" i="22"/>
  <c r="P85" i="22"/>
  <c r="M85" i="22"/>
  <c r="R85" i="22"/>
  <c r="Q85" i="22"/>
  <c r="N85" i="22"/>
  <c r="S85" i="22"/>
  <c r="O85" i="22"/>
  <c r="P89" i="22"/>
  <c r="Q89" i="22"/>
  <c r="R89" i="22"/>
  <c r="N89" i="22"/>
  <c r="S89" i="22"/>
  <c r="M89" i="22"/>
  <c r="O89" i="22"/>
  <c r="P93" i="22"/>
  <c r="O93" i="22"/>
  <c r="R93" i="22"/>
  <c r="N93" i="22"/>
  <c r="S93" i="22"/>
  <c r="M93" i="22"/>
  <c r="Q93" i="22"/>
  <c r="P97" i="22"/>
  <c r="N97" i="22"/>
  <c r="S97" i="22"/>
  <c r="R97" i="22"/>
  <c r="O97" i="22"/>
  <c r="M97" i="22"/>
  <c r="Q97" i="22"/>
  <c r="O202" i="22"/>
  <c r="S202" i="22"/>
  <c r="Q202" i="22"/>
  <c r="N202" i="22"/>
  <c r="P202" i="22"/>
  <c r="M202" i="22"/>
  <c r="R202" i="22"/>
  <c r="O206" i="22"/>
  <c r="S206" i="22"/>
  <c r="P206" i="22"/>
  <c r="M206" i="22"/>
  <c r="R206" i="22"/>
  <c r="N206" i="22"/>
  <c r="Q206" i="22"/>
  <c r="O210" i="22"/>
  <c r="S210" i="22"/>
  <c r="N210" i="22"/>
  <c r="Q210" i="22"/>
  <c r="M210" i="22"/>
  <c r="P210" i="22"/>
  <c r="R210" i="22"/>
  <c r="O214" i="22"/>
  <c r="S214" i="22"/>
  <c r="M214" i="22"/>
  <c r="R214" i="22"/>
  <c r="P214" i="22"/>
  <c r="Q214" i="22"/>
  <c r="N214" i="22"/>
  <c r="O218" i="22"/>
  <c r="S218" i="22"/>
  <c r="N218" i="22"/>
  <c r="P218" i="22"/>
  <c r="M218" i="22"/>
  <c r="Q218" i="22"/>
  <c r="R218" i="22"/>
  <c r="O222" i="22"/>
  <c r="S222" i="22"/>
  <c r="M222" i="22"/>
  <c r="R222" i="22"/>
  <c r="P222" i="22"/>
  <c r="N222" i="22"/>
  <c r="Q222" i="22"/>
  <c r="O226" i="22"/>
  <c r="S226" i="22"/>
  <c r="Q226" i="22"/>
  <c r="P226" i="22"/>
  <c r="M226" i="22"/>
  <c r="N226" i="22"/>
  <c r="R226" i="22"/>
  <c r="O230" i="22"/>
  <c r="S230" i="22"/>
  <c r="P230" i="22"/>
  <c r="Q230" i="22"/>
  <c r="M230" i="22"/>
  <c r="N230" i="22"/>
  <c r="R230" i="22"/>
  <c r="O234" i="22"/>
  <c r="S234" i="22"/>
  <c r="N234" i="22"/>
  <c r="Q234" i="22"/>
  <c r="M234" i="22"/>
  <c r="P234" i="22"/>
  <c r="R234" i="22"/>
  <c r="P238" i="22"/>
  <c r="O238" i="22"/>
  <c r="Q238" i="22"/>
  <c r="M238" i="22"/>
  <c r="R238" i="22"/>
  <c r="N238" i="22"/>
  <c r="S238" i="22"/>
  <c r="P242" i="22"/>
  <c r="N242" i="22"/>
  <c r="S242" i="22"/>
  <c r="O242" i="22"/>
  <c r="Q242" i="22"/>
  <c r="M242" i="22"/>
  <c r="R242" i="22"/>
  <c r="P246" i="22"/>
  <c r="M246" i="22"/>
  <c r="R246" i="22"/>
  <c r="N246" i="22"/>
  <c r="S246" i="22"/>
  <c r="O246" i="22"/>
  <c r="Q246" i="22"/>
  <c r="P250" i="22"/>
  <c r="Q250" i="22"/>
  <c r="M250" i="22"/>
  <c r="R250" i="22"/>
  <c r="N250" i="22"/>
  <c r="S250" i="22"/>
  <c r="O250" i="22"/>
  <c r="O254" i="22"/>
  <c r="S254" i="22"/>
  <c r="P254" i="22"/>
  <c r="M254" i="22"/>
  <c r="Q254" i="22"/>
  <c r="N254" i="22"/>
  <c r="R254" i="22"/>
  <c r="O258" i="22"/>
  <c r="S258" i="22"/>
  <c r="P258" i="22"/>
  <c r="M258" i="22"/>
  <c r="Q258" i="22"/>
  <c r="N258" i="22"/>
  <c r="R258" i="22"/>
  <c r="O262" i="22"/>
  <c r="S262" i="22"/>
  <c r="P262" i="22"/>
  <c r="M262" i="22"/>
  <c r="Q262" i="22"/>
  <c r="N262" i="22"/>
  <c r="R262" i="22"/>
  <c r="O266" i="22"/>
  <c r="S266" i="22"/>
  <c r="P266" i="22"/>
  <c r="M266" i="22"/>
  <c r="Q266" i="22"/>
  <c r="R266" i="22"/>
  <c r="N266" i="22"/>
  <c r="O270" i="22"/>
  <c r="S270" i="22"/>
  <c r="P270" i="22"/>
  <c r="M270" i="22"/>
  <c r="Q270" i="22"/>
  <c r="N270" i="22"/>
  <c r="R270" i="22"/>
  <c r="O274" i="22"/>
  <c r="S274" i="22"/>
  <c r="P274" i="22"/>
  <c r="M274" i="22"/>
  <c r="Q274" i="22"/>
  <c r="N274" i="22"/>
  <c r="R274" i="22"/>
  <c r="O278" i="22"/>
  <c r="S278" i="22"/>
  <c r="P278" i="22"/>
  <c r="M278" i="22"/>
  <c r="Q278" i="22"/>
  <c r="N278" i="22"/>
  <c r="R278" i="22"/>
  <c r="O282" i="22"/>
  <c r="S282" i="22"/>
  <c r="P282" i="22"/>
  <c r="M282" i="22"/>
  <c r="Q282" i="22"/>
  <c r="R282" i="22"/>
  <c r="N282" i="22"/>
  <c r="O286" i="22"/>
  <c r="S286" i="22"/>
  <c r="P286" i="22"/>
  <c r="M286" i="22"/>
  <c r="Q286" i="22"/>
  <c r="N286" i="22"/>
  <c r="R286" i="22"/>
  <c r="O290" i="22"/>
  <c r="S290" i="22"/>
  <c r="P290" i="22"/>
  <c r="M290" i="22"/>
  <c r="Q290" i="22"/>
  <c r="N290" i="22"/>
  <c r="R290" i="22"/>
  <c r="O294" i="22"/>
  <c r="S294" i="22"/>
  <c r="P294" i="22"/>
  <c r="M294" i="22"/>
  <c r="Q294" i="22"/>
  <c r="N294" i="22"/>
  <c r="R294" i="22"/>
  <c r="P398" i="22"/>
  <c r="S398" i="22"/>
  <c r="M398" i="22"/>
  <c r="Q398" i="22"/>
  <c r="O398" i="22"/>
  <c r="N398" i="22"/>
  <c r="R398" i="22"/>
  <c r="P402" i="22"/>
  <c r="S402" i="22"/>
  <c r="M402" i="22"/>
  <c r="Q402" i="22"/>
  <c r="N402" i="22"/>
  <c r="R402" i="22"/>
  <c r="O402" i="22"/>
  <c r="N16" i="22"/>
  <c r="R16" i="22"/>
  <c r="P16" i="22"/>
  <c r="O16" i="22"/>
  <c r="S16" i="22"/>
  <c r="Q16" i="22"/>
  <c r="M16" i="22"/>
  <c r="N28" i="22"/>
  <c r="R28" i="22"/>
  <c r="Q28" i="22"/>
  <c r="M28" i="22"/>
  <c r="O28" i="22"/>
  <c r="S28" i="22"/>
  <c r="P28" i="22"/>
  <c r="N40" i="22"/>
  <c r="R40" i="22"/>
  <c r="M40" i="22"/>
  <c r="S40" i="22"/>
  <c r="O40" i="22"/>
  <c r="P40" i="22"/>
  <c r="Q40" i="22"/>
  <c r="N52" i="22"/>
  <c r="R52" i="22"/>
  <c r="O52" i="22"/>
  <c r="P52" i="22"/>
  <c r="Q52" i="22"/>
  <c r="S52" i="22"/>
  <c r="M52" i="22"/>
  <c r="O60" i="22"/>
  <c r="S60" i="22"/>
  <c r="Q60" i="22"/>
  <c r="N60" i="22"/>
  <c r="R60" i="22"/>
  <c r="M60" i="22"/>
  <c r="P60" i="22"/>
  <c r="O72" i="22"/>
  <c r="S72" i="22"/>
  <c r="M72" i="22"/>
  <c r="R72" i="22"/>
  <c r="P72" i="22"/>
  <c r="N72" i="22"/>
  <c r="Q72" i="22"/>
  <c r="O84" i="22"/>
  <c r="S84" i="22"/>
  <c r="N84" i="22"/>
  <c r="Q84" i="22"/>
  <c r="M84" i="22"/>
  <c r="P84" i="22"/>
  <c r="R84" i="22"/>
  <c r="O96" i="22"/>
  <c r="S96" i="22"/>
  <c r="P96" i="22"/>
  <c r="R96" i="22"/>
  <c r="N96" i="22"/>
  <c r="M96" i="22"/>
  <c r="Q96" i="22"/>
  <c r="N205" i="22"/>
  <c r="R205" i="22"/>
  <c r="Q205" i="22"/>
  <c r="O205" i="22"/>
  <c r="P205" i="22"/>
  <c r="M205" i="22"/>
  <c r="S205" i="22"/>
  <c r="N217" i="22"/>
  <c r="R217" i="22"/>
  <c r="P217" i="22"/>
  <c r="O217" i="22"/>
  <c r="S217" i="22"/>
  <c r="M217" i="22"/>
  <c r="Q217" i="22"/>
  <c r="N225" i="22"/>
  <c r="R225" i="22"/>
  <c r="M225" i="22"/>
  <c r="S225" i="22"/>
  <c r="P225" i="22"/>
  <c r="O225" i="22"/>
  <c r="Q225" i="22"/>
  <c r="N237" i="22"/>
  <c r="O237" i="22"/>
  <c r="S237" i="22"/>
  <c r="Q237" i="22"/>
  <c r="R237" i="22"/>
  <c r="M237" i="22"/>
  <c r="P237" i="22"/>
  <c r="O245" i="22"/>
  <c r="S245" i="22"/>
  <c r="N245" i="22"/>
  <c r="P245" i="22"/>
  <c r="Q245" i="22"/>
  <c r="M245" i="22"/>
  <c r="R245" i="22"/>
  <c r="N257" i="22"/>
  <c r="R257" i="22"/>
  <c r="O257" i="22"/>
  <c r="S257" i="22"/>
  <c r="P257" i="22"/>
  <c r="Q257" i="22"/>
  <c r="M257" i="22"/>
  <c r="N269" i="22"/>
  <c r="R269" i="22"/>
  <c r="O269" i="22"/>
  <c r="S269" i="22"/>
  <c r="P269" i="22"/>
  <c r="M269" i="22"/>
  <c r="Q269" i="22"/>
  <c r="N277" i="22"/>
  <c r="R277" i="22"/>
  <c r="O277" i="22"/>
  <c r="S277" i="22"/>
  <c r="P277" i="22"/>
  <c r="M277" i="22"/>
  <c r="Q277" i="22"/>
  <c r="N289" i="22"/>
  <c r="R289" i="22"/>
  <c r="O289" i="22"/>
  <c r="S289" i="22"/>
  <c r="P289" i="22"/>
  <c r="Q289" i="22"/>
  <c r="M289" i="22"/>
  <c r="O401" i="22"/>
  <c r="S401" i="22"/>
  <c r="P401" i="22"/>
  <c r="R401" i="22"/>
  <c r="M401" i="22"/>
  <c r="Q401" i="22"/>
  <c r="N401" i="22"/>
  <c r="P6" i="22"/>
  <c r="Q6" i="22"/>
  <c r="N6" i="22"/>
  <c r="R6" i="22"/>
  <c r="O6" i="22"/>
  <c r="S6" i="22"/>
  <c r="M6" i="22"/>
  <c r="P10" i="22"/>
  <c r="O10" i="22"/>
  <c r="N10" i="22"/>
  <c r="R10" i="22"/>
  <c r="Q10" i="22"/>
  <c r="S10" i="22"/>
  <c r="M10" i="22"/>
  <c r="P14" i="22"/>
  <c r="N14" i="22"/>
  <c r="S14" i="22"/>
  <c r="O14" i="22"/>
  <c r="R14" i="22"/>
  <c r="Q14" i="22"/>
  <c r="M14" i="22"/>
  <c r="P18" i="22"/>
  <c r="M18" i="22"/>
  <c r="R18" i="22"/>
  <c r="O18" i="22"/>
  <c r="S18" i="22"/>
  <c r="Q18" i="22"/>
  <c r="N18" i="22"/>
  <c r="P22" i="22"/>
  <c r="Q22" i="22"/>
  <c r="O22" i="22"/>
  <c r="M22" i="22"/>
  <c r="S22" i="22"/>
  <c r="R22" i="22"/>
  <c r="N22" i="22"/>
  <c r="P26" i="22"/>
  <c r="O26" i="22"/>
  <c r="M26" i="22"/>
  <c r="S26" i="22"/>
  <c r="R26" i="22"/>
  <c r="N26" i="22"/>
  <c r="Q26" i="22"/>
  <c r="P30" i="22"/>
  <c r="N30" i="22"/>
  <c r="S30" i="22"/>
  <c r="M30" i="22"/>
  <c r="R30" i="22"/>
  <c r="O30" i="22"/>
  <c r="Q30" i="22"/>
  <c r="P34" i="22"/>
  <c r="M34" i="22"/>
  <c r="R34" i="22"/>
  <c r="N34" i="22"/>
  <c r="S34" i="22"/>
  <c r="O34" i="22"/>
  <c r="Q34" i="22"/>
  <c r="P38" i="22"/>
  <c r="Q38" i="22"/>
  <c r="N38" i="22"/>
  <c r="S38" i="22"/>
  <c r="O38" i="22"/>
  <c r="M38" i="22"/>
  <c r="R38" i="22"/>
  <c r="P42" i="22"/>
  <c r="O42" i="22"/>
  <c r="N42" i="22"/>
  <c r="S42" i="22"/>
  <c r="Q42" i="22"/>
  <c r="M42" i="22"/>
  <c r="R42" i="22"/>
  <c r="P46" i="22"/>
  <c r="N46" i="22"/>
  <c r="S46" i="22"/>
  <c r="O46" i="22"/>
  <c r="Q46" i="22"/>
  <c r="M46" i="22"/>
  <c r="R46" i="22"/>
  <c r="P50" i="22"/>
  <c r="M50" i="22"/>
  <c r="R50" i="22"/>
  <c r="O50" i="22"/>
  <c r="Q50" i="22"/>
  <c r="N50" i="22"/>
  <c r="S50" i="22"/>
  <c r="P54" i="22"/>
  <c r="Q54" i="22"/>
  <c r="O54" i="22"/>
  <c r="M54" i="22"/>
  <c r="R54" i="22"/>
  <c r="N54" i="22"/>
  <c r="S54" i="22"/>
  <c r="M58" i="22"/>
  <c r="Q58" i="22"/>
  <c r="O58" i="22"/>
  <c r="N58" i="22"/>
  <c r="R58" i="22"/>
  <c r="P58" i="22"/>
  <c r="S58" i="22"/>
  <c r="M62" i="22"/>
  <c r="Q62" i="22"/>
  <c r="N62" i="22"/>
  <c r="S62" i="22"/>
  <c r="O62" i="22"/>
  <c r="R62" i="22"/>
  <c r="P62" i="22"/>
  <c r="M66" i="22"/>
  <c r="Q66" i="22"/>
  <c r="R66" i="22"/>
  <c r="O66" i="22"/>
  <c r="S66" i="22"/>
  <c r="N66" i="22"/>
  <c r="P66" i="22"/>
  <c r="M70" i="22"/>
  <c r="Q70" i="22"/>
  <c r="P70" i="22"/>
  <c r="O70" i="22"/>
  <c r="S70" i="22"/>
  <c r="N70" i="22"/>
  <c r="R70" i="22"/>
  <c r="M74" i="22"/>
  <c r="Q74" i="22"/>
  <c r="O74" i="22"/>
  <c r="P74" i="22"/>
  <c r="S74" i="22"/>
  <c r="N74" i="22"/>
  <c r="R74" i="22"/>
  <c r="M78" i="22"/>
  <c r="Q78" i="22"/>
  <c r="N78" i="22"/>
  <c r="S78" i="22"/>
  <c r="P78" i="22"/>
  <c r="O78" i="22"/>
  <c r="R78" i="22"/>
  <c r="M82" i="22"/>
  <c r="Q82" i="22"/>
  <c r="R82" i="22"/>
  <c r="P82" i="22"/>
  <c r="N82" i="22"/>
  <c r="O82" i="22"/>
  <c r="S82" i="22"/>
  <c r="M86" i="22"/>
  <c r="Q86" i="22"/>
  <c r="P86" i="22"/>
  <c r="R86" i="22"/>
  <c r="N86" i="22"/>
  <c r="O86" i="22"/>
  <c r="S86" i="22"/>
  <c r="M90" i="22"/>
  <c r="Q90" i="22"/>
  <c r="O90" i="22"/>
  <c r="R90" i="22"/>
  <c r="N90" i="22"/>
  <c r="P90" i="22"/>
  <c r="S90" i="22"/>
  <c r="M94" i="22"/>
  <c r="Q94" i="22"/>
  <c r="N94" i="22"/>
  <c r="S94" i="22"/>
  <c r="R94" i="22"/>
  <c r="O94" i="22"/>
  <c r="P94" i="22"/>
  <c r="M98" i="22"/>
  <c r="Q98" i="22"/>
  <c r="R98" i="22"/>
  <c r="S98" i="22"/>
  <c r="O98" i="22"/>
  <c r="N98" i="22"/>
  <c r="P98" i="22"/>
  <c r="P203" i="22"/>
  <c r="O203" i="22"/>
  <c r="M203" i="22"/>
  <c r="R203" i="22"/>
  <c r="S203" i="22"/>
  <c r="N203" i="22"/>
  <c r="Q203" i="22"/>
  <c r="P207" i="22"/>
  <c r="N207" i="22"/>
  <c r="S207" i="22"/>
  <c r="Q207" i="22"/>
  <c r="M207" i="22"/>
  <c r="O207" i="22"/>
  <c r="R207" i="22"/>
  <c r="P211" i="22"/>
  <c r="M211" i="22"/>
  <c r="R211" i="22"/>
  <c r="O211" i="22"/>
  <c r="Q211" i="22"/>
  <c r="N211" i="22"/>
  <c r="S211" i="22"/>
  <c r="P215" i="22"/>
  <c r="Q215" i="22"/>
  <c r="N215" i="22"/>
  <c r="S215" i="22"/>
  <c r="M215" i="22"/>
  <c r="O215" i="22"/>
  <c r="R215" i="22"/>
  <c r="P219" i="22"/>
  <c r="M219" i="22"/>
  <c r="R219" i="22"/>
  <c r="O219" i="22"/>
  <c r="N219" i="22"/>
  <c r="Q219" i="22"/>
  <c r="S219" i="22"/>
  <c r="P223" i="22"/>
  <c r="Q223" i="22"/>
  <c r="O223" i="22"/>
  <c r="N223" i="22"/>
  <c r="R223" i="22"/>
  <c r="S223" i="22"/>
  <c r="M223" i="22"/>
  <c r="P227" i="22"/>
  <c r="O227" i="22"/>
  <c r="Q227" i="22"/>
  <c r="N227" i="22"/>
  <c r="R227" i="22"/>
  <c r="S227" i="22"/>
  <c r="M227" i="22"/>
  <c r="P231" i="22"/>
  <c r="N231" i="22"/>
  <c r="S231" i="22"/>
  <c r="Q231" i="22"/>
  <c r="O231" i="22"/>
  <c r="R231" i="22"/>
  <c r="M231" i="22"/>
  <c r="P235" i="22"/>
  <c r="M235" i="22"/>
  <c r="R235" i="22"/>
  <c r="Q235" i="22"/>
  <c r="O235" i="22"/>
  <c r="S235" i="22"/>
  <c r="N235" i="22"/>
  <c r="M239" i="22"/>
  <c r="Q239" i="22"/>
  <c r="N239" i="22"/>
  <c r="S239" i="22"/>
  <c r="O239" i="22"/>
  <c r="P239" i="22"/>
  <c r="R239" i="22"/>
  <c r="M243" i="22"/>
  <c r="Q243" i="22"/>
  <c r="R243" i="22"/>
  <c r="N243" i="22"/>
  <c r="S243" i="22"/>
  <c r="O243" i="22"/>
  <c r="P243" i="22"/>
  <c r="M247" i="22"/>
  <c r="Q247" i="22"/>
  <c r="P247" i="22"/>
  <c r="R247" i="22"/>
  <c r="N247" i="22"/>
  <c r="S247" i="22"/>
  <c r="O247" i="22"/>
  <c r="M251" i="22"/>
  <c r="Q251" i="22"/>
  <c r="O251" i="22"/>
  <c r="P251" i="22"/>
  <c r="R251" i="22"/>
  <c r="N251" i="22"/>
  <c r="S251" i="22"/>
  <c r="P255" i="22"/>
  <c r="M255" i="22"/>
  <c r="Q255" i="22"/>
  <c r="N255" i="22"/>
  <c r="R255" i="22"/>
  <c r="O255" i="22"/>
  <c r="S255" i="22"/>
  <c r="P259" i="22"/>
  <c r="M259" i="22"/>
  <c r="Q259" i="22"/>
  <c r="N259" i="22"/>
  <c r="R259" i="22"/>
  <c r="S259" i="22"/>
  <c r="O259" i="22"/>
  <c r="P263" i="22"/>
  <c r="M263" i="22"/>
  <c r="Q263" i="22"/>
  <c r="N263" i="22"/>
  <c r="R263" i="22"/>
  <c r="O263" i="22"/>
  <c r="S263" i="22"/>
  <c r="P267" i="22"/>
  <c r="M267" i="22"/>
  <c r="Q267" i="22"/>
  <c r="N267" i="22"/>
  <c r="R267" i="22"/>
  <c r="O267" i="22"/>
  <c r="S267" i="22"/>
  <c r="P271" i="22"/>
  <c r="M271" i="22"/>
  <c r="Q271" i="22"/>
  <c r="N271" i="22"/>
  <c r="R271" i="22"/>
  <c r="O271" i="22"/>
  <c r="S271" i="22"/>
  <c r="P275" i="22"/>
  <c r="M275" i="22"/>
  <c r="Q275" i="22"/>
  <c r="N275" i="22"/>
  <c r="R275" i="22"/>
  <c r="S275" i="22"/>
  <c r="O275" i="22"/>
  <c r="P279" i="22"/>
  <c r="M279" i="22"/>
  <c r="Q279" i="22"/>
  <c r="N279" i="22"/>
  <c r="R279" i="22"/>
  <c r="O279" i="22"/>
  <c r="S279" i="22"/>
  <c r="P283" i="22"/>
  <c r="M283" i="22"/>
  <c r="Q283" i="22"/>
  <c r="N283" i="22"/>
  <c r="R283" i="22"/>
  <c r="O283" i="22"/>
  <c r="S283" i="22"/>
  <c r="P287" i="22"/>
  <c r="M287" i="22"/>
  <c r="Q287" i="22"/>
  <c r="N287" i="22"/>
  <c r="R287" i="22"/>
  <c r="O287" i="22"/>
  <c r="S287" i="22"/>
  <c r="P291" i="22"/>
  <c r="M291" i="22"/>
  <c r="Q291" i="22"/>
  <c r="N291" i="22"/>
  <c r="R291" i="22"/>
  <c r="S291" i="22"/>
  <c r="O291" i="22"/>
  <c r="M395" i="22"/>
  <c r="Q395" i="22"/>
  <c r="P395" i="22"/>
  <c r="N395" i="22"/>
  <c r="R395" i="22"/>
  <c r="O395" i="22"/>
  <c r="S395" i="22"/>
  <c r="M399" i="22"/>
  <c r="Q399" i="22"/>
  <c r="N399" i="22"/>
  <c r="R399" i="22"/>
  <c r="O399" i="22"/>
  <c r="S399" i="22"/>
  <c r="P399" i="22"/>
  <c r="M403" i="22"/>
  <c r="Q403" i="22"/>
  <c r="N403" i="22"/>
  <c r="R403" i="22"/>
  <c r="P403" i="22"/>
  <c r="O403" i="22"/>
  <c r="S403" i="22"/>
  <c r="N8" i="22"/>
  <c r="R8" i="22"/>
  <c r="M8" i="22"/>
  <c r="S8" i="22"/>
  <c r="O8" i="22"/>
  <c r="Q8" i="22"/>
  <c r="P8" i="22"/>
  <c r="N20" i="22"/>
  <c r="R20" i="22"/>
  <c r="O20" i="22"/>
  <c r="P20" i="22"/>
  <c r="S20" i="22"/>
  <c r="Q20" i="22"/>
  <c r="M20" i="22"/>
  <c r="N36" i="22"/>
  <c r="R36" i="22"/>
  <c r="O36" i="22"/>
  <c r="M36" i="22"/>
  <c r="P36" i="22"/>
  <c r="S36" i="22"/>
  <c r="Q36" i="22"/>
  <c r="N48" i="22"/>
  <c r="R48" i="22"/>
  <c r="P48" i="22"/>
  <c r="O48" i="22"/>
  <c r="Q48" i="22"/>
  <c r="M48" i="22"/>
  <c r="S48" i="22"/>
  <c r="O68" i="22"/>
  <c r="S68" i="22"/>
  <c r="N68" i="22"/>
  <c r="P68" i="22"/>
  <c r="R68" i="22"/>
  <c r="M68" i="22"/>
  <c r="Q68" i="22"/>
  <c r="O80" i="22"/>
  <c r="S80" i="22"/>
  <c r="P80" i="22"/>
  <c r="Q80" i="22"/>
  <c r="M80" i="22"/>
  <c r="N80" i="22"/>
  <c r="R80" i="22"/>
  <c r="O92" i="22"/>
  <c r="S92" i="22"/>
  <c r="Q92" i="22"/>
  <c r="R92" i="22"/>
  <c r="N92" i="22"/>
  <c r="M92" i="22"/>
  <c r="P92" i="22"/>
  <c r="N213" i="22"/>
  <c r="R213" i="22"/>
  <c r="O213" i="22"/>
  <c r="Q213" i="22"/>
  <c r="M213" i="22"/>
  <c r="P213" i="22"/>
  <c r="S213" i="22"/>
  <c r="O249" i="22"/>
  <c r="S249" i="22"/>
  <c r="M249" i="22"/>
  <c r="R249" i="22"/>
  <c r="N249" i="22"/>
  <c r="P249" i="22"/>
  <c r="Q249" i="22"/>
  <c r="M7" i="22"/>
  <c r="Q7" i="22"/>
  <c r="O7" i="22"/>
  <c r="N7" i="22"/>
  <c r="R7" i="22"/>
  <c r="P7" i="22"/>
  <c r="S7" i="22"/>
  <c r="M11" i="22"/>
  <c r="Q11" i="22"/>
  <c r="N11" i="22"/>
  <c r="S11" i="22"/>
  <c r="O11" i="22"/>
  <c r="R11" i="22"/>
  <c r="P11" i="22"/>
  <c r="M15" i="22"/>
  <c r="Q15" i="22"/>
  <c r="R15" i="22"/>
  <c r="O15" i="22"/>
  <c r="S15" i="22"/>
  <c r="P15" i="22"/>
  <c r="N15" i="22"/>
  <c r="M19" i="22"/>
  <c r="Q19" i="22"/>
  <c r="P19" i="22"/>
  <c r="O19" i="22"/>
  <c r="S19" i="22"/>
  <c r="R19" i="22"/>
  <c r="N19" i="22"/>
  <c r="M23" i="22"/>
  <c r="Q23" i="22"/>
  <c r="O23" i="22"/>
  <c r="S23" i="22"/>
  <c r="P23" i="22"/>
  <c r="N23" i="22"/>
  <c r="R23" i="22"/>
  <c r="M27" i="22"/>
  <c r="Q27" i="22"/>
  <c r="N27" i="22"/>
  <c r="S27" i="22"/>
  <c r="P27" i="22"/>
  <c r="O27" i="22"/>
  <c r="R27" i="22"/>
  <c r="M31" i="22"/>
  <c r="Q31" i="22"/>
  <c r="R31" i="22"/>
  <c r="N31" i="22"/>
  <c r="P31" i="22"/>
  <c r="O31" i="22"/>
  <c r="S31" i="22"/>
  <c r="M35" i="22"/>
  <c r="Q35" i="22"/>
  <c r="P35" i="22"/>
  <c r="N35" i="22"/>
  <c r="R35" i="22"/>
  <c r="O35" i="22"/>
  <c r="S35" i="22"/>
  <c r="M39" i="22"/>
  <c r="Q39" i="22"/>
  <c r="O39" i="22"/>
  <c r="N39" i="22"/>
  <c r="R39" i="22"/>
  <c r="P39" i="22"/>
  <c r="S39" i="22"/>
  <c r="M43" i="22"/>
  <c r="Q43" i="22"/>
  <c r="N43" i="22"/>
  <c r="S43" i="22"/>
  <c r="O43" i="22"/>
  <c r="R43" i="22"/>
  <c r="P43" i="22"/>
  <c r="M47" i="22"/>
  <c r="Q47" i="22"/>
  <c r="R47" i="22"/>
  <c r="O47" i="22"/>
  <c r="N47" i="22"/>
  <c r="S47" i="22"/>
  <c r="P47" i="22"/>
  <c r="M51" i="22"/>
  <c r="Q51" i="22"/>
  <c r="P51" i="22"/>
  <c r="O51" i="22"/>
  <c r="N51" i="22"/>
  <c r="S51" i="22"/>
  <c r="R51" i="22"/>
  <c r="N55" i="22"/>
  <c r="R55" i="22"/>
  <c r="O55" i="22"/>
  <c r="M55" i="22"/>
  <c r="Q55" i="22"/>
  <c r="P55" i="22"/>
  <c r="S55" i="22"/>
  <c r="N59" i="22"/>
  <c r="R59" i="22"/>
  <c r="M59" i="22"/>
  <c r="S59" i="22"/>
  <c r="O59" i="22"/>
  <c r="Q59" i="22"/>
  <c r="P59" i="22"/>
  <c r="N63" i="22"/>
  <c r="R63" i="22"/>
  <c r="Q63" i="22"/>
  <c r="O63" i="22"/>
  <c r="S63" i="22"/>
  <c r="P63" i="22"/>
  <c r="M63" i="22"/>
  <c r="N67" i="22"/>
  <c r="R67" i="22"/>
  <c r="P67" i="22"/>
  <c r="O67" i="22"/>
  <c r="S67" i="22"/>
  <c r="Q67" i="22"/>
  <c r="M67" i="22"/>
  <c r="N71" i="22"/>
  <c r="R71" i="22"/>
  <c r="O71" i="22"/>
  <c r="P71" i="22"/>
  <c r="S71" i="22"/>
  <c r="Q71" i="22"/>
  <c r="M71" i="22"/>
  <c r="N75" i="22"/>
  <c r="R75" i="22"/>
  <c r="M75" i="22"/>
  <c r="S75" i="22"/>
  <c r="P75" i="22"/>
  <c r="Q75" i="22"/>
  <c r="O75" i="22"/>
  <c r="N79" i="22"/>
  <c r="R79" i="22"/>
  <c r="Q79" i="22"/>
  <c r="P79" i="22"/>
  <c r="M79" i="22"/>
  <c r="S79" i="22"/>
  <c r="O79" i="22"/>
  <c r="N83" i="22"/>
  <c r="R83" i="22"/>
  <c r="P83" i="22"/>
  <c r="Q83" i="22"/>
  <c r="M83" i="22"/>
  <c r="S83" i="22"/>
  <c r="O83" i="22"/>
  <c r="N87" i="22"/>
  <c r="R87" i="22"/>
  <c r="O87" i="22"/>
  <c r="Q87" i="22"/>
  <c r="M87" i="22"/>
  <c r="S87" i="22"/>
  <c r="P87" i="22"/>
  <c r="N91" i="22"/>
  <c r="R91" i="22"/>
  <c r="M91" i="22"/>
  <c r="S91" i="22"/>
  <c r="Q91" i="22"/>
  <c r="O91" i="22"/>
  <c r="P91" i="22"/>
  <c r="N95" i="22"/>
  <c r="R95" i="22"/>
  <c r="Q95" i="22"/>
  <c r="S95" i="22"/>
  <c r="O95" i="22"/>
  <c r="M95" i="22"/>
  <c r="P95" i="22"/>
  <c r="N99" i="22"/>
  <c r="R99" i="22"/>
  <c r="P99" i="22"/>
  <c r="S99" i="22"/>
  <c r="O99" i="22"/>
  <c r="M99" i="22"/>
  <c r="Q99" i="22"/>
  <c r="M204" i="22"/>
  <c r="Q204" i="22"/>
  <c r="N204" i="22"/>
  <c r="S204" i="22"/>
  <c r="P204" i="22"/>
  <c r="O204" i="22"/>
  <c r="R204" i="22"/>
  <c r="M208" i="22"/>
  <c r="Q208" i="22"/>
  <c r="R208" i="22"/>
  <c r="O208" i="22"/>
  <c r="P208" i="22"/>
  <c r="N208" i="22"/>
  <c r="S208" i="22"/>
  <c r="M212" i="22"/>
  <c r="Q212" i="22"/>
  <c r="P212" i="22"/>
  <c r="N212" i="22"/>
  <c r="S212" i="22"/>
  <c r="O212" i="22"/>
  <c r="R212" i="22"/>
  <c r="M216" i="22"/>
  <c r="Q216" i="22"/>
  <c r="O216" i="22"/>
  <c r="R216" i="22"/>
  <c r="N216" i="22"/>
  <c r="P216" i="22"/>
  <c r="S216" i="22"/>
  <c r="M220" i="22"/>
  <c r="Q220" i="22"/>
  <c r="P220" i="22"/>
  <c r="O220" i="22"/>
  <c r="R220" i="22"/>
  <c r="S220" i="22"/>
  <c r="N220" i="22"/>
  <c r="M224" i="22"/>
  <c r="Q224" i="22"/>
  <c r="O224" i="22"/>
  <c r="P224" i="22"/>
  <c r="R224" i="22"/>
  <c r="S224" i="22"/>
  <c r="N224" i="22"/>
  <c r="M228" i="22"/>
  <c r="Q228" i="22"/>
  <c r="N228" i="22"/>
  <c r="S228" i="22"/>
  <c r="P228" i="22"/>
  <c r="R228" i="22"/>
  <c r="O228" i="22"/>
  <c r="M232" i="22"/>
  <c r="Q232" i="22"/>
  <c r="R232" i="22"/>
  <c r="P232" i="22"/>
  <c r="S232" i="22"/>
  <c r="N232" i="22"/>
  <c r="O232" i="22"/>
  <c r="M236" i="22"/>
  <c r="Q236" i="22"/>
  <c r="P236" i="22"/>
  <c r="R236" i="22"/>
  <c r="S236" i="22"/>
  <c r="N236" i="22"/>
  <c r="O236" i="22"/>
  <c r="N240" i="22"/>
  <c r="R240" i="22"/>
  <c r="Q240" i="22"/>
  <c r="M240" i="22"/>
  <c r="S240" i="22"/>
  <c r="O240" i="22"/>
  <c r="P240" i="22"/>
  <c r="N244" i="22"/>
  <c r="R244" i="22"/>
  <c r="P244" i="22"/>
  <c r="Q244" i="22"/>
  <c r="M244" i="22"/>
  <c r="S244" i="22"/>
  <c r="O244" i="22"/>
  <c r="N248" i="22"/>
  <c r="R248" i="22"/>
  <c r="O248" i="22"/>
  <c r="P248" i="22"/>
  <c r="Q248" i="22"/>
  <c r="M248" i="22"/>
  <c r="S248" i="22"/>
  <c r="N252" i="22"/>
  <c r="R252" i="22"/>
  <c r="M252" i="22"/>
  <c r="S252" i="22"/>
  <c r="O252" i="22"/>
  <c r="P252" i="22"/>
  <c r="Q252" i="22"/>
  <c r="M256" i="22"/>
  <c r="Q256" i="22"/>
  <c r="N256" i="22"/>
  <c r="R256" i="22"/>
  <c r="O256" i="22"/>
  <c r="S256" i="22"/>
  <c r="P256" i="22"/>
  <c r="M260" i="22"/>
  <c r="Q260" i="22"/>
  <c r="N260" i="22"/>
  <c r="R260" i="22"/>
  <c r="O260" i="22"/>
  <c r="S260" i="22"/>
  <c r="P260" i="22"/>
  <c r="M264" i="22"/>
  <c r="Q264" i="22"/>
  <c r="N264" i="22"/>
  <c r="R264" i="22"/>
  <c r="O264" i="22"/>
  <c r="S264" i="22"/>
  <c r="P264" i="22"/>
  <c r="M268" i="22"/>
  <c r="Q268" i="22"/>
  <c r="N268" i="22"/>
  <c r="R268" i="22"/>
  <c r="O268" i="22"/>
  <c r="S268" i="22"/>
  <c r="P268" i="22"/>
  <c r="M272" i="22"/>
  <c r="Q272" i="22"/>
  <c r="N272" i="22"/>
  <c r="R272" i="22"/>
  <c r="O272" i="22"/>
  <c r="S272" i="22"/>
  <c r="P272" i="22"/>
  <c r="M276" i="22"/>
  <c r="Q276" i="22"/>
  <c r="N276" i="22"/>
  <c r="R276" i="22"/>
  <c r="O276" i="22"/>
  <c r="S276" i="22"/>
  <c r="P276" i="22"/>
  <c r="M280" i="22"/>
  <c r="Q280" i="22"/>
  <c r="N280" i="22"/>
  <c r="R280" i="22"/>
  <c r="O280" i="22"/>
  <c r="S280" i="22"/>
  <c r="P280" i="22"/>
  <c r="M284" i="22"/>
  <c r="Q284" i="22"/>
  <c r="N284" i="22"/>
  <c r="R284" i="22"/>
  <c r="O284" i="22"/>
  <c r="S284" i="22"/>
  <c r="P284" i="22"/>
  <c r="M288" i="22"/>
  <c r="Q288" i="22"/>
  <c r="N288" i="22"/>
  <c r="R288" i="22"/>
  <c r="O288" i="22"/>
  <c r="S288" i="22"/>
  <c r="P288" i="22"/>
  <c r="M292" i="22"/>
  <c r="Q292" i="22"/>
  <c r="N292" i="22"/>
  <c r="R292" i="22"/>
  <c r="O292" i="22"/>
  <c r="S292" i="22"/>
  <c r="P292" i="22"/>
  <c r="N396" i="22"/>
  <c r="R396" i="22"/>
  <c r="O396" i="22"/>
  <c r="S396" i="22"/>
  <c r="Q396" i="22"/>
  <c r="P396" i="22"/>
  <c r="M396" i="22"/>
  <c r="N400" i="22"/>
  <c r="R400" i="22"/>
  <c r="Q400" i="22"/>
  <c r="O400" i="22"/>
  <c r="S400" i="22"/>
  <c r="M400" i="22"/>
  <c r="P400" i="22"/>
  <c r="N404" i="22"/>
  <c r="R404" i="22"/>
  <c r="Q404" i="22"/>
  <c r="O404" i="22"/>
  <c r="S404" i="22"/>
  <c r="P404" i="22"/>
  <c r="M404" i="22"/>
  <c r="C26" i="13" a="1"/>
  <c r="C26" i="13" s="1"/>
  <c r="E28" i="13" a="1"/>
  <c r="E28" i="13" s="1"/>
  <c r="H28" i="13" s="1"/>
  <c r="D27" i="13" a="1"/>
  <c r="D27" i="13" s="1"/>
  <c r="G27" i="13" s="1"/>
  <c r="E26" i="13" a="1"/>
  <c r="E26" i="13" s="1"/>
  <c r="D26" i="13" a="1"/>
  <c r="D26" i="13" s="1"/>
  <c r="E27" i="13" a="1"/>
  <c r="E27" i="13" s="1"/>
  <c r="H27" i="13" s="1"/>
  <c r="D28" i="13" a="1"/>
  <c r="D28" i="13" s="1"/>
  <c r="G28" i="13" s="1"/>
  <c r="C28" i="13" a="1"/>
  <c r="C28" i="13" s="1"/>
  <c r="F28" i="13" s="1"/>
  <c r="C27" i="13" a="1"/>
  <c r="C27" i="13" s="1"/>
  <c r="F27" i="13" s="1"/>
  <c r="K26" i="5"/>
  <c r="K29" i="5" s="1"/>
  <c r="Z11" i="21"/>
  <c r="AA11" i="21" s="1"/>
  <c r="AB11" i="21" s="1"/>
  <c r="AC11" i="21" s="1"/>
  <c r="AD11" i="21" s="1"/>
  <c r="AE11" i="21" s="1"/>
  <c r="AF11" i="21" s="1"/>
  <c r="Z13" i="21"/>
  <c r="AA13" i="21" s="1"/>
  <c r="AB13" i="21" s="1"/>
  <c r="Z15" i="21"/>
  <c r="AA15" i="21" s="1"/>
  <c r="Z17" i="21"/>
  <c r="AA17" i="21" s="1"/>
  <c r="AB17" i="21" s="1"/>
  <c r="AC17" i="21" s="1"/>
  <c r="AD17" i="21" s="1"/>
  <c r="Z19" i="21"/>
  <c r="AA19" i="21" s="1"/>
  <c r="AB19" i="21" s="1"/>
  <c r="AC19" i="21" s="1"/>
  <c r="AD19" i="21" s="1"/>
  <c r="AE21" i="21"/>
  <c r="AF21" i="21"/>
  <c r="Z21" i="21"/>
  <c r="AB21" i="21"/>
  <c r="AC21" i="21"/>
  <c r="AD21" i="21"/>
  <c r="AA21" i="21"/>
  <c r="Z23" i="21"/>
  <c r="AA23" i="21"/>
  <c r="AB23" i="21" s="1"/>
  <c r="AC23" i="21" s="1"/>
  <c r="AD23" i="21" s="1"/>
  <c r="AE23" i="21" s="1"/>
  <c r="Z25" i="21"/>
  <c r="AA25" i="21"/>
  <c r="AB25" i="21" s="1"/>
  <c r="AC25" i="21" s="1"/>
  <c r="Z27" i="21"/>
  <c r="AA27" i="21"/>
  <c r="Z29" i="21"/>
  <c r="AA29" i="21"/>
  <c r="Z31" i="21"/>
  <c r="AA31" i="21"/>
  <c r="AB31" i="21" s="1"/>
  <c r="AC31" i="21" s="1"/>
  <c r="AD31" i="21" s="1"/>
  <c r="AE31" i="21" s="1"/>
  <c r="AF31" i="21" s="1"/>
  <c r="Z33" i="21"/>
  <c r="AB33" i="21"/>
  <c r="AC33" i="21"/>
  <c r="AD33" i="21"/>
  <c r="AA33" i="21"/>
  <c r="Z35" i="21"/>
  <c r="AB35" i="21"/>
  <c r="AC35" i="21" s="1"/>
  <c r="AD35" i="21" s="1"/>
  <c r="AA35" i="21"/>
  <c r="AE37" i="21"/>
  <c r="Z37" i="21"/>
  <c r="AB37" i="21"/>
  <c r="AC37" i="21"/>
  <c r="AD37" i="21"/>
  <c r="AA37" i="21"/>
  <c r="Z39" i="21"/>
  <c r="AB39" i="21"/>
  <c r="AC39" i="21" s="1"/>
  <c r="AD39" i="21" s="1"/>
  <c r="AA39" i="21"/>
  <c r="Z41" i="21"/>
  <c r="AB41" i="21"/>
  <c r="AA41" i="21"/>
  <c r="Z43" i="21"/>
  <c r="AB43" i="21"/>
  <c r="AA43" i="21"/>
  <c r="Z45" i="21"/>
  <c r="AB45" i="21"/>
  <c r="AA45" i="21"/>
  <c r="Z47" i="21"/>
  <c r="AA47" i="21"/>
  <c r="Z49" i="21"/>
  <c r="AA49" i="21"/>
  <c r="Z51" i="21"/>
  <c r="AB51" i="21"/>
  <c r="AC51" i="21"/>
  <c r="AD51" i="21" s="1"/>
  <c r="AA51" i="21"/>
  <c r="Z53" i="21"/>
  <c r="AB53" i="21"/>
  <c r="AC53" i="21"/>
  <c r="AD53" i="21" s="1"/>
  <c r="AE53" i="21" s="1"/>
  <c r="AF53" i="21" s="1"/>
  <c r="AA53" i="21"/>
  <c r="Z55" i="21"/>
  <c r="AB55" i="21"/>
  <c r="AC55" i="21"/>
  <c r="AD55" i="21" s="1"/>
  <c r="AE55" i="21" s="1"/>
  <c r="AF55" i="21" s="1"/>
  <c r="AA55" i="21"/>
  <c r="Z57" i="21"/>
  <c r="AB57" i="21"/>
  <c r="AA57" i="21"/>
  <c r="Z12" i="21"/>
  <c r="AA12" i="21" s="1"/>
  <c r="AB12" i="21" s="1"/>
  <c r="Z14" i="21"/>
  <c r="AA14" i="21" s="1"/>
  <c r="Z16" i="21"/>
  <c r="AA16" i="21" s="1"/>
  <c r="AB16" i="21" s="1"/>
  <c r="AC16" i="21" s="1"/>
  <c r="Z18" i="21"/>
  <c r="AB18" i="21"/>
  <c r="AA18" i="21"/>
  <c r="Z20" i="21"/>
  <c r="AA20" i="21"/>
  <c r="Z22" i="21"/>
  <c r="AA22" i="21"/>
  <c r="AB22" i="21" s="1"/>
  <c r="AC22" i="21" s="1"/>
  <c r="AD22" i="21" s="1"/>
  <c r="AE22" i="21" s="1"/>
  <c r="AF22" i="21" s="1"/>
  <c r="Z24" i="21"/>
  <c r="AA24" i="21"/>
  <c r="AB24" i="21" s="1"/>
  <c r="AC24" i="21" s="1"/>
  <c r="AD24" i="21" s="1"/>
  <c r="AE24" i="21" s="1"/>
  <c r="AF24" i="21" s="1"/>
  <c r="Z26" i="21"/>
  <c r="AA26" i="21"/>
  <c r="AB26" i="21" s="1"/>
  <c r="AC26" i="21" s="1"/>
  <c r="AD26" i="21" s="1"/>
  <c r="AE26" i="21" s="1"/>
  <c r="AF26" i="21" s="1"/>
  <c r="Z28" i="21"/>
  <c r="AA28" i="21"/>
  <c r="Z30" i="21"/>
  <c r="AA30" i="21"/>
  <c r="Z32" i="21"/>
  <c r="AA32" i="21"/>
  <c r="AB32" i="21" s="1"/>
  <c r="AC32" i="21" s="1"/>
  <c r="AD32" i="21" s="1"/>
  <c r="AE32" i="21" s="1"/>
  <c r="AF32" i="21" s="1"/>
  <c r="Z34" i="21"/>
  <c r="AA34" i="21"/>
  <c r="AB34" i="21" s="1"/>
  <c r="Z36" i="21"/>
  <c r="AA36" i="21"/>
  <c r="Z38" i="21"/>
  <c r="AB38" i="21"/>
  <c r="AA38" i="21"/>
  <c r="Z40" i="21"/>
  <c r="AA40" i="21"/>
  <c r="Z42" i="21"/>
  <c r="AB42" i="21"/>
  <c r="AC42" i="21" s="1"/>
  <c r="AD42" i="21" s="1"/>
  <c r="AE42" i="21" s="1"/>
  <c r="AF42" i="21" s="1"/>
  <c r="AA42" i="21"/>
  <c r="Z44" i="21"/>
  <c r="AA44" i="21"/>
  <c r="AE46" i="21"/>
  <c r="AF46" i="21"/>
  <c r="Z46" i="21"/>
  <c r="AC46" i="21"/>
  <c r="AB46" i="21"/>
  <c r="AD46" i="21"/>
  <c r="AA46" i="21"/>
  <c r="Z48" i="21"/>
  <c r="AB48" i="21"/>
  <c r="AC48" i="21" s="1"/>
  <c r="AA48" i="21"/>
  <c r="AE50" i="21"/>
  <c r="AF50" i="21"/>
  <c r="Z50" i="21"/>
  <c r="AC50" i="21"/>
  <c r="AD50" i="21"/>
  <c r="AA50" i="21"/>
  <c r="AB50" i="21"/>
  <c r="Z52" i="21"/>
  <c r="AB52" i="21"/>
  <c r="AC52" i="21"/>
  <c r="AD52" i="21" s="1"/>
  <c r="AE52" i="21" s="1"/>
  <c r="AF52" i="21" s="1"/>
  <c r="AA52" i="21"/>
  <c r="Z54" i="21"/>
  <c r="AB54" i="21"/>
  <c r="AA54" i="21"/>
  <c r="Z56" i="21"/>
  <c r="AA56" i="21"/>
  <c r="Z58" i="21"/>
  <c r="AB58" i="21"/>
  <c r="AC58" i="21"/>
  <c r="AD58" i="21" s="1"/>
  <c r="AE58" i="21" s="1"/>
  <c r="AF58" i="21" s="1"/>
  <c r="AA58" i="21"/>
  <c r="Z59" i="21"/>
  <c r="AA59" i="21"/>
  <c r="Z61" i="21"/>
  <c r="AA61" i="21"/>
  <c r="Z63" i="21"/>
  <c r="AB63" i="21"/>
  <c r="AC63" i="21"/>
  <c r="AA63" i="21"/>
  <c r="AD63" i="21"/>
  <c r="AE63" i="21" s="1"/>
  <c r="AF63" i="21" s="1"/>
  <c r="Z65" i="21"/>
  <c r="AB65" i="21"/>
  <c r="AC65" i="21"/>
  <c r="AD65" i="21"/>
  <c r="AE65" i="21" s="1"/>
  <c r="AF65" i="21" s="1"/>
  <c r="AA65" i="21"/>
  <c r="Z67" i="21"/>
  <c r="AB67" i="21"/>
  <c r="AA67" i="21"/>
  <c r="Z69" i="21"/>
  <c r="AB69" i="21"/>
  <c r="AA69" i="21"/>
  <c r="Z71" i="21"/>
  <c r="AA71" i="21"/>
  <c r="Z73" i="21"/>
  <c r="AB73" i="21"/>
  <c r="AC73" i="21"/>
  <c r="AD73" i="21"/>
  <c r="AE73" i="21" s="1"/>
  <c r="AF73" i="21" s="1"/>
  <c r="AA73" i="21"/>
  <c r="Z75" i="21"/>
  <c r="AA75" i="21"/>
  <c r="AB75" i="21" s="1"/>
  <c r="Z77" i="21"/>
  <c r="AA77" i="21" s="1"/>
  <c r="Z79" i="21"/>
  <c r="AB79" i="21"/>
  <c r="AA79" i="21"/>
  <c r="Z81" i="21"/>
  <c r="AB81" i="21"/>
  <c r="AC81" i="21" s="1"/>
  <c r="AD81" i="21" s="1"/>
  <c r="AE81" i="21" s="1"/>
  <c r="AF81" i="21" s="1"/>
  <c r="AA81" i="21"/>
  <c r="Z83" i="21"/>
  <c r="AA83" i="21" s="1"/>
  <c r="AB83" i="21" s="1"/>
  <c r="AC83" i="21" s="1"/>
  <c r="AD83" i="21" s="1"/>
  <c r="Z85" i="21"/>
  <c r="AB85" i="21"/>
  <c r="AC85" i="21"/>
  <c r="AD85" i="21" s="1"/>
  <c r="AE85" i="21" s="1"/>
  <c r="AA85" i="21"/>
  <c r="AE87" i="21"/>
  <c r="AF87" i="21" s="1"/>
  <c r="Z87" i="21"/>
  <c r="AB87" i="21"/>
  <c r="AC87" i="21"/>
  <c r="AD87" i="21"/>
  <c r="AA87" i="21"/>
  <c r="Z89" i="21"/>
  <c r="AA89" i="21"/>
  <c r="Z91" i="21"/>
  <c r="AB91" i="21"/>
  <c r="AA91" i="21"/>
  <c r="Z93" i="21"/>
  <c r="AA93" i="21"/>
  <c r="Z95" i="21"/>
  <c r="AB95" i="21"/>
  <c r="AA95" i="21"/>
  <c r="Z97" i="21"/>
  <c r="AA97" i="21"/>
  <c r="Z99" i="21"/>
  <c r="AA99" i="21"/>
  <c r="Z101" i="21"/>
  <c r="AA101" i="21"/>
  <c r="Z103" i="21"/>
  <c r="AA103" i="21"/>
  <c r="AE105" i="21"/>
  <c r="AF105" i="21"/>
  <c r="Z105" i="21"/>
  <c r="AB105" i="21"/>
  <c r="AC105" i="21"/>
  <c r="AD105" i="21"/>
  <c r="AA105" i="21"/>
  <c r="Z107" i="21"/>
  <c r="AB107" i="21"/>
  <c r="AA107" i="21"/>
  <c r="Z109" i="21"/>
  <c r="AA109" i="21"/>
  <c r="Z111" i="21"/>
  <c r="AB111" i="21"/>
  <c r="AA111" i="21"/>
  <c r="Z113" i="21"/>
  <c r="AA113" i="21"/>
  <c r="AE115" i="21"/>
  <c r="Z115" i="21"/>
  <c r="AB115" i="21"/>
  <c r="AC115" i="21"/>
  <c r="AD115" i="21"/>
  <c r="AA115" i="21"/>
  <c r="Z117" i="21"/>
  <c r="AA117" i="21"/>
  <c r="Z119" i="21"/>
  <c r="AA119" i="21"/>
  <c r="Z121" i="21"/>
  <c r="AA121" i="21"/>
  <c r="Z123" i="21"/>
  <c r="AA123" i="21"/>
  <c r="Z125" i="21"/>
  <c r="AB125" i="21"/>
  <c r="AC125" i="21"/>
  <c r="AD125" i="21"/>
  <c r="AA125" i="21"/>
  <c r="Z127" i="21"/>
  <c r="AB127" i="21"/>
  <c r="AA127" i="21"/>
  <c r="AE129" i="21"/>
  <c r="AF129" i="21"/>
  <c r="Z129" i="21"/>
  <c r="AB129" i="21"/>
  <c r="AC129" i="21"/>
  <c r="AD129" i="21"/>
  <c r="AA129" i="21"/>
  <c r="Z131" i="21"/>
  <c r="AA131" i="21"/>
  <c r="Z133" i="21"/>
  <c r="AA133" i="21"/>
  <c r="Z135" i="21"/>
  <c r="AA135" i="21"/>
  <c r="Z137" i="21"/>
  <c r="AA137" i="21"/>
  <c r="Z139" i="21"/>
  <c r="AA139" i="21"/>
  <c r="Z141" i="21"/>
  <c r="AA141" i="21"/>
  <c r="AE143" i="21"/>
  <c r="Z143" i="21"/>
  <c r="AB143" i="21"/>
  <c r="AC143" i="21"/>
  <c r="AD143" i="21"/>
  <c r="AA143" i="21"/>
  <c r="Z145" i="21"/>
  <c r="AA145" i="21"/>
  <c r="AE147" i="21"/>
  <c r="AF147" i="21"/>
  <c r="Z147" i="21"/>
  <c r="AB147" i="21"/>
  <c r="AC147" i="21"/>
  <c r="AD147" i="21"/>
  <c r="AA147" i="21"/>
  <c r="Z149" i="21"/>
  <c r="AA149" i="21"/>
  <c r="Z151" i="21"/>
  <c r="AA151" i="21"/>
  <c r="Z153" i="21"/>
  <c r="AB153" i="21"/>
  <c r="AA153" i="21"/>
  <c r="AE155" i="21"/>
  <c r="AF155" i="21"/>
  <c r="Z155" i="21"/>
  <c r="AB155" i="21"/>
  <c r="AC155" i="21"/>
  <c r="AD155" i="21"/>
  <c r="AA155" i="21"/>
  <c r="Z157" i="21"/>
  <c r="AB157" i="21"/>
  <c r="AA157" i="21"/>
  <c r="Z159" i="21"/>
  <c r="AA159" i="21"/>
  <c r="Z161" i="21"/>
  <c r="AB161" i="21"/>
  <c r="AA161" i="21"/>
  <c r="Z163" i="21"/>
  <c r="AA163" i="21"/>
  <c r="Z165" i="21"/>
  <c r="AB165" i="21"/>
  <c r="AA165" i="21"/>
  <c r="Z167" i="21"/>
  <c r="AA167" i="21"/>
  <c r="Z169" i="21"/>
  <c r="AA169" i="21"/>
  <c r="Z171" i="21"/>
  <c r="AA171" i="21"/>
  <c r="AE173" i="21"/>
  <c r="AF173" i="21"/>
  <c r="Z173" i="21"/>
  <c r="AB173" i="21"/>
  <c r="AC173" i="21"/>
  <c r="AD173" i="21"/>
  <c r="AA173" i="21"/>
  <c r="Z175" i="21"/>
  <c r="AA175" i="21"/>
  <c r="Z177" i="21"/>
  <c r="AA177" i="21"/>
  <c r="Z179" i="21"/>
  <c r="AB179" i="21"/>
  <c r="AC179" i="21"/>
  <c r="AA179" i="21"/>
  <c r="Z181" i="21"/>
  <c r="AB181" i="21"/>
  <c r="AC181" i="21"/>
  <c r="AD181" i="21"/>
  <c r="AA181" i="21"/>
  <c r="Z183" i="21"/>
  <c r="AA183" i="21"/>
  <c r="Z185" i="21"/>
  <c r="AA185" i="21"/>
  <c r="Z187" i="21"/>
  <c r="AA187" i="21"/>
  <c r="Z189" i="21"/>
  <c r="AA189" i="21"/>
  <c r="Z191" i="21"/>
  <c r="AA191" i="21"/>
  <c r="Z193" i="21"/>
  <c r="AB193" i="21"/>
  <c r="AC193" i="21"/>
  <c r="AA193" i="21"/>
  <c r="Z195" i="21"/>
  <c r="AB195" i="21"/>
  <c r="AA195" i="21"/>
  <c r="Z197" i="21"/>
  <c r="AA197" i="21"/>
  <c r="Z199" i="21"/>
  <c r="AA199" i="21"/>
  <c r="Z201" i="21"/>
  <c r="AB201" i="21"/>
  <c r="AA201" i="21"/>
  <c r="Z203" i="21"/>
  <c r="AB203" i="21"/>
  <c r="AA203" i="21"/>
  <c r="AE205" i="21"/>
  <c r="AF205" i="21"/>
  <c r="Z205" i="21"/>
  <c r="AB205" i="21"/>
  <c r="AC205" i="21"/>
  <c r="AD205" i="21"/>
  <c r="AA205" i="21"/>
  <c r="AE207" i="21"/>
  <c r="AF207" i="21"/>
  <c r="Z207" i="21"/>
  <c r="AB207" i="21"/>
  <c r="AC207" i="21"/>
  <c r="AD207" i="21"/>
  <c r="AA207" i="21"/>
  <c r="Z209" i="21"/>
  <c r="AA209" i="21"/>
  <c r="Z211" i="21"/>
  <c r="AB211" i="21"/>
  <c r="AA211" i="21"/>
  <c r="Z213" i="21"/>
  <c r="AA213" i="21"/>
  <c r="Z215" i="21"/>
  <c r="AA215" i="21"/>
  <c r="Z217" i="21"/>
  <c r="AA217" i="21"/>
  <c r="Z219" i="21"/>
  <c r="AA219" i="21"/>
  <c r="Z221" i="21"/>
  <c r="AA221" i="21"/>
  <c r="Z223" i="21"/>
  <c r="AA223" i="21"/>
  <c r="Z225" i="21"/>
  <c r="AA225" i="21"/>
  <c r="AE227" i="21"/>
  <c r="AF227" i="21"/>
  <c r="Z227" i="21"/>
  <c r="AB227" i="21"/>
  <c r="AC227" i="21"/>
  <c r="AD227" i="21"/>
  <c r="AA227" i="21"/>
  <c r="Z229" i="21"/>
  <c r="AA229" i="21"/>
  <c r="AE231" i="21"/>
  <c r="AF231" i="21"/>
  <c r="Z231" i="21"/>
  <c r="AB231" i="21"/>
  <c r="AC231" i="21"/>
  <c r="AD231" i="21"/>
  <c r="AA231" i="21"/>
  <c r="AE233" i="21"/>
  <c r="Z233" i="21"/>
  <c r="AB233" i="21"/>
  <c r="AC233" i="21"/>
  <c r="AD233" i="21"/>
  <c r="AA233" i="21"/>
  <c r="Z235" i="21"/>
  <c r="AA235" i="21"/>
  <c r="Z237" i="21"/>
  <c r="AA237" i="21"/>
  <c r="Z239" i="21"/>
  <c r="AA239" i="21"/>
  <c r="Z241" i="21"/>
  <c r="AA241" i="21"/>
  <c r="Z243" i="21"/>
  <c r="AA243" i="21"/>
  <c r="Z245" i="21"/>
  <c r="AA245" i="21"/>
  <c r="Z247" i="21"/>
  <c r="AA247" i="21"/>
  <c r="Z249" i="21"/>
  <c r="AB249" i="21"/>
  <c r="AC249" i="21"/>
  <c r="AA249" i="21"/>
  <c r="AE251" i="21"/>
  <c r="AF251" i="21"/>
  <c r="Z251" i="21"/>
  <c r="AB251" i="21"/>
  <c r="AC251" i="21"/>
  <c r="AD251" i="21"/>
  <c r="AA251" i="21"/>
  <c r="Z253" i="21"/>
  <c r="AB253" i="21"/>
  <c r="AA253" i="21"/>
  <c r="AE255" i="21"/>
  <c r="AF255" i="21"/>
  <c r="Z255" i="21"/>
  <c r="AB255" i="21"/>
  <c r="AC255" i="21"/>
  <c r="AD255" i="21"/>
  <c r="AA255" i="21"/>
  <c r="Z257" i="21"/>
  <c r="AA257" i="21"/>
  <c r="Z259" i="21"/>
  <c r="AB259" i="21"/>
  <c r="AA259" i="21"/>
  <c r="Z261" i="21"/>
  <c r="AA261" i="21"/>
  <c r="AE263" i="21"/>
  <c r="AF263" i="21"/>
  <c r="Z263" i="21"/>
  <c r="AB263" i="21"/>
  <c r="AC263" i="21"/>
  <c r="AD263" i="21"/>
  <c r="AA263" i="21"/>
  <c r="Z265" i="21"/>
  <c r="AA265" i="21"/>
  <c r="Z267" i="21"/>
  <c r="AA267" i="21"/>
  <c r="AE269" i="21"/>
  <c r="AF269" i="21"/>
  <c r="Z269" i="21"/>
  <c r="AB269" i="21"/>
  <c r="AC269" i="21"/>
  <c r="AD269" i="21"/>
  <c r="AA269" i="21"/>
  <c r="Z271" i="21"/>
  <c r="AA271" i="21"/>
  <c r="Z273" i="21"/>
  <c r="AA273" i="21"/>
  <c r="Z275" i="21"/>
  <c r="AA275" i="21"/>
  <c r="Z277" i="21"/>
  <c r="AB277" i="21"/>
  <c r="AC277" i="21"/>
  <c r="AD277" i="21"/>
  <c r="AA277" i="21"/>
  <c r="Z279" i="21"/>
  <c r="AE281" i="21"/>
  <c r="AF281" i="21"/>
  <c r="Z281" i="21"/>
  <c r="AB281" i="21"/>
  <c r="AC281" i="21"/>
  <c r="AD281" i="21"/>
  <c r="AA281" i="21"/>
  <c r="Z283" i="21"/>
  <c r="Z285" i="21"/>
  <c r="Z287" i="21"/>
  <c r="Z289" i="21"/>
  <c r="AB289" i="21"/>
  <c r="AC289" i="21"/>
  <c r="AA289" i="21"/>
  <c r="Z291" i="21"/>
  <c r="AE293" i="21"/>
  <c r="AF293" i="21"/>
  <c r="Z293" i="21"/>
  <c r="AB293" i="21"/>
  <c r="AC293" i="21"/>
  <c r="AD293" i="21"/>
  <c r="AA293" i="21"/>
  <c r="Z295" i="21"/>
  <c r="Z297" i="21"/>
  <c r="Z299" i="21"/>
  <c r="Z301" i="21"/>
  <c r="Z303" i="21"/>
  <c r="Z305" i="21"/>
  <c r="Z307" i="21"/>
  <c r="Z309" i="21"/>
  <c r="Z311" i="21"/>
  <c r="Z313" i="21"/>
  <c r="Z315" i="21"/>
  <c r="Z317" i="21"/>
  <c r="AA317" i="21"/>
  <c r="Z319" i="21"/>
  <c r="Z321" i="21"/>
  <c r="Z323" i="21"/>
  <c r="Z325" i="21"/>
  <c r="AB325" i="21"/>
  <c r="AA325" i="21"/>
  <c r="AE327" i="21"/>
  <c r="AF327" i="21"/>
  <c r="Z327" i="21"/>
  <c r="AB327" i="21"/>
  <c r="AC327" i="21"/>
  <c r="AD327" i="21"/>
  <c r="AA327" i="21"/>
  <c r="Z329" i="21"/>
  <c r="Z331" i="21"/>
  <c r="AE333" i="21"/>
  <c r="AF333" i="21"/>
  <c r="Z333" i="21"/>
  <c r="AB333" i="21"/>
  <c r="AC333" i="21"/>
  <c r="AD333" i="21"/>
  <c r="AA333" i="21"/>
  <c r="Z335" i="21"/>
  <c r="Z337" i="21"/>
  <c r="Z339" i="21"/>
  <c r="Z341" i="21"/>
  <c r="Z343" i="21"/>
  <c r="AE345" i="21"/>
  <c r="AF345" i="21"/>
  <c r="Z345" i="21"/>
  <c r="AB345" i="21"/>
  <c r="AC345" i="21"/>
  <c r="AD345" i="21"/>
  <c r="AA345" i="21"/>
  <c r="Z347" i="21"/>
  <c r="Z349" i="21"/>
  <c r="Z351" i="21"/>
  <c r="Z353" i="21"/>
  <c r="Z355" i="21"/>
  <c r="Z357" i="21"/>
  <c r="Z359" i="21"/>
  <c r="AA359" i="21"/>
  <c r="Z361" i="21"/>
  <c r="AE363" i="21"/>
  <c r="AF363" i="21"/>
  <c r="Z363" i="21"/>
  <c r="AB363" i="21"/>
  <c r="AC363" i="21"/>
  <c r="AD363" i="21"/>
  <c r="AA363" i="21"/>
  <c r="Z365" i="21"/>
  <c r="Z367" i="21"/>
  <c r="AB367" i="21"/>
  <c r="AC367" i="21"/>
  <c r="AA367" i="21"/>
  <c r="Z369" i="21"/>
  <c r="AA369" i="21"/>
  <c r="Z371" i="21"/>
  <c r="AA371" i="21"/>
  <c r="Z373" i="21"/>
  <c r="Z375" i="21"/>
  <c r="Z377" i="21"/>
  <c r="AA377" i="21"/>
  <c r="Z379" i="21"/>
  <c r="Z381" i="21"/>
  <c r="Z383" i="21"/>
  <c r="AE385" i="21"/>
  <c r="AF385" i="21"/>
  <c r="Z385" i="21"/>
  <c r="AB385" i="21"/>
  <c r="AC385" i="21"/>
  <c r="AD385" i="21"/>
  <c r="AA385" i="21"/>
  <c r="AE387" i="21"/>
  <c r="AF387" i="21"/>
  <c r="Z387" i="21"/>
  <c r="AB387" i="21"/>
  <c r="AC387" i="21"/>
  <c r="AD387" i="21"/>
  <c r="AA387" i="21"/>
  <c r="Z389" i="21"/>
  <c r="Z391" i="21"/>
  <c r="Z393" i="21"/>
  <c r="Z395" i="21"/>
  <c r="AE397" i="21"/>
  <c r="AF397" i="21"/>
  <c r="Z397" i="21"/>
  <c r="AB397" i="21"/>
  <c r="AC397" i="21"/>
  <c r="AD397" i="21"/>
  <c r="AA397" i="21"/>
  <c r="Z399" i="21"/>
  <c r="Z401" i="21"/>
  <c r="Z403" i="21"/>
  <c r="Z405" i="21"/>
  <c r="Z407" i="21"/>
  <c r="Z409" i="21"/>
  <c r="AB409" i="21"/>
  <c r="AC409" i="21"/>
  <c r="AD409" i="21"/>
  <c r="AA409" i="21"/>
  <c r="AE411" i="21"/>
  <c r="AF411" i="21"/>
  <c r="Z411" i="21"/>
  <c r="AB411" i="21"/>
  <c r="AC411" i="21"/>
  <c r="AD411" i="21"/>
  <c r="AA411" i="21"/>
  <c r="Z413" i="21"/>
  <c r="AA413" i="21"/>
  <c r="Z415" i="21"/>
  <c r="AA415" i="21"/>
  <c r="AE417" i="21"/>
  <c r="AF417" i="21"/>
  <c r="Z417" i="21"/>
  <c r="AB417" i="21"/>
  <c r="AC417" i="21"/>
  <c r="AD417" i="21"/>
  <c r="AA417" i="21"/>
  <c r="Z419" i="21"/>
  <c r="AA419" i="21"/>
  <c r="Z421" i="21"/>
  <c r="Z423" i="21"/>
  <c r="AA423" i="21"/>
  <c r="AE425" i="21"/>
  <c r="AF425" i="21"/>
  <c r="Z425" i="21"/>
  <c r="AB425" i="21"/>
  <c r="AC425" i="21"/>
  <c r="AD425" i="21"/>
  <c r="AA425" i="21"/>
  <c r="Z427" i="21"/>
  <c r="Z429" i="21"/>
  <c r="Z431" i="21"/>
  <c r="Z433" i="21"/>
  <c r="AA433" i="21"/>
  <c r="Z435" i="21"/>
  <c r="AA435" i="21"/>
  <c r="Z437" i="21"/>
  <c r="AA437" i="21"/>
  <c r="Z439" i="21"/>
  <c r="AA439" i="21"/>
  <c r="Z441" i="21"/>
  <c r="AA441" i="21"/>
  <c r="Z443" i="21"/>
  <c r="AA443" i="21"/>
  <c r="Z445" i="21"/>
  <c r="AA445" i="21"/>
  <c r="Z447" i="21"/>
  <c r="AB447" i="21"/>
  <c r="AA447" i="21"/>
  <c r="Z449" i="21"/>
  <c r="AA449" i="21"/>
  <c r="Z451" i="21"/>
  <c r="AA451" i="21"/>
  <c r="Z453" i="21"/>
  <c r="AA453" i="21"/>
  <c r="Z455" i="21"/>
  <c r="AB455" i="21"/>
  <c r="AA455" i="21"/>
  <c r="Z457" i="21"/>
  <c r="AA457" i="21"/>
  <c r="AE459" i="21"/>
  <c r="Z459" i="21"/>
  <c r="AB459" i="21"/>
  <c r="AC459" i="21"/>
  <c r="AD459" i="21"/>
  <c r="AA459" i="21"/>
  <c r="Z461" i="21"/>
  <c r="AB461" i="21"/>
  <c r="AA461" i="21"/>
  <c r="Z463" i="21"/>
  <c r="AA463" i="21"/>
  <c r="Z465" i="21"/>
  <c r="AA465" i="21"/>
  <c r="Z467" i="21"/>
  <c r="AA467" i="21"/>
  <c r="Z469" i="21"/>
  <c r="AB469" i="21"/>
  <c r="AC469" i="21"/>
  <c r="AD469" i="21"/>
  <c r="AA469" i="21"/>
  <c r="Z471" i="21"/>
  <c r="AE473" i="21"/>
  <c r="AF473" i="21"/>
  <c r="Z473" i="21"/>
  <c r="AB473" i="21"/>
  <c r="AC473" i="21"/>
  <c r="AD473" i="21"/>
  <c r="AA473" i="21"/>
  <c r="Z475" i="21"/>
  <c r="Z477" i="21"/>
  <c r="AA477" i="21"/>
  <c r="Z479" i="21"/>
  <c r="AA479" i="21"/>
  <c r="Z481" i="21"/>
  <c r="AA481" i="21"/>
  <c r="Z483" i="21"/>
  <c r="AA483" i="21"/>
  <c r="Z485" i="21"/>
  <c r="AA485" i="21"/>
  <c r="Z487" i="21"/>
  <c r="AB487" i="21"/>
  <c r="AA487" i="21"/>
  <c r="Z489" i="21"/>
  <c r="AA489" i="21"/>
  <c r="Z491" i="21"/>
  <c r="AA491" i="21"/>
  <c r="Z493" i="21"/>
  <c r="AA493" i="21"/>
  <c r="Z495" i="21"/>
  <c r="AA495" i="21"/>
  <c r="Z497" i="21"/>
  <c r="AA497" i="21"/>
  <c r="Z499" i="21"/>
  <c r="AA499" i="21"/>
  <c r="Z501" i="21"/>
  <c r="AA501" i="21"/>
  <c r="Z503" i="21"/>
  <c r="AA503" i="21"/>
  <c r="Z505" i="21"/>
  <c r="AA505" i="21"/>
  <c r="Z507" i="21"/>
  <c r="AA507" i="21"/>
  <c r="Z509" i="21"/>
  <c r="AA509" i="21"/>
  <c r="Z511" i="21"/>
  <c r="AA511" i="21"/>
  <c r="Z513" i="21"/>
  <c r="AA513" i="21"/>
  <c r="Z515" i="21"/>
  <c r="AA515" i="21"/>
  <c r="Z517" i="21"/>
  <c r="AA517" i="21"/>
  <c r="Z519" i="21"/>
  <c r="AB519" i="21"/>
  <c r="AA519" i="21"/>
  <c r="Z521" i="21"/>
  <c r="AA521" i="21"/>
  <c r="Z523" i="21"/>
  <c r="AA523" i="21"/>
  <c r="Z525" i="21"/>
  <c r="AA525" i="21"/>
  <c r="Z527" i="21"/>
  <c r="AA527" i="21"/>
  <c r="Z529" i="21"/>
  <c r="AB529" i="21"/>
  <c r="AC529" i="21"/>
  <c r="AD529" i="21"/>
  <c r="AA529" i="21"/>
  <c r="Z531" i="21"/>
  <c r="AB531" i="21"/>
  <c r="AA531" i="21"/>
  <c r="AE533" i="21"/>
  <c r="AF533" i="21"/>
  <c r="Z533" i="21"/>
  <c r="AB533" i="21"/>
  <c r="AC533" i="21"/>
  <c r="AD533" i="21"/>
  <c r="AA533" i="21"/>
  <c r="Z535" i="21"/>
  <c r="AB535" i="21"/>
  <c r="AA535" i="21"/>
  <c r="Z537" i="21"/>
  <c r="AA537" i="21"/>
  <c r="Z539" i="21"/>
  <c r="AA539" i="21"/>
  <c r="Z541" i="21"/>
  <c r="AA541" i="21"/>
  <c r="Z543" i="21"/>
  <c r="AB543" i="21"/>
  <c r="AA543" i="21"/>
  <c r="Z545" i="21"/>
  <c r="AA545" i="21"/>
  <c r="Z547" i="21"/>
  <c r="AB547" i="21"/>
  <c r="AC547" i="21"/>
  <c r="AA547" i="21"/>
  <c r="Z549" i="21"/>
  <c r="AA549" i="21"/>
  <c r="AE551" i="21"/>
  <c r="Z551" i="21"/>
  <c r="AB551" i="21"/>
  <c r="AC551" i="21"/>
  <c r="AD551" i="21"/>
  <c r="AA551" i="21"/>
  <c r="Z553" i="21"/>
  <c r="AA553" i="21"/>
  <c r="Z555" i="21"/>
  <c r="AA555" i="21"/>
  <c r="AE557" i="21"/>
  <c r="Z557" i="21"/>
  <c r="AB557" i="21"/>
  <c r="AC557" i="21"/>
  <c r="AA557" i="21"/>
  <c r="AD557" i="21"/>
  <c r="Z559" i="21"/>
  <c r="AA559" i="21"/>
  <c r="Z561" i="21"/>
  <c r="AA561" i="21"/>
  <c r="Z563" i="21"/>
  <c r="AB563" i="21"/>
  <c r="AC563" i="21"/>
  <c r="AA563" i="21"/>
  <c r="Z565" i="21"/>
  <c r="AB565" i="21"/>
  <c r="AA565" i="21"/>
  <c r="Z567" i="21"/>
  <c r="AB567" i="21"/>
  <c r="AA567" i="21"/>
  <c r="Z569" i="21"/>
  <c r="AA569" i="21"/>
  <c r="Z571" i="21"/>
  <c r="AA571" i="21"/>
  <c r="Z573" i="21"/>
  <c r="AA573" i="21"/>
  <c r="Z575" i="21"/>
  <c r="AA575" i="21"/>
  <c r="Z577" i="21"/>
  <c r="AA577" i="21"/>
  <c r="Z579" i="21"/>
  <c r="AA579" i="21"/>
  <c r="Z581" i="21"/>
  <c r="AB581" i="21"/>
  <c r="AA581" i="21"/>
  <c r="Z583" i="21"/>
  <c r="AB583" i="21"/>
  <c r="AC583" i="21"/>
  <c r="AA583" i="21"/>
  <c r="Z585" i="21"/>
  <c r="AB585" i="21"/>
  <c r="AA585" i="21"/>
  <c r="Z587" i="21"/>
  <c r="AA587" i="21"/>
  <c r="Z589" i="21"/>
  <c r="AA589" i="21"/>
  <c r="Z591" i="21"/>
  <c r="AA591" i="21"/>
  <c r="Z593" i="21"/>
  <c r="AB593" i="21"/>
  <c r="AC593" i="21"/>
  <c r="AD593" i="21"/>
  <c r="AA593" i="21"/>
  <c r="Z595" i="21"/>
  <c r="AA595" i="21"/>
  <c r="Z597" i="21"/>
  <c r="AB597" i="21"/>
  <c r="AC597" i="21"/>
  <c r="AD597" i="21"/>
  <c r="AA597" i="21"/>
  <c r="Z599" i="21"/>
  <c r="AA599" i="21"/>
  <c r="Z601" i="21"/>
  <c r="AB601" i="21"/>
  <c r="AA601" i="21"/>
  <c r="Z603" i="21"/>
  <c r="AA603" i="21"/>
  <c r="Z605" i="21"/>
  <c r="AA605" i="21"/>
  <c r="Z607" i="21"/>
  <c r="AB607" i="21"/>
  <c r="AA607" i="21"/>
  <c r="Z609" i="21"/>
  <c r="AB609" i="21"/>
  <c r="AC609" i="21"/>
  <c r="AA609" i="21"/>
  <c r="Z611" i="21"/>
  <c r="AB611" i="21"/>
  <c r="AC611" i="21"/>
  <c r="AA611" i="21"/>
  <c r="AE613" i="21"/>
  <c r="Z613" i="21"/>
  <c r="AB613" i="21"/>
  <c r="AC613" i="21"/>
  <c r="AD613" i="21"/>
  <c r="AA613" i="21"/>
  <c r="Z615" i="21"/>
  <c r="AA615" i="21"/>
  <c r="Z617" i="21"/>
  <c r="AA617" i="21"/>
  <c r="Z619" i="21"/>
  <c r="AB619" i="21"/>
  <c r="AC619" i="21"/>
  <c r="AD619" i="21"/>
  <c r="AA619" i="21"/>
  <c r="Z621" i="21"/>
  <c r="AB621" i="21"/>
  <c r="AC621" i="21"/>
  <c r="AA621" i="21"/>
  <c r="Z623" i="21"/>
  <c r="AA623" i="21"/>
  <c r="Z625" i="21"/>
  <c r="AB625" i="21"/>
  <c r="AA625" i="21"/>
  <c r="Z627" i="21"/>
  <c r="AA627" i="21"/>
  <c r="Z629" i="21"/>
  <c r="AA629" i="21"/>
  <c r="AE631" i="21"/>
  <c r="AF631" i="21"/>
  <c r="Z631" i="21"/>
  <c r="AB631" i="21"/>
  <c r="AC631" i="21"/>
  <c r="AD631" i="21"/>
  <c r="AA631" i="21"/>
  <c r="Z633" i="21"/>
  <c r="AA633" i="21"/>
  <c r="Z635" i="21"/>
  <c r="AB635" i="21"/>
  <c r="AC635" i="21"/>
  <c r="AD635" i="21"/>
  <c r="AA635" i="21"/>
  <c r="Z637" i="21"/>
  <c r="AB637" i="21"/>
  <c r="AA637" i="21"/>
  <c r="Z639" i="21"/>
  <c r="AB639" i="21"/>
  <c r="AA639" i="21"/>
  <c r="Z641" i="21"/>
  <c r="AB641" i="21"/>
  <c r="AA641" i="21"/>
  <c r="Z643" i="21"/>
  <c r="AA643" i="21"/>
  <c r="Z645" i="21"/>
  <c r="AB645" i="21"/>
  <c r="AA645" i="21"/>
  <c r="Z647" i="21"/>
  <c r="AA647" i="21"/>
  <c r="Z649" i="21"/>
  <c r="AA649" i="21"/>
  <c r="Z651" i="21"/>
  <c r="AB651" i="21"/>
  <c r="AA651" i="21"/>
  <c r="Z653" i="21"/>
  <c r="AA653" i="21"/>
  <c r="Z655" i="21"/>
  <c r="AB655" i="21"/>
  <c r="AA655" i="21"/>
  <c r="Z657" i="21"/>
  <c r="AA657" i="21"/>
  <c r="Z659" i="21"/>
  <c r="AB659" i="21"/>
  <c r="AA659" i="21"/>
  <c r="Z661" i="21"/>
  <c r="AA661" i="21"/>
  <c r="Z663" i="21"/>
  <c r="AB663" i="21"/>
  <c r="AA663" i="21"/>
  <c r="Z665" i="21"/>
  <c r="AB665" i="21"/>
  <c r="AA665" i="21"/>
  <c r="Z667" i="21"/>
  <c r="AB667" i="21"/>
  <c r="AA667" i="21"/>
  <c r="Z669" i="21"/>
  <c r="AB669" i="21"/>
  <c r="AC669" i="21"/>
  <c r="AA669" i="21"/>
  <c r="Z671" i="21"/>
  <c r="AB671" i="21"/>
  <c r="AA671" i="21"/>
  <c r="Z673" i="21"/>
  <c r="AB673" i="21"/>
  <c r="AA673" i="21"/>
  <c r="Z675" i="21"/>
  <c r="AA675" i="21"/>
  <c r="Z677" i="21"/>
  <c r="AA677" i="21"/>
  <c r="Z679" i="21"/>
  <c r="AB679" i="21"/>
  <c r="AA679" i="21"/>
  <c r="Z681" i="21"/>
  <c r="AA681" i="21"/>
  <c r="Z683" i="21"/>
  <c r="AA683" i="21"/>
  <c r="Z685" i="21"/>
  <c r="AA685" i="21"/>
  <c r="Z687" i="21"/>
  <c r="AA687" i="21"/>
  <c r="Z689" i="21"/>
  <c r="AB689" i="21"/>
  <c r="AA689" i="21"/>
  <c r="Z691" i="21"/>
  <c r="AA691" i="21"/>
  <c r="Z693" i="21"/>
  <c r="AA693" i="21"/>
  <c r="Z695" i="21"/>
  <c r="AB695" i="21"/>
  <c r="AC695" i="21"/>
  <c r="AD695" i="21"/>
  <c r="AA695" i="21"/>
  <c r="Z697" i="21"/>
  <c r="AA697" i="21"/>
  <c r="Z699" i="21"/>
  <c r="AA699" i="21"/>
  <c r="Z701" i="21"/>
  <c r="AB701" i="21"/>
  <c r="AC701" i="21"/>
  <c r="AA701" i="21"/>
  <c r="AD701" i="21"/>
  <c r="Z703" i="21"/>
  <c r="AB703" i="21"/>
  <c r="AC703" i="21"/>
  <c r="AD703" i="21"/>
  <c r="AA703" i="21"/>
  <c r="AE705" i="21"/>
  <c r="Z705" i="21"/>
  <c r="AB705" i="21"/>
  <c r="AC705" i="21"/>
  <c r="AD705" i="21"/>
  <c r="AA705" i="21"/>
  <c r="Z707" i="21"/>
  <c r="AA707" i="21"/>
  <c r="Z709" i="21"/>
  <c r="AB709" i="21"/>
  <c r="AA709" i="21"/>
  <c r="Z711" i="21"/>
  <c r="AB711" i="21"/>
  <c r="AC711" i="21"/>
  <c r="AA711" i="21"/>
  <c r="Z713" i="21"/>
  <c r="AB713" i="21"/>
  <c r="AC713" i="21"/>
  <c r="AA713" i="21"/>
  <c r="Z715" i="21"/>
  <c r="AB715" i="21"/>
  <c r="AA715" i="21"/>
  <c r="Z717" i="21"/>
  <c r="AA717" i="21"/>
  <c r="AE719" i="21"/>
  <c r="Z719" i="21"/>
  <c r="AB719" i="21"/>
  <c r="AC719" i="21"/>
  <c r="AD719" i="21"/>
  <c r="AA719" i="21"/>
  <c r="Z721" i="21"/>
  <c r="AA721" i="21"/>
  <c r="Z723" i="21"/>
  <c r="AA723" i="21"/>
  <c r="AF725" i="21"/>
  <c r="AE725" i="21"/>
  <c r="Z725" i="21"/>
  <c r="AB725" i="21"/>
  <c r="AC725" i="21"/>
  <c r="AD725" i="21"/>
  <c r="AA725" i="21"/>
  <c r="Z727" i="21"/>
  <c r="AB727" i="21"/>
  <c r="AC727" i="21"/>
  <c r="AA727" i="21"/>
  <c r="AE729" i="21"/>
  <c r="Z729" i="21"/>
  <c r="AB729" i="21"/>
  <c r="AC729" i="21"/>
  <c r="AA729" i="21"/>
  <c r="AD729" i="21"/>
  <c r="Z731" i="21"/>
  <c r="AB731" i="21"/>
  <c r="AA731" i="21"/>
  <c r="Z733" i="21"/>
  <c r="AB733" i="21"/>
  <c r="AC733" i="21"/>
  <c r="AA733" i="21"/>
  <c r="Z735" i="21"/>
  <c r="AA735" i="21"/>
  <c r="Z737" i="21"/>
  <c r="AA737" i="21"/>
  <c r="Z739" i="21"/>
  <c r="AA739" i="21"/>
  <c r="AE741" i="21"/>
  <c r="Z741" i="21"/>
  <c r="AB741" i="21"/>
  <c r="AC741" i="21"/>
  <c r="AD741" i="21"/>
  <c r="AA741" i="21"/>
  <c r="Z743" i="21"/>
  <c r="AB743" i="21"/>
  <c r="AC743" i="21"/>
  <c r="AD743" i="21"/>
  <c r="AA743" i="21"/>
  <c r="Z745" i="21"/>
  <c r="AB745" i="21"/>
  <c r="AA745" i="21"/>
  <c r="Z747" i="21"/>
  <c r="AB747" i="21"/>
  <c r="AC747" i="21"/>
  <c r="AD747" i="21"/>
  <c r="AA747" i="21"/>
  <c r="Z749" i="21"/>
  <c r="AA749" i="21"/>
  <c r="Z751" i="21"/>
  <c r="AA751" i="21"/>
  <c r="Z753" i="21"/>
  <c r="AB753" i="21"/>
  <c r="AA753" i="21"/>
  <c r="Z755" i="21"/>
  <c r="AA755" i="21"/>
  <c r="Z757" i="21"/>
  <c r="AA757" i="21"/>
  <c r="Z759" i="21"/>
  <c r="AA759" i="21"/>
  <c r="Z761" i="21"/>
  <c r="AA761" i="21"/>
  <c r="Z763" i="21"/>
  <c r="AA763" i="21"/>
  <c r="Z765" i="21"/>
  <c r="AB765" i="21"/>
  <c r="AC765" i="21"/>
  <c r="AA765" i="21"/>
  <c r="AD765" i="21"/>
  <c r="AF767" i="21"/>
  <c r="AE767" i="21"/>
  <c r="Z767" i="21"/>
  <c r="AB767" i="21"/>
  <c r="AC767" i="21"/>
  <c r="Y767" i="21" s="1"/>
  <c r="AD767" i="21"/>
  <c r="AA767" i="21"/>
  <c r="Z769" i="21"/>
  <c r="AB769" i="21"/>
  <c r="AA769" i="21"/>
  <c r="Z771" i="21"/>
  <c r="AA771" i="21"/>
  <c r="Z773" i="21"/>
  <c r="AA773" i="21"/>
  <c r="Z775" i="21"/>
  <c r="AB775" i="21"/>
  <c r="AC775" i="21"/>
  <c r="AA775" i="21"/>
  <c r="AE777" i="21"/>
  <c r="Z777" i="21"/>
  <c r="AB777" i="21"/>
  <c r="AC777" i="21"/>
  <c r="AA777" i="21"/>
  <c r="AD777" i="21"/>
  <c r="AE779" i="21"/>
  <c r="Z779" i="21"/>
  <c r="AB779" i="21"/>
  <c r="AC779" i="21"/>
  <c r="AD779" i="21"/>
  <c r="AA779" i="21"/>
  <c r="Z781" i="21"/>
  <c r="AB781" i="21"/>
  <c r="AA781" i="21"/>
  <c r="Z783" i="21"/>
  <c r="AB783" i="21"/>
  <c r="AC783" i="21"/>
  <c r="AD783" i="21"/>
  <c r="AA783" i="21"/>
  <c r="Z785" i="21"/>
  <c r="AA785" i="21"/>
  <c r="Z787" i="21"/>
  <c r="AA787" i="21"/>
  <c r="Z789" i="21"/>
  <c r="AB789" i="21"/>
  <c r="AC789" i="21"/>
  <c r="AA789" i="21"/>
  <c r="Z791" i="21"/>
  <c r="AB791" i="21"/>
  <c r="AA791" i="21"/>
  <c r="Z793" i="21"/>
  <c r="AB793" i="21"/>
  <c r="AA793" i="21"/>
  <c r="Z795" i="21"/>
  <c r="AA795" i="21"/>
  <c r="Z797" i="21"/>
  <c r="AB797" i="21"/>
  <c r="AC797" i="21"/>
  <c r="AA797" i="21"/>
  <c r="Z799" i="21"/>
  <c r="AB799" i="21"/>
  <c r="AA799" i="21"/>
  <c r="Z801" i="21"/>
  <c r="AB801" i="21"/>
  <c r="AA801" i="21"/>
  <c r="Z803" i="21"/>
  <c r="AB803" i="21"/>
  <c r="AC803" i="21"/>
  <c r="AA803" i="21"/>
  <c r="Z805" i="21"/>
  <c r="AA805" i="21"/>
  <c r="Z807" i="21"/>
  <c r="AB807" i="21"/>
  <c r="AC807" i="21"/>
  <c r="AA807" i="21"/>
  <c r="Z809" i="21"/>
  <c r="AA809" i="21"/>
  <c r="Z811" i="21"/>
  <c r="AA811" i="21"/>
  <c r="Z813" i="21"/>
  <c r="AB813" i="21"/>
  <c r="AA813" i="21"/>
  <c r="Z815" i="21"/>
  <c r="AA815" i="21"/>
  <c r="Z817" i="21"/>
  <c r="AB817" i="21"/>
  <c r="AC817" i="21"/>
  <c r="AA817" i="21"/>
  <c r="Z819" i="21"/>
  <c r="AB819" i="21"/>
  <c r="AC819" i="21"/>
  <c r="AA819" i="21"/>
  <c r="Z821" i="21"/>
  <c r="AB821" i="21"/>
  <c r="AA821" i="21"/>
  <c r="Z823" i="21"/>
  <c r="AA823" i="21"/>
  <c r="Z825" i="21"/>
  <c r="AA825" i="21"/>
  <c r="Z827" i="21"/>
  <c r="AB827" i="21"/>
  <c r="AC827" i="21"/>
  <c r="AD827" i="21"/>
  <c r="AA827" i="21"/>
  <c r="Z829" i="21"/>
  <c r="AB829" i="21"/>
  <c r="AC829" i="21"/>
  <c r="AA829" i="21"/>
  <c r="Z831" i="21"/>
  <c r="AB831" i="21"/>
  <c r="AC831" i="21"/>
  <c r="AD831" i="21"/>
  <c r="AA831" i="21"/>
  <c r="Z833" i="21"/>
  <c r="AA833" i="21"/>
  <c r="Z835" i="21"/>
  <c r="AB835" i="21"/>
  <c r="AA835" i="21"/>
  <c r="Z837" i="21"/>
  <c r="AB837" i="21"/>
  <c r="AA837" i="21"/>
  <c r="Z839" i="21"/>
  <c r="AA839" i="21"/>
  <c r="Z841" i="21"/>
  <c r="AA841" i="21"/>
  <c r="Z843" i="21"/>
  <c r="AB843" i="21"/>
  <c r="AA843" i="21"/>
  <c r="Z845" i="21"/>
  <c r="AA845" i="21"/>
  <c r="Z847" i="21"/>
  <c r="AA847" i="21"/>
  <c r="Z849" i="21"/>
  <c r="AA849" i="21"/>
  <c r="Z851" i="21"/>
  <c r="AA851" i="21"/>
  <c r="AF853" i="21"/>
  <c r="AE853" i="21"/>
  <c r="Z853" i="21"/>
  <c r="AB853" i="21"/>
  <c r="AC853" i="21"/>
  <c r="AD853" i="21"/>
  <c r="AA853" i="21"/>
  <c r="Z855" i="21"/>
  <c r="AA855" i="21"/>
  <c r="Z857" i="21"/>
  <c r="AA857" i="21"/>
  <c r="Z859" i="21"/>
  <c r="AB859" i="21"/>
  <c r="AC859" i="21"/>
  <c r="AA859" i="21"/>
  <c r="Z861" i="21"/>
  <c r="AA861" i="21"/>
  <c r="AE863" i="21"/>
  <c r="Z863" i="21"/>
  <c r="AB863" i="21"/>
  <c r="AC863" i="21"/>
  <c r="AD863" i="21"/>
  <c r="AA863" i="21"/>
  <c r="Z865" i="21"/>
  <c r="AA865" i="21"/>
  <c r="Z867" i="21"/>
  <c r="AB867" i="21"/>
  <c r="AA867" i="21"/>
  <c r="Z869" i="21"/>
  <c r="AA869" i="21"/>
  <c r="Z871" i="21"/>
  <c r="AB871" i="21"/>
  <c r="AC871" i="21"/>
  <c r="AD871" i="21"/>
  <c r="AA871" i="21"/>
  <c r="Z873" i="21"/>
  <c r="AA873" i="21"/>
  <c r="Z875" i="21"/>
  <c r="AB875" i="21"/>
  <c r="AA875" i="21"/>
  <c r="Z877" i="21"/>
  <c r="AA877" i="21"/>
  <c r="Z879" i="21"/>
  <c r="AB879" i="21"/>
  <c r="AC879" i="21"/>
  <c r="AA879" i="21"/>
  <c r="Z881" i="21"/>
  <c r="AA881" i="21"/>
  <c r="Z883" i="21"/>
  <c r="AB883" i="21"/>
  <c r="AC883" i="21"/>
  <c r="AA883" i="21"/>
  <c r="Z885" i="21"/>
  <c r="AA885" i="21"/>
  <c r="Z887" i="21"/>
  <c r="AA887" i="21"/>
  <c r="Z889" i="21"/>
  <c r="AB889" i="21"/>
  <c r="AA889" i="21"/>
  <c r="Z891" i="21"/>
  <c r="AA891" i="21"/>
  <c r="Z893" i="21"/>
  <c r="AA893" i="21"/>
  <c r="Z895" i="21"/>
  <c r="AA895" i="21"/>
  <c r="AE897" i="21"/>
  <c r="Z897" i="21"/>
  <c r="AB897" i="21"/>
  <c r="AC897" i="21"/>
  <c r="AD897" i="21"/>
  <c r="AA897" i="21"/>
  <c r="Z899" i="21"/>
  <c r="AA899" i="21"/>
  <c r="Z901" i="21"/>
  <c r="AA901" i="21"/>
  <c r="Z903" i="21"/>
  <c r="AA903" i="21"/>
  <c r="Z905" i="21"/>
  <c r="AB905" i="21"/>
  <c r="AA905" i="21"/>
  <c r="Z907" i="21"/>
  <c r="AB907" i="21"/>
  <c r="AC907" i="21"/>
  <c r="AA907" i="21"/>
  <c r="AF909" i="21"/>
  <c r="AE909" i="21"/>
  <c r="Z909" i="21"/>
  <c r="AB909" i="21"/>
  <c r="AC909" i="21"/>
  <c r="AA909" i="21"/>
  <c r="AD909" i="21"/>
  <c r="Z911" i="21"/>
  <c r="AB911" i="21"/>
  <c r="AC911" i="21"/>
  <c r="AD911" i="21"/>
  <c r="AA911" i="21"/>
  <c r="Z913" i="21"/>
  <c r="AA913" i="21"/>
  <c r="Z915" i="21"/>
  <c r="AA915" i="21"/>
  <c r="Z917" i="21"/>
  <c r="AA917" i="21"/>
  <c r="Z919" i="21"/>
  <c r="AB919" i="21"/>
  <c r="AC919" i="21"/>
  <c r="AA919" i="21"/>
  <c r="Z921" i="21"/>
  <c r="AB921" i="21"/>
  <c r="AA921" i="21"/>
  <c r="Z923" i="21"/>
  <c r="AB923" i="21"/>
  <c r="AC923" i="21"/>
  <c r="AD923" i="21"/>
  <c r="AA923" i="21"/>
  <c r="Z925" i="21"/>
  <c r="AB925" i="21"/>
  <c r="AA925" i="21"/>
  <c r="Z927" i="21"/>
  <c r="AA927" i="21"/>
  <c r="Z929" i="21"/>
  <c r="AB929" i="21"/>
  <c r="AA929" i="21"/>
  <c r="AE931" i="21"/>
  <c r="Z931" i="21"/>
  <c r="AB931" i="21"/>
  <c r="AC931" i="21"/>
  <c r="AD931" i="21"/>
  <c r="AA931" i="21"/>
  <c r="Z933" i="21"/>
  <c r="AB933" i="21"/>
  <c r="AA933" i="21"/>
  <c r="Z935" i="21"/>
  <c r="AA935" i="21"/>
  <c r="Z937" i="21"/>
  <c r="AA937" i="21"/>
  <c r="Z939" i="21"/>
  <c r="AA939" i="21"/>
  <c r="Z941" i="21"/>
  <c r="AA941" i="21"/>
  <c r="Z943" i="21"/>
  <c r="AA943" i="21"/>
  <c r="Z945" i="21"/>
  <c r="AA945" i="21"/>
  <c r="Z947" i="21"/>
  <c r="AA947" i="21"/>
  <c r="Z949" i="21"/>
  <c r="AA949" i="21"/>
  <c r="Z951" i="21"/>
  <c r="AB951" i="21"/>
  <c r="AA951" i="21"/>
  <c r="Z953" i="21"/>
  <c r="AA953" i="21"/>
  <c r="Z955" i="21"/>
  <c r="AA955" i="21"/>
  <c r="Z957" i="21"/>
  <c r="AB957" i="21"/>
  <c r="AA957" i="21"/>
  <c r="Z959" i="21"/>
  <c r="AA959" i="21"/>
  <c r="Z961" i="21"/>
  <c r="AA961" i="21"/>
  <c r="Z963" i="21"/>
  <c r="AB963" i="21"/>
  <c r="AA963" i="21"/>
  <c r="Z965" i="21"/>
  <c r="AA965" i="21"/>
  <c r="Z967" i="21"/>
  <c r="AA967" i="21"/>
  <c r="Z969" i="21"/>
  <c r="AA969" i="21"/>
  <c r="Z971" i="21"/>
  <c r="AA971" i="21"/>
  <c r="Z973" i="21"/>
  <c r="AB973" i="21"/>
  <c r="AA973" i="21"/>
  <c r="Z975" i="21"/>
  <c r="AB975" i="21"/>
  <c r="AC975" i="21"/>
  <c r="AA975" i="21"/>
  <c r="Z977" i="21"/>
  <c r="AB977" i="21"/>
  <c r="AC977" i="21"/>
  <c r="AA977" i="21"/>
  <c r="Z979" i="21"/>
  <c r="AA979" i="21"/>
  <c r="Z981" i="21"/>
  <c r="AA981" i="21"/>
  <c r="Z983" i="21"/>
  <c r="AA983" i="21"/>
  <c r="Z985" i="21"/>
  <c r="AA985" i="21"/>
  <c r="Z987" i="21"/>
  <c r="AA987" i="21"/>
  <c r="Z989" i="21"/>
  <c r="AA989" i="21"/>
  <c r="Z991" i="21"/>
  <c r="AB991" i="21"/>
  <c r="AC991" i="21"/>
  <c r="AA991" i="21"/>
  <c r="Z993" i="21"/>
  <c r="AB993" i="21"/>
  <c r="AA993" i="21"/>
  <c r="Z995" i="21"/>
  <c r="AB995" i="21"/>
  <c r="AA995" i="21"/>
  <c r="Z997" i="21"/>
  <c r="AB997" i="21"/>
  <c r="AC997" i="21"/>
  <c r="AA997" i="21"/>
  <c r="Z999" i="21"/>
  <c r="AB999" i="21"/>
  <c r="AC999" i="21"/>
  <c r="AD999" i="21"/>
  <c r="AA999" i="21"/>
  <c r="Z1001" i="21"/>
  <c r="AB1001" i="21"/>
  <c r="AC1001" i="21"/>
  <c r="AA1001" i="21"/>
  <c r="Z1003" i="21"/>
  <c r="AA1003" i="21"/>
  <c r="Z1005" i="21"/>
  <c r="AA1005" i="21"/>
  <c r="Z1007" i="21"/>
  <c r="AB1007" i="21"/>
  <c r="AC1007" i="21"/>
  <c r="AA1007" i="21"/>
  <c r="Z1009" i="21"/>
  <c r="AA1009" i="21"/>
  <c r="Z1011" i="21"/>
  <c r="AA1011" i="21"/>
  <c r="Z1013" i="21"/>
  <c r="AB1013" i="21"/>
  <c r="AA1013" i="21"/>
  <c r="Z1015" i="21"/>
  <c r="AA1015" i="21"/>
  <c r="Z1017" i="21"/>
  <c r="AA1017" i="21"/>
  <c r="Z1019" i="21"/>
  <c r="AA1019" i="21"/>
  <c r="Z1021" i="21"/>
  <c r="AB1021" i="21"/>
  <c r="AC1021" i="21"/>
  <c r="AA1021" i="21"/>
  <c r="AD1021" i="21"/>
  <c r="AE1023" i="21"/>
  <c r="Z1023" i="21"/>
  <c r="AB1023" i="21"/>
  <c r="AC1023" i="21"/>
  <c r="AD1023" i="21"/>
  <c r="AA1023" i="21"/>
  <c r="Z1025" i="21"/>
  <c r="AA1025" i="21"/>
  <c r="Z1027" i="21"/>
  <c r="AA1027" i="21"/>
  <c r="Z1029" i="21"/>
  <c r="AA1029" i="21"/>
  <c r="Z1031" i="21"/>
  <c r="AA1031" i="21"/>
  <c r="Z1033" i="21"/>
  <c r="AB1033" i="21"/>
  <c r="AA1033" i="21"/>
  <c r="Z1035" i="21"/>
  <c r="AA1035" i="21"/>
  <c r="Z1037" i="21"/>
  <c r="AA1037" i="21"/>
  <c r="AE1039" i="21"/>
  <c r="Z1039" i="21"/>
  <c r="AB1039" i="21"/>
  <c r="AC1039" i="21"/>
  <c r="AD1039" i="21"/>
  <c r="AA1039" i="21"/>
  <c r="Z1041" i="21"/>
  <c r="AB1041" i="21"/>
  <c r="AC1041" i="21"/>
  <c r="AD1041" i="21"/>
  <c r="AA1041" i="21"/>
  <c r="Z1043" i="21"/>
  <c r="AA1043" i="21"/>
  <c r="AE1045" i="21"/>
  <c r="Z1045" i="21"/>
  <c r="AB1045" i="21"/>
  <c r="AC1045" i="21"/>
  <c r="AD1045" i="21"/>
  <c r="AA1045" i="21"/>
  <c r="AE1047" i="21"/>
  <c r="AF1047" i="21"/>
  <c r="Z1047" i="21"/>
  <c r="AB1047" i="21"/>
  <c r="AC1047" i="21"/>
  <c r="AD1047" i="21"/>
  <c r="AA1047" i="21"/>
  <c r="AE1049" i="21"/>
  <c r="AF1049" i="21"/>
  <c r="Z1049" i="21"/>
  <c r="AB1049" i="21"/>
  <c r="AC1049" i="21"/>
  <c r="AA1049" i="21"/>
  <c r="AD1049" i="21"/>
  <c r="Z1051" i="21"/>
  <c r="AB1051" i="21"/>
  <c r="AA1051" i="21"/>
  <c r="Z1053" i="21"/>
  <c r="AA1053" i="21"/>
  <c r="AE1055" i="21"/>
  <c r="AF1055" i="21"/>
  <c r="Z1055" i="21"/>
  <c r="AB1055" i="21"/>
  <c r="AC1055" i="21"/>
  <c r="AD1055" i="21"/>
  <c r="AA1055" i="21"/>
  <c r="Z1057" i="21"/>
  <c r="AB1057" i="21"/>
  <c r="AA1057" i="21"/>
  <c r="Z1059" i="21"/>
  <c r="AB1059" i="21"/>
  <c r="AC1059" i="21"/>
  <c r="AA1059" i="21"/>
  <c r="Z1061" i="21"/>
  <c r="AB1061" i="21"/>
  <c r="AC1061" i="21"/>
  <c r="AD1061" i="21"/>
  <c r="AA1061" i="21"/>
  <c r="Z1063" i="21"/>
  <c r="AB1063" i="21"/>
  <c r="AA1063" i="21"/>
  <c r="Z1065" i="21"/>
  <c r="AB1065" i="21"/>
  <c r="AC1065" i="21"/>
  <c r="AA1065" i="21"/>
  <c r="Z1067" i="21"/>
  <c r="AA1067" i="21"/>
  <c r="AE1069" i="21"/>
  <c r="AF1069" i="21"/>
  <c r="Z1069" i="21"/>
  <c r="AB1069" i="21"/>
  <c r="AC1069" i="21"/>
  <c r="AA1069" i="21"/>
  <c r="AD1069" i="21"/>
  <c r="Z1071" i="21"/>
  <c r="AB1071" i="21"/>
  <c r="AC1071" i="21"/>
  <c r="AA1071" i="21"/>
  <c r="Z1073" i="21"/>
  <c r="AA1073" i="21"/>
  <c r="Z1075" i="21"/>
  <c r="AA1075" i="21"/>
  <c r="Z1077" i="21"/>
  <c r="AB1077" i="21"/>
  <c r="AC1077" i="21"/>
  <c r="AA1077" i="21"/>
  <c r="Z1079" i="21"/>
  <c r="AB1079" i="21"/>
  <c r="AA1079" i="21"/>
  <c r="Z1081" i="21"/>
  <c r="AA1081" i="21"/>
  <c r="AE1083" i="21"/>
  <c r="Z1083" i="21"/>
  <c r="AB1083" i="21"/>
  <c r="AC1083" i="21"/>
  <c r="AD1083" i="21"/>
  <c r="AA1083" i="21"/>
  <c r="Z1085" i="21"/>
  <c r="AB1085" i="21"/>
  <c r="AC1085" i="21"/>
  <c r="AA1085" i="21"/>
  <c r="AE1087" i="21"/>
  <c r="AF1087" i="21"/>
  <c r="AB1087" i="21"/>
  <c r="Z1087" i="21"/>
  <c r="AC1087" i="21"/>
  <c r="Y1087" i="21" s="1"/>
  <c r="AD1087" i="21"/>
  <c r="AA1087" i="21"/>
  <c r="AE1089" i="21"/>
  <c r="AF1089" i="21"/>
  <c r="Z1089" i="21"/>
  <c r="AB1089" i="21"/>
  <c r="AC1089" i="21"/>
  <c r="AD1089" i="21"/>
  <c r="AA1089" i="21"/>
  <c r="Z1091" i="21"/>
  <c r="AA1091" i="21"/>
  <c r="Z1093" i="21"/>
  <c r="AA1093" i="21"/>
  <c r="AB1095" i="21"/>
  <c r="Z1095" i="21"/>
  <c r="AA1095" i="21"/>
  <c r="Z1097" i="21"/>
  <c r="AB1097" i="21"/>
  <c r="AA1097" i="21"/>
  <c r="Z1099" i="21"/>
  <c r="AA1099" i="21"/>
  <c r="Z1101" i="21"/>
  <c r="AA1101" i="21"/>
  <c r="AB1103" i="21"/>
  <c r="Z1103" i="21"/>
  <c r="AC1103" i="21"/>
  <c r="AA1103" i="21"/>
  <c r="Z1105" i="21"/>
  <c r="AA1105" i="21"/>
  <c r="Z1107" i="21"/>
  <c r="AA1107" i="21"/>
  <c r="Z1109" i="21"/>
  <c r="AB1109" i="21"/>
  <c r="AA1109" i="21"/>
  <c r="Z1111" i="21"/>
  <c r="AA1111" i="21"/>
  <c r="Z1113" i="21"/>
  <c r="AA1113" i="21"/>
  <c r="Z1115" i="21"/>
  <c r="AA1115" i="21"/>
  <c r="Z1117" i="21"/>
  <c r="AA1117" i="21"/>
  <c r="Z1119" i="21"/>
  <c r="AA1119" i="21"/>
  <c r="Z1121" i="21"/>
  <c r="AA1121" i="21"/>
  <c r="Z1123" i="21"/>
  <c r="AA1123" i="21"/>
  <c r="Z1125" i="21"/>
  <c r="AA1125" i="21"/>
  <c r="AE1127" i="21"/>
  <c r="AF1127" i="21"/>
  <c r="AB1127" i="21"/>
  <c r="Z1127" i="21"/>
  <c r="AC1127" i="21"/>
  <c r="AD1127" i="21"/>
  <c r="AA1127" i="21"/>
  <c r="Z1129" i="21"/>
  <c r="AB1129" i="21"/>
  <c r="AC1129" i="21"/>
  <c r="AA1129" i="21"/>
  <c r="AD1129" i="21"/>
  <c r="Z1131" i="21"/>
  <c r="AA1131" i="21"/>
  <c r="Z1133" i="21"/>
  <c r="AA1133" i="21"/>
  <c r="AB1135" i="21"/>
  <c r="Z1135" i="21"/>
  <c r="AC1135" i="21"/>
  <c r="AA1135" i="21"/>
  <c r="Z1137" i="21"/>
  <c r="AA1137" i="21"/>
  <c r="Z1139" i="21"/>
  <c r="AA1139" i="21"/>
  <c r="Z1141" i="21"/>
  <c r="AB1141" i="21"/>
  <c r="AA1141" i="21"/>
  <c r="Z1143" i="21"/>
  <c r="AA1143" i="21"/>
  <c r="Z1145" i="21"/>
  <c r="AA1145" i="21"/>
  <c r="AB1147" i="21"/>
  <c r="Z1147" i="21"/>
  <c r="AC1147" i="21"/>
  <c r="AD1147" i="21"/>
  <c r="AA1147" i="21"/>
  <c r="Z1149" i="21"/>
  <c r="AA1149" i="21"/>
  <c r="AB1151" i="21"/>
  <c r="Z1151" i="21"/>
  <c r="AA1151" i="21"/>
  <c r="AE1153" i="21"/>
  <c r="Z1153" i="21"/>
  <c r="AB1153" i="21"/>
  <c r="AC1153" i="21"/>
  <c r="AD1153" i="21"/>
  <c r="AA1153" i="21"/>
  <c r="Z1155" i="21"/>
  <c r="AA1155" i="21"/>
  <c r="Z1157" i="21"/>
  <c r="AA1157" i="21"/>
  <c r="AB1159" i="21"/>
  <c r="Z1159" i="21"/>
  <c r="AA1159" i="21"/>
  <c r="Z1161" i="21"/>
  <c r="AB1161" i="21"/>
  <c r="AA1161" i="21"/>
  <c r="Z1163" i="21"/>
  <c r="AA1163" i="21"/>
  <c r="Z1165" i="21"/>
  <c r="AA1165" i="21"/>
  <c r="Z1167" i="21"/>
  <c r="AA1167" i="21"/>
  <c r="AE1169" i="21"/>
  <c r="AF1169" i="21"/>
  <c r="Z1169" i="21"/>
  <c r="AB1169" i="21"/>
  <c r="AC1169" i="21"/>
  <c r="AD1169" i="21"/>
  <c r="AA1169" i="21"/>
  <c r="Z1171" i="21"/>
  <c r="AA1171" i="21"/>
  <c r="AE1173" i="21"/>
  <c r="AF1173" i="21"/>
  <c r="Z1173" i="21"/>
  <c r="AB1173" i="21"/>
  <c r="AC1173" i="21"/>
  <c r="AD1173" i="21"/>
  <c r="AA1173" i="21"/>
  <c r="AB1175" i="21"/>
  <c r="Z1175" i="21"/>
  <c r="AC1175" i="21"/>
  <c r="AA1175" i="21"/>
  <c r="Z1177" i="21"/>
  <c r="AB1177" i="21"/>
  <c r="AA1177" i="21"/>
  <c r="Z1179" i="21"/>
  <c r="AA1179" i="21"/>
  <c r="Z1181" i="21"/>
  <c r="AB1181" i="21"/>
  <c r="AA1181" i="21"/>
  <c r="AB1183" i="21"/>
  <c r="Z1183" i="21"/>
  <c r="AA1183" i="21"/>
  <c r="Z1185" i="21"/>
  <c r="AB1185" i="21"/>
  <c r="AA1185" i="21"/>
  <c r="Z1187" i="21"/>
  <c r="AA1187" i="21"/>
  <c r="Z1189" i="21"/>
  <c r="AA1189" i="21"/>
  <c r="Z1191" i="21"/>
  <c r="AA1191" i="21"/>
  <c r="Z1193" i="21"/>
  <c r="AA1193" i="21"/>
  <c r="Z1195" i="21"/>
  <c r="AA1195" i="21"/>
  <c r="AE1197" i="21"/>
  <c r="AF1197" i="21"/>
  <c r="Z1197" i="21"/>
  <c r="AB1197" i="21"/>
  <c r="AC1197" i="21"/>
  <c r="AA1197" i="21"/>
  <c r="AD1197" i="21"/>
  <c r="Z1199" i="21"/>
  <c r="AA1199" i="21"/>
  <c r="Z1201" i="21"/>
  <c r="AB1201" i="21"/>
  <c r="AA1201" i="21"/>
  <c r="AE1203" i="21"/>
  <c r="AF1203" i="21"/>
  <c r="AB1203" i="21"/>
  <c r="Z1203" i="21"/>
  <c r="AC1203" i="21"/>
  <c r="AD1203" i="21"/>
  <c r="AA1203" i="21"/>
  <c r="AE1205" i="21"/>
  <c r="AF1205" i="21"/>
  <c r="Z1205" i="21"/>
  <c r="AB1205" i="21"/>
  <c r="AC1205" i="21"/>
  <c r="Y1205" i="21" s="1"/>
  <c r="AD1205" i="21"/>
  <c r="AA1205" i="21"/>
  <c r="AB1207" i="21"/>
  <c r="Z1207" i="21"/>
  <c r="AA1207" i="21"/>
  <c r="Z1209" i="21"/>
  <c r="AA1209" i="21"/>
  <c r="AB1211" i="21"/>
  <c r="Z1211" i="21"/>
  <c r="AC1211" i="21"/>
  <c r="AA1211" i="21"/>
  <c r="AE1213" i="21"/>
  <c r="AF1213" i="21"/>
  <c r="Z1213" i="21"/>
  <c r="AB1213" i="21"/>
  <c r="AC1213" i="21"/>
  <c r="AA1213" i="21"/>
  <c r="AD1213" i="21"/>
  <c r="AB1215" i="21"/>
  <c r="Z1215" i="21"/>
  <c r="AC1215" i="21"/>
  <c r="AA1215" i="21"/>
  <c r="AE1217" i="21"/>
  <c r="Z1217" i="21"/>
  <c r="AB1217" i="21"/>
  <c r="AC1217" i="21"/>
  <c r="AD1217" i="21"/>
  <c r="AA1217" i="21"/>
  <c r="Z1219" i="21"/>
  <c r="AA1219" i="21"/>
  <c r="Z1221" i="21"/>
  <c r="AA1221" i="21"/>
  <c r="Z1223" i="21"/>
  <c r="AA1223" i="21"/>
  <c r="Z1225" i="21"/>
  <c r="AB1225" i="21"/>
  <c r="AC1225" i="21"/>
  <c r="AA1225" i="21"/>
  <c r="AD1225" i="21"/>
  <c r="AB1227" i="21"/>
  <c r="Z1227" i="21"/>
  <c r="AC1227" i="21"/>
  <c r="AD1227" i="21"/>
  <c r="AA1227" i="21"/>
  <c r="AE1229" i="21"/>
  <c r="Z1229" i="21"/>
  <c r="AB1229" i="21"/>
  <c r="AC1229" i="21"/>
  <c r="AA1229" i="21"/>
  <c r="AD1229" i="21"/>
  <c r="AE1231" i="21"/>
  <c r="AB1231" i="21"/>
  <c r="Z1231" i="21"/>
  <c r="AC1231" i="21"/>
  <c r="AD1231" i="21"/>
  <c r="AA1231" i="21"/>
  <c r="Z1233" i="21"/>
  <c r="AB1233" i="21"/>
  <c r="AC1233" i="21"/>
  <c r="AA1233" i="21"/>
  <c r="AB1235" i="21"/>
  <c r="Z1235" i="21"/>
  <c r="AC1235" i="21"/>
  <c r="AA1235" i="21"/>
  <c r="Z1237" i="21"/>
  <c r="AA1237" i="21"/>
  <c r="AB1239" i="21"/>
  <c r="Z1239" i="21"/>
  <c r="AA1239" i="21"/>
  <c r="Z1241" i="21"/>
  <c r="AA1241" i="21"/>
  <c r="AB1243" i="21"/>
  <c r="Z1243" i="21"/>
  <c r="AA1243" i="21"/>
  <c r="Z1245" i="21"/>
  <c r="AB1245" i="21"/>
  <c r="AC1245" i="21"/>
  <c r="AA1245" i="21"/>
  <c r="AB1247" i="21"/>
  <c r="Z1247" i="21"/>
  <c r="AA1247" i="21"/>
  <c r="Z1249" i="21"/>
  <c r="AB1249" i="21"/>
  <c r="AA1249" i="21"/>
  <c r="AB1251" i="21"/>
  <c r="Z1251" i="21"/>
  <c r="AA1251" i="21"/>
  <c r="Z1253" i="21"/>
  <c r="AA1253" i="21"/>
  <c r="Z1255" i="21"/>
  <c r="AA1255" i="21"/>
  <c r="Z1257" i="21"/>
  <c r="AB1257" i="21"/>
  <c r="AA1257" i="21"/>
  <c r="Z1259" i="21"/>
  <c r="AA1259" i="21"/>
  <c r="Z1261" i="21"/>
  <c r="AB1261" i="21"/>
  <c r="AC1261" i="21"/>
  <c r="AA1261" i="21"/>
  <c r="Z1263" i="21"/>
  <c r="AA1263" i="21"/>
  <c r="Z1265" i="21"/>
  <c r="AB1265" i="21"/>
  <c r="AA1265" i="21"/>
  <c r="Z1267" i="21"/>
  <c r="AA1267" i="21"/>
  <c r="Z1269" i="21"/>
  <c r="AA1269" i="21"/>
  <c r="Z1271" i="21"/>
  <c r="AA1271" i="21"/>
  <c r="Z1273" i="21"/>
  <c r="AA1273" i="21"/>
  <c r="AB1275" i="21"/>
  <c r="Z1275" i="21"/>
  <c r="AA1275" i="21"/>
  <c r="Z1277" i="21"/>
  <c r="AB1277" i="21"/>
  <c r="AC1277" i="21"/>
  <c r="AA1277" i="21"/>
  <c r="Z1279" i="21"/>
  <c r="AA1279" i="21"/>
  <c r="Z1281" i="21"/>
  <c r="AB1281" i="21"/>
  <c r="AA1281" i="21"/>
  <c r="AB1283" i="21"/>
  <c r="Z1283" i="21"/>
  <c r="AA1283" i="21"/>
  <c r="Z1285" i="21"/>
  <c r="AB1285" i="21"/>
  <c r="AC1285" i="21"/>
  <c r="AA1285" i="21"/>
  <c r="Z1287" i="21"/>
  <c r="AA1287" i="21"/>
  <c r="Z1289" i="21"/>
  <c r="AB1289" i="21"/>
  <c r="AA1289" i="21"/>
  <c r="AB1291" i="21"/>
  <c r="Z1291" i="21"/>
  <c r="AA1291" i="21"/>
  <c r="Z1293" i="21"/>
  <c r="AB1293" i="21"/>
  <c r="AA1293" i="21"/>
  <c r="Z1295" i="21"/>
  <c r="AA1295" i="21"/>
  <c r="Z1297" i="21"/>
  <c r="AA1297" i="21"/>
  <c r="Z1299" i="21"/>
  <c r="AA1299" i="21"/>
  <c r="Z1301" i="21"/>
  <c r="AA1301" i="21"/>
  <c r="Z1303" i="21"/>
  <c r="AA1303" i="21"/>
  <c r="AE1305" i="21"/>
  <c r="AF1305" i="21"/>
  <c r="Z1305" i="21"/>
  <c r="AB1305" i="21"/>
  <c r="AC1305" i="21"/>
  <c r="AA1305" i="21"/>
  <c r="AD1305" i="21"/>
  <c r="AE1307" i="21"/>
  <c r="AF1307" i="21"/>
  <c r="AB1307" i="21"/>
  <c r="Z1307" i="21"/>
  <c r="AC1307" i="21"/>
  <c r="Y1307" i="21" s="1"/>
  <c r="AD1307" i="21"/>
  <c r="AA1307" i="21"/>
  <c r="Z1309" i="21"/>
  <c r="AA1309" i="21"/>
  <c r="AB1311" i="21"/>
  <c r="Z1311" i="21"/>
  <c r="AC1311" i="21"/>
  <c r="AD1311" i="21"/>
  <c r="AA1311" i="21"/>
  <c r="AE1313" i="21"/>
  <c r="Z1313" i="21"/>
  <c r="AB1313" i="21"/>
  <c r="AC1313" i="21"/>
  <c r="AD1313" i="21"/>
  <c r="AA1313" i="21"/>
  <c r="Z1315" i="21"/>
  <c r="AA1315" i="21"/>
  <c r="Z1317" i="21"/>
  <c r="AA1317" i="21"/>
  <c r="Z1319" i="21"/>
  <c r="AA1319" i="21"/>
  <c r="Z1321" i="21"/>
  <c r="AA1321" i="21"/>
  <c r="Z1323" i="21"/>
  <c r="AA1323" i="21"/>
  <c r="Z1325" i="21"/>
  <c r="AA1325" i="21"/>
  <c r="Z1327" i="21"/>
  <c r="AA1327" i="21"/>
  <c r="Z1329" i="21"/>
  <c r="AB1329" i="21"/>
  <c r="AA1329" i="21"/>
  <c r="AB1331" i="21"/>
  <c r="Z1331" i="21"/>
  <c r="AA1331" i="21"/>
  <c r="Z1333" i="21"/>
  <c r="AA1333" i="21"/>
  <c r="Z1335" i="21"/>
  <c r="AA1335" i="21"/>
  <c r="Z1337" i="21"/>
  <c r="AB1337" i="21"/>
  <c r="AA1337" i="21"/>
  <c r="AB1339" i="21"/>
  <c r="Z1339" i="21"/>
  <c r="AC1339" i="21"/>
  <c r="AD1339" i="21"/>
  <c r="AA1339" i="21"/>
  <c r="Z1341" i="21"/>
  <c r="AA1341" i="21"/>
  <c r="Z1343" i="21"/>
  <c r="AA1343" i="21"/>
  <c r="Z1345" i="21"/>
  <c r="AB1345" i="21"/>
  <c r="AA1345" i="21"/>
  <c r="Z1347" i="21"/>
  <c r="AA1347" i="21"/>
  <c r="Z1349" i="21"/>
  <c r="AA1349" i="21"/>
  <c r="Z1351" i="21"/>
  <c r="AA1351" i="21"/>
  <c r="Z1353" i="21"/>
  <c r="AA1353" i="21"/>
  <c r="Z1355" i="21"/>
  <c r="AA1355" i="21"/>
  <c r="AE1357" i="21"/>
  <c r="AF1357" i="21"/>
  <c r="Z1357" i="21"/>
  <c r="AB1357" i="21"/>
  <c r="AC1357" i="21"/>
  <c r="AA1357" i="21"/>
  <c r="AD1357" i="21"/>
  <c r="Z1359" i="21"/>
  <c r="AA1359" i="21"/>
  <c r="Z1361" i="21"/>
  <c r="AB1361" i="21"/>
  <c r="AC1361" i="21"/>
  <c r="AD1361" i="21"/>
  <c r="AA1361" i="21"/>
  <c r="Z1363" i="21"/>
  <c r="AA1363" i="21"/>
  <c r="Z1365" i="21"/>
  <c r="AA1365" i="21"/>
  <c r="Z1367" i="21"/>
  <c r="AA1367" i="21"/>
  <c r="AE1369" i="21"/>
  <c r="Z1369" i="21"/>
  <c r="AB1369" i="21"/>
  <c r="AC1369" i="21"/>
  <c r="AA1369" i="21"/>
  <c r="AD1369" i="21"/>
  <c r="AE1371" i="21"/>
  <c r="AB1371" i="21"/>
  <c r="Z1371" i="21"/>
  <c r="AC1371" i="21"/>
  <c r="AD1371" i="21"/>
  <c r="AA1371" i="21"/>
  <c r="Z1373" i="21"/>
  <c r="AB1373" i="21"/>
  <c r="AC1373" i="21"/>
  <c r="AA1373" i="21"/>
  <c r="AB1375" i="21"/>
  <c r="Z1375" i="21"/>
  <c r="AA1375" i="21"/>
  <c r="Z1377" i="21"/>
  <c r="AA1377" i="21"/>
  <c r="Z1379" i="21"/>
  <c r="AA1379" i="21"/>
  <c r="Z1381" i="21"/>
  <c r="AA1381" i="21"/>
  <c r="Z1383" i="21"/>
  <c r="AA1383" i="21"/>
  <c r="Z1385" i="21"/>
  <c r="AB1385" i="21"/>
  <c r="AA1385" i="21"/>
  <c r="Z1387" i="21"/>
  <c r="AA1387" i="21"/>
  <c r="Z1389" i="21"/>
  <c r="AA1389" i="21"/>
  <c r="Z1391" i="21"/>
  <c r="AA1391" i="21"/>
  <c r="Z1393" i="21"/>
  <c r="AA1393" i="21"/>
  <c r="Z1395" i="21"/>
  <c r="AA1395" i="21"/>
  <c r="Z1397" i="21"/>
  <c r="AA1397" i="21"/>
  <c r="Z1399" i="21"/>
  <c r="AA1399" i="21"/>
  <c r="Z1401" i="21"/>
  <c r="AB1401" i="21"/>
  <c r="AC1401" i="21"/>
  <c r="AA1401" i="21"/>
  <c r="Z1403" i="21"/>
  <c r="AA1403" i="21"/>
  <c r="Z1405" i="21"/>
  <c r="AA1405" i="21"/>
  <c r="AE1407" i="21"/>
  <c r="AB1407" i="21"/>
  <c r="Z1407" i="21"/>
  <c r="AC1407" i="21"/>
  <c r="AD1407" i="21"/>
  <c r="AA1407" i="21"/>
  <c r="Z1409" i="21"/>
  <c r="AA1409" i="21"/>
  <c r="Z1411" i="21"/>
  <c r="AA1411" i="21"/>
  <c r="Z1413" i="21"/>
  <c r="AA1413" i="21"/>
  <c r="AB1415" i="21"/>
  <c r="Z1415" i="21"/>
  <c r="AA1415" i="21"/>
  <c r="Z1417" i="21"/>
  <c r="AA1417" i="21"/>
  <c r="AF1419" i="21"/>
  <c r="AE1419" i="21"/>
  <c r="AB1419" i="21"/>
  <c r="Z1419" i="21"/>
  <c r="AC1419" i="21"/>
  <c r="AD1419" i="21"/>
  <c r="AA1419" i="21"/>
  <c r="AF1421" i="21"/>
  <c r="AE1421" i="21"/>
  <c r="Z1421" i="21"/>
  <c r="AB1421" i="21"/>
  <c r="AC1421" i="21"/>
  <c r="AA1421" i="21"/>
  <c r="AD1421" i="21"/>
  <c r="Z1423" i="21"/>
  <c r="AA1423" i="21"/>
  <c r="AF1425" i="21"/>
  <c r="AE1425" i="21"/>
  <c r="Z1425" i="21"/>
  <c r="AB1425" i="21"/>
  <c r="AC1425" i="21"/>
  <c r="AD1425" i="21"/>
  <c r="AA1425" i="21"/>
  <c r="AB1427" i="21"/>
  <c r="Z1427" i="21"/>
  <c r="AC1427" i="21"/>
  <c r="AA1427" i="21"/>
  <c r="Z1429" i="21"/>
  <c r="AA1429" i="21"/>
  <c r="Z1431" i="21"/>
  <c r="AA1431" i="21"/>
  <c r="Z1433" i="21"/>
  <c r="AB1433" i="21"/>
  <c r="AC1433" i="21"/>
  <c r="AA1433" i="21"/>
  <c r="AD1433" i="21"/>
  <c r="AB1435" i="21"/>
  <c r="Z1435" i="21"/>
  <c r="AA1435" i="21"/>
  <c r="AE1437" i="21"/>
  <c r="Z1437" i="21"/>
  <c r="AB1437" i="21"/>
  <c r="AC1437" i="21"/>
  <c r="AA1437" i="21"/>
  <c r="AD1437" i="21"/>
  <c r="AF1439" i="21"/>
  <c r="AE1439" i="21"/>
  <c r="AB1439" i="21"/>
  <c r="Z1439" i="21"/>
  <c r="AC1439" i="21"/>
  <c r="AD1439" i="21"/>
  <c r="AA1439" i="21"/>
  <c r="Z1441" i="21"/>
  <c r="AA1441" i="21"/>
  <c r="AB1443" i="21"/>
  <c r="Z1443" i="21"/>
  <c r="AA1443" i="21"/>
  <c r="Z1445" i="21"/>
  <c r="AB1445" i="21"/>
  <c r="AA1445" i="21"/>
  <c r="Z1447" i="21"/>
  <c r="AA1447" i="21"/>
  <c r="Z1449" i="21"/>
  <c r="AA1449" i="21"/>
  <c r="Z1451" i="21"/>
  <c r="AA1451" i="21"/>
  <c r="Z1453" i="21"/>
  <c r="AB1453" i="21"/>
  <c r="AA1453" i="21"/>
  <c r="Z1455" i="21"/>
  <c r="AA1455" i="21"/>
  <c r="Z1457" i="21"/>
  <c r="AB1457" i="21"/>
  <c r="AA1457" i="21"/>
  <c r="Z1459" i="21"/>
  <c r="AA1459" i="21"/>
  <c r="Z1461" i="21"/>
  <c r="AA1461" i="21"/>
  <c r="Z1463" i="21"/>
  <c r="AA1463" i="21"/>
  <c r="Z1465" i="21"/>
  <c r="AA1465" i="21"/>
  <c r="AB1467" i="21"/>
  <c r="Z1467" i="21"/>
  <c r="AA1467" i="21"/>
  <c r="Z1469" i="21"/>
  <c r="AA1469" i="21"/>
  <c r="Z1471" i="21"/>
  <c r="AA1471" i="21"/>
  <c r="Z1473" i="21"/>
  <c r="AA1473" i="21"/>
  <c r="Z1475" i="21"/>
  <c r="AA1475" i="21"/>
  <c r="Z1477" i="21"/>
  <c r="AA1477" i="21"/>
  <c r="Z1479" i="21"/>
  <c r="AA1479" i="21"/>
  <c r="Z1481" i="21"/>
  <c r="AA1481" i="21"/>
  <c r="AB1483" i="21"/>
  <c r="Z1483" i="21"/>
  <c r="AA1483" i="21"/>
  <c r="Z1485" i="21"/>
  <c r="AA1485" i="21"/>
  <c r="Z1487" i="21"/>
  <c r="AA1487" i="21"/>
  <c r="Z1489" i="21"/>
  <c r="AB1489" i="21"/>
  <c r="AA1489" i="21"/>
  <c r="Z1491" i="21"/>
  <c r="AA1491" i="21"/>
  <c r="Z1493" i="21"/>
  <c r="AA1493" i="21"/>
  <c r="Z1495" i="21"/>
  <c r="AA1495" i="21"/>
  <c r="AE1497" i="21"/>
  <c r="Z1497" i="21"/>
  <c r="AB1497" i="21"/>
  <c r="AC1497" i="21"/>
  <c r="AA1497" i="21"/>
  <c r="AD1497" i="21"/>
  <c r="AB1499" i="21"/>
  <c r="Z1499" i="21"/>
  <c r="AA1499" i="21"/>
  <c r="Z1501" i="21"/>
  <c r="AA1501" i="21"/>
  <c r="Z1503" i="21"/>
  <c r="AA1503" i="21"/>
  <c r="Z1505" i="21"/>
  <c r="AB1505" i="21"/>
  <c r="AC1505" i="21"/>
  <c r="AA1505" i="21"/>
  <c r="Z1507" i="21"/>
  <c r="AA1507" i="21"/>
  <c r="Z1509" i="21"/>
  <c r="AB1509" i="21"/>
  <c r="AA1509" i="21"/>
  <c r="Z1511" i="21"/>
  <c r="AA1511" i="21"/>
  <c r="Z1513" i="21"/>
  <c r="AB1513" i="21"/>
  <c r="AA1513" i="21"/>
  <c r="AE1515" i="21"/>
  <c r="AB1515" i="21"/>
  <c r="Z1515" i="21"/>
  <c r="AC1515" i="21"/>
  <c r="AD1515" i="21"/>
  <c r="AA1515" i="21"/>
  <c r="Z1517" i="21"/>
  <c r="AB1517" i="21"/>
  <c r="AC1517" i="21"/>
  <c r="AA1517" i="21"/>
  <c r="AD1517" i="21"/>
  <c r="Z1519" i="21"/>
  <c r="AA1519" i="21"/>
  <c r="Z1521" i="21"/>
  <c r="AB1521" i="21"/>
  <c r="AA1521" i="21"/>
  <c r="Z1523" i="21"/>
  <c r="AA1523" i="21"/>
  <c r="Z1525" i="21"/>
  <c r="AA1525" i="21"/>
  <c r="Z1527" i="21"/>
  <c r="AA1527" i="21"/>
  <c r="AF1529" i="21"/>
  <c r="AE1529" i="21"/>
  <c r="Z1529" i="21"/>
  <c r="AB1529" i="21"/>
  <c r="AC1529" i="21"/>
  <c r="AA1529" i="21"/>
  <c r="AD1529" i="21"/>
  <c r="AF1531" i="21"/>
  <c r="AE1531" i="21"/>
  <c r="AB1531" i="21"/>
  <c r="Z1531" i="21"/>
  <c r="AC1531" i="21"/>
  <c r="AD1531" i="21"/>
  <c r="AA1531" i="21"/>
  <c r="Z1533" i="21"/>
  <c r="AA1533" i="21"/>
  <c r="AB1535" i="21"/>
  <c r="Z1535" i="21"/>
  <c r="AA1535" i="21"/>
  <c r="Z1537" i="21"/>
  <c r="AB1537" i="21"/>
  <c r="AC1537" i="21"/>
  <c r="AA1537" i="21"/>
  <c r="AB1539" i="21"/>
  <c r="Z1539" i="21"/>
  <c r="AA1539" i="21"/>
  <c r="Z1541" i="21"/>
  <c r="AB1541" i="21"/>
  <c r="AC1541" i="21"/>
  <c r="AA1541" i="21"/>
  <c r="Z1543" i="21"/>
  <c r="AA1543" i="21"/>
  <c r="Z1545" i="21"/>
  <c r="AA1545" i="21"/>
  <c r="Z1547" i="21"/>
  <c r="AA1547" i="21"/>
  <c r="Z1549" i="21"/>
  <c r="AA1549" i="21"/>
  <c r="Z1551" i="21"/>
  <c r="AA1551" i="21"/>
  <c r="Z1553" i="21"/>
  <c r="AB1553" i="21"/>
  <c r="AA1553" i="21"/>
  <c r="Z1555" i="21"/>
  <c r="AA1555" i="21"/>
  <c r="Z1557" i="21"/>
  <c r="AA1557" i="21"/>
  <c r="AE1559" i="21"/>
  <c r="AB1559" i="21"/>
  <c r="Z1559" i="21"/>
  <c r="AC1559" i="21"/>
  <c r="AD1559" i="21"/>
  <c r="AA1559" i="21"/>
  <c r="AF1561" i="21"/>
  <c r="AE1561" i="21"/>
  <c r="Z1561" i="21"/>
  <c r="AB1561" i="21"/>
  <c r="AC1561" i="21"/>
  <c r="AA1561" i="21"/>
  <c r="AD1561" i="21"/>
  <c r="AF1563" i="21"/>
  <c r="AE1563" i="21"/>
  <c r="AB1563" i="21"/>
  <c r="Z1563" i="21"/>
  <c r="AC1563" i="21"/>
  <c r="AD1563" i="21"/>
  <c r="AA1563" i="21"/>
  <c r="AF1565" i="21"/>
  <c r="AE1565" i="21"/>
  <c r="Z1565" i="21"/>
  <c r="AB1565" i="21"/>
  <c r="AC1565" i="21"/>
  <c r="AA1565" i="21"/>
  <c r="AD1565" i="21"/>
  <c r="AF1567" i="21"/>
  <c r="AE1567" i="21"/>
  <c r="AB1567" i="21"/>
  <c r="Z1567" i="21"/>
  <c r="AC1567" i="21"/>
  <c r="AD1567" i="21"/>
  <c r="AA1567" i="21"/>
  <c r="Z1569" i="21"/>
  <c r="AA1569" i="21"/>
  <c r="Z1571" i="21"/>
  <c r="AA1571" i="21"/>
  <c r="Z1573" i="21"/>
  <c r="AA1573" i="21"/>
  <c r="AF1575" i="21"/>
  <c r="AE1575" i="21"/>
  <c r="AB1575" i="21"/>
  <c r="Z1575" i="21"/>
  <c r="AC1575" i="21"/>
  <c r="AD1575" i="21"/>
  <c r="AA1575" i="21"/>
  <c r="Z1577" i="21"/>
  <c r="AA1577" i="21"/>
  <c r="Z1579" i="21"/>
  <c r="AA1579" i="21"/>
  <c r="Z1581" i="21"/>
  <c r="AA1581" i="21"/>
  <c r="AB1583" i="21"/>
  <c r="Z1583" i="21"/>
  <c r="AA1583" i="21"/>
  <c r="Z1585" i="21"/>
  <c r="AA1585" i="21"/>
  <c r="Z1587" i="21"/>
  <c r="AA1587" i="21"/>
  <c r="Z1589" i="21"/>
  <c r="AA1589" i="21"/>
  <c r="Z1591" i="21"/>
  <c r="AA1591" i="21"/>
  <c r="Z1593" i="21"/>
  <c r="AA1593" i="21"/>
  <c r="AB1595" i="21"/>
  <c r="Z1595" i="21"/>
  <c r="AA1595" i="21"/>
  <c r="Z1597" i="21"/>
  <c r="AA1597" i="21"/>
  <c r="Z1599" i="21"/>
  <c r="AA1599" i="21"/>
  <c r="Z1601" i="21"/>
  <c r="AB1601" i="21"/>
  <c r="AC1601" i="21"/>
  <c r="AA1601" i="21"/>
  <c r="Z1603" i="21"/>
  <c r="AA1603" i="21"/>
  <c r="Z1605" i="21"/>
  <c r="AA1605" i="21"/>
  <c r="AB1607" i="21"/>
  <c r="Z1607" i="21"/>
  <c r="AA1607" i="21"/>
  <c r="Z1609" i="21"/>
  <c r="AB1609" i="21"/>
  <c r="AC1609" i="21"/>
  <c r="AA1609" i="21"/>
  <c r="AD1609" i="21"/>
  <c r="Z1611" i="21"/>
  <c r="AA1611" i="21"/>
  <c r="Z1613" i="21"/>
  <c r="AA1613" i="21"/>
  <c r="AF1615" i="21"/>
  <c r="AE1615" i="21"/>
  <c r="AB1615" i="21"/>
  <c r="Z1615" i="21"/>
  <c r="AC1615" i="21"/>
  <c r="AD1615" i="21"/>
  <c r="AA1615" i="21"/>
  <c r="Z1617" i="21"/>
  <c r="AB1617" i="21"/>
  <c r="AC1617" i="21"/>
  <c r="AA1617" i="21"/>
  <c r="Z1619" i="21"/>
  <c r="AA1619" i="21"/>
  <c r="Z1621" i="21"/>
  <c r="AB1621" i="21"/>
  <c r="AC1621" i="21"/>
  <c r="AA1621" i="21"/>
  <c r="Z1623" i="21"/>
  <c r="AA1623" i="21"/>
  <c r="Z1625" i="21"/>
  <c r="AA1625" i="21"/>
  <c r="Z1627" i="21"/>
  <c r="AA1627" i="21"/>
  <c r="Z1629" i="21"/>
  <c r="AA1629" i="21"/>
  <c r="AB1631" i="21"/>
  <c r="Z1631" i="21"/>
  <c r="AA1631" i="21"/>
  <c r="Z1633" i="21"/>
  <c r="AA1633" i="21"/>
  <c r="AF1635" i="21"/>
  <c r="AE1635" i="21"/>
  <c r="AB1635" i="21"/>
  <c r="Z1635" i="21"/>
  <c r="AC1635" i="21"/>
  <c r="AD1635" i="21"/>
  <c r="AA1635" i="21"/>
  <c r="Z1637" i="21"/>
  <c r="AB1637" i="21"/>
  <c r="AA1637" i="21"/>
  <c r="AF1639" i="21"/>
  <c r="AE1639" i="21"/>
  <c r="AB1639" i="21"/>
  <c r="Z1639" i="21"/>
  <c r="AC1639" i="21"/>
  <c r="AD1639" i="21"/>
  <c r="AA1639" i="21"/>
  <c r="Z1641" i="21"/>
  <c r="AB1641" i="21"/>
  <c r="AA1641" i="21"/>
  <c r="Z1643" i="21"/>
  <c r="AA1643" i="21"/>
  <c r="Z1645" i="21"/>
  <c r="AB1645" i="21"/>
  <c r="AA1645" i="21"/>
  <c r="AB1647" i="21"/>
  <c r="Z1647" i="21"/>
  <c r="AC1647" i="21"/>
  <c r="AA1647" i="21"/>
  <c r="Z1649" i="21"/>
  <c r="AA1649" i="21"/>
  <c r="AF1651" i="21"/>
  <c r="AE1651" i="21"/>
  <c r="AB1651" i="21"/>
  <c r="Z1651" i="21"/>
  <c r="AC1651" i="21"/>
  <c r="AD1651" i="21"/>
  <c r="AA1651" i="21"/>
  <c r="AE1653" i="21"/>
  <c r="Z1653" i="21"/>
  <c r="AB1653" i="21"/>
  <c r="AC1653" i="21"/>
  <c r="AD1653" i="21"/>
  <c r="AA1653" i="21"/>
  <c r="AF1655" i="21"/>
  <c r="AE1655" i="21"/>
  <c r="AB1655" i="21"/>
  <c r="Z1655" i="21"/>
  <c r="AC1655" i="21"/>
  <c r="AD1655" i="21"/>
  <c r="AA1655" i="21"/>
  <c r="Z1657" i="21"/>
  <c r="AA1657" i="21"/>
  <c r="Z1659" i="21"/>
  <c r="AA1659" i="21"/>
  <c r="AF1661" i="21"/>
  <c r="AE1661" i="21"/>
  <c r="Z1661" i="21"/>
  <c r="AB1661" i="21"/>
  <c r="AC1661" i="21"/>
  <c r="AA1661" i="21"/>
  <c r="AD1661" i="21"/>
  <c r="Z1663" i="21"/>
  <c r="AB1663" i="21"/>
  <c r="AA1663" i="21"/>
  <c r="Z1665" i="21"/>
  <c r="AA1665" i="21"/>
  <c r="Z1667" i="21"/>
  <c r="AB1667" i="21"/>
  <c r="AA1667" i="21"/>
  <c r="Z1669" i="21"/>
  <c r="AB1669" i="21"/>
  <c r="AC1669" i="21"/>
  <c r="AA1669" i="21"/>
  <c r="Z1671" i="21"/>
  <c r="AA1671" i="21"/>
  <c r="Z1673" i="21"/>
  <c r="AB1673" i="21"/>
  <c r="AC1673" i="21"/>
  <c r="AA1673" i="21"/>
  <c r="Z1675" i="21"/>
  <c r="AB1675" i="21"/>
  <c r="AC1675" i="21"/>
  <c r="AD1675" i="21"/>
  <c r="AA1675" i="21"/>
  <c r="Z1677" i="21"/>
  <c r="AB1677" i="21"/>
  <c r="AA1677" i="21"/>
  <c r="Z1679" i="21"/>
  <c r="AC1679" i="21"/>
  <c r="AB1679" i="21"/>
  <c r="AD1679" i="21"/>
  <c r="AA1679" i="21"/>
  <c r="Z1681" i="21"/>
  <c r="AB1681" i="21"/>
  <c r="AC1681" i="21"/>
  <c r="AA1681" i="21"/>
  <c r="Z1683" i="21"/>
  <c r="AA1683" i="21"/>
  <c r="Z1685" i="21"/>
  <c r="AB1685" i="21"/>
  <c r="AC1685" i="21"/>
  <c r="AA1685" i="21"/>
  <c r="Z1687" i="21"/>
  <c r="AB1687" i="21"/>
  <c r="AC1687" i="21"/>
  <c r="AA1687" i="21"/>
  <c r="Z1689" i="21"/>
  <c r="AB1689" i="21"/>
  <c r="AA1689" i="21"/>
  <c r="Z1691" i="21"/>
  <c r="AB1691" i="21"/>
  <c r="AA1691" i="21"/>
  <c r="Z1693" i="21"/>
  <c r="AA1693" i="21"/>
  <c r="Z1695" i="21"/>
  <c r="AA1695" i="21"/>
  <c r="Z1697" i="21"/>
  <c r="AA1697" i="21"/>
  <c r="Z1699" i="21"/>
  <c r="AA1699" i="21"/>
  <c r="Z1701" i="21"/>
  <c r="AA1701" i="21"/>
  <c r="AE1703" i="21"/>
  <c r="Z1703" i="21"/>
  <c r="AB1703" i="21"/>
  <c r="AC1703" i="21"/>
  <c r="AD1703" i="21"/>
  <c r="AA1703" i="21"/>
  <c r="Z1705" i="21"/>
  <c r="AA1705" i="21"/>
  <c r="AF1707" i="21"/>
  <c r="AE1707" i="21"/>
  <c r="Z1707" i="21"/>
  <c r="AB1707" i="21"/>
  <c r="AC1707" i="21"/>
  <c r="AD1707" i="21"/>
  <c r="AA1707" i="21"/>
  <c r="AF1709" i="21"/>
  <c r="AE1709" i="21"/>
  <c r="Z1709" i="21"/>
  <c r="AB1709" i="21"/>
  <c r="AC1709" i="21"/>
  <c r="AA1709" i="21"/>
  <c r="AD1709" i="21"/>
  <c r="Z1711" i="21"/>
  <c r="AA1711" i="21"/>
  <c r="Z1713" i="21"/>
  <c r="AA1713" i="21"/>
  <c r="Z1715" i="21"/>
  <c r="AA1715" i="21"/>
  <c r="Z1717" i="21"/>
  <c r="AB1717" i="21"/>
  <c r="AA1717" i="21"/>
  <c r="Z1719" i="21"/>
  <c r="AA1719" i="21"/>
  <c r="Z1721" i="21"/>
  <c r="AB1721" i="21"/>
  <c r="AC1721" i="21"/>
  <c r="AA1721" i="21"/>
  <c r="AD1721" i="21"/>
  <c r="Z1723" i="21"/>
  <c r="AA1723" i="21"/>
  <c r="Z1725" i="21"/>
  <c r="AA1725" i="21"/>
  <c r="Z1727" i="21"/>
  <c r="AA1727" i="21"/>
  <c r="Z1729" i="21"/>
  <c r="AA1729" i="21"/>
  <c r="Z1731" i="21"/>
  <c r="AA1731" i="21"/>
  <c r="AE1733" i="21"/>
  <c r="Z1733" i="21"/>
  <c r="AB1733" i="21"/>
  <c r="AC1733" i="21"/>
  <c r="AD1733" i="21"/>
  <c r="AA1733" i="21"/>
  <c r="Z1735" i="21"/>
  <c r="AB1735" i="21"/>
  <c r="AC1735" i="21"/>
  <c r="AD1735" i="21"/>
  <c r="AA1735" i="21"/>
  <c r="Z1737" i="21"/>
  <c r="AA1737" i="21"/>
  <c r="Z1739" i="21"/>
  <c r="AB1739" i="21"/>
  <c r="AA1739" i="21"/>
  <c r="Z1741" i="21"/>
  <c r="AA1741" i="21"/>
  <c r="Z1743" i="21"/>
  <c r="AA1743" i="21"/>
  <c r="AE1745" i="21"/>
  <c r="AF1745" i="21"/>
  <c r="Z1745" i="21"/>
  <c r="AB1745" i="21"/>
  <c r="AC1745" i="21"/>
  <c r="AD1745" i="21"/>
  <c r="AA1745" i="21"/>
  <c r="AE1747" i="21"/>
  <c r="Z1747" i="21"/>
  <c r="AB1747" i="21"/>
  <c r="AC1747" i="21"/>
  <c r="AD1747" i="21"/>
  <c r="AA1747" i="21"/>
  <c r="Z1749" i="21"/>
  <c r="AB1749" i="21"/>
  <c r="AA1749" i="21"/>
  <c r="Z1751" i="21"/>
  <c r="AA1751" i="21"/>
  <c r="Z1753" i="21"/>
  <c r="AA1753" i="21"/>
  <c r="AE1755" i="21"/>
  <c r="Z1755" i="21"/>
  <c r="AB1755" i="21"/>
  <c r="AC1755" i="21"/>
  <c r="AD1755" i="21"/>
  <c r="AA1755" i="21"/>
  <c r="AE1757" i="21"/>
  <c r="Z1757" i="21"/>
  <c r="AB1757" i="21"/>
  <c r="AC1757" i="21"/>
  <c r="AA1757" i="21"/>
  <c r="AD1757" i="21"/>
  <c r="Z1759" i="21"/>
  <c r="AA1759" i="21"/>
  <c r="Z1761" i="21"/>
  <c r="AA1761" i="21"/>
  <c r="Z1763" i="21"/>
  <c r="AA1763" i="21"/>
  <c r="Z1765" i="21"/>
  <c r="AA1765" i="21"/>
  <c r="Z1767" i="21"/>
  <c r="AA1767" i="21"/>
  <c r="Z1769" i="21"/>
  <c r="AA1769" i="21"/>
  <c r="Z1771" i="21"/>
  <c r="AA1771" i="21"/>
  <c r="Z1773" i="21"/>
  <c r="AB1773" i="21"/>
  <c r="AA1773" i="21"/>
  <c r="Z1775" i="21"/>
  <c r="AA1775" i="21"/>
  <c r="Z1777" i="21"/>
  <c r="AA1777" i="21"/>
  <c r="Z1779" i="21"/>
  <c r="AA1779" i="21"/>
  <c r="Z1781" i="21"/>
  <c r="AA1781" i="21"/>
  <c r="Z1783" i="21"/>
  <c r="AB1783" i="21"/>
  <c r="AC1783" i="21"/>
  <c r="AD1783" i="21"/>
  <c r="AA1783" i="21"/>
  <c r="AE1785" i="21"/>
  <c r="Z1785" i="21"/>
  <c r="AB1785" i="21"/>
  <c r="AC1785" i="21"/>
  <c r="AA1785" i="21"/>
  <c r="AD1785" i="21"/>
  <c r="AE1787" i="21"/>
  <c r="AF1787" i="21"/>
  <c r="Z1787" i="21"/>
  <c r="AB1787" i="21"/>
  <c r="AC1787" i="21"/>
  <c r="AD1787" i="21"/>
  <c r="AA1787" i="21"/>
  <c r="Z1789" i="21"/>
  <c r="AA1789" i="21"/>
  <c r="Z1791" i="21"/>
  <c r="AC1791" i="21"/>
  <c r="AD1791" i="21"/>
  <c r="AB1791" i="21"/>
  <c r="AA1791" i="21"/>
  <c r="AE1793" i="21"/>
  <c r="AF1793" i="21"/>
  <c r="Z1793" i="21"/>
  <c r="AB1793" i="21"/>
  <c r="AC1793" i="21"/>
  <c r="AD1793" i="21"/>
  <c r="AA1793" i="21"/>
  <c r="Z1795" i="21"/>
  <c r="AB1795" i="21"/>
  <c r="AC1795" i="21"/>
  <c r="AD1795" i="21"/>
  <c r="AA1795" i="21"/>
  <c r="AE1797" i="21"/>
  <c r="AF1797" i="21"/>
  <c r="Z1797" i="21"/>
  <c r="AB1797" i="21"/>
  <c r="AC1797" i="21"/>
  <c r="AD1797" i="21"/>
  <c r="AA1797" i="21"/>
  <c r="Z1799" i="21"/>
  <c r="AA1799" i="21"/>
  <c r="Z1801" i="21"/>
  <c r="AA1801" i="21"/>
  <c r="AE1803" i="21"/>
  <c r="Z1803" i="21"/>
  <c r="AB1803" i="21"/>
  <c r="AC1803" i="21"/>
  <c r="AD1803" i="21"/>
  <c r="AA1803" i="21"/>
  <c r="Z1805" i="21"/>
  <c r="AB1805" i="21"/>
  <c r="AC1805" i="21"/>
  <c r="AA1805" i="21"/>
  <c r="AD1805" i="21"/>
  <c r="Z1807" i="21"/>
  <c r="AA1807" i="21"/>
  <c r="Z1809" i="21"/>
  <c r="AA1809" i="21"/>
  <c r="Z1811" i="21"/>
  <c r="AA1811" i="21"/>
  <c r="Z1813" i="21"/>
  <c r="AA1813" i="21"/>
  <c r="Z1815" i="21"/>
  <c r="AA1815" i="21"/>
  <c r="Z1817" i="21"/>
  <c r="AB1817" i="21"/>
  <c r="AA1817" i="21"/>
  <c r="Z1819" i="21"/>
  <c r="AA1819" i="21"/>
  <c r="Z1821" i="21"/>
  <c r="AA1821" i="21"/>
  <c r="Z1823" i="21"/>
  <c r="AA1823" i="21"/>
  <c r="Z1825" i="21"/>
  <c r="AA1825" i="21"/>
  <c r="Z1827" i="21"/>
  <c r="AA1827" i="21"/>
  <c r="Z1829" i="21"/>
  <c r="AA1829" i="21"/>
  <c r="Z1831" i="21"/>
  <c r="AB1831" i="21"/>
  <c r="AA1831" i="21"/>
  <c r="Z1833" i="21"/>
  <c r="AA1833" i="21"/>
  <c r="Z1835" i="21"/>
  <c r="AA1835" i="21"/>
  <c r="Z1837" i="21"/>
  <c r="AA1837" i="21"/>
  <c r="Z1839" i="21"/>
  <c r="AA1839" i="21"/>
  <c r="Z1841" i="21"/>
  <c r="AA1841" i="21"/>
  <c r="Z1843" i="21"/>
  <c r="AA1843" i="21"/>
  <c r="AE1845" i="21"/>
  <c r="AF1845" i="21"/>
  <c r="Z1845" i="21"/>
  <c r="AB1845" i="21"/>
  <c r="AC1845" i="21"/>
  <c r="AD1845" i="21"/>
  <c r="AA1845" i="21"/>
  <c r="AE1847" i="21"/>
  <c r="AF1847" i="21"/>
  <c r="Z1847" i="21"/>
  <c r="AB1847" i="21"/>
  <c r="AC1847" i="21"/>
  <c r="AD1847" i="21"/>
  <c r="AA1847" i="21"/>
  <c r="Z1849" i="21"/>
  <c r="AB1849" i="21"/>
  <c r="AA1849" i="21"/>
  <c r="Z1851" i="21"/>
  <c r="AA1851" i="21"/>
  <c r="Z1853" i="21"/>
  <c r="AA1853" i="21"/>
  <c r="Z1855" i="21"/>
  <c r="AB1855" i="21"/>
  <c r="AA1855" i="21"/>
  <c r="Z1857" i="21"/>
  <c r="AA1857" i="21"/>
  <c r="Z1859" i="21"/>
  <c r="AA1859" i="21"/>
  <c r="Z1861" i="21"/>
  <c r="AA1861" i="21"/>
  <c r="Z1863" i="21"/>
  <c r="AA1863" i="21"/>
  <c r="Z1865" i="21"/>
  <c r="AA1865" i="21"/>
  <c r="Z1867" i="21"/>
  <c r="AA1867" i="21"/>
  <c r="Z1869" i="21"/>
  <c r="AA1869" i="21"/>
  <c r="Z1871" i="21"/>
  <c r="AA1871" i="21"/>
  <c r="Z1873" i="21"/>
  <c r="AA1873" i="21"/>
  <c r="Z1875" i="21"/>
  <c r="AA1875" i="21"/>
  <c r="Z1877" i="21"/>
  <c r="AA1877" i="21"/>
  <c r="Z1879" i="21"/>
  <c r="AA1879" i="21"/>
  <c r="Z1881" i="21"/>
  <c r="AA1881" i="21"/>
  <c r="Z1883" i="21"/>
  <c r="AA1883" i="21"/>
  <c r="Z1885" i="21"/>
  <c r="AB1885" i="21"/>
  <c r="AA1885" i="21"/>
  <c r="Z1887" i="21"/>
  <c r="AA1887" i="21"/>
  <c r="Z1889" i="21"/>
  <c r="AA1889" i="21"/>
  <c r="Z1891" i="21"/>
  <c r="AB1891" i="21"/>
  <c r="AC1891" i="21"/>
  <c r="AD1891" i="21"/>
  <c r="AA1891" i="21"/>
  <c r="Z1893" i="21"/>
  <c r="AA1893" i="21"/>
  <c r="Z1895" i="21"/>
  <c r="AA1895" i="21"/>
  <c r="Z1897" i="21"/>
  <c r="AA1897" i="21"/>
  <c r="Z1899" i="21"/>
  <c r="AB1899" i="21"/>
  <c r="AC1899" i="21"/>
  <c r="AD1899" i="21"/>
  <c r="AA1899" i="21"/>
  <c r="AE1901" i="21"/>
  <c r="AF1901" i="21"/>
  <c r="Z1901" i="21"/>
  <c r="AB1901" i="21"/>
  <c r="AC1901" i="21"/>
  <c r="Y1901" i="21" s="1"/>
  <c r="AA1901" i="21"/>
  <c r="AD1901" i="21"/>
  <c r="Z1903" i="21"/>
  <c r="AB1903" i="21"/>
  <c r="AC1903" i="21"/>
  <c r="AD1903" i="21"/>
  <c r="AA1903" i="21"/>
  <c r="Z1905" i="21"/>
  <c r="AB1905" i="21"/>
  <c r="AC1905" i="21"/>
  <c r="AA1905" i="21"/>
  <c r="Z1907" i="21"/>
  <c r="AA1907" i="21"/>
  <c r="Z1909" i="21"/>
  <c r="AB1909" i="21"/>
  <c r="AA1909" i="21"/>
  <c r="Z1911" i="21"/>
  <c r="AB1911" i="21"/>
  <c r="AC1911" i="21"/>
  <c r="AA1911" i="21"/>
  <c r="Z1913" i="21"/>
  <c r="AB1913" i="21"/>
  <c r="AA1913" i="21"/>
  <c r="Z1915" i="21"/>
  <c r="AB1915" i="21"/>
  <c r="AC1915" i="21"/>
  <c r="AD1915" i="21"/>
  <c r="AA1915" i="21"/>
  <c r="Z1917" i="21"/>
  <c r="AA1917" i="21"/>
  <c r="Z1919" i="21"/>
  <c r="AA1919" i="21"/>
  <c r="Z1921" i="21"/>
  <c r="AA1921" i="21"/>
  <c r="AE1923" i="21"/>
  <c r="AF1923" i="21"/>
  <c r="Z1923" i="21"/>
  <c r="AB1923" i="21"/>
  <c r="AC1923" i="21"/>
  <c r="AD1923" i="21"/>
  <c r="AA1923" i="21"/>
  <c r="AE1925" i="21"/>
  <c r="AF1925" i="21"/>
  <c r="Z1925" i="21"/>
  <c r="AB1925" i="21"/>
  <c r="AC1925" i="21"/>
  <c r="AD1925" i="21"/>
  <c r="AA1925" i="21"/>
  <c r="Z1927" i="21"/>
  <c r="AA1927" i="21"/>
  <c r="Z1929" i="21"/>
  <c r="AA1929" i="21"/>
  <c r="Z1931" i="21"/>
  <c r="AA1931" i="21"/>
  <c r="Z1933" i="21"/>
  <c r="AB1933" i="21"/>
  <c r="AC1933" i="21"/>
  <c r="AA1933" i="21"/>
  <c r="AD1933" i="21"/>
  <c r="Z1935" i="21"/>
  <c r="AB1935" i="21"/>
  <c r="AC1935" i="21"/>
  <c r="AA1935" i="21"/>
  <c r="Z1937" i="21"/>
  <c r="AA1937" i="21"/>
  <c r="Z1939" i="21"/>
  <c r="AA1939" i="21"/>
  <c r="AE1941" i="21"/>
  <c r="AF1941" i="21"/>
  <c r="Z1941" i="21"/>
  <c r="AB1941" i="21"/>
  <c r="AC1941" i="21"/>
  <c r="AD1941" i="21"/>
  <c r="AA1941" i="21"/>
  <c r="Z1943" i="21"/>
  <c r="AA1943" i="21"/>
  <c r="Z1945" i="21"/>
  <c r="AA1945" i="21"/>
  <c r="Z1947" i="21"/>
  <c r="AA1947" i="21"/>
  <c r="AE1949" i="21"/>
  <c r="AF1949" i="21"/>
  <c r="Z1949" i="21"/>
  <c r="AB1949" i="21"/>
  <c r="AC1949" i="21"/>
  <c r="AA1949" i="21"/>
  <c r="AD1949" i="21"/>
  <c r="Z1951" i="21"/>
  <c r="AB1951" i="21"/>
  <c r="AA1951" i="21"/>
  <c r="Z1953" i="21"/>
  <c r="AB1953" i="21"/>
  <c r="AC1953" i="21"/>
  <c r="AA1953" i="21"/>
  <c r="Z1955" i="21"/>
  <c r="AB1955" i="21"/>
  <c r="AC1955" i="21"/>
  <c r="AA1955" i="21"/>
  <c r="Z1957" i="21"/>
  <c r="AB1957" i="21"/>
  <c r="AA1957" i="21"/>
  <c r="AE1959" i="21"/>
  <c r="AF1959" i="21"/>
  <c r="Z1959" i="21"/>
  <c r="AB1959" i="21"/>
  <c r="AC1959" i="21"/>
  <c r="AD1959" i="21"/>
  <c r="AA1959" i="21"/>
  <c r="Z1961" i="21"/>
  <c r="AA1961" i="21"/>
  <c r="Z1963" i="21"/>
  <c r="AB1963" i="21"/>
  <c r="AA1963" i="21"/>
  <c r="Z1965" i="21"/>
  <c r="AA1965" i="21"/>
  <c r="Z1967" i="21"/>
  <c r="AA1967" i="21"/>
  <c r="Z1969" i="21"/>
  <c r="AB1969" i="21"/>
  <c r="AC1969" i="21"/>
  <c r="AD1969" i="21"/>
  <c r="AA1969" i="21"/>
  <c r="AE1971" i="21"/>
  <c r="AF1971" i="21"/>
  <c r="Z1971" i="21"/>
  <c r="AB1971" i="21"/>
  <c r="AC1971" i="21"/>
  <c r="AA1971" i="21"/>
  <c r="AD1971" i="21"/>
  <c r="Z1973" i="21"/>
  <c r="AA1973" i="21"/>
  <c r="Z1975" i="21"/>
  <c r="AA1975" i="21"/>
  <c r="Z1977" i="21"/>
  <c r="AB1977" i="21"/>
  <c r="AA1977" i="21"/>
  <c r="Z1979" i="21"/>
  <c r="AA1979" i="21"/>
  <c r="Z1981" i="21"/>
  <c r="AA1981" i="21"/>
  <c r="Z1983" i="21"/>
  <c r="AB1983" i="21"/>
  <c r="AC1983" i="21"/>
  <c r="AA1983" i="21"/>
  <c r="Z1985" i="21"/>
  <c r="AA1985" i="21"/>
  <c r="Z1987" i="21"/>
  <c r="AA1987" i="21"/>
  <c r="AE1989" i="21"/>
  <c r="AF1989" i="21"/>
  <c r="Z1989" i="21"/>
  <c r="AB1989" i="21"/>
  <c r="AC1989" i="21"/>
  <c r="AA1989" i="21"/>
  <c r="AD1989" i="21"/>
  <c r="AE1991" i="21"/>
  <c r="AF1991" i="21"/>
  <c r="Z1991" i="21"/>
  <c r="AB1991" i="21"/>
  <c r="AC1991" i="21"/>
  <c r="Y1991" i="21" s="1"/>
  <c r="AD1991" i="21"/>
  <c r="AA1991" i="21"/>
  <c r="AE1993" i="21"/>
  <c r="AF1993" i="21"/>
  <c r="Z1993" i="21"/>
  <c r="AB1993" i="21"/>
  <c r="AA1993" i="21"/>
  <c r="AD1993" i="21"/>
  <c r="AC1993" i="21"/>
  <c r="Z1995" i="21"/>
  <c r="AB1995" i="21"/>
  <c r="AA1995" i="21"/>
  <c r="Z1997" i="21"/>
  <c r="AA1997" i="21"/>
  <c r="Z1999" i="21"/>
  <c r="AA1999" i="21"/>
  <c r="AE2001" i="21"/>
  <c r="Z2001" i="21"/>
  <c r="AB2001" i="21"/>
  <c r="AC2001" i="21"/>
  <c r="AD2001" i="21"/>
  <c r="AA2001" i="21"/>
  <c r="AE2003" i="21"/>
  <c r="AF2003" i="21"/>
  <c r="Z2003" i="21"/>
  <c r="AB2003" i="21"/>
  <c r="AC2003" i="21"/>
  <c r="AD2003" i="21"/>
  <c r="AA2003" i="21"/>
  <c r="Z60" i="21"/>
  <c r="AB60" i="21"/>
  <c r="AC60" i="21"/>
  <c r="AA60" i="21"/>
  <c r="Z62" i="21"/>
  <c r="AC62" i="21"/>
  <c r="AB62" i="21"/>
  <c r="AD62" i="21"/>
  <c r="AA62" i="21"/>
  <c r="Z64" i="21"/>
  <c r="AB64" i="21"/>
  <c r="AA64" i="21"/>
  <c r="Z66" i="21"/>
  <c r="AC66" i="21"/>
  <c r="AB66" i="21"/>
  <c r="AD66" i="21"/>
  <c r="AE66" i="21" s="1"/>
  <c r="AF66" i="21" s="1"/>
  <c r="AA66" i="21"/>
  <c r="Z68" i="21"/>
  <c r="AB68" i="21"/>
  <c r="AC68" i="21"/>
  <c r="AD68" i="21"/>
  <c r="AE68" i="21" s="1"/>
  <c r="AF68" i="21" s="1"/>
  <c r="AA68" i="21"/>
  <c r="Z70" i="21"/>
  <c r="AA70" i="21"/>
  <c r="Z72" i="21"/>
  <c r="AB72" i="21"/>
  <c r="AC72" i="21"/>
  <c r="AD72" i="21"/>
  <c r="AE72" i="21" s="1"/>
  <c r="AA72" i="21"/>
  <c r="Z74" i="21"/>
  <c r="AA74" i="21" s="1"/>
  <c r="AB74" i="21" s="1"/>
  <c r="AC74" i="21" s="1"/>
  <c r="AD74" i="21" s="1"/>
  <c r="AE74" i="21" s="1"/>
  <c r="AF74" i="21" s="1"/>
  <c r="Z76" i="21"/>
  <c r="AA76" i="21"/>
  <c r="Z78" i="21"/>
  <c r="AA78" i="21"/>
  <c r="Z80" i="21"/>
  <c r="AA80" i="21"/>
  <c r="Z82" i="21"/>
  <c r="AB82" i="21"/>
  <c r="AC82" i="21" s="1"/>
  <c r="AD82" i="21" s="1"/>
  <c r="AE82" i="21" s="1"/>
  <c r="AF82" i="21" s="1"/>
  <c r="AA82" i="21"/>
  <c r="Z84" i="21"/>
  <c r="AA84" i="21"/>
  <c r="Z86" i="21"/>
  <c r="AA86" i="21"/>
  <c r="Z88" i="21"/>
  <c r="AA88" i="21"/>
  <c r="AE90" i="21"/>
  <c r="AF90" i="21"/>
  <c r="Z90" i="21"/>
  <c r="AB90" i="21"/>
  <c r="AC90" i="21"/>
  <c r="AA90" i="21"/>
  <c r="AD90" i="21"/>
  <c r="AE92" i="21"/>
  <c r="AF92" i="21"/>
  <c r="Z92" i="21"/>
  <c r="AB92" i="21"/>
  <c r="AD92" i="21"/>
  <c r="AC92" i="21"/>
  <c r="AA92" i="21"/>
  <c r="Z94" i="21"/>
  <c r="AA94" i="21"/>
  <c r="AE96" i="21"/>
  <c r="AF96" i="21" s="1"/>
  <c r="Z96" i="21"/>
  <c r="AB96" i="21"/>
  <c r="AD96" i="21"/>
  <c r="AC96" i="21"/>
  <c r="AA96" i="21"/>
  <c r="Z98" i="21"/>
  <c r="AA98" i="21"/>
  <c r="AE100" i="21"/>
  <c r="Z100" i="21"/>
  <c r="AB100" i="21"/>
  <c r="AC100" i="21"/>
  <c r="AD100" i="21"/>
  <c r="AA100" i="21"/>
  <c r="AE102" i="21"/>
  <c r="AF102" i="21"/>
  <c r="Z102" i="21"/>
  <c r="AB102" i="21"/>
  <c r="AC102" i="21"/>
  <c r="AD102" i="21"/>
  <c r="AA102" i="21"/>
  <c r="Z104" i="21"/>
  <c r="AA104" i="21"/>
  <c r="Z106" i="21"/>
  <c r="AA106" i="21"/>
  <c r="Z108" i="21"/>
  <c r="AA108" i="21"/>
  <c r="Z110" i="21"/>
  <c r="AA110" i="21"/>
  <c r="Z112" i="21"/>
  <c r="AB112" i="21"/>
  <c r="AC112" i="21"/>
  <c r="AA112" i="21"/>
  <c r="Z114" i="21"/>
  <c r="AA114" i="21"/>
  <c r="AB114" i="21"/>
  <c r="Z116" i="21"/>
  <c r="AA116" i="21"/>
  <c r="Z118" i="21"/>
  <c r="AA118" i="21"/>
  <c r="Z120" i="21"/>
  <c r="AB120" i="21"/>
  <c r="AA120" i="21"/>
  <c r="Z122" i="21"/>
  <c r="AA122" i="21"/>
  <c r="AE124" i="21"/>
  <c r="AF124" i="21"/>
  <c r="Z124" i="21"/>
  <c r="AB124" i="21"/>
  <c r="AD124" i="21"/>
  <c r="AC124" i="21"/>
  <c r="AA124" i="21"/>
  <c r="Z126" i="21"/>
  <c r="AA126" i="21"/>
  <c r="Z128" i="21"/>
  <c r="AA128" i="21"/>
  <c r="Z130" i="21"/>
  <c r="AA130" i="21"/>
  <c r="Z132" i="21"/>
  <c r="AB132" i="21"/>
  <c r="AC132" i="21"/>
  <c r="AA132" i="21"/>
  <c r="Z134" i="21"/>
  <c r="AB134" i="21"/>
  <c r="AA134" i="21"/>
  <c r="Z136" i="21"/>
  <c r="AA136" i="21"/>
  <c r="AE138" i="21"/>
  <c r="Z138" i="21"/>
  <c r="AB138" i="21"/>
  <c r="AC138" i="21"/>
  <c r="AA138" i="21"/>
  <c r="AD138" i="21"/>
  <c r="Z140" i="21"/>
  <c r="AA140" i="21"/>
  <c r="Z142" i="21"/>
  <c r="AA142" i="21"/>
  <c r="Z144" i="21"/>
  <c r="AA144" i="21"/>
  <c r="Z146" i="21"/>
  <c r="AA146" i="21"/>
  <c r="Z148" i="21"/>
  <c r="AA148" i="21"/>
  <c r="AE150" i="21"/>
  <c r="AF150" i="21"/>
  <c r="Z150" i="21"/>
  <c r="AB150" i="21"/>
  <c r="AC150" i="21"/>
  <c r="AD150" i="21"/>
  <c r="AA150" i="21"/>
  <c r="AE152" i="21"/>
  <c r="Z152" i="21"/>
  <c r="AB152" i="21"/>
  <c r="AC152" i="21"/>
  <c r="AD152" i="21"/>
  <c r="AA152" i="21"/>
  <c r="Z154" i="21"/>
  <c r="AA154" i="21"/>
  <c r="Z156" i="21"/>
  <c r="AA156" i="21"/>
  <c r="AE158" i="21"/>
  <c r="AF158" i="21"/>
  <c r="Z158" i="21"/>
  <c r="AC158" i="21"/>
  <c r="AB158" i="21"/>
  <c r="AD158" i="21"/>
  <c r="AA158" i="21"/>
  <c r="Z160" i="21"/>
  <c r="AA160" i="21"/>
  <c r="AE162" i="21"/>
  <c r="AF162" i="21"/>
  <c r="Z162" i="21"/>
  <c r="AC162" i="21"/>
  <c r="AD162" i="21"/>
  <c r="AB162" i="21"/>
  <c r="AA162" i="21"/>
  <c r="Z164" i="21"/>
  <c r="AA164" i="21"/>
  <c r="Z166" i="21"/>
  <c r="AA166" i="21"/>
  <c r="AE168" i="21"/>
  <c r="AF168" i="21"/>
  <c r="Z168" i="21"/>
  <c r="AB168" i="21"/>
  <c r="AC168" i="21"/>
  <c r="AD168" i="21"/>
  <c r="AA168" i="21"/>
  <c r="Z170" i="21"/>
  <c r="AB170" i="21"/>
  <c r="AA170" i="21"/>
  <c r="Z172" i="21"/>
  <c r="AB172" i="21"/>
  <c r="AA172" i="21"/>
  <c r="Z174" i="21"/>
  <c r="AC174" i="21"/>
  <c r="AB174" i="21"/>
  <c r="AD174" i="21"/>
  <c r="AA174" i="21"/>
  <c r="Z176" i="21"/>
  <c r="AA176" i="21"/>
  <c r="Z178" i="21"/>
  <c r="AA178" i="21"/>
  <c r="AB178" i="21"/>
  <c r="AE180" i="21"/>
  <c r="Z180" i="21"/>
  <c r="AB180" i="21"/>
  <c r="AC180" i="21"/>
  <c r="AD180" i="21"/>
  <c r="AA180" i="21"/>
  <c r="Z182" i="21"/>
  <c r="AB182" i="21"/>
  <c r="AA182" i="21"/>
  <c r="Z184" i="21"/>
  <c r="AA184" i="21"/>
  <c r="Z186" i="21"/>
  <c r="AB186" i="21"/>
  <c r="AA186" i="21"/>
  <c r="Z188" i="21"/>
  <c r="AB188" i="21"/>
  <c r="AA188" i="21"/>
  <c r="Z190" i="21"/>
  <c r="AB190" i="21"/>
  <c r="AA190" i="21"/>
  <c r="Z192" i="21"/>
  <c r="AA192" i="21"/>
  <c r="AE194" i="21"/>
  <c r="AF194" i="21"/>
  <c r="Z194" i="21"/>
  <c r="AC194" i="21"/>
  <c r="AB194" i="21"/>
  <c r="AD194" i="21"/>
  <c r="AA194" i="21"/>
  <c r="AE196" i="21"/>
  <c r="AF196" i="21"/>
  <c r="Z196" i="21"/>
  <c r="AB196" i="21"/>
  <c r="AC196" i="21"/>
  <c r="AD196" i="21"/>
  <c r="AA196" i="21"/>
  <c r="Z198" i="21"/>
  <c r="AA198" i="21"/>
  <c r="Z200" i="21"/>
  <c r="AA200" i="21"/>
  <c r="Z202" i="21"/>
  <c r="AB202" i="21"/>
  <c r="AA202" i="21"/>
  <c r="Z204" i="21"/>
  <c r="AA204" i="21"/>
  <c r="Z206" i="21"/>
  <c r="AB206" i="21"/>
  <c r="AA206" i="21"/>
  <c r="Z208" i="21"/>
  <c r="AB208" i="21"/>
  <c r="AA208" i="21"/>
  <c r="Z210" i="21"/>
  <c r="AA210" i="21"/>
  <c r="Z212" i="21"/>
  <c r="AA212" i="21"/>
  <c r="Z214" i="21"/>
  <c r="AA214" i="21"/>
  <c r="Z216" i="21"/>
  <c r="AB216" i="21"/>
  <c r="AA216" i="21"/>
  <c r="Z218" i="21"/>
  <c r="AA218" i="21"/>
  <c r="Z220" i="21"/>
  <c r="AA220" i="21"/>
  <c r="Z222" i="21"/>
  <c r="AA222" i="21"/>
  <c r="Z224" i="21"/>
  <c r="AA224" i="21"/>
  <c r="Z226" i="21"/>
  <c r="AA226" i="21"/>
  <c r="Z228" i="21"/>
  <c r="AA228" i="21"/>
  <c r="AE230" i="21"/>
  <c r="AF230" i="21"/>
  <c r="Z230" i="21"/>
  <c r="AB230" i="21"/>
  <c r="AC230" i="21"/>
  <c r="AD230" i="21"/>
  <c r="AA230" i="21"/>
  <c r="Z232" i="21"/>
  <c r="AA232" i="21"/>
  <c r="Z234" i="21"/>
  <c r="AA234" i="21"/>
  <c r="Z236" i="21"/>
  <c r="AA236" i="21"/>
  <c r="Z238" i="21"/>
  <c r="AA238" i="21"/>
  <c r="AE240" i="21"/>
  <c r="AF240" i="21"/>
  <c r="Z240" i="21"/>
  <c r="AB240" i="21"/>
  <c r="AD240" i="21"/>
  <c r="AC240" i="21"/>
  <c r="AA240" i="21"/>
  <c r="AE242" i="21"/>
  <c r="AF242" i="21"/>
  <c r="Z242" i="21"/>
  <c r="AC242" i="21"/>
  <c r="AD242" i="21"/>
  <c r="AA242" i="21"/>
  <c r="AB242" i="21"/>
  <c r="AE244" i="21"/>
  <c r="AF244" i="21"/>
  <c r="Z244" i="21"/>
  <c r="AB244" i="21"/>
  <c r="AC244" i="21"/>
  <c r="AD244" i="21"/>
  <c r="AA244" i="21"/>
  <c r="Z246" i="21"/>
  <c r="AA246" i="21"/>
  <c r="Z248" i="21"/>
  <c r="AA248" i="21"/>
  <c r="AE250" i="21"/>
  <c r="AF250" i="21"/>
  <c r="Z250" i="21"/>
  <c r="AB250" i="21"/>
  <c r="AC250" i="21"/>
  <c r="AA250" i="21"/>
  <c r="AD250" i="21"/>
  <c r="Z252" i="21"/>
  <c r="AA252" i="21"/>
  <c r="AE254" i="21"/>
  <c r="AF254" i="21"/>
  <c r="Z254" i="21"/>
  <c r="AC254" i="21"/>
  <c r="AB254" i="21"/>
  <c r="AD254" i="21"/>
  <c r="AA254" i="21"/>
  <c r="AE256" i="21"/>
  <c r="AF256" i="21"/>
  <c r="Z256" i="21"/>
  <c r="AB256" i="21"/>
  <c r="AD256" i="21"/>
  <c r="AC256" i="21"/>
  <c r="AA256" i="21"/>
  <c r="Z258" i="21"/>
  <c r="AC258" i="21"/>
  <c r="AB258" i="21"/>
  <c r="AD258" i="21"/>
  <c r="AA258" i="21"/>
  <c r="Z260" i="21"/>
  <c r="AB260" i="21"/>
  <c r="AA260" i="21"/>
  <c r="Z262" i="21"/>
  <c r="AA262" i="21"/>
  <c r="AE264" i="21"/>
  <c r="AF264" i="21"/>
  <c r="Z264" i="21"/>
  <c r="AB264" i="21"/>
  <c r="AC264" i="21"/>
  <c r="AD264" i="21"/>
  <c r="AA264" i="21"/>
  <c r="Z266" i="21"/>
  <c r="AB266" i="21"/>
  <c r="AA266" i="21"/>
  <c r="Z268" i="21"/>
  <c r="AA268" i="21"/>
  <c r="AE270" i="21"/>
  <c r="AF270" i="21"/>
  <c r="Z270" i="21"/>
  <c r="AC270" i="21"/>
  <c r="AB270" i="21"/>
  <c r="AD270" i="21"/>
  <c r="AA270" i="21"/>
  <c r="AE272" i="21"/>
  <c r="AF272" i="21"/>
  <c r="Z272" i="21"/>
  <c r="AB272" i="21"/>
  <c r="AD272" i="21"/>
  <c r="AC272" i="21"/>
  <c r="AA272" i="21"/>
  <c r="Z274" i="21"/>
  <c r="Z276" i="21"/>
  <c r="Z278" i="21"/>
  <c r="AB278" i="21"/>
  <c r="AA278" i="21"/>
  <c r="AE280" i="21"/>
  <c r="Z280" i="21"/>
  <c r="AB280" i="21"/>
  <c r="AC280" i="21"/>
  <c r="AD280" i="21"/>
  <c r="AA280" i="21"/>
  <c r="Z282" i="21"/>
  <c r="AA282" i="21"/>
  <c r="Z284" i="21"/>
  <c r="Z286" i="21"/>
  <c r="AA286" i="21"/>
  <c r="Z288" i="21"/>
  <c r="Z290" i="21"/>
  <c r="Z292" i="21"/>
  <c r="AE294" i="21"/>
  <c r="AF294" i="21"/>
  <c r="Z294" i="21"/>
  <c r="AB294" i="21"/>
  <c r="AC294" i="21"/>
  <c r="AD294" i="21"/>
  <c r="AA294" i="21"/>
  <c r="Z296" i="21"/>
  <c r="Z298" i="21"/>
  <c r="Z300" i="21"/>
  <c r="AE302" i="21"/>
  <c r="Z302" i="21"/>
  <c r="AC302" i="21"/>
  <c r="AB302" i="21"/>
  <c r="AD302" i="21"/>
  <c r="AA302" i="21"/>
  <c r="Z304" i="21"/>
  <c r="Z306" i="21"/>
  <c r="Z308" i="21"/>
  <c r="AE310" i="21"/>
  <c r="AF310" i="21"/>
  <c r="Z310" i="21"/>
  <c r="AB310" i="21"/>
  <c r="AC310" i="21"/>
  <c r="AD310" i="21"/>
  <c r="AA310" i="21"/>
  <c r="Z312" i="21"/>
  <c r="AB312" i="21"/>
  <c r="AA312" i="21"/>
  <c r="Z314" i="21"/>
  <c r="Z316" i="21"/>
  <c r="Z318" i="21"/>
  <c r="Z320" i="21"/>
  <c r="AE322" i="21"/>
  <c r="Z322" i="21"/>
  <c r="AC322" i="21"/>
  <c r="AB322" i="21"/>
  <c r="AD322" i="21"/>
  <c r="AA322" i="21"/>
  <c r="AE324" i="21"/>
  <c r="AF324" i="21"/>
  <c r="Z324" i="21"/>
  <c r="AB324" i="21"/>
  <c r="AC324" i="21"/>
  <c r="AD324" i="21"/>
  <c r="AA324" i="21"/>
  <c r="Z326" i="21"/>
  <c r="AB326" i="21"/>
  <c r="AA326" i="21"/>
  <c r="AE328" i="21"/>
  <c r="Z328" i="21"/>
  <c r="AB328" i="21"/>
  <c r="AC328" i="21"/>
  <c r="AD328" i="21"/>
  <c r="AA328" i="21"/>
  <c r="Z330" i="21"/>
  <c r="Z332" i="21"/>
  <c r="Z334" i="21"/>
  <c r="Z336" i="21"/>
  <c r="Z338" i="21"/>
  <c r="Z340" i="21"/>
  <c r="Z342" i="21"/>
  <c r="Z344" i="21"/>
  <c r="Z346" i="21"/>
  <c r="Z348" i="21"/>
  <c r="Z350" i="21"/>
  <c r="Z352" i="21"/>
  <c r="Z354" i="21"/>
  <c r="Z356" i="21"/>
  <c r="Z358" i="21"/>
  <c r="Z360" i="21"/>
  <c r="Z362" i="21"/>
  <c r="Z364" i="21"/>
  <c r="AE366" i="21"/>
  <c r="Z366" i="21"/>
  <c r="AC366" i="21"/>
  <c r="AB366" i="21"/>
  <c r="AD366" i="21"/>
  <c r="AA366" i="21"/>
  <c r="Z368" i="21"/>
  <c r="Z370" i="21"/>
  <c r="Z372" i="21"/>
  <c r="Z374" i="21"/>
  <c r="Z376" i="21"/>
  <c r="Z378" i="21"/>
  <c r="Z380" i="21"/>
  <c r="AB380" i="21"/>
  <c r="AA380" i="21"/>
  <c r="Z382" i="21"/>
  <c r="Z384" i="21"/>
  <c r="Z386" i="21"/>
  <c r="Z388" i="21"/>
  <c r="Z390" i="21"/>
  <c r="Z392" i="21"/>
  <c r="Z394" i="21"/>
  <c r="Z396" i="21"/>
  <c r="Z398" i="21"/>
  <c r="AE400" i="21"/>
  <c r="AF400" i="21"/>
  <c r="Z400" i="21"/>
  <c r="AB400" i="21"/>
  <c r="AD400" i="21"/>
  <c r="AC400" i="21"/>
  <c r="AA400" i="21"/>
  <c r="Z402" i="21"/>
  <c r="AA402" i="21"/>
  <c r="Z404" i="21"/>
  <c r="Z406" i="21"/>
  <c r="AA406" i="21"/>
  <c r="Z408" i="21"/>
  <c r="Z410" i="21"/>
  <c r="AB410" i="21"/>
  <c r="AA410" i="21"/>
  <c r="Z412" i="21"/>
  <c r="AA412" i="21"/>
  <c r="Z414" i="21"/>
  <c r="AA414" i="21"/>
  <c r="Z416" i="21"/>
  <c r="AA416" i="21"/>
  <c r="Z418" i="21"/>
  <c r="Z420" i="21"/>
  <c r="AB420" i="21"/>
  <c r="AC420" i="21"/>
  <c r="AD420" i="21"/>
  <c r="AA420" i="21"/>
  <c r="AE422" i="21"/>
  <c r="Z422" i="21"/>
  <c r="AB422" i="21"/>
  <c r="AC422" i="21"/>
  <c r="AD422" i="21"/>
  <c r="AA422" i="21"/>
  <c r="AE424" i="21"/>
  <c r="AF424" i="21"/>
  <c r="Z424" i="21"/>
  <c r="AB424" i="21"/>
  <c r="AC424" i="21"/>
  <c r="AD424" i="21"/>
  <c r="AA424" i="21"/>
  <c r="AE426" i="21"/>
  <c r="AF426" i="21"/>
  <c r="Z426" i="21"/>
  <c r="AB426" i="21"/>
  <c r="AC426" i="21"/>
  <c r="AA426" i="21"/>
  <c r="AD426" i="21"/>
  <c r="Z428" i="21"/>
  <c r="Z430" i="21"/>
  <c r="Z432" i="21"/>
  <c r="AE434" i="21"/>
  <c r="AF434" i="21"/>
  <c r="Z434" i="21"/>
  <c r="AC434" i="21"/>
  <c r="AD434" i="21"/>
  <c r="AA434" i="21"/>
  <c r="AB434" i="21"/>
  <c r="Z436" i="21"/>
  <c r="AA436" i="21"/>
  <c r="AE438" i="21"/>
  <c r="AF438" i="21"/>
  <c r="Z438" i="21"/>
  <c r="AB438" i="21"/>
  <c r="AC438" i="21"/>
  <c r="AD438" i="21"/>
  <c r="AA438" i="21"/>
  <c r="Z440" i="21"/>
  <c r="AA440" i="21"/>
  <c r="Z442" i="21"/>
  <c r="AA442" i="21"/>
  <c r="Z444" i="21"/>
  <c r="AA444" i="21"/>
  <c r="AE446" i="21"/>
  <c r="AF446" i="21"/>
  <c r="Z446" i="21"/>
  <c r="AC446" i="21"/>
  <c r="AB446" i="21"/>
  <c r="AD446" i="21"/>
  <c r="AA446" i="21"/>
  <c r="Z448" i="21"/>
  <c r="AA448" i="21"/>
  <c r="Z450" i="21"/>
  <c r="AC450" i="21"/>
  <c r="AB450" i="21"/>
  <c r="AA450" i="21"/>
  <c r="AE452" i="21"/>
  <c r="AF452" i="21"/>
  <c r="Z452" i="21"/>
  <c r="AB452" i="21"/>
  <c r="AC452" i="21"/>
  <c r="AD452" i="21"/>
  <c r="AA452" i="21"/>
  <c r="Z454" i="21"/>
  <c r="AB454" i="21"/>
  <c r="AA454" i="21"/>
  <c r="Z456" i="21"/>
  <c r="AA456" i="21"/>
  <c r="AE458" i="21"/>
  <c r="Z458" i="21"/>
  <c r="AB458" i="21"/>
  <c r="AC458" i="21"/>
  <c r="AD458" i="21"/>
  <c r="AA458" i="21"/>
  <c r="AE460" i="21"/>
  <c r="AF460" i="21"/>
  <c r="Z460" i="21"/>
  <c r="AB460" i="21"/>
  <c r="AC460" i="21"/>
  <c r="AD460" i="21"/>
  <c r="AA460" i="21"/>
  <c r="Z462" i="21"/>
  <c r="AC462" i="21"/>
  <c r="AB462" i="21"/>
  <c r="AD462" i="21"/>
  <c r="AA462" i="21"/>
  <c r="AE464" i="21"/>
  <c r="AF464" i="21"/>
  <c r="Z464" i="21"/>
  <c r="AB464" i="21"/>
  <c r="AD464" i="21"/>
  <c r="AC464" i="21"/>
  <c r="AA464" i="21"/>
  <c r="Z466" i="21"/>
  <c r="AA466" i="21"/>
  <c r="Z468" i="21"/>
  <c r="AA468" i="21"/>
  <c r="Z470" i="21"/>
  <c r="Z472" i="21"/>
  <c r="Z474" i="21"/>
  <c r="Z476" i="21"/>
  <c r="AA476" i="21"/>
  <c r="AE478" i="21"/>
  <c r="AF478" i="21"/>
  <c r="Z478" i="21"/>
  <c r="AC478" i="21"/>
  <c r="AB478" i="21"/>
  <c r="AD478" i="21"/>
  <c r="AA478" i="21"/>
  <c r="Z480" i="21"/>
  <c r="AB480" i="21"/>
  <c r="AA480" i="21"/>
  <c r="Z482" i="21"/>
  <c r="AA482" i="21"/>
  <c r="Z484" i="21"/>
  <c r="AA484" i="21"/>
  <c r="Z486" i="21"/>
  <c r="AA486" i="21"/>
  <c r="Z488" i="21"/>
  <c r="AA488" i="21"/>
  <c r="Z490" i="21"/>
  <c r="AA490" i="21"/>
  <c r="Z492" i="21"/>
  <c r="AA492" i="21"/>
  <c r="Z494" i="21"/>
  <c r="AA494" i="21"/>
  <c r="Z496" i="21"/>
  <c r="AA496" i="21"/>
  <c r="Z498" i="21"/>
  <c r="AA498" i="21"/>
  <c r="Z500" i="21"/>
  <c r="AB500" i="21"/>
  <c r="AA500" i="21"/>
  <c r="Z502" i="21"/>
  <c r="AA502" i="21"/>
  <c r="Z504" i="21"/>
  <c r="AB504" i="21"/>
  <c r="AC504" i="21"/>
  <c r="AA504" i="21"/>
  <c r="Z506" i="21"/>
  <c r="AA506" i="21"/>
  <c r="Z508" i="21"/>
  <c r="AA508" i="21"/>
  <c r="Z510" i="21"/>
  <c r="AB510" i="21"/>
  <c r="AA510" i="21"/>
  <c r="Z512" i="21"/>
  <c r="AB512" i="21"/>
  <c r="AD512" i="21"/>
  <c r="AA512" i="21"/>
  <c r="AC512" i="21"/>
  <c r="Z514" i="21"/>
  <c r="AC514" i="21"/>
  <c r="AB514" i="21"/>
  <c r="AA514" i="21"/>
  <c r="AE516" i="21"/>
  <c r="Z516" i="21"/>
  <c r="AB516" i="21"/>
  <c r="AC516" i="21"/>
  <c r="AD516" i="21"/>
  <c r="AA516" i="21"/>
  <c r="AE518" i="21"/>
  <c r="Z518" i="21"/>
  <c r="AB518" i="21"/>
  <c r="AC518" i="21"/>
  <c r="AD518" i="21"/>
  <c r="AA518" i="21"/>
  <c r="AE520" i="21"/>
  <c r="Z520" i="21"/>
  <c r="AB520" i="21"/>
  <c r="AC520" i="21"/>
  <c r="AD520" i="21"/>
  <c r="AA520" i="21"/>
  <c r="Z522" i="21"/>
  <c r="AA522" i="21"/>
  <c r="Z524" i="21"/>
  <c r="AB524" i="21"/>
  <c r="AA524" i="21"/>
  <c r="Z526" i="21"/>
  <c r="AA526" i="21"/>
  <c r="Z528" i="21"/>
  <c r="AA528" i="21"/>
  <c r="Z530" i="21"/>
  <c r="AC530" i="21"/>
  <c r="AB530" i="21"/>
  <c r="AA530" i="21"/>
  <c r="Z532" i="21"/>
  <c r="AA532" i="21"/>
  <c r="Z534" i="21"/>
  <c r="AA534" i="21"/>
  <c r="Z536" i="21"/>
  <c r="AA536" i="21"/>
  <c r="Z538" i="21"/>
  <c r="AB538" i="21"/>
  <c r="AA538" i="21"/>
  <c r="Z540" i="21"/>
  <c r="AB540" i="21"/>
  <c r="AC540" i="21"/>
  <c r="AA540" i="21"/>
  <c r="Z542" i="21"/>
  <c r="AA542" i="21"/>
  <c r="Z544" i="21"/>
  <c r="AA544" i="21"/>
  <c r="Z546" i="21"/>
  <c r="AA546" i="21"/>
  <c r="Z548" i="21"/>
  <c r="AB548" i="21"/>
  <c r="AC548" i="21"/>
  <c r="AA548" i="21"/>
  <c r="Z550" i="21"/>
  <c r="AA550" i="21"/>
  <c r="Z552" i="21"/>
  <c r="AB552" i="21"/>
  <c r="AA552" i="21"/>
  <c r="AE554" i="21"/>
  <c r="AF554" i="21"/>
  <c r="Z554" i="21"/>
  <c r="AB554" i="21"/>
  <c r="AC554" i="21"/>
  <c r="AD554" i="21"/>
  <c r="AA554" i="21"/>
  <c r="Z556" i="21"/>
  <c r="AA556" i="21"/>
  <c r="Z558" i="21"/>
  <c r="AC558" i="21"/>
  <c r="AB558" i="21"/>
  <c r="AA558" i="21"/>
  <c r="AE560" i="21"/>
  <c r="AF560" i="21"/>
  <c r="Z560" i="21"/>
  <c r="AB560" i="21"/>
  <c r="AD560" i="21"/>
  <c r="AC560" i="21"/>
  <c r="AA560" i="21"/>
  <c r="Z562" i="21"/>
  <c r="AA562" i="21"/>
  <c r="AB562" i="21"/>
  <c r="Z564" i="21"/>
  <c r="AB564" i="21"/>
  <c r="AA564" i="21"/>
  <c r="Z566" i="21"/>
  <c r="AA566" i="21"/>
  <c r="Z568" i="21"/>
  <c r="AA568" i="21"/>
  <c r="Z570" i="21"/>
  <c r="AB570" i="21"/>
  <c r="AA570" i="21"/>
  <c r="Z572" i="21"/>
  <c r="AA572" i="21"/>
  <c r="Z574" i="21"/>
  <c r="AA574" i="21"/>
  <c r="Z576" i="21"/>
  <c r="AB576" i="21"/>
  <c r="AA576" i="21"/>
  <c r="Z578" i="21"/>
  <c r="AA578" i="21"/>
  <c r="Z580" i="21"/>
  <c r="AA580" i="21"/>
  <c r="Z582" i="21"/>
  <c r="AA582" i="21"/>
  <c r="Z584" i="21"/>
  <c r="AA584" i="21"/>
  <c r="Z586" i="21"/>
  <c r="AA586" i="21"/>
  <c r="Z588" i="21"/>
  <c r="AB588" i="21"/>
  <c r="AA588" i="21"/>
  <c r="Z590" i="21"/>
  <c r="AB590" i="21"/>
  <c r="AA590" i="21"/>
  <c r="Z592" i="21"/>
  <c r="AA592" i="21"/>
  <c r="Z594" i="21"/>
  <c r="AA594" i="21"/>
  <c r="Z596" i="21"/>
  <c r="AA596" i="21"/>
  <c r="Z598" i="21"/>
  <c r="AA598" i="21"/>
  <c r="Z600" i="21"/>
  <c r="AB600" i="21"/>
  <c r="AC600" i="21"/>
  <c r="AA600" i="21"/>
  <c r="Z602" i="21"/>
  <c r="AB602" i="21"/>
  <c r="AA602" i="21"/>
  <c r="Z604" i="21"/>
  <c r="AB604" i="21"/>
  <c r="AA604" i="21"/>
  <c r="Z606" i="21"/>
  <c r="AC606" i="21"/>
  <c r="AB606" i="21"/>
  <c r="AA606" i="21"/>
  <c r="Z608" i="21"/>
  <c r="AA608" i="21"/>
  <c r="AE610" i="21"/>
  <c r="AF610" i="21"/>
  <c r="Z610" i="21"/>
  <c r="AC610" i="21"/>
  <c r="AD610" i="21"/>
  <c r="AB610" i="21"/>
  <c r="AA610" i="21"/>
  <c r="Z612" i="21"/>
  <c r="AA612" i="21"/>
  <c r="AE614" i="21"/>
  <c r="Z614" i="21"/>
  <c r="AB614" i="21"/>
  <c r="AC614" i="21"/>
  <c r="AD614" i="21"/>
  <c r="AA614" i="21"/>
  <c r="Z616" i="21"/>
  <c r="AA616" i="21"/>
  <c r="Z618" i="21"/>
  <c r="AB618" i="21"/>
  <c r="AC618" i="21"/>
  <c r="AA618" i="21"/>
  <c r="Z620" i="21"/>
  <c r="AB620" i="21"/>
  <c r="AA620" i="21"/>
  <c r="Z622" i="21"/>
  <c r="AA622" i="21"/>
  <c r="Z624" i="21"/>
  <c r="AA624" i="21"/>
  <c r="Z626" i="21"/>
  <c r="AA626" i="21"/>
  <c r="Z628" i="21"/>
  <c r="AA628" i="21"/>
  <c r="Z630" i="21"/>
  <c r="AA630" i="21"/>
  <c r="Z632" i="21"/>
  <c r="AB632" i="21"/>
  <c r="AC632" i="21"/>
  <c r="AA632" i="21"/>
  <c r="Z634" i="21"/>
  <c r="AB634" i="21"/>
  <c r="AC634" i="21"/>
  <c r="AD634" i="21"/>
  <c r="AA634" i="21"/>
  <c r="Z636" i="21"/>
  <c r="AB636" i="21"/>
  <c r="AA636" i="21"/>
  <c r="Z638" i="21"/>
  <c r="AB638" i="21"/>
  <c r="AA638" i="21"/>
  <c r="Z640" i="21"/>
  <c r="AA640" i="21"/>
  <c r="Z642" i="21"/>
  <c r="AC642" i="21"/>
  <c r="AB642" i="21"/>
  <c r="AA642" i="21"/>
  <c r="Z644" i="21"/>
  <c r="AA644" i="21"/>
  <c r="Z646" i="21"/>
  <c r="AA646" i="21"/>
  <c r="Z648" i="21"/>
  <c r="AB648" i="21"/>
  <c r="AA648" i="21"/>
  <c r="Z650" i="21"/>
  <c r="AA650" i="21"/>
  <c r="Z652" i="21"/>
  <c r="AA652" i="21"/>
  <c r="Z654" i="21"/>
  <c r="AA654" i="21"/>
  <c r="Z656" i="21"/>
  <c r="AB656" i="21"/>
  <c r="AA656" i="21"/>
  <c r="Z658" i="21"/>
  <c r="AB658" i="21"/>
  <c r="AA658" i="21"/>
  <c r="AE660" i="21"/>
  <c r="Z660" i="21"/>
  <c r="AB660" i="21"/>
  <c r="AC660" i="21"/>
  <c r="AD660" i="21"/>
  <c r="AA660" i="21"/>
  <c r="Z662" i="21"/>
  <c r="AA662" i="21"/>
  <c r="Z664" i="21"/>
  <c r="AA664" i="21"/>
  <c r="Z666" i="21"/>
  <c r="AA666" i="21"/>
  <c r="Z668" i="21"/>
  <c r="AB668" i="21"/>
  <c r="AA668" i="21"/>
  <c r="Z670" i="21"/>
  <c r="AA670" i="21"/>
  <c r="Z672" i="21"/>
  <c r="AA672" i="21"/>
  <c r="Z674" i="21"/>
  <c r="AB674" i="21"/>
  <c r="AA674" i="21"/>
  <c r="Z676" i="21"/>
  <c r="AA676" i="21"/>
  <c r="Z678" i="21"/>
  <c r="AA678" i="21"/>
  <c r="Z680" i="21"/>
  <c r="AB680" i="21"/>
  <c r="AC680" i="21"/>
  <c r="AD680" i="21"/>
  <c r="AA680" i="21"/>
  <c r="Z682" i="21"/>
  <c r="AA682" i="21"/>
  <c r="Z684" i="21"/>
  <c r="AB684" i="21"/>
  <c r="AA684" i="21"/>
  <c r="Z686" i="21"/>
  <c r="AB686" i="21"/>
  <c r="AA686" i="21"/>
  <c r="Z688" i="21"/>
  <c r="AB688" i="21"/>
  <c r="AA688" i="21"/>
  <c r="Z690" i="21"/>
  <c r="AA690" i="21"/>
  <c r="Z692" i="21"/>
  <c r="AB692" i="21"/>
  <c r="AA692" i="21"/>
  <c r="Z694" i="21"/>
  <c r="AA694" i="21"/>
  <c r="Z696" i="21"/>
  <c r="AA696" i="21"/>
  <c r="Z698" i="21"/>
  <c r="AB698" i="21"/>
  <c r="AC698" i="21"/>
  <c r="AD698" i="21"/>
  <c r="AA698" i="21"/>
  <c r="Z700" i="21"/>
  <c r="AB700" i="21"/>
  <c r="AA700" i="21"/>
  <c r="Z702" i="21"/>
  <c r="AC702" i="21"/>
  <c r="AB702" i="21"/>
  <c r="AA702" i="21"/>
  <c r="Z704" i="21"/>
  <c r="AB704" i="21"/>
  <c r="AA704" i="21"/>
  <c r="AC704" i="21"/>
  <c r="Z706" i="21"/>
  <c r="AA706" i="21"/>
  <c r="Z708" i="21"/>
  <c r="AA708" i="21"/>
  <c r="Z710" i="21"/>
  <c r="AA710" i="21"/>
  <c r="Z712" i="21"/>
  <c r="AB712" i="21"/>
  <c r="AA712" i="21"/>
  <c r="Z714" i="21"/>
  <c r="AB714" i="21"/>
  <c r="AA714" i="21"/>
  <c r="Z716" i="21"/>
  <c r="AA716" i="21"/>
  <c r="Z718" i="21"/>
  <c r="AC718" i="21"/>
  <c r="AB718" i="21"/>
  <c r="AD718" i="21"/>
  <c r="AA718" i="21"/>
  <c r="Z720" i="21"/>
  <c r="AB720" i="21"/>
  <c r="AD720" i="21"/>
  <c r="AA720" i="21"/>
  <c r="AC720" i="21"/>
  <c r="Z722" i="21"/>
  <c r="AC722" i="21"/>
  <c r="AB722" i="21"/>
  <c r="AA722" i="21"/>
  <c r="Z724" i="21"/>
  <c r="AB724" i="21"/>
  <c r="AC724" i="21"/>
  <c r="AD724" i="21"/>
  <c r="AA724" i="21"/>
  <c r="Z726" i="21"/>
  <c r="AB726" i="21"/>
  <c r="AA726" i="21"/>
  <c r="Z728" i="21"/>
  <c r="AA728" i="21"/>
  <c r="Z730" i="21"/>
  <c r="AA730" i="21"/>
  <c r="AE732" i="21"/>
  <c r="AF732" i="21"/>
  <c r="Z732" i="21"/>
  <c r="AB732" i="21"/>
  <c r="AC732" i="21"/>
  <c r="AD732" i="21"/>
  <c r="AA732" i="21"/>
  <c r="AE734" i="21"/>
  <c r="Z734" i="21"/>
  <c r="AC734" i="21"/>
  <c r="AB734" i="21"/>
  <c r="AD734" i="21"/>
  <c r="AA734" i="21"/>
  <c r="Z736" i="21"/>
  <c r="AA736" i="21"/>
  <c r="Z738" i="21"/>
  <c r="AA738" i="21"/>
  <c r="Z740" i="21"/>
  <c r="AB740" i="21"/>
  <c r="AC740" i="21"/>
  <c r="AA740" i="21"/>
  <c r="Z742" i="21"/>
  <c r="AB742" i="21"/>
  <c r="AA742" i="21"/>
  <c r="Z744" i="21"/>
  <c r="AA744" i="21"/>
  <c r="Z746" i="21"/>
  <c r="AA746" i="21"/>
  <c r="Z748" i="21"/>
  <c r="AA748" i="21"/>
  <c r="Z750" i="21"/>
  <c r="AB750" i="21"/>
  <c r="AA750" i="21"/>
  <c r="Z752" i="21"/>
  <c r="AB752" i="21"/>
  <c r="AA752" i="21"/>
  <c r="AC752" i="21"/>
  <c r="Z754" i="21"/>
  <c r="AC754" i="21"/>
  <c r="AB754" i="21"/>
  <c r="AA754" i="21"/>
  <c r="Z756" i="21"/>
  <c r="AB756" i="21"/>
  <c r="AC756" i="21"/>
  <c r="AD756" i="21"/>
  <c r="AA756" i="21"/>
  <c r="Z758" i="21"/>
  <c r="AA758" i="21"/>
  <c r="Z760" i="21"/>
  <c r="AA760" i="21"/>
  <c r="Z762" i="21"/>
  <c r="AA762" i="21"/>
  <c r="Z764" i="21"/>
  <c r="AA764" i="21"/>
  <c r="Z766" i="21"/>
  <c r="AC766" i="21"/>
  <c r="AB766" i="21"/>
  <c r="AA766" i="21"/>
  <c r="AE768" i="21"/>
  <c r="AF768" i="21"/>
  <c r="Z768" i="21"/>
  <c r="AB768" i="21"/>
  <c r="AD768" i="21"/>
  <c r="AA768" i="21"/>
  <c r="AC768" i="21"/>
  <c r="Z770" i="21"/>
  <c r="AB770" i="21"/>
  <c r="AA770" i="21"/>
  <c r="Z772" i="21"/>
  <c r="AB772" i="21"/>
  <c r="AC772" i="21"/>
  <c r="AD772" i="21"/>
  <c r="AA772" i="21"/>
  <c r="Z774" i="21"/>
  <c r="AA774" i="21"/>
  <c r="Z776" i="21"/>
  <c r="AA776" i="21"/>
  <c r="Z778" i="21"/>
  <c r="AA778" i="21"/>
  <c r="AE780" i="21"/>
  <c r="AF780" i="21"/>
  <c r="Z780" i="21"/>
  <c r="AB780" i="21"/>
  <c r="AC780" i="21"/>
  <c r="AD780" i="21"/>
  <c r="AA780" i="21"/>
  <c r="Z782" i="21"/>
  <c r="AA782" i="21"/>
  <c r="AE784" i="21"/>
  <c r="Z784" i="21"/>
  <c r="AB784" i="21"/>
  <c r="AD784" i="21"/>
  <c r="AA784" i="21"/>
  <c r="AC784" i="21"/>
  <c r="Z786" i="21"/>
  <c r="AA786" i="21"/>
  <c r="Z788" i="21"/>
  <c r="AA788" i="21"/>
  <c r="Z790" i="21"/>
  <c r="AA790" i="21"/>
  <c r="Z792" i="21"/>
  <c r="AB792" i="21"/>
  <c r="AA792" i="21"/>
  <c r="Z794" i="21"/>
  <c r="AA794" i="21"/>
  <c r="Z796" i="21"/>
  <c r="AB796" i="21"/>
  <c r="AA796" i="21"/>
  <c r="Z798" i="21"/>
  <c r="AA798" i="21"/>
  <c r="Z800" i="21"/>
  <c r="AB800" i="21"/>
  <c r="AA800" i="21"/>
  <c r="Z802" i="21"/>
  <c r="AA802" i="21"/>
  <c r="Z804" i="21"/>
  <c r="AA804" i="21"/>
  <c r="Z806" i="21"/>
  <c r="AB806" i="21"/>
  <c r="AA806" i="21"/>
  <c r="Z808" i="21"/>
  <c r="AA808" i="21"/>
  <c r="Z810" i="21"/>
  <c r="AA810" i="21"/>
  <c r="Z812" i="21"/>
  <c r="AA812" i="21"/>
  <c r="Z814" i="21"/>
  <c r="AA814" i="21"/>
  <c r="Z816" i="21"/>
  <c r="AB816" i="21"/>
  <c r="AA816" i="21"/>
  <c r="Z818" i="21"/>
  <c r="AA818" i="21"/>
  <c r="Z820" i="21"/>
  <c r="AA820" i="21"/>
  <c r="Z822" i="21"/>
  <c r="AA822" i="21"/>
  <c r="Z824" i="21"/>
  <c r="AA824" i="21"/>
  <c r="Z826" i="21"/>
  <c r="AA826" i="21"/>
  <c r="Z828" i="21"/>
  <c r="AB828" i="21"/>
  <c r="AA828" i="21"/>
  <c r="Z830" i="21"/>
  <c r="AB830" i="21"/>
  <c r="AA830" i="21"/>
  <c r="Z832" i="21"/>
  <c r="AA832" i="21"/>
  <c r="Z834" i="21"/>
  <c r="AA834" i="21"/>
  <c r="Z836" i="21"/>
  <c r="AB836" i="21"/>
  <c r="AC836" i="21"/>
  <c r="AD836" i="21"/>
  <c r="AA836" i="21"/>
  <c r="Z838" i="21"/>
  <c r="AB838" i="21"/>
  <c r="AC838" i="21"/>
  <c r="AA838" i="21"/>
  <c r="Z840" i="21"/>
  <c r="AA840" i="21"/>
  <c r="Z842" i="21"/>
  <c r="AA842" i="21"/>
  <c r="Z844" i="21"/>
  <c r="AB844" i="21"/>
  <c r="AC844" i="21"/>
  <c r="AA844" i="21"/>
  <c r="Z846" i="21"/>
  <c r="AC846" i="21"/>
  <c r="AB846" i="21"/>
  <c r="AD846" i="21"/>
  <c r="AA846" i="21"/>
  <c r="Z848" i="21"/>
  <c r="AA848" i="21"/>
  <c r="AE850" i="21"/>
  <c r="AF850" i="21"/>
  <c r="Z850" i="21"/>
  <c r="AC850" i="21"/>
  <c r="AD850" i="21"/>
  <c r="AB850" i="21"/>
  <c r="AA850" i="21"/>
  <c r="AE852" i="21"/>
  <c r="Z852" i="21"/>
  <c r="AB852" i="21"/>
  <c r="AC852" i="21"/>
  <c r="AD852" i="21"/>
  <c r="AA852" i="21"/>
  <c r="Z854" i="21"/>
  <c r="AB854" i="21"/>
  <c r="AC854" i="21"/>
  <c r="AD854" i="21"/>
  <c r="AA854" i="21"/>
  <c r="Z856" i="21"/>
  <c r="AA856" i="21"/>
  <c r="Z858" i="21"/>
  <c r="AB858" i="21"/>
  <c r="AC858" i="21"/>
  <c r="AA858" i="21"/>
  <c r="Z860" i="21"/>
  <c r="AB860" i="21"/>
  <c r="AA860" i="21"/>
  <c r="Z862" i="21"/>
  <c r="AA862" i="21"/>
  <c r="Z864" i="21"/>
  <c r="AA864" i="21"/>
  <c r="Z866" i="21"/>
  <c r="AA866" i="21"/>
  <c r="AE868" i="21"/>
  <c r="Z868" i="21"/>
  <c r="AB868" i="21"/>
  <c r="AC868" i="21"/>
  <c r="AD868" i="21"/>
  <c r="AA868" i="21"/>
  <c r="Z870" i="21"/>
  <c r="AA870" i="21"/>
  <c r="Z872" i="21"/>
  <c r="AB872" i="21"/>
  <c r="AA872" i="21"/>
  <c r="Z874" i="21"/>
  <c r="AB874" i="21"/>
  <c r="AA874" i="21"/>
  <c r="Z876" i="21"/>
  <c r="AB876" i="21"/>
  <c r="AA876" i="21"/>
  <c r="Z878" i="21"/>
  <c r="AB878" i="21"/>
  <c r="AA878" i="21"/>
  <c r="Z880" i="21"/>
  <c r="AA880" i="21"/>
  <c r="Z882" i="21"/>
  <c r="AC882" i="21"/>
  <c r="AD882" i="21"/>
  <c r="AB882" i="21"/>
  <c r="AA882" i="21"/>
  <c r="Z884" i="21"/>
  <c r="AA884" i="21"/>
  <c r="Z886" i="21"/>
  <c r="AB886" i="21"/>
  <c r="AA886" i="21"/>
  <c r="Z888" i="21"/>
  <c r="AA888" i="21"/>
  <c r="Z890" i="21"/>
  <c r="AB890" i="21"/>
  <c r="AA890" i="21"/>
  <c r="Z892" i="21"/>
  <c r="AA892" i="21"/>
  <c r="Z894" i="21"/>
  <c r="AA894" i="21"/>
  <c r="Z896" i="21"/>
  <c r="AB896" i="21"/>
  <c r="AA896" i="21"/>
  <c r="Z898" i="21"/>
  <c r="AA898" i="21"/>
  <c r="Z900" i="21"/>
  <c r="AA900" i="21"/>
  <c r="Z902" i="21"/>
  <c r="AB902" i="21"/>
  <c r="AA902" i="21"/>
  <c r="Z904" i="21"/>
  <c r="AA904" i="21"/>
  <c r="Z906" i="21"/>
  <c r="AA906" i="21"/>
  <c r="Z908" i="21"/>
  <c r="AA908" i="21"/>
  <c r="Z910" i="21"/>
  <c r="AA910" i="21"/>
  <c r="AE912" i="21"/>
  <c r="AF912" i="21"/>
  <c r="Z912" i="21"/>
  <c r="AB912" i="21"/>
  <c r="AD912" i="21"/>
  <c r="AA912" i="21"/>
  <c r="AC912" i="21"/>
  <c r="Z914" i="21"/>
  <c r="AC914" i="21"/>
  <c r="AB914" i="21"/>
  <c r="AA914" i="21"/>
  <c r="AE916" i="21"/>
  <c r="Z916" i="21"/>
  <c r="AB916" i="21"/>
  <c r="AC916" i="21"/>
  <c r="AD916" i="21"/>
  <c r="AA916" i="21"/>
  <c r="Z918" i="21"/>
  <c r="AB918" i="21"/>
  <c r="AA918" i="21"/>
  <c r="Z920" i="21"/>
  <c r="AA920" i="21"/>
  <c r="Z922" i="21"/>
  <c r="AA922" i="21"/>
  <c r="Z924" i="21"/>
  <c r="AB924" i="21"/>
  <c r="AC924" i="21"/>
  <c r="AA924" i="21"/>
  <c r="Z926" i="21"/>
  <c r="AA926" i="21"/>
  <c r="Z928" i="21"/>
  <c r="AA928" i="21"/>
  <c r="Z930" i="21"/>
  <c r="AA930" i="21"/>
  <c r="Z932" i="21"/>
  <c r="AA932" i="21"/>
  <c r="Z934" i="21"/>
  <c r="AA934" i="21"/>
  <c r="Z936" i="21"/>
  <c r="AB936" i="21"/>
  <c r="AA936" i="21"/>
  <c r="Z938" i="21"/>
  <c r="AB938" i="21"/>
  <c r="AA938" i="21"/>
  <c r="Z940" i="21"/>
  <c r="AB940" i="21"/>
  <c r="AA940" i="21"/>
  <c r="Z942" i="21"/>
  <c r="AA942" i="21"/>
  <c r="Z944" i="21"/>
  <c r="AA944" i="21"/>
  <c r="Z946" i="21"/>
  <c r="AA946" i="21"/>
  <c r="Z948" i="21"/>
  <c r="AB948" i="21"/>
  <c r="AA948" i="21"/>
  <c r="Z950" i="21"/>
  <c r="AB950" i="21"/>
  <c r="AA950" i="21"/>
  <c r="Z952" i="21"/>
  <c r="AA952" i="21"/>
  <c r="Z954" i="21"/>
  <c r="AA954" i="21"/>
  <c r="Z956" i="21"/>
  <c r="AA956" i="21"/>
  <c r="Z958" i="21"/>
  <c r="AA958" i="21"/>
  <c r="Z960" i="21"/>
  <c r="AA960" i="21"/>
  <c r="Z962" i="21"/>
  <c r="AB962" i="21"/>
  <c r="AA962" i="21"/>
  <c r="Z964" i="21"/>
  <c r="AA964" i="21"/>
  <c r="Z966" i="21"/>
  <c r="AB966" i="21"/>
  <c r="AC966" i="21"/>
  <c r="AA966" i="21"/>
  <c r="Z968" i="21"/>
  <c r="AA968" i="21"/>
  <c r="Z970" i="21"/>
  <c r="AA970" i="21"/>
  <c r="Z972" i="21"/>
  <c r="AA972" i="21"/>
  <c r="Z974" i="21"/>
  <c r="AA974" i="21"/>
  <c r="Z976" i="21"/>
  <c r="AA976" i="21"/>
  <c r="Z978" i="21"/>
  <c r="AA978" i="21"/>
  <c r="Z980" i="21"/>
  <c r="AA980" i="21"/>
  <c r="Z982" i="21"/>
  <c r="AA982" i="21"/>
  <c r="Z984" i="21"/>
  <c r="AA984" i="21"/>
  <c r="Z986" i="21"/>
  <c r="AA986" i="21"/>
  <c r="AE988" i="21"/>
  <c r="AF988" i="21"/>
  <c r="Z988" i="21"/>
  <c r="AB988" i="21"/>
  <c r="AC988" i="21"/>
  <c r="AD988" i="21"/>
  <c r="AA988" i="21"/>
  <c r="Z990" i="21"/>
  <c r="AA990" i="21"/>
  <c r="Z992" i="21"/>
  <c r="AB992" i="21"/>
  <c r="AC992" i="21"/>
  <c r="AA992" i="21"/>
  <c r="Z994" i="21"/>
  <c r="AB994" i="21"/>
  <c r="AA994" i="21"/>
  <c r="Z996" i="21"/>
  <c r="AA996" i="21"/>
  <c r="Z998" i="21"/>
  <c r="AB998" i="21"/>
  <c r="AA998" i="21"/>
  <c r="Z1000" i="21"/>
  <c r="AA1000" i="21"/>
  <c r="Z1002" i="21"/>
  <c r="AA1002" i="21"/>
  <c r="Z1004" i="21"/>
  <c r="AA1004" i="21"/>
  <c r="Z1006" i="21"/>
  <c r="AB1006" i="21"/>
  <c r="AA1006" i="21"/>
  <c r="Z1008" i="21"/>
  <c r="AB1008" i="21"/>
  <c r="AA1008" i="21"/>
  <c r="AC1008" i="21"/>
  <c r="Z1010" i="21"/>
  <c r="AA1010" i="21"/>
  <c r="Z1012" i="21"/>
  <c r="AB1012" i="21"/>
  <c r="AA1012" i="21"/>
  <c r="Z1014" i="21"/>
  <c r="AB1014" i="21"/>
  <c r="AA1014" i="21"/>
  <c r="Z1016" i="21"/>
  <c r="AA1016" i="21"/>
  <c r="Z1018" i="21"/>
  <c r="AB1018" i="21"/>
  <c r="AA1018" i="21"/>
  <c r="Z1020" i="21"/>
  <c r="AA1020" i="21"/>
  <c r="Z1022" i="21"/>
  <c r="AC1022" i="21"/>
  <c r="AB1022" i="21"/>
  <c r="AD1022" i="21"/>
  <c r="AA1022" i="21"/>
  <c r="AE1024" i="21"/>
  <c r="AF1024" i="21"/>
  <c r="Z1024" i="21"/>
  <c r="AB1024" i="21"/>
  <c r="AD1024" i="21"/>
  <c r="AA1024" i="21"/>
  <c r="AC1024" i="21"/>
  <c r="Z1026" i="21"/>
  <c r="AC1026" i="21"/>
  <c r="AB1026" i="21"/>
  <c r="AD1026" i="21"/>
  <c r="AA1026" i="21"/>
  <c r="Z1028" i="21"/>
  <c r="AA1028" i="21"/>
  <c r="Z1030" i="21"/>
  <c r="AB1030" i="21"/>
  <c r="AC1030" i="21"/>
  <c r="AA1030" i="21"/>
  <c r="AE1032" i="21"/>
  <c r="AF1032" i="21"/>
  <c r="Z1032" i="21"/>
  <c r="AB1032" i="21"/>
  <c r="AC1032" i="21"/>
  <c r="AD1032" i="21"/>
  <c r="AA1032" i="21"/>
  <c r="Z1034" i="21"/>
  <c r="AB1034" i="21"/>
  <c r="AA1034" i="21"/>
  <c r="Z1036" i="21"/>
  <c r="AB1036" i="21"/>
  <c r="AA1036" i="21"/>
  <c r="Z1038" i="21"/>
  <c r="AB1038" i="21"/>
  <c r="AA1038" i="21"/>
  <c r="Z1040" i="21"/>
  <c r="AA1040" i="21"/>
  <c r="Z1042" i="21"/>
  <c r="AA1042" i="21"/>
  <c r="Z1044" i="21"/>
  <c r="AA1044" i="21"/>
  <c r="Z1046" i="21"/>
  <c r="AB1046" i="21"/>
  <c r="AA1046" i="21"/>
  <c r="Z1048" i="21"/>
  <c r="AA1048" i="21"/>
  <c r="Z1050" i="21"/>
  <c r="AB1050" i="21"/>
  <c r="AC1050" i="21"/>
  <c r="AA1050" i="21"/>
  <c r="Z1052" i="21"/>
  <c r="AB1052" i="21"/>
  <c r="AC1052" i="21"/>
  <c r="AA1052" i="21"/>
  <c r="Z1054" i="21"/>
  <c r="AB1054" i="21"/>
  <c r="AA1054" i="21"/>
  <c r="Z1056" i="21"/>
  <c r="AA1056" i="21"/>
  <c r="Z1058" i="21"/>
  <c r="AB1058" i="21"/>
  <c r="AA1058" i="21"/>
  <c r="Z1060" i="21"/>
  <c r="AA1060" i="21"/>
  <c r="Z1062" i="21"/>
  <c r="AA1062" i="21"/>
  <c r="Z1064" i="21"/>
  <c r="AA1064" i="21"/>
  <c r="Z1066" i="21"/>
  <c r="AB1066" i="21"/>
  <c r="AA1066" i="21"/>
  <c r="Z1068" i="21"/>
  <c r="AB1068" i="21"/>
  <c r="AC1068" i="21"/>
  <c r="AD1068" i="21"/>
  <c r="AA1068" i="21"/>
  <c r="AE1070" i="21"/>
  <c r="Z1070" i="21"/>
  <c r="AC1070" i="21"/>
  <c r="AB1070" i="21"/>
  <c r="AD1070" i="21"/>
  <c r="AA1070" i="21"/>
  <c r="AE1072" i="21"/>
  <c r="AF1072" i="21"/>
  <c r="Z1072" i="21"/>
  <c r="AB1072" i="21"/>
  <c r="AD1072" i="21"/>
  <c r="AA1072" i="21"/>
  <c r="AC1072" i="21"/>
  <c r="Z1074" i="21"/>
  <c r="AC1074" i="21"/>
  <c r="AB1074" i="21"/>
  <c r="AA1074" i="21"/>
  <c r="Z1076" i="21"/>
  <c r="AB1076" i="21"/>
  <c r="AC1076" i="21"/>
  <c r="AA1076" i="21"/>
  <c r="Z1078" i="21"/>
  <c r="AB1078" i="21"/>
  <c r="AA1078" i="21"/>
  <c r="Z1080" i="21"/>
  <c r="AB1080" i="21"/>
  <c r="AC1080" i="21"/>
  <c r="AA1080" i="21"/>
  <c r="Z1082" i="21"/>
  <c r="AB1082" i="21"/>
  <c r="AA1082" i="21"/>
  <c r="Z1084" i="21"/>
  <c r="AA1084" i="21"/>
  <c r="Z1086" i="21"/>
  <c r="AA1086" i="21"/>
  <c r="Z1088" i="21"/>
  <c r="AA1088" i="21"/>
  <c r="Z1090" i="21"/>
  <c r="AA1090" i="21"/>
  <c r="Z1092" i="21"/>
  <c r="AA1092" i="21"/>
  <c r="Z1094" i="21"/>
  <c r="AA1094" i="21"/>
  <c r="AB1096" i="21"/>
  <c r="Z1096" i="21"/>
  <c r="AA1096" i="21"/>
  <c r="Z1098" i="21"/>
  <c r="AA1098" i="21"/>
  <c r="Z1100" i="21"/>
  <c r="AA1100" i="21"/>
  <c r="Z1102" i="21"/>
  <c r="AA1102" i="21"/>
  <c r="AB1104" i="21"/>
  <c r="Z1104" i="21"/>
  <c r="AA1104" i="21"/>
  <c r="Z1106" i="21"/>
  <c r="AC1106" i="21"/>
  <c r="AD1106" i="21"/>
  <c r="AB1106" i="21"/>
  <c r="AA1106" i="21"/>
  <c r="AB1108" i="21"/>
  <c r="Z1108" i="21"/>
  <c r="AA1108" i="21"/>
  <c r="Z1110" i="21"/>
  <c r="AA1110" i="21"/>
  <c r="Z1112" i="21"/>
  <c r="AA1112" i="21"/>
  <c r="Z1114" i="21"/>
  <c r="AA1114" i="21"/>
  <c r="Z1116" i="21"/>
  <c r="AA1116" i="21"/>
  <c r="Z1118" i="21"/>
  <c r="AB1118" i="21"/>
  <c r="AA1118" i="21"/>
  <c r="Z1120" i="21"/>
  <c r="AA1120" i="21"/>
  <c r="Z1122" i="21"/>
  <c r="AA1122" i="21"/>
  <c r="Z1124" i="21"/>
  <c r="AA1124" i="21"/>
  <c r="Z1126" i="21"/>
  <c r="AB1126" i="21"/>
  <c r="AC1126" i="21"/>
  <c r="AD1126" i="21"/>
  <c r="AA1126" i="21"/>
  <c r="AB1128" i="21"/>
  <c r="Z1128" i="21"/>
  <c r="AA1128" i="21"/>
  <c r="Z1130" i="21"/>
  <c r="AB1130" i="21"/>
  <c r="AC1130" i="21"/>
  <c r="AA1130" i="21"/>
  <c r="AB1132" i="21"/>
  <c r="Z1132" i="21"/>
  <c r="AC1132" i="21"/>
  <c r="AA1132" i="21"/>
  <c r="Z1134" i="21"/>
  <c r="AA1134" i="21"/>
  <c r="AB1136" i="21"/>
  <c r="Z1136" i="21"/>
  <c r="AA1136" i="21"/>
  <c r="AC1136" i="21"/>
  <c r="Z1138" i="21"/>
  <c r="AB1138" i="21"/>
  <c r="AA1138" i="21"/>
  <c r="Z1140" i="21"/>
  <c r="AA1140" i="21"/>
  <c r="Z1142" i="21"/>
  <c r="AB1142" i="21"/>
  <c r="AA1142" i="21"/>
  <c r="AB1144" i="21"/>
  <c r="Z1144" i="21"/>
  <c r="AC1144" i="21"/>
  <c r="AA1144" i="21"/>
  <c r="Z1146" i="21"/>
  <c r="AB1146" i="21"/>
  <c r="AA1146" i="21"/>
  <c r="Z1148" i="21"/>
  <c r="AA1148" i="21"/>
  <c r="Z1150" i="21"/>
  <c r="AC1150" i="21"/>
  <c r="AB1150" i="21"/>
  <c r="AD1150" i="21"/>
  <c r="AA1150" i="21"/>
  <c r="AB1152" i="21"/>
  <c r="Z1152" i="21"/>
  <c r="AA1152" i="21"/>
  <c r="Z1154" i="21"/>
  <c r="AA1154" i="21"/>
  <c r="AB1156" i="21"/>
  <c r="Z1156" i="21"/>
  <c r="AA1156" i="21"/>
  <c r="Z1158" i="21"/>
  <c r="AA1158" i="21"/>
  <c r="Z1160" i="21"/>
  <c r="AA1160" i="21"/>
  <c r="Z1162" i="21"/>
  <c r="AA1162" i="21"/>
  <c r="Z1164" i="21"/>
  <c r="AA1164" i="21"/>
  <c r="Z1166" i="21"/>
  <c r="AA1166" i="21"/>
  <c r="Z1168" i="21"/>
  <c r="AA1168" i="21"/>
  <c r="Z1170" i="21"/>
  <c r="AA1170" i="21"/>
  <c r="Z1172" i="21"/>
  <c r="AA1172" i="21"/>
  <c r="Z1174" i="21"/>
  <c r="AB1174" i="21"/>
  <c r="AA1174" i="21"/>
  <c r="Z1176" i="21"/>
  <c r="AA1176" i="21"/>
  <c r="Z1178" i="21"/>
  <c r="AA1178" i="21"/>
  <c r="Z1180" i="21"/>
  <c r="AA1180" i="21"/>
  <c r="Z1182" i="21"/>
  <c r="AA1182" i="21"/>
  <c r="Z1184" i="21"/>
  <c r="AA1184" i="21"/>
  <c r="Z1186" i="21"/>
  <c r="AA1186" i="21"/>
  <c r="Z1188" i="21"/>
  <c r="AA1188" i="21"/>
  <c r="Z1190" i="21"/>
  <c r="AA1190" i="21"/>
  <c r="AB1192" i="21"/>
  <c r="Z1192" i="21"/>
  <c r="AA1192" i="21"/>
  <c r="Z1194" i="21"/>
  <c r="AA1194" i="21"/>
  <c r="Z1196" i="21"/>
  <c r="AA1196" i="21"/>
  <c r="Z1198" i="21"/>
  <c r="AB1198" i="21"/>
  <c r="AA1198" i="21"/>
  <c r="Z1200" i="21"/>
  <c r="AA1200" i="21"/>
  <c r="AE1202" i="21"/>
  <c r="Z1202" i="21"/>
  <c r="AC1202" i="21"/>
  <c r="AD1202" i="21"/>
  <c r="AB1202" i="21"/>
  <c r="AA1202" i="21"/>
  <c r="Z1204" i="21"/>
  <c r="AA1204" i="21"/>
  <c r="Z1206" i="21"/>
  <c r="AA1206" i="21"/>
  <c r="AB1208" i="21"/>
  <c r="Z1208" i="21"/>
  <c r="AC1208" i="21"/>
  <c r="AA1208" i="21"/>
  <c r="Z1210" i="21"/>
  <c r="AB1210" i="21"/>
  <c r="AC1210" i="21"/>
  <c r="AA1210" i="21"/>
  <c r="AB1212" i="21"/>
  <c r="AA1212" i="21"/>
  <c r="Z1212" i="21"/>
  <c r="Z1214" i="21"/>
  <c r="AB1214" i="21"/>
  <c r="AA1214" i="21"/>
  <c r="AB1216" i="21"/>
  <c r="Z1216" i="21"/>
  <c r="AA1216" i="21"/>
  <c r="Z1218" i="21"/>
  <c r="AC1218" i="21"/>
  <c r="AB1218" i="21"/>
  <c r="AA1218" i="21"/>
  <c r="Z1220" i="21"/>
  <c r="AA1220" i="21"/>
  <c r="Z1222" i="21"/>
  <c r="AA1222" i="21"/>
  <c r="AB1224" i="21"/>
  <c r="Z1224" i="21"/>
  <c r="AA1224" i="21"/>
  <c r="Z1226" i="21"/>
  <c r="AB1226" i="21"/>
  <c r="AC1226" i="21"/>
  <c r="AD1226" i="21"/>
  <c r="AA1226" i="21"/>
  <c r="Z1228" i="21"/>
  <c r="AA1228" i="21"/>
  <c r="Z1230" i="21"/>
  <c r="AC1230" i="21"/>
  <c r="AB1230" i="21"/>
  <c r="AA1230" i="21"/>
  <c r="AE1232" i="21"/>
  <c r="AB1232" i="21"/>
  <c r="Z1232" i="21"/>
  <c r="AD1232" i="21"/>
  <c r="AA1232" i="21"/>
  <c r="AC1232" i="21"/>
  <c r="Z1234" i="21"/>
  <c r="AC1234" i="21"/>
  <c r="AD1234" i="21"/>
  <c r="AB1234" i="21"/>
  <c r="AA1234" i="21"/>
  <c r="AE1236" i="21"/>
  <c r="AB1236" i="21"/>
  <c r="Z1236" i="21"/>
  <c r="AC1236" i="21"/>
  <c r="AD1236" i="21"/>
  <c r="AA1236" i="21"/>
  <c r="Z1238" i="21"/>
  <c r="AB1238" i="21"/>
  <c r="AA1238" i="21"/>
  <c r="Z1240" i="21"/>
  <c r="AA1240" i="21"/>
  <c r="Z1242" i="21"/>
  <c r="AB1242" i="21"/>
  <c r="AC1242" i="21"/>
  <c r="AD1242" i="21"/>
  <c r="AA1242" i="21"/>
  <c r="Z1244" i="21"/>
  <c r="AA1244" i="21"/>
  <c r="Z1246" i="21"/>
  <c r="AB1246" i="21"/>
  <c r="AA1246" i="21"/>
  <c r="AB1248" i="21"/>
  <c r="Z1248" i="21"/>
  <c r="AA1248" i="21"/>
  <c r="Z1250" i="21"/>
  <c r="AB1250" i="21"/>
  <c r="AA1250" i="21"/>
  <c r="Z1252" i="21"/>
  <c r="AA1252" i="21"/>
  <c r="Z1254" i="21"/>
  <c r="AA1254" i="21"/>
  <c r="Z1256" i="21"/>
  <c r="AA1256" i="21"/>
  <c r="Z1258" i="21"/>
  <c r="AB1258" i="21"/>
  <c r="AC1258" i="21"/>
  <c r="AA1258" i="21"/>
  <c r="Z1260" i="21"/>
  <c r="AA1260" i="21"/>
  <c r="Z1262" i="21"/>
  <c r="AB1262" i="21"/>
  <c r="AA1262" i="21"/>
  <c r="AB1264" i="21"/>
  <c r="Z1264" i="21"/>
  <c r="AD1264" i="21"/>
  <c r="AA1264" i="21"/>
  <c r="AC1264" i="21"/>
  <c r="Z1266" i="21"/>
  <c r="AA1266" i="21"/>
  <c r="AB1268" i="21"/>
  <c r="Z1268" i="21"/>
  <c r="AA1268" i="21"/>
  <c r="Z1270" i="21"/>
  <c r="AA1270" i="21"/>
  <c r="AB1272" i="21"/>
  <c r="Z1272" i="21"/>
  <c r="AA1272" i="21"/>
  <c r="Z1274" i="21"/>
  <c r="AB1274" i="21"/>
  <c r="AC1274" i="21"/>
  <c r="AD1274" i="21"/>
  <c r="AA1274" i="21"/>
  <c r="AA1276" i="21"/>
  <c r="Z1276" i="21"/>
  <c r="Z1278" i="21"/>
  <c r="AC1278" i="21"/>
  <c r="AB1278" i="21"/>
  <c r="AD1278" i="21"/>
  <c r="AA1278" i="21"/>
  <c r="Z1280" i="21"/>
  <c r="AA1280" i="21"/>
  <c r="Z1282" i="21"/>
  <c r="AA1282" i="21"/>
  <c r="Z1284" i="21"/>
  <c r="AA1284" i="21"/>
  <c r="Z1286" i="21"/>
  <c r="AA1286" i="21"/>
  <c r="Z1288" i="21"/>
  <c r="AA1288" i="21"/>
  <c r="Z1290" i="21"/>
  <c r="AA1290" i="21"/>
  <c r="AB1292" i="21"/>
  <c r="Z1292" i="21"/>
  <c r="AC1292" i="21"/>
  <c r="AD1292" i="21"/>
  <c r="AA1292" i="21"/>
  <c r="Z1294" i="21"/>
  <c r="AA1294" i="21"/>
  <c r="Z1296" i="21"/>
  <c r="AA1296" i="21"/>
  <c r="Z1298" i="21"/>
  <c r="AA1298" i="21"/>
  <c r="AB1300" i="21"/>
  <c r="Z1300" i="21"/>
  <c r="AA1300" i="21"/>
  <c r="Z1302" i="21"/>
  <c r="AA1302" i="21"/>
  <c r="Z1304" i="21"/>
  <c r="AA1304" i="21"/>
  <c r="Z1306" i="21"/>
  <c r="AA1306" i="21"/>
  <c r="Z1308" i="21"/>
  <c r="AA1308" i="21"/>
  <c r="Z1310" i="21"/>
  <c r="AA1310" i="21"/>
  <c r="AB1312" i="21"/>
  <c r="Z1312" i="21"/>
  <c r="AA1312" i="21"/>
  <c r="Z1314" i="21"/>
  <c r="AA1314" i="21"/>
  <c r="AB1316" i="21"/>
  <c r="Z1316" i="21"/>
  <c r="AC1316" i="21"/>
  <c r="AA1316" i="21"/>
  <c r="Z1318" i="21"/>
  <c r="AB1318" i="21"/>
  <c r="AC1318" i="21"/>
  <c r="AA1318" i="21"/>
  <c r="AE1320" i="21"/>
  <c r="AF1320" i="21"/>
  <c r="AB1320" i="21"/>
  <c r="Z1320" i="21"/>
  <c r="AC1320" i="21"/>
  <c r="AD1320" i="21"/>
  <c r="AA1320" i="21"/>
  <c r="Z1322" i="21"/>
  <c r="AB1322" i="21"/>
  <c r="AC1322" i="21"/>
  <c r="AA1322" i="21"/>
  <c r="Z1324" i="21"/>
  <c r="AA1324" i="21"/>
  <c r="Z1326" i="21"/>
  <c r="AB1326" i="21"/>
  <c r="AA1326" i="21"/>
  <c r="AB1328" i="21"/>
  <c r="Z1328" i="21"/>
  <c r="AA1328" i="21"/>
  <c r="AC1328" i="21"/>
  <c r="Z1330" i="21"/>
  <c r="AB1330" i="21"/>
  <c r="AA1330" i="21"/>
  <c r="Z1332" i="21"/>
  <c r="AA1332" i="21"/>
  <c r="Z1334" i="21"/>
  <c r="AA1334" i="21"/>
  <c r="AB1336" i="21"/>
  <c r="Z1336" i="21"/>
  <c r="AA1336" i="21"/>
  <c r="Z1338" i="21"/>
  <c r="AB1338" i="21"/>
  <c r="AA1338" i="21"/>
  <c r="AA1340" i="21"/>
  <c r="Z1340" i="21"/>
  <c r="Z1342" i="21"/>
  <c r="AA1342" i="21"/>
  <c r="AB1344" i="21"/>
  <c r="Z1344" i="21"/>
  <c r="AA1344" i="21"/>
  <c r="Z1346" i="21"/>
  <c r="AA1346" i="21"/>
  <c r="Z1348" i="21"/>
  <c r="AA1348" i="21"/>
  <c r="Z1350" i="21"/>
  <c r="AA1350" i="21"/>
  <c r="AB1352" i="21"/>
  <c r="Z1352" i="21"/>
  <c r="AC1352" i="21"/>
  <c r="AD1352" i="21"/>
  <c r="AA1352" i="21"/>
  <c r="Z1354" i="21"/>
  <c r="AA1354" i="21"/>
  <c r="AB1356" i="21"/>
  <c r="Z1356" i="21"/>
  <c r="AC1356" i="21"/>
  <c r="AA1356" i="21"/>
  <c r="Z1358" i="21"/>
  <c r="AA1358" i="21"/>
  <c r="Z1360" i="21"/>
  <c r="AA1360" i="21"/>
  <c r="Z1362" i="21"/>
  <c r="AA1362" i="21"/>
  <c r="AB1364" i="21"/>
  <c r="Z1364" i="21"/>
  <c r="AC1364" i="21"/>
  <c r="AA1364" i="21"/>
  <c r="Z1366" i="21"/>
  <c r="AA1366" i="21"/>
  <c r="Z1368" i="21"/>
  <c r="AA1368" i="21"/>
  <c r="Z1370" i="21"/>
  <c r="AA1370" i="21"/>
  <c r="Z1372" i="21"/>
  <c r="AA1372" i="21"/>
  <c r="Z1374" i="21"/>
  <c r="AA1374" i="21"/>
  <c r="AB1376" i="21"/>
  <c r="Z1376" i="21"/>
  <c r="AA1376" i="21"/>
  <c r="Z1378" i="21"/>
  <c r="AA1378" i="21"/>
  <c r="Z1380" i="21"/>
  <c r="AA1380" i="21"/>
  <c r="Z1382" i="21"/>
  <c r="AA1382" i="21"/>
  <c r="Z1384" i="21"/>
  <c r="AA1384" i="21"/>
  <c r="Z1386" i="21"/>
  <c r="AA1386" i="21"/>
  <c r="Z1388" i="21"/>
  <c r="AA1388" i="21"/>
  <c r="AE1390" i="21"/>
  <c r="AF1390" i="21"/>
  <c r="Z1390" i="21"/>
  <c r="AC1390" i="21"/>
  <c r="AB1390" i="21"/>
  <c r="AD1390" i="21"/>
  <c r="AA1390" i="21"/>
  <c r="AB1392" i="21"/>
  <c r="Z1392" i="21"/>
  <c r="AA1392" i="21"/>
  <c r="Z1394" i="21"/>
  <c r="AA1394" i="21"/>
  <c r="Z1396" i="21"/>
  <c r="AA1396" i="21"/>
  <c r="Z1398" i="21"/>
  <c r="AA1398" i="21"/>
  <c r="AB1400" i="21"/>
  <c r="Z1400" i="21"/>
  <c r="AA1400" i="21"/>
  <c r="Z1402" i="21"/>
  <c r="AA1402" i="21"/>
  <c r="Z1404" i="21"/>
  <c r="AA1404" i="21"/>
  <c r="Z1406" i="21"/>
  <c r="AA1406" i="21"/>
  <c r="Z1408" i="21"/>
  <c r="AA1408" i="21"/>
  <c r="Z1410" i="21"/>
  <c r="AA1410" i="21"/>
  <c r="Z1412" i="21"/>
  <c r="AA1412" i="21"/>
  <c r="AE1414" i="21"/>
  <c r="Z1414" i="21"/>
  <c r="AB1414" i="21"/>
  <c r="AC1414" i="21"/>
  <c r="AD1414" i="21"/>
  <c r="AA1414" i="21"/>
  <c r="Z1416" i="21"/>
  <c r="AA1416" i="21"/>
  <c r="Z1418" i="21"/>
  <c r="AB1418" i="21"/>
  <c r="AA1418" i="21"/>
  <c r="Z1420" i="21"/>
  <c r="AA1420" i="21"/>
  <c r="Z1422" i="21"/>
  <c r="AA1422" i="21"/>
  <c r="Z1424" i="21"/>
  <c r="AA1424" i="21"/>
  <c r="Z1426" i="21"/>
  <c r="AC1426" i="21"/>
  <c r="AB1426" i="21"/>
  <c r="AA1426" i="21"/>
  <c r="AE1428" i="21"/>
  <c r="AB1428" i="21"/>
  <c r="Z1428" i="21"/>
  <c r="AC1428" i="21"/>
  <c r="AD1428" i="21"/>
  <c r="AA1428" i="21"/>
  <c r="Z1430" i="21"/>
  <c r="AB1430" i="21"/>
  <c r="AC1430" i="21"/>
  <c r="AD1430" i="21"/>
  <c r="AA1430" i="21"/>
  <c r="AB1432" i="21"/>
  <c r="Z1432" i="21"/>
  <c r="AC1432" i="21"/>
  <c r="AA1432" i="21"/>
  <c r="AE1434" i="21"/>
  <c r="AF1434" i="21"/>
  <c r="Z1434" i="21"/>
  <c r="AB1434" i="21"/>
  <c r="AC1434" i="21"/>
  <c r="AD1434" i="21"/>
  <c r="AA1434" i="21"/>
  <c r="AB1436" i="21"/>
  <c r="Z1436" i="21"/>
  <c r="AC1436" i="21"/>
  <c r="AD1436" i="21"/>
  <c r="AA1436" i="21"/>
  <c r="Z1438" i="21"/>
  <c r="AA1438" i="21"/>
  <c r="Z1440" i="21"/>
  <c r="AA1440" i="21"/>
  <c r="AE1442" i="21"/>
  <c r="Z1442" i="21"/>
  <c r="AC1442" i="21"/>
  <c r="AD1442" i="21"/>
  <c r="AB1442" i="21"/>
  <c r="AA1442" i="21"/>
  <c r="AB1444" i="21"/>
  <c r="Z1444" i="21"/>
  <c r="AC1444" i="21"/>
  <c r="AD1444" i="21"/>
  <c r="AA1444" i="21"/>
  <c r="Z1446" i="21"/>
  <c r="AA1446" i="21"/>
  <c r="AB1448" i="21"/>
  <c r="Z1448" i="21"/>
  <c r="AC1448" i="21"/>
  <c r="AA1448" i="21"/>
  <c r="AE1450" i="21"/>
  <c r="Z1450" i="21"/>
  <c r="AB1450" i="21"/>
  <c r="AC1450" i="21"/>
  <c r="AD1450" i="21"/>
  <c r="AA1450" i="21"/>
  <c r="AE1452" i="21"/>
  <c r="AF1452" i="21"/>
  <c r="AB1452" i="21"/>
  <c r="Z1452" i="21"/>
  <c r="AC1452" i="21"/>
  <c r="AD1452" i="21"/>
  <c r="AA1452" i="21"/>
  <c r="Z1454" i="21"/>
  <c r="AA1454" i="21"/>
  <c r="Z1456" i="21"/>
  <c r="AA1456" i="21"/>
  <c r="Z1458" i="21"/>
  <c r="AA1458" i="21"/>
  <c r="Z1460" i="21"/>
  <c r="AA1460" i="21"/>
  <c r="Z1462" i="21"/>
  <c r="AA1462" i="21"/>
  <c r="Z1464" i="21"/>
  <c r="AA1464" i="21"/>
  <c r="Z1466" i="21"/>
  <c r="AA1466" i="21"/>
  <c r="AA1468" i="21"/>
  <c r="Z1468" i="21"/>
  <c r="Z1470" i="21"/>
  <c r="AC1470" i="21"/>
  <c r="AB1470" i="21"/>
  <c r="AA1470" i="21"/>
  <c r="Z1472" i="21"/>
  <c r="AA1472" i="21"/>
  <c r="Z1474" i="21"/>
  <c r="AA1474" i="21"/>
  <c r="Z1476" i="21"/>
  <c r="AA1476" i="21"/>
  <c r="Z1478" i="21"/>
  <c r="AA1478" i="21"/>
  <c r="Z1480" i="21"/>
  <c r="AA1480" i="21"/>
  <c r="Z1482" i="21"/>
  <c r="AA1482" i="21"/>
  <c r="Z1484" i="21"/>
  <c r="AA1484" i="21"/>
  <c r="Z1486" i="21"/>
  <c r="AA1486" i="21"/>
  <c r="AB1488" i="21"/>
  <c r="Z1488" i="21"/>
  <c r="AA1488" i="21"/>
  <c r="Z1490" i="21"/>
  <c r="AB1490" i="21"/>
  <c r="AA1490" i="21"/>
  <c r="Z1492" i="21"/>
  <c r="AA1492" i="21"/>
  <c r="AE1494" i="21"/>
  <c r="AF1494" i="21"/>
  <c r="Z1494" i="21"/>
  <c r="AB1494" i="21"/>
  <c r="AC1494" i="21"/>
  <c r="AD1494" i="21"/>
  <c r="AA1494" i="21"/>
  <c r="Z1496" i="21"/>
  <c r="AA1496" i="21"/>
  <c r="Z1498" i="21"/>
  <c r="AA1498" i="21"/>
  <c r="Z1500" i="21"/>
  <c r="AA1500" i="21"/>
  <c r="Z1502" i="21"/>
  <c r="AA1502" i="21"/>
  <c r="Z1504" i="21"/>
  <c r="AA1504" i="21"/>
  <c r="Z1506" i="21"/>
  <c r="AC1506" i="21"/>
  <c r="AD1506" i="21"/>
  <c r="AB1506" i="21"/>
  <c r="AA1506" i="21"/>
  <c r="AE1508" i="21"/>
  <c r="AF1508" i="21"/>
  <c r="AB1508" i="21"/>
  <c r="Z1508" i="21"/>
  <c r="AC1508" i="21"/>
  <c r="AD1508" i="21"/>
  <c r="AA1508" i="21"/>
  <c r="Z1510" i="21"/>
  <c r="AA1510" i="21"/>
  <c r="AE1512" i="21"/>
  <c r="AF1512" i="21"/>
  <c r="AB1512" i="21"/>
  <c r="Z1512" i="21"/>
  <c r="AC1512" i="21"/>
  <c r="AD1512" i="21"/>
  <c r="AA1512" i="21"/>
  <c r="Z1514" i="21"/>
  <c r="AB1514" i="21"/>
  <c r="AC1514" i="21"/>
  <c r="AA1514" i="21"/>
  <c r="Z1516" i="21"/>
  <c r="AA1516" i="21"/>
  <c r="Z1518" i="21"/>
  <c r="AA1518" i="21"/>
  <c r="Z1520" i="21"/>
  <c r="AA1520" i="21"/>
  <c r="AE1522" i="21"/>
  <c r="AF1522" i="21"/>
  <c r="Z1522" i="21"/>
  <c r="AC1522" i="21"/>
  <c r="AD1522" i="21"/>
  <c r="AB1522" i="21"/>
  <c r="AA1522" i="21"/>
  <c r="AB1524" i="21"/>
  <c r="Z1524" i="21"/>
  <c r="AA1524" i="21"/>
  <c r="Z1526" i="21"/>
  <c r="AA1526" i="21"/>
  <c r="Z1528" i="21"/>
  <c r="AA1528" i="21"/>
  <c r="Z1530" i="21"/>
  <c r="AB1530" i="21"/>
  <c r="AC1530" i="21"/>
  <c r="AD1530" i="21"/>
  <c r="AA1530" i="21"/>
  <c r="AA1532" i="21"/>
  <c r="Z1532" i="21"/>
  <c r="Z1534" i="21"/>
  <c r="AA1534" i="21"/>
  <c r="AB1536" i="21"/>
  <c r="Z1536" i="21"/>
  <c r="AD1536" i="21"/>
  <c r="AA1536" i="21"/>
  <c r="AC1536" i="21"/>
  <c r="Z1538" i="21"/>
  <c r="AA1538" i="21"/>
  <c r="Z1540" i="21"/>
  <c r="AA1540" i="21"/>
  <c r="Z1542" i="21"/>
  <c r="AA1542" i="21"/>
  <c r="Z1544" i="21"/>
  <c r="AA1544" i="21"/>
  <c r="Z1546" i="21"/>
  <c r="AB1546" i="21"/>
  <c r="AC1546" i="21"/>
  <c r="AA1546" i="21"/>
  <c r="AB1548" i="21"/>
  <c r="Z1548" i="21"/>
  <c r="AC1548" i="21"/>
  <c r="AA1548" i="21"/>
  <c r="Z1550" i="21"/>
  <c r="AA1550" i="21"/>
  <c r="Z1552" i="21"/>
  <c r="AA1552" i="21"/>
  <c r="Z1554" i="21"/>
  <c r="AA1554" i="21"/>
  <c r="Z1556" i="21"/>
  <c r="AA1556" i="21"/>
  <c r="Z1558" i="21"/>
  <c r="AA1558" i="21"/>
  <c r="Z1560" i="21"/>
  <c r="AA1560" i="21"/>
  <c r="Z1562" i="21"/>
  <c r="AA1562" i="21"/>
  <c r="AE1564" i="21"/>
  <c r="AF1564" i="21"/>
  <c r="AB1564" i="21"/>
  <c r="Z1564" i="21"/>
  <c r="AC1564" i="21"/>
  <c r="AD1564" i="21"/>
  <c r="AA1564" i="21"/>
  <c r="Z1566" i="21"/>
  <c r="AA1566" i="21"/>
  <c r="Z1568" i="21"/>
  <c r="AA1568" i="21"/>
  <c r="Z1570" i="21"/>
  <c r="AA1570" i="21"/>
  <c r="Z1572" i="21"/>
  <c r="AA1572" i="21"/>
  <c r="Z1574" i="21"/>
  <c r="AB1574" i="21"/>
  <c r="AC1574" i="21"/>
  <c r="AD1574" i="21"/>
  <c r="AA1574" i="21"/>
  <c r="AE1576" i="21"/>
  <c r="AB1576" i="21"/>
  <c r="Z1576" i="21"/>
  <c r="AC1576" i="21"/>
  <c r="AD1576" i="21"/>
  <c r="AA1576" i="21"/>
  <c r="Z1578" i="21"/>
  <c r="AA1578" i="21"/>
  <c r="Z1580" i="21"/>
  <c r="AA1580" i="21"/>
  <c r="Z1582" i="21"/>
  <c r="AB1582" i="21"/>
  <c r="AA1582" i="21"/>
  <c r="Z1584" i="21"/>
  <c r="AA1584" i="21"/>
  <c r="Z1586" i="21"/>
  <c r="AA1586" i="21"/>
  <c r="Z1588" i="21"/>
  <c r="AA1588" i="21"/>
  <c r="Z1590" i="21"/>
  <c r="AB1590" i="21"/>
  <c r="AA1590" i="21"/>
  <c r="Z1592" i="21"/>
  <c r="AA1592" i="21"/>
  <c r="Z1594" i="21"/>
  <c r="AB1594" i="21"/>
  <c r="AA1594" i="21"/>
  <c r="AA1596" i="21"/>
  <c r="Z1596" i="21"/>
  <c r="Z1598" i="21"/>
  <c r="AA1598" i="21"/>
  <c r="AB1600" i="21"/>
  <c r="Z1600" i="21"/>
  <c r="AA1600" i="21"/>
  <c r="Z1602" i="21"/>
  <c r="AA1602" i="21"/>
  <c r="AB1604" i="21"/>
  <c r="Z1604" i="21"/>
  <c r="AA1604" i="21"/>
  <c r="Z1606" i="21"/>
  <c r="AA1606" i="21"/>
  <c r="Z1608" i="21"/>
  <c r="AA1608" i="21"/>
  <c r="Z1610" i="21"/>
  <c r="AB1610" i="21"/>
  <c r="AC1610" i="21"/>
  <c r="AA1610" i="21"/>
  <c r="AB1612" i="21"/>
  <c r="Z1612" i="21"/>
  <c r="AC1612" i="21"/>
  <c r="AD1612" i="21"/>
  <c r="AA1612" i="21"/>
  <c r="Z1614" i="21"/>
  <c r="AC1614" i="21"/>
  <c r="AB1614" i="21"/>
  <c r="AD1614" i="21"/>
  <c r="AA1614" i="21"/>
  <c r="Z1616" i="21"/>
  <c r="AA1616" i="21"/>
  <c r="Z1618" i="21"/>
  <c r="AA1618" i="21"/>
  <c r="AB1620" i="21"/>
  <c r="Z1620" i="21"/>
  <c r="AA1620" i="21"/>
  <c r="Z1622" i="21"/>
  <c r="AA1622" i="21"/>
  <c r="Z1624" i="21"/>
  <c r="AA1624" i="21"/>
  <c r="Z1626" i="21"/>
  <c r="AA1626" i="21"/>
  <c r="Z1628" i="21"/>
  <c r="AA1628" i="21"/>
  <c r="AE1630" i="21"/>
  <c r="Z1630" i="21"/>
  <c r="AB1630" i="21"/>
  <c r="AD1630" i="21"/>
  <c r="AC1630" i="21"/>
  <c r="AA1630" i="21"/>
  <c r="Z1632" i="21"/>
  <c r="AA1632" i="21"/>
  <c r="Z1634" i="21"/>
  <c r="AA1634" i="21"/>
  <c r="Z1636" i="21"/>
  <c r="AA1636" i="21"/>
  <c r="Z1638" i="21"/>
  <c r="AA1638" i="21"/>
  <c r="Z1640" i="21"/>
  <c r="AA1640" i="21"/>
  <c r="Z1642" i="21"/>
  <c r="AB1642" i="21"/>
  <c r="AD1642" i="21"/>
  <c r="AC1642" i="21"/>
  <c r="AA1642" i="21"/>
  <c r="AE1644" i="21"/>
  <c r="AF1644" i="21"/>
  <c r="AB1644" i="21"/>
  <c r="AC1644" i="21"/>
  <c r="Z1644" i="21"/>
  <c r="AD1644" i="21"/>
  <c r="AA1644" i="21"/>
  <c r="Z1646" i="21"/>
  <c r="AA1646" i="21"/>
  <c r="Z1648" i="21"/>
  <c r="AA1648" i="21"/>
  <c r="Z1650" i="21"/>
  <c r="AA1650" i="21"/>
  <c r="Z1652" i="21"/>
  <c r="AA1652" i="21"/>
  <c r="Z1654" i="21"/>
  <c r="AA1654" i="21"/>
  <c r="Z1656" i="21"/>
  <c r="AA1656" i="21"/>
  <c r="Z1658" i="21"/>
  <c r="AA1658" i="21"/>
  <c r="Z1660" i="21"/>
  <c r="AA1660" i="21"/>
  <c r="Z1662" i="21"/>
  <c r="AA1662" i="21"/>
  <c r="Z1664" i="21"/>
  <c r="AA1664" i="21"/>
  <c r="Z1666" i="21"/>
  <c r="AB1666" i="21"/>
  <c r="AC1666" i="21"/>
  <c r="AA1666" i="21"/>
  <c r="Z1668" i="21"/>
  <c r="AB1668" i="21"/>
  <c r="AA1668" i="21"/>
  <c r="AE1670" i="21"/>
  <c r="AF1670" i="21"/>
  <c r="Z1670" i="21"/>
  <c r="AB1670" i="21"/>
  <c r="AD1670" i="21"/>
  <c r="AC1670" i="21"/>
  <c r="AA1670" i="21"/>
  <c r="Z1672" i="21"/>
  <c r="AA1672" i="21"/>
  <c r="Z1674" i="21"/>
  <c r="AA1674" i="21"/>
  <c r="AB1676" i="21"/>
  <c r="Z1676" i="21"/>
  <c r="AC1676" i="21"/>
  <c r="AD1676" i="21"/>
  <c r="AA1676" i="21"/>
  <c r="Z1678" i="21"/>
  <c r="AA1678" i="21"/>
  <c r="Z1680" i="21"/>
  <c r="AA1680" i="21"/>
  <c r="AE1682" i="21"/>
  <c r="Z1682" i="21"/>
  <c r="AB1682" i="21"/>
  <c r="AD1682" i="21"/>
  <c r="AC1682" i="21"/>
  <c r="AA1682" i="21"/>
  <c r="Z1684" i="21"/>
  <c r="AC1684" i="21"/>
  <c r="AB1684" i="21"/>
  <c r="AD1684" i="21"/>
  <c r="AA1684" i="21"/>
  <c r="Z1686" i="21"/>
  <c r="AA1686" i="21"/>
  <c r="Z1688" i="21"/>
  <c r="AA1688" i="21"/>
  <c r="Z1690" i="21"/>
  <c r="AA1690" i="21"/>
  <c r="Z1692" i="21"/>
  <c r="AA1692" i="21"/>
  <c r="Z1694" i="21"/>
  <c r="AA1694" i="21"/>
  <c r="Z1696" i="21"/>
  <c r="AA1696" i="21"/>
  <c r="Z1698" i="21"/>
  <c r="AB1698" i="21"/>
  <c r="AC1698" i="21"/>
  <c r="AA1698" i="21"/>
  <c r="Z1700" i="21"/>
  <c r="AC1700" i="21"/>
  <c r="AB1700" i="21"/>
  <c r="AD1700" i="21"/>
  <c r="AA1700" i="21"/>
  <c r="Z1702" i="21"/>
  <c r="AA1702" i="21"/>
  <c r="Z1704" i="21"/>
  <c r="AB1704" i="21"/>
  <c r="AC1704" i="21"/>
  <c r="AD1704" i="21"/>
  <c r="AA1704" i="21"/>
  <c r="Z1706" i="21"/>
  <c r="AA1706" i="21"/>
  <c r="Z1708" i="21"/>
  <c r="AA1708" i="21"/>
  <c r="Z1710" i="21"/>
  <c r="AA1710" i="21"/>
  <c r="Z1712" i="21"/>
  <c r="AA1712" i="21"/>
  <c r="Z1714" i="21"/>
  <c r="AA1714" i="21"/>
  <c r="Z1716" i="21"/>
  <c r="AA1716" i="21"/>
  <c r="Z1718" i="21"/>
  <c r="AA1718" i="21"/>
  <c r="Z1720" i="21"/>
  <c r="AA1720" i="21"/>
  <c r="Z1722" i="21"/>
  <c r="AA1722" i="21"/>
  <c r="AA1724" i="21"/>
  <c r="Z1724" i="21"/>
  <c r="Z1726" i="21"/>
  <c r="AA1726" i="21"/>
  <c r="Z1728" i="21"/>
  <c r="AB1728" i="21"/>
  <c r="AC1728" i="21"/>
  <c r="AA1728" i="21"/>
  <c r="Z1730" i="21"/>
  <c r="AB1730" i="21"/>
  <c r="AA1730" i="21"/>
  <c r="Z1732" i="21"/>
  <c r="AA1732" i="21"/>
  <c r="Z1734" i="21"/>
  <c r="AA1734" i="21"/>
  <c r="Z1736" i="21"/>
  <c r="AB1736" i="21"/>
  <c r="AC1736" i="21"/>
  <c r="AA1736" i="21"/>
  <c r="Z1738" i="21"/>
  <c r="AA1738" i="21"/>
  <c r="AB1740" i="21"/>
  <c r="Z1740" i="21"/>
  <c r="AC1740" i="21"/>
  <c r="AD1740" i="21"/>
  <c r="AA1740" i="21"/>
  <c r="AE1742" i="21"/>
  <c r="AF1742" i="21"/>
  <c r="Z1742" i="21"/>
  <c r="AB1742" i="21"/>
  <c r="AD1742" i="21"/>
  <c r="AC1742" i="21"/>
  <c r="AA1742" i="21"/>
  <c r="Z1744" i="21"/>
  <c r="AA1744" i="21"/>
  <c r="Z1746" i="21"/>
  <c r="AA1746" i="21"/>
  <c r="Z1748" i="21"/>
  <c r="AA1748" i="21"/>
  <c r="Z1750" i="21"/>
  <c r="AB1750" i="21"/>
  <c r="AA1750" i="21"/>
  <c r="Z1752" i="21"/>
  <c r="AB1752" i="21"/>
  <c r="AC1752" i="21"/>
  <c r="AD1752" i="21"/>
  <c r="AA1752" i="21"/>
  <c r="Z1754" i="21"/>
  <c r="AA1754" i="21"/>
  <c r="Z1756" i="21"/>
  <c r="AA1756" i="21"/>
  <c r="Z1758" i="21"/>
  <c r="AB1758" i="21"/>
  <c r="AA1758" i="21"/>
  <c r="Z1760" i="21"/>
  <c r="AA1760" i="21"/>
  <c r="Z1762" i="21"/>
  <c r="AA1762" i="21"/>
  <c r="Z1764" i="21"/>
  <c r="AB1764" i="21"/>
  <c r="AA1764" i="21"/>
  <c r="Z1766" i="21"/>
  <c r="AA1766" i="21"/>
  <c r="Z1768" i="21"/>
  <c r="AA1768" i="21"/>
  <c r="Z1770" i="21"/>
  <c r="AA1770" i="21"/>
  <c r="Z1772" i="21"/>
  <c r="AA1772" i="21"/>
  <c r="Z1774" i="21"/>
  <c r="AA1774" i="21"/>
  <c r="Z1776" i="21"/>
  <c r="AB1776" i="21"/>
  <c r="AA1776" i="21"/>
  <c r="Z1778" i="21"/>
  <c r="AA1778" i="21"/>
  <c r="Z1780" i="21"/>
  <c r="AA1780" i="21"/>
  <c r="Z1782" i="21"/>
  <c r="AA1782" i="21"/>
  <c r="Z1784" i="21"/>
  <c r="AB1784" i="21"/>
  <c r="AA1784" i="21"/>
  <c r="Z1786" i="21"/>
  <c r="AB1786" i="21"/>
  <c r="AA1786" i="21"/>
  <c r="AA1788" i="21"/>
  <c r="Z1788" i="21"/>
  <c r="AE1790" i="21"/>
  <c r="Z1790" i="21"/>
  <c r="AB1790" i="21"/>
  <c r="AD1790" i="21"/>
  <c r="AC1790" i="21"/>
  <c r="AA1790" i="21"/>
  <c r="Z1792" i="21"/>
  <c r="AA1792" i="21"/>
  <c r="Z1794" i="21"/>
  <c r="AA1794" i="21"/>
  <c r="Z1796" i="21"/>
  <c r="AA1796" i="21"/>
  <c r="Z1798" i="21"/>
  <c r="AA1798" i="21"/>
  <c r="Z1800" i="21"/>
  <c r="AA1800" i="21"/>
  <c r="Z1802" i="21"/>
  <c r="AA1802" i="21"/>
  <c r="Z1804" i="21"/>
  <c r="AA1804" i="21"/>
  <c r="Z1806" i="21"/>
  <c r="AB1806" i="21"/>
  <c r="AD1806" i="21"/>
  <c r="AC1806" i="21"/>
  <c r="AA1806" i="21"/>
  <c r="Z1808" i="21"/>
  <c r="AA1808" i="21"/>
  <c r="Z1810" i="21"/>
  <c r="AB1810" i="21"/>
  <c r="AC1810" i="21"/>
  <c r="AA1810" i="21"/>
  <c r="AE1812" i="21"/>
  <c r="AF1812" i="21"/>
  <c r="Z1812" i="21"/>
  <c r="AB1812" i="21"/>
  <c r="AD1812" i="21"/>
  <c r="AA1812" i="21"/>
  <c r="AC1812" i="21"/>
  <c r="Z1814" i="21"/>
  <c r="AA1814" i="21"/>
  <c r="Z1816" i="21"/>
  <c r="AA1816" i="21"/>
  <c r="Z1818" i="21"/>
  <c r="AA1818" i="21"/>
  <c r="AB1820" i="21"/>
  <c r="Z1820" i="21"/>
  <c r="AC1820" i="21"/>
  <c r="AA1820" i="21"/>
  <c r="Z1822" i="21"/>
  <c r="AA1822" i="21"/>
  <c r="Z1824" i="21"/>
  <c r="AA1824" i="21"/>
  <c r="Z1826" i="21"/>
  <c r="AA1826" i="21"/>
  <c r="Z1828" i="21"/>
  <c r="AA1828" i="21"/>
  <c r="Z1830" i="21"/>
  <c r="AB1830" i="21"/>
  <c r="AA1830" i="21"/>
  <c r="Z1832" i="21"/>
  <c r="AA1832" i="21"/>
  <c r="Z1834" i="21"/>
  <c r="AA1834" i="21"/>
  <c r="Z1836" i="21"/>
  <c r="AA1836" i="21"/>
  <c r="Z1838" i="21"/>
  <c r="AA1838" i="21"/>
  <c r="Z1840" i="21"/>
  <c r="AA1840" i="21"/>
  <c r="Z1842" i="21"/>
  <c r="AA1842" i="21"/>
  <c r="Z1844" i="21"/>
  <c r="AA1844" i="21"/>
  <c r="Z1846" i="21"/>
  <c r="AA1846" i="21"/>
  <c r="AB1848" i="21"/>
  <c r="Z1848" i="21"/>
  <c r="AC1848" i="21"/>
  <c r="AA1848" i="21"/>
  <c r="Z1850" i="21"/>
  <c r="AA1850" i="21"/>
  <c r="AA1852" i="21"/>
  <c r="Z1852" i="21"/>
  <c r="Z1854" i="21"/>
  <c r="AA1854" i="21"/>
  <c r="Z1856" i="21"/>
  <c r="AA1856" i="21"/>
  <c r="Z1858" i="21"/>
  <c r="AA1858" i="21"/>
  <c r="Z1860" i="21"/>
  <c r="AA1860" i="21"/>
  <c r="Z1862" i="21"/>
  <c r="AA1862" i="21"/>
  <c r="AB1864" i="21"/>
  <c r="Z1864" i="21"/>
  <c r="AA1864" i="21"/>
  <c r="Z1866" i="21"/>
  <c r="AA1866" i="21"/>
  <c r="Z1868" i="21"/>
  <c r="AA1868" i="21"/>
  <c r="Z1870" i="21"/>
  <c r="AA1870" i="21"/>
  <c r="Z1872" i="21"/>
  <c r="AA1872" i="21"/>
  <c r="Z1874" i="21"/>
  <c r="AA1874" i="21"/>
  <c r="Z1876" i="21"/>
  <c r="AA1876" i="21"/>
  <c r="Z1878" i="21"/>
  <c r="AA1878" i="21"/>
  <c r="Z1880" i="21"/>
  <c r="AA1880" i="21"/>
  <c r="Z1882" i="21"/>
  <c r="AB1882" i="21"/>
  <c r="AA1882" i="21"/>
  <c r="Z1884" i="21"/>
  <c r="AA1884" i="21"/>
  <c r="Z1886" i="21"/>
  <c r="AA1886" i="21"/>
  <c r="Z1888" i="21"/>
  <c r="AA1888" i="21"/>
  <c r="Z1890" i="21"/>
  <c r="AA1890" i="21"/>
  <c r="Z1892" i="21"/>
  <c r="AA1892" i="21"/>
  <c r="Z1894" i="21"/>
  <c r="AA1894" i="21"/>
  <c r="Z1896" i="21"/>
  <c r="AA1896" i="21"/>
  <c r="Z1898" i="21"/>
  <c r="AA1898" i="21"/>
  <c r="Z1900" i="21"/>
  <c r="AA1900" i="21"/>
  <c r="Z1902" i="21"/>
  <c r="AA1902" i="21"/>
  <c r="Z1904" i="21"/>
  <c r="AB1904" i="21"/>
  <c r="AC1904" i="21"/>
  <c r="AD1904" i="21"/>
  <c r="AA1904" i="21"/>
  <c r="Z1906" i="21"/>
  <c r="AD1906" i="21"/>
  <c r="AB1906" i="21"/>
  <c r="AC1906" i="21"/>
  <c r="AA1906" i="21"/>
  <c r="Z1908" i="21"/>
  <c r="AA1908" i="21"/>
  <c r="Z1910" i="21"/>
  <c r="AA1910" i="21"/>
  <c r="Z1912" i="21"/>
  <c r="AA1912" i="21"/>
  <c r="Z1914" i="21"/>
  <c r="AA1914" i="21"/>
  <c r="AE1916" i="21"/>
  <c r="AB1916" i="21"/>
  <c r="AC1916" i="21"/>
  <c r="AD1916" i="21"/>
  <c r="Z1916" i="21"/>
  <c r="AA1916" i="21"/>
  <c r="Z1918" i="21"/>
  <c r="AB1918" i="21"/>
  <c r="AC1918" i="21"/>
  <c r="AA1918" i="21"/>
  <c r="Z1920" i="21"/>
  <c r="AB1920" i="21"/>
  <c r="AC1920" i="21"/>
  <c r="AA1920" i="21"/>
  <c r="Z1922" i="21"/>
  <c r="AA1922" i="21"/>
  <c r="Z1924" i="21"/>
  <c r="AA1924" i="21"/>
  <c r="Z1926" i="21"/>
  <c r="AA1926" i="21"/>
  <c r="AB1928" i="21"/>
  <c r="Z1928" i="21"/>
  <c r="AC1928" i="21"/>
  <c r="AD1928" i="21"/>
  <c r="AA1928" i="21"/>
  <c r="Z1930" i="21"/>
  <c r="AC1930" i="21"/>
  <c r="AB1930" i="21"/>
  <c r="AA1930" i="21"/>
  <c r="Z1932" i="21"/>
  <c r="AA1932" i="21"/>
  <c r="Z1934" i="21"/>
  <c r="AA1934" i="21"/>
  <c r="Z1936" i="21"/>
  <c r="AA1936" i="21"/>
  <c r="Z1938" i="21"/>
  <c r="AA1938" i="21"/>
  <c r="AE1940" i="21"/>
  <c r="AF1940" i="21"/>
  <c r="Z1940" i="21"/>
  <c r="AB1940" i="21"/>
  <c r="AD1940" i="21"/>
  <c r="AA1940" i="21"/>
  <c r="AC1940" i="21"/>
  <c r="Z1942" i="21"/>
  <c r="AB1942" i="21"/>
  <c r="AA1942" i="21"/>
  <c r="AE1944" i="21"/>
  <c r="AB1944" i="21"/>
  <c r="Z1944" i="21"/>
  <c r="AC1944" i="21"/>
  <c r="AD1944" i="21"/>
  <c r="AA1944" i="21"/>
  <c r="Z1946" i="21"/>
  <c r="AB1946" i="21"/>
  <c r="AA1946" i="21"/>
  <c r="Z1948" i="21"/>
  <c r="AA1948" i="21"/>
  <c r="Z1950" i="21"/>
  <c r="AA1950" i="21"/>
  <c r="Z1952" i="21"/>
  <c r="AA1952" i="21"/>
  <c r="Z1954" i="21"/>
  <c r="AA1954" i="21"/>
  <c r="AE1956" i="21"/>
  <c r="AF1956" i="21"/>
  <c r="Z1956" i="21"/>
  <c r="AB1956" i="21"/>
  <c r="AD1956" i="21"/>
  <c r="AC1956" i="21"/>
  <c r="AA1956" i="21"/>
  <c r="AE1958" i="21"/>
  <c r="AF1958" i="21"/>
  <c r="Z1958" i="21"/>
  <c r="AC1958" i="21"/>
  <c r="AB1958" i="21"/>
  <c r="AD1958" i="21"/>
  <c r="AA1958" i="21"/>
  <c r="AB1960" i="21"/>
  <c r="Z1960" i="21"/>
  <c r="AA1960" i="21"/>
  <c r="Z1962" i="21"/>
  <c r="AB1962" i="21"/>
  <c r="AA1962" i="21"/>
  <c r="AB1964" i="21"/>
  <c r="Z1964" i="21"/>
  <c r="AA1964" i="21"/>
  <c r="Z1966" i="21"/>
  <c r="AA1966" i="21"/>
  <c r="Z1968" i="21"/>
  <c r="AA1968" i="21"/>
  <c r="Z1970" i="21"/>
  <c r="AA1970" i="21"/>
  <c r="AE1972" i="21"/>
  <c r="AF1972" i="21"/>
  <c r="Z1972" i="21"/>
  <c r="AB1972" i="21"/>
  <c r="AD1972" i="21"/>
  <c r="AA1972" i="21"/>
  <c r="AC1972" i="21"/>
  <c r="Z1974" i="21"/>
  <c r="AA1974" i="21"/>
  <c r="Z1976" i="21"/>
  <c r="AA1976" i="21"/>
  <c r="Z1978" i="21"/>
  <c r="AA1978" i="21"/>
  <c r="AA1980" i="21"/>
  <c r="Z1980" i="21"/>
  <c r="Z1982" i="21"/>
  <c r="AA1982" i="21"/>
  <c r="Z1984" i="21"/>
  <c r="AB1984" i="21"/>
  <c r="AA1984" i="21"/>
  <c r="Z1986" i="21"/>
  <c r="AA1986" i="21"/>
  <c r="Z1988" i="21"/>
  <c r="AA1988" i="21"/>
  <c r="Z1990" i="21"/>
  <c r="AB1990" i="21"/>
  <c r="AA1990" i="21"/>
  <c r="AB1992" i="21"/>
  <c r="Z1992" i="21"/>
  <c r="AC1992" i="21"/>
  <c r="AA1992" i="21"/>
  <c r="Z1994" i="21"/>
  <c r="AB1994" i="21"/>
  <c r="AA1994" i="21"/>
  <c r="Z1996" i="21"/>
  <c r="AA1996" i="21"/>
  <c r="Z1998" i="21"/>
  <c r="AB1998" i="21"/>
  <c r="AA1998" i="21"/>
  <c r="Z2000" i="21"/>
  <c r="AA2000" i="21"/>
  <c r="Z2002" i="21"/>
  <c r="AB2002" i="21"/>
  <c r="AA2002" i="21"/>
  <c r="Z2004" i="21"/>
  <c r="AA2004" i="21"/>
  <c r="Z7" i="21"/>
  <c r="AA7" i="21" s="1"/>
  <c r="AB7" i="21" s="1"/>
  <c r="AC7" i="21" s="1"/>
  <c r="Z9" i="21"/>
  <c r="AA9" i="21" s="1"/>
  <c r="Z8" i="21"/>
  <c r="AA8" i="21" s="1"/>
  <c r="AB8" i="21" s="1"/>
  <c r="AC8" i="21" s="1"/>
  <c r="Z10" i="21"/>
  <c r="AA10" i="21" s="1"/>
  <c r="Z2005" i="21"/>
  <c r="AA2005" i="21"/>
  <c r="AB2005" i="21" s="1"/>
  <c r="AC2005" i="21" s="1"/>
  <c r="AD2005" i="21" s="1"/>
  <c r="AE2005" i="21" s="1"/>
  <c r="R881" i="21"/>
  <c r="AB881" i="21" s="1"/>
  <c r="T16" i="21"/>
  <c r="T7" i="21"/>
  <c r="U7" i="21" s="1"/>
  <c r="V7" i="21" s="1"/>
  <c r="Z6" i="21"/>
  <c r="R774" i="21"/>
  <c r="R1204" i="21"/>
  <c r="AB1204" i="21" s="1"/>
  <c r="T48" i="21"/>
  <c r="D12" i="32"/>
  <c r="D8" i="32"/>
  <c r="D9" i="32"/>
  <c r="D11" i="32"/>
  <c r="D10" i="32"/>
  <c r="D7" i="32"/>
  <c r="F7" i="32" s="1"/>
  <c r="R1090" i="21"/>
  <c r="AB1090" i="21" s="1"/>
  <c r="S1524" i="21"/>
  <c r="AC1524" i="21" s="1"/>
  <c r="R1580" i="21"/>
  <c r="AB1580" i="21" s="1"/>
  <c r="R898" i="21"/>
  <c r="R1010" i="21"/>
  <c r="R1086" i="21"/>
  <c r="R1240" i="21"/>
  <c r="AB1240" i="21" s="1"/>
  <c r="R1370" i="21"/>
  <c r="AB1370" i="21" s="1"/>
  <c r="R1406" i="21"/>
  <c r="AB1406" i="21" s="1"/>
  <c r="R1554" i="21"/>
  <c r="AB1554" i="21" s="1"/>
  <c r="R1040" i="21"/>
  <c r="R1084" i="21"/>
  <c r="R1094" i="21"/>
  <c r="AB1094" i="21" s="1"/>
  <c r="R1362" i="21"/>
  <c r="AB1362" i="21" s="1"/>
  <c r="R1398" i="21"/>
  <c r="AB1398" i="21" s="1"/>
  <c r="R1496" i="21"/>
  <c r="AB1496" i="21" s="1"/>
  <c r="R1566" i="21"/>
  <c r="S1582" i="21"/>
  <c r="AC1582" i="21" s="1"/>
  <c r="R1662" i="21"/>
  <c r="R1584" i="21"/>
  <c r="AB1584" i="21" s="1"/>
  <c r="D26" i="5"/>
  <c r="D29" i="5" s="1"/>
  <c r="D5" i="4"/>
  <c r="S567" i="21"/>
  <c r="AC567" i="21" s="1"/>
  <c r="R573" i="21"/>
  <c r="AB573" i="21" s="1"/>
  <c r="R986" i="21"/>
  <c r="AB986" i="21" s="1"/>
  <c r="R653" i="21"/>
  <c r="AB653" i="21" s="1"/>
  <c r="R575" i="21"/>
  <c r="R990" i="21"/>
  <c r="AB990" i="21" s="1"/>
  <c r="R676" i="21"/>
  <c r="R542" i="21"/>
  <c r="AB542" i="21" s="1"/>
  <c r="R1543" i="21"/>
  <c r="R1545" i="21"/>
  <c r="AB1545" i="21" s="1"/>
  <c r="S938" i="21"/>
  <c r="F63" i="8"/>
  <c r="J26" i="5"/>
  <c r="J29" i="5" s="1"/>
  <c r="F5" i="4"/>
  <c r="C5" i="4"/>
  <c r="G18" i="5"/>
  <c r="S1281" i="21"/>
  <c r="S625" i="21"/>
  <c r="AC625" i="21" s="1"/>
  <c r="S792" i="21"/>
  <c r="R640" i="21"/>
  <c r="AB640" i="21" s="1"/>
  <c r="R708" i="21"/>
  <c r="AB708" i="21" s="1"/>
  <c r="R832" i="21"/>
  <c r="R849" i="21"/>
  <c r="AB849" i="21" s="1"/>
  <c r="S876" i="21"/>
  <c r="AC876" i="21" s="1"/>
  <c r="R885" i="21"/>
  <c r="AB885" i="21" s="1"/>
  <c r="R967" i="21"/>
  <c r="AB967" i="21" s="1"/>
  <c r="R971" i="21"/>
  <c r="AB971" i="21" s="1"/>
  <c r="R1017" i="21"/>
  <c r="T1059" i="21"/>
  <c r="R1155" i="21"/>
  <c r="AB1155" i="21" s="1"/>
  <c r="R1157" i="21"/>
  <c r="R1164" i="21"/>
  <c r="AB1164" i="21" s="1"/>
  <c r="R1168" i="21"/>
  <c r="AB1168" i="21" s="1"/>
  <c r="R1172" i="21"/>
  <c r="AB1172" i="21" s="1"/>
  <c r="S1201" i="21"/>
  <c r="R1295" i="21"/>
  <c r="AB1295" i="21" s="1"/>
  <c r="V1371" i="21"/>
  <c r="AF1371" i="21" s="1"/>
  <c r="R1402" i="21"/>
  <c r="R1404" i="21"/>
  <c r="AB1404" i="21" s="1"/>
  <c r="R1408" i="21"/>
  <c r="AB1408" i="21" s="1"/>
  <c r="R1500" i="21"/>
  <c r="R1555" i="21"/>
  <c r="AB1555" i="21" s="1"/>
  <c r="R1579" i="21"/>
  <c r="AB1579" i="21" s="1"/>
  <c r="R1587" i="21"/>
  <c r="R1632" i="21"/>
  <c r="S1645" i="21"/>
  <c r="AC1645" i="21" s="1"/>
  <c r="R1649" i="21"/>
  <c r="AB1649" i="21" s="1"/>
  <c r="S1717" i="21"/>
  <c r="S688" i="21"/>
  <c r="AC688" i="21" s="1"/>
  <c r="T1052" i="21"/>
  <c r="AD1052" i="21" s="1"/>
  <c r="U1536" i="21"/>
  <c r="AE1536" i="21" s="1"/>
  <c r="S714" i="21"/>
  <c r="R941" i="21"/>
  <c r="R556" i="21"/>
  <c r="G6" i="4"/>
  <c r="J5" i="4"/>
  <c r="E26" i="5"/>
  <c r="E29" i="5" s="1"/>
  <c r="T606" i="21"/>
  <c r="AD606" i="21" s="1"/>
  <c r="S686" i="21"/>
  <c r="AC686" i="21" s="1"/>
  <c r="V784" i="21"/>
  <c r="AF784" i="21" s="1"/>
  <c r="S837" i="21"/>
  <c r="AC837" i="21" s="1"/>
  <c r="T1401" i="21"/>
  <c r="AD1401" i="21" s="1"/>
  <c r="S1418" i="21"/>
  <c r="S1535" i="21"/>
  <c r="AC1535" i="21" s="1"/>
  <c r="R697" i="21"/>
  <c r="AB697" i="21" s="1"/>
  <c r="R969" i="21"/>
  <c r="AB969" i="21" s="1"/>
  <c r="R1353" i="21"/>
  <c r="AB1353" i="21" s="1"/>
  <c r="S1249" i="21"/>
  <c r="S715" i="21"/>
  <c r="AC715" i="21" s="1"/>
  <c r="R1166" i="21"/>
  <c r="AB1166" i="21" s="1"/>
  <c r="R1002" i="21"/>
  <c r="T1432" i="21"/>
  <c r="R633" i="21"/>
  <c r="AB633" i="21" s="1"/>
  <c r="T817" i="21"/>
  <c r="AD817" i="21" s="1"/>
  <c r="R1412" i="21"/>
  <c r="AB1412" i="21" s="1"/>
  <c r="T1621" i="21"/>
  <c r="S1198" i="21"/>
  <c r="R864" i="21"/>
  <c r="AB864" i="21" s="1"/>
  <c r="R955" i="21"/>
  <c r="AB955" i="21" s="1"/>
  <c r="U1339" i="21"/>
  <c r="AE1339" i="21" s="1"/>
  <c r="T600" i="21"/>
  <c r="S951" i="21"/>
  <c r="R815" i="21"/>
  <c r="AB815" i="21" s="1"/>
  <c r="S1248" i="21"/>
  <c r="R1000" i="21"/>
  <c r="AB1000" i="21" s="1"/>
  <c r="S602" i="21"/>
  <c r="R1734" i="21"/>
  <c r="R942" i="21"/>
  <c r="AB942" i="21" s="1"/>
  <c r="R1516" i="21"/>
  <c r="AB1516" i="21" s="1"/>
  <c r="I63" i="8"/>
  <c r="D4" i="8" s="1"/>
  <c r="S655" i="21"/>
  <c r="S830" i="21"/>
  <c r="AC830" i="21" s="1"/>
  <c r="S1156" i="21"/>
  <c r="AC1156" i="21" s="1"/>
  <c r="S604" i="21"/>
  <c r="AC604" i="21" s="1"/>
  <c r="S638" i="21"/>
  <c r="AC638" i="21" s="1"/>
  <c r="S793" i="21"/>
  <c r="AC793" i="21" s="1"/>
  <c r="U882" i="21"/>
  <c r="S1490" i="21"/>
  <c r="AC1490" i="21" s="1"/>
  <c r="T1666" i="21"/>
  <c r="AD1666" i="21" s="1"/>
  <c r="S1668" i="21"/>
  <c r="AC1668" i="21" s="1"/>
  <c r="S800" i="21"/>
  <c r="AC800" i="21" s="1"/>
  <c r="R591" i="21"/>
  <c r="AB591" i="21" s="1"/>
  <c r="S1079" i="21"/>
  <c r="AC1079" i="21" s="1"/>
  <c r="S1246" i="21"/>
  <c r="R1469" i="21"/>
  <c r="AB1469" i="21" s="1"/>
  <c r="V705" i="21"/>
  <c r="AF705" i="21" s="1"/>
  <c r="Y705" i="21" s="1"/>
  <c r="T669" i="21"/>
  <c r="U669" i="21" s="1"/>
  <c r="AE669" i="21" s="1"/>
  <c r="S1329" i="21"/>
  <c r="AC1329" i="21" s="1"/>
  <c r="R987" i="21"/>
  <c r="S753" i="21"/>
  <c r="AC753" i="21" s="1"/>
  <c r="R599" i="21"/>
  <c r="AB599" i="21" s="1"/>
  <c r="S543" i="21"/>
  <c r="AC543" i="21" s="1"/>
  <c r="S936" i="21"/>
  <c r="R1623" i="21"/>
  <c r="AB1623" i="21" s="1"/>
  <c r="U836" i="21"/>
  <c r="S799" i="21"/>
  <c r="AC799" i="21" s="1"/>
  <c r="S1509" i="21"/>
  <c r="S1885" i="21"/>
  <c r="AC1885" i="21" s="1"/>
  <c r="G10" i="4"/>
  <c r="H5" i="4"/>
  <c r="T1848" i="21"/>
  <c r="U1433" i="21"/>
  <c r="AE1433" i="21" s="1"/>
  <c r="U695" i="21"/>
  <c r="AE695" i="21" s="1"/>
  <c r="S1018" i="21"/>
  <c r="AC1018" i="21" s="1"/>
  <c r="R812" i="21"/>
  <c r="AB812" i="21" s="1"/>
  <c r="S801" i="21"/>
  <c r="AC801" i="21" s="1"/>
  <c r="U1352" i="21"/>
  <c r="AE1352" i="21" s="1"/>
  <c r="R1256" i="21"/>
  <c r="AB1256" i="21" s="1"/>
  <c r="G18" i="4"/>
  <c r="G17" i="4" s="1"/>
  <c r="H26" i="5"/>
  <c r="H29" i="5" s="1"/>
  <c r="C26" i="5"/>
  <c r="C29" i="5" s="1"/>
  <c r="S1058" i="21"/>
  <c r="AC1058" i="21" s="1"/>
  <c r="S645" i="21"/>
  <c r="AC645" i="21" s="1"/>
  <c r="K5" i="4"/>
  <c r="F20" i="15"/>
  <c r="R224" i="21"/>
  <c r="AB224" i="21" s="1"/>
  <c r="S64" i="21"/>
  <c r="R128" i="21"/>
  <c r="R465" i="21"/>
  <c r="R93" i="21"/>
  <c r="AB93" i="21" s="1"/>
  <c r="R30" i="21"/>
  <c r="AB30" i="21" s="1"/>
  <c r="S1998" i="21"/>
  <c r="T1998" i="21" s="1"/>
  <c r="AD1998" i="21" s="1"/>
  <c r="S170" i="21"/>
  <c r="AC170" i="21" s="1"/>
  <c r="V518" i="21"/>
  <c r="AF518" i="21" s="1"/>
  <c r="T859" i="21"/>
  <c r="AD859" i="21" s="1"/>
  <c r="S120" i="21"/>
  <c r="AC120" i="21" s="1"/>
  <c r="T975" i="21"/>
  <c r="S1758" i="21"/>
  <c r="AC1758" i="21" s="1"/>
  <c r="S1159" i="21"/>
  <c r="AC1159" i="21" s="1"/>
  <c r="S531" i="21"/>
  <c r="R9" i="21"/>
  <c r="S9" i="21" s="1"/>
  <c r="T9" i="21" s="1"/>
  <c r="R20" i="21"/>
  <c r="AB20" i="21" s="1"/>
  <c r="R40" i="21"/>
  <c r="R59" i="21"/>
  <c r="AB59" i="21" s="1"/>
  <c r="R86" i="21"/>
  <c r="R97" i="21"/>
  <c r="AB97" i="21" s="1"/>
  <c r="R101" i="21"/>
  <c r="AB101" i="21" s="1"/>
  <c r="R119" i="21"/>
  <c r="AB119" i="21" s="1"/>
  <c r="R122" i="21"/>
  <c r="AB122" i="21" s="1"/>
  <c r="R142" i="21"/>
  <c r="AB142" i="21" s="1"/>
  <c r="R184" i="21"/>
  <c r="AB184" i="21" s="1"/>
  <c r="R220" i="21"/>
  <c r="AB220" i="21" s="1"/>
  <c r="R247" i="21"/>
  <c r="AB247" i="21" s="1"/>
  <c r="S260" i="21"/>
  <c r="AC260" i="21" s="1"/>
  <c r="Q274" i="21"/>
  <c r="Q297" i="21"/>
  <c r="AA297" i="21" s="1"/>
  <c r="Q301" i="21"/>
  <c r="AA301" i="21" s="1"/>
  <c r="Q313" i="21"/>
  <c r="AA313" i="21" s="1"/>
  <c r="Q320" i="21"/>
  <c r="Q330" i="21"/>
  <c r="Q335" i="21"/>
  <c r="Q347" i="21"/>
  <c r="Q352" i="21"/>
  <c r="Q355" i="21"/>
  <c r="Q398" i="21"/>
  <c r="AA398" i="21" s="1"/>
  <c r="R406" i="21"/>
  <c r="R412" i="21"/>
  <c r="AB412" i="21" s="1"/>
  <c r="Q418" i="21"/>
  <c r="Q421" i="21"/>
  <c r="Q471" i="21"/>
  <c r="S480" i="21"/>
  <c r="R1693" i="21"/>
  <c r="AB1693" i="21" s="1"/>
  <c r="R1696" i="21"/>
  <c r="AB1696" i="21" s="1"/>
  <c r="R1713" i="21"/>
  <c r="R1716" i="21"/>
  <c r="R1724" i="21"/>
  <c r="AB1724" i="21" s="1"/>
  <c r="R1732" i="21"/>
  <c r="AB1732" i="21" s="1"/>
  <c r="U1740" i="21"/>
  <c r="R1751" i="21"/>
  <c r="AB1751" i="21" s="1"/>
  <c r="V1755" i="21"/>
  <c r="AF1755" i="21" s="1"/>
  <c r="R1762" i="21"/>
  <c r="AB1762" i="21" s="1"/>
  <c r="S1764" i="21"/>
  <c r="AC1764" i="21" s="1"/>
  <c r="R1767" i="21"/>
  <c r="AB1767" i="21" s="1"/>
  <c r="R1774" i="21"/>
  <c r="AB1774" i="21" s="1"/>
  <c r="S1784" i="21"/>
  <c r="AC1784" i="21" s="1"/>
  <c r="S1786" i="21"/>
  <c r="AC1786" i="21" s="1"/>
  <c r="R1789" i="21"/>
  <c r="AB1789" i="21" s="1"/>
  <c r="R1829" i="21"/>
  <c r="AB1829" i="21" s="1"/>
  <c r="R1832" i="21"/>
  <c r="AB1832" i="21" s="1"/>
  <c r="R1835" i="21"/>
  <c r="AB1835" i="21" s="1"/>
  <c r="R1838" i="21"/>
  <c r="AB1838" i="21" s="1"/>
  <c r="R1863" i="21"/>
  <c r="AB1863" i="21" s="1"/>
  <c r="R1865" i="21"/>
  <c r="AB1865" i="21" s="1"/>
  <c r="R1871" i="21"/>
  <c r="AB1871" i="21" s="1"/>
  <c r="S1882" i="21"/>
  <c r="AC1882" i="21" s="1"/>
  <c r="R1888" i="21"/>
  <c r="AB1888" i="21" s="1"/>
  <c r="R1897" i="21"/>
  <c r="AB1897" i="21" s="1"/>
  <c r="R1900" i="21"/>
  <c r="AB1900" i="21" s="1"/>
  <c r="R1902" i="21"/>
  <c r="AB1902" i="21" s="1"/>
  <c r="R1907" i="21"/>
  <c r="AB1907" i="21" s="1"/>
  <c r="R1929" i="21"/>
  <c r="AB1929" i="21" s="1"/>
  <c r="R1937" i="21"/>
  <c r="AB1937" i="21" s="1"/>
  <c r="S1964" i="21"/>
  <c r="R1979" i="21"/>
  <c r="AB1979" i="21" s="1"/>
  <c r="R1987" i="21"/>
  <c r="AB1987" i="21" s="1"/>
  <c r="S1990" i="21"/>
  <c r="S1994" i="21"/>
  <c r="T530" i="21"/>
  <c r="AD530" i="21" s="1"/>
  <c r="S1595" i="21"/>
  <c r="S1224" i="21"/>
  <c r="AC1224" i="21" s="1"/>
  <c r="S43" i="21"/>
  <c r="T1008" i="21"/>
  <c r="R491" i="21"/>
  <c r="AB491" i="21" s="1"/>
  <c r="R36" i="21"/>
  <c r="AB36" i="21" s="1"/>
  <c r="R2000" i="21"/>
  <c r="AB2000" i="21" s="1"/>
  <c r="R118" i="21"/>
  <c r="R442" i="21"/>
  <c r="AB442" i="21" s="1"/>
  <c r="R265" i="21"/>
  <c r="AB265" i="21" s="1"/>
  <c r="R234" i="21"/>
  <c r="AB234" i="21" s="1"/>
  <c r="R126" i="21"/>
  <c r="AB126" i="21" s="1"/>
  <c r="R1683" i="21"/>
  <c r="AB1683" i="21" s="1"/>
  <c r="Q329" i="21"/>
  <c r="AA329" i="21" s="1"/>
  <c r="R56" i="21"/>
  <c r="AB56" i="21" s="1"/>
  <c r="R1966" i="21"/>
  <c r="AB1966" i="21" s="1"/>
  <c r="R217" i="21"/>
  <c r="Q296" i="21"/>
  <c r="R1720" i="21"/>
  <c r="AB1720" i="21" s="1"/>
  <c r="R104" i="21"/>
  <c r="AB104" i="21" s="1"/>
  <c r="R99" i="21"/>
  <c r="R10" i="21"/>
  <c r="R414" i="21"/>
  <c r="AB414" i="21" s="1"/>
  <c r="Q343" i="21"/>
  <c r="AA343" i="21" s="1"/>
  <c r="R457" i="21"/>
  <c r="AB457" i="21" s="1"/>
  <c r="Q357" i="21"/>
  <c r="AA357" i="21" s="1"/>
  <c r="R1818" i="21"/>
  <c r="AB1818" i="21" s="1"/>
  <c r="Q341" i="21"/>
  <c r="AA341" i="21" s="1"/>
  <c r="R1894" i="21"/>
  <c r="AB1894" i="21" s="1"/>
  <c r="R61" i="21"/>
  <c r="AB61" i="21" s="1"/>
  <c r="R123" i="21"/>
  <c r="R140" i="21"/>
  <c r="AB140" i="21" s="1"/>
  <c r="R149" i="21"/>
  <c r="AB149" i="21" s="1"/>
  <c r="R192" i="21"/>
  <c r="R213" i="21"/>
  <c r="Q276" i="21"/>
  <c r="Q298" i="21"/>
  <c r="Q314" i="21"/>
  <c r="Q316" i="21"/>
  <c r="AA316" i="21" s="1"/>
  <c r="Q318" i="21"/>
  <c r="S325" i="21"/>
  <c r="Q334" i="21"/>
  <c r="Q336" i="21"/>
  <c r="Q353" i="21"/>
  <c r="Q365" i="21"/>
  <c r="AA365" i="21" s="1"/>
  <c r="Q375" i="21"/>
  <c r="AA375" i="21" s="1"/>
  <c r="Q378" i="21"/>
  <c r="AA378" i="21" s="1"/>
  <c r="Q382" i="21"/>
  <c r="Q404" i="21"/>
  <c r="AA404" i="21" s="1"/>
  <c r="Q431" i="21"/>
  <c r="R437" i="21"/>
  <c r="R489" i="21"/>
  <c r="AB489" i="21" s="1"/>
  <c r="R493" i="21"/>
  <c r="AB493" i="21" s="1"/>
  <c r="R513" i="21"/>
  <c r="AB513" i="21" s="1"/>
  <c r="R1695" i="21"/>
  <c r="AB1695" i="21" s="1"/>
  <c r="R1712" i="21"/>
  <c r="R1722" i="21"/>
  <c r="AB1722" i="21" s="1"/>
  <c r="T1736" i="21"/>
  <c r="S1739" i="21"/>
  <c r="AC1739" i="21" s="1"/>
  <c r="R1744" i="21"/>
  <c r="AB1744" i="21" s="1"/>
  <c r="R1746" i="21"/>
  <c r="AB1746" i="21" s="1"/>
  <c r="S1749" i="21"/>
  <c r="R1753" i="21"/>
  <c r="AB1753" i="21" s="1"/>
  <c r="R1756" i="21"/>
  <c r="AB1756" i="21" s="1"/>
  <c r="R1763" i="21"/>
  <c r="AB1763" i="21" s="1"/>
  <c r="R1769" i="21"/>
  <c r="AB1769" i="21" s="1"/>
  <c r="S1773" i="21"/>
  <c r="R1778" i="21"/>
  <c r="R1794" i="21"/>
  <c r="AB1794" i="21" s="1"/>
  <c r="R1816" i="21"/>
  <c r="AB1816" i="21" s="1"/>
  <c r="R1827" i="21"/>
  <c r="AB1827" i="21" s="1"/>
  <c r="R1834" i="21"/>
  <c r="R1837" i="21"/>
  <c r="AB1837" i="21" s="1"/>
  <c r="R1840" i="21"/>
  <c r="AB1840" i="21" s="1"/>
  <c r="R1843" i="21"/>
  <c r="AB1843" i="21" s="1"/>
  <c r="R1857" i="21"/>
  <c r="AB1857" i="21" s="1"/>
  <c r="R1867" i="21"/>
  <c r="AB1867" i="21" s="1"/>
  <c r="R1880" i="21"/>
  <c r="AB1880" i="21" s="1"/>
  <c r="R1884" i="21"/>
  <c r="AB1884" i="21" s="1"/>
  <c r="R1886" i="21"/>
  <c r="AB1886" i="21" s="1"/>
  <c r="T1930" i="21"/>
  <c r="R1981" i="21"/>
  <c r="AB1981" i="21" s="1"/>
  <c r="R1985" i="21"/>
  <c r="AB1985" i="21" s="1"/>
  <c r="S2002" i="21"/>
  <c r="T2002" i="21" s="1"/>
  <c r="AD2002" i="21" s="1"/>
  <c r="T1130" i="21"/>
  <c r="T1685" i="21"/>
  <c r="AD1685" i="21" s="1"/>
  <c r="S461" i="21"/>
  <c r="S208" i="21"/>
  <c r="AC208" i="21" s="1"/>
  <c r="R1771" i="21"/>
  <c r="AB1771" i="21" s="1"/>
  <c r="R14" i="21"/>
  <c r="R435" i="21"/>
  <c r="R1910" i="21"/>
  <c r="T1610" i="21"/>
  <c r="AD1610" i="21" s="1"/>
  <c r="R44" i="21"/>
  <c r="AB44" i="21" s="1"/>
  <c r="R1726" i="21"/>
  <c r="AB1726" i="21" s="1"/>
  <c r="R1853" i="21"/>
  <c r="AB1853" i="21" s="1"/>
  <c r="R1967" i="21"/>
  <c r="AB1967" i="21" s="1"/>
  <c r="Q432" i="21"/>
  <c r="AA432" i="21" s="1"/>
  <c r="Q401" i="21"/>
  <c r="AA401" i="21" s="1"/>
  <c r="Q300" i="21"/>
  <c r="R511" i="21"/>
  <c r="AB511" i="21" s="1"/>
  <c r="R229" i="21"/>
  <c r="AB229" i="21" s="1"/>
  <c r="R629" i="21"/>
  <c r="AB629" i="21" s="1"/>
  <c r="S637" i="21"/>
  <c r="AC637" i="21" s="1"/>
  <c r="R723" i="21"/>
  <c r="AB723" i="21" s="1"/>
  <c r="R805" i="21"/>
  <c r="AB805" i="21" s="1"/>
  <c r="R880" i="21"/>
  <c r="AB880" i="21" s="1"/>
  <c r="R943" i="21"/>
  <c r="AB943" i="21" s="1"/>
  <c r="R979" i="21"/>
  <c r="AB979" i="21" s="1"/>
  <c r="R1029" i="21"/>
  <c r="AB1029" i="21" s="1"/>
  <c r="R1044" i="21"/>
  <c r="AB1044" i="21" s="1"/>
  <c r="R1112" i="21"/>
  <c r="AB1112" i="21" s="1"/>
  <c r="R1124" i="21"/>
  <c r="AB1124" i="21" s="1"/>
  <c r="R1148" i="21"/>
  <c r="AB1148" i="21" s="1"/>
  <c r="R1154" i="21"/>
  <c r="AB1154" i="21" s="1"/>
  <c r="R1179" i="21"/>
  <c r="AB1179" i="21" s="1"/>
  <c r="R1194" i="21"/>
  <c r="AB1194" i="21" s="1"/>
  <c r="R1222" i="21"/>
  <c r="AB1222" i="21" s="1"/>
  <c r="T1245" i="21"/>
  <c r="AD1245" i="21" s="1"/>
  <c r="R1399" i="21"/>
  <c r="AB1399" i="21" s="1"/>
  <c r="R1526" i="21"/>
  <c r="AB1526" i="21" s="1"/>
  <c r="R1532" i="21"/>
  <c r="AB1532" i="21" s="1"/>
  <c r="T1546" i="21"/>
  <c r="AD1546" i="21" s="1"/>
  <c r="R1552" i="21"/>
  <c r="AB1552" i="21" s="1"/>
  <c r="R1586" i="21"/>
  <c r="AB1586" i="21" s="1"/>
  <c r="S1631" i="21"/>
  <c r="AC1631" i="21" s="1"/>
  <c r="R1654" i="21"/>
  <c r="AB1654" i="21" s="1"/>
  <c r="R1664" i="21"/>
  <c r="AB1664" i="21" s="1"/>
  <c r="R1672" i="21"/>
  <c r="AB1672" i="21" s="1"/>
  <c r="R615" i="21"/>
  <c r="AB615" i="21" s="1"/>
  <c r="S659" i="21"/>
  <c r="AC659" i="21" s="1"/>
  <c r="R845" i="21"/>
  <c r="AB845" i="21" s="1"/>
  <c r="R904" i="21"/>
  <c r="AB904" i="21" s="1"/>
  <c r="S940" i="21"/>
  <c r="R1004" i="21"/>
  <c r="AB1004" i="21" s="1"/>
  <c r="R1015" i="21"/>
  <c r="AB1015" i="21" s="1"/>
  <c r="R1027" i="21"/>
  <c r="AB1027" i="21" s="1"/>
  <c r="R1056" i="21"/>
  <c r="AB1056" i="21" s="1"/>
  <c r="S1096" i="21"/>
  <c r="AC1096" i="21" s="1"/>
  <c r="R1196" i="21"/>
  <c r="AB1196" i="21" s="1"/>
  <c r="R1220" i="21"/>
  <c r="AB1220" i="21" s="1"/>
  <c r="S1291" i="21"/>
  <c r="AC1291" i="21" s="1"/>
  <c r="R1377" i="21"/>
  <c r="AB1377" i="21" s="1"/>
  <c r="R1438" i="21"/>
  <c r="AB1438" i="21" s="1"/>
  <c r="R1480" i="21"/>
  <c r="AB1480" i="21" s="1"/>
  <c r="R1503" i="21"/>
  <c r="AB1503" i="21" s="1"/>
  <c r="R1534" i="21"/>
  <c r="AB1534" i="21" s="1"/>
  <c r="R1538" i="21"/>
  <c r="AB1538" i="21" s="1"/>
  <c r="R1547" i="21"/>
  <c r="AB1547" i="21" s="1"/>
  <c r="R1550" i="21"/>
  <c r="AB1550" i="21" s="1"/>
  <c r="R1557" i="21"/>
  <c r="AB1557" i="21" s="1"/>
  <c r="R1605" i="21"/>
  <c r="AB1605" i="21" s="1"/>
  <c r="R1625" i="21"/>
  <c r="AB1625" i="21" s="1"/>
  <c r="T1548" i="21"/>
  <c r="AD1548" i="21" s="1"/>
  <c r="T540" i="21"/>
  <c r="AD540" i="21" s="1"/>
  <c r="T883" i="21"/>
  <c r="AD883" i="21" s="1"/>
  <c r="R94" i="21"/>
  <c r="AB94" i="21" s="1"/>
  <c r="R98" i="21"/>
  <c r="AB98" i="21" s="1"/>
  <c r="R228" i="21"/>
  <c r="AB228" i="21" s="1"/>
  <c r="R243" i="21"/>
  <c r="AB243" i="21" s="1"/>
  <c r="Q430" i="21"/>
  <c r="AA430" i="21" s="1"/>
  <c r="S570" i="21"/>
  <c r="AC570" i="21" s="1"/>
  <c r="R592" i="21"/>
  <c r="R865" i="21"/>
  <c r="AB865" i="21" s="1"/>
  <c r="R870" i="21"/>
  <c r="AB870" i="21" s="1"/>
  <c r="S872" i="21"/>
  <c r="AC872" i="21" s="1"/>
  <c r="S890" i="21"/>
  <c r="R895" i="21"/>
  <c r="R937" i="21"/>
  <c r="R952" i="21"/>
  <c r="R954" i="21"/>
  <c r="AB954" i="21" s="1"/>
  <c r="R983" i="21"/>
  <c r="R1005" i="21"/>
  <c r="R1107" i="21"/>
  <c r="R1117" i="21"/>
  <c r="AB1117" i="21" s="1"/>
  <c r="R1145" i="21"/>
  <c r="AB1145" i="21" s="1"/>
  <c r="R1176" i="21"/>
  <c r="AB1176" i="21" s="1"/>
  <c r="S1181" i="21"/>
  <c r="AC1181" i="21" s="1"/>
  <c r="R1221" i="21"/>
  <c r="AB1221" i="21" s="1"/>
  <c r="R1255" i="21"/>
  <c r="AB1255" i="21" s="1"/>
  <c r="R1266" i="21"/>
  <c r="AB1266" i="21" s="1"/>
  <c r="R1284" i="21"/>
  <c r="AB1284" i="21" s="1"/>
  <c r="R1287" i="21"/>
  <c r="AB1287" i="21" s="1"/>
  <c r="R1299" i="21"/>
  <c r="AB1299" i="21" s="1"/>
  <c r="R1324" i="21"/>
  <c r="AB1324" i="21" s="1"/>
  <c r="R1334" i="21"/>
  <c r="AB1334" i="21" s="1"/>
  <c r="R1383" i="21"/>
  <c r="AB1383" i="21" s="1"/>
  <c r="R1389" i="21"/>
  <c r="AB1389" i="21" s="1"/>
  <c r="R1391" i="21"/>
  <c r="AB1391" i="21" s="1"/>
  <c r="R1393" i="21"/>
  <c r="AB1393" i="21" s="1"/>
  <c r="R1409" i="21"/>
  <c r="AB1409" i="21" s="1"/>
  <c r="R1422" i="21"/>
  <c r="AB1422" i="21" s="1"/>
  <c r="R1441" i="21"/>
  <c r="AB1441" i="21" s="1"/>
  <c r="S1443" i="21"/>
  <c r="AC1443" i="21" s="1"/>
  <c r="R1447" i="21"/>
  <c r="AB1447" i="21" s="1"/>
  <c r="R1449" i="21"/>
  <c r="AB1449" i="21" s="1"/>
  <c r="R1454" i="21"/>
  <c r="AB1454" i="21" s="1"/>
  <c r="R1471" i="21"/>
  <c r="AB1471" i="21" s="1"/>
  <c r="R1474" i="21"/>
  <c r="AB1474" i="21" s="1"/>
  <c r="R1476" i="21"/>
  <c r="AB1476" i="21" s="1"/>
  <c r="R1485" i="21"/>
  <c r="AB1485" i="21" s="1"/>
  <c r="R1487" i="21"/>
  <c r="AB1487" i="21" s="1"/>
  <c r="R1495" i="21"/>
  <c r="AB1495" i="21" s="1"/>
  <c r="R1498" i="21"/>
  <c r="R1504" i="21"/>
  <c r="AB1504" i="21" s="1"/>
  <c r="R1523" i="21"/>
  <c r="AB1523" i="21" s="1"/>
  <c r="R1613" i="21"/>
  <c r="AB1613" i="21" s="1"/>
  <c r="R1628" i="21"/>
  <c r="R1634" i="21"/>
  <c r="AB1634" i="21" s="1"/>
  <c r="R1660" i="21"/>
  <c r="S1663" i="21"/>
  <c r="AC1663" i="21" s="1"/>
  <c r="T1698" i="21"/>
  <c r="AD1698" i="21" s="1"/>
  <c r="R1706" i="21"/>
  <c r="AB1706" i="21" s="1"/>
  <c r="R1761" i="21"/>
  <c r="AB1761" i="21" s="1"/>
  <c r="R1770" i="21"/>
  <c r="AB1770" i="21" s="1"/>
  <c r="R1854" i="21"/>
  <c r="AB1854" i="21" s="1"/>
  <c r="R1858" i="21"/>
  <c r="AB1858" i="21" s="1"/>
  <c r="R1860" i="21"/>
  <c r="AB1860" i="21" s="1"/>
  <c r="R1922" i="21"/>
  <c r="AB1922" i="21" s="1"/>
  <c r="R1986" i="21"/>
  <c r="AB1986" i="21" s="1"/>
  <c r="T702" i="21"/>
  <c r="R1688" i="21"/>
  <c r="AB1688" i="21" s="1"/>
  <c r="R1269" i="21"/>
  <c r="AB1269" i="21" s="1"/>
  <c r="S665" i="21"/>
  <c r="AC665" i="21" s="1"/>
  <c r="R672" i="21"/>
  <c r="R103" i="21"/>
  <c r="S565" i="21"/>
  <c r="AC565" i="21" s="1"/>
  <c r="S519" i="21"/>
  <c r="AC519" i="21" s="1"/>
  <c r="R1381" i="21"/>
  <c r="AB1381" i="21" s="1"/>
  <c r="R1540" i="21"/>
  <c r="S656" i="21"/>
  <c r="AC656" i="21" s="1"/>
  <c r="R106" i="21"/>
  <c r="R109" i="21"/>
  <c r="R160" i="21"/>
  <c r="R209" i="21"/>
  <c r="R223" i="21"/>
  <c r="AB223" i="21" s="1"/>
  <c r="R226" i="21"/>
  <c r="Q373" i="21"/>
  <c r="Q376" i="21"/>
  <c r="Q379" i="21"/>
  <c r="R494" i="21"/>
  <c r="AB494" i="21" s="1"/>
  <c r="R587" i="21"/>
  <c r="AB587" i="21" s="1"/>
  <c r="R664" i="21"/>
  <c r="R798" i="21"/>
  <c r="R1105" i="21"/>
  <c r="AB1105" i="21" s="1"/>
  <c r="R1137" i="21"/>
  <c r="AB1137" i="21" s="1"/>
  <c r="R1163" i="21"/>
  <c r="AB1163" i="21" s="1"/>
  <c r="R1182" i="21"/>
  <c r="AB1182" i="21" s="1"/>
  <c r="R1252" i="21"/>
  <c r="AB1252" i="21" s="1"/>
  <c r="R1259" i="21"/>
  <c r="AB1259" i="21" s="1"/>
  <c r="R1276" i="21"/>
  <c r="R1282" i="21"/>
  <c r="AB1282" i="21" s="1"/>
  <c r="R1286" i="21"/>
  <c r="AB1286" i="21" s="1"/>
  <c r="R1288" i="21"/>
  <c r="AB1288" i="21" s="1"/>
  <c r="R1298" i="21"/>
  <c r="AB1298" i="21" s="1"/>
  <c r="R1303" i="21"/>
  <c r="R1368" i="21"/>
  <c r="AB1368" i="21" s="1"/>
  <c r="T1373" i="21"/>
  <c r="AD1373" i="21" s="1"/>
  <c r="S1385" i="21"/>
  <c r="AC1385" i="21" s="1"/>
  <c r="R1405" i="21"/>
  <c r="AB1405" i="21" s="1"/>
  <c r="R1411" i="21"/>
  <c r="AB1411" i="21" s="1"/>
  <c r="R1424" i="21"/>
  <c r="AB1424" i="21" s="1"/>
  <c r="R1446" i="21"/>
  <c r="AB1446" i="21" s="1"/>
  <c r="T1448" i="21"/>
  <c r="R1455" i="21"/>
  <c r="AB1455" i="21" s="1"/>
  <c r="R1472" i="21"/>
  <c r="AB1472" i="21" s="1"/>
  <c r="R1475" i="21"/>
  <c r="AB1475" i="21" s="1"/>
  <c r="R1477" i="21"/>
  <c r="AB1477" i="21" s="1"/>
  <c r="R1484" i="21"/>
  <c r="AB1484" i="21" s="1"/>
  <c r="R1486" i="21"/>
  <c r="AB1486" i="21" s="1"/>
  <c r="R1510" i="21"/>
  <c r="AB1510" i="21" s="1"/>
  <c r="R1544" i="21"/>
  <c r="R1549" i="21"/>
  <c r="AB1549" i="21" s="1"/>
  <c r="U1642" i="21"/>
  <c r="AE1642" i="21" s="1"/>
  <c r="R1782" i="21"/>
  <c r="R1850" i="21"/>
  <c r="AB1850" i="21" s="1"/>
  <c r="R1852" i="21"/>
  <c r="AB1852" i="21" s="1"/>
  <c r="R1859" i="21"/>
  <c r="AB1859" i="21" s="1"/>
  <c r="R1861" i="21"/>
  <c r="AB1861" i="21" s="1"/>
  <c r="R1869" i="21"/>
  <c r="AB1869" i="21" s="1"/>
  <c r="S190" i="21"/>
  <c r="S195" i="21"/>
  <c r="AC195" i="21" s="1"/>
  <c r="S1337" i="21"/>
  <c r="AC1337" i="21" s="1"/>
  <c r="R1260" i="21"/>
  <c r="AB1260" i="21" s="1"/>
  <c r="R1862" i="21"/>
  <c r="AB1862" i="21" s="1"/>
  <c r="R1692" i="21"/>
  <c r="AB1692" i="21" s="1"/>
  <c r="R1115" i="21"/>
  <c r="R121" i="21"/>
  <c r="AB121" i="21" s="1"/>
  <c r="R956" i="21"/>
  <c r="AB956" i="21" s="1"/>
  <c r="Q428" i="21"/>
  <c r="S487" i="21"/>
  <c r="AC487" i="21" s="1"/>
  <c r="R1241" i="21"/>
  <c r="AB1241" i="21" s="1"/>
  <c r="R970" i="21"/>
  <c r="AB970" i="21" s="1"/>
  <c r="S1247" i="21"/>
  <c r="AC1247" i="21" s="1"/>
  <c r="R1856" i="21"/>
  <c r="R1501" i="21"/>
  <c r="AB1501" i="21" s="1"/>
  <c r="S1138" i="21"/>
  <c r="AC1138" i="21" s="1"/>
  <c r="S1435" i="21"/>
  <c r="AC1435" i="21" s="1"/>
  <c r="S813" i="21"/>
  <c r="AC813" i="21" s="1"/>
  <c r="R77" i="21"/>
  <c r="R84" i="21"/>
  <c r="AB84" i="21" s="1"/>
  <c r="R88" i="21"/>
  <c r="AB88" i="21" s="1"/>
  <c r="R76" i="21"/>
  <c r="AB76" i="21" s="1"/>
  <c r="T907" i="21"/>
  <c r="AD907" i="21" s="1"/>
  <c r="V1045" i="21"/>
  <c r="AF1045" i="21" s="1"/>
  <c r="S700" i="21"/>
  <c r="AC700" i="21" s="1"/>
  <c r="S12" i="21"/>
  <c r="S134" i="21"/>
  <c r="U1506" i="21"/>
  <c r="AE1506" i="21" s="1"/>
  <c r="T977" i="21"/>
  <c r="AD977" i="21" s="1"/>
  <c r="S1142" i="21"/>
  <c r="AC1142" i="21" s="1"/>
  <c r="S673" i="21"/>
  <c r="AC673" i="21" s="1"/>
  <c r="S667" i="21"/>
  <c r="AC667" i="21" s="1"/>
  <c r="R131" i="21"/>
  <c r="R133" i="21"/>
  <c r="R139" i="21"/>
  <c r="R185" i="21"/>
  <c r="AB185" i="21" s="1"/>
  <c r="R189" i="21"/>
  <c r="R191" i="21"/>
  <c r="AB191" i="21" s="1"/>
  <c r="R210" i="21"/>
  <c r="AB210" i="21" s="1"/>
  <c r="R225" i="21"/>
  <c r="AB225" i="21" s="1"/>
  <c r="R236" i="21"/>
  <c r="R245" i="21"/>
  <c r="R275" i="21"/>
  <c r="Q284" i="21"/>
  <c r="Q288" i="21"/>
  <c r="AA288" i="21" s="1"/>
  <c r="Q291" i="21"/>
  <c r="Q295" i="21"/>
  <c r="Q321" i="21"/>
  <c r="AA321" i="21" s="1"/>
  <c r="Q331" i="21"/>
  <c r="AA331" i="21" s="1"/>
  <c r="Q338" i="21"/>
  <c r="AA338" i="21" s="1"/>
  <c r="Q340" i="21"/>
  <c r="AA340" i="21" s="1"/>
  <c r="Q344" i="21"/>
  <c r="AA344" i="21" s="1"/>
  <c r="Q350" i="21"/>
  <c r="Q356" i="21"/>
  <c r="AA356" i="21" s="1"/>
  <c r="Q360" i="21"/>
  <c r="Q362" i="21"/>
  <c r="Q372" i="21"/>
  <c r="AA372" i="21" s="1"/>
  <c r="Q374" i="21"/>
  <c r="AA374" i="21" s="1"/>
  <c r="Q381" i="21"/>
  <c r="Q390" i="21"/>
  <c r="Q394" i="21"/>
  <c r="Q399" i="21"/>
  <c r="Q407" i="21"/>
  <c r="R413" i="21"/>
  <c r="AB413" i="21" s="1"/>
  <c r="R416" i="21"/>
  <c r="AB416" i="21" s="1"/>
  <c r="R419" i="21"/>
  <c r="R436" i="21"/>
  <c r="AB436" i="21" s="1"/>
  <c r="R439" i="21"/>
  <c r="AB439" i="21" s="1"/>
  <c r="R441" i="21"/>
  <c r="S447" i="21"/>
  <c r="Q475" i="21"/>
  <c r="AA475" i="21" s="1"/>
  <c r="R481" i="21"/>
  <c r="R484" i="21"/>
  <c r="AB484" i="21" s="1"/>
  <c r="R492" i="21"/>
  <c r="AB492" i="21" s="1"/>
  <c r="R495" i="21"/>
  <c r="AB495" i="21" s="1"/>
  <c r="R545" i="21"/>
  <c r="AB545" i="21" s="1"/>
  <c r="R561" i="21"/>
  <c r="AB561" i="21" s="1"/>
  <c r="R568" i="21"/>
  <c r="R572" i="21"/>
  <c r="R586" i="21"/>
  <c r="AB586" i="21" s="1"/>
  <c r="R594" i="21"/>
  <c r="AB594" i="21" s="1"/>
  <c r="R596" i="21"/>
  <c r="AB596" i="21" s="1"/>
  <c r="R605" i="21"/>
  <c r="AB605" i="21" s="1"/>
  <c r="R612" i="21"/>
  <c r="AB612" i="21" s="1"/>
  <c r="R616" i="21"/>
  <c r="R623" i="21"/>
  <c r="AB623" i="21" s="1"/>
  <c r="R628" i="21"/>
  <c r="R649" i="21"/>
  <c r="R652" i="21"/>
  <c r="AB652" i="21" s="1"/>
  <c r="R657" i="21"/>
  <c r="AB657" i="21" s="1"/>
  <c r="R675" i="21"/>
  <c r="AB675" i="21" s="1"/>
  <c r="R678" i="21"/>
  <c r="AB678" i="21" s="1"/>
  <c r="S689" i="21"/>
  <c r="R691" i="21"/>
  <c r="AB691" i="21" s="1"/>
  <c r="R707" i="21"/>
  <c r="AB707" i="21" s="1"/>
  <c r="R710" i="21"/>
  <c r="AB710" i="21" s="1"/>
  <c r="R755" i="21"/>
  <c r="AB755" i="21" s="1"/>
  <c r="R794" i="21"/>
  <c r="S796" i="21"/>
  <c r="AC796" i="21" s="1"/>
  <c r="R810" i="21"/>
  <c r="AB810" i="21" s="1"/>
  <c r="S816" i="21"/>
  <c r="AC816" i="21" s="1"/>
  <c r="R820" i="21"/>
  <c r="R823" i="21"/>
  <c r="AB823" i="21" s="1"/>
  <c r="R825" i="21"/>
  <c r="R839" i="21"/>
  <c r="AB839" i="21" s="1"/>
  <c r="R841" i="21"/>
  <c r="AB841" i="21" s="1"/>
  <c r="R851" i="21"/>
  <c r="AB851" i="21" s="1"/>
  <c r="R855" i="21"/>
  <c r="AB855" i="21" s="1"/>
  <c r="R857" i="21"/>
  <c r="AB857" i="21" s="1"/>
  <c r="S860" i="21"/>
  <c r="AC860" i="21" s="1"/>
  <c r="R862" i="21"/>
  <c r="S874" i="21"/>
  <c r="AC874" i="21" s="1"/>
  <c r="R877" i="21"/>
  <c r="AB877" i="21" s="1"/>
  <c r="R884" i="21"/>
  <c r="AB884" i="21" s="1"/>
  <c r="S1776" i="21"/>
  <c r="AC1776" i="21" s="1"/>
  <c r="V931" i="21"/>
  <c r="AF931" i="21" s="1"/>
  <c r="U1933" i="21"/>
  <c r="AE1933" i="21" s="1"/>
  <c r="T879" i="21"/>
  <c r="AD879" i="21" s="1"/>
  <c r="S1467" i="21"/>
  <c r="AC1467" i="21" s="1"/>
  <c r="S867" i="21"/>
  <c r="AC867" i="21" s="1"/>
  <c r="S1216" i="21"/>
  <c r="S684" i="21"/>
  <c r="R856" i="21"/>
  <c r="AB856" i="21" s="1"/>
  <c r="R694" i="21"/>
  <c r="AB694" i="21" s="1"/>
  <c r="S206" i="21"/>
  <c r="AC206" i="21" s="1"/>
  <c r="S1036" i="21"/>
  <c r="AC1036" i="21" s="1"/>
  <c r="R808" i="21"/>
  <c r="AB808" i="21" s="1"/>
  <c r="R662" i="21"/>
  <c r="AB662" i="21" s="1"/>
  <c r="R445" i="21"/>
  <c r="Q370" i="21"/>
  <c r="AA370" i="21" s="1"/>
  <c r="S1336" i="21"/>
  <c r="S1250" i="21"/>
  <c r="AC1250" i="21" s="1"/>
  <c r="T1144" i="21"/>
  <c r="AD1144" i="21" s="1"/>
  <c r="R137" i="21"/>
  <c r="AB137" i="21" s="1"/>
  <c r="R804" i="21"/>
  <c r="AB804" i="21" s="1"/>
  <c r="R834" i="21"/>
  <c r="AB834" i="21" s="1"/>
  <c r="S651" i="21"/>
  <c r="AC651" i="21" s="1"/>
  <c r="R893" i="21"/>
  <c r="AB893" i="21" s="1"/>
  <c r="T1080" i="21"/>
  <c r="T1322" i="21"/>
  <c r="AD1322" i="21" s="1"/>
  <c r="S1095" i="21"/>
  <c r="R286" i="21"/>
  <c r="R141" i="21"/>
  <c r="AB141" i="21" s="1"/>
  <c r="R144" i="21"/>
  <c r="AB144" i="21" s="1"/>
  <c r="R175" i="21"/>
  <c r="R177" i="21"/>
  <c r="AB177" i="21" s="1"/>
  <c r="R187" i="21"/>
  <c r="R200" i="21"/>
  <c r="R204" i="21"/>
  <c r="R214" i="21"/>
  <c r="AB214" i="21" s="1"/>
  <c r="R219" i="21"/>
  <c r="AB219" i="21" s="1"/>
  <c r="R237" i="21"/>
  <c r="R252" i="21"/>
  <c r="AB252" i="21" s="1"/>
  <c r="R267" i="21"/>
  <c r="AB267" i="21" s="1"/>
  <c r="R273" i="21"/>
  <c r="AB273" i="21" s="1"/>
  <c r="Q279" i="21"/>
  <c r="Q285" i="21"/>
  <c r="AA285" i="21" s="1"/>
  <c r="Q290" i="21"/>
  <c r="Q303" i="21"/>
  <c r="Q319" i="21"/>
  <c r="Q323" i="21"/>
  <c r="Q339" i="21"/>
  <c r="Q342" i="21"/>
  <c r="AA342" i="21" s="1"/>
  <c r="Q346" i="21"/>
  <c r="AA346" i="21" s="1"/>
  <c r="Q354" i="21"/>
  <c r="AA354" i="21" s="1"/>
  <c r="Q358" i="21"/>
  <c r="AA358" i="21" s="1"/>
  <c r="Q361" i="21"/>
  <c r="Q368" i="21"/>
  <c r="AA368" i="21" s="1"/>
  <c r="Q383" i="21"/>
  <c r="Q386" i="21"/>
  <c r="Q391" i="21"/>
  <c r="AA391" i="21" s="1"/>
  <c r="Q393" i="21"/>
  <c r="Q395" i="21"/>
  <c r="Q405" i="21"/>
  <c r="Q408" i="21"/>
  <c r="AA408" i="21" s="1"/>
  <c r="R415" i="21"/>
  <c r="AB415" i="21" s="1"/>
  <c r="Q427" i="21"/>
  <c r="AA427" i="21" s="1"/>
  <c r="R440" i="21"/>
  <c r="R443" i="21"/>
  <c r="R449" i="21"/>
  <c r="AB449" i="21" s="1"/>
  <c r="R467" i="21"/>
  <c r="AB467" i="21" s="1"/>
  <c r="Q470" i="21"/>
  <c r="AA470" i="21" s="1"/>
  <c r="Q474" i="21"/>
  <c r="R482" i="21"/>
  <c r="R485" i="21"/>
  <c r="AB485" i="21" s="1"/>
  <c r="R490" i="21"/>
  <c r="AB490" i="21" s="1"/>
  <c r="R539" i="21"/>
  <c r="AB539" i="21" s="1"/>
  <c r="R559" i="21"/>
  <c r="AB559" i="21" s="1"/>
  <c r="R566" i="21"/>
  <c r="AB566" i="21" s="1"/>
  <c r="R569" i="21"/>
  <c r="AB569" i="21" s="1"/>
  <c r="R571" i="21"/>
  <c r="AB571" i="21" s="1"/>
  <c r="R595" i="21"/>
  <c r="R603" i="21"/>
  <c r="AB603" i="21" s="1"/>
  <c r="R627" i="21"/>
  <c r="R630" i="21"/>
  <c r="AB630" i="21" s="1"/>
  <c r="R644" i="21"/>
  <c r="AB644" i="21" s="1"/>
  <c r="R647" i="21"/>
  <c r="AB647" i="21" s="1"/>
  <c r="R650" i="21"/>
  <c r="AB650" i="21" s="1"/>
  <c r="R666" i="21"/>
  <c r="AB666" i="21" s="1"/>
  <c r="R670" i="21"/>
  <c r="AB670" i="21" s="1"/>
  <c r="R677" i="21"/>
  <c r="AB677" i="21" s="1"/>
  <c r="R687" i="21"/>
  <c r="AB687" i="21" s="1"/>
  <c r="R690" i="21"/>
  <c r="AB690" i="21" s="1"/>
  <c r="R696" i="21"/>
  <c r="AB696" i="21" s="1"/>
  <c r="R706" i="21"/>
  <c r="AB706" i="21" s="1"/>
  <c r="S731" i="21"/>
  <c r="AC731" i="21" s="1"/>
  <c r="R744" i="21"/>
  <c r="AB744" i="21" s="1"/>
  <c r="R746" i="21"/>
  <c r="AB746" i="21" s="1"/>
  <c r="R760" i="21"/>
  <c r="AB760" i="21" s="1"/>
  <c r="R771" i="21"/>
  <c r="AB771" i="21" s="1"/>
  <c r="R795" i="21"/>
  <c r="R802" i="21"/>
  <c r="AB802" i="21" s="1"/>
  <c r="S806" i="21"/>
  <c r="AC806" i="21" s="1"/>
  <c r="R809" i="21"/>
  <c r="AB809" i="21" s="1"/>
  <c r="R811" i="21"/>
  <c r="AB811" i="21" s="1"/>
  <c r="R814" i="21"/>
  <c r="AB814" i="21" s="1"/>
  <c r="R818" i="21"/>
  <c r="AB818" i="21" s="1"/>
  <c r="R822" i="21"/>
  <c r="R826" i="21"/>
  <c r="AB826" i="21" s="1"/>
  <c r="T838" i="21"/>
  <c r="AD838" i="21" s="1"/>
  <c r="R840" i="21"/>
  <c r="AB840" i="21" s="1"/>
  <c r="R842" i="21"/>
  <c r="AB842" i="21" s="1"/>
  <c r="R861" i="21"/>
  <c r="AB861" i="21" s="1"/>
  <c r="R869" i="21"/>
  <c r="AB869" i="21" s="1"/>
  <c r="S886" i="21"/>
  <c r="AC886" i="21" s="1"/>
  <c r="S889" i="21"/>
  <c r="R892" i="21"/>
  <c r="AB892" i="21" s="1"/>
  <c r="R901" i="21"/>
  <c r="AB901" i="21" s="1"/>
  <c r="R908" i="21"/>
  <c r="AB908" i="21" s="1"/>
  <c r="U871" i="21"/>
  <c r="AE871" i="21" s="1"/>
  <c r="U1721" i="21"/>
  <c r="AE1721" i="21" s="1"/>
  <c r="S13" i="21"/>
  <c r="S1174" i="21"/>
  <c r="AC1174" i="21" s="1"/>
  <c r="S896" i="21"/>
  <c r="AC896" i="21" s="1"/>
  <c r="S948" i="21"/>
  <c r="AC948" i="21" s="1"/>
  <c r="V1785" i="21"/>
  <c r="AF1785" i="21" s="1"/>
  <c r="T733" i="21"/>
  <c r="AD733" i="21" s="1"/>
  <c r="S1607" i="21"/>
  <c r="AC1607" i="21" s="1"/>
  <c r="S1262" i="21"/>
  <c r="AC1262" i="21" s="1"/>
  <c r="Q389" i="21"/>
  <c r="AA389" i="21" s="1"/>
  <c r="R148" i="21"/>
  <c r="AB148" i="21" s="1"/>
  <c r="S45" i="21"/>
  <c r="R488" i="21"/>
  <c r="AB488" i="21" s="1"/>
  <c r="R624" i="21"/>
  <c r="AB624" i="21" s="1"/>
  <c r="S1251" i="21"/>
  <c r="AC1251" i="21" s="1"/>
  <c r="S1243" i="21"/>
  <c r="AC1243" i="21" s="1"/>
  <c r="S1293" i="21"/>
  <c r="AC1293" i="21" s="1"/>
  <c r="R582" i="21"/>
  <c r="AB582" i="21" s="1"/>
  <c r="R456" i="21"/>
  <c r="AB456" i="21" s="1"/>
  <c r="R917" i="21"/>
  <c r="AB917" i="21" s="1"/>
  <c r="R927" i="21"/>
  <c r="AB927" i="21" s="1"/>
  <c r="S929" i="21"/>
  <c r="AC929" i="21" s="1"/>
  <c r="R934" i="21"/>
  <c r="AB934" i="21" s="1"/>
  <c r="R945" i="21"/>
  <c r="AB945" i="21" s="1"/>
  <c r="R947" i="21"/>
  <c r="AB947" i="21" s="1"/>
  <c r="R959" i="21"/>
  <c r="AB959" i="21" s="1"/>
  <c r="R981" i="21"/>
  <c r="AB981" i="21" s="1"/>
  <c r="S1013" i="21"/>
  <c r="AC1013" i="21" s="1"/>
  <c r="R1016" i="21"/>
  <c r="AB1016" i="21" s="1"/>
  <c r="R1019" i="21"/>
  <c r="AB1019" i="21" s="1"/>
  <c r="R1025" i="21"/>
  <c r="AB1025" i="21" s="1"/>
  <c r="R1031" i="21"/>
  <c r="AB1031" i="21" s="1"/>
  <c r="R1043" i="21"/>
  <c r="AB1043" i="21" s="1"/>
  <c r="R1073" i="21"/>
  <c r="AB1073" i="21" s="1"/>
  <c r="R1081" i="21"/>
  <c r="AB1081" i="21" s="1"/>
  <c r="R1111" i="21"/>
  <c r="AB1111" i="21" s="1"/>
  <c r="R1123" i="21"/>
  <c r="AB1123" i="21" s="1"/>
  <c r="R1133" i="21"/>
  <c r="AB1133" i="21" s="1"/>
  <c r="R1139" i="21"/>
  <c r="AB1139" i="21" s="1"/>
  <c r="R1184" i="21"/>
  <c r="AB1184" i="21" s="1"/>
  <c r="R1193" i="21"/>
  <c r="AB1193" i="21" s="1"/>
  <c r="R1209" i="21"/>
  <c r="R1528" i="21"/>
  <c r="AB1528" i="21" s="1"/>
  <c r="R1542" i="21"/>
  <c r="AB1542" i="21" s="1"/>
  <c r="R1551" i="21"/>
  <c r="AB1551" i="21" s="1"/>
  <c r="R1569" i="21"/>
  <c r="AB1569" i="21" s="1"/>
  <c r="R1577" i="21"/>
  <c r="S1590" i="21"/>
  <c r="AC1590" i="21" s="1"/>
  <c r="R1592" i="21"/>
  <c r="AB1592" i="21" s="1"/>
  <c r="R1593" i="21"/>
  <c r="AB1593" i="21" s="1"/>
  <c r="R1598" i="21"/>
  <c r="AB1598" i="21" s="1"/>
  <c r="R1606" i="21"/>
  <c r="AB1606" i="21" s="1"/>
  <c r="R1626" i="21"/>
  <c r="AB1626" i="21" s="1"/>
  <c r="S1641" i="21"/>
  <c r="AC1641" i="21" s="1"/>
  <c r="R1648" i="21"/>
  <c r="AB1648" i="21" s="1"/>
  <c r="R1656" i="21"/>
  <c r="AB1656" i="21" s="1"/>
  <c r="R1658" i="21"/>
  <c r="AB1658" i="21" s="1"/>
  <c r="R1671" i="21"/>
  <c r="AB1671" i="21" s="1"/>
  <c r="R1674" i="21"/>
  <c r="AB1674" i="21" s="1"/>
  <c r="R1686" i="21"/>
  <c r="AB1686" i="21" s="1"/>
  <c r="R1708" i="21"/>
  <c r="AB1708" i="21" s="1"/>
  <c r="R1710" i="21"/>
  <c r="AB1710" i="21" s="1"/>
  <c r="R1719" i="21"/>
  <c r="AB1719" i="21" s="1"/>
  <c r="R1759" i="21"/>
  <c r="AB1759" i="21" s="1"/>
  <c r="R1766" i="21"/>
  <c r="AB1766" i="21" s="1"/>
  <c r="R1779" i="21"/>
  <c r="AB1779" i="21" s="1"/>
  <c r="R1781" i="21"/>
  <c r="AB1781" i="21" s="1"/>
  <c r="R1788" i="21"/>
  <c r="AB1788" i="21" s="1"/>
  <c r="U1805" i="21"/>
  <c r="R1822" i="21"/>
  <c r="AB1822" i="21" s="1"/>
  <c r="R1828" i="21"/>
  <c r="AB1828" i="21" s="1"/>
  <c r="R1841" i="21"/>
  <c r="AB1841" i="21" s="1"/>
  <c r="R1881" i="21"/>
  <c r="AB1881" i="21" s="1"/>
  <c r="R1890" i="21"/>
  <c r="AB1890" i="21" s="1"/>
  <c r="R1896" i="21"/>
  <c r="AB1896" i="21" s="1"/>
  <c r="R1924" i="21"/>
  <c r="AB1924" i="21" s="1"/>
  <c r="R1931" i="21"/>
  <c r="AB1931" i="21" s="1"/>
  <c r="R1934" i="21"/>
  <c r="AB1934" i="21" s="1"/>
  <c r="S1960" i="21"/>
  <c r="AC1960" i="21" s="1"/>
  <c r="S1962" i="21"/>
  <c r="AC1962" i="21" s="1"/>
  <c r="R1973" i="21"/>
  <c r="AB1973" i="21" s="1"/>
  <c r="R1975" i="21"/>
  <c r="AB1975" i="21" s="1"/>
  <c r="R1978" i="21"/>
  <c r="AB1978" i="21" s="1"/>
  <c r="R1028" i="21"/>
  <c r="AB1028" i="21" s="1"/>
  <c r="R1003" i="21"/>
  <c r="AB1003" i="21" s="1"/>
  <c r="R961" i="21"/>
  <c r="AB961" i="21" s="1"/>
  <c r="R1892" i="21"/>
  <c r="AB1892" i="21" s="1"/>
  <c r="R1887" i="21"/>
  <c r="AB1887" i="21" s="1"/>
  <c r="R1131" i="21"/>
  <c r="AB1131" i="21" s="1"/>
  <c r="R1037" i="21"/>
  <c r="R1611" i="21"/>
  <c r="AB1611" i="21" s="1"/>
  <c r="R1585" i="21"/>
  <c r="AB1585" i="21" s="1"/>
  <c r="R913" i="21"/>
  <c r="R928" i="21"/>
  <c r="AB928" i="21" s="1"/>
  <c r="R932" i="21"/>
  <c r="R939" i="21"/>
  <c r="AB939" i="21" s="1"/>
  <c r="R944" i="21"/>
  <c r="AB944" i="21" s="1"/>
  <c r="R946" i="21"/>
  <c r="AB946" i="21" s="1"/>
  <c r="R953" i="21"/>
  <c r="AB953" i="21" s="1"/>
  <c r="R960" i="21"/>
  <c r="AB960" i="21" s="1"/>
  <c r="R968" i="21"/>
  <c r="AB968" i="21" s="1"/>
  <c r="R980" i="21"/>
  <c r="AB980" i="21" s="1"/>
  <c r="R985" i="21"/>
  <c r="AB985" i="21" s="1"/>
  <c r="R1011" i="21"/>
  <c r="AB1011" i="21" s="1"/>
  <c r="S1034" i="21"/>
  <c r="R1053" i="21"/>
  <c r="R1060" i="21"/>
  <c r="AB1060" i="21" s="1"/>
  <c r="R1064" i="21"/>
  <c r="AB1064" i="21" s="1"/>
  <c r="R1140" i="21"/>
  <c r="AB1140" i="21" s="1"/>
  <c r="R1143" i="21"/>
  <c r="AB1143" i="21" s="1"/>
  <c r="R1149" i="21"/>
  <c r="AB1149" i="21" s="1"/>
  <c r="R1167" i="21"/>
  <c r="AB1167" i="21" s="1"/>
  <c r="R1180" i="21"/>
  <c r="AB1180" i="21" s="1"/>
  <c r="R1195" i="21"/>
  <c r="AB1195" i="21" s="1"/>
  <c r="R1219" i="21"/>
  <c r="AB1219" i="21" s="1"/>
  <c r="R1223" i="21"/>
  <c r="AB1223" i="21" s="1"/>
  <c r="R1533" i="21"/>
  <c r="AB1533" i="21" s="1"/>
  <c r="R1556" i="21"/>
  <c r="AB1556" i="21" s="1"/>
  <c r="R1568" i="21"/>
  <c r="AB1568" i="21" s="1"/>
  <c r="R1570" i="21"/>
  <c r="AB1570" i="21" s="1"/>
  <c r="R1572" i="21"/>
  <c r="AB1572" i="21" s="1"/>
  <c r="R1578" i="21"/>
  <c r="AB1578" i="21" s="1"/>
  <c r="R1581" i="21"/>
  <c r="AB1581" i="21" s="1"/>
  <c r="R1608" i="21"/>
  <c r="AB1608" i="21" s="1"/>
  <c r="R1622" i="21"/>
  <c r="AB1622" i="21" s="1"/>
  <c r="R1638" i="21"/>
  <c r="AB1638" i="21" s="1"/>
  <c r="R1650" i="21"/>
  <c r="AB1650" i="21" s="1"/>
  <c r="R1652" i="21"/>
  <c r="AB1652" i="21" s="1"/>
  <c r="R1659" i="21"/>
  <c r="AB1659" i="21" s="1"/>
  <c r="R1665" i="21"/>
  <c r="AB1665" i="21" s="1"/>
  <c r="R1678" i="21"/>
  <c r="AB1678" i="21" s="1"/>
  <c r="R1680" i="21"/>
  <c r="AB1680" i="21" s="1"/>
  <c r="R1690" i="21"/>
  <c r="AB1690" i="21" s="1"/>
  <c r="R1694" i="21"/>
  <c r="AB1694" i="21" s="1"/>
  <c r="R1697" i="21"/>
  <c r="AB1697" i="21" s="1"/>
  <c r="R1699" i="21"/>
  <c r="R1727" i="21"/>
  <c r="AB1727" i="21" s="1"/>
  <c r="U1735" i="21"/>
  <c r="AE1735" i="21" s="1"/>
  <c r="R1768" i="21"/>
  <c r="AB1768" i="21" s="1"/>
  <c r="R1772" i="21"/>
  <c r="AB1772" i="21" s="1"/>
  <c r="R1775" i="21"/>
  <c r="AB1775" i="21" s="1"/>
  <c r="R1777" i="21"/>
  <c r="AB1777" i="21" s="1"/>
  <c r="R1780" i="21"/>
  <c r="AB1780" i="21" s="1"/>
  <c r="R1798" i="21"/>
  <c r="AB1798" i="21" s="1"/>
  <c r="R1807" i="21"/>
  <c r="AB1807" i="21" s="1"/>
  <c r="S1830" i="21"/>
  <c r="AC1830" i="21" s="1"/>
  <c r="R1836" i="21"/>
  <c r="AB1836" i="21" s="1"/>
  <c r="R1839" i="21"/>
  <c r="AB1839" i="21" s="1"/>
  <c r="R1842" i="21"/>
  <c r="R1866" i="21"/>
  <c r="AB1866" i="21" s="1"/>
  <c r="R1883" i="21"/>
  <c r="AB1883" i="21" s="1"/>
  <c r="R1889" i="21"/>
  <c r="AB1889" i="21" s="1"/>
  <c r="R1895" i="21"/>
  <c r="AB1895" i="21" s="1"/>
  <c r="R1898" i="21"/>
  <c r="AB1898" i="21" s="1"/>
  <c r="R1908" i="21"/>
  <c r="AB1908" i="21" s="1"/>
  <c r="R1927" i="21"/>
  <c r="R1938" i="21"/>
  <c r="AB1938" i="21" s="1"/>
  <c r="S1942" i="21"/>
  <c r="R1948" i="21"/>
  <c r="AB1948" i="21" s="1"/>
  <c r="T1953" i="21"/>
  <c r="AD1953" i="21" s="1"/>
  <c r="R1965" i="21"/>
  <c r="AB1965" i="21" s="1"/>
  <c r="R1974" i="21"/>
  <c r="AB1974" i="21" s="1"/>
  <c r="R1980" i="21"/>
  <c r="AB1980" i="21" s="1"/>
  <c r="R1868" i="21"/>
  <c r="AB1868" i="21" s="1"/>
  <c r="R1113" i="21"/>
  <c r="AB1113" i="21" s="1"/>
  <c r="R1119" i="21"/>
  <c r="AB1119" i="21" s="1"/>
  <c r="R949" i="21"/>
  <c r="AB949" i="21" s="1"/>
  <c r="R1760" i="21"/>
  <c r="AB1760" i="21" s="1"/>
  <c r="R1160" i="21"/>
  <c r="AB1160" i="21" s="1"/>
  <c r="S1012" i="21"/>
  <c r="T803" i="21"/>
  <c r="AD803" i="21" s="1"/>
  <c r="S1283" i="21"/>
  <c r="AC1283" i="21" s="1"/>
  <c r="R1294" i="21"/>
  <c r="AB1294" i="21" s="1"/>
  <c r="R1296" i="21"/>
  <c r="AB1296" i="21" s="1"/>
  <c r="R1380" i="21"/>
  <c r="AB1380" i="21" s="1"/>
  <c r="R1431" i="21"/>
  <c r="AB1431" i="21" s="1"/>
  <c r="R1473" i="21"/>
  <c r="AB1473" i="21" s="1"/>
  <c r="R1511" i="21"/>
  <c r="AB1511" i="21" s="1"/>
  <c r="R1715" i="21"/>
  <c r="AB1715" i="21" s="1"/>
  <c r="R1290" i="21"/>
  <c r="AB1290" i="21" s="1"/>
  <c r="S1376" i="21"/>
  <c r="AC1376" i="21" s="1"/>
  <c r="R1379" i="21"/>
  <c r="AB1379" i="21" s="1"/>
  <c r="R1410" i="21"/>
  <c r="AB1410" i="21" s="1"/>
  <c r="R1420" i="21"/>
  <c r="AB1420" i="21" s="1"/>
  <c r="R1468" i="21"/>
  <c r="AB1468" i="21" s="1"/>
  <c r="R1479" i="21"/>
  <c r="AB1479" i="21" s="1"/>
  <c r="U1444" i="21"/>
  <c r="U593" i="21"/>
  <c r="U1676" i="21"/>
  <c r="AE1676" i="21" s="1"/>
  <c r="U1242" i="21"/>
  <c r="AE1242" i="21" s="1"/>
  <c r="U1679" i="21"/>
  <c r="AE1679" i="21" s="1"/>
  <c r="S1331" i="21"/>
  <c r="AC1331" i="21" s="1"/>
  <c r="R145" i="21"/>
  <c r="AB145" i="21" s="1"/>
  <c r="R146" i="21"/>
  <c r="AB146" i="21" s="1"/>
  <c r="R156" i="21"/>
  <c r="R176" i="21"/>
  <c r="AB176" i="21" s="1"/>
  <c r="R218" i="21"/>
  <c r="R241" i="21"/>
  <c r="AB241" i="21" s="1"/>
  <c r="Q283" i="21"/>
  <c r="AA283" i="21" s="1"/>
  <c r="Q287" i="21"/>
  <c r="AA287" i="21" s="1"/>
  <c r="Q299" i="21"/>
  <c r="Q304" i="21"/>
  <c r="AA304" i="21" s="1"/>
  <c r="Q305" i="21"/>
  <c r="AA305" i="21" s="1"/>
  <c r="Q307" i="21"/>
  <c r="AA307" i="21" s="1"/>
  <c r="Q315" i="21"/>
  <c r="AA315" i="21" s="1"/>
  <c r="Q348" i="21"/>
  <c r="AA348" i="21" s="1"/>
  <c r="Q396" i="21"/>
  <c r="R479" i="21"/>
  <c r="R499" i="21"/>
  <c r="AB499" i="21" s="1"/>
  <c r="R501" i="21"/>
  <c r="AB501" i="21" s="1"/>
  <c r="R502" i="21"/>
  <c r="AB502" i="21" s="1"/>
  <c r="R505" i="21"/>
  <c r="AB505" i="21" s="1"/>
  <c r="R508" i="21"/>
  <c r="AB508" i="21" s="1"/>
  <c r="S510" i="21"/>
  <c r="AC510" i="21" s="1"/>
  <c r="R522" i="21"/>
  <c r="S524" i="21"/>
  <c r="AC524" i="21" s="1"/>
  <c r="R526" i="21"/>
  <c r="AB526" i="21" s="1"/>
  <c r="R527" i="21"/>
  <c r="AB527" i="21" s="1"/>
  <c r="R532" i="21"/>
  <c r="AB532" i="21" s="1"/>
  <c r="R536" i="21"/>
  <c r="T547" i="21"/>
  <c r="V551" i="21"/>
  <c r="AF551" i="21" s="1"/>
  <c r="R553" i="21"/>
  <c r="T583" i="21"/>
  <c r="AD583" i="21" s="1"/>
  <c r="R598" i="21"/>
  <c r="R736" i="21"/>
  <c r="AB736" i="21" s="1"/>
  <c r="R738" i="21"/>
  <c r="AB738" i="21" s="1"/>
  <c r="R749" i="21"/>
  <c r="AB749" i="21" s="1"/>
  <c r="R757" i="21"/>
  <c r="AB757" i="21" s="1"/>
  <c r="R759" i="21"/>
  <c r="AB759" i="21" s="1"/>
  <c r="R761" i="21"/>
  <c r="AB761" i="21" s="1"/>
  <c r="R762" i="21"/>
  <c r="AB762" i="21" s="1"/>
  <c r="R764" i="21"/>
  <c r="AB764" i="21" s="1"/>
  <c r="S770" i="21"/>
  <c r="AC770" i="21" s="1"/>
  <c r="R776" i="21"/>
  <c r="R787" i="21"/>
  <c r="AB787" i="21" s="1"/>
  <c r="R788" i="21"/>
  <c r="AB788" i="21" s="1"/>
  <c r="R888" i="21"/>
  <c r="AB888" i="21" s="1"/>
  <c r="R900" i="21"/>
  <c r="AB900" i="21" s="1"/>
  <c r="S905" i="21"/>
  <c r="AC905" i="21" s="1"/>
  <c r="S918" i="21"/>
  <c r="S925" i="21"/>
  <c r="AC925" i="21" s="1"/>
  <c r="S963" i="21"/>
  <c r="AC963" i="21" s="1"/>
  <c r="R964" i="21"/>
  <c r="AB964" i="21" s="1"/>
  <c r="R982" i="21"/>
  <c r="AB982" i="21" s="1"/>
  <c r="R989" i="21"/>
  <c r="AB989" i="21" s="1"/>
  <c r="U999" i="21"/>
  <c r="AE999" i="21" s="1"/>
  <c r="R1092" i="21"/>
  <c r="AB1092" i="21" s="1"/>
  <c r="R1099" i="21"/>
  <c r="AB1099" i="21" s="1"/>
  <c r="R1101" i="21"/>
  <c r="AB1101" i="21" s="1"/>
  <c r="R1110" i="21"/>
  <c r="R1121" i="21"/>
  <c r="AB1121" i="21" s="1"/>
  <c r="R1187" i="21"/>
  <c r="AB1187" i="21" s="1"/>
  <c r="R1189" i="21"/>
  <c r="AB1189" i="21" s="1"/>
  <c r="R1190" i="21"/>
  <c r="AB1190" i="21" s="1"/>
  <c r="R1237" i="21"/>
  <c r="AB1237" i="21" s="1"/>
  <c r="R1244" i="21"/>
  <c r="AB1244" i="21" s="1"/>
  <c r="R1280" i="21"/>
  <c r="AB1280" i="21" s="1"/>
  <c r="R1301" i="21"/>
  <c r="AB1301" i="21" s="1"/>
  <c r="R1304" i="21"/>
  <c r="AB1304" i="21" s="1"/>
  <c r="R1315" i="21"/>
  <c r="AB1315" i="21" s="1"/>
  <c r="R1335" i="21"/>
  <c r="AB1335" i="21" s="1"/>
  <c r="R1351" i="21"/>
  <c r="AB1351" i="21" s="1"/>
  <c r="R1382" i="21"/>
  <c r="AB1382" i="21" s="1"/>
  <c r="R1394" i="21"/>
  <c r="AB1394" i="21" s="1"/>
  <c r="R1396" i="21"/>
  <c r="AB1396" i="21" s="1"/>
  <c r="R1403" i="21"/>
  <c r="AB1403" i="21" s="1"/>
  <c r="R1413" i="21"/>
  <c r="AB1413" i="21" s="1"/>
  <c r="R1459" i="21"/>
  <c r="AB1459" i="21" s="1"/>
  <c r="R1462" i="21"/>
  <c r="AB1462" i="21" s="1"/>
  <c r="R1589" i="21"/>
  <c r="AB1589" i="21" s="1"/>
  <c r="R1596" i="21"/>
  <c r="AB1596" i="21" s="1"/>
  <c r="R1616" i="21"/>
  <c r="AB1616" i="21" s="1"/>
  <c r="R1624" i="21"/>
  <c r="AB1624" i="21" s="1"/>
  <c r="R1643" i="21"/>
  <c r="AB1643" i="21" s="1"/>
  <c r="R1799" i="21"/>
  <c r="R1801" i="21"/>
  <c r="AB1801" i="21" s="1"/>
  <c r="R1802" i="21"/>
  <c r="AB1802" i="21" s="1"/>
  <c r="R1815" i="21"/>
  <c r="AB1815" i="21" s="1"/>
  <c r="R1824" i="21"/>
  <c r="AB1824" i="21" s="1"/>
  <c r="R1826" i="21"/>
  <c r="AB1826" i="21" s="1"/>
  <c r="R1870" i="21"/>
  <c r="AB1870" i="21" s="1"/>
  <c r="R1872" i="21"/>
  <c r="AB1872" i="21" s="1"/>
  <c r="R1874" i="21"/>
  <c r="AB1874" i="21" s="1"/>
  <c r="R1876" i="21"/>
  <c r="AB1876" i="21" s="1"/>
  <c r="R1878" i="21"/>
  <c r="AB1878" i="21" s="1"/>
  <c r="R1893" i="21"/>
  <c r="AB1893" i="21" s="1"/>
  <c r="R1921" i="21"/>
  <c r="AB1921" i="21" s="1"/>
  <c r="V741" i="21"/>
  <c r="AF741" i="21" s="1"/>
  <c r="T1135" i="21"/>
  <c r="U1903" i="21"/>
  <c r="R486" i="21"/>
  <c r="AB486" i="21" s="1"/>
  <c r="R6" i="21"/>
  <c r="S6" i="21" s="1"/>
  <c r="AC6" i="21" s="1"/>
  <c r="R497" i="21"/>
  <c r="AB497" i="21" s="1"/>
  <c r="S1483" i="21"/>
  <c r="AC1483" i="21" s="1"/>
  <c r="R748" i="21"/>
  <c r="AB748" i="21" s="1"/>
  <c r="S1104" i="21"/>
  <c r="AC1104" i="21" s="1"/>
  <c r="R1365" i="21"/>
  <c r="AB1365" i="21" s="1"/>
  <c r="T1277" i="21"/>
  <c r="AD1277" i="21" s="1"/>
  <c r="S1272" i="21"/>
  <c r="AC1272" i="21" s="1"/>
  <c r="T1001" i="21"/>
  <c r="AD1001" i="21" s="1"/>
  <c r="S791" i="21"/>
  <c r="AC791" i="21" s="1"/>
  <c r="S1300" i="21"/>
  <c r="AC1300" i="21" s="1"/>
  <c r="S266" i="21"/>
  <c r="AC266" i="21" s="1"/>
  <c r="S18" i="21"/>
  <c r="T1687" i="21"/>
  <c r="AD1687" i="21" s="1"/>
  <c r="S1513" i="21"/>
  <c r="AC1513" i="21" s="1"/>
  <c r="S973" i="21"/>
  <c r="AC973" i="21" s="1"/>
  <c r="S157" i="21"/>
  <c r="AC157" i="21" s="1"/>
  <c r="R163" i="21"/>
  <c r="AB163" i="21" s="1"/>
  <c r="R164" i="21"/>
  <c r="AB164" i="21" s="1"/>
  <c r="R167" i="21"/>
  <c r="R232" i="21"/>
  <c r="AB232" i="21" s="1"/>
  <c r="R239" i="21"/>
  <c r="AB239" i="21" s="1"/>
  <c r="R246" i="21"/>
  <c r="AB246" i="21" s="1"/>
  <c r="Q306" i="21"/>
  <c r="AA306" i="21" s="1"/>
  <c r="Q308" i="21"/>
  <c r="Q309" i="21"/>
  <c r="AA309" i="21" s="1"/>
  <c r="Q311" i="21"/>
  <c r="AA311" i="21" s="1"/>
  <c r="Q337" i="21"/>
  <c r="Q349" i="21"/>
  <c r="AA349" i="21" s="1"/>
  <c r="Q403" i="21"/>
  <c r="Q429" i="21"/>
  <c r="AA429" i="21" s="1"/>
  <c r="R477" i="21"/>
  <c r="AB477" i="21" s="1"/>
  <c r="R496" i="21"/>
  <c r="AB496" i="21" s="1"/>
  <c r="R498" i="21"/>
  <c r="AB498" i="21" s="1"/>
  <c r="S500" i="21"/>
  <c r="AC500" i="21" s="1"/>
  <c r="R506" i="21"/>
  <c r="AB506" i="21" s="1"/>
  <c r="R507" i="21"/>
  <c r="AB507" i="21" s="1"/>
  <c r="R509" i="21"/>
  <c r="AB509" i="21" s="1"/>
  <c r="R515" i="21"/>
  <c r="AB515" i="21" s="1"/>
  <c r="R517" i="21"/>
  <c r="R521" i="21"/>
  <c r="AB521" i="21" s="1"/>
  <c r="R525" i="21"/>
  <c r="AB525" i="21" s="1"/>
  <c r="R528" i="21"/>
  <c r="AB528" i="21" s="1"/>
  <c r="R537" i="21"/>
  <c r="AB537" i="21" s="1"/>
  <c r="R541" i="21"/>
  <c r="AB541" i="21" s="1"/>
  <c r="R546" i="21"/>
  <c r="AB546" i="21" s="1"/>
  <c r="R550" i="21"/>
  <c r="U597" i="21"/>
  <c r="R716" i="21"/>
  <c r="AB716" i="21" s="1"/>
  <c r="R728" i="21"/>
  <c r="AB728" i="21" s="1"/>
  <c r="R735" i="21"/>
  <c r="AB735" i="21" s="1"/>
  <c r="R737" i="21"/>
  <c r="AB737" i="21" s="1"/>
  <c r="T740" i="21"/>
  <c r="R751" i="21"/>
  <c r="AB751" i="21" s="1"/>
  <c r="R758" i="21"/>
  <c r="AB758" i="21" s="1"/>
  <c r="R763" i="21"/>
  <c r="AB763" i="21" s="1"/>
  <c r="S769" i="21"/>
  <c r="T789" i="21"/>
  <c r="R866" i="21"/>
  <c r="AB866" i="21" s="1"/>
  <c r="R899" i="21"/>
  <c r="AB899" i="21" s="1"/>
  <c r="R906" i="21"/>
  <c r="AB906" i="21" s="1"/>
  <c r="R910" i="21"/>
  <c r="AB910" i="21" s="1"/>
  <c r="T924" i="21"/>
  <c r="AD924" i="21" s="1"/>
  <c r="R926" i="21"/>
  <c r="AB926" i="21" s="1"/>
  <c r="R930" i="21"/>
  <c r="AB930" i="21" s="1"/>
  <c r="R958" i="21"/>
  <c r="AB958" i="21" s="1"/>
  <c r="S962" i="21"/>
  <c r="AC962" i="21" s="1"/>
  <c r="R965" i="21"/>
  <c r="AB965" i="21" s="1"/>
  <c r="R1048" i="21"/>
  <c r="AB1048" i="21" s="1"/>
  <c r="R1062" i="21"/>
  <c r="AB1062" i="21" s="1"/>
  <c r="R1075" i="21"/>
  <c r="R1091" i="21"/>
  <c r="AB1091" i="21" s="1"/>
  <c r="R1093" i="21"/>
  <c r="AB1093" i="21" s="1"/>
  <c r="R1098" i="21"/>
  <c r="AB1098" i="21" s="1"/>
  <c r="R1100" i="21"/>
  <c r="AB1100" i="21" s="1"/>
  <c r="R1102" i="21"/>
  <c r="AB1102" i="21" s="1"/>
  <c r="R1120" i="21"/>
  <c r="AB1120" i="21" s="1"/>
  <c r="R1122" i="21"/>
  <c r="AB1122" i="21" s="1"/>
  <c r="R1134" i="21"/>
  <c r="AB1134" i="21" s="1"/>
  <c r="R1178" i="21"/>
  <c r="AB1178" i="21" s="1"/>
  <c r="R1186" i="21"/>
  <c r="AB1186" i="21" s="1"/>
  <c r="R1188" i="21"/>
  <c r="R1191" i="21"/>
  <c r="AB1191" i="21" s="1"/>
  <c r="R1253" i="21"/>
  <c r="AB1253" i="21" s="1"/>
  <c r="T1258" i="21"/>
  <c r="AD1258" i="21" s="1"/>
  <c r="R1267" i="21"/>
  <c r="AB1267" i="21" s="1"/>
  <c r="R1279" i="21"/>
  <c r="AB1279" i="21" s="1"/>
  <c r="R1297" i="21"/>
  <c r="AB1297" i="21" s="1"/>
  <c r="R1302" i="21"/>
  <c r="AB1302" i="21" s="1"/>
  <c r="R1314" i="21"/>
  <c r="AB1314" i="21" s="1"/>
  <c r="R1319" i="21"/>
  <c r="AB1319" i="21" s="1"/>
  <c r="R1323" i="21"/>
  <c r="AB1323" i="21" s="1"/>
  <c r="R1327" i="21"/>
  <c r="AB1327" i="21" s="1"/>
  <c r="R1340" i="21"/>
  <c r="AB1340" i="21" s="1"/>
  <c r="R1341" i="21"/>
  <c r="AB1341" i="21" s="1"/>
  <c r="R1342" i="21"/>
  <c r="AB1342" i="21" s="1"/>
  <c r="R1343" i="21"/>
  <c r="AB1343" i="21" s="1"/>
  <c r="R1349" i="21"/>
  <c r="AB1349" i="21" s="1"/>
  <c r="R1350" i="21"/>
  <c r="AB1350" i="21" s="1"/>
  <c r="R1366" i="21"/>
  <c r="AB1366" i="21" s="1"/>
  <c r="R1395" i="21"/>
  <c r="AB1395" i="21" s="1"/>
  <c r="R1397" i="21"/>
  <c r="AB1397" i="21" s="1"/>
  <c r="R1456" i="21"/>
  <c r="R1458" i="21"/>
  <c r="AB1458" i="21" s="1"/>
  <c r="R1460" i="21"/>
  <c r="AB1460" i="21" s="1"/>
  <c r="R1461" i="21"/>
  <c r="AB1461" i="21" s="1"/>
  <c r="R1502" i="21"/>
  <c r="AB1502" i="21" s="1"/>
  <c r="R1588" i="21"/>
  <c r="AB1588" i="21" s="1"/>
  <c r="R1597" i="21"/>
  <c r="AB1597" i="21" s="1"/>
  <c r="R1602" i="21"/>
  <c r="AB1602" i="21" s="1"/>
  <c r="R1603" i="21"/>
  <c r="AB1603" i="21" s="1"/>
  <c r="R1657" i="21"/>
  <c r="AB1657" i="21" s="1"/>
  <c r="R1729" i="21"/>
  <c r="AB1729" i="21" s="1"/>
  <c r="R1800" i="21"/>
  <c r="AB1800" i="21" s="1"/>
  <c r="R1811" i="21"/>
  <c r="AB1811" i="21" s="1"/>
  <c r="R1813" i="21"/>
  <c r="AB1813" i="21" s="1"/>
  <c r="R1814" i="21"/>
  <c r="AB1814" i="21" s="1"/>
  <c r="R1821" i="21"/>
  <c r="AB1821" i="21" s="1"/>
  <c r="R1823" i="21"/>
  <c r="AB1823" i="21" s="1"/>
  <c r="R1825" i="21"/>
  <c r="AB1825" i="21" s="1"/>
  <c r="R1844" i="21"/>
  <c r="AB1844" i="21" s="1"/>
  <c r="R1846" i="21"/>
  <c r="AB1846" i="21" s="1"/>
  <c r="R1851" i="21"/>
  <c r="AB1851" i="21" s="1"/>
  <c r="R1873" i="21"/>
  <c r="AB1873" i="21" s="1"/>
  <c r="R1875" i="21"/>
  <c r="AB1875" i="21" s="1"/>
  <c r="R1877" i="21"/>
  <c r="AB1877" i="21" s="1"/>
  <c r="R1879" i="21"/>
  <c r="AB1879" i="21" s="1"/>
  <c r="R1914" i="21"/>
  <c r="AB1914" i="21" s="1"/>
  <c r="R1917" i="21"/>
  <c r="AB1917" i="21" s="1"/>
  <c r="R1932" i="21"/>
  <c r="AB1932" i="21" s="1"/>
  <c r="T1905" i="21"/>
  <c r="AD1905" i="21" s="1"/>
  <c r="S1344" i="21"/>
  <c r="AC1344" i="21" s="1"/>
  <c r="V1757" i="21"/>
  <c r="AF1757" i="21" s="1"/>
  <c r="T997" i="21"/>
  <c r="AD997" i="21" s="1"/>
  <c r="S692" i="21"/>
  <c r="AC692" i="21" s="1"/>
  <c r="S1108" i="21"/>
  <c r="AC1108" i="21" s="1"/>
  <c r="S1600" i="21"/>
  <c r="S957" i="21"/>
  <c r="AC957" i="21" s="1"/>
  <c r="S1078" i="21"/>
  <c r="AC1078" i="21" s="1"/>
  <c r="R894" i="21"/>
  <c r="AB894" i="21" s="1"/>
  <c r="V1682" i="21"/>
  <c r="AF1682" i="21" s="1"/>
  <c r="S878" i="21"/>
  <c r="AC878" i="21" s="1"/>
  <c r="S1855" i="21"/>
  <c r="AC1855" i="21" s="1"/>
  <c r="S1109" i="21"/>
  <c r="AC1109" i="21" s="1"/>
  <c r="S1375" i="21"/>
  <c r="AC1375" i="21" s="1"/>
  <c r="T1235" i="21"/>
  <c r="AD1235" i="21" s="1"/>
  <c r="S1345" i="21"/>
  <c r="T914" i="21"/>
  <c r="AD914" i="21" s="1"/>
  <c r="U1061" i="21"/>
  <c r="U529" i="21"/>
  <c r="AE529" i="21" s="1"/>
  <c r="T621" i="21"/>
  <c r="AD621" i="21" s="1"/>
  <c r="T1175" i="21"/>
  <c r="AD1175" i="21" s="1"/>
  <c r="S639" i="21"/>
  <c r="AC639" i="21" s="1"/>
  <c r="T611" i="21"/>
  <c r="AD611" i="21" s="1"/>
  <c r="T966" i="21"/>
  <c r="AD966" i="21" s="1"/>
  <c r="S590" i="21"/>
  <c r="AC590" i="21" s="1"/>
  <c r="U1106" i="21"/>
  <c r="AE1106" i="21" s="1"/>
  <c r="R235" i="21"/>
  <c r="AB235" i="21" s="1"/>
  <c r="R151" i="21"/>
  <c r="AB151" i="21" s="1"/>
  <c r="R159" i="21"/>
  <c r="Q292" i="21"/>
  <c r="AA292" i="21" s="1"/>
  <c r="R483" i="21"/>
  <c r="AB483" i="21" s="1"/>
  <c r="R555" i="21"/>
  <c r="AB555" i="21" s="1"/>
  <c r="R730" i="21"/>
  <c r="AB730" i="21" s="1"/>
  <c r="R891" i="21"/>
  <c r="AB891" i="21" s="1"/>
  <c r="R903" i="21"/>
  <c r="AB903" i="21" s="1"/>
  <c r="R920" i="21"/>
  <c r="AB920" i="21" s="1"/>
  <c r="R935" i="21"/>
  <c r="AB935" i="21" s="1"/>
  <c r="R974" i="21"/>
  <c r="AB974" i="21" s="1"/>
  <c r="R976" i="21"/>
  <c r="AB976" i="21" s="1"/>
  <c r="R996" i="21"/>
  <c r="AB996" i="21" s="1"/>
  <c r="S1066" i="21"/>
  <c r="AC1066" i="21" s="1"/>
  <c r="R1116" i="21"/>
  <c r="AB1116" i="21" s="1"/>
  <c r="R1162" i="21"/>
  <c r="AB1162" i="21" s="1"/>
  <c r="R1165" i="21"/>
  <c r="AB1165" i="21" s="1"/>
  <c r="R1199" i="21"/>
  <c r="AB1199" i="21" s="1"/>
  <c r="R1200" i="21"/>
  <c r="AB1200" i="21" s="1"/>
  <c r="R1270" i="21"/>
  <c r="AB1270" i="21" s="1"/>
  <c r="R1317" i="21"/>
  <c r="AB1317" i="21" s="1"/>
  <c r="R1321" i="21"/>
  <c r="AB1321" i="21" s="1"/>
  <c r="R1325" i="21"/>
  <c r="AB1325" i="21" s="1"/>
  <c r="S1330" i="21"/>
  <c r="AC1330" i="21" s="1"/>
  <c r="R1332" i="21"/>
  <c r="AB1332" i="21" s="1"/>
  <c r="R1346" i="21"/>
  <c r="AB1346" i="21" s="1"/>
  <c r="R1347" i="21"/>
  <c r="AB1347" i="21" s="1"/>
  <c r="R1358" i="21"/>
  <c r="AB1358" i="21" s="1"/>
  <c r="R1359" i="21"/>
  <c r="AB1359" i="21" s="1"/>
  <c r="R1378" i="21"/>
  <c r="AB1378" i="21" s="1"/>
  <c r="R1386" i="21"/>
  <c r="AB1386" i="21" s="1"/>
  <c r="R1387" i="21"/>
  <c r="AB1387" i="21" s="1"/>
  <c r="S1400" i="21"/>
  <c r="AC1400" i="21" s="1"/>
  <c r="S1415" i="21"/>
  <c r="AC1415" i="21" s="1"/>
  <c r="R1464" i="21"/>
  <c r="AB1464" i="21" s="1"/>
  <c r="R1465" i="21"/>
  <c r="AB1465" i="21" s="1"/>
  <c r="R1466" i="21"/>
  <c r="AB1466" i="21" s="1"/>
  <c r="R1591" i="21"/>
  <c r="AB1591" i="21" s="1"/>
  <c r="R1599" i="21"/>
  <c r="AB1599" i="21" s="1"/>
  <c r="R1618" i="21"/>
  <c r="AB1618" i="21" s="1"/>
  <c r="R1619" i="21"/>
  <c r="AB1619" i="21" s="1"/>
  <c r="R1627" i="21"/>
  <c r="AB1627" i="21" s="1"/>
  <c r="U1675" i="21"/>
  <c r="AE1675" i="21" s="1"/>
  <c r="S1689" i="21"/>
  <c r="AC1689" i="21" s="1"/>
  <c r="R1711" i="21"/>
  <c r="AB1711" i="21" s="1"/>
  <c r="R1714" i="21"/>
  <c r="AB1714" i="21" s="1"/>
  <c r="R1718" i="21"/>
  <c r="AB1718" i="21" s="1"/>
  <c r="R1725" i="21"/>
  <c r="AB1725" i="21" s="1"/>
  <c r="R1809" i="21"/>
  <c r="AB1809" i="21" s="1"/>
  <c r="R1819" i="21"/>
  <c r="AB1819" i="21" s="1"/>
  <c r="R1833" i="21"/>
  <c r="AB1833" i="21" s="1"/>
  <c r="S1849" i="21"/>
  <c r="AC1849" i="21" s="1"/>
  <c r="R1035" i="21"/>
  <c r="AB1035" i="21" s="1"/>
  <c r="T919" i="21"/>
  <c r="U831" i="21"/>
  <c r="AE831" i="21" s="1"/>
  <c r="V1450" i="21"/>
  <c r="AF1450" i="21" s="1"/>
  <c r="V1229" i="21"/>
  <c r="AF1229" i="21" s="1"/>
  <c r="S658" i="21"/>
  <c r="AC658" i="21" s="1"/>
  <c r="V1790" i="21"/>
  <c r="AF1790" i="21" s="1"/>
  <c r="U1264" i="21"/>
  <c r="AE1264" i="21" s="1"/>
  <c r="S745" i="21"/>
  <c r="AC745" i="21" s="1"/>
  <c r="S1667" i="21"/>
  <c r="AC1667" i="21" s="1"/>
  <c r="S1141" i="21"/>
  <c r="AC1141" i="21" s="1"/>
  <c r="V1407" i="21"/>
  <c r="AF1407" i="21" s="1"/>
  <c r="T991" i="21"/>
  <c r="AD991" i="21" s="1"/>
  <c r="S1326" i="21"/>
  <c r="AC1326" i="21" s="1"/>
  <c r="S1161" i="21"/>
  <c r="AC1161" i="21" s="1"/>
  <c r="S1183" i="21"/>
  <c r="AC1183" i="21" s="1"/>
  <c r="T1007" i="21"/>
  <c r="AD1007" i="21" s="1"/>
  <c r="T1085" i="21"/>
  <c r="AD1085" i="21" s="1"/>
  <c r="S1033" i="21"/>
  <c r="AC1033" i="21" s="1"/>
  <c r="T1505" i="21"/>
  <c r="AD1505" i="21" s="1"/>
  <c r="S668" i="21"/>
  <c r="AC668" i="21" s="1"/>
  <c r="R317" i="21"/>
  <c r="S1082" i="21"/>
  <c r="AC1082" i="21" s="1"/>
  <c r="S1014" i="21"/>
  <c r="AC1014" i="21" s="1"/>
  <c r="S1268" i="21"/>
  <c r="AC1268" i="21" s="1"/>
  <c r="S588" i="21"/>
  <c r="AC588" i="21" s="1"/>
  <c r="R371" i="21"/>
  <c r="S674" i="21"/>
  <c r="AC674" i="21" s="1"/>
  <c r="R402" i="21"/>
  <c r="AB402" i="21" s="1"/>
  <c r="S1177" i="21"/>
  <c r="AC1177" i="21" s="1"/>
  <c r="T25" i="21"/>
  <c r="S821" i="21"/>
  <c r="AC821" i="21" s="1"/>
  <c r="S1620" i="21"/>
  <c r="AC1620" i="21" s="1"/>
  <c r="S1594" i="21"/>
  <c r="AC1594" i="21" s="1"/>
  <c r="S1583" i="21"/>
  <c r="AC1583" i="21" s="1"/>
  <c r="R49" i="21"/>
  <c r="AB49" i="21" s="1"/>
  <c r="R183" i="21"/>
  <c r="AB183" i="21" s="1"/>
  <c r="R248" i="21"/>
  <c r="AB248" i="21" s="1"/>
  <c r="Q351" i="21"/>
  <c r="AA351" i="21" s="1"/>
  <c r="Q364" i="21"/>
  <c r="Q388" i="21"/>
  <c r="AA388" i="21" s="1"/>
  <c r="R433" i="21"/>
  <c r="R468" i="21"/>
  <c r="AB468" i="21" s="1"/>
  <c r="Q472" i="21"/>
  <c r="AA472" i="21" s="1"/>
  <c r="R578" i="21"/>
  <c r="AB578" i="21" s="1"/>
  <c r="R589" i="21"/>
  <c r="AB589" i="21" s="1"/>
  <c r="Q384" i="21"/>
  <c r="Q392" i="21"/>
  <c r="R544" i="21"/>
  <c r="AB544" i="21" s="1"/>
  <c r="R261" i="21"/>
  <c r="R268" i="21"/>
  <c r="R646" i="21"/>
  <c r="AB646" i="21" s="1"/>
  <c r="R699" i="21"/>
  <c r="AB699" i="21" s="1"/>
  <c r="R790" i="21"/>
  <c r="S835" i="21"/>
  <c r="AC835" i="21" s="1"/>
  <c r="R887" i="21"/>
  <c r="AB887" i="21" s="1"/>
  <c r="R1254" i="21"/>
  <c r="AB1254" i="21" s="1"/>
  <c r="R1263" i="21"/>
  <c r="AB1263" i="21" s="1"/>
  <c r="R1348" i="21"/>
  <c r="AB1348" i="21" s="1"/>
  <c r="R1363" i="21"/>
  <c r="AB1363" i="21" s="1"/>
  <c r="R1416" i="21"/>
  <c r="R1417" i="21"/>
  <c r="AB1417" i="21" s="1"/>
  <c r="R1478" i="21"/>
  <c r="AB1478" i="21" s="1"/>
  <c r="R1571" i="21"/>
  <c r="AB1571" i="21" s="1"/>
  <c r="R1723" i="21"/>
  <c r="AB1723" i="21" s="1"/>
  <c r="R1754" i="21"/>
  <c r="AB1754" i="21" s="1"/>
  <c r="R1765" i="21"/>
  <c r="AB1765" i="21" s="1"/>
  <c r="R1912" i="21"/>
  <c r="AB1912" i="21" s="1"/>
  <c r="R1961" i="21"/>
  <c r="AB1961" i="21" s="1"/>
  <c r="Q332" i="21"/>
  <c r="S1489" i="21"/>
  <c r="AC1489" i="21" s="1"/>
  <c r="U756" i="21"/>
  <c r="AE756" i="21" s="1"/>
  <c r="T1050" i="21"/>
  <c r="AD1050" i="21" s="1"/>
  <c r="U911" i="21"/>
  <c r="AE911" i="21" s="1"/>
  <c r="V1153" i="21"/>
  <c r="AF1153" i="21" s="1"/>
  <c r="T1071" i="21"/>
  <c r="T1210" i="21"/>
  <c r="AD1210" i="21" s="1"/>
  <c r="T1285" i="21"/>
  <c r="AD1285" i="21" s="1"/>
  <c r="R377" i="21"/>
  <c r="AB377" i="21" s="1"/>
  <c r="S1913" i="21"/>
  <c r="AC1913" i="21" s="1"/>
  <c r="V660" i="21"/>
  <c r="AF660" i="21" s="1"/>
  <c r="S201" i="21"/>
  <c r="S67" i="21"/>
  <c r="AC67" i="21" s="1"/>
  <c r="S1831" i="21"/>
  <c r="AC1831" i="21" s="1"/>
  <c r="V1944" i="21"/>
  <c r="AF1944" i="21" s="1"/>
  <c r="U743" i="21"/>
  <c r="AE743" i="21" s="1"/>
  <c r="T829" i="21"/>
  <c r="AD829" i="21" s="1"/>
  <c r="U17" i="21"/>
  <c r="T1983" i="21"/>
  <c r="AD1983" i="21" s="1"/>
  <c r="U1915" i="21"/>
  <c r="AE1915" i="21" s="1"/>
  <c r="S1957" i="21"/>
  <c r="V1313" i="21"/>
  <c r="AF1313" i="21" s="1"/>
  <c r="U619" i="21"/>
  <c r="AE619" i="21" s="1"/>
  <c r="T249" i="21"/>
  <c r="AD249" i="21" s="1"/>
  <c r="U1274" i="21"/>
  <c r="AE1274" i="21" s="1"/>
  <c r="S950" i="21"/>
  <c r="AC950" i="21" s="1"/>
  <c r="S538" i="21"/>
  <c r="AC538" i="21" s="1"/>
  <c r="T548" i="21"/>
  <c r="AD548" i="21" s="1"/>
  <c r="T618" i="21"/>
  <c r="AD618" i="21" s="1"/>
  <c r="S620" i="21"/>
  <c r="AC620" i="21" s="1"/>
  <c r="T632" i="21"/>
  <c r="AD632" i="21" s="1"/>
  <c r="U634" i="21"/>
  <c r="AE634" i="21" s="1"/>
  <c r="T704" i="21"/>
  <c r="AD704" i="21" s="1"/>
  <c r="S712" i="21"/>
  <c r="AC712" i="21" s="1"/>
  <c r="S1207" i="21"/>
  <c r="AC1207" i="21" s="1"/>
  <c r="T1233" i="21"/>
  <c r="AD1233" i="21" s="1"/>
  <c r="U1234" i="21"/>
  <c r="AE1234" i="21" s="1"/>
  <c r="T1681" i="21"/>
  <c r="AD1681" i="21" s="1"/>
  <c r="V1747" i="21"/>
  <c r="AF1747" i="21" s="1"/>
  <c r="T1918" i="21"/>
  <c r="AD1918" i="21" s="1"/>
  <c r="V1070" i="21"/>
  <c r="AF1070" i="21" s="1"/>
  <c r="V1437" i="21"/>
  <c r="AF1437" i="21" s="1"/>
  <c r="S380" i="21"/>
  <c r="T8" i="21"/>
  <c r="U8" i="21" s="1"/>
  <c r="V8" i="21" s="1"/>
  <c r="T754" i="21"/>
  <c r="S188" i="21"/>
  <c r="AC188" i="21" s="1"/>
  <c r="T1030" i="21"/>
  <c r="AD1030" i="21" s="1"/>
  <c r="S679" i="21"/>
  <c r="AC679" i="21" s="1"/>
  <c r="U1969" i="21"/>
  <c r="AE1969" i="21" s="1"/>
  <c r="T1076" i="21"/>
  <c r="AD1076" i="21" s="1"/>
  <c r="V1515" i="21"/>
  <c r="AF1515" i="21" s="1"/>
  <c r="V779" i="21"/>
  <c r="AF779" i="21" s="1"/>
  <c r="U698" i="21"/>
  <c r="AE698" i="21" s="1"/>
  <c r="T1920" i="21"/>
  <c r="AD1920" i="21" s="1"/>
  <c r="V719" i="21"/>
  <c r="AF719" i="21" s="1"/>
  <c r="S1057" i="21"/>
  <c r="AC1057" i="21" s="1"/>
  <c r="S994" i="21"/>
  <c r="AC994" i="21" s="1"/>
  <c r="S1128" i="21"/>
  <c r="AC1128" i="21" s="1"/>
  <c r="S69" i="21"/>
  <c r="AC69" i="21" s="1"/>
  <c r="S535" i="21"/>
  <c r="AC535" i="21" s="1"/>
  <c r="T1316" i="21"/>
  <c r="AD1316" i="21" s="1"/>
  <c r="S1192" i="21"/>
  <c r="AC1192" i="21" s="1"/>
  <c r="S165" i="21"/>
  <c r="S1063" i="21"/>
  <c r="AC1063" i="21" s="1"/>
  <c r="V516" i="21"/>
  <c r="AF516" i="21" s="1"/>
  <c r="V613" i="21"/>
  <c r="AF613" i="21" s="1"/>
  <c r="U720" i="21"/>
  <c r="AE720" i="21" s="1"/>
  <c r="T766" i="21"/>
  <c r="AD766" i="21" s="1"/>
  <c r="S781" i="21"/>
  <c r="V1202" i="21"/>
  <c r="AF1202" i="21" s="1"/>
  <c r="U1574" i="21"/>
  <c r="AE1574" i="21" s="1"/>
  <c r="U1806" i="21"/>
  <c r="AE1806" i="21" s="1"/>
  <c r="R359" i="21"/>
  <c r="S933" i="21"/>
  <c r="AC933" i="21" s="1"/>
  <c r="S998" i="21"/>
  <c r="AC998" i="21" s="1"/>
  <c r="S1488" i="21"/>
  <c r="AC1488" i="21" s="1"/>
  <c r="T1218" i="21"/>
  <c r="AD1218" i="21" s="1"/>
  <c r="T819" i="21"/>
  <c r="AD819" i="21" s="1"/>
  <c r="R28" i="21"/>
  <c r="R89" i="21"/>
  <c r="AB89" i="21" s="1"/>
  <c r="R113" i="21"/>
  <c r="AB113" i="21" s="1"/>
  <c r="S114" i="21"/>
  <c r="AC114" i="21" s="1"/>
  <c r="R169" i="21"/>
  <c r="AB169" i="21" s="1"/>
  <c r="R212" i="21"/>
  <c r="R271" i="21"/>
  <c r="AB271" i="21" s="1"/>
  <c r="R534" i="21"/>
  <c r="AB534" i="21" s="1"/>
  <c r="S552" i="21"/>
  <c r="S709" i="21"/>
  <c r="AC709" i="21" s="1"/>
  <c r="T711" i="21"/>
  <c r="S750" i="21"/>
  <c r="AC750" i="21" s="1"/>
  <c r="R773" i="21"/>
  <c r="AB773" i="21" s="1"/>
  <c r="R915" i="21"/>
  <c r="AB915" i="21" s="1"/>
  <c r="R922" i="21"/>
  <c r="AB922" i="21" s="1"/>
  <c r="Y1032" i="21"/>
  <c r="T1065" i="21"/>
  <c r="R1067" i="21"/>
  <c r="AB1067" i="21" s="1"/>
  <c r="R1088" i="21"/>
  <c r="AB1088" i="21" s="1"/>
  <c r="R1206" i="21"/>
  <c r="AB1206" i="21" s="1"/>
  <c r="U1226" i="21"/>
  <c r="AE1226" i="21" s="1"/>
  <c r="R1228" i="21"/>
  <c r="AB1228" i="21" s="1"/>
  <c r="V1231" i="21"/>
  <c r="AF1231" i="21" s="1"/>
  <c r="R1367" i="21"/>
  <c r="AB1367" i="21" s="1"/>
  <c r="R1451" i="21"/>
  <c r="AB1451" i="21" s="1"/>
  <c r="R1492" i="21"/>
  <c r="AB1492" i="21" s="1"/>
  <c r="R1525" i="21"/>
  <c r="AB1525" i="21" s="1"/>
  <c r="R1636" i="21"/>
  <c r="AB1636" i="21" s="1"/>
  <c r="R1640" i="21"/>
  <c r="AB1640" i="21" s="1"/>
  <c r="R1646" i="21"/>
  <c r="AB1646" i="21" s="1"/>
  <c r="T1647" i="21"/>
  <c r="AD1647" i="21" s="1"/>
  <c r="R1701" i="21"/>
  <c r="AB1701" i="21" s="1"/>
  <c r="R1702" i="21"/>
  <c r="AB1702" i="21" s="1"/>
  <c r="R1705" i="21"/>
  <c r="AB1705" i="21" s="1"/>
  <c r="R1737" i="21"/>
  <c r="AB1737" i="21" s="1"/>
  <c r="R1748" i="21"/>
  <c r="AB1748" i="21" s="1"/>
  <c r="S1750" i="21"/>
  <c r="AC1750" i="21" s="1"/>
  <c r="R1796" i="21"/>
  <c r="AB1796" i="21" s="1"/>
  <c r="R1919" i="21"/>
  <c r="AB1919" i="21" s="1"/>
  <c r="R1926" i="21"/>
  <c r="AB1926" i="21" s="1"/>
  <c r="R1945" i="21"/>
  <c r="AB1945" i="21" s="1"/>
  <c r="R1952" i="21"/>
  <c r="AB1952" i="21" s="1"/>
  <c r="R1970" i="21"/>
  <c r="AB1970" i="21" s="1"/>
  <c r="R1976" i="21"/>
  <c r="AB1976" i="21" s="1"/>
  <c r="R1982" i="21"/>
  <c r="AB1982" i="21" s="1"/>
  <c r="R1988" i="21"/>
  <c r="AB1988" i="21" s="1"/>
  <c r="R1999" i="21"/>
  <c r="AB1999" i="21" s="1"/>
  <c r="R2004" i="21"/>
  <c r="AB2004" i="21" s="1"/>
  <c r="V23" i="21"/>
  <c r="U1517" i="21"/>
  <c r="S127" i="21"/>
  <c r="AC127" i="21" s="1"/>
  <c r="T1820" i="21"/>
  <c r="AD1820" i="21" s="1"/>
  <c r="T1074" i="21"/>
  <c r="AD1074" i="21" s="1"/>
  <c r="S1054" i="21"/>
  <c r="AC1054" i="21" s="1"/>
  <c r="S921" i="21"/>
  <c r="AC921" i="21" s="1"/>
  <c r="R369" i="21"/>
  <c r="R1943" i="21"/>
  <c r="AB1943" i="21" s="1"/>
  <c r="S186" i="21"/>
  <c r="R1429" i="21"/>
  <c r="AB1429" i="21" s="1"/>
  <c r="T1136" i="21"/>
  <c r="S1097" i="21"/>
  <c r="U19" i="21"/>
  <c r="G21" i="5"/>
  <c r="F26" i="5"/>
  <c r="T1077" i="21"/>
  <c r="S671" i="21"/>
  <c r="AC671" i="21" s="1"/>
  <c r="S178" i="21"/>
  <c r="AC178" i="21" s="1"/>
  <c r="T60" i="21"/>
  <c r="R444" i="21"/>
  <c r="AB444" i="21" s="1"/>
  <c r="S1152" i="21"/>
  <c r="AC1152" i="21" s="1"/>
  <c r="S1499" i="21"/>
  <c r="AC1499" i="21" s="1"/>
  <c r="T1470" i="21"/>
  <c r="AD1470" i="21" s="1"/>
  <c r="T797" i="21"/>
  <c r="AD797" i="21" s="1"/>
  <c r="Y1565" i="21"/>
  <c r="S1445" i="21"/>
  <c r="AC1445" i="21" s="1"/>
  <c r="R130" i="21"/>
  <c r="AB130" i="21" s="1"/>
  <c r="R154" i="21"/>
  <c r="AB154" i="21" s="1"/>
  <c r="R238" i="21"/>
  <c r="AB238" i="21" s="1"/>
  <c r="R257" i="21"/>
  <c r="AB257" i="21" s="1"/>
  <c r="R448" i="21"/>
  <c r="AB448" i="21" s="1"/>
  <c r="R584" i="21"/>
  <c r="AB584" i="21" s="1"/>
  <c r="S663" i="21"/>
  <c r="AC663" i="21" s="1"/>
  <c r="R717" i="21"/>
  <c r="AB717" i="21" s="1"/>
  <c r="R721" i="21"/>
  <c r="AB721" i="21" s="1"/>
  <c r="T722" i="21"/>
  <c r="AD722" i="21" s="1"/>
  <c r="R739" i="21"/>
  <c r="AB739" i="21" s="1"/>
  <c r="S742" i="21"/>
  <c r="R778" i="21"/>
  <c r="AB778" i="21" s="1"/>
  <c r="R782" i="21"/>
  <c r="AB782" i="21" s="1"/>
  <c r="R847" i="21"/>
  <c r="AB847" i="21" s="1"/>
  <c r="R1020" i="21"/>
  <c r="AB1020" i="21" s="1"/>
  <c r="U1022" i="21"/>
  <c r="AE1022" i="21" s="1"/>
  <c r="R1042" i="21"/>
  <c r="AB1042" i="21" s="1"/>
  <c r="R1125" i="21"/>
  <c r="AB1125" i="21" s="1"/>
  <c r="R1273" i="21"/>
  <c r="AB1273" i="21" s="1"/>
  <c r="R1306" i="21"/>
  <c r="AB1306" i="21" s="1"/>
  <c r="R1308" i="21"/>
  <c r="AB1308" i="21" s="1"/>
  <c r="R1309" i="21"/>
  <c r="AB1309" i="21" s="1"/>
  <c r="R1310" i="21"/>
  <c r="AB1310" i="21" s="1"/>
  <c r="R1354" i="21"/>
  <c r="AB1354" i="21" s="1"/>
  <c r="R1355" i="21"/>
  <c r="AB1355" i="21" s="1"/>
  <c r="R1372" i="21"/>
  <c r="AB1372" i="21" s="1"/>
  <c r="R1440" i="21"/>
  <c r="AB1440" i="21" s="1"/>
  <c r="R1558" i="21"/>
  <c r="AB1558" i="21" s="1"/>
  <c r="R1560" i="21"/>
  <c r="AB1560" i="21" s="1"/>
  <c r="R1562" i="21"/>
  <c r="AB1562" i="21" s="1"/>
  <c r="R1573" i="21"/>
  <c r="AB1573" i="21" s="1"/>
  <c r="R1629" i="21"/>
  <c r="AB1629" i="21" s="1"/>
  <c r="R1633" i="21"/>
  <c r="AB1633" i="21" s="1"/>
  <c r="R1731" i="21"/>
  <c r="AB1731" i="21" s="1"/>
  <c r="R1741" i="21"/>
  <c r="AB1741" i="21" s="1"/>
  <c r="R1743" i="21"/>
  <c r="AB1743" i="21" s="1"/>
  <c r="R1792" i="21"/>
  <c r="AB1792" i="21" s="1"/>
  <c r="R1804" i="21"/>
  <c r="AB1804" i="21" s="1"/>
  <c r="R1808" i="21"/>
  <c r="AB1808" i="21" s="1"/>
  <c r="R1936" i="21"/>
  <c r="AB1936" i="21" s="1"/>
  <c r="R1939" i="21"/>
  <c r="AB1939" i="21" s="1"/>
  <c r="R1947" i="21"/>
  <c r="AB1947" i="21" s="1"/>
  <c r="R1950" i="21"/>
  <c r="AB1950" i="21" s="1"/>
  <c r="R1954" i="21"/>
  <c r="AB1954" i="21" s="1"/>
  <c r="R1968" i="21"/>
  <c r="AB1968" i="21" s="1"/>
  <c r="R1996" i="21"/>
  <c r="AB1996" i="21" s="1"/>
  <c r="R1997" i="21"/>
  <c r="AB1997" i="21" s="1"/>
  <c r="V868" i="21"/>
  <c r="AF868" i="21" s="1"/>
  <c r="U1126" i="21"/>
  <c r="AE1126" i="21" s="1"/>
  <c r="T1935" i="21"/>
  <c r="AD1935" i="21" s="1"/>
  <c r="S1257" i="21"/>
  <c r="AC1257" i="21" s="1"/>
  <c r="S875" i="21"/>
  <c r="AC875" i="21" s="1"/>
  <c r="S1289" i="21"/>
  <c r="AC1289" i="21" s="1"/>
  <c r="S1046" i="21"/>
  <c r="AC1046" i="21" s="1"/>
  <c r="S454" i="21"/>
  <c r="AC454" i="21" s="1"/>
  <c r="V100" i="21"/>
  <c r="AF100" i="21" s="1"/>
  <c r="U51" i="21"/>
  <c r="S1995" i="21"/>
  <c r="AC1995" i="21" s="1"/>
  <c r="S843" i="21"/>
  <c r="AC843" i="21" s="1"/>
  <c r="R1738" i="21"/>
  <c r="AB1738" i="21" s="1"/>
  <c r="T1211" i="21"/>
  <c r="V1803" i="21"/>
  <c r="AF1803" i="21" s="1"/>
  <c r="S1521" i="21"/>
  <c r="AC1521" i="21" s="1"/>
  <c r="T1132" i="21"/>
  <c r="S312" i="21"/>
  <c r="AC312" i="21" s="1"/>
  <c r="S1457" i="21"/>
  <c r="AC1457" i="21" s="1"/>
  <c r="R80" i="21"/>
  <c r="S253" i="21"/>
  <c r="AC253" i="21" s="1"/>
  <c r="E5" i="4"/>
  <c r="R117" i="21"/>
  <c r="R221" i="21"/>
  <c r="AB221" i="21" s="1"/>
  <c r="R222" i="21"/>
  <c r="AB222" i="21" s="1"/>
  <c r="U1150" i="21"/>
  <c r="AE1150" i="21" s="1"/>
  <c r="T1230" i="21"/>
  <c r="AD1230" i="21" s="1"/>
  <c r="T1356" i="21"/>
  <c r="AD1356" i="21" s="1"/>
  <c r="U783" i="21"/>
  <c r="AE783" i="21" s="1"/>
  <c r="V1733" i="21"/>
  <c r="AF1733" i="21" s="1"/>
  <c r="V897" i="21"/>
  <c r="AF897" i="21" s="1"/>
  <c r="V1428" i="21"/>
  <c r="AF1428" i="21" s="1"/>
  <c r="U1225" i="21"/>
  <c r="AE1225" i="21" s="1"/>
  <c r="T1911" i="21"/>
  <c r="AD1911" i="21" s="1"/>
  <c r="V366" i="21"/>
  <c r="AF366" i="21" s="1"/>
  <c r="U1899" i="21"/>
  <c r="AE1899" i="21" s="1"/>
  <c r="U1704" i="21"/>
  <c r="AE1704" i="21" s="1"/>
  <c r="U846" i="21"/>
  <c r="AE846" i="21" s="1"/>
  <c r="S259" i="21"/>
  <c r="S202" i="21"/>
  <c r="AC202" i="21" s="1"/>
  <c r="S107" i="21"/>
  <c r="AC107" i="21" s="1"/>
  <c r="S75" i="21"/>
  <c r="S54" i="21"/>
  <c r="AC54" i="21" s="1"/>
  <c r="S41" i="21"/>
  <c r="AC41" i="21" s="1"/>
  <c r="S1864" i="21"/>
  <c r="AC1864" i="21" s="1"/>
  <c r="V777" i="21"/>
  <c r="AF777" i="21" s="1"/>
  <c r="V1023" i="21"/>
  <c r="AF1023" i="21" s="1"/>
  <c r="V1217" i="21"/>
  <c r="AF1217" i="21" s="1"/>
  <c r="V302" i="21"/>
  <c r="AF302" i="21" s="1"/>
  <c r="U724" i="21"/>
  <c r="AE724" i="21" s="1"/>
  <c r="U1361" i="21"/>
  <c r="AE1361" i="21" s="1"/>
  <c r="U83" i="21"/>
  <c r="T775" i="21"/>
  <c r="AD775" i="21" s="1"/>
  <c r="S726" i="21"/>
  <c r="V734" i="21"/>
  <c r="AF734" i="21" s="1"/>
  <c r="S1946" i="21"/>
  <c r="AC1946" i="21" s="1"/>
  <c r="S1909" i="21"/>
  <c r="AC1909" i="21" s="1"/>
  <c r="V2005" i="21"/>
  <c r="AF2005" i="21" s="1"/>
  <c r="V1916" i="21"/>
  <c r="AF1916" i="21" s="1"/>
  <c r="V916" i="21"/>
  <c r="AF916" i="21" s="1"/>
  <c r="V1039" i="21"/>
  <c r="AF1039" i="21" s="1"/>
  <c r="T1541" i="21"/>
  <c r="AD1541" i="21" s="1"/>
  <c r="T1669" i="21"/>
  <c r="AD1669" i="21" s="1"/>
  <c r="V37" i="21"/>
  <c r="AF37" i="21" s="1"/>
  <c r="T289" i="21"/>
  <c r="AD289" i="21" s="1"/>
  <c r="U62" i="21"/>
  <c r="U854" i="21"/>
  <c r="AE854" i="21" s="1"/>
  <c r="T1318" i="21"/>
  <c r="AD1318" i="21" s="1"/>
  <c r="U1147" i="21"/>
  <c r="AE1147" i="21" s="1"/>
  <c r="S641" i="21"/>
  <c r="AC641" i="21" s="1"/>
  <c r="T752" i="21"/>
  <c r="T1810" i="21"/>
  <c r="AD1810" i="21" s="1"/>
  <c r="U1795" i="21"/>
  <c r="AE1795" i="21" s="1"/>
  <c r="U1614" i="21"/>
  <c r="AE1614" i="21" s="1"/>
  <c r="V520" i="21"/>
  <c r="AF520" i="21" s="1"/>
  <c r="T179" i="21"/>
  <c r="AD179" i="21" s="1"/>
  <c r="V1497" i="21"/>
  <c r="AF1497" i="21" s="1"/>
  <c r="S278" i="21"/>
  <c r="AC278" i="21" s="1"/>
  <c r="U1906" i="21"/>
  <c r="AE1906" i="21" s="1"/>
  <c r="U1891" i="21"/>
  <c r="AE1891" i="21" s="1"/>
  <c r="U39" i="21"/>
  <c r="S1118" i="21"/>
  <c r="AC1118" i="21" s="1"/>
  <c r="T609" i="21"/>
  <c r="AD609" i="21" s="1"/>
  <c r="S182" i="21"/>
  <c r="AC182" i="21" s="1"/>
  <c r="U718" i="21"/>
  <c r="AE718" i="21" s="1"/>
  <c r="S1604" i="21"/>
  <c r="AC1604" i="21" s="1"/>
  <c r="U1292" i="21"/>
  <c r="AE1292" i="21" s="1"/>
  <c r="U181" i="21"/>
  <c r="AE181" i="21" s="1"/>
  <c r="S203" i="21"/>
  <c r="AC203" i="21" s="1"/>
  <c r="S111" i="21"/>
  <c r="AC111" i="21" s="1"/>
  <c r="S1185" i="21"/>
  <c r="AC1185" i="21" s="1"/>
  <c r="T858" i="21"/>
  <c r="AD858" i="21" s="1"/>
  <c r="T1364" i="21"/>
  <c r="AD1364" i="21" s="1"/>
  <c r="S38" i="21"/>
  <c r="AC38" i="21" s="1"/>
  <c r="T132" i="21"/>
  <c r="AD132" i="21" s="1"/>
  <c r="T1261" i="21"/>
  <c r="AD1261" i="21" s="1"/>
  <c r="S581" i="21"/>
  <c r="AC581" i="21" s="1"/>
  <c r="S410" i="21"/>
  <c r="V1703" i="21"/>
  <c r="AF1703" i="21" s="1"/>
  <c r="U174" i="21"/>
  <c r="U1609" i="21"/>
  <c r="AE1609" i="21" s="1"/>
  <c r="S34" i="21"/>
  <c r="U635" i="21"/>
  <c r="AE635" i="21" s="1"/>
  <c r="T727" i="21"/>
  <c r="AD727" i="21" s="1"/>
  <c r="S216" i="21"/>
  <c r="AC216" i="21" s="1"/>
  <c r="S1212" i="21"/>
  <c r="AC1212" i="21" s="1"/>
  <c r="S455" i="21"/>
  <c r="T1673" i="21"/>
  <c r="AD1673" i="21" s="1"/>
  <c r="U1041" i="21"/>
  <c r="AE1041" i="21" s="1"/>
  <c r="T642" i="21"/>
  <c r="AD642" i="21" s="1"/>
  <c r="T1215" i="21"/>
  <c r="AD1215" i="21" s="1"/>
  <c r="T844" i="21"/>
  <c r="AD844" i="21" s="1"/>
  <c r="S1151" i="21"/>
  <c r="S648" i="21"/>
  <c r="AC648" i="21" s="1"/>
  <c r="T1617" i="21"/>
  <c r="AD1617" i="21" s="1"/>
  <c r="R78" i="21"/>
  <c r="AB78" i="21" s="1"/>
  <c r="R110" i="21"/>
  <c r="AB110" i="21" s="1"/>
  <c r="R116" i="21"/>
  <c r="AB116" i="21" s="1"/>
  <c r="R136" i="21"/>
  <c r="AB136" i="21" s="1"/>
  <c r="R197" i="21"/>
  <c r="AB197" i="21" s="1"/>
  <c r="R198" i="21"/>
  <c r="AB198" i="21" s="1"/>
  <c r="R199" i="21"/>
  <c r="AB199" i="21" s="1"/>
  <c r="R215" i="21"/>
  <c r="AB215" i="21" s="1"/>
  <c r="R577" i="21"/>
  <c r="AB577" i="21" s="1"/>
  <c r="R579" i="21"/>
  <c r="AB579" i="21" s="1"/>
  <c r="R643" i="21"/>
  <c r="AB643" i="21" s="1"/>
  <c r="R681" i="21"/>
  <c r="AB681" i="21" s="1"/>
  <c r="R682" i="21"/>
  <c r="AB682" i="21" s="1"/>
  <c r="R683" i="21"/>
  <c r="AB683" i="21" s="1"/>
  <c r="R785" i="21"/>
  <c r="AB785" i="21" s="1"/>
  <c r="R978" i="21"/>
  <c r="AB978" i="21" s="1"/>
  <c r="S993" i="21"/>
  <c r="AC993" i="21" s="1"/>
  <c r="S995" i="21"/>
  <c r="AC995" i="21" s="1"/>
  <c r="R1009" i="21"/>
  <c r="AB1009" i="21" s="1"/>
  <c r="R1114" i="21"/>
  <c r="AB1114" i="21" s="1"/>
  <c r="R1271" i="21"/>
  <c r="AB1271" i="21" s="1"/>
  <c r="R1333" i="21"/>
  <c r="AB1333" i="21" s="1"/>
  <c r="R1374" i="21"/>
  <c r="AB1374" i="21" s="1"/>
  <c r="R1384" i="21"/>
  <c r="AB1384" i="21" s="1"/>
  <c r="R1388" i="21"/>
  <c r="AB1388" i="21" s="1"/>
  <c r="T1427" i="21"/>
  <c r="AD1427" i="21" s="1"/>
  <c r="R1463" i="21"/>
  <c r="AB1463" i="21" s="1"/>
  <c r="R1481" i="21"/>
  <c r="AB1481" i="21" s="1"/>
  <c r="R1482" i="21"/>
  <c r="AB1482" i="21" s="1"/>
  <c r="R1491" i="21"/>
  <c r="AB1491" i="21" s="1"/>
  <c r="R1493" i="21"/>
  <c r="AB1493" i="21" s="1"/>
  <c r="R1507" i="21"/>
  <c r="AB1507" i="21" s="1"/>
  <c r="R1518" i="21"/>
  <c r="AB1518" i="21" s="1"/>
  <c r="R1519" i="21"/>
  <c r="AB1519" i="21" s="1"/>
  <c r="R1520" i="21"/>
  <c r="AB1520" i="21" s="1"/>
  <c r="R1527" i="21"/>
  <c r="AB1527" i="21" s="1"/>
  <c r="S95" i="21"/>
  <c r="AC95" i="21" s="1"/>
  <c r="S562" i="21"/>
  <c r="AC562" i="21" s="1"/>
  <c r="S1677" i="21"/>
  <c r="AC1677" i="21" s="1"/>
  <c r="U1430" i="21"/>
  <c r="AE1430" i="21" s="1"/>
  <c r="S1312" i="21"/>
  <c r="AC1312" i="21" s="1"/>
  <c r="S1817" i="21"/>
  <c r="AC1817" i="21" s="1"/>
  <c r="U1904" i="21"/>
  <c r="AE1904" i="21" s="1"/>
  <c r="S1730" i="21"/>
  <c r="AC1730" i="21" s="1"/>
  <c r="R1170" i="21"/>
  <c r="AB1170" i="21" s="1"/>
  <c r="R833" i="21"/>
  <c r="AB833" i="21" s="1"/>
  <c r="U1278" i="21"/>
  <c r="AE1278" i="21" s="1"/>
  <c r="S1392" i="21"/>
  <c r="AC1392" i="21" s="1"/>
  <c r="R1423" i="21"/>
  <c r="AB1423" i="21" s="1"/>
  <c r="V328" i="21"/>
  <c r="AF328" i="21" s="1"/>
  <c r="V152" i="21"/>
  <c r="AF152" i="21" s="1"/>
  <c r="V557" i="21"/>
  <c r="AF557" i="21" s="1"/>
  <c r="U1311" i="21"/>
  <c r="AE1311" i="21" s="1"/>
  <c r="U747" i="21"/>
  <c r="AE747" i="21" s="1"/>
  <c r="T1208" i="21"/>
  <c r="AD1208" i="21" s="1"/>
  <c r="S1637" i="21"/>
  <c r="AC1637" i="21" s="1"/>
  <c r="V1232" i="21"/>
  <c r="AF1232" i="21" s="1"/>
  <c r="U701" i="21"/>
  <c r="AE701" i="21" s="1"/>
  <c r="U1612" i="21"/>
  <c r="AE1612" i="21" s="1"/>
  <c r="V180" i="21"/>
  <c r="AF180" i="21" s="1"/>
  <c r="U420" i="21"/>
  <c r="AE420" i="21" s="1"/>
  <c r="V1236" i="21"/>
  <c r="AF1236" i="21" s="1"/>
  <c r="V280" i="21"/>
  <c r="AF280" i="21" s="1"/>
  <c r="T112" i="21"/>
  <c r="AD112" i="21" s="1"/>
  <c r="V1369" i="21"/>
  <c r="AF1369" i="21" s="1"/>
  <c r="U772" i="21"/>
  <c r="AE772" i="21" s="1"/>
  <c r="U1227" i="21"/>
  <c r="AE1227" i="21" s="1"/>
  <c r="S1051" i="21"/>
  <c r="AC1051" i="21" s="1"/>
  <c r="U1791" i="21"/>
  <c r="AE1791" i="21" s="1"/>
  <c r="U277" i="21"/>
  <c r="AE277" i="21" s="1"/>
  <c r="V1559" i="21"/>
  <c r="AF1559" i="21" s="1"/>
  <c r="V322" i="21"/>
  <c r="AF322" i="21" s="1"/>
  <c r="T807" i="21"/>
  <c r="AD807" i="21" s="1"/>
  <c r="S1553" i="21"/>
  <c r="AC1553" i="21" s="1"/>
  <c r="T1514" i="21"/>
  <c r="AD1514" i="21" s="1"/>
  <c r="V422" i="21"/>
  <c r="AF422" i="21" s="1"/>
  <c r="V1442" i="21"/>
  <c r="AF1442" i="21" s="1"/>
  <c r="U680" i="21"/>
  <c r="AE680" i="21" s="1"/>
  <c r="V852" i="21"/>
  <c r="AF852" i="21" s="1"/>
  <c r="T367" i="21"/>
  <c r="AD367" i="21" s="1"/>
  <c r="V1630" i="21"/>
  <c r="AF1630" i="21" s="1"/>
  <c r="T1426" i="21"/>
  <c r="AD1426" i="21" s="1"/>
  <c r="U512" i="21"/>
  <c r="AE512" i="21" s="1"/>
  <c r="U1021" i="21"/>
  <c r="AE1021" i="21" s="1"/>
  <c r="U1752" i="21"/>
  <c r="AE1752" i="21" s="1"/>
  <c r="U765" i="21"/>
  <c r="AE765" i="21" s="1"/>
  <c r="U125" i="21"/>
  <c r="AE125" i="21" s="1"/>
  <c r="U1700" i="21"/>
  <c r="AE1700" i="21" s="1"/>
  <c r="U462" i="21"/>
  <c r="AE462" i="21" s="1"/>
  <c r="U409" i="21"/>
  <c r="AE409" i="21" s="1"/>
  <c r="V458" i="21"/>
  <c r="AF458" i="21" s="1"/>
  <c r="T1955" i="21"/>
  <c r="AD1955" i="21" s="1"/>
  <c r="S1977" i="21"/>
  <c r="AC1977" i="21" s="1"/>
  <c r="S1963" i="21"/>
  <c r="AC1963" i="21" s="1"/>
  <c r="T713" i="21"/>
  <c r="AD713" i="21" s="1"/>
  <c r="S172" i="21"/>
  <c r="AC172" i="21" s="1"/>
  <c r="S161" i="21"/>
  <c r="AC161" i="21" s="1"/>
  <c r="S1951" i="21"/>
  <c r="AC1951" i="21" s="1"/>
  <c r="T193" i="21"/>
  <c r="AD193" i="21" s="1"/>
  <c r="R27" i="21"/>
  <c r="AB27" i="21" s="1"/>
  <c r="V459" i="21"/>
  <c r="AF459" i="21" s="1"/>
  <c r="V115" i="21"/>
  <c r="AF115" i="21" s="1"/>
  <c r="V1083" i="21"/>
  <c r="AF1083" i="21" s="1"/>
  <c r="U1783" i="21"/>
  <c r="AE1783" i="21" s="1"/>
  <c r="U469" i="21"/>
  <c r="AE469" i="21" s="1"/>
  <c r="U258" i="21"/>
  <c r="AE258" i="21" s="1"/>
  <c r="V233" i="21"/>
  <c r="AF233" i="21" s="1"/>
  <c r="U1129" i="21"/>
  <c r="AE1129" i="21" s="1"/>
  <c r="U703" i="21"/>
  <c r="AE703" i="21" s="1"/>
  <c r="T1601" i="21"/>
  <c r="AD1601" i="21" s="1"/>
  <c r="U923" i="21"/>
  <c r="AE923" i="21" s="1"/>
  <c r="S636" i="21"/>
  <c r="AC636" i="21" s="1"/>
  <c r="T1992" i="21"/>
  <c r="AD1992" i="21" s="1"/>
  <c r="S1038" i="21"/>
  <c r="AC1038" i="21" s="1"/>
  <c r="U33" i="21"/>
  <c r="AE33" i="21" s="1"/>
  <c r="S91" i="21"/>
  <c r="AC91" i="21" s="1"/>
  <c r="S1214" i="21"/>
  <c r="AC1214" i="21" s="1"/>
  <c r="T450" i="21"/>
  <c r="AD450" i="21" s="1"/>
  <c r="V85" i="21"/>
  <c r="V729" i="21"/>
  <c r="AF729" i="21" s="1"/>
  <c r="Y729" i="21" s="1"/>
  <c r="S1265" i="21"/>
  <c r="AC1265" i="21" s="1"/>
  <c r="S1239" i="21"/>
  <c r="AC1239" i="21" s="1"/>
  <c r="T1537" i="21"/>
  <c r="AD1537" i="21" s="1"/>
  <c r="S1238" i="21"/>
  <c r="AC1238" i="21" s="1"/>
  <c r="S1691" i="21"/>
  <c r="AC1691" i="21" s="1"/>
  <c r="U827" i="21"/>
  <c r="AE827" i="21" s="1"/>
  <c r="U1530" i="21"/>
  <c r="AE1530" i="21" s="1"/>
  <c r="S576" i="21"/>
  <c r="AC576" i="21" s="1"/>
  <c r="U1026" i="21"/>
  <c r="AE1026" i="21" s="1"/>
  <c r="S1006" i="21"/>
  <c r="AC1006" i="21" s="1"/>
  <c r="S585" i="21"/>
  <c r="AC585" i="21" s="1"/>
  <c r="S607" i="21"/>
  <c r="AC607" i="21" s="1"/>
  <c r="T504" i="21"/>
  <c r="AD504" i="21" s="1"/>
  <c r="V72" i="21"/>
  <c r="V863" i="21"/>
  <c r="AF863" i="21" s="1"/>
  <c r="R423" i="21"/>
  <c r="AB423" i="21" s="1"/>
  <c r="S57" i="21"/>
  <c r="AC57" i="21" s="1"/>
  <c r="T563" i="21"/>
  <c r="AD563" i="21" s="1"/>
  <c r="T514" i="21"/>
  <c r="AD514" i="21" s="1"/>
  <c r="V138" i="21"/>
  <c r="AF138" i="21" s="1"/>
  <c r="T558" i="21"/>
  <c r="AD558" i="21" s="1"/>
  <c r="S79" i="21"/>
  <c r="AC79" i="21" s="1"/>
  <c r="S1275" i="21"/>
  <c r="AC1275" i="21" s="1"/>
  <c r="S1984" i="21"/>
  <c r="AC1984" i="21" s="1"/>
  <c r="S1539" i="21"/>
  <c r="AC1539" i="21" s="1"/>
  <c r="S211" i="21"/>
  <c r="AC211" i="21" s="1"/>
  <c r="V614" i="21"/>
  <c r="AF614" i="21" s="1"/>
  <c r="V1414" i="21"/>
  <c r="AF1414" i="21" s="1"/>
  <c r="S1338" i="21"/>
  <c r="AC1338" i="21" s="1"/>
  <c r="S828" i="21"/>
  <c r="AC828" i="21" s="1"/>
  <c r="T1103" i="21"/>
  <c r="AD1103" i="21" s="1"/>
  <c r="V2001" i="21"/>
  <c r="AF2001" i="21" s="1"/>
  <c r="T992" i="21"/>
  <c r="AD992" i="21" s="1"/>
  <c r="U1436" i="21"/>
  <c r="AE1436" i="21" s="1"/>
  <c r="S1453" i="21"/>
  <c r="AC1453" i="21" s="1"/>
  <c r="U35" i="21"/>
  <c r="U1928" i="21"/>
  <c r="AE1928" i="21" s="1"/>
  <c r="U1068" i="21"/>
  <c r="AE1068" i="21" s="1"/>
  <c r="S564" i="21"/>
  <c r="AC564" i="21" s="1"/>
  <c r="S153" i="21"/>
  <c r="AC153" i="21" s="1"/>
  <c r="V143" i="21"/>
  <c r="AF143" i="21" s="1"/>
  <c r="T1728" i="21"/>
  <c r="AD1728" i="21" s="1"/>
  <c r="U1684" i="21"/>
  <c r="AE1684" i="21" s="1"/>
  <c r="R15" i="21"/>
  <c r="R47" i="21"/>
  <c r="AB47" i="21" s="1"/>
  <c r="R70" i="21"/>
  <c r="AB70" i="21" s="1"/>
  <c r="R71" i="21"/>
  <c r="AB71" i="21" s="1"/>
  <c r="R108" i="21"/>
  <c r="AB108" i="21" s="1"/>
  <c r="R262" i="21"/>
  <c r="AB262" i="21" s="1"/>
  <c r="R451" i="21"/>
  <c r="AB451" i="21" s="1"/>
  <c r="R453" i="21"/>
  <c r="AB453" i="21" s="1"/>
  <c r="R463" i="21"/>
  <c r="AB463" i="21" s="1"/>
  <c r="R466" i="21"/>
  <c r="AB466" i="21" s="1"/>
  <c r="R476" i="21"/>
  <c r="AB476" i="21" s="1"/>
  <c r="R503" i="21"/>
  <c r="AB503" i="21" s="1"/>
  <c r="R523" i="21"/>
  <c r="AB523" i="21" s="1"/>
  <c r="R549" i="21"/>
  <c r="AB549" i="21" s="1"/>
  <c r="R574" i="21"/>
  <c r="AB574" i="21" s="1"/>
  <c r="R580" i="21"/>
  <c r="AB580" i="21" s="1"/>
  <c r="R608" i="21"/>
  <c r="AB608" i="21" s="1"/>
  <c r="R617" i="21"/>
  <c r="AB617" i="21" s="1"/>
  <c r="R622" i="21"/>
  <c r="AB622" i="21" s="1"/>
  <c r="R626" i="21"/>
  <c r="AB626" i="21" s="1"/>
  <c r="R654" i="21"/>
  <c r="AB654" i="21" s="1"/>
  <c r="R661" i="21"/>
  <c r="AB661" i="21" s="1"/>
  <c r="R685" i="21"/>
  <c r="AB685" i="21" s="1"/>
  <c r="R693" i="21"/>
  <c r="AB693" i="21" s="1"/>
  <c r="R786" i="21"/>
  <c r="AB786" i="21" s="1"/>
  <c r="R824" i="21"/>
  <c r="AB824" i="21" s="1"/>
  <c r="R848" i="21"/>
  <c r="AB848" i="21" s="1"/>
  <c r="R873" i="21"/>
  <c r="AB873" i="21" s="1"/>
  <c r="R972" i="21"/>
  <c r="AB972" i="21" s="1"/>
  <c r="R984" i="21"/>
  <c r="AB984" i="21" s="1"/>
  <c r="S1146" i="21"/>
  <c r="AC1146" i="21" s="1"/>
  <c r="R1158" i="21"/>
  <c r="AB1158" i="21" s="1"/>
  <c r="R1171" i="21"/>
  <c r="AB1171" i="21" s="1"/>
  <c r="V1576" i="21"/>
  <c r="AF1576" i="21" s="1"/>
  <c r="R282" i="21"/>
  <c r="AB282" i="21" s="1"/>
  <c r="T1328" i="21"/>
  <c r="AD1328" i="21" s="1"/>
  <c r="S601" i="21"/>
  <c r="AC601" i="21" s="1"/>
  <c r="S902" i="21"/>
  <c r="AC902" i="21" s="1"/>
  <c r="V1653" i="21"/>
  <c r="AF1653" i="21" s="1"/>
  <c r="R29" i="21"/>
  <c r="AB29" i="21" s="1"/>
  <c r="S326" i="21"/>
  <c r="AC326" i="21" s="1"/>
  <c r="R135" i="21"/>
  <c r="AB135" i="21" s="1"/>
  <c r="R166" i="21"/>
  <c r="AB166" i="21" s="1"/>
  <c r="R171" i="21"/>
  <c r="AB171" i="21" s="1"/>
  <c r="R1360" i="21"/>
  <c r="AB1360" i="21" s="1"/>
  <c r="Y1045" i="21" l="1"/>
  <c r="B24" i="13"/>
  <c r="B23" i="13" s="1"/>
  <c r="H25" i="13"/>
  <c r="D29" i="13"/>
  <c r="F25" i="13"/>
  <c r="X1307" i="21"/>
  <c r="X1087" i="21"/>
  <c r="Y725" i="21"/>
  <c r="X725" i="21" s="1"/>
  <c r="Y768" i="21"/>
  <c r="X768" i="21" s="1"/>
  <c r="Y1390" i="21"/>
  <c r="X1390" i="21" s="1"/>
  <c r="Y1847" i="21"/>
  <c r="Y1709" i="21"/>
  <c r="X1709" i="21" s="1"/>
  <c r="Y1959" i="21"/>
  <c r="X1959" i="21" s="1"/>
  <c r="Y1169" i="21"/>
  <c r="X1169" i="21" s="1"/>
  <c r="Y1069" i="21"/>
  <c r="X1069" i="21" s="1"/>
  <c r="W1069" i="21" s="1"/>
  <c r="Y1049" i="21"/>
  <c r="X1049" i="21" s="1"/>
  <c r="Y853" i="21"/>
  <c r="X853" i="21" s="1"/>
  <c r="Y557" i="21"/>
  <c r="X557" i="21" s="1"/>
  <c r="Y897" i="21"/>
  <c r="X897" i="21" s="1"/>
  <c r="Y631" i="21"/>
  <c r="X631" i="21" s="1"/>
  <c r="W631" i="21" s="1"/>
  <c r="Y1971" i="21"/>
  <c r="X1971" i="21" s="1"/>
  <c r="Y1563" i="21"/>
  <c r="X1563" i="21" s="1"/>
  <c r="Y1575" i="21"/>
  <c r="X1575" i="21" s="1"/>
  <c r="Y1531" i="21"/>
  <c r="X1531" i="21" s="1"/>
  <c r="Y1644" i="21"/>
  <c r="X1644" i="21" s="1"/>
  <c r="Y516" i="21"/>
  <c r="X516" i="21" s="1"/>
  <c r="Y1940" i="21"/>
  <c r="X1940" i="21" s="1"/>
  <c r="W1940" i="21" s="1"/>
  <c r="Y1682" i="21"/>
  <c r="X1682" i="21" s="1"/>
  <c r="Y1072" i="21"/>
  <c r="X1072" i="21" s="1"/>
  <c r="Y1202" i="21"/>
  <c r="X1202" i="21" s="1"/>
  <c r="W1202" i="21" s="1"/>
  <c r="Y719" i="21"/>
  <c r="X719" i="21" s="1"/>
  <c r="W719" i="21" s="1"/>
  <c r="X1205" i="21"/>
  <c r="Y931" i="21"/>
  <c r="X931" i="21" s="1"/>
  <c r="Y533" i="21"/>
  <c r="X533" i="21" s="1"/>
  <c r="Y1989" i="21"/>
  <c r="X1989" i="21" s="1"/>
  <c r="W1989" i="21" s="1"/>
  <c r="Y1745" i="21"/>
  <c r="X1745" i="21" s="1"/>
  <c r="Y1661" i="21"/>
  <c r="X1661" i="21" s="1"/>
  <c r="Y1635" i="21"/>
  <c r="X1635" i="21" s="1"/>
  <c r="Y1567" i="21"/>
  <c r="X1567" i="21" s="1"/>
  <c r="Y1213" i="21"/>
  <c r="X1213" i="21" s="1"/>
  <c r="Y1203" i="21"/>
  <c r="X1203" i="21" s="1"/>
  <c r="Y1434" i="21"/>
  <c r="X1434" i="21" s="1"/>
  <c r="Y1941" i="21"/>
  <c r="X1941" i="21" s="1"/>
  <c r="W1941" i="21" s="1"/>
  <c r="Y1651" i="21"/>
  <c r="X1651" i="21" s="1"/>
  <c r="Y1515" i="21"/>
  <c r="X1515" i="21" s="1"/>
  <c r="Y1439" i="21"/>
  <c r="X1439" i="21" s="1"/>
  <c r="Y1508" i="21"/>
  <c r="X1508" i="21" s="1"/>
  <c r="W1508" i="21" s="1"/>
  <c r="Y732" i="21"/>
  <c r="X732" i="21" s="1"/>
  <c r="Y560" i="21"/>
  <c r="X560" i="21" s="1"/>
  <c r="Y1925" i="21"/>
  <c r="X1925" i="21" s="1"/>
  <c r="Y1197" i="21"/>
  <c r="X1197" i="21" s="1"/>
  <c r="W1197" i="21" s="1"/>
  <c r="Y1055" i="21"/>
  <c r="X1055" i="21" s="1"/>
  <c r="Y1949" i="21"/>
  <c r="X1949" i="21" s="1"/>
  <c r="Y1845" i="21"/>
  <c r="X1845" i="21" s="1"/>
  <c r="Y1787" i="21"/>
  <c r="X1787" i="21" s="1"/>
  <c r="Y1707" i="21"/>
  <c r="X1707" i="21" s="1"/>
  <c r="Y1655" i="21"/>
  <c r="X1655" i="21" s="1"/>
  <c r="Y1561" i="21"/>
  <c r="X1561" i="21" s="1"/>
  <c r="Y1522" i="21"/>
  <c r="X1522" i="21" s="1"/>
  <c r="Y1790" i="21"/>
  <c r="X1790" i="21" s="1"/>
  <c r="W1790" i="21" s="1"/>
  <c r="Y1564" i="21"/>
  <c r="X1564" i="21" s="1"/>
  <c r="W1564" i="21" s="1"/>
  <c r="Y988" i="21"/>
  <c r="X988" i="21" s="1"/>
  <c r="Y518" i="21"/>
  <c r="X518" i="21" s="1"/>
  <c r="Y1421" i="21"/>
  <c r="X1421" i="21" s="1"/>
  <c r="Y1089" i="21"/>
  <c r="X1089" i="21" s="1"/>
  <c r="W1089" i="21" s="1"/>
  <c r="Y1047" i="21"/>
  <c r="X1047" i="21" s="1"/>
  <c r="Y909" i="21"/>
  <c r="X909" i="21" s="1"/>
  <c r="J23" i="13"/>
  <c r="K24" i="13"/>
  <c r="I24" i="13"/>
  <c r="Y863" i="21"/>
  <c r="X863" i="21" s="1"/>
  <c r="X1045" i="21"/>
  <c r="W1045" i="21" s="1"/>
  <c r="Y1153" i="21"/>
  <c r="X1153" i="21" s="1"/>
  <c r="Y1039" i="21"/>
  <c r="X1039" i="21" s="1"/>
  <c r="W1039" i="21" s="1"/>
  <c r="I23" i="13"/>
  <c r="J24" i="13"/>
  <c r="Y1083" i="21"/>
  <c r="X1083" i="21" s="1"/>
  <c r="Y1559" i="21"/>
  <c r="X1559" i="21" s="1"/>
  <c r="X1565" i="21"/>
  <c r="X1032" i="21"/>
  <c r="W1032" i="21" s="1"/>
  <c r="Y1369" i="21"/>
  <c r="X1369" i="21" s="1"/>
  <c r="Y741" i="21"/>
  <c r="X741" i="21" s="1"/>
  <c r="Y1450" i="21"/>
  <c r="X1450" i="21" s="1"/>
  <c r="Y1070" i="21"/>
  <c r="X1070" i="21" s="1"/>
  <c r="W1070" i="21" s="1"/>
  <c r="Y852" i="21"/>
  <c r="X852" i="21" s="1"/>
  <c r="W852" i="21" s="1"/>
  <c r="Y1232" i="21"/>
  <c r="X1232" i="21" s="1"/>
  <c r="Y1803" i="21"/>
  <c r="X1803" i="21" s="1"/>
  <c r="Y1229" i="21"/>
  <c r="X1229" i="21" s="1"/>
  <c r="Y1414" i="21"/>
  <c r="X1414" i="21" s="1"/>
  <c r="X729" i="21"/>
  <c r="Y916" i="21"/>
  <c r="X916" i="21" s="1"/>
  <c r="Y1407" i="21"/>
  <c r="X1407" i="21" s="1"/>
  <c r="Y551" i="21"/>
  <c r="X551" i="21" s="1"/>
  <c r="X705" i="21"/>
  <c r="Y777" i="21"/>
  <c r="X777" i="21" s="1"/>
  <c r="Y1630" i="21"/>
  <c r="X1630" i="21" s="1"/>
  <c r="W1630" i="21" s="1"/>
  <c r="Y1428" i="21"/>
  <c r="X1428" i="21" s="1"/>
  <c r="Y1497" i="21"/>
  <c r="X1497" i="21" s="1"/>
  <c r="X1901" i="21"/>
  <c r="Y1231" i="21"/>
  <c r="X1231" i="21" s="1"/>
  <c r="Y1785" i="21"/>
  <c r="X1785" i="21" s="1"/>
  <c r="Y1757" i="21"/>
  <c r="X1757" i="21" s="1"/>
  <c r="Y1916" i="21"/>
  <c r="X1916" i="21" s="1"/>
  <c r="Y1023" i="21"/>
  <c r="X1023" i="21" s="1"/>
  <c r="Y1437" i="21"/>
  <c r="X1437" i="21" s="1"/>
  <c r="Y1576" i="21"/>
  <c r="X1576" i="21" s="1"/>
  <c r="G5" i="4"/>
  <c r="S881" i="21"/>
  <c r="AC881" i="21" s="1"/>
  <c r="Y1812" i="21"/>
  <c r="X1812" i="21" s="1"/>
  <c r="Y1127" i="21"/>
  <c r="X1127" i="21" s="1"/>
  <c r="Y1653" i="21"/>
  <c r="X1653" i="21" s="1"/>
  <c r="Y1236" i="21"/>
  <c r="X1236" i="21" s="1"/>
  <c r="Y520" i="21"/>
  <c r="X520" i="21" s="1"/>
  <c r="Y734" i="21"/>
  <c r="X734" i="21" s="1"/>
  <c r="Y868" i="21"/>
  <c r="X868" i="21" s="1"/>
  <c r="Y1747" i="21"/>
  <c r="X1747" i="21" s="1"/>
  <c r="Y1442" i="21"/>
  <c r="X1442" i="21" s="1"/>
  <c r="Y613" i="21"/>
  <c r="X613" i="21" s="1"/>
  <c r="Y1313" i="21"/>
  <c r="X1313" i="21" s="1"/>
  <c r="S1454" i="21"/>
  <c r="AC1454" i="21" s="1"/>
  <c r="Y1958" i="21"/>
  <c r="X1958" i="21" s="1"/>
  <c r="W1958" i="21" s="1"/>
  <c r="Y614" i="21"/>
  <c r="X614" i="21" s="1"/>
  <c r="Y1217" i="21"/>
  <c r="X1217" i="21" s="1"/>
  <c r="X767" i="21"/>
  <c r="Y779" i="21"/>
  <c r="X779" i="21" s="1"/>
  <c r="Y784" i="21"/>
  <c r="X784" i="21" s="1"/>
  <c r="Y1371" i="21"/>
  <c r="X1371" i="21" s="1"/>
  <c r="Y1956" i="21"/>
  <c r="X1956" i="21" s="1"/>
  <c r="Y1320" i="21"/>
  <c r="X1320" i="21" s="1"/>
  <c r="Y1024" i="21"/>
  <c r="X1024" i="21" s="1"/>
  <c r="Y912" i="21"/>
  <c r="X912" i="21" s="1"/>
  <c r="Y780" i="21"/>
  <c r="X780" i="21" s="1"/>
  <c r="Y554" i="21"/>
  <c r="X554" i="21" s="1"/>
  <c r="Y1993" i="21"/>
  <c r="X1993" i="21" s="1"/>
  <c r="Y1923" i="21"/>
  <c r="X1923" i="21" s="1"/>
  <c r="Y1797" i="21"/>
  <c r="X1797" i="21" s="1"/>
  <c r="Y1793" i="21"/>
  <c r="X1793" i="21" s="1"/>
  <c r="Y1639" i="21"/>
  <c r="X1639" i="21" s="1"/>
  <c r="Y1615" i="21"/>
  <c r="X1615" i="21" s="1"/>
  <c r="Y1419" i="21"/>
  <c r="X1419" i="21" s="1"/>
  <c r="Y1357" i="21"/>
  <c r="X1357" i="21" s="1"/>
  <c r="Y1305" i="21"/>
  <c r="X1305" i="21" s="1"/>
  <c r="Y1173" i="21"/>
  <c r="X1173" i="21" s="1"/>
  <c r="Y2001" i="21"/>
  <c r="X2001" i="21" s="1"/>
  <c r="Y1703" i="21"/>
  <c r="X1703" i="21" s="1"/>
  <c r="Y1733" i="21"/>
  <c r="X1733" i="21" s="1"/>
  <c r="Y1944" i="21"/>
  <c r="X1944" i="21" s="1"/>
  <c r="Y660" i="21"/>
  <c r="X660" i="21" s="1"/>
  <c r="Y1670" i="21"/>
  <c r="X1670" i="21" s="1"/>
  <c r="Y1452" i="21"/>
  <c r="X1452" i="21" s="1"/>
  <c r="W1452" i="21" s="1"/>
  <c r="Y1755" i="21"/>
  <c r="X1755" i="21" s="1"/>
  <c r="Y1972" i="21"/>
  <c r="X1972" i="21" s="1"/>
  <c r="Y1742" i="21"/>
  <c r="X1742" i="21" s="1"/>
  <c r="Y1494" i="21"/>
  <c r="X1494" i="21" s="1"/>
  <c r="Y1512" i="21"/>
  <c r="X1512" i="21" s="1"/>
  <c r="Y850" i="21"/>
  <c r="X850" i="21" s="1"/>
  <c r="Y610" i="21"/>
  <c r="X610" i="21" s="1"/>
  <c r="Y1529" i="21"/>
  <c r="X1529" i="21" s="1"/>
  <c r="Y1425" i="21"/>
  <c r="X1425" i="21" s="1"/>
  <c r="G26" i="13"/>
  <c r="H26" i="13"/>
  <c r="F26" i="13"/>
  <c r="U817" i="21"/>
  <c r="AE817" i="21" s="1"/>
  <c r="S1362" i="21"/>
  <c r="AC1362" i="21" s="1"/>
  <c r="T1645" i="21"/>
  <c r="AD1645" i="21" s="1"/>
  <c r="X1847" i="21"/>
  <c r="W1847" i="21" s="1"/>
  <c r="X1991" i="21"/>
  <c r="S122" i="21"/>
  <c r="AC122" i="21" s="1"/>
  <c r="S542" i="21"/>
  <c r="AC542" i="21" s="1"/>
  <c r="T1524" i="21"/>
  <c r="AD1524" i="21" s="1"/>
  <c r="S1094" i="21"/>
  <c r="AC1094" i="21" s="1"/>
  <c r="T625" i="21"/>
  <c r="AD625" i="21" s="1"/>
  <c r="AB77" i="21"/>
  <c r="R357" i="21"/>
  <c r="S357" i="21" s="1"/>
  <c r="AC34" i="21"/>
  <c r="AB15" i="21"/>
  <c r="AC12" i="21"/>
  <c r="AF85" i="21"/>
  <c r="AF72" i="21"/>
  <c r="AE39" i="21"/>
  <c r="AC75" i="21"/>
  <c r="AF23" i="21"/>
  <c r="AE35" i="21"/>
  <c r="S1580" i="21"/>
  <c r="AC1580" i="21" s="1"/>
  <c r="S1353" i="21"/>
  <c r="AC1353" i="21" s="1"/>
  <c r="S1090" i="21"/>
  <c r="AC1090" i="21" s="1"/>
  <c r="T567" i="21"/>
  <c r="U567" i="21" s="1"/>
  <c r="AE567" i="21" s="1"/>
  <c r="S80" i="21"/>
  <c r="T80" i="21" s="1"/>
  <c r="AB80" i="21"/>
  <c r="U1132" i="21"/>
  <c r="AE1132" i="21" s="1"/>
  <c r="AD1132" i="21"/>
  <c r="V51" i="21"/>
  <c r="AF51" i="21" s="1"/>
  <c r="AE51" i="21"/>
  <c r="U1136" i="21"/>
  <c r="AE1136" i="21" s="1"/>
  <c r="AD1136" i="21"/>
  <c r="S369" i="21"/>
  <c r="AC369" i="21" s="1"/>
  <c r="AB369" i="21"/>
  <c r="V1517" i="21"/>
  <c r="AF1517" i="21" s="1"/>
  <c r="AE1517" i="21"/>
  <c r="U1065" i="21"/>
  <c r="AE1065" i="21" s="1"/>
  <c r="AD1065" i="21"/>
  <c r="S359" i="21"/>
  <c r="AB359" i="21"/>
  <c r="U754" i="21"/>
  <c r="AE754" i="21" s="1"/>
  <c r="AD754" i="21"/>
  <c r="T1957" i="21"/>
  <c r="AD1957" i="21" s="1"/>
  <c r="AC1957" i="21"/>
  <c r="V17" i="21"/>
  <c r="AE17" i="21"/>
  <c r="T201" i="21"/>
  <c r="AC201" i="21"/>
  <c r="S371" i="21"/>
  <c r="AC371" i="21" s="1"/>
  <c r="AB371" i="21"/>
  <c r="S159" i="21"/>
  <c r="AC159" i="21" s="1"/>
  <c r="AB159" i="21"/>
  <c r="S1456" i="21"/>
  <c r="AC1456" i="21" s="1"/>
  <c r="AB1456" i="21"/>
  <c r="S1075" i="21"/>
  <c r="AB1075" i="21"/>
  <c r="S517" i="21"/>
  <c r="AC517" i="21" s="1"/>
  <c r="AB517" i="21"/>
  <c r="R337" i="21"/>
  <c r="AA337" i="21"/>
  <c r="S167" i="21"/>
  <c r="AB167" i="21"/>
  <c r="T18" i="21"/>
  <c r="AD18" i="21" s="1"/>
  <c r="AC18" i="21"/>
  <c r="U1135" i="21"/>
  <c r="AE1135" i="21" s="1"/>
  <c r="AD1135" i="21"/>
  <c r="S776" i="21"/>
  <c r="AC776" i="21" s="1"/>
  <c r="AB776" i="21"/>
  <c r="S553" i="21"/>
  <c r="AC553" i="21" s="1"/>
  <c r="AB553" i="21"/>
  <c r="S522" i="21"/>
  <c r="AC522" i="21" s="1"/>
  <c r="AB522" i="21"/>
  <c r="R396" i="21"/>
  <c r="AA396" i="21"/>
  <c r="S156" i="21"/>
  <c r="AB156" i="21"/>
  <c r="V593" i="21"/>
  <c r="AF593" i="21" s="1"/>
  <c r="AE593" i="21"/>
  <c r="S1699" i="21"/>
  <c r="AC1699" i="21" s="1"/>
  <c r="AB1699" i="21"/>
  <c r="V1805" i="21"/>
  <c r="AF1805" i="21" s="1"/>
  <c r="AE1805" i="21"/>
  <c r="T13" i="21"/>
  <c r="AC13" i="21"/>
  <c r="T889" i="21"/>
  <c r="AD889" i="21" s="1"/>
  <c r="AC889" i="21"/>
  <c r="S822" i="21"/>
  <c r="AC822" i="21" s="1"/>
  <c r="AB822" i="21"/>
  <c r="S627" i="21"/>
  <c r="AB627" i="21"/>
  <c r="S440" i="21"/>
  <c r="AC440" i="21" s="1"/>
  <c r="AB440" i="21"/>
  <c r="R405" i="21"/>
  <c r="AA405" i="21"/>
  <c r="R386" i="21"/>
  <c r="AB386" i="21" s="1"/>
  <c r="AA386" i="21"/>
  <c r="R339" i="21"/>
  <c r="AB339" i="21" s="1"/>
  <c r="AA339" i="21"/>
  <c r="R290" i="21"/>
  <c r="AA290" i="21"/>
  <c r="S286" i="21"/>
  <c r="AB286" i="21"/>
  <c r="U1080" i="21"/>
  <c r="AE1080" i="21" s="1"/>
  <c r="AD1080" i="21"/>
  <c r="T1336" i="21"/>
  <c r="AD1336" i="21" s="1"/>
  <c r="AC1336" i="21"/>
  <c r="S825" i="21"/>
  <c r="AB825" i="21"/>
  <c r="S649" i="21"/>
  <c r="AB649" i="21"/>
  <c r="S481" i="21"/>
  <c r="AB481" i="21"/>
  <c r="R390" i="21"/>
  <c r="AA390" i="21"/>
  <c r="R362" i="21"/>
  <c r="AB362" i="21" s="1"/>
  <c r="AA362" i="21"/>
  <c r="R284" i="21"/>
  <c r="AA284" i="21"/>
  <c r="R428" i="21"/>
  <c r="AA428" i="21"/>
  <c r="S226" i="21"/>
  <c r="AC226" i="21" s="1"/>
  <c r="AB226" i="21"/>
  <c r="S109" i="21"/>
  <c r="AC109" i="21" s="1"/>
  <c r="AB109" i="21"/>
  <c r="S672" i="21"/>
  <c r="AC672" i="21" s="1"/>
  <c r="AB672" i="21"/>
  <c r="U702" i="21"/>
  <c r="AE702" i="21" s="1"/>
  <c r="AD702" i="21"/>
  <c r="S1660" i="21"/>
  <c r="AC1660" i="21" s="1"/>
  <c r="AB1660" i="21"/>
  <c r="S1107" i="21"/>
  <c r="AC1107" i="21" s="1"/>
  <c r="AB1107" i="21"/>
  <c r="S952" i="21"/>
  <c r="AB952" i="21"/>
  <c r="T940" i="21"/>
  <c r="AD940" i="21" s="1"/>
  <c r="AC940" i="21"/>
  <c r="S14" i="21"/>
  <c r="AB14" i="21"/>
  <c r="T1749" i="21"/>
  <c r="U1749" i="21" s="1"/>
  <c r="AC1749" i="21"/>
  <c r="U1736" i="21"/>
  <c r="AD1736" i="21"/>
  <c r="R431" i="21"/>
  <c r="AA431" i="21"/>
  <c r="R334" i="21"/>
  <c r="AA334" i="21"/>
  <c r="R314" i="21"/>
  <c r="AB314" i="21" s="1"/>
  <c r="AA314" i="21"/>
  <c r="S192" i="21"/>
  <c r="AC192" i="21" s="1"/>
  <c r="AB192" i="21"/>
  <c r="R296" i="21"/>
  <c r="AA296" i="21"/>
  <c r="T43" i="21"/>
  <c r="AC43" i="21"/>
  <c r="T1994" i="21"/>
  <c r="AD1994" i="21" s="1"/>
  <c r="AC1994" i="21"/>
  <c r="T1964" i="21"/>
  <c r="AD1964" i="21" s="1"/>
  <c r="AC1964" i="21"/>
  <c r="R418" i="21"/>
  <c r="AB418" i="21" s="1"/>
  <c r="AA418" i="21"/>
  <c r="R355" i="21"/>
  <c r="AA355" i="21"/>
  <c r="R330" i="21"/>
  <c r="AB330" i="21" s="1"/>
  <c r="AA330" i="21"/>
  <c r="T531" i="21"/>
  <c r="U531" i="21" s="1"/>
  <c r="AC531" i="21"/>
  <c r="U600" i="21"/>
  <c r="AE600" i="21" s="1"/>
  <c r="AD600" i="21"/>
  <c r="T1198" i="21"/>
  <c r="AC1198" i="21"/>
  <c r="S941" i="21"/>
  <c r="AC941" i="21" s="1"/>
  <c r="AB941" i="21"/>
  <c r="T1201" i="21"/>
  <c r="U1201" i="21" s="1"/>
  <c r="AE1201" i="21" s="1"/>
  <c r="AC1201" i="21"/>
  <c r="S1157" i="21"/>
  <c r="AC1157" i="21" s="1"/>
  <c r="AB1157" i="21"/>
  <c r="T792" i="21"/>
  <c r="AD792" i="21" s="1"/>
  <c r="AC792" i="21"/>
  <c r="S1543" i="21"/>
  <c r="AC1543" i="21" s="1"/>
  <c r="AB1543" i="21"/>
  <c r="S575" i="21"/>
  <c r="AB575" i="21"/>
  <c r="S1086" i="21"/>
  <c r="AB1086" i="21"/>
  <c r="S774" i="21"/>
  <c r="AC774" i="21" s="1"/>
  <c r="AB774" i="21"/>
  <c r="K404" i="22"/>
  <c r="L404" i="22"/>
  <c r="K288" i="22"/>
  <c r="L288" i="22"/>
  <c r="K272" i="22"/>
  <c r="L272" i="22"/>
  <c r="K256" i="22"/>
  <c r="L256" i="22"/>
  <c r="K240" i="22"/>
  <c r="L240" i="22"/>
  <c r="K224" i="22"/>
  <c r="L224" i="22"/>
  <c r="K208" i="22"/>
  <c r="L208" i="22"/>
  <c r="L95" i="22"/>
  <c r="K95" i="22"/>
  <c r="L79" i="22"/>
  <c r="K79" i="22"/>
  <c r="L63" i="22"/>
  <c r="K63" i="22"/>
  <c r="L51" i="22"/>
  <c r="K51" i="22"/>
  <c r="K35" i="22"/>
  <c r="L35" i="22"/>
  <c r="L19" i="22"/>
  <c r="K19" i="22"/>
  <c r="L399" i="22"/>
  <c r="K399" i="22"/>
  <c r="L283" i="22"/>
  <c r="K283" i="22"/>
  <c r="K267" i="22"/>
  <c r="L267" i="22"/>
  <c r="L251" i="22"/>
  <c r="K251" i="22"/>
  <c r="L235" i="22"/>
  <c r="K235" i="22"/>
  <c r="L219" i="22"/>
  <c r="K219" i="22"/>
  <c r="L203" i="22"/>
  <c r="K203" i="22"/>
  <c r="L94" i="22"/>
  <c r="K94" i="22"/>
  <c r="L78" i="22"/>
  <c r="K78" i="22"/>
  <c r="L62" i="22"/>
  <c r="K62" i="22"/>
  <c r="L46" i="22"/>
  <c r="K46" i="22"/>
  <c r="L30" i="22"/>
  <c r="K30" i="22"/>
  <c r="L14" i="22"/>
  <c r="K14" i="22"/>
  <c r="AC2002" i="21"/>
  <c r="T410" i="21"/>
  <c r="AC410" i="21"/>
  <c r="U752" i="21"/>
  <c r="AE752" i="21" s="1"/>
  <c r="AD752" i="21"/>
  <c r="T726" i="21"/>
  <c r="AD726" i="21" s="1"/>
  <c r="AC726" i="21"/>
  <c r="S117" i="21"/>
  <c r="AB117" i="21"/>
  <c r="U60" i="21"/>
  <c r="AD60" i="21"/>
  <c r="U1077" i="21"/>
  <c r="AE1077" i="21" s="1"/>
  <c r="AD1077" i="21"/>
  <c r="V19" i="21"/>
  <c r="AE19" i="21"/>
  <c r="T552" i="21"/>
  <c r="AD552" i="21" s="1"/>
  <c r="AC552" i="21"/>
  <c r="S212" i="21"/>
  <c r="AC212" i="21" s="1"/>
  <c r="AB212" i="21"/>
  <c r="T165" i="21"/>
  <c r="AC165" i="21"/>
  <c r="S268" i="21"/>
  <c r="AC268" i="21" s="1"/>
  <c r="AB268" i="21"/>
  <c r="R392" i="21"/>
  <c r="AA392" i="21"/>
  <c r="R364" i="21"/>
  <c r="AB364" i="21" s="1"/>
  <c r="AA364" i="21"/>
  <c r="V1061" i="21"/>
  <c r="AF1061" i="21" s="1"/>
  <c r="AE1061" i="21"/>
  <c r="T1600" i="21"/>
  <c r="AD1600" i="21" s="1"/>
  <c r="AC1600" i="21"/>
  <c r="S1188" i="21"/>
  <c r="AC1188" i="21" s="1"/>
  <c r="AB1188" i="21"/>
  <c r="U789" i="21"/>
  <c r="AE789" i="21" s="1"/>
  <c r="AD789" i="21"/>
  <c r="S550" i="21"/>
  <c r="AB550" i="21"/>
  <c r="T1012" i="21"/>
  <c r="AD1012" i="21" s="1"/>
  <c r="AC1012" i="21"/>
  <c r="T1942" i="21"/>
  <c r="AD1942" i="21" s="1"/>
  <c r="AC1942" i="21"/>
  <c r="S932" i="21"/>
  <c r="AC932" i="21" s="1"/>
  <c r="AB932" i="21"/>
  <c r="T45" i="21"/>
  <c r="AC45" i="21"/>
  <c r="R395" i="21"/>
  <c r="AA395" i="21"/>
  <c r="R383" i="21"/>
  <c r="AA383" i="21"/>
  <c r="R323" i="21"/>
  <c r="AA323" i="21"/>
  <c r="S204" i="21"/>
  <c r="AC204" i="21" s="1"/>
  <c r="AB204" i="21"/>
  <c r="S175" i="21"/>
  <c r="AB175" i="21"/>
  <c r="T1095" i="21"/>
  <c r="AD1095" i="21" s="1"/>
  <c r="AC1095" i="21"/>
  <c r="T684" i="21"/>
  <c r="AD684" i="21" s="1"/>
  <c r="AC684" i="21"/>
  <c r="S862" i="21"/>
  <c r="AC862" i="21" s="1"/>
  <c r="AB862" i="21"/>
  <c r="S628" i="21"/>
  <c r="AC628" i="21" s="1"/>
  <c r="AB628" i="21"/>
  <c r="S572" i="21"/>
  <c r="AC572" i="21" s="1"/>
  <c r="AB572" i="21"/>
  <c r="R407" i="21"/>
  <c r="AB407" i="21" s="1"/>
  <c r="AA407" i="21"/>
  <c r="R381" i="21"/>
  <c r="AA381" i="21"/>
  <c r="R360" i="21"/>
  <c r="AA360" i="21"/>
  <c r="R295" i="21"/>
  <c r="AB295" i="21" s="1"/>
  <c r="AA295" i="21"/>
  <c r="S275" i="21"/>
  <c r="AC275" i="21" s="1"/>
  <c r="AB275" i="21"/>
  <c r="S139" i="21"/>
  <c r="AB139" i="21"/>
  <c r="T190" i="21"/>
  <c r="AD190" i="21" s="1"/>
  <c r="AC190" i="21"/>
  <c r="S1782" i="21"/>
  <c r="AC1782" i="21" s="1"/>
  <c r="AB1782" i="21"/>
  <c r="S1544" i="21"/>
  <c r="AC1544" i="21" s="1"/>
  <c r="AB1544" i="21"/>
  <c r="U1448" i="21"/>
  <c r="AE1448" i="21" s="1"/>
  <c r="AD1448" i="21"/>
  <c r="S1303" i="21"/>
  <c r="AC1303" i="21" s="1"/>
  <c r="AB1303" i="21"/>
  <c r="S798" i="21"/>
  <c r="AC798" i="21" s="1"/>
  <c r="AB798" i="21"/>
  <c r="R379" i="21"/>
  <c r="AA379" i="21"/>
  <c r="S106" i="21"/>
  <c r="AB106" i="21"/>
  <c r="S1005" i="21"/>
  <c r="AC1005" i="21" s="1"/>
  <c r="AB1005" i="21"/>
  <c r="S937" i="21"/>
  <c r="AC937" i="21" s="1"/>
  <c r="AB937" i="21"/>
  <c r="AD1130" i="21"/>
  <c r="U1930" i="21"/>
  <c r="AD1930" i="21"/>
  <c r="T325" i="21"/>
  <c r="AC325" i="21"/>
  <c r="R298" i="21"/>
  <c r="AA298" i="21"/>
  <c r="S99" i="21"/>
  <c r="AC99" i="21" s="1"/>
  <c r="AB99" i="21"/>
  <c r="S217" i="21"/>
  <c r="AC217" i="21" s="1"/>
  <c r="AB217" i="21"/>
  <c r="T1990" i="21"/>
  <c r="AD1990" i="21" s="1"/>
  <c r="AC1990" i="21"/>
  <c r="S1716" i="21"/>
  <c r="AC1716" i="21" s="1"/>
  <c r="AB1716" i="21"/>
  <c r="T480" i="21"/>
  <c r="AC480" i="21"/>
  <c r="R352" i="21"/>
  <c r="AA352" i="21"/>
  <c r="R320" i="21"/>
  <c r="AA320" i="21"/>
  <c r="R274" i="21"/>
  <c r="AB274" i="21" s="1"/>
  <c r="AA274" i="21"/>
  <c r="S40" i="21"/>
  <c r="T40" i="21" s="1"/>
  <c r="AB40" i="21"/>
  <c r="S465" i="21"/>
  <c r="AB465" i="21"/>
  <c r="AD1848" i="21"/>
  <c r="T1509" i="21"/>
  <c r="AC1509" i="21"/>
  <c r="T936" i="21"/>
  <c r="AD936" i="21" s="1"/>
  <c r="AC936" i="21"/>
  <c r="S987" i="21"/>
  <c r="AC987" i="21" s="1"/>
  <c r="AB987" i="21"/>
  <c r="T655" i="21"/>
  <c r="AD655" i="21" s="1"/>
  <c r="AC655" i="21"/>
  <c r="T1248" i="21"/>
  <c r="U1248" i="21" s="1"/>
  <c r="AC1248" i="21"/>
  <c r="AD1621" i="21"/>
  <c r="U1432" i="21"/>
  <c r="AE1432" i="21" s="1"/>
  <c r="AD1432" i="21"/>
  <c r="T1249" i="21"/>
  <c r="AD1249" i="21" s="1"/>
  <c r="AC1249" i="21"/>
  <c r="T714" i="21"/>
  <c r="AD714" i="21" s="1"/>
  <c r="AC714" i="21"/>
  <c r="S1402" i="21"/>
  <c r="AB1402" i="21"/>
  <c r="S832" i="21"/>
  <c r="AB832" i="21"/>
  <c r="T938" i="21"/>
  <c r="AC938" i="21"/>
  <c r="S1566" i="21"/>
  <c r="AC1566" i="21" s="1"/>
  <c r="AB1566" i="21"/>
  <c r="S1010" i="21"/>
  <c r="AC1010" i="21" s="1"/>
  <c r="AB1010" i="21"/>
  <c r="K292" i="22"/>
  <c r="L292" i="22"/>
  <c r="K276" i="22"/>
  <c r="L276" i="22"/>
  <c r="K260" i="22"/>
  <c r="L260" i="22"/>
  <c r="K244" i="22"/>
  <c r="L244" i="22"/>
  <c r="K228" i="22"/>
  <c r="L228" i="22"/>
  <c r="K212" i="22"/>
  <c r="L212" i="22"/>
  <c r="L99" i="22"/>
  <c r="K99" i="22"/>
  <c r="K83" i="22"/>
  <c r="L83" i="22"/>
  <c r="L67" i="22"/>
  <c r="K67" i="22"/>
  <c r="L55" i="22"/>
  <c r="K55" i="22"/>
  <c r="K39" i="22"/>
  <c r="L39" i="22"/>
  <c r="L23" i="22"/>
  <c r="K23" i="22"/>
  <c r="K7" i="22"/>
  <c r="L7" i="22"/>
  <c r="K403" i="22"/>
  <c r="L403" i="22"/>
  <c r="K287" i="22"/>
  <c r="L287" i="22"/>
  <c r="L271" i="22"/>
  <c r="K271" i="22"/>
  <c r="K255" i="22"/>
  <c r="L255" i="22"/>
  <c r="L239" i="22"/>
  <c r="K239" i="22"/>
  <c r="K223" i="22"/>
  <c r="L223" i="22"/>
  <c r="L207" i="22"/>
  <c r="K207" i="22"/>
  <c r="L98" i="22"/>
  <c r="K98" i="22"/>
  <c r="L82" i="22"/>
  <c r="K82" i="22"/>
  <c r="L66" i="22"/>
  <c r="K66" i="22"/>
  <c r="L50" i="22"/>
  <c r="K50" i="22"/>
  <c r="L34" i="22"/>
  <c r="K34" i="22"/>
  <c r="L18" i="22"/>
  <c r="K18" i="22"/>
  <c r="T455" i="21"/>
  <c r="AC455" i="21"/>
  <c r="T742" i="21"/>
  <c r="AD742" i="21" s="1"/>
  <c r="AC742" i="21"/>
  <c r="T1097" i="21"/>
  <c r="AD1097" i="21" s="1"/>
  <c r="AC1097" i="21"/>
  <c r="T186" i="21"/>
  <c r="AC186" i="21"/>
  <c r="U711" i="21"/>
  <c r="AD711" i="21"/>
  <c r="S28" i="21"/>
  <c r="AB28" i="21"/>
  <c r="T781" i="21"/>
  <c r="AD781" i="21" s="1"/>
  <c r="AC781" i="21"/>
  <c r="T380" i="21"/>
  <c r="AC380" i="21"/>
  <c r="U1071" i="21"/>
  <c r="AE1071" i="21" s="1"/>
  <c r="AD1071" i="21"/>
  <c r="R332" i="21"/>
  <c r="AA332" i="21"/>
  <c r="S790" i="21"/>
  <c r="AC790" i="21" s="1"/>
  <c r="AB790" i="21"/>
  <c r="S261" i="21"/>
  <c r="AB261" i="21"/>
  <c r="R384" i="21"/>
  <c r="AA384" i="21"/>
  <c r="S317" i="21"/>
  <c r="AC317" i="21" s="1"/>
  <c r="AB317" i="21"/>
  <c r="U919" i="21"/>
  <c r="AD919" i="21"/>
  <c r="T769" i="21"/>
  <c r="AD769" i="21" s="1"/>
  <c r="AC769" i="21"/>
  <c r="U740" i="21"/>
  <c r="AD740" i="21"/>
  <c r="R403" i="21"/>
  <c r="AB403" i="21" s="1"/>
  <c r="AA403" i="21"/>
  <c r="S1799" i="21"/>
  <c r="AB1799" i="21"/>
  <c r="T918" i="21"/>
  <c r="AD918" i="21" s="1"/>
  <c r="AC918" i="21"/>
  <c r="S598" i="21"/>
  <c r="AC598" i="21" s="1"/>
  <c r="AB598" i="21"/>
  <c r="AD547" i="21"/>
  <c r="R299" i="21"/>
  <c r="AB299" i="21" s="1"/>
  <c r="AA299" i="21"/>
  <c r="S218" i="21"/>
  <c r="AC218" i="21" s="1"/>
  <c r="AB218" i="21"/>
  <c r="V1444" i="21"/>
  <c r="AF1444" i="21" s="1"/>
  <c r="AE1444" i="21"/>
  <c r="S1842" i="21"/>
  <c r="AC1842" i="21" s="1"/>
  <c r="AB1842" i="21"/>
  <c r="S1053" i="21"/>
  <c r="AC1053" i="21" s="1"/>
  <c r="AB1053" i="21"/>
  <c r="S1037" i="21"/>
  <c r="AC1037" i="21" s="1"/>
  <c r="AB1037" i="21"/>
  <c r="S1577" i="21"/>
  <c r="AC1577" i="21" s="1"/>
  <c r="AB1577" i="21"/>
  <c r="S595" i="21"/>
  <c r="AC595" i="21" s="1"/>
  <c r="AB595" i="21"/>
  <c r="S482" i="21"/>
  <c r="AC482" i="21" s="1"/>
  <c r="AB482" i="21"/>
  <c r="R393" i="21"/>
  <c r="AA393" i="21"/>
  <c r="R319" i="21"/>
  <c r="AA319" i="21"/>
  <c r="R279" i="21"/>
  <c r="AA279" i="21"/>
  <c r="S237" i="21"/>
  <c r="AB237" i="21"/>
  <c r="S200" i="21"/>
  <c r="AB200" i="21"/>
  <c r="S445" i="21"/>
  <c r="AB445" i="21"/>
  <c r="T1216" i="21"/>
  <c r="AC1216" i="21"/>
  <c r="S820" i="21"/>
  <c r="AC820" i="21" s="1"/>
  <c r="AB820" i="21"/>
  <c r="S794" i="21"/>
  <c r="AC794" i="21" s="1"/>
  <c r="AB794" i="21"/>
  <c r="S568" i="21"/>
  <c r="AC568" i="21" s="1"/>
  <c r="AB568" i="21"/>
  <c r="T447" i="21"/>
  <c r="AC447" i="21"/>
  <c r="S419" i="21"/>
  <c r="AB419" i="21"/>
  <c r="R399" i="21"/>
  <c r="AA399" i="21"/>
  <c r="R291" i="21"/>
  <c r="AB291" i="21" s="1"/>
  <c r="AA291" i="21"/>
  <c r="S245" i="21"/>
  <c r="AB245" i="21"/>
  <c r="S133" i="21"/>
  <c r="AB133" i="21"/>
  <c r="T134" i="21"/>
  <c r="AC134" i="21"/>
  <c r="S1276" i="21"/>
  <c r="AB1276" i="21"/>
  <c r="S664" i="21"/>
  <c r="AB664" i="21"/>
  <c r="R376" i="21"/>
  <c r="AB376" i="21" s="1"/>
  <c r="AA376" i="21"/>
  <c r="S209" i="21"/>
  <c r="AC209" i="21" s="1"/>
  <c r="AB209" i="21"/>
  <c r="S1628" i="21"/>
  <c r="AC1628" i="21" s="1"/>
  <c r="AB1628" i="21"/>
  <c r="S1498" i="21"/>
  <c r="AB1498" i="21"/>
  <c r="S983" i="21"/>
  <c r="AB983" i="21"/>
  <c r="S895" i="21"/>
  <c r="AC895" i="21" s="1"/>
  <c r="AB895" i="21"/>
  <c r="R300" i="21"/>
  <c r="AA300" i="21"/>
  <c r="S1910" i="21"/>
  <c r="AC1910" i="21" s="1"/>
  <c r="AB1910" i="21"/>
  <c r="S1834" i="21"/>
  <c r="AC1834" i="21" s="1"/>
  <c r="AB1834" i="21"/>
  <c r="S1778" i="21"/>
  <c r="AB1778" i="21"/>
  <c r="S1712" i="21"/>
  <c r="AC1712" i="21" s="1"/>
  <c r="AB1712" i="21"/>
  <c r="R382" i="21"/>
  <c r="AA382" i="21"/>
  <c r="R353" i="21"/>
  <c r="AA353" i="21"/>
  <c r="R318" i="21"/>
  <c r="AB318" i="21" s="1"/>
  <c r="AA318" i="21"/>
  <c r="R276" i="21"/>
  <c r="AB276" i="21" s="1"/>
  <c r="AA276" i="21"/>
  <c r="S118" i="21"/>
  <c r="AB118" i="21"/>
  <c r="T1595" i="21"/>
  <c r="AD1595" i="21" s="1"/>
  <c r="AC1595" i="21"/>
  <c r="V1740" i="21"/>
  <c r="AF1740" i="21" s="1"/>
  <c r="AE1740" i="21"/>
  <c r="S1713" i="21"/>
  <c r="AC1713" i="21" s="1"/>
  <c r="AB1713" i="21"/>
  <c r="R471" i="21"/>
  <c r="AA471" i="21"/>
  <c r="S406" i="21"/>
  <c r="AB406" i="21"/>
  <c r="R347" i="21"/>
  <c r="AA347" i="21"/>
  <c r="S128" i="21"/>
  <c r="AB128" i="21"/>
  <c r="AD567" i="21"/>
  <c r="V836" i="21"/>
  <c r="AF836" i="21" s="1"/>
  <c r="AE836" i="21"/>
  <c r="V882" i="21"/>
  <c r="AF882" i="21" s="1"/>
  <c r="AE882" i="21"/>
  <c r="S1734" i="21"/>
  <c r="AC1734" i="21" s="1"/>
  <c r="AB1734" i="21"/>
  <c r="S1002" i="21"/>
  <c r="AC1002" i="21" s="1"/>
  <c r="AB1002" i="21"/>
  <c r="T1418" i="21"/>
  <c r="AD1418" i="21" s="1"/>
  <c r="AC1418" i="21"/>
  <c r="S1632" i="21"/>
  <c r="AB1632" i="21"/>
  <c r="S1500" i="21"/>
  <c r="AC1500" i="21" s="1"/>
  <c r="AB1500" i="21"/>
  <c r="U1059" i="21"/>
  <c r="AE1059" i="21" s="1"/>
  <c r="AD1059" i="21"/>
  <c r="S676" i="21"/>
  <c r="AB676" i="21"/>
  <c r="S1084" i="21"/>
  <c r="AB1084" i="21"/>
  <c r="S898" i="21"/>
  <c r="AC898" i="21" s="1"/>
  <c r="AB898" i="21"/>
  <c r="U48" i="21"/>
  <c r="AD48" i="21"/>
  <c r="K396" i="22"/>
  <c r="L396" i="22"/>
  <c r="K280" i="22"/>
  <c r="L280" i="22"/>
  <c r="K264" i="22"/>
  <c r="L264" i="22"/>
  <c r="K248" i="22"/>
  <c r="L248" i="22"/>
  <c r="K232" i="22"/>
  <c r="L232" i="22"/>
  <c r="K216" i="22"/>
  <c r="L216" i="22"/>
  <c r="L87" i="22"/>
  <c r="K87" i="22"/>
  <c r="K71" i="22"/>
  <c r="L71" i="22"/>
  <c r="K43" i="22"/>
  <c r="L43" i="22"/>
  <c r="K27" i="22"/>
  <c r="L27" i="22"/>
  <c r="K11" i="22"/>
  <c r="L11" i="22"/>
  <c r="L291" i="22"/>
  <c r="K291" i="22"/>
  <c r="L275" i="22"/>
  <c r="K275" i="22"/>
  <c r="L259" i="22"/>
  <c r="K259" i="22"/>
  <c r="K243" i="22"/>
  <c r="L243" i="22"/>
  <c r="L227" i="22"/>
  <c r="K227" i="22"/>
  <c r="K211" i="22"/>
  <c r="L211" i="22"/>
  <c r="L86" i="22"/>
  <c r="K86" i="22"/>
  <c r="L70" i="22"/>
  <c r="K70" i="22"/>
  <c r="L54" i="22"/>
  <c r="K54" i="22"/>
  <c r="L38" i="22"/>
  <c r="K38" i="22"/>
  <c r="L22" i="22"/>
  <c r="K22" i="22"/>
  <c r="AC1998" i="21"/>
  <c r="T1151" i="21"/>
  <c r="AD1151" i="21" s="1"/>
  <c r="AC1151" i="21"/>
  <c r="V174" i="21"/>
  <c r="AF174" i="21" s="1"/>
  <c r="AE174" i="21"/>
  <c r="V62" i="21"/>
  <c r="AE62" i="21"/>
  <c r="V83" i="21"/>
  <c r="AE83" i="21"/>
  <c r="T259" i="21"/>
  <c r="AC259" i="21"/>
  <c r="U1211" i="21"/>
  <c r="AD1211" i="21"/>
  <c r="S1416" i="21"/>
  <c r="AC1416" i="21" s="1"/>
  <c r="AB1416" i="21"/>
  <c r="S433" i="21"/>
  <c r="AC433" i="21" s="1"/>
  <c r="AB433" i="21"/>
  <c r="U25" i="21"/>
  <c r="AD25" i="21"/>
  <c r="T1345" i="21"/>
  <c r="AD1345" i="21" s="1"/>
  <c r="AC1345" i="21"/>
  <c r="V597" i="21"/>
  <c r="AF597" i="21" s="1"/>
  <c r="AE597" i="21"/>
  <c r="R308" i="21"/>
  <c r="AA308" i="21"/>
  <c r="V1903" i="21"/>
  <c r="AF1903" i="21" s="1"/>
  <c r="AE1903" i="21"/>
  <c r="S1110" i="21"/>
  <c r="AC1110" i="21" s="1"/>
  <c r="AB1110" i="21"/>
  <c r="S536" i="21"/>
  <c r="AC536" i="21" s="1"/>
  <c r="AB536" i="21"/>
  <c r="S479" i="21"/>
  <c r="AC479" i="21" s="1"/>
  <c r="AB479" i="21"/>
  <c r="S1927" i="21"/>
  <c r="AC1927" i="21" s="1"/>
  <c r="AB1927" i="21"/>
  <c r="T1034" i="21"/>
  <c r="AD1034" i="21" s="1"/>
  <c r="AC1034" i="21"/>
  <c r="S913" i="21"/>
  <c r="AB913" i="21"/>
  <c r="S1209" i="21"/>
  <c r="AC1209" i="21" s="1"/>
  <c r="AB1209" i="21"/>
  <c r="S795" i="21"/>
  <c r="AC795" i="21" s="1"/>
  <c r="AB795" i="21"/>
  <c r="R474" i="21"/>
  <c r="AA474" i="21"/>
  <c r="S443" i="21"/>
  <c r="AB443" i="21"/>
  <c r="R361" i="21"/>
  <c r="AA361" i="21"/>
  <c r="R303" i="21"/>
  <c r="AA303" i="21"/>
  <c r="S187" i="21"/>
  <c r="AB187" i="21"/>
  <c r="T689" i="21"/>
  <c r="AD689" i="21" s="1"/>
  <c r="AC689" i="21"/>
  <c r="S616" i="21"/>
  <c r="AC616" i="21" s="1"/>
  <c r="AB616" i="21"/>
  <c r="S441" i="21"/>
  <c r="AC441" i="21" s="1"/>
  <c r="AB441" i="21"/>
  <c r="R394" i="21"/>
  <c r="AA394" i="21"/>
  <c r="R350" i="21"/>
  <c r="AB350" i="21" s="1"/>
  <c r="AA350" i="21"/>
  <c r="S236" i="21"/>
  <c r="AB236" i="21"/>
  <c r="S189" i="21"/>
  <c r="AC189" i="21" s="1"/>
  <c r="AB189" i="21"/>
  <c r="S131" i="21"/>
  <c r="AB131" i="21"/>
  <c r="S1856" i="21"/>
  <c r="AC1856" i="21" s="1"/>
  <c r="AB1856" i="21"/>
  <c r="S1115" i="21"/>
  <c r="AC1115" i="21" s="1"/>
  <c r="AB1115" i="21"/>
  <c r="R373" i="21"/>
  <c r="AA373" i="21"/>
  <c r="S160" i="21"/>
  <c r="AC160" i="21" s="1"/>
  <c r="AB160" i="21"/>
  <c r="S1540" i="21"/>
  <c r="AC1540" i="21" s="1"/>
  <c r="AB1540" i="21"/>
  <c r="S103" i="21"/>
  <c r="AB103" i="21"/>
  <c r="T890" i="21"/>
  <c r="AC890" i="21"/>
  <c r="S592" i="21"/>
  <c r="AC592" i="21" s="1"/>
  <c r="AB592" i="21"/>
  <c r="S435" i="21"/>
  <c r="AB435" i="21"/>
  <c r="T461" i="21"/>
  <c r="AC461" i="21"/>
  <c r="T1773" i="21"/>
  <c r="AD1773" i="21" s="1"/>
  <c r="AC1773" i="21"/>
  <c r="S437" i="21"/>
  <c r="AB437" i="21"/>
  <c r="R336" i="21"/>
  <c r="AA336" i="21"/>
  <c r="S213" i="21"/>
  <c r="AB213" i="21"/>
  <c r="S123" i="21"/>
  <c r="AB123" i="21"/>
  <c r="AD1008" i="21"/>
  <c r="R421" i="21"/>
  <c r="AA421" i="21"/>
  <c r="R335" i="21"/>
  <c r="AA335" i="21"/>
  <c r="S86" i="21"/>
  <c r="AC86" i="21" s="1"/>
  <c r="AB86" i="21"/>
  <c r="AD975" i="21"/>
  <c r="T64" i="21"/>
  <c r="AC64" i="21"/>
  <c r="AD669" i="21"/>
  <c r="T1246" i="21"/>
  <c r="AD1246" i="21" s="1"/>
  <c r="AC1246" i="21"/>
  <c r="T602" i="21"/>
  <c r="AD602" i="21" s="1"/>
  <c r="AC602" i="21"/>
  <c r="T951" i="21"/>
  <c r="AC951" i="21"/>
  <c r="S556" i="21"/>
  <c r="AC556" i="21" s="1"/>
  <c r="AB556" i="21"/>
  <c r="T1717" i="21"/>
  <c r="AD1717" i="21" s="1"/>
  <c r="AC1717" i="21"/>
  <c r="S1587" i="21"/>
  <c r="AC1587" i="21" s="1"/>
  <c r="AB1587" i="21"/>
  <c r="S1017" i="21"/>
  <c r="AB1017" i="21"/>
  <c r="T1281" i="21"/>
  <c r="AD1281" i="21" s="1"/>
  <c r="AC1281" i="21"/>
  <c r="S1662" i="21"/>
  <c r="AC1662" i="21" s="1"/>
  <c r="AB1662" i="21"/>
  <c r="S1040" i="21"/>
  <c r="AB1040" i="21"/>
  <c r="U16" i="21"/>
  <c r="AD16" i="21"/>
  <c r="K400" i="22"/>
  <c r="L400" i="22"/>
  <c r="K284" i="22"/>
  <c r="L284" i="22"/>
  <c r="K268" i="22"/>
  <c r="L268" i="22"/>
  <c r="K252" i="22"/>
  <c r="L252" i="22"/>
  <c r="K236" i="22"/>
  <c r="L236" i="22"/>
  <c r="K220" i="22"/>
  <c r="L220" i="22"/>
  <c r="K204" i="22"/>
  <c r="L204" i="22"/>
  <c r="L91" i="22"/>
  <c r="K91" i="22"/>
  <c r="L75" i="22"/>
  <c r="K75" i="22"/>
  <c r="K59" i="22"/>
  <c r="L59" i="22"/>
  <c r="K47" i="22"/>
  <c r="L47" i="22"/>
  <c r="K31" i="22"/>
  <c r="L31" i="22"/>
  <c r="K15" i="22"/>
  <c r="L15" i="22"/>
  <c r="L395" i="22"/>
  <c r="K395" i="22"/>
  <c r="L279" i="22"/>
  <c r="K279" i="22"/>
  <c r="L263" i="22"/>
  <c r="K263" i="22"/>
  <c r="L247" i="22"/>
  <c r="K247" i="22"/>
  <c r="L231" i="22"/>
  <c r="K231" i="22"/>
  <c r="L215" i="22"/>
  <c r="K215" i="22"/>
  <c r="L90" i="22"/>
  <c r="K90" i="22"/>
  <c r="L74" i="22"/>
  <c r="K74" i="22"/>
  <c r="L58" i="22"/>
  <c r="K58" i="22"/>
  <c r="L42" i="22"/>
  <c r="K42" i="22"/>
  <c r="L26" i="22"/>
  <c r="K26" i="22"/>
  <c r="L10" i="22"/>
  <c r="K10" i="22"/>
  <c r="L290" i="22"/>
  <c r="K290" i="22"/>
  <c r="K274" i="22"/>
  <c r="L274" i="22"/>
  <c r="L258" i="22"/>
  <c r="K258" i="22"/>
  <c r="L242" i="22"/>
  <c r="K242" i="22"/>
  <c r="L226" i="22"/>
  <c r="K226" i="22"/>
  <c r="L214" i="22"/>
  <c r="K214" i="22"/>
  <c r="K97" i="22"/>
  <c r="L97" i="22"/>
  <c r="L81" i="22"/>
  <c r="K81" i="22"/>
  <c r="K65" i="22"/>
  <c r="L65" i="22"/>
  <c r="K49" i="22"/>
  <c r="L49" i="22"/>
  <c r="L33" i="22"/>
  <c r="K33" i="22"/>
  <c r="L17" i="22"/>
  <c r="K17" i="22"/>
  <c r="K293" i="22"/>
  <c r="L293" i="22"/>
  <c r="L277" i="22"/>
  <c r="K277" i="22"/>
  <c r="K261" i="22"/>
  <c r="L261" i="22"/>
  <c r="K245" i="22"/>
  <c r="L245" i="22"/>
  <c r="L233" i="22"/>
  <c r="K233" i="22"/>
  <c r="K217" i="22"/>
  <c r="L217" i="22"/>
  <c r="K201" i="22"/>
  <c r="L201" i="22"/>
  <c r="K88" i="22"/>
  <c r="L88" i="22"/>
  <c r="K72" i="22"/>
  <c r="L72" i="22"/>
  <c r="K48" i="22"/>
  <c r="L48" i="22"/>
  <c r="K32" i="22"/>
  <c r="L32" i="22"/>
  <c r="K16" i="22"/>
  <c r="L16" i="22"/>
  <c r="K294" i="22"/>
  <c r="L294" i="22"/>
  <c r="L278" i="22"/>
  <c r="K278" i="22"/>
  <c r="L262" i="22"/>
  <c r="K262" i="22"/>
  <c r="L246" i="22"/>
  <c r="K246" i="22"/>
  <c r="L230" i="22"/>
  <c r="K230" i="22"/>
  <c r="L218" i="22"/>
  <c r="K218" i="22"/>
  <c r="L202" i="22"/>
  <c r="K202" i="22"/>
  <c r="K85" i="22"/>
  <c r="L85" i="22"/>
  <c r="L69" i="22"/>
  <c r="K69" i="22"/>
  <c r="K53" i="22"/>
  <c r="L53" i="22"/>
  <c r="K37" i="22"/>
  <c r="L37" i="22"/>
  <c r="K21" i="22"/>
  <c r="L21" i="22"/>
  <c r="K397" i="22"/>
  <c r="L397" i="22"/>
  <c r="K281" i="22"/>
  <c r="L281" i="22"/>
  <c r="L265" i="22"/>
  <c r="K265" i="22"/>
  <c r="K249" i="22"/>
  <c r="L249" i="22"/>
  <c r="K237" i="22"/>
  <c r="L237" i="22"/>
  <c r="L221" i="22"/>
  <c r="K221" i="22"/>
  <c r="K205" i="22"/>
  <c r="L205" i="22"/>
  <c r="K92" i="22"/>
  <c r="L92" i="22"/>
  <c r="K76" i="22"/>
  <c r="L76" i="22"/>
  <c r="K60" i="22"/>
  <c r="L60" i="22"/>
  <c r="K52" i="22"/>
  <c r="L52" i="22"/>
  <c r="K36" i="22"/>
  <c r="L36" i="22"/>
  <c r="K20" i="22"/>
  <c r="L20" i="22"/>
  <c r="L398" i="22"/>
  <c r="K398" i="22"/>
  <c r="L282" i="22"/>
  <c r="K282" i="22"/>
  <c r="L266" i="22"/>
  <c r="K266" i="22"/>
  <c r="L250" i="22"/>
  <c r="K250" i="22"/>
  <c r="L234" i="22"/>
  <c r="K234" i="22"/>
  <c r="L222" i="22"/>
  <c r="K222" i="22"/>
  <c r="L206" i="22"/>
  <c r="K206" i="22"/>
  <c r="K89" i="22"/>
  <c r="L89" i="22"/>
  <c r="K73" i="22"/>
  <c r="L73" i="22"/>
  <c r="L57" i="22"/>
  <c r="K57" i="22"/>
  <c r="K41" i="22"/>
  <c r="L41" i="22"/>
  <c r="K25" i="22"/>
  <c r="L25" i="22"/>
  <c r="K9" i="22"/>
  <c r="L9" i="22"/>
  <c r="K401" i="22"/>
  <c r="L401" i="22"/>
  <c r="K285" i="22"/>
  <c r="L285" i="22"/>
  <c r="K269" i="22"/>
  <c r="L269" i="22"/>
  <c r="L253" i="22"/>
  <c r="K253" i="22"/>
  <c r="K225" i="22"/>
  <c r="L225" i="22"/>
  <c r="L209" i="22"/>
  <c r="K209" i="22"/>
  <c r="K96" i="22"/>
  <c r="L96" i="22"/>
  <c r="K80" i="22"/>
  <c r="L80" i="22"/>
  <c r="K64" i="22"/>
  <c r="L64" i="22"/>
  <c r="K56" i="22"/>
  <c r="L56" i="22"/>
  <c r="K40" i="22"/>
  <c r="L40" i="22"/>
  <c r="K24" i="22"/>
  <c r="L24" i="22"/>
  <c r="K8" i="22"/>
  <c r="L8" i="22"/>
  <c r="L402" i="22"/>
  <c r="K402" i="22"/>
  <c r="L286" i="22"/>
  <c r="K286" i="22"/>
  <c r="L270" i="22"/>
  <c r="K270" i="22"/>
  <c r="L254" i="22"/>
  <c r="K254" i="22"/>
  <c r="L238" i="22"/>
  <c r="K238" i="22"/>
  <c r="L210" i="22"/>
  <c r="K210" i="22"/>
  <c r="L93" i="22"/>
  <c r="K93" i="22"/>
  <c r="K77" i="22"/>
  <c r="L77" i="22"/>
  <c r="K61" i="22"/>
  <c r="L61" i="22"/>
  <c r="L45" i="22"/>
  <c r="K45" i="22"/>
  <c r="K29" i="22"/>
  <c r="L29" i="22"/>
  <c r="K13" i="22"/>
  <c r="L13" i="22"/>
  <c r="L289" i="22"/>
  <c r="K289" i="22"/>
  <c r="K273" i="22"/>
  <c r="L273" i="22"/>
  <c r="K257" i="22"/>
  <c r="L257" i="22"/>
  <c r="K241" i="22"/>
  <c r="L241" i="22"/>
  <c r="K229" i="22"/>
  <c r="L229" i="22"/>
  <c r="K213" i="22"/>
  <c r="L213" i="22"/>
  <c r="K84" i="22"/>
  <c r="L84" i="22"/>
  <c r="K68" i="22"/>
  <c r="L68" i="22"/>
  <c r="K44" i="22"/>
  <c r="L44" i="22"/>
  <c r="K28" i="22"/>
  <c r="L28" i="22"/>
  <c r="K12" i="22"/>
  <c r="L12" i="22"/>
  <c r="AD8" i="21"/>
  <c r="AE8" i="21" s="1"/>
  <c r="AF8" i="21" s="1"/>
  <c r="AD7" i="21"/>
  <c r="AE7" i="21" s="1"/>
  <c r="AF7" i="21" s="1"/>
  <c r="AA6" i="21"/>
  <c r="AB6" i="21" s="1"/>
  <c r="AB9" i="21"/>
  <c r="AC9" i="21" s="1"/>
  <c r="AD9" i="21" s="1"/>
  <c r="S10" i="21"/>
  <c r="AB10" i="21"/>
  <c r="K6" i="22"/>
  <c r="L6" i="22"/>
  <c r="S1634" i="21"/>
  <c r="AC1634" i="21" s="1"/>
  <c r="S1835" i="21"/>
  <c r="AC1835" i="21" s="1"/>
  <c r="T638" i="21"/>
  <c r="AD638" i="21" s="1"/>
  <c r="T876" i="21"/>
  <c r="AD876" i="21" s="1"/>
  <c r="S1204" i="21"/>
  <c r="V1339" i="21"/>
  <c r="AF1339" i="21" s="1"/>
  <c r="Y1339" i="21" s="1"/>
  <c r="X1339" i="21" s="1"/>
  <c r="S1555" i="21"/>
  <c r="AC1555" i="21" s="1"/>
  <c r="S1295" i="21"/>
  <c r="AC1295" i="21" s="1"/>
  <c r="S184" i="21"/>
  <c r="AC184" i="21" s="1"/>
  <c r="S1871" i="21"/>
  <c r="AC1871" i="21" s="1"/>
  <c r="S1545" i="21"/>
  <c r="AC1545" i="21" s="1"/>
  <c r="S961" i="21"/>
  <c r="AC961" i="21" s="1"/>
  <c r="V789" i="21"/>
  <c r="AF789" i="21" s="1"/>
  <c r="Y789" i="21" s="1"/>
  <c r="X789" i="21" s="1"/>
  <c r="S697" i="21"/>
  <c r="AC697" i="21" s="1"/>
  <c r="Y244" i="21"/>
  <c r="X244" i="21" s="1"/>
  <c r="Y32" i="21"/>
  <c r="X32" i="21" s="1"/>
  <c r="Y22" i="21"/>
  <c r="X22" i="21" s="1"/>
  <c r="Y92" i="21"/>
  <c r="X92" i="21" s="1"/>
  <c r="Y58" i="21"/>
  <c r="X58" i="21" s="1"/>
  <c r="Y105" i="21"/>
  <c r="X105" i="21" s="1"/>
  <c r="Y11" i="21"/>
  <c r="X11" i="21" s="1"/>
  <c r="Y254" i="21"/>
  <c r="X254" i="21" s="1"/>
  <c r="Y21" i="21"/>
  <c r="X21" i="21" s="1"/>
  <c r="Y397" i="21"/>
  <c r="X397" i="21" s="1"/>
  <c r="Y473" i="21"/>
  <c r="X473" i="21" s="1"/>
  <c r="Y65" i="21"/>
  <c r="X65" i="21" s="1"/>
  <c r="Y264" i="21"/>
  <c r="X264" i="21" s="1"/>
  <c r="Y322" i="21"/>
  <c r="X322" i="21" s="1"/>
  <c r="Y459" i="21"/>
  <c r="X459" i="21" s="1"/>
  <c r="Y81" i="21"/>
  <c r="X81" i="21" s="1"/>
  <c r="Y23" i="21"/>
  <c r="X23" i="21" s="1"/>
  <c r="V1352" i="21"/>
  <c r="AF1352" i="21" s="1"/>
  <c r="Y1352" i="21" s="1"/>
  <c r="X1352" i="21" s="1"/>
  <c r="S148" i="21"/>
  <c r="AC148" i="21" s="1"/>
  <c r="U1008" i="21"/>
  <c r="AE1008" i="21" s="1"/>
  <c r="T1058" i="21"/>
  <c r="F10" i="32"/>
  <c r="F12" i="32"/>
  <c r="F11" i="32"/>
  <c r="F8" i="32"/>
  <c r="F9" i="32"/>
  <c r="T830" i="21"/>
  <c r="S849" i="21"/>
  <c r="AC849" i="21" s="1"/>
  <c r="S809" i="21"/>
  <c r="T1036" i="21"/>
  <c r="U1036" i="21" s="1"/>
  <c r="AE1036" i="21" s="1"/>
  <c r="S986" i="21"/>
  <c r="AC986" i="21" s="1"/>
  <c r="S1554" i="21"/>
  <c r="AC1554" i="21" s="1"/>
  <c r="S653" i="21"/>
  <c r="AC653" i="21" s="1"/>
  <c r="Y162" i="21"/>
  <c r="X162" i="21" s="1"/>
  <c r="S412" i="21"/>
  <c r="V695" i="21"/>
  <c r="AF695" i="21" s="1"/>
  <c r="Y695" i="21" s="1"/>
  <c r="X695" i="21" s="1"/>
  <c r="S640" i="21"/>
  <c r="S582" i="21"/>
  <c r="AC582" i="21" s="1"/>
  <c r="S864" i="21"/>
  <c r="AC864" i="21" s="1"/>
  <c r="T715" i="21"/>
  <c r="S812" i="21"/>
  <c r="U1052" i="21"/>
  <c r="AE1052" i="21" s="1"/>
  <c r="S1406" i="21"/>
  <c r="AC1406" i="21" s="1"/>
  <c r="S1240" i="21"/>
  <c r="AC1240" i="21" s="1"/>
  <c r="S573" i="21"/>
  <c r="AC573" i="21" s="1"/>
  <c r="S1584" i="21"/>
  <c r="T1582" i="21"/>
  <c r="AD1582" i="21" s="1"/>
  <c r="S1496" i="21"/>
  <c r="AC1496" i="21" s="1"/>
  <c r="S1176" i="21"/>
  <c r="S1398" i="21"/>
  <c r="AC1398" i="21" s="1"/>
  <c r="S1370" i="21"/>
  <c r="AC1370" i="21" s="1"/>
  <c r="S1874" i="21"/>
  <c r="AC1874" i="21" s="1"/>
  <c r="S1680" i="21"/>
  <c r="S960" i="21"/>
  <c r="S44" i="21"/>
  <c r="S990" i="21"/>
  <c r="AC990" i="21" s="1"/>
  <c r="S1822" i="21"/>
  <c r="T510" i="21"/>
  <c r="AD510" i="21" s="1"/>
  <c r="S1117" i="21"/>
  <c r="S1579" i="21"/>
  <c r="AC1579" i="21" s="1"/>
  <c r="S1886" i="21"/>
  <c r="T878" i="21"/>
  <c r="S1829" i="21"/>
  <c r="AC1829" i="21" s="1"/>
  <c r="S1172" i="21"/>
  <c r="S1516" i="21"/>
  <c r="S1000" i="21"/>
  <c r="T665" i="21"/>
  <c r="S708" i="21"/>
  <c r="AC708" i="21" s="1"/>
  <c r="T1156" i="21"/>
  <c r="AD1156" i="21" s="1"/>
  <c r="S1446" i="21"/>
  <c r="S596" i="21"/>
  <c r="S810" i="21"/>
  <c r="S633" i="21"/>
  <c r="AC633" i="21" s="1"/>
  <c r="S1256" i="21"/>
  <c r="AC1256" i="21" s="1"/>
  <c r="S591" i="21"/>
  <c r="S1408" i="21"/>
  <c r="AC1408" i="21" s="1"/>
  <c r="S971" i="21"/>
  <c r="AC971" i="21" s="1"/>
  <c r="S885" i="21"/>
  <c r="AC885" i="21" s="1"/>
  <c r="S1168" i="21"/>
  <c r="U1621" i="21"/>
  <c r="AE1621" i="21" s="1"/>
  <c r="S586" i="21"/>
  <c r="V1536" i="21"/>
  <c r="AF1536" i="21" s="1"/>
  <c r="Y1536" i="21" s="1"/>
  <c r="X1536" i="21" s="1"/>
  <c r="S678" i="21"/>
  <c r="AC678" i="21" s="1"/>
  <c r="S1105" i="21"/>
  <c r="S1837" i="21"/>
  <c r="T688" i="21"/>
  <c r="AD688" i="21" s="1"/>
  <c r="S1649" i="21"/>
  <c r="AC1649" i="21" s="1"/>
  <c r="S1404" i="21"/>
  <c r="AC1404" i="21" s="1"/>
  <c r="S1164" i="21"/>
  <c r="AC1164" i="21" s="1"/>
  <c r="S1155" i="21"/>
  <c r="AC1155" i="21" s="1"/>
  <c r="S967" i="21"/>
  <c r="AC967" i="21" s="1"/>
  <c r="S1818" i="21"/>
  <c r="AC1818" i="21" s="1"/>
  <c r="S985" i="21"/>
  <c r="AC985" i="21" s="1"/>
  <c r="S1480" i="21"/>
  <c r="S1377" i="21"/>
  <c r="AC1377" i="21" s="1"/>
  <c r="U975" i="21"/>
  <c r="S748" i="21"/>
  <c r="T800" i="21"/>
  <c r="S1501" i="21"/>
  <c r="AC1501" i="21" s="1"/>
  <c r="S1241" i="21"/>
  <c r="AC1241" i="21" s="1"/>
  <c r="S121" i="21"/>
  <c r="AC121" i="21" s="1"/>
  <c r="S1692" i="21"/>
  <c r="S891" i="21"/>
  <c r="AC891" i="21" s="1"/>
  <c r="T590" i="21"/>
  <c r="AD590" i="21" s="1"/>
  <c r="S650" i="21"/>
  <c r="T801" i="21"/>
  <c r="AD801" i="21" s="1"/>
  <c r="T1018" i="21"/>
  <c r="V1433" i="21"/>
  <c r="AF1433" i="21" s="1"/>
  <c r="Y1433" i="21" s="1"/>
  <c r="X1433" i="21" s="1"/>
  <c r="S623" i="21"/>
  <c r="S1863" i="21"/>
  <c r="AC1863" i="21" s="1"/>
  <c r="S1163" i="21"/>
  <c r="S826" i="21"/>
  <c r="AC826" i="21" s="1"/>
  <c r="S696" i="21"/>
  <c r="S644" i="21"/>
  <c r="S177" i="21"/>
  <c r="S877" i="21"/>
  <c r="AC877" i="21" s="1"/>
  <c r="S229" i="21"/>
  <c r="S493" i="21"/>
  <c r="S1894" i="21"/>
  <c r="S126" i="21"/>
  <c r="S955" i="21"/>
  <c r="AC955" i="21" s="1"/>
  <c r="S1412" i="21"/>
  <c r="AC1412" i="21" s="1"/>
  <c r="S1166" i="21"/>
  <c r="T837" i="21"/>
  <c r="T753" i="21"/>
  <c r="U879" i="21"/>
  <c r="T1668" i="21"/>
  <c r="AD1668" i="21" s="1"/>
  <c r="S942" i="21"/>
  <c r="T1535" i="21"/>
  <c r="AD1535" i="21" s="1"/>
  <c r="U1401" i="21"/>
  <c r="AE1401" i="21" s="1"/>
  <c r="S1908" i="21"/>
  <c r="AC1908" i="21" s="1"/>
  <c r="T1641" i="21"/>
  <c r="AD1641" i="21" s="1"/>
  <c r="S1503" i="21"/>
  <c r="T543" i="21"/>
  <c r="AD543" i="21" s="1"/>
  <c r="S488" i="21"/>
  <c r="AC488" i="21" s="1"/>
  <c r="V756" i="21"/>
  <c r="AF756" i="21" s="1"/>
  <c r="Y756" i="21" s="1"/>
  <c r="X756" i="21" s="1"/>
  <c r="S1458" i="21"/>
  <c r="AC1458" i="21" s="1"/>
  <c r="S1062" i="21"/>
  <c r="S965" i="21"/>
  <c r="S953" i="21"/>
  <c r="S944" i="21"/>
  <c r="S624" i="21"/>
  <c r="V871" i="21"/>
  <c r="AF871" i="21" s="1"/>
  <c r="Y871" i="21" s="1"/>
  <c r="X871" i="21" s="1"/>
  <c r="R370" i="21"/>
  <c r="T686" i="21"/>
  <c r="S1967" i="21"/>
  <c r="S1771" i="21"/>
  <c r="S414" i="21"/>
  <c r="T1224" i="21"/>
  <c r="S969" i="21"/>
  <c r="AC969" i="21" s="1"/>
  <c r="S815" i="21"/>
  <c r="AC815" i="21" s="1"/>
  <c r="U606" i="21"/>
  <c r="AE606" i="21" s="1"/>
  <c r="T535" i="21"/>
  <c r="S823" i="21"/>
  <c r="U2002" i="21"/>
  <c r="AE2002" i="21" s="1"/>
  <c r="U1316" i="21"/>
  <c r="U1235" i="21"/>
  <c r="AE1235" i="21" s="1"/>
  <c r="R343" i="21"/>
  <c r="S2000" i="21"/>
  <c r="AC2000" i="21" s="1"/>
  <c r="T799" i="21"/>
  <c r="S599" i="21"/>
  <c r="T1329" i="21"/>
  <c r="AD1329" i="21" s="1"/>
  <c r="S1469" i="21"/>
  <c r="AC1469" i="21" s="1"/>
  <c r="U1666" i="21"/>
  <c r="U1918" i="21"/>
  <c r="U548" i="21"/>
  <c r="AE548" i="21" s="1"/>
  <c r="S771" i="21"/>
  <c r="AC771" i="21" s="1"/>
  <c r="S485" i="21"/>
  <c r="S252" i="21"/>
  <c r="AC252" i="21" s="1"/>
  <c r="S1259" i="21"/>
  <c r="AC1259" i="21" s="1"/>
  <c r="S1986" i="21"/>
  <c r="U1698" i="21"/>
  <c r="AE1698" i="21" s="1"/>
  <c r="S1487" i="21"/>
  <c r="AC1487" i="21" s="1"/>
  <c r="T1181" i="21"/>
  <c r="AD1181" i="21" s="1"/>
  <c r="T872" i="21"/>
  <c r="S1552" i="21"/>
  <c r="AC1552" i="21" s="1"/>
  <c r="U1998" i="21"/>
  <c r="AE1998" i="21" s="1"/>
  <c r="S30" i="21"/>
  <c r="S716" i="21"/>
  <c r="AC716" i="21" s="1"/>
  <c r="S1420" i="21"/>
  <c r="T1293" i="21"/>
  <c r="R341" i="21"/>
  <c r="U1647" i="21"/>
  <c r="T1489" i="21"/>
  <c r="T1300" i="21"/>
  <c r="S1921" i="21"/>
  <c r="AC1921" i="21" s="1"/>
  <c r="T770" i="21"/>
  <c r="AD770" i="21" s="1"/>
  <c r="S1149" i="21"/>
  <c r="AC1149" i="21" s="1"/>
  <c r="S605" i="21"/>
  <c r="S191" i="21"/>
  <c r="S870" i="21"/>
  <c r="AC870" i="21" s="1"/>
  <c r="S1751" i="21"/>
  <c r="AC1751" i="21" s="1"/>
  <c r="T260" i="21"/>
  <c r="T1079" i="21"/>
  <c r="AD1079" i="21" s="1"/>
  <c r="T1490" i="21"/>
  <c r="AD1490" i="21" s="1"/>
  <c r="S1623" i="21"/>
  <c r="AC1623" i="21" s="1"/>
  <c r="T793" i="21"/>
  <c r="AD793" i="21" s="1"/>
  <c r="T604" i="21"/>
  <c r="AD604" i="21" s="1"/>
  <c r="T1885" i="21"/>
  <c r="U547" i="21"/>
  <c r="AE547" i="21" s="1"/>
  <c r="S1578" i="21"/>
  <c r="AC1578" i="21" s="1"/>
  <c r="S495" i="21"/>
  <c r="S587" i="21"/>
  <c r="S1260" i="21"/>
  <c r="AC1260" i="21" s="1"/>
  <c r="R297" i="21"/>
  <c r="S1722" i="21"/>
  <c r="AC1722" i="21" s="1"/>
  <c r="S1182" i="21"/>
  <c r="S1403" i="21"/>
  <c r="AC1403" i="21" s="1"/>
  <c r="S1586" i="21"/>
  <c r="T114" i="21"/>
  <c r="S1145" i="21"/>
  <c r="AC1145" i="21" s="1"/>
  <c r="U1848" i="21"/>
  <c r="AE1848" i="21" s="1"/>
  <c r="S93" i="21"/>
  <c r="AC93" i="21" s="1"/>
  <c r="S758" i="21"/>
  <c r="S1917" i="21"/>
  <c r="AC1917" i="21" s="1"/>
  <c r="S1980" i="21"/>
  <c r="AC1980" i="21" s="1"/>
  <c r="T645" i="21"/>
  <c r="AD645" i="21" s="1"/>
  <c r="S224" i="21"/>
  <c r="AC224" i="21" s="1"/>
  <c r="S489" i="21"/>
  <c r="AC489" i="21" s="1"/>
  <c r="R398" i="21"/>
  <c r="T208" i="21"/>
  <c r="S491" i="21"/>
  <c r="S223" i="21"/>
  <c r="S457" i="21"/>
  <c r="S234" i="21"/>
  <c r="S1302" i="21"/>
  <c r="AC1302" i="21" s="1"/>
  <c r="S1120" i="21"/>
  <c r="S1043" i="21"/>
  <c r="S834" i="21"/>
  <c r="AC834" i="21" s="1"/>
  <c r="R340" i="21"/>
  <c r="AB340" i="21" s="1"/>
  <c r="S1137" i="21"/>
  <c r="S1672" i="21"/>
  <c r="AC1672" i="21" s="1"/>
  <c r="U1546" i="21"/>
  <c r="AE1546" i="21" s="1"/>
  <c r="S1526" i="21"/>
  <c r="AC1526" i="21" s="1"/>
  <c r="S1222" i="21"/>
  <c r="AC1222" i="21" s="1"/>
  <c r="S1179" i="21"/>
  <c r="AC1179" i="21" s="1"/>
  <c r="S1148" i="21"/>
  <c r="AC1148" i="21" s="1"/>
  <c r="S1112" i="21"/>
  <c r="AC1112" i="21" s="1"/>
  <c r="S1029" i="21"/>
  <c r="AC1029" i="21" s="1"/>
  <c r="S943" i="21"/>
  <c r="AC943" i="21" s="1"/>
  <c r="S805" i="21"/>
  <c r="AC805" i="21" s="1"/>
  <c r="U1610" i="21"/>
  <c r="AE1610" i="21" s="1"/>
  <c r="R378" i="21"/>
  <c r="R365" i="21"/>
  <c r="AB365" i="21" s="1"/>
  <c r="R301" i="21"/>
  <c r="S247" i="21"/>
  <c r="AC247" i="21" s="1"/>
  <c r="S142" i="21"/>
  <c r="AC142" i="21" s="1"/>
  <c r="S119" i="21"/>
  <c r="AC119" i="21" s="1"/>
  <c r="S59" i="21"/>
  <c r="AC59" i="21" s="1"/>
  <c r="S20" i="21"/>
  <c r="T170" i="21"/>
  <c r="T1758" i="21"/>
  <c r="T1109" i="21"/>
  <c r="V720" i="21"/>
  <c r="AF720" i="21" s="1"/>
  <c r="Y720" i="21" s="1"/>
  <c r="X720" i="21" s="1"/>
  <c r="U991" i="21"/>
  <c r="S1654" i="21"/>
  <c r="S1399" i="21"/>
  <c r="T1066" i="21"/>
  <c r="AD1066" i="21" s="1"/>
  <c r="U914" i="21"/>
  <c r="AE914" i="21" s="1"/>
  <c r="U1905" i="21"/>
  <c r="AE1905" i="21" s="1"/>
  <c r="T948" i="21"/>
  <c r="V1721" i="21"/>
  <c r="AF1721" i="21" s="1"/>
  <c r="Y1721" i="21" s="1"/>
  <c r="X1721" i="21" s="1"/>
  <c r="S603" i="21"/>
  <c r="S137" i="21"/>
  <c r="U907" i="21"/>
  <c r="AE907" i="21" s="1"/>
  <c r="S1854" i="21"/>
  <c r="AC1854" i="21" s="1"/>
  <c r="S1471" i="21"/>
  <c r="AC1471" i="21" s="1"/>
  <c r="S1449" i="21"/>
  <c r="T570" i="21"/>
  <c r="S243" i="21"/>
  <c r="R316" i="21"/>
  <c r="AB316" i="21" s="1"/>
  <c r="S149" i="21"/>
  <c r="AC149" i="21" s="1"/>
  <c r="S61" i="21"/>
  <c r="AC61" i="21" s="1"/>
  <c r="S104" i="21"/>
  <c r="AC104" i="21" s="1"/>
  <c r="S56" i="21"/>
  <c r="AC56" i="21" s="1"/>
  <c r="S1683" i="21"/>
  <c r="AC1683" i="21" s="1"/>
  <c r="S265" i="21"/>
  <c r="AC265" i="21" s="1"/>
  <c r="S36" i="21"/>
  <c r="AC36" i="21" s="1"/>
  <c r="U530" i="21"/>
  <c r="AE530" i="21" s="1"/>
  <c r="S1987" i="21"/>
  <c r="AC1987" i="21" s="1"/>
  <c r="S1929" i="21"/>
  <c r="AC1929" i="21" s="1"/>
  <c r="S1902" i="21"/>
  <c r="AC1902" i="21" s="1"/>
  <c r="S1897" i="21"/>
  <c r="AC1897" i="21" s="1"/>
  <c r="T1882" i="21"/>
  <c r="AD1882" i="21" s="1"/>
  <c r="S1865" i="21"/>
  <c r="AC1865" i="21" s="1"/>
  <c r="S1838" i="21"/>
  <c r="AC1838" i="21" s="1"/>
  <c r="S1832" i="21"/>
  <c r="AC1832" i="21" s="1"/>
  <c r="V1150" i="21"/>
  <c r="AF1150" i="21" s="1"/>
  <c r="Y1150" i="21" s="1"/>
  <c r="X1150" i="21" s="1"/>
  <c r="S949" i="21"/>
  <c r="AC949" i="21" s="1"/>
  <c r="S1011" i="21"/>
  <c r="AC1011" i="21" s="1"/>
  <c r="S1133" i="21"/>
  <c r="T12" i="21"/>
  <c r="S1664" i="21"/>
  <c r="AC1664" i="21" s="1"/>
  <c r="T1631" i="21"/>
  <c r="AD1631" i="21" s="1"/>
  <c r="S1532" i="21"/>
  <c r="AC1532" i="21" s="1"/>
  <c r="U1245" i="21"/>
  <c r="AE1245" i="21" s="1"/>
  <c r="S1194" i="21"/>
  <c r="AC1194" i="21" s="1"/>
  <c r="S1154" i="21"/>
  <c r="AC1154" i="21" s="1"/>
  <c r="S1124" i="21"/>
  <c r="AC1124" i="21" s="1"/>
  <c r="S1044" i="21"/>
  <c r="AC1044" i="21" s="1"/>
  <c r="S979" i="21"/>
  <c r="AC979" i="21" s="1"/>
  <c r="S880" i="21"/>
  <c r="AC880" i="21" s="1"/>
  <c r="S723" i="21"/>
  <c r="AC723" i="21" s="1"/>
  <c r="S629" i="21"/>
  <c r="AC629" i="21" s="1"/>
  <c r="R401" i="21"/>
  <c r="S1726" i="21"/>
  <c r="AC1726" i="21" s="1"/>
  <c r="U1685" i="21"/>
  <c r="AE1685" i="21" s="1"/>
  <c r="R313" i="21"/>
  <c r="AB313" i="21" s="1"/>
  <c r="S101" i="21"/>
  <c r="AC101" i="21" s="1"/>
  <c r="T1159" i="21"/>
  <c r="AD1159" i="21" s="1"/>
  <c r="T120" i="21"/>
  <c r="U1130" i="21"/>
  <c r="AE1130" i="21" s="1"/>
  <c r="R432" i="21"/>
  <c r="V1242" i="21"/>
  <c r="AF1242" i="21" s="1"/>
  <c r="Y1242" i="21" s="1"/>
  <c r="X1242" i="21" s="1"/>
  <c r="S1160" i="21"/>
  <c r="T1855" i="21"/>
  <c r="S486" i="21"/>
  <c r="S869" i="21"/>
  <c r="AC869" i="21" s="1"/>
  <c r="U838" i="21"/>
  <c r="AE838" i="21" s="1"/>
  <c r="S687" i="21"/>
  <c r="AC687" i="21" s="1"/>
  <c r="S856" i="21"/>
  <c r="AC856" i="21" s="1"/>
  <c r="S1409" i="21"/>
  <c r="AC1409" i="21" s="1"/>
  <c r="R329" i="21"/>
  <c r="AB329" i="21" s="1"/>
  <c r="S1979" i="21"/>
  <c r="AC1979" i="21" s="1"/>
  <c r="S1937" i="21"/>
  <c r="AC1937" i="21" s="1"/>
  <c r="S1907" i="21"/>
  <c r="AC1907" i="21" s="1"/>
  <c r="S1900" i="21"/>
  <c r="AC1900" i="21" s="1"/>
  <c r="S1888" i="21"/>
  <c r="AC1888" i="21" s="1"/>
  <c r="S1625" i="21"/>
  <c r="AC1625" i="21" s="1"/>
  <c r="S1557" i="21"/>
  <c r="AC1557" i="21" s="1"/>
  <c r="S1547" i="21"/>
  <c r="AC1547" i="21" s="1"/>
  <c r="S1534" i="21"/>
  <c r="AC1534" i="21" s="1"/>
  <c r="S1220" i="21"/>
  <c r="AC1220" i="21" s="1"/>
  <c r="T1096" i="21"/>
  <c r="AD1096" i="21" s="1"/>
  <c r="S1027" i="21"/>
  <c r="AC1027" i="21" s="1"/>
  <c r="S1004" i="21"/>
  <c r="AC1004" i="21" s="1"/>
  <c r="S904" i="21"/>
  <c r="AC904" i="21" s="1"/>
  <c r="T659" i="21"/>
  <c r="AD659" i="21" s="1"/>
  <c r="T637" i="21"/>
  <c r="AD637" i="21" s="1"/>
  <c r="S511" i="21"/>
  <c r="AC511" i="21" s="1"/>
  <c r="S1853" i="21"/>
  <c r="AC1853" i="21" s="1"/>
  <c r="S1981" i="21"/>
  <c r="AC1981" i="21" s="1"/>
  <c r="S1880" i="21"/>
  <c r="AC1880" i="21" s="1"/>
  <c r="S1857" i="21"/>
  <c r="AC1857" i="21" s="1"/>
  <c r="S1840" i="21"/>
  <c r="AC1840" i="21" s="1"/>
  <c r="S1816" i="21"/>
  <c r="AC1816" i="21" s="1"/>
  <c r="S1769" i="21"/>
  <c r="AC1769" i="21" s="1"/>
  <c r="S1756" i="21"/>
  <c r="AC1756" i="21" s="1"/>
  <c r="S1744" i="21"/>
  <c r="AC1744" i="21" s="1"/>
  <c r="S513" i="21"/>
  <c r="AC513" i="21" s="1"/>
  <c r="R375" i="21"/>
  <c r="AB375" i="21" s="1"/>
  <c r="S1720" i="21"/>
  <c r="AC1720" i="21" s="1"/>
  <c r="S442" i="21"/>
  <c r="AC442" i="21" s="1"/>
  <c r="S1789" i="21"/>
  <c r="AC1789" i="21" s="1"/>
  <c r="T1784" i="21"/>
  <c r="AD1784" i="21" s="1"/>
  <c r="S1767" i="21"/>
  <c r="AC1767" i="21" s="1"/>
  <c r="S1762" i="21"/>
  <c r="AC1762" i="21" s="1"/>
  <c r="S1732" i="21"/>
  <c r="AC1732" i="21" s="1"/>
  <c r="S1696" i="21"/>
  <c r="AC1696" i="21" s="1"/>
  <c r="U859" i="21"/>
  <c r="AE859" i="21" s="1"/>
  <c r="S1605" i="21"/>
  <c r="AC1605" i="21" s="1"/>
  <c r="S1550" i="21"/>
  <c r="AC1550" i="21" s="1"/>
  <c r="S1538" i="21"/>
  <c r="AC1538" i="21" s="1"/>
  <c r="S1438" i="21"/>
  <c r="AC1438" i="21" s="1"/>
  <c r="T1291" i="21"/>
  <c r="AD1291" i="21" s="1"/>
  <c r="S1196" i="21"/>
  <c r="AC1196" i="21" s="1"/>
  <c r="S1056" i="21"/>
  <c r="AC1056" i="21" s="1"/>
  <c r="S1015" i="21"/>
  <c r="AC1015" i="21" s="1"/>
  <c r="S845" i="21"/>
  <c r="AC845" i="21" s="1"/>
  <c r="S615" i="21"/>
  <c r="AC615" i="21" s="1"/>
  <c r="S1985" i="21"/>
  <c r="AC1985" i="21" s="1"/>
  <c r="S1884" i="21"/>
  <c r="AC1884" i="21" s="1"/>
  <c r="S1867" i="21"/>
  <c r="AC1867" i="21" s="1"/>
  <c r="S1843" i="21"/>
  <c r="AC1843" i="21" s="1"/>
  <c r="S1827" i="21"/>
  <c r="AC1827" i="21" s="1"/>
  <c r="S1794" i="21"/>
  <c r="AC1794" i="21" s="1"/>
  <c r="S1763" i="21"/>
  <c r="AC1763" i="21" s="1"/>
  <c r="S1753" i="21"/>
  <c r="AC1753" i="21" s="1"/>
  <c r="S1746" i="21"/>
  <c r="AC1746" i="21" s="1"/>
  <c r="T1739" i="21"/>
  <c r="AD1739" i="21" s="1"/>
  <c r="S1695" i="21"/>
  <c r="AC1695" i="21" s="1"/>
  <c r="R404" i="21"/>
  <c r="AB404" i="21" s="1"/>
  <c r="S140" i="21"/>
  <c r="AC140" i="21" s="1"/>
  <c r="S1966" i="21"/>
  <c r="AC1966" i="21" s="1"/>
  <c r="T1786" i="21"/>
  <c r="AD1786" i="21" s="1"/>
  <c r="S1774" i="21"/>
  <c r="AC1774" i="21" s="1"/>
  <c r="T1764" i="21"/>
  <c r="AD1764" i="21" s="1"/>
  <c r="S1724" i="21"/>
  <c r="AC1724" i="21" s="1"/>
  <c r="S1693" i="21"/>
  <c r="AC1693" i="21" s="1"/>
  <c r="S220" i="21"/>
  <c r="AC220" i="21" s="1"/>
  <c r="S97" i="21"/>
  <c r="AC97" i="21" s="1"/>
  <c r="S1267" i="21"/>
  <c r="AC1267" i="21" s="1"/>
  <c r="S1122" i="21"/>
  <c r="AC1122" i="21" s="1"/>
  <c r="S537" i="21"/>
  <c r="S509" i="21"/>
  <c r="AC509" i="21" s="1"/>
  <c r="R306" i="21"/>
  <c r="U1687" i="21"/>
  <c r="AE1687" i="21" s="1"/>
  <c r="S1140" i="21"/>
  <c r="S861" i="21"/>
  <c r="AC861" i="21" s="1"/>
  <c r="R342" i="21"/>
  <c r="V1933" i="21"/>
  <c r="AF1933" i="21" s="1"/>
  <c r="Y1933" i="21" s="1"/>
  <c r="X1933" i="21" s="1"/>
  <c r="S484" i="21"/>
  <c r="R288" i="21"/>
  <c r="S225" i="21"/>
  <c r="S76" i="21"/>
  <c r="AC76" i="21" s="1"/>
  <c r="S956" i="21"/>
  <c r="AC956" i="21" s="1"/>
  <c r="T195" i="21"/>
  <c r="V1642" i="21"/>
  <c r="AF1642" i="21" s="1"/>
  <c r="Y1642" i="21" s="1"/>
  <c r="X1642" i="21" s="1"/>
  <c r="S1269" i="21"/>
  <c r="AC1269" i="21" s="1"/>
  <c r="S1706" i="21"/>
  <c r="AC1706" i="21" s="1"/>
  <c r="T1663" i="21"/>
  <c r="AD1663" i="21" s="1"/>
  <c r="S228" i="21"/>
  <c r="S892" i="21"/>
  <c r="R408" i="21"/>
  <c r="AB408" i="21" s="1"/>
  <c r="S566" i="21"/>
  <c r="S416" i="21"/>
  <c r="T663" i="21"/>
  <c r="S760" i="21"/>
  <c r="S954" i="21"/>
  <c r="S84" i="21"/>
  <c r="AC84" i="21" s="1"/>
  <c r="S865" i="21"/>
  <c r="S1761" i="21"/>
  <c r="AC1761" i="21" s="1"/>
  <c r="T1272" i="21"/>
  <c r="V1679" i="21"/>
  <c r="AF1679" i="21" s="1"/>
  <c r="Y1679" i="21" s="1"/>
  <c r="X1679" i="21" s="1"/>
  <c r="V1676" i="21"/>
  <c r="AF1676" i="21" s="1"/>
  <c r="Y1676" i="21" s="1"/>
  <c r="X1676" i="21" s="1"/>
  <c r="S1868" i="21"/>
  <c r="S1965" i="21"/>
  <c r="AC1965" i="21" s="1"/>
  <c r="S1219" i="21"/>
  <c r="AC1219" i="21" s="1"/>
  <c r="S970" i="21"/>
  <c r="AC970" i="21" s="1"/>
  <c r="V718" i="21"/>
  <c r="AF718" i="21" s="1"/>
  <c r="Y718" i="21" s="1"/>
  <c r="X718" i="21" s="1"/>
  <c r="U1911" i="21"/>
  <c r="AE1911" i="21" s="1"/>
  <c r="V1675" i="21"/>
  <c r="AF1675" i="21" s="1"/>
  <c r="Y1675" i="21" s="1"/>
  <c r="X1675" i="21" s="1"/>
  <c r="S1327" i="21"/>
  <c r="S1048" i="21"/>
  <c r="AC1048" i="21" s="1"/>
  <c r="S1064" i="21"/>
  <c r="AC1064" i="21" s="1"/>
  <c r="S1184" i="21"/>
  <c r="AC1184" i="21" s="1"/>
  <c r="S1019" i="21"/>
  <c r="AC1019" i="21" s="1"/>
  <c r="T929" i="21"/>
  <c r="AD929" i="21" s="1"/>
  <c r="T731" i="21"/>
  <c r="AD731" i="21" s="1"/>
  <c r="U1322" i="21"/>
  <c r="AE1322" i="21" s="1"/>
  <c r="T206" i="21"/>
  <c r="S694" i="21"/>
  <c r="AC694" i="21" s="1"/>
  <c r="S545" i="21"/>
  <c r="AC545" i="21" s="1"/>
  <c r="T487" i="21"/>
  <c r="AD487" i="21" s="1"/>
  <c r="S1862" i="21"/>
  <c r="AC1862" i="21" s="1"/>
  <c r="S494" i="21"/>
  <c r="AC494" i="21" s="1"/>
  <c r="T519" i="21"/>
  <c r="AD519" i="21" s="1"/>
  <c r="S1299" i="21"/>
  <c r="AC1299" i="21" s="1"/>
  <c r="S1255" i="21"/>
  <c r="AC1255" i="21" s="1"/>
  <c r="S98" i="21"/>
  <c r="AC98" i="21" s="1"/>
  <c r="U540" i="21"/>
  <c r="AE540" i="21" s="1"/>
  <c r="U1548" i="21"/>
  <c r="AE1548" i="21" s="1"/>
  <c r="R430" i="21"/>
  <c r="S210" i="21"/>
  <c r="AC210" i="21" s="1"/>
  <c r="V1234" i="21"/>
  <c r="AF1234" i="21" s="1"/>
  <c r="Y1234" i="21" s="1"/>
  <c r="X1234" i="21" s="1"/>
  <c r="T538" i="21"/>
  <c r="S675" i="21"/>
  <c r="AC675" i="21" s="1"/>
  <c r="T1337" i="21"/>
  <c r="S804" i="21"/>
  <c r="AC804" i="21" s="1"/>
  <c r="T860" i="21"/>
  <c r="AD860" i="21" s="1"/>
  <c r="S1221" i="21"/>
  <c r="AC1221" i="21" s="1"/>
  <c r="S1119" i="21"/>
  <c r="U1953" i="21"/>
  <c r="V1735" i="21"/>
  <c r="AF1735" i="21" s="1"/>
  <c r="Y1735" i="21" s="1"/>
  <c r="X1735" i="21" s="1"/>
  <c r="S1665" i="21"/>
  <c r="AC1665" i="21" s="1"/>
  <c r="S1334" i="21"/>
  <c r="S1869" i="21"/>
  <c r="AC1869" i="21" s="1"/>
  <c r="T813" i="21"/>
  <c r="AD813" i="21" s="1"/>
  <c r="T1435" i="21"/>
  <c r="AD1435" i="21" s="1"/>
  <c r="S1859" i="21"/>
  <c r="AC1859" i="21" s="1"/>
  <c r="S1850" i="21"/>
  <c r="AC1850" i="21" s="1"/>
  <c r="S1486" i="21"/>
  <c r="AC1486" i="21" s="1"/>
  <c r="S1477" i="21"/>
  <c r="AC1477" i="21" s="1"/>
  <c r="S1472" i="21"/>
  <c r="AC1472" i="21" s="1"/>
  <c r="S1424" i="21"/>
  <c r="AC1424" i="21" s="1"/>
  <c r="S1405" i="21"/>
  <c r="AC1405" i="21" s="1"/>
  <c r="U1373" i="21"/>
  <c r="AE1373" i="21" s="1"/>
  <c r="S1288" i="21"/>
  <c r="AC1288" i="21" s="1"/>
  <c r="S1282" i="21"/>
  <c r="AC1282" i="21" s="1"/>
  <c r="T656" i="21"/>
  <c r="AD656" i="21" s="1"/>
  <c r="T565" i="21"/>
  <c r="AD565" i="21" s="1"/>
  <c r="S1922" i="21"/>
  <c r="AC1922" i="21" s="1"/>
  <c r="S1858" i="21"/>
  <c r="AC1858" i="21" s="1"/>
  <c r="S1770" i="21"/>
  <c r="AC1770" i="21" s="1"/>
  <c r="S1613" i="21"/>
  <c r="AC1613" i="21" s="1"/>
  <c r="S1504" i="21"/>
  <c r="AC1504" i="21" s="1"/>
  <c r="S1495" i="21"/>
  <c r="AC1495" i="21" s="1"/>
  <c r="S1485" i="21"/>
  <c r="AC1485" i="21" s="1"/>
  <c r="S1474" i="21"/>
  <c r="AC1474" i="21" s="1"/>
  <c r="S1447" i="21"/>
  <c r="AC1447" i="21" s="1"/>
  <c r="S1441" i="21"/>
  <c r="AC1441" i="21" s="1"/>
  <c r="S1391" i="21"/>
  <c r="AC1391" i="21" s="1"/>
  <c r="S1383" i="21"/>
  <c r="AC1383" i="21" s="1"/>
  <c r="S1324" i="21"/>
  <c r="AC1324" i="21" s="1"/>
  <c r="S1287" i="21"/>
  <c r="AC1287" i="21" s="1"/>
  <c r="S1266" i="21"/>
  <c r="AC1266" i="21" s="1"/>
  <c r="S94" i="21"/>
  <c r="AC94" i="21" s="1"/>
  <c r="S88" i="21"/>
  <c r="AC88" i="21" s="1"/>
  <c r="S77" i="21"/>
  <c r="AC77" i="21" s="1"/>
  <c r="T1138" i="21"/>
  <c r="AD1138" i="21" s="1"/>
  <c r="T1247" i="21"/>
  <c r="AD1247" i="21" s="1"/>
  <c r="S1861" i="21"/>
  <c r="AC1861" i="21" s="1"/>
  <c r="S1852" i="21"/>
  <c r="AC1852" i="21" s="1"/>
  <c r="S1549" i="21"/>
  <c r="AC1549" i="21" s="1"/>
  <c r="S1510" i="21"/>
  <c r="AC1510" i="21" s="1"/>
  <c r="S1484" i="21"/>
  <c r="AC1484" i="21" s="1"/>
  <c r="S1475" i="21"/>
  <c r="AC1475" i="21" s="1"/>
  <c r="S1455" i="21"/>
  <c r="AC1455" i="21" s="1"/>
  <c r="S1411" i="21"/>
  <c r="AC1411" i="21" s="1"/>
  <c r="T1385" i="21"/>
  <c r="AD1385" i="21" s="1"/>
  <c r="S1368" i="21"/>
  <c r="AC1368" i="21" s="1"/>
  <c r="S1298" i="21"/>
  <c r="AC1298" i="21" s="1"/>
  <c r="S1286" i="21"/>
  <c r="AC1286" i="21" s="1"/>
  <c r="S1252" i="21"/>
  <c r="AC1252" i="21" s="1"/>
  <c r="S1381" i="21"/>
  <c r="AC1381" i="21" s="1"/>
  <c r="S1688" i="21"/>
  <c r="AC1688" i="21" s="1"/>
  <c r="S1860" i="21"/>
  <c r="AC1860" i="21" s="1"/>
  <c r="S1523" i="21"/>
  <c r="AC1523" i="21" s="1"/>
  <c r="S1476" i="21"/>
  <c r="AC1476" i="21" s="1"/>
  <c r="T1443" i="21"/>
  <c r="AD1443" i="21" s="1"/>
  <c r="S1422" i="21"/>
  <c r="AC1422" i="21" s="1"/>
  <c r="S1393" i="21"/>
  <c r="AC1393" i="21" s="1"/>
  <c r="S1389" i="21"/>
  <c r="AC1389" i="21" s="1"/>
  <c r="S1284" i="21"/>
  <c r="AC1284" i="21" s="1"/>
  <c r="U883" i="21"/>
  <c r="AE883" i="21" s="1"/>
  <c r="T750" i="21"/>
  <c r="S183" i="21"/>
  <c r="T1082" i="21"/>
  <c r="S89" i="21"/>
  <c r="AC89" i="21" s="1"/>
  <c r="V1806" i="21"/>
  <c r="AF1806" i="21" s="1"/>
  <c r="Y1806" i="21" s="1"/>
  <c r="X1806" i="21" s="1"/>
  <c r="U1076" i="21"/>
  <c r="T1183" i="21"/>
  <c r="T1161" i="21"/>
  <c r="T1326" i="21"/>
  <c r="S248" i="21"/>
  <c r="S1997" i="21"/>
  <c r="T1177" i="21"/>
  <c r="AD1177" i="21" s="1"/>
  <c r="U803" i="21"/>
  <c r="AE803" i="21" s="1"/>
  <c r="S1760" i="21"/>
  <c r="AC1760" i="21" s="1"/>
  <c r="S1948" i="21"/>
  <c r="AC1948" i="21" s="1"/>
  <c r="S1938" i="21"/>
  <c r="AC1938" i="21" s="1"/>
  <c r="S1895" i="21"/>
  <c r="AC1895" i="21" s="1"/>
  <c r="S1883" i="21"/>
  <c r="AC1883" i="21" s="1"/>
  <c r="S1836" i="21"/>
  <c r="AC1836" i="21" s="1"/>
  <c r="S1807" i="21"/>
  <c r="AC1807" i="21" s="1"/>
  <c r="S1780" i="21"/>
  <c r="AC1780" i="21" s="1"/>
  <c r="S1775" i="21"/>
  <c r="AC1775" i="21" s="1"/>
  <c r="S1768" i="21"/>
  <c r="AC1768" i="21" s="1"/>
  <c r="S1697" i="21"/>
  <c r="AC1697" i="21" s="1"/>
  <c r="S1690" i="21"/>
  <c r="AC1690" i="21" s="1"/>
  <c r="S1678" i="21"/>
  <c r="AC1678" i="21" s="1"/>
  <c r="S1659" i="21"/>
  <c r="AC1659" i="21" s="1"/>
  <c r="S1650" i="21"/>
  <c r="AC1650" i="21" s="1"/>
  <c r="S1572" i="21"/>
  <c r="AC1572" i="21" s="1"/>
  <c r="S1568" i="21"/>
  <c r="AC1568" i="21" s="1"/>
  <c r="S1533" i="21"/>
  <c r="AC1533" i="21" s="1"/>
  <c r="S1887" i="21"/>
  <c r="AC1887" i="21" s="1"/>
  <c r="S1890" i="21"/>
  <c r="AC1890" i="21" s="1"/>
  <c r="S1841" i="21"/>
  <c r="AC1841" i="21" s="1"/>
  <c r="S1788" i="21"/>
  <c r="AC1788" i="21" s="1"/>
  <c r="S1779" i="21"/>
  <c r="AC1779" i="21" s="1"/>
  <c r="S1710" i="21"/>
  <c r="AC1710" i="21" s="1"/>
  <c r="S1686" i="21"/>
  <c r="AC1686" i="21" s="1"/>
  <c r="T1262" i="21"/>
  <c r="AD1262" i="21" s="1"/>
  <c r="T896" i="21"/>
  <c r="AD896" i="21" s="1"/>
  <c r="T1174" i="21"/>
  <c r="AD1174" i="21" s="1"/>
  <c r="S670" i="21"/>
  <c r="AC670" i="21" s="1"/>
  <c r="S569" i="21"/>
  <c r="AC569" i="21" s="1"/>
  <c r="S559" i="21"/>
  <c r="AC559" i="21" s="1"/>
  <c r="S449" i="21"/>
  <c r="AC449" i="21" s="1"/>
  <c r="R358" i="21"/>
  <c r="S267" i="21"/>
  <c r="AC267" i="21" s="1"/>
  <c r="S141" i="21"/>
  <c r="AC141" i="21" s="1"/>
  <c r="S893" i="21"/>
  <c r="AC893" i="21" s="1"/>
  <c r="T1250" i="21"/>
  <c r="AD1250" i="21" s="1"/>
  <c r="S808" i="21"/>
  <c r="AC808" i="21" s="1"/>
  <c r="T867" i="21"/>
  <c r="AD867" i="21" s="1"/>
  <c r="S612" i="21"/>
  <c r="AC612" i="21" s="1"/>
  <c r="S561" i="21"/>
  <c r="AC561" i="21" s="1"/>
  <c r="S436" i="21"/>
  <c r="R372" i="21"/>
  <c r="AB372" i="21" s="1"/>
  <c r="R331" i="21"/>
  <c r="AB331" i="21" s="1"/>
  <c r="T1142" i="21"/>
  <c r="AD1142" i="21" s="1"/>
  <c r="T700" i="21"/>
  <c r="AD700" i="21" s="1"/>
  <c r="S749" i="21"/>
  <c r="AC749" i="21" s="1"/>
  <c r="T1375" i="21"/>
  <c r="V529" i="21"/>
  <c r="AF529" i="21" s="1"/>
  <c r="Y529" i="21" s="1"/>
  <c r="X529" i="21" s="1"/>
  <c r="T816" i="21"/>
  <c r="AD816" i="21" s="1"/>
  <c r="S1479" i="21"/>
  <c r="AC1479" i="21" s="1"/>
  <c r="S1379" i="21"/>
  <c r="AC1379" i="21" s="1"/>
  <c r="S1511" i="21"/>
  <c r="AC1511" i="21" s="1"/>
  <c r="S1431" i="21"/>
  <c r="AC1431" i="21" s="1"/>
  <c r="S1296" i="21"/>
  <c r="AC1296" i="21" s="1"/>
  <c r="S1180" i="21"/>
  <c r="AC1180" i="21" s="1"/>
  <c r="S1060" i="21"/>
  <c r="AC1060" i="21" s="1"/>
  <c r="S968" i="21"/>
  <c r="AC968" i="21" s="1"/>
  <c r="S1611" i="21"/>
  <c r="AC1611" i="21" s="1"/>
  <c r="S1892" i="21"/>
  <c r="AC1892" i="21" s="1"/>
  <c r="S1028" i="21"/>
  <c r="AC1028" i="21" s="1"/>
  <c r="S1978" i="21"/>
  <c r="AC1978" i="21" s="1"/>
  <c r="S1973" i="21"/>
  <c r="AC1973" i="21" s="1"/>
  <c r="T1960" i="21"/>
  <c r="AD1960" i="21" s="1"/>
  <c r="S1931" i="21"/>
  <c r="AC1931" i="21" s="1"/>
  <c r="S1671" i="21"/>
  <c r="AC1671" i="21" s="1"/>
  <c r="S1656" i="21"/>
  <c r="AC1656" i="21" s="1"/>
  <c r="S1606" i="21"/>
  <c r="AC1606" i="21" s="1"/>
  <c r="S1593" i="21"/>
  <c r="AC1593" i="21" s="1"/>
  <c r="T1590" i="21"/>
  <c r="AD1590" i="21" s="1"/>
  <c r="S1569" i="21"/>
  <c r="AC1569" i="21" s="1"/>
  <c r="S1542" i="21"/>
  <c r="AC1542" i="21" s="1"/>
  <c r="S1111" i="21"/>
  <c r="AC1111" i="21" s="1"/>
  <c r="S1073" i="21"/>
  <c r="AC1073" i="21" s="1"/>
  <c r="S1031" i="21"/>
  <c r="AC1031" i="21" s="1"/>
  <c r="T1013" i="21"/>
  <c r="AD1013" i="21" s="1"/>
  <c r="S959" i="21"/>
  <c r="AC959" i="21" s="1"/>
  <c r="S945" i="21"/>
  <c r="AC945" i="21" s="1"/>
  <c r="S917" i="21"/>
  <c r="AC917" i="21" s="1"/>
  <c r="S456" i="21"/>
  <c r="AC456" i="21" s="1"/>
  <c r="T1243" i="21"/>
  <c r="AD1243" i="21" s="1"/>
  <c r="R389" i="21"/>
  <c r="AB389" i="21" s="1"/>
  <c r="T1607" i="21"/>
  <c r="AD1607" i="21" s="1"/>
  <c r="S908" i="21"/>
  <c r="AC908" i="21" s="1"/>
  <c r="T886" i="21"/>
  <c r="AD886" i="21" s="1"/>
  <c r="S840" i="21"/>
  <c r="AC840" i="21" s="1"/>
  <c r="S818" i="21"/>
  <c r="AC818" i="21" s="1"/>
  <c r="S811" i="21"/>
  <c r="AC811" i="21" s="1"/>
  <c r="T806" i="21"/>
  <c r="AD806" i="21" s="1"/>
  <c r="S744" i="21"/>
  <c r="AC744" i="21" s="1"/>
  <c r="S706" i="21"/>
  <c r="AC706" i="21" s="1"/>
  <c r="S690" i="21"/>
  <c r="AC690" i="21" s="1"/>
  <c r="S571" i="21"/>
  <c r="AC571" i="21" s="1"/>
  <c r="R354" i="21"/>
  <c r="AB354" i="21" s="1"/>
  <c r="S273" i="21"/>
  <c r="AC273" i="21" s="1"/>
  <c r="T651" i="21"/>
  <c r="AD651" i="21" s="1"/>
  <c r="T1467" i="21"/>
  <c r="AD1467" i="21" s="1"/>
  <c r="S855" i="21"/>
  <c r="AC855" i="21" s="1"/>
  <c r="S841" i="21"/>
  <c r="AC841" i="21" s="1"/>
  <c r="S710" i="21"/>
  <c r="AC710" i="21" s="1"/>
  <c r="S691" i="21"/>
  <c r="AC691" i="21" s="1"/>
  <c r="S657" i="21"/>
  <c r="AC657" i="21" s="1"/>
  <c r="V1506" i="21"/>
  <c r="AF1506" i="21" s="1"/>
  <c r="Y1506" i="21" s="1"/>
  <c r="X1506" i="21" s="1"/>
  <c r="S1113" i="21"/>
  <c r="AC1113" i="21" s="1"/>
  <c r="S1974" i="21"/>
  <c r="AC1974" i="21" s="1"/>
  <c r="S1898" i="21"/>
  <c r="AC1898" i="21" s="1"/>
  <c r="S1889" i="21"/>
  <c r="AC1889" i="21" s="1"/>
  <c r="S1866" i="21"/>
  <c r="AC1866" i="21" s="1"/>
  <c r="S1839" i="21"/>
  <c r="AC1839" i="21" s="1"/>
  <c r="T1830" i="21"/>
  <c r="AD1830" i="21" s="1"/>
  <c r="S1798" i="21"/>
  <c r="AC1798" i="21" s="1"/>
  <c r="S1777" i="21"/>
  <c r="AC1777" i="21" s="1"/>
  <c r="S1772" i="21"/>
  <c r="AC1772" i="21" s="1"/>
  <c r="S1694" i="21"/>
  <c r="AC1694" i="21" s="1"/>
  <c r="S1652" i="21"/>
  <c r="AC1652" i="21" s="1"/>
  <c r="S1638" i="21"/>
  <c r="AC1638" i="21" s="1"/>
  <c r="S1608" i="21"/>
  <c r="AC1608" i="21" s="1"/>
  <c r="S1570" i="21"/>
  <c r="AC1570" i="21" s="1"/>
  <c r="S1556" i="21"/>
  <c r="AC1556" i="21" s="1"/>
  <c r="S1223" i="21"/>
  <c r="AC1223" i="21" s="1"/>
  <c r="S1195" i="21"/>
  <c r="AC1195" i="21" s="1"/>
  <c r="S939" i="21"/>
  <c r="AC939" i="21" s="1"/>
  <c r="S1585" i="21"/>
  <c r="AC1585" i="21" s="1"/>
  <c r="S1003" i="21"/>
  <c r="AC1003" i="21" s="1"/>
  <c r="S1896" i="21"/>
  <c r="AC1896" i="21" s="1"/>
  <c r="S1881" i="21"/>
  <c r="AC1881" i="21" s="1"/>
  <c r="S1828" i="21"/>
  <c r="AC1828" i="21" s="1"/>
  <c r="S1781" i="21"/>
  <c r="AC1781" i="21" s="1"/>
  <c r="S1766" i="21"/>
  <c r="AC1766" i="21" s="1"/>
  <c r="S1719" i="21"/>
  <c r="AC1719" i="21" s="1"/>
  <c r="S1708" i="21"/>
  <c r="AC1708" i="21" s="1"/>
  <c r="S1598" i="21"/>
  <c r="AC1598" i="21" s="1"/>
  <c r="S981" i="21"/>
  <c r="AC981" i="21" s="1"/>
  <c r="U733" i="21"/>
  <c r="AE733" i="21" s="1"/>
  <c r="S802" i="21"/>
  <c r="AC802" i="21" s="1"/>
  <c r="S746" i="21"/>
  <c r="AC746" i="21" s="1"/>
  <c r="S677" i="21"/>
  <c r="AC677" i="21" s="1"/>
  <c r="S666" i="21"/>
  <c r="AC666" i="21" s="1"/>
  <c r="S647" i="21"/>
  <c r="AC647" i="21" s="1"/>
  <c r="S630" i="21"/>
  <c r="AC630" i="21" s="1"/>
  <c r="S539" i="21"/>
  <c r="AC539" i="21" s="1"/>
  <c r="S467" i="21"/>
  <c r="AC467" i="21" s="1"/>
  <c r="R427" i="21"/>
  <c r="R391" i="21"/>
  <c r="AB391" i="21" s="1"/>
  <c r="R285" i="21"/>
  <c r="AB285" i="21" s="1"/>
  <c r="S214" i="21"/>
  <c r="AC214" i="21" s="1"/>
  <c r="S144" i="21"/>
  <c r="AC144" i="21" s="1"/>
  <c r="U1144" i="21"/>
  <c r="AE1144" i="21" s="1"/>
  <c r="T1776" i="21"/>
  <c r="AD1776" i="21" s="1"/>
  <c r="S492" i="21"/>
  <c r="AC492" i="21" s="1"/>
  <c r="S439" i="21"/>
  <c r="AC439" i="21" s="1"/>
  <c r="S413" i="21"/>
  <c r="AC413" i="21" s="1"/>
  <c r="R374" i="21"/>
  <c r="R356" i="21"/>
  <c r="AB356" i="21" s="1"/>
  <c r="S185" i="21"/>
  <c r="AC185" i="21" s="1"/>
  <c r="T667" i="21"/>
  <c r="AD667" i="21" s="1"/>
  <c r="U977" i="21"/>
  <c r="AE977" i="21" s="1"/>
  <c r="S1468" i="21"/>
  <c r="AC1468" i="21" s="1"/>
  <c r="S1410" i="21"/>
  <c r="AC1410" i="21" s="1"/>
  <c r="T1376" i="21"/>
  <c r="AD1376" i="21" s="1"/>
  <c r="S1290" i="21"/>
  <c r="AC1290" i="21" s="1"/>
  <c r="S1715" i="21"/>
  <c r="AC1715" i="21" s="1"/>
  <c r="S1473" i="21"/>
  <c r="AC1473" i="21" s="1"/>
  <c r="S1380" i="21"/>
  <c r="AC1380" i="21" s="1"/>
  <c r="S1294" i="21"/>
  <c r="AC1294" i="21" s="1"/>
  <c r="T1283" i="21"/>
  <c r="AD1283" i="21" s="1"/>
  <c r="S1727" i="21"/>
  <c r="AC1727" i="21" s="1"/>
  <c r="S1622" i="21"/>
  <c r="AC1622" i="21" s="1"/>
  <c r="S1581" i="21"/>
  <c r="AC1581" i="21" s="1"/>
  <c r="S1167" i="21"/>
  <c r="AC1167" i="21" s="1"/>
  <c r="S1143" i="21"/>
  <c r="AC1143" i="21" s="1"/>
  <c r="S980" i="21"/>
  <c r="AC980" i="21" s="1"/>
  <c r="S946" i="21"/>
  <c r="AC946" i="21" s="1"/>
  <c r="S928" i="21"/>
  <c r="AC928" i="21" s="1"/>
  <c r="S1131" i="21"/>
  <c r="AC1131" i="21" s="1"/>
  <c r="S1975" i="21"/>
  <c r="AC1975" i="21" s="1"/>
  <c r="T1962" i="21"/>
  <c r="AD1962" i="21" s="1"/>
  <c r="S1934" i="21"/>
  <c r="AC1934" i="21" s="1"/>
  <c r="S1924" i="21"/>
  <c r="AC1924" i="21" s="1"/>
  <c r="S1759" i="21"/>
  <c r="AC1759" i="21" s="1"/>
  <c r="S1674" i="21"/>
  <c r="AC1674" i="21" s="1"/>
  <c r="S1658" i="21"/>
  <c r="AC1658" i="21" s="1"/>
  <c r="S1648" i="21"/>
  <c r="AC1648" i="21" s="1"/>
  <c r="S1626" i="21"/>
  <c r="AC1626" i="21" s="1"/>
  <c r="S1592" i="21"/>
  <c r="AC1592" i="21" s="1"/>
  <c r="S1551" i="21"/>
  <c r="AC1551" i="21" s="1"/>
  <c r="S1528" i="21"/>
  <c r="AC1528" i="21" s="1"/>
  <c r="S1193" i="21"/>
  <c r="AC1193" i="21" s="1"/>
  <c r="S1139" i="21"/>
  <c r="AC1139" i="21" s="1"/>
  <c r="S1123" i="21"/>
  <c r="AC1123" i="21" s="1"/>
  <c r="S1081" i="21"/>
  <c r="AC1081" i="21" s="1"/>
  <c r="S1025" i="21"/>
  <c r="AC1025" i="21" s="1"/>
  <c r="S1016" i="21"/>
  <c r="AC1016" i="21" s="1"/>
  <c r="S947" i="21"/>
  <c r="AC947" i="21" s="1"/>
  <c r="S934" i="21"/>
  <c r="AC934" i="21" s="1"/>
  <c r="S927" i="21"/>
  <c r="AC927" i="21" s="1"/>
  <c r="T1251" i="21"/>
  <c r="AD1251" i="21" s="1"/>
  <c r="S901" i="21"/>
  <c r="AC901" i="21" s="1"/>
  <c r="S842" i="21"/>
  <c r="AC842" i="21" s="1"/>
  <c r="S814" i="21"/>
  <c r="AC814" i="21" s="1"/>
  <c r="S490" i="21"/>
  <c r="AC490" i="21" s="1"/>
  <c r="R470" i="21"/>
  <c r="S415" i="21"/>
  <c r="AC415" i="21" s="1"/>
  <c r="R368" i="21"/>
  <c r="AB368" i="21" s="1"/>
  <c r="R346" i="21"/>
  <c r="AB346" i="21" s="1"/>
  <c r="S219" i="21"/>
  <c r="AC219" i="21" s="1"/>
  <c r="S662" i="21"/>
  <c r="AC662" i="21" s="1"/>
  <c r="S884" i="21"/>
  <c r="AC884" i="21" s="1"/>
  <c r="T874" i="21"/>
  <c r="AD874" i="21" s="1"/>
  <c r="S857" i="21"/>
  <c r="AC857" i="21" s="1"/>
  <c r="S851" i="21"/>
  <c r="AC851" i="21" s="1"/>
  <c r="S839" i="21"/>
  <c r="AC839" i="21" s="1"/>
  <c r="T796" i="21"/>
  <c r="AD796" i="21" s="1"/>
  <c r="S755" i="21"/>
  <c r="AC755" i="21" s="1"/>
  <c r="S707" i="21"/>
  <c r="AC707" i="21" s="1"/>
  <c r="S652" i="21"/>
  <c r="AC652" i="21" s="1"/>
  <c r="S594" i="21"/>
  <c r="AC594" i="21" s="1"/>
  <c r="R475" i="21"/>
  <c r="AB475" i="21" s="1"/>
  <c r="R344" i="21"/>
  <c r="R338" i="21"/>
  <c r="AB338" i="21" s="1"/>
  <c r="R321" i="21"/>
  <c r="AB321" i="21" s="1"/>
  <c r="T673" i="21"/>
  <c r="AD673" i="21" s="1"/>
  <c r="V1899" i="21"/>
  <c r="AF1899" i="21" s="1"/>
  <c r="Y1899" i="21" s="1"/>
  <c r="X1899" i="21" s="1"/>
  <c r="V1274" i="21"/>
  <c r="AF1274" i="21" s="1"/>
  <c r="Y1274" i="21" s="1"/>
  <c r="X1274" i="21" s="1"/>
  <c r="U1085" i="21"/>
  <c r="T745" i="21"/>
  <c r="AD745" i="21" s="1"/>
  <c r="S235" i="21"/>
  <c r="T1078" i="21"/>
  <c r="AD1078" i="21" s="1"/>
  <c r="U997" i="21"/>
  <c r="AE997" i="21" s="1"/>
  <c r="T1344" i="21"/>
  <c r="AD1344" i="21" s="1"/>
  <c r="S1932" i="21"/>
  <c r="AC1932" i="21" s="1"/>
  <c r="S1914" i="21"/>
  <c r="AC1914" i="21" s="1"/>
  <c r="S1877" i="21"/>
  <c r="AC1877" i="21" s="1"/>
  <c r="S1873" i="21"/>
  <c r="AC1873" i="21" s="1"/>
  <c r="S1846" i="21"/>
  <c r="AC1846" i="21" s="1"/>
  <c r="S1825" i="21"/>
  <c r="AC1825" i="21" s="1"/>
  <c r="S1821" i="21"/>
  <c r="AC1821" i="21" s="1"/>
  <c r="S1813" i="21"/>
  <c r="AC1813" i="21" s="1"/>
  <c r="S1800" i="21"/>
  <c r="AC1800" i="21" s="1"/>
  <c r="S1657" i="21"/>
  <c r="AC1657" i="21" s="1"/>
  <c r="S1602" i="21"/>
  <c r="AC1602" i="21" s="1"/>
  <c r="S1588" i="21"/>
  <c r="AC1588" i="21" s="1"/>
  <c r="S1366" i="21"/>
  <c r="AC1366" i="21" s="1"/>
  <c r="S1349" i="21"/>
  <c r="AC1349" i="21" s="1"/>
  <c r="S1342" i="21"/>
  <c r="AC1342" i="21" s="1"/>
  <c r="S1314" i="21"/>
  <c r="AC1314" i="21" s="1"/>
  <c r="S1253" i="21"/>
  <c r="AC1253" i="21" s="1"/>
  <c r="S1178" i="21"/>
  <c r="AC1178" i="21" s="1"/>
  <c r="S1102" i="21"/>
  <c r="AC1102" i="21" s="1"/>
  <c r="S1098" i="21"/>
  <c r="AC1098" i="21" s="1"/>
  <c r="S1091" i="21"/>
  <c r="AC1091" i="21" s="1"/>
  <c r="S899" i="21"/>
  <c r="AC899" i="21" s="1"/>
  <c r="S763" i="21"/>
  <c r="AC763" i="21" s="1"/>
  <c r="S751" i="21"/>
  <c r="AC751" i="21" s="1"/>
  <c r="S525" i="21"/>
  <c r="AC525" i="21" s="1"/>
  <c r="S506" i="21"/>
  <c r="AC506" i="21" s="1"/>
  <c r="S498" i="21"/>
  <c r="AC498" i="21" s="1"/>
  <c r="R309" i="21"/>
  <c r="AB309" i="21" s="1"/>
  <c r="S239" i="21"/>
  <c r="AC239" i="21" s="1"/>
  <c r="T973" i="21"/>
  <c r="AD973" i="21" s="1"/>
  <c r="T266" i="21"/>
  <c r="T1849" i="21"/>
  <c r="AD1849" i="21" s="1"/>
  <c r="S1833" i="21"/>
  <c r="AC1833" i="21" s="1"/>
  <c r="S1809" i="21"/>
  <c r="AC1809" i="21" s="1"/>
  <c r="S1116" i="21"/>
  <c r="AC1116" i="21" s="1"/>
  <c r="S996" i="21"/>
  <c r="AC996" i="21" s="1"/>
  <c r="S920" i="21"/>
  <c r="AC920" i="21" s="1"/>
  <c r="S555" i="21"/>
  <c r="AC555" i="21" s="1"/>
  <c r="T1104" i="21"/>
  <c r="AD1104" i="21" s="1"/>
  <c r="T1483" i="21"/>
  <c r="AD1483" i="21" s="1"/>
  <c r="S1801" i="21"/>
  <c r="AC1801" i="21" s="1"/>
  <c r="V999" i="21"/>
  <c r="AF999" i="21" s="1"/>
  <c r="Y999" i="21" s="1"/>
  <c r="X999" i="21" s="1"/>
  <c r="T963" i="21"/>
  <c r="AD963" i="21" s="1"/>
  <c r="S900" i="21"/>
  <c r="AC900" i="21" s="1"/>
  <c r="S532" i="21"/>
  <c r="AC532" i="21" s="1"/>
  <c r="S508" i="21"/>
  <c r="AC508" i="21" s="1"/>
  <c r="R315" i="21"/>
  <c r="R283" i="21"/>
  <c r="AB283" i="21" s="1"/>
  <c r="S757" i="21"/>
  <c r="AC757" i="21" s="1"/>
  <c r="T921" i="21"/>
  <c r="AD921" i="21" s="1"/>
  <c r="T127" i="21"/>
  <c r="U1175" i="21"/>
  <c r="AE1175" i="21" s="1"/>
  <c r="T791" i="21"/>
  <c r="AD791" i="21" s="1"/>
  <c r="T1400" i="21"/>
  <c r="AD1400" i="21" s="1"/>
  <c r="S976" i="21"/>
  <c r="AC976" i="21" s="1"/>
  <c r="S935" i="21"/>
  <c r="AC935" i="21" s="1"/>
  <c r="S903" i="21"/>
  <c r="AC903" i="21" s="1"/>
  <c r="S730" i="21"/>
  <c r="AC730" i="21" s="1"/>
  <c r="S483" i="21"/>
  <c r="AC483" i="21" s="1"/>
  <c r="R292" i="21"/>
  <c r="AB292" i="21" s="1"/>
  <c r="U621" i="21"/>
  <c r="AE621" i="21" s="1"/>
  <c r="S1851" i="21"/>
  <c r="AC1851" i="21" s="1"/>
  <c r="S1844" i="21"/>
  <c r="AC1844" i="21" s="1"/>
  <c r="S1823" i="21"/>
  <c r="AC1823" i="21" s="1"/>
  <c r="S1814" i="21"/>
  <c r="AC1814" i="21" s="1"/>
  <c r="S1603" i="21"/>
  <c r="AC1603" i="21" s="1"/>
  <c r="S1502" i="21"/>
  <c r="AC1502" i="21" s="1"/>
  <c r="S1460" i="21"/>
  <c r="AC1460" i="21" s="1"/>
  <c r="S1395" i="21"/>
  <c r="AC1395" i="21" s="1"/>
  <c r="S1350" i="21"/>
  <c r="AC1350" i="21" s="1"/>
  <c r="S1319" i="21"/>
  <c r="AC1319" i="21" s="1"/>
  <c r="S1279" i="21"/>
  <c r="AC1279" i="21" s="1"/>
  <c r="U1258" i="21"/>
  <c r="AE1258" i="21" s="1"/>
  <c r="S1191" i="21"/>
  <c r="AC1191" i="21" s="1"/>
  <c r="S1134" i="21"/>
  <c r="AC1134" i="21" s="1"/>
  <c r="S1100" i="21"/>
  <c r="AC1100" i="21" s="1"/>
  <c r="S1093" i="21"/>
  <c r="AC1093" i="21" s="1"/>
  <c r="T962" i="21"/>
  <c r="AD962" i="21" s="1"/>
  <c r="U924" i="21"/>
  <c r="AE924" i="21" s="1"/>
  <c r="S735" i="21"/>
  <c r="AC735" i="21" s="1"/>
  <c r="S541" i="21"/>
  <c r="AC541" i="21" s="1"/>
  <c r="S528" i="21"/>
  <c r="AC528" i="21" s="1"/>
  <c r="S515" i="21"/>
  <c r="AC515" i="21" s="1"/>
  <c r="S496" i="21"/>
  <c r="AC496" i="21" s="1"/>
  <c r="R429" i="21"/>
  <c r="S232" i="21"/>
  <c r="AC232" i="21" s="1"/>
  <c r="S164" i="21"/>
  <c r="AC164" i="21" s="1"/>
  <c r="T157" i="21"/>
  <c r="AD157" i="21" s="1"/>
  <c r="T1513" i="21"/>
  <c r="AD1513" i="21" s="1"/>
  <c r="S1878" i="21"/>
  <c r="AC1878" i="21" s="1"/>
  <c r="S1870" i="21"/>
  <c r="AC1870" i="21" s="1"/>
  <c r="S1624" i="21"/>
  <c r="AC1624" i="21" s="1"/>
  <c r="S1280" i="21"/>
  <c r="AC1280" i="21" s="1"/>
  <c r="S1121" i="21"/>
  <c r="AC1121" i="21" s="1"/>
  <c r="S1092" i="21"/>
  <c r="AC1092" i="21" s="1"/>
  <c r="T905" i="21"/>
  <c r="AD905" i="21" s="1"/>
  <c r="S527" i="21"/>
  <c r="AC527" i="21" s="1"/>
  <c r="R348" i="21"/>
  <c r="AB348" i="21" s="1"/>
  <c r="T500" i="21"/>
  <c r="S1819" i="21"/>
  <c r="AC1819" i="21" s="1"/>
  <c r="S1725" i="21"/>
  <c r="AC1725" i="21" s="1"/>
  <c r="S1718" i="21"/>
  <c r="AC1718" i="21" s="1"/>
  <c r="S1714" i="21"/>
  <c r="AC1714" i="21" s="1"/>
  <c r="T1689" i="21"/>
  <c r="AD1689" i="21" s="1"/>
  <c r="S1619" i="21"/>
  <c r="AC1619" i="21" s="1"/>
  <c r="S1599" i="21"/>
  <c r="AC1599" i="21" s="1"/>
  <c r="S1465" i="21"/>
  <c r="AC1465" i="21" s="1"/>
  <c r="S1387" i="21"/>
  <c r="AC1387" i="21" s="1"/>
  <c r="S1378" i="21"/>
  <c r="AC1378" i="21" s="1"/>
  <c r="S1359" i="21"/>
  <c r="AC1359" i="21" s="1"/>
  <c r="S1347" i="21"/>
  <c r="AC1347" i="21" s="1"/>
  <c r="S1332" i="21"/>
  <c r="AC1332" i="21" s="1"/>
  <c r="S1325" i="21"/>
  <c r="AC1325" i="21" s="1"/>
  <c r="S1317" i="21"/>
  <c r="AC1317" i="21" s="1"/>
  <c r="S1200" i="21"/>
  <c r="AC1200" i="21" s="1"/>
  <c r="S1165" i="21"/>
  <c r="AC1165" i="21" s="1"/>
  <c r="S974" i="21"/>
  <c r="AC974" i="21" s="1"/>
  <c r="S151" i="21"/>
  <c r="AC151" i="21" s="1"/>
  <c r="V1106" i="21"/>
  <c r="AF1106" i="21" s="1"/>
  <c r="Y1106" i="21" s="1"/>
  <c r="X1106" i="21" s="1"/>
  <c r="U966" i="21"/>
  <c r="AE966" i="21" s="1"/>
  <c r="T957" i="21"/>
  <c r="AD957" i="21" s="1"/>
  <c r="T1108" i="21"/>
  <c r="AD1108" i="21" s="1"/>
  <c r="S1461" i="21"/>
  <c r="AC1461" i="21" s="1"/>
  <c r="S1397" i="21"/>
  <c r="AC1397" i="21" s="1"/>
  <c r="S1340" i="21"/>
  <c r="AC1340" i="21" s="1"/>
  <c r="S1323" i="21"/>
  <c r="AC1323" i="21" s="1"/>
  <c r="S1297" i="21"/>
  <c r="AC1297" i="21" s="1"/>
  <c r="S958" i="21"/>
  <c r="AC958" i="21" s="1"/>
  <c r="S926" i="21"/>
  <c r="AC926" i="21" s="1"/>
  <c r="S910" i="21"/>
  <c r="AC910" i="21" s="1"/>
  <c r="S737" i="21"/>
  <c r="AC737" i="21" s="1"/>
  <c r="S728" i="21"/>
  <c r="AC728" i="21" s="1"/>
  <c r="S546" i="21"/>
  <c r="AC546" i="21" s="1"/>
  <c r="S477" i="21"/>
  <c r="AC477" i="21" s="1"/>
  <c r="S163" i="21"/>
  <c r="AC163" i="21" s="1"/>
  <c r="S1365" i="21"/>
  <c r="AC1365" i="21" s="1"/>
  <c r="S497" i="21"/>
  <c r="AC497" i="21" s="1"/>
  <c r="S1824" i="21"/>
  <c r="AC1824" i="21" s="1"/>
  <c r="S1802" i="21"/>
  <c r="AC1802" i="21" s="1"/>
  <c r="S1596" i="21"/>
  <c r="AC1596" i="21" s="1"/>
  <c r="S1462" i="21"/>
  <c r="AC1462" i="21" s="1"/>
  <c r="S1413" i="21"/>
  <c r="AC1413" i="21" s="1"/>
  <c r="S1396" i="21"/>
  <c r="AC1396" i="21" s="1"/>
  <c r="S1382" i="21"/>
  <c r="AC1382" i="21" s="1"/>
  <c r="S1335" i="21"/>
  <c r="AC1335" i="21" s="1"/>
  <c r="S1304" i="21"/>
  <c r="AC1304" i="21" s="1"/>
  <c r="S1237" i="21"/>
  <c r="AC1237" i="21" s="1"/>
  <c r="S1189" i="21"/>
  <c r="AC1189" i="21" s="1"/>
  <c r="S1101" i="21"/>
  <c r="AC1101" i="21" s="1"/>
  <c r="S989" i="21"/>
  <c r="AC989" i="21" s="1"/>
  <c r="S964" i="21"/>
  <c r="AC964" i="21" s="1"/>
  <c r="T925" i="21"/>
  <c r="AD925" i="21" s="1"/>
  <c r="S888" i="21"/>
  <c r="AC888" i="21" s="1"/>
  <c r="S787" i="21"/>
  <c r="AC787" i="21" s="1"/>
  <c r="S762" i="21"/>
  <c r="AC762" i="21" s="1"/>
  <c r="S759" i="21"/>
  <c r="AC759" i="21" s="1"/>
  <c r="S736" i="21"/>
  <c r="AC736" i="21" s="1"/>
  <c r="U583" i="21"/>
  <c r="AE583" i="21" s="1"/>
  <c r="T524" i="21"/>
  <c r="AD524" i="21" s="1"/>
  <c r="S505" i="21"/>
  <c r="AC505" i="21" s="1"/>
  <c r="S501" i="21"/>
  <c r="AC501" i="21" s="1"/>
  <c r="R307" i="21"/>
  <c r="AB307" i="21" s="1"/>
  <c r="R304" i="21"/>
  <c r="R287" i="21"/>
  <c r="AB287" i="21" s="1"/>
  <c r="S241" i="21"/>
  <c r="AC241" i="21" s="1"/>
  <c r="S176" i="21"/>
  <c r="AC176" i="21" s="1"/>
  <c r="S146" i="21"/>
  <c r="AC146" i="21" s="1"/>
  <c r="T1331" i="21"/>
  <c r="AD1331" i="21" s="1"/>
  <c r="S1035" i="21"/>
  <c r="AC1035" i="21" s="1"/>
  <c r="S1711" i="21"/>
  <c r="AC1711" i="21" s="1"/>
  <c r="S1627" i="21"/>
  <c r="AC1627" i="21" s="1"/>
  <c r="S1618" i="21"/>
  <c r="AC1618" i="21" s="1"/>
  <c r="S1591" i="21"/>
  <c r="AC1591" i="21" s="1"/>
  <c r="S1466" i="21"/>
  <c r="AC1466" i="21" s="1"/>
  <c r="S1464" i="21"/>
  <c r="AC1464" i="21" s="1"/>
  <c r="T1415" i="21"/>
  <c r="AD1415" i="21" s="1"/>
  <c r="S1386" i="21"/>
  <c r="AC1386" i="21" s="1"/>
  <c r="S1358" i="21"/>
  <c r="AC1358" i="21" s="1"/>
  <c r="S1346" i="21"/>
  <c r="AC1346" i="21" s="1"/>
  <c r="T1330" i="21"/>
  <c r="AD1330" i="21" s="1"/>
  <c r="S1321" i="21"/>
  <c r="AC1321" i="21" s="1"/>
  <c r="S1270" i="21"/>
  <c r="AC1270" i="21" s="1"/>
  <c r="S1199" i="21"/>
  <c r="AC1199" i="21" s="1"/>
  <c r="S1162" i="21"/>
  <c r="AC1162" i="21" s="1"/>
  <c r="U611" i="21"/>
  <c r="AE611" i="21" s="1"/>
  <c r="T639" i="21"/>
  <c r="AD639" i="21" s="1"/>
  <c r="S894" i="21"/>
  <c r="AC894" i="21" s="1"/>
  <c r="T692" i="21"/>
  <c r="AD692" i="21" s="1"/>
  <c r="S1879" i="21"/>
  <c r="AC1879" i="21" s="1"/>
  <c r="S1875" i="21"/>
  <c r="AC1875" i="21" s="1"/>
  <c r="S1811" i="21"/>
  <c r="AC1811" i="21" s="1"/>
  <c r="S1729" i="21"/>
  <c r="AC1729" i="21" s="1"/>
  <c r="S1597" i="21"/>
  <c r="AC1597" i="21" s="1"/>
  <c r="S1343" i="21"/>
  <c r="AC1343" i="21" s="1"/>
  <c r="S1341" i="21"/>
  <c r="AC1341" i="21" s="1"/>
  <c r="S1186" i="21"/>
  <c r="AC1186" i="21" s="1"/>
  <c r="S930" i="21"/>
  <c r="AC930" i="21" s="1"/>
  <c r="S906" i="21"/>
  <c r="AC906" i="21" s="1"/>
  <c r="S866" i="21"/>
  <c r="AC866" i="21" s="1"/>
  <c r="S521" i="21"/>
  <c r="AC521" i="21" s="1"/>
  <c r="S507" i="21"/>
  <c r="AC507" i="21" s="1"/>
  <c r="R349" i="21"/>
  <c r="AB349" i="21" s="1"/>
  <c r="R311" i="21"/>
  <c r="S246" i="21"/>
  <c r="AC246" i="21" s="1"/>
  <c r="U1001" i="21"/>
  <c r="AE1001" i="21" s="1"/>
  <c r="U1277" i="21"/>
  <c r="AE1277" i="21" s="1"/>
  <c r="S1893" i="21"/>
  <c r="AC1893" i="21" s="1"/>
  <c r="S1876" i="21"/>
  <c r="AC1876" i="21" s="1"/>
  <c r="S1872" i="21"/>
  <c r="AC1872" i="21" s="1"/>
  <c r="S1826" i="21"/>
  <c r="AC1826" i="21" s="1"/>
  <c r="S1815" i="21"/>
  <c r="AC1815" i="21" s="1"/>
  <c r="S1643" i="21"/>
  <c r="AC1643" i="21" s="1"/>
  <c r="S1616" i="21"/>
  <c r="AC1616" i="21" s="1"/>
  <c r="S1589" i="21"/>
  <c r="AC1589" i="21" s="1"/>
  <c r="S1459" i="21"/>
  <c r="AC1459" i="21" s="1"/>
  <c r="S1394" i="21"/>
  <c r="AC1394" i="21" s="1"/>
  <c r="S1351" i="21"/>
  <c r="AC1351" i="21" s="1"/>
  <c r="S1315" i="21"/>
  <c r="AC1315" i="21" s="1"/>
  <c r="S1301" i="21"/>
  <c r="AC1301" i="21" s="1"/>
  <c r="S1244" i="21"/>
  <c r="AC1244" i="21" s="1"/>
  <c r="S1190" i="21"/>
  <c r="AC1190" i="21" s="1"/>
  <c r="S1187" i="21"/>
  <c r="AC1187" i="21" s="1"/>
  <c r="S1099" i="21"/>
  <c r="AC1099" i="21" s="1"/>
  <c r="S982" i="21"/>
  <c r="AC982" i="21" s="1"/>
  <c r="S788" i="21"/>
  <c r="AC788" i="21" s="1"/>
  <c r="S764" i="21"/>
  <c r="AC764" i="21" s="1"/>
  <c r="S761" i="21"/>
  <c r="AC761" i="21" s="1"/>
  <c r="S738" i="21"/>
  <c r="AC738" i="21" s="1"/>
  <c r="S526" i="21"/>
  <c r="AC526" i="21" s="1"/>
  <c r="S502" i="21"/>
  <c r="AC502" i="21" s="1"/>
  <c r="S499" i="21"/>
  <c r="AC499" i="21" s="1"/>
  <c r="R305" i="21"/>
  <c r="AB305" i="21" s="1"/>
  <c r="S145" i="21"/>
  <c r="AC145" i="21" s="1"/>
  <c r="T1057" i="21"/>
  <c r="V1915" i="21"/>
  <c r="AF1915" i="21" s="1"/>
  <c r="Y1915" i="21" s="1"/>
  <c r="X1915" i="21" s="1"/>
  <c r="S1961" i="21"/>
  <c r="AC1961" i="21" s="1"/>
  <c r="S1723" i="21"/>
  <c r="AC1723" i="21" s="1"/>
  <c r="S1478" i="21"/>
  <c r="AC1478" i="21" s="1"/>
  <c r="S1348" i="21"/>
  <c r="AC1348" i="21" s="1"/>
  <c r="S1254" i="21"/>
  <c r="AC1254" i="21" s="1"/>
  <c r="T835" i="21"/>
  <c r="AD835" i="21" s="1"/>
  <c r="S699" i="21"/>
  <c r="AC699" i="21" s="1"/>
  <c r="S544" i="21"/>
  <c r="AC544" i="21" s="1"/>
  <c r="S578" i="21"/>
  <c r="AC578" i="21" s="1"/>
  <c r="S468" i="21"/>
  <c r="AC468" i="21" s="1"/>
  <c r="R351" i="21"/>
  <c r="AB351" i="21" s="1"/>
  <c r="T1594" i="21"/>
  <c r="AD1594" i="21" s="1"/>
  <c r="T821" i="21"/>
  <c r="AD821" i="21" s="1"/>
  <c r="T1268" i="21"/>
  <c r="AD1268" i="21" s="1"/>
  <c r="U1505" i="21"/>
  <c r="AE1505" i="21" s="1"/>
  <c r="V1264" i="21"/>
  <c r="AF1264" i="21" s="1"/>
  <c r="Y1264" i="21" s="1"/>
  <c r="X1264" i="21" s="1"/>
  <c r="S1912" i="21"/>
  <c r="AC1912" i="21" s="1"/>
  <c r="S1765" i="21"/>
  <c r="AC1765" i="21" s="1"/>
  <c r="S1571" i="21"/>
  <c r="AC1571" i="21" s="1"/>
  <c r="S1417" i="21"/>
  <c r="AC1417" i="21" s="1"/>
  <c r="S1363" i="21"/>
  <c r="AC1363" i="21" s="1"/>
  <c r="S1263" i="21"/>
  <c r="AC1263" i="21" s="1"/>
  <c r="S887" i="21"/>
  <c r="AC887" i="21" s="1"/>
  <c r="S589" i="21"/>
  <c r="AC589" i="21" s="1"/>
  <c r="R472" i="21"/>
  <c r="AB472" i="21" s="1"/>
  <c r="T1583" i="21"/>
  <c r="AD1583" i="21" s="1"/>
  <c r="S402" i="21"/>
  <c r="AC402" i="21" s="1"/>
  <c r="T668" i="21"/>
  <c r="AD668" i="21" s="1"/>
  <c r="T1033" i="21"/>
  <c r="AD1033" i="21" s="1"/>
  <c r="U1007" i="21"/>
  <c r="AE1007" i="21" s="1"/>
  <c r="T1667" i="21"/>
  <c r="AD1667" i="21" s="1"/>
  <c r="T658" i="21"/>
  <c r="AD658" i="21" s="1"/>
  <c r="V831" i="21"/>
  <c r="AF831" i="21" s="1"/>
  <c r="Y831" i="21" s="1"/>
  <c r="X831" i="21" s="1"/>
  <c r="T1620" i="21"/>
  <c r="AD1620" i="21" s="1"/>
  <c r="T674" i="21"/>
  <c r="AD674" i="21" s="1"/>
  <c r="T588" i="21"/>
  <c r="AD588" i="21" s="1"/>
  <c r="T1014" i="21"/>
  <c r="AD1014" i="21" s="1"/>
  <c r="T1141" i="21"/>
  <c r="AD1141" i="21" s="1"/>
  <c r="V743" i="21"/>
  <c r="AF743" i="21" s="1"/>
  <c r="Y743" i="21" s="1"/>
  <c r="X743" i="21" s="1"/>
  <c r="S1754" i="21"/>
  <c r="AC1754" i="21" s="1"/>
  <c r="S646" i="21"/>
  <c r="AC646" i="21" s="1"/>
  <c r="R388" i="21"/>
  <c r="S49" i="21"/>
  <c r="AC49" i="21" s="1"/>
  <c r="S1738" i="21"/>
  <c r="T1457" i="21"/>
  <c r="AD1457" i="21" s="1"/>
  <c r="T1257" i="21"/>
  <c r="AD1257" i="21" s="1"/>
  <c r="S1996" i="21"/>
  <c r="AC1996" i="21" s="1"/>
  <c r="V1022" i="21"/>
  <c r="AF1022" i="21" s="1"/>
  <c r="Y1022" i="21" s="1"/>
  <c r="X1022" i="21" s="1"/>
  <c r="S847" i="21"/>
  <c r="AC847" i="21" s="1"/>
  <c r="S782" i="21"/>
  <c r="AC782" i="21" s="1"/>
  <c r="U722" i="21"/>
  <c r="AE722" i="21" s="1"/>
  <c r="S448" i="21"/>
  <c r="AC448" i="21" s="1"/>
  <c r="S238" i="21"/>
  <c r="AC238" i="21" s="1"/>
  <c r="T1054" i="21"/>
  <c r="AD1054" i="21" s="1"/>
  <c r="S1088" i="21"/>
  <c r="AC1088" i="21" s="1"/>
  <c r="S1067" i="21"/>
  <c r="AC1067" i="21" s="1"/>
  <c r="S113" i="21"/>
  <c r="AC113" i="21" s="1"/>
  <c r="T188" i="21"/>
  <c r="AD188" i="21" s="1"/>
  <c r="T1207" i="21"/>
  <c r="AD1207" i="21" s="1"/>
  <c r="V634" i="21"/>
  <c r="AF634" i="21" s="1"/>
  <c r="Y634" i="21" s="1"/>
  <c r="X634" i="21" s="1"/>
  <c r="T620" i="21"/>
  <c r="AD620" i="21" s="1"/>
  <c r="S377" i="21"/>
  <c r="AC377" i="21" s="1"/>
  <c r="T1750" i="21"/>
  <c r="T1995" i="21"/>
  <c r="AD1995" i="21" s="1"/>
  <c r="T875" i="21"/>
  <c r="AD875" i="21" s="1"/>
  <c r="V1126" i="21"/>
  <c r="AF1126" i="21" s="1"/>
  <c r="Y1126" i="21" s="1"/>
  <c r="X1126" i="21" s="1"/>
  <c r="S1042" i="21"/>
  <c r="AC1042" i="21" s="1"/>
  <c r="S739" i="21"/>
  <c r="AC739" i="21" s="1"/>
  <c r="S717" i="21"/>
  <c r="AC717" i="21" s="1"/>
  <c r="S584" i="21"/>
  <c r="AC584" i="21" s="1"/>
  <c r="S257" i="21"/>
  <c r="AC257" i="21" s="1"/>
  <c r="S1943" i="21"/>
  <c r="AC1943" i="21" s="1"/>
  <c r="U1820" i="21"/>
  <c r="AE1820" i="21" s="1"/>
  <c r="S534" i="21"/>
  <c r="AC534" i="21" s="1"/>
  <c r="T1063" i="21"/>
  <c r="AD1063" i="21" s="1"/>
  <c r="T1128" i="21"/>
  <c r="AD1128" i="21" s="1"/>
  <c r="U1920" i="21"/>
  <c r="AE1920" i="21" s="1"/>
  <c r="U1030" i="21"/>
  <c r="AE1030" i="21" s="1"/>
  <c r="T712" i="21"/>
  <c r="AD712" i="21" s="1"/>
  <c r="T67" i="21"/>
  <c r="S221" i="21"/>
  <c r="AC221" i="21" s="1"/>
  <c r="T253" i="21"/>
  <c r="AD253" i="21" s="1"/>
  <c r="F12" i="15"/>
  <c r="T454" i="21"/>
  <c r="AD454" i="21" s="1"/>
  <c r="U1935" i="21"/>
  <c r="AE1935" i="21" s="1"/>
  <c r="S1954" i="21"/>
  <c r="AC1954" i="21" s="1"/>
  <c r="S1950" i="21"/>
  <c r="AC1950" i="21" s="1"/>
  <c r="S1936" i="21"/>
  <c r="AC1936" i="21" s="1"/>
  <c r="S1731" i="21"/>
  <c r="AC1731" i="21" s="1"/>
  <c r="S1629" i="21"/>
  <c r="AC1629" i="21" s="1"/>
  <c r="S1372" i="21"/>
  <c r="AC1372" i="21" s="1"/>
  <c r="S1355" i="21"/>
  <c r="AC1355" i="21" s="1"/>
  <c r="S1309" i="21"/>
  <c r="AC1309" i="21" s="1"/>
  <c r="S1306" i="21"/>
  <c r="AC1306" i="21" s="1"/>
  <c r="S1273" i="21"/>
  <c r="AC1273" i="21" s="1"/>
  <c r="T178" i="21"/>
  <c r="AD178" i="21" s="1"/>
  <c r="U1074" i="21"/>
  <c r="AE1074" i="21" s="1"/>
  <c r="S1926" i="21"/>
  <c r="AC1926" i="21" s="1"/>
  <c r="S1919" i="21"/>
  <c r="AC1919" i="21" s="1"/>
  <c r="S1525" i="21"/>
  <c r="AC1525" i="21" s="1"/>
  <c r="S1367" i="21"/>
  <c r="AC1367" i="21" s="1"/>
  <c r="V1226" i="21"/>
  <c r="AF1226" i="21" s="1"/>
  <c r="Y1226" i="21" s="1"/>
  <c r="X1226" i="21" s="1"/>
  <c r="T709" i="21"/>
  <c r="AD709" i="21" s="1"/>
  <c r="T998" i="21"/>
  <c r="AD998" i="21" s="1"/>
  <c r="U766" i="21"/>
  <c r="AE766" i="21" s="1"/>
  <c r="T69" i="21"/>
  <c r="AD69" i="21" s="1"/>
  <c r="V698" i="21"/>
  <c r="AF698" i="21" s="1"/>
  <c r="Y698" i="21" s="1"/>
  <c r="X698" i="21" s="1"/>
  <c r="U249" i="21"/>
  <c r="T312" i="21"/>
  <c r="T1046" i="21"/>
  <c r="AD1046" i="21" s="1"/>
  <c r="U9" i="21"/>
  <c r="S1968" i="21"/>
  <c r="AC1968" i="21" s="1"/>
  <c r="S1804" i="21"/>
  <c r="AC1804" i="21" s="1"/>
  <c r="S1792" i="21"/>
  <c r="AC1792" i="21" s="1"/>
  <c r="S1743" i="21"/>
  <c r="AC1743" i="21" s="1"/>
  <c r="S1573" i="21"/>
  <c r="AC1573" i="21" s="1"/>
  <c r="S1560" i="21"/>
  <c r="AC1560" i="21" s="1"/>
  <c r="S1125" i="21"/>
  <c r="AC1125" i="21" s="1"/>
  <c r="T671" i="21"/>
  <c r="AD671" i="21" s="1"/>
  <c r="G26" i="5"/>
  <c r="F29" i="5"/>
  <c r="G29" i="5" s="1"/>
  <c r="S1999" i="21"/>
  <c r="AC1999" i="21" s="1"/>
  <c r="S1988" i="21"/>
  <c r="AC1988" i="21" s="1"/>
  <c r="S1976" i="21"/>
  <c r="AC1976" i="21" s="1"/>
  <c r="S1945" i="21"/>
  <c r="AC1945" i="21" s="1"/>
  <c r="S1796" i="21"/>
  <c r="AC1796" i="21" s="1"/>
  <c r="S1705" i="21"/>
  <c r="AC1705" i="21" s="1"/>
  <c r="S1701" i="21"/>
  <c r="AC1701" i="21" s="1"/>
  <c r="S1492" i="21"/>
  <c r="AC1492" i="21" s="1"/>
  <c r="S915" i="21"/>
  <c r="AC915" i="21" s="1"/>
  <c r="U1218" i="21"/>
  <c r="AE1218" i="21" s="1"/>
  <c r="V1574" i="21"/>
  <c r="AF1574" i="21" s="1"/>
  <c r="Y1574" i="21" s="1"/>
  <c r="X1574" i="21" s="1"/>
  <c r="T1192" i="21"/>
  <c r="AD1192" i="21" s="1"/>
  <c r="U1285" i="21"/>
  <c r="AE1285" i="21" s="1"/>
  <c r="S222" i="21"/>
  <c r="AC222" i="21" s="1"/>
  <c r="S1947" i="21"/>
  <c r="AC1947" i="21" s="1"/>
  <c r="S1939" i="21"/>
  <c r="AC1939" i="21" s="1"/>
  <c r="S1808" i="21"/>
  <c r="AC1808" i="21" s="1"/>
  <c r="S1633" i="21"/>
  <c r="AC1633" i="21" s="1"/>
  <c r="S1354" i="21"/>
  <c r="AC1354" i="21" s="1"/>
  <c r="S1310" i="21"/>
  <c r="AC1310" i="21" s="1"/>
  <c r="S1308" i="21"/>
  <c r="AC1308" i="21" s="1"/>
  <c r="S778" i="21"/>
  <c r="AC778" i="21" s="1"/>
  <c r="S154" i="21"/>
  <c r="AC154" i="21" s="1"/>
  <c r="T1445" i="21"/>
  <c r="AD1445" i="21" s="1"/>
  <c r="T1152" i="21"/>
  <c r="AD1152" i="21" s="1"/>
  <c r="S1429" i="21"/>
  <c r="AC1429" i="21" s="1"/>
  <c r="S1451" i="21"/>
  <c r="AC1451" i="21" s="1"/>
  <c r="S1206" i="21"/>
  <c r="AC1206" i="21" s="1"/>
  <c r="S773" i="21"/>
  <c r="AC773" i="21" s="1"/>
  <c r="S271" i="21"/>
  <c r="AC271" i="21" s="1"/>
  <c r="U819" i="21"/>
  <c r="AE819" i="21" s="1"/>
  <c r="T1488" i="21"/>
  <c r="AD1488" i="21" s="1"/>
  <c r="V669" i="21"/>
  <c r="AF669" i="21" s="1"/>
  <c r="Y669" i="21" s="1"/>
  <c r="X669" i="21" s="1"/>
  <c r="T679" i="21"/>
  <c r="AD679" i="21" s="1"/>
  <c r="U1681" i="21"/>
  <c r="AE1681" i="21" s="1"/>
  <c r="U1233" i="21"/>
  <c r="AE1233" i="21" s="1"/>
  <c r="U632" i="21"/>
  <c r="AE632" i="21" s="1"/>
  <c r="U618" i="21"/>
  <c r="AE618" i="21" s="1"/>
  <c r="U1983" i="21"/>
  <c r="AE1983" i="21" s="1"/>
  <c r="U829" i="21"/>
  <c r="AE829" i="21" s="1"/>
  <c r="T1521" i="21"/>
  <c r="AD1521" i="21" s="1"/>
  <c r="T843" i="21"/>
  <c r="AD843" i="21" s="1"/>
  <c r="T1289" i="21"/>
  <c r="AD1289" i="21" s="1"/>
  <c r="S1741" i="21"/>
  <c r="AC1741" i="21" s="1"/>
  <c r="S1562" i="21"/>
  <c r="AC1562" i="21" s="1"/>
  <c r="S1558" i="21"/>
  <c r="AC1558" i="21" s="1"/>
  <c r="S1440" i="21"/>
  <c r="AC1440" i="21" s="1"/>
  <c r="S1020" i="21"/>
  <c r="AC1020" i="21" s="1"/>
  <c r="S721" i="21"/>
  <c r="AC721" i="21" s="1"/>
  <c r="S130" i="21"/>
  <c r="AC130" i="21" s="1"/>
  <c r="U797" i="21"/>
  <c r="AE797" i="21" s="1"/>
  <c r="U1470" i="21"/>
  <c r="AE1470" i="21" s="1"/>
  <c r="T1499" i="21"/>
  <c r="AD1499" i="21" s="1"/>
  <c r="S444" i="21"/>
  <c r="AC444" i="21" s="1"/>
  <c r="F14" i="15"/>
  <c r="F16" i="15" s="1"/>
  <c r="D6" i="8"/>
  <c r="S2004" i="21"/>
  <c r="AC2004" i="21" s="1"/>
  <c r="S1982" i="21"/>
  <c r="AC1982" i="21" s="1"/>
  <c r="S1970" i="21"/>
  <c r="AC1970" i="21" s="1"/>
  <c r="S1952" i="21"/>
  <c r="AC1952" i="21" s="1"/>
  <c r="S1748" i="21"/>
  <c r="AC1748" i="21" s="1"/>
  <c r="S1737" i="21"/>
  <c r="AC1737" i="21" s="1"/>
  <c r="S1702" i="21"/>
  <c r="AC1702" i="21" s="1"/>
  <c r="S1646" i="21"/>
  <c r="AC1646" i="21" s="1"/>
  <c r="S1640" i="21"/>
  <c r="AC1640" i="21" s="1"/>
  <c r="S1636" i="21"/>
  <c r="AC1636" i="21" s="1"/>
  <c r="S1228" i="21"/>
  <c r="AC1228" i="21" s="1"/>
  <c r="S922" i="21"/>
  <c r="AC922" i="21" s="1"/>
  <c r="S169" i="21"/>
  <c r="AC169" i="21" s="1"/>
  <c r="T933" i="21"/>
  <c r="AD933" i="21" s="1"/>
  <c r="T994" i="21"/>
  <c r="AD994" i="21" s="1"/>
  <c r="V1969" i="21"/>
  <c r="AF1969" i="21" s="1"/>
  <c r="Y1969" i="21" s="1"/>
  <c r="X1969" i="21" s="1"/>
  <c r="U704" i="21"/>
  <c r="AE704" i="21" s="1"/>
  <c r="T950" i="21"/>
  <c r="AD950" i="21" s="1"/>
  <c r="V619" i="21"/>
  <c r="AF619" i="21" s="1"/>
  <c r="Y619" i="21" s="1"/>
  <c r="X619" i="21" s="1"/>
  <c r="T1831" i="21"/>
  <c r="AD1831" i="21" s="1"/>
  <c r="T1913" i="21"/>
  <c r="AD1913" i="21" s="1"/>
  <c r="U1210" i="21"/>
  <c r="AE1210" i="21" s="1"/>
  <c r="V911" i="21"/>
  <c r="AF911" i="21" s="1"/>
  <c r="Y911" i="21" s="1"/>
  <c r="X911" i="21" s="1"/>
  <c r="U1050" i="21"/>
  <c r="AE1050" i="21" s="1"/>
  <c r="V1278" i="21"/>
  <c r="AF1278" i="21" s="1"/>
  <c r="Y1278" i="21" s="1"/>
  <c r="X1278" i="21" s="1"/>
  <c r="V1904" i="21"/>
  <c r="AF1904" i="21" s="1"/>
  <c r="Y1904" i="21" s="1"/>
  <c r="X1904" i="21" s="1"/>
  <c r="S1491" i="21"/>
  <c r="AC1491" i="21" s="1"/>
  <c r="S199" i="21"/>
  <c r="AC199" i="21" s="1"/>
  <c r="S116" i="21"/>
  <c r="AC116" i="21" s="1"/>
  <c r="S78" i="21"/>
  <c r="AC78" i="21" s="1"/>
  <c r="T648" i="21"/>
  <c r="AD648" i="21" s="1"/>
  <c r="U844" i="21"/>
  <c r="AE844" i="21" s="1"/>
  <c r="U1673" i="21"/>
  <c r="AE1673" i="21" s="1"/>
  <c r="T1212" i="21"/>
  <c r="AD1212" i="21" s="1"/>
  <c r="U132" i="21"/>
  <c r="AE132" i="21" s="1"/>
  <c r="T1185" i="21"/>
  <c r="AD1185" i="21" s="1"/>
  <c r="T1604" i="21"/>
  <c r="AD1604" i="21" s="1"/>
  <c r="T1118" i="21"/>
  <c r="AD1118" i="21" s="1"/>
  <c r="T278" i="21"/>
  <c r="AD278" i="21" s="1"/>
  <c r="S362" i="21"/>
  <c r="V1147" i="21"/>
  <c r="AF1147" i="21" s="1"/>
  <c r="Y1147" i="21" s="1"/>
  <c r="X1147" i="21" s="1"/>
  <c r="V854" i="21"/>
  <c r="AF854" i="21" s="1"/>
  <c r="Y854" i="21" s="1"/>
  <c r="X854" i="21" s="1"/>
  <c r="T202" i="21"/>
  <c r="AD202" i="21" s="1"/>
  <c r="V846" i="21"/>
  <c r="AF846" i="21" s="1"/>
  <c r="Y846" i="21" s="1"/>
  <c r="X846" i="21" s="1"/>
  <c r="V783" i="21"/>
  <c r="AF783" i="21" s="1"/>
  <c r="Y783" i="21" s="1"/>
  <c r="X783" i="21" s="1"/>
  <c r="U1230" i="21"/>
  <c r="AE1230" i="21" s="1"/>
  <c r="S1423" i="21"/>
  <c r="AC1423" i="21" s="1"/>
  <c r="T1730" i="21"/>
  <c r="AD1730" i="21" s="1"/>
  <c r="T1312" i="21"/>
  <c r="AD1312" i="21" s="1"/>
  <c r="S1527" i="21"/>
  <c r="AC1527" i="21" s="1"/>
  <c r="S1519" i="21"/>
  <c r="AC1519" i="21" s="1"/>
  <c r="S1507" i="21"/>
  <c r="AC1507" i="21" s="1"/>
  <c r="S1481" i="21"/>
  <c r="AC1481" i="21" s="1"/>
  <c r="U1427" i="21"/>
  <c r="AE1427" i="21" s="1"/>
  <c r="S1384" i="21"/>
  <c r="AC1384" i="21" s="1"/>
  <c r="S1333" i="21"/>
  <c r="AC1333" i="21" s="1"/>
  <c r="S1114" i="21"/>
  <c r="AC1114" i="21" s="1"/>
  <c r="T995" i="21"/>
  <c r="AD995" i="21" s="1"/>
  <c r="S978" i="21"/>
  <c r="AC978" i="21" s="1"/>
  <c r="S683" i="21"/>
  <c r="AC683" i="21" s="1"/>
  <c r="S681" i="21"/>
  <c r="AC681" i="21" s="1"/>
  <c r="S579" i="21"/>
  <c r="AC579" i="21" s="1"/>
  <c r="S215" i="21"/>
  <c r="AC215" i="21" s="1"/>
  <c r="S198" i="21"/>
  <c r="AC198" i="21" s="1"/>
  <c r="U1215" i="21"/>
  <c r="AE1215" i="21" s="1"/>
  <c r="T216" i="21"/>
  <c r="T34" i="21"/>
  <c r="AD34" i="21" s="1"/>
  <c r="T38" i="21"/>
  <c r="U1364" i="21"/>
  <c r="AE1364" i="21" s="1"/>
  <c r="V1906" i="21"/>
  <c r="AF1906" i="21" s="1"/>
  <c r="Y1906" i="21" s="1"/>
  <c r="X1906" i="21" s="1"/>
  <c r="V1614" i="21"/>
  <c r="AF1614" i="21" s="1"/>
  <c r="Y1614" i="21" s="1"/>
  <c r="X1614" i="21" s="1"/>
  <c r="T1909" i="21"/>
  <c r="AD1909" i="21" s="1"/>
  <c r="V1361" i="21"/>
  <c r="AF1361" i="21" s="1"/>
  <c r="Y1361" i="21" s="1"/>
  <c r="X1361" i="21" s="1"/>
  <c r="T1864" i="21"/>
  <c r="AD1864" i="21" s="1"/>
  <c r="T41" i="21"/>
  <c r="AD41" i="21" s="1"/>
  <c r="T75" i="21"/>
  <c r="AD75" i="21" s="1"/>
  <c r="V1704" i="21"/>
  <c r="AF1704" i="21" s="1"/>
  <c r="Y1704" i="21" s="1"/>
  <c r="X1704" i="21" s="1"/>
  <c r="T1392" i="21"/>
  <c r="AD1392" i="21" s="1"/>
  <c r="S833" i="21"/>
  <c r="AC833" i="21" s="1"/>
  <c r="T1817" i="21"/>
  <c r="AD1817" i="21" s="1"/>
  <c r="T562" i="21"/>
  <c r="AD562" i="21" s="1"/>
  <c r="T95" i="21"/>
  <c r="AD95" i="21" s="1"/>
  <c r="T993" i="21"/>
  <c r="AD993" i="21" s="1"/>
  <c r="S682" i="21"/>
  <c r="AC682" i="21" s="1"/>
  <c r="S136" i="21"/>
  <c r="AC136" i="21" s="1"/>
  <c r="S110" i="21"/>
  <c r="AC110" i="21" s="1"/>
  <c r="U1617" i="21"/>
  <c r="AE1617" i="21" s="1"/>
  <c r="U642" i="21"/>
  <c r="AE642" i="21" s="1"/>
  <c r="V1609" i="21"/>
  <c r="AF1609" i="21" s="1"/>
  <c r="Y1609" i="21" s="1"/>
  <c r="X1609" i="21" s="1"/>
  <c r="U1261" i="21"/>
  <c r="AE1261" i="21" s="1"/>
  <c r="U858" i="21"/>
  <c r="AE858" i="21" s="1"/>
  <c r="T111" i="21"/>
  <c r="AD111" i="21" s="1"/>
  <c r="T203" i="21"/>
  <c r="AD203" i="21" s="1"/>
  <c r="V181" i="21"/>
  <c r="AF181" i="21" s="1"/>
  <c r="V1292" i="21"/>
  <c r="AF1292" i="21" s="1"/>
  <c r="Y1292" i="21" s="1"/>
  <c r="X1292" i="21" s="1"/>
  <c r="V1891" i="21"/>
  <c r="AF1891" i="21" s="1"/>
  <c r="Y1891" i="21" s="1"/>
  <c r="X1891" i="21" s="1"/>
  <c r="U179" i="21"/>
  <c r="AE179" i="21" s="1"/>
  <c r="U1810" i="21"/>
  <c r="AE1810" i="21" s="1"/>
  <c r="U1318" i="21"/>
  <c r="AE1318" i="21" s="1"/>
  <c r="U289" i="21"/>
  <c r="AE289" i="21" s="1"/>
  <c r="U1669" i="21"/>
  <c r="AE1669" i="21" s="1"/>
  <c r="U1541" i="21"/>
  <c r="AE1541" i="21" s="1"/>
  <c r="U775" i="21"/>
  <c r="AE775" i="21" s="1"/>
  <c r="T54" i="21"/>
  <c r="AD54" i="21" s="1"/>
  <c r="S1170" i="21"/>
  <c r="AC1170" i="21" s="1"/>
  <c r="V1430" i="21"/>
  <c r="AF1430" i="21" s="1"/>
  <c r="Y1430" i="21" s="1"/>
  <c r="X1430" i="21" s="1"/>
  <c r="T1677" i="21"/>
  <c r="AD1677" i="21" s="1"/>
  <c r="S1520" i="21"/>
  <c r="AC1520" i="21" s="1"/>
  <c r="S1518" i="21"/>
  <c r="AC1518" i="21" s="1"/>
  <c r="S1493" i="21"/>
  <c r="AC1493" i="21" s="1"/>
  <c r="S1482" i="21"/>
  <c r="AC1482" i="21" s="1"/>
  <c r="S1463" i="21"/>
  <c r="AC1463" i="21" s="1"/>
  <c r="S1388" i="21"/>
  <c r="AC1388" i="21" s="1"/>
  <c r="S1374" i="21"/>
  <c r="AC1374" i="21" s="1"/>
  <c r="S1271" i="21"/>
  <c r="AC1271" i="21" s="1"/>
  <c r="S1009" i="21"/>
  <c r="AC1009" i="21" s="1"/>
  <c r="S785" i="21"/>
  <c r="AC785" i="21" s="1"/>
  <c r="S643" i="21"/>
  <c r="AC643" i="21" s="1"/>
  <c r="S577" i="21"/>
  <c r="AC577" i="21" s="1"/>
  <c r="S197" i="21"/>
  <c r="AC197" i="21" s="1"/>
  <c r="V1041" i="21"/>
  <c r="AF1041" i="21" s="1"/>
  <c r="Y1041" i="21" s="1"/>
  <c r="X1041" i="21" s="1"/>
  <c r="U727" i="21"/>
  <c r="AE727" i="21" s="1"/>
  <c r="V635" i="21"/>
  <c r="AF635" i="21" s="1"/>
  <c r="Y635" i="21" s="1"/>
  <c r="X635" i="21" s="1"/>
  <c r="T581" i="21"/>
  <c r="AD581" i="21" s="1"/>
  <c r="T182" i="21"/>
  <c r="AD182" i="21" s="1"/>
  <c r="U609" i="21"/>
  <c r="AE609" i="21" s="1"/>
  <c r="V39" i="21"/>
  <c r="AF39" i="21" s="1"/>
  <c r="V1795" i="21"/>
  <c r="AF1795" i="21" s="1"/>
  <c r="Y1795" i="21" s="1"/>
  <c r="X1795" i="21" s="1"/>
  <c r="T641" i="21"/>
  <c r="AD641" i="21" s="1"/>
  <c r="T1946" i="21"/>
  <c r="AD1946" i="21" s="1"/>
  <c r="V724" i="21"/>
  <c r="AF724" i="21" s="1"/>
  <c r="Y724" i="21" s="1"/>
  <c r="X724" i="21" s="1"/>
  <c r="T107" i="21"/>
  <c r="AD107" i="21" s="1"/>
  <c r="V1225" i="21"/>
  <c r="AF1225" i="21" s="1"/>
  <c r="Y1225" i="21" s="1"/>
  <c r="X1225" i="21" s="1"/>
  <c r="U1356" i="21"/>
  <c r="AE1356" i="21" s="1"/>
  <c r="S166" i="21"/>
  <c r="AC166" i="21" s="1"/>
  <c r="V1684" i="21"/>
  <c r="AF1684" i="21" s="1"/>
  <c r="Y1684" i="21" s="1"/>
  <c r="X1684" i="21" s="1"/>
  <c r="T79" i="21"/>
  <c r="AD79" i="21" s="1"/>
  <c r="U558" i="21"/>
  <c r="AE558" i="21" s="1"/>
  <c r="T161" i="21"/>
  <c r="AD161" i="21" s="1"/>
  <c r="T1977" i="21"/>
  <c r="AD1977" i="21" s="1"/>
  <c r="S135" i="21"/>
  <c r="AC135" i="21" s="1"/>
  <c r="S685" i="21"/>
  <c r="AC685" i="21" s="1"/>
  <c r="S608" i="21"/>
  <c r="AC608" i="21" s="1"/>
  <c r="S171" i="21"/>
  <c r="AC171" i="21" s="1"/>
  <c r="T326" i="21"/>
  <c r="AD326" i="21" s="1"/>
  <c r="U1328" i="21"/>
  <c r="AE1328" i="21" s="1"/>
  <c r="S972" i="21"/>
  <c r="AC972" i="21" s="1"/>
  <c r="S873" i="21"/>
  <c r="AC873" i="21" s="1"/>
  <c r="S824" i="21"/>
  <c r="AC824" i="21" s="1"/>
  <c r="S622" i="21"/>
  <c r="AC622" i="21" s="1"/>
  <c r="S574" i="21"/>
  <c r="AC574" i="21" s="1"/>
  <c r="V35" i="21"/>
  <c r="AF35" i="21" s="1"/>
  <c r="T1539" i="21"/>
  <c r="AD1539" i="21" s="1"/>
  <c r="S1360" i="21"/>
  <c r="AC1360" i="21" s="1"/>
  <c r="S29" i="21"/>
  <c r="AC29" i="21" s="1"/>
  <c r="S848" i="21"/>
  <c r="AC848" i="21" s="1"/>
  <c r="S693" i="21"/>
  <c r="AC693" i="21" s="1"/>
  <c r="S466" i="21"/>
  <c r="AC466" i="21" s="1"/>
  <c r="S262" i="21"/>
  <c r="AC262" i="21" s="1"/>
  <c r="T564" i="21"/>
  <c r="AD564" i="21" s="1"/>
  <c r="V1068" i="21"/>
  <c r="AF1068" i="21" s="1"/>
  <c r="Y1068" i="21" s="1"/>
  <c r="X1068" i="21" s="1"/>
  <c r="U1103" i="21"/>
  <c r="AE1103" i="21" s="1"/>
  <c r="T828" i="21"/>
  <c r="AD828" i="21" s="1"/>
  <c r="T1338" i="21"/>
  <c r="AD1338" i="21" s="1"/>
  <c r="T1275" i="21"/>
  <c r="AD1275" i="21" s="1"/>
  <c r="U514" i="21"/>
  <c r="AE514" i="21" s="1"/>
  <c r="T585" i="21"/>
  <c r="AD585" i="21" s="1"/>
  <c r="T1006" i="21"/>
  <c r="AD1006" i="21" s="1"/>
  <c r="V1026" i="21"/>
  <c r="AF1026" i="21" s="1"/>
  <c r="Y1026" i="21" s="1"/>
  <c r="X1026" i="21" s="1"/>
  <c r="V827" i="21"/>
  <c r="AF827" i="21" s="1"/>
  <c r="Y827" i="21" s="1"/>
  <c r="X827" i="21" s="1"/>
  <c r="T1265" i="21"/>
  <c r="AD1265" i="21" s="1"/>
  <c r="U450" i="21"/>
  <c r="AE450" i="21" s="1"/>
  <c r="U1992" i="21"/>
  <c r="AE1992" i="21" s="1"/>
  <c r="V1783" i="21"/>
  <c r="AF1783" i="21" s="1"/>
  <c r="Y1783" i="21" s="1"/>
  <c r="X1783" i="21" s="1"/>
  <c r="T172" i="21"/>
  <c r="AD172" i="21" s="1"/>
  <c r="V1700" i="21"/>
  <c r="AF1700" i="21" s="1"/>
  <c r="Y1700" i="21" s="1"/>
  <c r="X1700" i="21" s="1"/>
  <c r="V765" i="21"/>
  <c r="AF765" i="21" s="1"/>
  <c r="Y765" i="21" s="1"/>
  <c r="X765" i="21" s="1"/>
  <c r="V1752" i="21"/>
  <c r="AF1752" i="21" s="1"/>
  <c r="Y1752" i="21" s="1"/>
  <c r="X1752" i="21" s="1"/>
  <c r="U1426" i="21"/>
  <c r="AE1426" i="21" s="1"/>
  <c r="V701" i="21"/>
  <c r="AF701" i="21" s="1"/>
  <c r="Y701" i="21" s="1"/>
  <c r="X701" i="21" s="1"/>
  <c r="S282" i="21"/>
  <c r="AC282" i="21" s="1"/>
  <c r="T1146" i="21"/>
  <c r="AD1146" i="21" s="1"/>
  <c r="S47" i="21"/>
  <c r="AC47" i="21" s="1"/>
  <c r="T601" i="21"/>
  <c r="AD601" i="21" s="1"/>
  <c r="S1171" i="21"/>
  <c r="AC1171" i="21" s="1"/>
  <c r="S984" i="21"/>
  <c r="AC984" i="21" s="1"/>
  <c r="S786" i="21"/>
  <c r="AC786" i="21" s="1"/>
  <c r="S626" i="21"/>
  <c r="AC626" i="21" s="1"/>
  <c r="S580" i="21"/>
  <c r="AC580" i="21" s="1"/>
  <c r="S503" i="21"/>
  <c r="AC503" i="21" s="1"/>
  <c r="T1453" i="21"/>
  <c r="AD1453" i="21" s="1"/>
  <c r="V1530" i="21"/>
  <c r="AF1530" i="21" s="1"/>
  <c r="Y1530" i="21" s="1"/>
  <c r="X1530" i="21" s="1"/>
  <c r="V1129" i="21"/>
  <c r="AF1129" i="21" s="1"/>
  <c r="Y1129" i="21" s="1"/>
  <c r="X1129" i="21" s="1"/>
  <c r="V469" i="21"/>
  <c r="AF469" i="21" s="1"/>
  <c r="Y469" i="21" s="1"/>
  <c r="X469" i="21" s="1"/>
  <c r="S27" i="21"/>
  <c r="AC27" i="21" s="1"/>
  <c r="T6" i="21"/>
  <c r="V512" i="21"/>
  <c r="AF512" i="21" s="1"/>
  <c r="Y512" i="21" s="1"/>
  <c r="X512" i="21" s="1"/>
  <c r="U367" i="21"/>
  <c r="AE367" i="21" s="1"/>
  <c r="U1514" i="21"/>
  <c r="AE1514" i="21" s="1"/>
  <c r="V772" i="21"/>
  <c r="AF772" i="21" s="1"/>
  <c r="Y772" i="21" s="1"/>
  <c r="X772" i="21" s="1"/>
  <c r="S523" i="21"/>
  <c r="AC523" i="21" s="1"/>
  <c r="S476" i="21"/>
  <c r="AC476" i="21" s="1"/>
  <c r="S463" i="21"/>
  <c r="AC463" i="21" s="1"/>
  <c r="S451" i="21"/>
  <c r="AC451" i="21" s="1"/>
  <c r="S108" i="21"/>
  <c r="AC108" i="21" s="1"/>
  <c r="S70" i="21"/>
  <c r="AC70" i="21" s="1"/>
  <c r="S15" i="21"/>
  <c r="AC15" i="21" s="1"/>
  <c r="T153" i="21"/>
  <c r="AD153" i="21" s="1"/>
  <c r="V1928" i="21"/>
  <c r="AF1928" i="21" s="1"/>
  <c r="Y1928" i="21" s="1"/>
  <c r="X1928" i="21" s="1"/>
  <c r="V1436" i="21"/>
  <c r="AF1436" i="21" s="1"/>
  <c r="Y1436" i="21" s="1"/>
  <c r="X1436" i="21" s="1"/>
  <c r="U992" i="21"/>
  <c r="AE992" i="21" s="1"/>
  <c r="T1984" i="21"/>
  <c r="AD1984" i="21" s="1"/>
  <c r="T57" i="21"/>
  <c r="AD57" i="21" s="1"/>
  <c r="T1238" i="21"/>
  <c r="AD1238" i="21" s="1"/>
  <c r="U1537" i="21"/>
  <c r="AE1537" i="21" s="1"/>
  <c r="T1214" i="21"/>
  <c r="AD1214" i="21" s="1"/>
  <c r="T91" i="21"/>
  <c r="AD91" i="21" s="1"/>
  <c r="V703" i="21"/>
  <c r="AF703" i="21" s="1"/>
  <c r="Y703" i="21" s="1"/>
  <c r="X703" i="21" s="1"/>
  <c r="V258" i="21"/>
  <c r="AF258" i="21" s="1"/>
  <c r="Y258" i="21" s="1"/>
  <c r="X258" i="21" s="1"/>
  <c r="T1951" i="21"/>
  <c r="AD1951" i="21" s="1"/>
  <c r="U713" i="21"/>
  <c r="AE713" i="21" s="1"/>
  <c r="T1963" i="21"/>
  <c r="AD1963" i="21" s="1"/>
  <c r="V409" i="21"/>
  <c r="AF409" i="21" s="1"/>
  <c r="V462" i="21"/>
  <c r="AF462" i="21" s="1"/>
  <c r="V1021" i="21"/>
  <c r="AF1021" i="21" s="1"/>
  <c r="Y1021" i="21" s="1"/>
  <c r="X1021" i="21" s="1"/>
  <c r="V1791" i="21"/>
  <c r="AF1791" i="21" s="1"/>
  <c r="Y1791" i="21" s="1"/>
  <c r="X1791" i="21" s="1"/>
  <c r="T1051" i="21"/>
  <c r="AD1051" i="21" s="1"/>
  <c r="V420" i="21"/>
  <c r="AF420" i="21" s="1"/>
  <c r="T1637" i="21"/>
  <c r="AD1637" i="21" s="1"/>
  <c r="S661" i="21"/>
  <c r="AC661" i="21" s="1"/>
  <c r="S617" i="21"/>
  <c r="AC617" i="21" s="1"/>
  <c r="S549" i="21"/>
  <c r="AC549" i="21" s="1"/>
  <c r="S453" i="21"/>
  <c r="AC453" i="21" s="1"/>
  <c r="S71" i="21"/>
  <c r="AC71" i="21" s="1"/>
  <c r="U1728" i="21"/>
  <c r="AE1728" i="21" s="1"/>
  <c r="T576" i="21"/>
  <c r="AD576" i="21" s="1"/>
  <c r="T1038" i="21"/>
  <c r="AD1038" i="21" s="1"/>
  <c r="U112" i="21"/>
  <c r="AE112" i="21" s="1"/>
  <c r="S654" i="21"/>
  <c r="AC654" i="21" s="1"/>
  <c r="T902" i="21"/>
  <c r="AD902" i="21" s="1"/>
  <c r="S1158" i="21"/>
  <c r="AC1158" i="21" s="1"/>
  <c r="T211" i="21"/>
  <c r="AD211" i="21" s="1"/>
  <c r="U563" i="21"/>
  <c r="AE563" i="21" s="1"/>
  <c r="S423" i="21"/>
  <c r="AC423" i="21" s="1"/>
  <c r="U504" i="21"/>
  <c r="AE504" i="21" s="1"/>
  <c r="T607" i="21"/>
  <c r="AD607" i="21" s="1"/>
  <c r="T1691" i="21"/>
  <c r="AD1691" i="21" s="1"/>
  <c r="T1239" i="21"/>
  <c r="AD1239" i="21" s="1"/>
  <c r="V33" i="21"/>
  <c r="AF33" i="21" s="1"/>
  <c r="T636" i="21"/>
  <c r="AD636" i="21" s="1"/>
  <c r="V923" i="21"/>
  <c r="AF923" i="21" s="1"/>
  <c r="Y923" i="21" s="1"/>
  <c r="X923" i="21" s="1"/>
  <c r="U1601" i="21"/>
  <c r="AE1601" i="21" s="1"/>
  <c r="U193" i="21"/>
  <c r="AE193" i="21" s="1"/>
  <c r="U1955" i="21"/>
  <c r="AE1955" i="21" s="1"/>
  <c r="V125" i="21"/>
  <c r="AF125" i="21" s="1"/>
  <c r="V680" i="21"/>
  <c r="AF680" i="21" s="1"/>
  <c r="Y680" i="21" s="1"/>
  <c r="X680" i="21" s="1"/>
  <c r="T1553" i="21"/>
  <c r="AD1553" i="21" s="1"/>
  <c r="U807" i="21"/>
  <c r="AE807" i="21" s="1"/>
  <c r="V277" i="21"/>
  <c r="AF277" i="21" s="1"/>
  <c r="V1227" i="21"/>
  <c r="AF1227" i="21" s="1"/>
  <c r="Y1227" i="21" s="1"/>
  <c r="X1227" i="21" s="1"/>
  <c r="V1612" i="21"/>
  <c r="AF1612" i="21" s="1"/>
  <c r="Y1612" i="21" s="1"/>
  <c r="X1612" i="21" s="1"/>
  <c r="U1208" i="21"/>
  <c r="AE1208" i="21" s="1"/>
  <c r="V747" i="21"/>
  <c r="AF747" i="21" s="1"/>
  <c r="Y747" i="21" s="1"/>
  <c r="X747" i="21" s="1"/>
  <c r="V1311" i="21"/>
  <c r="AF1311" i="21" s="1"/>
  <c r="Y1311" i="21" s="1"/>
  <c r="X1311" i="21" s="1"/>
  <c r="J25" i="13" l="1" a="1"/>
  <c r="J25" i="13" s="1"/>
  <c r="I25" i="13" a="1"/>
  <c r="I25" i="13" s="1"/>
  <c r="K25" i="13" a="1"/>
  <c r="K25" i="13" s="1"/>
  <c r="E29" i="13"/>
  <c r="H29" i="13"/>
  <c r="F29" i="13"/>
  <c r="C29" i="13"/>
  <c r="F13" i="32"/>
  <c r="G25" i="13"/>
  <c r="B22" i="13"/>
  <c r="K23" i="13"/>
  <c r="T212" i="21"/>
  <c r="AD212" i="21" s="1"/>
  <c r="AB13" i="37"/>
  <c r="X13" i="37"/>
  <c r="AB12" i="37"/>
  <c r="AB11" i="37"/>
  <c r="X12" i="37"/>
  <c r="X11" i="37"/>
  <c r="W1369" i="21"/>
  <c r="V817" i="21"/>
  <c r="AF817" i="21" s="1"/>
  <c r="Y817" i="21" s="1"/>
  <c r="X817" i="21" s="1"/>
  <c r="S376" i="21"/>
  <c r="AC376" i="21" s="1"/>
  <c r="T881" i="21"/>
  <c r="AD881" i="21" s="1"/>
  <c r="U1645" i="21"/>
  <c r="AE1645" i="21" s="1"/>
  <c r="T1110" i="21"/>
  <c r="AD1110" i="21" s="1"/>
  <c r="S407" i="21"/>
  <c r="AC407" i="21" s="1"/>
  <c r="T1303" i="21"/>
  <c r="AD1303" i="21" s="1"/>
  <c r="V1008" i="21"/>
  <c r="AF1008" i="21" s="1"/>
  <c r="T369" i="21"/>
  <c r="AD369" i="21" s="1"/>
  <c r="U625" i="21"/>
  <c r="AE625" i="21" s="1"/>
  <c r="W1442" i="21"/>
  <c r="T1005" i="21"/>
  <c r="U1005" i="21" s="1"/>
  <c r="AE1005" i="21" s="1"/>
  <c r="T932" i="21"/>
  <c r="AD932" i="21" s="1"/>
  <c r="T1910" i="21"/>
  <c r="U1910" i="21" s="1"/>
  <c r="W779" i="21"/>
  <c r="U1246" i="21"/>
  <c r="AE1246" i="21" s="1"/>
  <c r="V1848" i="21"/>
  <c r="AF1848" i="21" s="1"/>
  <c r="U18" i="21"/>
  <c r="AE18" i="21" s="1"/>
  <c r="T99" i="21"/>
  <c r="AD99" i="21" s="1"/>
  <c r="T1454" i="21"/>
  <c r="AD1454" i="21" s="1"/>
  <c r="U1249" i="21"/>
  <c r="AE1249" i="21" s="1"/>
  <c r="T1835" i="21"/>
  <c r="AD1835" i="21" s="1"/>
  <c r="T568" i="21"/>
  <c r="AD568" i="21" s="1"/>
  <c r="T189" i="21"/>
  <c r="AD189" i="21" s="1"/>
  <c r="U1773" i="21"/>
  <c r="AE1773" i="21" s="1"/>
  <c r="T820" i="21"/>
  <c r="AD820" i="21" s="1"/>
  <c r="T482" i="21"/>
  <c r="AD482" i="21" s="1"/>
  <c r="S350" i="21"/>
  <c r="AC350" i="21" s="1"/>
  <c r="U1595" i="21"/>
  <c r="AE1595" i="21" s="1"/>
  <c r="T1713" i="21"/>
  <c r="AD1713" i="21" s="1"/>
  <c r="T1927" i="21"/>
  <c r="AD1927" i="21" s="1"/>
  <c r="S299" i="21"/>
  <c r="AC299" i="21" s="1"/>
  <c r="T441" i="21"/>
  <c r="AD441" i="21" s="1"/>
  <c r="W1703" i="21"/>
  <c r="T122" i="21"/>
  <c r="AD122" i="21" s="1"/>
  <c r="T795" i="21"/>
  <c r="AD795" i="21" s="1"/>
  <c r="T536" i="21"/>
  <c r="AD536" i="21" s="1"/>
  <c r="T1555" i="21"/>
  <c r="AD1555" i="21" s="1"/>
  <c r="T1540" i="21"/>
  <c r="AD1540" i="21" s="1"/>
  <c r="T1856" i="21"/>
  <c r="AD1856" i="21" s="1"/>
  <c r="W1023" i="21"/>
  <c r="T1734" i="21"/>
  <c r="U1734" i="21" s="1"/>
  <c r="T275" i="21"/>
  <c r="AD275" i="21" s="1"/>
  <c r="T1544" i="21"/>
  <c r="AD1544" i="21" s="1"/>
  <c r="U590" i="21"/>
  <c r="AE590" i="21" s="1"/>
  <c r="T794" i="21"/>
  <c r="AD794" i="21" s="1"/>
  <c r="S318" i="21"/>
  <c r="AC318" i="21" s="1"/>
  <c r="T987" i="21"/>
  <c r="U987" i="21" s="1"/>
  <c r="T595" i="21"/>
  <c r="U595" i="21" s="1"/>
  <c r="U684" i="21"/>
  <c r="AE684" i="21" s="1"/>
  <c r="S364" i="21"/>
  <c r="AC364" i="21" s="1"/>
  <c r="U1600" i="21"/>
  <c r="AE1600" i="21" s="1"/>
  <c r="T895" i="21"/>
  <c r="AD895" i="21" s="1"/>
  <c r="T1842" i="21"/>
  <c r="AD1842" i="21" s="1"/>
  <c r="T268" i="21"/>
  <c r="AD268" i="21" s="1"/>
  <c r="T209" i="21"/>
  <c r="AD209" i="21" s="1"/>
  <c r="T160" i="21"/>
  <c r="AD160" i="21" s="1"/>
  <c r="U726" i="21"/>
  <c r="AE726" i="21" s="1"/>
  <c r="U1012" i="21"/>
  <c r="AE1012" i="21" s="1"/>
  <c r="T1579" i="21"/>
  <c r="AD1579" i="21" s="1"/>
  <c r="T628" i="21"/>
  <c r="AD628" i="21" s="1"/>
  <c r="T1818" i="21"/>
  <c r="AD1818" i="21" s="1"/>
  <c r="T433" i="21"/>
  <c r="AD433" i="21" s="1"/>
  <c r="T218" i="21"/>
  <c r="AD218" i="21" s="1"/>
  <c r="T1037" i="21"/>
  <c r="AD1037" i="21" s="1"/>
  <c r="U190" i="21"/>
  <c r="V190" i="21" s="1"/>
  <c r="AF190" i="21" s="1"/>
  <c r="U689" i="21"/>
  <c r="V689" i="21" s="1"/>
  <c r="AF689" i="21" s="1"/>
  <c r="T1500" i="21"/>
  <c r="AD1500" i="21" s="1"/>
  <c r="U792" i="21"/>
  <c r="AE792" i="21" s="1"/>
  <c r="T672" i="21"/>
  <c r="AD672" i="21" s="1"/>
  <c r="U742" i="21"/>
  <c r="AE742" i="21" s="1"/>
  <c r="T226" i="21"/>
  <c r="AD226" i="21" s="1"/>
  <c r="U889" i="21"/>
  <c r="AE889" i="21" s="1"/>
  <c r="T553" i="21"/>
  <c r="AD553" i="21" s="1"/>
  <c r="U1336" i="21"/>
  <c r="AE1336" i="21" s="1"/>
  <c r="U769" i="21"/>
  <c r="V769" i="21" s="1"/>
  <c r="AF769" i="21" s="1"/>
  <c r="V1135" i="21"/>
  <c r="AF1135" i="21" s="1"/>
  <c r="Y1135" i="21" s="1"/>
  <c r="X1135" i="21" s="1"/>
  <c r="U918" i="21"/>
  <c r="AE918" i="21" s="1"/>
  <c r="T192" i="21"/>
  <c r="U192" i="21" s="1"/>
  <c r="W780" i="21"/>
  <c r="U1156" i="21"/>
  <c r="AE1156" i="21" s="1"/>
  <c r="T1010" i="21"/>
  <c r="AD1010" i="21" s="1"/>
  <c r="U1524" i="21"/>
  <c r="AE1524" i="21" s="1"/>
  <c r="T1871" i="21"/>
  <c r="AD1871" i="21" s="1"/>
  <c r="U1418" i="21"/>
  <c r="AE1418" i="21" s="1"/>
  <c r="T517" i="21"/>
  <c r="AD517" i="21" s="1"/>
  <c r="T774" i="21"/>
  <c r="AD774" i="21" s="1"/>
  <c r="S403" i="21"/>
  <c r="T403" i="21" s="1"/>
  <c r="AD403" i="21" s="1"/>
  <c r="T1456" i="21"/>
  <c r="AD1456" i="21" s="1"/>
  <c r="T1660" i="21"/>
  <c r="AD1660" i="21" s="1"/>
  <c r="V754" i="21"/>
  <c r="AF754" i="21" s="1"/>
  <c r="Y754" i="21" s="1"/>
  <c r="X754" i="21" s="1"/>
  <c r="W1425" i="21"/>
  <c r="T148" i="21"/>
  <c r="AD148" i="21" s="1"/>
  <c r="V1201" i="21"/>
  <c r="AF1201" i="21" s="1"/>
  <c r="T317" i="21"/>
  <c r="AD317" i="21" s="1"/>
  <c r="T1580" i="21"/>
  <c r="AD1580" i="21" s="1"/>
  <c r="T371" i="21"/>
  <c r="U371" i="21" s="1"/>
  <c r="U1964" i="21"/>
  <c r="AE1964" i="21" s="1"/>
  <c r="S339" i="21"/>
  <c r="AC339" i="21" s="1"/>
  <c r="V1065" i="21"/>
  <c r="AF1065" i="21" s="1"/>
  <c r="Y1065" i="21" s="1"/>
  <c r="X1065" i="21" s="1"/>
  <c r="S314" i="21"/>
  <c r="AC314" i="21" s="1"/>
  <c r="T159" i="21"/>
  <c r="AD159" i="21" s="1"/>
  <c r="T1377" i="21"/>
  <c r="AD1377" i="21" s="1"/>
  <c r="V1071" i="21"/>
  <c r="AF1071" i="21" s="1"/>
  <c r="V702" i="21"/>
  <c r="AF702" i="21" s="1"/>
  <c r="S418" i="21"/>
  <c r="AC418" i="21" s="1"/>
  <c r="T1699" i="21"/>
  <c r="AD1699" i="21" s="1"/>
  <c r="T1874" i="21"/>
  <c r="AD1874" i="21" s="1"/>
  <c r="T776" i="21"/>
  <c r="AD776" i="21" s="1"/>
  <c r="T1829" i="21"/>
  <c r="AD1829" i="21" s="1"/>
  <c r="T1094" i="21"/>
  <c r="AD1094" i="21" s="1"/>
  <c r="T109" i="21"/>
  <c r="U109" i="21" s="1"/>
  <c r="U638" i="21"/>
  <c r="V638" i="21" s="1"/>
  <c r="AF638" i="21" s="1"/>
  <c r="W1529" i="21"/>
  <c r="T941" i="21"/>
  <c r="AD941" i="21" s="1"/>
  <c r="S386" i="21"/>
  <c r="AC386" i="21" s="1"/>
  <c r="V1136" i="21"/>
  <c r="AF1136" i="21" s="1"/>
  <c r="Y1136" i="21" s="1"/>
  <c r="X1136" i="21" s="1"/>
  <c r="T1002" i="21"/>
  <c r="AD1002" i="21" s="1"/>
  <c r="T891" i="21"/>
  <c r="AD891" i="21" s="1"/>
  <c r="V1132" i="21"/>
  <c r="AF1132" i="21" s="1"/>
  <c r="Y1132" i="21" s="1"/>
  <c r="X1132" i="21" s="1"/>
  <c r="U1957" i="21"/>
  <c r="AE1957" i="21" s="1"/>
  <c r="U1717" i="21"/>
  <c r="AE1717" i="21" s="1"/>
  <c r="S330" i="21"/>
  <c r="AC330" i="21" s="1"/>
  <c r="T522" i="21"/>
  <c r="AD522" i="21" s="1"/>
  <c r="T1543" i="21"/>
  <c r="AD1543" i="21" s="1"/>
  <c r="T822" i="21"/>
  <c r="AD822" i="21" s="1"/>
  <c r="U1990" i="21"/>
  <c r="AE1990" i="21" s="1"/>
  <c r="V600" i="21"/>
  <c r="AF600" i="21" s="1"/>
  <c r="K28" i="13" a="1"/>
  <c r="K28" i="13" s="1"/>
  <c r="J27" i="13" a="1"/>
  <c r="J27" i="13" s="1"/>
  <c r="I26" i="13" a="1"/>
  <c r="I26" i="13" s="1"/>
  <c r="K27" i="13" a="1"/>
  <c r="K27" i="13" s="1"/>
  <c r="J26" i="13" a="1"/>
  <c r="J26" i="13" s="1"/>
  <c r="K26" i="13" a="1"/>
  <c r="K26" i="13" s="1"/>
  <c r="I28" i="13" a="1"/>
  <c r="I28" i="13" s="1"/>
  <c r="I27" i="13" a="1"/>
  <c r="I27" i="13" s="1"/>
  <c r="J28" i="13" a="1"/>
  <c r="J28" i="13" s="1"/>
  <c r="U1151" i="21"/>
  <c r="AE1151" i="21" s="1"/>
  <c r="T1053" i="21"/>
  <c r="AD1053" i="21" s="1"/>
  <c r="S291" i="21"/>
  <c r="AC291" i="21" s="1"/>
  <c r="T1628" i="21"/>
  <c r="AD1628" i="21" s="1"/>
  <c r="T1712" i="21"/>
  <c r="AD1712" i="21" s="1"/>
  <c r="T1209" i="21"/>
  <c r="AD1209" i="21" s="1"/>
  <c r="T1416" i="21"/>
  <c r="AD1416" i="21" s="1"/>
  <c r="T1188" i="21"/>
  <c r="AD1188" i="21" s="1"/>
  <c r="AB357" i="21"/>
  <c r="V752" i="21"/>
  <c r="AF752" i="21" s="1"/>
  <c r="T1115" i="21"/>
  <c r="AD1115" i="21" s="1"/>
  <c r="T592" i="21"/>
  <c r="AD592" i="21" s="1"/>
  <c r="T479" i="21"/>
  <c r="U479" i="21" s="1"/>
  <c r="T1834" i="21"/>
  <c r="AD1834" i="21" s="1"/>
  <c r="T1353" i="21"/>
  <c r="AD1353" i="21" s="1"/>
  <c r="T1362" i="21"/>
  <c r="AD1362" i="21" s="1"/>
  <c r="T937" i="21"/>
  <c r="AD937" i="21" s="1"/>
  <c r="T616" i="21"/>
  <c r="AD616" i="21" s="1"/>
  <c r="S276" i="21"/>
  <c r="AC276" i="21" s="1"/>
  <c r="T542" i="21"/>
  <c r="AD542" i="21" s="1"/>
  <c r="S408" i="21"/>
  <c r="AC408" i="21" s="1"/>
  <c r="U936" i="21"/>
  <c r="AE936" i="21" s="1"/>
  <c r="T1577" i="21"/>
  <c r="AD1577" i="21" s="1"/>
  <c r="U1345" i="21"/>
  <c r="AE1345" i="21" s="1"/>
  <c r="U655" i="21"/>
  <c r="AE655" i="21" s="1"/>
  <c r="AE1749" i="21"/>
  <c r="V1749" i="21"/>
  <c r="AF1749" i="21" s="1"/>
  <c r="U770" i="21"/>
  <c r="AE770" i="21" s="1"/>
  <c r="T1157" i="21"/>
  <c r="AD1157" i="21" s="1"/>
  <c r="T440" i="21"/>
  <c r="AD440" i="21" s="1"/>
  <c r="T1107" i="21"/>
  <c r="AD1107" i="21" s="1"/>
  <c r="U940" i="21"/>
  <c r="AE940" i="21" s="1"/>
  <c r="T1587" i="21"/>
  <c r="AD1587" i="21" s="1"/>
  <c r="U1994" i="21"/>
  <c r="AE1994" i="21" s="1"/>
  <c r="T556" i="21"/>
  <c r="AD556" i="21" s="1"/>
  <c r="U602" i="21"/>
  <c r="AE602" i="21" s="1"/>
  <c r="T1256" i="21"/>
  <c r="AD1256" i="21" s="1"/>
  <c r="T985" i="21"/>
  <c r="AD985" i="21" s="1"/>
  <c r="T86" i="21"/>
  <c r="U86" i="21" s="1"/>
  <c r="V1080" i="21"/>
  <c r="AF1080" i="21" s="1"/>
  <c r="Y1080" i="21" s="1"/>
  <c r="X1080" i="21" s="1"/>
  <c r="T849" i="21"/>
  <c r="AD849" i="21" s="1"/>
  <c r="T961" i="21"/>
  <c r="AD961" i="21" s="1"/>
  <c r="T184" i="21"/>
  <c r="U184" i="21" s="1"/>
  <c r="T1634" i="21"/>
  <c r="AD1634" i="21" s="1"/>
  <c r="T1090" i="21"/>
  <c r="AD1090" i="21" s="1"/>
  <c r="Y1805" i="21"/>
  <c r="X1805" i="21" s="1"/>
  <c r="Y593" i="21"/>
  <c r="X593" i="21" s="1"/>
  <c r="U876" i="21"/>
  <c r="V876" i="21" s="1"/>
  <c r="AF876" i="21" s="1"/>
  <c r="U1034" i="21"/>
  <c r="AE1034" i="21" s="1"/>
  <c r="U1281" i="21"/>
  <c r="AF62" i="21"/>
  <c r="AF19" i="21"/>
  <c r="Y51" i="21"/>
  <c r="X51" i="21" s="1"/>
  <c r="Y1903" i="21"/>
  <c r="Y597" i="21"/>
  <c r="X597" i="21" s="1"/>
  <c r="Y1740" i="21"/>
  <c r="X1740" i="21" s="1"/>
  <c r="AF83" i="21"/>
  <c r="T1662" i="21"/>
  <c r="AD1662" i="21" s="1"/>
  <c r="AC40" i="21"/>
  <c r="AD40" i="21" s="1"/>
  <c r="AF17" i="21"/>
  <c r="AC80" i="21"/>
  <c r="AD80" i="21" s="1"/>
  <c r="AE9" i="21"/>
  <c r="W701" i="21"/>
  <c r="W1783" i="21"/>
  <c r="W1068" i="21"/>
  <c r="W619" i="21"/>
  <c r="W1226" i="21"/>
  <c r="W1536" i="21"/>
  <c r="W1311" i="21"/>
  <c r="W923" i="21"/>
  <c r="W1021" i="21"/>
  <c r="W1436" i="21"/>
  <c r="W1530" i="21"/>
  <c r="W1225" i="21"/>
  <c r="W1574" i="21"/>
  <c r="W1735" i="21"/>
  <c r="W718" i="21"/>
  <c r="W871" i="21"/>
  <c r="W634" i="21"/>
  <c r="W756" i="21"/>
  <c r="W1433" i="21"/>
  <c r="W703" i="21"/>
  <c r="W724" i="21"/>
  <c r="W635" i="21"/>
  <c r="W1614" i="21"/>
  <c r="W1126" i="21"/>
  <c r="W1234" i="21"/>
  <c r="W1676" i="21"/>
  <c r="Y882" i="21"/>
  <c r="X882" i="21" s="1"/>
  <c r="Y1517" i="21"/>
  <c r="X1517" i="21" s="1"/>
  <c r="W1292" i="21"/>
  <c r="Y1848" i="21"/>
  <c r="X1848" i="21" s="1"/>
  <c r="Y1444" i="21"/>
  <c r="X1444" i="21" s="1"/>
  <c r="Y1061" i="21"/>
  <c r="X1061" i="21" s="1"/>
  <c r="Y1008" i="21"/>
  <c r="X1008" i="21" s="1"/>
  <c r="Y836" i="21"/>
  <c r="X836" i="21" s="1"/>
  <c r="Y752" i="21"/>
  <c r="X752" i="21" s="1"/>
  <c r="Y600" i="21"/>
  <c r="X600" i="21" s="1"/>
  <c r="T898" i="21"/>
  <c r="U898" i="21" s="1"/>
  <c r="V1432" i="21"/>
  <c r="AF1432" i="21" s="1"/>
  <c r="Y1432" i="21" s="1"/>
  <c r="X1432" i="21" s="1"/>
  <c r="T1782" i="21"/>
  <c r="AD1782" i="21" s="1"/>
  <c r="U1097" i="21"/>
  <c r="AE1097" i="21" s="1"/>
  <c r="V1448" i="21"/>
  <c r="AF1448" i="21" s="1"/>
  <c r="Y1448" i="21" s="1"/>
  <c r="X1448" i="21" s="1"/>
  <c r="U510" i="21"/>
  <c r="AE510" i="21" s="1"/>
  <c r="U714" i="21"/>
  <c r="AE714" i="21" s="1"/>
  <c r="U1942" i="21"/>
  <c r="AE1942" i="21" s="1"/>
  <c r="T1545" i="21"/>
  <c r="AD1545" i="21" s="1"/>
  <c r="T790" i="21"/>
  <c r="AD790" i="21" s="1"/>
  <c r="T1716" i="21"/>
  <c r="AD1716" i="21" s="1"/>
  <c r="T598" i="21"/>
  <c r="AD598" i="21" s="1"/>
  <c r="T573" i="21"/>
  <c r="AD573" i="21" s="1"/>
  <c r="T798" i="21"/>
  <c r="U798" i="21" s="1"/>
  <c r="AE798" i="21" s="1"/>
  <c r="S274" i="21"/>
  <c r="AC274" i="21" s="1"/>
  <c r="T1295" i="21"/>
  <c r="AD1295" i="21" s="1"/>
  <c r="V1077" i="21"/>
  <c r="AF1077" i="21" s="1"/>
  <c r="Y1077" i="21" s="1"/>
  <c r="X1077" i="21" s="1"/>
  <c r="U1181" i="21"/>
  <c r="AE1181" i="21" s="1"/>
  <c r="T862" i="21"/>
  <c r="AD862" i="21" s="1"/>
  <c r="S295" i="21"/>
  <c r="T295" i="21" s="1"/>
  <c r="T217" i="21"/>
  <c r="AD217" i="21" s="1"/>
  <c r="U552" i="21"/>
  <c r="U781" i="21"/>
  <c r="AE781" i="21" s="1"/>
  <c r="U1095" i="21"/>
  <c r="AE1095" i="21" s="1"/>
  <c r="T204" i="21"/>
  <c r="U204" i="21" s="1"/>
  <c r="T572" i="21"/>
  <c r="U572" i="21" s="1"/>
  <c r="T1566" i="21"/>
  <c r="AD1566" i="21" s="1"/>
  <c r="V1059" i="21"/>
  <c r="AF1059" i="21" s="1"/>
  <c r="Y1059" i="21" s="1"/>
  <c r="X1059" i="21" s="1"/>
  <c r="U38" i="21"/>
  <c r="AD38" i="21"/>
  <c r="S311" i="21"/>
  <c r="AC311" i="21" s="1"/>
  <c r="AB311" i="21"/>
  <c r="T436" i="21"/>
  <c r="AC436" i="21"/>
  <c r="T1997" i="21"/>
  <c r="AD1997" i="21" s="1"/>
  <c r="AC1997" i="21"/>
  <c r="U1326" i="21"/>
  <c r="AE1326" i="21" s="1"/>
  <c r="AD1326" i="21"/>
  <c r="T183" i="21"/>
  <c r="AC183" i="21"/>
  <c r="U206" i="21"/>
  <c r="AE206" i="21" s="1"/>
  <c r="AD206" i="21"/>
  <c r="AD663" i="21"/>
  <c r="T892" i="21"/>
  <c r="AD892" i="21" s="1"/>
  <c r="AC892" i="21"/>
  <c r="T484" i="21"/>
  <c r="AC484" i="21"/>
  <c r="T1140" i="21"/>
  <c r="AD1140" i="21" s="1"/>
  <c r="AC1140" i="21"/>
  <c r="S401" i="21"/>
  <c r="AB401" i="21"/>
  <c r="T1133" i="21"/>
  <c r="AD1133" i="21" s="1"/>
  <c r="AC1133" i="21"/>
  <c r="T1449" i="21"/>
  <c r="AD1449" i="21" s="1"/>
  <c r="AC1449" i="21"/>
  <c r="AD948" i="21"/>
  <c r="V991" i="21"/>
  <c r="AF991" i="21" s="1"/>
  <c r="AE991" i="21"/>
  <c r="AD1109" i="21"/>
  <c r="T20" i="21"/>
  <c r="AC20" i="21"/>
  <c r="T1043" i="21"/>
  <c r="AD1043" i="21" s="1"/>
  <c r="AC1043" i="21"/>
  <c r="T491" i="21"/>
  <c r="AD491" i="21" s="1"/>
  <c r="AC491" i="21"/>
  <c r="AD114" i="21"/>
  <c r="T1586" i="21"/>
  <c r="AD1586" i="21" s="1"/>
  <c r="AC1586" i="21"/>
  <c r="T605" i="21"/>
  <c r="AD605" i="21" s="1"/>
  <c r="AC605" i="21"/>
  <c r="AD1293" i="21"/>
  <c r="AD872" i="21"/>
  <c r="T485" i="21"/>
  <c r="AC485" i="21"/>
  <c r="V1666" i="21"/>
  <c r="AF1666" i="21" s="1"/>
  <c r="AE1666" i="21"/>
  <c r="T599" i="21"/>
  <c r="AD599" i="21" s="1"/>
  <c r="AC599" i="21"/>
  <c r="V1316" i="21"/>
  <c r="AF1316" i="21" s="1"/>
  <c r="AE1316" i="21"/>
  <c r="T414" i="21"/>
  <c r="AC414" i="21"/>
  <c r="U686" i="21"/>
  <c r="AE686" i="21" s="1"/>
  <c r="AD686" i="21"/>
  <c r="T493" i="21"/>
  <c r="AD493" i="21" s="1"/>
  <c r="AC493" i="21"/>
  <c r="T177" i="21"/>
  <c r="AD177" i="21" s="1"/>
  <c r="AC177" i="21"/>
  <c r="T1692" i="21"/>
  <c r="AD1692" i="21" s="1"/>
  <c r="AC1692" i="21"/>
  <c r="U800" i="21"/>
  <c r="AD800" i="21"/>
  <c r="T1480" i="21"/>
  <c r="AD1480" i="21" s="1"/>
  <c r="AC1480" i="21"/>
  <c r="T1000" i="21"/>
  <c r="U1000" i="21" s="1"/>
  <c r="AC1000" i="21"/>
  <c r="T1117" i="21"/>
  <c r="AC1117" i="21"/>
  <c r="T44" i="21"/>
  <c r="AC44" i="21"/>
  <c r="T640" i="21"/>
  <c r="AC640" i="21"/>
  <c r="AD1036" i="21"/>
  <c r="V48" i="21"/>
  <c r="AE48" i="21"/>
  <c r="AC1084" i="21"/>
  <c r="T1084" i="21"/>
  <c r="T1632" i="21"/>
  <c r="AC1632" i="21"/>
  <c r="S347" i="21"/>
  <c r="AB347" i="21"/>
  <c r="S471" i="21"/>
  <c r="AB471" i="21"/>
  <c r="T118" i="21"/>
  <c r="AC118" i="21"/>
  <c r="S382" i="21"/>
  <c r="AB382" i="21"/>
  <c r="T1778" i="21"/>
  <c r="AC1778" i="21"/>
  <c r="T1498" i="21"/>
  <c r="AC1498" i="21"/>
  <c r="T664" i="21"/>
  <c r="AC664" i="21"/>
  <c r="U134" i="21"/>
  <c r="AD134" i="21"/>
  <c r="T245" i="21"/>
  <c r="AC245" i="21"/>
  <c r="S399" i="21"/>
  <c r="AB399" i="21"/>
  <c r="U447" i="21"/>
  <c r="AD447" i="21"/>
  <c r="U1216" i="21"/>
  <c r="AD1216" i="21"/>
  <c r="T200" i="21"/>
  <c r="AC200" i="21"/>
  <c r="S279" i="21"/>
  <c r="AB279" i="21"/>
  <c r="S393" i="21"/>
  <c r="AB393" i="21"/>
  <c r="T261" i="21"/>
  <c r="AC261" i="21"/>
  <c r="S332" i="21"/>
  <c r="AB332" i="21"/>
  <c r="U380" i="21"/>
  <c r="AD380" i="21"/>
  <c r="T28" i="21"/>
  <c r="AC28" i="21"/>
  <c r="U186" i="21"/>
  <c r="AD186" i="21"/>
  <c r="AD938" i="21"/>
  <c r="U938" i="21"/>
  <c r="AC1402" i="21"/>
  <c r="T1402" i="21"/>
  <c r="S320" i="21"/>
  <c r="AB320" i="21"/>
  <c r="U480" i="21"/>
  <c r="AD480" i="21"/>
  <c r="U325" i="21"/>
  <c r="AD325" i="21"/>
  <c r="S379" i="21"/>
  <c r="AB379" i="21"/>
  <c r="S360" i="21"/>
  <c r="AB360" i="21"/>
  <c r="T175" i="21"/>
  <c r="AC175" i="21"/>
  <c r="S323" i="21"/>
  <c r="AB323" i="21"/>
  <c r="S395" i="21"/>
  <c r="AB395" i="21"/>
  <c r="V60" i="21"/>
  <c r="AE60" i="21"/>
  <c r="U410" i="21"/>
  <c r="AD410" i="21"/>
  <c r="U1750" i="21"/>
  <c r="AE1750" i="21" s="1"/>
  <c r="AD1750" i="21"/>
  <c r="U500" i="21"/>
  <c r="AE500" i="21" s="1"/>
  <c r="AD500" i="21"/>
  <c r="S429" i="21"/>
  <c r="AC429" i="21" s="1"/>
  <c r="AB429" i="21"/>
  <c r="S315" i="21"/>
  <c r="AB315" i="21"/>
  <c r="T235" i="21"/>
  <c r="AC235" i="21"/>
  <c r="S344" i="21"/>
  <c r="AC344" i="21" s="1"/>
  <c r="AB344" i="21"/>
  <c r="U1161" i="21"/>
  <c r="AE1161" i="21" s="1"/>
  <c r="AD1161" i="21"/>
  <c r="U750" i="21"/>
  <c r="AE750" i="21" s="1"/>
  <c r="AD750" i="21"/>
  <c r="T1334" i="21"/>
  <c r="AD1334" i="21" s="1"/>
  <c r="AC1334" i="21"/>
  <c r="V1953" i="21"/>
  <c r="AF1953" i="21" s="1"/>
  <c r="AE1953" i="21"/>
  <c r="Y1953" i="21" s="1"/>
  <c r="U1272" i="21"/>
  <c r="AD1272" i="21"/>
  <c r="T416" i="21"/>
  <c r="AC416" i="21"/>
  <c r="T537" i="21"/>
  <c r="AD537" i="21" s="1"/>
  <c r="AC537" i="21"/>
  <c r="T486" i="21"/>
  <c r="AD486" i="21" s="1"/>
  <c r="AC486" i="21"/>
  <c r="S432" i="21"/>
  <c r="AC432" i="21" s="1"/>
  <c r="AB432" i="21"/>
  <c r="T137" i="21"/>
  <c r="AC137" i="21"/>
  <c r="AD1758" i="21"/>
  <c r="S301" i="21"/>
  <c r="AB301" i="21"/>
  <c r="T1137" i="21"/>
  <c r="AD1137" i="21" s="1"/>
  <c r="AC1137" i="21"/>
  <c r="T1120" i="21"/>
  <c r="AD1120" i="21" s="1"/>
  <c r="AC1120" i="21"/>
  <c r="T234" i="21"/>
  <c r="AC234" i="21"/>
  <c r="AD208" i="21"/>
  <c r="V531" i="21"/>
  <c r="AF531" i="21" s="1"/>
  <c r="AE531" i="21"/>
  <c r="T587" i="21"/>
  <c r="AD587" i="21" s="1"/>
  <c r="AC587" i="21"/>
  <c r="U1885" i="21"/>
  <c r="AE1885" i="21" s="1"/>
  <c r="AD1885" i="21"/>
  <c r="V1647" i="21"/>
  <c r="AF1647" i="21" s="1"/>
  <c r="AE1647" i="21"/>
  <c r="Y1647" i="21" s="1"/>
  <c r="T1420" i="21"/>
  <c r="AD1420" i="21" s="1"/>
  <c r="AC1420" i="21"/>
  <c r="T1986" i="21"/>
  <c r="AD1986" i="21" s="1"/>
  <c r="AC1986" i="21"/>
  <c r="V1918" i="21"/>
  <c r="AF1918" i="21" s="1"/>
  <c r="AE1918" i="21"/>
  <c r="U535" i="21"/>
  <c r="AE535" i="21" s="1"/>
  <c r="AD535" i="21"/>
  <c r="T624" i="21"/>
  <c r="AD624" i="21" s="1"/>
  <c r="AC624" i="21"/>
  <c r="T1503" i="21"/>
  <c r="AD1503" i="21" s="1"/>
  <c r="AC1503" i="21"/>
  <c r="U753" i="21"/>
  <c r="AE753" i="21" s="1"/>
  <c r="AD753" i="21"/>
  <c r="T1163" i="21"/>
  <c r="AC1163" i="21"/>
  <c r="T650" i="21"/>
  <c r="U650" i="21" s="1"/>
  <c r="AE650" i="21" s="1"/>
  <c r="AC650" i="21"/>
  <c r="T748" i="21"/>
  <c r="AD748" i="21" s="1"/>
  <c r="AC748" i="21"/>
  <c r="T1837" i="21"/>
  <c r="AD1837" i="21" s="1"/>
  <c r="AC1837" i="21"/>
  <c r="T810" i="21"/>
  <c r="AD810" i="21" s="1"/>
  <c r="AC810" i="21"/>
  <c r="V1248" i="21"/>
  <c r="AF1248" i="21" s="1"/>
  <c r="AE1248" i="21"/>
  <c r="U878" i="21"/>
  <c r="AE878" i="21" s="1"/>
  <c r="AD878" i="21"/>
  <c r="AD715" i="21"/>
  <c r="T809" i="21"/>
  <c r="AD809" i="21" s="1"/>
  <c r="AC809" i="21"/>
  <c r="AC1040" i="21"/>
  <c r="T1040" i="21"/>
  <c r="S335" i="21"/>
  <c r="AB335" i="21"/>
  <c r="T213" i="21"/>
  <c r="AC213" i="21"/>
  <c r="T437" i="21"/>
  <c r="AC437" i="21"/>
  <c r="U461" i="21"/>
  <c r="AD461" i="21"/>
  <c r="T103" i="21"/>
  <c r="AC103" i="21"/>
  <c r="T131" i="21"/>
  <c r="AC131" i="21"/>
  <c r="T236" i="21"/>
  <c r="AC236" i="21"/>
  <c r="S394" i="21"/>
  <c r="AB394" i="21"/>
  <c r="T187" i="21"/>
  <c r="AC187" i="21"/>
  <c r="S361" i="21"/>
  <c r="AB361" i="21"/>
  <c r="S474" i="21"/>
  <c r="AB474" i="21"/>
  <c r="S308" i="21"/>
  <c r="AB308" i="21"/>
  <c r="V25" i="21"/>
  <c r="AE25" i="21"/>
  <c r="U259" i="21"/>
  <c r="AD259" i="21"/>
  <c r="T1086" i="21"/>
  <c r="AC1086" i="21"/>
  <c r="S296" i="21"/>
  <c r="AB296" i="21"/>
  <c r="S431" i="21"/>
  <c r="AB431" i="21"/>
  <c r="AD1749" i="21"/>
  <c r="Y1749" i="21" s="1"/>
  <c r="X1749" i="21" s="1"/>
  <c r="S428" i="21"/>
  <c r="AB428" i="21"/>
  <c r="T481" i="21"/>
  <c r="AC481" i="21"/>
  <c r="T825" i="21"/>
  <c r="AC825" i="21"/>
  <c r="S290" i="21"/>
  <c r="AB290" i="21"/>
  <c r="U13" i="21"/>
  <c r="AD13" i="21"/>
  <c r="T156" i="21"/>
  <c r="AC156" i="21"/>
  <c r="S337" i="21"/>
  <c r="AB337" i="21"/>
  <c r="T1075" i="21"/>
  <c r="AC1075" i="21"/>
  <c r="U201" i="21"/>
  <c r="AD201" i="21"/>
  <c r="T359" i="21"/>
  <c r="AC359" i="21"/>
  <c r="U312" i="21"/>
  <c r="AD312" i="21"/>
  <c r="V249" i="21"/>
  <c r="AF249" i="21" s="1"/>
  <c r="AE249" i="21"/>
  <c r="U67" i="21"/>
  <c r="AD67" i="21"/>
  <c r="U1057" i="21"/>
  <c r="AE1057" i="21" s="1"/>
  <c r="AD1057" i="21"/>
  <c r="U127" i="21"/>
  <c r="AD127" i="21"/>
  <c r="S470" i="21"/>
  <c r="AC470" i="21" s="1"/>
  <c r="AB470" i="21"/>
  <c r="S374" i="21"/>
  <c r="AC374" i="21" s="1"/>
  <c r="AB374" i="21"/>
  <c r="S427" i="21"/>
  <c r="AC427" i="21" s="1"/>
  <c r="AB427" i="21"/>
  <c r="U1375" i="21"/>
  <c r="AE1375" i="21" s="1"/>
  <c r="AD1375" i="21"/>
  <c r="S358" i="21"/>
  <c r="AC358" i="21" s="1"/>
  <c r="AB358" i="21"/>
  <c r="T248" i="21"/>
  <c r="AC248" i="21"/>
  <c r="AD1183" i="21"/>
  <c r="T1119" i="21"/>
  <c r="AD1119" i="21" s="1"/>
  <c r="AC1119" i="21"/>
  <c r="U1337" i="21"/>
  <c r="AE1337" i="21" s="1"/>
  <c r="AD1337" i="21"/>
  <c r="U538" i="21"/>
  <c r="AE538" i="21" s="1"/>
  <c r="AD538" i="21"/>
  <c r="T1868" i="21"/>
  <c r="AD1868" i="21" s="1"/>
  <c r="AC1868" i="21"/>
  <c r="T954" i="21"/>
  <c r="AD954" i="21" s="1"/>
  <c r="AC954" i="21"/>
  <c r="T566" i="21"/>
  <c r="AD566" i="21" s="1"/>
  <c r="AC566" i="21"/>
  <c r="T228" i="21"/>
  <c r="AC228" i="21"/>
  <c r="T225" i="21"/>
  <c r="AC225" i="21"/>
  <c r="S342" i="21"/>
  <c r="AB342" i="21"/>
  <c r="U1855" i="21"/>
  <c r="AE1855" i="21" s="1"/>
  <c r="AD1855" i="21"/>
  <c r="U40" i="21"/>
  <c r="U12" i="21"/>
  <c r="AD12" i="21"/>
  <c r="T243" i="21"/>
  <c r="AC243" i="21"/>
  <c r="T603" i="21"/>
  <c r="AD603" i="21" s="1"/>
  <c r="AC603" i="21"/>
  <c r="T1399" i="21"/>
  <c r="AD1399" i="21" s="1"/>
  <c r="AC1399" i="21"/>
  <c r="T457" i="21"/>
  <c r="AD457" i="21" s="1"/>
  <c r="AC457" i="21"/>
  <c r="S398" i="21"/>
  <c r="AC398" i="21" s="1"/>
  <c r="AB398" i="21"/>
  <c r="T758" i="21"/>
  <c r="AD758" i="21" s="1"/>
  <c r="AC758" i="21"/>
  <c r="S297" i="21"/>
  <c r="AC297" i="21" s="1"/>
  <c r="AB297" i="21"/>
  <c r="T495" i="21"/>
  <c r="AD495" i="21" s="1"/>
  <c r="AC495" i="21"/>
  <c r="U1300" i="21"/>
  <c r="AE1300" i="21" s="1"/>
  <c r="AD1300" i="21"/>
  <c r="U799" i="21"/>
  <c r="AE799" i="21" s="1"/>
  <c r="AD799" i="21"/>
  <c r="S343" i="21"/>
  <c r="AB343" i="21"/>
  <c r="T1771" i="21"/>
  <c r="AC1771" i="21"/>
  <c r="T944" i="21"/>
  <c r="AD944" i="21" s="1"/>
  <c r="AC944" i="21"/>
  <c r="T965" i="21"/>
  <c r="AD965" i="21" s="1"/>
  <c r="AC965" i="21"/>
  <c r="V879" i="21"/>
  <c r="AF879" i="21" s="1"/>
  <c r="AE879" i="21"/>
  <c r="AD837" i="21"/>
  <c r="T126" i="21"/>
  <c r="AC126" i="21"/>
  <c r="T229" i="21"/>
  <c r="AC229" i="21"/>
  <c r="T644" i="21"/>
  <c r="AD644" i="21" s="1"/>
  <c r="AC644" i="21"/>
  <c r="V975" i="21"/>
  <c r="AF975" i="21" s="1"/>
  <c r="AE975" i="21"/>
  <c r="T1168" i="21"/>
  <c r="AC1168" i="21"/>
  <c r="T591" i="21"/>
  <c r="AD591" i="21" s="1"/>
  <c r="AC591" i="21"/>
  <c r="T596" i="21"/>
  <c r="U596" i="21" s="1"/>
  <c r="AC596" i="21"/>
  <c r="T1516" i="21"/>
  <c r="U1516" i="21" s="1"/>
  <c r="AE1516" i="21" s="1"/>
  <c r="AC1516" i="21"/>
  <c r="T1886" i="21"/>
  <c r="AD1886" i="21" s="1"/>
  <c r="AC1886" i="21"/>
  <c r="T1822" i="21"/>
  <c r="U1822" i="21" s="1"/>
  <c r="AC1822" i="21"/>
  <c r="T960" i="21"/>
  <c r="AC960" i="21"/>
  <c r="T1176" i="21"/>
  <c r="AD1176" i="21" s="1"/>
  <c r="AC1176" i="21"/>
  <c r="T812" i="21"/>
  <c r="AC812" i="21"/>
  <c r="U1058" i="21"/>
  <c r="AD1058" i="21"/>
  <c r="AC676" i="21"/>
  <c r="T676" i="21"/>
  <c r="T128" i="21"/>
  <c r="AC128" i="21"/>
  <c r="T406" i="21"/>
  <c r="AC406" i="21"/>
  <c r="S353" i="21"/>
  <c r="AB353" i="21"/>
  <c r="S300" i="21"/>
  <c r="AB300" i="21"/>
  <c r="T983" i="21"/>
  <c r="AC983" i="21"/>
  <c r="T1276" i="21"/>
  <c r="AC1276" i="21"/>
  <c r="T133" i="21"/>
  <c r="AC133" i="21"/>
  <c r="T419" i="21"/>
  <c r="AC419" i="21"/>
  <c r="T445" i="21"/>
  <c r="AC445" i="21"/>
  <c r="T237" i="21"/>
  <c r="AC237" i="21"/>
  <c r="S319" i="21"/>
  <c r="AB319" i="21"/>
  <c r="T1799" i="21"/>
  <c r="AC1799" i="21"/>
  <c r="V740" i="21"/>
  <c r="AF740" i="21" s="1"/>
  <c r="AE740" i="21"/>
  <c r="V919" i="21"/>
  <c r="AF919" i="21" s="1"/>
  <c r="AE919" i="21"/>
  <c r="S384" i="21"/>
  <c r="AB384" i="21"/>
  <c r="V711" i="21"/>
  <c r="AF711" i="21" s="1"/>
  <c r="AE711" i="21"/>
  <c r="U455" i="21"/>
  <c r="AD455" i="21"/>
  <c r="AC832" i="21"/>
  <c r="T832" i="21"/>
  <c r="AD1248" i="21"/>
  <c r="Y1248" i="21" s="1"/>
  <c r="U1509" i="21"/>
  <c r="AD1509" i="21"/>
  <c r="T465" i="21"/>
  <c r="AC465" i="21"/>
  <c r="S352" i="21"/>
  <c r="AB352" i="21"/>
  <c r="S298" i="21"/>
  <c r="AB298" i="21"/>
  <c r="V1930" i="21"/>
  <c r="AF1930" i="21" s="1"/>
  <c r="AE1930" i="21"/>
  <c r="T106" i="21"/>
  <c r="AC106" i="21"/>
  <c r="T139" i="21"/>
  <c r="AC139" i="21"/>
  <c r="S381" i="21"/>
  <c r="AB381" i="21"/>
  <c r="S383" i="21"/>
  <c r="AB383" i="21"/>
  <c r="U45" i="21"/>
  <c r="AD45" i="21"/>
  <c r="T550" i="21"/>
  <c r="AC550" i="21"/>
  <c r="S392" i="21"/>
  <c r="AB392" i="21"/>
  <c r="U165" i="21"/>
  <c r="AD165" i="21"/>
  <c r="T117" i="21"/>
  <c r="AC117" i="21"/>
  <c r="U369" i="21"/>
  <c r="AE369" i="21" s="1"/>
  <c r="U216" i="21"/>
  <c r="AE216" i="21" s="1"/>
  <c r="AD216" i="21"/>
  <c r="T362" i="21"/>
  <c r="AC362" i="21"/>
  <c r="T1738" i="21"/>
  <c r="AD1738" i="21" s="1"/>
  <c r="AC1738" i="21"/>
  <c r="S388" i="21"/>
  <c r="AC388" i="21" s="1"/>
  <c r="AB388" i="21"/>
  <c r="S304" i="21"/>
  <c r="AC304" i="21" s="1"/>
  <c r="AB304" i="21"/>
  <c r="U266" i="21"/>
  <c r="AD266" i="21"/>
  <c r="V1085" i="21"/>
  <c r="AF1085" i="21" s="1"/>
  <c r="AE1085" i="21"/>
  <c r="V1076" i="21"/>
  <c r="AF1076" i="21" s="1"/>
  <c r="Y1076" i="21" s="1"/>
  <c r="AE1076" i="21"/>
  <c r="AD1082" i="21"/>
  <c r="S430" i="21"/>
  <c r="AB430" i="21"/>
  <c r="T1327" i="21"/>
  <c r="AD1327" i="21" s="1"/>
  <c r="AC1327" i="21"/>
  <c r="T865" i="21"/>
  <c r="AD865" i="21" s="1"/>
  <c r="AC865" i="21"/>
  <c r="T760" i="21"/>
  <c r="AD760" i="21" s="1"/>
  <c r="AC760" i="21"/>
  <c r="U195" i="21"/>
  <c r="AD195" i="21"/>
  <c r="S288" i="21"/>
  <c r="AB288" i="21"/>
  <c r="S306" i="21"/>
  <c r="AB306" i="21"/>
  <c r="T1160" i="21"/>
  <c r="AD1160" i="21" s="1"/>
  <c r="AC1160" i="21"/>
  <c r="U120" i="21"/>
  <c r="AE120" i="21" s="1"/>
  <c r="AD120" i="21"/>
  <c r="U570" i="21"/>
  <c r="AE570" i="21" s="1"/>
  <c r="AD570" i="21"/>
  <c r="T1654" i="21"/>
  <c r="AD1654" i="21" s="1"/>
  <c r="AC1654" i="21"/>
  <c r="U170" i="21"/>
  <c r="AD170" i="21"/>
  <c r="S378" i="21"/>
  <c r="AC378" i="21" s="1"/>
  <c r="AB378" i="21"/>
  <c r="T223" i="21"/>
  <c r="AC223" i="21"/>
  <c r="T1182" i="21"/>
  <c r="AD1182" i="21" s="1"/>
  <c r="AC1182" i="21"/>
  <c r="U260" i="21"/>
  <c r="AD260" i="21"/>
  <c r="T191" i="21"/>
  <c r="AC191" i="21"/>
  <c r="AD1489" i="21"/>
  <c r="S341" i="21"/>
  <c r="AC341" i="21" s="1"/>
  <c r="AB341" i="21"/>
  <c r="T30" i="21"/>
  <c r="AC30" i="21"/>
  <c r="T823" i="21"/>
  <c r="AD823" i="21" s="1"/>
  <c r="AC823" i="21"/>
  <c r="U1224" i="21"/>
  <c r="AE1224" i="21" s="1"/>
  <c r="AD1224" i="21"/>
  <c r="T1967" i="21"/>
  <c r="AC1967" i="21"/>
  <c r="S370" i="21"/>
  <c r="AB370" i="21"/>
  <c r="T953" i="21"/>
  <c r="AC953" i="21"/>
  <c r="T1062" i="21"/>
  <c r="AD1062" i="21" s="1"/>
  <c r="AC1062" i="21"/>
  <c r="T942" i="21"/>
  <c r="AC942" i="21"/>
  <c r="T1166" i="21"/>
  <c r="AD1166" i="21" s="1"/>
  <c r="AC1166" i="21"/>
  <c r="T1894" i="21"/>
  <c r="AD1894" i="21" s="1"/>
  <c r="AC1894" i="21"/>
  <c r="T696" i="21"/>
  <c r="AD696" i="21" s="1"/>
  <c r="AC696" i="21"/>
  <c r="T623" i="21"/>
  <c r="U623" i="21" s="1"/>
  <c r="AE623" i="21" s="1"/>
  <c r="AC623" i="21"/>
  <c r="U1018" i="21"/>
  <c r="AE1018" i="21" s="1"/>
  <c r="AD1018" i="21"/>
  <c r="T1105" i="21"/>
  <c r="AD1105" i="21" s="1"/>
  <c r="AC1105" i="21"/>
  <c r="T586" i="21"/>
  <c r="AD586" i="21" s="1"/>
  <c r="AC586" i="21"/>
  <c r="T1446" i="21"/>
  <c r="AD1446" i="21" s="1"/>
  <c r="AC1446" i="21"/>
  <c r="AD665" i="21"/>
  <c r="T1172" i="21"/>
  <c r="U1172" i="21" s="1"/>
  <c r="AE1172" i="21" s="1"/>
  <c r="AC1172" i="21"/>
  <c r="T1680" i="21"/>
  <c r="AD1680" i="21" s="1"/>
  <c r="AC1680" i="21"/>
  <c r="T1584" i="21"/>
  <c r="AD1584" i="21" s="1"/>
  <c r="AC1584" i="21"/>
  <c r="T412" i="21"/>
  <c r="AC412" i="21"/>
  <c r="AD830" i="21"/>
  <c r="T1204" i="21"/>
  <c r="AC1204" i="21"/>
  <c r="V16" i="21"/>
  <c r="AE16" i="21"/>
  <c r="T1017" i="21"/>
  <c r="AC1017" i="21"/>
  <c r="U951" i="21"/>
  <c r="AD951" i="21"/>
  <c r="U64" i="21"/>
  <c r="AD64" i="21"/>
  <c r="S421" i="21"/>
  <c r="AB421" i="21"/>
  <c r="T123" i="21"/>
  <c r="AC123" i="21"/>
  <c r="S336" i="21"/>
  <c r="AB336" i="21"/>
  <c r="T435" i="21"/>
  <c r="AC435" i="21"/>
  <c r="U890" i="21"/>
  <c r="AD890" i="21"/>
  <c r="S373" i="21"/>
  <c r="AB373" i="21"/>
  <c r="S303" i="21"/>
  <c r="AB303" i="21"/>
  <c r="T443" i="21"/>
  <c r="AC443" i="21"/>
  <c r="T913" i="21"/>
  <c r="AC913" i="21"/>
  <c r="T357" i="21"/>
  <c r="AC357" i="21"/>
  <c r="V1211" i="21"/>
  <c r="AF1211" i="21" s="1"/>
  <c r="Y1211" i="21" s="1"/>
  <c r="AE1211" i="21"/>
  <c r="T575" i="21"/>
  <c r="AC575" i="21"/>
  <c r="AD1201" i="21"/>
  <c r="Y1201" i="21" s="1"/>
  <c r="X1201" i="21" s="1"/>
  <c r="U1198" i="21"/>
  <c r="AD1198" i="21"/>
  <c r="AD531" i="21"/>
  <c r="S355" i="21"/>
  <c r="AB355" i="21"/>
  <c r="U43" i="21"/>
  <c r="AD43" i="21"/>
  <c r="S334" i="21"/>
  <c r="AB334" i="21"/>
  <c r="V1736" i="21"/>
  <c r="AF1736" i="21" s="1"/>
  <c r="AE1736" i="21"/>
  <c r="T14" i="21"/>
  <c r="AC14" i="21"/>
  <c r="T952" i="21"/>
  <c r="AC952" i="21"/>
  <c r="S284" i="21"/>
  <c r="AB284" i="21"/>
  <c r="S390" i="21"/>
  <c r="AB390" i="21"/>
  <c r="AC649" i="21"/>
  <c r="T649" i="21"/>
  <c r="T286" i="21"/>
  <c r="AC286" i="21"/>
  <c r="S405" i="21"/>
  <c r="AB405" i="21"/>
  <c r="T627" i="21"/>
  <c r="AC627" i="21"/>
  <c r="S396" i="21"/>
  <c r="AB396" i="21"/>
  <c r="T167" i="21"/>
  <c r="AC167" i="21"/>
  <c r="AD6" i="21"/>
  <c r="T10" i="21"/>
  <c r="AC10" i="21"/>
  <c r="U715" i="21"/>
  <c r="AE715" i="21" s="1"/>
  <c r="T697" i="21"/>
  <c r="U697" i="21" s="1"/>
  <c r="AE697" i="21" s="1"/>
  <c r="U872" i="21"/>
  <c r="V547" i="21"/>
  <c r="AF547" i="21" s="1"/>
  <c r="Y547" i="21" s="1"/>
  <c r="X547" i="21" s="1"/>
  <c r="U1758" i="21"/>
  <c r="AE1758" i="21" s="1"/>
  <c r="T1241" i="21"/>
  <c r="T653" i="21"/>
  <c r="AD653" i="21" s="1"/>
  <c r="T969" i="21"/>
  <c r="U969" i="21" s="1"/>
  <c r="AE969" i="21" s="1"/>
  <c r="T986" i="21"/>
  <c r="U830" i="21"/>
  <c r="AE830" i="21" s="1"/>
  <c r="Y102" i="21"/>
  <c r="X102" i="21" s="1"/>
  <c r="Y251" i="21"/>
  <c r="X251" i="21" s="1"/>
  <c r="Y333" i="21"/>
  <c r="X333" i="21" s="1"/>
  <c r="Y327" i="21"/>
  <c r="X327" i="21" s="1"/>
  <c r="Y281" i="21"/>
  <c r="X281" i="21" s="1"/>
  <c r="Y256" i="21"/>
  <c r="X256" i="21" s="1"/>
  <c r="Y63" i="21"/>
  <c r="X63" i="21" s="1"/>
  <c r="Y53" i="21"/>
  <c r="X53" i="21" s="1"/>
  <c r="Y711" i="21"/>
  <c r="Y74" i="21"/>
  <c r="X74" i="21" s="1"/>
  <c r="Y31" i="21"/>
  <c r="X31" i="21" s="1"/>
  <c r="Y129" i="21"/>
  <c r="X129" i="21" s="1"/>
  <c r="Y194" i="21"/>
  <c r="X194" i="21" s="1"/>
  <c r="Y227" i="21"/>
  <c r="X227" i="21" s="1"/>
  <c r="Y205" i="21"/>
  <c r="X205" i="21" s="1"/>
  <c r="Y115" i="21"/>
  <c r="X115" i="21" s="1"/>
  <c r="Y324" i="21"/>
  <c r="X324" i="21" s="1"/>
  <c r="Y328" i="21"/>
  <c r="X328" i="21" s="1"/>
  <c r="Y173" i="21"/>
  <c r="X173" i="21" s="1"/>
  <c r="Y138" i="21"/>
  <c r="X138" i="21" s="1"/>
  <c r="Y174" i="21"/>
  <c r="X174" i="21" s="1"/>
  <c r="Y702" i="21"/>
  <c r="X702" i="21" s="1"/>
  <c r="Y991" i="21"/>
  <c r="X991" i="21" s="1"/>
  <c r="Y363" i="21"/>
  <c r="X363" i="21" s="1"/>
  <c r="Y638" i="21"/>
  <c r="Y152" i="21"/>
  <c r="X152" i="21" s="1"/>
  <c r="Y464" i="21"/>
  <c r="X464" i="21" s="1"/>
  <c r="Y55" i="21"/>
  <c r="X55" i="21" s="1"/>
  <c r="Y87" i="21"/>
  <c r="X87" i="21" s="1"/>
  <c r="Y180" i="21"/>
  <c r="X180" i="21" s="1"/>
  <c r="Y39" i="21"/>
  <c r="X39" i="21" s="1"/>
  <c r="Y263" i="21"/>
  <c r="X263" i="21" s="1"/>
  <c r="Y1071" i="21"/>
  <c r="X1071" i="21" s="1"/>
  <c r="Y147" i="21"/>
  <c r="X147" i="21" s="1"/>
  <c r="Y124" i="21"/>
  <c r="X124" i="21" s="1"/>
  <c r="W768" i="21"/>
  <c r="W1515" i="21"/>
  <c r="V914" i="21"/>
  <c r="AF914" i="21" s="1"/>
  <c r="Y914" i="21" s="1"/>
  <c r="X914" i="21" s="1"/>
  <c r="T1409" i="21"/>
  <c r="T864" i="21"/>
  <c r="AD864" i="21" s="1"/>
  <c r="W1956" i="21"/>
  <c r="W1675" i="21"/>
  <c r="W1049" i="21"/>
  <c r="W911" i="21"/>
  <c r="W827" i="21"/>
  <c r="W518" i="21"/>
  <c r="W1991" i="21"/>
  <c r="W613" i="21"/>
  <c r="W551" i="21"/>
  <c r="W783" i="21"/>
  <c r="W1644" i="21"/>
  <c r="W1971" i="21"/>
  <c r="W1661" i="21"/>
  <c r="W2001" i="21"/>
  <c r="W741" i="21"/>
  <c r="W1274" i="21"/>
  <c r="W1563" i="21"/>
  <c r="W1213" i="21"/>
  <c r="W1129" i="21"/>
  <c r="W1264" i="21"/>
  <c r="W765" i="21"/>
  <c r="W1150" i="21"/>
  <c r="W1434" i="21"/>
  <c r="W557" i="21"/>
  <c r="W1575" i="21"/>
  <c r="W1904" i="21"/>
  <c r="W725" i="21"/>
  <c r="W1512" i="21"/>
  <c r="W1609" i="21"/>
  <c r="U665" i="21"/>
  <c r="AE665" i="21" s="1"/>
  <c r="T582" i="21"/>
  <c r="W1959" i="21"/>
  <c r="W1229" i="21"/>
  <c r="T1403" i="21"/>
  <c r="T678" i="21"/>
  <c r="AD678" i="21" s="1"/>
  <c r="T1240" i="21"/>
  <c r="W1993" i="21"/>
  <c r="W767" i="21"/>
  <c r="W1173" i="21"/>
  <c r="T1554" i="21"/>
  <c r="AD1554" i="21" s="1"/>
  <c r="V1905" i="21"/>
  <c r="AF1905" i="21" s="1"/>
  <c r="Y1905" i="21" s="1"/>
  <c r="X1905" i="21" s="1"/>
  <c r="T1260" i="21"/>
  <c r="U1109" i="21"/>
  <c r="T488" i="21"/>
  <c r="AD488" i="21" s="1"/>
  <c r="T1552" i="21"/>
  <c r="AD1552" i="21" s="1"/>
  <c r="T1908" i="21"/>
  <c r="AD1908" i="21" s="1"/>
  <c r="V567" i="21"/>
  <c r="AF567" i="21" s="1"/>
  <c r="Y567" i="21" s="1"/>
  <c r="X567" i="21" s="1"/>
  <c r="T1496" i="21"/>
  <c r="U837" i="21"/>
  <c r="AE837" i="21" s="1"/>
  <c r="W1721" i="21"/>
  <c r="W1022" i="21"/>
  <c r="W1915" i="21"/>
  <c r="T633" i="21"/>
  <c r="AD633" i="21" s="1"/>
  <c r="W1203" i="21"/>
  <c r="W1232" i="21"/>
  <c r="W1684" i="21"/>
  <c r="W1916" i="21"/>
  <c r="W1679" i="21"/>
  <c r="Y458" i="21"/>
  <c r="X458" i="21" s="1"/>
  <c r="Y446" i="21"/>
  <c r="X446" i="21" s="1"/>
  <c r="T1578" i="21"/>
  <c r="Y33" i="21"/>
  <c r="X33" i="21" s="1"/>
  <c r="P13" i="32"/>
  <c r="U1582" i="21"/>
  <c r="AE1582" i="21" s="1"/>
  <c r="T1406" i="21"/>
  <c r="AD1406" i="21" s="1"/>
  <c r="T1370" i="21"/>
  <c r="AD1370" i="21" s="1"/>
  <c r="V1052" i="21"/>
  <c r="AF1052" i="21" s="1"/>
  <c r="Y1052" i="21" s="1"/>
  <c r="X1052" i="21" s="1"/>
  <c r="T1398" i="21"/>
  <c r="AD1398" i="21" s="1"/>
  <c r="W1928" i="21"/>
  <c r="W1320" i="21"/>
  <c r="W846" i="21"/>
  <c r="W747" i="21"/>
  <c r="W695" i="21"/>
  <c r="W1242" i="21"/>
  <c r="T687" i="21"/>
  <c r="AD687" i="21" s="1"/>
  <c r="T1722" i="21"/>
  <c r="AD1722" i="21" s="1"/>
  <c r="V1130" i="21"/>
  <c r="AF1130" i="21" s="1"/>
  <c r="Y1130" i="21" s="1"/>
  <c r="X1130" i="21" s="1"/>
  <c r="T990" i="21"/>
  <c r="AD990" i="21" s="1"/>
  <c r="T955" i="21"/>
  <c r="AD955" i="21" s="1"/>
  <c r="T1751" i="21"/>
  <c r="U948" i="21"/>
  <c r="AE948" i="21" s="1"/>
  <c r="T870" i="21"/>
  <c r="T1064" i="21"/>
  <c r="U1064" i="21" s="1"/>
  <c r="AE1064" i="21" s="1"/>
  <c r="T1219" i="21"/>
  <c r="AD1219" i="21" s="1"/>
  <c r="W1565" i="21"/>
  <c r="W1787" i="21"/>
  <c r="W1414" i="21"/>
  <c r="T1404" i="21"/>
  <c r="AD1404" i="21" s="1"/>
  <c r="U688" i="21"/>
  <c r="AE688" i="21" s="1"/>
  <c r="T1408" i="21"/>
  <c r="AD1408" i="21" s="1"/>
  <c r="T1458" i="21"/>
  <c r="T716" i="21"/>
  <c r="AD716" i="21" s="1"/>
  <c r="T93" i="21"/>
  <c r="W1497" i="21"/>
  <c r="W732" i="21"/>
  <c r="T1048" i="21"/>
  <c r="U1048" i="21" s="1"/>
  <c r="AE1048" i="21" s="1"/>
  <c r="V1621" i="21"/>
  <c r="AF1621" i="21" s="1"/>
  <c r="Y1621" i="21" s="1"/>
  <c r="X1621" i="21" s="1"/>
  <c r="U208" i="21"/>
  <c r="AE208" i="21" s="1"/>
  <c r="T1863" i="21"/>
  <c r="AD1863" i="21" s="1"/>
  <c r="T1501" i="21"/>
  <c r="T1155" i="21"/>
  <c r="AD1155" i="21" s="1"/>
  <c r="T971" i="21"/>
  <c r="AD971" i="21" s="1"/>
  <c r="T1471" i="21"/>
  <c r="AD1471" i="21" s="1"/>
  <c r="T885" i="21"/>
  <c r="AD885" i="21" s="1"/>
  <c r="T826" i="21"/>
  <c r="AD826" i="21" s="1"/>
  <c r="T1145" i="21"/>
  <c r="T877" i="21"/>
  <c r="T489" i="21"/>
  <c r="T252" i="21"/>
  <c r="T1917" i="21"/>
  <c r="T1980" i="21"/>
  <c r="W897" i="21"/>
  <c r="W1407" i="21"/>
  <c r="T967" i="21"/>
  <c r="AD967" i="21" s="1"/>
  <c r="T1164" i="21"/>
  <c r="AD1164" i="21" s="1"/>
  <c r="T1649" i="21"/>
  <c r="AD1649" i="21" s="1"/>
  <c r="T708" i="21"/>
  <c r="AD708" i="21" s="1"/>
  <c r="W610" i="21"/>
  <c r="W1419" i="21"/>
  <c r="W1733" i="21"/>
  <c r="W1083" i="21"/>
  <c r="W1757" i="21"/>
  <c r="W1785" i="21"/>
  <c r="W1707" i="21"/>
  <c r="W1653" i="21"/>
  <c r="W853" i="21"/>
  <c r="W863" i="21"/>
  <c r="W1361" i="21"/>
  <c r="W1670" i="21"/>
  <c r="T694" i="21"/>
  <c r="W777" i="21"/>
  <c r="W1371" i="21"/>
  <c r="U801" i="21"/>
  <c r="AE801" i="21" s="1"/>
  <c r="T121" i="21"/>
  <c r="AD121" i="21" s="1"/>
  <c r="W720" i="21"/>
  <c r="W1615" i="21"/>
  <c r="W1949" i="21"/>
  <c r="W909" i="21"/>
  <c r="W529" i="21"/>
  <c r="W680" i="21"/>
  <c r="Y420" i="21"/>
  <c r="X420" i="21" s="1"/>
  <c r="W1430" i="21"/>
  <c r="W1576" i="21"/>
  <c r="U1668" i="21"/>
  <c r="AE1668" i="21" s="1"/>
  <c r="V1235" i="21"/>
  <c r="AF1235" i="21" s="1"/>
  <c r="Y1235" i="21" s="1"/>
  <c r="X1235" i="21" s="1"/>
  <c r="T1302" i="21"/>
  <c r="W1205" i="21"/>
  <c r="T1267" i="21"/>
  <c r="W660" i="21"/>
  <c r="W1169" i="21"/>
  <c r="T970" i="21"/>
  <c r="AD970" i="21" s="1"/>
  <c r="T869" i="21"/>
  <c r="W1797" i="21"/>
  <c r="V606" i="21"/>
  <c r="AF606" i="21" s="1"/>
  <c r="Y606" i="21" s="1"/>
  <c r="X606" i="21" s="1"/>
  <c r="T815" i="21"/>
  <c r="AD815" i="21" s="1"/>
  <c r="W1506" i="21"/>
  <c r="W988" i="21"/>
  <c r="U543" i="21"/>
  <c r="AE543" i="21" s="1"/>
  <c r="U1535" i="21"/>
  <c r="AE1535" i="21" s="1"/>
  <c r="W1559" i="21"/>
  <c r="W533" i="21"/>
  <c r="Y181" i="21"/>
  <c r="X181" i="21" s="1"/>
  <c r="W1944" i="21"/>
  <c r="U1641" i="21"/>
  <c r="AE1641" i="21" s="1"/>
  <c r="T1412" i="21"/>
  <c r="AD1412" i="21" s="1"/>
  <c r="V1911" i="21"/>
  <c r="AF1911" i="21" s="1"/>
  <c r="Y1911" i="21" s="1"/>
  <c r="X1911" i="21" s="1"/>
  <c r="W1231" i="21"/>
  <c r="W1127" i="21"/>
  <c r="W999" i="21"/>
  <c r="W1217" i="21"/>
  <c r="W1803" i="21"/>
  <c r="W1795" i="21"/>
  <c r="T675" i="21"/>
  <c r="W784" i="21"/>
  <c r="W1352" i="21"/>
  <c r="W831" i="21"/>
  <c r="V1401" i="21"/>
  <c r="AF1401" i="21" s="1"/>
  <c r="Y1401" i="21" s="1"/>
  <c r="X1401" i="21" s="1"/>
  <c r="T1921" i="21"/>
  <c r="AD1921" i="21" s="1"/>
  <c r="V1698" i="21"/>
  <c r="AF1698" i="21" s="1"/>
  <c r="Y1698" i="21" s="1"/>
  <c r="X1698" i="21" s="1"/>
  <c r="U1329" i="21"/>
  <c r="AE1329" i="21" s="1"/>
  <c r="T2000" i="21"/>
  <c r="AD2000" i="21" s="1"/>
  <c r="T1259" i="21"/>
  <c r="V1687" i="21"/>
  <c r="AF1687" i="21" s="1"/>
  <c r="Y1687" i="21" s="1"/>
  <c r="X1687" i="21" s="1"/>
  <c r="U1489" i="21"/>
  <c r="AE1489" i="21" s="1"/>
  <c r="U114" i="21"/>
  <c r="V548" i="21"/>
  <c r="AF548" i="21" s="1"/>
  <c r="Y548" i="21" s="1"/>
  <c r="X548" i="21" s="1"/>
  <c r="V1036" i="21"/>
  <c r="AF1036" i="21" s="1"/>
  <c r="Y1036" i="21" s="1"/>
  <c r="X1036" i="21" s="1"/>
  <c r="U1293" i="21"/>
  <c r="V530" i="21"/>
  <c r="AF530" i="21" s="1"/>
  <c r="Y530" i="21" s="1"/>
  <c r="X530" i="21" s="1"/>
  <c r="U604" i="21"/>
  <c r="AE604" i="21" s="1"/>
  <c r="T1623" i="21"/>
  <c r="AD1623" i="21" s="1"/>
  <c r="T1149" i="21"/>
  <c r="AD1149" i="21" s="1"/>
  <c r="V1998" i="21"/>
  <c r="AF1998" i="21" s="1"/>
  <c r="Y1998" i="21" s="1"/>
  <c r="X1998" i="21" s="1"/>
  <c r="T1487" i="21"/>
  <c r="AD1487" i="21" s="1"/>
  <c r="T771" i="21"/>
  <c r="AD771" i="21" s="1"/>
  <c r="T1469" i="21"/>
  <c r="AD1469" i="21" s="1"/>
  <c r="U793" i="21"/>
  <c r="AE793" i="21" s="1"/>
  <c r="T834" i="21"/>
  <c r="T804" i="21"/>
  <c r="U663" i="21"/>
  <c r="U1490" i="21"/>
  <c r="AE1490" i="21" s="1"/>
  <c r="U1079" i="21"/>
  <c r="AE1079" i="21" s="1"/>
  <c r="V2002" i="21"/>
  <c r="AF2002" i="21" s="1"/>
  <c r="Y2002" i="21" s="1"/>
  <c r="X2002" i="21" s="1"/>
  <c r="U645" i="21"/>
  <c r="AE645" i="21" s="1"/>
  <c r="T224" i="21"/>
  <c r="AD224" i="21" s="1"/>
  <c r="E4" i="9"/>
  <c r="E6" i="9" s="1"/>
  <c r="T210" i="21"/>
  <c r="T1665" i="21"/>
  <c r="S340" i="21"/>
  <c r="AC340" i="21" s="1"/>
  <c r="U1082" i="21"/>
  <c r="T1011" i="21"/>
  <c r="T149" i="21"/>
  <c r="T1854" i="21"/>
  <c r="AD1854" i="21" s="1"/>
  <c r="T140" i="21"/>
  <c r="T1794" i="21"/>
  <c r="AD1794" i="21" s="1"/>
  <c r="T1015" i="21"/>
  <c r="AD1015" i="21" s="1"/>
  <c r="T1196" i="21"/>
  <c r="AD1196" i="21" s="1"/>
  <c r="T1438" i="21"/>
  <c r="AD1438" i="21" s="1"/>
  <c r="T1550" i="21"/>
  <c r="AD1550" i="21" s="1"/>
  <c r="T1605" i="21"/>
  <c r="AD1605" i="21" s="1"/>
  <c r="T1696" i="21"/>
  <c r="AD1696" i="21" s="1"/>
  <c r="T1762" i="21"/>
  <c r="AD1762" i="21" s="1"/>
  <c r="U1784" i="21"/>
  <c r="AE1784" i="21" s="1"/>
  <c r="T442" i="21"/>
  <c r="AD442" i="21" s="1"/>
  <c r="T1004" i="21"/>
  <c r="AD1004" i="21" s="1"/>
  <c r="T1900" i="21"/>
  <c r="AD1900" i="21" s="1"/>
  <c r="T1937" i="21"/>
  <c r="AD1937" i="21" s="1"/>
  <c r="U1159" i="21"/>
  <c r="AE1159" i="21" s="1"/>
  <c r="T1194" i="21"/>
  <c r="AD1194" i="21" s="1"/>
  <c r="T1865" i="21"/>
  <c r="AD1865" i="21" s="1"/>
  <c r="T1897" i="21"/>
  <c r="AD1897" i="21" s="1"/>
  <c r="T1929" i="21"/>
  <c r="AD1929" i="21" s="1"/>
  <c r="T265" i="21"/>
  <c r="T56" i="21"/>
  <c r="AD56" i="21" s="1"/>
  <c r="T59" i="21"/>
  <c r="T142" i="21"/>
  <c r="T1148" i="21"/>
  <c r="AD1148" i="21" s="1"/>
  <c r="T1222" i="21"/>
  <c r="AD1222" i="21" s="1"/>
  <c r="V1546" i="21"/>
  <c r="AF1546" i="21" s="1"/>
  <c r="Y1546" i="21" s="1"/>
  <c r="X1546" i="21" s="1"/>
  <c r="T1122" i="21"/>
  <c r="U1122" i="21" s="1"/>
  <c r="AE1122" i="21" s="1"/>
  <c r="T220" i="21"/>
  <c r="T1724" i="21"/>
  <c r="AD1724" i="21" s="1"/>
  <c r="T1774" i="21"/>
  <c r="AD1774" i="21" s="1"/>
  <c r="T1966" i="21"/>
  <c r="AD1966" i="21" s="1"/>
  <c r="S404" i="21"/>
  <c r="AC404" i="21" s="1"/>
  <c r="U1739" i="21"/>
  <c r="AE1739" i="21" s="1"/>
  <c r="T1753" i="21"/>
  <c r="AD1753" i="21" s="1"/>
  <c r="T1843" i="21"/>
  <c r="AD1843" i="21" s="1"/>
  <c r="T1884" i="21"/>
  <c r="AD1884" i="21" s="1"/>
  <c r="T615" i="21"/>
  <c r="AD615" i="21" s="1"/>
  <c r="V859" i="21"/>
  <c r="AF859" i="21" s="1"/>
  <c r="Y859" i="21" s="1"/>
  <c r="X859" i="21" s="1"/>
  <c r="T1720" i="21"/>
  <c r="AD1720" i="21" s="1"/>
  <c r="T513" i="21"/>
  <c r="AD513" i="21" s="1"/>
  <c r="T1756" i="21"/>
  <c r="AD1756" i="21" s="1"/>
  <c r="T1816" i="21"/>
  <c r="AD1816" i="21" s="1"/>
  <c r="T1857" i="21"/>
  <c r="AD1857" i="21" s="1"/>
  <c r="T1981" i="21"/>
  <c r="AD1981" i="21" s="1"/>
  <c r="T511" i="21"/>
  <c r="AD511" i="21" s="1"/>
  <c r="U659" i="21"/>
  <c r="AE659" i="21" s="1"/>
  <c r="U1096" i="21"/>
  <c r="AE1096" i="21" s="1"/>
  <c r="T1534" i="21"/>
  <c r="AD1534" i="21" s="1"/>
  <c r="T1557" i="21"/>
  <c r="AD1557" i="21" s="1"/>
  <c r="T1625" i="21"/>
  <c r="AD1625" i="21" s="1"/>
  <c r="T1888" i="21"/>
  <c r="AD1888" i="21" s="1"/>
  <c r="S313" i="21"/>
  <c r="AC313" i="21" s="1"/>
  <c r="T723" i="21"/>
  <c r="AD723" i="21" s="1"/>
  <c r="T979" i="21"/>
  <c r="AD979" i="21" s="1"/>
  <c r="T1124" i="21"/>
  <c r="AD1124" i="21" s="1"/>
  <c r="T1532" i="21"/>
  <c r="AD1532" i="21" s="1"/>
  <c r="T1664" i="21"/>
  <c r="AD1664" i="21" s="1"/>
  <c r="T1902" i="21"/>
  <c r="AD1902" i="21" s="1"/>
  <c r="T36" i="21"/>
  <c r="T61" i="21"/>
  <c r="S316" i="21"/>
  <c r="AC316" i="21" s="1"/>
  <c r="V907" i="21"/>
  <c r="AF907" i="21" s="1"/>
  <c r="Y907" i="21" s="1"/>
  <c r="X907" i="21" s="1"/>
  <c r="U1066" i="21"/>
  <c r="AE1066" i="21" s="1"/>
  <c r="T119" i="21"/>
  <c r="T247" i="21"/>
  <c r="AD247" i="21" s="1"/>
  <c r="V1610" i="21"/>
  <c r="AF1610" i="21" s="1"/>
  <c r="Y1610" i="21" s="1"/>
  <c r="X1610" i="21" s="1"/>
  <c r="T1112" i="21"/>
  <c r="AD1112" i="21" s="1"/>
  <c r="T1526" i="21"/>
  <c r="AD1526" i="21" s="1"/>
  <c r="T97" i="21"/>
  <c r="T1693" i="21"/>
  <c r="AD1693" i="21" s="1"/>
  <c r="T1746" i="21"/>
  <c r="AD1746" i="21" s="1"/>
  <c r="T1763" i="21"/>
  <c r="AD1763" i="21" s="1"/>
  <c r="T1867" i="21"/>
  <c r="AD1867" i="21" s="1"/>
  <c r="T1056" i="21"/>
  <c r="AD1056" i="21" s="1"/>
  <c r="U1291" i="21"/>
  <c r="AE1291" i="21" s="1"/>
  <c r="T1538" i="21"/>
  <c r="AD1538" i="21" s="1"/>
  <c r="T1732" i="21"/>
  <c r="AD1732" i="21" s="1"/>
  <c r="T1767" i="21"/>
  <c r="AD1767" i="21" s="1"/>
  <c r="T1789" i="21"/>
  <c r="AD1789" i="21" s="1"/>
  <c r="S375" i="21"/>
  <c r="AC375" i="21" s="1"/>
  <c r="T1840" i="21"/>
  <c r="AD1840" i="21" s="1"/>
  <c r="T1880" i="21"/>
  <c r="AD1880" i="21" s="1"/>
  <c r="T1853" i="21"/>
  <c r="AD1853" i="21" s="1"/>
  <c r="T904" i="21"/>
  <c r="AD904" i="21" s="1"/>
  <c r="T1907" i="21"/>
  <c r="AD1907" i="21" s="1"/>
  <c r="T1979" i="21"/>
  <c r="AD1979" i="21" s="1"/>
  <c r="S329" i="21"/>
  <c r="AC329" i="21" s="1"/>
  <c r="T856" i="21"/>
  <c r="AD856" i="21" s="1"/>
  <c r="T101" i="21"/>
  <c r="T1726" i="21"/>
  <c r="AD1726" i="21" s="1"/>
  <c r="T629" i="21"/>
  <c r="AD629" i="21" s="1"/>
  <c r="T1154" i="21"/>
  <c r="AD1154" i="21" s="1"/>
  <c r="T949" i="21"/>
  <c r="AD949" i="21" s="1"/>
  <c r="T1838" i="21"/>
  <c r="AD1838" i="21" s="1"/>
  <c r="U1882" i="21"/>
  <c r="AE1882" i="21" s="1"/>
  <c r="T1987" i="21"/>
  <c r="AD1987" i="21" s="1"/>
  <c r="T1683" i="21"/>
  <c r="AD1683" i="21" s="1"/>
  <c r="T104" i="21"/>
  <c r="AD104" i="21" s="1"/>
  <c r="T943" i="21"/>
  <c r="AD943" i="21" s="1"/>
  <c r="T1179" i="21"/>
  <c r="AD1179" i="21" s="1"/>
  <c r="T1672" i="21"/>
  <c r="AD1672" i="21" s="1"/>
  <c r="U1183" i="21"/>
  <c r="AE1183" i="21" s="1"/>
  <c r="U1764" i="21"/>
  <c r="AE1764" i="21" s="1"/>
  <c r="U1786" i="21"/>
  <c r="AE1786" i="21" s="1"/>
  <c r="T1695" i="21"/>
  <c r="AD1695" i="21" s="1"/>
  <c r="T1827" i="21"/>
  <c r="AD1827" i="21" s="1"/>
  <c r="T1985" i="21"/>
  <c r="AD1985" i="21" s="1"/>
  <c r="T845" i="21"/>
  <c r="AD845" i="21" s="1"/>
  <c r="T1744" i="21"/>
  <c r="AD1744" i="21" s="1"/>
  <c r="T1769" i="21"/>
  <c r="AD1769" i="21" s="1"/>
  <c r="U637" i="21"/>
  <c r="AE637" i="21" s="1"/>
  <c r="T1027" i="21"/>
  <c r="AD1027" i="21" s="1"/>
  <c r="T1220" i="21"/>
  <c r="AD1220" i="21" s="1"/>
  <c r="T1547" i="21"/>
  <c r="AD1547" i="21" s="1"/>
  <c r="V838" i="21"/>
  <c r="AF838" i="21" s="1"/>
  <c r="Y838" i="21" s="1"/>
  <c r="X838" i="21" s="1"/>
  <c r="V1685" i="21"/>
  <c r="AF1685" i="21" s="1"/>
  <c r="Y1685" i="21" s="1"/>
  <c r="X1685" i="21" s="1"/>
  <c r="T880" i="21"/>
  <c r="AD880" i="21" s="1"/>
  <c r="T1044" i="21"/>
  <c r="AD1044" i="21" s="1"/>
  <c r="V1245" i="21"/>
  <c r="AF1245" i="21" s="1"/>
  <c r="Y1245" i="21" s="1"/>
  <c r="X1245" i="21" s="1"/>
  <c r="U1631" i="21"/>
  <c r="AE1631" i="21" s="1"/>
  <c r="T1832" i="21"/>
  <c r="AD1832" i="21" s="1"/>
  <c r="S365" i="21"/>
  <c r="AC365" i="21" s="1"/>
  <c r="T805" i="21"/>
  <c r="AD805" i="21" s="1"/>
  <c r="T1029" i="21"/>
  <c r="AD1029" i="21" s="1"/>
  <c r="T1389" i="21"/>
  <c r="AD1389" i="21" s="1"/>
  <c r="T1523" i="21"/>
  <c r="AD1523" i="21" s="1"/>
  <c r="T1286" i="21"/>
  <c r="AD1286" i="21" s="1"/>
  <c r="T1411" i="21"/>
  <c r="AD1411" i="21" s="1"/>
  <c r="T1475" i="21"/>
  <c r="AD1475" i="21" s="1"/>
  <c r="T1852" i="21"/>
  <c r="AD1852" i="21" s="1"/>
  <c r="U1247" i="21"/>
  <c r="AE1247" i="21" s="1"/>
  <c r="T77" i="21"/>
  <c r="T94" i="21"/>
  <c r="AD94" i="21" s="1"/>
  <c r="T1266" i="21"/>
  <c r="AD1266" i="21" s="1"/>
  <c r="T1324" i="21"/>
  <c r="AD1324" i="21" s="1"/>
  <c r="T1391" i="21"/>
  <c r="AD1391" i="21" s="1"/>
  <c r="T1770" i="21"/>
  <c r="AD1770" i="21" s="1"/>
  <c r="T1922" i="21"/>
  <c r="AD1922" i="21" s="1"/>
  <c r="T1288" i="21"/>
  <c r="AD1288" i="21" s="1"/>
  <c r="T1859" i="21"/>
  <c r="AD1859" i="21" s="1"/>
  <c r="T1761" i="21"/>
  <c r="AD1761" i="21" s="1"/>
  <c r="T1269" i="21"/>
  <c r="AD1269" i="21" s="1"/>
  <c r="T956" i="21"/>
  <c r="AD956" i="21" s="1"/>
  <c r="T861" i="21"/>
  <c r="AD861" i="21" s="1"/>
  <c r="T509" i="21"/>
  <c r="AD509" i="21" s="1"/>
  <c r="T1860" i="21"/>
  <c r="AD1860" i="21" s="1"/>
  <c r="T1252" i="21"/>
  <c r="AD1252" i="21" s="1"/>
  <c r="T88" i="21"/>
  <c r="AD88" i="21" s="1"/>
  <c r="T1447" i="21"/>
  <c r="AD1447" i="21" s="1"/>
  <c r="T1485" i="21"/>
  <c r="AD1485" i="21" s="1"/>
  <c r="T1504" i="21"/>
  <c r="AD1504" i="21" s="1"/>
  <c r="U656" i="21"/>
  <c r="AE656" i="21" s="1"/>
  <c r="T1405" i="21"/>
  <c r="AD1405" i="21" s="1"/>
  <c r="T1472" i="21"/>
  <c r="AD1472" i="21" s="1"/>
  <c r="T1486" i="21"/>
  <c r="AD1486" i="21" s="1"/>
  <c r="U813" i="21"/>
  <c r="AE813" i="21" s="1"/>
  <c r="T1221" i="21"/>
  <c r="AD1221" i="21" s="1"/>
  <c r="T1255" i="21"/>
  <c r="AD1255" i="21" s="1"/>
  <c r="U487" i="21"/>
  <c r="AE487" i="21" s="1"/>
  <c r="V1322" i="21"/>
  <c r="AF1322" i="21" s="1"/>
  <c r="Y1322" i="21" s="1"/>
  <c r="X1322" i="21" s="1"/>
  <c r="U929" i="21"/>
  <c r="AE929" i="21" s="1"/>
  <c r="T1184" i="21"/>
  <c r="AD1184" i="21" s="1"/>
  <c r="U1663" i="21"/>
  <c r="AE1663" i="21" s="1"/>
  <c r="V883" i="21"/>
  <c r="AF883" i="21" s="1"/>
  <c r="Y883" i="21" s="1"/>
  <c r="X883" i="21" s="1"/>
  <c r="T1284" i="21"/>
  <c r="AD1284" i="21" s="1"/>
  <c r="T1393" i="21"/>
  <c r="AD1393" i="21" s="1"/>
  <c r="U1443" i="21"/>
  <c r="AE1443" i="21" s="1"/>
  <c r="T1381" i="21"/>
  <c r="AD1381" i="21" s="1"/>
  <c r="T1298" i="21"/>
  <c r="AD1298" i="21" s="1"/>
  <c r="U1385" i="21"/>
  <c r="AE1385" i="21" s="1"/>
  <c r="T1455" i="21"/>
  <c r="AD1455" i="21" s="1"/>
  <c r="T1484" i="21"/>
  <c r="AD1484" i="21" s="1"/>
  <c r="T1549" i="21"/>
  <c r="AD1549" i="21" s="1"/>
  <c r="T1861" i="21"/>
  <c r="AD1861" i="21" s="1"/>
  <c r="U1138" i="21"/>
  <c r="AE1138" i="21" s="1"/>
  <c r="T1441" i="21"/>
  <c r="AD1441" i="21" s="1"/>
  <c r="T1613" i="21"/>
  <c r="AD1613" i="21" s="1"/>
  <c r="U1435" i="21"/>
  <c r="AE1435" i="21" s="1"/>
  <c r="T1869" i="21"/>
  <c r="AD1869" i="21" s="1"/>
  <c r="U860" i="21"/>
  <c r="AE860" i="21" s="1"/>
  <c r="V1548" i="21"/>
  <c r="AF1548" i="21" s="1"/>
  <c r="Y1548" i="21" s="1"/>
  <c r="X1548" i="21" s="1"/>
  <c r="T98" i="21"/>
  <c r="T545" i="21"/>
  <c r="AD545" i="21" s="1"/>
  <c r="T1965" i="21"/>
  <c r="AD1965" i="21" s="1"/>
  <c r="T84" i="21"/>
  <c r="AD84" i="21" s="1"/>
  <c r="T1422" i="21"/>
  <c r="AD1422" i="21" s="1"/>
  <c r="T1476" i="21"/>
  <c r="AD1476" i="21" s="1"/>
  <c r="T1688" i="21"/>
  <c r="AD1688" i="21" s="1"/>
  <c r="T1368" i="21"/>
  <c r="AD1368" i="21" s="1"/>
  <c r="T1510" i="21"/>
  <c r="AD1510" i="21" s="1"/>
  <c r="T1287" i="21"/>
  <c r="AD1287" i="21" s="1"/>
  <c r="T1383" i="21"/>
  <c r="AD1383" i="21" s="1"/>
  <c r="T1474" i="21"/>
  <c r="AD1474" i="21" s="1"/>
  <c r="T1495" i="21"/>
  <c r="AD1495" i="21" s="1"/>
  <c r="T1858" i="21"/>
  <c r="AD1858" i="21" s="1"/>
  <c r="U565" i="21"/>
  <c r="AE565" i="21" s="1"/>
  <c r="T1282" i="21"/>
  <c r="AD1282" i="21" s="1"/>
  <c r="V1373" i="21"/>
  <c r="AF1373" i="21" s="1"/>
  <c r="Y1373" i="21" s="1"/>
  <c r="X1373" i="21" s="1"/>
  <c r="T1424" i="21"/>
  <c r="AD1424" i="21" s="1"/>
  <c r="T1477" i="21"/>
  <c r="AD1477" i="21" s="1"/>
  <c r="T1850" i="21"/>
  <c r="AD1850" i="21" s="1"/>
  <c r="V540" i="21"/>
  <c r="AF540" i="21" s="1"/>
  <c r="Y540" i="21" s="1"/>
  <c r="X540" i="21" s="1"/>
  <c r="T1299" i="21"/>
  <c r="AD1299" i="21" s="1"/>
  <c r="U519" i="21"/>
  <c r="AE519" i="21" s="1"/>
  <c r="T494" i="21"/>
  <c r="AD494" i="21" s="1"/>
  <c r="T1862" i="21"/>
  <c r="AD1862" i="21" s="1"/>
  <c r="U731" i="21"/>
  <c r="AE731" i="21" s="1"/>
  <c r="T1019" i="21"/>
  <c r="AD1019" i="21" s="1"/>
  <c r="T1706" i="21"/>
  <c r="AD1706" i="21" s="1"/>
  <c r="T76" i="21"/>
  <c r="U673" i="21"/>
  <c r="AE673" i="21" s="1"/>
  <c r="T594" i="21"/>
  <c r="AD594" i="21" s="1"/>
  <c r="T839" i="21"/>
  <c r="AD839" i="21" s="1"/>
  <c r="T842" i="21"/>
  <c r="AD842" i="21" s="1"/>
  <c r="T927" i="21"/>
  <c r="AD927" i="21" s="1"/>
  <c r="T947" i="21"/>
  <c r="AD947" i="21" s="1"/>
  <c r="T1193" i="21"/>
  <c r="AD1193" i="21" s="1"/>
  <c r="T1551" i="21"/>
  <c r="AD1551" i="21" s="1"/>
  <c r="T1626" i="21"/>
  <c r="AD1626" i="21" s="1"/>
  <c r="T946" i="21"/>
  <c r="AD946" i="21" s="1"/>
  <c r="T1143" i="21"/>
  <c r="AD1143" i="21" s="1"/>
  <c r="T1727" i="21"/>
  <c r="AD1727" i="21" s="1"/>
  <c r="T185" i="21"/>
  <c r="AD185" i="21" s="1"/>
  <c r="T439" i="21"/>
  <c r="AD439" i="21" s="1"/>
  <c r="U1776" i="21"/>
  <c r="AE1776" i="21" s="1"/>
  <c r="T214" i="21"/>
  <c r="T539" i="21"/>
  <c r="AD539" i="21" s="1"/>
  <c r="T802" i="21"/>
  <c r="AD802" i="21" s="1"/>
  <c r="V733" i="21"/>
  <c r="AF733" i="21" s="1"/>
  <c r="Y733" i="21" s="1"/>
  <c r="X733" i="21" s="1"/>
  <c r="T1223" i="21"/>
  <c r="AD1223" i="21" s="1"/>
  <c r="T1570" i="21"/>
  <c r="AD1570" i="21" s="1"/>
  <c r="T1638" i="21"/>
  <c r="AD1638" i="21" s="1"/>
  <c r="T1694" i="21"/>
  <c r="AD1694" i="21" s="1"/>
  <c r="T1777" i="21"/>
  <c r="AD1777" i="21" s="1"/>
  <c r="T1866" i="21"/>
  <c r="AD1866" i="21" s="1"/>
  <c r="T1898" i="21"/>
  <c r="AD1898" i="21" s="1"/>
  <c r="T1113" i="21"/>
  <c r="AD1113" i="21" s="1"/>
  <c r="T710" i="21"/>
  <c r="AD710" i="21" s="1"/>
  <c r="U651" i="21"/>
  <c r="AE651" i="21" s="1"/>
  <c r="T690" i="21"/>
  <c r="AD690" i="21" s="1"/>
  <c r="T959" i="21"/>
  <c r="AD959" i="21" s="1"/>
  <c r="T1656" i="21"/>
  <c r="AD1656" i="21" s="1"/>
  <c r="T1379" i="21"/>
  <c r="AD1379" i="21" s="1"/>
  <c r="U700" i="21"/>
  <c r="AE700" i="21" s="1"/>
  <c r="S331" i="21"/>
  <c r="AC331" i="21" s="1"/>
  <c r="T561" i="21"/>
  <c r="AD561" i="21" s="1"/>
  <c r="T267" i="21"/>
  <c r="T449" i="21"/>
  <c r="AD449" i="21" s="1"/>
  <c r="T569" i="21"/>
  <c r="AD569" i="21" s="1"/>
  <c r="T670" i="21"/>
  <c r="AD670" i="21" s="1"/>
  <c r="T1887" i="21"/>
  <c r="AD1887" i="21" s="1"/>
  <c r="T1568" i="21"/>
  <c r="AD1568" i="21" s="1"/>
  <c r="Y500" i="21"/>
  <c r="S338" i="21"/>
  <c r="AC338" i="21" s="1"/>
  <c r="T851" i="21"/>
  <c r="AD851" i="21" s="1"/>
  <c r="S368" i="21"/>
  <c r="AC368" i="21" s="1"/>
  <c r="T814" i="21"/>
  <c r="AD814" i="21" s="1"/>
  <c r="U1251" i="21"/>
  <c r="AE1251" i="21" s="1"/>
  <c r="T1081" i="21"/>
  <c r="AD1081" i="21" s="1"/>
  <c r="T1648" i="21"/>
  <c r="AD1648" i="21" s="1"/>
  <c r="T1934" i="21"/>
  <c r="AD1934" i="21" s="1"/>
  <c r="T1975" i="21"/>
  <c r="AD1975" i="21" s="1"/>
  <c r="T1131" i="21"/>
  <c r="AD1131" i="21" s="1"/>
  <c r="T928" i="21"/>
  <c r="AD928" i="21" s="1"/>
  <c r="T1622" i="21"/>
  <c r="AD1622" i="21" s="1"/>
  <c r="U1283" i="21"/>
  <c r="AE1283" i="21" s="1"/>
  <c r="T1380" i="21"/>
  <c r="AD1380" i="21" s="1"/>
  <c r="T1290" i="21"/>
  <c r="AD1290" i="21" s="1"/>
  <c r="T1410" i="21"/>
  <c r="AD1410" i="21" s="1"/>
  <c r="V977" i="21"/>
  <c r="AF977" i="21" s="1"/>
  <c r="Y977" i="21" s="1"/>
  <c r="X977" i="21" s="1"/>
  <c r="V1144" i="21"/>
  <c r="AF1144" i="21" s="1"/>
  <c r="Y1144" i="21" s="1"/>
  <c r="X1144" i="21" s="1"/>
  <c r="T647" i="21"/>
  <c r="AD647" i="21" s="1"/>
  <c r="T677" i="21"/>
  <c r="AD677" i="21" s="1"/>
  <c r="T1708" i="21"/>
  <c r="AD1708" i="21" s="1"/>
  <c r="T1766" i="21"/>
  <c r="AD1766" i="21" s="1"/>
  <c r="T1828" i="21"/>
  <c r="AD1828" i="21" s="1"/>
  <c r="T1896" i="21"/>
  <c r="AD1896" i="21" s="1"/>
  <c r="T1195" i="21"/>
  <c r="AD1195" i="21" s="1"/>
  <c r="T1652" i="21"/>
  <c r="AD1652" i="21" s="1"/>
  <c r="T841" i="21"/>
  <c r="AD841" i="21" s="1"/>
  <c r="S354" i="21"/>
  <c r="AC354" i="21" s="1"/>
  <c r="T744" i="21"/>
  <c r="AD744" i="21" s="1"/>
  <c r="T811" i="21"/>
  <c r="AD811" i="21" s="1"/>
  <c r="T840" i="21"/>
  <c r="AD840" i="21" s="1"/>
  <c r="T908" i="21"/>
  <c r="AD908" i="21" s="1"/>
  <c r="U1243" i="21"/>
  <c r="AE1243" i="21" s="1"/>
  <c r="T917" i="21"/>
  <c r="AD917" i="21" s="1"/>
  <c r="T1031" i="21"/>
  <c r="AD1031" i="21" s="1"/>
  <c r="T1111" i="21"/>
  <c r="AD1111" i="21" s="1"/>
  <c r="T1569" i="21"/>
  <c r="AD1569" i="21" s="1"/>
  <c r="T1593" i="21"/>
  <c r="AD1593" i="21" s="1"/>
  <c r="T1931" i="21"/>
  <c r="AD1931" i="21" s="1"/>
  <c r="T1973" i="21"/>
  <c r="AD1973" i="21" s="1"/>
  <c r="T1892" i="21"/>
  <c r="AD1892" i="21" s="1"/>
  <c r="T968" i="21"/>
  <c r="AD968" i="21" s="1"/>
  <c r="T1180" i="21"/>
  <c r="AD1180" i="21" s="1"/>
  <c r="T1431" i="21"/>
  <c r="AD1431" i="21" s="1"/>
  <c r="T1511" i="21"/>
  <c r="AD1511" i="21" s="1"/>
  <c r="U816" i="21"/>
  <c r="AE816" i="21" s="1"/>
  <c r="T808" i="21"/>
  <c r="AD808" i="21" s="1"/>
  <c r="T141" i="21"/>
  <c r="U896" i="21"/>
  <c r="AE896" i="21" s="1"/>
  <c r="T1710" i="21"/>
  <c r="AD1710" i="21" s="1"/>
  <c r="T1890" i="21"/>
  <c r="AD1890" i="21" s="1"/>
  <c r="T1650" i="21"/>
  <c r="AD1650" i="21" s="1"/>
  <c r="T1678" i="21"/>
  <c r="AD1678" i="21" s="1"/>
  <c r="T1697" i="21"/>
  <c r="AD1697" i="21" s="1"/>
  <c r="T1775" i="21"/>
  <c r="AD1775" i="21" s="1"/>
  <c r="T1807" i="21"/>
  <c r="AD1807" i="21" s="1"/>
  <c r="T1883" i="21"/>
  <c r="AD1883" i="21" s="1"/>
  <c r="T1938" i="21"/>
  <c r="AD1938" i="21" s="1"/>
  <c r="V803" i="21"/>
  <c r="AF803" i="21" s="1"/>
  <c r="Y803" i="21" s="1"/>
  <c r="X803" i="21" s="1"/>
  <c r="S321" i="21"/>
  <c r="AC321" i="21" s="1"/>
  <c r="S475" i="21"/>
  <c r="AC475" i="21" s="1"/>
  <c r="T652" i="21"/>
  <c r="AD652" i="21" s="1"/>
  <c r="T755" i="21"/>
  <c r="AD755" i="21" s="1"/>
  <c r="U874" i="21"/>
  <c r="AE874" i="21" s="1"/>
  <c r="S346" i="21"/>
  <c r="AC346" i="21" s="1"/>
  <c r="T901" i="21"/>
  <c r="AD901" i="21" s="1"/>
  <c r="T934" i="21"/>
  <c r="AD934" i="21" s="1"/>
  <c r="T1016" i="21"/>
  <c r="AD1016" i="21" s="1"/>
  <c r="T1139" i="21"/>
  <c r="AD1139" i="21" s="1"/>
  <c r="T1528" i="21"/>
  <c r="AD1528" i="21" s="1"/>
  <c r="T1592" i="21"/>
  <c r="AD1592" i="21" s="1"/>
  <c r="T1674" i="21"/>
  <c r="AD1674" i="21" s="1"/>
  <c r="T980" i="21"/>
  <c r="AD980" i="21" s="1"/>
  <c r="T1167" i="21"/>
  <c r="AD1167" i="21" s="1"/>
  <c r="U667" i="21"/>
  <c r="AE667" i="21" s="1"/>
  <c r="S356" i="21"/>
  <c r="AC356" i="21" s="1"/>
  <c r="T630" i="21"/>
  <c r="AD630" i="21" s="1"/>
  <c r="T1556" i="21"/>
  <c r="AD1556" i="21" s="1"/>
  <c r="T1608" i="21"/>
  <c r="AD1608" i="21" s="1"/>
  <c r="T1772" i="21"/>
  <c r="AD1772" i="21" s="1"/>
  <c r="T1798" i="21"/>
  <c r="AD1798" i="21" s="1"/>
  <c r="T1839" i="21"/>
  <c r="AD1839" i="21" s="1"/>
  <c r="T1889" i="21"/>
  <c r="AD1889" i="21" s="1"/>
  <c r="T1974" i="21"/>
  <c r="AD1974" i="21" s="1"/>
  <c r="T691" i="21"/>
  <c r="AD691" i="21" s="1"/>
  <c r="U1467" i="21"/>
  <c r="AE1467" i="21" s="1"/>
  <c r="U806" i="21"/>
  <c r="AE806" i="21" s="1"/>
  <c r="T818" i="21"/>
  <c r="AD818" i="21" s="1"/>
  <c r="U886" i="21"/>
  <c r="AE886" i="21" s="1"/>
  <c r="T1073" i="21"/>
  <c r="AD1073" i="21" s="1"/>
  <c r="T1671" i="21"/>
  <c r="AD1671" i="21" s="1"/>
  <c r="U1960" i="21"/>
  <c r="AE1960" i="21" s="1"/>
  <c r="T749" i="21"/>
  <c r="AD749" i="21" s="1"/>
  <c r="U1142" i="21"/>
  <c r="AE1142" i="21" s="1"/>
  <c r="T612" i="21"/>
  <c r="AD612" i="21" s="1"/>
  <c r="T893" i="21"/>
  <c r="AD893" i="21" s="1"/>
  <c r="U1262" i="21"/>
  <c r="AE1262" i="21" s="1"/>
  <c r="T1686" i="21"/>
  <c r="AD1686" i="21" s="1"/>
  <c r="T1788" i="21"/>
  <c r="AD1788" i="21" s="1"/>
  <c r="T1836" i="21"/>
  <c r="AD1836" i="21" s="1"/>
  <c r="T1760" i="21"/>
  <c r="AD1760" i="21" s="1"/>
  <c r="T89" i="21"/>
  <c r="T707" i="21"/>
  <c r="AD707" i="21" s="1"/>
  <c r="U796" i="21"/>
  <c r="AE796" i="21" s="1"/>
  <c r="T857" i="21"/>
  <c r="AD857" i="21" s="1"/>
  <c r="T884" i="21"/>
  <c r="AD884" i="21" s="1"/>
  <c r="T662" i="21"/>
  <c r="AD662" i="21" s="1"/>
  <c r="T219" i="21"/>
  <c r="T415" i="21"/>
  <c r="AD415" i="21" s="1"/>
  <c r="T490" i="21"/>
  <c r="AD490" i="21" s="1"/>
  <c r="T1025" i="21"/>
  <c r="AD1025" i="21" s="1"/>
  <c r="T1123" i="21"/>
  <c r="AD1123" i="21" s="1"/>
  <c r="T1658" i="21"/>
  <c r="AD1658" i="21" s="1"/>
  <c r="T1759" i="21"/>
  <c r="AD1759" i="21" s="1"/>
  <c r="T1924" i="21"/>
  <c r="AD1924" i="21" s="1"/>
  <c r="U1962" i="21"/>
  <c r="AE1962" i="21" s="1"/>
  <c r="T1581" i="21"/>
  <c r="AD1581" i="21" s="1"/>
  <c r="T1294" i="21"/>
  <c r="AD1294" i="21" s="1"/>
  <c r="T1473" i="21"/>
  <c r="AD1473" i="21" s="1"/>
  <c r="T1715" i="21"/>
  <c r="AD1715" i="21" s="1"/>
  <c r="U1376" i="21"/>
  <c r="AE1376" i="21" s="1"/>
  <c r="T1468" i="21"/>
  <c r="AD1468" i="21" s="1"/>
  <c r="T413" i="21"/>
  <c r="T492" i="21"/>
  <c r="AD492" i="21" s="1"/>
  <c r="T144" i="21"/>
  <c r="AD144" i="21" s="1"/>
  <c r="S285" i="21"/>
  <c r="AC285" i="21" s="1"/>
  <c r="S391" i="21"/>
  <c r="AC391" i="21" s="1"/>
  <c r="T467" i="21"/>
  <c r="T666" i="21"/>
  <c r="AD666" i="21" s="1"/>
  <c r="T746" i="21"/>
  <c r="AD746" i="21" s="1"/>
  <c r="T981" i="21"/>
  <c r="AD981" i="21" s="1"/>
  <c r="T1598" i="21"/>
  <c r="AD1598" i="21" s="1"/>
  <c r="T1719" i="21"/>
  <c r="AD1719" i="21" s="1"/>
  <c r="T1781" i="21"/>
  <c r="AD1781" i="21" s="1"/>
  <c r="T1881" i="21"/>
  <c r="AD1881" i="21" s="1"/>
  <c r="T1003" i="21"/>
  <c r="AD1003" i="21" s="1"/>
  <c r="T1585" i="21"/>
  <c r="AD1585" i="21" s="1"/>
  <c r="T939" i="21"/>
  <c r="AD939" i="21" s="1"/>
  <c r="U1830" i="21"/>
  <c r="AE1830" i="21" s="1"/>
  <c r="T657" i="21"/>
  <c r="AD657" i="21" s="1"/>
  <c r="T855" i="21"/>
  <c r="AD855" i="21" s="1"/>
  <c r="T273" i="21"/>
  <c r="AD273" i="21" s="1"/>
  <c r="T571" i="21"/>
  <c r="AD571" i="21" s="1"/>
  <c r="T706" i="21"/>
  <c r="AD706" i="21" s="1"/>
  <c r="U1607" i="21"/>
  <c r="AE1607" i="21" s="1"/>
  <c r="S389" i="21"/>
  <c r="AC389" i="21" s="1"/>
  <c r="T456" i="21"/>
  <c r="AD456" i="21" s="1"/>
  <c r="T945" i="21"/>
  <c r="AD945" i="21" s="1"/>
  <c r="U1013" i="21"/>
  <c r="AE1013" i="21" s="1"/>
  <c r="T1542" i="21"/>
  <c r="AD1542" i="21" s="1"/>
  <c r="U1590" i="21"/>
  <c r="AE1590" i="21" s="1"/>
  <c r="T1606" i="21"/>
  <c r="AD1606" i="21" s="1"/>
  <c r="T1978" i="21"/>
  <c r="AD1978" i="21" s="1"/>
  <c r="T1028" i="21"/>
  <c r="AD1028" i="21" s="1"/>
  <c r="T1611" i="21"/>
  <c r="AD1611" i="21" s="1"/>
  <c r="T1060" i="21"/>
  <c r="AD1060" i="21" s="1"/>
  <c r="T1296" i="21"/>
  <c r="AD1296" i="21" s="1"/>
  <c r="T1479" i="21"/>
  <c r="AD1479" i="21" s="1"/>
  <c r="S372" i="21"/>
  <c r="AC372" i="21" s="1"/>
  <c r="U867" i="21"/>
  <c r="AE867" i="21" s="1"/>
  <c r="U1250" i="21"/>
  <c r="AE1250" i="21" s="1"/>
  <c r="T559" i="21"/>
  <c r="AD559" i="21" s="1"/>
  <c r="U1174" i="21"/>
  <c r="AE1174" i="21" s="1"/>
  <c r="T1779" i="21"/>
  <c r="AD1779" i="21" s="1"/>
  <c r="T1841" i="21"/>
  <c r="AD1841" i="21" s="1"/>
  <c r="T1533" i="21"/>
  <c r="AD1533" i="21" s="1"/>
  <c r="T1572" i="21"/>
  <c r="AD1572" i="21" s="1"/>
  <c r="T1659" i="21"/>
  <c r="AD1659" i="21" s="1"/>
  <c r="T1690" i="21"/>
  <c r="AD1690" i="21" s="1"/>
  <c r="T1768" i="21"/>
  <c r="AD1768" i="21" s="1"/>
  <c r="T1780" i="21"/>
  <c r="AD1780" i="21" s="1"/>
  <c r="T1895" i="21"/>
  <c r="AD1895" i="21" s="1"/>
  <c r="T1948" i="21"/>
  <c r="AD1948" i="21" s="1"/>
  <c r="U1177" i="21"/>
  <c r="AE1177" i="21" s="1"/>
  <c r="T1351" i="21"/>
  <c r="AD1351" i="21" s="1"/>
  <c r="T507" i="21"/>
  <c r="AD507" i="21" s="1"/>
  <c r="U1330" i="21"/>
  <c r="AE1330" i="21" s="1"/>
  <c r="T1711" i="21"/>
  <c r="AD1711" i="21" s="1"/>
  <c r="T241" i="21"/>
  <c r="T736" i="21"/>
  <c r="AD736" i="21" s="1"/>
  <c r="T964" i="21"/>
  <c r="AD964" i="21" s="1"/>
  <c r="T1101" i="21"/>
  <c r="AD1101" i="21" s="1"/>
  <c r="T163" i="21"/>
  <c r="AD163" i="21" s="1"/>
  <c r="T958" i="21"/>
  <c r="AD958" i="21" s="1"/>
  <c r="T1340" i="21"/>
  <c r="AD1340" i="21" s="1"/>
  <c r="U1108" i="21"/>
  <c r="AE1108" i="21" s="1"/>
  <c r="T1378" i="21"/>
  <c r="AD1378" i="21" s="1"/>
  <c r="T1619" i="21"/>
  <c r="AD1619" i="21" s="1"/>
  <c r="U1689" i="21"/>
  <c r="AE1689" i="21" s="1"/>
  <c r="T1714" i="21"/>
  <c r="AD1714" i="21" s="1"/>
  <c r="T1725" i="21"/>
  <c r="AD1725" i="21" s="1"/>
  <c r="T1878" i="21"/>
  <c r="AD1878" i="21" s="1"/>
  <c r="V924" i="21"/>
  <c r="AF924" i="21" s="1"/>
  <c r="Y924" i="21" s="1"/>
  <c r="X924" i="21" s="1"/>
  <c r="T1100" i="21"/>
  <c r="AD1100" i="21" s="1"/>
  <c r="T1502" i="21"/>
  <c r="AD1502" i="21" s="1"/>
  <c r="T1844" i="21"/>
  <c r="AD1844" i="21" s="1"/>
  <c r="T532" i="21"/>
  <c r="AD532" i="21" s="1"/>
  <c r="T1801" i="21"/>
  <c r="AD1801" i="21" s="1"/>
  <c r="U1104" i="21"/>
  <c r="AE1104" i="21" s="1"/>
  <c r="T555" i="21"/>
  <c r="AD555" i="21" s="1"/>
  <c r="T1833" i="21"/>
  <c r="AD1833" i="21" s="1"/>
  <c r="T1314" i="21"/>
  <c r="AD1314" i="21" s="1"/>
  <c r="T1602" i="21"/>
  <c r="AD1602" i="21" s="1"/>
  <c r="T1800" i="21"/>
  <c r="AD1800" i="21" s="1"/>
  <c r="T1821" i="21"/>
  <c r="AD1821" i="21" s="1"/>
  <c r="T1846" i="21"/>
  <c r="AD1846" i="21" s="1"/>
  <c r="T1877" i="21"/>
  <c r="AD1877" i="21" s="1"/>
  <c r="U1344" i="21"/>
  <c r="AE1344" i="21" s="1"/>
  <c r="S305" i="21"/>
  <c r="AC305" i="21" s="1"/>
  <c r="T788" i="21"/>
  <c r="AD788" i="21" s="1"/>
  <c r="T1099" i="21"/>
  <c r="AD1099" i="21" s="1"/>
  <c r="T1190" i="21"/>
  <c r="AD1190" i="21" s="1"/>
  <c r="T1301" i="21"/>
  <c r="AD1301" i="21" s="1"/>
  <c r="T1459" i="21"/>
  <c r="AD1459" i="21" s="1"/>
  <c r="T1872" i="21"/>
  <c r="AD1872" i="21" s="1"/>
  <c r="T1186" i="21"/>
  <c r="AD1186" i="21" s="1"/>
  <c r="T1811" i="21"/>
  <c r="AD1811" i="21" s="1"/>
  <c r="T1875" i="21"/>
  <c r="AD1875" i="21" s="1"/>
  <c r="U692" i="21"/>
  <c r="AE692" i="21" s="1"/>
  <c r="T1270" i="21"/>
  <c r="AD1270" i="21" s="1"/>
  <c r="U1331" i="21"/>
  <c r="AE1331" i="21" s="1"/>
  <c r="T759" i="21"/>
  <c r="AD759" i="21" s="1"/>
  <c r="T787" i="21"/>
  <c r="AD787" i="21" s="1"/>
  <c r="T1237" i="21"/>
  <c r="AD1237" i="21" s="1"/>
  <c r="T1335" i="21"/>
  <c r="AD1335" i="21" s="1"/>
  <c r="T1396" i="21"/>
  <c r="AD1396" i="21" s="1"/>
  <c r="T1462" i="21"/>
  <c r="AD1462" i="21" s="1"/>
  <c r="T1802" i="21"/>
  <c r="AD1802" i="21" s="1"/>
  <c r="T497" i="21"/>
  <c r="AD497" i="21" s="1"/>
  <c r="T737" i="21"/>
  <c r="AD737" i="21" s="1"/>
  <c r="T1323" i="21"/>
  <c r="AD1323" i="21" s="1"/>
  <c r="U957" i="21"/>
  <c r="AE957" i="21" s="1"/>
  <c r="T1317" i="21"/>
  <c r="AD1317" i="21" s="1"/>
  <c r="S348" i="21"/>
  <c r="AC348" i="21" s="1"/>
  <c r="U1513" i="21"/>
  <c r="AE1513" i="21" s="1"/>
  <c r="T541" i="21"/>
  <c r="AD541" i="21" s="1"/>
  <c r="T1603" i="21"/>
  <c r="AD1603" i="21" s="1"/>
  <c r="S292" i="21"/>
  <c r="AC292" i="21" s="1"/>
  <c r="T730" i="21"/>
  <c r="AD730" i="21" s="1"/>
  <c r="T935" i="21"/>
  <c r="AD935" i="21" s="1"/>
  <c r="U921" i="21"/>
  <c r="AE921" i="21" s="1"/>
  <c r="T900" i="21"/>
  <c r="AD900" i="21" s="1"/>
  <c r="U1483" i="21"/>
  <c r="AE1483" i="21" s="1"/>
  <c r="T996" i="21"/>
  <c r="AD996" i="21" s="1"/>
  <c r="T239" i="21"/>
  <c r="T498" i="21"/>
  <c r="AD498" i="21" s="1"/>
  <c r="T1098" i="21"/>
  <c r="AD1098" i="21" s="1"/>
  <c r="T1253" i="21"/>
  <c r="AD1253" i="21" s="1"/>
  <c r="T757" i="21"/>
  <c r="T738" i="21"/>
  <c r="AD738" i="21" s="1"/>
  <c r="T764" i="21"/>
  <c r="AD764" i="21" s="1"/>
  <c r="V1001" i="21"/>
  <c r="AF1001" i="21" s="1"/>
  <c r="Y1001" i="21" s="1"/>
  <c r="X1001" i="21" s="1"/>
  <c r="T246" i="21"/>
  <c r="S349" i="21"/>
  <c r="AC349" i="21" s="1"/>
  <c r="T521" i="21"/>
  <c r="AD521" i="21" s="1"/>
  <c r="T866" i="21"/>
  <c r="AD866" i="21" s="1"/>
  <c r="T930" i="21"/>
  <c r="AD930" i="21" s="1"/>
  <c r="T1343" i="21"/>
  <c r="AD1343" i="21" s="1"/>
  <c r="T1597" i="21"/>
  <c r="AD1597" i="21" s="1"/>
  <c r="T176" i="21"/>
  <c r="AD176" i="21" s="1"/>
  <c r="T501" i="21"/>
  <c r="AD501" i="21" s="1"/>
  <c r="U524" i="21"/>
  <c r="AE524" i="21" s="1"/>
  <c r="V583" i="21"/>
  <c r="AF583" i="21" s="1"/>
  <c r="Y583" i="21" s="1"/>
  <c r="X583" i="21" s="1"/>
  <c r="U925" i="21"/>
  <c r="AE925" i="21" s="1"/>
  <c r="T989" i="21"/>
  <c r="AD989" i="21" s="1"/>
  <c r="T1304" i="21"/>
  <c r="AD1304" i="21" s="1"/>
  <c r="T477" i="21"/>
  <c r="AD477" i="21" s="1"/>
  <c r="T546" i="21"/>
  <c r="AD546" i="21" s="1"/>
  <c r="T926" i="21"/>
  <c r="AD926" i="21" s="1"/>
  <c r="T1397" i="21"/>
  <c r="AD1397" i="21" s="1"/>
  <c r="T974" i="21"/>
  <c r="AD974" i="21" s="1"/>
  <c r="T1165" i="21"/>
  <c r="AD1165" i="21" s="1"/>
  <c r="T1332" i="21"/>
  <c r="AD1332" i="21" s="1"/>
  <c r="T1359" i="21"/>
  <c r="AD1359" i="21" s="1"/>
  <c r="T1387" i="21"/>
  <c r="AD1387" i="21" s="1"/>
  <c r="T1465" i="21"/>
  <c r="AD1465" i="21" s="1"/>
  <c r="T1599" i="21"/>
  <c r="AD1599" i="21" s="1"/>
  <c r="T1718" i="21"/>
  <c r="AD1718" i="21" s="1"/>
  <c r="T1819" i="21"/>
  <c r="AD1819" i="21" s="1"/>
  <c r="T1121" i="21"/>
  <c r="AD1121" i="21" s="1"/>
  <c r="T1870" i="21"/>
  <c r="AD1870" i="21" s="1"/>
  <c r="T164" i="21"/>
  <c r="AD164" i="21" s="1"/>
  <c r="T515" i="21"/>
  <c r="AD515" i="21" s="1"/>
  <c r="U962" i="21"/>
  <c r="AE962" i="21" s="1"/>
  <c r="T1093" i="21"/>
  <c r="AD1093" i="21" s="1"/>
  <c r="T1191" i="21"/>
  <c r="AD1191" i="21" s="1"/>
  <c r="T1279" i="21"/>
  <c r="AD1279" i="21" s="1"/>
  <c r="T1395" i="21"/>
  <c r="AD1395" i="21" s="1"/>
  <c r="T1460" i="21"/>
  <c r="AD1460" i="21" s="1"/>
  <c r="T1823" i="21"/>
  <c r="AD1823" i="21" s="1"/>
  <c r="T1851" i="21"/>
  <c r="AD1851" i="21" s="1"/>
  <c r="T976" i="21"/>
  <c r="AD976" i="21" s="1"/>
  <c r="T920" i="21"/>
  <c r="AD920" i="21" s="1"/>
  <c r="T1116" i="21"/>
  <c r="AD1116" i="21" s="1"/>
  <c r="U973" i="21"/>
  <c r="AE973" i="21" s="1"/>
  <c r="T525" i="21"/>
  <c r="AD525" i="21" s="1"/>
  <c r="T751" i="21"/>
  <c r="AD751" i="21" s="1"/>
  <c r="T899" i="21"/>
  <c r="AD899" i="21" s="1"/>
  <c r="T1102" i="21"/>
  <c r="AD1102" i="21" s="1"/>
  <c r="T1588" i="21"/>
  <c r="AD1588" i="21" s="1"/>
  <c r="T1657" i="21"/>
  <c r="AD1657" i="21" s="1"/>
  <c r="T1813" i="21"/>
  <c r="AD1813" i="21" s="1"/>
  <c r="T1825" i="21"/>
  <c r="AD1825" i="21" s="1"/>
  <c r="T1873" i="21"/>
  <c r="AD1873" i="21" s="1"/>
  <c r="T1914" i="21"/>
  <c r="AD1914" i="21" s="1"/>
  <c r="V997" i="21"/>
  <c r="AF997" i="21" s="1"/>
  <c r="Y997" i="21" s="1"/>
  <c r="X997" i="21" s="1"/>
  <c r="T145" i="21"/>
  <c r="AD145" i="21" s="1"/>
  <c r="T761" i="21"/>
  <c r="AD761" i="21" s="1"/>
  <c r="V1277" i="21"/>
  <c r="AF1277" i="21" s="1"/>
  <c r="Y1277" i="21" s="1"/>
  <c r="X1277" i="21" s="1"/>
  <c r="T894" i="21"/>
  <c r="AD894" i="21" s="1"/>
  <c r="T146" i="21"/>
  <c r="T505" i="21"/>
  <c r="AD505" i="21" s="1"/>
  <c r="T910" i="21"/>
  <c r="AD910" i="21" s="1"/>
  <c r="T1297" i="21"/>
  <c r="AD1297" i="21" s="1"/>
  <c r="T1461" i="21"/>
  <c r="AD1461" i="21" s="1"/>
  <c r="T151" i="21"/>
  <c r="T1200" i="21"/>
  <c r="AD1200" i="21" s="1"/>
  <c r="T1325" i="21"/>
  <c r="AD1325" i="21" s="1"/>
  <c r="T527" i="21"/>
  <c r="AD527" i="21" s="1"/>
  <c r="U157" i="21"/>
  <c r="AE157" i="21" s="1"/>
  <c r="T528" i="21"/>
  <c r="AD528" i="21" s="1"/>
  <c r="V1258" i="21"/>
  <c r="AF1258" i="21" s="1"/>
  <c r="Y1258" i="21" s="1"/>
  <c r="X1258" i="21" s="1"/>
  <c r="T1319" i="21"/>
  <c r="AD1319" i="21" s="1"/>
  <c r="T1814" i="21"/>
  <c r="AD1814" i="21" s="1"/>
  <c r="T763" i="21"/>
  <c r="AD763" i="21" s="1"/>
  <c r="T1349" i="21"/>
  <c r="AD1349" i="21" s="1"/>
  <c r="U1078" i="21"/>
  <c r="AE1078" i="21" s="1"/>
  <c r="U745" i="21"/>
  <c r="AE745" i="21" s="1"/>
  <c r="T502" i="21"/>
  <c r="AD502" i="21" s="1"/>
  <c r="T1616" i="21"/>
  <c r="AD1616" i="21" s="1"/>
  <c r="T1815" i="21"/>
  <c r="AD1815" i="21" s="1"/>
  <c r="T1893" i="21"/>
  <c r="AD1893" i="21" s="1"/>
  <c r="T1162" i="21"/>
  <c r="AD1162" i="21" s="1"/>
  <c r="T1358" i="21"/>
  <c r="AD1358" i="21" s="1"/>
  <c r="T1386" i="21"/>
  <c r="AD1386" i="21" s="1"/>
  <c r="U1415" i="21"/>
  <c r="AE1415" i="21" s="1"/>
  <c r="T1466" i="21"/>
  <c r="AD1466" i="21" s="1"/>
  <c r="T1618" i="21"/>
  <c r="AD1618" i="21" s="1"/>
  <c r="S287" i="21"/>
  <c r="AC287" i="21" s="1"/>
  <c r="S307" i="21"/>
  <c r="AC307" i="21" s="1"/>
  <c r="T499" i="21"/>
  <c r="AD499" i="21" s="1"/>
  <c r="T526" i="21"/>
  <c r="AD526" i="21" s="1"/>
  <c r="T982" i="21"/>
  <c r="AD982" i="21" s="1"/>
  <c r="T1187" i="21"/>
  <c r="AD1187" i="21" s="1"/>
  <c r="T1244" i="21"/>
  <c r="AD1244" i="21" s="1"/>
  <c r="T1315" i="21"/>
  <c r="AD1315" i="21" s="1"/>
  <c r="T1394" i="21"/>
  <c r="AD1394" i="21" s="1"/>
  <c r="T1589" i="21"/>
  <c r="AD1589" i="21" s="1"/>
  <c r="T1643" i="21"/>
  <c r="AD1643" i="21" s="1"/>
  <c r="T1826" i="21"/>
  <c r="AD1826" i="21" s="1"/>
  <c r="T1876" i="21"/>
  <c r="AD1876" i="21" s="1"/>
  <c r="T906" i="21"/>
  <c r="AD906" i="21" s="1"/>
  <c r="T1341" i="21"/>
  <c r="AD1341" i="21" s="1"/>
  <c r="T1729" i="21"/>
  <c r="AD1729" i="21" s="1"/>
  <c r="T1879" i="21"/>
  <c r="AD1879" i="21" s="1"/>
  <c r="U639" i="21"/>
  <c r="AE639" i="21" s="1"/>
  <c r="V611" i="21"/>
  <c r="AF611" i="21" s="1"/>
  <c r="Y611" i="21" s="1"/>
  <c r="X611" i="21" s="1"/>
  <c r="T1199" i="21"/>
  <c r="AD1199" i="21" s="1"/>
  <c r="T1321" i="21"/>
  <c r="AD1321" i="21" s="1"/>
  <c r="T1346" i="21"/>
  <c r="AD1346" i="21" s="1"/>
  <c r="T1464" i="21"/>
  <c r="AD1464" i="21" s="1"/>
  <c r="T1591" i="21"/>
  <c r="AD1591" i="21" s="1"/>
  <c r="T1627" i="21"/>
  <c r="AD1627" i="21" s="1"/>
  <c r="T1035" i="21"/>
  <c r="AD1035" i="21" s="1"/>
  <c r="T762" i="21"/>
  <c r="AD762" i="21" s="1"/>
  <c r="T888" i="21"/>
  <c r="AD888" i="21" s="1"/>
  <c r="T1189" i="21"/>
  <c r="AD1189" i="21" s="1"/>
  <c r="T1382" i="21"/>
  <c r="AD1382" i="21" s="1"/>
  <c r="T1413" i="21"/>
  <c r="AD1413" i="21" s="1"/>
  <c r="T1596" i="21"/>
  <c r="AD1596" i="21" s="1"/>
  <c r="T1824" i="21"/>
  <c r="AD1824" i="21" s="1"/>
  <c r="T1365" i="21"/>
  <c r="AD1365" i="21" s="1"/>
  <c r="T728" i="21"/>
  <c r="AD728" i="21" s="1"/>
  <c r="V966" i="21"/>
  <c r="AF966" i="21" s="1"/>
  <c r="Y966" i="21" s="1"/>
  <c r="X966" i="21" s="1"/>
  <c r="T1347" i="21"/>
  <c r="AD1347" i="21" s="1"/>
  <c r="U905" i="21"/>
  <c r="AE905" i="21" s="1"/>
  <c r="T1092" i="21"/>
  <c r="AD1092" i="21" s="1"/>
  <c r="T1280" i="21"/>
  <c r="AD1280" i="21" s="1"/>
  <c r="T1624" i="21"/>
  <c r="AD1624" i="21" s="1"/>
  <c r="T232" i="21"/>
  <c r="AD232" i="21" s="1"/>
  <c r="T496" i="21"/>
  <c r="AD496" i="21" s="1"/>
  <c r="T735" i="21"/>
  <c r="AD735" i="21" s="1"/>
  <c r="T1134" i="21"/>
  <c r="AD1134" i="21" s="1"/>
  <c r="T1350" i="21"/>
  <c r="AD1350" i="21" s="1"/>
  <c r="V621" i="21"/>
  <c r="AF621" i="21" s="1"/>
  <c r="Y621" i="21" s="1"/>
  <c r="X621" i="21" s="1"/>
  <c r="T483" i="21"/>
  <c r="AD483" i="21" s="1"/>
  <c r="T903" i="21"/>
  <c r="AD903" i="21" s="1"/>
  <c r="U1400" i="21"/>
  <c r="AE1400" i="21" s="1"/>
  <c r="U791" i="21"/>
  <c r="AE791" i="21" s="1"/>
  <c r="V1175" i="21"/>
  <c r="AF1175" i="21" s="1"/>
  <c r="Y1175" i="21" s="1"/>
  <c r="X1175" i="21" s="1"/>
  <c r="S283" i="21"/>
  <c r="AC283" i="21" s="1"/>
  <c r="T508" i="21"/>
  <c r="AD508" i="21" s="1"/>
  <c r="U963" i="21"/>
  <c r="AE963" i="21" s="1"/>
  <c r="T1809" i="21"/>
  <c r="AD1809" i="21" s="1"/>
  <c r="U1849" i="21"/>
  <c r="AE1849" i="21" s="1"/>
  <c r="S309" i="21"/>
  <c r="AC309" i="21" s="1"/>
  <c r="T506" i="21"/>
  <c r="AD506" i="21" s="1"/>
  <c r="T1091" i="21"/>
  <c r="AD1091" i="21" s="1"/>
  <c r="T1178" i="21"/>
  <c r="AD1178" i="21" s="1"/>
  <c r="T1342" i="21"/>
  <c r="AD1342" i="21" s="1"/>
  <c r="T1366" i="21"/>
  <c r="AD1366" i="21" s="1"/>
  <c r="T1932" i="21"/>
  <c r="AD1932" i="21" s="1"/>
  <c r="T1754" i="21"/>
  <c r="AD1754" i="21" s="1"/>
  <c r="U1141" i="21"/>
  <c r="AE1141" i="21" s="1"/>
  <c r="U1033" i="21"/>
  <c r="AE1033" i="21" s="1"/>
  <c r="T589" i="21"/>
  <c r="AD589" i="21" s="1"/>
  <c r="T1765" i="21"/>
  <c r="AD1765" i="21" s="1"/>
  <c r="U1594" i="21"/>
  <c r="AE1594" i="21" s="1"/>
  <c r="T578" i="21"/>
  <c r="AD578" i="21" s="1"/>
  <c r="U835" i="21"/>
  <c r="AE835" i="21" s="1"/>
  <c r="T1348" i="21"/>
  <c r="AD1348" i="21" s="1"/>
  <c r="T1723" i="21"/>
  <c r="AD1723" i="21" s="1"/>
  <c r="T49" i="21"/>
  <c r="T646" i="21"/>
  <c r="AD646" i="21" s="1"/>
  <c r="U1620" i="21"/>
  <c r="AE1620" i="21" s="1"/>
  <c r="T402" i="21"/>
  <c r="T1263" i="21"/>
  <c r="AD1263" i="21" s="1"/>
  <c r="T1571" i="21"/>
  <c r="AD1571" i="21" s="1"/>
  <c r="V1505" i="21"/>
  <c r="AF1505" i="21" s="1"/>
  <c r="Y1505" i="21" s="1"/>
  <c r="X1505" i="21" s="1"/>
  <c r="T1961" i="21"/>
  <c r="AD1961" i="21" s="1"/>
  <c r="U588" i="21"/>
  <c r="AE588" i="21" s="1"/>
  <c r="U658" i="21"/>
  <c r="AE658" i="21" s="1"/>
  <c r="V1007" i="21"/>
  <c r="AF1007" i="21" s="1"/>
  <c r="Y1007" i="21" s="1"/>
  <c r="X1007" i="21" s="1"/>
  <c r="S472" i="21"/>
  <c r="AC472" i="21" s="1"/>
  <c r="U821" i="21"/>
  <c r="AE821" i="21" s="1"/>
  <c r="T468" i="21"/>
  <c r="T544" i="21"/>
  <c r="AD544" i="21" s="1"/>
  <c r="T699" i="21"/>
  <c r="AD699" i="21" s="1"/>
  <c r="T1254" i="21"/>
  <c r="AD1254" i="21" s="1"/>
  <c r="T1478" i="21"/>
  <c r="AD1478" i="21" s="1"/>
  <c r="U674" i="21"/>
  <c r="AE674" i="21" s="1"/>
  <c r="U668" i="21"/>
  <c r="AE668" i="21" s="1"/>
  <c r="T1417" i="21"/>
  <c r="AD1417" i="21" s="1"/>
  <c r="U1268" i="21"/>
  <c r="AE1268" i="21" s="1"/>
  <c r="U1014" i="21"/>
  <c r="AE1014" i="21" s="1"/>
  <c r="U1667" i="21"/>
  <c r="AE1667" i="21" s="1"/>
  <c r="U1583" i="21"/>
  <c r="AE1583" i="21" s="1"/>
  <c r="T887" i="21"/>
  <c r="AD887" i="21" s="1"/>
  <c r="T1363" i="21"/>
  <c r="AD1363" i="21" s="1"/>
  <c r="T1912" i="21"/>
  <c r="AD1912" i="21" s="1"/>
  <c r="S351" i="21"/>
  <c r="AC351" i="21" s="1"/>
  <c r="V1210" i="21"/>
  <c r="AF1210" i="21" s="1"/>
  <c r="Y1210" i="21" s="1"/>
  <c r="X1210" i="21" s="1"/>
  <c r="U1913" i="21"/>
  <c r="AE1913" i="21" s="1"/>
  <c r="U1831" i="21"/>
  <c r="AE1831" i="21" s="1"/>
  <c r="T169" i="21"/>
  <c r="AD169" i="21" s="1"/>
  <c r="T1228" i="21"/>
  <c r="AD1228" i="21" s="1"/>
  <c r="T1636" i="21"/>
  <c r="AD1636" i="21" s="1"/>
  <c r="T1970" i="21"/>
  <c r="AD1970" i="21" s="1"/>
  <c r="T444" i="21"/>
  <c r="AD444" i="21" s="1"/>
  <c r="V797" i="21"/>
  <c r="AF797" i="21" s="1"/>
  <c r="Y797" i="21" s="1"/>
  <c r="X797" i="21" s="1"/>
  <c r="T130" i="21"/>
  <c r="AD130" i="21" s="1"/>
  <c r="T1562" i="21"/>
  <c r="AD1562" i="21" s="1"/>
  <c r="T1741" i="21"/>
  <c r="AD1741" i="21" s="1"/>
  <c r="V1983" i="21"/>
  <c r="AF1983" i="21" s="1"/>
  <c r="Y1983" i="21" s="1"/>
  <c r="X1983" i="21" s="1"/>
  <c r="V618" i="21"/>
  <c r="AF618" i="21" s="1"/>
  <c r="Y618" i="21" s="1"/>
  <c r="X618" i="21" s="1"/>
  <c r="V1233" i="21"/>
  <c r="AF1233" i="21" s="1"/>
  <c r="Y1233" i="21" s="1"/>
  <c r="X1233" i="21" s="1"/>
  <c r="U679" i="21"/>
  <c r="AE679" i="21" s="1"/>
  <c r="V819" i="21"/>
  <c r="AF819" i="21" s="1"/>
  <c r="Y819" i="21" s="1"/>
  <c r="X819" i="21" s="1"/>
  <c r="T773" i="21"/>
  <c r="AD773" i="21" s="1"/>
  <c r="T1310" i="21"/>
  <c r="AD1310" i="21" s="1"/>
  <c r="T222" i="21"/>
  <c r="AD222" i="21" s="1"/>
  <c r="U1192" i="21"/>
  <c r="AE1192" i="21" s="1"/>
  <c r="T1701" i="21"/>
  <c r="AD1701" i="21" s="1"/>
  <c r="T1988" i="21"/>
  <c r="AD1988" i="21" s="1"/>
  <c r="T1804" i="21"/>
  <c r="AD1804" i="21" s="1"/>
  <c r="T1968" i="21"/>
  <c r="AD1968" i="21" s="1"/>
  <c r="T1525" i="21"/>
  <c r="AD1525" i="21" s="1"/>
  <c r="U178" i="21"/>
  <c r="AE178" i="21" s="1"/>
  <c r="T1273" i="21"/>
  <c r="AD1273" i="21" s="1"/>
  <c r="T1309" i="21"/>
  <c r="AD1309" i="21" s="1"/>
  <c r="T1936" i="21"/>
  <c r="AD1936" i="21" s="1"/>
  <c r="V1935" i="21"/>
  <c r="AF1935" i="21" s="1"/>
  <c r="Y1935" i="21" s="1"/>
  <c r="X1935" i="21" s="1"/>
  <c r="U80" i="21"/>
  <c r="U1128" i="21"/>
  <c r="AE1128" i="21" s="1"/>
  <c r="T534" i="21"/>
  <c r="AD534" i="21" s="1"/>
  <c r="T584" i="21"/>
  <c r="AD584" i="21" s="1"/>
  <c r="T739" i="21"/>
  <c r="AD739" i="21" s="1"/>
  <c r="U1995" i="21"/>
  <c r="AE1995" i="21" s="1"/>
  <c r="U620" i="21"/>
  <c r="AE620" i="21" s="1"/>
  <c r="T448" i="21"/>
  <c r="AD448" i="21" s="1"/>
  <c r="V722" i="21"/>
  <c r="AF722" i="21" s="1"/>
  <c r="Y722" i="21" s="1"/>
  <c r="X722" i="21" s="1"/>
  <c r="U1257" i="21"/>
  <c r="AE1257" i="21" s="1"/>
  <c r="T922" i="21"/>
  <c r="AD922" i="21" s="1"/>
  <c r="T1702" i="21"/>
  <c r="AD1702" i="21" s="1"/>
  <c r="T1748" i="21"/>
  <c r="AD1748" i="21" s="1"/>
  <c r="V1470" i="21"/>
  <c r="AF1470" i="21" s="1"/>
  <c r="Y1470" i="21" s="1"/>
  <c r="X1470" i="21" s="1"/>
  <c r="T1020" i="21"/>
  <c r="AD1020" i="21" s="1"/>
  <c r="U843" i="21"/>
  <c r="AE843" i="21" s="1"/>
  <c r="U1521" i="21"/>
  <c r="AE1521" i="21" s="1"/>
  <c r="T271" i="21"/>
  <c r="AD271" i="21" s="1"/>
  <c r="T154" i="21"/>
  <c r="T1808" i="21"/>
  <c r="AD1808" i="21" s="1"/>
  <c r="T1939" i="21"/>
  <c r="AD1939" i="21" s="1"/>
  <c r="T915" i="21"/>
  <c r="AD915" i="21" s="1"/>
  <c r="T1919" i="21"/>
  <c r="AD1919" i="21" s="1"/>
  <c r="T1629" i="21"/>
  <c r="AD1629" i="21" s="1"/>
  <c r="T1731" i="21"/>
  <c r="AD1731" i="21" s="1"/>
  <c r="T1954" i="21"/>
  <c r="AD1954" i="21" s="1"/>
  <c r="U712" i="21"/>
  <c r="AE712" i="21" s="1"/>
  <c r="V1920" i="21"/>
  <c r="AF1920" i="21" s="1"/>
  <c r="Y1920" i="21" s="1"/>
  <c r="X1920" i="21" s="1"/>
  <c r="U1063" i="21"/>
  <c r="AE1063" i="21" s="1"/>
  <c r="T257" i="21"/>
  <c r="U875" i="21"/>
  <c r="AE875" i="21" s="1"/>
  <c r="T377" i="21"/>
  <c r="AD377" i="21" s="1"/>
  <c r="T1088" i="21"/>
  <c r="AD1088" i="21" s="1"/>
  <c r="U1054" i="21"/>
  <c r="AE1054" i="21" s="1"/>
  <c r="T847" i="21"/>
  <c r="AD847" i="21" s="1"/>
  <c r="T1996" i="21"/>
  <c r="AD1996" i="21" s="1"/>
  <c r="U1457" i="21"/>
  <c r="AE1457" i="21" s="1"/>
  <c r="V1050" i="21"/>
  <c r="AF1050" i="21" s="1"/>
  <c r="Y1050" i="21" s="1"/>
  <c r="X1050" i="21" s="1"/>
  <c r="U933" i="21"/>
  <c r="AE933" i="21" s="1"/>
  <c r="T1646" i="21"/>
  <c r="AD1646" i="21" s="1"/>
  <c r="T1737" i="21"/>
  <c r="AD1737" i="21" s="1"/>
  <c r="T1952" i="21"/>
  <c r="AD1952" i="21" s="1"/>
  <c r="T1982" i="21"/>
  <c r="AD1982" i="21" s="1"/>
  <c r="U1499" i="21"/>
  <c r="AE1499" i="21" s="1"/>
  <c r="T1440" i="21"/>
  <c r="AD1440" i="21" s="1"/>
  <c r="T1558" i="21"/>
  <c r="AD1558" i="21" s="1"/>
  <c r="U1289" i="21"/>
  <c r="AE1289" i="21" s="1"/>
  <c r="V1681" i="21"/>
  <c r="AF1681" i="21" s="1"/>
  <c r="Y1681" i="21" s="1"/>
  <c r="X1681" i="21" s="1"/>
  <c r="T1206" i="21"/>
  <c r="AD1206" i="21" s="1"/>
  <c r="T778" i="21"/>
  <c r="AD778" i="21" s="1"/>
  <c r="T1308" i="21"/>
  <c r="AD1308" i="21" s="1"/>
  <c r="T1633" i="21"/>
  <c r="AD1633" i="21" s="1"/>
  <c r="V1285" i="21"/>
  <c r="AF1285" i="21" s="1"/>
  <c r="Y1285" i="21" s="1"/>
  <c r="X1285" i="21" s="1"/>
  <c r="T1705" i="21"/>
  <c r="AD1705" i="21" s="1"/>
  <c r="T1796" i="21"/>
  <c r="AD1796" i="21" s="1"/>
  <c r="T1999" i="21"/>
  <c r="AD1999" i="21" s="1"/>
  <c r="U671" i="21"/>
  <c r="AE671" i="21" s="1"/>
  <c r="T1125" i="21"/>
  <c r="AD1125" i="21" s="1"/>
  <c r="T1573" i="21"/>
  <c r="AD1573" i="21" s="1"/>
  <c r="T1792" i="21"/>
  <c r="AD1792" i="21" s="1"/>
  <c r="U998" i="21"/>
  <c r="AE998" i="21" s="1"/>
  <c r="V1074" i="21"/>
  <c r="AF1074" i="21" s="1"/>
  <c r="Y1074" i="21" s="1"/>
  <c r="X1074" i="21" s="1"/>
  <c r="T1372" i="21"/>
  <c r="AD1372" i="21" s="1"/>
  <c r="T1950" i="21"/>
  <c r="AD1950" i="21" s="1"/>
  <c r="V1820" i="21"/>
  <c r="AF1820" i="21" s="1"/>
  <c r="Y1820" i="21" s="1"/>
  <c r="X1820" i="21" s="1"/>
  <c r="T717" i="21"/>
  <c r="AD717" i="21" s="1"/>
  <c r="T1042" i="21"/>
  <c r="AD1042" i="21" s="1"/>
  <c r="T1067" i="21"/>
  <c r="AD1067" i="21" s="1"/>
  <c r="T782" i="21"/>
  <c r="AD782" i="21" s="1"/>
  <c r="U950" i="21"/>
  <c r="AE950" i="21" s="1"/>
  <c r="V704" i="21"/>
  <c r="AF704" i="21" s="1"/>
  <c r="Y704" i="21" s="1"/>
  <c r="X704" i="21" s="1"/>
  <c r="U994" i="21"/>
  <c r="AE994" i="21" s="1"/>
  <c r="T1640" i="21"/>
  <c r="AD1640" i="21" s="1"/>
  <c r="T2004" i="21"/>
  <c r="AD2004" i="21" s="1"/>
  <c r="T721" i="21"/>
  <c r="AD721" i="21" s="1"/>
  <c r="V829" i="21"/>
  <c r="AF829" i="21" s="1"/>
  <c r="Y829" i="21" s="1"/>
  <c r="X829" i="21" s="1"/>
  <c r="V632" i="21"/>
  <c r="AF632" i="21" s="1"/>
  <c r="Y632" i="21" s="1"/>
  <c r="X632" i="21" s="1"/>
  <c r="U1488" i="21"/>
  <c r="AE1488" i="21" s="1"/>
  <c r="T1451" i="21"/>
  <c r="AD1451" i="21" s="1"/>
  <c r="T1429" i="21"/>
  <c r="AD1429" i="21" s="1"/>
  <c r="U1152" i="21"/>
  <c r="AE1152" i="21" s="1"/>
  <c r="U1445" i="21"/>
  <c r="AE1445" i="21" s="1"/>
  <c r="T1354" i="21"/>
  <c r="AD1354" i="21" s="1"/>
  <c r="T1947" i="21"/>
  <c r="AD1947" i="21" s="1"/>
  <c r="V1218" i="21"/>
  <c r="AF1218" i="21" s="1"/>
  <c r="Y1218" i="21" s="1"/>
  <c r="X1218" i="21" s="1"/>
  <c r="T1492" i="21"/>
  <c r="AD1492" i="21" s="1"/>
  <c r="T1945" i="21"/>
  <c r="AD1945" i="21" s="1"/>
  <c r="T1976" i="21"/>
  <c r="AD1976" i="21" s="1"/>
  <c r="T1560" i="21"/>
  <c r="AD1560" i="21" s="1"/>
  <c r="T1743" i="21"/>
  <c r="AD1743" i="21" s="1"/>
  <c r="V9" i="21"/>
  <c r="AF9" i="21" s="1"/>
  <c r="U1046" i="21"/>
  <c r="AE1046" i="21" s="1"/>
  <c r="U69" i="21"/>
  <c r="AE69" i="21" s="1"/>
  <c r="V766" i="21"/>
  <c r="AF766" i="21" s="1"/>
  <c r="Y766" i="21" s="1"/>
  <c r="X766" i="21" s="1"/>
  <c r="U709" i="21"/>
  <c r="AE709" i="21" s="1"/>
  <c r="T1367" i="21"/>
  <c r="AD1367" i="21" s="1"/>
  <c r="T1926" i="21"/>
  <c r="AD1926" i="21" s="1"/>
  <c r="T1306" i="21"/>
  <c r="AD1306" i="21" s="1"/>
  <c r="T1355" i="21"/>
  <c r="AD1355" i="21" s="1"/>
  <c r="U454" i="21"/>
  <c r="AE454" i="21" s="1"/>
  <c r="U253" i="21"/>
  <c r="T221" i="21"/>
  <c r="V1030" i="21"/>
  <c r="AF1030" i="21" s="1"/>
  <c r="Y1030" i="21" s="1"/>
  <c r="X1030" i="21" s="1"/>
  <c r="T1943" i="21"/>
  <c r="AD1943" i="21" s="1"/>
  <c r="U1207" i="21"/>
  <c r="AE1207" i="21" s="1"/>
  <c r="U188" i="21"/>
  <c r="AE188" i="21" s="1"/>
  <c r="T113" i="21"/>
  <c r="AD113" i="21" s="1"/>
  <c r="T238" i="21"/>
  <c r="V1356" i="21"/>
  <c r="AF1356" i="21" s="1"/>
  <c r="Y1356" i="21" s="1"/>
  <c r="X1356" i="21" s="1"/>
  <c r="U107" i="21"/>
  <c r="U1946" i="21"/>
  <c r="AE1946" i="21" s="1"/>
  <c r="U641" i="21"/>
  <c r="AE641" i="21" s="1"/>
  <c r="V727" i="21"/>
  <c r="AF727" i="21" s="1"/>
  <c r="Y727" i="21" s="1"/>
  <c r="X727" i="21" s="1"/>
  <c r="T577" i="21"/>
  <c r="AD577" i="21" s="1"/>
  <c r="T785" i="21"/>
  <c r="AD785" i="21" s="1"/>
  <c r="T1009" i="21"/>
  <c r="AD1009" i="21" s="1"/>
  <c r="T1374" i="21"/>
  <c r="AD1374" i="21" s="1"/>
  <c r="T1520" i="21"/>
  <c r="AD1520" i="21" s="1"/>
  <c r="U54" i="21"/>
  <c r="AE54" i="21" s="1"/>
  <c r="V289" i="21"/>
  <c r="AF289" i="21" s="1"/>
  <c r="V1810" i="21"/>
  <c r="AF1810" i="21" s="1"/>
  <c r="Y1810" i="21" s="1"/>
  <c r="X1810" i="21" s="1"/>
  <c r="V1364" i="21"/>
  <c r="AF1364" i="21" s="1"/>
  <c r="Y1364" i="21" s="1"/>
  <c r="X1364" i="21" s="1"/>
  <c r="T681" i="21"/>
  <c r="AD681" i="21" s="1"/>
  <c r="T1114" i="21"/>
  <c r="AD1114" i="21" s="1"/>
  <c r="T1507" i="21"/>
  <c r="AD1507" i="21" s="1"/>
  <c r="T1527" i="21"/>
  <c r="AD1527" i="21" s="1"/>
  <c r="U202" i="21"/>
  <c r="AE202" i="21" s="1"/>
  <c r="U1604" i="21"/>
  <c r="AE1604" i="21" s="1"/>
  <c r="V132" i="21"/>
  <c r="AF132" i="21" s="1"/>
  <c r="Y132" i="21" s="1"/>
  <c r="X132" i="21" s="1"/>
  <c r="U1212" i="21"/>
  <c r="AE1212" i="21" s="1"/>
  <c r="T78" i="21"/>
  <c r="AD78" i="21" s="1"/>
  <c r="T1491" i="21"/>
  <c r="AD1491" i="21" s="1"/>
  <c r="U182" i="21"/>
  <c r="AE182" i="21" s="1"/>
  <c r="T197" i="21"/>
  <c r="AD197" i="21" s="1"/>
  <c r="T643" i="21"/>
  <c r="AD643" i="21" s="1"/>
  <c r="T1463" i="21"/>
  <c r="AD1463" i="21" s="1"/>
  <c r="T1493" i="21"/>
  <c r="AD1493" i="21" s="1"/>
  <c r="V1541" i="21"/>
  <c r="AF1541" i="21" s="1"/>
  <c r="Y1541" i="21" s="1"/>
  <c r="X1541" i="21" s="1"/>
  <c r="V1318" i="21"/>
  <c r="AF1318" i="21" s="1"/>
  <c r="Y1318" i="21" s="1"/>
  <c r="X1318" i="21" s="1"/>
  <c r="V179" i="21"/>
  <c r="AF179" i="21" s="1"/>
  <c r="Y179" i="21" s="1"/>
  <c r="X179" i="21" s="1"/>
  <c r="U203" i="21"/>
  <c r="V858" i="21"/>
  <c r="AF858" i="21" s="1"/>
  <c r="Y858" i="21" s="1"/>
  <c r="X858" i="21" s="1"/>
  <c r="V642" i="21"/>
  <c r="AF642" i="21" s="1"/>
  <c r="Y642" i="21" s="1"/>
  <c r="X642" i="21" s="1"/>
  <c r="V1617" i="21"/>
  <c r="AF1617" i="21" s="1"/>
  <c r="Y1617" i="21" s="1"/>
  <c r="X1617" i="21" s="1"/>
  <c r="T110" i="21"/>
  <c r="AD110" i="21" s="1"/>
  <c r="U993" i="21"/>
  <c r="AE993" i="21" s="1"/>
  <c r="U562" i="21"/>
  <c r="AE562" i="21" s="1"/>
  <c r="U1817" i="21"/>
  <c r="AE1817" i="21" s="1"/>
  <c r="T833" i="21"/>
  <c r="AD833" i="21" s="1"/>
  <c r="U34" i="21"/>
  <c r="AE34" i="21" s="1"/>
  <c r="T215" i="21"/>
  <c r="T978" i="21"/>
  <c r="AD978" i="21" s="1"/>
  <c r="T1384" i="21"/>
  <c r="AD1384" i="21" s="1"/>
  <c r="T1481" i="21"/>
  <c r="AD1481" i="21" s="1"/>
  <c r="U1118" i="21"/>
  <c r="AE1118" i="21" s="1"/>
  <c r="U1185" i="21"/>
  <c r="AE1185" i="21" s="1"/>
  <c r="U648" i="21"/>
  <c r="AE648" i="21" s="1"/>
  <c r="T199" i="21"/>
  <c r="AD199" i="21" s="1"/>
  <c r="T1388" i="21"/>
  <c r="AD1388" i="21" s="1"/>
  <c r="U1677" i="21"/>
  <c r="AE1677" i="21" s="1"/>
  <c r="U111" i="21"/>
  <c r="AE111" i="21" s="1"/>
  <c r="V1261" i="21"/>
  <c r="AF1261" i="21" s="1"/>
  <c r="Y1261" i="21" s="1"/>
  <c r="X1261" i="21" s="1"/>
  <c r="T682" i="21"/>
  <c r="AD682" i="21" s="1"/>
  <c r="U41" i="21"/>
  <c r="U1909" i="21"/>
  <c r="AE1909" i="21" s="1"/>
  <c r="V1215" i="21"/>
  <c r="AF1215" i="21" s="1"/>
  <c r="Y1215" i="21" s="1"/>
  <c r="X1215" i="21" s="1"/>
  <c r="T1519" i="21"/>
  <c r="AD1519" i="21" s="1"/>
  <c r="U1730" i="21"/>
  <c r="AE1730" i="21" s="1"/>
  <c r="T1423" i="21"/>
  <c r="AD1423" i="21" s="1"/>
  <c r="U278" i="21"/>
  <c r="AE278" i="21" s="1"/>
  <c r="V1673" i="21"/>
  <c r="AF1673" i="21" s="1"/>
  <c r="Y1673" i="21" s="1"/>
  <c r="X1673" i="21" s="1"/>
  <c r="V609" i="21"/>
  <c r="AF609" i="21" s="1"/>
  <c r="Y609" i="21" s="1"/>
  <c r="X609" i="21" s="1"/>
  <c r="U581" i="21"/>
  <c r="AE581" i="21" s="1"/>
  <c r="T1271" i="21"/>
  <c r="AD1271" i="21" s="1"/>
  <c r="T1482" i="21"/>
  <c r="AD1482" i="21" s="1"/>
  <c r="T1518" i="21"/>
  <c r="AD1518" i="21" s="1"/>
  <c r="T1170" i="21"/>
  <c r="AD1170" i="21" s="1"/>
  <c r="V1855" i="21"/>
  <c r="AF1855" i="21" s="1"/>
  <c r="V775" i="21"/>
  <c r="AF775" i="21" s="1"/>
  <c r="Y775" i="21" s="1"/>
  <c r="X775" i="21" s="1"/>
  <c r="V1669" i="21"/>
  <c r="AF1669" i="21" s="1"/>
  <c r="Y1669" i="21" s="1"/>
  <c r="X1669" i="21" s="1"/>
  <c r="T136" i="21"/>
  <c r="AD136" i="21" s="1"/>
  <c r="U95" i="21"/>
  <c r="AE95" i="21" s="1"/>
  <c r="U1392" i="21"/>
  <c r="AE1392" i="21" s="1"/>
  <c r="U75" i="21"/>
  <c r="AE75" i="21" s="1"/>
  <c r="U1864" i="21"/>
  <c r="AE1864" i="21" s="1"/>
  <c r="T198" i="21"/>
  <c r="AD198" i="21" s="1"/>
  <c r="T579" i="21"/>
  <c r="AD579" i="21" s="1"/>
  <c r="T683" i="21"/>
  <c r="AD683" i="21" s="1"/>
  <c r="U995" i="21"/>
  <c r="AE995" i="21" s="1"/>
  <c r="T1333" i="21"/>
  <c r="AD1333" i="21" s="1"/>
  <c r="V1427" i="21"/>
  <c r="AF1427" i="21" s="1"/>
  <c r="Y1427" i="21" s="1"/>
  <c r="X1427" i="21" s="1"/>
  <c r="U1312" i="21"/>
  <c r="AE1312" i="21" s="1"/>
  <c r="V1230" i="21"/>
  <c r="AF1230" i="21" s="1"/>
  <c r="Y1230" i="21" s="1"/>
  <c r="X1230" i="21" s="1"/>
  <c r="V844" i="21"/>
  <c r="AF844" i="21" s="1"/>
  <c r="Y844" i="21" s="1"/>
  <c r="X844" i="21" s="1"/>
  <c r="T116" i="21"/>
  <c r="AD116" i="21" s="1"/>
  <c r="V193" i="21"/>
  <c r="AF193" i="21" s="1"/>
  <c r="Y193" i="21" s="1"/>
  <c r="X193" i="21" s="1"/>
  <c r="V1601" i="21"/>
  <c r="AF1601" i="21" s="1"/>
  <c r="Y1601" i="21" s="1"/>
  <c r="X1601" i="21" s="1"/>
  <c r="U1038" i="21"/>
  <c r="AE1038" i="21" s="1"/>
  <c r="T453" i="21"/>
  <c r="AD453" i="21" s="1"/>
  <c r="T617" i="21"/>
  <c r="AD617" i="21" s="1"/>
  <c r="U1637" i="21"/>
  <c r="AE1637" i="21" s="1"/>
  <c r="U1051" i="21"/>
  <c r="AE1051" i="21" s="1"/>
  <c r="U1963" i="21"/>
  <c r="AE1963" i="21" s="1"/>
  <c r="U1238" i="21"/>
  <c r="AE1238" i="21" s="1"/>
  <c r="V992" i="21"/>
  <c r="AF992" i="21" s="1"/>
  <c r="Y992" i="21" s="1"/>
  <c r="X992" i="21" s="1"/>
  <c r="T523" i="21"/>
  <c r="AD523" i="21" s="1"/>
  <c r="T27" i="21"/>
  <c r="AD27" i="21" s="1"/>
  <c r="T580" i="21"/>
  <c r="AD580" i="21" s="1"/>
  <c r="T786" i="21"/>
  <c r="AD786" i="21" s="1"/>
  <c r="V1992" i="21"/>
  <c r="AF1992" i="21" s="1"/>
  <c r="Y1992" i="21" s="1"/>
  <c r="X1992" i="21" s="1"/>
  <c r="U1265" i="21"/>
  <c r="AE1265" i="21" s="1"/>
  <c r="U585" i="21"/>
  <c r="AE585" i="21" s="1"/>
  <c r="V514" i="21"/>
  <c r="AF514" i="21" s="1"/>
  <c r="Y514" i="21" s="1"/>
  <c r="X514" i="21" s="1"/>
  <c r="U1275" i="21"/>
  <c r="AE1275" i="21" s="1"/>
  <c r="U1338" i="21"/>
  <c r="AE1338" i="21" s="1"/>
  <c r="T466" i="21"/>
  <c r="AD466" i="21" s="1"/>
  <c r="T848" i="21"/>
  <c r="AD848" i="21" s="1"/>
  <c r="T1360" i="21"/>
  <c r="AD1360" i="21" s="1"/>
  <c r="T824" i="21"/>
  <c r="AD824" i="21" s="1"/>
  <c r="V1328" i="21"/>
  <c r="AF1328" i="21" s="1"/>
  <c r="Y1328" i="21" s="1"/>
  <c r="X1328" i="21" s="1"/>
  <c r="U1977" i="21"/>
  <c r="AE1977" i="21" s="1"/>
  <c r="V558" i="21"/>
  <c r="AF558" i="21" s="1"/>
  <c r="Y558" i="21" s="1"/>
  <c r="X558" i="21" s="1"/>
  <c r="U636" i="21"/>
  <c r="AE636" i="21" s="1"/>
  <c r="U607" i="21"/>
  <c r="AE607" i="21" s="1"/>
  <c r="V563" i="21"/>
  <c r="AF563" i="21" s="1"/>
  <c r="Y563" i="21" s="1"/>
  <c r="X563" i="21" s="1"/>
  <c r="T1158" i="21"/>
  <c r="AD1158" i="21" s="1"/>
  <c r="V1728" i="21"/>
  <c r="AF1728" i="21" s="1"/>
  <c r="Y1728" i="21" s="1"/>
  <c r="X1728" i="21" s="1"/>
  <c r="T71" i="21"/>
  <c r="AD71" i="21" s="1"/>
  <c r="V1156" i="21"/>
  <c r="AF1156" i="21" s="1"/>
  <c r="Y1156" i="21" s="1"/>
  <c r="X1156" i="21" s="1"/>
  <c r="V713" i="21"/>
  <c r="AF713" i="21" s="1"/>
  <c r="Y713" i="21" s="1"/>
  <c r="X713" i="21" s="1"/>
  <c r="U91" i="21"/>
  <c r="AE91" i="21" s="1"/>
  <c r="U57" i="21"/>
  <c r="AE57" i="21" s="1"/>
  <c r="T15" i="21"/>
  <c r="AD15" i="21" s="1"/>
  <c r="T108" i="21"/>
  <c r="AD108" i="21" s="1"/>
  <c r="T463" i="21"/>
  <c r="AD463" i="21" s="1"/>
  <c r="V367" i="21"/>
  <c r="AF367" i="21" s="1"/>
  <c r="Y367" i="21" s="1"/>
  <c r="X367" i="21" s="1"/>
  <c r="T503" i="21"/>
  <c r="AD503" i="21" s="1"/>
  <c r="T693" i="21"/>
  <c r="AD693" i="21" s="1"/>
  <c r="T622" i="21"/>
  <c r="AD622" i="21" s="1"/>
  <c r="T972" i="21"/>
  <c r="AD972" i="21" s="1"/>
  <c r="U326" i="21"/>
  <c r="AE326" i="21" s="1"/>
  <c r="T608" i="21"/>
  <c r="AD608" i="21" s="1"/>
  <c r="U161" i="21"/>
  <c r="AE161" i="21" s="1"/>
  <c r="U79" i="21"/>
  <c r="AE79" i="21" s="1"/>
  <c r="V1208" i="21"/>
  <c r="AF1208" i="21" s="1"/>
  <c r="Y1208" i="21" s="1"/>
  <c r="X1208" i="21" s="1"/>
  <c r="V807" i="21"/>
  <c r="AF807" i="21" s="1"/>
  <c r="Y807" i="21" s="1"/>
  <c r="X807" i="21" s="1"/>
  <c r="U1553" i="21"/>
  <c r="AE1553" i="21" s="1"/>
  <c r="U1239" i="21"/>
  <c r="AE1239" i="21" s="1"/>
  <c r="V504" i="21"/>
  <c r="AF504" i="21" s="1"/>
  <c r="Y504" i="21" s="1"/>
  <c r="X504" i="21" s="1"/>
  <c r="T654" i="21"/>
  <c r="AD654" i="21" s="1"/>
  <c r="U576" i="21"/>
  <c r="AE576" i="21" s="1"/>
  <c r="T549" i="21"/>
  <c r="AD549" i="21" s="1"/>
  <c r="T661" i="21"/>
  <c r="AD661" i="21" s="1"/>
  <c r="U1984" i="21"/>
  <c r="AE1984" i="21" s="1"/>
  <c r="U153" i="21"/>
  <c r="AE153" i="21" s="1"/>
  <c r="T476" i="21"/>
  <c r="AD476" i="21" s="1"/>
  <c r="U6" i="21"/>
  <c r="T626" i="21"/>
  <c r="AD626" i="21" s="1"/>
  <c r="T984" i="21"/>
  <c r="AD984" i="21" s="1"/>
  <c r="T1171" i="21"/>
  <c r="AD1171" i="21" s="1"/>
  <c r="U601" i="21"/>
  <c r="AE601" i="21" s="1"/>
  <c r="U1146" i="21"/>
  <c r="AE1146" i="21" s="1"/>
  <c r="T282" i="21"/>
  <c r="AD282" i="21" s="1"/>
  <c r="U172" i="21"/>
  <c r="AE172" i="21" s="1"/>
  <c r="U1006" i="21"/>
  <c r="AE1006" i="21" s="1"/>
  <c r="U828" i="21"/>
  <c r="AE828" i="21" s="1"/>
  <c r="U1539" i="21"/>
  <c r="AE1539" i="21" s="1"/>
  <c r="T171" i="21"/>
  <c r="AD171" i="21" s="1"/>
  <c r="T685" i="21"/>
  <c r="AD685" i="21" s="1"/>
  <c r="T135" i="21"/>
  <c r="AD135" i="21" s="1"/>
  <c r="V1955" i="21"/>
  <c r="AF1955" i="21" s="1"/>
  <c r="Y1955" i="21" s="1"/>
  <c r="X1955" i="21" s="1"/>
  <c r="U1691" i="21"/>
  <c r="AE1691" i="21" s="1"/>
  <c r="T423" i="21"/>
  <c r="AD423" i="21" s="1"/>
  <c r="U211" i="21"/>
  <c r="AE211" i="21" s="1"/>
  <c r="U902" i="21"/>
  <c r="AE902" i="21" s="1"/>
  <c r="V112" i="21"/>
  <c r="AF112" i="21" s="1"/>
  <c r="Y112" i="21" s="1"/>
  <c r="X112" i="21" s="1"/>
  <c r="U1951" i="21"/>
  <c r="AE1951" i="21" s="1"/>
  <c r="U1214" i="21"/>
  <c r="AE1214" i="21" s="1"/>
  <c r="V1537" i="21"/>
  <c r="AF1537" i="21" s="1"/>
  <c r="Y1537" i="21" s="1"/>
  <c r="X1537" i="21" s="1"/>
  <c r="T70" i="21"/>
  <c r="AD70" i="21" s="1"/>
  <c r="T451" i="21"/>
  <c r="AD451" i="21" s="1"/>
  <c r="V1514" i="21"/>
  <c r="AF1514" i="21" s="1"/>
  <c r="Y1514" i="21" s="1"/>
  <c r="X1514" i="21" s="1"/>
  <c r="U1453" i="21"/>
  <c r="AE1453" i="21" s="1"/>
  <c r="T47" i="21"/>
  <c r="AD47" i="21" s="1"/>
  <c r="V1426" i="21"/>
  <c r="AF1426" i="21" s="1"/>
  <c r="Y1426" i="21" s="1"/>
  <c r="X1426" i="21" s="1"/>
  <c r="V450" i="21"/>
  <c r="AF450" i="21" s="1"/>
  <c r="Y450" i="21" s="1"/>
  <c r="X450" i="21" s="1"/>
  <c r="V1103" i="21"/>
  <c r="AF1103" i="21" s="1"/>
  <c r="Y1103" i="21" s="1"/>
  <c r="X1103" i="21" s="1"/>
  <c r="U212" i="21"/>
  <c r="AE212" i="21" s="1"/>
  <c r="U564" i="21"/>
  <c r="AE564" i="21" s="1"/>
  <c r="T262" i="21"/>
  <c r="AD262" i="21" s="1"/>
  <c r="T29" i="21"/>
  <c r="AD29" i="21" s="1"/>
  <c r="T574" i="21"/>
  <c r="AD574" i="21" s="1"/>
  <c r="T873" i="21"/>
  <c r="AD873" i="21" s="1"/>
  <c r="T166" i="21"/>
  <c r="AD166" i="21" s="1"/>
  <c r="G29" i="13" l="1"/>
  <c r="E4" i="13" s="1"/>
  <c r="B21" i="13"/>
  <c r="J22" i="13"/>
  <c r="K22" i="13"/>
  <c r="I22" i="13"/>
  <c r="AD1910" i="21"/>
  <c r="U99" i="21"/>
  <c r="AE99" i="21" s="1"/>
  <c r="V1595" i="21"/>
  <c r="AF1595" i="21" s="1"/>
  <c r="Y1595" i="21" s="1"/>
  <c r="X1595" i="21" s="1"/>
  <c r="U932" i="21"/>
  <c r="AE932" i="21" s="1"/>
  <c r="V1994" i="21"/>
  <c r="AF1994" i="21" s="1"/>
  <c r="U160" i="21"/>
  <c r="AE160" i="21" s="1"/>
  <c r="V1418" i="21"/>
  <c r="AF1418" i="21" s="1"/>
  <c r="Y1418" i="21" s="1"/>
  <c r="X1418" i="21" s="1"/>
  <c r="V1773" i="21"/>
  <c r="AF1773" i="21" s="1"/>
  <c r="Y1773" i="21" s="1"/>
  <c r="X1773" i="21" s="1"/>
  <c r="AD371" i="21"/>
  <c r="U1110" i="21"/>
  <c r="AE1110" i="21" s="1"/>
  <c r="V1249" i="21"/>
  <c r="AF1249" i="21" s="1"/>
  <c r="Y1249" i="21" s="1"/>
  <c r="X1249" i="21" s="1"/>
  <c r="V889" i="21"/>
  <c r="AF889" i="21" s="1"/>
  <c r="Y889" i="21" s="1"/>
  <c r="X889" i="21" s="1"/>
  <c r="X6" i="37"/>
  <c r="AB6" i="37"/>
  <c r="T407" i="21"/>
  <c r="AD407" i="21" s="1"/>
  <c r="T376" i="21"/>
  <c r="AD376" i="21" s="1"/>
  <c r="V18" i="21"/>
  <c r="AF18" i="21" s="1"/>
  <c r="U794" i="21"/>
  <c r="AE794" i="21" s="1"/>
  <c r="U440" i="21"/>
  <c r="AE440" i="21" s="1"/>
  <c r="U881" i="21"/>
  <c r="AE881" i="21" s="1"/>
  <c r="U599" i="21"/>
  <c r="AE599" i="21" s="1"/>
  <c r="U275" i="21"/>
  <c r="AE275" i="21" s="1"/>
  <c r="U1579" i="21"/>
  <c r="AE1579" i="21" s="1"/>
  <c r="V1246" i="21"/>
  <c r="AF1246" i="21" s="1"/>
  <c r="Y1246" i="21" s="1"/>
  <c r="X1246" i="21" s="1"/>
  <c r="T350" i="21"/>
  <c r="AD350" i="21" s="1"/>
  <c r="U1176" i="21"/>
  <c r="AE1176" i="21" s="1"/>
  <c r="U1699" i="21"/>
  <c r="AE1699" i="21" s="1"/>
  <c r="U209" i="21"/>
  <c r="AE209" i="21" s="1"/>
  <c r="U226" i="21"/>
  <c r="AE226" i="21" s="1"/>
  <c r="V1645" i="21"/>
  <c r="AF1645" i="21" s="1"/>
  <c r="Y1645" i="21" s="1"/>
  <c r="X1645" i="21" s="1"/>
  <c r="U1500" i="21"/>
  <c r="AE1500" i="21" s="1"/>
  <c r="U795" i="21"/>
  <c r="AE795" i="21" s="1"/>
  <c r="U1094" i="21"/>
  <c r="AE1094" i="21" s="1"/>
  <c r="V1097" i="21"/>
  <c r="AF1097" i="21" s="1"/>
  <c r="U941" i="21"/>
  <c r="AE941" i="21" s="1"/>
  <c r="U1871" i="21"/>
  <c r="AE1871" i="21" s="1"/>
  <c r="V750" i="21"/>
  <c r="AF750" i="21" s="1"/>
  <c r="Y750" i="21" s="1"/>
  <c r="X750" i="21" s="1"/>
  <c r="U1209" i="21"/>
  <c r="AE1209" i="21" s="1"/>
  <c r="V1600" i="21"/>
  <c r="AF1600" i="21" s="1"/>
  <c r="Y1600" i="21" s="1"/>
  <c r="X1600" i="21" s="1"/>
  <c r="U1454" i="21"/>
  <c r="AE1454" i="21" s="1"/>
  <c r="U891" i="21"/>
  <c r="AE891" i="21" s="1"/>
  <c r="V936" i="21"/>
  <c r="AF936" i="21" s="1"/>
  <c r="Y936" i="21" s="1"/>
  <c r="X936" i="21" s="1"/>
  <c r="AD1005" i="21"/>
  <c r="U1856" i="21"/>
  <c r="AE1856" i="21" s="1"/>
  <c r="U985" i="21"/>
  <c r="AE985" i="21" s="1"/>
  <c r="U218" i="21"/>
  <c r="V218" i="21" s="1"/>
  <c r="AF218" i="21" s="1"/>
  <c r="V625" i="21"/>
  <c r="AF625" i="21" s="1"/>
  <c r="Y625" i="21" s="1"/>
  <c r="X625" i="21" s="1"/>
  <c r="V726" i="21"/>
  <c r="AF726" i="21" s="1"/>
  <c r="Y726" i="21" s="1"/>
  <c r="X726" i="21" s="1"/>
  <c r="U1835" i="21"/>
  <c r="AE1835" i="21" s="1"/>
  <c r="T318" i="21"/>
  <c r="U318" i="21" s="1"/>
  <c r="T418" i="21"/>
  <c r="AD418" i="21" s="1"/>
  <c r="U1927" i="21"/>
  <c r="AE1927" i="21" s="1"/>
  <c r="U268" i="21"/>
  <c r="V268" i="21" s="1"/>
  <c r="AF268" i="21" s="1"/>
  <c r="T432" i="21"/>
  <c r="AD432" i="21" s="1"/>
  <c r="V781" i="21"/>
  <c r="AF781" i="21" s="1"/>
  <c r="U433" i="21"/>
  <c r="V433" i="21" s="1"/>
  <c r="AF433" i="21" s="1"/>
  <c r="V1524" i="21"/>
  <c r="AF1524" i="21" s="1"/>
  <c r="Y1524" i="21" s="1"/>
  <c r="X1524" i="21" s="1"/>
  <c r="U1566" i="21"/>
  <c r="AE1566" i="21" s="1"/>
  <c r="AE689" i="21"/>
  <c r="Y689" i="21" s="1"/>
  <c r="X689" i="21" s="1"/>
  <c r="W689" i="21" s="1"/>
  <c r="U122" i="21"/>
  <c r="AE122" i="21" s="1"/>
  <c r="V1012" i="21"/>
  <c r="AF1012" i="21" s="1"/>
  <c r="Y1012" i="21" s="1"/>
  <c r="X1012" i="21" s="1"/>
  <c r="U1997" i="21"/>
  <c r="AE1997" i="21" s="1"/>
  <c r="U1303" i="21"/>
  <c r="AE1303" i="21" s="1"/>
  <c r="U482" i="21"/>
  <c r="V482" i="21" s="1"/>
  <c r="AF482" i="21" s="1"/>
  <c r="V1717" i="21"/>
  <c r="AF1717" i="21" s="1"/>
  <c r="Y1717" i="21" s="1"/>
  <c r="X1717" i="21" s="1"/>
  <c r="U1837" i="21"/>
  <c r="AE1837" i="21" s="1"/>
  <c r="U862" i="21"/>
  <c r="AE862" i="21" s="1"/>
  <c r="U1586" i="21"/>
  <c r="AE1586" i="21" s="1"/>
  <c r="U1540" i="21"/>
  <c r="AE1540" i="21" s="1"/>
  <c r="U568" i="21"/>
  <c r="AE568" i="21" s="1"/>
  <c r="T364" i="21"/>
  <c r="AD364" i="21" s="1"/>
  <c r="U822" i="21"/>
  <c r="AE822" i="21" s="1"/>
  <c r="T311" i="21"/>
  <c r="AD311" i="21" s="1"/>
  <c r="V1336" i="21"/>
  <c r="AF1336" i="21" s="1"/>
  <c r="Y1336" i="21" s="1"/>
  <c r="X1336" i="21" s="1"/>
  <c r="U892" i="21"/>
  <c r="AE892" i="21" s="1"/>
  <c r="V1942" i="21"/>
  <c r="AF1942" i="21" s="1"/>
  <c r="V1375" i="21"/>
  <c r="AF1375" i="21" s="1"/>
  <c r="Y1375" i="21" s="1"/>
  <c r="X1375" i="21" s="1"/>
  <c r="AC403" i="21"/>
  <c r="AE769" i="21"/>
  <c r="Y769" i="21" s="1"/>
  <c r="X769" i="21" s="1"/>
  <c r="W769" i="21" s="1"/>
  <c r="U616" i="21"/>
  <c r="AE616" i="21" s="1"/>
  <c r="U1446" i="21"/>
  <c r="AE1446" i="21" s="1"/>
  <c r="V753" i="21"/>
  <c r="AF753" i="21" s="1"/>
  <c r="U1580" i="21"/>
  <c r="AE1580" i="21" s="1"/>
  <c r="U1105" i="21"/>
  <c r="AE1105" i="21" s="1"/>
  <c r="T429" i="21"/>
  <c r="AD429" i="21" s="1"/>
  <c r="T299" i="21"/>
  <c r="U299" i="21" s="1"/>
  <c r="U587" i="21"/>
  <c r="AE587" i="21" s="1"/>
  <c r="AD987" i="21"/>
  <c r="U1544" i="21"/>
  <c r="AE1544" i="21" s="1"/>
  <c r="V1057" i="21"/>
  <c r="AF1057" i="21" s="1"/>
  <c r="Y1057" i="21" s="1"/>
  <c r="X1057" i="21" s="1"/>
  <c r="U1053" i="21"/>
  <c r="AE1053" i="21" s="1"/>
  <c r="U961" i="21"/>
  <c r="AE961" i="21" s="1"/>
  <c r="U1182" i="21"/>
  <c r="AE1182" i="21" s="1"/>
  <c r="T330" i="21"/>
  <c r="AD330" i="21" s="1"/>
  <c r="U189" i="21"/>
  <c r="V189" i="21" s="1"/>
  <c r="AF189" i="21" s="1"/>
  <c r="U1377" i="21"/>
  <c r="AE1377" i="21" s="1"/>
  <c r="U598" i="21"/>
  <c r="AE598" i="21" s="1"/>
  <c r="U1834" i="21"/>
  <c r="AE1834" i="21" s="1"/>
  <c r="W1065" i="21"/>
  <c r="AE1734" i="21"/>
  <c r="V1734" i="21"/>
  <c r="AF1734" i="21" s="1"/>
  <c r="Y1734" i="21" s="1"/>
  <c r="X1734" i="21" s="1"/>
  <c r="U1420" i="21"/>
  <c r="AE1420" i="21" s="1"/>
  <c r="U1818" i="21"/>
  <c r="AE1818" i="21" s="1"/>
  <c r="T358" i="21"/>
  <c r="U358" i="21" s="1"/>
  <c r="U1842" i="21"/>
  <c r="AE1842" i="21" s="1"/>
  <c r="AE190" i="21"/>
  <c r="Y190" i="21" s="1"/>
  <c r="X190" i="21" s="1"/>
  <c r="AD1734" i="21"/>
  <c r="U1160" i="21"/>
  <c r="AE1160" i="21" s="1"/>
  <c r="V878" i="21"/>
  <c r="AF878" i="21" s="1"/>
  <c r="Y878" i="21" s="1"/>
  <c r="X878" i="21" s="1"/>
  <c r="V684" i="21"/>
  <c r="AF684" i="21" s="1"/>
  <c r="Y684" i="21" s="1"/>
  <c r="X684" i="21" s="1"/>
  <c r="U820" i="21"/>
  <c r="AE820" i="21" s="1"/>
  <c r="U1555" i="21"/>
  <c r="AE1555" i="21" s="1"/>
  <c r="U1713" i="21"/>
  <c r="AE1713" i="21" s="1"/>
  <c r="AE595" i="21"/>
  <c r="V595" i="21"/>
  <c r="AF595" i="21" s="1"/>
  <c r="U644" i="21"/>
  <c r="AE644" i="21" s="1"/>
  <c r="U628" i="21"/>
  <c r="AE628" i="21" s="1"/>
  <c r="V792" i="21"/>
  <c r="AF792" i="21" s="1"/>
  <c r="Y792" i="21" s="1"/>
  <c r="X792" i="21" s="1"/>
  <c r="U1874" i="21"/>
  <c r="AE1874" i="21" s="1"/>
  <c r="V590" i="21"/>
  <c r="AF590" i="21" s="1"/>
  <c r="Y590" i="21" s="1"/>
  <c r="X590" i="21" s="1"/>
  <c r="U955" i="21"/>
  <c r="AE955" i="21" s="1"/>
  <c r="U148" i="21"/>
  <c r="AE148" i="21" s="1"/>
  <c r="U760" i="21"/>
  <c r="AE760" i="21" s="1"/>
  <c r="V570" i="21"/>
  <c r="AF570" i="21" s="1"/>
  <c r="U1886" i="21"/>
  <c r="AE1886" i="21" s="1"/>
  <c r="U1456" i="21"/>
  <c r="AE1456" i="21" s="1"/>
  <c r="U1327" i="21"/>
  <c r="AE1327" i="21" s="1"/>
  <c r="U441" i="21"/>
  <c r="V441" i="21" s="1"/>
  <c r="AF441" i="21" s="1"/>
  <c r="Y441" i="21" s="1"/>
  <c r="W1135" i="21"/>
  <c r="U556" i="21"/>
  <c r="AE556" i="21" s="1"/>
  <c r="AD595" i="21"/>
  <c r="T276" i="21"/>
  <c r="AD276" i="21" s="1"/>
  <c r="V206" i="21"/>
  <c r="AF206" i="21" s="1"/>
  <c r="Y206" i="21" s="1"/>
  <c r="X206" i="21" s="1"/>
  <c r="U687" i="21"/>
  <c r="AE687" i="21" s="1"/>
  <c r="U536" i="21"/>
  <c r="AE536" i="21" s="1"/>
  <c r="U1037" i="21"/>
  <c r="AE1037" i="21" s="1"/>
  <c r="U895" i="21"/>
  <c r="AE895" i="21" s="1"/>
  <c r="U823" i="21"/>
  <c r="AE823" i="21" s="1"/>
  <c r="U217" i="21"/>
  <c r="V217" i="21" s="1"/>
  <c r="AF217" i="21" s="1"/>
  <c r="U864" i="21"/>
  <c r="AE864" i="21" s="1"/>
  <c r="V1005" i="21"/>
  <c r="AF1005" i="21" s="1"/>
  <c r="Y1005" i="21" s="1"/>
  <c r="X1005" i="21" s="1"/>
  <c r="T374" i="21"/>
  <c r="U374" i="21" s="1"/>
  <c r="U1503" i="21"/>
  <c r="AE1503" i="21" s="1"/>
  <c r="U1471" i="21"/>
  <c r="AE1471" i="21" s="1"/>
  <c r="U1722" i="21"/>
  <c r="AE1722" i="21" s="1"/>
  <c r="U488" i="21"/>
  <c r="AE488" i="21" s="1"/>
  <c r="U1010" i="21"/>
  <c r="AE1010" i="21" s="1"/>
  <c r="U542" i="21"/>
  <c r="AE542" i="21" s="1"/>
  <c r="U776" i="21"/>
  <c r="AE776" i="21" s="1"/>
  <c r="U790" i="21"/>
  <c r="AE790" i="21" s="1"/>
  <c r="V1224" i="21"/>
  <c r="AF1224" i="21" s="1"/>
  <c r="Y1224" i="21" s="1"/>
  <c r="X1224" i="21" s="1"/>
  <c r="AE638" i="21"/>
  <c r="U605" i="21"/>
  <c r="AE605" i="21" s="1"/>
  <c r="V602" i="21"/>
  <c r="AF602" i="21" s="1"/>
  <c r="Y602" i="21" s="1"/>
  <c r="X602" i="21" s="1"/>
  <c r="V1964" i="21"/>
  <c r="AF1964" i="21" s="1"/>
  <c r="Y1964" i="21" s="1"/>
  <c r="X1964" i="21" s="1"/>
  <c r="V918" i="21"/>
  <c r="AF918" i="21" s="1"/>
  <c r="Y918" i="21" s="1"/>
  <c r="X918" i="21" s="1"/>
  <c r="U553" i="21"/>
  <c r="AE553" i="21" s="1"/>
  <c r="V770" i="21"/>
  <c r="AF770" i="21" s="1"/>
  <c r="Y770" i="21" s="1"/>
  <c r="X770" i="21" s="1"/>
  <c r="V216" i="21"/>
  <c r="AF216" i="21" s="1"/>
  <c r="Y216" i="21" s="1"/>
  <c r="X216" i="21" s="1"/>
  <c r="T314" i="21"/>
  <c r="U314" i="21" s="1"/>
  <c r="U1543" i="21"/>
  <c r="AE1543" i="21" s="1"/>
  <c r="U1634" i="21"/>
  <c r="AE1634" i="21" s="1"/>
  <c r="V1957" i="21"/>
  <c r="AF1957" i="21" s="1"/>
  <c r="Y1957" i="21" s="1"/>
  <c r="X1957" i="21" s="1"/>
  <c r="U517" i="21"/>
  <c r="AE517" i="21" s="1"/>
  <c r="V799" i="21"/>
  <c r="AF799" i="21" s="1"/>
  <c r="Y799" i="21" s="1"/>
  <c r="X799" i="21" s="1"/>
  <c r="U672" i="21"/>
  <c r="AE672" i="21" s="1"/>
  <c r="V510" i="21"/>
  <c r="AF510" i="21" s="1"/>
  <c r="U457" i="21"/>
  <c r="AE457" i="21" s="1"/>
  <c r="U592" i="21"/>
  <c r="AE592" i="21" s="1"/>
  <c r="V1326" i="21"/>
  <c r="AF1326" i="21" s="1"/>
  <c r="Y1326" i="21" s="1"/>
  <c r="X1326" i="21" s="1"/>
  <c r="U1660" i="21"/>
  <c r="AE1660" i="21" s="1"/>
  <c r="AD798" i="21"/>
  <c r="V535" i="21"/>
  <c r="AF535" i="21" s="1"/>
  <c r="Y535" i="21" s="1"/>
  <c r="X535" i="21" s="1"/>
  <c r="U810" i="21"/>
  <c r="AE810" i="21" s="1"/>
  <c r="U748" i="21"/>
  <c r="AE748" i="21" s="1"/>
  <c r="U1986" i="21"/>
  <c r="AE1986" i="21" s="1"/>
  <c r="T470" i="21"/>
  <c r="AD470" i="21" s="1"/>
  <c r="U624" i="21"/>
  <c r="AE624" i="21" s="1"/>
  <c r="V1990" i="21"/>
  <c r="AF1990" i="21" s="1"/>
  <c r="Y1990" i="21" s="1"/>
  <c r="X1990" i="21" s="1"/>
  <c r="U1256" i="21"/>
  <c r="AE1256" i="21" s="1"/>
  <c r="T427" i="21"/>
  <c r="AD427" i="21" s="1"/>
  <c r="U403" i="21"/>
  <c r="AE403" i="21" s="1"/>
  <c r="U1334" i="21"/>
  <c r="AE1334" i="21" s="1"/>
  <c r="AD204" i="21"/>
  <c r="U495" i="21"/>
  <c r="AE495" i="21" s="1"/>
  <c r="U716" i="21"/>
  <c r="AE716" i="21" s="1"/>
  <c r="U493" i="21"/>
  <c r="AE493" i="21" s="1"/>
  <c r="V1095" i="21"/>
  <c r="AF1095" i="21" s="1"/>
  <c r="U491" i="21"/>
  <c r="AE491" i="21" s="1"/>
  <c r="V742" i="21"/>
  <c r="AF742" i="21" s="1"/>
  <c r="Y742" i="21" s="1"/>
  <c r="X742" i="21" s="1"/>
  <c r="AD184" i="21"/>
  <c r="U1115" i="21"/>
  <c r="AE1115" i="21" s="1"/>
  <c r="T291" i="21"/>
  <c r="AD291" i="21" s="1"/>
  <c r="U1002" i="21"/>
  <c r="AE1002" i="21" s="1"/>
  <c r="U774" i="21"/>
  <c r="AE774" i="21" s="1"/>
  <c r="U1545" i="21"/>
  <c r="AE1545" i="21" s="1"/>
  <c r="U1577" i="21"/>
  <c r="AE1577" i="21" s="1"/>
  <c r="U633" i="21"/>
  <c r="AE633" i="21" s="1"/>
  <c r="T339" i="21"/>
  <c r="U339" i="21" s="1"/>
  <c r="U1353" i="21"/>
  <c r="AE1353" i="21" s="1"/>
  <c r="AD86" i="21"/>
  <c r="AD192" i="21"/>
  <c r="P544" i="37"/>
  <c r="P545" i="37"/>
  <c r="V1758" i="21"/>
  <c r="AF1758" i="21" s="1"/>
  <c r="U1137" i="21"/>
  <c r="AE1137" i="21" s="1"/>
  <c r="V1300" i="21"/>
  <c r="AF1300" i="21" s="1"/>
  <c r="Y1300" i="21" s="1"/>
  <c r="X1300" i="21" s="1"/>
  <c r="U317" i="21"/>
  <c r="AE317" i="21" s="1"/>
  <c r="V538" i="21"/>
  <c r="AF538" i="21" s="1"/>
  <c r="Y538" i="21" s="1"/>
  <c r="X538" i="21" s="1"/>
  <c r="U1829" i="21"/>
  <c r="AE1829" i="21" s="1"/>
  <c r="U1552" i="21"/>
  <c r="AE1552" i="21" s="1"/>
  <c r="U1692" i="21"/>
  <c r="AE1692" i="21" s="1"/>
  <c r="U1107" i="21"/>
  <c r="AE1107" i="21" s="1"/>
  <c r="U573" i="21"/>
  <c r="AE573" i="21" s="1"/>
  <c r="V686" i="21"/>
  <c r="AF686" i="21" s="1"/>
  <c r="Y686" i="21" s="1"/>
  <c r="X686" i="21" s="1"/>
  <c r="U1416" i="21"/>
  <c r="V1416" i="21" s="1"/>
  <c r="AF1416" i="21" s="1"/>
  <c r="AE876" i="21"/>
  <c r="Y876" i="21" s="1"/>
  <c r="X876" i="21" s="1"/>
  <c r="W876" i="21" s="1"/>
  <c r="N544" i="37"/>
  <c r="U809" i="21"/>
  <c r="AE809" i="21" s="1"/>
  <c r="U522" i="21"/>
  <c r="AE522" i="21" s="1"/>
  <c r="U1712" i="21"/>
  <c r="AE1712" i="21" s="1"/>
  <c r="AD109" i="21"/>
  <c r="AD479" i="21"/>
  <c r="N545" i="37"/>
  <c r="V1885" i="21"/>
  <c r="AF1885" i="21" s="1"/>
  <c r="Y1885" i="21" s="1"/>
  <c r="X1885" i="21" s="1"/>
  <c r="U1119" i="21"/>
  <c r="AE1119" i="21" s="1"/>
  <c r="V1161" i="21"/>
  <c r="AF1161" i="21" s="1"/>
  <c r="Y1161" i="21" s="1"/>
  <c r="X1161" i="21" s="1"/>
  <c r="V1181" i="21"/>
  <c r="AF1181" i="21" s="1"/>
  <c r="U1782" i="21"/>
  <c r="AE1782" i="21" s="1"/>
  <c r="U537" i="21"/>
  <c r="AE537" i="21" s="1"/>
  <c r="T408" i="21"/>
  <c r="AD408" i="21" s="1"/>
  <c r="U849" i="21"/>
  <c r="AE849" i="21" s="1"/>
  <c r="U1680" i="21"/>
  <c r="AE1680" i="21" s="1"/>
  <c r="U1062" i="21"/>
  <c r="AE1062" i="21" s="1"/>
  <c r="U591" i="21"/>
  <c r="AE591" i="21" s="1"/>
  <c r="U1157" i="21"/>
  <c r="AE1157" i="21" s="1"/>
  <c r="V655" i="21"/>
  <c r="AF655" i="21" s="1"/>
  <c r="Y655" i="21" s="1"/>
  <c r="X655" i="21" s="1"/>
  <c r="T274" i="21"/>
  <c r="AD274" i="21" s="1"/>
  <c r="T297" i="21"/>
  <c r="AD297" i="21" s="1"/>
  <c r="T386" i="21"/>
  <c r="AD386" i="21" s="1"/>
  <c r="V1151" i="21"/>
  <c r="AF1151" i="21" s="1"/>
  <c r="Y1151" i="21" s="1"/>
  <c r="X1151" i="21" s="1"/>
  <c r="V1750" i="21"/>
  <c r="AF1750" i="21" s="1"/>
  <c r="Y1750" i="21" s="1"/>
  <c r="X1750" i="21" s="1"/>
  <c r="U954" i="21"/>
  <c r="AE954" i="21" s="1"/>
  <c r="T398" i="21"/>
  <c r="U398" i="21" s="1"/>
  <c r="U1043" i="21"/>
  <c r="AE1043" i="21" s="1"/>
  <c r="U159" i="21"/>
  <c r="AE159" i="21" s="1"/>
  <c r="T344" i="21"/>
  <c r="AD344" i="21" s="1"/>
  <c r="U937" i="21"/>
  <c r="AE937" i="21" s="1"/>
  <c r="U1587" i="21"/>
  <c r="AE1587" i="21" s="1"/>
  <c r="U1090" i="21"/>
  <c r="AE1090" i="21" s="1"/>
  <c r="AD572" i="21"/>
  <c r="X1953" i="21"/>
  <c r="W1953" i="21" s="1"/>
  <c r="X1647" i="21"/>
  <c r="W1647" i="21" s="1"/>
  <c r="W1805" i="21"/>
  <c r="U1628" i="21"/>
  <c r="AE1628" i="21" s="1"/>
  <c r="V1345" i="21"/>
  <c r="AF1345" i="21" s="1"/>
  <c r="Y1345" i="21" s="1"/>
  <c r="X1345" i="21" s="1"/>
  <c r="U1716" i="21"/>
  <c r="AE1716" i="21" s="1"/>
  <c r="V650" i="21"/>
  <c r="AF650" i="21" s="1"/>
  <c r="U1863" i="21"/>
  <c r="AE1863" i="21" s="1"/>
  <c r="U586" i="21"/>
  <c r="AE586" i="21" s="1"/>
  <c r="U1449" i="21"/>
  <c r="AE1449" i="21" s="1"/>
  <c r="U1738" i="21"/>
  <c r="AE1738" i="21" s="1"/>
  <c r="U758" i="21"/>
  <c r="AE758" i="21" s="1"/>
  <c r="V714" i="21"/>
  <c r="AF714" i="21" s="1"/>
  <c r="U603" i="21"/>
  <c r="AE603" i="21" s="1"/>
  <c r="U1480" i="21"/>
  <c r="AE1480" i="21" s="1"/>
  <c r="V940" i="21"/>
  <c r="AF940" i="21" s="1"/>
  <c r="Y940" i="21" s="1"/>
  <c r="X940" i="21" s="1"/>
  <c r="U1188" i="21"/>
  <c r="U965" i="21"/>
  <c r="AE965" i="21" s="1"/>
  <c r="V369" i="21"/>
  <c r="AF369" i="21" s="1"/>
  <c r="U1219" i="21"/>
  <c r="AE1219" i="21" s="1"/>
  <c r="T304" i="21"/>
  <c r="AD304" i="21" s="1"/>
  <c r="U1362" i="21"/>
  <c r="AE1362" i="21" s="1"/>
  <c r="U486" i="21"/>
  <c r="V486" i="21" s="1"/>
  <c r="AF486" i="21" s="1"/>
  <c r="U1295" i="21"/>
  <c r="AE1295" i="21" s="1"/>
  <c r="V500" i="21"/>
  <c r="AF500" i="21" s="1"/>
  <c r="X500" i="21" s="1"/>
  <c r="W500" i="21" s="1"/>
  <c r="V1034" i="21"/>
  <c r="AF1034" i="21" s="1"/>
  <c r="Y1034" i="21" s="1"/>
  <c r="X1034" i="21" s="1"/>
  <c r="W1061" i="21"/>
  <c r="U1662" i="21"/>
  <c r="Y18" i="21"/>
  <c r="X18" i="21" s="1"/>
  <c r="Y9" i="21"/>
  <c r="X9" i="21" s="1"/>
  <c r="Y83" i="21"/>
  <c r="X83" i="21" s="1"/>
  <c r="Y17" i="21"/>
  <c r="X17" i="21" s="1"/>
  <c r="Y19" i="21"/>
  <c r="X19" i="21" s="1"/>
  <c r="Y62" i="21"/>
  <c r="X62" i="21" s="1"/>
  <c r="X1076" i="21"/>
  <c r="W1076" i="21" s="1"/>
  <c r="U1584" i="21"/>
  <c r="AE1584" i="21" s="1"/>
  <c r="T341" i="21"/>
  <c r="U341" i="21" s="1"/>
  <c r="X638" i="21"/>
  <c r="W638" i="21" s="1"/>
  <c r="U653" i="21"/>
  <c r="AE653" i="21" s="1"/>
  <c r="V715" i="21"/>
  <c r="AF715" i="21" s="1"/>
  <c r="Y715" i="21" s="1"/>
  <c r="X715" i="21" s="1"/>
  <c r="U1120" i="21"/>
  <c r="AE1120" i="21" s="1"/>
  <c r="U177" i="21"/>
  <c r="AE177" i="21" s="1"/>
  <c r="U1654" i="21"/>
  <c r="AE1654" i="21" s="1"/>
  <c r="V1337" i="21"/>
  <c r="AF1337" i="21" s="1"/>
  <c r="Y1337" i="21" s="1"/>
  <c r="X1337" i="21" s="1"/>
  <c r="V798" i="21"/>
  <c r="AF798" i="21" s="1"/>
  <c r="Y798" i="21" s="1"/>
  <c r="X798" i="21" s="1"/>
  <c r="AD898" i="21"/>
  <c r="AC295" i="21"/>
  <c r="U1133" i="21"/>
  <c r="AE1133" i="21" s="1"/>
  <c r="V1018" i="21"/>
  <c r="AF1018" i="21" s="1"/>
  <c r="Y1018" i="21" s="1"/>
  <c r="X1018" i="21" s="1"/>
  <c r="U1868" i="21"/>
  <c r="AE1868" i="21" s="1"/>
  <c r="U566" i="21"/>
  <c r="AE566" i="21" s="1"/>
  <c r="T388" i="21"/>
  <c r="U388" i="21" s="1"/>
  <c r="V948" i="21"/>
  <c r="AF948" i="21" s="1"/>
  <c r="Y948" i="21" s="1"/>
  <c r="U865" i="21"/>
  <c r="AE865" i="21" s="1"/>
  <c r="U1399" i="21"/>
  <c r="AE1399" i="21" s="1"/>
  <c r="U826" i="21"/>
  <c r="AE826" i="21" s="1"/>
  <c r="U696" i="21"/>
  <c r="AE696" i="21" s="1"/>
  <c r="V208" i="21"/>
  <c r="AF208" i="21" s="1"/>
  <c r="Y208" i="21" s="1"/>
  <c r="X208" i="21" s="1"/>
  <c r="U944" i="21"/>
  <c r="AE944" i="21" s="1"/>
  <c r="U1140" i="21"/>
  <c r="AE1140" i="21" s="1"/>
  <c r="T378" i="21"/>
  <c r="AD378" i="21" s="1"/>
  <c r="U1166" i="21"/>
  <c r="AE1166" i="21" s="1"/>
  <c r="V120" i="21"/>
  <c r="AF120" i="21" s="1"/>
  <c r="Y120" i="21" s="1"/>
  <c r="X120" i="21" s="1"/>
  <c r="AE1281" i="21"/>
  <c r="V1281" i="21"/>
  <c r="AF1281" i="21" s="1"/>
  <c r="Y1281" i="21" s="1"/>
  <c r="W1444" i="21"/>
  <c r="Y919" i="21"/>
  <c r="X919" i="21" s="1"/>
  <c r="Y1316" i="21"/>
  <c r="X1316" i="21" s="1"/>
  <c r="Y1666" i="21"/>
  <c r="X1666" i="21" s="1"/>
  <c r="X1903" i="21"/>
  <c r="W1903" i="21" s="1"/>
  <c r="X1211" i="21"/>
  <c r="W1211" i="21" s="1"/>
  <c r="X711" i="21"/>
  <c r="W711" i="21" s="1"/>
  <c r="X1248" i="21"/>
  <c r="W1248" i="21" s="1"/>
  <c r="AF60" i="21"/>
  <c r="W1517" i="21"/>
  <c r="AF48" i="21"/>
  <c r="AF16" i="21"/>
  <c r="AF25" i="21"/>
  <c r="W882" i="21"/>
  <c r="W547" i="21"/>
  <c r="W836" i="21"/>
  <c r="W600" i="21"/>
  <c r="W1848" i="21"/>
  <c r="W752" i="21"/>
  <c r="W1448" i="21"/>
  <c r="Y740" i="21"/>
  <c r="X740" i="21" s="1"/>
  <c r="Y975" i="21"/>
  <c r="X975" i="21" s="1"/>
  <c r="Y1918" i="21"/>
  <c r="X1918" i="21" s="1"/>
  <c r="W992" i="21"/>
  <c r="W713" i="21"/>
  <c r="W1992" i="21"/>
  <c r="W1215" i="21"/>
  <c r="W1617" i="21"/>
  <c r="W1030" i="21"/>
  <c r="W1681" i="21"/>
  <c r="W1007" i="21"/>
  <c r="W997" i="21"/>
  <c r="W977" i="21"/>
  <c r="W733" i="21"/>
  <c r="W530" i="21"/>
  <c r="W548" i="21"/>
  <c r="W1621" i="21"/>
  <c r="W563" i="21"/>
  <c r="W1230" i="21"/>
  <c r="W1669" i="21"/>
  <c r="W632" i="21"/>
  <c r="W1983" i="21"/>
  <c r="W621" i="21"/>
  <c r="W966" i="21"/>
  <c r="W1144" i="21"/>
  <c r="W540" i="21"/>
  <c r="W1373" i="21"/>
  <c r="W606" i="21"/>
  <c r="W1905" i="21"/>
  <c r="W1077" i="21"/>
  <c r="W1514" i="21"/>
  <c r="W1156" i="21"/>
  <c r="W775" i="21"/>
  <c r="W1920" i="21"/>
  <c r="W797" i="21"/>
  <c r="W1505" i="21"/>
  <c r="W1258" i="21"/>
  <c r="W803" i="21"/>
  <c r="W1685" i="21"/>
  <c r="W1401" i="21"/>
  <c r="W1103" i="21"/>
  <c r="W1427" i="21"/>
  <c r="W858" i="21"/>
  <c r="W766" i="21"/>
  <c r="W829" i="21"/>
  <c r="W1245" i="21"/>
  <c r="W1432" i="21"/>
  <c r="Y1736" i="21"/>
  <c r="X1736" i="21" s="1"/>
  <c r="Y879" i="21"/>
  <c r="X879" i="21" s="1"/>
  <c r="Y1994" i="21"/>
  <c r="X1994" i="21" s="1"/>
  <c r="Y781" i="21"/>
  <c r="X781" i="21" s="1"/>
  <c r="Y714" i="21"/>
  <c r="X714" i="21" s="1"/>
  <c r="Y1758" i="21"/>
  <c r="X1758" i="21" s="1"/>
  <c r="Y510" i="21"/>
  <c r="X510" i="21" s="1"/>
  <c r="Y1085" i="21"/>
  <c r="X1085" i="21" s="1"/>
  <c r="Y1930" i="21"/>
  <c r="X1930" i="21" s="1"/>
  <c r="Y1181" i="21"/>
  <c r="X1181" i="21" s="1"/>
  <c r="Y570" i="21"/>
  <c r="X570" i="21" s="1"/>
  <c r="Y1855" i="21"/>
  <c r="X1855" i="21" s="1"/>
  <c r="Y1095" i="21"/>
  <c r="X1095" i="21" s="1"/>
  <c r="Y1942" i="21"/>
  <c r="X1942" i="21" s="1"/>
  <c r="Y1097" i="21"/>
  <c r="X1097" i="21" s="1"/>
  <c r="Y753" i="21"/>
  <c r="X753" i="21" s="1"/>
  <c r="Y531" i="21"/>
  <c r="X531" i="21" s="1"/>
  <c r="U1894" i="21"/>
  <c r="AE1894" i="21" s="1"/>
  <c r="V837" i="21"/>
  <c r="AF837" i="21" s="1"/>
  <c r="Y837" i="21" s="1"/>
  <c r="X837" i="21" s="1"/>
  <c r="Y595" i="21"/>
  <c r="X595" i="21" s="1"/>
  <c r="AE552" i="21"/>
  <c r="V552" i="21"/>
  <c r="AF552" i="21" s="1"/>
  <c r="Y1188" i="21"/>
  <c r="W1749" i="21"/>
  <c r="W1201" i="21"/>
  <c r="V203" i="21"/>
  <c r="AF203" i="21" s="1"/>
  <c r="AE203" i="21"/>
  <c r="U238" i="21"/>
  <c r="AD238" i="21"/>
  <c r="U221" i="21"/>
  <c r="AD221" i="21"/>
  <c r="U146" i="21"/>
  <c r="AD146" i="21"/>
  <c r="U241" i="21"/>
  <c r="AE241" i="21" s="1"/>
  <c r="AD241" i="21"/>
  <c r="U89" i="21"/>
  <c r="AD89" i="21"/>
  <c r="U141" i="21"/>
  <c r="AD141" i="21"/>
  <c r="V572" i="21"/>
  <c r="AF572" i="21" s="1"/>
  <c r="AE572" i="21"/>
  <c r="U36" i="21"/>
  <c r="AE36" i="21" s="1"/>
  <c r="AD36" i="21"/>
  <c r="AD1122" i="21"/>
  <c r="U142" i="21"/>
  <c r="AD142" i="21"/>
  <c r="AD1011" i="21"/>
  <c r="AD1665" i="21"/>
  <c r="AD1302" i="21"/>
  <c r="U1980" i="21"/>
  <c r="AE1980" i="21" s="1"/>
  <c r="AD1980" i="21"/>
  <c r="AD1145" i="21"/>
  <c r="AD1501" i="21"/>
  <c r="V1910" i="21"/>
  <c r="AF1910" i="21" s="1"/>
  <c r="AE1910" i="21"/>
  <c r="AD1260" i="21"/>
  <c r="AD969" i="21"/>
  <c r="AD1040" i="21"/>
  <c r="U1040" i="21"/>
  <c r="AD1402" i="21"/>
  <c r="U1402" i="21"/>
  <c r="U402" i="21"/>
  <c r="AD402" i="21"/>
  <c r="U467" i="21"/>
  <c r="AD467" i="21"/>
  <c r="U214" i="21"/>
  <c r="AD214" i="21"/>
  <c r="U119" i="21"/>
  <c r="AD119" i="21"/>
  <c r="U59" i="21"/>
  <c r="AD59" i="21"/>
  <c r="U140" i="21"/>
  <c r="AD140" i="21"/>
  <c r="V596" i="21"/>
  <c r="AF596" i="21" s="1"/>
  <c r="AE596" i="21"/>
  <c r="U804" i="21"/>
  <c r="AE804" i="21" s="1"/>
  <c r="AD804" i="21"/>
  <c r="V1293" i="21"/>
  <c r="AF1293" i="21" s="1"/>
  <c r="AE1293" i="21"/>
  <c r="AD1267" i="21"/>
  <c r="U1917" i="21"/>
  <c r="AE1917" i="21" s="1"/>
  <c r="AD1917" i="21"/>
  <c r="AD1458" i="21"/>
  <c r="AD1496" i="21"/>
  <c r="U1403" i="21"/>
  <c r="AE1403" i="21" s="1"/>
  <c r="AD1403" i="21"/>
  <c r="U1409" i="21"/>
  <c r="AE1409" i="21" s="1"/>
  <c r="AD1409" i="21"/>
  <c r="AD986" i="21"/>
  <c r="U1241" i="21"/>
  <c r="AD1241" i="21"/>
  <c r="V872" i="21"/>
  <c r="AF872" i="21" s="1"/>
  <c r="AE872" i="21"/>
  <c r="U167" i="21"/>
  <c r="AD167" i="21"/>
  <c r="AD627" i="21"/>
  <c r="U627" i="21"/>
  <c r="U286" i="21"/>
  <c r="AD286" i="21"/>
  <c r="T390" i="21"/>
  <c r="AC390" i="21"/>
  <c r="AD952" i="21"/>
  <c r="U952" i="21"/>
  <c r="AE43" i="21"/>
  <c r="V43" i="21"/>
  <c r="AD913" i="21"/>
  <c r="U913" i="21"/>
  <c r="T303" i="21"/>
  <c r="AC303" i="21"/>
  <c r="AE890" i="21"/>
  <c r="V890" i="21"/>
  <c r="AF890" i="21" s="1"/>
  <c r="T336" i="21"/>
  <c r="AC336" i="21"/>
  <c r="T421" i="21"/>
  <c r="AC421" i="21"/>
  <c r="V951" i="21"/>
  <c r="AF951" i="21" s="1"/>
  <c r="AE951" i="21"/>
  <c r="AE898" i="21"/>
  <c r="V898" i="21"/>
  <c r="AF898" i="21" s="1"/>
  <c r="U412" i="21"/>
  <c r="AD412" i="21"/>
  <c r="U942" i="21"/>
  <c r="AD942" i="21"/>
  <c r="U953" i="21"/>
  <c r="AD953" i="21"/>
  <c r="U1967" i="21"/>
  <c r="AD1967" i="21"/>
  <c r="U191" i="21"/>
  <c r="AD191" i="21"/>
  <c r="U223" i="21"/>
  <c r="AD223" i="21"/>
  <c r="V170" i="21"/>
  <c r="AF170" i="21" s="1"/>
  <c r="AE170" i="21"/>
  <c r="T288" i="21"/>
  <c r="AC288" i="21"/>
  <c r="U295" i="21"/>
  <c r="AD295" i="21"/>
  <c r="V204" i="21"/>
  <c r="AF204" i="21" s="1"/>
  <c r="AE204" i="21"/>
  <c r="V266" i="21"/>
  <c r="AF266" i="21" s="1"/>
  <c r="AE266" i="21"/>
  <c r="V371" i="21"/>
  <c r="AF371" i="21" s="1"/>
  <c r="AE371" i="21"/>
  <c r="V184" i="21"/>
  <c r="AF184" i="21" s="1"/>
  <c r="AE184" i="21"/>
  <c r="U117" i="21"/>
  <c r="AD117" i="21"/>
  <c r="T392" i="21"/>
  <c r="AC392" i="21"/>
  <c r="V45" i="21"/>
  <c r="AE45" i="21"/>
  <c r="T381" i="21"/>
  <c r="AC381" i="21"/>
  <c r="U106" i="21"/>
  <c r="AD106" i="21"/>
  <c r="T298" i="21"/>
  <c r="AC298" i="21"/>
  <c r="U465" i="21"/>
  <c r="AD465" i="21"/>
  <c r="V455" i="21"/>
  <c r="AF455" i="21" s="1"/>
  <c r="AE455" i="21"/>
  <c r="T384" i="21"/>
  <c r="AC384" i="21"/>
  <c r="T319" i="21"/>
  <c r="AC319" i="21"/>
  <c r="U445" i="21"/>
  <c r="AD445" i="21"/>
  <c r="U133" i="21"/>
  <c r="AD133" i="21"/>
  <c r="U983" i="21"/>
  <c r="AD983" i="21"/>
  <c r="T353" i="21"/>
  <c r="AC353" i="21"/>
  <c r="U128" i="21"/>
  <c r="AD128" i="21"/>
  <c r="AE1058" i="21"/>
  <c r="V1058" i="21"/>
  <c r="AF1058" i="21" s="1"/>
  <c r="AD1822" i="21"/>
  <c r="AD1516" i="21"/>
  <c r="U229" i="21"/>
  <c r="AD229" i="21"/>
  <c r="U1771" i="21"/>
  <c r="AD1771" i="21"/>
  <c r="T343" i="21"/>
  <c r="AC343" i="21"/>
  <c r="V12" i="21"/>
  <c r="AE12" i="21"/>
  <c r="T342" i="21"/>
  <c r="AC342" i="21"/>
  <c r="U228" i="21"/>
  <c r="AD228" i="21"/>
  <c r="V127" i="21"/>
  <c r="AF127" i="21" s="1"/>
  <c r="AE127" i="21"/>
  <c r="U359" i="21"/>
  <c r="AD359" i="21"/>
  <c r="AD1075" i="21"/>
  <c r="U1075" i="21"/>
  <c r="U156" i="21"/>
  <c r="AD156" i="21"/>
  <c r="AC290" i="21"/>
  <c r="T290" i="21"/>
  <c r="U481" i="21"/>
  <c r="AD481" i="21"/>
  <c r="T296" i="21"/>
  <c r="AC296" i="21"/>
  <c r="V259" i="21"/>
  <c r="AF259" i="21" s="1"/>
  <c r="AE259" i="21"/>
  <c r="T308" i="21"/>
  <c r="AC308" i="21"/>
  <c r="T361" i="21"/>
  <c r="AC361" i="21"/>
  <c r="T394" i="21"/>
  <c r="AC394" i="21"/>
  <c r="U131" i="21"/>
  <c r="AD131" i="21"/>
  <c r="V461" i="21"/>
  <c r="AF461" i="21" s="1"/>
  <c r="Y461" i="21" s="1"/>
  <c r="AE461" i="21"/>
  <c r="U213" i="21"/>
  <c r="AD213" i="21"/>
  <c r="U1163" i="21"/>
  <c r="AD1163" i="21"/>
  <c r="V192" i="21"/>
  <c r="AF192" i="21" s="1"/>
  <c r="AE192" i="21"/>
  <c r="U234" i="21"/>
  <c r="AD234" i="21"/>
  <c r="U416" i="21"/>
  <c r="AD416" i="21"/>
  <c r="U235" i="21"/>
  <c r="AD235" i="21"/>
  <c r="V479" i="21"/>
  <c r="AF479" i="21" s="1"/>
  <c r="AE479" i="21"/>
  <c r="V410" i="21"/>
  <c r="AF410" i="21" s="1"/>
  <c r="Y410" i="21" s="1"/>
  <c r="AE410" i="21"/>
  <c r="T395" i="21"/>
  <c r="AC395" i="21"/>
  <c r="U175" i="21"/>
  <c r="AD175" i="21"/>
  <c r="T379" i="21"/>
  <c r="AC379" i="21"/>
  <c r="AE480" i="21"/>
  <c r="V480" i="21"/>
  <c r="AF480" i="21" s="1"/>
  <c r="V186" i="21"/>
  <c r="AF186" i="21" s="1"/>
  <c r="AE186" i="21"/>
  <c r="V380" i="21"/>
  <c r="AF380" i="21" s="1"/>
  <c r="AE380" i="21"/>
  <c r="AD261" i="21"/>
  <c r="U261" i="21"/>
  <c r="T279" i="21"/>
  <c r="AC279" i="21"/>
  <c r="AE1216" i="21"/>
  <c r="V1216" i="21"/>
  <c r="AF1216" i="21" s="1"/>
  <c r="T399" i="21"/>
  <c r="AC399" i="21"/>
  <c r="AE134" i="21"/>
  <c r="V134" i="21"/>
  <c r="AF134" i="21" s="1"/>
  <c r="AD1498" i="21"/>
  <c r="U1498" i="21"/>
  <c r="T382" i="21"/>
  <c r="AC382" i="21"/>
  <c r="T471" i="21"/>
  <c r="AC471" i="21"/>
  <c r="U1632" i="21"/>
  <c r="AD1632" i="21"/>
  <c r="U44" i="21"/>
  <c r="AD44" i="21"/>
  <c r="AD1000" i="21"/>
  <c r="AE800" i="21"/>
  <c r="V800" i="21"/>
  <c r="AF800" i="21" s="1"/>
  <c r="V987" i="21"/>
  <c r="AF987" i="21" s="1"/>
  <c r="AE987" i="21"/>
  <c r="U485" i="21"/>
  <c r="AD485" i="21"/>
  <c r="U20" i="21"/>
  <c r="AD20" i="21"/>
  <c r="T401" i="21"/>
  <c r="AC401" i="21"/>
  <c r="U484" i="21"/>
  <c r="AD484" i="21"/>
  <c r="U183" i="21"/>
  <c r="AD183" i="21"/>
  <c r="U215" i="21"/>
  <c r="AD215" i="21"/>
  <c r="V107" i="21"/>
  <c r="AF107" i="21" s="1"/>
  <c r="AE107" i="21"/>
  <c r="V253" i="21"/>
  <c r="AF253" i="21" s="1"/>
  <c r="AE253" i="21"/>
  <c r="U154" i="21"/>
  <c r="AD154" i="21"/>
  <c r="U468" i="21"/>
  <c r="AD468" i="21"/>
  <c r="U49" i="21"/>
  <c r="AD49" i="21"/>
  <c r="U246" i="21"/>
  <c r="AD246" i="21"/>
  <c r="U757" i="21"/>
  <c r="AE757" i="21" s="1"/>
  <c r="AD757" i="21"/>
  <c r="U267" i="21"/>
  <c r="AD267" i="21"/>
  <c r="U76" i="21"/>
  <c r="AD76" i="21"/>
  <c r="U77" i="21"/>
  <c r="AD77" i="21"/>
  <c r="U220" i="21"/>
  <c r="AD220" i="21"/>
  <c r="V1082" i="21"/>
  <c r="AF1082" i="21" s="1"/>
  <c r="AE1082" i="21"/>
  <c r="U210" i="21"/>
  <c r="AD210" i="21"/>
  <c r="V663" i="21"/>
  <c r="AF663" i="21" s="1"/>
  <c r="AE663" i="21"/>
  <c r="V114" i="21"/>
  <c r="AF114" i="21" s="1"/>
  <c r="AE114" i="21"/>
  <c r="U675" i="21"/>
  <c r="AE675" i="21" s="1"/>
  <c r="AD675" i="21"/>
  <c r="U489" i="21"/>
  <c r="AE489" i="21" s="1"/>
  <c r="AD489" i="21"/>
  <c r="U93" i="21"/>
  <c r="AD93" i="21"/>
  <c r="AD1064" i="21"/>
  <c r="U870" i="21"/>
  <c r="AE870" i="21" s="1"/>
  <c r="AD870" i="21"/>
  <c r="U1751" i="21"/>
  <c r="AE1751" i="21" s="1"/>
  <c r="AD1751" i="21"/>
  <c r="V1822" i="21"/>
  <c r="AF1822" i="21" s="1"/>
  <c r="AE1822" i="21"/>
  <c r="V1000" i="21"/>
  <c r="AF1000" i="21" s="1"/>
  <c r="AE1000" i="21"/>
  <c r="U1240" i="21"/>
  <c r="AE1240" i="21" s="1"/>
  <c r="AD1240" i="21"/>
  <c r="AD582" i="21"/>
  <c r="AD649" i="21"/>
  <c r="U649" i="21"/>
  <c r="AD832" i="21"/>
  <c r="U832" i="21"/>
  <c r="AD676" i="21"/>
  <c r="U676" i="21"/>
  <c r="AE938" i="21"/>
  <c r="V938" i="21"/>
  <c r="AF938" i="21" s="1"/>
  <c r="AD1084" i="21"/>
  <c r="U1084" i="21"/>
  <c r="V41" i="21"/>
  <c r="AF41" i="21" s="1"/>
  <c r="AE41" i="21"/>
  <c r="U257" i="21"/>
  <c r="AD257" i="21"/>
  <c r="V80" i="21"/>
  <c r="AE80" i="21"/>
  <c r="U151" i="21"/>
  <c r="AE151" i="21" s="1"/>
  <c r="AD151" i="21"/>
  <c r="U239" i="21"/>
  <c r="AD239" i="21"/>
  <c r="U413" i="21"/>
  <c r="AE413" i="21" s="1"/>
  <c r="AD413" i="21"/>
  <c r="U219" i="21"/>
  <c r="AD219" i="21"/>
  <c r="U98" i="21"/>
  <c r="AD98" i="21"/>
  <c r="U101" i="21"/>
  <c r="AD101" i="21"/>
  <c r="U97" i="21"/>
  <c r="AD97" i="21"/>
  <c r="U61" i="21"/>
  <c r="AD61" i="21"/>
  <c r="U265" i="21"/>
  <c r="AE265" i="21" s="1"/>
  <c r="AD265" i="21"/>
  <c r="U149" i="21"/>
  <c r="AE149" i="21" s="1"/>
  <c r="AD149" i="21"/>
  <c r="AD834" i="21"/>
  <c r="U1259" i="21"/>
  <c r="AE1259" i="21" s="1"/>
  <c r="AD1259" i="21"/>
  <c r="U869" i="21"/>
  <c r="AE869" i="21" s="1"/>
  <c r="AD869" i="21"/>
  <c r="AD694" i="21"/>
  <c r="U252" i="21"/>
  <c r="AD252" i="21"/>
  <c r="U877" i="21"/>
  <c r="AE877" i="21" s="1"/>
  <c r="AD877" i="21"/>
  <c r="AD1048" i="21"/>
  <c r="U1578" i="21"/>
  <c r="AE1578" i="21" s="1"/>
  <c r="AD1578" i="21"/>
  <c r="V1109" i="21"/>
  <c r="AF1109" i="21" s="1"/>
  <c r="AE1109" i="21"/>
  <c r="AD697" i="21"/>
  <c r="T396" i="21"/>
  <c r="AC396" i="21"/>
  <c r="T405" i="21"/>
  <c r="AC405" i="21"/>
  <c r="T284" i="21"/>
  <c r="AC284" i="21"/>
  <c r="U14" i="21"/>
  <c r="AD14" i="21"/>
  <c r="T334" i="21"/>
  <c r="AC334" i="21"/>
  <c r="T355" i="21"/>
  <c r="AC355" i="21"/>
  <c r="AE1198" i="21"/>
  <c r="V1198" i="21"/>
  <c r="AF1198" i="21" s="1"/>
  <c r="AD575" i="21"/>
  <c r="U575" i="21"/>
  <c r="U357" i="21"/>
  <c r="AD357" i="21"/>
  <c r="AD443" i="21"/>
  <c r="U443" i="21"/>
  <c r="T373" i="21"/>
  <c r="AC373" i="21"/>
  <c r="U435" i="21"/>
  <c r="AD435" i="21"/>
  <c r="U123" i="21"/>
  <c r="AD123" i="21"/>
  <c r="V64" i="21"/>
  <c r="AE64" i="21"/>
  <c r="U1017" i="21"/>
  <c r="AD1017" i="21"/>
  <c r="AD1204" i="21"/>
  <c r="U1204" i="21"/>
  <c r="AD1172" i="21"/>
  <c r="AD623" i="21"/>
  <c r="T370" i="21"/>
  <c r="AC370" i="21"/>
  <c r="U30" i="21"/>
  <c r="AD30" i="21"/>
  <c r="V260" i="21"/>
  <c r="AF260" i="21" s="1"/>
  <c r="AE260" i="21"/>
  <c r="T306" i="21"/>
  <c r="AC306" i="21"/>
  <c r="V195" i="21"/>
  <c r="AF195" i="21" s="1"/>
  <c r="AE195" i="21"/>
  <c r="T430" i="21"/>
  <c r="AC430" i="21"/>
  <c r="U362" i="21"/>
  <c r="AD362" i="21"/>
  <c r="V165" i="21"/>
  <c r="AF165" i="21" s="1"/>
  <c r="AE165" i="21"/>
  <c r="U550" i="21"/>
  <c r="AD550" i="21"/>
  <c r="AC383" i="21"/>
  <c r="T383" i="21"/>
  <c r="AD139" i="21"/>
  <c r="U139" i="21"/>
  <c r="T352" i="21"/>
  <c r="AC352" i="21"/>
  <c r="V1509" i="21"/>
  <c r="AF1509" i="21" s="1"/>
  <c r="AE1509" i="21"/>
  <c r="AD1799" i="21"/>
  <c r="U1799" i="21"/>
  <c r="U237" i="21"/>
  <c r="AD237" i="21"/>
  <c r="U419" i="21"/>
  <c r="AD419" i="21"/>
  <c r="U1276" i="21"/>
  <c r="AD1276" i="21"/>
  <c r="AC300" i="21"/>
  <c r="T300" i="21"/>
  <c r="U406" i="21"/>
  <c r="AD406" i="21"/>
  <c r="U812" i="21"/>
  <c r="AD812" i="21"/>
  <c r="U960" i="21"/>
  <c r="AD960" i="21"/>
  <c r="AD596" i="21"/>
  <c r="Y596" i="21" s="1"/>
  <c r="X596" i="21" s="1"/>
  <c r="U1168" i="21"/>
  <c r="AD1168" i="21"/>
  <c r="U126" i="21"/>
  <c r="AD126" i="21"/>
  <c r="U243" i="21"/>
  <c r="AD243" i="21"/>
  <c r="V40" i="21"/>
  <c r="AE40" i="21"/>
  <c r="U225" i="21"/>
  <c r="AD225" i="21"/>
  <c r="V109" i="21"/>
  <c r="AF109" i="21" s="1"/>
  <c r="AE109" i="21"/>
  <c r="U248" i="21"/>
  <c r="AD248" i="21"/>
  <c r="V86" i="21"/>
  <c r="AE86" i="21"/>
  <c r="V67" i="21"/>
  <c r="AE67" i="21"/>
  <c r="V312" i="21"/>
  <c r="AF312" i="21" s="1"/>
  <c r="AE312" i="21"/>
  <c r="V201" i="21"/>
  <c r="AF201" i="21" s="1"/>
  <c r="AE201" i="21"/>
  <c r="AC337" i="21"/>
  <c r="T337" i="21"/>
  <c r="V13" i="21"/>
  <c r="AE13" i="21"/>
  <c r="AD825" i="21"/>
  <c r="U825" i="21"/>
  <c r="AC428" i="21"/>
  <c r="T428" i="21"/>
  <c r="T431" i="21"/>
  <c r="AC431" i="21"/>
  <c r="U1086" i="21"/>
  <c r="AD1086" i="21"/>
  <c r="T474" i="21"/>
  <c r="AC474" i="21"/>
  <c r="U187" i="21"/>
  <c r="AD187" i="21"/>
  <c r="U236" i="21"/>
  <c r="AD236" i="21"/>
  <c r="U103" i="21"/>
  <c r="AD103" i="21"/>
  <c r="U437" i="21"/>
  <c r="AD437" i="21"/>
  <c r="T335" i="21"/>
  <c r="AC335" i="21"/>
  <c r="AD650" i="21"/>
  <c r="Y650" i="21" s="1"/>
  <c r="T301" i="21"/>
  <c r="AC301" i="21"/>
  <c r="U137" i="21"/>
  <c r="AD137" i="21"/>
  <c r="V1272" i="21"/>
  <c r="AF1272" i="21" s="1"/>
  <c r="AE1272" i="21"/>
  <c r="T315" i="21"/>
  <c r="AC315" i="21"/>
  <c r="AC323" i="21"/>
  <c r="T323" i="21"/>
  <c r="T360" i="21"/>
  <c r="AC360" i="21"/>
  <c r="V325" i="21"/>
  <c r="AF325" i="21" s="1"/>
  <c r="Y325" i="21" s="1"/>
  <c r="AE325" i="21"/>
  <c r="T320" i="21"/>
  <c r="AC320" i="21"/>
  <c r="U28" i="21"/>
  <c r="AD28" i="21"/>
  <c r="T332" i="21"/>
  <c r="AC332" i="21"/>
  <c r="AC393" i="21"/>
  <c r="T393" i="21"/>
  <c r="U200" i="21"/>
  <c r="AD200" i="21"/>
  <c r="V447" i="21"/>
  <c r="AF447" i="21" s="1"/>
  <c r="Y447" i="21" s="1"/>
  <c r="AE447" i="21"/>
  <c r="U245" i="21"/>
  <c r="AD245" i="21"/>
  <c r="AD664" i="21"/>
  <c r="U664" i="21"/>
  <c r="AD1778" i="21"/>
  <c r="U1778" i="21"/>
  <c r="AD118" i="21"/>
  <c r="U118" i="21"/>
  <c r="T347" i="21"/>
  <c r="AC347" i="21"/>
  <c r="U640" i="21"/>
  <c r="AD640" i="21"/>
  <c r="U1117" i="21"/>
  <c r="AD1117" i="21"/>
  <c r="U414" i="21"/>
  <c r="AD414" i="21"/>
  <c r="U436" i="21"/>
  <c r="AD436" i="21"/>
  <c r="V38" i="21"/>
  <c r="AF38" i="21" s="1"/>
  <c r="AE38" i="21"/>
  <c r="AE6" i="21"/>
  <c r="U10" i="21"/>
  <c r="AD10" i="21"/>
  <c r="V830" i="21"/>
  <c r="AF830" i="21" s="1"/>
  <c r="Y830" i="21" s="1"/>
  <c r="X830" i="21" s="1"/>
  <c r="U1260" i="21"/>
  <c r="AE1260" i="21" s="1"/>
  <c r="U1302" i="21"/>
  <c r="AE1302" i="21" s="1"/>
  <c r="U986" i="21"/>
  <c r="AE986" i="21" s="1"/>
  <c r="V1516" i="21"/>
  <c r="AF1516" i="21" s="1"/>
  <c r="V623" i="21"/>
  <c r="AF623" i="21" s="1"/>
  <c r="U694" i="21"/>
  <c r="AE694" i="21" s="1"/>
  <c r="U970" i="21"/>
  <c r="AE970" i="21" s="1"/>
  <c r="U1496" i="21"/>
  <c r="AE1496" i="21" s="1"/>
  <c r="U678" i="21"/>
  <c r="AE678" i="21" s="1"/>
  <c r="W702" i="21"/>
  <c r="W1175" i="21"/>
  <c r="W1050" i="21"/>
  <c r="W1328" i="21"/>
  <c r="W1235" i="21"/>
  <c r="W991" i="21"/>
  <c r="W859" i="21"/>
  <c r="Y478" i="21"/>
  <c r="X478" i="21" s="1"/>
  <c r="Y158" i="21"/>
  <c r="X158" i="21" s="1"/>
  <c r="Y68" i="21"/>
  <c r="X68" i="21" s="1"/>
  <c r="Y294" i="21"/>
  <c r="X294" i="21" s="1"/>
  <c r="Y168" i="21"/>
  <c r="X168" i="21" s="1"/>
  <c r="Y35" i="21"/>
  <c r="X35" i="21" s="1"/>
  <c r="Y255" i="21"/>
  <c r="X255" i="21" s="1"/>
  <c r="Y366" i="21"/>
  <c r="X366" i="21" s="1"/>
  <c r="Y259" i="21"/>
  <c r="X259" i="21" s="1"/>
  <c r="Y186" i="21"/>
  <c r="X186" i="21" s="1"/>
  <c r="Y72" i="21"/>
  <c r="X72" i="21" s="1"/>
  <c r="Y46" i="21"/>
  <c r="X46" i="21" s="1"/>
  <c r="Y52" i="21"/>
  <c r="X52" i="21" s="1"/>
  <c r="Y460" i="21"/>
  <c r="X460" i="21" s="1"/>
  <c r="Y417" i="21"/>
  <c r="X417" i="21" s="1"/>
  <c r="Y424" i="21"/>
  <c r="X424" i="21" s="1"/>
  <c r="Y293" i="21"/>
  <c r="X293" i="21" s="1"/>
  <c r="Y438" i="21"/>
  <c r="X438" i="21" s="1"/>
  <c r="Y8" i="21"/>
  <c r="X8" i="21" s="1"/>
  <c r="Y462" i="21"/>
  <c r="X462" i="21" s="1"/>
  <c r="Y250" i="21"/>
  <c r="X250" i="21" s="1"/>
  <c r="Y90" i="21"/>
  <c r="X90" i="21" s="1"/>
  <c r="Y231" i="21"/>
  <c r="X231" i="21" s="1"/>
  <c r="Y422" i="21"/>
  <c r="X422" i="21" s="1"/>
  <c r="Y42" i="21"/>
  <c r="X42" i="21" s="1"/>
  <c r="Y426" i="21"/>
  <c r="X426" i="21" s="1"/>
  <c r="Y201" i="21"/>
  <c r="Y100" i="21"/>
  <c r="X100" i="21" s="1"/>
  <c r="Y269" i="21"/>
  <c r="X269" i="21" s="1"/>
  <c r="W1001" i="21"/>
  <c r="W609" i="21"/>
  <c r="W1356" i="21"/>
  <c r="W924" i="21"/>
  <c r="W1052" i="21"/>
  <c r="W1277" i="21"/>
  <c r="W618" i="21"/>
  <c r="Y369" i="21"/>
  <c r="X369" i="21" s="1"/>
  <c r="Y400" i="21"/>
  <c r="X400" i="21" s="1"/>
  <c r="Y2005" i="21"/>
  <c r="X2005" i="21" s="1"/>
  <c r="Y452" i="21"/>
  <c r="X452" i="21" s="1"/>
  <c r="Y150" i="21"/>
  <c r="X150" i="21" s="1"/>
  <c r="Y196" i="21"/>
  <c r="X196" i="21" s="1"/>
  <c r="Y73" i="21"/>
  <c r="X73" i="21" s="1"/>
  <c r="Y230" i="21"/>
  <c r="X230" i="21" s="1"/>
  <c r="Y143" i="21"/>
  <c r="X143" i="21" s="1"/>
  <c r="Y48" i="21"/>
  <c r="X48" i="21" s="1"/>
  <c r="Y26" i="21"/>
  <c r="X26" i="21" s="1"/>
  <c r="Y233" i="21"/>
  <c r="X233" i="21" s="1"/>
  <c r="Y385" i="21"/>
  <c r="X385" i="21" s="1"/>
  <c r="Y192" i="21"/>
  <c r="X192" i="21" s="1"/>
  <c r="Y2003" i="21"/>
  <c r="X2003" i="21" s="1"/>
  <c r="Y272" i="21"/>
  <c r="X272" i="21" s="1"/>
  <c r="Y207" i="21"/>
  <c r="X207" i="21" s="1"/>
  <c r="Y50" i="21"/>
  <c r="X50" i="21" s="1"/>
  <c r="Y270" i="21"/>
  <c r="X270" i="21" s="1"/>
  <c r="Y240" i="21"/>
  <c r="X240" i="21" s="1"/>
  <c r="Y165" i="21"/>
  <c r="X165" i="21" s="1"/>
  <c r="Y155" i="21"/>
  <c r="X155" i="21" s="1"/>
  <c r="Y455" i="21"/>
  <c r="Y82" i="21"/>
  <c r="X82" i="21" s="1"/>
  <c r="Y434" i="21"/>
  <c r="X434" i="21" s="1"/>
  <c r="Y85" i="21"/>
  <c r="X85" i="21" s="1"/>
  <c r="W1071" i="21"/>
  <c r="W704" i="21"/>
  <c r="W1261" i="21"/>
  <c r="W1426" i="21"/>
  <c r="W1698" i="21"/>
  <c r="W1233" i="21"/>
  <c r="W1955" i="21"/>
  <c r="W1210" i="21"/>
  <c r="U582" i="21"/>
  <c r="AE582" i="21" s="1"/>
  <c r="V665" i="21"/>
  <c r="AF665" i="21" s="1"/>
  <c r="Y665" i="21" s="1"/>
  <c r="X665" i="21" s="1"/>
  <c r="U1908" i="21"/>
  <c r="AE1908" i="21" s="1"/>
  <c r="U1145" i="21"/>
  <c r="Y1240" i="21"/>
  <c r="Q13" i="32"/>
  <c r="U1554" i="21"/>
  <c r="AE1554" i="21" s="1"/>
  <c r="V697" i="21"/>
  <c r="AF697" i="21" s="1"/>
  <c r="U1501" i="21"/>
  <c r="AE1501" i="21" s="1"/>
  <c r="Y289" i="21"/>
  <c r="X289" i="21" s="1"/>
  <c r="W2002" i="21"/>
  <c r="U1398" i="21"/>
  <c r="AE1398" i="21" s="1"/>
  <c r="V1582" i="21"/>
  <c r="AF1582" i="21" s="1"/>
  <c r="Y1582" i="21" s="1"/>
  <c r="X1582" i="21" s="1"/>
  <c r="U1370" i="21"/>
  <c r="AE1370" i="21" s="1"/>
  <c r="U1406" i="21"/>
  <c r="AE1406" i="21" s="1"/>
  <c r="U990" i="21"/>
  <c r="AE990" i="21" s="1"/>
  <c r="V688" i="21"/>
  <c r="AF688" i="21" s="1"/>
  <c r="Y688" i="21" s="1"/>
  <c r="X688" i="21" s="1"/>
  <c r="U1458" i="21"/>
  <c r="U1665" i="21"/>
  <c r="U1267" i="21"/>
  <c r="AE1267" i="21" s="1"/>
  <c r="V1172" i="21"/>
  <c r="AF1172" i="21" s="1"/>
  <c r="U1155" i="21"/>
  <c r="AE1155" i="21" s="1"/>
  <c r="U1404" i="21"/>
  <c r="AE1404" i="21" s="1"/>
  <c r="U885" i="21"/>
  <c r="AE885" i="21" s="1"/>
  <c r="U971" i="21"/>
  <c r="AE971" i="21" s="1"/>
  <c r="U1164" i="21"/>
  <c r="AE1164" i="21" s="1"/>
  <c r="U1408" i="21"/>
  <c r="AE1408" i="21" s="1"/>
  <c r="T340" i="21"/>
  <c r="U708" i="21"/>
  <c r="AE708" i="21" s="1"/>
  <c r="U1649" i="21"/>
  <c r="AE1649" i="21" s="1"/>
  <c r="U967" i="21"/>
  <c r="AE967" i="21" s="1"/>
  <c r="F38" i="15"/>
  <c r="F40" i="15" s="1"/>
  <c r="V801" i="21"/>
  <c r="AF801" i="21" s="1"/>
  <c r="Y801" i="21" s="1"/>
  <c r="X801" i="21" s="1"/>
  <c r="U121" i="21"/>
  <c r="W1561" i="21"/>
  <c r="W642" i="21"/>
  <c r="W1793" i="21"/>
  <c r="W1806" i="21"/>
  <c r="W669" i="21"/>
  <c r="W593" i="21"/>
  <c r="W520" i="21"/>
  <c r="W1450" i="21"/>
  <c r="W1969" i="21"/>
  <c r="V543" i="21"/>
  <c r="AF543" i="21" s="1"/>
  <c r="Y543" i="21" s="1"/>
  <c r="X543" i="21" s="1"/>
  <c r="W1470" i="21"/>
  <c r="W1036" i="21"/>
  <c r="W817" i="21"/>
  <c r="W1322" i="21"/>
  <c r="W1745" i="21"/>
  <c r="W819" i="21"/>
  <c r="W1047" i="21"/>
  <c r="W1687" i="21"/>
  <c r="W854" i="21"/>
  <c r="W1923" i="21"/>
  <c r="W754" i="21"/>
  <c r="W1845" i="21"/>
  <c r="W1522" i="21"/>
  <c r="W734" i="21"/>
  <c r="W1998" i="21"/>
  <c r="W1639" i="21"/>
  <c r="V1641" i="21"/>
  <c r="AF1641" i="21" s="1"/>
  <c r="Y1641" i="21" s="1"/>
  <c r="X1641" i="21" s="1"/>
  <c r="W907" i="21"/>
  <c r="W722" i="21"/>
  <c r="W1546" i="21"/>
  <c r="W1026" i="21"/>
  <c r="W1752" i="21"/>
  <c r="W1080" i="21"/>
  <c r="W1278" i="21"/>
  <c r="W1305" i="21"/>
  <c r="W772" i="21"/>
  <c r="V1668" i="21"/>
  <c r="AF1668" i="21" s="1"/>
  <c r="Y1668" i="21" s="1"/>
  <c r="X1668" i="21" s="1"/>
  <c r="W1891" i="21"/>
  <c r="W1041" i="21"/>
  <c r="W1700" i="21"/>
  <c r="W1439" i="21"/>
  <c r="U834" i="21"/>
  <c r="AE834" i="21" s="1"/>
  <c r="U1011" i="21"/>
  <c r="AE1011" i="21" s="1"/>
  <c r="W1136" i="21"/>
  <c r="W912" i="21"/>
  <c r="W1024" i="21"/>
  <c r="W1682" i="21"/>
  <c r="W1132" i="21"/>
  <c r="W1055" i="21"/>
  <c r="W1218" i="21"/>
  <c r="W729" i="21"/>
  <c r="W1728" i="21"/>
  <c r="W914" i="21"/>
  <c r="W1740" i="21"/>
  <c r="V1535" i="21"/>
  <c r="AF1535" i="21" s="1"/>
  <c r="Y1535" i="21" s="1"/>
  <c r="X1535" i="21" s="1"/>
  <c r="W868" i="21"/>
  <c r="W1899" i="21"/>
  <c r="W1548" i="21"/>
  <c r="W473" i="21"/>
  <c r="W1072" i="21"/>
  <c r="W1651" i="21"/>
  <c r="W567" i="21"/>
  <c r="W727" i="21"/>
  <c r="W1357" i="21"/>
  <c r="W1428" i="21"/>
  <c r="W1747" i="21"/>
  <c r="W1106" i="21"/>
  <c r="W1437" i="21"/>
  <c r="W789" i="21"/>
  <c r="W807" i="21"/>
  <c r="W1673" i="21"/>
  <c r="W850" i="21"/>
  <c r="W1820" i="21"/>
  <c r="W1601" i="21"/>
  <c r="W554" i="21"/>
  <c r="W1810" i="21"/>
  <c r="W1901" i="21"/>
  <c r="W1208" i="21"/>
  <c r="W1390" i="21"/>
  <c r="W1655" i="21"/>
  <c r="U1412" i="21"/>
  <c r="AE1412" i="21" s="1"/>
  <c r="W1537" i="21"/>
  <c r="W883" i="21"/>
  <c r="W1925" i="21"/>
  <c r="W1704" i="21"/>
  <c r="W1635" i="21"/>
  <c r="W516" i="21"/>
  <c r="W1494" i="21"/>
  <c r="W1421" i="21"/>
  <c r="W705" i="21"/>
  <c r="W514" i="21"/>
  <c r="W1008" i="21"/>
  <c r="W512" i="21"/>
  <c r="W558" i="21"/>
  <c r="W1610" i="21"/>
  <c r="W1972" i="21"/>
  <c r="W1812" i="21"/>
  <c r="W1906" i="21"/>
  <c r="W1755" i="21"/>
  <c r="W614" i="21"/>
  <c r="W1285" i="21"/>
  <c r="W1567" i="21"/>
  <c r="W1709" i="21"/>
  <c r="W611" i="21"/>
  <c r="W1318" i="21"/>
  <c r="W1642" i="21"/>
  <c r="W1791" i="21"/>
  <c r="W1227" i="21"/>
  <c r="W1147" i="21"/>
  <c r="W1059" i="21"/>
  <c r="W916" i="21"/>
  <c r="W743" i="21"/>
  <c r="W1130" i="21"/>
  <c r="W1933" i="21"/>
  <c r="W1313" i="21"/>
  <c r="W1339" i="21"/>
  <c r="W1236" i="21"/>
  <c r="W504" i="21"/>
  <c r="U815" i="21"/>
  <c r="AE815" i="21" s="1"/>
  <c r="W931" i="21"/>
  <c r="W1531" i="21"/>
  <c r="W844" i="21"/>
  <c r="W1612" i="21"/>
  <c r="W560" i="21"/>
  <c r="W838" i="21"/>
  <c r="W597" i="21"/>
  <c r="W698" i="21"/>
  <c r="W1935" i="21"/>
  <c r="W1307" i="21"/>
  <c r="W1153" i="21"/>
  <c r="W1541" i="21"/>
  <c r="W1074" i="21"/>
  <c r="W1364" i="21"/>
  <c r="W1911" i="21"/>
  <c r="W1087" i="21"/>
  <c r="W583" i="21"/>
  <c r="W1742" i="21"/>
  <c r="V1490" i="21"/>
  <c r="AF1490" i="21" s="1"/>
  <c r="Y1490" i="21" s="1"/>
  <c r="X1490" i="21" s="1"/>
  <c r="U1623" i="21"/>
  <c r="AE1623" i="21" s="1"/>
  <c r="U1469" i="21"/>
  <c r="AE1469" i="21" s="1"/>
  <c r="U2000" i="21"/>
  <c r="AE2000" i="21" s="1"/>
  <c r="V1489" i="21"/>
  <c r="AF1489" i="21" s="1"/>
  <c r="Y1489" i="21" s="1"/>
  <c r="X1489" i="21" s="1"/>
  <c r="U1487" i="21"/>
  <c r="AE1487" i="21" s="1"/>
  <c r="U771" i="21"/>
  <c r="AE771" i="21" s="1"/>
  <c r="U1149" i="21"/>
  <c r="AE1149" i="21" s="1"/>
  <c r="V604" i="21"/>
  <c r="AF604" i="21" s="1"/>
  <c r="Y604" i="21" s="1"/>
  <c r="X604" i="21" s="1"/>
  <c r="V1079" i="21"/>
  <c r="AF1079" i="21" s="1"/>
  <c r="Y1079" i="21" s="1"/>
  <c r="X1079" i="21" s="1"/>
  <c r="V793" i="21"/>
  <c r="AF793" i="21" s="1"/>
  <c r="Y793" i="21" s="1"/>
  <c r="X793" i="21" s="1"/>
  <c r="V1329" i="21"/>
  <c r="AF1329" i="21" s="1"/>
  <c r="Y1329" i="21" s="1"/>
  <c r="X1329" i="21" s="1"/>
  <c r="U1921" i="21"/>
  <c r="AE1921" i="21" s="1"/>
  <c r="V645" i="21"/>
  <c r="AF645" i="21" s="1"/>
  <c r="Y645" i="21" s="1"/>
  <c r="X645" i="21" s="1"/>
  <c r="U224" i="21"/>
  <c r="T365" i="21"/>
  <c r="U1832" i="21"/>
  <c r="AE1832" i="21" s="1"/>
  <c r="V1631" i="21"/>
  <c r="AF1631" i="21" s="1"/>
  <c r="Y1631" i="21" s="1"/>
  <c r="X1631" i="21" s="1"/>
  <c r="U1985" i="21"/>
  <c r="AE1985" i="21" s="1"/>
  <c r="V1764" i="21"/>
  <c r="AF1764" i="21" s="1"/>
  <c r="Y1764" i="21" s="1"/>
  <c r="X1764" i="21" s="1"/>
  <c r="U1683" i="21"/>
  <c r="AE1683" i="21" s="1"/>
  <c r="V1882" i="21"/>
  <c r="AF1882" i="21" s="1"/>
  <c r="Y1882" i="21" s="1"/>
  <c r="X1882" i="21" s="1"/>
  <c r="U629" i="21"/>
  <c r="AE629" i="21" s="1"/>
  <c r="T329" i="21"/>
  <c r="U1907" i="21"/>
  <c r="AE1907" i="21" s="1"/>
  <c r="U1763" i="21"/>
  <c r="AE1763" i="21" s="1"/>
  <c r="U1526" i="21"/>
  <c r="AE1526" i="21" s="1"/>
  <c r="U1902" i="21"/>
  <c r="AE1902" i="21" s="1"/>
  <c r="U979" i="21"/>
  <c r="AE979" i="21" s="1"/>
  <c r="U1534" i="21"/>
  <c r="AE1534" i="21" s="1"/>
  <c r="U1816" i="21"/>
  <c r="AE1816" i="21" s="1"/>
  <c r="U513" i="21"/>
  <c r="AE513" i="21" s="1"/>
  <c r="V1739" i="21"/>
  <c r="AF1739" i="21" s="1"/>
  <c r="Y1739" i="21" s="1"/>
  <c r="X1739" i="21" s="1"/>
  <c r="U1966" i="21"/>
  <c r="AE1966" i="21" s="1"/>
  <c r="U1724" i="21"/>
  <c r="AE1724" i="21" s="1"/>
  <c r="U1148" i="21"/>
  <c r="AE1148" i="21" s="1"/>
  <c r="U56" i="21"/>
  <c r="U1929" i="21"/>
  <c r="AE1929" i="21" s="1"/>
  <c r="U1865" i="21"/>
  <c r="AE1865" i="21" s="1"/>
  <c r="U1194" i="21"/>
  <c r="AE1194" i="21" s="1"/>
  <c r="U1900" i="21"/>
  <c r="AE1900" i="21" s="1"/>
  <c r="U1794" i="21"/>
  <c r="AE1794" i="21" s="1"/>
  <c r="U1854" i="21"/>
  <c r="AE1854" i="21" s="1"/>
  <c r="U805" i="21"/>
  <c r="AE805" i="21" s="1"/>
  <c r="U1044" i="21"/>
  <c r="AE1044" i="21" s="1"/>
  <c r="U1769" i="21"/>
  <c r="AE1769" i="21" s="1"/>
  <c r="V1183" i="21"/>
  <c r="AF1183" i="21" s="1"/>
  <c r="Y1183" i="21" s="1"/>
  <c r="X1183" i="21" s="1"/>
  <c r="U1672" i="21"/>
  <c r="AE1672" i="21" s="1"/>
  <c r="U1179" i="21"/>
  <c r="AE1179" i="21" s="1"/>
  <c r="U1726" i="21"/>
  <c r="AE1726" i="21" s="1"/>
  <c r="U1979" i="21"/>
  <c r="AE1979" i="21" s="1"/>
  <c r="U1880" i="21"/>
  <c r="AE1880" i="21" s="1"/>
  <c r="U1789" i="21"/>
  <c r="AE1789" i="21" s="1"/>
  <c r="U1732" i="21"/>
  <c r="AE1732" i="21" s="1"/>
  <c r="U1538" i="21"/>
  <c r="AE1538" i="21" s="1"/>
  <c r="U1056" i="21"/>
  <c r="AE1056" i="21" s="1"/>
  <c r="U247" i="21"/>
  <c r="AE247" i="21" s="1"/>
  <c r="U1532" i="21"/>
  <c r="AE1532" i="21" s="1"/>
  <c r="T313" i="21"/>
  <c r="U1625" i="21"/>
  <c r="AE1625" i="21" s="1"/>
  <c r="V659" i="21"/>
  <c r="AF659" i="21" s="1"/>
  <c r="Y659" i="21" s="1"/>
  <c r="X659" i="21" s="1"/>
  <c r="U1981" i="21"/>
  <c r="AE1981" i="21" s="1"/>
  <c r="U615" i="21"/>
  <c r="AE615" i="21" s="1"/>
  <c r="U1843" i="21"/>
  <c r="AE1843" i="21" s="1"/>
  <c r="U1222" i="21"/>
  <c r="AE1222" i="21" s="1"/>
  <c r="U1897" i="21"/>
  <c r="AE1897" i="21" s="1"/>
  <c r="V1159" i="21"/>
  <c r="AF1159" i="21" s="1"/>
  <c r="Y1159" i="21" s="1"/>
  <c r="X1159" i="21" s="1"/>
  <c r="V1784" i="21"/>
  <c r="AF1784" i="21" s="1"/>
  <c r="Y1784" i="21" s="1"/>
  <c r="X1784" i="21" s="1"/>
  <c r="U1696" i="21"/>
  <c r="AE1696" i="21" s="1"/>
  <c r="U1550" i="21"/>
  <c r="AE1550" i="21" s="1"/>
  <c r="U1196" i="21"/>
  <c r="AE1196" i="21" s="1"/>
  <c r="U880" i="21"/>
  <c r="AE880" i="21" s="1"/>
  <c r="U1547" i="21"/>
  <c r="AE1547" i="21" s="1"/>
  <c r="U1027" i="21"/>
  <c r="AE1027" i="21" s="1"/>
  <c r="U845" i="21"/>
  <c r="AE845" i="21" s="1"/>
  <c r="U1827" i="21"/>
  <c r="AE1827" i="21" s="1"/>
  <c r="V1786" i="21"/>
  <c r="AF1786" i="21" s="1"/>
  <c r="Y1786" i="21" s="1"/>
  <c r="X1786" i="21" s="1"/>
  <c r="U104" i="21"/>
  <c r="AE104" i="21" s="1"/>
  <c r="U1987" i="21"/>
  <c r="AE1987" i="21" s="1"/>
  <c r="U1838" i="21"/>
  <c r="AE1838" i="21" s="1"/>
  <c r="U1154" i="21"/>
  <c r="AE1154" i="21" s="1"/>
  <c r="U856" i="21"/>
  <c r="AE856" i="21" s="1"/>
  <c r="U904" i="21"/>
  <c r="AE904" i="21" s="1"/>
  <c r="T375" i="21"/>
  <c r="AD375" i="21" s="1"/>
  <c r="U1867" i="21"/>
  <c r="AE1867" i="21" s="1"/>
  <c r="U1746" i="21"/>
  <c r="AE1746" i="21" s="1"/>
  <c r="U1693" i="21"/>
  <c r="AE1693" i="21" s="1"/>
  <c r="U1112" i="21"/>
  <c r="AE1112" i="21" s="1"/>
  <c r="V1066" i="21"/>
  <c r="AF1066" i="21" s="1"/>
  <c r="Y1066" i="21" s="1"/>
  <c r="X1066" i="21" s="1"/>
  <c r="T316" i="21"/>
  <c r="U723" i="21"/>
  <c r="AE723" i="21" s="1"/>
  <c r="U1888" i="21"/>
  <c r="AE1888" i="21" s="1"/>
  <c r="U511" i="21"/>
  <c r="AE511" i="21" s="1"/>
  <c r="U1720" i="21"/>
  <c r="AE1720" i="21" s="1"/>
  <c r="T404" i="21"/>
  <c r="AD404" i="21" s="1"/>
  <c r="U1004" i="21"/>
  <c r="AE1004" i="21" s="1"/>
  <c r="U1762" i="21"/>
  <c r="AE1762" i="21" s="1"/>
  <c r="U1605" i="21"/>
  <c r="AE1605" i="21" s="1"/>
  <c r="U1029" i="21"/>
  <c r="AE1029" i="21" s="1"/>
  <c r="U1220" i="21"/>
  <c r="AE1220" i="21" s="1"/>
  <c r="V637" i="21"/>
  <c r="AF637" i="21" s="1"/>
  <c r="Y637" i="21" s="1"/>
  <c r="X637" i="21" s="1"/>
  <c r="U1744" i="21"/>
  <c r="AE1744" i="21" s="1"/>
  <c r="U1695" i="21"/>
  <c r="AE1695" i="21" s="1"/>
  <c r="U943" i="21"/>
  <c r="AE943" i="21" s="1"/>
  <c r="U949" i="21"/>
  <c r="AE949" i="21" s="1"/>
  <c r="U1853" i="21"/>
  <c r="AE1853" i="21" s="1"/>
  <c r="U1840" i="21"/>
  <c r="AE1840" i="21" s="1"/>
  <c r="U1767" i="21"/>
  <c r="AE1767" i="21" s="1"/>
  <c r="V1291" i="21"/>
  <c r="AF1291" i="21" s="1"/>
  <c r="Y1291" i="21" s="1"/>
  <c r="X1291" i="21" s="1"/>
  <c r="U1664" i="21"/>
  <c r="AE1664" i="21" s="1"/>
  <c r="U1124" i="21"/>
  <c r="AE1124" i="21" s="1"/>
  <c r="U1557" i="21"/>
  <c r="AE1557" i="21" s="1"/>
  <c r="V1096" i="21"/>
  <c r="AF1096" i="21" s="1"/>
  <c r="Y1096" i="21" s="1"/>
  <c r="X1096" i="21" s="1"/>
  <c r="U1857" i="21"/>
  <c r="AE1857" i="21" s="1"/>
  <c r="U1756" i="21"/>
  <c r="AE1756" i="21" s="1"/>
  <c r="U1884" i="21"/>
  <c r="AE1884" i="21" s="1"/>
  <c r="U1753" i="21"/>
  <c r="AE1753" i="21" s="1"/>
  <c r="U1774" i="21"/>
  <c r="AE1774" i="21" s="1"/>
  <c r="U1937" i="21"/>
  <c r="AE1937" i="21" s="1"/>
  <c r="U442" i="21"/>
  <c r="U1438" i="21"/>
  <c r="AE1438" i="21" s="1"/>
  <c r="U1015" i="21"/>
  <c r="AE1015" i="21" s="1"/>
  <c r="U1706" i="21"/>
  <c r="AE1706" i="21" s="1"/>
  <c r="V731" i="21"/>
  <c r="AF731" i="21" s="1"/>
  <c r="Y731" i="21" s="1"/>
  <c r="X731" i="21" s="1"/>
  <c r="U1858" i="21"/>
  <c r="AE1858" i="21" s="1"/>
  <c r="U1474" i="21"/>
  <c r="AE1474" i="21" s="1"/>
  <c r="U1688" i="21"/>
  <c r="AE1688" i="21" s="1"/>
  <c r="U1422" i="21"/>
  <c r="AE1422" i="21" s="1"/>
  <c r="U1965" i="21"/>
  <c r="AE1965" i="21" s="1"/>
  <c r="V860" i="21"/>
  <c r="AF860" i="21" s="1"/>
  <c r="Y860" i="21" s="1"/>
  <c r="X860" i="21" s="1"/>
  <c r="U1613" i="21"/>
  <c r="AE1613" i="21" s="1"/>
  <c r="U1861" i="21"/>
  <c r="AE1861" i="21" s="1"/>
  <c r="U1484" i="21"/>
  <c r="AE1484" i="21" s="1"/>
  <c r="V1443" i="21"/>
  <c r="AF1443" i="21" s="1"/>
  <c r="Y1443" i="21" s="1"/>
  <c r="X1443" i="21" s="1"/>
  <c r="U1284" i="21"/>
  <c r="AE1284" i="21" s="1"/>
  <c r="U1184" i="21"/>
  <c r="AE1184" i="21" s="1"/>
  <c r="U1859" i="21"/>
  <c r="AE1859" i="21" s="1"/>
  <c r="U1922" i="21"/>
  <c r="AE1922" i="21" s="1"/>
  <c r="U1389" i="21"/>
  <c r="AE1389" i="21" s="1"/>
  <c r="U1862" i="21"/>
  <c r="AE1862" i="21" s="1"/>
  <c r="V519" i="21"/>
  <c r="AF519" i="21" s="1"/>
  <c r="Y519" i="21" s="1"/>
  <c r="X519" i="21" s="1"/>
  <c r="U1383" i="21"/>
  <c r="AE1383" i="21" s="1"/>
  <c r="U1368" i="21"/>
  <c r="AE1368" i="21" s="1"/>
  <c r="U545" i="21"/>
  <c r="AE545" i="21" s="1"/>
  <c r="V1138" i="21"/>
  <c r="AF1138" i="21" s="1"/>
  <c r="Y1138" i="21" s="1"/>
  <c r="X1138" i="21" s="1"/>
  <c r="U1549" i="21"/>
  <c r="AE1549" i="21" s="1"/>
  <c r="V1663" i="21"/>
  <c r="AF1663" i="21" s="1"/>
  <c r="Y1663" i="21" s="1"/>
  <c r="X1663" i="21" s="1"/>
  <c r="V656" i="21"/>
  <c r="AF656" i="21" s="1"/>
  <c r="Y656" i="21" s="1"/>
  <c r="X656" i="21" s="1"/>
  <c r="U1485" i="21"/>
  <c r="AE1485" i="21" s="1"/>
  <c r="U88" i="21"/>
  <c r="AE88" i="21" s="1"/>
  <c r="U1860" i="21"/>
  <c r="AE1860" i="21" s="1"/>
  <c r="U861" i="21"/>
  <c r="AE861" i="21" s="1"/>
  <c r="U1269" i="21"/>
  <c r="AE1269" i="21" s="1"/>
  <c r="U1391" i="21"/>
  <c r="AE1391" i="21" s="1"/>
  <c r="U1266" i="21"/>
  <c r="AE1266" i="21" s="1"/>
  <c r="U1852" i="21"/>
  <c r="AE1852" i="21" s="1"/>
  <c r="U1411" i="21"/>
  <c r="AE1411" i="21" s="1"/>
  <c r="U1019" i="21"/>
  <c r="AE1019" i="21" s="1"/>
  <c r="U1477" i="21"/>
  <c r="AE1477" i="21" s="1"/>
  <c r="V565" i="21"/>
  <c r="AF565" i="21" s="1"/>
  <c r="Y565" i="21" s="1"/>
  <c r="X565" i="21" s="1"/>
  <c r="U1495" i="21"/>
  <c r="AE1495" i="21" s="1"/>
  <c r="U1510" i="21"/>
  <c r="AE1510" i="21" s="1"/>
  <c r="U1869" i="21"/>
  <c r="AE1869" i="21" s="1"/>
  <c r="U1441" i="21"/>
  <c r="AE1441" i="21" s="1"/>
  <c r="U1455" i="21"/>
  <c r="AE1455" i="21" s="1"/>
  <c r="U1298" i="21"/>
  <c r="AE1298" i="21" s="1"/>
  <c r="U1393" i="21"/>
  <c r="AE1393" i="21" s="1"/>
  <c r="V929" i="21"/>
  <c r="AF929" i="21" s="1"/>
  <c r="Y929" i="21" s="1"/>
  <c r="X929" i="21" s="1"/>
  <c r="V487" i="21"/>
  <c r="AF487" i="21" s="1"/>
  <c r="Y487" i="21" s="1"/>
  <c r="X487" i="21" s="1"/>
  <c r="U1221" i="21"/>
  <c r="AE1221" i="21" s="1"/>
  <c r="U1486" i="21"/>
  <c r="AE1486" i="21" s="1"/>
  <c r="U1405" i="21"/>
  <c r="AE1405" i="21" s="1"/>
  <c r="U1447" i="21"/>
  <c r="AE1447" i="21" s="1"/>
  <c r="U956" i="21"/>
  <c r="AE956" i="21" s="1"/>
  <c r="U1761" i="21"/>
  <c r="AE1761" i="21" s="1"/>
  <c r="U1324" i="21"/>
  <c r="AE1324" i="21" s="1"/>
  <c r="U94" i="21"/>
  <c r="AE94" i="21" s="1"/>
  <c r="V1247" i="21"/>
  <c r="AF1247" i="21" s="1"/>
  <c r="Y1247" i="21" s="1"/>
  <c r="X1247" i="21" s="1"/>
  <c r="U1523" i="21"/>
  <c r="AE1523" i="21" s="1"/>
  <c r="U494" i="21"/>
  <c r="AE494" i="21" s="1"/>
  <c r="U1299" i="21"/>
  <c r="AE1299" i="21" s="1"/>
  <c r="U1850" i="21"/>
  <c r="AE1850" i="21" s="1"/>
  <c r="U1424" i="21"/>
  <c r="AE1424" i="21" s="1"/>
  <c r="U1282" i="21"/>
  <c r="AE1282" i="21" s="1"/>
  <c r="U1287" i="21"/>
  <c r="AE1287" i="21" s="1"/>
  <c r="U1476" i="21"/>
  <c r="AE1476" i="21" s="1"/>
  <c r="U84" i="21"/>
  <c r="AE84" i="21" s="1"/>
  <c r="V1435" i="21"/>
  <c r="AF1435" i="21" s="1"/>
  <c r="Y1435" i="21" s="1"/>
  <c r="X1435" i="21" s="1"/>
  <c r="V1385" i="21"/>
  <c r="AF1385" i="21" s="1"/>
  <c r="Y1385" i="21" s="1"/>
  <c r="X1385" i="21" s="1"/>
  <c r="U1381" i="21"/>
  <c r="AE1381" i="21" s="1"/>
  <c r="U1255" i="21"/>
  <c r="AE1255" i="21" s="1"/>
  <c r="V813" i="21"/>
  <c r="AF813" i="21" s="1"/>
  <c r="Y813" i="21" s="1"/>
  <c r="X813" i="21" s="1"/>
  <c r="U1472" i="21"/>
  <c r="AE1472" i="21" s="1"/>
  <c r="U1504" i="21"/>
  <c r="AE1504" i="21" s="1"/>
  <c r="U1252" i="21"/>
  <c r="AE1252" i="21" s="1"/>
  <c r="U509" i="21"/>
  <c r="AE509" i="21" s="1"/>
  <c r="U1288" i="21"/>
  <c r="AE1288" i="21" s="1"/>
  <c r="U1770" i="21"/>
  <c r="AE1770" i="21" s="1"/>
  <c r="U1475" i="21"/>
  <c r="AE1475" i="21" s="1"/>
  <c r="U1286" i="21"/>
  <c r="AE1286" i="21" s="1"/>
  <c r="U1948" i="21"/>
  <c r="AE1948" i="21" s="1"/>
  <c r="U1780" i="21"/>
  <c r="AE1780" i="21" s="1"/>
  <c r="U1690" i="21"/>
  <c r="AE1690" i="21" s="1"/>
  <c r="U1572" i="21"/>
  <c r="AE1572" i="21" s="1"/>
  <c r="U1841" i="21"/>
  <c r="AE1841" i="21" s="1"/>
  <c r="U1060" i="21"/>
  <c r="AE1060" i="21" s="1"/>
  <c r="V1607" i="21"/>
  <c r="AF1607" i="21" s="1"/>
  <c r="Y1607" i="21" s="1"/>
  <c r="X1607" i="21" s="1"/>
  <c r="U1585" i="21"/>
  <c r="AE1585" i="21" s="1"/>
  <c r="U490" i="21"/>
  <c r="AE490" i="21" s="1"/>
  <c r="V796" i="21"/>
  <c r="AF796" i="21" s="1"/>
  <c r="Y796" i="21" s="1"/>
  <c r="X796" i="21" s="1"/>
  <c r="U1836" i="21"/>
  <c r="AE1836" i="21" s="1"/>
  <c r="U1073" i="21"/>
  <c r="AE1073" i="21" s="1"/>
  <c r="U1889" i="21"/>
  <c r="AE1889" i="21" s="1"/>
  <c r="U1798" i="21"/>
  <c r="AE1798" i="21" s="1"/>
  <c r="U1608" i="21"/>
  <c r="AE1608" i="21" s="1"/>
  <c r="T356" i="21"/>
  <c r="U980" i="21"/>
  <c r="AE980" i="21" s="1"/>
  <c r="U1674" i="21"/>
  <c r="AE1674" i="21" s="1"/>
  <c r="U1592" i="21"/>
  <c r="AE1592" i="21" s="1"/>
  <c r="U1139" i="21"/>
  <c r="AE1139" i="21" s="1"/>
  <c r="U901" i="21"/>
  <c r="AE901" i="21" s="1"/>
  <c r="T346" i="21"/>
  <c r="V874" i="21"/>
  <c r="AF874" i="21" s="1"/>
  <c r="Y874" i="21" s="1"/>
  <c r="X874" i="21" s="1"/>
  <c r="T321" i="21"/>
  <c r="U1938" i="21"/>
  <c r="AE1938" i="21" s="1"/>
  <c r="U1807" i="21"/>
  <c r="AE1807" i="21" s="1"/>
  <c r="U1697" i="21"/>
  <c r="AE1697" i="21" s="1"/>
  <c r="V896" i="21"/>
  <c r="AF896" i="21" s="1"/>
  <c r="Y896" i="21" s="1"/>
  <c r="X896" i="21" s="1"/>
  <c r="U968" i="21"/>
  <c r="AE968" i="21" s="1"/>
  <c r="U840" i="21"/>
  <c r="AE840" i="21" s="1"/>
  <c r="T354" i="21"/>
  <c r="U1195" i="21"/>
  <c r="AE1195" i="21" s="1"/>
  <c r="U1708" i="21"/>
  <c r="AE1708" i="21" s="1"/>
  <c r="U1290" i="21"/>
  <c r="AE1290" i="21" s="1"/>
  <c r="U1380" i="21"/>
  <c r="AE1380" i="21" s="1"/>
  <c r="U1622" i="21"/>
  <c r="AE1622" i="21" s="1"/>
  <c r="U1934" i="21"/>
  <c r="AE1934" i="21" s="1"/>
  <c r="U814" i="21"/>
  <c r="AE814" i="21" s="1"/>
  <c r="T338" i="21"/>
  <c r="AD338" i="21" s="1"/>
  <c r="U1568" i="21"/>
  <c r="AE1568" i="21" s="1"/>
  <c r="U561" i="21"/>
  <c r="AE561" i="21" s="1"/>
  <c r="U1113" i="21"/>
  <c r="AE1113" i="21" s="1"/>
  <c r="U802" i="21"/>
  <c r="AE802" i="21" s="1"/>
  <c r="V1776" i="21"/>
  <c r="AF1776" i="21" s="1"/>
  <c r="Y1776" i="21" s="1"/>
  <c r="X1776" i="21" s="1"/>
  <c r="U1143" i="21"/>
  <c r="AE1143" i="21" s="1"/>
  <c r="U1626" i="21"/>
  <c r="AE1626" i="21" s="1"/>
  <c r="U1193" i="21"/>
  <c r="AE1193" i="21" s="1"/>
  <c r="U839" i="21"/>
  <c r="AE839" i="21" s="1"/>
  <c r="V673" i="21"/>
  <c r="AF673" i="21" s="1"/>
  <c r="Y673" i="21" s="1"/>
  <c r="X673" i="21" s="1"/>
  <c r="U1533" i="21"/>
  <c r="AE1533" i="21" s="1"/>
  <c r="V1174" i="21"/>
  <c r="AF1174" i="21" s="1"/>
  <c r="Y1174" i="21" s="1"/>
  <c r="X1174" i="21" s="1"/>
  <c r="U1028" i="21"/>
  <c r="AE1028" i="21" s="1"/>
  <c r="V1590" i="21"/>
  <c r="AF1590" i="21" s="1"/>
  <c r="Y1590" i="21" s="1"/>
  <c r="X1590" i="21" s="1"/>
  <c r="V1013" i="21"/>
  <c r="AF1013" i="21" s="1"/>
  <c r="Y1013" i="21" s="1"/>
  <c r="X1013" i="21" s="1"/>
  <c r="U456" i="21"/>
  <c r="U571" i="21"/>
  <c r="AE571" i="21" s="1"/>
  <c r="U855" i="21"/>
  <c r="AE855" i="21" s="1"/>
  <c r="V1830" i="21"/>
  <c r="AF1830" i="21" s="1"/>
  <c r="Y1830" i="21" s="1"/>
  <c r="X1830" i="21" s="1"/>
  <c r="U1881" i="21"/>
  <c r="AE1881" i="21" s="1"/>
  <c r="U1719" i="21"/>
  <c r="AE1719" i="21" s="1"/>
  <c r="U981" i="21"/>
  <c r="AE981" i="21" s="1"/>
  <c r="U666" i="21"/>
  <c r="AE666" i="21" s="1"/>
  <c r="T391" i="21"/>
  <c r="U144" i="21"/>
  <c r="AE144" i="21" s="1"/>
  <c r="U492" i="21"/>
  <c r="AE492" i="21" s="1"/>
  <c r="V1376" i="21"/>
  <c r="AF1376" i="21" s="1"/>
  <c r="Y1376" i="21" s="1"/>
  <c r="X1376" i="21" s="1"/>
  <c r="U1473" i="21"/>
  <c r="AE1473" i="21" s="1"/>
  <c r="U1924" i="21"/>
  <c r="AE1924" i="21" s="1"/>
  <c r="U1658" i="21"/>
  <c r="AE1658" i="21" s="1"/>
  <c r="U1025" i="21"/>
  <c r="AE1025" i="21" s="1"/>
  <c r="U662" i="21"/>
  <c r="AE662" i="21" s="1"/>
  <c r="U893" i="21"/>
  <c r="AE893" i="21" s="1"/>
  <c r="V1142" i="21"/>
  <c r="AF1142" i="21" s="1"/>
  <c r="Y1142" i="21" s="1"/>
  <c r="X1142" i="21" s="1"/>
  <c r="V886" i="21"/>
  <c r="AF886" i="21" s="1"/>
  <c r="Y886" i="21" s="1"/>
  <c r="X886" i="21" s="1"/>
  <c r="U1974" i="21"/>
  <c r="AE1974" i="21" s="1"/>
  <c r="U630" i="21"/>
  <c r="AE630" i="21" s="1"/>
  <c r="U1167" i="21"/>
  <c r="AE1167" i="21" s="1"/>
  <c r="U1528" i="21"/>
  <c r="AE1528" i="21" s="1"/>
  <c r="U1890" i="21"/>
  <c r="AE1890" i="21" s="1"/>
  <c r="U1710" i="21"/>
  <c r="AE1710" i="21" s="1"/>
  <c r="V816" i="21"/>
  <c r="AF816" i="21" s="1"/>
  <c r="Y816" i="21" s="1"/>
  <c r="X816" i="21" s="1"/>
  <c r="U1431" i="21"/>
  <c r="AE1431" i="21" s="1"/>
  <c r="U1973" i="21"/>
  <c r="AE1973" i="21" s="1"/>
  <c r="U1593" i="21"/>
  <c r="AE1593" i="21" s="1"/>
  <c r="U1111" i="21"/>
  <c r="AE1111" i="21" s="1"/>
  <c r="U917" i="21"/>
  <c r="AE917" i="21" s="1"/>
  <c r="U744" i="21"/>
  <c r="AE744" i="21" s="1"/>
  <c r="U1652" i="21"/>
  <c r="AE1652" i="21" s="1"/>
  <c r="U1896" i="21"/>
  <c r="AE1896" i="21" s="1"/>
  <c r="U1766" i="21"/>
  <c r="AE1766" i="21" s="1"/>
  <c r="V1283" i="21"/>
  <c r="AF1283" i="21" s="1"/>
  <c r="Y1283" i="21" s="1"/>
  <c r="X1283" i="21" s="1"/>
  <c r="U1648" i="21"/>
  <c r="AE1648" i="21" s="1"/>
  <c r="U851" i="21"/>
  <c r="AE851" i="21" s="1"/>
  <c r="U569" i="21"/>
  <c r="AE569" i="21" s="1"/>
  <c r="T331" i="21"/>
  <c r="U1379" i="21"/>
  <c r="AE1379" i="21" s="1"/>
  <c r="U1656" i="21"/>
  <c r="AE1656" i="21" s="1"/>
  <c r="U959" i="21"/>
  <c r="AE959" i="21" s="1"/>
  <c r="U1866" i="21"/>
  <c r="AE1866" i="21" s="1"/>
  <c r="U1694" i="21"/>
  <c r="AE1694" i="21" s="1"/>
  <c r="U1570" i="21"/>
  <c r="AE1570" i="21" s="1"/>
  <c r="U185" i="21"/>
  <c r="AE185" i="21" s="1"/>
  <c r="U947" i="21"/>
  <c r="AE947" i="21" s="1"/>
  <c r="V1177" i="21"/>
  <c r="AF1177" i="21" s="1"/>
  <c r="Y1177" i="21" s="1"/>
  <c r="X1177" i="21" s="1"/>
  <c r="U1895" i="21"/>
  <c r="AE1895" i="21" s="1"/>
  <c r="U1768" i="21"/>
  <c r="AE1768" i="21" s="1"/>
  <c r="U1659" i="21"/>
  <c r="AE1659" i="21" s="1"/>
  <c r="U1779" i="21"/>
  <c r="AE1779" i="21" s="1"/>
  <c r="U559" i="21"/>
  <c r="AE559" i="21" s="1"/>
  <c r="V1250" i="21"/>
  <c r="AF1250" i="21" s="1"/>
  <c r="Y1250" i="21" s="1"/>
  <c r="X1250" i="21" s="1"/>
  <c r="U1479" i="21"/>
  <c r="AE1479" i="21" s="1"/>
  <c r="U1296" i="21"/>
  <c r="AE1296" i="21" s="1"/>
  <c r="U1611" i="21"/>
  <c r="AE1611" i="21" s="1"/>
  <c r="U1542" i="21"/>
  <c r="AE1542" i="21" s="1"/>
  <c r="U706" i="21"/>
  <c r="AE706" i="21" s="1"/>
  <c r="U657" i="21"/>
  <c r="AE657" i="21" s="1"/>
  <c r="U1003" i="21"/>
  <c r="AE1003" i="21" s="1"/>
  <c r="U1598" i="21"/>
  <c r="AE1598" i="21" s="1"/>
  <c r="U746" i="21"/>
  <c r="AE746" i="21" s="1"/>
  <c r="U1581" i="21"/>
  <c r="AE1581" i="21" s="1"/>
  <c r="U1123" i="21"/>
  <c r="AE1123" i="21" s="1"/>
  <c r="U857" i="21"/>
  <c r="AE857" i="21" s="1"/>
  <c r="U707" i="21"/>
  <c r="AE707" i="21" s="1"/>
  <c r="U1760" i="21"/>
  <c r="AE1760" i="21" s="1"/>
  <c r="U1788" i="21"/>
  <c r="AE1788" i="21" s="1"/>
  <c r="V1262" i="21"/>
  <c r="AF1262" i="21" s="1"/>
  <c r="Y1262" i="21" s="1"/>
  <c r="X1262" i="21" s="1"/>
  <c r="U612" i="21"/>
  <c r="AE612" i="21" s="1"/>
  <c r="U1671" i="21"/>
  <c r="AE1671" i="21" s="1"/>
  <c r="V806" i="21"/>
  <c r="AF806" i="21" s="1"/>
  <c r="Y806" i="21" s="1"/>
  <c r="X806" i="21" s="1"/>
  <c r="V1467" i="21"/>
  <c r="AF1467" i="21" s="1"/>
  <c r="Y1467" i="21" s="1"/>
  <c r="X1467" i="21" s="1"/>
  <c r="U1839" i="21"/>
  <c r="AE1839" i="21" s="1"/>
  <c r="U1772" i="21"/>
  <c r="AE1772" i="21" s="1"/>
  <c r="U1556" i="21"/>
  <c r="AE1556" i="21" s="1"/>
  <c r="V667" i="21"/>
  <c r="AF667" i="21" s="1"/>
  <c r="Y667" i="21" s="1"/>
  <c r="X667" i="21" s="1"/>
  <c r="U1016" i="21"/>
  <c r="AE1016" i="21" s="1"/>
  <c r="U652" i="21"/>
  <c r="AE652" i="21" s="1"/>
  <c r="U1883" i="21"/>
  <c r="AE1883" i="21" s="1"/>
  <c r="U1775" i="21"/>
  <c r="AE1775" i="21" s="1"/>
  <c r="U1678" i="21"/>
  <c r="AE1678" i="21" s="1"/>
  <c r="U1569" i="21"/>
  <c r="AE1569" i="21" s="1"/>
  <c r="V1243" i="21"/>
  <c r="AF1243" i="21" s="1"/>
  <c r="Y1243" i="21" s="1"/>
  <c r="X1243" i="21" s="1"/>
  <c r="U908" i="21"/>
  <c r="AE908" i="21" s="1"/>
  <c r="U677" i="21"/>
  <c r="AE677" i="21" s="1"/>
  <c r="U1410" i="21"/>
  <c r="AE1410" i="21" s="1"/>
  <c r="U928" i="21"/>
  <c r="AE928" i="21" s="1"/>
  <c r="U1975" i="21"/>
  <c r="AE1975" i="21" s="1"/>
  <c r="V1251" i="21"/>
  <c r="AF1251" i="21" s="1"/>
  <c r="Y1251" i="21" s="1"/>
  <c r="X1251" i="21" s="1"/>
  <c r="U449" i="21"/>
  <c r="AE449" i="21" s="1"/>
  <c r="U690" i="21"/>
  <c r="AE690" i="21" s="1"/>
  <c r="V651" i="21"/>
  <c r="AF651" i="21" s="1"/>
  <c r="Y651" i="21" s="1"/>
  <c r="X651" i="21" s="1"/>
  <c r="U710" i="21"/>
  <c r="AE710" i="21" s="1"/>
  <c r="U1638" i="21"/>
  <c r="AE1638" i="21" s="1"/>
  <c r="U1223" i="21"/>
  <c r="AE1223" i="21" s="1"/>
  <c r="U539" i="21"/>
  <c r="AE539" i="21" s="1"/>
  <c r="U1727" i="21"/>
  <c r="AE1727" i="21" s="1"/>
  <c r="U946" i="21"/>
  <c r="AE946" i="21" s="1"/>
  <c r="U927" i="21"/>
  <c r="AE927" i="21" s="1"/>
  <c r="U842" i="21"/>
  <c r="AE842" i="21" s="1"/>
  <c r="V867" i="21"/>
  <c r="AF867" i="21" s="1"/>
  <c r="Y867" i="21" s="1"/>
  <c r="X867" i="21" s="1"/>
  <c r="T372" i="21"/>
  <c r="AD372" i="21" s="1"/>
  <c r="U1978" i="21"/>
  <c r="AE1978" i="21" s="1"/>
  <c r="U1606" i="21"/>
  <c r="AE1606" i="21" s="1"/>
  <c r="U945" i="21"/>
  <c r="AE945" i="21" s="1"/>
  <c r="T389" i="21"/>
  <c r="AD389" i="21" s="1"/>
  <c r="U273" i="21"/>
  <c r="U939" i="21"/>
  <c r="AE939" i="21" s="1"/>
  <c r="U1781" i="21"/>
  <c r="AE1781" i="21" s="1"/>
  <c r="T285" i="21"/>
  <c r="U1468" i="21"/>
  <c r="AE1468" i="21" s="1"/>
  <c r="U1715" i="21"/>
  <c r="AE1715" i="21" s="1"/>
  <c r="U1294" i="21"/>
  <c r="AE1294" i="21" s="1"/>
  <c r="V1962" i="21"/>
  <c r="AF1962" i="21" s="1"/>
  <c r="Y1962" i="21" s="1"/>
  <c r="X1962" i="21" s="1"/>
  <c r="U1759" i="21"/>
  <c r="AE1759" i="21" s="1"/>
  <c r="U415" i="21"/>
  <c r="AE415" i="21" s="1"/>
  <c r="U884" i="21"/>
  <c r="AE884" i="21" s="1"/>
  <c r="U1686" i="21"/>
  <c r="AE1686" i="21" s="1"/>
  <c r="U749" i="21"/>
  <c r="AE749" i="21" s="1"/>
  <c r="V1960" i="21"/>
  <c r="AF1960" i="21" s="1"/>
  <c r="Y1960" i="21" s="1"/>
  <c r="X1960" i="21" s="1"/>
  <c r="U818" i="21"/>
  <c r="AE818" i="21" s="1"/>
  <c r="U691" i="21"/>
  <c r="AE691" i="21" s="1"/>
  <c r="U934" i="21"/>
  <c r="AE934" i="21" s="1"/>
  <c r="U755" i="21"/>
  <c r="AE755" i="21" s="1"/>
  <c r="T475" i="21"/>
  <c r="AD475" i="21" s="1"/>
  <c r="U1650" i="21"/>
  <c r="AE1650" i="21" s="1"/>
  <c r="U808" i="21"/>
  <c r="AE808" i="21" s="1"/>
  <c r="U1511" i="21"/>
  <c r="AE1511" i="21" s="1"/>
  <c r="U1180" i="21"/>
  <c r="AE1180" i="21" s="1"/>
  <c r="U1892" i="21"/>
  <c r="AE1892" i="21" s="1"/>
  <c r="U1931" i="21"/>
  <c r="AE1931" i="21" s="1"/>
  <c r="U1031" i="21"/>
  <c r="AE1031" i="21" s="1"/>
  <c r="U811" i="21"/>
  <c r="AE811" i="21" s="1"/>
  <c r="U841" i="21"/>
  <c r="AE841" i="21" s="1"/>
  <c r="U1828" i="21"/>
  <c r="AE1828" i="21" s="1"/>
  <c r="U647" i="21"/>
  <c r="AE647" i="21" s="1"/>
  <c r="U1131" i="21"/>
  <c r="AE1131" i="21" s="1"/>
  <c r="U1081" i="21"/>
  <c r="AE1081" i="21" s="1"/>
  <c r="T368" i="21"/>
  <c r="U1887" i="21"/>
  <c r="AE1887" i="21" s="1"/>
  <c r="U670" i="21"/>
  <c r="AE670" i="21" s="1"/>
  <c r="V700" i="21"/>
  <c r="AF700" i="21" s="1"/>
  <c r="Y700" i="21" s="1"/>
  <c r="X700" i="21" s="1"/>
  <c r="U1898" i="21"/>
  <c r="AE1898" i="21" s="1"/>
  <c r="U1777" i="21"/>
  <c r="AE1777" i="21" s="1"/>
  <c r="U439" i="21"/>
  <c r="AE439" i="21" s="1"/>
  <c r="U1551" i="21"/>
  <c r="AE1551" i="21" s="1"/>
  <c r="U594" i="21"/>
  <c r="AE594" i="21" s="1"/>
  <c r="U1932" i="21"/>
  <c r="AE1932" i="21" s="1"/>
  <c r="U506" i="21"/>
  <c r="AE506" i="21" s="1"/>
  <c r="V1849" i="21"/>
  <c r="AF1849" i="21" s="1"/>
  <c r="Y1849" i="21" s="1"/>
  <c r="X1849" i="21" s="1"/>
  <c r="T283" i="21"/>
  <c r="AD283" i="21" s="1"/>
  <c r="V1400" i="21"/>
  <c r="AF1400" i="21" s="1"/>
  <c r="Y1400" i="21" s="1"/>
  <c r="X1400" i="21" s="1"/>
  <c r="U903" i="21"/>
  <c r="AE903" i="21" s="1"/>
  <c r="U1134" i="21"/>
  <c r="AE1134" i="21" s="1"/>
  <c r="U1092" i="21"/>
  <c r="AE1092" i="21" s="1"/>
  <c r="U1365" i="21"/>
  <c r="AE1365" i="21" s="1"/>
  <c r="U1596" i="21"/>
  <c r="AE1596" i="21" s="1"/>
  <c r="U888" i="21"/>
  <c r="AE888" i="21" s="1"/>
  <c r="U1627" i="21"/>
  <c r="AE1627" i="21" s="1"/>
  <c r="U1321" i="21"/>
  <c r="AE1321" i="21" s="1"/>
  <c r="U1341" i="21"/>
  <c r="AE1341" i="21" s="1"/>
  <c r="U1876" i="21"/>
  <c r="AE1876" i="21" s="1"/>
  <c r="U1643" i="21"/>
  <c r="AE1643" i="21" s="1"/>
  <c r="U1394" i="21"/>
  <c r="AE1394" i="21" s="1"/>
  <c r="U1244" i="21"/>
  <c r="AE1244" i="21" s="1"/>
  <c r="T307" i="21"/>
  <c r="U1616" i="21"/>
  <c r="AE1616" i="21" s="1"/>
  <c r="U502" i="21"/>
  <c r="AE502" i="21" s="1"/>
  <c r="U1349" i="21"/>
  <c r="AE1349" i="21" s="1"/>
  <c r="U527" i="21"/>
  <c r="AE527" i="21" s="1"/>
  <c r="U751" i="21"/>
  <c r="AE751" i="21" s="1"/>
  <c r="V973" i="21"/>
  <c r="AF973" i="21" s="1"/>
  <c r="Y973" i="21" s="1"/>
  <c r="X973" i="21" s="1"/>
  <c r="U920" i="21"/>
  <c r="AE920" i="21" s="1"/>
  <c r="U976" i="21"/>
  <c r="AE976" i="21" s="1"/>
  <c r="U1460" i="21"/>
  <c r="AE1460" i="21" s="1"/>
  <c r="U1718" i="21"/>
  <c r="AE1718" i="21" s="1"/>
  <c r="U1465" i="21"/>
  <c r="AE1465" i="21" s="1"/>
  <c r="U1165" i="21"/>
  <c r="AE1165" i="21" s="1"/>
  <c r="U501" i="21"/>
  <c r="AE501" i="21" s="1"/>
  <c r="U930" i="21"/>
  <c r="AE930" i="21" s="1"/>
  <c r="U1253" i="21"/>
  <c r="AE1253" i="21" s="1"/>
  <c r="U498" i="21"/>
  <c r="AE498" i="21" s="1"/>
  <c r="V1483" i="21"/>
  <c r="AF1483" i="21" s="1"/>
  <c r="Y1483" i="21" s="1"/>
  <c r="X1483" i="21" s="1"/>
  <c r="U1323" i="21"/>
  <c r="AE1323" i="21" s="1"/>
  <c r="U1802" i="21"/>
  <c r="AE1802" i="21" s="1"/>
  <c r="U1396" i="21"/>
  <c r="AE1396" i="21" s="1"/>
  <c r="U1237" i="21"/>
  <c r="AE1237" i="21" s="1"/>
  <c r="U1186" i="21"/>
  <c r="AE1186" i="21" s="1"/>
  <c r="U1190" i="21"/>
  <c r="AE1190" i="21" s="1"/>
  <c r="V1344" i="21"/>
  <c r="AF1344" i="21" s="1"/>
  <c r="Y1344" i="21" s="1"/>
  <c r="X1344" i="21" s="1"/>
  <c r="U1800" i="21"/>
  <c r="AE1800" i="21" s="1"/>
  <c r="U555" i="21"/>
  <c r="AE555" i="21" s="1"/>
  <c r="U532" i="21"/>
  <c r="AE532" i="21" s="1"/>
  <c r="U1844" i="21"/>
  <c r="AE1844" i="21" s="1"/>
  <c r="U1100" i="21"/>
  <c r="AE1100" i="21" s="1"/>
  <c r="U1878" i="21"/>
  <c r="AE1878" i="21" s="1"/>
  <c r="U1714" i="21"/>
  <c r="AE1714" i="21" s="1"/>
  <c r="U1619" i="21"/>
  <c r="AE1619" i="21" s="1"/>
  <c r="V1108" i="21"/>
  <c r="AF1108" i="21" s="1"/>
  <c r="Y1108" i="21" s="1"/>
  <c r="X1108" i="21" s="1"/>
  <c r="U1101" i="21"/>
  <c r="AE1101" i="21" s="1"/>
  <c r="U736" i="21"/>
  <c r="AE736" i="21" s="1"/>
  <c r="V1330" i="21"/>
  <c r="AF1330" i="21" s="1"/>
  <c r="Y1330" i="21" s="1"/>
  <c r="X1330" i="21" s="1"/>
  <c r="U1342" i="21"/>
  <c r="AE1342" i="21" s="1"/>
  <c r="U1091" i="21"/>
  <c r="AE1091" i="21" s="1"/>
  <c r="U508" i="21"/>
  <c r="AE508" i="21" s="1"/>
  <c r="U1350" i="21"/>
  <c r="AE1350" i="21" s="1"/>
  <c r="U735" i="21"/>
  <c r="AE735" i="21" s="1"/>
  <c r="U232" i="21"/>
  <c r="AE232" i="21" s="1"/>
  <c r="U1280" i="21"/>
  <c r="AE1280" i="21" s="1"/>
  <c r="U1347" i="21"/>
  <c r="AE1347" i="21" s="1"/>
  <c r="U1382" i="21"/>
  <c r="AE1382" i="21" s="1"/>
  <c r="U1035" i="21"/>
  <c r="AE1035" i="21" s="1"/>
  <c r="U1464" i="21"/>
  <c r="AE1464" i="21" s="1"/>
  <c r="V639" i="21"/>
  <c r="AF639" i="21" s="1"/>
  <c r="Y639" i="21" s="1"/>
  <c r="X639" i="21" s="1"/>
  <c r="U906" i="21"/>
  <c r="AE906" i="21" s="1"/>
  <c r="U1315" i="21"/>
  <c r="AE1315" i="21" s="1"/>
  <c r="U1618" i="21"/>
  <c r="AE1618" i="21" s="1"/>
  <c r="V1415" i="21"/>
  <c r="AF1415" i="21" s="1"/>
  <c r="Y1415" i="21" s="1"/>
  <c r="X1415" i="21" s="1"/>
  <c r="U1358" i="21"/>
  <c r="AE1358" i="21" s="1"/>
  <c r="U1893" i="21"/>
  <c r="AE1893" i="21" s="1"/>
  <c r="V745" i="21"/>
  <c r="AF745" i="21" s="1"/>
  <c r="Y745" i="21" s="1"/>
  <c r="X745" i="21" s="1"/>
  <c r="U1814" i="21"/>
  <c r="AE1814" i="21" s="1"/>
  <c r="U1200" i="21"/>
  <c r="AE1200" i="21" s="1"/>
  <c r="U1297" i="21"/>
  <c r="AE1297" i="21" s="1"/>
  <c r="U1873" i="21"/>
  <c r="AE1873" i="21" s="1"/>
  <c r="U1813" i="21"/>
  <c r="AE1813" i="21" s="1"/>
  <c r="U1588" i="21"/>
  <c r="AE1588" i="21" s="1"/>
  <c r="U1102" i="21"/>
  <c r="AE1102" i="21" s="1"/>
  <c r="U1823" i="21"/>
  <c r="AE1823" i="21" s="1"/>
  <c r="U1093" i="21"/>
  <c r="AE1093" i="21" s="1"/>
  <c r="U1819" i="21"/>
  <c r="AE1819" i="21" s="1"/>
  <c r="U1332" i="21"/>
  <c r="AE1332" i="21" s="1"/>
  <c r="U1304" i="21"/>
  <c r="AE1304" i="21" s="1"/>
  <c r="V925" i="21"/>
  <c r="AF925" i="21" s="1"/>
  <c r="Y925" i="21" s="1"/>
  <c r="X925" i="21" s="1"/>
  <c r="V524" i="21"/>
  <c r="AF524" i="21" s="1"/>
  <c r="Y524" i="21" s="1"/>
  <c r="X524" i="21" s="1"/>
  <c r="U764" i="21"/>
  <c r="AE764" i="21" s="1"/>
  <c r="U1098" i="21"/>
  <c r="AE1098" i="21" s="1"/>
  <c r="U900" i="21"/>
  <c r="AE900" i="21" s="1"/>
  <c r="V921" i="21"/>
  <c r="AF921" i="21" s="1"/>
  <c r="Y921" i="21" s="1"/>
  <c r="X921" i="21" s="1"/>
  <c r="V1513" i="21"/>
  <c r="AF1513" i="21" s="1"/>
  <c r="Y1513" i="21" s="1"/>
  <c r="X1513" i="21" s="1"/>
  <c r="U497" i="21"/>
  <c r="AE497" i="21" s="1"/>
  <c r="U787" i="21"/>
  <c r="AE787" i="21" s="1"/>
  <c r="V1331" i="21"/>
  <c r="AF1331" i="21" s="1"/>
  <c r="Y1331" i="21" s="1"/>
  <c r="X1331" i="21" s="1"/>
  <c r="U1872" i="21"/>
  <c r="AE1872" i="21" s="1"/>
  <c r="U1301" i="21"/>
  <c r="AE1301" i="21" s="1"/>
  <c r="U1099" i="21"/>
  <c r="AE1099" i="21" s="1"/>
  <c r="U1846" i="21"/>
  <c r="AE1846" i="21" s="1"/>
  <c r="U1314" i="21"/>
  <c r="AE1314" i="21" s="1"/>
  <c r="U1378" i="21"/>
  <c r="AE1378" i="21" s="1"/>
  <c r="U1340" i="21"/>
  <c r="AE1340" i="21" s="1"/>
  <c r="U163" i="21"/>
  <c r="AE163" i="21" s="1"/>
  <c r="U1711" i="21"/>
  <c r="AE1711" i="21" s="1"/>
  <c r="U507" i="21"/>
  <c r="AE507" i="21" s="1"/>
  <c r="U1351" i="21"/>
  <c r="AE1351" i="21" s="1"/>
  <c r="U1366" i="21"/>
  <c r="AE1366" i="21" s="1"/>
  <c r="U1809" i="21"/>
  <c r="AE1809" i="21" s="1"/>
  <c r="U483" i="21"/>
  <c r="AE483" i="21" s="1"/>
  <c r="V905" i="21"/>
  <c r="AF905" i="21" s="1"/>
  <c r="Y905" i="21" s="1"/>
  <c r="X905" i="21" s="1"/>
  <c r="U728" i="21"/>
  <c r="AE728" i="21" s="1"/>
  <c r="U1189" i="21"/>
  <c r="AE1189" i="21" s="1"/>
  <c r="U1199" i="21"/>
  <c r="AE1199" i="21" s="1"/>
  <c r="U1879" i="21"/>
  <c r="AE1879" i="21" s="1"/>
  <c r="U1729" i="21"/>
  <c r="AE1729" i="21" s="1"/>
  <c r="U1826" i="21"/>
  <c r="AE1826" i="21" s="1"/>
  <c r="U1589" i="21"/>
  <c r="AE1589" i="21" s="1"/>
  <c r="U1187" i="21"/>
  <c r="AE1187" i="21" s="1"/>
  <c r="U526" i="21"/>
  <c r="AE526" i="21" s="1"/>
  <c r="T287" i="21"/>
  <c r="U1162" i="21"/>
  <c r="AE1162" i="21" s="1"/>
  <c r="V1078" i="21"/>
  <c r="AF1078" i="21" s="1"/>
  <c r="Y1078" i="21" s="1"/>
  <c r="X1078" i="21" s="1"/>
  <c r="U763" i="21"/>
  <c r="AE763" i="21" s="1"/>
  <c r="U528" i="21"/>
  <c r="AE528" i="21" s="1"/>
  <c r="U910" i="21"/>
  <c r="AE910" i="21" s="1"/>
  <c r="U505" i="21"/>
  <c r="AE505" i="21" s="1"/>
  <c r="U894" i="21"/>
  <c r="AE894" i="21" s="1"/>
  <c r="U1395" i="21"/>
  <c r="AE1395" i="21" s="1"/>
  <c r="U1191" i="21"/>
  <c r="AE1191" i="21" s="1"/>
  <c r="V962" i="21"/>
  <c r="AF962" i="21" s="1"/>
  <c r="Y962" i="21" s="1"/>
  <c r="X962" i="21" s="1"/>
  <c r="U515" i="21"/>
  <c r="AE515" i="21" s="1"/>
  <c r="U164" i="21"/>
  <c r="U1870" i="21"/>
  <c r="AE1870" i="21" s="1"/>
  <c r="U1599" i="21"/>
  <c r="AE1599" i="21" s="1"/>
  <c r="U1387" i="21"/>
  <c r="AE1387" i="21" s="1"/>
  <c r="U974" i="21"/>
  <c r="AE974" i="21" s="1"/>
  <c r="U926" i="21"/>
  <c r="AE926" i="21" s="1"/>
  <c r="U477" i="21"/>
  <c r="AE477" i="21" s="1"/>
  <c r="U989" i="21"/>
  <c r="AE989" i="21" s="1"/>
  <c r="U176" i="21"/>
  <c r="AE176" i="21" s="1"/>
  <c r="U1343" i="21"/>
  <c r="AE1343" i="21" s="1"/>
  <c r="U866" i="21"/>
  <c r="AE866" i="21" s="1"/>
  <c r="T349" i="21"/>
  <c r="U996" i="21"/>
  <c r="AE996" i="21" s="1"/>
  <c r="U730" i="21"/>
  <c r="AE730" i="21" s="1"/>
  <c r="U1603" i="21"/>
  <c r="AE1603" i="21" s="1"/>
  <c r="U1317" i="21"/>
  <c r="AE1317" i="21" s="1"/>
  <c r="V957" i="21"/>
  <c r="AF957" i="21" s="1"/>
  <c r="Y957" i="21" s="1"/>
  <c r="X957" i="21" s="1"/>
  <c r="U1462" i="21"/>
  <c r="AE1462" i="21" s="1"/>
  <c r="U1335" i="21"/>
  <c r="AE1335" i="21" s="1"/>
  <c r="U1270" i="21"/>
  <c r="AE1270" i="21" s="1"/>
  <c r="V692" i="21"/>
  <c r="AF692" i="21" s="1"/>
  <c r="Y692" i="21" s="1"/>
  <c r="X692" i="21" s="1"/>
  <c r="U1811" i="21"/>
  <c r="AE1811" i="21" s="1"/>
  <c r="U1801" i="21"/>
  <c r="AE1801" i="21" s="1"/>
  <c r="U1502" i="21"/>
  <c r="AE1502" i="21" s="1"/>
  <c r="U1725" i="21"/>
  <c r="AE1725" i="21" s="1"/>
  <c r="V1689" i="21"/>
  <c r="AF1689" i="21" s="1"/>
  <c r="Y1689" i="21" s="1"/>
  <c r="X1689" i="21" s="1"/>
  <c r="U964" i="21"/>
  <c r="AE964" i="21" s="1"/>
  <c r="U1178" i="21"/>
  <c r="AE1178" i="21" s="1"/>
  <c r="T309" i="21"/>
  <c r="V963" i="21"/>
  <c r="AF963" i="21" s="1"/>
  <c r="Y963" i="21" s="1"/>
  <c r="X963" i="21" s="1"/>
  <c r="V791" i="21"/>
  <c r="AF791" i="21" s="1"/>
  <c r="Y791" i="21" s="1"/>
  <c r="X791" i="21" s="1"/>
  <c r="U496" i="21"/>
  <c r="AE496" i="21" s="1"/>
  <c r="U1624" i="21"/>
  <c r="AE1624" i="21" s="1"/>
  <c r="U1824" i="21"/>
  <c r="AE1824" i="21" s="1"/>
  <c r="U1413" i="21"/>
  <c r="AE1413" i="21" s="1"/>
  <c r="U762" i="21"/>
  <c r="AE762" i="21" s="1"/>
  <c r="U1591" i="21"/>
  <c r="AE1591" i="21" s="1"/>
  <c r="U1346" i="21"/>
  <c r="AE1346" i="21" s="1"/>
  <c r="U982" i="21"/>
  <c r="AE982" i="21" s="1"/>
  <c r="U499" i="21"/>
  <c r="AE499" i="21" s="1"/>
  <c r="U1466" i="21"/>
  <c r="AE1466" i="21" s="1"/>
  <c r="U1386" i="21"/>
  <c r="AE1386" i="21" s="1"/>
  <c r="U1815" i="21"/>
  <c r="AE1815" i="21" s="1"/>
  <c r="U1319" i="21"/>
  <c r="AE1319" i="21" s="1"/>
  <c r="V157" i="21"/>
  <c r="AF157" i="21" s="1"/>
  <c r="Y157" i="21" s="1"/>
  <c r="X157" i="21" s="1"/>
  <c r="U1325" i="21"/>
  <c r="AE1325" i="21" s="1"/>
  <c r="U1461" i="21"/>
  <c r="AE1461" i="21" s="1"/>
  <c r="U761" i="21"/>
  <c r="AE761" i="21" s="1"/>
  <c r="U145" i="21"/>
  <c r="U1914" i="21"/>
  <c r="AE1914" i="21" s="1"/>
  <c r="U1825" i="21"/>
  <c r="AE1825" i="21" s="1"/>
  <c r="U1657" i="21"/>
  <c r="AE1657" i="21" s="1"/>
  <c r="U899" i="21"/>
  <c r="AE899" i="21" s="1"/>
  <c r="U525" i="21"/>
  <c r="AE525" i="21" s="1"/>
  <c r="U1116" i="21"/>
  <c r="AE1116" i="21" s="1"/>
  <c r="U1851" i="21"/>
  <c r="AE1851" i="21" s="1"/>
  <c r="U1279" i="21"/>
  <c r="AE1279" i="21" s="1"/>
  <c r="U1121" i="21"/>
  <c r="AE1121" i="21" s="1"/>
  <c r="U1359" i="21"/>
  <c r="AE1359" i="21" s="1"/>
  <c r="U1397" i="21"/>
  <c r="AE1397" i="21" s="1"/>
  <c r="U546" i="21"/>
  <c r="AE546" i="21" s="1"/>
  <c r="U1597" i="21"/>
  <c r="AE1597" i="21" s="1"/>
  <c r="U521" i="21"/>
  <c r="AE521" i="21" s="1"/>
  <c r="U738" i="21"/>
  <c r="AE738" i="21" s="1"/>
  <c r="V1122" i="21"/>
  <c r="AF1122" i="21" s="1"/>
  <c r="U935" i="21"/>
  <c r="AE935" i="21" s="1"/>
  <c r="T292" i="21"/>
  <c r="AD292" i="21" s="1"/>
  <c r="U541" i="21"/>
  <c r="AE541" i="21" s="1"/>
  <c r="T348" i="21"/>
  <c r="U737" i="21"/>
  <c r="AE737" i="21" s="1"/>
  <c r="U759" i="21"/>
  <c r="AE759" i="21" s="1"/>
  <c r="U1875" i="21"/>
  <c r="AE1875" i="21" s="1"/>
  <c r="U1459" i="21"/>
  <c r="AE1459" i="21" s="1"/>
  <c r="U788" i="21"/>
  <c r="AE788" i="21" s="1"/>
  <c r="T305" i="21"/>
  <c r="U1877" i="21"/>
  <c r="AE1877" i="21" s="1"/>
  <c r="U1821" i="21"/>
  <c r="AE1821" i="21" s="1"/>
  <c r="U1602" i="21"/>
  <c r="AE1602" i="21" s="1"/>
  <c r="U1833" i="21"/>
  <c r="AE1833" i="21" s="1"/>
  <c r="V1104" i="21"/>
  <c r="AF1104" i="21" s="1"/>
  <c r="Y1104" i="21" s="1"/>
  <c r="X1104" i="21" s="1"/>
  <c r="U958" i="21"/>
  <c r="AE958" i="21" s="1"/>
  <c r="U1912" i="21"/>
  <c r="AE1912" i="21" s="1"/>
  <c r="U887" i="21"/>
  <c r="AE887" i="21" s="1"/>
  <c r="V1268" i="21"/>
  <c r="AF1268" i="21" s="1"/>
  <c r="Y1268" i="21" s="1"/>
  <c r="X1268" i="21" s="1"/>
  <c r="U1961" i="21"/>
  <c r="AE1961" i="21" s="1"/>
  <c r="U578" i="21"/>
  <c r="AE578" i="21" s="1"/>
  <c r="V668" i="21"/>
  <c r="AF668" i="21" s="1"/>
  <c r="Y668" i="21" s="1"/>
  <c r="X668" i="21" s="1"/>
  <c r="V674" i="21"/>
  <c r="AF674" i="21" s="1"/>
  <c r="Y674" i="21" s="1"/>
  <c r="X674" i="21" s="1"/>
  <c r="U699" i="21"/>
  <c r="AE699" i="21" s="1"/>
  <c r="U1571" i="21"/>
  <c r="AE1571" i="21" s="1"/>
  <c r="U646" i="21"/>
  <c r="AE646" i="21" s="1"/>
  <c r="U1765" i="21"/>
  <c r="AE1765" i="21" s="1"/>
  <c r="U1754" i="21"/>
  <c r="AE1754" i="21" s="1"/>
  <c r="V1583" i="21"/>
  <c r="AF1583" i="21" s="1"/>
  <c r="Y1583" i="21" s="1"/>
  <c r="X1583" i="21" s="1"/>
  <c r="V1014" i="21"/>
  <c r="AF1014" i="21" s="1"/>
  <c r="Y1014" i="21" s="1"/>
  <c r="X1014" i="21" s="1"/>
  <c r="V821" i="21"/>
  <c r="AF821" i="21" s="1"/>
  <c r="Y821" i="21" s="1"/>
  <c r="X821" i="21" s="1"/>
  <c r="U1348" i="21"/>
  <c r="AE1348" i="21" s="1"/>
  <c r="V1594" i="21"/>
  <c r="AF1594" i="21" s="1"/>
  <c r="Y1594" i="21" s="1"/>
  <c r="X1594" i="21" s="1"/>
  <c r="V932" i="21"/>
  <c r="AF932" i="21" s="1"/>
  <c r="Y932" i="21" s="1"/>
  <c r="X932" i="21" s="1"/>
  <c r="V1033" i="21"/>
  <c r="AF1033" i="21" s="1"/>
  <c r="Y1033" i="21" s="1"/>
  <c r="X1033" i="21" s="1"/>
  <c r="U1478" i="21"/>
  <c r="AE1478" i="21" s="1"/>
  <c r="V658" i="21"/>
  <c r="AF658" i="21" s="1"/>
  <c r="Y658" i="21" s="1"/>
  <c r="X658" i="21" s="1"/>
  <c r="T351" i="21"/>
  <c r="AD351" i="21" s="1"/>
  <c r="U1363" i="21"/>
  <c r="AE1363" i="21" s="1"/>
  <c r="V1667" i="21"/>
  <c r="AF1667" i="21" s="1"/>
  <c r="Y1667" i="21" s="1"/>
  <c r="X1667" i="21" s="1"/>
  <c r="U1417" i="21"/>
  <c r="AE1417" i="21" s="1"/>
  <c r="U1254" i="21"/>
  <c r="AE1254" i="21" s="1"/>
  <c r="U544" i="21"/>
  <c r="AE544" i="21" s="1"/>
  <c r="T472" i="21"/>
  <c r="V588" i="21"/>
  <c r="AF588" i="21" s="1"/>
  <c r="Y588" i="21" s="1"/>
  <c r="X588" i="21" s="1"/>
  <c r="U1263" i="21"/>
  <c r="AE1263" i="21" s="1"/>
  <c r="V1620" i="21"/>
  <c r="AF1620" i="21" s="1"/>
  <c r="Y1620" i="21" s="1"/>
  <c r="X1620" i="21" s="1"/>
  <c r="U1723" i="21"/>
  <c r="AE1723" i="21" s="1"/>
  <c r="V835" i="21"/>
  <c r="AF835" i="21" s="1"/>
  <c r="Y835" i="21" s="1"/>
  <c r="X835" i="21" s="1"/>
  <c r="U589" i="21"/>
  <c r="AE589" i="21" s="1"/>
  <c r="V1141" i="21"/>
  <c r="AF1141" i="21" s="1"/>
  <c r="Y1141" i="21" s="1"/>
  <c r="X1141" i="21" s="1"/>
  <c r="U113" i="21"/>
  <c r="AE113" i="21" s="1"/>
  <c r="V454" i="21"/>
  <c r="AF454" i="21" s="1"/>
  <c r="Y454" i="21" s="1"/>
  <c r="X454" i="21" s="1"/>
  <c r="U1367" i="21"/>
  <c r="AE1367" i="21" s="1"/>
  <c r="V1445" i="21"/>
  <c r="AF1445" i="21" s="1"/>
  <c r="Y1445" i="21" s="1"/>
  <c r="X1445" i="21" s="1"/>
  <c r="U1451" i="21"/>
  <c r="AE1451" i="21" s="1"/>
  <c r="V969" i="21"/>
  <c r="AF969" i="21" s="1"/>
  <c r="Y969" i="21" s="1"/>
  <c r="X969" i="21" s="1"/>
  <c r="U721" i="21"/>
  <c r="AE721" i="21" s="1"/>
  <c r="U1042" i="21"/>
  <c r="AE1042" i="21" s="1"/>
  <c r="U1372" i="21"/>
  <c r="AE1372" i="21" s="1"/>
  <c r="V998" i="21"/>
  <c r="AF998" i="21" s="1"/>
  <c r="Y998" i="21" s="1"/>
  <c r="X998" i="21" s="1"/>
  <c r="U778" i="21"/>
  <c r="AE778" i="21" s="1"/>
  <c r="U1629" i="21"/>
  <c r="AE1629" i="21" s="1"/>
  <c r="U271" i="21"/>
  <c r="U1020" i="21"/>
  <c r="AE1020" i="21" s="1"/>
  <c r="U1970" i="21"/>
  <c r="AE1970" i="21" s="1"/>
  <c r="U1228" i="21"/>
  <c r="AE1228" i="21" s="1"/>
  <c r="U1947" i="21"/>
  <c r="AE1947" i="21" s="1"/>
  <c r="V994" i="21"/>
  <c r="AF994" i="21" s="1"/>
  <c r="Y994" i="21" s="1"/>
  <c r="X994" i="21" s="1"/>
  <c r="V671" i="21"/>
  <c r="AF671" i="21" s="1"/>
  <c r="Y671" i="21" s="1"/>
  <c r="X671" i="21" s="1"/>
  <c r="U1558" i="21"/>
  <c r="AE1558" i="21" s="1"/>
  <c r="V1054" i="21"/>
  <c r="AF1054" i="21" s="1"/>
  <c r="Y1054" i="21" s="1"/>
  <c r="X1054" i="21" s="1"/>
  <c r="U1954" i="21"/>
  <c r="AE1954" i="21" s="1"/>
  <c r="U1808" i="21"/>
  <c r="AE1808" i="21" s="1"/>
  <c r="U448" i="21"/>
  <c r="AE448" i="21" s="1"/>
  <c r="U739" i="21"/>
  <c r="AE739" i="21" s="1"/>
  <c r="V1128" i="21"/>
  <c r="AF1128" i="21" s="1"/>
  <c r="Y1128" i="21" s="1"/>
  <c r="X1128" i="21" s="1"/>
  <c r="U1525" i="21"/>
  <c r="AE1525" i="21" s="1"/>
  <c r="V1192" i="21"/>
  <c r="AF1192" i="21" s="1"/>
  <c r="Y1192" i="21" s="1"/>
  <c r="X1192" i="21" s="1"/>
  <c r="U444" i="21"/>
  <c r="AE444" i="21" s="1"/>
  <c r="U1636" i="21"/>
  <c r="AE1636" i="21" s="1"/>
  <c r="U169" i="21"/>
  <c r="AE169" i="21" s="1"/>
  <c r="V1831" i="21"/>
  <c r="AF1831" i="21" s="1"/>
  <c r="Y1831" i="21" s="1"/>
  <c r="X1831" i="21" s="1"/>
  <c r="V188" i="21"/>
  <c r="AF188" i="21" s="1"/>
  <c r="Y188" i="21" s="1"/>
  <c r="X188" i="21" s="1"/>
  <c r="U1306" i="21"/>
  <c r="AE1306" i="21" s="1"/>
  <c r="U1926" i="21"/>
  <c r="AE1926" i="21" s="1"/>
  <c r="V709" i="21"/>
  <c r="AF709" i="21" s="1"/>
  <c r="Y709" i="21" s="1"/>
  <c r="X709" i="21" s="1"/>
  <c r="V1046" i="21"/>
  <c r="AF1046" i="21" s="1"/>
  <c r="Y1046" i="21" s="1"/>
  <c r="X1046" i="21" s="1"/>
  <c r="U1560" i="21"/>
  <c r="AE1560" i="21" s="1"/>
  <c r="U1945" i="21"/>
  <c r="AE1945" i="21" s="1"/>
  <c r="V1048" i="21"/>
  <c r="AF1048" i="21" s="1"/>
  <c r="V1152" i="21"/>
  <c r="AF1152" i="21" s="1"/>
  <c r="Y1152" i="21" s="1"/>
  <c r="X1152" i="21" s="1"/>
  <c r="V1488" i="21"/>
  <c r="AF1488" i="21" s="1"/>
  <c r="Y1488" i="21" s="1"/>
  <c r="X1488" i="21" s="1"/>
  <c r="U1999" i="21"/>
  <c r="AE1999" i="21" s="1"/>
  <c r="U1308" i="21"/>
  <c r="AE1308" i="21" s="1"/>
  <c r="V1499" i="21"/>
  <c r="AF1499" i="21" s="1"/>
  <c r="Y1499" i="21" s="1"/>
  <c r="X1499" i="21" s="1"/>
  <c r="V933" i="21"/>
  <c r="AF933" i="21" s="1"/>
  <c r="Y933" i="21" s="1"/>
  <c r="X933" i="21" s="1"/>
  <c r="U847" i="21"/>
  <c r="AE847" i="21" s="1"/>
  <c r="V875" i="21"/>
  <c r="AF875" i="21" s="1"/>
  <c r="Y875" i="21" s="1"/>
  <c r="X875" i="21" s="1"/>
  <c r="V1063" i="21"/>
  <c r="AF1063" i="21" s="1"/>
  <c r="Y1063" i="21" s="1"/>
  <c r="X1063" i="21" s="1"/>
  <c r="U1731" i="21"/>
  <c r="AE1731" i="21" s="1"/>
  <c r="U1919" i="21"/>
  <c r="AE1919" i="21" s="1"/>
  <c r="V1995" i="21"/>
  <c r="AF1995" i="21" s="1"/>
  <c r="Y1995" i="21" s="1"/>
  <c r="X1995" i="21" s="1"/>
  <c r="U534" i="21"/>
  <c r="AE534" i="21" s="1"/>
  <c r="U1309" i="21"/>
  <c r="AE1309" i="21" s="1"/>
  <c r="V178" i="21"/>
  <c r="AF178" i="21" s="1"/>
  <c r="Y178" i="21" s="1"/>
  <c r="X178" i="21" s="1"/>
  <c r="U1804" i="21"/>
  <c r="AE1804" i="21" s="1"/>
  <c r="U1701" i="21"/>
  <c r="AE1701" i="21" s="1"/>
  <c r="U1562" i="21"/>
  <c r="AE1562" i="21" s="1"/>
  <c r="V1207" i="21"/>
  <c r="AF1207" i="21" s="1"/>
  <c r="Y1207" i="21" s="1"/>
  <c r="X1207" i="21" s="1"/>
  <c r="U1943" i="21"/>
  <c r="AE1943" i="21" s="1"/>
  <c r="U1743" i="21"/>
  <c r="AE1743" i="21" s="1"/>
  <c r="U1976" i="21"/>
  <c r="AE1976" i="21" s="1"/>
  <c r="U1492" i="21"/>
  <c r="AE1492" i="21" s="1"/>
  <c r="U1573" i="21"/>
  <c r="AE1573" i="21" s="1"/>
  <c r="U1206" i="21"/>
  <c r="AE1206" i="21" s="1"/>
  <c r="V1289" i="21"/>
  <c r="AF1289" i="21" s="1"/>
  <c r="Y1289" i="21" s="1"/>
  <c r="X1289" i="21" s="1"/>
  <c r="U1440" i="21"/>
  <c r="AE1440" i="21" s="1"/>
  <c r="U1982" i="21"/>
  <c r="AE1982" i="21" s="1"/>
  <c r="V843" i="21"/>
  <c r="AF843" i="21" s="1"/>
  <c r="Y843" i="21" s="1"/>
  <c r="X843" i="21" s="1"/>
  <c r="V1257" i="21"/>
  <c r="AF1257" i="21" s="1"/>
  <c r="Y1257" i="21" s="1"/>
  <c r="X1257" i="21" s="1"/>
  <c r="U1936" i="21"/>
  <c r="AE1936" i="21" s="1"/>
  <c r="V1913" i="21"/>
  <c r="AF1913" i="21" s="1"/>
  <c r="Y1913" i="21" s="1"/>
  <c r="X1913" i="21" s="1"/>
  <c r="V69" i="21"/>
  <c r="AF69" i="21" s="1"/>
  <c r="U1354" i="21"/>
  <c r="AE1354" i="21" s="1"/>
  <c r="U1429" i="21"/>
  <c r="AE1429" i="21" s="1"/>
  <c r="U2004" i="21"/>
  <c r="U1067" i="21"/>
  <c r="AE1067" i="21" s="1"/>
  <c r="U1950" i="21"/>
  <c r="AE1950" i="21" s="1"/>
  <c r="U1705" i="21"/>
  <c r="AE1705" i="21" s="1"/>
  <c r="U1737" i="21"/>
  <c r="AE1737" i="21" s="1"/>
  <c r="V1521" i="21"/>
  <c r="AF1521" i="21" s="1"/>
  <c r="Y1521" i="21" s="1"/>
  <c r="X1521" i="21" s="1"/>
  <c r="U1748" i="21"/>
  <c r="AE1748" i="21" s="1"/>
  <c r="U922" i="21"/>
  <c r="AE922" i="21" s="1"/>
  <c r="V620" i="21"/>
  <c r="AF620" i="21" s="1"/>
  <c r="Y620" i="21" s="1"/>
  <c r="X620" i="21" s="1"/>
  <c r="U1273" i="21"/>
  <c r="AE1273" i="21" s="1"/>
  <c r="U1968" i="21"/>
  <c r="AE1968" i="21" s="1"/>
  <c r="U1988" i="21"/>
  <c r="AE1988" i="21" s="1"/>
  <c r="U222" i="21"/>
  <c r="U773" i="21"/>
  <c r="AE773" i="21" s="1"/>
  <c r="U1355" i="21"/>
  <c r="AE1355" i="21" s="1"/>
  <c r="U1640" i="21"/>
  <c r="AE1640" i="21" s="1"/>
  <c r="V950" i="21"/>
  <c r="AF950" i="21" s="1"/>
  <c r="Y950" i="21" s="1"/>
  <c r="X950" i="21" s="1"/>
  <c r="U782" i="21"/>
  <c r="AE782" i="21" s="1"/>
  <c r="U717" i="21"/>
  <c r="AE717" i="21" s="1"/>
  <c r="U1792" i="21"/>
  <c r="AE1792" i="21" s="1"/>
  <c r="U1125" i="21"/>
  <c r="AE1125" i="21" s="1"/>
  <c r="U1796" i="21"/>
  <c r="AE1796" i="21" s="1"/>
  <c r="U1633" i="21"/>
  <c r="AE1633" i="21" s="1"/>
  <c r="U1952" i="21"/>
  <c r="AE1952" i="21" s="1"/>
  <c r="U1646" i="21"/>
  <c r="AE1646" i="21" s="1"/>
  <c r="V1457" i="21"/>
  <c r="AF1457" i="21" s="1"/>
  <c r="Y1457" i="21" s="1"/>
  <c r="X1457" i="21" s="1"/>
  <c r="U1996" i="21"/>
  <c r="AE1996" i="21" s="1"/>
  <c r="U1088" i="21"/>
  <c r="AE1088" i="21" s="1"/>
  <c r="U377" i="21"/>
  <c r="AE377" i="21" s="1"/>
  <c r="V712" i="21"/>
  <c r="AF712" i="21" s="1"/>
  <c r="Y712" i="21" s="1"/>
  <c r="X712" i="21" s="1"/>
  <c r="U915" i="21"/>
  <c r="AE915" i="21" s="1"/>
  <c r="U1939" i="21"/>
  <c r="AE1939" i="21" s="1"/>
  <c r="U1702" i="21"/>
  <c r="AE1702" i="21" s="1"/>
  <c r="U407" i="21"/>
  <c r="AE407" i="21" s="1"/>
  <c r="U584" i="21"/>
  <c r="AE584" i="21" s="1"/>
  <c r="V1064" i="21"/>
  <c r="AF1064" i="21" s="1"/>
  <c r="U1310" i="21"/>
  <c r="AE1310" i="21" s="1"/>
  <c r="V679" i="21"/>
  <c r="AF679" i="21" s="1"/>
  <c r="Y679" i="21" s="1"/>
  <c r="X679" i="21" s="1"/>
  <c r="U1741" i="21"/>
  <c r="AE1741" i="21" s="1"/>
  <c r="U130" i="21"/>
  <c r="AE130" i="21" s="1"/>
  <c r="V995" i="21"/>
  <c r="AF995" i="21" s="1"/>
  <c r="Y995" i="21" s="1"/>
  <c r="X995" i="21" s="1"/>
  <c r="U579" i="21"/>
  <c r="AE579" i="21" s="1"/>
  <c r="U1170" i="21"/>
  <c r="AE1170" i="21" s="1"/>
  <c r="V1730" i="21"/>
  <c r="AF1730" i="21" s="1"/>
  <c r="Y1730" i="21" s="1"/>
  <c r="X1730" i="21" s="1"/>
  <c r="U1519" i="21"/>
  <c r="AE1519" i="21" s="1"/>
  <c r="V1909" i="21"/>
  <c r="AF1909" i="21" s="1"/>
  <c r="Y1909" i="21" s="1"/>
  <c r="X1909" i="21" s="1"/>
  <c r="U682" i="21"/>
  <c r="AE682" i="21" s="1"/>
  <c r="V111" i="21"/>
  <c r="AF111" i="21" s="1"/>
  <c r="U833" i="21"/>
  <c r="AE833" i="21" s="1"/>
  <c r="U110" i="21"/>
  <c r="U197" i="21"/>
  <c r="AE197" i="21" s="1"/>
  <c r="V1212" i="21"/>
  <c r="AF1212" i="21" s="1"/>
  <c r="Y1212" i="21" s="1"/>
  <c r="X1212" i="21" s="1"/>
  <c r="V1604" i="21"/>
  <c r="AF1604" i="21" s="1"/>
  <c r="Y1604" i="21" s="1"/>
  <c r="X1604" i="21" s="1"/>
  <c r="V202" i="21"/>
  <c r="AF202" i="21" s="1"/>
  <c r="Y202" i="21" s="1"/>
  <c r="X202" i="21" s="1"/>
  <c r="U1114" i="21"/>
  <c r="AE1114" i="21" s="1"/>
  <c r="U681" i="21"/>
  <c r="AE681" i="21" s="1"/>
  <c r="U577" i="21"/>
  <c r="AE577" i="21" s="1"/>
  <c r="V641" i="21"/>
  <c r="AF641" i="21" s="1"/>
  <c r="Y641" i="21" s="1"/>
  <c r="X641" i="21" s="1"/>
  <c r="V1946" i="21"/>
  <c r="AF1946" i="21" s="1"/>
  <c r="Y1946" i="21" s="1"/>
  <c r="X1946" i="21" s="1"/>
  <c r="U116" i="21"/>
  <c r="AE116" i="21" s="1"/>
  <c r="V1312" i="21"/>
  <c r="AF1312" i="21" s="1"/>
  <c r="Y1312" i="21" s="1"/>
  <c r="X1312" i="21" s="1"/>
  <c r="U683" i="21"/>
  <c r="AE683" i="21" s="1"/>
  <c r="V1864" i="21"/>
  <c r="AF1864" i="21" s="1"/>
  <c r="Y1864" i="21" s="1"/>
  <c r="X1864" i="21" s="1"/>
  <c r="V1392" i="21"/>
  <c r="AF1392" i="21" s="1"/>
  <c r="Y1392" i="21" s="1"/>
  <c r="X1392" i="21" s="1"/>
  <c r="U1518" i="21"/>
  <c r="AE1518" i="21" s="1"/>
  <c r="V581" i="21"/>
  <c r="AF581" i="21" s="1"/>
  <c r="Y581" i="21" s="1"/>
  <c r="X581" i="21" s="1"/>
  <c r="U1388" i="21"/>
  <c r="AE1388" i="21" s="1"/>
  <c r="U199" i="21"/>
  <c r="AE199" i="21" s="1"/>
  <c r="V1185" i="21"/>
  <c r="AF1185" i="21" s="1"/>
  <c r="Y1185" i="21" s="1"/>
  <c r="X1185" i="21" s="1"/>
  <c r="V562" i="21"/>
  <c r="AF562" i="21" s="1"/>
  <c r="Y562" i="21" s="1"/>
  <c r="X562" i="21" s="1"/>
  <c r="U1463" i="21"/>
  <c r="AE1463" i="21" s="1"/>
  <c r="U1507" i="21"/>
  <c r="AE1507" i="21" s="1"/>
  <c r="U785" i="21"/>
  <c r="AE785" i="21" s="1"/>
  <c r="U1333" i="21"/>
  <c r="AE1333" i="21" s="1"/>
  <c r="U198" i="21"/>
  <c r="AE198" i="21" s="1"/>
  <c r="U1271" i="21"/>
  <c r="AE1271" i="21" s="1"/>
  <c r="V278" i="21"/>
  <c r="AF278" i="21" s="1"/>
  <c r="Y278" i="21" s="1"/>
  <c r="X278" i="21" s="1"/>
  <c r="U1423" i="21"/>
  <c r="AE1423" i="21" s="1"/>
  <c r="V648" i="21"/>
  <c r="AF648" i="21" s="1"/>
  <c r="Y648" i="21" s="1"/>
  <c r="X648" i="21" s="1"/>
  <c r="U1481" i="21"/>
  <c r="AE1481" i="21" s="1"/>
  <c r="V993" i="21"/>
  <c r="AF993" i="21" s="1"/>
  <c r="Y993" i="21" s="1"/>
  <c r="X993" i="21" s="1"/>
  <c r="U643" i="21"/>
  <c r="AE643" i="21" s="1"/>
  <c r="U78" i="21"/>
  <c r="AE78" i="21" s="1"/>
  <c r="V54" i="21"/>
  <c r="AF54" i="21" s="1"/>
  <c r="U1520" i="21"/>
  <c r="AE1520" i="21" s="1"/>
  <c r="U1374" i="21"/>
  <c r="AE1374" i="21" s="1"/>
  <c r="V75" i="21"/>
  <c r="AF75" i="21" s="1"/>
  <c r="V95" i="21"/>
  <c r="AF95" i="21" s="1"/>
  <c r="U136" i="21"/>
  <c r="AE136" i="21" s="1"/>
  <c r="U1482" i="21"/>
  <c r="AE1482" i="21" s="1"/>
  <c r="V1677" i="21"/>
  <c r="AF1677" i="21" s="1"/>
  <c r="Y1677" i="21" s="1"/>
  <c r="X1677" i="21" s="1"/>
  <c r="V1118" i="21"/>
  <c r="AF1118" i="21" s="1"/>
  <c r="Y1118" i="21" s="1"/>
  <c r="X1118" i="21" s="1"/>
  <c r="U1384" i="21"/>
  <c r="AE1384" i="21" s="1"/>
  <c r="U978" i="21"/>
  <c r="AE978" i="21" s="1"/>
  <c r="V34" i="21"/>
  <c r="AF34" i="21" s="1"/>
  <c r="V1817" i="21"/>
  <c r="AF1817" i="21" s="1"/>
  <c r="Y1817" i="21" s="1"/>
  <c r="X1817" i="21" s="1"/>
  <c r="U1493" i="21"/>
  <c r="AE1493" i="21" s="1"/>
  <c r="V182" i="21"/>
  <c r="AF182" i="21" s="1"/>
  <c r="Y182" i="21" s="1"/>
  <c r="X182" i="21" s="1"/>
  <c r="U1491" i="21"/>
  <c r="AE1491" i="21" s="1"/>
  <c r="U1527" i="21"/>
  <c r="AE1527" i="21" s="1"/>
  <c r="U1009" i="21"/>
  <c r="AE1009" i="21" s="1"/>
  <c r="U166" i="21"/>
  <c r="AE166" i="21" s="1"/>
  <c r="U873" i="21"/>
  <c r="AE873" i="21" s="1"/>
  <c r="U262" i="21"/>
  <c r="AE262" i="21" s="1"/>
  <c r="U47" i="21"/>
  <c r="AE47" i="21" s="1"/>
  <c r="V1453" i="21"/>
  <c r="AF1453" i="21" s="1"/>
  <c r="Y1453" i="21" s="1"/>
  <c r="X1453" i="21" s="1"/>
  <c r="V1214" i="21"/>
  <c r="AF1214" i="21" s="1"/>
  <c r="Y1214" i="21" s="1"/>
  <c r="X1214" i="21" s="1"/>
  <c r="V1691" i="21"/>
  <c r="AF1691" i="21" s="1"/>
  <c r="Y1691" i="21" s="1"/>
  <c r="X1691" i="21" s="1"/>
  <c r="U135" i="21"/>
  <c r="AE135" i="21" s="1"/>
  <c r="U685" i="21"/>
  <c r="AE685" i="21" s="1"/>
  <c r="V828" i="21"/>
  <c r="AF828" i="21" s="1"/>
  <c r="Y828" i="21" s="1"/>
  <c r="X828" i="21" s="1"/>
  <c r="U661" i="21"/>
  <c r="AE661" i="21" s="1"/>
  <c r="V576" i="21"/>
  <c r="AF576" i="21" s="1"/>
  <c r="Y576" i="21" s="1"/>
  <c r="X576" i="21" s="1"/>
  <c r="U654" i="21"/>
  <c r="AE654" i="21" s="1"/>
  <c r="V161" i="21"/>
  <c r="AF161" i="21" s="1"/>
  <c r="Y161" i="21" s="1"/>
  <c r="X161" i="21" s="1"/>
  <c r="V326" i="21"/>
  <c r="AF326" i="21" s="1"/>
  <c r="Y326" i="21" s="1"/>
  <c r="X326" i="21" s="1"/>
  <c r="U693" i="21"/>
  <c r="AE693" i="21" s="1"/>
  <c r="U503" i="21"/>
  <c r="AE503" i="21" s="1"/>
  <c r="U463" i="21"/>
  <c r="AE463" i="21" s="1"/>
  <c r="U15" i="21"/>
  <c r="AE15" i="21" s="1"/>
  <c r="U1158" i="21"/>
  <c r="AE1158" i="21" s="1"/>
  <c r="V607" i="21"/>
  <c r="AF607" i="21" s="1"/>
  <c r="Y607" i="21" s="1"/>
  <c r="X607" i="21" s="1"/>
  <c r="V1500" i="21"/>
  <c r="AF1500" i="21" s="1"/>
  <c r="Y1500" i="21" s="1"/>
  <c r="X1500" i="21" s="1"/>
  <c r="U580" i="21"/>
  <c r="AE580" i="21" s="1"/>
  <c r="U523" i="21"/>
  <c r="AE523" i="21" s="1"/>
  <c r="U617" i="21"/>
  <c r="AE617" i="21" s="1"/>
  <c r="U574" i="21"/>
  <c r="AE574" i="21" s="1"/>
  <c r="U451" i="21"/>
  <c r="AE451" i="21" s="1"/>
  <c r="V211" i="21"/>
  <c r="AF211" i="21" s="1"/>
  <c r="Y211" i="21" s="1"/>
  <c r="X211" i="21" s="1"/>
  <c r="V1146" i="21"/>
  <c r="AF1146" i="21" s="1"/>
  <c r="Y1146" i="21" s="1"/>
  <c r="X1146" i="21" s="1"/>
  <c r="U626" i="21"/>
  <c r="AE626" i="21" s="1"/>
  <c r="V153" i="21"/>
  <c r="AF153" i="21" s="1"/>
  <c r="Y153" i="21" s="1"/>
  <c r="X153" i="21" s="1"/>
  <c r="V1239" i="21"/>
  <c r="AF1239" i="21" s="1"/>
  <c r="Y1239" i="21" s="1"/>
  <c r="X1239" i="21" s="1"/>
  <c r="V1553" i="21"/>
  <c r="AF1553" i="21" s="1"/>
  <c r="Y1553" i="21" s="1"/>
  <c r="X1553" i="21" s="1"/>
  <c r="U622" i="21"/>
  <c r="AE622" i="21" s="1"/>
  <c r="U108" i="21"/>
  <c r="AE108" i="21" s="1"/>
  <c r="V636" i="21"/>
  <c r="AF636" i="21" s="1"/>
  <c r="Y636" i="21" s="1"/>
  <c r="X636" i="21" s="1"/>
  <c r="U786" i="21"/>
  <c r="AE786" i="21" s="1"/>
  <c r="V1238" i="21"/>
  <c r="AF1238" i="21" s="1"/>
  <c r="Y1238" i="21" s="1"/>
  <c r="X1238" i="21" s="1"/>
  <c r="V1051" i="21"/>
  <c r="AF1051" i="21" s="1"/>
  <c r="Y1051" i="21" s="1"/>
  <c r="X1051" i="21" s="1"/>
  <c r="U29" i="21"/>
  <c r="AE29" i="21" s="1"/>
  <c r="V564" i="21"/>
  <c r="AF564" i="21" s="1"/>
  <c r="Y564" i="21" s="1"/>
  <c r="X564" i="21" s="1"/>
  <c r="U70" i="21"/>
  <c r="AE70" i="21" s="1"/>
  <c r="V902" i="21"/>
  <c r="AF902" i="21" s="1"/>
  <c r="Y902" i="21" s="1"/>
  <c r="X902" i="21" s="1"/>
  <c r="U171" i="21"/>
  <c r="AE171" i="21" s="1"/>
  <c r="U1171" i="21"/>
  <c r="AE1171" i="21" s="1"/>
  <c r="V6" i="21"/>
  <c r="V1984" i="21"/>
  <c r="AF1984" i="21" s="1"/>
  <c r="Y1984" i="21" s="1"/>
  <c r="X1984" i="21" s="1"/>
  <c r="U608" i="21"/>
  <c r="AE608" i="21" s="1"/>
  <c r="U972" i="21"/>
  <c r="AE972" i="21" s="1"/>
  <c r="V91" i="21"/>
  <c r="AF91" i="21" s="1"/>
  <c r="U71" i="21"/>
  <c r="AE71" i="21" s="1"/>
  <c r="U466" i="21"/>
  <c r="AE466" i="21" s="1"/>
  <c r="V1275" i="21"/>
  <c r="AF1275" i="21" s="1"/>
  <c r="Y1275" i="21" s="1"/>
  <c r="X1275" i="21" s="1"/>
  <c r="V585" i="21"/>
  <c r="AF585" i="21" s="1"/>
  <c r="Y585" i="21" s="1"/>
  <c r="X585" i="21" s="1"/>
  <c r="U27" i="21"/>
  <c r="AE27" i="21" s="1"/>
  <c r="V1963" i="21"/>
  <c r="AF1963" i="21" s="1"/>
  <c r="Y1963" i="21" s="1"/>
  <c r="X1963" i="21" s="1"/>
  <c r="V1637" i="21"/>
  <c r="AF1637" i="21" s="1"/>
  <c r="Y1637" i="21" s="1"/>
  <c r="X1637" i="21" s="1"/>
  <c r="V212" i="21"/>
  <c r="AF212" i="21" s="1"/>
  <c r="Y212" i="21" s="1"/>
  <c r="X212" i="21" s="1"/>
  <c r="V1951" i="21"/>
  <c r="AF1951" i="21" s="1"/>
  <c r="Y1951" i="21" s="1"/>
  <c r="X1951" i="21" s="1"/>
  <c r="U423" i="21"/>
  <c r="AE423" i="21" s="1"/>
  <c r="V1539" i="21"/>
  <c r="AF1539" i="21" s="1"/>
  <c r="Y1539" i="21" s="1"/>
  <c r="X1539" i="21" s="1"/>
  <c r="V1006" i="21"/>
  <c r="AF1006" i="21" s="1"/>
  <c r="Y1006" i="21" s="1"/>
  <c r="X1006" i="21" s="1"/>
  <c r="V172" i="21"/>
  <c r="AF172" i="21" s="1"/>
  <c r="Y172" i="21" s="1"/>
  <c r="X172" i="21" s="1"/>
  <c r="U282" i="21"/>
  <c r="AE282" i="21" s="1"/>
  <c r="V601" i="21"/>
  <c r="AF601" i="21" s="1"/>
  <c r="Y601" i="21" s="1"/>
  <c r="X601" i="21" s="1"/>
  <c r="U984" i="21"/>
  <c r="AE984" i="21" s="1"/>
  <c r="U476" i="21"/>
  <c r="AE476" i="21" s="1"/>
  <c r="U549" i="21"/>
  <c r="AE549" i="21" s="1"/>
  <c r="V160" i="21"/>
  <c r="AF160" i="21" s="1"/>
  <c r="Y160" i="21" s="1"/>
  <c r="X160" i="21" s="1"/>
  <c r="V79" i="21"/>
  <c r="AF79" i="21" s="1"/>
  <c r="V99" i="21"/>
  <c r="AF99" i="21" s="1"/>
  <c r="V57" i="21"/>
  <c r="AF57" i="21" s="1"/>
  <c r="V1977" i="21"/>
  <c r="AF1977" i="21" s="1"/>
  <c r="Y1977" i="21" s="1"/>
  <c r="X1977" i="21" s="1"/>
  <c r="U824" i="21"/>
  <c r="AE824" i="21" s="1"/>
  <c r="U1360" i="21"/>
  <c r="AE1360" i="21" s="1"/>
  <c r="U848" i="21"/>
  <c r="AE848" i="21" s="1"/>
  <c r="V1338" i="21"/>
  <c r="AF1338" i="21" s="1"/>
  <c r="Y1338" i="21" s="1"/>
  <c r="X1338" i="21" s="1"/>
  <c r="V1265" i="21"/>
  <c r="AF1265" i="21" s="1"/>
  <c r="Y1265" i="21" s="1"/>
  <c r="X1265" i="21" s="1"/>
  <c r="U453" i="21"/>
  <c r="AE453" i="21" s="1"/>
  <c r="V1038" i="21"/>
  <c r="AF1038" i="21" s="1"/>
  <c r="Y1038" i="21" s="1"/>
  <c r="X1038" i="21" s="1"/>
  <c r="W1595" i="21" l="1"/>
  <c r="V794" i="21"/>
  <c r="AF794" i="21" s="1"/>
  <c r="Y794" i="21" s="1"/>
  <c r="X794" i="21" s="1"/>
  <c r="E6" i="13"/>
  <c r="F30" i="15"/>
  <c r="F32" i="15" s="1"/>
  <c r="B20" i="13"/>
  <c r="K21" i="13"/>
  <c r="I21" i="13"/>
  <c r="J21" i="13"/>
  <c r="U376" i="21"/>
  <c r="AE376" i="21" s="1"/>
  <c r="W1418" i="21"/>
  <c r="V1579" i="21"/>
  <c r="AF1579" i="21" s="1"/>
  <c r="Y1579" i="21" s="1"/>
  <c r="X1579" i="21" s="1"/>
  <c r="V795" i="21"/>
  <c r="AF795" i="21" s="1"/>
  <c r="Y795" i="21" s="1"/>
  <c r="X795" i="21" s="1"/>
  <c r="V1699" i="21"/>
  <c r="AF1699" i="21" s="1"/>
  <c r="Y1699" i="21" s="1"/>
  <c r="X1699" i="21" s="1"/>
  <c r="V440" i="21"/>
  <c r="AF440" i="21" s="1"/>
  <c r="Y440" i="21" s="1"/>
  <c r="X440" i="21" s="1"/>
  <c r="V760" i="21"/>
  <c r="AF760" i="21" s="1"/>
  <c r="Y760" i="21" s="1"/>
  <c r="X760" i="21" s="1"/>
  <c r="V1856" i="21"/>
  <c r="AF1856" i="21" s="1"/>
  <c r="Y1856" i="21" s="1"/>
  <c r="X1856" i="21" s="1"/>
  <c r="V881" i="21"/>
  <c r="AF881" i="21" s="1"/>
  <c r="Y881" i="21" s="1"/>
  <c r="X881" i="21" s="1"/>
  <c r="V209" i="21"/>
  <c r="AF209" i="21" s="1"/>
  <c r="Y209" i="21" s="1"/>
  <c r="X209" i="21" s="1"/>
  <c r="V862" i="21"/>
  <c r="AF862" i="21" s="1"/>
  <c r="Y862" i="21" s="1"/>
  <c r="X862" i="21" s="1"/>
  <c r="AE217" i="21"/>
  <c r="V1110" i="21"/>
  <c r="AF1110" i="21" s="1"/>
  <c r="Y1110" i="21" s="1"/>
  <c r="X1110" i="21" s="1"/>
  <c r="U418" i="21"/>
  <c r="AE418" i="21" s="1"/>
  <c r="V1871" i="21"/>
  <c r="AF1871" i="21" s="1"/>
  <c r="Y1871" i="21" s="1"/>
  <c r="X1871" i="21" s="1"/>
  <c r="V941" i="21"/>
  <c r="AF941" i="21" s="1"/>
  <c r="Y941" i="21" s="1"/>
  <c r="X941" i="21" s="1"/>
  <c r="W1773" i="21"/>
  <c r="W1012" i="21"/>
  <c r="W1249" i="21"/>
  <c r="W889" i="21"/>
  <c r="W936" i="21"/>
  <c r="V891" i="21"/>
  <c r="AF891" i="21" s="1"/>
  <c r="Y891" i="21" s="1"/>
  <c r="X891" i="21" s="1"/>
  <c r="V985" i="21"/>
  <c r="AF985" i="21" s="1"/>
  <c r="Y985" i="21" s="1"/>
  <c r="X985" i="21" s="1"/>
  <c r="V1094" i="21"/>
  <c r="AF1094" i="21" s="1"/>
  <c r="Y1094" i="21" s="1"/>
  <c r="X1094" i="21" s="1"/>
  <c r="W1524" i="21"/>
  <c r="V226" i="21"/>
  <c r="AF226" i="21" s="1"/>
  <c r="Y226" i="21" s="1"/>
  <c r="X226" i="21" s="1"/>
  <c r="V1835" i="21"/>
  <c r="AF1835" i="21" s="1"/>
  <c r="Y1835" i="21" s="1"/>
  <c r="X1835" i="21" s="1"/>
  <c r="V599" i="21"/>
  <c r="AF599" i="21" s="1"/>
  <c r="Y599" i="21" s="1"/>
  <c r="X599" i="21" s="1"/>
  <c r="U350" i="21"/>
  <c r="AE350" i="21" s="1"/>
  <c r="W750" i="21"/>
  <c r="W1246" i="21"/>
  <c r="W625" i="21"/>
  <c r="V275" i="21"/>
  <c r="AF275" i="21" s="1"/>
  <c r="Y275" i="21" s="1"/>
  <c r="X275" i="21" s="1"/>
  <c r="AE218" i="21"/>
  <c r="V1209" i="21"/>
  <c r="AF1209" i="21" s="1"/>
  <c r="Y1209" i="21" s="1"/>
  <c r="X1209" i="21" s="1"/>
  <c r="W1645" i="21"/>
  <c r="V1176" i="21"/>
  <c r="AF1176" i="21" s="1"/>
  <c r="Y1176" i="21" s="1"/>
  <c r="X1176" i="21" s="1"/>
  <c r="W1600" i="21"/>
  <c r="V1555" i="21"/>
  <c r="AF1555" i="21" s="1"/>
  <c r="Y1555" i="21" s="1"/>
  <c r="X1555" i="21" s="1"/>
  <c r="V517" i="21"/>
  <c r="AF517" i="21" s="1"/>
  <c r="Y517" i="21" s="1"/>
  <c r="X517" i="21" s="1"/>
  <c r="AD358" i="21"/>
  <c r="V457" i="21"/>
  <c r="AF457" i="21" s="1"/>
  <c r="Y457" i="21" s="1"/>
  <c r="X457" i="21" s="1"/>
  <c r="V1256" i="21"/>
  <c r="AF1256" i="21" s="1"/>
  <c r="Y1256" i="21" s="1"/>
  <c r="X1256" i="21" s="1"/>
  <c r="AE433" i="21"/>
  <c r="V616" i="21"/>
  <c r="AF616" i="21" s="1"/>
  <c r="Y616" i="21" s="1"/>
  <c r="X616" i="21" s="1"/>
  <c r="V1454" i="21"/>
  <c r="AF1454" i="21" s="1"/>
  <c r="Y1454" i="21" s="1"/>
  <c r="X1454" i="21" s="1"/>
  <c r="V1037" i="21"/>
  <c r="AF1037" i="21" s="1"/>
  <c r="Y1037" i="21" s="1"/>
  <c r="X1037" i="21" s="1"/>
  <c r="W726" i="21"/>
  <c r="V644" i="21"/>
  <c r="AF644" i="21" s="1"/>
  <c r="Y644" i="21" s="1"/>
  <c r="X644" i="21" s="1"/>
  <c r="V954" i="21"/>
  <c r="AF954" i="21" s="1"/>
  <c r="Y954" i="21" s="1"/>
  <c r="X954" i="21" s="1"/>
  <c r="V1160" i="21"/>
  <c r="AF1160" i="21" s="1"/>
  <c r="Y1160" i="21" s="1"/>
  <c r="X1160" i="21" s="1"/>
  <c r="V1586" i="21"/>
  <c r="AF1586" i="21" s="1"/>
  <c r="Y1586" i="21" s="1"/>
  <c r="X1586" i="21" s="1"/>
  <c r="V1377" i="21"/>
  <c r="AF1377" i="21" s="1"/>
  <c r="Y1377" i="21" s="1"/>
  <c r="X1377" i="21" s="1"/>
  <c r="V1927" i="21"/>
  <c r="AF1927" i="21" s="1"/>
  <c r="Y1927" i="21" s="1"/>
  <c r="X1927" i="21" s="1"/>
  <c r="V961" i="21"/>
  <c r="AF961" i="21" s="1"/>
  <c r="Y961" i="21" s="1"/>
  <c r="X961" i="21" s="1"/>
  <c r="V1105" i="21"/>
  <c r="AF1105" i="21" s="1"/>
  <c r="Y1105" i="21" s="1"/>
  <c r="X1105" i="21" s="1"/>
  <c r="V1712" i="21"/>
  <c r="AF1712" i="21" s="1"/>
  <c r="Y1712" i="21" s="1"/>
  <c r="X1712" i="21" s="1"/>
  <c r="V122" i="21"/>
  <c r="AF122" i="21" s="1"/>
  <c r="Y122" i="21" s="1"/>
  <c r="X122" i="21" s="1"/>
  <c r="V1471" i="21"/>
  <c r="AF1471" i="21" s="1"/>
  <c r="Y1471" i="21" s="1"/>
  <c r="X1471" i="21" s="1"/>
  <c r="V542" i="21"/>
  <c r="AF542" i="21" s="1"/>
  <c r="Y542" i="21" s="1"/>
  <c r="X542" i="21" s="1"/>
  <c r="U276" i="21"/>
  <c r="AE276" i="21" s="1"/>
  <c r="V822" i="21"/>
  <c r="AF822" i="21" s="1"/>
  <c r="Y822" i="21" s="1"/>
  <c r="X822" i="21" s="1"/>
  <c r="V864" i="21"/>
  <c r="AF864" i="21" s="1"/>
  <c r="Y864" i="21" s="1"/>
  <c r="X864" i="21" s="1"/>
  <c r="AD339" i="21"/>
  <c r="V1837" i="21"/>
  <c r="AF1837" i="21" s="1"/>
  <c r="Y1837" i="21" s="1"/>
  <c r="X1837" i="21" s="1"/>
  <c r="V1399" i="21"/>
  <c r="AF1399" i="21" s="1"/>
  <c r="Y1399" i="21" s="1"/>
  <c r="X1399" i="21" s="1"/>
  <c r="W1161" i="21"/>
  <c r="V568" i="21"/>
  <c r="AF568" i="21" s="1"/>
  <c r="Y568" i="21" s="1"/>
  <c r="X568" i="21" s="1"/>
  <c r="AD318" i="21"/>
  <c r="V566" i="21"/>
  <c r="AF566" i="21" s="1"/>
  <c r="Y566" i="21" s="1"/>
  <c r="X566" i="21" s="1"/>
  <c r="V804" i="21"/>
  <c r="AF804" i="21" s="1"/>
  <c r="Y804" i="21" s="1"/>
  <c r="X804" i="21" s="1"/>
  <c r="W1336" i="21"/>
  <c r="U274" i="21"/>
  <c r="V274" i="21" s="1"/>
  <c r="AF274" i="21" s="1"/>
  <c r="Y274" i="21" s="1"/>
  <c r="U432" i="21"/>
  <c r="AE432" i="21" s="1"/>
  <c r="V1997" i="21"/>
  <c r="AF1997" i="21" s="1"/>
  <c r="Y1997" i="21" s="1"/>
  <c r="X1997" i="21" s="1"/>
  <c r="V1738" i="21"/>
  <c r="AF1738" i="21" s="1"/>
  <c r="Y1738" i="21" s="1"/>
  <c r="X1738" i="21" s="1"/>
  <c r="V1566" i="21"/>
  <c r="AF1566" i="21" s="1"/>
  <c r="Y1566" i="21" s="1"/>
  <c r="X1566" i="21" s="1"/>
  <c r="V653" i="21"/>
  <c r="AF653" i="21" s="1"/>
  <c r="Y653" i="21" s="1"/>
  <c r="X653" i="21" s="1"/>
  <c r="W602" i="21"/>
  <c r="V1446" i="21"/>
  <c r="AF1446" i="21" s="1"/>
  <c r="Y1446" i="21" s="1"/>
  <c r="X1446" i="21" s="1"/>
  <c r="V776" i="21"/>
  <c r="AF776" i="21" s="1"/>
  <c r="Y776" i="21" s="1"/>
  <c r="X776" i="21" s="1"/>
  <c r="W1717" i="21"/>
  <c r="V1544" i="21"/>
  <c r="AF1544" i="21" s="1"/>
  <c r="Y1544" i="21" s="1"/>
  <c r="X1544" i="21" s="1"/>
  <c r="V1886" i="21"/>
  <c r="AF1886" i="21" s="1"/>
  <c r="Y1886" i="21" s="1"/>
  <c r="X1886" i="21" s="1"/>
  <c r="V1540" i="21"/>
  <c r="AF1540" i="21" s="1"/>
  <c r="Y1540" i="21" s="1"/>
  <c r="X1540" i="21" s="1"/>
  <c r="V955" i="21"/>
  <c r="AF955" i="21" s="1"/>
  <c r="Y955" i="21" s="1"/>
  <c r="X955" i="21" s="1"/>
  <c r="V628" i="21"/>
  <c r="AF628" i="21" s="1"/>
  <c r="Y628" i="21" s="1"/>
  <c r="X628" i="21" s="1"/>
  <c r="V1119" i="21"/>
  <c r="AF1119" i="21" s="1"/>
  <c r="Y1119" i="21" s="1"/>
  <c r="X1119" i="21" s="1"/>
  <c r="V1137" i="21"/>
  <c r="AF1137" i="21" s="1"/>
  <c r="Y1137" i="21" s="1"/>
  <c r="X1137" i="21" s="1"/>
  <c r="U386" i="21"/>
  <c r="AE386" i="21" s="1"/>
  <c r="AE268" i="21"/>
  <c r="W1375" i="21"/>
  <c r="U429" i="21"/>
  <c r="AE429" i="21" s="1"/>
  <c r="V1303" i="21"/>
  <c r="AF1303" i="21" s="1"/>
  <c r="Y1303" i="21" s="1"/>
  <c r="X1303" i="21" s="1"/>
  <c r="V536" i="21"/>
  <c r="AF536" i="21" s="1"/>
  <c r="Y536" i="21" s="1"/>
  <c r="X536" i="21" s="1"/>
  <c r="V1010" i="21"/>
  <c r="AF1010" i="21" s="1"/>
  <c r="Y1010" i="21" s="1"/>
  <c r="X1010" i="21" s="1"/>
  <c r="V1053" i="21"/>
  <c r="AF1053" i="21" s="1"/>
  <c r="Y1053" i="21" s="1"/>
  <c r="X1053" i="21" s="1"/>
  <c r="V1133" i="21"/>
  <c r="AF1133" i="21" s="1"/>
  <c r="Y1133" i="21" s="1"/>
  <c r="X1133" i="21" s="1"/>
  <c r="V892" i="21"/>
  <c r="AF892" i="21" s="1"/>
  <c r="Y892" i="21" s="1"/>
  <c r="X892" i="21" s="1"/>
  <c r="U364" i="21"/>
  <c r="V364" i="21" s="1"/>
  <c r="AF364" i="21" s="1"/>
  <c r="V826" i="21"/>
  <c r="AF826" i="21" s="1"/>
  <c r="Y826" i="21" s="1"/>
  <c r="X826" i="21" s="1"/>
  <c r="V1580" i="21"/>
  <c r="AF1580" i="21" s="1"/>
  <c r="Y1580" i="21" s="1"/>
  <c r="X1580" i="21" s="1"/>
  <c r="V1818" i="21"/>
  <c r="AF1818" i="21" s="1"/>
  <c r="Y1818" i="21" s="1"/>
  <c r="X1818" i="21" s="1"/>
  <c r="V1874" i="21"/>
  <c r="AF1874" i="21" s="1"/>
  <c r="Y1874" i="21" s="1"/>
  <c r="X1874" i="21" s="1"/>
  <c r="V633" i="21"/>
  <c r="AF633" i="21" s="1"/>
  <c r="Y633" i="21" s="1"/>
  <c r="X633" i="21" s="1"/>
  <c r="V820" i="21"/>
  <c r="AF820" i="21" s="1"/>
  <c r="Y820" i="21" s="1"/>
  <c r="X820" i="21" s="1"/>
  <c r="V1327" i="21"/>
  <c r="AF1327" i="21" s="1"/>
  <c r="Y1327" i="21" s="1"/>
  <c r="X1327" i="21" s="1"/>
  <c r="V1503" i="21"/>
  <c r="AF1503" i="21" s="1"/>
  <c r="Y1503" i="21" s="1"/>
  <c r="X1503" i="21" s="1"/>
  <c r="V587" i="21"/>
  <c r="AF587" i="21" s="1"/>
  <c r="Y587" i="21" s="1"/>
  <c r="X587" i="21" s="1"/>
  <c r="AE1416" i="21"/>
  <c r="AE189" i="21"/>
  <c r="W1957" i="21"/>
  <c r="V1722" i="21"/>
  <c r="AF1722" i="21" s="1"/>
  <c r="Y1722" i="21" s="1"/>
  <c r="X1722" i="21" s="1"/>
  <c r="V1115" i="21"/>
  <c r="AF1115" i="21" s="1"/>
  <c r="Y1115" i="21" s="1"/>
  <c r="X1115" i="21" s="1"/>
  <c r="V1182" i="21"/>
  <c r="AF1182" i="21" s="1"/>
  <c r="Y1182" i="21" s="1"/>
  <c r="X1182" i="21" s="1"/>
  <c r="W1734" i="21"/>
  <c r="V1240" i="21"/>
  <c r="AF1240" i="21" s="1"/>
  <c r="U311" i="21"/>
  <c r="V311" i="21" s="1"/>
  <c r="AF311" i="21" s="1"/>
  <c r="V592" i="21"/>
  <c r="AF592" i="21" s="1"/>
  <c r="Y592" i="21" s="1"/>
  <c r="X592" i="21" s="1"/>
  <c r="V1543" i="21"/>
  <c r="AF1543" i="21" s="1"/>
  <c r="Y1543" i="21" s="1"/>
  <c r="X1543" i="21" s="1"/>
  <c r="V605" i="21"/>
  <c r="AF605" i="21" s="1"/>
  <c r="Y605" i="21" s="1"/>
  <c r="X605" i="21" s="1"/>
  <c r="V1545" i="21"/>
  <c r="AF1545" i="21" s="1"/>
  <c r="Y1545" i="21" s="1"/>
  <c r="X1545" i="21" s="1"/>
  <c r="V1713" i="21"/>
  <c r="AF1713" i="21" s="1"/>
  <c r="Y1713" i="21" s="1"/>
  <c r="X1713" i="21" s="1"/>
  <c r="V598" i="21"/>
  <c r="AF598" i="21" s="1"/>
  <c r="Y598" i="21" s="1"/>
  <c r="X598" i="21" s="1"/>
  <c r="V1842" i="21"/>
  <c r="AF1842" i="21" s="1"/>
  <c r="Y1842" i="21" s="1"/>
  <c r="X1842" i="21" s="1"/>
  <c r="W878" i="21"/>
  <c r="V1334" i="21"/>
  <c r="AF1334" i="21" s="1"/>
  <c r="Y1334" i="21" s="1"/>
  <c r="X1334" i="21" s="1"/>
  <c r="W1885" i="21"/>
  <c r="W918" i="21"/>
  <c r="W590" i="21"/>
  <c r="AE441" i="21"/>
  <c r="AD314" i="21"/>
  <c r="AE482" i="21"/>
  <c r="V1986" i="21"/>
  <c r="AF1986" i="21" s="1"/>
  <c r="Y1986" i="21" s="1"/>
  <c r="X1986" i="21" s="1"/>
  <c r="V1634" i="21"/>
  <c r="AF1634" i="21" s="1"/>
  <c r="Y1634" i="21" s="1"/>
  <c r="X1634" i="21" s="1"/>
  <c r="U330" i="21"/>
  <c r="AE330" i="21" s="1"/>
  <c r="Y330" i="21" s="1"/>
  <c r="V687" i="21"/>
  <c r="AF687" i="21" s="1"/>
  <c r="Y687" i="21" s="1"/>
  <c r="X687" i="21" s="1"/>
  <c r="W684" i="21"/>
  <c r="V1456" i="21"/>
  <c r="AF1456" i="21" s="1"/>
  <c r="Y1456" i="21" s="1"/>
  <c r="X1456" i="21" s="1"/>
  <c r="V810" i="21"/>
  <c r="AF810" i="21" s="1"/>
  <c r="Y810" i="21" s="1"/>
  <c r="X810" i="21" s="1"/>
  <c r="V672" i="21"/>
  <c r="AF672" i="21" s="1"/>
  <c r="Y672" i="21" s="1"/>
  <c r="X672" i="21" s="1"/>
  <c r="V675" i="21"/>
  <c r="AF675" i="21" s="1"/>
  <c r="V624" i="21"/>
  <c r="AF624" i="21" s="1"/>
  <c r="Y624" i="21" s="1"/>
  <c r="X624" i="21" s="1"/>
  <c r="V1578" i="21"/>
  <c r="AF1578" i="21" s="1"/>
  <c r="Y1578" i="21" s="1"/>
  <c r="X1578" i="21" s="1"/>
  <c r="V586" i="21"/>
  <c r="AF586" i="21" s="1"/>
  <c r="Y586" i="21" s="1"/>
  <c r="X586" i="21" s="1"/>
  <c r="V1120" i="21"/>
  <c r="AF1120" i="21" s="1"/>
  <c r="Y1120" i="21" s="1"/>
  <c r="X1120" i="21" s="1"/>
  <c r="V491" i="21"/>
  <c r="AF491" i="21" s="1"/>
  <c r="Y491" i="21" s="1"/>
  <c r="X491" i="21" s="1"/>
  <c r="V1834" i="21"/>
  <c r="AF1834" i="21" s="1"/>
  <c r="Y1834" i="21" s="1"/>
  <c r="X1834" i="21" s="1"/>
  <c r="V823" i="21"/>
  <c r="AF823" i="21" s="1"/>
  <c r="Y823" i="21" s="1"/>
  <c r="X823" i="21" s="1"/>
  <c r="V1587" i="21"/>
  <c r="AF1587" i="21" s="1"/>
  <c r="Y1587" i="21" s="1"/>
  <c r="X1587" i="21" s="1"/>
  <c r="W1326" i="21"/>
  <c r="W792" i="21"/>
  <c r="V148" i="21"/>
  <c r="AF148" i="21" s="1"/>
  <c r="Y148" i="21" s="1"/>
  <c r="X148" i="21" s="1"/>
  <c r="V790" i="21"/>
  <c r="AF790" i="21" s="1"/>
  <c r="Y790" i="21" s="1"/>
  <c r="X790" i="21" s="1"/>
  <c r="U304" i="21"/>
  <c r="AE304" i="21" s="1"/>
  <c r="V1980" i="21"/>
  <c r="AF1980" i="21" s="1"/>
  <c r="Y1980" i="21" s="1"/>
  <c r="X1980" i="21" s="1"/>
  <c r="U378" i="21"/>
  <c r="V378" i="21" s="1"/>
  <c r="AF378" i="21" s="1"/>
  <c r="W770" i="21"/>
  <c r="V556" i="21"/>
  <c r="AF556" i="21" s="1"/>
  <c r="Y556" i="21" s="1"/>
  <c r="X556" i="21" s="1"/>
  <c r="V495" i="21"/>
  <c r="AF495" i="21" s="1"/>
  <c r="Y495" i="21" s="1"/>
  <c r="X495" i="21" s="1"/>
  <c r="W1057" i="21"/>
  <c r="AD374" i="21"/>
  <c r="AD299" i="21"/>
  <c r="U408" i="21"/>
  <c r="V408" i="21" s="1"/>
  <c r="AF408" i="21" s="1"/>
  <c r="V1420" i="21"/>
  <c r="AF1420" i="21" s="1"/>
  <c r="Y1420" i="21" s="1"/>
  <c r="X1420" i="21" s="1"/>
  <c r="V696" i="21"/>
  <c r="AF696" i="21" s="1"/>
  <c r="Y696" i="21" s="1"/>
  <c r="X696" i="21" s="1"/>
  <c r="V488" i="21"/>
  <c r="AF488" i="21" s="1"/>
  <c r="Y488" i="21" s="1"/>
  <c r="X488" i="21" s="1"/>
  <c r="V1062" i="21"/>
  <c r="AF1062" i="21" s="1"/>
  <c r="Y1062" i="21" s="1"/>
  <c r="X1062" i="21" s="1"/>
  <c r="V870" i="21"/>
  <c r="AF870" i="21" s="1"/>
  <c r="V758" i="21"/>
  <c r="AF758" i="21" s="1"/>
  <c r="Y758" i="21" s="1"/>
  <c r="X758" i="21" s="1"/>
  <c r="V1829" i="21"/>
  <c r="AF1829" i="21" s="1"/>
  <c r="Y1829" i="21" s="1"/>
  <c r="X1829" i="21" s="1"/>
  <c r="V1219" i="21"/>
  <c r="AF1219" i="21" s="1"/>
  <c r="Y1219" i="21" s="1"/>
  <c r="X1219" i="21" s="1"/>
  <c r="V553" i="21"/>
  <c r="AF553" i="21" s="1"/>
  <c r="Y553" i="21" s="1"/>
  <c r="X553" i="21" s="1"/>
  <c r="V895" i="21"/>
  <c r="AF895" i="21" s="1"/>
  <c r="Y895" i="21" s="1"/>
  <c r="X895" i="21" s="1"/>
  <c r="U470" i="21"/>
  <c r="V470" i="21" s="1"/>
  <c r="AF470" i="21" s="1"/>
  <c r="Y470" i="21" s="1"/>
  <c r="V937" i="21"/>
  <c r="AF937" i="21" s="1"/>
  <c r="Y937" i="21" s="1"/>
  <c r="X937" i="21" s="1"/>
  <c r="V1584" i="21"/>
  <c r="AF1584" i="21" s="1"/>
  <c r="Y1584" i="21" s="1"/>
  <c r="X1584" i="21" s="1"/>
  <c r="W1005" i="21"/>
  <c r="U427" i="21"/>
  <c r="AE427" i="21" s="1"/>
  <c r="V1295" i="21"/>
  <c r="AF1295" i="21" s="1"/>
  <c r="Y1295" i="21" s="1"/>
  <c r="X1295" i="21" s="1"/>
  <c r="W940" i="21"/>
  <c r="V1353" i="21"/>
  <c r="AF1353" i="21" s="1"/>
  <c r="Y1353" i="21" s="1"/>
  <c r="X1353" i="21" s="1"/>
  <c r="V573" i="21"/>
  <c r="AF573" i="21" s="1"/>
  <c r="Y573" i="21" s="1"/>
  <c r="X573" i="21" s="1"/>
  <c r="W535" i="21"/>
  <c r="W799" i="21"/>
  <c r="W1151" i="21"/>
  <c r="W1964" i="21"/>
  <c r="V716" i="21"/>
  <c r="AF716" i="21" s="1"/>
  <c r="Y716" i="21" s="1"/>
  <c r="X716" i="21" s="1"/>
  <c r="V1409" i="21"/>
  <c r="AF1409" i="21" s="1"/>
  <c r="V1716" i="21"/>
  <c r="AF1716" i="21" s="1"/>
  <c r="Y1716" i="21" s="1"/>
  <c r="X1716" i="21" s="1"/>
  <c r="V1660" i="21"/>
  <c r="AF1660" i="21" s="1"/>
  <c r="Y1660" i="21" s="1"/>
  <c r="X1660" i="21" s="1"/>
  <c r="W1224" i="21"/>
  <c r="V965" i="21"/>
  <c r="AF965" i="21" s="1"/>
  <c r="Y965" i="21" s="1"/>
  <c r="X965" i="21" s="1"/>
  <c r="V1449" i="21"/>
  <c r="AF1449" i="21" s="1"/>
  <c r="Y1449" i="21" s="1"/>
  <c r="X1449" i="21" s="1"/>
  <c r="V1260" i="21"/>
  <c r="AF1260" i="21" s="1"/>
  <c r="V1868" i="21"/>
  <c r="AF1868" i="21" s="1"/>
  <c r="Y1868" i="21" s="1"/>
  <c r="X1868" i="21" s="1"/>
  <c r="V1692" i="21"/>
  <c r="AF1692" i="21" s="1"/>
  <c r="Y1692" i="21" s="1"/>
  <c r="X1692" i="21" s="1"/>
  <c r="V1090" i="21"/>
  <c r="AF1090" i="21" s="1"/>
  <c r="Y1090" i="21" s="1"/>
  <c r="X1090" i="21" s="1"/>
  <c r="V403" i="21"/>
  <c r="AF403" i="21" s="1"/>
  <c r="V694" i="21"/>
  <c r="AF694" i="21" s="1"/>
  <c r="V317" i="21"/>
  <c r="AF317" i="21" s="1"/>
  <c r="V1259" i="21"/>
  <c r="AF1259" i="21" s="1"/>
  <c r="Y1259" i="21" s="1"/>
  <c r="X1259" i="21" s="1"/>
  <c r="V1302" i="21"/>
  <c r="AF1302" i="21" s="1"/>
  <c r="V774" i="21"/>
  <c r="AF774" i="21" s="1"/>
  <c r="Y774" i="21" s="1"/>
  <c r="X774" i="21" s="1"/>
  <c r="V1751" i="21"/>
  <c r="AF1751" i="21" s="1"/>
  <c r="Y1751" i="21" s="1"/>
  <c r="X1751" i="21" s="1"/>
  <c r="V748" i="21"/>
  <c r="AF748" i="21" s="1"/>
  <c r="Y748" i="21" s="1"/>
  <c r="X748" i="21" s="1"/>
  <c r="V591" i="21"/>
  <c r="AF591" i="21" s="1"/>
  <c r="Y591" i="21" s="1"/>
  <c r="X591" i="21" s="1"/>
  <c r="V1107" i="21"/>
  <c r="AF1107" i="21" s="1"/>
  <c r="Y1107" i="21" s="1"/>
  <c r="X1107" i="21" s="1"/>
  <c r="W538" i="21"/>
  <c r="W1750" i="21"/>
  <c r="W1990" i="21"/>
  <c r="U297" i="21"/>
  <c r="AE297" i="21" s="1"/>
  <c r="V1002" i="21"/>
  <c r="AF1002" i="21" s="1"/>
  <c r="Y1002" i="21" s="1"/>
  <c r="X1002" i="21" s="1"/>
  <c r="V849" i="21"/>
  <c r="AF849" i="21" s="1"/>
  <c r="Y849" i="21" s="1"/>
  <c r="X849" i="21" s="1"/>
  <c r="V493" i="21"/>
  <c r="AF493" i="21" s="1"/>
  <c r="Y493" i="21" s="1"/>
  <c r="X493" i="21" s="1"/>
  <c r="V522" i="21"/>
  <c r="AF522" i="21" s="1"/>
  <c r="Y522" i="21" s="1"/>
  <c r="X522" i="21" s="1"/>
  <c r="V1157" i="21"/>
  <c r="AF1157" i="21" s="1"/>
  <c r="Y1157" i="21" s="1"/>
  <c r="X1157" i="21" s="1"/>
  <c r="W742" i="21"/>
  <c r="U344" i="21"/>
  <c r="V344" i="21" s="1"/>
  <c r="AF344" i="21" s="1"/>
  <c r="U291" i="21"/>
  <c r="V291" i="21" s="1"/>
  <c r="AF291" i="21" s="1"/>
  <c r="V1552" i="21"/>
  <c r="AF1552" i="21" s="1"/>
  <c r="Y1552" i="21" s="1"/>
  <c r="X1552" i="21" s="1"/>
  <c r="V1577" i="21"/>
  <c r="AF1577" i="21" s="1"/>
  <c r="Y1577" i="21" s="1"/>
  <c r="X1577" i="21" s="1"/>
  <c r="V159" i="21"/>
  <c r="AF159" i="21" s="1"/>
  <c r="Y159" i="21" s="1"/>
  <c r="X159" i="21" s="1"/>
  <c r="W1034" i="21"/>
  <c r="V1362" i="21"/>
  <c r="AF1362" i="21" s="1"/>
  <c r="Y1362" i="21" s="1"/>
  <c r="X1362" i="21" s="1"/>
  <c r="W1362" i="21" s="1"/>
  <c r="W686" i="21"/>
  <c r="V1782" i="21"/>
  <c r="AF1782" i="21" s="1"/>
  <c r="Y1782" i="21" s="1"/>
  <c r="X1782" i="21" s="1"/>
  <c r="V1267" i="21"/>
  <c r="AF1267" i="21" s="1"/>
  <c r="V1908" i="21"/>
  <c r="AF1908" i="21" s="1"/>
  <c r="V1894" i="21"/>
  <c r="AF1894" i="21" s="1"/>
  <c r="W1300" i="21"/>
  <c r="J545" i="37"/>
  <c r="P678" i="37"/>
  <c r="N678" i="37"/>
  <c r="V1680" i="21"/>
  <c r="AF1680" i="21" s="1"/>
  <c r="Y1680" i="21" s="1"/>
  <c r="X1680" i="21" s="1"/>
  <c r="V944" i="21"/>
  <c r="AF944" i="21" s="1"/>
  <c r="Y944" i="21" s="1"/>
  <c r="X944" i="21" s="1"/>
  <c r="V1863" i="21"/>
  <c r="AF1863" i="21" s="1"/>
  <c r="Y1863" i="21" s="1"/>
  <c r="X1863" i="21" s="1"/>
  <c r="W655" i="21"/>
  <c r="AE486" i="21"/>
  <c r="N278" i="37"/>
  <c r="P278" i="37"/>
  <c r="N146" i="37"/>
  <c r="P146" i="37"/>
  <c r="V877" i="21"/>
  <c r="AF877" i="21" s="1"/>
  <c r="V537" i="21"/>
  <c r="AF537" i="21" s="1"/>
  <c r="Y537" i="21" s="1"/>
  <c r="X537" i="21" s="1"/>
  <c r="V1480" i="21"/>
  <c r="AF1480" i="21" s="1"/>
  <c r="Y1480" i="21" s="1"/>
  <c r="X1480" i="21" s="1"/>
  <c r="V986" i="21"/>
  <c r="AF986" i="21" s="1"/>
  <c r="V869" i="21"/>
  <c r="AF869" i="21" s="1"/>
  <c r="Y869" i="21" s="1"/>
  <c r="X869" i="21" s="1"/>
  <c r="AD398" i="21"/>
  <c r="N412" i="37"/>
  <c r="P412" i="37"/>
  <c r="V809" i="21"/>
  <c r="AF809" i="21" s="1"/>
  <c r="Y809" i="21" s="1"/>
  <c r="X809" i="21" s="1"/>
  <c r="V1043" i="21"/>
  <c r="AF1043" i="21" s="1"/>
  <c r="Y1043" i="21" s="1"/>
  <c r="X1043" i="21" s="1"/>
  <c r="V1628" i="21"/>
  <c r="AF1628" i="21" s="1"/>
  <c r="Y1628" i="21" s="1"/>
  <c r="X1628" i="21" s="1"/>
  <c r="V1654" i="21"/>
  <c r="AF1654" i="21" s="1"/>
  <c r="Y1654" i="21" s="1"/>
  <c r="X1654" i="21" s="1"/>
  <c r="W919" i="21"/>
  <c r="N279" i="37"/>
  <c r="P279" i="37"/>
  <c r="J544" i="37"/>
  <c r="W510" i="21"/>
  <c r="W1316" i="21"/>
  <c r="W1345" i="21"/>
  <c r="W1337" i="21"/>
  <c r="X1240" i="21"/>
  <c r="W1240" i="21" s="1"/>
  <c r="W798" i="21"/>
  <c r="W1018" i="21"/>
  <c r="W740" i="21"/>
  <c r="V757" i="21"/>
  <c r="AF757" i="21" s="1"/>
  <c r="V865" i="21"/>
  <c r="AF865" i="21" s="1"/>
  <c r="Y865" i="21" s="1"/>
  <c r="X865" i="21" s="1"/>
  <c r="V603" i="21"/>
  <c r="AF603" i="21" s="1"/>
  <c r="Y603" i="21" s="1"/>
  <c r="X603" i="21" s="1"/>
  <c r="V1166" i="21"/>
  <c r="AF1166" i="21" s="1"/>
  <c r="Y1166" i="21" s="1"/>
  <c r="X1166" i="21" s="1"/>
  <c r="X650" i="21"/>
  <c r="W650" i="21" s="1"/>
  <c r="AE1188" i="21"/>
  <c r="V1188" i="21"/>
  <c r="AF1188" i="21" s="1"/>
  <c r="X1188" i="21" s="1"/>
  <c r="W1188" i="21" s="1"/>
  <c r="V489" i="21"/>
  <c r="AF489" i="21" s="1"/>
  <c r="V36" i="21"/>
  <c r="AF36" i="21" s="1"/>
  <c r="X455" i="21"/>
  <c r="AD341" i="21"/>
  <c r="V1403" i="21"/>
  <c r="AF1403" i="21" s="1"/>
  <c r="V1917" i="21"/>
  <c r="AF1917" i="21" s="1"/>
  <c r="Y1917" i="21" s="1"/>
  <c r="X1917" i="21" s="1"/>
  <c r="V177" i="21"/>
  <c r="AF177" i="21" s="1"/>
  <c r="Y177" i="21" s="1"/>
  <c r="X177" i="21" s="1"/>
  <c r="V241" i="21"/>
  <c r="AF241" i="21" s="1"/>
  <c r="Y241" i="21" s="1"/>
  <c r="X241" i="21" s="1"/>
  <c r="V149" i="21"/>
  <c r="AF149" i="21" s="1"/>
  <c r="Y149" i="21" s="1"/>
  <c r="X149" i="21" s="1"/>
  <c r="V413" i="21"/>
  <c r="AF413" i="21" s="1"/>
  <c r="Y413" i="21" s="1"/>
  <c r="X413" i="21" s="1"/>
  <c r="X461" i="21"/>
  <c r="AE1662" i="21"/>
  <c r="V1662" i="21"/>
  <c r="AF1662" i="21" s="1"/>
  <c r="Y1662" i="21" s="1"/>
  <c r="X1662" i="21" s="1"/>
  <c r="Y79" i="21"/>
  <c r="X79" i="21" s="1"/>
  <c r="Y111" i="21"/>
  <c r="X111" i="21" s="1"/>
  <c r="AD388" i="21"/>
  <c r="Y16" i="21"/>
  <c r="X16" i="21" s="1"/>
  <c r="Y60" i="21"/>
  <c r="X60" i="21" s="1"/>
  <c r="Y57" i="21"/>
  <c r="X57" i="21" s="1"/>
  <c r="Y34" i="21"/>
  <c r="X34" i="21" s="1"/>
  <c r="Y69" i="21"/>
  <c r="X69" i="21" s="1"/>
  <c r="Y36" i="21"/>
  <c r="X36" i="21" s="1"/>
  <c r="X1281" i="21"/>
  <c r="W1281" i="21" s="1"/>
  <c r="Y75" i="21"/>
  <c r="X75" i="21" s="1"/>
  <c r="Y99" i="21"/>
  <c r="X99" i="21" s="1"/>
  <c r="Y95" i="21"/>
  <c r="X95" i="21" s="1"/>
  <c r="Y54" i="21"/>
  <c r="X54" i="21" s="1"/>
  <c r="Y91" i="21"/>
  <c r="X91" i="21" s="1"/>
  <c r="Y25" i="21"/>
  <c r="X25" i="21" s="1"/>
  <c r="X948" i="21"/>
  <c r="W948" i="21" s="1"/>
  <c r="Y317" i="21"/>
  <c r="X317" i="21" s="1"/>
  <c r="X410" i="21"/>
  <c r="Y479" i="21"/>
  <c r="X479" i="21" s="1"/>
  <c r="X201" i="21"/>
  <c r="Y380" i="21"/>
  <c r="X380" i="21" s="1"/>
  <c r="Y268" i="21"/>
  <c r="X268" i="21" s="1"/>
  <c r="Y184" i="21"/>
  <c r="X184" i="21" s="1"/>
  <c r="Y266" i="21"/>
  <c r="X266" i="21" s="1"/>
  <c r="Y170" i="21"/>
  <c r="X170" i="21" s="1"/>
  <c r="Y951" i="21"/>
  <c r="X951" i="21" s="1"/>
  <c r="Y872" i="21"/>
  <c r="X872" i="21" s="1"/>
  <c r="V1140" i="21"/>
  <c r="AF1140" i="21" s="1"/>
  <c r="Y1140" i="21" s="1"/>
  <c r="V678" i="21"/>
  <c r="AF678" i="21" s="1"/>
  <c r="X325" i="21"/>
  <c r="Y572" i="21"/>
  <c r="X572" i="21" s="1"/>
  <c r="X447" i="21"/>
  <c r="AF64" i="21"/>
  <c r="AF80" i="21"/>
  <c r="AF43" i="21"/>
  <c r="Y109" i="21"/>
  <c r="X109" i="21" s="1"/>
  <c r="Y217" i="21"/>
  <c r="X217" i="21" s="1"/>
  <c r="Y800" i="21"/>
  <c r="X800" i="21" s="1"/>
  <c r="W800" i="21" s="1"/>
  <c r="Y127" i="21"/>
  <c r="X127" i="21" s="1"/>
  <c r="Y1293" i="21"/>
  <c r="X1293" i="21" s="1"/>
  <c r="W1666" i="21"/>
  <c r="AF40" i="21"/>
  <c r="Y189" i="21"/>
  <c r="X189" i="21" s="1"/>
  <c r="Y203" i="21"/>
  <c r="X203" i="21" s="1"/>
  <c r="Y1198" i="21"/>
  <c r="X1198" i="21" s="1"/>
  <c r="X441" i="21"/>
  <c r="Y938" i="21"/>
  <c r="X938" i="21" s="1"/>
  <c r="AF45" i="21"/>
  <c r="AF13" i="21"/>
  <c r="AF67" i="21"/>
  <c r="AE10" i="21"/>
  <c r="AF86" i="21"/>
  <c r="AF12" i="21"/>
  <c r="W1918" i="21"/>
  <c r="W1097" i="21"/>
  <c r="W570" i="21"/>
  <c r="W715" i="21"/>
  <c r="W1758" i="21"/>
  <c r="W668" i="21"/>
  <c r="W1214" i="21"/>
  <c r="W1181" i="21"/>
  <c r="W1994" i="21"/>
  <c r="W998" i="21"/>
  <c r="W830" i="21"/>
  <c r="W531" i="21"/>
  <c r="W1942" i="21"/>
  <c r="W781" i="21"/>
  <c r="W1855" i="21"/>
  <c r="W595" i="21"/>
  <c r="W1085" i="21"/>
  <c r="W543" i="21"/>
  <c r="W1582" i="21"/>
  <c r="W645" i="21"/>
  <c r="W1631" i="21"/>
  <c r="W565" i="21"/>
  <c r="W1489" i="21"/>
  <c r="W1079" i="21"/>
  <c r="V1011" i="21"/>
  <c r="AF1011" i="21" s="1"/>
  <c r="V151" i="21"/>
  <c r="AF151" i="21" s="1"/>
  <c r="Y151" i="21" s="1"/>
  <c r="X151" i="21" s="1"/>
  <c r="W1185" i="21"/>
  <c r="W588" i="21"/>
  <c r="W648" i="21"/>
  <c r="Y623" i="21"/>
  <c r="X623" i="21" s="1"/>
  <c r="Y1516" i="21"/>
  <c r="X1516" i="21" s="1"/>
  <c r="V970" i="21"/>
  <c r="AF970" i="21" s="1"/>
  <c r="Y970" i="21" s="1"/>
  <c r="X970" i="21" s="1"/>
  <c r="W1483" i="21"/>
  <c r="W1882" i="21"/>
  <c r="W688" i="21"/>
  <c r="Y38" i="21"/>
  <c r="X38" i="21" s="1"/>
  <c r="Y1272" i="21"/>
  <c r="X1272" i="21" s="1"/>
  <c r="Y195" i="21"/>
  <c r="X195" i="21" s="1"/>
  <c r="W975" i="21"/>
  <c r="V265" i="21"/>
  <c r="AF265" i="21" s="1"/>
  <c r="Y265" i="21" s="1"/>
  <c r="X265" i="21" s="1"/>
  <c r="W1243" i="21"/>
  <c r="W1946" i="21"/>
  <c r="Y403" i="21"/>
  <c r="X403" i="21" s="1"/>
  <c r="Y1910" i="21"/>
  <c r="X1910" i="21" s="1"/>
  <c r="W1443" i="21"/>
  <c r="W1539" i="21"/>
  <c r="W1553" i="21"/>
  <c r="W607" i="21"/>
  <c r="W828" i="21"/>
  <c r="W1677" i="21"/>
  <c r="W1014" i="21"/>
  <c r="W963" i="21"/>
  <c r="W692" i="21"/>
  <c r="W905" i="21"/>
  <c r="W886" i="21"/>
  <c r="W1291" i="21"/>
  <c r="W637" i="21"/>
  <c r="W933" i="21"/>
  <c r="W671" i="21"/>
  <c r="W1095" i="21"/>
  <c r="W995" i="21"/>
  <c r="W1984" i="21"/>
  <c r="W925" i="21"/>
  <c r="W973" i="21"/>
  <c r="W867" i="21"/>
  <c r="W1590" i="21"/>
  <c r="W656" i="21"/>
  <c r="W1344" i="21"/>
  <c r="W902" i="21"/>
  <c r="W1239" i="21"/>
  <c r="W993" i="21"/>
  <c r="W1909" i="21"/>
  <c r="W1831" i="21"/>
  <c r="W1141" i="21"/>
  <c r="W1583" i="21"/>
  <c r="W860" i="21"/>
  <c r="W957" i="21"/>
  <c r="W1376" i="21"/>
  <c r="W879" i="21"/>
  <c r="W1385" i="21"/>
  <c r="W1275" i="21"/>
  <c r="W1265" i="21"/>
  <c r="W1338" i="21"/>
  <c r="W1977" i="21"/>
  <c r="W1951" i="21"/>
  <c r="W1637" i="21"/>
  <c r="W581" i="21"/>
  <c r="W1392" i="21"/>
  <c r="W1488" i="21"/>
  <c r="W1960" i="21"/>
  <c r="W1283" i="21"/>
  <c r="W1013" i="21"/>
  <c r="W1138" i="21"/>
  <c r="W519" i="21"/>
  <c r="W929" i="21"/>
  <c r="W1668" i="21"/>
  <c r="W1329" i="21"/>
  <c r="W576" i="21"/>
  <c r="W1063" i="21"/>
  <c r="W1192" i="21"/>
  <c r="W1251" i="21"/>
  <c r="W667" i="21"/>
  <c r="W1467" i="21"/>
  <c r="W1142" i="21"/>
  <c r="W1786" i="21"/>
  <c r="W921" i="21"/>
  <c r="W1118" i="21"/>
  <c r="W1289" i="21"/>
  <c r="W1177" i="21"/>
  <c r="W709" i="21"/>
  <c r="W1849" i="21"/>
  <c r="W1250" i="21"/>
  <c r="W793" i="21"/>
  <c r="W636" i="21"/>
  <c r="W1730" i="21"/>
  <c r="Y1908" i="21"/>
  <c r="X1908" i="21" s="1"/>
  <c r="W837" i="21"/>
  <c r="W1930" i="21"/>
  <c r="W1817" i="21"/>
  <c r="W1864" i="21"/>
  <c r="W1604" i="21"/>
  <c r="W1331" i="21"/>
  <c r="W651" i="21"/>
  <c r="W806" i="21"/>
  <c r="W1262" i="21"/>
  <c r="W1776" i="21"/>
  <c r="W1663" i="21"/>
  <c r="W1764" i="21"/>
  <c r="W1490" i="21"/>
  <c r="W1913" i="21"/>
  <c r="W1066" i="21"/>
  <c r="W801" i="21"/>
  <c r="W794" i="21"/>
  <c r="W932" i="21"/>
  <c r="W1739" i="21"/>
  <c r="W564" i="21"/>
  <c r="W1691" i="21"/>
  <c r="W524" i="21"/>
  <c r="W745" i="21"/>
  <c r="W1830" i="21"/>
  <c r="W813" i="21"/>
  <c r="W1183" i="21"/>
  <c r="W1268" i="21"/>
  <c r="W1607" i="21"/>
  <c r="W1995" i="21"/>
  <c r="W1689" i="21"/>
  <c r="W604" i="21"/>
  <c r="W1415" i="21"/>
  <c r="W1499" i="21"/>
  <c r="W1457" i="21"/>
  <c r="W665" i="21"/>
  <c r="Y1172" i="21"/>
  <c r="X1172" i="21" s="1"/>
  <c r="Y870" i="21"/>
  <c r="X870" i="21" s="1"/>
  <c r="W870" i="21" s="1"/>
  <c r="Y482" i="21"/>
  <c r="X482" i="21" s="1"/>
  <c r="Y552" i="21"/>
  <c r="X552" i="21" s="1"/>
  <c r="Y1302" i="21"/>
  <c r="X1302" i="21" s="1"/>
  <c r="Y312" i="21"/>
  <c r="X312" i="21" s="1"/>
  <c r="Y1109" i="21"/>
  <c r="X1109" i="21" s="1"/>
  <c r="Y1048" i="21"/>
  <c r="X1048" i="21" s="1"/>
  <c r="Y1064" i="21"/>
  <c r="X1064" i="21" s="1"/>
  <c r="Y1122" i="21"/>
  <c r="X1122" i="21" s="1"/>
  <c r="Y1894" i="21"/>
  <c r="X1894" i="21" s="1"/>
  <c r="W1736" i="21"/>
  <c r="Y678" i="21"/>
  <c r="X678" i="21" s="1"/>
  <c r="Y1509" i="21"/>
  <c r="X1509" i="21" s="1"/>
  <c r="Y486" i="21"/>
  <c r="X486" i="21" s="1"/>
  <c r="Y41" i="21"/>
  <c r="X41" i="21" s="1"/>
  <c r="Y663" i="21"/>
  <c r="X663" i="21" s="1"/>
  <c r="Y1082" i="21"/>
  <c r="X1082" i="21" s="1"/>
  <c r="Y253" i="21"/>
  <c r="X253" i="21" s="1"/>
  <c r="Y1416" i="21"/>
  <c r="X1416" i="21" s="1"/>
  <c r="Y480" i="21"/>
  <c r="X480" i="21" s="1"/>
  <c r="Y1058" i="21"/>
  <c r="X1058" i="21" s="1"/>
  <c r="Y43" i="21"/>
  <c r="X43" i="21" s="1"/>
  <c r="Y260" i="21"/>
  <c r="X260" i="21" s="1"/>
  <c r="Y64" i="21"/>
  <c r="X64" i="21" s="1"/>
  <c r="Y697" i="21"/>
  <c r="X697" i="21" s="1"/>
  <c r="Y114" i="21"/>
  <c r="X114" i="21" s="1"/>
  <c r="Y107" i="21"/>
  <c r="X107" i="21" s="1"/>
  <c r="Y987" i="21"/>
  <c r="X987" i="21" s="1"/>
  <c r="Y134" i="21"/>
  <c r="X134" i="21" s="1"/>
  <c r="Y1216" i="21"/>
  <c r="X1216" i="21" s="1"/>
  <c r="Y898" i="21"/>
  <c r="X898" i="21" s="1"/>
  <c r="Y890" i="21"/>
  <c r="X890" i="21" s="1"/>
  <c r="W714" i="21"/>
  <c r="W753" i="21"/>
  <c r="Y1409" i="21"/>
  <c r="X1409" i="21" s="1"/>
  <c r="Y489" i="21"/>
  <c r="X489" i="21" s="1"/>
  <c r="Y1267" i="21"/>
  <c r="X1267" i="21" s="1"/>
  <c r="Y1011" i="21"/>
  <c r="X1011" i="21" s="1"/>
  <c r="Y1000" i="21"/>
  <c r="X1000" i="21" s="1"/>
  <c r="Y1822" i="21"/>
  <c r="X1822" i="21" s="1"/>
  <c r="Y986" i="21"/>
  <c r="X986" i="21" s="1"/>
  <c r="W969" i="21"/>
  <c r="Y877" i="21"/>
  <c r="X877" i="21" s="1"/>
  <c r="Y694" i="21"/>
  <c r="X694" i="21" s="1"/>
  <c r="Y1260" i="21"/>
  <c r="X1260" i="21" s="1"/>
  <c r="W596" i="21"/>
  <c r="V110" i="21"/>
  <c r="AF110" i="21" s="1"/>
  <c r="AE110" i="21"/>
  <c r="V2004" i="21"/>
  <c r="AF2004" i="21" s="1"/>
  <c r="AE2004" i="21"/>
  <c r="V350" i="21"/>
  <c r="AF350" i="21" s="1"/>
  <c r="U348" i="21"/>
  <c r="AD348" i="21"/>
  <c r="V456" i="21"/>
  <c r="AF456" i="21" s="1"/>
  <c r="AE456" i="21"/>
  <c r="U346" i="21"/>
  <c r="AD346" i="21"/>
  <c r="U356" i="21"/>
  <c r="AD356" i="21"/>
  <c r="V442" i="21"/>
  <c r="AF442" i="21" s="1"/>
  <c r="AE442" i="21"/>
  <c r="U313" i="21"/>
  <c r="AE313" i="21" s="1"/>
  <c r="AD313" i="21"/>
  <c r="V1665" i="21"/>
  <c r="AF1665" i="21" s="1"/>
  <c r="AE1665" i="21"/>
  <c r="V1145" i="21"/>
  <c r="AF1145" i="21" s="1"/>
  <c r="AE1145" i="21"/>
  <c r="AE436" i="21"/>
  <c r="V436" i="21"/>
  <c r="AF436" i="21" s="1"/>
  <c r="AE1117" i="21"/>
  <c r="V1117" i="21"/>
  <c r="AF1117" i="21" s="1"/>
  <c r="U347" i="21"/>
  <c r="AD347" i="21"/>
  <c r="AE825" i="21"/>
  <c r="V825" i="21"/>
  <c r="AF825" i="21" s="1"/>
  <c r="AD337" i="21"/>
  <c r="U337" i="21"/>
  <c r="AD300" i="21"/>
  <c r="U300" i="21"/>
  <c r="AE1799" i="21"/>
  <c r="V1799" i="21"/>
  <c r="AF1799" i="21" s="1"/>
  <c r="U383" i="21"/>
  <c r="AD383" i="21"/>
  <c r="AE649" i="21"/>
  <c r="V649" i="21"/>
  <c r="AF649" i="21" s="1"/>
  <c r="AE1498" i="21"/>
  <c r="V1498" i="21"/>
  <c r="AF1498" i="21" s="1"/>
  <c r="AD290" i="21"/>
  <c r="U290" i="21"/>
  <c r="AE1075" i="21"/>
  <c r="V1075" i="21"/>
  <c r="AF1075" i="21" s="1"/>
  <c r="AE913" i="21"/>
  <c r="V913" i="21"/>
  <c r="AF913" i="21" s="1"/>
  <c r="AE952" i="21"/>
  <c r="V952" i="21"/>
  <c r="AF952" i="21" s="1"/>
  <c r="AE1402" i="21"/>
  <c r="V1402" i="21"/>
  <c r="AF1402" i="21" s="1"/>
  <c r="V271" i="21"/>
  <c r="AF271" i="21" s="1"/>
  <c r="AE271" i="21"/>
  <c r="V145" i="21"/>
  <c r="AF145" i="21" s="1"/>
  <c r="AE145" i="21"/>
  <c r="U287" i="21"/>
  <c r="AD287" i="21"/>
  <c r="U307" i="21"/>
  <c r="AD307" i="21"/>
  <c r="U368" i="21"/>
  <c r="AE368" i="21" s="1"/>
  <c r="AD368" i="21"/>
  <c r="U285" i="21"/>
  <c r="AD285" i="21"/>
  <c r="U391" i="21"/>
  <c r="AD391" i="21"/>
  <c r="V56" i="21"/>
  <c r="AE56" i="21"/>
  <c r="U329" i="21"/>
  <c r="AD329" i="21"/>
  <c r="U365" i="21"/>
  <c r="AD365" i="21"/>
  <c r="U340" i="21"/>
  <c r="AD340" i="21"/>
  <c r="V1458" i="21"/>
  <c r="AF1458" i="21" s="1"/>
  <c r="AE1458" i="21"/>
  <c r="AE118" i="21"/>
  <c r="V118" i="21"/>
  <c r="AF118" i="21" s="1"/>
  <c r="AE664" i="21"/>
  <c r="V664" i="21"/>
  <c r="AF664" i="21" s="1"/>
  <c r="V245" i="21"/>
  <c r="AF245" i="21" s="1"/>
  <c r="AE245" i="21"/>
  <c r="AE200" i="21"/>
  <c r="V200" i="21"/>
  <c r="AF200" i="21" s="1"/>
  <c r="U332" i="21"/>
  <c r="AD332" i="21"/>
  <c r="U320" i="21"/>
  <c r="AD320" i="21"/>
  <c r="U360" i="21"/>
  <c r="AD360" i="21"/>
  <c r="U315" i="21"/>
  <c r="AD315" i="21"/>
  <c r="V137" i="21"/>
  <c r="AF137" i="21" s="1"/>
  <c r="AE137" i="21"/>
  <c r="V437" i="21"/>
  <c r="AF437" i="21" s="1"/>
  <c r="AE437" i="21"/>
  <c r="V236" i="21"/>
  <c r="AF236" i="21" s="1"/>
  <c r="AE236" i="21"/>
  <c r="U474" i="21"/>
  <c r="AD474" i="21"/>
  <c r="U431" i="21"/>
  <c r="AD431" i="21"/>
  <c r="V248" i="21"/>
  <c r="AF248" i="21" s="1"/>
  <c r="AE248" i="21"/>
  <c r="V225" i="21"/>
  <c r="AF225" i="21" s="1"/>
  <c r="AE225" i="21"/>
  <c r="V126" i="21"/>
  <c r="AF126" i="21" s="1"/>
  <c r="AE126" i="21"/>
  <c r="AE812" i="21"/>
  <c r="V812" i="21"/>
  <c r="AF812" i="21" s="1"/>
  <c r="V419" i="21"/>
  <c r="AF419" i="21" s="1"/>
  <c r="AE419" i="21"/>
  <c r="AD352" i="21"/>
  <c r="U352" i="21"/>
  <c r="U370" i="21"/>
  <c r="AD370" i="21"/>
  <c r="AE1017" i="21"/>
  <c r="V1017" i="21"/>
  <c r="AF1017" i="21" s="1"/>
  <c r="AE123" i="21"/>
  <c r="V123" i="21"/>
  <c r="AF123" i="21" s="1"/>
  <c r="U373" i="21"/>
  <c r="AD373" i="21"/>
  <c r="V357" i="21"/>
  <c r="AF357" i="21" s="1"/>
  <c r="AE357" i="21"/>
  <c r="U334" i="21"/>
  <c r="AD334" i="21"/>
  <c r="U284" i="21"/>
  <c r="AD284" i="21"/>
  <c r="U396" i="21"/>
  <c r="AD396" i="21"/>
  <c r="V252" i="21"/>
  <c r="AF252" i="21" s="1"/>
  <c r="AE252" i="21"/>
  <c r="V341" i="21"/>
  <c r="AF341" i="21" s="1"/>
  <c r="AE341" i="21"/>
  <c r="V97" i="21"/>
  <c r="AE97" i="21"/>
  <c r="V98" i="21"/>
  <c r="AE98" i="21"/>
  <c r="V219" i="21"/>
  <c r="AF219" i="21" s="1"/>
  <c r="AE219" i="21"/>
  <c r="V314" i="21"/>
  <c r="AF314" i="21" s="1"/>
  <c r="AE314" i="21"/>
  <c r="AE832" i="21"/>
  <c r="V832" i="21"/>
  <c r="AF832" i="21" s="1"/>
  <c r="V93" i="21"/>
  <c r="AE93" i="21"/>
  <c r="V77" i="21"/>
  <c r="AE77" i="21"/>
  <c r="V267" i="21"/>
  <c r="AF267" i="21" s="1"/>
  <c r="AE267" i="21"/>
  <c r="V339" i="21"/>
  <c r="AF339" i="21" s="1"/>
  <c r="AE339" i="21"/>
  <c r="V246" i="21"/>
  <c r="AF246" i="21" s="1"/>
  <c r="AE246" i="21"/>
  <c r="V468" i="21"/>
  <c r="AF468" i="21" s="1"/>
  <c r="AE468" i="21"/>
  <c r="V215" i="21"/>
  <c r="AF215" i="21" s="1"/>
  <c r="AE215" i="21"/>
  <c r="V484" i="21"/>
  <c r="AF484" i="21" s="1"/>
  <c r="AE484" i="21"/>
  <c r="V20" i="21"/>
  <c r="AE20" i="21"/>
  <c r="AE44" i="21"/>
  <c r="V44" i="21"/>
  <c r="U471" i="21"/>
  <c r="AD471" i="21"/>
  <c r="U399" i="21"/>
  <c r="AD399" i="21"/>
  <c r="U279" i="21"/>
  <c r="AD279" i="21"/>
  <c r="V175" i="21"/>
  <c r="AF175" i="21" s="1"/>
  <c r="AE175" i="21"/>
  <c r="V235" i="21"/>
  <c r="AF235" i="21" s="1"/>
  <c r="AE235" i="21"/>
  <c r="V234" i="21"/>
  <c r="AF234" i="21" s="1"/>
  <c r="AE234" i="21"/>
  <c r="AE1163" i="21"/>
  <c r="V1163" i="21"/>
  <c r="AF1163" i="21" s="1"/>
  <c r="U394" i="21"/>
  <c r="AD394" i="21"/>
  <c r="U308" i="21"/>
  <c r="AD308" i="21"/>
  <c r="U296" i="21"/>
  <c r="AD296" i="21"/>
  <c r="V228" i="21"/>
  <c r="AF228" i="21" s="1"/>
  <c r="AE228" i="21"/>
  <c r="U343" i="21"/>
  <c r="AD343" i="21"/>
  <c r="V229" i="21"/>
  <c r="AF229" i="21" s="1"/>
  <c r="AE229" i="21"/>
  <c r="V128" i="21"/>
  <c r="AF128" i="21" s="1"/>
  <c r="AE128" i="21"/>
  <c r="AE983" i="21"/>
  <c r="V983" i="21"/>
  <c r="AF983" i="21" s="1"/>
  <c r="V445" i="21"/>
  <c r="AF445" i="21" s="1"/>
  <c r="AE445" i="21"/>
  <c r="U384" i="21"/>
  <c r="AD384" i="21"/>
  <c r="V465" i="21"/>
  <c r="AF465" i="21" s="1"/>
  <c r="AE465" i="21"/>
  <c r="V106" i="21"/>
  <c r="AF106" i="21" s="1"/>
  <c r="AE106" i="21"/>
  <c r="V117" i="21"/>
  <c r="AF117" i="21" s="1"/>
  <c r="AE117" i="21"/>
  <c r="U288" i="21"/>
  <c r="AD288" i="21"/>
  <c r="AE223" i="21"/>
  <c r="V223" i="21"/>
  <c r="AF223" i="21" s="1"/>
  <c r="AE1967" i="21"/>
  <c r="V1967" i="21"/>
  <c r="AF1967" i="21" s="1"/>
  <c r="AE942" i="21"/>
  <c r="V942" i="21"/>
  <c r="AF942" i="21" s="1"/>
  <c r="U421" i="21"/>
  <c r="AD421" i="21"/>
  <c r="V286" i="21"/>
  <c r="AF286" i="21" s="1"/>
  <c r="AE286" i="21"/>
  <c r="V167" i="21"/>
  <c r="AF167" i="21" s="1"/>
  <c r="AE167" i="21"/>
  <c r="AE1241" i="21"/>
  <c r="V1241" i="21"/>
  <c r="AF1241" i="21" s="1"/>
  <c r="V59" i="21"/>
  <c r="AE59" i="21"/>
  <c r="V318" i="21"/>
  <c r="AF318" i="21" s="1"/>
  <c r="AE318" i="21"/>
  <c r="V467" i="21"/>
  <c r="AF467" i="21" s="1"/>
  <c r="AE467" i="21"/>
  <c r="V388" i="21"/>
  <c r="AF388" i="21" s="1"/>
  <c r="AE388" i="21"/>
  <c r="V142" i="21"/>
  <c r="AF142" i="21" s="1"/>
  <c r="AE142" i="21"/>
  <c r="V89" i="21"/>
  <c r="AE89" i="21"/>
  <c r="V299" i="21"/>
  <c r="AF299" i="21" s="1"/>
  <c r="AE299" i="21"/>
  <c r="V146" i="21"/>
  <c r="AF146" i="21" s="1"/>
  <c r="AE146" i="21"/>
  <c r="V221" i="21"/>
  <c r="AF221" i="21" s="1"/>
  <c r="AE221" i="21"/>
  <c r="V222" i="21"/>
  <c r="AF222" i="21" s="1"/>
  <c r="AE222" i="21"/>
  <c r="U472" i="21"/>
  <c r="AD472" i="21"/>
  <c r="U305" i="21"/>
  <c r="AD305" i="21"/>
  <c r="U349" i="21"/>
  <c r="AD349" i="21"/>
  <c r="V164" i="21"/>
  <c r="AF164" i="21" s="1"/>
  <c r="AE164" i="21"/>
  <c r="V273" i="21"/>
  <c r="AF273" i="21" s="1"/>
  <c r="AE273" i="21"/>
  <c r="U354" i="21"/>
  <c r="AD354" i="21"/>
  <c r="U321" i="21"/>
  <c r="AD321" i="21"/>
  <c r="U316" i="21"/>
  <c r="AD316" i="21"/>
  <c r="V224" i="21"/>
  <c r="AF224" i="21" s="1"/>
  <c r="AE224" i="21"/>
  <c r="Y224" i="21" s="1"/>
  <c r="AE414" i="21"/>
  <c r="V414" i="21"/>
  <c r="AF414" i="21" s="1"/>
  <c r="V640" i="21"/>
  <c r="AF640" i="21" s="1"/>
  <c r="AE640" i="21"/>
  <c r="Y640" i="21" s="1"/>
  <c r="AD393" i="21"/>
  <c r="U393" i="21"/>
  <c r="U323" i="21"/>
  <c r="AD323" i="21"/>
  <c r="AD428" i="21"/>
  <c r="U428" i="21"/>
  <c r="AE139" i="21"/>
  <c r="V139" i="21"/>
  <c r="AF139" i="21" s="1"/>
  <c r="AE1204" i="21"/>
  <c r="V1204" i="21"/>
  <c r="AF1204" i="21" s="1"/>
  <c r="AE443" i="21"/>
  <c r="V443" i="21"/>
  <c r="AF443" i="21" s="1"/>
  <c r="AE575" i="21"/>
  <c r="V575" i="21"/>
  <c r="AF575" i="21" s="1"/>
  <c r="AE1084" i="21"/>
  <c r="V1084" i="21"/>
  <c r="AF1084" i="21" s="1"/>
  <c r="AE261" i="21"/>
  <c r="V261" i="21"/>
  <c r="AF261" i="21" s="1"/>
  <c r="AE627" i="21"/>
  <c r="V627" i="21"/>
  <c r="AF627" i="21" s="1"/>
  <c r="AE1040" i="21"/>
  <c r="V1040" i="21"/>
  <c r="AF1040" i="21" s="1"/>
  <c r="U309" i="21"/>
  <c r="AD309" i="21"/>
  <c r="U331" i="21"/>
  <c r="AD331" i="21"/>
  <c r="V121" i="21"/>
  <c r="AF121" i="21" s="1"/>
  <c r="AE121" i="21"/>
  <c r="Y121" i="21" s="1"/>
  <c r="V1778" i="21"/>
  <c r="AF1778" i="21" s="1"/>
  <c r="AE1778" i="21"/>
  <c r="V28" i="21"/>
  <c r="AE28" i="21"/>
  <c r="U301" i="21"/>
  <c r="AD301" i="21"/>
  <c r="U335" i="21"/>
  <c r="AD335" i="21"/>
  <c r="V103" i="21"/>
  <c r="AF103" i="21" s="1"/>
  <c r="AE103" i="21"/>
  <c r="V187" i="21"/>
  <c r="AF187" i="21" s="1"/>
  <c r="AE187" i="21"/>
  <c r="V1086" i="21"/>
  <c r="AF1086" i="21" s="1"/>
  <c r="AE1086" i="21"/>
  <c r="V243" i="21"/>
  <c r="AF243" i="21" s="1"/>
  <c r="Y243" i="21" s="1"/>
  <c r="AE243" i="21"/>
  <c r="AE1168" i="21"/>
  <c r="V1168" i="21"/>
  <c r="AF1168" i="21" s="1"/>
  <c r="AE960" i="21"/>
  <c r="V960" i="21"/>
  <c r="AF960" i="21" s="1"/>
  <c r="V406" i="21"/>
  <c r="AF406" i="21" s="1"/>
  <c r="AE406" i="21"/>
  <c r="V1276" i="21"/>
  <c r="AF1276" i="21" s="1"/>
  <c r="AE1276" i="21"/>
  <c r="Y1276" i="21" s="1"/>
  <c r="V237" i="21"/>
  <c r="AF237" i="21" s="1"/>
  <c r="AE237" i="21"/>
  <c r="V550" i="21"/>
  <c r="AF550" i="21" s="1"/>
  <c r="AE550" i="21"/>
  <c r="Y550" i="21" s="1"/>
  <c r="AE362" i="21"/>
  <c r="V362" i="21"/>
  <c r="AF362" i="21" s="1"/>
  <c r="U430" i="21"/>
  <c r="AD430" i="21"/>
  <c r="U306" i="21"/>
  <c r="AD306" i="21"/>
  <c r="V30" i="21"/>
  <c r="AE30" i="21"/>
  <c r="V435" i="21"/>
  <c r="AF435" i="21" s="1"/>
  <c r="AE435" i="21"/>
  <c r="U355" i="21"/>
  <c r="AD355" i="21"/>
  <c r="AE14" i="21"/>
  <c r="V14" i="21"/>
  <c r="U405" i="21"/>
  <c r="AD405" i="21"/>
  <c r="V61" i="21"/>
  <c r="AF61" i="21" s="1"/>
  <c r="AE61" i="21"/>
  <c r="V101" i="21"/>
  <c r="AF101" i="21" s="1"/>
  <c r="AE101" i="21"/>
  <c r="V358" i="21"/>
  <c r="AF358" i="21" s="1"/>
  <c r="AE358" i="21"/>
  <c r="V239" i="21"/>
  <c r="AF239" i="21" s="1"/>
  <c r="AE239" i="21"/>
  <c r="Y239" i="21" s="1"/>
  <c r="V257" i="21"/>
  <c r="AF257" i="21" s="1"/>
  <c r="AE257" i="21"/>
  <c r="AE676" i="21"/>
  <c r="V676" i="21"/>
  <c r="AF676" i="21" s="1"/>
  <c r="V210" i="21"/>
  <c r="AF210" i="21" s="1"/>
  <c r="AE210" i="21"/>
  <c r="V220" i="21"/>
  <c r="AF220" i="21" s="1"/>
  <c r="AE220" i="21"/>
  <c r="Y220" i="21" s="1"/>
  <c r="V76" i="21"/>
  <c r="AE76" i="21"/>
  <c r="V374" i="21"/>
  <c r="AF374" i="21" s="1"/>
  <c r="AE374" i="21"/>
  <c r="Y374" i="21" s="1"/>
  <c r="V49" i="21"/>
  <c r="AE49" i="21"/>
  <c r="V154" i="21"/>
  <c r="AF154" i="21" s="1"/>
  <c r="AE154" i="21"/>
  <c r="Y154" i="21" s="1"/>
  <c r="V183" i="21"/>
  <c r="AF183" i="21" s="1"/>
  <c r="AE183" i="21"/>
  <c r="AD401" i="21"/>
  <c r="U401" i="21"/>
  <c r="AE485" i="21"/>
  <c r="V485" i="21"/>
  <c r="AF485" i="21" s="1"/>
  <c r="V1632" i="21"/>
  <c r="AF1632" i="21" s="1"/>
  <c r="AE1632" i="21"/>
  <c r="Y1632" i="21" s="1"/>
  <c r="U382" i="21"/>
  <c r="AD382" i="21"/>
  <c r="U379" i="21"/>
  <c r="AD379" i="21"/>
  <c r="U395" i="21"/>
  <c r="AD395" i="21"/>
  <c r="V416" i="21"/>
  <c r="AF416" i="21" s="1"/>
  <c r="AE416" i="21"/>
  <c r="V213" i="21"/>
  <c r="AF213" i="21" s="1"/>
  <c r="AE213" i="21"/>
  <c r="V131" i="21"/>
  <c r="AF131" i="21" s="1"/>
  <c r="AE131" i="21"/>
  <c r="Y131" i="21" s="1"/>
  <c r="U361" i="21"/>
  <c r="AD361" i="21"/>
  <c r="V481" i="21"/>
  <c r="AF481" i="21" s="1"/>
  <c r="AE481" i="21"/>
  <c r="Y481" i="21" s="1"/>
  <c r="V156" i="21"/>
  <c r="AF156" i="21" s="1"/>
  <c r="AE156" i="21"/>
  <c r="V359" i="21"/>
  <c r="AF359" i="21" s="1"/>
  <c r="Y359" i="21" s="1"/>
  <c r="AE359" i="21"/>
  <c r="U342" i="21"/>
  <c r="AD342" i="21"/>
  <c r="AE1771" i="21"/>
  <c r="V1771" i="21"/>
  <c r="AF1771" i="21" s="1"/>
  <c r="U353" i="21"/>
  <c r="AD353" i="21"/>
  <c r="V133" i="21"/>
  <c r="AF133" i="21" s="1"/>
  <c r="AE133" i="21"/>
  <c r="U319" i="21"/>
  <c r="AD319" i="21"/>
  <c r="U298" i="21"/>
  <c r="AD298" i="21"/>
  <c r="AD381" i="21"/>
  <c r="U381" i="21"/>
  <c r="U392" i="21"/>
  <c r="AD392" i="21"/>
  <c r="AE295" i="21"/>
  <c r="V295" i="21"/>
  <c r="AF295" i="21" s="1"/>
  <c r="V191" i="21"/>
  <c r="AF191" i="21" s="1"/>
  <c r="AE191" i="21"/>
  <c r="AE953" i="21"/>
  <c r="V953" i="21"/>
  <c r="AF953" i="21" s="1"/>
  <c r="V412" i="21"/>
  <c r="AF412" i="21" s="1"/>
  <c r="AE412" i="21"/>
  <c r="U336" i="21"/>
  <c r="AD336" i="21"/>
  <c r="U303" i="21"/>
  <c r="AD303" i="21"/>
  <c r="U390" i="21"/>
  <c r="AD390" i="21"/>
  <c r="V140" i="21"/>
  <c r="AF140" i="21" s="1"/>
  <c r="Y140" i="21" s="1"/>
  <c r="AE140" i="21"/>
  <c r="V119" i="21"/>
  <c r="AF119" i="21" s="1"/>
  <c r="AE119" i="21"/>
  <c r="V214" i="21"/>
  <c r="AF214" i="21" s="1"/>
  <c r="AE214" i="21"/>
  <c r="V402" i="21"/>
  <c r="AF402" i="21" s="1"/>
  <c r="AE402" i="21"/>
  <c r="V398" i="21"/>
  <c r="AF398" i="21" s="1"/>
  <c r="AE398" i="21"/>
  <c r="Y398" i="21" s="1"/>
  <c r="V141" i="21"/>
  <c r="AF141" i="21" s="1"/>
  <c r="AE141" i="21"/>
  <c r="V238" i="21"/>
  <c r="AF238" i="21" s="1"/>
  <c r="AE238" i="21"/>
  <c r="AF6" i="21"/>
  <c r="V10" i="21"/>
  <c r="AF10" i="21" s="1"/>
  <c r="W2005" i="21"/>
  <c r="V1496" i="21"/>
  <c r="AF1496" i="21" s="1"/>
  <c r="Y1496" i="21" s="1"/>
  <c r="X1496" i="21" s="1"/>
  <c r="W641" i="21"/>
  <c r="W1038" i="21"/>
  <c r="W1513" i="21"/>
  <c r="W639" i="21"/>
  <c r="W1594" i="21"/>
  <c r="W1104" i="21"/>
  <c r="W962" i="21"/>
  <c r="W1033" i="21"/>
  <c r="W1620" i="21"/>
  <c r="W731" i="21"/>
  <c r="W1330" i="21"/>
  <c r="W835" i="21"/>
  <c r="W658" i="21"/>
  <c r="W1108" i="21"/>
  <c r="W1257" i="21"/>
  <c r="W1207" i="21"/>
  <c r="W601" i="21"/>
  <c r="W1051" i="21"/>
  <c r="W1962" i="21"/>
  <c r="W816" i="21"/>
  <c r="W1784" i="21"/>
  <c r="W674" i="21"/>
  <c r="Y675" i="21"/>
  <c r="X675" i="21" s="1"/>
  <c r="Y187" i="21"/>
  <c r="Y302" i="21"/>
  <c r="X302" i="21" s="1"/>
  <c r="Y411" i="21"/>
  <c r="X411" i="21" s="1"/>
  <c r="Y183" i="21"/>
  <c r="X183" i="21" s="1"/>
  <c r="Y37" i="21"/>
  <c r="X37" i="21" s="1"/>
  <c r="Y277" i="21"/>
  <c r="X277" i="21" s="1"/>
  <c r="Y119" i="21"/>
  <c r="Y234" i="21"/>
  <c r="X234" i="21" s="1"/>
  <c r="Y7" i="21"/>
  <c r="Y13" i="37" s="1"/>
  <c r="Y280" i="21"/>
  <c r="X280" i="21" s="1"/>
  <c r="Y204" i="21"/>
  <c r="X204" i="21" s="1"/>
  <c r="Y235" i="21"/>
  <c r="Y249" i="21"/>
  <c r="X249" i="21" s="1"/>
  <c r="Y416" i="21"/>
  <c r="Y433" i="21"/>
  <c r="X433" i="21" s="1"/>
  <c r="Y242" i="21"/>
  <c r="X242" i="21" s="1"/>
  <c r="Y425" i="21"/>
  <c r="X425" i="21" s="1"/>
  <c r="Y1403" i="21"/>
  <c r="X1403" i="21" s="1"/>
  <c r="W673" i="21"/>
  <c r="W1667" i="21"/>
  <c r="W679" i="21"/>
  <c r="W994" i="21"/>
  <c r="W1963" i="21"/>
  <c r="W1096" i="21"/>
  <c r="W712" i="21"/>
  <c r="W1054" i="21"/>
  <c r="W950" i="21"/>
  <c r="W881" i="21"/>
  <c r="W562" i="21"/>
  <c r="W896" i="21"/>
  <c r="W1128" i="21"/>
  <c r="Y2004" i="21"/>
  <c r="Y484" i="21"/>
  <c r="Y96" i="21"/>
  <c r="X96" i="21" s="1"/>
  <c r="Y125" i="21"/>
  <c r="X125" i="21" s="1"/>
  <c r="Y225" i="21"/>
  <c r="X225" i="21" s="1"/>
  <c r="Y66" i="21"/>
  <c r="X66" i="21" s="1"/>
  <c r="Y345" i="21"/>
  <c r="X345" i="21" s="1"/>
  <c r="W1174" i="21"/>
  <c r="W1535" i="21"/>
  <c r="W1435" i="21"/>
  <c r="W1078" i="21"/>
  <c r="Y388" i="21"/>
  <c r="X388" i="21" s="1"/>
  <c r="Y358" i="21"/>
  <c r="Y757" i="21"/>
  <c r="X757" i="21" s="1"/>
  <c r="Y228" i="21"/>
  <c r="Y245" i="21"/>
  <c r="X245" i="21" s="1"/>
  <c r="Y310" i="21"/>
  <c r="X310" i="21" s="1"/>
  <c r="Y248" i="21"/>
  <c r="X248" i="21" s="1"/>
  <c r="Y218" i="21"/>
  <c r="X218" i="21" s="1"/>
  <c r="Y371" i="21"/>
  <c r="X371" i="21" s="1"/>
  <c r="Y409" i="21"/>
  <c r="X409" i="21" s="1"/>
  <c r="Y387" i="21"/>
  <c r="X387" i="21" s="1"/>
  <c r="Y24" i="21"/>
  <c r="X24" i="21" s="1"/>
  <c r="Y362" i="21"/>
  <c r="W659" i="21"/>
  <c r="W1400" i="21"/>
  <c r="W1521" i="21"/>
  <c r="W1445" i="21"/>
  <c r="W1046" i="21"/>
  <c r="W1312" i="21"/>
  <c r="W1500" i="21"/>
  <c r="W1146" i="21"/>
  <c r="W1699" i="21"/>
  <c r="W1641" i="21"/>
  <c r="W1159" i="21"/>
  <c r="W487" i="21"/>
  <c r="W700" i="21"/>
  <c r="W874" i="21"/>
  <c r="W875" i="21"/>
  <c r="W1152" i="21"/>
  <c r="W1212" i="21"/>
  <c r="W585" i="21"/>
  <c r="W1453" i="21"/>
  <c r="W843" i="21"/>
  <c r="W1238" i="21"/>
  <c r="W1247" i="21"/>
  <c r="W796" i="21"/>
  <c r="W791" i="21"/>
  <c r="W821" i="21"/>
  <c r="W620" i="21"/>
  <c r="W1006" i="21"/>
  <c r="W8" i="21"/>
  <c r="W2003" i="21"/>
  <c r="V582" i="21"/>
  <c r="AF582" i="21" s="1"/>
  <c r="Y582" i="21" s="1"/>
  <c r="X582" i="21" s="1"/>
  <c r="W478" i="21"/>
  <c r="V1554" i="21"/>
  <c r="AF1554" i="21" s="1"/>
  <c r="Y1554" i="21" s="1"/>
  <c r="X1554" i="21" s="1"/>
  <c r="V1501" i="21"/>
  <c r="AF1501" i="21" s="1"/>
  <c r="Y1501" i="21" s="1"/>
  <c r="X1501" i="21" s="1"/>
  <c r="V1406" i="21"/>
  <c r="AF1406" i="21" s="1"/>
  <c r="Y1406" i="21" s="1"/>
  <c r="X1406" i="21" s="1"/>
  <c r="V1370" i="21"/>
  <c r="AF1370" i="21" s="1"/>
  <c r="Y1370" i="21" s="1"/>
  <c r="X1370" i="21" s="1"/>
  <c r="V1398" i="21"/>
  <c r="AF1398" i="21" s="1"/>
  <c r="Y1398" i="21" s="1"/>
  <c r="X1398" i="21" s="1"/>
  <c r="V990" i="21"/>
  <c r="AF990" i="21" s="1"/>
  <c r="Y990" i="21" s="1"/>
  <c r="X990" i="21" s="1"/>
  <c r="V1649" i="21"/>
  <c r="AF1649" i="21" s="1"/>
  <c r="Y1649" i="21" s="1"/>
  <c r="X1649" i="21" s="1"/>
  <c r="V1408" i="21"/>
  <c r="AF1408" i="21" s="1"/>
  <c r="Y1408" i="21" s="1"/>
  <c r="X1408" i="21" s="1"/>
  <c r="V971" i="21"/>
  <c r="AF971" i="21" s="1"/>
  <c r="Y971" i="21" s="1"/>
  <c r="X971" i="21" s="1"/>
  <c r="V1164" i="21"/>
  <c r="AF1164" i="21" s="1"/>
  <c r="Y1164" i="21" s="1"/>
  <c r="X1164" i="21" s="1"/>
  <c r="V1155" i="21"/>
  <c r="AF1155" i="21" s="1"/>
  <c r="Y1155" i="21" s="1"/>
  <c r="X1155" i="21" s="1"/>
  <c r="V967" i="21"/>
  <c r="AF967" i="21" s="1"/>
  <c r="Y967" i="21" s="1"/>
  <c r="X967" i="21" s="1"/>
  <c r="V708" i="21"/>
  <c r="AF708" i="21" s="1"/>
  <c r="Y708" i="21" s="1"/>
  <c r="X708" i="21" s="1"/>
  <c r="V1404" i="21"/>
  <c r="AF1404" i="21" s="1"/>
  <c r="Y1404" i="21" s="1"/>
  <c r="X1404" i="21" s="1"/>
  <c r="V834" i="21"/>
  <c r="AF834" i="21" s="1"/>
  <c r="Y834" i="21" s="1"/>
  <c r="X834" i="21" s="1"/>
  <c r="V885" i="21"/>
  <c r="AF885" i="21" s="1"/>
  <c r="Y885" i="21" s="1"/>
  <c r="X885" i="21" s="1"/>
  <c r="V815" i="21"/>
  <c r="AF815" i="21" s="1"/>
  <c r="Y815" i="21" s="1"/>
  <c r="X815" i="21" s="1"/>
  <c r="W469" i="21"/>
  <c r="V1412" i="21"/>
  <c r="AF1412" i="21" s="1"/>
  <c r="Y1412" i="21" s="1"/>
  <c r="X1412" i="21" s="1"/>
  <c r="V1149" i="21"/>
  <c r="AF1149" i="21" s="1"/>
  <c r="Y1149" i="21" s="1"/>
  <c r="X1149" i="21" s="1"/>
  <c r="V2000" i="21"/>
  <c r="AF2000" i="21" s="1"/>
  <c r="Y2000" i="21" s="1"/>
  <c r="X2000" i="21" s="1"/>
  <c r="V1623" i="21"/>
  <c r="AF1623" i="21" s="1"/>
  <c r="Y1623" i="21" s="1"/>
  <c r="X1623" i="21" s="1"/>
  <c r="V1921" i="21"/>
  <c r="AF1921" i="21" s="1"/>
  <c r="Y1921" i="21" s="1"/>
  <c r="X1921" i="21" s="1"/>
  <c r="V1487" i="21"/>
  <c r="AF1487" i="21" s="1"/>
  <c r="Y1487" i="21" s="1"/>
  <c r="X1487" i="21" s="1"/>
  <c r="V1469" i="21"/>
  <c r="AF1469" i="21" s="1"/>
  <c r="Y1469" i="21" s="1"/>
  <c r="X1469" i="21" s="1"/>
  <c r="V771" i="21"/>
  <c r="AF771" i="21" s="1"/>
  <c r="Y771" i="21" s="1"/>
  <c r="X771" i="21" s="1"/>
  <c r="V1438" i="21"/>
  <c r="AF1438" i="21" s="1"/>
  <c r="Y1438" i="21" s="1"/>
  <c r="X1438" i="21" s="1"/>
  <c r="V1774" i="21"/>
  <c r="AF1774" i="21" s="1"/>
  <c r="Y1774" i="21" s="1"/>
  <c r="X1774" i="21" s="1"/>
  <c r="V1884" i="21"/>
  <c r="AF1884" i="21" s="1"/>
  <c r="Y1884" i="21" s="1"/>
  <c r="X1884" i="21" s="1"/>
  <c r="V1557" i="21"/>
  <c r="AF1557" i="21" s="1"/>
  <c r="Y1557" i="21" s="1"/>
  <c r="X1557" i="21" s="1"/>
  <c r="V1744" i="21"/>
  <c r="AF1744" i="21" s="1"/>
  <c r="Y1744" i="21" s="1"/>
  <c r="X1744" i="21" s="1"/>
  <c r="V1029" i="21"/>
  <c r="AF1029" i="21" s="1"/>
  <c r="Y1029" i="21" s="1"/>
  <c r="X1029" i="21" s="1"/>
  <c r="V1720" i="21"/>
  <c r="AF1720" i="21" s="1"/>
  <c r="Y1720" i="21" s="1"/>
  <c r="X1720" i="21" s="1"/>
  <c r="V1888" i="21"/>
  <c r="AF1888" i="21" s="1"/>
  <c r="Y1888" i="21" s="1"/>
  <c r="X1888" i="21" s="1"/>
  <c r="V1693" i="21"/>
  <c r="AF1693" i="21" s="1"/>
  <c r="Y1693" i="21" s="1"/>
  <c r="X1693" i="21" s="1"/>
  <c r="V856" i="21"/>
  <c r="AF856" i="21" s="1"/>
  <c r="Y856" i="21" s="1"/>
  <c r="X856" i="21" s="1"/>
  <c r="V880" i="21"/>
  <c r="AF880" i="21" s="1"/>
  <c r="Y880" i="21" s="1"/>
  <c r="X880" i="21" s="1"/>
  <c r="V1196" i="21"/>
  <c r="AF1196" i="21" s="1"/>
  <c r="Y1196" i="21" s="1"/>
  <c r="X1196" i="21" s="1"/>
  <c r="V1222" i="21"/>
  <c r="AF1222" i="21" s="1"/>
  <c r="Y1222" i="21" s="1"/>
  <c r="X1222" i="21" s="1"/>
  <c r="V615" i="21"/>
  <c r="AF615" i="21" s="1"/>
  <c r="Y615" i="21" s="1"/>
  <c r="X615" i="21" s="1"/>
  <c r="V1056" i="21"/>
  <c r="AF1056" i="21" s="1"/>
  <c r="Y1056" i="21" s="1"/>
  <c r="X1056" i="21" s="1"/>
  <c r="V1732" i="21"/>
  <c r="AF1732" i="21" s="1"/>
  <c r="Y1732" i="21" s="1"/>
  <c r="X1732" i="21" s="1"/>
  <c r="V1769" i="21"/>
  <c r="AF1769" i="21" s="1"/>
  <c r="Y1769" i="21" s="1"/>
  <c r="X1769" i="21" s="1"/>
  <c r="V1794" i="21"/>
  <c r="AF1794" i="21" s="1"/>
  <c r="Y1794" i="21" s="1"/>
  <c r="X1794" i="21" s="1"/>
  <c r="V1194" i="21"/>
  <c r="AF1194" i="21" s="1"/>
  <c r="Y1194" i="21" s="1"/>
  <c r="X1194" i="21" s="1"/>
  <c r="V1148" i="21"/>
  <c r="AF1148" i="21" s="1"/>
  <c r="Y1148" i="21" s="1"/>
  <c r="X1148" i="21" s="1"/>
  <c r="V1966" i="21"/>
  <c r="AF1966" i="21" s="1"/>
  <c r="Y1966" i="21" s="1"/>
  <c r="X1966" i="21" s="1"/>
  <c r="V513" i="21"/>
  <c r="AF513" i="21" s="1"/>
  <c r="Y513" i="21" s="1"/>
  <c r="X513" i="21" s="1"/>
  <c r="V1534" i="21"/>
  <c r="AF1534" i="21" s="1"/>
  <c r="Y1534" i="21" s="1"/>
  <c r="X1534" i="21" s="1"/>
  <c r="V979" i="21"/>
  <c r="AF979" i="21" s="1"/>
  <c r="Y979" i="21" s="1"/>
  <c r="X979" i="21" s="1"/>
  <c r="V1526" i="21"/>
  <c r="AF1526" i="21" s="1"/>
  <c r="Y1526" i="21" s="1"/>
  <c r="X1526" i="21" s="1"/>
  <c r="V1907" i="21"/>
  <c r="AF1907" i="21" s="1"/>
  <c r="Y1907" i="21" s="1"/>
  <c r="X1907" i="21" s="1"/>
  <c r="V629" i="21"/>
  <c r="AF629" i="21" s="1"/>
  <c r="Y629" i="21" s="1"/>
  <c r="X629" i="21" s="1"/>
  <c r="V1683" i="21"/>
  <c r="AF1683" i="21" s="1"/>
  <c r="Y1683" i="21" s="1"/>
  <c r="X1683" i="21" s="1"/>
  <c r="V1832" i="21"/>
  <c r="AF1832" i="21" s="1"/>
  <c r="Y1832" i="21" s="1"/>
  <c r="X1832" i="21" s="1"/>
  <c r="V1937" i="21"/>
  <c r="AF1937" i="21" s="1"/>
  <c r="Y1937" i="21" s="1"/>
  <c r="X1937" i="21" s="1"/>
  <c r="V1124" i="21"/>
  <c r="AF1124" i="21" s="1"/>
  <c r="Y1124" i="21" s="1"/>
  <c r="X1124" i="21" s="1"/>
  <c r="V1840" i="21"/>
  <c r="AF1840" i="21" s="1"/>
  <c r="Y1840" i="21" s="1"/>
  <c r="X1840" i="21" s="1"/>
  <c r="V949" i="21"/>
  <c r="AF949" i="21" s="1"/>
  <c r="Y949" i="21" s="1"/>
  <c r="X949" i="21" s="1"/>
  <c r="V1695" i="21"/>
  <c r="AF1695" i="21" s="1"/>
  <c r="Y1695" i="21" s="1"/>
  <c r="X1695" i="21" s="1"/>
  <c r="V1762" i="21"/>
  <c r="AF1762" i="21" s="1"/>
  <c r="Y1762" i="21" s="1"/>
  <c r="X1762" i="21" s="1"/>
  <c r="V1867" i="21"/>
  <c r="AF1867" i="21" s="1"/>
  <c r="Y1867" i="21" s="1"/>
  <c r="X1867" i="21" s="1"/>
  <c r="U375" i="21"/>
  <c r="AE375" i="21" s="1"/>
  <c r="V1838" i="21"/>
  <c r="AF1838" i="21" s="1"/>
  <c r="Y1838" i="21" s="1"/>
  <c r="X1838" i="21" s="1"/>
  <c r="V104" i="21"/>
  <c r="AF104" i="21" s="1"/>
  <c r="V1827" i="21"/>
  <c r="AF1827" i="21" s="1"/>
  <c r="Y1827" i="21" s="1"/>
  <c r="X1827" i="21" s="1"/>
  <c r="V1027" i="21"/>
  <c r="AF1027" i="21" s="1"/>
  <c r="Y1027" i="21" s="1"/>
  <c r="X1027" i="21" s="1"/>
  <c r="V1696" i="21"/>
  <c r="AF1696" i="21" s="1"/>
  <c r="Y1696" i="21" s="1"/>
  <c r="X1696" i="21" s="1"/>
  <c r="V1897" i="21"/>
  <c r="AF1897" i="21" s="1"/>
  <c r="Y1897" i="21" s="1"/>
  <c r="X1897" i="21" s="1"/>
  <c r="V1880" i="21"/>
  <c r="AF1880" i="21" s="1"/>
  <c r="Y1880" i="21" s="1"/>
  <c r="X1880" i="21" s="1"/>
  <c r="V1726" i="21"/>
  <c r="AF1726" i="21" s="1"/>
  <c r="Y1726" i="21" s="1"/>
  <c r="X1726" i="21" s="1"/>
  <c r="V1672" i="21"/>
  <c r="AF1672" i="21" s="1"/>
  <c r="Y1672" i="21" s="1"/>
  <c r="X1672" i="21" s="1"/>
  <c r="V1854" i="21"/>
  <c r="AF1854" i="21" s="1"/>
  <c r="Y1854" i="21" s="1"/>
  <c r="X1854" i="21" s="1"/>
  <c r="V1865" i="21"/>
  <c r="AF1865" i="21" s="1"/>
  <c r="Y1865" i="21" s="1"/>
  <c r="X1865" i="21" s="1"/>
  <c r="V1724" i="21"/>
  <c r="AF1724" i="21" s="1"/>
  <c r="Y1724" i="21" s="1"/>
  <c r="X1724" i="21" s="1"/>
  <c r="V1816" i="21"/>
  <c r="AF1816" i="21" s="1"/>
  <c r="Y1816" i="21" s="1"/>
  <c r="X1816" i="21" s="1"/>
  <c r="V1902" i="21"/>
  <c r="AF1902" i="21" s="1"/>
  <c r="Y1902" i="21" s="1"/>
  <c r="X1902" i="21" s="1"/>
  <c r="V1985" i="21"/>
  <c r="AF1985" i="21" s="1"/>
  <c r="Y1985" i="21" s="1"/>
  <c r="X1985" i="21" s="1"/>
  <c r="V1753" i="21"/>
  <c r="AF1753" i="21" s="1"/>
  <c r="Y1753" i="21" s="1"/>
  <c r="X1753" i="21" s="1"/>
  <c r="V1756" i="21"/>
  <c r="AF1756" i="21" s="1"/>
  <c r="Y1756" i="21" s="1"/>
  <c r="X1756" i="21" s="1"/>
  <c r="V1853" i="21"/>
  <c r="AF1853" i="21" s="1"/>
  <c r="Y1853" i="21" s="1"/>
  <c r="X1853" i="21" s="1"/>
  <c r="V1605" i="21"/>
  <c r="AF1605" i="21" s="1"/>
  <c r="Y1605" i="21" s="1"/>
  <c r="X1605" i="21" s="1"/>
  <c r="V1004" i="21"/>
  <c r="AF1004" i="21" s="1"/>
  <c r="Y1004" i="21" s="1"/>
  <c r="X1004" i="21" s="1"/>
  <c r="U404" i="21"/>
  <c r="V511" i="21"/>
  <c r="AF511" i="21" s="1"/>
  <c r="Y511" i="21" s="1"/>
  <c r="X511" i="21" s="1"/>
  <c r="V723" i="21"/>
  <c r="AF723" i="21" s="1"/>
  <c r="Y723" i="21" s="1"/>
  <c r="X723" i="21" s="1"/>
  <c r="V845" i="21"/>
  <c r="AF845" i="21" s="1"/>
  <c r="Y845" i="21" s="1"/>
  <c r="X845" i="21" s="1"/>
  <c r="V1625" i="21"/>
  <c r="AF1625" i="21" s="1"/>
  <c r="Y1625" i="21" s="1"/>
  <c r="X1625" i="21" s="1"/>
  <c r="V247" i="21"/>
  <c r="AF247" i="21" s="1"/>
  <c r="Y247" i="21" s="1"/>
  <c r="X247" i="21" s="1"/>
  <c r="V1538" i="21"/>
  <c r="AF1538" i="21" s="1"/>
  <c r="Y1538" i="21" s="1"/>
  <c r="X1538" i="21" s="1"/>
  <c r="V1979" i="21"/>
  <c r="AF1979" i="21" s="1"/>
  <c r="Y1979" i="21" s="1"/>
  <c r="X1979" i="21" s="1"/>
  <c r="V1179" i="21"/>
  <c r="AF1179" i="21" s="1"/>
  <c r="Y1179" i="21" s="1"/>
  <c r="X1179" i="21" s="1"/>
  <c r="V1044" i="21"/>
  <c r="AF1044" i="21" s="1"/>
  <c r="Y1044" i="21" s="1"/>
  <c r="X1044" i="21" s="1"/>
  <c r="V1900" i="21"/>
  <c r="AF1900" i="21" s="1"/>
  <c r="Y1900" i="21" s="1"/>
  <c r="X1900" i="21" s="1"/>
  <c r="V1763" i="21"/>
  <c r="AF1763" i="21" s="1"/>
  <c r="Y1763" i="21" s="1"/>
  <c r="X1763" i="21" s="1"/>
  <c r="V1015" i="21"/>
  <c r="AF1015" i="21" s="1"/>
  <c r="Y1015" i="21" s="1"/>
  <c r="X1015" i="21" s="1"/>
  <c r="V1857" i="21"/>
  <c r="AF1857" i="21" s="1"/>
  <c r="Y1857" i="21" s="1"/>
  <c r="X1857" i="21" s="1"/>
  <c r="V1664" i="21"/>
  <c r="AF1664" i="21" s="1"/>
  <c r="Y1664" i="21" s="1"/>
  <c r="X1664" i="21" s="1"/>
  <c r="V1767" i="21"/>
  <c r="AF1767" i="21" s="1"/>
  <c r="Y1767" i="21" s="1"/>
  <c r="X1767" i="21" s="1"/>
  <c r="V943" i="21"/>
  <c r="AF943" i="21" s="1"/>
  <c r="Y943" i="21" s="1"/>
  <c r="X943" i="21" s="1"/>
  <c r="V1220" i="21"/>
  <c r="AF1220" i="21" s="1"/>
  <c r="Y1220" i="21" s="1"/>
  <c r="X1220" i="21" s="1"/>
  <c r="V1112" i="21"/>
  <c r="AF1112" i="21" s="1"/>
  <c r="Y1112" i="21" s="1"/>
  <c r="X1112" i="21" s="1"/>
  <c r="V1746" i="21"/>
  <c r="AF1746" i="21" s="1"/>
  <c r="Y1746" i="21" s="1"/>
  <c r="X1746" i="21" s="1"/>
  <c r="V904" i="21"/>
  <c r="AF904" i="21" s="1"/>
  <c r="Y904" i="21" s="1"/>
  <c r="X904" i="21" s="1"/>
  <c r="V1154" i="21"/>
  <c r="AF1154" i="21" s="1"/>
  <c r="Y1154" i="21" s="1"/>
  <c r="X1154" i="21" s="1"/>
  <c r="V1987" i="21"/>
  <c r="AF1987" i="21" s="1"/>
  <c r="Y1987" i="21" s="1"/>
  <c r="X1987" i="21" s="1"/>
  <c r="V1547" i="21"/>
  <c r="AF1547" i="21" s="1"/>
  <c r="Y1547" i="21" s="1"/>
  <c r="X1547" i="21" s="1"/>
  <c r="V1550" i="21"/>
  <c r="AF1550" i="21" s="1"/>
  <c r="Y1550" i="21" s="1"/>
  <c r="X1550" i="21" s="1"/>
  <c r="V1843" i="21"/>
  <c r="AF1843" i="21" s="1"/>
  <c r="Y1843" i="21" s="1"/>
  <c r="X1843" i="21" s="1"/>
  <c r="V1981" i="21"/>
  <c r="AF1981" i="21" s="1"/>
  <c r="Y1981" i="21" s="1"/>
  <c r="X1981" i="21" s="1"/>
  <c r="V1532" i="21"/>
  <c r="AF1532" i="21" s="1"/>
  <c r="Y1532" i="21" s="1"/>
  <c r="X1532" i="21" s="1"/>
  <c r="V1789" i="21"/>
  <c r="AF1789" i="21" s="1"/>
  <c r="Y1789" i="21" s="1"/>
  <c r="X1789" i="21" s="1"/>
  <c r="V805" i="21"/>
  <c r="AF805" i="21" s="1"/>
  <c r="Y805" i="21" s="1"/>
  <c r="X805" i="21" s="1"/>
  <c r="V1929" i="21"/>
  <c r="AF1929" i="21" s="1"/>
  <c r="Y1929" i="21" s="1"/>
  <c r="X1929" i="21" s="1"/>
  <c r="V1286" i="21"/>
  <c r="AF1286" i="21" s="1"/>
  <c r="Y1286" i="21" s="1"/>
  <c r="X1286" i="21" s="1"/>
  <c r="V1252" i="21"/>
  <c r="AF1252" i="21" s="1"/>
  <c r="Y1252" i="21" s="1"/>
  <c r="X1252" i="21" s="1"/>
  <c r="V1472" i="21"/>
  <c r="AF1472" i="21" s="1"/>
  <c r="Y1472" i="21" s="1"/>
  <c r="X1472" i="21" s="1"/>
  <c r="V1255" i="21"/>
  <c r="AF1255" i="21" s="1"/>
  <c r="Y1255" i="21" s="1"/>
  <c r="X1255" i="21" s="1"/>
  <c r="V1381" i="21"/>
  <c r="AF1381" i="21" s="1"/>
  <c r="Y1381" i="21" s="1"/>
  <c r="X1381" i="21" s="1"/>
  <c r="V1405" i="21"/>
  <c r="AF1405" i="21" s="1"/>
  <c r="Y1405" i="21" s="1"/>
  <c r="X1405" i="21" s="1"/>
  <c r="V1221" i="21"/>
  <c r="AF1221" i="21" s="1"/>
  <c r="Y1221" i="21" s="1"/>
  <c r="X1221" i="21" s="1"/>
  <c r="V1441" i="21"/>
  <c r="AF1441" i="21" s="1"/>
  <c r="Y1441" i="21" s="1"/>
  <c r="X1441" i="21" s="1"/>
  <c r="V1411" i="21"/>
  <c r="AF1411" i="21" s="1"/>
  <c r="Y1411" i="21" s="1"/>
  <c r="X1411" i="21" s="1"/>
  <c r="V1266" i="21"/>
  <c r="AF1266" i="21" s="1"/>
  <c r="Y1266" i="21" s="1"/>
  <c r="X1266" i="21" s="1"/>
  <c r="V861" i="21"/>
  <c r="AF861" i="21" s="1"/>
  <c r="Y861" i="21" s="1"/>
  <c r="X861" i="21" s="1"/>
  <c r="V88" i="21"/>
  <c r="AF88" i="21" s="1"/>
  <c r="V1549" i="21"/>
  <c r="AF1549" i="21" s="1"/>
  <c r="Y1549" i="21" s="1"/>
  <c r="X1549" i="21" s="1"/>
  <c r="V545" i="21"/>
  <c r="AF545" i="21" s="1"/>
  <c r="Y545" i="21" s="1"/>
  <c r="X545" i="21" s="1"/>
  <c r="V1862" i="21"/>
  <c r="AF1862" i="21" s="1"/>
  <c r="Y1862" i="21" s="1"/>
  <c r="X1862" i="21" s="1"/>
  <c r="V1184" i="21"/>
  <c r="AF1184" i="21" s="1"/>
  <c r="Y1184" i="21" s="1"/>
  <c r="X1184" i="21" s="1"/>
  <c r="V1861" i="21"/>
  <c r="AF1861" i="21" s="1"/>
  <c r="Y1861" i="21" s="1"/>
  <c r="X1861" i="21" s="1"/>
  <c r="V1422" i="21"/>
  <c r="AF1422" i="21" s="1"/>
  <c r="Y1422" i="21" s="1"/>
  <c r="X1422" i="21" s="1"/>
  <c r="V1474" i="21"/>
  <c r="AF1474" i="21" s="1"/>
  <c r="Y1474" i="21" s="1"/>
  <c r="X1474" i="21" s="1"/>
  <c r="V1475" i="21"/>
  <c r="AF1475" i="21" s="1"/>
  <c r="Y1475" i="21" s="1"/>
  <c r="X1475" i="21" s="1"/>
  <c r="V1288" i="21"/>
  <c r="AF1288" i="21" s="1"/>
  <c r="Y1288" i="21" s="1"/>
  <c r="X1288" i="21" s="1"/>
  <c r="V509" i="21"/>
  <c r="AF509" i="21" s="1"/>
  <c r="Y509" i="21" s="1"/>
  <c r="X509" i="21" s="1"/>
  <c r="V84" i="21"/>
  <c r="AF84" i="21" s="1"/>
  <c r="V1287" i="21"/>
  <c r="AF1287" i="21" s="1"/>
  <c r="Y1287" i="21" s="1"/>
  <c r="X1287" i="21" s="1"/>
  <c r="V1324" i="21"/>
  <c r="AF1324" i="21" s="1"/>
  <c r="Y1324" i="21" s="1"/>
  <c r="X1324" i="21" s="1"/>
  <c r="V956" i="21"/>
  <c r="AF956" i="21" s="1"/>
  <c r="Y956" i="21" s="1"/>
  <c r="X956" i="21" s="1"/>
  <c r="V1298" i="21"/>
  <c r="AF1298" i="21" s="1"/>
  <c r="Y1298" i="21" s="1"/>
  <c r="X1298" i="21" s="1"/>
  <c r="V1495" i="21"/>
  <c r="AF1495" i="21" s="1"/>
  <c r="Y1495" i="21" s="1"/>
  <c r="X1495" i="21" s="1"/>
  <c r="V1477" i="21"/>
  <c r="AF1477" i="21" s="1"/>
  <c r="Y1477" i="21" s="1"/>
  <c r="X1477" i="21" s="1"/>
  <c r="V1269" i="21"/>
  <c r="AF1269" i="21" s="1"/>
  <c r="Y1269" i="21" s="1"/>
  <c r="X1269" i="21" s="1"/>
  <c r="V1485" i="21"/>
  <c r="AF1485" i="21" s="1"/>
  <c r="Y1485" i="21" s="1"/>
  <c r="X1485" i="21" s="1"/>
  <c r="V1368" i="21"/>
  <c r="AF1368" i="21" s="1"/>
  <c r="Y1368" i="21" s="1"/>
  <c r="X1368" i="21" s="1"/>
  <c r="V1965" i="21"/>
  <c r="AF1965" i="21" s="1"/>
  <c r="Y1965" i="21" s="1"/>
  <c r="X1965" i="21" s="1"/>
  <c r="V1706" i="21"/>
  <c r="AF1706" i="21" s="1"/>
  <c r="Y1706" i="21" s="1"/>
  <c r="X1706" i="21" s="1"/>
  <c r="V1504" i="21"/>
  <c r="AF1504" i="21" s="1"/>
  <c r="Y1504" i="21" s="1"/>
  <c r="X1504" i="21" s="1"/>
  <c r="V1424" i="21"/>
  <c r="AF1424" i="21" s="1"/>
  <c r="Y1424" i="21" s="1"/>
  <c r="X1424" i="21" s="1"/>
  <c r="V1299" i="21"/>
  <c r="AF1299" i="21" s="1"/>
  <c r="Y1299" i="21" s="1"/>
  <c r="X1299" i="21" s="1"/>
  <c r="V1393" i="21"/>
  <c r="AF1393" i="21" s="1"/>
  <c r="Y1393" i="21" s="1"/>
  <c r="X1393" i="21" s="1"/>
  <c r="V1455" i="21"/>
  <c r="AF1455" i="21" s="1"/>
  <c r="Y1455" i="21" s="1"/>
  <c r="X1455" i="21" s="1"/>
  <c r="V1869" i="21"/>
  <c r="AF1869" i="21" s="1"/>
  <c r="Y1869" i="21" s="1"/>
  <c r="X1869" i="21" s="1"/>
  <c r="V1019" i="21"/>
  <c r="AF1019" i="21" s="1"/>
  <c r="Y1019" i="21" s="1"/>
  <c r="X1019" i="21" s="1"/>
  <c r="V1852" i="21"/>
  <c r="AF1852" i="21" s="1"/>
  <c r="Y1852" i="21" s="1"/>
  <c r="X1852" i="21" s="1"/>
  <c r="V1391" i="21"/>
  <c r="AF1391" i="21" s="1"/>
  <c r="Y1391" i="21" s="1"/>
  <c r="X1391" i="21" s="1"/>
  <c r="V1860" i="21"/>
  <c r="AF1860" i="21" s="1"/>
  <c r="Y1860" i="21" s="1"/>
  <c r="X1860" i="21" s="1"/>
  <c r="V1389" i="21"/>
  <c r="AF1389" i="21" s="1"/>
  <c r="Y1389" i="21" s="1"/>
  <c r="X1389" i="21" s="1"/>
  <c r="V1859" i="21"/>
  <c r="AF1859" i="21" s="1"/>
  <c r="Y1859" i="21" s="1"/>
  <c r="X1859" i="21" s="1"/>
  <c r="V1284" i="21"/>
  <c r="AF1284" i="21" s="1"/>
  <c r="Y1284" i="21" s="1"/>
  <c r="X1284" i="21" s="1"/>
  <c r="V1484" i="21"/>
  <c r="AF1484" i="21" s="1"/>
  <c r="Y1484" i="21" s="1"/>
  <c r="X1484" i="21" s="1"/>
  <c r="V1613" i="21"/>
  <c r="AF1613" i="21" s="1"/>
  <c r="Y1613" i="21" s="1"/>
  <c r="X1613" i="21" s="1"/>
  <c r="V1688" i="21"/>
  <c r="AF1688" i="21" s="1"/>
  <c r="Y1688" i="21" s="1"/>
  <c r="X1688" i="21" s="1"/>
  <c r="V1858" i="21"/>
  <c r="AF1858" i="21" s="1"/>
  <c r="Y1858" i="21" s="1"/>
  <c r="X1858" i="21" s="1"/>
  <c r="V1770" i="21"/>
  <c r="AF1770" i="21" s="1"/>
  <c r="Y1770" i="21" s="1"/>
  <c r="X1770" i="21" s="1"/>
  <c r="V1476" i="21"/>
  <c r="AF1476" i="21" s="1"/>
  <c r="Y1476" i="21" s="1"/>
  <c r="X1476" i="21" s="1"/>
  <c r="V1282" i="21"/>
  <c r="AF1282" i="21" s="1"/>
  <c r="Y1282" i="21" s="1"/>
  <c r="X1282" i="21" s="1"/>
  <c r="V1850" i="21"/>
  <c r="AF1850" i="21" s="1"/>
  <c r="Y1850" i="21" s="1"/>
  <c r="X1850" i="21" s="1"/>
  <c r="V494" i="21"/>
  <c r="AF494" i="21" s="1"/>
  <c r="Y494" i="21" s="1"/>
  <c r="X494" i="21" s="1"/>
  <c r="V1523" i="21"/>
  <c r="AF1523" i="21" s="1"/>
  <c r="Y1523" i="21" s="1"/>
  <c r="X1523" i="21" s="1"/>
  <c r="V94" i="21"/>
  <c r="AF94" i="21" s="1"/>
  <c r="V1761" i="21"/>
  <c r="AF1761" i="21" s="1"/>
  <c r="Y1761" i="21" s="1"/>
  <c r="X1761" i="21" s="1"/>
  <c r="V1447" i="21"/>
  <c r="AF1447" i="21" s="1"/>
  <c r="Y1447" i="21" s="1"/>
  <c r="X1447" i="21" s="1"/>
  <c r="V1486" i="21"/>
  <c r="AF1486" i="21" s="1"/>
  <c r="Y1486" i="21" s="1"/>
  <c r="X1486" i="21" s="1"/>
  <c r="V1510" i="21"/>
  <c r="AF1510" i="21" s="1"/>
  <c r="Y1510" i="21" s="1"/>
  <c r="X1510" i="21" s="1"/>
  <c r="V1383" i="21"/>
  <c r="AF1383" i="21" s="1"/>
  <c r="Y1383" i="21" s="1"/>
  <c r="X1383" i="21" s="1"/>
  <c r="V1922" i="21"/>
  <c r="AF1922" i="21" s="1"/>
  <c r="Y1922" i="21" s="1"/>
  <c r="X1922" i="21" s="1"/>
  <c r="V594" i="21"/>
  <c r="AF594" i="21" s="1"/>
  <c r="Y594" i="21" s="1"/>
  <c r="X594" i="21" s="1"/>
  <c r="V439" i="21"/>
  <c r="AF439" i="21" s="1"/>
  <c r="Y439" i="21" s="1"/>
  <c r="X439" i="21" s="1"/>
  <c r="V1081" i="21"/>
  <c r="AF1081" i="21" s="1"/>
  <c r="Y1081" i="21" s="1"/>
  <c r="X1081" i="21" s="1"/>
  <c r="V1828" i="21"/>
  <c r="AF1828" i="21" s="1"/>
  <c r="Y1828" i="21" s="1"/>
  <c r="X1828" i="21" s="1"/>
  <c r="V1931" i="21"/>
  <c r="AF1931" i="21" s="1"/>
  <c r="Y1931" i="21" s="1"/>
  <c r="X1931" i="21" s="1"/>
  <c r="V1180" i="21"/>
  <c r="AF1180" i="21" s="1"/>
  <c r="Y1180" i="21" s="1"/>
  <c r="X1180" i="21" s="1"/>
  <c r="V1650" i="21"/>
  <c r="AF1650" i="21" s="1"/>
  <c r="Y1650" i="21" s="1"/>
  <c r="X1650" i="21" s="1"/>
  <c r="V755" i="21"/>
  <c r="AF755" i="21" s="1"/>
  <c r="Y755" i="21" s="1"/>
  <c r="X755" i="21" s="1"/>
  <c r="V818" i="21"/>
  <c r="AF818" i="21" s="1"/>
  <c r="Y818" i="21" s="1"/>
  <c r="X818" i="21" s="1"/>
  <c r="V415" i="21"/>
  <c r="AF415" i="21" s="1"/>
  <c r="Y415" i="21" s="1"/>
  <c r="X415" i="21" s="1"/>
  <c r="V1759" i="21"/>
  <c r="AF1759" i="21" s="1"/>
  <c r="Y1759" i="21" s="1"/>
  <c r="X1759" i="21" s="1"/>
  <c r="V1294" i="21"/>
  <c r="AF1294" i="21" s="1"/>
  <c r="Y1294" i="21" s="1"/>
  <c r="X1294" i="21" s="1"/>
  <c r="V1468" i="21"/>
  <c r="AF1468" i="21" s="1"/>
  <c r="Y1468" i="21" s="1"/>
  <c r="X1468" i="21" s="1"/>
  <c r="V939" i="21"/>
  <c r="AF939" i="21" s="1"/>
  <c r="Y939" i="21" s="1"/>
  <c r="X939" i="21" s="1"/>
  <c r="V1606" i="21"/>
  <c r="AF1606" i="21" s="1"/>
  <c r="Y1606" i="21" s="1"/>
  <c r="X1606" i="21" s="1"/>
  <c r="V842" i="21"/>
  <c r="AF842" i="21" s="1"/>
  <c r="Y842" i="21" s="1"/>
  <c r="X842" i="21" s="1"/>
  <c r="V946" i="21"/>
  <c r="AF946" i="21" s="1"/>
  <c r="Y946" i="21" s="1"/>
  <c r="X946" i="21" s="1"/>
  <c r="V539" i="21"/>
  <c r="AF539" i="21" s="1"/>
  <c r="Y539" i="21" s="1"/>
  <c r="X539" i="21" s="1"/>
  <c r="V1638" i="21"/>
  <c r="AF1638" i="21" s="1"/>
  <c r="Y1638" i="21" s="1"/>
  <c r="X1638" i="21" s="1"/>
  <c r="V928" i="21"/>
  <c r="AF928" i="21" s="1"/>
  <c r="Y928" i="21" s="1"/>
  <c r="X928" i="21" s="1"/>
  <c r="V908" i="21"/>
  <c r="AF908" i="21" s="1"/>
  <c r="Y908" i="21" s="1"/>
  <c r="X908" i="21" s="1"/>
  <c r="V1569" i="21"/>
  <c r="AF1569" i="21" s="1"/>
  <c r="Y1569" i="21" s="1"/>
  <c r="X1569" i="21" s="1"/>
  <c r="V1678" i="21"/>
  <c r="AF1678" i="21" s="1"/>
  <c r="Y1678" i="21" s="1"/>
  <c r="X1678" i="21" s="1"/>
  <c r="V1016" i="21"/>
  <c r="AF1016" i="21" s="1"/>
  <c r="Y1016" i="21" s="1"/>
  <c r="X1016" i="21" s="1"/>
  <c r="V1556" i="21"/>
  <c r="AF1556" i="21" s="1"/>
  <c r="Y1556" i="21" s="1"/>
  <c r="X1556" i="21" s="1"/>
  <c r="V1839" i="21"/>
  <c r="AF1839" i="21" s="1"/>
  <c r="Y1839" i="21" s="1"/>
  <c r="X1839" i="21" s="1"/>
  <c r="V707" i="21"/>
  <c r="AF707" i="21" s="1"/>
  <c r="Y707" i="21" s="1"/>
  <c r="X707" i="21" s="1"/>
  <c r="V746" i="21"/>
  <c r="AF746" i="21" s="1"/>
  <c r="Y746" i="21" s="1"/>
  <c r="X746" i="21" s="1"/>
  <c r="V706" i="21"/>
  <c r="AF706" i="21" s="1"/>
  <c r="Y706" i="21" s="1"/>
  <c r="X706" i="21" s="1"/>
  <c r="V1542" i="21"/>
  <c r="AF1542" i="21" s="1"/>
  <c r="Y1542" i="21" s="1"/>
  <c r="X1542" i="21" s="1"/>
  <c r="V1895" i="21"/>
  <c r="AF1895" i="21" s="1"/>
  <c r="Y1895" i="21" s="1"/>
  <c r="X1895" i="21" s="1"/>
  <c r="V185" i="21"/>
  <c r="AF185" i="21" s="1"/>
  <c r="Y185" i="21" s="1"/>
  <c r="X185" i="21" s="1"/>
  <c r="V1570" i="21"/>
  <c r="AF1570" i="21" s="1"/>
  <c r="Y1570" i="21" s="1"/>
  <c r="X1570" i="21" s="1"/>
  <c r="V1866" i="21"/>
  <c r="AF1866" i="21" s="1"/>
  <c r="Y1866" i="21" s="1"/>
  <c r="X1866" i="21" s="1"/>
  <c r="V1379" i="21"/>
  <c r="AF1379" i="21" s="1"/>
  <c r="Y1379" i="21" s="1"/>
  <c r="X1379" i="21" s="1"/>
  <c r="V1648" i="21"/>
  <c r="AF1648" i="21" s="1"/>
  <c r="Y1648" i="21" s="1"/>
  <c r="X1648" i="21" s="1"/>
  <c r="V744" i="21"/>
  <c r="AF744" i="21" s="1"/>
  <c r="Y744" i="21" s="1"/>
  <c r="X744" i="21" s="1"/>
  <c r="V1710" i="21"/>
  <c r="AF1710" i="21" s="1"/>
  <c r="Y1710" i="21" s="1"/>
  <c r="X1710" i="21" s="1"/>
  <c r="V662" i="21"/>
  <c r="AF662" i="21" s="1"/>
  <c r="Y662" i="21" s="1"/>
  <c r="X662" i="21" s="1"/>
  <c r="V492" i="21"/>
  <c r="AF492" i="21" s="1"/>
  <c r="Y492" i="21" s="1"/>
  <c r="X492" i="21" s="1"/>
  <c r="V981" i="21"/>
  <c r="AF981" i="21" s="1"/>
  <c r="Y981" i="21" s="1"/>
  <c r="X981" i="21" s="1"/>
  <c r="V855" i="21"/>
  <c r="AF855" i="21" s="1"/>
  <c r="Y855" i="21" s="1"/>
  <c r="X855" i="21" s="1"/>
  <c r="V1113" i="21"/>
  <c r="AF1113" i="21" s="1"/>
  <c r="Y1113" i="21" s="1"/>
  <c r="X1113" i="21" s="1"/>
  <c r="U338" i="21"/>
  <c r="V1195" i="21"/>
  <c r="AF1195" i="21" s="1"/>
  <c r="Y1195" i="21" s="1"/>
  <c r="X1195" i="21" s="1"/>
  <c r="V1807" i="21"/>
  <c r="AF1807" i="21" s="1"/>
  <c r="Y1807" i="21" s="1"/>
  <c r="X1807" i="21" s="1"/>
  <c r="V1139" i="21"/>
  <c r="AF1139" i="21" s="1"/>
  <c r="Y1139" i="21" s="1"/>
  <c r="X1139" i="21" s="1"/>
  <c r="V1674" i="21"/>
  <c r="AF1674" i="21" s="1"/>
  <c r="Y1674" i="21" s="1"/>
  <c r="X1674" i="21" s="1"/>
  <c r="V1608" i="21"/>
  <c r="AF1608" i="21" s="1"/>
  <c r="Y1608" i="21" s="1"/>
  <c r="X1608" i="21" s="1"/>
  <c r="V1889" i="21"/>
  <c r="AF1889" i="21" s="1"/>
  <c r="Y1889" i="21" s="1"/>
  <c r="X1889" i="21" s="1"/>
  <c r="V490" i="21"/>
  <c r="AF490" i="21" s="1"/>
  <c r="Y490" i="21" s="1"/>
  <c r="X490" i="21" s="1"/>
  <c r="V1060" i="21"/>
  <c r="AF1060" i="21" s="1"/>
  <c r="Y1060" i="21" s="1"/>
  <c r="X1060" i="21" s="1"/>
  <c r="V1898" i="21"/>
  <c r="AF1898" i="21" s="1"/>
  <c r="Y1898" i="21" s="1"/>
  <c r="X1898" i="21" s="1"/>
  <c r="V670" i="21"/>
  <c r="AF670" i="21" s="1"/>
  <c r="Y670" i="21" s="1"/>
  <c r="X670" i="21" s="1"/>
  <c r="V811" i="21"/>
  <c r="AF811" i="21" s="1"/>
  <c r="Y811" i="21" s="1"/>
  <c r="X811" i="21" s="1"/>
  <c r="V808" i="21"/>
  <c r="AF808" i="21" s="1"/>
  <c r="Y808" i="21" s="1"/>
  <c r="X808" i="21" s="1"/>
  <c r="V934" i="21"/>
  <c r="AF934" i="21" s="1"/>
  <c r="Y934" i="21" s="1"/>
  <c r="X934" i="21" s="1"/>
  <c r="V691" i="21"/>
  <c r="AF691" i="21" s="1"/>
  <c r="Y691" i="21" s="1"/>
  <c r="X691" i="21" s="1"/>
  <c r="V1781" i="21"/>
  <c r="AF1781" i="21" s="1"/>
  <c r="Y1781" i="21" s="1"/>
  <c r="X1781" i="21" s="1"/>
  <c r="V652" i="21"/>
  <c r="AF652" i="21" s="1"/>
  <c r="Y652" i="21" s="1"/>
  <c r="X652" i="21" s="1"/>
  <c r="V1772" i="21"/>
  <c r="AF1772" i="21" s="1"/>
  <c r="Y1772" i="21" s="1"/>
  <c r="X1772" i="21" s="1"/>
  <c r="V857" i="21"/>
  <c r="AF857" i="21" s="1"/>
  <c r="Y857" i="21" s="1"/>
  <c r="X857" i="21" s="1"/>
  <c r="V1598" i="21"/>
  <c r="AF1598" i="21" s="1"/>
  <c r="Y1598" i="21" s="1"/>
  <c r="X1598" i="21" s="1"/>
  <c r="V1779" i="21"/>
  <c r="AF1779" i="21" s="1"/>
  <c r="Y1779" i="21" s="1"/>
  <c r="X1779" i="21" s="1"/>
  <c r="V427" i="21"/>
  <c r="AF427" i="21" s="1"/>
  <c r="Y427" i="21" s="1"/>
  <c r="X427" i="21" s="1"/>
  <c r="V1694" i="21"/>
  <c r="AF1694" i="21" s="1"/>
  <c r="Y1694" i="21" s="1"/>
  <c r="X1694" i="21" s="1"/>
  <c r="V1656" i="21"/>
  <c r="AF1656" i="21" s="1"/>
  <c r="Y1656" i="21" s="1"/>
  <c r="X1656" i="21" s="1"/>
  <c r="V851" i="21"/>
  <c r="AF851" i="21" s="1"/>
  <c r="Y851" i="21" s="1"/>
  <c r="X851" i="21" s="1"/>
  <c r="V1896" i="21"/>
  <c r="AF1896" i="21" s="1"/>
  <c r="Y1896" i="21" s="1"/>
  <c r="X1896" i="21" s="1"/>
  <c r="V1111" i="21"/>
  <c r="AF1111" i="21" s="1"/>
  <c r="Y1111" i="21" s="1"/>
  <c r="X1111" i="21" s="1"/>
  <c r="V1973" i="21"/>
  <c r="AF1973" i="21" s="1"/>
  <c r="Y1973" i="21" s="1"/>
  <c r="X1973" i="21" s="1"/>
  <c r="V1528" i="21"/>
  <c r="AF1528" i="21" s="1"/>
  <c r="Y1528" i="21" s="1"/>
  <c r="X1528" i="21" s="1"/>
  <c r="V630" i="21"/>
  <c r="AF630" i="21" s="1"/>
  <c r="Y630" i="21" s="1"/>
  <c r="X630" i="21" s="1"/>
  <c r="V893" i="21"/>
  <c r="AF893" i="21" s="1"/>
  <c r="Y893" i="21" s="1"/>
  <c r="X893" i="21" s="1"/>
  <c r="V1658" i="21"/>
  <c r="AF1658" i="21" s="1"/>
  <c r="Y1658" i="21" s="1"/>
  <c r="X1658" i="21" s="1"/>
  <c r="V1473" i="21"/>
  <c r="AF1473" i="21" s="1"/>
  <c r="Y1473" i="21" s="1"/>
  <c r="X1473" i="21" s="1"/>
  <c r="V1881" i="21"/>
  <c r="AF1881" i="21" s="1"/>
  <c r="Y1881" i="21" s="1"/>
  <c r="X1881" i="21" s="1"/>
  <c r="V1193" i="21"/>
  <c r="AF1193" i="21" s="1"/>
  <c r="Y1193" i="21" s="1"/>
  <c r="X1193" i="21" s="1"/>
  <c r="V1143" i="21"/>
  <c r="AF1143" i="21" s="1"/>
  <c r="Y1143" i="21" s="1"/>
  <c r="X1143" i="21" s="1"/>
  <c r="V802" i="21"/>
  <c r="AF802" i="21" s="1"/>
  <c r="Y802" i="21" s="1"/>
  <c r="X802" i="21" s="1"/>
  <c r="V814" i="21"/>
  <c r="AF814" i="21" s="1"/>
  <c r="Y814" i="21" s="1"/>
  <c r="X814" i="21" s="1"/>
  <c r="V1290" i="21"/>
  <c r="AF1290" i="21" s="1"/>
  <c r="Y1290" i="21" s="1"/>
  <c r="X1290" i="21" s="1"/>
  <c r="V1708" i="21"/>
  <c r="AF1708" i="21" s="1"/>
  <c r="Y1708" i="21" s="1"/>
  <c r="X1708" i="21" s="1"/>
  <c r="V968" i="21"/>
  <c r="AF968" i="21" s="1"/>
  <c r="Y968" i="21" s="1"/>
  <c r="X968" i="21" s="1"/>
  <c r="V1798" i="21"/>
  <c r="AF1798" i="21" s="1"/>
  <c r="Y1798" i="21" s="1"/>
  <c r="X1798" i="21" s="1"/>
  <c r="V1073" i="21"/>
  <c r="AF1073" i="21" s="1"/>
  <c r="Y1073" i="21" s="1"/>
  <c r="X1073" i="21" s="1"/>
  <c r="V1585" i="21"/>
  <c r="AF1585" i="21" s="1"/>
  <c r="Y1585" i="21" s="1"/>
  <c r="X1585" i="21" s="1"/>
  <c r="V1572" i="21"/>
  <c r="AF1572" i="21" s="1"/>
  <c r="Y1572" i="21" s="1"/>
  <c r="X1572" i="21" s="1"/>
  <c r="V1780" i="21"/>
  <c r="AF1780" i="21" s="1"/>
  <c r="Y1780" i="21" s="1"/>
  <c r="X1780" i="21" s="1"/>
  <c r="V1892" i="21"/>
  <c r="AF1892" i="21" s="1"/>
  <c r="Y1892" i="21" s="1"/>
  <c r="X1892" i="21" s="1"/>
  <c r="U475" i="21"/>
  <c r="AE475" i="21" s="1"/>
  <c r="V1686" i="21"/>
  <c r="AF1686" i="21" s="1"/>
  <c r="Y1686" i="21" s="1"/>
  <c r="X1686" i="21" s="1"/>
  <c r="V884" i="21"/>
  <c r="AF884" i="21" s="1"/>
  <c r="Y884" i="21" s="1"/>
  <c r="X884" i="21" s="1"/>
  <c r="V1715" i="21"/>
  <c r="AF1715" i="21" s="1"/>
  <c r="Y1715" i="21" s="1"/>
  <c r="X1715" i="21" s="1"/>
  <c r="V945" i="21"/>
  <c r="AF945" i="21" s="1"/>
  <c r="Y945" i="21" s="1"/>
  <c r="X945" i="21" s="1"/>
  <c r="V1978" i="21"/>
  <c r="AF1978" i="21" s="1"/>
  <c r="Y1978" i="21" s="1"/>
  <c r="X1978" i="21" s="1"/>
  <c r="V927" i="21"/>
  <c r="AF927" i="21" s="1"/>
  <c r="Y927" i="21" s="1"/>
  <c r="X927" i="21" s="1"/>
  <c r="V1727" i="21"/>
  <c r="AF1727" i="21" s="1"/>
  <c r="Y1727" i="21" s="1"/>
  <c r="X1727" i="21" s="1"/>
  <c r="V449" i="21"/>
  <c r="AF449" i="21" s="1"/>
  <c r="Y449" i="21" s="1"/>
  <c r="X449" i="21" s="1"/>
  <c r="V677" i="21"/>
  <c r="AF677" i="21" s="1"/>
  <c r="Y677" i="21" s="1"/>
  <c r="X677" i="21" s="1"/>
  <c r="V1775" i="21"/>
  <c r="AF1775" i="21" s="1"/>
  <c r="Y1775" i="21" s="1"/>
  <c r="X1775" i="21" s="1"/>
  <c r="V1671" i="21"/>
  <c r="AF1671" i="21" s="1"/>
  <c r="Y1671" i="21" s="1"/>
  <c r="X1671" i="21" s="1"/>
  <c r="V612" i="21"/>
  <c r="AF612" i="21" s="1"/>
  <c r="Y612" i="21" s="1"/>
  <c r="X612" i="21" s="1"/>
  <c r="V1788" i="21"/>
  <c r="AF1788" i="21" s="1"/>
  <c r="Y1788" i="21" s="1"/>
  <c r="X1788" i="21" s="1"/>
  <c r="V1581" i="21"/>
  <c r="AF1581" i="21" s="1"/>
  <c r="Y1581" i="21" s="1"/>
  <c r="X1581" i="21" s="1"/>
  <c r="V657" i="21"/>
  <c r="AF657" i="21" s="1"/>
  <c r="Y657" i="21" s="1"/>
  <c r="X657" i="21" s="1"/>
  <c r="V1611" i="21"/>
  <c r="AF1611" i="21" s="1"/>
  <c r="Y1611" i="21" s="1"/>
  <c r="X1611" i="21" s="1"/>
  <c r="V1479" i="21"/>
  <c r="AF1479" i="21" s="1"/>
  <c r="Y1479" i="21" s="1"/>
  <c r="X1479" i="21" s="1"/>
  <c r="V1768" i="21"/>
  <c r="AF1768" i="21" s="1"/>
  <c r="Y1768" i="21" s="1"/>
  <c r="X1768" i="21" s="1"/>
  <c r="V947" i="21"/>
  <c r="AF947" i="21" s="1"/>
  <c r="Y947" i="21" s="1"/>
  <c r="X947" i="21" s="1"/>
  <c r="V1766" i="21"/>
  <c r="AF1766" i="21" s="1"/>
  <c r="Y1766" i="21" s="1"/>
  <c r="X1766" i="21" s="1"/>
  <c r="V1593" i="21"/>
  <c r="AF1593" i="21" s="1"/>
  <c r="Y1593" i="21" s="1"/>
  <c r="X1593" i="21" s="1"/>
  <c r="V1890" i="21"/>
  <c r="AF1890" i="21" s="1"/>
  <c r="Y1890" i="21" s="1"/>
  <c r="X1890" i="21" s="1"/>
  <c r="V1025" i="21"/>
  <c r="AF1025" i="21" s="1"/>
  <c r="Y1025" i="21" s="1"/>
  <c r="X1025" i="21" s="1"/>
  <c r="V144" i="21"/>
  <c r="AF144" i="21" s="1"/>
  <c r="Y144" i="21" s="1"/>
  <c r="X144" i="21" s="1"/>
  <c r="V666" i="21"/>
  <c r="AF666" i="21" s="1"/>
  <c r="Y666" i="21" s="1"/>
  <c r="X666" i="21" s="1"/>
  <c r="V1719" i="21"/>
  <c r="AF1719" i="21" s="1"/>
  <c r="Y1719" i="21" s="1"/>
  <c r="X1719" i="21" s="1"/>
  <c r="V561" i="21"/>
  <c r="AF561" i="21" s="1"/>
  <c r="Y561" i="21" s="1"/>
  <c r="X561" i="21" s="1"/>
  <c r="V1568" i="21"/>
  <c r="AF1568" i="21" s="1"/>
  <c r="Y1568" i="21" s="1"/>
  <c r="X1568" i="21" s="1"/>
  <c r="V1622" i="21"/>
  <c r="AF1622" i="21" s="1"/>
  <c r="Y1622" i="21" s="1"/>
  <c r="X1622" i="21" s="1"/>
  <c r="V840" i="21"/>
  <c r="AF840" i="21" s="1"/>
  <c r="Y840" i="21" s="1"/>
  <c r="X840" i="21" s="1"/>
  <c r="V1697" i="21"/>
  <c r="AF1697" i="21" s="1"/>
  <c r="Y1697" i="21" s="1"/>
  <c r="X1697" i="21" s="1"/>
  <c r="V1938" i="21"/>
  <c r="AF1938" i="21" s="1"/>
  <c r="Y1938" i="21" s="1"/>
  <c r="X1938" i="21" s="1"/>
  <c r="V901" i="21"/>
  <c r="AF901" i="21" s="1"/>
  <c r="Y901" i="21" s="1"/>
  <c r="X901" i="21" s="1"/>
  <c r="V1592" i="21"/>
  <c r="AF1592" i="21" s="1"/>
  <c r="Y1592" i="21" s="1"/>
  <c r="X1592" i="21" s="1"/>
  <c r="V980" i="21"/>
  <c r="AF980" i="21" s="1"/>
  <c r="Y980" i="21" s="1"/>
  <c r="X980" i="21" s="1"/>
  <c r="V1841" i="21"/>
  <c r="AF1841" i="21" s="1"/>
  <c r="Y1841" i="21" s="1"/>
  <c r="X1841" i="21" s="1"/>
  <c r="V1690" i="21"/>
  <c r="AF1690" i="21" s="1"/>
  <c r="Y1690" i="21" s="1"/>
  <c r="X1690" i="21" s="1"/>
  <c r="V1551" i="21"/>
  <c r="AF1551" i="21" s="1"/>
  <c r="Y1551" i="21" s="1"/>
  <c r="X1551" i="21" s="1"/>
  <c r="V1777" i="21"/>
  <c r="AF1777" i="21" s="1"/>
  <c r="Y1777" i="21" s="1"/>
  <c r="X1777" i="21" s="1"/>
  <c r="V1887" i="21"/>
  <c r="AF1887" i="21" s="1"/>
  <c r="Y1887" i="21" s="1"/>
  <c r="X1887" i="21" s="1"/>
  <c r="V1131" i="21"/>
  <c r="AF1131" i="21" s="1"/>
  <c r="Y1131" i="21" s="1"/>
  <c r="X1131" i="21" s="1"/>
  <c r="V647" i="21"/>
  <c r="AF647" i="21" s="1"/>
  <c r="Y647" i="21" s="1"/>
  <c r="X647" i="21" s="1"/>
  <c r="V841" i="21"/>
  <c r="AF841" i="21" s="1"/>
  <c r="Y841" i="21" s="1"/>
  <c r="X841" i="21" s="1"/>
  <c r="V1031" i="21"/>
  <c r="AF1031" i="21" s="1"/>
  <c r="Y1031" i="21" s="1"/>
  <c r="X1031" i="21" s="1"/>
  <c r="V1511" i="21"/>
  <c r="AF1511" i="21" s="1"/>
  <c r="Y1511" i="21" s="1"/>
  <c r="X1511" i="21" s="1"/>
  <c r="V749" i="21"/>
  <c r="AF749" i="21" s="1"/>
  <c r="Y749" i="21" s="1"/>
  <c r="X749" i="21" s="1"/>
  <c r="U389" i="21"/>
  <c r="AE389" i="21" s="1"/>
  <c r="U372" i="21"/>
  <c r="AE372" i="21" s="1"/>
  <c r="V1223" i="21"/>
  <c r="AF1223" i="21" s="1"/>
  <c r="Y1223" i="21" s="1"/>
  <c r="X1223" i="21" s="1"/>
  <c r="V710" i="21"/>
  <c r="AF710" i="21" s="1"/>
  <c r="Y710" i="21" s="1"/>
  <c r="X710" i="21" s="1"/>
  <c r="V690" i="21"/>
  <c r="AF690" i="21" s="1"/>
  <c r="Y690" i="21" s="1"/>
  <c r="X690" i="21" s="1"/>
  <c r="V1975" i="21"/>
  <c r="AF1975" i="21" s="1"/>
  <c r="Y1975" i="21" s="1"/>
  <c r="X1975" i="21" s="1"/>
  <c r="V1410" i="21"/>
  <c r="AF1410" i="21" s="1"/>
  <c r="Y1410" i="21" s="1"/>
  <c r="X1410" i="21" s="1"/>
  <c r="V1883" i="21"/>
  <c r="AF1883" i="21" s="1"/>
  <c r="Y1883" i="21" s="1"/>
  <c r="X1883" i="21" s="1"/>
  <c r="V1760" i="21"/>
  <c r="AF1760" i="21" s="1"/>
  <c r="Y1760" i="21" s="1"/>
  <c r="X1760" i="21" s="1"/>
  <c r="V1123" i="21"/>
  <c r="AF1123" i="21" s="1"/>
  <c r="Y1123" i="21" s="1"/>
  <c r="X1123" i="21" s="1"/>
  <c r="V1003" i="21"/>
  <c r="AF1003" i="21" s="1"/>
  <c r="Y1003" i="21" s="1"/>
  <c r="X1003" i="21" s="1"/>
  <c r="V1296" i="21"/>
  <c r="AF1296" i="21" s="1"/>
  <c r="Y1296" i="21" s="1"/>
  <c r="X1296" i="21" s="1"/>
  <c r="V559" i="21"/>
  <c r="AF559" i="21" s="1"/>
  <c r="Y559" i="21" s="1"/>
  <c r="X559" i="21" s="1"/>
  <c r="V1659" i="21"/>
  <c r="AF1659" i="21" s="1"/>
  <c r="Y1659" i="21" s="1"/>
  <c r="X1659" i="21" s="1"/>
  <c r="V959" i="21"/>
  <c r="AF959" i="21" s="1"/>
  <c r="Y959" i="21" s="1"/>
  <c r="X959" i="21" s="1"/>
  <c r="V569" i="21"/>
  <c r="AF569" i="21" s="1"/>
  <c r="Y569" i="21" s="1"/>
  <c r="X569" i="21" s="1"/>
  <c r="V1652" i="21"/>
  <c r="AF1652" i="21" s="1"/>
  <c r="Y1652" i="21" s="1"/>
  <c r="X1652" i="21" s="1"/>
  <c r="V917" i="21"/>
  <c r="AF917" i="21" s="1"/>
  <c r="Y917" i="21" s="1"/>
  <c r="X917" i="21" s="1"/>
  <c r="V1431" i="21"/>
  <c r="AF1431" i="21" s="1"/>
  <c r="Y1431" i="21" s="1"/>
  <c r="X1431" i="21" s="1"/>
  <c r="V1167" i="21"/>
  <c r="AF1167" i="21" s="1"/>
  <c r="Y1167" i="21" s="1"/>
  <c r="X1167" i="21" s="1"/>
  <c r="V1974" i="21"/>
  <c r="AF1974" i="21" s="1"/>
  <c r="Y1974" i="21" s="1"/>
  <c r="X1974" i="21" s="1"/>
  <c r="V1924" i="21"/>
  <c r="AF1924" i="21" s="1"/>
  <c r="Y1924" i="21" s="1"/>
  <c r="X1924" i="21" s="1"/>
  <c r="V571" i="21"/>
  <c r="AF571" i="21" s="1"/>
  <c r="Y571" i="21" s="1"/>
  <c r="X571" i="21" s="1"/>
  <c r="V1028" i="21"/>
  <c r="AF1028" i="21" s="1"/>
  <c r="Y1028" i="21" s="1"/>
  <c r="X1028" i="21" s="1"/>
  <c r="V1533" i="21"/>
  <c r="AF1533" i="21" s="1"/>
  <c r="Y1533" i="21" s="1"/>
  <c r="X1533" i="21" s="1"/>
  <c r="V839" i="21"/>
  <c r="AF839" i="21" s="1"/>
  <c r="Y839" i="21" s="1"/>
  <c r="X839" i="21" s="1"/>
  <c r="V1626" i="21"/>
  <c r="AF1626" i="21" s="1"/>
  <c r="Y1626" i="21" s="1"/>
  <c r="X1626" i="21" s="1"/>
  <c r="V1934" i="21"/>
  <c r="AF1934" i="21" s="1"/>
  <c r="Y1934" i="21" s="1"/>
  <c r="X1934" i="21" s="1"/>
  <c r="V1380" i="21"/>
  <c r="AF1380" i="21" s="1"/>
  <c r="Y1380" i="21" s="1"/>
  <c r="X1380" i="21" s="1"/>
  <c r="V1836" i="21"/>
  <c r="AF1836" i="21" s="1"/>
  <c r="Y1836" i="21" s="1"/>
  <c r="X1836" i="21" s="1"/>
  <c r="V1948" i="21"/>
  <c r="AF1948" i="21" s="1"/>
  <c r="Y1948" i="21" s="1"/>
  <c r="X1948" i="21" s="1"/>
  <c r="V958" i="21"/>
  <c r="AF958" i="21" s="1"/>
  <c r="Y958" i="21" s="1"/>
  <c r="X958" i="21" s="1"/>
  <c r="V1875" i="21"/>
  <c r="AF1875" i="21" s="1"/>
  <c r="Y1875" i="21" s="1"/>
  <c r="X1875" i="21" s="1"/>
  <c r="V541" i="21"/>
  <c r="AF541" i="21" s="1"/>
  <c r="Y541" i="21" s="1"/>
  <c r="X541" i="21" s="1"/>
  <c r="V935" i="21"/>
  <c r="AF935" i="21" s="1"/>
  <c r="Y935" i="21" s="1"/>
  <c r="X935" i="21" s="1"/>
  <c r="V738" i="21"/>
  <c r="AF738" i="21" s="1"/>
  <c r="Y738" i="21" s="1"/>
  <c r="X738" i="21" s="1"/>
  <c r="V1597" i="21"/>
  <c r="AF1597" i="21" s="1"/>
  <c r="Y1597" i="21" s="1"/>
  <c r="X1597" i="21" s="1"/>
  <c r="V546" i="21"/>
  <c r="AF546" i="21" s="1"/>
  <c r="Y546" i="21" s="1"/>
  <c r="X546" i="21" s="1"/>
  <c r="V1359" i="21"/>
  <c r="AF1359" i="21" s="1"/>
  <c r="Y1359" i="21" s="1"/>
  <c r="X1359" i="21" s="1"/>
  <c r="V525" i="21"/>
  <c r="AF525" i="21" s="1"/>
  <c r="Y525" i="21" s="1"/>
  <c r="X525" i="21" s="1"/>
  <c r="V1657" i="21"/>
  <c r="AF1657" i="21" s="1"/>
  <c r="Y1657" i="21" s="1"/>
  <c r="X1657" i="21" s="1"/>
  <c r="V499" i="21"/>
  <c r="AF499" i="21" s="1"/>
  <c r="Y499" i="21" s="1"/>
  <c r="X499" i="21" s="1"/>
  <c r="V1346" i="21"/>
  <c r="AF1346" i="21" s="1"/>
  <c r="Y1346" i="21" s="1"/>
  <c r="X1346" i="21" s="1"/>
  <c r="V1591" i="21"/>
  <c r="AF1591" i="21" s="1"/>
  <c r="Y1591" i="21" s="1"/>
  <c r="X1591" i="21" s="1"/>
  <c r="V1824" i="21"/>
  <c r="AF1824" i="21" s="1"/>
  <c r="Y1824" i="21" s="1"/>
  <c r="X1824" i="21" s="1"/>
  <c r="V1725" i="21"/>
  <c r="AF1725" i="21" s="1"/>
  <c r="Y1725" i="21" s="1"/>
  <c r="X1725" i="21" s="1"/>
  <c r="V1335" i="21"/>
  <c r="AF1335" i="21" s="1"/>
  <c r="Y1335" i="21" s="1"/>
  <c r="X1335" i="21" s="1"/>
  <c r="V996" i="21"/>
  <c r="AF996" i="21" s="1"/>
  <c r="Y996" i="21" s="1"/>
  <c r="X996" i="21" s="1"/>
  <c r="V866" i="21"/>
  <c r="AF866" i="21" s="1"/>
  <c r="Y866" i="21" s="1"/>
  <c r="X866" i="21" s="1"/>
  <c r="V528" i="21"/>
  <c r="AF528" i="21" s="1"/>
  <c r="Y528" i="21" s="1"/>
  <c r="X528" i="21" s="1"/>
  <c r="V1879" i="21"/>
  <c r="AF1879" i="21" s="1"/>
  <c r="Y1879" i="21" s="1"/>
  <c r="X1879" i="21" s="1"/>
  <c r="V507" i="21"/>
  <c r="AF507" i="21" s="1"/>
  <c r="Y507" i="21" s="1"/>
  <c r="X507" i="21" s="1"/>
  <c r="V1314" i="21"/>
  <c r="AF1314" i="21" s="1"/>
  <c r="Y1314" i="21" s="1"/>
  <c r="X1314" i="21" s="1"/>
  <c r="V1872" i="21"/>
  <c r="AF1872" i="21" s="1"/>
  <c r="Y1872" i="21" s="1"/>
  <c r="X1872" i="21" s="1"/>
  <c r="V787" i="21"/>
  <c r="AF787" i="21" s="1"/>
  <c r="Y787" i="21" s="1"/>
  <c r="X787" i="21" s="1"/>
  <c r="V1098" i="21"/>
  <c r="AF1098" i="21" s="1"/>
  <c r="Y1098" i="21" s="1"/>
  <c r="X1098" i="21" s="1"/>
  <c r="V1819" i="21"/>
  <c r="AF1819" i="21" s="1"/>
  <c r="Y1819" i="21" s="1"/>
  <c r="X1819" i="21" s="1"/>
  <c r="V1102" i="21"/>
  <c r="AF1102" i="21" s="1"/>
  <c r="Y1102" i="21" s="1"/>
  <c r="X1102" i="21" s="1"/>
  <c r="V1200" i="21"/>
  <c r="AF1200" i="21" s="1"/>
  <c r="Y1200" i="21" s="1"/>
  <c r="X1200" i="21" s="1"/>
  <c r="V1464" i="21"/>
  <c r="AF1464" i="21" s="1"/>
  <c r="Y1464" i="21" s="1"/>
  <c r="X1464" i="21" s="1"/>
  <c r="V1347" i="21"/>
  <c r="AF1347" i="21" s="1"/>
  <c r="Y1347" i="21" s="1"/>
  <c r="X1347" i="21" s="1"/>
  <c r="V232" i="21"/>
  <c r="AF232" i="21" s="1"/>
  <c r="Y232" i="21" s="1"/>
  <c r="X232" i="21" s="1"/>
  <c r="V1714" i="21"/>
  <c r="AF1714" i="21" s="1"/>
  <c r="Y1714" i="21" s="1"/>
  <c r="X1714" i="21" s="1"/>
  <c r="V532" i="21"/>
  <c r="AF532" i="21" s="1"/>
  <c r="Y532" i="21" s="1"/>
  <c r="X532" i="21" s="1"/>
  <c r="V1800" i="21"/>
  <c r="AF1800" i="21" s="1"/>
  <c r="Y1800" i="21" s="1"/>
  <c r="X1800" i="21" s="1"/>
  <c r="V1396" i="21"/>
  <c r="AF1396" i="21" s="1"/>
  <c r="Y1396" i="21" s="1"/>
  <c r="X1396" i="21" s="1"/>
  <c r="V930" i="21"/>
  <c r="AF930" i="21" s="1"/>
  <c r="Y930" i="21" s="1"/>
  <c r="X930" i="21" s="1"/>
  <c r="V1465" i="21"/>
  <c r="AF1465" i="21" s="1"/>
  <c r="Y1465" i="21" s="1"/>
  <c r="X1465" i="21" s="1"/>
  <c r="V1718" i="21"/>
  <c r="AF1718" i="21" s="1"/>
  <c r="Y1718" i="21" s="1"/>
  <c r="X1718" i="21" s="1"/>
  <c r="V1460" i="21"/>
  <c r="AF1460" i="21" s="1"/>
  <c r="Y1460" i="21" s="1"/>
  <c r="X1460" i="21" s="1"/>
  <c r="V976" i="21"/>
  <c r="AF976" i="21" s="1"/>
  <c r="Y976" i="21" s="1"/>
  <c r="X976" i="21" s="1"/>
  <c r="V527" i="21"/>
  <c r="AF527" i="21" s="1"/>
  <c r="Y527" i="21" s="1"/>
  <c r="X527" i="21" s="1"/>
  <c r="V1394" i="21"/>
  <c r="AF1394" i="21" s="1"/>
  <c r="Y1394" i="21" s="1"/>
  <c r="X1394" i="21" s="1"/>
  <c r="V1876" i="21"/>
  <c r="AF1876" i="21" s="1"/>
  <c r="Y1876" i="21" s="1"/>
  <c r="X1876" i="21" s="1"/>
  <c r="V1341" i="21"/>
  <c r="AF1341" i="21" s="1"/>
  <c r="Y1341" i="21" s="1"/>
  <c r="X1341" i="21" s="1"/>
  <c r="V1627" i="21"/>
  <c r="AF1627" i="21" s="1"/>
  <c r="Y1627" i="21" s="1"/>
  <c r="X1627" i="21" s="1"/>
  <c r="V1092" i="21"/>
  <c r="AF1092" i="21" s="1"/>
  <c r="Y1092" i="21" s="1"/>
  <c r="X1092" i="21" s="1"/>
  <c r="V1602" i="21"/>
  <c r="AF1602" i="21" s="1"/>
  <c r="Y1602" i="21" s="1"/>
  <c r="X1602" i="21" s="1"/>
  <c r="V1877" i="21"/>
  <c r="AF1877" i="21" s="1"/>
  <c r="Y1877" i="21" s="1"/>
  <c r="X1877" i="21" s="1"/>
  <c r="V788" i="21"/>
  <c r="AF788" i="21" s="1"/>
  <c r="Y788" i="21" s="1"/>
  <c r="X788" i="21" s="1"/>
  <c r="V737" i="21"/>
  <c r="AF737" i="21" s="1"/>
  <c r="Y737" i="21" s="1"/>
  <c r="X737" i="21" s="1"/>
  <c r="V1461" i="21"/>
  <c r="AF1461" i="21" s="1"/>
  <c r="Y1461" i="21" s="1"/>
  <c r="X1461" i="21" s="1"/>
  <c r="V1319" i="21"/>
  <c r="AF1319" i="21" s="1"/>
  <c r="Y1319" i="21" s="1"/>
  <c r="X1319" i="21" s="1"/>
  <c r="V1815" i="21"/>
  <c r="AF1815" i="21" s="1"/>
  <c r="Y1815" i="21" s="1"/>
  <c r="X1815" i="21" s="1"/>
  <c r="V982" i="21"/>
  <c r="AF982" i="21" s="1"/>
  <c r="Y982" i="21" s="1"/>
  <c r="X982" i="21" s="1"/>
  <c r="V762" i="21"/>
  <c r="AF762" i="21" s="1"/>
  <c r="Y762" i="21" s="1"/>
  <c r="X762" i="21" s="1"/>
  <c r="V496" i="21"/>
  <c r="AF496" i="21" s="1"/>
  <c r="Y496" i="21" s="1"/>
  <c r="X496" i="21" s="1"/>
  <c r="V1178" i="21"/>
  <c r="AF1178" i="21" s="1"/>
  <c r="Y1178" i="21" s="1"/>
  <c r="X1178" i="21" s="1"/>
  <c r="V964" i="21"/>
  <c r="AF964" i="21" s="1"/>
  <c r="Y964" i="21" s="1"/>
  <c r="X964" i="21" s="1"/>
  <c r="V1270" i="21"/>
  <c r="AF1270" i="21" s="1"/>
  <c r="Y1270" i="21" s="1"/>
  <c r="X1270" i="21" s="1"/>
  <c r="V730" i="21"/>
  <c r="AF730" i="21" s="1"/>
  <c r="Y730" i="21" s="1"/>
  <c r="X730" i="21" s="1"/>
  <c r="V176" i="21"/>
  <c r="AF176" i="21" s="1"/>
  <c r="Y176" i="21" s="1"/>
  <c r="X176" i="21" s="1"/>
  <c r="V477" i="21"/>
  <c r="AF477" i="21" s="1"/>
  <c r="Y477" i="21" s="1"/>
  <c r="X477" i="21" s="1"/>
  <c r="V974" i="21"/>
  <c r="AF974" i="21" s="1"/>
  <c r="Y974" i="21" s="1"/>
  <c r="X974" i="21" s="1"/>
  <c r="V1599" i="21"/>
  <c r="AF1599" i="21" s="1"/>
  <c r="Y1599" i="21" s="1"/>
  <c r="X1599" i="21" s="1"/>
  <c r="V1870" i="21"/>
  <c r="AF1870" i="21" s="1"/>
  <c r="Y1870" i="21" s="1"/>
  <c r="X1870" i="21" s="1"/>
  <c r="V1395" i="21"/>
  <c r="AF1395" i="21" s="1"/>
  <c r="Y1395" i="21" s="1"/>
  <c r="X1395" i="21" s="1"/>
  <c r="V505" i="21"/>
  <c r="AF505" i="21" s="1"/>
  <c r="Y505" i="21" s="1"/>
  <c r="X505" i="21" s="1"/>
  <c r="V1187" i="21"/>
  <c r="AF1187" i="21" s="1"/>
  <c r="Y1187" i="21" s="1"/>
  <c r="X1187" i="21" s="1"/>
  <c r="V1826" i="21"/>
  <c r="AF1826" i="21" s="1"/>
  <c r="Y1826" i="21" s="1"/>
  <c r="X1826" i="21" s="1"/>
  <c r="V728" i="21"/>
  <c r="AF728" i="21" s="1"/>
  <c r="Y728" i="21" s="1"/>
  <c r="X728" i="21" s="1"/>
  <c r="V483" i="21"/>
  <c r="AF483" i="21" s="1"/>
  <c r="Y483" i="21" s="1"/>
  <c r="X483" i="21" s="1"/>
  <c r="V1366" i="21"/>
  <c r="AF1366" i="21" s="1"/>
  <c r="Y1366" i="21" s="1"/>
  <c r="X1366" i="21" s="1"/>
  <c r="V163" i="21"/>
  <c r="AF163" i="21" s="1"/>
  <c r="Y163" i="21" s="1"/>
  <c r="X163" i="21" s="1"/>
  <c r="V1378" i="21"/>
  <c r="AF1378" i="21" s="1"/>
  <c r="Y1378" i="21" s="1"/>
  <c r="X1378" i="21" s="1"/>
  <c r="V1846" i="21"/>
  <c r="AF1846" i="21" s="1"/>
  <c r="Y1846" i="21" s="1"/>
  <c r="X1846" i="21" s="1"/>
  <c r="V1301" i="21"/>
  <c r="AF1301" i="21" s="1"/>
  <c r="Y1301" i="21" s="1"/>
  <c r="X1301" i="21" s="1"/>
  <c r="V497" i="21"/>
  <c r="AF497" i="21" s="1"/>
  <c r="Y497" i="21" s="1"/>
  <c r="X497" i="21" s="1"/>
  <c r="V900" i="21"/>
  <c r="AF900" i="21" s="1"/>
  <c r="Y900" i="21" s="1"/>
  <c r="X900" i="21" s="1"/>
  <c r="V1304" i="21"/>
  <c r="AF1304" i="21" s="1"/>
  <c r="Y1304" i="21" s="1"/>
  <c r="X1304" i="21" s="1"/>
  <c r="V1823" i="21"/>
  <c r="AF1823" i="21" s="1"/>
  <c r="Y1823" i="21" s="1"/>
  <c r="X1823" i="21" s="1"/>
  <c r="V1813" i="21"/>
  <c r="AF1813" i="21" s="1"/>
  <c r="Y1813" i="21" s="1"/>
  <c r="X1813" i="21" s="1"/>
  <c r="V1035" i="21"/>
  <c r="AF1035" i="21" s="1"/>
  <c r="Y1035" i="21" s="1"/>
  <c r="X1035" i="21" s="1"/>
  <c r="V735" i="21"/>
  <c r="AF735" i="21" s="1"/>
  <c r="Y735" i="21" s="1"/>
  <c r="X735" i="21" s="1"/>
  <c r="V1878" i="21"/>
  <c r="AF1878" i="21" s="1"/>
  <c r="Y1878" i="21" s="1"/>
  <c r="X1878" i="21" s="1"/>
  <c r="V555" i="21"/>
  <c r="AF555" i="21" s="1"/>
  <c r="Y555" i="21" s="1"/>
  <c r="X555" i="21" s="1"/>
  <c r="V1186" i="21"/>
  <c r="AF1186" i="21" s="1"/>
  <c r="Y1186" i="21" s="1"/>
  <c r="X1186" i="21" s="1"/>
  <c r="V1253" i="21"/>
  <c r="AF1253" i="21" s="1"/>
  <c r="Y1253" i="21" s="1"/>
  <c r="X1253" i="21" s="1"/>
  <c r="V501" i="21"/>
  <c r="AF501" i="21" s="1"/>
  <c r="Y501" i="21" s="1"/>
  <c r="X501" i="21" s="1"/>
  <c r="V751" i="21"/>
  <c r="AF751" i="21" s="1"/>
  <c r="Y751" i="21" s="1"/>
  <c r="X751" i="21" s="1"/>
  <c r="V1349" i="21"/>
  <c r="AF1349" i="21" s="1"/>
  <c r="Y1349" i="21" s="1"/>
  <c r="X1349" i="21" s="1"/>
  <c r="V1616" i="21"/>
  <c r="AF1616" i="21" s="1"/>
  <c r="Y1616" i="21" s="1"/>
  <c r="X1616" i="21" s="1"/>
  <c r="V1244" i="21"/>
  <c r="AF1244" i="21" s="1"/>
  <c r="Y1244" i="21" s="1"/>
  <c r="X1244" i="21" s="1"/>
  <c r="V1596" i="21"/>
  <c r="AF1596" i="21" s="1"/>
  <c r="Y1596" i="21" s="1"/>
  <c r="X1596" i="21" s="1"/>
  <c r="V903" i="21"/>
  <c r="AF903" i="21" s="1"/>
  <c r="Y903" i="21" s="1"/>
  <c r="X903" i="21" s="1"/>
  <c r="U283" i="21"/>
  <c r="AE283" i="21" s="1"/>
  <c r="V506" i="21"/>
  <c r="AF506" i="21" s="1"/>
  <c r="Y506" i="21" s="1"/>
  <c r="X506" i="21" s="1"/>
  <c r="V1459" i="21"/>
  <c r="AF1459" i="21" s="1"/>
  <c r="Y1459" i="21" s="1"/>
  <c r="X1459" i="21" s="1"/>
  <c r="U292" i="21"/>
  <c r="AE292" i="21" s="1"/>
  <c r="V1397" i="21"/>
  <c r="AF1397" i="21" s="1"/>
  <c r="Y1397" i="21" s="1"/>
  <c r="X1397" i="21" s="1"/>
  <c r="V1121" i="21"/>
  <c r="AF1121" i="21" s="1"/>
  <c r="Y1121" i="21" s="1"/>
  <c r="X1121" i="21" s="1"/>
  <c r="V1279" i="21"/>
  <c r="AF1279" i="21" s="1"/>
  <c r="Y1279" i="21" s="1"/>
  <c r="X1279" i="21" s="1"/>
  <c r="V1116" i="21"/>
  <c r="AF1116" i="21" s="1"/>
  <c r="Y1116" i="21" s="1"/>
  <c r="X1116" i="21" s="1"/>
  <c r="V899" i="21"/>
  <c r="AF899" i="21" s="1"/>
  <c r="Y899" i="21" s="1"/>
  <c r="X899" i="21" s="1"/>
  <c r="V1825" i="21"/>
  <c r="AF1825" i="21" s="1"/>
  <c r="Y1825" i="21" s="1"/>
  <c r="X1825" i="21" s="1"/>
  <c r="V1325" i="21"/>
  <c r="AF1325" i="21" s="1"/>
  <c r="Y1325" i="21" s="1"/>
  <c r="X1325" i="21" s="1"/>
  <c r="V1386" i="21"/>
  <c r="AF1386" i="21" s="1"/>
  <c r="Y1386" i="21" s="1"/>
  <c r="X1386" i="21" s="1"/>
  <c r="V1502" i="21"/>
  <c r="AF1502" i="21" s="1"/>
  <c r="Y1502" i="21" s="1"/>
  <c r="X1502" i="21" s="1"/>
  <c r="V1811" i="21"/>
  <c r="AF1811" i="21" s="1"/>
  <c r="Y1811" i="21" s="1"/>
  <c r="X1811" i="21" s="1"/>
  <c r="V1462" i="21"/>
  <c r="AF1462" i="21" s="1"/>
  <c r="Y1462" i="21" s="1"/>
  <c r="X1462" i="21" s="1"/>
  <c r="V1317" i="21"/>
  <c r="AF1317" i="21" s="1"/>
  <c r="Y1317" i="21" s="1"/>
  <c r="X1317" i="21" s="1"/>
  <c r="V989" i="21"/>
  <c r="AF989" i="21" s="1"/>
  <c r="Y989" i="21" s="1"/>
  <c r="X989" i="21" s="1"/>
  <c r="V515" i="21"/>
  <c r="AF515" i="21" s="1"/>
  <c r="Y515" i="21" s="1"/>
  <c r="X515" i="21" s="1"/>
  <c r="V1191" i="21"/>
  <c r="AF1191" i="21" s="1"/>
  <c r="Y1191" i="21" s="1"/>
  <c r="X1191" i="21" s="1"/>
  <c r="V894" i="21"/>
  <c r="AF894" i="21" s="1"/>
  <c r="Y894" i="21" s="1"/>
  <c r="X894" i="21" s="1"/>
  <c r="V526" i="21"/>
  <c r="AF526" i="21" s="1"/>
  <c r="Y526" i="21" s="1"/>
  <c r="X526" i="21" s="1"/>
  <c r="V1589" i="21"/>
  <c r="AF1589" i="21" s="1"/>
  <c r="Y1589" i="21" s="1"/>
  <c r="X1589" i="21" s="1"/>
  <c r="V1199" i="21"/>
  <c r="AF1199" i="21" s="1"/>
  <c r="Y1199" i="21" s="1"/>
  <c r="X1199" i="21" s="1"/>
  <c r="V1809" i="21"/>
  <c r="AF1809" i="21" s="1"/>
  <c r="Y1809" i="21" s="1"/>
  <c r="X1809" i="21" s="1"/>
  <c r="V1351" i="21"/>
  <c r="AF1351" i="21" s="1"/>
  <c r="Y1351" i="21" s="1"/>
  <c r="X1351" i="21" s="1"/>
  <c r="V764" i="21"/>
  <c r="AF764" i="21" s="1"/>
  <c r="Y764" i="21" s="1"/>
  <c r="X764" i="21" s="1"/>
  <c r="V1358" i="21"/>
  <c r="AF1358" i="21" s="1"/>
  <c r="Y1358" i="21" s="1"/>
  <c r="X1358" i="21" s="1"/>
  <c r="V906" i="21"/>
  <c r="AF906" i="21" s="1"/>
  <c r="Y906" i="21" s="1"/>
  <c r="X906" i="21" s="1"/>
  <c r="V1382" i="21"/>
  <c r="AF1382" i="21" s="1"/>
  <c r="Y1382" i="21" s="1"/>
  <c r="X1382" i="21" s="1"/>
  <c r="V1280" i="21"/>
  <c r="AF1280" i="21" s="1"/>
  <c r="Y1280" i="21" s="1"/>
  <c r="X1280" i="21" s="1"/>
  <c r="V508" i="21"/>
  <c r="AF508" i="21" s="1"/>
  <c r="Y508" i="21" s="1"/>
  <c r="X508" i="21" s="1"/>
  <c r="V1342" i="21"/>
  <c r="AF1342" i="21" s="1"/>
  <c r="Y1342" i="21" s="1"/>
  <c r="X1342" i="21" s="1"/>
  <c r="V736" i="21"/>
  <c r="AF736" i="21" s="1"/>
  <c r="Y736" i="21" s="1"/>
  <c r="X736" i="21" s="1"/>
  <c r="V1619" i="21"/>
  <c r="AF1619" i="21" s="1"/>
  <c r="Y1619" i="21" s="1"/>
  <c r="X1619" i="21" s="1"/>
  <c r="V1844" i="21"/>
  <c r="AF1844" i="21" s="1"/>
  <c r="Y1844" i="21" s="1"/>
  <c r="X1844" i="21" s="1"/>
  <c r="V1237" i="21"/>
  <c r="AF1237" i="21" s="1"/>
  <c r="Y1237" i="21" s="1"/>
  <c r="X1237" i="21" s="1"/>
  <c r="V1802" i="21"/>
  <c r="AF1802" i="21" s="1"/>
  <c r="Y1802" i="21" s="1"/>
  <c r="X1802" i="21" s="1"/>
  <c r="V1165" i="21"/>
  <c r="AF1165" i="21" s="1"/>
  <c r="Y1165" i="21" s="1"/>
  <c r="X1165" i="21" s="1"/>
  <c r="V920" i="21"/>
  <c r="AF920" i="21" s="1"/>
  <c r="Y920" i="21" s="1"/>
  <c r="X920" i="21" s="1"/>
  <c r="V1643" i="21"/>
  <c r="AF1643" i="21" s="1"/>
  <c r="Y1643" i="21" s="1"/>
  <c r="X1643" i="21" s="1"/>
  <c r="V1321" i="21"/>
  <c r="AF1321" i="21" s="1"/>
  <c r="Y1321" i="21" s="1"/>
  <c r="X1321" i="21" s="1"/>
  <c r="V1833" i="21"/>
  <c r="AF1833" i="21" s="1"/>
  <c r="Y1833" i="21" s="1"/>
  <c r="X1833" i="21" s="1"/>
  <c r="V1821" i="21"/>
  <c r="AF1821" i="21" s="1"/>
  <c r="Y1821" i="21" s="1"/>
  <c r="X1821" i="21" s="1"/>
  <c r="V759" i="21"/>
  <c r="AF759" i="21" s="1"/>
  <c r="Y759" i="21" s="1"/>
  <c r="X759" i="21" s="1"/>
  <c r="V521" i="21"/>
  <c r="AF521" i="21" s="1"/>
  <c r="Y521" i="21" s="1"/>
  <c r="X521" i="21" s="1"/>
  <c r="V1851" i="21"/>
  <c r="AF1851" i="21" s="1"/>
  <c r="Y1851" i="21" s="1"/>
  <c r="X1851" i="21" s="1"/>
  <c r="V1914" i="21"/>
  <c r="AF1914" i="21" s="1"/>
  <c r="Y1914" i="21" s="1"/>
  <c r="X1914" i="21" s="1"/>
  <c r="V761" i="21"/>
  <c r="AF761" i="21" s="1"/>
  <c r="Y761" i="21" s="1"/>
  <c r="X761" i="21" s="1"/>
  <c r="V1466" i="21"/>
  <c r="AF1466" i="21" s="1"/>
  <c r="Y1466" i="21" s="1"/>
  <c r="X1466" i="21" s="1"/>
  <c r="V1413" i="21"/>
  <c r="AF1413" i="21" s="1"/>
  <c r="Y1413" i="21" s="1"/>
  <c r="X1413" i="21" s="1"/>
  <c r="V1624" i="21"/>
  <c r="AF1624" i="21" s="1"/>
  <c r="Y1624" i="21" s="1"/>
  <c r="X1624" i="21" s="1"/>
  <c r="V1801" i="21"/>
  <c r="AF1801" i="21" s="1"/>
  <c r="Y1801" i="21" s="1"/>
  <c r="X1801" i="21" s="1"/>
  <c r="V1603" i="21"/>
  <c r="AF1603" i="21" s="1"/>
  <c r="Y1603" i="21" s="1"/>
  <c r="X1603" i="21" s="1"/>
  <c r="V1343" i="21"/>
  <c r="AF1343" i="21" s="1"/>
  <c r="Y1343" i="21" s="1"/>
  <c r="X1343" i="21" s="1"/>
  <c r="V926" i="21"/>
  <c r="AF926" i="21" s="1"/>
  <c r="Y926" i="21" s="1"/>
  <c r="X926" i="21" s="1"/>
  <c r="V1387" i="21"/>
  <c r="AF1387" i="21" s="1"/>
  <c r="Y1387" i="21" s="1"/>
  <c r="X1387" i="21" s="1"/>
  <c r="V910" i="21"/>
  <c r="AF910" i="21" s="1"/>
  <c r="Y910" i="21" s="1"/>
  <c r="X910" i="21" s="1"/>
  <c r="V763" i="21"/>
  <c r="AF763" i="21" s="1"/>
  <c r="Y763" i="21" s="1"/>
  <c r="X763" i="21" s="1"/>
  <c r="V1162" i="21"/>
  <c r="AF1162" i="21" s="1"/>
  <c r="Y1162" i="21" s="1"/>
  <c r="X1162" i="21" s="1"/>
  <c r="V1729" i="21"/>
  <c r="AF1729" i="21" s="1"/>
  <c r="Y1729" i="21" s="1"/>
  <c r="X1729" i="21" s="1"/>
  <c r="V1189" i="21"/>
  <c r="AF1189" i="21" s="1"/>
  <c r="Y1189" i="21" s="1"/>
  <c r="X1189" i="21" s="1"/>
  <c r="V1711" i="21"/>
  <c r="AF1711" i="21" s="1"/>
  <c r="Y1711" i="21" s="1"/>
  <c r="X1711" i="21" s="1"/>
  <c r="V1340" i="21"/>
  <c r="AF1340" i="21" s="1"/>
  <c r="Y1340" i="21" s="1"/>
  <c r="X1340" i="21" s="1"/>
  <c r="V1099" i="21"/>
  <c r="AF1099" i="21" s="1"/>
  <c r="Y1099" i="21" s="1"/>
  <c r="X1099" i="21" s="1"/>
  <c r="V1332" i="21"/>
  <c r="AF1332" i="21" s="1"/>
  <c r="Y1332" i="21" s="1"/>
  <c r="X1332" i="21" s="1"/>
  <c r="V1093" i="21"/>
  <c r="AF1093" i="21" s="1"/>
  <c r="Y1093" i="21" s="1"/>
  <c r="X1093" i="21" s="1"/>
  <c r="V1588" i="21"/>
  <c r="AF1588" i="21" s="1"/>
  <c r="Y1588" i="21" s="1"/>
  <c r="X1588" i="21" s="1"/>
  <c r="V1873" i="21"/>
  <c r="AF1873" i="21" s="1"/>
  <c r="Y1873" i="21" s="1"/>
  <c r="X1873" i="21" s="1"/>
  <c r="V1297" i="21"/>
  <c r="AF1297" i="21" s="1"/>
  <c r="Y1297" i="21" s="1"/>
  <c r="X1297" i="21" s="1"/>
  <c r="V1814" i="21"/>
  <c r="AF1814" i="21" s="1"/>
  <c r="Y1814" i="21" s="1"/>
  <c r="X1814" i="21" s="1"/>
  <c r="V1893" i="21"/>
  <c r="AF1893" i="21" s="1"/>
  <c r="Y1893" i="21" s="1"/>
  <c r="X1893" i="21" s="1"/>
  <c r="V1618" i="21"/>
  <c r="AF1618" i="21" s="1"/>
  <c r="Y1618" i="21" s="1"/>
  <c r="X1618" i="21" s="1"/>
  <c r="V1315" i="21"/>
  <c r="AF1315" i="21" s="1"/>
  <c r="Y1315" i="21" s="1"/>
  <c r="X1315" i="21" s="1"/>
  <c r="V1350" i="21"/>
  <c r="AF1350" i="21" s="1"/>
  <c r="Y1350" i="21" s="1"/>
  <c r="X1350" i="21" s="1"/>
  <c r="V1091" i="21"/>
  <c r="AF1091" i="21" s="1"/>
  <c r="Y1091" i="21" s="1"/>
  <c r="X1091" i="21" s="1"/>
  <c r="V1101" i="21"/>
  <c r="AF1101" i="21" s="1"/>
  <c r="Y1101" i="21" s="1"/>
  <c r="X1101" i="21" s="1"/>
  <c r="V1100" i="21"/>
  <c r="AF1100" i="21" s="1"/>
  <c r="Y1100" i="21" s="1"/>
  <c r="X1100" i="21" s="1"/>
  <c r="V1190" i="21"/>
  <c r="AF1190" i="21" s="1"/>
  <c r="Y1190" i="21" s="1"/>
  <c r="X1190" i="21" s="1"/>
  <c r="V1323" i="21"/>
  <c r="AF1323" i="21" s="1"/>
  <c r="Y1323" i="21" s="1"/>
  <c r="X1323" i="21" s="1"/>
  <c r="V498" i="21"/>
  <c r="AF498" i="21" s="1"/>
  <c r="Y498" i="21" s="1"/>
  <c r="X498" i="21" s="1"/>
  <c r="V502" i="21"/>
  <c r="AF502" i="21" s="1"/>
  <c r="Y502" i="21" s="1"/>
  <c r="X502" i="21" s="1"/>
  <c r="V888" i="21"/>
  <c r="AF888" i="21" s="1"/>
  <c r="Y888" i="21" s="1"/>
  <c r="X888" i="21" s="1"/>
  <c r="V1365" i="21"/>
  <c r="AF1365" i="21" s="1"/>
  <c r="Y1365" i="21" s="1"/>
  <c r="X1365" i="21" s="1"/>
  <c r="V1134" i="21"/>
  <c r="AF1134" i="21" s="1"/>
  <c r="Y1134" i="21" s="1"/>
  <c r="X1134" i="21" s="1"/>
  <c r="V1932" i="21"/>
  <c r="AF1932" i="21" s="1"/>
  <c r="Y1932" i="21" s="1"/>
  <c r="X1932" i="21" s="1"/>
  <c r="V1723" i="21"/>
  <c r="AF1723" i="21" s="1"/>
  <c r="Y1723" i="21" s="1"/>
  <c r="X1723" i="21" s="1"/>
  <c r="V1478" i="21"/>
  <c r="AF1478" i="21" s="1"/>
  <c r="Y1478" i="21" s="1"/>
  <c r="X1478" i="21" s="1"/>
  <c r="V1348" i="21"/>
  <c r="AF1348" i="21" s="1"/>
  <c r="Y1348" i="21" s="1"/>
  <c r="X1348" i="21" s="1"/>
  <c r="V1765" i="21"/>
  <c r="AF1765" i="21" s="1"/>
  <c r="Y1765" i="21" s="1"/>
  <c r="X1765" i="21" s="1"/>
  <c r="V1571" i="21"/>
  <c r="AF1571" i="21" s="1"/>
  <c r="Y1571" i="21" s="1"/>
  <c r="X1571" i="21" s="1"/>
  <c r="V1254" i="21"/>
  <c r="AF1254" i="21" s="1"/>
  <c r="Y1254" i="21" s="1"/>
  <c r="X1254" i="21" s="1"/>
  <c r="V1417" i="21"/>
  <c r="AF1417" i="21" s="1"/>
  <c r="Y1417" i="21" s="1"/>
  <c r="X1417" i="21" s="1"/>
  <c r="V1754" i="21"/>
  <c r="AF1754" i="21" s="1"/>
  <c r="Y1754" i="21" s="1"/>
  <c r="X1754" i="21" s="1"/>
  <c r="V646" i="21"/>
  <c r="AF646" i="21" s="1"/>
  <c r="Y646" i="21" s="1"/>
  <c r="X646" i="21" s="1"/>
  <c r="V699" i="21"/>
  <c r="AF699" i="21" s="1"/>
  <c r="Y699" i="21" s="1"/>
  <c r="X699" i="21" s="1"/>
  <c r="V887" i="21"/>
  <c r="AF887" i="21" s="1"/>
  <c r="Y887" i="21" s="1"/>
  <c r="X887" i="21" s="1"/>
  <c r="V1263" i="21"/>
  <c r="AF1263" i="21" s="1"/>
  <c r="Y1263" i="21" s="1"/>
  <c r="X1263" i="21" s="1"/>
  <c r="V578" i="21"/>
  <c r="AF578" i="21" s="1"/>
  <c r="Y578" i="21" s="1"/>
  <c r="X578" i="21" s="1"/>
  <c r="V1961" i="21"/>
  <c r="AF1961" i="21" s="1"/>
  <c r="Y1961" i="21" s="1"/>
  <c r="X1961" i="21" s="1"/>
  <c r="U351" i="21"/>
  <c r="V589" i="21"/>
  <c r="AF589" i="21" s="1"/>
  <c r="Y589" i="21" s="1"/>
  <c r="X589" i="21" s="1"/>
  <c r="V544" i="21"/>
  <c r="AF544" i="21" s="1"/>
  <c r="Y544" i="21" s="1"/>
  <c r="X544" i="21" s="1"/>
  <c r="V1363" i="21"/>
  <c r="AF1363" i="21" s="1"/>
  <c r="Y1363" i="21" s="1"/>
  <c r="X1363" i="21" s="1"/>
  <c r="V1912" i="21"/>
  <c r="AF1912" i="21" s="1"/>
  <c r="Y1912" i="21" s="1"/>
  <c r="X1912" i="21" s="1"/>
  <c r="V584" i="21"/>
  <c r="AF584" i="21" s="1"/>
  <c r="Y584" i="21" s="1"/>
  <c r="X584" i="21" s="1"/>
  <c r="V1633" i="21"/>
  <c r="AF1633" i="21" s="1"/>
  <c r="Y1633" i="21" s="1"/>
  <c r="X1633" i="21" s="1"/>
  <c r="V1125" i="21"/>
  <c r="AF1125" i="21" s="1"/>
  <c r="Y1125" i="21" s="1"/>
  <c r="X1125" i="21" s="1"/>
  <c r="V1067" i="21"/>
  <c r="AF1067" i="21" s="1"/>
  <c r="Y1067" i="21" s="1"/>
  <c r="X1067" i="21" s="1"/>
  <c r="V1945" i="21"/>
  <c r="AF1945" i="21" s="1"/>
  <c r="Y1945" i="21" s="1"/>
  <c r="X1945" i="21" s="1"/>
  <c r="V1558" i="21"/>
  <c r="AF1558" i="21" s="1"/>
  <c r="Y1558" i="21" s="1"/>
  <c r="X1558" i="21" s="1"/>
  <c r="V1228" i="21"/>
  <c r="AF1228" i="21" s="1"/>
  <c r="Y1228" i="21" s="1"/>
  <c r="X1228" i="21" s="1"/>
  <c r="V1020" i="21"/>
  <c r="AF1020" i="21" s="1"/>
  <c r="Y1020" i="21" s="1"/>
  <c r="X1020" i="21" s="1"/>
  <c r="V1629" i="21"/>
  <c r="AF1629" i="21" s="1"/>
  <c r="Y1629" i="21" s="1"/>
  <c r="X1629" i="21" s="1"/>
  <c r="V1939" i="21"/>
  <c r="AF1939" i="21" s="1"/>
  <c r="Y1939" i="21" s="1"/>
  <c r="X1939" i="21" s="1"/>
  <c r="V1996" i="21"/>
  <c r="AF1996" i="21" s="1"/>
  <c r="Y1996" i="21" s="1"/>
  <c r="X1996" i="21" s="1"/>
  <c r="V1646" i="21"/>
  <c r="AF1646" i="21" s="1"/>
  <c r="Y1646" i="21" s="1"/>
  <c r="X1646" i="21" s="1"/>
  <c r="V773" i="21"/>
  <c r="AF773" i="21" s="1"/>
  <c r="Y773" i="21" s="1"/>
  <c r="X773" i="21" s="1"/>
  <c r="V1968" i="21"/>
  <c r="AF1968" i="21" s="1"/>
  <c r="Y1968" i="21" s="1"/>
  <c r="X1968" i="21" s="1"/>
  <c r="V1273" i="21"/>
  <c r="AF1273" i="21" s="1"/>
  <c r="Y1273" i="21" s="1"/>
  <c r="X1273" i="21" s="1"/>
  <c r="V1440" i="21"/>
  <c r="AF1440" i="21" s="1"/>
  <c r="Y1440" i="21" s="1"/>
  <c r="X1440" i="21" s="1"/>
  <c r="V1804" i="21"/>
  <c r="AF1804" i="21" s="1"/>
  <c r="Y1804" i="21" s="1"/>
  <c r="X1804" i="21" s="1"/>
  <c r="V534" i="21"/>
  <c r="AF534" i="21" s="1"/>
  <c r="Y534" i="21" s="1"/>
  <c r="X534" i="21" s="1"/>
  <c r="V1926" i="21"/>
  <c r="AF1926" i="21" s="1"/>
  <c r="Y1926" i="21" s="1"/>
  <c r="X1926" i="21" s="1"/>
  <c r="V1808" i="21"/>
  <c r="AF1808" i="21" s="1"/>
  <c r="Y1808" i="21" s="1"/>
  <c r="X1808" i="21" s="1"/>
  <c r="V1970" i="21"/>
  <c r="AF1970" i="21" s="1"/>
  <c r="Y1970" i="21" s="1"/>
  <c r="X1970" i="21" s="1"/>
  <c r="V1042" i="21"/>
  <c r="AF1042" i="21" s="1"/>
  <c r="Y1042" i="21" s="1"/>
  <c r="X1042" i="21" s="1"/>
  <c r="V407" i="21"/>
  <c r="AF407" i="21" s="1"/>
  <c r="Y407" i="21" s="1"/>
  <c r="X407" i="21" s="1"/>
  <c r="V1952" i="21"/>
  <c r="AF1952" i="21" s="1"/>
  <c r="Y1952" i="21" s="1"/>
  <c r="X1952" i="21" s="1"/>
  <c r="V1792" i="21"/>
  <c r="AF1792" i="21" s="1"/>
  <c r="Y1792" i="21" s="1"/>
  <c r="X1792" i="21" s="1"/>
  <c r="V717" i="21"/>
  <c r="AF717" i="21" s="1"/>
  <c r="Y717" i="21" s="1"/>
  <c r="X717" i="21" s="1"/>
  <c r="V1355" i="21"/>
  <c r="AF1355" i="21" s="1"/>
  <c r="Y1355" i="21" s="1"/>
  <c r="X1355" i="21" s="1"/>
  <c r="V922" i="21"/>
  <c r="AF922" i="21" s="1"/>
  <c r="Y922" i="21" s="1"/>
  <c r="X922" i="21" s="1"/>
  <c r="V1950" i="21"/>
  <c r="AF1950" i="21" s="1"/>
  <c r="Y1950" i="21" s="1"/>
  <c r="X1950" i="21" s="1"/>
  <c r="V1206" i="21"/>
  <c r="AF1206" i="21" s="1"/>
  <c r="Y1206" i="21" s="1"/>
  <c r="X1206" i="21" s="1"/>
  <c r="V1976" i="21"/>
  <c r="AF1976" i="21" s="1"/>
  <c r="Y1976" i="21" s="1"/>
  <c r="X1976" i="21" s="1"/>
  <c r="V1562" i="21"/>
  <c r="AF1562" i="21" s="1"/>
  <c r="Y1562" i="21" s="1"/>
  <c r="X1562" i="21" s="1"/>
  <c r="V1919" i="21"/>
  <c r="AF1919" i="21" s="1"/>
  <c r="Y1919" i="21" s="1"/>
  <c r="X1919" i="21" s="1"/>
  <c r="V1999" i="21"/>
  <c r="AF1999" i="21" s="1"/>
  <c r="Y1999" i="21" s="1"/>
  <c r="X1999" i="21" s="1"/>
  <c r="V1560" i="21"/>
  <c r="AF1560" i="21" s="1"/>
  <c r="Y1560" i="21" s="1"/>
  <c r="X1560" i="21" s="1"/>
  <c r="V1306" i="21"/>
  <c r="AF1306" i="21" s="1"/>
  <c r="Y1306" i="21" s="1"/>
  <c r="X1306" i="21" s="1"/>
  <c r="V1525" i="21"/>
  <c r="AF1525" i="21" s="1"/>
  <c r="Y1525" i="21" s="1"/>
  <c r="X1525" i="21" s="1"/>
  <c r="V1954" i="21"/>
  <c r="AF1954" i="21" s="1"/>
  <c r="Y1954" i="21" s="1"/>
  <c r="X1954" i="21" s="1"/>
  <c r="V778" i="21"/>
  <c r="AF778" i="21" s="1"/>
  <c r="Y778" i="21" s="1"/>
  <c r="X778" i="21" s="1"/>
  <c r="V721" i="21"/>
  <c r="AF721" i="21" s="1"/>
  <c r="Y721" i="21" s="1"/>
  <c r="X721" i="21" s="1"/>
  <c r="V1451" i="21"/>
  <c r="AF1451" i="21" s="1"/>
  <c r="Y1451" i="21" s="1"/>
  <c r="X1451" i="21" s="1"/>
  <c r="V113" i="21"/>
  <c r="AF113" i="21" s="1"/>
  <c r="Y113" i="21" s="1"/>
  <c r="X113" i="21" s="1"/>
  <c r="V377" i="21"/>
  <c r="AF377" i="21" s="1"/>
  <c r="Y377" i="21" s="1"/>
  <c r="X377" i="21" s="1"/>
  <c r="V782" i="21"/>
  <c r="AF782" i="21" s="1"/>
  <c r="Y782" i="21" s="1"/>
  <c r="X782" i="21" s="1"/>
  <c r="V1748" i="21"/>
  <c r="AF1748" i="21" s="1"/>
  <c r="Y1748" i="21" s="1"/>
  <c r="X1748" i="21" s="1"/>
  <c r="V1705" i="21"/>
  <c r="AF1705" i="21" s="1"/>
  <c r="Y1705" i="21" s="1"/>
  <c r="X1705" i="21" s="1"/>
  <c r="V1982" i="21"/>
  <c r="AF1982" i="21" s="1"/>
  <c r="Y1982" i="21" s="1"/>
  <c r="X1982" i="21" s="1"/>
  <c r="V1743" i="21"/>
  <c r="AF1743" i="21" s="1"/>
  <c r="Y1743" i="21" s="1"/>
  <c r="X1743" i="21" s="1"/>
  <c r="V169" i="21"/>
  <c r="AF169" i="21" s="1"/>
  <c r="Y169" i="21" s="1"/>
  <c r="X169" i="21" s="1"/>
  <c r="V1741" i="21"/>
  <c r="AF1741" i="21" s="1"/>
  <c r="Y1741" i="21" s="1"/>
  <c r="X1741" i="21" s="1"/>
  <c r="V1088" i="21"/>
  <c r="AF1088" i="21" s="1"/>
  <c r="Y1088" i="21" s="1"/>
  <c r="X1088" i="21" s="1"/>
  <c r="V1796" i="21"/>
  <c r="AF1796" i="21" s="1"/>
  <c r="Y1796" i="21" s="1"/>
  <c r="X1796" i="21" s="1"/>
  <c r="V1737" i="21"/>
  <c r="AF1737" i="21" s="1"/>
  <c r="Y1737" i="21" s="1"/>
  <c r="X1737" i="21" s="1"/>
  <c r="V1429" i="21"/>
  <c r="AF1429" i="21" s="1"/>
  <c r="Y1429" i="21" s="1"/>
  <c r="X1429" i="21" s="1"/>
  <c r="V1936" i="21"/>
  <c r="AF1936" i="21" s="1"/>
  <c r="Y1936" i="21" s="1"/>
  <c r="X1936" i="21" s="1"/>
  <c r="V1731" i="21"/>
  <c r="AF1731" i="21" s="1"/>
  <c r="Y1731" i="21" s="1"/>
  <c r="X1731" i="21" s="1"/>
  <c r="V847" i="21"/>
  <c r="AF847" i="21" s="1"/>
  <c r="Y847" i="21" s="1"/>
  <c r="X847" i="21" s="1"/>
  <c r="V444" i="21"/>
  <c r="AF444" i="21" s="1"/>
  <c r="Y444" i="21" s="1"/>
  <c r="X444" i="21" s="1"/>
  <c r="V1947" i="21"/>
  <c r="AF1947" i="21" s="1"/>
  <c r="Y1947" i="21" s="1"/>
  <c r="X1947" i="21" s="1"/>
  <c r="V130" i="21"/>
  <c r="AF130" i="21" s="1"/>
  <c r="Y130" i="21" s="1"/>
  <c r="X130" i="21" s="1"/>
  <c r="V1310" i="21"/>
  <c r="AF1310" i="21" s="1"/>
  <c r="Y1310" i="21" s="1"/>
  <c r="X1310" i="21" s="1"/>
  <c r="V1702" i="21"/>
  <c r="AF1702" i="21" s="1"/>
  <c r="Y1702" i="21" s="1"/>
  <c r="X1702" i="21" s="1"/>
  <c r="V915" i="21"/>
  <c r="AF915" i="21" s="1"/>
  <c r="Y915" i="21" s="1"/>
  <c r="X915" i="21" s="1"/>
  <c r="V1640" i="21"/>
  <c r="AF1640" i="21" s="1"/>
  <c r="Y1640" i="21" s="1"/>
  <c r="X1640" i="21" s="1"/>
  <c r="V1988" i="21"/>
  <c r="AF1988" i="21" s="1"/>
  <c r="Y1988" i="21" s="1"/>
  <c r="X1988" i="21" s="1"/>
  <c r="V1354" i="21"/>
  <c r="AF1354" i="21" s="1"/>
  <c r="Y1354" i="21" s="1"/>
  <c r="X1354" i="21" s="1"/>
  <c r="V1573" i="21"/>
  <c r="AF1573" i="21" s="1"/>
  <c r="Y1573" i="21" s="1"/>
  <c r="X1573" i="21" s="1"/>
  <c r="V1492" i="21"/>
  <c r="AF1492" i="21" s="1"/>
  <c r="Y1492" i="21" s="1"/>
  <c r="X1492" i="21" s="1"/>
  <c r="V1943" i="21"/>
  <c r="AF1943" i="21" s="1"/>
  <c r="Y1943" i="21" s="1"/>
  <c r="X1943" i="21" s="1"/>
  <c r="V1701" i="21"/>
  <c r="AF1701" i="21" s="1"/>
  <c r="Y1701" i="21" s="1"/>
  <c r="X1701" i="21" s="1"/>
  <c r="V1309" i="21"/>
  <c r="AF1309" i="21" s="1"/>
  <c r="Y1309" i="21" s="1"/>
  <c r="X1309" i="21" s="1"/>
  <c r="V1308" i="21"/>
  <c r="AF1308" i="21" s="1"/>
  <c r="Y1308" i="21" s="1"/>
  <c r="X1308" i="21" s="1"/>
  <c r="V1636" i="21"/>
  <c r="AF1636" i="21" s="1"/>
  <c r="Y1636" i="21" s="1"/>
  <c r="X1636" i="21" s="1"/>
  <c r="V739" i="21"/>
  <c r="AF739" i="21" s="1"/>
  <c r="Y739" i="21" s="1"/>
  <c r="X739" i="21" s="1"/>
  <c r="V448" i="21"/>
  <c r="AF448" i="21" s="1"/>
  <c r="Y448" i="21" s="1"/>
  <c r="X448" i="21" s="1"/>
  <c r="V1372" i="21"/>
  <c r="AF1372" i="21" s="1"/>
  <c r="Y1372" i="21" s="1"/>
  <c r="X1372" i="21" s="1"/>
  <c r="V1367" i="21"/>
  <c r="AF1367" i="21" s="1"/>
  <c r="Y1367" i="21" s="1"/>
  <c r="X1367" i="21" s="1"/>
  <c r="V1527" i="21"/>
  <c r="AF1527" i="21" s="1"/>
  <c r="Y1527" i="21" s="1"/>
  <c r="X1527" i="21" s="1"/>
  <c r="V1493" i="21"/>
  <c r="AF1493" i="21" s="1"/>
  <c r="Y1493" i="21" s="1"/>
  <c r="X1493" i="21" s="1"/>
  <c r="V978" i="21"/>
  <c r="AF978" i="21" s="1"/>
  <c r="Y978" i="21" s="1"/>
  <c r="X978" i="21" s="1"/>
  <c r="V1481" i="21"/>
  <c r="AF1481" i="21" s="1"/>
  <c r="Y1481" i="21" s="1"/>
  <c r="X1481" i="21" s="1"/>
  <c r="V198" i="21"/>
  <c r="AF198" i="21" s="1"/>
  <c r="Y198" i="21" s="1"/>
  <c r="X198" i="21" s="1"/>
  <c r="V1463" i="21"/>
  <c r="AF1463" i="21" s="1"/>
  <c r="Y1463" i="21" s="1"/>
  <c r="X1463" i="21" s="1"/>
  <c r="V199" i="21"/>
  <c r="AF199" i="21" s="1"/>
  <c r="Y199" i="21" s="1"/>
  <c r="X199" i="21" s="1"/>
  <c r="V683" i="21"/>
  <c r="AF683" i="21" s="1"/>
  <c r="Y683" i="21" s="1"/>
  <c r="X683" i="21" s="1"/>
  <c r="V833" i="21"/>
  <c r="AF833" i="21" s="1"/>
  <c r="Y833" i="21" s="1"/>
  <c r="X833" i="21" s="1"/>
  <c r="V1384" i="21"/>
  <c r="AF1384" i="21" s="1"/>
  <c r="Y1384" i="21" s="1"/>
  <c r="X1384" i="21" s="1"/>
  <c r="V78" i="21"/>
  <c r="AF78" i="21" s="1"/>
  <c r="V1423" i="21"/>
  <c r="AF1423" i="21" s="1"/>
  <c r="Y1423" i="21" s="1"/>
  <c r="X1423" i="21" s="1"/>
  <c r="V1271" i="21"/>
  <c r="AF1271" i="21" s="1"/>
  <c r="Y1271" i="21" s="1"/>
  <c r="X1271" i="21" s="1"/>
  <c r="V1518" i="21"/>
  <c r="AF1518" i="21" s="1"/>
  <c r="Y1518" i="21" s="1"/>
  <c r="X1518" i="21" s="1"/>
  <c r="V116" i="21"/>
  <c r="AF116" i="21" s="1"/>
  <c r="Y116" i="21" s="1"/>
  <c r="X116" i="21" s="1"/>
  <c r="V577" i="21"/>
  <c r="AF577" i="21" s="1"/>
  <c r="Y577" i="21" s="1"/>
  <c r="X577" i="21" s="1"/>
  <c r="V1114" i="21"/>
  <c r="AF1114" i="21" s="1"/>
  <c r="Y1114" i="21" s="1"/>
  <c r="X1114" i="21" s="1"/>
  <c r="V1374" i="21"/>
  <c r="AF1374" i="21" s="1"/>
  <c r="Y1374" i="21" s="1"/>
  <c r="X1374" i="21" s="1"/>
  <c r="V1333" i="21"/>
  <c r="AF1333" i="21" s="1"/>
  <c r="Y1333" i="21" s="1"/>
  <c r="X1333" i="21" s="1"/>
  <c r="V197" i="21"/>
  <c r="AF197" i="21" s="1"/>
  <c r="Y197" i="21" s="1"/>
  <c r="X197" i="21" s="1"/>
  <c r="V1519" i="21"/>
  <c r="AF1519" i="21" s="1"/>
  <c r="Y1519" i="21" s="1"/>
  <c r="X1519" i="21" s="1"/>
  <c r="V1170" i="21"/>
  <c r="AF1170" i="21" s="1"/>
  <c r="Y1170" i="21" s="1"/>
  <c r="X1170" i="21" s="1"/>
  <c r="V1009" i="21"/>
  <c r="AF1009" i="21" s="1"/>
  <c r="Y1009" i="21" s="1"/>
  <c r="X1009" i="21" s="1"/>
  <c r="V1491" i="21"/>
  <c r="AF1491" i="21" s="1"/>
  <c r="Y1491" i="21" s="1"/>
  <c r="X1491" i="21" s="1"/>
  <c r="V1482" i="21"/>
  <c r="AF1482" i="21" s="1"/>
  <c r="Y1482" i="21" s="1"/>
  <c r="X1482" i="21" s="1"/>
  <c r="V136" i="21"/>
  <c r="AF136" i="21" s="1"/>
  <c r="Y136" i="21" s="1"/>
  <c r="X136" i="21" s="1"/>
  <c r="V1520" i="21"/>
  <c r="AF1520" i="21" s="1"/>
  <c r="Y1520" i="21" s="1"/>
  <c r="X1520" i="21" s="1"/>
  <c r="V643" i="21"/>
  <c r="AF643" i="21" s="1"/>
  <c r="Y643" i="21" s="1"/>
  <c r="X643" i="21" s="1"/>
  <c r="V785" i="21"/>
  <c r="AF785" i="21" s="1"/>
  <c r="Y785" i="21" s="1"/>
  <c r="X785" i="21" s="1"/>
  <c r="V1507" i="21"/>
  <c r="AF1507" i="21" s="1"/>
  <c r="Y1507" i="21" s="1"/>
  <c r="X1507" i="21" s="1"/>
  <c r="V1388" i="21"/>
  <c r="AF1388" i="21" s="1"/>
  <c r="Y1388" i="21" s="1"/>
  <c r="X1388" i="21" s="1"/>
  <c r="V681" i="21"/>
  <c r="AF681" i="21" s="1"/>
  <c r="Y681" i="21" s="1"/>
  <c r="X681" i="21" s="1"/>
  <c r="V682" i="21"/>
  <c r="AF682" i="21" s="1"/>
  <c r="Y682" i="21" s="1"/>
  <c r="X682" i="21" s="1"/>
  <c r="V579" i="21"/>
  <c r="AF579" i="21" s="1"/>
  <c r="Y579" i="21" s="1"/>
  <c r="X579" i="21" s="1"/>
  <c r="V824" i="21"/>
  <c r="AF824" i="21" s="1"/>
  <c r="Y824" i="21" s="1"/>
  <c r="X824" i="21" s="1"/>
  <c r="V848" i="21"/>
  <c r="AF848" i="21" s="1"/>
  <c r="Y848" i="21" s="1"/>
  <c r="X848" i="21" s="1"/>
  <c r="V549" i="21"/>
  <c r="AF549" i="21" s="1"/>
  <c r="Y549" i="21" s="1"/>
  <c r="X549" i="21" s="1"/>
  <c r="V984" i="21"/>
  <c r="AF984" i="21" s="1"/>
  <c r="Y984" i="21" s="1"/>
  <c r="X984" i="21" s="1"/>
  <c r="V282" i="21"/>
  <c r="AF282" i="21" s="1"/>
  <c r="Y282" i="21" s="1"/>
  <c r="X282" i="21" s="1"/>
  <c r="V423" i="21"/>
  <c r="AF423" i="21" s="1"/>
  <c r="Y423" i="21" s="1"/>
  <c r="X423" i="21" s="1"/>
  <c r="V71" i="21"/>
  <c r="AF71" i="21" s="1"/>
  <c r="V376" i="21"/>
  <c r="AF376" i="21" s="1"/>
  <c r="Y376" i="21" s="1"/>
  <c r="X376" i="21" s="1"/>
  <c r="V608" i="21"/>
  <c r="AF608" i="21" s="1"/>
  <c r="Y608" i="21" s="1"/>
  <c r="X608" i="21" s="1"/>
  <c r="V1171" i="21"/>
  <c r="AF1171" i="21" s="1"/>
  <c r="Y1171" i="21" s="1"/>
  <c r="X1171" i="21" s="1"/>
  <c r="V171" i="21"/>
  <c r="AF171" i="21" s="1"/>
  <c r="Y171" i="21" s="1"/>
  <c r="X171" i="21" s="1"/>
  <c r="V29" i="21"/>
  <c r="AF29" i="21" s="1"/>
  <c r="V108" i="21"/>
  <c r="AF108" i="21" s="1"/>
  <c r="V626" i="21"/>
  <c r="AF626" i="21" s="1"/>
  <c r="Y626" i="21" s="1"/>
  <c r="X626" i="21" s="1"/>
  <c r="V451" i="21"/>
  <c r="AF451" i="21" s="1"/>
  <c r="Y451" i="21" s="1"/>
  <c r="X451" i="21" s="1"/>
  <c r="V574" i="21"/>
  <c r="AF574" i="21" s="1"/>
  <c r="Y574" i="21" s="1"/>
  <c r="X574" i="21" s="1"/>
  <c r="V523" i="21"/>
  <c r="AF523" i="21" s="1"/>
  <c r="Y523" i="21" s="1"/>
  <c r="X523" i="21" s="1"/>
  <c r="V463" i="21"/>
  <c r="AF463" i="21" s="1"/>
  <c r="Y463" i="21" s="1"/>
  <c r="X463" i="21" s="1"/>
  <c r="V262" i="21"/>
  <c r="AF262" i="21" s="1"/>
  <c r="Y262" i="21" s="1"/>
  <c r="X262" i="21" s="1"/>
  <c r="V873" i="21"/>
  <c r="AF873" i="21" s="1"/>
  <c r="Y873" i="21" s="1"/>
  <c r="X873" i="21" s="1"/>
  <c r="V972" i="21"/>
  <c r="AF972" i="21" s="1"/>
  <c r="Y972" i="21" s="1"/>
  <c r="X972" i="21" s="1"/>
  <c r="V70" i="21"/>
  <c r="AF70" i="21" s="1"/>
  <c r="V786" i="21"/>
  <c r="AF786" i="21" s="1"/>
  <c r="Y786" i="21" s="1"/>
  <c r="X786" i="21" s="1"/>
  <c r="V1158" i="21"/>
  <c r="AF1158" i="21" s="1"/>
  <c r="Y1158" i="21" s="1"/>
  <c r="X1158" i="21" s="1"/>
  <c r="V15" i="21"/>
  <c r="AF15" i="21" s="1"/>
  <c r="V661" i="21"/>
  <c r="AF661" i="21" s="1"/>
  <c r="Y661" i="21" s="1"/>
  <c r="X661" i="21" s="1"/>
  <c r="V476" i="21"/>
  <c r="AF476" i="21" s="1"/>
  <c r="Y476" i="21" s="1"/>
  <c r="X476" i="21" s="1"/>
  <c r="V27" i="21"/>
  <c r="AF27" i="21" s="1"/>
  <c r="V466" i="21"/>
  <c r="AF466" i="21" s="1"/>
  <c r="Y466" i="21" s="1"/>
  <c r="X466" i="21" s="1"/>
  <c r="V622" i="21"/>
  <c r="AF622" i="21" s="1"/>
  <c r="Y622" i="21" s="1"/>
  <c r="X622" i="21" s="1"/>
  <c r="V617" i="21"/>
  <c r="AF617" i="21" s="1"/>
  <c r="Y617" i="21" s="1"/>
  <c r="X617" i="21" s="1"/>
  <c r="V580" i="21"/>
  <c r="AF580" i="21" s="1"/>
  <c r="Y580" i="21" s="1"/>
  <c r="X580" i="21" s="1"/>
  <c r="V654" i="21"/>
  <c r="AF654" i="21" s="1"/>
  <c r="Y654" i="21" s="1"/>
  <c r="X654" i="21" s="1"/>
  <c r="V685" i="21"/>
  <c r="AF685" i="21" s="1"/>
  <c r="Y685" i="21" s="1"/>
  <c r="X685" i="21" s="1"/>
  <c r="V166" i="21"/>
  <c r="AF166" i="21" s="1"/>
  <c r="Y166" i="21" s="1"/>
  <c r="X166" i="21" s="1"/>
  <c r="V453" i="21"/>
  <c r="AF453" i="21" s="1"/>
  <c r="Y453" i="21" s="1"/>
  <c r="X453" i="21" s="1"/>
  <c r="V1360" i="21"/>
  <c r="AF1360" i="21" s="1"/>
  <c r="Y1360" i="21" s="1"/>
  <c r="X1360" i="21" s="1"/>
  <c r="V503" i="21"/>
  <c r="AF503" i="21" s="1"/>
  <c r="Y503" i="21" s="1"/>
  <c r="X503" i="21" s="1"/>
  <c r="V693" i="21"/>
  <c r="AF693" i="21" s="1"/>
  <c r="Y693" i="21" s="1"/>
  <c r="X693" i="21" s="1"/>
  <c r="V135" i="21"/>
  <c r="AF135" i="21" s="1"/>
  <c r="Y135" i="21" s="1"/>
  <c r="X135" i="21" s="1"/>
  <c r="V47" i="21"/>
  <c r="AF47" i="21" s="1"/>
  <c r="W795" i="21" l="1"/>
  <c r="W1579" i="21"/>
  <c r="W1399" i="21"/>
  <c r="B19" i="13"/>
  <c r="J20" i="13"/>
  <c r="K20" i="13"/>
  <c r="I20" i="13"/>
  <c r="W1856" i="21"/>
  <c r="W941" i="21"/>
  <c r="V418" i="21"/>
  <c r="AF418" i="21" s="1"/>
  <c r="Y418" i="21" s="1"/>
  <c r="X418" i="21" s="1"/>
  <c r="W760" i="21"/>
  <c r="W1997" i="21"/>
  <c r="W862" i="21"/>
  <c r="W1209" i="21"/>
  <c r="W1037" i="21"/>
  <c r="W599" i="21"/>
  <c r="W1110" i="21"/>
  <c r="W1871" i="21"/>
  <c r="W1835" i="21"/>
  <c r="W864" i="21"/>
  <c r="W628" i="21"/>
  <c r="W758" i="21"/>
  <c r="W1256" i="21"/>
  <c r="W1471" i="21"/>
  <c r="W536" i="21"/>
  <c r="W804" i="21"/>
  <c r="W891" i="21"/>
  <c r="W1555" i="21"/>
  <c r="W1094" i="21"/>
  <c r="W985" i="21"/>
  <c r="AE470" i="21"/>
  <c r="W1829" i="21"/>
  <c r="W1105" i="21"/>
  <c r="W568" i="21"/>
  <c r="W1578" i="21"/>
  <c r="W776" i="21"/>
  <c r="W633" i="21"/>
  <c r="W542" i="21"/>
  <c r="W1586" i="21"/>
  <c r="W517" i="21"/>
  <c r="V368" i="21"/>
  <c r="AF368" i="21" s="1"/>
  <c r="W961" i="21"/>
  <c r="W1160" i="21"/>
  <c r="W1327" i="21"/>
  <c r="V297" i="21"/>
  <c r="AF297" i="21" s="1"/>
  <c r="Y297" i="21" s="1"/>
  <c r="X297" i="21" s="1"/>
  <c r="W1176" i="21"/>
  <c r="W1837" i="21"/>
  <c r="AE274" i="21"/>
  <c r="V276" i="21"/>
  <c r="AF276" i="21" s="1"/>
  <c r="Y276" i="21" s="1"/>
  <c r="X276" i="21" s="1"/>
  <c r="W1137" i="21"/>
  <c r="W1566" i="21"/>
  <c r="W1377" i="21"/>
  <c r="W616" i="21"/>
  <c r="W644" i="21"/>
  <c r="V330" i="21"/>
  <c r="AF330" i="21" s="1"/>
  <c r="W1540" i="21"/>
  <c r="W1712" i="21"/>
  <c r="V429" i="21"/>
  <c r="AF429" i="21" s="1"/>
  <c r="Y429" i="21" s="1"/>
  <c r="X429" i="21" s="1"/>
  <c r="V432" i="21"/>
  <c r="AF432" i="21" s="1"/>
  <c r="Y432" i="21" s="1"/>
  <c r="X432" i="21" s="1"/>
  <c r="W1927" i="21"/>
  <c r="W822" i="21"/>
  <c r="W954" i="21"/>
  <c r="W1986" i="21"/>
  <c r="W1545" i="21"/>
  <c r="W955" i="21"/>
  <c r="W1454" i="21"/>
  <c r="V386" i="21"/>
  <c r="AF386" i="21" s="1"/>
  <c r="Y386" i="21" s="1"/>
  <c r="X386" i="21" s="1"/>
  <c r="W1886" i="21"/>
  <c r="W1119" i="21"/>
  <c r="W553" i="21"/>
  <c r="W653" i="21"/>
  <c r="W566" i="21"/>
  <c r="V304" i="21"/>
  <c r="AF304" i="21" s="1"/>
  <c r="Y304" i="21" s="1"/>
  <c r="X304" i="21" s="1"/>
  <c r="W1738" i="21"/>
  <c r="W493" i="21"/>
  <c r="AE364" i="21"/>
  <c r="Y364" i="21" s="1"/>
  <c r="X364" i="21" s="1"/>
  <c r="AE344" i="21"/>
  <c r="Y344" i="21" s="1"/>
  <c r="X344" i="21" s="1"/>
  <c r="W1543" i="21"/>
  <c r="W1446" i="21"/>
  <c r="W1634" i="21"/>
  <c r="W1874" i="21"/>
  <c r="W1010" i="21"/>
  <c r="W1480" i="21"/>
  <c r="W598" i="21"/>
  <c r="W892" i="21"/>
  <c r="W1818" i="21"/>
  <c r="W592" i="21"/>
  <c r="W1544" i="21"/>
  <c r="W1334" i="21"/>
  <c r="AE311" i="21"/>
  <c r="W1584" i="21"/>
  <c r="W1580" i="21"/>
  <c r="W820" i="21"/>
  <c r="W1303" i="21"/>
  <c r="W1133" i="21"/>
  <c r="W823" i="21"/>
  <c r="W586" i="21"/>
  <c r="AE378" i="21"/>
  <c r="W1868" i="21"/>
  <c r="W687" i="21"/>
  <c r="W1420" i="21"/>
  <c r="W672" i="21"/>
  <c r="W1115" i="21"/>
  <c r="W624" i="21"/>
  <c r="W488" i="21"/>
  <c r="W1456" i="21"/>
  <c r="W591" i="21"/>
  <c r="W1660" i="21"/>
  <c r="W491" i="21"/>
  <c r="W573" i="21"/>
  <c r="W1503" i="21"/>
  <c r="W605" i="21"/>
  <c r="W810" i="21"/>
  <c r="W1842" i="21"/>
  <c r="W1722" i="21"/>
  <c r="W587" i="21"/>
  <c r="W1053" i="21"/>
  <c r="AE408" i="21"/>
  <c r="W826" i="21"/>
  <c r="W1182" i="21"/>
  <c r="W1713" i="21"/>
  <c r="W495" i="21"/>
  <c r="W1628" i="21"/>
  <c r="W556" i="21"/>
  <c r="W790" i="21"/>
  <c r="W895" i="21"/>
  <c r="W696" i="21"/>
  <c r="W1353" i="21"/>
  <c r="W1120" i="21"/>
  <c r="W1587" i="21"/>
  <c r="W1219" i="21"/>
  <c r="W937" i="21"/>
  <c r="W1107" i="21"/>
  <c r="AE291" i="21"/>
  <c r="W522" i="21"/>
  <c r="W716" i="21"/>
  <c r="W1980" i="21"/>
  <c r="W1062" i="21"/>
  <c r="W1834" i="21"/>
  <c r="W1295" i="21"/>
  <c r="W774" i="21"/>
  <c r="W965" i="21"/>
  <c r="W809" i="21"/>
  <c r="W1692" i="21"/>
  <c r="W1751" i="21"/>
  <c r="W1166" i="21"/>
  <c r="W1259" i="21"/>
  <c r="W849" i="21"/>
  <c r="W1449" i="21"/>
  <c r="W1716" i="21"/>
  <c r="W1577" i="21"/>
  <c r="W1863" i="21"/>
  <c r="W1090" i="21"/>
  <c r="W748" i="21"/>
  <c r="W1002" i="21"/>
  <c r="W1157" i="21"/>
  <c r="W1552" i="21"/>
  <c r="W479" i="21"/>
  <c r="W938" i="21"/>
  <c r="W872" i="21"/>
  <c r="W572" i="21"/>
  <c r="X7" i="21"/>
  <c r="Y677" i="37"/>
  <c r="Y411" i="37"/>
  <c r="Y145" i="37"/>
  <c r="W869" i="21"/>
  <c r="W1782" i="21"/>
  <c r="W1654" i="21"/>
  <c r="J279" i="37"/>
  <c r="J146" i="37"/>
  <c r="J412" i="37"/>
  <c r="J278" i="37"/>
  <c r="W603" i="21"/>
  <c r="W944" i="21"/>
  <c r="W537" i="21"/>
  <c r="J678" i="37"/>
  <c r="W865" i="21"/>
  <c r="W1680" i="21"/>
  <c r="W1043" i="21"/>
  <c r="W1917" i="21"/>
  <c r="X398" i="21"/>
  <c r="X362" i="21"/>
  <c r="X481" i="21"/>
  <c r="W481" i="21" s="1"/>
  <c r="X131" i="21"/>
  <c r="X1632" i="21"/>
  <c r="W1632" i="21" s="1"/>
  <c r="X154" i="21"/>
  <c r="X374" i="21"/>
  <c r="X220" i="21"/>
  <c r="X239" i="21"/>
  <c r="X550" i="21"/>
  <c r="W550" i="21" s="1"/>
  <c r="X1276" i="21"/>
  <c r="W1276" i="21" s="1"/>
  <c r="X121" i="21"/>
  <c r="X330" i="21"/>
  <c r="X640" i="21"/>
  <c r="W640" i="21" s="1"/>
  <c r="X224" i="21"/>
  <c r="V313" i="21"/>
  <c r="AF313" i="21" s="1"/>
  <c r="X358" i="21"/>
  <c r="X484" i="21"/>
  <c r="W484" i="21" s="1"/>
  <c r="X2004" i="21"/>
  <c r="W2004" i="21" s="1"/>
  <c r="W1662" i="21"/>
  <c r="Y273" i="21"/>
  <c r="X273" i="21" s="1"/>
  <c r="Y408" i="21"/>
  <c r="X408" i="21" s="1"/>
  <c r="Y146" i="21"/>
  <c r="X146" i="21" s="1"/>
  <c r="W970" i="21"/>
  <c r="W1198" i="21"/>
  <c r="Y88" i="21"/>
  <c r="X88" i="21" s="1"/>
  <c r="Y10" i="21"/>
  <c r="X10" i="21" s="1"/>
  <c r="Y86" i="21"/>
  <c r="X86" i="21" s="1"/>
  <c r="Y70" i="21"/>
  <c r="X70" i="21" s="1"/>
  <c r="Y108" i="21"/>
  <c r="X108" i="21" s="1"/>
  <c r="Y29" i="21"/>
  <c r="X29" i="21" s="1"/>
  <c r="Y78" i="21"/>
  <c r="X78" i="21" s="1"/>
  <c r="Y47" i="21"/>
  <c r="X47" i="21" s="1"/>
  <c r="Y71" i="21"/>
  <c r="X71" i="21" s="1"/>
  <c r="Y84" i="21"/>
  <c r="X84" i="21" s="1"/>
  <c r="X187" i="21"/>
  <c r="Y6" i="21"/>
  <c r="Y12" i="37" s="1"/>
  <c r="Y101" i="21"/>
  <c r="X101" i="21" s="1"/>
  <c r="Y45" i="21"/>
  <c r="X45" i="21" s="1"/>
  <c r="Y27" i="21"/>
  <c r="X27" i="21" s="1"/>
  <c r="Y94" i="21"/>
  <c r="X94" i="21" s="1"/>
  <c r="Y104" i="21"/>
  <c r="X104" i="21" s="1"/>
  <c r="Y67" i="21"/>
  <c r="X67" i="21" s="1"/>
  <c r="Y15" i="21"/>
  <c r="X15" i="21" s="1"/>
  <c r="Y12" i="21"/>
  <c r="X12" i="21" s="1"/>
  <c r="Y13" i="21"/>
  <c r="X13" i="21" s="1"/>
  <c r="Y40" i="21"/>
  <c r="X40" i="21" s="1"/>
  <c r="Y80" i="21"/>
  <c r="X80" i="21" s="1"/>
  <c r="X416" i="21"/>
  <c r="X119" i="21"/>
  <c r="X228" i="21"/>
  <c r="W951" i="21"/>
  <c r="X235" i="21"/>
  <c r="X1140" i="21"/>
  <c r="W1140" i="21" s="1"/>
  <c r="X140" i="21"/>
  <c r="Y167" i="21"/>
  <c r="X167" i="21" s="1"/>
  <c r="Y229" i="21"/>
  <c r="X229" i="21" s="1"/>
  <c r="Y215" i="21"/>
  <c r="X215" i="21" s="1"/>
  <c r="Y246" i="21"/>
  <c r="X246" i="21" s="1"/>
  <c r="Y267" i="21"/>
  <c r="X267" i="21" s="1"/>
  <c r="X470" i="21"/>
  <c r="W470" i="21" s="1"/>
  <c r="AF56" i="21"/>
  <c r="W1293" i="21"/>
  <c r="X243" i="21"/>
  <c r="AF89" i="21"/>
  <c r="AF59" i="21"/>
  <c r="AF20" i="21"/>
  <c r="AF93" i="21"/>
  <c r="AF98" i="21"/>
  <c r="Y1017" i="21"/>
  <c r="X1017" i="21" s="1"/>
  <c r="Y812" i="21"/>
  <c r="X812" i="21" s="1"/>
  <c r="Y118" i="21"/>
  <c r="X118" i="21" s="1"/>
  <c r="Y1402" i="21"/>
  <c r="X1402" i="21" s="1"/>
  <c r="Y913" i="21"/>
  <c r="X913" i="21" s="1"/>
  <c r="Y649" i="21"/>
  <c r="X649" i="21" s="1"/>
  <c r="Y1799" i="21"/>
  <c r="X1799" i="21" s="1"/>
  <c r="Y238" i="21"/>
  <c r="X238" i="21" s="1"/>
  <c r="Y141" i="21"/>
  <c r="X141" i="21" s="1"/>
  <c r="Y402" i="21"/>
  <c r="X402" i="21" s="1"/>
  <c r="Y214" i="21"/>
  <c r="X214" i="21" s="1"/>
  <c r="Y412" i="21"/>
  <c r="X412" i="21" s="1"/>
  <c r="Y191" i="21"/>
  <c r="X191" i="21" s="1"/>
  <c r="Y133" i="21"/>
  <c r="X133" i="21" s="1"/>
  <c r="Y156" i="21"/>
  <c r="X156" i="21" s="1"/>
  <c r="Y213" i="21"/>
  <c r="X213" i="21" s="1"/>
  <c r="Y210" i="21"/>
  <c r="X210" i="21" s="1"/>
  <c r="Y257" i="21"/>
  <c r="X257" i="21" s="1"/>
  <c r="Y435" i="21"/>
  <c r="X435" i="21" s="1"/>
  <c r="Y237" i="21"/>
  <c r="X237" i="21" s="1"/>
  <c r="Y406" i="21"/>
  <c r="X406" i="21" s="1"/>
  <c r="Y1086" i="21"/>
  <c r="X1086" i="21" s="1"/>
  <c r="Y1778" i="21"/>
  <c r="X1778" i="21" s="1"/>
  <c r="Y311" i="21"/>
  <c r="X311" i="21" s="1"/>
  <c r="Y164" i="21"/>
  <c r="X164" i="21" s="1"/>
  <c r="Y222" i="21"/>
  <c r="X222" i="21" s="1"/>
  <c r="Y221" i="21"/>
  <c r="X221" i="21" s="1"/>
  <c r="Y299" i="21"/>
  <c r="X299" i="21" s="1"/>
  <c r="Y142" i="21"/>
  <c r="X142" i="21" s="1"/>
  <c r="Y467" i="21"/>
  <c r="X467" i="21" s="1"/>
  <c r="Y318" i="21"/>
  <c r="X318" i="21" s="1"/>
  <c r="Y286" i="21"/>
  <c r="X286" i="21" s="1"/>
  <c r="Y117" i="21"/>
  <c r="X117" i="21" s="1"/>
  <c r="Y465" i="21"/>
  <c r="X465" i="21" s="1"/>
  <c r="Y445" i="21"/>
  <c r="X445" i="21" s="1"/>
  <c r="Y128" i="21"/>
  <c r="X128" i="21" s="1"/>
  <c r="Y175" i="21"/>
  <c r="X175" i="21" s="1"/>
  <c r="Y468" i="21"/>
  <c r="X468" i="21" s="1"/>
  <c r="Y339" i="21"/>
  <c r="X339" i="21" s="1"/>
  <c r="Y219" i="21"/>
  <c r="X219" i="21" s="1"/>
  <c r="Y252" i="21"/>
  <c r="X252" i="21" s="1"/>
  <c r="Y357" i="21"/>
  <c r="X357" i="21" s="1"/>
  <c r="Y419" i="21"/>
  <c r="X419" i="21" s="1"/>
  <c r="Y126" i="21"/>
  <c r="X126" i="21" s="1"/>
  <c r="Y437" i="21"/>
  <c r="X437" i="21" s="1"/>
  <c r="Y1458" i="21"/>
  <c r="X1458" i="21" s="1"/>
  <c r="Y145" i="21"/>
  <c r="X145" i="21" s="1"/>
  <c r="Y1145" i="21"/>
  <c r="X1145" i="21" s="1"/>
  <c r="Y442" i="21"/>
  <c r="X442" i="21" s="1"/>
  <c r="X359" i="21"/>
  <c r="X274" i="21"/>
  <c r="W1908" i="21"/>
  <c r="Y61" i="21"/>
  <c r="X61" i="21" s="1"/>
  <c r="AF14" i="21"/>
  <c r="Y103" i="21"/>
  <c r="X103" i="21" s="1"/>
  <c r="AF44" i="21"/>
  <c r="AF49" i="21"/>
  <c r="AF76" i="21"/>
  <c r="AF77" i="21"/>
  <c r="AF97" i="21"/>
  <c r="Y106" i="21"/>
  <c r="X106" i="21" s="1"/>
  <c r="Y20" i="21"/>
  <c r="AF30" i="21"/>
  <c r="AF28" i="21"/>
  <c r="W1910" i="21"/>
  <c r="W1064" i="21"/>
  <c r="W1011" i="21"/>
  <c r="W890" i="21"/>
  <c r="W482" i="21"/>
  <c r="W1501" i="21"/>
  <c r="W1260" i="21"/>
  <c r="W986" i="21"/>
  <c r="W1267" i="21"/>
  <c r="W898" i="21"/>
  <c r="W1844" i="21"/>
  <c r="W694" i="21"/>
  <c r="W1822" i="21"/>
  <c r="W1216" i="21"/>
  <c r="W486" i="21"/>
  <c r="W1048" i="21"/>
  <c r="W1302" i="21"/>
  <c r="W623" i="21"/>
  <c r="W1939" i="21"/>
  <c r="W834" i="21"/>
  <c r="W582" i="21"/>
  <c r="W678" i="21"/>
  <c r="W1496" i="21"/>
  <c r="W1122" i="21"/>
  <c r="W1516" i="21"/>
  <c r="W1000" i="21"/>
  <c r="W697" i="21"/>
  <c r="W1058" i="21"/>
  <c r="W1082" i="21"/>
  <c r="W1509" i="21"/>
  <c r="W1894" i="21"/>
  <c r="W1109" i="21"/>
  <c r="W1172" i="21"/>
  <c r="Y952" i="21"/>
  <c r="X952" i="21" s="1"/>
  <c r="Y1075" i="21"/>
  <c r="X1075" i="21" s="1"/>
  <c r="Y436" i="21"/>
  <c r="X436" i="21" s="1"/>
  <c r="W1272" i="21"/>
  <c r="W685" i="21"/>
  <c r="W622" i="21"/>
  <c r="W1731" i="21"/>
  <c r="W1743" i="21"/>
  <c r="W1562" i="21"/>
  <c r="W1020" i="21"/>
  <c r="W1101" i="21"/>
  <c r="W1387" i="21"/>
  <c r="W654" i="21"/>
  <c r="W661" i="21"/>
  <c r="W786" i="21"/>
  <c r="W682" i="21"/>
  <c r="W1170" i="21"/>
  <c r="W1518" i="21"/>
  <c r="W1384" i="21"/>
  <c r="W1309" i="21"/>
  <c r="W1573" i="21"/>
  <c r="W1926" i="21"/>
  <c r="W1363" i="21"/>
  <c r="W1961" i="21"/>
  <c r="W1254" i="21"/>
  <c r="W1323" i="21"/>
  <c r="W1893" i="21"/>
  <c r="W1340" i="21"/>
  <c r="W1624" i="21"/>
  <c r="W508" i="21"/>
  <c r="W1191" i="21"/>
  <c r="W1325" i="21"/>
  <c r="W1279" i="21"/>
  <c r="W1459" i="21"/>
  <c r="W751" i="21"/>
  <c r="W1813" i="21"/>
  <c r="W497" i="21"/>
  <c r="W1627" i="21"/>
  <c r="W1465" i="21"/>
  <c r="W507" i="21"/>
  <c r="W1824" i="21"/>
  <c r="W1657" i="21"/>
  <c r="W1597" i="21"/>
  <c r="W1875" i="21"/>
  <c r="W1533" i="21"/>
  <c r="W841" i="21"/>
  <c r="W1938" i="21"/>
  <c r="W1568" i="21"/>
  <c r="W1708" i="21"/>
  <c r="W1658" i="21"/>
  <c r="W1656" i="21"/>
  <c r="W1781" i="21"/>
  <c r="W1139" i="21"/>
  <c r="W1113" i="21"/>
  <c r="W1379" i="21"/>
  <c r="W707" i="21"/>
  <c r="W1650" i="21"/>
  <c r="W1761" i="21"/>
  <c r="W1455" i="21"/>
  <c r="W1485" i="21"/>
  <c r="W861" i="21"/>
  <c r="W1044" i="21"/>
  <c r="W1832" i="21"/>
  <c r="W1526" i="21"/>
  <c r="W1222" i="21"/>
  <c r="W1693" i="21"/>
  <c r="W1408" i="21"/>
  <c r="W805" i="21"/>
  <c r="W1683" i="21"/>
  <c r="W1613" i="21"/>
  <c r="W1015" i="21"/>
  <c r="W1550" i="21"/>
  <c r="W525" i="21"/>
  <c r="W1178" i="21"/>
  <c r="W1892" i="21"/>
  <c r="W1860" i="21"/>
  <c r="W1866" i="21"/>
  <c r="W771" i="21"/>
  <c r="W1221" i="21"/>
  <c r="W1380" i="21"/>
  <c r="W1974" i="21"/>
  <c r="W1895" i="21"/>
  <c r="W539" i="21"/>
  <c r="W1932" i="21"/>
  <c r="W1237" i="21"/>
  <c r="W1098" i="21"/>
  <c r="W1851" i="21"/>
  <c r="W1947" i="21"/>
  <c r="W1067" i="21"/>
  <c r="W549" i="21"/>
  <c r="W1554" i="21"/>
  <c r="W1491" i="21"/>
  <c r="W690" i="21"/>
  <c r="W887" i="21"/>
  <c r="W945" i="21"/>
  <c r="W496" i="21"/>
  <c r="W1549" i="21"/>
  <c r="W1921" i="21"/>
  <c r="W1672" i="21"/>
  <c r="W1004" i="21"/>
  <c r="W1774" i="21"/>
  <c r="W1324" i="21"/>
  <c r="W1286" i="21"/>
  <c r="W1839" i="21"/>
  <c r="W483" i="21"/>
  <c r="W503" i="21"/>
  <c r="W1714" i="21"/>
  <c r="W511" i="21"/>
  <c r="W1290" i="21"/>
  <c r="W1596" i="21"/>
  <c r="W894" i="21"/>
  <c r="W873" i="21"/>
  <c r="W1360" i="21"/>
  <c r="W1478" i="21"/>
  <c r="W1469" i="21"/>
  <c r="W840" i="21"/>
  <c r="W1349" i="21"/>
  <c r="W926" i="21"/>
  <c r="W1525" i="21"/>
  <c r="W1333" i="21"/>
  <c r="W1664" i="21"/>
  <c r="W574" i="21"/>
  <c r="W984" i="21"/>
  <c r="W721" i="21"/>
  <c r="W1952" i="21"/>
  <c r="W759" i="21"/>
  <c r="W580" i="21"/>
  <c r="W626" i="21"/>
  <c r="W1171" i="21"/>
  <c r="W848" i="21"/>
  <c r="W681" i="21"/>
  <c r="W1519" i="21"/>
  <c r="W1701" i="21"/>
  <c r="W1705" i="21"/>
  <c r="W1206" i="21"/>
  <c r="W1558" i="21"/>
  <c r="W1633" i="21"/>
  <c r="W578" i="21"/>
  <c r="W1814" i="21"/>
  <c r="W1711" i="21"/>
  <c r="W763" i="21"/>
  <c r="W764" i="21"/>
  <c r="W1589" i="21"/>
  <c r="W1121" i="21"/>
  <c r="W506" i="21"/>
  <c r="W501" i="21"/>
  <c r="W1878" i="21"/>
  <c r="W1301" i="21"/>
  <c r="W1366" i="21"/>
  <c r="W1187" i="21"/>
  <c r="W1599" i="21"/>
  <c r="W1341" i="21"/>
  <c r="W976" i="21"/>
  <c r="W787" i="21"/>
  <c r="W958" i="21"/>
  <c r="W1028" i="21"/>
  <c r="W1296" i="21"/>
  <c r="W947" i="21"/>
  <c r="W1671" i="21"/>
  <c r="W1193" i="21"/>
  <c r="W893" i="21"/>
  <c r="W1111" i="21"/>
  <c r="W857" i="21"/>
  <c r="W670" i="21"/>
  <c r="W855" i="21"/>
  <c r="W1710" i="21"/>
  <c r="W1569" i="21"/>
  <c r="W1510" i="21"/>
  <c r="W1393" i="21"/>
  <c r="W1706" i="21"/>
  <c r="W1269" i="21"/>
  <c r="W509" i="21"/>
  <c r="W1266" i="21"/>
  <c r="W1625" i="21"/>
  <c r="W1897" i="21"/>
  <c r="W1149" i="21"/>
  <c r="W1404" i="21"/>
  <c r="W1649" i="21"/>
  <c r="W880" i="21"/>
  <c r="W1816" i="21"/>
  <c r="W1762" i="21"/>
  <c r="W1766" i="21"/>
  <c r="W1801" i="21"/>
  <c r="W1463" i="21"/>
  <c r="W1718" i="21"/>
  <c r="W1725" i="21"/>
  <c r="W521" i="21"/>
  <c r="W1591" i="21"/>
  <c r="W1769" i="21"/>
  <c r="W1299" i="21"/>
  <c r="W1934" i="21"/>
  <c r="W1973" i="21"/>
  <c r="W1003" i="21"/>
  <c r="W1978" i="21"/>
  <c r="W1134" i="21"/>
  <c r="W1350" i="21"/>
  <c r="W1879" i="21"/>
  <c r="W737" i="21"/>
  <c r="W739" i="21"/>
  <c r="W717" i="21"/>
  <c r="W1982" i="21"/>
  <c r="W1164" i="21"/>
  <c r="W1780" i="21"/>
  <c r="W1410" i="21"/>
  <c r="W1112" i="21"/>
  <c r="W1347" i="21"/>
  <c r="W1723" i="21"/>
  <c r="W1358" i="21"/>
  <c r="W1985" i="21"/>
  <c r="W1726" i="21"/>
  <c r="W1029" i="21"/>
  <c r="W1383" i="21"/>
  <c r="W1255" i="21"/>
  <c r="W1807" i="21"/>
  <c r="W1759" i="21"/>
  <c r="W1870" i="21"/>
  <c r="W594" i="21"/>
  <c r="W1883" i="21"/>
  <c r="W545" i="21"/>
  <c r="W1431" i="21"/>
  <c r="W527" i="21"/>
  <c r="W1815" i="21"/>
  <c r="W476" i="21"/>
  <c r="W1877" i="21"/>
  <c r="W1194" i="21"/>
  <c r="W1843" i="21"/>
  <c r="W981" i="21"/>
  <c r="W906" i="21"/>
  <c r="W546" i="21"/>
  <c r="W922" i="21"/>
  <c r="W1228" i="21"/>
  <c r="W1507" i="21"/>
  <c r="W782" i="21"/>
  <c r="W1440" i="21"/>
  <c r="W1386" i="21"/>
  <c r="W1158" i="21"/>
  <c r="W523" i="21"/>
  <c r="W824" i="21"/>
  <c r="W577" i="21"/>
  <c r="W1423" i="21"/>
  <c r="W1481" i="21"/>
  <c r="W1988" i="21"/>
  <c r="W1310" i="21"/>
  <c r="W847" i="21"/>
  <c r="W1737" i="21"/>
  <c r="W1950" i="21"/>
  <c r="W1945" i="21"/>
  <c r="W1765" i="21"/>
  <c r="W502" i="21"/>
  <c r="W1100" i="21"/>
  <c r="W1189" i="21"/>
  <c r="W1382" i="21"/>
  <c r="W1351" i="21"/>
  <c r="W526" i="21"/>
  <c r="W989" i="21"/>
  <c r="W1502" i="21"/>
  <c r="W1616" i="21"/>
  <c r="W1304" i="21"/>
  <c r="W1846" i="21"/>
  <c r="W505" i="21"/>
  <c r="W762" i="21"/>
  <c r="W1461" i="21"/>
  <c r="W1876" i="21"/>
  <c r="W1460" i="21"/>
  <c r="W1396" i="21"/>
  <c r="W1872" i="21"/>
  <c r="W1346" i="21"/>
  <c r="W1626" i="21"/>
  <c r="W571" i="21"/>
  <c r="W1223" i="21"/>
  <c r="W1511" i="21"/>
  <c r="W1592" i="21"/>
  <c r="W1719" i="21"/>
  <c r="W1890" i="21"/>
  <c r="W1581" i="21"/>
  <c r="W1775" i="21"/>
  <c r="W927" i="21"/>
  <c r="W1798" i="21"/>
  <c r="W934" i="21"/>
  <c r="W1195" i="21"/>
  <c r="W1556" i="21"/>
  <c r="W908" i="21"/>
  <c r="W946" i="21"/>
  <c r="W1931" i="21"/>
  <c r="W1861" i="21"/>
  <c r="W1411" i="21"/>
  <c r="W1381" i="21"/>
  <c r="W1532" i="21"/>
  <c r="W1547" i="21"/>
  <c r="W1767" i="21"/>
  <c r="W845" i="21"/>
  <c r="W1753" i="21"/>
  <c r="W1724" i="21"/>
  <c r="W1696" i="21"/>
  <c r="W1534" i="21"/>
  <c r="W1484" i="21"/>
  <c r="W1854" i="21"/>
  <c r="W1937" i="21"/>
  <c r="W1354" i="21"/>
  <c r="W1800" i="21"/>
  <c r="W735" i="21"/>
  <c r="W544" i="21"/>
  <c r="W1936" i="21"/>
  <c r="W646" i="21"/>
  <c r="W1605" i="21"/>
  <c r="W1888" i="21"/>
  <c r="W1770" i="21"/>
  <c r="W1881" i="21"/>
  <c r="W1896" i="21"/>
  <c r="W1123" i="21"/>
  <c r="W1887" i="21"/>
  <c r="W1321" i="21"/>
  <c r="W1315" i="21"/>
  <c r="W1466" i="21"/>
  <c r="W1367" i="21"/>
  <c r="W1560" i="21"/>
  <c r="W1996" i="21"/>
  <c r="W1482" i="21"/>
  <c r="W1857" i="21"/>
  <c r="W1527" i="21"/>
  <c r="W899" i="21"/>
  <c r="W1027" i="21"/>
  <c r="W1042" i="21"/>
  <c r="W1570" i="21"/>
  <c r="W1858" i="21"/>
  <c r="W1907" i="21"/>
  <c r="W1880" i="21"/>
  <c r="W1853" i="21"/>
  <c r="W1477" i="21"/>
  <c r="W1472" i="21"/>
  <c r="W666" i="21"/>
  <c r="W498" i="21"/>
  <c r="W499" i="21"/>
  <c r="W706" i="21"/>
  <c r="W1889" i="21"/>
  <c r="W1019" i="21"/>
  <c r="W1598" i="21"/>
  <c r="W930" i="21"/>
  <c r="W1804" i="21"/>
  <c r="W1374" i="21"/>
  <c r="W1825" i="21"/>
  <c r="W1859" i="21"/>
  <c r="W1965" i="21"/>
  <c r="W1788" i="21"/>
  <c r="W1588" i="21"/>
  <c r="W1571" i="21"/>
  <c r="W683" i="21"/>
  <c r="W1308" i="21"/>
  <c r="W1796" i="21"/>
  <c r="W1348" i="21"/>
  <c r="W1618" i="21"/>
  <c r="W903" i="21"/>
  <c r="W1186" i="21"/>
  <c r="W1395" i="21"/>
  <c r="W1092" i="21"/>
  <c r="W1394" i="21"/>
  <c r="W541" i="21"/>
  <c r="W839" i="21"/>
  <c r="W917" i="21"/>
  <c r="W1975" i="21"/>
  <c r="W1622" i="21"/>
  <c r="W1479" i="21"/>
  <c r="W1686" i="21"/>
  <c r="W968" i="21"/>
  <c r="W1528" i="21"/>
  <c r="W851" i="21"/>
  <c r="W1779" i="21"/>
  <c r="W492" i="21"/>
  <c r="W1648" i="21"/>
  <c r="W746" i="21"/>
  <c r="W1869" i="21"/>
  <c r="W1987" i="21"/>
  <c r="W1538" i="21"/>
  <c r="W1865" i="21"/>
  <c r="W1695" i="21"/>
  <c r="W513" i="21"/>
  <c r="W615" i="21"/>
  <c r="W856" i="21"/>
  <c r="W1623" i="21"/>
  <c r="W1412" i="21"/>
  <c r="W967" i="21"/>
  <c r="W1155" i="21"/>
  <c r="W978" i="21"/>
  <c r="W1867" i="21"/>
  <c r="W1464" i="21"/>
  <c r="W1826" i="21"/>
  <c r="W629" i="21"/>
  <c r="W1199" i="21"/>
  <c r="W900" i="21"/>
  <c r="W1468" i="21"/>
  <c r="W1852" i="21"/>
  <c r="W1060" i="21"/>
  <c r="W1473" i="21"/>
  <c r="W959" i="21"/>
  <c r="W1760" i="21"/>
  <c r="W1551" i="21"/>
  <c r="W1165" i="21"/>
  <c r="W1102" i="21"/>
  <c r="W761" i="21"/>
  <c r="W1372" i="21"/>
  <c r="W534" i="21"/>
  <c r="W617" i="21"/>
  <c r="W693" i="21"/>
  <c r="W1114" i="21"/>
  <c r="W1342" i="21"/>
  <c r="W1297" i="21"/>
  <c r="W1808" i="21"/>
  <c r="W1841" i="21"/>
  <c r="W1388" i="21"/>
  <c r="W1602" i="21"/>
  <c r="W979" i="21"/>
  <c r="W1827" i="21"/>
  <c r="W1557" i="21"/>
  <c r="W1298" i="21"/>
  <c r="W1252" i="21"/>
  <c r="W1694" i="21"/>
  <c r="W1823" i="21"/>
  <c r="W589" i="21"/>
  <c r="W736" i="21"/>
  <c r="W1179" i="21"/>
  <c r="W1475" i="21"/>
  <c r="W1031" i="21"/>
  <c r="W1314" i="21"/>
  <c r="W1125" i="21"/>
  <c r="W972" i="21"/>
  <c r="W1715" i="21"/>
  <c r="W833" i="21"/>
  <c r="W1486" i="21"/>
  <c r="W884" i="21"/>
  <c r="W1378" i="21"/>
  <c r="W1417" i="21"/>
  <c r="W608" i="21"/>
  <c r="W1840" i="21"/>
  <c r="Y93" i="21"/>
  <c r="X93" i="21" s="1"/>
  <c r="Y314" i="21"/>
  <c r="X314" i="21" s="1"/>
  <c r="Y98" i="21"/>
  <c r="Y341" i="21"/>
  <c r="X341" i="21" s="1"/>
  <c r="Y236" i="21"/>
  <c r="X236" i="21" s="1"/>
  <c r="Y137" i="21"/>
  <c r="X137" i="21" s="1"/>
  <c r="Y271" i="21"/>
  <c r="X271" i="21" s="1"/>
  <c r="Y1665" i="21"/>
  <c r="X1665" i="21" s="1"/>
  <c r="Y378" i="21"/>
  <c r="X378" i="21" s="1"/>
  <c r="Y456" i="21"/>
  <c r="X456" i="21" s="1"/>
  <c r="Y350" i="21"/>
  <c r="X350" i="21" s="1"/>
  <c r="Y110" i="21"/>
  <c r="X110" i="21" s="1"/>
  <c r="Y953" i="21"/>
  <c r="X953" i="21" s="1"/>
  <c r="Y295" i="21"/>
  <c r="X295" i="21" s="1"/>
  <c r="Y676" i="21"/>
  <c r="X676" i="21" s="1"/>
  <c r="Y960" i="21"/>
  <c r="X960" i="21" s="1"/>
  <c r="Y627" i="21"/>
  <c r="X627" i="21" s="1"/>
  <c r="Y1084" i="21"/>
  <c r="X1084" i="21" s="1"/>
  <c r="Y443" i="21"/>
  <c r="X443" i="21" s="1"/>
  <c r="Y139" i="21"/>
  <c r="X139" i="21" s="1"/>
  <c r="Y1967" i="21"/>
  <c r="X1967" i="21" s="1"/>
  <c r="Y983" i="21"/>
  <c r="X983" i="21" s="1"/>
  <c r="Y1163" i="21"/>
  <c r="X1163" i="21" s="1"/>
  <c r="W987" i="21"/>
  <c r="W480" i="21"/>
  <c r="W663" i="21"/>
  <c r="Y291" i="21"/>
  <c r="X291" i="21" s="1"/>
  <c r="W1416" i="21"/>
  <c r="Y1771" i="21"/>
  <c r="X1771" i="21" s="1"/>
  <c r="Y485" i="21"/>
  <c r="X485" i="21" s="1"/>
  <c r="Y14" i="21"/>
  <c r="Y1168" i="21"/>
  <c r="X1168" i="21" s="1"/>
  <c r="Y1040" i="21"/>
  <c r="X1040" i="21" s="1"/>
  <c r="Y261" i="21"/>
  <c r="X261" i="21" s="1"/>
  <c r="Y575" i="21"/>
  <c r="X575" i="21" s="1"/>
  <c r="Y1204" i="21"/>
  <c r="X1204" i="21" s="1"/>
  <c r="Y414" i="21"/>
  <c r="X414" i="21" s="1"/>
  <c r="Y1241" i="21"/>
  <c r="X1241" i="21" s="1"/>
  <c r="Y942" i="21"/>
  <c r="X942" i="21" s="1"/>
  <c r="Y223" i="21"/>
  <c r="X223" i="21" s="1"/>
  <c r="Y44" i="21"/>
  <c r="X44" i="21" s="1"/>
  <c r="Y832" i="21"/>
  <c r="X832" i="21" s="1"/>
  <c r="Y123" i="21"/>
  <c r="X123" i="21" s="1"/>
  <c r="Y200" i="21"/>
  <c r="X200" i="21" s="1"/>
  <c r="Y664" i="21"/>
  <c r="X664" i="21" s="1"/>
  <c r="Y1498" i="21"/>
  <c r="X1498" i="21" s="1"/>
  <c r="Y825" i="21"/>
  <c r="X825" i="21" s="1"/>
  <c r="Y1117" i="21"/>
  <c r="X1117" i="21" s="1"/>
  <c r="Y313" i="21"/>
  <c r="X313" i="21" s="1"/>
  <c r="W552" i="21"/>
  <c r="W489" i="21"/>
  <c r="W1409" i="21"/>
  <c r="W877" i="21"/>
  <c r="V351" i="21"/>
  <c r="AF351" i="21" s="1"/>
  <c r="AE351" i="21"/>
  <c r="V404" i="21"/>
  <c r="AF404" i="21" s="1"/>
  <c r="AE404" i="21"/>
  <c r="V306" i="21"/>
  <c r="AF306" i="21" s="1"/>
  <c r="AE306" i="21"/>
  <c r="V301" i="21"/>
  <c r="AF301" i="21" s="1"/>
  <c r="AE301" i="21"/>
  <c r="V331" i="21"/>
  <c r="AF331" i="21" s="1"/>
  <c r="Y331" i="21" s="1"/>
  <c r="AE331" i="21"/>
  <c r="V316" i="21"/>
  <c r="AF316" i="21" s="1"/>
  <c r="Y316" i="21" s="1"/>
  <c r="AE316" i="21"/>
  <c r="V354" i="21"/>
  <c r="AF354" i="21" s="1"/>
  <c r="AE354" i="21"/>
  <c r="V305" i="21"/>
  <c r="AF305" i="21" s="1"/>
  <c r="Y305" i="21" s="1"/>
  <c r="X305" i="21" s="1"/>
  <c r="AE305" i="21"/>
  <c r="V343" i="21"/>
  <c r="AF343" i="21" s="1"/>
  <c r="AE343" i="21"/>
  <c r="V296" i="21"/>
  <c r="AF296" i="21" s="1"/>
  <c r="AE296" i="21"/>
  <c r="V394" i="21"/>
  <c r="AF394" i="21" s="1"/>
  <c r="AE394" i="21"/>
  <c r="V399" i="21"/>
  <c r="AF399" i="21" s="1"/>
  <c r="AE399" i="21"/>
  <c r="V471" i="21"/>
  <c r="AF471" i="21" s="1"/>
  <c r="AE471" i="21"/>
  <c r="V396" i="21"/>
  <c r="AF396" i="21" s="1"/>
  <c r="AE396" i="21"/>
  <c r="V334" i="21"/>
  <c r="AF334" i="21" s="1"/>
  <c r="AE334" i="21"/>
  <c r="V373" i="21"/>
  <c r="AF373" i="21" s="1"/>
  <c r="AE373" i="21"/>
  <c r="V431" i="21"/>
  <c r="AF431" i="21" s="1"/>
  <c r="AE431" i="21"/>
  <c r="V360" i="21"/>
  <c r="AF360" i="21" s="1"/>
  <c r="AE360" i="21"/>
  <c r="V332" i="21"/>
  <c r="AF332" i="21" s="1"/>
  <c r="AE332" i="21"/>
  <c r="V340" i="21"/>
  <c r="AF340" i="21" s="1"/>
  <c r="AE340" i="21"/>
  <c r="V329" i="21"/>
  <c r="AF329" i="21" s="1"/>
  <c r="Y329" i="21" s="1"/>
  <c r="AE329" i="21"/>
  <c r="V391" i="21"/>
  <c r="AF391" i="21" s="1"/>
  <c r="AE391" i="21"/>
  <c r="V287" i="21"/>
  <c r="AF287" i="21" s="1"/>
  <c r="AE287" i="21"/>
  <c r="V337" i="21"/>
  <c r="AF337" i="21" s="1"/>
  <c r="AE337" i="21"/>
  <c r="V338" i="21"/>
  <c r="AF338" i="21" s="1"/>
  <c r="AE338" i="21"/>
  <c r="V303" i="21"/>
  <c r="AF303" i="21" s="1"/>
  <c r="AE303" i="21"/>
  <c r="V392" i="21"/>
  <c r="AF392" i="21" s="1"/>
  <c r="AE392" i="21"/>
  <c r="V298" i="21"/>
  <c r="AF298" i="21" s="1"/>
  <c r="AE298" i="21"/>
  <c r="V342" i="21"/>
  <c r="AF342" i="21" s="1"/>
  <c r="AE342" i="21"/>
  <c r="AE361" i="21"/>
  <c r="V361" i="21"/>
  <c r="AF361" i="21" s="1"/>
  <c r="AE395" i="21"/>
  <c r="V395" i="21"/>
  <c r="AF395" i="21" s="1"/>
  <c r="V382" i="21"/>
  <c r="AF382" i="21" s="1"/>
  <c r="AE382" i="21"/>
  <c r="V347" i="21"/>
  <c r="AF347" i="21" s="1"/>
  <c r="AE347" i="21"/>
  <c r="V356" i="21"/>
  <c r="AF356" i="21" s="1"/>
  <c r="Y356" i="21" s="1"/>
  <c r="AE356" i="21"/>
  <c r="AE381" i="21"/>
  <c r="V381" i="21"/>
  <c r="AF381" i="21" s="1"/>
  <c r="AE401" i="21"/>
  <c r="V401" i="21"/>
  <c r="AF401" i="21" s="1"/>
  <c r="V405" i="21"/>
  <c r="AF405" i="21" s="1"/>
  <c r="AE405" i="21"/>
  <c r="V355" i="21"/>
  <c r="AF355" i="21" s="1"/>
  <c r="AE355" i="21"/>
  <c r="AE430" i="21"/>
  <c r="V430" i="21"/>
  <c r="AF430" i="21" s="1"/>
  <c r="V335" i="21"/>
  <c r="AF335" i="21" s="1"/>
  <c r="AE335" i="21"/>
  <c r="V309" i="21"/>
  <c r="AF309" i="21" s="1"/>
  <c r="AE309" i="21"/>
  <c r="V323" i="21"/>
  <c r="AF323" i="21" s="1"/>
  <c r="AE323" i="21"/>
  <c r="V321" i="21"/>
  <c r="AF321" i="21" s="1"/>
  <c r="Y321" i="21" s="1"/>
  <c r="AE321" i="21"/>
  <c r="V349" i="21"/>
  <c r="AF349" i="21" s="1"/>
  <c r="Y349" i="21" s="1"/>
  <c r="AE349" i="21"/>
  <c r="V472" i="21"/>
  <c r="AF472" i="21" s="1"/>
  <c r="Y472" i="21" s="1"/>
  <c r="AE472" i="21"/>
  <c r="V421" i="21"/>
  <c r="AF421" i="21" s="1"/>
  <c r="AE421" i="21"/>
  <c r="AE288" i="21"/>
  <c r="V288" i="21"/>
  <c r="AF288" i="21" s="1"/>
  <c r="V384" i="21"/>
  <c r="AF384" i="21" s="1"/>
  <c r="AE384" i="21"/>
  <c r="V308" i="21"/>
  <c r="AF308" i="21" s="1"/>
  <c r="AE308" i="21"/>
  <c r="V279" i="21"/>
  <c r="AF279" i="21" s="1"/>
  <c r="AE279" i="21"/>
  <c r="V284" i="21"/>
  <c r="AF284" i="21" s="1"/>
  <c r="AE284" i="21"/>
  <c r="AE370" i="21"/>
  <c r="V370" i="21"/>
  <c r="AF370" i="21" s="1"/>
  <c r="V474" i="21"/>
  <c r="AF474" i="21" s="1"/>
  <c r="AE474" i="21"/>
  <c r="AE315" i="21"/>
  <c r="V315" i="21"/>
  <c r="AF315" i="21" s="1"/>
  <c r="V320" i="21"/>
  <c r="AF320" i="21" s="1"/>
  <c r="AE320" i="21"/>
  <c r="V365" i="21"/>
  <c r="AF365" i="21" s="1"/>
  <c r="Y365" i="21" s="1"/>
  <c r="AE365" i="21"/>
  <c r="V285" i="21"/>
  <c r="AF285" i="21" s="1"/>
  <c r="AE285" i="21"/>
  <c r="V307" i="21"/>
  <c r="AF307" i="21" s="1"/>
  <c r="Y307" i="21" s="1"/>
  <c r="X307" i="21" s="1"/>
  <c r="AE307" i="21"/>
  <c r="AE300" i="21"/>
  <c r="V300" i="21"/>
  <c r="AF300" i="21" s="1"/>
  <c r="V390" i="21"/>
  <c r="AF390" i="21" s="1"/>
  <c r="AE390" i="21"/>
  <c r="AE336" i="21"/>
  <c r="V336" i="21"/>
  <c r="AF336" i="21" s="1"/>
  <c r="V319" i="21"/>
  <c r="AF319" i="21" s="1"/>
  <c r="AE319" i="21"/>
  <c r="V353" i="21"/>
  <c r="AF353" i="21" s="1"/>
  <c r="AE353" i="21"/>
  <c r="V379" i="21"/>
  <c r="AF379" i="21" s="1"/>
  <c r="AE379" i="21"/>
  <c r="AE428" i="21"/>
  <c r="V428" i="21"/>
  <c r="AF428" i="21" s="1"/>
  <c r="AE393" i="21"/>
  <c r="V393" i="21"/>
  <c r="AF393" i="21" s="1"/>
  <c r="AE352" i="21"/>
  <c r="V352" i="21"/>
  <c r="AF352" i="21" s="1"/>
  <c r="AE290" i="21"/>
  <c r="V290" i="21"/>
  <c r="AF290" i="21" s="1"/>
  <c r="V383" i="21"/>
  <c r="AF383" i="21" s="1"/>
  <c r="AE383" i="21"/>
  <c r="V346" i="21"/>
  <c r="AF346" i="21" s="1"/>
  <c r="Y346" i="21" s="1"/>
  <c r="AE346" i="21"/>
  <c r="V348" i="21"/>
  <c r="AF348" i="21" s="1"/>
  <c r="AE348" i="21"/>
  <c r="W1608" i="21"/>
  <c r="W515" i="21"/>
  <c r="W1572" i="21"/>
  <c r="W842" i="21"/>
  <c r="W866" i="21"/>
  <c r="W1451" i="21"/>
  <c r="W1520" i="21"/>
  <c r="W1593" i="21"/>
  <c r="W691" i="21"/>
  <c r="W579" i="21"/>
  <c r="W1025" i="21"/>
  <c r="W1035" i="21"/>
  <c r="W1359" i="21"/>
  <c r="W1271" i="21"/>
  <c r="W1056" i="21"/>
  <c r="W1167" i="21"/>
  <c r="W569" i="21"/>
  <c r="W1819" i="21"/>
  <c r="W1748" i="21"/>
  <c r="W675" i="21"/>
  <c r="W1900" i="21"/>
  <c r="W1838" i="21"/>
  <c r="W1884" i="21"/>
  <c r="W1495" i="21"/>
  <c r="W494" i="21"/>
  <c r="W1282" i="21"/>
  <c r="W1898" i="21"/>
  <c r="W1640" i="21"/>
  <c r="W815" i="21"/>
  <c r="W1441" i="21"/>
  <c r="W1802" i="21"/>
  <c r="W1091" i="21"/>
  <c r="W1629" i="21"/>
  <c r="W647" i="21"/>
  <c r="W1270" i="21"/>
  <c r="W1954" i="21"/>
  <c r="W1389" i="21"/>
  <c r="W1643" i="21"/>
  <c r="W1397" i="21"/>
  <c r="W1370" i="21"/>
  <c r="W1487" i="21"/>
  <c r="W1744" i="21"/>
  <c r="W1922" i="21"/>
  <c r="W956" i="21"/>
  <c r="W1850" i="21"/>
  <c r="W1476" i="21"/>
  <c r="W1585" i="21"/>
  <c r="W1674" i="21"/>
  <c r="W662" i="21"/>
  <c r="W1398" i="21"/>
  <c r="W971" i="21"/>
  <c r="W2000" i="21"/>
  <c r="W1929" i="21"/>
  <c r="W1979" i="21"/>
  <c r="W949" i="21"/>
  <c r="W1474" i="21"/>
  <c r="W1184" i="21"/>
  <c r="W1690" i="21"/>
  <c r="W814" i="21"/>
  <c r="W630" i="21"/>
  <c r="W1772" i="21"/>
  <c r="W928" i="21"/>
  <c r="W1606" i="21"/>
  <c r="W1403" i="21"/>
  <c r="W1406" i="21"/>
  <c r="W943" i="21"/>
  <c r="W1688" i="21"/>
  <c r="W1836" i="21"/>
  <c r="W1365" i="21"/>
  <c r="W990" i="21"/>
  <c r="W1902" i="21"/>
  <c r="W757" i="21"/>
  <c r="W723" i="21"/>
  <c r="W1124" i="21"/>
  <c r="W1422" i="21"/>
  <c r="W1862" i="21"/>
  <c r="W1288" i="21"/>
  <c r="W1073" i="21"/>
  <c r="W802" i="21"/>
  <c r="W1924" i="21"/>
  <c r="W1652" i="21"/>
  <c r="W1768" i="21"/>
  <c r="W652" i="21"/>
  <c r="W1727" i="21"/>
  <c r="W939" i="21"/>
  <c r="W808" i="21"/>
  <c r="W1131" i="21"/>
  <c r="W532" i="21"/>
  <c r="W1809" i="21"/>
  <c r="W730" i="21"/>
  <c r="W964" i="21"/>
  <c r="W1116" i="21"/>
  <c r="W935" i="21"/>
  <c r="W778" i="21"/>
  <c r="W1976" i="21"/>
  <c r="W584" i="21"/>
  <c r="W643" i="21"/>
  <c r="W1720" i="21"/>
  <c r="W1424" i="21"/>
  <c r="W811" i="21"/>
  <c r="W1619" i="21"/>
  <c r="W1200" i="21"/>
  <c r="W528" i="21"/>
  <c r="W1603" i="21"/>
  <c r="W738" i="21"/>
  <c r="W1429" i="21"/>
  <c r="W785" i="21"/>
  <c r="W1493" i="21"/>
  <c r="Y354" i="21"/>
  <c r="Y368" i="21"/>
  <c r="X368" i="21" s="1"/>
  <c r="Y391" i="21"/>
  <c r="W708" i="21"/>
  <c r="W1966" i="21"/>
  <c r="W1794" i="21"/>
  <c r="W1981" i="21"/>
  <c r="W904" i="21"/>
  <c r="W1756" i="21"/>
  <c r="W1368" i="21"/>
  <c r="W1523" i="21"/>
  <c r="W1504" i="21"/>
  <c r="W980" i="21"/>
  <c r="W1697" i="21"/>
  <c r="W744" i="21"/>
  <c r="W559" i="21"/>
  <c r="W657" i="21"/>
  <c r="W677" i="21"/>
  <c r="W1180" i="21"/>
  <c r="W1081" i="21"/>
  <c r="W1253" i="21"/>
  <c r="W1280" i="21"/>
  <c r="W1093" i="21"/>
  <c r="W1729" i="21"/>
  <c r="W910" i="21"/>
  <c r="W1317" i="21"/>
  <c r="W1811" i="21"/>
  <c r="W1914" i="21"/>
  <c r="W699" i="21"/>
  <c r="W1263" i="21"/>
  <c r="W1999" i="21"/>
  <c r="W1943" i="21"/>
  <c r="W773" i="21"/>
  <c r="W1646" i="21"/>
  <c r="W1741" i="21"/>
  <c r="W1016" i="21"/>
  <c r="W1294" i="21"/>
  <c r="W755" i="21"/>
  <c r="W1099" i="21"/>
  <c r="W974" i="21"/>
  <c r="W996" i="21"/>
  <c r="W1319" i="21"/>
  <c r="W1833" i="21"/>
  <c r="W1970" i="21"/>
  <c r="W1273" i="21"/>
  <c r="W1088" i="21"/>
  <c r="W1702" i="21"/>
  <c r="Y309" i="21"/>
  <c r="Y287" i="21"/>
  <c r="X287" i="21" s="1"/>
  <c r="W885" i="21"/>
  <c r="W1732" i="21"/>
  <c r="W1196" i="21"/>
  <c r="W1220" i="21"/>
  <c r="W1284" i="21"/>
  <c r="W1391" i="21"/>
  <c r="W1405" i="21"/>
  <c r="W490" i="21"/>
  <c r="W1143" i="21"/>
  <c r="W1638" i="21"/>
  <c r="W749" i="21"/>
  <c r="W1777" i="21"/>
  <c r="W888" i="21"/>
  <c r="W920" i="21"/>
  <c r="Y285" i="21"/>
  <c r="Y348" i="21"/>
  <c r="W1763" i="21"/>
  <c r="W1148" i="21"/>
  <c r="W1789" i="21"/>
  <c r="W1154" i="21"/>
  <c r="W1746" i="21"/>
  <c r="W1438" i="21"/>
  <c r="W1447" i="21"/>
  <c r="W1287" i="21"/>
  <c r="W1948" i="21"/>
  <c r="W901" i="21"/>
  <c r="W561" i="21"/>
  <c r="W1659" i="21"/>
  <c r="W1542" i="21"/>
  <c r="W612" i="21"/>
  <c r="W710" i="21"/>
  <c r="W1828" i="21"/>
  <c r="W1244" i="21"/>
  <c r="W555" i="21"/>
  <c r="W1873" i="21"/>
  <c r="W1332" i="21"/>
  <c r="W1162" i="21"/>
  <c r="W1343" i="21"/>
  <c r="W1462" i="21"/>
  <c r="W1413" i="21"/>
  <c r="W788" i="21"/>
  <c r="W1754" i="21"/>
  <c r="W1306" i="21"/>
  <c r="W1919" i="21"/>
  <c r="W1492" i="21"/>
  <c r="W1968" i="21"/>
  <c r="W1792" i="21"/>
  <c r="W1611" i="21"/>
  <c r="W1678" i="21"/>
  <c r="W818" i="21"/>
  <c r="W1190" i="21"/>
  <c r="W728" i="21"/>
  <c r="W477" i="21"/>
  <c r="W1335" i="21"/>
  <c r="W982" i="21"/>
  <c r="W1821" i="21"/>
  <c r="W1912" i="21"/>
  <c r="W1636" i="21"/>
  <c r="W1355" i="21"/>
  <c r="W915" i="21"/>
  <c r="W1009" i="21"/>
  <c r="V375" i="21"/>
  <c r="AF375" i="21" s="1"/>
  <c r="Y375" i="21" s="1"/>
  <c r="X375" i="21" s="1"/>
  <c r="V372" i="21"/>
  <c r="AF372" i="21" s="1"/>
  <c r="Y372" i="21" s="1"/>
  <c r="X372" i="21" s="1"/>
  <c r="V389" i="21"/>
  <c r="AF389" i="21" s="1"/>
  <c r="Y389" i="21" s="1"/>
  <c r="X389" i="21" s="1"/>
  <c r="V475" i="21"/>
  <c r="AF475" i="21" s="1"/>
  <c r="Y475" i="21" s="1"/>
  <c r="X475" i="21" s="1"/>
  <c r="V283" i="21"/>
  <c r="AF283" i="21" s="1"/>
  <c r="Y283" i="21" s="1"/>
  <c r="X283" i="21" s="1"/>
  <c r="V292" i="21"/>
  <c r="AF292" i="21" s="1"/>
  <c r="Y292" i="21" s="1"/>
  <c r="X292" i="21" s="1"/>
  <c r="B18" i="13" l="1"/>
  <c r="K19" i="13"/>
  <c r="I19" i="13"/>
  <c r="J19" i="13"/>
  <c r="W7" i="21"/>
  <c r="U13" i="37" s="1"/>
  <c r="AD13" i="37" s="1"/>
  <c r="R13" i="37"/>
  <c r="L13" i="37" s="1"/>
  <c r="U145" i="37"/>
  <c r="AD145" i="37" s="1"/>
  <c r="AH145" i="37" s="1"/>
  <c r="U411" i="37"/>
  <c r="AD411" i="37" s="1"/>
  <c r="AH411" i="37" s="1"/>
  <c r="U677" i="37"/>
  <c r="AD677" i="37" s="1"/>
  <c r="AH677" i="37" s="1"/>
  <c r="R411" i="37"/>
  <c r="L411" i="37" s="1"/>
  <c r="R145" i="37"/>
  <c r="L145" i="37" s="1"/>
  <c r="R677" i="37"/>
  <c r="L677" i="37" s="1"/>
  <c r="Y11" i="37"/>
  <c r="Y543" i="37"/>
  <c r="Y277" i="37"/>
  <c r="Y144" i="37"/>
  <c r="Y410" i="37"/>
  <c r="Y676" i="37"/>
  <c r="W1145" i="21"/>
  <c r="X6" i="21"/>
  <c r="R12" i="37" s="1"/>
  <c r="L12" i="37" s="1"/>
  <c r="W1402" i="21"/>
  <c r="X98" i="21"/>
  <c r="X14" i="21"/>
  <c r="W1075" i="21"/>
  <c r="X391" i="21"/>
  <c r="W649" i="21"/>
  <c r="X285" i="21"/>
  <c r="X309" i="21"/>
  <c r="W812" i="21"/>
  <c r="X20" i="21"/>
  <c r="W1086" i="21"/>
  <c r="W1799" i="21"/>
  <c r="Y28" i="21"/>
  <c r="X28" i="21" s="1"/>
  <c r="Y97" i="21"/>
  <c r="X97" i="21" s="1"/>
  <c r="Y59" i="21"/>
  <c r="X59" i="21" s="1"/>
  <c r="Y30" i="21"/>
  <c r="X30" i="21" s="1"/>
  <c r="Y77" i="21"/>
  <c r="X77" i="21" s="1"/>
  <c r="Y89" i="21"/>
  <c r="X89" i="21" s="1"/>
  <c r="Y56" i="21"/>
  <c r="X56" i="21" s="1"/>
  <c r="Y76" i="21"/>
  <c r="X76" i="21" s="1"/>
  <c r="X329" i="21"/>
  <c r="Y49" i="21"/>
  <c r="X49" i="21" s="1"/>
  <c r="X354" i="21"/>
  <c r="X472" i="21"/>
  <c r="W472" i="21" s="1"/>
  <c r="X346" i="21"/>
  <c r="X365" i="21"/>
  <c r="X349" i="21"/>
  <c r="X356" i="21"/>
  <c r="X316" i="21"/>
  <c r="X348" i="21"/>
  <c r="X321" i="21"/>
  <c r="X331" i="21"/>
  <c r="W1778" i="21"/>
  <c r="W1017" i="21"/>
  <c r="Y383" i="21"/>
  <c r="X383" i="21" s="1"/>
  <c r="Y353" i="21"/>
  <c r="X353" i="21" s="1"/>
  <c r="Y320" i="21"/>
  <c r="X320" i="21" s="1"/>
  <c r="Y474" i="21"/>
  <c r="X474" i="21" s="1"/>
  <c r="Y284" i="21"/>
  <c r="X284" i="21" s="1"/>
  <c r="Y308" i="21"/>
  <c r="X308" i="21" s="1"/>
  <c r="Y405" i="21"/>
  <c r="X405" i="21" s="1"/>
  <c r="Y347" i="21"/>
  <c r="X347" i="21" s="1"/>
  <c r="Y342" i="21"/>
  <c r="X342" i="21" s="1"/>
  <c r="Y392" i="21"/>
  <c r="X392" i="21" s="1"/>
  <c r="Y338" i="21"/>
  <c r="X338" i="21" s="1"/>
  <c r="Y332" i="21"/>
  <c r="X332" i="21" s="1"/>
  <c r="Y431" i="21"/>
  <c r="X431" i="21" s="1"/>
  <c r="Y334" i="21"/>
  <c r="X334" i="21" s="1"/>
  <c r="Y471" i="21"/>
  <c r="X471" i="21" s="1"/>
  <c r="Y394" i="21"/>
  <c r="X394" i="21" s="1"/>
  <c r="Y343" i="21"/>
  <c r="X343" i="21" s="1"/>
  <c r="Y306" i="21"/>
  <c r="X306" i="21" s="1"/>
  <c r="Y351" i="21"/>
  <c r="X351" i="21" s="1"/>
  <c r="Y379" i="21"/>
  <c r="X379" i="21" s="1"/>
  <c r="Y319" i="21"/>
  <c r="X319" i="21" s="1"/>
  <c r="Y390" i="21"/>
  <c r="X390" i="21" s="1"/>
  <c r="Y279" i="21"/>
  <c r="X279" i="21" s="1"/>
  <c r="Y384" i="21"/>
  <c r="X384" i="21" s="1"/>
  <c r="Y421" i="21"/>
  <c r="X421" i="21" s="1"/>
  <c r="Y323" i="21"/>
  <c r="X323" i="21" s="1"/>
  <c r="Y335" i="21"/>
  <c r="X335" i="21" s="1"/>
  <c r="Y355" i="21"/>
  <c r="X355" i="21" s="1"/>
  <c r="Y382" i="21"/>
  <c r="X382" i="21" s="1"/>
  <c r="Y298" i="21"/>
  <c r="X298" i="21" s="1"/>
  <c r="Y303" i="21"/>
  <c r="X303" i="21" s="1"/>
  <c r="Y337" i="21"/>
  <c r="X337" i="21" s="1"/>
  <c r="Y340" i="21"/>
  <c r="X340" i="21" s="1"/>
  <c r="Y360" i="21"/>
  <c r="X360" i="21" s="1"/>
  <c r="Y373" i="21"/>
  <c r="X373" i="21" s="1"/>
  <c r="Y396" i="21"/>
  <c r="X396" i="21" s="1"/>
  <c r="Y399" i="21"/>
  <c r="X399" i="21" s="1"/>
  <c r="Y296" i="21"/>
  <c r="X296" i="21" s="1"/>
  <c r="Y301" i="21"/>
  <c r="X301" i="21" s="1"/>
  <c r="Y404" i="21"/>
  <c r="X404" i="21" s="1"/>
  <c r="W913" i="21"/>
  <c r="W1458" i="21"/>
  <c r="W825" i="21"/>
  <c r="W942" i="21"/>
  <c r="W575" i="21"/>
  <c r="W1163" i="21"/>
  <c r="W676" i="21"/>
  <c r="W1498" i="21"/>
  <c r="W832" i="21"/>
  <c r="W1241" i="21"/>
  <c r="W485" i="21"/>
  <c r="W983" i="21"/>
  <c r="W1084" i="21"/>
  <c r="W664" i="21"/>
  <c r="W1040" i="21"/>
  <c r="W1771" i="21"/>
  <c r="W1967" i="21"/>
  <c r="W627" i="21"/>
  <c r="W953" i="21"/>
  <c r="W1117" i="21"/>
  <c r="W1204" i="21"/>
  <c r="W1168" i="21"/>
  <c r="W960" i="21"/>
  <c r="W1665" i="21"/>
  <c r="W952" i="21"/>
  <c r="Y290" i="21"/>
  <c r="X290" i="21" s="1"/>
  <c r="Y393" i="21"/>
  <c r="X393" i="21" s="1"/>
  <c r="Y315" i="21"/>
  <c r="X315" i="21" s="1"/>
  <c r="Y370" i="21"/>
  <c r="X370" i="21" s="1"/>
  <c r="Y401" i="21"/>
  <c r="X401" i="21" s="1"/>
  <c r="Y361" i="21"/>
  <c r="X361" i="21" s="1"/>
  <c r="Y352" i="21"/>
  <c r="X352" i="21" s="1"/>
  <c r="Y428" i="21"/>
  <c r="X428" i="21" s="1"/>
  <c r="Y336" i="21"/>
  <c r="X336" i="21" s="1"/>
  <c r="Y300" i="21"/>
  <c r="X300" i="21" s="1"/>
  <c r="Y288" i="21"/>
  <c r="X288" i="21" s="1"/>
  <c r="Y430" i="21"/>
  <c r="X430" i="21" s="1"/>
  <c r="Y381" i="21"/>
  <c r="X381" i="21" s="1"/>
  <c r="Y395" i="21"/>
  <c r="X395" i="21" s="1"/>
  <c r="W475" i="21"/>
  <c r="B17" i="13" l="1"/>
  <c r="I18" i="13"/>
  <c r="K18" i="13"/>
  <c r="J18" i="13"/>
  <c r="W474" i="21"/>
  <c r="AH13" i="37"/>
  <c r="N13" i="37" s="1"/>
  <c r="P13" i="37"/>
  <c r="N677" i="37"/>
  <c r="P677" i="37"/>
  <c r="N411" i="37"/>
  <c r="P411" i="37"/>
  <c r="N145" i="37"/>
  <c r="P145" i="37"/>
  <c r="R410" i="37"/>
  <c r="L410" i="37" s="1"/>
  <c r="R676" i="37"/>
  <c r="L676" i="37" s="1"/>
  <c r="R277" i="37"/>
  <c r="L277" i="37" s="1"/>
  <c r="R144" i="37"/>
  <c r="L144" i="37" s="1"/>
  <c r="R543" i="37"/>
  <c r="L543" i="37" s="1"/>
  <c r="W6" i="21"/>
  <c r="U12" i="37" s="1"/>
  <c r="AD12" i="37" s="1"/>
  <c r="AH12" i="37" s="1"/>
  <c r="N12" i="37" s="1"/>
  <c r="Y6" i="37"/>
  <c r="R11" i="37"/>
  <c r="W471" i="21"/>
  <c r="B16" i="13" l="1"/>
  <c r="K17" i="13"/>
  <c r="J17" i="13"/>
  <c r="I17" i="13"/>
  <c r="P12" i="37"/>
  <c r="J12" i="37" s="1"/>
  <c r="J13" i="37"/>
  <c r="J145" i="37"/>
  <c r="J411" i="37"/>
  <c r="J677" i="37"/>
  <c r="L11" i="37"/>
  <c r="L6" i="37" s="1"/>
  <c r="R6" i="37"/>
  <c r="U11" i="37"/>
  <c r="AD11" i="37" s="1"/>
  <c r="AH11" i="37" s="1"/>
  <c r="U543" i="37"/>
  <c r="AD543" i="37" s="1"/>
  <c r="AH543" i="37" s="1"/>
  <c r="U676" i="37"/>
  <c r="AD676" i="37" s="1"/>
  <c r="AH676" i="37" s="1"/>
  <c r="U144" i="37"/>
  <c r="AD144" i="37" s="1"/>
  <c r="AH144" i="37" s="1"/>
  <c r="U410" i="37"/>
  <c r="AD410" i="37" s="1"/>
  <c r="AH410" i="37" s="1"/>
  <c r="U277" i="37"/>
  <c r="AD277" i="37" s="1"/>
  <c r="AH277" i="37" s="1"/>
  <c r="W112" i="21"/>
  <c r="W207" i="21"/>
  <c r="W12" i="21"/>
  <c r="W111" i="21"/>
  <c r="W231" i="21"/>
  <c r="W107" i="21"/>
  <c r="W134" i="21"/>
  <c r="W192" i="21"/>
  <c r="W270" i="21"/>
  <c r="W266" i="21"/>
  <c r="W161" i="21"/>
  <c r="W147" i="21"/>
  <c r="W121" i="21"/>
  <c r="W254" i="21"/>
  <c r="W240" i="21"/>
  <c r="W65" i="21"/>
  <c r="W370" i="21"/>
  <c r="W416" i="21"/>
  <c r="W275" i="21"/>
  <c r="W155" i="21"/>
  <c r="W210" i="21"/>
  <c r="W258" i="21"/>
  <c r="W188" i="21"/>
  <c r="W333" i="21"/>
  <c r="W247" i="21"/>
  <c r="W162" i="21"/>
  <c r="W148" i="21"/>
  <c r="W128" i="21"/>
  <c r="W170" i="21"/>
  <c r="W31" i="21"/>
  <c r="W340" i="21"/>
  <c r="W69" i="21"/>
  <c r="W13" i="21"/>
  <c r="W93" i="21"/>
  <c r="W454" i="21"/>
  <c r="W139" i="21"/>
  <c r="W42" i="21"/>
  <c r="W308" i="21"/>
  <c r="W136" i="21"/>
  <c r="W298" i="21"/>
  <c r="W369" i="21"/>
  <c r="W299" i="21"/>
  <c r="W325" i="21"/>
  <c r="W126" i="21"/>
  <c r="W41" i="21"/>
  <c r="W79" i="21"/>
  <c r="W35" i="21"/>
  <c r="W34" i="21"/>
  <c r="W174" i="21"/>
  <c r="W193" i="21"/>
  <c r="W22" i="21"/>
  <c r="W133" i="21"/>
  <c r="W260" i="21"/>
  <c r="W211" i="21"/>
  <c r="W410" i="21"/>
  <c r="W206" i="21"/>
  <c r="W57" i="21"/>
  <c r="W320" i="21"/>
  <c r="W336" i="21"/>
  <c r="W243" i="21"/>
  <c r="W56" i="21"/>
  <c r="W397" i="21"/>
  <c r="W450" i="21"/>
  <c r="W91" i="21"/>
  <c r="W38" i="21"/>
  <c r="W252" i="21"/>
  <c r="W226" i="21"/>
  <c r="W84" i="21"/>
  <c r="W51" i="21"/>
  <c r="W457" i="21"/>
  <c r="W114" i="21"/>
  <c r="W448" i="21"/>
  <c r="W438" i="21"/>
  <c r="W209" i="21"/>
  <c r="W244" i="21"/>
  <c r="W229" i="21"/>
  <c r="W446" i="21"/>
  <c r="W239" i="21"/>
  <c r="W100" i="21"/>
  <c r="W361" i="21"/>
  <c r="W115" i="21"/>
  <c r="W166" i="21"/>
  <c r="W158" i="21"/>
  <c r="W274" i="21"/>
  <c r="W395" i="21"/>
  <c r="W459" i="21"/>
  <c r="W322" i="21"/>
  <c r="W45" i="21"/>
  <c r="W180" i="21"/>
  <c r="W208" i="21"/>
  <c r="W33" i="21"/>
  <c r="W216" i="21"/>
  <c r="W129" i="21"/>
  <c r="W379" i="21"/>
  <c r="W347" i="21"/>
  <c r="W11" i="21"/>
  <c r="W157" i="21"/>
  <c r="W246" i="21"/>
  <c r="W201" i="21"/>
  <c r="W14" i="21"/>
  <c r="W290" i="21"/>
  <c r="W172" i="21"/>
  <c r="W138" i="21"/>
  <c r="W453" i="21"/>
  <c r="W319" i="21"/>
  <c r="W9" i="21"/>
  <c r="W46" i="21"/>
  <c r="W312" i="21"/>
  <c r="W202" i="21"/>
  <c r="W153" i="21"/>
  <c r="W460" i="21"/>
  <c r="W256" i="21"/>
  <c r="W461" i="21"/>
  <c r="W367" i="21"/>
  <c r="W263" i="21"/>
  <c r="W106" i="21"/>
  <c r="W109" i="21"/>
  <c r="W455" i="21"/>
  <c r="W222" i="21"/>
  <c r="W16" i="21"/>
  <c r="W418" i="21"/>
  <c r="W52" i="21"/>
  <c r="W131" i="21"/>
  <c r="W36" i="21"/>
  <c r="W225" i="21"/>
  <c r="W360" i="21"/>
  <c r="W324" i="21"/>
  <c r="W168" i="21"/>
  <c r="W62" i="21"/>
  <c r="W466" i="21"/>
  <c r="W330" i="21"/>
  <c r="W76" i="21"/>
  <c r="W118" i="21"/>
  <c r="W234" i="21"/>
  <c r="W177" i="21"/>
  <c r="W314" i="21"/>
  <c r="W339" i="21"/>
  <c r="W102" i="21"/>
  <c r="W181" i="21"/>
  <c r="W420" i="21"/>
  <c r="W334" i="21"/>
  <c r="W439" i="21"/>
  <c r="W20" i="21"/>
  <c r="W257" i="21"/>
  <c r="W265" i="21"/>
  <c r="W143" i="21"/>
  <c r="W444" i="21"/>
  <c r="W463" i="21"/>
  <c r="W81" i="21"/>
  <c r="W146" i="21"/>
  <c r="W441" i="21"/>
  <c r="W233" i="21"/>
  <c r="W94" i="21"/>
  <c r="W449" i="21"/>
  <c r="W87" i="21"/>
  <c r="W29" i="21"/>
  <c r="W390" i="21"/>
  <c r="W21" i="21"/>
  <c r="W364" i="21"/>
  <c r="W175" i="21"/>
  <c r="W451" i="21"/>
  <c r="W259" i="21"/>
  <c r="W167" i="21"/>
  <c r="W137" i="21"/>
  <c r="W85" i="21"/>
  <c r="W144" i="21"/>
  <c r="W250" i="21"/>
  <c r="W236" i="21"/>
  <c r="W359" i="21"/>
  <c r="W104" i="21"/>
  <c r="W272" i="21"/>
  <c r="W159" i="21"/>
  <c r="W105" i="21"/>
  <c r="W123" i="21"/>
  <c r="W120" i="21"/>
  <c r="W195" i="21"/>
  <c r="W186" i="21"/>
  <c r="W190" i="21"/>
  <c r="W122" i="21"/>
  <c r="W318" i="21"/>
  <c r="W32" i="21"/>
  <c r="W55" i="21"/>
  <c r="W60" i="21"/>
  <c r="W67" i="21"/>
  <c r="W326" i="21"/>
  <c r="W64" i="21"/>
  <c r="W179" i="21"/>
  <c r="W223" i="21"/>
  <c r="W204" i="21"/>
  <c r="W238" i="21"/>
  <c r="W19" i="21"/>
  <c r="W415" i="21"/>
  <c r="W426" i="21"/>
  <c r="W154" i="21"/>
  <c r="W205" i="21"/>
  <c r="W432" i="21"/>
  <c r="W412" i="21"/>
  <c r="W291" i="21"/>
  <c r="W317" i="21"/>
  <c r="W58" i="21"/>
  <c r="W442" i="21"/>
  <c r="W268" i="21"/>
  <c r="W18" i="21"/>
  <c r="W39" i="21"/>
  <c r="W160" i="21"/>
  <c r="W149" i="21"/>
  <c r="W327" i="21"/>
  <c r="W99" i="21"/>
  <c r="W428" i="21"/>
  <c r="W464" i="21"/>
  <c r="W141" i="21"/>
  <c r="W44" i="21"/>
  <c r="W241" i="21"/>
  <c r="W421" i="21"/>
  <c r="W218" i="21"/>
  <c r="W86" i="21"/>
  <c r="W406" i="21"/>
  <c r="W213" i="21"/>
  <c r="W300" i="21"/>
  <c r="W182" i="21"/>
  <c r="W103" i="21"/>
  <c r="W92" i="21"/>
  <c r="W203" i="21"/>
  <c r="W49" i="21"/>
  <c r="W75" i="21"/>
  <c r="W366" i="21"/>
  <c r="W221" i="21"/>
  <c r="W422" i="21"/>
  <c r="W445" i="21"/>
  <c r="W355" i="21"/>
  <c r="W433" i="21"/>
  <c r="W335" i="21"/>
  <c r="W251" i="21"/>
  <c r="W163" i="21"/>
  <c r="W156" i="21"/>
  <c r="W59" i="21"/>
  <c r="W108" i="21"/>
  <c r="W423" i="21"/>
  <c r="W297" i="21"/>
  <c r="W98" i="21"/>
  <c r="W382" i="21"/>
  <c r="W434" i="21"/>
  <c r="W185" i="21"/>
  <c r="W26" i="21"/>
  <c r="W116" i="21"/>
  <c r="W430" i="21"/>
  <c r="W436" i="21"/>
  <c r="W405" i="21"/>
  <c r="W145" i="21"/>
  <c r="W189" i="21"/>
  <c r="W113" i="21"/>
  <c r="W217" i="21"/>
  <c r="W40" i="21"/>
  <c r="W284" i="21"/>
  <c r="W342" i="21"/>
  <c r="W365" i="21"/>
  <c r="W212" i="21"/>
  <c r="W25" i="21"/>
  <c r="W380" i="21"/>
  <c r="W394" i="21"/>
  <c r="W404" i="21"/>
  <c r="W332" i="21"/>
  <c r="W375" i="21"/>
  <c r="W285" i="21"/>
  <c r="W368" i="21"/>
  <c r="W242" i="21"/>
  <c r="W142" i="21"/>
  <c r="W82" i="21"/>
  <c r="W302" i="21"/>
  <c r="W456" i="21"/>
  <c r="W140" i="21"/>
  <c r="W443" i="21"/>
  <c r="W424" i="21"/>
  <c r="W388" i="21"/>
  <c r="W383" i="21"/>
  <c r="W37" i="21"/>
  <c r="W199" i="21"/>
  <c r="W198" i="21"/>
  <c r="W345" i="21"/>
  <c r="W425" i="21"/>
  <c r="W377" i="21"/>
  <c r="W237" i="21"/>
  <c r="W338" i="21"/>
  <c r="W288" i="21"/>
  <c r="W414" i="21"/>
  <c r="W253" i="21"/>
  <c r="W171" i="21"/>
  <c r="W467" i="21"/>
  <c r="W164" i="21"/>
  <c r="W447" i="21"/>
  <c r="W63" i="21"/>
  <c r="W135" i="21"/>
  <c r="W371" i="21"/>
  <c r="W124" i="21"/>
  <c r="W358" i="21"/>
  <c r="W68" i="21"/>
  <c r="W311" i="21"/>
  <c r="W183" i="21"/>
  <c r="W354" i="21"/>
  <c r="W101" i="21"/>
  <c r="W341" i="21"/>
  <c r="W331" i="21"/>
  <c r="W24" i="21"/>
  <c r="W462" i="21"/>
  <c r="W468" i="21"/>
  <c r="W89" i="21"/>
  <c r="W304" i="21"/>
  <c r="W402" i="21"/>
  <c r="W194" i="21"/>
  <c r="W187" i="21"/>
  <c r="W219" i="21"/>
  <c r="W83" i="21"/>
  <c r="W127" i="21"/>
  <c r="W17" i="21"/>
  <c r="W30" i="21"/>
  <c r="W363" i="21"/>
  <c r="W413" i="21"/>
  <c r="W196" i="21"/>
  <c r="W165" i="21"/>
  <c r="W214" i="21"/>
  <c r="W224" i="21"/>
  <c r="W352" i="21"/>
  <c r="W220" i="21"/>
  <c r="W53" i="21"/>
  <c r="W117" i="21"/>
  <c r="W313" i="21"/>
  <c r="W271" i="21"/>
  <c r="W264" i="21"/>
  <c r="W348" i="21"/>
  <c r="W315" i="21"/>
  <c r="W70" i="21"/>
  <c r="W292" i="21"/>
  <c r="W262" i="21"/>
  <c r="W351" i="21"/>
  <c r="W249" i="21"/>
  <c r="W200" i="21"/>
  <c r="W378" i="21"/>
  <c r="W350" i="21"/>
  <c r="W310" i="21"/>
  <c r="W387" i="21"/>
  <c r="W267" i="21"/>
  <c r="W305" i="21"/>
  <c r="W230" i="21"/>
  <c r="W54" i="21"/>
  <c r="W151" i="21"/>
  <c r="W357" i="21"/>
  <c r="W184" i="21"/>
  <c r="W396" i="21"/>
  <c r="W43" i="21"/>
  <c r="W431" i="21"/>
  <c r="W452" i="21"/>
  <c r="W132" i="21"/>
  <c r="W178" i="21"/>
  <c r="W437" i="21"/>
  <c r="W400" i="21"/>
  <c r="W197" i="21"/>
  <c r="W408" i="21"/>
  <c r="W152" i="21"/>
  <c r="W95" i="21"/>
  <c r="W419" i="21"/>
  <c r="W440" i="21"/>
  <c r="W273" i="21"/>
  <c r="W72" i="21"/>
  <c r="W323" i="21"/>
  <c r="W337" i="21"/>
  <c r="W261" i="21"/>
  <c r="W392" i="21"/>
  <c r="W343" i="21"/>
  <c r="W321" i="21"/>
  <c r="W23" i="21"/>
  <c r="W276" i="21"/>
  <c r="W47" i="21"/>
  <c r="W61" i="21"/>
  <c r="W97" i="21"/>
  <c r="W88" i="21"/>
  <c r="W96" i="21"/>
  <c r="W374" i="21"/>
  <c r="W307" i="21"/>
  <c r="W255" i="21"/>
  <c r="W296" i="21"/>
  <c r="W150" i="21"/>
  <c r="W329" i="21"/>
  <c r="W248" i="21"/>
  <c r="W74" i="21"/>
  <c r="W287" i="21"/>
  <c r="W309" i="21"/>
  <c r="W66" i="21"/>
  <c r="W403" i="21"/>
  <c r="W173" i="21"/>
  <c r="W328" i="21"/>
  <c r="W376" i="21"/>
  <c r="W235" i="21"/>
  <c r="W401" i="21"/>
  <c r="W349" i="21"/>
  <c r="W372" i="21"/>
  <c r="W346" i="21"/>
  <c r="W282" i="21"/>
  <c r="W48" i="21"/>
  <c r="W409" i="21"/>
  <c r="W306" i="21"/>
  <c r="W465" i="21"/>
  <c r="W28" i="21"/>
  <c r="W286" i="21"/>
  <c r="W303" i="21"/>
  <c r="W417" i="21"/>
  <c r="W78" i="21"/>
  <c r="W398" i="21"/>
  <c r="W279" i="21"/>
  <c r="W80" i="21"/>
  <c r="W169" i="21"/>
  <c r="W50" i="21"/>
  <c r="W295" i="21"/>
  <c r="W27" i="21"/>
  <c r="W316" i="21"/>
  <c r="W301" i="21"/>
  <c r="W435" i="21"/>
  <c r="W389" i="21"/>
  <c r="W77" i="21"/>
  <c r="W356" i="21"/>
  <c r="W385" i="21"/>
  <c r="W176" i="21"/>
  <c r="W245" i="21"/>
  <c r="W429" i="21"/>
  <c r="W393" i="21"/>
  <c r="W391" i="21"/>
  <c r="W10" i="21"/>
  <c r="W411" i="21"/>
  <c r="W119" i="21"/>
  <c r="W362" i="21"/>
  <c r="W381" i="21"/>
  <c r="W269" i="21"/>
  <c r="W373" i="21"/>
  <c r="W215" i="21"/>
  <c r="W280" i="21"/>
  <c r="W278" i="21"/>
  <c r="W73" i="21"/>
  <c r="W90" i="21"/>
  <c r="W227" i="21"/>
  <c r="W386" i="21"/>
  <c r="W130" i="21"/>
  <c r="W191" i="21"/>
  <c r="W294" i="21"/>
  <c r="W232" i="21"/>
  <c r="W283" i="21"/>
  <c r="W407" i="21"/>
  <c r="W427" i="21"/>
  <c r="W15" i="21"/>
  <c r="W399" i="21"/>
  <c r="W289" i="21"/>
  <c r="W384" i="21"/>
  <c r="W228" i="21"/>
  <c r="W125" i="21"/>
  <c r="W353" i="21"/>
  <c r="W458" i="21"/>
  <c r="W344" i="21"/>
  <c r="W110" i="21"/>
  <c r="W293" i="21"/>
  <c r="W281" i="21"/>
  <c r="W71" i="21"/>
  <c r="W277" i="21"/>
  <c r="B15" i="13" l="1"/>
  <c r="J16" i="13"/>
  <c r="K16" i="13"/>
  <c r="I16" i="13"/>
  <c r="N410" i="37"/>
  <c r="P410" i="37"/>
  <c r="P144" i="37"/>
  <c r="N144" i="37"/>
  <c r="U6" i="37"/>
  <c r="P676" i="37"/>
  <c r="N676" i="37"/>
  <c r="N277" i="37"/>
  <c r="P277" i="37"/>
  <c r="N543" i="37"/>
  <c r="P543" i="37"/>
  <c r="B14" i="13" l="1"/>
  <c r="J15" i="13"/>
  <c r="K15" i="13"/>
  <c r="I15" i="13"/>
  <c r="J543" i="37"/>
  <c r="J676" i="37"/>
  <c r="J144" i="37"/>
  <c r="J277" i="37"/>
  <c r="P11" i="37"/>
  <c r="P6" i="37" s="1"/>
  <c r="AD6" i="37"/>
  <c r="J410" i="37"/>
  <c r="B13" i="13" l="1"/>
  <c r="K14" i="13"/>
  <c r="I14" i="13"/>
  <c r="J14" i="13"/>
  <c r="AH6" i="37"/>
  <c r="N11" i="37"/>
  <c r="B12" i="13" l="1"/>
  <c r="J13" i="13"/>
  <c r="I13" i="13"/>
  <c r="K13" i="13"/>
  <c r="N6" i="37"/>
  <c r="J11" i="37"/>
  <c r="J6" i="37" s="1"/>
  <c r="E4" i="37" s="1"/>
  <c r="B11" i="13" l="1"/>
  <c r="K12" i="13"/>
  <c r="J12" i="13"/>
  <c r="I12" i="13"/>
  <c r="E6" i="37"/>
  <c r="F34" i="15"/>
  <c r="F36" i="15" s="1"/>
  <c r="B10" i="13" l="1"/>
  <c r="K11" i="13"/>
  <c r="J11" i="13"/>
  <c r="I11" i="13"/>
  <c r="P123" i="39"/>
  <c r="U115" i="39" s="1"/>
  <c r="C7" i="39" s="1"/>
  <c r="C8" i="39" s="1"/>
  <c r="B9" i="13" l="1"/>
  <c r="J10" i="13"/>
  <c r="I10" i="13"/>
  <c r="K10" i="13"/>
  <c r="F7" i="15"/>
  <c r="F8" i="15" s="1"/>
  <c r="J9" i="13" l="1"/>
  <c r="J29" i="13" s="1"/>
  <c r="I9" i="13"/>
  <c r="I29" i="13" s="1"/>
  <c r="K9" i="13"/>
  <c r="K29" i="13" s="1"/>
  <c r="F42" i="15"/>
  <c r="C6" i="16" s="1"/>
  <c r="C7" i="16" s="1"/>
  <c r="C9" i="16" s="1"/>
  <c r="D5" i="16" s="1"/>
  <c r="C10" i="16" l="1"/>
  <c r="B11" i="16" s="1"/>
  <c r="D6" i="16"/>
  <c r="D7" i="16" l="1"/>
  <c r="D9" i="16" s="1"/>
  <c r="E5" i="16" s="1"/>
  <c r="E6" i="16" l="1"/>
  <c r="D10" i="16"/>
  <c r="E7" i="16" l="1"/>
  <c r="E9" i="16" s="1"/>
  <c r="E10" i="16" s="1"/>
  <c r="F11" i="16" s="1"/>
  <c r="G11" i="16" l="1"/>
  <c r="H11" i="16"/>
  <c r="H17"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612c</author>
  </authors>
  <commentList>
    <comment ref="R21" authorId="0" shapeId="0" xr:uid="{00000000-0006-0000-0A00-000001000000}">
      <text>
        <r>
          <rPr>
            <b/>
            <sz val="9"/>
            <color indexed="81"/>
            <rFont val="Segoe UI"/>
            <family val="2"/>
          </rPr>
          <t>Bundesnetzagentur - Beispiele:</t>
        </r>
        <r>
          <rPr>
            <sz val="9"/>
            <color indexed="81"/>
            <rFont val="Segoe UI"/>
            <family val="2"/>
          </rPr>
          <t xml:space="preserve">
- €/a
- €/kW
- €/Stück
- ct/kWh</t>
        </r>
      </text>
    </comment>
    <comment ref="W21" authorId="0" shapeId="0" xr:uid="{00000000-0006-0000-0A00-000002000000}">
      <text>
        <r>
          <rPr>
            <b/>
            <sz val="9"/>
            <color indexed="81"/>
            <rFont val="Segoe UI"/>
            <family val="2"/>
          </rPr>
          <t>Bundesnetzagentur - Beispiele:</t>
        </r>
        <r>
          <rPr>
            <sz val="9"/>
            <color indexed="81"/>
            <rFont val="Segoe UI"/>
            <family val="2"/>
          </rPr>
          <t xml:space="preserve">
- €/a
- €/kW
- €/Stück
- ct/kWh</t>
        </r>
      </text>
    </comment>
    <comment ref="AB21" authorId="0" shapeId="0" xr:uid="{00000000-0006-0000-0A00-000003000000}">
      <text>
        <r>
          <rPr>
            <b/>
            <sz val="9"/>
            <color indexed="81"/>
            <rFont val="Segoe UI"/>
            <family val="2"/>
          </rPr>
          <t>Bundesnetzagentur - Beispiele:</t>
        </r>
        <r>
          <rPr>
            <sz val="9"/>
            <color indexed="81"/>
            <rFont val="Segoe UI"/>
            <family val="2"/>
          </rPr>
          <t xml:space="preserve">
- €/a
- €/kW
- €/Stück
- ct/kWh</t>
        </r>
      </text>
    </comment>
    <comment ref="AG21" authorId="0" shapeId="0" xr:uid="{00000000-0006-0000-0A00-000004000000}">
      <text>
        <r>
          <rPr>
            <b/>
            <sz val="9"/>
            <color indexed="81"/>
            <rFont val="Segoe UI"/>
            <family val="2"/>
          </rPr>
          <t>Bundesnetzagentur - Beispiele:</t>
        </r>
        <r>
          <rPr>
            <sz val="9"/>
            <color indexed="81"/>
            <rFont val="Segoe UI"/>
            <family val="2"/>
          </rPr>
          <t xml:space="preserve">
- €/a
- €/kW
- €/Stück
- ct/kWh</t>
        </r>
      </text>
    </comment>
    <comment ref="AL21" authorId="0" shapeId="0" xr:uid="{00000000-0006-0000-0A00-000005000000}">
      <text>
        <r>
          <rPr>
            <b/>
            <sz val="9"/>
            <color indexed="81"/>
            <rFont val="Segoe UI"/>
            <family val="2"/>
          </rPr>
          <t>Bundesnetzagentur - Beispiele:</t>
        </r>
        <r>
          <rPr>
            <sz val="9"/>
            <color indexed="81"/>
            <rFont val="Segoe UI"/>
            <family val="2"/>
          </rPr>
          <t xml:space="preserve">
- €/a
- €/kW
- €/Stück
- ct/kWh</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<sst xmlns="http://schemas.openxmlformats.org/spreadsheetml/2006/main" count="5649" uniqueCount="1361">
  <si>
    <t>Bitte wählen</t>
  </si>
  <si>
    <t>Mengenangaben</t>
  </si>
  <si>
    <t>Hochspannung (HS)</t>
  </si>
  <si>
    <t>Mittelspannung (MS)</t>
  </si>
  <si>
    <t>Niederspannung (NS)</t>
  </si>
  <si>
    <t>Monatsleistungspreissystem</t>
  </si>
  <si>
    <t>Netzreservekapazität</t>
  </si>
  <si>
    <t>Eintarifzähler</t>
  </si>
  <si>
    <t>Zweitarifzähler</t>
  </si>
  <si>
    <t>Mehrtarifzähler(&gt;=3)</t>
  </si>
  <si>
    <t>Maximumzähler (Ein- oder Zweitarifzähler)</t>
  </si>
  <si>
    <t>LZ 96h-Zähler</t>
  </si>
  <si>
    <t>Prepaymentzähler</t>
  </si>
  <si>
    <t>Pauschalanlage</t>
  </si>
  <si>
    <t>Erlöse aus Vereinbarungen gemäß § 14 Abs. 2 StromNEV</t>
  </si>
  <si>
    <t>Summe</t>
  </si>
  <si>
    <t>Betriebsnummer der Bundesnetzagentur:</t>
  </si>
  <si>
    <t>Netznummer der Bundesnetzagentur:</t>
  </si>
  <si>
    <t>Kategorie</t>
  </si>
  <si>
    <t>Sonstige</t>
  </si>
  <si>
    <t>Niederspannung ohne Leistungsmessung (NS o. LM)</t>
  </si>
  <si>
    <t>Tabelle</t>
  </si>
  <si>
    <t>Zelle</t>
  </si>
  <si>
    <t>Anmerkung</t>
  </si>
  <si>
    <t>Einheit</t>
  </si>
  <si>
    <t>A. Allgemeine Informationen</t>
  </si>
  <si>
    <t>In diesem Tabellenblatt können Sie Anmerkungen zu den von Ihnen eingetragenen Werten unter Nennung des relevanten Tabellenblattes sowie der Zelle einfügen.</t>
  </si>
  <si>
    <t>Ausfüllhilfe</t>
  </si>
  <si>
    <t>Bilanzstichtag:</t>
  </si>
  <si>
    <t>Abgabedatum des Erhebungsbogens:</t>
  </si>
  <si>
    <t xml:space="preserve">A. Allgemeine Informationen Stromnetzbetreiber </t>
  </si>
  <si>
    <t>Wandler</t>
  </si>
  <si>
    <t>Schaltgerät</t>
  </si>
  <si>
    <t>Telekommunikationskomponente Funk-Modem (z.B. GSM)</t>
  </si>
  <si>
    <t>Telekommunikationskomponente Festnetz-Modem</t>
  </si>
  <si>
    <t>= Umsatzerlöse aus Elektrizitätsverteilung</t>
  </si>
  <si>
    <t>A. Anlagevermögen</t>
  </si>
  <si>
    <t>I. Immaterielle Vermögensgegenstände</t>
  </si>
  <si>
    <t>II. Sachanlagen</t>
  </si>
  <si>
    <t>III. Finanzanlagen</t>
  </si>
  <si>
    <t>B. Umlaufvermögen</t>
  </si>
  <si>
    <t>I. Vorräte</t>
  </si>
  <si>
    <t>II. Forderungen und sonstige Vermögensgegenstände</t>
  </si>
  <si>
    <t>III. Wertpapiere</t>
  </si>
  <si>
    <t>C. Rechnungsabgrenzungsposten</t>
  </si>
  <si>
    <t>D. Sonderverlustkonto aus Rückstellungsbildung</t>
  </si>
  <si>
    <t>Passiva</t>
  </si>
  <si>
    <t>A. Eigenkapital</t>
  </si>
  <si>
    <t>I. Gezeichnetes Kapital</t>
  </si>
  <si>
    <t>II. Kapitalrücklage</t>
  </si>
  <si>
    <t>III. Gewinnrücklagen</t>
  </si>
  <si>
    <t>IV. Gewinnvortrag/Verlustvortrag</t>
  </si>
  <si>
    <t>V. Bilanzgewinn</t>
  </si>
  <si>
    <t>B. Sonderposten mit Rücklagenanteil</t>
  </si>
  <si>
    <t>C. Sonderposten für Investitionszuschüsse</t>
  </si>
  <si>
    <t>D. Baukostenzuschüsse</t>
  </si>
  <si>
    <t>E. Rückstellungen</t>
  </si>
  <si>
    <t>F. Verbindlichkeiten</t>
  </si>
  <si>
    <t>G. Rechnungsabgrenzungsposten</t>
  </si>
  <si>
    <t>Aktiva</t>
  </si>
  <si>
    <t>1. Umsatzerlöse</t>
  </si>
  <si>
    <t>2. Erhöhung oder Verminderung des Bestandes an fertigen und unfertigen Erzeugnissen</t>
  </si>
  <si>
    <t>3. andere aktivierte Eigenleistungen</t>
  </si>
  <si>
    <t>4. sonstige betriebliche Erträge</t>
  </si>
  <si>
    <t>5. Materialaufwand</t>
  </si>
  <si>
    <t>6. Personalaufwand</t>
  </si>
  <si>
    <t>7. Abschreibungen</t>
  </si>
  <si>
    <t>8. sonstige betriebliche Aufwendungen</t>
  </si>
  <si>
    <t>9. Erträge aus Beteiligungen</t>
  </si>
  <si>
    <t>12. Abschreibungen auf Finanzanlagen und auf Wertpapiere des Umlaufvermögens</t>
  </si>
  <si>
    <t>13. Zinsen und ähnliche Aufwendungen</t>
  </si>
  <si>
    <t>14. Ergebnis der gewöhnlichen Geschäftstätigkeit</t>
  </si>
  <si>
    <t>15. außerordentliche Erträge</t>
  </si>
  <si>
    <t>16. außerordentliche Aufwendungen</t>
  </si>
  <si>
    <t>17. außerordentliches Ergebnis</t>
  </si>
  <si>
    <t>18. Steuern vom Einkommen und vom Ertrag</t>
  </si>
  <si>
    <t>19. sonstige Steuern</t>
  </si>
  <si>
    <t>20. Erträge aus Verlustübernahme</t>
  </si>
  <si>
    <t>21. Aufwendungen aus Gewinnabführung</t>
  </si>
  <si>
    <t>22. Jahresüberschuss/Jahresfehlbetrag</t>
  </si>
  <si>
    <t>23. Gewinnvortrag aus dem Vorjahr</t>
  </si>
  <si>
    <t>24. Einstellung in Gewinnrücklagen</t>
  </si>
  <si>
    <t>25. Bilanzgewinn</t>
  </si>
  <si>
    <t>A2. Bilanz</t>
  </si>
  <si>
    <t>E3. Dezentrale Einspeisung</t>
  </si>
  <si>
    <t>E2. Vorgelagerte Netzkosten</t>
  </si>
  <si>
    <t>10. Erträge aus anderen Wertpapieren und Ausleihungen des Finanzanlagevermögens</t>
  </si>
  <si>
    <t>Beschreibung</t>
  </si>
  <si>
    <t>Rechtsgrundlage</t>
  </si>
  <si>
    <t>Inhalt</t>
  </si>
  <si>
    <t>Erlösobergrenze (EOG) gemäß § 4 ARegV</t>
  </si>
  <si>
    <t>§ 5 Abs. 1 Satz 1 ARegV</t>
  </si>
  <si>
    <t>nach § 4 ARegV zulässige Erlöse</t>
  </si>
  <si>
    <t>erzielbare Erlöse</t>
  </si>
  <si>
    <t>Erforderliche Inanspruchnahme vorgelagerter Netzebenen gemäß § 11 Abs. 2 Satz 1 Nr. 4 ARegV</t>
  </si>
  <si>
    <t>§ 5 Abs. 1 Satz 2 ARegV</t>
  </si>
  <si>
    <t>tatsächlich entstandene Kosten</t>
  </si>
  <si>
    <t>E1</t>
  </si>
  <si>
    <t>E2</t>
  </si>
  <si>
    <t>E3</t>
  </si>
  <si>
    <t>E4</t>
  </si>
  <si>
    <t>Tabellen-
blatt</t>
  </si>
  <si>
    <t>F. Zusammenfassung</t>
  </si>
  <si>
    <t>Entgelt</t>
  </si>
  <si>
    <t>Differenz</t>
  </si>
  <si>
    <t>E7</t>
  </si>
  <si>
    <t xml:space="preserve"> = Saldo aus Einzeldifferenzen</t>
  </si>
  <si>
    <t>Bezeichnung</t>
  </si>
  <si>
    <t>Sonstige Sparten
[EUR]</t>
  </si>
  <si>
    <t>Gas
[EUR]</t>
  </si>
  <si>
    <t>Strom
[EUR]</t>
  </si>
  <si>
    <t>Bilanz gesamt
[EUR]</t>
  </si>
  <si>
    <t>Sonstige Aktivitäten in der Sparte Strom
[EUR]</t>
  </si>
  <si>
    <t>Stromverteilung 
(Netz) gesamt 
[EUR]</t>
  </si>
  <si>
    <t>GuV gesamt
[EUR]</t>
  </si>
  <si>
    <t>[EUR]</t>
  </si>
  <si>
    <t>Kosten
[EUR]</t>
  </si>
  <si>
    <t>IV. Kassenbestand, Bundesbankguthaben, Guthaben bei 
      Kreditinstituten und Schecks</t>
  </si>
  <si>
    <t>Ermittlung der Differenz für § 5 Abs. 1 S. 2 ARegV
(hier nach § 11 Abs. 2 S. 1 Nr. 4 ARegV)</t>
  </si>
  <si>
    <t>Ermittlung der Differenz für § 5 Abs. 1 S. 2 ARegV (hier nach § 11 Abs. 2 S. 1 Nr. 8 ARegV)</t>
  </si>
  <si>
    <t>Ermittlung der Differenz für § 5 Abs. 1 S. 1 ARegV</t>
  </si>
  <si>
    <t>in der Erlösobergrenze enthaltener Ansatz</t>
  </si>
  <si>
    <t>A1. Umsatzerlöse</t>
  </si>
  <si>
    <t>A3. GuV</t>
  </si>
  <si>
    <t>E1. Erzielb. Erlöse</t>
  </si>
  <si>
    <t xml:space="preserve">
</t>
  </si>
  <si>
    <t>Einheit Entgelt</t>
  </si>
  <si>
    <t>Netz- bzw. Umspannebene</t>
  </si>
  <si>
    <t>Rückspeisung</t>
  </si>
  <si>
    <t>USp. Höchst- / Hochspannung (HöS/HS)</t>
  </si>
  <si>
    <t>USp. Hoch- / Mittelspannung (HS/MS)</t>
  </si>
  <si>
    <t>USp. Mittel- / Niederspannung (MS/NS)</t>
  </si>
  <si>
    <t>Niederspannung (NS )</t>
  </si>
  <si>
    <t>maximale Netzlast
[kW]</t>
  </si>
  <si>
    <t>maximale Bezugslast
[kW]</t>
  </si>
  <si>
    <t>[kWh]</t>
  </si>
  <si>
    <t>11. sonstige Zinsen und ähnliche Erträge</t>
  </si>
  <si>
    <t>Ergebnisrechnung der BNetzA, die der Netzbetreiber ersetzen kann.</t>
  </si>
  <si>
    <t>Firma und Rechtsform des Stromnetzbetreibers:</t>
  </si>
  <si>
    <t>2-Tarif-2-Richtungszähler</t>
  </si>
  <si>
    <t>Anzuwendender Zinssatz gemäß § 5 Abs. 2 ARegV</t>
  </si>
  <si>
    <t>Jahr</t>
  </si>
  <si>
    <t>H. Erläuterungen</t>
  </si>
  <si>
    <t>G. Auflösung RegKto</t>
  </si>
  <si>
    <t>G. Auflösung Regulierungskonto</t>
  </si>
  <si>
    <t>keine Eingabe.</t>
  </si>
  <si>
    <t>Eingabe erwartet.</t>
  </si>
  <si>
    <t>I Übersicht Tabellenblätter</t>
  </si>
  <si>
    <t>II Allgemeine Hinweise zum Erhebungsbogen</t>
  </si>
  <si>
    <t>Bedeutung der farblichen Zellmarkierungen:</t>
  </si>
  <si>
    <t>freiwillige Eingabe.</t>
  </si>
  <si>
    <t>III Spezielle Hinweise für die Tabellenblätter</t>
  </si>
  <si>
    <r>
      <t xml:space="preserve">Gewinn- und Verlustrechnung </t>
    </r>
    <r>
      <rPr>
        <u/>
        <sz val="11"/>
        <rFont val="Arial"/>
        <family val="2"/>
      </rPr>
      <t>nach Sparten</t>
    </r>
  </si>
  <si>
    <r>
      <t xml:space="preserve">Gewinn- und Verlustrechnung </t>
    </r>
    <r>
      <rPr>
        <u/>
        <sz val="11"/>
        <rFont val="Arial"/>
        <family val="2"/>
      </rPr>
      <t>nach Aktivitäten</t>
    </r>
  </si>
  <si>
    <r>
      <t xml:space="preserve">Bilanz </t>
    </r>
    <r>
      <rPr>
        <u/>
        <sz val="11"/>
        <rFont val="Arial"/>
        <family val="2"/>
      </rPr>
      <t>nach Sparten</t>
    </r>
  </si>
  <si>
    <r>
      <t xml:space="preserve">Bilanz Strom </t>
    </r>
    <r>
      <rPr>
        <u/>
        <sz val="11"/>
        <rFont val="Arial"/>
        <family val="2"/>
      </rPr>
      <t>nach Aktivitäten</t>
    </r>
  </si>
  <si>
    <t>Erhebungsbogen Regulierungskonto 
(§ 5 ARegV)</t>
  </si>
  <si>
    <r>
      <t>Abgabedatum:</t>
    </r>
    <r>
      <rPr>
        <b/>
        <sz val="11"/>
        <rFont val="Arial"/>
        <family val="2"/>
      </rPr>
      <t/>
    </r>
  </si>
  <si>
    <t>Das Datum an dem der Erhebungsbogen an die Bundesnetzagentur übermittelt wurde.</t>
  </si>
  <si>
    <t>Der aktuelle im Handelsregister eingetragene Name des Stromnetzbetreibers.</t>
  </si>
  <si>
    <t>Hier ist die von der Bundesnetzagentur dem Stromnetzbetreiber zugewiesene aktuelle Betriebsnummer einzutragen.</t>
  </si>
  <si>
    <t>Hat der Stromnetzbetreiber mehrere Netze, so ist hier die jeweilige von der Bundesnetzagentur zugeordnete Netznummer für das betreffende Netz einzutragen.</t>
  </si>
  <si>
    <t>Angabe des jeweiligen Jahres.</t>
  </si>
  <si>
    <t>Mitteilung der für die Führung des Regulierungs-kontos notwendigen Daten des Kalenderjahres:</t>
  </si>
  <si>
    <t>Ermittlung der Differenz für § 5 Abs. 1 S. 2 ARegV</t>
  </si>
  <si>
    <t>Bemerkung</t>
  </si>
  <si>
    <t>Netz-/ Umspannebene</t>
  </si>
  <si>
    <t>Energieträger</t>
  </si>
  <si>
    <t>Entgangene Wärmeerlöse
[EUR]</t>
  </si>
  <si>
    <t>Ersparte Aufwendungen
[EUR]</t>
  </si>
  <si>
    <t>E8</t>
  </si>
  <si>
    <t>Mittelwert aus Jahresanfangs- und Jahresendbestand</t>
  </si>
  <si>
    <t>Verzinsung</t>
  </si>
  <si>
    <t>Saldo Regulierungskonto ( = Jahresendbestand + Verzinsung)</t>
  </si>
  <si>
    <t>Anfangsbestand</t>
  </si>
  <si>
    <t>Endbestand (= Saldo aus Einzeldifferenzen)</t>
  </si>
  <si>
    <t>Zugang Baukostenzuschuss:</t>
  </si>
  <si>
    <t>Zugänge an Baukostenzuschüssen im entsprechenden Jahr.</t>
  </si>
  <si>
    <t>Zugang Netzanschlusskostenbeitrag:</t>
  </si>
  <si>
    <t>Zugänge an Netzanschlusskostenbeiträgen im entsprechenden Jahr.</t>
  </si>
  <si>
    <t>Restwert Baukostenzuschuss:</t>
  </si>
  <si>
    <t>Restwert der Baukostenzuschüsse im entsprechenden Jahr.</t>
  </si>
  <si>
    <t>Restwert Netzanschlusskostenbeitrag:</t>
  </si>
  <si>
    <t>Restwert der Netzanschlusskostenbeiträge im entsprechenden Jahr.</t>
  </si>
  <si>
    <t>Ort des Netzengpasses:</t>
  </si>
  <si>
    <t>Als Ort des Netzengpasses geben Sie bitte die geographische Bezeichnung des Ortes bzw. der Region der Verursachung an.</t>
  </si>
  <si>
    <t>Netz-/ Umspannebene:</t>
  </si>
  <si>
    <t>Ausfallarbeit (WA):</t>
  </si>
  <si>
    <t>Entschädigungssatz:</t>
  </si>
  <si>
    <t>Entgangene Wärmeerlöse:</t>
  </si>
  <si>
    <t>Die entgangenen Wärmeerlöse sind entsprechend der Wärmelieferverträge zu ermitteln. Dabei sind auch gegebenenfalls fällige Vertragsstrafen zu berücksichtigen.</t>
  </si>
  <si>
    <t>Ersparte Aufwendungen:</t>
  </si>
  <si>
    <t xml:space="preserve">Ersparte Aufwendungen aufgrund des Stillstandes bzw. des gedrosselten Betriebes der Anlage sind in Abzug zu bringen. </t>
  </si>
  <si>
    <r>
      <t>Ausfallarbeit (W</t>
    </r>
    <r>
      <rPr>
        <vertAlign val="subscript"/>
        <sz val="11"/>
        <rFont val="Arial"/>
        <family val="2"/>
      </rPr>
      <t>A</t>
    </r>
    <r>
      <rPr>
        <sz val="11"/>
        <rFont val="Arial"/>
        <family val="2"/>
      </rPr>
      <t>)
[kWh]</t>
    </r>
  </si>
  <si>
    <t>Ermittlung der Differenz für § 5 Abs. 1 S. 2 ARegV (hier nach § 11 Abs. 2 S. 1 Nr. 13 ARegV)</t>
  </si>
  <si>
    <t>Zugang Baukosten-
zuschuss
[EUR]</t>
  </si>
  <si>
    <t>Zugang Netzanschluss-
kostenbeitrag
[EUR]</t>
  </si>
  <si>
    <t>Auflösung
Baukosten-
zuschuss
[EUR]</t>
  </si>
  <si>
    <t>Auflösung Netzanschluss-
kostenbeitrag
[EUR]</t>
  </si>
  <si>
    <t>Restwert
Baukosten-
zuschuss
[EUR]</t>
  </si>
  <si>
    <t>Restwert
Netzanschluss-
kostenbeitrag
[EUR]</t>
  </si>
  <si>
    <t>tatsächlich entstandene Erträge</t>
  </si>
  <si>
    <t>tatsächlich entstandene Erlöse</t>
  </si>
  <si>
    <t>§ 5 Abs. 1 Satz 3 u. 4 ARegV</t>
  </si>
  <si>
    <t>Angabe der Netz- / Umspannebene in die die geregelte(n) Anlage(n) einspeist.</t>
  </si>
  <si>
    <t>Die ermittelte Arbeit, die im Zeitraum der Einspeisemanagement-Maßnahme nicht erzeugt werden konnte. Für die Ermittlung der Ausfallarbeit hat die Bundesnetzagentur im Leitfaden zum EEG-Einspeisemanagement mögliche Berechnungsverfahren vorgestellt.</t>
  </si>
  <si>
    <t>Als Entschädigungssatz ist der (durchschnittliche) Betrag in ct/kWh anzugeben, welcher den geregelten Anlagen (je Ort, Netz-/Umspannebene und Energieträger) in dem Meldejahr gezahlt wurde.</t>
  </si>
  <si>
    <t>Sonstige in der Sparte Strom
[EUR]</t>
  </si>
  <si>
    <t>50Hertz Transmission GmbH</t>
  </si>
  <si>
    <t>AllgäuNetz GmbH &amp; Co. KG</t>
  </si>
  <si>
    <t>Amprion GmbH</t>
  </si>
  <si>
    <t>Avacon Netz GmbH</t>
  </si>
  <si>
    <t>Bayernwerk Netz GmbH</t>
  </si>
  <si>
    <t>E.DIS Netz GmbH</t>
  </si>
  <si>
    <t>enercity Netz GmbH</t>
  </si>
  <si>
    <t>Energieversorgung Halle Netz GmbH</t>
  </si>
  <si>
    <t>Energieversorgung Sylt GmbH</t>
  </si>
  <si>
    <t>ENERVIE Vernetzt GmbH</t>
  </si>
  <si>
    <t>ENRO Ludwigsfelde Netz GmbH</t>
  </si>
  <si>
    <t>Eurogate Technical Services GmbH</t>
  </si>
  <si>
    <t>EWR Netz GmbH</t>
  </si>
  <si>
    <t>inetz GmbH</t>
  </si>
  <si>
    <t>LSW Netz GmbH &amp; Co. KG</t>
  </si>
  <si>
    <t>Mainzer Netze GmbH</t>
  </si>
  <si>
    <t>MVV Netze GmbH</t>
  </si>
  <si>
    <t>Netze Duisburg GmbH</t>
  </si>
  <si>
    <t>NEW Netz GmbH</t>
  </si>
  <si>
    <t>Oberhausener Netzgesellschaft mbH</t>
  </si>
  <si>
    <t>OsthessenNetz GmbH</t>
  </si>
  <si>
    <t>Pfalzwerke Netz AG</t>
  </si>
  <si>
    <t>Regionetz GmbH</t>
  </si>
  <si>
    <t>Stadtwerke Barmstedt</t>
  </si>
  <si>
    <t>Stadtwerke Bernau GmbH</t>
  </si>
  <si>
    <t>Stadtwerke Elmshorn</t>
  </si>
  <si>
    <t>Stadtwerke Eutin GmbH</t>
  </si>
  <si>
    <t>Stadtwerke Geesthacht GmbH</t>
  </si>
  <si>
    <t>Stadtwerke Jena Netze GmbH</t>
  </si>
  <si>
    <t>Stadtwerke Kaltenkirchen GmbH</t>
  </si>
  <si>
    <t>Stadtwerke Ludwigsfelde GmbH</t>
  </si>
  <si>
    <t>Stadtwerke Neuruppin GmbH</t>
  </si>
  <si>
    <t>Stadtwerke Neustadt in Holstein</t>
  </si>
  <si>
    <t>Stadtwerke Prenzlau GmbH</t>
  </si>
  <si>
    <t>Stadtwerke Quickborn GmbH</t>
  </si>
  <si>
    <t>Stadtwerke Schwedt GmbH</t>
  </si>
  <si>
    <t>Stadtwerke Ulm/Neu-Ulm Netze GmbH</t>
  </si>
  <si>
    <t>Stadtwerke Wertheim GmbH</t>
  </si>
  <si>
    <t>Stromversorgung Angermünde GmbH</t>
  </si>
  <si>
    <t>SÜC Energie und H²O GmbH</t>
  </si>
  <si>
    <t>SWM Infrastruktur GmbH &amp; Co. KG</t>
  </si>
  <si>
    <t>SWO Netz GmbH</t>
  </si>
  <si>
    <t>Syna GmbH</t>
  </si>
  <si>
    <t>TEN Thüringer Energienetze GmbH &amp; Co. KG</t>
  </si>
  <si>
    <t>TenneT TSO GmbH</t>
  </si>
  <si>
    <t>Thüga Energienetze GmbH</t>
  </si>
  <si>
    <t>TransnetBW GmbH</t>
  </si>
  <si>
    <t>Überlandwerk Rhön GmbH</t>
  </si>
  <si>
    <t>Vereinigte Stadtwerke Netz GmbH</t>
  </si>
  <si>
    <t>Versorgungsbetriebe Bordesholm GmbH</t>
  </si>
  <si>
    <t>VersorgungsBetriebe Elbe GmbH</t>
  </si>
  <si>
    <t>Versorgungsbetriebe Kronshagen GmbH</t>
  </si>
  <si>
    <t>WEMAG Netz GmbH</t>
  </si>
  <si>
    <t>wesernetz Bremen GmbH</t>
  </si>
  <si>
    <t>wesernetz Bremerhaven GmbH</t>
  </si>
  <si>
    <t>Westfalen Weser Netz GmbH</t>
  </si>
  <si>
    <t>Westnetz GmbH</t>
  </si>
  <si>
    <t>WSW Netz GmbH</t>
  </si>
  <si>
    <t>Zusätzliche Aufwendungen
[EUR]</t>
  </si>
  <si>
    <t>Position</t>
  </si>
  <si>
    <t xml:space="preserve">
[EUR]</t>
  </si>
  <si>
    <t>Sonstiges</t>
  </si>
  <si>
    <t xml:space="preserve">In diesen Zellen ist die Gesamtzahl der in Betrieb befindlichen konventionellen Messeinrichtungen zum jeweiligen Stichtag einzutragen. </t>
  </si>
  <si>
    <t>Die Kostendifferenzen, die laut § 5 Abs. 1 S. 4 ARegV auf Grund eines Wechsels des Messstellenbetreibers für konventionelle Zähler, einer Schätzung des Verbrauches im Vorjahr auf Grund nicht vorhandener Verbrauchsdaten oder Mehrfachablesung auf Wunsch des Kunden entstehen, sind im Tabellenblatt "H. Erläuterungen" anzugeben. Dies gilt ebenfalls nur, in soweit es sich nicht um Kosten für den Messstellenbetrieb von modernen Messeinrichtungen und intelligenten Messsystemen im Sinne des Messstellenbetriebsgesetzes handelt.</t>
  </si>
  <si>
    <t>Kostenveränderung im Bereich Messstellenbetrieb (inkl. Messung)</t>
  </si>
  <si>
    <t>Angaben zur Anlage/Anlagengruppe</t>
  </si>
  <si>
    <t>Angaben zu den Nutzungsdauern</t>
  </si>
  <si>
    <t>Zu berücksichtigende Werte</t>
  </si>
  <si>
    <t>NetzID</t>
  </si>
  <si>
    <t>Kabel Mittelspannungsnetz</t>
  </si>
  <si>
    <t>Freileitungen 1 kV</t>
  </si>
  <si>
    <t>Kabel 1 kV</t>
  </si>
  <si>
    <t>Ortsnetzstationen</t>
  </si>
  <si>
    <t>Freileitungen Mittelspannungsnetz</t>
  </si>
  <si>
    <t>Zähler, Messeinrichtungen, Uhren, TFR-Empfänger</t>
  </si>
  <si>
    <t>Hauptverteilerstationen</t>
  </si>
  <si>
    <t>Kabel Abnehmeranschlüsse</t>
  </si>
  <si>
    <t>Freileitungen Abnehmeranschlüsse</t>
  </si>
  <si>
    <t>Rundsteuer-, Fernsteuer-, Fernmelde-, Fernmess-, Automatikanlagen, Strom- und Spannungswandler, Netzschutzeinrichtungen</t>
  </si>
  <si>
    <t>Geschäftsausstattung (ohne EDV, Werkzeuge/Geräte); Vermittlungseinrichtungen</t>
  </si>
  <si>
    <t>Hardware</t>
  </si>
  <si>
    <t>Software</t>
  </si>
  <si>
    <t>Verwaltungsgebäude</t>
  </si>
  <si>
    <t>Werkzeuge/ Geräte</t>
  </si>
  <si>
    <t>Stationseinrichtungen und Hilfsanlagen inklusive Trafo und Schalter</t>
  </si>
  <si>
    <t>Kabel 110 kV</t>
  </si>
  <si>
    <t>Freileitungen 110-380kV</t>
  </si>
  <si>
    <t>Schutz-, Mess- und Überspannungsschutzeinrichtungen, Fernsteuer-, Fernmelde-, Fernmess- und Automatikanlagen sowie Rundsteuerungsanlagen einschließlich Kopplungs-, Trafo- und Schaltanlagen</t>
  </si>
  <si>
    <t>380/220/110/30/10 kV-Stationen</t>
  </si>
  <si>
    <t>Leichtfahrzeuge</t>
  </si>
  <si>
    <t>Betriebsgebäude</t>
  </si>
  <si>
    <t>Grundstücksanlagen, Bauten für Transportwesen</t>
  </si>
  <si>
    <t>Ortsnetz-Transformatoren, Kabelverteilerschränke</t>
  </si>
  <si>
    <t>Baukostenzuschüsse</t>
  </si>
  <si>
    <t>Erläuterung</t>
  </si>
  <si>
    <t>Grundstücke</t>
  </si>
  <si>
    <t>geleistete Anzahlungen und Anlagen im Bau des Sachanlagevermögens</t>
  </si>
  <si>
    <t>Selbst geschaffene gewerbliche Schutzrechte und ähnliche Rechte und Werte</t>
  </si>
  <si>
    <t>kalkulatorische Abschreibungen</t>
  </si>
  <si>
    <t>Kapitalkostenaufschlag</t>
  </si>
  <si>
    <t>Netzbezeichnung</t>
  </si>
  <si>
    <t>Angaben zu den Anschaffungs- und Herstellungskosten</t>
  </si>
  <si>
    <t>Zugänge
[EUR]</t>
  </si>
  <si>
    <t>Abgänge
[EUR]</t>
  </si>
  <si>
    <t>Umbuchungen
[EUR]</t>
  </si>
  <si>
    <t xml:space="preserve">  davon außerordentliche Abschreibungen</t>
  </si>
  <si>
    <t>1. Anlagevermögen</t>
  </si>
  <si>
    <t>1.1. Immaterielle Vermögensgegenstände</t>
  </si>
  <si>
    <t>1.1.1. Konzessionen, gewerbliche Schutzrechte und ähnliche Rechte und Werte sowie Lizenzen an solchen Rechten und Werten</t>
  </si>
  <si>
    <t>1.1.2. Geschäfts- oder Firmenwert</t>
  </si>
  <si>
    <t>1.1.3. geleistete Anzahlungen</t>
  </si>
  <si>
    <t>1.2. Sachanlagen</t>
  </si>
  <si>
    <t>1.2.1. Grundstücke, grundstücksgleiche Rechte und Bauten einschließlich der Bauten auf fremden Grundstücken</t>
  </si>
  <si>
    <t>1.2.2. technische Anlagen und Maschinen</t>
  </si>
  <si>
    <t>1.2.3. andere Anlagen, Betriebs- und Geschäftsausstattung</t>
  </si>
  <si>
    <t>1.2.4. geleistete Anzahlungen und Anlagen im Bau</t>
  </si>
  <si>
    <t>1.3. Finanzanlagen</t>
  </si>
  <si>
    <t>1.3.1. Anteile an verbundenen Unternehmen</t>
  </si>
  <si>
    <t>1.3.2. Ausleihungen an verbundene Unternehmen</t>
  </si>
  <si>
    <t>1.3.3. Beteiligungen</t>
  </si>
  <si>
    <t>1.3.4. Ausleihungen an Unternehmen, mit denen ein Beteiligungsverhältnis besteht</t>
  </si>
  <si>
    <t>1.3.5. Wertpapiere des Anlagevermögens</t>
  </si>
  <si>
    <t>1.3.6. sonstige Ausleihungen</t>
  </si>
  <si>
    <t>Einspeiseart</t>
  </si>
  <si>
    <t>BNR</t>
  </si>
  <si>
    <t>Netzbetreiber</t>
  </si>
  <si>
    <t>HS</t>
  </si>
  <si>
    <t>Stammdaten</t>
  </si>
  <si>
    <t>Summe:</t>
  </si>
  <si>
    <t>Aufstellung der dezentralen Einspeisungen</t>
  </si>
  <si>
    <t>HöS/HS</t>
  </si>
  <si>
    <t>E3 - Netz/-Umspannebenen</t>
  </si>
  <si>
    <t>E3 - Einspeiseart</t>
  </si>
  <si>
    <t>Kkauf - Anlagengruppe</t>
  </si>
  <si>
    <t>HS/MS</t>
  </si>
  <si>
    <t>MS</t>
  </si>
  <si>
    <t>MS/NS</t>
  </si>
  <si>
    <t>NS</t>
  </si>
  <si>
    <t>ungekürzte Menge</t>
  </si>
  <si>
    <t>Vermeidungs-leistung
[kW]</t>
  </si>
  <si>
    <t>Vermeidungs-arbeit
[kWh]</t>
  </si>
  <si>
    <t>Leistungspreis
[EUR/kW]</t>
  </si>
  <si>
    <t>Arbeitspreis
[Cent/kWh]</t>
  </si>
  <si>
    <t>Netzentgelte der vorgelagerten Netz- bzw. Umspannebene</t>
  </si>
  <si>
    <t>Netzbetreiber, dessen Netzentgelte angewendet werden</t>
  </si>
  <si>
    <t>I</t>
  </si>
  <si>
    <t>Kabel 220 kV</t>
  </si>
  <si>
    <t>Kundenstationen</t>
  </si>
  <si>
    <t>Stationsgebäude</t>
  </si>
  <si>
    <t>Allgemeine Stationseinrichtungen, Hilfsanlagen</t>
  </si>
  <si>
    <t>ortsfeste Hebezeuge und Lastenaufzüge einschließlich Laufschienen, Außenbeleuchtung in Umspann- und Schaltanlagen</t>
  </si>
  <si>
    <t>Schalteinrichtungen</t>
  </si>
  <si>
    <t>Telefonleitungen</t>
  </si>
  <si>
    <t>Fahrbare Stromaggregate</t>
  </si>
  <si>
    <t>Lagereinrichtung</t>
  </si>
  <si>
    <t>Schwerfahrzeuge</t>
  </si>
  <si>
    <t>moderne Messeinrichtungen</t>
  </si>
  <si>
    <t>Smart-Meter-Gateway</t>
  </si>
  <si>
    <t>Unterer Rand StromNE</t>
  </si>
  <si>
    <t>Oberer Rand StromNEV</t>
  </si>
  <si>
    <t>Netzanschlusskostenbeiträge</t>
  </si>
  <si>
    <t>Kkauf - BKZ</t>
  </si>
  <si>
    <t>WAV-Positionen</t>
  </si>
  <si>
    <t>entgeltlich erworbene Konzessionen, gewerbliche Schutzrechte und ähnliche Rechte und Werte sowie Lizenzen an solchen Rechten und Werten</t>
  </si>
  <si>
    <t>Geschäfts- oder Firmenwert</t>
  </si>
  <si>
    <t>geleistete Anzahlungen auf immaterielle Vermögensgegenstände</t>
  </si>
  <si>
    <t>grundstücksgleiche Rechte</t>
  </si>
  <si>
    <t>E10</t>
  </si>
  <si>
    <t>Angaben zu den bilanziellen Wertansätzen</t>
  </si>
  <si>
    <t>Korrektur- bzw. Skalierungs-faktor</t>
  </si>
  <si>
    <t>Vergütung für die Vermeidungsleistung</t>
  </si>
  <si>
    <t>Vergütung für die Vermeidungsarbeit</t>
  </si>
  <si>
    <t>Summe Vergütung</t>
  </si>
  <si>
    <t>Nach Anwendung des Korrekur- bzw. Skalierungs-
faktors
[EUR]</t>
  </si>
  <si>
    <t>Nach Anwendung des Korrekur- bzw. Skalierungs-faktors
[EUR]</t>
  </si>
  <si>
    <t>originäres Netz</t>
  </si>
  <si>
    <t>Verpächter</t>
  </si>
  <si>
    <t>Mitteilung der für die Führung des Regulierungs-
kontos notwendigen Daten des Kalenderjahres</t>
  </si>
  <si>
    <t>anderer Netzbereich</t>
  </si>
  <si>
    <t>Voll-Netzzugang (§ 26 I ARegV) nach dem Basisjahr</t>
  </si>
  <si>
    <t>Teil-Netzzugang (§ 26 II, III ARegV) nach dem Basisjahr</t>
  </si>
  <si>
    <t>Teil-Netzabgang (§ 26 II, III ARegV) nach dem Basisjahr</t>
  </si>
  <si>
    <t>sonstiger Zu- bzw. Abgang</t>
  </si>
  <si>
    <t>Summe
[EUR]</t>
  </si>
  <si>
    <t>A4. Anlagenspiegel</t>
  </si>
  <si>
    <t>E8. KKauf_Berechnung</t>
  </si>
  <si>
    <t>E8.a. KKauf_SAV</t>
  </si>
  <si>
    <t>E10. Sonstiges</t>
  </si>
  <si>
    <t>Tabellenblätter für Erläuterungen</t>
  </si>
  <si>
    <t>Sachanlage-vermögen
[EUR]</t>
  </si>
  <si>
    <t>kalkulatorische Verzinsung
[EUR]</t>
  </si>
  <si>
    <t>kalkulatorische Gewerbesteuer
[EUR]</t>
  </si>
  <si>
    <t>Restwerte zum 31.12.
[EUR]</t>
  </si>
  <si>
    <t>2022
[Jahre]</t>
  </si>
  <si>
    <t>2023
[Jahre]</t>
  </si>
  <si>
    <t>Anlagengruppe
(über Dropdown auswählen)</t>
  </si>
  <si>
    <t>Kategorie
(über Dropdown auswählen)</t>
  </si>
  <si>
    <t xml:space="preserve">E8. KKauf_Berechnung </t>
  </si>
  <si>
    <t>Stromkontor Netzgesellschaft mbH</t>
  </si>
  <si>
    <t>N-ERGIE Netz GmbH</t>
  </si>
  <si>
    <t>HöS</t>
  </si>
  <si>
    <t>§ 5 Abs. 1a ARegV</t>
  </si>
  <si>
    <t>Vorgelagerte Netzbetreiber für Auswahl in E2</t>
  </si>
  <si>
    <r>
      <t xml:space="preserve">Bilanz </t>
    </r>
    <r>
      <rPr>
        <u/>
        <sz val="11"/>
        <rFont val="Arial"/>
        <family val="2"/>
      </rPr>
      <t xml:space="preserve">Gesamtunter-
nehmen </t>
    </r>
    <r>
      <rPr>
        <sz val="11"/>
        <rFont val="Arial"/>
        <family val="2"/>
      </rPr>
      <t xml:space="preserve">
[EUR]</t>
    </r>
  </si>
  <si>
    <t>Grundzuständiger Messstellen-
betrieb von modernen Messein-
richtungen und intelligenten
Messsystemen nach MsbG
[EUR]</t>
  </si>
  <si>
    <r>
      <t xml:space="preserve">Gewinn- und Verlustrechnung </t>
    </r>
    <r>
      <rPr>
        <u/>
        <sz val="11"/>
        <rFont val="Arial"/>
        <family val="2"/>
      </rPr>
      <t xml:space="preserve">Gesamtunter-
nehmen </t>
    </r>
    <r>
      <rPr>
        <sz val="11"/>
        <rFont val="Arial"/>
        <family val="2"/>
      </rPr>
      <t xml:space="preserve">
[EUR]</t>
    </r>
  </si>
  <si>
    <t>Grundzuständiger Messstellen
betrieb von modernen Messein-
richtungen und intelligenten
Messsystemen nach MsbG
[EUR]</t>
  </si>
  <si>
    <t>Sollten Sie Angaben zur Ermittlung der Differenz gemäß § 5 Abs. 1 S. 4 ARegV machen wollen, geben Sie diese bitte unter dem Tabellenblatt "H. Erläuterungen" an.</t>
  </si>
  <si>
    <t>Unterer Rand
StromNEV 
[Jahre]</t>
  </si>
  <si>
    <t>Oberer Rand
StromNEV
[EUR]</t>
  </si>
  <si>
    <t>Netz- und Umspannebenen für Auswahl in E2</t>
  </si>
  <si>
    <t>Das Tabellenblatt dient der Eingabe der Anschaffungs- und Herstellungskosten je Anschaffungsjahr, Anlagengruppe und NetzID.</t>
  </si>
  <si>
    <t>Zur Berücksichtigung des weiteren Anlagevermögens besteht in dieser Tabelle die Möglichkeit.</t>
  </si>
  <si>
    <t xml:space="preserve">     davon CAPEX</t>
  </si>
  <si>
    <t>Hier sind keine Eintragungen vorzunehmen.</t>
  </si>
  <si>
    <t>Netzeigentümer / Verpächter / Netzveränderungen</t>
  </si>
  <si>
    <t>NetzID:</t>
  </si>
  <si>
    <t>Zugangsjahr:</t>
  </si>
  <si>
    <t>Kategorie:</t>
  </si>
  <si>
    <t>Zugänge im Zugangsjahr:</t>
  </si>
  <si>
    <t>Das Feld dient der näheren Erläuterung des zu berücksichtigenden Vermögengegenstandes.</t>
  </si>
  <si>
    <t>Die handelsrechtliche Nutzungsdauer des Vermögensgegenstandes ist anzugeben.</t>
  </si>
  <si>
    <t>Vermögensgegenstand:</t>
  </si>
  <si>
    <t>Erläuterung:</t>
  </si>
  <si>
    <t>Anschaffungsjahr:</t>
  </si>
  <si>
    <t>Nutzungsdauer (handelsrechtlich):</t>
  </si>
  <si>
    <t>Es ist die Abschreibung des Jahres anzugeben.</t>
  </si>
  <si>
    <t>Es ist die Höhe der AK/HK der Investitionsmaßnahmen (genehmigte sowie beantragte) anzugeben, die in der dritten Regulierungsperiode fortgeführt werden. Die Beschlusskammer geht davon aus, dass der Netzbetreiber eine einheitliche Entscheidung für alle Investitionsmaßnahmen getroffen hat.</t>
  </si>
  <si>
    <t>Es ist die Nutzungsdauer aus der letztjährigen Genehmigung anzugeben.</t>
  </si>
  <si>
    <t>2023:</t>
  </si>
  <si>
    <t>2022:</t>
  </si>
  <si>
    <t>davon Investitionsmaßnahmen (nicht in KKAuf):</t>
  </si>
  <si>
    <t>(Erwartete) historische AK/HK im Anschaffungsjahr [negativ= Netzabgang]:</t>
  </si>
  <si>
    <t>Anlagengruppe:</t>
  </si>
  <si>
    <t>Netzbezeichnung:</t>
  </si>
  <si>
    <t>GewSt-Hebesatz (Basisjahr 2016):</t>
  </si>
  <si>
    <t>In den übrigen Spalten werden in dieser Tabelle die Ergebnisse der eingetragenen Werte zusammengefasst und der Kapitalkostenaufschlag ermittelt.</t>
  </si>
  <si>
    <t xml:space="preserve">Die einzutragende NetzID dient als eindeutige Bezeichnung eines Netzteiles. Diese NetzID muss mit der NetzID des Netzbereiches aus der Kostenprüfung des zu Grunde liegenden Basisjahres übereinstimmen, dem das Anlagengut zugeordnet wurde. </t>
  </si>
  <si>
    <t>Nähere Erläuterung des Netzteiles. Beim Netz mit der NetzID=1 handelt es sich stets um das originäre Netz des Netzbetreibers.</t>
  </si>
  <si>
    <t>Der Netzteil wird einer der vorgegebenen Kategorien aus der Auswahlliste zugeordnet.</t>
  </si>
  <si>
    <t>Hinweise zu den weiteren Kosten:</t>
  </si>
  <si>
    <t>SWKiel Netz GmbH</t>
  </si>
  <si>
    <t>SWE Netz GmbH</t>
  </si>
  <si>
    <t>swa Netze GmbH</t>
  </si>
  <si>
    <t>StWB Stadtwerke Brandenburg an der Havel GmbH &amp; Co. KG</t>
  </si>
  <si>
    <t>Stromnetz Berlin GmbH</t>
  </si>
  <si>
    <t>Stadtwerke Wittenberge GmbH</t>
  </si>
  <si>
    <t>Stadtwerke Wilster</t>
  </si>
  <si>
    <t>Stadtwerke Wiesbaden Netz GmbH</t>
  </si>
  <si>
    <t>Stadtwerke Weinheim GmbH</t>
  </si>
  <si>
    <t>Stadtwerke Wedel GmbH</t>
  </si>
  <si>
    <t>Stadtwerke Velten GmbH</t>
  </si>
  <si>
    <t>Stadtwerke Strausberg GmbH</t>
  </si>
  <si>
    <t>Stadtwerke Senftenberg GmbH</t>
  </si>
  <si>
    <t>Stadtwerke Schwentinental GmbH</t>
  </si>
  <si>
    <t>Stadtwerke Schwäbisch Hall GmbH</t>
  </si>
  <si>
    <t>Stadtwerke Saarbrücken Netz AG</t>
  </si>
  <si>
    <t>Stadtwerke Rostock Netzgesellschaft mbH</t>
  </si>
  <si>
    <t>Stadtwerke Rendsburg GmbH</t>
  </si>
  <si>
    <t>Stadtwerke Pritzwalk GmbH</t>
  </si>
  <si>
    <t>Stadtwerke Oranienburg GmbH</t>
  </si>
  <si>
    <t>Stadtwerke Oldenburg in Holstein GmbH</t>
  </si>
  <si>
    <t>Stadtwerke Nortorf AöR</t>
  </si>
  <si>
    <t>Stadtwerke Norderstedt</t>
  </si>
  <si>
    <t>Stadtwerke Lindau (B) GmbH &amp; Co. KG</t>
  </si>
  <si>
    <t>Stadtwerke Karlsruhe Netzservice GmbH</t>
  </si>
  <si>
    <t>Stadtwerke Itzehoe GmbH</t>
  </si>
  <si>
    <t>Stadtwerke Husum Netz GmbH</t>
  </si>
  <si>
    <t>Stadtwerke Heide GmbH</t>
  </si>
  <si>
    <t>Stadtwerke Glückstadt GmbH</t>
  </si>
  <si>
    <t>Stadtwerke Flensburg GmbH</t>
  </si>
  <si>
    <t>Stadtwerke Finsterwalde GmbH</t>
  </si>
  <si>
    <t>Stadtwerke Eckernförde GmbH</t>
  </si>
  <si>
    <t>Stadtwerke Brunsbüttel GmbH</t>
  </si>
  <si>
    <t>Stadtwerke Bochum Netz GmbH</t>
  </si>
  <si>
    <t>Stadtwerke Bad Bramstedt Netz GmbH</t>
  </si>
  <si>
    <t>Städtische Werke Spremberg (Lausitz) GmbH</t>
  </si>
  <si>
    <t>Städtische Werke Netz+Service GmbH</t>
  </si>
  <si>
    <t>Städtische Betriebswerke Luckenwalde GmbH</t>
  </si>
  <si>
    <t>Stadt- und Überlandwerke GmbH Luckau-Lübbenau</t>
  </si>
  <si>
    <t>Schleswiger Stadtwerke GmbH</t>
  </si>
  <si>
    <t>Rheinische NETZGesellschaft mbH</t>
  </si>
  <si>
    <t>Regensburg Netz GmbH</t>
  </si>
  <si>
    <t>PVU Energienetze GmbH</t>
  </si>
  <si>
    <t>ovag Netz GmbH</t>
  </si>
  <si>
    <t>Osterholzer Stadtwerke GmbH &amp; Co. KG</t>
  </si>
  <si>
    <t>NRM Netzdienste Rhein-Main GmbH</t>
  </si>
  <si>
    <t>NordNetz GmbH</t>
  </si>
  <si>
    <t>Netzgesellschaft Potsdam GmbH</t>
  </si>
  <si>
    <t>Netzgesellschaft Frankfurt (Oder) mbH</t>
  </si>
  <si>
    <t>Netzgesellschaft Forst (Lausitz) mbH &amp; Co. KG</t>
  </si>
  <si>
    <t>Netzgesellschaft Düsseldorf mbH</t>
  </si>
  <si>
    <t>Netze Magdeburg GmbH</t>
  </si>
  <si>
    <t>Netze BW GmbH</t>
  </si>
  <si>
    <t>Netz Leipzig GmbH</t>
  </si>
  <si>
    <t>MVE eurokom Ges. für Energie- und Kommunikationsleistungen mbH</t>
  </si>
  <si>
    <t>Mitteldeutsche Netzgesellschaft Strom mbH</t>
  </si>
  <si>
    <t>Mainfranken Netze GmbH</t>
  </si>
  <si>
    <t>LEW Verteilnetz GmbH</t>
  </si>
  <si>
    <t>Kommunale Energieversorgung GmbH Eisenhüttenstadt</t>
  </si>
  <si>
    <t>Havelstrom Zehdenick GmbH</t>
  </si>
  <si>
    <t>Harz Energie Netz GmbH</t>
  </si>
  <si>
    <t>Gemeindewerke Schönkirchen GmbH</t>
  </si>
  <si>
    <t>Gemeindewerke Halstenbek</t>
  </si>
  <si>
    <t>FairNetz GmbH</t>
  </si>
  <si>
    <t>e-werk Sachsenwald GmbH</t>
  </si>
  <si>
    <t>EWE NETZ GmbH</t>
  </si>
  <si>
    <t>e-netz Südhessen AG</t>
  </si>
  <si>
    <t>energis-Netzgesellschaft mbH</t>
  </si>
  <si>
    <t>Energieversorgung Guben GmbH</t>
  </si>
  <si>
    <t>Energiequelle GmbH &amp; Co. Windpark Feldheim 2006 KG</t>
  </si>
  <si>
    <t>Energienetze Offenbach GmbH</t>
  </si>
  <si>
    <t>Energienetze Mittelrhein GmbH &amp; Co. KG</t>
  </si>
  <si>
    <t>Energienetze Berlin GmbH</t>
  </si>
  <si>
    <t>Energie Waldeck-Frankenberg GmbH</t>
  </si>
  <si>
    <t>Elektroenergieversorgung Cottbus GmbH</t>
  </si>
  <si>
    <t>ELE Verteilnetz GmbH</t>
  </si>
  <si>
    <t>EGC Energie- und Gebäudetechnik Control GmbH &amp; Co. KG</t>
  </si>
  <si>
    <t>Dortmunder Netz GmbH</t>
  </si>
  <si>
    <t>DB Energie GmbH</t>
  </si>
  <si>
    <t>Covestro Brunsbüttel Energie GmbH</t>
  </si>
  <si>
    <t>Celle-Uelzen Netz GmbH</t>
  </si>
  <si>
    <t>Braunschweiger Netz GmbH</t>
  </si>
  <si>
    <t>Bonn-Netz GmbH</t>
  </si>
  <si>
    <t>AVU Netz GmbH</t>
  </si>
  <si>
    <t>NetzID
(über Dropdown auswäh-
len)</t>
  </si>
  <si>
    <t>Wählen Sie über das Dropdown-Menü eine NetzID aus. Es werden alle im Tabellenblatt E8. KKauf_Berechnung eingetragenen NetzID angezeigt.</t>
  </si>
  <si>
    <t>Wählen Sie die Anlagengruppe über das Dropdown-Menü aus.</t>
  </si>
  <si>
    <t>In diesen Zellen ist die Anzahl der Zähler einzutragen, die durch moderne Messeinrichtungen und intelligenten Messsysteme ersetzt worden sind.</t>
  </si>
  <si>
    <t>Darstellung des Energieflusses</t>
  </si>
  <si>
    <t>Summe der Vergütungen aus dezentralen Einspeisungen</t>
  </si>
  <si>
    <t>Netz- bzw. Umspannebene,
in die eingespeist wird</t>
  </si>
  <si>
    <t>historische AK/HK im Anschaffungsjahr
[negativ= Netzabgang]
[EUR]</t>
  </si>
  <si>
    <t>Zugänge im Zugangsjahr
[negativ= Netzabgang]
[EUR]</t>
  </si>
  <si>
    <t>Einspeisungen</t>
  </si>
  <si>
    <t>Ausspeisungen</t>
  </si>
  <si>
    <t>Betrag
[EUR]</t>
  </si>
  <si>
    <t>Wertminderungen
[EUR]</t>
  </si>
  <si>
    <t>Zuschreibungen
[EUR]</t>
  </si>
  <si>
    <t>Anschaffungs- bzw. Herstellungskosten</t>
  </si>
  <si>
    <t>Buchwert</t>
  </si>
  <si>
    <t>Stand 01.01.
[EUR]</t>
  </si>
  <si>
    <t>Stand 31.12.
[EUR]</t>
  </si>
  <si>
    <t>kumulierte Abschreibungen</t>
  </si>
  <si>
    <t>Summe
[kWh]</t>
  </si>
  <si>
    <t>Kunden &lt; KP
[kWh]</t>
  </si>
  <si>
    <t>Kunden &gt; KP
[kWh]</t>
  </si>
  <si>
    <t>Kunden o. LM
[kWh]</t>
  </si>
  <si>
    <t>Sonstige
[kWh]</t>
  </si>
  <si>
    <t>Inanspruch-
nahme vorgelagerter Netzebenen
[kWh]</t>
  </si>
  <si>
    <t>Betriebs-
verbrauch
[kWh]</t>
  </si>
  <si>
    <t>Einspeiser in E3</t>
  </si>
  <si>
    <t>BHKW</t>
  </si>
  <si>
    <t>Biogas</t>
  </si>
  <si>
    <t>Biomasse</t>
  </si>
  <si>
    <t>Deponiegas</t>
  </si>
  <si>
    <t>Geothermie</t>
  </si>
  <si>
    <t>Grubengas</t>
  </si>
  <si>
    <t>Klärgas</t>
  </si>
  <si>
    <t>konventionelle Anlagen</t>
  </si>
  <si>
    <t>Müllverbrennung</t>
  </si>
  <si>
    <t>Rückspeisung fremde Netze</t>
  </si>
  <si>
    <t>Solar</t>
  </si>
  <si>
    <t>Wasser</t>
  </si>
  <si>
    <t>Wind</t>
  </si>
  <si>
    <t>Jahre für KKAuf</t>
  </si>
  <si>
    <t>Anschaf-
fungsjahr
(über Dropdown auswählen)</t>
  </si>
  <si>
    <t>A5. Energiefluss</t>
  </si>
  <si>
    <t>Energieträger (auch zusammengefasste Anlagen)</t>
  </si>
  <si>
    <t>Verlustenergie
[kWh]</t>
  </si>
  <si>
    <t>absolut
[kWh]</t>
  </si>
  <si>
    <t>relativ
[%]</t>
  </si>
  <si>
    <t>von VII:
davon Investitions-maßnahmen (nicht in KKAuf)
[EUR]</t>
  </si>
  <si>
    <t>Auf diesem Tabellenblatt ist der Energiefluss des Netzbetreibers anzugeben. Vom Netzbetreiber sind die gelb markierten Zellen zu befüllen, alle anderen Zellen errechnen sich aus den Angaben aus anderen Tabellenblättern des Erhebungsbogens.
Eintragungen in den Spalten "Sonstige" bei den Ein- und Ausspeisungen sind im Tabellenblatt "H. Erläuterungen" zu beschreiben.</t>
  </si>
  <si>
    <t>Wählen Sie über das Dropdown-Menü den entsprechenden Vermögensgegenstand aus. Bei geleisteten Anzahlungen auf immaterielle Vermögensgegenstände und geleisteten Anzahlungen und Anlagen im Bau des Sachanlagevermögens sind lediglich die Spalten I, II, III, IV, X sowie XII zu befüllen. In den Spalten X und XII sind in diesen Fällen die Gesamtbestände anzugeben.</t>
  </si>
  <si>
    <t>Die Darstellung der Gesamtschau des Unternehmens für das letzte abgeschlossene Geschäftsjahr. Auch hier erfolgt die Aufteilung in Sparten und Aktivitäten.
Bei der Eingabe der Werte ist darauf zu achten, dass bei Aufwendungen ein Minuszeichen vorangestellt wird.</t>
  </si>
  <si>
    <t>Dezentrale Einspeisungen
[kWh]</t>
  </si>
  <si>
    <t>§ 5 Abs. 1 Satz 3 ARegV:</t>
  </si>
  <si>
    <t>§ 5 Abs. 1 Satz 4 ARegV:</t>
  </si>
  <si>
    <t>Wurde aufgrund des § 5 Abs. 1 S. 3 ARegV bereits bei der Verprobung eine Korrektur der zulässigen Erlöse für den Messstellenbetrieb (einschließlich Messung) berücksichtigt?</t>
  </si>
  <si>
    <t>Ermittlung der Differenz gemäß § 5 Abs. 1 S. 3 ARegV</t>
  </si>
  <si>
    <t>In dieser Zelle ist anzugeben, in welcher Höhe die für das Kalenderjahr bei effizienter Leistungserbringung entstehenden Kosten des konventionellen Messstellenbetriebs (einschließlich Messung) (§ 5 Abs. 1 S. 3 ARegV) auf Kapitalkosten entfallen.</t>
  </si>
  <si>
    <t>Für das Kalenderjahr bei effizienter Leistungserbringung entstehende Kosten des konventionellen Messstellenbetriebs (einschließlich Messung) (§ 5 Abs. 1 S. 3 ARegV).</t>
  </si>
  <si>
    <t>Stuttgart Netze GmbH</t>
  </si>
  <si>
    <t>Überlandwerk Mittelbaden GmbH &amp; Co. KG</t>
  </si>
  <si>
    <t>SachsenNetze GmbH</t>
  </si>
  <si>
    <t>SachsenNetze HS.HD GmbH</t>
  </si>
  <si>
    <t>Stadtwerke Eberbach GmbH</t>
  </si>
  <si>
    <t>Netze ODR GmbH</t>
  </si>
  <si>
    <t>Gemeindewerke Heikendorf AöR</t>
  </si>
  <si>
    <t>Stadtnetze Münster GmbH</t>
  </si>
  <si>
    <t>Bielefelder Netz GmbH</t>
  </si>
  <si>
    <t>GELSENWASSER Energienetze GmbH</t>
  </si>
  <si>
    <t>TraveNetz GmbH</t>
  </si>
  <si>
    <t>Mittelhessen Netz GmbH</t>
  </si>
  <si>
    <t>EAM Netz GmbH</t>
  </si>
  <si>
    <t>GETEC net GmbH</t>
  </si>
  <si>
    <t>Stadtwerke Nordfriesland - Netz GmbH</t>
  </si>
  <si>
    <t>ews - Netz GmbH</t>
  </si>
  <si>
    <t>Stadtwerke Tornesch - Netz GmbH</t>
  </si>
  <si>
    <t>Tagesleistungspreissystem</t>
  </si>
  <si>
    <r>
      <t xml:space="preserve">      davon durch Änderung der Zahl der Anschlussnutzer mit </t>
    </r>
    <r>
      <rPr>
        <b/>
        <sz val="10"/>
        <color theme="1"/>
        <rFont val="Arial"/>
        <family val="2"/>
      </rPr>
      <t>konventionellen Messgeräten</t>
    </r>
    <r>
      <rPr>
        <sz val="10"/>
        <color theme="1"/>
        <rFont val="Arial"/>
        <family val="2"/>
      </rPr>
      <t xml:space="preserve"> verursacht, bei 
      denen der Netzbetreiber Messung oder Messstellenbetrieb durchführt</t>
    </r>
  </si>
  <si>
    <r>
      <t xml:space="preserve">      </t>
    </r>
    <r>
      <rPr>
        <sz val="10"/>
        <color theme="1"/>
        <rFont val="Arial"/>
        <family val="2"/>
      </rPr>
      <t xml:space="preserve">davon durch Änderung der Zahl der Anschlussnutzer verursacht, bei denen der 
      Zähler durch eine </t>
    </r>
    <r>
      <rPr>
        <b/>
        <sz val="10"/>
        <color theme="1"/>
        <rFont val="Arial"/>
        <family val="2"/>
      </rPr>
      <t>moderne Messeinrichtung im Sinne des § 2 Nr. 15 MsbG i.V.m. § 61 Abs. 1 Nr. 4 MsbG</t>
    </r>
    <r>
      <rPr>
        <sz val="10"/>
        <color theme="1"/>
        <rFont val="Arial"/>
        <family val="2"/>
      </rPr>
      <t xml:space="preserve"> 
      (Speichertiefe f. mME)</t>
    </r>
    <r>
      <rPr>
        <sz val="10"/>
        <rFont val="Arial"/>
        <family val="2"/>
      </rPr>
      <t xml:space="preserve"> oder ein </t>
    </r>
    <r>
      <rPr>
        <b/>
        <sz val="10"/>
        <color theme="1"/>
        <rFont val="Arial"/>
        <family val="2"/>
      </rPr>
      <t>intelligentes Messsystem im Sinne des § 2 Nr. 7 MsbG</t>
    </r>
    <r>
      <rPr>
        <sz val="10"/>
        <color theme="1"/>
        <rFont val="Arial"/>
        <family val="2"/>
      </rPr>
      <t xml:space="preserve"> ersetzt wurde</t>
    </r>
  </si>
  <si>
    <t>=&gt; Sofern weitere Zeilen benötigt werden, bitte vor dieser Zeile einfügen (gelbe Zeile hiervor markieren &amp; Strg +)</t>
  </si>
  <si>
    <t>von VII:
davon Straßen-beleuchtung
[EUR]</t>
  </si>
  <si>
    <t>Nutzungsdauer (handels-
rechtlich)
[Jahre]</t>
  </si>
  <si>
    <t>MLP und TLP
[kWh]</t>
  </si>
  <si>
    <t>Wurde auf die Erhebung von NAKB/BKZ für einzelne Anschlussnehmer verzichtet?</t>
  </si>
  <si>
    <t>finanzieller Ausgleich für Redispatchmaßnahmen</t>
  </si>
  <si>
    <t>finanzieller Ausgleich
[EUR]</t>
  </si>
  <si>
    <t>Entgangene
Erlösmöglichkeiten
[EUR]</t>
  </si>
  <si>
    <t>anteiliger Werteverbrauch
[EUR]</t>
  </si>
  <si>
    <t>Auslagen Herstellung der Betriebsbereitschaft
[EUR]</t>
  </si>
  <si>
    <t>Entschädi-
gungssatz
[ct/kWh]</t>
  </si>
  <si>
    <t>Erzeugungsauslagen nach Maßgabe der Festlegung zur Feststellung einer wirksamen Verfahrensregulierung der Kosten und Erlöse bzw. Erträge aus der Beschaffung und Vergütung von Re-dispatch-Maßnahmen nach § 13 Abs. 1 Nr. 2 EnWG vom 19.05.2021 (BK8-18/0007-A)</t>
  </si>
  <si>
    <t>Anteiliger Werteverbrauch nach Maßgabe der Festlegung zur Feststellung einer wirksamen Verfahrensregulierung der Kosten und Erlöse bzw. Erträge aus der Beschaffung und Vergütung von Re-dispatch-Maßnahmen nach § 13 Abs. 1 Nr. 2 EnWG vom 19.05.2021 (BK8-18/0007-A)</t>
  </si>
  <si>
    <t>Entgangene Erlösmöglichkeiten nach Maßgabe der Festlegung zur Feststellung einer wirksamen Verfahrensregulierung der Kosten und Erlöse bzw. Erträge aus der Beschaffung und Vergütung von Re-dispatch-Maßnahmen nach § 13 Abs. 1 Nr. 2 EnWG vom 19.05.2021 (BK8-18/0007-A)</t>
  </si>
  <si>
    <t>Zusätzliche Aufwendungen aufgrund des Stillstands bzw. des gedrosselten Betriebes oder des Hochfahrens der Anlage können angesetzt werden</t>
  </si>
  <si>
    <t>Wind onshore</t>
  </si>
  <si>
    <t>Wind offshore</t>
  </si>
  <si>
    <t>Erzeugungs-
auslagen
[EUR]</t>
  </si>
  <si>
    <t>E-Werk Wanfried von Scharfenberg GmbH &amp; Co. KG</t>
  </si>
  <si>
    <t xml:space="preserve">
Zelle C4:
</t>
  </si>
  <si>
    <t xml:space="preserve">
Zelle C5:
</t>
  </si>
  <si>
    <t>Ausgehend von dem Betrag in Zelle C6 sind die Kosten des Messstellenbetriebs um den Anteil zu bereinigen, der sich in dem jeweiligen Kalenderjahr durch die Veränderung der Anzahl der Anschlussnutzer ergibt. 
Dies entspricht den zulässigen Erlösen des konventionellen Messstellenbetriebs (einschließlich Messung) im Kalenderjahr unter Berücksichtigung der Abgänge von Anschlussnutzern, die zu anderen Messstellenbetreibern wechseln oder vom grundzuständigen Messstellenbetreiber für moderne Messeinrichtungen und intelligente Messsysteme (gMSB für mME und iMSys) betreut werden.</t>
  </si>
  <si>
    <t>Zelle C6:</t>
  </si>
  <si>
    <t>Zelle C7:</t>
  </si>
  <si>
    <t xml:space="preserve">Zelle C9:
</t>
  </si>
  <si>
    <t>E6</t>
  </si>
  <si>
    <t>E6. fin.Ausgl.</t>
  </si>
  <si>
    <t>finanzieller Ausgleich:</t>
  </si>
  <si>
    <t>Kompensation des billanziellen Ausgleichs im Rahmen der BDEW-Übergangslösung zum gesicherten Einstieg in den Redispatch 2.0
[EUR]</t>
  </si>
  <si>
    <t>Kompensation des billanziellen Ausgleichs im Rahmen der BDEW-Übergangslösung zum gesicherten Einstieg in den Redispatch 2.0:</t>
  </si>
  <si>
    <t>Erzeugungsauslagen:</t>
  </si>
  <si>
    <t>anteiliger Werteverbrauch:</t>
  </si>
  <si>
    <t>Entgangene Erlösmöglichkeiten:</t>
  </si>
  <si>
    <t>Auslagen Herstellung 
der Betriebsbereitschaft:</t>
  </si>
  <si>
    <t>Zusätzliche Aufwendungen:</t>
  </si>
  <si>
    <t>Zahlungen des finanziellen Ausgleichs an den Anlagenbetreiber</t>
  </si>
  <si>
    <t>Zahlungen einer Kompensation für den bilanziellen Ausgleich, der nicht durch den Netzbetreiber selbst, sondern durch den BKV der betroffenen Anlagen durchgeführt wurde. Sofern die Übergangslösung nicht angewendet wurde, bitte in der Bemerkungszeile erläutern.</t>
  </si>
  <si>
    <t>Auslagen zur Herstellung der Betriebsbereitschaft oder für Revisionsverschiebungen nach Maßgabe der Festlegung zur Feststellung einer wirksamen Verfahrensregulierung der Kosten und Erlöse bzw. Erträge aus der Beschaffung und Vergütung von Redispatch-Maßnahmen nach § 13 Abs. 1 Nr. 2 EnWG vom 19.05.2021 (BK8-18/0007-A)</t>
  </si>
  <si>
    <t>MaStR-Nr.:</t>
  </si>
  <si>
    <t>Zugang Investitions-
zuschuss
[EUR]</t>
  </si>
  <si>
    <t>Auflösung Investitions-
zuschuss
[EUR]</t>
  </si>
  <si>
    <t>Restwert Investitions-
zuschuss
[EUR]</t>
  </si>
  <si>
    <t>Ort des Netzengpasses
(Bezeichnung nach 
Netzausbauplan 
gem. § 14d EnWG)</t>
  </si>
  <si>
    <t>badenovaNETZE GmbH</t>
  </si>
  <si>
    <t>NGN Netzgesellschaft Niederrhein mbH</t>
  </si>
  <si>
    <t>Netzgesellschaft Panketal GmbH</t>
  </si>
  <si>
    <t>E7. BKZ_NAB_IZ</t>
  </si>
  <si>
    <t>MaStR-Nr.</t>
  </si>
  <si>
    <t>Die Identifikationsnummer des Netzbetreibers in dem bei der Bundesnetzagentur geführten Marktstammdatenregister. Im Marktstammdatenregister werden MaStR-Nummern u. a. für Marktakteure, Marktrollen und Anlagen vergeben. Die Nummer besteht aus drei Buchstaben und zwölf Ziffern. Über die Buchstaben ist erkennbar, um was für eine Marktfunktion es sich dabei handelt, zum Beispiel "SNB" für einen Stromnetzbetreiber.</t>
  </si>
  <si>
    <t>Zugang Investitionszuschuss:</t>
  </si>
  <si>
    <t>Restwert Investitionszuschuss:</t>
  </si>
  <si>
    <t>Restwert der Investitionszuschüsse im entsprechenden Jahr.</t>
  </si>
  <si>
    <t>Zugänge an Investitionszuschüssen im entsprechenden Jahr.</t>
  </si>
  <si>
    <t>Anzahl der Mess-einrichtungen zum 31.12.2021 [Stück]</t>
  </si>
  <si>
    <t>Pflichtrollout nach § 30 Abs. 1 und 2 MsbG</t>
  </si>
  <si>
    <t>Istkosten</t>
  </si>
  <si>
    <t xml:space="preserve">Zählpunkte an Messstellen mit einem Jahresstromverbrauch über 6.000 kWh bis über 100.000 kWh </t>
  </si>
  <si>
    <t>Zählpunkte an Messstellen mit einer steuerbaren Verbrauchseinrichtung oder an steuerbaren Netzanschlüssen nach § 14a EnWG für jeden Zählpunkt</t>
  </si>
  <si>
    <t>Zählpunkte an Messstellen mit installierte Leistung über 7 kW bis über 100 kW</t>
  </si>
  <si>
    <t>optionaler Rollout nach § 30 Abs. 3 MsbG</t>
  </si>
  <si>
    <t>iMSys nach § 30 Abs. 5 MsbG</t>
  </si>
  <si>
    <t>Entnahme durch Elektro-Speicherheizungen</t>
  </si>
  <si>
    <t>Entnahme durch Elektro-Wärmepumpen</t>
  </si>
  <si>
    <t>Entnahme für Elektromobilität</t>
  </si>
  <si>
    <t>Umspannung Mittel- / Niederspannung (USp. MS/NS)</t>
  </si>
  <si>
    <t>Weitere
[EUR]</t>
  </si>
  <si>
    <t>In dieser Zelle ist anzugeben, in welcher Höhe der in der Erlösobergrenze 2024 enthaltene Ansatz der Kosten des Messstellenbetriebs (einschließlich Messung) auf Kapitalkosten entfällt.</t>
  </si>
  <si>
    <t>Zelle C4</t>
  </si>
  <si>
    <t>Zelle C5</t>
  </si>
  <si>
    <t>Differenz der OPEX</t>
  </si>
  <si>
    <r>
      <t xml:space="preserve">Zählpunkte an Messstellen des optionalen Rollout </t>
    </r>
    <r>
      <rPr>
        <b/>
        <sz val="10"/>
        <rFont val="Arial"/>
        <family val="2"/>
      </rPr>
      <t>mit einem jährlichen Entgelt unter der anteiligen POG gemäß § 30 Abs. 3 MsbG</t>
    </r>
  </si>
  <si>
    <t>Zelle D10, E10 und F10:</t>
  </si>
  <si>
    <t>Zelle D11, E11 und F11:</t>
  </si>
  <si>
    <t xml:space="preserve">Zelle C11:
</t>
  </si>
  <si>
    <t>Istkosten
[EUR]</t>
  </si>
  <si>
    <t>E4.a. MSB (inkl. Messung)</t>
  </si>
  <si>
    <t>E4.a.</t>
  </si>
  <si>
    <t>E4.b.</t>
  </si>
  <si>
    <t>Beteiligung der Anschlussnetzbetreiber an den Entgelten für die Ausstattung von Zählpunkten mit intelligenten Messsystemen</t>
  </si>
  <si>
    <t>FL MsbG (BK8-23/007-A)</t>
  </si>
  <si>
    <t>E4.b. POG iMSys</t>
  </si>
  <si>
    <t>2024
[Jahre]</t>
  </si>
  <si>
    <t>2025
[Jahre]</t>
  </si>
  <si>
    <t>2026
[Jahre]</t>
  </si>
  <si>
    <t>2027
[Jahre]</t>
  </si>
  <si>
    <t>2028
[Jahre]</t>
  </si>
  <si>
    <t>GewSt-Hebesatz
(Basisjahr 2021)</t>
  </si>
  <si>
    <t>2022</t>
  </si>
  <si>
    <t>2023</t>
  </si>
  <si>
    <t>2024</t>
  </si>
  <si>
    <t>2025</t>
  </si>
  <si>
    <t>2026</t>
  </si>
  <si>
    <t>Rechtsgrundlage / Erläuterung</t>
  </si>
  <si>
    <t>Auflösungsbeträge in den Spalten F,G und H:</t>
  </si>
  <si>
    <t>Wert</t>
  </si>
  <si>
    <t>Zu Grunde liegende Verlustenergiemenge bei der Erlösobergrenzenfestlegung 2021</t>
  </si>
  <si>
    <t>[EUR/MWh]</t>
  </si>
  <si>
    <t>Referenzband</t>
  </si>
  <si>
    <t>B. Berechnung des Kapitalkostenaufschlag (für Zugänge ab 2022)</t>
  </si>
  <si>
    <t>Ermittlung der Differenz für § 5 Abs. 1 S. 2 ARegV
(hier nach § 11 Abs. 2 S. 1 Nr. 17 ARegV)</t>
  </si>
  <si>
    <t>Zugangsjahr</t>
  </si>
  <si>
    <t>Endbestand</t>
  </si>
  <si>
    <t>Zusammenfassung</t>
  </si>
  <si>
    <t>Kapitalkosten-aufschlag
[EUR]</t>
  </si>
  <si>
    <t>kalkulatorische Abschreibungen
[EUR]</t>
  </si>
  <si>
    <t>Weiteres Anlagevermögen
[EUR]</t>
  </si>
  <si>
    <t>Einträge für die Zugangsjahre 2022 ff.:</t>
  </si>
  <si>
    <t>Es werden die Daten aus dem Tabellenblatt "E8. KKauf_Berechnung" übernommen.</t>
  </si>
  <si>
    <t>Die Zugänge werden über einen Zeitraum von 20 Jahren aufgelöst.</t>
  </si>
  <si>
    <t>Berechnung der Kosten für das Regulierungskonto gem. Festlegung volatiler Kosten</t>
  </si>
  <si>
    <t>kalkulatorische Restwerte</t>
  </si>
  <si>
    <t>Sachanlage-
vermögen
[EUR]</t>
  </si>
  <si>
    <t>Es ist der Gewerbesteuerhebesatz des Basisjahres 2021 anzugeben, der in der Kostenprüfung verwendet wurde.</t>
  </si>
  <si>
    <t>Tragen Sie die AK/HK ein. Sofern es sich bei dem Netzteil um einen Netzabgang handelt, sind die Werte als negative Werte einzutragen. Hierbei sind lediglich die AK/HK nach dem Basisjahr (2021) einzutragen.</t>
  </si>
  <si>
    <t>2024:</t>
  </si>
  <si>
    <t>2025:</t>
  </si>
  <si>
    <t>2026:</t>
  </si>
  <si>
    <t>2027:</t>
  </si>
  <si>
    <t>2028:</t>
  </si>
  <si>
    <t>Es wird unterstellt, dass die Nutzungsdauer des Vorjahres für den gesamten Zeitraum bis 2028 Gültigkeit hat.</t>
  </si>
  <si>
    <t>Bitte Zugangsjahr ab 2022 angeben.</t>
  </si>
  <si>
    <t>Bitte Anschaffungsjahr ab 2022 angeben.</t>
  </si>
  <si>
    <t>Zeile 12:</t>
  </si>
  <si>
    <t>durchschnittlicher Beschaffungspreis aller Verlustenergiebeschaffungen für phys. bedingte Verlustenergie</t>
  </si>
  <si>
    <t>Changelog</t>
  </si>
  <si>
    <t>Version</t>
  </si>
  <si>
    <t>Datum</t>
  </si>
  <si>
    <t>Tabellenblatt</t>
  </si>
  <si>
    <t>Zellbereich</t>
  </si>
  <si>
    <t>1.0</t>
  </si>
  <si>
    <t>E1.</t>
  </si>
  <si>
    <t>E5.</t>
  </si>
  <si>
    <t>E8.</t>
  </si>
  <si>
    <t>Löschung</t>
  </si>
  <si>
    <t>C8:H8</t>
  </si>
  <si>
    <t>E4b.</t>
  </si>
  <si>
    <t>Anpassung Zinssatz für 2024</t>
  </si>
  <si>
    <t>Im Jahr 2024 gibt es erstmalig getrennte Erhebungsbögen für Verteilernetzbetreiber und Übertragungsnetzbetreiber, da die Inhalte in den letzten Jahren zunehmend auseinander gefallen sind. Daher sind alle ÜNB-spefischen Abfragen und die Netzebene Höchstspannung in diesem Erhebungsbogen weggefallen.
Darüber hinaus sind folgende wesentliche Änderungen gegenüber dem Erhebungsbogen für 2023 gemacht wurden:</t>
  </si>
  <si>
    <t>Neu eingefügt, Abfrage zu Jahresabschlussdaten gem. MSbG gelöscht</t>
  </si>
  <si>
    <t>E7.</t>
  </si>
  <si>
    <t>Verknüpfung der Datenabfrage für Zugänge ab 2022 ff mit Tab. "E8.b."</t>
  </si>
  <si>
    <t>Umgestaltung des Tab. aufgrund der neuen Regelungen zur Zugangsjahr-bezogenen Verzinsung</t>
  </si>
  <si>
    <t>Abfrage zur Verlustenergie neu eingefügt</t>
  </si>
  <si>
    <t>Zeile 17 ff.</t>
  </si>
  <si>
    <t>Zeile 26 ff.</t>
  </si>
  <si>
    <r>
      <t>1</t>
    </r>
    <r>
      <rPr>
        <sz val="10"/>
        <rFont val="Arial"/>
        <family val="2"/>
      </rPr>
      <t xml:space="preserve"> zzgl. Steuern, Abgaben und gesetzlichen Zuschlägen (KWK und Konzessionsabgabe)</t>
    </r>
  </si>
  <si>
    <t>Entgelte</t>
  </si>
  <si>
    <t>Erlöse
[EUR]</t>
  </si>
  <si>
    <r>
      <t>2</t>
    </r>
    <r>
      <rPr>
        <sz val="10"/>
        <rFont val="Arial"/>
        <family val="2"/>
      </rPr>
      <t xml:space="preserve"> zzgl. Umsatzsteuer</t>
    </r>
  </si>
  <si>
    <r>
      <t xml:space="preserve">Leistungspreissystem für Entnahme </t>
    </r>
    <r>
      <rPr>
        <b/>
        <sz val="10"/>
        <color indexed="10"/>
        <rFont val="Arial"/>
        <family val="2"/>
      </rPr>
      <t>mit</t>
    </r>
    <r>
      <rPr>
        <b/>
        <sz val="10"/>
        <rFont val="Arial"/>
        <family val="2"/>
      </rPr>
      <t xml:space="preserve"> Leistungsmessung </t>
    </r>
    <r>
      <rPr>
        <b/>
        <vertAlign val="superscript"/>
        <sz val="10"/>
        <rFont val="Arial"/>
        <family val="2"/>
      </rPr>
      <t>1</t>
    </r>
  </si>
  <si>
    <t>Jahresleistungspreissystem</t>
  </si>
  <si>
    <t>Jahresbenutzungsdauer &lt; 2500 h/a</t>
  </si>
  <si>
    <t>Jahresbenutzungsdauer &gt;= 2500 h/a</t>
  </si>
  <si>
    <t>&lt; 2500 h/a</t>
  </si>
  <si>
    <t>&gt;= 2500 h/a</t>
  </si>
  <si>
    <t>Leistungspreis
[EUR/kWa]</t>
  </si>
  <si>
    <t>Arbeitspreis
[ct/kWh]</t>
  </si>
  <si>
    <t>Kunden
[Anzahl]</t>
  </si>
  <si>
    <t>Jahreshöchstlast
[kW]</t>
  </si>
  <si>
    <t>Jahresarbeit
[kWh]</t>
  </si>
  <si>
    <t>Erlöse Netzentgelte 
mit LM
[EUR]</t>
  </si>
  <si>
    <t>Umspannung Höchst- / Hochspannung (USp. HöS/HS)</t>
  </si>
  <si>
    <t>Umspannung Hoch- / Mittelspannung (USp. HS/MS)</t>
  </si>
  <si>
    <r>
      <t xml:space="preserve">Entnahme </t>
    </r>
    <r>
      <rPr>
        <b/>
        <sz val="10"/>
        <color rgb="FFFF0000"/>
        <rFont val="Arial"/>
        <family val="2"/>
      </rPr>
      <t>ohne</t>
    </r>
    <r>
      <rPr>
        <b/>
        <sz val="10"/>
        <rFont val="Arial"/>
        <family val="2"/>
      </rPr>
      <t xml:space="preserve"> Leistungsmessung </t>
    </r>
    <r>
      <rPr>
        <b/>
        <vertAlign val="superscript"/>
        <sz val="10"/>
        <rFont val="Arial"/>
        <family val="2"/>
      </rPr>
      <t>1</t>
    </r>
  </si>
  <si>
    <t>Jahrespreissystem</t>
  </si>
  <si>
    <t>Erlöse Netzentgelte ohne LM
[EUR]</t>
  </si>
  <si>
    <t>Grundpreis
[EUR/a]</t>
  </si>
  <si>
    <r>
      <t xml:space="preserve">Entnahme durch Kunden nach § 14a EnWG - 
Bestandsanlagen bis 31.12.2023 </t>
    </r>
    <r>
      <rPr>
        <b/>
        <vertAlign val="superscript"/>
        <sz val="10"/>
        <rFont val="Arial"/>
        <family val="2"/>
      </rPr>
      <t xml:space="preserve">1
</t>
    </r>
    <r>
      <rPr>
        <b/>
        <sz val="10"/>
        <rFont val="Arial"/>
        <family val="2"/>
      </rPr>
      <t xml:space="preserve">- Niederspannung </t>
    </r>
    <r>
      <rPr>
        <b/>
        <sz val="10"/>
        <color rgb="FFFF0000"/>
        <rFont val="Arial"/>
        <family val="2"/>
      </rPr>
      <t>ohne</t>
    </r>
    <r>
      <rPr>
        <b/>
        <sz val="10"/>
        <rFont val="Arial"/>
        <family val="2"/>
      </rPr>
      <t xml:space="preserve"> Leistungsmessung -</t>
    </r>
  </si>
  <si>
    <t>Erlöse § 14a - alt -
[EUR]</t>
  </si>
  <si>
    <t>Erlöse § 14a (alt)
[EUR]</t>
  </si>
  <si>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Modul 1 - pauschale Netzentgeltreduzierung für Kunden </t>
    </r>
    <r>
      <rPr>
        <b/>
        <sz val="10"/>
        <color rgb="FFFF0000"/>
        <rFont val="Arial"/>
        <family val="2"/>
      </rPr>
      <t>ohne</t>
    </r>
    <r>
      <rPr>
        <b/>
        <sz val="10"/>
        <rFont val="Arial"/>
        <family val="2"/>
      </rPr>
      <t xml:space="preserve"> Leistungsmessung  -</t>
    </r>
  </si>
  <si>
    <t>Erlöse § 14a - Modul 1
[EUR]</t>
  </si>
  <si>
    <t>Erlöse § 14a (neu)
[EUR]</t>
  </si>
  <si>
    <t>Modul 1 - Niederspannung ohne Leistungsmessung</t>
  </si>
  <si>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Modul 1 - pauschale Netzentgeltreduzierung für Kunden </t>
    </r>
    <r>
      <rPr>
        <b/>
        <sz val="10"/>
        <color rgb="FFFF0000"/>
        <rFont val="Arial"/>
        <family val="2"/>
      </rPr>
      <t>mit</t>
    </r>
    <r>
      <rPr>
        <b/>
        <sz val="10"/>
        <rFont val="Arial"/>
        <family val="2"/>
      </rPr>
      <t xml:space="preserve"> Leistungsmessung  -</t>
    </r>
  </si>
  <si>
    <t>Modul 1 - Umspannung Mittel- / Niederspannung (USp. MS/NS)</t>
  </si>
  <si>
    <t>Modul 1 - Niederspannung (NS)</t>
  </si>
  <si>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Modul 2 - prozentuale Arbeitspreisreduzierung für Kunden </t>
    </r>
    <r>
      <rPr>
        <b/>
        <sz val="10"/>
        <color rgb="FFFF0000"/>
        <rFont val="Arial"/>
        <family val="2"/>
      </rPr>
      <t>ohne</t>
    </r>
    <r>
      <rPr>
        <b/>
        <sz val="10"/>
        <rFont val="Arial"/>
        <family val="2"/>
      </rPr>
      <t xml:space="preserve"> Leistungsmessung -</t>
    </r>
  </si>
  <si>
    <t>Erlöse § 14a - Modul 2
[EUR]</t>
  </si>
  <si>
    <t>Modul 2 - Niederspannung ohne Leistungsmessung</t>
  </si>
  <si>
    <r>
      <t xml:space="preserve">Monatsleistungspreissystem für Entnahme </t>
    </r>
    <r>
      <rPr>
        <b/>
        <sz val="10"/>
        <color indexed="10"/>
        <rFont val="Arial"/>
        <family val="2"/>
      </rPr>
      <t>mit</t>
    </r>
    <r>
      <rPr>
        <b/>
        <sz val="10"/>
        <rFont val="Arial"/>
        <family val="2"/>
      </rPr>
      <t xml:space="preserve"> Leistungsmessung </t>
    </r>
    <r>
      <rPr>
        <b/>
        <vertAlign val="superscript"/>
        <sz val="10"/>
        <rFont val="Arial"/>
        <family val="2"/>
      </rPr>
      <t>1</t>
    </r>
  </si>
  <si>
    <t>Erlöse MLP
[EUR]</t>
  </si>
  <si>
    <t>Leistungspreis
[EUR/kW u. Monat]</t>
  </si>
  <si>
    <t>Ø Monatshöchstlast
[kW]</t>
  </si>
  <si>
    <r>
      <t xml:space="preserve">Landstrompreissystem für Entnahme </t>
    </r>
    <r>
      <rPr>
        <b/>
        <sz val="10"/>
        <color indexed="10"/>
        <rFont val="Arial"/>
        <family val="2"/>
      </rPr>
      <t>mit</t>
    </r>
    <r>
      <rPr>
        <b/>
        <sz val="10"/>
        <rFont val="Arial"/>
        <family val="2"/>
      </rPr>
      <t xml:space="preserve"> Leistungsmessung </t>
    </r>
    <r>
      <rPr>
        <b/>
        <vertAlign val="superscript"/>
        <sz val="10"/>
        <rFont val="Arial"/>
        <family val="2"/>
      </rPr>
      <t>1</t>
    </r>
  </si>
  <si>
    <t>Erlöse TLP
[EUR]</t>
  </si>
  <si>
    <t>Leistungspreis
[EUR/kW u. Tag]</t>
  </si>
  <si>
    <t>Ø Tageshöchstlast
[kW]</t>
  </si>
  <si>
    <r>
      <t xml:space="preserve">Jahresleistungspreissystem für Entnahme </t>
    </r>
    <r>
      <rPr>
        <b/>
        <sz val="10"/>
        <color indexed="10"/>
        <rFont val="Arial"/>
        <family val="2"/>
      </rPr>
      <t>mit</t>
    </r>
    <r>
      <rPr>
        <b/>
        <sz val="10"/>
        <rFont val="Arial"/>
        <family val="2"/>
      </rPr>
      <t xml:space="preserve"> Leistungsmessung - Netzreservekapazität </t>
    </r>
    <r>
      <rPr>
        <b/>
        <vertAlign val="superscript"/>
        <sz val="10"/>
        <rFont val="Arial"/>
        <family val="2"/>
      </rPr>
      <t>2</t>
    </r>
  </si>
  <si>
    <t>Erlöse
0 h/a bis 200 h/a
[EUR]</t>
  </si>
  <si>
    <t>Erlöse
200 h/a bis 400 h/a
[EUR]</t>
  </si>
  <si>
    <t>Erlöse
400 h/a bis 600 h/a
[EUR]</t>
  </si>
  <si>
    <t>Erlöse Reservekapazität
[EUR]</t>
  </si>
  <si>
    <t>0 bis 200 h/a
[EUR/kWa]</t>
  </si>
  <si>
    <t>200 h/a bis 400 h/a
[EUR/kWa]</t>
  </si>
  <si>
    <t>400 h/a bis 600 h/a
[EUR/kWa]</t>
  </si>
  <si>
    <t>0 bis 200 h/a
[kW]</t>
  </si>
  <si>
    <t>200 h/a bis 400 h/a
[kW]</t>
  </si>
  <si>
    <t>400 h/a bis 600 h/a
[kW]</t>
  </si>
  <si>
    <r>
      <t xml:space="preserve">Entgelte - 
Entnahme und Einspeisung </t>
    </r>
    <r>
      <rPr>
        <b/>
        <sz val="10"/>
        <color indexed="10"/>
        <rFont val="Arial"/>
        <family val="2"/>
      </rPr>
      <t>mit</t>
    </r>
    <r>
      <rPr>
        <b/>
        <sz val="10"/>
        <rFont val="Arial"/>
        <family val="2"/>
      </rPr>
      <t xml:space="preserve"> Lastgangzählung </t>
    </r>
    <r>
      <rPr>
        <b/>
        <vertAlign val="superscript"/>
        <sz val="10"/>
        <rFont val="Arial"/>
        <family val="2"/>
      </rPr>
      <t>2</t>
    </r>
  </si>
  <si>
    <t>Jahresentgelt für den Messstellenbetrieb (inkl. Messung) je Messeinrichtung
[EUR/a]</t>
  </si>
  <si>
    <t>Messstellenbetrieb
[Anzahl Mess-
einrichtungen]</t>
  </si>
  <si>
    <t>Erlöse Messstellenbetrieb
[EUR]</t>
  </si>
  <si>
    <t>Erlöse
Messstellenbetrieb
[EUR]</t>
  </si>
  <si>
    <r>
      <t xml:space="preserve">Entgelte - 
Entnahme und Einspeisung </t>
    </r>
    <r>
      <rPr>
        <b/>
        <sz val="10"/>
        <color indexed="10"/>
        <rFont val="Arial"/>
        <family val="2"/>
      </rPr>
      <t>ohne</t>
    </r>
    <r>
      <rPr>
        <b/>
        <sz val="10"/>
        <rFont val="Arial"/>
        <family val="2"/>
      </rPr>
      <t xml:space="preserve"> Lastgangzählung </t>
    </r>
    <r>
      <rPr>
        <b/>
        <vertAlign val="superscript"/>
        <sz val="10"/>
        <rFont val="Arial"/>
        <family val="2"/>
      </rPr>
      <t>2</t>
    </r>
  </si>
  <si>
    <t>Entgelt für den Messstellenbetrieb je Messeinrichtung</t>
  </si>
  <si>
    <t>Messstellenbetrieb je Messeinrichtung</t>
  </si>
  <si>
    <t>Elektrische Messeinrichtungen, die keine moderne Messeinrichtung im Sinne des § 2 Nr. 15 MsbG sind</t>
  </si>
  <si>
    <t>Sonstige:</t>
  </si>
  <si>
    <r>
      <t>Sonstige Entgelte</t>
    </r>
    <r>
      <rPr>
        <b/>
        <vertAlign val="superscript"/>
        <sz val="10"/>
        <rFont val="Arial"/>
        <family val="2"/>
      </rPr>
      <t xml:space="preserve"> 2</t>
    </r>
  </si>
  <si>
    <t>Erlöse Sonstige Entgelte
[EUR]</t>
  </si>
  <si>
    <t>Preisnachlass
Arbeitspreis
[ct/kWh]</t>
  </si>
  <si>
    <t>Preisnachlass
Leistungspreis
[EUR/kWa]</t>
  </si>
  <si>
    <r>
      <t xml:space="preserve">Erlöse aus Vereinbarungen gemäß § 19 Abs. 3 StromNEV - singulär genutzte Betriebsmittel </t>
    </r>
    <r>
      <rPr>
        <b/>
        <vertAlign val="superscript"/>
        <sz val="10"/>
        <rFont val="Arial"/>
        <family val="2"/>
      </rPr>
      <t>2</t>
    </r>
  </si>
  <si>
    <t>Erlösminderungen aus Speicherentgelt gemäß § 19 Abs. 4 StromNEV</t>
  </si>
  <si>
    <t>durchschnittlicher Reduzierungssatz
[%]</t>
  </si>
  <si>
    <t>Erlösbeitrag
[%]</t>
  </si>
  <si>
    <r>
      <t xml:space="preserve">Netzentgeltfreistellungen von Energiespeichern nach § 118 Abs. 6 EnWG </t>
    </r>
    <r>
      <rPr>
        <b/>
        <vertAlign val="superscript"/>
        <sz val="10"/>
        <rFont val="Arial"/>
        <family val="2"/>
      </rPr>
      <t>2</t>
    </r>
  </si>
  <si>
    <r>
      <t xml:space="preserve">Erlöse aus sonstigen nicht genehmigungsbedürftigen Entgelten </t>
    </r>
    <r>
      <rPr>
        <b/>
        <vertAlign val="superscript"/>
        <sz val="10"/>
        <rFont val="Arial"/>
        <family val="2"/>
      </rPr>
      <t>2</t>
    </r>
  </si>
  <si>
    <t>Kommentar:</t>
  </si>
  <si>
    <t>Kosten</t>
  </si>
  <si>
    <t>Sonstiges 1</t>
  </si>
  <si>
    <t>Sonstiges 2</t>
  </si>
  <si>
    <t>Sonstiges 3</t>
  </si>
  <si>
    <t>Sonstiges 4</t>
  </si>
  <si>
    <t>Sonstiges 5</t>
  </si>
  <si>
    <t>Vorgelagerter Netzbetreiber</t>
  </si>
  <si>
    <t>Benutzungs-
stunden</t>
  </si>
  <si>
    <t>Menge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</si>
  <si>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</si>
  <si>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</si>
  <si>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</si>
  <si>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</si>
  <si>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</si>
  <si>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</si>
  <si>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</si>
  <si>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</si>
  <si>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</si>
  <si>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</si>
  <si>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</si>
  <si>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</si>
  <si>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</si>
  <si>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</si>
  <si>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</si>
  <si>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</si>
  <si>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</si>
  <si>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</si>
  <si>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</si>
  <si>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</si>
  <si>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</si>
  <si>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</si>
  <si>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</si>
  <si>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</si>
  <si>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</si>
  <si>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</si>
  <si>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</si>
  <si>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</si>
  <si>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</si>
  <si>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</si>
  <si>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</si>
  <si>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</si>
  <si>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</si>
  <si>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</si>
  <si>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</si>
  <si>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</si>
  <si>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</si>
  <si>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</si>
  <si>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</si>
  <si>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</si>
  <si>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</si>
  <si>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</si>
  <si>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</si>
  <si>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</si>
  <si>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</si>
  <si>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</si>
  <si>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</si>
  <si>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</si>
  <si>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</si>
  <si>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</si>
  <si>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</si>
  <si>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</si>
  <si>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</si>
  <si>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</si>
  <si>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</si>
  <si>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</si>
  <si>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</si>
  <si>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</si>
  <si>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</si>
  <si>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</si>
  <si>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</si>
  <si>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</si>
  <si>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</si>
  <si>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</si>
  <si>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</si>
  <si>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</si>
  <si>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</si>
  <si>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</si>
  <si>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</si>
  <si>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</si>
  <si>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</si>
  <si>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</si>
  <si>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</si>
  <si>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</si>
  <si>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</si>
  <si>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</si>
  <si>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</si>
  <si>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</si>
  <si>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</si>
  <si>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</si>
  <si>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</si>
  <si>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</si>
  <si>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</si>
  <si>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</si>
  <si>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</si>
  <si>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</si>
  <si>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</si>
  <si>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</si>
  <si>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</si>
  <si>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</si>
  <si>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</si>
  <si>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</si>
  <si>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</si>
  <si>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</si>
  <si>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</si>
  <si>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</si>
  <si>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</si>
  <si>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</si>
  <si>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</si>
  <si>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</si>
  <si>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</si>
  <si>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</si>
  <si>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</si>
  <si>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</si>
  <si>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</si>
  <si>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</si>
  <si>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</si>
  <si>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</si>
  <si>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</si>
  <si>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</si>
  <si>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</si>
  <si>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</si>
  <si>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</si>
  <si>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</si>
  <si>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</si>
  <si>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</si>
  <si>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</si>
  <si>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</si>
  <si>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</si>
  <si>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</si>
  <si>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</si>
  <si>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</si>
  <si>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</si>
  <si>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</si>
  <si>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</si>
  <si>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</si>
  <si>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</si>
  <si>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</si>
  <si>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</si>
  <si>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</si>
  <si>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</si>
  <si>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</si>
  <si>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</si>
  <si>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</si>
  <si>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</si>
  <si>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</si>
  <si>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</si>
  <si>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</si>
  <si>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</si>
  <si>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</si>
  <si>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</si>
  <si>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</si>
  <si>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</si>
  <si>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</si>
  <si>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</si>
  <si>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</si>
  <si>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</si>
  <si>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</si>
  <si>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</si>
  <si>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</si>
  <si>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</si>
  <si>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</si>
  <si>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</si>
  <si>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</si>
  <si>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</si>
  <si>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</si>
  <si>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</si>
  <si>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</si>
  <si>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</si>
  <si>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</si>
  <si>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</si>
  <si>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</si>
  <si>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</si>
  <si>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</si>
  <si>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</si>
  <si>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</si>
  <si>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</si>
  <si>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</si>
  <si>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</si>
  <si>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</si>
  <si>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</si>
  <si>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</si>
  <si>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</si>
  <si>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</si>
  <si>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</si>
  <si>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</si>
  <si>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</si>
  <si>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</si>
  <si>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</si>
  <si>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</si>
  <si>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</si>
  <si>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</si>
  <si>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</si>
  <si>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</si>
  <si>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</si>
  <si>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</si>
  <si>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</si>
  <si>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</si>
  <si>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</si>
  <si>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</si>
  <si>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</si>
  <si>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</si>
  <si>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</si>
  <si>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</si>
  <si>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</si>
  <si>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</si>
  <si>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</si>
  <si>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</si>
  <si>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</si>
  <si>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</si>
  <si>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t>
  </si>
  <si>
    <t>+</t>
  </si>
  <si>
    <t>Berechnung der kalk. Verzinsung des SAV, WAV und der BKZ</t>
  </si>
  <si>
    <t>Mittelwert aus Anfangs- und Endbestand (kalk. Verzinsungsbasis)
[EUR]</t>
  </si>
  <si>
    <t>EK-Zinssatz
[%]</t>
  </si>
  <si>
    <t>FK-Zinssatz
[%]</t>
  </si>
  <si>
    <t>gewichteter Mischzinssatz
[%]</t>
  </si>
  <si>
    <t>E8.b. KKauf_WAV</t>
  </si>
  <si>
    <t>E4.b. Beteiligung iMSys</t>
  </si>
  <si>
    <t>Hilfstab. Ausw ID E8</t>
  </si>
  <si>
    <t>Investitionszuschüsse</t>
  </si>
  <si>
    <t>BKZ/NAB/IZ
[EUR]</t>
  </si>
  <si>
    <t>E2.</t>
  </si>
  <si>
    <t>Form an Abfrage gem. § 28 Nr. 3 und 4 ARegV (Verprobung) angepasst; Eingabebereich zu §14a EnWG eingefügt</t>
  </si>
  <si>
    <t>Erlöse aus Netzentgelten Elektrizität (inkl. Messung und Messstellenbetrieb)</t>
  </si>
  <si>
    <t>Erlöse gemäß § 3 KAV</t>
  </si>
  <si>
    <t>Erlöse aus Vereinbarungen gemäß § 19 Abs. 2 S. 1 StromNEV</t>
  </si>
  <si>
    <t>Erlöse aus Vereinbarungen gemäß § 19 Abs. 2 S. 2 StromNEV</t>
  </si>
  <si>
    <t>Erlöse aus der Überlassung singulär genutzter Betriebsmittel gemäß § 19 Abs. 3 StromNEV</t>
  </si>
  <si>
    <t>Erlöse aus Vereinbarungen gemäß § 19 Abs. 4 StromNEV</t>
  </si>
  <si>
    <t>Erlöse aus Rückspeisung an den vorgelagerten Netzbetreiber</t>
  </si>
  <si>
    <t>sonstige Erlöse aus Netzentgelten Elektrizität</t>
  </si>
  <si>
    <t>Konzessionsabgabe</t>
  </si>
  <si>
    <t>Erlöse aus dem EEG-Ausgleichsmechanismus</t>
  </si>
  <si>
    <t>Erlöse aus dem KWKG-Belastungsausgleich</t>
  </si>
  <si>
    <t>Erlöse aus der Offshorenetzumlage (ONU)</t>
  </si>
  <si>
    <t>Erlöse aus dem Belastungsausgleich für abschaltbare Lasten</t>
  </si>
  <si>
    <t>Erträge aus der Auflösung von Netzanschlusskostenbeiträgen</t>
  </si>
  <si>
    <t>Erträge aus der Auflösung von Baukostenzuschüssen</t>
  </si>
  <si>
    <t>Erträge aus der Auflösung von Investitionszuschüssen</t>
  </si>
  <si>
    <t>sonstige Erlöse (nicht aus Netzentgelten)</t>
  </si>
  <si>
    <t>E8.c. KKAuf_BKZ_NAB_IZ</t>
  </si>
  <si>
    <t>Wählen Sie die zu erfassende Kategorie (Baukostenzuschüsse, Netzanschlusskostenbeiträge oder Investitionszuschüsse) über das Dropdown-Menü aus.</t>
  </si>
  <si>
    <t>Tragen Sie die Zugänge an BKZ / NAB ein.</t>
  </si>
  <si>
    <t>Elektromobilität
[EUR]</t>
  </si>
  <si>
    <t>Energieträger E6.</t>
  </si>
  <si>
    <t>Höchstspannung (HöS)</t>
  </si>
  <si>
    <t>Netzentgeltreduzierung
[EUR]</t>
  </si>
  <si>
    <t>mit jährlicher Messung
[EUR/a]</t>
  </si>
  <si>
    <t>mit halbjährlicher Messung
[EUR/a]</t>
  </si>
  <si>
    <t>mit vierteljährlicher Messung
[EUR/a]</t>
  </si>
  <si>
    <t>mit monatlicher Messung
[EUR/a]</t>
  </si>
  <si>
    <t>erhaltene Erlöse
[EUR]</t>
  </si>
  <si>
    <t>singuläre Entgelte
[EUR]</t>
  </si>
  <si>
    <t>Anzahl der Messeinrichtungen
mit jährlicher Messung</t>
  </si>
  <si>
    <t>Anzahl der Messeinrichtungen
mit halbjährlicher Messung</t>
  </si>
  <si>
    <t>Anzahl der Messeinrichtungen mit vierteljährlicher  Messung</t>
  </si>
  <si>
    <t>Anzahl der Messeinrichtungen mit monatlicher Messung</t>
  </si>
  <si>
    <t>Erlöse</t>
  </si>
  <si>
    <t>Arbeit
[kWh]</t>
  </si>
  <si>
    <t>Leistung
[kW]</t>
  </si>
  <si>
    <t>Arbeitspreis
[ct./kWh]</t>
  </si>
  <si>
    <t>Kosten
Leistung / Arbeit
[EUR]</t>
  </si>
  <si>
    <t>Kommentar</t>
  </si>
  <si>
    <t>Messstellenbetrieb</t>
  </si>
  <si>
    <t>Anzahl Messein-
richtungen
[Stück]</t>
  </si>
  <si>
    <t>Entgelt
[EUR/a]</t>
  </si>
  <si>
    <t>Zugänge von Baukostenzuschüssen, Netzanschlusskostenbeiträgen und Investitionszuschüssen</t>
  </si>
  <si>
    <t>Licht- und Kraftwerke Sonneberg GmbH</t>
  </si>
  <si>
    <t>Gemeindewerke Kahl Versorgungsgesellschaft mbH</t>
  </si>
  <si>
    <t>Stadtwerke Südholstein GmbH</t>
  </si>
  <si>
    <t>Energieversorgung Inselsberg GmbH</t>
  </si>
  <si>
    <t>Sömmerdaer Energieversorgung GmbH</t>
  </si>
  <si>
    <t>Stadtwerke Stadtroda GmbH</t>
  </si>
  <si>
    <t>Netzgesellschaft Eisenberg mbH</t>
  </si>
  <si>
    <t>Stadtwerke Ilmenau GmbH</t>
  </si>
  <si>
    <t>Energie- und Wasserversorgung Altenburg GmbH</t>
  </si>
  <si>
    <t>Fischereihafen-Betriebs- gesellschaft mbH</t>
  </si>
  <si>
    <t>Energiewerke Zeulenroda GmbH</t>
  </si>
  <si>
    <t>Heinrich N. Clausen GmbH &amp; Co. KG</t>
  </si>
  <si>
    <t>Stadtwerke Neustadt an der Orla GmbH</t>
  </si>
  <si>
    <t>Stadtwerke Heilbad Heiligenstadt GmbH</t>
  </si>
  <si>
    <t>naturenergie netze GmbH</t>
  </si>
  <si>
    <t>Elektrizitätswerk Max Peissker</t>
  </si>
  <si>
    <t>Stadtwerke Meiningen GmbH</t>
  </si>
  <si>
    <t>Stadtwerke Sondershausen Netz GmbH</t>
  </si>
  <si>
    <t>GeraNetz GmbH</t>
  </si>
  <si>
    <t>ENWG Energienetze Weimar GmbH &amp; Co. KG</t>
  </si>
  <si>
    <t>Nordhausen Netz GmbH</t>
  </si>
  <si>
    <t>Hamburger Energienetze GmbH</t>
  </si>
  <si>
    <t>RegioTemp GmbH</t>
  </si>
  <si>
    <t>EVB Netze GmbH</t>
  </si>
  <si>
    <t>Stadtwerke Gotha Netz GmbH</t>
  </si>
  <si>
    <t>Stadtwerke Mühlhausen Netz GmbH</t>
  </si>
  <si>
    <t>NETZE Bad Langensalza GmbH</t>
  </si>
  <si>
    <t>Greizer Energienetze GmbH</t>
  </si>
  <si>
    <t>Stadtwerke Arnstadt Netz GmbH &amp; Co. KG</t>
  </si>
  <si>
    <t>TWL Netze GmbH</t>
  </si>
  <si>
    <t>Gemeindewerke Leck-Netz GmbH</t>
  </si>
  <si>
    <t>ENA Energienetze Apolda GmbH</t>
  </si>
  <si>
    <t>Stadtwerke Bredstedt - Netz GmbH</t>
  </si>
  <si>
    <t>Saalfelder Energienetze GmbH</t>
  </si>
  <si>
    <t>Stadtwerke Suhl/Zella-Mehlis Netz GmbH</t>
  </si>
  <si>
    <t>EnR Energienetze Rudolstadt GmbH</t>
  </si>
  <si>
    <t>WerraEnergie GmbH</t>
  </si>
  <si>
    <t>Schleswig-Holstein Netz GmbH</t>
  </si>
  <si>
    <t xml:space="preserve">Für die Verprobung des Kostenträgers Messstellenbetrieb und Messung beim Verteilernetzbetreiber ist die Zahl der Messstellen ohne Berücksichtigung des geplanten Rollouts im eigenen Netzgebiet und je Netzebene im Jahr 2023 durch den - regelmäßig personenidentischen - grundzuständigen Messstellenbetreiber für moderne Messeinrichtungen (gMSB) anzusetzen. Die Berücksichtigung der tatsächlichen Abgänge durch den Übergang auf den gMSB erfolgt über das Regulierungskonto. 
Sollte ein Unternehmen sich entscheiden, schon in der Verprobung aufgrund der Regelung des § 5 Abs. 1 Satz 3 ARegV eine Korrektur der zulässigen Erlöse für Messstellenbetrieb und Messung des Verteilernetzbetreibers einzuplanen, so sind Mengen und Erlöse vollständig zu bereinigen. Die Beschlusskammer bewertet eine entsprechend erläuterte Unterverprobung in diesem Fall nicht als gewollten Verzicht. </t>
  </si>
  <si>
    <t>Die abgefragten Daten aus dem Jahresabschluss des jeweiligen Jahres dienen dem Abgleich der erzielten Umsatzerlöse laut Tätigkeitsabschluss des jeweiligen Jahres mit der zulässigen Erlösobergrenze.
Hierzu sind zu den Erlösen aus Netzentgelten (C4) weitere Erlöse (C5:C22) zu addieren, die nicht in den Netzentgelten enthalten gewesen waren, um letztlich den Wert der erzielten Umsatzerlöse (C23) zu erreichen. Unter der Position "sonstige Erlöse aus Entgelten" können auch sonstige Buchungen, die nicht als Umsatzerlöse berücksichtigt wurden (wie beispielsweise Erlöskorrekturen aus dem Vorjahr) ausgewiesen werden. Diese sind jedoch dann näher zu erläutern.</t>
  </si>
  <si>
    <t>Die Darlegung der Bilanz für das letzte abgeschlossene Geschäftsjahr. Es erfolgt die Aufteilung in Sparten und Aktivitäten.
Die Aktivseite der Bilanz wird unterteilt in Anlagevermögen, Umlaufvermögen, Rechnungsabgrenzungsposten und Sonderverlustkonto aus Rückstellungsbildung.
Die Passivseite wird eingeteilt in Eigenkapital, Sonderposten mit Rücklagenanteil, Sonderposten für Investitionszuschüsse, Baukostenzuschüsse, Rückstellungen, Verbindlichkeiten und Rechnungsabgrenzungsposten.</t>
  </si>
  <si>
    <t>In dieser Tabelle werden die Zahlungen aus dem finanziellen Ausgleich im sogenannten Redispatch 2.0 gemäß § 13a Abs. 2 EnWG abgefragt (§ 11 Abs. 5 S. 1 Nr. 2 ARegV). Der Netzbetreiber soll zudem angeben, ob er die gesetzlichen Vorgaben und die Empfehlungen des  Einspeisemanagement-Leitfadens der BNetzA befolgt hat. Der Netzbetreiber kann auch angeben, ob er dies bei allen den Kosten zugrunde liegenden Maßnahmen getan hat oder nur bei einem bestimmten Anteil (anzugeben in Entschädigungshöhe).</t>
  </si>
  <si>
    <t xml:space="preserve">In dieser Tabelle werden Daten zu Baukostenzuschüssen, Netzanschlusskostenbeiträgen und Investitionszuschüssen abgefragt. Es ist sicherzustellen, dass die drei Kategorien jeweils getrennt und nicht in Sammelpositionen erfasst werden. </t>
  </si>
  <si>
    <t>E6. finanzieller Ausgleich für Redispatchmaßnahmen (Kostenanteile nach § 11 Abs. 5 S. 1 ARegV i.V.m. § 13 Abs. 2 S. 1 Nr. 2 i.V.m. § 14 Abs. 1 S. 1 EnWG)</t>
  </si>
  <si>
    <t>Das Tabellenblatt dient der Hinterlegung der Angaben zu Baukostenzuschüssen, Netzanschlussbeiträgen und Investitionszuschüssen. Es ist sicherzustellen, dass die drei Kategorien jeweils getrennt und nicht in Sammelpositionen erfasst werden. Dabei erfolgt eine passivische Absetzung über 20 Jahre.</t>
  </si>
  <si>
    <t>E8.a. Sachanlagevermögen (für Zugänge ab 2022) - für Berechnung des Kapitalkostenaufschlags</t>
  </si>
  <si>
    <t>E8.b. Weiteres Anlagevermögen (für Zugänge ab 2022) - für Berechnung des Kapitalkostenaufschlags</t>
  </si>
  <si>
    <t>E8.c. Auflösung von Baukostenzuschüssen/Netzanschlusskostenbeiträgen und Investitionszuschüssen (für Zugänge ab 2022) - für Berechnung des Kapitalkostenaufschlags</t>
  </si>
  <si>
    <t>Auflösung von Netzanschlusskostenbeiträgen, Baukosten-
zuschüssen und Investitionszuschüssen nach § 9 Abs. 1 S. 1 Nr. 3 und 4 i.V.m. S. 3 StromNEV</t>
  </si>
  <si>
    <t>Vermiedene Netzentgelte im Sinne von § 18 StromNEV,
EEG und KWK-G</t>
  </si>
  <si>
    <r>
      <rPr>
        <b/>
        <sz val="11"/>
        <color theme="1"/>
        <rFont val="Arial"/>
        <family val="2"/>
      </rPr>
      <t xml:space="preserve">Erlösminderungen aus Vereinbarungen gemäß § 3 KAV
</t>
    </r>
    <r>
      <rPr>
        <b/>
        <sz val="11"/>
        <color rgb="FFFF0000"/>
        <rFont val="Arial"/>
        <family val="2"/>
      </rPr>
      <t xml:space="preserve"> </t>
    </r>
    <r>
      <rPr>
        <b/>
        <sz val="11"/>
        <color theme="1"/>
        <rFont val="Arial"/>
        <family val="2"/>
      </rPr>
      <t>für Kunden</t>
    </r>
    <r>
      <rPr>
        <b/>
        <sz val="11"/>
        <color rgb="FFFF0000"/>
        <rFont val="Arial"/>
        <family val="2"/>
      </rPr>
      <t xml:space="preserve"> mit</t>
    </r>
    <r>
      <rPr>
        <b/>
        <sz val="11"/>
        <rFont val="Arial"/>
        <family val="2"/>
      </rPr>
      <t xml:space="preserve"> Leistungsmessung</t>
    </r>
  </si>
  <si>
    <t>Niederspannung</t>
  </si>
  <si>
    <t>Niederspannung - mit § 14a EnWG - Modul 1</t>
  </si>
  <si>
    <r>
      <rPr>
        <b/>
        <sz val="11"/>
        <color theme="1"/>
        <rFont val="Arial"/>
        <family val="2"/>
      </rPr>
      <t xml:space="preserve">Erlösminderungen aus Vereinbarungen gemäß § 3 KAV
</t>
    </r>
    <r>
      <rPr>
        <b/>
        <sz val="11"/>
        <color rgb="FFFF0000"/>
        <rFont val="Arial"/>
        <family val="2"/>
      </rPr>
      <t xml:space="preserve"> </t>
    </r>
    <r>
      <rPr>
        <b/>
        <sz val="11"/>
        <color theme="1"/>
        <rFont val="Arial"/>
        <family val="2"/>
      </rPr>
      <t>für Kunden</t>
    </r>
    <r>
      <rPr>
        <b/>
        <sz val="11"/>
        <color rgb="FFFF0000"/>
        <rFont val="Arial"/>
        <family val="2"/>
      </rPr>
      <t xml:space="preserve"> ohne</t>
    </r>
    <r>
      <rPr>
        <b/>
        <sz val="11"/>
        <rFont val="Arial"/>
        <family val="2"/>
      </rPr>
      <t xml:space="preserve"> Leistungsmessung</t>
    </r>
  </si>
  <si>
    <t>Niederspannung - mit § 14a EnWG - Bestandsanlagen bis zum 31.12.2023 - ESH</t>
  </si>
  <si>
    <t>Niederspannung - mit § 14a EnWG - Bestandsanlagen bis zum 31.12.2023 - Wärmepumpen</t>
  </si>
  <si>
    <t>Niederspannung - mit § 14a EnWG - Bestandsanlagen bis zum 31.12.2023 - Elektromobilität</t>
  </si>
  <si>
    <t>Niederspannung - mit § 14a EnWG - Bestandsanlagen bis zum 31.12.2023 - Sonstiges</t>
  </si>
  <si>
    <t>Niedersapnnung - mit § 14a EnWG - Modul 1</t>
  </si>
  <si>
    <t>Niederspannung - mit § 14a EnWG - Modul 2</t>
  </si>
  <si>
    <t>Preisnachlass
Grundpreis
 [EUR/a]</t>
  </si>
  <si>
    <t>Anwendung Gemeinderabatt
 (in %)</t>
  </si>
  <si>
    <t>Ermittlung der Differenz für § 5 Abs. 1 S. 2 ARegV (Verlustenergie und ggf. weitere)</t>
  </si>
  <si>
    <t>In diesem Tabellenblatt können nähere Angaben zur Verlustenergie gemacht werden.</t>
  </si>
  <si>
    <t>EE-Anlagen - Bestand nicht volatil</t>
  </si>
  <si>
    <t>KWK-Anlagen - Bestand</t>
  </si>
  <si>
    <t>Sonstige Anlagen - Bestand</t>
  </si>
  <si>
    <t>EE-Anlagen - volatil</t>
  </si>
  <si>
    <t>KWK-Anlagen - Inbetriebnahme nach 2022</t>
  </si>
  <si>
    <t>Sonstige Anlagen - Inbetriebnahme nach 2022</t>
  </si>
  <si>
    <t>EE-Anlagen - nicht volatil - Inbetriebnahme nach 2022</t>
  </si>
  <si>
    <t>Form an Abfrage gem. § 28 Nr. 1 ARegV (Anpassung Erlösobergrenze) angepasst</t>
  </si>
  <si>
    <t>EHB_RegKto_Strom_2024_1.0_20250711</t>
  </si>
  <si>
    <t>Kunden nach
§ 14a EnWG
[kWh]</t>
  </si>
  <si>
    <t>Rückspeisungen stellen dezentrale Einspeisungen der unterlagerten Netzebene in die jeweilige vorgelagerte Netzebene dar, d.h. die Rückspeisung aus der MS-Ebene wird als dezentrale Einspeisung in die Umspannebene HS/MS eingetragen – analog zu den übrigen dezentralen Erzeugungsanlagen, die in diese Umspannebne einspeisen. 
Soweit nichts anderes nachgewiesen wird, sind Rückspeisungen als volatile Einspeisung zu bewerten. Abweichungen von diesem Regelfall sind im Tabellenblatt H. zu erläutern.
Die Höchstspannungsebene ist von der Betrachtung der Rückspeisungen ausgenommen.
Aufteilung der vermiedenen Netzentgelte für Rückspeisungen in die vorgelagerte Netz- oder Umspannebene:
Eine Aufteilung nach individuellen tatsächlichen Anteilen der einzelnen dezentralen Erzeugungsanlage an diesem vermiedenen Entgelt in Arbeits- und Leistungsanteilen ist, insbesondere bei verschiedenen zuständigen Netzbetreibern, ohne großen administrativen Aufwand nicht möglich.
Es ist daher sachgerecht, in Anlehnung an die Intention des Normengebers, diesen Betrag auf alle dezentralen Erzeugungsanlagen der betrachteten Netz- oder Umspannebene aufzuteilen. Als Aufteilungsschlüssel bietet sich die tatsächlich eingespeiste Arbeit der einzelnen dezentralen Erzeugungsanlage an.
Die Aufteilung erfolgt anhand der eingespeisten summierten Jahresarbeitswerte pro Netz- o-der Umspannebene, einschließlich der Rückspeisung aus der nachgelagerten Netz- oder Umspannebene. Die Rückspeisung aus der nachgelagerten Netz- oder Umspannebene wird mit der rückgespeisten Arbeitsmenge im Verhältnis volatil/nicht volatil in der nachgelagerten Netz- oder Umspannebene berücksichtigt. Über den auf der Basis der Arbeitswerte ermittel-ten Schlüssel werden anschließend Arbeits- und Leistungswerte aufgeteilt.
Ein nachgelagerter Netzbetreiber meldet die aufgeteilte eingespeiste Energiemenge (Arbeit) in seinem Netzgebiet an den vorgelagerten Netzbetreiber.</t>
  </si>
  <si>
    <t>1.1</t>
  </si>
  <si>
    <t>E10.</t>
  </si>
  <si>
    <t>G.</t>
  </si>
  <si>
    <t>EHB_RegKto_Strom_2024_1.1_20250825</t>
  </si>
  <si>
    <t>Zeilen 18 bis 20</t>
  </si>
  <si>
    <t>H12 und H16</t>
  </si>
  <si>
    <t>Formelfehler korrigiert (jeweils den Divisor 100 durch 1.000 ersetzt)</t>
  </si>
  <si>
    <t>Fehler bei der automatischen Zeilenbefüllung beseitigt</t>
  </si>
  <si>
    <t>tatsächlich entstandene Kosten (ohne Capex)</t>
  </si>
  <si>
    <t>in der Erlösobergrenze enthaltener Ansatz (ohne Capex)</t>
  </si>
  <si>
    <t>EHB_RegKto_Strom_2024_1.1_20251006</t>
  </si>
  <si>
    <t>F.</t>
  </si>
  <si>
    <t>F16 und F17</t>
  </si>
  <si>
    <t>Fehler in Formeln korrigiert. Berechnung erfolgt ohne Capex</t>
  </si>
  <si>
    <t>1.2</t>
  </si>
  <si>
    <t>'1.0</t>
  </si>
  <si>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Modul 1 </t>
    </r>
    <r>
      <rPr>
        <b/>
        <sz val="10"/>
        <color rgb="FFFF0000"/>
        <rFont val="Arial"/>
        <family val="2"/>
      </rPr>
      <t>+</t>
    </r>
    <r>
      <rPr>
        <b/>
        <sz val="10"/>
        <rFont val="Arial"/>
        <family val="2"/>
      </rPr>
      <t xml:space="preserve"> 3 - pauschale Netzentgeltreduzierung + zeitvariables Netzentgelt für Kunden </t>
    </r>
    <r>
      <rPr>
        <b/>
        <sz val="10"/>
        <color rgb="FFFF0000"/>
        <rFont val="Arial"/>
        <family val="2"/>
      </rPr>
      <t>ohne</t>
    </r>
    <r>
      <rPr>
        <b/>
        <sz val="10"/>
        <rFont val="Arial"/>
        <family val="2"/>
      </rPr>
      <t xml:space="preserve"> Leistungsmessung -</t>
    </r>
  </si>
  <si>
    <t>Modul 3 - Niederspannung ohne Leistungsmessung - Niedriglasttarifstufe</t>
  </si>
  <si>
    <t>Modul 3 - Niederspannung ohne Leistungsmessung - Standardlasttarifstufe</t>
  </si>
  <si>
    <t>Modul 3 - Niederspannung ohne Leistungsmessung - Hochlasttarifstufe</t>
  </si>
  <si>
    <t>Erlöse § 14a - Modul 1 + 3
[EUR]</t>
  </si>
  <si>
    <t>Hochspannung (einschließlich HöS/HS) - Messstellenbetrieb</t>
  </si>
  <si>
    <t>Hochspannung (einschließlich HöS/HS) - Wandlersatz</t>
  </si>
  <si>
    <t>Mittelspannung (einschließlich HS/MS) - Messstellenbetrieb</t>
  </si>
  <si>
    <t>Mittelspannung (einschließlich HS/MS) - Wandlersatz</t>
  </si>
  <si>
    <t>Niederspannung (einschließlich MS/NS) - Messstellenbetrieb</t>
  </si>
  <si>
    <t>Niederspannung (einschließlich MS/NS) - Wandlersatz</t>
  </si>
  <si>
    <t>Niederspannung (einschließlich MS/NS) - Schaltgerät / Rundsteuerempfänger</t>
  </si>
  <si>
    <t xml:space="preserve"> Alle Spannungsebenen (HöS / HS / MS / NS):</t>
  </si>
  <si>
    <t xml:space="preserve">Zählpunkte an Messstellen mit einem Jahresstromverbrauch bis 6.000 kWh </t>
  </si>
  <si>
    <r>
      <t xml:space="preserve">Zählpunkte Messstellen des Pflichtrollouts </t>
    </r>
    <r>
      <rPr>
        <b/>
        <sz val="10"/>
        <rFont val="Arial"/>
        <family val="2"/>
      </rPr>
      <t>mit einem jährlichen Entgelt unter der anteiligen POG gemäß 
§ 30 Abs. 1 und 2 MsbG</t>
    </r>
  </si>
  <si>
    <t>E4.b. Beteiligung iMSys und Steuerungseinrichtungen</t>
  </si>
  <si>
    <t>Telekommunikationsanschluss durch Netzbetreiber (Fernauslesung)</t>
  </si>
  <si>
    <t>Telekommunikationsanschluss durch Anschlussnehmer (Fernauslesung)</t>
  </si>
  <si>
    <t>Manuelle vor Ort Ablesung bei kME mit registrierender Last-/Einspeisemessung</t>
  </si>
  <si>
    <t>Preisabschlag statt täglicher nur monatliche Datenbereitstellung</t>
  </si>
  <si>
    <t>Impulsweitergabe</t>
  </si>
  <si>
    <t>1-Tarif-2-Richtungszähler</t>
  </si>
  <si>
    <t>EDL21-Zähler; Messsysteme nach §§21c, d EnWG a.F., die keine mME i.S.d. § 2 Nr. 15 MsbG sind</t>
  </si>
  <si>
    <t>Niederspannung - mit § 14a EnWG - Modul 1+3</t>
  </si>
  <si>
    <t>Niedriglasttarifstufe</t>
  </si>
  <si>
    <t>Standartlasttarifstufe</t>
  </si>
  <si>
    <t>Hochlasttarifstufe</t>
  </si>
  <si>
    <r>
      <t xml:space="preserve">Erlöse aus Vereinbarungen gemäß § 19 Abs. 2 StromNEV </t>
    </r>
    <r>
      <rPr>
        <b/>
        <vertAlign val="superscript"/>
        <sz val="10"/>
        <rFont val="Arial"/>
        <family val="2"/>
      </rPr>
      <t>2</t>
    </r>
  </si>
  <si>
    <t>E4.b. Beteiligung Anschlussnetzbetreiber an Entgelten für die Ausstattung von Zählpunkten mit iMSys</t>
  </si>
  <si>
    <t>Ermittlung der Differenz aus der Beteiligung der Anschlussnetzbetreiber (ANB) an den Entgelten für die Ausstattung von Zählpunkten mit intelligente Messsysteme (iMSys) gemäß FL MsbG (BK8-23/007-A):</t>
  </si>
  <si>
    <t>(Ist-)Kosten aus der Beteiligung der Anschlussnetzbetreiber an den Entgelten für die Ausstattung von Zählpunkten mit iMSys des jeweiligen Jahres</t>
  </si>
  <si>
    <t>(Plan-)Kosten aus der Beteiligung an den Entgelten für die Ausstattung von Zählpunkten mit iMSys gemäß Anpassung EOG des jeweiligen Jahres</t>
  </si>
  <si>
    <t>Anzahl iMSys zum 01.01.2025
[Stück]</t>
  </si>
  <si>
    <t>Anzahl iMSys zum 31.12.2025
[Stück]</t>
  </si>
  <si>
    <t>In diesem Tabellenblatt sind die Kosten aus der Beteiligung des Anschlussnetzbetreibers an den Entgelten für die Ausstattung von Zählpunkten mit iMSys abzubilden</t>
  </si>
  <si>
    <t>Unter Berücksichtigung der Festlegung BK8-23/007-A sind die vom Netzbetreiber in der Anpassung der EOG des jeweiligen Jahres angesetzten Plankosten für die Beteiligung an den Entgelten für die Ausstattung von Zählpunkten mit iMSys hier anzusetzen.</t>
  </si>
  <si>
    <t>Die in dem jeweiligen Jahr tatsächlich angefallenen Kosten (Ist-Kosten) aus der Beteiligung der Anschlussnetzbetreiber an den Entgelten für die Ausstattung von Zählpunkten mit iMSys sind hier anzusetzen.</t>
  </si>
  <si>
    <t xml:space="preserve">In diesen Zellen ist die Gesamtzahl der iMSys zum jeweiligen Stichtag anzugeben für die der Anschlussnetzbetreiber durch den grundzuständigen oder wettbewerblichen Messstellenbetreiber an den Entgelten beteiligt wurde. </t>
  </si>
  <si>
    <t>Anzahl iMSys zum 01.01.2025 [Stück] und zum 31.12.2025 [Stück]</t>
  </si>
  <si>
    <t>In diesen Zellen sind die Istkosten des Anschlussnetzbetreiber aus der Beteiligung an den Entgelten für die Ausstattung von Zählpunkten mit iMSys getrennt nach Pflichtrollout und optionalen Rollout anzugeben. 
Die Kosten für die Beteiligung an den Entgelten für die Ausstattung von Zählpunkten mit iMSys können auch unter der POG liegen, insbesondere bei Zählpunkten die erst im Laufe des Jahres mit einem iMSys oder Steuerungseinrichtung ausgestattet wurden oder bei einem Messstellenbetreiber der Entgelte unterhalb der POG nimmt. Diese Fälle sind daher separat in Zelle E12 und E16 auszuweisen. 
In den Zellen C20 und D20 ist die Anzahl der Zählpunkte eines Netzanschlusses seperat auszuweisen, die mit iMSys ausgestatten wurden und für die nach § 30 Abs. 5 MsbG die Abrechnung der Entgeltbeteiligung gegenüber dem Anschlusssnetzbetreiber zulässig ist. Die gemäß § 30 Abs. 5 MsbG zulässige Abrechnung aller bei diesem Anschlussnutzer mit einem intelligenten Messsystem ausgestatteten Zählpunkte ist in den Zellen E9 bis E12 und E15 bis E16 anzugeben.</t>
  </si>
  <si>
    <t>Stand zum 31.12.2025
[EUR]</t>
  </si>
  <si>
    <t>Restwert zum 01.01.2025
[EUR]</t>
  </si>
  <si>
    <t>Restwert zum 31.12.2025
[EUR]</t>
  </si>
  <si>
    <t>historische AK/HK zum Stand 31.12.2025
[EUR]</t>
  </si>
  <si>
    <t>handelsrecht-
licher Wertansatz
 zum 01.01.2025
[EUR]</t>
  </si>
  <si>
    <t>Abschreibung 2025
[EUR]</t>
  </si>
  <si>
    <t>handelsrecht-
licher Wertansatz
 zum 31.12.2025
[EUR]</t>
  </si>
  <si>
    <t>historische AK/HK zum Stand 31.12.2025 bereinigt um Investitions-
maßnahmen
[EUR]</t>
  </si>
  <si>
    <t>Abschreibungen 2025
[EUR]</t>
  </si>
  <si>
    <t>Verfahrensart bei der Bundesnetzagentur:</t>
  </si>
  <si>
    <t>Verfahrensart</t>
  </si>
  <si>
    <t>Regelverfahren</t>
  </si>
  <si>
    <t>Vereinfachtes Verfahren</t>
  </si>
  <si>
    <t xml:space="preserve"> davon Erlöse EE-Kostenwälzung</t>
  </si>
  <si>
    <t>nach § 4 ARegV zulässige Erlöse ohne Erlöse EE-Kostenwälzung</t>
  </si>
  <si>
    <t>Bezugs-[+] /Rückspeise- [-]
mengen</t>
  </si>
  <si>
    <t>Anschluss-
ebene</t>
  </si>
  <si>
    <t>Bezeichnung der 
Marktlokation / Meldepunkt
(aggregierte Eintragungen sind möglich, dann sind in dieser Spalte keine Angaben erforderlich)</t>
  </si>
  <si>
    <t>a) Kosten für Verlustenergie</t>
  </si>
  <si>
    <t>b) Weitere</t>
  </si>
  <si>
    <t>Auswahl Hinzurechnungen</t>
  </si>
  <si>
    <t>Nachaktivierung</t>
  </si>
  <si>
    <t>Schlüsseländerung</t>
  </si>
  <si>
    <t>Umbuchung</t>
  </si>
  <si>
    <t>Anlagenabgang</t>
  </si>
  <si>
    <t>Auswahl Kürzung</t>
  </si>
  <si>
    <t>Hinzurechnung
[EUR]</t>
  </si>
  <si>
    <t>Kürzung
[EUR]</t>
  </si>
  <si>
    <t>Zunächst ist die Hinzurechnung in Spalte F durch das Auswahlfeld zu bezeichnen. In Spalte G ist der Betrag einzutragen. Bei der Auswahl "Sonstiges" sind zusätzliche Erläuterungen im Tabellenblatt H. erforderlich.</t>
  </si>
  <si>
    <t>Hinzurechnung:</t>
  </si>
  <si>
    <t>Kürzung:</t>
  </si>
  <si>
    <t>Zunächst ist die Kürzung in Spalte H durch das Auswahlfeld zu bezeichnen. In Spalte I ist der Betrag einzutragen. Bei der Auswahl "Sonstiges" sind zusätzliche Erläuterungen im Tabellenblatt H. erforderlich.</t>
  </si>
  <si>
    <t>Bezeichnung
Hinzurechnung</t>
  </si>
  <si>
    <t>Bezeichnung
Kürzung</t>
  </si>
  <si>
    <t>Hinzu-
rechnung
[EUR]</t>
  </si>
  <si>
    <t>Zunächst ist die Hinzurechnung in Spalte G durch ein Stichwort zu bezeichnen. In Spalte H ist der Betrag einzutragen. Im Tabellenblatt H. sind ggf. weitere Erläuterungen zu machen.</t>
  </si>
  <si>
    <t>Zunächst ist die Kürzung in Spalte I durch ein Stichwort zu bezeichnen. In Spalte J ist der Betrag einzutragen. Im Tabellenblatt H. sind ggf. weitere Erläuterungen zu machen.</t>
  </si>
  <si>
    <t>Zunächst ist die Hinzurechnung in Spalte F durch ein Stichwort zu bezeichnen. In Spalte G ist der Betrag einzutragen. Im Tabellenblatt H. sind ggf. weitere Erläuterungen zu machen.</t>
  </si>
  <si>
    <t>Zunächst ist die Kürzung in Spalte H durch ein Stichwort zu bezeichnen. In Spalte I ist der Betrag einzutragen. Im Tabellenblatt H. sind ggf. weitere Erläuterungen zu machen.</t>
  </si>
  <si>
    <t>Bezeichnung Hinzurechnung (über Dropdown auswählen)</t>
  </si>
  <si>
    <t>Bezeichnung Kürzung
(über Dropdown auswählen)</t>
  </si>
  <si>
    <t>A.</t>
  </si>
  <si>
    <t>Neu eingefügt</t>
  </si>
  <si>
    <t>A4.</t>
  </si>
  <si>
    <t>Spalten C bis P</t>
  </si>
  <si>
    <t>Löschung der Abfrage zum Gesamtunternehmen</t>
  </si>
  <si>
    <t>Zeilen 82 bis 89</t>
  </si>
  <si>
    <t>Zeilen 76 bis 78</t>
  </si>
  <si>
    <t>Zeile 99</t>
  </si>
  <si>
    <t>Zeilen 126 bis 128</t>
  </si>
  <si>
    <t>B130</t>
  </si>
  <si>
    <t>Umbenennung der Überschrift</t>
  </si>
  <si>
    <t>Zellformate geändert (Zellen nunmehr überschreibbar)</t>
  </si>
  <si>
    <t>E3.</t>
  </si>
  <si>
    <t>D4</t>
  </si>
  <si>
    <t>Zellformate geändert (Zelle nunmehr überschreibbar)</t>
  </si>
  <si>
    <t>Zeilen 15 und 16</t>
  </si>
  <si>
    <t>Formel geändert</t>
  </si>
  <si>
    <t>alle</t>
  </si>
  <si>
    <t>Zugangsjahr 2025 hinzugefügt, Zinssätze aktualisiert</t>
  </si>
  <si>
    <t>E8.a., E8.b., E8.c.</t>
  </si>
  <si>
    <t>Spalten zu diesbezüglichen Erläuterungen hinzugefügt</t>
  </si>
  <si>
    <t>Hinzurechnungen/Kürzungen</t>
  </si>
  <si>
    <t>C3</t>
  </si>
  <si>
    <t>E.10.</t>
  </si>
  <si>
    <t>Anpassung Zinssatz für 2025</t>
  </si>
  <si>
    <r>
      <t xml:space="preserve">Anzahl der Zählpunkte eines Netzanschlusses, die mit iMSys ausgestatten wurden und für die nach § 30 Abs. 5 MsbG die Abrechnung der Entgeltbeteiligung gegenüber dem Anschlussnetzbetreiber </t>
    </r>
    <r>
      <rPr>
        <b/>
        <sz val="10"/>
        <rFont val="Arial"/>
        <family val="2"/>
      </rPr>
      <t>zulässig</t>
    </r>
    <r>
      <rPr>
        <sz val="10"/>
        <rFont val="Arial"/>
        <family val="2"/>
      </rPr>
      <t xml:space="preserve"> ist</t>
    </r>
  </si>
  <si>
    <t>E8. Berechnung des Kapitalkostenaufschlags (für Zugänge ab 2022)</t>
  </si>
  <si>
    <t>Zusammenfassung in eine Zeile, da seit 2025 nach einer MsbG Änderung beim optionalen Rollout für den 
Jahresstromverbrauch bis 6.000 kWh nur noch eine POG gilt</t>
  </si>
  <si>
    <t>Zeile 20</t>
  </si>
  <si>
    <t>Mit diesem Tabellenblatt wird die Differenz zwischen den tatsächlichen Kosten des vorgelagerten Netzes und den hierfür angesetzten Plankosten ermittelt. Dafür werden Daten in Bezug auf die  vorgelagerten Netzbetreiber abgefragt. 
Diese Datenmeldung kann entweder mithilfe der Marktlokation bzw. der Meldepunkte beim vorgelagerten Netzbetreiber erfolgen oder der Netzbetreiber entscheidet sich für eine zusammengefasste Eintragung der Daten. Zusammenfassungen der Daten sind dann jeweils für einen vorgelagerten Netzbetreiber, eine Netz- bzw. Umspannebene und &lt;/&gt; 2.500 h vorzunehmen.
Im nächsten Schritt erfolgt die Abfrage der Ist-Mengen für die Positionen Leistung, Arbeit, Messstellenbetrieb (inkl. Messung). Die Leistungs- und Arbeitswerte ggü. den vorgelagerten Netzbetreibern sind grundsätzlich in den dafür vorgesehen Spalten Leistung und Arbeit einzutragen. Dies gilt auch für die Arbeits- und Leistungswerte bei Pancaking-Entgelten nach § 14 Abs. 2 S. 3 StromNEV.
Rückspeisemengen in das vorgelagerte Netz sind ebenfalls in den Spalten G und H mit negativen Vorzeichen einzutragen. Die Preise für die Rückspeisung sind in den Spalten I und J einzutragen und im Tabellenblatt "H.Erläuterungen" zu erläutern. Die sich aus der Betrachtung der Rückspeisung in die vorgelagerte Netz- oder Umspannebene ergebenden vermiedenen Netzentgelte, sind durch den Betreiber der vorgelagerten Netz- oder Umspannebene zu vergüten. 
Bitte beachten Sie die Wechselwirkung der Rückspeisung in die vorgelagerte Netz- oder Umspannebene mit der dezentralen Einspeisung.
Die weiteren Hinweise zur Aufteilung der Rückspeisung entnehmen sie bitte den Erläuterungen unter E3. Dezentrale Einspeisung.
Weitere sonstige Positionen können in den vorhergesehenen Leerzeilen berücksichtigt werden. Bei Sonstiges ist der Wert direkt einzutragen. In den Zeilen „Sonstiges“ sind regelmäßig Entgelte zu erfassen, die von den üblichen Entgelten für Netznutzung, d.h. dem Jahresleistungspreissystem für Entnahme mit registrierender Lastgangmessung abweichen. Eine Zusammenfassung von Entgeltbestandteilen ist unzulässig, so sind z.B. Entgelte für singuläre Betriebsmittel nach § 19 Abs. 3 StromNEV unter „Sonstiges“ als Euro-Betrag einzutragen.
In den Spalten I und J sind die im jeweiligen Jahr geltenden Entgelte zu erfassen.
Die Spalte B dient der Ermittlung der tatsächlich entstandenen Kosten, es sind Formeln hinterlegt.</t>
  </si>
  <si>
    <r>
      <rPr>
        <b/>
        <sz val="10"/>
        <color rgb="FF00B0F0"/>
        <rFont val="Arial"/>
        <family val="2"/>
      </rPr>
      <t>Nachweis Kosten für dezentrale Vergütung - vermiedene Netzentgelte</t>
    </r>
    <r>
      <rPr>
        <sz val="10"/>
        <color rgb="FF00B0F0"/>
        <rFont val="Arial"/>
        <family val="2"/>
      </rPr>
      <t xml:space="preserve">
Die Beschlusskammer 8 akzeptiert für die Prüfung des Regulierungskontos das Tool der Regulierungskammer des Freistaates Bayern als Nachweis zur Ermittlung der vermiedenen Netzentgelte. 
Netzbetreiber können mit Hilfe des Tools die vermiedenen Netzentgelte ermitteln, d.h. im Tabellenblatt E3 erfolgt dann keine weitere Plausibilisierung. Die tatsächlich entstandenen Kosten für die Vergütung für dezentrale Erzeugungsanlagen im Tabellenblatt E3 müssen in diesem Fall mit den im Tool der bayrischen Regulierungskammer ermittelten vermiedenen Netzentgelten übereinstimmen. Die Eintragung erfolgt in der überschreibbaren Zelle D4.
Das Tool der bayrischen Regulierungskammer ist an die Beschlusskammer gemeinsam mit dem Erhebungsbogen zum Regulierungskonto zu übersenden.</t>
    </r>
    <r>
      <rPr>
        <sz val="10"/>
        <rFont val="Arial"/>
        <family val="2"/>
      </rPr>
      <t xml:space="preserve">
Die in diesem Tabellenblatt abgefragten Daten dienen der Differenzbildung zwischen den in der Erlösobergrenze enthaltenen und den tatsächlich entstandenen Kosten im jeweiligen Jahr für die Vergütung von dezentralen Einspeisern.
In Zelle D5 ist der für das jeweilige Jahr in der Erlösobergrenze enthaltene Betrag einzutragen. Die tatsächlichen Kosten werden anhand der Vermeidungsarbeit und -leistung bestimmt.
Ab Zeile 55 können die dezentralen Erzeugungsanlagen eingetragen werden, dabei können die Einzelanlagen zu Vergütungs- bzw. Einspeisekategorien zusammengefasst werden.
z.B. können die Anlagen, differenziert nach tatsächlicher Vermeidungsleistung („Ist“) oder verstetigter Vermeidungsleistung, erfasst werden.
In der Spalte B „Bezeichnung des Einspeisers (auch zusammengefasste Anlagen)“ sind insbesondere die zusammengefassten Anlagen mit einer sinnvollen Bezeichnung zu versehen. Bitte beachten Sie, dass eine Rückspeisung aus volatilen Erzeugungsanlagen (Wind und Solar) zu keiner Vergütung führt. Die Zeile wird ausgegraut. Lediglich die Leistungs- und Arbeitswerte sind einzutragen.
Die in Spalte „M“ und „P“ angegebenen Korrektur- bzw. Skalierungsfaktoren sind so zu verstehen, dass dort alle relevanten Faktoren zur Berechnung des korrekten Leistungs-/Arbeitspreises aus dem Preis des Referenzpreisblattes multiplikativ verknüpft werden, bspw. der Faktor 2/3 oder 0 für volatile Einspeiser und ein Reduktionsfaktor aufgrund von Rückspeisung zur Reduzierung des Arbeitspreises.
Die Zusammensetzung des Korrektur- bzw. Skalierungsfaktors ist im Tabellenblatt „H.Erläuterungen“ zu beschreiben.
Ab Zeile 55 können auch diejenigen dezentralen Erzeugungsnanlagen eingetragen werden, die im Jahr 2016 in Netzteilen angeschlossen waren, die durch einen Netzübergang nach § 26 ARegV aufgenommen wurden.
Für diese dezentralen Erzeugungsanlagen ist das Referenzpreisblatt des abgebenden Netzbetreibers heranzuziehen, soweit der Netzübergang nach dem 31.12.2021 erfolgte.</t>
    </r>
  </si>
  <si>
    <t>Änderung Text, da es seit 2025 nach einer MsbG-Änderung gemäß § 30 Abs.5 MsbG jetzt zulässig ist, die POG für jeden zusätzlich angebundenen Zählpunkt zu vereinnahmen</t>
  </si>
  <si>
    <t xml:space="preserve">In dieser Tabelle können Angaben gemacht werden, die aus Sicht des Netzbetreibers für die Bestimmung des Regulierungskontosaldos relevant sind und nicht in anderen Bereichen des Erhebungsbogens erfasst werden können. Diese sind mit einer nachvollziehbaren Bezeichnung zu versehen. </t>
  </si>
  <si>
    <t>Erlöse aus dem Aufschlag für besondere Netznutzung - EE-Kostenwälzung gemäß BK8-24-001-A</t>
  </si>
  <si>
    <t>Erlöse aus dem Aufschlag für besondere Netznutzung - § 19 Abs. 2 S. 15 StromNEV (ehemals § 19 Abs. 2 StromNEV - Umlage)</t>
  </si>
  <si>
    <t>Kostenträger</t>
  </si>
  <si>
    <t>Erneuerbare-Energien-Kennzahl
(EKZ)</t>
  </si>
  <si>
    <t>Anteil der Mehrkosten (AMK)
[%]</t>
  </si>
  <si>
    <t>Kosten ohne die vorgelagerten Kosten und vermiedenen Netzentgelte und exklusive der internen Wälzung
[EUR]</t>
  </si>
  <si>
    <t>A6. EE-Wälzung</t>
  </si>
  <si>
    <t>Analog zur Netzentgeltkalkulation sind die vollständigen Mengen, also auch die vollständigen Mengen der Sonderkunden gemäß § 19 Abs. 2 S. 1 und 2 StromNEV, beim Ausweis der erzielbaren Erlöse zu 100% anzusetzen. Bei dem Ausweis der erzielbaren Erlöse im Tabellenblatt "E1. Erzielb. Erlöse" wird dementsprechend keine Unterscheidung nach "normalen" Kunden und Sonderkunden gemäß § 19 Abs. 2 S. 1 und 2 StromNEV gemacht, so dass sich aus der Multiplikation der bei jedem Netznutzer ungeminderten Netzentgelte mit den vollständigen Mengen die erzielbaren Erlöse ergeben.
Beim Messstellenbetrieb (einschließlich Messung) sind keine Bestandgrößen (Anfangs- oder Endbestand) sondern Durchschnittsmengen, die die erzielbaren Erlöse widerspiegeln, einzutragen.
Bei den sonstigen Entgelten "Erlösminderungen aus Vereinbarungen gemäß § 3 Abs. 1 Nr. 1 KAV" sind die Erlösminderungen durch den Kommunalrabatt einzutragen (negative Beträge). Bemessungsgrundlage der Erlösminderung sind Netznutzungsentgelte ggfs. abzüglich verschiedener Netzentgeltreduzierungen nach § 14a EnWG. Die rabattierten Mengen der jeweiligen Fallklasse sind anzugeben, zugleich sind diese aber in den Entnahmemengen oben enthalten.
Insolvenzbedingte Forderungsausfälle sind weder bei den Mengen der erzielbaren Erlöse, noch an anderen Stellen des Errhebungsbogens einzutragen. Sollte das Unternehmen trotz der Rechtsprechung des BGH (Beschluss vom 10.11.2020, EnVZ 5/20) eine Berücksichtigung beantragen, so ist eine solche allein im schriftlichen Antrag zu formulieren. Im Erhebungsbogen darf dazu keine Eintragung vorgenommen werden</t>
  </si>
  <si>
    <t>A6.</t>
  </si>
  <si>
    <t>Verhältnis Kostenbasis der Ebene zur Kostenbasis Gesamt</t>
  </si>
  <si>
    <t>Dieses Tabellenblatt dient zur Ermittlung der Differenz zwischen erzielbaren Erlösen und zulässigen Erlösen gemäß § 5 Abs. 1 S. 1 ARegV. Sofern der Netzbetreiber an der EE-Kostenwälzung des entsprechenden Jahres teilgenommen hat, ist in der Zelle C5 als davon-Position der nach § 4 ARegV zulässigen Erlöse der an den ÜNB am 15.10. gemeldete Wälzungsbetrag anzusetzen. 
Die Differenz wird mit Hilfe der Mengen und Entgelte ermittelt. Hierfür werden in der Spalte F die tatsächlichen physikalischen Absatzmengen des jeweiligen Jahres abgefragt. Es sollen nicht die abgegrenzten Absatzmengen aus dem Jahresabschluss entnommen werden.
Im Ausnahmefall, dass die Netznutzung für einen RLM-Netzkunden unterjährig neu beginnt bzw. unterjährig beendet wird, ist entsprechend der von der BK6 im Musternetznutzungsvertrag unter § 8 Abs. 5 vorgegebenen Regelung zur Leistungspreisermittlung bei diesem Netznutzer die Jahreshöchstleistung tagesscharf entsprechend des Anteils der Zuordnung des Netznutzers am Abrechnungszeitraum zu berechnen (Die Berechnungsbasis entspricht bei Schaltjahren 366 Tagen, im Übrigen 365 Tagen). Wird der Leistungspreis für die Netznutzung bei diesem Netznutzer also z. B. nur für einen Monat (31 Tage) abgerechnet, ist die in die Tabelle E1. Erzielbare Erlöse einzutragende Jahreshöchstleistung als Multiplikation aus dem gemessenen maximalen Viertelstundenwert der Leistung multipliziert mit dem Faktor 31/365 zu berechnen.
Soweit Netzreservekapazität beim vorgelagerten Netzbetreiber in Anspruch genommen wurde (Eintragung in Blatt E2), gilt bei der Eintragung der erzielbaren Erlöse folgendes: Die Kosten, die für die bestellte Netzreservekapazität anfallen, sind von den dezentralen Einspeisern zu entrichten, denen die Netzreservekapazität über die vermiedenen Netzentgelte zu Gute kommt. Die entsprechenden Erlöse sind vom Netzbetreiber als sonstige Erlösposition explizit auszuweisen.
Bei der Kalkulation der Netzentgelte durften die entgangenen Erlöse aus § 19 Abs. 2 S. 1 und 2 StromNEV (exklusive steuerbare Verbrauchseinrichtungen in der NS gem. § 14a EnWG (z. B. Nachtspeicherheizungen und Wärmepumpen)) keinerlei Berücksichtigung finden. Dies bedeutet, dass die Netzentgeltkalkulation so zu erfolgen hatte, als ob es die Regelung gemäß § 19 Abs. 2 S. 1 und 2 StromNEV (exklusive steuerbare Verbrauchseinrichtungen in der NS gem. § 14a EnWG (z. B. Nachtspeicherheizungen und Wärmepumpen)) nicht gäbe. Dementsprechend wurden die genannten Sonderkunden gemäß § 19 Abs. 2 S. 1 und 2 StromNEV (exklusive steuerbare Verbrauchseinrichtungen in der NS gem. § 14a EnWG (z. B. Nachtspeicherheizungen und Wärmepumpen)) in der Netzentgeltkalkulation und Verprobung wie "normale" (nicht rabattierte) Kunden behandelt, so dass 100% der ungeminderten Erlöse und Mengen anzusetzen waren. Eine Erhöhung der allgemeinen Netzentgelte um die o.g. entgangenen Erlöse erfolgte somit nicht.
Erlöse aus der Abrechnung von Kunden mit § 14a EnWG-Vereinbarung werden in Abhängigkeit zur Inbetriebnahme der steuerbaren Verbrauchseinrichtung in eigens dafür angelegten Feldern ermittelt. Seit 2025 ist von Verteilernetzbetreibern auch Modul 3 gemäß der Festlegung BK8-22/010-A abzurechnen. Zur Ermittlung der Erlöse durch Verbraucher mit Modul 3 sind die Arbeitspreise in der Niedriglasttarifstufe und der Hochlasttarifstufe, sowie die Anzahl der Kunden und die Jahresarbeit der Modul 3 – Kunden in den drei Tarifstufen einzupflegen. 
Der unterjährige Wechsel von Kunden in die § 14a EnWG Module kann über eine Durchschnittsangabe der Kundenanzahl im dafür vorgesehenen Feld abgebildet werden (vgl. auch Mengenangaben für Messstellenbetrieb)</t>
  </si>
  <si>
    <t>Abschreibung 2025:</t>
  </si>
  <si>
    <t>handelsrechtlicher Wertansatz zum 01.01.2025:</t>
  </si>
  <si>
    <t>handelsrechtlicher Wertansatz zum 31.12.2025:</t>
  </si>
  <si>
    <t>Es ist der handelsrechtliche Wertansatz zum 01.01. des Jahres für den Vermögensgegenstand anzugeben. Bei den geleisteten Anzahlungen und Anlagen im Bau des Sachanlagevermögens ist darauf zu achten, dass eine Aufteilung der Zugangsjahre erforderlich ist. In Summe müssen die Zugänge aller Jahre den handelsrechtlichen Wertansatz zum 01.01.2025 abbilden.</t>
  </si>
  <si>
    <t>Wälzungs-
betrag
[EUR]</t>
  </si>
  <si>
    <t>Summe Verände-
rungen
[EUR]</t>
  </si>
  <si>
    <t>Ist-Kostenbasis ohne VK und vNE
[EUR]</t>
  </si>
  <si>
    <t>Korrigierter Wälzungs-
betrag
[EUR]</t>
  </si>
  <si>
    <t>Differenz korrigierter Wälzungs-
betrag und urspr. Wälzungs
betrag
[EUR]</t>
  </si>
  <si>
    <t>Es ist der handelsrechtliche Wertansatz zum 31.12. des Jahres für den Vermögensgegenstand anzugeben. Bei den geleisteten Anzahlungen und Anlagen im Bau des Sachanlagevermögens ist darauf zu achten, dass eine Aufteilung der Zugangsjahre erforderlich ist. In Summe müssen die Zugänge aller Jahre den handelsrechtlichen Wertansatz zum 31.12.2025 abbilden.</t>
  </si>
  <si>
    <t>In den Spalten C und E sind die Werte des vorläufigen Preisblattes 2025 (15.10.2024), einschließlich Nachkommastellen, einzutragen.</t>
  </si>
  <si>
    <r>
      <t xml:space="preserve">Dieses Tabellenblatt dient der Ermittlung der Differenzen zwischen dem Wälzungsbetrag, der unter Zugrundelegung der nach § 4 ARegV angepassten Erlösobergrenze für das Kalenderjahr t seitens des Netzbetreibers ermittelt wurde, und dem Wälzungsbetrag, der sich unter Zugrundelegung der im Nachgang im Rahmen des Regulierungskontos geprüften Erlösobergrenze für das Kalenderjahr t ergibt (vgl. Tenorziffer 10 der Festlegung BK8-24-001-A). Mit anderen Worten dient das Tabellenblatt dem Plan-/Istabgleich der EE-Kostenwälzung.
In den Spalten C und E sind zunächst die Werte aus dem vorläufigen Preisblatt, das zum 15.10. veröffentlicht wurde, einzutragen. In den Spalten F und G errechnet das Tabellenblatt daraufhin den an den ÜNB gemeldeten Wälzungsbetrag sowie das Verhältnis der Kostenbasis der Netz- oder Umspannebene zur Kostenbasis Gesamt. Dieses Verhältnis dient in der Folge der vereinfachten Zuordnung der Kosten auf die betriebenen Netz- und Umspannebenen. </t>
    </r>
    <r>
      <rPr>
        <sz val="10"/>
        <color theme="1"/>
        <rFont val="Arial"/>
        <family val="2"/>
      </rPr>
      <t xml:space="preserve">Die Zuordnung der Kosten auf die Netz- und Umspannebenen ist im Rahmen des Regulierungskontoverfahren grundsätzlich nicht vorgesehen, für den Plan-/Istabgleich der EE-Kostenwälzung aber erforderlich. Die vereinfachte bzw. pauschale Zuordnung der Kosten erfüllt diesen Zweck bei minimalem Aufwand für Netzbetreiber und Regulierungsbehörde. Zudem kann der Netzbetreiber im Einzelfall eine abweichende, konkrete Zuordnung der Kosten vornehmen (s.u.). </t>
    </r>
    <r>
      <rPr>
        <sz val="10"/>
        <rFont val="Arial"/>
        <family val="2"/>
      </rPr>
      <t xml:space="preserve">
In den Spalten H bis N sind die Summenwerte (Differenz von Plan zu Ist) des Plan-/Istabgleichs der verschiedenen Kostenpositionen einzutragen. Mit dem zuvor errechneten Verhältnis werden die Kosten den betriebenen Netz- und Umspannebenen zugeordnet. In den Spalten O bis R wird auf dieser Basis die Differenz zwischen korrigiertem Wälzugnsbetrag, also wie er sich nach Plan-/Istabgleich der Kosten ergibt, und ursprünglichem Wälzungsbetrag errechnet. Diese Beträge (Spalte R) sind im Rahmen der nächsten EE-Kostenwälzung vom Netzbetreiber nach Abschluss des Regulierungskontoverfahrens zu berücksichtigen.
Abweichend von der pauschalen Zuordnung </t>
    </r>
    <r>
      <rPr>
        <u/>
        <sz val="10"/>
        <rFont val="Arial"/>
        <family val="2"/>
      </rPr>
      <t>kann</t>
    </r>
    <r>
      <rPr>
        <sz val="10"/>
        <rFont val="Arial"/>
        <family val="2"/>
      </rPr>
      <t xml:space="preserve"> der Netzbetreiber den Summenwert einer oder mehrere Kostenpositionen den einzelnen Netz- und Umspannebenen konkret zuordnen. Dieses Vorgehen ist </t>
    </r>
    <r>
      <rPr>
        <u/>
        <sz val="10"/>
        <rFont val="Arial"/>
        <family val="2"/>
      </rPr>
      <t>rein optional</t>
    </r>
    <r>
      <rPr>
        <sz val="10"/>
        <rFont val="Arial"/>
        <family val="2"/>
      </rPr>
      <t>. In diesem Fall muss der Netzbetreiber sämtliche Zellen der entsprechenden Spalte überschreiben. Möchte der Netzbetreiber beispielsweise den Summenwert des Plan-/Istabgleichs des KKAuf den einzelnen Netz- und Umspannebenen konkret zuordnen, muss er die Zellen H4 bis H8 überschreiben. Als Summe muss sich der Wert in der Zelle H10 ergeben. Es ist möglich, einzelnen Kostenpositionen (z. B. KKAuf, Spalte H) konkret zuzuordnen und im Übrigen (z. B. RegKt-Saldo, etc.) die pauschale Zuordnung zu den Netz-und Umspannebenen zu wählen.</t>
    </r>
    <r>
      <rPr>
        <sz val="10"/>
        <color rgb="FF00B0F0"/>
        <rFont val="Arial"/>
        <family val="2"/>
      </rPr>
      <t xml:space="preserve"> Sofern Kostenpositionen den Netz- und Umspannebenen konkret zugeordnet werden, muss jede dieser konkreten Zuordnungen im Tabellenblatt "H. Erläuterungen" nachvollziehbar beschrieben werden.</t>
    </r>
  </si>
  <si>
    <t>Historische AK/HK der Investitionen 
[negativ= Netzabgang]
[EUR]</t>
  </si>
  <si>
    <t>Historische AK/HK, der Investitionen:</t>
  </si>
  <si>
    <t>Tragen Sie die AK/HK der Investitionen seit dem 01.01.2022 ein. Abweichend davon können AiB auch mit älteren Zugangsjahren eingetragen werden.</t>
  </si>
  <si>
    <t>Für die Zugangsjahre 2022 ff. werden die Daten aus dem Tabellenblatt "E8.c. KKAuf_BKZ_NAB_IZ" übernommen.</t>
  </si>
  <si>
    <t>Vergleich in Tab. A.</t>
  </si>
  <si>
    <t>Ja</t>
  </si>
  <si>
    <t>Nein</t>
  </si>
  <si>
    <t>Vergleich zum FK-Zins abgeschlossen:</t>
  </si>
  <si>
    <t>A6. Plan-/Istabgleich der EE-Kostenwälzung (Festlegung BK8-24-001-A, Tenorziffer 10)</t>
  </si>
  <si>
    <t>Differenz aus KKAauf
[EUR]</t>
  </si>
  <si>
    <t>Gesamt</t>
  </si>
  <si>
    <t>Differenz aus RegKt-Saldo
[EUR]</t>
  </si>
  <si>
    <t>Differenz aus Redispatch
[EUR]</t>
  </si>
  <si>
    <t>Differenz aus dnbk
[EUR]</t>
  </si>
  <si>
    <t>Differenz aus Netzverände-
rungen
[EUR]</t>
  </si>
  <si>
    <t>Differenz aus Q-Element [EUR]</t>
  </si>
  <si>
    <t>Differenz aus Sonstiges
(z. B. volatile Kosten, Härtefälle)
[EUR]</t>
  </si>
  <si>
    <t>Zeile 163</t>
  </si>
  <si>
    <t>B5:C8</t>
  </si>
  <si>
    <t>Zeilen 5 bis 8</t>
  </si>
  <si>
    <t>B14:C15</t>
  </si>
  <si>
    <t>ohne Zuordnung
 in Spalte E</t>
  </si>
  <si>
    <t>Zeile 17</t>
  </si>
  <si>
    <t>C20:C21</t>
  </si>
  <si>
    <t>G20:H20</t>
  </si>
  <si>
    <t>D22:D221</t>
  </si>
  <si>
    <t>vor 2024</t>
  </si>
  <si>
    <t>geleistete Anzahlungen und Anlagen im Bau*
[EUR]</t>
  </si>
  <si>
    <t>* Die Zugänge vor 2024 werden aus Vereinfachungsgründen im Zugangssjahr 2022 ausgewiesen, da die Zinssätze für die Zugangsjahre bis 2023 identisch sind.</t>
  </si>
  <si>
    <t>Berechnung der kalk. Verzinsung der geleisteten Anzahlungen und Anlagen im Bau*</t>
  </si>
  <si>
    <t>Für AiB mit Anschaffungsjahr vor 2024 ist die Auswahl "vor 2024" vorgesehen. Für alle anderen Fälle ist das Anschaffungsjahr auszuwählen.</t>
  </si>
  <si>
    <t>EHB_RegKto_Strom_2025_1.0_20260914</t>
  </si>
  <si>
    <t>EHB_RegKto_Strom_2025_1.1_20260922</t>
  </si>
  <si>
    <t>Formelfehler korrigiert</t>
  </si>
  <si>
    <t>C25:E25 und I25:K25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</si>
</sst>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quot;€&quot;#,##0.00_);[Red]\(&quot;€&quot;#,##0.00\)"/>
    <numFmt numFmtId="165" formatCode="_(* #,##0.00_);_(* \(#,##0.00\);_(* &quot;-&quot;??_);_(@_)"/>
    <numFmt numFmtId="166" formatCode="_(&quot;€&quot;* #,##0_);_(&quot;€&quot;* \(#,##0\);_(&quot;€&quot;* &quot;-&quot;_);_(@_)"/>
    <numFmt numFmtId="167" formatCode="_(&quot;€&quot;* #,##0.00_);_(&quot;€&quot;* \(#,##0.00\);_(&quot;€&quot;* &quot;-&quot;??_);_(@_)"/>
    <numFmt numFmtId="168" formatCode="#,##0.00_ ;[Red]\-#,##0.00\ "/>
    <numFmt numFmtId="169" formatCode="_([$€]* #,##0.00_);_([$€]* \(#,##0.00\);_([$€]* &quot;-&quot;??_);_(@_)"/>
    <numFmt numFmtId="170" formatCode="#,##0_ ;[Red]\-#,##0\ "/>
    <numFmt numFmtId="171" formatCode="#,##0\ &quot;€&quot;"/>
    <numFmt numFmtId="172" formatCode="#,##0.00_ ;[Red]\-#,##0.00;\-"/>
    <numFmt numFmtId="173" formatCode="_-* #,##0\ _€_-;\-* #,##0\ _€_-;_-* &quot;-&quot;??\ _€_-;_-@_-"/>
    <numFmt numFmtId="174" formatCode="0_ ;\-0\ "/>
    <numFmt numFmtId="175" formatCode="#,##0.00;[Red]#,##0.00"/>
    <numFmt numFmtId="176" formatCode="&quot; &lt; &quot;#,##0&quot; h/a&quot;"/>
    <numFmt numFmtId="177" formatCode="0.000"/>
    <numFmt numFmtId="178" formatCode="#,##0.00\ &quot;€&quot;"/>
    <numFmt numFmtId="179" formatCode="0.0%"/>
    <numFmt numFmtId="180" formatCode="#,##0_ &quot;kvarh&quot;;[Red]\-#,##0\ &quot;kvarh&quot;"/>
    <numFmt numFmtId="181" formatCode="#,##0.0_ ;[Red]\-#,##0.0\ "/>
  </numFmts>
  <fonts count="85" x14ac:knownFonts="1">
    <font>
      <sz val="10"/>
      <name val="Arial"/>
    </font>
    <font>
      <sz val="11"/>
      <color theme="1"/>
      <name val="BundesSans Office"/>
      <family val="2"/>
    </font>
    <font>
      <sz val="11"/>
      <color theme="1"/>
      <name val="BundesSans Office"/>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u/>
      <sz val="11"/>
      <color indexed="12"/>
      <name val="Arial"/>
      <family val="2"/>
    </font>
    <font>
      <sz val="11"/>
      <name val="Arial"/>
      <family val="2"/>
    </font>
    <font>
      <sz val="11"/>
      <name val="Arial"/>
      <family val="2"/>
    </font>
    <font>
      <sz val="8"/>
      <name val="Arial"/>
      <family val="2"/>
    </font>
    <font>
      <b/>
      <sz val="11"/>
      <name val="Arial"/>
      <family val="2"/>
    </font>
    <font>
      <b/>
      <sz val="14"/>
      <name val="Arial"/>
      <family val="2"/>
    </font>
    <font>
      <sz val="12"/>
      <name val="Arial"/>
      <family val="2"/>
    </font>
    <font>
      <b/>
      <sz val="12"/>
      <name val="Arial"/>
      <family val="2"/>
    </font>
    <font>
      <b/>
      <sz val="11"/>
      <color indexed="10"/>
      <name val="Arial"/>
      <family val="2"/>
    </font>
    <font>
      <b/>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font>
    <font>
      <b/>
      <u/>
      <sz val="12"/>
      <name val="Arial"/>
      <family val="2"/>
    </font>
    <font>
      <sz val="10"/>
      <name val="Arial"/>
      <family val="2"/>
    </font>
    <font>
      <i/>
      <sz val="10"/>
      <name val="Arial"/>
      <family val="2"/>
    </font>
    <font>
      <b/>
      <i/>
      <sz val="10"/>
      <name val="Arial"/>
      <family val="2"/>
    </font>
    <font>
      <b/>
      <i/>
      <sz val="10"/>
      <name val="Arial"/>
      <family val="2"/>
    </font>
    <font>
      <b/>
      <i/>
      <sz val="9"/>
      <name val="Arial"/>
      <family val="2"/>
    </font>
    <font>
      <b/>
      <sz val="9"/>
      <name val="Arial"/>
      <family val="2"/>
    </font>
    <font>
      <sz val="10"/>
      <name val="Courier"/>
      <family val="3"/>
    </font>
    <font>
      <u/>
      <sz val="11"/>
      <color indexed="12"/>
      <name val="Arial"/>
      <family val="2"/>
    </font>
    <font>
      <sz val="6"/>
      <name val="Arial"/>
      <family val="2"/>
    </font>
    <font>
      <b/>
      <sz val="16"/>
      <name val="Arial"/>
      <family val="2"/>
    </font>
    <font>
      <b/>
      <u/>
      <sz val="10"/>
      <name val="Arial"/>
      <family val="2"/>
    </font>
    <font>
      <b/>
      <sz val="10"/>
      <color indexed="10"/>
      <name val="Arial"/>
      <family val="2"/>
    </font>
    <font>
      <u/>
      <sz val="10"/>
      <color indexed="12"/>
      <name val="Arial"/>
      <family val="2"/>
    </font>
    <font>
      <u/>
      <sz val="11"/>
      <name val="Arial"/>
      <family val="2"/>
    </font>
    <font>
      <sz val="11"/>
      <name val="Arial"/>
      <family val="2"/>
    </font>
    <font>
      <vertAlign val="subscript"/>
      <sz val="11"/>
      <name val="Arial"/>
      <family val="2"/>
    </font>
    <font>
      <sz val="18"/>
      <name val="Arial"/>
      <family val="2"/>
    </font>
    <font>
      <sz val="11"/>
      <color theme="1"/>
      <name val="Calibri"/>
      <family val="2"/>
      <scheme val="minor"/>
    </font>
    <font>
      <sz val="11"/>
      <color theme="0"/>
      <name val="Calibri"/>
      <family val="2"/>
      <scheme val="minor"/>
    </font>
    <font>
      <sz val="11"/>
      <color theme="0"/>
      <name val="Arial"/>
      <family val="2"/>
    </font>
    <font>
      <sz val="10"/>
      <color theme="0"/>
      <name val="Arial"/>
      <family val="2"/>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Arial"/>
      <family val="2"/>
    </font>
    <font>
      <sz val="9"/>
      <color indexed="81"/>
      <name val="Segoe UI"/>
      <family val="2"/>
    </font>
    <font>
      <b/>
      <sz val="9"/>
      <color indexed="81"/>
      <name val="Segoe UI"/>
      <family val="2"/>
    </font>
    <font>
      <sz val="14"/>
      <name val="Arial"/>
      <family val="2"/>
    </font>
    <font>
      <b/>
      <sz val="10"/>
      <color rgb="FFFF0000"/>
      <name val="Arial"/>
      <family val="2"/>
    </font>
    <font>
      <b/>
      <sz val="10"/>
      <color theme="9" tint="-0.499984740745262"/>
      <name val="Arial"/>
      <family val="2"/>
    </font>
    <font>
      <sz val="14"/>
      <color theme="1"/>
      <name val="Arial"/>
      <family val="2"/>
    </font>
    <font>
      <vertAlign val="superscript"/>
      <sz val="10"/>
      <name val="Arial"/>
      <family val="2"/>
    </font>
    <font>
      <b/>
      <vertAlign val="superscript"/>
      <sz val="10"/>
      <name val="Arial"/>
      <family val="2"/>
    </font>
    <font>
      <sz val="10"/>
      <color indexed="8"/>
      <name val="Arial"/>
      <family val="2"/>
    </font>
    <font>
      <b/>
      <u/>
      <sz val="11"/>
      <color indexed="12"/>
      <name val="Arial"/>
      <family val="2"/>
    </font>
    <font>
      <sz val="11"/>
      <name val="Arial"/>
      <family val="2"/>
    </font>
    <font>
      <b/>
      <sz val="11"/>
      <color rgb="FFFF0000"/>
      <name val="Arial"/>
      <family val="2"/>
    </font>
    <font>
      <b/>
      <sz val="10"/>
      <color rgb="FF00B0F0"/>
      <name val="Arial"/>
      <family val="2"/>
    </font>
    <font>
      <sz val="10"/>
      <color rgb="FF00B0F0"/>
      <name val="Arial"/>
      <family val="2"/>
    </font>
    <font>
      <b/>
      <sz val="11"/>
      <color theme="1"/>
      <name val="BundesSans Office"/>
      <family val="2"/>
    </font>
    <font>
      <b/>
      <sz val="8"/>
      <name val="Arial"/>
      <family val="2"/>
    </font>
    <font>
      <u/>
      <sz val="10"/>
      <name val="Arial"/>
      <family val="2"/>
    </font>
    <font>
      <b/>
      <sz val="12"/>
      <color rgb="FFFF0000"/>
      <name val="Arial"/>
      <family val="2"/>
    </font>
  </fonts>
  <fills count="5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3"/>
        <bgColor indexed="64"/>
      </patternFill>
    </fill>
    <fill>
      <patternFill patternType="gray0625">
        <bgColor indexed="43"/>
      </patternFill>
    </fill>
    <fill>
      <patternFill patternType="solid">
        <fgColor indexed="42"/>
        <bgColor indexed="64"/>
      </patternFill>
    </fill>
    <fill>
      <patternFill patternType="solid">
        <fgColor theme="5"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0"/>
        <bgColor indexed="64"/>
      </patternFill>
    </fill>
    <fill>
      <patternFill patternType="solid">
        <fgColor rgb="FFFFFF9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rgb="FFBFBFBF"/>
        <bgColor indexed="64"/>
      </patternFill>
    </fill>
    <fill>
      <patternFill patternType="gray0625">
        <bgColor rgb="FFFFFF99"/>
      </patternFill>
    </fill>
    <fill>
      <patternFill patternType="gray0625">
        <fgColor theme="0" tint="-0.499984740745262"/>
        <bgColor rgb="FFFFFF99"/>
      </patternFill>
    </fill>
    <fill>
      <patternFill patternType="gray0625">
        <fgColor rgb="FFFFFF99"/>
        <bgColor indexed="43"/>
      </patternFill>
    </fill>
    <fill>
      <patternFill patternType="solid">
        <fgColor theme="0" tint="-0.14996795556505021"/>
        <bgColor rgb="FFFFFF99"/>
      </patternFill>
    </fill>
    <fill>
      <patternFill patternType="solid">
        <fgColor theme="5" tint="0.79998168889431442"/>
        <bgColor indexed="64"/>
      </patternFill>
    </fill>
    <fill>
      <patternFill patternType="solid">
        <fgColor auto="1"/>
        <bgColor indexed="64"/>
      </patternFill>
    </fill>
    <fill>
      <patternFill patternType="solid">
        <fgColor auto="1"/>
        <bgColor auto="1"/>
      </patternFill>
    </fill>
    <fill>
      <patternFill patternType="gray125">
        <bgColor rgb="FFFFFF99"/>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9" tint="0.59999389629810485"/>
        <bgColor indexed="64"/>
      </patternFill>
    </fill>
  </fills>
  <borders count="115">
    <border>
      <left/>
      <right/>
      <top/>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medium">
        <color indexed="64"/>
      </bottom>
      <diagonal/>
    </border>
    <border>
      <left style="thin">
        <color indexed="64"/>
      </left>
      <right style="medium">
        <color indexed="64"/>
      </right>
      <top style="double">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medium">
        <color auto="1"/>
      </left>
      <right style="thin">
        <color auto="1"/>
      </right>
      <top/>
      <bottom style="medium">
        <color auto="1"/>
      </bottom>
      <diagonal/>
    </border>
    <border>
      <left/>
      <right style="medium">
        <color indexed="64"/>
      </right>
      <top style="thin">
        <color indexed="64"/>
      </top>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auto="1"/>
      </top>
      <bottom style="thin">
        <color auto="1"/>
      </bottom>
      <diagonal/>
    </border>
    <border>
      <left/>
      <right style="thin">
        <color indexed="64"/>
      </right>
      <top style="medium">
        <color indexed="64"/>
      </top>
      <bottom style="medium">
        <color indexed="64"/>
      </bottom>
      <diagonal/>
    </border>
    <border>
      <left style="medium">
        <color auto="1"/>
      </left>
      <right/>
      <top style="medium">
        <color auto="1"/>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bottom style="dotted">
        <color indexed="64"/>
      </bottom>
      <diagonal/>
    </border>
    <border>
      <left/>
      <right style="thin">
        <color indexed="64"/>
      </right>
      <top/>
      <bottom style="dotted">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style="medium">
        <color indexed="64"/>
      </top>
      <bottom style="medium">
        <color indexed="64"/>
      </bottom>
      <diagonal/>
    </border>
    <border>
      <left style="thin">
        <color indexed="64"/>
      </left>
      <right/>
      <top/>
      <bottom style="dotted">
        <color indexed="64"/>
      </bottom>
      <diagonal/>
    </border>
  </borders>
  <cellStyleXfs count="294">
    <xf numFmtId="0" fontId="0" fillId="0" borderId="0"/>
    <xf numFmtId="0" fontId="20" fillId="2" borderId="0"/>
    <xf numFmtId="0" fontId="9" fillId="2" borderId="0"/>
    <xf numFmtId="0" fontId="20" fillId="2" borderId="0"/>
    <xf numFmtId="0" fontId="9" fillId="2" borderId="0"/>
    <xf numFmtId="0" fontId="40" fillId="2" borderId="0"/>
    <xf numFmtId="0" fontId="20" fillId="2" borderId="0"/>
    <xf numFmtId="0" fontId="9" fillId="2" borderId="0"/>
    <xf numFmtId="0" fontId="9" fillId="2" borderId="0"/>
    <xf numFmtId="0" fontId="20" fillId="2" borderId="0"/>
    <xf numFmtId="0" fontId="9" fillId="2" borderId="0"/>
    <xf numFmtId="0" fontId="20" fillId="2" borderId="0"/>
    <xf numFmtId="0" fontId="9" fillId="2" borderId="0"/>
    <xf numFmtId="0" fontId="40" fillId="2" borderId="0"/>
    <xf numFmtId="0" fontId="20" fillId="2" borderId="0"/>
    <xf numFmtId="0" fontId="9" fillId="2" borderId="0"/>
    <xf numFmtId="0" fontId="9" fillId="2" borderId="0"/>
    <xf numFmtId="0" fontId="40" fillId="2" borderId="0"/>
    <xf numFmtId="0" fontId="20" fillId="2" borderId="0"/>
    <xf numFmtId="0" fontId="9" fillId="2" borderId="0"/>
    <xf numFmtId="0" fontId="9" fillId="2" borderId="0"/>
    <xf numFmtId="0" fontId="40" fillId="2" borderId="0"/>
    <xf numFmtId="0" fontId="20" fillId="2" borderId="0"/>
    <xf numFmtId="0" fontId="9" fillId="2" borderId="0"/>
    <xf numFmtId="0" fontId="9" fillId="2" borderId="0"/>
    <xf numFmtId="0" fontId="19" fillId="2" borderId="0"/>
    <xf numFmtId="0" fontId="41" fillId="2" borderId="0"/>
    <xf numFmtId="0" fontId="42" fillId="2" borderId="0"/>
    <xf numFmtId="0" fontId="42" fillId="2" borderId="0"/>
    <xf numFmtId="0" fontId="43" fillId="2" borderId="0"/>
    <xf numFmtId="0" fontId="42" fillId="2" borderId="0"/>
    <xf numFmtId="0" fontId="42" fillId="2" borderId="0"/>
    <xf numFmtId="0" fontId="42" fillId="2" borderId="0"/>
    <xf numFmtId="0" fontId="43" fillId="2" borderId="0"/>
    <xf numFmtId="0" fontId="42" fillId="2" borderId="0"/>
    <xf numFmtId="0" fontId="43" fillId="2" borderId="0"/>
    <xf numFmtId="0" fontId="42" fillId="2" borderId="0"/>
    <xf numFmtId="0" fontId="43" fillId="2" borderId="0"/>
    <xf numFmtId="0" fontId="42" fillId="2" borderId="0"/>
    <xf numFmtId="0" fontId="44" fillId="2" borderId="0"/>
    <xf numFmtId="0" fontId="45" fillId="2" borderId="0"/>
    <xf numFmtId="0" fontId="38" fillId="2" borderId="0"/>
    <xf numFmtId="0" fontId="13" fillId="2" borderId="0"/>
    <xf numFmtId="172" fontId="20" fillId="3" borderId="1"/>
    <xf numFmtId="172" fontId="9" fillId="3" borderId="1"/>
    <xf numFmtId="172" fontId="20" fillId="3" borderId="1"/>
    <xf numFmtId="172" fontId="9" fillId="3" borderId="1"/>
    <xf numFmtId="172" fontId="20" fillId="3" borderId="1"/>
    <xf numFmtId="172" fontId="9" fillId="3" borderId="1"/>
    <xf numFmtId="172" fontId="20" fillId="3" borderId="1"/>
    <xf numFmtId="172" fontId="9" fillId="3" borderId="1"/>
    <xf numFmtId="172" fontId="20" fillId="3" borderId="1"/>
    <xf numFmtId="172" fontId="9" fillId="3" borderId="1"/>
    <xf numFmtId="0" fontId="41" fillId="3" borderId="0"/>
    <xf numFmtId="0" fontId="20" fillId="2" borderId="0"/>
    <xf numFmtId="0" fontId="9" fillId="2" borderId="0"/>
    <xf numFmtId="0" fontId="20" fillId="2" borderId="0"/>
    <xf numFmtId="0" fontId="9" fillId="2" borderId="0"/>
    <xf numFmtId="0" fontId="40" fillId="2" borderId="0"/>
    <xf numFmtId="0" fontId="20" fillId="2" borderId="0"/>
    <xf numFmtId="0" fontId="9" fillId="2" borderId="0"/>
    <xf numFmtId="0" fontId="9" fillId="2" borderId="0"/>
    <xf numFmtId="0" fontId="20" fillId="2" borderId="0"/>
    <xf numFmtId="0" fontId="9" fillId="2" borderId="0"/>
    <xf numFmtId="0" fontId="20" fillId="2" borderId="0"/>
    <xf numFmtId="0" fontId="9" fillId="2" borderId="0"/>
    <xf numFmtId="0" fontId="40" fillId="2" borderId="0"/>
    <xf numFmtId="0" fontId="20" fillId="2" borderId="0"/>
    <xf numFmtId="0" fontId="9" fillId="2" borderId="0"/>
    <xf numFmtId="0" fontId="9" fillId="2" borderId="0"/>
    <xf numFmtId="0" fontId="40" fillId="2" borderId="0"/>
    <xf numFmtId="0" fontId="20" fillId="2" borderId="0"/>
    <xf numFmtId="0" fontId="9" fillId="2" borderId="0"/>
    <xf numFmtId="0" fontId="9" fillId="2" borderId="0"/>
    <xf numFmtId="0" fontId="40" fillId="2" borderId="0"/>
    <xf numFmtId="0" fontId="20" fillId="2" borderId="0"/>
    <xf numFmtId="0" fontId="9" fillId="2" borderId="0"/>
    <xf numFmtId="0" fontId="9" fillId="2" borderId="0"/>
    <xf numFmtId="0" fontId="19" fillId="2" borderId="0"/>
    <xf numFmtId="0" fontId="41" fillId="2" borderId="0"/>
    <xf numFmtId="0" fontId="20" fillId="2" borderId="0"/>
    <xf numFmtId="0" fontId="9" fillId="2" borderId="0"/>
    <xf numFmtId="0" fontId="44" fillId="2" borderId="0"/>
    <xf numFmtId="0" fontId="45" fillId="2" borderId="0"/>
    <xf numFmtId="0" fontId="38" fillId="2" borderId="0"/>
    <xf numFmtId="0" fontId="13" fillId="2" borderId="0"/>
    <xf numFmtId="0" fontId="21" fillId="4" borderId="0" applyNumberFormat="0" applyBorder="0" applyAlignment="0" applyProtection="0"/>
    <xf numFmtId="0" fontId="8" fillId="4" borderId="0" applyNumberFormat="0" applyBorder="0" applyAlignment="0" applyProtection="0"/>
    <xf numFmtId="0" fontId="57" fillId="30" borderId="0" applyNumberFormat="0" applyBorder="0" applyAlignment="0" applyProtection="0"/>
    <xf numFmtId="0" fontId="21" fillId="5" borderId="0" applyNumberFormat="0" applyBorder="0" applyAlignment="0" applyProtection="0"/>
    <xf numFmtId="0" fontId="8" fillId="5" borderId="0" applyNumberFormat="0" applyBorder="0" applyAlignment="0" applyProtection="0"/>
    <xf numFmtId="0" fontId="21" fillId="6" borderId="0" applyNumberFormat="0" applyBorder="0" applyAlignment="0" applyProtection="0"/>
    <xf numFmtId="0" fontId="8" fillId="6"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8" borderId="0" applyNumberFormat="0" applyBorder="0" applyAlignment="0" applyProtection="0"/>
    <xf numFmtId="0" fontId="8" fillId="8" borderId="0" applyNumberFormat="0" applyBorder="0" applyAlignment="0" applyProtection="0"/>
    <xf numFmtId="0" fontId="21" fillId="9" borderId="0" applyNumberFormat="0" applyBorder="0" applyAlignment="0" applyProtection="0"/>
    <xf numFmtId="0" fontId="8" fillId="9" borderId="0" applyNumberFormat="0" applyBorder="0" applyAlignment="0" applyProtection="0"/>
    <xf numFmtId="0" fontId="21" fillId="4" borderId="0" applyNumberFormat="0" applyBorder="0" applyAlignment="0" applyProtection="0"/>
    <xf numFmtId="0" fontId="8" fillId="4" borderId="0" applyNumberFormat="0" applyBorder="0" applyAlignment="0" applyProtection="0"/>
    <xf numFmtId="0" fontId="21" fillId="5" borderId="0" applyNumberFormat="0" applyBorder="0" applyAlignment="0" applyProtection="0"/>
    <xf numFmtId="0" fontId="8" fillId="5" borderId="0" applyNumberFormat="0" applyBorder="0" applyAlignment="0" applyProtection="0"/>
    <xf numFmtId="0" fontId="21" fillId="6" borderId="0" applyNumberFormat="0" applyBorder="0" applyAlignment="0" applyProtection="0"/>
    <xf numFmtId="0" fontId="8" fillId="6"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8" borderId="0" applyNumberFormat="0" applyBorder="0" applyAlignment="0" applyProtection="0"/>
    <xf numFmtId="0" fontId="8" fillId="8" borderId="0" applyNumberFormat="0" applyBorder="0" applyAlignment="0" applyProtection="0"/>
    <xf numFmtId="0" fontId="21" fillId="9" borderId="0" applyNumberFormat="0" applyBorder="0" applyAlignment="0" applyProtection="0"/>
    <xf numFmtId="0" fontId="8" fillId="9" borderId="0" applyNumberFormat="0" applyBorder="0" applyAlignment="0" applyProtection="0"/>
    <xf numFmtId="0" fontId="57" fillId="31"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1" borderId="0" applyNumberFormat="0" applyBorder="0" applyAlignment="0" applyProtection="0"/>
    <xf numFmtId="0" fontId="8" fillId="11" borderId="0" applyNumberFormat="0" applyBorder="0" applyAlignment="0" applyProtection="0"/>
    <xf numFmtId="0" fontId="21" fillId="12" borderId="0" applyNumberFormat="0" applyBorder="0" applyAlignment="0" applyProtection="0"/>
    <xf numFmtId="0" fontId="8" fillId="12"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3" borderId="0" applyNumberFormat="0" applyBorder="0" applyAlignment="0" applyProtection="0"/>
    <xf numFmtId="0" fontId="8" fillId="13"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1" borderId="0" applyNumberFormat="0" applyBorder="0" applyAlignment="0" applyProtection="0"/>
    <xf numFmtId="0" fontId="8" fillId="11" borderId="0" applyNumberFormat="0" applyBorder="0" applyAlignment="0" applyProtection="0"/>
    <xf numFmtId="0" fontId="21" fillId="12" borderId="0" applyNumberFormat="0" applyBorder="0" applyAlignment="0" applyProtection="0"/>
    <xf numFmtId="0" fontId="8" fillId="12"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3" borderId="0" applyNumberFormat="0" applyBorder="0" applyAlignment="0" applyProtection="0"/>
    <xf numFmtId="0" fontId="8" fillId="13" borderId="0" applyNumberFormat="0" applyBorder="0" applyAlignment="0" applyProtection="0"/>
    <xf numFmtId="0" fontId="58" fillId="32"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22" borderId="2" applyNumberFormat="0" applyAlignment="0" applyProtection="0"/>
    <xf numFmtId="0" fontId="23" fillId="22" borderId="2" applyNumberFormat="0" applyAlignment="0" applyProtection="0"/>
    <xf numFmtId="0" fontId="23" fillId="22" borderId="2" applyNumberFormat="0" applyAlignment="0" applyProtection="0"/>
    <xf numFmtId="0" fontId="24" fillId="22" borderId="3" applyNumberFormat="0" applyAlignment="0" applyProtection="0"/>
    <xf numFmtId="0" fontId="24" fillId="22" borderId="3" applyNumberFormat="0" applyAlignment="0" applyProtection="0"/>
    <xf numFmtId="0" fontId="24" fillId="22" borderId="3" applyNumberFormat="0" applyAlignment="0" applyProtection="0"/>
    <xf numFmtId="0" fontId="25" fillId="9" borderId="3" applyNumberFormat="0" applyAlignment="0" applyProtection="0"/>
    <xf numFmtId="0" fontId="25" fillId="9" borderId="3" applyNumberFormat="0" applyAlignment="0" applyProtection="0"/>
    <xf numFmtId="0" fontId="25" fillId="9" borderId="3" applyNumberFormat="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9" fillId="0" borderId="0" applyFont="0" applyFill="0" applyBorder="0" applyAlignment="0" applyProtection="0"/>
    <xf numFmtId="169" fontId="40" fillId="0" borderId="0" applyFont="0" applyFill="0" applyBorder="0" applyAlignment="0" applyProtection="0"/>
    <xf numFmtId="169" fontId="9" fillId="0" borderId="0" applyFont="0" applyFill="0" applyBorder="0" applyAlignment="0" applyProtection="0"/>
    <xf numFmtId="169" fontId="20"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0"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5" fontId="9" fillId="0" borderId="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49" fontId="9" fillId="0" borderId="0"/>
    <xf numFmtId="0" fontId="12" fillId="24" borderId="5" applyNumberFormat="0" applyFont="0" applyAlignment="0" applyProtection="0"/>
    <xf numFmtId="0" fontId="12" fillId="24" borderId="5" applyNumberFormat="0" applyFont="0" applyAlignment="0" applyProtection="0"/>
    <xf numFmtId="0" fontId="11" fillId="24" borderId="5" applyNumberFormat="0" applyFont="0" applyAlignment="0" applyProtection="0"/>
    <xf numFmtId="0" fontId="11" fillId="24" borderId="5" applyNumberFormat="0" applyFont="0" applyAlignment="0" applyProtection="0"/>
    <xf numFmtId="9" fontId="9" fillId="0" borderId="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9" fillId="0" borderId="0"/>
    <xf numFmtId="0" fontId="57" fillId="0" borderId="0"/>
    <xf numFmtId="0" fontId="9" fillId="0" borderId="0"/>
    <xf numFmtId="0" fontId="54" fillId="0" borderId="0"/>
    <xf numFmtId="0" fontId="57" fillId="0" borderId="0"/>
    <xf numFmtId="0" fontId="40" fillId="0" borderId="0"/>
    <xf numFmtId="0" fontId="20" fillId="0" borderId="0"/>
    <xf numFmtId="0" fontId="9" fillId="0" borderId="0"/>
    <xf numFmtId="0" fontId="9" fillId="0" borderId="0"/>
    <xf numFmtId="0" fontId="20" fillId="0" borderId="0"/>
    <xf numFmtId="0" fontId="20" fillId="0" borderId="0"/>
    <xf numFmtId="0" fontId="9" fillId="0" borderId="0"/>
    <xf numFmtId="0" fontId="1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9" fillId="0" borderId="0"/>
    <xf numFmtId="0" fontId="20" fillId="0" borderId="0"/>
    <xf numFmtId="0" fontId="40" fillId="0" borderId="0"/>
    <xf numFmtId="0" fontId="9" fillId="0" borderId="0"/>
    <xf numFmtId="0" fontId="9" fillId="0" borderId="0"/>
    <xf numFmtId="0" fontId="9" fillId="0" borderId="0"/>
    <xf numFmtId="0" fontId="9" fillId="0" borderId="0"/>
    <xf numFmtId="0" fontId="20" fillId="0" borderId="0"/>
    <xf numFmtId="0" fontId="9" fillId="0" borderId="0"/>
    <xf numFmtId="0" fontId="11" fillId="0" borderId="0"/>
    <xf numFmtId="0" fontId="11" fillId="0" borderId="0"/>
    <xf numFmtId="0" fontId="11" fillId="0" borderId="0"/>
    <xf numFmtId="0" fontId="31" fillId="0" borderId="0" applyNumberFormat="0" applyFill="0" applyBorder="0" applyAlignment="0" applyProtection="0"/>
    <xf numFmtId="0" fontId="32" fillId="0" borderId="6" applyNumberFormat="0" applyFill="0" applyAlignment="0" applyProtection="0"/>
    <xf numFmtId="0" fontId="32" fillId="0" borderId="6"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7" applyNumberFormat="0" applyFill="0" applyAlignment="0" applyProtection="0"/>
    <xf numFmtId="0" fontId="33" fillId="0" borderId="7" applyNumberFormat="0" applyFill="0" applyAlignment="0" applyProtection="0"/>
    <xf numFmtId="0" fontId="34" fillId="0" borderId="8" applyNumberFormat="0" applyFill="0" applyAlignment="0" applyProtection="0"/>
    <xf numFmtId="0" fontId="34" fillId="0" borderId="8" applyNumberFormat="0" applyFill="0" applyAlignment="0" applyProtection="0"/>
    <xf numFmtId="0" fontId="34" fillId="0" borderId="8"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6" fillId="0" borderId="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167" fontId="9" fillId="0" borderId="0" applyFont="0" applyFill="0" applyBorder="0" applyAlignment="0" applyProtection="0"/>
    <xf numFmtId="167" fontId="20" fillId="0" borderId="0" applyFont="0" applyFill="0" applyBorder="0" applyAlignment="0" applyProtection="0"/>
    <xf numFmtId="167" fontId="9" fillId="0" borderId="0" applyFont="0" applyFill="0" applyBorder="0" applyAlignment="0" applyProtection="0"/>
    <xf numFmtId="167" fontId="20" fillId="0" borderId="0" applyFont="0" applyFill="0" applyBorder="0" applyAlignment="0" applyProtection="0"/>
    <xf numFmtId="167" fontId="9" fillId="0" borderId="0" applyFont="0" applyFill="0" applyBorder="0" applyAlignment="0" applyProtection="0"/>
    <xf numFmtId="167" fontId="2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25" borderId="10" applyNumberFormat="0" applyAlignment="0" applyProtection="0"/>
    <xf numFmtId="0" fontId="37" fillId="25" borderId="10" applyNumberFormat="0" applyAlignment="0" applyProtection="0"/>
    <xf numFmtId="0" fontId="37" fillId="25" borderId="10" applyNumberFormat="0" applyAlignment="0" applyProtection="0"/>
    <xf numFmtId="165" fontId="9"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5" fillId="0" borderId="0"/>
    <xf numFmtId="0" fontId="5" fillId="31" borderId="0" applyNumberFormat="0" applyBorder="0" applyAlignment="0" applyProtection="0"/>
    <xf numFmtId="0" fontId="5" fillId="30" borderId="0" applyNumberFormat="0" applyBorder="0" applyAlignment="0" applyProtection="0"/>
    <xf numFmtId="9" fontId="5" fillId="0" borderId="0" applyFont="0" applyFill="0" applyBorder="0" applyAlignment="0" applyProtection="0"/>
    <xf numFmtId="0" fontId="4" fillId="0" borderId="0"/>
    <xf numFmtId="0" fontId="11" fillId="0" borderId="0"/>
    <xf numFmtId="0" fontId="3" fillId="0" borderId="0"/>
    <xf numFmtId="0" fontId="77" fillId="0" borderId="0"/>
    <xf numFmtId="0" fontId="11" fillId="0" borderId="0"/>
    <xf numFmtId="0" fontId="3" fillId="0" borderId="0"/>
    <xf numFmtId="0" fontId="2" fillId="0" borderId="0"/>
    <xf numFmtId="9" fontId="2" fillId="0" borderId="0" applyFont="0" applyFill="0" applyBorder="0" applyAlignment="0" applyProtection="0"/>
  </cellStyleXfs>
  <cellXfs count="1541">
    <xf numFmtId="0" fontId="0" fillId="0" borderId="0" xfId="0"/>
    <xf numFmtId="0" fontId="17" fillId="26" borderId="0" xfId="0" applyFont="1" applyFill="1" applyBorder="1" applyAlignment="1" applyProtection="1">
      <alignment horizontal="left" vertical="center"/>
    </xf>
    <xf numFmtId="0" fontId="9" fillId="26" borderId="0" xfId="0" applyFont="1" applyFill="1" applyBorder="1" applyAlignment="1" applyProtection="1">
      <alignment vertical="center"/>
    </xf>
    <xf numFmtId="0" fontId="19" fillId="0" borderId="0" xfId="0" applyFont="1" applyFill="1" applyBorder="1" applyAlignment="1" applyProtection="1">
      <alignment horizontal="center" vertical="center" wrapText="1"/>
    </xf>
    <xf numFmtId="0" fontId="11" fillId="0" borderId="0" xfId="0" applyFont="1" applyFill="1" applyBorder="1" applyAlignment="1" applyProtection="1">
      <alignment vertical="center"/>
    </xf>
    <xf numFmtId="0" fontId="9" fillId="0" borderId="0" xfId="0" applyFont="1" applyFill="1" applyAlignment="1" applyProtection="1">
      <alignment vertical="center"/>
    </xf>
    <xf numFmtId="0" fontId="0" fillId="0" borderId="0" xfId="0" applyAlignment="1" applyProtection="1">
      <alignment vertical="center"/>
    </xf>
    <xf numFmtId="0" fontId="9" fillId="26" borderId="14" xfId="0" applyFont="1" applyFill="1" applyBorder="1" applyAlignment="1" applyProtection="1">
      <alignment vertical="center"/>
    </xf>
    <xf numFmtId="1" fontId="19" fillId="0" borderId="0" xfId="242" applyNumberFormat="1" applyFont="1" applyFill="1" applyBorder="1" applyAlignment="1" applyProtection="1">
      <alignment vertical="center" wrapText="1"/>
    </xf>
    <xf numFmtId="0" fontId="17" fillId="0" borderId="0" xfId="242" applyFont="1" applyFill="1" applyBorder="1" applyAlignment="1" applyProtection="1">
      <alignment vertical="center" wrapText="1"/>
    </xf>
    <xf numFmtId="0" fontId="19" fillId="0" borderId="0" xfId="242" applyFont="1" applyFill="1" applyBorder="1" applyAlignment="1" applyProtection="1">
      <alignment horizontal="center" vertical="center" wrapText="1"/>
    </xf>
    <xf numFmtId="0" fontId="11" fillId="0" borderId="0" xfId="0" applyFont="1" applyAlignment="1" applyProtection="1">
      <alignment vertical="center"/>
    </xf>
    <xf numFmtId="0" fontId="12" fillId="0" borderId="0" xfId="0" applyFont="1" applyBorder="1" applyAlignment="1" applyProtection="1">
      <alignment vertical="center"/>
    </xf>
    <xf numFmtId="0" fontId="9" fillId="26" borderId="0" xfId="0" applyFont="1" applyFill="1" applyBorder="1" applyAlignment="1" applyProtection="1">
      <alignment horizontal="left" vertical="center"/>
    </xf>
    <xf numFmtId="0" fontId="11" fillId="0" borderId="0" xfId="0" applyFont="1" applyBorder="1" applyAlignment="1" applyProtection="1">
      <alignment vertical="center" wrapText="1"/>
    </xf>
    <xf numFmtId="0" fontId="12" fillId="0" borderId="0" xfId="0" applyFont="1" applyAlignment="1" applyProtection="1">
      <alignment vertical="center"/>
    </xf>
    <xf numFmtId="1" fontId="19" fillId="0" borderId="0" xfId="242" applyNumberFormat="1" applyFont="1" applyFill="1" applyBorder="1" applyAlignment="1" applyProtection="1">
      <alignment horizontal="center" vertical="center" wrapText="1"/>
    </xf>
    <xf numFmtId="0" fontId="19" fillId="0" borderId="0" xfId="242" applyFont="1" applyFill="1" applyBorder="1" applyAlignment="1" applyProtection="1">
      <alignment vertical="center" wrapText="1"/>
    </xf>
    <xf numFmtId="0" fontId="19" fillId="0" borderId="0" xfId="242" applyFont="1" applyFill="1" applyAlignment="1" applyProtection="1">
      <alignment vertical="center" wrapText="1"/>
    </xf>
    <xf numFmtId="4" fontId="12" fillId="0" borderId="0" xfId="0" applyNumberFormat="1" applyFont="1" applyFill="1" applyBorder="1" applyAlignment="1" applyProtection="1">
      <alignment vertical="center"/>
    </xf>
    <xf numFmtId="4" fontId="12" fillId="26" borderId="0" xfId="0" applyNumberFormat="1" applyFont="1" applyFill="1" applyAlignment="1" applyProtection="1">
      <alignment vertical="center"/>
    </xf>
    <xf numFmtId="4" fontId="12" fillId="26" borderId="0" xfId="0" applyNumberFormat="1" applyFont="1" applyFill="1" applyBorder="1" applyAlignment="1" applyProtection="1">
      <alignment vertical="center"/>
    </xf>
    <xf numFmtId="4" fontId="12" fillId="26" borderId="0" xfId="0" applyNumberFormat="1" applyFont="1" applyFill="1" applyBorder="1" applyAlignment="1" applyProtection="1">
      <alignment vertical="center" wrapText="1"/>
    </xf>
    <xf numFmtId="4" fontId="12" fillId="0" borderId="0" xfId="0" applyNumberFormat="1" applyFont="1" applyFill="1" applyAlignment="1" applyProtection="1">
      <alignment vertical="center"/>
    </xf>
    <xf numFmtId="0" fontId="0" fillId="26" borderId="0" xfId="0" applyFill="1" applyAlignment="1" applyProtection="1">
      <alignment vertical="center"/>
    </xf>
    <xf numFmtId="0" fontId="15" fillId="26" borderId="14" xfId="0" applyFont="1" applyFill="1" applyBorder="1" applyAlignment="1" applyProtection="1">
      <alignment horizontal="centerContinuous" vertical="center"/>
    </xf>
    <xf numFmtId="0" fontId="16" fillId="26" borderId="14" xfId="0" applyFont="1" applyFill="1" applyBorder="1" applyAlignment="1" applyProtection="1">
      <alignment vertical="center"/>
    </xf>
    <xf numFmtId="0" fontId="9" fillId="0" borderId="0" xfId="0" applyFont="1" applyFill="1" applyBorder="1" applyAlignment="1" applyProtection="1">
      <alignment horizontal="left" vertical="center" wrapText="1"/>
    </xf>
    <xf numFmtId="0" fontId="17" fillId="0" borderId="0" xfId="242" applyFont="1" applyFill="1" applyBorder="1" applyAlignment="1" applyProtection="1">
      <alignment horizontal="centerContinuous" vertical="center" wrapText="1"/>
    </xf>
    <xf numFmtId="0" fontId="11" fillId="0" borderId="0" xfId="0" applyFont="1" applyAlignment="1" applyProtection="1">
      <alignment horizontal="center" vertical="center"/>
    </xf>
    <xf numFmtId="0" fontId="39" fillId="0" borderId="0" xfId="234" applyFont="1" applyBorder="1" applyAlignment="1" applyProtection="1">
      <alignment vertical="center"/>
    </xf>
    <xf numFmtId="0" fontId="17" fillId="0" borderId="0" xfId="234" applyFont="1" applyBorder="1" applyAlignment="1" applyProtection="1">
      <alignment vertical="center"/>
    </xf>
    <xf numFmtId="0" fontId="17" fillId="0" borderId="0" xfId="0" applyFont="1" applyBorder="1" applyAlignment="1" applyProtection="1">
      <alignment vertical="center"/>
    </xf>
    <xf numFmtId="0" fontId="11" fillId="0" borderId="0" xfId="238" applyFont="1" applyAlignment="1" applyProtection="1">
      <alignment vertical="center" wrapText="1"/>
    </xf>
    <xf numFmtId="0" fontId="59" fillId="0" borderId="0" xfId="238" applyFont="1" applyAlignment="1" applyProtection="1">
      <alignment vertical="center" wrapText="1"/>
    </xf>
    <xf numFmtId="0" fontId="15" fillId="26" borderId="0" xfId="0" applyFont="1" applyFill="1" applyBorder="1" applyAlignment="1" applyProtection="1">
      <alignment vertical="center"/>
    </xf>
    <xf numFmtId="0" fontId="15" fillId="0" borderId="0" xfId="0" applyFont="1" applyAlignment="1" applyProtection="1">
      <alignment vertical="center"/>
    </xf>
    <xf numFmtId="0" fontId="15" fillId="0" borderId="0" xfId="242" applyFont="1" applyFill="1" applyBorder="1" applyAlignment="1" applyProtection="1">
      <alignment horizontal="left" vertical="center"/>
    </xf>
    <xf numFmtId="0" fontId="15" fillId="0" borderId="0" xfId="242" applyFont="1" applyFill="1" applyBorder="1" applyAlignment="1" applyProtection="1">
      <alignment vertical="center"/>
    </xf>
    <xf numFmtId="0" fontId="15" fillId="0" borderId="0" xfId="234" applyFont="1" applyBorder="1" applyAlignment="1" applyProtection="1">
      <alignment vertical="center"/>
    </xf>
    <xf numFmtId="0" fontId="15" fillId="0" borderId="0" xfId="0" applyFont="1" applyFill="1" applyBorder="1" applyAlignment="1" applyProtection="1">
      <alignment horizontal="left" vertical="center"/>
    </xf>
    <xf numFmtId="0" fontId="9" fillId="0" borderId="0" xfId="0" applyFont="1" applyAlignment="1" applyProtection="1">
      <alignment vertical="center"/>
    </xf>
    <xf numFmtId="0" fontId="9" fillId="26" borderId="21" xfId="0" applyFont="1" applyFill="1" applyBorder="1" applyAlignment="1" applyProtection="1">
      <alignment vertical="center"/>
    </xf>
    <xf numFmtId="3" fontId="9" fillId="27" borderId="22" xfId="0" applyNumberFormat="1" applyFont="1" applyFill="1" applyBorder="1" applyAlignment="1" applyProtection="1">
      <alignment horizontal="right" vertical="center"/>
      <protection locked="0"/>
    </xf>
    <xf numFmtId="0" fontId="9" fillId="0" borderId="21" xfId="0" applyFont="1" applyFill="1" applyBorder="1" applyAlignment="1" applyProtection="1">
      <alignment vertical="center"/>
    </xf>
    <xf numFmtId="10" fontId="9" fillId="0" borderId="0" xfId="203" applyNumberFormat="1" applyFont="1" applyAlignment="1" applyProtection="1">
      <alignment vertical="center"/>
    </xf>
    <xf numFmtId="0" fontId="9" fillId="33" borderId="21" xfId="0" applyFont="1" applyFill="1" applyBorder="1" applyAlignment="1" applyProtection="1">
      <alignment vertical="center"/>
    </xf>
    <xf numFmtId="0" fontId="9" fillId="0" borderId="0" xfId="0" applyFont="1" applyFill="1" applyBorder="1" applyAlignment="1" applyProtection="1">
      <alignment vertical="center"/>
    </xf>
    <xf numFmtId="0" fontId="9" fillId="0" borderId="23" xfId="0" applyFont="1" applyBorder="1" applyAlignment="1" applyProtection="1">
      <alignment vertical="center" wrapText="1"/>
    </xf>
    <xf numFmtId="0" fontId="9" fillId="0" borderId="23" xfId="0" applyFont="1" applyBorder="1" applyAlignment="1" applyProtection="1">
      <alignment horizontal="left" vertical="center" wrapText="1"/>
    </xf>
    <xf numFmtId="3" fontId="9" fillId="27" borderId="24" xfId="242" applyNumberFormat="1" applyFont="1" applyFill="1" applyBorder="1" applyAlignment="1" applyProtection="1">
      <alignment horizontal="right" vertical="center" wrapText="1"/>
      <protection locked="0"/>
    </xf>
    <xf numFmtId="3" fontId="9" fillId="27" borderId="22" xfId="242" applyNumberFormat="1" applyFont="1" applyFill="1" applyBorder="1" applyAlignment="1" applyProtection="1">
      <alignment horizontal="right" vertical="center" wrapText="1"/>
      <protection locked="0"/>
    </xf>
    <xf numFmtId="0" fontId="9" fillId="0" borderId="25" xfId="0" applyFont="1" applyBorder="1" applyAlignment="1" applyProtection="1">
      <alignment vertical="center" wrapText="1"/>
    </xf>
    <xf numFmtId="0" fontId="9" fillId="0" borderId="26" xfId="0" applyFont="1" applyBorder="1" applyAlignment="1" applyProtection="1">
      <alignment vertical="center" wrapText="1"/>
    </xf>
    <xf numFmtId="0" fontId="9" fillId="0" borderId="27" xfId="0" applyFont="1" applyBorder="1" applyAlignment="1" applyProtection="1">
      <alignment vertical="center" wrapText="1"/>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Border="1" applyAlignment="1" applyProtection="1">
      <alignment vertical="center" wrapText="1"/>
    </xf>
    <xf numFmtId="0" fontId="9" fillId="0" borderId="0" xfId="242" applyFont="1" applyFill="1" applyBorder="1" applyAlignment="1" applyProtection="1">
      <alignment vertical="center" wrapText="1"/>
    </xf>
    <xf numFmtId="0" fontId="9" fillId="0" borderId="23" xfId="0" applyFont="1" applyFill="1" applyBorder="1" applyAlignment="1" applyProtection="1">
      <alignment vertical="center" wrapText="1"/>
    </xf>
    <xf numFmtId="0" fontId="9" fillId="0" borderId="27" xfId="0" applyFont="1" applyFill="1" applyBorder="1" applyAlignment="1" applyProtection="1">
      <alignment vertical="center" wrapText="1"/>
    </xf>
    <xf numFmtId="0" fontId="19" fillId="0" borderId="0" xfId="237" applyFont="1" applyFill="1" applyBorder="1" applyAlignment="1" applyProtection="1">
      <alignment horizontal="center" vertical="center" wrapText="1"/>
    </xf>
    <xf numFmtId="0" fontId="9" fillId="26" borderId="24" xfId="0" applyFont="1" applyFill="1" applyBorder="1" applyAlignment="1" applyProtection="1">
      <alignment vertical="center" wrapText="1"/>
    </xf>
    <xf numFmtId="3" fontId="9" fillId="0" borderId="22" xfId="0" applyNumberFormat="1" applyFont="1" applyFill="1" applyBorder="1" applyAlignment="1" applyProtection="1">
      <alignment vertical="center"/>
    </xf>
    <xf numFmtId="3" fontId="9" fillId="27" borderId="22" xfId="0" applyNumberFormat="1" applyFont="1" applyFill="1" applyBorder="1" applyAlignment="1" applyProtection="1">
      <alignment vertical="center"/>
      <protection locked="0"/>
    </xf>
    <xf numFmtId="3" fontId="9" fillId="0" borderId="32" xfId="0" applyNumberFormat="1" applyFont="1" applyFill="1" applyBorder="1" applyAlignment="1" applyProtection="1">
      <alignment vertical="center"/>
    </xf>
    <xf numFmtId="0" fontId="19" fillId="0" borderId="0" xfId="0" applyFont="1" applyFill="1" applyBorder="1" applyAlignment="1" applyProtection="1">
      <alignment vertical="center"/>
    </xf>
    <xf numFmtId="168" fontId="9" fillId="0" borderId="0" xfId="0" applyNumberFormat="1" applyFont="1" applyFill="1" applyBorder="1" applyAlignment="1" applyProtection="1">
      <alignment horizontal="right" vertical="center"/>
    </xf>
    <xf numFmtId="3" fontId="9" fillId="0" borderId="0" xfId="0" applyNumberFormat="1" applyFont="1" applyFill="1" applyBorder="1" applyAlignment="1" applyProtection="1">
      <alignment vertical="center"/>
    </xf>
    <xf numFmtId="0" fontId="9" fillId="0" borderId="43" xfId="234" applyFont="1" applyFill="1" applyBorder="1" applyAlignment="1" applyProtection="1">
      <alignment horizontal="left" vertical="center"/>
    </xf>
    <xf numFmtId="0" fontId="9" fillId="0" borderId="44" xfId="0" applyFont="1" applyBorder="1" applyAlignment="1" applyProtection="1">
      <alignment vertical="center"/>
    </xf>
    <xf numFmtId="0" fontId="9" fillId="0" borderId="23" xfId="0" applyFont="1" applyFill="1" applyBorder="1" applyAlignment="1" applyProtection="1">
      <alignment vertical="center"/>
    </xf>
    <xf numFmtId="170" fontId="9" fillId="0" borderId="0" xfId="235" applyNumberFormat="1" applyFont="1" applyAlignment="1" applyProtection="1">
      <alignment vertical="center"/>
    </xf>
    <xf numFmtId="0" fontId="9" fillId="0" borderId="0" xfId="228" applyFont="1" applyAlignment="1" applyProtection="1">
      <alignment vertical="center"/>
    </xf>
    <xf numFmtId="0" fontId="19" fillId="0" borderId="0" xfId="235" applyFont="1" applyBorder="1" applyAlignment="1" applyProtection="1">
      <alignment vertical="center"/>
    </xf>
    <xf numFmtId="164" fontId="9" fillId="0" borderId="0" xfId="235" applyNumberFormat="1" applyFont="1" applyAlignment="1" applyProtection="1">
      <alignment vertical="center"/>
    </xf>
    <xf numFmtId="168" fontId="9" fillId="0" borderId="0" xfId="235" applyNumberFormat="1" applyFont="1" applyAlignment="1" applyProtection="1">
      <alignment vertical="center"/>
    </xf>
    <xf numFmtId="0" fontId="9" fillId="0" borderId="0" xfId="235" applyFont="1" applyAlignment="1" applyProtection="1">
      <alignment vertical="center"/>
    </xf>
    <xf numFmtId="0" fontId="9" fillId="0" borderId="16" xfId="0" applyFont="1" applyBorder="1" applyAlignment="1" applyProtection="1">
      <alignment horizontal="center" vertical="center"/>
    </xf>
    <xf numFmtId="0" fontId="9" fillId="0" borderId="0" xfId="0" applyFont="1" applyFill="1" applyBorder="1" applyAlignment="1" applyProtection="1">
      <alignment horizontal="left" vertical="center"/>
    </xf>
    <xf numFmtId="166" fontId="9" fillId="0" borderId="0" xfId="0" applyNumberFormat="1" applyFont="1" applyFill="1" applyBorder="1" applyAlignment="1" applyProtection="1">
      <alignment horizontal="left" vertical="center"/>
    </xf>
    <xf numFmtId="3" fontId="9" fillId="26" borderId="19" xfId="182" applyNumberFormat="1" applyFont="1" applyFill="1" applyBorder="1" applyAlignment="1" applyProtection="1">
      <alignment horizontal="right" vertical="center"/>
    </xf>
    <xf numFmtId="166" fontId="9" fillId="26" borderId="0" xfId="0" applyNumberFormat="1" applyFont="1" applyFill="1" applyBorder="1" applyAlignment="1" applyProtection="1">
      <alignment horizontal="left" vertical="center"/>
    </xf>
    <xf numFmtId="3" fontId="9" fillId="0" borderId="19" xfId="182" applyNumberFormat="1" applyFont="1" applyFill="1" applyBorder="1" applyAlignment="1" applyProtection="1">
      <alignment horizontal="right" vertical="center"/>
    </xf>
    <xf numFmtId="0" fontId="9" fillId="0" borderId="16" xfId="0" applyFont="1" applyFill="1" applyBorder="1" applyAlignment="1" applyProtection="1">
      <alignment horizontal="center" vertical="center"/>
    </xf>
    <xf numFmtId="3" fontId="9" fillId="0" borderId="19" xfId="0" applyNumberFormat="1" applyFont="1" applyBorder="1" applyAlignment="1" applyProtection="1">
      <alignment vertical="center"/>
    </xf>
    <xf numFmtId="0" fontId="9" fillId="0" borderId="51" xfId="0" applyFont="1" applyBorder="1" applyAlignment="1" applyProtection="1">
      <alignment vertical="center"/>
    </xf>
    <xf numFmtId="0" fontId="19" fillId="0" borderId="34" xfId="0" applyFont="1" applyFill="1" applyBorder="1" applyAlignment="1" applyProtection="1">
      <alignment vertical="center"/>
    </xf>
    <xf numFmtId="0" fontId="19" fillId="0" borderId="52" xfId="0" applyFont="1" applyFill="1" applyBorder="1" applyAlignment="1" applyProtection="1">
      <alignment vertical="center"/>
    </xf>
    <xf numFmtId="0" fontId="19" fillId="0" borderId="53" xfId="0" applyFont="1" applyFill="1" applyBorder="1" applyAlignment="1" applyProtection="1">
      <alignment vertical="center"/>
    </xf>
    <xf numFmtId="0" fontId="9" fillId="29" borderId="22" xfId="238" applyFont="1" applyFill="1" applyBorder="1" applyAlignment="1" applyProtection="1">
      <alignment vertical="center" wrapText="1"/>
      <protection locked="0"/>
    </xf>
    <xf numFmtId="0" fontId="9" fillId="29" borderId="32" xfId="238" applyFont="1" applyFill="1" applyBorder="1" applyAlignment="1" applyProtection="1">
      <alignment vertical="center" wrapText="1"/>
      <protection locked="0"/>
    </xf>
    <xf numFmtId="4" fontId="9" fillId="26" borderId="24" xfId="0" applyNumberFormat="1" applyFont="1" applyFill="1" applyBorder="1" applyAlignment="1" applyProtection="1">
      <alignment vertical="center"/>
    </xf>
    <xf numFmtId="4" fontId="9" fillId="27" borderId="24" xfId="0" applyNumberFormat="1" applyFont="1" applyFill="1" applyBorder="1" applyAlignment="1" applyProtection="1">
      <alignment vertical="center"/>
      <protection locked="0"/>
    </xf>
    <xf numFmtId="0" fontId="9" fillId="0" borderId="27" xfId="0" applyFont="1" applyBorder="1" applyAlignment="1" applyProtection="1">
      <alignment vertical="center"/>
    </xf>
    <xf numFmtId="3" fontId="9" fillId="27" borderId="24" xfId="0" applyNumberFormat="1" applyFont="1" applyFill="1" applyBorder="1" applyAlignment="1" applyProtection="1">
      <alignment vertical="center"/>
      <protection locked="0"/>
    </xf>
    <xf numFmtId="4" fontId="9" fillId="0" borderId="0" xfId="0" applyNumberFormat="1" applyFont="1" applyFill="1" applyBorder="1" applyAlignment="1" applyProtection="1">
      <alignment vertical="center"/>
    </xf>
    <xf numFmtId="4" fontId="11" fillId="0" borderId="0" xfId="0" applyNumberFormat="1" applyFont="1" applyFill="1" applyBorder="1" applyAlignment="1" applyProtection="1">
      <alignment vertical="center"/>
    </xf>
    <xf numFmtId="4" fontId="52" fillId="26" borderId="0" xfId="191" applyNumberFormat="1" applyFont="1" applyFill="1" applyBorder="1" applyAlignment="1" applyProtection="1">
      <alignment vertical="center"/>
    </xf>
    <xf numFmtId="4" fontId="9" fillId="26" borderId="18" xfId="0" applyNumberFormat="1" applyFont="1" applyFill="1" applyBorder="1" applyAlignment="1" applyProtection="1">
      <alignment vertical="center"/>
    </xf>
    <xf numFmtId="4" fontId="9" fillId="26" borderId="11" xfId="0" applyNumberFormat="1" applyFont="1" applyFill="1" applyBorder="1" applyAlignment="1" applyProtection="1">
      <alignment vertical="center"/>
    </xf>
    <xf numFmtId="167" fontId="11" fillId="37" borderId="26" xfId="264" applyFont="1" applyFill="1" applyBorder="1" applyAlignment="1" applyProtection="1">
      <alignment horizontal="center" vertical="center" wrapText="1"/>
    </xf>
    <xf numFmtId="167" fontId="11" fillId="37" borderId="54" xfId="264" applyFont="1" applyFill="1" applyBorder="1" applyAlignment="1" applyProtection="1">
      <alignment horizontal="center" vertical="center"/>
    </xf>
    <xf numFmtId="0" fontId="11" fillId="37" borderId="55" xfId="0" applyFont="1" applyFill="1" applyBorder="1" applyAlignment="1" applyProtection="1">
      <alignment horizontal="center" vertical="center" wrapText="1"/>
    </xf>
    <xf numFmtId="0" fontId="11" fillId="37" borderId="56" xfId="0" applyFont="1" applyFill="1" applyBorder="1" applyAlignment="1" applyProtection="1">
      <alignment horizontal="center" vertical="center"/>
    </xf>
    <xf numFmtId="0" fontId="11" fillId="37" borderId="55" xfId="238" applyFont="1" applyFill="1" applyBorder="1" applyAlignment="1" applyProtection="1">
      <alignment horizontal="center" vertical="center"/>
    </xf>
    <xf numFmtId="0" fontId="11" fillId="37" borderId="54" xfId="238" applyFont="1" applyFill="1" applyBorder="1" applyAlignment="1" applyProtection="1">
      <alignment horizontal="center" vertical="center"/>
    </xf>
    <xf numFmtId="0" fontId="11" fillId="37" borderId="26" xfId="238" applyFont="1" applyFill="1" applyBorder="1" applyAlignment="1" applyProtection="1">
      <alignment horizontal="center" vertical="center"/>
    </xf>
    <xf numFmtId="0" fontId="11" fillId="0" borderId="0" xfId="235" applyFont="1" applyAlignment="1" applyProtection="1">
      <alignment vertical="center"/>
    </xf>
    <xf numFmtId="0" fontId="11" fillId="37" borderId="54" xfId="234" applyFont="1" applyFill="1" applyBorder="1" applyAlignment="1" applyProtection="1">
      <alignment horizontal="center" vertical="center" wrapText="1"/>
    </xf>
    <xf numFmtId="0" fontId="11" fillId="0" borderId="0" xfId="0" applyFont="1" applyBorder="1" applyAlignment="1" applyProtection="1">
      <alignment vertical="center"/>
    </xf>
    <xf numFmtId="0" fontId="11" fillId="0" borderId="0" xfId="242" applyFont="1" applyFill="1" applyBorder="1" applyAlignment="1" applyProtection="1">
      <alignment vertical="center" wrapText="1"/>
    </xf>
    <xf numFmtId="0" fontId="11" fillId="37" borderId="24" xfId="242" applyFont="1" applyFill="1" applyBorder="1" applyAlignment="1" applyProtection="1">
      <alignment horizontal="center" vertical="center" wrapText="1"/>
    </xf>
    <xf numFmtId="0" fontId="11" fillId="37" borderId="39" xfId="242" applyFont="1" applyFill="1" applyBorder="1" applyAlignment="1" applyProtection="1">
      <alignment horizontal="center" vertical="center" wrapText="1"/>
    </xf>
    <xf numFmtId="0" fontId="11" fillId="0" borderId="0" xfId="242" applyFont="1" applyFill="1" applyBorder="1" applyAlignment="1" applyProtection="1">
      <alignment horizontal="centerContinuous" vertical="center" wrapText="1"/>
    </xf>
    <xf numFmtId="0" fontId="11" fillId="0" borderId="0" xfId="242" applyFont="1" applyFill="1" applyBorder="1" applyAlignment="1" applyProtection="1">
      <alignment horizontal="left" vertical="center" wrapText="1"/>
    </xf>
    <xf numFmtId="0" fontId="11" fillId="37" borderId="22" xfId="242" applyFont="1" applyFill="1" applyBorder="1" applyAlignment="1" applyProtection="1">
      <alignment horizontal="center" vertical="center" wrapText="1"/>
    </xf>
    <xf numFmtId="0" fontId="11" fillId="37" borderId="35" xfId="242" applyFont="1" applyFill="1" applyBorder="1" applyAlignment="1" applyProtection="1">
      <alignment horizontal="centerContinuous" vertical="center" wrapText="1"/>
    </xf>
    <xf numFmtId="0" fontId="11" fillId="37" borderId="59" xfId="242" applyFont="1" applyFill="1" applyBorder="1" applyAlignment="1" applyProtection="1">
      <alignment horizontal="centerContinuous" vertical="center" wrapText="1"/>
    </xf>
    <xf numFmtId="4" fontId="60" fillId="26" borderId="0" xfId="0" applyNumberFormat="1" applyFont="1" applyFill="1" applyBorder="1" applyAlignment="1" applyProtection="1">
      <alignment vertical="center"/>
    </xf>
    <xf numFmtId="4" fontId="14" fillId="38" borderId="42" xfId="0" applyNumberFormat="1" applyFont="1" applyFill="1" applyBorder="1" applyAlignment="1" applyProtection="1">
      <alignment vertical="center"/>
    </xf>
    <xf numFmtId="4" fontId="11" fillId="38" borderId="39" xfId="0" applyNumberFormat="1" applyFont="1" applyFill="1" applyBorder="1" applyAlignment="1" applyProtection="1">
      <alignment vertical="center"/>
    </xf>
    <xf numFmtId="4" fontId="9" fillId="26" borderId="0" xfId="0" applyNumberFormat="1" applyFont="1" applyFill="1" applyBorder="1" applyAlignment="1" applyProtection="1">
      <alignment vertical="center"/>
    </xf>
    <xf numFmtId="4" fontId="9" fillId="28" borderId="24" xfId="0" applyNumberFormat="1" applyFont="1" applyFill="1" applyBorder="1" applyAlignment="1" applyProtection="1">
      <alignment vertical="center" wrapText="1"/>
      <protection locked="0"/>
    </xf>
    <xf numFmtId="4" fontId="52" fillId="38" borderId="42" xfId="191" applyNumberFormat="1" applyFont="1" applyFill="1" applyBorder="1" applyAlignment="1" applyProtection="1">
      <alignment vertical="center"/>
    </xf>
    <xf numFmtId="4" fontId="9" fillId="0" borderId="11" xfId="0" applyNumberFormat="1" applyFont="1" applyFill="1" applyBorder="1" applyAlignment="1" applyProtection="1">
      <alignment vertical="center"/>
    </xf>
    <xf numFmtId="4" fontId="19" fillId="0" borderId="11" xfId="0" applyNumberFormat="1" applyFont="1" applyFill="1" applyBorder="1" applyAlignment="1" applyProtection="1">
      <alignment vertical="center"/>
    </xf>
    <xf numFmtId="4" fontId="9" fillId="0" borderId="0" xfId="240" applyNumberFormat="1" applyFont="1" applyFill="1" applyBorder="1" applyAlignment="1" applyProtection="1">
      <alignment vertical="center"/>
    </xf>
    <xf numFmtId="4" fontId="9" fillId="0" borderId="24" xfId="240" applyNumberFormat="1" applyFont="1" applyFill="1" applyBorder="1" applyAlignment="1" applyProtection="1">
      <alignment vertical="center" wrapText="1"/>
    </xf>
    <xf numFmtId="4" fontId="9" fillId="38" borderId="39" xfId="0" applyNumberFormat="1" applyFont="1" applyFill="1" applyBorder="1" applyAlignment="1" applyProtection="1">
      <alignment vertical="center"/>
    </xf>
    <xf numFmtId="4" fontId="9" fillId="26" borderId="0" xfId="0" applyNumberFormat="1" applyFont="1" applyFill="1" applyAlignment="1" applyProtection="1">
      <alignment vertical="center"/>
    </xf>
    <xf numFmtId="4" fontId="9" fillId="0" borderId="0" xfId="0" applyNumberFormat="1" applyFont="1" applyFill="1" applyAlignment="1" applyProtection="1">
      <alignment vertical="center"/>
    </xf>
    <xf numFmtId="4" fontId="9" fillId="0" borderId="24" xfId="240" applyNumberFormat="1" applyFont="1" applyFill="1" applyBorder="1" applyAlignment="1" applyProtection="1">
      <alignment vertical="center"/>
    </xf>
    <xf numFmtId="4" fontId="9" fillId="33" borderId="0" xfId="240" applyNumberFormat="1" applyFont="1" applyFill="1" applyBorder="1" applyAlignment="1" applyProtection="1">
      <alignment vertical="center" wrapText="1"/>
    </xf>
    <xf numFmtId="0" fontId="9" fillId="29" borderId="24" xfId="238" applyFont="1" applyFill="1" applyBorder="1" applyAlignment="1" applyProtection="1">
      <alignment vertical="center"/>
      <protection locked="0"/>
    </xf>
    <xf numFmtId="0" fontId="12" fillId="0" borderId="0" xfId="0" applyFont="1" applyAlignment="1" applyProtection="1">
      <alignment horizontal="center" vertical="center"/>
    </xf>
    <xf numFmtId="3" fontId="9" fillId="0" borderId="24" xfId="0" applyNumberFormat="1" applyFont="1" applyFill="1" applyBorder="1" applyAlignment="1" applyProtection="1">
      <alignment vertical="center"/>
    </xf>
    <xf numFmtId="3" fontId="9" fillId="0" borderId="28" xfId="0" applyNumberFormat="1" applyFont="1" applyFill="1" applyBorder="1" applyAlignment="1" applyProtection="1">
      <alignment vertical="center"/>
    </xf>
    <xf numFmtId="0" fontId="9" fillId="0" borderId="0" xfId="0" applyFont="1" applyAlignment="1" applyProtection="1">
      <alignment horizontal="center" vertical="center"/>
    </xf>
    <xf numFmtId="3" fontId="9" fillId="0" borderId="44" xfId="0" applyNumberFormat="1" applyFont="1" applyFill="1" applyBorder="1" applyAlignment="1" applyProtection="1">
      <alignment vertical="center"/>
    </xf>
    <xf numFmtId="0" fontId="19" fillId="0" borderId="0" xfId="0" applyFont="1" applyAlignment="1" applyProtection="1">
      <alignment vertical="center"/>
    </xf>
    <xf numFmtId="0" fontId="9" fillId="33" borderId="0" xfId="0" applyFont="1" applyFill="1" applyAlignment="1" applyProtection="1">
      <alignment vertical="center"/>
    </xf>
    <xf numFmtId="4" fontId="9" fillId="33" borderId="0" xfId="0" applyNumberFormat="1" applyFont="1" applyFill="1" applyBorder="1" applyAlignment="1" applyProtection="1">
      <alignment vertical="center"/>
    </xf>
    <xf numFmtId="4" fontId="9" fillId="33" borderId="0" xfId="0" applyNumberFormat="1" applyFont="1" applyFill="1" applyAlignment="1" applyProtection="1">
      <alignment vertical="center"/>
    </xf>
    <xf numFmtId="0" fontId="11" fillId="0" borderId="0" xfId="234" applyFont="1" applyAlignment="1" applyProtection="1">
      <alignment vertical="center"/>
    </xf>
    <xf numFmtId="0" fontId="9" fillId="27" borderId="24" xfId="0" applyFont="1" applyFill="1" applyBorder="1" applyAlignment="1" applyProtection="1">
      <alignment horizontal="center" vertical="center"/>
      <protection locked="0"/>
    </xf>
    <xf numFmtId="14" fontId="9" fillId="27" borderId="24" xfId="0" applyNumberFormat="1" applyFont="1" applyFill="1" applyBorder="1" applyAlignment="1" applyProtection="1">
      <alignment horizontal="center" vertical="center"/>
      <protection locked="0"/>
    </xf>
    <xf numFmtId="0" fontId="9" fillId="27" borderId="28" xfId="0" applyFont="1" applyFill="1" applyBorder="1" applyAlignment="1" applyProtection="1">
      <alignment horizontal="center" vertical="center"/>
      <protection locked="0"/>
    </xf>
    <xf numFmtId="14" fontId="9" fillId="27" borderId="28" xfId="0" applyNumberFormat="1" applyFont="1" applyFill="1" applyBorder="1" applyAlignment="1" applyProtection="1">
      <alignment horizontal="center" vertical="center"/>
      <protection locked="0"/>
    </xf>
    <xf numFmtId="0" fontId="15" fillId="0" borderId="0" xfId="0" applyFont="1" applyBorder="1" applyAlignment="1" applyProtection="1">
      <alignment vertical="center"/>
    </xf>
    <xf numFmtId="3" fontId="9" fillId="27" borderId="50" xfId="0" applyNumberFormat="1" applyFont="1" applyFill="1" applyBorder="1" applyAlignment="1" applyProtection="1">
      <alignment vertical="center"/>
      <protection locked="0"/>
    </xf>
    <xf numFmtId="0" fontId="9" fillId="0" borderId="30" xfId="0" applyFont="1" applyFill="1" applyBorder="1" applyAlignment="1" applyProtection="1">
      <alignment vertical="center"/>
    </xf>
    <xf numFmtId="0" fontId="9" fillId="0" borderId="48" xfId="0" applyFont="1" applyFill="1" applyBorder="1" applyAlignment="1" applyProtection="1">
      <alignment vertical="center"/>
    </xf>
    <xf numFmtId="0" fontId="0" fillId="33" borderId="0" xfId="0" applyFill="1" applyBorder="1" applyAlignment="1" applyProtection="1">
      <alignment vertical="center"/>
    </xf>
    <xf numFmtId="0" fontId="14" fillId="0" borderId="0" xfId="0" applyFont="1" applyBorder="1" applyAlignment="1" applyProtection="1">
      <alignment vertical="center"/>
    </xf>
    <xf numFmtId="0" fontId="14" fillId="0" borderId="0" xfId="0" applyFont="1" applyAlignment="1" applyProtection="1">
      <alignment vertical="center"/>
    </xf>
    <xf numFmtId="0" fontId="14" fillId="0" borderId="0" xfId="234" applyFont="1" applyAlignment="1" applyProtection="1">
      <alignment horizontal="centerContinuous" vertical="center"/>
    </xf>
    <xf numFmtId="0" fontId="11" fillId="0" borderId="0" xfId="234" applyFont="1" applyAlignment="1" applyProtection="1">
      <alignment horizontal="centerContinuous" vertical="center"/>
    </xf>
    <xf numFmtId="0" fontId="11" fillId="0" borderId="0" xfId="234" applyFont="1" applyBorder="1" applyAlignment="1" applyProtection="1">
      <alignment vertical="center"/>
    </xf>
    <xf numFmtId="0" fontId="9" fillId="27" borderId="23" xfId="234" applyFont="1" applyFill="1" applyBorder="1" applyAlignment="1" applyProtection="1">
      <alignment vertical="center"/>
      <protection locked="0"/>
    </xf>
    <xf numFmtId="0" fontId="9" fillId="27" borderId="27" xfId="234" applyFont="1" applyFill="1" applyBorder="1" applyAlignment="1" applyProtection="1">
      <alignment vertical="center"/>
      <protection locked="0"/>
    </xf>
    <xf numFmtId="0" fontId="11" fillId="0" borderId="0" xfId="234" applyFont="1" applyBorder="1" applyAlignment="1" applyProtection="1">
      <alignment horizontal="left" vertical="center"/>
    </xf>
    <xf numFmtId="3" fontId="9" fillId="0" borderId="22" xfId="182" applyNumberFormat="1" applyFont="1" applyFill="1" applyBorder="1" applyAlignment="1" applyProtection="1">
      <alignment horizontal="right" vertical="center"/>
    </xf>
    <xf numFmtId="0" fontId="9" fillId="26" borderId="0" xfId="0" applyFont="1" applyFill="1" applyBorder="1" applyAlignment="1" applyProtection="1">
      <alignment horizontal="center" vertical="center"/>
    </xf>
    <xf numFmtId="0" fontId="14" fillId="26" borderId="0" xfId="0" applyFont="1" applyFill="1" applyBorder="1" applyAlignment="1" applyProtection="1">
      <alignment horizontal="left" vertical="center"/>
    </xf>
    <xf numFmtId="0" fontId="18" fillId="26" borderId="0" xfId="0" applyFont="1" applyFill="1" applyBorder="1" applyAlignment="1" applyProtection="1">
      <alignment horizontal="left" vertical="center"/>
    </xf>
    <xf numFmtId="0" fontId="9" fillId="26" borderId="24" xfId="0" applyFont="1" applyFill="1" applyBorder="1" applyAlignment="1" applyProtection="1">
      <alignment vertical="center"/>
    </xf>
    <xf numFmtId="0" fontId="11" fillId="33" borderId="0" xfId="0" applyFont="1" applyFill="1" applyAlignment="1" applyProtection="1">
      <alignment vertical="center"/>
    </xf>
    <xf numFmtId="0" fontId="9" fillId="0" borderId="23" xfId="0" applyFont="1" applyBorder="1" applyAlignment="1" applyProtection="1">
      <alignment horizontal="center" vertical="center"/>
    </xf>
    <xf numFmtId="0" fontId="9" fillId="0" borderId="27" xfId="0" applyFont="1" applyFill="1" applyBorder="1" applyAlignment="1" applyProtection="1">
      <alignment horizontal="center" vertical="center"/>
    </xf>
    <xf numFmtId="3" fontId="9" fillId="0" borderId="39" xfId="0" applyNumberFormat="1" applyFont="1" applyFill="1" applyBorder="1" applyAlignment="1" applyProtection="1">
      <alignment horizontal="right" vertical="center"/>
    </xf>
    <xf numFmtId="3" fontId="9" fillId="0" borderId="24" xfId="0" applyNumberFormat="1" applyFont="1" applyFill="1" applyBorder="1" applyAlignment="1" applyProtection="1">
      <alignment horizontal="right" vertical="center"/>
    </xf>
    <xf numFmtId="3" fontId="9" fillId="0" borderId="15" xfId="182" applyNumberFormat="1" applyFont="1" applyFill="1" applyBorder="1" applyAlignment="1" applyProtection="1">
      <alignment horizontal="right" vertical="center"/>
    </xf>
    <xf numFmtId="3" fontId="9" fillId="0" borderId="37" xfId="182" applyNumberFormat="1" applyFont="1" applyFill="1" applyBorder="1" applyAlignment="1" applyProtection="1">
      <alignment horizontal="right" vertical="center"/>
    </xf>
    <xf numFmtId="3" fontId="9" fillId="0" borderId="28" xfId="0" applyNumberFormat="1" applyFont="1" applyFill="1" applyBorder="1" applyAlignment="1" applyProtection="1">
      <alignment horizontal="right" vertical="center"/>
    </xf>
    <xf numFmtId="3" fontId="9" fillId="0" borderId="32" xfId="0" applyNumberFormat="1" applyFont="1" applyFill="1" applyBorder="1" applyAlignment="1" applyProtection="1">
      <alignment horizontal="right" vertical="center"/>
    </xf>
    <xf numFmtId="0" fontId="11" fillId="0" borderId="0" xfId="238" applyFont="1" applyAlignment="1" applyProtection="1">
      <alignment vertical="center"/>
    </xf>
    <xf numFmtId="0" fontId="9" fillId="29" borderId="43" xfId="238" applyFont="1" applyFill="1" applyBorder="1" applyAlignment="1" applyProtection="1">
      <alignment horizontal="center" vertical="center"/>
      <protection locked="0"/>
    </xf>
    <xf numFmtId="0" fontId="9" fillId="29" borderId="27" xfId="238" applyFont="1" applyFill="1" applyBorder="1" applyAlignment="1" applyProtection="1">
      <alignment horizontal="center" vertical="center"/>
      <protection locked="0"/>
    </xf>
    <xf numFmtId="0" fontId="9" fillId="29" borderId="24" xfId="238" applyFont="1" applyFill="1" applyBorder="1" applyAlignment="1" applyProtection="1">
      <alignment horizontal="center" vertical="center"/>
      <protection locked="0"/>
    </xf>
    <xf numFmtId="0" fontId="9" fillId="29" borderId="28" xfId="238" applyFont="1" applyFill="1" applyBorder="1" applyAlignment="1" applyProtection="1">
      <alignment horizontal="center" vertical="center"/>
      <protection locked="0"/>
    </xf>
    <xf numFmtId="0" fontId="39" fillId="0" borderId="0" xfId="0" applyFont="1" applyFill="1" applyBorder="1" applyAlignment="1" applyProtection="1">
      <alignment horizontal="left" vertical="center"/>
    </xf>
    <xf numFmtId="171" fontId="9" fillId="0" borderId="24" xfId="0" applyNumberFormat="1" applyFont="1" applyFill="1" applyBorder="1" applyAlignment="1" applyProtection="1">
      <alignment horizontal="left" vertical="center"/>
    </xf>
    <xf numFmtId="171" fontId="9" fillId="0" borderId="37" xfId="0" applyNumberFormat="1" applyFont="1" applyFill="1" applyBorder="1" applyAlignment="1" applyProtection="1">
      <alignment horizontal="left" vertical="center"/>
    </xf>
    <xf numFmtId="3" fontId="9" fillId="26" borderId="22" xfId="182" applyNumberFormat="1" applyFont="1" applyFill="1" applyBorder="1" applyAlignment="1" applyProtection="1">
      <alignment horizontal="right" vertical="center"/>
    </xf>
    <xf numFmtId="3" fontId="9" fillId="0" borderId="62" xfId="182" applyNumberFormat="1" applyFont="1" applyFill="1" applyBorder="1" applyAlignment="1" applyProtection="1">
      <alignment horizontal="right" vertical="center"/>
    </xf>
    <xf numFmtId="0" fontId="9" fillId="0" borderId="18" xfId="0" applyFont="1" applyFill="1" applyBorder="1" applyAlignment="1" applyProtection="1">
      <alignment horizontal="left" vertical="center"/>
    </xf>
    <xf numFmtId="171" fontId="9" fillId="0" borderId="18" xfId="0" applyNumberFormat="1" applyFont="1" applyFill="1" applyBorder="1" applyAlignment="1" applyProtection="1">
      <alignment horizontal="left" vertical="center"/>
    </xf>
    <xf numFmtId="3" fontId="9" fillId="0" borderId="40" xfId="182" applyNumberFormat="1" applyFont="1" applyFill="1" applyBorder="1" applyAlignment="1" applyProtection="1">
      <alignment horizontal="right" vertical="center"/>
    </xf>
    <xf numFmtId="171" fontId="9" fillId="0" borderId="42" xfId="0" applyNumberFormat="1" applyFont="1" applyFill="1" applyBorder="1" applyAlignment="1" applyProtection="1">
      <alignment horizontal="left" vertical="center"/>
    </xf>
    <xf numFmtId="0" fontId="9" fillId="33" borderId="0" xfId="0" applyFont="1" applyFill="1" applyBorder="1" applyAlignment="1" applyProtection="1">
      <alignment horizontal="left" vertical="center"/>
    </xf>
    <xf numFmtId="171" fontId="9" fillId="26" borderId="0" xfId="0" applyNumberFormat="1" applyFont="1" applyFill="1" applyBorder="1" applyAlignment="1" applyProtection="1">
      <alignment horizontal="left" vertical="center"/>
    </xf>
    <xf numFmtId="3" fontId="9" fillId="0" borderId="45" xfId="182" applyNumberFormat="1" applyFont="1" applyFill="1" applyBorder="1" applyAlignment="1" applyProtection="1">
      <alignment horizontal="right" vertical="center"/>
    </xf>
    <xf numFmtId="3" fontId="19" fillId="0" borderId="32" xfId="182" applyNumberFormat="1" applyFont="1" applyFill="1" applyBorder="1" applyAlignment="1" applyProtection="1">
      <alignment horizontal="right" vertical="center"/>
    </xf>
    <xf numFmtId="0" fontId="11" fillId="37" borderId="54" xfId="234" applyFont="1" applyFill="1" applyBorder="1" applyAlignment="1" applyProtection="1">
      <alignment horizontal="center" vertical="center"/>
    </xf>
    <xf numFmtId="0" fontId="11" fillId="37" borderId="55" xfId="234" applyFont="1" applyFill="1" applyBorder="1" applyAlignment="1" applyProtection="1">
      <alignment horizontal="center" vertical="center"/>
    </xf>
    <xf numFmtId="0" fontId="9" fillId="29" borderId="50" xfId="238" applyFont="1" applyFill="1" applyBorder="1" applyAlignment="1" applyProtection="1">
      <alignment vertical="center"/>
      <protection locked="0"/>
    </xf>
    <xf numFmtId="0" fontId="9" fillId="29" borderId="32" xfId="238" applyFont="1" applyFill="1" applyBorder="1" applyAlignment="1" applyProtection="1">
      <alignment vertical="center"/>
      <protection locked="0"/>
    </xf>
    <xf numFmtId="0" fontId="9" fillId="33" borderId="42" xfId="234" applyFont="1" applyFill="1" applyBorder="1" applyAlignment="1" applyProtection="1">
      <alignment horizontal="left" vertical="center"/>
    </xf>
    <xf numFmtId="0" fontId="19" fillId="0" borderId="44" xfId="234" applyFont="1" applyBorder="1" applyAlignment="1" applyProtection="1">
      <alignment horizontal="centerContinuous" vertical="center"/>
    </xf>
    <xf numFmtId="0" fontId="9" fillId="0" borderId="44" xfId="234" applyFont="1" applyBorder="1" applyAlignment="1" applyProtection="1">
      <alignment horizontal="centerContinuous" vertical="center"/>
    </xf>
    <xf numFmtId="0" fontId="11" fillId="37" borderId="54" xfId="242" applyFont="1" applyFill="1" applyBorder="1" applyAlignment="1" applyProtection="1">
      <alignment horizontal="centerContinuous" vertical="center" wrapText="1"/>
    </xf>
    <xf numFmtId="3" fontId="9" fillId="27" borderId="44" xfId="242" applyNumberFormat="1" applyFont="1" applyFill="1" applyBorder="1" applyAlignment="1" applyProtection="1">
      <alignment horizontal="right" vertical="center"/>
      <protection locked="0"/>
    </xf>
    <xf numFmtId="3" fontId="9" fillId="27" borderId="24" xfId="242" applyNumberFormat="1" applyFont="1" applyFill="1" applyBorder="1" applyAlignment="1" applyProtection="1">
      <alignment horizontal="right" vertical="center"/>
      <protection locked="0"/>
    </xf>
    <xf numFmtId="3" fontId="9" fillId="27" borderId="22" xfId="242" applyNumberFormat="1" applyFont="1" applyFill="1" applyBorder="1" applyAlignment="1" applyProtection="1">
      <alignment horizontal="right" vertical="center"/>
      <protection locked="0"/>
    </xf>
    <xf numFmtId="3" fontId="9" fillId="27" borderId="11" xfId="242" applyNumberFormat="1" applyFont="1" applyFill="1" applyBorder="1" applyAlignment="1" applyProtection="1">
      <alignment horizontal="right" vertical="center"/>
      <protection locked="0"/>
    </xf>
    <xf numFmtId="3" fontId="9" fillId="27" borderId="38" xfId="242" applyNumberFormat="1" applyFont="1" applyFill="1" applyBorder="1" applyAlignment="1" applyProtection="1">
      <alignment horizontal="right" vertical="center"/>
      <protection locked="0"/>
    </xf>
    <xf numFmtId="3" fontId="9" fillId="27" borderId="63" xfId="242" applyNumberFormat="1" applyFont="1" applyFill="1" applyBorder="1" applyAlignment="1" applyProtection="1">
      <alignment horizontal="right" vertical="center"/>
      <protection locked="0"/>
    </xf>
    <xf numFmtId="3" fontId="9" fillId="27" borderId="49" xfId="242" applyNumberFormat="1" applyFont="1" applyFill="1" applyBorder="1" applyAlignment="1" applyProtection="1">
      <alignment horizontal="right" vertical="center"/>
      <protection locked="0"/>
    </xf>
    <xf numFmtId="3" fontId="9" fillId="27" borderId="28" xfId="242" applyNumberFormat="1" applyFont="1" applyFill="1" applyBorder="1" applyAlignment="1" applyProtection="1">
      <alignment horizontal="right" vertical="center"/>
      <protection locked="0"/>
    </xf>
    <xf numFmtId="3" fontId="9" fillId="27" borderId="32" xfId="242" applyNumberFormat="1" applyFont="1" applyFill="1" applyBorder="1" applyAlignment="1" applyProtection="1">
      <alignment horizontal="right" vertical="center"/>
      <protection locked="0"/>
    </xf>
    <xf numFmtId="0" fontId="9" fillId="34" borderId="24" xfId="234" applyFont="1" applyFill="1" applyBorder="1" applyAlignment="1" applyProtection="1">
      <alignment horizontal="center" vertical="center"/>
      <protection locked="0"/>
    </xf>
    <xf numFmtId="3" fontId="9" fillId="33" borderId="39" xfId="0" applyNumberFormat="1" applyFont="1" applyFill="1" applyBorder="1" applyAlignment="1" applyProtection="1">
      <alignment vertical="center"/>
    </xf>
    <xf numFmtId="0" fontId="56" fillId="0" borderId="0" xfId="0" applyFont="1" applyAlignment="1" applyProtection="1">
      <alignment vertical="center"/>
    </xf>
    <xf numFmtId="0" fontId="50" fillId="0" borderId="0" xfId="0" applyFont="1" applyAlignment="1" applyProtection="1">
      <alignment vertical="center"/>
    </xf>
    <xf numFmtId="0" fontId="11" fillId="37" borderId="26" xfId="0" applyFont="1" applyFill="1" applyBorder="1" applyAlignment="1" applyProtection="1">
      <alignment horizontal="centerContinuous" vertical="center" wrapText="1"/>
    </xf>
    <xf numFmtId="0" fontId="11" fillId="37" borderId="47" xfId="0" applyFont="1" applyFill="1" applyBorder="1" applyAlignment="1" applyProtection="1">
      <alignment horizontal="centerContinuous" vertical="center" wrapText="1"/>
    </xf>
    <xf numFmtId="164" fontId="9" fillId="0" borderId="0" xfId="0" applyNumberFormat="1" applyFont="1" applyFill="1" applyBorder="1" applyAlignment="1" applyProtection="1">
      <alignment horizontal="right" vertical="center"/>
    </xf>
    <xf numFmtId="3" fontId="9" fillId="27" borderId="22" xfId="218" applyNumberFormat="1" applyFont="1" applyFill="1" applyBorder="1" applyAlignment="1" applyProtection="1">
      <alignment horizontal="right" vertical="center"/>
      <protection locked="0"/>
    </xf>
    <xf numFmtId="0" fontId="12" fillId="0" borderId="0" xfId="0" applyFont="1" applyBorder="1" applyAlignment="1" applyProtection="1">
      <alignment horizontal="center" vertical="center"/>
    </xf>
    <xf numFmtId="4" fontId="9" fillId="0" borderId="0" xfId="240" applyNumberFormat="1" applyFont="1" applyFill="1" applyBorder="1" applyAlignment="1" applyProtection="1">
      <alignment vertical="center" wrapText="1"/>
    </xf>
    <xf numFmtId="10" fontId="9" fillId="28" borderId="24" xfId="0" applyNumberFormat="1" applyFont="1" applyFill="1" applyBorder="1" applyAlignment="1" applyProtection="1">
      <alignment vertical="center"/>
      <protection locked="0"/>
    </xf>
    <xf numFmtId="10" fontId="9" fillId="28" borderId="22" xfId="0" applyNumberFormat="1" applyFont="1" applyFill="1" applyBorder="1" applyAlignment="1" applyProtection="1">
      <alignment vertical="center"/>
      <protection locked="0"/>
    </xf>
    <xf numFmtId="3" fontId="9" fillId="27" borderId="24" xfId="218" applyNumberFormat="1" applyFont="1" applyFill="1" applyBorder="1" applyAlignment="1" applyProtection="1">
      <alignment horizontal="right" vertical="center"/>
      <protection locked="0"/>
    </xf>
    <xf numFmtId="3" fontId="9" fillId="27" borderId="28" xfId="218" applyNumberFormat="1" applyFont="1" applyFill="1" applyBorder="1" applyAlignment="1" applyProtection="1">
      <alignment horizontal="right" vertical="center"/>
      <protection locked="0"/>
    </xf>
    <xf numFmtId="3" fontId="9" fillId="27" borderId="32" xfId="218" applyNumberFormat="1" applyFont="1" applyFill="1" applyBorder="1" applyAlignment="1" applyProtection="1">
      <alignment horizontal="right" vertical="center"/>
      <protection locked="0"/>
    </xf>
    <xf numFmtId="3" fontId="9" fillId="35" borderId="46" xfId="0" applyNumberFormat="1" applyFont="1" applyFill="1" applyBorder="1" applyAlignment="1" applyProtection="1">
      <alignment horizontal="right" vertical="center"/>
    </xf>
    <xf numFmtId="3" fontId="9" fillId="35" borderId="0" xfId="0" applyNumberFormat="1" applyFont="1" applyFill="1" applyBorder="1" applyAlignment="1" applyProtection="1">
      <alignment horizontal="right" vertical="center"/>
    </xf>
    <xf numFmtId="3" fontId="9" fillId="35" borderId="19" xfId="0" applyNumberFormat="1" applyFont="1" applyFill="1" applyBorder="1" applyAlignment="1" applyProtection="1">
      <alignment horizontal="right" vertical="center"/>
    </xf>
    <xf numFmtId="3" fontId="9" fillId="36" borderId="45" xfId="0" applyNumberFormat="1" applyFont="1" applyFill="1" applyBorder="1" applyAlignment="1" applyProtection="1">
      <alignment horizontal="right" vertical="center"/>
    </xf>
    <xf numFmtId="4" fontId="59" fillId="0" borderId="0" xfId="238" applyNumberFormat="1" applyFont="1" applyAlignment="1" applyProtection="1">
      <alignment vertical="center" wrapText="1"/>
    </xf>
    <xf numFmtId="0" fontId="11" fillId="37" borderId="35" xfId="0" applyFont="1" applyFill="1" applyBorder="1" applyAlignment="1" applyProtection="1">
      <alignment horizontal="centerContinuous" vertical="center" wrapText="1"/>
    </xf>
    <xf numFmtId="170" fontId="9" fillId="27" borderId="23" xfId="234" applyNumberFormat="1" applyFont="1" applyFill="1" applyBorder="1" applyAlignment="1" applyProtection="1">
      <alignment horizontal="left" vertical="center"/>
      <protection locked="0"/>
    </xf>
    <xf numFmtId="0" fontId="0" fillId="26" borderId="24" xfId="0" applyFill="1" applyBorder="1" applyAlignment="1" applyProtection="1">
      <alignment vertical="center"/>
    </xf>
    <xf numFmtId="0" fontId="0" fillId="37" borderId="24" xfId="0" applyFill="1" applyBorder="1" applyAlignment="1" applyProtection="1">
      <alignment vertical="center"/>
    </xf>
    <xf numFmtId="0" fontId="9" fillId="34" borderId="21" xfId="0" applyNumberFormat="1" applyFont="1" applyFill="1" applyBorder="1" applyAlignment="1" applyProtection="1">
      <alignment horizontal="left" vertical="center"/>
      <protection locked="0"/>
    </xf>
    <xf numFmtId="3" fontId="9" fillId="34" borderId="24" xfId="0" applyNumberFormat="1" applyFont="1" applyFill="1" applyBorder="1" applyAlignment="1" applyProtection="1">
      <alignment horizontal="right" vertical="center"/>
      <protection locked="0"/>
    </xf>
    <xf numFmtId="3" fontId="9" fillId="34" borderId="28" xfId="0" applyNumberFormat="1" applyFont="1" applyFill="1" applyBorder="1" applyAlignment="1" applyProtection="1">
      <alignment horizontal="right" vertical="center"/>
      <protection locked="0"/>
    </xf>
    <xf numFmtId="0" fontId="11" fillId="37" borderId="21" xfId="0" applyFont="1" applyFill="1" applyBorder="1" applyAlignment="1" applyProtection="1">
      <alignment horizontal="centerContinuous" vertical="center"/>
    </xf>
    <xf numFmtId="0" fontId="11" fillId="37" borderId="44" xfId="0" applyFont="1" applyFill="1" applyBorder="1" applyAlignment="1" applyProtection="1">
      <alignment horizontal="centerContinuous" vertical="center"/>
    </xf>
    <xf numFmtId="0" fontId="11" fillId="37" borderId="39" xfId="0" applyFont="1" applyFill="1" applyBorder="1" applyAlignment="1" applyProtection="1">
      <alignment horizontal="centerContinuous" vertical="center"/>
    </xf>
    <xf numFmtId="0" fontId="11" fillId="37" borderId="42" xfId="0" applyFont="1" applyFill="1" applyBorder="1" applyAlignment="1" applyProtection="1">
      <alignment horizontal="centerContinuous" vertical="center"/>
    </xf>
    <xf numFmtId="0" fontId="11" fillId="37" borderId="23" xfId="0" applyFont="1" applyFill="1" applyBorder="1" applyAlignment="1" applyProtection="1">
      <alignment horizontal="center" vertical="center" wrapText="1"/>
    </xf>
    <xf numFmtId="0" fontId="11" fillId="37" borderId="24" xfId="0" applyFont="1" applyFill="1" applyBorder="1" applyAlignment="1" applyProtection="1">
      <alignment horizontal="center" vertical="center" wrapText="1"/>
    </xf>
    <xf numFmtId="0" fontId="11" fillId="37" borderId="44" xfId="0" applyFont="1" applyFill="1" applyBorder="1" applyAlignment="1" applyProtection="1">
      <alignment horizontal="centerContinuous" vertical="center" wrapText="1"/>
    </xf>
    <xf numFmtId="0" fontId="11" fillId="37" borderId="39" xfId="0" applyFont="1" applyFill="1" applyBorder="1" applyAlignment="1" applyProtection="1">
      <alignment horizontal="centerContinuous" vertical="center" wrapText="1"/>
    </xf>
    <xf numFmtId="4" fontId="9" fillId="34" borderId="42" xfId="0" applyNumberFormat="1" applyFont="1" applyFill="1" applyBorder="1" applyAlignment="1" applyProtection="1">
      <alignment horizontal="right" vertical="center"/>
      <protection locked="0"/>
    </xf>
    <xf numFmtId="0" fontId="0" fillId="26" borderId="38" xfId="0" applyFill="1" applyBorder="1" applyAlignment="1" applyProtection="1">
      <alignment vertical="center"/>
    </xf>
    <xf numFmtId="0" fontId="0" fillId="0" borderId="24" xfId="0" applyFill="1" applyBorder="1" applyProtection="1"/>
    <xf numFmtId="0" fontId="0" fillId="0" borderId="24" xfId="0" applyFill="1" applyBorder="1" applyAlignment="1" applyProtection="1">
      <alignment horizontal="center"/>
    </xf>
    <xf numFmtId="0" fontId="0" fillId="37" borderId="24" xfId="0" applyFill="1" applyBorder="1" applyAlignment="1" applyProtection="1">
      <alignment horizontal="center" vertical="center"/>
    </xf>
    <xf numFmtId="0" fontId="9" fillId="33" borderId="0" xfId="0" applyFont="1" applyFill="1" applyBorder="1" applyAlignment="1" applyProtection="1">
      <alignment horizontal="left" vertical="center" wrapText="1"/>
    </xf>
    <xf numFmtId="0" fontId="0" fillId="0" borderId="24" xfId="0" applyBorder="1" applyProtection="1"/>
    <xf numFmtId="0" fontId="61" fillId="37" borderId="24" xfId="0" applyFont="1" applyFill="1" applyBorder="1" applyAlignment="1" applyProtection="1">
      <alignment horizontal="center"/>
    </xf>
    <xf numFmtId="0" fontId="9" fillId="0" borderId="0" xfId="0" applyFont="1" applyBorder="1" applyAlignment="1" applyProtection="1">
      <alignment horizontal="left" vertical="center" wrapText="1"/>
    </xf>
    <xf numFmtId="171" fontId="9" fillId="0" borderId="0" xfId="0" applyNumberFormat="1" applyFont="1" applyFill="1" applyBorder="1" applyAlignment="1" applyProtection="1">
      <alignment horizontal="left" vertical="center"/>
    </xf>
    <xf numFmtId="0" fontId="9" fillId="33" borderId="48" xfId="0" applyFont="1" applyFill="1" applyBorder="1" applyAlignment="1" applyProtection="1">
      <alignment horizontal="center" vertical="center"/>
    </xf>
    <xf numFmtId="0" fontId="9" fillId="33" borderId="11" xfId="0" applyFont="1" applyFill="1" applyBorder="1" applyAlignment="1" applyProtection="1">
      <alignment horizontal="left" vertical="center" wrapText="1"/>
    </xf>
    <xf numFmtId="0" fontId="9" fillId="33" borderId="11" xfId="0" applyFont="1" applyFill="1" applyBorder="1" applyAlignment="1" applyProtection="1">
      <alignment vertical="center"/>
    </xf>
    <xf numFmtId="171" fontId="9" fillId="33" borderId="11" xfId="0" applyNumberFormat="1" applyFont="1" applyFill="1" applyBorder="1" applyAlignment="1" applyProtection="1">
      <alignment horizontal="left" vertical="center"/>
    </xf>
    <xf numFmtId="3" fontId="9" fillId="33" borderId="46" xfId="182" applyNumberFormat="1" applyFont="1" applyFill="1" applyBorder="1" applyAlignment="1" applyProtection="1">
      <alignment horizontal="right" vertical="center"/>
    </xf>
    <xf numFmtId="0" fontId="11" fillId="37" borderId="38" xfId="0" applyFont="1" applyFill="1" applyBorder="1" applyAlignment="1" applyProtection="1">
      <alignment horizontal="center" vertical="center" wrapText="1"/>
    </xf>
    <xf numFmtId="0" fontId="11" fillId="37" borderId="42" xfId="136" applyFont="1" applyFill="1" applyBorder="1" applyAlignment="1" applyProtection="1">
      <alignment horizontal="centerContinuous" vertical="center"/>
    </xf>
    <xf numFmtId="0" fontId="11" fillId="37" borderId="39" xfId="136" applyFont="1" applyFill="1" applyBorder="1" applyAlignment="1" applyProtection="1">
      <alignment horizontal="centerContinuous" vertical="center"/>
    </xf>
    <xf numFmtId="0" fontId="11" fillId="39" borderId="42" xfId="136" applyNumberFormat="1" applyFont="1" applyFill="1" applyBorder="1" applyAlignment="1" applyProtection="1">
      <alignment horizontal="centerContinuous" vertical="center"/>
    </xf>
    <xf numFmtId="0" fontId="11" fillId="39" borderId="44" xfId="136" applyNumberFormat="1" applyFont="1" applyFill="1" applyBorder="1" applyAlignment="1" applyProtection="1">
      <alignment horizontal="centerContinuous" vertical="center"/>
    </xf>
    <xf numFmtId="0" fontId="11" fillId="39" borderId="42" xfId="136" applyFont="1" applyFill="1" applyBorder="1" applyAlignment="1" applyProtection="1">
      <alignment horizontal="centerContinuous" vertical="center"/>
    </xf>
    <xf numFmtId="0" fontId="11" fillId="39" borderId="44" xfId="136" applyFont="1" applyFill="1" applyBorder="1" applyAlignment="1" applyProtection="1">
      <alignment horizontal="centerContinuous" vertical="center"/>
    </xf>
    <xf numFmtId="0" fontId="11" fillId="39" borderId="39" xfId="136" applyFont="1" applyFill="1" applyBorder="1" applyAlignment="1" applyProtection="1">
      <alignment horizontal="centerContinuous" vertical="center"/>
    </xf>
    <xf numFmtId="0" fontId="11" fillId="37" borderId="20" xfId="0" applyFont="1" applyFill="1" applyBorder="1" applyAlignment="1" applyProtection="1">
      <alignment horizontal="center" vertical="center" wrapText="1"/>
    </xf>
    <xf numFmtId="14" fontId="19" fillId="26" borderId="0" xfId="0" applyNumberFormat="1" applyFont="1" applyFill="1" applyBorder="1" applyAlignment="1" applyProtection="1">
      <alignment horizontal="right" vertical="center"/>
    </xf>
    <xf numFmtId="0" fontId="9" fillId="0" borderId="0" xfId="0" applyNumberFormat="1" applyFont="1" applyFill="1" applyBorder="1" applyAlignment="1" applyProtection="1">
      <alignment horizontal="center" vertical="center"/>
    </xf>
    <xf numFmtId="0" fontId="18" fillId="26" borderId="18" xfId="0" applyFont="1" applyFill="1" applyBorder="1" applyAlignment="1" applyProtection="1">
      <alignment horizontal="left" vertical="center"/>
    </xf>
    <xf numFmtId="14" fontId="19" fillId="33" borderId="0" xfId="0" applyNumberFormat="1" applyFont="1" applyFill="1" applyBorder="1" applyAlignment="1" applyProtection="1">
      <alignment horizontal="right" vertical="center"/>
    </xf>
    <xf numFmtId="0" fontId="14" fillId="33" borderId="0" xfId="0" applyFont="1" applyFill="1" applyBorder="1" applyAlignment="1" applyProtection="1">
      <alignment horizontal="left" vertical="center"/>
    </xf>
    <xf numFmtId="0" fontId="0" fillId="0" borderId="24" xfId="0" applyBorder="1" applyAlignment="1" applyProtection="1">
      <alignment horizontal="left"/>
    </xf>
    <xf numFmtId="0" fontId="9" fillId="0" borderId="0" xfId="0" applyFont="1" applyAlignment="1">
      <alignment vertical="center"/>
    </xf>
    <xf numFmtId="0" fontId="11" fillId="0" borderId="0" xfId="0" applyFont="1" applyAlignment="1">
      <alignment vertical="center"/>
    </xf>
    <xf numFmtId="0" fontId="12" fillId="33" borderId="0" xfId="0" applyFont="1" applyFill="1" applyAlignment="1" applyProtection="1">
      <alignment vertical="center"/>
    </xf>
    <xf numFmtId="4" fontId="10" fillId="38" borderId="42" xfId="191" applyNumberFormat="1" applyFill="1" applyBorder="1" applyAlignment="1" applyProtection="1">
      <alignment vertical="center"/>
    </xf>
    <xf numFmtId="0" fontId="11" fillId="37" borderId="61" xfId="0" applyFont="1" applyFill="1" applyBorder="1" applyAlignment="1" applyProtection="1">
      <alignment horizontal="center" vertical="center" wrapText="1"/>
    </xf>
    <xf numFmtId="3" fontId="9" fillId="0" borderId="31" xfId="244" applyNumberFormat="1" applyFont="1" applyBorder="1" applyAlignment="1" applyProtection="1">
      <alignment vertical="center"/>
    </xf>
    <xf numFmtId="0" fontId="11" fillId="39" borderId="26" xfId="136" applyFont="1" applyFill="1" applyBorder="1" applyAlignment="1" applyProtection="1">
      <alignment horizontal="center" vertical="center"/>
    </xf>
    <xf numFmtId="0" fontId="11" fillId="39" borderId="54" xfId="136" applyFont="1" applyFill="1" applyBorder="1" applyAlignment="1" applyProtection="1">
      <alignment horizontal="center" vertical="center"/>
    </xf>
    <xf numFmtId="0" fontId="11" fillId="39" borderId="55" xfId="136" applyFont="1" applyFill="1" applyBorder="1" applyAlignment="1" applyProtection="1">
      <alignment horizontal="center" vertical="center"/>
    </xf>
    <xf numFmtId="0" fontId="11" fillId="37" borderId="21" xfId="136" applyFont="1" applyFill="1" applyBorder="1" applyAlignment="1" applyProtection="1">
      <alignment horizontal="centerContinuous" vertical="center"/>
    </xf>
    <xf numFmtId="0" fontId="11" fillId="39" borderId="65" xfId="136" applyFont="1" applyFill="1" applyBorder="1" applyAlignment="1" applyProtection="1">
      <alignment horizontal="center" vertical="center"/>
    </xf>
    <xf numFmtId="0" fontId="9" fillId="0" borderId="39" xfId="0" applyFont="1" applyBorder="1" applyAlignment="1" applyProtection="1">
      <alignment vertical="center"/>
    </xf>
    <xf numFmtId="164" fontId="11" fillId="0" borderId="0" xfId="235" applyNumberFormat="1" applyFont="1" applyAlignment="1" applyProtection="1">
      <alignment vertical="center"/>
    </xf>
    <xf numFmtId="168" fontId="11" fillId="0" borderId="0" xfId="235" applyNumberFormat="1" applyFont="1" applyAlignment="1" applyProtection="1">
      <alignment vertical="center"/>
    </xf>
    <xf numFmtId="170" fontId="11" fillId="0" borderId="0" xfId="235" applyNumberFormat="1" applyFont="1" applyAlignment="1" applyProtection="1">
      <alignment vertical="center"/>
    </xf>
    <xf numFmtId="173" fontId="9" fillId="34" borderId="24" xfId="88" applyNumberFormat="1" applyFont="1" applyFill="1" applyBorder="1" applyAlignment="1" applyProtection="1">
      <alignment vertical="center"/>
      <protection locked="0"/>
    </xf>
    <xf numFmtId="0" fontId="15" fillId="0" borderId="0" xfId="219" applyFont="1" applyBorder="1" applyAlignment="1" applyProtection="1">
      <alignment horizontal="left" vertical="center"/>
    </xf>
    <xf numFmtId="0" fontId="11" fillId="0" borderId="0" xfId="219" applyFont="1" applyAlignment="1" applyProtection="1">
      <alignment vertical="center"/>
    </xf>
    <xf numFmtId="0" fontId="11" fillId="0" borderId="0" xfId="219" applyFont="1" applyFill="1" applyBorder="1" applyAlignment="1" applyProtection="1">
      <alignment horizontal="centerContinuous" vertical="center"/>
    </xf>
    <xf numFmtId="0" fontId="9" fillId="0" borderId="0" xfId="242" applyFont="1" applyFill="1" applyAlignment="1" applyProtection="1">
      <alignment vertical="center" wrapText="1"/>
    </xf>
    <xf numFmtId="0" fontId="9" fillId="26" borderId="0" xfId="0" applyFont="1" applyFill="1" applyAlignment="1" applyProtection="1">
      <alignment vertical="center"/>
    </xf>
    <xf numFmtId="0" fontId="11" fillId="37" borderId="35" xfId="242" applyFont="1" applyFill="1" applyBorder="1" applyAlignment="1" applyProtection="1">
      <alignment horizontal="centerContinuous" vertical="center"/>
    </xf>
    <xf numFmtId="0" fontId="11" fillId="37" borderId="35" xfId="241" applyFont="1" applyFill="1" applyBorder="1" applyAlignment="1" applyProtection="1">
      <alignment horizontal="centerContinuous" vertical="center"/>
    </xf>
    <xf numFmtId="0" fontId="11" fillId="2" borderId="35" xfId="241" applyFont="1" applyFill="1" applyBorder="1" applyAlignment="1" applyProtection="1">
      <alignment horizontal="centerContinuous" vertical="center"/>
    </xf>
    <xf numFmtId="0" fontId="11" fillId="2" borderId="36" xfId="241" applyFont="1" applyFill="1" applyBorder="1" applyAlignment="1" applyProtection="1">
      <alignment horizontal="centerContinuous" vertical="center"/>
    </xf>
    <xf numFmtId="0" fontId="11" fillId="2" borderId="43" xfId="237" applyFont="1" applyFill="1" applyBorder="1" applyAlignment="1" applyProtection="1">
      <alignment horizontal="center" vertical="center"/>
    </xf>
    <xf numFmtId="3" fontId="9" fillId="0" borderId="27" xfId="237" applyNumberFormat="1" applyFont="1" applyFill="1" applyBorder="1" applyAlignment="1" applyProtection="1">
      <alignment vertical="center" wrapText="1"/>
    </xf>
    <xf numFmtId="3" fontId="9" fillId="27" borderId="28" xfId="244" applyNumberFormat="1" applyFont="1" applyFill="1" applyBorder="1" applyAlignment="1" applyProtection="1">
      <alignment vertical="center"/>
      <protection locked="0"/>
    </xf>
    <xf numFmtId="168" fontId="9" fillId="0" borderId="27" xfId="235" applyNumberFormat="1" applyFont="1" applyBorder="1" applyAlignment="1" applyProtection="1">
      <alignment horizontal="right" vertical="center"/>
    </xf>
    <xf numFmtId="3" fontId="9" fillId="0" borderId="24" xfId="0" applyNumberFormat="1" applyFont="1" applyBorder="1" applyAlignment="1" applyProtection="1">
      <alignment vertical="center"/>
    </xf>
    <xf numFmtId="0" fontId="11" fillId="39" borderId="21" xfId="136" applyFont="1" applyFill="1" applyBorder="1" applyAlignment="1" applyProtection="1">
      <alignment horizontal="centerContinuous" vertical="center"/>
    </xf>
    <xf numFmtId="173" fontId="9" fillId="34" borderId="28" xfId="88" applyNumberFormat="1" applyFont="1" applyFill="1" applyBorder="1" applyAlignment="1" applyProtection="1">
      <alignment vertical="center"/>
      <protection locked="0"/>
    </xf>
    <xf numFmtId="0" fontId="11" fillId="37" borderId="22" xfId="0" applyFont="1" applyFill="1" applyBorder="1" applyAlignment="1" applyProtection="1">
      <alignment horizontal="center" vertical="center" wrapText="1"/>
    </xf>
    <xf numFmtId="4" fontId="9" fillId="33" borderId="24" xfId="240" applyNumberFormat="1" applyFont="1" applyFill="1" applyBorder="1" applyAlignment="1" applyProtection="1">
      <alignment vertical="center" wrapText="1"/>
    </xf>
    <xf numFmtId="4" fontId="0" fillId="33" borderId="44" xfId="240" applyNumberFormat="1" applyFont="1" applyFill="1" applyBorder="1" applyAlignment="1" applyProtection="1">
      <alignment vertical="center" wrapText="1"/>
    </xf>
    <xf numFmtId="0" fontId="0" fillId="26" borderId="67" xfId="0" applyFill="1" applyBorder="1" applyAlignment="1" applyProtection="1">
      <alignment vertical="center"/>
    </xf>
    <xf numFmtId="0" fontId="0" fillId="26" borderId="37" xfId="0" applyFill="1" applyBorder="1" applyAlignment="1" applyProtection="1">
      <alignment vertical="center"/>
    </xf>
    <xf numFmtId="0" fontId="61" fillId="37" borderId="38" xfId="0" applyFont="1" applyFill="1" applyBorder="1" applyAlignment="1" applyProtection="1">
      <alignment horizontal="center"/>
    </xf>
    <xf numFmtId="0" fontId="9" fillId="26" borderId="67" xfId="0" applyFont="1" applyFill="1" applyBorder="1" applyAlignment="1" applyProtection="1">
      <alignment vertical="center"/>
    </xf>
    <xf numFmtId="0" fontId="9" fillId="26" borderId="71" xfId="0" applyFont="1" applyFill="1" applyBorder="1" applyAlignment="1" applyProtection="1">
      <alignment vertical="center"/>
    </xf>
    <xf numFmtId="0" fontId="9" fillId="33" borderId="0" xfId="0" applyFont="1" applyFill="1" applyBorder="1" applyAlignment="1" applyProtection="1">
      <alignment vertical="center"/>
    </xf>
    <xf numFmtId="0" fontId="9" fillId="0" borderId="23" xfId="0" applyFont="1" applyFill="1" applyBorder="1" applyAlignment="1" applyProtection="1">
      <alignment horizontal="left" vertical="center"/>
    </xf>
    <xf numFmtId="0" fontId="12" fillId="0" borderId="0" xfId="0" applyFont="1" applyFill="1" applyAlignment="1" applyProtection="1">
      <alignment vertical="center"/>
    </xf>
    <xf numFmtId="0" fontId="12" fillId="0" borderId="0" xfId="0" applyFont="1" applyFill="1" applyAlignment="1" applyProtection="1">
      <alignment horizontal="center" vertical="center"/>
    </xf>
    <xf numFmtId="0" fontId="14" fillId="26" borderId="75" xfId="0" applyFont="1" applyFill="1" applyBorder="1" applyAlignment="1" applyProtection="1">
      <alignment horizontal="left" vertical="center"/>
    </xf>
    <xf numFmtId="0" fontId="9" fillId="26" borderId="77" xfId="0" applyFont="1" applyFill="1" applyBorder="1" applyAlignment="1" applyProtection="1">
      <alignment vertical="center"/>
    </xf>
    <xf numFmtId="0" fontId="9" fillId="26" borderId="13" xfId="0" applyFont="1" applyFill="1" applyBorder="1" applyAlignment="1" applyProtection="1">
      <alignment vertical="center"/>
    </xf>
    <xf numFmtId="0" fontId="9" fillId="26" borderId="72" xfId="0" applyFont="1" applyFill="1" applyBorder="1" applyAlignment="1" applyProtection="1">
      <alignment vertical="center"/>
    </xf>
    <xf numFmtId="14" fontId="9" fillId="27" borderId="72" xfId="0" applyNumberFormat="1" applyFont="1" applyFill="1" applyBorder="1" applyAlignment="1" applyProtection="1">
      <alignment horizontal="left" vertical="center"/>
      <protection locked="0"/>
    </xf>
    <xf numFmtId="14" fontId="19" fillId="26" borderId="76" xfId="0" applyNumberFormat="1" applyFont="1" applyFill="1" applyBorder="1" applyAlignment="1" applyProtection="1">
      <alignment horizontal="right" vertical="center"/>
    </xf>
    <xf numFmtId="0" fontId="9" fillId="26" borderId="81" xfId="243" applyFont="1" applyFill="1" applyBorder="1" applyAlignment="1" applyProtection="1">
      <alignment vertical="center"/>
    </xf>
    <xf numFmtId="14" fontId="9" fillId="27" borderId="72" xfId="243" applyNumberFormat="1" applyFont="1" applyFill="1" applyBorder="1" applyAlignment="1" applyProtection="1">
      <alignment horizontal="left" vertical="center"/>
      <protection locked="0"/>
    </xf>
    <xf numFmtId="0" fontId="14" fillId="26" borderId="76" xfId="0" applyFont="1" applyFill="1" applyBorder="1" applyAlignment="1" applyProtection="1">
      <alignment horizontal="left" vertical="center"/>
    </xf>
    <xf numFmtId="0" fontId="9" fillId="33" borderId="81" xfId="243" applyFont="1" applyFill="1" applyBorder="1" applyAlignment="1" applyProtection="1">
      <alignment vertical="center"/>
    </xf>
    <xf numFmtId="0" fontId="9" fillId="0" borderId="81" xfId="243" applyFont="1" applyFill="1" applyBorder="1" applyAlignment="1" applyProtection="1">
      <alignment vertical="center"/>
    </xf>
    <xf numFmtId="0" fontId="9" fillId="0" borderId="72" xfId="0" applyNumberFormat="1" applyFont="1" applyFill="1" applyBorder="1" applyAlignment="1" applyProtection="1">
      <alignment horizontal="center" vertical="center"/>
    </xf>
    <xf numFmtId="0" fontId="9" fillId="26" borderId="17" xfId="0" applyFont="1" applyFill="1" applyBorder="1" applyAlignment="1" applyProtection="1">
      <alignment vertical="center"/>
    </xf>
    <xf numFmtId="0" fontId="11" fillId="0" borderId="18" xfId="0" applyFont="1" applyFill="1" applyBorder="1" applyAlignment="1" applyProtection="1">
      <alignment vertical="center"/>
    </xf>
    <xf numFmtId="0" fontId="19" fillId="26" borderId="18" xfId="0" applyFont="1" applyFill="1" applyBorder="1" applyAlignment="1" applyProtection="1">
      <alignment horizontal="right" vertical="center"/>
    </xf>
    <xf numFmtId="0" fontId="9" fillId="26" borderId="15" xfId="0" applyFont="1" applyFill="1" applyBorder="1" applyAlignment="1" applyProtection="1">
      <alignment vertical="center"/>
    </xf>
    <xf numFmtId="0" fontId="9" fillId="0" borderId="27" xfId="0" applyFont="1" applyFill="1" applyBorder="1" applyAlignment="1" applyProtection="1">
      <alignment vertical="center"/>
    </xf>
    <xf numFmtId="4" fontId="9" fillId="33" borderId="44" xfId="240" applyNumberFormat="1" applyFont="1" applyFill="1" applyBorder="1" applyAlignment="1" applyProtection="1">
      <alignment vertical="center" wrapText="1"/>
    </xf>
    <xf numFmtId="4" fontId="9" fillId="26" borderId="72" xfId="0" applyNumberFormat="1" applyFont="1" applyFill="1" applyBorder="1" applyAlignment="1" applyProtection="1">
      <alignment vertical="center" wrapText="1"/>
    </xf>
    <xf numFmtId="4" fontId="9" fillId="26" borderId="82" xfId="0" applyNumberFormat="1" applyFont="1" applyFill="1" applyBorder="1" applyAlignment="1" applyProtection="1">
      <alignment vertical="center" wrapText="1"/>
    </xf>
    <xf numFmtId="49" fontId="9" fillId="26" borderId="72" xfId="0" applyNumberFormat="1" applyFont="1" applyFill="1" applyBorder="1" applyAlignment="1" applyProtection="1">
      <alignment horizontal="left" vertical="center" wrapText="1"/>
    </xf>
    <xf numFmtId="4" fontId="19" fillId="26" borderId="0" xfId="0" applyNumberFormat="1" applyFont="1" applyFill="1" applyBorder="1" applyAlignment="1" applyProtection="1">
      <alignment horizontal="left" vertical="center" wrapText="1"/>
    </xf>
    <xf numFmtId="0" fontId="11" fillId="39" borderId="76" xfId="136" applyFont="1" applyFill="1" applyBorder="1" applyAlignment="1" applyProtection="1">
      <alignment horizontal="centerContinuous" vertical="center"/>
    </xf>
    <xf numFmtId="0" fontId="11" fillId="39" borderId="82" xfId="136" applyFont="1" applyFill="1" applyBorder="1" applyAlignment="1" applyProtection="1">
      <alignment horizontal="centerContinuous" vertical="center"/>
    </xf>
    <xf numFmtId="0" fontId="11" fillId="39" borderId="83" xfId="136" applyFont="1" applyFill="1" applyBorder="1" applyAlignment="1" applyProtection="1">
      <alignment horizontal="centerContinuous" vertical="center"/>
    </xf>
    <xf numFmtId="0" fontId="9" fillId="37" borderId="35" xfId="0" applyFont="1" applyFill="1" applyBorder="1" applyAlignment="1" applyProtection="1">
      <alignment horizontal="centerContinuous" vertical="center"/>
    </xf>
    <xf numFmtId="0" fontId="9" fillId="37" borderId="88" xfId="0" applyFont="1" applyFill="1" applyBorder="1" applyAlignment="1" applyProtection="1">
      <alignment horizontal="centerContinuous" vertical="center"/>
    </xf>
    <xf numFmtId="0" fontId="11" fillId="37" borderId="47" xfId="0" applyFont="1" applyFill="1" applyBorder="1" applyAlignment="1" applyProtection="1">
      <alignment horizontal="centerContinuous" vertical="center"/>
    </xf>
    <xf numFmtId="0" fontId="11" fillId="37" borderId="37" xfId="234" applyFont="1" applyFill="1" applyBorder="1" applyAlignment="1" applyProtection="1">
      <alignment horizontal="center" vertical="center" wrapText="1"/>
    </xf>
    <xf numFmtId="0" fontId="11" fillId="37" borderId="37" xfId="236" applyFont="1" applyFill="1" applyBorder="1" applyAlignment="1" applyProtection="1">
      <alignment horizontal="center" vertical="center" wrapText="1"/>
    </xf>
    <xf numFmtId="14" fontId="9" fillId="37" borderId="35" xfId="0" applyNumberFormat="1" applyFont="1" applyFill="1" applyBorder="1" applyAlignment="1" applyProtection="1">
      <alignment horizontal="centerContinuous" vertical="center" wrapText="1"/>
    </xf>
    <xf numFmtId="168" fontId="9" fillId="37" borderId="35" xfId="0" applyNumberFormat="1" applyFont="1" applyFill="1" applyBorder="1" applyAlignment="1" applyProtection="1">
      <alignment horizontal="centerContinuous" vertical="center" wrapText="1"/>
    </xf>
    <xf numFmtId="168" fontId="9" fillId="37" borderId="35" xfId="0" applyNumberFormat="1" applyFont="1" applyFill="1" applyBorder="1" applyAlignment="1" applyProtection="1">
      <alignment horizontal="centerContinuous" vertical="center"/>
    </xf>
    <xf numFmtId="168" fontId="9" fillId="37" borderId="36" xfId="0" applyNumberFormat="1" applyFont="1" applyFill="1" applyBorder="1" applyAlignment="1" applyProtection="1">
      <alignment horizontal="centerContinuous" vertical="center" wrapText="1"/>
    </xf>
    <xf numFmtId="0" fontId="11" fillId="37" borderId="54" xfId="136" applyFont="1" applyFill="1" applyBorder="1" applyAlignment="1" applyProtection="1">
      <alignment horizontal="center" vertical="center"/>
    </xf>
    <xf numFmtId="3" fontId="9" fillId="33" borderId="39" xfId="182" applyNumberFormat="1" applyFont="1" applyFill="1" applyBorder="1" applyAlignment="1" applyProtection="1">
      <alignment horizontal="right" vertical="center"/>
    </xf>
    <xf numFmtId="3" fontId="9" fillId="33" borderId="24" xfId="182" applyNumberFormat="1" applyFont="1" applyFill="1" applyBorder="1" applyAlignment="1" applyProtection="1">
      <alignment horizontal="right" vertical="center"/>
    </xf>
    <xf numFmtId="171" fontId="9" fillId="33" borderId="24" xfId="0" applyNumberFormat="1" applyFont="1" applyFill="1" applyBorder="1" applyAlignment="1" applyProtection="1">
      <alignment horizontal="left" vertical="center"/>
    </xf>
    <xf numFmtId="3" fontId="9" fillId="33" borderId="22" xfId="182" applyNumberFormat="1" applyFont="1" applyFill="1" applyBorder="1" applyAlignment="1" applyProtection="1">
      <alignment horizontal="right" vertical="center"/>
    </xf>
    <xf numFmtId="171" fontId="9" fillId="33" borderId="37" xfId="0" applyNumberFormat="1" applyFont="1" applyFill="1" applyBorder="1" applyAlignment="1" applyProtection="1">
      <alignment horizontal="left" vertical="center"/>
    </xf>
    <xf numFmtId="3" fontId="9" fillId="27" borderId="24" xfId="234" applyNumberFormat="1" applyFont="1" applyFill="1" applyBorder="1" applyAlignment="1" applyProtection="1">
      <alignment vertical="center"/>
      <protection locked="0"/>
    </xf>
    <xf numFmtId="3" fontId="9" fillId="28" borderId="24" xfId="234" applyNumberFormat="1" applyFont="1" applyFill="1" applyBorder="1" applyAlignment="1" applyProtection="1">
      <alignment vertical="center"/>
      <protection locked="0"/>
    </xf>
    <xf numFmtId="3" fontId="9" fillId="0" borderId="24" xfId="234" applyNumberFormat="1" applyFont="1" applyFill="1" applyBorder="1" applyAlignment="1" applyProtection="1">
      <alignment vertical="center"/>
    </xf>
    <xf numFmtId="3" fontId="9" fillId="0" borderId="22" xfId="234" applyNumberFormat="1" applyFont="1" applyFill="1" applyBorder="1" applyAlignment="1" applyProtection="1">
      <alignment vertical="center"/>
    </xf>
    <xf numFmtId="3" fontId="9" fillId="27" borderId="28" xfId="234" applyNumberFormat="1" applyFont="1" applyFill="1" applyBorder="1" applyAlignment="1" applyProtection="1">
      <alignment vertical="center"/>
      <protection locked="0"/>
    </xf>
    <xf numFmtId="3" fontId="9" fillId="0" borderId="28" xfId="234" applyNumberFormat="1" applyFont="1" applyFill="1" applyBorder="1" applyAlignment="1" applyProtection="1">
      <alignment vertical="center"/>
    </xf>
    <xf numFmtId="3" fontId="9" fillId="0" borderId="32" xfId="234" applyNumberFormat="1" applyFont="1" applyFill="1" applyBorder="1" applyAlignment="1" applyProtection="1">
      <alignment vertical="center"/>
    </xf>
    <xf numFmtId="3" fontId="9" fillId="27" borderId="37" xfId="234" applyNumberFormat="1" applyFont="1" applyFill="1" applyBorder="1" applyAlignment="1" applyProtection="1">
      <alignment vertical="center"/>
      <protection locked="0"/>
    </xf>
    <xf numFmtId="3" fontId="9" fillId="36" borderId="18" xfId="234" applyNumberFormat="1" applyFont="1" applyFill="1" applyBorder="1" applyAlignment="1" applyProtection="1">
      <alignment vertical="center"/>
    </xf>
    <xf numFmtId="3" fontId="9" fillId="35" borderId="45" xfId="234" applyNumberFormat="1" applyFont="1" applyFill="1" applyBorder="1" applyAlignment="1" applyProtection="1">
      <alignment vertical="center"/>
    </xf>
    <xf numFmtId="3" fontId="9" fillId="36" borderId="20" xfId="234" applyNumberFormat="1" applyFont="1" applyFill="1" applyBorder="1" applyAlignment="1" applyProtection="1">
      <alignment horizontal="left" vertical="center"/>
    </xf>
    <xf numFmtId="3" fontId="9" fillId="36" borderId="11" xfId="234" applyNumberFormat="1" applyFont="1" applyFill="1" applyBorder="1" applyAlignment="1" applyProtection="1">
      <alignment horizontal="left" vertical="center"/>
    </xf>
    <xf numFmtId="3" fontId="9" fillId="36" borderId="14" xfId="234" applyNumberFormat="1" applyFont="1" applyFill="1" applyBorder="1" applyAlignment="1" applyProtection="1">
      <alignment horizontal="left" vertical="center"/>
    </xf>
    <xf numFmtId="3" fontId="9" fillId="36" borderId="0" xfId="234" applyNumberFormat="1" applyFont="1" applyFill="1" applyBorder="1" applyAlignment="1" applyProtection="1">
      <alignment horizontal="left" vertical="center"/>
    </xf>
    <xf numFmtId="3" fontId="9" fillId="36" borderId="17" xfId="234" applyNumberFormat="1" applyFont="1" applyFill="1" applyBorder="1" applyAlignment="1" applyProtection="1">
      <alignment horizontal="left" vertical="center"/>
    </xf>
    <xf numFmtId="3" fontId="9" fillId="36" borderId="18" xfId="234" applyNumberFormat="1" applyFont="1" applyFill="1" applyBorder="1" applyAlignment="1" applyProtection="1">
      <alignment horizontal="left" vertical="center"/>
    </xf>
    <xf numFmtId="3" fontId="9" fillId="0" borderId="31" xfId="234" applyNumberFormat="1" applyFont="1" applyFill="1" applyBorder="1" applyAlignment="1" applyProtection="1">
      <alignment vertical="center"/>
    </xf>
    <xf numFmtId="3" fontId="9" fillId="28" borderId="28" xfId="0" applyNumberFormat="1" applyFont="1" applyFill="1" applyBorder="1" applyAlignment="1" applyProtection="1">
      <alignment horizontal="right" vertical="center"/>
      <protection locked="0"/>
    </xf>
    <xf numFmtId="3" fontId="9" fillId="28" borderId="32" xfId="0" applyNumberFormat="1" applyFont="1" applyFill="1" applyBorder="1" applyAlignment="1" applyProtection="1">
      <alignment horizontal="right" vertical="center"/>
      <protection locked="0"/>
    </xf>
    <xf numFmtId="4" fontId="9" fillId="27" borderId="24" xfId="234" applyNumberFormat="1" applyFont="1" applyFill="1" applyBorder="1" applyAlignment="1" applyProtection="1">
      <alignment vertical="center"/>
      <protection locked="0"/>
    </xf>
    <xf numFmtId="4" fontId="9" fillId="27" borderId="28" xfId="234" applyNumberFormat="1" applyFont="1" applyFill="1" applyBorder="1" applyAlignment="1" applyProtection="1">
      <alignment vertical="center"/>
      <protection locked="0"/>
    </xf>
    <xf numFmtId="3" fontId="9" fillId="34" borderId="72" xfId="88" applyNumberFormat="1" applyFont="1" applyFill="1" applyBorder="1" applyAlignment="1" applyProtection="1">
      <alignment horizontal="right" vertical="center"/>
      <protection locked="0"/>
    </xf>
    <xf numFmtId="173" fontId="9" fillId="34" borderId="24" xfId="88" applyNumberFormat="1" applyFont="1" applyFill="1" applyBorder="1" applyAlignment="1" applyProtection="1">
      <alignment horizontal="left" vertical="center"/>
      <protection locked="0"/>
    </xf>
    <xf numFmtId="1" fontId="9" fillId="34" borderId="24" xfId="88" applyNumberFormat="1" applyFont="1" applyFill="1" applyBorder="1" applyAlignment="1" applyProtection="1">
      <alignment horizontal="center" vertical="center"/>
      <protection locked="0"/>
    </xf>
    <xf numFmtId="3" fontId="9" fillId="33" borderId="24" xfId="170" applyNumberFormat="1" applyFont="1" applyFill="1" applyBorder="1" applyAlignment="1" applyProtection="1">
      <alignment horizontal="right" vertical="center"/>
    </xf>
    <xf numFmtId="174" fontId="9" fillId="34" borderId="24" xfId="88" applyNumberFormat="1" applyFont="1" applyFill="1" applyBorder="1" applyAlignment="1" applyProtection="1">
      <alignment vertical="center"/>
      <protection locked="0"/>
    </xf>
    <xf numFmtId="174" fontId="9" fillId="34" borderId="38" xfId="88" applyNumberFormat="1" applyFont="1" applyFill="1" applyBorder="1" applyAlignment="1" applyProtection="1">
      <alignment vertical="center"/>
      <protection locked="0"/>
    </xf>
    <xf numFmtId="3" fontId="9" fillId="34" borderId="24" xfId="88" applyNumberFormat="1" applyFont="1" applyFill="1" applyBorder="1" applyAlignment="1" applyProtection="1">
      <alignment vertical="center"/>
      <protection locked="0"/>
    </xf>
    <xf numFmtId="3" fontId="9" fillId="0" borderId="24" xfId="167" applyNumberFormat="1" applyFont="1" applyFill="1" applyBorder="1" applyAlignment="1" applyProtection="1">
      <alignment vertical="center"/>
    </xf>
    <xf numFmtId="3" fontId="9" fillId="33" borderId="24" xfId="170" applyNumberFormat="1" applyFont="1" applyFill="1" applyBorder="1" applyAlignment="1" applyProtection="1">
      <alignment vertical="center"/>
    </xf>
    <xf numFmtId="3" fontId="9" fillId="0" borderId="24" xfId="170" applyNumberFormat="1" applyFont="1" applyFill="1" applyBorder="1" applyAlignment="1" applyProtection="1">
      <alignment vertical="center"/>
    </xf>
    <xf numFmtId="3" fontId="9" fillId="34" borderId="24" xfId="88" applyNumberFormat="1" applyFont="1" applyFill="1" applyBorder="1" applyAlignment="1" applyProtection="1">
      <alignment horizontal="center" vertical="center"/>
      <protection locked="0"/>
    </xf>
    <xf numFmtId="3" fontId="9" fillId="0" borderId="41" xfId="235" applyNumberFormat="1" applyFont="1" applyBorder="1" applyAlignment="1" applyProtection="1">
      <alignment vertical="center"/>
    </xf>
    <xf numFmtId="174" fontId="9" fillId="34" borderId="72" xfId="88" applyNumberFormat="1" applyFont="1" applyFill="1" applyBorder="1" applyAlignment="1" applyProtection="1">
      <alignment vertical="center"/>
      <protection locked="0"/>
    </xf>
    <xf numFmtId="3" fontId="9" fillId="34" borderId="72" xfId="88" applyNumberFormat="1" applyFont="1" applyFill="1" applyBorder="1" applyAlignment="1" applyProtection="1">
      <alignment vertical="center"/>
      <protection locked="0"/>
    </xf>
    <xf numFmtId="173" fontId="9" fillId="34" borderId="72" xfId="88" applyNumberFormat="1" applyFont="1" applyFill="1" applyBorder="1" applyAlignment="1" applyProtection="1">
      <alignment vertical="center"/>
      <protection locked="0"/>
    </xf>
    <xf numFmtId="14" fontId="9" fillId="33" borderId="14" xfId="0" applyNumberFormat="1" applyFont="1" applyFill="1" applyBorder="1" applyAlignment="1" applyProtection="1">
      <alignment horizontal="left" vertical="center"/>
    </xf>
    <xf numFmtId="14" fontId="9" fillId="33" borderId="14" xfId="243" applyNumberFormat="1" applyFont="1" applyFill="1" applyBorder="1" applyAlignment="1" applyProtection="1">
      <alignment horizontal="left" vertical="center"/>
    </xf>
    <xf numFmtId="0" fontId="9" fillId="33" borderId="14" xfId="0" applyNumberFormat="1" applyFont="1" applyFill="1" applyBorder="1" applyAlignment="1" applyProtection="1">
      <alignment horizontal="left" vertical="center"/>
    </xf>
    <xf numFmtId="0" fontId="9" fillId="33" borderId="14" xfId="243" applyFont="1" applyFill="1" applyBorder="1" applyAlignment="1" applyProtection="1">
      <alignment horizontal="left" vertical="center"/>
    </xf>
    <xf numFmtId="3" fontId="9" fillId="40" borderId="74" xfId="242" applyNumberFormat="1" applyFont="1" applyFill="1" applyBorder="1" applyAlignment="1" applyProtection="1">
      <alignment horizontal="right" vertical="center"/>
      <protection locked="0"/>
    </xf>
    <xf numFmtId="3" fontId="9" fillId="40" borderId="44" xfId="242" applyNumberFormat="1" applyFont="1" applyFill="1" applyBorder="1" applyAlignment="1" applyProtection="1">
      <alignment horizontal="right" vertical="center"/>
      <protection locked="0"/>
    </xf>
    <xf numFmtId="3" fontId="9" fillId="40" borderId="24" xfId="242" applyNumberFormat="1" applyFont="1" applyFill="1" applyBorder="1" applyAlignment="1" applyProtection="1">
      <alignment horizontal="right" vertical="center"/>
      <protection locked="0"/>
    </xf>
    <xf numFmtId="3" fontId="9" fillId="40" borderId="22" xfId="242" applyNumberFormat="1" applyFont="1" applyFill="1" applyBorder="1" applyAlignment="1" applyProtection="1">
      <alignment horizontal="right" vertical="center"/>
      <protection locked="0"/>
    </xf>
    <xf numFmtId="3" fontId="9" fillId="40" borderId="38" xfId="242" applyNumberFormat="1" applyFont="1" applyFill="1" applyBorder="1" applyAlignment="1" applyProtection="1">
      <alignment horizontal="right" vertical="center"/>
      <protection locked="0"/>
    </xf>
    <xf numFmtId="3" fontId="9" fillId="40" borderId="60" xfId="242" applyNumberFormat="1" applyFont="1" applyFill="1" applyBorder="1" applyAlignment="1" applyProtection="1">
      <alignment horizontal="right" vertical="center"/>
      <protection locked="0"/>
    </xf>
    <xf numFmtId="3" fontId="9" fillId="40" borderId="54" xfId="242" applyNumberFormat="1" applyFont="1" applyFill="1" applyBorder="1" applyAlignment="1" applyProtection="1">
      <alignment horizontal="right" vertical="center"/>
      <protection locked="0"/>
    </xf>
    <xf numFmtId="3" fontId="9" fillId="40" borderId="55" xfId="242" applyNumberFormat="1" applyFont="1" applyFill="1" applyBorder="1" applyAlignment="1" applyProtection="1">
      <alignment horizontal="right" vertical="center"/>
      <protection locked="0"/>
    </xf>
    <xf numFmtId="3" fontId="9" fillId="40" borderId="28" xfId="242" applyNumberFormat="1" applyFont="1" applyFill="1" applyBorder="1" applyAlignment="1" applyProtection="1">
      <alignment horizontal="right" vertical="center"/>
      <protection locked="0"/>
    </xf>
    <xf numFmtId="3" fontId="9" fillId="40" borderId="24" xfId="242" applyNumberFormat="1" applyFont="1" applyFill="1" applyBorder="1" applyAlignment="1" applyProtection="1">
      <alignment horizontal="right" vertical="center" wrapText="1"/>
      <protection locked="0"/>
    </xf>
    <xf numFmtId="3" fontId="9" fillId="40" borderId="22" xfId="242" applyNumberFormat="1" applyFont="1" applyFill="1" applyBorder="1" applyAlignment="1" applyProtection="1">
      <alignment horizontal="right" vertical="center" wrapText="1"/>
      <protection locked="0"/>
    </xf>
    <xf numFmtId="3" fontId="9" fillId="40" borderId="28" xfId="242" applyNumberFormat="1" applyFont="1" applyFill="1" applyBorder="1" applyAlignment="1" applyProtection="1">
      <alignment horizontal="right" vertical="center" wrapText="1"/>
      <protection locked="0"/>
    </xf>
    <xf numFmtId="3" fontId="9" fillId="40" borderId="32" xfId="242" applyNumberFormat="1" applyFont="1" applyFill="1" applyBorder="1" applyAlignment="1" applyProtection="1">
      <alignment horizontal="right" vertical="center" wrapText="1"/>
      <protection locked="0"/>
    </xf>
    <xf numFmtId="3" fontId="9" fillId="33" borderId="37" xfId="234" applyNumberFormat="1" applyFont="1" applyFill="1" applyBorder="1" applyAlignment="1" applyProtection="1">
      <alignment vertical="center"/>
    </xf>
    <xf numFmtId="3" fontId="9" fillId="33" borderId="0" xfId="234" applyNumberFormat="1" applyFont="1" applyFill="1" applyBorder="1" applyAlignment="1" applyProtection="1">
      <alignment vertical="center"/>
    </xf>
    <xf numFmtId="0" fontId="9" fillId="34" borderId="24" xfId="0" applyFont="1" applyFill="1" applyBorder="1" applyAlignment="1" applyProtection="1">
      <alignment horizontal="center" vertical="center"/>
      <protection locked="0"/>
    </xf>
    <xf numFmtId="0" fontId="9" fillId="34" borderId="28" xfId="0" applyFont="1" applyFill="1" applyBorder="1" applyAlignment="1" applyProtection="1">
      <alignment horizontal="center" vertical="center"/>
      <protection locked="0"/>
    </xf>
    <xf numFmtId="0" fontId="9" fillId="34" borderId="58" xfId="237" applyFont="1" applyFill="1" applyBorder="1" applyAlignment="1" applyProtection="1">
      <alignment horizontal="centerContinuous" vertical="center" wrapText="1"/>
      <protection locked="0"/>
    </xf>
    <xf numFmtId="0" fontId="9" fillId="0" borderId="0" xfId="0" applyFont="1" applyAlignment="1" applyProtection="1">
      <alignment horizontal="right" vertical="center"/>
    </xf>
    <xf numFmtId="0" fontId="11" fillId="38" borderId="76" xfId="0" applyFont="1" applyFill="1" applyBorder="1" applyAlignment="1" applyProtection="1">
      <alignment horizontal="centerContinuous" vertical="center"/>
    </xf>
    <xf numFmtId="0" fontId="9" fillId="33" borderId="23" xfId="0" applyFont="1" applyFill="1" applyBorder="1" applyAlignment="1" applyProtection="1">
      <alignment vertical="center"/>
    </xf>
    <xf numFmtId="0" fontId="9" fillId="35" borderId="31" xfId="0" applyFont="1" applyFill="1" applyBorder="1" applyAlignment="1" applyProtection="1">
      <alignment vertical="center"/>
    </xf>
    <xf numFmtId="3" fontId="9" fillId="0" borderId="39" xfId="0" applyNumberFormat="1" applyFont="1" applyBorder="1" applyAlignment="1" applyProtection="1">
      <alignment vertical="center"/>
    </xf>
    <xf numFmtId="0" fontId="11" fillId="37" borderId="72" xfId="0" applyFont="1" applyFill="1" applyBorder="1" applyAlignment="1" applyProtection="1">
      <alignment horizontal="centerContinuous" vertical="center"/>
    </xf>
    <xf numFmtId="3" fontId="9" fillId="34" borderId="89" xfId="0" applyNumberFormat="1" applyFont="1" applyFill="1" applyBorder="1" applyAlignment="1" applyProtection="1">
      <alignment vertical="center"/>
      <protection locked="0"/>
    </xf>
    <xf numFmtId="0" fontId="11" fillId="38" borderId="24" xfId="0" applyFont="1" applyFill="1" applyBorder="1" applyAlignment="1" applyProtection="1">
      <alignment horizontal="center" vertical="center" wrapText="1"/>
    </xf>
    <xf numFmtId="0" fontId="11" fillId="38" borderId="42" xfId="0" applyFont="1" applyFill="1" applyBorder="1" applyAlignment="1" applyProtection="1">
      <alignment horizontal="center" vertical="center" wrapText="1"/>
    </xf>
    <xf numFmtId="0" fontId="11" fillId="38" borderId="22" xfId="0" applyFont="1" applyFill="1" applyBorder="1" applyAlignment="1" applyProtection="1">
      <alignment horizontal="center" vertical="center" wrapText="1"/>
    </xf>
    <xf numFmtId="3" fontId="9" fillId="36" borderId="20" xfId="0" applyNumberFormat="1" applyFont="1" applyFill="1" applyBorder="1" applyAlignment="1" applyProtection="1">
      <alignment vertical="center"/>
    </xf>
    <xf numFmtId="3" fontId="9" fillId="36" borderId="11" xfId="0" applyNumberFormat="1" applyFont="1" applyFill="1" applyBorder="1" applyAlignment="1" applyProtection="1">
      <alignment vertical="center"/>
    </xf>
    <xf numFmtId="3" fontId="9" fillId="36" borderId="46" xfId="0" applyNumberFormat="1" applyFont="1" applyFill="1" applyBorder="1" applyAlignment="1" applyProtection="1">
      <alignment vertical="center"/>
    </xf>
    <xf numFmtId="3" fontId="9" fillId="36" borderId="14" xfId="0" applyNumberFormat="1" applyFont="1" applyFill="1" applyBorder="1" applyAlignment="1" applyProtection="1">
      <alignment vertical="center"/>
    </xf>
    <xf numFmtId="3" fontId="9" fillId="36" borderId="0" xfId="0" applyNumberFormat="1" applyFont="1" applyFill="1" applyBorder="1" applyAlignment="1" applyProtection="1">
      <alignment vertical="center"/>
    </xf>
    <xf numFmtId="3" fontId="9" fillId="36" borderId="19" xfId="0" applyNumberFormat="1" applyFont="1" applyFill="1" applyBorder="1" applyAlignment="1" applyProtection="1">
      <alignment vertical="center"/>
    </xf>
    <xf numFmtId="0" fontId="9" fillId="36" borderId="14" xfId="0" applyFont="1" applyFill="1" applyBorder="1" applyAlignment="1" applyProtection="1">
      <alignment vertical="center"/>
    </xf>
    <xf numFmtId="0" fontId="9" fillId="36" borderId="0" xfId="0" applyFont="1" applyFill="1" applyBorder="1" applyAlignment="1" applyProtection="1">
      <alignment vertical="center"/>
    </xf>
    <xf numFmtId="0" fontId="9" fillId="36" borderId="19" xfId="0" applyFont="1" applyFill="1" applyBorder="1" applyAlignment="1" applyProtection="1">
      <alignment vertical="center"/>
    </xf>
    <xf numFmtId="0" fontId="11" fillId="2" borderId="82" xfId="241" applyFont="1" applyFill="1" applyBorder="1" applyAlignment="1" applyProtection="1">
      <alignment horizontal="center" vertical="center" wrapText="1"/>
    </xf>
    <xf numFmtId="0" fontId="11" fillId="2" borderId="72" xfId="241" applyFont="1" applyFill="1" applyBorder="1" applyAlignment="1" applyProtection="1">
      <alignment horizontal="center" vertical="center" wrapText="1"/>
    </xf>
    <xf numFmtId="0" fontId="11" fillId="2" borderId="89" xfId="241" applyFont="1" applyFill="1" applyBorder="1" applyAlignment="1" applyProtection="1">
      <alignment horizontal="center" vertical="center" wrapText="1"/>
    </xf>
    <xf numFmtId="0" fontId="11" fillId="0" borderId="81" xfId="241" applyFont="1" applyFill="1" applyBorder="1" applyAlignment="1" applyProtection="1">
      <alignment horizontal="center" vertical="center" wrapText="1"/>
    </xf>
    <xf numFmtId="0" fontId="11" fillId="0" borderId="76" xfId="241" applyFont="1" applyFill="1" applyBorder="1" applyAlignment="1" applyProtection="1">
      <alignment horizontal="center" vertical="center" wrapText="1"/>
    </xf>
    <xf numFmtId="0" fontId="11" fillId="0" borderId="83" xfId="241" applyFont="1" applyFill="1" applyBorder="1" applyAlignment="1" applyProtection="1">
      <alignment horizontal="center" vertical="center" wrapText="1"/>
    </xf>
    <xf numFmtId="3" fontId="9" fillId="0" borderId="86" xfId="244" applyNumberFormat="1" applyFont="1" applyBorder="1" applyAlignment="1" applyProtection="1">
      <alignment vertical="center"/>
    </xf>
    <xf numFmtId="3" fontId="9" fillId="0" borderId="90" xfId="237" applyNumberFormat="1" applyFont="1" applyFill="1" applyBorder="1" applyAlignment="1" applyProtection="1">
      <alignment vertical="center" wrapText="1"/>
    </xf>
    <xf numFmtId="3" fontId="9" fillId="0" borderId="81" xfId="244" applyNumberFormat="1" applyFont="1" applyBorder="1" applyAlignment="1" applyProtection="1">
      <alignment vertical="center"/>
    </xf>
    <xf numFmtId="3" fontId="9" fillId="0" borderId="76" xfId="244" applyNumberFormat="1" applyFont="1" applyBorder="1" applyAlignment="1" applyProtection="1">
      <alignment vertical="center"/>
    </xf>
    <xf numFmtId="3" fontId="9" fillId="27" borderId="72" xfId="244" applyNumberFormat="1" applyFont="1" applyFill="1" applyBorder="1" applyAlignment="1" applyProtection="1">
      <alignment vertical="center"/>
      <protection locked="0"/>
    </xf>
    <xf numFmtId="3" fontId="9" fillId="27" borderId="89" xfId="244" applyNumberFormat="1" applyFont="1" applyFill="1" applyBorder="1" applyAlignment="1" applyProtection="1">
      <alignment vertical="center"/>
      <protection locked="0"/>
    </xf>
    <xf numFmtId="3" fontId="9" fillId="27" borderId="81" xfId="244" applyNumberFormat="1" applyFont="1" applyFill="1" applyBorder="1" applyAlignment="1" applyProtection="1">
      <alignment vertical="center"/>
      <protection locked="0"/>
    </xf>
    <xf numFmtId="3" fontId="9" fillId="40" borderId="72" xfId="244" applyNumberFormat="1" applyFont="1" applyFill="1" applyBorder="1" applyAlignment="1" applyProtection="1">
      <alignment vertical="center"/>
      <protection locked="0"/>
    </xf>
    <xf numFmtId="3" fontId="9" fillId="40" borderId="89" xfId="244" applyNumberFormat="1" applyFont="1" applyFill="1" applyBorder="1" applyAlignment="1" applyProtection="1">
      <alignment vertical="center"/>
      <protection locked="0"/>
    </xf>
    <xf numFmtId="3" fontId="9" fillId="0" borderId="90" xfId="237" applyNumberFormat="1" applyFont="1" applyFill="1" applyBorder="1" applyAlignment="1" applyProtection="1">
      <alignment horizontal="left" vertical="center" wrapText="1"/>
    </xf>
    <xf numFmtId="3" fontId="9" fillId="41" borderId="24" xfId="88" applyNumberFormat="1" applyFont="1" applyFill="1" applyBorder="1" applyAlignment="1" applyProtection="1">
      <alignment horizontal="center" vertical="center"/>
      <protection locked="0"/>
    </xf>
    <xf numFmtId="0" fontId="11" fillId="37" borderId="47" xfId="242" applyFont="1" applyFill="1" applyBorder="1" applyAlignment="1" applyProtection="1">
      <alignment horizontal="centerContinuous" vertical="center"/>
    </xf>
    <xf numFmtId="0" fontId="11" fillId="2" borderId="90" xfId="241" applyFont="1" applyFill="1" applyBorder="1" applyAlignment="1" applyProtection="1">
      <alignment horizontal="center" vertical="center" wrapText="1"/>
    </xf>
    <xf numFmtId="0" fontId="11" fillId="0" borderId="21" xfId="241" applyFont="1" applyFill="1" applyBorder="1" applyAlignment="1" applyProtection="1">
      <alignment horizontal="center" vertical="center" wrapText="1"/>
    </xf>
    <xf numFmtId="3" fontId="9" fillId="40" borderId="90" xfId="244" applyNumberFormat="1" applyFont="1" applyFill="1" applyBorder="1" applyAlignment="1" applyProtection="1">
      <alignment vertical="center"/>
      <protection locked="0"/>
    </xf>
    <xf numFmtId="3" fontId="9" fillId="27" borderId="90" xfId="244" applyNumberFormat="1" applyFont="1" applyFill="1" applyBorder="1" applyAlignment="1" applyProtection="1">
      <alignment vertical="center"/>
      <protection locked="0"/>
    </xf>
    <xf numFmtId="3" fontId="9" fillId="0" borderId="21" xfId="244" applyNumberFormat="1" applyFont="1" applyBorder="1" applyAlignment="1" applyProtection="1">
      <alignment vertical="center"/>
    </xf>
    <xf numFmtId="3" fontId="9" fillId="0" borderId="30" xfId="244" applyNumberFormat="1" applyFont="1" applyBorder="1" applyAlignment="1" applyProtection="1">
      <alignment vertical="center"/>
    </xf>
    <xf numFmtId="0" fontId="11" fillId="2" borderId="81" xfId="241" applyFont="1" applyFill="1" applyBorder="1" applyAlignment="1" applyProtection="1">
      <alignment horizontal="center" vertical="center" wrapText="1"/>
    </xf>
    <xf numFmtId="3" fontId="9" fillId="40" borderId="82" xfId="244" applyNumberFormat="1" applyFont="1" applyFill="1" applyBorder="1" applyAlignment="1" applyProtection="1">
      <alignment vertical="center"/>
      <protection locked="0"/>
    </xf>
    <xf numFmtId="3" fontId="9" fillId="27" borderId="76" xfId="244" applyNumberFormat="1" applyFont="1" applyFill="1" applyBorder="1" applyAlignment="1" applyProtection="1">
      <alignment vertical="center"/>
      <protection locked="0"/>
    </xf>
    <xf numFmtId="3" fontId="9" fillId="33" borderId="76" xfId="244" applyNumberFormat="1" applyFont="1" applyFill="1" applyBorder="1" applyAlignment="1" applyProtection="1">
      <alignment vertical="center"/>
    </xf>
    <xf numFmtId="3" fontId="9" fillId="33" borderId="31" xfId="244" applyNumberFormat="1" applyFont="1" applyFill="1" applyBorder="1" applyAlignment="1" applyProtection="1">
      <alignment vertical="center"/>
    </xf>
    <xf numFmtId="0" fontId="11" fillId="2" borderId="18" xfId="241" applyFont="1" applyFill="1" applyBorder="1" applyAlignment="1" applyProtection="1">
      <alignment horizontal="centerContinuous" vertical="center"/>
    </xf>
    <xf numFmtId="0" fontId="11" fillId="2" borderId="45" xfId="241" applyFont="1" applyFill="1" applyBorder="1" applyAlignment="1" applyProtection="1">
      <alignment horizontal="centerContinuous" vertical="center"/>
    </xf>
    <xf numFmtId="0" fontId="11" fillId="37" borderId="81" xfId="242" applyFont="1" applyFill="1" applyBorder="1" applyAlignment="1" applyProtection="1">
      <alignment horizontal="centerContinuous" vertical="center"/>
    </xf>
    <xf numFmtId="0" fontId="11" fillId="37" borderId="76" xfId="241" applyFont="1" applyFill="1" applyBorder="1" applyAlignment="1" applyProtection="1">
      <alignment horizontal="centerContinuous" vertical="center"/>
    </xf>
    <xf numFmtId="0" fontId="11" fillId="2" borderId="76" xfId="241" applyFont="1" applyFill="1" applyBorder="1" applyAlignment="1" applyProtection="1">
      <alignment horizontal="centerContinuous" vertical="center"/>
    </xf>
    <xf numFmtId="0" fontId="11" fillId="2" borderId="82" xfId="241" applyFont="1" applyFill="1" applyBorder="1" applyAlignment="1" applyProtection="1">
      <alignment horizontal="centerContinuous" vertical="center"/>
    </xf>
    <xf numFmtId="0" fontId="11" fillId="2" borderId="81" xfId="241" applyFont="1" applyFill="1" applyBorder="1" applyAlignment="1" applyProtection="1">
      <alignment horizontal="centerContinuous" vertical="center" wrapText="1"/>
    </xf>
    <xf numFmtId="0" fontId="11" fillId="37" borderId="21" xfId="242" applyFont="1" applyFill="1" applyBorder="1" applyAlignment="1" applyProtection="1">
      <alignment horizontal="centerContinuous" vertical="center"/>
    </xf>
    <xf numFmtId="3" fontId="9" fillId="33" borderId="81" xfId="244" applyNumberFormat="1" applyFont="1" applyFill="1" applyBorder="1" applyAlignment="1" applyProtection="1">
      <alignment vertical="center"/>
    </xf>
    <xf numFmtId="3" fontId="9" fillId="33" borderId="83" xfId="244" applyNumberFormat="1" applyFont="1" applyFill="1" applyBorder="1" applyAlignment="1" applyProtection="1">
      <alignment vertical="center"/>
    </xf>
    <xf numFmtId="3" fontId="9" fillId="33" borderId="86" xfId="244" applyNumberFormat="1" applyFont="1" applyFill="1" applyBorder="1" applyAlignment="1" applyProtection="1">
      <alignment vertical="center"/>
    </xf>
    <xf numFmtId="3" fontId="9" fillId="33" borderId="41" xfId="244" applyNumberFormat="1" applyFont="1" applyFill="1" applyBorder="1" applyAlignment="1" applyProtection="1">
      <alignment vertical="center"/>
    </xf>
    <xf numFmtId="3" fontId="9" fillId="28" borderId="89" xfId="0" applyNumberFormat="1" applyFont="1" applyFill="1" applyBorder="1" applyAlignment="1" applyProtection="1">
      <alignment horizontal="right" vertical="center"/>
      <protection locked="0"/>
    </xf>
    <xf numFmtId="1" fontId="9" fillId="34" borderId="42" xfId="0" applyNumberFormat="1" applyFont="1" applyFill="1" applyBorder="1" applyAlignment="1" applyProtection="1">
      <alignment horizontal="center" vertical="center"/>
      <protection locked="0"/>
    </xf>
    <xf numFmtId="4" fontId="9" fillId="34" borderId="86" xfId="0" applyNumberFormat="1" applyFont="1" applyFill="1" applyBorder="1" applyAlignment="1" applyProtection="1">
      <alignment horizontal="right" vertical="center"/>
      <protection locked="0"/>
    </xf>
    <xf numFmtId="1" fontId="9" fillId="34" borderId="86" xfId="0" applyNumberFormat="1" applyFont="1" applyFill="1" applyBorder="1" applyAlignment="1" applyProtection="1">
      <alignment horizontal="center" vertical="center"/>
      <protection locked="0"/>
    </xf>
    <xf numFmtId="0" fontId="9" fillId="0" borderId="90" xfId="234" applyFont="1" applyFill="1" applyBorder="1" applyAlignment="1" applyProtection="1">
      <alignment vertical="center"/>
    </xf>
    <xf numFmtId="14" fontId="19" fillId="0" borderId="27" xfId="0" applyNumberFormat="1" applyFont="1" applyFill="1" applyBorder="1" applyAlignment="1" applyProtection="1">
      <alignment horizontal="left" vertical="center" wrapText="1"/>
    </xf>
    <xf numFmtId="0" fontId="14" fillId="37" borderId="72" xfId="0" applyFont="1" applyFill="1" applyBorder="1" applyAlignment="1" applyProtection="1">
      <alignment horizontal="centerContinuous" vertical="center"/>
    </xf>
    <xf numFmtId="0" fontId="11" fillId="37" borderId="72" xfId="234" applyFont="1" applyFill="1" applyBorder="1" applyAlignment="1" applyProtection="1">
      <alignment horizontal="center" vertical="center" wrapText="1"/>
    </xf>
    <xf numFmtId="0" fontId="11" fillId="37" borderId="82" xfId="0" applyFont="1" applyFill="1" applyBorder="1" applyAlignment="1" applyProtection="1">
      <alignment horizontal="centerContinuous" vertical="center"/>
    </xf>
    <xf numFmtId="0" fontId="11" fillId="37" borderId="82" xfId="234" applyFont="1" applyFill="1" applyBorder="1" applyAlignment="1" applyProtection="1">
      <alignment horizontal="center" vertical="center" wrapText="1"/>
    </xf>
    <xf numFmtId="0" fontId="14" fillId="37" borderId="89" xfId="0" applyFont="1" applyFill="1" applyBorder="1" applyAlignment="1" applyProtection="1">
      <alignment horizontal="centerContinuous" vertical="center"/>
    </xf>
    <xf numFmtId="0" fontId="11" fillId="37" borderId="89" xfId="234" applyFont="1" applyFill="1" applyBorder="1" applyAlignment="1" applyProtection="1">
      <alignment horizontal="center" vertical="center" wrapText="1"/>
    </xf>
    <xf numFmtId="3" fontId="9" fillId="0" borderId="89" xfId="234" applyNumberFormat="1" applyFont="1" applyFill="1" applyBorder="1" applyAlignment="1" applyProtection="1">
      <alignment vertical="center"/>
    </xf>
    <xf numFmtId="0" fontId="9" fillId="34" borderId="27" xfId="0" applyNumberFormat="1" applyFont="1" applyFill="1" applyBorder="1" applyAlignment="1" applyProtection="1">
      <alignment horizontal="left" vertical="center"/>
      <protection locked="0"/>
    </xf>
    <xf numFmtId="3" fontId="9" fillId="36" borderId="45" xfId="234" applyNumberFormat="1" applyFont="1" applyFill="1" applyBorder="1" applyAlignment="1" applyProtection="1">
      <alignment vertical="center"/>
    </xf>
    <xf numFmtId="0" fontId="14" fillId="37" borderId="81" xfId="0" applyFont="1" applyFill="1" applyBorder="1" applyAlignment="1" applyProtection="1">
      <alignment horizontal="centerContinuous" vertical="center"/>
    </xf>
    <xf numFmtId="0" fontId="11" fillId="37" borderId="81" xfId="234" applyFont="1" applyFill="1" applyBorder="1" applyAlignment="1" applyProtection="1">
      <alignment horizontal="center" vertical="center" wrapText="1"/>
    </xf>
    <xf numFmtId="0" fontId="11" fillId="39" borderId="76" xfId="136" applyNumberFormat="1" applyFont="1" applyFill="1" applyBorder="1" applyAlignment="1" applyProtection="1">
      <alignment horizontal="centerContinuous" vertical="center"/>
    </xf>
    <xf numFmtId="0" fontId="9" fillId="26" borderId="24" xfId="0" applyFont="1" applyFill="1" applyBorder="1" applyAlignment="1" applyProtection="1">
      <alignment horizontal="left" vertical="center"/>
    </xf>
    <xf numFmtId="0" fontId="9" fillId="0" borderId="84" xfId="234" applyFont="1" applyFill="1" applyBorder="1" applyAlignment="1" applyProtection="1">
      <alignment horizontal="left" vertical="center"/>
    </xf>
    <xf numFmtId="0" fontId="9" fillId="0" borderId="70" xfId="234" applyFont="1" applyFill="1" applyBorder="1" applyAlignment="1" applyProtection="1">
      <alignment horizontal="left" vertical="center"/>
    </xf>
    <xf numFmtId="3" fontId="9" fillId="33" borderId="67" xfId="234" applyNumberFormat="1" applyFont="1" applyFill="1" applyBorder="1" applyAlignment="1" applyProtection="1">
      <alignment vertical="center"/>
    </xf>
    <xf numFmtId="3" fontId="9" fillId="27" borderId="54" xfId="234" applyNumberFormat="1" applyFont="1" applyFill="1" applyBorder="1" applyAlignment="1" applyProtection="1">
      <alignment vertical="center"/>
      <protection locked="0"/>
    </xf>
    <xf numFmtId="3" fontId="9" fillId="36" borderId="35" xfId="234" applyNumberFormat="1" applyFont="1" applyFill="1" applyBorder="1" applyAlignment="1" applyProtection="1">
      <alignment vertical="center"/>
    </xf>
    <xf numFmtId="3" fontId="9" fillId="36" borderId="36" xfId="234" applyNumberFormat="1" applyFont="1" applyFill="1" applyBorder="1" applyAlignment="1" applyProtection="1">
      <alignment vertical="center"/>
    </xf>
    <xf numFmtId="3" fontId="9" fillId="36" borderId="79" xfId="234" applyNumberFormat="1" applyFont="1" applyFill="1" applyBorder="1" applyAlignment="1" applyProtection="1">
      <alignment horizontal="left" vertical="center"/>
    </xf>
    <xf numFmtId="3" fontId="9" fillId="36" borderId="75" xfId="234" applyNumberFormat="1" applyFont="1" applyFill="1" applyBorder="1" applyAlignment="1" applyProtection="1">
      <alignment horizontal="left" vertical="center"/>
    </xf>
    <xf numFmtId="3" fontId="9" fillId="36" borderId="91" xfId="234" applyNumberFormat="1" applyFont="1" applyFill="1" applyBorder="1" applyAlignment="1" applyProtection="1">
      <alignment horizontal="left" vertical="center"/>
    </xf>
    <xf numFmtId="3" fontId="9" fillId="36" borderId="34" xfId="234" applyNumberFormat="1" applyFont="1" applyFill="1" applyBorder="1" applyAlignment="1" applyProtection="1">
      <alignment horizontal="left" vertical="center"/>
    </xf>
    <xf numFmtId="3" fontId="9" fillId="33" borderId="73" xfId="234" applyNumberFormat="1" applyFont="1" applyFill="1" applyBorder="1" applyAlignment="1" applyProtection="1">
      <alignment vertical="center"/>
    </xf>
    <xf numFmtId="0" fontId="19" fillId="0" borderId="26" xfId="234" applyFont="1" applyFill="1" applyBorder="1" applyAlignment="1" applyProtection="1">
      <alignment vertical="center"/>
    </xf>
    <xf numFmtId="0" fontId="19" fillId="0" borderId="43" xfId="234" applyFont="1" applyFill="1" applyBorder="1" applyAlignment="1" applyProtection="1">
      <alignment vertical="center"/>
    </xf>
    <xf numFmtId="0" fontId="19" fillId="0" borderId="30" xfId="234" applyFont="1" applyFill="1" applyBorder="1" applyAlignment="1" applyProtection="1">
      <alignment vertical="center"/>
    </xf>
    <xf numFmtId="3" fontId="9" fillId="27" borderId="89" xfId="242" applyNumberFormat="1" applyFont="1" applyFill="1" applyBorder="1" applyAlignment="1" applyProtection="1">
      <alignment horizontal="right" vertical="center"/>
      <protection locked="0"/>
    </xf>
    <xf numFmtId="3" fontId="9" fillId="28" borderId="72" xfId="0" applyNumberFormat="1" applyFont="1" applyFill="1" applyBorder="1" applyAlignment="1" applyProtection="1">
      <alignment horizontal="right" vertical="center"/>
      <protection locked="0"/>
    </xf>
    <xf numFmtId="3" fontId="19" fillId="0" borderId="28" xfId="0" applyNumberFormat="1" applyFont="1" applyFill="1" applyBorder="1" applyAlignment="1" applyProtection="1">
      <alignment horizontal="right" vertical="center" wrapText="1"/>
    </xf>
    <xf numFmtId="3" fontId="19" fillId="0" borderId="32" xfId="0" applyNumberFormat="1" applyFont="1" applyFill="1" applyBorder="1" applyAlignment="1" applyProtection="1">
      <alignment horizontal="right" vertical="center" wrapText="1"/>
    </xf>
    <xf numFmtId="3" fontId="19" fillId="0" borderId="87" xfId="0" applyNumberFormat="1" applyFont="1" applyFill="1" applyBorder="1" applyAlignment="1" applyProtection="1">
      <alignment horizontal="right" vertical="center" wrapText="1"/>
    </xf>
    <xf numFmtId="3" fontId="19" fillId="0" borderId="31" xfId="0" applyNumberFormat="1" applyFont="1" applyFill="1" applyBorder="1" applyAlignment="1" applyProtection="1">
      <alignment horizontal="right" vertical="center" wrapText="1"/>
    </xf>
    <xf numFmtId="4" fontId="0" fillId="26" borderId="67" xfId="0" applyNumberFormat="1" applyFill="1" applyBorder="1" applyAlignment="1" applyProtection="1">
      <alignment vertical="center"/>
    </xf>
    <xf numFmtId="3" fontId="9" fillId="40" borderId="72" xfId="216" applyNumberFormat="1" applyFont="1" applyFill="1" applyBorder="1" applyAlignment="1" applyProtection="1">
      <alignment vertical="center"/>
      <protection locked="0"/>
    </xf>
    <xf numFmtId="4" fontId="9" fillId="0" borderId="72" xfId="240" applyNumberFormat="1" applyFont="1" applyFill="1" applyBorder="1" applyAlignment="1" applyProtection="1">
      <alignment vertical="center" wrapText="1"/>
    </xf>
    <xf numFmtId="0" fontId="12" fillId="0" borderId="0" xfId="0" applyFont="1" applyBorder="1" applyAlignment="1" applyProtection="1">
      <alignment horizontal="left" vertical="center"/>
    </xf>
    <xf numFmtId="4" fontId="9" fillId="33" borderId="24" xfId="240" applyNumberFormat="1" applyFont="1" applyFill="1" applyBorder="1" applyAlignment="1" applyProtection="1">
      <alignment horizontal="left" vertical="center" wrapText="1"/>
    </xf>
    <xf numFmtId="4" fontId="9" fillId="33" borderId="72" xfId="240" applyNumberFormat="1" applyFont="1" applyFill="1" applyBorder="1" applyAlignment="1" applyProtection="1">
      <alignment horizontal="left" vertical="center" wrapText="1"/>
    </xf>
    <xf numFmtId="0" fontId="0" fillId="0" borderId="0" xfId="0" applyFill="1" applyBorder="1" applyProtection="1"/>
    <xf numFmtId="3" fontId="9" fillId="36" borderId="79" xfId="234" applyNumberFormat="1" applyFont="1" applyFill="1" applyBorder="1" applyAlignment="1" applyProtection="1">
      <alignment vertical="center"/>
    </xf>
    <xf numFmtId="3" fontId="9" fillId="36" borderId="75" xfId="234" applyNumberFormat="1" applyFont="1" applyFill="1" applyBorder="1" applyAlignment="1" applyProtection="1">
      <alignment vertical="center"/>
    </xf>
    <xf numFmtId="3" fontId="9" fillId="36" borderId="85" xfId="234" applyNumberFormat="1" applyFont="1" applyFill="1" applyBorder="1" applyAlignment="1" applyProtection="1">
      <alignment vertical="center"/>
    </xf>
    <xf numFmtId="1" fontId="9" fillId="34" borderId="72" xfId="88" applyNumberFormat="1" applyFont="1" applyFill="1" applyBorder="1" applyAlignment="1" applyProtection="1">
      <alignment horizontal="center" vertical="center"/>
      <protection locked="0"/>
    </xf>
    <xf numFmtId="0" fontId="0" fillId="33" borderId="67" xfId="0" applyFill="1" applyBorder="1" applyAlignment="1" applyProtection="1">
      <alignment vertical="center"/>
    </xf>
    <xf numFmtId="0" fontId="0" fillId="0" borderId="0" xfId="0" applyFill="1" applyBorder="1" applyAlignment="1" applyProtection="1">
      <alignment vertical="center"/>
    </xf>
    <xf numFmtId="0" fontId="9" fillId="26" borderId="72" xfId="0" applyFont="1" applyFill="1" applyBorder="1" applyAlignment="1" applyProtection="1">
      <alignment horizontal="left" vertical="center"/>
    </xf>
    <xf numFmtId="4" fontId="9" fillId="42" borderId="24" xfId="0" applyNumberFormat="1" applyFont="1" applyFill="1" applyBorder="1" applyAlignment="1" applyProtection="1">
      <alignment horizontal="right" vertical="center"/>
      <protection locked="0"/>
    </xf>
    <xf numFmtId="4" fontId="9" fillId="42" borderId="28" xfId="0" applyNumberFormat="1" applyFont="1" applyFill="1" applyBorder="1" applyAlignment="1" applyProtection="1">
      <alignment horizontal="right" vertical="center"/>
      <protection locked="0"/>
    </xf>
    <xf numFmtId="3" fontId="9" fillId="33" borderId="28" xfId="234" applyNumberFormat="1" applyFont="1" applyFill="1" applyBorder="1" applyAlignment="1" applyProtection="1">
      <alignment vertical="center"/>
    </xf>
    <xf numFmtId="3" fontId="9" fillId="34" borderId="72" xfId="0" applyNumberFormat="1" applyFont="1" applyFill="1" applyBorder="1" applyAlignment="1" applyProtection="1">
      <alignment horizontal="right" vertical="center"/>
      <protection locked="0"/>
    </xf>
    <xf numFmtId="4" fontId="9" fillId="34" borderId="72" xfId="0" applyNumberFormat="1" applyFont="1" applyFill="1" applyBorder="1" applyAlignment="1" applyProtection="1">
      <alignment horizontal="right" vertical="center"/>
      <protection locked="0"/>
    </xf>
    <xf numFmtId="4" fontId="9" fillId="34" borderId="28" xfId="0" applyNumberFormat="1" applyFont="1" applyFill="1" applyBorder="1" applyAlignment="1" applyProtection="1">
      <alignment horizontal="right" vertical="center"/>
      <protection locked="0"/>
    </xf>
    <xf numFmtId="0" fontId="11" fillId="38" borderId="72" xfId="0" applyFont="1" applyFill="1" applyBorder="1" applyAlignment="1" applyProtection="1">
      <alignment horizontal="center" vertical="center" wrapText="1"/>
    </xf>
    <xf numFmtId="0" fontId="9" fillId="35" borderId="87" xfId="0" applyFont="1" applyFill="1" applyBorder="1" applyAlignment="1" applyProtection="1">
      <alignment vertical="center"/>
    </xf>
    <xf numFmtId="0" fontId="9" fillId="35" borderId="86" xfId="0" applyFont="1" applyFill="1" applyBorder="1" applyAlignment="1" applyProtection="1">
      <alignment vertical="center"/>
    </xf>
    <xf numFmtId="0" fontId="9" fillId="34" borderId="82" xfId="88" applyNumberFormat="1" applyFont="1" applyFill="1" applyBorder="1" applyAlignment="1" applyProtection="1">
      <alignment horizontal="center" vertical="center"/>
      <protection locked="0"/>
    </xf>
    <xf numFmtId="0" fontId="9" fillId="34" borderId="87" xfId="88" applyNumberFormat="1" applyFont="1" applyFill="1" applyBorder="1" applyAlignment="1" applyProtection="1">
      <alignment horizontal="center" vertical="center"/>
      <protection locked="0"/>
    </xf>
    <xf numFmtId="3" fontId="9" fillId="33" borderId="24" xfId="167" applyNumberFormat="1" applyFont="1" applyFill="1" applyBorder="1" applyAlignment="1" applyProtection="1">
      <alignment vertical="center"/>
    </xf>
    <xf numFmtId="0" fontId="11" fillId="39" borderId="18" xfId="111" applyFont="1" applyFill="1" applyBorder="1" applyAlignment="1" applyProtection="1">
      <alignment horizontal="center" vertical="center" wrapText="1"/>
    </xf>
    <xf numFmtId="0" fontId="11" fillId="39" borderId="37" xfId="111" applyFont="1" applyFill="1" applyBorder="1" applyAlignment="1" applyProtection="1">
      <alignment horizontal="center" vertical="center" wrapText="1"/>
    </xf>
    <xf numFmtId="0" fontId="11" fillId="39" borderId="17" xfId="111" applyFont="1" applyFill="1" applyBorder="1" applyAlignment="1" applyProtection="1">
      <alignment horizontal="center" vertical="center" wrapText="1"/>
    </xf>
    <xf numFmtId="3" fontId="9" fillId="33" borderId="92" xfId="170" applyNumberFormat="1" applyFont="1" applyFill="1" applyBorder="1" applyAlignment="1" applyProtection="1">
      <alignment vertical="center"/>
    </xf>
    <xf numFmtId="1" fontId="9" fillId="34" borderId="92" xfId="88" applyNumberFormat="1" applyFont="1" applyFill="1" applyBorder="1" applyAlignment="1" applyProtection="1">
      <alignment horizontal="center" vertical="center"/>
      <protection locked="0"/>
    </xf>
    <xf numFmtId="174" fontId="9" fillId="34" borderId="92" xfId="88" applyNumberFormat="1" applyFont="1" applyFill="1" applyBorder="1" applyAlignment="1" applyProtection="1">
      <alignment vertical="center"/>
      <protection locked="0"/>
    </xf>
    <xf numFmtId="3" fontId="9" fillId="34" borderId="92" xfId="88" applyNumberFormat="1" applyFont="1" applyFill="1" applyBorder="1" applyAlignment="1" applyProtection="1">
      <alignment vertical="center"/>
      <protection locked="0"/>
    </xf>
    <xf numFmtId="3" fontId="9" fillId="33" borderId="92" xfId="167" applyNumberFormat="1" applyFont="1" applyFill="1" applyBorder="1" applyAlignment="1" applyProtection="1">
      <alignment vertical="center"/>
    </xf>
    <xf numFmtId="0" fontId="9" fillId="34" borderId="96" xfId="88" applyNumberFormat="1" applyFont="1" applyFill="1" applyBorder="1" applyAlignment="1" applyProtection="1">
      <alignment horizontal="center" vertical="center"/>
      <protection locked="0"/>
    </xf>
    <xf numFmtId="1" fontId="9" fillId="34" borderId="97" xfId="88" applyNumberFormat="1" applyFont="1" applyFill="1" applyBorder="1" applyAlignment="1" applyProtection="1">
      <alignment horizontal="center" vertical="center"/>
      <protection locked="0"/>
    </xf>
    <xf numFmtId="173" fontId="9" fillId="34" borderId="92" xfId="88" applyNumberFormat="1" applyFont="1" applyFill="1" applyBorder="1" applyAlignment="1" applyProtection="1">
      <alignment vertical="center"/>
      <protection locked="0"/>
    </xf>
    <xf numFmtId="0" fontId="9" fillId="34" borderId="95" xfId="88" applyNumberFormat="1" applyFont="1" applyFill="1" applyBorder="1" applyAlignment="1" applyProtection="1">
      <alignment horizontal="center" vertical="center"/>
      <protection locked="0"/>
    </xf>
    <xf numFmtId="173" fontId="9" fillId="34" borderId="97" xfId="88" applyNumberFormat="1" applyFont="1" applyFill="1" applyBorder="1" applyAlignment="1" applyProtection="1">
      <alignment horizontal="left" vertical="center"/>
      <protection locked="0"/>
    </xf>
    <xf numFmtId="3" fontId="9" fillId="34" borderId="97" xfId="88" applyNumberFormat="1" applyFont="1" applyFill="1" applyBorder="1" applyAlignment="1" applyProtection="1">
      <alignment horizontal="right" vertical="center"/>
      <protection locked="0"/>
    </xf>
    <xf numFmtId="3" fontId="9" fillId="41" borderId="97" xfId="88" applyNumberFormat="1" applyFont="1" applyFill="1" applyBorder="1" applyAlignment="1" applyProtection="1">
      <alignment horizontal="center" vertical="center"/>
      <protection locked="0"/>
    </xf>
    <xf numFmtId="3" fontId="9" fillId="33" borderId="97" xfId="170" applyNumberFormat="1" applyFont="1" applyFill="1" applyBorder="1" applyAlignment="1" applyProtection="1">
      <alignment horizontal="right" vertical="center"/>
    </xf>
    <xf numFmtId="0" fontId="11" fillId="39" borderId="92" xfId="111" applyFont="1" applyFill="1" applyBorder="1" applyAlignment="1" applyProtection="1">
      <alignment horizontal="center" vertical="center" wrapText="1"/>
    </xf>
    <xf numFmtId="3" fontId="9" fillId="0" borderId="92" xfId="170" applyNumberFormat="1" applyFont="1" applyFill="1" applyBorder="1" applyAlignment="1" applyProtection="1">
      <alignment horizontal="right" vertical="center"/>
    </xf>
    <xf numFmtId="3" fontId="9" fillId="0" borderId="89" xfId="170" applyNumberFormat="1" applyFont="1" applyFill="1" applyBorder="1" applyAlignment="1" applyProtection="1">
      <alignment horizontal="right" vertical="center"/>
    </xf>
    <xf numFmtId="0" fontId="9" fillId="0" borderId="16" xfId="0" applyFont="1" applyBorder="1" applyAlignment="1" applyProtection="1">
      <alignment horizontal="right" vertical="center"/>
    </xf>
    <xf numFmtId="0" fontId="11" fillId="0" borderId="16" xfId="0" applyFont="1" applyBorder="1" applyAlignment="1" applyProtection="1">
      <alignment vertical="center"/>
    </xf>
    <xf numFmtId="0" fontId="11" fillId="0" borderId="16" xfId="0" applyFont="1" applyBorder="1" applyAlignment="1" applyProtection="1">
      <alignment horizontal="center" vertical="center"/>
    </xf>
    <xf numFmtId="3" fontId="9" fillId="33" borderId="92" xfId="170" applyNumberFormat="1" applyFont="1" applyFill="1" applyBorder="1" applyAlignment="1" applyProtection="1">
      <alignment horizontal="right" vertical="center"/>
    </xf>
    <xf numFmtId="0" fontId="11" fillId="37" borderId="37" xfId="111" applyFont="1" applyFill="1" applyBorder="1" applyAlignment="1" applyProtection="1">
      <alignment horizontal="center" vertical="center" wrapText="1"/>
    </xf>
    <xf numFmtId="0" fontId="9" fillId="38" borderId="34" xfId="0" applyFont="1" applyFill="1" applyBorder="1" applyAlignment="1" applyProtection="1">
      <alignment vertical="center"/>
    </xf>
    <xf numFmtId="3" fontId="9" fillId="33" borderId="72" xfId="167" applyNumberFormat="1" applyFont="1" applyFill="1" applyBorder="1" applyAlignment="1" applyProtection="1">
      <alignment horizontal="right" vertical="center"/>
    </xf>
    <xf numFmtId="3" fontId="9" fillId="33" borderId="97" xfId="167" applyNumberFormat="1" applyFont="1" applyFill="1" applyBorder="1" applyAlignment="1" applyProtection="1">
      <alignment horizontal="right" vertical="center"/>
    </xf>
    <xf numFmtId="3" fontId="9" fillId="33" borderId="24" xfId="167" applyNumberFormat="1" applyFont="1" applyFill="1" applyBorder="1" applyAlignment="1" applyProtection="1">
      <alignment horizontal="center" vertical="center"/>
    </xf>
    <xf numFmtId="3" fontId="9" fillId="33" borderId="97" xfId="167" applyNumberFormat="1" applyFont="1" applyFill="1" applyBorder="1" applyAlignment="1" applyProtection="1">
      <alignment horizontal="center" vertical="center"/>
    </xf>
    <xf numFmtId="3" fontId="9" fillId="33" borderId="93" xfId="170" applyNumberFormat="1" applyFont="1" applyFill="1" applyBorder="1" applyAlignment="1" applyProtection="1">
      <alignment horizontal="right" vertical="center"/>
    </xf>
    <xf numFmtId="3" fontId="9" fillId="33" borderId="98" xfId="170" applyNumberFormat="1" applyFont="1" applyFill="1" applyBorder="1" applyAlignment="1" applyProtection="1">
      <alignment horizontal="right" vertical="center"/>
    </xf>
    <xf numFmtId="3" fontId="9" fillId="0" borderId="92" xfId="170" applyNumberFormat="1" applyFont="1" applyFill="1" applyBorder="1" applyAlignment="1" applyProtection="1">
      <alignment vertical="center"/>
    </xf>
    <xf numFmtId="0" fontId="11" fillId="39" borderId="94" xfId="136" applyFont="1" applyFill="1" applyBorder="1" applyAlignment="1" applyProtection="1">
      <alignment horizontal="centerContinuous" vertical="center"/>
    </xf>
    <xf numFmtId="0" fontId="11" fillId="39" borderId="36" xfId="136" applyFont="1" applyFill="1" applyBorder="1" applyAlignment="1" applyProtection="1">
      <alignment horizontal="center" vertical="center"/>
    </xf>
    <xf numFmtId="0" fontId="11" fillId="39" borderId="99" xfId="136" applyFont="1" applyFill="1" applyBorder="1" applyAlignment="1" applyProtection="1">
      <alignment horizontal="centerContinuous" vertical="center"/>
    </xf>
    <xf numFmtId="1" fontId="11" fillId="39" borderId="37" xfId="111" applyNumberFormat="1" applyFont="1" applyFill="1" applyBorder="1" applyAlignment="1" applyProtection="1">
      <alignment horizontal="center" vertical="center" wrapText="1"/>
    </xf>
    <xf numFmtId="1" fontId="11" fillId="39" borderId="17" xfId="111" applyNumberFormat="1" applyFont="1" applyFill="1" applyBorder="1" applyAlignment="1" applyProtection="1">
      <alignment horizontal="center" vertical="center" wrapText="1"/>
    </xf>
    <xf numFmtId="0" fontId="60" fillId="33" borderId="0" xfId="0" applyNumberFormat="1" applyFont="1" applyFill="1" applyAlignment="1" applyProtection="1">
      <alignment horizontal="center" vertical="center"/>
    </xf>
    <xf numFmtId="0" fontId="59" fillId="0" borderId="0" xfId="219" applyNumberFormat="1" applyFont="1" applyAlignment="1" applyProtection="1">
      <alignment horizontal="center" vertical="center"/>
    </xf>
    <xf numFmtId="3" fontId="9" fillId="33" borderId="92" xfId="234" applyNumberFormat="1" applyFont="1" applyFill="1" applyBorder="1" applyAlignment="1" applyProtection="1">
      <alignment vertical="center"/>
    </xf>
    <xf numFmtId="14" fontId="9" fillId="27" borderId="81" xfId="0" applyNumberFormat="1" applyFont="1" applyFill="1" applyBorder="1" applyAlignment="1" applyProtection="1">
      <alignment vertical="center"/>
      <protection locked="0"/>
    </xf>
    <xf numFmtId="14" fontId="9" fillId="27" borderId="82" xfId="0" applyNumberFormat="1" applyFont="1" applyFill="1" applyBorder="1" applyAlignment="1" applyProtection="1">
      <alignment vertical="center"/>
      <protection locked="0"/>
    </xf>
    <xf numFmtId="0" fontId="9" fillId="27" borderId="72" xfId="0" applyNumberFormat="1" applyFont="1" applyFill="1" applyBorder="1" applyAlignment="1" applyProtection="1">
      <alignment horizontal="left" vertical="center"/>
      <protection locked="0"/>
    </xf>
    <xf numFmtId="0" fontId="9" fillId="27" borderId="72" xfId="243" applyFont="1" applyFill="1" applyBorder="1" applyAlignment="1" applyProtection="1">
      <alignment horizontal="left" vertical="center"/>
      <protection locked="0"/>
    </xf>
    <xf numFmtId="3" fontId="9" fillId="33" borderId="72" xfId="234" applyNumberFormat="1" applyFont="1" applyFill="1" applyBorder="1" applyAlignment="1" applyProtection="1">
      <alignment vertical="center"/>
    </xf>
    <xf numFmtId="3" fontId="9" fillId="33" borderId="82" xfId="234" applyNumberFormat="1" applyFont="1" applyFill="1" applyBorder="1" applyAlignment="1" applyProtection="1">
      <alignment vertical="center"/>
    </xf>
    <xf numFmtId="3" fontId="9" fillId="0" borderId="72" xfId="216" applyNumberFormat="1" applyFont="1" applyBorder="1" applyAlignment="1" applyProtection="1">
      <alignment vertical="center"/>
    </xf>
    <xf numFmtId="3" fontId="9" fillId="0" borderId="89" xfId="216" applyNumberFormat="1" applyFont="1" applyFill="1" applyBorder="1" applyAlignment="1" applyProtection="1">
      <alignment vertical="center"/>
    </xf>
    <xf numFmtId="3" fontId="9" fillId="35" borderId="14" xfId="216" applyNumberFormat="1" applyFont="1" applyFill="1" applyBorder="1" applyAlignment="1" applyProtection="1">
      <alignment vertical="center"/>
    </xf>
    <xf numFmtId="3" fontId="9" fillId="35" borderId="16" xfId="216" applyNumberFormat="1" applyFont="1" applyFill="1" applyBorder="1" applyAlignment="1" applyProtection="1">
      <alignment horizontal="right" vertical="center" wrapText="1"/>
    </xf>
    <xf numFmtId="10" fontId="9" fillId="35" borderId="19" xfId="216" applyNumberFormat="1" applyFont="1" applyFill="1" applyBorder="1" applyAlignment="1" applyProtection="1">
      <alignment horizontal="center" vertical="center" wrapText="1"/>
    </xf>
    <xf numFmtId="3" fontId="9" fillId="35" borderId="37" xfId="216" applyNumberFormat="1" applyFont="1" applyFill="1" applyBorder="1" applyAlignment="1" applyProtection="1">
      <alignment vertical="center"/>
    </xf>
    <xf numFmtId="3" fontId="9" fillId="35" borderId="64" xfId="216" applyNumberFormat="1" applyFont="1" applyFill="1" applyBorder="1" applyAlignment="1" applyProtection="1">
      <alignment horizontal="right" vertical="center" wrapText="1"/>
    </xf>
    <xf numFmtId="10" fontId="9" fillId="35" borderId="45" xfId="216" applyNumberFormat="1" applyFont="1" applyFill="1" applyBorder="1" applyAlignment="1" applyProtection="1">
      <alignment horizontal="center" vertical="center" wrapText="1"/>
    </xf>
    <xf numFmtId="10" fontId="19" fillId="33" borderId="32" xfId="216" applyNumberFormat="1" applyFont="1" applyFill="1" applyBorder="1" applyAlignment="1" applyProtection="1">
      <alignment horizontal="center" vertical="center" wrapText="1"/>
    </xf>
    <xf numFmtId="0" fontId="9" fillId="38" borderId="30" xfId="0" applyFont="1" applyFill="1" applyBorder="1" applyAlignment="1" applyProtection="1">
      <alignment vertical="center"/>
    </xf>
    <xf numFmtId="0" fontId="9" fillId="38" borderId="31" xfId="0" applyFont="1" applyFill="1" applyBorder="1" applyAlignment="1" applyProtection="1">
      <alignment vertical="center"/>
    </xf>
    <xf numFmtId="170" fontId="9" fillId="27" borderId="93" xfId="234" applyNumberFormat="1" applyFont="1" applyFill="1" applyBorder="1" applyAlignment="1" applyProtection="1">
      <alignment horizontal="left" vertical="center"/>
      <protection locked="0"/>
    </xf>
    <xf numFmtId="170" fontId="9" fillId="27" borderId="94" xfId="234" applyNumberFormat="1" applyFont="1" applyFill="1" applyBorder="1" applyAlignment="1" applyProtection="1">
      <alignment horizontal="left" vertical="center"/>
      <protection locked="0"/>
    </xf>
    <xf numFmtId="170" fontId="9" fillId="27" borderId="95" xfId="234" applyNumberFormat="1" applyFont="1" applyFill="1" applyBorder="1" applyAlignment="1" applyProtection="1">
      <alignment horizontal="left" vertical="center"/>
      <protection locked="0"/>
    </xf>
    <xf numFmtId="3" fontId="9" fillId="27" borderId="22" xfId="234" applyNumberFormat="1" applyFont="1" applyFill="1" applyBorder="1" applyAlignment="1" applyProtection="1">
      <alignment horizontal="right" vertical="center"/>
      <protection locked="0"/>
    </xf>
    <xf numFmtId="170" fontId="9" fillId="27" borderId="27" xfId="234" applyNumberFormat="1" applyFont="1" applyFill="1" applyBorder="1" applyAlignment="1" applyProtection="1">
      <alignment horizontal="left" vertical="center"/>
      <protection locked="0"/>
    </xf>
    <xf numFmtId="170" fontId="9" fillId="27" borderId="86" xfId="234" applyNumberFormat="1" applyFont="1" applyFill="1" applyBorder="1" applyAlignment="1" applyProtection="1">
      <alignment horizontal="left" vertical="center"/>
      <protection locked="0"/>
    </xf>
    <xf numFmtId="170" fontId="9" fillId="27" borderId="31" xfId="234" applyNumberFormat="1" applyFont="1" applyFill="1" applyBorder="1" applyAlignment="1" applyProtection="1">
      <alignment horizontal="left" vertical="center"/>
      <protection locked="0"/>
    </xf>
    <xf numFmtId="170" fontId="9" fillId="27" borderId="96" xfId="234" applyNumberFormat="1" applyFont="1" applyFill="1" applyBorder="1" applyAlignment="1" applyProtection="1">
      <alignment horizontal="left" vertical="center"/>
      <protection locked="0"/>
    </xf>
    <xf numFmtId="0" fontId="9" fillId="29" borderId="50" xfId="238" applyFont="1" applyFill="1" applyBorder="1" applyAlignment="1" applyProtection="1">
      <alignment vertical="center" wrapText="1"/>
      <protection locked="0"/>
    </xf>
    <xf numFmtId="0" fontId="9" fillId="34" borderId="86" xfId="0" applyNumberFormat="1" applyFont="1" applyFill="1" applyBorder="1" applyAlignment="1" applyProtection="1">
      <alignment horizontal="left" vertical="center"/>
      <protection locked="0"/>
    </xf>
    <xf numFmtId="0" fontId="9" fillId="34" borderId="93" xfId="0" applyNumberFormat="1" applyFont="1" applyFill="1" applyBorder="1" applyAlignment="1" applyProtection="1">
      <alignment horizontal="left" vertical="center"/>
      <protection locked="0"/>
    </xf>
    <xf numFmtId="0" fontId="11" fillId="37" borderId="93" xfId="0" applyFont="1" applyFill="1" applyBorder="1" applyAlignment="1" applyProtection="1">
      <alignment horizontal="center" vertical="center" wrapText="1"/>
    </xf>
    <xf numFmtId="0" fontId="11" fillId="37" borderId="60" xfId="0" applyFont="1" applyFill="1" applyBorder="1" applyAlignment="1" applyProtection="1">
      <alignment horizontal="centerContinuous" vertical="center" wrapText="1"/>
    </xf>
    <xf numFmtId="0" fontId="9" fillId="35" borderId="21" xfId="0" applyFont="1" applyFill="1" applyBorder="1" applyAlignment="1" applyProtection="1">
      <alignment vertical="center"/>
    </xf>
    <xf numFmtId="0" fontId="9" fillId="35" borderId="94" xfId="0" applyFont="1" applyFill="1" applyBorder="1" applyAlignment="1" applyProtection="1">
      <alignment vertical="center"/>
    </xf>
    <xf numFmtId="14" fontId="9" fillId="35" borderId="94" xfId="0" applyNumberFormat="1" applyFont="1" applyFill="1" applyBorder="1" applyAlignment="1" applyProtection="1">
      <alignment horizontal="right" vertical="center" wrapText="1"/>
    </xf>
    <xf numFmtId="168" fontId="9" fillId="35" borderId="94" xfId="0" applyNumberFormat="1" applyFont="1" applyFill="1" applyBorder="1" applyAlignment="1" applyProtection="1">
      <alignment horizontal="right" vertical="center" wrapText="1"/>
    </xf>
    <xf numFmtId="3" fontId="9" fillId="35" borderId="94" xfId="0" applyNumberFormat="1" applyFont="1" applyFill="1" applyBorder="1" applyAlignment="1" applyProtection="1">
      <alignment vertical="center"/>
    </xf>
    <xf numFmtId="170" fontId="9" fillId="35" borderId="94" xfId="0" applyNumberFormat="1" applyFont="1" applyFill="1" applyBorder="1" applyAlignment="1" applyProtection="1">
      <alignment vertical="center"/>
    </xf>
    <xf numFmtId="170" fontId="9" fillId="43" borderId="94" xfId="0" applyNumberFormat="1" applyFont="1" applyFill="1" applyBorder="1" applyAlignment="1" applyProtection="1">
      <alignment vertical="center"/>
    </xf>
    <xf numFmtId="3" fontId="9" fillId="35" borderId="99" xfId="0" applyNumberFormat="1" applyFont="1" applyFill="1" applyBorder="1" applyAlignment="1" applyProtection="1">
      <alignment vertical="center"/>
    </xf>
    <xf numFmtId="0" fontId="9" fillId="34" borderId="42" xfId="0" applyFont="1" applyFill="1" applyBorder="1" applyAlignment="1" applyProtection="1">
      <alignment vertical="center"/>
      <protection locked="0"/>
    </xf>
    <xf numFmtId="0" fontId="9" fillId="34" borderId="39" xfId="0" applyFont="1" applyFill="1" applyBorder="1" applyAlignment="1" applyProtection="1">
      <alignment vertical="center"/>
      <protection locked="0"/>
    </xf>
    <xf numFmtId="0" fontId="9" fillId="34" borderId="86" xfId="0" applyFont="1" applyFill="1" applyBorder="1" applyAlignment="1" applyProtection="1">
      <alignment vertical="center"/>
      <protection locked="0"/>
    </xf>
    <xf numFmtId="0" fontId="9" fillId="34" borderId="87" xfId="0" applyFont="1" applyFill="1" applyBorder="1" applyAlignment="1" applyProtection="1">
      <alignment vertical="center"/>
      <protection locked="0"/>
    </xf>
    <xf numFmtId="3" fontId="9" fillId="27" borderId="58" xfId="0" applyNumberFormat="1" applyFont="1" applyFill="1" applyBorder="1" applyAlignment="1" applyProtection="1">
      <alignment vertical="center"/>
      <protection locked="0"/>
    </xf>
    <xf numFmtId="0" fontId="9" fillId="0" borderId="66" xfId="0" applyFont="1" applyBorder="1" applyAlignment="1" applyProtection="1">
      <alignment horizontal="centerContinuous" vertical="center" wrapText="1"/>
    </xf>
    <xf numFmtId="0" fontId="9" fillId="0" borderId="33" xfId="0" applyFont="1" applyBorder="1" applyAlignment="1" applyProtection="1">
      <alignment horizontal="centerContinuous" vertical="center" wrapText="1"/>
    </xf>
    <xf numFmtId="0" fontId="11" fillId="37" borderId="36" xfId="0" applyFont="1" applyFill="1" applyBorder="1" applyAlignment="1" applyProtection="1">
      <alignment horizontal="centerContinuous" vertical="center" wrapText="1"/>
    </xf>
    <xf numFmtId="0" fontId="11" fillId="37" borderId="42" xfId="0" applyFont="1" applyFill="1" applyBorder="1" applyAlignment="1" applyProtection="1">
      <alignment horizontal="centerContinuous" vertical="center" wrapText="1"/>
    </xf>
    <xf numFmtId="0" fontId="9" fillId="38" borderId="40" xfId="0" applyFont="1" applyFill="1" applyBorder="1" applyAlignment="1" applyProtection="1">
      <alignment horizontal="centerContinuous" vertical="center" wrapText="1"/>
    </xf>
    <xf numFmtId="0" fontId="11" fillId="37" borderId="55" xfId="0" applyFont="1" applyFill="1" applyBorder="1" applyAlignment="1" applyProtection="1">
      <alignment horizontal="center" vertical="center"/>
    </xf>
    <xf numFmtId="0" fontId="9" fillId="37" borderId="82" xfId="216" applyFont="1" applyFill="1" applyBorder="1" applyAlignment="1" applyProtection="1">
      <alignment horizontal="center" vertical="center" wrapText="1"/>
    </xf>
    <xf numFmtId="0" fontId="9" fillId="37" borderId="89" xfId="216" applyFont="1" applyFill="1" applyBorder="1" applyAlignment="1" applyProtection="1">
      <alignment horizontal="center" vertical="center" wrapText="1"/>
    </xf>
    <xf numFmtId="0" fontId="11" fillId="37" borderId="59" xfId="0" applyFont="1" applyFill="1" applyBorder="1" applyAlignment="1" applyProtection="1">
      <alignment horizontal="center" vertical="center" wrapText="1"/>
    </xf>
    <xf numFmtId="0" fontId="9" fillId="0" borderId="81" xfId="243" applyFont="1" applyFill="1" applyBorder="1" applyAlignment="1" applyProtection="1">
      <alignment horizontal="left" vertical="center" wrapText="1"/>
    </xf>
    <xf numFmtId="0" fontId="49" fillId="26" borderId="0" xfId="0" applyFont="1" applyFill="1" applyBorder="1" applyAlignment="1" applyProtection="1">
      <alignment horizontal="centerContinuous" vertical="center" wrapText="1"/>
    </xf>
    <xf numFmtId="0" fontId="9" fillId="0" borderId="12" xfId="0" applyFont="1" applyBorder="1" applyAlignment="1" applyProtection="1">
      <alignment vertical="center"/>
    </xf>
    <xf numFmtId="0" fontId="9" fillId="33" borderId="0" xfId="234" applyFont="1" applyFill="1" applyBorder="1" applyAlignment="1" applyProtection="1">
      <alignment vertical="center" wrapText="1"/>
    </xf>
    <xf numFmtId="0" fontId="9" fillId="0" borderId="49" xfId="0" applyFont="1" applyBorder="1" applyAlignment="1" applyProtection="1">
      <alignment vertical="center"/>
    </xf>
    <xf numFmtId="0" fontId="9" fillId="33" borderId="21" xfId="0" applyFont="1" applyFill="1" applyBorder="1" applyAlignment="1" applyProtection="1">
      <alignment horizontal="left" vertical="center" wrapText="1"/>
    </xf>
    <xf numFmtId="0" fontId="9" fillId="26" borderId="27" xfId="0" applyFont="1" applyFill="1" applyBorder="1" applyAlignment="1" applyProtection="1">
      <alignment horizontal="left" vertical="center" wrapText="1"/>
    </xf>
    <xf numFmtId="0" fontId="9" fillId="0" borderId="31" xfId="0" applyFont="1" applyBorder="1" applyAlignment="1" applyProtection="1">
      <alignment vertical="center"/>
    </xf>
    <xf numFmtId="0" fontId="11" fillId="37" borderId="54" xfId="0" applyFont="1" applyFill="1" applyBorder="1" applyAlignment="1" applyProtection="1">
      <alignment horizontal="centerContinuous" vertical="center" wrapText="1"/>
    </xf>
    <xf numFmtId="0" fontId="11" fillId="37" borderId="54" xfId="242" applyFont="1" applyFill="1" applyBorder="1" applyAlignment="1" applyProtection="1">
      <alignment horizontal="centerContinuous" vertical="top" wrapText="1"/>
    </xf>
    <xf numFmtId="0" fontId="9" fillId="37" borderId="54" xfId="0" applyFont="1" applyFill="1" applyBorder="1" applyAlignment="1" applyProtection="1">
      <alignment horizontal="centerContinuous" vertical="top" wrapText="1"/>
    </xf>
    <xf numFmtId="0" fontId="9" fillId="37" borderId="55" xfId="0" applyFont="1" applyFill="1" applyBorder="1" applyAlignment="1" applyProtection="1">
      <alignment horizontal="centerContinuous" vertical="top" wrapText="1"/>
    </xf>
    <xf numFmtId="0" fontId="11" fillId="37" borderId="26" xfId="0" applyFont="1" applyFill="1" applyBorder="1" applyAlignment="1" applyProtection="1">
      <alignment horizontal="centerContinuous" vertical="center"/>
    </xf>
    <xf numFmtId="0" fontId="11" fillId="37" borderId="54" xfId="0" applyFont="1" applyFill="1" applyBorder="1" applyAlignment="1" applyProtection="1">
      <alignment horizontal="centerContinuous" vertical="center"/>
    </xf>
    <xf numFmtId="0" fontId="11" fillId="37" borderId="55" xfId="0" applyFont="1" applyFill="1" applyBorder="1" applyAlignment="1" applyProtection="1">
      <alignment horizontal="centerContinuous" vertical="center"/>
    </xf>
    <xf numFmtId="0" fontId="9" fillId="37" borderId="82" xfId="216" applyFont="1" applyFill="1" applyBorder="1" applyAlignment="1" applyProtection="1">
      <alignment horizontal="centerContinuous" vertical="center" wrapText="1"/>
    </xf>
    <xf numFmtId="0" fontId="9" fillId="37" borderId="89" xfId="216" applyFont="1" applyFill="1" applyBorder="1" applyAlignment="1" applyProtection="1">
      <alignment horizontal="centerContinuous" vertical="center" wrapText="1"/>
    </xf>
    <xf numFmtId="0" fontId="9" fillId="33" borderId="48" xfId="0" applyFont="1" applyFill="1" applyBorder="1" applyAlignment="1" applyProtection="1">
      <alignment vertical="center" wrapText="1"/>
    </xf>
    <xf numFmtId="0" fontId="9" fillId="26" borderId="21" xfId="0" applyFont="1" applyFill="1" applyBorder="1" applyAlignment="1" applyProtection="1">
      <alignment vertical="center" wrapText="1"/>
    </xf>
    <xf numFmtId="0" fontId="64" fillId="0" borderId="66" xfId="237" applyFont="1" applyFill="1" applyBorder="1" applyAlignment="1" applyProtection="1">
      <alignment vertical="center"/>
    </xf>
    <xf numFmtId="0" fontId="64" fillId="0" borderId="33" xfId="237" applyFont="1" applyFill="1" applyBorder="1" applyAlignment="1" applyProtection="1">
      <alignment vertical="center"/>
    </xf>
    <xf numFmtId="0" fontId="64" fillId="0" borderId="69" xfId="237" applyFont="1" applyFill="1" applyBorder="1" applyAlignment="1" applyProtection="1">
      <alignment vertical="center"/>
    </xf>
    <xf numFmtId="0" fontId="11" fillId="38" borderId="59" xfId="242" applyFont="1" applyFill="1" applyBorder="1" applyAlignment="1" applyProtection="1">
      <alignment horizontal="centerContinuous" vertical="center"/>
    </xf>
    <xf numFmtId="0" fontId="9" fillId="38" borderId="35" xfId="0" applyFont="1" applyFill="1" applyBorder="1" applyAlignment="1" applyProtection="1">
      <alignment horizontal="centerContinuous" vertical="center"/>
    </xf>
    <xf numFmtId="0" fontId="9" fillId="38" borderId="36" xfId="0" applyFont="1" applyFill="1" applyBorder="1" applyAlignment="1" applyProtection="1">
      <alignment horizontal="centerContinuous" vertical="center"/>
    </xf>
    <xf numFmtId="0" fontId="9" fillId="0" borderId="48" xfId="0" applyFont="1" applyFill="1" applyBorder="1" applyAlignment="1" applyProtection="1">
      <alignment vertical="center" wrapText="1"/>
    </xf>
    <xf numFmtId="0" fontId="9" fillId="0" borderId="30" xfId="0" applyFont="1" applyFill="1" applyBorder="1" applyAlignment="1" applyProtection="1">
      <alignment vertical="center" wrapText="1"/>
    </xf>
    <xf numFmtId="0" fontId="9" fillId="33" borderId="68" xfId="234" applyFont="1" applyFill="1" applyBorder="1" applyAlignment="1" applyProtection="1">
      <alignment vertical="center" wrapText="1"/>
    </xf>
    <xf numFmtId="3" fontId="9" fillId="33" borderId="68" xfId="234" applyNumberFormat="1" applyFont="1" applyFill="1" applyBorder="1" applyAlignment="1" applyProtection="1">
      <alignment vertical="center"/>
    </xf>
    <xf numFmtId="0" fontId="9" fillId="33" borderId="0" xfId="234" applyFont="1" applyFill="1" applyBorder="1" applyAlignment="1" applyProtection="1">
      <alignment vertical="center"/>
    </xf>
    <xf numFmtId="0" fontId="64" fillId="26" borderId="21" xfId="0" applyFont="1" applyFill="1" applyBorder="1" applyAlignment="1" applyProtection="1">
      <alignment horizontal="left" vertical="center" wrapText="1"/>
    </xf>
    <xf numFmtId="0" fontId="11" fillId="39" borderId="93" xfId="136" applyFont="1" applyFill="1" applyBorder="1" applyAlignment="1" applyProtection="1">
      <alignment horizontal="centerContinuous" vertical="center" wrapText="1"/>
    </xf>
    <xf numFmtId="0" fontId="11" fillId="37" borderId="44" xfId="136" applyFont="1" applyFill="1" applyBorder="1" applyAlignment="1" applyProtection="1">
      <alignment horizontal="centerContinuous" vertical="center"/>
    </xf>
    <xf numFmtId="0" fontId="11" fillId="37" borderId="59" xfId="0" applyFont="1" applyFill="1" applyBorder="1" applyAlignment="1" applyProtection="1">
      <alignment horizontal="centerContinuous" vertical="center" wrapText="1"/>
    </xf>
    <xf numFmtId="2" fontId="11" fillId="37" borderId="59" xfId="0" applyNumberFormat="1" applyFont="1" applyFill="1" applyBorder="1" applyAlignment="1" applyProtection="1">
      <alignment horizontal="centerContinuous" vertical="center"/>
    </xf>
    <xf numFmtId="2" fontId="11" fillId="37" borderId="35" xfId="0" applyNumberFormat="1" applyFont="1" applyFill="1" applyBorder="1" applyAlignment="1" applyProtection="1">
      <alignment horizontal="centerContinuous" vertical="center"/>
    </xf>
    <xf numFmtId="2" fontId="11" fillId="37" borderId="36" xfId="0" applyNumberFormat="1" applyFont="1" applyFill="1" applyBorder="1" applyAlignment="1" applyProtection="1">
      <alignment horizontal="centerContinuous" vertical="center"/>
    </xf>
    <xf numFmtId="0" fontId="9" fillId="0" borderId="14" xfId="234" applyFont="1" applyBorder="1" applyAlignment="1" applyProtection="1">
      <alignment vertical="center"/>
    </xf>
    <xf numFmtId="4" fontId="10" fillId="33" borderId="0" xfId="191" applyNumberFormat="1" applyFill="1" applyBorder="1" applyAlignment="1" applyProtection="1">
      <alignment vertical="center"/>
    </xf>
    <xf numFmtId="3" fontId="9" fillId="27" borderId="92" xfId="234" applyNumberFormat="1" applyFont="1" applyFill="1" applyBorder="1" applyAlignment="1" applyProtection="1">
      <alignment vertical="center"/>
      <protection locked="0"/>
    </xf>
    <xf numFmtId="4" fontId="9" fillId="0" borderId="92" xfId="240" applyNumberFormat="1" applyFont="1" applyFill="1" applyBorder="1" applyAlignment="1" applyProtection="1">
      <alignment vertical="center"/>
    </xf>
    <xf numFmtId="4" fontId="9" fillId="0" borderId="92" xfId="240" applyNumberFormat="1" applyFont="1" applyFill="1" applyBorder="1" applyAlignment="1" applyProtection="1">
      <alignment vertical="center" wrapText="1"/>
    </xf>
    <xf numFmtId="0" fontId="9" fillId="0" borderId="92" xfId="0" applyFont="1" applyBorder="1" applyAlignment="1" applyProtection="1">
      <alignment vertical="center" wrapText="1"/>
    </xf>
    <xf numFmtId="0" fontId="11" fillId="37" borderId="43" xfId="234" applyFont="1" applyFill="1" applyBorder="1" applyAlignment="1" applyProtection="1">
      <alignment horizontal="center" vertical="center" wrapText="1"/>
    </xf>
    <xf numFmtId="0" fontId="11" fillId="37" borderId="50" xfId="234" applyFont="1" applyFill="1" applyBorder="1" applyAlignment="1" applyProtection="1">
      <alignment horizontal="center" vertical="center" wrapText="1"/>
    </xf>
    <xf numFmtId="0" fontId="11" fillId="37" borderId="26" xfId="0" applyFont="1" applyFill="1" applyBorder="1" applyAlignment="1" applyProtection="1">
      <alignment horizontal="center" vertical="center"/>
    </xf>
    <xf numFmtId="0" fontId="11" fillId="37" borderId="54" xfId="0" applyFont="1" applyFill="1" applyBorder="1" applyAlignment="1" applyProtection="1">
      <alignment horizontal="center" vertical="center"/>
    </xf>
    <xf numFmtId="0" fontId="11" fillId="37" borderId="54" xfId="0" applyFont="1" applyFill="1" applyBorder="1" applyAlignment="1" applyProtection="1">
      <alignment horizontal="center" vertical="center" wrapText="1"/>
    </xf>
    <xf numFmtId="0" fontId="11" fillId="37" borderId="59" xfId="236" applyFont="1" applyFill="1" applyBorder="1" applyAlignment="1" applyProtection="1">
      <alignment horizontal="center" vertical="center" wrapText="1"/>
    </xf>
    <xf numFmtId="0" fontId="14" fillId="39" borderId="92" xfId="111" applyFont="1" applyFill="1" applyBorder="1" applyAlignment="1" applyProtection="1">
      <alignment horizontal="center" vertical="center" wrapText="1"/>
    </xf>
    <xf numFmtId="0" fontId="9" fillId="38" borderId="69" xfId="0" applyFont="1" applyFill="1" applyBorder="1" applyAlignment="1" applyProtection="1">
      <alignment vertical="center"/>
    </xf>
    <xf numFmtId="3" fontId="9" fillId="0" borderId="99" xfId="170" applyNumberFormat="1" applyFont="1" applyFill="1" applyBorder="1" applyAlignment="1" applyProtection="1">
      <alignment vertical="center"/>
    </xf>
    <xf numFmtId="3" fontId="9" fillId="0" borderId="41" xfId="170" applyNumberFormat="1" applyFont="1" applyFill="1" applyBorder="1" applyAlignment="1" applyProtection="1">
      <alignment vertical="center"/>
    </xf>
    <xf numFmtId="0" fontId="11" fillId="39" borderId="35" xfId="136" applyFont="1" applyFill="1" applyBorder="1" applyAlignment="1" applyProtection="1">
      <alignment horizontal="center" vertical="center"/>
    </xf>
    <xf numFmtId="0" fontId="11" fillId="39" borderId="89" xfId="136" applyFont="1" applyFill="1" applyBorder="1" applyAlignment="1" applyProtection="1">
      <alignment horizontal="centerContinuous" vertical="center"/>
    </xf>
    <xf numFmtId="0" fontId="14" fillId="39" borderId="89" xfId="111" applyFont="1" applyFill="1" applyBorder="1" applyAlignment="1" applyProtection="1">
      <alignment horizontal="center" vertical="center" wrapText="1"/>
    </xf>
    <xf numFmtId="3" fontId="9" fillId="27" borderId="92" xfId="0" applyNumberFormat="1" applyFont="1" applyFill="1" applyBorder="1" applyAlignment="1" applyProtection="1">
      <alignment vertical="center"/>
      <protection locked="0"/>
    </xf>
    <xf numFmtId="0" fontId="0" fillId="26" borderId="92" xfId="0" applyFill="1" applyBorder="1" applyAlignment="1" applyProtection="1">
      <alignment vertical="center"/>
    </xf>
    <xf numFmtId="0" fontId="9" fillId="27" borderId="90" xfId="234" applyFont="1" applyFill="1" applyBorder="1" applyAlignment="1" applyProtection="1">
      <alignment vertical="center"/>
      <protection locked="0"/>
    </xf>
    <xf numFmtId="4" fontId="9" fillId="27" borderId="92" xfId="234" applyNumberFormat="1" applyFont="1" applyFill="1" applyBorder="1" applyAlignment="1" applyProtection="1">
      <alignment vertical="center"/>
      <protection locked="0"/>
    </xf>
    <xf numFmtId="0" fontId="11" fillId="37" borderId="26" xfId="234" applyFont="1" applyFill="1" applyBorder="1" applyAlignment="1" applyProtection="1">
      <alignment horizontal="center" vertical="center" wrapText="1"/>
    </xf>
    <xf numFmtId="0" fontId="14" fillId="39" borderId="99" xfId="111" applyFont="1" applyFill="1" applyBorder="1" applyAlignment="1" applyProtection="1">
      <alignment horizontal="center" vertical="center" wrapText="1"/>
    </xf>
    <xf numFmtId="3" fontId="9" fillId="0" borderId="28" xfId="170" applyNumberFormat="1" applyFont="1" applyFill="1" applyBorder="1" applyAlignment="1" applyProtection="1">
      <alignment vertical="center"/>
    </xf>
    <xf numFmtId="3" fontId="9" fillId="0" borderId="97" xfId="170" applyNumberFormat="1" applyFont="1" applyFill="1" applyBorder="1" applyAlignment="1" applyProtection="1">
      <alignment horizontal="right" vertical="center"/>
    </xf>
    <xf numFmtId="3" fontId="9" fillId="0" borderId="78" xfId="170" applyNumberFormat="1" applyFont="1" applyFill="1" applyBorder="1" applyAlignment="1" applyProtection="1">
      <alignment horizontal="right" vertical="center"/>
    </xf>
    <xf numFmtId="0" fontId="9" fillId="38" borderId="41" xfId="0" applyFont="1" applyFill="1" applyBorder="1" applyAlignment="1" applyProtection="1">
      <alignment vertical="center"/>
    </xf>
    <xf numFmtId="0" fontId="60" fillId="33" borderId="0" xfId="0" quotePrefix="1" applyNumberFormat="1" applyFont="1" applyFill="1" applyAlignment="1" applyProtection="1">
      <alignment vertical="center"/>
    </xf>
    <xf numFmtId="0" fontId="60" fillId="0" borderId="0" xfId="0" applyFont="1" applyAlignment="1">
      <alignment vertical="center"/>
    </xf>
    <xf numFmtId="3" fontId="9" fillId="0" borderId="0" xfId="0" applyNumberFormat="1" applyFont="1" applyAlignment="1" applyProtection="1">
      <alignment horizontal="right" vertical="center"/>
    </xf>
    <xf numFmtId="0" fontId="9" fillId="0" borderId="0" xfId="234" applyFont="1" applyBorder="1" applyAlignment="1" applyProtection="1">
      <alignment vertical="center"/>
    </xf>
    <xf numFmtId="3" fontId="9" fillId="0" borderId="86" xfId="0" applyNumberFormat="1" applyFont="1" applyFill="1" applyBorder="1" applyAlignment="1" applyProtection="1">
      <alignment vertical="center"/>
    </xf>
    <xf numFmtId="0" fontId="11" fillId="37" borderId="26" xfId="0" applyFont="1" applyFill="1" applyBorder="1" applyAlignment="1" applyProtection="1">
      <alignment vertical="center" wrapText="1"/>
    </xf>
    <xf numFmtId="0" fontId="15" fillId="33" borderId="0" xfId="234" applyFont="1" applyFill="1" applyBorder="1" applyAlignment="1" applyProtection="1">
      <alignment vertical="center"/>
    </xf>
    <xf numFmtId="0" fontId="11" fillId="33" borderId="0" xfId="234" applyFont="1" applyFill="1" applyAlignment="1" applyProtection="1">
      <alignment vertical="center"/>
    </xf>
    <xf numFmtId="0" fontId="14" fillId="33" borderId="0" xfId="234" applyFont="1" applyFill="1" applyAlignment="1" applyProtection="1">
      <alignment horizontal="center" vertical="center"/>
    </xf>
    <xf numFmtId="0" fontId="11" fillId="37" borderId="54" xfId="0" applyFont="1" applyFill="1" applyBorder="1" applyAlignment="1" applyProtection="1">
      <alignment horizontal="center" vertical="center" wrapText="1"/>
    </xf>
    <xf numFmtId="0" fontId="9" fillId="33" borderId="0" xfId="243" applyFont="1" applyFill="1" applyBorder="1" applyAlignment="1" applyProtection="1">
      <alignment horizontal="left" vertical="center"/>
    </xf>
    <xf numFmtId="1" fontId="9" fillId="27" borderId="92" xfId="219" applyNumberFormat="1" applyFont="1" applyFill="1" applyBorder="1" applyAlignment="1" applyProtection="1">
      <alignment horizontal="left" vertical="center"/>
      <protection locked="0"/>
    </xf>
    <xf numFmtId="4" fontId="9" fillId="26" borderId="92" xfId="0" applyNumberFormat="1" applyFont="1" applyFill="1" applyBorder="1" applyAlignment="1" applyProtection="1">
      <alignment vertical="center"/>
    </xf>
    <xf numFmtId="4" fontId="9" fillId="26" borderId="92" xfId="0" applyNumberFormat="1" applyFont="1" applyFill="1" applyBorder="1" applyAlignment="1" applyProtection="1">
      <alignment horizontal="left" vertical="center" wrapText="1"/>
    </xf>
    <xf numFmtId="3" fontId="9" fillId="0" borderId="0" xfId="0" applyNumberFormat="1" applyFont="1" applyFill="1" applyAlignment="1" applyProtection="1">
      <alignment horizontal="right" vertical="center"/>
    </xf>
    <xf numFmtId="3" fontId="9" fillId="35" borderId="98" xfId="0" applyNumberFormat="1" applyFont="1" applyFill="1" applyBorder="1" applyAlignment="1" applyProtection="1">
      <alignment horizontal="right" vertical="center"/>
    </xf>
    <xf numFmtId="3" fontId="9" fillId="35" borderId="75" xfId="0" applyNumberFormat="1" applyFont="1" applyFill="1" applyBorder="1" applyAlignment="1" applyProtection="1">
      <alignment horizontal="right" vertical="center"/>
    </xf>
    <xf numFmtId="3" fontId="9" fillId="35" borderId="14" xfId="0" applyNumberFormat="1" applyFont="1" applyFill="1" applyBorder="1" applyAlignment="1" applyProtection="1">
      <alignment horizontal="right" vertical="center"/>
    </xf>
    <xf numFmtId="3" fontId="9" fillId="35" borderId="17" xfId="0" applyNumberFormat="1" applyFont="1" applyFill="1" applyBorder="1" applyAlignment="1" applyProtection="1">
      <alignment horizontal="right" vertical="center"/>
    </xf>
    <xf numFmtId="3" fontId="9" fillId="36" borderId="18" xfId="0" applyNumberFormat="1" applyFont="1" applyFill="1" applyBorder="1" applyAlignment="1" applyProtection="1">
      <alignment horizontal="right" vertical="center"/>
    </xf>
    <xf numFmtId="0" fontId="15" fillId="0" borderId="0" xfId="0" applyFont="1"/>
    <xf numFmtId="0" fontId="69" fillId="0" borderId="0" xfId="0" applyFont="1"/>
    <xf numFmtId="0" fontId="11" fillId="37" borderId="54" xfId="0" applyFont="1" applyFill="1" applyBorder="1" applyAlignment="1" applyProtection="1">
      <alignment horizontal="center" vertical="center" wrapText="1"/>
    </xf>
    <xf numFmtId="0" fontId="9" fillId="0" borderId="0" xfId="0" applyFont="1" applyFill="1" applyBorder="1" applyAlignment="1" applyProtection="1">
      <alignment horizontal="centerContinuous" vertical="center" wrapText="1"/>
    </xf>
    <xf numFmtId="3" fontId="9" fillId="33" borderId="0" xfId="234" applyNumberFormat="1" applyFont="1" applyFill="1" applyBorder="1" applyAlignment="1" applyProtection="1">
      <alignment vertical="center"/>
      <protection locked="0"/>
    </xf>
    <xf numFmtId="4" fontId="9" fillId="38" borderId="95" xfId="0" applyNumberFormat="1" applyFont="1" applyFill="1" applyBorder="1" applyAlignment="1" applyProtection="1">
      <alignment vertical="center"/>
    </xf>
    <xf numFmtId="0" fontId="11" fillId="0" borderId="0" xfId="0" applyFont="1" applyBorder="1" applyAlignment="1" applyProtection="1">
      <alignment horizontal="center" vertical="center"/>
    </xf>
    <xf numFmtId="0" fontId="11" fillId="37" borderId="97" xfId="0" applyFont="1" applyFill="1" applyBorder="1" applyAlignment="1">
      <alignment horizontal="center" vertical="center" wrapText="1"/>
    </xf>
    <xf numFmtId="3" fontId="9" fillId="33" borderId="92" xfId="220" applyNumberFormat="1" applyFill="1" applyBorder="1" applyAlignment="1" applyProtection="1">
      <alignment horizontal="right" vertical="center"/>
      <protection locked="0"/>
    </xf>
    <xf numFmtId="3" fontId="9" fillId="27" borderId="92" xfId="220" applyNumberFormat="1" applyFill="1" applyBorder="1" applyAlignment="1" applyProtection="1">
      <alignment horizontal="right" vertical="center"/>
      <protection locked="0"/>
    </xf>
    <xf numFmtId="3" fontId="9" fillId="0" borderId="0" xfId="220" applyNumberFormat="1" applyAlignment="1" applyProtection="1">
      <alignment horizontal="right" vertical="center"/>
      <protection locked="0"/>
    </xf>
    <xf numFmtId="3" fontId="9" fillId="0" borderId="93" xfId="220" applyNumberFormat="1" applyBorder="1" applyAlignment="1" applyProtection="1">
      <alignment horizontal="right" vertical="center"/>
      <protection locked="0"/>
    </xf>
    <xf numFmtId="171" fontId="9" fillId="0" borderId="93" xfId="0" applyNumberFormat="1" applyFont="1" applyBorder="1" applyAlignment="1">
      <alignment horizontal="left" vertical="center"/>
    </xf>
    <xf numFmtId="171" fontId="9" fillId="0" borderId="18" xfId="0" applyNumberFormat="1" applyFont="1" applyBorder="1" applyAlignment="1">
      <alignment horizontal="left" vertical="center"/>
    </xf>
    <xf numFmtId="4" fontId="9" fillId="33" borderId="94" xfId="240" applyNumberFormat="1" applyFont="1" applyFill="1" applyBorder="1" applyAlignment="1" applyProtection="1">
      <alignment vertical="center"/>
    </xf>
    <xf numFmtId="0" fontId="9" fillId="33" borderId="94" xfId="0" applyFont="1" applyFill="1" applyBorder="1" applyAlignment="1" applyProtection="1">
      <alignment vertical="center" wrapText="1"/>
    </xf>
    <xf numFmtId="4" fontId="10" fillId="38" borderId="93" xfId="191" applyNumberFormat="1" applyFill="1" applyBorder="1" applyAlignment="1" applyProtection="1">
      <alignment vertical="center"/>
    </xf>
    <xf numFmtId="4" fontId="71" fillId="44" borderId="101" xfId="240" applyNumberFormat="1" applyFont="1" applyFill="1" applyBorder="1" applyAlignment="1" applyProtection="1">
      <alignment vertical="center"/>
    </xf>
    <xf numFmtId="0" fontId="9" fillId="44" borderId="68" xfId="0" applyFont="1" applyFill="1" applyBorder="1" applyAlignment="1" applyProtection="1">
      <alignment vertical="center"/>
    </xf>
    <xf numFmtId="0" fontId="9" fillId="44" borderId="61" xfId="0" applyFont="1" applyFill="1" applyBorder="1" applyAlignment="1" applyProtection="1">
      <alignment vertical="center"/>
    </xf>
    <xf numFmtId="0" fontId="11" fillId="33" borderId="0" xfId="235" applyFont="1" applyFill="1" applyAlignment="1" applyProtection="1">
      <alignment vertical="center"/>
    </xf>
    <xf numFmtId="0" fontId="9" fillId="33" borderId="0" xfId="0" applyFont="1" applyFill="1" applyBorder="1" applyAlignment="1" applyProtection="1">
      <alignment horizontal="centerContinuous" vertical="center" wrapText="1"/>
    </xf>
    <xf numFmtId="164" fontId="9" fillId="33" borderId="0" xfId="235" applyNumberFormat="1" applyFont="1" applyFill="1" applyAlignment="1" applyProtection="1">
      <alignment vertical="center"/>
    </xf>
    <xf numFmtId="168" fontId="9" fillId="33" borderId="0" xfId="235" applyNumberFormat="1" applyFont="1" applyFill="1" applyAlignment="1" applyProtection="1">
      <alignment vertical="center"/>
    </xf>
    <xf numFmtId="0" fontId="9" fillId="33" borderId="0" xfId="228" applyFont="1" applyFill="1" applyAlignment="1" applyProtection="1">
      <alignment vertical="center"/>
    </xf>
    <xf numFmtId="0" fontId="9" fillId="33" borderId="0" xfId="0" applyFont="1" applyFill="1" applyBorder="1" applyAlignment="1" applyProtection="1">
      <alignment horizontal="center" vertical="center" wrapText="1"/>
    </xf>
    <xf numFmtId="168" fontId="9" fillId="33" borderId="92" xfId="235" applyNumberFormat="1" applyFont="1" applyFill="1" applyBorder="1" applyAlignment="1" applyProtection="1">
      <alignment vertical="center"/>
    </xf>
    <xf numFmtId="3" fontId="9" fillId="33" borderId="92" xfId="228" applyNumberFormat="1" applyFont="1" applyFill="1" applyBorder="1" applyAlignment="1" applyProtection="1">
      <alignment vertical="center"/>
    </xf>
    <xf numFmtId="4" fontId="9" fillId="33" borderId="0" xfId="0" applyNumberFormat="1" applyFont="1" applyFill="1" applyBorder="1" applyAlignment="1" applyProtection="1">
      <alignment horizontal="right" vertical="center" wrapText="1"/>
    </xf>
    <xf numFmtId="0" fontId="9" fillId="33" borderId="92" xfId="0" applyFont="1" applyFill="1" applyBorder="1" applyAlignment="1" applyProtection="1">
      <alignment horizontal="center" vertical="center" wrapText="1"/>
    </xf>
    <xf numFmtId="10" fontId="9" fillId="33" borderId="92" xfId="235" applyNumberFormat="1" applyFont="1" applyFill="1" applyBorder="1" applyAlignment="1" applyProtection="1">
      <alignment horizontal="center" vertical="center"/>
    </xf>
    <xf numFmtId="164" fontId="9" fillId="33" borderId="0" xfId="235" applyNumberFormat="1" applyFont="1" applyFill="1" applyBorder="1" applyAlignment="1" applyProtection="1">
      <alignment horizontal="center" vertical="center"/>
    </xf>
    <xf numFmtId="10" fontId="9" fillId="33" borderId="0" xfId="235" applyNumberFormat="1" applyFont="1" applyFill="1" applyBorder="1" applyAlignment="1" applyProtection="1">
      <alignment horizontal="center" vertical="center"/>
    </xf>
    <xf numFmtId="3" fontId="9" fillId="33" borderId="0" xfId="228" applyNumberFormat="1" applyFont="1" applyFill="1" applyBorder="1" applyAlignment="1" applyProtection="1">
      <alignment vertical="center"/>
    </xf>
    <xf numFmtId="175" fontId="9" fillId="33" borderId="0" xfId="235" applyNumberFormat="1" applyFont="1" applyFill="1" applyBorder="1" applyAlignment="1" applyProtection="1">
      <alignment horizontal="left" vertical="center" wrapText="1"/>
    </xf>
    <xf numFmtId="170" fontId="11" fillId="0" borderId="0" xfId="136" applyNumberFormat="1" applyFont="1" applyFill="1" applyBorder="1" applyAlignment="1" applyProtection="1">
      <alignment horizontal="right" vertical="center"/>
    </xf>
    <xf numFmtId="0" fontId="62" fillId="0" borderId="0" xfId="283" applyFont="1" applyFill="1" applyBorder="1" applyAlignment="1" applyProtection="1">
      <alignment horizontal="center" vertical="center" wrapText="1"/>
    </xf>
    <xf numFmtId="0" fontId="62" fillId="33" borderId="18" xfId="283" applyFont="1" applyFill="1" applyBorder="1" applyAlignment="1" applyProtection="1">
      <alignment horizontal="center" vertical="center" wrapText="1"/>
    </xf>
    <xf numFmtId="0" fontId="62" fillId="0" borderId="18" xfId="283" applyFont="1" applyFill="1" applyBorder="1" applyAlignment="1" applyProtection="1">
      <alignment horizontal="center" vertical="center" wrapText="1"/>
    </xf>
    <xf numFmtId="3" fontId="63" fillId="0" borderId="0" xfId="284" applyNumberFormat="1" applyFont="1" applyFill="1" applyBorder="1" applyAlignment="1" applyProtection="1">
      <alignment vertical="top"/>
    </xf>
    <xf numFmtId="0" fontId="62" fillId="0" borderId="18" xfId="283" applyFont="1" applyFill="1" applyBorder="1" applyAlignment="1" applyProtection="1">
      <alignment vertical="center" wrapText="1"/>
    </xf>
    <xf numFmtId="0" fontId="14" fillId="39" borderId="92" xfId="136" applyFont="1" applyFill="1" applyBorder="1" applyAlignment="1" applyProtection="1">
      <alignment horizontal="center" vertical="center"/>
    </xf>
    <xf numFmtId="3" fontId="62" fillId="0" borderId="0" xfId="283" applyNumberFormat="1" applyFont="1" applyFill="1" applyBorder="1" applyAlignment="1" applyProtection="1">
      <alignment horizontal="center" vertical="center" wrapText="1"/>
    </xf>
    <xf numFmtId="4" fontId="71" fillId="33" borderId="68" xfId="240" applyNumberFormat="1" applyFont="1" applyFill="1" applyBorder="1" applyAlignment="1" applyProtection="1">
      <alignment vertical="center"/>
    </xf>
    <xf numFmtId="0" fontId="9" fillId="33" borderId="68" xfId="0" applyFont="1" applyFill="1" applyBorder="1" applyAlignment="1" applyProtection="1">
      <alignment vertical="center"/>
    </xf>
    <xf numFmtId="0" fontId="9" fillId="44" borderId="102" xfId="0" applyFont="1" applyFill="1" applyBorder="1" applyAlignment="1" applyProtection="1">
      <alignment vertical="center"/>
    </xf>
    <xf numFmtId="170" fontId="11" fillId="0" borderId="92" xfId="136" applyNumberFormat="1" applyFont="1" applyFill="1" applyBorder="1" applyAlignment="1" applyProtection="1">
      <alignment horizontal="right" vertical="center"/>
    </xf>
    <xf numFmtId="0" fontId="9" fillId="37" borderId="26" xfId="0" applyFont="1" applyFill="1" applyBorder="1" applyAlignment="1" applyProtection="1">
      <alignment horizontal="centerContinuous" vertical="center" wrapText="1"/>
    </xf>
    <xf numFmtId="0" fontId="9" fillId="37" borderId="54" xfId="0" applyFont="1" applyFill="1" applyBorder="1" applyAlignment="1" applyProtection="1">
      <alignment horizontal="centerContinuous" vertical="center" wrapText="1"/>
    </xf>
    <xf numFmtId="0" fontId="9" fillId="37" borderId="55" xfId="0" applyFont="1" applyFill="1" applyBorder="1" applyAlignment="1" applyProtection="1">
      <alignment horizontal="centerContinuous" vertical="center" wrapText="1"/>
    </xf>
    <xf numFmtId="0" fontId="9" fillId="33" borderId="90" xfId="0" applyFont="1" applyFill="1" applyBorder="1" applyAlignment="1" applyProtection="1">
      <alignment horizontal="left" vertical="center" wrapText="1"/>
    </xf>
    <xf numFmtId="0" fontId="9" fillId="33" borderId="27" xfId="0" applyFont="1" applyFill="1" applyBorder="1" applyAlignment="1" applyProtection="1">
      <alignment horizontal="left" vertical="center" wrapText="1"/>
    </xf>
    <xf numFmtId="0" fontId="9" fillId="33" borderId="28" xfId="0" applyFont="1" applyFill="1" applyBorder="1" applyAlignment="1" applyProtection="1">
      <alignment horizontal="center" vertical="center" wrapText="1"/>
    </xf>
    <xf numFmtId="0" fontId="15" fillId="26" borderId="0" xfId="0" applyFont="1" applyFill="1" applyAlignment="1">
      <alignment vertical="center"/>
    </xf>
    <xf numFmtId="0" fontId="0" fillId="26" borderId="0" xfId="0" applyFill="1" applyAlignment="1">
      <alignment vertical="center"/>
    </xf>
    <xf numFmtId="0" fontId="4" fillId="0" borderId="18" xfId="286" applyBorder="1" applyAlignment="1">
      <alignment vertical="center"/>
    </xf>
    <xf numFmtId="0" fontId="14" fillId="2" borderId="92" xfId="0" applyFont="1" applyFill="1" applyBorder="1" applyAlignment="1">
      <alignment horizontal="center" vertical="center" wrapText="1"/>
    </xf>
    <xf numFmtId="0" fontId="9" fillId="33" borderId="92" xfId="0" applyFont="1" applyFill="1" applyBorder="1" applyAlignment="1">
      <alignment vertical="center"/>
    </xf>
    <xf numFmtId="0" fontId="0" fillId="33" borderId="92" xfId="0" applyFill="1" applyBorder="1" applyAlignment="1">
      <alignment vertical="center"/>
    </xf>
    <xf numFmtId="0" fontId="9" fillId="33" borderId="97" xfId="0" applyFont="1" applyFill="1" applyBorder="1" applyAlignment="1">
      <alignment horizontal="left" vertical="center"/>
    </xf>
    <xf numFmtId="0" fontId="0" fillId="36" borderId="92" xfId="0" applyFill="1" applyBorder="1" applyAlignment="1">
      <alignment vertical="center"/>
    </xf>
    <xf numFmtId="168" fontId="9" fillId="27" borderId="92" xfId="287" applyNumberFormat="1" applyFont="1" applyFill="1" applyBorder="1" applyAlignment="1" applyProtection="1">
      <alignment horizontal="right" vertical="center"/>
      <protection locked="0"/>
    </xf>
    <xf numFmtId="170" fontId="75" fillId="27" borderId="92" xfId="287" applyNumberFormat="1" applyFont="1" applyFill="1" applyBorder="1" applyAlignment="1" applyProtection="1">
      <alignment horizontal="right" vertical="center"/>
      <protection locked="0"/>
    </xf>
    <xf numFmtId="168" fontId="9" fillId="27" borderId="95" xfId="287" applyNumberFormat="1" applyFont="1" applyFill="1" applyBorder="1" applyAlignment="1" applyProtection="1">
      <alignment horizontal="right" vertical="center"/>
      <protection locked="0"/>
    </xf>
    <xf numFmtId="170" fontId="75" fillId="27" borderId="92" xfId="287" applyNumberFormat="1" applyFont="1" applyFill="1" applyBorder="1" applyAlignment="1" applyProtection="1">
      <alignment vertical="center"/>
      <protection locked="0"/>
    </xf>
    <xf numFmtId="170" fontId="75" fillId="27" borderId="95" xfId="287" applyNumberFormat="1" applyFont="1" applyFill="1" applyBorder="1" applyAlignment="1" applyProtection="1">
      <alignment vertical="center"/>
      <protection locked="0"/>
    </xf>
    <xf numFmtId="168" fontId="9" fillId="28" borderId="92" xfId="287" applyNumberFormat="1" applyFont="1" applyFill="1" applyBorder="1" applyAlignment="1" applyProtection="1">
      <alignment horizontal="right" vertical="center"/>
      <protection locked="0"/>
    </xf>
    <xf numFmtId="170" fontId="9" fillId="27" borderId="92" xfId="287" applyNumberFormat="1" applyFont="1" applyFill="1" applyBorder="1" applyAlignment="1" applyProtection="1">
      <alignment horizontal="right" vertical="center"/>
      <protection locked="0"/>
    </xf>
    <xf numFmtId="170" fontId="9" fillId="27" borderId="95" xfId="287" applyNumberFormat="1" applyFont="1" applyFill="1" applyBorder="1" applyAlignment="1" applyProtection="1">
      <alignment horizontal="right" vertical="center"/>
      <protection locked="0"/>
    </xf>
    <xf numFmtId="170" fontId="9" fillId="27" borderId="97" xfId="287" applyNumberFormat="1" applyFont="1" applyFill="1" applyBorder="1" applyAlignment="1" applyProtection="1">
      <alignment horizontal="right" vertical="center"/>
      <protection locked="0"/>
    </xf>
    <xf numFmtId="49" fontId="9" fillId="27" borderId="90" xfId="287" applyNumberFormat="1" applyFont="1" applyFill="1" applyBorder="1" applyAlignment="1" applyProtection="1">
      <alignment horizontal="left" vertical="center"/>
      <protection locked="0"/>
    </xf>
    <xf numFmtId="168" fontId="9" fillId="27" borderId="95" xfId="287" applyNumberFormat="1" applyFont="1" applyFill="1" applyBorder="1" applyAlignment="1" applyProtection="1">
      <alignment vertical="center"/>
      <protection locked="0"/>
    </xf>
    <xf numFmtId="170" fontId="9" fillId="27" borderId="37" xfId="287" applyNumberFormat="1" applyFont="1" applyFill="1" applyBorder="1" applyAlignment="1" applyProtection="1">
      <alignment vertical="center"/>
      <protection locked="0"/>
    </xf>
    <xf numFmtId="170" fontId="9" fillId="27" borderId="92" xfId="287" applyNumberFormat="1" applyFont="1" applyFill="1" applyBorder="1" applyAlignment="1" applyProtection="1">
      <alignment vertical="center"/>
      <protection locked="0"/>
    </xf>
    <xf numFmtId="170" fontId="9" fillId="28" borderId="92" xfId="287" applyNumberFormat="1" applyFont="1" applyFill="1" applyBorder="1" applyAlignment="1" applyProtection="1">
      <alignment horizontal="right" vertical="center"/>
      <protection locked="0"/>
    </xf>
    <xf numFmtId="179" fontId="9" fillId="27" borderId="92" xfId="207" applyNumberFormat="1" applyFont="1" applyFill="1" applyBorder="1" applyAlignment="1" applyProtection="1">
      <alignment vertical="center"/>
      <protection locked="0"/>
    </xf>
    <xf numFmtId="179" fontId="9" fillId="0" borderId="92" xfId="207" applyNumberFormat="1" applyFont="1" applyFill="1" applyBorder="1" applyAlignment="1" applyProtection="1">
      <alignment vertical="center"/>
    </xf>
    <xf numFmtId="170" fontId="9" fillId="27" borderId="98" xfId="287" applyNumberFormat="1" applyFont="1" applyFill="1" applyBorder="1" applyAlignment="1" applyProtection="1">
      <alignment horizontal="right" vertical="center"/>
      <protection locked="0"/>
    </xf>
    <xf numFmtId="0" fontId="9" fillId="34" borderId="17" xfId="287" applyFont="1" applyFill="1" applyBorder="1" applyAlignment="1" applyProtection="1">
      <alignment vertical="center"/>
      <protection locked="0"/>
    </xf>
    <xf numFmtId="0" fontId="76" fillId="0" borderId="0" xfId="191" quotePrefix="1" applyFont="1" applyFill="1" applyAlignment="1" applyProtection="1">
      <alignment vertical="center"/>
    </xf>
    <xf numFmtId="0" fontId="76" fillId="0" borderId="0" xfId="191" quotePrefix="1" applyFont="1" applyAlignment="1" applyProtection="1">
      <alignment horizontal="center" vertical="center"/>
    </xf>
    <xf numFmtId="0" fontId="14" fillId="33" borderId="67" xfId="136" applyFont="1" applyFill="1" applyBorder="1" applyAlignment="1" applyProtection="1">
      <alignment horizontal="center" vertical="center"/>
    </xf>
    <xf numFmtId="3" fontId="63" fillId="46" borderId="92" xfId="284" applyNumberFormat="1" applyFont="1" applyFill="1" applyBorder="1" applyAlignment="1" applyProtection="1">
      <alignment vertical="top"/>
    </xf>
    <xf numFmtId="3" fontId="63" fillId="46" borderId="67" xfId="284" applyNumberFormat="1" applyFont="1" applyFill="1" applyBorder="1" applyAlignment="1" applyProtection="1">
      <alignment vertical="top"/>
    </xf>
    <xf numFmtId="3" fontId="63" fillId="46" borderId="37" xfId="284" applyNumberFormat="1" applyFont="1" applyFill="1" applyBorder="1" applyAlignment="1" applyProtection="1">
      <alignment vertical="top"/>
    </xf>
    <xf numFmtId="0" fontId="62" fillId="39" borderId="27" xfId="283" applyFont="1" applyFill="1" applyBorder="1" applyAlignment="1" applyProtection="1">
      <alignment horizontal="center" vertical="center"/>
    </xf>
    <xf numFmtId="0" fontId="62" fillId="39" borderId="28" xfId="283" applyFont="1" applyFill="1" applyBorder="1" applyAlignment="1" applyProtection="1">
      <alignment horizontal="center" vertical="center"/>
    </xf>
    <xf numFmtId="0" fontId="62" fillId="33" borderId="0" xfId="283" applyFont="1" applyFill="1" applyBorder="1" applyAlignment="1" applyProtection="1">
      <alignment horizontal="center" vertical="center"/>
    </xf>
    <xf numFmtId="3" fontId="62" fillId="39" borderId="30" xfId="283" applyNumberFormat="1" applyFont="1" applyFill="1" applyBorder="1" applyAlignment="1" applyProtection="1">
      <alignment horizontal="center" vertical="center" wrapText="1"/>
    </xf>
    <xf numFmtId="3" fontId="62" fillId="39" borderId="86" xfId="283" applyNumberFormat="1" applyFont="1" applyFill="1" applyBorder="1" applyAlignment="1" applyProtection="1">
      <alignment horizontal="center" vertical="center" wrapText="1"/>
    </xf>
    <xf numFmtId="3" fontId="14" fillId="37" borderId="86" xfId="283" applyNumberFormat="1" applyFont="1" applyFill="1" applyBorder="1" applyAlignment="1" applyProtection="1">
      <alignment horizontal="center" vertical="center" wrapText="1"/>
    </xf>
    <xf numFmtId="3" fontId="62" fillId="39" borderId="32" xfId="283" applyNumberFormat="1" applyFont="1" applyFill="1" applyBorder="1" applyAlignment="1" applyProtection="1">
      <alignment horizontal="center" vertical="center" wrapText="1"/>
    </xf>
    <xf numFmtId="3" fontId="63" fillId="46" borderId="54" xfId="284" applyNumberFormat="1" applyFont="1" applyFill="1" applyBorder="1" applyAlignment="1" applyProtection="1">
      <alignment vertical="top"/>
    </xf>
    <xf numFmtId="3" fontId="63" fillId="46" borderId="28" xfId="284" applyNumberFormat="1" applyFont="1" applyFill="1" applyBorder="1" applyAlignment="1" applyProtection="1">
      <alignment vertical="top"/>
    </xf>
    <xf numFmtId="3" fontId="63" fillId="46" borderId="97" xfId="284" applyNumberFormat="1" applyFont="1" applyFill="1" applyBorder="1" applyAlignment="1" applyProtection="1">
      <alignment vertical="top"/>
    </xf>
    <xf numFmtId="0" fontId="62" fillId="37" borderId="28" xfId="283" applyFont="1" applyFill="1" applyBorder="1" applyAlignment="1" applyProtection="1">
      <alignment horizontal="left" vertical="center"/>
    </xf>
    <xf numFmtId="3" fontId="9" fillId="40" borderId="24" xfId="234" applyNumberFormat="1" applyFont="1" applyFill="1" applyBorder="1" applyAlignment="1" applyProtection="1">
      <alignment vertical="center"/>
      <protection locked="0"/>
    </xf>
    <xf numFmtId="3" fontId="9" fillId="40" borderId="89" xfId="234" applyNumberFormat="1" applyFont="1" applyFill="1" applyBorder="1" applyAlignment="1" applyProtection="1">
      <alignment vertical="center"/>
      <protection locked="0"/>
    </xf>
    <xf numFmtId="0" fontId="9" fillId="0" borderId="24" xfId="0" applyFont="1" applyBorder="1" applyProtection="1"/>
    <xf numFmtId="3" fontId="9" fillId="27" borderId="89" xfId="0" applyNumberFormat="1" applyFont="1" applyFill="1" applyBorder="1" applyAlignment="1" applyProtection="1">
      <alignment horizontal="right" vertical="center"/>
      <protection locked="0"/>
    </xf>
    <xf numFmtId="0" fontId="9" fillId="33" borderId="90" xfId="0" applyFont="1" applyFill="1" applyBorder="1" applyAlignment="1" applyProtection="1">
      <alignment vertical="center"/>
    </xf>
    <xf numFmtId="0" fontId="9" fillId="26" borderId="90" xfId="0" applyFont="1" applyFill="1" applyBorder="1" applyAlignment="1" applyProtection="1">
      <alignment vertical="center"/>
    </xf>
    <xf numFmtId="0" fontId="9" fillId="26" borderId="80" xfId="0" applyFont="1" applyFill="1" applyBorder="1" applyAlignment="1" applyProtection="1">
      <alignment vertical="center"/>
    </xf>
    <xf numFmtId="0" fontId="9" fillId="26" borderId="109" xfId="0" quotePrefix="1" applyFont="1" applyFill="1" applyBorder="1" applyAlignment="1" applyProtection="1">
      <alignment vertical="center"/>
    </xf>
    <xf numFmtId="164" fontId="9" fillId="0" borderId="92" xfId="235" applyNumberFormat="1" applyFont="1" applyFill="1" applyBorder="1" applyAlignment="1" applyProtection="1">
      <alignment vertical="center"/>
    </xf>
    <xf numFmtId="0" fontId="17" fillId="0" borderId="0" xfId="234" applyFont="1" applyFill="1" applyBorder="1" applyAlignment="1" applyProtection="1">
      <alignment vertical="center"/>
    </xf>
    <xf numFmtId="0" fontId="11" fillId="38" borderId="35" xfId="242" applyFont="1" applyFill="1" applyBorder="1" applyAlignment="1" applyProtection="1">
      <alignment horizontal="centerContinuous" vertical="center"/>
    </xf>
    <xf numFmtId="3" fontId="9" fillId="27" borderId="92" xfId="242" applyNumberFormat="1" applyFont="1" applyFill="1" applyBorder="1" applyAlignment="1" applyProtection="1">
      <alignment horizontal="right" vertical="center"/>
      <protection locked="0"/>
    </xf>
    <xf numFmtId="3" fontId="9" fillId="27" borderId="97" xfId="242" applyNumberFormat="1" applyFont="1" applyFill="1" applyBorder="1" applyAlignment="1" applyProtection="1">
      <alignment horizontal="right" vertical="center"/>
      <protection locked="0"/>
    </xf>
    <xf numFmtId="3" fontId="9" fillId="27" borderId="92" xfId="242" applyNumberFormat="1" applyFont="1" applyFill="1" applyBorder="1" applyAlignment="1" applyProtection="1">
      <alignment horizontal="right" vertical="center" wrapText="1"/>
      <protection locked="0"/>
    </xf>
    <xf numFmtId="0" fontId="9" fillId="33" borderId="0" xfId="242" applyFont="1" applyFill="1" applyBorder="1" applyAlignment="1" applyProtection="1">
      <alignment vertical="center" wrapText="1"/>
    </xf>
    <xf numFmtId="3" fontId="9" fillId="33" borderId="15" xfId="234" applyNumberFormat="1" applyFont="1" applyFill="1" applyBorder="1" applyAlignment="1" applyProtection="1">
      <alignment vertical="center"/>
    </xf>
    <xf numFmtId="3" fontId="9" fillId="0" borderId="37" xfId="216" applyNumberFormat="1" applyFont="1" applyBorder="1" applyAlignment="1" applyProtection="1">
      <alignment vertical="center"/>
    </xf>
    <xf numFmtId="3" fontId="9" fillId="40" borderId="37" xfId="216" applyNumberFormat="1" applyFont="1" applyFill="1" applyBorder="1" applyAlignment="1" applyProtection="1">
      <alignment vertical="center"/>
      <protection locked="0"/>
    </xf>
    <xf numFmtId="3" fontId="9" fillId="0" borderId="50" xfId="216" applyNumberFormat="1" applyFont="1" applyFill="1" applyBorder="1" applyAlignment="1" applyProtection="1">
      <alignment vertical="center"/>
    </xf>
    <xf numFmtId="3" fontId="9" fillId="36" borderId="21" xfId="234" applyNumberFormat="1" applyFont="1" applyFill="1" applyBorder="1" applyAlignment="1" applyProtection="1">
      <alignment vertical="center"/>
    </xf>
    <xf numFmtId="3" fontId="9" fillId="36" borderId="94" xfId="234" applyNumberFormat="1" applyFont="1" applyFill="1" applyBorder="1" applyAlignment="1" applyProtection="1">
      <alignment vertical="center"/>
    </xf>
    <xf numFmtId="3" fontId="9" fillId="36" borderId="94" xfId="216" applyNumberFormat="1" applyFont="1" applyFill="1" applyBorder="1" applyAlignment="1" applyProtection="1">
      <alignment vertical="center"/>
    </xf>
    <xf numFmtId="3" fontId="9" fillId="35" borderId="94" xfId="216" applyNumberFormat="1" applyFont="1" applyFill="1" applyBorder="1" applyAlignment="1" applyProtection="1">
      <alignment vertical="center"/>
      <protection locked="0"/>
    </xf>
    <xf numFmtId="3" fontId="9" fillId="36" borderId="99" xfId="216" applyNumberFormat="1" applyFont="1" applyFill="1" applyBorder="1" applyAlignment="1" applyProtection="1">
      <alignment vertical="center"/>
    </xf>
    <xf numFmtId="3" fontId="9" fillId="35" borderId="0" xfId="216" applyNumberFormat="1" applyFont="1" applyFill="1" applyBorder="1" applyAlignment="1" applyProtection="1">
      <alignment vertical="center"/>
    </xf>
    <xf numFmtId="3" fontId="9" fillId="35" borderId="15" xfId="216" applyNumberFormat="1" applyFont="1" applyFill="1" applyBorder="1" applyAlignment="1" applyProtection="1">
      <alignment vertical="center"/>
    </xf>
    <xf numFmtId="3" fontId="9" fillId="36" borderId="75" xfId="216" applyNumberFormat="1" applyFont="1" applyFill="1" applyBorder="1" applyAlignment="1" applyProtection="1">
      <alignment vertical="center"/>
    </xf>
    <xf numFmtId="3" fontId="9" fillId="35" borderId="13" xfId="216" applyNumberFormat="1" applyFont="1" applyFill="1" applyBorder="1" applyAlignment="1" applyProtection="1">
      <alignment vertical="center"/>
    </xf>
    <xf numFmtId="3" fontId="9" fillId="36" borderId="72" xfId="234" applyNumberFormat="1" applyFont="1" applyFill="1" applyBorder="1" applyAlignment="1" applyProtection="1">
      <alignment vertical="center"/>
    </xf>
    <xf numFmtId="0" fontId="5" fillId="0" borderId="0" xfId="282"/>
    <xf numFmtId="0" fontId="11" fillId="39" borderId="59" xfId="136" applyFont="1" applyFill="1" applyBorder="1" applyAlignment="1" applyProtection="1">
      <alignment horizontal="center" vertical="center"/>
    </xf>
    <xf numFmtId="0" fontId="69" fillId="39" borderId="89" xfId="136" applyFont="1" applyFill="1" applyBorder="1" applyAlignment="1" applyProtection="1">
      <alignment vertical="center"/>
    </xf>
    <xf numFmtId="3" fontId="9" fillId="34" borderId="28" xfId="88" applyNumberFormat="1" applyFont="1" applyFill="1" applyBorder="1" applyAlignment="1" applyProtection="1">
      <alignment vertical="center"/>
      <protection locked="0"/>
    </xf>
    <xf numFmtId="0" fontId="5" fillId="37" borderId="41" xfId="282" applyFill="1" applyBorder="1"/>
    <xf numFmtId="0" fontId="9" fillId="37" borderId="33" xfId="0" applyFont="1" applyFill="1" applyBorder="1" applyAlignment="1" applyProtection="1">
      <alignment vertical="center"/>
    </xf>
    <xf numFmtId="0" fontId="9" fillId="34" borderId="14" xfId="287" applyFont="1" applyFill="1" applyBorder="1" applyAlignment="1" applyProtection="1">
      <alignment vertical="center"/>
      <protection locked="0"/>
    </xf>
    <xf numFmtId="0" fontId="9" fillId="34" borderId="93" xfId="287" applyFont="1" applyFill="1" applyBorder="1" applyAlignment="1" applyProtection="1">
      <alignment vertical="center"/>
      <protection locked="0"/>
    </xf>
    <xf numFmtId="3" fontId="9" fillId="33" borderId="92" xfId="0" applyNumberFormat="1" applyFont="1" applyFill="1" applyBorder="1" applyAlignment="1" applyProtection="1">
      <alignment vertical="center"/>
    </xf>
    <xf numFmtId="3" fontId="9" fillId="34" borderId="92" xfId="218" applyNumberFormat="1" applyFont="1" applyFill="1" applyBorder="1" applyAlignment="1" applyProtection="1">
      <alignment horizontal="right" vertical="center"/>
      <protection locked="0"/>
    </xf>
    <xf numFmtId="3" fontId="9" fillId="34" borderId="28" xfId="218" applyNumberFormat="1" applyFont="1" applyFill="1" applyBorder="1" applyAlignment="1" applyProtection="1">
      <alignment horizontal="right" vertical="center"/>
      <protection locked="0"/>
    </xf>
    <xf numFmtId="3" fontId="9" fillId="33" borderId="95" xfId="170" applyNumberFormat="1" applyFont="1" applyFill="1" applyBorder="1" applyAlignment="1" applyProtection="1">
      <alignment vertical="center"/>
    </xf>
    <xf numFmtId="3" fontId="9" fillId="0" borderId="95" xfId="170" applyNumberFormat="1" applyFont="1" applyFill="1" applyBorder="1" applyAlignment="1" applyProtection="1">
      <alignment vertical="center"/>
    </xf>
    <xf numFmtId="3" fontId="9" fillId="33" borderId="92" xfId="0" applyNumberFormat="1" applyFont="1" applyFill="1" applyBorder="1" applyAlignment="1" applyProtection="1">
      <alignment vertical="center"/>
      <protection locked="0"/>
    </xf>
    <xf numFmtId="3" fontId="9" fillId="33" borderId="89" xfId="0" applyNumberFormat="1" applyFont="1" applyFill="1" applyBorder="1" applyAlignment="1" applyProtection="1">
      <alignment vertical="center"/>
      <protection locked="0"/>
    </xf>
    <xf numFmtId="0" fontId="14" fillId="39" borderId="92" xfId="111" applyFont="1" applyFill="1" applyBorder="1" applyAlignment="1">
      <alignment horizontal="center" vertical="center" wrapText="1"/>
    </xf>
    <xf numFmtId="170" fontId="9" fillId="27" borderId="92" xfId="0" applyNumberFormat="1" applyFont="1" applyFill="1" applyBorder="1" applyAlignment="1" applyProtection="1">
      <alignment vertical="center"/>
      <protection locked="0"/>
    </xf>
    <xf numFmtId="170" fontId="9" fillId="27" borderId="37" xfId="0" applyNumberFormat="1" applyFont="1" applyFill="1" applyBorder="1" applyAlignment="1" applyProtection="1">
      <alignment vertical="center"/>
      <protection locked="0"/>
    </xf>
    <xf numFmtId="170" fontId="9" fillId="27" borderId="95" xfId="0" applyNumberFormat="1" applyFont="1" applyFill="1" applyBorder="1" applyAlignment="1" applyProtection="1">
      <alignment vertical="center"/>
      <protection locked="0"/>
    </xf>
    <xf numFmtId="3" fontId="9" fillId="0" borderId="93" xfId="0" applyNumberFormat="1" applyFont="1" applyFill="1" applyBorder="1" applyAlignment="1" applyProtection="1">
      <alignment vertical="center"/>
    </xf>
    <xf numFmtId="3" fontId="9" fillId="36" borderId="93" xfId="0" applyNumberFormat="1" applyFont="1" applyFill="1" applyBorder="1" applyAlignment="1" applyProtection="1">
      <alignment vertical="center"/>
      <protection locked="0"/>
    </xf>
    <xf numFmtId="3" fontId="9" fillId="36" borderId="98" xfId="234" applyNumberFormat="1" applyFont="1" applyFill="1" applyBorder="1" applyAlignment="1" applyProtection="1">
      <alignment vertical="center"/>
    </xf>
    <xf numFmtId="3" fontId="9" fillId="0" borderId="50" xfId="234" applyNumberFormat="1" applyFont="1" applyFill="1" applyBorder="1" applyAlignment="1" applyProtection="1">
      <alignment vertical="center"/>
    </xf>
    <xf numFmtId="3" fontId="9" fillId="36" borderId="93" xfId="234" applyNumberFormat="1" applyFont="1" applyFill="1" applyBorder="1" applyAlignment="1" applyProtection="1">
      <alignment vertical="center"/>
    </xf>
    <xf numFmtId="3" fontId="9" fillId="36" borderId="99" xfId="234" applyNumberFormat="1" applyFont="1" applyFill="1" applyBorder="1" applyAlignment="1" applyProtection="1">
      <alignment vertical="center"/>
    </xf>
    <xf numFmtId="3" fontId="9" fillId="36" borderId="17" xfId="234" applyNumberFormat="1" applyFont="1" applyFill="1" applyBorder="1" applyAlignment="1" applyProtection="1">
      <alignment vertical="center"/>
    </xf>
    <xf numFmtId="0" fontId="48" fillId="33" borderId="79" xfId="0" applyFont="1" applyFill="1" applyBorder="1" applyAlignment="1" applyProtection="1">
      <alignment vertical="center"/>
    </xf>
    <xf numFmtId="0" fontId="9" fillId="33" borderId="75" xfId="0" applyFont="1" applyFill="1" applyBorder="1" applyAlignment="1" applyProtection="1">
      <alignment vertical="center"/>
    </xf>
    <xf numFmtId="0" fontId="11" fillId="39" borderId="60" xfId="136" applyFont="1" applyFill="1" applyBorder="1" applyAlignment="1" applyProtection="1">
      <alignment horizontal="center" vertical="center"/>
    </xf>
    <xf numFmtId="0" fontId="11" fillId="39" borderId="94" xfId="136" applyFont="1" applyFill="1" applyBorder="1" applyAlignment="1" applyProtection="1">
      <alignment horizontal="centerContinuous" vertical="center" wrapText="1"/>
    </xf>
    <xf numFmtId="9" fontId="9" fillId="34" borderId="92" xfId="0" applyNumberFormat="1" applyFont="1" applyFill="1" applyBorder="1" applyAlignment="1" applyProtection="1">
      <alignment horizontal="center" vertical="center"/>
      <protection locked="0"/>
    </xf>
    <xf numFmtId="0" fontId="9" fillId="34" borderId="94" xfId="287" applyFont="1" applyFill="1" applyBorder="1" applyAlignment="1" applyProtection="1">
      <alignment vertical="center"/>
      <protection locked="0"/>
    </xf>
    <xf numFmtId="0" fontId="19" fillId="34" borderId="94" xfId="287" applyFont="1" applyFill="1" applyBorder="1" applyAlignment="1" applyProtection="1">
      <alignment horizontal="center" vertical="center"/>
      <protection locked="0"/>
    </xf>
    <xf numFmtId="0" fontId="19" fillId="34" borderId="99" xfId="287" applyFont="1" applyFill="1" applyBorder="1" applyAlignment="1" applyProtection="1">
      <alignment horizontal="center" vertical="center"/>
      <protection locked="0"/>
    </xf>
    <xf numFmtId="0" fontId="9" fillId="34" borderId="18" xfId="287" applyFont="1" applyFill="1" applyBorder="1" applyAlignment="1" applyProtection="1">
      <alignment vertical="center"/>
      <protection locked="0"/>
    </xf>
    <xf numFmtId="0" fontId="19" fillId="34" borderId="18" xfId="287" applyFont="1" applyFill="1" applyBorder="1" applyAlignment="1" applyProtection="1">
      <alignment horizontal="center" vertical="center"/>
      <protection locked="0"/>
    </xf>
    <xf numFmtId="0" fontId="19" fillId="34" borderId="45" xfId="287" applyFont="1" applyFill="1" applyBorder="1" applyAlignment="1" applyProtection="1">
      <alignment horizontal="center" vertical="center"/>
      <protection locked="0"/>
    </xf>
    <xf numFmtId="0" fontId="9" fillId="34" borderId="0" xfId="287" applyFont="1" applyFill="1" applyBorder="1" applyAlignment="1" applyProtection="1">
      <alignment vertical="center"/>
      <protection locked="0"/>
    </xf>
    <xf numFmtId="0" fontId="19" fillId="34" borderId="0" xfId="287" applyFont="1" applyFill="1" applyBorder="1" applyAlignment="1" applyProtection="1">
      <alignment horizontal="center" vertical="center"/>
      <protection locked="0"/>
    </xf>
    <xf numFmtId="0" fontId="19" fillId="34" borderId="19" xfId="287" applyFont="1" applyFill="1" applyBorder="1" applyAlignment="1" applyProtection="1">
      <alignment horizontal="center" vertical="center"/>
      <protection locked="0"/>
    </xf>
    <xf numFmtId="3" fontId="63" fillId="34" borderId="92" xfId="282" applyNumberFormat="1" applyFont="1" applyFill="1" applyBorder="1" applyAlignment="1" applyProtection="1">
      <alignment vertical="center"/>
      <protection locked="0"/>
    </xf>
    <xf numFmtId="170" fontId="63" fillId="34" borderId="89" xfId="284" applyNumberFormat="1" applyFont="1" applyFill="1" applyBorder="1" applyProtection="1">
      <protection locked="0"/>
    </xf>
    <xf numFmtId="0" fontId="5" fillId="34" borderId="89" xfId="282" applyFill="1" applyBorder="1" applyProtection="1">
      <protection locked="0"/>
    </xf>
    <xf numFmtId="3" fontId="9" fillId="47" borderId="92" xfId="170" applyNumberFormat="1" applyFont="1" applyFill="1" applyBorder="1" applyAlignment="1" applyProtection="1">
      <alignment vertical="center"/>
      <protection locked="0"/>
    </xf>
    <xf numFmtId="3" fontId="9" fillId="47" borderId="89" xfId="170" applyNumberFormat="1" applyFont="1" applyFill="1" applyBorder="1" applyAlignment="1" applyProtection="1">
      <alignment vertical="center"/>
      <protection locked="0"/>
    </xf>
    <xf numFmtId="3" fontId="9" fillId="34" borderId="89" xfId="0" applyNumberFormat="1" applyFont="1" applyFill="1" applyBorder="1" applyAlignment="1" applyProtection="1">
      <alignment horizontal="right" vertical="center" wrapText="1"/>
      <protection locked="0"/>
    </xf>
    <xf numFmtId="4" fontId="9" fillId="34" borderId="89" xfId="0" applyNumberFormat="1" applyFont="1" applyFill="1" applyBorder="1" applyAlignment="1" applyProtection="1">
      <alignment horizontal="right" vertical="center" wrapText="1"/>
      <protection locked="0"/>
    </xf>
    <xf numFmtId="4" fontId="9" fillId="34" borderId="32" xfId="0" applyNumberFormat="1" applyFont="1" applyFill="1" applyBorder="1" applyAlignment="1" applyProtection="1">
      <alignment horizontal="right" vertical="center" wrapText="1"/>
      <protection locked="0"/>
    </xf>
    <xf numFmtId="0" fontId="63" fillId="34" borderId="93" xfId="288" applyFont="1" applyFill="1" applyBorder="1" applyAlignment="1" applyProtection="1">
      <alignment horizontal="left" vertical="center"/>
      <protection locked="0"/>
    </xf>
    <xf numFmtId="0" fontId="11" fillId="0" borderId="0" xfId="236" applyFont="1" applyAlignment="1" applyProtection="1">
      <alignment vertical="center"/>
    </xf>
    <xf numFmtId="164" fontId="11" fillId="0" borderId="0" xfId="236" applyNumberFormat="1" applyFont="1" applyAlignment="1" applyProtection="1">
      <alignment vertical="center"/>
    </xf>
    <xf numFmtId="0" fontId="17" fillId="0" borderId="0" xfId="236" applyFont="1" applyAlignment="1" applyProtection="1">
      <alignment vertical="center"/>
    </xf>
    <xf numFmtId="0" fontId="11" fillId="37" borderId="60" xfId="0" applyFont="1" applyFill="1" applyBorder="1" applyAlignment="1" applyProtection="1">
      <alignment horizontal="centerContinuous" vertical="center"/>
    </xf>
    <xf numFmtId="3" fontId="9" fillId="0" borderId="29" xfId="0" applyNumberFormat="1" applyFont="1" applyBorder="1" applyAlignment="1" applyProtection="1">
      <alignment vertical="center"/>
    </xf>
    <xf numFmtId="0" fontId="9" fillId="0" borderId="30" xfId="0" applyFont="1" applyBorder="1" applyAlignment="1" applyProtection="1">
      <alignment vertical="center"/>
    </xf>
    <xf numFmtId="3" fontId="9" fillId="0" borderId="32" xfId="0" applyNumberFormat="1" applyFont="1" applyBorder="1" applyAlignment="1" applyProtection="1">
      <alignment vertical="center"/>
    </xf>
    <xf numFmtId="0" fontId="14" fillId="37" borderId="92" xfId="236" applyFont="1" applyFill="1" applyBorder="1" applyAlignment="1" applyProtection="1">
      <alignment horizontal="center" vertical="center" wrapText="1"/>
    </xf>
    <xf numFmtId="170" fontId="63" fillId="0" borderId="92" xfId="288" applyNumberFormat="1" applyFont="1" applyBorder="1" applyAlignment="1" applyProtection="1">
      <alignment horizontal="right" vertical="center"/>
    </xf>
    <xf numFmtId="0" fontId="11" fillId="0" borderId="110" xfId="236" applyFont="1" applyBorder="1" applyAlignment="1" applyProtection="1">
      <alignment vertical="center"/>
    </xf>
    <xf numFmtId="0" fontId="11" fillId="0" borderId="111" xfId="236" applyFont="1" applyBorder="1" applyAlignment="1" applyProtection="1">
      <alignment vertical="center"/>
    </xf>
    <xf numFmtId="0" fontId="11" fillId="0" borderId="112" xfId="236" applyFont="1" applyBorder="1" applyAlignment="1" applyProtection="1">
      <alignment vertical="center"/>
    </xf>
    <xf numFmtId="0" fontId="11" fillId="0" borderId="92" xfId="236" applyFont="1" applyBorder="1" applyAlignment="1" applyProtection="1">
      <alignment vertical="center"/>
    </xf>
    <xf numFmtId="170" fontId="63" fillId="0" borderId="92" xfId="288" applyNumberFormat="1" applyFont="1" applyBorder="1" applyAlignment="1" applyProtection="1">
      <alignment vertical="center"/>
    </xf>
    <xf numFmtId="0" fontId="11" fillId="0" borderId="13" xfId="236" applyFont="1" applyBorder="1" applyAlignment="1" applyProtection="1">
      <alignment vertical="center"/>
    </xf>
    <xf numFmtId="0" fontId="11" fillId="0" borderId="104" xfId="236" applyFont="1" applyBorder="1" applyAlignment="1" applyProtection="1">
      <alignment vertical="center"/>
    </xf>
    <xf numFmtId="0" fontId="11" fillId="0" borderId="105" xfId="236" applyFont="1" applyBorder="1" applyAlignment="1" applyProtection="1">
      <alignment vertical="center"/>
    </xf>
    <xf numFmtId="170" fontId="62" fillId="36" borderId="92" xfId="288" applyNumberFormat="1" applyFont="1" applyFill="1" applyBorder="1" applyAlignment="1" applyProtection="1">
      <alignment horizontal="right" vertical="center"/>
    </xf>
    <xf numFmtId="170" fontId="62" fillId="36" borderId="92" xfId="288" applyNumberFormat="1" applyFont="1" applyFill="1" applyBorder="1" applyAlignment="1" applyProtection="1">
      <alignment vertical="center"/>
    </xf>
    <xf numFmtId="170" fontId="62" fillId="33" borderId="0" xfId="288" applyNumberFormat="1" applyFont="1" applyFill="1" applyBorder="1" applyAlignment="1" applyProtection="1">
      <alignment horizontal="right" vertical="center"/>
    </xf>
    <xf numFmtId="170" fontId="62" fillId="33" borderId="0" xfId="288" applyNumberFormat="1" applyFont="1" applyFill="1" applyBorder="1" applyAlignment="1" applyProtection="1">
      <alignment vertical="center"/>
    </xf>
    <xf numFmtId="0" fontId="14" fillId="0" borderId="0" xfId="236" applyFont="1" applyAlignment="1" applyProtection="1">
      <alignment vertical="center"/>
    </xf>
    <xf numFmtId="164" fontId="14" fillId="37" borderId="93" xfId="236" applyNumberFormat="1" applyFont="1" applyFill="1" applyBorder="1" applyAlignment="1" applyProtection="1">
      <alignment horizontal="centerContinuous" vertical="center"/>
    </xf>
    <xf numFmtId="0" fontId="14" fillId="37" borderId="95" xfId="236" applyFont="1" applyFill="1" applyBorder="1" applyAlignment="1" applyProtection="1">
      <alignment horizontal="centerContinuous" vertical="center"/>
    </xf>
    <xf numFmtId="0" fontId="14" fillId="37" borderId="93" xfId="236" applyFont="1" applyFill="1" applyBorder="1" applyAlignment="1" applyProtection="1">
      <alignment horizontal="centerContinuous" vertical="center"/>
    </xf>
    <xf numFmtId="0" fontId="14" fillId="37" borderId="94" xfId="236" applyFont="1" applyFill="1" applyBorder="1" applyAlignment="1" applyProtection="1">
      <alignment horizontal="centerContinuous" vertical="center"/>
    </xf>
    <xf numFmtId="0" fontId="14" fillId="37" borderId="93" xfId="236" applyFont="1" applyFill="1" applyBorder="1" applyAlignment="1" applyProtection="1">
      <alignment horizontal="centerContinuous" vertical="center" wrapText="1"/>
    </xf>
    <xf numFmtId="0" fontId="63" fillId="0" borderId="0" xfId="288" applyFont="1" applyProtection="1"/>
    <xf numFmtId="0" fontId="63" fillId="0" borderId="92" xfId="288" applyFont="1" applyBorder="1" applyAlignment="1" applyProtection="1">
      <alignment horizontal="center"/>
    </xf>
    <xf numFmtId="170" fontId="63" fillId="0" borderId="93" xfId="288" applyNumberFormat="1" applyFont="1" applyBorder="1" applyAlignment="1" applyProtection="1">
      <alignment horizontal="right" vertical="center"/>
    </xf>
    <xf numFmtId="3" fontId="63" fillId="0" borderId="92" xfId="288" applyNumberFormat="1" applyFont="1" applyBorder="1" applyAlignment="1" applyProtection="1">
      <alignment vertical="center"/>
    </xf>
    <xf numFmtId="0" fontId="63" fillId="34" borderId="93" xfId="288" applyFont="1" applyFill="1" applyBorder="1" applyAlignment="1" applyProtection="1">
      <alignment vertical="center"/>
      <protection locked="0"/>
    </xf>
    <xf numFmtId="0" fontId="63" fillId="34" borderId="92" xfId="288" applyFont="1" applyFill="1" applyBorder="1" applyAlignment="1" applyProtection="1">
      <alignment horizontal="center" vertical="center"/>
      <protection locked="0"/>
    </xf>
    <xf numFmtId="3" fontId="63" fillId="34" borderId="92" xfId="288" applyNumberFormat="1" applyFont="1" applyFill="1" applyBorder="1" applyAlignment="1" applyProtection="1">
      <alignment vertical="center"/>
      <protection locked="0"/>
    </xf>
    <xf numFmtId="4" fontId="63" fillId="34" borderId="92" xfId="288" applyNumberFormat="1" applyFont="1" applyFill="1" applyBorder="1" applyAlignment="1" applyProtection="1">
      <alignment vertical="center"/>
      <protection locked="0"/>
    </xf>
    <xf numFmtId="168" fontId="63" fillId="34" borderId="92" xfId="288" applyNumberFormat="1" applyFont="1" applyFill="1" applyBorder="1" applyAlignment="1" applyProtection="1">
      <alignment vertical="center"/>
      <protection locked="0"/>
    </xf>
    <xf numFmtId="180" fontId="63" fillId="34" borderId="92" xfId="288" applyNumberFormat="1" applyFont="1" applyFill="1" applyBorder="1" applyAlignment="1" applyProtection="1">
      <alignment vertical="center"/>
      <protection locked="0"/>
    </xf>
    <xf numFmtId="2" fontId="63" fillId="34" borderId="92" xfId="288" applyNumberFormat="1" applyFont="1" applyFill="1" applyBorder="1" applyAlignment="1" applyProtection="1">
      <alignment horizontal="center" vertical="center"/>
      <protection locked="0"/>
    </xf>
    <xf numFmtId="170" fontId="63" fillId="40" borderId="92" xfId="288" applyNumberFormat="1" applyFont="1" applyFill="1" applyBorder="1" applyAlignment="1" applyProtection="1">
      <alignment vertical="center"/>
      <protection locked="0"/>
    </xf>
    <xf numFmtId="2" fontId="63" fillId="34" borderId="92" xfId="288" applyNumberFormat="1" applyFont="1" applyFill="1" applyBorder="1" applyAlignment="1" applyProtection="1">
      <alignment vertical="center"/>
      <protection locked="0"/>
    </xf>
    <xf numFmtId="0" fontId="66" fillId="0" borderId="0" xfId="0" applyFont="1" applyAlignment="1" applyProtection="1">
      <alignment vertical="center"/>
    </xf>
    <xf numFmtId="0" fontId="66" fillId="0" borderId="0" xfId="282" applyFont="1" applyAlignment="1" applyProtection="1">
      <alignment vertical="center"/>
    </xf>
    <xf numFmtId="0" fontId="72" fillId="0" borderId="0" xfId="282" applyFont="1" applyProtection="1"/>
    <xf numFmtId="0" fontId="72" fillId="0" borderId="0" xfId="282" applyFont="1" applyFill="1" applyBorder="1" applyProtection="1"/>
    <xf numFmtId="0" fontId="72" fillId="33" borderId="0" xfId="282" applyFont="1" applyFill="1" applyBorder="1" applyProtection="1"/>
    <xf numFmtId="0" fontId="72" fillId="33" borderId="0" xfId="282" applyFont="1" applyFill="1" applyProtection="1"/>
    <xf numFmtId="0" fontId="66" fillId="0" borderId="0" xfId="282" applyFont="1" applyProtection="1"/>
    <xf numFmtId="0" fontId="62" fillId="0" borderId="0" xfId="282" applyFont="1" applyAlignment="1" applyProtection="1">
      <alignment horizontal="center" vertical="center" wrapText="1"/>
    </xf>
    <xf numFmtId="0" fontId="62" fillId="0" borderId="0" xfId="282" applyFont="1" applyFill="1" applyBorder="1" applyAlignment="1" applyProtection="1">
      <alignment horizontal="center" vertical="center" wrapText="1"/>
    </xf>
    <xf numFmtId="0" fontId="72" fillId="0" borderId="0" xfId="282" applyFont="1" applyBorder="1" applyProtection="1"/>
    <xf numFmtId="170" fontId="63" fillId="0" borderId="92" xfId="282" applyNumberFormat="1" applyFont="1" applyBorder="1" applyAlignment="1" applyProtection="1">
      <alignment vertical="center"/>
    </xf>
    <xf numFmtId="170" fontId="63" fillId="0" borderId="0" xfId="282" applyNumberFormat="1" applyFont="1" applyAlignment="1" applyProtection="1">
      <alignment vertical="center"/>
    </xf>
    <xf numFmtId="170" fontId="63" fillId="0" borderId="0" xfId="282" applyNumberFormat="1" applyFont="1" applyFill="1" applyBorder="1" applyAlignment="1" applyProtection="1">
      <alignment vertical="center"/>
    </xf>
    <xf numFmtId="0" fontId="63" fillId="0" borderId="0" xfId="282" applyFont="1" applyProtection="1"/>
    <xf numFmtId="0" fontId="63" fillId="33" borderId="0" xfId="282" applyFont="1" applyFill="1" applyBorder="1" applyProtection="1"/>
    <xf numFmtId="0" fontId="63" fillId="0" borderId="0" xfId="282" applyFont="1" applyFill="1" applyBorder="1" applyProtection="1"/>
    <xf numFmtId="0" fontId="62" fillId="0" borderId="0" xfId="282" applyFont="1" applyFill="1" applyBorder="1" applyAlignment="1" applyProtection="1">
      <alignment vertical="center"/>
    </xf>
    <xf numFmtId="0" fontId="63" fillId="33" borderId="18" xfId="282" applyFont="1" applyFill="1" applyBorder="1" applyProtection="1"/>
    <xf numFmtId="170" fontId="63" fillId="33" borderId="92" xfId="282" applyNumberFormat="1" applyFont="1" applyFill="1" applyBorder="1" applyAlignment="1" applyProtection="1">
      <alignment vertical="center"/>
    </xf>
    <xf numFmtId="170" fontId="63" fillId="36" borderId="93" xfId="282" quotePrefix="1" applyNumberFormat="1" applyFont="1" applyFill="1" applyBorder="1" applyAlignment="1" applyProtection="1">
      <alignment horizontal="center" vertical="center"/>
    </xf>
    <xf numFmtId="3" fontId="63" fillId="0" borderId="67" xfId="282" applyNumberFormat="1" applyFont="1" applyFill="1" applyBorder="1" applyAlignment="1" applyProtection="1">
      <alignment vertical="center"/>
    </xf>
    <xf numFmtId="3" fontId="63" fillId="0" borderId="13" xfId="282" applyNumberFormat="1" applyFont="1" applyFill="1" applyBorder="1" applyAlignment="1" applyProtection="1">
      <alignment vertical="center"/>
    </xf>
    <xf numFmtId="170" fontId="63" fillId="36" borderId="94" xfId="282" quotePrefix="1" applyNumberFormat="1" applyFont="1" applyFill="1" applyBorder="1" applyAlignment="1" applyProtection="1">
      <alignment horizontal="center" vertical="center"/>
    </xf>
    <xf numFmtId="170" fontId="63" fillId="36" borderId="95" xfId="282" quotePrefix="1" applyNumberFormat="1" applyFont="1" applyFill="1" applyBorder="1" applyAlignment="1" applyProtection="1">
      <alignment horizontal="center" vertical="center"/>
    </xf>
    <xf numFmtId="0" fontId="63" fillId="0" borderId="0" xfId="282" applyFont="1" applyBorder="1" applyProtection="1"/>
    <xf numFmtId="170" fontId="63" fillId="0" borderId="75" xfId="282" applyNumberFormat="1" applyFont="1" applyBorder="1" applyAlignment="1" applyProtection="1">
      <alignment vertical="center"/>
    </xf>
    <xf numFmtId="170" fontId="63" fillId="33" borderId="0" xfId="282" applyNumberFormat="1" applyFont="1" applyFill="1" applyBorder="1" applyAlignment="1" applyProtection="1">
      <alignment vertical="center"/>
    </xf>
    <xf numFmtId="170" fontId="62" fillId="0" borderId="0" xfId="282" applyNumberFormat="1" applyFont="1" applyBorder="1" applyAlignment="1" applyProtection="1">
      <alignment vertical="center"/>
    </xf>
    <xf numFmtId="170" fontId="62" fillId="0" borderId="0" xfId="282" applyNumberFormat="1" applyFont="1" applyFill="1" applyBorder="1" applyAlignment="1" applyProtection="1">
      <alignment vertical="center"/>
    </xf>
    <xf numFmtId="3" fontId="63" fillId="0" borderId="75" xfId="282" applyNumberFormat="1" applyFont="1" applyBorder="1" applyAlignment="1" applyProtection="1">
      <alignment vertical="center"/>
    </xf>
    <xf numFmtId="3" fontId="63" fillId="0" borderId="0" xfId="282" applyNumberFormat="1" applyFont="1" applyFill="1" applyBorder="1" applyAlignment="1" applyProtection="1">
      <alignment vertical="center"/>
    </xf>
    <xf numFmtId="3" fontId="63" fillId="33" borderId="75" xfId="282" applyNumberFormat="1" applyFont="1" applyFill="1" applyBorder="1" applyAlignment="1" applyProtection="1">
      <alignment vertical="center"/>
    </xf>
    <xf numFmtId="3" fontId="63" fillId="33" borderId="0" xfId="282" applyNumberFormat="1" applyFont="1" applyFill="1" applyBorder="1" applyAlignment="1" applyProtection="1">
      <alignment vertical="center"/>
    </xf>
    <xf numFmtId="3" fontId="63" fillId="0" borderId="0" xfId="282" applyNumberFormat="1" applyFont="1" applyFill="1" applyBorder="1" applyProtection="1"/>
    <xf numFmtId="170" fontId="63" fillId="0" borderId="54" xfId="282" applyNumberFormat="1" applyFont="1" applyBorder="1" applyAlignment="1" applyProtection="1">
      <alignment horizontal="center"/>
    </xf>
    <xf numFmtId="0" fontId="63" fillId="0" borderId="0" xfId="282" applyFont="1" applyFill="1" applyBorder="1" applyAlignment="1" applyProtection="1">
      <alignment horizontal="center" vertical="center" wrapText="1"/>
    </xf>
    <xf numFmtId="0" fontId="63" fillId="33" borderId="54" xfId="282" applyFont="1" applyFill="1" applyBorder="1" applyAlignment="1" applyProtection="1">
      <alignment horizontal="center"/>
    </xf>
    <xf numFmtId="0" fontId="63" fillId="33" borderId="67" xfId="282" applyFont="1" applyFill="1" applyBorder="1" applyAlignment="1" applyProtection="1">
      <alignment horizontal="center"/>
    </xf>
    <xf numFmtId="3" fontId="63" fillId="33" borderId="37" xfId="282" applyNumberFormat="1" applyFont="1" applyFill="1" applyBorder="1" applyProtection="1"/>
    <xf numFmtId="3" fontId="63" fillId="0" borderId="67" xfId="282" applyNumberFormat="1" applyFont="1" applyFill="1" applyBorder="1" applyProtection="1"/>
    <xf numFmtId="10" fontId="63" fillId="33" borderId="37" xfId="285" applyNumberFormat="1" applyFont="1" applyFill="1" applyBorder="1" applyProtection="1"/>
    <xf numFmtId="3" fontId="63" fillId="0" borderId="37" xfId="282" applyNumberFormat="1" applyFont="1" applyBorder="1" applyProtection="1"/>
    <xf numFmtId="10" fontId="63" fillId="0" borderId="37" xfId="285" applyNumberFormat="1" applyFont="1" applyBorder="1" applyProtection="1"/>
    <xf numFmtId="170" fontId="63" fillId="0" borderId="92" xfId="282" applyNumberFormat="1" applyFont="1" applyBorder="1" applyAlignment="1" applyProtection="1">
      <alignment horizontal="center"/>
    </xf>
    <xf numFmtId="0" fontId="63" fillId="33" borderId="92" xfId="282" applyFont="1" applyFill="1" applyBorder="1" applyAlignment="1" applyProtection="1">
      <alignment horizontal="center"/>
    </xf>
    <xf numFmtId="3" fontId="63" fillId="33" borderId="92" xfId="282" applyNumberFormat="1" applyFont="1" applyFill="1" applyBorder="1" applyProtection="1"/>
    <xf numFmtId="10" fontId="63" fillId="33" borderId="92" xfId="285" applyNumberFormat="1" applyFont="1" applyFill="1" applyBorder="1" applyProtection="1"/>
    <xf numFmtId="3" fontId="63" fillId="0" borderId="92" xfId="282" applyNumberFormat="1" applyFont="1" applyBorder="1" applyProtection="1"/>
    <xf numFmtId="0" fontId="63" fillId="0" borderId="92" xfId="282" applyFont="1" applyBorder="1" applyAlignment="1" applyProtection="1">
      <alignment horizontal="center"/>
    </xf>
    <xf numFmtId="10" fontId="63" fillId="0" borderId="92" xfId="285" applyNumberFormat="1" applyFont="1" applyBorder="1" applyProtection="1"/>
    <xf numFmtId="170" fontId="63" fillId="0" borderId="28" xfId="282" applyNumberFormat="1" applyFont="1" applyBorder="1" applyAlignment="1" applyProtection="1">
      <alignment horizontal="center"/>
    </xf>
    <xf numFmtId="0" fontId="63" fillId="0" borderId="28" xfId="282" applyFont="1" applyBorder="1" applyAlignment="1" applyProtection="1">
      <alignment horizontal="center"/>
    </xf>
    <xf numFmtId="3" fontId="63" fillId="33" borderId="28" xfId="282" applyNumberFormat="1" applyFont="1" applyFill="1" applyBorder="1" applyProtection="1"/>
    <xf numFmtId="10" fontId="63" fillId="0" borderId="28" xfId="285" applyNumberFormat="1" applyFont="1" applyBorder="1" applyProtection="1"/>
    <xf numFmtId="3" fontId="63" fillId="0" borderId="28" xfId="282" applyNumberFormat="1" applyFont="1" applyBorder="1" applyProtection="1"/>
    <xf numFmtId="0" fontId="63" fillId="0" borderId="0" xfId="282" applyFont="1" applyFill="1" applyBorder="1" applyAlignment="1" applyProtection="1">
      <alignment horizontal="center" vertical="top" wrapText="1"/>
    </xf>
    <xf numFmtId="0" fontId="63" fillId="0" borderId="54" xfId="282" applyFont="1" applyBorder="1" applyAlignment="1" applyProtection="1">
      <alignment horizontal="center"/>
    </xf>
    <xf numFmtId="3" fontId="63" fillId="33" borderId="54" xfId="282" applyNumberFormat="1" applyFont="1" applyFill="1" applyBorder="1" applyProtection="1"/>
    <xf numFmtId="10" fontId="63" fillId="0" borderId="54" xfId="285" applyNumberFormat="1" applyFont="1" applyBorder="1" applyProtection="1"/>
    <xf numFmtId="3" fontId="63" fillId="0" borderId="54" xfId="282" applyNumberFormat="1" applyFont="1" applyBorder="1" applyProtection="1"/>
    <xf numFmtId="0" fontId="63" fillId="0" borderId="97" xfId="282" applyFont="1" applyBorder="1" applyAlignment="1" applyProtection="1">
      <alignment horizontal="center"/>
    </xf>
    <xf numFmtId="3" fontId="63" fillId="33" borderId="97" xfId="282" applyNumberFormat="1" applyFont="1" applyFill="1" applyBorder="1" applyProtection="1"/>
    <xf numFmtId="10" fontId="63" fillId="0" borderId="97" xfId="285" applyNumberFormat="1" applyFont="1" applyBorder="1" applyProtection="1"/>
    <xf numFmtId="3" fontId="63" fillId="0" borderId="97" xfId="282" applyNumberFormat="1" applyFont="1" applyBorder="1" applyProtection="1"/>
    <xf numFmtId="0" fontId="63" fillId="0" borderId="75" xfId="282" applyFont="1" applyBorder="1" applyProtection="1"/>
    <xf numFmtId="10" fontId="63" fillId="0" borderId="0" xfId="285" applyNumberFormat="1" applyFont="1" applyBorder="1" applyProtection="1"/>
    <xf numFmtId="170" fontId="63" fillId="0" borderId="54" xfId="282" applyNumberFormat="1" applyFont="1" applyBorder="1" applyAlignment="1" applyProtection="1">
      <alignment horizontal="center"/>
      <protection locked="0"/>
    </xf>
    <xf numFmtId="170" fontId="63" fillId="0" borderId="92" xfId="282" applyNumberFormat="1" applyFont="1" applyBorder="1" applyAlignment="1" applyProtection="1">
      <alignment horizontal="center"/>
      <protection locked="0"/>
    </xf>
    <xf numFmtId="170" fontId="63" fillId="0" borderId="28" xfId="282" applyNumberFormat="1" applyFont="1" applyBorder="1" applyAlignment="1" applyProtection="1">
      <alignment horizontal="center"/>
      <protection locked="0"/>
    </xf>
    <xf numFmtId="170" fontId="63" fillId="0" borderId="37" xfId="282" applyNumberFormat="1" applyFont="1" applyBorder="1" applyAlignment="1" applyProtection="1">
      <alignment horizontal="center"/>
      <protection locked="0"/>
    </xf>
    <xf numFmtId="170" fontId="63" fillId="0" borderId="73" xfId="282" applyNumberFormat="1" applyFont="1" applyBorder="1" applyAlignment="1" applyProtection="1">
      <alignment horizontal="center"/>
      <protection locked="0"/>
    </xf>
    <xf numFmtId="170" fontId="63" fillId="0" borderId="65" xfId="282" applyNumberFormat="1" applyFont="1" applyBorder="1" applyAlignment="1" applyProtection="1">
      <alignment horizontal="center"/>
      <protection locked="0"/>
    </xf>
    <xf numFmtId="16" fontId="9" fillId="26" borderId="92" xfId="0" quotePrefix="1" applyNumberFormat="1" applyFont="1" applyFill="1" applyBorder="1" applyAlignment="1">
      <alignment horizontal="center" vertical="center"/>
    </xf>
    <xf numFmtId="14" fontId="0" fillId="26" borderId="92" xfId="0" applyNumberFormat="1" applyFill="1" applyBorder="1" applyAlignment="1">
      <alignment horizontal="center" vertical="center"/>
    </xf>
    <xf numFmtId="0" fontId="9" fillId="26" borderId="92" xfId="0" applyFont="1" applyFill="1" applyBorder="1" applyAlignment="1">
      <alignment vertical="center"/>
    </xf>
    <xf numFmtId="3" fontId="63" fillId="46" borderId="75" xfId="284" applyNumberFormat="1" applyFont="1" applyFill="1" applyBorder="1" applyAlignment="1" applyProtection="1">
      <alignment vertical="top"/>
    </xf>
    <xf numFmtId="3" fontId="63" fillId="46" borderId="0" xfId="284" applyNumberFormat="1" applyFont="1" applyFill="1" applyBorder="1" applyAlignment="1" applyProtection="1">
      <alignment vertical="top"/>
    </xf>
    <xf numFmtId="168" fontId="75" fillId="27" borderId="92" xfId="0" applyNumberFormat="1" applyFont="1" applyFill="1" applyBorder="1" applyAlignment="1" applyProtection="1">
      <alignment vertical="center"/>
      <protection locked="0"/>
    </xf>
    <xf numFmtId="170" fontId="75" fillId="34" borderId="92" xfId="0" applyNumberFormat="1" applyFont="1" applyFill="1" applyBorder="1" applyAlignment="1" applyProtection="1">
      <alignment vertical="center"/>
      <protection locked="0"/>
    </xf>
    <xf numFmtId="0" fontId="11" fillId="37" borderId="97" xfId="291" applyFont="1" applyFill="1" applyBorder="1" applyAlignment="1">
      <alignment vertical="center" wrapText="1"/>
    </xf>
    <xf numFmtId="0" fontId="3" fillId="0" borderId="0" xfId="291"/>
    <xf numFmtId="0" fontId="9" fillId="0" borderId="93" xfId="291" applyFont="1" applyBorder="1" applyAlignment="1">
      <alignment horizontal="left" vertical="center" wrapText="1"/>
    </xf>
    <xf numFmtId="0" fontId="9" fillId="0" borderId="17" xfId="291" applyFont="1" applyBorder="1" applyAlignment="1">
      <alignment horizontal="left" vertical="center" wrapText="1"/>
    </xf>
    <xf numFmtId="0" fontId="9" fillId="0" borderId="0" xfId="291" applyFont="1" applyAlignment="1">
      <alignment vertical="center"/>
    </xf>
    <xf numFmtId="0" fontId="9" fillId="38" borderId="92" xfId="291" applyFont="1" applyFill="1" applyBorder="1" applyAlignment="1">
      <alignment horizontal="left" vertical="center" indent="2"/>
    </xf>
    <xf numFmtId="0" fontId="11" fillId="37" borderId="95" xfId="291" applyFont="1" applyFill="1" applyBorder="1" applyAlignment="1">
      <alignment horizontal="center" vertical="center" wrapText="1"/>
    </xf>
    <xf numFmtId="0" fontId="11" fillId="38" borderId="92" xfId="291" applyFont="1" applyFill="1" applyBorder="1" applyAlignment="1">
      <alignment horizontal="center" vertical="center" wrapText="1"/>
    </xf>
    <xf numFmtId="0" fontId="9" fillId="0" borderId="92" xfId="291" applyFont="1" applyBorder="1" applyAlignment="1">
      <alignment horizontal="left" vertical="center" wrapText="1" indent="2"/>
    </xf>
    <xf numFmtId="0" fontId="9" fillId="37" borderId="97" xfId="291" applyFont="1" applyFill="1" applyBorder="1" applyAlignment="1">
      <alignment horizontal="left" vertical="center" wrapText="1" indent="2"/>
    </xf>
    <xf numFmtId="0" fontId="9" fillId="0" borderId="0" xfId="291" applyFont="1" applyAlignment="1">
      <alignment horizontal="left" vertical="center" wrapText="1" indent="2"/>
    </xf>
    <xf numFmtId="0" fontId="19" fillId="37" borderId="92" xfId="291" applyFont="1" applyFill="1" applyBorder="1" applyAlignment="1">
      <alignment horizontal="left" vertical="center" wrapText="1" indent="2"/>
    </xf>
    <xf numFmtId="0" fontId="9" fillId="0" borderId="18" xfId="0" applyFont="1" applyBorder="1" applyAlignment="1">
      <alignment vertical="center"/>
    </xf>
    <xf numFmtId="0" fontId="0" fillId="0" borderId="18" xfId="0" applyBorder="1" applyAlignment="1">
      <alignment vertical="center"/>
    </xf>
    <xf numFmtId="0" fontId="11" fillId="0" borderId="0" xfId="0" applyFont="1" applyAlignment="1">
      <alignment horizontal="center" vertical="center"/>
    </xf>
    <xf numFmtId="4" fontId="9" fillId="33" borderId="92" xfId="240" applyNumberFormat="1" applyFont="1" applyFill="1" applyBorder="1" applyAlignment="1">
      <alignment vertical="center"/>
    </xf>
    <xf numFmtId="0" fontId="9" fillId="33" borderId="92" xfId="0" applyFont="1" applyFill="1" applyBorder="1" applyAlignment="1">
      <alignment vertical="center" wrapText="1"/>
    </xf>
    <xf numFmtId="4" fontId="9" fillId="33" borderId="92" xfId="240" applyNumberFormat="1" applyFont="1" applyFill="1" applyBorder="1" applyAlignment="1">
      <alignment vertical="center" wrapText="1"/>
    </xf>
    <xf numFmtId="168" fontId="9" fillId="34" borderId="92" xfId="287" applyNumberFormat="1" applyFont="1" applyFill="1" applyBorder="1" applyAlignment="1" applyProtection="1">
      <alignment horizontal="right" vertical="center"/>
      <protection locked="0"/>
    </xf>
    <xf numFmtId="0" fontId="9" fillId="0" borderId="92" xfId="243" applyFont="1" applyFill="1" applyBorder="1" applyAlignment="1" applyProtection="1">
      <alignment vertical="center"/>
    </xf>
    <xf numFmtId="0" fontId="0" fillId="37" borderId="24" xfId="0" applyFill="1" applyBorder="1" applyAlignment="1" applyProtection="1">
      <alignment horizontal="left" vertical="center"/>
    </xf>
    <xf numFmtId="0" fontId="3" fillId="37" borderId="38" xfId="0" applyFont="1" applyFill="1" applyBorder="1" applyAlignment="1" applyProtection="1">
      <alignment horizontal="center"/>
    </xf>
    <xf numFmtId="3" fontId="9" fillId="34" borderId="50" xfId="0" applyNumberFormat="1" applyFont="1" applyFill="1" applyBorder="1" applyAlignment="1" applyProtection="1">
      <alignment vertical="center"/>
      <protection locked="0"/>
    </xf>
    <xf numFmtId="164" fontId="14" fillId="37" borderId="93" xfId="236" applyNumberFormat="1" applyFont="1" applyFill="1" applyBorder="1" applyAlignment="1" applyProtection="1">
      <alignment horizontal="centerContinuous" vertical="center" wrapText="1"/>
    </xf>
    <xf numFmtId="3" fontId="9" fillId="34" borderId="92" xfId="88" applyNumberFormat="1" applyFont="1" applyFill="1" applyBorder="1" applyAlignment="1" applyProtection="1">
      <alignment horizontal="right" vertical="center"/>
      <protection locked="0"/>
    </xf>
    <xf numFmtId="0" fontId="11" fillId="39" borderId="94" xfId="136" applyNumberFormat="1" applyFont="1" applyFill="1" applyBorder="1" applyAlignment="1" applyProtection="1">
      <alignment horizontal="centerContinuous" vertical="center"/>
    </xf>
    <xf numFmtId="3" fontId="9" fillId="34" borderId="72" xfId="88" applyNumberFormat="1" applyFont="1" applyFill="1" applyBorder="1" applyAlignment="1" applyProtection="1">
      <alignment horizontal="left" vertical="center"/>
      <protection locked="0"/>
    </xf>
    <xf numFmtId="3" fontId="9" fillId="34" borderId="92" xfId="88" applyNumberFormat="1" applyFont="1" applyFill="1" applyBorder="1" applyAlignment="1" applyProtection="1">
      <alignment horizontal="left" vertical="center"/>
      <protection locked="0"/>
    </xf>
    <xf numFmtId="0" fontId="0" fillId="26" borderId="92" xfId="0" applyFill="1" applyBorder="1" applyAlignment="1">
      <alignment vertical="center"/>
    </xf>
    <xf numFmtId="0" fontId="9" fillId="26" borderId="97" xfId="0" applyFont="1" applyFill="1" applyBorder="1" applyAlignment="1">
      <alignment vertical="center"/>
    </xf>
    <xf numFmtId="0" fontId="0" fillId="26" borderId="97" xfId="0" applyFill="1" applyBorder="1" applyAlignment="1">
      <alignment vertical="center"/>
    </xf>
    <xf numFmtId="0" fontId="9" fillId="26" borderId="92" xfId="0" applyFont="1" applyFill="1" applyBorder="1" applyAlignment="1">
      <alignment vertical="center" wrapText="1"/>
    </xf>
    <xf numFmtId="0" fontId="2" fillId="0" borderId="0" xfId="292"/>
    <xf numFmtId="0" fontId="2" fillId="0" borderId="0" xfId="292" applyAlignment="1">
      <alignment wrapText="1"/>
    </xf>
    <xf numFmtId="0" fontId="13" fillId="0" borderId="92" xfId="292" applyFont="1" applyBorder="1" applyAlignment="1">
      <alignment vertical="center" wrapText="1"/>
    </xf>
    <xf numFmtId="170" fontId="13" fillId="0" borderId="92" xfId="292" applyNumberFormat="1" applyFont="1" applyBorder="1" applyAlignment="1" applyProtection="1">
      <alignment horizontal="right" vertical="center" wrapText="1"/>
      <protection locked="0"/>
    </xf>
    <xf numFmtId="170" fontId="2" fillId="0" borderId="0" xfId="292" applyNumberFormat="1"/>
    <xf numFmtId="9" fontId="0" fillId="0" borderId="0" xfId="293" applyFont="1"/>
    <xf numFmtId="3" fontId="2" fillId="0" borderId="0" xfId="292" applyNumberFormat="1"/>
    <xf numFmtId="168" fontId="82" fillId="0" borderId="113" xfId="292" applyNumberFormat="1" applyFont="1" applyBorder="1" applyAlignment="1">
      <alignment horizontal="left" vertical="center" wrapText="1"/>
    </xf>
    <xf numFmtId="170" fontId="82" fillId="0" borderId="100" xfId="292" applyNumberFormat="1" applyFont="1" applyBorder="1" applyAlignment="1">
      <alignment horizontal="right" vertical="center" wrapText="1"/>
    </xf>
    <xf numFmtId="168" fontId="82" fillId="0" borderId="0" xfId="292" applyNumberFormat="1" applyFont="1" applyAlignment="1">
      <alignment horizontal="left" vertical="center" wrapText="1"/>
    </xf>
    <xf numFmtId="170" fontId="82" fillId="33" borderId="0" xfId="292" applyNumberFormat="1" applyFont="1" applyFill="1" applyAlignment="1">
      <alignment horizontal="right" vertical="center" wrapText="1"/>
    </xf>
    <xf numFmtId="170" fontId="82" fillId="0" borderId="0" xfId="292" applyNumberFormat="1" applyFont="1" applyAlignment="1">
      <alignment horizontal="right" vertical="center" wrapText="1"/>
    </xf>
    <xf numFmtId="0" fontId="13" fillId="0" borderId="0" xfId="292" applyFont="1" applyAlignment="1">
      <alignment vertical="center" wrapText="1"/>
    </xf>
    <xf numFmtId="179" fontId="0" fillId="0" borderId="0" xfId="293" applyNumberFormat="1" applyFont="1"/>
    <xf numFmtId="170" fontId="13" fillId="34" borderId="92" xfId="292" applyNumberFormat="1" applyFont="1" applyFill="1" applyBorder="1" applyAlignment="1" applyProtection="1">
      <alignment horizontal="right" vertical="center" wrapText="1"/>
      <protection locked="0"/>
    </xf>
    <xf numFmtId="170" fontId="13" fillId="40" borderId="92" xfId="292" applyNumberFormat="1" applyFont="1" applyFill="1" applyBorder="1" applyAlignment="1" applyProtection="1">
      <alignment horizontal="right" vertical="center" wrapText="1"/>
      <protection locked="0"/>
    </xf>
    <xf numFmtId="179" fontId="13" fillId="33" borderId="92" xfId="293" applyNumberFormat="1" applyFont="1" applyFill="1" applyBorder="1" applyAlignment="1" applyProtection="1">
      <alignment horizontal="right" vertical="center" wrapText="1"/>
      <protection locked="0"/>
    </xf>
    <xf numFmtId="170" fontId="13" fillId="33" borderId="92" xfId="292" applyNumberFormat="1" applyFont="1" applyFill="1" applyBorder="1" applyAlignment="1" applyProtection="1">
      <alignment horizontal="right" vertical="center" wrapText="1"/>
      <protection locked="0"/>
    </xf>
    <xf numFmtId="0" fontId="82" fillId="37" borderId="92" xfId="292" applyFont="1" applyFill="1" applyBorder="1" applyAlignment="1">
      <alignment horizontal="center" vertical="center"/>
    </xf>
    <xf numFmtId="0" fontId="82" fillId="37" borderId="92" xfId="292" applyFont="1" applyFill="1" applyBorder="1" applyAlignment="1">
      <alignment horizontal="center" vertical="center" wrapText="1"/>
    </xf>
    <xf numFmtId="0" fontId="9" fillId="33" borderId="97" xfId="0" applyFont="1" applyFill="1" applyBorder="1" applyAlignment="1">
      <alignment vertical="center"/>
    </xf>
    <xf numFmtId="0" fontId="9" fillId="36" borderId="92" xfId="0" applyFont="1" applyFill="1" applyBorder="1" applyAlignment="1">
      <alignment vertical="center"/>
    </xf>
    <xf numFmtId="0" fontId="12" fillId="0" borderId="0" xfId="0" applyFont="1" applyAlignment="1" applyProtection="1">
      <alignment vertical="top"/>
    </xf>
    <xf numFmtId="181" fontId="13" fillId="34" borderId="92" xfId="292" applyNumberFormat="1" applyFont="1" applyFill="1" applyBorder="1" applyAlignment="1" applyProtection="1">
      <alignment horizontal="center" vertical="center" wrapText="1"/>
      <protection locked="0"/>
    </xf>
    <xf numFmtId="0" fontId="81" fillId="0" borderId="0" xfId="292" applyFont="1"/>
    <xf numFmtId="170" fontId="82" fillId="35" borderId="100" xfId="292" applyNumberFormat="1" applyFont="1" applyFill="1" applyBorder="1" applyAlignment="1">
      <alignment horizontal="right" vertical="center" wrapText="1"/>
    </xf>
    <xf numFmtId="0" fontId="13" fillId="0" borderId="14" xfId="292" applyFont="1" applyBorder="1" applyAlignment="1">
      <alignment vertical="center" wrapText="1"/>
    </xf>
    <xf numFmtId="170" fontId="13" fillId="0" borderId="13" xfId="292" applyNumberFormat="1" applyFont="1" applyBorder="1" applyAlignment="1">
      <alignment horizontal="right" vertical="center" wrapText="1"/>
    </xf>
    <xf numFmtId="170" fontId="13" fillId="0" borderId="31" xfId="292" applyNumberFormat="1" applyFont="1" applyBorder="1" applyAlignment="1">
      <alignment horizontal="right" vertical="center" wrapText="1"/>
    </xf>
    <xf numFmtId="4" fontId="9" fillId="33" borderId="72" xfId="0" applyNumberFormat="1" applyFont="1" applyFill="1" applyBorder="1" applyAlignment="1" applyProtection="1">
      <alignment vertical="center" wrapText="1"/>
    </xf>
    <xf numFmtId="4" fontId="9" fillId="33" borderId="82" xfId="0" applyNumberFormat="1" applyFont="1" applyFill="1" applyBorder="1" applyAlignment="1" applyProtection="1">
      <alignment vertical="center" wrapText="1"/>
    </xf>
    <xf numFmtId="170" fontId="82" fillId="34" borderId="100" xfId="292" applyNumberFormat="1" applyFont="1" applyFill="1" applyBorder="1" applyAlignment="1" applyProtection="1">
      <alignment horizontal="right" vertical="center" wrapText="1"/>
      <protection locked="0"/>
    </xf>
    <xf numFmtId="3" fontId="9" fillId="40" borderId="22" xfId="0" applyNumberFormat="1" applyFont="1" applyFill="1" applyBorder="1" applyAlignment="1" applyProtection="1">
      <alignment vertical="center"/>
      <protection locked="0"/>
    </xf>
    <xf numFmtId="0" fontId="15" fillId="26" borderId="0" xfId="239" applyFont="1" applyFill="1" applyAlignment="1" applyProtection="1">
      <alignment vertical="center"/>
    </xf>
    <xf numFmtId="0" fontId="11" fillId="0" borderId="0" xfId="0" applyFont="1" applyAlignment="1" applyProtection="1">
      <alignment vertical="center" wrapText="1"/>
    </xf>
    <xf numFmtId="0" fontId="9" fillId="0" borderId="0" xfId="287" applyFont="1" applyAlignment="1" applyProtection="1">
      <alignment vertical="center"/>
    </xf>
    <xf numFmtId="0" fontId="11" fillId="37" borderId="47" xfId="0" applyFont="1" applyFill="1" applyBorder="1" applyAlignment="1" applyProtection="1">
      <alignment horizontal="center" vertical="center"/>
    </xf>
    <xf numFmtId="0" fontId="9" fillId="0" borderId="90" xfId="0" applyFont="1" applyBorder="1" applyAlignment="1" applyProtection="1">
      <alignment horizontal="left" vertical="center"/>
    </xf>
    <xf numFmtId="3" fontId="9" fillId="0" borderId="50" xfId="0" applyNumberFormat="1" applyFont="1" applyFill="1" applyBorder="1" applyAlignment="1" applyProtection="1">
      <alignment vertical="center"/>
    </xf>
    <xf numFmtId="3" fontId="9" fillId="0" borderId="50" xfId="0" applyNumberFormat="1" applyFont="1" applyBorder="1" applyAlignment="1" applyProtection="1">
      <alignment vertical="center"/>
    </xf>
    <xf numFmtId="3" fontId="9" fillId="0" borderId="0" xfId="287" applyNumberFormat="1" applyFont="1" applyAlignment="1" applyProtection="1">
      <alignment vertical="center"/>
    </xf>
    <xf numFmtId="0" fontId="73" fillId="0" borderId="26" xfId="287" applyFont="1" applyBorder="1" applyAlignment="1" applyProtection="1">
      <alignment vertical="center"/>
    </xf>
    <xf numFmtId="0" fontId="9" fillId="0" borderId="68" xfId="287" applyFont="1" applyBorder="1" applyAlignment="1" applyProtection="1">
      <alignment vertical="center"/>
    </xf>
    <xf numFmtId="0" fontId="73" fillId="0" borderId="90" xfId="287" applyFont="1" applyBorder="1" applyAlignment="1" applyProtection="1">
      <alignment vertical="center"/>
    </xf>
    <xf numFmtId="0" fontId="19" fillId="0" borderId="92" xfId="287" applyFont="1" applyBorder="1" applyAlignment="1" applyProtection="1">
      <alignment horizontal="centerContinuous" vertical="center"/>
    </xf>
    <xf numFmtId="0" fontId="9" fillId="0" borderId="92" xfId="287" applyFont="1" applyBorder="1" applyAlignment="1" applyProtection="1">
      <alignment horizontal="centerContinuous" vertical="center"/>
    </xf>
    <xf numFmtId="0" fontId="9" fillId="0" borderId="13" xfId="287" applyFont="1" applyBorder="1" applyAlignment="1" applyProtection="1">
      <alignment vertical="center"/>
    </xf>
    <xf numFmtId="0" fontId="19" fillId="0" borderId="17" xfId="287" applyFont="1" applyBorder="1" applyAlignment="1" applyProtection="1">
      <alignment horizontal="centerContinuous" vertical="center"/>
    </xf>
    <xf numFmtId="0" fontId="19" fillId="0" borderId="15" xfId="287" applyFont="1" applyBorder="1" applyAlignment="1" applyProtection="1">
      <alignment horizontal="centerContinuous" vertical="center"/>
    </xf>
    <xf numFmtId="0" fontId="9" fillId="0" borderId="19" xfId="287" applyFont="1" applyBorder="1" applyAlignment="1" applyProtection="1">
      <alignment vertical="center"/>
    </xf>
    <xf numFmtId="0" fontId="19" fillId="0" borderId="13" xfId="287" applyFont="1" applyBorder="1" applyAlignment="1" applyProtection="1">
      <alignment vertical="center"/>
    </xf>
    <xf numFmtId="0" fontId="19" fillId="0" borderId="0" xfId="287" applyFont="1" applyAlignment="1" applyProtection="1">
      <alignment horizontal="center" vertical="center"/>
    </xf>
    <xf numFmtId="176" fontId="9" fillId="0" borderId="92" xfId="287" applyNumberFormat="1" applyFont="1" applyBorder="1" applyAlignment="1" applyProtection="1">
      <alignment horizontal="center" vertical="center"/>
    </xf>
    <xf numFmtId="0" fontId="19" fillId="0" borderId="0" xfId="287" applyFont="1" applyAlignment="1" applyProtection="1">
      <alignment vertical="center" wrapText="1"/>
    </xf>
    <xf numFmtId="0" fontId="19" fillId="0" borderId="90" xfId="287" applyFont="1" applyBorder="1" applyAlignment="1" applyProtection="1">
      <alignment vertical="center" wrapText="1"/>
    </xf>
    <xf numFmtId="0" fontId="9" fillId="0" borderId="92" xfId="287" applyFont="1" applyBorder="1" applyAlignment="1" applyProtection="1">
      <alignment horizontal="center" vertical="center" wrapText="1"/>
    </xf>
    <xf numFmtId="0" fontId="19" fillId="0" borderId="13" xfId="287" applyFont="1" applyBorder="1" applyAlignment="1" applyProtection="1">
      <alignment horizontal="center" vertical="center"/>
    </xf>
    <xf numFmtId="4" fontId="9" fillId="0" borderId="92" xfId="287" applyNumberFormat="1" applyFont="1" applyBorder="1" applyAlignment="1" applyProtection="1">
      <alignment horizontal="center" vertical="center" wrapText="1"/>
    </xf>
    <xf numFmtId="0" fontId="9" fillId="0" borderId="98" xfId="287" applyFont="1" applyBorder="1" applyAlignment="1" applyProtection="1">
      <alignment horizontal="center" vertical="center" wrapText="1"/>
    </xf>
    <xf numFmtId="0" fontId="9" fillId="0" borderId="97" xfId="287" applyFont="1" applyBorder="1" applyAlignment="1" applyProtection="1">
      <alignment horizontal="center" vertical="center" wrapText="1"/>
    </xf>
    <xf numFmtId="0" fontId="19" fillId="0" borderId="92" xfId="287" applyFont="1" applyBorder="1" applyAlignment="1" applyProtection="1">
      <alignment horizontal="center" vertical="center" wrapText="1"/>
    </xf>
    <xf numFmtId="0" fontId="9" fillId="0" borderId="90" xfId="287" applyFont="1" applyBorder="1" applyAlignment="1" applyProtection="1">
      <alignment vertical="center"/>
    </xf>
    <xf numFmtId="168" fontId="9" fillId="0" borderId="13" xfId="287" applyNumberFormat="1" applyFont="1" applyBorder="1" applyAlignment="1" applyProtection="1">
      <alignment horizontal="center" vertical="center"/>
    </xf>
    <xf numFmtId="2" fontId="19" fillId="0" borderId="0" xfId="287" applyNumberFormat="1" applyFont="1" applyAlignment="1" applyProtection="1">
      <alignment horizontal="center" vertical="center"/>
    </xf>
    <xf numFmtId="3" fontId="9" fillId="0" borderId="92" xfId="287" applyNumberFormat="1" applyFont="1" applyBorder="1" applyAlignment="1" applyProtection="1">
      <alignment vertical="center"/>
    </xf>
    <xf numFmtId="3" fontId="19" fillId="0" borderId="92" xfId="287" applyNumberFormat="1" applyFont="1" applyBorder="1" applyAlignment="1" applyProtection="1">
      <alignment horizontal="right" vertical="center"/>
    </xf>
    <xf numFmtId="177" fontId="19" fillId="0" borderId="0" xfId="287" applyNumberFormat="1" applyFont="1" applyAlignment="1" applyProtection="1">
      <alignment horizontal="center" vertical="center"/>
    </xf>
    <xf numFmtId="178" fontId="9" fillId="0" borderId="0" xfId="287" applyNumberFormat="1" applyFont="1" applyAlignment="1" applyProtection="1">
      <alignment horizontal="center" vertical="center"/>
    </xf>
    <xf numFmtId="0" fontId="19" fillId="0" borderId="90" xfId="287" applyFont="1" applyBorder="1" applyAlignment="1" applyProtection="1">
      <alignment vertical="center"/>
    </xf>
    <xf numFmtId="170" fontId="9" fillId="0" borderId="14" xfId="287" applyNumberFormat="1" applyFont="1" applyBorder="1" applyAlignment="1" applyProtection="1">
      <alignment vertical="center"/>
    </xf>
    <xf numFmtId="170" fontId="9" fillId="0" borderId="0" xfId="287" applyNumberFormat="1" applyFont="1" applyAlignment="1" applyProtection="1">
      <alignment vertical="center"/>
    </xf>
    <xf numFmtId="170" fontId="9" fillId="0" borderId="13" xfId="287" applyNumberFormat="1" applyFont="1" applyBorder="1" applyAlignment="1" applyProtection="1">
      <alignment vertical="center"/>
    </xf>
    <xf numFmtId="0" fontId="9" fillId="0" borderId="14" xfId="287" applyFont="1" applyBorder="1" applyAlignment="1" applyProtection="1">
      <alignment vertical="center"/>
    </xf>
    <xf numFmtId="0" fontId="19" fillId="0" borderId="94" xfId="287" applyFont="1" applyBorder="1" applyAlignment="1" applyProtection="1">
      <alignment horizontal="centerContinuous" vertical="center"/>
    </xf>
    <xf numFmtId="0" fontId="19" fillId="0" borderId="95" xfId="287" applyFont="1" applyBorder="1" applyAlignment="1" applyProtection="1">
      <alignment horizontal="centerContinuous" vertical="center"/>
    </xf>
    <xf numFmtId="0" fontId="19" fillId="0" borderId="0" xfId="287" applyFont="1" applyAlignment="1" applyProtection="1">
      <alignment vertical="center"/>
    </xf>
    <xf numFmtId="0" fontId="19" fillId="0" borderId="93" xfId="287" applyFont="1" applyBorder="1" applyAlignment="1" applyProtection="1">
      <alignment horizontal="centerContinuous" vertical="center"/>
    </xf>
    <xf numFmtId="4" fontId="9" fillId="0" borderId="96" xfId="287" applyNumberFormat="1" applyFont="1" applyBorder="1" applyAlignment="1" applyProtection="1">
      <alignment horizontal="center" vertical="center" wrapText="1"/>
    </xf>
    <xf numFmtId="4" fontId="9" fillId="0" borderId="97" xfId="287" applyNumberFormat="1" applyFont="1" applyBorder="1" applyAlignment="1" applyProtection="1">
      <alignment horizontal="center" vertical="center" wrapText="1"/>
    </xf>
    <xf numFmtId="4" fontId="19" fillId="0" borderId="0" xfId="287" applyNumberFormat="1" applyFont="1" applyAlignment="1" applyProtection="1">
      <alignment horizontal="center" vertical="center"/>
    </xf>
    <xf numFmtId="0" fontId="9" fillId="0" borderId="90" xfId="287" applyFont="1" applyBorder="1" applyAlignment="1" applyProtection="1">
      <alignment horizontal="left" vertical="center"/>
    </xf>
    <xf numFmtId="0" fontId="9" fillId="0" borderId="13" xfId="287" applyFont="1" applyBorder="1" applyAlignment="1" applyProtection="1">
      <alignment horizontal="center" vertical="center"/>
    </xf>
    <xf numFmtId="170" fontId="75" fillId="0" borderId="0" xfId="287" applyNumberFormat="1" applyFont="1" applyAlignment="1" applyProtection="1">
      <alignment horizontal="center" vertical="center"/>
    </xf>
    <xf numFmtId="168" fontId="75" fillId="0" borderId="13" xfId="287" applyNumberFormat="1" applyFont="1" applyBorder="1" applyAlignment="1" applyProtection="1">
      <alignment horizontal="center" vertical="center"/>
    </xf>
    <xf numFmtId="0" fontId="9" fillId="0" borderId="90" xfId="287" applyFont="1" applyBorder="1" applyAlignment="1" applyProtection="1">
      <alignment vertical="center" wrapText="1"/>
    </xf>
    <xf numFmtId="3" fontId="19" fillId="0" borderId="0" xfId="287" applyNumberFormat="1" applyFont="1" applyAlignment="1" applyProtection="1">
      <alignment horizontal="right" vertical="center"/>
    </xf>
    <xf numFmtId="168" fontId="9" fillId="0" borderId="95" xfId="287" applyNumberFormat="1" applyFont="1" applyBorder="1" applyAlignment="1" applyProtection="1">
      <alignment horizontal="right" vertical="center"/>
    </xf>
    <xf numFmtId="168" fontId="9" fillId="0" borderId="92" xfId="287" applyNumberFormat="1" applyFont="1" applyBorder="1" applyAlignment="1" applyProtection="1">
      <alignment horizontal="right" vertical="center"/>
    </xf>
    <xf numFmtId="0" fontId="9" fillId="0" borderId="96" xfId="287" applyFont="1" applyBorder="1" applyAlignment="1" applyProtection="1">
      <alignment horizontal="center" vertical="center" wrapText="1"/>
    </xf>
    <xf numFmtId="168" fontId="9" fillId="0" borderId="94" xfId="287" applyNumberFormat="1" applyFont="1" applyBorder="1" applyAlignment="1" applyProtection="1">
      <alignment horizontal="right" vertical="center"/>
    </xf>
    <xf numFmtId="0" fontId="19" fillId="0" borderId="0" xfId="287" applyFont="1" applyAlignment="1" applyProtection="1">
      <alignment horizontal="center" vertical="center" wrapText="1"/>
    </xf>
    <xf numFmtId="0" fontId="19" fillId="33" borderId="90" xfId="287" applyFont="1" applyFill="1" applyBorder="1" applyAlignment="1" applyProtection="1">
      <alignment vertical="center"/>
    </xf>
    <xf numFmtId="0" fontId="19" fillId="0" borderId="80" xfId="0" applyFont="1" applyBorder="1" applyAlignment="1" applyProtection="1">
      <alignment horizontal="center" vertical="center" wrapText="1"/>
    </xf>
    <xf numFmtId="4" fontId="9" fillId="0" borderId="96" xfId="0" applyNumberFormat="1" applyFont="1" applyBorder="1" applyAlignment="1" applyProtection="1">
      <alignment horizontal="center" vertical="center" wrapText="1"/>
    </xf>
    <xf numFmtId="4" fontId="9" fillId="0" borderId="97" xfId="0" applyNumberFormat="1" applyFont="1" applyBorder="1" applyAlignment="1" applyProtection="1">
      <alignment horizontal="center" vertical="center" wrapText="1"/>
    </xf>
    <xf numFmtId="0" fontId="9" fillId="0" borderId="67" xfId="287" applyFont="1" applyBorder="1" applyAlignment="1" applyProtection="1">
      <alignment vertical="center"/>
    </xf>
    <xf numFmtId="0" fontId="9" fillId="0" borderId="97" xfId="0" applyFont="1" applyBorder="1" applyAlignment="1" applyProtection="1">
      <alignment horizontal="center" vertical="center" wrapText="1"/>
    </xf>
    <xf numFmtId="0" fontId="9" fillId="0" borderId="90" xfId="0" applyFont="1" applyBorder="1" applyAlignment="1" applyProtection="1">
      <alignment vertical="center"/>
    </xf>
    <xf numFmtId="3" fontId="9" fillId="0" borderId="92" xfId="0" applyNumberFormat="1" applyFont="1" applyBorder="1" applyAlignment="1" applyProtection="1">
      <alignment vertical="center"/>
    </xf>
    <xf numFmtId="168" fontId="9" fillId="0" borderId="92" xfId="0" applyNumberFormat="1" applyFont="1" applyBorder="1" applyAlignment="1" applyProtection="1">
      <alignment horizontal="right" vertical="center"/>
    </xf>
    <xf numFmtId="168" fontId="9" fillId="0" borderId="0" xfId="287" applyNumberFormat="1" applyFont="1" applyAlignment="1" applyProtection="1">
      <alignment horizontal="center" vertical="center"/>
    </xf>
    <xf numFmtId="178" fontId="9" fillId="0" borderId="0" xfId="287" applyNumberFormat="1" applyFont="1" applyAlignment="1" applyProtection="1">
      <alignment vertical="center"/>
    </xf>
    <xf numFmtId="0" fontId="19" fillId="0" borderId="0" xfId="287" applyFont="1" applyAlignment="1" applyProtection="1">
      <alignment horizontal="right" vertical="center"/>
    </xf>
    <xf numFmtId="3" fontId="9" fillId="0" borderId="93" xfId="287" applyNumberFormat="1" applyFont="1" applyBorder="1" applyAlignment="1" applyProtection="1">
      <alignment vertical="center"/>
    </xf>
    <xf numFmtId="0" fontId="19" fillId="0" borderId="95" xfId="287" applyFont="1" applyBorder="1" applyAlignment="1" applyProtection="1">
      <alignment horizontal="center" vertical="center" wrapText="1"/>
    </xf>
    <xf numFmtId="0" fontId="19" fillId="0" borderId="0" xfId="287" applyFont="1" applyAlignment="1" applyProtection="1">
      <alignment horizontal="centerContinuous" vertical="center" wrapText="1"/>
    </xf>
    <xf numFmtId="0" fontId="19" fillId="0" borderId="0" xfId="287" applyFont="1" applyAlignment="1" applyProtection="1">
      <alignment horizontal="centerContinuous" vertical="center"/>
    </xf>
    <xf numFmtId="0" fontId="19" fillId="0" borderId="13" xfId="287" applyFont="1" applyBorder="1" applyAlignment="1" applyProtection="1">
      <alignment horizontal="centerContinuous" vertical="center"/>
    </xf>
    <xf numFmtId="0" fontId="9" fillId="0" borderId="0" xfId="287" applyFont="1" applyAlignment="1" applyProtection="1">
      <alignment horizontal="center" vertical="center"/>
    </xf>
    <xf numFmtId="0" fontId="9" fillId="0" borderId="21" xfId="0" applyFont="1" applyBorder="1" applyAlignment="1" applyProtection="1">
      <alignment vertical="center" wrapText="1"/>
    </xf>
    <xf numFmtId="170" fontId="75" fillId="0" borderId="0" xfId="287" applyNumberFormat="1" applyFont="1" applyAlignment="1" applyProtection="1">
      <alignment horizontal="right" vertical="center"/>
    </xf>
    <xf numFmtId="170" fontId="75" fillId="0" borderId="13" xfId="287" applyNumberFormat="1" applyFont="1" applyBorder="1" applyAlignment="1" applyProtection="1">
      <alignment horizontal="right" vertical="center"/>
    </xf>
    <xf numFmtId="3" fontId="19" fillId="0" borderId="92" xfId="287" applyNumberFormat="1" applyFont="1" applyBorder="1" applyAlignment="1" applyProtection="1">
      <alignment vertical="center"/>
    </xf>
    <xf numFmtId="168" fontId="9" fillId="0" borderId="67" xfId="287" applyNumberFormat="1" applyFont="1" applyBorder="1" applyAlignment="1" applyProtection="1">
      <alignment horizontal="right" vertical="center"/>
    </xf>
    <xf numFmtId="4" fontId="9" fillId="0" borderId="67" xfId="287" applyNumberFormat="1" applyFont="1" applyBorder="1" applyAlignment="1" applyProtection="1">
      <alignment vertical="center"/>
    </xf>
    <xf numFmtId="0" fontId="9" fillId="0" borderId="21" xfId="287" applyFont="1" applyBorder="1" applyAlignment="1" applyProtection="1">
      <alignment vertical="center" wrapText="1"/>
    </xf>
    <xf numFmtId="0" fontId="19" fillId="0" borderId="14" xfId="287" applyFont="1" applyBorder="1" applyAlignment="1" applyProtection="1">
      <alignment horizontal="centerContinuous" vertical="center" wrapText="1"/>
    </xf>
    <xf numFmtId="0" fontId="9" fillId="0" borderId="48" xfId="0" applyFont="1" applyBorder="1" applyAlignment="1" applyProtection="1">
      <alignment vertical="center" wrapText="1"/>
    </xf>
    <xf numFmtId="168" fontId="9" fillId="0" borderId="97" xfId="287" applyNumberFormat="1" applyFont="1" applyFill="1" applyBorder="1" applyAlignment="1" applyProtection="1">
      <alignment horizontal="right" vertical="center"/>
    </xf>
    <xf numFmtId="0" fontId="19" fillId="0" borderId="0" xfId="287" applyFont="1" applyBorder="1" applyAlignment="1" applyProtection="1">
      <alignment horizontal="centerContinuous" vertical="center" wrapText="1"/>
    </xf>
    <xf numFmtId="170" fontId="9" fillId="33" borderId="97" xfId="287" applyNumberFormat="1" applyFont="1" applyFill="1" applyBorder="1" applyAlignment="1" applyProtection="1">
      <alignment horizontal="right" vertical="center"/>
    </xf>
    <xf numFmtId="3" fontId="9" fillId="0" borderId="14" xfId="287" applyNumberFormat="1" applyFont="1" applyBorder="1" applyAlignment="1" applyProtection="1">
      <alignment vertical="center"/>
    </xf>
    <xf numFmtId="0" fontId="19" fillId="0" borderId="64" xfId="0" applyFont="1" applyBorder="1" applyAlignment="1" applyProtection="1">
      <alignment vertical="center" wrapText="1"/>
    </xf>
    <xf numFmtId="168" fontId="9" fillId="0" borderId="37" xfId="287" applyNumberFormat="1" applyFont="1" applyFill="1" applyBorder="1" applyAlignment="1" applyProtection="1">
      <alignment horizontal="right" vertical="center"/>
    </xf>
    <xf numFmtId="170" fontId="9" fillId="33" borderId="37" xfId="287" applyNumberFormat="1" applyFont="1" applyFill="1" applyBorder="1" applyAlignment="1" applyProtection="1">
      <alignment horizontal="right" vertical="center"/>
    </xf>
    <xf numFmtId="168" fontId="9" fillId="0" borderId="75" xfId="287" applyNumberFormat="1" applyFont="1" applyFill="1" applyBorder="1" applyAlignment="1" applyProtection="1">
      <alignment horizontal="right" vertical="center"/>
    </xf>
    <xf numFmtId="170" fontId="9" fillId="33" borderId="98" xfId="287" applyNumberFormat="1" applyFont="1" applyFill="1" applyBorder="1" applyAlignment="1" applyProtection="1">
      <alignment horizontal="right" vertical="center"/>
    </xf>
    <xf numFmtId="0" fontId="19" fillId="0" borderId="95" xfId="287" applyFont="1" applyBorder="1" applyAlignment="1" applyProtection="1">
      <alignment horizontal="centerContinuous" vertical="center" wrapText="1"/>
    </xf>
    <xf numFmtId="0" fontId="19" fillId="0" borderId="92" xfId="287" applyFont="1" applyBorder="1" applyAlignment="1" applyProtection="1">
      <alignment horizontal="centerContinuous" vertical="center" wrapText="1"/>
    </xf>
    <xf numFmtId="0" fontId="9" fillId="0" borderId="95" xfId="287" applyFont="1" applyBorder="1" applyAlignment="1" applyProtection="1">
      <alignment horizontal="center" vertical="center" wrapText="1"/>
    </xf>
    <xf numFmtId="0" fontId="9" fillId="33" borderId="0" xfId="287" applyFont="1" applyFill="1" applyAlignment="1" applyProtection="1">
      <alignment horizontal="center" vertical="center"/>
    </xf>
    <xf numFmtId="168" fontId="9" fillId="0" borderId="0" xfId="287" applyNumberFormat="1" applyFont="1" applyAlignment="1" applyProtection="1">
      <alignment horizontal="right" vertical="center"/>
    </xf>
    <xf numFmtId="170" fontId="9" fillId="0" borderId="75" xfId="287" applyNumberFormat="1" applyFont="1" applyBorder="1" applyAlignment="1" applyProtection="1">
      <alignment vertical="center"/>
    </xf>
    <xf numFmtId="0" fontId="11" fillId="0" borderId="93" xfId="287" applyBorder="1" applyAlignment="1" applyProtection="1">
      <alignment vertical="center"/>
    </xf>
    <xf numFmtId="2" fontId="19" fillId="0" borderId="90" xfId="287" applyNumberFormat="1" applyFont="1" applyBorder="1" applyAlignment="1" applyProtection="1">
      <alignment vertical="center"/>
    </xf>
    <xf numFmtId="170" fontId="9" fillId="0" borderId="98" xfId="287" applyNumberFormat="1" applyFont="1" applyBorder="1" applyAlignment="1" applyProtection="1">
      <alignment vertical="center"/>
    </xf>
    <xf numFmtId="0" fontId="19" fillId="0" borderId="0" xfId="287" applyFont="1" applyBorder="1" applyAlignment="1" applyProtection="1">
      <alignment vertical="center"/>
    </xf>
    <xf numFmtId="0" fontId="14" fillId="0" borderId="90" xfId="0" applyFont="1" applyBorder="1" applyAlignment="1" applyProtection="1">
      <alignment horizontal="center" vertical="center" wrapText="1"/>
    </xf>
    <xf numFmtId="0" fontId="9" fillId="0" borderId="95" xfId="0" applyFont="1" applyBorder="1" applyAlignment="1" applyProtection="1">
      <alignment horizontal="center" vertical="center" wrapText="1"/>
    </xf>
    <xf numFmtId="0" fontId="9" fillId="0" borderId="92" xfId="0" applyFont="1" applyBorder="1" applyAlignment="1" applyProtection="1">
      <alignment horizontal="center" vertical="center" wrapText="1"/>
    </xf>
    <xf numFmtId="4" fontId="9" fillId="0" borderId="92" xfId="0" applyNumberFormat="1" applyFont="1" applyBorder="1" applyAlignment="1" applyProtection="1">
      <alignment horizontal="center" vertical="center" wrapText="1"/>
    </xf>
    <xf numFmtId="4" fontId="19" fillId="0" borderId="92" xfId="0" applyNumberFormat="1" applyFont="1" applyBorder="1" applyAlignment="1" applyProtection="1">
      <alignment horizontal="center" vertical="center" wrapText="1"/>
    </xf>
    <xf numFmtId="170" fontId="14" fillId="0" borderId="37" xfId="287" applyNumberFormat="1" applyFont="1" applyBorder="1" applyAlignment="1" applyProtection="1">
      <alignment vertical="center"/>
    </xf>
    <xf numFmtId="168" fontId="9" fillId="0" borderId="96" xfId="0" applyNumberFormat="1" applyFont="1" applyBorder="1" applyAlignment="1" applyProtection="1">
      <alignment vertical="center"/>
    </xf>
    <xf numFmtId="170" fontId="9" fillId="0" borderId="92" xfId="0" applyNumberFormat="1" applyFont="1" applyBorder="1" applyAlignment="1" applyProtection="1">
      <alignment horizontal="right" vertical="center"/>
    </xf>
    <xf numFmtId="0" fontId="11" fillId="0" borderId="75" xfId="287" applyBorder="1" applyAlignment="1" applyProtection="1">
      <alignment vertical="center"/>
    </xf>
    <xf numFmtId="168" fontId="9" fillId="48" borderId="95" xfId="0" applyNumberFormat="1" applyFont="1" applyFill="1" applyBorder="1" applyAlignment="1" applyProtection="1">
      <alignment vertical="center"/>
    </xf>
    <xf numFmtId="168" fontId="9" fillId="48" borderId="92" xfId="0" applyNumberFormat="1" applyFont="1" applyFill="1" applyBorder="1" applyAlignment="1" applyProtection="1">
      <alignment vertical="center"/>
    </xf>
    <xf numFmtId="0" fontId="11" fillId="0" borderId="0" xfId="287" applyBorder="1" applyAlignment="1" applyProtection="1">
      <alignment vertical="center"/>
    </xf>
    <xf numFmtId="0" fontId="14" fillId="0" borderId="43" xfId="0" applyFont="1" applyBorder="1" applyAlignment="1" applyProtection="1">
      <alignment horizontal="center" vertical="center" wrapText="1"/>
    </xf>
    <xf numFmtId="0" fontId="19" fillId="0" borderId="95" xfId="0" applyFont="1" applyBorder="1" applyAlignment="1" applyProtection="1">
      <alignment horizontal="center" vertical="center" wrapText="1"/>
    </xf>
    <xf numFmtId="0" fontId="19" fillId="0" borderId="92" xfId="0" applyFont="1" applyBorder="1" applyAlignment="1" applyProtection="1">
      <alignment horizontal="center" vertical="center" wrapText="1"/>
    </xf>
    <xf numFmtId="168" fontId="9" fillId="33" borderId="0" xfId="0" applyNumberFormat="1" applyFont="1" applyFill="1" applyAlignment="1" applyProtection="1">
      <alignment vertical="center"/>
    </xf>
    <xf numFmtId="170" fontId="9" fillId="0" borderId="95" xfId="0" applyNumberFormat="1" applyFont="1" applyBorder="1" applyAlignment="1" applyProtection="1">
      <alignment vertical="center"/>
    </xf>
    <xf numFmtId="4" fontId="19" fillId="0" borderId="97" xfId="0" applyNumberFormat="1" applyFont="1" applyBorder="1" applyAlignment="1" applyProtection="1">
      <alignment horizontal="center" vertical="center" wrapText="1"/>
    </xf>
    <xf numFmtId="170" fontId="9" fillId="0" borderId="0" xfId="0" applyNumberFormat="1" applyFont="1" applyBorder="1" applyAlignment="1" applyProtection="1">
      <alignment vertical="center"/>
    </xf>
    <xf numFmtId="4" fontId="9" fillId="0" borderId="75" xfId="287" applyNumberFormat="1" applyFont="1" applyBorder="1" applyAlignment="1" applyProtection="1">
      <alignment horizontal="center" vertical="center" wrapText="1"/>
    </xf>
    <xf numFmtId="0" fontId="9" fillId="0" borderId="75" xfId="287" applyFont="1" applyBorder="1" applyAlignment="1" applyProtection="1">
      <alignment horizontal="center" vertical="center" wrapText="1"/>
    </xf>
    <xf numFmtId="168" fontId="9" fillId="0" borderId="95" xfId="0" applyNumberFormat="1" applyFont="1" applyBorder="1" applyAlignment="1" applyProtection="1">
      <alignment vertical="center"/>
    </xf>
    <xf numFmtId="168" fontId="9" fillId="0" borderId="37" xfId="0" applyNumberFormat="1" applyFont="1" applyBorder="1" applyAlignment="1" applyProtection="1">
      <alignment vertical="center"/>
    </xf>
    <xf numFmtId="168" fontId="9" fillId="0" borderId="0" xfId="0" applyNumberFormat="1" applyFont="1" applyAlignment="1" applyProtection="1">
      <alignment vertical="center"/>
    </xf>
    <xf numFmtId="4" fontId="9" fillId="0" borderId="0" xfId="287" applyNumberFormat="1" applyFont="1" applyBorder="1" applyAlignment="1" applyProtection="1">
      <alignment horizontal="center" vertical="center" wrapText="1"/>
    </xf>
    <xf numFmtId="0" fontId="9" fillId="0" borderId="0" xfId="287" applyFont="1" applyBorder="1" applyAlignment="1" applyProtection="1">
      <alignment horizontal="center" vertical="center" wrapText="1"/>
    </xf>
    <xf numFmtId="0" fontId="9" fillId="0" borderId="13" xfId="287" applyFont="1" applyBorder="1" applyAlignment="1" applyProtection="1">
      <alignment horizontal="center" vertical="center" wrapText="1"/>
    </xf>
    <xf numFmtId="168" fontId="9" fillId="0" borderId="92" xfId="0" applyNumberFormat="1" applyFont="1" applyBorder="1" applyAlignment="1" applyProtection="1">
      <alignment vertical="center"/>
    </xf>
    <xf numFmtId="0" fontId="9" fillId="0" borderId="92" xfId="0" applyFont="1" applyBorder="1" applyAlignment="1" applyProtection="1">
      <alignment vertical="center"/>
    </xf>
    <xf numFmtId="168" fontId="9" fillId="0" borderId="0" xfId="287" applyNumberFormat="1" applyFont="1" applyAlignment="1" applyProtection="1">
      <alignment vertical="center"/>
    </xf>
    <xf numFmtId="170" fontId="9" fillId="0" borderId="0" xfId="287" applyNumberFormat="1" applyFont="1" applyAlignment="1" applyProtection="1">
      <alignment vertical="center" wrapText="1"/>
    </xf>
    <xf numFmtId="170" fontId="9" fillId="0" borderId="0" xfId="287" applyNumberFormat="1" applyFont="1" applyBorder="1" applyAlignment="1" applyProtection="1">
      <alignment vertical="center"/>
    </xf>
    <xf numFmtId="168" fontId="9" fillId="0" borderId="0" xfId="287" applyNumberFormat="1" applyFont="1" applyBorder="1" applyAlignment="1" applyProtection="1">
      <alignment horizontal="center" vertical="center"/>
    </xf>
    <xf numFmtId="4" fontId="9" fillId="0" borderId="0" xfId="287" applyNumberFormat="1" applyFont="1" applyAlignment="1" applyProtection="1">
      <alignment vertical="center"/>
    </xf>
    <xf numFmtId="0" fontId="19" fillId="33" borderId="90" xfId="287" applyFont="1" applyFill="1" applyBorder="1" applyAlignment="1" applyProtection="1">
      <alignment horizontal="center" vertical="center"/>
    </xf>
    <xf numFmtId="0" fontId="19" fillId="0" borderId="96" xfId="287" applyFont="1" applyBorder="1" applyAlignment="1" applyProtection="1">
      <alignment horizontal="center" vertical="center" wrapText="1"/>
    </xf>
    <xf numFmtId="170" fontId="19" fillId="0" borderId="92" xfId="287" applyNumberFormat="1" applyFont="1" applyBorder="1" applyAlignment="1" applyProtection="1">
      <alignment horizontal="center" vertical="center" wrapText="1"/>
    </xf>
    <xf numFmtId="164" fontId="9" fillId="0" borderId="0" xfId="287" applyNumberFormat="1" applyFont="1" applyAlignment="1" applyProtection="1">
      <alignment horizontal="center" vertical="center"/>
    </xf>
    <xf numFmtId="170" fontId="9" fillId="0" borderId="14" xfId="287" applyNumberFormat="1" applyFont="1" applyBorder="1" applyAlignment="1" applyProtection="1">
      <alignment horizontal="right" vertical="center"/>
    </xf>
    <xf numFmtId="4" fontId="19" fillId="0" borderId="92" xfId="287" applyNumberFormat="1" applyFont="1" applyBorder="1" applyAlignment="1" applyProtection="1">
      <alignment horizontal="center" vertical="center" wrapText="1"/>
    </xf>
    <xf numFmtId="164" fontId="9" fillId="0" borderId="0" xfId="287" applyNumberFormat="1" applyFont="1" applyAlignment="1" applyProtection="1">
      <alignment vertical="center"/>
    </xf>
    <xf numFmtId="168" fontId="9" fillId="0" borderId="95" xfId="287" applyNumberFormat="1" applyFont="1" applyBorder="1" applyAlignment="1" applyProtection="1">
      <alignment vertical="center"/>
    </xf>
    <xf numFmtId="0" fontId="19" fillId="0" borderId="98" xfId="287" applyFont="1" applyBorder="1" applyAlignment="1" applyProtection="1">
      <alignment horizontal="center" vertical="center" wrapText="1"/>
    </xf>
    <xf numFmtId="168" fontId="9" fillId="0" borderId="92" xfId="287" applyNumberFormat="1" applyFont="1" applyBorder="1" applyAlignment="1" applyProtection="1">
      <alignment vertical="center"/>
    </xf>
    <xf numFmtId="168" fontId="9" fillId="0" borderId="14" xfId="287" applyNumberFormat="1" applyFont="1" applyBorder="1" applyAlignment="1" applyProtection="1">
      <alignment horizontal="center" vertical="center"/>
    </xf>
    <xf numFmtId="0" fontId="9" fillId="0" borderId="0" xfId="287" applyFont="1" applyBorder="1" applyAlignment="1" applyProtection="1">
      <alignment vertical="center"/>
    </xf>
    <xf numFmtId="0" fontId="19" fillId="0" borderId="0" xfId="287" applyFont="1" applyBorder="1" applyAlignment="1" applyProtection="1">
      <alignment horizontal="center" vertical="center"/>
    </xf>
    <xf numFmtId="0" fontId="9" fillId="0" borderId="51" xfId="287" applyFont="1" applyBorder="1" applyAlignment="1" applyProtection="1">
      <alignment vertical="center"/>
    </xf>
    <xf numFmtId="0" fontId="9" fillId="0" borderId="34" xfId="287" applyFont="1" applyBorder="1" applyAlignment="1" applyProtection="1">
      <alignment vertical="center"/>
    </xf>
    <xf numFmtId="0" fontId="9" fillId="0" borderId="52" xfId="287" applyFont="1" applyBorder="1" applyAlignment="1" applyProtection="1">
      <alignment vertical="center"/>
    </xf>
    <xf numFmtId="0" fontId="9" fillId="0" borderId="73" xfId="287" applyFont="1" applyBorder="1" applyAlignment="1" applyProtection="1">
      <alignment vertical="center"/>
    </xf>
    <xf numFmtId="0" fontId="9" fillId="0" borderId="91" xfId="287" applyFont="1" applyBorder="1" applyAlignment="1" applyProtection="1">
      <alignment vertical="center"/>
    </xf>
    <xf numFmtId="0" fontId="9" fillId="0" borderId="31" xfId="287" applyFont="1" applyBorder="1" applyAlignment="1" applyProtection="1">
      <alignment vertical="center"/>
    </xf>
    <xf numFmtId="0" fontId="9" fillId="0" borderId="41" xfId="287" applyFont="1" applyBorder="1" applyAlignment="1" applyProtection="1">
      <alignment vertical="center"/>
    </xf>
    <xf numFmtId="179" fontId="13" fillId="0" borderId="92" xfId="207" applyNumberFormat="1" applyFont="1" applyFill="1" applyBorder="1" applyAlignment="1" applyProtection="1">
      <alignment horizontal="right" vertical="center" wrapText="1"/>
      <protection locked="0"/>
    </xf>
    <xf numFmtId="0" fontId="9" fillId="26" borderId="92" xfId="0" applyFont="1" applyFill="1" applyBorder="1" applyAlignment="1" applyProtection="1">
      <alignment vertical="center"/>
    </xf>
    <xf numFmtId="0" fontId="84" fillId="0" borderId="0" xfId="0" applyFont="1" applyAlignment="1" applyProtection="1">
      <alignment vertical="center"/>
    </xf>
    <xf numFmtId="14" fontId="19" fillId="26" borderId="94" xfId="0" applyNumberFormat="1" applyFont="1" applyFill="1" applyBorder="1" applyAlignment="1" applyProtection="1">
      <alignment horizontal="right" vertical="center"/>
    </xf>
    <xf numFmtId="0" fontId="11" fillId="0" borderId="0" xfId="236" applyFont="1" applyBorder="1" applyAlignment="1" applyProtection="1">
      <alignment vertical="center"/>
    </xf>
    <xf numFmtId="170" fontId="63" fillId="0" borderId="14" xfId="288" applyNumberFormat="1" applyFont="1" applyBorder="1" applyAlignment="1" applyProtection="1">
      <alignment horizontal="right" vertical="center"/>
    </xf>
    <xf numFmtId="0" fontId="11" fillId="0" borderId="92" xfId="236" applyFont="1" applyBorder="1" applyAlignment="1" applyProtection="1">
      <alignment vertical="center" wrapText="1"/>
    </xf>
    <xf numFmtId="0" fontId="11" fillId="0" borderId="114" xfId="236" applyFont="1" applyBorder="1" applyAlignment="1" applyProtection="1">
      <alignment vertical="center"/>
    </xf>
    <xf numFmtId="0" fontId="60" fillId="0" borderId="0" xfId="0" applyFont="1" applyAlignment="1" applyProtection="1">
      <alignment horizontal="center" vertical="center"/>
    </xf>
    <xf numFmtId="0" fontId="63" fillId="50" borderId="93" xfId="282" applyFont="1" applyFill="1" applyBorder="1" applyAlignment="1" applyProtection="1">
      <alignment vertical="center"/>
    </xf>
    <xf numFmtId="0" fontId="72" fillId="50" borderId="94" xfId="282" applyFont="1" applyFill="1" applyBorder="1" applyAlignment="1" applyProtection="1">
      <alignment vertical="center"/>
    </xf>
    <xf numFmtId="0" fontId="72" fillId="50" borderId="95" xfId="282" applyFont="1" applyFill="1" applyBorder="1" applyAlignment="1" applyProtection="1">
      <alignment vertical="center"/>
    </xf>
    <xf numFmtId="0" fontId="19" fillId="0" borderId="97" xfId="287" applyFont="1" applyBorder="1" applyAlignment="1" applyProtection="1">
      <alignment horizontal="center" vertical="center" wrapText="1"/>
    </xf>
    <xf numFmtId="0" fontId="19" fillId="0" borderId="97" xfId="0" applyFont="1" applyBorder="1" applyAlignment="1" applyProtection="1">
      <alignment horizontal="center" vertical="center" wrapText="1"/>
    </xf>
    <xf numFmtId="0" fontId="19" fillId="0" borderId="90" xfId="287" applyFont="1" applyBorder="1" applyAlignment="1" applyProtection="1">
      <alignment horizontal="center" vertical="center" wrapText="1"/>
    </xf>
    <xf numFmtId="0" fontId="19" fillId="0" borderId="90" xfId="287" applyFont="1" applyBorder="1" applyAlignment="1" applyProtection="1">
      <alignment horizontal="center" vertical="center"/>
    </xf>
    <xf numFmtId="0" fontId="9" fillId="0" borderId="43" xfId="0" applyFont="1" applyBorder="1" applyAlignment="1" applyProtection="1">
      <alignment horizontal="left" vertical="center"/>
    </xf>
    <xf numFmtId="9" fontId="9" fillId="34" borderId="97" xfId="0" applyNumberFormat="1" applyFont="1" applyFill="1" applyBorder="1" applyAlignment="1" applyProtection="1">
      <alignment horizontal="center" vertical="center"/>
      <protection locked="0"/>
    </xf>
    <xf numFmtId="0" fontId="62" fillId="0" borderId="0" xfId="282" applyFont="1" applyFill="1" applyBorder="1" applyAlignment="1" applyProtection="1">
      <alignment horizontal="center" vertical="center"/>
    </xf>
    <xf numFmtId="0" fontId="62" fillId="39" borderId="28" xfId="283" applyFont="1" applyFill="1" applyBorder="1" applyAlignment="1" applyProtection="1">
      <alignment horizontal="center" vertical="center" wrapText="1"/>
    </xf>
    <xf numFmtId="0" fontId="62" fillId="39" borderId="32" xfId="283" applyFont="1" applyFill="1" applyBorder="1" applyAlignment="1" applyProtection="1">
      <alignment horizontal="center" vertical="center" wrapText="1"/>
    </xf>
    <xf numFmtId="0" fontId="0" fillId="26" borderId="92" xfId="0" quotePrefix="1" applyFill="1" applyBorder="1" applyAlignment="1">
      <alignment horizontal="center" vertical="center"/>
    </xf>
    <xf numFmtId="4" fontId="9" fillId="0" borderId="0" xfId="0" applyNumberFormat="1" applyFont="1" applyFill="1" applyBorder="1" applyAlignment="1" applyProtection="1">
      <alignment vertical="center" wrapText="1"/>
    </xf>
    <xf numFmtId="0" fontId="9" fillId="0" borderId="0" xfId="0" applyFont="1" applyAlignment="1" applyProtection="1">
      <alignment vertical="center" wrapText="1"/>
    </xf>
    <xf numFmtId="4" fontId="9" fillId="33" borderId="0" xfId="0" applyNumberFormat="1" applyFont="1" applyFill="1" applyBorder="1" applyAlignment="1" applyProtection="1">
      <alignment horizontal="left" vertical="center" wrapText="1"/>
    </xf>
    <xf numFmtId="4" fontId="9" fillId="33" borderId="0" xfId="0" applyNumberFormat="1" applyFont="1" applyFill="1" applyBorder="1" applyAlignment="1" applyProtection="1">
      <alignment vertical="center" wrapText="1"/>
    </xf>
    <xf numFmtId="4" fontId="9" fillId="0" borderId="0" xfId="0" applyNumberFormat="1" applyFont="1" applyFill="1" applyBorder="1" applyAlignment="1" applyProtection="1">
      <alignment horizontal="left" vertical="center" wrapText="1"/>
    </xf>
    <xf numFmtId="4" fontId="9" fillId="0" borderId="0" xfId="0" applyNumberFormat="1" applyFont="1" applyFill="1" applyBorder="1" applyAlignment="1" applyProtection="1">
      <alignment horizontal="left" vertical="top" wrapText="1"/>
    </xf>
    <xf numFmtId="0" fontId="14" fillId="0" borderId="0" xfId="236" applyFont="1" applyFill="1" applyBorder="1" applyAlignment="1" applyProtection="1">
      <alignment horizontal="center" vertical="center" wrapText="1"/>
    </xf>
    <xf numFmtId="4" fontId="9" fillId="26" borderId="0" xfId="0" applyNumberFormat="1" applyFont="1" applyFill="1" applyBorder="1" applyAlignment="1" applyProtection="1">
      <alignment horizontal="left" vertical="center" wrapText="1"/>
    </xf>
    <xf numFmtId="4" fontId="9" fillId="0" borderId="18" xfId="0" applyNumberFormat="1" applyFont="1" applyFill="1" applyBorder="1" applyAlignment="1" applyProtection="1">
      <alignment horizontal="left" vertical="center" wrapText="1"/>
    </xf>
    <xf numFmtId="0" fontId="9" fillId="0" borderId="18" xfId="0" applyFont="1" applyBorder="1" applyAlignment="1" applyProtection="1">
      <alignment horizontal="left" vertical="center" wrapText="1"/>
    </xf>
    <xf numFmtId="0" fontId="0" fillId="26" borderId="97" xfId="0" applyFill="1" applyBorder="1" applyAlignment="1">
      <alignment horizontal="center" vertical="center"/>
    </xf>
    <xf numFmtId="0" fontId="0" fillId="26" borderId="67" xfId="0" applyFill="1" applyBorder="1" applyAlignment="1">
      <alignment horizontal="center" vertical="center"/>
    </xf>
    <xf numFmtId="0" fontId="0" fillId="26" borderId="37" xfId="0" applyFill="1" applyBorder="1" applyAlignment="1">
      <alignment horizontal="center" vertical="center"/>
    </xf>
    <xf numFmtId="0" fontId="9" fillId="0" borderId="97" xfId="0" quotePrefix="1" applyFont="1" applyBorder="1" applyAlignment="1" applyProtection="1">
      <alignment horizontal="center" vertical="center"/>
    </xf>
    <xf numFmtId="0" fontId="9" fillId="0" borderId="67" xfId="0" quotePrefix="1" applyFont="1" applyBorder="1" applyAlignment="1" applyProtection="1">
      <alignment horizontal="center" vertical="center"/>
    </xf>
    <xf numFmtId="0" fontId="9" fillId="0" borderId="37" xfId="0" quotePrefix="1" applyFont="1" applyBorder="1" applyAlignment="1" applyProtection="1">
      <alignment horizontal="center" vertical="center"/>
    </xf>
    <xf numFmtId="0" fontId="9" fillId="0" borderId="96" xfId="0" quotePrefix="1" applyFont="1" applyBorder="1" applyAlignment="1">
      <alignment horizontal="center" vertical="center"/>
    </xf>
    <xf numFmtId="0" fontId="9" fillId="0" borderId="13" xfId="0" quotePrefix="1" applyFont="1" applyBorder="1" applyAlignment="1">
      <alignment horizontal="center" vertical="center"/>
    </xf>
    <xf numFmtId="0" fontId="9" fillId="0" borderId="15" xfId="0" quotePrefix="1" applyFont="1" applyBorder="1" applyAlignment="1">
      <alignment horizontal="center" vertical="center"/>
    </xf>
    <xf numFmtId="0" fontId="9" fillId="33" borderId="98" xfId="0" applyFont="1" applyFill="1" applyBorder="1" applyAlignment="1">
      <alignment horizontal="left" vertical="center" wrapText="1"/>
    </xf>
    <xf numFmtId="0" fontId="9" fillId="33" borderId="75" xfId="0" applyFont="1" applyFill="1" applyBorder="1" applyAlignment="1">
      <alignment horizontal="left" vertical="center" wrapText="1"/>
    </xf>
    <xf numFmtId="0" fontId="9" fillId="33" borderId="96" xfId="0" applyFont="1" applyFill="1" applyBorder="1" applyAlignment="1">
      <alignment horizontal="left" vertical="center" wrapText="1"/>
    </xf>
    <xf numFmtId="14" fontId="0" fillId="33" borderId="97" xfId="0" applyNumberFormat="1" applyFill="1" applyBorder="1" applyAlignment="1">
      <alignment horizontal="center" vertical="center"/>
    </xf>
    <xf numFmtId="14" fontId="0" fillId="33" borderId="67" xfId="0" applyNumberFormat="1" applyFill="1" applyBorder="1" applyAlignment="1">
      <alignment horizontal="center" vertical="center"/>
    </xf>
    <xf numFmtId="14" fontId="0" fillId="33" borderId="37" xfId="0" applyNumberFormat="1" applyFill="1" applyBorder="1" applyAlignment="1">
      <alignment horizontal="center" vertical="center"/>
    </xf>
    <xf numFmtId="0" fontId="9" fillId="33" borderId="97" xfId="0" applyFont="1" applyFill="1" applyBorder="1" applyAlignment="1">
      <alignment horizontal="center" vertical="center"/>
    </xf>
    <xf numFmtId="0" fontId="9" fillId="33" borderId="67" xfId="0" applyFont="1" applyFill="1" applyBorder="1" applyAlignment="1">
      <alignment horizontal="center" vertical="center"/>
    </xf>
    <xf numFmtId="0" fontId="9" fillId="33" borderId="37" xfId="0" applyFont="1" applyFill="1" applyBorder="1" applyAlignment="1">
      <alignment horizontal="center" vertical="center"/>
    </xf>
    <xf numFmtId="16" fontId="0" fillId="26" borderId="96" xfId="0" quotePrefix="1" applyNumberFormat="1" applyFill="1" applyBorder="1" applyAlignment="1">
      <alignment horizontal="center" vertical="center"/>
    </xf>
    <xf numFmtId="16" fontId="0" fillId="26" borderId="15" xfId="0" quotePrefix="1" applyNumberFormat="1" applyFill="1" applyBorder="1" applyAlignment="1">
      <alignment horizontal="center" vertical="center"/>
    </xf>
    <xf numFmtId="14" fontId="0" fillId="26" borderId="97" xfId="0" applyNumberFormat="1" applyFill="1" applyBorder="1" applyAlignment="1">
      <alignment horizontal="center" vertical="center"/>
    </xf>
    <xf numFmtId="14" fontId="0" fillId="26" borderId="37" xfId="0" applyNumberFormat="1" applyFill="1" applyBorder="1" applyAlignment="1">
      <alignment horizontal="center" vertical="center"/>
    </xf>
    <xf numFmtId="0" fontId="9" fillId="33" borderId="97" xfId="0" applyFont="1" applyFill="1" applyBorder="1" applyAlignment="1">
      <alignment horizontal="left" vertical="center"/>
    </xf>
    <xf numFmtId="0" fontId="9" fillId="33" borderId="67" xfId="0" applyFont="1" applyFill="1" applyBorder="1" applyAlignment="1">
      <alignment horizontal="left" vertical="center"/>
    </xf>
    <xf numFmtId="0" fontId="0" fillId="0" borderId="67" xfId="0" applyBorder="1" applyAlignment="1">
      <alignment vertical="center"/>
    </xf>
    <xf numFmtId="0" fontId="0" fillId="0" borderId="37" xfId="0" applyBorder="1" applyAlignment="1">
      <alignment vertical="center"/>
    </xf>
    <xf numFmtId="0" fontId="0" fillId="26" borderId="96" xfId="0" applyFill="1" applyBorder="1" applyAlignment="1">
      <alignment horizontal="center" vertical="center"/>
    </xf>
    <xf numFmtId="0" fontId="0" fillId="26" borderId="13" xfId="0" applyFill="1" applyBorder="1" applyAlignment="1">
      <alignment horizontal="center" vertical="center"/>
    </xf>
    <xf numFmtId="0" fontId="0" fillId="26" borderId="15" xfId="0" applyFill="1" applyBorder="1" applyAlignment="1">
      <alignment horizontal="center" vertical="center"/>
    </xf>
    <xf numFmtId="14" fontId="0" fillId="26" borderId="97" xfId="0" applyNumberFormat="1" applyFill="1" applyBorder="1" applyAlignment="1" applyProtection="1">
      <alignment horizontal="center" vertical="center"/>
    </xf>
    <xf numFmtId="14" fontId="0" fillId="26" borderId="67" xfId="0" applyNumberFormat="1" applyFill="1" applyBorder="1" applyAlignment="1" applyProtection="1">
      <alignment horizontal="center" vertical="center"/>
    </xf>
    <xf numFmtId="14" fontId="0" fillId="26" borderId="37" xfId="0" applyNumberFormat="1" applyFill="1" applyBorder="1" applyAlignment="1" applyProtection="1">
      <alignment horizontal="center" vertical="center"/>
    </xf>
    <xf numFmtId="0" fontId="9" fillId="26" borderId="97" xfId="0" applyFont="1" applyFill="1" applyBorder="1" applyAlignment="1">
      <alignment horizontal="center" vertical="center"/>
    </xf>
    <xf numFmtId="0" fontId="9" fillId="26" borderId="97" xfId="0" applyFont="1" applyFill="1" applyBorder="1" applyAlignment="1">
      <alignment horizontal="left" vertical="center"/>
    </xf>
    <xf numFmtId="0" fontId="9" fillId="26" borderId="37" xfId="0" applyFont="1" applyFill="1" applyBorder="1" applyAlignment="1">
      <alignment horizontal="left" vertical="center"/>
    </xf>
    <xf numFmtId="0" fontId="9" fillId="33" borderId="37" xfId="0" applyFont="1" applyFill="1" applyBorder="1" applyAlignment="1">
      <alignment horizontal="left" vertical="center"/>
    </xf>
    <xf numFmtId="0" fontId="11" fillId="37" borderId="68" xfId="242" applyFont="1" applyFill="1" applyBorder="1" applyAlignment="1" applyProtection="1">
      <alignment horizontal="center" vertical="center" wrapText="1"/>
    </xf>
    <xf numFmtId="0" fontId="11" fillId="37" borderId="15" xfId="0" applyFont="1" applyFill="1" applyBorder="1" applyAlignment="1" applyProtection="1">
      <alignment vertical="center" wrapText="1"/>
    </xf>
    <xf numFmtId="0" fontId="11" fillId="37" borderId="57" xfId="242" applyFont="1" applyFill="1" applyBorder="1" applyAlignment="1" applyProtection="1">
      <alignment horizontal="center" vertical="center"/>
    </xf>
    <xf numFmtId="0" fontId="11" fillId="37" borderId="43" xfId="242" applyFont="1" applyFill="1" applyBorder="1" applyAlignment="1" applyProtection="1">
      <alignment horizontal="center" vertical="center"/>
    </xf>
    <xf numFmtId="0" fontId="11" fillId="37" borderId="65" xfId="242" applyFont="1" applyFill="1" applyBorder="1" applyAlignment="1" applyProtection="1">
      <alignment horizontal="center" vertical="center" wrapText="1"/>
    </xf>
    <xf numFmtId="0" fontId="11" fillId="37" borderId="37" xfId="0" applyFont="1" applyFill="1" applyBorder="1" applyAlignment="1" applyProtection="1">
      <alignment vertical="center"/>
    </xf>
    <xf numFmtId="0" fontId="11" fillId="37" borderId="57" xfId="242" applyFont="1" applyFill="1" applyBorder="1" applyAlignment="1" applyProtection="1">
      <alignment horizontal="center" vertical="center" wrapText="1"/>
    </xf>
    <xf numFmtId="0" fontId="11" fillId="37" borderId="43" xfId="242" applyFont="1" applyFill="1" applyBorder="1" applyAlignment="1" applyProtection="1">
      <alignment horizontal="center" vertical="center" wrapText="1"/>
    </xf>
    <xf numFmtId="0" fontId="11" fillId="2" borderId="57" xfId="237" applyFont="1" applyFill="1" applyBorder="1" applyAlignment="1" applyProtection="1">
      <alignment horizontal="center" vertical="center"/>
    </xf>
    <xf numFmtId="0" fontId="11" fillId="2" borderId="70" xfId="237" applyFont="1" applyFill="1" applyBorder="1" applyAlignment="1" applyProtection="1">
      <alignment horizontal="center" vertical="center"/>
    </xf>
    <xf numFmtId="0" fontId="0" fillId="0" borderId="43" xfId="0" applyBorder="1" applyAlignment="1" applyProtection="1">
      <alignment horizontal="center" vertical="center"/>
    </xf>
    <xf numFmtId="0" fontId="11" fillId="37" borderId="47" xfId="242" applyFont="1" applyFill="1" applyBorder="1" applyAlignment="1" applyProtection="1">
      <alignment horizontal="center" vertical="center"/>
    </xf>
    <xf numFmtId="0" fontId="11" fillId="37" borderId="35" xfId="242" applyFont="1" applyFill="1" applyBorder="1" applyAlignment="1" applyProtection="1">
      <alignment horizontal="center" vertical="center"/>
    </xf>
    <xf numFmtId="0" fontId="11" fillId="37" borderId="36" xfId="242" applyFont="1" applyFill="1" applyBorder="1" applyAlignment="1" applyProtection="1">
      <alignment horizontal="center" vertical="center"/>
    </xf>
    <xf numFmtId="0" fontId="0" fillId="0" borderId="35" xfId="0" applyBorder="1" applyAlignment="1">
      <alignment vertical="center"/>
    </xf>
    <xf numFmtId="0" fontId="0" fillId="0" borderId="36" xfId="0" applyBorder="1" applyAlignment="1">
      <alignment vertical="center"/>
    </xf>
    <xf numFmtId="0" fontId="11" fillId="37" borderId="90" xfId="234" applyFont="1" applyFill="1" applyBorder="1" applyAlignment="1" applyProtection="1">
      <alignment horizontal="center" vertical="center" wrapText="1"/>
    </xf>
    <xf numFmtId="0" fontId="11" fillId="37" borderId="80" xfId="234" applyFont="1" applyFill="1" applyBorder="1" applyAlignment="1" applyProtection="1">
      <alignment horizontal="center" vertical="center" wrapText="1"/>
    </xf>
    <xf numFmtId="0" fontId="11" fillId="37" borderId="43" xfId="234" applyFont="1" applyFill="1" applyBorder="1" applyAlignment="1" applyProtection="1">
      <alignment horizontal="center" vertical="center" wrapText="1"/>
    </xf>
    <xf numFmtId="0" fontId="11" fillId="37" borderId="78" xfId="234" applyFont="1" applyFill="1" applyBorder="1" applyAlignment="1" applyProtection="1">
      <alignment horizontal="center" vertical="center" wrapText="1"/>
    </xf>
    <xf numFmtId="0" fontId="11" fillId="37" borderId="50" xfId="234" applyFont="1" applyFill="1" applyBorder="1" applyAlignment="1" applyProtection="1">
      <alignment horizontal="center" vertical="center" wrapText="1"/>
    </xf>
    <xf numFmtId="0" fontId="81" fillId="0" borderId="0" xfId="292" applyFont="1" applyAlignment="1">
      <alignment horizontal="center" vertical="center"/>
    </xf>
    <xf numFmtId="0" fontId="1" fillId="49" borderId="98" xfId="292" applyFont="1" applyFill="1" applyBorder="1" applyAlignment="1">
      <alignment horizontal="center" vertical="center" wrapText="1"/>
    </xf>
    <xf numFmtId="0" fontId="1" fillId="49" borderId="75" xfId="292" applyFont="1" applyFill="1" applyBorder="1" applyAlignment="1">
      <alignment horizontal="center" vertical="center" wrapText="1"/>
    </xf>
    <xf numFmtId="0" fontId="1" fillId="49" borderId="96" xfId="292" applyFont="1" applyFill="1" applyBorder="1" applyAlignment="1">
      <alignment horizontal="center" vertical="center" wrapText="1"/>
    </xf>
    <xf numFmtId="0" fontId="1" fillId="49" borderId="14" xfId="292" applyFont="1" applyFill="1" applyBorder="1" applyAlignment="1">
      <alignment horizontal="center" vertical="center" wrapText="1"/>
    </xf>
    <xf numFmtId="0" fontId="1" fillId="49" borderId="0" xfId="292" applyFont="1" applyFill="1" applyBorder="1" applyAlignment="1">
      <alignment horizontal="center" vertical="center" wrapText="1"/>
    </xf>
    <xf numFmtId="0" fontId="1" fillId="49" borderId="13" xfId="292" applyFont="1" applyFill="1" applyBorder="1" applyAlignment="1">
      <alignment horizontal="center" vertical="center" wrapText="1"/>
    </xf>
    <xf numFmtId="0" fontId="1" fillId="49" borderId="17" xfId="292" applyFont="1" applyFill="1" applyBorder="1" applyAlignment="1">
      <alignment horizontal="center" vertical="center" wrapText="1"/>
    </xf>
    <xf numFmtId="0" fontId="1" fillId="49" borderId="18" xfId="292" applyFont="1" applyFill="1" applyBorder="1" applyAlignment="1">
      <alignment horizontal="center" vertical="center" wrapText="1"/>
    </xf>
    <xf numFmtId="0" fontId="1" fillId="49" borderId="15" xfId="292" applyFont="1" applyFill="1" applyBorder="1" applyAlignment="1">
      <alignment horizontal="center" vertical="center" wrapText="1"/>
    </xf>
    <xf numFmtId="0" fontId="9" fillId="0" borderId="80" xfId="0" applyFont="1" applyBorder="1" applyAlignment="1" applyProtection="1">
      <alignment horizontal="left" vertical="center"/>
    </xf>
    <xf numFmtId="0" fontId="9" fillId="0" borderId="70" xfId="0" applyFont="1" applyBorder="1" applyAlignment="1" applyProtection="1">
      <alignment horizontal="left" vertical="center"/>
    </xf>
    <xf numFmtId="0" fontId="9" fillId="0" borderId="43" xfId="0" applyFont="1" applyBorder="1" applyAlignment="1" applyProtection="1">
      <alignment horizontal="left" vertical="center"/>
    </xf>
    <xf numFmtId="9" fontId="9" fillId="34" borderId="97" xfId="0" applyNumberFormat="1" applyFont="1" applyFill="1" applyBorder="1" applyAlignment="1" applyProtection="1">
      <alignment horizontal="center" vertical="center"/>
      <protection locked="0"/>
    </xf>
    <xf numFmtId="9" fontId="9" fillId="34" borderId="67" xfId="0" applyNumberFormat="1" applyFont="1" applyFill="1" applyBorder="1" applyAlignment="1" applyProtection="1">
      <alignment horizontal="center" vertical="center"/>
      <protection locked="0"/>
    </xf>
    <xf numFmtId="9" fontId="9" fillId="34" borderId="37" xfId="0" applyNumberFormat="1" applyFont="1" applyFill="1" applyBorder="1" applyAlignment="1" applyProtection="1">
      <alignment horizontal="center" vertical="center"/>
      <protection locked="0"/>
    </xf>
    <xf numFmtId="170" fontId="9" fillId="27" borderId="97" xfId="0" applyNumberFormat="1" applyFont="1" applyFill="1" applyBorder="1" applyAlignment="1" applyProtection="1">
      <alignment horizontal="right" vertical="center"/>
      <protection locked="0"/>
    </xf>
    <xf numFmtId="170" fontId="9" fillId="27" borderId="67" xfId="0" applyNumberFormat="1" applyFont="1" applyFill="1" applyBorder="1" applyAlignment="1" applyProtection="1">
      <alignment horizontal="right" vertical="center"/>
      <protection locked="0"/>
    </xf>
    <xf numFmtId="170" fontId="9" fillId="27" borderId="37" xfId="0" applyNumberFormat="1" applyFont="1" applyFill="1" applyBorder="1" applyAlignment="1" applyProtection="1">
      <alignment horizontal="right" vertical="center"/>
      <protection locked="0"/>
    </xf>
    <xf numFmtId="170" fontId="9" fillId="0" borderId="97" xfId="0" applyNumberFormat="1" applyFont="1" applyBorder="1" applyAlignment="1" applyProtection="1">
      <alignment horizontal="right" vertical="center"/>
    </xf>
    <xf numFmtId="170" fontId="9" fillId="0" borderId="67" xfId="0" applyNumberFormat="1" applyFont="1" applyBorder="1" applyAlignment="1" applyProtection="1">
      <alignment horizontal="right" vertical="center"/>
    </xf>
    <xf numFmtId="170" fontId="9" fillId="0" borderId="37" xfId="0" applyNumberFormat="1" applyFont="1" applyBorder="1" applyAlignment="1" applyProtection="1">
      <alignment horizontal="right" vertical="center"/>
    </xf>
    <xf numFmtId="168" fontId="9" fillId="0" borderId="98" xfId="0" applyNumberFormat="1" applyFont="1" applyBorder="1" applyAlignment="1" applyProtection="1">
      <alignment horizontal="center" vertical="center"/>
    </xf>
    <xf numFmtId="168" fontId="9" fillId="0" borderId="14" xfId="0" applyNumberFormat="1" applyFont="1" applyBorder="1" applyAlignment="1" applyProtection="1">
      <alignment horizontal="center" vertical="center"/>
    </xf>
    <xf numFmtId="168" fontId="9" fillId="0" borderId="17" xfId="0" applyNumberFormat="1" applyFont="1" applyBorder="1" applyAlignment="1" applyProtection="1">
      <alignment horizontal="center" vertical="center"/>
    </xf>
    <xf numFmtId="170" fontId="75" fillId="34" borderId="96" xfId="0" applyNumberFormat="1" applyFont="1" applyFill="1" applyBorder="1" applyAlignment="1" applyProtection="1">
      <alignment horizontal="center" vertical="center"/>
      <protection locked="0"/>
    </xf>
    <xf numFmtId="170" fontId="75" fillId="34" borderId="13" xfId="0" applyNumberFormat="1" applyFont="1" applyFill="1" applyBorder="1" applyAlignment="1" applyProtection="1">
      <alignment horizontal="center" vertical="center"/>
      <protection locked="0"/>
    </xf>
    <xf numFmtId="170" fontId="75" fillId="34" borderId="15" xfId="0" applyNumberFormat="1" applyFont="1" applyFill="1" applyBorder="1" applyAlignment="1" applyProtection="1">
      <alignment horizontal="center" vertical="center"/>
      <protection locked="0"/>
    </xf>
    <xf numFmtId="0" fontId="19" fillId="0" borderId="90" xfId="287" applyFont="1" applyBorder="1" applyAlignment="1" applyProtection="1">
      <alignment horizontal="center" vertical="center"/>
    </xf>
    <xf numFmtId="0" fontId="11" fillId="0" borderId="90" xfId="287" applyBorder="1" applyAlignment="1" applyProtection="1">
      <alignment vertical="center"/>
    </xf>
    <xf numFmtId="0" fontId="19" fillId="0" borderId="97" xfId="287" applyFont="1" applyBorder="1" applyAlignment="1" applyProtection="1">
      <alignment horizontal="center" vertical="center" wrapText="1"/>
    </xf>
    <xf numFmtId="0" fontId="19" fillId="0" borderId="37" xfId="287" applyFont="1" applyBorder="1" applyAlignment="1" applyProtection="1">
      <alignment horizontal="center" vertical="center" wrapText="1"/>
    </xf>
    <xf numFmtId="168" fontId="9" fillId="0" borderId="95" xfId="0" applyNumberFormat="1" applyFont="1" applyBorder="1" applyAlignment="1" applyProtection="1">
      <alignment horizontal="center" vertical="center"/>
    </xf>
    <xf numFmtId="0" fontId="15" fillId="37" borderId="54" xfId="287" applyFont="1" applyFill="1" applyBorder="1" applyAlignment="1" applyProtection="1">
      <alignment horizontal="center" vertical="center"/>
    </xf>
    <xf numFmtId="0" fontId="11" fillId="37" borderId="54" xfId="287" applyFill="1" applyBorder="1" applyAlignment="1" applyProtection="1">
      <alignment vertical="center"/>
    </xf>
    <xf numFmtId="0" fontId="11" fillId="37" borderId="92" xfId="287" applyFill="1" applyBorder="1" applyAlignment="1" applyProtection="1">
      <alignment vertical="center"/>
    </xf>
    <xf numFmtId="0" fontId="11" fillId="37" borderId="54" xfId="287" applyFill="1" applyBorder="1" applyAlignment="1" applyProtection="1">
      <alignment horizontal="center" vertical="center"/>
    </xf>
    <xf numFmtId="0" fontId="11" fillId="37" borderId="92" xfId="287" applyFill="1" applyBorder="1" applyAlignment="1" applyProtection="1">
      <alignment horizontal="center" vertical="center"/>
    </xf>
    <xf numFmtId="0" fontId="15" fillId="37" borderId="103" xfId="287" applyFont="1" applyFill="1" applyBorder="1" applyAlignment="1" applyProtection="1">
      <alignment horizontal="center" vertical="center" wrapText="1"/>
    </xf>
    <xf numFmtId="0" fontId="11" fillId="37" borderId="68" xfId="287" applyFill="1" applyBorder="1" applyAlignment="1" applyProtection="1">
      <alignment vertical="center"/>
    </xf>
    <xf numFmtId="0" fontId="11" fillId="37" borderId="61" xfId="287" applyFill="1" applyBorder="1" applyAlignment="1" applyProtection="1">
      <alignment vertical="center"/>
    </xf>
    <xf numFmtId="0" fontId="11" fillId="37" borderId="17" xfId="287" applyFill="1" applyBorder="1" applyAlignment="1" applyProtection="1">
      <alignment vertical="center"/>
    </xf>
    <xf numFmtId="0" fontId="11" fillId="37" borderId="18" xfId="287" applyFill="1" applyBorder="1" applyAlignment="1" applyProtection="1">
      <alignment vertical="center"/>
    </xf>
    <xf numFmtId="0" fontId="11" fillId="37" borderId="45" xfId="287" applyFill="1" applyBorder="1" applyAlignment="1" applyProtection="1">
      <alignment vertical="center"/>
    </xf>
    <xf numFmtId="0" fontId="19" fillId="0" borderId="67" xfId="287" applyFont="1" applyBorder="1" applyAlignment="1" applyProtection="1">
      <alignment horizontal="center" vertical="center" wrapText="1"/>
    </xf>
    <xf numFmtId="0" fontId="19" fillId="0" borderId="92" xfId="287" applyFont="1" applyBorder="1" applyAlignment="1" applyProtection="1">
      <alignment horizontal="center" vertical="center"/>
    </xf>
    <xf numFmtId="0" fontId="9" fillId="0" borderId="92" xfId="287" applyFont="1" applyBorder="1" applyAlignment="1" applyProtection="1">
      <alignment horizontal="center" vertical="center"/>
    </xf>
    <xf numFmtId="0" fontId="19" fillId="0" borderId="90" xfId="287" applyFont="1" applyBorder="1" applyAlignment="1" applyProtection="1">
      <alignment horizontal="center" vertical="center" wrapText="1"/>
    </xf>
    <xf numFmtId="0" fontId="11" fillId="0" borderId="90" xfId="287" applyBorder="1" applyAlignment="1" applyProtection="1">
      <alignment horizontal="center" vertical="center" wrapText="1"/>
    </xf>
    <xf numFmtId="0" fontId="11" fillId="0" borderId="37" xfId="287" applyBorder="1" applyAlignment="1" applyProtection="1">
      <alignment horizontal="center" vertical="center"/>
    </xf>
    <xf numFmtId="0" fontId="11" fillId="0" borderId="67" xfId="287" applyBorder="1" applyAlignment="1" applyProtection="1">
      <alignment horizontal="center" vertical="center"/>
    </xf>
    <xf numFmtId="0" fontId="11" fillId="0" borderId="37" xfId="287" applyBorder="1" applyAlignment="1" applyProtection="1">
      <alignment vertical="center"/>
    </xf>
    <xf numFmtId="0" fontId="19" fillId="0" borderId="0" xfId="287" applyFont="1" applyAlignment="1" applyProtection="1">
      <alignment horizontal="center" vertical="center" textRotation="90"/>
    </xf>
    <xf numFmtId="0" fontId="19" fillId="33" borderId="90" xfId="287" applyFont="1" applyFill="1" applyBorder="1" applyAlignment="1" applyProtection="1">
      <alignment horizontal="center" vertical="center" wrapText="1"/>
    </xf>
    <xf numFmtId="0" fontId="19" fillId="0" borderId="80" xfId="0" applyFont="1" applyBorder="1" applyAlignment="1" applyProtection="1">
      <alignment horizontal="center" vertical="center"/>
    </xf>
    <xf numFmtId="0" fontId="0" fillId="0" borderId="43" xfId="0" applyBorder="1" applyAlignment="1" applyProtection="1">
      <alignment vertical="center"/>
    </xf>
    <xf numFmtId="0" fontId="19" fillId="0" borderId="14" xfId="287" applyFont="1" applyBorder="1" applyAlignment="1" applyProtection="1">
      <alignment horizontal="center" vertical="center" wrapText="1"/>
    </xf>
    <xf numFmtId="0" fontId="11" fillId="0" borderId="17" xfId="287" applyBorder="1" applyAlignment="1" applyProtection="1">
      <alignment vertical="center"/>
    </xf>
    <xf numFmtId="0" fontId="19" fillId="0" borderId="98" xfId="0" applyFont="1" applyBorder="1" applyAlignment="1" applyProtection="1">
      <alignment horizontal="center" vertical="center"/>
    </xf>
    <xf numFmtId="0" fontId="19" fillId="0" borderId="75" xfId="0" applyFont="1" applyBorder="1" applyAlignment="1" applyProtection="1">
      <alignment horizontal="center" vertical="center"/>
    </xf>
    <xf numFmtId="0" fontId="19" fillId="0" borderId="17" xfId="0" applyFont="1" applyBorder="1" applyAlignment="1" applyProtection="1">
      <alignment horizontal="center" vertical="center"/>
    </xf>
    <xf numFmtId="0" fontId="19" fillId="0" borderId="18" xfId="0" applyFont="1" applyBorder="1" applyAlignment="1" applyProtection="1">
      <alignment horizontal="center" vertical="center"/>
    </xf>
    <xf numFmtId="0" fontId="19" fillId="0" borderId="96" xfId="0" applyFont="1" applyBorder="1" applyAlignment="1" applyProtection="1">
      <alignment horizontal="center" vertical="center"/>
    </xf>
    <xf numFmtId="0" fontId="19" fillId="0" borderId="15" xfId="0" applyFont="1" applyBorder="1" applyAlignment="1" applyProtection="1">
      <alignment horizontal="center" vertical="center"/>
    </xf>
    <xf numFmtId="0" fontId="19" fillId="0" borderId="97" xfId="0" applyFont="1" applyBorder="1" applyAlignment="1" applyProtection="1">
      <alignment horizontal="center" vertical="center" wrapText="1"/>
    </xf>
    <xf numFmtId="0" fontId="19" fillId="0" borderId="67" xfId="0" applyFont="1" applyBorder="1" applyAlignment="1" applyProtection="1">
      <alignment horizontal="center" vertical="center" wrapText="1"/>
    </xf>
    <xf numFmtId="0" fontId="19" fillId="0" borderId="37" xfId="0" applyFont="1" applyBorder="1" applyAlignment="1" applyProtection="1">
      <alignment horizontal="center" vertical="center" wrapText="1"/>
    </xf>
    <xf numFmtId="0" fontId="11" fillId="0" borderId="92" xfId="236" applyFont="1" applyBorder="1" applyAlignment="1" applyProtection="1">
      <alignment horizontal="left" vertical="center" wrapText="1"/>
    </xf>
    <xf numFmtId="170" fontId="63" fillId="34" borderId="97" xfId="288" applyNumberFormat="1" applyFont="1" applyFill="1" applyBorder="1" applyAlignment="1" applyProtection="1">
      <alignment horizontal="right" vertical="center"/>
      <protection locked="0"/>
    </xf>
    <xf numFmtId="170" fontId="63" fillId="34" borderId="67" xfId="288" applyNumberFormat="1" applyFont="1" applyFill="1" applyBorder="1" applyAlignment="1" applyProtection="1">
      <alignment horizontal="right" vertical="center"/>
      <protection locked="0"/>
    </xf>
    <xf numFmtId="170" fontId="63" fillId="34" borderId="37" xfId="288" applyNumberFormat="1" applyFont="1" applyFill="1" applyBorder="1" applyAlignment="1" applyProtection="1">
      <alignment horizontal="right" vertical="center"/>
      <protection locked="0"/>
    </xf>
    <xf numFmtId="0" fontId="9" fillId="0" borderId="21" xfId="0" applyFont="1" applyBorder="1" applyAlignment="1" applyProtection="1">
      <alignment horizontal="left" vertical="center" wrapText="1"/>
    </xf>
    <xf numFmtId="0" fontId="9" fillId="0" borderId="95" xfId="0" applyFont="1" applyBorder="1" applyAlignment="1" applyProtection="1">
      <alignment horizontal="left" vertical="center" wrapText="1"/>
    </xf>
    <xf numFmtId="0" fontId="14" fillId="37" borderId="97" xfId="236" applyFont="1" applyFill="1" applyBorder="1" applyAlignment="1" applyProtection="1">
      <alignment horizontal="center" vertical="center" wrapText="1"/>
    </xf>
    <xf numFmtId="0" fontId="14" fillId="37" borderId="37" xfId="236" applyFont="1" applyFill="1" applyBorder="1" applyAlignment="1" applyProtection="1">
      <alignment horizontal="center" vertical="center" wrapText="1"/>
    </xf>
    <xf numFmtId="0" fontId="9" fillId="33" borderId="66" xfId="237" applyFont="1" applyFill="1" applyBorder="1" applyAlignment="1" applyProtection="1">
      <alignment horizontal="left" vertical="center" wrapText="1"/>
    </xf>
    <xf numFmtId="0" fontId="9" fillId="33" borderId="33" xfId="237" applyFont="1" applyFill="1" applyBorder="1" applyAlignment="1" applyProtection="1">
      <alignment horizontal="left" vertical="center" wrapText="1"/>
    </xf>
    <xf numFmtId="0" fontId="9" fillId="33" borderId="100" xfId="237" applyFont="1" applyFill="1" applyBorder="1" applyAlignment="1" applyProtection="1">
      <alignment horizontal="left" vertical="center" wrapText="1"/>
    </xf>
    <xf numFmtId="0" fontId="9" fillId="0" borderId="21" xfId="0" applyFont="1" applyFill="1" applyBorder="1" applyAlignment="1" applyProtection="1">
      <alignment horizontal="left" vertical="center" wrapText="1"/>
    </xf>
    <xf numFmtId="0" fontId="9" fillId="0" borderId="95" xfId="0" applyFont="1" applyFill="1" applyBorder="1" applyAlignment="1" applyProtection="1">
      <alignment horizontal="left" vertical="center" wrapText="1"/>
    </xf>
    <xf numFmtId="0" fontId="15" fillId="0" borderId="0" xfId="0" applyFont="1" applyBorder="1" applyAlignment="1" applyProtection="1">
      <alignment vertical="center" wrapText="1"/>
    </xf>
    <xf numFmtId="0" fontId="63" fillId="34" borderId="54" xfId="282" applyFont="1" applyFill="1" applyBorder="1" applyAlignment="1" applyProtection="1">
      <alignment horizontal="center" vertical="center" wrapText="1"/>
      <protection locked="0"/>
    </xf>
    <xf numFmtId="0" fontId="63" fillId="34" borderId="92" xfId="282" applyFont="1" applyFill="1" applyBorder="1" applyAlignment="1" applyProtection="1">
      <alignment horizontal="center" vertical="center" wrapText="1"/>
      <protection locked="0"/>
    </xf>
    <xf numFmtId="0" fontId="63" fillId="34" borderId="28" xfId="282" applyFont="1" applyFill="1" applyBorder="1" applyAlignment="1" applyProtection="1">
      <alignment horizontal="center" vertical="center" wrapText="1"/>
      <protection locked="0"/>
    </xf>
    <xf numFmtId="9" fontId="63" fillId="34" borderId="54" xfId="282" applyNumberFormat="1" applyFont="1" applyFill="1" applyBorder="1" applyAlignment="1" applyProtection="1">
      <alignment horizontal="center" vertical="center" wrapText="1"/>
      <protection locked="0"/>
    </xf>
    <xf numFmtId="0" fontId="62" fillId="39" borderId="92" xfId="283" applyFont="1" applyFill="1" applyBorder="1" applyAlignment="1" applyProtection="1">
      <alignment horizontal="center" vertical="center" wrapText="1"/>
    </xf>
    <xf numFmtId="0" fontId="62" fillId="39" borderId="28" xfId="283" applyFont="1" applyFill="1" applyBorder="1" applyAlignment="1" applyProtection="1">
      <alignment horizontal="center" vertical="center" wrapText="1"/>
    </xf>
    <xf numFmtId="0" fontId="62" fillId="33" borderId="0" xfId="282" applyFont="1" applyFill="1" applyBorder="1" applyAlignment="1" applyProtection="1">
      <alignment horizontal="center" vertical="center" wrapText="1"/>
    </xf>
    <xf numFmtId="0" fontId="62" fillId="37" borderId="26" xfId="282" applyFont="1" applyFill="1" applyBorder="1" applyAlignment="1" applyProtection="1">
      <alignment horizontal="center" vertical="center"/>
    </xf>
    <xf numFmtId="0" fontId="62" fillId="37" borderId="54" xfId="282" applyFont="1" applyFill="1" applyBorder="1" applyAlignment="1" applyProtection="1">
      <alignment horizontal="center" vertical="center"/>
    </xf>
    <xf numFmtId="0" fontId="62" fillId="37" borderId="55" xfId="282" applyFont="1" applyFill="1" applyBorder="1" applyAlignment="1" applyProtection="1">
      <alignment horizontal="center" vertical="center"/>
    </xf>
    <xf numFmtId="0" fontId="62" fillId="37" borderId="90" xfId="282" applyFont="1" applyFill="1" applyBorder="1" applyAlignment="1" applyProtection="1">
      <alignment horizontal="center" vertical="center"/>
    </xf>
    <xf numFmtId="0" fontId="62" fillId="37" borderId="92" xfId="282" applyFont="1" applyFill="1" applyBorder="1" applyAlignment="1" applyProtection="1">
      <alignment horizontal="center" vertical="center"/>
    </xf>
    <xf numFmtId="0" fontId="62" fillId="37" borderId="89" xfId="282" applyFont="1" applyFill="1" applyBorder="1" applyAlignment="1" applyProtection="1">
      <alignment horizontal="center" vertical="center"/>
    </xf>
    <xf numFmtId="0" fontId="62" fillId="39" borderId="88" xfId="283" applyFont="1" applyFill="1" applyBorder="1" applyAlignment="1" applyProtection="1">
      <alignment horizontal="center" vertical="center"/>
    </xf>
    <xf numFmtId="0" fontId="62" fillId="39" borderId="106" xfId="283" applyFont="1" applyFill="1" applyBorder="1" applyAlignment="1" applyProtection="1">
      <alignment horizontal="center" vertical="center"/>
    </xf>
    <xf numFmtId="0" fontId="62" fillId="39" borderId="107" xfId="283" applyFont="1" applyFill="1" applyBorder="1" applyAlignment="1" applyProtection="1">
      <alignment horizontal="center" vertical="center"/>
    </xf>
    <xf numFmtId="3" fontId="62" fillId="39" borderId="90" xfId="283" applyNumberFormat="1" applyFont="1" applyFill="1" applyBorder="1" applyAlignment="1" applyProtection="1">
      <alignment horizontal="center" vertical="center" wrapText="1"/>
    </xf>
    <xf numFmtId="3" fontId="62" fillId="39" borderId="27" xfId="283" applyNumberFormat="1" applyFont="1" applyFill="1" applyBorder="1" applyAlignment="1" applyProtection="1">
      <alignment horizontal="center" vertical="center" wrapText="1"/>
    </xf>
    <xf numFmtId="3" fontId="62" fillId="39" borderId="99" xfId="283" applyNumberFormat="1" applyFont="1" applyFill="1" applyBorder="1" applyAlignment="1" applyProtection="1">
      <alignment horizontal="center" vertical="center" wrapText="1"/>
    </xf>
    <xf numFmtId="3" fontId="62" fillId="39" borderId="41" xfId="283" applyNumberFormat="1" applyFont="1" applyFill="1" applyBorder="1" applyAlignment="1" applyProtection="1">
      <alignment horizontal="center" vertical="center" wrapText="1"/>
    </xf>
    <xf numFmtId="0" fontId="62" fillId="39" borderId="90" xfId="283" applyFont="1" applyFill="1" applyBorder="1" applyAlignment="1" applyProtection="1">
      <alignment horizontal="center" vertical="center" wrapText="1"/>
    </xf>
    <xf numFmtId="0" fontId="62" fillId="39" borderId="27" xfId="283" applyFont="1" applyFill="1" applyBorder="1" applyAlignment="1" applyProtection="1">
      <alignment horizontal="center" vertical="center" wrapText="1"/>
    </xf>
    <xf numFmtId="0" fontId="62" fillId="0" borderId="0" xfId="283" applyFont="1" applyFill="1" applyBorder="1" applyAlignment="1" applyProtection="1">
      <alignment horizontal="center" vertical="center"/>
    </xf>
    <xf numFmtId="0" fontId="62" fillId="0" borderId="0" xfId="282" applyFont="1" applyFill="1" applyBorder="1" applyAlignment="1" applyProtection="1">
      <alignment horizontal="center" vertical="center"/>
    </xf>
    <xf numFmtId="0" fontId="62" fillId="39" borderId="47" xfId="282" applyFont="1" applyFill="1" applyBorder="1" applyAlignment="1" applyProtection="1">
      <alignment horizontal="center" vertical="center"/>
    </xf>
    <xf numFmtId="0" fontId="62" fillId="39" borderId="36" xfId="282" applyFont="1" applyFill="1" applyBorder="1" applyAlignment="1" applyProtection="1">
      <alignment horizontal="center" vertical="center"/>
    </xf>
    <xf numFmtId="0" fontId="62" fillId="39" borderId="89" xfId="283" applyFont="1" applyFill="1" applyBorder="1" applyAlignment="1" applyProtection="1">
      <alignment horizontal="center" vertical="center" wrapText="1"/>
    </xf>
    <xf numFmtId="0" fontId="62" fillId="39" borderId="32" xfId="283" applyFont="1" applyFill="1" applyBorder="1" applyAlignment="1" applyProtection="1">
      <alignment horizontal="center" vertical="center" wrapText="1"/>
    </xf>
    <xf numFmtId="171" fontId="9" fillId="33" borderId="93" xfId="0" applyNumberFormat="1" applyFont="1" applyFill="1" applyBorder="1" applyAlignment="1" applyProtection="1">
      <alignment horizontal="left" vertical="center"/>
    </xf>
    <xf numFmtId="171" fontId="9" fillId="33" borderId="94" xfId="0" applyNumberFormat="1" applyFont="1" applyFill="1" applyBorder="1" applyAlignment="1" applyProtection="1">
      <alignment horizontal="left" vertical="center"/>
    </xf>
    <xf numFmtId="171" fontId="9" fillId="33" borderId="95" xfId="0" applyNumberFormat="1" applyFont="1" applyFill="1" applyBorder="1" applyAlignment="1" applyProtection="1">
      <alignment horizontal="left" vertical="center"/>
    </xf>
    <xf numFmtId="0" fontId="62" fillId="45" borderId="97" xfId="283" applyFont="1" applyFill="1" applyBorder="1" applyAlignment="1" applyProtection="1">
      <alignment horizontal="center" vertical="center" wrapText="1"/>
    </xf>
    <xf numFmtId="0" fontId="0" fillId="45" borderId="73" xfId="0" applyFill="1" applyBorder="1" applyAlignment="1" applyProtection="1">
      <alignment horizontal="center" vertical="center" wrapText="1"/>
    </xf>
    <xf numFmtId="0" fontId="62" fillId="39" borderId="64" xfId="282" applyFont="1" applyFill="1" applyBorder="1" applyAlignment="1" applyProtection="1">
      <alignment horizontal="center" vertical="center"/>
    </xf>
    <xf numFmtId="0" fontId="62" fillId="39" borderId="18" xfId="282" applyFont="1" applyFill="1" applyBorder="1" applyAlignment="1" applyProtection="1">
      <alignment horizontal="center" vertical="center"/>
    </xf>
    <xf numFmtId="0" fontId="62" fillId="39" borderId="15" xfId="282" applyFont="1" applyFill="1" applyBorder="1" applyAlignment="1" applyProtection="1">
      <alignment horizontal="center" vertical="center"/>
    </xf>
    <xf numFmtId="3" fontId="62" fillId="37" borderId="47" xfId="282" applyNumberFormat="1" applyFont="1" applyFill="1" applyBorder="1" applyAlignment="1" applyProtection="1">
      <alignment horizontal="center" vertical="center"/>
    </xf>
    <xf numFmtId="3" fontId="62" fillId="37" borderId="35" xfId="282" applyNumberFormat="1" applyFont="1" applyFill="1" applyBorder="1" applyAlignment="1" applyProtection="1">
      <alignment horizontal="center" vertical="center"/>
    </xf>
    <xf numFmtId="3" fontId="62" fillId="37" borderId="36" xfId="282" applyNumberFormat="1" applyFont="1" applyFill="1" applyBorder="1" applyAlignment="1" applyProtection="1">
      <alignment horizontal="center" vertical="center"/>
    </xf>
    <xf numFmtId="170" fontId="63" fillId="34" borderId="65" xfId="282" applyNumberFormat="1" applyFont="1" applyFill="1" applyBorder="1" applyAlignment="1" applyProtection="1">
      <alignment horizontal="center" vertical="center"/>
      <protection locked="0"/>
    </xf>
    <xf numFmtId="170" fontId="63" fillId="34" borderId="67" xfId="282" applyNumberFormat="1" applyFont="1" applyFill="1" applyBorder="1" applyAlignment="1" applyProtection="1">
      <alignment horizontal="center" vertical="center"/>
      <protection locked="0"/>
    </xf>
    <xf numFmtId="170" fontId="63" fillId="34" borderId="73" xfId="282" applyNumberFormat="1" applyFont="1" applyFill="1" applyBorder="1" applyAlignment="1" applyProtection="1">
      <alignment horizontal="center" vertical="center"/>
      <protection locked="0"/>
    </xf>
    <xf numFmtId="0" fontId="63" fillId="34" borderId="65" xfId="282" applyFont="1" applyFill="1" applyBorder="1" applyAlignment="1" applyProtection="1">
      <alignment horizontal="left" vertical="center" wrapText="1"/>
      <protection locked="0"/>
    </xf>
    <xf numFmtId="0" fontId="63" fillId="34" borderId="67" xfId="282" applyFont="1" applyFill="1" applyBorder="1" applyAlignment="1" applyProtection="1">
      <alignment horizontal="left" vertical="center" wrapText="1"/>
      <protection locked="0"/>
    </xf>
    <xf numFmtId="0" fontId="63" fillId="34" borderId="73" xfId="282" applyFont="1" applyFill="1" applyBorder="1" applyAlignment="1" applyProtection="1">
      <alignment horizontal="left" vertical="center" wrapText="1"/>
      <protection locked="0"/>
    </xf>
    <xf numFmtId="0" fontId="63" fillId="37" borderId="93" xfId="282" applyFont="1" applyFill="1" applyBorder="1" applyAlignment="1" applyProtection="1">
      <alignment horizontal="center" vertical="center" wrapText="1"/>
    </xf>
    <xf numFmtId="0" fontId="63" fillId="37" borderId="94" xfId="282" applyFont="1" applyFill="1" applyBorder="1" applyAlignment="1" applyProtection="1">
      <alignment horizontal="center" vertical="center" wrapText="1"/>
    </xf>
    <xf numFmtId="0" fontId="63" fillId="37" borderId="95" xfId="282" applyFont="1" applyFill="1" applyBorder="1" applyAlignment="1" applyProtection="1">
      <alignment horizontal="center" vertical="center" wrapText="1"/>
    </xf>
    <xf numFmtId="170" fontId="63" fillId="33" borderId="65" xfId="282" applyNumberFormat="1" applyFont="1" applyFill="1" applyBorder="1" applyAlignment="1" applyProtection="1">
      <alignment horizontal="center" vertical="center"/>
    </xf>
    <xf numFmtId="170" fontId="63" fillId="33" borderId="67" xfId="282" applyNumberFormat="1" applyFont="1" applyFill="1" applyBorder="1" applyAlignment="1" applyProtection="1">
      <alignment horizontal="center" vertical="center"/>
    </xf>
    <xf numFmtId="170" fontId="63" fillId="33" borderId="73" xfId="282" applyNumberFormat="1" applyFont="1" applyFill="1" applyBorder="1" applyAlignment="1" applyProtection="1">
      <alignment horizontal="center" vertical="center"/>
    </xf>
    <xf numFmtId="0" fontId="63" fillId="33" borderId="65" xfId="282" applyFont="1" applyFill="1" applyBorder="1" applyAlignment="1" applyProtection="1">
      <alignment horizontal="left" vertical="center" wrapText="1"/>
    </xf>
    <xf numFmtId="0" fontId="63" fillId="33" borderId="67" xfId="282" applyFont="1" applyFill="1" applyBorder="1" applyAlignment="1" applyProtection="1">
      <alignment horizontal="left" vertical="center" wrapText="1"/>
    </xf>
    <xf numFmtId="0" fontId="63" fillId="33" borderId="73" xfId="282" applyFont="1" applyFill="1" applyBorder="1" applyAlignment="1" applyProtection="1">
      <alignment horizontal="left" vertical="center" wrapText="1"/>
    </xf>
    <xf numFmtId="0" fontId="63" fillId="35" borderId="54" xfId="282" applyFont="1" applyFill="1" applyBorder="1" applyAlignment="1" applyProtection="1">
      <alignment horizontal="center" vertical="center" wrapText="1"/>
    </xf>
    <xf numFmtId="0" fontId="63" fillId="35" borderId="92" xfId="282" applyFont="1" applyFill="1" applyBorder="1" applyAlignment="1" applyProtection="1">
      <alignment horizontal="center" vertical="center" wrapText="1"/>
    </xf>
    <xf numFmtId="0" fontId="63" fillId="35" borderId="28" xfId="282" applyFont="1" applyFill="1" applyBorder="1" applyAlignment="1" applyProtection="1">
      <alignment horizontal="center" vertical="center" wrapText="1"/>
    </xf>
    <xf numFmtId="171" fontId="9" fillId="33" borderId="93" xfId="0" applyNumberFormat="1" applyFont="1" applyFill="1" applyBorder="1" applyAlignment="1" applyProtection="1">
      <alignment horizontal="left" vertical="center" wrapText="1"/>
    </xf>
    <xf numFmtId="171" fontId="9" fillId="33" borderId="94" xfId="0" applyNumberFormat="1" applyFont="1" applyFill="1" applyBorder="1" applyAlignment="1" applyProtection="1">
      <alignment horizontal="left" vertical="center" wrapText="1"/>
    </xf>
    <xf numFmtId="171" fontId="9" fillId="33" borderId="95" xfId="0" applyNumberFormat="1" applyFont="1" applyFill="1" applyBorder="1" applyAlignment="1" applyProtection="1">
      <alignment horizontal="left" vertical="center" wrapText="1"/>
    </xf>
    <xf numFmtId="0" fontId="63" fillId="34" borderId="37" xfId="282" applyFont="1" applyFill="1" applyBorder="1" applyAlignment="1" applyProtection="1">
      <alignment horizontal="left" vertical="center" wrapText="1"/>
      <protection locked="0"/>
    </xf>
    <xf numFmtId="0" fontId="62" fillId="39" borderId="93" xfId="282" applyFont="1" applyFill="1" applyBorder="1" applyAlignment="1" applyProtection="1">
      <alignment horizontal="center" vertical="center"/>
    </xf>
    <xf numFmtId="0" fontId="62" fillId="39" borderId="94" xfId="282" applyFont="1" applyFill="1" applyBorder="1" applyAlignment="1" applyProtection="1">
      <alignment horizontal="center" vertical="center"/>
    </xf>
    <xf numFmtId="0" fontId="62" fillId="39" borderId="99" xfId="282" applyFont="1" applyFill="1" applyBorder="1" applyAlignment="1" applyProtection="1">
      <alignment horizontal="center" vertical="center"/>
    </xf>
    <xf numFmtId="3" fontId="62" fillId="37" borderId="101" xfId="282" applyNumberFormat="1" applyFont="1" applyFill="1" applyBorder="1" applyAlignment="1" applyProtection="1">
      <alignment horizontal="center" vertical="center"/>
    </xf>
    <xf numFmtId="3" fontId="62" fillId="37" borderId="68" xfId="282" applyNumberFormat="1" applyFont="1" applyFill="1" applyBorder="1" applyAlignment="1" applyProtection="1">
      <alignment horizontal="center" vertical="center"/>
    </xf>
    <xf numFmtId="3" fontId="62" fillId="37" borderId="61" xfId="282" applyNumberFormat="1" applyFont="1" applyFill="1" applyBorder="1" applyAlignment="1" applyProtection="1">
      <alignment horizontal="center" vertical="center"/>
    </xf>
    <xf numFmtId="0" fontId="62" fillId="39" borderId="101" xfId="282" applyFont="1" applyFill="1" applyBorder="1" applyAlignment="1" applyProtection="1">
      <alignment horizontal="center" vertical="center" wrapText="1"/>
    </xf>
    <xf numFmtId="0" fontId="62" fillId="39" borderId="68" xfId="282" applyFont="1" applyFill="1" applyBorder="1" applyAlignment="1" applyProtection="1">
      <alignment horizontal="center" vertical="center" wrapText="1"/>
    </xf>
    <xf numFmtId="0" fontId="62" fillId="39" borderId="61" xfId="282" applyFont="1" applyFill="1" applyBorder="1" applyAlignment="1" applyProtection="1">
      <alignment horizontal="center" vertical="center" wrapText="1"/>
    </xf>
    <xf numFmtId="3" fontId="62" fillId="39" borderId="80" xfId="283" applyNumberFormat="1" applyFont="1" applyFill="1" applyBorder="1" applyAlignment="1" applyProtection="1">
      <alignment horizontal="center" vertical="center" wrapText="1"/>
    </xf>
    <xf numFmtId="3" fontId="62" fillId="39" borderId="84" xfId="283" applyNumberFormat="1" applyFont="1" applyFill="1" applyBorder="1" applyAlignment="1" applyProtection="1">
      <alignment horizontal="center" vertical="center" wrapText="1"/>
    </xf>
    <xf numFmtId="0" fontId="62" fillId="39" borderId="97" xfId="283" applyFont="1" applyFill="1" applyBorder="1" applyAlignment="1" applyProtection="1">
      <alignment horizontal="center" vertical="center" wrapText="1"/>
    </xf>
    <xf numFmtId="0" fontId="62" fillId="39" borderId="73" xfId="283" applyFont="1" applyFill="1" applyBorder="1" applyAlignment="1" applyProtection="1">
      <alignment horizontal="center" vertical="center" wrapText="1"/>
    </xf>
    <xf numFmtId="3" fontId="62" fillId="39" borderId="78" xfId="283" applyNumberFormat="1" applyFont="1" applyFill="1" applyBorder="1" applyAlignment="1" applyProtection="1">
      <alignment horizontal="center" vertical="center" wrapText="1"/>
    </xf>
    <xf numFmtId="3" fontId="62" fillId="39" borderId="108" xfId="283" applyNumberFormat="1" applyFont="1" applyFill="1" applyBorder="1" applyAlignment="1" applyProtection="1">
      <alignment horizontal="center" vertical="center" wrapText="1"/>
    </xf>
    <xf numFmtId="0" fontId="15" fillId="0" borderId="0" xfId="0" applyFont="1" applyAlignment="1" applyProtection="1">
      <alignment horizontal="left" vertical="center" wrapText="1"/>
    </xf>
    <xf numFmtId="0" fontId="11" fillId="39" borderId="21" xfId="136" applyFont="1" applyFill="1" applyBorder="1" applyAlignment="1" applyProtection="1">
      <alignment horizontal="center" vertical="center"/>
    </xf>
    <xf numFmtId="0" fontId="11" fillId="39" borderId="94" xfId="136" applyFont="1" applyFill="1" applyBorder="1" applyAlignment="1" applyProtection="1">
      <alignment horizontal="center" vertical="center"/>
    </xf>
    <xf numFmtId="0" fontId="11" fillId="39" borderId="95" xfId="136" applyFont="1" applyFill="1" applyBorder="1" applyAlignment="1" applyProtection="1">
      <alignment horizontal="center" vertical="center"/>
    </xf>
    <xf numFmtId="175" fontId="9" fillId="33" borderId="93" xfId="235" applyNumberFormat="1" applyFont="1" applyFill="1" applyBorder="1" applyAlignment="1" applyProtection="1">
      <alignment horizontal="left" vertical="center" wrapText="1"/>
    </xf>
    <xf numFmtId="175" fontId="9" fillId="33" borderId="95" xfId="235" applyNumberFormat="1" applyFont="1" applyFill="1" applyBorder="1" applyAlignment="1" applyProtection="1">
      <alignment horizontal="left" vertical="center" wrapText="1"/>
    </xf>
    <xf numFmtId="164" fontId="9" fillId="33" borderId="93" xfId="235" applyNumberFormat="1" applyFont="1" applyFill="1" applyBorder="1" applyAlignment="1" applyProtection="1">
      <alignment vertical="center"/>
    </xf>
    <xf numFmtId="164" fontId="9" fillId="33" borderId="95" xfId="235" applyNumberFormat="1" applyFont="1" applyFill="1" applyBorder="1" applyAlignment="1" applyProtection="1">
      <alignment vertical="center"/>
    </xf>
    <xf numFmtId="0" fontId="11" fillId="37" borderId="103" xfId="0" applyFont="1" applyFill="1" applyBorder="1" applyAlignment="1" applyProtection="1">
      <alignment horizontal="center" vertical="center" wrapText="1"/>
    </xf>
    <xf numFmtId="0" fontId="11" fillId="37" borderId="61" xfId="0" applyFont="1" applyFill="1" applyBorder="1" applyAlignment="1" applyProtection="1">
      <alignment horizontal="center" vertical="center" wrapText="1"/>
    </xf>
    <xf numFmtId="3" fontId="9" fillId="0" borderId="93" xfId="0" applyNumberFormat="1" applyFont="1" applyFill="1" applyBorder="1" applyAlignment="1" applyProtection="1">
      <alignment vertical="center"/>
    </xf>
    <xf numFmtId="3" fontId="9" fillId="0" borderId="99" xfId="0" applyNumberFormat="1" applyFont="1" applyFill="1" applyBorder="1" applyAlignment="1" applyProtection="1">
      <alignment vertical="center"/>
    </xf>
    <xf numFmtId="3" fontId="9" fillId="0" borderId="86" xfId="0" applyNumberFormat="1" applyFont="1" applyFill="1" applyBorder="1" applyAlignment="1" applyProtection="1">
      <alignment vertical="center"/>
    </xf>
    <xf numFmtId="3" fontId="9" fillId="0" borderId="41" xfId="0" applyNumberFormat="1" applyFont="1" applyFill="1" applyBorder="1" applyAlignment="1" applyProtection="1">
      <alignment vertical="center"/>
    </xf>
    <xf numFmtId="164" fontId="9" fillId="33" borderId="97" xfId="235" applyNumberFormat="1" applyFont="1" applyFill="1" applyBorder="1" applyAlignment="1" applyProtection="1">
      <alignment horizontal="left" vertical="center"/>
    </xf>
    <xf numFmtId="164" fontId="9" fillId="33" borderId="37" xfId="235" applyNumberFormat="1" applyFont="1" applyFill="1" applyBorder="1" applyAlignment="1" applyProtection="1">
      <alignment horizontal="left" vertical="center"/>
    </xf>
    <xf numFmtId="164" fontId="9" fillId="38" borderId="93" xfId="235" applyNumberFormat="1" applyFont="1" applyFill="1" applyBorder="1" applyAlignment="1" applyProtection="1">
      <alignment horizontal="left" vertical="center" wrapText="1"/>
    </xf>
    <xf numFmtId="164" fontId="9" fillId="38" borderId="94" xfId="235" applyNumberFormat="1" applyFont="1" applyFill="1" applyBorder="1" applyAlignment="1" applyProtection="1">
      <alignment horizontal="left" vertical="center" wrapText="1"/>
    </xf>
    <xf numFmtId="164" fontId="9" fillId="38" borderId="95" xfId="235" applyNumberFormat="1" applyFont="1" applyFill="1" applyBorder="1" applyAlignment="1" applyProtection="1">
      <alignment horizontal="left" vertical="center" wrapText="1"/>
    </xf>
    <xf numFmtId="0" fontId="9" fillId="0" borderId="80" xfId="0" applyFont="1" applyBorder="1" applyAlignment="1">
      <alignment horizontal="center" vertical="center"/>
    </xf>
    <xf numFmtId="0" fontId="9" fillId="0" borderId="70" xfId="0" applyFont="1" applyBorder="1" applyAlignment="1">
      <alignment horizontal="center" vertical="center"/>
    </xf>
    <xf numFmtId="0" fontId="9" fillId="0" borderId="43" xfId="0" applyFont="1" applyBorder="1" applyAlignment="1">
      <alignment horizontal="center" vertical="center"/>
    </xf>
    <xf numFmtId="0" fontId="9" fillId="0" borderId="97" xfId="0" applyFont="1" applyBorder="1" applyAlignment="1">
      <alignment horizontal="left" vertical="center" wrapText="1"/>
    </xf>
    <xf numFmtId="0" fontId="9" fillId="0" borderId="67" xfId="0" applyFont="1" applyBorder="1" applyAlignment="1">
      <alignment horizontal="left" vertical="center" wrapText="1"/>
    </xf>
    <xf numFmtId="0" fontId="9" fillId="0" borderId="37" xfId="0" applyFont="1" applyBorder="1" applyAlignment="1">
      <alignment horizontal="left" vertical="center" wrapText="1"/>
    </xf>
    <xf numFmtId="0" fontId="9" fillId="0" borderId="97" xfId="0" applyFont="1" applyBorder="1" applyAlignment="1">
      <alignment horizontal="center" vertical="center"/>
    </xf>
    <xf numFmtId="0" fontId="9" fillId="0" borderId="67" xfId="0" applyFont="1" applyBorder="1" applyAlignment="1">
      <alignment horizontal="center" vertical="center"/>
    </xf>
    <xf numFmtId="0" fontId="9" fillId="0" borderId="37" xfId="0" applyFont="1" applyBorder="1" applyAlignment="1">
      <alignment vertical="center"/>
    </xf>
    <xf numFmtId="0" fontId="9" fillId="0" borderId="38" xfId="0" applyFont="1" applyFill="1" applyBorder="1" applyAlignment="1" applyProtection="1">
      <alignment horizontal="left" vertical="center" wrapText="1"/>
    </xf>
    <xf numFmtId="0" fontId="9" fillId="0" borderId="67" xfId="0" applyFont="1" applyFill="1" applyBorder="1" applyAlignment="1" applyProtection="1">
      <alignment horizontal="left" vertical="center" wrapText="1"/>
    </xf>
    <xf numFmtId="0" fontId="9" fillId="0" borderId="37" xfId="0" applyFont="1" applyBorder="1" applyAlignment="1" applyProtection="1">
      <alignment horizontal="left" vertical="center" wrapText="1"/>
    </xf>
    <xf numFmtId="0" fontId="9" fillId="0" borderId="25" xfId="0" applyFont="1" applyFill="1" applyBorder="1" applyAlignment="1" applyProtection="1">
      <alignment horizontal="center" vertical="center"/>
    </xf>
    <xf numFmtId="0" fontId="9" fillId="0" borderId="70" xfId="0" applyFont="1" applyFill="1" applyBorder="1" applyAlignment="1" applyProtection="1">
      <alignment horizontal="center" vertical="center"/>
    </xf>
    <xf numFmtId="0" fontId="9" fillId="0" borderId="43" xfId="0" applyFont="1" applyBorder="1" applyAlignment="1" applyProtection="1">
      <alignment horizontal="center" vertical="center"/>
    </xf>
    <xf numFmtId="0" fontId="9" fillId="0" borderId="38" xfId="0" applyFont="1" applyFill="1" applyBorder="1" applyAlignment="1" applyProtection="1">
      <alignment horizontal="center" vertical="center"/>
    </xf>
    <xf numFmtId="0" fontId="9" fillId="0" borderId="67" xfId="0" applyFont="1" applyFill="1" applyBorder="1" applyAlignment="1" applyProtection="1">
      <alignment horizontal="center" vertical="center"/>
    </xf>
    <xf numFmtId="0" fontId="9" fillId="0" borderId="37" xfId="0" applyFont="1" applyBorder="1" applyAlignment="1" applyProtection="1">
      <alignment vertical="center"/>
    </xf>
    <xf numFmtId="0" fontId="9" fillId="0" borderId="25" xfId="0" applyFont="1" applyBorder="1" applyAlignment="1" applyProtection="1">
      <alignment horizontal="center" vertical="center"/>
    </xf>
    <xf numFmtId="0" fontId="9" fillId="0" borderId="70" xfId="0" applyFont="1" applyBorder="1" applyAlignment="1" applyProtection="1">
      <alignment horizontal="center" vertical="center"/>
    </xf>
    <xf numFmtId="0" fontId="9" fillId="0" borderId="38" xfId="0" applyFont="1" applyFill="1" applyBorder="1" applyAlignment="1" applyProtection="1">
      <alignment horizontal="left" vertical="center"/>
    </xf>
    <xf numFmtId="0" fontId="9" fillId="0" borderId="67" xfId="0" applyFont="1" applyFill="1" applyBorder="1" applyAlignment="1" applyProtection="1">
      <alignment horizontal="left" vertical="center"/>
    </xf>
    <xf numFmtId="0" fontId="9" fillId="0" borderId="37" xfId="0" applyFont="1" applyBorder="1" applyAlignment="1" applyProtection="1">
      <alignment horizontal="left" vertical="center"/>
    </xf>
    <xf numFmtId="0" fontId="9" fillId="0" borderId="38" xfId="0" applyFont="1" applyBorder="1" applyAlignment="1" applyProtection="1">
      <alignment horizontal="center" vertical="center"/>
    </xf>
    <xf numFmtId="0" fontId="9" fillId="0" borderId="67" xfId="0" applyFont="1" applyBorder="1" applyAlignment="1" applyProtection="1">
      <alignment horizontal="center" vertical="center"/>
    </xf>
    <xf numFmtId="0" fontId="9" fillId="33" borderId="38" xfId="0" applyFont="1" applyFill="1" applyBorder="1" applyAlignment="1" applyProtection="1">
      <alignment horizontal="left" vertical="center" wrapText="1"/>
    </xf>
    <xf numFmtId="0" fontId="9" fillId="33" borderId="67" xfId="0" applyFont="1" applyFill="1" applyBorder="1" applyAlignment="1" applyProtection="1">
      <alignment horizontal="left" vertical="center" wrapText="1"/>
    </xf>
    <xf numFmtId="0" fontId="9" fillId="33" borderId="37" xfId="0" applyFont="1" applyFill="1" applyBorder="1" applyAlignment="1" applyProtection="1">
      <alignment horizontal="left" vertical="center" wrapText="1"/>
    </xf>
    <xf numFmtId="0" fontId="9" fillId="36" borderId="38" xfId="0" applyFont="1" applyFill="1" applyBorder="1" applyAlignment="1" applyProtection="1">
      <alignment horizontal="center" vertical="center"/>
    </xf>
    <xf numFmtId="0" fontId="9" fillId="36" borderId="67" xfId="0" applyFont="1" applyFill="1" applyBorder="1" applyAlignment="1" applyProtection="1">
      <alignment horizontal="center" vertical="center"/>
    </xf>
    <xf numFmtId="0" fontId="9" fillId="36" borderId="37" xfId="0" applyFont="1" applyFill="1" applyBorder="1" applyAlignment="1" applyProtection="1">
      <alignment vertical="center"/>
    </xf>
    <xf numFmtId="0" fontId="9" fillId="33" borderId="25" xfId="0" applyFont="1" applyFill="1" applyBorder="1" applyAlignment="1" applyProtection="1">
      <alignment horizontal="center" vertical="center"/>
    </xf>
    <xf numFmtId="0" fontId="9" fillId="33" borderId="70" xfId="0" applyFont="1" applyFill="1" applyBorder="1" applyAlignment="1" applyProtection="1">
      <alignment horizontal="center" vertical="center"/>
    </xf>
    <xf numFmtId="0" fontId="9" fillId="33" borderId="43" xfId="0" applyFont="1" applyFill="1" applyBorder="1" applyAlignment="1" applyProtection="1">
      <alignment horizontal="center" vertical="center"/>
    </xf>
    <xf numFmtId="0" fontId="9" fillId="33" borderId="38" xfId="0" applyFont="1" applyFill="1" applyBorder="1" applyAlignment="1" applyProtection="1">
      <alignment horizontal="center" vertical="center"/>
    </xf>
    <xf numFmtId="0" fontId="9" fillId="33" borderId="67" xfId="0" applyFont="1" applyFill="1" applyBorder="1" applyAlignment="1" applyProtection="1">
      <alignment horizontal="center" vertical="center"/>
    </xf>
    <xf numFmtId="0" fontId="9" fillId="33" borderId="37" xfId="0" applyFont="1" applyFill="1" applyBorder="1" applyAlignment="1" applyProtection="1">
      <alignment vertical="center"/>
    </xf>
    <xf numFmtId="0" fontId="11" fillId="38" borderId="57" xfId="0" applyFont="1" applyFill="1" applyBorder="1" applyAlignment="1" applyProtection="1">
      <alignment horizontal="center" vertical="center"/>
    </xf>
    <xf numFmtId="0" fontId="11" fillId="38" borderId="43" xfId="0" applyFont="1" applyFill="1" applyBorder="1" applyAlignment="1" applyProtection="1">
      <alignment horizontal="center" vertical="center"/>
    </xf>
  </cellXfs>
  <cellStyles count="294">
    <cellStyle name="_Column1" xfId="1" xr:uid="{00000000-0005-0000-0000-000000000000}"/>
    <cellStyle name="_Column1 2" xfId="2" xr:uid="{00000000-0005-0000-0000-000001000000}"/>
    <cellStyle name="_Column1_120319_BAB_KoPr2012_KEMA" xfId="3" xr:uid="{00000000-0005-0000-0000-000002000000}"/>
    <cellStyle name="_Column1_120319_BAB_KoPr2012_KEMA 2" xfId="4" xr:uid="{00000000-0005-0000-0000-000003000000}"/>
    <cellStyle name="_Column1_120329_EHB_KoPr_Basisjahr_ENTWURF" xfId="5" xr:uid="{00000000-0005-0000-0000-000004000000}"/>
    <cellStyle name="_Column1_120329_EHB_KoPr_Basisjahr_ENTWURF 2" xfId="6" xr:uid="{00000000-0005-0000-0000-000005000000}"/>
    <cellStyle name="_Column1_120329_EHB_KoPr_Basisjahr_ENTWURF 2 2" xfId="7" xr:uid="{00000000-0005-0000-0000-000006000000}"/>
    <cellStyle name="_Column1_120329_EHB_KoPr_Basisjahr_ENTWURF 3" xfId="8" xr:uid="{00000000-0005-0000-0000-000007000000}"/>
    <cellStyle name="_Column1_A. Allgemeine Informationen" xfId="9" xr:uid="{00000000-0005-0000-0000-000008000000}"/>
    <cellStyle name="_Column1_A. Allgemeine Informationen 2" xfId="10" xr:uid="{00000000-0005-0000-0000-000009000000}"/>
    <cellStyle name="_Column1_Ausfüllhilfe" xfId="11" xr:uid="{00000000-0005-0000-0000-00000A000000}"/>
    <cellStyle name="_Column1_Ausfüllhilfe 2" xfId="12" xr:uid="{00000000-0005-0000-0000-00000B000000}"/>
    <cellStyle name="_Column1_kalk. EK-Verzinsung" xfId="13" xr:uid="{00000000-0005-0000-0000-00000C000000}"/>
    <cellStyle name="_Column1_kalk. EK-Verzinsung 2" xfId="14" xr:uid="{00000000-0005-0000-0000-00000D000000}"/>
    <cellStyle name="_Column1_kalk. EK-Verzinsung 2 2" xfId="15" xr:uid="{00000000-0005-0000-0000-00000E000000}"/>
    <cellStyle name="_Column1_kalk. EK-Verzinsung 3" xfId="16" xr:uid="{00000000-0005-0000-0000-00000F000000}"/>
    <cellStyle name="_Column1_Mehrjahresvergleich" xfId="17" xr:uid="{00000000-0005-0000-0000-000010000000}"/>
    <cellStyle name="_Column1_Mehrjahresvergleich 2" xfId="18" xr:uid="{00000000-0005-0000-0000-000011000000}"/>
    <cellStyle name="_Column1_Mehrjahresvergleich 2 2" xfId="19" xr:uid="{00000000-0005-0000-0000-000012000000}"/>
    <cellStyle name="_Column1_Mehrjahresvergleich 3" xfId="20" xr:uid="{00000000-0005-0000-0000-000013000000}"/>
    <cellStyle name="_Column1_SAV-Vergleich" xfId="21" xr:uid="{00000000-0005-0000-0000-000014000000}"/>
    <cellStyle name="_Column1_SAV-Vergleich 2" xfId="22" xr:uid="{00000000-0005-0000-0000-000015000000}"/>
    <cellStyle name="_Column1_SAV-Vergleich 2 2" xfId="23" xr:uid="{00000000-0005-0000-0000-000016000000}"/>
    <cellStyle name="_Column1_SAV-Vergleich 3" xfId="24" xr:uid="{00000000-0005-0000-0000-000017000000}"/>
    <cellStyle name="_Column2" xfId="25" xr:uid="{00000000-0005-0000-0000-000018000000}"/>
    <cellStyle name="_Column3" xfId="26" xr:uid="{00000000-0005-0000-0000-000019000000}"/>
    <cellStyle name="_Column4" xfId="27" xr:uid="{00000000-0005-0000-0000-00001A000000}"/>
    <cellStyle name="_Column4_120319_BAB_KoPr2012_KEMA" xfId="28" xr:uid="{00000000-0005-0000-0000-00001B000000}"/>
    <cellStyle name="_Column4_120329_EHB_KoPr_Basisjahr_ENTWURF" xfId="29" xr:uid="{00000000-0005-0000-0000-00001C000000}"/>
    <cellStyle name="_Column4_120329_EHB_KoPr_Basisjahr_ENTWURF 2" xfId="30" xr:uid="{00000000-0005-0000-0000-00001D000000}"/>
    <cellStyle name="_Column4_A. Allgemeine Informationen" xfId="31" xr:uid="{00000000-0005-0000-0000-00001E000000}"/>
    <cellStyle name="_Column4_Ausfüllhilfe" xfId="32" xr:uid="{00000000-0005-0000-0000-00001F000000}"/>
    <cellStyle name="_Column4_kalk. EK-Verzinsung" xfId="33" xr:uid="{00000000-0005-0000-0000-000020000000}"/>
    <cellStyle name="_Column4_kalk. EK-Verzinsung 2" xfId="34" xr:uid="{00000000-0005-0000-0000-000021000000}"/>
    <cellStyle name="_Column4_Mehrjahresvergleich" xfId="35" xr:uid="{00000000-0005-0000-0000-000022000000}"/>
    <cellStyle name="_Column4_Mehrjahresvergleich 2" xfId="36" xr:uid="{00000000-0005-0000-0000-000023000000}"/>
    <cellStyle name="_Column4_SAV-Vergleich" xfId="37" xr:uid="{00000000-0005-0000-0000-000024000000}"/>
    <cellStyle name="_Column4_SAV-Vergleich 2" xfId="38" xr:uid="{00000000-0005-0000-0000-000025000000}"/>
    <cellStyle name="_Column5" xfId="39" xr:uid="{00000000-0005-0000-0000-000026000000}"/>
    <cellStyle name="_Column6" xfId="40" xr:uid="{00000000-0005-0000-0000-000027000000}"/>
    <cellStyle name="_Column7" xfId="41" xr:uid="{00000000-0005-0000-0000-000028000000}"/>
    <cellStyle name="_Column7 2" xfId="42" xr:uid="{00000000-0005-0000-0000-000029000000}"/>
    <cellStyle name="_Data" xfId="43" xr:uid="{00000000-0005-0000-0000-00002A000000}"/>
    <cellStyle name="_Data 2" xfId="44" xr:uid="{00000000-0005-0000-0000-00002B000000}"/>
    <cellStyle name="_Data_120319_BAB_KoPr2012_KEMA" xfId="45" xr:uid="{00000000-0005-0000-0000-00002C000000}"/>
    <cellStyle name="_Data_120319_BAB_KoPr2012_KEMA 2" xfId="46" xr:uid="{00000000-0005-0000-0000-00002D000000}"/>
    <cellStyle name="_Data_120319_BAB_KoPr2012_KEMA_120616_Prüfwerkzeug_2_EOG" xfId="47" xr:uid="{00000000-0005-0000-0000-00002E000000}"/>
    <cellStyle name="_Data_120319_BAB_KoPr2012_KEMA_120616_Prüfwerkzeug_2_EOG 2" xfId="48" xr:uid="{00000000-0005-0000-0000-00002F000000}"/>
    <cellStyle name="_Data_120319_BAB_KoPr2012_KEMA_130911_Zusatzdaten" xfId="49" xr:uid="{00000000-0005-0000-0000-000030000000}"/>
    <cellStyle name="_Data_120319_BAB_KoPr2012_KEMA_130911_Zusatzdaten 2" xfId="50" xr:uid="{00000000-0005-0000-0000-000031000000}"/>
    <cellStyle name="_Data_120319_BAB_KoPr2012_KEMA_VNBErhebungsbogenKostenprfg2012_2xls" xfId="51" xr:uid="{00000000-0005-0000-0000-000032000000}"/>
    <cellStyle name="_Data_120319_BAB_KoPr2012_KEMA_VNBErhebungsbogenKostenprfg2012_2xls 2" xfId="52" xr:uid="{00000000-0005-0000-0000-000033000000}"/>
    <cellStyle name="_Header" xfId="53" xr:uid="{00000000-0005-0000-0000-000034000000}"/>
    <cellStyle name="_Row1" xfId="54" xr:uid="{00000000-0005-0000-0000-000035000000}"/>
    <cellStyle name="_Row1 2" xfId="55" xr:uid="{00000000-0005-0000-0000-000036000000}"/>
    <cellStyle name="_Row1_120319_BAB_KoPr2012_KEMA" xfId="56" xr:uid="{00000000-0005-0000-0000-000037000000}"/>
    <cellStyle name="_Row1_120319_BAB_KoPr2012_KEMA 2" xfId="57" xr:uid="{00000000-0005-0000-0000-000038000000}"/>
    <cellStyle name="_Row1_120329_EHB_KoPr_Basisjahr_ENTWURF" xfId="58" xr:uid="{00000000-0005-0000-0000-000039000000}"/>
    <cellStyle name="_Row1_120329_EHB_KoPr_Basisjahr_ENTWURF 2" xfId="59" xr:uid="{00000000-0005-0000-0000-00003A000000}"/>
    <cellStyle name="_Row1_120329_EHB_KoPr_Basisjahr_ENTWURF 2 2" xfId="60" xr:uid="{00000000-0005-0000-0000-00003B000000}"/>
    <cellStyle name="_Row1_120329_EHB_KoPr_Basisjahr_ENTWURF 3" xfId="61" xr:uid="{00000000-0005-0000-0000-00003C000000}"/>
    <cellStyle name="_Row1_A. Allgemeine Informationen" xfId="62" xr:uid="{00000000-0005-0000-0000-00003D000000}"/>
    <cellStyle name="_Row1_A. Allgemeine Informationen 2" xfId="63" xr:uid="{00000000-0005-0000-0000-00003E000000}"/>
    <cellStyle name="_Row1_Ausfüllhilfe" xfId="64" xr:uid="{00000000-0005-0000-0000-00003F000000}"/>
    <cellStyle name="_Row1_Ausfüllhilfe 2" xfId="65" xr:uid="{00000000-0005-0000-0000-000040000000}"/>
    <cellStyle name="_Row1_kalk. EK-Verzinsung" xfId="66" xr:uid="{00000000-0005-0000-0000-000041000000}"/>
    <cellStyle name="_Row1_kalk. EK-Verzinsung 2" xfId="67" xr:uid="{00000000-0005-0000-0000-000042000000}"/>
    <cellStyle name="_Row1_kalk. EK-Verzinsung 2 2" xfId="68" xr:uid="{00000000-0005-0000-0000-000043000000}"/>
    <cellStyle name="_Row1_kalk. EK-Verzinsung 3" xfId="69" xr:uid="{00000000-0005-0000-0000-000044000000}"/>
    <cellStyle name="_Row1_Mehrjahresvergleich" xfId="70" xr:uid="{00000000-0005-0000-0000-000045000000}"/>
    <cellStyle name="_Row1_Mehrjahresvergleich 2" xfId="71" xr:uid="{00000000-0005-0000-0000-000046000000}"/>
    <cellStyle name="_Row1_Mehrjahresvergleich 2 2" xfId="72" xr:uid="{00000000-0005-0000-0000-000047000000}"/>
    <cellStyle name="_Row1_Mehrjahresvergleich 3" xfId="73" xr:uid="{00000000-0005-0000-0000-000048000000}"/>
    <cellStyle name="_Row1_SAV-Vergleich" xfId="74" xr:uid="{00000000-0005-0000-0000-000049000000}"/>
    <cellStyle name="_Row1_SAV-Vergleich 2" xfId="75" xr:uid="{00000000-0005-0000-0000-00004A000000}"/>
    <cellStyle name="_Row1_SAV-Vergleich 2 2" xfId="76" xr:uid="{00000000-0005-0000-0000-00004B000000}"/>
    <cellStyle name="_Row1_SAV-Vergleich 3" xfId="77" xr:uid="{00000000-0005-0000-0000-00004C000000}"/>
    <cellStyle name="_Row2" xfId="78" xr:uid="{00000000-0005-0000-0000-00004D000000}"/>
    <cellStyle name="_Row3" xfId="79" xr:uid="{00000000-0005-0000-0000-00004E000000}"/>
    <cellStyle name="_Row4" xfId="80" xr:uid="{00000000-0005-0000-0000-00004F000000}"/>
    <cellStyle name="_Row4 2" xfId="81" xr:uid="{00000000-0005-0000-0000-000050000000}"/>
    <cellStyle name="_Row5" xfId="82" xr:uid="{00000000-0005-0000-0000-000051000000}"/>
    <cellStyle name="_Row6" xfId="83" xr:uid="{00000000-0005-0000-0000-000052000000}"/>
    <cellStyle name="_Row7" xfId="84" xr:uid="{00000000-0005-0000-0000-000053000000}"/>
    <cellStyle name="_Row7 2" xfId="85" xr:uid="{00000000-0005-0000-0000-000054000000}"/>
    <cellStyle name="20 % - Akzent1 2" xfId="86" xr:uid="{00000000-0005-0000-0000-000055000000}"/>
    <cellStyle name="20 % - Akzent1 2 2" xfId="87" xr:uid="{00000000-0005-0000-0000-000056000000}"/>
    <cellStyle name="20 % - Akzent2" xfId="88" builtinId="34"/>
    <cellStyle name="20 % - Akzent2 2" xfId="89" xr:uid="{00000000-0005-0000-0000-000058000000}"/>
    <cellStyle name="20 % - Akzent2 2 2" xfId="90" xr:uid="{00000000-0005-0000-0000-000059000000}"/>
    <cellStyle name="20 % - Akzent2 3" xfId="284" xr:uid="{00000000-0005-0000-0000-00005A000000}"/>
    <cellStyle name="20 % - Akzent3 2" xfId="91" xr:uid="{00000000-0005-0000-0000-00005B000000}"/>
    <cellStyle name="20 % - Akzent3 2 2" xfId="92" xr:uid="{00000000-0005-0000-0000-00005C000000}"/>
    <cellStyle name="20 % - Akzent4 2" xfId="93" xr:uid="{00000000-0005-0000-0000-00005D000000}"/>
    <cellStyle name="20 % - Akzent4 2 2" xfId="94" xr:uid="{00000000-0005-0000-0000-00005E000000}"/>
    <cellStyle name="20 % - Akzent5 2" xfId="95" xr:uid="{00000000-0005-0000-0000-00005F000000}"/>
    <cellStyle name="20 % - Akzent5 2 2" xfId="96" xr:uid="{00000000-0005-0000-0000-000060000000}"/>
    <cellStyle name="20 % - Akzent6 2" xfId="97" xr:uid="{00000000-0005-0000-0000-000061000000}"/>
    <cellStyle name="20 % - Akzent6 2 2" xfId="98" xr:uid="{00000000-0005-0000-0000-000062000000}"/>
    <cellStyle name="20% - Akzent1" xfId="99" xr:uid="{00000000-0005-0000-0000-000063000000}"/>
    <cellStyle name="20% - Akzent1 2" xfId="100" xr:uid="{00000000-0005-0000-0000-000064000000}"/>
    <cellStyle name="20% - Akzent2" xfId="101" xr:uid="{00000000-0005-0000-0000-000065000000}"/>
    <cellStyle name="20% - Akzent2 2" xfId="102" xr:uid="{00000000-0005-0000-0000-000066000000}"/>
    <cellStyle name="20% - Akzent3" xfId="103" xr:uid="{00000000-0005-0000-0000-000067000000}"/>
    <cellStyle name="20% - Akzent3 2" xfId="104" xr:uid="{00000000-0005-0000-0000-000068000000}"/>
    <cellStyle name="20% - Akzent4" xfId="105" xr:uid="{00000000-0005-0000-0000-000069000000}"/>
    <cellStyle name="20% - Akzent4 2" xfId="106" xr:uid="{00000000-0005-0000-0000-00006A000000}"/>
    <cellStyle name="20% - Akzent5" xfId="107" xr:uid="{00000000-0005-0000-0000-00006B000000}"/>
    <cellStyle name="20% - Akzent5 2" xfId="108" xr:uid="{00000000-0005-0000-0000-00006C000000}"/>
    <cellStyle name="20% - Akzent6" xfId="109" xr:uid="{00000000-0005-0000-0000-00006D000000}"/>
    <cellStyle name="20% - Akzent6 2" xfId="110" xr:uid="{00000000-0005-0000-0000-00006E000000}"/>
    <cellStyle name="40 % - Akzent1" xfId="111" builtinId="31"/>
    <cellStyle name="40 % - Akzent1 2" xfId="112" xr:uid="{00000000-0005-0000-0000-000070000000}"/>
    <cellStyle name="40 % - Akzent1 2 2" xfId="113" xr:uid="{00000000-0005-0000-0000-000071000000}"/>
    <cellStyle name="40 % - Akzent1 3" xfId="283" xr:uid="{00000000-0005-0000-0000-000072000000}"/>
    <cellStyle name="40 % - Akzent2 2" xfId="114" xr:uid="{00000000-0005-0000-0000-000073000000}"/>
    <cellStyle name="40 % - Akzent2 2 2" xfId="115" xr:uid="{00000000-0005-0000-0000-000074000000}"/>
    <cellStyle name="40 % - Akzent3 2" xfId="116" xr:uid="{00000000-0005-0000-0000-000075000000}"/>
    <cellStyle name="40 % - Akzent3 2 2" xfId="117" xr:uid="{00000000-0005-0000-0000-000076000000}"/>
    <cellStyle name="40 % - Akzent4 2" xfId="118" xr:uid="{00000000-0005-0000-0000-000077000000}"/>
    <cellStyle name="40 % - Akzent4 2 2" xfId="119" xr:uid="{00000000-0005-0000-0000-000078000000}"/>
    <cellStyle name="40 % - Akzent5 2" xfId="120" xr:uid="{00000000-0005-0000-0000-000079000000}"/>
    <cellStyle name="40 % - Akzent5 2 2" xfId="121" xr:uid="{00000000-0005-0000-0000-00007A000000}"/>
    <cellStyle name="40 % - Akzent6 2" xfId="122" xr:uid="{00000000-0005-0000-0000-00007B000000}"/>
    <cellStyle name="40 % - Akzent6 2 2" xfId="123" xr:uid="{00000000-0005-0000-0000-00007C000000}"/>
    <cellStyle name="40% - Akzent1" xfId="124" xr:uid="{00000000-0005-0000-0000-00007D000000}"/>
    <cellStyle name="40% - Akzent1 2" xfId="125" xr:uid="{00000000-0005-0000-0000-00007E000000}"/>
    <cellStyle name="40% - Akzent2" xfId="126" xr:uid="{00000000-0005-0000-0000-00007F000000}"/>
    <cellStyle name="40% - Akzent2 2" xfId="127" xr:uid="{00000000-0005-0000-0000-000080000000}"/>
    <cellStyle name="40% - Akzent3" xfId="128" xr:uid="{00000000-0005-0000-0000-000081000000}"/>
    <cellStyle name="40% - Akzent3 2" xfId="129" xr:uid="{00000000-0005-0000-0000-000082000000}"/>
    <cellStyle name="40% - Akzent4" xfId="130" xr:uid="{00000000-0005-0000-0000-000083000000}"/>
    <cellStyle name="40% - Akzent4 2" xfId="131" xr:uid="{00000000-0005-0000-0000-000084000000}"/>
    <cellStyle name="40% - Akzent5" xfId="132" xr:uid="{00000000-0005-0000-0000-000085000000}"/>
    <cellStyle name="40% - Akzent5 2" xfId="133" xr:uid="{00000000-0005-0000-0000-000086000000}"/>
    <cellStyle name="40% - Akzent6" xfId="134" xr:uid="{00000000-0005-0000-0000-000087000000}"/>
    <cellStyle name="40% - Akzent6 2" xfId="135" xr:uid="{00000000-0005-0000-0000-000088000000}"/>
    <cellStyle name="60 % - Akzent1" xfId="136" builtinId="32"/>
    <cellStyle name="60 % - Akzent1 2" xfId="137" xr:uid="{00000000-0005-0000-0000-00008A000000}"/>
    <cellStyle name="60 % - Akzent2 2" xfId="138" xr:uid="{00000000-0005-0000-0000-00008B000000}"/>
    <cellStyle name="60 % - Akzent3 2" xfId="139" xr:uid="{00000000-0005-0000-0000-00008C000000}"/>
    <cellStyle name="60 % - Akzent4 2" xfId="140" xr:uid="{00000000-0005-0000-0000-00008D000000}"/>
    <cellStyle name="60 % - Akzent5 2" xfId="141" xr:uid="{00000000-0005-0000-0000-00008E000000}"/>
    <cellStyle name="60 % - Akzent6 2" xfId="142" xr:uid="{00000000-0005-0000-0000-00008F000000}"/>
    <cellStyle name="60% - Akzent1" xfId="143" xr:uid="{00000000-0005-0000-0000-000090000000}"/>
    <cellStyle name="60% - Akzent2" xfId="144" xr:uid="{00000000-0005-0000-0000-000091000000}"/>
    <cellStyle name="60% - Akzent3" xfId="145" xr:uid="{00000000-0005-0000-0000-000092000000}"/>
    <cellStyle name="60% - Akzent4" xfId="146" xr:uid="{00000000-0005-0000-0000-000093000000}"/>
    <cellStyle name="60% - Akzent5" xfId="147" xr:uid="{00000000-0005-0000-0000-000094000000}"/>
    <cellStyle name="60% - Akzent6" xfId="148" xr:uid="{00000000-0005-0000-0000-000095000000}"/>
    <cellStyle name="Akzent1" xfId="149" builtinId="29" customBuiltin="1"/>
    <cellStyle name="Akzent1 2" xfId="150" xr:uid="{00000000-0005-0000-0000-000097000000}"/>
    <cellStyle name="Akzent1 3" xfId="151" xr:uid="{00000000-0005-0000-0000-000098000000}"/>
    <cellStyle name="Akzent2" xfId="152" builtinId="33" customBuiltin="1"/>
    <cellStyle name="Akzent2 2" xfId="153" xr:uid="{00000000-0005-0000-0000-00009A000000}"/>
    <cellStyle name="Akzent2 3" xfId="154" xr:uid="{00000000-0005-0000-0000-00009B000000}"/>
    <cellStyle name="Akzent3" xfId="155" builtinId="37" customBuiltin="1"/>
    <cellStyle name="Akzent3 2" xfId="156" xr:uid="{00000000-0005-0000-0000-00009D000000}"/>
    <cellStyle name="Akzent3 3" xfId="157" xr:uid="{00000000-0005-0000-0000-00009E000000}"/>
    <cellStyle name="Akzent4" xfId="158" builtinId="41" customBuiltin="1"/>
    <cellStyle name="Akzent4 2" xfId="159" xr:uid="{00000000-0005-0000-0000-0000A0000000}"/>
    <cellStyle name="Akzent4 3" xfId="160" xr:uid="{00000000-0005-0000-0000-0000A1000000}"/>
    <cellStyle name="Akzent5" xfId="161" builtinId="45" customBuiltin="1"/>
    <cellStyle name="Akzent5 2" xfId="162" xr:uid="{00000000-0005-0000-0000-0000A3000000}"/>
    <cellStyle name="Akzent5 3" xfId="163" xr:uid="{00000000-0005-0000-0000-0000A4000000}"/>
    <cellStyle name="Akzent6" xfId="164" builtinId="49" customBuiltin="1"/>
    <cellStyle name="Akzent6 2" xfId="165" xr:uid="{00000000-0005-0000-0000-0000A6000000}"/>
    <cellStyle name="Akzent6 3" xfId="166" xr:uid="{00000000-0005-0000-0000-0000A7000000}"/>
    <cellStyle name="Ausgabe" xfId="167" builtinId="21" customBuiltin="1"/>
    <cellStyle name="Ausgabe 2" xfId="168" xr:uid="{00000000-0005-0000-0000-0000A9000000}"/>
    <cellStyle name="Ausgabe 3" xfId="169" xr:uid="{00000000-0005-0000-0000-0000AA000000}"/>
    <cellStyle name="Berechnung" xfId="170" builtinId="22" customBuiltin="1"/>
    <cellStyle name="Berechnung 2" xfId="171" xr:uid="{00000000-0005-0000-0000-0000AC000000}"/>
    <cellStyle name="Berechnung 3" xfId="172" xr:uid="{00000000-0005-0000-0000-0000AD000000}"/>
    <cellStyle name="Eingabe" xfId="173" builtinId="20" customBuiltin="1"/>
    <cellStyle name="Eingabe 2" xfId="174" xr:uid="{00000000-0005-0000-0000-0000AF000000}"/>
    <cellStyle name="Eingabe 3" xfId="175" xr:uid="{00000000-0005-0000-0000-0000B0000000}"/>
    <cellStyle name="Ergebnis" xfId="176" builtinId="25" customBuiltin="1"/>
    <cellStyle name="Ergebnis 2" xfId="177" xr:uid="{00000000-0005-0000-0000-0000B2000000}"/>
    <cellStyle name="Ergebnis 3" xfId="178" xr:uid="{00000000-0005-0000-0000-0000B3000000}"/>
    <cellStyle name="Erklärender Text" xfId="179" builtinId="53" customBuiltin="1"/>
    <cellStyle name="Erklärender Text 2" xfId="180" xr:uid="{00000000-0005-0000-0000-0000B5000000}"/>
    <cellStyle name="Erklärender Text 3" xfId="181" xr:uid="{00000000-0005-0000-0000-0000B6000000}"/>
    <cellStyle name="Euro" xfId="182" xr:uid="{00000000-0005-0000-0000-0000B7000000}"/>
    <cellStyle name="Euro 2" xfId="183" xr:uid="{00000000-0005-0000-0000-0000B8000000}"/>
    <cellStyle name="Euro 2 2" xfId="184" xr:uid="{00000000-0005-0000-0000-0000B9000000}"/>
    <cellStyle name="Euro 3" xfId="185" xr:uid="{00000000-0005-0000-0000-0000BA000000}"/>
    <cellStyle name="Euro 3 2" xfId="186" xr:uid="{00000000-0005-0000-0000-0000BB000000}"/>
    <cellStyle name="Euro 4" xfId="187" xr:uid="{00000000-0005-0000-0000-0000BC000000}"/>
    <cellStyle name="Gut" xfId="188" builtinId="26" customBuiltin="1"/>
    <cellStyle name="Gut 2" xfId="189" xr:uid="{00000000-0005-0000-0000-0000BE000000}"/>
    <cellStyle name="Gut 3" xfId="190" xr:uid="{00000000-0005-0000-0000-0000BF000000}"/>
    <cellStyle name="Hyperlink 2" xfId="192" xr:uid="{00000000-0005-0000-0000-0000C0000000}"/>
    <cellStyle name="Hyperlink 2 2" xfId="193" xr:uid="{00000000-0005-0000-0000-0000C1000000}"/>
    <cellStyle name="Komma 2" xfId="194" xr:uid="{00000000-0005-0000-0000-0000C2000000}"/>
    <cellStyle name="Komma 2 2 12" xfId="278" xr:uid="{00000000-0005-0000-0000-0000C3000000}"/>
    <cellStyle name="Link" xfId="191" builtinId="8"/>
    <cellStyle name="Neutral" xfId="195" builtinId="28" customBuiltin="1"/>
    <cellStyle name="Neutral 2" xfId="196" xr:uid="{00000000-0005-0000-0000-0000C6000000}"/>
    <cellStyle name="Neutral 3" xfId="197" xr:uid="{00000000-0005-0000-0000-0000C7000000}"/>
    <cellStyle name="Normal_erfassungsmatrix 04" xfId="198" xr:uid="{00000000-0005-0000-0000-0000C8000000}"/>
    <cellStyle name="Notiz" xfId="199" builtinId="10" customBuiltin="1"/>
    <cellStyle name="Notiz 2" xfId="200" xr:uid="{00000000-0005-0000-0000-0000CA000000}"/>
    <cellStyle name="Notiz 2 2" xfId="201" xr:uid="{00000000-0005-0000-0000-0000CB000000}"/>
    <cellStyle name="Notiz 3" xfId="202" xr:uid="{00000000-0005-0000-0000-0000CC000000}"/>
    <cellStyle name="Prozent" xfId="203" builtinId="5"/>
    <cellStyle name="Prozent 2" xfId="204" xr:uid="{00000000-0005-0000-0000-0000CE000000}"/>
    <cellStyle name="Prozent 2 2" xfId="205" xr:uid="{00000000-0005-0000-0000-0000CF000000}"/>
    <cellStyle name="Prozent 3" xfId="206" xr:uid="{00000000-0005-0000-0000-0000D0000000}"/>
    <cellStyle name="Prozent 3 2" xfId="207" xr:uid="{00000000-0005-0000-0000-0000D1000000}"/>
    <cellStyle name="Prozent 4" xfId="208" xr:uid="{00000000-0005-0000-0000-0000D2000000}"/>
    <cellStyle name="Prozent 5" xfId="209" xr:uid="{00000000-0005-0000-0000-0000D3000000}"/>
    <cellStyle name="Prozent 6" xfId="280" xr:uid="{00000000-0005-0000-0000-0000D4000000}"/>
    <cellStyle name="Prozent 7" xfId="285" xr:uid="{00000000-0005-0000-0000-0000D5000000}"/>
    <cellStyle name="Prozent 8" xfId="293" xr:uid="{E03E07B8-568C-4C49-870E-6C1D0B98FF04}"/>
    <cellStyle name="Schlecht" xfId="210" builtinId="27" customBuiltin="1"/>
    <cellStyle name="Schlecht 2" xfId="211" xr:uid="{00000000-0005-0000-0000-0000D7000000}"/>
    <cellStyle name="Schlecht 3" xfId="212" xr:uid="{00000000-0005-0000-0000-0000D8000000}"/>
    <cellStyle name="Standard" xfId="0" builtinId="0"/>
    <cellStyle name="Standard 10" xfId="213" xr:uid="{00000000-0005-0000-0000-0000DA000000}"/>
    <cellStyle name="Standard 10 2 2 2 3" xfId="214" xr:uid="{00000000-0005-0000-0000-0000DB000000}"/>
    <cellStyle name="Standard 10 2 2 2 4" xfId="215" xr:uid="{00000000-0005-0000-0000-0000DC000000}"/>
    <cellStyle name="Standard 11" xfId="216" xr:uid="{00000000-0005-0000-0000-0000DD000000}"/>
    <cellStyle name="Standard 12" xfId="279" xr:uid="{00000000-0005-0000-0000-0000DE000000}"/>
    <cellStyle name="Standard 12 2" xfId="291" xr:uid="{1F0BCD98-673F-47DB-A8B6-41415E99C392}"/>
    <cellStyle name="Standard 13" xfId="281" xr:uid="{00000000-0005-0000-0000-0000DF000000}"/>
    <cellStyle name="Standard 14" xfId="282" xr:uid="{00000000-0005-0000-0000-0000E0000000}"/>
    <cellStyle name="Standard 15" xfId="287" xr:uid="{00000000-0005-0000-0000-0000E1000000}"/>
    <cellStyle name="Standard 16" xfId="217" xr:uid="{00000000-0005-0000-0000-0000E2000000}"/>
    <cellStyle name="Standard 16 2" xfId="286" xr:uid="{00000000-0005-0000-0000-0000E3000000}"/>
    <cellStyle name="Standard 17" xfId="289" xr:uid="{00000000-0005-0000-0000-0000E4000000}"/>
    <cellStyle name="Standard 18" xfId="292" xr:uid="{CD9B45D6-A78A-4708-9A19-A906FF1BDA5A}"/>
    <cellStyle name="Standard 2" xfId="218" xr:uid="{00000000-0005-0000-0000-0000E5000000}"/>
    <cellStyle name="Standard 2 2" xfId="219" xr:uid="{00000000-0005-0000-0000-0000E6000000}"/>
    <cellStyle name="Standard 2 2 2" xfId="220" xr:uid="{00000000-0005-0000-0000-0000E7000000}"/>
    <cellStyle name="Standard 2 2 3" xfId="290" xr:uid="{00000000-0005-0000-0000-0000E8000000}"/>
    <cellStyle name="Standard 2 3" xfId="221" xr:uid="{00000000-0005-0000-0000-0000E9000000}"/>
    <cellStyle name="Standard 2_EHB_KoPr_I" xfId="222" xr:uid="{00000000-0005-0000-0000-0000EA000000}"/>
    <cellStyle name="Standard 21 2" xfId="288" xr:uid="{00000000-0005-0000-0000-0000EB000000}"/>
    <cellStyle name="Standard 3" xfId="223" xr:uid="{00000000-0005-0000-0000-0000EC000000}"/>
    <cellStyle name="Standard 3 2" xfId="224" xr:uid="{00000000-0005-0000-0000-0000ED000000}"/>
    <cellStyle name="Standard 4" xfId="225" xr:uid="{00000000-0005-0000-0000-0000EE000000}"/>
    <cellStyle name="Standard 4 2" xfId="226" xr:uid="{00000000-0005-0000-0000-0000EF000000}"/>
    <cellStyle name="Standard 5" xfId="227" xr:uid="{00000000-0005-0000-0000-0000F0000000}"/>
    <cellStyle name="Standard 6" xfId="228" xr:uid="{00000000-0005-0000-0000-0000F1000000}"/>
    <cellStyle name="Standard 7" xfId="229" xr:uid="{00000000-0005-0000-0000-0000F2000000}"/>
    <cellStyle name="Standard 7 2" xfId="230" xr:uid="{00000000-0005-0000-0000-0000F3000000}"/>
    <cellStyle name="Standard 8" xfId="231" xr:uid="{00000000-0005-0000-0000-0000F4000000}"/>
    <cellStyle name="Standard 8 2" xfId="232" xr:uid="{00000000-0005-0000-0000-0000F5000000}"/>
    <cellStyle name="Standard 9" xfId="233" xr:uid="{00000000-0005-0000-0000-0000F6000000}"/>
    <cellStyle name="Standard_14572" xfId="234" xr:uid="{00000000-0005-0000-0000-0000F7000000}"/>
    <cellStyle name="Standard_14572 2" xfId="235" xr:uid="{00000000-0005-0000-0000-0000F8000000}"/>
    <cellStyle name="Standard_14572 3" xfId="236" xr:uid="{00000000-0005-0000-0000-0000F9000000}"/>
    <cellStyle name="Standard_Bilanz_GuV" xfId="237" xr:uid="{00000000-0005-0000-0000-0000FA000000}"/>
    <cellStyle name="Standard_Kopie von Blanko_Verprobung_II_Runde Preisblatt MPr" xfId="238" xr:uid="{00000000-0005-0000-0000-0000FB000000}"/>
    <cellStyle name="Standard_KTR_muster" xfId="239" xr:uid="{00000000-0005-0000-0000-0000FC000000}"/>
    <cellStyle name="Standard_PÜS_2008" xfId="240" xr:uid="{00000000-0005-0000-0000-0000FD000000}"/>
    <cellStyle name="Standard_Überleitungsrechnung" xfId="241" xr:uid="{00000000-0005-0000-0000-0000FE000000}"/>
    <cellStyle name="Standard_Vattenfall_Europe_Hamburg_10001835_1_20070629_EHB" xfId="242" xr:uid="{00000000-0005-0000-0000-0000FF000000}"/>
    <cellStyle name="Standard_VNB V7.1" xfId="243" xr:uid="{00000000-0005-0000-0000-000000010000}"/>
    <cellStyle name="Standard_VNBErhebungsbogenKostenprfg2012_2xls" xfId="244" xr:uid="{00000000-0005-0000-0000-000001010000}"/>
    <cellStyle name="Überschrift" xfId="245" builtinId="15" customBuiltin="1"/>
    <cellStyle name="Überschrift 1" xfId="246" builtinId="16" customBuiltin="1"/>
    <cellStyle name="Überschrift 1 2" xfId="247" xr:uid="{00000000-0005-0000-0000-000004010000}"/>
    <cellStyle name="Überschrift 1 3" xfId="248" xr:uid="{00000000-0005-0000-0000-000005010000}"/>
    <cellStyle name="Überschrift 2" xfId="249" builtinId="17" customBuiltin="1"/>
    <cellStyle name="Überschrift 2 2" xfId="250" xr:uid="{00000000-0005-0000-0000-000007010000}"/>
    <cellStyle name="Überschrift 2 3" xfId="251" xr:uid="{00000000-0005-0000-0000-000008010000}"/>
    <cellStyle name="Überschrift 3" xfId="252" builtinId="18" customBuiltin="1"/>
    <cellStyle name="Überschrift 3 2" xfId="253" xr:uid="{00000000-0005-0000-0000-00000A010000}"/>
    <cellStyle name="Überschrift 3 3" xfId="254" xr:uid="{00000000-0005-0000-0000-00000B010000}"/>
    <cellStyle name="Überschrift 4" xfId="255" builtinId="19" customBuiltin="1"/>
    <cellStyle name="Überschrift 4 2" xfId="256" xr:uid="{00000000-0005-0000-0000-00000D010000}"/>
    <cellStyle name="Überschrift 4 3" xfId="257" xr:uid="{00000000-0005-0000-0000-00000E010000}"/>
    <cellStyle name="Überschrift 5" xfId="258" xr:uid="{00000000-0005-0000-0000-00000F010000}"/>
    <cellStyle name="Überschrift 6" xfId="259" xr:uid="{00000000-0005-0000-0000-000010010000}"/>
    <cellStyle name="Undefiniert" xfId="260" xr:uid="{00000000-0005-0000-0000-000011010000}"/>
    <cellStyle name="Verknüpfte Zelle" xfId="261" builtinId="24" customBuiltin="1"/>
    <cellStyle name="Verknüpfte Zelle 2" xfId="262" xr:uid="{00000000-0005-0000-0000-000013010000}"/>
    <cellStyle name="Verknüpfte Zelle 3" xfId="263" xr:uid="{00000000-0005-0000-0000-000014010000}"/>
    <cellStyle name="Währung" xfId="264" builtinId="4"/>
    <cellStyle name="Währung 2" xfId="265" xr:uid="{00000000-0005-0000-0000-000016010000}"/>
    <cellStyle name="Währung 2 2" xfId="266" xr:uid="{00000000-0005-0000-0000-000017010000}"/>
    <cellStyle name="Währung 3" xfId="267" xr:uid="{00000000-0005-0000-0000-000018010000}"/>
    <cellStyle name="Währung 3 2" xfId="268" xr:uid="{00000000-0005-0000-0000-000019010000}"/>
    <cellStyle name="Währung 4" xfId="269" xr:uid="{00000000-0005-0000-0000-00001A010000}"/>
    <cellStyle name="Währung 4 2" xfId="270" xr:uid="{00000000-0005-0000-0000-00001B010000}"/>
    <cellStyle name="Währung 5" xfId="271" xr:uid="{00000000-0005-0000-0000-00001C010000}"/>
    <cellStyle name="Warnender Text" xfId="272" builtinId="11" customBuiltin="1"/>
    <cellStyle name="Warnender Text 2" xfId="273" xr:uid="{00000000-0005-0000-0000-00001E010000}"/>
    <cellStyle name="Warnender Text 3" xfId="274" xr:uid="{00000000-0005-0000-0000-00001F010000}"/>
    <cellStyle name="Zelle überprüfen" xfId="275" builtinId="23" customBuiltin="1"/>
    <cellStyle name="Zelle überprüfen 2" xfId="276" xr:uid="{00000000-0005-0000-0000-000021010000}"/>
    <cellStyle name="Zelle überprüfen 3" xfId="277" xr:uid="{00000000-0005-0000-0000-000022010000}"/>
  </cellStyles>
  <dxfs count="98">
    <dxf>
      <fill>
        <patternFill>
          <bgColor theme="0" tint="-0.14996795556505021"/>
        </patternFill>
      </fill>
    </dxf>
    <dxf>
      <fill>
        <patternFill>
          <bgColor theme="0" tint="-0.14996795556505021"/>
        </patternFill>
      </fill>
    </dxf>
    <dxf>
      <fill>
        <patternFill>
          <bgColor theme="0" tint="-0.14996795556505021"/>
        </patternFill>
      </fill>
    </dxf>
    <dxf>
      <font>
        <color theme="0" tint="-0.14996795556505021"/>
      </font>
    </dxf>
    <dxf>
      <fill>
        <patternFill>
          <bgColor theme="0" tint="-0.14996795556505021"/>
        </patternFill>
      </fill>
    </dxf>
    <dxf>
      <font>
        <color auto="1"/>
      </font>
      <fill>
        <patternFill patternType="none">
          <bgColor auto="1"/>
        </patternFill>
      </fill>
      <border>
        <left/>
        <right/>
      </border>
    </dxf>
    <dxf>
      <border>
        <left/>
        <right/>
        <vertical/>
        <horizontal/>
      </border>
    </dxf>
    <dxf>
      <fill>
        <patternFill patternType="solid">
          <bgColor theme="0" tint="-0.14996795556505021"/>
        </patternFill>
      </fill>
    </dxf>
    <dxf>
      <fill>
        <patternFill patternType="solid">
          <bgColor theme="0" tint="-0.14996795556505021"/>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125">
          <fgColor indexed="64"/>
          <bgColor rgb="FFFFFF99"/>
        </patternFill>
      </fill>
      <alignment horizontal="general"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scheme val="none"/>
      </font>
      <numFmt numFmtId="3" formatCode="#,##0"/>
      <fill>
        <patternFill patternType="gray125">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174" formatCode="0_ ;\-0\ "/>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1" formatCode="0"/>
      <fill>
        <patternFill patternType="solid">
          <fgColor indexed="64"/>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FF99"/>
        </patternFill>
      </fill>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1" hidden="0"/>
    </dxf>
    <dxf>
      <border outline="0">
        <top style="thin">
          <color indexed="64"/>
        </top>
      </border>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0" indent="0" justifyLastLine="0" shrinkToFit="0" readingOrder="0"/>
      <protection locked="1" hidden="0"/>
    </dxf>
    <dxf>
      <border outline="0">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1" formatCode="0"/>
      <fill>
        <patternFill patternType="solid">
          <fgColor indexed="64"/>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173" formatCode="_-* #,##0\ _€_-;\-* #,##0\ _€_-;_-* &quot;-&quot;??\ _€_-;_-@_-"/>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173" formatCode="_-* #,##0\ _€_-;\-* #,##0\ _€_-;_-* &quot;-&quot;??\ _€_-;_-@_-"/>
      <fill>
        <patternFill patternType="solid">
          <fgColor indexed="64"/>
          <bgColor rgb="FFFFFF99"/>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FF99"/>
        </patternFill>
      </fill>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1" hidden="0"/>
    </dxf>
    <dxf>
      <border outline="0">
        <top style="thin">
          <color indexed="64"/>
        </top>
      </border>
    </dxf>
    <dxf>
      <border outline="0">
        <left style="medium">
          <color indexed="64"/>
        </left>
        <right style="medium">
          <color indexed="64"/>
        </right>
        <top style="thin">
          <color indexed="64"/>
        </top>
        <bottom style="thin">
          <color indexed="64"/>
        </bottom>
      </border>
    </dxf>
    <dxf>
      <protection locked="1" hidden="0"/>
    </dxf>
    <dxf>
      <border outline="0">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scheme val="none"/>
      </font>
      <numFmt numFmtId="3" formatCode="#,##0"/>
      <fill>
        <patternFill patternType="solid">
          <fgColor indexed="64"/>
          <bgColor rgb="FFFFFF99"/>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
        <color auto="1"/>
        <name val="Arial"/>
        <scheme val="none"/>
      </font>
      <numFmt numFmtId="1" formatCode="0"/>
      <fill>
        <patternFill patternType="solid">
          <fgColor indexed="64"/>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173" formatCode="_-* #,##0\ _€_-;\-* #,##0\ _€_-;_-* &quot;-&quot;??\ _€_-;_-@_-"/>
      <fill>
        <patternFill patternType="solid">
          <fgColor indexed="64"/>
          <bgColor rgb="FFFFFF99"/>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FF99"/>
        </patternFill>
      </fill>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1" hidden="0"/>
    </dxf>
    <dxf>
      <border outline="0">
        <top style="thin">
          <color indexed="64"/>
        </top>
      </border>
    </dxf>
    <dxf>
      <border outline="0">
        <left style="medium">
          <color indexed="64"/>
        </left>
        <right style="thin">
          <color indexed="64"/>
        </right>
        <top style="thin">
          <color indexed="64"/>
        </top>
        <bottom style="thin">
          <color auto="1"/>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right" vertical="center" textRotation="0" wrapText="0" indent="0" justifyLastLine="0" shrinkToFit="0" readingOrder="0"/>
      <protection locked="1" hidden="0"/>
    </dxf>
    <dxf>
      <border outline="0">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088A172B\r878257$\RWE-PLUS\F\PC-UBIS\Berichtssystem\B-UBIS-Standard-Ausgabeberichte\EC-B%20Berichtsmappe%204_Q_2003_V1_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K8-4\Documents\Regulierungskonto\Projekt%20Glandien%20120625\10001294_1_20231222_PB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wahlparameter"/>
      <sheetName val="Manag. Sum."/>
      <sheetName val="Wesentliche Entwicklung"/>
      <sheetName val="Erzeugung"/>
      <sheetName val="Beschaffung Handel"/>
      <sheetName val="Netz"/>
      <sheetName val="Vertrieb"/>
      <sheetName val="DB Vertrieb"/>
      <sheetName val="DB Vertrieb Strom"/>
      <sheetName val="DB Vertrieb Strom spez. Werte"/>
      <sheetName val="DB Vertrieb Gas"/>
      <sheetName val="DB Vertrieb Gas spez. Werte"/>
      <sheetName val="Sonstiges"/>
      <sheetName val="Overhead"/>
      <sheetName val="Call-Billing"/>
      <sheetName val="Finanzergebnis"/>
      <sheetName val="Beteiligungsergebnis"/>
      <sheetName val="Gesamtergebnis"/>
      <sheetName val="Personal"/>
      <sheetName val="Investitionen"/>
      <sheetName val="Bilanz"/>
      <sheetName val="Auswirkungen"/>
      <sheetName val="Gesamtergebnis (LocalGAAP)"/>
      <sheetName val="Nettofinanzschulden"/>
      <sheetName val="Betr. Vermö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füllhilfe"/>
      <sheetName val="Changelog"/>
      <sheetName val="A. Allgemeine Informationen"/>
      <sheetName val="B. Kostenträgerrechnung"/>
      <sheetName val="C1. Verprobung"/>
      <sheetName val="C1a. Netzentgeltkurven"/>
      <sheetName val="C2. §19 (2) StromNEV - Erlöse"/>
      <sheetName val="D. Erläuterungen"/>
    </sheetNames>
    <sheetDataSet>
      <sheetData sheetId="0"/>
      <sheetData sheetId="1"/>
      <sheetData sheetId="2">
        <row r="10">
          <cell r="C10" t="str">
            <v>NRM NetzDienste Rhein-Main GmbH</v>
          </cell>
        </row>
      </sheetData>
      <sheetData sheetId="3">
        <row r="4">
          <cell r="B4" t="str">
            <v>Höchstspannung (HöS)</v>
          </cell>
          <cell r="C4"/>
          <cell r="D4"/>
          <cell r="E4"/>
          <cell r="F4"/>
          <cell r="G4">
            <v>0</v>
          </cell>
          <cell r="H4"/>
          <cell r="I4">
            <v>0</v>
          </cell>
          <cell r="J4"/>
          <cell r="K4">
            <v>0</v>
          </cell>
          <cell r="L4">
            <v>0</v>
          </cell>
          <cell r="M4">
            <v>0</v>
          </cell>
          <cell r="N4"/>
          <cell r="O4"/>
          <cell r="P4" t="str">
            <v/>
          </cell>
          <cell r="Q4" t="str">
            <v/>
          </cell>
          <cell r="R4" t="str">
            <v/>
          </cell>
          <cell r="S4">
            <v>0</v>
          </cell>
          <cell r="T4" t="str">
            <v>HöS</v>
          </cell>
          <cell r="U4">
            <v>0</v>
          </cell>
          <cell r="V4">
            <v>0</v>
          </cell>
          <cell r="W4">
            <v>0</v>
          </cell>
          <cell r="X4">
            <v>0</v>
          </cell>
        </row>
        <row r="5">
          <cell r="B5" t="str">
            <v>Umspannung Höchst- / Hochspannung (USp. HöS/HS)</v>
          </cell>
          <cell r="C5">
            <v>121723142.0112</v>
          </cell>
          <cell r="D5">
            <v>-649.8431416722168</v>
          </cell>
          <cell r="E5"/>
          <cell r="F5"/>
          <cell r="G5">
            <v>121722492.16805832</v>
          </cell>
          <cell r="H5">
            <v>0</v>
          </cell>
          <cell r="I5">
            <v>0</v>
          </cell>
          <cell r="J5"/>
          <cell r="K5">
            <v>121722492.16805832</v>
          </cell>
          <cell r="L5">
            <v>0</v>
          </cell>
          <cell r="M5">
            <v>0</v>
          </cell>
          <cell r="N5"/>
          <cell r="O5"/>
          <cell r="P5" t="str">
            <v/>
          </cell>
          <cell r="Q5" t="str">
            <v/>
          </cell>
          <cell r="R5" t="str">
            <v/>
          </cell>
          <cell r="S5"/>
          <cell r="T5" t="str">
            <v>HöS/HS</v>
          </cell>
          <cell r="U5">
            <v>0</v>
          </cell>
          <cell r="V5">
            <v>0</v>
          </cell>
          <cell r="W5">
            <v>0</v>
          </cell>
          <cell r="X5">
            <v>0</v>
          </cell>
        </row>
        <row r="6">
          <cell r="B6" t="str">
            <v>Hochspannung (HS)</v>
          </cell>
          <cell r="C6">
            <v>39083414.377010003</v>
          </cell>
          <cell r="D6">
            <v>8993357.4275334384</v>
          </cell>
          <cell r="E6">
            <v>-4655347.2468782905</v>
          </cell>
          <cell r="F6">
            <v>25208394.778428167</v>
          </cell>
          <cell r="G6">
            <v>68629819.336093321</v>
          </cell>
          <cell r="H6">
            <v>121722492.16805832</v>
          </cell>
          <cell r="I6">
            <v>1529600</v>
          </cell>
          <cell r="J6"/>
          <cell r="K6">
            <v>188822711.50415164</v>
          </cell>
          <cell r="L6">
            <v>13964127.1756</v>
          </cell>
          <cell r="M6">
            <v>0</v>
          </cell>
          <cell r="N6"/>
          <cell r="O6">
            <v>758142</v>
          </cell>
          <cell r="P6">
            <v>235.91</v>
          </cell>
          <cell r="Q6">
            <v>0.12288584629731678</v>
          </cell>
          <cell r="R6">
            <v>0.63514999999999999</v>
          </cell>
          <cell r="S6">
            <v>41323.519999999997</v>
          </cell>
          <cell r="T6" t="str">
            <v>HS</v>
          </cell>
          <cell r="U6">
            <v>0</v>
          </cell>
          <cell r="V6">
            <v>3.9294600000001623E-3</v>
          </cell>
          <cell r="W6">
            <v>4.5290319488913156E-3</v>
          </cell>
          <cell r="X6">
            <v>4.9482987220446084E-3</v>
          </cell>
        </row>
        <row r="7">
          <cell r="B7" t="str">
            <v>Umspannung Hoch- / Mittelspannung (USp. HS/MS)</v>
          </cell>
          <cell r="C7">
            <v>0</v>
          </cell>
          <cell r="D7">
            <v>0</v>
          </cell>
          <cell r="E7">
            <v>187824.94093000406</v>
          </cell>
          <cell r="F7">
            <v>4885884.952340981</v>
          </cell>
          <cell r="G7">
            <v>5073709.8932709852</v>
          </cell>
          <cell r="H7">
            <v>174858584.32855165</v>
          </cell>
          <cell r="I7">
            <v>0</v>
          </cell>
          <cell r="J7"/>
          <cell r="K7">
            <v>179932294.22182265</v>
          </cell>
          <cell r="L7">
            <v>26970199.967700005</v>
          </cell>
          <cell r="M7">
            <v>0</v>
          </cell>
          <cell r="N7"/>
          <cell r="O7">
            <v>705531.88136505429</v>
          </cell>
          <cell r="P7">
            <v>256.10000000000002</v>
          </cell>
          <cell r="Q7">
            <v>0.12100741897696211</v>
          </cell>
          <cell r="R7">
            <v>0.62972499999999998</v>
          </cell>
          <cell r="S7"/>
          <cell r="T7" t="str">
            <v>HS/MS</v>
          </cell>
          <cell r="U7">
            <v>0</v>
          </cell>
          <cell r="V7">
            <v>1.3029000000006619E-3</v>
          </cell>
          <cell r="W7">
            <v>2.1941054313145969E-3</v>
          </cell>
          <cell r="X7">
            <v>4.8151357827477259E-3</v>
          </cell>
        </row>
        <row r="8">
          <cell r="B8" t="str">
            <v>Mittelspannung (MS)</v>
          </cell>
          <cell r="C8">
            <v>0</v>
          </cell>
          <cell r="D8">
            <v>2032935.0946946659</v>
          </cell>
          <cell r="E8">
            <v>-220734.59087544709</v>
          </cell>
          <cell r="F8">
            <v>37349749.387141794</v>
          </cell>
          <cell r="G8">
            <v>39161949.890961014</v>
          </cell>
          <cell r="H8">
            <v>152962094.25412264</v>
          </cell>
          <cell r="I8">
            <v>864118</v>
          </cell>
          <cell r="J8">
            <v>0</v>
          </cell>
          <cell r="K8">
            <v>191259926.14508367</v>
          </cell>
          <cell r="L8">
            <v>89970742.25410001</v>
          </cell>
          <cell r="M8">
            <v>0</v>
          </cell>
          <cell r="N8"/>
          <cell r="O8">
            <v>624121.72514574102</v>
          </cell>
          <cell r="P8">
            <v>297.92</v>
          </cell>
          <cell r="Q8">
            <v>0.12040145005370567</v>
          </cell>
          <cell r="R8">
            <v>0.62662499999999999</v>
          </cell>
          <cell r="S8">
            <v>706681.28</v>
          </cell>
          <cell r="T8" t="str">
            <v>MS</v>
          </cell>
          <cell r="U8">
            <v>0</v>
          </cell>
          <cell r="V8">
            <v>2.5648000000018101E-3</v>
          </cell>
          <cell r="W8">
            <v>8.4523961663762748E-4</v>
          </cell>
          <cell r="X8">
            <v>-3.0690095846643839E-3</v>
          </cell>
        </row>
        <row r="9">
          <cell r="B9" t="str">
            <v>Umspannung Mittel- / Niederspannung (USp. MS/NS)</v>
          </cell>
          <cell r="C9">
            <v>0</v>
          </cell>
          <cell r="D9">
            <v>14716.693233201768</v>
          </cell>
          <cell r="E9">
            <v>-4066169.9359864867</v>
          </cell>
          <cell r="F9">
            <v>19193088.560476735</v>
          </cell>
          <cell r="G9">
            <v>15141635.317723449</v>
          </cell>
          <cell r="H9">
            <v>101289183.89098366</v>
          </cell>
          <cell r="I9">
            <v>344839</v>
          </cell>
          <cell r="J9"/>
          <cell r="K9">
            <v>116085980.20870711</v>
          </cell>
          <cell r="L9">
            <v>37298583.970200002</v>
          </cell>
          <cell r="M9">
            <v>0</v>
          </cell>
          <cell r="N9"/>
          <cell r="O9">
            <v>343430.08540897531</v>
          </cell>
          <cell r="P9">
            <v>319.25</v>
          </cell>
          <cell r="Q9">
            <v>0.11599060297572436</v>
          </cell>
          <cell r="R9">
            <v>0.62175000000000002</v>
          </cell>
          <cell r="S9"/>
          <cell r="T9" t="str">
            <v>MS/NS</v>
          </cell>
          <cell r="U9">
            <v>0</v>
          </cell>
          <cell r="V9">
            <v>-1.4525000000000787E-3</v>
          </cell>
          <cell r="W9">
            <v>-1.676916932893846E-3</v>
          </cell>
          <cell r="X9">
            <v>-9.8542332268380939E-4</v>
          </cell>
        </row>
        <row r="10">
          <cell r="B10" t="str">
            <v>Niederspannung (NS)</v>
          </cell>
          <cell r="C10">
            <v>0</v>
          </cell>
          <cell r="D10">
            <v>84947.469608838568</v>
          </cell>
          <cell r="E10">
            <v>6344137.8783102166</v>
          </cell>
          <cell r="F10">
            <v>56921656.360654607</v>
          </cell>
          <cell r="G10">
            <v>63350741.708573662</v>
          </cell>
          <cell r="H10">
            <v>78787396.238507107</v>
          </cell>
          <cell r="I10">
            <v>496328.95199999999</v>
          </cell>
          <cell r="J10"/>
          <cell r="K10">
            <v>141641808.99508077</v>
          </cell>
          <cell r="L10">
            <v>22863597.699099999</v>
          </cell>
          <cell r="M10">
            <v>0</v>
          </cell>
          <cell r="N10"/>
          <cell r="O10">
            <v>258961.70000770071</v>
          </cell>
          <cell r="P10">
            <v>532.73</v>
          </cell>
          <cell r="Q10">
            <v>0.10999943686295122</v>
          </cell>
          <cell r="R10">
            <v>0.49124999999999996</v>
          </cell>
          <cell r="S10">
            <v>2401456.8900000006</v>
          </cell>
          <cell r="T10" t="str">
            <v>NS</v>
          </cell>
          <cell r="U10">
            <v>0</v>
          </cell>
          <cell r="V10">
            <v>4.1445000000006615E-3</v>
          </cell>
          <cell r="W10">
            <v>-3.7626996804931423E-3</v>
          </cell>
          <cell r="X10">
            <v>-5.0499201277975914E-4</v>
          </cell>
        </row>
        <row r="11">
          <cell r="B11" t="str">
            <v>Niederspannungsebene ohne Leistungsmessung (NS o. LM)</v>
          </cell>
          <cell r="C11"/>
          <cell r="D11"/>
          <cell r="E11"/>
          <cell r="F11"/>
          <cell r="G11"/>
          <cell r="H11">
            <v>118778211.29598077</v>
          </cell>
          <cell r="I11">
            <v>-17854.97</v>
          </cell>
          <cell r="J11"/>
          <cell r="K11">
            <v>118796066.26598077</v>
          </cell>
          <cell r="L11">
            <v>123</v>
          </cell>
          <cell r="M11"/>
          <cell r="N11"/>
          <cell r="O11"/>
          <cell r="P11"/>
          <cell r="Q11"/>
          <cell r="R11"/>
          <cell r="S11">
            <v>4173776.1</v>
          </cell>
          <cell r="T11" t="str">
            <v>NS o. LM</v>
          </cell>
          <cell r="U11"/>
          <cell r="V11">
            <v>1187959.4326598076</v>
          </cell>
          <cell r="W11"/>
          <cell r="X11"/>
        </row>
        <row r="12">
          <cell r="B12" t="str">
            <v>Messstellenbetrieb</v>
          </cell>
          <cell r="C12"/>
          <cell r="D12"/>
          <cell r="E12">
            <v>0</v>
          </cell>
          <cell r="F12">
            <v>7322956.4000000004</v>
          </cell>
          <cell r="G12">
            <v>7322956.4000000004</v>
          </cell>
          <cell r="H12"/>
          <cell r="I12"/>
          <cell r="J12"/>
          <cell r="K12"/>
          <cell r="L12"/>
          <cell r="M12"/>
          <cell r="N12"/>
          <cell r="O12"/>
          <cell r="P12"/>
          <cell r="Q12"/>
          <cell r="R12"/>
          <cell r="S12"/>
          <cell r="T12"/>
          <cell r="U12"/>
          <cell r="V12"/>
          <cell r="W12"/>
          <cell r="X12"/>
        </row>
        <row r="13">
          <cell r="B13"/>
          <cell r="C13"/>
          <cell r="D13"/>
          <cell r="E13"/>
          <cell r="F13"/>
          <cell r="G13"/>
          <cell r="H13"/>
          <cell r="I13"/>
          <cell r="J13"/>
          <cell r="K13"/>
          <cell r="L13"/>
          <cell r="M13"/>
          <cell r="N13"/>
          <cell r="O13"/>
          <cell r="P13"/>
          <cell r="Q13"/>
          <cell r="R13"/>
          <cell r="S13"/>
          <cell r="T13"/>
          <cell r="U13"/>
          <cell r="V13"/>
          <cell r="W13"/>
          <cell r="X13"/>
        </row>
        <row r="14">
          <cell r="B14" t="str">
            <v>Summe</v>
          </cell>
          <cell r="C14">
            <v>160806556.38821</v>
          </cell>
          <cell r="D14">
            <v>11125306.841928471</v>
          </cell>
          <cell r="E14">
            <v>-2410288.9545000028</v>
          </cell>
          <cell r="F14">
            <v>150881730.4390423</v>
          </cell>
          <cell r="G14">
            <v>320403304.71468073</v>
          </cell>
          <cell r="H14">
            <v>748397962.17620432</v>
          </cell>
          <cell r="I14">
            <v>3217030.9819999998</v>
          </cell>
          <cell r="J14">
            <v>0</v>
          </cell>
          <cell r="K14">
            <v>1058261279.5088849</v>
          </cell>
          <cell r="L14"/>
          <cell r="M14"/>
          <cell r="N14"/>
          <cell r="O14"/>
          <cell r="P14"/>
          <cell r="Q14"/>
          <cell r="R14" t="str">
            <v>Summe</v>
          </cell>
          <cell r="S14">
            <v>7323237.790000001</v>
          </cell>
          <cell r="T14"/>
          <cell r="U14"/>
          <cell r="V14"/>
          <cell r="W14"/>
          <cell r="X14"/>
        </row>
      </sheetData>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le5" displayName="Tabelle5" ref="B5:AD2005" totalsRowShown="0" headerRowDxfId="97" dataDxfId="95" headerRowBorderDxfId="96" tableBorderDxfId="94" totalsRowBorderDxfId="93" headerRowCellStyle="40 % - Akzent1" dataCellStyle="Berechnung">
  <tableColumns count="29">
    <tableColumn id="1" xr3:uid="{00000000-0010-0000-0000-000001000000}" name="NetzID_x000a_(über Dropdown auswäh-_x000a_len)" dataDxfId="92" dataCellStyle="20 % - Akzent2"/>
    <tableColumn id="2" xr3:uid="{00000000-0010-0000-0000-000002000000}" name="Anlagengruppe_x000a_(über Dropdown auswählen)" dataDxfId="91" dataCellStyle="20 % - Akzent2"/>
    <tableColumn id="3" xr3:uid="{00000000-0010-0000-0000-000003000000}" name="Anschaf-_x000a_fungsjahr_x000a_(über Dropdown auswählen)" dataDxfId="90" dataCellStyle="20 % - Akzent2"/>
    <tableColumn id="4" xr3:uid="{00000000-0010-0000-0000-000004000000}" name="historische AK/HK im Anschaffungsjahr_x000a_[negativ= Netzabgang]_x000a_[EUR]" dataDxfId="89" dataCellStyle="20 % - Akzent2"/>
    <tableColumn id="5" xr3:uid="{00000000-0010-0000-0000-000005000000}" name="Bezeichnung Hinzurechnung (über Dropdown auswählen)" dataDxfId="88" dataCellStyle="20 % - Akzent2"/>
    <tableColumn id="29" xr3:uid="{D142F307-F193-4650-B902-C4C5B952DD02}" name="Hinzurechnung_x000a_[EUR]" dataDxfId="87" dataCellStyle="20 % - Akzent2"/>
    <tableColumn id="28" xr3:uid="{0B522B14-02ED-49A7-8DE4-F70186B662B8}" name="Bezeichnung Kürzung_x000a_(über Dropdown auswählen)" dataDxfId="86" dataCellStyle="20 % - Akzent2"/>
    <tableColumn id="6" xr3:uid="{00000000-0010-0000-0000-000006000000}" name="Kürzung_x000a_[EUR]" dataDxfId="85" dataCellStyle="20 % - Akzent2"/>
    <tableColumn id="7" xr3:uid="{00000000-0010-0000-0000-000007000000}" name="historische AK/HK zum Stand 31.12.2025_x000a_[EUR]" dataDxfId="84" dataCellStyle="Ausgabe">
      <calculatedColumnFormula>E6+G6-I6</calculatedColumnFormula>
    </tableColumn>
    <tableColumn id="8" xr3:uid="{00000000-0010-0000-0000-000008000000}" name="von VII:_x000a_davon Investitions-maßnahmen (nicht in KKAuf)_x000a_[EUR]" dataDxfId="83" dataCellStyle="20 % - Akzent2"/>
    <tableColumn id="9" xr3:uid="{00000000-0010-0000-0000-000009000000}" name="von VII:_x000a_davon Straßen-beleuchtung_x000a_[EUR]" dataDxfId="82" dataCellStyle="20 % - Akzent2"/>
    <tableColumn id="10" xr3:uid="{00000000-0010-0000-0000-00000A000000}" name="historische AK/HK zum Stand 31.12.2025 bereinigt um Investitions-_x000a_maßnahmen_x000a_[EUR]" dataDxfId="81" dataCellStyle="Ausgabe">
      <calculatedColumnFormula>J6-K6</calculatedColumnFormula>
    </tableColumn>
    <tableColumn id="11" xr3:uid="{00000000-0010-0000-0000-00000B000000}" name="Unterer Rand_x000a_StromNEV _x000a_[Jahre]" dataDxfId="80" dataCellStyle="Ausgabe">
      <calculatedColumnFormula>IFERROR(VLOOKUP($C6,Listen!$J$3:$L$39,2,0),0)</calculatedColumnFormula>
    </tableColumn>
    <tableColumn id="12" xr3:uid="{00000000-0010-0000-0000-00000C000000}" name="Oberer Rand_x000a_StromNEV_x000a_[EUR]" dataDxfId="79" dataCellStyle="Ausgabe">
      <calculatedColumnFormula>IFERROR(VLOOKUP($C6,Listen!$J$3:$L$39,3,0),0)</calculatedColumnFormula>
    </tableColumn>
    <tableColumn id="13" xr3:uid="{00000000-0010-0000-0000-00000D000000}" name="2022_x000a_[Jahre]" dataDxfId="78" dataCellStyle="20 % - Akzent2">
      <calculatedColumnFormula>$N6</calculatedColumnFormula>
    </tableColumn>
    <tableColumn id="14" xr3:uid="{00000000-0010-0000-0000-00000E000000}" name="2023_x000a_[Jahre]" dataDxfId="77" dataCellStyle="20 % - Akzent2">
      <calculatedColumnFormula>P6</calculatedColumnFormula>
    </tableColumn>
    <tableColumn id="15" xr3:uid="{00000000-0010-0000-0000-00000F000000}" name="2024_x000a_[Jahre]" dataDxfId="76" dataCellStyle="20 % - Akzent2">
      <calculatedColumnFormula>Q6</calculatedColumnFormula>
    </tableColumn>
    <tableColumn id="16" xr3:uid="{00000000-0010-0000-0000-000010000000}" name="2025_x000a_[Jahre]" dataDxfId="75" dataCellStyle="20 % - Akzent2">
      <calculatedColumnFormula>R6</calculatedColumnFormula>
    </tableColumn>
    <tableColumn id="17" xr3:uid="{00000000-0010-0000-0000-000011000000}" name="2026_x000a_[Jahre]" dataDxfId="74" dataCellStyle="20 % - Akzent2">
      <calculatedColumnFormula>S6</calculatedColumnFormula>
    </tableColumn>
    <tableColumn id="18" xr3:uid="{00000000-0010-0000-0000-000012000000}" name="2027_x000a_[Jahre]" dataDxfId="73" dataCellStyle="20 % - Akzent2">
      <calculatedColumnFormula>T6</calculatedColumnFormula>
    </tableColumn>
    <tableColumn id="19" xr3:uid="{00000000-0010-0000-0000-000013000000}" name="2028_x000a_[Jahre]" dataDxfId="72" dataCellStyle="20 % - Akzent2">
      <calculatedColumnFormula>U6</calculatedColumnFormula>
    </tableColumn>
    <tableColumn id="20" xr3:uid="{00000000-0010-0000-0000-000014000000}" name="Restwert zum 01.01.2025_x000a_[EUR]" dataDxfId="71" dataCellStyle="Berechnung">
      <calculatedColumnFormula>Y6+X6</calculatedColumnFormula>
    </tableColumn>
    <tableColumn id="21" xr3:uid="{00000000-0010-0000-0000-000015000000}" name="Abschreibungen 2025_x000a_[EUR]" dataDxfId="70" dataCellStyle="Berechnung">
      <calculatedColumnFormula>IF(D6='A. Allgemeine Informationen'!$C$17,$M6-Y6,HLOOKUP('A. Allgemeine Informationen'!$C$17-1,$Z$1:$AF$2005,ROW(D6),FALSE)-$Y6)</calculatedColumnFormula>
    </tableColumn>
    <tableColumn id="22" xr3:uid="{00000000-0010-0000-0000-000016000000}" name="Restwert zum 31.12.2025_x000a_[EUR]" dataDxfId="69" dataCellStyle="Berechnung">
      <calculatedColumnFormula>HLOOKUP('A. Allgemeine Informationen'!$C$17,$Z$1:$AF$2005,ROW(D6),FALSE)</calculatedColumnFormula>
    </tableColumn>
    <tableColumn id="23" xr3:uid="{00000000-0010-0000-0000-000017000000}" name="2022" dataDxfId="68" dataCellStyle="Berechnung">
      <calculatedColumnFormula>IF(OR($D6=0,$M6=0),0,IF($D6-$Z$5&lt;1,$M6-$M6/P6*(Z$5-$D6+1),0))</calculatedColumnFormula>
    </tableColumn>
    <tableColumn id="24" xr3:uid="{00000000-0010-0000-0000-000018000000}" name="2023" dataDxfId="67" dataCellStyle="Berechnung">
      <calculatedColumnFormula>IF(OR($D6=0,$M6=0,Q6-(AA$5-$D6)=0),0,IF($D6-AA$5&lt;0,Z6-Z6/(Q6-(AA$5-$D6)),IF($D6-AA$5=0,$M6-$M6/Q6,0)))</calculatedColumnFormula>
    </tableColumn>
    <tableColumn id="25" xr3:uid="{00000000-0010-0000-0000-000019000000}" name="2024" dataDxfId="66" dataCellStyle="Berechnung">
      <calculatedColumnFormula>IF(OR($D6=0,$M6=0,R6-(AB$5-$D6)=0),0,IF($D6-AB$5&lt;0,AA6-AA6/(R6-(AB$5-$D6)),IF($D6-AB$5=0,$M6-$M6/R6,0)))</calculatedColumnFormula>
    </tableColumn>
    <tableColumn id="26" xr3:uid="{00000000-0010-0000-0000-00001A000000}" name="2025" dataDxfId="65" dataCellStyle="Berechnung">
      <calculatedColumnFormula>IF(OR($D6=0,$M6=0,S6-(AC$5-$D6)=0),0,IF($D6-AC$5&lt;0,AB6-AB6/(S6-(AC$5-$D6)),IF($D6-AC$5=0,$M6-$M6/S6,0)))</calculatedColumnFormula>
    </tableColumn>
    <tableColumn id="27" xr3:uid="{00000000-0010-0000-0000-00001B000000}" name="2026" dataDxfId="64" dataCellStyle="Berechnung">
      <calculatedColumnFormula>IF(OR($D6=0,$M6=0,T6-(AD$5-$D6)=0),0,IF($D6-AD$5&lt;0,AC6-AC6/(T6-(AD$5-$D6)),IF($D6-AD$5=0,$M6-$M6/T6,0)))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4" displayName="Tabelle4" ref="B5:P405" totalsRowShown="0" headerRowDxfId="63" dataDxfId="61" headerRowBorderDxfId="62" tableBorderDxfId="60" totalsRowBorderDxfId="59" headerRowCellStyle="40 % - Akzent1">
  <tableColumns count="15">
    <tableColumn id="1" xr3:uid="{00000000-0010-0000-0100-000001000000}" name="NetzID_x000a_(über Dropdown auswäh-_x000a_len)" dataDxfId="58" dataCellStyle="20 % - Akzent2"/>
    <tableColumn id="2" xr3:uid="{00000000-0010-0000-0100-000002000000}" name="Anlagengruppe_x000a_(über Dropdown auswählen)" dataDxfId="57" dataCellStyle="20 % - Akzent2"/>
    <tableColumn id="3" xr3:uid="{00000000-0010-0000-0100-000003000000}" name="Erläuterung" dataDxfId="56" dataCellStyle="20 % - Akzent2"/>
    <tableColumn id="4" xr3:uid="{00000000-0010-0000-0100-000004000000}" name="Anschaf-_x000a_fungsjahr_x000a_(über Dropdown auswählen)" dataDxfId="55" dataCellStyle="20 % - Akzent2"/>
    <tableColumn id="5" xr3:uid="{00000000-0010-0000-0100-000005000000}" name="Historische AK/HK der Investitionen _x000a_[negativ= Netzabgang]_x000a_[EUR]" dataDxfId="54" dataCellStyle="20 % - Akzent2"/>
    <tableColumn id="14" xr3:uid="{ACC3A869-B7F2-4344-A443-6EEA66AD11A3}" name="Bezeichnung_x000a_Hinzurechnung" dataDxfId="53" dataCellStyle="20 % - Akzent2"/>
    <tableColumn id="6" xr3:uid="{00000000-0010-0000-0100-000006000000}" name="Hinzu-_x000a_rechnung_x000a_[EUR]" dataDxfId="52" dataCellStyle="20 % - Akzent2"/>
    <tableColumn id="15" xr3:uid="{2B2162B0-5C80-4007-831D-76FF067D396F}" name="Bezeichnung_x000a_Kürzung" dataDxfId="51" dataCellStyle="20 % - Akzent2"/>
    <tableColumn id="7" xr3:uid="{00000000-0010-0000-0100-000007000000}" name="Kürzung_x000a_[EUR]" dataDxfId="50" dataCellStyle="20 % - Akzent2"/>
    <tableColumn id="8" xr3:uid="{00000000-0010-0000-0100-000008000000}" name="historische AK/HK zum Stand 31.12.2025_x000a_[EUR]" dataDxfId="49" dataCellStyle="Ausgabe">
      <calculatedColumnFormula>SUM(F6,H6)-J6</calculatedColumnFormula>
    </tableColumn>
    <tableColumn id="9" xr3:uid="{00000000-0010-0000-0100-000009000000}" name="Nutzungsdauer (handels-_x000a_rechtlich)_x000a_[Jahre]" dataDxfId="48" dataCellStyle="20 % - Akzent2"/>
    <tableColumn id="10" xr3:uid="{00000000-0010-0000-0100-00000A000000}" name="handelsrecht-_x000a_licher Wertansatz_x000a_ zum 01.01.2025_x000a_[EUR]" dataDxfId="47" dataCellStyle="20 % - Akzent2"/>
    <tableColumn id="11" xr3:uid="{00000000-0010-0000-0100-00000B000000}" name="Abschreibung 2025_x000a_[EUR]" dataDxfId="46" dataCellStyle="20 % - Akzent2"/>
    <tableColumn id="12" xr3:uid="{00000000-0010-0000-0100-00000C000000}" name="handelsrecht-_x000a_licher Wertansatz_x000a_ zum 31.12.2025_x000a_[EUR]" dataDxfId="45" dataCellStyle="20 % - Akzent2"/>
    <tableColumn id="13" xr3:uid="{00000000-0010-0000-0100-00000D000000}" name="Kommentar" dataDxfId="4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3" displayName="Tabelle3" ref="B5:Q405" totalsRowShown="0" headerRowDxfId="43" dataDxfId="41" headerRowBorderDxfId="42" tableBorderDxfId="40" totalsRowBorderDxfId="39" headerRowCellStyle="40 % - Akzent1" dataCellStyle="Berechnung">
  <tableColumns count="16">
    <tableColumn id="1" xr3:uid="{00000000-0010-0000-0200-000001000000}" name="NetzID_x000a_(über Dropdown auswäh-_x000a_len)" dataDxfId="38" dataCellStyle="20 % - Akzent2"/>
    <tableColumn id="2" xr3:uid="{00000000-0010-0000-0200-000002000000}" name="Anschaf-_x000a_fungsjahr_x000a_(über Dropdown auswählen)" dataDxfId="37" dataCellStyle="20 % - Akzent2"/>
    <tableColumn id="3" xr3:uid="{00000000-0010-0000-0200-000003000000}" name="Kategorie_x000a_(über Dropdown auswählen)" dataDxfId="36" dataCellStyle="20 % - Akzent2"/>
    <tableColumn id="4" xr3:uid="{00000000-0010-0000-0200-000004000000}" name="Zugänge im Zugangsjahr_x000a_[negativ= Netzabgang]_x000a_[EUR]" dataDxfId="35" dataCellStyle="20 % - Akzent2"/>
    <tableColumn id="15" xr3:uid="{38ECE8E0-31C9-44F5-B91E-74D95C5CD85F}" name="Bezeichnung_x000a_Hinzurechnung" dataDxfId="34" dataCellStyle="20 % - Akzent2"/>
    <tableColumn id="5" xr3:uid="{00000000-0010-0000-0200-000005000000}" name="Hinzu-_x000a_rechnung_x000a_[EUR]" dataDxfId="33" dataCellStyle="20 % - Akzent2"/>
    <tableColumn id="16" xr3:uid="{D6604BA6-59C8-4B07-A8FD-E75C9F5C69A8}" name="Bezeichnung_x000a_Kürzung" dataDxfId="32" dataCellStyle="20 % - Akzent2"/>
    <tableColumn id="6" xr3:uid="{00000000-0010-0000-0200-000006000000}" name="Kürzung_x000a_[EUR]" dataDxfId="31" dataCellStyle="20 % - Akzent2"/>
    <tableColumn id="7" xr3:uid="{00000000-0010-0000-0200-000007000000}" name="Stand zum 31.12.2025_x000a_[EUR]" dataDxfId="30" dataCellStyle="Ausgabe">
      <calculatedColumnFormula>SUM(E6,G6)-I6</calculatedColumnFormula>
    </tableColumn>
    <tableColumn id="8" xr3:uid="{00000000-0010-0000-0200-000008000000}" name="Restwert zum 01.01.2025_x000a_[EUR]" dataDxfId="29" dataCellStyle="Berechnung">
      <calculatedColumnFormula>HLOOKUP('A. Allgemeine Informationen'!$C$17,$M$2:$S$405,ROW(C6)-1,FALSE)+IF(OR(C6=0,'A. Allgemeine Informationen'!$C$17&lt;C6),0,J6*1/20)</calculatedColumnFormula>
    </tableColumn>
    <tableColumn id="9" xr3:uid="{00000000-0010-0000-0200-000009000000}" name="Restwert zum 31.12.2025_x000a_[EUR]" dataDxfId="28" dataCellStyle="Berechnung">
      <calculatedColumnFormula>HLOOKUP('A. Allgemeine Informationen'!$C$17,$M$2:$S$405,ROW(C6)-1,FALSE)</calculatedColumnFormula>
    </tableColumn>
    <tableColumn id="10" xr3:uid="{00000000-0010-0000-0200-00000A000000}" name="2022" dataDxfId="27" dataCellStyle="Berechnung">
      <calculatedColumnFormula>IF(OR($J6=0,M$5-$C6&lt;0,$C6=0,20-(M$5-$C6)=0),0,$J6*(19-(M$5-$C6))/20)</calculatedColumnFormula>
    </tableColumn>
    <tableColumn id="11" xr3:uid="{00000000-0010-0000-0200-00000B000000}" name="2023" dataDxfId="26" dataCellStyle="Berechnung">
      <calculatedColumnFormula>IF(OR($J6=0,N$5-$C6&lt;0,$C6=0,20-(N$5-$C6)=0),0,$J6*(19-(N$5-$C6))/20)</calculatedColumnFormula>
    </tableColumn>
    <tableColumn id="12" xr3:uid="{00000000-0010-0000-0200-00000C000000}" name="2024" dataDxfId="25" dataCellStyle="Berechnung">
      <calculatedColumnFormula>IF(OR($J6=0,O$5-$C6&lt;0,$C6=0,20-(O$5-$C6)=0),0,$J6*(19-(O$5-$C6))/20)</calculatedColumnFormula>
    </tableColumn>
    <tableColumn id="13" xr3:uid="{00000000-0010-0000-0200-00000D000000}" name="2025" dataDxfId="24" dataCellStyle="Berechnung">
      <calculatedColumnFormula>IF(OR($J6=0,P$5-$C6&lt;0,$C6=0,20-(P$5-$C6)=0),0,$J6*(19-(P$5-$C6))/20)</calculatedColumnFormula>
    </tableColumn>
    <tableColumn id="14" xr3:uid="{00000000-0010-0000-0200-00000E000000}" name="2026" dataDxfId="23" dataCellStyle="Berechnung">
      <calculatedColumnFormula>IF(OR($J6=0,Q$5-$C6&lt;0,$C6=0,20-(Q$5-$C6)=0),0,$J6*(19-(Q$5-$C6))/20)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3.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4.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tabColor rgb="FFC0C0C0"/>
    <pageSetUpPr fitToPage="1"/>
  </sheetPr>
  <dimension ref="B1:AF205"/>
  <sheetViews>
    <sheetView zoomScale="106" zoomScaleNormal="106" workbookViewId="0">
      <selection activeCell="B24" sqref="B24"/>
    </sheetView>
  </sheetViews>
  <sheetFormatPr baseColWidth="10" defaultRowHeight="12.75" x14ac:dyDescent="0.2"/>
  <cols>
    <col min="1" max="1" width="2" style="24" customWidth="1"/>
    <col min="2" max="2" width="23.7109375" style="24" customWidth="1"/>
    <col min="3" max="3" width="2" style="24" customWidth="1"/>
    <col min="4" max="4" width="47.28515625" style="24" customWidth="1"/>
    <col min="5" max="5" width="1.85546875" style="24" customWidth="1"/>
    <col min="6" max="6" width="43.85546875" style="24" customWidth="1"/>
    <col min="7" max="7" width="3.28515625" style="24" customWidth="1"/>
    <col min="8" max="8" width="26.42578125" style="24" customWidth="1"/>
    <col min="9" max="9" width="3.42578125" style="24" customWidth="1"/>
    <col min="10" max="10" width="34" style="24" customWidth="1"/>
    <col min="11" max="11" width="20.140625" style="24" bestFit="1" customWidth="1"/>
    <col min="12" max="12" width="21" style="24" bestFit="1" customWidth="1"/>
    <col min="13" max="13" width="3" style="24" customWidth="1"/>
    <col min="14" max="14" width="26" style="24" bestFit="1" customWidth="1"/>
    <col min="15" max="15" width="3.28515625" style="24" customWidth="1"/>
    <col min="16" max="16" width="123.140625" style="24" bestFit="1" customWidth="1"/>
    <col min="17" max="17" width="3.42578125" style="24" customWidth="1"/>
    <col min="18" max="18" width="48.85546875" style="24" customWidth="1"/>
    <col min="19" max="19" width="2.42578125" style="24" customWidth="1"/>
    <col min="20" max="20" width="38.42578125" style="24" bestFit="1" customWidth="1"/>
    <col min="21" max="21" width="3.42578125" style="24" customWidth="1"/>
    <col min="22" max="22" width="60" style="24" bestFit="1" customWidth="1"/>
    <col min="23" max="23" width="3.42578125" style="24" customWidth="1"/>
    <col min="24" max="24" width="43.28515625" style="24" bestFit="1" customWidth="1"/>
    <col min="25" max="25" width="3.42578125" style="24" customWidth="1"/>
    <col min="26" max="26" width="16.140625" style="24" customWidth="1"/>
    <col min="27" max="27" width="20.140625" style="24" customWidth="1"/>
    <col min="28" max="28" width="19.5703125" style="24" customWidth="1"/>
    <col min="29" max="29" width="9.5703125" style="24" bestFit="1" customWidth="1"/>
    <col min="30" max="30" width="21.5703125" style="24" bestFit="1" customWidth="1"/>
    <col min="31" max="31" width="11.42578125" style="24"/>
    <col min="32" max="32" width="60.42578125" style="24" bestFit="1" customWidth="1"/>
    <col min="33" max="16384" width="11.42578125" style="24"/>
  </cols>
  <sheetData>
    <row r="1" spans="2:28" ht="15" x14ac:dyDescent="0.25">
      <c r="B1" s="234" t="s">
        <v>339</v>
      </c>
      <c r="D1" s="234" t="s">
        <v>340</v>
      </c>
      <c r="F1" s="1035" t="s">
        <v>559</v>
      </c>
      <c r="G1" s="296"/>
      <c r="H1" s="1035" t="s">
        <v>1075</v>
      </c>
      <c r="J1" s="250" t="s">
        <v>341</v>
      </c>
      <c r="K1" s="250" t="s">
        <v>366</v>
      </c>
      <c r="L1" s="250" t="s">
        <v>367</v>
      </c>
      <c r="N1" s="250" t="s">
        <v>369</v>
      </c>
      <c r="P1" s="253" t="s">
        <v>370</v>
      </c>
      <c r="R1" s="253" t="s">
        <v>18</v>
      </c>
      <c r="T1" s="253" t="s">
        <v>396</v>
      </c>
      <c r="V1" s="313" t="s">
        <v>410</v>
      </c>
      <c r="X1" s="313" t="s">
        <v>418</v>
      </c>
      <c r="Z1" s="313" t="s">
        <v>573</v>
      </c>
      <c r="AB1" s="313" t="s">
        <v>1049</v>
      </c>
    </row>
    <row r="2" spans="2:28" x14ac:dyDescent="0.2">
      <c r="B2" s="233" t="s">
        <v>0</v>
      </c>
      <c r="D2" s="233" t="s">
        <v>0</v>
      </c>
      <c r="F2" s="166" t="s">
        <v>0</v>
      </c>
      <c r="H2" s="166" t="s">
        <v>0</v>
      </c>
      <c r="J2" s="247" t="s">
        <v>0</v>
      </c>
      <c r="N2" s="233" t="s">
        <v>0</v>
      </c>
      <c r="P2" s="233" t="s">
        <v>0</v>
      </c>
      <c r="R2" s="275" t="s">
        <v>384</v>
      </c>
      <c r="T2" s="247" t="s">
        <v>0</v>
      </c>
      <c r="V2" s="315" t="s">
        <v>0</v>
      </c>
      <c r="X2" s="166" t="s">
        <v>0</v>
      </c>
      <c r="Z2" s="166" t="s">
        <v>0</v>
      </c>
      <c r="AA2" s="166" t="s">
        <v>0</v>
      </c>
      <c r="AB2" s="692">
        <f>'E8. KKAuf_Berechnung'!B11</f>
        <v>1</v>
      </c>
    </row>
    <row r="3" spans="2:28" x14ac:dyDescent="0.2">
      <c r="B3" s="233" t="s">
        <v>338</v>
      </c>
      <c r="D3" s="692" t="s">
        <v>1162</v>
      </c>
      <c r="F3" s="166" t="s">
        <v>560</v>
      </c>
      <c r="H3" s="166" t="s">
        <v>560</v>
      </c>
      <c r="J3" s="248" t="s">
        <v>354</v>
      </c>
      <c r="K3" s="249">
        <v>40</v>
      </c>
      <c r="L3" s="249">
        <v>50</v>
      </c>
      <c r="N3" s="252" t="s">
        <v>301</v>
      </c>
      <c r="P3" s="252" t="s">
        <v>305</v>
      </c>
      <c r="R3" s="275" t="s">
        <v>386</v>
      </c>
      <c r="T3" s="311" t="s">
        <v>25</v>
      </c>
      <c r="V3" s="314" t="s">
        <v>208</v>
      </c>
      <c r="X3" s="166" t="s">
        <v>408</v>
      </c>
      <c r="Z3" s="496">
        <v>2022</v>
      </c>
      <c r="AA3" s="1238" t="s">
        <v>1352</v>
      </c>
      <c r="AB3" s="692">
        <f>'E8. KKAuf_Berechnung'!B18</f>
        <v>0</v>
      </c>
    </row>
    <row r="4" spans="2:28" x14ac:dyDescent="0.2">
      <c r="B4" s="233" t="s">
        <v>334</v>
      </c>
      <c r="D4" s="692" t="s">
        <v>1168</v>
      </c>
      <c r="F4" s="166" t="s">
        <v>561</v>
      </c>
      <c r="H4" s="166" t="s">
        <v>561</v>
      </c>
      <c r="J4" s="248" t="s">
        <v>293</v>
      </c>
      <c r="K4" s="249">
        <v>40</v>
      </c>
      <c r="L4" s="249">
        <v>50</v>
      </c>
      <c r="N4" s="252" t="s">
        <v>368</v>
      </c>
      <c r="P4" s="252" t="s">
        <v>371</v>
      </c>
      <c r="R4" s="275" t="s">
        <v>387</v>
      </c>
      <c r="T4" s="311" t="s">
        <v>122</v>
      </c>
      <c r="V4" s="311" t="s">
        <v>209</v>
      </c>
      <c r="X4" s="166" t="s">
        <v>338</v>
      </c>
      <c r="Z4" s="496">
        <v>2023</v>
      </c>
      <c r="AA4" s="496">
        <v>2024</v>
      </c>
      <c r="AB4" s="692">
        <f>'E8. KKAuf_Berechnung'!B25</f>
        <v>0</v>
      </c>
    </row>
    <row r="5" spans="2:28" x14ac:dyDescent="0.2">
      <c r="B5" s="233" t="s">
        <v>342</v>
      </c>
      <c r="D5" s="692" t="s">
        <v>1165</v>
      </c>
      <c r="F5" s="166" t="s">
        <v>562</v>
      </c>
      <c r="H5" s="166" t="s">
        <v>562</v>
      </c>
      <c r="J5" s="248" t="s">
        <v>277</v>
      </c>
      <c r="K5" s="249">
        <v>40</v>
      </c>
      <c r="L5" s="249">
        <v>45</v>
      </c>
      <c r="N5" s="819" t="s">
        <v>1050</v>
      </c>
      <c r="P5" s="252" t="s">
        <v>372</v>
      </c>
      <c r="R5" s="275" t="s">
        <v>388</v>
      </c>
      <c r="T5" s="311" t="s">
        <v>83</v>
      </c>
      <c r="V5" s="311" t="s">
        <v>210</v>
      </c>
      <c r="X5" s="166" t="s">
        <v>334</v>
      </c>
      <c r="Z5" s="496">
        <v>2024</v>
      </c>
      <c r="AA5" s="530">
        <v>2025</v>
      </c>
      <c r="AB5" s="692">
        <f>'E8. KKAuf_Berechnung'!B32</f>
        <v>0</v>
      </c>
    </row>
    <row r="6" spans="2:28" x14ac:dyDescent="0.2">
      <c r="B6" s="233" t="s">
        <v>343</v>
      </c>
      <c r="D6" s="692" t="s">
        <v>1163</v>
      </c>
      <c r="F6" s="166" t="s">
        <v>563</v>
      </c>
      <c r="H6" s="166" t="s">
        <v>563</v>
      </c>
      <c r="J6" s="248" t="s">
        <v>279</v>
      </c>
      <c r="K6" s="249">
        <v>40</v>
      </c>
      <c r="L6" s="249">
        <v>45</v>
      </c>
      <c r="P6" s="252" t="s">
        <v>373</v>
      </c>
      <c r="R6" s="275" t="s">
        <v>389</v>
      </c>
      <c r="T6" s="311" t="s">
        <v>123</v>
      </c>
      <c r="V6" s="311" t="s">
        <v>211</v>
      </c>
      <c r="X6" s="166" t="s">
        <v>342</v>
      </c>
      <c r="Z6" s="530">
        <v>2025</v>
      </c>
      <c r="AA6" s="496">
        <v>2026</v>
      </c>
      <c r="AB6" s="692">
        <f>'E8. KKAuf_Berechnung'!B39</f>
        <v>0</v>
      </c>
    </row>
    <row r="7" spans="2:28" x14ac:dyDescent="0.2">
      <c r="B7" s="233" t="s">
        <v>344</v>
      </c>
      <c r="D7" s="692" t="s">
        <v>1166</v>
      </c>
      <c r="F7" s="166" t="s">
        <v>564</v>
      </c>
      <c r="H7" s="166" t="s">
        <v>564</v>
      </c>
      <c r="J7" s="248" t="s">
        <v>284</v>
      </c>
      <c r="K7" s="249">
        <v>35</v>
      </c>
      <c r="L7" s="249">
        <v>45</v>
      </c>
      <c r="N7" s="250" t="s">
        <v>1330</v>
      </c>
      <c r="P7" s="252" t="s">
        <v>304</v>
      </c>
      <c r="R7" s="275" t="s">
        <v>390</v>
      </c>
      <c r="T7" s="311" t="s">
        <v>392</v>
      </c>
      <c r="V7" s="311" t="s">
        <v>532</v>
      </c>
      <c r="X7" s="166" t="s">
        <v>343</v>
      </c>
      <c r="Z7" s="496">
        <v>2026</v>
      </c>
      <c r="AA7" s="530">
        <v>2027</v>
      </c>
      <c r="AB7" s="692">
        <f>'E8. KKAuf_Berechnung'!B46</f>
        <v>0</v>
      </c>
    </row>
    <row r="8" spans="2:28" x14ac:dyDescent="0.2">
      <c r="B8" s="233" t="s">
        <v>345</v>
      </c>
      <c r="D8" s="692" t="s">
        <v>1164</v>
      </c>
      <c r="F8" s="166" t="s">
        <v>565</v>
      </c>
      <c r="H8" s="166" t="s">
        <v>565</v>
      </c>
      <c r="J8" s="248" t="s">
        <v>294</v>
      </c>
      <c r="K8" s="249">
        <v>40</v>
      </c>
      <c r="L8" s="249">
        <v>50</v>
      </c>
      <c r="N8" s="233" t="s">
        <v>0</v>
      </c>
      <c r="P8" s="252" t="s">
        <v>303</v>
      </c>
      <c r="T8" s="517" t="s">
        <v>575</v>
      </c>
      <c r="V8" s="528" t="s">
        <v>654</v>
      </c>
      <c r="X8" s="166" t="s">
        <v>344</v>
      </c>
      <c r="Z8" s="530">
        <v>2027</v>
      </c>
      <c r="AA8" s="496">
        <v>2028</v>
      </c>
      <c r="AB8" s="692">
        <f>'E8. KKAuf_Berechnung'!B53</f>
        <v>0</v>
      </c>
    </row>
    <row r="9" spans="2:28" x14ac:dyDescent="0.2">
      <c r="D9" s="692" t="s">
        <v>1167</v>
      </c>
      <c r="F9" s="166" t="s">
        <v>566</v>
      </c>
      <c r="H9" s="166" t="s">
        <v>566</v>
      </c>
      <c r="J9" s="248" t="s">
        <v>281</v>
      </c>
      <c r="K9" s="249">
        <v>30</v>
      </c>
      <c r="L9" s="249">
        <v>40</v>
      </c>
      <c r="N9" s="252" t="s">
        <v>1331</v>
      </c>
      <c r="P9" s="252" t="s">
        <v>374</v>
      </c>
      <c r="T9" s="517" t="s">
        <v>1309</v>
      </c>
      <c r="V9" s="311" t="s">
        <v>212</v>
      </c>
      <c r="X9" s="166" t="s">
        <v>345</v>
      </c>
      <c r="Z9" s="496">
        <v>2028</v>
      </c>
      <c r="AB9" s="692">
        <f>'E8. KKAuf_Berechnung'!B60</f>
        <v>0</v>
      </c>
    </row>
    <row r="10" spans="2:28" x14ac:dyDescent="0.2">
      <c r="D10" s="692" t="s">
        <v>128</v>
      </c>
      <c r="F10" s="166" t="s">
        <v>567</v>
      </c>
      <c r="H10" s="166" t="s">
        <v>567</v>
      </c>
      <c r="J10" s="248" t="s">
        <v>278</v>
      </c>
      <c r="K10" s="249">
        <v>30</v>
      </c>
      <c r="L10" s="249">
        <v>40</v>
      </c>
      <c r="N10" s="252" t="s">
        <v>1332</v>
      </c>
      <c r="T10" s="311" t="s">
        <v>124</v>
      </c>
      <c r="V10" s="528" t="s">
        <v>599</v>
      </c>
      <c r="AB10" s="692">
        <f>'E8. KKAuf_Berechnung'!B67</f>
        <v>0</v>
      </c>
    </row>
    <row r="11" spans="2:28" x14ac:dyDescent="0.2">
      <c r="B11" s="1034" t="s">
        <v>1239</v>
      </c>
      <c r="F11" s="166" t="s">
        <v>568</v>
      </c>
      <c r="H11" s="166" t="s">
        <v>568</v>
      </c>
      <c r="J11" s="248" t="s">
        <v>285</v>
      </c>
      <c r="K11" s="249">
        <v>30</v>
      </c>
      <c r="L11" s="249">
        <v>35</v>
      </c>
      <c r="T11" s="311" t="s">
        <v>85</v>
      </c>
      <c r="V11" s="311" t="s">
        <v>531</v>
      </c>
      <c r="AB11" s="692">
        <f>'E8. KKAuf_Berechnung'!B74</f>
        <v>0</v>
      </c>
    </row>
    <row r="12" spans="2:28" x14ac:dyDescent="0.2">
      <c r="B12" s="233" t="s">
        <v>0</v>
      </c>
      <c r="F12" s="166" t="s">
        <v>569</v>
      </c>
      <c r="H12" s="166" t="s">
        <v>570</v>
      </c>
      <c r="J12" s="248" t="s">
        <v>292</v>
      </c>
      <c r="K12" s="249">
        <v>35</v>
      </c>
      <c r="L12" s="249">
        <v>45</v>
      </c>
      <c r="T12" s="311" t="s">
        <v>84</v>
      </c>
      <c r="V12" s="311" t="s">
        <v>530</v>
      </c>
      <c r="AB12" s="692">
        <f>'E8. KKAuf_Berechnung'!B81</f>
        <v>0</v>
      </c>
    </row>
    <row r="13" spans="2:28" x14ac:dyDescent="0.2">
      <c r="B13" s="166" t="s">
        <v>1240</v>
      </c>
      <c r="F13" s="166" t="s">
        <v>570</v>
      </c>
      <c r="H13" s="166" t="s">
        <v>571</v>
      </c>
      <c r="J13" s="248" t="s">
        <v>295</v>
      </c>
      <c r="K13" s="249">
        <v>25</v>
      </c>
      <c r="L13" s="249">
        <v>30</v>
      </c>
      <c r="T13" s="311" t="s">
        <v>686</v>
      </c>
      <c r="V13" s="311" t="s">
        <v>529</v>
      </c>
      <c r="X13" s="529"/>
      <c r="AB13" s="692">
        <f>'E8. KKAuf_Berechnung'!B88</f>
        <v>0</v>
      </c>
    </row>
    <row r="14" spans="2:28" x14ac:dyDescent="0.2">
      <c r="B14" s="166" t="s">
        <v>1241</v>
      </c>
      <c r="F14" s="166" t="s">
        <v>571</v>
      </c>
      <c r="H14" s="166" t="s">
        <v>626</v>
      </c>
      <c r="J14" s="248" t="s">
        <v>269</v>
      </c>
      <c r="K14" s="249">
        <v>20</v>
      </c>
      <c r="L14" s="249">
        <v>30</v>
      </c>
      <c r="T14" s="311" t="s">
        <v>691</v>
      </c>
      <c r="V14" s="311" t="s">
        <v>528</v>
      </c>
      <c r="AB14" s="692">
        <f>'E8. KKAuf_Berechnung'!B95</f>
        <v>0</v>
      </c>
    </row>
    <row r="15" spans="2:28" x14ac:dyDescent="0.2">
      <c r="F15" s="166" t="s">
        <v>572</v>
      </c>
      <c r="H15" s="166" t="s">
        <v>627</v>
      </c>
      <c r="J15" s="248" t="s">
        <v>296</v>
      </c>
      <c r="K15" s="249">
        <v>25</v>
      </c>
      <c r="L15" s="249">
        <v>35</v>
      </c>
      <c r="T15" s="314" t="s">
        <v>637</v>
      </c>
      <c r="V15" s="311" t="s">
        <v>527</v>
      </c>
      <c r="AB15" s="692">
        <f>'E8. KKAuf_Berechnung'!B102</f>
        <v>0</v>
      </c>
    </row>
    <row r="16" spans="2:28" x14ac:dyDescent="0.2">
      <c r="B16" s="1034" t="s">
        <v>1249</v>
      </c>
      <c r="F16" s="166" t="s">
        <v>269</v>
      </c>
      <c r="H16" s="166" t="s">
        <v>269</v>
      </c>
      <c r="J16" s="248" t="s">
        <v>283</v>
      </c>
      <c r="K16" s="249">
        <v>25</v>
      </c>
      <c r="L16" s="249">
        <v>35</v>
      </c>
      <c r="T16" s="311" t="s">
        <v>657</v>
      </c>
      <c r="V16" s="311" t="s">
        <v>526</v>
      </c>
      <c r="AB16" s="692">
        <f>'E8. KKAuf_Berechnung'!B109</f>
        <v>0</v>
      </c>
    </row>
    <row r="17" spans="2:28" x14ac:dyDescent="0.2">
      <c r="B17" s="233" t="s">
        <v>1250</v>
      </c>
      <c r="J17" s="248" t="s">
        <v>280</v>
      </c>
      <c r="K17" s="249">
        <v>30</v>
      </c>
      <c r="L17" s="249">
        <v>40</v>
      </c>
      <c r="T17" s="311" t="s">
        <v>393</v>
      </c>
      <c r="V17" s="311" t="s">
        <v>213</v>
      </c>
      <c r="AB17" s="692">
        <f>'E8. KKAuf_Berechnung'!B116</f>
        <v>0</v>
      </c>
    </row>
    <row r="18" spans="2:28" x14ac:dyDescent="0.2">
      <c r="B18" s="233" t="s">
        <v>1251</v>
      </c>
      <c r="J18" s="248" t="s">
        <v>355</v>
      </c>
      <c r="K18" s="249">
        <v>30</v>
      </c>
      <c r="L18" s="249">
        <v>40</v>
      </c>
      <c r="T18" s="311" t="s">
        <v>394</v>
      </c>
      <c r="V18" s="311" t="s">
        <v>603</v>
      </c>
      <c r="AB18" s="692">
        <f>'E8. KKAuf_Berechnung'!B123</f>
        <v>0</v>
      </c>
    </row>
    <row r="19" spans="2:28" x14ac:dyDescent="0.2">
      <c r="B19" s="233" t="s">
        <v>1252</v>
      </c>
      <c r="J19" s="248" t="s">
        <v>356</v>
      </c>
      <c r="K19" s="249">
        <v>30</v>
      </c>
      <c r="L19" s="249">
        <v>50</v>
      </c>
      <c r="T19" s="311" t="s">
        <v>1047</v>
      </c>
      <c r="V19" s="528" t="s">
        <v>525</v>
      </c>
      <c r="AB19" s="692">
        <f>'E8. KKAuf_Berechnung'!B130</f>
        <v>0</v>
      </c>
    </row>
    <row r="20" spans="2:28" x14ac:dyDescent="0.2">
      <c r="B20" s="233" t="s">
        <v>269</v>
      </c>
      <c r="J20" s="248" t="s">
        <v>357</v>
      </c>
      <c r="K20" s="249">
        <v>25</v>
      </c>
      <c r="L20" s="249">
        <v>30</v>
      </c>
      <c r="T20" s="314" t="s">
        <v>1071</v>
      </c>
      <c r="V20" s="311" t="s">
        <v>524</v>
      </c>
      <c r="AB20" s="692">
        <f>'E8. KKAuf_Berechnung'!B137</f>
        <v>0</v>
      </c>
    </row>
    <row r="21" spans="2:28" x14ac:dyDescent="0.2">
      <c r="J21" s="248" t="s">
        <v>358</v>
      </c>
      <c r="K21" s="249">
        <v>25</v>
      </c>
      <c r="L21" s="249">
        <v>30</v>
      </c>
      <c r="T21" s="311" t="s">
        <v>395</v>
      </c>
      <c r="V21" s="311" t="s">
        <v>1113</v>
      </c>
      <c r="AB21" s="692">
        <f>'E8. KKAuf_Berechnung'!B144</f>
        <v>0</v>
      </c>
    </row>
    <row r="22" spans="2:28" x14ac:dyDescent="0.2">
      <c r="B22" s="1034" t="s">
        <v>1254</v>
      </c>
      <c r="J22" s="248" t="s">
        <v>359</v>
      </c>
      <c r="K22" s="249">
        <v>30</v>
      </c>
      <c r="L22" s="249">
        <v>35</v>
      </c>
      <c r="T22" s="311" t="s">
        <v>102</v>
      </c>
      <c r="V22" s="311" t="s">
        <v>523</v>
      </c>
      <c r="AB22" s="692">
        <f>'E8. KKAuf_Berechnung'!B151</f>
        <v>0</v>
      </c>
    </row>
    <row r="23" spans="2:28" x14ac:dyDescent="0.2">
      <c r="B23" s="233" t="s">
        <v>1253</v>
      </c>
      <c r="J23" s="248" t="s">
        <v>286</v>
      </c>
      <c r="K23" s="249">
        <v>25</v>
      </c>
      <c r="L23" s="249">
        <v>30</v>
      </c>
      <c r="T23" s="312" t="s">
        <v>143</v>
      </c>
      <c r="V23" s="311" t="s">
        <v>1129</v>
      </c>
      <c r="AB23" s="692">
        <f>'E8. KKAuf_Berechnung'!B158</f>
        <v>0</v>
      </c>
    </row>
    <row r="24" spans="2:28" x14ac:dyDescent="0.2">
      <c r="B24" s="233" t="s">
        <v>1251</v>
      </c>
      <c r="J24" s="248" t="s">
        <v>300</v>
      </c>
      <c r="K24" s="249">
        <v>30</v>
      </c>
      <c r="L24" s="249">
        <v>35</v>
      </c>
      <c r="V24" s="311" t="s">
        <v>214</v>
      </c>
      <c r="AB24" s="692">
        <f>'E8. KKAuf_Berechnung'!B165</f>
        <v>0</v>
      </c>
    </row>
    <row r="25" spans="2:28" x14ac:dyDescent="0.2">
      <c r="B25" s="233" t="s">
        <v>1252</v>
      </c>
      <c r="J25" s="248" t="s">
        <v>282</v>
      </c>
      <c r="K25" s="249">
        <v>20</v>
      </c>
      <c r="L25" s="249">
        <v>25</v>
      </c>
      <c r="V25" s="311" t="s">
        <v>1106</v>
      </c>
      <c r="AB25" s="692">
        <f>'E8. KKAuf_Berechnung'!B172</f>
        <v>0</v>
      </c>
    </row>
    <row r="26" spans="2:28" x14ac:dyDescent="0.2">
      <c r="B26" s="233" t="s">
        <v>269</v>
      </c>
      <c r="J26" s="248" t="s">
        <v>360</v>
      </c>
      <c r="K26" s="249">
        <v>30</v>
      </c>
      <c r="L26" s="249">
        <v>40</v>
      </c>
      <c r="V26" s="311" t="s">
        <v>522</v>
      </c>
      <c r="AB26" s="692">
        <f>'E8. KKAuf_Berechnung'!B179</f>
        <v>0</v>
      </c>
    </row>
    <row r="27" spans="2:28" x14ac:dyDescent="0.2">
      <c r="J27" s="248" t="s">
        <v>361</v>
      </c>
      <c r="K27" s="249">
        <v>15</v>
      </c>
      <c r="L27" s="249">
        <v>25</v>
      </c>
      <c r="V27" s="311" t="s">
        <v>521</v>
      </c>
      <c r="X27" s="529"/>
      <c r="AB27" s="692">
        <f>'E8. KKAuf_Berechnung'!B186</f>
        <v>0</v>
      </c>
    </row>
    <row r="28" spans="2:28" x14ac:dyDescent="0.2">
      <c r="J28" s="248" t="s">
        <v>299</v>
      </c>
      <c r="K28" s="249">
        <v>25</v>
      </c>
      <c r="L28" s="249">
        <v>35</v>
      </c>
      <c r="V28" s="311" t="s">
        <v>520</v>
      </c>
      <c r="AB28" s="692">
        <f>'E8. KKAuf_Berechnung'!B193</f>
        <v>0</v>
      </c>
    </row>
    <row r="29" spans="2:28" x14ac:dyDescent="0.2">
      <c r="J29" s="248" t="s">
        <v>298</v>
      </c>
      <c r="K29" s="249">
        <v>50</v>
      </c>
      <c r="L29" s="249">
        <v>60</v>
      </c>
      <c r="V29" s="311" t="s">
        <v>519</v>
      </c>
      <c r="AB29" s="692">
        <f>'E8. KKAuf_Berechnung'!B200</f>
        <v>0</v>
      </c>
    </row>
    <row r="30" spans="2:28" x14ac:dyDescent="0.2">
      <c r="J30" s="248" t="s">
        <v>290</v>
      </c>
      <c r="K30" s="249">
        <v>60</v>
      </c>
      <c r="L30" s="249">
        <v>70</v>
      </c>
      <c r="V30" s="311" t="s">
        <v>518</v>
      </c>
      <c r="AB30" s="692">
        <f>'E8. KKAuf_Berechnung'!B207</f>
        <v>0</v>
      </c>
    </row>
    <row r="31" spans="2:28" x14ac:dyDescent="0.2">
      <c r="J31" s="248" t="s">
        <v>287</v>
      </c>
      <c r="K31" s="249">
        <v>8</v>
      </c>
      <c r="L31" s="249">
        <v>10</v>
      </c>
      <c r="V31" s="311" t="s">
        <v>517</v>
      </c>
      <c r="AB31" s="692">
        <f>'E8. KKAuf_Berechnung'!B214</f>
        <v>0</v>
      </c>
    </row>
    <row r="32" spans="2:28" x14ac:dyDescent="0.2">
      <c r="J32" s="248" t="s">
        <v>291</v>
      </c>
      <c r="K32" s="249">
        <v>14</v>
      </c>
      <c r="L32" s="249">
        <v>18</v>
      </c>
      <c r="V32" s="311" t="s">
        <v>215</v>
      </c>
      <c r="AB32" s="692">
        <f>'E8. KKAuf_Berechnung'!B221</f>
        <v>0</v>
      </c>
    </row>
    <row r="33" spans="10:28" x14ac:dyDescent="0.2">
      <c r="J33" s="248" t="s">
        <v>362</v>
      </c>
      <c r="K33" s="249">
        <v>14</v>
      </c>
      <c r="L33" s="249">
        <v>25</v>
      </c>
      <c r="V33" s="311" t="s">
        <v>1101</v>
      </c>
      <c r="AB33" s="692">
        <f>'E8. KKAuf_Berechnung'!B228</f>
        <v>0</v>
      </c>
    </row>
    <row r="34" spans="10:28" x14ac:dyDescent="0.2">
      <c r="J34" s="248" t="s">
        <v>288</v>
      </c>
      <c r="K34" s="249">
        <v>4</v>
      </c>
      <c r="L34" s="249">
        <v>8</v>
      </c>
      <c r="V34" s="311" t="s">
        <v>216</v>
      </c>
      <c r="AB34" s="692">
        <f>'E8. KKAuf_Berechnung'!B235</f>
        <v>0</v>
      </c>
    </row>
    <row r="35" spans="10:28" x14ac:dyDescent="0.2">
      <c r="J35" s="248" t="s">
        <v>289</v>
      </c>
      <c r="K35" s="249">
        <v>3</v>
      </c>
      <c r="L35" s="249">
        <v>5</v>
      </c>
      <c r="V35" s="311" t="s">
        <v>1108</v>
      </c>
      <c r="AB35" s="692">
        <f>'E8. KKAuf_Berechnung'!B242</f>
        <v>0</v>
      </c>
    </row>
    <row r="36" spans="10:28" x14ac:dyDescent="0.2">
      <c r="J36" s="248" t="s">
        <v>297</v>
      </c>
      <c r="K36" s="249">
        <v>5</v>
      </c>
      <c r="L36" s="249">
        <v>5</v>
      </c>
      <c r="V36" s="311" t="s">
        <v>516</v>
      </c>
      <c r="AB36" s="692">
        <f>'E8. KKAuf_Berechnung'!B249</f>
        <v>0</v>
      </c>
    </row>
    <row r="37" spans="10:28" x14ac:dyDescent="0.2">
      <c r="J37" s="248" t="s">
        <v>363</v>
      </c>
      <c r="K37" s="249">
        <v>8</v>
      </c>
      <c r="L37" s="249">
        <v>8</v>
      </c>
      <c r="V37" s="311" t="s">
        <v>217</v>
      </c>
      <c r="AB37" s="692">
        <f>'E8. KKAuf_Berechnung'!B256</f>
        <v>0</v>
      </c>
    </row>
    <row r="38" spans="10:28" x14ac:dyDescent="0.2">
      <c r="J38" s="248" t="s">
        <v>364</v>
      </c>
      <c r="K38" s="249">
        <v>13</v>
      </c>
      <c r="L38" s="249">
        <v>18</v>
      </c>
      <c r="V38" s="311" t="s">
        <v>515</v>
      </c>
      <c r="AB38" s="692">
        <f>'E8. KKAuf_Berechnung'!B263</f>
        <v>0</v>
      </c>
    </row>
    <row r="39" spans="10:28" x14ac:dyDescent="0.2">
      <c r="J39" s="248" t="s">
        <v>365</v>
      </c>
      <c r="K39" s="249">
        <v>8</v>
      </c>
      <c r="L39" s="249">
        <v>13</v>
      </c>
      <c r="V39" s="311" t="s">
        <v>1133</v>
      </c>
      <c r="AB39" s="692">
        <f>'E8. KKAuf_Berechnung'!B270</f>
        <v>0</v>
      </c>
    </row>
    <row r="40" spans="10:28" x14ac:dyDescent="0.2">
      <c r="V40" s="311" t="s">
        <v>218</v>
      </c>
      <c r="AB40" s="692">
        <f>'E8. KKAuf_Berechnung'!B277</f>
        <v>0</v>
      </c>
    </row>
    <row r="41" spans="10:28" x14ac:dyDescent="0.2">
      <c r="V41" s="311" t="s">
        <v>1117</v>
      </c>
      <c r="AB41" s="692">
        <f>'E8. KKAuf_Berechnung'!B284</f>
        <v>0</v>
      </c>
    </row>
    <row r="42" spans="10:28" x14ac:dyDescent="0.2">
      <c r="V42" s="311" t="s">
        <v>219</v>
      </c>
      <c r="AB42" s="692">
        <f>'E8. KKAuf_Berechnung'!B291</f>
        <v>0</v>
      </c>
    </row>
    <row r="43" spans="10:28" x14ac:dyDescent="0.2">
      <c r="V43" s="311" t="s">
        <v>1121</v>
      </c>
      <c r="AB43" s="692">
        <f>'E8. KKAuf_Berechnung'!B298</f>
        <v>0</v>
      </c>
    </row>
    <row r="44" spans="10:28" x14ac:dyDescent="0.2">
      <c r="V44" s="311" t="s">
        <v>514</v>
      </c>
      <c r="AB44" s="692">
        <f>'E8. KKAuf_Berechnung'!B305</f>
        <v>0</v>
      </c>
    </row>
    <row r="45" spans="10:28" x14ac:dyDescent="0.2">
      <c r="V45" s="528" t="s">
        <v>513</v>
      </c>
      <c r="AB45" s="692">
        <f>'E8. KKAuf_Berechnung'!B312</f>
        <v>0</v>
      </c>
    </row>
    <row r="46" spans="10:28" x14ac:dyDescent="0.2">
      <c r="V46" s="311" t="s">
        <v>629</v>
      </c>
      <c r="AB46" s="692">
        <f>'E8. KKAuf_Berechnung'!B319</f>
        <v>0</v>
      </c>
    </row>
    <row r="47" spans="10:28" x14ac:dyDescent="0.2">
      <c r="V47" s="528" t="s">
        <v>220</v>
      </c>
      <c r="AB47" s="692">
        <f>'E8. KKAuf_Berechnung'!B326</f>
        <v>0</v>
      </c>
    </row>
    <row r="48" spans="10:28" x14ac:dyDescent="0.2">
      <c r="V48" s="311" t="s">
        <v>606</v>
      </c>
      <c r="AB48" s="692">
        <f>'E8. KKAuf_Berechnung'!B333</f>
        <v>0</v>
      </c>
    </row>
    <row r="49" spans="22:28" x14ac:dyDescent="0.2">
      <c r="V49" s="528" t="s">
        <v>512</v>
      </c>
      <c r="AB49" s="692">
        <f>'E8. KKAuf_Berechnung'!B340</f>
        <v>0</v>
      </c>
    </row>
    <row r="50" spans="22:28" x14ac:dyDescent="0.2">
      <c r="V50" s="528" t="s">
        <v>1107</v>
      </c>
      <c r="AB50" s="692">
        <f>'E8. KKAuf_Berechnung'!B347</f>
        <v>0</v>
      </c>
    </row>
    <row r="51" spans="22:28" x14ac:dyDescent="0.2">
      <c r="V51" s="311" t="s">
        <v>600</v>
      </c>
      <c r="AB51" s="692">
        <f>'E8. KKAuf_Berechnung'!B354</f>
        <v>0</v>
      </c>
    </row>
    <row r="52" spans="22:28" x14ac:dyDescent="0.2">
      <c r="V52" s="311" t="s">
        <v>511</v>
      </c>
      <c r="AB52" s="692">
        <f>'E8. KKAuf_Berechnung'!B361</f>
        <v>0</v>
      </c>
    </row>
    <row r="53" spans="22:28" x14ac:dyDescent="0.2">
      <c r="V53" s="311" t="s">
        <v>597</v>
      </c>
      <c r="AB53" s="692">
        <f>'E8. KKAuf_Berechnung'!B368</f>
        <v>0</v>
      </c>
    </row>
    <row r="54" spans="22:28" x14ac:dyDescent="0.2">
      <c r="V54" s="311" t="s">
        <v>1099</v>
      </c>
      <c r="AB54" s="692">
        <f>'E8. KKAuf_Berechnung'!B375</f>
        <v>0</v>
      </c>
    </row>
    <row r="55" spans="22:28" x14ac:dyDescent="0.2">
      <c r="V55" s="311" t="s">
        <v>1128</v>
      </c>
      <c r="AB55" s="692">
        <f>'E8. KKAuf_Berechnung'!B382</f>
        <v>0</v>
      </c>
    </row>
    <row r="56" spans="22:28" x14ac:dyDescent="0.2">
      <c r="V56" s="311" t="s">
        <v>510</v>
      </c>
      <c r="AB56" s="692">
        <f>'E8. KKAuf_Berechnung'!B389</f>
        <v>0</v>
      </c>
    </row>
    <row r="57" spans="22:28" x14ac:dyDescent="0.2">
      <c r="V57" s="311" t="s">
        <v>1116</v>
      </c>
      <c r="AB57" s="692">
        <f>'E8. KKAuf_Berechnung'!B396</f>
        <v>0</v>
      </c>
    </row>
    <row r="58" spans="22:28" x14ac:dyDescent="0.2">
      <c r="V58" s="311" t="s">
        <v>604</v>
      </c>
      <c r="AB58" s="692">
        <f>'E8. KKAuf_Berechnung'!B403</f>
        <v>0</v>
      </c>
    </row>
    <row r="59" spans="22:28" x14ac:dyDescent="0.2">
      <c r="V59" s="311" t="s">
        <v>1125</v>
      </c>
      <c r="AB59" s="692">
        <f>'E8. KKAuf_Berechnung'!B410</f>
        <v>0</v>
      </c>
    </row>
    <row r="60" spans="22:28" x14ac:dyDescent="0.2">
      <c r="V60" s="311" t="s">
        <v>1119</v>
      </c>
      <c r="AB60" s="692">
        <f>'E8. KKAuf_Berechnung'!B417</f>
        <v>0</v>
      </c>
    </row>
    <row r="61" spans="22:28" x14ac:dyDescent="0.2">
      <c r="V61" s="528" t="s">
        <v>509</v>
      </c>
      <c r="AB61" s="692">
        <f>'E8. KKAuf_Berechnung'!B424</f>
        <v>0</v>
      </c>
    </row>
    <row r="62" spans="22:28" x14ac:dyDescent="0.2">
      <c r="V62" s="311" t="s">
        <v>508</v>
      </c>
      <c r="AB62" s="692">
        <f>'E8. KKAuf_Berechnung'!B431</f>
        <v>0</v>
      </c>
    </row>
    <row r="63" spans="22:28" x14ac:dyDescent="0.2">
      <c r="V63" s="311" t="s">
        <v>1109</v>
      </c>
      <c r="AB63" s="692">
        <f>'E8. KKAuf_Berechnung'!B438</f>
        <v>0</v>
      </c>
    </row>
    <row r="64" spans="22:28" x14ac:dyDescent="0.2">
      <c r="V64" s="311" t="s">
        <v>221</v>
      </c>
      <c r="AB64" s="692">
        <f>'E8. KKAuf_Berechnung'!B445</f>
        <v>0</v>
      </c>
    </row>
    <row r="65" spans="11:32" x14ac:dyDescent="0.2">
      <c r="V65" s="311" t="s">
        <v>507</v>
      </c>
      <c r="AB65" s="692">
        <f>'E8. KKAuf_Berechnung'!B452</f>
        <v>0</v>
      </c>
    </row>
    <row r="66" spans="11:32" x14ac:dyDescent="0.2">
      <c r="K66" s="523"/>
      <c r="V66" s="311" t="s">
        <v>506</v>
      </c>
      <c r="AB66" s="692">
        <f>'E8. KKAuf_Berechnung'!B459</f>
        <v>0</v>
      </c>
    </row>
    <row r="67" spans="11:32" x14ac:dyDescent="0.2">
      <c r="V67" s="311" t="s">
        <v>1098</v>
      </c>
      <c r="AB67" s="692">
        <f>'E8. KKAuf_Berechnung'!B466</f>
        <v>0</v>
      </c>
    </row>
    <row r="68" spans="11:32" x14ac:dyDescent="0.2">
      <c r="V68" s="311" t="s">
        <v>222</v>
      </c>
      <c r="AB68" s="692">
        <f>'E8. KKAuf_Berechnung'!B473</f>
        <v>0</v>
      </c>
    </row>
    <row r="69" spans="11:32" x14ac:dyDescent="0.2">
      <c r="V69" s="528" t="s">
        <v>505</v>
      </c>
      <c r="AB69" s="692">
        <f>'E8. KKAuf_Berechnung'!B480</f>
        <v>0</v>
      </c>
    </row>
    <row r="70" spans="11:32" x14ac:dyDescent="0.2">
      <c r="V70" s="311" t="s">
        <v>223</v>
      </c>
      <c r="AB70" s="692">
        <f>'E8. KKAuf_Berechnung'!B487</f>
        <v>0</v>
      </c>
    </row>
    <row r="71" spans="11:32" x14ac:dyDescent="0.2">
      <c r="V71" s="311" t="s">
        <v>504</v>
      </c>
      <c r="AB71" s="692">
        <f>'E8. KKAuf_Berechnung'!B494</f>
        <v>0</v>
      </c>
    </row>
    <row r="72" spans="11:32" x14ac:dyDescent="0.2">
      <c r="V72" s="311" t="s">
        <v>602</v>
      </c>
      <c r="AB72" s="692">
        <f>'E8. KKAuf_Berechnung'!B501</f>
        <v>0</v>
      </c>
    </row>
    <row r="73" spans="11:32" x14ac:dyDescent="0.2">
      <c r="V73" s="311" t="s">
        <v>503</v>
      </c>
      <c r="AB73" s="692">
        <f>'E8. KKAuf_Berechnung'!B508</f>
        <v>0</v>
      </c>
    </row>
    <row r="74" spans="11:32" x14ac:dyDescent="0.2">
      <c r="V74" s="311" t="s">
        <v>224</v>
      </c>
      <c r="AB74" s="692">
        <f>'E8. KKAuf_Berechnung'!B515</f>
        <v>0</v>
      </c>
    </row>
    <row r="75" spans="11:32" x14ac:dyDescent="0.2">
      <c r="V75" s="311" t="s">
        <v>1112</v>
      </c>
      <c r="AB75" s="692">
        <f>'E8. KKAuf_Berechnung'!B522</f>
        <v>0</v>
      </c>
    </row>
    <row r="76" spans="11:32" x14ac:dyDescent="0.2">
      <c r="V76" s="311" t="s">
        <v>407</v>
      </c>
      <c r="AB76" s="692">
        <f>'E8. KKAuf_Berechnung'!B529</f>
        <v>0</v>
      </c>
    </row>
    <row r="77" spans="11:32" x14ac:dyDescent="0.2">
      <c r="V77" s="311" t="s">
        <v>502</v>
      </c>
      <c r="AB77" s="692">
        <f>'E8. KKAuf_Berechnung'!B536</f>
        <v>0</v>
      </c>
      <c r="AF77" s="296"/>
    </row>
    <row r="78" spans="11:32" x14ac:dyDescent="0.2">
      <c r="V78" s="311" t="s">
        <v>1124</v>
      </c>
      <c r="AB78" s="692">
        <f>'E8. KKAuf_Berechnung'!B543</f>
        <v>0</v>
      </c>
    </row>
    <row r="79" spans="11:32" x14ac:dyDescent="0.2">
      <c r="V79" s="311" t="s">
        <v>501</v>
      </c>
      <c r="AB79" s="692">
        <f>'E8. KKAuf_Berechnung'!B550</f>
        <v>0</v>
      </c>
    </row>
    <row r="80" spans="11:32" x14ac:dyDescent="0.2">
      <c r="V80" s="311" t="s">
        <v>225</v>
      </c>
      <c r="AB80" s="692">
        <f>'E8. KKAuf_Berechnung'!B557</f>
        <v>0</v>
      </c>
    </row>
    <row r="81" spans="22:28" x14ac:dyDescent="0.2">
      <c r="V81" s="311" t="s">
        <v>500</v>
      </c>
      <c r="AB81" s="692">
        <f>'E8. KKAuf_Berechnung'!B564</f>
        <v>0</v>
      </c>
    </row>
    <row r="82" spans="22:28" x14ac:dyDescent="0.2">
      <c r="V82" s="311" t="s">
        <v>596</v>
      </c>
      <c r="AB82" s="692">
        <f>'E8. KKAuf_Berechnung'!B571</f>
        <v>0</v>
      </c>
    </row>
    <row r="83" spans="22:28" x14ac:dyDescent="0.2">
      <c r="V83" s="311" t="s">
        <v>499</v>
      </c>
      <c r="AB83" s="692">
        <f>'E8. KKAuf_Berechnung'!B578</f>
        <v>0</v>
      </c>
    </row>
    <row r="84" spans="22:28" x14ac:dyDescent="0.2">
      <c r="V84" s="311" t="s">
        <v>1104</v>
      </c>
      <c r="AB84" s="692">
        <f>'E8. KKAuf_Berechnung'!B585</f>
        <v>0</v>
      </c>
    </row>
    <row r="85" spans="22:28" x14ac:dyDescent="0.2">
      <c r="V85" s="311" t="s">
        <v>498</v>
      </c>
      <c r="AB85" s="692">
        <f>'E8. KKAuf_Berechnung'!B592</f>
        <v>0</v>
      </c>
    </row>
    <row r="86" spans="22:28" x14ac:dyDescent="0.2">
      <c r="V86" s="311" t="s">
        <v>497</v>
      </c>
      <c r="AB86" s="692">
        <f>'E8. KKAuf_Berechnung'!B599</f>
        <v>0</v>
      </c>
    </row>
    <row r="87" spans="22:28" x14ac:dyDescent="0.2">
      <c r="V87" s="528" t="s">
        <v>656</v>
      </c>
      <c r="AB87" s="692">
        <f>'E8. KKAuf_Berechnung'!B606</f>
        <v>0</v>
      </c>
    </row>
    <row r="88" spans="22:28" x14ac:dyDescent="0.2">
      <c r="V88" s="528" t="s">
        <v>496</v>
      </c>
      <c r="AB88" s="692">
        <f>'E8. KKAuf_Berechnung'!B613</f>
        <v>0</v>
      </c>
    </row>
    <row r="89" spans="22:28" x14ac:dyDescent="0.2">
      <c r="V89" s="311" t="s">
        <v>226</v>
      </c>
      <c r="AB89" s="692">
        <f>'E8. KKAuf_Berechnung'!B620</f>
        <v>0</v>
      </c>
    </row>
    <row r="90" spans="22:28" x14ac:dyDescent="0.2">
      <c r="V90" s="311" t="s">
        <v>655</v>
      </c>
      <c r="AB90" s="692">
        <f>'E8. KKAuf_Berechnung'!B627</f>
        <v>0</v>
      </c>
    </row>
    <row r="91" spans="22:28" x14ac:dyDescent="0.2">
      <c r="V91" s="311" t="s">
        <v>1118</v>
      </c>
      <c r="AB91" s="692">
        <f>'E8. KKAuf_Berechnung'!B634</f>
        <v>0</v>
      </c>
    </row>
    <row r="92" spans="22:28" x14ac:dyDescent="0.2">
      <c r="V92" s="311" t="s">
        <v>495</v>
      </c>
      <c r="AB92" s="692">
        <f>'E8. KKAuf_Berechnung'!B641</f>
        <v>0</v>
      </c>
    </row>
    <row r="93" spans="22:28" x14ac:dyDescent="0.2">
      <c r="V93" s="311" t="s">
        <v>494</v>
      </c>
      <c r="AB93" s="692">
        <f>'E8. KKAuf_Berechnung'!B648</f>
        <v>0</v>
      </c>
    </row>
    <row r="94" spans="22:28" x14ac:dyDescent="0.2">
      <c r="V94" s="311" t="s">
        <v>227</v>
      </c>
      <c r="AB94" s="692">
        <f>'E8. KKAuf_Berechnung'!B655</f>
        <v>0</v>
      </c>
    </row>
    <row r="95" spans="22:28" x14ac:dyDescent="0.2">
      <c r="V95" s="528" t="s">
        <v>493</v>
      </c>
      <c r="AB95" s="692">
        <f>'E8. KKAuf_Berechnung'!B662</f>
        <v>0</v>
      </c>
    </row>
    <row r="96" spans="22:28" x14ac:dyDescent="0.2">
      <c r="V96" s="311" t="s">
        <v>228</v>
      </c>
      <c r="AB96" s="692">
        <f>'E8. KKAuf_Berechnung'!B669</f>
        <v>0</v>
      </c>
    </row>
    <row r="97" spans="22:28" x14ac:dyDescent="0.2">
      <c r="V97" s="311" t="s">
        <v>492</v>
      </c>
      <c r="AB97" s="692">
        <f>'E8. KKAuf_Berechnung'!B676</f>
        <v>0</v>
      </c>
    </row>
    <row r="98" spans="22:28" x14ac:dyDescent="0.2">
      <c r="V98" s="311" t="s">
        <v>229</v>
      </c>
      <c r="AB98" s="692">
        <f>'E8. KKAuf_Berechnung'!B683</f>
        <v>0</v>
      </c>
    </row>
    <row r="99" spans="22:28" x14ac:dyDescent="0.2">
      <c r="V99" s="311" t="s">
        <v>491</v>
      </c>
      <c r="AB99" s="692">
        <f>'E8. KKAuf_Berechnung'!B690</f>
        <v>0</v>
      </c>
    </row>
    <row r="100" spans="22:28" x14ac:dyDescent="0.2">
      <c r="V100" s="311" t="s">
        <v>490</v>
      </c>
      <c r="AB100" s="692">
        <f>'E8. KKAuf_Berechnung'!B697</f>
        <v>0</v>
      </c>
    </row>
    <row r="101" spans="22:28" x14ac:dyDescent="0.2">
      <c r="V101" s="528" t="s">
        <v>230</v>
      </c>
      <c r="AB101" s="692">
        <f>'E8. KKAuf_Berechnung'!B704</f>
        <v>0</v>
      </c>
    </row>
    <row r="102" spans="22:28" x14ac:dyDescent="0.2">
      <c r="V102" s="311" t="s">
        <v>1120</v>
      </c>
      <c r="AB102" s="692">
        <f>'E8. KKAuf_Berechnung'!B711</f>
        <v>0</v>
      </c>
    </row>
    <row r="103" spans="22:28" x14ac:dyDescent="0.2">
      <c r="V103" s="311" t="s">
        <v>489</v>
      </c>
      <c r="X103" s="529"/>
      <c r="AB103" s="692">
        <f>'E8. KKAuf_Berechnung'!B718</f>
        <v>0</v>
      </c>
    </row>
    <row r="104" spans="22:28" x14ac:dyDescent="0.2">
      <c r="V104" s="311" t="s">
        <v>1131</v>
      </c>
      <c r="AB104" s="692">
        <f>'E8. KKAuf_Berechnung'!B725</f>
        <v>0</v>
      </c>
    </row>
    <row r="105" spans="22:28" x14ac:dyDescent="0.2">
      <c r="V105" s="311" t="s">
        <v>593</v>
      </c>
      <c r="AB105" s="692">
        <f>'E8. KKAuf_Berechnung'!B732</f>
        <v>0</v>
      </c>
    </row>
    <row r="106" spans="22:28" x14ac:dyDescent="0.2">
      <c r="V106" s="311" t="s">
        <v>594</v>
      </c>
      <c r="AB106" s="692">
        <f>'E8. KKAuf_Berechnung'!B739</f>
        <v>0</v>
      </c>
    </row>
    <row r="107" spans="22:28" x14ac:dyDescent="0.2">
      <c r="V107" s="311" t="s">
        <v>488</v>
      </c>
      <c r="AB107" s="692">
        <f>'E8. KKAuf_Berechnung'!B746</f>
        <v>0</v>
      </c>
    </row>
    <row r="108" spans="22:28" x14ac:dyDescent="0.2">
      <c r="V108" s="311" t="s">
        <v>1135</v>
      </c>
      <c r="AB108" s="692">
        <f>'E8. KKAuf_Berechnung'!B753</f>
        <v>0</v>
      </c>
    </row>
    <row r="109" spans="22:28" x14ac:dyDescent="0.2">
      <c r="V109" s="311" t="s">
        <v>1102</v>
      </c>
      <c r="AB109" s="692">
        <f>'E8. KKAuf_Berechnung'!B760</f>
        <v>0</v>
      </c>
    </row>
    <row r="110" spans="22:28" x14ac:dyDescent="0.2">
      <c r="V110" s="311" t="s">
        <v>487</v>
      </c>
      <c r="AB110" s="692">
        <f>'E8. KKAuf_Berechnung'!B767</f>
        <v>0</v>
      </c>
    </row>
    <row r="111" spans="22:28" x14ac:dyDescent="0.2">
      <c r="V111" s="311" t="s">
        <v>486</v>
      </c>
      <c r="AB111" s="692">
        <f>'E8. KKAuf_Berechnung'!B774</f>
        <v>0</v>
      </c>
    </row>
    <row r="112" spans="22:28" x14ac:dyDescent="0.2">
      <c r="V112" s="311" t="s">
        <v>485</v>
      </c>
      <c r="AB112" s="692">
        <f>'E8. KKAuf_Berechnung'!B781</f>
        <v>0</v>
      </c>
    </row>
    <row r="113" spans="22:28" x14ac:dyDescent="0.2">
      <c r="V113" s="311" t="s">
        <v>484</v>
      </c>
      <c r="AB113" s="692">
        <f>'E8. KKAuf_Berechnung'!B788</f>
        <v>0</v>
      </c>
    </row>
    <row r="114" spans="22:28" x14ac:dyDescent="0.2">
      <c r="V114" s="311" t="s">
        <v>598</v>
      </c>
      <c r="AB114" s="692">
        <f>'E8. KKAuf_Berechnung'!B795</f>
        <v>0</v>
      </c>
    </row>
    <row r="115" spans="22:28" x14ac:dyDescent="0.2">
      <c r="V115" s="311" t="s">
        <v>1126</v>
      </c>
      <c r="AB115" s="692">
        <f>'E8. KKAuf_Berechnung'!B802</f>
        <v>0</v>
      </c>
    </row>
    <row r="116" spans="22:28" x14ac:dyDescent="0.2">
      <c r="V116" s="311" t="s">
        <v>483</v>
      </c>
      <c r="AB116" s="692">
        <f>'E8. KKAuf_Berechnung'!B809</f>
        <v>0</v>
      </c>
    </row>
    <row r="117" spans="22:28" x14ac:dyDescent="0.2">
      <c r="V117" s="311" t="s">
        <v>231</v>
      </c>
      <c r="AB117" s="692">
        <f>'E8. KKAuf_Berechnung'!B816</f>
        <v>0</v>
      </c>
    </row>
    <row r="118" spans="22:28" x14ac:dyDescent="0.2">
      <c r="V118" s="311" t="s">
        <v>232</v>
      </c>
      <c r="AB118" s="692">
        <f>'E8. KKAuf_Berechnung'!B823</f>
        <v>0</v>
      </c>
    </row>
    <row r="119" spans="22:28" x14ac:dyDescent="0.2">
      <c r="V119" s="311" t="s">
        <v>482</v>
      </c>
      <c r="AB119" s="692">
        <f>'E8. KKAuf_Berechnung'!B830</f>
        <v>0</v>
      </c>
    </row>
    <row r="120" spans="22:28" x14ac:dyDescent="0.2">
      <c r="V120" s="311" t="s">
        <v>1130</v>
      </c>
      <c r="AB120" s="692">
        <f>'E8. KKAuf_Berechnung'!B837</f>
        <v>0</v>
      </c>
    </row>
    <row r="121" spans="22:28" x14ac:dyDescent="0.2">
      <c r="V121" s="311" t="s">
        <v>481</v>
      </c>
      <c r="AB121" s="692">
        <f>'E8. KKAuf_Berechnung'!B844</f>
        <v>0</v>
      </c>
    </row>
    <row r="122" spans="22:28" x14ac:dyDescent="0.2">
      <c r="V122" s="311" t="s">
        <v>595</v>
      </c>
      <c r="AB122" s="692">
        <f>'E8. KKAuf_Berechnung'!B851</f>
        <v>0</v>
      </c>
    </row>
    <row r="123" spans="22:28" x14ac:dyDescent="0.2">
      <c r="V123" s="311" t="s">
        <v>480</v>
      </c>
      <c r="AB123" s="692">
        <f>'E8. KKAuf_Berechnung'!B858</f>
        <v>0</v>
      </c>
    </row>
    <row r="124" spans="22:28" x14ac:dyDescent="0.2">
      <c r="V124" s="311" t="s">
        <v>233</v>
      </c>
      <c r="AB124" s="692">
        <f>'E8. KKAuf_Berechnung'!B865</f>
        <v>0</v>
      </c>
    </row>
    <row r="125" spans="22:28" x14ac:dyDescent="0.2">
      <c r="V125" s="311" t="s">
        <v>234</v>
      </c>
      <c r="AB125" s="692">
        <f>'E8. KKAuf_Berechnung'!B872</f>
        <v>0</v>
      </c>
    </row>
    <row r="126" spans="22:28" x14ac:dyDescent="0.2">
      <c r="V126" s="311" t="s">
        <v>479</v>
      </c>
      <c r="AB126" s="692">
        <f>'E8. KKAuf_Berechnung'!B879</f>
        <v>0</v>
      </c>
    </row>
    <row r="127" spans="22:28" x14ac:dyDescent="0.2">
      <c r="V127" s="311" t="s">
        <v>478</v>
      </c>
      <c r="AB127" s="692">
        <f>'E8. KKAuf_Berechnung'!B886</f>
        <v>0</v>
      </c>
    </row>
    <row r="128" spans="22:28" x14ac:dyDescent="0.2">
      <c r="V128" s="311" t="s">
        <v>235</v>
      </c>
      <c r="AB128" s="692">
        <f>'E8. KKAuf_Berechnung'!B893</f>
        <v>0</v>
      </c>
    </row>
    <row r="129" spans="22:28" x14ac:dyDescent="0.2">
      <c r="V129" s="311" t="s">
        <v>477</v>
      </c>
      <c r="AB129" s="692">
        <f>'E8. KKAuf_Berechnung'!B900</f>
        <v>0</v>
      </c>
    </row>
    <row r="130" spans="22:28" x14ac:dyDescent="0.2">
      <c r="V130" s="311" t="s">
        <v>1122</v>
      </c>
      <c r="AB130" s="692">
        <f>'E8. KKAuf_Berechnung'!B907</f>
        <v>0</v>
      </c>
    </row>
    <row r="131" spans="22:28" x14ac:dyDescent="0.2">
      <c r="V131" s="311" t="s">
        <v>476</v>
      </c>
      <c r="AB131" s="692">
        <f>'E8. KKAuf_Berechnung'!B914</f>
        <v>0</v>
      </c>
    </row>
    <row r="132" spans="22:28" x14ac:dyDescent="0.2">
      <c r="V132" s="311" t="s">
        <v>1111</v>
      </c>
    </row>
    <row r="133" spans="22:28" x14ac:dyDescent="0.2">
      <c r="V133" s="311" t="s">
        <v>475</v>
      </c>
    </row>
    <row r="134" spans="22:28" x14ac:dyDescent="0.2">
      <c r="V134" s="311" t="s">
        <v>1105</v>
      </c>
    </row>
    <row r="135" spans="22:28" x14ac:dyDescent="0.2">
      <c r="V135" s="311" t="s">
        <v>474</v>
      </c>
    </row>
    <row r="136" spans="22:28" x14ac:dyDescent="0.2">
      <c r="V136" s="311" t="s">
        <v>236</v>
      </c>
    </row>
    <row r="137" spans="22:28" x14ac:dyDescent="0.2">
      <c r="V137" s="311" t="s">
        <v>237</v>
      </c>
    </row>
    <row r="138" spans="22:28" x14ac:dyDescent="0.2">
      <c r="V138" s="311" t="s">
        <v>473</v>
      </c>
    </row>
    <row r="139" spans="22:28" x14ac:dyDescent="0.2">
      <c r="V139" s="311" t="s">
        <v>472</v>
      </c>
    </row>
    <row r="140" spans="22:28" x14ac:dyDescent="0.2">
      <c r="V140" s="311" t="s">
        <v>238</v>
      </c>
    </row>
    <row r="141" spans="22:28" x14ac:dyDescent="0.2">
      <c r="V141" s="311" t="s">
        <v>1114</v>
      </c>
    </row>
    <row r="142" spans="22:28" x14ac:dyDescent="0.2">
      <c r="V142" s="311" t="s">
        <v>1123</v>
      </c>
    </row>
    <row r="143" spans="22:28" x14ac:dyDescent="0.2">
      <c r="V143" s="311" t="s">
        <v>239</v>
      </c>
    </row>
    <row r="144" spans="22:28" x14ac:dyDescent="0.2">
      <c r="V144" s="311" t="s">
        <v>1110</v>
      </c>
    </row>
    <row r="145" spans="22:22" x14ac:dyDescent="0.2">
      <c r="V145" s="311" t="s">
        <v>240</v>
      </c>
    </row>
    <row r="146" spans="22:22" x14ac:dyDescent="0.2">
      <c r="V146" s="311" t="s">
        <v>471</v>
      </c>
    </row>
    <row r="147" spans="22:22" x14ac:dyDescent="0.2">
      <c r="V147" s="311" t="s">
        <v>605</v>
      </c>
    </row>
    <row r="148" spans="22:22" x14ac:dyDescent="0.2">
      <c r="V148" s="311" t="s">
        <v>470</v>
      </c>
    </row>
    <row r="149" spans="22:22" x14ac:dyDescent="0.2">
      <c r="V149" s="314" t="s">
        <v>469</v>
      </c>
    </row>
    <row r="150" spans="22:22" x14ac:dyDescent="0.2">
      <c r="V150" s="311" t="s">
        <v>468</v>
      </c>
    </row>
    <row r="151" spans="22:22" x14ac:dyDescent="0.2">
      <c r="V151" s="311" t="s">
        <v>241</v>
      </c>
    </row>
    <row r="152" spans="22:22" x14ac:dyDescent="0.2">
      <c r="V152" s="311" t="s">
        <v>467</v>
      </c>
    </row>
    <row r="153" spans="22:22" x14ac:dyDescent="0.2">
      <c r="V153" s="311" t="s">
        <v>242</v>
      </c>
    </row>
    <row r="154" spans="22:22" x14ac:dyDescent="0.2">
      <c r="V154" s="311" t="s">
        <v>466</v>
      </c>
    </row>
    <row r="155" spans="22:22" x14ac:dyDescent="0.2">
      <c r="V155" s="311" t="s">
        <v>465</v>
      </c>
    </row>
    <row r="156" spans="22:22" x14ac:dyDescent="0.2">
      <c r="V156" s="311" t="s">
        <v>464</v>
      </c>
    </row>
    <row r="157" spans="22:22" x14ac:dyDescent="0.2">
      <c r="V157" s="311" t="s">
        <v>463</v>
      </c>
    </row>
    <row r="158" spans="22:22" x14ac:dyDescent="0.2">
      <c r="V158" s="311" t="s">
        <v>243</v>
      </c>
    </row>
    <row r="159" spans="22:22" x14ac:dyDescent="0.2">
      <c r="V159" s="528" t="s">
        <v>462</v>
      </c>
    </row>
    <row r="160" spans="22:22" x14ac:dyDescent="0.2">
      <c r="V160" s="528" t="s">
        <v>461</v>
      </c>
    </row>
    <row r="161" spans="22:22" x14ac:dyDescent="0.2">
      <c r="V161" s="528" t="s">
        <v>1115</v>
      </c>
    </row>
    <row r="162" spans="22:22" x14ac:dyDescent="0.2">
      <c r="V162" s="311" t="s">
        <v>1103</v>
      </c>
    </row>
    <row r="163" spans="22:22" x14ac:dyDescent="0.2">
      <c r="V163" s="311" t="s">
        <v>460</v>
      </c>
    </row>
    <row r="164" spans="22:22" x14ac:dyDescent="0.2">
      <c r="V164" s="311" t="s">
        <v>1100</v>
      </c>
    </row>
    <row r="165" spans="22:22" x14ac:dyDescent="0.2">
      <c r="V165" s="528" t="s">
        <v>1132</v>
      </c>
    </row>
    <row r="166" spans="22:22" x14ac:dyDescent="0.2">
      <c r="V166" s="311" t="s">
        <v>607</v>
      </c>
    </row>
    <row r="167" spans="22:22" x14ac:dyDescent="0.2">
      <c r="V167" s="314" t="s">
        <v>244</v>
      </c>
    </row>
    <row r="168" spans="22:22" x14ac:dyDescent="0.2">
      <c r="V168" s="311" t="s">
        <v>459</v>
      </c>
    </row>
    <row r="169" spans="22:22" x14ac:dyDescent="0.2">
      <c r="V169" s="311" t="s">
        <v>458</v>
      </c>
    </row>
    <row r="170" spans="22:22" x14ac:dyDescent="0.2">
      <c r="V170" s="311" t="s">
        <v>457</v>
      </c>
    </row>
    <row r="171" spans="22:22" x14ac:dyDescent="0.2">
      <c r="V171" s="311" t="s">
        <v>245</v>
      </c>
    </row>
    <row r="172" spans="22:22" x14ac:dyDescent="0.2">
      <c r="V172" s="311" t="s">
        <v>456</v>
      </c>
    </row>
    <row r="173" spans="22:22" x14ac:dyDescent="0.2">
      <c r="V173" s="311" t="s">
        <v>455</v>
      </c>
    </row>
    <row r="174" spans="22:22" x14ac:dyDescent="0.2">
      <c r="V174" s="311" t="s">
        <v>454</v>
      </c>
    </row>
    <row r="175" spans="22:22" x14ac:dyDescent="0.2">
      <c r="V175" s="311" t="s">
        <v>406</v>
      </c>
    </row>
    <row r="176" spans="22:22" x14ac:dyDescent="0.2">
      <c r="V176" s="311" t="s">
        <v>453</v>
      </c>
    </row>
    <row r="177" spans="22:22" x14ac:dyDescent="0.2">
      <c r="V177" s="311" t="s">
        <v>246</v>
      </c>
    </row>
    <row r="178" spans="22:22" x14ac:dyDescent="0.2">
      <c r="V178" s="311" t="s">
        <v>591</v>
      </c>
    </row>
    <row r="179" spans="22:22" x14ac:dyDescent="0.2">
      <c r="V179" s="311" t="s">
        <v>452</v>
      </c>
    </row>
    <row r="180" spans="22:22" x14ac:dyDescent="0.2">
      <c r="V180" s="311" t="s">
        <v>247</v>
      </c>
    </row>
    <row r="181" spans="22:22" x14ac:dyDescent="0.2">
      <c r="V181" s="311" t="s">
        <v>451</v>
      </c>
    </row>
    <row r="182" spans="22:22" x14ac:dyDescent="0.2">
      <c r="V182" s="311" t="s">
        <v>450</v>
      </c>
    </row>
    <row r="183" spans="22:22" x14ac:dyDescent="0.2">
      <c r="V183" s="311" t="s">
        <v>449</v>
      </c>
    </row>
    <row r="184" spans="22:22" x14ac:dyDescent="0.2">
      <c r="V184" s="311" t="s">
        <v>248</v>
      </c>
    </row>
    <row r="185" spans="22:22" x14ac:dyDescent="0.2">
      <c r="V185" s="311" t="s">
        <v>249</v>
      </c>
    </row>
    <row r="186" spans="22:22" x14ac:dyDescent="0.2">
      <c r="V186" s="311" t="s">
        <v>250</v>
      </c>
    </row>
    <row r="187" spans="22:22" x14ac:dyDescent="0.2">
      <c r="V187" s="311" t="s">
        <v>251</v>
      </c>
    </row>
    <row r="188" spans="22:22" x14ac:dyDescent="0.2">
      <c r="V188" s="311" t="s">
        <v>252</v>
      </c>
    </row>
    <row r="189" spans="22:22" x14ac:dyDescent="0.2">
      <c r="V189" s="311" t="s">
        <v>253</v>
      </c>
    </row>
    <row r="190" spans="22:22" x14ac:dyDescent="0.2">
      <c r="V190" s="311" t="s">
        <v>254</v>
      </c>
    </row>
    <row r="191" spans="22:22" x14ac:dyDescent="0.2">
      <c r="V191" s="311" t="s">
        <v>601</v>
      </c>
    </row>
    <row r="192" spans="22:22" x14ac:dyDescent="0.2">
      <c r="V192" s="311" t="s">
        <v>1127</v>
      </c>
    </row>
    <row r="193" spans="22:22" x14ac:dyDescent="0.2">
      <c r="V193" s="311" t="s">
        <v>592</v>
      </c>
    </row>
    <row r="194" spans="22:22" x14ac:dyDescent="0.2">
      <c r="V194" s="311" t="s">
        <v>255</v>
      </c>
    </row>
    <row r="195" spans="22:22" x14ac:dyDescent="0.2">
      <c r="V195" s="311" t="s">
        <v>256</v>
      </c>
    </row>
    <row r="196" spans="22:22" x14ac:dyDescent="0.2">
      <c r="V196" s="311" t="s">
        <v>257</v>
      </c>
    </row>
    <row r="197" spans="22:22" x14ac:dyDescent="0.2">
      <c r="V197" s="311" t="s">
        <v>258</v>
      </c>
    </row>
    <row r="198" spans="22:22" x14ac:dyDescent="0.2">
      <c r="V198" s="311" t="s">
        <v>259</v>
      </c>
    </row>
    <row r="199" spans="22:22" x14ac:dyDescent="0.2">
      <c r="V199" s="311" t="s">
        <v>260</v>
      </c>
    </row>
    <row r="200" spans="22:22" x14ac:dyDescent="0.2">
      <c r="V200" s="311" t="s">
        <v>1134</v>
      </c>
    </row>
    <row r="201" spans="22:22" x14ac:dyDescent="0.2">
      <c r="V201" s="311" t="s">
        <v>261</v>
      </c>
    </row>
    <row r="202" spans="22:22" x14ac:dyDescent="0.2">
      <c r="V202" s="311" t="s">
        <v>262</v>
      </c>
    </row>
    <row r="203" spans="22:22" x14ac:dyDescent="0.2">
      <c r="V203" s="311" t="s">
        <v>263</v>
      </c>
    </row>
    <row r="204" spans="22:22" x14ac:dyDescent="0.2">
      <c r="V204" s="311" t="s">
        <v>264</v>
      </c>
    </row>
    <row r="205" spans="22:22" x14ac:dyDescent="0.2">
      <c r="V205" s="312" t="s">
        <v>265</v>
      </c>
    </row>
  </sheetData>
  <sheetProtection algorithmName="SHA-512" hashValue="FE1VkyqLw/ot7McrPf5MIGr+yJu6pzpz2fjOA7eul8OUVgBh086KKxTl0H+eZbcdnMTQxJzcj65hDwOZ0Q00dw==" saltValue="uVlAJXCjdLVCJMtKWSjkJA==" spinCount="100000" sheet="1" objects="1" scenarios="1"/>
  <printOptions horizontalCentered="1" verticalCentered="1"/>
  <pageMargins left="0.39370078740157483" right="0.39370078740157483" top="0.98425196850393704" bottom="0.98425196850393704" header="0.51181102362204722" footer="0.51181102362204722"/>
  <pageSetup paperSize="9" scale="13" orientation="landscape" r:id="rId1"/>
  <headerFooter alignWithMargins="0">
    <oddHeader>&amp;L&amp;A, Seite &amp;P von &amp;N&amp;R&amp;D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22"/>
  </sheetPr>
  <dimension ref="A1:G207"/>
  <sheetViews>
    <sheetView showGridLines="0" topLeftCell="A156" zoomScaleNormal="100" workbookViewId="0"/>
  </sheetViews>
  <sheetFormatPr baseColWidth="10" defaultRowHeight="14.25" x14ac:dyDescent="0.2"/>
  <cols>
    <col min="1" max="1" width="2.7109375" style="15" customWidth="1"/>
    <col min="2" max="2" width="40.28515625" style="15" customWidth="1"/>
    <col min="3" max="3" width="158.5703125" style="6" customWidth="1"/>
    <col min="4" max="4" width="2.7109375" style="135" customWidth="1"/>
    <col min="5" max="5" width="11.42578125" style="15"/>
    <col min="6" max="6" width="11.42578125" style="15" customWidth="1"/>
    <col min="7" max="7" width="27.28515625" style="15" customWidth="1"/>
    <col min="8" max="16384" width="11.42578125" style="15"/>
  </cols>
  <sheetData>
    <row r="1" spans="1:4" ht="30" customHeight="1" x14ac:dyDescent="0.2">
      <c r="A1" s="12"/>
      <c r="B1" s="149" t="s">
        <v>27</v>
      </c>
      <c r="C1" s="153"/>
    </row>
    <row r="2" spans="1:4" ht="12" customHeight="1" x14ac:dyDescent="0.2">
      <c r="B2" s="55"/>
    </row>
    <row r="3" spans="1:4" s="97" customFormat="1" ht="18" customHeight="1" x14ac:dyDescent="0.2">
      <c r="A3" s="15"/>
      <c r="B3" s="120" t="s">
        <v>147</v>
      </c>
      <c r="C3" s="121"/>
      <c r="D3" s="135"/>
    </row>
    <row r="4" spans="1:4" s="19" customFormat="1" ht="6" customHeight="1" x14ac:dyDescent="0.2">
      <c r="A4" s="41"/>
      <c r="B4" s="119"/>
      <c r="C4" s="96"/>
      <c r="D4" s="135"/>
    </row>
    <row r="5" spans="1:4" s="96" customFormat="1" ht="15" customHeight="1" x14ac:dyDescent="0.2">
      <c r="A5" s="41"/>
      <c r="B5" s="98" t="s">
        <v>25</v>
      </c>
      <c r="D5" s="138"/>
    </row>
    <row r="6" spans="1:4" s="96" customFormat="1" ht="15" customHeight="1" x14ac:dyDescent="0.2">
      <c r="A6" s="41"/>
      <c r="B6" s="98" t="s">
        <v>122</v>
      </c>
      <c r="D6" s="138"/>
    </row>
    <row r="7" spans="1:4" s="96" customFormat="1" ht="15" customHeight="1" x14ac:dyDescent="0.2">
      <c r="A7" s="41"/>
      <c r="B7" s="98" t="s">
        <v>83</v>
      </c>
      <c r="D7" s="138"/>
    </row>
    <row r="8" spans="1:4" s="96" customFormat="1" ht="15" customHeight="1" x14ac:dyDescent="0.2">
      <c r="A8" s="41"/>
      <c r="B8" s="98" t="s">
        <v>123</v>
      </c>
      <c r="D8" s="138"/>
    </row>
    <row r="9" spans="1:4" s="96" customFormat="1" ht="15" customHeight="1" x14ac:dyDescent="0.2">
      <c r="A9" s="41"/>
      <c r="B9" s="98" t="s">
        <v>392</v>
      </c>
      <c r="D9" s="138"/>
    </row>
    <row r="10" spans="1:4" s="96" customFormat="1" ht="15" customHeight="1" x14ac:dyDescent="0.2">
      <c r="A10" s="41"/>
      <c r="B10" s="98" t="s">
        <v>575</v>
      </c>
      <c r="D10" s="138"/>
    </row>
    <row r="11" spans="1:4" s="96" customFormat="1" ht="15" customHeight="1" x14ac:dyDescent="0.2">
      <c r="A11" s="41"/>
      <c r="B11" s="98" t="s">
        <v>1309</v>
      </c>
      <c r="D11" s="138"/>
    </row>
    <row r="12" spans="1:4" s="96" customFormat="1" ht="15" customHeight="1" x14ac:dyDescent="0.2">
      <c r="A12" s="41"/>
      <c r="B12" s="98" t="s">
        <v>124</v>
      </c>
      <c r="D12" s="138"/>
    </row>
    <row r="13" spans="1:4" s="96" customFormat="1" ht="15" customHeight="1" x14ac:dyDescent="0.2">
      <c r="A13" s="41"/>
      <c r="B13" s="98" t="s">
        <v>85</v>
      </c>
      <c r="D13" s="138"/>
    </row>
    <row r="14" spans="1:4" s="96" customFormat="1" ht="15" customHeight="1" x14ac:dyDescent="0.2">
      <c r="A14" s="41"/>
      <c r="B14" s="98" t="s">
        <v>84</v>
      </c>
      <c r="D14" s="138"/>
    </row>
    <row r="15" spans="1:4" s="96" customFormat="1" ht="15" customHeight="1" x14ac:dyDescent="0.2">
      <c r="A15" s="41"/>
      <c r="B15" s="98" t="s">
        <v>686</v>
      </c>
      <c r="D15" s="138"/>
    </row>
    <row r="16" spans="1:4" s="96" customFormat="1" ht="15" customHeight="1" x14ac:dyDescent="0.2">
      <c r="A16" s="41"/>
      <c r="B16" s="98" t="s">
        <v>1048</v>
      </c>
      <c r="D16" s="138"/>
    </row>
    <row r="17" spans="1:4" s="96" customFormat="1" ht="15" customHeight="1" x14ac:dyDescent="0.2">
      <c r="A17" s="41"/>
      <c r="B17" s="98" t="s">
        <v>637</v>
      </c>
      <c r="D17" s="138"/>
    </row>
    <row r="18" spans="1:4" s="96" customFormat="1" ht="15" customHeight="1" x14ac:dyDescent="0.2">
      <c r="A18" s="41"/>
      <c r="B18" s="98" t="s">
        <v>657</v>
      </c>
      <c r="D18" s="138"/>
    </row>
    <row r="19" spans="1:4" s="96" customFormat="1" ht="15" customHeight="1" x14ac:dyDescent="0.2">
      <c r="A19" s="41"/>
      <c r="B19" s="98" t="s">
        <v>393</v>
      </c>
      <c r="D19" s="138"/>
    </row>
    <row r="20" spans="1:4" s="96" customFormat="1" ht="15" customHeight="1" x14ac:dyDescent="0.2">
      <c r="A20" s="41"/>
      <c r="B20" s="98" t="s">
        <v>394</v>
      </c>
      <c r="D20" s="138"/>
    </row>
    <row r="21" spans="1:4" s="96" customFormat="1" ht="15" customHeight="1" x14ac:dyDescent="0.2">
      <c r="A21" s="41"/>
      <c r="B21" s="98" t="s">
        <v>1047</v>
      </c>
      <c r="D21" s="138"/>
    </row>
    <row r="22" spans="1:4" s="96" customFormat="1" ht="15" customHeight="1" x14ac:dyDescent="0.2">
      <c r="A22" s="41"/>
      <c r="B22" s="98" t="s">
        <v>1071</v>
      </c>
      <c r="D22" s="138"/>
    </row>
    <row r="23" spans="1:4" s="96" customFormat="1" ht="15" customHeight="1" x14ac:dyDescent="0.2">
      <c r="A23" s="41"/>
      <c r="B23" s="98" t="s">
        <v>395</v>
      </c>
      <c r="D23" s="138"/>
    </row>
    <row r="24" spans="1:4" s="96" customFormat="1" ht="15" customHeight="1" x14ac:dyDescent="0.2">
      <c r="A24" s="41"/>
      <c r="B24" s="98" t="s">
        <v>102</v>
      </c>
      <c r="D24" s="138"/>
    </row>
    <row r="25" spans="1:4" s="96" customFormat="1" ht="15" customHeight="1" x14ac:dyDescent="0.2">
      <c r="A25" s="41"/>
      <c r="B25" s="98" t="s">
        <v>143</v>
      </c>
      <c r="D25" s="138"/>
    </row>
    <row r="26" spans="1:4" s="96" customFormat="1" ht="15" customHeight="1" x14ac:dyDescent="0.2">
      <c r="A26" s="41"/>
      <c r="B26" s="98" t="s">
        <v>142</v>
      </c>
      <c r="D26" s="138"/>
    </row>
    <row r="27" spans="1:4" ht="8.1" customHeight="1" x14ac:dyDescent="0.2">
      <c r="A27" s="41"/>
      <c r="B27" s="41"/>
      <c r="C27" s="41"/>
      <c r="D27" s="15"/>
    </row>
    <row r="28" spans="1:4" s="97" customFormat="1" ht="18" customHeight="1" x14ac:dyDescent="0.2">
      <c r="A28" s="15"/>
      <c r="B28" s="120" t="s">
        <v>148</v>
      </c>
      <c r="C28" s="121"/>
      <c r="D28" s="135"/>
    </row>
    <row r="29" spans="1:4" s="19" customFormat="1" ht="6" customHeight="1" x14ac:dyDescent="0.2">
      <c r="A29" s="15"/>
      <c r="B29" s="122"/>
      <c r="D29" s="135"/>
    </row>
    <row r="30" spans="1:4" s="19" customFormat="1" ht="15" customHeight="1" x14ac:dyDescent="0.2">
      <c r="A30" s="15"/>
      <c r="B30" s="99" t="s">
        <v>149</v>
      </c>
      <c r="C30" s="96"/>
      <c r="D30" s="135"/>
    </row>
    <row r="31" spans="1:4" s="19" customFormat="1" ht="15" customHeight="1" x14ac:dyDescent="0.2">
      <c r="A31" s="15"/>
      <c r="B31" s="92" t="s">
        <v>145</v>
      </c>
      <c r="C31" s="96"/>
      <c r="D31" s="135"/>
    </row>
    <row r="32" spans="1:4" s="19" customFormat="1" ht="15" customHeight="1" x14ac:dyDescent="0.2">
      <c r="A32" s="15"/>
      <c r="B32" s="93" t="s">
        <v>146</v>
      </c>
      <c r="C32" s="96"/>
      <c r="D32" s="135"/>
    </row>
    <row r="33" spans="1:4" s="19" customFormat="1" ht="30" customHeight="1" x14ac:dyDescent="0.2">
      <c r="A33" s="15"/>
      <c r="B33" s="123" t="s">
        <v>137</v>
      </c>
      <c r="C33" s="96"/>
      <c r="D33" s="135"/>
    </row>
    <row r="34" spans="1:4" s="19" customFormat="1" ht="15" customHeight="1" x14ac:dyDescent="0.2">
      <c r="A34" s="15"/>
      <c r="B34" s="134" t="s">
        <v>150</v>
      </c>
      <c r="C34" s="96"/>
      <c r="D34" s="135"/>
    </row>
    <row r="35" spans="1:4" ht="8.1" customHeight="1" x14ac:dyDescent="0.2">
      <c r="C35" s="15"/>
      <c r="D35" s="15"/>
    </row>
    <row r="36" spans="1:4" s="97" customFormat="1" ht="18" customHeight="1" x14ac:dyDescent="0.2">
      <c r="A36" s="15"/>
      <c r="B36" s="120" t="s">
        <v>151</v>
      </c>
      <c r="C36" s="121"/>
      <c r="D36" s="135"/>
    </row>
    <row r="37" spans="1:4" s="19" customFormat="1" ht="6" customHeight="1" x14ac:dyDescent="0.2">
      <c r="A37" s="15"/>
      <c r="B37" s="100"/>
      <c r="D37" s="135"/>
    </row>
    <row r="38" spans="1:4" s="19" customFormat="1" ht="15.95" customHeight="1" x14ac:dyDescent="0.2">
      <c r="A38" s="15"/>
      <c r="B38" s="124" t="s">
        <v>25</v>
      </c>
      <c r="C38" s="129"/>
      <c r="D38" s="135"/>
    </row>
    <row r="39" spans="1:4" s="21" customFormat="1" ht="6" customHeight="1" x14ac:dyDescent="0.2">
      <c r="A39" s="15"/>
      <c r="B39" s="100"/>
      <c r="C39" s="122"/>
      <c r="D39" s="135"/>
    </row>
    <row r="40" spans="1:4" s="21" customFormat="1" ht="15" customHeight="1" x14ac:dyDescent="0.2">
      <c r="A40" s="15"/>
      <c r="B40" s="92" t="s">
        <v>157</v>
      </c>
      <c r="C40" s="92" t="s">
        <v>158</v>
      </c>
      <c r="D40" s="135"/>
    </row>
    <row r="41" spans="1:4" s="21" customFormat="1" ht="15" customHeight="1" x14ac:dyDescent="0.2">
      <c r="A41" s="15"/>
      <c r="B41" s="92" t="s">
        <v>138</v>
      </c>
      <c r="C41" s="92" t="s">
        <v>159</v>
      </c>
      <c r="D41" s="135"/>
    </row>
    <row r="42" spans="1:4" s="22" customFormat="1" ht="15" customHeight="1" x14ac:dyDescent="0.2">
      <c r="A42" s="15"/>
      <c r="B42" s="92" t="s">
        <v>16</v>
      </c>
      <c r="C42" s="92" t="s">
        <v>160</v>
      </c>
      <c r="D42" s="135"/>
    </row>
    <row r="43" spans="1:4" s="22" customFormat="1" ht="15" customHeight="1" x14ac:dyDescent="0.2">
      <c r="A43" s="15"/>
      <c r="B43" s="92" t="s">
        <v>17</v>
      </c>
      <c r="C43" s="92" t="s">
        <v>161</v>
      </c>
      <c r="D43" s="135"/>
    </row>
    <row r="44" spans="1:4" s="22" customFormat="1" ht="45" customHeight="1" x14ac:dyDescent="0.2">
      <c r="A44" s="15"/>
      <c r="B44" s="713" t="s">
        <v>658</v>
      </c>
      <c r="C44" s="714" t="s">
        <v>659</v>
      </c>
      <c r="D44" s="135"/>
    </row>
    <row r="45" spans="1:4" s="21" customFormat="1" ht="30" customHeight="1" x14ac:dyDescent="0.2">
      <c r="A45" s="15"/>
      <c r="B45" s="62" t="s">
        <v>163</v>
      </c>
      <c r="C45" s="92" t="s">
        <v>162</v>
      </c>
      <c r="D45" s="135"/>
    </row>
    <row r="46" spans="1:4" ht="8.1" customHeight="1" x14ac:dyDescent="0.2">
      <c r="C46" s="15"/>
      <c r="D46" s="15"/>
    </row>
    <row r="47" spans="1:4" s="20" customFormat="1" ht="15.95" customHeight="1" x14ac:dyDescent="0.2">
      <c r="A47" s="15"/>
      <c r="B47" s="124" t="s">
        <v>122</v>
      </c>
      <c r="C47" s="129"/>
      <c r="D47" s="135"/>
    </row>
    <row r="48" spans="1:4" s="20" customFormat="1" ht="6" customHeight="1" x14ac:dyDescent="0.2">
      <c r="A48" s="15"/>
      <c r="B48" s="122"/>
      <c r="C48" s="130"/>
      <c r="D48" s="135"/>
    </row>
    <row r="49" spans="1:4" s="20" customFormat="1" ht="60" customHeight="1" x14ac:dyDescent="0.2">
      <c r="A49" s="15"/>
      <c r="B49" s="1259" t="s">
        <v>1137</v>
      </c>
      <c r="C49" s="1260"/>
      <c r="D49" s="135"/>
    </row>
    <row r="50" spans="1:4" s="96" customFormat="1" ht="8.1" customHeight="1" x14ac:dyDescent="0.2">
      <c r="A50" s="96" t="s">
        <v>125</v>
      </c>
    </row>
    <row r="51" spans="1:4" s="20" customFormat="1" ht="15.95" customHeight="1" x14ac:dyDescent="0.2">
      <c r="A51" s="15"/>
      <c r="B51" s="124" t="s">
        <v>83</v>
      </c>
      <c r="C51" s="129"/>
      <c r="D51" s="135"/>
    </row>
    <row r="52" spans="1:4" s="20" customFormat="1" ht="6" customHeight="1" x14ac:dyDescent="0.2">
      <c r="A52" s="15"/>
      <c r="B52" s="96"/>
      <c r="C52" s="130"/>
      <c r="D52" s="135"/>
    </row>
    <row r="53" spans="1:4" s="20" customFormat="1" ht="45" customHeight="1" x14ac:dyDescent="0.2">
      <c r="A53" s="15"/>
      <c r="B53" s="1263" t="s">
        <v>1138</v>
      </c>
      <c r="C53" s="1263"/>
      <c r="D53" s="135"/>
    </row>
    <row r="54" spans="1:4" ht="8.1" customHeight="1" x14ac:dyDescent="0.2">
      <c r="C54" s="15"/>
      <c r="D54" s="15"/>
    </row>
    <row r="55" spans="1:4" s="20" customFormat="1" ht="15.95" customHeight="1" x14ac:dyDescent="0.2">
      <c r="A55" s="15"/>
      <c r="B55" s="124" t="s">
        <v>123</v>
      </c>
      <c r="C55" s="129"/>
      <c r="D55" s="135"/>
    </row>
    <row r="56" spans="1:4" s="20" customFormat="1" ht="6" customHeight="1" x14ac:dyDescent="0.2">
      <c r="A56" s="15"/>
      <c r="B56" s="96"/>
      <c r="C56" s="130"/>
      <c r="D56" s="135"/>
    </row>
    <row r="57" spans="1:4" s="20" customFormat="1" ht="30" customHeight="1" x14ac:dyDescent="0.2">
      <c r="A57" s="15"/>
      <c r="B57" s="1263" t="s">
        <v>583</v>
      </c>
      <c r="C57" s="1263"/>
      <c r="D57" s="135"/>
    </row>
    <row r="58" spans="1:4" s="20" customFormat="1" ht="8.1" customHeight="1" x14ac:dyDescent="0.2">
      <c r="A58" s="15"/>
      <c r="B58" s="96"/>
      <c r="C58" s="130"/>
      <c r="D58" s="135"/>
    </row>
    <row r="59" spans="1:4" s="20" customFormat="1" ht="15" customHeight="1" x14ac:dyDescent="0.2">
      <c r="A59" s="15"/>
      <c r="B59" s="279" t="s">
        <v>392</v>
      </c>
      <c r="C59" s="129"/>
      <c r="D59" s="135"/>
    </row>
    <row r="60" spans="1:4" s="20" customFormat="1" ht="6" customHeight="1" x14ac:dyDescent="0.2">
      <c r="A60" s="15"/>
      <c r="B60" s="96"/>
      <c r="C60" s="130"/>
      <c r="D60" s="135"/>
    </row>
    <row r="61" spans="1:4" s="23" customFormat="1" ht="45" customHeight="1" x14ac:dyDescent="0.2">
      <c r="A61" s="318"/>
      <c r="B61" s="1263" t="str">
        <f>"Auf diesem Tabellenblatt sind der Anlagenspiegel der Tätigkeit Stromverteilung des Netzbetreibers anzugeben. Sofern Verpächter oder Subverpächter vorhanden sind, sind hier auch die jeweiligen Anlagenspiegel der Tätigkeit "&amp;"Stromverteilung für jeden Verpächter bzw. Subverpächter ab der Spalte AF getrennt anzugeben. Die Bezeichnungen der Verpächter/Subverpächter sind im Tabellenblatt E8. KKauf_Berechnung anzugeben und werden aus diesem Tabellenblatt übernommen. Das "&amp;"Tabellenblatt ist nur für die Jahre 2022 bis "&amp;'A. Allgemeine Informationen'!C17&amp;" zu befüllen."</f>
        <v>Auf diesem Tabellenblatt sind der Anlagenspiegel der Tätigkeit Stromverteilung des Netzbetreibers anzugeben. Sofern Verpächter oder Subverpächter vorhanden sind, sind hier auch die jeweiligen Anlagenspiegel der Tätigkeit Stromverteilung für jeden Verpächter bzw. Subverpächter ab der Spalte AF getrennt anzugeben. Die Bezeichnungen der Verpächter/Subverpächter sind im Tabellenblatt E8. KKauf_Berechnung anzugeben und werden aus diesem Tabellenblatt übernommen. Das Tabellenblatt ist nur für die Jahre 2022 bis 2025 zu befüllen.</v>
      </c>
      <c r="C61" s="1263"/>
      <c r="D61" s="319"/>
    </row>
    <row r="62" spans="1:4" ht="8.1" customHeight="1" x14ac:dyDescent="0.2">
      <c r="B62" s="96"/>
      <c r="C62" s="130"/>
      <c r="D62" s="15"/>
    </row>
    <row r="63" spans="1:4" s="20" customFormat="1" ht="15" customHeight="1" x14ac:dyDescent="0.2">
      <c r="A63" s="15"/>
      <c r="B63" s="279" t="s">
        <v>575</v>
      </c>
      <c r="C63" s="129"/>
      <c r="D63" s="135"/>
    </row>
    <row r="64" spans="1:4" s="20" customFormat="1" ht="6" customHeight="1" x14ac:dyDescent="0.2">
      <c r="A64" s="15"/>
      <c r="B64" s="96"/>
      <c r="C64" s="130"/>
      <c r="D64" s="135"/>
    </row>
    <row r="65" spans="1:7" s="23" customFormat="1" ht="45" customHeight="1" x14ac:dyDescent="0.2">
      <c r="A65" s="318"/>
      <c r="B65" s="1261" t="s">
        <v>581</v>
      </c>
      <c r="C65" s="1261"/>
      <c r="D65" s="319"/>
    </row>
    <row r="66" spans="1:7" ht="8.1" customHeight="1" x14ac:dyDescent="0.2">
      <c r="B66" s="96"/>
      <c r="C66" s="130"/>
      <c r="D66" s="15"/>
    </row>
    <row r="67" spans="1:7" ht="20.25" customHeight="1" x14ac:dyDescent="0.2">
      <c r="B67" s="279" t="s">
        <v>1309</v>
      </c>
      <c r="C67" s="129"/>
      <c r="D67" s="15"/>
    </row>
    <row r="68" spans="1:7" ht="6.75" customHeight="1" x14ac:dyDescent="0.2">
      <c r="B68" s="96"/>
      <c r="C68" s="130"/>
      <c r="D68" s="15"/>
    </row>
    <row r="69" spans="1:7" s="1068" customFormat="1" ht="241.5" customHeight="1" x14ac:dyDescent="0.2">
      <c r="B69" s="1264" t="s">
        <v>1325</v>
      </c>
      <c r="C69" s="1264"/>
    </row>
    <row r="70" spans="1:7" ht="8.1" customHeight="1" x14ac:dyDescent="0.2">
      <c r="B70" s="96"/>
      <c r="C70" s="130"/>
      <c r="D70" s="15"/>
    </row>
    <row r="71" spans="1:7" ht="15.95" customHeight="1" x14ac:dyDescent="0.2">
      <c r="B71" s="124" t="s">
        <v>124</v>
      </c>
      <c r="C71" s="129"/>
    </row>
    <row r="72" spans="1:7" ht="6" customHeight="1" x14ac:dyDescent="0.2">
      <c r="B72" s="125"/>
      <c r="C72" s="41"/>
    </row>
    <row r="73" spans="1:7" ht="303" customHeight="1" x14ac:dyDescent="0.2">
      <c r="B73" s="1261" t="s">
        <v>1313</v>
      </c>
      <c r="C73" s="1261"/>
    </row>
    <row r="74" spans="1:7" ht="161.25" customHeight="1" x14ac:dyDescent="0.2">
      <c r="B74" s="1261" t="s">
        <v>1310</v>
      </c>
      <c r="C74" s="1261"/>
    </row>
    <row r="75" spans="1:7" ht="8.25" customHeight="1" x14ac:dyDescent="0.2">
      <c r="C75" s="15"/>
      <c r="D75" s="15"/>
    </row>
    <row r="76" spans="1:7" ht="15.95" customHeight="1" x14ac:dyDescent="0.2">
      <c r="B76" s="124" t="s">
        <v>85</v>
      </c>
      <c r="C76" s="129"/>
    </row>
    <row r="77" spans="1:7" s="20" customFormat="1" ht="6" customHeight="1" x14ac:dyDescent="0.2">
      <c r="A77" s="15"/>
      <c r="B77" s="100"/>
      <c r="C77" s="130"/>
      <c r="D77" s="135"/>
    </row>
    <row r="78" spans="1:7" ht="192" customHeight="1" x14ac:dyDescent="0.2">
      <c r="B78" s="1261" t="s">
        <v>1299</v>
      </c>
      <c r="C78" s="1261"/>
      <c r="G78" s="1265"/>
    </row>
    <row r="79" spans="1:7" ht="11.25" customHeight="1" x14ac:dyDescent="0.2">
      <c r="C79" s="15"/>
      <c r="D79" s="15"/>
      <c r="G79" s="1265"/>
    </row>
    <row r="80" spans="1:7" s="20" customFormat="1" ht="15" customHeight="1" x14ac:dyDescent="0.2">
      <c r="A80" s="15"/>
      <c r="B80" s="124" t="s">
        <v>84</v>
      </c>
      <c r="C80" s="129"/>
      <c r="D80" s="135"/>
    </row>
    <row r="81" spans="1:4" s="23" customFormat="1" ht="6.75" customHeight="1" x14ac:dyDescent="0.2">
      <c r="A81" s="15"/>
      <c r="B81" s="126"/>
      <c r="C81" s="131"/>
      <c r="D81" s="135"/>
    </row>
    <row r="82" spans="1:4" s="23" customFormat="1" ht="291" customHeight="1" x14ac:dyDescent="0.2">
      <c r="A82" s="15"/>
      <c r="B82" s="1262" t="s">
        <v>1300</v>
      </c>
      <c r="C82" s="1262"/>
      <c r="D82" s="135"/>
    </row>
    <row r="83" spans="1:4" s="23" customFormat="1" ht="188.25" customHeight="1" x14ac:dyDescent="0.2">
      <c r="A83" s="15"/>
      <c r="B83" s="1261" t="s">
        <v>1172</v>
      </c>
      <c r="C83" s="1261"/>
      <c r="D83" s="135"/>
    </row>
    <row r="84" spans="1:4" ht="18" customHeight="1" x14ac:dyDescent="0.2">
      <c r="C84" s="15"/>
      <c r="D84" s="15"/>
    </row>
    <row r="85" spans="1:4" ht="15" customHeight="1" x14ac:dyDescent="0.2">
      <c r="B85" s="279" t="s">
        <v>686</v>
      </c>
      <c r="C85" s="129"/>
    </row>
    <row r="86" spans="1:4" ht="6" customHeight="1" x14ac:dyDescent="0.2">
      <c r="B86" s="126"/>
      <c r="C86" s="41"/>
    </row>
    <row r="87" spans="1:4" s="12" customFormat="1" ht="30" customHeight="1" x14ac:dyDescent="0.2">
      <c r="B87" s="1267" t="str">
        <f>"Die in diesem Tabellenblatt abgefragten Daten dienen der Ermittlung der Kostendifferenz gemäß § 5 Abs. 1 S. 3 u. 4 ARegV, welche sich aus dem Zeitraum 31.12.2021 bis zum Stichtag 31.12."&amp;'A. Allgemeine Informationen'!C17&amp;" ergibt. Eine Ausnahme bildet der in Zeile 12 abgefragte Sonderfall."</f>
        <v>Die in diesem Tabellenblatt abgefragten Daten dienen der Ermittlung der Kostendifferenz gemäß § 5 Abs. 1 S. 3 u. 4 ARegV, welche sich aus dem Zeitraum 31.12.2021 bis zum Stichtag 31.12.2025 ergibt. Eine Ausnahme bildet der in Zeile 12 abgefragte Sonderfall.</v>
      </c>
      <c r="C87" s="1267"/>
      <c r="D87" s="219"/>
    </row>
    <row r="88" spans="1:4" s="12" customFormat="1" ht="135" customHeight="1" x14ac:dyDescent="0.2">
      <c r="B88" s="132" t="s">
        <v>585</v>
      </c>
      <c r="C88" s="128" t="str">
        <f>"Wegen der Veränderung der Zahl der Anschlussnutzer, bei denen der Messstellenbetrieb durch den Netzbetreiber durchgeführt wird, ist die Kostendifferenz in das Regulierungskonto einzustellen."&amp;CHAR(10)&amp;"Dies entspricht gemäß § 5 Abs. 1 S. 3 ARegV der Differenz zwischen den für das Kalenderjahr bei effizienter Leistungsergbringung entstandenen Kosten des Messstellenbetriebs und den in der Erlösobergrenze diesbezüglich enthaltenen Ansätzen."&amp;" Dies gilt nur, wenn es sich nicht um Kosten für den Messstellenbetrieb von modernen Messeinrichtungen und intelligenten Messsystemen im Sinne des Messstellenbetriebsgesetzes handelt."&amp;CHAR(10)&amp;CHAR(10)&amp;"Die Kosten für Messung sind mit den Kosten für Messstellenbetrieb zusammen zu fassen.
Die Eintragungen sind so vorzunehmen, dass sich die Änderung der Zahl der Anschlussnutzer auf das gesamte Netzgebiet zum 31.12."&amp;'A. Allgemeine Informationen'!C17&amp;" bezieht, d.h. inklusive der Netzübergänge (Netzzugänge und Netzabgänge) ."</f>
        <v>Wegen der Veränderung der Zahl der Anschlussnutzer, bei denen der Messstellenbetrieb durch den Netzbetreiber durchgeführt wird, ist die Kostendifferenz in das Regulierungskonto einzustellen.
Dies entspricht gemäß § 5 Abs. 1 S. 3 ARegV der Differenz zwischen den für das Kalenderjahr bei effizienter Leistungsergbringung entstandenen Kosten des Messstellenbetriebs und den in der Erlösobergrenze diesbezüglich enthaltenen Ansätzen. Dies gilt nur, wenn es sich nicht um Kosten für den Messstellenbetrieb von modernen Messeinrichtungen und intelligenten Messsystemen im Sinne des Messstellenbetriebsgesetzes handelt.
Die Kosten für Messung sind mit den Kosten für Messstellenbetrieb zusammen zu fassen.
Die Eintragungen sind so vorzunehmen, dass sich die Änderung der Zahl der Anschlussnutzer auf das gesamte Netzgebiet zum 31.12.2025 bezieht, d.h. inklusive der Netzübergänge (Netzzugänge und Netzabgänge) .</v>
      </c>
      <c r="D88" s="219"/>
    </row>
    <row r="89" spans="1:4" s="12" customFormat="1" ht="75" customHeight="1" x14ac:dyDescent="0.2">
      <c r="B89" s="128" t="s">
        <v>630</v>
      </c>
      <c r="C89" s="128" t="s">
        <v>632</v>
      </c>
      <c r="D89" s="219"/>
    </row>
    <row r="90" spans="1:4" s="12" customFormat="1" ht="30" customHeight="1" x14ac:dyDescent="0.2">
      <c r="B90" s="128" t="s">
        <v>631</v>
      </c>
      <c r="C90" s="519" t="s">
        <v>589</v>
      </c>
      <c r="D90" s="219"/>
    </row>
    <row r="91" spans="1:4" s="12" customFormat="1" ht="45" customHeight="1" x14ac:dyDescent="0.2">
      <c r="B91" s="309" t="s">
        <v>633</v>
      </c>
      <c r="C91" s="309" t="str">
        <f>"In dieser Zelle sind die aus dem Ausgangsniveau (31.12.2021) fortgeführten Gesamtkosten des Messstellenbetriebs (einschließlich Messung) für das Kalenderjahr "&amp;'A. Allgemeine Informationen'!C17&amp;" anzugeben. Die aus dem Ausgangsniveau fortgeführten Kosten des Messstellenbetriebs (einschließlich Messung) haben insbesondere Anpassungen aufgrund von Netzveränderungen oder des Kapitalkostenabzugs zu berücksichtigen."</f>
        <v>In dieser Zelle sind die aus dem Ausgangsniveau (31.12.2021) fortgeführten Gesamtkosten des Messstellenbetriebs (einschließlich Messung) für das Kalenderjahr 2025 anzugeben. Die aus dem Ausgangsniveau fortgeführten Kosten des Messstellenbetriebs (einschließlich Messung) haben insbesondere Anpassungen aufgrund von Netzveränderungen oder des Kapitalkostenabzugs zu berücksichtigen.</v>
      </c>
      <c r="D91" s="219"/>
    </row>
    <row r="92" spans="1:4" s="520" customFormat="1" ht="30" customHeight="1" x14ac:dyDescent="0.2">
      <c r="B92" s="521" t="s">
        <v>634</v>
      </c>
      <c r="C92" s="522" t="s">
        <v>677</v>
      </c>
    </row>
    <row r="93" spans="1:4" s="520" customFormat="1" ht="30" customHeight="1" x14ac:dyDescent="0.2">
      <c r="B93" s="521" t="s">
        <v>635</v>
      </c>
      <c r="C93" s="521" t="str">
        <f>"In dieser Zelle sind die Kosten des Netzbetreibers anzugeben, die auf die Veränderung der Zahl der Anschlussnutzer mit konventionellen Messeinrichtungen zurückzuführen sind, insbesondere durch Wechsel des Messstellenbetreibers (zwischen dem"&amp;" 31.12.2021 und dem 31.12."&amp;'A. Allgemeine Informationen'!C17&amp;")."</f>
        <v>In dieser Zelle sind die Kosten des Netzbetreibers anzugeben, die auf die Veränderung der Zahl der Anschlussnutzer mit konventionellen Messeinrichtungen zurückzuführen sind, insbesondere durch Wechsel des Messstellenbetreibers (zwischen dem 31.12.2021 und dem 31.12.2025).</v>
      </c>
    </row>
    <row r="94" spans="1:4" s="12" customFormat="1" ht="15" customHeight="1" x14ac:dyDescent="0.2">
      <c r="B94" s="309" t="s">
        <v>682</v>
      </c>
      <c r="C94" s="309" t="s">
        <v>270</v>
      </c>
      <c r="D94" s="219"/>
    </row>
    <row r="95" spans="1:4" s="12" customFormat="1" ht="15" customHeight="1" x14ac:dyDescent="0.2">
      <c r="B95" s="309" t="s">
        <v>683</v>
      </c>
      <c r="C95" s="309" t="s">
        <v>536</v>
      </c>
      <c r="D95" s="219"/>
    </row>
    <row r="96" spans="1:4" s="12" customFormat="1" ht="60" customHeight="1" x14ac:dyDescent="0.2">
      <c r="B96" s="309" t="s">
        <v>684</v>
      </c>
      <c r="C96" s="309" t="str">
        <f>"In dieser Zelle sind die OPEX (zwischen dem 31.12.2021 und dem 31.12."&amp;'A. Allgemeine Informationen'!C17&amp;") anzugeben, die durch die Änderung der Zahl der Anschlussnutzer verursacht sind, bei denen der Zähler durch eine moderne Messeinrichtung im Sinne des § 2 Nr. 15 MsbG i.V.m. § 61 Abs. 1 Nr. 4 MsbG (Speichertiefe f. mME) oder ein intelligentes Messsystem"&amp;" im Sinne des § 2 Nr. 7 MsbG ersetzt wurde. Diese Kosten des grundzuständigen Messstellenbetriebs für mME und iMSys sind gemäß § 7 Abs. 2 MsbG nicht mehr in den Netzentgelten zu berücksichtigen, sondern dem gMsb für mME und iMSys zuzuordnen."</f>
        <v>In dieser Zelle sind die OPEX (zwischen dem 31.12.2021 und dem 31.12.2025) anzugeben, die durch die Änderung der Zahl der Anschlussnutzer verursacht sind, bei denen der Zähler durch eine moderne Messeinrichtung im Sinne des § 2 Nr. 15 MsbG i.V.m. § 61 Abs. 1 Nr. 4 MsbG (Speichertiefe f. mME) oder ein intelligentes Messsystem im Sinne des § 2 Nr. 7 MsbG ersetzt wurde. Diese Kosten des grundzuständigen Messstellenbetriebs für mME und iMSys sind gemäß § 7 Abs. 2 MsbG nicht mehr in den Netzentgelten zu berücksichtigen, sondern dem gMsb für mME und iMSys zuzuordnen.</v>
      </c>
      <c r="D96" s="219"/>
    </row>
    <row r="97" spans="2:4" s="12" customFormat="1" ht="8.1" customHeight="1" x14ac:dyDescent="0.2">
      <c r="B97" s="337"/>
      <c r="C97" s="310"/>
      <c r="D97" s="219"/>
    </row>
    <row r="98" spans="2:4" s="12" customFormat="1" ht="90" customHeight="1" x14ac:dyDescent="0.2">
      <c r="B98" s="132" t="s">
        <v>733</v>
      </c>
      <c r="C98" s="128" t="s">
        <v>1136</v>
      </c>
      <c r="D98" s="219"/>
    </row>
    <row r="99" spans="2:4" s="12" customFormat="1" ht="45" customHeight="1" x14ac:dyDescent="0.2">
      <c r="B99" s="132" t="s">
        <v>586</v>
      </c>
      <c r="C99" s="128" t="s">
        <v>271</v>
      </c>
      <c r="D99" s="219"/>
    </row>
    <row r="100" spans="2:4" s="12" customFormat="1" ht="8.1" customHeight="1" x14ac:dyDescent="0.2">
      <c r="B100" s="220"/>
      <c r="C100" s="133"/>
      <c r="D100" s="219"/>
    </row>
    <row r="101" spans="2:4" s="110" customFormat="1" ht="15" customHeight="1" x14ac:dyDescent="0.2">
      <c r="B101" s="737" t="s">
        <v>1204</v>
      </c>
      <c r="C101" s="726"/>
      <c r="D101" s="727"/>
    </row>
    <row r="102" spans="2:4" s="110" customFormat="1" ht="8.25" customHeight="1" x14ac:dyDescent="0.2">
      <c r="B102" s="127"/>
      <c r="C102" s="57"/>
      <c r="D102" s="727"/>
    </row>
    <row r="103" spans="2:4" s="277" customFormat="1" ht="15" customHeight="1" x14ac:dyDescent="0.2">
      <c r="B103" s="1026" t="s">
        <v>1223</v>
      </c>
      <c r="C103" s="1027"/>
      <c r="D103" s="1028"/>
    </row>
    <row r="104" spans="2:4" s="277" customFormat="1" ht="25.5" x14ac:dyDescent="0.2">
      <c r="B104" s="1029" t="s">
        <v>678</v>
      </c>
      <c r="C104" s="1030" t="s">
        <v>1224</v>
      </c>
    </row>
    <row r="105" spans="2:4" s="277" customFormat="1" ht="25.5" x14ac:dyDescent="0.2">
      <c r="B105" s="1029" t="s">
        <v>679</v>
      </c>
      <c r="C105" s="1030" t="s">
        <v>1225</v>
      </c>
    </row>
    <row r="106" spans="2:4" s="277" customFormat="1" ht="25.5" x14ac:dyDescent="0.2">
      <c r="B106" s="1031" t="s">
        <v>1227</v>
      </c>
      <c r="C106" s="1031" t="s">
        <v>1226</v>
      </c>
    </row>
    <row r="107" spans="2:4" s="277" customFormat="1" ht="134.25" customHeight="1" x14ac:dyDescent="0.2">
      <c r="B107" s="1029" t="s">
        <v>666</v>
      </c>
      <c r="C107" s="1030" t="s">
        <v>1228</v>
      </c>
    </row>
    <row r="108" spans="2:4" s="167" customFormat="1" ht="10.5" customHeight="1" x14ac:dyDescent="0.2">
      <c r="B108" s="735"/>
      <c r="C108" s="736"/>
    </row>
    <row r="109" spans="2:4" ht="15.75" customHeight="1" x14ac:dyDescent="0.2">
      <c r="B109" s="279" t="s">
        <v>637</v>
      </c>
      <c r="C109" s="129"/>
      <c r="D109" s="15"/>
    </row>
    <row r="110" spans="2:4" ht="8.25" customHeight="1" x14ac:dyDescent="0.2">
      <c r="B110" s="673"/>
      <c r="C110" s="142"/>
      <c r="D110" s="15"/>
    </row>
    <row r="111" spans="2:4" ht="45" customHeight="1" x14ac:dyDescent="0.2">
      <c r="B111" s="1268" t="s">
        <v>1139</v>
      </c>
      <c r="C111" s="1268"/>
      <c r="D111" s="15"/>
    </row>
    <row r="112" spans="2:4" s="41" customFormat="1" ht="15" customHeight="1" x14ac:dyDescent="0.2">
      <c r="B112" s="132" t="s">
        <v>184</v>
      </c>
      <c r="C112" s="132" t="s">
        <v>185</v>
      </c>
    </row>
    <row r="113" spans="2:4" s="41" customFormat="1" ht="15" customHeight="1" x14ac:dyDescent="0.2">
      <c r="B113" s="132" t="s">
        <v>186</v>
      </c>
      <c r="C113" s="132" t="s">
        <v>204</v>
      </c>
    </row>
    <row r="114" spans="2:4" s="41" customFormat="1" ht="30" customHeight="1" x14ac:dyDescent="0.2">
      <c r="B114" s="132" t="s">
        <v>187</v>
      </c>
      <c r="C114" s="128" t="s">
        <v>205</v>
      </c>
    </row>
    <row r="115" spans="2:4" s="41" customFormat="1" ht="30" customHeight="1" x14ac:dyDescent="0.2">
      <c r="B115" s="132" t="s">
        <v>188</v>
      </c>
      <c r="C115" s="128" t="s">
        <v>206</v>
      </c>
    </row>
    <row r="116" spans="2:4" s="41" customFormat="1" ht="25.5" x14ac:dyDescent="0.2">
      <c r="B116" s="675" t="s">
        <v>641</v>
      </c>
      <c r="C116" s="676" t="s">
        <v>622</v>
      </c>
    </row>
    <row r="117" spans="2:4" s="41" customFormat="1" ht="25.5" x14ac:dyDescent="0.2">
      <c r="B117" s="675" t="s">
        <v>642</v>
      </c>
      <c r="C117" s="676" t="s">
        <v>623</v>
      </c>
    </row>
    <row r="118" spans="2:4" s="41" customFormat="1" ht="25.5" x14ac:dyDescent="0.2">
      <c r="B118" s="675" t="s">
        <v>643</v>
      </c>
      <c r="C118" s="676" t="s">
        <v>624</v>
      </c>
    </row>
    <row r="119" spans="2:4" s="41" customFormat="1" ht="15" customHeight="1" x14ac:dyDescent="0.2">
      <c r="B119" s="132" t="s">
        <v>189</v>
      </c>
      <c r="C119" s="128" t="s">
        <v>190</v>
      </c>
    </row>
    <row r="120" spans="2:4" s="41" customFormat="1" ht="25.5" x14ac:dyDescent="0.2">
      <c r="B120" s="677" t="s">
        <v>644</v>
      </c>
      <c r="C120" s="676" t="s">
        <v>648</v>
      </c>
    </row>
    <row r="121" spans="2:4" s="41" customFormat="1" ht="15" customHeight="1" x14ac:dyDescent="0.2">
      <c r="B121" s="675" t="s">
        <v>645</v>
      </c>
      <c r="C121" s="676" t="s">
        <v>625</v>
      </c>
    </row>
    <row r="122" spans="2:4" s="41" customFormat="1" ht="15" customHeight="1" x14ac:dyDescent="0.2">
      <c r="B122" s="132" t="s">
        <v>191</v>
      </c>
      <c r="C122" s="132" t="s">
        <v>192</v>
      </c>
    </row>
    <row r="123" spans="2:4" s="41" customFormat="1" ht="15" customHeight="1" x14ac:dyDescent="0.2">
      <c r="B123" s="132" t="s">
        <v>638</v>
      </c>
      <c r="C123" s="132" t="s">
        <v>646</v>
      </c>
    </row>
    <row r="124" spans="2:4" s="41" customFormat="1" ht="45" customHeight="1" x14ac:dyDescent="0.2">
      <c r="B124" s="128" t="s">
        <v>640</v>
      </c>
      <c r="C124" s="128" t="s">
        <v>647</v>
      </c>
    </row>
    <row r="125" spans="2:4" ht="8.1" customHeight="1" x14ac:dyDescent="0.2">
      <c r="C125" s="15"/>
      <c r="D125" s="15"/>
    </row>
    <row r="126" spans="2:4" ht="15.95" customHeight="1" x14ac:dyDescent="0.2">
      <c r="B126" s="279" t="s">
        <v>657</v>
      </c>
      <c r="C126" s="129"/>
      <c r="D126" s="15"/>
    </row>
    <row r="127" spans="2:4" ht="6" customHeight="1" x14ac:dyDescent="0.2">
      <c r="C127" s="15"/>
      <c r="D127" s="15"/>
    </row>
    <row r="128" spans="2:4" s="41" customFormat="1" ht="15" customHeight="1" x14ac:dyDescent="0.2">
      <c r="B128" s="41" t="s">
        <v>1140</v>
      </c>
    </row>
    <row r="129" spans="2:4" s="41" customFormat="1" ht="15" customHeight="1" x14ac:dyDescent="0.2">
      <c r="B129" s="132" t="s">
        <v>176</v>
      </c>
      <c r="C129" s="132" t="s">
        <v>177</v>
      </c>
    </row>
    <row r="130" spans="2:4" s="41" customFormat="1" ht="15" customHeight="1" x14ac:dyDescent="0.2">
      <c r="B130" s="132" t="s">
        <v>178</v>
      </c>
      <c r="C130" s="132" t="s">
        <v>179</v>
      </c>
    </row>
    <row r="131" spans="2:4" s="41" customFormat="1" ht="15" customHeight="1" x14ac:dyDescent="0.2">
      <c r="B131" s="132" t="s">
        <v>660</v>
      </c>
      <c r="C131" s="132" t="s">
        <v>663</v>
      </c>
    </row>
    <row r="132" spans="2:4" s="41" customFormat="1" ht="15" customHeight="1" x14ac:dyDescent="0.2">
      <c r="B132" s="132" t="s">
        <v>180</v>
      </c>
      <c r="C132" s="132" t="s">
        <v>181</v>
      </c>
    </row>
    <row r="133" spans="2:4" s="41" customFormat="1" ht="15" customHeight="1" x14ac:dyDescent="0.2">
      <c r="B133" s="132" t="s">
        <v>182</v>
      </c>
      <c r="C133" s="132" t="s">
        <v>183</v>
      </c>
    </row>
    <row r="134" spans="2:4" s="41" customFormat="1" ht="15" customHeight="1" x14ac:dyDescent="0.2">
      <c r="B134" s="132" t="s">
        <v>661</v>
      </c>
      <c r="C134" s="132" t="s">
        <v>662</v>
      </c>
    </row>
    <row r="135" spans="2:4" s="41" customFormat="1" ht="15" customHeight="1" x14ac:dyDescent="0.2">
      <c r="B135" s="127"/>
      <c r="C135" s="127"/>
    </row>
    <row r="136" spans="2:4" s="41" customFormat="1" ht="15" customHeight="1" x14ac:dyDescent="0.2">
      <c r="B136" s="132" t="s">
        <v>717</v>
      </c>
      <c r="C136" s="132" t="s">
        <v>718</v>
      </c>
    </row>
    <row r="137" spans="2:4" s="41" customFormat="1" ht="15" customHeight="1" x14ac:dyDescent="0.2">
      <c r="B137" s="132" t="s">
        <v>704</v>
      </c>
      <c r="C137" s="132" t="s">
        <v>719</v>
      </c>
    </row>
    <row r="138" spans="2:4" ht="8.1" customHeight="1" x14ac:dyDescent="0.2">
      <c r="C138" s="15"/>
      <c r="D138" s="15"/>
    </row>
    <row r="139" spans="2:4" ht="15.95" customHeight="1" x14ac:dyDescent="0.2">
      <c r="B139" s="279" t="s">
        <v>405</v>
      </c>
      <c r="C139" s="129"/>
      <c r="D139" s="15"/>
    </row>
    <row r="140" spans="2:4" ht="6" customHeight="1" x14ac:dyDescent="0.2">
      <c r="C140" s="15"/>
      <c r="D140" s="15"/>
    </row>
    <row r="141" spans="2:4" ht="30" customHeight="1" x14ac:dyDescent="0.2">
      <c r="B141" s="132" t="s">
        <v>424</v>
      </c>
      <c r="C141" s="128" t="s">
        <v>445</v>
      </c>
      <c r="D141" s="15"/>
    </row>
    <row r="142" spans="2:4" ht="15" customHeight="1" x14ac:dyDescent="0.2">
      <c r="B142" s="132" t="s">
        <v>442</v>
      </c>
      <c r="C142" s="132" t="s">
        <v>446</v>
      </c>
      <c r="D142" s="15"/>
    </row>
    <row r="143" spans="2:4" ht="15" customHeight="1" x14ac:dyDescent="0.2">
      <c r="B143" s="132" t="s">
        <v>426</v>
      </c>
      <c r="C143" s="132" t="s">
        <v>447</v>
      </c>
      <c r="D143" s="15"/>
    </row>
    <row r="144" spans="2:4" ht="15" customHeight="1" x14ac:dyDescent="0.2">
      <c r="B144" s="132" t="s">
        <v>443</v>
      </c>
      <c r="C144" s="132" t="s">
        <v>723</v>
      </c>
      <c r="D144" s="15"/>
    </row>
    <row r="145" spans="2:4" s="55" customFormat="1" ht="15" customHeight="1" x14ac:dyDescent="0.2">
      <c r="B145" s="96" t="s">
        <v>444</v>
      </c>
    </row>
    <row r="146" spans="2:4" ht="8.1" customHeight="1" x14ac:dyDescent="0.2">
      <c r="B146" s="278"/>
      <c r="C146" s="15"/>
      <c r="D146" s="15"/>
    </row>
    <row r="147" spans="2:4" ht="15.95" customHeight="1" x14ac:dyDescent="0.2">
      <c r="B147" s="279" t="s">
        <v>394</v>
      </c>
      <c r="C147" s="129"/>
      <c r="D147" s="15"/>
    </row>
    <row r="148" spans="2:4" ht="6" customHeight="1" x14ac:dyDescent="0.2">
      <c r="C148" s="15"/>
      <c r="D148" s="15"/>
    </row>
    <row r="149" spans="2:4" s="55" customFormat="1" ht="15" customHeight="1" x14ac:dyDescent="0.2">
      <c r="B149" s="96" t="s">
        <v>419</v>
      </c>
      <c r="C149" s="47"/>
    </row>
    <row r="150" spans="2:4" s="41" customFormat="1" ht="15" customHeight="1" x14ac:dyDescent="0.2">
      <c r="B150" s="338" t="s">
        <v>424</v>
      </c>
      <c r="C150" s="339" t="s">
        <v>534</v>
      </c>
    </row>
    <row r="151" spans="2:4" s="41" customFormat="1" ht="15" customHeight="1" x14ac:dyDescent="0.2">
      <c r="B151" s="338" t="s">
        <v>441</v>
      </c>
      <c r="C151" s="339" t="s">
        <v>535</v>
      </c>
    </row>
    <row r="152" spans="2:4" s="41" customFormat="1" ht="15" customHeight="1" x14ac:dyDescent="0.2">
      <c r="B152" s="338" t="s">
        <v>432</v>
      </c>
      <c r="C152" s="339" t="s">
        <v>732</v>
      </c>
    </row>
    <row r="153" spans="2:4" s="41" customFormat="1" ht="30" customHeight="1" x14ac:dyDescent="0.2">
      <c r="B153" s="338" t="s">
        <v>440</v>
      </c>
      <c r="C153" s="339" t="s">
        <v>724</v>
      </c>
    </row>
    <row r="154" spans="2:4" s="41" customFormat="1" ht="28.5" customHeight="1" x14ac:dyDescent="0.2">
      <c r="B154" s="338" t="s">
        <v>1258</v>
      </c>
      <c r="C154" s="339" t="s">
        <v>1257</v>
      </c>
    </row>
    <row r="155" spans="2:4" s="41" customFormat="1" ht="26.25" customHeight="1" x14ac:dyDescent="0.2">
      <c r="B155" s="338" t="s">
        <v>1259</v>
      </c>
      <c r="C155" s="339" t="s">
        <v>1260</v>
      </c>
    </row>
    <row r="156" spans="2:4" s="41" customFormat="1" ht="30" customHeight="1" x14ac:dyDescent="0.2">
      <c r="B156" s="338" t="s">
        <v>439</v>
      </c>
      <c r="C156" s="339" t="s">
        <v>435</v>
      </c>
    </row>
    <row r="157" spans="2:4" s="41" customFormat="1" ht="15" customHeight="1" x14ac:dyDescent="0.2">
      <c r="B157" s="340" t="s">
        <v>438</v>
      </c>
      <c r="C157" s="339" t="s">
        <v>436</v>
      </c>
    </row>
    <row r="158" spans="2:4" s="41" customFormat="1" ht="15" customHeight="1" x14ac:dyDescent="0.2">
      <c r="B158" s="340" t="s">
        <v>437</v>
      </c>
      <c r="C158" s="339" t="s">
        <v>436</v>
      </c>
    </row>
    <row r="159" spans="2:4" s="41" customFormat="1" ht="15" customHeight="1" x14ac:dyDescent="0.2">
      <c r="B159" s="340" t="s">
        <v>725</v>
      </c>
      <c r="C159" s="339" t="s">
        <v>436</v>
      </c>
    </row>
    <row r="160" spans="2:4" s="41" customFormat="1" ht="15" customHeight="1" x14ac:dyDescent="0.2">
      <c r="B160" s="340" t="s">
        <v>726</v>
      </c>
      <c r="C160" s="339" t="s">
        <v>436</v>
      </c>
    </row>
    <row r="161" spans="2:4" s="41" customFormat="1" ht="15" customHeight="1" x14ac:dyDescent="0.2">
      <c r="B161" s="340" t="s">
        <v>727</v>
      </c>
      <c r="C161" s="339" t="s">
        <v>730</v>
      </c>
    </row>
    <row r="162" spans="2:4" s="41" customFormat="1" ht="15" customHeight="1" x14ac:dyDescent="0.2">
      <c r="B162" s="340" t="s">
        <v>728</v>
      </c>
      <c r="C162" s="339" t="s">
        <v>730</v>
      </c>
    </row>
    <row r="163" spans="2:4" s="41" customFormat="1" ht="15" customHeight="1" x14ac:dyDescent="0.2">
      <c r="B163" s="340" t="s">
        <v>729</v>
      </c>
      <c r="C163" s="339" t="s">
        <v>730</v>
      </c>
    </row>
    <row r="164" spans="2:4" ht="8.1" customHeight="1" x14ac:dyDescent="0.2">
      <c r="C164" s="15"/>
      <c r="D164" s="15"/>
    </row>
    <row r="165" spans="2:4" ht="15.95" customHeight="1" x14ac:dyDescent="0.2">
      <c r="B165" s="279" t="s">
        <v>1047</v>
      </c>
      <c r="C165" s="129"/>
      <c r="D165" s="15"/>
    </row>
    <row r="166" spans="2:4" ht="6" customHeight="1" x14ac:dyDescent="0.2">
      <c r="C166" s="15"/>
      <c r="D166" s="15"/>
    </row>
    <row r="167" spans="2:4" s="41" customFormat="1" ht="15" customHeight="1" x14ac:dyDescent="0.2">
      <c r="B167" s="122" t="s">
        <v>420</v>
      </c>
      <c r="C167" s="122"/>
    </row>
    <row r="168" spans="2:4" s="41" customFormat="1" ht="15" customHeight="1" x14ac:dyDescent="0.2">
      <c r="B168" s="338" t="s">
        <v>424</v>
      </c>
      <c r="C168" s="339" t="s">
        <v>534</v>
      </c>
    </row>
    <row r="169" spans="2:4" s="41" customFormat="1" ht="45" customHeight="1" x14ac:dyDescent="0.2">
      <c r="B169" s="338" t="s">
        <v>430</v>
      </c>
      <c r="C169" s="339" t="s">
        <v>582</v>
      </c>
    </row>
    <row r="170" spans="2:4" s="41" customFormat="1" ht="15" customHeight="1" x14ac:dyDescent="0.2">
      <c r="B170" s="338" t="s">
        <v>431</v>
      </c>
      <c r="C170" s="339" t="s">
        <v>428</v>
      </c>
    </row>
    <row r="171" spans="2:4" s="41" customFormat="1" ht="15" customHeight="1" x14ac:dyDescent="0.2">
      <c r="B171" s="338" t="s">
        <v>432</v>
      </c>
      <c r="C171" s="339" t="s">
        <v>1356</v>
      </c>
    </row>
    <row r="172" spans="2:4" s="41" customFormat="1" ht="30" customHeight="1" x14ac:dyDescent="0.2">
      <c r="B172" s="338" t="s">
        <v>1327</v>
      </c>
      <c r="C172" s="339" t="s">
        <v>1328</v>
      </c>
    </row>
    <row r="173" spans="2:4" s="41" customFormat="1" ht="15" customHeight="1" x14ac:dyDescent="0.2">
      <c r="B173" s="338" t="s">
        <v>1258</v>
      </c>
      <c r="C173" s="339" t="s">
        <v>1264</v>
      </c>
    </row>
    <row r="174" spans="2:4" s="41" customFormat="1" ht="15" customHeight="1" x14ac:dyDescent="0.2">
      <c r="B174" s="338" t="s">
        <v>1259</v>
      </c>
      <c r="C174" s="339" t="s">
        <v>1265</v>
      </c>
    </row>
    <row r="175" spans="2:4" s="41" customFormat="1" ht="15" customHeight="1" x14ac:dyDescent="0.2">
      <c r="B175" s="338" t="s">
        <v>433</v>
      </c>
      <c r="C175" s="339" t="s">
        <v>429</v>
      </c>
    </row>
    <row r="176" spans="2:4" s="141" customFormat="1" ht="38.25" x14ac:dyDescent="0.2">
      <c r="B176" s="1075" t="s">
        <v>1315</v>
      </c>
      <c r="C176" s="1076" t="s">
        <v>1317</v>
      </c>
    </row>
    <row r="177" spans="1:4" s="141" customFormat="1" ht="15" customHeight="1" x14ac:dyDescent="0.2">
      <c r="B177" s="1075" t="s">
        <v>1314</v>
      </c>
      <c r="C177" s="1076" t="s">
        <v>434</v>
      </c>
    </row>
    <row r="178" spans="1:4" s="141" customFormat="1" ht="38.25" x14ac:dyDescent="0.2">
      <c r="B178" s="1075" t="s">
        <v>1316</v>
      </c>
      <c r="C178" s="1076" t="s">
        <v>1323</v>
      </c>
    </row>
    <row r="179" spans="1:4" ht="8.1" customHeight="1" x14ac:dyDescent="0.2">
      <c r="B179" s="341"/>
      <c r="C179" s="341"/>
      <c r="D179" s="15"/>
    </row>
    <row r="180" spans="1:4" ht="15.95" customHeight="1" x14ac:dyDescent="0.2">
      <c r="B180" s="279" t="s">
        <v>1071</v>
      </c>
      <c r="C180" s="129"/>
      <c r="D180" s="15"/>
    </row>
    <row r="181" spans="1:4" ht="6" customHeight="1" x14ac:dyDescent="0.2">
      <c r="C181" s="15"/>
      <c r="D181" s="15"/>
    </row>
    <row r="182" spans="1:4" s="318" customFormat="1" ht="27" customHeight="1" x14ac:dyDescent="0.2">
      <c r="B182" s="1266" t="s">
        <v>1142</v>
      </c>
      <c r="C182" s="1266"/>
    </row>
    <row r="183" spans="1:4" s="5" customFormat="1" ht="15" customHeight="1" x14ac:dyDescent="0.2">
      <c r="B183" s="338" t="s">
        <v>424</v>
      </c>
      <c r="C183" s="339" t="s">
        <v>534</v>
      </c>
    </row>
    <row r="184" spans="1:4" s="5" customFormat="1" ht="15" customHeight="1" x14ac:dyDescent="0.2">
      <c r="B184" s="338" t="s">
        <v>425</v>
      </c>
      <c r="C184" s="339" t="s">
        <v>731</v>
      </c>
    </row>
    <row r="185" spans="1:4" s="5" customFormat="1" ht="15" customHeight="1" x14ac:dyDescent="0.2">
      <c r="B185" s="338" t="s">
        <v>426</v>
      </c>
      <c r="C185" s="338" t="s">
        <v>1072</v>
      </c>
    </row>
    <row r="186" spans="1:4" s="5" customFormat="1" ht="15" customHeight="1" x14ac:dyDescent="0.2">
      <c r="B186" s="338" t="s">
        <v>427</v>
      </c>
      <c r="C186" s="338" t="s">
        <v>1073</v>
      </c>
    </row>
    <row r="187" spans="1:4" s="5" customFormat="1" ht="15" customHeight="1" x14ac:dyDescent="0.2">
      <c r="B187" s="338" t="s">
        <v>1258</v>
      </c>
      <c r="C187" s="339" t="s">
        <v>1266</v>
      </c>
    </row>
    <row r="188" spans="1:4" s="5" customFormat="1" ht="15" customHeight="1" x14ac:dyDescent="0.2">
      <c r="B188" s="338" t="s">
        <v>1259</v>
      </c>
      <c r="C188" s="339" t="s">
        <v>1267</v>
      </c>
    </row>
    <row r="189" spans="1:4" s="318" customFormat="1" ht="8.1" customHeight="1" x14ac:dyDescent="0.2"/>
    <row r="190" spans="1:4" ht="15.95" customHeight="1" x14ac:dyDescent="0.2">
      <c r="B190" s="279" t="s">
        <v>395</v>
      </c>
      <c r="C190" s="129"/>
      <c r="D190" s="15"/>
    </row>
    <row r="191" spans="1:4" ht="6" customHeight="1" x14ac:dyDescent="0.2">
      <c r="C191" s="15"/>
      <c r="D191" s="15"/>
    </row>
    <row r="192" spans="1:4" s="20" customFormat="1" ht="30" customHeight="1" x14ac:dyDescent="0.2">
      <c r="A192" s="15"/>
      <c r="B192" s="1266" t="s">
        <v>1161</v>
      </c>
      <c r="C192" s="1266"/>
      <c r="D192" s="135"/>
    </row>
    <row r="193" spans="1:4" ht="15" customHeight="1" x14ac:dyDescent="0.2">
      <c r="B193" s="127" t="s">
        <v>448</v>
      </c>
      <c r="C193" s="15"/>
      <c r="D193" s="15"/>
    </row>
    <row r="194" spans="1:4" ht="15" customHeight="1" x14ac:dyDescent="0.2">
      <c r="B194" s="127" t="s">
        <v>1302</v>
      </c>
      <c r="C194" s="15"/>
      <c r="D194" s="15"/>
    </row>
    <row r="195" spans="1:4" ht="8.1" customHeight="1" x14ac:dyDescent="0.2">
      <c r="C195" s="15"/>
      <c r="D195" s="15"/>
    </row>
    <row r="196" spans="1:4" ht="15.95" customHeight="1" x14ac:dyDescent="0.2">
      <c r="B196" s="279" t="s">
        <v>102</v>
      </c>
      <c r="C196" s="129"/>
      <c r="D196" s="15"/>
    </row>
    <row r="197" spans="1:4" ht="6" customHeight="1" x14ac:dyDescent="0.2">
      <c r="C197" s="15"/>
      <c r="D197" s="15"/>
    </row>
    <row r="198" spans="1:4" ht="12.75" customHeight="1" x14ac:dyDescent="0.2">
      <c r="B198" s="142" t="s">
        <v>422</v>
      </c>
      <c r="C198" s="15"/>
      <c r="D198" s="15"/>
    </row>
    <row r="199" spans="1:4" ht="8.1" customHeight="1" x14ac:dyDescent="0.2">
      <c r="C199" s="15"/>
      <c r="D199" s="15"/>
    </row>
    <row r="200" spans="1:4" s="20" customFormat="1" ht="15.95" customHeight="1" x14ac:dyDescent="0.2">
      <c r="A200" s="15"/>
      <c r="B200" s="124" t="s">
        <v>143</v>
      </c>
      <c r="C200" s="129"/>
      <c r="D200" s="135"/>
    </row>
    <row r="201" spans="1:4" s="20" customFormat="1" ht="6" customHeight="1" x14ac:dyDescent="0.2">
      <c r="A201" s="15"/>
      <c r="B201" s="100"/>
      <c r="C201" s="130"/>
      <c r="D201" s="135"/>
    </row>
    <row r="202" spans="1:4" s="20" customFormat="1" ht="15" customHeight="1" x14ac:dyDescent="0.2">
      <c r="A202" s="15"/>
      <c r="B202" s="142" t="str">
        <f>"In diesem Tabellenblatt wird die annuitätische Berücksichtigung in den Erlösobergrenzen des Regulierungskontosaldos "&amp; 'A. Allgemeine Informationen'!C17 &amp;" verteilt auf 3 Jahre ("&amp;'A. Allgemeine Informationen'!C17+3&amp;" bis "&amp;'A. Allgemeine Informationen'!C17+5&amp;") berechnet."</f>
        <v>In diesem Tabellenblatt wird die annuitätische Berücksichtigung in den Erlösobergrenzen des Regulierungskontosaldos 2025 verteilt auf 3 Jahre (2028 bis 2030) berechnet.</v>
      </c>
      <c r="C202" s="143"/>
      <c r="D202" s="135"/>
    </row>
    <row r="203" spans="1:4" ht="8.1" customHeight="1" x14ac:dyDescent="0.2">
      <c r="C203" s="15"/>
      <c r="D203" s="15"/>
    </row>
    <row r="204" spans="1:4" ht="15.95" customHeight="1" x14ac:dyDescent="0.2">
      <c r="B204" s="124" t="s">
        <v>142</v>
      </c>
      <c r="C204" s="129"/>
    </row>
    <row r="205" spans="1:4" ht="6" customHeight="1" x14ac:dyDescent="0.2">
      <c r="B205" s="125"/>
      <c r="C205" s="41"/>
    </row>
    <row r="206" spans="1:4" ht="15" customHeight="1" x14ac:dyDescent="0.2">
      <c r="B206" s="96" t="s">
        <v>26</v>
      </c>
      <c r="C206" s="41"/>
    </row>
    <row r="207" spans="1:4" ht="8.1" customHeight="1" x14ac:dyDescent="0.2">
      <c r="C207" s="15"/>
      <c r="D207" s="15"/>
    </row>
  </sheetData>
  <sheetProtection algorithmName="SHA-512" hashValue="N6VYtAcQM+t0Cwv465MJ0WaduyzFXSTqXiEU6EIPNaqpDk4kKfIOO/IlMv5SnDBXKcmXefIs/NxTgMp7sEqmHw==" saltValue="6jnAGC3lIpTV70yWIuK9wQ==" spinCount="100000" sheet="1" objects="1" scenarios="1"/>
  <dataConsolidate/>
  <customSheetViews>
    <customSheetView guid="{FF7014B8-726F-4A88-B434-EC34DD9149F9}" showGridLines="0" topLeftCell="A70">
      <selection activeCell="C74" sqref="C74"/>
      <pageMargins left="0.78740157480314965" right="0.78740157480314965" top="0.98425196850393704" bottom="0.98425196850393704" header="0.51181102362204722" footer="0.51181102362204722"/>
      <pageSetup paperSize="9" scale="47" fitToHeight="2" orientation="portrait" r:id="rId1"/>
      <headerFooter alignWithMargins="0">
        <oddHeader>&amp;L&amp;A, Seite &amp;P von &amp;N&amp;R&amp;D</oddHeader>
      </headerFooter>
    </customSheetView>
    <customSheetView guid="{AB984B78-CF90-47D3-BD7F-5805A1C1409B}" scale="85" showPageBreaks="1" showGridLines="0" printArea="1">
      <selection activeCell="B4" sqref="B4"/>
      <pageMargins left="0.47" right="0.31" top="0.41" bottom="0.61" header="0.34" footer="0.4921259845"/>
      <pageSetup paperSize="9" scale="50" fitToHeight="2" orientation="portrait" r:id="rId2"/>
      <headerFooter alignWithMargins="0"/>
    </customSheetView>
  </customSheetViews>
  <mergeCells count="16">
    <mergeCell ref="G78:G79"/>
    <mergeCell ref="B83:C83"/>
    <mergeCell ref="B192:C192"/>
    <mergeCell ref="B65:C65"/>
    <mergeCell ref="B87:C87"/>
    <mergeCell ref="B111:C111"/>
    <mergeCell ref="B182:C182"/>
    <mergeCell ref="B49:C49"/>
    <mergeCell ref="B73:C73"/>
    <mergeCell ref="B78:C78"/>
    <mergeCell ref="B82:C82"/>
    <mergeCell ref="B53:C53"/>
    <mergeCell ref="B57:C57"/>
    <mergeCell ref="B61:C61"/>
    <mergeCell ref="B74:C74"/>
    <mergeCell ref="B69:C69"/>
  </mergeCells>
  <phoneticPr fontId="13" type="noConversion"/>
  <hyperlinks>
    <hyperlink ref="B5" location="'A. Allgemeine Informationen'!A1" display="A. Allgemeine Informationen" xr:uid="{00000000-0004-0000-0000-000000000000}"/>
    <hyperlink ref="B6" location="'A1. Umsatzerlöse'!A1" display="A1. Umsatzerlöse" xr:uid="{00000000-0004-0000-0000-000001000000}"/>
    <hyperlink ref="B7" location="'A2. Bilanz'!A1" display="A2. Bilanz" xr:uid="{00000000-0004-0000-0000-000002000000}"/>
    <hyperlink ref="B8" location="'A3. GuV'!A1" display="A3. GuV" xr:uid="{00000000-0004-0000-0000-000003000000}"/>
    <hyperlink ref="B12" location="'E1. Erzielb. Erlöse'!A1" display="E1. Erzielb. Erlöse" xr:uid="{00000000-0004-0000-0000-000004000000}"/>
    <hyperlink ref="B13" location="'E2. vorgelagerte Netzkosten'!A1" display="E2. Vorgelagerte Netzkosten" xr:uid="{00000000-0004-0000-0000-000005000000}"/>
    <hyperlink ref="B14" location="'E3. dezentrale Einspeisung'!A1" display="E3. Dezentrale Einspeisung" xr:uid="{00000000-0004-0000-0000-000006000000}"/>
    <hyperlink ref="B15" location="'E4.a. MSB (inkl. Messung)'!A1" display="E4.a. MSB (inkl. Messung)" xr:uid="{00000000-0004-0000-0000-000007000000}"/>
    <hyperlink ref="B26" location="'H. Erläuterungen'!A1" display="H. Erläuterungen" xr:uid="{00000000-0004-0000-0000-000008000000}"/>
    <hyperlink ref="B38" location="'A. Allgemeine Informationen'!A1" display="A. Allgemeine Informationen" xr:uid="{00000000-0004-0000-0000-000009000000}"/>
    <hyperlink ref="B47" location="'A1. Umsatzerlöse'!A1" display="A1. Umsatzerlöse" xr:uid="{00000000-0004-0000-0000-00000A000000}"/>
    <hyperlink ref="B51" location="'A2. Bilanz'!A1" display="A2. Bilanz" xr:uid="{00000000-0004-0000-0000-00000B000000}"/>
    <hyperlink ref="B55" location="'A3. GuV'!A1" display="A3. GuV" xr:uid="{00000000-0004-0000-0000-00000C000000}"/>
    <hyperlink ref="B71" location="'E1. Erzielb. Erlöse'!A1" display="E1. Erzielb. Erlöse" xr:uid="{00000000-0004-0000-0000-00000D000000}"/>
    <hyperlink ref="B76" location="'E2. vorgelagerte Netzkosten'!A1" display="E2. Vorgelagerte Netzkosten" xr:uid="{00000000-0004-0000-0000-00000E000000}"/>
    <hyperlink ref="B80" location="'E3. dezentrale Einspeisung'!A1" display="E3. Dezentrale Einspeisung" xr:uid="{00000000-0004-0000-0000-00000F000000}"/>
    <hyperlink ref="B85" location="'E4.a. MSB (inkl. Messung)'!A1" display="E4.a. MSB (inkl. Messung)" xr:uid="{00000000-0004-0000-0000-000010000000}"/>
    <hyperlink ref="B204" location="'H. Erläuterungen'!A1" display="H. Erläuterungen" xr:uid="{00000000-0004-0000-0000-000011000000}"/>
    <hyperlink ref="B24" location="'F. Zusammenfassung'!A1" display="F. Zusammenfassung" xr:uid="{00000000-0004-0000-0000-000012000000}"/>
    <hyperlink ref="B25" location="'G. Auflösung RegKto'!A1" display="G. Auflösung RegKto" xr:uid="{00000000-0004-0000-0000-000013000000}"/>
    <hyperlink ref="B200" location="'G. Auflösung RegKto'!A1" display="G. Auflösung RegKto" xr:uid="{00000000-0004-0000-0000-000014000000}"/>
    <hyperlink ref="B18" location="'E7. BKZ_NAB_IZ'!A1" display="E7. BKZ_NAB_IZ" xr:uid="{00000000-0004-0000-0000-000015000000}"/>
    <hyperlink ref="B126" location="'E7. BKZ_NAB_IZ'!A1" display="E7. BKZ_NAB_IZ" xr:uid="{00000000-0004-0000-0000-000016000000}"/>
    <hyperlink ref="B9" location="'A4. Anlagenspiegel'!A1" display="A4. Anlagenspiegel" xr:uid="{00000000-0004-0000-0000-000017000000}"/>
    <hyperlink ref="B19" location="'E8. KKauf_Berechnung'!A1" display="E8. KKauf_Berechnung" xr:uid="{00000000-0004-0000-0000-000018000000}"/>
    <hyperlink ref="B20" location="'E8.a. KKauf_SAV'!A1" display="E8.a. KKauf_SAV" xr:uid="{00000000-0004-0000-0000-000019000000}"/>
    <hyperlink ref="B22" location="'E8.c. KKAuf_BKZ_NAB_IZ'!A1" display="E8.c. KKAuf_BKZ_NAB_IZ" xr:uid="{00000000-0004-0000-0000-00001A000000}"/>
    <hyperlink ref="B21" location="'E8.b. KKAuf_WAV'!A1" display="E8.b. KKauf_WAV" xr:uid="{00000000-0004-0000-0000-00001B000000}"/>
    <hyperlink ref="B23" location="'E10. Sonstiges'!A1" display="E10. Sonstiges" xr:uid="{00000000-0004-0000-0000-00001C000000}"/>
    <hyperlink ref="B59" location="'A4. Anlagenspiegel'!A1" display="A4. Anlagenspiegel" xr:uid="{00000000-0004-0000-0000-00001D000000}"/>
    <hyperlink ref="B139" location="'E8. KKauf_Berechnung'!A1" display="E8. Kkauf_Berechnung " xr:uid="{00000000-0004-0000-0000-00001E000000}"/>
    <hyperlink ref="B147" location="'E8.a. KKauf_SAV'!A1" display="E8.a. KKauf_SAV" xr:uid="{00000000-0004-0000-0000-00001F000000}"/>
    <hyperlink ref="B180" location="'E8.c. KKAuf_BKZ_NAB_IZ'!A1" display="E8.c. KKAuf_BKZ_NAB_IZ" xr:uid="{00000000-0004-0000-0000-000020000000}"/>
    <hyperlink ref="B165" location="'E8.b. KKAuf_WAV'!A1" display="E8.b. KKauf_WAV" xr:uid="{00000000-0004-0000-0000-000021000000}"/>
    <hyperlink ref="B190" location="'E10. Sonstiges'!A1" display="E10. Sonstiges" xr:uid="{00000000-0004-0000-0000-000022000000}"/>
    <hyperlink ref="B196" location="'F. Zusammenfassung'!A1" display="F. Zusammenfassung" xr:uid="{00000000-0004-0000-0000-000023000000}"/>
    <hyperlink ref="B63" location="'A5. Energiefluss'!A1" display="A5. Energiefluss" xr:uid="{00000000-0004-0000-0000-000024000000}"/>
    <hyperlink ref="B10" location="'A5. Energiefluss'!A1" display="A5. Energiefluss" xr:uid="{00000000-0004-0000-0000-000025000000}"/>
    <hyperlink ref="B17" location="'E6. fin.Ausgl.'!A1" display="E6. fin.Ausgl." xr:uid="{00000000-0004-0000-0000-000026000000}"/>
    <hyperlink ref="B109" location="'E6. fin.Ausgl.'!A1" display="E6. fin.Ausgl." xr:uid="{00000000-0004-0000-0000-000027000000}"/>
    <hyperlink ref="B101" location="'E4.b. Beteiligung iMSys'!A1" display="E4.b. Beteiligung iMSys" xr:uid="{00000000-0004-0000-0000-000028000000}"/>
    <hyperlink ref="B16" location="'E4.b. Beteiligung iMSys'!A1" display="E4.b. Beteiligung iMSys" xr:uid="{00000000-0004-0000-0000-000029000000}"/>
    <hyperlink ref="B11" location="'A6. EE-Wälzung'!A1" display="A6. EE-Wälzung" xr:uid="{2E4B7903-02B4-4408-888E-E8EFBCD1634A}"/>
    <hyperlink ref="B67" location="'A6. EE-Wälzung'!A1" display="A6. EE-Wälzung" xr:uid="{CD2FC407-B30B-442D-8D09-350B68225B4D}"/>
  </hyperlinks>
  <pageMargins left="0.47" right="0.31" top="0.41" bottom="0.61" header="0.34" footer="0.4921259845"/>
  <pageSetup paperSize="9" scale="50" fitToHeight="2"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6">
    <tabColor rgb="FFC0C0C0"/>
    <pageSetUpPr fitToPage="1"/>
  </sheetPr>
  <dimension ref="B1:H39"/>
  <sheetViews>
    <sheetView zoomScaleNormal="100" workbookViewId="0">
      <selection activeCell="C39" sqref="C39"/>
    </sheetView>
  </sheetViews>
  <sheetFormatPr baseColWidth="10" defaultRowHeight="12.75" x14ac:dyDescent="0.2"/>
  <cols>
    <col min="1" max="1" width="2.7109375" style="775" customWidth="1"/>
    <col min="2" max="2" width="7" style="775" customWidth="1"/>
    <col min="3" max="3" width="9" style="775" customWidth="1"/>
    <col min="4" max="4" width="13" style="775" customWidth="1"/>
    <col min="5" max="5" width="36.140625" style="775" bestFit="1" customWidth="1"/>
    <col min="6" max="6" width="16.5703125" style="775" customWidth="1"/>
    <col min="7" max="7" width="25" style="775" customWidth="1"/>
    <col min="8" max="8" width="102" style="775" customWidth="1"/>
    <col min="9" max="9" width="2.7109375" style="775" customWidth="1"/>
    <col min="10" max="16384" width="11.42578125" style="775"/>
  </cols>
  <sheetData>
    <row r="1" spans="2:8" ht="30" customHeight="1" x14ac:dyDescent="0.2">
      <c r="B1" s="774" t="s">
        <v>735</v>
      </c>
    </row>
    <row r="2" spans="2:8" ht="12" customHeight="1" x14ac:dyDescent="0.2">
      <c r="H2" s="776"/>
    </row>
    <row r="3" spans="2:8" ht="18" customHeight="1" x14ac:dyDescent="0.2">
      <c r="B3" s="777" t="s">
        <v>141</v>
      </c>
      <c r="C3" s="777" t="s">
        <v>736</v>
      </c>
      <c r="D3" s="777" t="s">
        <v>737</v>
      </c>
      <c r="E3" s="777" t="s">
        <v>107</v>
      </c>
      <c r="F3" s="777" t="s">
        <v>738</v>
      </c>
      <c r="G3" s="777" t="s">
        <v>739</v>
      </c>
      <c r="H3" s="777" t="s">
        <v>87</v>
      </c>
    </row>
    <row r="4" spans="2:8" ht="47.25" customHeight="1" x14ac:dyDescent="0.2">
      <c r="B4" s="1272">
        <v>2024</v>
      </c>
      <c r="C4" s="1275" t="s">
        <v>740</v>
      </c>
      <c r="D4" s="1281">
        <v>45849</v>
      </c>
      <c r="E4" s="1284" t="s">
        <v>1170</v>
      </c>
      <c r="F4" s="1278" t="s">
        <v>748</v>
      </c>
      <c r="G4" s="1279"/>
      <c r="H4" s="1280"/>
    </row>
    <row r="5" spans="2:8" ht="12.95" customHeight="1" x14ac:dyDescent="0.2">
      <c r="B5" s="1273"/>
      <c r="C5" s="1276"/>
      <c r="D5" s="1282"/>
      <c r="E5" s="1285"/>
      <c r="F5" s="780" t="s">
        <v>741</v>
      </c>
      <c r="G5" s="781"/>
      <c r="H5" s="779" t="s">
        <v>1053</v>
      </c>
    </row>
    <row r="6" spans="2:8" ht="12.95" customHeight="1" x14ac:dyDescent="0.2">
      <c r="B6" s="1273"/>
      <c r="C6" s="1276"/>
      <c r="D6" s="1282"/>
      <c r="E6" s="1285"/>
      <c r="F6" s="780" t="s">
        <v>1052</v>
      </c>
      <c r="G6" s="781"/>
      <c r="H6" s="779" t="s">
        <v>1169</v>
      </c>
    </row>
    <row r="7" spans="2:8" ht="12.95" customHeight="1" x14ac:dyDescent="0.2">
      <c r="B7" s="1273"/>
      <c r="C7" s="1276"/>
      <c r="D7" s="1282"/>
      <c r="E7" s="1285"/>
      <c r="F7" s="778" t="s">
        <v>746</v>
      </c>
      <c r="G7" s="781"/>
      <c r="H7" s="779" t="s">
        <v>749</v>
      </c>
    </row>
    <row r="8" spans="2:8" ht="12.95" customHeight="1" x14ac:dyDescent="0.2">
      <c r="B8" s="1273"/>
      <c r="C8" s="1276"/>
      <c r="D8" s="1282"/>
      <c r="E8" s="1285"/>
      <c r="F8" s="778" t="s">
        <v>742</v>
      </c>
      <c r="G8" s="781"/>
      <c r="H8" s="779" t="s">
        <v>744</v>
      </c>
    </row>
    <row r="9" spans="2:8" ht="12.95" customHeight="1" x14ac:dyDescent="0.2">
      <c r="B9" s="1273"/>
      <c r="C9" s="1276"/>
      <c r="D9" s="1282"/>
      <c r="E9" s="1285"/>
      <c r="F9" s="778" t="s">
        <v>750</v>
      </c>
      <c r="G9" s="778" t="s">
        <v>755</v>
      </c>
      <c r="H9" s="779" t="s">
        <v>751</v>
      </c>
    </row>
    <row r="10" spans="2:8" ht="12.95" customHeight="1" x14ac:dyDescent="0.2">
      <c r="B10" s="1273"/>
      <c r="C10" s="1276"/>
      <c r="D10" s="1282"/>
      <c r="E10" s="1285"/>
      <c r="F10" s="778" t="s">
        <v>743</v>
      </c>
      <c r="G10" s="781"/>
      <c r="H10" s="778" t="s">
        <v>752</v>
      </c>
    </row>
    <row r="11" spans="2:8" ht="12.95" customHeight="1" x14ac:dyDescent="0.2">
      <c r="B11" s="1273"/>
      <c r="C11" s="1276"/>
      <c r="D11" s="1282"/>
      <c r="E11" s="1285"/>
      <c r="F11" s="778" t="s">
        <v>1174</v>
      </c>
      <c r="G11" s="779" t="s">
        <v>754</v>
      </c>
      <c r="H11" s="778" t="s">
        <v>753</v>
      </c>
    </row>
    <row r="12" spans="2:8" ht="12.95" customHeight="1" x14ac:dyDescent="0.2">
      <c r="B12" s="1273"/>
      <c r="C12" s="1277"/>
      <c r="D12" s="1283"/>
      <c r="E12" s="1286"/>
      <c r="F12" s="778" t="s">
        <v>1175</v>
      </c>
      <c r="G12" s="779" t="s">
        <v>745</v>
      </c>
      <c r="H12" s="779" t="s">
        <v>747</v>
      </c>
    </row>
    <row r="13" spans="2:8" x14ac:dyDescent="0.2">
      <c r="B13" s="1273"/>
      <c r="C13" s="1287" t="s">
        <v>1173</v>
      </c>
      <c r="D13" s="1289">
        <v>45897</v>
      </c>
      <c r="E13" s="1269" t="s">
        <v>1176</v>
      </c>
      <c r="F13" s="778" t="s">
        <v>743</v>
      </c>
      <c r="G13" s="778" t="s">
        <v>1177</v>
      </c>
      <c r="H13" s="778" t="s">
        <v>1180</v>
      </c>
    </row>
    <row r="14" spans="2:8" x14ac:dyDescent="0.2">
      <c r="B14" s="1273"/>
      <c r="C14" s="1288"/>
      <c r="D14" s="1290"/>
      <c r="E14" s="1271"/>
      <c r="F14" s="778" t="s">
        <v>1174</v>
      </c>
      <c r="G14" s="778" t="s">
        <v>1178</v>
      </c>
      <c r="H14" s="778" t="s">
        <v>1179</v>
      </c>
    </row>
    <row r="15" spans="2:8" x14ac:dyDescent="0.2">
      <c r="B15" s="1274"/>
      <c r="C15" s="1007" t="s">
        <v>1187</v>
      </c>
      <c r="D15" s="1008">
        <v>45936</v>
      </c>
      <c r="E15" s="1009" t="s">
        <v>1183</v>
      </c>
      <c r="F15" s="778" t="s">
        <v>1184</v>
      </c>
      <c r="G15" s="778" t="s">
        <v>1185</v>
      </c>
      <c r="H15" s="778" t="s">
        <v>1186</v>
      </c>
    </row>
    <row r="16" spans="2:8" x14ac:dyDescent="0.2">
      <c r="B16" s="1269">
        <v>2025</v>
      </c>
      <c r="C16" s="1295" t="s">
        <v>1188</v>
      </c>
      <c r="D16" s="1298">
        <v>46279</v>
      </c>
      <c r="E16" s="1301" t="s">
        <v>1357</v>
      </c>
      <c r="F16" s="778" t="s">
        <v>1270</v>
      </c>
      <c r="G16" s="778" t="s">
        <v>1346</v>
      </c>
      <c r="H16" s="778" t="s">
        <v>1271</v>
      </c>
    </row>
    <row r="17" spans="2:8" x14ac:dyDescent="0.2">
      <c r="B17" s="1270"/>
      <c r="C17" s="1296"/>
      <c r="D17" s="1299"/>
      <c r="E17" s="1270"/>
      <c r="F17" s="778" t="s">
        <v>1272</v>
      </c>
      <c r="G17" s="778" t="s">
        <v>1273</v>
      </c>
      <c r="H17" s="778" t="s">
        <v>1274</v>
      </c>
    </row>
    <row r="18" spans="2:8" x14ac:dyDescent="0.2">
      <c r="B18" s="1270"/>
      <c r="C18" s="1296"/>
      <c r="D18" s="1299"/>
      <c r="E18" s="1270"/>
      <c r="F18" s="1066" t="s">
        <v>1311</v>
      </c>
      <c r="G18" s="1067"/>
      <c r="H18" s="778" t="s">
        <v>1271</v>
      </c>
    </row>
    <row r="19" spans="2:8" x14ac:dyDescent="0.2">
      <c r="B19" s="1270"/>
      <c r="C19" s="1296"/>
      <c r="D19" s="1299"/>
      <c r="E19" s="1270"/>
      <c r="F19" s="1291" t="s">
        <v>741</v>
      </c>
      <c r="G19" s="778" t="s">
        <v>1344</v>
      </c>
      <c r="H19" s="778" t="s">
        <v>1271</v>
      </c>
    </row>
    <row r="20" spans="2:8" x14ac:dyDescent="0.2">
      <c r="B20" s="1270"/>
      <c r="C20" s="1296"/>
      <c r="D20" s="1299"/>
      <c r="E20" s="1270"/>
      <c r="F20" s="1292"/>
      <c r="G20" s="778" t="s">
        <v>1276</v>
      </c>
      <c r="H20" s="778" t="s">
        <v>744</v>
      </c>
    </row>
    <row r="21" spans="2:8" x14ac:dyDescent="0.2">
      <c r="B21" s="1270"/>
      <c r="C21" s="1296"/>
      <c r="D21" s="1299"/>
      <c r="E21" s="1270"/>
      <c r="F21" s="1292"/>
      <c r="G21" s="778" t="s">
        <v>1275</v>
      </c>
      <c r="H21" s="778" t="s">
        <v>1271</v>
      </c>
    </row>
    <row r="22" spans="2:8" x14ac:dyDescent="0.2">
      <c r="B22" s="1270"/>
      <c r="C22" s="1296"/>
      <c r="D22" s="1299"/>
      <c r="E22" s="1270"/>
      <c r="F22" s="1292"/>
      <c r="G22" s="778" t="s">
        <v>1277</v>
      </c>
      <c r="H22" s="778" t="s">
        <v>1271</v>
      </c>
    </row>
    <row r="23" spans="2:8" x14ac:dyDescent="0.2">
      <c r="B23" s="1270"/>
      <c r="C23" s="1296"/>
      <c r="D23" s="1299"/>
      <c r="E23" s="1270"/>
      <c r="F23" s="1292"/>
      <c r="G23" s="1042" t="s">
        <v>1278</v>
      </c>
      <c r="H23" s="1042" t="s">
        <v>1271</v>
      </c>
    </row>
    <row r="24" spans="2:8" x14ac:dyDescent="0.2">
      <c r="B24" s="1270"/>
      <c r="C24" s="1296"/>
      <c r="D24" s="1299"/>
      <c r="E24" s="1270"/>
      <c r="F24" s="1292"/>
      <c r="G24" s="1042" t="s">
        <v>1279</v>
      </c>
      <c r="H24" s="1042" t="s">
        <v>1280</v>
      </c>
    </row>
    <row r="25" spans="2:8" x14ac:dyDescent="0.2">
      <c r="B25" s="1270"/>
      <c r="C25" s="1296"/>
      <c r="D25" s="1299"/>
      <c r="E25" s="1270"/>
      <c r="F25" s="1304"/>
      <c r="G25" s="1042" t="s">
        <v>1343</v>
      </c>
      <c r="H25" s="1042" t="s">
        <v>744</v>
      </c>
    </row>
    <row r="26" spans="2:8" x14ac:dyDescent="0.2">
      <c r="B26" s="1270"/>
      <c r="C26" s="1296"/>
      <c r="D26" s="1299"/>
      <c r="E26" s="1270"/>
      <c r="F26" s="1291" t="s">
        <v>1052</v>
      </c>
      <c r="G26" s="1009" t="s">
        <v>1348</v>
      </c>
      <c r="H26" s="1042" t="s">
        <v>1271</v>
      </c>
    </row>
    <row r="27" spans="2:8" x14ac:dyDescent="0.2">
      <c r="B27" s="1270"/>
      <c r="C27" s="1296"/>
      <c r="D27" s="1299"/>
      <c r="E27" s="1270"/>
      <c r="F27" s="1292"/>
      <c r="G27" s="1009" t="s">
        <v>1349</v>
      </c>
      <c r="H27" s="1042" t="s">
        <v>1280</v>
      </c>
    </row>
    <row r="28" spans="2:8" x14ac:dyDescent="0.2">
      <c r="B28" s="1270"/>
      <c r="C28" s="1296"/>
      <c r="D28" s="1299"/>
      <c r="E28" s="1270"/>
      <c r="F28" s="1293"/>
      <c r="G28" s="1009" t="s">
        <v>1350</v>
      </c>
      <c r="H28" s="1042" t="s">
        <v>1280</v>
      </c>
    </row>
    <row r="29" spans="2:8" x14ac:dyDescent="0.2">
      <c r="B29" s="1270"/>
      <c r="C29" s="1296"/>
      <c r="D29" s="1299"/>
      <c r="E29" s="1270"/>
      <c r="F29" s="1294"/>
      <c r="G29" s="1043" t="s">
        <v>1351</v>
      </c>
      <c r="H29" s="1044" t="s">
        <v>1281</v>
      </c>
    </row>
    <row r="30" spans="2:8" x14ac:dyDescent="0.2">
      <c r="B30" s="1270"/>
      <c r="C30" s="1296"/>
      <c r="D30" s="1299"/>
      <c r="E30" s="1270"/>
      <c r="F30" s="1009" t="s">
        <v>1282</v>
      </c>
      <c r="G30" s="1009" t="s">
        <v>1283</v>
      </c>
      <c r="H30" s="1009" t="s">
        <v>1284</v>
      </c>
    </row>
    <row r="31" spans="2:8" ht="25.5" x14ac:dyDescent="0.2">
      <c r="B31" s="1270"/>
      <c r="C31" s="1296"/>
      <c r="D31" s="1299"/>
      <c r="E31" s="1270"/>
      <c r="F31" s="1302" t="s">
        <v>688</v>
      </c>
      <c r="G31" s="1009" t="s">
        <v>1285</v>
      </c>
      <c r="H31" s="1045" t="s">
        <v>1297</v>
      </c>
    </row>
    <row r="32" spans="2:8" ht="25.5" x14ac:dyDescent="0.2">
      <c r="B32" s="1270"/>
      <c r="C32" s="1296"/>
      <c r="D32" s="1299"/>
      <c r="E32" s="1270"/>
      <c r="F32" s="1303"/>
      <c r="G32" s="1009" t="s">
        <v>1298</v>
      </c>
      <c r="H32" s="1045" t="s">
        <v>1301</v>
      </c>
    </row>
    <row r="33" spans="2:8" x14ac:dyDescent="0.2">
      <c r="B33" s="1270"/>
      <c r="C33" s="1296"/>
      <c r="D33" s="1299"/>
      <c r="E33" s="1270"/>
      <c r="F33" s="1009" t="s">
        <v>750</v>
      </c>
      <c r="G33" s="1009" t="s">
        <v>100</v>
      </c>
      <c r="H33" s="1009" t="s">
        <v>1286</v>
      </c>
    </row>
    <row r="34" spans="2:8" x14ac:dyDescent="0.2">
      <c r="B34" s="1270"/>
      <c r="C34" s="1296"/>
      <c r="D34" s="1299"/>
      <c r="E34" s="1270"/>
      <c r="F34" s="1009" t="s">
        <v>743</v>
      </c>
      <c r="G34" s="1009" t="s">
        <v>1287</v>
      </c>
      <c r="H34" s="1009" t="s">
        <v>1288</v>
      </c>
    </row>
    <row r="35" spans="2:8" x14ac:dyDescent="0.2">
      <c r="B35" s="1270"/>
      <c r="C35" s="1296"/>
      <c r="D35" s="1299"/>
      <c r="E35" s="1270"/>
      <c r="F35" s="1009" t="s">
        <v>1289</v>
      </c>
      <c r="G35" s="1042" t="s">
        <v>1291</v>
      </c>
      <c r="H35" s="1009" t="s">
        <v>1290</v>
      </c>
    </row>
    <row r="36" spans="2:8" x14ac:dyDescent="0.2">
      <c r="B36" s="1270"/>
      <c r="C36" s="1296"/>
      <c r="D36" s="1299"/>
      <c r="E36" s="1270"/>
      <c r="F36" s="1009" t="s">
        <v>1293</v>
      </c>
      <c r="G36" s="1009" t="s">
        <v>1292</v>
      </c>
      <c r="H36" s="1042" t="s">
        <v>1280</v>
      </c>
    </row>
    <row r="37" spans="2:8" x14ac:dyDescent="0.2">
      <c r="B37" s="1270"/>
      <c r="C37" s="1296"/>
      <c r="D37" s="1299"/>
      <c r="E37" s="1270"/>
      <c r="F37" s="778" t="s">
        <v>1184</v>
      </c>
      <c r="G37" s="1009" t="s">
        <v>1345</v>
      </c>
      <c r="H37" s="778" t="s">
        <v>1271</v>
      </c>
    </row>
    <row r="38" spans="2:8" x14ac:dyDescent="0.2">
      <c r="B38" s="1270"/>
      <c r="C38" s="1297"/>
      <c r="D38" s="1300"/>
      <c r="E38" s="1271"/>
      <c r="F38" s="1009" t="s">
        <v>1175</v>
      </c>
      <c r="G38" s="779" t="s">
        <v>745</v>
      </c>
      <c r="H38" s="778" t="s">
        <v>1294</v>
      </c>
    </row>
    <row r="39" spans="2:8" x14ac:dyDescent="0.2">
      <c r="B39" s="1271"/>
      <c r="C39" s="1258" t="s">
        <v>1173</v>
      </c>
      <c r="D39" s="1008">
        <v>46287</v>
      </c>
      <c r="E39" s="1009" t="s">
        <v>1358</v>
      </c>
      <c r="F39" s="1009" t="s">
        <v>750</v>
      </c>
      <c r="G39" s="1042" t="s">
        <v>1360</v>
      </c>
      <c r="H39" s="1042" t="s">
        <v>1359</v>
      </c>
    </row>
  </sheetData>
  <sheetProtection algorithmName="SHA-512" hashValue="lQuJFBRSuHvoTi9689wjswXjPfrPtpy+D8YALiUTq1+4awSz3j+xZ0/PM0yY2SvyNxhzkulASlYCe2X/CErhbQ==" saltValue="DJuPSwV+JP1LMfWTGoMkXg==" spinCount="100000" sheet="1" objects="1" scenarios="1"/>
  <mergeCells count="15">
    <mergeCell ref="B16:B39"/>
    <mergeCell ref="B4:B15"/>
    <mergeCell ref="C4:C12"/>
    <mergeCell ref="F4:H4"/>
    <mergeCell ref="D4:D12"/>
    <mergeCell ref="E4:E12"/>
    <mergeCell ref="C13:C14"/>
    <mergeCell ref="D13:D14"/>
    <mergeCell ref="E13:E14"/>
    <mergeCell ref="F26:F29"/>
    <mergeCell ref="C16:C38"/>
    <mergeCell ref="D16:D38"/>
    <mergeCell ref="E16:E38"/>
    <mergeCell ref="F31:F32"/>
    <mergeCell ref="F19:F25"/>
  </mergeCells>
  <printOptions horizontalCentered="1" verticalCentered="1"/>
  <pageMargins left="0.39370078740157483" right="0.39370078740157483" top="0.98425196850393704" bottom="0.98425196850393704" header="0.51181102362204722" footer="0.51181102362204722"/>
  <pageSetup paperSize="9" scale="70" orientation="landscape" r:id="rId1"/>
  <headerFooter alignWithMargins="0">
    <oddHeader>&amp;L&amp;A, Seite &amp;P von &amp;N&amp;R&amp;D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tabColor indexed="43"/>
    <pageSetUpPr fitToPage="1"/>
  </sheetPr>
  <dimension ref="A1:E18"/>
  <sheetViews>
    <sheetView tabSelected="1" zoomScaleNormal="100" workbookViewId="0">
      <selection activeCell="C5" sqref="C5"/>
    </sheetView>
  </sheetViews>
  <sheetFormatPr baseColWidth="10" defaultRowHeight="12.75" x14ac:dyDescent="0.2"/>
  <cols>
    <col min="1" max="1" width="2.7109375" style="296" customWidth="1"/>
    <col min="2" max="2" width="41.42578125" style="296" customWidth="1"/>
    <col min="3" max="3" width="21.85546875" style="296" customWidth="1"/>
    <col min="4" max="4" width="48.28515625" style="296" customWidth="1"/>
    <col min="5" max="5" width="2.7109375" style="296" customWidth="1"/>
    <col min="6" max="6" width="7.28515625" style="296" customWidth="1"/>
    <col min="7" max="16384" width="11.42578125" style="296"/>
  </cols>
  <sheetData>
    <row r="1" spans="1:5" ht="15" x14ac:dyDescent="0.2">
      <c r="A1" s="872" t="str">
        <f>Changelog!E39</f>
        <v>EHB_RegKto_Strom_2025_1.1_20260922</v>
      </c>
      <c r="B1" s="873"/>
      <c r="C1" s="320"/>
      <c r="D1" s="320"/>
      <c r="E1" s="321"/>
    </row>
    <row r="2" spans="1:5" ht="54" customHeight="1" x14ac:dyDescent="0.2">
      <c r="A2" s="25"/>
      <c r="B2" s="636" t="s">
        <v>156</v>
      </c>
      <c r="C2" s="636"/>
      <c r="D2" s="636"/>
      <c r="E2" s="322"/>
    </row>
    <row r="3" spans="1:5" ht="21" customHeight="1" x14ac:dyDescent="0.2">
      <c r="A3" s="26"/>
      <c r="B3" s="35" t="s">
        <v>30</v>
      </c>
      <c r="C3" s="1"/>
      <c r="D3" s="1"/>
      <c r="E3" s="322"/>
    </row>
    <row r="4" spans="1:5" ht="12" customHeight="1" x14ac:dyDescent="0.2">
      <c r="A4" s="7"/>
      <c r="B4" s="164"/>
      <c r="C4" s="272"/>
      <c r="D4" s="165"/>
      <c r="E4" s="322"/>
    </row>
    <row r="5" spans="1:5" ht="15" customHeight="1" x14ac:dyDescent="0.2">
      <c r="A5" s="7"/>
      <c r="B5" s="323" t="s">
        <v>29</v>
      </c>
      <c r="C5" s="324"/>
      <c r="D5" s="396"/>
      <c r="E5" s="322"/>
    </row>
    <row r="6" spans="1:5" ht="8.1" customHeight="1" x14ac:dyDescent="0.2">
      <c r="A6" s="7"/>
      <c r="B6" s="2"/>
      <c r="C6" s="325"/>
      <c r="D6" s="273"/>
      <c r="E6" s="322"/>
    </row>
    <row r="7" spans="1:5" ht="15" customHeight="1" x14ac:dyDescent="0.2">
      <c r="A7" s="7"/>
      <c r="B7" s="326" t="s">
        <v>28</v>
      </c>
      <c r="C7" s="327"/>
      <c r="D7" s="397"/>
      <c r="E7" s="322"/>
    </row>
    <row r="8" spans="1:5" ht="8.1" customHeight="1" x14ac:dyDescent="0.2">
      <c r="A8" s="7"/>
      <c r="B8" s="2"/>
      <c r="C8" s="328"/>
      <c r="D8" s="274"/>
      <c r="E8" s="322"/>
    </row>
    <row r="9" spans="1:5" ht="15" customHeight="1" x14ac:dyDescent="0.2">
      <c r="A9" s="7"/>
      <c r="B9" s="329" t="s">
        <v>138</v>
      </c>
      <c r="C9" s="583"/>
      <c r="D9" s="584"/>
      <c r="E9" s="322"/>
    </row>
    <row r="10" spans="1:5" ht="8.1" customHeight="1" x14ac:dyDescent="0.2">
      <c r="A10" s="7"/>
      <c r="B10" s="163"/>
      <c r="C10" s="328"/>
      <c r="D10" s="274"/>
      <c r="E10" s="322"/>
    </row>
    <row r="11" spans="1:5" ht="15" customHeight="1" x14ac:dyDescent="0.2">
      <c r="A11" s="7"/>
      <c r="B11" s="323" t="s">
        <v>16</v>
      </c>
      <c r="C11" s="585"/>
      <c r="D11" s="398"/>
      <c r="E11" s="322"/>
    </row>
    <row r="12" spans="1:5" ht="15" customHeight="1" x14ac:dyDescent="0.2">
      <c r="A12" s="7"/>
      <c r="B12" s="330" t="s">
        <v>17</v>
      </c>
      <c r="C12" s="586"/>
      <c r="D12" s="399"/>
      <c r="E12" s="322"/>
    </row>
    <row r="13" spans="1:5" ht="15" customHeight="1" x14ac:dyDescent="0.2">
      <c r="A13" s="7"/>
      <c r="B13" s="330" t="s">
        <v>649</v>
      </c>
      <c r="C13" s="712"/>
      <c r="D13" s="711"/>
      <c r="E13" s="322"/>
    </row>
    <row r="14" spans="1:5" ht="15" customHeight="1" x14ac:dyDescent="0.2">
      <c r="A14" s="7"/>
      <c r="B14" s="1033" t="s">
        <v>1238</v>
      </c>
      <c r="C14" s="712" t="s">
        <v>0</v>
      </c>
      <c r="D14" s="711"/>
      <c r="E14" s="322"/>
    </row>
    <row r="15" spans="1:5" ht="15" customHeight="1" x14ac:dyDescent="0.2">
      <c r="A15" s="7"/>
      <c r="B15" s="1033" t="s">
        <v>1333</v>
      </c>
      <c r="C15" s="712" t="s">
        <v>0</v>
      </c>
      <c r="D15" s="270"/>
      <c r="E15" s="322"/>
    </row>
    <row r="16" spans="1:5" ht="8.1" customHeight="1" x14ac:dyDescent="0.2">
      <c r="A16" s="7"/>
      <c r="B16" s="2"/>
      <c r="C16" s="1240"/>
      <c r="D16" s="270"/>
      <c r="E16" s="322"/>
    </row>
    <row r="17" spans="1:5" ht="36" customHeight="1" x14ac:dyDescent="0.2">
      <c r="A17" s="7"/>
      <c r="B17" s="635" t="s">
        <v>385</v>
      </c>
      <c r="C17" s="331">
        <v>2025</v>
      </c>
      <c r="D17" s="271"/>
      <c r="E17" s="322"/>
    </row>
    <row r="18" spans="1:5" ht="18" customHeight="1" x14ac:dyDescent="0.2">
      <c r="A18" s="332"/>
      <c r="B18" s="333"/>
      <c r="C18" s="334"/>
      <c r="D18" s="334"/>
      <c r="E18" s="335"/>
    </row>
  </sheetData>
  <sheetProtection algorithmName="SHA-512" hashValue="Sn/74xcxOUFx3kX6O4+72qPuPiOXnlVxlPB6RCyUlCbMsWIqaNTPoZqIafgWMyTQPugXeq0BvnC48rusNYbSig==" saltValue="tL2CRgshkz5YMet9/1pgpQ==" spinCount="100000" sheet="1" objects="1" scenarios="1"/>
  <customSheetViews>
    <customSheetView guid="{FF7014B8-726F-4A88-B434-EC34DD9149F9}" fitToPage="1">
      <selection activeCell="C5" sqref="C5"/>
      <pageMargins left="0.39370078740157483" right="0.39370078740157483" top="0.98425196850393704" bottom="0.98425196850393704" header="0.51181102362204722" footer="0.51181102362204722"/>
      <printOptions horizontalCentered="1" verticalCentered="1"/>
      <pageSetup paperSize="9" orientation="landscape" r:id="rId1"/>
      <headerFooter alignWithMargins="0">
        <oddHeader>&amp;L&amp;A, Seite &amp;P von &amp;N&amp;R&amp;D</oddHeader>
      </headerFooter>
    </customSheetView>
    <customSheetView guid="{AB984B78-CF90-47D3-BD7F-5805A1C1409B}" showPageBreaks="1" fitToPage="1" printArea="1">
      <selection activeCell="C7" sqref="C7"/>
      <pageMargins left="0.39370078740157483" right="0.39370078740157483" top="0.98425196850393704" bottom="0.98425196850393704" header="0.51181102362204722" footer="0.51181102362204722"/>
      <printOptions horizontalCentered="1" verticalCentered="1"/>
      <pageSetup paperSize="9" orientation="landscape" r:id="rId2"/>
      <headerFooter alignWithMargins="0">
        <oddHeader>&amp;L&amp;A, Seite &amp;P von &amp;N&amp;R&amp;D</oddHeader>
      </headerFooter>
    </customSheetView>
  </customSheetViews>
  <phoneticPr fontId="13" type="noConversion"/>
  <dataValidations count="5">
    <dataValidation type="whole" errorStyle="information" allowBlank="1" showInputMessage="1" showErrorMessage="1" errorTitle="Eingabe der Betriebsnummer" error="Nur Zahlen zwischen 10000000 und  10009999 erlaubt." sqref="D11" xr:uid="{00000000-0002-0000-0300-000000000000}">
      <formula1>10000000</formula1>
      <formula2>10009999</formula2>
    </dataValidation>
    <dataValidation type="whole" errorStyle="information" allowBlank="1" showInputMessage="1" showErrorMessage="1" errorTitle="Eingabe der Netznummer" error="Nur Zahlen zwischen 1 und 99 erlaubt." sqref="D12:D14 C12" xr:uid="{00000000-0002-0000-0300-000001000000}">
      <formula1>1</formula1>
      <formula2>99</formula2>
    </dataValidation>
    <dataValidation type="date" operator="greaterThanOrEqual" allowBlank="1" showInputMessage="1" showErrorMessage="1" errorTitle="Unzulässiges Datum!" error="Bitte geben Sie das korrekte Datum ein." sqref="C5:D5" xr:uid="{00000000-0002-0000-0300-000002000000}">
      <formula1>42125</formula1>
    </dataValidation>
    <dataValidation type="whole" errorStyle="information" allowBlank="1" showInputMessage="1" showErrorMessage="1" errorTitle="Eingabe der Betriebsnummer" error="Nur Zahlen zwischen 10000000 und  10009999 erlaubt." sqref="C11" xr:uid="{00000000-0002-0000-0300-000003000000}">
      <formula1>10000000</formula1>
      <formula2>20000000</formula2>
    </dataValidation>
    <dataValidation errorStyle="information" allowBlank="1" showInputMessage="1" showErrorMessage="1" errorTitle="Eingabe der Netznummer" error="Nur Zahlen zwischen 1 und 99 erlaubt." sqref="C13" xr:uid="{00000000-0002-0000-0300-000004000000}"/>
  </dataValidations>
  <printOptions horizontalCentered="1" verticalCentered="1"/>
  <pageMargins left="0.39370078740157483" right="0.39370078740157483" top="0.98425196850393704" bottom="0.98425196850393704" header="0.51181102362204722" footer="0.51181102362204722"/>
  <pageSetup paperSize="9" orientation="landscape" r:id="rId3"/>
  <headerFooter alignWithMargins="0">
    <oddHeader>&amp;L&amp;A, Seite &amp;P von &amp;N&amp;R&amp;D</oddHeader>
  </headerFooter>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Title="Eingabe der Netznummer" error="Nur Zahlen zwischen 1 und 99 erlaubt." xr:uid="{E639FC0B-4B04-456E-8880-7AB41F6BECC6}">
          <x14:formula1>
            <xm:f>Listen!$B$12:$B$14</xm:f>
          </x14:formula1>
          <xm:sqref>C14</xm:sqref>
        </x14:dataValidation>
        <x14:dataValidation type="list" allowBlank="1" showInputMessage="1" showErrorMessage="1" xr:uid="{A71EC078-F141-4BE7-A794-1C37C7DCC009}">
          <x14:formula1>
            <xm:f>Listen!$N$8:$N$10</xm:f>
          </x14:formula1>
          <xm:sqref>C15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tabColor indexed="43"/>
    <pageSetUpPr fitToPage="1"/>
  </sheetPr>
  <dimension ref="A1:G27"/>
  <sheetViews>
    <sheetView showGridLines="0" zoomScale="85" zoomScaleNormal="85" workbookViewId="0"/>
  </sheetViews>
  <sheetFormatPr baseColWidth="10" defaultRowHeight="14.25" x14ac:dyDescent="0.2"/>
  <cols>
    <col min="1" max="1" width="2.7109375" style="11" customWidth="1"/>
    <col min="2" max="2" width="104.5703125" style="11" customWidth="1"/>
    <col min="3" max="3" width="17.7109375" style="11" customWidth="1"/>
    <col min="4" max="4" width="2.7109375" style="11" customWidth="1"/>
    <col min="5" max="5" width="11.42578125" style="11"/>
    <col min="6" max="8" width="16.7109375" style="11" customWidth="1"/>
    <col min="9" max="16384" width="11.42578125" style="11"/>
  </cols>
  <sheetData>
    <row r="1" spans="1:7" ht="30" customHeight="1" x14ac:dyDescent="0.2">
      <c r="B1" s="36" t="str">
        <f>"A1. Umsatzerlöse aus Elektrizitätsverteilung " &amp; 'A. Allgemeine Informationen'!C17</f>
        <v>A1. Umsatzerlöse aus Elektrizitätsverteilung 2025</v>
      </c>
    </row>
    <row r="2" spans="1:7" ht="12" customHeight="1" thickBot="1" x14ac:dyDescent="0.25">
      <c r="B2" s="155"/>
    </row>
    <row r="3" spans="1:7" s="41" customFormat="1" ht="18" customHeight="1" x14ac:dyDescent="0.2">
      <c r="B3" s="680" t="s">
        <v>107</v>
      </c>
      <c r="C3" s="631" t="s">
        <v>115</v>
      </c>
    </row>
    <row r="4" spans="1:7" s="41" customFormat="1" ht="15" customHeight="1" x14ac:dyDescent="0.2">
      <c r="B4" s="42" t="s">
        <v>1054</v>
      </c>
      <c r="C4" s="43"/>
      <c r="G4" s="141"/>
    </row>
    <row r="5" spans="1:7" s="41" customFormat="1" ht="15" customHeight="1" x14ac:dyDescent="0.2">
      <c r="B5" s="44" t="s">
        <v>14</v>
      </c>
      <c r="C5" s="43"/>
      <c r="G5" s="141"/>
    </row>
    <row r="6" spans="1:7" s="41" customFormat="1" ht="15" customHeight="1" x14ac:dyDescent="0.2">
      <c r="B6" s="42" t="s">
        <v>1055</v>
      </c>
      <c r="C6" s="43"/>
      <c r="G6" s="141"/>
    </row>
    <row r="7" spans="1:7" s="41" customFormat="1" ht="15" customHeight="1" x14ac:dyDescent="0.2">
      <c r="B7" s="42" t="s">
        <v>1056</v>
      </c>
      <c r="C7" s="43"/>
      <c r="G7" s="141"/>
    </row>
    <row r="8" spans="1:7" s="41" customFormat="1" ht="15" customHeight="1" x14ac:dyDescent="0.2">
      <c r="B8" s="42" t="s">
        <v>1057</v>
      </c>
      <c r="C8" s="43"/>
      <c r="G8" s="141"/>
    </row>
    <row r="9" spans="1:7" s="41" customFormat="1" ht="15" customHeight="1" x14ac:dyDescent="0.2">
      <c r="A9" s="45"/>
      <c r="B9" s="42" t="s">
        <v>1058</v>
      </c>
      <c r="C9" s="43"/>
      <c r="G9" s="141"/>
    </row>
    <row r="10" spans="1:7" s="41" customFormat="1" ht="15" customHeight="1" x14ac:dyDescent="0.2">
      <c r="B10" s="44" t="s">
        <v>1059</v>
      </c>
      <c r="C10" s="43"/>
      <c r="G10" s="141"/>
    </row>
    <row r="11" spans="1:7" s="41" customFormat="1" ht="15" customHeight="1" x14ac:dyDescent="0.2">
      <c r="B11" s="44" t="s">
        <v>1060</v>
      </c>
      <c r="C11" s="43"/>
      <c r="G11" s="141"/>
    </row>
    <row r="12" spans="1:7" s="41" customFormat="1" ht="15" customHeight="1" x14ac:dyDescent="0.2">
      <c r="A12" s="45"/>
      <c r="B12" s="46" t="s">
        <v>1061</v>
      </c>
      <c r="C12" s="43"/>
      <c r="G12" s="141"/>
    </row>
    <row r="13" spans="1:7" s="41" customFormat="1" ht="15" customHeight="1" x14ac:dyDescent="0.2">
      <c r="B13" s="821" t="s">
        <v>1062</v>
      </c>
      <c r="C13" s="820"/>
      <c r="G13" s="141"/>
    </row>
    <row r="14" spans="1:7" s="41" customFormat="1" ht="15" customHeight="1" x14ac:dyDescent="0.2">
      <c r="B14" s="821" t="s">
        <v>1063</v>
      </c>
      <c r="C14" s="820"/>
      <c r="G14" s="141"/>
    </row>
    <row r="15" spans="1:7" s="41" customFormat="1" ht="15" customHeight="1" x14ac:dyDescent="0.2">
      <c r="B15" s="821" t="s">
        <v>1064</v>
      </c>
      <c r="C15" s="820"/>
      <c r="G15" s="141"/>
    </row>
    <row r="16" spans="1:7" s="41" customFormat="1" ht="15" customHeight="1" x14ac:dyDescent="0.2">
      <c r="B16" s="822" t="s">
        <v>1065</v>
      </c>
      <c r="C16" s="43"/>
      <c r="G16" s="141"/>
    </row>
    <row r="17" spans="1:7" s="41" customFormat="1" ht="15" customHeight="1" x14ac:dyDescent="0.2">
      <c r="B17" s="822" t="s">
        <v>1304</v>
      </c>
      <c r="C17" s="820"/>
      <c r="D17" s="27"/>
      <c r="G17" s="141"/>
    </row>
    <row r="18" spans="1:7" s="41" customFormat="1" ht="15" customHeight="1" x14ac:dyDescent="0.2">
      <c r="B18" s="822" t="s">
        <v>1303</v>
      </c>
      <c r="C18" s="820"/>
      <c r="D18" s="27"/>
      <c r="G18" s="141"/>
    </row>
    <row r="19" spans="1:7" s="41" customFormat="1" ht="15" customHeight="1" x14ac:dyDescent="0.2">
      <c r="A19" s="3"/>
      <c r="B19" s="822" t="s">
        <v>1066</v>
      </c>
      <c r="C19" s="820"/>
      <c r="D19" s="3"/>
      <c r="G19" s="141"/>
    </row>
    <row r="20" spans="1:7" ht="15" customHeight="1" x14ac:dyDescent="0.2">
      <c r="B20" s="822" t="s">
        <v>1067</v>
      </c>
      <c r="C20" s="820"/>
      <c r="G20" s="167"/>
    </row>
    <row r="21" spans="1:7" ht="15" customHeight="1" x14ac:dyDescent="0.2">
      <c r="B21" s="822" t="s">
        <v>1068</v>
      </c>
      <c r="C21" s="820"/>
      <c r="G21" s="167"/>
    </row>
    <row r="22" spans="1:7" ht="15" customHeight="1" x14ac:dyDescent="0.2">
      <c r="B22" s="822" t="s">
        <v>1069</v>
      </c>
      <c r="C22" s="820"/>
      <c r="G22" s="167"/>
    </row>
    <row r="23" spans="1:7" ht="15" customHeight="1" thickBot="1" x14ac:dyDescent="0.25">
      <c r="B23" s="823" t="s">
        <v>1070</v>
      </c>
      <c r="C23" s="820"/>
      <c r="G23" s="167"/>
    </row>
    <row r="24" spans="1:7" ht="15" customHeight="1" thickTop="1" thickBot="1" x14ac:dyDescent="0.25">
      <c r="B24" s="824" t="s">
        <v>35</v>
      </c>
      <c r="C24" s="400">
        <f>SUM(C4:C23)</f>
        <v>0</v>
      </c>
      <c r="G24" s="167"/>
    </row>
    <row r="25" spans="1:7" x14ac:dyDescent="0.2">
      <c r="B25" s="47"/>
      <c r="C25" s="47"/>
    </row>
    <row r="26" spans="1:7" x14ac:dyDescent="0.2">
      <c r="B26" s="251"/>
      <c r="C26" s="27"/>
    </row>
    <row r="27" spans="1:7" x14ac:dyDescent="0.2">
      <c r="B27" s="47"/>
      <c r="C27" s="47"/>
    </row>
  </sheetData>
  <sheetProtection algorithmName="SHA-512" hashValue="iEilFcN1x2k5UP809QngbH+A6LsPFMXB0IL9z8yemvM0ndMzEX7WlPLwIzPTwa4MSyDu1q+g2g3RlUmzsqqL4w==" saltValue="fu33vecBW3PWZSkZUxbkiQ==" spinCount="100000" sheet="1" objects="1" scenarios="1"/>
  <customSheetViews>
    <customSheetView guid="{FF7014B8-726F-4A88-B434-EC34DD9149F9}" showGridLines="0" fitToPage="1">
      <selection activeCell="C4" sqref="C4"/>
      <pageMargins left="0.78740157499999996" right="0.78740157499999996" top="0.984251969" bottom="0.984251969" header="0.4921259845" footer="0.4921259845"/>
      <pageSetup paperSize="9" orientation="landscape" r:id="rId1"/>
      <headerFooter alignWithMargins="0">
        <oddHeader>&amp;L &amp;A, Seite &amp;P von &amp;N&amp;R&amp;D</oddHeader>
      </headerFooter>
    </customSheetView>
    <customSheetView guid="{AB984B78-CF90-47D3-BD7F-5805A1C1409B}" showPageBreaks="1" showGridLines="0" fitToPage="1">
      <selection activeCell="C4" sqref="C4"/>
      <pageMargins left="0.78740157499999996" right="0.78740157499999996" top="0.984251969" bottom="0.984251969" header="0.4921259845" footer="0.4921259845"/>
      <pageSetup paperSize="9" orientation="landscape" r:id="rId2"/>
      <headerFooter alignWithMargins="0">
        <oddHeader>&amp;L &amp;A, Seite &amp;P von &amp;N&amp;R&amp;D</oddHeader>
      </headerFooter>
    </customSheetView>
  </customSheetViews>
  <phoneticPr fontId="13" type="noConversion"/>
  <pageMargins left="0.78740157499999996" right="0.78740157499999996" top="0.984251969" bottom="0.984251969" header="0.4921259845" footer="0.4921259845"/>
  <pageSetup paperSize="9" orientation="landscape" r:id="rId3"/>
  <headerFooter alignWithMargins="0">
    <oddHeader>&amp;L &amp;A, Seite &amp;P von &amp;N&amp;R&amp;D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tabColor indexed="43"/>
    <pageSetUpPr fitToPage="1"/>
  </sheetPr>
  <dimension ref="A1:K30"/>
  <sheetViews>
    <sheetView showGridLines="0" topLeftCell="A4" zoomScale="85" zoomScaleNormal="85" workbookViewId="0"/>
  </sheetViews>
  <sheetFormatPr baseColWidth="10" defaultColWidth="19.28515625" defaultRowHeight="12.75" x14ac:dyDescent="0.2"/>
  <cols>
    <col min="1" max="1" width="2.7109375" style="18" customWidth="1"/>
    <col min="2" max="2" width="53.42578125" style="295" customWidth="1"/>
    <col min="3" max="11" width="17.7109375" style="295" customWidth="1"/>
    <col min="12" max="12" width="2.7109375" style="58" customWidth="1"/>
    <col min="13" max="16384" width="19.28515625" style="58"/>
  </cols>
  <sheetData>
    <row r="1" spans="1:11" ht="30" customHeight="1" x14ac:dyDescent="0.2">
      <c r="A1" s="58"/>
      <c r="B1" s="37" t="str">
        <f>"A2. Überleitung von der handelsrechtlichen Bilanz " &amp; 'A. Allgemeine Informationen'!C17 &amp;" zum elektronischen Datenerhebungsbogen"</f>
        <v>A2. Überleitung von der handelsrechtlichen Bilanz 2025 zum elektronischen Datenerhebungsbogen</v>
      </c>
      <c r="C1" s="9"/>
      <c r="D1" s="9"/>
      <c r="E1" s="9"/>
      <c r="F1" s="9"/>
      <c r="G1" s="9"/>
      <c r="H1" s="9"/>
      <c r="I1" s="9"/>
      <c r="J1" s="9"/>
      <c r="K1" s="9"/>
    </row>
    <row r="2" spans="1:11" s="16" customFormat="1" ht="12" customHeight="1" thickBot="1" x14ac:dyDescent="0.25">
      <c r="A2" s="8"/>
      <c r="B2" s="8"/>
    </row>
    <row r="3" spans="1:11" s="111" customFormat="1" ht="18" customHeight="1" x14ac:dyDescent="0.2">
      <c r="B3" s="1307" t="s">
        <v>267</v>
      </c>
      <c r="C3" s="1305" t="s">
        <v>411</v>
      </c>
      <c r="D3" s="201" t="s">
        <v>154</v>
      </c>
      <c r="E3" s="118"/>
      <c r="F3" s="118"/>
      <c r="G3" s="117"/>
      <c r="H3" s="657" t="s">
        <v>155</v>
      </c>
      <c r="I3" s="827"/>
      <c r="J3" s="658"/>
      <c r="K3" s="659"/>
    </row>
    <row r="4" spans="1:11" s="111" customFormat="1" ht="180" customHeight="1" x14ac:dyDescent="0.2">
      <c r="B4" s="1308"/>
      <c r="C4" s="1306"/>
      <c r="D4" s="113" t="s">
        <v>108</v>
      </c>
      <c r="E4" s="112" t="s">
        <v>109</v>
      </c>
      <c r="F4" s="112" t="s">
        <v>110</v>
      </c>
      <c r="G4" s="112" t="s">
        <v>111</v>
      </c>
      <c r="H4" s="113" t="s">
        <v>412</v>
      </c>
      <c r="I4" s="113" t="s">
        <v>1074</v>
      </c>
      <c r="J4" s="113" t="s">
        <v>207</v>
      </c>
      <c r="K4" s="116" t="s">
        <v>113</v>
      </c>
    </row>
    <row r="5" spans="1:11" s="17" customFormat="1" ht="15" customHeight="1" x14ac:dyDescent="0.2">
      <c r="A5" s="61"/>
      <c r="B5" s="48" t="s">
        <v>59</v>
      </c>
      <c r="C5" s="401">
        <f>C6+C10+C15+C16</f>
        <v>0</v>
      </c>
      <c r="D5" s="402">
        <f>D6+D10+D15+D16</f>
        <v>0</v>
      </c>
      <c r="E5" s="402">
        <f>E6+E10+E15+E16</f>
        <v>0</v>
      </c>
      <c r="F5" s="402">
        <f>F6+F10+F15+F16</f>
        <v>0</v>
      </c>
      <c r="G5" s="402">
        <f>D5+E5+F5</f>
        <v>0</v>
      </c>
      <c r="H5" s="402">
        <f>H6+H10+H15+H16</f>
        <v>0</v>
      </c>
      <c r="I5" s="402">
        <f>I6+I10+I15+I16</f>
        <v>0</v>
      </c>
      <c r="J5" s="402">
        <f>J6+J10+J15+J16</f>
        <v>0</v>
      </c>
      <c r="K5" s="403">
        <f>K6+K10+K15+K16</f>
        <v>0</v>
      </c>
    </row>
    <row r="6" spans="1:11" s="17" customFormat="1" ht="15" customHeight="1" x14ac:dyDescent="0.2">
      <c r="A6" s="61"/>
      <c r="B6" s="48" t="s">
        <v>36</v>
      </c>
      <c r="C6" s="402">
        <f t="shared" ref="C6:K6" si="0">SUM(C7:C9)</f>
        <v>0</v>
      </c>
      <c r="D6" s="402">
        <f t="shared" si="0"/>
        <v>0</v>
      </c>
      <c r="E6" s="402">
        <f t="shared" si="0"/>
        <v>0</v>
      </c>
      <c r="F6" s="402">
        <f t="shared" si="0"/>
        <v>0</v>
      </c>
      <c r="G6" s="402">
        <f t="shared" si="0"/>
        <v>0</v>
      </c>
      <c r="H6" s="402">
        <f>SUM(H7:H9)</f>
        <v>0</v>
      </c>
      <c r="I6" s="402">
        <f>SUM(I7:I9)</f>
        <v>0</v>
      </c>
      <c r="J6" s="402">
        <f t="shared" si="0"/>
        <v>0</v>
      </c>
      <c r="K6" s="403">
        <f t="shared" si="0"/>
        <v>0</v>
      </c>
    </row>
    <row r="7" spans="1:11" s="17" customFormat="1" ht="15" customHeight="1" x14ac:dyDescent="0.2">
      <c r="A7" s="61"/>
      <c r="B7" s="49" t="s">
        <v>37</v>
      </c>
      <c r="C7" s="202"/>
      <c r="D7" s="203"/>
      <c r="E7" s="203"/>
      <c r="F7" s="203"/>
      <c r="G7" s="402">
        <f>D7+E7+F7</f>
        <v>0</v>
      </c>
      <c r="H7" s="203"/>
      <c r="I7" s="828"/>
      <c r="J7" s="203"/>
      <c r="K7" s="204"/>
    </row>
    <row r="8" spans="1:11" s="17" customFormat="1" ht="15" customHeight="1" x14ac:dyDescent="0.2">
      <c r="A8" s="61"/>
      <c r="B8" s="49" t="s">
        <v>38</v>
      </c>
      <c r="C8" s="202"/>
      <c r="D8" s="203"/>
      <c r="E8" s="203"/>
      <c r="F8" s="203"/>
      <c r="G8" s="402">
        <f>D8+E8+F8</f>
        <v>0</v>
      </c>
      <c r="H8" s="203"/>
      <c r="I8" s="828"/>
      <c r="J8" s="203"/>
      <c r="K8" s="204"/>
    </row>
    <row r="9" spans="1:11" s="17" customFormat="1" ht="15" customHeight="1" x14ac:dyDescent="0.2">
      <c r="A9" s="61"/>
      <c r="B9" s="49" t="s">
        <v>39</v>
      </c>
      <c r="C9" s="202"/>
      <c r="D9" s="203"/>
      <c r="E9" s="203"/>
      <c r="F9" s="203"/>
      <c r="G9" s="402">
        <f>D9+E9+F9</f>
        <v>0</v>
      </c>
      <c r="H9" s="203"/>
      <c r="I9" s="828"/>
      <c r="J9" s="203"/>
      <c r="K9" s="204"/>
    </row>
    <row r="10" spans="1:11" s="17" customFormat="1" ht="15" customHeight="1" x14ac:dyDescent="0.2">
      <c r="A10" s="61"/>
      <c r="B10" s="48" t="s">
        <v>40</v>
      </c>
      <c r="C10" s="401">
        <f>SUM(C11:C14)</f>
        <v>0</v>
      </c>
      <c r="D10" s="402">
        <f t="shared" ref="D10:K10" si="1">SUM(D11:D14)</f>
        <v>0</v>
      </c>
      <c r="E10" s="402">
        <f t="shared" si="1"/>
        <v>0</v>
      </c>
      <c r="F10" s="402">
        <f t="shared" si="1"/>
        <v>0</v>
      </c>
      <c r="G10" s="402">
        <f t="shared" si="1"/>
        <v>0</v>
      </c>
      <c r="H10" s="402">
        <f t="shared" si="1"/>
        <v>0</v>
      </c>
      <c r="I10" s="402">
        <f t="shared" si="1"/>
        <v>0</v>
      </c>
      <c r="J10" s="402">
        <f t="shared" si="1"/>
        <v>0</v>
      </c>
      <c r="K10" s="403">
        <f t="shared" si="1"/>
        <v>0</v>
      </c>
    </row>
    <row r="11" spans="1:11" ht="15" customHeight="1" x14ac:dyDescent="0.2">
      <c r="A11" s="61"/>
      <c r="B11" s="49" t="s">
        <v>41</v>
      </c>
      <c r="C11" s="202"/>
      <c r="D11" s="203"/>
      <c r="E11" s="203"/>
      <c r="F11" s="203"/>
      <c r="G11" s="402">
        <f t="shared" ref="G11:G28" si="2">D11+E11+F11</f>
        <v>0</v>
      </c>
      <c r="H11" s="203"/>
      <c r="I11" s="828"/>
      <c r="J11" s="203"/>
      <c r="K11" s="204"/>
    </row>
    <row r="12" spans="1:11" ht="15" customHeight="1" x14ac:dyDescent="0.2">
      <c r="A12" s="61"/>
      <c r="B12" s="49" t="s">
        <v>42</v>
      </c>
      <c r="C12" s="202"/>
      <c r="D12" s="203"/>
      <c r="E12" s="203"/>
      <c r="F12" s="203"/>
      <c r="G12" s="402">
        <f t="shared" si="2"/>
        <v>0</v>
      </c>
      <c r="H12" s="203"/>
      <c r="I12" s="828"/>
      <c r="J12" s="203"/>
      <c r="K12" s="204"/>
    </row>
    <row r="13" spans="1:11" s="17" customFormat="1" ht="15" customHeight="1" x14ac:dyDescent="0.2">
      <c r="A13" s="61"/>
      <c r="B13" s="49" t="s">
        <v>43</v>
      </c>
      <c r="C13" s="202"/>
      <c r="D13" s="203"/>
      <c r="E13" s="203"/>
      <c r="F13" s="203"/>
      <c r="G13" s="402">
        <f t="shared" si="2"/>
        <v>0</v>
      </c>
      <c r="H13" s="203"/>
      <c r="I13" s="828"/>
      <c r="J13" s="203"/>
      <c r="K13" s="204"/>
    </row>
    <row r="14" spans="1:11" ht="30" customHeight="1" x14ac:dyDescent="0.2">
      <c r="A14" s="61"/>
      <c r="B14" s="49" t="s">
        <v>117</v>
      </c>
      <c r="C14" s="202"/>
      <c r="D14" s="203"/>
      <c r="E14" s="203"/>
      <c r="F14" s="203"/>
      <c r="G14" s="402">
        <f t="shared" si="2"/>
        <v>0</v>
      </c>
      <c r="H14" s="203"/>
      <c r="I14" s="828"/>
      <c r="J14" s="203"/>
      <c r="K14" s="204"/>
    </row>
    <row r="15" spans="1:11" ht="15" customHeight="1" x14ac:dyDescent="0.2">
      <c r="A15" s="61"/>
      <c r="B15" s="48" t="s">
        <v>44</v>
      </c>
      <c r="C15" s="202"/>
      <c r="D15" s="203"/>
      <c r="E15" s="203"/>
      <c r="F15" s="203"/>
      <c r="G15" s="402">
        <f t="shared" si="2"/>
        <v>0</v>
      </c>
      <c r="H15" s="203"/>
      <c r="I15" s="828"/>
      <c r="J15" s="203"/>
      <c r="K15" s="204"/>
    </row>
    <row r="16" spans="1:11" ht="15" customHeight="1" thickBot="1" x14ac:dyDescent="0.25">
      <c r="A16" s="61"/>
      <c r="B16" s="52" t="s">
        <v>45</v>
      </c>
      <c r="C16" s="205"/>
      <c r="D16" s="206"/>
      <c r="E16" s="206"/>
      <c r="F16" s="206"/>
      <c r="G16" s="404">
        <f t="shared" si="2"/>
        <v>0</v>
      </c>
      <c r="H16" s="206"/>
      <c r="I16" s="829"/>
      <c r="J16" s="206"/>
      <c r="K16" s="207"/>
    </row>
    <row r="17" spans="1:11" s="17" customFormat="1" ht="15" customHeight="1" x14ac:dyDescent="0.2">
      <c r="A17" s="61"/>
      <c r="B17" s="53" t="s">
        <v>46</v>
      </c>
      <c r="C17" s="405">
        <f>C18+SUM(C24:C29)</f>
        <v>0</v>
      </c>
      <c r="D17" s="406">
        <f t="shared" ref="D17:K17" si="3">D18+SUM(D24:D29)</f>
        <v>0</v>
      </c>
      <c r="E17" s="406">
        <f t="shared" si="3"/>
        <v>0</v>
      </c>
      <c r="F17" s="406">
        <f t="shared" si="3"/>
        <v>0</v>
      </c>
      <c r="G17" s="406">
        <f t="shared" si="3"/>
        <v>0</v>
      </c>
      <c r="H17" s="406">
        <f t="shared" si="3"/>
        <v>0</v>
      </c>
      <c r="I17" s="406">
        <f t="shared" ref="I17" si="4">I18+SUM(I24:I29)</f>
        <v>0</v>
      </c>
      <c r="J17" s="406">
        <f t="shared" si="3"/>
        <v>0</v>
      </c>
      <c r="K17" s="407">
        <f t="shared" si="3"/>
        <v>0</v>
      </c>
    </row>
    <row r="18" spans="1:11" ht="15" customHeight="1" x14ac:dyDescent="0.2">
      <c r="A18" s="61"/>
      <c r="B18" s="48" t="s">
        <v>47</v>
      </c>
      <c r="C18" s="401">
        <f>SUM(C19:C23)</f>
        <v>0</v>
      </c>
      <c r="D18" s="402">
        <f t="shared" ref="D18:K18" si="5">SUM(D19:D23)</f>
        <v>0</v>
      </c>
      <c r="E18" s="402">
        <f t="shared" si="5"/>
        <v>0</v>
      </c>
      <c r="F18" s="402">
        <f t="shared" si="5"/>
        <v>0</v>
      </c>
      <c r="G18" s="402">
        <f t="shared" si="5"/>
        <v>0</v>
      </c>
      <c r="H18" s="402">
        <f t="shared" si="5"/>
        <v>0</v>
      </c>
      <c r="I18" s="402">
        <f t="shared" ref="I18" si="6">SUM(I19:I23)</f>
        <v>0</v>
      </c>
      <c r="J18" s="402">
        <f t="shared" si="5"/>
        <v>0</v>
      </c>
      <c r="K18" s="403">
        <f t="shared" si="5"/>
        <v>0</v>
      </c>
    </row>
    <row r="19" spans="1:11" s="17" customFormat="1" ht="15" customHeight="1" x14ac:dyDescent="0.2">
      <c r="A19" s="61"/>
      <c r="B19" s="49" t="s">
        <v>48</v>
      </c>
      <c r="C19" s="202"/>
      <c r="D19" s="203"/>
      <c r="E19" s="203"/>
      <c r="F19" s="203"/>
      <c r="G19" s="402">
        <f t="shared" si="2"/>
        <v>0</v>
      </c>
      <c r="H19" s="203"/>
      <c r="I19" s="828"/>
      <c r="J19" s="203"/>
      <c r="K19" s="204"/>
    </row>
    <row r="20" spans="1:11" s="17" customFormat="1" ht="15" customHeight="1" x14ac:dyDescent="0.2">
      <c r="A20" s="61"/>
      <c r="B20" s="49" t="s">
        <v>49</v>
      </c>
      <c r="C20" s="202"/>
      <c r="D20" s="203"/>
      <c r="E20" s="203"/>
      <c r="F20" s="203"/>
      <c r="G20" s="402">
        <f t="shared" si="2"/>
        <v>0</v>
      </c>
      <c r="H20" s="203"/>
      <c r="I20" s="828"/>
      <c r="J20" s="203"/>
      <c r="K20" s="204"/>
    </row>
    <row r="21" spans="1:11" s="17" customFormat="1" ht="15" customHeight="1" x14ac:dyDescent="0.2">
      <c r="A21" s="61"/>
      <c r="B21" s="49" t="s">
        <v>50</v>
      </c>
      <c r="C21" s="202"/>
      <c r="D21" s="203"/>
      <c r="E21" s="203"/>
      <c r="F21" s="203"/>
      <c r="G21" s="402">
        <f t="shared" si="2"/>
        <v>0</v>
      </c>
      <c r="H21" s="203"/>
      <c r="I21" s="828"/>
      <c r="J21" s="203"/>
      <c r="K21" s="204"/>
    </row>
    <row r="22" spans="1:11" ht="15" customHeight="1" x14ac:dyDescent="0.2">
      <c r="A22" s="61"/>
      <c r="B22" s="49" t="s">
        <v>51</v>
      </c>
      <c r="C22" s="202"/>
      <c r="D22" s="203"/>
      <c r="E22" s="203"/>
      <c r="F22" s="203"/>
      <c r="G22" s="402">
        <f t="shared" si="2"/>
        <v>0</v>
      </c>
      <c r="H22" s="203"/>
      <c r="I22" s="828"/>
      <c r="J22" s="203"/>
      <c r="K22" s="204"/>
    </row>
    <row r="23" spans="1:11" ht="15" customHeight="1" x14ac:dyDescent="0.2">
      <c r="A23" s="61"/>
      <c r="B23" s="49" t="s">
        <v>52</v>
      </c>
      <c r="C23" s="202"/>
      <c r="D23" s="203"/>
      <c r="E23" s="203"/>
      <c r="F23" s="203"/>
      <c r="G23" s="402">
        <f t="shared" si="2"/>
        <v>0</v>
      </c>
      <c r="H23" s="203"/>
      <c r="I23" s="828"/>
      <c r="J23" s="203"/>
      <c r="K23" s="204"/>
    </row>
    <row r="24" spans="1:11" ht="15" customHeight="1" x14ac:dyDescent="0.2">
      <c r="A24" s="61"/>
      <c r="B24" s="48" t="s">
        <v>53</v>
      </c>
      <c r="C24" s="202"/>
      <c r="D24" s="203"/>
      <c r="E24" s="203"/>
      <c r="F24" s="203"/>
      <c r="G24" s="402">
        <f t="shared" si="2"/>
        <v>0</v>
      </c>
      <c r="H24" s="203"/>
      <c r="I24" s="828"/>
      <c r="J24" s="203"/>
      <c r="K24" s="204"/>
    </row>
    <row r="25" spans="1:11" ht="15" customHeight="1" x14ac:dyDescent="0.2">
      <c r="A25" s="61"/>
      <c r="B25" s="48" t="s">
        <v>54</v>
      </c>
      <c r="C25" s="202"/>
      <c r="D25" s="203"/>
      <c r="E25" s="203"/>
      <c r="F25" s="203"/>
      <c r="G25" s="402">
        <f t="shared" si="2"/>
        <v>0</v>
      </c>
      <c r="H25" s="203"/>
      <c r="I25" s="828"/>
      <c r="J25" s="203"/>
      <c r="K25" s="204"/>
    </row>
    <row r="26" spans="1:11" s="17" customFormat="1" ht="15" customHeight="1" x14ac:dyDescent="0.2">
      <c r="A26" s="61"/>
      <c r="B26" s="48" t="s">
        <v>55</v>
      </c>
      <c r="C26" s="202"/>
      <c r="D26" s="203"/>
      <c r="E26" s="203"/>
      <c r="F26" s="203"/>
      <c r="G26" s="402">
        <f t="shared" si="2"/>
        <v>0</v>
      </c>
      <c r="H26" s="203"/>
      <c r="I26" s="828"/>
      <c r="J26" s="203"/>
      <c r="K26" s="204"/>
    </row>
    <row r="27" spans="1:11" s="17" customFormat="1" ht="15" customHeight="1" x14ac:dyDescent="0.2">
      <c r="A27" s="61"/>
      <c r="B27" s="48" t="s">
        <v>56</v>
      </c>
      <c r="C27" s="202"/>
      <c r="D27" s="203"/>
      <c r="E27" s="203"/>
      <c r="F27" s="203"/>
      <c r="G27" s="402">
        <f t="shared" si="2"/>
        <v>0</v>
      </c>
      <c r="H27" s="203"/>
      <c r="I27" s="828"/>
      <c r="J27" s="203"/>
      <c r="K27" s="204"/>
    </row>
    <row r="28" spans="1:11" s="17" customFormat="1" ht="15" customHeight="1" x14ac:dyDescent="0.2">
      <c r="A28" s="61"/>
      <c r="B28" s="48" t="s">
        <v>57</v>
      </c>
      <c r="C28" s="202"/>
      <c r="D28" s="203"/>
      <c r="E28" s="203"/>
      <c r="F28" s="203"/>
      <c r="G28" s="402">
        <f t="shared" si="2"/>
        <v>0</v>
      </c>
      <c r="H28" s="203"/>
      <c r="I28" s="828"/>
      <c r="J28" s="203"/>
      <c r="K28" s="204"/>
    </row>
    <row r="29" spans="1:11" ht="15" customHeight="1" thickBot="1" x14ac:dyDescent="0.25">
      <c r="A29" s="61"/>
      <c r="B29" s="54" t="s">
        <v>58</v>
      </c>
      <c r="C29" s="208"/>
      <c r="D29" s="208"/>
      <c r="E29" s="209"/>
      <c r="F29" s="209"/>
      <c r="G29" s="408">
        <f>D29+E29+F29</f>
        <v>0</v>
      </c>
      <c r="H29" s="209"/>
      <c r="I29" s="209"/>
      <c r="J29" s="209"/>
      <c r="K29" s="210"/>
    </row>
    <row r="30" spans="1:11" ht="8.25" customHeight="1" x14ac:dyDescent="0.2"/>
  </sheetData>
  <sheetProtection algorithmName="SHA-512" hashValue="LvuXwCsXETJGFp9NIZfUy+u4ImeypoksMYPOZ3XVsfU36mh6jrIgTmhJfWKuz6H/8qzZaRV5DNbfQjpadrrhjg==" saltValue="Zi4ytvKpHFFTn0kF8cFe7g==" spinCount="100000" sheet="1" objects="1" scenarios="1"/>
  <customSheetViews>
    <customSheetView guid="{FF7014B8-726F-4A88-B434-EC34DD9149F9}" showGridLines="0" fitToPage="1">
      <selection activeCell="C7" sqref="C7"/>
      <pageMargins left="0.78740157499999996" right="0.78740157499999996" top="0.984251969" bottom="0.984251969" header="0.4921259845" footer="0.4921259845"/>
      <pageSetup paperSize="9" scale="54" orientation="landscape" r:id="rId1"/>
      <headerFooter alignWithMargins="0">
        <oddHeader>&amp;L &amp;A, Seite &amp;P von &amp;N&amp;R&amp;D</oddHeader>
      </headerFooter>
    </customSheetView>
    <customSheetView guid="{AB984B78-CF90-47D3-BD7F-5805A1C1409B}" scale="85" showPageBreaks="1" showGridLines="0" fitToPage="1" printArea="1">
      <selection activeCell="C7" sqref="C7"/>
      <pageMargins left="0.78740157499999996" right="0.78740157499999996" top="0.984251969" bottom="0.984251969" header="0.4921259845" footer="0.4921259845"/>
      <pageSetup paperSize="9" scale="55" orientation="landscape" r:id="rId2"/>
      <headerFooter alignWithMargins="0">
        <oddHeader>&amp;L &amp;A, Seite &amp;P von &amp;N&amp;R&amp;D</oddHeader>
      </headerFooter>
    </customSheetView>
  </customSheetViews>
  <mergeCells count="2">
    <mergeCell ref="C3:C4"/>
    <mergeCell ref="B3:B4"/>
  </mergeCells>
  <phoneticPr fontId="13" type="noConversion"/>
  <pageMargins left="0.78740157499999996" right="0.78740157499999996" top="0.984251969" bottom="0.984251969" header="0.4921259845" footer="0.4921259845"/>
  <pageSetup paperSize="9" scale="65" orientation="landscape" r:id="rId3"/>
  <headerFooter alignWithMargins="0">
    <oddHeader>&amp;L &amp;A, Seite &amp;P von &amp;N&amp;R&amp;D</oddHeader>
  </headerFooter>
  <ignoredErrors>
    <ignoredError sqref="G5:G6 G10"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tabColor indexed="43"/>
    <pageSetUpPr fitToPage="1"/>
  </sheetPr>
  <dimension ref="A1:L30"/>
  <sheetViews>
    <sheetView showGridLines="0" zoomScale="85" zoomScaleNormal="85" zoomScalePageLayoutView="55" workbookViewId="0"/>
  </sheetViews>
  <sheetFormatPr baseColWidth="10" defaultColWidth="19.28515625" defaultRowHeight="12.75" x14ac:dyDescent="0.2"/>
  <cols>
    <col min="1" max="1" width="2.7109375" style="295" customWidth="1"/>
    <col min="2" max="2" width="74.140625" style="295" customWidth="1"/>
    <col min="3" max="11" width="17.7109375" style="295" customWidth="1"/>
    <col min="12" max="12" width="2.7109375" style="58" customWidth="1"/>
    <col min="13" max="16384" width="19.28515625" style="58"/>
  </cols>
  <sheetData>
    <row r="1" spans="1:12" ht="30" customHeight="1" x14ac:dyDescent="0.2">
      <c r="A1" s="58"/>
      <c r="B1" s="38" t="str">
        <f>"A3. Überleitung von der handelsrechtlichen Gewinn- und Verlustrechnung " &amp; 'A. Allgemeine Informationen'!C17 &amp; " zum elektronischen Datenerhebungsbogen"</f>
        <v>A3. Überleitung von der handelsrechtlichen Gewinn- und Verlustrechnung 2025 zum elektronischen Datenerhebungsbogen</v>
      </c>
      <c r="C1" s="9"/>
      <c r="D1" s="28"/>
      <c r="E1" s="28"/>
      <c r="F1" s="28"/>
      <c r="G1" s="28"/>
      <c r="H1" s="28"/>
      <c r="I1" s="28"/>
      <c r="J1" s="28"/>
      <c r="K1" s="28"/>
    </row>
    <row r="2" spans="1:12" s="16" customFormat="1" ht="12" customHeight="1" thickBot="1" x14ac:dyDescent="0.25">
      <c r="A2" s="8"/>
      <c r="B2" s="8"/>
    </row>
    <row r="3" spans="1:12" s="111" customFormat="1" ht="18" customHeight="1" x14ac:dyDescent="0.2">
      <c r="A3" s="114"/>
      <c r="B3" s="1311" t="s">
        <v>267</v>
      </c>
      <c r="C3" s="1309" t="s">
        <v>413</v>
      </c>
      <c r="D3" s="201" t="s">
        <v>152</v>
      </c>
      <c r="E3" s="643"/>
      <c r="F3" s="643"/>
      <c r="G3" s="643"/>
      <c r="H3" s="644" t="s">
        <v>153</v>
      </c>
      <c r="I3" s="644"/>
      <c r="J3" s="645"/>
      <c r="K3" s="646"/>
      <c r="L3" s="14"/>
    </row>
    <row r="4" spans="1:12" s="111" customFormat="1" ht="180" customHeight="1" x14ac:dyDescent="0.2">
      <c r="A4" s="115"/>
      <c r="B4" s="1312"/>
      <c r="C4" s="1310"/>
      <c r="D4" s="112" t="s">
        <v>108</v>
      </c>
      <c r="E4" s="112" t="s">
        <v>109</v>
      </c>
      <c r="F4" s="112" t="s">
        <v>110</v>
      </c>
      <c r="G4" s="112" t="s">
        <v>114</v>
      </c>
      <c r="H4" s="113" t="s">
        <v>414</v>
      </c>
      <c r="I4" s="113" t="s">
        <v>1074</v>
      </c>
      <c r="J4" s="113" t="s">
        <v>112</v>
      </c>
      <c r="K4" s="116" t="s">
        <v>113</v>
      </c>
    </row>
    <row r="5" spans="1:12" s="17" customFormat="1" ht="15" customHeight="1" x14ac:dyDescent="0.2">
      <c r="A5" s="10"/>
      <c r="B5" s="59" t="s">
        <v>60</v>
      </c>
      <c r="C5" s="50"/>
      <c r="D5" s="50"/>
      <c r="E5" s="50"/>
      <c r="F5" s="50"/>
      <c r="G5" s="409">
        <f>F5+E5+D5</f>
        <v>0</v>
      </c>
      <c r="H5" s="50"/>
      <c r="I5" s="830"/>
      <c r="J5" s="50"/>
      <c r="K5" s="51"/>
    </row>
    <row r="6" spans="1:12" s="17" customFormat="1" ht="15" customHeight="1" x14ac:dyDescent="0.2">
      <c r="A6" s="10"/>
      <c r="B6" s="59" t="s">
        <v>61</v>
      </c>
      <c r="C6" s="50"/>
      <c r="D6" s="50"/>
      <c r="E6" s="50"/>
      <c r="F6" s="50"/>
      <c r="G6" s="409">
        <f>F6+E6+D6</f>
        <v>0</v>
      </c>
      <c r="H6" s="50"/>
      <c r="I6" s="830"/>
      <c r="J6" s="50"/>
      <c r="K6" s="51"/>
    </row>
    <row r="7" spans="1:12" ht="15" customHeight="1" x14ac:dyDescent="0.2">
      <c r="A7" s="10"/>
      <c r="B7" s="59" t="s">
        <v>62</v>
      </c>
      <c r="C7" s="50"/>
      <c r="D7" s="50"/>
      <c r="E7" s="50"/>
      <c r="F7" s="50"/>
      <c r="G7" s="409">
        <f>F7+E7+D7</f>
        <v>0</v>
      </c>
      <c r="H7" s="50"/>
      <c r="I7" s="830"/>
      <c r="J7" s="50"/>
      <c r="K7" s="51"/>
    </row>
    <row r="8" spans="1:12" ht="15" customHeight="1" x14ac:dyDescent="0.2">
      <c r="A8" s="10"/>
      <c r="B8" s="59" t="s">
        <v>63</v>
      </c>
      <c r="C8" s="50"/>
      <c r="D8" s="50"/>
      <c r="E8" s="50"/>
      <c r="F8" s="50"/>
      <c r="G8" s="409">
        <f>F8+E8+D8</f>
        <v>0</v>
      </c>
      <c r="H8" s="50"/>
      <c r="I8" s="830"/>
      <c r="J8" s="50"/>
      <c r="K8" s="51"/>
    </row>
    <row r="9" spans="1:12" ht="15" customHeight="1" x14ac:dyDescent="0.2">
      <c r="A9" s="10"/>
      <c r="B9" s="59" t="s">
        <v>64</v>
      </c>
      <c r="C9" s="50"/>
      <c r="D9" s="50"/>
      <c r="E9" s="50"/>
      <c r="F9" s="50"/>
      <c r="G9" s="409">
        <f t="shared" ref="G9:G17" si="0">F9+E9+D9</f>
        <v>0</v>
      </c>
      <c r="H9" s="50"/>
      <c r="I9" s="830"/>
      <c r="J9" s="50"/>
      <c r="K9" s="51"/>
    </row>
    <row r="10" spans="1:12" ht="15" customHeight="1" x14ac:dyDescent="0.2">
      <c r="A10" s="10"/>
      <c r="B10" s="59" t="s">
        <v>65</v>
      </c>
      <c r="C10" s="50"/>
      <c r="D10" s="50"/>
      <c r="E10" s="50"/>
      <c r="F10" s="50"/>
      <c r="G10" s="409">
        <f t="shared" si="0"/>
        <v>0</v>
      </c>
      <c r="H10" s="50"/>
      <c r="I10" s="830"/>
      <c r="J10" s="50"/>
      <c r="K10" s="51"/>
    </row>
    <row r="11" spans="1:12" ht="15" customHeight="1" x14ac:dyDescent="0.2">
      <c r="A11" s="10"/>
      <c r="B11" s="59" t="s">
        <v>66</v>
      </c>
      <c r="C11" s="50"/>
      <c r="D11" s="50"/>
      <c r="E11" s="50"/>
      <c r="F11" s="50"/>
      <c r="G11" s="409">
        <f t="shared" si="0"/>
        <v>0</v>
      </c>
      <c r="H11" s="50"/>
      <c r="I11" s="830"/>
      <c r="J11" s="50"/>
      <c r="K11" s="51"/>
    </row>
    <row r="12" spans="1:12" ht="15" customHeight="1" x14ac:dyDescent="0.2">
      <c r="A12" s="10"/>
      <c r="B12" s="59" t="s">
        <v>67</v>
      </c>
      <c r="C12" s="50"/>
      <c r="D12" s="50"/>
      <c r="E12" s="50"/>
      <c r="F12" s="50"/>
      <c r="G12" s="409">
        <f t="shared" si="0"/>
        <v>0</v>
      </c>
      <c r="H12" s="50"/>
      <c r="I12" s="830"/>
      <c r="J12" s="50"/>
      <c r="K12" s="51"/>
    </row>
    <row r="13" spans="1:12" ht="15" customHeight="1" x14ac:dyDescent="0.2">
      <c r="A13" s="10"/>
      <c r="B13" s="59" t="s">
        <v>68</v>
      </c>
      <c r="C13" s="50"/>
      <c r="D13" s="50"/>
      <c r="E13" s="50"/>
      <c r="F13" s="50"/>
      <c r="G13" s="409">
        <f t="shared" si="0"/>
        <v>0</v>
      </c>
      <c r="H13" s="50"/>
      <c r="I13" s="830"/>
      <c r="J13" s="50"/>
      <c r="K13" s="51"/>
    </row>
    <row r="14" spans="1:12" ht="15" customHeight="1" x14ac:dyDescent="0.2">
      <c r="A14" s="10"/>
      <c r="B14" s="59" t="s">
        <v>86</v>
      </c>
      <c r="C14" s="50"/>
      <c r="D14" s="50"/>
      <c r="E14" s="50"/>
      <c r="F14" s="50"/>
      <c r="G14" s="409">
        <f t="shared" si="0"/>
        <v>0</v>
      </c>
      <c r="H14" s="50"/>
      <c r="I14" s="830"/>
      <c r="J14" s="50"/>
      <c r="K14" s="51"/>
    </row>
    <row r="15" spans="1:12" ht="15" customHeight="1" x14ac:dyDescent="0.2">
      <c r="A15" s="10"/>
      <c r="B15" s="59" t="s">
        <v>136</v>
      </c>
      <c r="C15" s="50"/>
      <c r="D15" s="50"/>
      <c r="E15" s="50"/>
      <c r="F15" s="50"/>
      <c r="G15" s="409">
        <f t="shared" si="0"/>
        <v>0</v>
      </c>
      <c r="H15" s="50"/>
      <c r="I15" s="830"/>
      <c r="J15" s="50"/>
      <c r="K15" s="51"/>
    </row>
    <row r="16" spans="1:12" s="17" customFormat="1" ht="15" customHeight="1" x14ac:dyDescent="0.2">
      <c r="A16" s="10"/>
      <c r="B16" s="59" t="s">
        <v>69</v>
      </c>
      <c r="C16" s="50"/>
      <c r="D16" s="50"/>
      <c r="E16" s="50"/>
      <c r="F16" s="50"/>
      <c r="G16" s="409">
        <f t="shared" si="0"/>
        <v>0</v>
      </c>
      <c r="H16" s="50"/>
      <c r="I16" s="830"/>
      <c r="J16" s="50"/>
      <c r="K16" s="51"/>
    </row>
    <row r="17" spans="1:11" ht="15" customHeight="1" x14ac:dyDescent="0.2">
      <c r="A17" s="10"/>
      <c r="B17" s="59" t="s">
        <v>70</v>
      </c>
      <c r="C17" s="50"/>
      <c r="D17" s="50"/>
      <c r="E17" s="50"/>
      <c r="F17" s="50"/>
      <c r="G17" s="409">
        <f t="shared" si="0"/>
        <v>0</v>
      </c>
      <c r="H17" s="50"/>
      <c r="I17" s="830"/>
      <c r="J17" s="50"/>
      <c r="K17" s="51"/>
    </row>
    <row r="18" spans="1:11" ht="15" customHeight="1" x14ac:dyDescent="0.2">
      <c r="A18" s="10"/>
      <c r="B18" s="59" t="s">
        <v>71</v>
      </c>
      <c r="C18" s="409">
        <f>SUM(C5:C9,C10:C17)</f>
        <v>0</v>
      </c>
      <c r="D18" s="409">
        <f>SUM(D5:D9,D10:D17)</f>
        <v>0</v>
      </c>
      <c r="E18" s="409">
        <f>SUM(E5:E9,E10:E17)</f>
        <v>0</v>
      </c>
      <c r="F18" s="409">
        <f>SUM(F5:F9,F10:F17)</f>
        <v>0</v>
      </c>
      <c r="G18" s="409">
        <f t="shared" ref="G18:G29" si="1">F18+E18+D18</f>
        <v>0</v>
      </c>
      <c r="H18" s="409">
        <f>SUM(H5:H9,H10:H17)</f>
        <v>0</v>
      </c>
      <c r="I18" s="409">
        <f>SUM(I5:I9,I10:I17)</f>
        <v>0</v>
      </c>
      <c r="J18" s="409">
        <f>SUM(J5:J9,J10:J17)</f>
        <v>0</v>
      </c>
      <c r="K18" s="410">
        <f>SUM(K5:K9,K10:K17)</f>
        <v>0</v>
      </c>
    </row>
    <row r="19" spans="1:11" ht="15" customHeight="1" x14ac:dyDescent="0.2">
      <c r="A19" s="10"/>
      <c r="B19" s="59" t="s">
        <v>72</v>
      </c>
      <c r="C19" s="50"/>
      <c r="D19" s="50"/>
      <c r="E19" s="50"/>
      <c r="F19" s="50"/>
      <c r="G19" s="409">
        <f t="shared" si="1"/>
        <v>0</v>
      </c>
      <c r="H19" s="50"/>
      <c r="I19" s="830"/>
      <c r="J19" s="50"/>
      <c r="K19" s="51"/>
    </row>
    <row r="20" spans="1:11" s="17" customFormat="1" ht="15" customHeight="1" x14ac:dyDescent="0.2">
      <c r="A20" s="10"/>
      <c r="B20" s="59" t="s">
        <v>73</v>
      </c>
      <c r="C20" s="50"/>
      <c r="D20" s="50"/>
      <c r="E20" s="50"/>
      <c r="F20" s="50"/>
      <c r="G20" s="409">
        <f t="shared" si="1"/>
        <v>0</v>
      </c>
      <c r="H20" s="50"/>
      <c r="I20" s="830"/>
      <c r="J20" s="50"/>
      <c r="K20" s="51"/>
    </row>
    <row r="21" spans="1:11" s="17" customFormat="1" ht="15" customHeight="1" x14ac:dyDescent="0.2">
      <c r="A21" s="10"/>
      <c r="B21" s="59" t="s">
        <v>74</v>
      </c>
      <c r="C21" s="409">
        <f>C19+C20</f>
        <v>0</v>
      </c>
      <c r="D21" s="409">
        <f t="shared" ref="D21:K21" si="2">D19+D20</f>
        <v>0</v>
      </c>
      <c r="E21" s="409">
        <f t="shared" si="2"/>
        <v>0</v>
      </c>
      <c r="F21" s="409">
        <f t="shared" si="2"/>
        <v>0</v>
      </c>
      <c r="G21" s="409">
        <f t="shared" si="1"/>
        <v>0</v>
      </c>
      <c r="H21" s="409">
        <f>H19+H20</f>
        <v>0</v>
      </c>
      <c r="I21" s="409">
        <f>I19+I20</f>
        <v>0</v>
      </c>
      <c r="J21" s="409">
        <f t="shared" si="2"/>
        <v>0</v>
      </c>
      <c r="K21" s="410">
        <f t="shared" si="2"/>
        <v>0</v>
      </c>
    </row>
    <row r="22" spans="1:11" ht="15" customHeight="1" x14ac:dyDescent="0.2">
      <c r="A22" s="10"/>
      <c r="B22" s="59" t="s">
        <v>75</v>
      </c>
      <c r="C22" s="50"/>
      <c r="D22" s="50"/>
      <c r="E22" s="50"/>
      <c r="F22" s="50"/>
      <c r="G22" s="409">
        <f t="shared" si="1"/>
        <v>0</v>
      </c>
      <c r="H22" s="50"/>
      <c r="I22" s="830"/>
      <c r="J22" s="50"/>
      <c r="K22" s="51"/>
    </row>
    <row r="23" spans="1:11" ht="15" customHeight="1" x14ac:dyDescent="0.2">
      <c r="A23" s="10"/>
      <c r="B23" s="59" t="s">
        <v>76</v>
      </c>
      <c r="C23" s="50"/>
      <c r="D23" s="50"/>
      <c r="E23" s="50"/>
      <c r="F23" s="50"/>
      <c r="G23" s="409">
        <f t="shared" si="1"/>
        <v>0</v>
      </c>
      <c r="H23" s="50"/>
      <c r="I23" s="830"/>
      <c r="J23" s="50"/>
      <c r="K23" s="51"/>
    </row>
    <row r="24" spans="1:11" ht="15" customHeight="1" x14ac:dyDescent="0.2">
      <c r="A24" s="10"/>
      <c r="B24" s="59" t="s">
        <v>77</v>
      </c>
      <c r="C24" s="50"/>
      <c r="D24" s="50"/>
      <c r="E24" s="50"/>
      <c r="F24" s="50"/>
      <c r="G24" s="409">
        <f t="shared" si="1"/>
        <v>0</v>
      </c>
      <c r="H24" s="50"/>
      <c r="I24" s="830"/>
      <c r="J24" s="50"/>
      <c r="K24" s="51"/>
    </row>
    <row r="25" spans="1:11" ht="15" customHeight="1" x14ac:dyDescent="0.2">
      <c r="A25" s="10"/>
      <c r="B25" s="59" t="s">
        <v>78</v>
      </c>
      <c r="C25" s="50"/>
      <c r="D25" s="50"/>
      <c r="E25" s="50"/>
      <c r="F25" s="50"/>
      <c r="G25" s="409">
        <f t="shared" si="1"/>
        <v>0</v>
      </c>
      <c r="H25" s="50"/>
      <c r="I25" s="830"/>
      <c r="J25" s="50"/>
      <c r="K25" s="51"/>
    </row>
    <row r="26" spans="1:11" ht="15" customHeight="1" x14ac:dyDescent="0.2">
      <c r="A26" s="10"/>
      <c r="B26" s="59" t="s">
        <v>79</v>
      </c>
      <c r="C26" s="409">
        <f>SUM(C18,C21:C25)</f>
        <v>0</v>
      </c>
      <c r="D26" s="409">
        <f t="shared" ref="D26:K26" si="3">SUM(D18,D21:D25)</f>
        <v>0</v>
      </c>
      <c r="E26" s="409">
        <f t="shared" si="3"/>
        <v>0</v>
      </c>
      <c r="F26" s="409">
        <f t="shared" si="3"/>
        <v>0</v>
      </c>
      <c r="G26" s="409">
        <f t="shared" si="1"/>
        <v>0</v>
      </c>
      <c r="H26" s="409">
        <f>SUM(H18,H21:H25)</f>
        <v>0</v>
      </c>
      <c r="I26" s="409">
        <f>SUM(I18,I21:I25)</f>
        <v>0</v>
      </c>
      <c r="J26" s="409">
        <f t="shared" si="3"/>
        <v>0</v>
      </c>
      <c r="K26" s="410">
        <f t="shared" si="3"/>
        <v>0</v>
      </c>
    </row>
    <row r="27" spans="1:11" ht="15" customHeight="1" x14ac:dyDescent="0.2">
      <c r="A27" s="10"/>
      <c r="B27" s="59" t="s">
        <v>80</v>
      </c>
      <c r="C27" s="50"/>
      <c r="D27" s="50"/>
      <c r="E27" s="50"/>
      <c r="F27" s="50"/>
      <c r="G27" s="409">
        <f t="shared" si="1"/>
        <v>0</v>
      </c>
      <c r="H27" s="50"/>
      <c r="I27" s="830"/>
      <c r="J27" s="50"/>
      <c r="K27" s="51"/>
    </row>
    <row r="28" spans="1:11" ht="15" customHeight="1" x14ac:dyDescent="0.2">
      <c r="A28" s="10"/>
      <c r="B28" s="59" t="s">
        <v>81</v>
      </c>
      <c r="C28" s="50"/>
      <c r="D28" s="50"/>
      <c r="E28" s="50"/>
      <c r="F28" s="50"/>
      <c r="G28" s="409">
        <f t="shared" si="1"/>
        <v>0</v>
      </c>
      <c r="H28" s="50"/>
      <c r="I28" s="830"/>
      <c r="J28" s="50"/>
      <c r="K28" s="51"/>
    </row>
    <row r="29" spans="1:11" ht="15" customHeight="1" thickBot="1" x14ac:dyDescent="0.25">
      <c r="A29" s="10"/>
      <c r="B29" s="60" t="s">
        <v>82</v>
      </c>
      <c r="C29" s="411">
        <f>C26+C27+C28</f>
        <v>0</v>
      </c>
      <c r="D29" s="411">
        <f t="shared" ref="D29:K29" si="4">D26+D27+D28</f>
        <v>0</v>
      </c>
      <c r="E29" s="411">
        <f t="shared" si="4"/>
        <v>0</v>
      </c>
      <c r="F29" s="411">
        <f t="shared" si="4"/>
        <v>0</v>
      </c>
      <c r="G29" s="411">
        <f t="shared" si="1"/>
        <v>0</v>
      </c>
      <c r="H29" s="411">
        <f>H26+H27+H28</f>
        <v>0</v>
      </c>
      <c r="I29" s="411">
        <f>I26+I27+I28</f>
        <v>0</v>
      </c>
      <c r="J29" s="411">
        <f t="shared" si="4"/>
        <v>0</v>
      </c>
      <c r="K29" s="412">
        <f t="shared" si="4"/>
        <v>0</v>
      </c>
    </row>
    <row r="30" spans="1:11" s="41" customFormat="1" ht="7.5" customHeight="1" x14ac:dyDescent="0.2"/>
  </sheetData>
  <sheetProtection algorithmName="SHA-512" hashValue="rJzU4TkXmrqIebkx1Yw00WVJBhzEGeHY7SHapo/2eSvW1aFQicwYcSb+yVVbL6/1i2yb9A6r6xP1Z5ZXCxs7UQ==" saltValue="f9ONDwGVPMS42r0UIOZ+lg==" spinCount="100000" sheet="1" objects="1" scenarios="1"/>
  <customSheetViews>
    <customSheetView guid="{FF7014B8-726F-4A88-B434-EC34DD9149F9}" scale="85" showGridLines="0" fitToPage="1">
      <selection activeCell="C5" sqref="C5"/>
      <pageMargins left="0.78740157499999996" right="0.78740157499999996" top="0.984251969" bottom="0.984251969" header="0.4921259845" footer="0.4921259845"/>
      <pageSetup paperSize="9" scale="48" orientation="landscape" r:id="rId1"/>
      <headerFooter alignWithMargins="0">
        <oddHeader>&amp;L &amp;A, Seite &amp;P von &amp;N&amp;R&amp;D</oddHeader>
      </headerFooter>
    </customSheetView>
    <customSheetView guid="{AB984B78-CF90-47D3-BD7F-5805A1C1409B}" scale="85" showPageBreaks="1" showGridLines="0" fitToPage="1" printArea="1">
      <selection activeCell="C5" sqref="C5"/>
      <pageMargins left="0.78740157499999996" right="0.78740157499999996" top="0.984251969" bottom="0.984251969" header="0.4921259845" footer="0.4921259845"/>
      <pageSetup paperSize="9" scale="49" orientation="landscape" r:id="rId2"/>
      <headerFooter alignWithMargins="0">
        <oddHeader>&amp;L &amp;A, Seite &amp;P von &amp;N&amp;R&amp;D</oddHeader>
      </headerFooter>
    </customSheetView>
  </customSheetViews>
  <mergeCells count="2">
    <mergeCell ref="C3:C4"/>
    <mergeCell ref="B3:B4"/>
  </mergeCells>
  <phoneticPr fontId="13" type="noConversion"/>
  <pageMargins left="0.78740157499999996" right="0.78740157499999996" top="0.984251969" bottom="0.984251969" header="0.4921259845" footer="0.4921259845"/>
  <pageSetup paperSize="9" scale="59" orientation="landscape" r:id="rId3"/>
  <headerFooter alignWithMargins="0">
    <oddHeader>&amp;L &amp;A, Seite &amp;P von &amp;N&amp;R&amp;D</oddHeader>
  </headerFooter>
  <ignoredErrors>
    <ignoredError sqref="G18 G21 G26 G2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1">
    <tabColor indexed="43"/>
    <pageSetUpPr fitToPage="1"/>
  </sheetPr>
  <dimension ref="A1:BWA139"/>
  <sheetViews>
    <sheetView showGridLines="0" zoomScale="112" zoomScaleNormal="112" workbookViewId="0">
      <pane xSplit="2" ySplit="5" topLeftCell="C6" activePane="bottomRight" state="frozen"/>
      <selection pane="topRight" activeCell="C1" sqref="C1"/>
      <selection pane="bottomLeft" activeCell="A5" sqref="A5"/>
      <selection pane="bottomRight"/>
    </sheetView>
  </sheetViews>
  <sheetFormatPr baseColWidth="10" defaultColWidth="19.28515625" defaultRowHeight="12.75" x14ac:dyDescent="0.2"/>
  <cols>
    <col min="1" max="1" width="2.7109375" style="18" customWidth="1"/>
    <col min="2" max="2" width="70.28515625" style="295" customWidth="1"/>
    <col min="3" max="16" width="17.7109375" style="58" customWidth="1"/>
    <col min="17" max="17" width="2.7109375" style="58" customWidth="1"/>
    <col min="18" max="31" width="17.7109375" style="58" customWidth="1"/>
    <col min="32" max="32" width="2.7109375" style="58" customWidth="1"/>
    <col min="33" max="46" width="17.7109375" style="58" customWidth="1"/>
    <col min="47" max="47" width="2.7109375" style="58" customWidth="1"/>
    <col min="48" max="61" width="17.7109375" style="58" customWidth="1"/>
    <col min="62" max="62" width="2.7109375" style="58" customWidth="1"/>
    <col min="63" max="76" width="17.7109375" style="58" customWidth="1"/>
    <col min="77" max="77" width="2.7109375" style="58" customWidth="1"/>
    <col min="78" max="91" width="17.7109375" style="58" customWidth="1"/>
    <col min="92" max="92" width="2.7109375" style="58" customWidth="1"/>
    <col min="93" max="106" width="17.7109375" style="58" customWidth="1"/>
    <col min="107" max="107" width="2.7109375" style="58" customWidth="1"/>
    <col min="108" max="121" width="17.7109375" style="58" customWidth="1"/>
    <col min="122" max="122" width="2.7109375" style="58" customWidth="1"/>
    <col min="123" max="136" width="17.7109375" style="58" customWidth="1"/>
    <col min="137" max="137" width="2.7109375" style="58" customWidth="1"/>
    <col min="138" max="151" width="17.7109375" style="58" customWidth="1"/>
    <col min="152" max="152" width="2.7109375" style="58" customWidth="1"/>
    <col min="153" max="166" width="17.7109375" style="58" customWidth="1"/>
    <col min="167" max="167" width="2.7109375" style="58" customWidth="1"/>
    <col min="168" max="181" width="17.7109375" style="58" customWidth="1"/>
    <col min="182" max="182" width="2.7109375" style="58" customWidth="1"/>
    <col min="183" max="196" width="17.7109375" style="58" customWidth="1"/>
    <col min="197" max="197" width="2.7109375" style="58" customWidth="1"/>
    <col min="198" max="211" width="17.7109375" style="58" customWidth="1"/>
    <col min="212" max="212" width="2.7109375" style="58" customWidth="1"/>
    <col min="213" max="226" width="17.7109375" style="58" customWidth="1"/>
    <col min="227" max="227" width="2.7109375" style="58" customWidth="1"/>
    <col min="228" max="241" width="17.7109375" style="58" customWidth="1"/>
    <col min="242" max="242" width="2.7109375" style="58" customWidth="1"/>
    <col min="243" max="256" width="17.7109375" style="58" customWidth="1"/>
    <col min="257" max="257" width="2.7109375" style="58" customWidth="1"/>
    <col min="258" max="271" width="17.7109375" style="58" customWidth="1"/>
    <col min="272" max="272" width="2.7109375" style="58" customWidth="1"/>
    <col min="273" max="286" width="17.7109375" style="58" customWidth="1"/>
    <col min="287" max="287" width="2.7109375" style="58" customWidth="1"/>
    <col min="288" max="301" width="17.7109375" style="58" customWidth="1"/>
    <col min="302" max="302" width="2.7109375" style="58" customWidth="1"/>
    <col min="303" max="316" width="17.7109375" style="58" customWidth="1"/>
    <col min="317" max="317" width="2.7109375" style="58" customWidth="1"/>
    <col min="318" max="331" width="17.7109375" style="58" customWidth="1"/>
    <col min="332" max="332" width="2.7109375" style="58" customWidth="1"/>
    <col min="333" max="346" width="17.7109375" style="58" customWidth="1"/>
    <col min="347" max="347" width="2.7109375" style="58" customWidth="1"/>
    <col min="348" max="361" width="17.7109375" style="58" customWidth="1"/>
    <col min="362" max="362" width="2.7109375" style="58" customWidth="1"/>
    <col min="363" max="376" width="17.7109375" style="58" customWidth="1"/>
    <col min="377" max="377" width="2.7109375" style="58" customWidth="1"/>
    <col min="378" max="391" width="17.7109375" style="58" customWidth="1"/>
    <col min="392" max="392" width="2.7109375" style="58" customWidth="1"/>
    <col min="393" max="406" width="17.7109375" style="58" customWidth="1"/>
    <col min="407" max="407" width="2.7109375" style="58" customWidth="1"/>
    <col min="408" max="421" width="17.7109375" style="58" customWidth="1"/>
    <col min="422" max="422" width="2.7109375" style="58" customWidth="1"/>
    <col min="423" max="436" width="17.7109375" style="58" customWidth="1"/>
    <col min="437" max="437" width="2.7109375" style="58" customWidth="1"/>
    <col min="438" max="451" width="17.7109375" style="58" customWidth="1"/>
    <col min="452" max="452" width="2.7109375" style="58" customWidth="1"/>
    <col min="453" max="466" width="17.7109375" style="58" customWidth="1"/>
    <col min="467" max="467" width="2.7109375" style="58" customWidth="1"/>
    <col min="468" max="481" width="17.7109375" style="58" customWidth="1"/>
    <col min="482" max="482" width="2.7109375" style="58" customWidth="1"/>
    <col min="483" max="496" width="17.7109375" style="58" customWidth="1"/>
    <col min="497" max="497" width="2.7109375" style="58" customWidth="1"/>
    <col min="498" max="511" width="17.7109375" style="58" customWidth="1"/>
    <col min="512" max="512" width="2.7109375" style="58" customWidth="1"/>
    <col min="513" max="526" width="17.7109375" style="58" customWidth="1"/>
    <col min="527" max="527" width="2.7109375" style="58" customWidth="1"/>
    <col min="528" max="541" width="17.7109375" style="58" customWidth="1"/>
    <col min="542" max="542" width="2.7109375" style="58" customWidth="1"/>
    <col min="543" max="556" width="17.7109375" style="58" customWidth="1"/>
    <col min="557" max="557" width="2.7109375" style="58" customWidth="1"/>
    <col min="558" max="571" width="17.7109375" style="58" customWidth="1"/>
    <col min="572" max="572" width="2.7109375" style="58" customWidth="1"/>
    <col min="573" max="586" width="17.7109375" style="58" customWidth="1"/>
    <col min="587" max="587" width="2.7109375" style="58" customWidth="1"/>
    <col min="588" max="601" width="17.7109375" style="58" customWidth="1"/>
    <col min="602" max="602" width="2.7109375" style="58" customWidth="1"/>
    <col min="603" max="616" width="17.7109375" style="58" customWidth="1"/>
    <col min="617" max="617" width="2.7109375" style="58" customWidth="1"/>
    <col min="618" max="631" width="17.7109375" style="58" customWidth="1"/>
    <col min="632" max="632" width="2.7109375" style="58" customWidth="1"/>
    <col min="633" max="646" width="17.7109375" style="58" customWidth="1"/>
    <col min="647" max="647" width="2.7109375" style="58" customWidth="1"/>
    <col min="648" max="661" width="17.7109375" style="58" customWidth="1"/>
    <col min="662" max="662" width="2.7109375" style="58" customWidth="1"/>
    <col min="663" max="676" width="17.7109375" style="58" customWidth="1"/>
    <col min="677" max="677" width="2.7109375" style="58" customWidth="1"/>
    <col min="678" max="691" width="17.7109375" style="58" customWidth="1"/>
    <col min="692" max="692" width="2.7109375" style="58" customWidth="1"/>
    <col min="693" max="706" width="17.7109375" style="58" customWidth="1"/>
    <col min="707" max="707" width="2.7109375" style="58" customWidth="1"/>
    <col min="708" max="721" width="17.7109375" style="58" customWidth="1"/>
    <col min="722" max="722" width="2.7109375" style="58" customWidth="1"/>
    <col min="723" max="736" width="17.7109375" style="58" customWidth="1"/>
    <col min="737" max="737" width="2.7109375" style="58" customWidth="1"/>
    <col min="738" max="751" width="17.7109375" style="58" customWidth="1"/>
    <col min="752" max="752" width="2.7109375" style="58" customWidth="1"/>
    <col min="753" max="766" width="17.7109375" style="58" customWidth="1"/>
    <col min="767" max="767" width="2.7109375" style="58" customWidth="1"/>
    <col min="768" max="781" width="17.7109375" style="58" customWidth="1"/>
    <col min="782" max="782" width="2.7109375" style="58" customWidth="1"/>
    <col min="783" max="796" width="17.7109375" style="58" customWidth="1"/>
    <col min="797" max="797" width="2.7109375" style="58" customWidth="1"/>
    <col min="798" max="811" width="17.7109375" style="58" customWidth="1"/>
    <col min="812" max="812" width="2.7109375" style="58" customWidth="1"/>
    <col min="813" max="826" width="17.7109375" style="58" customWidth="1"/>
    <col min="827" max="827" width="2.7109375" style="58" customWidth="1"/>
    <col min="828" max="841" width="17.7109375" style="58" customWidth="1"/>
    <col min="842" max="842" width="2.7109375" style="58" customWidth="1"/>
    <col min="843" max="856" width="17.7109375" style="58" customWidth="1"/>
    <col min="857" max="857" width="2.7109375" style="58" customWidth="1"/>
    <col min="858" max="871" width="17.7109375" style="58" customWidth="1"/>
    <col min="872" max="872" width="2.7109375" style="58" customWidth="1"/>
    <col min="873" max="886" width="17.7109375" style="58" customWidth="1"/>
    <col min="887" max="887" width="2.7109375" style="58" customWidth="1"/>
    <col min="888" max="901" width="17.7109375" style="58" customWidth="1"/>
    <col min="902" max="902" width="2.7109375" style="58" customWidth="1"/>
    <col min="903" max="916" width="17.7109375" style="58" customWidth="1"/>
    <col min="917" max="917" width="2.7109375" style="58" customWidth="1"/>
    <col min="918" max="931" width="17.7109375" style="58" customWidth="1"/>
    <col min="932" max="932" width="2.7109375" style="58" customWidth="1"/>
    <col min="933" max="946" width="17.7109375" style="58" customWidth="1"/>
    <col min="947" max="947" width="2.7109375" style="58" customWidth="1"/>
    <col min="948" max="961" width="17.7109375" style="58" customWidth="1"/>
    <col min="962" max="962" width="2.7109375" style="58" customWidth="1"/>
    <col min="963" max="976" width="17.7109375" style="58" customWidth="1"/>
    <col min="977" max="977" width="2.7109375" style="58" customWidth="1"/>
    <col min="978" max="991" width="17.7109375" style="58" customWidth="1"/>
    <col min="992" max="992" width="2.7109375" style="58" customWidth="1"/>
    <col min="993" max="1006" width="17.7109375" style="58" customWidth="1"/>
    <col min="1007" max="1007" width="2.7109375" style="58" customWidth="1"/>
    <col min="1008" max="1021" width="17.7109375" style="58" customWidth="1"/>
    <col min="1022" max="1022" width="2.7109375" style="58" customWidth="1"/>
    <col min="1023" max="1036" width="17.7109375" style="58" customWidth="1"/>
    <col min="1037" max="1037" width="2.7109375" style="58" customWidth="1"/>
    <col min="1038" max="1051" width="17.7109375" style="58" customWidth="1"/>
    <col min="1052" max="1052" width="2.7109375" style="58" customWidth="1"/>
    <col min="1053" max="1066" width="17.7109375" style="58" customWidth="1"/>
    <col min="1067" max="1067" width="2.7109375" style="58" customWidth="1"/>
    <col min="1068" max="1081" width="17.7109375" style="58" customWidth="1"/>
    <col min="1082" max="1082" width="2.7109375" style="58" customWidth="1"/>
    <col min="1083" max="1096" width="17.7109375" style="58" customWidth="1"/>
    <col min="1097" max="1097" width="2.7109375" style="58" customWidth="1"/>
    <col min="1098" max="1111" width="17.7109375" style="58" customWidth="1"/>
    <col min="1112" max="1112" width="2.7109375" style="58" customWidth="1"/>
    <col min="1113" max="1126" width="17.7109375" style="58" customWidth="1"/>
    <col min="1127" max="1127" width="2.7109375" style="58" customWidth="1"/>
    <col min="1128" max="1141" width="17.7109375" style="58" customWidth="1"/>
    <col min="1142" max="1142" width="2.7109375" style="58" customWidth="1"/>
    <col min="1143" max="1156" width="17.7109375" style="58" customWidth="1"/>
    <col min="1157" max="1157" width="2.7109375" style="58" customWidth="1"/>
    <col min="1158" max="1171" width="17.7109375" style="58" customWidth="1"/>
    <col min="1172" max="1172" width="2.7109375" style="58" customWidth="1"/>
    <col min="1173" max="1186" width="17.7109375" style="58" customWidth="1"/>
    <col min="1187" max="1187" width="2.7109375" style="58" customWidth="1"/>
    <col min="1188" max="1201" width="17.7109375" style="58" customWidth="1"/>
    <col min="1202" max="1202" width="2.7109375" style="58" customWidth="1"/>
    <col min="1203" max="1216" width="17.7109375" style="58" customWidth="1"/>
    <col min="1217" max="1217" width="2.7109375" style="58" customWidth="1"/>
    <col min="1218" max="1231" width="17.7109375" style="58" customWidth="1"/>
    <col min="1232" max="1232" width="2.7109375" style="58" customWidth="1"/>
    <col min="1233" max="1246" width="17.7109375" style="58" customWidth="1"/>
    <col min="1247" max="1247" width="2.7109375" style="58" customWidth="1"/>
    <col min="1248" max="1261" width="17.7109375" style="58" customWidth="1"/>
    <col min="1262" max="1262" width="2.7109375" style="58" customWidth="1"/>
    <col min="1263" max="1276" width="17.7109375" style="58" customWidth="1"/>
    <col min="1277" max="1277" width="2.7109375" style="58" customWidth="1"/>
    <col min="1278" max="1291" width="17.7109375" style="58" customWidth="1"/>
    <col min="1292" max="1292" width="2.7109375" style="58" customWidth="1"/>
    <col min="1293" max="1306" width="17.7109375" style="58" customWidth="1"/>
    <col min="1307" max="1307" width="2.7109375" style="58" customWidth="1"/>
    <col min="1308" max="1321" width="17.7109375" style="58" customWidth="1"/>
    <col min="1322" max="1322" width="2.7109375" style="58" customWidth="1"/>
    <col min="1323" max="1336" width="17.7109375" style="58" customWidth="1"/>
    <col min="1337" max="1337" width="2.7109375" style="58" customWidth="1"/>
    <col min="1338" max="1351" width="17.7109375" style="58" customWidth="1"/>
    <col min="1352" max="1352" width="2.7109375" style="58" customWidth="1"/>
    <col min="1353" max="1366" width="17.7109375" style="58" customWidth="1"/>
    <col min="1367" max="1367" width="2.7109375" style="58" customWidth="1"/>
    <col min="1368" max="1381" width="17.7109375" style="58" customWidth="1"/>
    <col min="1382" max="1382" width="2.7109375" style="58" customWidth="1"/>
    <col min="1383" max="1396" width="17.7109375" style="58" customWidth="1"/>
    <col min="1397" max="1397" width="2.7109375" style="58" customWidth="1"/>
    <col min="1398" max="1411" width="17.7109375" style="58" customWidth="1"/>
    <col min="1412" max="1412" width="2.7109375" style="58" customWidth="1"/>
    <col min="1413" max="1426" width="17.7109375" style="58" customWidth="1"/>
    <col min="1427" max="1427" width="2.7109375" style="58" customWidth="1"/>
    <col min="1428" max="1441" width="17.7109375" style="58" customWidth="1"/>
    <col min="1442" max="1442" width="2.7109375" style="58" customWidth="1"/>
    <col min="1443" max="1456" width="17.7109375" style="58" customWidth="1"/>
    <col min="1457" max="1457" width="2.7109375" style="58" customWidth="1"/>
    <col min="1458" max="1471" width="17.7109375" style="58" customWidth="1"/>
    <col min="1472" max="1472" width="2.7109375" style="58" customWidth="1"/>
    <col min="1473" max="1486" width="17.7109375" style="58" customWidth="1"/>
    <col min="1487" max="1487" width="2.7109375" style="58" customWidth="1"/>
    <col min="1488" max="1501" width="17.7109375" style="58" customWidth="1"/>
    <col min="1502" max="1502" width="2.7109375" style="58" customWidth="1"/>
    <col min="1503" max="1516" width="17.7109375" style="58" customWidth="1"/>
    <col min="1517" max="1517" width="2.7109375" style="58" customWidth="1"/>
    <col min="1518" max="1531" width="17.7109375" style="58" customWidth="1"/>
    <col min="1532" max="1532" width="2.7109375" style="58" customWidth="1"/>
    <col min="1533" max="1546" width="17.7109375" style="58" customWidth="1"/>
    <col min="1547" max="1547" width="2.7109375" style="58" customWidth="1"/>
    <col min="1548" max="1561" width="17.7109375" style="58" customWidth="1"/>
    <col min="1562" max="1562" width="2.7109375" style="58" customWidth="1"/>
    <col min="1563" max="1576" width="17.7109375" style="58" customWidth="1"/>
    <col min="1577" max="1577" width="2.7109375" style="58" customWidth="1"/>
    <col min="1578" max="1591" width="17.7109375" style="58" customWidth="1"/>
    <col min="1592" max="1592" width="2.7109375" style="58" customWidth="1"/>
    <col min="1593" max="1606" width="17.7109375" style="58" customWidth="1"/>
    <col min="1607" max="1607" width="2.7109375" style="58" customWidth="1"/>
    <col min="1608" max="1621" width="17.7109375" style="58" customWidth="1"/>
    <col min="1622" max="1622" width="2.7109375" style="58" customWidth="1"/>
    <col min="1623" max="1636" width="17.7109375" style="58" customWidth="1"/>
    <col min="1637" max="1637" width="2.7109375" style="58" customWidth="1"/>
    <col min="1638" max="1651" width="17.7109375" style="58" customWidth="1"/>
    <col min="1652" max="1652" width="2.7109375" style="58" customWidth="1"/>
    <col min="1653" max="1666" width="17.7109375" style="58" customWidth="1"/>
    <col min="1667" max="1667" width="2.7109375" style="58" customWidth="1"/>
    <col min="1668" max="1681" width="17.7109375" style="58" customWidth="1"/>
    <col min="1682" max="1682" width="2.7109375" style="58" customWidth="1"/>
    <col min="1683" max="1696" width="17.7109375" style="58" customWidth="1"/>
    <col min="1697" max="1697" width="2.7109375" style="58" customWidth="1"/>
    <col min="1698" max="1711" width="17.7109375" style="58" customWidth="1"/>
    <col min="1712" max="1712" width="2.7109375" style="58" customWidth="1"/>
    <col min="1713" max="1726" width="17.7109375" style="58" customWidth="1"/>
    <col min="1727" max="1727" width="2.7109375" style="58" customWidth="1"/>
    <col min="1728" max="1741" width="17.7109375" style="58" customWidth="1"/>
    <col min="1742" max="1742" width="2.7109375" style="58" customWidth="1"/>
    <col min="1743" max="1756" width="17.7109375" style="58" customWidth="1"/>
    <col min="1757" max="1757" width="2.7109375" style="58" customWidth="1"/>
    <col min="1758" max="1771" width="17.7109375" style="58" customWidth="1"/>
    <col min="1772" max="1772" width="2.7109375" style="58" customWidth="1"/>
    <col min="1773" max="1786" width="17.7109375" style="58" customWidth="1"/>
    <col min="1787" max="1787" width="2.7109375" style="58" customWidth="1"/>
    <col min="1788" max="1801" width="17.7109375" style="58" customWidth="1"/>
    <col min="1802" max="1802" width="2.7109375" style="58" customWidth="1"/>
    <col min="1803" max="1816" width="17.7109375" style="58" customWidth="1"/>
    <col min="1817" max="1817" width="2.7109375" style="58" customWidth="1"/>
    <col min="1818" max="1831" width="17.7109375" style="58" customWidth="1"/>
    <col min="1832" max="1832" width="2.7109375" style="58" customWidth="1"/>
    <col min="1833" max="1846" width="17.7109375" style="58" customWidth="1"/>
    <col min="1847" max="1847" width="2.7109375" style="58" customWidth="1"/>
    <col min="1848" max="1861" width="17.7109375" style="58" customWidth="1"/>
    <col min="1862" max="1862" width="2.7109375" style="58" customWidth="1"/>
    <col min="1863" max="1876" width="17.7109375" style="58" customWidth="1"/>
    <col min="1877" max="1877" width="2.7109375" style="58" customWidth="1"/>
    <col min="1878" max="1891" width="17.7109375" style="58" customWidth="1"/>
    <col min="1892" max="1892" width="2.7109375" style="58" customWidth="1"/>
    <col min="1893" max="1906" width="17.7109375" style="58" customWidth="1"/>
    <col min="1907" max="1907" width="2.7109375" style="58" customWidth="1"/>
    <col min="1908" max="1921" width="17.7109375" style="58" customWidth="1"/>
    <col min="1922" max="1922" width="2.7109375" style="58" customWidth="1"/>
    <col min="1923" max="1936" width="17.7109375" style="58" customWidth="1"/>
    <col min="1937" max="1937" width="2.7109375" style="58" customWidth="1"/>
    <col min="1938" max="1951" width="17.7109375" style="58" customWidth="1"/>
    <col min="1952" max="1952" width="3.140625" style="58" customWidth="1"/>
    <col min="1953" max="16384" width="19.28515625" style="58"/>
  </cols>
  <sheetData>
    <row r="1" spans="1:1951" ht="30" customHeight="1" x14ac:dyDescent="0.2">
      <c r="A1" s="58"/>
      <c r="B1" s="37" t="s">
        <v>392</v>
      </c>
      <c r="BPT1" s="831"/>
    </row>
    <row r="2" spans="1:1951" s="16" customFormat="1" ht="12" customHeight="1" thickBot="1" x14ac:dyDescent="0.25">
      <c r="A2" s="8"/>
      <c r="B2" s="8"/>
    </row>
    <row r="3" spans="1:1951" ht="21.75" customHeight="1" x14ac:dyDescent="0.2">
      <c r="B3" s="1313" t="s">
        <v>107</v>
      </c>
      <c r="C3" s="297" t="str">
        <f>"Tätigkeit Stromverteilung für "&amp;'A. Allgemeine Informationen'!$C$9</f>
        <v xml:space="preserve">Tätigkeit Stromverteilung für </v>
      </c>
      <c r="D3" s="298"/>
      <c r="E3" s="299"/>
      <c r="F3" s="299"/>
      <c r="G3" s="299"/>
      <c r="H3" s="299"/>
      <c r="I3" s="299"/>
      <c r="J3" s="299"/>
      <c r="K3" s="299"/>
      <c r="L3" s="299"/>
      <c r="M3" s="299"/>
      <c r="N3" s="300"/>
      <c r="O3" s="299"/>
      <c r="P3" s="300"/>
      <c r="R3" s="454" t="str">
        <f>"Tätigkeit Stromverteilung für "&amp;'E8. KKAuf_Berechnung'!D18 &amp; " (NetzID: " &amp;'E8. KKAuf_Berechnung'!B18&amp;")"</f>
        <v>Tätigkeit Stromverteilung für  (NetzID: )</v>
      </c>
      <c r="S3" s="298"/>
      <c r="T3" s="299"/>
      <c r="U3" s="299"/>
      <c r="V3" s="299"/>
      <c r="W3" s="299"/>
      <c r="X3" s="299"/>
      <c r="Y3" s="299"/>
      <c r="Z3" s="299"/>
      <c r="AA3" s="299"/>
      <c r="AB3" s="299"/>
      <c r="AC3" s="300"/>
      <c r="AD3" s="299"/>
      <c r="AE3" s="300"/>
      <c r="AG3" s="454" t="str">
        <f>"Tätigkeit Stromverteilung für "&amp;'E8. KKAuf_Berechnung'!D25 &amp; " (NetzID: " &amp;'E8. KKAuf_Berechnung'!B25&amp;")"</f>
        <v>Tätigkeit Stromverteilung für  (NetzID: )</v>
      </c>
      <c r="AH3" s="298"/>
      <c r="AI3" s="299"/>
      <c r="AJ3" s="299"/>
      <c r="AK3" s="299"/>
      <c r="AL3" s="299"/>
      <c r="AM3" s="299"/>
      <c r="AN3" s="299"/>
      <c r="AO3" s="299"/>
      <c r="AP3" s="299"/>
      <c r="AQ3" s="299"/>
      <c r="AR3" s="300"/>
      <c r="AS3" s="299"/>
      <c r="AT3" s="300"/>
      <c r="AV3" s="454" t="str">
        <f>"Tätigkeit Stromverteilung für "&amp;'E8. KKAuf_Berechnung'!D32 &amp; " (NetzID: " &amp;'E8. KKAuf_Berechnung'!B32&amp;")"</f>
        <v>Tätigkeit Stromverteilung für  (NetzID: )</v>
      </c>
      <c r="AW3" s="298"/>
      <c r="AX3" s="299"/>
      <c r="AY3" s="299"/>
      <c r="AZ3" s="299"/>
      <c r="BA3" s="299"/>
      <c r="BB3" s="299"/>
      <c r="BC3" s="299"/>
      <c r="BD3" s="299"/>
      <c r="BE3" s="299"/>
      <c r="BF3" s="299"/>
      <c r="BG3" s="300"/>
      <c r="BH3" s="299"/>
      <c r="BI3" s="300"/>
      <c r="BK3" s="1316" t="str">
        <f>"Tätigkeit Stromverteilung für "&amp;'E8. KKAuf_Berechnung'!D39 &amp; " (NetzID: " &amp;'E8. KKAuf_Berechnung'!B39&amp;")"</f>
        <v>Tätigkeit Stromverteilung für  (NetzID: )</v>
      </c>
      <c r="BL3" s="1317"/>
      <c r="BM3" s="1317"/>
      <c r="BN3" s="1317"/>
      <c r="BO3" s="1317"/>
      <c r="BP3" s="1317"/>
      <c r="BQ3" s="1317"/>
      <c r="BR3" s="1317"/>
      <c r="BS3" s="1317"/>
      <c r="BT3" s="1317"/>
      <c r="BU3" s="1317"/>
      <c r="BV3" s="1317"/>
      <c r="BW3" s="1317"/>
      <c r="BX3" s="1318"/>
      <c r="BZ3" s="454" t="str">
        <f>"Tätigkeit Stromverteilung für "&amp;'E8. KKAuf_Berechnung'!D46 &amp; " (NetzID: " &amp;'E8. KKAuf_Berechnung'!B46&amp;")"</f>
        <v>Tätigkeit Stromverteilung für  (NetzID: )</v>
      </c>
      <c r="CA3" s="298"/>
      <c r="CB3" s="299"/>
      <c r="CC3" s="299"/>
      <c r="CD3" s="299"/>
      <c r="CE3" s="299"/>
      <c r="CF3" s="299"/>
      <c r="CG3" s="299"/>
      <c r="CH3" s="299"/>
      <c r="CI3" s="299"/>
      <c r="CJ3" s="299"/>
      <c r="CK3" s="300"/>
      <c r="CL3" s="299"/>
      <c r="CM3" s="300"/>
      <c r="CO3" s="454" t="str">
        <f>"Tätigkeit Stromverteilung für "&amp;'E8. KKAuf_Berechnung'!D53 &amp; " (NetzID: " &amp;'E8. KKAuf_Berechnung'!B53&amp;")"</f>
        <v>Tätigkeit Stromverteilung für  (NetzID: )</v>
      </c>
      <c r="CP3" s="298"/>
      <c r="CQ3" s="299"/>
      <c r="CR3" s="299"/>
      <c r="CS3" s="299"/>
      <c r="CT3" s="299"/>
      <c r="CU3" s="299"/>
      <c r="CV3" s="299"/>
      <c r="CW3" s="299"/>
      <c r="CX3" s="299"/>
      <c r="CY3" s="299"/>
      <c r="CZ3" s="300"/>
      <c r="DA3" s="299"/>
      <c r="DB3" s="300"/>
      <c r="DD3" s="454" t="str">
        <f>"Tätigkeit Stromverteilung für "&amp;'E8. KKAuf_Berechnung'!D60 &amp; " (NetzID: " &amp;'E8. KKAuf_Berechnung'!B60&amp;")"</f>
        <v>Tätigkeit Stromverteilung für  (NetzID: )</v>
      </c>
      <c r="DE3" s="298"/>
      <c r="DF3" s="299"/>
      <c r="DG3" s="299"/>
      <c r="DH3" s="299"/>
      <c r="DI3" s="299"/>
      <c r="DJ3" s="299"/>
      <c r="DK3" s="299"/>
      <c r="DL3" s="299"/>
      <c r="DM3" s="299"/>
      <c r="DN3" s="299"/>
      <c r="DO3" s="300"/>
      <c r="DP3" s="299"/>
      <c r="DQ3" s="300"/>
      <c r="DS3" s="454" t="str">
        <f>"Tätigkeit Stromverteilung für "&amp;'E8. KKAuf_Berechnung'!D67 &amp; " (NetzID: " &amp;'E8. KKAuf_Berechnung'!B67&amp;")"</f>
        <v>Tätigkeit Stromverteilung für  (NetzID: )</v>
      </c>
      <c r="DT3" s="298"/>
      <c r="DU3" s="299"/>
      <c r="DV3" s="299"/>
      <c r="DW3" s="299"/>
      <c r="DX3" s="299"/>
      <c r="DY3" s="299"/>
      <c r="DZ3" s="299"/>
      <c r="EA3" s="299"/>
      <c r="EB3" s="299"/>
      <c r="EC3" s="299"/>
      <c r="ED3" s="300"/>
      <c r="EE3" s="299"/>
      <c r="EF3" s="300"/>
      <c r="EH3" s="454" t="str">
        <f>"Tätigkeit Stromverteilung für "&amp;'E8. KKAuf_Berechnung'!D74 &amp; " (NetzID: " &amp;'E8. KKAuf_Berechnung'!B74&amp;")"</f>
        <v>Tätigkeit Stromverteilung für  (NetzID: )</v>
      </c>
      <c r="EI3" s="298"/>
      <c r="EJ3" s="299"/>
      <c r="EK3" s="299"/>
      <c r="EL3" s="299"/>
      <c r="EM3" s="299"/>
      <c r="EN3" s="299"/>
      <c r="EO3" s="299"/>
      <c r="EP3" s="299"/>
      <c r="EQ3" s="299"/>
      <c r="ER3" s="299"/>
      <c r="ES3" s="300"/>
      <c r="ET3" s="299"/>
      <c r="EU3" s="300"/>
      <c r="EW3" s="454" t="str">
        <f>"Tätigkeit Stromverteilung für "&amp;'E8. KKAuf_Berechnung'!D81 &amp; " (NetzID: " &amp;'E8. KKAuf_Berechnung'!B81&amp;")"</f>
        <v>Tätigkeit Stromverteilung für  (NetzID: )</v>
      </c>
      <c r="EX3" s="298"/>
      <c r="EY3" s="299"/>
      <c r="EZ3" s="299"/>
      <c r="FA3" s="299"/>
      <c r="FB3" s="299"/>
      <c r="FC3" s="299"/>
      <c r="FD3" s="299"/>
      <c r="FE3" s="299"/>
      <c r="FF3" s="299"/>
      <c r="FG3" s="299"/>
      <c r="FH3" s="300"/>
      <c r="FI3" s="299"/>
      <c r="FJ3" s="300"/>
      <c r="FL3" s="454" t="str">
        <f>"Tätigkeit Stromverteilung für "&amp;'E8. KKAuf_Berechnung'!D88 &amp; " (NetzID: " &amp;'E8. KKAuf_Berechnung'!B88&amp;")"</f>
        <v>Tätigkeit Stromverteilung für  (NetzID: )</v>
      </c>
      <c r="FM3" s="298"/>
      <c r="FN3" s="299"/>
      <c r="FO3" s="299"/>
      <c r="FP3" s="299"/>
      <c r="FQ3" s="299"/>
      <c r="FR3" s="299"/>
      <c r="FS3" s="299"/>
      <c r="FT3" s="299"/>
      <c r="FU3" s="299"/>
      <c r="FV3" s="299"/>
      <c r="FW3" s="300"/>
      <c r="FX3" s="299"/>
      <c r="FY3" s="300"/>
      <c r="GA3" s="1316" t="str">
        <f>"Tätigkeit Stromverteilung für "&amp;'E8. KKAuf_Berechnung'!D95 &amp; " (NetzID: " &amp;'E8. KKAuf_Berechnung'!B95&amp;")"</f>
        <v>Tätigkeit Stromverteilung für  (NetzID: )</v>
      </c>
      <c r="GB3" s="1317"/>
      <c r="GC3" s="1317"/>
      <c r="GD3" s="1317"/>
      <c r="GE3" s="1317"/>
      <c r="GF3" s="1317"/>
      <c r="GG3" s="1317"/>
      <c r="GH3" s="1317"/>
      <c r="GI3" s="1317"/>
      <c r="GJ3" s="1317"/>
      <c r="GK3" s="1317"/>
      <c r="GL3" s="1317"/>
      <c r="GM3" s="1317"/>
      <c r="GN3" s="1318"/>
      <c r="GP3" s="454" t="str">
        <f>"Tätigkeit Stromverteilung für "&amp;'E8. KKAuf_Berechnung'!D102 &amp; " (NetzID: " &amp;'E8. KKAuf_Berechnung'!B102&amp;")"</f>
        <v>Tätigkeit Stromverteilung für  (NetzID: )</v>
      </c>
      <c r="GQ3" s="298"/>
      <c r="GR3" s="299"/>
      <c r="GS3" s="299"/>
      <c r="GT3" s="299"/>
      <c r="GU3" s="299"/>
      <c r="GV3" s="299"/>
      <c r="GW3" s="299"/>
      <c r="GX3" s="299"/>
      <c r="GY3" s="299"/>
      <c r="GZ3" s="299"/>
      <c r="HA3" s="300"/>
      <c r="HB3" s="299"/>
      <c r="HC3" s="300"/>
      <c r="HE3" s="1316" t="str">
        <f>"Tätigkeit Stromverteilung für "&amp;'E8. KKAuf_Berechnung'!D109 &amp; " (NetzID: " &amp;'E8. KKAuf_Berechnung'!B109&amp;")"</f>
        <v>Tätigkeit Stromverteilung für  (NetzID: )</v>
      </c>
      <c r="HF3" s="1317"/>
      <c r="HG3" s="1317"/>
      <c r="HH3" s="1317"/>
      <c r="HI3" s="1317"/>
      <c r="HJ3" s="1317"/>
      <c r="HK3" s="1317"/>
      <c r="HL3" s="1317"/>
      <c r="HM3" s="1317"/>
      <c r="HN3" s="1317"/>
      <c r="HO3" s="1317"/>
      <c r="HP3" s="1317"/>
      <c r="HQ3" s="1317"/>
      <c r="HR3" s="1318"/>
      <c r="HT3" s="454" t="str">
        <f>"Tätigkeit Stromverteilung für "&amp;'E8. KKAuf_Berechnung'!D116 &amp; " (NetzID: " &amp;'E8. KKAuf_Berechnung'!B116&amp;")"</f>
        <v>Tätigkeit Stromverteilung für  (NetzID: )</v>
      </c>
      <c r="HU3" s="298"/>
      <c r="HV3" s="299"/>
      <c r="HW3" s="299"/>
      <c r="HX3" s="299"/>
      <c r="HY3" s="299"/>
      <c r="HZ3" s="299"/>
      <c r="IA3" s="299"/>
      <c r="IB3" s="299"/>
      <c r="IC3" s="299"/>
      <c r="ID3" s="299"/>
      <c r="IE3" s="300"/>
      <c r="IF3" s="299"/>
      <c r="IG3" s="300"/>
      <c r="II3" s="454" t="str">
        <f>"Tätigkeit Stromverteilung für "&amp;'E8. KKAuf_Berechnung'!D123 &amp; " (NetzID: " &amp;'E8. KKAuf_Berechnung'!B123&amp;")"</f>
        <v>Tätigkeit Stromverteilung für  (NetzID: )</v>
      </c>
      <c r="IJ3" s="298"/>
      <c r="IK3" s="299"/>
      <c r="IL3" s="299"/>
      <c r="IM3" s="299"/>
      <c r="IN3" s="299"/>
      <c r="IO3" s="299"/>
      <c r="IP3" s="299"/>
      <c r="IQ3" s="299"/>
      <c r="IR3" s="299"/>
      <c r="IS3" s="299"/>
      <c r="IT3" s="300"/>
      <c r="IU3" s="299"/>
      <c r="IV3" s="300"/>
      <c r="IX3" s="454" t="str">
        <f>"Tätigkeit Stromverteilung für "&amp;'E8. KKAuf_Berechnung'!D130 &amp; " (NetzID: " &amp;'E8. KKAuf_Berechnung'!B130&amp;")"</f>
        <v>Tätigkeit Stromverteilung für  (NetzID: )</v>
      </c>
      <c r="IY3" s="298"/>
      <c r="IZ3" s="299"/>
      <c r="JA3" s="299"/>
      <c r="JB3" s="299"/>
      <c r="JC3" s="299"/>
      <c r="JD3" s="299"/>
      <c r="JE3" s="299"/>
      <c r="JF3" s="299"/>
      <c r="JG3" s="299"/>
      <c r="JH3" s="299"/>
      <c r="JI3" s="300"/>
      <c r="JJ3" s="299"/>
      <c r="JK3" s="300"/>
      <c r="JM3" s="454" t="str">
        <f>"Tätigkeit Stromverteilung für "&amp;'E8. KKAuf_Berechnung'!D137 &amp; " (NetzID: " &amp;'E8. KKAuf_Berechnung'!B137&amp;")"</f>
        <v>Tätigkeit Stromverteilung für  (NetzID: )</v>
      </c>
      <c r="JN3" s="298"/>
      <c r="JO3" s="299"/>
      <c r="JP3" s="299"/>
      <c r="JQ3" s="299"/>
      <c r="JR3" s="299"/>
      <c r="JS3" s="299"/>
      <c r="JT3" s="299"/>
      <c r="JU3" s="299"/>
      <c r="JV3" s="299"/>
      <c r="JW3" s="299"/>
      <c r="JX3" s="300"/>
      <c r="JY3" s="299"/>
      <c r="JZ3" s="300"/>
      <c r="KB3" s="454" t="str">
        <f>"Tätigkeit Stromverteilung für "&amp;'E8. KKAuf_Berechnung'!D144 &amp; " (NetzID: " &amp;'E8. KKAuf_Berechnung'!B144&amp;")"</f>
        <v>Tätigkeit Stromverteilung für  (NetzID: )</v>
      </c>
      <c r="KC3" s="298"/>
      <c r="KD3" s="299"/>
      <c r="KE3" s="299"/>
      <c r="KF3" s="299"/>
      <c r="KG3" s="299"/>
      <c r="KH3" s="299"/>
      <c r="KI3" s="299"/>
      <c r="KJ3" s="299"/>
      <c r="KK3" s="299"/>
      <c r="KL3" s="299"/>
      <c r="KM3" s="300"/>
      <c r="KN3" s="299"/>
      <c r="KO3" s="300"/>
      <c r="KQ3" s="454" t="str">
        <f>"Tätigkeit Stromverteilung für "&amp;'E8. KKAuf_Berechnung'!D151 &amp; " (NetzID: " &amp;'E8. KKAuf_Berechnung'!B151&amp;")"</f>
        <v>Tätigkeit Stromverteilung für  (NetzID: )</v>
      </c>
      <c r="KR3" s="298"/>
      <c r="KS3" s="299"/>
      <c r="KT3" s="299"/>
      <c r="KU3" s="299"/>
      <c r="KV3" s="299"/>
      <c r="KW3" s="299"/>
      <c r="KX3" s="299"/>
      <c r="KY3" s="299"/>
      <c r="KZ3" s="299"/>
      <c r="LA3" s="299"/>
      <c r="LB3" s="300"/>
      <c r="LC3" s="299"/>
      <c r="LD3" s="300"/>
      <c r="LF3" s="454" t="str">
        <f>"Tätigkeit Stromverteilung für "&amp;'E8. KKAuf_Berechnung'!D158 &amp; " (NetzID: " &amp;'E8. KKAuf_Berechnung'!B158&amp;")"</f>
        <v>Tätigkeit Stromverteilung für  (NetzID: )</v>
      </c>
      <c r="LG3" s="298"/>
      <c r="LH3" s="299"/>
      <c r="LI3" s="299"/>
      <c r="LJ3" s="299"/>
      <c r="LK3" s="299"/>
      <c r="LL3" s="299"/>
      <c r="LM3" s="299"/>
      <c r="LN3" s="299"/>
      <c r="LO3" s="299"/>
      <c r="LP3" s="299"/>
      <c r="LQ3" s="300"/>
      <c r="LR3" s="299"/>
      <c r="LS3" s="300"/>
      <c r="LU3" s="454" t="str">
        <f>"Tätigkeit Stromverteilung für "&amp;'E8. KKAuf_Berechnung'!D165 &amp; " (NetzID: " &amp;'E8. KKAuf_Berechnung'!B165&amp;")"</f>
        <v>Tätigkeit Stromverteilung für  (NetzID: )</v>
      </c>
      <c r="LV3" s="298"/>
      <c r="LW3" s="299"/>
      <c r="LX3" s="299"/>
      <c r="LY3" s="299"/>
      <c r="LZ3" s="299"/>
      <c r="MA3" s="299"/>
      <c r="MB3" s="299"/>
      <c r="MC3" s="299"/>
      <c r="MD3" s="299"/>
      <c r="ME3" s="299"/>
      <c r="MF3" s="300"/>
      <c r="MG3" s="299"/>
      <c r="MH3" s="300"/>
      <c r="MJ3" s="454" t="str">
        <f>"Tätigkeit Stromverteilung für "&amp;'E8. KKAuf_Berechnung'!D172 &amp; " (NetzID: " &amp;'E8. KKAuf_Berechnung'!B172&amp;")"</f>
        <v>Tätigkeit Stromverteilung für  (NetzID: )</v>
      </c>
      <c r="MK3" s="298"/>
      <c r="ML3" s="299"/>
      <c r="MM3" s="299"/>
      <c r="MN3" s="299"/>
      <c r="MO3" s="299"/>
      <c r="MP3" s="299"/>
      <c r="MQ3" s="299"/>
      <c r="MR3" s="299"/>
      <c r="MS3" s="299"/>
      <c r="MT3" s="299"/>
      <c r="MU3" s="300"/>
      <c r="MV3" s="299"/>
      <c r="MW3" s="300"/>
      <c r="MY3" s="454" t="str">
        <f>"Tätigkeit Stromverteilung für "&amp;'E8. KKAuf_Berechnung'!D179 &amp; " (NetzID: " &amp;'E8. KKAuf_Berechnung'!B179&amp;")"</f>
        <v>Tätigkeit Stromverteilung für  (NetzID: )</v>
      </c>
      <c r="MZ3" s="298"/>
      <c r="NA3" s="299"/>
      <c r="NB3" s="299"/>
      <c r="NC3" s="299"/>
      <c r="ND3" s="299"/>
      <c r="NE3" s="299"/>
      <c r="NF3" s="299"/>
      <c r="NG3" s="299"/>
      <c r="NH3" s="299"/>
      <c r="NI3" s="299"/>
      <c r="NJ3" s="300"/>
      <c r="NK3" s="299"/>
      <c r="NL3" s="300"/>
      <c r="NN3" s="454" t="str">
        <f>"Tätigkeit Stromverteilung für "&amp;'E8. KKAuf_Berechnung'!D186 &amp; " (NetzID: " &amp;'E8. KKAuf_Berechnung'!B186&amp;")"</f>
        <v>Tätigkeit Stromverteilung für  (NetzID: )</v>
      </c>
      <c r="NO3" s="298"/>
      <c r="NP3" s="299"/>
      <c r="NQ3" s="299"/>
      <c r="NR3" s="299"/>
      <c r="NS3" s="299"/>
      <c r="NT3" s="299"/>
      <c r="NU3" s="299"/>
      <c r="NV3" s="299"/>
      <c r="NW3" s="299"/>
      <c r="NX3" s="299"/>
      <c r="NY3" s="300"/>
      <c r="NZ3" s="299"/>
      <c r="OA3" s="300"/>
      <c r="OC3" s="454" t="str">
        <f>"Tätigkeit Stromverteilung für "&amp;'E8. KKAuf_Berechnung'!D193 &amp; " (NetzID: " &amp;'E8. KKAuf_Berechnung'!B193&amp;")"</f>
        <v>Tätigkeit Stromverteilung für  (NetzID: )</v>
      </c>
      <c r="OD3" s="298"/>
      <c r="OE3" s="299"/>
      <c r="OF3" s="299"/>
      <c r="OG3" s="299"/>
      <c r="OH3" s="299"/>
      <c r="OI3" s="299"/>
      <c r="OJ3" s="299"/>
      <c r="OK3" s="299"/>
      <c r="OL3" s="299"/>
      <c r="OM3" s="299"/>
      <c r="ON3" s="300"/>
      <c r="OO3" s="299"/>
      <c r="OP3" s="300"/>
      <c r="OR3" s="454" t="str">
        <f>"Tätigkeit Stromverteilung für "&amp;'E8. KKAuf_Berechnung'!D200 &amp; " (NetzID: " &amp;'E8. KKAuf_Berechnung'!B200&amp;")"</f>
        <v>Tätigkeit Stromverteilung für  (NetzID: )</v>
      </c>
      <c r="OS3" s="298"/>
      <c r="OT3" s="299"/>
      <c r="OU3" s="299"/>
      <c r="OV3" s="299"/>
      <c r="OW3" s="299"/>
      <c r="OX3" s="299"/>
      <c r="OY3" s="299"/>
      <c r="OZ3" s="299"/>
      <c r="PA3" s="299"/>
      <c r="PB3" s="299"/>
      <c r="PC3" s="300"/>
      <c r="PD3" s="299"/>
      <c r="PE3" s="300"/>
      <c r="PG3" s="454" t="str">
        <f>"Tätigkeit Stromverteilung für "&amp;'E8. KKAuf_Berechnung'!D207 &amp; " (NetzID: " &amp;'E8. KKAuf_Berechnung'!B207&amp;")"</f>
        <v>Tätigkeit Stromverteilung für  (NetzID: )</v>
      </c>
      <c r="PH3" s="298"/>
      <c r="PI3" s="299"/>
      <c r="PJ3" s="299"/>
      <c r="PK3" s="299"/>
      <c r="PL3" s="299"/>
      <c r="PM3" s="299"/>
      <c r="PN3" s="299"/>
      <c r="PO3" s="299"/>
      <c r="PP3" s="299"/>
      <c r="PQ3" s="299"/>
      <c r="PR3" s="300"/>
      <c r="PS3" s="299"/>
      <c r="PT3" s="300"/>
      <c r="PV3" s="454" t="str">
        <f>"Tätigkeit Stromverteilung für "&amp;'E8. KKAuf_Berechnung'!D214 &amp; " (NetzID: " &amp;'E8. KKAuf_Berechnung'!B214&amp;")"</f>
        <v>Tätigkeit Stromverteilung für  (NetzID: )</v>
      </c>
      <c r="PW3" s="298"/>
      <c r="PX3" s="299"/>
      <c r="PY3" s="299"/>
      <c r="PZ3" s="299"/>
      <c r="QA3" s="299"/>
      <c r="QB3" s="299"/>
      <c r="QC3" s="299"/>
      <c r="QD3" s="299"/>
      <c r="QE3" s="299"/>
      <c r="QF3" s="299"/>
      <c r="QG3" s="300"/>
      <c r="QH3" s="299"/>
      <c r="QI3" s="300"/>
      <c r="QK3" s="454" t="str">
        <f>"Tätigkeit Stromverteilung für "&amp;'E8. KKAuf_Berechnung'!D221 &amp; " (NetzID: " &amp;'E8. KKAuf_Berechnung'!B221&amp;")"</f>
        <v>Tätigkeit Stromverteilung für  (NetzID: )</v>
      </c>
      <c r="QL3" s="298"/>
      <c r="QM3" s="299"/>
      <c r="QN3" s="299"/>
      <c r="QO3" s="299"/>
      <c r="QP3" s="299"/>
      <c r="QQ3" s="299"/>
      <c r="QR3" s="299"/>
      <c r="QS3" s="299"/>
      <c r="QT3" s="299"/>
      <c r="QU3" s="299"/>
      <c r="QV3" s="300"/>
      <c r="QW3" s="299"/>
      <c r="QX3" s="300"/>
      <c r="QZ3" s="1316" t="str">
        <f>"Tätigkeit Stromverteilung für "&amp;'E8. KKAuf_Berechnung'!D228 &amp; " (NetzID: " &amp;'E8. KKAuf_Berechnung'!B228&amp;")"</f>
        <v>Tätigkeit Stromverteilung für  (NetzID: )</v>
      </c>
      <c r="RA3" s="1319"/>
      <c r="RB3" s="1319"/>
      <c r="RC3" s="1319"/>
      <c r="RD3" s="1319"/>
      <c r="RE3" s="1319"/>
      <c r="RF3" s="1319"/>
      <c r="RG3" s="1319"/>
      <c r="RH3" s="1319"/>
      <c r="RI3" s="1319"/>
      <c r="RJ3" s="1319"/>
      <c r="RK3" s="1319"/>
      <c r="RL3" s="1319"/>
      <c r="RM3" s="1320"/>
      <c r="RO3" s="454" t="str">
        <f>"Tätigkeit Stromverteilung für "&amp;'E8. KKAuf_Berechnung'!D235 &amp; " (NetzID: " &amp;'E8. KKAuf_Berechnung'!B235&amp;")"</f>
        <v>Tätigkeit Stromverteilung für  (NetzID: )</v>
      </c>
      <c r="RP3" s="298"/>
      <c r="RQ3" s="299"/>
      <c r="RR3" s="299"/>
      <c r="RS3" s="299"/>
      <c r="RT3" s="299"/>
      <c r="RU3" s="299"/>
      <c r="RV3" s="299"/>
      <c r="RW3" s="299"/>
      <c r="RX3" s="299"/>
      <c r="RY3" s="299"/>
      <c r="RZ3" s="300"/>
      <c r="SA3" s="299"/>
      <c r="SB3" s="300"/>
      <c r="SD3" s="454" t="str">
        <f>"Tätigkeit Stromverteilung für "&amp;'E8. KKAuf_Berechnung'!D242 &amp; " (NetzID: " &amp;'E8. KKAuf_Berechnung'!B242&amp;")"</f>
        <v>Tätigkeit Stromverteilung für  (NetzID: )</v>
      </c>
      <c r="SE3" s="298"/>
      <c r="SF3" s="299"/>
      <c r="SG3" s="299"/>
      <c r="SH3" s="299"/>
      <c r="SI3" s="299"/>
      <c r="SJ3" s="299"/>
      <c r="SK3" s="299"/>
      <c r="SL3" s="299"/>
      <c r="SM3" s="299"/>
      <c r="SN3" s="299"/>
      <c r="SO3" s="300"/>
      <c r="SP3" s="299"/>
      <c r="SQ3" s="300"/>
      <c r="SS3" s="454" t="str">
        <f>"Tätigkeit Stromverteilung für "&amp;'E8. KKAuf_Berechnung'!D249 &amp; " (NetzID: " &amp;'E8. KKAuf_Berechnung'!B249&amp;")"</f>
        <v>Tätigkeit Stromverteilung für  (NetzID: )</v>
      </c>
      <c r="ST3" s="298"/>
      <c r="SU3" s="299"/>
      <c r="SV3" s="299"/>
      <c r="SW3" s="299"/>
      <c r="SX3" s="299"/>
      <c r="SY3" s="299"/>
      <c r="SZ3" s="299"/>
      <c r="TA3" s="299"/>
      <c r="TB3" s="299"/>
      <c r="TC3" s="299"/>
      <c r="TD3" s="300"/>
      <c r="TE3" s="299"/>
      <c r="TF3" s="300"/>
      <c r="TH3" s="454" t="str">
        <f>"Tätigkeit Stromverteilung für "&amp;'E8. KKAuf_Berechnung'!D256 &amp; " (NetzID: " &amp;'E8. KKAuf_Berechnung'!B256&amp;")"</f>
        <v>Tätigkeit Stromverteilung für  (NetzID: )</v>
      </c>
      <c r="TI3" s="298"/>
      <c r="TJ3" s="299"/>
      <c r="TK3" s="299"/>
      <c r="TL3" s="299"/>
      <c r="TM3" s="299"/>
      <c r="TN3" s="299"/>
      <c r="TO3" s="299"/>
      <c r="TP3" s="299"/>
      <c r="TQ3" s="299"/>
      <c r="TR3" s="299"/>
      <c r="TS3" s="300"/>
      <c r="TT3" s="299"/>
      <c r="TU3" s="300"/>
      <c r="TW3" s="454" t="str">
        <f>"Tätigkeit Stromverteilung für "&amp;'E8. KKAuf_Berechnung'!D263 &amp; " (NetzID: " &amp;'E8. KKAuf_Berechnung'!B263&amp;")"</f>
        <v>Tätigkeit Stromverteilung für  (NetzID: )</v>
      </c>
      <c r="TX3" s="298"/>
      <c r="TY3" s="299"/>
      <c r="TZ3" s="299"/>
      <c r="UA3" s="299"/>
      <c r="UB3" s="299"/>
      <c r="UC3" s="299"/>
      <c r="UD3" s="299"/>
      <c r="UE3" s="299"/>
      <c r="UF3" s="299"/>
      <c r="UG3" s="299"/>
      <c r="UH3" s="300"/>
      <c r="UI3" s="299"/>
      <c r="UJ3" s="300"/>
      <c r="UL3" s="454" t="str">
        <f>"Tätigkeit Stromverteilung für "&amp;'E8. KKAuf_Berechnung'!D270 &amp; " (NetzID: " &amp;'E8. KKAuf_Berechnung'!B270&amp;")"</f>
        <v>Tätigkeit Stromverteilung für  (NetzID: )</v>
      </c>
      <c r="UM3" s="298"/>
      <c r="UN3" s="299"/>
      <c r="UO3" s="299"/>
      <c r="UP3" s="299"/>
      <c r="UQ3" s="299"/>
      <c r="UR3" s="299"/>
      <c r="US3" s="299"/>
      <c r="UT3" s="299"/>
      <c r="UU3" s="299"/>
      <c r="UV3" s="299"/>
      <c r="UW3" s="300"/>
      <c r="UX3" s="299"/>
      <c r="UY3" s="300"/>
      <c r="VA3" s="454" t="str">
        <f>"Tätigkeit Stromverteilung für "&amp;'E8. KKAuf_Berechnung'!D277 &amp; " (NetzID: " &amp;'E8. KKAuf_Berechnung'!B277&amp;")"</f>
        <v>Tätigkeit Stromverteilung für  (NetzID: )</v>
      </c>
      <c r="VB3" s="298"/>
      <c r="VC3" s="299"/>
      <c r="VD3" s="299"/>
      <c r="VE3" s="299"/>
      <c r="VF3" s="299"/>
      <c r="VG3" s="299"/>
      <c r="VH3" s="299"/>
      <c r="VI3" s="299"/>
      <c r="VJ3" s="299"/>
      <c r="VK3" s="299"/>
      <c r="VL3" s="300"/>
      <c r="VM3" s="299"/>
      <c r="VN3" s="300"/>
      <c r="VP3" s="454" t="str">
        <f>"Tätigkeit Stromverteilung für "&amp;'E8. KKAuf_Berechnung'!D284 &amp; " (NetzID: " &amp;'E8. KKAuf_Berechnung'!B284&amp;")"</f>
        <v>Tätigkeit Stromverteilung für  (NetzID: )</v>
      </c>
      <c r="VQ3" s="298"/>
      <c r="VR3" s="299"/>
      <c r="VS3" s="299"/>
      <c r="VT3" s="299"/>
      <c r="VU3" s="299"/>
      <c r="VV3" s="299"/>
      <c r="VW3" s="299"/>
      <c r="VX3" s="299"/>
      <c r="VY3" s="299"/>
      <c r="VZ3" s="299"/>
      <c r="WA3" s="300"/>
      <c r="WB3" s="299"/>
      <c r="WC3" s="300"/>
      <c r="WE3" s="454" t="str">
        <f>"Tätigkeit Stromverteilung für "&amp;'E8. KKAuf_Berechnung'!D291 &amp; " (NetzID: " &amp;'E8. KKAuf_Berechnung'!B291&amp;")"</f>
        <v>Tätigkeit Stromverteilung für  (NetzID: )</v>
      </c>
      <c r="WF3" s="298"/>
      <c r="WG3" s="299"/>
      <c r="WH3" s="299"/>
      <c r="WI3" s="299"/>
      <c r="WJ3" s="299"/>
      <c r="WK3" s="299"/>
      <c r="WL3" s="299"/>
      <c r="WM3" s="299"/>
      <c r="WN3" s="299"/>
      <c r="WO3" s="299"/>
      <c r="WP3" s="300"/>
      <c r="WQ3" s="299"/>
      <c r="WR3" s="300"/>
      <c r="WT3" s="454" t="str">
        <f>"Tätigkeit Stromverteilung für "&amp;'E8. KKAuf_Berechnung'!D298 &amp; " (NetzID: " &amp;'E8. KKAuf_Berechnung'!B298&amp;")"</f>
        <v>Tätigkeit Stromverteilung für  (NetzID: )</v>
      </c>
      <c r="WU3" s="298"/>
      <c r="WV3" s="299"/>
      <c r="WW3" s="299"/>
      <c r="WX3" s="299"/>
      <c r="WY3" s="299"/>
      <c r="WZ3" s="299"/>
      <c r="XA3" s="299"/>
      <c r="XB3" s="299"/>
      <c r="XC3" s="299"/>
      <c r="XD3" s="299"/>
      <c r="XE3" s="300"/>
      <c r="XF3" s="299"/>
      <c r="XG3" s="300"/>
      <c r="XI3" s="454" t="str">
        <f>"Tätigkeit Stromverteilung für "&amp;'E8. KKAuf_Berechnung'!D305 &amp; " (NetzID: " &amp;'E8. KKAuf_Berechnung'!B305&amp;")"</f>
        <v>Tätigkeit Stromverteilung für  (NetzID: )</v>
      </c>
      <c r="XJ3" s="298"/>
      <c r="XK3" s="299"/>
      <c r="XL3" s="299"/>
      <c r="XM3" s="299"/>
      <c r="XN3" s="299"/>
      <c r="XO3" s="299"/>
      <c r="XP3" s="299"/>
      <c r="XQ3" s="299"/>
      <c r="XR3" s="299"/>
      <c r="XS3" s="299"/>
      <c r="XT3" s="300"/>
      <c r="XU3" s="299"/>
      <c r="XV3" s="300"/>
      <c r="XX3" s="454" t="str">
        <f>"Tätigkeit Stromverteilung für "&amp;'E8. KKAuf_Berechnung'!D312 &amp; " (NetzID: " &amp;'E8. KKAuf_Berechnung'!B312&amp;")"</f>
        <v>Tätigkeit Stromverteilung für  (NetzID: )</v>
      </c>
      <c r="XY3" s="298"/>
      <c r="XZ3" s="299"/>
      <c r="YA3" s="299"/>
      <c r="YB3" s="299"/>
      <c r="YC3" s="299"/>
      <c r="YD3" s="299"/>
      <c r="YE3" s="299"/>
      <c r="YF3" s="299"/>
      <c r="YG3" s="299"/>
      <c r="YH3" s="299"/>
      <c r="YI3" s="300"/>
      <c r="YJ3" s="299"/>
      <c r="YK3" s="300"/>
      <c r="YM3" s="454" t="str">
        <f>"Tätigkeit Stromverteilung für "&amp;'E8. KKAuf_Berechnung'!D319 &amp; " (NetzID: " &amp;'E8. KKAuf_Berechnung'!B319&amp;")"</f>
        <v>Tätigkeit Stromverteilung für  (NetzID: )</v>
      </c>
      <c r="YN3" s="298"/>
      <c r="YO3" s="299"/>
      <c r="YP3" s="299"/>
      <c r="YQ3" s="299"/>
      <c r="YR3" s="299"/>
      <c r="YS3" s="299"/>
      <c r="YT3" s="299"/>
      <c r="YU3" s="299"/>
      <c r="YV3" s="299"/>
      <c r="YW3" s="299"/>
      <c r="YX3" s="300"/>
      <c r="YY3" s="299"/>
      <c r="YZ3" s="300"/>
      <c r="ZB3" s="454" t="str">
        <f>"Tätigkeit Stromverteilung für "&amp;'E8. KKAuf_Berechnung'!D326 &amp; " (NetzID: " &amp;'E8. KKAuf_Berechnung'!B326&amp;")"</f>
        <v>Tätigkeit Stromverteilung für  (NetzID: )</v>
      </c>
      <c r="ZC3" s="298"/>
      <c r="ZD3" s="299"/>
      <c r="ZE3" s="299"/>
      <c r="ZF3" s="299"/>
      <c r="ZG3" s="299"/>
      <c r="ZH3" s="299"/>
      <c r="ZI3" s="299"/>
      <c r="ZJ3" s="299"/>
      <c r="ZK3" s="299"/>
      <c r="ZL3" s="299"/>
      <c r="ZM3" s="300"/>
      <c r="ZN3" s="299"/>
      <c r="ZO3" s="300"/>
      <c r="ZQ3" s="454" t="str">
        <f>"Tätigkeit Stromverteilung für "&amp;'E8. KKAuf_Berechnung'!D333 &amp; " (NetzID: " &amp;'E8. KKAuf_Berechnung'!B333&amp;")"</f>
        <v>Tätigkeit Stromverteilung für  (NetzID: )</v>
      </c>
      <c r="ZR3" s="298"/>
      <c r="ZS3" s="299"/>
      <c r="ZT3" s="299"/>
      <c r="ZU3" s="299"/>
      <c r="ZV3" s="299"/>
      <c r="ZW3" s="299"/>
      <c r="ZX3" s="299"/>
      <c r="ZY3" s="299"/>
      <c r="ZZ3" s="299"/>
      <c r="AAA3" s="299"/>
      <c r="AAB3" s="300"/>
      <c r="AAC3" s="299"/>
      <c r="AAD3" s="300"/>
      <c r="AAF3" s="454" t="str">
        <f>"Tätigkeit Stromverteilung für "&amp;'E8. KKAuf_Berechnung'!D340 &amp; " (NetzID: " &amp;'E8. KKAuf_Berechnung'!B340&amp;")"</f>
        <v>Tätigkeit Stromverteilung für  (NetzID: )</v>
      </c>
      <c r="AAG3" s="298"/>
      <c r="AAH3" s="299"/>
      <c r="AAI3" s="299"/>
      <c r="AAJ3" s="299"/>
      <c r="AAK3" s="299"/>
      <c r="AAL3" s="299"/>
      <c r="AAM3" s="299"/>
      <c r="AAN3" s="299"/>
      <c r="AAO3" s="299"/>
      <c r="AAP3" s="299"/>
      <c r="AAQ3" s="300"/>
      <c r="AAR3" s="299"/>
      <c r="AAS3" s="300"/>
      <c r="AAU3" s="454" t="str">
        <f>"Tätigkeit Stromverteilung für "&amp;'E8. KKAuf_Berechnung'!D347 &amp; " (NetzID: " &amp;'E8. KKAuf_Berechnung'!B347&amp;")"</f>
        <v>Tätigkeit Stromverteilung für  (NetzID: )</v>
      </c>
      <c r="AAV3" s="298"/>
      <c r="AAW3" s="299"/>
      <c r="AAX3" s="299"/>
      <c r="AAY3" s="299"/>
      <c r="AAZ3" s="299"/>
      <c r="ABA3" s="299"/>
      <c r="ABB3" s="299"/>
      <c r="ABC3" s="299"/>
      <c r="ABD3" s="299"/>
      <c r="ABE3" s="299"/>
      <c r="ABF3" s="300"/>
      <c r="ABG3" s="299"/>
      <c r="ABH3" s="300"/>
      <c r="ABJ3" s="454" t="str">
        <f>"Tätigkeit Stromverteilung für "&amp;'E8. KKAuf_Berechnung'!D354 &amp; " (NetzID: " &amp;'E8. KKAuf_Berechnung'!B354&amp;")"</f>
        <v>Tätigkeit Stromverteilung für  (NetzID: )</v>
      </c>
      <c r="ABK3" s="298"/>
      <c r="ABL3" s="299"/>
      <c r="ABM3" s="299"/>
      <c r="ABN3" s="299"/>
      <c r="ABO3" s="299"/>
      <c r="ABP3" s="299"/>
      <c r="ABQ3" s="299"/>
      <c r="ABR3" s="299"/>
      <c r="ABS3" s="299"/>
      <c r="ABT3" s="299"/>
      <c r="ABU3" s="300"/>
      <c r="ABV3" s="299"/>
      <c r="ABW3" s="300"/>
      <c r="ABY3" s="454" t="str">
        <f>"Tätigkeit Stromverteilung für "&amp;'E8. KKAuf_Berechnung'!D361 &amp; " (NetzID: " &amp;'E8. KKAuf_Berechnung'!B361&amp;")"</f>
        <v>Tätigkeit Stromverteilung für  (NetzID: )</v>
      </c>
      <c r="ABZ3" s="298"/>
      <c r="ACA3" s="299"/>
      <c r="ACB3" s="299"/>
      <c r="ACC3" s="299"/>
      <c r="ACD3" s="299"/>
      <c r="ACE3" s="299"/>
      <c r="ACF3" s="299"/>
      <c r="ACG3" s="299"/>
      <c r="ACH3" s="299"/>
      <c r="ACI3" s="299"/>
      <c r="ACJ3" s="300"/>
      <c r="ACK3" s="299"/>
      <c r="ACL3" s="300"/>
      <c r="ACN3" s="454" t="str">
        <f>"Tätigkeit Stromverteilung für "&amp;'E8. KKAuf_Berechnung'!D368 &amp; " (NetzID: " &amp;'E8. KKAuf_Berechnung'!B368&amp;")"</f>
        <v>Tätigkeit Stromverteilung für  (NetzID: )</v>
      </c>
      <c r="ACO3" s="298"/>
      <c r="ACP3" s="299"/>
      <c r="ACQ3" s="299"/>
      <c r="ACR3" s="299"/>
      <c r="ACS3" s="299"/>
      <c r="ACT3" s="299"/>
      <c r="ACU3" s="299"/>
      <c r="ACV3" s="299"/>
      <c r="ACW3" s="299"/>
      <c r="ACX3" s="299"/>
      <c r="ACY3" s="300"/>
      <c r="ACZ3" s="299"/>
      <c r="ADA3" s="300"/>
      <c r="ADC3" s="454" t="str">
        <f>"Tätigkeit Stromverteilung für "&amp;'E8. KKAuf_Berechnung'!D375 &amp; " (NetzID: " &amp;'E8. KKAuf_Berechnung'!B375&amp;")"</f>
        <v>Tätigkeit Stromverteilung für  (NetzID: )</v>
      </c>
      <c r="ADD3" s="298"/>
      <c r="ADE3" s="299"/>
      <c r="ADF3" s="299"/>
      <c r="ADG3" s="299"/>
      <c r="ADH3" s="299"/>
      <c r="ADI3" s="299"/>
      <c r="ADJ3" s="299"/>
      <c r="ADK3" s="299"/>
      <c r="ADL3" s="299"/>
      <c r="ADM3" s="299"/>
      <c r="ADN3" s="300"/>
      <c r="ADO3" s="299"/>
      <c r="ADP3" s="300"/>
      <c r="ADR3" s="454" t="str">
        <f>"Tätigkeit Stromverteilung für "&amp;'E8. KKAuf_Berechnung'!D382 &amp; " (NetzID: " &amp;'E8. KKAuf_Berechnung'!B382&amp;")"</f>
        <v>Tätigkeit Stromverteilung für  (NetzID: )</v>
      </c>
      <c r="ADS3" s="298"/>
      <c r="ADT3" s="299"/>
      <c r="ADU3" s="299"/>
      <c r="ADV3" s="299"/>
      <c r="ADW3" s="299"/>
      <c r="ADX3" s="299"/>
      <c r="ADY3" s="299"/>
      <c r="ADZ3" s="299"/>
      <c r="AEA3" s="299"/>
      <c r="AEB3" s="299"/>
      <c r="AEC3" s="300"/>
      <c r="AED3" s="299"/>
      <c r="AEE3" s="300"/>
      <c r="AEG3" s="454" t="str">
        <f>"Tätigkeit Stromverteilung für "&amp;'E8. KKAuf_Berechnung'!D389 &amp; " (NetzID: " &amp;'E8. KKAuf_Berechnung'!B389&amp;")"</f>
        <v>Tätigkeit Stromverteilung für  (NetzID: )</v>
      </c>
      <c r="AEH3" s="298"/>
      <c r="AEI3" s="299"/>
      <c r="AEJ3" s="299"/>
      <c r="AEK3" s="299"/>
      <c r="AEL3" s="299"/>
      <c r="AEM3" s="299"/>
      <c r="AEN3" s="299"/>
      <c r="AEO3" s="299"/>
      <c r="AEP3" s="299"/>
      <c r="AEQ3" s="299"/>
      <c r="AER3" s="300"/>
      <c r="AES3" s="299"/>
      <c r="AET3" s="300"/>
      <c r="AEV3" s="454" t="str">
        <f>"Tätigkeit Stromverteilung für "&amp;'E8. KKAuf_Berechnung'!D396 &amp; " (NetzID: " &amp;'E8. KKAuf_Berechnung'!B396&amp;")"</f>
        <v>Tätigkeit Stromverteilung für  (NetzID: )</v>
      </c>
      <c r="AEW3" s="298"/>
      <c r="AEX3" s="299"/>
      <c r="AEY3" s="299"/>
      <c r="AEZ3" s="299"/>
      <c r="AFA3" s="299"/>
      <c r="AFB3" s="299"/>
      <c r="AFC3" s="299"/>
      <c r="AFD3" s="299"/>
      <c r="AFE3" s="299"/>
      <c r="AFF3" s="299"/>
      <c r="AFG3" s="300"/>
      <c r="AFH3" s="299"/>
      <c r="AFI3" s="300"/>
      <c r="AFK3" s="454" t="str">
        <f>"Tätigkeit Stromverteilung für "&amp;'E8. KKAuf_Berechnung'!D403 &amp; " (NetzID: " &amp;'E8. KKAuf_Berechnung'!B403&amp;")"</f>
        <v>Tätigkeit Stromverteilung für  (NetzID: )</v>
      </c>
      <c r="AFL3" s="298"/>
      <c r="AFM3" s="299"/>
      <c r="AFN3" s="299"/>
      <c r="AFO3" s="299"/>
      <c r="AFP3" s="299"/>
      <c r="AFQ3" s="299"/>
      <c r="AFR3" s="299"/>
      <c r="AFS3" s="299"/>
      <c r="AFT3" s="299"/>
      <c r="AFU3" s="299"/>
      <c r="AFV3" s="300"/>
      <c r="AFW3" s="299"/>
      <c r="AFX3" s="300"/>
      <c r="AFZ3" s="454" t="str">
        <f>"Tätigkeit Stromverteilung für "&amp;'E8. KKAuf_Berechnung'!D410 &amp; " (NetzID: " &amp;'E8. KKAuf_Berechnung'!B410&amp;")"</f>
        <v>Tätigkeit Stromverteilung für  (NetzID: )</v>
      </c>
      <c r="AGA3" s="298"/>
      <c r="AGB3" s="299"/>
      <c r="AGC3" s="299"/>
      <c r="AGD3" s="299"/>
      <c r="AGE3" s="299"/>
      <c r="AGF3" s="299"/>
      <c r="AGG3" s="299"/>
      <c r="AGH3" s="299"/>
      <c r="AGI3" s="299"/>
      <c r="AGJ3" s="299"/>
      <c r="AGK3" s="300"/>
      <c r="AGL3" s="299"/>
      <c r="AGM3" s="300"/>
      <c r="AGO3" s="454" t="str">
        <f>"Tätigkeit Stromverteilung für "&amp;'E8. KKAuf_Berechnung'!D417 &amp; " (NetzID: " &amp;'E8. KKAuf_Berechnung'!B417&amp;")"</f>
        <v>Tätigkeit Stromverteilung für  (NetzID: )</v>
      </c>
      <c r="AGP3" s="298"/>
      <c r="AGQ3" s="299"/>
      <c r="AGR3" s="299"/>
      <c r="AGS3" s="299"/>
      <c r="AGT3" s="299"/>
      <c r="AGU3" s="299"/>
      <c r="AGV3" s="299"/>
      <c r="AGW3" s="299"/>
      <c r="AGX3" s="299"/>
      <c r="AGY3" s="299"/>
      <c r="AGZ3" s="300"/>
      <c r="AHA3" s="299"/>
      <c r="AHB3" s="300"/>
      <c r="AHD3" s="454" t="str">
        <f>"Tätigkeit Stromverteilung für "&amp;'E8. KKAuf_Berechnung'!D424 &amp; " (NetzID: " &amp;'E8. KKAuf_Berechnung'!B424&amp;")"</f>
        <v>Tätigkeit Stromverteilung für  (NetzID: )</v>
      </c>
      <c r="AHE3" s="298"/>
      <c r="AHF3" s="299"/>
      <c r="AHG3" s="299"/>
      <c r="AHH3" s="299"/>
      <c r="AHI3" s="299"/>
      <c r="AHJ3" s="299"/>
      <c r="AHK3" s="299"/>
      <c r="AHL3" s="299"/>
      <c r="AHM3" s="299"/>
      <c r="AHN3" s="299"/>
      <c r="AHO3" s="300"/>
      <c r="AHP3" s="299"/>
      <c r="AHQ3" s="300"/>
      <c r="AHS3" s="454" t="str">
        <f>"Tätigkeit Stromverteilung für "&amp;'E8. KKAuf_Berechnung'!D431 &amp; " (NetzID: " &amp;'E8. KKAuf_Berechnung'!B431&amp;")"</f>
        <v>Tätigkeit Stromverteilung für  (NetzID: )</v>
      </c>
      <c r="AHT3" s="298"/>
      <c r="AHU3" s="299"/>
      <c r="AHV3" s="299"/>
      <c r="AHW3" s="299"/>
      <c r="AHX3" s="299"/>
      <c r="AHY3" s="299"/>
      <c r="AHZ3" s="299"/>
      <c r="AIA3" s="299"/>
      <c r="AIB3" s="299"/>
      <c r="AIC3" s="299"/>
      <c r="AID3" s="300"/>
      <c r="AIE3" s="299"/>
      <c r="AIF3" s="300"/>
      <c r="AIH3" s="454" t="str">
        <f>"Tätigkeit Stromverteilung für "&amp;'E8. KKAuf_Berechnung'!D438 &amp; " (NetzID: " &amp;'E8. KKAuf_Berechnung'!B438&amp;")"</f>
        <v>Tätigkeit Stromverteilung für  (NetzID: )</v>
      </c>
      <c r="AII3" s="298"/>
      <c r="AIJ3" s="299"/>
      <c r="AIK3" s="299"/>
      <c r="AIL3" s="299"/>
      <c r="AIM3" s="299"/>
      <c r="AIN3" s="299"/>
      <c r="AIO3" s="299"/>
      <c r="AIP3" s="299"/>
      <c r="AIQ3" s="299"/>
      <c r="AIR3" s="299"/>
      <c r="AIS3" s="300"/>
      <c r="AIT3" s="299"/>
      <c r="AIU3" s="300"/>
      <c r="AIW3" s="454" t="str">
        <f>"Tätigkeit Stromverteilung für "&amp;'E8. KKAuf_Berechnung'!D445 &amp; " (NetzID: " &amp;'E8. KKAuf_Berechnung'!B445&amp;")"</f>
        <v>Tätigkeit Stromverteilung für  (NetzID: )</v>
      </c>
      <c r="AIX3" s="298"/>
      <c r="AIY3" s="299"/>
      <c r="AIZ3" s="299"/>
      <c r="AJA3" s="299"/>
      <c r="AJB3" s="299"/>
      <c r="AJC3" s="299"/>
      <c r="AJD3" s="299"/>
      <c r="AJE3" s="299"/>
      <c r="AJF3" s="299"/>
      <c r="AJG3" s="299"/>
      <c r="AJH3" s="300"/>
      <c r="AJI3" s="299"/>
      <c r="AJJ3" s="300"/>
      <c r="AJL3" s="454" t="str">
        <f>"Tätigkeit Stromverteilung für "&amp;'E8. KKAuf_Berechnung'!D452 &amp; " (NetzID: " &amp;'E8. KKAuf_Berechnung'!B452&amp;")"</f>
        <v>Tätigkeit Stromverteilung für  (NetzID: )</v>
      </c>
      <c r="AJM3" s="298"/>
      <c r="AJN3" s="299"/>
      <c r="AJO3" s="299"/>
      <c r="AJP3" s="299"/>
      <c r="AJQ3" s="299"/>
      <c r="AJR3" s="299"/>
      <c r="AJS3" s="299"/>
      <c r="AJT3" s="299"/>
      <c r="AJU3" s="299"/>
      <c r="AJV3" s="299"/>
      <c r="AJW3" s="300"/>
      <c r="AJX3" s="299"/>
      <c r="AJY3" s="300"/>
      <c r="AKA3" s="454" t="str">
        <f>"Tätigkeit Stromverteilung für "&amp;'E8. KKAuf_Berechnung'!D459 &amp; " (NetzID: " &amp;'E8. KKAuf_Berechnung'!B459&amp;")"</f>
        <v>Tätigkeit Stromverteilung für  (NetzID: )</v>
      </c>
      <c r="AKB3" s="298"/>
      <c r="AKC3" s="299"/>
      <c r="AKD3" s="299"/>
      <c r="AKE3" s="299"/>
      <c r="AKF3" s="299"/>
      <c r="AKG3" s="299"/>
      <c r="AKH3" s="299"/>
      <c r="AKI3" s="299"/>
      <c r="AKJ3" s="299"/>
      <c r="AKK3" s="299"/>
      <c r="AKL3" s="300"/>
      <c r="AKM3" s="299"/>
      <c r="AKN3" s="300"/>
      <c r="AKP3" s="454" t="str">
        <f>"Tätigkeit Stromverteilung für "&amp;'E8. KKAuf_Berechnung'!D466 &amp; " (NetzID: " &amp;'E8. KKAuf_Berechnung'!B466&amp;")"</f>
        <v>Tätigkeit Stromverteilung für  (NetzID: )</v>
      </c>
      <c r="AKQ3" s="298"/>
      <c r="AKR3" s="299"/>
      <c r="AKS3" s="299"/>
      <c r="AKT3" s="299"/>
      <c r="AKU3" s="299"/>
      <c r="AKV3" s="299"/>
      <c r="AKW3" s="299"/>
      <c r="AKX3" s="299"/>
      <c r="AKY3" s="299"/>
      <c r="AKZ3" s="299"/>
      <c r="ALA3" s="300"/>
      <c r="ALB3" s="299"/>
      <c r="ALC3" s="300"/>
      <c r="ALE3" s="454" t="str">
        <f>"Tätigkeit Stromverteilung für "&amp;'E8. KKAuf_Berechnung'!D473 &amp; " (NetzID: " &amp;'E8. KKAuf_Berechnung'!B473&amp;")"</f>
        <v>Tätigkeit Stromverteilung für  (NetzID: )</v>
      </c>
      <c r="ALF3" s="298"/>
      <c r="ALG3" s="299"/>
      <c r="ALH3" s="299"/>
      <c r="ALI3" s="299"/>
      <c r="ALJ3" s="299"/>
      <c r="ALK3" s="299"/>
      <c r="ALL3" s="299"/>
      <c r="ALM3" s="299"/>
      <c r="ALN3" s="299"/>
      <c r="ALO3" s="299"/>
      <c r="ALP3" s="300"/>
      <c r="ALQ3" s="299"/>
      <c r="ALR3" s="300"/>
      <c r="ALT3" s="454" t="str">
        <f>"Tätigkeit Stromverteilung für "&amp;'E8. KKAuf_Berechnung'!D480 &amp; " (NetzID: " &amp;'E8. KKAuf_Berechnung'!B480&amp;")"</f>
        <v>Tätigkeit Stromverteilung für  (NetzID: )</v>
      </c>
      <c r="ALU3" s="298"/>
      <c r="ALV3" s="299"/>
      <c r="ALW3" s="299"/>
      <c r="ALX3" s="299"/>
      <c r="ALY3" s="299"/>
      <c r="ALZ3" s="299"/>
      <c r="AMA3" s="299"/>
      <c r="AMB3" s="299"/>
      <c r="AMC3" s="299"/>
      <c r="AMD3" s="299"/>
      <c r="AME3" s="300"/>
      <c r="AMF3" s="299"/>
      <c r="AMG3" s="300"/>
      <c r="AMI3" s="454" t="str">
        <f>"Tätigkeit Stromverteilung für "&amp;'E8. KKAuf_Berechnung'!D487 &amp; " (NetzID: " &amp;'E8. KKAuf_Berechnung'!B487&amp;")"</f>
        <v>Tätigkeit Stromverteilung für  (NetzID: )</v>
      </c>
      <c r="AMJ3" s="298"/>
      <c r="AMK3" s="299"/>
      <c r="AML3" s="299"/>
      <c r="AMM3" s="299"/>
      <c r="AMN3" s="299"/>
      <c r="AMO3" s="299"/>
      <c r="AMP3" s="299"/>
      <c r="AMQ3" s="299"/>
      <c r="AMR3" s="299"/>
      <c r="AMS3" s="299"/>
      <c r="AMT3" s="300"/>
      <c r="AMU3" s="299"/>
      <c r="AMV3" s="300"/>
      <c r="AMX3" s="454" t="str">
        <f>"Tätigkeit Stromverteilung für "&amp;'E8. KKAuf_Berechnung'!D494 &amp; " (NetzID: " &amp;'E8. KKAuf_Berechnung'!B494&amp;")"</f>
        <v>Tätigkeit Stromverteilung für  (NetzID: )</v>
      </c>
      <c r="AMY3" s="298"/>
      <c r="AMZ3" s="299"/>
      <c r="ANA3" s="299"/>
      <c r="ANB3" s="299"/>
      <c r="ANC3" s="299"/>
      <c r="AND3" s="299"/>
      <c r="ANE3" s="299"/>
      <c r="ANF3" s="299"/>
      <c r="ANG3" s="299"/>
      <c r="ANH3" s="299"/>
      <c r="ANI3" s="300"/>
      <c r="ANJ3" s="299"/>
      <c r="ANK3" s="300"/>
      <c r="ANM3" s="454" t="str">
        <f>"Tätigkeit Stromverteilung für "&amp;'E8. KKAuf_Berechnung'!D501 &amp; " (NetzID: " &amp;'E8. KKAuf_Berechnung'!B501&amp;")"</f>
        <v>Tätigkeit Stromverteilung für  (NetzID: )</v>
      </c>
      <c r="ANN3" s="298"/>
      <c r="ANO3" s="299"/>
      <c r="ANP3" s="299"/>
      <c r="ANQ3" s="299"/>
      <c r="ANR3" s="299"/>
      <c r="ANS3" s="299"/>
      <c r="ANT3" s="299"/>
      <c r="ANU3" s="299"/>
      <c r="ANV3" s="299"/>
      <c r="ANW3" s="299"/>
      <c r="ANX3" s="300"/>
      <c r="ANY3" s="299"/>
      <c r="ANZ3" s="300"/>
      <c r="AOB3" s="454" t="str">
        <f>"Tätigkeit Stromverteilung für "&amp;'E8. KKAuf_Berechnung'!D508 &amp; " (NetzID: " &amp;'E8. KKAuf_Berechnung'!B508&amp;")"</f>
        <v>Tätigkeit Stromverteilung für  (NetzID: )</v>
      </c>
      <c r="AOC3" s="298"/>
      <c r="AOD3" s="299"/>
      <c r="AOE3" s="299"/>
      <c r="AOF3" s="299"/>
      <c r="AOG3" s="299"/>
      <c r="AOH3" s="299"/>
      <c r="AOI3" s="299"/>
      <c r="AOJ3" s="299"/>
      <c r="AOK3" s="299"/>
      <c r="AOL3" s="299"/>
      <c r="AOM3" s="300"/>
      <c r="AON3" s="299"/>
      <c r="AOO3" s="300"/>
      <c r="AOQ3" s="454" t="str">
        <f>"Tätigkeit Stromverteilung für "&amp;'E8. KKAuf_Berechnung'!D515 &amp; " (NetzID: " &amp;'E8. KKAuf_Berechnung'!B515&amp;")"</f>
        <v>Tätigkeit Stromverteilung für  (NetzID: )</v>
      </c>
      <c r="AOR3" s="298"/>
      <c r="AOS3" s="299"/>
      <c r="AOT3" s="299"/>
      <c r="AOU3" s="299"/>
      <c r="AOV3" s="299"/>
      <c r="AOW3" s="299"/>
      <c r="AOX3" s="299"/>
      <c r="AOY3" s="299"/>
      <c r="AOZ3" s="299"/>
      <c r="APA3" s="299"/>
      <c r="APB3" s="300"/>
      <c r="APC3" s="299"/>
      <c r="APD3" s="300"/>
      <c r="APF3" s="454" t="str">
        <f>"Tätigkeit Stromverteilung für "&amp;'E8. KKAuf_Berechnung'!D522 &amp; " (NetzID: " &amp;'E8. KKAuf_Berechnung'!B522&amp;")"</f>
        <v>Tätigkeit Stromverteilung für  (NetzID: )</v>
      </c>
      <c r="APG3" s="298"/>
      <c r="APH3" s="299"/>
      <c r="API3" s="299"/>
      <c r="APJ3" s="299"/>
      <c r="APK3" s="299"/>
      <c r="APL3" s="299"/>
      <c r="APM3" s="299"/>
      <c r="APN3" s="299"/>
      <c r="APO3" s="299"/>
      <c r="APP3" s="299"/>
      <c r="APQ3" s="300"/>
      <c r="APR3" s="299"/>
      <c r="APS3" s="300"/>
      <c r="APU3" s="454" t="str">
        <f>"Tätigkeit Stromverteilung für "&amp;'E8. KKAuf_Berechnung'!D529 &amp; " (NetzID: " &amp;'E8. KKAuf_Berechnung'!B529&amp;")"</f>
        <v>Tätigkeit Stromverteilung für  (NetzID: )</v>
      </c>
      <c r="APV3" s="298"/>
      <c r="APW3" s="299"/>
      <c r="APX3" s="299"/>
      <c r="APY3" s="299"/>
      <c r="APZ3" s="299"/>
      <c r="AQA3" s="299"/>
      <c r="AQB3" s="299"/>
      <c r="AQC3" s="299"/>
      <c r="AQD3" s="299"/>
      <c r="AQE3" s="299"/>
      <c r="AQF3" s="300"/>
      <c r="AQG3" s="299"/>
      <c r="AQH3" s="300"/>
      <c r="AQJ3" s="454" t="str">
        <f>"Tätigkeit Stromverteilung für "&amp;'E8. KKAuf_Berechnung'!D536 &amp; " (NetzID: " &amp;'E8. KKAuf_Berechnung'!B536&amp;")"</f>
        <v>Tätigkeit Stromverteilung für  (NetzID: )</v>
      </c>
      <c r="AQK3" s="298"/>
      <c r="AQL3" s="299"/>
      <c r="AQM3" s="299"/>
      <c r="AQN3" s="299"/>
      <c r="AQO3" s="299"/>
      <c r="AQP3" s="299"/>
      <c r="AQQ3" s="299"/>
      <c r="AQR3" s="299"/>
      <c r="AQS3" s="299"/>
      <c r="AQT3" s="299"/>
      <c r="AQU3" s="300"/>
      <c r="AQV3" s="299"/>
      <c r="AQW3" s="300"/>
      <c r="AQY3" s="454" t="str">
        <f>"Tätigkeit Stromverteilung für "&amp;'E8. KKAuf_Berechnung'!D543 &amp; " (NetzID: " &amp;'E8. KKAuf_Berechnung'!B543&amp;")"</f>
        <v>Tätigkeit Stromverteilung für  (NetzID: )</v>
      </c>
      <c r="AQZ3" s="298"/>
      <c r="ARA3" s="299"/>
      <c r="ARB3" s="299"/>
      <c r="ARC3" s="299"/>
      <c r="ARD3" s="299"/>
      <c r="ARE3" s="299"/>
      <c r="ARF3" s="299"/>
      <c r="ARG3" s="299"/>
      <c r="ARH3" s="299"/>
      <c r="ARI3" s="299"/>
      <c r="ARJ3" s="300"/>
      <c r="ARK3" s="299"/>
      <c r="ARL3" s="300"/>
      <c r="ARN3" s="454" t="str">
        <f>"Tätigkeit Stromverteilung für "&amp;'E8. KKAuf_Berechnung'!D550 &amp; " (NetzID: " &amp;'E8. KKAuf_Berechnung'!B550&amp;")"</f>
        <v>Tätigkeit Stromverteilung für  (NetzID: )</v>
      </c>
      <c r="ARO3" s="298"/>
      <c r="ARP3" s="299"/>
      <c r="ARQ3" s="299"/>
      <c r="ARR3" s="299"/>
      <c r="ARS3" s="299"/>
      <c r="ART3" s="299"/>
      <c r="ARU3" s="299"/>
      <c r="ARV3" s="299"/>
      <c r="ARW3" s="299"/>
      <c r="ARX3" s="299"/>
      <c r="ARY3" s="300"/>
      <c r="ARZ3" s="299"/>
      <c r="ASA3" s="300"/>
      <c r="ASC3" s="454" t="str">
        <f>"Tätigkeit Stromverteilung für "&amp;'E8. KKAuf_Berechnung'!D557 &amp; " (NetzID: " &amp;'E8. KKAuf_Berechnung'!B557&amp;")"</f>
        <v>Tätigkeit Stromverteilung für  (NetzID: )</v>
      </c>
      <c r="ASD3" s="298"/>
      <c r="ASE3" s="299"/>
      <c r="ASF3" s="299"/>
      <c r="ASG3" s="299"/>
      <c r="ASH3" s="299"/>
      <c r="ASI3" s="299"/>
      <c r="ASJ3" s="299"/>
      <c r="ASK3" s="299"/>
      <c r="ASL3" s="299"/>
      <c r="ASM3" s="299"/>
      <c r="ASN3" s="300"/>
      <c r="ASO3" s="299"/>
      <c r="ASP3" s="300"/>
      <c r="ASR3" s="454" t="str">
        <f>"Tätigkeit Stromverteilung für "&amp;'E8. KKAuf_Berechnung'!D564 &amp; " (NetzID: " &amp;'E8. KKAuf_Berechnung'!B564&amp;")"</f>
        <v>Tätigkeit Stromverteilung für  (NetzID: )</v>
      </c>
      <c r="ASS3" s="298"/>
      <c r="AST3" s="299"/>
      <c r="ASU3" s="299"/>
      <c r="ASV3" s="299"/>
      <c r="ASW3" s="299"/>
      <c r="ASX3" s="299"/>
      <c r="ASY3" s="299"/>
      <c r="ASZ3" s="299"/>
      <c r="ATA3" s="299"/>
      <c r="ATB3" s="299"/>
      <c r="ATC3" s="300"/>
      <c r="ATD3" s="299"/>
      <c r="ATE3" s="300"/>
      <c r="ATG3" s="454" t="str">
        <f>"Tätigkeit Stromverteilung für "&amp;'E8. KKAuf_Berechnung'!D571 &amp; " (NetzID: " &amp;'E8. KKAuf_Berechnung'!B571&amp;")"</f>
        <v>Tätigkeit Stromverteilung für  (NetzID: )</v>
      </c>
      <c r="ATH3" s="298"/>
      <c r="ATI3" s="299"/>
      <c r="ATJ3" s="299"/>
      <c r="ATK3" s="299"/>
      <c r="ATL3" s="299"/>
      <c r="ATM3" s="299"/>
      <c r="ATN3" s="299"/>
      <c r="ATO3" s="299"/>
      <c r="ATP3" s="299"/>
      <c r="ATQ3" s="299"/>
      <c r="ATR3" s="300"/>
      <c r="ATS3" s="299"/>
      <c r="ATT3" s="300"/>
      <c r="ATV3" s="454" t="str">
        <f>"Tätigkeit Stromverteilung für "&amp;'E8. KKAuf_Berechnung'!D578 &amp; " (NetzID: " &amp;'E8. KKAuf_Berechnung'!B578&amp;")"</f>
        <v>Tätigkeit Stromverteilung für  (NetzID: )</v>
      </c>
      <c r="ATW3" s="298"/>
      <c r="ATX3" s="299"/>
      <c r="ATY3" s="299"/>
      <c r="ATZ3" s="299"/>
      <c r="AUA3" s="299"/>
      <c r="AUB3" s="299"/>
      <c r="AUC3" s="299"/>
      <c r="AUD3" s="299"/>
      <c r="AUE3" s="299"/>
      <c r="AUF3" s="299"/>
      <c r="AUG3" s="300"/>
      <c r="AUH3" s="299"/>
      <c r="AUI3" s="300"/>
      <c r="AUK3" s="454" t="str">
        <f>"Tätigkeit Stromverteilung für "&amp;'E8. KKAuf_Berechnung'!D585 &amp; " (NetzID: " &amp;'E8. KKAuf_Berechnung'!B585&amp;")"</f>
        <v>Tätigkeit Stromverteilung für  (NetzID: )</v>
      </c>
      <c r="AUL3" s="298"/>
      <c r="AUM3" s="299"/>
      <c r="AUN3" s="299"/>
      <c r="AUO3" s="299"/>
      <c r="AUP3" s="299"/>
      <c r="AUQ3" s="299"/>
      <c r="AUR3" s="299"/>
      <c r="AUS3" s="299"/>
      <c r="AUT3" s="299"/>
      <c r="AUU3" s="299"/>
      <c r="AUV3" s="300"/>
      <c r="AUW3" s="299"/>
      <c r="AUX3" s="300"/>
      <c r="AUZ3" s="454" t="str">
        <f>"Tätigkeit Stromverteilung für "&amp;'E8. KKAuf_Berechnung'!D592 &amp; " (NetzID: " &amp;'E8. KKAuf_Berechnung'!B592&amp;")"</f>
        <v>Tätigkeit Stromverteilung für  (NetzID: )</v>
      </c>
      <c r="AVA3" s="298"/>
      <c r="AVB3" s="299"/>
      <c r="AVC3" s="299"/>
      <c r="AVD3" s="299"/>
      <c r="AVE3" s="299"/>
      <c r="AVF3" s="299"/>
      <c r="AVG3" s="299"/>
      <c r="AVH3" s="299"/>
      <c r="AVI3" s="299"/>
      <c r="AVJ3" s="299"/>
      <c r="AVK3" s="300"/>
      <c r="AVL3" s="299"/>
      <c r="AVM3" s="300"/>
      <c r="AVO3" s="454" t="str">
        <f>"Tätigkeit Stromverteilung für "&amp;'E8. KKAuf_Berechnung'!D599 &amp; " (NetzID: " &amp;'E8. KKAuf_Berechnung'!B599&amp;")"</f>
        <v>Tätigkeit Stromverteilung für  (NetzID: )</v>
      </c>
      <c r="AVP3" s="298"/>
      <c r="AVQ3" s="299"/>
      <c r="AVR3" s="299"/>
      <c r="AVS3" s="299"/>
      <c r="AVT3" s="299"/>
      <c r="AVU3" s="299"/>
      <c r="AVV3" s="299"/>
      <c r="AVW3" s="299"/>
      <c r="AVX3" s="299"/>
      <c r="AVY3" s="299"/>
      <c r="AVZ3" s="300"/>
      <c r="AWA3" s="299"/>
      <c r="AWB3" s="300"/>
      <c r="AWD3" s="454" t="str">
        <f>"Tätigkeit Stromverteilung für "&amp;'E8. KKAuf_Berechnung'!D606 &amp; " (NetzID: " &amp;'E8. KKAuf_Berechnung'!B606&amp;")"</f>
        <v>Tätigkeit Stromverteilung für  (NetzID: )</v>
      </c>
      <c r="AWE3" s="298"/>
      <c r="AWF3" s="299"/>
      <c r="AWG3" s="299"/>
      <c r="AWH3" s="299"/>
      <c r="AWI3" s="299"/>
      <c r="AWJ3" s="299"/>
      <c r="AWK3" s="299"/>
      <c r="AWL3" s="299"/>
      <c r="AWM3" s="299"/>
      <c r="AWN3" s="299"/>
      <c r="AWO3" s="300"/>
      <c r="AWP3" s="299"/>
      <c r="AWQ3" s="300"/>
      <c r="AWS3" s="454" t="str">
        <f>"Tätigkeit Stromverteilung für "&amp;'E8. KKAuf_Berechnung'!D613 &amp; " (NetzID: " &amp;'E8. KKAuf_Berechnung'!B613&amp;")"</f>
        <v>Tätigkeit Stromverteilung für  (NetzID: )</v>
      </c>
      <c r="AWT3" s="298"/>
      <c r="AWU3" s="299"/>
      <c r="AWV3" s="299"/>
      <c r="AWW3" s="299"/>
      <c r="AWX3" s="299"/>
      <c r="AWY3" s="299"/>
      <c r="AWZ3" s="299"/>
      <c r="AXA3" s="299"/>
      <c r="AXB3" s="299"/>
      <c r="AXC3" s="299"/>
      <c r="AXD3" s="300"/>
      <c r="AXE3" s="299"/>
      <c r="AXF3" s="300"/>
      <c r="AXH3" s="454" t="str">
        <f>"Tätigkeit Stromverteilung für "&amp;'E8. KKAuf_Berechnung'!D620 &amp; " (NetzID: " &amp;'E8. KKAuf_Berechnung'!B620&amp;")"</f>
        <v>Tätigkeit Stromverteilung für  (NetzID: )</v>
      </c>
      <c r="AXI3" s="298"/>
      <c r="AXJ3" s="299"/>
      <c r="AXK3" s="299"/>
      <c r="AXL3" s="299"/>
      <c r="AXM3" s="299"/>
      <c r="AXN3" s="299"/>
      <c r="AXO3" s="299"/>
      <c r="AXP3" s="299"/>
      <c r="AXQ3" s="299"/>
      <c r="AXR3" s="299"/>
      <c r="AXS3" s="300"/>
      <c r="AXT3" s="299"/>
      <c r="AXU3" s="300"/>
      <c r="AXW3" s="454" t="str">
        <f>"Tätigkeit Stromverteilung für "&amp;'E8. KKAuf_Berechnung'!D627 &amp; " (NetzID: " &amp;'E8. KKAuf_Berechnung'!B627&amp;")"</f>
        <v>Tätigkeit Stromverteilung für  (NetzID: )</v>
      </c>
      <c r="AXX3" s="298"/>
      <c r="AXY3" s="299"/>
      <c r="AXZ3" s="299"/>
      <c r="AYA3" s="299"/>
      <c r="AYB3" s="299"/>
      <c r="AYC3" s="299"/>
      <c r="AYD3" s="299"/>
      <c r="AYE3" s="299"/>
      <c r="AYF3" s="299"/>
      <c r="AYG3" s="299"/>
      <c r="AYH3" s="300"/>
      <c r="AYI3" s="299"/>
      <c r="AYJ3" s="300"/>
      <c r="AYL3" s="454" t="str">
        <f>"Tätigkeit Stromverteilung für "&amp;'E8. KKAuf_Berechnung'!D634 &amp; " (NetzID: " &amp;'E8. KKAuf_Berechnung'!B634&amp;")"</f>
        <v>Tätigkeit Stromverteilung für  (NetzID: )</v>
      </c>
      <c r="AYM3" s="298"/>
      <c r="AYN3" s="299"/>
      <c r="AYO3" s="299"/>
      <c r="AYP3" s="299"/>
      <c r="AYQ3" s="299"/>
      <c r="AYR3" s="299"/>
      <c r="AYS3" s="299"/>
      <c r="AYT3" s="299"/>
      <c r="AYU3" s="299"/>
      <c r="AYV3" s="299"/>
      <c r="AYW3" s="300"/>
      <c r="AYX3" s="299"/>
      <c r="AYY3" s="300"/>
      <c r="AZA3" s="454" t="str">
        <f>"Tätigkeit Stromverteilung für "&amp;'E8. KKAuf_Berechnung'!D641 &amp; " (NetzID: " &amp;'E8. KKAuf_Berechnung'!B641&amp;")"</f>
        <v>Tätigkeit Stromverteilung für  (NetzID: )</v>
      </c>
      <c r="AZB3" s="298"/>
      <c r="AZC3" s="299"/>
      <c r="AZD3" s="299"/>
      <c r="AZE3" s="299"/>
      <c r="AZF3" s="299"/>
      <c r="AZG3" s="299"/>
      <c r="AZH3" s="299"/>
      <c r="AZI3" s="299"/>
      <c r="AZJ3" s="299"/>
      <c r="AZK3" s="299"/>
      <c r="AZL3" s="300"/>
      <c r="AZM3" s="299"/>
      <c r="AZN3" s="300"/>
      <c r="AZP3" s="454" t="str">
        <f>"Tätigkeit Stromverteilung für "&amp;'E8. KKAuf_Berechnung'!D648 &amp; " (NetzID: " &amp;'E8. KKAuf_Berechnung'!B648&amp;")"</f>
        <v>Tätigkeit Stromverteilung für  (NetzID: )</v>
      </c>
      <c r="AZQ3" s="298"/>
      <c r="AZR3" s="299"/>
      <c r="AZS3" s="299"/>
      <c r="AZT3" s="299"/>
      <c r="AZU3" s="299"/>
      <c r="AZV3" s="299"/>
      <c r="AZW3" s="299"/>
      <c r="AZX3" s="299"/>
      <c r="AZY3" s="299"/>
      <c r="AZZ3" s="299"/>
      <c r="BAA3" s="300"/>
      <c r="BAB3" s="299"/>
      <c r="BAC3" s="300"/>
      <c r="BAE3" s="454" t="str">
        <f>"Tätigkeit Stromverteilung für "&amp;'E8. KKAuf_Berechnung'!D655 &amp; " (NetzID: " &amp;'E8. KKAuf_Berechnung'!B655&amp;")"</f>
        <v>Tätigkeit Stromverteilung für  (NetzID: )</v>
      </c>
      <c r="BAF3" s="298"/>
      <c r="BAG3" s="299"/>
      <c r="BAH3" s="299"/>
      <c r="BAI3" s="299"/>
      <c r="BAJ3" s="299"/>
      <c r="BAK3" s="299"/>
      <c r="BAL3" s="299"/>
      <c r="BAM3" s="299"/>
      <c r="BAN3" s="299"/>
      <c r="BAO3" s="299"/>
      <c r="BAP3" s="300"/>
      <c r="BAQ3" s="299"/>
      <c r="BAR3" s="300"/>
      <c r="BAT3" s="454" t="str">
        <f>"Tätigkeit Stromverteilung für "&amp;'E8. KKAuf_Berechnung'!D662 &amp; " (NetzID: " &amp;'E8. KKAuf_Berechnung'!B662&amp;")"</f>
        <v>Tätigkeit Stromverteilung für  (NetzID: )</v>
      </c>
      <c r="BAU3" s="298"/>
      <c r="BAV3" s="299"/>
      <c r="BAW3" s="299"/>
      <c r="BAX3" s="299"/>
      <c r="BAY3" s="299"/>
      <c r="BAZ3" s="299"/>
      <c r="BBA3" s="299"/>
      <c r="BBB3" s="299"/>
      <c r="BBC3" s="299"/>
      <c r="BBD3" s="299"/>
      <c r="BBE3" s="300"/>
      <c r="BBF3" s="299"/>
      <c r="BBG3" s="300"/>
      <c r="BBI3" s="454" t="str">
        <f>"Tätigkeit Stromverteilung für "&amp;'E8. KKAuf_Berechnung'!D669 &amp; " (NetzID: " &amp;'E8. KKAuf_Berechnung'!B669&amp;")"</f>
        <v>Tätigkeit Stromverteilung für  (NetzID: )</v>
      </c>
      <c r="BBJ3" s="298"/>
      <c r="BBK3" s="299"/>
      <c r="BBL3" s="299"/>
      <c r="BBM3" s="299"/>
      <c r="BBN3" s="299"/>
      <c r="BBO3" s="299"/>
      <c r="BBP3" s="299"/>
      <c r="BBQ3" s="299"/>
      <c r="BBR3" s="299"/>
      <c r="BBS3" s="299"/>
      <c r="BBT3" s="300"/>
      <c r="BBU3" s="299"/>
      <c r="BBV3" s="300"/>
      <c r="BBX3" s="454" t="str">
        <f>"Tätigkeit Stromverteilung für "&amp;'E8. KKAuf_Berechnung'!D676 &amp; " (NetzID: " &amp;'E8. KKAuf_Berechnung'!B676&amp;")"</f>
        <v>Tätigkeit Stromverteilung für  (NetzID: )</v>
      </c>
      <c r="BBY3" s="298"/>
      <c r="BBZ3" s="299"/>
      <c r="BCA3" s="299"/>
      <c r="BCB3" s="299"/>
      <c r="BCC3" s="299"/>
      <c r="BCD3" s="299"/>
      <c r="BCE3" s="299"/>
      <c r="BCF3" s="299"/>
      <c r="BCG3" s="299"/>
      <c r="BCH3" s="299"/>
      <c r="BCI3" s="300"/>
      <c r="BCJ3" s="299"/>
      <c r="BCK3" s="300"/>
      <c r="BCM3" s="454" t="str">
        <f>"Tätigkeit Stromverteilung für "&amp;'E8. KKAuf_Berechnung'!D683 &amp; " (NetzID: " &amp;'E8. KKAuf_Berechnung'!B683&amp;")"</f>
        <v>Tätigkeit Stromverteilung für  (NetzID: )</v>
      </c>
      <c r="BCN3" s="298"/>
      <c r="BCO3" s="299"/>
      <c r="BCP3" s="299"/>
      <c r="BCQ3" s="299"/>
      <c r="BCR3" s="299"/>
      <c r="BCS3" s="299"/>
      <c r="BCT3" s="299"/>
      <c r="BCU3" s="299"/>
      <c r="BCV3" s="299"/>
      <c r="BCW3" s="299"/>
      <c r="BCX3" s="300"/>
      <c r="BCY3" s="299"/>
      <c r="BCZ3" s="300"/>
      <c r="BDB3" s="454" t="str">
        <f>"Tätigkeit Stromverteilung für "&amp;'E8. KKAuf_Berechnung'!D690 &amp; " (NetzID: " &amp;'E8. KKAuf_Berechnung'!B690&amp;")"</f>
        <v>Tätigkeit Stromverteilung für  (NetzID: )</v>
      </c>
      <c r="BDC3" s="298"/>
      <c r="BDD3" s="299"/>
      <c r="BDE3" s="299"/>
      <c r="BDF3" s="299"/>
      <c r="BDG3" s="299"/>
      <c r="BDH3" s="299"/>
      <c r="BDI3" s="299"/>
      <c r="BDJ3" s="299"/>
      <c r="BDK3" s="299"/>
      <c r="BDL3" s="299"/>
      <c r="BDM3" s="300"/>
      <c r="BDN3" s="299"/>
      <c r="BDO3" s="300"/>
      <c r="BDQ3" s="454" t="str">
        <f>"Tätigkeit Stromverteilung für "&amp;'E8. KKAuf_Berechnung'!D697 &amp; " (NetzID: " &amp;'E8. KKAuf_Berechnung'!B697&amp;")"</f>
        <v>Tätigkeit Stromverteilung für  (NetzID: )</v>
      </c>
      <c r="BDR3" s="298"/>
      <c r="BDS3" s="299"/>
      <c r="BDT3" s="299"/>
      <c r="BDU3" s="299"/>
      <c r="BDV3" s="299"/>
      <c r="BDW3" s="299"/>
      <c r="BDX3" s="299"/>
      <c r="BDY3" s="299"/>
      <c r="BDZ3" s="299"/>
      <c r="BEA3" s="299"/>
      <c r="BEB3" s="300"/>
      <c r="BEC3" s="299"/>
      <c r="BED3" s="300"/>
      <c r="BEF3" s="454" t="str">
        <f>"Tätigkeit Stromverteilung für "&amp;'E8. KKAuf_Berechnung'!D704 &amp; " (NetzID: " &amp;'E8. KKAuf_Berechnung'!B704&amp;")"</f>
        <v>Tätigkeit Stromverteilung für  (NetzID: )</v>
      </c>
      <c r="BEG3" s="298"/>
      <c r="BEH3" s="299"/>
      <c r="BEI3" s="299"/>
      <c r="BEJ3" s="299"/>
      <c r="BEK3" s="299"/>
      <c r="BEL3" s="299"/>
      <c r="BEM3" s="299"/>
      <c r="BEN3" s="299"/>
      <c r="BEO3" s="299"/>
      <c r="BEP3" s="299"/>
      <c r="BEQ3" s="300"/>
      <c r="BER3" s="299"/>
      <c r="BES3" s="300"/>
      <c r="BEU3" s="454" t="str">
        <f>"Tätigkeit Stromverteilung für "&amp;'E8. KKAuf_Berechnung'!D711 &amp; " (NetzID: " &amp;'E8. KKAuf_Berechnung'!B711&amp;")"</f>
        <v>Tätigkeit Stromverteilung für  (NetzID: )</v>
      </c>
      <c r="BEV3" s="298"/>
      <c r="BEW3" s="299"/>
      <c r="BEX3" s="299"/>
      <c r="BEY3" s="299"/>
      <c r="BEZ3" s="299"/>
      <c r="BFA3" s="299"/>
      <c r="BFB3" s="299"/>
      <c r="BFC3" s="299"/>
      <c r="BFD3" s="299"/>
      <c r="BFE3" s="299"/>
      <c r="BFF3" s="300"/>
      <c r="BFG3" s="299"/>
      <c r="BFH3" s="300"/>
      <c r="BFJ3" s="454" t="str">
        <f>"Tätigkeit Stromverteilung für "&amp;'E8. KKAuf_Berechnung'!D718 &amp; " (NetzID: " &amp;'E8. KKAuf_Berechnung'!B718&amp;")"</f>
        <v>Tätigkeit Stromverteilung für  (NetzID: )</v>
      </c>
      <c r="BFK3" s="298"/>
      <c r="BFL3" s="299"/>
      <c r="BFM3" s="299"/>
      <c r="BFN3" s="299"/>
      <c r="BFO3" s="299"/>
      <c r="BFP3" s="299"/>
      <c r="BFQ3" s="299"/>
      <c r="BFR3" s="299"/>
      <c r="BFS3" s="299"/>
      <c r="BFT3" s="299"/>
      <c r="BFU3" s="300"/>
      <c r="BFV3" s="299"/>
      <c r="BFW3" s="300"/>
      <c r="BFY3" s="454" t="str">
        <f>"Tätigkeit Stromverteilung für "&amp;'E8. KKAuf_Berechnung'!D725 &amp; " (NetzID: " &amp;'E8. KKAuf_Berechnung'!B725&amp;")"</f>
        <v>Tätigkeit Stromverteilung für  (NetzID: )</v>
      </c>
      <c r="BFZ3" s="298"/>
      <c r="BGA3" s="299"/>
      <c r="BGB3" s="299"/>
      <c r="BGC3" s="299"/>
      <c r="BGD3" s="299"/>
      <c r="BGE3" s="299"/>
      <c r="BGF3" s="299"/>
      <c r="BGG3" s="299"/>
      <c r="BGH3" s="299"/>
      <c r="BGI3" s="299"/>
      <c r="BGJ3" s="300"/>
      <c r="BGK3" s="299"/>
      <c r="BGL3" s="300"/>
      <c r="BGN3" s="454" t="str">
        <f>"Tätigkeit Stromverteilung für "&amp;'E8. KKAuf_Berechnung'!D732 &amp; " (NetzID: " &amp;'E8. KKAuf_Berechnung'!B732&amp;")"</f>
        <v>Tätigkeit Stromverteilung für  (NetzID: )</v>
      </c>
      <c r="BGO3" s="298"/>
      <c r="BGP3" s="299"/>
      <c r="BGQ3" s="299"/>
      <c r="BGR3" s="299"/>
      <c r="BGS3" s="299"/>
      <c r="BGT3" s="299"/>
      <c r="BGU3" s="299"/>
      <c r="BGV3" s="299"/>
      <c r="BGW3" s="299"/>
      <c r="BGX3" s="299"/>
      <c r="BGY3" s="300"/>
      <c r="BGZ3" s="299"/>
      <c r="BHA3" s="300"/>
      <c r="BHC3" s="454" t="str">
        <f>"Tätigkeit Stromverteilung für "&amp;'E8. KKAuf_Berechnung'!D739 &amp; " (NetzID: " &amp;'E8. KKAuf_Berechnung'!B739&amp;")"</f>
        <v>Tätigkeit Stromverteilung für  (NetzID: )</v>
      </c>
      <c r="BHD3" s="298"/>
      <c r="BHE3" s="299"/>
      <c r="BHF3" s="299"/>
      <c r="BHG3" s="299"/>
      <c r="BHH3" s="299"/>
      <c r="BHI3" s="299"/>
      <c r="BHJ3" s="299"/>
      <c r="BHK3" s="299"/>
      <c r="BHL3" s="299"/>
      <c r="BHM3" s="299"/>
      <c r="BHN3" s="300"/>
      <c r="BHO3" s="299"/>
      <c r="BHP3" s="300"/>
      <c r="BHR3" s="454" t="str">
        <f>"Tätigkeit Stromverteilung für "&amp;'E8. KKAuf_Berechnung'!D746 &amp; " (NetzID: " &amp;'E8. KKAuf_Berechnung'!B746&amp;")"</f>
        <v>Tätigkeit Stromverteilung für  (NetzID: )</v>
      </c>
      <c r="BHS3" s="298"/>
      <c r="BHT3" s="299"/>
      <c r="BHU3" s="299"/>
      <c r="BHV3" s="299"/>
      <c r="BHW3" s="299"/>
      <c r="BHX3" s="299"/>
      <c r="BHY3" s="299"/>
      <c r="BHZ3" s="299"/>
      <c r="BIA3" s="299"/>
      <c r="BIB3" s="299"/>
      <c r="BIC3" s="300"/>
      <c r="BID3" s="299"/>
      <c r="BIE3" s="300"/>
      <c r="BIG3" s="454" t="str">
        <f>"Tätigkeit Stromverteilung für "&amp;'E8. KKAuf_Berechnung'!D753 &amp; " (NetzID: " &amp;'E8. KKAuf_Berechnung'!B753&amp;")"</f>
        <v>Tätigkeit Stromverteilung für  (NetzID: )</v>
      </c>
      <c r="BIH3" s="298"/>
      <c r="BII3" s="299"/>
      <c r="BIJ3" s="299"/>
      <c r="BIK3" s="299"/>
      <c r="BIL3" s="299"/>
      <c r="BIM3" s="299"/>
      <c r="BIN3" s="299"/>
      <c r="BIO3" s="299"/>
      <c r="BIP3" s="299"/>
      <c r="BIQ3" s="299"/>
      <c r="BIR3" s="300"/>
      <c r="BIS3" s="299"/>
      <c r="BIT3" s="300"/>
      <c r="BIV3" s="454" t="str">
        <f>"Tätigkeit Stromverteilung für "&amp;'E8. KKAuf_Berechnung'!D760 &amp; " (NetzID: " &amp;'E8. KKAuf_Berechnung'!B760&amp;")"</f>
        <v>Tätigkeit Stromverteilung für  (NetzID: )</v>
      </c>
      <c r="BIW3" s="298"/>
      <c r="BIX3" s="299"/>
      <c r="BIY3" s="299"/>
      <c r="BIZ3" s="299"/>
      <c r="BJA3" s="299"/>
      <c r="BJB3" s="299"/>
      <c r="BJC3" s="299"/>
      <c r="BJD3" s="299"/>
      <c r="BJE3" s="299"/>
      <c r="BJF3" s="299"/>
      <c r="BJG3" s="300"/>
      <c r="BJH3" s="299"/>
      <c r="BJI3" s="300"/>
      <c r="BJK3" s="454" t="str">
        <f>"Tätigkeit Stromverteilung für "&amp;'E8. KKAuf_Berechnung'!D767 &amp; " (NetzID: " &amp;'E8. KKAuf_Berechnung'!B767&amp;")"</f>
        <v>Tätigkeit Stromverteilung für  (NetzID: )</v>
      </c>
      <c r="BJL3" s="298"/>
      <c r="BJM3" s="299"/>
      <c r="BJN3" s="299"/>
      <c r="BJO3" s="299"/>
      <c r="BJP3" s="299"/>
      <c r="BJQ3" s="299"/>
      <c r="BJR3" s="299"/>
      <c r="BJS3" s="299"/>
      <c r="BJT3" s="299"/>
      <c r="BJU3" s="299"/>
      <c r="BJV3" s="300"/>
      <c r="BJW3" s="299"/>
      <c r="BJX3" s="300"/>
      <c r="BJZ3" s="454" t="str">
        <f>"Tätigkeit Stromverteilung für "&amp;'E8. KKAuf_Berechnung'!D774 &amp; " (NetzID: " &amp;'E8. KKAuf_Berechnung'!B774&amp;")"</f>
        <v>Tätigkeit Stromverteilung für  (NetzID: )</v>
      </c>
      <c r="BKA3" s="298"/>
      <c r="BKB3" s="299"/>
      <c r="BKC3" s="299"/>
      <c r="BKD3" s="299"/>
      <c r="BKE3" s="299"/>
      <c r="BKF3" s="299"/>
      <c r="BKG3" s="299"/>
      <c r="BKH3" s="299"/>
      <c r="BKI3" s="299"/>
      <c r="BKJ3" s="299"/>
      <c r="BKK3" s="300"/>
      <c r="BKL3" s="299"/>
      <c r="BKM3" s="300"/>
      <c r="BKO3" s="454" t="str">
        <f>"Tätigkeit Stromverteilung für "&amp;'E8. KKAuf_Berechnung'!D781 &amp; " (NetzID: " &amp;'E8. KKAuf_Berechnung'!B781&amp;")"</f>
        <v>Tätigkeit Stromverteilung für  (NetzID: )</v>
      </c>
      <c r="BKP3" s="298"/>
      <c r="BKQ3" s="299"/>
      <c r="BKR3" s="299"/>
      <c r="BKS3" s="299"/>
      <c r="BKT3" s="299"/>
      <c r="BKU3" s="299"/>
      <c r="BKV3" s="299"/>
      <c r="BKW3" s="299"/>
      <c r="BKX3" s="299"/>
      <c r="BKY3" s="299"/>
      <c r="BKZ3" s="300"/>
      <c r="BLA3" s="299"/>
      <c r="BLB3" s="300"/>
      <c r="BLD3" s="454" t="str">
        <f>"Tätigkeit Stromverteilung für "&amp;'E8. KKAuf_Berechnung'!D788 &amp; " (NetzID: " &amp;'E8. KKAuf_Berechnung'!B788&amp;")"</f>
        <v>Tätigkeit Stromverteilung für  (NetzID: )</v>
      </c>
      <c r="BLE3" s="298"/>
      <c r="BLF3" s="299"/>
      <c r="BLG3" s="299"/>
      <c r="BLH3" s="299"/>
      <c r="BLI3" s="299"/>
      <c r="BLJ3" s="299"/>
      <c r="BLK3" s="299"/>
      <c r="BLL3" s="299"/>
      <c r="BLM3" s="299"/>
      <c r="BLN3" s="299"/>
      <c r="BLO3" s="300"/>
      <c r="BLP3" s="299"/>
      <c r="BLQ3" s="300"/>
      <c r="BLS3" s="454" t="str">
        <f>"Tätigkeit Stromverteilung für "&amp;'E8. KKAuf_Berechnung'!D795 &amp; " (NetzID: " &amp;'E8. KKAuf_Berechnung'!B795&amp;")"</f>
        <v>Tätigkeit Stromverteilung für  (NetzID: )</v>
      </c>
      <c r="BLT3" s="298"/>
      <c r="BLU3" s="299"/>
      <c r="BLV3" s="299"/>
      <c r="BLW3" s="299"/>
      <c r="BLX3" s="299"/>
      <c r="BLY3" s="299"/>
      <c r="BLZ3" s="299"/>
      <c r="BMA3" s="299"/>
      <c r="BMB3" s="299"/>
      <c r="BMC3" s="299"/>
      <c r="BMD3" s="300"/>
      <c r="BME3" s="299"/>
      <c r="BMF3" s="300"/>
      <c r="BMH3" s="454" t="str">
        <f>"Tätigkeit Stromverteilung für "&amp;'E8. KKAuf_Berechnung'!D802 &amp; " (NetzID: " &amp;'E8. KKAuf_Berechnung'!B802&amp;")"</f>
        <v>Tätigkeit Stromverteilung für  (NetzID: )</v>
      </c>
      <c r="BMI3" s="298"/>
      <c r="BMJ3" s="299"/>
      <c r="BMK3" s="299"/>
      <c r="BML3" s="299"/>
      <c r="BMM3" s="299"/>
      <c r="BMN3" s="299"/>
      <c r="BMO3" s="299"/>
      <c r="BMP3" s="299"/>
      <c r="BMQ3" s="299"/>
      <c r="BMR3" s="299"/>
      <c r="BMS3" s="300"/>
      <c r="BMT3" s="299"/>
      <c r="BMU3" s="300"/>
      <c r="BMW3" s="454" t="str">
        <f>"Tätigkeit Stromverteilung für "&amp;'E8. KKAuf_Berechnung'!D809 &amp; " (NetzID: " &amp;'E8. KKAuf_Berechnung'!B809&amp;")"</f>
        <v>Tätigkeit Stromverteilung für  (NetzID: )</v>
      </c>
      <c r="BMX3" s="298"/>
      <c r="BMY3" s="299"/>
      <c r="BMZ3" s="299"/>
      <c r="BNA3" s="299"/>
      <c r="BNB3" s="299"/>
      <c r="BNC3" s="299"/>
      <c r="BND3" s="299"/>
      <c r="BNE3" s="299"/>
      <c r="BNF3" s="299"/>
      <c r="BNG3" s="299"/>
      <c r="BNH3" s="300"/>
      <c r="BNI3" s="299"/>
      <c r="BNJ3" s="300"/>
      <c r="BNL3" s="454" t="str">
        <f>"Tätigkeit Stromverteilung für "&amp;'E8. KKAuf_Berechnung'!D816 &amp; " (NetzID: " &amp;'E8. KKAuf_Berechnung'!B816&amp;")"</f>
        <v>Tätigkeit Stromverteilung für  (NetzID: )</v>
      </c>
      <c r="BNM3" s="298"/>
      <c r="BNN3" s="299"/>
      <c r="BNO3" s="299"/>
      <c r="BNP3" s="299"/>
      <c r="BNQ3" s="299"/>
      <c r="BNR3" s="299"/>
      <c r="BNS3" s="299"/>
      <c r="BNT3" s="299"/>
      <c r="BNU3" s="299"/>
      <c r="BNV3" s="299"/>
      <c r="BNW3" s="300"/>
      <c r="BNX3" s="299"/>
      <c r="BNY3" s="300"/>
      <c r="BOA3" s="454" t="str">
        <f>"Tätigkeit Stromverteilung für "&amp;'E8. KKAuf_Berechnung'!D823 &amp; " (NetzID: " &amp;'E8. KKAuf_Berechnung'!B823&amp;")"</f>
        <v>Tätigkeit Stromverteilung für  (NetzID: )</v>
      </c>
      <c r="BOB3" s="298"/>
      <c r="BOC3" s="299"/>
      <c r="BOD3" s="299"/>
      <c r="BOE3" s="299"/>
      <c r="BOF3" s="299"/>
      <c r="BOG3" s="299"/>
      <c r="BOH3" s="299"/>
      <c r="BOI3" s="299"/>
      <c r="BOJ3" s="299"/>
      <c r="BOK3" s="299"/>
      <c r="BOL3" s="300"/>
      <c r="BOM3" s="299"/>
      <c r="BON3" s="300"/>
      <c r="BOP3" s="454" t="str">
        <f>"Tätigkeit Stromverteilung für "&amp;'E8. KKAuf_Berechnung'!D830 &amp; " (NetzID: " &amp;'E8. KKAuf_Berechnung'!B830&amp;")"</f>
        <v>Tätigkeit Stromverteilung für  (NetzID: )</v>
      </c>
      <c r="BOQ3" s="298"/>
      <c r="BOR3" s="299"/>
      <c r="BOS3" s="299"/>
      <c r="BOT3" s="299"/>
      <c r="BOU3" s="299"/>
      <c r="BOV3" s="299"/>
      <c r="BOW3" s="299"/>
      <c r="BOX3" s="299"/>
      <c r="BOY3" s="299"/>
      <c r="BOZ3" s="299"/>
      <c r="BPA3" s="300"/>
      <c r="BPB3" s="299"/>
      <c r="BPC3" s="300"/>
      <c r="BPE3" s="454" t="str">
        <f>"Tätigkeit Stromverteilung für "&amp;'E8. KKAuf_Berechnung'!D837 &amp; " (NetzID: " &amp;'E8. KKAuf_Berechnung'!B837&amp;")"</f>
        <v>Tätigkeit Stromverteilung für  (NetzID: )</v>
      </c>
      <c r="BPF3" s="298"/>
      <c r="BPG3" s="299"/>
      <c r="BPH3" s="299"/>
      <c r="BPI3" s="299"/>
      <c r="BPJ3" s="299"/>
      <c r="BPK3" s="299"/>
      <c r="BPL3" s="299"/>
      <c r="BPM3" s="299"/>
      <c r="BPN3" s="299"/>
      <c r="BPO3" s="299"/>
      <c r="BPP3" s="300"/>
      <c r="BPQ3" s="299"/>
      <c r="BPR3" s="300"/>
      <c r="BPT3" s="454" t="str">
        <f>"Tätigkeit Stromverteilung für "&amp;'E8. KKAuf_Berechnung'!D844 &amp; " (NetzID: " &amp;'E8. KKAuf_Berechnung'!B844&amp;")"</f>
        <v>Tätigkeit Stromverteilung für  (NetzID: )</v>
      </c>
      <c r="BPU3" s="298"/>
      <c r="BPV3" s="299"/>
      <c r="BPW3" s="299"/>
      <c r="BPX3" s="299"/>
      <c r="BPY3" s="299"/>
      <c r="BPZ3" s="299"/>
      <c r="BQA3" s="299"/>
      <c r="BQB3" s="299"/>
      <c r="BQC3" s="299"/>
      <c r="BQD3" s="299"/>
      <c r="BQE3" s="300"/>
      <c r="BQF3" s="299"/>
      <c r="BQG3" s="300"/>
      <c r="BQI3" s="454" t="str">
        <f>"Tätigkeit Stromverteilung für "&amp;'E8. KKAuf_Berechnung'!D851 &amp; " (NetzID: " &amp;'E8. KKAuf_Berechnung'!B851&amp;")"</f>
        <v>Tätigkeit Stromverteilung für  (NetzID: )</v>
      </c>
      <c r="BQJ3" s="298"/>
      <c r="BQK3" s="299"/>
      <c r="BQL3" s="299"/>
      <c r="BQM3" s="299"/>
      <c r="BQN3" s="299"/>
      <c r="BQO3" s="299"/>
      <c r="BQP3" s="299"/>
      <c r="BQQ3" s="299"/>
      <c r="BQR3" s="299"/>
      <c r="BQS3" s="299"/>
      <c r="BQT3" s="300"/>
      <c r="BQU3" s="299"/>
      <c r="BQV3" s="300"/>
      <c r="BQX3" s="454" t="str">
        <f>"Tätigkeit Stromverteilung für "&amp;'E8. KKAuf_Berechnung'!D858 &amp; " (NetzID: " &amp;'E8. KKAuf_Berechnung'!B858&amp;")"</f>
        <v>Tätigkeit Stromverteilung für  (NetzID: )</v>
      </c>
      <c r="BQY3" s="298"/>
      <c r="BQZ3" s="299"/>
      <c r="BRA3" s="299"/>
      <c r="BRB3" s="299"/>
      <c r="BRC3" s="299"/>
      <c r="BRD3" s="299"/>
      <c r="BRE3" s="299"/>
      <c r="BRF3" s="299"/>
      <c r="BRG3" s="299"/>
      <c r="BRH3" s="299"/>
      <c r="BRI3" s="300"/>
      <c r="BRJ3" s="299"/>
      <c r="BRK3" s="300"/>
      <c r="BRM3" s="454" t="str">
        <f>"Tätigkeit Stromverteilung für "&amp;'E8. KKAuf_Berechnung'!D865 &amp; " (NetzID: " &amp;'E8. KKAuf_Berechnung'!B865&amp;")"</f>
        <v>Tätigkeit Stromverteilung für  (NetzID: )</v>
      </c>
      <c r="BRN3" s="298"/>
      <c r="BRO3" s="299"/>
      <c r="BRP3" s="299"/>
      <c r="BRQ3" s="299"/>
      <c r="BRR3" s="299"/>
      <c r="BRS3" s="299"/>
      <c r="BRT3" s="299"/>
      <c r="BRU3" s="299"/>
      <c r="BRV3" s="299"/>
      <c r="BRW3" s="299"/>
      <c r="BRX3" s="300"/>
      <c r="BRY3" s="299"/>
      <c r="BRZ3" s="300"/>
      <c r="BSB3" s="454" t="str">
        <f>"Tätigkeit Stromverteilung für "&amp;'E8. KKAuf_Berechnung'!D872 &amp; " (NetzID: " &amp;'E8. KKAuf_Berechnung'!B872&amp;")"</f>
        <v>Tätigkeit Stromverteilung für  (NetzID: )</v>
      </c>
      <c r="BSC3" s="298"/>
      <c r="BSD3" s="299"/>
      <c r="BSE3" s="299"/>
      <c r="BSF3" s="299"/>
      <c r="BSG3" s="299"/>
      <c r="BSH3" s="299"/>
      <c r="BSI3" s="299"/>
      <c r="BSJ3" s="299"/>
      <c r="BSK3" s="299"/>
      <c r="BSL3" s="299"/>
      <c r="BSM3" s="300"/>
      <c r="BSN3" s="299"/>
      <c r="BSO3" s="300"/>
      <c r="BSQ3" s="454" t="str">
        <f>"Tätigkeit Stromverteilung für "&amp;'E8. KKAuf_Berechnung'!D879 &amp; " (NetzID: " &amp;'E8. KKAuf_Berechnung'!B879&amp;")"</f>
        <v>Tätigkeit Stromverteilung für  (NetzID: )</v>
      </c>
      <c r="BSR3" s="298"/>
      <c r="BSS3" s="299"/>
      <c r="BST3" s="299"/>
      <c r="BSU3" s="299"/>
      <c r="BSV3" s="299"/>
      <c r="BSW3" s="299"/>
      <c r="BSX3" s="299"/>
      <c r="BSY3" s="299"/>
      <c r="BSZ3" s="299"/>
      <c r="BTA3" s="299"/>
      <c r="BTB3" s="300"/>
      <c r="BTC3" s="299"/>
      <c r="BTD3" s="300"/>
      <c r="BTF3" s="454" t="str">
        <f>"Tätigkeit Stromverteilung für "&amp;'E8. KKAuf_Berechnung'!D886 &amp; " (NetzID: " &amp;'E8. KKAuf_Berechnung'!B886&amp;")"</f>
        <v>Tätigkeit Stromverteilung für  (NetzID: )</v>
      </c>
      <c r="BTG3" s="298"/>
      <c r="BTH3" s="299"/>
      <c r="BTI3" s="299"/>
      <c r="BTJ3" s="299"/>
      <c r="BTK3" s="299"/>
      <c r="BTL3" s="299"/>
      <c r="BTM3" s="299"/>
      <c r="BTN3" s="299"/>
      <c r="BTO3" s="299"/>
      <c r="BTP3" s="299"/>
      <c r="BTQ3" s="300"/>
      <c r="BTR3" s="299"/>
      <c r="BTS3" s="300"/>
      <c r="BTU3" s="454" t="str">
        <f>"Tätigkeit Stromverteilung für "&amp;'E8. KKAuf_Berechnung'!D893 &amp; " (NetzID: " &amp;'E8. KKAuf_Berechnung'!B893&amp;")"</f>
        <v>Tätigkeit Stromverteilung für  (NetzID: )</v>
      </c>
      <c r="BTV3" s="298"/>
      <c r="BTW3" s="299"/>
      <c r="BTX3" s="299"/>
      <c r="BTY3" s="299"/>
      <c r="BTZ3" s="299"/>
      <c r="BUA3" s="299"/>
      <c r="BUB3" s="299"/>
      <c r="BUC3" s="299"/>
      <c r="BUD3" s="299"/>
      <c r="BUE3" s="299"/>
      <c r="BUF3" s="300"/>
      <c r="BUG3" s="299"/>
      <c r="BUH3" s="300"/>
      <c r="BUJ3" s="454" t="str">
        <f>"Tätigkeit Stromverteilung für "&amp;'E8. KKAuf_Berechnung'!D900 &amp; " (NetzID: " &amp;'E8. KKAuf_Berechnung'!B900&amp;")"</f>
        <v>Tätigkeit Stromverteilung für  (NetzID: )</v>
      </c>
      <c r="BUK3" s="298"/>
      <c r="BUL3" s="299"/>
      <c r="BUM3" s="299"/>
      <c r="BUN3" s="299"/>
      <c r="BUO3" s="299"/>
      <c r="BUP3" s="299"/>
      <c r="BUQ3" s="299"/>
      <c r="BUR3" s="299"/>
      <c r="BUS3" s="299"/>
      <c r="BUT3" s="299"/>
      <c r="BUU3" s="300"/>
      <c r="BUV3" s="299"/>
      <c r="BUW3" s="300"/>
      <c r="BUY3" s="454" t="str">
        <f>"Tätigkeit Stromverteilung für "&amp;'E8. KKAuf_Berechnung'!D907 &amp; " (NetzID: " &amp;'E8. KKAuf_Berechnung'!B907&amp;")"</f>
        <v>Tätigkeit Stromverteilung für  (NetzID: )</v>
      </c>
      <c r="BUZ3" s="298"/>
      <c r="BVA3" s="299"/>
      <c r="BVB3" s="299"/>
      <c r="BVC3" s="299"/>
      <c r="BVD3" s="299"/>
      <c r="BVE3" s="299"/>
      <c r="BVF3" s="299"/>
      <c r="BVG3" s="299"/>
      <c r="BVH3" s="299"/>
      <c r="BVI3" s="299"/>
      <c r="BVJ3" s="300"/>
      <c r="BVK3" s="299"/>
      <c r="BVL3" s="300"/>
      <c r="BVN3" s="454" t="str">
        <f>"Tätigkeit Stromverteilung für "&amp;'E8. KKAuf_Berechnung'!D914 &amp; " (NetzID: " &amp;'E8. KKAuf_Berechnung'!B914&amp;")"</f>
        <v>Tätigkeit Stromverteilung für  (NetzID: )</v>
      </c>
      <c r="BVO3" s="298"/>
      <c r="BVP3" s="299"/>
      <c r="BVQ3" s="299"/>
      <c r="BVR3" s="299"/>
      <c r="BVS3" s="299"/>
      <c r="BVT3" s="299"/>
      <c r="BVU3" s="299"/>
      <c r="BVV3" s="299"/>
      <c r="BVW3" s="299"/>
      <c r="BVX3" s="299"/>
      <c r="BVY3" s="300"/>
      <c r="BVZ3" s="299"/>
      <c r="BWA3" s="300"/>
    </row>
    <row r="4" spans="1:1951" ht="18" customHeight="1" x14ac:dyDescent="0.2">
      <c r="B4" s="1314"/>
      <c r="C4" s="468" t="s">
        <v>547</v>
      </c>
      <c r="D4" s="469"/>
      <c r="E4" s="470"/>
      <c r="F4" s="470"/>
      <c r="G4" s="471"/>
      <c r="H4" s="472" t="s">
        <v>551</v>
      </c>
      <c r="I4" s="470"/>
      <c r="J4" s="470"/>
      <c r="K4" s="470"/>
      <c r="L4" s="470"/>
      <c r="M4" s="470"/>
      <c r="N4" s="471"/>
      <c r="O4" s="466" t="s">
        <v>548</v>
      </c>
      <c r="P4" s="467"/>
      <c r="R4" s="473" t="s">
        <v>547</v>
      </c>
      <c r="S4" s="469"/>
      <c r="T4" s="470"/>
      <c r="U4" s="470"/>
      <c r="V4" s="471"/>
      <c r="W4" s="472" t="s">
        <v>551</v>
      </c>
      <c r="X4" s="470"/>
      <c r="Y4" s="470"/>
      <c r="Z4" s="470"/>
      <c r="AA4" s="470"/>
      <c r="AB4" s="470"/>
      <c r="AC4" s="471"/>
      <c r="AD4" s="466" t="s">
        <v>548</v>
      </c>
      <c r="AE4" s="467"/>
      <c r="AG4" s="473" t="s">
        <v>547</v>
      </c>
      <c r="AH4" s="469"/>
      <c r="AI4" s="470"/>
      <c r="AJ4" s="470"/>
      <c r="AK4" s="471"/>
      <c r="AL4" s="472" t="s">
        <v>551</v>
      </c>
      <c r="AM4" s="470"/>
      <c r="AN4" s="470"/>
      <c r="AO4" s="470"/>
      <c r="AP4" s="470"/>
      <c r="AQ4" s="470"/>
      <c r="AR4" s="471"/>
      <c r="AS4" s="466" t="s">
        <v>548</v>
      </c>
      <c r="AT4" s="467"/>
      <c r="AV4" s="473" t="s">
        <v>547</v>
      </c>
      <c r="AW4" s="469"/>
      <c r="AX4" s="470"/>
      <c r="AY4" s="470"/>
      <c r="AZ4" s="471"/>
      <c r="BA4" s="472" t="s">
        <v>551</v>
      </c>
      <c r="BB4" s="470"/>
      <c r="BC4" s="470"/>
      <c r="BD4" s="470"/>
      <c r="BE4" s="470"/>
      <c r="BF4" s="470"/>
      <c r="BG4" s="471"/>
      <c r="BH4" s="466" t="s">
        <v>548</v>
      </c>
      <c r="BI4" s="467"/>
      <c r="BK4" s="473" t="s">
        <v>547</v>
      </c>
      <c r="BL4" s="469"/>
      <c r="BM4" s="470"/>
      <c r="BN4" s="470"/>
      <c r="BO4" s="471"/>
      <c r="BP4" s="472" t="s">
        <v>551</v>
      </c>
      <c r="BQ4" s="470"/>
      <c r="BR4" s="470"/>
      <c r="BS4" s="470"/>
      <c r="BT4" s="470"/>
      <c r="BU4" s="470"/>
      <c r="BV4" s="471"/>
      <c r="BW4" s="466" t="s">
        <v>548</v>
      </c>
      <c r="BX4" s="467"/>
      <c r="BZ4" s="473" t="s">
        <v>547</v>
      </c>
      <c r="CA4" s="469"/>
      <c r="CB4" s="470"/>
      <c r="CC4" s="470"/>
      <c r="CD4" s="471"/>
      <c r="CE4" s="472" t="s">
        <v>551</v>
      </c>
      <c r="CF4" s="470"/>
      <c r="CG4" s="470"/>
      <c r="CH4" s="470"/>
      <c r="CI4" s="470"/>
      <c r="CJ4" s="470"/>
      <c r="CK4" s="471"/>
      <c r="CL4" s="466" t="s">
        <v>548</v>
      </c>
      <c r="CM4" s="467"/>
      <c r="CO4" s="473" t="s">
        <v>547</v>
      </c>
      <c r="CP4" s="469"/>
      <c r="CQ4" s="470"/>
      <c r="CR4" s="470"/>
      <c r="CS4" s="471"/>
      <c r="CT4" s="472" t="s">
        <v>551</v>
      </c>
      <c r="CU4" s="470"/>
      <c r="CV4" s="470"/>
      <c r="CW4" s="470"/>
      <c r="CX4" s="470"/>
      <c r="CY4" s="470"/>
      <c r="CZ4" s="471"/>
      <c r="DA4" s="466" t="s">
        <v>548</v>
      </c>
      <c r="DB4" s="467"/>
      <c r="DD4" s="473" t="s">
        <v>547</v>
      </c>
      <c r="DE4" s="469"/>
      <c r="DF4" s="470"/>
      <c r="DG4" s="470"/>
      <c r="DH4" s="471"/>
      <c r="DI4" s="472" t="s">
        <v>551</v>
      </c>
      <c r="DJ4" s="470"/>
      <c r="DK4" s="470"/>
      <c r="DL4" s="470"/>
      <c r="DM4" s="470"/>
      <c r="DN4" s="470"/>
      <c r="DO4" s="471"/>
      <c r="DP4" s="466" t="s">
        <v>548</v>
      </c>
      <c r="DQ4" s="467"/>
      <c r="DS4" s="473" t="s">
        <v>547</v>
      </c>
      <c r="DT4" s="469"/>
      <c r="DU4" s="470"/>
      <c r="DV4" s="470"/>
      <c r="DW4" s="471"/>
      <c r="DX4" s="472" t="s">
        <v>551</v>
      </c>
      <c r="DY4" s="470"/>
      <c r="DZ4" s="470"/>
      <c r="EA4" s="470"/>
      <c r="EB4" s="470"/>
      <c r="EC4" s="470"/>
      <c r="ED4" s="471"/>
      <c r="EE4" s="466" t="s">
        <v>548</v>
      </c>
      <c r="EF4" s="467"/>
      <c r="EH4" s="473" t="s">
        <v>547</v>
      </c>
      <c r="EI4" s="469"/>
      <c r="EJ4" s="470"/>
      <c r="EK4" s="470"/>
      <c r="EL4" s="471"/>
      <c r="EM4" s="472" t="s">
        <v>551</v>
      </c>
      <c r="EN4" s="470"/>
      <c r="EO4" s="470"/>
      <c r="EP4" s="470"/>
      <c r="EQ4" s="470"/>
      <c r="ER4" s="470"/>
      <c r="ES4" s="471"/>
      <c r="ET4" s="466" t="s">
        <v>548</v>
      </c>
      <c r="EU4" s="467"/>
      <c r="EW4" s="473" t="s">
        <v>547</v>
      </c>
      <c r="EX4" s="469"/>
      <c r="EY4" s="470"/>
      <c r="EZ4" s="470"/>
      <c r="FA4" s="471"/>
      <c r="FB4" s="472" t="s">
        <v>551</v>
      </c>
      <c r="FC4" s="470"/>
      <c r="FD4" s="470"/>
      <c r="FE4" s="470"/>
      <c r="FF4" s="470"/>
      <c r="FG4" s="470"/>
      <c r="FH4" s="471"/>
      <c r="FI4" s="466" t="s">
        <v>548</v>
      </c>
      <c r="FJ4" s="467"/>
      <c r="FL4" s="473" t="s">
        <v>547</v>
      </c>
      <c r="FM4" s="469"/>
      <c r="FN4" s="470"/>
      <c r="FO4" s="470"/>
      <c r="FP4" s="471"/>
      <c r="FQ4" s="472" t="s">
        <v>551</v>
      </c>
      <c r="FR4" s="470"/>
      <c r="FS4" s="470"/>
      <c r="FT4" s="470"/>
      <c r="FU4" s="470"/>
      <c r="FV4" s="470"/>
      <c r="FW4" s="471"/>
      <c r="FX4" s="466" t="s">
        <v>548</v>
      </c>
      <c r="FY4" s="467"/>
      <c r="GA4" s="473" t="s">
        <v>547</v>
      </c>
      <c r="GB4" s="469"/>
      <c r="GC4" s="470"/>
      <c r="GD4" s="470"/>
      <c r="GE4" s="471"/>
      <c r="GF4" s="472" t="s">
        <v>551</v>
      </c>
      <c r="GG4" s="470"/>
      <c r="GH4" s="470"/>
      <c r="GI4" s="470"/>
      <c r="GJ4" s="470"/>
      <c r="GK4" s="470"/>
      <c r="GL4" s="471"/>
      <c r="GM4" s="466" t="s">
        <v>548</v>
      </c>
      <c r="GN4" s="467"/>
      <c r="GP4" s="473" t="s">
        <v>547</v>
      </c>
      <c r="GQ4" s="469"/>
      <c r="GR4" s="470"/>
      <c r="GS4" s="470"/>
      <c r="GT4" s="471"/>
      <c r="GU4" s="472" t="s">
        <v>551</v>
      </c>
      <c r="GV4" s="470"/>
      <c r="GW4" s="470"/>
      <c r="GX4" s="470"/>
      <c r="GY4" s="470"/>
      <c r="GZ4" s="470"/>
      <c r="HA4" s="471"/>
      <c r="HB4" s="466" t="s">
        <v>548</v>
      </c>
      <c r="HC4" s="467"/>
      <c r="HE4" s="473" t="s">
        <v>547</v>
      </c>
      <c r="HF4" s="469"/>
      <c r="HG4" s="470"/>
      <c r="HH4" s="470"/>
      <c r="HI4" s="471"/>
      <c r="HJ4" s="472" t="s">
        <v>551</v>
      </c>
      <c r="HK4" s="470"/>
      <c r="HL4" s="470"/>
      <c r="HM4" s="470"/>
      <c r="HN4" s="470"/>
      <c r="HO4" s="470"/>
      <c r="HP4" s="471"/>
      <c r="HQ4" s="466" t="s">
        <v>548</v>
      </c>
      <c r="HR4" s="467"/>
      <c r="HT4" s="473" t="s">
        <v>547</v>
      </c>
      <c r="HU4" s="469"/>
      <c r="HV4" s="470"/>
      <c r="HW4" s="470"/>
      <c r="HX4" s="471"/>
      <c r="HY4" s="472" t="s">
        <v>551</v>
      </c>
      <c r="HZ4" s="470"/>
      <c r="IA4" s="470"/>
      <c r="IB4" s="470"/>
      <c r="IC4" s="470"/>
      <c r="ID4" s="470"/>
      <c r="IE4" s="471"/>
      <c r="IF4" s="466" t="s">
        <v>548</v>
      </c>
      <c r="IG4" s="467"/>
      <c r="II4" s="473" t="s">
        <v>547</v>
      </c>
      <c r="IJ4" s="469"/>
      <c r="IK4" s="470"/>
      <c r="IL4" s="470"/>
      <c r="IM4" s="471"/>
      <c r="IN4" s="472" t="s">
        <v>551</v>
      </c>
      <c r="IO4" s="470"/>
      <c r="IP4" s="470"/>
      <c r="IQ4" s="470"/>
      <c r="IR4" s="470"/>
      <c r="IS4" s="470"/>
      <c r="IT4" s="471"/>
      <c r="IU4" s="466" t="s">
        <v>548</v>
      </c>
      <c r="IV4" s="467"/>
      <c r="IX4" s="473" t="s">
        <v>547</v>
      </c>
      <c r="IY4" s="469"/>
      <c r="IZ4" s="470"/>
      <c r="JA4" s="470"/>
      <c r="JB4" s="471"/>
      <c r="JC4" s="472" t="s">
        <v>551</v>
      </c>
      <c r="JD4" s="470"/>
      <c r="JE4" s="470"/>
      <c r="JF4" s="470"/>
      <c r="JG4" s="470"/>
      <c r="JH4" s="470"/>
      <c r="JI4" s="471"/>
      <c r="JJ4" s="466" t="s">
        <v>548</v>
      </c>
      <c r="JK4" s="467"/>
      <c r="JM4" s="473" t="s">
        <v>547</v>
      </c>
      <c r="JN4" s="469"/>
      <c r="JO4" s="470"/>
      <c r="JP4" s="470"/>
      <c r="JQ4" s="471"/>
      <c r="JR4" s="472" t="s">
        <v>551</v>
      </c>
      <c r="JS4" s="470"/>
      <c r="JT4" s="470"/>
      <c r="JU4" s="470"/>
      <c r="JV4" s="470"/>
      <c r="JW4" s="470"/>
      <c r="JX4" s="471"/>
      <c r="JY4" s="466" t="s">
        <v>548</v>
      </c>
      <c r="JZ4" s="467"/>
      <c r="KB4" s="473" t="s">
        <v>547</v>
      </c>
      <c r="KC4" s="469"/>
      <c r="KD4" s="470"/>
      <c r="KE4" s="470"/>
      <c r="KF4" s="471"/>
      <c r="KG4" s="472" t="s">
        <v>551</v>
      </c>
      <c r="KH4" s="470"/>
      <c r="KI4" s="470"/>
      <c r="KJ4" s="470"/>
      <c r="KK4" s="470"/>
      <c r="KL4" s="470"/>
      <c r="KM4" s="471"/>
      <c r="KN4" s="466" t="s">
        <v>548</v>
      </c>
      <c r="KO4" s="467"/>
      <c r="KQ4" s="473" t="s">
        <v>547</v>
      </c>
      <c r="KR4" s="469"/>
      <c r="KS4" s="470"/>
      <c r="KT4" s="470"/>
      <c r="KU4" s="471"/>
      <c r="KV4" s="472" t="s">
        <v>551</v>
      </c>
      <c r="KW4" s="470"/>
      <c r="KX4" s="470"/>
      <c r="KY4" s="470"/>
      <c r="KZ4" s="470"/>
      <c r="LA4" s="470"/>
      <c r="LB4" s="471"/>
      <c r="LC4" s="466" t="s">
        <v>548</v>
      </c>
      <c r="LD4" s="467"/>
      <c r="LF4" s="473" t="s">
        <v>547</v>
      </c>
      <c r="LG4" s="469"/>
      <c r="LH4" s="470"/>
      <c r="LI4" s="470"/>
      <c r="LJ4" s="471"/>
      <c r="LK4" s="472" t="s">
        <v>551</v>
      </c>
      <c r="LL4" s="470"/>
      <c r="LM4" s="470"/>
      <c r="LN4" s="470"/>
      <c r="LO4" s="470"/>
      <c r="LP4" s="470"/>
      <c r="LQ4" s="471"/>
      <c r="LR4" s="466" t="s">
        <v>548</v>
      </c>
      <c r="LS4" s="467"/>
      <c r="LU4" s="473" t="s">
        <v>547</v>
      </c>
      <c r="LV4" s="469"/>
      <c r="LW4" s="470"/>
      <c r="LX4" s="470"/>
      <c r="LY4" s="471"/>
      <c r="LZ4" s="472" t="s">
        <v>551</v>
      </c>
      <c r="MA4" s="470"/>
      <c r="MB4" s="470"/>
      <c r="MC4" s="470"/>
      <c r="MD4" s="470"/>
      <c r="ME4" s="470"/>
      <c r="MF4" s="471"/>
      <c r="MG4" s="466" t="s">
        <v>548</v>
      </c>
      <c r="MH4" s="467"/>
      <c r="MJ4" s="473" t="s">
        <v>547</v>
      </c>
      <c r="MK4" s="469"/>
      <c r="ML4" s="470"/>
      <c r="MM4" s="470"/>
      <c r="MN4" s="471"/>
      <c r="MO4" s="472" t="s">
        <v>551</v>
      </c>
      <c r="MP4" s="470"/>
      <c r="MQ4" s="470"/>
      <c r="MR4" s="470"/>
      <c r="MS4" s="470"/>
      <c r="MT4" s="470"/>
      <c r="MU4" s="471"/>
      <c r="MV4" s="466" t="s">
        <v>548</v>
      </c>
      <c r="MW4" s="467"/>
      <c r="MY4" s="473" t="s">
        <v>547</v>
      </c>
      <c r="MZ4" s="469"/>
      <c r="NA4" s="470"/>
      <c r="NB4" s="470"/>
      <c r="NC4" s="471"/>
      <c r="ND4" s="472" t="s">
        <v>551</v>
      </c>
      <c r="NE4" s="470"/>
      <c r="NF4" s="470"/>
      <c r="NG4" s="470"/>
      <c r="NH4" s="470"/>
      <c r="NI4" s="470"/>
      <c r="NJ4" s="471"/>
      <c r="NK4" s="466" t="s">
        <v>548</v>
      </c>
      <c r="NL4" s="467"/>
      <c r="NN4" s="473" t="s">
        <v>547</v>
      </c>
      <c r="NO4" s="469"/>
      <c r="NP4" s="470"/>
      <c r="NQ4" s="470"/>
      <c r="NR4" s="471"/>
      <c r="NS4" s="472" t="s">
        <v>551</v>
      </c>
      <c r="NT4" s="470"/>
      <c r="NU4" s="470"/>
      <c r="NV4" s="470"/>
      <c r="NW4" s="470"/>
      <c r="NX4" s="470"/>
      <c r="NY4" s="471"/>
      <c r="NZ4" s="466" t="s">
        <v>548</v>
      </c>
      <c r="OA4" s="467"/>
      <c r="OC4" s="473" t="s">
        <v>547</v>
      </c>
      <c r="OD4" s="469"/>
      <c r="OE4" s="470"/>
      <c r="OF4" s="470"/>
      <c r="OG4" s="471"/>
      <c r="OH4" s="472" t="s">
        <v>551</v>
      </c>
      <c r="OI4" s="470"/>
      <c r="OJ4" s="470"/>
      <c r="OK4" s="470"/>
      <c r="OL4" s="470"/>
      <c r="OM4" s="470"/>
      <c r="ON4" s="471"/>
      <c r="OO4" s="466" t="s">
        <v>548</v>
      </c>
      <c r="OP4" s="467"/>
      <c r="OR4" s="473" t="s">
        <v>547</v>
      </c>
      <c r="OS4" s="469"/>
      <c r="OT4" s="470"/>
      <c r="OU4" s="470"/>
      <c r="OV4" s="471"/>
      <c r="OW4" s="472" t="s">
        <v>551</v>
      </c>
      <c r="OX4" s="470"/>
      <c r="OY4" s="470"/>
      <c r="OZ4" s="470"/>
      <c r="PA4" s="470"/>
      <c r="PB4" s="470"/>
      <c r="PC4" s="471"/>
      <c r="PD4" s="466" t="s">
        <v>548</v>
      </c>
      <c r="PE4" s="467"/>
      <c r="PG4" s="473" t="s">
        <v>547</v>
      </c>
      <c r="PH4" s="469"/>
      <c r="PI4" s="470"/>
      <c r="PJ4" s="470"/>
      <c r="PK4" s="471"/>
      <c r="PL4" s="472" t="s">
        <v>551</v>
      </c>
      <c r="PM4" s="470"/>
      <c r="PN4" s="470"/>
      <c r="PO4" s="470"/>
      <c r="PP4" s="470"/>
      <c r="PQ4" s="470"/>
      <c r="PR4" s="471"/>
      <c r="PS4" s="466" t="s">
        <v>548</v>
      </c>
      <c r="PT4" s="467"/>
      <c r="PV4" s="473" t="s">
        <v>547</v>
      </c>
      <c r="PW4" s="469"/>
      <c r="PX4" s="470"/>
      <c r="PY4" s="470"/>
      <c r="PZ4" s="471"/>
      <c r="QA4" s="472" t="s">
        <v>551</v>
      </c>
      <c r="QB4" s="470"/>
      <c r="QC4" s="470"/>
      <c r="QD4" s="470"/>
      <c r="QE4" s="470"/>
      <c r="QF4" s="470"/>
      <c r="QG4" s="471"/>
      <c r="QH4" s="466" t="s">
        <v>548</v>
      </c>
      <c r="QI4" s="467"/>
      <c r="QK4" s="473" t="s">
        <v>547</v>
      </c>
      <c r="QL4" s="469"/>
      <c r="QM4" s="470"/>
      <c r="QN4" s="470"/>
      <c r="QO4" s="471"/>
      <c r="QP4" s="472" t="s">
        <v>551</v>
      </c>
      <c r="QQ4" s="470"/>
      <c r="QR4" s="470"/>
      <c r="QS4" s="470"/>
      <c r="QT4" s="470"/>
      <c r="QU4" s="470"/>
      <c r="QV4" s="471"/>
      <c r="QW4" s="466" t="s">
        <v>548</v>
      </c>
      <c r="QX4" s="467"/>
      <c r="QZ4" s="473" t="s">
        <v>547</v>
      </c>
      <c r="RA4" s="469"/>
      <c r="RB4" s="470"/>
      <c r="RC4" s="470"/>
      <c r="RD4" s="471"/>
      <c r="RE4" s="472" t="s">
        <v>551</v>
      </c>
      <c r="RF4" s="470"/>
      <c r="RG4" s="470"/>
      <c r="RH4" s="470"/>
      <c r="RI4" s="470"/>
      <c r="RJ4" s="470"/>
      <c r="RK4" s="471"/>
      <c r="RL4" s="466" t="s">
        <v>548</v>
      </c>
      <c r="RM4" s="467"/>
      <c r="RO4" s="473" t="s">
        <v>547</v>
      </c>
      <c r="RP4" s="469"/>
      <c r="RQ4" s="470"/>
      <c r="RR4" s="470"/>
      <c r="RS4" s="471"/>
      <c r="RT4" s="472" t="s">
        <v>551</v>
      </c>
      <c r="RU4" s="470"/>
      <c r="RV4" s="470"/>
      <c r="RW4" s="470"/>
      <c r="RX4" s="470"/>
      <c r="RY4" s="470"/>
      <c r="RZ4" s="471"/>
      <c r="SA4" s="466" t="s">
        <v>548</v>
      </c>
      <c r="SB4" s="467"/>
      <c r="SD4" s="473" t="s">
        <v>547</v>
      </c>
      <c r="SE4" s="469"/>
      <c r="SF4" s="470"/>
      <c r="SG4" s="470"/>
      <c r="SH4" s="471"/>
      <c r="SI4" s="472" t="s">
        <v>551</v>
      </c>
      <c r="SJ4" s="470"/>
      <c r="SK4" s="470"/>
      <c r="SL4" s="470"/>
      <c r="SM4" s="470"/>
      <c r="SN4" s="470"/>
      <c r="SO4" s="471"/>
      <c r="SP4" s="466" t="s">
        <v>548</v>
      </c>
      <c r="SQ4" s="467"/>
      <c r="SS4" s="473" t="s">
        <v>547</v>
      </c>
      <c r="ST4" s="469"/>
      <c r="SU4" s="470"/>
      <c r="SV4" s="470"/>
      <c r="SW4" s="471"/>
      <c r="SX4" s="472" t="s">
        <v>551</v>
      </c>
      <c r="SY4" s="470"/>
      <c r="SZ4" s="470"/>
      <c r="TA4" s="470"/>
      <c r="TB4" s="470"/>
      <c r="TC4" s="470"/>
      <c r="TD4" s="471"/>
      <c r="TE4" s="466" t="s">
        <v>548</v>
      </c>
      <c r="TF4" s="467"/>
      <c r="TH4" s="473" t="s">
        <v>547</v>
      </c>
      <c r="TI4" s="469"/>
      <c r="TJ4" s="470"/>
      <c r="TK4" s="470"/>
      <c r="TL4" s="471"/>
      <c r="TM4" s="472" t="s">
        <v>551</v>
      </c>
      <c r="TN4" s="470"/>
      <c r="TO4" s="470"/>
      <c r="TP4" s="470"/>
      <c r="TQ4" s="470"/>
      <c r="TR4" s="470"/>
      <c r="TS4" s="471"/>
      <c r="TT4" s="466" t="s">
        <v>548</v>
      </c>
      <c r="TU4" s="467"/>
      <c r="TW4" s="473" t="s">
        <v>547</v>
      </c>
      <c r="TX4" s="469"/>
      <c r="TY4" s="470"/>
      <c r="TZ4" s="470"/>
      <c r="UA4" s="471"/>
      <c r="UB4" s="472" t="s">
        <v>551</v>
      </c>
      <c r="UC4" s="470"/>
      <c r="UD4" s="470"/>
      <c r="UE4" s="470"/>
      <c r="UF4" s="470"/>
      <c r="UG4" s="470"/>
      <c r="UH4" s="471"/>
      <c r="UI4" s="466" t="s">
        <v>548</v>
      </c>
      <c r="UJ4" s="467"/>
      <c r="UL4" s="473" t="s">
        <v>547</v>
      </c>
      <c r="UM4" s="469"/>
      <c r="UN4" s="470"/>
      <c r="UO4" s="470"/>
      <c r="UP4" s="471"/>
      <c r="UQ4" s="472" t="s">
        <v>551</v>
      </c>
      <c r="UR4" s="470"/>
      <c r="US4" s="470"/>
      <c r="UT4" s="470"/>
      <c r="UU4" s="470"/>
      <c r="UV4" s="470"/>
      <c r="UW4" s="471"/>
      <c r="UX4" s="466" t="s">
        <v>548</v>
      </c>
      <c r="UY4" s="467"/>
      <c r="VA4" s="473" t="s">
        <v>547</v>
      </c>
      <c r="VB4" s="469"/>
      <c r="VC4" s="470"/>
      <c r="VD4" s="470"/>
      <c r="VE4" s="471"/>
      <c r="VF4" s="472" t="s">
        <v>551</v>
      </c>
      <c r="VG4" s="470"/>
      <c r="VH4" s="470"/>
      <c r="VI4" s="470"/>
      <c r="VJ4" s="470"/>
      <c r="VK4" s="470"/>
      <c r="VL4" s="471"/>
      <c r="VM4" s="466" t="s">
        <v>548</v>
      </c>
      <c r="VN4" s="467"/>
      <c r="VP4" s="473" t="s">
        <v>547</v>
      </c>
      <c r="VQ4" s="469"/>
      <c r="VR4" s="470"/>
      <c r="VS4" s="470"/>
      <c r="VT4" s="471"/>
      <c r="VU4" s="472" t="s">
        <v>551</v>
      </c>
      <c r="VV4" s="470"/>
      <c r="VW4" s="470"/>
      <c r="VX4" s="470"/>
      <c r="VY4" s="470"/>
      <c r="VZ4" s="470"/>
      <c r="WA4" s="471"/>
      <c r="WB4" s="466" t="s">
        <v>548</v>
      </c>
      <c r="WC4" s="467"/>
      <c r="WE4" s="473" t="s">
        <v>547</v>
      </c>
      <c r="WF4" s="469"/>
      <c r="WG4" s="470"/>
      <c r="WH4" s="470"/>
      <c r="WI4" s="471"/>
      <c r="WJ4" s="472" t="s">
        <v>551</v>
      </c>
      <c r="WK4" s="470"/>
      <c r="WL4" s="470"/>
      <c r="WM4" s="470"/>
      <c r="WN4" s="470"/>
      <c r="WO4" s="470"/>
      <c r="WP4" s="471"/>
      <c r="WQ4" s="466" t="s">
        <v>548</v>
      </c>
      <c r="WR4" s="467"/>
      <c r="WT4" s="473" t="s">
        <v>547</v>
      </c>
      <c r="WU4" s="469"/>
      <c r="WV4" s="470"/>
      <c r="WW4" s="470"/>
      <c r="WX4" s="471"/>
      <c r="WY4" s="472" t="s">
        <v>551</v>
      </c>
      <c r="WZ4" s="470"/>
      <c r="XA4" s="470"/>
      <c r="XB4" s="470"/>
      <c r="XC4" s="470"/>
      <c r="XD4" s="470"/>
      <c r="XE4" s="471"/>
      <c r="XF4" s="466" t="s">
        <v>548</v>
      </c>
      <c r="XG4" s="467"/>
      <c r="XI4" s="473" t="s">
        <v>547</v>
      </c>
      <c r="XJ4" s="469"/>
      <c r="XK4" s="470"/>
      <c r="XL4" s="470"/>
      <c r="XM4" s="471"/>
      <c r="XN4" s="472" t="s">
        <v>551</v>
      </c>
      <c r="XO4" s="470"/>
      <c r="XP4" s="470"/>
      <c r="XQ4" s="470"/>
      <c r="XR4" s="470"/>
      <c r="XS4" s="470"/>
      <c r="XT4" s="471"/>
      <c r="XU4" s="466" t="s">
        <v>548</v>
      </c>
      <c r="XV4" s="467"/>
      <c r="XX4" s="473" t="s">
        <v>547</v>
      </c>
      <c r="XY4" s="469"/>
      <c r="XZ4" s="470"/>
      <c r="YA4" s="470"/>
      <c r="YB4" s="471"/>
      <c r="YC4" s="472" t="s">
        <v>551</v>
      </c>
      <c r="YD4" s="470"/>
      <c r="YE4" s="470"/>
      <c r="YF4" s="470"/>
      <c r="YG4" s="470"/>
      <c r="YH4" s="470"/>
      <c r="YI4" s="471"/>
      <c r="YJ4" s="466" t="s">
        <v>548</v>
      </c>
      <c r="YK4" s="467"/>
      <c r="YM4" s="473" t="s">
        <v>547</v>
      </c>
      <c r="YN4" s="469"/>
      <c r="YO4" s="470"/>
      <c r="YP4" s="470"/>
      <c r="YQ4" s="471"/>
      <c r="YR4" s="472" t="s">
        <v>551</v>
      </c>
      <c r="YS4" s="470"/>
      <c r="YT4" s="470"/>
      <c r="YU4" s="470"/>
      <c r="YV4" s="470"/>
      <c r="YW4" s="470"/>
      <c r="YX4" s="471"/>
      <c r="YY4" s="466" t="s">
        <v>548</v>
      </c>
      <c r="YZ4" s="467"/>
      <c r="ZB4" s="473" t="s">
        <v>547</v>
      </c>
      <c r="ZC4" s="469"/>
      <c r="ZD4" s="470"/>
      <c r="ZE4" s="470"/>
      <c r="ZF4" s="471"/>
      <c r="ZG4" s="472" t="s">
        <v>551</v>
      </c>
      <c r="ZH4" s="470"/>
      <c r="ZI4" s="470"/>
      <c r="ZJ4" s="470"/>
      <c r="ZK4" s="470"/>
      <c r="ZL4" s="470"/>
      <c r="ZM4" s="471"/>
      <c r="ZN4" s="466" t="s">
        <v>548</v>
      </c>
      <c r="ZO4" s="467"/>
      <c r="ZQ4" s="473" t="s">
        <v>547</v>
      </c>
      <c r="ZR4" s="469"/>
      <c r="ZS4" s="470"/>
      <c r="ZT4" s="470"/>
      <c r="ZU4" s="471"/>
      <c r="ZV4" s="472" t="s">
        <v>551</v>
      </c>
      <c r="ZW4" s="470"/>
      <c r="ZX4" s="470"/>
      <c r="ZY4" s="470"/>
      <c r="ZZ4" s="470"/>
      <c r="AAA4" s="470"/>
      <c r="AAB4" s="471"/>
      <c r="AAC4" s="466" t="s">
        <v>548</v>
      </c>
      <c r="AAD4" s="467"/>
      <c r="AAF4" s="473" t="s">
        <v>547</v>
      </c>
      <c r="AAG4" s="469"/>
      <c r="AAH4" s="470"/>
      <c r="AAI4" s="470"/>
      <c r="AAJ4" s="471"/>
      <c r="AAK4" s="472" t="s">
        <v>551</v>
      </c>
      <c r="AAL4" s="470"/>
      <c r="AAM4" s="470"/>
      <c r="AAN4" s="470"/>
      <c r="AAO4" s="470"/>
      <c r="AAP4" s="470"/>
      <c r="AAQ4" s="471"/>
      <c r="AAR4" s="466" t="s">
        <v>548</v>
      </c>
      <c r="AAS4" s="467"/>
      <c r="AAU4" s="473" t="s">
        <v>547</v>
      </c>
      <c r="AAV4" s="469"/>
      <c r="AAW4" s="470"/>
      <c r="AAX4" s="470"/>
      <c r="AAY4" s="471"/>
      <c r="AAZ4" s="472" t="s">
        <v>551</v>
      </c>
      <c r="ABA4" s="470"/>
      <c r="ABB4" s="470"/>
      <c r="ABC4" s="470"/>
      <c r="ABD4" s="470"/>
      <c r="ABE4" s="470"/>
      <c r="ABF4" s="471"/>
      <c r="ABG4" s="466" t="s">
        <v>548</v>
      </c>
      <c r="ABH4" s="467"/>
      <c r="ABJ4" s="473" t="s">
        <v>547</v>
      </c>
      <c r="ABK4" s="469"/>
      <c r="ABL4" s="470"/>
      <c r="ABM4" s="470"/>
      <c r="ABN4" s="471"/>
      <c r="ABO4" s="472" t="s">
        <v>551</v>
      </c>
      <c r="ABP4" s="470"/>
      <c r="ABQ4" s="470"/>
      <c r="ABR4" s="470"/>
      <c r="ABS4" s="470"/>
      <c r="ABT4" s="470"/>
      <c r="ABU4" s="471"/>
      <c r="ABV4" s="466" t="s">
        <v>548</v>
      </c>
      <c r="ABW4" s="467"/>
      <c r="ABY4" s="473" t="s">
        <v>547</v>
      </c>
      <c r="ABZ4" s="469"/>
      <c r="ACA4" s="470"/>
      <c r="ACB4" s="470"/>
      <c r="ACC4" s="471"/>
      <c r="ACD4" s="472" t="s">
        <v>551</v>
      </c>
      <c r="ACE4" s="470"/>
      <c r="ACF4" s="470"/>
      <c r="ACG4" s="470"/>
      <c r="ACH4" s="470"/>
      <c r="ACI4" s="470"/>
      <c r="ACJ4" s="471"/>
      <c r="ACK4" s="466" t="s">
        <v>548</v>
      </c>
      <c r="ACL4" s="467"/>
      <c r="ACN4" s="473" t="s">
        <v>547</v>
      </c>
      <c r="ACO4" s="469"/>
      <c r="ACP4" s="470"/>
      <c r="ACQ4" s="470"/>
      <c r="ACR4" s="471"/>
      <c r="ACS4" s="472" t="s">
        <v>551</v>
      </c>
      <c r="ACT4" s="470"/>
      <c r="ACU4" s="470"/>
      <c r="ACV4" s="470"/>
      <c r="ACW4" s="470"/>
      <c r="ACX4" s="470"/>
      <c r="ACY4" s="471"/>
      <c r="ACZ4" s="466" t="s">
        <v>548</v>
      </c>
      <c r="ADA4" s="467"/>
      <c r="ADC4" s="473" t="s">
        <v>547</v>
      </c>
      <c r="ADD4" s="469"/>
      <c r="ADE4" s="470"/>
      <c r="ADF4" s="470"/>
      <c r="ADG4" s="471"/>
      <c r="ADH4" s="472" t="s">
        <v>551</v>
      </c>
      <c r="ADI4" s="470"/>
      <c r="ADJ4" s="470"/>
      <c r="ADK4" s="470"/>
      <c r="ADL4" s="470"/>
      <c r="ADM4" s="470"/>
      <c r="ADN4" s="471"/>
      <c r="ADO4" s="466" t="s">
        <v>548</v>
      </c>
      <c r="ADP4" s="467"/>
      <c r="ADR4" s="473" t="s">
        <v>547</v>
      </c>
      <c r="ADS4" s="469"/>
      <c r="ADT4" s="470"/>
      <c r="ADU4" s="470"/>
      <c r="ADV4" s="471"/>
      <c r="ADW4" s="472" t="s">
        <v>551</v>
      </c>
      <c r="ADX4" s="470"/>
      <c r="ADY4" s="470"/>
      <c r="ADZ4" s="470"/>
      <c r="AEA4" s="470"/>
      <c r="AEB4" s="470"/>
      <c r="AEC4" s="471"/>
      <c r="AED4" s="466" t="s">
        <v>548</v>
      </c>
      <c r="AEE4" s="467"/>
      <c r="AEG4" s="473" t="s">
        <v>547</v>
      </c>
      <c r="AEH4" s="469"/>
      <c r="AEI4" s="470"/>
      <c r="AEJ4" s="470"/>
      <c r="AEK4" s="471"/>
      <c r="AEL4" s="472" t="s">
        <v>551</v>
      </c>
      <c r="AEM4" s="470"/>
      <c r="AEN4" s="470"/>
      <c r="AEO4" s="470"/>
      <c r="AEP4" s="470"/>
      <c r="AEQ4" s="470"/>
      <c r="AER4" s="471"/>
      <c r="AES4" s="466" t="s">
        <v>548</v>
      </c>
      <c r="AET4" s="467"/>
      <c r="AEV4" s="473" t="s">
        <v>547</v>
      </c>
      <c r="AEW4" s="469"/>
      <c r="AEX4" s="470"/>
      <c r="AEY4" s="470"/>
      <c r="AEZ4" s="471"/>
      <c r="AFA4" s="472" t="s">
        <v>551</v>
      </c>
      <c r="AFB4" s="470"/>
      <c r="AFC4" s="470"/>
      <c r="AFD4" s="470"/>
      <c r="AFE4" s="470"/>
      <c r="AFF4" s="470"/>
      <c r="AFG4" s="471"/>
      <c r="AFH4" s="466" t="s">
        <v>548</v>
      </c>
      <c r="AFI4" s="467"/>
      <c r="AFK4" s="473" t="s">
        <v>547</v>
      </c>
      <c r="AFL4" s="469"/>
      <c r="AFM4" s="470"/>
      <c r="AFN4" s="470"/>
      <c r="AFO4" s="471"/>
      <c r="AFP4" s="472" t="s">
        <v>551</v>
      </c>
      <c r="AFQ4" s="470"/>
      <c r="AFR4" s="470"/>
      <c r="AFS4" s="470"/>
      <c r="AFT4" s="470"/>
      <c r="AFU4" s="470"/>
      <c r="AFV4" s="471"/>
      <c r="AFW4" s="466" t="s">
        <v>548</v>
      </c>
      <c r="AFX4" s="467"/>
      <c r="AFZ4" s="473" t="s">
        <v>547</v>
      </c>
      <c r="AGA4" s="469"/>
      <c r="AGB4" s="470"/>
      <c r="AGC4" s="470"/>
      <c r="AGD4" s="471"/>
      <c r="AGE4" s="472" t="s">
        <v>551</v>
      </c>
      <c r="AGF4" s="470"/>
      <c r="AGG4" s="470"/>
      <c r="AGH4" s="470"/>
      <c r="AGI4" s="470"/>
      <c r="AGJ4" s="470"/>
      <c r="AGK4" s="471"/>
      <c r="AGL4" s="466" t="s">
        <v>548</v>
      </c>
      <c r="AGM4" s="467"/>
      <c r="AGO4" s="473" t="s">
        <v>547</v>
      </c>
      <c r="AGP4" s="469"/>
      <c r="AGQ4" s="470"/>
      <c r="AGR4" s="470"/>
      <c r="AGS4" s="471"/>
      <c r="AGT4" s="472" t="s">
        <v>551</v>
      </c>
      <c r="AGU4" s="470"/>
      <c r="AGV4" s="470"/>
      <c r="AGW4" s="470"/>
      <c r="AGX4" s="470"/>
      <c r="AGY4" s="470"/>
      <c r="AGZ4" s="471"/>
      <c r="AHA4" s="466" t="s">
        <v>548</v>
      </c>
      <c r="AHB4" s="467"/>
      <c r="AHD4" s="473" t="s">
        <v>547</v>
      </c>
      <c r="AHE4" s="469"/>
      <c r="AHF4" s="470"/>
      <c r="AHG4" s="470"/>
      <c r="AHH4" s="471"/>
      <c r="AHI4" s="472" t="s">
        <v>551</v>
      </c>
      <c r="AHJ4" s="470"/>
      <c r="AHK4" s="470"/>
      <c r="AHL4" s="470"/>
      <c r="AHM4" s="470"/>
      <c r="AHN4" s="470"/>
      <c r="AHO4" s="471"/>
      <c r="AHP4" s="466" t="s">
        <v>548</v>
      </c>
      <c r="AHQ4" s="467"/>
      <c r="AHS4" s="473" t="s">
        <v>547</v>
      </c>
      <c r="AHT4" s="469"/>
      <c r="AHU4" s="470"/>
      <c r="AHV4" s="470"/>
      <c r="AHW4" s="471"/>
      <c r="AHX4" s="472" t="s">
        <v>551</v>
      </c>
      <c r="AHY4" s="470"/>
      <c r="AHZ4" s="470"/>
      <c r="AIA4" s="470"/>
      <c r="AIB4" s="470"/>
      <c r="AIC4" s="470"/>
      <c r="AID4" s="471"/>
      <c r="AIE4" s="466" t="s">
        <v>548</v>
      </c>
      <c r="AIF4" s="467"/>
      <c r="AIH4" s="473" t="s">
        <v>547</v>
      </c>
      <c r="AII4" s="469"/>
      <c r="AIJ4" s="470"/>
      <c r="AIK4" s="470"/>
      <c r="AIL4" s="471"/>
      <c r="AIM4" s="472" t="s">
        <v>551</v>
      </c>
      <c r="AIN4" s="470"/>
      <c r="AIO4" s="470"/>
      <c r="AIP4" s="470"/>
      <c r="AIQ4" s="470"/>
      <c r="AIR4" s="470"/>
      <c r="AIS4" s="471"/>
      <c r="AIT4" s="466" t="s">
        <v>548</v>
      </c>
      <c r="AIU4" s="467"/>
      <c r="AIW4" s="473" t="s">
        <v>547</v>
      </c>
      <c r="AIX4" s="469"/>
      <c r="AIY4" s="470"/>
      <c r="AIZ4" s="470"/>
      <c r="AJA4" s="471"/>
      <c r="AJB4" s="472" t="s">
        <v>551</v>
      </c>
      <c r="AJC4" s="470"/>
      <c r="AJD4" s="470"/>
      <c r="AJE4" s="470"/>
      <c r="AJF4" s="470"/>
      <c r="AJG4" s="470"/>
      <c r="AJH4" s="471"/>
      <c r="AJI4" s="466" t="s">
        <v>548</v>
      </c>
      <c r="AJJ4" s="467"/>
      <c r="AJL4" s="473" t="s">
        <v>547</v>
      </c>
      <c r="AJM4" s="469"/>
      <c r="AJN4" s="470"/>
      <c r="AJO4" s="470"/>
      <c r="AJP4" s="471"/>
      <c r="AJQ4" s="472" t="s">
        <v>551</v>
      </c>
      <c r="AJR4" s="470"/>
      <c r="AJS4" s="470"/>
      <c r="AJT4" s="470"/>
      <c r="AJU4" s="470"/>
      <c r="AJV4" s="470"/>
      <c r="AJW4" s="471"/>
      <c r="AJX4" s="466" t="s">
        <v>548</v>
      </c>
      <c r="AJY4" s="467"/>
      <c r="AKA4" s="473" t="s">
        <v>547</v>
      </c>
      <c r="AKB4" s="469"/>
      <c r="AKC4" s="470"/>
      <c r="AKD4" s="470"/>
      <c r="AKE4" s="471"/>
      <c r="AKF4" s="472" t="s">
        <v>551</v>
      </c>
      <c r="AKG4" s="470"/>
      <c r="AKH4" s="470"/>
      <c r="AKI4" s="470"/>
      <c r="AKJ4" s="470"/>
      <c r="AKK4" s="470"/>
      <c r="AKL4" s="471"/>
      <c r="AKM4" s="466" t="s">
        <v>548</v>
      </c>
      <c r="AKN4" s="467"/>
      <c r="AKP4" s="473" t="s">
        <v>547</v>
      </c>
      <c r="AKQ4" s="469"/>
      <c r="AKR4" s="470"/>
      <c r="AKS4" s="470"/>
      <c r="AKT4" s="471"/>
      <c r="AKU4" s="472" t="s">
        <v>551</v>
      </c>
      <c r="AKV4" s="470"/>
      <c r="AKW4" s="470"/>
      <c r="AKX4" s="470"/>
      <c r="AKY4" s="470"/>
      <c r="AKZ4" s="470"/>
      <c r="ALA4" s="471"/>
      <c r="ALB4" s="466" t="s">
        <v>548</v>
      </c>
      <c r="ALC4" s="467"/>
      <c r="ALE4" s="473" t="s">
        <v>547</v>
      </c>
      <c r="ALF4" s="469"/>
      <c r="ALG4" s="470"/>
      <c r="ALH4" s="470"/>
      <c r="ALI4" s="471"/>
      <c r="ALJ4" s="472" t="s">
        <v>551</v>
      </c>
      <c r="ALK4" s="470"/>
      <c r="ALL4" s="470"/>
      <c r="ALM4" s="470"/>
      <c r="ALN4" s="470"/>
      <c r="ALO4" s="470"/>
      <c r="ALP4" s="471"/>
      <c r="ALQ4" s="466" t="s">
        <v>548</v>
      </c>
      <c r="ALR4" s="467"/>
      <c r="ALT4" s="473" t="s">
        <v>547</v>
      </c>
      <c r="ALU4" s="469"/>
      <c r="ALV4" s="470"/>
      <c r="ALW4" s="470"/>
      <c r="ALX4" s="471"/>
      <c r="ALY4" s="472" t="s">
        <v>551</v>
      </c>
      <c r="ALZ4" s="470"/>
      <c r="AMA4" s="470"/>
      <c r="AMB4" s="470"/>
      <c r="AMC4" s="470"/>
      <c r="AMD4" s="470"/>
      <c r="AME4" s="471"/>
      <c r="AMF4" s="466" t="s">
        <v>548</v>
      </c>
      <c r="AMG4" s="467"/>
      <c r="AMI4" s="473" t="s">
        <v>547</v>
      </c>
      <c r="AMJ4" s="469"/>
      <c r="AMK4" s="470"/>
      <c r="AML4" s="470"/>
      <c r="AMM4" s="471"/>
      <c r="AMN4" s="472" t="s">
        <v>551</v>
      </c>
      <c r="AMO4" s="470"/>
      <c r="AMP4" s="470"/>
      <c r="AMQ4" s="470"/>
      <c r="AMR4" s="470"/>
      <c r="AMS4" s="470"/>
      <c r="AMT4" s="471"/>
      <c r="AMU4" s="466" t="s">
        <v>548</v>
      </c>
      <c r="AMV4" s="467"/>
      <c r="AMX4" s="473" t="s">
        <v>547</v>
      </c>
      <c r="AMY4" s="469"/>
      <c r="AMZ4" s="470"/>
      <c r="ANA4" s="470"/>
      <c r="ANB4" s="471"/>
      <c r="ANC4" s="472" t="s">
        <v>551</v>
      </c>
      <c r="AND4" s="470"/>
      <c r="ANE4" s="470"/>
      <c r="ANF4" s="470"/>
      <c r="ANG4" s="470"/>
      <c r="ANH4" s="470"/>
      <c r="ANI4" s="471"/>
      <c r="ANJ4" s="466" t="s">
        <v>548</v>
      </c>
      <c r="ANK4" s="467"/>
      <c r="ANM4" s="473" t="s">
        <v>547</v>
      </c>
      <c r="ANN4" s="469"/>
      <c r="ANO4" s="470"/>
      <c r="ANP4" s="470"/>
      <c r="ANQ4" s="471"/>
      <c r="ANR4" s="472" t="s">
        <v>551</v>
      </c>
      <c r="ANS4" s="470"/>
      <c r="ANT4" s="470"/>
      <c r="ANU4" s="470"/>
      <c r="ANV4" s="470"/>
      <c r="ANW4" s="470"/>
      <c r="ANX4" s="471"/>
      <c r="ANY4" s="466" t="s">
        <v>548</v>
      </c>
      <c r="ANZ4" s="467"/>
      <c r="AOB4" s="473" t="s">
        <v>547</v>
      </c>
      <c r="AOC4" s="469"/>
      <c r="AOD4" s="470"/>
      <c r="AOE4" s="470"/>
      <c r="AOF4" s="471"/>
      <c r="AOG4" s="472" t="s">
        <v>551</v>
      </c>
      <c r="AOH4" s="470"/>
      <c r="AOI4" s="470"/>
      <c r="AOJ4" s="470"/>
      <c r="AOK4" s="470"/>
      <c r="AOL4" s="470"/>
      <c r="AOM4" s="471"/>
      <c r="AON4" s="466" t="s">
        <v>548</v>
      </c>
      <c r="AOO4" s="467"/>
      <c r="AOQ4" s="473" t="s">
        <v>547</v>
      </c>
      <c r="AOR4" s="469"/>
      <c r="AOS4" s="470"/>
      <c r="AOT4" s="470"/>
      <c r="AOU4" s="471"/>
      <c r="AOV4" s="472" t="s">
        <v>551</v>
      </c>
      <c r="AOW4" s="470"/>
      <c r="AOX4" s="470"/>
      <c r="AOY4" s="470"/>
      <c r="AOZ4" s="470"/>
      <c r="APA4" s="470"/>
      <c r="APB4" s="471"/>
      <c r="APC4" s="466" t="s">
        <v>548</v>
      </c>
      <c r="APD4" s="467"/>
      <c r="APF4" s="473" t="s">
        <v>547</v>
      </c>
      <c r="APG4" s="469"/>
      <c r="APH4" s="470"/>
      <c r="API4" s="470"/>
      <c r="APJ4" s="471"/>
      <c r="APK4" s="472" t="s">
        <v>551</v>
      </c>
      <c r="APL4" s="470"/>
      <c r="APM4" s="470"/>
      <c r="APN4" s="470"/>
      <c r="APO4" s="470"/>
      <c r="APP4" s="470"/>
      <c r="APQ4" s="471"/>
      <c r="APR4" s="466" t="s">
        <v>548</v>
      </c>
      <c r="APS4" s="467"/>
      <c r="APU4" s="473" t="s">
        <v>547</v>
      </c>
      <c r="APV4" s="469"/>
      <c r="APW4" s="470"/>
      <c r="APX4" s="470"/>
      <c r="APY4" s="471"/>
      <c r="APZ4" s="472" t="s">
        <v>551</v>
      </c>
      <c r="AQA4" s="470"/>
      <c r="AQB4" s="470"/>
      <c r="AQC4" s="470"/>
      <c r="AQD4" s="470"/>
      <c r="AQE4" s="470"/>
      <c r="AQF4" s="471"/>
      <c r="AQG4" s="466" t="s">
        <v>548</v>
      </c>
      <c r="AQH4" s="467"/>
      <c r="AQJ4" s="473" t="s">
        <v>547</v>
      </c>
      <c r="AQK4" s="469"/>
      <c r="AQL4" s="470"/>
      <c r="AQM4" s="470"/>
      <c r="AQN4" s="471"/>
      <c r="AQO4" s="472" t="s">
        <v>551</v>
      </c>
      <c r="AQP4" s="470"/>
      <c r="AQQ4" s="470"/>
      <c r="AQR4" s="470"/>
      <c r="AQS4" s="470"/>
      <c r="AQT4" s="470"/>
      <c r="AQU4" s="471"/>
      <c r="AQV4" s="466" t="s">
        <v>548</v>
      </c>
      <c r="AQW4" s="467"/>
      <c r="AQY4" s="473" t="s">
        <v>547</v>
      </c>
      <c r="AQZ4" s="469"/>
      <c r="ARA4" s="470"/>
      <c r="ARB4" s="470"/>
      <c r="ARC4" s="471"/>
      <c r="ARD4" s="472" t="s">
        <v>551</v>
      </c>
      <c r="ARE4" s="470"/>
      <c r="ARF4" s="470"/>
      <c r="ARG4" s="470"/>
      <c r="ARH4" s="470"/>
      <c r="ARI4" s="470"/>
      <c r="ARJ4" s="471"/>
      <c r="ARK4" s="466" t="s">
        <v>548</v>
      </c>
      <c r="ARL4" s="467"/>
      <c r="ARN4" s="473" t="s">
        <v>547</v>
      </c>
      <c r="ARO4" s="469"/>
      <c r="ARP4" s="470"/>
      <c r="ARQ4" s="470"/>
      <c r="ARR4" s="471"/>
      <c r="ARS4" s="472" t="s">
        <v>551</v>
      </c>
      <c r="ART4" s="470"/>
      <c r="ARU4" s="470"/>
      <c r="ARV4" s="470"/>
      <c r="ARW4" s="470"/>
      <c r="ARX4" s="470"/>
      <c r="ARY4" s="471"/>
      <c r="ARZ4" s="466" t="s">
        <v>548</v>
      </c>
      <c r="ASA4" s="467"/>
      <c r="ASC4" s="473" t="s">
        <v>547</v>
      </c>
      <c r="ASD4" s="469"/>
      <c r="ASE4" s="470"/>
      <c r="ASF4" s="470"/>
      <c r="ASG4" s="471"/>
      <c r="ASH4" s="472" t="s">
        <v>551</v>
      </c>
      <c r="ASI4" s="470"/>
      <c r="ASJ4" s="470"/>
      <c r="ASK4" s="470"/>
      <c r="ASL4" s="470"/>
      <c r="ASM4" s="470"/>
      <c r="ASN4" s="471"/>
      <c r="ASO4" s="466" t="s">
        <v>548</v>
      </c>
      <c r="ASP4" s="467"/>
      <c r="ASR4" s="473" t="s">
        <v>547</v>
      </c>
      <c r="ASS4" s="469"/>
      <c r="AST4" s="470"/>
      <c r="ASU4" s="470"/>
      <c r="ASV4" s="471"/>
      <c r="ASW4" s="472" t="s">
        <v>551</v>
      </c>
      <c r="ASX4" s="470"/>
      <c r="ASY4" s="470"/>
      <c r="ASZ4" s="470"/>
      <c r="ATA4" s="470"/>
      <c r="ATB4" s="470"/>
      <c r="ATC4" s="471"/>
      <c r="ATD4" s="466" t="s">
        <v>548</v>
      </c>
      <c r="ATE4" s="467"/>
      <c r="ATG4" s="473" t="s">
        <v>547</v>
      </c>
      <c r="ATH4" s="469"/>
      <c r="ATI4" s="470"/>
      <c r="ATJ4" s="470"/>
      <c r="ATK4" s="471"/>
      <c r="ATL4" s="472" t="s">
        <v>551</v>
      </c>
      <c r="ATM4" s="470"/>
      <c r="ATN4" s="470"/>
      <c r="ATO4" s="470"/>
      <c r="ATP4" s="470"/>
      <c r="ATQ4" s="470"/>
      <c r="ATR4" s="471"/>
      <c r="ATS4" s="466" t="s">
        <v>548</v>
      </c>
      <c r="ATT4" s="467"/>
      <c r="ATV4" s="473" t="s">
        <v>547</v>
      </c>
      <c r="ATW4" s="469"/>
      <c r="ATX4" s="470"/>
      <c r="ATY4" s="470"/>
      <c r="ATZ4" s="471"/>
      <c r="AUA4" s="472" t="s">
        <v>551</v>
      </c>
      <c r="AUB4" s="470"/>
      <c r="AUC4" s="470"/>
      <c r="AUD4" s="470"/>
      <c r="AUE4" s="470"/>
      <c r="AUF4" s="470"/>
      <c r="AUG4" s="471"/>
      <c r="AUH4" s="466" t="s">
        <v>548</v>
      </c>
      <c r="AUI4" s="467"/>
      <c r="AUK4" s="473" t="s">
        <v>547</v>
      </c>
      <c r="AUL4" s="469"/>
      <c r="AUM4" s="470"/>
      <c r="AUN4" s="470"/>
      <c r="AUO4" s="471"/>
      <c r="AUP4" s="472" t="s">
        <v>551</v>
      </c>
      <c r="AUQ4" s="470"/>
      <c r="AUR4" s="470"/>
      <c r="AUS4" s="470"/>
      <c r="AUT4" s="470"/>
      <c r="AUU4" s="470"/>
      <c r="AUV4" s="471"/>
      <c r="AUW4" s="466" t="s">
        <v>548</v>
      </c>
      <c r="AUX4" s="467"/>
      <c r="AUZ4" s="473" t="s">
        <v>547</v>
      </c>
      <c r="AVA4" s="469"/>
      <c r="AVB4" s="470"/>
      <c r="AVC4" s="470"/>
      <c r="AVD4" s="471"/>
      <c r="AVE4" s="472" t="s">
        <v>551</v>
      </c>
      <c r="AVF4" s="470"/>
      <c r="AVG4" s="470"/>
      <c r="AVH4" s="470"/>
      <c r="AVI4" s="470"/>
      <c r="AVJ4" s="470"/>
      <c r="AVK4" s="471"/>
      <c r="AVL4" s="466" t="s">
        <v>548</v>
      </c>
      <c r="AVM4" s="467"/>
      <c r="AVO4" s="473" t="s">
        <v>547</v>
      </c>
      <c r="AVP4" s="469"/>
      <c r="AVQ4" s="470"/>
      <c r="AVR4" s="470"/>
      <c r="AVS4" s="471"/>
      <c r="AVT4" s="472" t="s">
        <v>551</v>
      </c>
      <c r="AVU4" s="470"/>
      <c r="AVV4" s="470"/>
      <c r="AVW4" s="470"/>
      <c r="AVX4" s="470"/>
      <c r="AVY4" s="470"/>
      <c r="AVZ4" s="471"/>
      <c r="AWA4" s="466" t="s">
        <v>548</v>
      </c>
      <c r="AWB4" s="467"/>
      <c r="AWD4" s="473" t="s">
        <v>547</v>
      </c>
      <c r="AWE4" s="469"/>
      <c r="AWF4" s="470"/>
      <c r="AWG4" s="470"/>
      <c r="AWH4" s="471"/>
      <c r="AWI4" s="472" t="s">
        <v>551</v>
      </c>
      <c r="AWJ4" s="470"/>
      <c r="AWK4" s="470"/>
      <c r="AWL4" s="470"/>
      <c r="AWM4" s="470"/>
      <c r="AWN4" s="470"/>
      <c r="AWO4" s="471"/>
      <c r="AWP4" s="466" t="s">
        <v>548</v>
      </c>
      <c r="AWQ4" s="467"/>
      <c r="AWS4" s="473" t="s">
        <v>547</v>
      </c>
      <c r="AWT4" s="469"/>
      <c r="AWU4" s="470"/>
      <c r="AWV4" s="470"/>
      <c r="AWW4" s="471"/>
      <c r="AWX4" s="472" t="s">
        <v>551</v>
      </c>
      <c r="AWY4" s="470"/>
      <c r="AWZ4" s="470"/>
      <c r="AXA4" s="470"/>
      <c r="AXB4" s="470"/>
      <c r="AXC4" s="470"/>
      <c r="AXD4" s="471"/>
      <c r="AXE4" s="466" t="s">
        <v>548</v>
      </c>
      <c r="AXF4" s="467"/>
      <c r="AXH4" s="473" t="s">
        <v>547</v>
      </c>
      <c r="AXI4" s="469"/>
      <c r="AXJ4" s="470"/>
      <c r="AXK4" s="470"/>
      <c r="AXL4" s="471"/>
      <c r="AXM4" s="472" t="s">
        <v>551</v>
      </c>
      <c r="AXN4" s="470"/>
      <c r="AXO4" s="470"/>
      <c r="AXP4" s="470"/>
      <c r="AXQ4" s="470"/>
      <c r="AXR4" s="470"/>
      <c r="AXS4" s="471"/>
      <c r="AXT4" s="466" t="s">
        <v>548</v>
      </c>
      <c r="AXU4" s="467"/>
      <c r="AXW4" s="473" t="s">
        <v>547</v>
      </c>
      <c r="AXX4" s="469"/>
      <c r="AXY4" s="470"/>
      <c r="AXZ4" s="470"/>
      <c r="AYA4" s="471"/>
      <c r="AYB4" s="472" t="s">
        <v>551</v>
      </c>
      <c r="AYC4" s="470"/>
      <c r="AYD4" s="470"/>
      <c r="AYE4" s="470"/>
      <c r="AYF4" s="470"/>
      <c r="AYG4" s="470"/>
      <c r="AYH4" s="471"/>
      <c r="AYI4" s="466" t="s">
        <v>548</v>
      </c>
      <c r="AYJ4" s="467"/>
      <c r="AYL4" s="473" t="s">
        <v>547</v>
      </c>
      <c r="AYM4" s="469"/>
      <c r="AYN4" s="470"/>
      <c r="AYO4" s="470"/>
      <c r="AYP4" s="471"/>
      <c r="AYQ4" s="472" t="s">
        <v>551</v>
      </c>
      <c r="AYR4" s="470"/>
      <c r="AYS4" s="470"/>
      <c r="AYT4" s="470"/>
      <c r="AYU4" s="470"/>
      <c r="AYV4" s="470"/>
      <c r="AYW4" s="471"/>
      <c r="AYX4" s="466" t="s">
        <v>548</v>
      </c>
      <c r="AYY4" s="467"/>
      <c r="AZA4" s="473" t="s">
        <v>547</v>
      </c>
      <c r="AZB4" s="469"/>
      <c r="AZC4" s="470"/>
      <c r="AZD4" s="470"/>
      <c r="AZE4" s="471"/>
      <c r="AZF4" s="472" t="s">
        <v>551</v>
      </c>
      <c r="AZG4" s="470"/>
      <c r="AZH4" s="470"/>
      <c r="AZI4" s="470"/>
      <c r="AZJ4" s="470"/>
      <c r="AZK4" s="470"/>
      <c r="AZL4" s="471"/>
      <c r="AZM4" s="466" t="s">
        <v>548</v>
      </c>
      <c r="AZN4" s="467"/>
      <c r="AZP4" s="473" t="s">
        <v>547</v>
      </c>
      <c r="AZQ4" s="469"/>
      <c r="AZR4" s="470"/>
      <c r="AZS4" s="470"/>
      <c r="AZT4" s="471"/>
      <c r="AZU4" s="472" t="s">
        <v>551</v>
      </c>
      <c r="AZV4" s="470"/>
      <c r="AZW4" s="470"/>
      <c r="AZX4" s="470"/>
      <c r="AZY4" s="470"/>
      <c r="AZZ4" s="470"/>
      <c r="BAA4" s="471"/>
      <c r="BAB4" s="466" t="s">
        <v>548</v>
      </c>
      <c r="BAC4" s="467"/>
      <c r="BAE4" s="473" t="s">
        <v>547</v>
      </c>
      <c r="BAF4" s="469"/>
      <c r="BAG4" s="470"/>
      <c r="BAH4" s="470"/>
      <c r="BAI4" s="471"/>
      <c r="BAJ4" s="472" t="s">
        <v>551</v>
      </c>
      <c r="BAK4" s="470"/>
      <c r="BAL4" s="470"/>
      <c r="BAM4" s="470"/>
      <c r="BAN4" s="470"/>
      <c r="BAO4" s="470"/>
      <c r="BAP4" s="471"/>
      <c r="BAQ4" s="466" t="s">
        <v>548</v>
      </c>
      <c r="BAR4" s="467"/>
      <c r="BAT4" s="473" t="s">
        <v>547</v>
      </c>
      <c r="BAU4" s="469"/>
      <c r="BAV4" s="470"/>
      <c r="BAW4" s="470"/>
      <c r="BAX4" s="471"/>
      <c r="BAY4" s="472" t="s">
        <v>551</v>
      </c>
      <c r="BAZ4" s="470"/>
      <c r="BBA4" s="470"/>
      <c r="BBB4" s="470"/>
      <c r="BBC4" s="470"/>
      <c r="BBD4" s="470"/>
      <c r="BBE4" s="471"/>
      <c r="BBF4" s="466" t="s">
        <v>548</v>
      </c>
      <c r="BBG4" s="467"/>
      <c r="BBI4" s="473" t="s">
        <v>547</v>
      </c>
      <c r="BBJ4" s="469"/>
      <c r="BBK4" s="470"/>
      <c r="BBL4" s="470"/>
      <c r="BBM4" s="471"/>
      <c r="BBN4" s="472" t="s">
        <v>551</v>
      </c>
      <c r="BBO4" s="470"/>
      <c r="BBP4" s="470"/>
      <c r="BBQ4" s="470"/>
      <c r="BBR4" s="470"/>
      <c r="BBS4" s="470"/>
      <c r="BBT4" s="471"/>
      <c r="BBU4" s="466" t="s">
        <v>548</v>
      </c>
      <c r="BBV4" s="467"/>
      <c r="BBX4" s="473" t="s">
        <v>547</v>
      </c>
      <c r="BBY4" s="469"/>
      <c r="BBZ4" s="470"/>
      <c r="BCA4" s="470"/>
      <c r="BCB4" s="471"/>
      <c r="BCC4" s="472" t="s">
        <v>551</v>
      </c>
      <c r="BCD4" s="470"/>
      <c r="BCE4" s="470"/>
      <c r="BCF4" s="470"/>
      <c r="BCG4" s="470"/>
      <c r="BCH4" s="470"/>
      <c r="BCI4" s="471"/>
      <c r="BCJ4" s="466" t="s">
        <v>548</v>
      </c>
      <c r="BCK4" s="467"/>
      <c r="BCM4" s="473" t="s">
        <v>547</v>
      </c>
      <c r="BCN4" s="469"/>
      <c r="BCO4" s="470"/>
      <c r="BCP4" s="470"/>
      <c r="BCQ4" s="471"/>
      <c r="BCR4" s="472" t="s">
        <v>551</v>
      </c>
      <c r="BCS4" s="470"/>
      <c r="BCT4" s="470"/>
      <c r="BCU4" s="470"/>
      <c r="BCV4" s="470"/>
      <c r="BCW4" s="470"/>
      <c r="BCX4" s="471"/>
      <c r="BCY4" s="466" t="s">
        <v>548</v>
      </c>
      <c r="BCZ4" s="467"/>
      <c r="BDB4" s="473" t="s">
        <v>547</v>
      </c>
      <c r="BDC4" s="469"/>
      <c r="BDD4" s="470"/>
      <c r="BDE4" s="470"/>
      <c r="BDF4" s="471"/>
      <c r="BDG4" s="472" t="s">
        <v>551</v>
      </c>
      <c r="BDH4" s="470"/>
      <c r="BDI4" s="470"/>
      <c r="BDJ4" s="470"/>
      <c r="BDK4" s="470"/>
      <c r="BDL4" s="470"/>
      <c r="BDM4" s="471"/>
      <c r="BDN4" s="466" t="s">
        <v>548</v>
      </c>
      <c r="BDO4" s="467"/>
      <c r="BDQ4" s="473" t="s">
        <v>547</v>
      </c>
      <c r="BDR4" s="469"/>
      <c r="BDS4" s="470"/>
      <c r="BDT4" s="470"/>
      <c r="BDU4" s="471"/>
      <c r="BDV4" s="472" t="s">
        <v>551</v>
      </c>
      <c r="BDW4" s="470"/>
      <c r="BDX4" s="470"/>
      <c r="BDY4" s="470"/>
      <c r="BDZ4" s="470"/>
      <c r="BEA4" s="470"/>
      <c r="BEB4" s="471"/>
      <c r="BEC4" s="466" t="s">
        <v>548</v>
      </c>
      <c r="BED4" s="467"/>
      <c r="BEF4" s="473" t="s">
        <v>547</v>
      </c>
      <c r="BEG4" s="469"/>
      <c r="BEH4" s="470"/>
      <c r="BEI4" s="470"/>
      <c r="BEJ4" s="471"/>
      <c r="BEK4" s="472" t="s">
        <v>551</v>
      </c>
      <c r="BEL4" s="470"/>
      <c r="BEM4" s="470"/>
      <c r="BEN4" s="470"/>
      <c r="BEO4" s="470"/>
      <c r="BEP4" s="470"/>
      <c r="BEQ4" s="471"/>
      <c r="BER4" s="466" t="s">
        <v>548</v>
      </c>
      <c r="BES4" s="467"/>
      <c r="BEU4" s="473" t="s">
        <v>547</v>
      </c>
      <c r="BEV4" s="469"/>
      <c r="BEW4" s="470"/>
      <c r="BEX4" s="470"/>
      <c r="BEY4" s="471"/>
      <c r="BEZ4" s="472" t="s">
        <v>551</v>
      </c>
      <c r="BFA4" s="470"/>
      <c r="BFB4" s="470"/>
      <c r="BFC4" s="470"/>
      <c r="BFD4" s="470"/>
      <c r="BFE4" s="470"/>
      <c r="BFF4" s="471"/>
      <c r="BFG4" s="466" t="s">
        <v>548</v>
      </c>
      <c r="BFH4" s="467"/>
      <c r="BFJ4" s="473" t="s">
        <v>547</v>
      </c>
      <c r="BFK4" s="469"/>
      <c r="BFL4" s="470"/>
      <c r="BFM4" s="470"/>
      <c r="BFN4" s="471"/>
      <c r="BFO4" s="472" t="s">
        <v>551</v>
      </c>
      <c r="BFP4" s="470"/>
      <c r="BFQ4" s="470"/>
      <c r="BFR4" s="470"/>
      <c r="BFS4" s="470"/>
      <c r="BFT4" s="470"/>
      <c r="BFU4" s="471"/>
      <c r="BFV4" s="466" t="s">
        <v>548</v>
      </c>
      <c r="BFW4" s="467"/>
      <c r="BFY4" s="473" t="s">
        <v>547</v>
      </c>
      <c r="BFZ4" s="469"/>
      <c r="BGA4" s="470"/>
      <c r="BGB4" s="470"/>
      <c r="BGC4" s="471"/>
      <c r="BGD4" s="472" t="s">
        <v>551</v>
      </c>
      <c r="BGE4" s="470"/>
      <c r="BGF4" s="470"/>
      <c r="BGG4" s="470"/>
      <c r="BGH4" s="470"/>
      <c r="BGI4" s="470"/>
      <c r="BGJ4" s="471"/>
      <c r="BGK4" s="466" t="s">
        <v>548</v>
      </c>
      <c r="BGL4" s="467"/>
      <c r="BGN4" s="473" t="s">
        <v>547</v>
      </c>
      <c r="BGO4" s="469"/>
      <c r="BGP4" s="470"/>
      <c r="BGQ4" s="470"/>
      <c r="BGR4" s="471"/>
      <c r="BGS4" s="472" t="s">
        <v>551</v>
      </c>
      <c r="BGT4" s="470"/>
      <c r="BGU4" s="470"/>
      <c r="BGV4" s="470"/>
      <c r="BGW4" s="470"/>
      <c r="BGX4" s="470"/>
      <c r="BGY4" s="471"/>
      <c r="BGZ4" s="466" t="s">
        <v>548</v>
      </c>
      <c r="BHA4" s="467"/>
      <c r="BHC4" s="473" t="s">
        <v>547</v>
      </c>
      <c r="BHD4" s="469"/>
      <c r="BHE4" s="470"/>
      <c r="BHF4" s="470"/>
      <c r="BHG4" s="471"/>
      <c r="BHH4" s="472" t="s">
        <v>551</v>
      </c>
      <c r="BHI4" s="470"/>
      <c r="BHJ4" s="470"/>
      <c r="BHK4" s="470"/>
      <c r="BHL4" s="470"/>
      <c r="BHM4" s="470"/>
      <c r="BHN4" s="471"/>
      <c r="BHO4" s="466" t="s">
        <v>548</v>
      </c>
      <c r="BHP4" s="467"/>
      <c r="BHR4" s="473" t="s">
        <v>547</v>
      </c>
      <c r="BHS4" s="469"/>
      <c r="BHT4" s="470"/>
      <c r="BHU4" s="470"/>
      <c r="BHV4" s="471"/>
      <c r="BHW4" s="472" t="s">
        <v>551</v>
      </c>
      <c r="BHX4" s="470"/>
      <c r="BHY4" s="470"/>
      <c r="BHZ4" s="470"/>
      <c r="BIA4" s="470"/>
      <c r="BIB4" s="470"/>
      <c r="BIC4" s="471"/>
      <c r="BID4" s="466" t="s">
        <v>548</v>
      </c>
      <c r="BIE4" s="467"/>
      <c r="BIG4" s="473" t="s">
        <v>547</v>
      </c>
      <c r="BIH4" s="469"/>
      <c r="BII4" s="470"/>
      <c r="BIJ4" s="470"/>
      <c r="BIK4" s="471"/>
      <c r="BIL4" s="472" t="s">
        <v>551</v>
      </c>
      <c r="BIM4" s="470"/>
      <c r="BIN4" s="470"/>
      <c r="BIO4" s="470"/>
      <c r="BIP4" s="470"/>
      <c r="BIQ4" s="470"/>
      <c r="BIR4" s="471"/>
      <c r="BIS4" s="466" t="s">
        <v>548</v>
      </c>
      <c r="BIT4" s="467"/>
      <c r="BIV4" s="473" t="s">
        <v>547</v>
      </c>
      <c r="BIW4" s="469"/>
      <c r="BIX4" s="470"/>
      <c r="BIY4" s="470"/>
      <c r="BIZ4" s="471"/>
      <c r="BJA4" s="472" t="s">
        <v>551</v>
      </c>
      <c r="BJB4" s="470"/>
      <c r="BJC4" s="470"/>
      <c r="BJD4" s="470"/>
      <c r="BJE4" s="470"/>
      <c r="BJF4" s="470"/>
      <c r="BJG4" s="471"/>
      <c r="BJH4" s="466" t="s">
        <v>548</v>
      </c>
      <c r="BJI4" s="467"/>
      <c r="BJK4" s="473" t="s">
        <v>547</v>
      </c>
      <c r="BJL4" s="469"/>
      <c r="BJM4" s="470"/>
      <c r="BJN4" s="470"/>
      <c r="BJO4" s="471"/>
      <c r="BJP4" s="472" t="s">
        <v>551</v>
      </c>
      <c r="BJQ4" s="470"/>
      <c r="BJR4" s="470"/>
      <c r="BJS4" s="470"/>
      <c r="BJT4" s="470"/>
      <c r="BJU4" s="470"/>
      <c r="BJV4" s="471"/>
      <c r="BJW4" s="466" t="s">
        <v>548</v>
      </c>
      <c r="BJX4" s="467"/>
      <c r="BJZ4" s="473" t="s">
        <v>547</v>
      </c>
      <c r="BKA4" s="469"/>
      <c r="BKB4" s="470"/>
      <c r="BKC4" s="470"/>
      <c r="BKD4" s="471"/>
      <c r="BKE4" s="472" t="s">
        <v>551</v>
      </c>
      <c r="BKF4" s="470"/>
      <c r="BKG4" s="470"/>
      <c r="BKH4" s="470"/>
      <c r="BKI4" s="470"/>
      <c r="BKJ4" s="470"/>
      <c r="BKK4" s="471"/>
      <c r="BKL4" s="466" t="s">
        <v>548</v>
      </c>
      <c r="BKM4" s="467"/>
      <c r="BKO4" s="473" t="s">
        <v>547</v>
      </c>
      <c r="BKP4" s="469"/>
      <c r="BKQ4" s="470"/>
      <c r="BKR4" s="470"/>
      <c r="BKS4" s="471"/>
      <c r="BKT4" s="472" t="s">
        <v>551</v>
      </c>
      <c r="BKU4" s="470"/>
      <c r="BKV4" s="470"/>
      <c r="BKW4" s="470"/>
      <c r="BKX4" s="470"/>
      <c r="BKY4" s="470"/>
      <c r="BKZ4" s="471"/>
      <c r="BLA4" s="466" t="s">
        <v>548</v>
      </c>
      <c r="BLB4" s="467"/>
      <c r="BLD4" s="473" t="s">
        <v>547</v>
      </c>
      <c r="BLE4" s="469"/>
      <c r="BLF4" s="470"/>
      <c r="BLG4" s="470"/>
      <c r="BLH4" s="471"/>
      <c r="BLI4" s="472" t="s">
        <v>551</v>
      </c>
      <c r="BLJ4" s="470"/>
      <c r="BLK4" s="470"/>
      <c r="BLL4" s="470"/>
      <c r="BLM4" s="470"/>
      <c r="BLN4" s="470"/>
      <c r="BLO4" s="471"/>
      <c r="BLP4" s="466" t="s">
        <v>548</v>
      </c>
      <c r="BLQ4" s="467"/>
      <c r="BLS4" s="473" t="s">
        <v>547</v>
      </c>
      <c r="BLT4" s="469"/>
      <c r="BLU4" s="470"/>
      <c r="BLV4" s="470"/>
      <c r="BLW4" s="471"/>
      <c r="BLX4" s="472" t="s">
        <v>551</v>
      </c>
      <c r="BLY4" s="470"/>
      <c r="BLZ4" s="470"/>
      <c r="BMA4" s="470"/>
      <c r="BMB4" s="470"/>
      <c r="BMC4" s="470"/>
      <c r="BMD4" s="471"/>
      <c r="BME4" s="466" t="s">
        <v>548</v>
      </c>
      <c r="BMF4" s="467"/>
      <c r="BMH4" s="473" t="s">
        <v>547</v>
      </c>
      <c r="BMI4" s="469"/>
      <c r="BMJ4" s="470"/>
      <c r="BMK4" s="470"/>
      <c r="BML4" s="471"/>
      <c r="BMM4" s="472" t="s">
        <v>551</v>
      </c>
      <c r="BMN4" s="470"/>
      <c r="BMO4" s="470"/>
      <c r="BMP4" s="470"/>
      <c r="BMQ4" s="470"/>
      <c r="BMR4" s="470"/>
      <c r="BMS4" s="471"/>
      <c r="BMT4" s="466" t="s">
        <v>548</v>
      </c>
      <c r="BMU4" s="467"/>
      <c r="BMW4" s="473" t="s">
        <v>547</v>
      </c>
      <c r="BMX4" s="469"/>
      <c r="BMY4" s="470"/>
      <c r="BMZ4" s="470"/>
      <c r="BNA4" s="471"/>
      <c r="BNB4" s="472" t="s">
        <v>551</v>
      </c>
      <c r="BNC4" s="470"/>
      <c r="BND4" s="470"/>
      <c r="BNE4" s="470"/>
      <c r="BNF4" s="470"/>
      <c r="BNG4" s="470"/>
      <c r="BNH4" s="471"/>
      <c r="BNI4" s="466" t="s">
        <v>548</v>
      </c>
      <c r="BNJ4" s="467"/>
      <c r="BNL4" s="473" t="s">
        <v>547</v>
      </c>
      <c r="BNM4" s="469"/>
      <c r="BNN4" s="470"/>
      <c r="BNO4" s="470"/>
      <c r="BNP4" s="471"/>
      <c r="BNQ4" s="472" t="s">
        <v>551</v>
      </c>
      <c r="BNR4" s="470"/>
      <c r="BNS4" s="470"/>
      <c r="BNT4" s="470"/>
      <c r="BNU4" s="470"/>
      <c r="BNV4" s="470"/>
      <c r="BNW4" s="471"/>
      <c r="BNX4" s="466" t="s">
        <v>548</v>
      </c>
      <c r="BNY4" s="467"/>
      <c r="BOA4" s="473" t="s">
        <v>547</v>
      </c>
      <c r="BOB4" s="469"/>
      <c r="BOC4" s="470"/>
      <c r="BOD4" s="470"/>
      <c r="BOE4" s="471"/>
      <c r="BOF4" s="472" t="s">
        <v>551</v>
      </c>
      <c r="BOG4" s="470"/>
      <c r="BOH4" s="470"/>
      <c r="BOI4" s="470"/>
      <c r="BOJ4" s="470"/>
      <c r="BOK4" s="470"/>
      <c r="BOL4" s="471"/>
      <c r="BOM4" s="466" t="s">
        <v>548</v>
      </c>
      <c r="BON4" s="467"/>
      <c r="BOP4" s="473" t="s">
        <v>547</v>
      </c>
      <c r="BOQ4" s="469"/>
      <c r="BOR4" s="470"/>
      <c r="BOS4" s="470"/>
      <c r="BOT4" s="471"/>
      <c r="BOU4" s="472" t="s">
        <v>551</v>
      </c>
      <c r="BOV4" s="470"/>
      <c r="BOW4" s="470"/>
      <c r="BOX4" s="470"/>
      <c r="BOY4" s="470"/>
      <c r="BOZ4" s="470"/>
      <c r="BPA4" s="471"/>
      <c r="BPB4" s="466" t="s">
        <v>548</v>
      </c>
      <c r="BPC4" s="467"/>
      <c r="BPE4" s="473" t="s">
        <v>547</v>
      </c>
      <c r="BPF4" s="469"/>
      <c r="BPG4" s="470"/>
      <c r="BPH4" s="470"/>
      <c r="BPI4" s="471"/>
      <c r="BPJ4" s="472" t="s">
        <v>551</v>
      </c>
      <c r="BPK4" s="470"/>
      <c r="BPL4" s="470"/>
      <c r="BPM4" s="470"/>
      <c r="BPN4" s="470"/>
      <c r="BPO4" s="470"/>
      <c r="BPP4" s="471"/>
      <c r="BPQ4" s="466" t="s">
        <v>548</v>
      </c>
      <c r="BPR4" s="467"/>
      <c r="BPT4" s="473" t="s">
        <v>547</v>
      </c>
      <c r="BPU4" s="469"/>
      <c r="BPV4" s="470"/>
      <c r="BPW4" s="470"/>
      <c r="BPX4" s="471"/>
      <c r="BPY4" s="472" t="s">
        <v>551</v>
      </c>
      <c r="BPZ4" s="470"/>
      <c r="BQA4" s="470"/>
      <c r="BQB4" s="470"/>
      <c r="BQC4" s="470"/>
      <c r="BQD4" s="470"/>
      <c r="BQE4" s="471"/>
      <c r="BQF4" s="466" t="s">
        <v>548</v>
      </c>
      <c r="BQG4" s="467"/>
      <c r="BQI4" s="473" t="s">
        <v>547</v>
      </c>
      <c r="BQJ4" s="469"/>
      <c r="BQK4" s="470"/>
      <c r="BQL4" s="470"/>
      <c r="BQM4" s="471"/>
      <c r="BQN4" s="472" t="s">
        <v>551</v>
      </c>
      <c r="BQO4" s="470"/>
      <c r="BQP4" s="470"/>
      <c r="BQQ4" s="470"/>
      <c r="BQR4" s="470"/>
      <c r="BQS4" s="470"/>
      <c r="BQT4" s="471"/>
      <c r="BQU4" s="466" t="s">
        <v>548</v>
      </c>
      <c r="BQV4" s="467"/>
      <c r="BQX4" s="473" t="s">
        <v>547</v>
      </c>
      <c r="BQY4" s="469"/>
      <c r="BQZ4" s="470"/>
      <c r="BRA4" s="470"/>
      <c r="BRB4" s="471"/>
      <c r="BRC4" s="472" t="s">
        <v>551</v>
      </c>
      <c r="BRD4" s="470"/>
      <c r="BRE4" s="470"/>
      <c r="BRF4" s="470"/>
      <c r="BRG4" s="470"/>
      <c r="BRH4" s="470"/>
      <c r="BRI4" s="471"/>
      <c r="BRJ4" s="466" t="s">
        <v>548</v>
      </c>
      <c r="BRK4" s="467"/>
      <c r="BRM4" s="473" t="s">
        <v>547</v>
      </c>
      <c r="BRN4" s="469"/>
      <c r="BRO4" s="470"/>
      <c r="BRP4" s="470"/>
      <c r="BRQ4" s="471"/>
      <c r="BRR4" s="472" t="s">
        <v>551</v>
      </c>
      <c r="BRS4" s="470"/>
      <c r="BRT4" s="470"/>
      <c r="BRU4" s="470"/>
      <c r="BRV4" s="470"/>
      <c r="BRW4" s="470"/>
      <c r="BRX4" s="471"/>
      <c r="BRY4" s="466" t="s">
        <v>548</v>
      </c>
      <c r="BRZ4" s="467"/>
      <c r="BSB4" s="473" t="s">
        <v>547</v>
      </c>
      <c r="BSC4" s="469"/>
      <c r="BSD4" s="470"/>
      <c r="BSE4" s="470"/>
      <c r="BSF4" s="471"/>
      <c r="BSG4" s="472" t="s">
        <v>551</v>
      </c>
      <c r="BSH4" s="470"/>
      <c r="BSI4" s="470"/>
      <c r="BSJ4" s="470"/>
      <c r="BSK4" s="470"/>
      <c r="BSL4" s="470"/>
      <c r="BSM4" s="471"/>
      <c r="BSN4" s="466" t="s">
        <v>548</v>
      </c>
      <c r="BSO4" s="467"/>
      <c r="BSQ4" s="473" t="s">
        <v>547</v>
      </c>
      <c r="BSR4" s="469"/>
      <c r="BSS4" s="470"/>
      <c r="BST4" s="470"/>
      <c r="BSU4" s="471"/>
      <c r="BSV4" s="472" t="s">
        <v>551</v>
      </c>
      <c r="BSW4" s="470"/>
      <c r="BSX4" s="470"/>
      <c r="BSY4" s="470"/>
      <c r="BSZ4" s="470"/>
      <c r="BTA4" s="470"/>
      <c r="BTB4" s="471"/>
      <c r="BTC4" s="466" t="s">
        <v>548</v>
      </c>
      <c r="BTD4" s="467"/>
      <c r="BTF4" s="473" t="s">
        <v>547</v>
      </c>
      <c r="BTG4" s="469"/>
      <c r="BTH4" s="470"/>
      <c r="BTI4" s="470"/>
      <c r="BTJ4" s="471"/>
      <c r="BTK4" s="472" t="s">
        <v>551</v>
      </c>
      <c r="BTL4" s="470"/>
      <c r="BTM4" s="470"/>
      <c r="BTN4" s="470"/>
      <c r="BTO4" s="470"/>
      <c r="BTP4" s="470"/>
      <c r="BTQ4" s="471"/>
      <c r="BTR4" s="466" t="s">
        <v>548</v>
      </c>
      <c r="BTS4" s="467"/>
      <c r="BTU4" s="473" t="s">
        <v>547</v>
      </c>
      <c r="BTV4" s="469"/>
      <c r="BTW4" s="470"/>
      <c r="BTX4" s="470"/>
      <c r="BTY4" s="471"/>
      <c r="BTZ4" s="472" t="s">
        <v>551</v>
      </c>
      <c r="BUA4" s="470"/>
      <c r="BUB4" s="470"/>
      <c r="BUC4" s="470"/>
      <c r="BUD4" s="470"/>
      <c r="BUE4" s="470"/>
      <c r="BUF4" s="471"/>
      <c r="BUG4" s="466" t="s">
        <v>548</v>
      </c>
      <c r="BUH4" s="467"/>
      <c r="BUJ4" s="473" t="s">
        <v>547</v>
      </c>
      <c r="BUK4" s="469"/>
      <c r="BUL4" s="470"/>
      <c r="BUM4" s="470"/>
      <c r="BUN4" s="471"/>
      <c r="BUO4" s="472" t="s">
        <v>551</v>
      </c>
      <c r="BUP4" s="470"/>
      <c r="BUQ4" s="470"/>
      <c r="BUR4" s="470"/>
      <c r="BUS4" s="470"/>
      <c r="BUT4" s="470"/>
      <c r="BUU4" s="471"/>
      <c r="BUV4" s="466" t="s">
        <v>548</v>
      </c>
      <c r="BUW4" s="467"/>
      <c r="BUY4" s="473" t="s">
        <v>547</v>
      </c>
      <c r="BUZ4" s="469"/>
      <c r="BVA4" s="470"/>
      <c r="BVB4" s="470"/>
      <c r="BVC4" s="471"/>
      <c r="BVD4" s="472" t="s">
        <v>551</v>
      </c>
      <c r="BVE4" s="470"/>
      <c r="BVF4" s="470"/>
      <c r="BVG4" s="470"/>
      <c r="BVH4" s="470"/>
      <c r="BVI4" s="470"/>
      <c r="BVJ4" s="471"/>
      <c r="BVK4" s="466" t="s">
        <v>548</v>
      </c>
      <c r="BVL4" s="467"/>
      <c r="BVN4" s="473" t="s">
        <v>547</v>
      </c>
      <c r="BVO4" s="469"/>
      <c r="BVP4" s="470"/>
      <c r="BVQ4" s="470"/>
      <c r="BVR4" s="471"/>
      <c r="BVS4" s="472" t="s">
        <v>551</v>
      </c>
      <c r="BVT4" s="470"/>
      <c r="BVU4" s="470"/>
      <c r="BVV4" s="470"/>
      <c r="BVW4" s="470"/>
      <c r="BVX4" s="470"/>
      <c r="BVY4" s="471"/>
      <c r="BVZ4" s="466" t="s">
        <v>548</v>
      </c>
      <c r="BWA4" s="467"/>
    </row>
    <row r="5" spans="1:1951" ht="36" customHeight="1" x14ac:dyDescent="0.2">
      <c r="B5" s="1315"/>
      <c r="C5" s="437" t="s">
        <v>549</v>
      </c>
      <c r="D5" s="438" t="s">
        <v>310</v>
      </c>
      <c r="E5" s="438" t="s">
        <v>311</v>
      </c>
      <c r="F5" s="438" t="s">
        <v>312</v>
      </c>
      <c r="G5" s="437" t="s">
        <v>550</v>
      </c>
      <c r="H5" s="437" t="s">
        <v>549</v>
      </c>
      <c r="I5" s="438" t="s">
        <v>310</v>
      </c>
      <c r="J5" s="438" t="s">
        <v>311</v>
      </c>
      <c r="K5" s="438" t="s">
        <v>312</v>
      </c>
      <c r="L5" s="438" t="s">
        <v>545</v>
      </c>
      <c r="M5" s="461" t="s">
        <v>546</v>
      </c>
      <c r="N5" s="438" t="s">
        <v>550</v>
      </c>
      <c r="O5" s="437" t="s">
        <v>549</v>
      </c>
      <c r="P5" s="439" t="s">
        <v>550</v>
      </c>
      <c r="R5" s="455" t="s">
        <v>549</v>
      </c>
      <c r="S5" s="438" t="s">
        <v>310</v>
      </c>
      <c r="T5" s="438" t="s">
        <v>311</v>
      </c>
      <c r="U5" s="438" t="s">
        <v>312</v>
      </c>
      <c r="V5" s="437" t="s">
        <v>550</v>
      </c>
      <c r="W5" s="437" t="s">
        <v>549</v>
      </c>
      <c r="X5" s="438" t="s">
        <v>310</v>
      </c>
      <c r="Y5" s="438" t="s">
        <v>311</v>
      </c>
      <c r="Z5" s="438" t="s">
        <v>312</v>
      </c>
      <c r="AA5" s="438" t="s">
        <v>545</v>
      </c>
      <c r="AB5" s="461" t="s">
        <v>546</v>
      </c>
      <c r="AC5" s="438" t="s">
        <v>550</v>
      </c>
      <c r="AD5" s="437" t="s">
        <v>549</v>
      </c>
      <c r="AE5" s="439" t="s">
        <v>550</v>
      </c>
      <c r="AG5" s="455" t="s">
        <v>549</v>
      </c>
      <c r="AH5" s="438" t="s">
        <v>310</v>
      </c>
      <c r="AI5" s="438" t="s">
        <v>311</v>
      </c>
      <c r="AJ5" s="438" t="s">
        <v>312</v>
      </c>
      <c r="AK5" s="437" t="s">
        <v>550</v>
      </c>
      <c r="AL5" s="437" t="s">
        <v>549</v>
      </c>
      <c r="AM5" s="438" t="s">
        <v>310</v>
      </c>
      <c r="AN5" s="438" t="s">
        <v>311</v>
      </c>
      <c r="AO5" s="438" t="s">
        <v>312</v>
      </c>
      <c r="AP5" s="438" t="s">
        <v>545</v>
      </c>
      <c r="AQ5" s="461" t="s">
        <v>546</v>
      </c>
      <c r="AR5" s="438" t="s">
        <v>550</v>
      </c>
      <c r="AS5" s="437" t="s">
        <v>549</v>
      </c>
      <c r="AT5" s="439" t="s">
        <v>550</v>
      </c>
      <c r="AV5" s="455" t="s">
        <v>549</v>
      </c>
      <c r="AW5" s="438" t="s">
        <v>310</v>
      </c>
      <c r="AX5" s="438" t="s">
        <v>311</v>
      </c>
      <c r="AY5" s="438" t="s">
        <v>312</v>
      </c>
      <c r="AZ5" s="437" t="s">
        <v>550</v>
      </c>
      <c r="BA5" s="437" t="s">
        <v>549</v>
      </c>
      <c r="BB5" s="438" t="s">
        <v>310</v>
      </c>
      <c r="BC5" s="438" t="s">
        <v>311</v>
      </c>
      <c r="BD5" s="438" t="s">
        <v>312</v>
      </c>
      <c r="BE5" s="438" t="s">
        <v>545</v>
      </c>
      <c r="BF5" s="461" t="s">
        <v>546</v>
      </c>
      <c r="BG5" s="438" t="s">
        <v>550</v>
      </c>
      <c r="BH5" s="437" t="s">
        <v>549</v>
      </c>
      <c r="BI5" s="439" t="s">
        <v>550</v>
      </c>
      <c r="BK5" s="455" t="s">
        <v>549</v>
      </c>
      <c r="BL5" s="438" t="s">
        <v>310</v>
      </c>
      <c r="BM5" s="438" t="s">
        <v>311</v>
      </c>
      <c r="BN5" s="438" t="s">
        <v>312</v>
      </c>
      <c r="BO5" s="437" t="s">
        <v>550</v>
      </c>
      <c r="BP5" s="437" t="s">
        <v>549</v>
      </c>
      <c r="BQ5" s="438" t="s">
        <v>310</v>
      </c>
      <c r="BR5" s="438" t="s">
        <v>311</v>
      </c>
      <c r="BS5" s="438" t="s">
        <v>312</v>
      </c>
      <c r="BT5" s="438" t="s">
        <v>545</v>
      </c>
      <c r="BU5" s="461" t="s">
        <v>546</v>
      </c>
      <c r="BV5" s="438" t="s">
        <v>550</v>
      </c>
      <c r="BW5" s="437" t="s">
        <v>549</v>
      </c>
      <c r="BX5" s="439" t="s">
        <v>550</v>
      </c>
      <c r="BZ5" s="455" t="s">
        <v>549</v>
      </c>
      <c r="CA5" s="438" t="s">
        <v>310</v>
      </c>
      <c r="CB5" s="438" t="s">
        <v>311</v>
      </c>
      <c r="CC5" s="438" t="s">
        <v>312</v>
      </c>
      <c r="CD5" s="437" t="s">
        <v>550</v>
      </c>
      <c r="CE5" s="437" t="s">
        <v>549</v>
      </c>
      <c r="CF5" s="438" t="s">
        <v>310</v>
      </c>
      <c r="CG5" s="438" t="s">
        <v>311</v>
      </c>
      <c r="CH5" s="438" t="s">
        <v>312</v>
      </c>
      <c r="CI5" s="438" t="s">
        <v>545</v>
      </c>
      <c r="CJ5" s="461" t="s">
        <v>546</v>
      </c>
      <c r="CK5" s="438" t="s">
        <v>550</v>
      </c>
      <c r="CL5" s="437" t="s">
        <v>549</v>
      </c>
      <c r="CM5" s="439" t="s">
        <v>550</v>
      </c>
      <c r="CO5" s="455" t="s">
        <v>549</v>
      </c>
      <c r="CP5" s="438" t="s">
        <v>310</v>
      </c>
      <c r="CQ5" s="438" t="s">
        <v>311</v>
      </c>
      <c r="CR5" s="438" t="s">
        <v>312</v>
      </c>
      <c r="CS5" s="437" t="s">
        <v>550</v>
      </c>
      <c r="CT5" s="437" t="s">
        <v>549</v>
      </c>
      <c r="CU5" s="438" t="s">
        <v>310</v>
      </c>
      <c r="CV5" s="438" t="s">
        <v>311</v>
      </c>
      <c r="CW5" s="438" t="s">
        <v>312</v>
      </c>
      <c r="CX5" s="438" t="s">
        <v>545</v>
      </c>
      <c r="CY5" s="461" t="s">
        <v>546</v>
      </c>
      <c r="CZ5" s="438" t="s">
        <v>550</v>
      </c>
      <c r="DA5" s="437" t="s">
        <v>549</v>
      </c>
      <c r="DB5" s="439" t="s">
        <v>550</v>
      </c>
      <c r="DD5" s="455" t="s">
        <v>549</v>
      </c>
      <c r="DE5" s="438" t="s">
        <v>310</v>
      </c>
      <c r="DF5" s="438" t="s">
        <v>311</v>
      </c>
      <c r="DG5" s="438" t="s">
        <v>312</v>
      </c>
      <c r="DH5" s="437" t="s">
        <v>550</v>
      </c>
      <c r="DI5" s="437" t="s">
        <v>549</v>
      </c>
      <c r="DJ5" s="438" t="s">
        <v>310</v>
      </c>
      <c r="DK5" s="438" t="s">
        <v>311</v>
      </c>
      <c r="DL5" s="438" t="s">
        <v>312</v>
      </c>
      <c r="DM5" s="438" t="s">
        <v>545</v>
      </c>
      <c r="DN5" s="461" t="s">
        <v>546</v>
      </c>
      <c r="DO5" s="438" t="s">
        <v>550</v>
      </c>
      <c r="DP5" s="437" t="s">
        <v>549</v>
      </c>
      <c r="DQ5" s="439" t="s">
        <v>550</v>
      </c>
      <c r="DS5" s="455" t="s">
        <v>549</v>
      </c>
      <c r="DT5" s="438" t="s">
        <v>310</v>
      </c>
      <c r="DU5" s="438" t="s">
        <v>311</v>
      </c>
      <c r="DV5" s="438" t="s">
        <v>312</v>
      </c>
      <c r="DW5" s="437" t="s">
        <v>550</v>
      </c>
      <c r="DX5" s="437" t="s">
        <v>549</v>
      </c>
      <c r="DY5" s="438" t="s">
        <v>310</v>
      </c>
      <c r="DZ5" s="438" t="s">
        <v>311</v>
      </c>
      <c r="EA5" s="438" t="s">
        <v>312</v>
      </c>
      <c r="EB5" s="438" t="s">
        <v>545</v>
      </c>
      <c r="EC5" s="461" t="s">
        <v>546</v>
      </c>
      <c r="ED5" s="438" t="s">
        <v>550</v>
      </c>
      <c r="EE5" s="437" t="s">
        <v>549</v>
      </c>
      <c r="EF5" s="439" t="s">
        <v>550</v>
      </c>
      <c r="EH5" s="455" t="s">
        <v>549</v>
      </c>
      <c r="EI5" s="438" t="s">
        <v>310</v>
      </c>
      <c r="EJ5" s="438" t="s">
        <v>311</v>
      </c>
      <c r="EK5" s="438" t="s">
        <v>312</v>
      </c>
      <c r="EL5" s="437" t="s">
        <v>550</v>
      </c>
      <c r="EM5" s="437" t="s">
        <v>549</v>
      </c>
      <c r="EN5" s="438" t="s">
        <v>310</v>
      </c>
      <c r="EO5" s="438" t="s">
        <v>311</v>
      </c>
      <c r="EP5" s="438" t="s">
        <v>312</v>
      </c>
      <c r="EQ5" s="438" t="s">
        <v>545</v>
      </c>
      <c r="ER5" s="461" t="s">
        <v>546</v>
      </c>
      <c r="ES5" s="438" t="s">
        <v>550</v>
      </c>
      <c r="ET5" s="437" t="s">
        <v>549</v>
      </c>
      <c r="EU5" s="439" t="s">
        <v>550</v>
      </c>
      <c r="EW5" s="455" t="s">
        <v>549</v>
      </c>
      <c r="EX5" s="438" t="s">
        <v>310</v>
      </c>
      <c r="EY5" s="438" t="s">
        <v>311</v>
      </c>
      <c r="EZ5" s="438" t="s">
        <v>312</v>
      </c>
      <c r="FA5" s="437" t="s">
        <v>550</v>
      </c>
      <c r="FB5" s="437" t="s">
        <v>549</v>
      </c>
      <c r="FC5" s="438" t="s">
        <v>310</v>
      </c>
      <c r="FD5" s="438" t="s">
        <v>311</v>
      </c>
      <c r="FE5" s="438" t="s">
        <v>312</v>
      </c>
      <c r="FF5" s="438" t="s">
        <v>545</v>
      </c>
      <c r="FG5" s="461" t="s">
        <v>546</v>
      </c>
      <c r="FH5" s="438" t="s">
        <v>550</v>
      </c>
      <c r="FI5" s="437" t="s">
        <v>549</v>
      </c>
      <c r="FJ5" s="439" t="s">
        <v>550</v>
      </c>
      <c r="FL5" s="455" t="s">
        <v>549</v>
      </c>
      <c r="FM5" s="438" t="s">
        <v>310</v>
      </c>
      <c r="FN5" s="438" t="s">
        <v>311</v>
      </c>
      <c r="FO5" s="438" t="s">
        <v>312</v>
      </c>
      <c r="FP5" s="437" t="s">
        <v>550</v>
      </c>
      <c r="FQ5" s="437" t="s">
        <v>549</v>
      </c>
      <c r="FR5" s="438" t="s">
        <v>310</v>
      </c>
      <c r="FS5" s="438" t="s">
        <v>311</v>
      </c>
      <c r="FT5" s="438" t="s">
        <v>312</v>
      </c>
      <c r="FU5" s="438" t="s">
        <v>545</v>
      </c>
      <c r="FV5" s="461" t="s">
        <v>546</v>
      </c>
      <c r="FW5" s="438" t="s">
        <v>550</v>
      </c>
      <c r="FX5" s="437" t="s">
        <v>549</v>
      </c>
      <c r="FY5" s="439" t="s">
        <v>550</v>
      </c>
      <c r="GA5" s="455" t="s">
        <v>549</v>
      </c>
      <c r="GB5" s="438" t="s">
        <v>310</v>
      </c>
      <c r="GC5" s="438" t="s">
        <v>311</v>
      </c>
      <c r="GD5" s="438" t="s">
        <v>312</v>
      </c>
      <c r="GE5" s="437" t="s">
        <v>550</v>
      </c>
      <c r="GF5" s="437" t="s">
        <v>549</v>
      </c>
      <c r="GG5" s="438" t="s">
        <v>310</v>
      </c>
      <c r="GH5" s="438" t="s">
        <v>311</v>
      </c>
      <c r="GI5" s="438" t="s">
        <v>312</v>
      </c>
      <c r="GJ5" s="438" t="s">
        <v>545</v>
      </c>
      <c r="GK5" s="461" t="s">
        <v>546</v>
      </c>
      <c r="GL5" s="438" t="s">
        <v>550</v>
      </c>
      <c r="GM5" s="437" t="s">
        <v>549</v>
      </c>
      <c r="GN5" s="439" t="s">
        <v>550</v>
      </c>
      <c r="GP5" s="455" t="s">
        <v>549</v>
      </c>
      <c r="GQ5" s="438" t="s">
        <v>310</v>
      </c>
      <c r="GR5" s="438" t="s">
        <v>311</v>
      </c>
      <c r="GS5" s="438" t="s">
        <v>312</v>
      </c>
      <c r="GT5" s="437" t="s">
        <v>550</v>
      </c>
      <c r="GU5" s="437" t="s">
        <v>549</v>
      </c>
      <c r="GV5" s="438" t="s">
        <v>310</v>
      </c>
      <c r="GW5" s="438" t="s">
        <v>311</v>
      </c>
      <c r="GX5" s="438" t="s">
        <v>312</v>
      </c>
      <c r="GY5" s="438" t="s">
        <v>545</v>
      </c>
      <c r="GZ5" s="461" t="s">
        <v>546</v>
      </c>
      <c r="HA5" s="438" t="s">
        <v>550</v>
      </c>
      <c r="HB5" s="437" t="s">
        <v>549</v>
      </c>
      <c r="HC5" s="439" t="s">
        <v>550</v>
      </c>
      <c r="HE5" s="455" t="s">
        <v>549</v>
      </c>
      <c r="HF5" s="438" t="s">
        <v>310</v>
      </c>
      <c r="HG5" s="438" t="s">
        <v>311</v>
      </c>
      <c r="HH5" s="438" t="s">
        <v>312</v>
      </c>
      <c r="HI5" s="437" t="s">
        <v>550</v>
      </c>
      <c r="HJ5" s="437" t="s">
        <v>549</v>
      </c>
      <c r="HK5" s="438" t="s">
        <v>310</v>
      </c>
      <c r="HL5" s="438" t="s">
        <v>311</v>
      </c>
      <c r="HM5" s="438" t="s">
        <v>312</v>
      </c>
      <c r="HN5" s="438" t="s">
        <v>545</v>
      </c>
      <c r="HO5" s="461" t="s">
        <v>546</v>
      </c>
      <c r="HP5" s="438" t="s">
        <v>550</v>
      </c>
      <c r="HQ5" s="437" t="s">
        <v>549</v>
      </c>
      <c r="HR5" s="439" t="s">
        <v>550</v>
      </c>
      <c r="HT5" s="455" t="s">
        <v>549</v>
      </c>
      <c r="HU5" s="438" t="s">
        <v>310</v>
      </c>
      <c r="HV5" s="438" t="s">
        <v>311</v>
      </c>
      <c r="HW5" s="438" t="s">
        <v>312</v>
      </c>
      <c r="HX5" s="437" t="s">
        <v>550</v>
      </c>
      <c r="HY5" s="437" t="s">
        <v>549</v>
      </c>
      <c r="HZ5" s="438" t="s">
        <v>310</v>
      </c>
      <c r="IA5" s="438" t="s">
        <v>311</v>
      </c>
      <c r="IB5" s="438" t="s">
        <v>312</v>
      </c>
      <c r="IC5" s="438" t="s">
        <v>545</v>
      </c>
      <c r="ID5" s="461" t="s">
        <v>546</v>
      </c>
      <c r="IE5" s="438" t="s">
        <v>550</v>
      </c>
      <c r="IF5" s="437" t="s">
        <v>549</v>
      </c>
      <c r="IG5" s="439" t="s">
        <v>550</v>
      </c>
      <c r="II5" s="455" t="s">
        <v>549</v>
      </c>
      <c r="IJ5" s="438" t="s">
        <v>310</v>
      </c>
      <c r="IK5" s="438" t="s">
        <v>311</v>
      </c>
      <c r="IL5" s="438" t="s">
        <v>312</v>
      </c>
      <c r="IM5" s="437" t="s">
        <v>550</v>
      </c>
      <c r="IN5" s="437" t="s">
        <v>549</v>
      </c>
      <c r="IO5" s="438" t="s">
        <v>310</v>
      </c>
      <c r="IP5" s="438" t="s">
        <v>311</v>
      </c>
      <c r="IQ5" s="438" t="s">
        <v>312</v>
      </c>
      <c r="IR5" s="438" t="s">
        <v>545</v>
      </c>
      <c r="IS5" s="461" t="s">
        <v>546</v>
      </c>
      <c r="IT5" s="438" t="s">
        <v>550</v>
      </c>
      <c r="IU5" s="437" t="s">
        <v>549</v>
      </c>
      <c r="IV5" s="439" t="s">
        <v>550</v>
      </c>
      <c r="IX5" s="455" t="s">
        <v>549</v>
      </c>
      <c r="IY5" s="438" t="s">
        <v>310</v>
      </c>
      <c r="IZ5" s="438" t="s">
        <v>311</v>
      </c>
      <c r="JA5" s="438" t="s">
        <v>312</v>
      </c>
      <c r="JB5" s="437" t="s">
        <v>550</v>
      </c>
      <c r="JC5" s="437" t="s">
        <v>549</v>
      </c>
      <c r="JD5" s="438" t="s">
        <v>310</v>
      </c>
      <c r="JE5" s="438" t="s">
        <v>311</v>
      </c>
      <c r="JF5" s="438" t="s">
        <v>312</v>
      </c>
      <c r="JG5" s="438" t="s">
        <v>545</v>
      </c>
      <c r="JH5" s="461" t="s">
        <v>546</v>
      </c>
      <c r="JI5" s="438" t="s">
        <v>550</v>
      </c>
      <c r="JJ5" s="437" t="s">
        <v>549</v>
      </c>
      <c r="JK5" s="439" t="s">
        <v>550</v>
      </c>
      <c r="JM5" s="455" t="s">
        <v>549</v>
      </c>
      <c r="JN5" s="438" t="s">
        <v>310</v>
      </c>
      <c r="JO5" s="438" t="s">
        <v>311</v>
      </c>
      <c r="JP5" s="438" t="s">
        <v>312</v>
      </c>
      <c r="JQ5" s="437" t="s">
        <v>550</v>
      </c>
      <c r="JR5" s="437" t="s">
        <v>549</v>
      </c>
      <c r="JS5" s="438" t="s">
        <v>310</v>
      </c>
      <c r="JT5" s="438" t="s">
        <v>311</v>
      </c>
      <c r="JU5" s="438" t="s">
        <v>312</v>
      </c>
      <c r="JV5" s="438" t="s">
        <v>545</v>
      </c>
      <c r="JW5" s="461" t="s">
        <v>546</v>
      </c>
      <c r="JX5" s="438" t="s">
        <v>550</v>
      </c>
      <c r="JY5" s="437" t="s">
        <v>549</v>
      </c>
      <c r="JZ5" s="439" t="s">
        <v>550</v>
      </c>
      <c r="KB5" s="455" t="s">
        <v>549</v>
      </c>
      <c r="KC5" s="438" t="s">
        <v>310</v>
      </c>
      <c r="KD5" s="438" t="s">
        <v>311</v>
      </c>
      <c r="KE5" s="438" t="s">
        <v>312</v>
      </c>
      <c r="KF5" s="437" t="s">
        <v>550</v>
      </c>
      <c r="KG5" s="437" t="s">
        <v>549</v>
      </c>
      <c r="KH5" s="438" t="s">
        <v>310</v>
      </c>
      <c r="KI5" s="438" t="s">
        <v>311</v>
      </c>
      <c r="KJ5" s="438" t="s">
        <v>312</v>
      </c>
      <c r="KK5" s="438" t="s">
        <v>545</v>
      </c>
      <c r="KL5" s="461" t="s">
        <v>546</v>
      </c>
      <c r="KM5" s="438" t="s">
        <v>550</v>
      </c>
      <c r="KN5" s="437" t="s">
        <v>549</v>
      </c>
      <c r="KO5" s="439" t="s">
        <v>550</v>
      </c>
      <c r="KQ5" s="455" t="s">
        <v>549</v>
      </c>
      <c r="KR5" s="438" t="s">
        <v>310</v>
      </c>
      <c r="KS5" s="438" t="s">
        <v>311</v>
      </c>
      <c r="KT5" s="438" t="s">
        <v>312</v>
      </c>
      <c r="KU5" s="437" t="s">
        <v>550</v>
      </c>
      <c r="KV5" s="437" t="s">
        <v>549</v>
      </c>
      <c r="KW5" s="438" t="s">
        <v>310</v>
      </c>
      <c r="KX5" s="438" t="s">
        <v>311</v>
      </c>
      <c r="KY5" s="438" t="s">
        <v>312</v>
      </c>
      <c r="KZ5" s="438" t="s">
        <v>545</v>
      </c>
      <c r="LA5" s="461" t="s">
        <v>546</v>
      </c>
      <c r="LB5" s="438" t="s">
        <v>550</v>
      </c>
      <c r="LC5" s="437" t="s">
        <v>549</v>
      </c>
      <c r="LD5" s="439" t="s">
        <v>550</v>
      </c>
      <c r="LF5" s="455" t="s">
        <v>549</v>
      </c>
      <c r="LG5" s="438" t="s">
        <v>310</v>
      </c>
      <c r="LH5" s="438" t="s">
        <v>311</v>
      </c>
      <c r="LI5" s="438" t="s">
        <v>312</v>
      </c>
      <c r="LJ5" s="437" t="s">
        <v>550</v>
      </c>
      <c r="LK5" s="437" t="s">
        <v>549</v>
      </c>
      <c r="LL5" s="438" t="s">
        <v>310</v>
      </c>
      <c r="LM5" s="438" t="s">
        <v>311</v>
      </c>
      <c r="LN5" s="438" t="s">
        <v>312</v>
      </c>
      <c r="LO5" s="438" t="s">
        <v>545</v>
      </c>
      <c r="LP5" s="461" t="s">
        <v>546</v>
      </c>
      <c r="LQ5" s="438" t="s">
        <v>550</v>
      </c>
      <c r="LR5" s="437" t="s">
        <v>549</v>
      </c>
      <c r="LS5" s="439" t="s">
        <v>550</v>
      </c>
      <c r="LU5" s="455" t="s">
        <v>549</v>
      </c>
      <c r="LV5" s="438" t="s">
        <v>310</v>
      </c>
      <c r="LW5" s="438" t="s">
        <v>311</v>
      </c>
      <c r="LX5" s="438" t="s">
        <v>312</v>
      </c>
      <c r="LY5" s="437" t="s">
        <v>550</v>
      </c>
      <c r="LZ5" s="437" t="s">
        <v>549</v>
      </c>
      <c r="MA5" s="438" t="s">
        <v>310</v>
      </c>
      <c r="MB5" s="438" t="s">
        <v>311</v>
      </c>
      <c r="MC5" s="438" t="s">
        <v>312</v>
      </c>
      <c r="MD5" s="438" t="s">
        <v>545</v>
      </c>
      <c r="ME5" s="461" t="s">
        <v>546</v>
      </c>
      <c r="MF5" s="438" t="s">
        <v>550</v>
      </c>
      <c r="MG5" s="437" t="s">
        <v>549</v>
      </c>
      <c r="MH5" s="439" t="s">
        <v>550</v>
      </c>
      <c r="MJ5" s="455" t="s">
        <v>549</v>
      </c>
      <c r="MK5" s="438" t="s">
        <v>310</v>
      </c>
      <c r="ML5" s="438" t="s">
        <v>311</v>
      </c>
      <c r="MM5" s="438" t="s">
        <v>312</v>
      </c>
      <c r="MN5" s="437" t="s">
        <v>550</v>
      </c>
      <c r="MO5" s="437" t="s">
        <v>549</v>
      </c>
      <c r="MP5" s="438" t="s">
        <v>310</v>
      </c>
      <c r="MQ5" s="438" t="s">
        <v>311</v>
      </c>
      <c r="MR5" s="438" t="s">
        <v>312</v>
      </c>
      <c r="MS5" s="438" t="s">
        <v>545</v>
      </c>
      <c r="MT5" s="461" t="s">
        <v>546</v>
      </c>
      <c r="MU5" s="438" t="s">
        <v>550</v>
      </c>
      <c r="MV5" s="437" t="s">
        <v>549</v>
      </c>
      <c r="MW5" s="439" t="s">
        <v>550</v>
      </c>
      <c r="MY5" s="455" t="s">
        <v>549</v>
      </c>
      <c r="MZ5" s="438" t="s">
        <v>310</v>
      </c>
      <c r="NA5" s="438" t="s">
        <v>311</v>
      </c>
      <c r="NB5" s="438" t="s">
        <v>312</v>
      </c>
      <c r="NC5" s="437" t="s">
        <v>550</v>
      </c>
      <c r="ND5" s="437" t="s">
        <v>549</v>
      </c>
      <c r="NE5" s="438" t="s">
        <v>310</v>
      </c>
      <c r="NF5" s="438" t="s">
        <v>311</v>
      </c>
      <c r="NG5" s="438" t="s">
        <v>312</v>
      </c>
      <c r="NH5" s="438" t="s">
        <v>545</v>
      </c>
      <c r="NI5" s="461" t="s">
        <v>546</v>
      </c>
      <c r="NJ5" s="438" t="s">
        <v>550</v>
      </c>
      <c r="NK5" s="437" t="s">
        <v>549</v>
      </c>
      <c r="NL5" s="439" t="s">
        <v>550</v>
      </c>
      <c r="NN5" s="455" t="s">
        <v>549</v>
      </c>
      <c r="NO5" s="438" t="s">
        <v>310</v>
      </c>
      <c r="NP5" s="438" t="s">
        <v>311</v>
      </c>
      <c r="NQ5" s="438" t="s">
        <v>312</v>
      </c>
      <c r="NR5" s="437" t="s">
        <v>550</v>
      </c>
      <c r="NS5" s="437" t="s">
        <v>549</v>
      </c>
      <c r="NT5" s="438" t="s">
        <v>310</v>
      </c>
      <c r="NU5" s="438" t="s">
        <v>311</v>
      </c>
      <c r="NV5" s="438" t="s">
        <v>312</v>
      </c>
      <c r="NW5" s="438" t="s">
        <v>545</v>
      </c>
      <c r="NX5" s="461" t="s">
        <v>546</v>
      </c>
      <c r="NY5" s="438" t="s">
        <v>550</v>
      </c>
      <c r="NZ5" s="437" t="s">
        <v>549</v>
      </c>
      <c r="OA5" s="439" t="s">
        <v>550</v>
      </c>
      <c r="OC5" s="455" t="s">
        <v>549</v>
      </c>
      <c r="OD5" s="438" t="s">
        <v>310</v>
      </c>
      <c r="OE5" s="438" t="s">
        <v>311</v>
      </c>
      <c r="OF5" s="438" t="s">
        <v>312</v>
      </c>
      <c r="OG5" s="437" t="s">
        <v>550</v>
      </c>
      <c r="OH5" s="437" t="s">
        <v>549</v>
      </c>
      <c r="OI5" s="438" t="s">
        <v>310</v>
      </c>
      <c r="OJ5" s="438" t="s">
        <v>311</v>
      </c>
      <c r="OK5" s="438" t="s">
        <v>312</v>
      </c>
      <c r="OL5" s="438" t="s">
        <v>545</v>
      </c>
      <c r="OM5" s="461" t="s">
        <v>546</v>
      </c>
      <c r="ON5" s="438" t="s">
        <v>550</v>
      </c>
      <c r="OO5" s="437" t="s">
        <v>549</v>
      </c>
      <c r="OP5" s="439" t="s">
        <v>550</v>
      </c>
      <c r="OR5" s="455" t="s">
        <v>549</v>
      </c>
      <c r="OS5" s="438" t="s">
        <v>310</v>
      </c>
      <c r="OT5" s="438" t="s">
        <v>311</v>
      </c>
      <c r="OU5" s="438" t="s">
        <v>312</v>
      </c>
      <c r="OV5" s="437" t="s">
        <v>550</v>
      </c>
      <c r="OW5" s="437" t="s">
        <v>549</v>
      </c>
      <c r="OX5" s="438" t="s">
        <v>310</v>
      </c>
      <c r="OY5" s="438" t="s">
        <v>311</v>
      </c>
      <c r="OZ5" s="438" t="s">
        <v>312</v>
      </c>
      <c r="PA5" s="438" t="s">
        <v>545</v>
      </c>
      <c r="PB5" s="461" t="s">
        <v>546</v>
      </c>
      <c r="PC5" s="438" t="s">
        <v>550</v>
      </c>
      <c r="PD5" s="437" t="s">
        <v>549</v>
      </c>
      <c r="PE5" s="439" t="s">
        <v>550</v>
      </c>
      <c r="PG5" s="455" t="s">
        <v>549</v>
      </c>
      <c r="PH5" s="438" t="s">
        <v>310</v>
      </c>
      <c r="PI5" s="438" t="s">
        <v>311</v>
      </c>
      <c r="PJ5" s="438" t="s">
        <v>312</v>
      </c>
      <c r="PK5" s="437" t="s">
        <v>550</v>
      </c>
      <c r="PL5" s="437" t="s">
        <v>549</v>
      </c>
      <c r="PM5" s="438" t="s">
        <v>310</v>
      </c>
      <c r="PN5" s="438" t="s">
        <v>311</v>
      </c>
      <c r="PO5" s="438" t="s">
        <v>312</v>
      </c>
      <c r="PP5" s="438" t="s">
        <v>545</v>
      </c>
      <c r="PQ5" s="461" t="s">
        <v>546</v>
      </c>
      <c r="PR5" s="438" t="s">
        <v>550</v>
      </c>
      <c r="PS5" s="437" t="s">
        <v>549</v>
      </c>
      <c r="PT5" s="439" t="s">
        <v>550</v>
      </c>
      <c r="PV5" s="455" t="s">
        <v>549</v>
      </c>
      <c r="PW5" s="438" t="s">
        <v>310</v>
      </c>
      <c r="PX5" s="438" t="s">
        <v>311</v>
      </c>
      <c r="PY5" s="438" t="s">
        <v>312</v>
      </c>
      <c r="PZ5" s="437" t="s">
        <v>550</v>
      </c>
      <c r="QA5" s="437" t="s">
        <v>549</v>
      </c>
      <c r="QB5" s="438" t="s">
        <v>310</v>
      </c>
      <c r="QC5" s="438" t="s">
        <v>311</v>
      </c>
      <c r="QD5" s="438" t="s">
        <v>312</v>
      </c>
      <c r="QE5" s="438" t="s">
        <v>545</v>
      </c>
      <c r="QF5" s="461" t="s">
        <v>546</v>
      </c>
      <c r="QG5" s="438" t="s">
        <v>550</v>
      </c>
      <c r="QH5" s="437" t="s">
        <v>549</v>
      </c>
      <c r="QI5" s="439" t="s">
        <v>550</v>
      </c>
      <c r="QK5" s="455" t="s">
        <v>549</v>
      </c>
      <c r="QL5" s="438" t="s">
        <v>310</v>
      </c>
      <c r="QM5" s="438" t="s">
        <v>311</v>
      </c>
      <c r="QN5" s="438" t="s">
        <v>312</v>
      </c>
      <c r="QO5" s="437" t="s">
        <v>550</v>
      </c>
      <c r="QP5" s="437" t="s">
        <v>549</v>
      </c>
      <c r="QQ5" s="438" t="s">
        <v>310</v>
      </c>
      <c r="QR5" s="438" t="s">
        <v>311</v>
      </c>
      <c r="QS5" s="438" t="s">
        <v>312</v>
      </c>
      <c r="QT5" s="438" t="s">
        <v>545</v>
      </c>
      <c r="QU5" s="461" t="s">
        <v>546</v>
      </c>
      <c r="QV5" s="438" t="s">
        <v>550</v>
      </c>
      <c r="QW5" s="437" t="s">
        <v>549</v>
      </c>
      <c r="QX5" s="439" t="s">
        <v>550</v>
      </c>
      <c r="QZ5" s="455" t="s">
        <v>549</v>
      </c>
      <c r="RA5" s="438" t="s">
        <v>310</v>
      </c>
      <c r="RB5" s="438" t="s">
        <v>311</v>
      </c>
      <c r="RC5" s="438" t="s">
        <v>312</v>
      </c>
      <c r="RD5" s="437" t="s">
        <v>550</v>
      </c>
      <c r="RE5" s="437" t="s">
        <v>549</v>
      </c>
      <c r="RF5" s="438" t="s">
        <v>310</v>
      </c>
      <c r="RG5" s="438" t="s">
        <v>311</v>
      </c>
      <c r="RH5" s="438" t="s">
        <v>312</v>
      </c>
      <c r="RI5" s="438" t="s">
        <v>545</v>
      </c>
      <c r="RJ5" s="461" t="s">
        <v>546</v>
      </c>
      <c r="RK5" s="438" t="s">
        <v>550</v>
      </c>
      <c r="RL5" s="437" t="s">
        <v>549</v>
      </c>
      <c r="RM5" s="439" t="s">
        <v>550</v>
      </c>
      <c r="RO5" s="455" t="s">
        <v>549</v>
      </c>
      <c r="RP5" s="438" t="s">
        <v>310</v>
      </c>
      <c r="RQ5" s="438" t="s">
        <v>311</v>
      </c>
      <c r="RR5" s="438" t="s">
        <v>312</v>
      </c>
      <c r="RS5" s="437" t="s">
        <v>550</v>
      </c>
      <c r="RT5" s="437" t="s">
        <v>549</v>
      </c>
      <c r="RU5" s="438" t="s">
        <v>310</v>
      </c>
      <c r="RV5" s="438" t="s">
        <v>311</v>
      </c>
      <c r="RW5" s="438" t="s">
        <v>312</v>
      </c>
      <c r="RX5" s="438" t="s">
        <v>545</v>
      </c>
      <c r="RY5" s="461" t="s">
        <v>546</v>
      </c>
      <c r="RZ5" s="438" t="s">
        <v>550</v>
      </c>
      <c r="SA5" s="437" t="s">
        <v>549</v>
      </c>
      <c r="SB5" s="439" t="s">
        <v>550</v>
      </c>
      <c r="SD5" s="455" t="s">
        <v>549</v>
      </c>
      <c r="SE5" s="438" t="s">
        <v>310</v>
      </c>
      <c r="SF5" s="438" t="s">
        <v>311</v>
      </c>
      <c r="SG5" s="438" t="s">
        <v>312</v>
      </c>
      <c r="SH5" s="437" t="s">
        <v>550</v>
      </c>
      <c r="SI5" s="437" t="s">
        <v>549</v>
      </c>
      <c r="SJ5" s="438" t="s">
        <v>310</v>
      </c>
      <c r="SK5" s="438" t="s">
        <v>311</v>
      </c>
      <c r="SL5" s="438" t="s">
        <v>312</v>
      </c>
      <c r="SM5" s="438" t="s">
        <v>545</v>
      </c>
      <c r="SN5" s="461" t="s">
        <v>546</v>
      </c>
      <c r="SO5" s="438" t="s">
        <v>550</v>
      </c>
      <c r="SP5" s="437" t="s">
        <v>549</v>
      </c>
      <c r="SQ5" s="439" t="s">
        <v>550</v>
      </c>
      <c r="SS5" s="455" t="s">
        <v>549</v>
      </c>
      <c r="ST5" s="438" t="s">
        <v>310</v>
      </c>
      <c r="SU5" s="438" t="s">
        <v>311</v>
      </c>
      <c r="SV5" s="438" t="s">
        <v>312</v>
      </c>
      <c r="SW5" s="437" t="s">
        <v>550</v>
      </c>
      <c r="SX5" s="437" t="s">
        <v>549</v>
      </c>
      <c r="SY5" s="438" t="s">
        <v>310</v>
      </c>
      <c r="SZ5" s="438" t="s">
        <v>311</v>
      </c>
      <c r="TA5" s="438" t="s">
        <v>312</v>
      </c>
      <c r="TB5" s="438" t="s">
        <v>545</v>
      </c>
      <c r="TC5" s="461" t="s">
        <v>546</v>
      </c>
      <c r="TD5" s="438" t="s">
        <v>550</v>
      </c>
      <c r="TE5" s="437" t="s">
        <v>549</v>
      </c>
      <c r="TF5" s="439" t="s">
        <v>550</v>
      </c>
      <c r="TH5" s="455" t="s">
        <v>549</v>
      </c>
      <c r="TI5" s="438" t="s">
        <v>310</v>
      </c>
      <c r="TJ5" s="438" t="s">
        <v>311</v>
      </c>
      <c r="TK5" s="438" t="s">
        <v>312</v>
      </c>
      <c r="TL5" s="437" t="s">
        <v>550</v>
      </c>
      <c r="TM5" s="437" t="s">
        <v>549</v>
      </c>
      <c r="TN5" s="438" t="s">
        <v>310</v>
      </c>
      <c r="TO5" s="438" t="s">
        <v>311</v>
      </c>
      <c r="TP5" s="438" t="s">
        <v>312</v>
      </c>
      <c r="TQ5" s="438" t="s">
        <v>545</v>
      </c>
      <c r="TR5" s="461" t="s">
        <v>546</v>
      </c>
      <c r="TS5" s="438" t="s">
        <v>550</v>
      </c>
      <c r="TT5" s="437" t="s">
        <v>549</v>
      </c>
      <c r="TU5" s="439" t="s">
        <v>550</v>
      </c>
      <c r="TW5" s="455" t="s">
        <v>549</v>
      </c>
      <c r="TX5" s="438" t="s">
        <v>310</v>
      </c>
      <c r="TY5" s="438" t="s">
        <v>311</v>
      </c>
      <c r="TZ5" s="438" t="s">
        <v>312</v>
      </c>
      <c r="UA5" s="437" t="s">
        <v>550</v>
      </c>
      <c r="UB5" s="437" t="s">
        <v>549</v>
      </c>
      <c r="UC5" s="438" t="s">
        <v>310</v>
      </c>
      <c r="UD5" s="438" t="s">
        <v>311</v>
      </c>
      <c r="UE5" s="438" t="s">
        <v>312</v>
      </c>
      <c r="UF5" s="438" t="s">
        <v>545</v>
      </c>
      <c r="UG5" s="461" t="s">
        <v>546</v>
      </c>
      <c r="UH5" s="438" t="s">
        <v>550</v>
      </c>
      <c r="UI5" s="437" t="s">
        <v>549</v>
      </c>
      <c r="UJ5" s="439" t="s">
        <v>550</v>
      </c>
      <c r="UL5" s="455" t="s">
        <v>549</v>
      </c>
      <c r="UM5" s="438" t="s">
        <v>310</v>
      </c>
      <c r="UN5" s="438" t="s">
        <v>311</v>
      </c>
      <c r="UO5" s="438" t="s">
        <v>312</v>
      </c>
      <c r="UP5" s="437" t="s">
        <v>550</v>
      </c>
      <c r="UQ5" s="437" t="s">
        <v>549</v>
      </c>
      <c r="UR5" s="438" t="s">
        <v>310</v>
      </c>
      <c r="US5" s="438" t="s">
        <v>311</v>
      </c>
      <c r="UT5" s="438" t="s">
        <v>312</v>
      </c>
      <c r="UU5" s="438" t="s">
        <v>545</v>
      </c>
      <c r="UV5" s="461" t="s">
        <v>546</v>
      </c>
      <c r="UW5" s="438" t="s">
        <v>550</v>
      </c>
      <c r="UX5" s="437" t="s">
        <v>549</v>
      </c>
      <c r="UY5" s="439" t="s">
        <v>550</v>
      </c>
      <c r="VA5" s="455" t="s">
        <v>549</v>
      </c>
      <c r="VB5" s="438" t="s">
        <v>310</v>
      </c>
      <c r="VC5" s="438" t="s">
        <v>311</v>
      </c>
      <c r="VD5" s="438" t="s">
        <v>312</v>
      </c>
      <c r="VE5" s="437" t="s">
        <v>550</v>
      </c>
      <c r="VF5" s="437" t="s">
        <v>549</v>
      </c>
      <c r="VG5" s="438" t="s">
        <v>310</v>
      </c>
      <c r="VH5" s="438" t="s">
        <v>311</v>
      </c>
      <c r="VI5" s="438" t="s">
        <v>312</v>
      </c>
      <c r="VJ5" s="438" t="s">
        <v>545</v>
      </c>
      <c r="VK5" s="461" t="s">
        <v>546</v>
      </c>
      <c r="VL5" s="438" t="s">
        <v>550</v>
      </c>
      <c r="VM5" s="437" t="s">
        <v>549</v>
      </c>
      <c r="VN5" s="439" t="s">
        <v>550</v>
      </c>
      <c r="VP5" s="455" t="s">
        <v>549</v>
      </c>
      <c r="VQ5" s="438" t="s">
        <v>310</v>
      </c>
      <c r="VR5" s="438" t="s">
        <v>311</v>
      </c>
      <c r="VS5" s="438" t="s">
        <v>312</v>
      </c>
      <c r="VT5" s="437" t="s">
        <v>550</v>
      </c>
      <c r="VU5" s="437" t="s">
        <v>549</v>
      </c>
      <c r="VV5" s="438" t="s">
        <v>310</v>
      </c>
      <c r="VW5" s="438" t="s">
        <v>311</v>
      </c>
      <c r="VX5" s="438" t="s">
        <v>312</v>
      </c>
      <c r="VY5" s="438" t="s">
        <v>545</v>
      </c>
      <c r="VZ5" s="461" t="s">
        <v>546</v>
      </c>
      <c r="WA5" s="438" t="s">
        <v>550</v>
      </c>
      <c r="WB5" s="437" t="s">
        <v>549</v>
      </c>
      <c r="WC5" s="439" t="s">
        <v>550</v>
      </c>
      <c r="WE5" s="455" t="s">
        <v>549</v>
      </c>
      <c r="WF5" s="438" t="s">
        <v>310</v>
      </c>
      <c r="WG5" s="438" t="s">
        <v>311</v>
      </c>
      <c r="WH5" s="438" t="s">
        <v>312</v>
      </c>
      <c r="WI5" s="437" t="s">
        <v>550</v>
      </c>
      <c r="WJ5" s="437" t="s">
        <v>549</v>
      </c>
      <c r="WK5" s="438" t="s">
        <v>310</v>
      </c>
      <c r="WL5" s="438" t="s">
        <v>311</v>
      </c>
      <c r="WM5" s="438" t="s">
        <v>312</v>
      </c>
      <c r="WN5" s="438" t="s">
        <v>545</v>
      </c>
      <c r="WO5" s="461" t="s">
        <v>546</v>
      </c>
      <c r="WP5" s="438" t="s">
        <v>550</v>
      </c>
      <c r="WQ5" s="437" t="s">
        <v>549</v>
      </c>
      <c r="WR5" s="439" t="s">
        <v>550</v>
      </c>
      <c r="WT5" s="455" t="s">
        <v>549</v>
      </c>
      <c r="WU5" s="438" t="s">
        <v>310</v>
      </c>
      <c r="WV5" s="438" t="s">
        <v>311</v>
      </c>
      <c r="WW5" s="438" t="s">
        <v>312</v>
      </c>
      <c r="WX5" s="437" t="s">
        <v>550</v>
      </c>
      <c r="WY5" s="437" t="s">
        <v>549</v>
      </c>
      <c r="WZ5" s="438" t="s">
        <v>310</v>
      </c>
      <c r="XA5" s="438" t="s">
        <v>311</v>
      </c>
      <c r="XB5" s="438" t="s">
        <v>312</v>
      </c>
      <c r="XC5" s="438" t="s">
        <v>545</v>
      </c>
      <c r="XD5" s="461" t="s">
        <v>546</v>
      </c>
      <c r="XE5" s="438" t="s">
        <v>550</v>
      </c>
      <c r="XF5" s="437" t="s">
        <v>549</v>
      </c>
      <c r="XG5" s="439" t="s">
        <v>550</v>
      </c>
      <c r="XI5" s="455" t="s">
        <v>549</v>
      </c>
      <c r="XJ5" s="438" t="s">
        <v>310</v>
      </c>
      <c r="XK5" s="438" t="s">
        <v>311</v>
      </c>
      <c r="XL5" s="438" t="s">
        <v>312</v>
      </c>
      <c r="XM5" s="437" t="s">
        <v>550</v>
      </c>
      <c r="XN5" s="437" t="s">
        <v>549</v>
      </c>
      <c r="XO5" s="438" t="s">
        <v>310</v>
      </c>
      <c r="XP5" s="438" t="s">
        <v>311</v>
      </c>
      <c r="XQ5" s="438" t="s">
        <v>312</v>
      </c>
      <c r="XR5" s="438" t="s">
        <v>545</v>
      </c>
      <c r="XS5" s="461" t="s">
        <v>546</v>
      </c>
      <c r="XT5" s="438" t="s">
        <v>550</v>
      </c>
      <c r="XU5" s="437" t="s">
        <v>549</v>
      </c>
      <c r="XV5" s="439" t="s">
        <v>550</v>
      </c>
      <c r="XX5" s="455" t="s">
        <v>549</v>
      </c>
      <c r="XY5" s="438" t="s">
        <v>310</v>
      </c>
      <c r="XZ5" s="438" t="s">
        <v>311</v>
      </c>
      <c r="YA5" s="438" t="s">
        <v>312</v>
      </c>
      <c r="YB5" s="437" t="s">
        <v>550</v>
      </c>
      <c r="YC5" s="437" t="s">
        <v>549</v>
      </c>
      <c r="YD5" s="438" t="s">
        <v>310</v>
      </c>
      <c r="YE5" s="438" t="s">
        <v>311</v>
      </c>
      <c r="YF5" s="438" t="s">
        <v>312</v>
      </c>
      <c r="YG5" s="438" t="s">
        <v>545</v>
      </c>
      <c r="YH5" s="461" t="s">
        <v>546</v>
      </c>
      <c r="YI5" s="438" t="s">
        <v>550</v>
      </c>
      <c r="YJ5" s="437" t="s">
        <v>549</v>
      </c>
      <c r="YK5" s="439" t="s">
        <v>550</v>
      </c>
      <c r="YM5" s="455" t="s">
        <v>549</v>
      </c>
      <c r="YN5" s="438" t="s">
        <v>310</v>
      </c>
      <c r="YO5" s="438" t="s">
        <v>311</v>
      </c>
      <c r="YP5" s="438" t="s">
        <v>312</v>
      </c>
      <c r="YQ5" s="437" t="s">
        <v>550</v>
      </c>
      <c r="YR5" s="437" t="s">
        <v>549</v>
      </c>
      <c r="YS5" s="438" t="s">
        <v>310</v>
      </c>
      <c r="YT5" s="438" t="s">
        <v>311</v>
      </c>
      <c r="YU5" s="438" t="s">
        <v>312</v>
      </c>
      <c r="YV5" s="438" t="s">
        <v>545</v>
      </c>
      <c r="YW5" s="461" t="s">
        <v>546</v>
      </c>
      <c r="YX5" s="438" t="s">
        <v>550</v>
      </c>
      <c r="YY5" s="437" t="s">
        <v>549</v>
      </c>
      <c r="YZ5" s="439" t="s">
        <v>550</v>
      </c>
      <c r="ZB5" s="455" t="s">
        <v>549</v>
      </c>
      <c r="ZC5" s="438" t="s">
        <v>310</v>
      </c>
      <c r="ZD5" s="438" t="s">
        <v>311</v>
      </c>
      <c r="ZE5" s="438" t="s">
        <v>312</v>
      </c>
      <c r="ZF5" s="437" t="s">
        <v>550</v>
      </c>
      <c r="ZG5" s="437" t="s">
        <v>549</v>
      </c>
      <c r="ZH5" s="438" t="s">
        <v>310</v>
      </c>
      <c r="ZI5" s="438" t="s">
        <v>311</v>
      </c>
      <c r="ZJ5" s="438" t="s">
        <v>312</v>
      </c>
      <c r="ZK5" s="438" t="s">
        <v>545</v>
      </c>
      <c r="ZL5" s="461" t="s">
        <v>546</v>
      </c>
      <c r="ZM5" s="438" t="s">
        <v>550</v>
      </c>
      <c r="ZN5" s="437" t="s">
        <v>549</v>
      </c>
      <c r="ZO5" s="439" t="s">
        <v>550</v>
      </c>
      <c r="ZQ5" s="455" t="s">
        <v>549</v>
      </c>
      <c r="ZR5" s="438" t="s">
        <v>310</v>
      </c>
      <c r="ZS5" s="438" t="s">
        <v>311</v>
      </c>
      <c r="ZT5" s="438" t="s">
        <v>312</v>
      </c>
      <c r="ZU5" s="437" t="s">
        <v>550</v>
      </c>
      <c r="ZV5" s="437" t="s">
        <v>549</v>
      </c>
      <c r="ZW5" s="438" t="s">
        <v>310</v>
      </c>
      <c r="ZX5" s="438" t="s">
        <v>311</v>
      </c>
      <c r="ZY5" s="438" t="s">
        <v>312</v>
      </c>
      <c r="ZZ5" s="438" t="s">
        <v>545</v>
      </c>
      <c r="AAA5" s="461" t="s">
        <v>546</v>
      </c>
      <c r="AAB5" s="438" t="s">
        <v>550</v>
      </c>
      <c r="AAC5" s="437" t="s">
        <v>549</v>
      </c>
      <c r="AAD5" s="439" t="s">
        <v>550</v>
      </c>
      <c r="AAF5" s="455" t="s">
        <v>549</v>
      </c>
      <c r="AAG5" s="438" t="s">
        <v>310</v>
      </c>
      <c r="AAH5" s="438" t="s">
        <v>311</v>
      </c>
      <c r="AAI5" s="438" t="s">
        <v>312</v>
      </c>
      <c r="AAJ5" s="437" t="s">
        <v>550</v>
      </c>
      <c r="AAK5" s="437" t="s">
        <v>549</v>
      </c>
      <c r="AAL5" s="438" t="s">
        <v>310</v>
      </c>
      <c r="AAM5" s="438" t="s">
        <v>311</v>
      </c>
      <c r="AAN5" s="438" t="s">
        <v>312</v>
      </c>
      <c r="AAO5" s="438" t="s">
        <v>545</v>
      </c>
      <c r="AAP5" s="461" t="s">
        <v>546</v>
      </c>
      <c r="AAQ5" s="438" t="s">
        <v>550</v>
      </c>
      <c r="AAR5" s="437" t="s">
        <v>549</v>
      </c>
      <c r="AAS5" s="439" t="s">
        <v>550</v>
      </c>
      <c r="AAU5" s="455" t="s">
        <v>549</v>
      </c>
      <c r="AAV5" s="438" t="s">
        <v>310</v>
      </c>
      <c r="AAW5" s="438" t="s">
        <v>311</v>
      </c>
      <c r="AAX5" s="438" t="s">
        <v>312</v>
      </c>
      <c r="AAY5" s="437" t="s">
        <v>550</v>
      </c>
      <c r="AAZ5" s="437" t="s">
        <v>549</v>
      </c>
      <c r="ABA5" s="438" t="s">
        <v>310</v>
      </c>
      <c r="ABB5" s="438" t="s">
        <v>311</v>
      </c>
      <c r="ABC5" s="438" t="s">
        <v>312</v>
      </c>
      <c r="ABD5" s="438" t="s">
        <v>545</v>
      </c>
      <c r="ABE5" s="461" t="s">
        <v>546</v>
      </c>
      <c r="ABF5" s="438" t="s">
        <v>550</v>
      </c>
      <c r="ABG5" s="437" t="s">
        <v>549</v>
      </c>
      <c r="ABH5" s="439" t="s">
        <v>550</v>
      </c>
      <c r="ABJ5" s="455" t="s">
        <v>549</v>
      </c>
      <c r="ABK5" s="438" t="s">
        <v>310</v>
      </c>
      <c r="ABL5" s="438" t="s">
        <v>311</v>
      </c>
      <c r="ABM5" s="438" t="s">
        <v>312</v>
      </c>
      <c r="ABN5" s="437" t="s">
        <v>550</v>
      </c>
      <c r="ABO5" s="437" t="s">
        <v>549</v>
      </c>
      <c r="ABP5" s="438" t="s">
        <v>310</v>
      </c>
      <c r="ABQ5" s="438" t="s">
        <v>311</v>
      </c>
      <c r="ABR5" s="438" t="s">
        <v>312</v>
      </c>
      <c r="ABS5" s="438" t="s">
        <v>545</v>
      </c>
      <c r="ABT5" s="461" t="s">
        <v>546</v>
      </c>
      <c r="ABU5" s="438" t="s">
        <v>550</v>
      </c>
      <c r="ABV5" s="437" t="s">
        <v>549</v>
      </c>
      <c r="ABW5" s="439" t="s">
        <v>550</v>
      </c>
      <c r="ABY5" s="455" t="s">
        <v>549</v>
      </c>
      <c r="ABZ5" s="438" t="s">
        <v>310</v>
      </c>
      <c r="ACA5" s="438" t="s">
        <v>311</v>
      </c>
      <c r="ACB5" s="438" t="s">
        <v>312</v>
      </c>
      <c r="ACC5" s="437" t="s">
        <v>550</v>
      </c>
      <c r="ACD5" s="437" t="s">
        <v>549</v>
      </c>
      <c r="ACE5" s="438" t="s">
        <v>310</v>
      </c>
      <c r="ACF5" s="438" t="s">
        <v>311</v>
      </c>
      <c r="ACG5" s="438" t="s">
        <v>312</v>
      </c>
      <c r="ACH5" s="438" t="s">
        <v>545</v>
      </c>
      <c r="ACI5" s="461" t="s">
        <v>546</v>
      </c>
      <c r="ACJ5" s="438" t="s">
        <v>550</v>
      </c>
      <c r="ACK5" s="437" t="s">
        <v>549</v>
      </c>
      <c r="ACL5" s="439" t="s">
        <v>550</v>
      </c>
      <c r="ACN5" s="455" t="s">
        <v>549</v>
      </c>
      <c r="ACO5" s="438" t="s">
        <v>310</v>
      </c>
      <c r="ACP5" s="438" t="s">
        <v>311</v>
      </c>
      <c r="ACQ5" s="438" t="s">
        <v>312</v>
      </c>
      <c r="ACR5" s="437" t="s">
        <v>550</v>
      </c>
      <c r="ACS5" s="437" t="s">
        <v>549</v>
      </c>
      <c r="ACT5" s="438" t="s">
        <v>310</v>
      </c>
      <c r="ACU5" s="438" t="s">
        <v>311</v>
      </c>
      <c r="ACV5" s="438" t="s">
        <v>312</v>
      </c>
      <c r="ACW5" s="438" t="s">
        <v>545</v>
      </c>
      <c r="ACX5" s="461" t="s">
        <v>546</v>
      </c>
      <c r="ACY5" s="438" t="s">
        <v>550</v>
      </c>
      <c r="ACZ5" s="437" t="s">
        <v>549</v>
      </c>
      <c r="ADA5" s="439" t="s">
        <v>550</v>
      </c>
      <c r="ADC5" s="455" t="s">
        <v>549</v>
      </c>
      <c r="ADD5" s="438" t="s">
        <v>310</v>
      </c>
      <c r="ADE5" s="438" t="s">
        <v>311</v>
      </c>
      <c r="ADF5" s="438" t="s">
        <v>312</v>
      </c>
      <c r="ADG5" s="437" t="s">
        <v>550</v>
      </c>
      <c r="ADH5" s="437" t="s">
        <v>549</v>
      </c>
      <c r="ADI5" s="438" t="s">
        <v>310</v>
      </c>
      <c r="ADJ5" s="438" t="s">
        <v>311</v>
      </c>
      <c r="ADK5" s="438" t="s">
        <v>312</v>
      </c>
      <c r="ADL5" s="438" t="s">
        <v>545</v>
      </c>
      <c r="ADM5" s="461" t="s">
        <v>546</v>
      </c>
      <c r="ADN5" s="438" t="s">
        <v>550</v>
      </c>
      <c r="ADO5" s="437" t="s">
        <v>549</v>
      </c>
      <c r="ADP5" s="439" t="s">
        <v>550</v>
      </c>
      <c r="ADR5" s="455" t="s">
        <v>549</v>
      </c>
      <c r="ADS5" s="438" t="s">
        <v>310</v>
      </c>
      <c r="ADT5" s="438" t="s">
        <v>311</v>
      </c>
      <c r="ADU5" s="438" t="s">
        <v>312</v>
      </c>
      <c r="ADV5" s="437" t="s">
        <v>550</v>
      </c>
      <c r="ADW5" s="437" t="s">
        <v>549</v>
      </c>
      <c r="ADX5" s="438" t="s">
        <v>310</v>
      </c>
      <c r="ADY5" s="438" t="s">
        <v>311</v>
      </c>
      <c r="ADZ5" s="438" t="s">
        <v>312</v>
      </c>
      <c r="AEA5" s="438" t="s">
        <v>545</v>
      </c>
      <c r="AEB5" s="461" t="s">
        <v>546</v>
      </c>
      <c r="AEC5" s="438" t="s">
        <v>550</v>
      </c>
      <c r="AED5" s="437" t="s">
        <v>549</v>
      </c>
      <c r="AEE5" s="439" t="s">
        <v>550</v>
      </c>
      <c r="AEG5" s="455" t="s">
        <v>549</v>
      </c>
      <c r="AEH5" s="438" t="s">
        <v>310</v>
      </c>
      <c r="AEI5" s="438" t="s">
        <v>311</v>
      </c>
      <c r="AEJ5" s="438" t="s">
        <v>312</v>
      </c>
      <c r="AEK5" s="437" t="s">
        <v>550</v>
      </c>
      <c r="AEL5" s="437" t="s">
        <v>549</v>
      </c>
      <c r="AEM5" s="438" t="s">
        <v>310</v>
      </c>
      <c r="AEN5" s="438" t="s">
        <v>311</v>
      </c>
      <c r="AEO5" s="438" t="s">
        <v>312</v>
      </c>
      <c r="AEP5" s="438" t="s">
        <v>545</v>
      </c>
      <c r="AEQ5" s="461" t="s">
        <v>546</v>
      </c>
      <c r="AER5" s="438" t="s">
        <v>550</v>
      </c>
      <c r="AES5" s="437" t="s">
        <v>549</v>
      </c>
      <c r="AET5" s="439" t="s">
        <v>550</v>
      </c>
      <c r="AEV5" s="455" t="s">
        <v>549</v>
      </c>
      <c r="AEW5" s="438" t="s">
        <v>310</v>
      </c>
      <c r="AEX5" s="438" t="s">
        <v>311</v>
      </c>
      <c r="AEY5" s="438" t="s">
        <v>312</v>
      </c>
      <c r="AEZ5" s="437" t="s">
        <v>550</v>
      </c>
      <c r="AFA5" s="437" t="s">
        <v>549</v>
      </c>
      <c r="AFB5" s="438" t="s">
        <v>310</v>
      </c>
      <c r="AFC5" s="438" t="s">
        <v>311</v>
      </c>
      <c r="AFD5" s="438" t="s">
        <v>312</v>
      </c>
      <c r="AFE5" s="438" t="s">
        <v>545</v>
      </c>
      <c r="AFF5" s="461" t="s">
        <v>546</v>
      </c>
      <c r="AFG5" s="438" t="s">
        <v>550</v>
      </c>
      <c r="AFH5" s="437" t="s">
        <v>549</v>
      </c>
      <c r="AFI5" s="439" t="s">
        <v>550</v>
      </c>
      <c r="AFK5" s="455" t="s">
        <v>549</v>
      </c>
      <c r="AFL5" s="438" t="s">
        <v>310</v>
      </c>
      <c r="AFM5" s="438" t="s">
        <v>311</v>
      </c>
      <c r="AFN5" s="438" t="s">
        <v>312</v>
      </c>
      <c r="AFO5" s="437" t="s">
        <v>550</v>
      </c>
      <c r="AFP5" s="437" t="s">
        <v>549</v>
      </c>
      <c r="AFQ5" s="438" t="s">
        <v>310</v>
      </c>
      <c r="AFR5" s="438" t="s">
        <v>311</v>
      </c>
      <c r="AFS5" s="438" t="s">
        <v>312</v>
      </c>
      <c r="AFT5" s="438" t="s">
        <v>545</v>
      </c>
      <c r="AFU5" s="461" t="s">
        <v>546</v>
      </c>
      <c r="AFV5" s="438" t="s">
        <v>550</v>
      </c>
      <c r="AFW5" s="437" t="s">
        <v>549</v>
      </c>
      <c r="AFX5" s="439" t="s">
        <v>550</v>
      </c>
      <c r="AFZ5" s="455" t="s">
        <v>549</v>
      </c>
      <c r="AGA5" s="438" t="s">
        <v>310</v>
      </c>
      <c r="AGB5" s="438" t="s">
        <v>311</v>
      </c>
      <c r="AGC5" s="438" t="s">
        <v>312</v>
      </c>
      <c r="AGD5" s="437" t="s">
        <v>550</v>
      </c>
      <c r="AGE5" s="437" t="s">
        <v>549</v>
      </c>
      <c r="AGF5" s="438" t="s">
        <v>310</v>
      </c>
      <c r="AGG5" s="438" t="s">
        <v>311</v>
      </c>
      <c r="AGH5" s="438" t="s">
        <v>312</v>
      </c>
      <c r="AGI5" s="438" t="s">
        <v>545</v>
      </c>
      <c r="AGJ5" s="461" t="s">
        <v>546</v>
      </c>
      <c r="AGK5" s="438" t="s">
        <v>550</v>
      </c>
      <c r="AGL5" s="437" t="s">
        <v>549</v>
      </c>
      <c r="AGM5" s="439" t="s">
        <v>550</v>
      </c>
      <c r="AGO5" s="455" t="s">
        <v>549</v>
      </c>
      <c r="AGP5" s="438" t="s">
        <v>310</v>
      </c>
      <c r="AGQ5" s="438" t="s">
        <v>311</v>
      </c>
      <c r="AGR5" s="438" t="s">
        <v>312</v>
      </c>
      <c r="AGS5" s="437" t="s">
        <v>550</v>
      </c>
      <c r="AGT5" s="437" t="s">
        <v>549</v>
      </c>
      <c r="AGU5" s="438" t="s">
        <v>310</v>
      </c>
      <c r="AGV5" s="438" t="s">
        <v>311</v>
      </c>
      <c r="AGW5" s="438" t="s">
        <v>312</v>
      </c>
      <c r="AGX5" s="438" t="s">
        <v>545</v>
      </c>
      <c r="AGY5" s="461" t="s">
        <v>546</v>
      </c>
      <c r="AGZ5" s="438" t="s">
        <v>550</v>
      </c>
      <c r="AHA5" s="437" t="s">
        <v>549</v>
      </c>
      <c r="AHB5" s="439" t="s">
        <v>550</v>
      </c>
      <c r="AHD5" s="455" t="s">
        <v>549</v>
      </c>
      <c r="AHE5" s="438" t="s">
        <v>310</v>
      </c>
      <c r="AHF5" s="438" t="s">
        <v>311</v>
      </c>
      <c r="AHG5" s="438" t="s">
        <v>312</v>
      </c>
      <c r="AHH5" s="437" t="s">
        <v>550</v>
      </c>
      <c r="AHI5" s="437" t="s">
        <v>549</v>
      </c>
      <c r="AHJ5" s="438" t="s">
        <v>310</v>
      </c>
      <c r="AHK5" s="438" t="s">
        <v>311</v>
      </c>
      <c r="AHL5" s="438" t="s">
        <v>312</v>
      </c>
      <c r="AHM5" s="438" t="s">
        <v>545</v>
      </c>
      <c r="AHN5" s="461" t="s">
        <v>546</v>
      </c>
      <c r="AHO5" s="438" t="s">
        <v>550</v>
      </c>
      <c r="AHP5" s="437" t="s">
        <v>549</v>
      </c>
      <c r="AHQ5" s="439" t="s">
        <v>550</v>
      </c>
      <c r="AHS5" s="455" t="s">
        <v>549</v>
      </c>
      <c r="AHT5" s="438" t="s">
        <v>310</v>
      </c>
      <c r="AHU5" s="438" t="s">
        <v>311</v>
      </c>
      <c r="AHV5" s="438" t="s">
        <v>312</v>
      </c>
      <c r="AHW5" s="437" t="s">
        <v>550</v>
      </c>
      <c r="AHX5" s="437" t="s">
        <v>549</v>
      </c>
      <c r="AHY5" s="438" t="s">
        <v>310</v>
      </c>
      <c r="AHZ5" s="438" t="s">
        <v>311</v>
      </c>
      <c r="AIA5" s="438" t="s">
        <v>312</v>
      </c>
      <c r="AIB5" s="438" t="s">
        <v>545</v>
      </c>
      <c r="AIC5" s="461" t="s">
        <v>546</v>
      </c>
      <c r="AID5" s="438" t="s">
        <v>550</v>
      </c>
      <c r="AIE5" s="437" t="s">
        <v>549</v>
      </c>
      <c r="AIF5" s="439" t="s">
        <v>550</v>
      </c>
      <c r="AIH5" s="455" t="s">
        <v>549</v>
      </c>
      <c r="AII5" s="438" t="s">
        <v>310</v>
      </c>
      <c r="AIJ5" s="438" t="s">
        <v>311</v>
      </c>
      <c r="AIK5" s="438" t="s">
        <v>312</v>
      </c>
      <c r="AIL5" s="437" t="s">
        <v>550</v>
      </c>
      <c r="AIM5" s="437" t="s">
        <v>549</v>
      </c>
      <c r="AIN5" s="438" t="s">
        <v>310</v>
      </c>
      <c r="AIO5" s="438" t="s">
        <v>311</v>
      </c>
      <c r="AIP5" s="438" t="s">
        <v>312</v>
      </c>
      <c r="AIQ5" s="438" t="s">
        <v>545</v>
      </c>
      <c r="AIR5" s="461" t="s">
        <v>546</v>
      </c>
      <c r="AIS5" s="438" t="s">
        <v>550</v>
      </c>
      <c r="AIT5" s="437" t="s">
        <v>549</v>
      </c>
      <c r="AIU5" s="439" t="s">
        <v>550</v>
      </c>
      <c r="AIW5" s="455" t="s">
        <v>549</v>
      </c>
      <c r="AIX5" s="438" t="s">
        <v>310</v>
      </c>
      <c r="AIY5" s="438" t="s">
        <v>311</v>
      </c>
      <c r="AIZ5" s="438" t="s">
        <v>312</v>
      </c>
      <c r="AJA5" s="437" t="s">
        <v>550</v>
      </c>
      <c r="AJB5" s="437" t="s">
        <v>549</v>
      </c>
      <c r="AJC5" s="438" t="s">
        <v>310</v>
      </c>
      <c r="AJD5" s="438" t="s">
        <v>311</v>
      </c>
      <c r="AJE5" s="438" t="s">
        <v>312</v>
      </c>
      <c r="AJF5" s="438" t="s">
        <v>545</v>
      </c>
      <c r="AJG5" s="461" t="s">
        <v>546</v>
      </c>
      <c r="AJH5" s="438" t="s">
        <v>550</v>
      </c>
      <c r="AJI5" s="437" t="s">
        <v>549</v>
      </c>
      <c r="AJJ5" s="439" t="s">
        <v>550</v>
      </c>
      <c r="AJL5" s="455" t="s">
        <v>549</v>
      </c>
      <c r="AJM5" s="438" t="s">
        <v>310</v>
      </c>
      <c r="AJN5" s="438" t="s">
        <v>311</v>
      </c>
      <c r="AJO5" s="438" t="s">
        <v>312</v>
      </c>
      <c r="AJP5" s="437" t="s">
        <v>550</v>
      </c>
      <c r="AJQ5" s="437" t="s">
        <v>549</v>
      </c>
      <c r="AJR5" s="438" t="s">
        <v>310</v>
      </c>
      <c r="AJS5" s="438" t="s">
        <v>311</v>
      </c>
      <c r="AJT5" s="438" t="s">
        <v>312</v>
      </c>
      <c r="AJU5" s="438" t="s">
        <v>545</v>
      </c>
      <c r="AJV5" s="461" t="s">
        <v>546</v>
      </c>
      <c r="AJW5" s="438" t="s">
        <v>550</v>
      </c>
      <c r="AJX5" s="437" t="s">
        <v>549</v>
      </c>
      <c r="AJY5" s="439" t="s">
        <v>550</v>
      </c>
      <c r="AKA5" s="455" t="s">
        <v>549</v>
      </c>
      <c r="AKB5" s="438" t="s">
        <v>310</v>
      </c>
      <c r="AKC5" s="438" t="s">
        <v>311</v>
      </c>
      <c r="AKD5" s="438" t="s">
        <v>312</v>
      </c>
      <c r="AKE5" s="437" t="s">
        <v>550</v>
      </c>
      <c r="AKF5" s="437" t="s">
        <v>549</v>
      </c>
      <c r="AKG5" s="438" t="s">
        <v>310</v>
      </c>
      <c r="AKH5" s="438" t="s">
        <v>311</v>
      </c>
      <c r="AKI5" s="438" t="s">
        <v>312</v>
      </c>
      <c r="AKJ5" s="438" t="s">
        <v>545</v>
      </c>
      <c r="AKK5" s="461" t="s">
        <v>546</v>
      </c>
      <c r="AKL5" s="438" t="s">
        <v>550</v>
      </c>
      <c r="AKM5" s="437" t="s">
        <v>549</v>
      </c>
      <c r="AKN5" s="439" t="s">
        <v>550</v>
      </c>
      <c r="AKP5" s="455" t="s">
        <v>549</v>
      </c>
      <c r="AKQ5" s="438" t="s">
        <v>310</v>
      </c>
      <c r="AKR5" s="438" t="s">
        <v>311</v>
      </c>
      <c r="AKS5" s="438" t="s">
        <v>312</v>
      </c>
      <c r="AKT5" s="437" t="s">
        <v>550</v>
      </c>
      <c r="AKU5" s="437" t="s">
        <v>549</v>
      </c>
      <c r="AKV5" s="438" t="s">
        <v>310</v>
      </c>
      <c r="AKW5" s="438" t="s">
        <v>311</v>
      </c>
      <c r="AKX5" s="438" t="s">
        <v>312</v>
      </c>
      <c r="AKY5" s="438" t="s">
        <v>545</v>
      </c>
      <c r="AKZ5" s="461" t="s">
        <v>546</v>
      </c>
      <c r="ALA5" s="438" t="s">
        <v>550</v>
      </c>
      <c r="ALB5" s="437" t="s">
        <v>549</v>
      </c>
      <c r="ALC5" s="439" t="s">
        <v>550</v>
      </c>
      <c r="ALE5" s="455" t="s">
        <v>549</v>
      </c>
      <c r="ALF5" s="438" t="s">
        <v>310</v>
      </c>
      <c r="ALG5" s="438" t="s">
        <v>311</v>
      </c>
      <c r="ALH5" s="438" t="s">
        <v>312</v>
      </c>
      <c r="ALI5" s="437" t="s">
        <v>550</v>
      </c>
      <c r="ALJ5" s="437" t="s">
        <v>549</v>
      </c>
      <c r="ALK5" s="438" t="s">
        <v>310</v>
      </c>
      <c r="ALL5" s="438" t="s">
        <v>311</v>
      </c>
      <c r="ALM5" s="438" t="s">
        <v>312</v>
      </c>
      <c r="ALN5" s="438" t="s">
        <v>545</v>
      </c>
      <c r="ALO5" s="461" t="s">
        <v>546</v>
      </c>
      <c r="ALP5" s="438" t="s">
        <v>550</v>
      </c>
      <c r="ALQ5" s="437" t="s">
        <v>549</v>
      </c>
      <c r="ALR5" s="439" t="s">
        <v>550</v>
      </c>
      <c r="ALT5" s="455" t="s">
        <v>549</v>
      </c>
      <c r="ALU5" s="438" t="s">
        <v>310</v>
      </c>
      <c r="ALV5" s="438" t="s">
        <v>311</v>
      </c>
      <c r="ALW5" s="438" t="s">
        <v>312</v>
      </c>
      <c r="ALX5" s="437" t="s">
        <v>550</v>
      </c>
      <c r="ALY5" s="437" t="s">
        <v>549</v>
      </c>
      <c r="ALZ5" s="438" t="s">
        <v>310</v>
      </c>
      <c r="AMA5" s="438" t="s">
        <v>311</v>
      </c>
      <c r="AMB5" s="438" t="s">
        <v>312</v>
      </c>
      <c r="AMC5" s="438" t="s">
        <v>545</v>
      </c>
      <c r="AMD5" s="461" t="s">
        <v>546</v>
      </c>
      <c r="AME5" s="438" t="s">
        <v>550</v>
      </c>
      <c r="AMF5" s="437" t="s">
        <v>549</v>
      </c>
      <c r="AMG5" s="439" t="s">
        <v>550</v>
      </c>
      <c r="AMI5" s="455" t="s">
        <v>549</v>
      </c>
      <c r="AMJ5" s="438" t="s">
        <v>310</v>
      </c>
      <c r="AMK5" s="438" t="s">
        <v>311</v>
      </c>
      <c r="AML5" s="438" t="s">
        <v>312</v>
      </c>
      <c r="AMM5" s="437" t="s">
        <v>550</v>
      </c>
      <c r="AMN5" s="437" t="s">
        <v>549</v>
      </c>
      <c r="AMO5" s="438" t="s">
        <v>310</v>
      </c>
      <c r="AMP5" s="438" t="s">
        <v>311</v>
      </c>
      <c r="AMQ5" s="438" t="s">
        <v>312</v>
      </c>
      <c r="AMR5" s="438" t="s">
        <v>545</v>
      </c>
      <c r="AMS5" s="461" t="s">
        <v>546</v>
      </c>
      <c r="AMT5" s="438" t="s">
        <v>550</v>
      </c>
      <c r="AMU5" s="437" t="s">
        <v>549</v>
      </c>
      <c r="AMV5" s="439" t="s">
        <v>550</v>
      </c>
      <c r="AMX5" s="455" t="s">
        <v>549</v>
      </c>
      <c r="AMY5" s="438" t="s">
        <v>310</v>
      </c>
      <c r="AMZ5" s="438" t="s">
        <v>311</v>
      </c>
      <c r="ANA5" s="438" t="s">
        <v>312</v>
      </c>
      <c r="ANB5" s="437" t="s">
        <v>550</v>
      </c>
      <c r="ANC5" s="437" t="s">
        <v>549</v>
      </c>
      <c r="AND5" s="438" t="s">
        <v>310</v>
      </c>
      <c r="ANE5" s="438" t="s">
        <v>311</v>
      </c>
      <c r="ANF5" s="438" t="s">
        <v>312</v>
      </c>
      <c r="ANG5" s="438" t="s">
        <v>545</v>
      </c>
      <c r="ANH5" s="461" t="s">
        <v>546</v>
      </c>
      <c r="ANI5" s="438" t="s">
        <v>550</v>
      </c>
      <c r="ANJ5" s="437" t="s">
        <v>549</v>
      </c>
      <c r="ANK5" s="439" t="s">
        <v>550</v>
      </c>
      <c r="ANM5" s="455" t="s">
        <v>549</v>
      </c>
      <c r="ANN5" s="438" t="s">
        <v>310</v>
      </c>
      <c r="ANO5" s="438" t="s">
        <v>311</v>
      </c>
      <c r="ANP5" s="438" t="s">
        <v>312</v>
      </c>
      <c r="ANQ5" s="437" t="s">
        <v>550</v>
      </c>
      <c r="ANR5" s="437" t="s">
        <v>549</v>
      </c>
      <c r="ANS5" s="438" t="s">
        <v>310</v>
      </c>
      <c r="ANT5" s="438" t="s">
        <v>311</v>
      </c>
      <c r="ANU5" s="438" t="s">
        <v>312</v>
      </c>
      <c r="ANV5" s="438" t="s">
        <v>545</v>
      </c>
      <c r="ANW5" s="461" t="s">
        <v>546</v>
      </c>
      <c r="ANX5" s="438" t="s">
        <v>550</v>
      </c>
      <c r="ANY5" s="437" t="s">
        <v>549</v>
      </c>
      <c r="ANZ5" s="439" t="s">
        <v>550</v>
      </c>
      <c r="AOB5" s="455" t="s">
        <v>549</v>
      </c>
      <c r="AOC5" s="438" t="s">
        <v>310</v>
      </c>
      <c r="AOD5" s="438" t="s">
        <v>311</v>
      </c>
      <c r="AOE5" s="438" t="s">
        <v>312</v>
      </c>
      <c r="AOF5" s="437" t="s">
        <v>550</v>
      </c>
      <c r="AOG5" s="437" t="s">
        <v>549</v>
      </c>
      <c r="AOH5" s="438" t="s">
        <v>310</v>
      </c>
      <c r="AOI5" s="438" t="s">
        <v>311</v>
      </c>
      <c r="AOJ5" s="438" t="s">
        <v>312</v>
      </c>
      <c r="AOK5" s="438" t="s">
        <v>545</v>
      </c>
      <c r="AOL5" s="461" t="s">
        <v>546</v>
      </c>
      <c r="AOM5" s="438" t="s">
        <v>550</v>
      </c>
      <c r="AON5" s="437" t="s">
        <v>549</v>
      </c>
      <c r="AOO5" s="439" t="s">
        <v>550</v>
      </c>
      <c r="AOQ5" s="455" t="s">
        <v>549</v>
      </c>
      <c r="AOR5" s="438" t="s">
        <v>310</v>
      </c>
      <c r="AOS5" s="438" t="s">
        <v>311</v>
      </c>
      <c r="AOT5" s="438" t="s">
        <v>312</v>
      </c>
      <c r="AOU5" s="437" t="s">
        <v>550</v>
      </c>
      <c r="AOV5" s="437" t="s">
        <v>549</v>
      </c>
      <c r="AOW5" s="438" t="s">
        <v>310</v>
      </c>
      <c r="AOX5" s="438" t="s">
        <v>311</v>
      </c>
      <c r="AOY5" s="438" t="s">
        <v>312</v>
      </c>
      <c r="AOZ5" s="438" t="s">
        <v>545</v>
      </c>
      <c r="APA5" s="461" t="s">
        <v>546</v>
      </c>
      <c r="APB5" s="438" t="s">
        <v>550</v>
      </c>
      <c r="APC5" s="437" t="s">
        <v>549</v>
      </c>
      <c r="APD5" s="439" t="s">
        <v>550</v>
      </c>
      <c r="APF5" s="455" t="s">
        <v>549</v>
      </c>
      <c r="APG5" s="438" t="s">
        <v>310</v>
      </c>
      <c r="APH5" s="438" t="s">
        <v>311</v>
      </c>
      <c r="API5" s="438" t="s">
        <v>312</v>
      </c>
      <c r="APJ5" s="437" t="s">
        <v>550</v>
      </c>
      <c r="APK5" s="437" t="s">
        <v>549</v>
      </c>
      <c r="APL5" s="438" t="s">
        <v>310</v>
      </c>
      <c r="APM5" s="438" t="s">
        <v>311</v>
      </c>
      <c r="APN5" s="438" t="s">
        <v>312</v>
      </c>
      <c r="APO5" s="438" t="s">
        <v>545</v>
      </c>
      <c r="APP5" s="461" t="s">
        <v>546</v>
      </c>
      <c r="APQ5" s="438" t="s">
        <v>550</v>
      </c>
      <c r="APR5" s="437" t="s">
        <v>549</v>
      </c>
      <c r="APS5" s="439" t="s">
        <v>550</v>
      </c>
      <c r="APU5" s="455" t="s">
        <v>549</v>
      </c>
      <c r="APV5" s="438" t="s">
        <v>310</v>
      </c>
      <c r="APW5" s="438" t="s">
        <v>311</v>
      </c>
      <c r="APX5" s="438" t="s">
        <v>312</v>
      </c>
      <c r="APY5" s="437" t="s">
        <v>550</v>
      </c>
      <c r="APZ5" s="437" t="s">
        <v>549</v>
      </c>
      <c r="AQA5" s="438" t="s">
        <v>310</v>
      </c>
      <c r="AQB5" s="438" t="s">
        <v>311</v>
      </c>
      <c r="AQC5" s="438" t="s">
        <v>312</v>
      </c>
      <c r="AQD5" s="438" t="s">
        <v>545</v>
      </c>
      <c r="AQE5" s="461" t="s">
        <v>546</v>
      </c>
      <c r="AQF5" s="438" t="s">
        <v>550</v>
      </c>
      <c r="AQG5" s="437" t="s">
        <v>549</v>
      </c>
      <c r="AQH5" s="439" t="s">
        <v>550</v>
      </c>
      <c r="AQJ5" s="455" t="s">
        <v>549</v>
      </c>
      <c r="AQK5" s="438" t="s">
        <v>310</v>
      </c>
      <c r="AQL5" s="438" t="s">
        <v>311</v>
      </c>
      <c r="AQM5" s="438" t="s">
        <v>312</v>
      </c>
      <c r="AQN5" s="437" t="s">
        <v>550</v>
      </c>
      <c r="AQO5" s="437" t="s">
        <v>549</v>
      </c>
      <c r="AQP5" s="438" t="s">
        <v>310</v>
      </c>
      <c r="AQQ5" s="438" t="s">
        <v>311</v>
      </c>
      <c r="AQR5" s="438" t="s">
        <v>312</v>
      </c>
      <c r="AQS5" s="438" t="s">
        <v>545</v>
      </c>
      <c r="AQT5" s="461" t="s">
        <v>546</v>
      </c>
      <c r="AQU5" s="438" t="s">
        <v>550</v>
      </c>
      <c r="AQV5" s="437" t="s">
        <v>549</v>
      </c>
      <c r="AQW5" s="439" t="s">
        <v>550</v>
      </c>
      <c r="AQY5" s="455" t="s">
        <v>549</v>
      </c>
      <c r="AQZ5" s="438" t="s">
        <v>310</v>
      </c>
      <c r="ARA5" s="438" t="s">
        <v>311</v>
      </c>
      <c r="ARB5" s="438" t="s">
        <v>312</v>
      </c>
      <c r="ARC5" s="437" t="s">
        <v>550</v>
      </c>
      <c r="ARD5" s="437" t="s">
        <v>549</v>
      </c>
      <c r="ARE5" s="438" t="s">
        <v>310</v>
      </c>
      <c r="ARF5" s="438" t="s">
        <v>311</v>
      </c>
      <c r="ARG5" s="438" t="s">
        <v>312</v>
      </c>
      <c r="ARH5" s="438" t="s">
        <v>545</v>
      </c>
      <c r="ARI5" s="461" t="s">
        <v>546</v>
      </c>
      <c r="ARJ5" s="438" t="s">
        <v>550</v>
      </c>
      <c r="ARK5" s="437" t="s">
        <v>549</v>
      </c>
      <c r="ARL5" s="439" t="s">
        <v>550</v>
      </c>
      <c r="ARN5" s="455" t="s">
        <v>549</v>
      </c>
      <c r="ARO5" s="438" t="s">
        <v>310</v>
      </c>
      <c r="ARP5" s="438" t="s">
        <v>311</v>
      </c>
      <c r="ARQ5" s="438" t="s">
        <v>312</v>
      </c>
      <c r="ARR5" s="437" t="s">
        <v>550</v>
      </c>
      <c r="ARS5" s="437" t="s">
        <v>549</v>
      </c>
      <c r="ART5" s="438" t="s">
        <v>310</v>
      </c>
      <c r="ARU5" s="438" t="s">
        <v>311</v>
      </c>
      <c r="ARV5" s="438" t="s">
        <v>312</v>
      </c>
      <c r="ARW5" s="438" t="s">
        <v>545</v>
      </c>
      <c r="ARX5" s="461" t="s">
        <v>546</v>
      </c>
      <c r="ARY5" s="438" t="s">
        <v>550</v>
      </c>
      <c r="ARZ5" s="437" t="s">
        <v>549</v>
      </c>
      <c r="ASA5" s="439" t="s">
        <v>550</v>
      </c>
      <c r="ASC5" s="455" t="s">
        <v>549</v>
      </c>
      <c r="ASD5" s="438" t="s">
        <v>310</v>
      </c>
      <c r="ASE5" s="438" t="s">
        <v>311</v>
      </c>
      <c r="ASF5" s="438" t="s">
        <v>312</v>
      </c>
      <c r="ASG5" s="437" t="s">
        <v>550</v>
      </c>
      <c r="ASH5" s="437" t="s">
        <v>549</v>
      </c>
      <c r="ASI5" s="438" t="s">
        <v>310</v>
      </c>
      <c r="ASJ5" s="438" t="s">
        <v>311</v>
      </c>
      <c r="ASK5" s="438" t="s">
        <v>312</v>
      </c>
      <c r="ASL5" s="438" t="s">
        <v>545</v>
      </c>
      <c r="ASM5" s="461" t="s">
        <v>546</v>
      </c>
      <c r="ASN5" s="438" t="s">
        <v>550</v>
      </c>
      <c r="ASO5" s="437" t="s">
        <v>549</v>
      </c>
      <c r="ASP5" s="439" t="s">
        <v>550</v>
      </c>
      <c r="ASR5" s="455" t="s">
        <v>549</v>
      </c>
      <c r="ASS5" s="438" t="s">
        <v>310</v>
      </c>
      <c r="AST5" s="438" t="s">
        <v>311</v>
      </c>
      <c r="ASU5" s="438" t="s">
        <v>312</v>
      </c>
      <c r="ASV5" s="437" t="s">
        <v>550</v>
      </c>
      <c r="ASW5" s="437" t="s">
        <v>549</v>
      </c>
      <c r="ASX5" s="438" t="s">
        <v>310</v>
      </c>
      <c r="ASY5" s="438" t="s">
        <v>311</v>
      </c>
      <c r="ASZ5" s="438" t="s">
        <v>312</v>
      </c>
      <c r="ATA5" s="438" t="s">
        <v>545</v>
      </c>
      <c r="ATB5" s="461" t="s">
        <v>546</v>
      </c>
      <c r="ATC5" s="438" t="s">
        <v>550</v>
      </c>
      <c r="ATD5" s="437" t="s">
        <v>549</v>
      </c>
      <c r="ATE5" s="439" t="s">
        <v>550</v>
      </c>
      <c r="ATG5" s="455" t="s">
        <v>549</v>
      </c>
      <c r="ATH5" s="438" t="s">
        <v>310</v>
      </c>
      <c r="ATI5" s="438" t="s">
        <v>311</v>
      </c>
      <c r="ATJ5" s="438" t="s">
        <v>312</v>
      </c>
      <c r="ATK5" s="437" t="s">
        <v>550</v>
      </c>
      <c r="ATL5" s="437" t="s">
        <v>549</v>
      </c>
      <c r="ATM5" s="438" t="s">
        <v>310</v>
      </c>
      <c r="ATN5" s="438" t="s">
        <v>311</v>
      </c>
      <c r="ATO5" s="438" t="s">
        <v>312</v>
      </c>
      <c r="ATP5" s="438" t="s">
        <v>545</v>
      </c>
      <c r="ATQ5" s="461" t="s">
        <v>546</v>
      </c>
      <c r="ATR5" s="438" t="s">
        <v>550</v>
      </c>
      <c r="ATS5" s="437" t="s">
        <v>549</v>
      </c>
      <c r="ATT5" s="439" t="s">
        <v>550</v>
      </c>
      <c r="ATV5" s="455" t="s">
        <v>549</v>
      </c>
      <c r="ATW5" s="438" t="s">
        <v>310</v>
      </c>
      <c r="ATX5" s="438" t="s">
        <v>311</v>
      </c>
      <c r="ATY5" s="438" t="s">
        <v>312</v>
      </c>
      <c r="ATZ5" s="437" t="s">
        <v>550</v>
      </c>
      <c r="AUA5" s="437" t="s">
        <v>549</v>
      </c>
      <c r="AUB5" s="438" t="s">
        <v>310</v>
      </c>
      <c r="AUC5" s="438" t="s">
        <v>311</v>
      </c>
      <c r="AUD5" s="438" t="s">
        <v>312</v>
      </c>
      <c r="AUE5" s="438" t="s">
        <v>545</v>
      </c>
      <c r="AUF5" s="461" t="s">
        <v>546</v>
      </c>
      <c r="AUG5" s="438" t="s">
        <v>550</v>
      </c>
      <c r="AUH5" s="437" t="s">
        <v>549</v>
      </c>
      <c r="AUI5" s="439" t="s">
        <v>550</v>
      </c>
      <c r="AUK5" s="455" t="s">
        <v>549</v>
      </c>
      <c r="AUL5" s="438" t="s">
        <v>310</v>
      </c>
      <c r="AUM5" s="438" t="s">
        <v>311</v>
      </c>
      <c r="AUN5" s="438" t="s">
        <v>312</v>
      </c>
      <c r="AUO5" s="437" t="s">
        <v>550</v>
      </c>
      <c r="AUP5" s="437" t="s">
        <v>549</v>
      </c>
      <c r="AUQ5" s="438" t="s">
        <v>310</v>
      </c>
      <c r="AUR5" s="438" t="s">
        <v>311</v>
      </c>
      <c r="AUS5" s="438" t="s">
        <v>312</v>
      </c>
      <c r="AUT5" s="438" t="s">
        <v>545</v>
      </c>
      <c r="AUU5" s="461" t="s">
        <v>546</v>
      </c>
      <c r="AUV5" s="438" t="s">
        <v>550</v>
      </c>
      <c r="AUW5" s="437" t="s">
        <v>549</v>
      </c>
      <c r="AUX5" s="439" t="s">
        <v>550</v>
      </c>
      <c r="AUZ5" s="455" t="s">
        <v>549</v>
      </c>
      <c r="AVA5" s="438" t="s">
        <v>310</v>
      </c>
      <c r="AVB5" s="438" t="s">
        <v>311</v>
      </c>
      <c r="AVC5" s="438" t="s">
        <v>312</v>
      </c>
      <c r="AVD5" s="437" t="s">
        <v>550</v>
      </c>
      <c r="AVE5" s="437" t="s">
        <v>549</v>
      </c>
      <c r="AVF5" s="438" t="s">
        <v>310</v>
      </c>
      <c r="AVG5" s="438" t="s">
        <v>311</v>
      </c>
      <c r="AVH5" s="438" t="s">
        <v>312</v>
      </c>
      <c r="AVI5" s="438" t="s">
        <v>545</v>
      </c>
      <c r="AVJ5" s="461" t="s">
        <v>546</v>
      </c>
      <c r="AVK5" s="438" t="s">
        <v>550</v>
      </c>
      <c r="AVL5" s="437" t="s">
        <v>549</v>
      </c>
      <c r="AVM5" s="439" t="s">
        <v>550</v>
      </c>
      <c r="AVO5" s="455" t="s">
        <v>549</v>
      </c>
      <c r="AVP5" s="438" t="s">
        <v>310</v>
      </c>
      <c r="AVQ5" s="438" t="s">
        <v>311</v>
      </c>
      <c r="AVR5" s="438" t="s">
        <v>312</v>
      </c>
      <c r="AVS5" s="437" t="s">
        <v>550</v>
      </c>
      <c r="AVT5" s="437" t="s">
        <v>549</v>
      </c>
      <c r="AVU5" s="438" t="s">
        <v>310</v>
      </c>
      <c r="AVV5" s="438" t="s">
        <v>311</v>
      </c>
      <c r="AVW5" s="438" t="s">
        <v>312</v>
      </c>
      <c r="AVX5" s="438" t="s">
        <v>545</v>
      </c>
      <c r="AVY5" s="461" t="s">
        <v>546</v>
      </c>
      <c r="AVZ5" s="438" t="s">
        <v>550</v>
      </c>
      <c r="AWA5" s="437" t="s">
        <v>549</v>
      </c>
      <c r="AWB5" s="439" t="s">
        <v>550</v>
      </c>
      <c r="AWD5" s="455" t="s">
        <v>549</v>
      </c>
      <c r="AWE5" s="438" t="s">
        <v>310</v>
      </c>
      <c r="AWF5" s="438" t="s">
        <v>311</v>
      </c>
      <c r="AWG5" s="438" t="s">
        <v>312</v>
      </c>
      <c r="AWH5" s="437" t="s">
        <v>550</v>
      </c>
      <c r="AWI5" s="437" t="s">
        <v>549</v>
      </c>
      <c r="AWJ5" s="438" t="s">
        <v>310</v>
      </c>
      <c r="AWK5" s="438" t="s">
        <v>311</v>
      </c>
      <c r="AWL5" s="438" t="s">
        <v>312</v>
      </c>
      <c r="AWM5" s="438" t="s">
        <v>545</v>
      </c>
      <c r="AWN5" s="461" t="s">
        <v>546</v>
      </c>
      <c r="AWO5" s="438" t="s">
        <v>550</v>
      </c>
      <c r="AWP5" s="437" t="s">
        <v>549</v>
      </c>
      <c r="AWQ5" s="439" t="s">
        <v>550</v>
      </c>
      <c r="AWS5" s="455" t="s">
        <v>549</v>
      </c>
      <c r="AWT5" s="438" t="s">
        <v>310</v>
      </c>
      <c r="AWU5" s="438" t="s">
        <v>311</v>
      </c>
      <c r="AWV5" s="438" t="s">
        <v>312</v>
      </c>
      <c r="AWW5" s="437" t="s">
        <v>550</v>
      </c>
      <c r="AWX5" s="437" t="s">
        <v>549</v>
      </c>
      <c r="AWY5" s="438" t="s">
        <v>310</v>
      </c>
      <c r="AWZ5" s="438" t="s">
        <v>311</v>
      </c>
      <c r="AXA5" s="438" t="s">
        <v>312</v>
      </c>
      <c r="AXB5" s="438" t="s">
        <v>545</v>
      </c>
      <c r="AXC5" s="461" t="s">
        <v>546</v>
      </c>
      <c r="AXD5" s="438" t="s">
        <v>550</v>
      </c>
      <c r="AXE5" s="437" t="s">
        <v>549</v>
      </c>
      <c r="AXF5" s="439" t="s">
        <v>550</v>
      </c>
      <c r="AXH5" s="455" t="s">
        <v>549</v>
      </c>
      <c r="AXI5" s="438" t="s">
        <v>310</v>
      </c>
      <c r="AXJ5" s="438" t="s">
        <v>311</v>
      </c>
      <c r="AXK5" s="438" t="s">
        <v>312</v>
      </c>
      <c r="AXL5" s="437" t="s">
        <v>550</v>
      </c>
      <c r="AXM5" s="437" t="s">
        <v>549</v>
      </c>
      <c r="AXN5" s="438" t="s">
        <v>310</v>
      </c>
      <c r="AXO5" s="438" t="s">
        <v>311</v>
      </c>
      <c r="AXP5" s="438" t="s">
        <v>312</v>
      </c>
      <c r="AXQ5" s="438" t="s">
        <v>545</v>
      </c>
      <c r="AXR5" s="461" t="s">
        <v>546</v>
      </c>
      <c r="AXS5" s="438" t="s">
        <v>550</v>
      </c>
      <c r="AXT5" s="437" t="s">
        <v>549</v>
      </c>
      <c r="AXU5" s="439" t="s">
        <v>550</v>
      </c>
      <c r="AXW5" s="455" t="s">
        <v>549</v>
      </c>
      <c r="AXX5" s="438" t="s">
        <v>310</v>
      </c>
      <c r="AXY5" s="438" t="s">
        <v>311</v>
      </c>
      <c r="AXZ5" s="438" t="s">
        <v>312</v>
      </c>
      <c r="AYA5" s="437" t="s">
        <v>550</v>
      </c>
      <c r="AYB5" s="437" t="s">
        <v>549</v>
      </c>
      <c r="AYC5" s="438" t="s">
        <v>310</v>
      </c>
      <c r="AYD5" s="438" t="s">
        <v>311</v>
      </c>
      <c r="AYE5" s="438" t="s">
        <v>312</v>
      </c>
      <c r="AYF5" s="438" t="s">
        <v>545</v>
      </c>
      <c r="AYG5" s="461" t="s">
        <v>546</v>
      </c>
      <c r="AYH5" s="438" t="s">
        <v>550</v>
      </c>
      <c r="AYI5" s="437" t="s">
        <v>549</v>
      </c>
      <c r="AYJ5" s="439" t="s">
        <v>550</v>
      </c>
      <c r="AYL5" s="455" t="s">
        <v>549</v>
      </c>
      <c r="AYM5" s="438" t="s">
        <v>310</v>
      </c>
      <c r="AYN5" s="438" t="s">
        <v>311</v>
      </c>
      <c r="AYO5" s="438" t="s">
        <v>312</v>
      </c>
      <c r="AYP5" s="437" t="s">
        <v>550</v>
      </c>
      <c r="AYQ5" s="437" t="s">
        <v>549</v>
      </c>
      <c r="AYR5" s="438" t="s">
        <v>310</v>
      </c>
      <c r="AYS5" s="438" t="s">
        <v>311</v>
      </c>
      <c r="AYT5" s="438" t="s">
        <v>312</v>
      </c>
      <c r="AYU5" s="438" t="s">
        <v>545</v>
      </c>
      <c r="AYV5" s="461" t="s">
        <v>546</v>
      </c>
      <c r="AYW5" s="438" t="s">
        <v>550</v>
      </c>
      <c r="AYX5" s="437" t="s">
        <v>549</v>
      </c>
      <c r="AYY5" s="439" t="s">
        <v>550</v>
      </c>
      <c r="AZA5" s="455" t="s">
        <v>549</v>
      </c>
      <c r="AZB5" s="438" t="s">
        <v>310</v>
      </c>
      <c r="AZC5" s="438" t="s">
        <v>311</v>
      </c>
      <c r="AZD5" s="438" t="s">
        <v>312</v>
      </c>
      <c r="AZE5" s="437" t="s">
        <v>550</v>
      </c>
      <c r="AZF5" s="437" t="s">
        <v>549</v>
      </c>
      <c r="AZG5" s="438" t="s">
        <v>310</v>
      </c>
      <c r="AZH5" s="438" t="s">
        <v>311</v>
      </c>
      <c r="AZI5" s="438" t="s">
        <v>312</v>
      </c>
      <c r="AZJ5" s="438" t="s">
        <v>545</v>
      </c>
      <c r="AZK5" s="461" t="s">
        <v>546</v>
      </c>
      <c r="AZL5" s="438" t="s">
        <v>550</v>
      </c>
      <c r="AZM5" s="437" t="s">
        <v>549</v>
      </c>
      <c r="AZN5" s="439" t="s">
        <v>550</v>
      </c>
      <c r="AZP5" s="455" t="s">
        <v>549</v>
      </c>
      <c r="AZQ5" s="438" t="s">
        <v>310</v>
      </c>
      <c r="AZR5" s="438" t="s">
        <v>311</v>
      </c>
      <c r="AZS5" s="438" t="s">
        <v>312</v>
      </c>
      <c r="AZT5" s="437" t="s">
        <v>550</v>
      </c>
      <c r="AZU5" s="437" t="s">
        <v>549</v>
      </c>
      <c r="AZV5" s="438" t="s">
        <v>310</v>
      </c>
      <c r="AZW5" s="438" t="s">
        <v>311</v>
      </c>
      <c r="AZX5" s="438" t="s">
        <v>312</v>
      </c>
      <c r="AZY5" s="438" t="s">
        <v>545</v>
      </c>
      <c r="AZZ5" s="461" t="s">
        <v>546</v>
      </c>
      <c r="BAA5" s="438" t="s">
        <v>550</v>
      </c>
      <c r="BAB5" s="437" t="s">
        <v>549</v>
      </c>
      <c r="BAC5" s="439" t="s">
        <v>550</v>
      </c>
      <c r="BAE5" s="455" t="s">
        <v>549</v>
      </c>
      <c r="BAF5" s="438" t="s">
        <v>310</v>
      </c>
      <c r="BAG5" s="438" t="s">
        <v>311</v>
      </c>
      <c r="BAH5" s="438" t="s">
        <v>312</v>
      </c>
      <c r="BAI5" s="437" t="s">
        <v>550</v>
      </c>
      <c r="BAJ5" s="437" t="s">
        <v>549</v>
      </c>
      <c r="BAK5" s="438" t="s">
        <v>310</v>
      </c>
      <c r="BAL5" s="438" t="s">
        <v>311</v>
      </c>
      <c r="BAM5" s="438" t="s">
        <v>312</v>
      </c>
      <c r="BAN5" s="438" t="s">
        <v>545</v>
      </c>
      <c r="BAO5" s="461" t="s">
        <v>546</v>
      </c>
      <c r="BAP5" s="438" t="s">
        <v>550</v>
      </c>
      <c r="BAQ5" s="437" t="s">
        <v>549</v>
      </c>
      <c r="BAR5" s="439" t="s">
        <v>550</v>
      </c>
      <c r="BAT5" s="455" t="s">
        <v>549</v>
      </c>
      <c r="BAU5" s="438" t="s">
        <v>310</v>
      </c>
      <c r="BAV5" s="438" t="s">
        <v>311</v>
      </c>
      <c r="BAW5" s="438" t="s">
        <v>312</v>
      </c>
      <c r="BAX5" s="437" t="s">
        <v>550</v>
      </c>
      <c r="BAY5" s="437" t="s">
        <v>549</v>
      </c>
      <c r="BAZ5" s="438" t="s">
        <v>310</v>
      </c>
      <c r="BBA5" s="438" t="s">
        <v>311</v>
      </c>
      <c r="BBB5" s="438" t="s">
        <v>312</v>
      </c>
      <c r="BBC5" s="438" t="s">
        <v>545</v>
      </c>
      <c r="BBD5" s="461" t="s">
        <v>546</v>
      </c>
      <c r="BBE5" s="438" t="s">
        <v>550</v>
      </c>
      <c r="BBF5" s="437" t="s">
        <v>549</v>
      </c>
      <c r="BBG5" s="439" t="s">
        <v>550</v>
      </c>
      <c r="BBI5" s="455" t="s">
        <v>549</v>
      </c>
      <c r="BBJ5" s="438" t="s">
        <v>310</v>
      </c>
      <c r="BBK5" s="438" t="s">
        <v>311</v>
      </c>
      <c r="BBL5" s="438" t="s">
        <v>312</v>
      </c>
      <c r="BBM5" s="437" t="s">
        <v>550</v>
      </c>
      <c r="BBN5" s="437" t="s">
        <v>549</v>
      </c>
      <c r="BBO5" s="438" t="s">
        <v>310</v>
      </c>
      <c r="BBP5" s="438" t="s">
        <v>311</v>
      </c>
      <c r="BBQ5" s="438" t="s">
        <v>312</v>
      </c>
      <c r="BBR5" s="438" t="s">
        <v>545</v>
      </c>
      <c r="BBS5" s="461" t="s">
        <v>546</v>
      </c>
      <c r="BBT5" s="438" t="s">
        <v>550</v>
      </c>
      <c r="BBU5" s="437" t="s">
        <v>549</v>
      </c>
      <c r="BBV5" s="439" t="s">
        <v>550</v>
      </c>
      <c r="BBX5" s="455" t="s">
        <v>549</v>
      </c>
      <c r="BBY5" s="438" t="s">
        <v>310</v>
      </c>
      <c r="BBZ5" s="438" t="s">
        <v>311</v>
      </c>
      <c r="BCA5" s="438" t="s">
        <v>312</v>
      </c>
      <c r="BCB5" s="437" t="s">
        <v>550</v>
      </c>
      <c r="BCC5" s="437" t="s">
        <v>549</v>
      </c>
      <c r="BCD5" s="438" t="s">
        <v>310</v>
      </c>
      <c r="BCE5" s="438" t="s">
        <v>311</v>
      </c>
      <c r="BCF5" s="438" t="s">
        <v>312</v>
      </c>
      <c r="BCG5" s="438" t="s">
        <v>545</v>
      </c>
      <c r="BCH5" s="461" t="s">
        <v>546</v>
      </c>
      <c r="BCI5" s="438" t="s">
        <v>550</v>
      </c>
      <c r="BCJ5" s="437" t="s">
        <v>549</v>
      </c>
      <c r="BCK5" s="439" t="s">
        <v>550</v>
      </c>
      <c r="BCM5" s="455" t="s">
        <v>549</v>
      </c>
      <c r="BCN5" s="438" t="s">
        <v>310</v>
      </c>
      <c r="BCO5" s="438" t="s">
        <v>311</v>
      </c>
      <c r="BCP5" s="438" t="s">
        <v>312</v>
      </c>
      <c r="BCQ5" s="437" t="s">
        <v>550</v>
      </c>
      <c r="BCR5" s="437" t="s">
        <v>549</v>
      </c>
      <c r="BCS5" s="438" t="s">
        <v>310</v>
      </c>
      <c r="BCT5" s="438" t="s">
        <v>311</v>
      </c>
      <c r="BCU5" s="438" t="s">
        <v>312</v>
      </c>
      <c r="BCV5" s="438" t="s">
        <v>545</v>
      </c>
      <c r="BCW5" s="461" t="s">
        <v>546</v>
      </c>
      <c r="BCX5" s="438" t="s">
        <v>550</v>
      </c>
      <c r="BCY5" s="437" t="s">
        <v>549</v>
      </c>
      <c r="BCZ5" s="439" t="s">
        <v>550</v>
      </c>
      <c r="BDB5" s="455" t="s">
        <v>549</v>
      </c>
      <c r="BDC5" s="438" t="s">
        <v>310</v>
      </c>
      <c r="BDD5" s="438" t="s">
        <v>311</v>
      </c>
      <c r="BDE5" s="438" t="s">
        <v>312</v>
      </c>
      <c r="BDF5" s="437" t="s">
        <v>550</v>
      </c>
      <c r="BDG5" s="437" t="s">
        <v>549</v>
      </c>
      <c r="BDH5" s="438" t="s">
        <v>310</v>
      </c>
      <c r="BDI5" s="438" t="s">
        <v>311</v>
      </c>
      <c r="BDJ5" s="438" t="s">
        <v>312</v>
      </c>
      <c r="BDK5" s="438" t="s">
        <v>545</v>
      </c>
      <c r="BDL5" s="461" t="s">
        <v>546</v>
      </c>
      <c r="BDM5" s="438" t="s">
        <v>550</v>
      </c>
      <c r="BDN5" s="437" t="s">
        <v>549</v>
      </c>
      <c r="BDO5" s="439" t="s">
        <v>550</v>
      </c>
      <c r="BDQ5" s="455" t="s">
        <v>549</v>
      </c>
      <c r="BDR5" s="438" t="s">
        <v>310</v>
      </c>
      <c r="BDS5" s="438" t="s">
        <v>311</v>
      </c>
      <c r="BDT5" s="438" t="s">
        <v>312</v>
      </c>
      <c r="BDU5" s="437" t="s">
        <v>550</v>
      </c>
      <c r="BDV5" s="437" t="s">
        <v>549</v>
      </c>
      <c r="BDW5" s="438" t="s">
        <v>310</v>
      </c>
      <c r="BDX5" s="438" t="s">
        <v>311</v>
      </c>
      <c r="BDY5" s="438" t="s">
        <v>312</v>
      </c>
      <c r="BDZ5" s="438" t="s">
        <v>545</v>
      </c>
      <c r="BEA5" s="461" t="s">
        <v>546</v>
      </c>
      <c r="BEB5" s="438" t="s">
        <v>550</v>
      </c>
      <c r="BEC5" s="437" t="s">
        <v>549</v>
      </c>
      <c r="BED5" s="439" t="s">
        <v>550</v>
      </c>
      <c r="BEF5" s="455" t="s">
        <v>549</v>
      </c>
      <c r="BEG5" s="438" t="s">
        <v>310</v>
      </c>
      <c r="BEH5" s="438" t="s">
        <v>311</v>
      </c>
      <c r="BEI5" s="438" t="s">
        <v>312</v>
      </c>
      <c r="BEJ5" s="437" t="s">
        <v>550</v>
      </c>
      <c r="BEK5" s="437" t="s">
        <v>549</v>
      </c>
      <c r="BEL5" s="438" t="s">
        <v>310</v>
      </c>
      <c r="BEM5" s="438" t="s">
        <v>311</v>
      </c>
      <c r="BEN5" s="438" t="s">
        <v>312</v>
      </c>
      <c r="BEO5" s="438" t="s">
        <v>545</v>
      </c>
      <c r="BEP5" s="461" t="s">
        <v>546</v>
      </c>
      <c r="BEQ5" s="438" t="s">
        <v>550</v>
      </c>
      <c r="BER5" s="437" t="s">
        <v>549</v>
      </c>
      <c r="BES5" s="439" t="s">
        <v>550</v>
      </c>
      <c r="BEU5" s="455" t="s">
        <v>549</v>
      </c>
      <c r="BEV5" s="438" t="s">
        <v>310</v>
      </c>
      <c r="BEW5" s="438" t="s">
        <v>311</v>
      </c>
      <c r="BEX5" s="438" t="s">
        <v>312</v>
      </c>
      <c r="BEY5" s="437" t="s">
        <v>550</v>
      </c>
      <c r="BEZ5" s="437" t="s">
        <v>549</v>
      </c>
      <c r="BFA5" s="438" t="s">
        <v>310</v>
      </c>
      <c r="BFB5" s="438" t="s">
        <v>311</v>
      </c>
      <c r="BFC5" s="438" t="s">
        <v>312</v>
      </c>
      <c r="BFD5" s="438" t="s">
        <v>545</v>
      </c>
      <c r="BFE5" s="461" t="s">
        <v>546</v>
      </c>
      <c r="BFF5" s="438" t="s">
        <v>550</v>
      </c>
      <c r="BFG5" s="437" t="s">
        <v>549</v>
      </c>
      <c r="BFH5" s="439" t="s">
        <v>550</v>
      </c>
      <c r="BFJ5" s="455" t="s">
        <v>549</v>
      </c>
      <c r="BFK5" s="438" t="s">
        <v>310</v>
      </c>
      <c r="BFL5" s="438" t="s">
        <v>311</v>
      </c>
      <c r="BFM5" s="438" t="s">
        <v>312</v>
      </c>
      <c r="BFN5" s="437" t="s">
        <v>550</v>
      </c>
      <c r="BFO5" s="437" t="s">
        <v>549</v>
      </c>
      <c r="BFP5" s="438" t="s">
        <v>310</v>
      </c>
      <c r="BFQ5" s="438" t="s">
        <v>311</v>
      </c>
      <c r="BFR5" s="438" t="s">
        <v>312</v>
      </c>
      <c r="BFS5" s="438" t="s">
        <v>545</v>
      </c>
      <c r="BFT5" s="461" t="s">
        <v>546</v>
      </c>
      <c r="BFU5" s="438" t="s">
        <v>550</v>
      </c>
      <c r="BFV5" s="437" t="s">
        <v>549</v>
      </c>
      <c r="BFW5" s="439" t="s">
        <v>550</v>
      </c>
      <c r="BFY5" s="455" t="s">
        <v>549</v>
      </c>
      <c r="BFZ5" s="438" t="s">
        <v>310</v>
      </c>
      <c r="BGA5" s="438" t="s">
        <v>311</v>
      </c>
      <c r="BGB5" s="438" t="s">
        <v>312</v>
      </c>
      <c r="BGC5" s="437" t="s">
        <v>550</v>
      </c>
      <c r="BGD5" s="437" t="s">
        <v>549</v>
      </c>
      <c r="BGE5" s="438" t="s">
        <v>310</v>
      </c>
      <c r="BGF5" s="438" t="s">
        <v>311</v>
      </c>
      <c r="BGG5" s="438" t="s">
        <v>312</v>
      </c>
      <c r="BGH5" s="438" t="s">
        <v>545</v>
      </c>
      <c r="BGI5" s="461" t="s">
        <v>546</v>
      </c>
      <c r="BGJ5" s="438" t="s">
        <v>550</v>
      </c>
      <c r="BGK5" s="437" t="s">
        <v>549</v>
      </c>
      <c r="BGL5" s="439" t="s">
        <v>550</v>
      </c>
      <c r="BGN5" s="455" t="s">
        <v>549</v>
      </c>
      <c r="BGO5" s="438" t="s">
        <v>310</v>
      </c>
      <c r="BGP5" s="438" t="s">
        <v>311</v>
      </c>
      <c r="BGQ5" s="438" t="s">
        <v>312</v>
      </c>
      <c r="BGR5" s="437" t="s">
        <v>550</v>
      </c>
      <c r="BGS5" s="437" t="s">
        <v>549</v>
      </c>
      <c r="BGT5" s="438" t="s">
        <v>310</v>
      </c>
      <c r="BGU5" s="438" t="s">
        <v>311</v>
      </c>
      <c r="BGV5" s="438" t="s">
        <v>312</v>
      </c>
      <c r="BGW5" s="438" t="s">
        <v>545</v>
      </c>
      <c r="BGX5" s="461" t="s">
        <v>546</v>
      </c>
      <c r="BGY5" s="438" t="s">
        <v>550</v>
      </c>
      <c r="BGZ5" s="437" t="s">
        <v>549</v>
      </c>
      <c r="BHA5" s="439" t="s">
        <v>550</v>
      </c>
      <c r="BHC5" s="455" t="s">
        <v>549</v>
      </c>
      <c r="BHD5" s="438" t="s">
        <v>310</v>
      </c>
      <c r="BHE5" s="438" t="s">
        <v>311</v>
      </c>
      <c r="BHF5" s="438" t="s">
        <v>312</v>
      </c>
      <c r="BHG5" s="437" t="s">
        <v>550</v>
      </c>
      <c r="BHH5" s="437" t="s">
        <v>549</v>
      </c>
      <c r="BHI5" s="438" t="s">
        <v>310</v>
      </c>
      <c r="BHJ5" s="438" t="s">
        <v>311</v>
      </c>
      <c r="BHK5" s="438" t="s">
        <v>312</v>
      </c>
      <c r="BHL5" s="438" t="s">
        <v>545</v>
      </c>
      <c r="BHM5" s="461" t="s">
        <v>546</v>
      </c>
      <c r="BHN5" s="438" t="s">
        <v>550</v>
      </c>
      <c r="BHO5" s="437" t="s">
        <v>549</v>
      </c>
      <c r="BHP5" s="439" t="s">
        <v>550</v>
      </c>
      <c r="BHR5" s="455" t="s">
        <v>549</v>
      </c>
      <c r="BHS5" s="438" t="s">
        <v>310</v>
      </c>
      <c r="BHT5" s="438" t="s">
        <v>311</v>
      </c>
      <c r="BHU5" s="438" t="s">
        <v>312</v>
      </c>
      <c r="BHV5" s="437" t="s">
        <v>550</v>
      </c>
      <c r="BHW5" s="437" t="s">
        <v>549</v>
      </c>
      <c r="BHX5" s="438" t="s">
        <v>310</v>
      </c>
      <c r="BHY5" s="438" t="s">
        <v>311</v>
      </c>
      <c r="BHZ5" s="438" t="s">
        <v>312</v>
      </c>
      <c r="BIA5" s="438" t="s">
        <v>545</v>
      </c>
      <c r="BIB5" s="461" t="s">
        <v>546</v>
      </c>
      <c r="BIC5" s="438" t="s">
        <v>550</v>
      </c>
      <c r="BID5" s="437" t="s">
        <v>549</v>
      </c>
      <c r="BIE5" s="439" t="s">
        <v>550</v>
      </c>
      <c r="BIG5" s="455" t="s">
        <v>549</v>
      </c>
      <c r="BIH5" s="438" t="s">
        <v>310</v>
      </c>
      <c r="BII5" s="438" t="s">
        <v>311</v>
      </c>
      <c r="BIJ5" s="438" t="s">
        <v>312</v>
      </c>
      <c r="BIK5" s="437" t="s">
        <v>550</v>
      </c>
      <c r="BIL5" s="437" t="s">
        <v>549</v>
      </c>
      <c r="BIM5" s="438" t="s">
        <v>310</v>
      </c>
      <c r="BIN5" s="438" t="s">
        <v>311</v>
      </c>
      <c r="BIO5" s="438" t="s">
        <v>312</v>
      </c>
      <c r="BIP5" s="438" t="s">
        <v>545</v>
      </c>
      <c r="BIQ5" s="461" t="s">
        <v>546</v>
      </c>
      <c r="BIR5" s="438" t="s">
        <v>550</v>
      </c>
      <c r="BIS5" s="437" t="s">
        <v>549</v>
      </c>
      <c r="BIT5" s="439" t="s">
        <v>550</v>
      </c>
      <c r="BIV5" s="455" t="s">
        <v>549</v>
      </c>
      <c r="BIW5" s="438" t="s">
        <v>310</v>
      </c>
      <c r="BIX5" s="438" t="s">
        <v>311</v>
      </c>
      <c r="BIY5" s="438" t="s">
        <v>312</v>
      </c>
      <c r="BIZ5" s="437" t="s">
        <v>550</v>
      </c>
      <c r="BJA5" s="437" t="s">
        <v>549</v>
      </c>
      <c r="BJB5" s="438" t="s">
        <v>310</v>
      </c>
      <c r="BJC5" s="438" t="s">
        <v>311</v>
      </c>
      <c r="BJD5" s="438" t="s">
        <v>312</v>
      </c>
      <c r="BJE5" s="438" t="s">
        <v>545</v>
      </c>
      <c r="BJF5" s="461" t="s">
        <v>546</v>
      </c>
      <c r="BJG5" s="438" t="s">
        <v>550</v>
      </c>
      <c r="BJH5" s="437" t="s">
        <v>549</v>
      </c>
      <c r="BJI5" s="439" t="s">
        <v>550</v>
      </c>
      <c r="BJK5" s="455" t="s">
        <v>549</v>
      </c>
      <c r="BJL5" s="438" t="s">
        <v>310</v>
      </c>
      <c r="BJM5" s="438" t="s">
        <v>311</v>
      </c>
      <c r="BJN5" s="438" t="s">
        <v>312</v>
      </c>
      <c r="BJO5" s="437" t="s">
        <v>550</v>
      </c>
      <c r="BJP5" s="437" t="s">
        <v>549</v>
      </c>
      <c r="BJQ5" s="438" t="s">
        <v>310</v>
      </c>
      <c r="BJR5" s="438" t="s">
        <v>311</v>
      </c>
      <c r="BJS5" s="438" t="s">
        <v>312</v>
      </c>
      <c r="BJT5" s="438" t="s">
        <v>545</v>
      </c>
      <c r="BJU5" s="461" t="s">
        <v>546</v>
      </c>
      <c r="BJV5" s="438" t="s">
        <v>550</v>
      </c>
      <c r="BJW5" s="437" t="s">
        <v>549</v>
      </c>
      <c r="BJX5" s="439" t="s">
        <v>550</v>
      </c>
      <c r="BJZ5" s="455" t="s">
        <v>549</v>
      </c>
      <c r="BKA5" s="438" t="s">
        <v>310</v>
      </c>
      <c r="BKB5" s="438" t="s">
        <v>311</v>
      </c>
      <c r="BKC5" s="438" t="s">
        <v>312</v>
      </c>
      <c r="BKD5" s="437" t="s">
        <v>550</v>
      </c>
      <c r="BKE5" s="437" t="s">
        <v>549</v>
      </c>
      <c r="BKF5" s="438" t="s">
        <v>310</v>
      </c>
      <c r="BKG5" s="438" t="s">
        <v>311</v>
      </c>
      <c r="BKH5" s="438" t="s">
        <v>312</v>
      </c>
      <c r="BKI5" s="438" t="s">
        <v>545</v>
      </c>
      <c r="BKJ5" s="461" t="s">
        <v>546</v>
      </c>
      <c r="BKK5" s="438" t="s">
        <v>550</v>
      </c>
      <c r="BKL5" s="437" t="s">
        <v>549</v>
      </c>
      <c r="BKM5" s="439" t="s">
        <v>550</v>
      </c>
      <c r="BKO5" s="455" t="s">
        <v>549</v>
      </c>
      <c r="BKP5" s="438" t="s">
        <v>310</v>
      </c>
      <c r="BKQ5" s="438" t="s">
        <v>311</v>
      </c>
      <c r="BKR5" s="438" t="s">
        <v>312</v>
      </c>
      <c r="BKS5" s="437" t="s">
        <v>550</v>
      </c>
      <c r="BKT5" s="437" t="s">
        <v>549</v>
      </c>
      <c r="BKU5" s="438" t="s">
        <v>310</v>
      </c>
      <c r="BKV5" s="438" t="s">
        <v>311</v>
      </c>
      <c r="BKW5" s="438" t="s">
        <v>312</v>
      </c>
      <c r="BKX5" s="438" t="s">
        <v>545</v>
      </c>
      <c r="BKY5" s="461" t="s">
        <v>546</v>
      </c>
      <c r="BKZ5" s="438" t="s">
        <v>550</v>
      </c>
      <c r="BLA5" s="437" t="s">
        <v>549</v>
      </c>
      <c r="BLB5" s="439" t="s">
        <v>550</v>
      </c>
      <c r="BLD5" s="455" t="s">
        <v>549</v>
      </c>
      <c r="BLE5" s="438" t="s">
        <v>310</v>
      </c>
      <c r="BLF5" s="438" t="s">
        <v>311</v>
      </c>
      <c r="BLG5" s="438" t="s">
        <v>312</v>
      </c>
      <c r="BLH5" s="437" t="s">
        <v>550</v>
      </c>
      <c r="BLI5" s="437" t="s">
        <v>549</v>
      </c>
      <c r="BLJ5" s="438" t="s">
        <v>310</v>
      </c>
      <c r="BLK5" s="438" t="s">
        <v>311</v>
      </c>
      <c r="BLL5" s="438" t="s">
        <v>312</v>
      </c>
      <c r="BLM5" s="438" t="s">
        <v>545</v>
      </c>
      <c r="BLN5" s="461" t="s">
        <v>546</v>
      </c>
      <c r="BLO5" s="438" t="s">
        <v>550</v>
      </c>
      <c r="BLP5" s="437" t="s">
        <v>549</v>
      </c>
      <c r="BLQ5" s="439" t="s">
        <v>550</v>
      </c>
      <c r="BLS5" s="455" t="s">
        <v>549</v>
      </c>
      <c r="BLT5" s="438" t="s">
        <v>310</v>
      </c>
      <c r="BLU5" s="438" t="s">
        <v>311</v>
      </c>
      <c r="BLV5" s="438" t="s">
        <v>312</v>
      </c>
      <c r="BLW5" s="437" t="s">
        <v>550</v>
      </c>
      <c r="BLX5" s="437" t="s">
        <v>549</v>
      </c>
      <c r="BLY5" s="438" t="s">
        <v>310</v>
      </c>
      <c r="BLZ5" s="438" t="s">
        <v>311</v>
      </c>
      <c r="BMA5" s="438" t="s">
        <v>312</v>
      </c>
      <c r="BMB5" s="438" t="s">
        <v>545</v>
      </c>
      <c r="BMC5" s="461" t="s">
        <v>546</v>
      </c>
      <c r="BMD5" s="438" t="s">
        <v>550</v>
      </c>
      <c r="BME5" s="437" t="s">
        <v>549</v>
      </c>
      <c r="BMF5" s="439" t="s">
        <v>550</v>
      </c>
      <c r="BMH5" s="455" t="s">
        <v>549</v>
      </c>
      <c r="BMI5" s="438" t="s">
        <v>310</v>
      </c>
      <c r="BMJ5" s="438" t="s">
        <v>311</v>
      </c>
      <c r="BMK5" s="438" t="s">
        <v>312</v>
      </c>
      <c r="BML5" s="437" t="s">
        <v>550</v>
      </c>
      <c r="BMM5" s="437" t="s">
        <v>549</v>
      </c>
      <c r="BMN5" s="438" t="s">
        <v>310</v>
      </c>
      <c r="BMO5" s="438" t="s">
        <v>311</v>
      </c>
      <c r="BMP5" s="438" t="s">
        <v>312</v>
      </c>
      <c r="BMQ5" s="438" t="s">
        <v>545</v>
      </c>
      <c r="BMR5" s="461" t="s">
        <v>546</v>
      </c>
      <c r="BMS5" s="438" t="s">
        <v>550</v>
      </c>
      <c r="BMT5" s="437" t="s">
        <v>549</v>
      </c>
      <c r="BMU5" s="439" t="s">
        <v>550</v>
      </c>
      <c r="BMW5" s="455" t="s">
        <v>549</v>
      </c>
      <c r="BMX5" s="438" t="s">
        <v>310</v>
      </c>
      <c r="BMY5" s="438" t="s">
        <v>311</v>
      </c>
      <c r="BMZ5" s="438" t="s">
        <v>312</v>
      </c>
      <c r="BNA5" s="437" t="s">
        <v>550</v>
      </c>
      <c r="BNB5" s="437" t="s">
        <v>549</v>
      </c>
      <c r="BNC5" s="438" t="s">
        <v>310</v>
      </c>
      <c r="BND5" s="438" t="s">
        <v>311</v>
      </c>
      <c r="BNE5" s="438" t="s">
        <v>312</v>
      </c>
      <c r="BNF5" s="438" t="s">
        <v>545</v>
      </c>
      <c r="BNG5" s="461" t="s">
        <v>546</v>
      </c>
      <c r="BNH5" s="438" t="s">
        <v>550</v>
      </c>
      <c r="BNI5" s="437" t="s">
        <v>549</v>
      </c>
      <c r="BNJ5" s="439" t="s">
        <v>550</v>
      </c>
      <c r="BNL5" s="455" t="s">
        <v>549</v>
      </c>
      <c r="BNM5" s="438" t="s">
        <v>310</v>
      </c>
      <c r="BNN5" s="438" t="s">
        <v>311</v>
      </c>
      <c r="BNO5" s="438" t="s">
        <v>312</v>
      </c>
      <c r="BNP5" s="437" t="s">
        <v>550</v>
      </c>
      <c r="BNQ5" s="437" t="s">
        <v>549</v>
      </c>
      <c r="BNR5" s="438" t="s">
        <v>310</v>
      </c>
      <c r="BNS5" s="438" t="s">
        <v>311</v>
      </c>
      <c r="BNT5" s="438" t="s">
        <v>312</v>
      </c>
      <c r="BNU5" s="438" t="s">
        <v>545</v>
      </c>
      <c r="BNV5" s="461" t="s">
        <v>546</v>
      </c>
      <c r="BNW5" s="438" t="s">
        <v>550</v>
      </c>
      <c r="BNX5" s="437" t="s">
        <v>549</v>
      </c>
      <c r="BNY5" s="439" t="s">
        <v>550</v>
      </c>
      <c r="BOA5" s="455" t="s">
        <v>549</v>
      </c>
      <c r="BOB5" s="438" t="s">
        <v>310</v>
      </c>
      <c r="BOC5" s="438" t="s">
        <v>311</v>
      </c>
      <c r="BOD5" s="438" t="s">
        <v>312</v>
      </c>
      <c r="BOE5" s="437" t="s">
        <v>550</v>
      </c>
      <c r="BOF5" s="437" t="s">
        <v>549</v>
      </c>
      <c r="BOG5" s="438" t="s">
        <v>310</v>
      </c>
      <c r="BOH5" s="438" t="s">
        <v>311</v>
      </c>
      <c r="BOI5" s="438" t="s">
        <v>312</v>
      </c>
      <c r="BOJ5" s="438" t="s">
        <v>545</v>
      </c>
      <c r="BOK5" s="461" t="s">
        <v>546</v>
      </c>
      <c r="BOL5" s="438" t="s">
        <v>550</v>
      </c>
      <c r="BOM5" s="437" t="s">
        <v>549</v>
      </c>
      <c r="BON5" s="439" t="s">
        <v>550</v>
      </c>
      <c r="BOP5" s="455" t="s">
        <v>549</v>
      </c>
      <c r="BOQ5" s="438" t="s">
        <v>310</v>
      </c>
      <c r="BOR5" s="438" t="s">
        <v>311</v>
      </c>
      <c r="BOS5" s="438" t="s">
        <v>312</v>
      </c>
      <c r="BOT5" s="437" t="s">
        <v>550</v>
      </c>
      <c r="BOU5" s="437" t="s">
        <v>549</v>
      </c>
      <c r="BOV5" s="438" t="s">
        <v>310</v>
      </c>
      <c r="BOW5" s="438" t="s">
        <v>311</v>
      </c>
      <c r="BOX5" s="438" t="s">
        <v>312</v>
      </c>
      <c r="BOY5" s="438" t="s">
        <v>545</v>
      </c>
      <c r="BOZ5" s="461" t="s">
        <v>546</v>
      </c>
      <c r="BPA5" s="438" t="s">
        <v>550</v>
      </c>
      <c r="BPB5" s="437" t="s">
        <v>549</v>
      </c>
      <c r="BPC5" s="439" t="s">
        <v>550</v>
      </c>
      <c r="BPE5" s="455" t="s">
        <v>549</v>
      </c>
      <c r="BPF5" s="438" t="s">
        <v>310</v>
      </c>
      <c r="BPG5" s="438" t="s">
        <v>311</v>
      </c>
      <c r="BPH5" s="438" t="s">
        <v>312</v>
      </c>
      <c r="BPI5" s="437" t="s">
        <v>550</v>
      </c>
      <c r="BPJ5" s="437" t="s">
        <v>549</v>
      </c>
      <c r="BPK5" s="438" t="s">
        <v>310</v>
      </c>
      <c r="BPL5" s="438" t="s">
        <v>311</v>
      </c>
      <c r="BPM5" s="438" t="s">
        <v>312</v>
      </c>
      <c r="BPN5" s="438" t="s">
        <v>545</v>
      </c>
      <c r="BPO5" s="461" t="s">
        <v>546</v>
      </c>
      <c r="BPP5" s="438" t="s">
        <v>550</v>
      </c>
      <c r="BPQ5" s="437" t="s">
        <v>549</v>
      </c>
      <c r="BPR5" s="439" t="s">
        <v>550</v>
      </c>
      <c r="BPT5" s="455" t="s">
        <v>549</v>
      </c>
      <c r="BPU5" s="438" t="s">
        <v>310</v>
      </c>
      <c r="BPV5" s="438" t="s">
        <v>311</v>
      </c>
      <c r="BPW5" s="438" t="s">
        <v>312</v>
      </c>
      <c r="BPX5" s="437" t="s">
        <v>550</v>
      </c>
      <c r="BPY5" s="437" t="s">
        <v>549</v>
      </c>
      <c r="BPZ5" s="438" t="s">
        <v>310</v>
      </c>
      <c r="BQA5" s="438" t="s">
        <v>311</v>
      </c>
      <c r="BQB5" s="438" t="s">
        <v>312</v>
      </c>
      <c r="BQC5" s="438" t="s">
        <v>545</v>
      </c>
      <c r="BQD5" s="461" t="s">
        <v>546</v>
      </c>
      <c r="BQE5" s="438" t="s">
        <v>550</v>
      </c>
      <c r="BQF5" s="437" t="s">
        <v>549</v>
      </c>
      <c r="BQG5" s="439" t="s">
        <v>550</v>
      </c>
      <c r="BQI5" s="455" t="s">
        <v>549</v>
      </c>
      <c r="BQJ5" s="438" t="s">
        <v>310</v>
      </c>
      <c r="BQK5" s="438" t="s">
        <v>311</v>
      </c>
      <c r="BQL5" s="438" t="s">
        <v>312</v>
      </c>
      <c r="BQM5" s="437" t="s">
        <v>550</v>
      </c>
      <c r="BQN5" s="437" t="s">
        <v>549</v>
      </c>
      <c r="BQO5" s="438" t="s">
        <v>310</v>
      </c>
      <c r="BQP5" s="438" t="s">
        <v>311</v>
      </c>
      <c r="BQQ5" s="438" t="s">
        <v>312</v>
      </c>
      <c r="BQR5" s="438" t="s">
        <v>545</v>
      </c>
      <c r="BQS5" s="461" t="s">
        <v>546</v>
      </c>
      <c r="BQT5" s="438" t="s">
        <v>550</v>
      </c>
      <c r="BQU5" s="437" t="s">
        <v>549</v>
      </c>
      <c r="BQV5" s="439" t="s">
        <v>550</v>
      </c>
      <c r="BQX5" s="455" t="s">
        <v>549</v>
      </c>
      <c r="BQY5" s="438" t="s">
        <v>310</v>
      </c>
      <c r="BQZ5" s="438" t="s">
        <v>311</v>
      </c>
      <c r="BRA5" s="438" t="s">
        <v>312</v>
      </c>
      <c r="BRB5" s="437" t="s">
        <v>550</v>
      </c>
      <c r="BRC5" s="437" t="s">
        <v>549</v>
      </c>
      <c r="BRD5" s="438" t="s">
        <v>310</v>
      </c>
      <c r="BRE5" s="438" t="s">
        <v>311</v>
      </c>
      <c r="BRF5" s="438" t="s">
        <v>312</v>
      </c>
      <c r="BRG5" s="438" t="s">
        <v>545</v>
      </c>
      <c r="BRH5" s="461" t="s">
        <v>546</v>
      </c>
      <c r="BRI5" s="438" t="s">
        <v>550</v>
      </c>
      <c r="BRJ5" s="437" t="s">
        <v>549</v>
      </c>
      <c r="BRK5" s="439" t="s">
        <v>550</v>
      </c>
      <c r="BRM5" s="455" t="s">
        <v>549</v>
      </c>
      <c r="BRN5" s="438" t="s">
        <v>310</v>
      </c>
      <c r="BRO5" s="438" t="s">
        <v>311</v>
      </c>
      <c r="BRP5" s="438" t="s">
        <v>312</v>
      </c>
      <c r="BRQ5" s="437" t="s">
        <v>550</v>
      </c>
      <c r="BRR5" s="437" t="s">
        <v>549</v>
      </c>
      <c r="BRS5" s="438" t="s">
        <v>310</v>
      </c>
      <c r="BRT5" s="438" t="s">
        <v>311</v>
      </c>
      <c r="BRU5" s="438" t="s">
        <v>312</v>
      </c>
      <c r="BRV5" s="438" t="s">
        <v>545</v>
      </c>
      <c r="BRW5" s="461" t="s">
        <v>546</v>
      </c>
      <c r="BRX5" s="438" t="s">
        <v>550</v>
      </c>
      <c r="BRY5" s="437" t="s">
        <v>549</v>
      </c>
      <c r="BRZ5" s="439" t="s">
        <v>550</v>
      </c>
      <c r="BSB5" s="455" t="s">
        <v>549</v>
      </c>
      <c r="BSC5" s="438" t="s">
        <v>310</v>
      </c>
      <c r="BSD5" s="438" t="s">
        <v>311</v>
      </c>
      <c r="BSE5" s="438" t="s">
        <v>312</v>
      </c>
      <c r="BSF5" s="437" t="s">
        <v>550</v>
      </c>
      <c r="BSG5" s="437" t="s">
        <v>549</v>
      </c>
      <c r="BSH5" s="438" t="s">
        <v>310</v>
      </c>
      <c r="BSI5" s="438" t="s">
        <v>311</v>
      </c>
      <c r="BSJ5" s="438" t="s">
        <v>312</v>
      </c>
      <c r="BSK5" s="438" t="s">
        <v>545</v>
      </c>
      <c r="BSL5" s="461" t="s">
        <v>546</v>
      </c>
      <c r="BSM5" s="438" t="s">
        <v>550</v>
      </c>
      <c r="BSN5" s="437" t="s">
        <v>549</v>
      </c>
      <c r="BSO5" s="439" t="s">
        <v>550</v>
      </c>
      <c r="BSQ5" s="455" t="s">
        <v>549</v>
      </c>
      <c r="BSR5" s="438" t="s">
        <v>310</v>
      </c>
      <c r="BSS5" s="438" t="s">
        <v>311</v>
      </c>
      <c r="BST5" s="438" t="s">
        <v>312</v>
      </c>
      <c r="BSU5" s="437" t="s">
        <v>550</v>
      </c>
      <c r="BSV5" s="437" t="s">
        <v>549</v>
      </c>
      <c r="BSW5" s="438" t="s">
        <v>310</v>
      </c>
      <c r="BSX5" s="438" t="s">
        <v>311</v>
      </c>
      <c r="BSY5" s="438" t="s">
        <v>312</v>
      </c>
      <c r="BSZ5" s="438" t="s">
        <v>545</v>
      </c>
      <c r="BTA5" s="461" t="s">
        <v>546</v>
      </c>
      <c r="BTB5" s="438" t="s">
        <v>550</v>
      </c>
      <c r="BTC5" s="437" t="s">
        <v>549</v>
      </c>
      <c r="BTD5" s="439" t="s">
        <v>550</v>
      </c>
      <c r="BTF5" s="455" t="s">
        <v>549</v>
      </c>
      <c r="BTG5" s="438" t="s">
        <v>310</v>
      </c>
      <c r="BTH5" s="438" t="s">
        <v>311</v>
      </c>
      <c r="BTI5" s="438" t="s">
        <v>312</v>
      </c>
      <c r="BTJ5" s="437" t="s">
        <v>550</v>
      </c>
      <c r="BTK5" s="437" t="s">
        <v>549</v>
      </c>
      <c r="BTL5" s="438" t="s">
        <v>310</v>
      </c>
      <c r="BTM5" s="438" t="s">
        <v>311</v>
      </c>
      <c r="BTN5" s="438" t="s">
        <v>312</v>
      </c>
      <c r="BTO5" s="438" t="s">
        <v>545</v>
      </c>
      <c r="BTP5" s="461" t="s">
        <v>546</v>
      </c>
      <c r="BTQ5" s="438" t="s">
        <v>550</v>
      </c>
      <c r="BTR5" s="437" t="s">
        <v>549</v>
      </c>
      <c r="BTS5" s="439" t="s">
        <v>550</v>
      </c>
      <c r="BTU5" s="455" t="s">
        <v>549</v>
      </c>
      <c r="BTV5" s="438" t="s">
        <v>310</v>
      </c>
      <c r="BTW5" s="438" t="s">
        <v>311</v>
      </c>
      <c r="BTX5" s="438" t="s">
        <v>312</v>
      </c>
      <c r="BTY5" s="437" t="s">
        <v>550</v>
      </c>
      <c r="BTZ5" s="437" t="s">
        <v>549</v>
      </c>
      <c r="BUA5" s="438" t="s">
        <v>310</v>
      </c>
      <c r="BUB5" s="438" t="s">
        <v>311</v>
      </c>
      <c r="BUC5" s="438" t="s">
        <v>312</v>
      </c>
      <c r="BUD5" s="438" t="s">
        <v>545</v>
      </c>
      <c r="BUE5" s="461" t="s">
        <v>546</v>
      </c>
      <c r="BUF5" s="438" t="s">
        <v>550</v>
      </c>
      <c r="BUG5" s="437" t="s">
        <v>549</v>
      </c>
      <c r="BUH5" s="439" t="s">
        <v>550</v>
      </c>
      <c r="BUJ5" s="455" t="s">
        <v>549</v>
      </c>
      <c r="BUK5" s="438" t="s">
        <v>310</v>
      </c>
      <c r="BUL5" s="438" t="s">
        <v>311</v>
      </c>
      <c r="BUM5" s="438" t="s">
        <v>312</v>
      </c>
      <c r="BUN5" s="437" t="s">
        <v>550</v>
      </c>
      <c r="BUO5" s="437" t="s">
        <v>549</v>
      </c>
      <c r="BUP5" s="438" t="s">
        <v>310</v>
      </c>
      <c r="BUQ5" s="438" t="s">
        <v>311</v>
      </c>
      <c r="BUR5" s="438" t="s">
        <v>312</v>
      </c>
      <c r="BUS5" s="438" t="s">
        <v>545</v>
      </c>
      <c r="BUT5" s="461" t="s">
        <v>546</v>
      </c>
      <c r="BUU5" s="438" t="s">
        <v>550</v>
      </c>
      <c r="BUV5" s="437" t="s">
        <v>549</v>
      </c>
      <c r="BUW5" s="439" t="s">
        <v>550</v>
      </c>
      <c r="BUY5" s="455" t="s">
        <v>549</v>
      </c>
      <c r="BUZ5" s="438" t="s">
        <v>310</v>
      </c>
      <c r="BVA5" s="438" t="s">
        <v>311</v>
      </c>
      <c r="BVB5" s="438" t="s">
        <v>312</v>
      </c>
      <c r="BVC5" s="437" t="s">
        <v>550</v>
      </c>
      <c r="BVD5" s="437" t="s">
        <v>549</v>
      </c>
      <c r="BVE5" s="438" t="s">
        <v>310</v>
      </c>
      <c r="BVF5" s="438" t="s">
        <v>311</v>
      </c>
      <c r="BVG5" s="438" t="s">
        <v>312</v>
      </c>
      <c r="BVH5" s="438" t="s">
        <v>545</v>
      </c>
      <c r="BVI5" s="461" t="s">
        <v>546</v>
      </c>
      <c r="BVJ5" s="438" t="s">
        <v>550</v>
      </c>
      <c r="BVK5" s="437" t="s">
        <v>549</v>
      </c>
      <c r="BVL5" s="439" t="s">
        <v>550</v>
      </c>
      <c r="BVN5" s="455" t="s">
        <v>549</v>
      </c>
      <c r="BVO5" s="438" t="s">
        <v>310</v>
      </c>
      <c r="BVP5" s="438" t="s">
        <v>311</v>
      </c>
      <c r="BVQ5" s="438" t="s">
        <v>312</v>
      </c>
      <c r="BVR5" s="437" t="s">
        <v>550</v>
      </c>
      <c r="BVS5" s="437" t="s">
        <v>549</v>
      </c>
      <c r="BVT5" s="438" t="s">
        <v>310</v>
      </c>
      <c r="BVU5" s="438" t="s">
        <v>311</v>
      </c>
      <c r="BVV5" s="438" t="s">
        <v>312</v>
      </c>
      <c r="BVW5" s="438" t="s">
        <v>545</v>
      </c>
      <c r="BVX5" s="461" t="s">
        <v>546</v>
      </c>
      <c r="BVY5" s="438" t="s">
        <v>550</v>
      </c>
      <c r="BVZ5" s="437" t="s">
        <v>549</v>
      </c>
      <c r="BWA5" s="439" t="s">
        <v>550</v>
      </c>
    </row>
    <row r="6" spans="1:1951" ht="18" customHeight="1" x14ac:dyDescent="0.2">
      <c r="B6" s="301">
        <v>2022</v>
      </c>
      <c r="C6" s="440"/>
      <c r="D6" s="441"/>
      <c r="E6" s="441"/>
      <c r="F6" s="441"/>
      <c r="G6" s="441"/>
      <c r="H6" s="441"/>
      <c r="I6" s="441"/>
      <c r="J6" s="441"/>
      <c r="K6" s="441"/>
      <c r="L6" s="441"/>
      <c r="M6" s="441"/>
      <c r="N6" s="441"/>
      <c r="O6" s="441"/>
      <c r="P6" s="442"/>
      <c r="R6" s="456"/>
      <c r="S6" s="441"/>
      <c r="T6" s="441"/>
      <c r="U6" s="441"/>
      <c r="V6" s="441"/>
      <c r="W6" s="441"/>
      <c r="X6" s="441"/>
      <c r="Y6" s="441"/>
      <c r="Z6" s="441"/>
      <c r="AA6" s="441"/>
      <c r="AB6" s="441"/>
      <c r="AC6" s="441"/>
      <c r="AD6" s="441"/>
      <c r="AE6" s="442"/>
      <c r="AG6" s="456"/>
      <c r="AH6" s="441"/>
      <c r="AI6" s="441"/>
      <c r="AJ6" s="441"/>
      <c r="AK6" s="441"/>
      <c r="AL6" s="441"/>
      <c r="AM6" s="441"/>
      <c r="AN6" s="441"/>
      <c r="AO6" s="441"/>
      <c r="AP6" s="441"/>
      <c r="AQ6" s="441"/>
      <c r="AR6" s="441"/>
      <c r="AS6" s="441"/>
      <c r="AT6" s="442"/>
      <c r="AV6" s="456"/>
      <c r="AW6" s="441"/>
      <c r="AX6" s="441"/>
      <c r="AY6" s="441"/>
      <c r="AZ6" s="441"/>
      <c r="BA6" s="441"/>
      <c r="BB6" s="441"/>
      <c r="BC6" s="441"/>
      <c r="BD6" s="441"/>
      <c r="BE6" s="441"/>
      <c r="BF6" s="441"/>
      <c r="BG6" s="441"/>
      <c r="BH6" s="441"/>
      <c r="BI6" s="442"/>
      <c r="BK6" s="456"/>
      <c r="BL6" s="441"/>
      <c r="BM6" s="441"/>
      <c r="BN6" s="441"/>
      <c r="BO6" s="441"/>
      <c r="BP6" s="441"/>
      <c r="BQ6" s="441"/>
      <c r="BR6" s="441"/>
      <c r="BS6" s="441"/>
      <c r="BT6" s="441"/>
      <c r="BU6" s="441"/>
      <c r="BV6" s="441"/>
      <c r="BW6" s="441"/>
      <c r="BX6" s="442"/>
      <c r="BZ6" s="456"/>
      <c r="CA6" s="441"/>
      <c r="CB6" s="441"/>
      <c r="CC6" s="441"/>
      <c r="CD6" s="441"/>
      <c r="CE6" s="441"/>
      <c r="CF6" s="441"/>
      <c r="CG6" s="441"/>
      <c r="CH6" s="441"/>
      <c r="CI6" s="441"/>
      <c r="CJ6" s="441"/>
      <c r="CK6" s="441"/>
      <c r="CL6" s="441"/>
      <c r="CM6" s="442"/>
      <c r="CO6" s="456"/>
      <c r="CP6" s="441"/>
      <c r="CQ6" s="441"/>
      <c r="CR6" s="441"/>
      <c r="CS6" s="441"/>
      <c r="CT6" s="441"/>
      <c r="CU6" s="441"/>
      <c r="CV6" s="441"/>
      <c r="CW6" s="441"/>
      <c r="CX6" s="441"/>
      <c r="CY6" s="441"/>
      <c r="CZ6" s="441"/>
      <c r="DA6" s="441"/>
      <c r="DB6" s="442"/>
      <c r="DD6" s="456"/>
      <c r="DE6" s="441"/>
      <c r="DF6" s="441"/>
      <c r="DG6" s="441"/>
      <c r="DH6" s="441"/>
      <c r="DI6" s="441"/>
      <c r="DJ6" s="441"/>
      <c r="DK6" s="441"/>
      <c r="DL6" s="441"/>
      <c r="DM6" s="441"/>
      <c r="DN6" s="441"/>
      <c r="DO6" s="441"/>
      <c r="DP6" s="441"/>
      <c r="DQ6" s="442"/>
      <c r="DS6" s="456"/>
      <c r="DT6" s="441"/>
      <c r="DU6" s="441"/>
      <c r="DV6" s="441"/>
      <c r="DW6" s="441"/>
      <c r="DX6" s="441"/>
      <c r="DY6" s="441"/>
      <c r="DZ6" s="441"/>
      <c r="EA6" s="441"/>
      <c r="EB6" s="441"/>
      <c r="EC6" s="441"/>
      <c r="ED6" s="441"/>
      <c r="EE6" s="441"/>
      <c r="EF6" s="442"/>
      <c r="EH6" s="456"/>
      <c r="EI6" s="441"/>
      <c r="EJ6" s="441"/>
      <c r="EK6" s="441"/>
      <c r="EL6" s="441"/>
      <c r="EM6" s="441"/>
      <c r="EN6" s="441"/>
      <c r="EO6" s="441"/>
      <c r="EP6" s="441"/>
      <c r="EQ6" s="441"/>
      <c r="ER6" s="441"/>
      <c r="ES6" s="441"/>
      <c r="ET6" s="441"/>
      <c r="EU6" s="442"/>
      <c r="EW6" s="456"/>
      <c r="EX6" s="441"/>
      <c r="EY6" s="441"/>
      <c r="EZ6" s="441"/>
      <c r="FA6" s="441"/>
      <c r="FB6" s="441"/>
      <c r="FC6" s="441"/>
      <c r="FD6" s="441"/>
      <c r="FE6" s="441"/>
      <c r="FF6" s="441"/>
      <c r="FG6" s="441"/>
      <c r="FH6" s="441"/>
      <c r="FI6" s="441"/>
      <c r="FJ6" s="442"/>
      <c r="FL6" s="456"/>
      <c r="FM6" s="441"/>
      <c r="FN6" s="441"/>
      <c r="FO6" s="441"/>
      <c r="FP6" s="441"/>
      <c r="FQ6" s="441"/>
      <c r="FR6" s="441"/>
      <c r="FS6" s="441"/>
      <c r="FT6" s="441"/>
      <c r="FU6" s="441"/>
      <c r="FV6" s="441"/>
      <c r="FW6" s="441"/>
      <c r="FX6" s="441"/>
      <c r="FY6" s="442"/>
      <c r="GA6" s="456"/>
      <c r="GB6" s="441"/>
      <c r="GC6" s="441"/>
      <c r="GD6" s="441"/>
      <c r="GE6" s="441"/>
      <c r="GF6" s="441"/>
      <c r="GG6" s="441"/>
      <c r="GH6" s="441"/>
      <c r="GI6" s="441"/>
      <c r="GJ6" s="441"/>
      <c r="GK6" s="441"/>
      <c r="GL6" s="441"/>
      <c r="GM6" s="441"/>
      <c r="GN6" s="442"/>
      <c r="GP6" s="456"/>
      <c r="GQ6" s="441"/>
      <c r="GR6" s="441"/>
      <c r="GS6" s="441"/>
      <c r="GT6" s="441"/>
      <c r="GU6" s="441"/>
      <c r="GV6" s="441"/>
      <c r="GW6" s="441"/>
      <c r="GX6" s="441"/>
      <c r="GY6" s="441"/>
      <c r="GZ6" s="441"/>
      <c r="HA6" s="441"/>
      <c r="HB6" s="441"/>
      <c r="HC6" s="442"/>
      <c r="HE6" s="456"/>
      <c r="HF6" s="441"/>
      <c r="HG6" s="441"/>
      <c r="HH6" s="441"/>
      <c r="HI6" s="441"/>
      <c r="HJ6" s="441"/>
      <c r="HK6" s="441"/>
      <c r="HL6" s="441"/>
      <c r="HM6" s="441"/>
      <c r="HN6" s="441"/>
      <c r="HO6" s="441"/>
      <c r="HP6" s="441"/>
      <c r="HQ6" s="441"/>
      <c r="HR6" s="442"/>
      <c r="HT6" s="456"/>
      <c r="HU6" s="441"/>
      <c r="HV6" s="441"/>
      <c r="HW6" s="441"/>
      <c r="HX6" s="441"/>
      <c r="HY6" s="441"/>
      <c r="HZ6" s="441"/>
      <c r="IA6" s="441"/>
      <c r="IB6" s="441"/>
      <c r="IC6" s="441"/>
      <c r="ID6" s="441"/>
      <c r="IE6" s="441"/>
      <c r="IF6" s="441"/>
      <c r="IG6" s="442"/>
      <c r="II6" s="456"/>
      <c r="IJ6" s="441"/>
      <c r="IK6" s="441"/>
      <c r="IL6" s="441"/>
      <c r="IM6" s="441"/>
      <c r="IN6" s="441"/>
      <c r="IO6" s="441"/>
      <c r="IP6" s="441"/>
      <c r="IQ6" s="441"/>
      <c r="IR6" s="441"/>
      <c r="IS6" s="441"/>
      <c r="IT6" s="441"/>
      <c r="IU6" s="441"/>
      <c r="IV6" s="442"/>
      <c r="IX6" s="456"/>
      <c r="IY6" s="441"/>
      <c r="IZ6" s="441"/>
      <c r="JA6" s="441"/>
      <c r="JB6" s="441"/>
      <c r="JC6" s="441"/>
      <c r="JD6" s="441"/>
      <c r="JE6" s="441"/>
      <c r="JF6" s="441"/>
      <c r="JG6" s="441"/>
      <c r="JH6" s="441"/>
      <c r="JI6" s="441"/>
      <c r="JJ6" s="441"/>
      <c r="JK6" s="442"/>
      <c r="JM6" s="456"/>
      <c r="JN6" s="441"/>
      <c r="JO6" s="441"/>
      <c r="JP6" s="441"/>
      <c r="JQ6" s="441"/>
      <c r="JR6" s="441"/>
      <c r="JS6" s="441"/>
      <c r="JT6" s="441"/>
      <c r="JU6" s="441"/>
      <c r="JV6" s="441"/>
      <c r="JW6" s="441"/>
      <c r="JX6" s="441"/>
      <c r="JY6" s="441"/>
      <c r="JZ6" s="442"/>
      <c r="KB6" s="456"/>
      <c r="KC6" s="441"/>
      <c r="KD6" s="441"/>
      <c r="KE6" s="441"/>
      <c r="KF6" s="441"/>
      <c r="KG6" s="441"/>
      <c r="KH6" s="441"/>
      <c r="KI6" s="441"/>
      <c r="KJ6" s="441"/>
      <c r="KK6" s="441"/>
      <c r="KL6" s="441"/>
      <c r="KM6" s="441"/>
      <c r="KN6" s="441"/>
      <c r="KO6" s="442"/>
      <c r="KQ6" s="456"/>
      <c r="KR6" s="441"/>
      <c r="KS6" s="441"/>
      <c r="KT6" s="441"/>
      <c r="KU6" s="441"/>
      <c r="KV6" s="441"/>
      <c r="KW6" s="441"/>
      <c r="KX6" s="441"/>
      <c r="KY6" s="441"/>
      <c r="KZ6" s="441"/>
      <c r="LA6" s="441"/>
      <c r="LB6" s="441"/>
      <c r="LC6" s="441"/>
      <c r="LD6" s="442"/>
      <c r="LF6" s="456"/>
      <c r="LG6" s="441"/>
      <c r="LH6" s="441"/>
      <c r="LI6" s="441"/>
      <c r="LJ6" s="441"/>
      <c r="LK6" s="441"/>
      <c r="LL6" s="441"/>
      <c r="LM6" s="441"/>
      <c r="LN6" s="441"/>
      <c r="LO6" s="441"/>
      <c r="LP6" s="441"/>
      <c r="LQ6" s="441"/>
      <c r="LR6" s="441"/>
      <c r="LS6" s="442"/>
      <c r="LU6" s="456"/>
      <c r="LV6" s="441"/>
      <c r="LW6" s="441"/>
      <c r="LX6" s="441"/>
      <c r="LY6" s="441"/>
      <c r="LZ6" s="441"/>
      <c r="MA6" s="441"/>
      <c r="MB6" s="441"/>
      <c r="MC6" s="441"/>
      <c r="MD6" s="441"/>
      <c r="ME6" s="441"/>
      <c r="MF6" s="441"/>
      <c r="MG6" s="441"/>
      <c r="MH6" s="442"/>
      <c r="MJ6" s="456"/>
      <c r="MK6" s="441"/>
      <c r="ML6" s="441"/>
      <c r="MM6" s="441"/>
      <c r="MN6" s="441"/>
      <c r="MO6" s="441"/>
      <c r="MP6" s="441"/>
      <c r="MQ6" s="441"/>
      <c r="MR6" s="441"/>
      <c r="MS6" s="441"/>
      <c r="MT6" s="441"/>
      <c r="MU6" s="441"/>
      <c r="MV6" s="441"/>
      <c r="MW6" s="442"/>
      <c r="MY6" s="456"/>
      <c r="MZ6" s="441"/>
      <c r="NA6" s="441"/>
      <c r="NB6" s="441"/>
      <c r="NC6" s="441"/>
      <c r="ND6" s="441"/>
      <c r="NE6" s="441"/>
      <c r="NF6" s="441"/>
      <c r="NG6" s="441"/>
      <c r="NH6" s="441"/>
      <c r="NI6" s="441"/>
      <c r="NJ6" s="441"/>
      <c r="NK6" s="441"/>
      <c r="NL6" s="442"/>
      <c r="NN6" s="456"/>
      <c r="NO6" s="441"/>
      <c r="NP6" s="441"/>
      <c r="NQ6" s="441"/>
      <c r="NR6" s="441"/>
      <c r="NS6" s="441"/>
      <c r="NT6" s="441"/>
      <c r="NU6" s="441"/>
      <c r="NV6" s="441"/>
      <c r="NW6" s="441"/>
      <c r="NX6" s="441"/>
      <c r="NY6" s="441"/>
      <c r="NZ6" s="441"/>
      <c r="OA6" s="442"/>
      <c r="OC6" s="456"/>
      <c r="OD6" s="441"/>
      <c r="OE6" s="441"/>
      <c r="OF6" s="441"/>
      <c r="OG6" s="441"/>
      <c r="OH6" s="441"/>
      <c r="OI6" s="441"/>
      <c r="OJ6" s="441"/>
      <c r="OK6" s="441"/>
      <c r="OL6" s="441"/>
      <c r="OM6" s="441"/>
      <c r="ON6" s="441"/>
      <c r="OO6" s="441"/>
      <c r="OP6" s="442"/>
      <c r="OR6" s="456"/>
      <c r="OS6" s="441"/>
      <c r="OT6" s="441"/>
      <c r="OU6" s="441"/>
      <c r="OV6" s="441"/>
      <c r="OW6" s="441"/>
      <c r="OX6" s="441"/>
      <c r="OY6" s="441"/>
      <c r="OZ6" s="441"/>
      <c r="PA6" s="441"/>
      <c r="PB6" s="441"/>
      <c r="PC6" s="441"/>
      <c r="PD6" s="441"/>
      <c r="PE6" s="442"/>
      <c r="PG6" s="456"/>
      <c r="PH6" s="441"/>
      <c r="PI6" s="441"/>
      <c r="PJ6" s="441"/>
      <c r="PK6" s="441"/>
      <c r="PL6" s="441"/>
      <c r="PM6" s="441"/>
      <c r="PN6" s="441"/>
      <c r="PO6" s="441"/>
      <c r="PP6" s="441"/>
      <c r="PQ6" s="441"/>
      <c r="PR6" s="441"/>
      <c r="PS6" s="441"/>
      <c r="PT6" s="442"/>
      <c r="PV6" s="456"/>
      <c r="PW6" s="441"/>
      <c r="PX6" s="441"/>
      <c r="PY6" s="441"/>
      <c r="PZ6" s="441"/>
      <c r="QA6" s="441"/>
      <c r="QB6" s="441"/>
      <c r="QC6" s="441"/>
      <c r="QD6" s="441"/>
      <c r="QE6" s="441"/>
      <c r="QF6" s="441"/>
      <c r="QG6" s="441"/>
      <c r="QH6" s="441"/>
      <c r="QI6" s="442"/>
      <c r="QK6" s="456"/>
      <c r="QL6" s="441"/>
      <c r="QM6" s="441"/>
      <c r="QN6" s="441"/>
      <c r="QO6" s="441"/>
      <c r="QP6" s="441"/>
      <c r="QQ6" s="441"/>
      <c r="QR6" s="441"/>
      <c r="QS6" s="441"/>
      <c r="QT6" s="441"/>
      <c r="QU6" s="441"/>
      <c r="QV6" s="441"/>
      <c r="QW6" s="441"/>
      <c r="QX6" s="442"/>
      <c r="QZ6" s="456"/>
      <c r="RA6" s="441"/>
      <c r="RB6" s="441"/>
      <c r="RC6" s="441"/>
      <c r="RD6" s="441"/>
      <c r="RE6" s="441"/>
      <c r="RF6" s="441"/>
      <c r="RG6" s="441"/>
      <c r="RH6" s="441"/>
      <c r="RI6" s="441"/>
      <c r="RJ6" s="441"/>
      <c r="RK6" s="441"/>
      <c r="RL6" s="441"/>
      <c r="RM6" s="442"/>
      <c r="RO6" s="456"/>
      <c r="RP6" s="441"/>
      <c r="RQ6" s="441"/>
      <c r="RR6" s="441"/>
      <c r="RS6" s="441"/>
      <c r="RT6" s="441"/>
      <c r="RU6" s="441"/>
      <c r="RV6" s="441"/>
      <c r="RW6" s="441"/>
      <c r="RX6" s="441"/>
      <c r="RY6" s="441"/>
      <c r="RZ6" s="441"/>
      <c r="SA6" s="441"/>
      <c r="SB6" s="442"/>
      <c r="SD6" s="456"/>
      <c r="SE6" s="441"/>
      <c r="SF6" s="441"/>
      <c r="SG6" s="441"/>
      <c r="SH6" s="441"/>
      <c r="SI6" s="441"/>
      <c r="SJ6" s="441"/>
      <c r="SK6" s="441"/>
      <c r="SL6" s="441"/>
      <c r="SM6" s="441"/>
      <c r="SN6" s="441"/>
      <c r="SO6" s="441"/>
      <c r="SP6" s="441"/>
      <c r="SQ6" s="442"/>
      <c r="SS6" s="456"/>
      <c r="ST6" s="441"/>
      <c r="SU6" s="441"/>
      <c r="SV6" s="441"/>
      <c r="SW6" s="441"/>
      <c r="SX6" s="441"/>
      <c r="SY6" s="441"/>
      <c r="SZ6" s="441"/>
      <c r="TA6" s="441"/>
      <c r="TB6" s="441"/>
      <c r="TC6" s="441"/>
      <c r="TD6" s="441"/>
      <c r="TE6" s="441"/>
      <c r="TF6" s="442"/>
      <c r="TH6" s="456"/>
      <c r="TI6" s="441"/>
      <c r="TJ6" s="441"/>
      <c r="TK6" s="441"/>
      <c r="TL6" s="441"/>
      <c r="TM6" s="441"/>
      <c r="TN6" s="441"/>
      <c r="TO6" s="441"/>
      <c r="TP6" s="441"/>
      <c r="TQ6" s="441"/>
      <c r="TR6" s="441"/>
      <c r="TS6" s="441"/>
      <c r="TT6" s="441"/>
      <c r="TU6" s="442"/>
      <c r="TW6" s="456"/>
      <c r="TX6" s="441"/>
      <c r="TY6" s="441"/>
      <c r="TZ6" s="441"/>
      <c r="UA6" s="441"/>
      <c r="UB6" s="441"/>
      <c r="UC6" s="441"/>
      <c r="UD6" s="441"/>
      <c r="UE6" s="441"/>
      <c r="UF6" s="441"/>
      <c r="UG6" s="441"/>
      <c r="UH6" s="441"/>
      <c r="UI6" s="441"/>
      <c r="UJ6" s="442"/>
      <c r="UL6" s="456"/>
      <c r="UM6" s="441"/>
      <c r="UN6" s="441"/>
      <c r="UO6" s="441"/>
      <c r="UP6" s="441"/>
      <c r="UQ6" s="441"/>
      <c r="UR6" s="441"/>
      <c r="US6" s="441"/>
      <c r="UT6" s="441"/>
      <c r="UU6" s="441"/>
      <c r="UV6" s="441"/>
      <c r="UW6" s="441"/>
      <c r="UX6" s="441"/>
      <c r="UY6" s="442"/>
      <c r="VA6" s="456"/>
      <c r="VB6" s="441"/>
      <c r="VC6" s="441"/>
      <c r="VD6" s="441"/>
      <c r="VE6" s="441"/>
      <c r="VF6" s="441"/>
      <c r="VG6" s="441"/>
      <c r="VH6" s="441"/>
      <c r="VI6" s="441"/>
      <c r="VJ6" s="441"/>
      <c r="VK6" s="441"/>
      <c r="VL6" s="441"/>
      <c r="VM6" s="441"/>
      <c r="VN6" s="442"/>
      <c r="VP6" s="456"/>
      <c r="VQ6" s="441"/>
      <c r="VR6" s="441"/>
      <c r="VS6" s="441"/>
      <c r="VT6" s="441"/>
      <c r="VU6" s="441"/>
      <c r="VV6" s="441"/>
      <c r="VW6" s="441"/>
      <c r="VX6" s="441"/>
      <c r="VY6" s="441"/>
      <c r="VZ6" s="441"/>
      <c r="WA6" s="441"/>
      <c r="WB6" s="441"/>
      <c r="WC6" s="442"/>
      <c r="WE6" s="456"/>
      <c r="WF6" s="441"/>
      <c r="WG6" s="441"/>
      <c r="WH6" s="441"/>
      <c r="WI6" s="441"/>
      <c r="WJ6" s="441"/>
      <c r="WK6" s="441"/>
      <c r="WL6" s="441"/>
      <c r="WM6" s="441"/>
      <c r="WN6" s="441"/>
      <c r="WO6" s="441"/>
      <c r="WP6" s="441"/>
      <c r="WQ6" s="441"/>
      <c r="WR6" s="442"/>
      <c r="WT6" s="456"/>
      <c r="WU6" s="441"/>
      <c r="WV6" s="441"/>
      <c r="WW6" s="441"/>
      <c r="WX6" s="441"/>
      <c r="WY6" s="441"/>
      <c r="WZ6" s="441"/>
      <c r="XA6" s="441"/>
      <c r="XB6" s="441"/>
      <c r="XC6" s="441"/>
      <c r="XD6" s="441"/>
      <c r="XE6" s="441"/>
      <c r="XF6" s="441"/>
      <c r="XG6" s="442"/>
      <c r="XI6" s="456"/>
      <c r="XJ6" s="441"/>
      <c r="XK6" s="441"/>
      <c r="XL6" s="441"/>
      <c r="XM6" s="441"/>
      <c r="XN6" s="441"/>
      <c r="XO6" s="441"/>
      <c r="XP6" s="441"/>
      <c r="XQ6" s="441"/>
      <c r="XR6" s="441"/>
      <c r="XS6" s="441"/>
      <c r="XT6" s="441"/>
      <c r="XU6" s="441"/>
      <c r="XV6" s="442"/>
      <c r="XX6" s="456"/>
      <c r="XY6" s="441"/>
      <c r="XZ6" s="441"/>
      <c r="YA6" s="441"/>
      <c r="YB6" s="441"/>
      <c r="YC6" s="441"/>
      <c r="YD6" s="441"/>
      <c r="YE6" s="441"/>
      <c r="YF6" s="441"/>
      <c r="YG6" s="441"/>
      <c r="YH6" s="441"/>
      <c r="YI6" s="441"/>
      <c r="YJ6" s="441"/>
      <c r="YK6" s="442"/>
      <c r="YM6" s="456"/>
      <c r="YN6" s="441"/>
      <c r="YO6" s="441"/>
      <c r="YP6" s="441"/>
      <c r="YQ6" s="441"/>
      <c r="YR6" s="441"/>
      <c r="YS6" s="441"/>
      <c r="YT6" s="441"/>
      <c r="YU6" s="441"/>
      <c r="YV6" s="441"/>
      <c r="YW6" s="441"/>
      <c r="YX6" s="441"/>
      <c r="YY6" s="441"/>
      <c r="YZ6" s="442"/>
      <c r="ZB6" s="456"/>
      <c r="ZC6" s="441"/>
      <c r="ZD6" s="441"/>
      <c r="ZE6" s="441"/>
      <c r="ZF6" s="441"/>
      <c r="ZG6" s="441"/>
      <c r="ZH6" s="441"/>
      <c r="ZI6" s="441"/>
      <c r="ZJ6" s="441"/>
      <c r="ZK6" s="441"/>
      <c r="ZL6" s="441"/>
      <c r="ZM6" s="441"/>
      <c r="ZN6" s="441"/>
      <c r="ZO6" s="442"/>
      <c r="ZQ6" s="456"/>
      <c r="ZR6" s="441"/>
      <c r="ZS6" s="441"/>
      <c r="ZT6" s="441"/>
      <c r="ZU6" s="441"/>
      <c r="ZV6" s="441"/>
      <c r="ZW6" s="441"/>
      <c r="ZX6" s="441"/>
      <c r="ZY6" s="441"/>
      <c r="ZZ6" s="441"/>
      <c r="AAA6" s="441"/>
      <c r="AAB6" s="441"/>
      <c r="AAC6" s="441"/>
      <c r="AAD6" s="442"/>
      <c r="AAF6" s="456"/>
      <c r="AAG6" s="441"/>
      <c r="AAH6" s="441"/>
      <c r="AAI6" s="441"/>
      <c r="AAJ6" s="441"/>
      <c r="AAK6" s="441"/>
      <c r="AAL6" s="441"/>
      <c r="AAM6" s="441"/>
      <c r="AAN6" s="441"/>
      <c r="AAO6" s="441"/>
      <c r="AAP6" s="441"/>
      <c r="AAQ6" s="441"/>
      <c r="AAR6" s="441"/>
      <c r="AAS6" s="442"/>
      <c r="AAU6" s="456"/>
      <c r="AAV6" s="441"/>
      <c r="AAW6" s="441"/>
      <c r="AAX6" s="441"/>
      <c r="AAY6" s="441"/>
      <c r="AAZ6" s="441"/>
      <c r="ABA6" s="441"/>
      <c r="ABB6" s="441"/>
      <c r="ABC6" s="441"/>
      <c r="ABD6" s="441"/>
      <c r="ABE6" s="441"/>
      <c r="ABF6" s="441"/>
      <c r="ABG6" s="441"/>
      <c r="ABH6" s="442"/>
      <c r="ABJ6" s="456"/>
      <c r="ABK6" s="441"/>
      <c r="ABL6" s="441"/>
      <c r="ABM6" s="441"/>
      <c r="ABN6" s="441"/>
      <c r="ABO6" s="441"/>
      <c r="ABP6" s="441"/>
      <c r="ABQ6" s="441"/>
      <c r="ABR6" s="441"/>
      <c r="ABS6" s="441"/>
      <c r="ABT6" s="441"/>
      <c r="ABU6" s="441"/>
      <c r="ABV6" s="441"/>
      <c r="ABW6" s="442"/>
      <c r="ABY6" s="456"/>
      <c r="ABZ6" s="441"/>
      <c r="ACA6" s="441"/>
      <c r="ACB6" s="441"/>
      <c r="ACC6" s="441"/>
      <c r="ACD6" s="441"/>
      <c r="ACE6" s="441"/>
      <c r="ACF6" s="441"/>
      <c r="ACG6" s="441"/>
      <c r="ACH6" s="441"/>
      <c r="ACI6" s="441"/>
      <c r="ACJ6" s="441"/>
      <c r="ACK6" s="441"/>
      <c r="ACL6" s="442"/>
      <c r="ACN6" s="456"/>
      <c r="ACO6" s="441"/>
      <c r="ACP6" s="441"/>
      <c r="ACQ6" s="441"/>
      <c r="ACR6" s="441"/>
      <c r="ACS6" s="441"/>
      <c r="ACT6" s="441"/>
      <c r="ACU6" s="441"/>
      <c r="ACV6" s="441"/>
      <c r="ACW6" s="441"/>
      <c r="ACX6" s="441"/>
      <c r="ACY6" s="441"/>
      <c r="ACZ6" s="441"/>
      <c r="ADA6" s="442"/>
      <c r="ADC6" s="456"/>
      <c r="ADD6" s="441"/>
      <c r="ADE6" s="441"/>
      <c r="ADF6" s="441"/>
      <c r="ADG6" s="441"/>
      <c r="ADH6" s="441"/>
      <c r="ADI6" s="441"/>
      <c r="ADJ6" s="441"/>
      <c r="ADK6" s="441"/>
      <c r="ADL6" s="441"/>
      <c r="ADM6" s="441"/>
      <c r="ADN6" s="441"/>
      <c r="ADO6" s="441"/>
      <c r="ADP6" s="442"/>
      <c r="ADR6" s="456"/>
      <c r="ADS6" s="441"/>
      <c r="ADT6" s="441"/>
      <c r="ADU6" s="441"/>
      <c r="ADV6" s="441"/>
      <c r="ADW6" s="441"/>
      <c r="ADX6" s="441"/>
      <c r="ADY6" s="441"/>
      <c r="ADZ6" s="441"/>
      <c r="AEA6" s="441"/>
      <c r="AEB6" s="441"/>
      <c r="AEC6" s="441"/>
      <c r="AED6" s="441"/>
      <c r="AEE6" s="442"/>
      <c r="AEG6" s="456"/>
      <c r="AEH6" s="441"/>
      <c r="AEI6" s="441"/>
      <c r="AEJ6" s="441"/>
      <c r="AEK6" s="441"/>
      <c r="AEL6" s="441"/>
      <c r="AEM6" s="441"/>
      <c r="AEN6" s="441"/>
      <c r="AEO6" s="441"/>
      <c r="AEP6" s="441"/>
      <c r="AEQ6" s="441"/>
      <c r="AER6" s="441"/>
      <c r="AES6" s="441"/>
      <c r="AET6" s="442"/>
      <c r="AEV6" s="456"/>
      <c r="AEW6" s="441"/>
      <c r="AEX6" s="441"/>
      <c r="AEY6" s="441"/>
      <c r="AEZ6" s="441"/>
      <c r="AFA6" s="441"/>
      <c r="AFB6" s="441"/>
      <c r="AFC6" s="441"/>
      <c r="AFD6" s="441"/>
      <c r="AFE6" s="441"/>
      <c r="AFF6" s="441"/>
      <c r="AFG6" s="441"/>
      <c r="AFH6" s="441"/>
      <c r="AFI6" s="442"/>
      <c r="AFK6" s="456"/>
      <c r="AFL6" s="441"/>
      <c r="AFM6" s="441"/>
      <c r="AFN6" s="441"/>
      <c r="AFO6" s="441"/>
      <c r="AFP6" s="441"/>
      <c r="AFQ6" s="441"/>
      <c r="AFR6" s="441"/>
      <c r="AFS6" s="441"/>
      <c r="AFT6" s="441"/>
      <c r="AFU6" s="441"/>
      <c r="AFV6" s="441"/>
      <c r="AFW6" s="441"/>
      <c r="AFX6" s="442"/>
      <c r="AFZ6" s="456"/>
      <c r="AGA6" s="441"/>
      <c r="AGB6" s="441"/>
      <c r="AGC6" s="441"/>
      <c r="AGD6" s="441"/>
      <c r="AGE6" s="441"/>
      <c r="AGF6" s="441"/>
      <c r="AGG6" s="441"/>
      <c r="AGH6" s="441"/>
      <c r="AGI6" s="441"/>
      <c r="AGJ6" s="441"/>
      <c r="AGK6" s="441"/>
      <c r="AGL6" s="441"/>
      <c r="AGM6" s="442"/>
      <c r="AGO6" s="456"/>
      <c r="AGP6" s="441"/>
      <c r="AGQ6" s="441"/>
      <c r="AGR6" s="441"/>
      <c r="AGS6" s="441"/>
      <c r="AGT6" s="441"/>
      <c r="AGU6" s="441"/>
      <c r="AGV6" s="441"/>
      <c r="AGW6" s="441"/>
      <c r="AGX6" s="441"/>
      <c r="AGY6" s="441"/>
      <c r="AGZ6" s="441"/>
      <c r="AHA6" s="441"/>
      <c r="AHB6" s="442"/>
      <c r="AHD6" s="456"/>
      <c r="AHE6" s="441"/>
      <c r="AHF6" s="441"/>
      <c r="AHG6" s="441"/>
      <c r="AHH6" s="441"/>
      <c r="AHI6" s="441"/>
      <c r="AHJ6" s="441"/>
      <c r="AHK6" s="441"/>
      <c r="AHL6" s="441"/>
      <c r="AHM6" s="441"/>
      <c r="AHN6" s="441"/>
      <c r="AHO6" s="441"/>
      <c r="AHP6" s="441"/>
      <c r="AHQ6" s="442"/>
      <c r="AHS6" s="456"/>
      <c r="AHT6" s="441"/>
      <c r="AHU6" s="441"/>
      <c r="AHV6" s="441"/>
      <c r="AHW6" s="441"/>
      <c r="AHX6" s="441"/>
      <c r="AHY6" s="441"/>
      <c r="AHZ6" s="441"/>
      <c r="AIA6" s="441"/>
      <c r="AIB6" s="441"/>
      <c r="AIC6" s="441"/>
      <c r="AID6" s="441"/>
      <c r="AIE6" s="441"/>
      <c r="AIF6" s="442"/>
      <c r="AIH6" s="456"/>
      <c r="AII6" s="441"/>
      <c r="AIJ6" s="441"/>
      <c r="AIK6" s="441"/>
      <c r="AIL6" s="441"/>
      <c r="AIM6" s="441"/>
      <c r="AIN6" s="441"/>
      <c r="AIO6" s="441"/>
      <c r="AIP6" s="441"/>
      <c r="AIQ6" s="441"/>
      <c r="AIR6" s="441"/>
      <c r="AIS6" s="441"/>
      <c r="AIT6" s="441"/>
      <c r="AIU6" s="442"/>
      <c r="AIW6" s="456"/>
      <c r="AIX6" s="441"/>
      <c r="AIY6" s="441"/>
      <c r="AIZ6" s="441"/>
      <c r="AJA6" s="441"/>
      <c r="AJB6" s="441"/>
      <c r="AJC6" s="441"/>
      <c r="AJD6" s="441"/>
      <c r="AJE6" s="441"/>
      <c r="AJF6" s="441"/>
      <c r="AJG6" s="441"/>
      <c r="AJH6" s="441"/>
      <c r="AJI6" s="441"/>
      <c r="AJJ6" s="442"/>
      <c r="AJL6" s="456"/>
      <c r="AJM6" s="441"/>
      <c r="AJN6" s="441"/>
      <c r="AJO6" s="441"/>
      <c r="AJP6" s="441"/>
      <c r="AJQ6" s="441"/>
      <c r="AJR6" s="441"/>
      <c r="AJS6" s="441"/>
      <c r="AJT6" s="441"/>
      <c r="AJU6" s="441"/>
      <c r="AJV6" s="441"/>
      <c r="AJW6" s="441"/>
      <c r="AJX6" s="441"/>
      <c r="AJY6" s="442"/>
      <c r="AKA6" s="456"/>
      <c r="AKB6" s="441"/>
      <c r="AKC6" s="441"/>
      <c r="AKD6" s="441"/>
      <c r="AKE6" s="441"/>
      <c r="AKF6" s="441"/>
      <c r="AKG6" s="441"/>
      <c r="AKH6" s="441"/>
      <c r="AKI6" s="441"/>
      <c r="AKJ6" s="441"/>
      <c r="AKK6" s="441"/>
      <c r="AKL6" s="441"/>
      <c r="AKM6" s="441"/>
      <c r="AKN6" s="442"/>
      <c r="AKP6" s="456"/>
      <c r="AKQ6" s="441"/>
      <c r="AKR6" s="441"/>
      <c r="AKS6" s="441"/>
      <c r="AKT6" s="441"/>
      <c r="AKU6" s="441"/>
      <c r="AKV6" s="441"/>
      <c r="AKW6" s="441"/>
      <c r="AKX6" s="441"/>
      <c r="AKY6" s="441"/>
      <c r="AKZ6" s="441"/>
      <c r="ALA6" s="441"/>
      <c r="ALB6" s="441"/>
      <c r="ALC6" s="442"/>
      <c r="ALE6" s="456"/>
      <c r="ALF6" s="441"/>
      <c r="ALG6" s="441"/>
      <c r="ALH6" s="441"/>
      <c r="ALI6" s="441"/>
      <c r="ALJ6" s="441"/>
      <c r="ALK6" s="441"/>
      <c r="ALL6" s="441"/>
      <c r="ALM6" s="441"/>
      <c r="ALN6" s="441"/>
      <c r="ALO6" s="441"/>
      <c r="ALP6" s="441"/>
      <c r="ALQ6" s="441"/>
      <c r="ALR6" s="442"/>
      <c r="ALT6" s="456"/>
      <c r="ALU6" s="441"/>
      <c r="ALV6" s="441"/>
      <c r="ALW6" s="441"/>
      <c r="ALX6" s="441"/>
      <c r="ALY6" s="441"/>
      <c r="ALZ6" s="441"/>
      <c r="AMA6" s="441"/>
      <c r="AMB6" s="441"/>
      <c r="AMC6" s="441"/>
      <c r="AMD6" s="441"/>
      <c r="AME6" s="441"/>
      <c r="AMF6" s="441"/>
      <c r="AMG6" s="442"/>
      <c r="AMI6" s="456"/>
      <c r="AMJ6" s="441"/>
      <c r="AMK6" s="441"/>
      <c r="AML6" s="441"/>
      <c r="AMM6" s="441"/>
      <c r="AMN6" s="441"/>
      <c r="AMO6" s="441"/>
      <c r="AMP6" s="441"/>
      <c r="AMQ6" s="441"/>
      <c r="AMR6" s="441"/>
      <c r="AMS6" s="441"/>
      <c r="AMT6" s="441"/>
      <c r="AMU6" s="441"/>
      <c r="AMV6" s="442"/>
      <c r="AMX6" s="456"/>
      <c r="AMY6" s="441"/>
      <c r="AMZ6" s="441"/>
      <c r="ANA6" s="441"/>
      <c r="ANB6" s="441"/>
      <c r="ANC6" s="441"/>
      <c r="AND6" s="441"/>
      <c r="ANE6" s="441"/>
      <c r="ANF6" s="441"/>
      <c r="ANG6" s="441"/>
      <c r="ANH6" s="441"/>
      <c r="ANI6" s="441"/>
      <c r="ANJ6" s="441"/>
      <c r="ANK6" s="442"/>
      <c r="ANM6" s="456"/>
      <c r="ANN6" s="441"/>
      <c r="ANO6" s="441"/>
      <c r="ANP6" s="441"/>
      <c r="ANQ6" s="441"/>
      <c r="ANR6" s="441"/>
      <c r="ANS6" s="441"/>
      <c r="ANT6" s="441"/>
      <c r="ANU6" s="441"/>
      <c r="ANV6" s="441"/>
      <c r="ANW6" s="441"/>
      <c r="ANX6" s="441"/>
      <c r="ANY6" s="441"/>
      <c r="ANZ6" s="442"/>
      <c r="AOB6" s="456"/>
      <c r="AOC6" s="441"/>
      <c r="AOD6" s="441"/>
      <c r="AOE6" s="441"/>
      <c r="AOF6" s="441"/>
      <c r="AOG6" s="441"/>
      <c r="AOH6" s="441"/>
      <c r="AOI6" s="441"/>
      <c r="AOJ6" s="441"/>
      <c r="AOK6" s="441"/>
      <c r="AOL6" s="441"/>
      <c r="AOM6" s="441"/>
      <c r="AON6" s="441"/>
      <c r="AOO6" s="442"/>
      <c r="AOQ6" s="456"/>
      <c r="AOR6" s="441"/>
      <c r="AOS6" s="441"/>
      <c r="AOT6" s="441"/>
      <c r="AOU6" s="441"/>
      <c r="AOV6" s="441"/>
      <c r="AOW6" s="441"/>
      <c r="AOX6" s="441"/>
      <c r="AOY6" s="441"/>
      <c r="AOZ6" s="441"/>
      <c r="APA6" s="441"/>
      <c r="APB6" s="441"/>
      <c r="APC6" s="441"/>
      <c r="APD6" s="442"/>
      <c r="APF6" s="456"/>
      <c r="APG6" s="441"/>
      <c r="APH6" s="441"/>
      <c r="API6" s="441"/>
      <c r="APJ6" s="441"/>
      <c r="APK6" s="441"/>
      <c r="APL6" s="441"/>
      <c r="APM6" s="441"/>
      <c r="APN6" s="441"/>
      <c r="APO6" s="441"/>
      <c r="APP6" s="441"/>
      <c r="APQ6" s="441"/>
      <c r="APR6" s="441"/>
      <c r="APS6" s="442"/>
      <c r="APU6" s="456"/>
      <c r="APV6" s="441"/>
      <c r="APW6" s="441"/>
      <c r="APX6" s="441"/>
      <c r="APY6" s="441"/>
      <c r="APZ6" s="441"/>
      <c r="AQA6" s="441"/>
      <c r="AQB6" s="441"/>
      <c r="AQC6" s="441"/>
      <c r="AQD6" s="441"/>
      <c r="AQE6" s="441"/>
      <c r="AQF6" s="441"/>
      <c r="AQG6" s="441"/>
      <c r="AQH6" s="442"/>
      <c r="AQJ6" s="456"/>
      <c r="AQK6" s="441"/>
      <c r="AQL6" s="441"/>
      <c r="AQM6" s="441"/>
      <c r="AQN6" s="441"/>
      <c r="AQO6" s="441"/>
      <c r="AQP6" s="441"/>
      <c r="AQQ6" s="441"/>
      <c r="AQR6" s="441"/>
      <c r="AQS6" s="441"/>
      <c r="AQT6" s="441"/>
      <c r="AQU6" s="441"/>
      <c r="AQV6" s="441"/>
      <c r="AQW6" s="442"/>
      <c r="AQY6" s="456"/>
      <c r="AQZ6" s="441"/>
      <c r="ARA6" s="441"/>
      <c r="ARB6" s="441"/>
      <c r="ARC6" s="441"/>
      <c r="ARD6" s="441"/>
      <c r="ARE6" s="441"/>
      <c r="ARF6" s="441"/>
      <c r="ARG6" s="441"/>
      <c r="ARH6" s="441"/>
      <c r="ARI6" s="441"/>
      <c r="ARJ6" s="441"/>
      <c r="ARK6" s="441"/>
      <c r="ARL6" s="442"/>
      <c r="ARN6" s="456"/>
      <c r="ARO6" s="441"/>
      <c r="ARP6" s="441"/>
      <c r="ARQ6" s="441"/>
      <c r="ARR6" s="441"/>
      <c r="ARS6" s="441"/>
      <c r="ART6" s="441"/>
      <c r="ARU6" s="441"/>
      <c r="ARV6" s="441"/>
      <c r="ARW6" s="441"/>
      <c r="ARX6" s="441"/>
      <c r="ARY6" s="441"/>
      <c r="ARZ6" s="441"/>
      <c r="ASA6" s="442"/>
      <c r="ASC6" s="456"/>
      <c r="ASD6" s="441"/>
      <c r="ASE6" s="441"/>
      <c r="ASF6" s="441"/>
      <c r="ASG6" s="441"/>
      <c r="ASH6" s="441"/>
      <c r="ASI6" s="441"/>
      <c r="ASJ6" s="441"/>
      <c r="ASK6" s="441"/>
      <c r="ASL6" s="441"/>
      <c r="ASM6" s="441"/>
      <c r="ASN6" s="441"/>
      <c r="ASO6" s="441"/>
      <c r="ASP6" s="442"/>
      <c r="ASR6" s="456"/>
      <c r="ASS6" s="441"/>
      <c r="AST6" s="441"/>
      <c r="ASU6" s="441"/>
      <c r="ASV6" s="441"/>
      <c r="ASW6" s="441"/>
      <c r="ASX6" s="441"/>
      <c r="ASY6" s="441"/>
      <c r="ASZ6" s="441"/>
      <c r="ATA6" s="441"/>
      <c r="ATB6" s="441"/>
      <c r="ATC6" s="441"/>
      <c r="ATD6" s="441"/>
      <c r="ATE6" s="442"/>
      <c r="ATG6" s="456"/>
      <c r="ATH6" s="441"/>
      <c r="ATI6" s="441"/>
      <c r="ATJ6" s="441"/>
      <c r="ATK6" s="441"/>
      <c r="ATL6" s="441"/>
      <c r="ATM6" s="441"/>
      <c r="ATN6" s="441"/>
      <c r="ATO6" s="441"/>
      <c r="ATP6" s="441"/>
      <c r="ATQ6" s="441"/>
      <c r="ATR6" s="441"/>
      <c r="ATS6" s="441"/>
      <c r="ATT6" s="442"/>
      <c r="ATV6" s="456"/>
      <c r="ATW6" s="441"/>
      <c r="ATX6" s="441"/>
      <c r="ATY6" s="441"/>
      <c r="ATZ6" s="441"/>
      <c r="AUA6" s="441"/>
      <c r="AUB6" s="441"/>
      <c r="AUC6" s="441"/>
      <c r="AUD6" s="441"/>
      <c r="AUE6" s="441"/>
      <c r="AUF6" s="441"/>
      <c r="AUG6" s="441"/>
      <c r="AUH6" s="441"/>
      <c r="AUI6" s="442"/>
      <c r="AUK6" s="456"/>
      <c r="AUL6" s="441"/>
      <c r="AUM6" s="441"/>
      <c r="AUN6" s="441"/>
      <c r="AUO6" s="441"/>
      <c r="AUP6" s="441"/>
      <c r="AUQ6" s="441"/>
      <c r="AUR6" s="441"/>
      <c r="AUS6" s="441"/>
      <c r="AUT6" s="441"/>
      <c r="AUU6" s="441"/>
      <c r="AUV6" s="441"/>
      <c r="AUW6" s="441"/>
      <c r="AUX6" s="442"/>
      <c r="AUZ6" s="456"/>
      <c r="AVA6" s="441"/>
      <c r="AVB6" s="441"/>
      <c r="AVC6" s="441"/>
      <c r="AVD6" s="441"/>
      <c r="AVE6" s="441"/>
      <c r="AVF6" s="441"/>
      <c r="AVG6" s="441"/>
      <c r="AVH6" s="441"/>
      <c r="AVI6" s="441"/>
      <c r="AVJ6" s="441"/>
      <c r="AVK6" s="441"/>
      <c r="AVL6" s="441"/>
      <c r="AVM6" s="442"/>
      <c r="AVO6" s="456"/>
      <c r="AVP6" s="441"/>
      <c r="AVQ6" s="441"/>
      <c r="AVR6" s="441"/>
      <c r="AVS6" s="441"/>
      <c r="AVT6" s="441"/>
      <c r="AVU6" s="441"/>
      <c r="AVV6" s="441"/>
      <c r="AVW6" s="441"/>
      <c r="AVX6" s="441"/>
      <c r="AVY6" s="441"/>
      <c r="AVZ6" s="441"/>
      <c r="AWA6" s="441"/>
      <c r="AWB6" s="442"/>
      <c r="AWD6" s="456"/>
      <c r="AWE6" s="441"/>
      <c r="AWF6" s="441"/>
      <c r="AWG6" s="441"/>
      <c r="AWH6" s="441"/>
      <c r="AWI6" s="441"/>
      <c r="AWJ6" s="441"/>
      <c r="AWK6" s="441"/>
      <c r="AWL6" s="441"/>
      <c r="AWM6" s="441"/>
      <c r="AWN6" s="441"/>
      <c r="AWO6" s="441"/>
      <c r="AWP6" s="441"/>
      <c r="AWQ6" s="442"/>
      <c r="AWS6" s="456"/>
      <c r="AWT6" s="441"/>
      <c r="AWU6" s="441"/>
      <c r="AWV6" s="441"/>
      <c r="AWW6" s="441"/>
      <c r="AWX6" s="441"/>
      <c r="AWY6" s="441"/>
      <c r="AWZ6" s="441"/>
      <c r="AXA6" s="441"/>
      <c r="AXB6" s="441"/>
      <c r="AXC6" s="441"/>
      <c r="AXD6" s="441"/>
      <c r="AXE6" s="441"/>
      <c r="AXF6" s="442"/>
      <c r="AXH6" s="456"/>
      <c r="AXI6" s="441"/>
      <c r="AXJ6" s="441"/>
      <c r="AXK6" s="441"/>
      <c r="AXL6" s="441"/>
      <c r="AXM6" s="441"/>
      <c r="AXN6" s="441"/>
      <c r="AXO6" s="441"/>
      <c r="AXP6" s="441"/>
      <c r="AXQ6" s="441"/>
      <c r="AXR6" s="441"/>
      <c r="AXS6" s="441"/>
      <c r="AXT6" s="441"/>
      <c r="AXU6" s="442"/>
      <c r="AXW6" s="456"/>
      <c r="AXX6" s="441"/>
      <c r="AXY6" s="441"/>
      <c r="AXZ6" s="441"/>
      <c r="AYA6" s="441"/>
      <c r="AYB6" s="441"/>
      <c r="AYC6" s="441"/>
      <c r="AYD6" s="441"/>
      <c r="AYE6" s="441"/>
      <c r="AYF6" s="441"/>
      <c r="AYG6" s="441"/>
      <c r="AYH6" s="441"/>
      <c r="AYI6" s="441"/>
      <c r="AYJ6" s="442"/>
      <c r="AYL6" s="456"/>
      <c r="AYM6" s="441"/>
      <c r="AYN6" s="441"/>
      <c r="AYO6" s="441"/>
      <c r="AYP6" s="441"/>
      <c r="AYQ6" s="441"/>
      <c r="AYR6" s="441"/>
      <c r="AYS6" s="441"/>
      <c r="AYT6" s="441"/>
      <c r="AYU6" s="441"/>
      <c r="AYV6" s="441"/>
      <c r="AYW6" s="441"/>
      <c r="AYX6" s="441"/>
      <c r="AYY6" s="442"/>
      <c r="AZA6" s="456"/>
      <c r="AZB6" s="441"/>
      <c r="AZC6" s="441"/>
      <c r="AZD6" s="441"/>
      <c r="AZE6" s="441"/>
      <c r="AZF6" s="441"/>
      <c r="AZG6" s="441"/>
      <c r="AZH6" s="441"/>
      <c r="AZI6" s="441"/>
      <c r="AZJ6" s="441"/>
      <c r="AZK6" s="441"/>
      <c r="AZL6" s="441"/>
      <c r="AZM6" s="441"/>
      <c r="AZN6" s="442"/>
      <c r="AZP6" s="456"/>
      <c r="AZQ6" s="441"/>
      <c r="AZR6" s="441"/>
      <c r="AZS6" s="441"/>
      <c r="AZT6" s="441"/>
      <c r="AZU6" s="441"/>
      <c r="AZV6" s="441"/>
      <c r="AZW6" s="441"/>
      <c r="AZX6" s="441"/>
      <c r="AZY6" s="441"/>
      <c r="AZZ6" s="441"/>
      <c r="BAA6" s="441"/>
      <c r="BAB6" s="441"/>
      <c r="BAC6" s="442"/>
      <c r="BAE6" s="456"/>
      <c r="BAF6" s="441"/>
      <c r="BAG6" s="441"/>
      <c r="BAH6" s="441"/>
      <c r="BAI6" s="441"/>
      <c r="BAJ6" s="441"/>
      <c r="BAK6" s="441"/>
      <c r="BAL6" s="441"/>
      <c r="BAM6" s="441"/>
      <c r="BAN6" s="441"/>
      <c r="BAO6" s="441"/>
      <c r="BAP6" s="441"/>
      <c r="BAQ6" s="441"/>
      <c r="BAR6" s="442"/>
      <c r="BAT6" s="456"/>
      <c r="BAU6" s="441"/>
      <c r="BAV6" s="441"/>
      <c r="BAW6" s="441"/>
      <c r="BAX6" s="441"/>
      <c r="BAY6" s="441"/>
      <c r="BAZ6" s="441"/>
      <c r="BBA6" s="441"/>
      <c r="BBB6" s="441"/>
      <c r="BBC6" s="441"/>
      <c r="BBD6" s="441"/>
      <c r="BBE6" s="441"/>
      <c r="BBF6" s="441"/>
      <c r="BBG6" s="442"/>
      <c r="BBI6" s="456"/>
      <c r="BBJ6" s="441"/>
      <c r="BBK6" s="441"/>
      <c r="BBL6" s="441"/>
      <c r="BBM6" s="441"/>
      <c r="BBN6" s="441"/>
      <c r="BBO6" s="441"/>
      <c r="BBP6" s="441"/>
      <c r="BBQ6" s="441"/>
      <c r="BBR6" s="441"/>
      <c r="BBS6" s="441"/>
      <c r="BBT6" s="441"/>
      <c r="BBU6" s="441"/>
      <c r="BBV6" s="442"/>
      <c r="BBX6" s="456"/>
      <c r="BBY6" s="441"/>
      <c r="BBZ6" s="441"/>
      <c r="BCA6" s="441"/>
      <c r="BCB6" s="441"/>
      <c r="BCC6" s="441"/>
      <c r="BCD6" s="441"/>
      <c r="BCE6" s="441"/>
      <c r="BCF6" s="441"/>
      <c r="BCG6" s="441"/>
      <c r="BCH6" s="441"/>
      <c r="BCI6" s="441"/>
      <c r="BCJ6" s="441"/>
      <c r="BCK6" s="442"/>
      <c r="BCM6" s="456"/>
      <c r="BCN6" s="441"/>
      <c r="BCO6" s="441"/>
      <c r="BCP6" s="441"/>
      <c r="BCQ6" s="441"/>
      <c r="BCR6" s="441"/>
      <c r="BCS6" s="441"/>
      <c r="BCT6" s="441"/>
      <c r="BCU6" s="441"/>
      <c r="BCV6" s="441"/>
      <c r="BCW6" s="441"/>
      <c r="BCX6" s="441"/>
      <c r="BCY6" s="441"/>
      <c r="BCZ6" s="442"/>
      <c r="BDB6" s="456"/>
      <c r="BDC6" s="441"/>
      <c r="BDD6" s="441"/>
      <c r="BDE6" s="441"/>
      <c r="BDF6" s="441"/>
      <c r="BDG6" s="441"/>
      <c r="BDH6" s="441"/>
      <c r="BDI6" s="441"/>
      <c r="BDJ6" s="441"/>
      <c r="BDK6" s="441"/>
      <c r="BDL6" s="441"/>
      <c r="BDM6" s="441"/>
      <c r="BDN6" s="441"/>
      <c r="BDO6" s="442"/>
      <c r="BDQ6" s="456"/>
      <c r="BDR6" s="441"/>
      <c r="BDS6" s="441"/>
      <c r="BDT6" s="441"/>
      <c r="BDU6" s="441"/>
      <c r="BDV6" s="441"/>
      <c r="BDW6" s="441"/>
      <c r="BDX6" s="441"/>
      <c r="BDY6" s="441"/>
      <c r="BDZ6" s="441"/>
      <c r="BEA6" s="441"/>
      <c r="BEB6" s="441"/>
      <c r="BEC6" s="441"/>
      <c r="BED6" s="442"/>
      <c r="BEF6" s="456"/>
      <c r="BEG6" s="441"/>
      <c r="BEH6" s="441"/>
      <c r="BEI6" s="441"/>
      <c r="BEJ6" s="441"/>
      <c r="BEK6" s="441"/>
      <c r="BEL6" s="441"/>
      <c r="BEM6" s="441"/>
      <c r="BEN6" s="441"/>
      <c r="BEO6" s="441"/>
      <c r="BEP6" s="441"/>
      <c r="BEQ6" s="441"/>
      <c r="BER6" s="441"/>
      <c r="BES6" s="442"/>
      <c r="BEU6" s="456"/>
      <c r="BEV6" s="441"/>
      <c r="BEW6" s="441"/>
      <c r="BEX6" s="441"/>
      <c r="BEY6" s="441"/>
      <c r="BEZ6" s="441"/>
      <c r="BFA6" s="441"/>
      <c r="BFB6" s="441"/>
      <c r="BFC6" s="441"/>
      <c r="BFD6" s="441"/>
      <c r="BFE6" s="441"/>
      <c r="BFF6" s="441"/>
      <c r="BFG6" s="441"/>
      <c r="BFH6" s="442"/>
      <c r="BFJ6" s="456"/>
      <c r="BFK6" s="441"/>
      <c r="BFL6" s="441"/>
      <c r="BFM6" s="441"/>
      <c r="BFN6" s="441"/>
      <c r="BFO6" s="441"/>
      <c r="BFP6" s="441"/>
      <c r="BFQ6" s="441"/>
      <c r="BFR6" s="441"/>
      <c r="BFS6" s="441"/>
      <c r="BFT6" s="441"/>
      <c r="BFU6" s="441"/>
      <c r="BFV6" s="441"/>
      <c r="BFW6" s="442"/>
      <c r="BFY6" s="456"/>
      <c r="BFZ6" s="441"/>
      <c r="BGA6" s="441"/>
      <c r="BGB6" s="441"/>
      <c r="BGC6" s="441"/>
      <c r="BGD6" s="441"/>
      <c r="BGE6" s="441"/>
      <c r="BGF6" s="441"/>
      <c r="BGG6" s="441"/>
      <c r="BGH6" s="441"/>
      <c r="BGI6" s="441"/>
      <c r="BGJ6" s="441"/>
      <c r="BGK6" s="441"/>
      <c r="BGL6" s="442"/>
      <c r="BGN6" s="456"/>
      <c r="BGO6" s="441"/>
      <c r="BGP6" s="441"/>
      <c r="BGQ6" s="441"/>
      <c r="BGR6" s="441"/>
      <c r="BGS6" s="441"/>
      <c r="BGT6" s="441"/>
      <c r="BGU6" s="441"/>
      <c r="BGV6" s="441"/>
      <c r="BGW6" s="441"/>
      <c r="BGX6" s="441"/>
      <c r="BGY6" s="441"/>
      <c r="BGZ6" s="441"/>
      <c r="BHA6" s="442"/>
      <c r="BHC6" s="456"/>
      <c r="BHD6" s="441"/>
      <c r="BHE6" s="441"/>
      <c r="BHF6" s="441"/>
      <c r="BHG6" s="441"/>
      <c r="BHH6" s="441"/>
      <c r="BHI6" s="441"/>
      <c r="BHJ6" s="441"/>
      <c r="BHK6" s="441"/>
      <c r="BHL6" s="441"/>
      <c r="BHM6" s="441"/>
      <c r="BHN6" s="441"/>
      <c r="BHO6" s="441"/>
      <c r="BHP6" s="442"/>
      <c r="BHR6" s="456"/>
      <c r="BHS6" s="441"/>
      <c r="BHT6" s="441"/>
      <c r="BHU6" s="441"/>
      <c r="BHV6" s="441"/>
      <c r="BHW6" s="441"/>
      <c r="BHX6" s="441"/>
      <c r="BHY6" s="441"/>
      <c r="BHZ6" s="441"/>
      <c r="BIA6" s="441"/>
      <c r="BIB6" s="441"/>
      <c r="BIC6" s="441"/>
      <c r="BID6" s="441"/>
      <c r="BIE6" s="442"/>
      <c r="BIG6" s="456"/>
      <c r="BIH6" s="441"/>
      <c r="BII6" s="441"/>
      <c r="BIJ6" s="441"/>
      <c r="BIK6" s="441"/>
      <c r="BIL6" s="441"/>
      <c r="BIM6" s="441"/>
      <c r="BIN6" s="441"/>
      <c r="BIO6" s="441"/>
      <c r="BIP6" s="441"/>
      <c r="BIQ6" s="441"/>
      <c r="BIR6" s="441"/>
      <c r="BIS6" s="441"/>
      <c r="BIT6" s="442"/>
      <c r="BIV6" s="456"/>
      <c r="BIW6" s="441"/>
      <c r="BIX6" s="441"/>
      <c r="BIY6" s="441"/>
      <c r="BIZ6" s="441"/>
      <c r="BJA6" s="441"/>
      <c r="BJB6" s="441"/>
      <c r="BJC6" s="441"/>
      <c r="BJD6" s="441"/>
      <c r="BJE6" s="441"/>
      <c r="BJF6" s="441"/>
      <c r="BJG6" s="441"/>
      <c r="BJH6" s="441"/>
      <c r="BJI6" s="442"/>
      <c r="BJK6" s="456"/>
      <c r="BJL6" s="441"/>
      <c r="BJM6" s="441"/>
      <c r="BJN6" s="441"/>
      <c r="BJO6" s="441"/>
      <c r="BJP6" s="441"/>
      <c r="BJQ6" s="441"/>
      <c r="BJR6" s="441"/>
      <c r="BJS6" s="441"/>
      <c r="BJT6" s="441"/>
      <c r="BJU6" s="441"/>
      <c r="BJV6" s="441"/>
      <c r="BJW6" s="441"/>
      <c r="BJX6" s="442"/>
      <c r="BJZ6" s="456"/>
      <c r="BKA6" s="441"/>
      <c r="BKB6" s="441"/>
      <c r="BKC6" s="441"/>
      <c r="BKD6" s="441"/>
      <c r="BKE6" s="441"/>
      <c r="BKF6" s="441"/>
      <c r="BKG6" s="441"/>
      <c r="BKH6" s="441"/>
      <c r="BKI6" s="441"/>
      <c r="BKJ6" s="441"/>
      <c r="BKK6" s="441"/>
      <c r="BKL6" s="441"/>
      <c r="BKM6" s="442"/>
      <c r="BKO6" s="456"/>
      <c r="BKP6" s="441"/>
      <c r="BKQ6" s="441"/>
      <c r="BKR6" s="441"/>
      <c r="BKS6" s="441"/>
      <c r="BKT6" s="441"/>
      <c r="BKU6" s="441"/>
      <c r="BKV6" s="441"/>
      <c r="BKW6" s="441"/>
      <c r="BKX6" s="441"/>
      <c r="BKY6" s="441"/>
      <c r="BKZ6" s="441"/>
      <c r="BLA6" s="441"/>
      <c r="BLB6" s="442"/>
      <c r="BLD6" s="456"/>
      <c r="BLE6" s="441"/>
      <c r="BLF6" s="441"/>
      <c r="BLG6" s="441"/>
      <c r="BLH6" s="441"/>
      <c r="BLI6" s="441"/>
      <c r="BLJ6" s="441"/>
      <c r="BLK6" s="441"/>
      <c r="BLL6" s="441"/>
      <c r="BLM6" s="441"/>
      <c r="BLN6" s="441"/>
      <c r="BLO6" s="441"/>
      <c r="BLP6" s="441"/>
      <c r="BLQ6" s="442"/>
      <c r="BLS6" s="456"/>
      <c r="BLT6" s="441"/>
      <c r="BLU6" s="441"/>
      <c r="BLV6" s="441"/>
      <c r="BLW6" s="441"/>
      <c r="BLX6" s="441"/>
      <c r="BLY6" s="441"/>
      <c r="BLZ6" s="441"/>
      <c r="BMA6" s="441"/>
      <c r="BMB6" s="441"/>
      <c r="BMC6" s="441"/>
      <c r="BMD6" s="441"/>
      <c r="BME6" s="441"/>
      <c r="BMF6" s="442"/>
      <c r="BMH6" s="456"/>
      <c r="BMI6" s="441"/>
      <c r="BMJ6" s="441"/>
      <c r="BMK6" s="441"/>
      <c r="BML6" s="441"/>
      <c r="BMM6" s="441"/>
      <c r="BMN6" s="441"/>
      <c r="BMO6" s="441"/>
      <c r="BMP6" s="441"/>
      <c r="BMQ6" s="441"/>
      <c r="BMR6" s="441"/>
      <c r="BMS6" s="441"/>
      <c r="BMT6" s="441"/>
      <c r="BMU6" s="442"/>
      <c r="BMW6" s="456"/>
      <c r="BMX6" s="441"/>
      <c r="BMY6" s="441"/>
      <c r="BMZ6" s="441"/>
      <c r="BNA6" s="441"/>
      <c r="BNB6" s="441"/>
      <c r="BNC6" s="441"/>
      <c r="BND6" s="441"/>
      <c r="BNE6" s="441"/>
      <c r="BNF6" s="441"/>
      <c r="BNG6" s="441"/>
      <c r="BNH6" s="441"/>
      <c r="BNI6" s="441"/>
      <c r="BNJ6" s="442"/>
      <c r="BNL6" s="456"/>
      <c r="BNM6" s="441"/>
      <c r="BNN6" s="441"/>
      <c r="BNO6" s="441"/>
      <c r="BNP6" s="441"/>
      <c r="BNQ6" s="441"/>
      <c r="BNR6" s="441"/>
      <c r="BNS6" s="441"/>
      <c r="BNT6" s="441"/>
      <c r="BNU6" s="441"/>
      <c r="BNV6" s="441"/>
      <c r="BNW6" s="441"/>
      <c r="BNX6" s="441"/>
      <c r="BNY6" s="442"/>
      <c r="BOA6" s="456"/>
      <c r="BOB6" s="441"/>
      <c r="BOC6" s="441"/>
      <c r="BOD6" s="441"/>
      <c r="BOE6" s="441"/>
      <c r="BOF6" s="441"/>
      <c r="BOG6" s="441"/>
      <c r="BOH6" s="441"/>
      <c r="BOI6" s="441"/>
      <c r="BOJ6" s="441"/>
      <c r="BOK6" s="441"/>
      <c r="BOL6" s="441"/>
      <c r="BOM6" s="441"/>
      <c r="BON6" s="442"/>
      <c r="BOP6" s="456"/>
      <c r="BOQ6" s="441"/>
      <c r="BOR6" s="441"/>
      <c r="BOS6" s="441"/>
      <c r="BOT6" s="441"/>
      <c r="BOU6" s="441"/>
      <c r="BOV6" s="441"/>
      <c r="BOW6" s="441"/>
      <c r="BOX6" s="441"/>
      <c r="BOY6" s="441"/>
      <c r="BOZ6" s="441"/>
      <c r="BPA6" s="441"/>
      <c r="BPB6" s="441"/>
      <c r="BPC6" s="442"/>
      <c r="BPE6" s="456"/>
      <c r="BPF6" s="441"/>
      <c r="BPG6" s="441"/>
      <c r="BPH6" s="441"/>
      <c r="BPI6" s="441"/>
      <c r="BPJ6" s="441"/>
      <c r="BPK6" s="441"/>
      <c r="BPL6" s="441"/>
      <c r="BPM6" s="441"/>
      <c r="BPN6" s="441"/>
      <c r="BPO6" s="441"/>
      <c r="BPP6" s="441"/>
      <c r="BPQ6" s="441"/>
      <c r="BPR6" s="442"/>
      <c r="BPT6" s="456"/>
      <c r="BPU6" s="441"/>
      <c r="BPV6" s="441"/>
      <c r="BPW6" s="441"/>
      <c r="BPX6" s="441"/>
      <c r="BPY6" s="441"/>
      <c r="BPZ6" s="441"/>
      <c r="BQA6" s="441"/>
      <c r="BQB6" s="441"/>
      <c r="BQC6" s="441"/>
      <c r="BQD6" s="441"/>
      <c r="BQE6" s="441"/>
      <c r="BQF6" s="441"/>
      <c r="BQG6" s="442"/>
      <c r="BQI6" s="456"/>
      <c r="BQJ6" s="441"/>
      <c r="BQK6" s="441"/>
      <c r="BQL6" s="441"/>
      <c r="BQM6" s="441"/>
      <c r="BQN6" s="441"/>
      <c r="BQO6" s="441"/>
      <c r="BQP6" s="441"/>
      <c r="BQQ6" s="441"/>
      <c r="BQR6" s="441"/>
      <c r="BQS6" s="441"/>
      <c r="BQT6" s="441"/>
      <c r="BQU6" s="441"/>
      <c r="BQV6" s="442"/>
      <c r="BQX6" s="456"/>
      <c r="BQY6" s="441"/>
      <c r="BQZ6" s="441"/>
      <c r="BRA6" s="441"/>
      <c r="BRB6" s="441"/>
      <c r="BRC6" s="441"/>
      <c r="BRD6" s="441"/>
      <c r="BRE6" s="441"/>
      <c r="BRF6" s="441"/>
      <c r="BRG6" s="441"/>
      <c r="BRH6" s="441"/>
      <c r="BRI6" s="441"/>
      <c r="BRJ6" s="441"/>
      <c r="BRK6" s="442"/>
      <c r="BRM6" s="456"/>
      <c r="BRN6" s="441"/>
      <c r="BRO6" s="441"/>
      <c r="BRP6" s="441"/>
      <c r="BRQ6" s="441"/>
      <c r="BRR6" s="441"/>
      <c r="BRS6" s="441"/>
      <c r="BRT6" s="441"/>
      <c r="BRU6" s="441"/>
      <c r="BRV6" s="441"/>
      <c r="BRW6" s="441"/>
      <c r="BRX6" s="441"/>
      <c r="BRY6" s="441"/>
      <c r="BRZ6" s="442"/>
      <c r="BSB6" s="456"/>
      <c r="BSC6" s="441"/>
      <c r="BSD6" s="441"/>
      <c r="BSE6" s="441"/>
      <c r="BSF6" s="441"/>
      <c r="BSG6" s="441"/>
      <c r="BSH6" s="441"/>
      <c r="BSI6" s="441"/>
      <c r="BSJ6" s="441"/>
      <c r="BSK6" s="441"/>
      <c r="BSL6" s="441"/>
      <c r="BSM6" s="441"/>
      <c r="BSN6" s="441"/>
      <c r="BSO6" s="442"/>
      <c r="BSQ6" s="456"/>
      <c r="BSR6" s="441"/>
      <c r="BSS6" s="441"/>
      <c r="BST6" s="441"/>
      <c r="BSU6" s="441"/>
      <c r="BSV6" s="441"/>
      <c r="BSW6" s="441"/>
      <c r="BSX6" s="441"/>
      <c r="BSY6" s="441"/>
      <c r="BSZ6" s="441"/>
      <c r="BTA6" s="441"/>
      <c r="BTB6" s="441"/>
      <c r="BTC6" s="441"/>
      <c r="BTD6" s="442"/>
      <c r="BTF6" s="456"/>
      <c r="BTG6" s="441"/>
      <c r="BTH6" s="441"/>
      <c r="BTI6" s="441"/>
      <c r="BTJ6" s="441"/>
      <c r="BTK6" s="441"/>
      <c r="BTL6" s="441"/>
      <c r="BTM6" s="441"/>
      <c r="BTN6" s="441"/>
      <c r="BTO6" s="441"/>
      <c r="BTP6" s="441"/>
      <c r="BTQ6" s="441"/>
      <c r="BTR6" s="441"/>
      <c r="BTS6" s="442"/>
      <c r="BTU6" s="456"/>
      <c r="BTV6" s="441"/>
      <c r="BTW6" s="441"/>
      <c r="BTX6" s="441"/>
      <c r="BTY6" s="441"/>
      <c r="BTZ6" s="441"/>
      <c r="BUA6" s="441"/>
      <c r="BUB6" s="441"/>
      <c r="BUC6" s="441"/>
      <c r="BUD6" s="441"/>
      <c r="BUE6" s="441"/>
      <c r="BUF6" s="441"/>
      <c r="BUG6" s="441"/>
      <c r="BUH6" s="442"/>
      <c r="BUJ6" s="456"/>
      <c r="BUK6" s="441"/>
      <c r="BUL6" s="441"/>
      <c r="BUM6" s="441"/>
      <c r="BUN6" s="441"/>
      <c r="BUO6" s="441"/>
      <c r="BUP6" s="441"/>
      <c r="BUQ6" s="441"/>
      <c r="BUR6" s="441"/>
      <c r="BUS6" s="441"/>
      <c r="BUT6" s="441"/>
      <c r="BUU6" s="441"/>
      <c r="BUV6" s="441"/>
      <c r="BUW6" s="442"/>
      <c r="BUY6" s="456"/>
      <c r="BUZ6" s="441"/>
      <c r="BVA6" s="441"/>
      <c r="BVB6" s="441"/>
      <c r="BVC6" s="441"/>
      <c r="BVD6" s="441"/>
      <c r="BVE6" s="441"/>
      <c r="BVF6" s="441"/>
      <c r="BVG6" s="441"/>
      <c r="BVH6" s="441"/>
      <c r="BVI6" s="441"/>
      <c r="BVJ6" s="441"/>
      <c r="BVK6" s="441"/>
      <c r="BVL6" s="442"/>
      <c r="BVN6" s="456"/>
      <c r="BVO6" s="441"/>
      <c r="BVP6" s="441"/>
      <c r="BVQ6" s="441"/>
      <c r="BVR6" s="441"/>
      <c r="BVS6" s="441"/>
      <c r="BVT6" s="441"/>
      <c r="BVU6" s="441"/>
      <c r="BVV6" s="441"/>
      <c r="BVW6" s="441"/>
      <c r="BVX6" s="441"/>
      <c r="BVY6" s="441"/>
      <c r="BVZ6" s="441"/>
      <c r="BWA6" s="442"/>
    </row>
    <row r="7" spans="1:1951" ht="15" customHeight="1" x14ac:dyDescent="0.2">
      <c r="B7" s="444" t="s">
        <v>314</v>
      </c>
      <c r="C7" s="450">
        <f t="shared" ref="C7:P7" si="0">SUM(C8+C12+C17)</f>
        <v>0</v>
      </c>
      <c r="D7" s="450">
        <f t="shared" si="0"/>
        <v>0</v>
      </c>
      <c r="E7" s="450">
        <f t="shared" si="0"/>
        <v>0</v>
      </c>
      <c r="F7" s="450">
        <f t="shared" si="0"/>
        <v>0</v>
      </c>
      <c r="G7" s="450">
        <f t="shared" si="0"/>
        <v>0</v>
      </c>
      <c r="H7" s="450">
        <f t="shared" si="0"/>
        <v>0</v>
      </c>
      <c r="I7" s="450">
        <f t="shared" si="0"/>
        <v>0</v>
      </c>
      <c r="J7" s="450">
        <f t="shared" si="0"/>
        <v>0</v>
      </c>
      <c r="K7" s="450">
        <f t="shared" si="0"/>
        <v>0</v>
      </c>
      <c r="L7" s="450">
        <f t="shared" si="0"/>
        <v>0</v>
      </c>
      <c r="M7" s="450">
        <f t="shared" si="0"/>
        <v>0</v>
      </c>
      <c r="N7" s="450">
        <f t="shared" si="0"/>
        <v>0</v>
      </c>
      <c r="O7" s="462">
        <f t="shared" si="0"/>
        <v>0</v>
      </c>
      <c r="P7" s="451">
        <f t="shared" si="0"/>
        <v>0</v>
      </c>
      <c r="R7" s="457">
        <f t="shared" ref="R7:AE7" si="1">SUM(R8+R12+R17)</f>
        <v>0</v>
      </c>
      <c r="S7" s="450">
        <f t="shared" si="1"/>
        <v>0</v>
      </c>
      <c r="T7" s="450">
        <f t="shared" si="1"/>
        <v>0</v>
      </c>
      <c r="U7" s="450">
        <f t="shared" si="1"/>
        <v>0</v>
      </c>
      <c r="V7" s="450">
        <f t="shared" si="1"/>
        <v>0</v>
      </c>
      <c r="W7" s="450">
        <f t="shared" si="1"/>
        <v>0</v>
      </c>
      <c r="X7" s="450">
        <f t="shared" si="1"/>
        <v>0</v>
      </c>
      <c r="Y7" s="450">
        <f t="shared" si="1"/>
        <v>0</v>
      </c>
      <c r="Z7" s="450">
        <f t="shared" si="1"/>
        <v>0</v>
      </c>
      <c r="AA7" s="450">
        <f t="shared" si="1"/>
        <v>0</v>
      </c>
      <c r="AB7" s="450">
        <f t="shared" si="1"/>
        <v>0</v>
      </c>
      <c r="AC7" s="450">
        <f t="shared" si="1"/>
        <v>0</v>
      </c>
      <c r="AD7" s="462">
        <f t="shared" si="1"/>
        <v>0</v>
      </c>
      <c r="AE7" s="451">
        <f t="shared" si="1"/>
        <v>0</v>
      </c>
      <c r="AG7" s="457">
        <f t="shared" ref="AG7:AT7" si="2">SUM(AG8+AG12+AG17)</f>
        <v>0</v>
      </c>
      <c r="AH7" s="450">
        <f t="shared" si="2"/>
        <v>0</v>
      </c>
      <c r="AI7" s="450">
        <f t="shared" si="2"/>
        <v>0</v>
      </c>
      <c r="AJ7" s="450">
        <f t="shared" si="2"/>
        <v>0</v>
      </c>
      <c r="AK7" s="450">
        <f t="shared" si="2"/>
        <v>0</v>
      </c>
      <c r="AL7" s="450">
        <f t="shared" si="2"/>
        <v>0</v>
      </c>
      <c r="AM7" s="450">
        <f t="shared" si="2"/>
        <v>0</v>
      </c>
      <c r="AN7" s="450">
        <f t="shared" si="2"/>
        <v>0</v>
      </c>
      <c r="AO7" s="450">
        <f t="shared" si="2"/>
        <v>0</v>
      </c>
      <c r="AP7" s="450">
        <f t="shared" si="2"/>
        <v>0</v>
      </c>
      <c r="AQ7" s="450">
        <f t="shared" si="2"/>
        <v>0</v>
      </c>
      <c r="AR7" s="450">
        <f t="shared" si="2"/>
        <v>0</v>
      </c>
      <c r="AS7" s="462">
        <f t="shared" si="2"/>
        <v>0</v>
      </c>
      <c r="AT7" s="451">
        <f t="shared" si="2"/>
        <v>0</v>
      </c>
      <c r="AV7" s="457">
        <f t="shared" ref="AV7:BI7" si="3">SUM(AV8+AV12+AV17)</f>
        <v>0</v>
      </c>
      <c r="AW7" s="450">
        <f t="shared" si="3"/>
        <v>0</v>
      </c>
      <c r="AX7" s="450">
        <f t="shared" si="3"/>
        <v>0</v>
      </c>
      <c r="AY7" s="450">
        <f t="shared" si="3"/>
        <v>0</v>
      </c>
      <c r="AZ7" s="450">
        <f t="shared" si="3"/>
        <v>0</v>
      </c>
      <c r="BA7" s="450">
        <f t="shared" si="3"/>
        <v>0</v>
      </c>
      <c r="BB7" s="450">
        <f t="shared" si="3"/>
        <v>0</v>
      </c>
      <c r="BC7" s="450">
        <f t="shared" si="3"/>
        <v>0</v>
      </c>
      <c r="BD7" s="450">
        <f t="shared" si="3"/>
        <v>0</v>
      </c>
      <c r="BE7" s="450">
        <f t="shared" si="3"/>
        <v>0</v>
      </c>
      <c r="BF7" s="450">
        <f t="shared" si="3"/>
        <v>0</v>
      </c>
      <c r="BG7" s="450">
        <f t="shared" si="3"/>
        <v>0</v>
      </c>
      <c r="BH7" s="462">
        <f t="shared" si="3"/>
        <v>0</v>
      </c>
      <c r="BI7" s="451">
        <f t="shared" si="3"/>
        <v>0</v>
      </c>
      <c r="BK7" s="457">
        <f t="shared" ref="BK7:BX7" si="4">SUM(BK8+BK12+BK17)</f>
        <v>0</v>
      </c>
      <c r="BL7" s="450">
        <f t="shared" si="4"/>
        <v>0</v>
      </c>
      <c r="BM7" s="450">
        <f t="shared" si="4"/>
        <v>0</v>
      </c>
      <c r="BN7" s="450">
        <f t="shared" si="4"/>
        <v>0</v>
      </c>
      <c r="BO7" s="450">
        <f t="shared" si="4"/>
        <v>0</v>
      </c>
      <c r="BP7" s="450">
        <f t="shared" si="4"/>
        <v>0</v>
      </c>
      <c r="BQ7" s="450">
        <f t="shared" si="4"/>
        <v>0</v>
      </c>
      <c r="BR7" s="450">
        <f t="shared" si="4"/>
        <v>0</v>
      </c>
      <c r="BS7" s="450">
        <f t="shared" si="4"/>
        <v>0</v>
      </c>
      <c r="BT7" s="450">
        <f t="shared" si="4"/>
        <v>0</v>
      </c>
      <c r="BU7" s="450">
        <f t="shared" si="4"/>
        <v>0</v>
      </c>
      <c r="BV7" s="450">
        <f t="shared" si="4"/>
        <v>0</v>
      </c>
      <c r="BW7" s="462">
        <f t="shared" si="4"/>
        <v>0</v>
      </c>
      <c r="BX7" s="451">
        <f t="shared" si="4"/>
        <v>0</v>
      </c>
      <c r="BZ7" s="457">
        <f t="shared" ref="BZ7:CM7" si="5">SUM(BZ8+BZ12+BZ17)</f>
        <v>0</v>
      </c>
      <c r="CA7" s="450">
        <f t="shared" si="5"/>
        <v>0</v>
      </c>
      <c r="CB7" s="450">
        <f t="shared" si="5"/>
        <v>0</v>
      </c>
      <c r="CC7" s="450">
        <f t="shared" si="5"/>
        <v>0</v>
      </c>
      <c r="CD7" s="450">
        <f t="shared" si="5"/>
        <v>0</v>
      </c>
      <c r="CE7" s="450">
        <f t="shared" si="5"/>
        <v>0</v>
      </c>
      <c r="CF7" s="450">
        <f t="shared" si="5"/>
        <v>0</v>
      </c>
      <c r="CG7" s="450">
        <f t="shared" si="5"/>
        <v>0</v>
      </c>
      <c r="CH7" s="450">
        <f t="shared" si="5"/>
        <v>0</v>
      </c>
      <c r="CI7" s="450">
        <f t="shared" si="5"/>
        <v>0</v>
      </c>
      <c r="CJ7" s="450">
        <f t="shared" si="5"/>
        <v>0</v>
      </c>
      <c r="CK7" s="450">
        <f t="shared" si="5"/>
        <v>0</v>
      </c>
      <c r="CL7" s="462">
        <f t="shared" si="5"/>
        <v>0</v>
      </c>
      <c r="CM7" s="451">
        <f t="shared" si="5"/>
        <v>0</v>
      </c>
      <c r="CO7" s="457">
        <f t="shared" ref="CO7:DB7" si="6">SUM(CO8+CO12+CO17)</f>
        <v>0</v>
      </c>
      <c r="CP7" s="450">
        <f t="shared" si="6"/>
        <v>0</v>
      </c>
      <c r="CQ7" s="450">
        <f t="shared" si="6"/>
        <v>0</v>
      </c>
      <c r="CR7" s="450">
        <f t="shared" si="6"/>
        <v>0</v>
      </c>
      <c r="CS7" s="450">
        <f t="shared" si="6"/>
        <v>0</v>
      </c>
      <c r="CT7" s="450">
        <f t="shared" si="6"/>
        <v>0</v>
      </c>
      <c r="CU7" s="450">
        <f t="shared" si="6"/>
        <v>0</v>
      </c>
      <c r="CV7" s="450">
        <f t="shared" si="6"/>
        <v>0</v>
      </c>
      <c r="CW7" s="450">
        <f t="shared" si="6"/>
        <v>0</v>
      </c>
      <c r="CX7" s="450">
        <f t="shared" si="6"/>
        <v>0</v>
      </c>
      <c r="CY7" s="450">
        <f t="shared" si="6"/>
        <v>0</v>
      </c>
      <c r="CZ7" s="450">
        <f t="shared" si="6"/>
        <v>0</v>
      </c>
      <c r="DA7" s="462">
        <f t="shared" si="6"/>
        <v>0</v>
      </c>
      <c r="DB7" s="451">
        <f t="shared" si="6"/>
        <v>0</v>
      </c>
      <c r="DD7" s="457">
        <f t="shared" ref="DD7:DQ7" si="7">SUM(DD8+DD12+DD17)</f>
        <v>0</v>
      </c>
      <c r="DE7" s="450">
        <f t="shared" si="7"/>
        <v>0</v>
      </c>
      <c r="DF7" s="450">
        <f t="shared" si="7"/>
        <v>0</v>
      </c>
      <c r="DG7" s="450">
        <f t="shared" si="7"/>
        <v>0</v>
      </c>
      <c r="DH7" s="450">
        <f t="shared" si="7"/>
        <v>0</v>
      </c>
      <c r="DI7" s="450">
        <f t="shared" si="7"/>
        <v>0</v>
      </c>
      <c r="DJ7" s="450">
        <f t="shared" si="7"/>
        <v>0</v>
      </c>
      <c r="DK7" s="450">
        <f t="shared" si="7"/>
        <v>0</v>
      </c>
      <c r="DL7" s="450">
        <f t="shared" si="7"/>
        <v>0</v>
      </c>
      <c r="DM7" s="450">
        <f t="shared" si="7"/>
        <v>0</v>
      </c>
      <c r="DN7" s="450">
        <f t="shared" si="7"/>
        <v>0</v>
      </c>
      <c r="DO7" s="450">
        <f t="shared" si="7"/>
        <v>0</v>
      </c>
      <c r="DP7" s="462">
        <f t="shared" si="7"/>
        <v>0</v>
      </c>
      <c r="DQ7" s="451">
        <f t="shared" si="7"/>
        <v>0</v>
      </c>
      <c r="DS7" s="457">
        <f t="shared" ref="DS7:EF7" si="8">SUM(DS8+DS12+DS17)</f>
        <v>0</v>
      </c>
      <c r="DT7" s="450">
        <f t="shared" si="8"/>
        <v>0</v>
      </c>
      <c r="DU7" s="450">
        <f t="shared" si="8"/>
        <v>0</v>
      </c>
      <c r="DV7" s="450">
        <f t="shared" si="8"/>
        <v>0</v>
      </c>
      <c r="DW7" s="450">
        <f t="shared" si="8"/>
        <v>0</v>
      </c>
      <c r="DX7" s="450">
        <f t="shared" si="8"/>
        <v>0</v>
      </c>
      <c r="DY7" s="450">
        <f t="shared" si="8"/>
        <v>0</v>
      </c>
      <c r="DZ7" s="450">
        <f t="shared" si="8"/>
        <v>0</v>
      </c>
      <c r="EA7" s="450">
        <f t="shared" si="8"/>
        <v>0</v>
      </c>
      <c r="EB7" s="450">
        <f t="shared" si="8"/>
        <v>0</v>
      </c>
      <c r="EC7" s="450">
        <f t="shared" si="8"/>
        <v>0</v>
      </c>
      <c r="ED7" s="450">
        <f t="shared" si="8"/>
        <v>0</v>
      </c>
      <c r="EE7" s="462">
        <f t="shared" si="8"/>
        <v>0</v>
      </c>
      <c r="EF7" s="451">
        <f t="shared" si="8"/>
        <v>0</v>
      </c>
      <c r="EH7" s="457">
        <f t="shared" ref="EH7:EU7" si="9">SUM(EH8+EH12+EH17)</f>
        <v>0</v>
      </c>
      <c r="EI7" s="450">
        <f t="shared" si="9"/>
        <v>0</v>
      </c>
      <c r="EJ7" s="450">
        <f t="shared" si="9"/>
        <v>0</v>
      </c>
      <c r="EK7" s="450">
        <f t="shared" si="9"/>
        <v>0</v>
      </c>
      <c r="EL7" s="450">
        <f t="shared" si="9"/>
        <v>0</v>
      </c>
      <c r="EM7" s="450">
        <f t="shared" si="9"/>
        <v>0</v>
      </c>
      <c r="EN7" s="450">
        <f t="shared" si="9"/>
        <v>0</v>
      </c>
      <c r="EO7" s="450">
        <f t="shared" si="9"/>
        <v>0</v>
      </c>
      <c r="EP7" s="450">
        <f t="shared" si="9"/>
        <v>0</v>
      </c>
      <c r="EQ7" s="450">
        <f t="shared" si="9"/>
        <v>0</v>
      </c>
      <c r="ER7" s="450">
        <f t="shared" si="9"/>
        <v>0</v>
      </c>
      <c r="ES7" s="450">
        <f t="shared" si="9"/>
        <v>0</v>
      </c>
      <c r="ET7" s="462">
        <f t="shared" si="9"/>
        <v>0</v>
      </c>
      <c r="EU7" s="451">
        <f t="shared" si="9"/>
        <v>0</v>
      </c>
      <c r="EW7" s="457">
        <f t="shared" ref="EW7:FJ7" si="10">SUM(EW8+EW12+EW17)</f>
        <v>0</v>
      </c>
      <c r="EX7" s="450">
        <f t="shared" si="10"/>
        <v>0</v>
      </c>
      <c r="EY7" s="450">
        <f t="shared" si="10"/>
        <v>0</v>
      </c>
      <c r="EZ7" s="450">
        <f t="shared" si="10"/>
        <v>0</v>
      </c>
      <c r="FA7" s="450">
        <f t="shared" si="10"/>
        <v>0</v>
      </c>
      <c r="FB7" s="450">
        <f t="shared" si="10"/>
        <v>0</v>
      </c>
      <c r="FC7" s="450">
        <f t="shared" si="10"/>
        <v>0</v>
      </c>
      <c r="FD7" s="450">
        <f t="shared" si="10"/>
        <v>0</v>
      </c>
      <c r="FE7" s="450">
        <f t="shared" si="10"/>
        <v>0</v>
      </c>
      <c r="FF7" s="450">
        <f t="shared" si="10"/>
        <v>0</v>
      </c>
      <c r="FG7" s="450">
        <f t="shared" si="10"/>
        <v>0</v>
      </c>
      <c r="FH7" s="450">
        <f t="shared" si="10"/>
        <v>0</v>
      </c>
      <c r="FI7" s="462">
        <f t="shared" si="10"/>
        <v>0</v>
      </c>
      <c r="FJ7" s="451">
        <f t="shared" si="10"/>
        <v>0</v>
      </c>
      <c r="FL7" s="457">
        <f t="shared" ref="FL7:FY7" si="11">SUM(FL8+FL12+FL17)</f>
        <v>0</v>
      </c>
      <c r="FM7" s="450">
        <f t="shared" si="11"/>
        <v>0</v>
      </c>
      <c r="FN7" s="450">
        <f t="shared" si="11"/>
        <v>0</v>
      </c>
      <c r="FO7" s="450">
        <f t="shared" si="11"/>
        <v>0</v>
      </c>
      <c r="FP7" s="450">
        <f t="shared" si="11"/>
        <v>0</v>
      </c>
      <c r="FQ7" s="450">
        <f t="shared" si="11"/>
        <v>0</v>
      </c>
      <c r="FR7" s="450">
        <f t="shared" si="11"/>
        <v>0</v>
      </c>
      <c r="FS7" s="450">
        <f t="shared" si="11"/>
        <v>0</v>
      </c>
      <c r="FT7" s="450">
        <f t="shared" si="11"/>
        <v>0</v>
      </c>
      <c r="FU7" s="450">
        <f t="shared" si="11"/>
        <v>0</v>
      </c>
      <c r="FV7" s="450">
        <f t="shared" si="11"/>
        <v>0</v>
      </c>
      <c r="FW7" s="450">
        <f t="shared" si="11"/>
        <v>0</v>
      </c>
      <c r="FX7" s="462">
        <f t="shared" si="11"/>
        <v>0</v>
      </c>
      <c r="FY7" s="451">
        <f t="shared" si="11"/>
        <v>0</v>
      </c>
      <c r="GA7" s="457">
        <f t="shared" ref="GA7:GN7" si="12">SUM(GA8+GA12+GA17)</f>
        <v>0</v>
      </c>
      <c r="GB7" s="450">
        <f t="shared" si="12"/>
        <v>0</v>
      </c>
      <c r="GC7" s="450">
        <f t="shared" si="12"/>
        <v>0</v>
      </c>
      <c r="GD7" s="450">
        <f t="shared" si="12"/>
        <v>0</v>
      </c>
      <c r="GE7" s="450">
        <f t="shared" si="12"/>
        <v>0</v>
      </c>
      <c r="GF7" s="450">
        <f t="shared" si="12"/>
        <v>0</v>
      </c>
      <c r="GG7" s="450">
        <f t="shared" si="12"/>
        <v>0</v>
      </c>
      <c r="GH7" s="450">
        <f t="shared" si="12"/>
        <v>0</v>
      </c>
      <c r="GI7" s="450">
        <f t="shared" si="12"/>
        <v>0</v>
      </c>
      <c r="GJ7" s="450">
        <f t="shared" si="12"/>
        <v>0</v>
      </c>
      <c r="GK7" s="450">
        <f t="shared" si="12"/>
        <v>0</v>
      </c>
      <c r="GL7" s="450">
        <f t="shared" si="12"/>
        <v>0</v>
      </c>
      <c r="GM7" s="462">
        <f t="shared" si="12"/>
        <v>0</v>
      </c>
      <c r="GN7" s="451">
        <f t="shared" si="12"/>
        <v>0</v>
      </c>
      <c r="GP7" s="457">
        <f t="shared" ref="GP7:HC7" si="13">SUM(GP8+GP12+GP17)</f>
        <v>0</v>
      </c>
      <c r="GQ7" s="450">
        <f t="shared" si="13"/>
        <v>0</v>
      </c>
      <c r="GR7" s="450">
        <f t="shared" si="13"/>
        <v>0</v>
      </c>
      <c r="GS7" s="450">
        <f t="shared" si="13"/>
        <v>0</v>
      </c>
      <c r="GT7" s="450">
        <f t="shared" si="13"/>
        <v>0</v>
      </c>
      <c r="GU7" s="450">
        <f t="shared" si="13"/>
        <v>0</v>
      </c>
      <c r="GV7" s="450">
        <f t="shared" si="13"/>
        <v>0</v>
      </c>
      <c r="GW7" s="450">
        <f t="shared" si="13"/>
        <v>0</v>
      </c>
      <c r="GX7" s="450">
        <f t="shared" si="13"/>
        <v>0</v>
      </c>
      <c r="GY7" s="450">
        <f t="shared" si="13"/>
        <v>0</v>
      </c>
      <c r="GZ7" s="450">
        <f t="shared" si="13"/>
        <v>0</v>
      </c>
      <c r="HA7" s="450">
        <f t="shared" si="13"/>
        <v>0</v>
      </c>
      <c r="HB7" s="462">
        <f t="shared" si="13"/>
        <v>0</v>
      </c>
      <c r="HC7" s="451">
        <f t="shared" si="13"/>
        <v>0</v>
      </c>
      <c r="HE7" s="457">
        <f t="shared" ref="HE7:HR7" si="14">SUM(HE8+HE12+HE17)</f>
        <v>0</v>
      </c>
      <c r="HF7" s="450">
        <f t="shared" si="14"/>
        <v>0</v>
      </c>
      <c r="HG7" s="450">
        <f t="shared" si="14"/>
        <v>0</v>
      </c>
      <c r="HH7" s="450">
        <f t="shared" si="14"/>
        <v>0</v>
      </c>
      <c r="HI7" s="450">
        <f t="shared" si="14"/>
        <v>0</v>
      </c>
      <c r="HJ7" s="450">
        <f t="shared" si="14"/>
        <v>0</v>
      </c>
      <c r="HK7" s="450">
        <f t="shared" si="14"/>
        <v>0</v>
      </c>
      <c r="HL7" s="450">
        <f t="shared" si="14"/>
        <v>0</v>
      </c>
      <c r="HM7" s="450">
        <f t="shared" si="14"/>
        <v>0</v>
      </c>
      <c r="HN7" s="450">
        <f t="shared" si="14"/>
        <v>0</v>
      </c>
      <c r="HO7" s="450">
        <f t="shared" si="14"/>
        <v>0</v>
      </c>
      <c r="HP7" s="450">
        <f t="shared" si="14"/>
        <v>0</v>
      </c>
      <c r="HQ7" s="462">
        <f t="shared" si="14"/>
        <v>0</v>
      </c>
      <c r="HR7" s="451">
        <f t="shared" si="14"/>
        <v>0</v>
      </c>
      <c r="HT7" s="457">
        <f t="shared" ref="HT7:IG7" si="15">SUM(HT8+HT12+HT17)</f>
        <v>0</v>
      </c>
      <c r="HU7" s="450">
        <f t="shared" si="15"/>
        <v>0</v>
      </c>
      <c r="HV7" s="450">
        <f t="shared" si="15"/>
        <v>0</v>
      </c>
      <c r="HW7" s="450">
        <f t="shared" si="15"/>
        <v>0</v>
      </c>
      <c r="HX7" s="450">
        <f t="shared" si="15"/>
        <v>0</v>
      </c>
      <c r="HY7" s="450">
        <f t="shared" si="15"/>
        <v>0</v>
      </c>
      <c r="HZ7" s="450">
        <f t="shared" si="15"/>
        <v>0</v>
      </c>
      <c r="IA7" s="450">
        <f t="shared" si="15"/>
        <v>0</v>
      </c>
      <c r="IB7" s="450">
        <f t="shared" si="15"/>
        <v>0</v>
      </c>
      <c r="IC7" s="450">
        <f t="shared" si="15"/>
        <v>0</v>
      </c>
      <c r="ID7" s="450">
        <f t="shared" si="15"/>
        <v>0</v>
      </c>
      <c r="IE7" s="450">
        <f t="shared" si="15"/>
        <v>0</v>
      </c>
      <c r="IF7" s="462">
        <f t="shared" si="15"/>
        <v>0</v>
      </c>
      <c r="IG7" s="451">
        <f t="shared" si="15"/>
        <v>0</v>
      </c>
      <c r="II7" s="457">
        <f t="shared" ref="II7:IV7" si="16">SUM(II8+II12+II17)</f>
        <v>0</v>
      </c>
      <c r="IJ7" s="450">
        <f t="shared" si="16"/>
        <v>0</v>
      </c>
      <c r="IK7" s="450">
        <f t="shared" si="16"/>
        <v>0</v>
      </c>
      <c r="IL7" s="450">
        <f t="shared" si="16"/>
        <v>0</v>
      </c>
      <c r="IM7" s="450">
        <f t="shared" si="16"/>
        <v>0</v>
      </c>
      <c r="IN7" s="450">
        <f t="shared" si="16"/>
        <v>0</v>
      </c>
      <c r="IO7" s="450">
        <f t="shared" si="16"/>
        <v>0</v>
      </c>
      <c r="IP7" s="450">
        <f t="shared" si="16"/>
        <v>0</v>
      </c>
      <c r="IQ7" s="450">
        <f t="shared" si="16"/>
        <v>0</v>
      </c>
      <c r="IR7" s="450">
        <f t="shared" si="16"/>
        <v>0</v>
      </c>
      <c r="IS7" s="450">
        <f t="shared" si="16"/>
        <v>0</v>
      </c>
      <c r="IT7" s="450">
        <f t="shared" si="16"/>
        <v>0</v>
      </c>
      <c r="IU7" s="462">
        <f t="shared" si="16"/>
        <v>0</v>
      </c>
      <c r="IV7" s="451">
        <f t="shared" si="16"/>
        <v>0</v>
      </c>
      <c r="IX7" s="457">
        <f t="shared" ref="IX7:JK7" si="17">SUM(IX8+IX12+IX17)</f>
        <v>0</v>
      </c>
      <c r="IY7" s="450">
        <f t="shared" si="17"/>
        <v>0</v>
      </c>
      <c r="IZ7" s="450">
        <f t="shared" si="17"/>
        <v>0</v>
      </c>
      <c r="JA7" s="450">
        <f t="shared" si="17"/>
        <v>0</v>
      </c>
      <c r="JB7" s="450">
        <f t="shared" si="17"/>
        <v>0</v>
      </c>
      <c r="JC7" s="450">
        <f t="shared" si="17"/>
        <v>0</v>
      </c>
      <c r="JD7" s="450">
        <f t="shared" si="17"/>
        <v>0</v>
      </c>
      <c r="JE7" s="450">
        <f t="shared" si="17"/>
        <v>0</v>
      </c>
      <c r="JF7" s="450">
        <f t="shared" si="17"/>
        <v>0</v>
      </c>
      <c r="JG7" s="450">
        <f t="shared" si="17"/>
        <v>0</v>
      </c>
      <c r="JH7" s="450">
        <f t="shared" si="17"/>
        <v>0</v>
      </c>
      <c r="JI7" s="450">
        <f t="shared" si="17"/>
        <v>0</v>
      </c>
      <c r="JJ7" s="462">
        <f t="shared" si="17"/>
        <v>0</v>
      </c>
      <c r="JK7" s="451">
        <f t="shared" si="17"/>
        <v>0</v>
      </c>
      <c r="JM7" s="457">
        <f t="shared" ref="JM7:JZ7" si="18">SUM(JM8+JM12+JM17)</f>
        <v>0</v>
      </c>
      <c r="JN7" s="450">
        <f t="shared" si="18"/>
        <v>0</v>
      </c>
      <c r="JO7" s="450">
        <f t="shared" si="18"/>
        <v>0</v>
      </c>
      <c r="JP7" s="450">
        <f t="shared" si="18"/>
        <v>0</v>
      </c>
      <c r="JQ7" s="450">
        <f t="shared" si="18"/>
        <v>0</v>
      </c>
      <c r="JR7" s="450">
        <f t="shared" si="18"/>
        <v>0</v>
      </c>
      <c r="JS7" s="450">
        <f t="shared" si="18"/>
        <v>0</v>
      </c>
      <c r="JT7" s="450">
        <f t="shared" si="18"/>
        <v>0</v>
      </c>
      <c r="JU7" s="450">
        <f t="shared" si="18"/>
        <v>0</v>
      </c>
      <c r="JV7" s="450">
        <f t="shared" si="18"/>
        <v>0</v>
      </c>
      <c r="JW7" s="450">
        <f t="shared" si="18"/>
        <v>0</v>
      </c>
      <c r="JX7" s="450">
        <f t="shared" si="18"/>
        <v>0</v>
      </c>
      <c r="JY7" s="462">
        <f t="shared" si="18"/>
        <v>0</v>
      </c>
      <c r="JZ7" s="451">
        <f t="shared" si="18"/>
        <v>0</v>
      </c>
      <c r="KB7" s="457">
        <f t="shared" ref="KB7:KO7" si="19">SUM(KB8+KB12+KB17)</f>
        <v>0</v>
      </c>
      <c r="KC7" s="450">
        <f t="shared" si="19"/>
        <v>0</v>
      </c>
      <c r="KD7" s="450">
        <f t="shared" si="19"/>
        <v>0</v>
      </c>
      <c r="KE7" s="450">
        <f t="shared" si="19"/>
        <v>0</v>
      </c>
      <c r="KF7" s="450">
        <f t="shared" si="19"/>
        <v>0</v>
      </c>
      <c r="KG7" s="450">
        <f t="shared" si="19"/>
        <v>0</v>
      </c>
      <c r="KH7" s="450">
        <f t="shared" si="19"/>
        <v>0</v>
      </c>
      <c r="KI7" s="450">
        <f t="shared" si="19"/>
        <v>0</v>
      </c>
      <c r="KJ7" s="450">
        <f t="shared" si="19"/>
        <v>0</v>
      </c>
      <c r="KK7" s="450">
        <f t="shared" si="19"/>
        <v>0</v>
      </c>
      <c r="KL7" s="450">
        <f t="shared" si="19"/>
        <v>0</v>
      </c>
      <c r="KM7" s="450">
        <f t="shared" si="19"/>
        <v>0</v>
      </c>
      <c r="KN7" s="462">
        <f t="shared" si="19"/>
        <v>0</v>
      </c>
      <c r="KO7" s="451">
        <f t="shared" si="19"/>
        <v>0</v>
      </c>
      <c r="KQ7" s="457">
        <f t="shared" ref="KQ7:LD7" si="20">SUM(KQ8+KQ12+KQ17)</f>
        <v>0</v>
      </c>
      <c r="KR7" s="450">
        <f t="shared" si="20"/>
        <v>0</v>
      </c>
      <c r="KS7" s="450">
        <f t="shared" si="20"/>
        <v>0</v>
      </c>
      <c r="KT7" s="450">
        <f t="shared" si="20"/>
        <v>0</v>
      </c>
      <c r="KU7" s="450">
        <f t="shared" si="20"/>
        <v>0</v>
      </c>
      <c r="KV7" s="450">
        <f t="shared" si="20"/>
        <v>0</v>
      </c>
      <c r="KW7" s="450">
        <f t="shared" si="20"/>
        <v>0</v>
      </c>
      <c r="KX7" s="450">
        <f t="shared" si="20"/>
        <v>0</v>
      </c>
      <c r="KY7" s="450">
        <f t="shared" si="20"/>
        <v>0</v>
      </c>
      <c r="KZ7" s="450">
        <f t="shared" si="20"/>
        <v>0</v>
      </c>
      <c r="LA7" s="450">
        <f t="shared" si="20"/>
        <v>0</v>
      </c>
      <c r="LB7" s="450">
        <f t="shared" si="20"/>
        <v>0</v>
      </c>
      <c r="LC7" s="462">
        <f t="shared" si="20"/>
        <v>0</v>
      </c>
      <c r="LD7" s="451">
        <f t="shared" si="20"/>
        <v>0</v>
      </c>
      <c r="LF7" s="457">
        <f t="shared" ref="LF7:LS7" si="21">SUM(LF8+LF12+LF17)</f>
        <v>0</v>
      </c>
      <c r="LG7" s="450">
        <f t="shared" si="21"/>
        <v>0</v>
      </c>
      <c r="LH7" s="450">
        <f t="shared" si="21"/>
        <v>0</v>
      </c>
      <c r="LI7" s="450">
        <f t="shared" si="21"/>
        <v>0</v>
      </c>
      <c r="LJ7" s="450">
        <f t="shared" si="21"/>
        <v>0</v>
      </c>
      <c r="LK7" s="450">
        <f t="shared" si="21"/>
        <v>0</v>
      </c>
      <c r="LL7" s="450">
        <f t="shared" si="21"/>
        <v>0</v>
      </c>
      <c r="LM7" s="450">
        <f t="shared" si="21"/>
        <v>0</v>
      </c>
      <c r="LN7" s="450">
        <f t="shared" si="21"/>
        <v>0</v>
      </c>
      <c r="LO7" s="450">
        <f t="shared" si="21"/>
        <v>0</v>
      </c>
      <c r="LP7" s="450">
        <f t="shared" si="21"/>
        <v>0</v>
      </c>
      <c r="LQ7" s="450">
        <f t="shared" si="21"/>
        <v>0</v>
      </c>
      <c r="LR7" s="462">
        <f t="shared" si="21"/>
        <v>0</v>
      </c>
      <c r="LS7" s="451">
        <f t="shared" si="21"/>
        <v>0</v>
      </c>
      <c r="LU7" s="457">
        <f t="shared" ref="LU7:MH7" si="22">SUM(LU8+LU12+LU17)</f>
        <v>0</v>
      </c>
      <c r="LV7" s="450">
        <f t="shared" si="22"/>
        <v>0</v>
      </c>
      <c r="LW7" s="450">
        <f t="shared" si="22"/>
        <v>0</v>
      </c>
      <c r="LX7" s="450">
        <f t="shared" si="22"/>
        <v>0</v>
      </c>
      <c r="LY7" s="450">
        <f t="shared" si="22"/>
        <v>0</v>
      </c>
      <c r="LZ7" s="450">
        <f t="shared" si="22"/>
        <v>0</v>
      </c>
      <c r="MA7" s="450">
        <f t="shared" si="22"/>
        <v>0</v>
      </c>
      <c r="MB7" s="450">
        <f t="shared" si="22"/>
        <v>0</v>
      </c>
      <c r="MC7" s="450">
        <f t="shared" si="22"/>
        <v>0</v>
      </c>
      <c r="MD7" s="450">
        <f t="shared" si="22"/>
        <v>0</v>
      </c>
      <c r="ME7" s="450">
        <f t="shared" si="22"/>
        <v>0</v>
      </c>
      <c r="MF7" s="450">
        <f t="shared" si="22"/>
        <v>0</v>
      </c>
      <c r="MG7" s="462">
        <f t="shared" si="22"/>
        <v>0</v>
      </c>
      <c r="MH7" s="451">
        <f t="shared" si="22"/>
        <v>0</v>
      </c>
      <c r="MJ7" s="457">
        <f t="shared" ref="MJ7:MW7" si="23">SUM(MJ8+MJ12+MJ17)</f>
        <v>0</v>
      </c>
      <c r="MK7" s="450">
        <f t="shared" si="23"/>
        <v>0</v>
      </c>
      <c r="ML7" s="450">
        <f t="shared" si="23"/>
        <v>0</v>
      </c>
      <c r="MM7" s="450">
        <f t="shared" si="23"/>
        <v>0</v>
      </c>
      <c r="MN7" s="450">
        <f t="shared" si="23"/>
        <v>0</v>
      </c>
      <c r="MO7" s="450">
        <f t="shared" si="23"/>
        <v>0</v>
      </c>
      <c r="MP7" s="450">
        <f t="shared" si="23"/>
        <v>0</v>
      </c>
      <c r="MQ7" s="450">
        <f t="shared" si="23"/>
        <v>0</v>
      </c>
      <c r="MR7" s="450">
        <f t="shared" si="23"/>
        <v>0</v>
      </c>
      <c r="MS7" s="450">
        <f t="shared" si="23"/>
        <v>0</v>
      </c>
      <c r="MT7" s="450">
        <f t="shared" si="23"/>
        <v>0</v>
      </c>
      <c r="MU7" s="450">
        <f t="shared" si="23"/>
        <v>0</v>
      </c>
      <c r="MV7" s="462">
        <f t="shared" si="23"/>
        <v>0</v>
      </c>
      <c r="MW7" s="451">
        <f t="shared" si="23"/>
        <v>0</v>
      </c>
      <c r="MY7" s="457">
        <f t="shared" ref="MY7:NL7" si="24">SUM(MY8+MY12+MY17)</f>
        <v>0</v>
      </c>
      <c r="MZ7" s="450">
        <f t="shared" si="24"/>
        <v>0</v>
      </c>
      <c r="NA7" s="450">
        <f t="shared" si="24"/>
        <v>0</v>
      </c>
      <c r="NB7" s="450">
        <f t="shared" si="24"/>
        <v>0</v>
      </c>
      <c r="NC7" s="450">
        <f t="shared" si="24"/>
        <v>0</v>
      </c>
      <c r="ND7" s="450">
        <f t="shared" si="24"/>
        <v>0</v>
      </c>
      <c r="NE7" s="450">
        <f t="shared" si="24"/>
        <v>0</v>
      </c>
      <c r="NF7" s="450">
        <f t="shared" si="24"/>
        <v>0</v>
      </c>
      <c r="NG7" s="450">
        <f t="shared" si="24"/>
        <v>0</v>
      </c>
      <c r="NH7" s="450">
        <f t="shared" si="24"/>
        <v>0</v>
      </c>
      <c r="NI7" s="450">
        <f t="shared" si="24"/>
        <v>0</v>
      </c>
      <c r="NJ7" s="450">
        <f t="shared" si="24"/>
        <v>0</v>
      </c>
      <c r="NK7" s="462">
        <f t="shared" si="24"/>
        <v>0</v>
      </c>
      <c r="NL7" s="451">
        <f t="shared" si="24"/>
        <v>0</v>
      </c>
      <c r="NN7" s="457">
        <f t="shared" ref="NN7:OA7" si="25">SUM(NN8+NN12+NN17)</f>
        <v>0</v>
      </c>
      <c r="NO7" s="450">
        <f t="shared" si="25"/>
        <v>0</v>
      </c>
      <c r="NP7" s="450">
        <f t="shared" si="25"/>
        <v>0</v>
      </c>
      <c r="NQ7" s="450">
        <f t="shared" si="25"/>
        <v>0</v>
      </c>
      <c r="NR7" s="450">
        <f t="shared" si="25"/>
        <v>0</v>
      </c>
      <c r="NS7" s="450">
        <f t="shared" si="25"/>
        <v>0</v>
      </c>
      <c r="NT7" s="450">
        <f t="shared" si="25"/>
        <v>0</v>
      </c>
      <c r="NU7" s="450">
        <f t="shared" si="25"/>
        <v>0</v>
      </c>
      <c r="NV7" s="450">
        <f t="shared" si="25"/>
        <v>0</v>
      </c>
      <c r="NW7" s="450">
        <f t="shared" si="25"/>
        <v>0</v>
      </c>
      <c r="NX7" s="450">
        <f t="shared" si="25"/>
        <v>0</v>
      </c>
      <c r="NY7" s="450">
        <f t="shared" si="25"/>
        <v>0</v>
      </c>
      <c r="NZ7" s="462">
        <f t="shared" si="25"/>
        <v>0</v>
      </c>
      <c r="OA7" s="451">
        <f t="shared" si="25"/>
        <v>0</v>
      </c>
      <c r="OC7" s="457">
        <f t="shared" ref="OC7:OP7" si="26">SUM(OC8+OC12+OC17)</f>
        <v>0</v>
      </c>
      <c r="OD7" s="450">
        <f t="shared" si="26"/>
        <v>0</v>
      </c>
      <c r="OE7" s="450">
        <f t="shared" si="26"/>
        <v>0</v>
      </c>
      <c r="OF7" s="450">
        <f t="shared" si="26"/>
        <v>0</v>
      </c>
      <c r="OG7" s="450">
        <f t="shared" si="26"/>
        <v>0</v>
      </c>
      <c r="OH7" s="450">
        <f t="shared" si="26"/>
        <v>0</v>
      </c>
      <c r="OI7" s="450">
        <f t="shared" si="26"/>
        <v>0</v>
      </c>
      <c r="OJ7" s="450">
        <f t="shared" si="26"/>
        <v>0</v>
      </c>
      <c r="OK7" s="450">
        <f t="shared" si="26"/>
        <v>0</v>
      </c>
      <c r="OL7" s="450">
        <f t="shared" si="26"/>
        <v>0</v>
      </c>
      <c r="OM7" s="450">
        <f t="shared" si="26"/>
        <v>0</v>
      </c>
      <c r="ON7" s="450">
        <f t="shared" si="26"/>
        <v>0</v>
      </c>
      <c r="OO7" s="462">
        <f t="shared" si="26"/>
        <v>0</v>
      </c>
      <c r="OP7" s="451">
        <f t="shared" si="26"/>
        <v>0</v>
      </c>
      <c r="OR7" s="457">
        <f t="shared" ref="OR7:PE7" si="27">SUM(OR8+OR12+OR17)</f>
        <v>0</v>
      </c>
      <c r="OS7" s="450">
        <f t="shared" si="27"/>
        <v>0</v>
      </c>
      <c r="OT7" s="450">
        <f t="shared" si="27"/>
        <v>0</v>
      </c>
      <c r="OU7" s="450">
        <f t="shared" si="27"/>
        <v>0</v>
      </c>
      <c r="OV7" s="450">
        <f t="shared" si="27"/>
        <v>0</v>
      </c>
      <c r="OW7" s="450">
        <f t="shared" si="27"/>
        <v>0</v>
      </c>
      <c r="OX7" s="450">
        <f t="shared" si="27"/>
        <v>0</v>
      </c>
      <c r="OY7" s="450">
        <f t="shared" si="27"/>
        <v>0</v>
      </c>
      <c r="OZ7" s="450">
        <f t="shared" si="27"/>
        <v>0</v>
      </c>
      <c r="PA7" s="450">
        <f t="shared" si="27"/>
        <v>0</v>
      </c>
      <c r="PB7" s="450">
        <f t="shared" si="27"/>
        <v>0</v>
      </c>
      <c r="PC7" s="450">
        <f t="shared" si="27"/>
        <v>0</v>
      </c>
      <c r="PD7" s="462">
        <f t="shared" si="27"/>
        <v>0</v>
      </c>
      <c r="PE7" s="451">
        <f t="shared" si="27"/>
        <v>0</v>
      </c>
      <c r="PG7" s="457">
        <f t="shared" ref="PG7:PT7" si="28">SUM(PG8+PG12+PG17)</f>
        <v>0</v>
      </c>
      <c r="PH7" s="450">
        <f t="shared" si="28"/>
        <v>0</v>
      </c>
      <c r="PI7" s="450">
        <f t="shared" si="28"/>
        <v>0</v>
      </c>
      <c r="PJ7" s="450">
        <f t="shared" si="28"/>
        <v>0</v>
      </c>
      <c r="PK7" s="450">
        <f t="shared" si="28"/>
        <v>0</v>
      </c>
      <c r="PL7" s="450">
        <f t="shared" si="28"/>
        <v>0</v>
      </c>
      <c r="PM7" s="450">
        <f t="shared" si="28"/>
        <v>0</v>
      </c>
      <c r="PN7" s="450">
        <f t="shared" si="28"/>
        <v>0</v>
      </c>
      <c r="PO7" s="450">
        <f t="shared" si="28"/>
        <v>0</v>
      </c>
      <c r="PP7" s="450">
        <f t="shared" si="28"/>
        <v>0</v>
      </c>
      <c r="PQ7" s="450">
        <f t="shared" si="28"/>
        <v>0</v>
      </c>
      <c r="PR7" s="450">
        <f t="shared" si="28"/>
        <v>0</v>
      </c>
      <c r="PS7" s="462">
        <f t="shared" si="28"/>
        <v>0</v>
      </c>
      <c r="PT7" s="451">
        <f t="shared" si="28"/>
        <v>0</v>
      </c>
      <c r="PV7" s="457">
        <f t="shared" ref="PV7:QI7" si="29">SUM(PV8+PV12+PV17)</f>
        <v>0</v>
      </c>
      <c r="PW7" s="450">
        <f t="shared" si="29"/>
        <v>0</v>
      </c>
      <c r="PX7" s="450">
        <f t="shared" si="29"/>
        <v>0</v>
      </c>
      <c r="PY7" s="450">
        <f t="shared" si="29"/>
        <v>0</v>
      </c>
      <c r="PZ7" s="450">
        <f t="shared" si="29"/>
        <v>0</v>
      </c>
      <c r="QA7" s="450">
        <f t="shared" si="29"/>
        <v>0</v>
      </c>
      <c r="QB7" s="450">
        <f t="shared" si="29"/>
        <v>0</v>
      </c>
      <c r="QC7" s="450">
        <f t="shared" si="29"/>
        <v>0</v>
      </c>
      <c r="QD7" s="450">
        <f t="shared" si="29"/>
        <v>0</v>
      </c>
      <c r="QE7" s="450">
        <f t="shared" si="29"/>
        <v>0</v>
      </c>
      <c r="QF7" s="450">
        <f t="shared" si="29"/>
        <v>0</v>
      </c>
      <c r="QG7" s="450">
        <f t="shared" si="29"/>
        <v>0</v>
      </c>
      <c r="QH7" s="462">
        <f t="shared" si="29"/>
        <v>0</v>
      </c>
      <c r="QI7" s="451">
        <f t="shared" si="29"/>
        <v>0</v>
      </c>
      <c r="QK7" s="457">
        <f t="shared" ref="QK7:QX7" si="30">SUM(QK8+QK12+QK17)</f>
        <v>0</v>
      </c>
      <c r="QL7" s="450">
        <f t="shared" si="30"/>
        <v>0</v>
      </c>
      <c r="QM7" s="450">
        <f t="shared" si="30"/>
        <v>0</v>
      </c>
      <c r="QN7" s="450">
        <f t="shared" si="30"/>
        <v>0</v>
      </c>
      <c r="QO7" s="450">
        <f t="shared" si="30"/>
        <v>0</v>
      </c>
      <c r="QP7" s="450">
        <f t="shared" si="30"/>
        <v>0</v>
      </c>
      <c r="QQ7" s="450">
        <f t="shared" si="30"/>
        <v>0</v>
      </c>
      <c r="QR7" s="450">
        <f t="shared" si="30"/>
        <v>0</v>
      </c>
      <c r="QS7" s="450">
        <f t="shared" si="30"/>
        <v>0</v>
      </c>
      <c r="QT7" s="450">
        <f t="shared" si="30"/>
        <v>0</v>
      </c>
      <c r="QU7" s="450">
        <f t="shared" si="30"/>
        <v>0</v>
      </c>
      <c r="QV7" s="450">
        <f t="shared" si="30"/>
        <v>0</v>
      </c>
      <c r="QW7" s="462">
        <f t="shared" si="30"/>
        <v>0</v>
      </c>
      <c r="QX7" s="451">
        <f t="shared" si="30"/>
        <v>0</v>
      </c>
      <c r="QZ7" s="457">
        <f t="shared" ref="QZ7:RM7" si="31">SUM(QZ8+QZ12+QZ17)</f>
        <v>0</v>
      </c>
      <c r="RA7" s="450">
        <f t="shared" si="31"/>
        <v>0</v>
      </c>
      <c r="RB7" s="450">
        <f t="shared" si="31"/>
        <v>0</v>
      </c>
      <c r="RC7" s="450">
        <f t="shared" si="31"/>
        <v>0</v>
      </c>
      <c r="RD7" s="450">
        <f t="shared" si="31"/>
        <v>0</v>
      </c>
      <c r="RE7" s="450">
        <f t="shared" si="31"/>
        <v>0</v>
      </c>
      <c r="RF7" s="450">
        <f t="shared" si="31"/>
        <v>0</v>
      </c>
      <c r="RG7" s="450">
        <f t="shared" si="31"/>
        <v>0</v>
      </c>
      <c r="RH7" s="450">
        <f t="shared" si="31"/>
        <v>0</v>
      </c>
      <c r="RI7" s="450">
        <f t="shared" si="31"/>
        <v>0</v>
      </c>
      <c r="RJ7" s="450">
        <f t="shared" si="31"/>
        <v>0</v>
      </c>
      <c r="RK7" s="450">
        <f t="shared" si="31"/>
        <v>0</v>
      </c>
      <c r="RL7" s="462">
        <f t="shared" si="31"/>
        <v>0</v>
      </c>
      <c r="RM7" s="451">
        <f t="shared" si="31"/>
        <v>0</v>
      </c>
      <c r="RO7" s="457">
        <f t="shared" ref="RO7:SB7" si="32">SUM(RO8+RO12+RO17)</f>
        <v>0</v>
      </c>
      <c r="RP7" s="450">
        <f t="shared" si="32"/>
        <v>0</v>
      </c>
      <c r="RQ7" s="450">
        <f t="shared" si="32"/>
        <v>0</v>
      </c>
      <c r="RR7" s="450">
        <f t="shared" si="32"/>
        <v>0</v>
      </c>
      <c r="RS7" s="450">
        <f t="shared" si="32"/>
        <v>0</v>
      </c>
      <c r="RT7" s="450">
        <f t="shared" si="32"/>
        <v>0</v>
      </c>
      <c r="RU7" s="450">
        <f t="shared" si="32"/>
        <v>0</v>
      </c>
      <c r="RV7" s="450">
        <f t="shared" si="32"/>
        <v>0</v>
      </c>
      <c r="RW7" s="450">
        <f t="shared" si="32"/>
        <v>0</v>
      </c>
      <c r="RX7" s="450">
        <f t="shared" si="32"/>
        <v>0</v>
      </c>
      <c r="RY7" s="450">
        <f t="shared" si="32"/>
        <v>0</v>
      </c>
      <c r="RZ7" s="450">
        <f t="shared" si="32"/>
        <v>0</v>
      </c>
      <c r="SA7" s="462">
        <f t="shared" si="32"/>
        <v>0</v>
      </c>
      <c r="SB7" s="451">
        <f t="shared" si="32"/>
        <v>0</v>
      </c>
      <c r="SD7" s="457">
        <f t="shared" ref="SD7:SQ7" si="33">SUM(SD8+SD12+SD17)</f>
        <v>0</v>
      </c>
      <c r="SE7" s="450">
        <f t="shared" si="33"/>
        <v>0</v>
      </c>
      <c r="SF7" s="450">
        <f t="shared" si="33"/>
        <v>0</v>
      </c>
      <c r="SG7" s="450">
        <f t="shared" si="33"/>
        <v>0</v>
      </c>
      <c r="SH7" s="450">
        <f t="shared" si="33"/>
        <v>0</v>
      </c>
      <c r="SI7" s="450">
        <f t="shared" si="33"/>
        <v>0</v>
      </c>
      <c r="SJ7" s="450">
        <f t="shared" si="33"/>
        <v>0</v>
      </c>
      <c r="SK7" s="450">
        <f t="shared" si="33"/>
        <v>0</v>
      </c>
      <c r="SL7" s="450">
        <f t="shared" si="33"/>
        <v>0</v>
      </c>
      <c r="SM7" s="450">
        <f t="shared" si="33"/>
        <v>0</v>
      </c>
      <c r="SN7" s="450">
        <f t="shared" si="33"/>
        <v>0</v>
      </c>
      <c r="SO7" s="450">
        <f t="shared" si="33"/>
        <v>0</v>
      </c>
      <c r="SP7" s="462">
        <f t="shared" si="33"/>
        <v>0</v>
      </c>
      <c r="SQ7" s="451">
        <f t="shared" si="33"/>
        <v>0</v>
      </c>
      <c r="SS7" s="457">
        <f t="shared" ref="SS7:TF7" si="34">SUM(SS8+SS12+SS17)</f>
        <v>0</v>
      </c>
      <c r="ST7" s="450">
        <f t="shared" si="34"/>
        <v>0</v>
      </c>
      <c r="SU7" s="450">
        <f t="shared" si="34"/>
        <v>0</v>
      </c>
      <c r="SV7" s="450">
        <f t="shared" si="34"/>
        <v>0</v>
      </c>
      <c r="SW7" s="450">
        <f t="shared" si="34"/>
        <v>0</v>
      </c>
      <c r="SX7" s="450">
        <f t="shared" si="34"/>
        <v>0</v>
      </c>
      <c r="SY7" s="450">
        <f t="shared" si="34"/>
        <v>0</v>
      </c>
      <c r="SZ7" s="450">
        <f t="shared" si="34"/>
        <v>0</v>
      </c>
      <c r="TA7" s="450">
        <f t="shared" si="34"/>
        <v>0</v>
      </c>
      <c r="TB7" s="450">
        <f t="shared" si="34"/>
        <v>0</v>
      </c>
      <c r="TC7" s="450">
        <f t="shared" si="34"/>
        <v>0</v>
      </c>
      <c r="TD7" s="450">
        <f t="shared" si="34"/>
        <v>0</v>
      </c>
      <c r="TE7" s="462">
        <f t="shared" si="34"/>
        <v>0</v>
      </c>
      <c r="TF7" s="451">
        <f t="shared" si="34"/>
        <v>0</v>
      </c>
      <c r="TH7" s="457">
        <f t="shared" ref="TH7:TU7" si="35">SUM(TH8+TH12+TH17)</f>
        <v>0</v>
      </c>
      <c r="TI7" s="450">
        <f t="shared" si="35"/>
        <v>0</v>
      </c>
      <c r="TJ7" s="450">
        <f t="shared" si="35"/>
        <v>0</v>
      </c>
      <c r="TK7" s="450">
        <f t="shared" si="35"/>
        <v>0</v>
      </c>
      <c r="TL7" s="450">
        <f t="shared" si="35"/>
        <v>0</v>
      </c>
      <c r="TM7" s="450">
        <f t="shared" si="35"/>
        <v>0</v>
      </c>
      <c r="TN7" s="450">
        <f t="shared" si="35"/>
        <v>0</v>
      </c>
      <c r="TO7" s="450">
        <f t="shared" si="35"/>
        <v>0</v>
      </c>
      <c r="TP7" s="450">
        <f t="shared" si="35"/>
        <v>0</v>
      </c>
      <c r="TQ7" s="450">
        <f t="shared" si="35"/>
        <v>0</v>
      </c>
      <c r="TR7" s="450">
        <f t="shared" si="35"/>
        <v>0</v>
      </c>
      <c r="TS7" s="450">
        <f t="shared" si="35"/>
        <v>0</v>
      </c>
      <c r="TT7" s="462">
        <f t="shared" si="35"/>
        <v>0</v>
      </c>
      <c r="TU7" s="451">
        <f t="shared" si="35"/>
        <v>0</v>
      </c>
      <c r="TW7" s="457">
        <f t="shared" ref="TW7:UJ7" si="36">SUM(TW8+TW12+TW17)</f>
        <v>0</v>
      </c>
      <c r="TX7" s="450">
        <f t="shared" si="36"/>
        <v>0</v>
      </c>
      <c r="TY7" s="450">
        <f t="shared" si="36"/>
        <v>0</v>
      </c>
      <c r="TZ7" s="450">
        <f t="shared" si="36"/>
        <v>0</v>
      </c>
      <c r="UA7" s="450">
        <f t="shared" si="36"/>
        <v>0</v>
      </c>
      <c r="UB7" s="450">
        <f t="shared" si="36"/>
        <v>0</v>
      </c>
      <c r="UC7" s="450">
        <f t="shared" si="36"/>
        <v>0</v>
      </c>
      <c r="UD7" s="450">
        <f t="shared" si="36"/>
        <v>0</v>
      </c>
      <c r="UE7" s="450">
        <f t="shared" si="36"/>
        <v>0</v>
      </c>
      <c r="UF7" s="450">
        <f t="shared" si="36"/>
        <v>0</v>
      </c>
      <c r="UG7" s="450">
        <f t="shared" si="36"/>
        <v>0</v>
      </c>
      <c r="UH7" s="450">
        <f t="shared" si="36"/>
        <v>0</v>
      </c>
      <c r="UI7" s="462">
        <f t="shared" si="36"/>
        <v>0</v>
      </c>
      <c r="UJ7" s="451">
        <f t="shared" si="36"/>
        <v>0</v>
      </c>
      <c r="UL7" s="457">
        <f t="shared" ref="UL7:UY7" si="37">SUM(UL8+UL12+UL17)</f>
        <v>0</v>
      </c>
      <c r="UM7" s="450">
        <f t="shared" si="37"/>
        <v>0</v>
      </c>
      <c r="UN7" s="450">
        <f t="shared" si="37"/>
        <v>0</v>
      </c>
      <c r="UO7" s="450">
        <f t="shared" si="37"/>
        <v>0</v>
      </c>
      <c r="UP7" s="450">
        <f t="shared" si="37"/>
        <v>0</v>
      </c>
      <c r="UQ7" s="450">
        <f t="shared" si="37"/>
        <v>0</v>
      </c>
      <c r="UR7" s="450">
        <f t="shared" si="37"/>
        <v>0</v>
      </c>
      <c r="US7" s="450">
        <f t="shared" si="37"/>
        <v>0</v>
      </c>
      <c r="UT7" s="450">
        <f t="shared" si="37"/>
        <v>0</v>
      </c>
      <c r="UU7" s="450">
        <f t="shared" si="37"/>
        <v>0</v>
      </c>
      <c r="UV7" s="450">
        <f t="shared" si="37"/>
        <v>0</v>
      </c>
      <c r="UW7" s="450">
        <f t="shared" si="37"/>
        <v>0</v>
      </c>
      <c r="UX7" s="462">
        <f t="shared" si="37"/>
        <v>0</v>
      </c>
      <c r="UY7" s="451">
        <f t="shared" si="37"/>
        <v>0</v>
      </c>
      <c r="VA7" s="457">
        <f t="shared" ref="VA7:VN7" si="38">SUM(VA8+VA12+VA17)</f>
        <v>0</v>
      </c>
      <c r="VB7" s="450">
        <f t="shared" si="38"/>
        <v>0</v>
      </c>
      <c r="VC7" s="450">
        <f t="shared" si="38"/>
        <v>0</v>
      </c>
      <c r="VD7" s="450">
        <f t="shared" si="38"/>
        <v>0</v>
      </c>
      <c r="VE7" s="450">
        <f t="shared" si="38"/>
        <v>0</v>
      </c>
      <c r="VF7" s="450">
        <f t="shared" si="38"/>
        <v>0</v>
      </c>
      <c r="VG7" s="450">
        <f t="shared" si="38"/>
        <v>0</v>
      </c>
      <c r="VH7" s="450">
        <f t="shared" si="38"/>
        <v>0</v>
      </c>
      <c r="VI7" s="450">
        <f t="shared" si="38"/>
        <v>0</v>
      </c>
      <c r="VJ7" s="450">
        <f t="shared" si="38"/>
        <v>0</v>
      </c>
      <c r="VK7" s="450">
        <f t="shared" si="38"/>
        <v>0</v>
      </c>
      <c r="VL7" s="450">
        <f t="shared" si="38"/>
        <v>0</v>
      </c>
      <c r="VM7" s="462">
        <f t="shared" si="38"/>
        <v>0</v>
      </c>
      <c r="VN7" s="451">
        <f t="shared" si="38"/>
        <v>0</v>
      </c>
      <c r="VP7" s="457">
        <f t="shared" ref="VP7:WC7" si="39">SUM(VP8+VP12+VP17)</f>
        <v>0</v>
      </c>
      <c r="VQ7" s="450">
        <f t="shared" si="39"/>
        <v>0</v>
      </c>
      <c r="VR7" s="450">
        <f t="shared" si="39"/>
        <v>0</v>
      </c>
      <c r="VS7" s="450">
        <f t="shared" si="39"/>
        <v>0</v>
      </c>
      <c r="VT7" s="450">
        <f t="shared" si="39"/>
        <v>0</v>
      </c>
      <c r="VU7" s="450">
        <f t="shared" si="39"/>
        <v>0</v>
      </c>
      <c r="VV7" s="450">
        <f t="shared" si="39"/>
        <v>0</v>
      </c>
      <c r="VW7" s="450">
        <f t="shared" si="39"/>
        <v>0</v>
      </c>
      <c r="VX7" s="450">
        <f t="shared" si="39"/>
        <v>0</v>
      </c>
      <c r="VY7" s="450">
        <f t="shared" si="39"/>
        <v>0</v>
      </c>
      <c r="VZ7" s="450">
        <f t="shared" si="39"/>
        <v>0</v>
      </c>
      <c r="WA7" s="450">
        <f t="shared" si="39"/>
        <v>0</v>
      </c>
      <c r="WB7" s="462">
        <f t="shared" si="39"/>
        <v>0</v>
      </c>
      <c r="WC7" s="451">
        <f t="shared" si="39"/>
        <v>0</v>
      </c>
      <c r="WE7" s="457">
        <f t="shared" ref="WE7:WR7" si="40">SUM(WE8+WE12+WE17)</f>
        <v>0</v>
      </c>
      <c r="WF7" s="450">
        <f t="shared" si="40"/>
        <v>0</v>
      </c>
      <c r="WG7" s="450">
        <f t="shared" si="40"/>
        <v>0</v>
      </c>
      <c r="WH7" s="450">
        <f t="shared" si="40"/>
        <v>0</v>
      </c>
      <c r="WI7" s="450">
        <f t="shared" si="40"/>
        <v>0</v>
      </c>
      <c r="WJ7" s="450">
        <f t="shared" si="40"/>
        <v>0</v>
      </c>
      <c r="WK7" s="450">
        <f t="shared" si="40"/>
        <v>0</v>
      </c>
      <c r="WL7" s="450">
        <f t="shared" si="40"/>
        <v>0</v>
      </c>
      <c r="WM7" s="450">
        <f t="shared" si="40"/>
        <v>0</v>
      </c>
      <c r="WN7" s="450">
        <f t="shared" si="40"/>
        <v>0</v>
      </c>
      <c r="WO7" s="450">
        <f t="shared" si="40"/>
        <v>0</v>
      </c>
      <c r="WP7" s="450">
        <f t="shared" si="40"/>
        <v>0</v>
      </c>
      <c r="WQ7" s="462">
        <f t="shared" si="40"/>
        <v>0</v>
      </c>
      <c r="WR7" s="451">
        <f t="shared" si="40"/>
        <v>0</v>
      </c>
      <c r="WT7" s="457">
        <f t="shared" ref="WT7:XG7" si="41">SUM(WT8+WT12+WT17)</f>
        <v>0</v>
      </c>
      <c r="WU7" s="450">
        <f t="shared" si="41"/>
        <v>0</v>
      </c>
      <c r="WV7" s="450">
        <f t="shared" si="41"/>
        <v>0</v>
      </c>
      <c r="WW7" s="450">
        <f t="shared" si="41"/>
        <v>0</v>
      </c>
      <c r="WX7" s="450">
        <f t="shared" si="41"/>
        <v>0</v>
      </c>
      <c r="WY7" s="450">
        <f t="shared" si="41"/>
        <v>0</v>
      </c>
      <c r="WZ7" s="450">
        <f t="shared" si="41"/>
        <v>0</v>
      </c>
      <c r="XA7" s="450">
        <f t="shared" si="41"/>
        <v>0</v>
      </c>
      <c r="XB7" s="450">
        <f t="shared" si="41"/>
        <v>0</v>
      </c>
      <c r="XC7" s="450">
        <f t="shared" si="41"/>
        <v>0</v>
      </c>
      <c r="XD7" s="450">
        <f t="shared" si="41"/>
        <v>0</v>
      </c>
      <c r="XE7" s="450">
        <f t="shared" si="41"/>
        <v>0</v>
      </c>
      <c r="XF7" s="462">
        <f t="shared" si="41"/>
        <v>0</v>
      </c>
      <c r="XG7" s="451">
        <f t="shared" si="41"/>
        <v>0</v>
      </c>
      <c r="XI7" s="457">
        <f t="shared" ref="XI7:XV7" si="42">SUM(XI8+XI12+XI17)</f>
        <v>0</v>
      </c>
      <c r="XJ7" s="450">
        <f t="shared" si="42"/>
        <v>0</v>
      </c>
      <c r="XK7" s="450">
        <f t="shared" si="42"/>
        <v>0</v>
      </c>
      <c r="XL7" s="450">
        <f t="shared" si="42"/>
        <v>0</v>
      </c>
      <c r="XM7" s="450">
        <f t="shared" si="42"/>
        <v>0</v>
      </c>
      <c r="XN7" s="450">
        <f t="shared" si="42"/>
        <v>0</v>
      </c>
      <c r="XO7" s="450">
        <f t="shared" si="42"/>
        <v>0</v>
      </c>
      <c r="XP7" s="450">
        <f t="shared" si="42"/>
        <v>0</v>
      </c>
      <c r="XQ7" s="450">
        <f t="shared" si="42"/>
        <v>0</v>
      </c>
      <c r="XR7" s="450">
        <f t="shared" si="42"/>
        <v>0</v>
      </c>
      <c r="XS7" s="450">
        <f t="shared" si="42"/>
        <v>0</v>
      </c>
      <c r="XT7" s="450">
        <f t="shared" si="42"/>
        <v>0</v>
      </c>
      <c r="XU7" s="462">
        <f t="shared" si="42"/>
        <v>0</v>
      </c>
      <c r="XV7" s="451">
        <f t="shared" si="42"/>
        <v>0</v>
      </c>
      <c r="XX7" s="457">
        <f t="shared" ref="XX7:YK7" si="43">SUM(XX8+XX12+XX17)</f>
        <v>0</v>
      </c>
      <c r="XY7" s="450">
        <f t="shared" si="43"/>
        <v>0</v>
      </c>
      <c r="XZ7" s="450">
        <f t="shared" si="43"/>
        <v>0</v>
      </c>
      <c r="YA7" s="450">
        <f t="shared" si="43"/>
        <v>0</v>
      </c>
      <c r="YB7" s="450">
        <f t="shared" si="43"/>
        <v>0</v>
      </c>
      <c r="YC7" s="450">
        <f t="shared" si="43"/>
        <v>0</v>
      </c>
      <c r="YD7" s="450">
        <f t="shared" si="43"/>
        <v>0</v>
      </c>
      <c r="YE7" s="450">
        <f t="shared" si="43"/>
        <v>0</v>
      </c>
      <c r="YF7" s="450">
        <f t="shared" si="43"/>
        <v>0</v>
      </c>
      <c r="YG7" s="450">
        <f t="shared" si="43"/>
        <v>0</v>
      </c>
      <c r="YH7" s="450">
        <f t="shared" si="43"/>
        <v>0</v>
      </c>
      <c r="YI7" s="450">
        <f t="shared" si="43"/>
        <v>0</v>
      </c>
      <c r="YJ7" s="462">
        <f t="shared" si="43"/>
        <v>0</v>
      </c>
      <c r="YK7" s="451">
        <f t="shared" si="43"/>
        <v>0</v>
      </c>
      <c r="YM7" s="457">
        <f t="shared" ref="YM7:YZ7" si="44">SUM(YM8+YM12+YM17)</f>
        <v>0</v>
      </c>
      <c r="YN7" s="450">
        <f t="shared" si="44"/>
        <v>0</v>
      </c>
      <c r="YO7" s="450">
        <f t="shared" si="44"/>
        <v>0</v>
      </c>
      <c r="YP7" s="450">
        <f t="shared" si="44"/>
        <v>0</v>
      </c>
      <c r="YQ7" s="450">
        <f t="shared" si="44"/>
        <v>0</v>
      </c>
      <c r="YR7" s="450">
        <f t="shared" si="44"/>
        <v>0</v>
      </c>
      <c r="YS7" s="450">
        <f t="shared" si="44"/>
        <v>0</v>
      </c>
      <c r="YT7" s="450">
        <f t="shared" si="44"/>
        <v>0</v>
      </c>
      <c r="YU7" s="450">
        <f t="shared" si="44"/>
        <v>0</v>
      </c>
      <c r="YV7" s="450">
        <f t="shared" si="44"/>
        <v>0</v>
      </c>
      <c r="YW7" s="450">
        <f t="shared" si="44"/>
        <v>0</v>
      </c>
      <c r="YX7" s="450">
        <f t="shared" si="44"/>
        <v>0</v>
      </c>
      <c r="YY7" s="462">
        <f t="shared" si="44"/>
        <v>0</v>
      </c>
      <c r="YZ7" s="451">
        <f t="shared" si="44"/>
        <v>0</v>
      </c>
      <c r="ZB7" s="457">
        <f t="shared" ref="ZB7:ZO7" si="45">SUM(ZB8+ZB12+ZB17)</f>
        <v>0</v>
      </c>
      <c r="ZC7" s="450">
        <f t="shared" si="45"/>
        <v>0</v>
      </c>
      <c r="ZD7" s="450">
        <f t="shared" si="45"/>
        <v>0</v>
      </c>
      <c r="ZE7" s="450">
        <f t="shared" si="45"/>
        <v>0</v>
      </c>
      <c r="ZF7" s="450">
        <f t="shared" si="45"/>
        <v>0</v>
      </c>
      <c r="ZG7" s="450">
        <f t="shared" si="45"/>
        <v>0</v>
      </c>
      <c r="ZH7" s="450">
        <f t="shared" si="45"/>
        <v>0</v>
      </c>
      <c r="ZI7" s="450">
        <f t="shared" si="45"/>
        <v>0</v>
      </c>
      <c r="ZJ7" s="450">
        <f t="shared" si="45"/>
        <v>0</v>
      </c>
      <c r="ZK7" s="450">
        <f t="shared" si="45"/>
        <v>0</v>
      </c>
      <c r="ZL7" s="450">
        <f t="shared" si="45"/>
        <v>0</v>
      </c>
      <c r="ZM7" s="450">
        <f t="shared" si="45"/>
        <v>0</v>
      </c>
      <c r="ZN7" s="462">
        <f t="shared" si="45"/>
        <v>0</v>
      </c>
      <c r="ZO7" s="451">
        <f t="shared" si="45"/>
        <v>0</v>
      </c>
      <c r="ZQ7" s="457">
        <f t="shared" ref="ZQ7:AAD7" si="46">SUM(ZQ8+ZQ12+ZQ17)</f>
        <v>0</v>
      </c>
      <c r="ZR7" s="450">
        <f t="shared" si="46"/>
        <v>0</v>
      </c>
      <c r="ZS7" s="450">
        <f t="shared" si="46"/>
        <v>0</v>
      </c>
      <c r="ZT7" s="450">
        <f t="shared" si="46"/>
        <v>0</v>
      </c>
      <c r="ZU7" s="450">
        <f t="shared" si="46"/>
        <v>0</v>
      </c>
      <c r="ZV7" s="450">
        <f t="shared" si="46"/>
        <v>0</v>
      </c>
      <c r="ZW7" s="450">
        <f t="shared" si="46"/>
        <v>0</v>
      </c>
      <c r="ZX7" s="450">
        <f t="shared" si="46"/>
        <v>0</v>
      </c>
      <c r="ZY7" s="450">
        <f t="shared" si="46"/>
        <v>0</v>
      </c>
      <c r="ZZ7" s="450">
        <f t="shared" si="46"/>
        <v>0</v>
      </c>
      <c r="AAA7" s="450">
        <f t="shared" si="46"/>
        <v>0</v>
      </c>
      <c r="AAB7" s="450">
        <f t="shared" si="46"/>
        <v>0</v>
      </c>
      <c r="AAC7" s="462">
        <f t="shared" si="46"/>
        <v>0</v>
      </c>
      <c r="AAD7" s="451">
        <f t="shared" si="46"/>
        <v>0</v>
      </c>
      <c r="AAF7" s="457">
        <f t="shared" ref="AAF7:AAS7" si="47">SUM(AAF8+AAF12+AAF17)</f>
        <v>0</v>
      </c>
      <c r="AAG7" s="450">
        <f t="shared" si="47"/>
        <v>0</v>
      </c>
      <c r="AAH7" s="450">
        <f t="shared" si="47"/>
        <v>0</v>
      </c>
      <c r="AAI7" s="450">
        <f t="shared" si="47"/>
        <v>0</v>
      </c>
      <c r="AAJ7" s="450">
        <f t="shared" si="47"/>
        <v>0</v>
      </c>
      <c r="AAK7" s="450">
        <f t="shared" si="47"/>
        <v>0</v>
      </c>
      <c r="AAL7" s="450">
        <f t="shared" si="47"/>
        <v>0</v>
      </c>
      <c r="AAM7" s="450">
        <f t="shared" si="47"/>
        <v>0</v>
      </c>
      <c r="AAN7" s="450">
        <f t="shared" si="47"/>
        <v>0</v>
      </c>
      <c r="AAO7" s="450">
        <f t="shared" si="47"/>
        <v>0</v>
      </c>
      <c r="AAP7" s="450">
        <f t="shared" si="47"/>
        <v>0</v>
      </c>
      <c r="AAQ7" s="450">
        <f t="shared" si="47"/>
        <v>0</v>
      </c>
      <c r="AAR7" s="462">
        <f t="shared" si="47"/>
        <v>0</v>
      </c>
      <c r="AAS7" s="451">
        <f t="shared" si="47"/>
        <v>0</v>
      </c>
      <c r="AAU7" s="457">
        <f t="shared" ref="AAU7:ABH7" si="48">SUM(AAU8+AAU12+AAU17)</f>
        <v>0</v>
      </c>
      <c r="AAV7" s="450">
        <f t="shared" si="48"/>
        <v>0</v>
      </c>
      <c r="AAW7" s="450">
        <f t="shared" si="48"/>
        <v>0</v>
      </c>
      <c r="AAX7" s="450">
        <f t="shared" si="48"/>
        <v>0</v>
      </c>
      <c r="AAY7" s="450">
        <f t="shared" si="48"/>
        <v>0</v>
      </c>
      <c r="AAZ7" s="450">
        <f t="shared" si="48"/>
        <v>0</v>
      </c>
      <c r="ABA7" s="450">
        <f t="shared" si="48"/>
        <v>0</v>
      </c>
      <c r="ABB7" s="450">
        <f t="shared" si="48"/>
        <v>0</v>
      </c>
      <c r="ABC7" s="450">
        <f t="shared" si="48"/>
        <v>0</v>
      </c>
      <c r="ABD7" s="450">
        <f t="shared" si="48"/>
        <v>0</v>
      </c>
      <c r="ABE7" s="450">
        <f t="shared" si="48"/>
        <v>0</v>
      </c>
      <c r="ABF7" s="450">
        <f t="shared" si="48"/>
        <v>0</v>
      </c>
      <c r="ABG7" s="462">
        <f t="shared" si="48"/>
        <v>0</v>
      </c>
      <c r="ABH7" s="451">
        <f t="shared" si="48"/>
        <v>0</v>
      </c>
      <c r="ABJ7" s="457">
        <f t="shared" ref="ABJ7:ABW7" si="49">SUM(ABJ8+ABJ12+ABJ17)</f>
        <v>0</v>
      </c>
      <c r="ABK7" s="450">
        <f t="shared" si="49"/>
        <v>0</v>
      </c>
      <c r="ABL7" s="450">
        <f t="shared" si="49"/>
        <v>0</v>
      </c>
      <c r="ABM7" s="450">
        <f t="shared" si="49"/>
        <v>0</v>
      </c>
      <c r="ABN7" s="450">
        <f t="shared" si="49"/>
        <v>0</v>
      </c>
      <c r="ABO7" s="450">
        <f t="shared" si="49"/>
        <v>0</v>
      </c>
      <c r="ABP7" s="450">
        <f t="shared" si="49"/>
        <v>0</v>
      </c>
      <c r="ABQ7" s="450">
        <f t="shared" si="49"/>
        <v>0</v>
      </c>
      <c r="ABR7" s="450">
        <f t="shared" si="49"/>
        <v>0</v>
      </c>
      <c r="ABS7" s="450">
        <f t="shared" si="49"/>
        <v>0</v>
      </c>
      <c r="ABT7" s="450">
        <f t="shared" si="49"/>
        <v>0</v>
      </c>
      <c r="ABU7" s="450">
        <f t="shared" si="49"/>
        <v>0</v>
      </c>
      <c r="ABV7" s="462">
        <f t="shared" si="49"/>
        <v>0</v>
      </c>
      <c r="ABW7" s="451">
        <f t="shared" si="49"/>
        <v>0</v>
      </c>
      <c r="ABY7" s="457">
        <f t="shared" ref="ABY7:ACL7" si="50">SUM(ABY8+ABY12+ABY17)</f>
        <v>0</v>
      </c>
      <c r="ABZ7" s="450">
        <f t="shared" si="50"/>
        <v>0</v>
      </c>
      <c r="ACA7" s="450">
        <f t="shared" si="50"/>
        <v>0</v>
      </c>
      <c r="ACB7" s="450">
        <f t="shared" si="50"/>
        <v>0</v>
      </c>
      <c r="ACC7" s="450">
        <f t="shared" si="50"/>
        <v>0</v>
      </c>
      <c r="ACD7" s="450">
        <f t="shared" si="50"/>
        <v>0</v>
      </c>
      <c r="ACE7" s="450">
        <f t="shared" si="50"/>
        <v>0</v>
      </c>
      <c r="ACF7" s="450">
        <f t="shared" si="50"/>
        <v>0</v>
      </c>
      <c r="ACG7" s="450">
        <f t="shared" si="50"/>
        <v>0</v>
      </c>
      <c r="ACH7" s="450">
        <f t="shared" si="50"/>
        <v>0</v>
      </c>
      <c r="ACI7" s="450">
        <f t="shared" si="50"/>
        <v>0</v>
      </c>
      <c r="ACJ7" s="450">
        <f t="shared" si="50"/>
        <v>0</v>
      </c>
      <c r="ACK7" s="462">
        <f t="shared" si="50"/>
        <v>0</v>
      </c>
      <c r="ACL7" s="451">
        <f t="shared" si="50"/>
        <v>0</v>
      </c>
      <c r="ACN7" s="457">
        <f t="shared" ref="ACN7:ADA7" si="51">SUM(ACN8+ACN12+ACN17)</f>
        <v>0</v>
      </c>
      <c r="ACO7" s="450">
        <f t="shared" si="51"/>
        <v>0</v>
      </c>
      <c r="ACP7" s="450">
        <f t="shared" si="51"/>
        <v>0</v>
      </c>
      <c r="ACQ7" s="450">
        <f t="shared" si="51"/>
        <v>0</v>
      </c>
      <c r="ACR7" s="450">
        <f t="shared" si="51"/>
        <v>0</v>
      </c>
      <c r="ACS7" s="450">
        <f t="shared" si="51"/>
        <v>0</v>
      </c>
      <c r="ACT7" s="450">
        <f t="shared" si="51"/>
        <v>0</v>
      </c>
      <c r="ACU7" s="450">
        <f t="shared" si="51"/>
        <v>0</v>
      </c>
      <c r="ACV7" s="450">
        <f t="shared" si="51"/>
        <v>0</v>
      </c>
      <c r="ACW7" s="450">
        <f t="shared" si="51"/>
        <v>0</v>
      </c>
      <c r="ACX7" s="450">
        <f t="shared" si="51"/>
        <v>0</v>
      </c>
      <c r="ACY7" s="450">
        <f t="shared" si="51"/>
        <v>0</v>
      </c>
      <c r="ACZ7" s="462">
        <f t="shared" si="51"/>
        <v>0</v>
      </c>
      <c r="ADA7" s="451">
        <f t="shared" si="51"/>
        <v>0</v>
      </c>
      <c r="ADC7" s="457">
        <f t="shared" ref="ADC7:ADP7" si="52">SUM(ADC8+ADC12+ADC17)</f>
        <v>0</v>
      </c>
      <c r="ADD7" s="450">
        <f t="shared" si="52"/>
        <v>0</v>
      </c>
      <c r="ADE7" s="450">
        <f t="shared" si="52"/>
        <v>0</v>
      </c>
      <c r="ADF7" s="450">
        <f t="shared" si="52"/>
        <v>0</v>
      </c>
      <c r="ADG7" s="450">
        <f t="shared" si="52"/>
        <v>0</v>
      </c>
      <c r="ADH7" s="450">
        <f t="shared" si="52"/>
        <v>0</v>
      </c>
      <c r="ADI7" s="450">
        <f t="shared" si="52"/>
        <v>0</v>
      </c>
      <c r="ADJ7" s="450">
        <f t="shared" si="52"/>
        <v>0</v>
      </c>
      <c r="ADK7" s="450">
        <f t="shared" si="52"/>
        <v>0</v>
      </c>
      <c r="ADL7" s="450">
        <f t="shared" si="52"/>
        <v>0</v>
      </c>
      <c r="ADM7" s="450">
        <f t="shared" si="52"/>
        <v>0</v>
      </c>
      <c r="ADN7" s="450">
        <f t="shared" si="52"/>
        <v>0</v>
      </c>
      <c r="ADO7" s="462">
        <f t="shared" si="52"/>
        <v>0</v>
      </c>
      <c r="ADP7" s="451">
        <f t="shared" si="52"/>
        <v>0</v>
      </c>
      <c r="ADR7" s="457">
        <f t="shared" ref="ADR7:AEE7" si="53">SUM(ADR8+ADR12+ADR17)</f>
        <v>0</v>
      </c>
      <c r="ADS7" s="450">
        <f t="shared" si="53"/>
        <v>0</v>
      </c>
      <c r="ADT7" s="450">
        <f t="shared" si="53"/>
        <v>0</v>
      </c>
      <c r="ADU7" s="450">
        <f t="shared" si="53"/>
        <v>0</v>
      </c>
      <c r="ADV7" s="450">
        <f t="shared" si="53"/>
        <v>0</v>
      </c>
      <c r="ADW7" s="450">
        <f t="shared" si="53"/>
        <v>0</v>
      </c>
      <c r="ADX7" s="450">
        <f t="shared" si="53"/>
        <v>0</v>
      </c>
      <c r="ADY7" s="450">
        <f t="shared" si="53"/>
        <v>0</v>
      </c>
      <c r="ADZ7" s="450">
        <f t="shared" si="53"/>
        <v>0</v>
      </c>
      <c r="AEA7" s="450">
        <f t="shared" si="53"/>
        <v>0</v>
      </c>
      <c r="AEB7" s="450">
        <f t="shared" si="53"/>
        <v>0</v>
      </c>
      <c r="AEC7" s="450">
        <f t="shared" si="53"/>
        <v>0</v>
      </c>
      <c r="AED7" s="462">
        <f t="shared" si="53"/>
        <v>0</v>
      </c>
      <c r="AEE7" s="451">
        <f t="shared" si="53"/>
        <v>0</v>
      </c>
      <c r="AEG7" s="457">
        <f t="shared" ref="AEG7:AET7" si="54">SUM(AEG8+AEG12+AEG17)</f>
        <v>0</v>
      </c>
      <c r="AEH7" s="450">
        <f t="shared" si="54"/>
        <v>0</v>
      </c>
      <c r="AEI7" s="450">
        <f t="shared" si="54"/>
        <v>0</v>
      </c>
      <c r="AEJ7" s="450">
        <f t="shared" si="54"/>
        <v>0</v>
      </c>
      <c r="AEK7" s="450">
        <f t="shared" si="54"/>
        <v>0</v>
      </c>
      <c r="AEL7" s="450">
        <f t="shared" si="54"/>
        <v>0</v>
      </c>
      <c r="AEM7" s="450">
        <f t="shared" si="54"/>
        <v>0</v>
      </c>
      <c r="AEN7" s="450">
        <f t="shared" si="54"/>
        <v>0</v>
      </c>
      <c r="AEO7" s="450">
        <f t="shared" si="54"/>
        <v>0</v>
      </c>
      <c r="AEP7" s="450">
        <f t="shared" si="54"/>
        <v>0</v>
      </c>
      <c r="AEQ7" s="450">
        <f t="shared" si="54"/>
        <v>0</v>
      </c>
      <c r="AER7" s="450">
        <f t="shared" si="54"/>
        <v>0</v>
      </c>
      <c r="AES7" s="462">
        <f t="shared" si="54"/>
        <v>0</v>
      </c>
      <c r="AET7" s="451">
        <f t="shared" si="54"/>
        <v>0</v>
      </c>
      <c r="AEV7" s="457">
        <f t="shared" ref="AEV7:AFI7" si="55">SUM(AEV8+AEV12+AEV17)</f>
        <v>0</v>
      </c>
      <c r="AEW7" s="450">
        <f t="shared" si="55"/>
        <v>0</v>
      </c>
      <c r="AEX7" s="450">
        <f t="shared" si="55"/>
        <v>0</v>
      </c>
      <c r="AEY7" s="450">
        <f t="shared" si="55"/>
        <v>0</v>
      </c>
      <c r="AEZ7" s="450">
        <f t="shared" si="55"/>
        <v>0</v>
      </c>
      <c r="AFA7" s="450">
        <f t="shared" si="55"/>
        <v>0</v>
      </c>
      <c r="AFB7" s="450">
        <f t="shared" si="55"/>
        <v>0</v>
      </c>
      <c r="AFC7" s="450">
        <f t="shared" si="55"/>
        <v>0</v>
      </c>
      <c r="AFD7" s="450">
        <f t="shared" si="55"/>
        <v>0</v>
      </c>
      <c r="AFE7" s="450">
        <f t="shared" si="55"/>
        <v>0</v>
      </c>
      <c r="AFF7" s="450">
        <f t="shared" si="55"/>
        <v>0</v>
      </c>
      <c r="AFG7" s="450">
        <f t="shared" si="55"/>
        <v>0</v>
      </c>
      <c r="AFH7" s="462">
        <f t="shared" si="55"/>
        <v>0</v>
      </c>
      <c r="AFI7" s="451">
        <f t="shared" si="55"/>
        <v>0</v>
      </c>
      <c r="AFK7" s="457">
        <f t="shared" ref="AFK7:AFX7" si="56">SUM(AFK8+AFK12+AFK17)</f>
        <v>0</v>
      </c>
      <c r="AFL7" s="450">
        <f t="shared" si="56"/>
        <v>0</v>
      </c>
      <c r="AFM7" s="450">
        <f t="shared" si="56"/>
        <v>0</v>
      </c>
      <c r="AFN7" s="450">
        <f t="shared" si="56"/>
        <v>0</v>
      </c>
      <c r="AFO7" s="450">
        <f t="shared" si="56"/>
        <v>0</v>
      </c>
      <c r="AFP7" s="450">
        <f t="shared" si="56"/>
        <v>0</v>
      </c>
      <c r="AFQ7" s="450">
        <f t="shared" si="56"/>
        <v>0</v>
      </c>
      <c r="AFR7" s="450">
        <f t="shared" si="56"/>
        <v>0</v>
      </c>
      <c r="AFS7" s="450">
        <f t="shared" si="56"/>
        <v>0</v>
      </c>
      <c r="AFT7" s="450">
        <f t="shared" si="56"/>
        <v>0</v>
      </c>
      <c r="AFU7" s="450">
        <f t="shared" si="56"/>
        <v>0</v>
      </c>
      <c r="AFV7" s="450">
        <f t="shared" si="56"/>
        <v>0</v>
      </c>
      <c r="AFW7" s="462">
        <f t="shared" si="56"/>
        <v>0</v>
      </c>
      <c r="AFX7" s="451">
        <f t="shared" si="56"/>
        <v>0</v>
      </c>
      <c r="AFZ7" s="457">
        <f t="shared" ref="AFZ7:AGM7" si="57">SUM(AFZ8+AFZ12+AFZ17)</f>
        <v>0</v>
      </c>
      <c r="AGA7" s="450">
        <f t="shared" si="57"/>
        <v>0</v>
      </c>
      <c r="AGB7" s="450">
        <f t="shared" si="57"/>
        <v>0</v>
      </c>
      <c r="AGC7" s="450">
        <f t="shared" si="57"/>
        <v>0</v>
      </c>
      <c r="AGD7" s="450">
        <f t="shared" si="57"/>
        <v>0</v>
      </c>
      <c r="AGE7" s="450">
        <f t="shared" si="57"/>
        <v>0</v>
      </c>
      <c r="AGF7" s="450">
        <f t="shared" si="57"/>
        <v>0</v>
      </c>
      <c r="AGG7" s="450">
        <f t="shared" si="57"/>
        <v>0</v>
      </c>
      <c r="AGH7" s="450">
        <f t="shared" si="57"/>
        <v>0</v>
      </c>
      <c r="AGI7" s="450">
        <f t="shared" si="57"/>
        <v>0</v>
      </c>
      <c r="AGJ7" s="450">
        <f t="shared" si="57"/>
        <v>0</v>
      </c>
      <c r="AGK7" s="450">
        <f t="shared" si="57"/>
        <v>0</v>
      </c>
      <c r="AGL7" s="462">
        <f t="shared" si="57"/>
        <v>0</v>
      </c>
      <c r="AGM7" s="451">
        <f t="shared" si="57"/>
        <v>0</v>
      </c>
      <c r="AGO7" s="457">
        <f t="shared" ref="AGO7:AHB7" si="58">SUM(AGO8+AGO12+AGO17)</f>
        <v>0</v>
      </c>
      <c r="AGP7" s="450">
        <f t="shared" si="58"/>
        <v>0</v>
      </c>
      <c r="AGQ7" s="450">
        <f t="shared" si="58"/>
        <v>0</v>
      </c>
      <c r="AGR7" s="450">
        <f t="shared" si="58"/>
        <v>0</v>
      </c>
      <c r="AGS7" s="450">
        <f t="shared" si="58"/>
        <v>0</v>
      </c>
      <c r="AGT7" s="450">
        <f t="shared" si="58"/>
        <v>0</v>
      </c>
      <c r="AGU7" s="450">
        <f t="shared" si="58"/>
        <v>0</v>
      </c>
      <c r="AGV7" s="450">
        <f t="shared" si="58"/>
        <v>0</v>
      </c>
      <c r="AGW7" s="450">
        <f t="shared" si="58"/>
        <v>0</v>
      </c>
      <c r="AGX7" s="450">
        <f t="shared" si="58"/>
        <v>0</v>
      </c>
      <c r="AGY7" s="450">
        <f t="shared" si="58"/>
        <v>0</v>
      </c>
      <c r="AGZ7" s="450">
        <f t="shared" si="58"/>
        <v>0</v>
      </c>
      <c r="AHA7" s="462">
        <f t="shared" si="58"/>
        <v>0</v>
      </c>
      <c r="AHB7" s="451">
        <f t="shared" si="58"/>
        <v>0</v>
      </c>
      <c r="AHD7" s="457">
        <f t="shared" ref="AHD7:AHQ7" si="59">SUM(AHD8+AHD12+AHD17)</f>
        <v>0</v>
      </c>
      <c r="AHE7" s="450">
        <f t="shared" si="59"/>
        <v>0</v>
      </c>
      <c r="AHF7" s="450">
        <f t="shared" si="59"/>
        <v>0</v>
      </c>
      <c r="AHG7" s="450">
        <f t="shared" si="59"/>
        <v>0</v>
      </c>
      <c r="AHH7" s="450">
        <f t="shared" si="59"/>
        <v>0</v>
      </c>
      <c r="AHI7" s="450">
        <f t="shared" si="59"/>
        <v>0</v>
      </c>
      <c r="AHJ7" s="450">
        <f t="shared" si="59"/>
        <v>0</v>
      </c>
      <c r="AHK7" s="450">
        <f t="shared" si="59"/>
        <v>0</v>
      </c>
      <c r="AHL7" s="450">
        <f t="shared" si="59"/>
        <v>0</v>
      </c>
      <c r="AHM7" s="450">
        <f t="shared" si="59"/>
        <v>0</v>
      </c>
      <c r="AHN7" s="450">
        <f t="shared" si="59"/>
        <v>0</v>
      </c>
      <c r="AHO7" s="450">
        <f t="shared" si="59"/>
        <v>0</v>
      </c>
      <c r="AHP7" s="462">
        <f t="shared" si="59"/>
        <v>0</v>
      </c>
      <c r="AHQ7" s="451">
        <f t="shared" si="59"/>
        <v>0</v>
      </c>
      <c r="AHS7" s="457">
        <f t="shared" ref="AHS7:AIF7" si="60">SUM(AHS8+AHS12+AHS17)</f>
        <v>0</v>
      </c>
      <c r="AHT7" s="450">
        <f t="shared" si="60"/>
        <v>0</v>
      </c>
      <c r="AHU7" s="450">
        <f t="shared" si="60"/>
        <v>0</v>
      </c>
      <c r="AHV7" s="450">
        <f t="shared" si="60"/>
        <v>0</v>
      </c>
      <c r="AHW7" s="450">
        <f t="shared" si="60"/>
        <v>0</v>
      </c>
      <c r="AHX7" s="450">
        <f t="shared" si="60"/>
        <v>0</v>
      </c>
      <c r="AHY7" s="450">
        <f t="shared" si="60"/>
        <v>0</v>
      </c>
      <c r="AHZ7" s="450">
        <f t="shared" si="60"/>
        <v>0</v>
      </c>
      <c r="AIA7" s="450">
        <f t="shared" si="60"/>
        <v>0</v>
      </c>
      <c r="AIB7" s="450">
        <f t="shared" si="60"/>
        <v>0</v>
      </c>
      <c r="AIC7" s="450">
        <f t="shared" si="60"/>
        <v>0</v>
      </c>
      <c r="AID7" s="450">
        <f t="shared" si="60"/>
        <v>0</v>
      </c>
      <c r="AIE7" s="462">
        <f t="shared" si="60"/>
        <v>0</v>
      </c>
      <c r="AIF7" s="451">
        <f t="shared" si="60"/>
        <v>0</v>
      </c>
      <c r="AIH7" s="457">
        <f t="shared" ref="AIH7:AIU7" si="61">SUM(AIH8+AIH12+AIH17)</f>
        <v>0</v>
      </c>
      <c r="AII7" s="450">
        <f t="shared" si="61"/>
        <v>0</v>
      </c>
      <c r="AIJ7" s="450">
        <f t="shared" si="61"/>
        <v>0</v>
      </c>
      <c r="AIK7" s="450">
        <f t="shared" si="61"/>
        <v>0</v>
      </c>
      <c r="AIL7" s="450">
        <f t="shared" si="61"/>
        <v>0</v>
      </c>
      <c r="AIM7" s="450">
        <f t="shared" si="61"/>
        <v>0</v>
      </c>
      <c r="AIN7" s="450">
        <f t="shared" si="61"/>
        <v>0</v>
      </c>
      <c r="AIO7" s="450">
        <f t="shared" si="61"/>
        <v>0</v>
      </c>
      <c r="AIP7" s="450">
        <f t="shared" si="61"/>
        <v>0</v>
      </c>
      <c r="AIQ7" s="450">
        <f t="shared" si="61"/>
        <v>0</v>
      </c>
      <c r="AIR7" s="450">
        <f t="shared" si="61"/>
        <v>0</v>
      </c>
      <c r="AIS7" s="450">
        <f t="shared" si="61"/>
        <v>0</v>
      </c>
      <c r="AIT7" s="462">
        <f t="shared" si="61"/>
        <v>0</v>
      </c>
      <c r="AIU7" s="451">
        <f t="shared" si="61"/>
        <v>0</v>
      </c>
      <c r="AIW7" s="457">
        <f t="shared" ref="AIW7:AJJ7" si="62">SUM(AIW8+AIW12+AIW17)</f>
        <v>0</v>
      </c>
      <c r="AIX7" s="450">
        <f t="shared" si="62"/>
        <v>0</v>
      </c>
      <c r="AIY7" s="450">
        <f t="shared" si="62"/>
        <v>0</v>
      </c>
      <c r="AIZ7" s="450">
        <f t="shared" si="62"/>
        <v>0</v>
      </c>
      <c r="AJA7" s="450">
        <f t="shared" si="62"/>
        <v>0</v>
      </c>
      <c r="AJB7" s="450">
        <f t="shared" si="62"/>
        <v>0</v>
      </c>
      <c r="AJC7" s="450">
        <f t="shared" si="62"/>
        <v>0</v>
      </c>
      <c r="AJD7" s="450">
        <f t="shared" si="62"/>
        <v>0</v>
      </c>
      <c r="AJE7" s="450">
        <f t="shared" si="62"/>
        <v>0</v>
      </c>
      <c r="AJF7" s="450">
        <f t="shared" si="62"/>
        <v>0</v>
      </c>
      <c r="AJG7" s="450">
        <f t="shared" si="62"/>
        <v>0</v>
      </c>
      <c r="AJH7" s="450">
        <f t="shared" si="62"/>
        <v>0</v>
      </c>
      <c r="AJI7" s="462">
        <f t="shared" si="62"/>
        <v>0</v>
      </c>
      <c r="AJJ7" s="451">
        <f t="shared" si="62"/>
        <v>0</v>
      </c>
      <c r="AJL7" s="457">
        <f t="shared" ref="AJL7:AJY7" si="63">SUM(AJL8+AJL12+AJL17)</f>
        <v>0</v>
      </c>
      <c r="AJM7" s="450">
        <f t="shared" si="63"/>
        <v>0</v>
      </c>
      <c r="AJN7" s="450">
        <f t="shared" si="63"/>
        <v>0</v>
      </c>
      <c r="AJO7" s="450">
        <f t="shared" si="63"/>
        <v>0</v>
      </c>
      <c r="AJP7" s="450">
        <f t="shared" si="63"/>
        <v>0</v>
      </c>
      <c r="AJQ7" s="450">
        <f t="shared" si="63"/>
        <v>0</v>
      </c>
      <c r="AJR7" s="450">
        <f t="shared" si="63"/>
        <v>0</v>
      </c>
      <c r="AJS7" s="450">
        <f t="shared" si="63"/>
        <v>0</v>
      </c>
      <c r="AJT7" s="450">
        <f t="shared" si="63"/>
        <v>0</v>
      </c>
      <c r="AJU7" s="450">
        <f t="shared" si="63"/>
        <v>0</v>
      </c>
      <c r="AJV7" s="450">
        <f t="shared" si="63"/>
        <v>0</v>
      </c>
      <c r="AJW7" s="450">
        <f t="shared" si="63"/>
        <v>0</v>
      </c>
      <c r="AJX7" s="462">
        <f t="shared" si="63"/>
        <v>0</v>
      </c>
      <c r="AJY7" s="451">
        <f t="shared" si="63"/>
        <v>0</v>
      </c>
      <c r="AKA7" s="457">
        <f t="shared" ref="AKA7:AKN7" si="64">SUM(AKA8+AKA12+AKA17)</f>
        <v>0</v>
      </c>
      <c r="AKB7" s="450">
        <f t="shared" si="64"/>
        <v>0</v>
      </c>
      <c r="AKC7" s="450">
        <f t="shared" si="64"/>
        <v>0</v>
      </c>
      <c r="AKD7" s="450">
        <f t="shared" si="64"/>
        <v>0</v>
      </c>
      <c r="AKE7" s="450">
        <f t="shared" si="64"/>
        <v>0</v>
      </c>
      <c r="AKF7" s="450">
        <f t="shared" si="64"/>
        <v>0</v>
      </c>
      <c r="AKG7" s="450">
        <f t="shared" si="64"/>
        <v>0</v>
      </c>
      <c r="AKH7" s="450">
        <f t="shared" si="64"/>
        <v>0</v>
      </c>
      <c r="AKI7" s="450">
        <f t="shared" si="64"/>
        <v>0</v>
      </c>
      <c r="AKJ7" s="450">
        <f t="shared" si="64"/>
        <v>0</v>
      </c>
      <c r="AKK7" s="450">
        <f t="shared" si="64"/>
        <v>0</v>
      </c>
      <c r="AKL7" s="450">
        <f t="shared" si="64"/>
        <v>0</v>
      </c>
      <c r="AKM7" s="462">
        <f t="shared" si="64"/>
        <v>0</v>
      </c>
      <c r="AKN7" s="451">
        <f t="shared" si="64"/>
        <v>0</v>
      </c>
      <c r="AKP7" s="457">
        <f t="shared" ref="AKP7:ALC7" si="65">SUM(AKP8+AKP12+AKP17)</f>
        <v>0</v>
      </c>
      <c r="AKQ7" s="450">
        <f t="shared" si="65"/>
        <v>0</v>
      </c>
      <c r="AKR7" s="450">
        <f t="shared" si="65"/>
        <v>0</v>
      </c>
      <c r="AKS7" s="450">
        <f t="shared" si="65"/>
        <v>0</v>
      </c>
      <c r="AKT7" s="450">
        <f t="shared" si="65"/>
        <v>0</v>
      </c>
      <c r="AKU7" s="450">
        <f t="shared" si="65"/>
        <v>0</v>
      </c>
      <c r="AKV7" s="450">
        <f t="shared" si="65"/>
        <v>0</v>
      </c>
      <c r="AKW7" s="450">
        <f t="shared" si="65"/>
        <v>0</v>
      </c>
      <c r="AKX7" s="450">
        <f t="shared" si="65"/>
        <v>0</v>
      </c>
      <c r="AKY7" s="450">
        <f t="shared" si="65"/>
        <v>0</v>
      </c>
      <c r="AKZ7" s="450">
        <f t="shared" si="65"/>
        <v>0</v>
      </c>
      <c r="ALA7" s="450">
        <f t="shared" si="65"/>
        <v>0</v>
      </c>
      <c r="ALB7" s="462">
        <f t="shared" si="65"/>
        <v>0</v>
      </c>
      <c r="ALC7" s="451">
        <f t="shared" si="65"/>
        <v>0</v>
      </c>
      <c r="ALE7" s="457">
        <f t="shared" ref="ALE7:ALR7" si="66">SUM(ALE8+ALE12+ALE17)</f>
        <v>0</v>
      </c>
      <c r="ALF7" s="450">
        <f t="shared" si="66"/>
        <v>0</v>
      </c>
      <c r="ALG7" s="450">
        <f t="shared" si="66"/>
        <v>0</v>
      </c>
      <c r="ALH7" s="450">
        <f t="shared" si="66"/>
        <v>0</v>
      </c>
      <c r="ALI7" s="450">
        <f t="shared" si="66"/>
        <v>0</v>
      </c>
      <c r="ALJ7" s="450">
        <f t="shared" si="66"/>
        <v>0</v>
      </c>
      <c r="ALK7" s="450">
        <f t="shared" si="66"/>
        <v>0</v>
      </c>
      <c r="ALL7" s="450">
        <f t="shared" si="66"/>
        <v>0</v>
      </c>
      <c r="ALM7" s="450">
        <f t="shared" si="66"/>
        <v>0</v>
      </c>
      <c r="ALN7" s="450">
        <f t="shared" si="66"/>
        <v>0</v>
      </c>
      <c r="ALO7" s="450">
        <f t="shared" si="66"/>
        <v>0</v>
      </c>
      <c r="ALP7" s="450">
        <f t="shared" si="66"/>
        <v>0</v>
      </c>
      <c r="ALQ7" s="462">
        <f t="shared" si="66"/>
        <v>0</v>
      </c>
      <c r="ALR7" s="451">
        <f t="shared" si="66"/>
        <v>0</v>
      </c>
      <c r="ALT7" s="457">
        <f t="shared" ref="ALT7:AMG7" si="67">SUM(ALT8+ALT12+ALT17)</f>
        <v>0</v>
      </c>
      <c r="ALU7" s="450">
        <f t="shared" si="67"/>
        <v>0</v>
      </c>
      <c r="ALV7" s="450">
        <f t="shared" si="67"/>
        <v>0</v>
      </c>
      <c r="ALW7" s="450">
        <f t="shared" si="67"/>
        <v>0</v>
      </c>
      <c r="ALX7" s="450">
        <f t="shared" si="67"/>
        <v>0</v>
      </c>
      <c r="ALY7" s="450">
        <f t="shared" si="67"/>
        <v>0</v>
      </c>
      <c r="ALZ7" s="450">
        <f t="shared" si="67"/>
        <v>0</v>
      </c>
      <c r="AMA7" s="450">
        <f t="shared" si="67"/>
        <v>0</v>
      </c>
      <c r="AMB7" s="450">
        <f t="shared" si="67"/>
        <v>0</v>
      </c>
      <c r="AMC7" s="450">
        <f t="shared" si="67"/>
        <v>0</v>
      </c>
      <c r="AMD7" s="450">
        <f t="shared" si="67"/>
        <v>0</v>
      </c>
      <c r="AME7" s="450">
        <f t="shared" si="67"/>
        <v>0</v>
      </c>
      <c r="AMF7" s="462">
        <f t="shared" si="67"/>
        <v>0</v>
      </c>
      <c r="AMG7" s="451">
        <f t="shared" si="67"/>
        <v>0</v>
      </c>
      <c r="AMI7" s="457">
        <f t="shared" ref="AMI7:AMV7" si="68">SUM(AMI8+AMI12+AMI17)</f>
        <v>0</v>
      </c>
      <c r="AMJ7" s="450">
        <f t="shared" si="68"/>
        <v>0</v>
      </c>
      <c r="AMK7" s="450">
        <f t="shared" si="68"/>
        <v>0</v>
      </c>
      <c r="AML7" s="450">
        <f t="shared" si="68"/>
        <v>0</v>
      </c>
      <c r="AMM7" s="450">
        <f t="shared" si="68"/>
        <v>0</v>
      </c>
      <c r="AMN7" s="450">
        <f t="shared" si="68"/>
        <v>0</v>
      </c>
      <c r="AMO7" s="450">
        <f t="shared" si="68"/>
        <v>0</v>
      </c>
      <c r="AMP7" s="450">
        <f t="shared" si="68"/>
        <v>0</v>
      </c>
      <c r="AMQ7" s="450">
        <f t="shared" si="68"/>
        <v>0</v>
      </c>
      <c r="AMR7" s="450">
        <f t="shared" si="68"/>
        <v>0</v>
      </c>
      <c r="AMS7" s="450">
        <f t="shared" si="68"/>
        <v>0</v>
      </c>
      <c r="AMT7" s="450">
        <f t="shared" si="68"/>
        <v>0</v>
      </c>
      <c r="AMU7" s="462">
        <f t="shared" si="68"/>
        <v>0</v>
      </c>
      <c r="AMV7" s="451">
        <f t="shared" si="68"/>
        <v>0</v>
      </c>
      <c r="AMX7" s="457">
        <f t="shared" ref="AMX7:ANK7" si="69">SUM(AMX8+AMX12+AMX17)</f>
        <v>0</v>
      </c>
      <c r="AMY7" s="450">
        <f t="shared" si="69"/>
        <v>0</v>
      </c>
      <c r="AMZ7" s="450">
        <f t="shared" si="69"/>
        <v>0</v>
      </c>
      <c r="ANA7" s="450">
        <f t="shared" si="69"/>
        <v>0</v>
      </c>
      <c r="ANB7" s="450">
        <f t="shared" si="69"/>
        <v>0</v>
      </c>
      <c r="ANC7" s="450">
        <f t="shared" si="69"/>
        <v>0</v>
      </c>
      <c r="AND7" s="450">
        <f t="shared" si="69"/>
        <v>0</v>
      </c>
      <c r="ANE7" s="450">
        <f t="shared" si="69"/>
        <v>0</v>
      </c>
      <c r="ANF7" s="450">
        <f t="shared" si="69"/>
        <v>0</v>
      </c>
      <c r="ANG7" s="450">
        <f t="shared" si="69"/>
        <v>0</v>
      </c>
      <c r="ANH7" s="450">
        <f t="shared" si="69"/>
        <v>0</v>
      </c>
      <c r="ANI7" s="450">
        <f t="shared" si="69"/>
        <v>0</v>
      </c>
      <c r="ANJ7" s="462">
        <f t="shared" si="69"/>
        <v>0</v>
      </c>
      <c r="ANK7" s="451">
        <f t="shared" si="69"/>
        <v>0</v>
      </c>
      <c r="ANM7" s="457">
        <f t="shared" ref="ANM7:ANZ7" si="70">SUM(ANM8+ANM12+ANM17)</f>
        <v>0</v>
      </c>
      <c r="ANN7" s="450">
        <f t="shared" si="70"/>
        <v>0</v>
      </c>
      <c r="ANO7" s="450">
        <f t="shared" si="70"/>
        <v>0</v>
      </c>
      <c r="ANP7" s="450">
        <f t="shared" si="70"/>
        <v>0</v>
      </c>
      <c r="ANQ7" s="450">
        <f t="shared" si="70"/>
        <v>0</v>
      </c>
      <c r="ANR7" s="450">
        <f t="shared" si="70"/>
        <v>0</v>
      </c>
      <c r="ANS7" s="450">
        <f t="shared" si="70"/>
        <v>0</v>
      </c>
      <c r="ANT7" s="450">
        <f t="shared" si="70"/>
        <v>0</v>
      </c>
      <c r="ANU7" s="450">
        <f t="shared" si="70"/>
        <v>0</v>
      </c>
      <c r="ANV7" s="450">
        <f t="shared" si="70"/>
        <v>0</v>
      </c>
      <c r="ANW7" s="450">
        <f t="shared" si="70"/>
        <v>0</v>
      </c>
      <c r="ANX7" s="450">
        <f t="shared" si="70"/>
        <v>0</v>
      </c>
      <c r="ANY7" s="462">
        <f t="shared" si="70"/>
        <v>0</v>
      </c>
      <c r="ANZ7" s="451">
        <f t="shared" si="70"/>
        <v>0</v>
      </c>
      <c r="AOB7" s="457">
        <f t="shared" ref="AOB7:AOO7" si="71">SUM(AOB8+AOB12+AOB17)</f>
        <v>0</v>
      </c>
      <c r="AOC7" s="450">
        <f t="shared" si="71"/>
        <v>0</v>
      </c>
      <c r="AOD7" s="450">
        <f t="shared" si="71"/>
        <v>0</v>
      </c>
      <c r="AOE7" s="450">
        <f t="shared" si="71"/>
        <v>0</v>
      </c>
      <c r="AOF7" s="450">
        <f t="shared" si="71"/>
        <v>0</v>
      </c>
      <c r="AOG7" s="450">
        <f t="shared" si="71"/>
        <v>0</v>
      </c>
      <c r="AOH7" s="450">
        <f t="shared" si="71"/>
        <v>0</v>
      </c>
      <c r="AOI7" s="450">
        <f t="shared" si="71"/>
        <v>0</v>
      </c>
      <c r="AOJ7" s="450">
        <f t="shared" si="71"/>
        <v>0</v>
      </c>
      <c r="AOK7" s="450">
        <f t="shared" si="71"/>
        <v>0</v>
      </c>
      <c r="AOL7" s="450">
        <f t="shared" si="71"/>
        <v>0</v>
      </c>
      <c r="AOM7" s="450">
        <f t="shared" si="71"/>
        <v>0</v>
      </c>
      <c r="AON7" s="462">
        <f t="shared" si="71"/>
        <v>0</v>
      </c>
      <c r="AOO7" s="451">
        <f t="shared" si="71"/>
        <v>0</v>
      </c>
      <c r="AOQ7" s="457">
        <f t="shared" ref="AOQ7:APD7" si="72">SUM(AOQ8+AOQ12+AOQ17)</f>
        <v>0</v>
      </c>
      <c r="AOR7" s="450">
        <f t="shared" si="72"/>
        <v>0</v>
      </c>
      <c r="AOS7" s="450">
        <f t="shared" si="72"/>
        <v>0</v>
      </c>
      <c r="AOT7" s="450">
        <f t="shared" si="72"/>
        <v>0</v>
      </c>
      <c r="AOU7" s="450">
        <f t="shared" si="72"/>
        <v>0</v>
      </c>
      <c r="AOV7" s="450">
        <f t="shared" si="72"/>
        <v>0</v>
      </c>
      <c r="AOW7" s="450">
        <f t="shared" si="72"/>
        <v>0</v>
      </c>
      <c r="AOX7" s="450">
        <f t="shared" si="72"/>
        <v>0</v>
      </c>
      <c r="AOY7" s="450">
        <f t="shared" si="72"/>
        <v>0</v>
      </c>
      <c r="AOZ7" s="450">
        <f t="shared" si="72"/>
        <v>0</v>
      </c>
      <c r="APA7" s="450">
        <f t="shared" si="72"/>
        <v>0</v>
      </c>
      <c r="APB7" s="450">
        <f t="shared" si="72"/>
        <v>0</v>
      </c>
      <c r="APC7" s="462">
        <f t="shared" si="72"/>
        <v>0</v>
      </c>
      <c r="APD7" s="451">
        <f t="shared" si="72"/>
        <v>0</v>
      </c>
      <c r="APF7" s="457">
        <f t="shared" ref="APF7:APS7" si="73">SUM(APF8+APF12+APF17)</f>
        <v>0</v>
      </c>
      <c r="APG7" s="450">
        <f t="shared" si="73"/>
        <v>0</v>
      </c>
      <c r="APH7" s="450">
        <f t="shared" si="73"/>
        <v>0</v>
      </c>
      <c r="API7" s="450">
        <f t="shared" si="73"/>
        <v>0</v>
      </c>
      <c r="APJ7" s="450">
        <f t="shared" si="73"/>
        <v>0</v>
      </c>
      <c r="APK7" s="450">
        <f t="shared" si="73"/>
        <v>0</v>
      </c>
      <c r="APL7" s="450">
        <f t="shared" si="73"/>
        <v>0</v>
      </c>
      <c r="APM7" s="450">
        <f t="shared" si="73"/>
        <v>0</v>
      </c>
      <c r="APN7" s="450">
        <f t="shared" si="73"/>
        <v>0</v>
      </c>
      <c r="APO7" s="450">
        <f t="shared" si="73"/>
        <v>0</v>
      </c>
      <c r="APP7" s="450">
        <f t="shared" si="73"/>
        <v>0</v>
      </c>
      <c r="APQ7" s="450">
        <f t="shared" si="73"/>
        <v>0</v>
      </c>
      <c r="APR7" s="462">
        <f t="shared" si="73"/>
        <v>0</v>
      </c>
      <c r="APS7" s="451">
        <f t="shared" si="73"/>
        <v>0</v>
      </c>
      <c r="APU7" s="457">
        <f t="shared" ref="APU7:AQH7" si="74">SUM(APU8+APU12+APU17)</f>
        <v>0</v>
      </c>
      <c r="APV7" s="450">
        <f t="shared" si="74"/>
        <v>0</v>
      </c>
      <c r="APW7" s="450">
        <f t="shared" si="74"/>
        <v>0</v>
      </c>
      <c r="APX7" s="450">
        <f t="shared" si="74"/>
        <v>0</v>
      </c>
      <c r="APY7" s="450">
        <f t="shared" si="74"/>
        <v>0</v>
      </c>
      <c r="APZ7" s="450">
        <f t="shared" si="74"/>
        <v>0</v>
      </c>
      <c r="AQA7" s="450">
        <f t="shared" si="74"/>
        <v>0</v>
      </c>
      <c r="AQB7" s="450">
        <f t="shared" si="74"/>
        <v>0</v>
      </c>
      <c r="AQC7" s="450">
        <f t="shared" si="74"/>
        <v>0</v>
      </c>
      <c r="AQD7" s="450">
        <f t="shared" si="74"/>
        <v>0</v>
      </c>
      <c r="AQE7" s="450">
        <f t="shared" si="74"/>
        <v>0</v>
      </c>
      <c r="AQF7" s="450">
        <f t="shared" si="74"/>
        <v>0</v>
      </c>
      <c r="AQG7" s="462">
        <f t="shared" si="74"/>
        <v>0</v>
      </c>
      <c r="AQH7" s="451">
        <f t="shared" si="74"/>
        <v>0</v>
      </c>
      <c r="AQJ7" s="457">
        <f t="shared" ref="AQJ7:AQW7" si="75">SUM(AQJ8+AQJ12+AQJ17)</f>
        <v>0</v>
      </c>
      <c r="AQK7" s="450">
        <f t="shared" si="75"/>
        <v>0</v>
      </c>
      <c r="AQL7" s="450">
        <f t="shared" si="75"/>
        <v>0</v>
      </c>
      <c r="AQM7" s="450">
        <f t="shared" si="75"/>
        <v>0</v>
      </c>
      <c r="AQN7" s="450">
        <f t="shared" si="75"/>
        <v>0</v>
      </c>
      <c r="AQO7" s="450">
        <f t="shared" si="75"/>
        <v>0</v>
      </c>
      <c r="AQP7" s="450">
        <f t="shared" si="75"/>
        <v>0</v>
      </c>
      <c r="AQQ7" s="450">
        <f t="shared" si="75"/>
        <v>0</v>
      </c>
      <c r="AQR7" s="450">
        <f t="shared" si="75"/>
        <v>0</v>
      </c>
      <c r="AQS7" s="450">
        <f t="shared" si="75"/>
        <v>0</v>
      </c>
      <c r="AQT7" s="450">
        <f t="shared" si="75"/>
        <v>0</v>
      </c>
      <c r="AQU7" s="450">
        <f t="shared" si="75"/>
        <v>0</v>
      </c>
      <c r="AQV7" s="462">
        <f t="shared" si="75"/>
        <v>0</v>
      </c>
      <c r="AQW7" s="451">
        <f t="shared" si="75"/>
        <v>0</v>
      </c>
      <c r="AQY7" s="457">
        <f t="shared" ref="AQY7:ARL7" si="76">SUM(AQY8+AQY12+AQY17)</f>
        <v>0</v>
      </c>
      <c r="AQZ7" s="450">
        <f t="shared" si="76"/>
        <v>0</v>
      </c>
      <c r="ARA7" s="450">
        <f t="shared" si="76"/>
        <v>0</v>
      </c>
      <c r="ARB7" s="450">
        <f t="shared" si="76"/>
        <v>0</v>
      </c>
      <c r="ARC7" s="450">
        <f t="shared" si="76"/>
        <v>0</v>
      </c>
      <c r="ARD7" s="450">
        <f t="shared" si="76"/>
        <v>0</v>
      </c>
      <c r="ARE7" s="450">
        <f t="shared" si="76"/>
        <v>0</v>
      </c>
      <c r="ARF7" s="450">
        <f t="shared" si="76"/>
        <v>0</v>
      </c>
      <c r="ARG7" s="450">
        <f t="shared" si="76"/>
        <v>0</v>
      </c>
      <c r="ARH7" s="450">
        <f t="shared" si="76"/>
        <v>0</v>
      </c>
      <c r="ARI7" s="450">
        <f t="shared" si="76"/>
        <v>0</v>
      </c>
      <c r="ARJ7" s="450">
        <f t="shared" si="76"/>
        <v>0</v>
      </c>
      <c r="ARK7" s="462">
        <f t="shared" si="76"/>
        <v>0</v>
      </c>
      <c r="ARL7" s="451">
        <f t="shared" si="76"/>
        <v>0</v>
      </c>
      <c r="ARN7" s="457">
        <f t="shared" ref="ARN7:ASA7" si="77">SUM(ARN8+ARN12+ARN17)</f>
        <v>0</v>
      </c>
      <c r="ARO7" s="450">
        <f t="shared" si="77"/>
        <v>0</v>
      </c>
      <c r="ARP7" s="450">
        <f t="shared" si="77"/>
        <v>0</v>
      </c>
      <c r="ARQ7" s="450">
        <f t="shared" si="77"/>
        <v>0</v>
      </c>
      <c r="ARR7" s="450">
        <f t="shared" si="77"/>
        <v>0</v>
      </c>
      <c r="ARS7" s="450">
        <f t="shared" si="77"/>
        <v>0</v>
      </c>
      <c r="ART7" s="450">
        <f t="shared" si="77"/>
        <v>0</v>
      </c>
      <c r="ARU7" s="450">
        <f t="shared" si="77"/>
        <v>0</v>
      </c>
      <c r="ARV7" s="450">
        <f t="shared" si="77"/>
        <v>0</v>
      </c>
      <c r="ARW7" s="450">
        <f t="shared" si="77"/>
        <v>0</v>
      </c>
      <c r="ARX7" s="450">
        <f t="shared" si="77"/>
        <v>0</v>
      </c>
      <c r="ARY7" s="450">
        <f t="shared" si="77"/>
        <v>0</v>
      </c>
      <c r="ARZ7" s="462">
        <f t="shared" si="77"/>
        <v>0</v>
      </c>
      <c r="ASA7" s="451">
        <f t="shared" si="77"/>
        <v>0</v>
      </c>
      <c r="ASC7" s="457">
        <f t="shared" ref="ASC7:ASP7" si="78">SUM(ASC8+ASC12+ASC17)</f>
        <v>0</v>
      </c>
      <c r="ASD7" s="450">
        <f t="shared" si="78"/>
        <v>0</v>
      </c>
      <c r="ASE7" s="450">
        <f t="shared" si="78"/>
        <v>0</v>
      </c>
      <c r="ASF7" s="450">
        <f t="shared" si="78"/>
        <v>0</v>
      </c>
      <c r="ASG7" s="450">
        <f t="shared" si="78"/>
        <v>0</v>
      </c>
      <c r="ASH7" s="450">
        <f t="shared" si="78"/>
        <v>0</v>
      </c>
      <c r="ASI7" s="450">
        <f t="shared" si="78"/>
        <v>0</v>
      </c>
      <c r="ASJ7" s="450">
        <f t="shared" si="78"/>
        <v>0</v>
      </c>
      <c r="ASK7" s="450">
        <f t="shared" si="78"/>
        <v>0</v>
      </c>
      <c r="ASL7" s="450">
        <f t="shared" si="78"/>
        <v>0</v>
      </c>
      <c r="ASM7" s="450">
        <f t="shared" si="78"/>
        <v>0</v>
      </c>
      <c r="ASN7" s="450">
        <f t="shared" si="78"/>
        <v>0</v>
      </c>
      <c r="ASO7" s="462">
        <f t="shared" si="78"/>
        <v>0</v>
      </c>
      <c r="ASP7" s="451">
        <f t="shared" si="78"/>
        <v>0</v>
      </c>
      <c r="ASR7" s="457">
        <f t="shared" ref="ASR7:ATE7" si="79">SUM(ASR8+ASR12+ASR17)</f>
        <v>0</v>
      </c>
      <c r="ASS7" s="450">
        <f t="shared" si="79"/>
        <v>0</v>
      </c>
      <c r="AST7" s="450">
        <f t="shared" si="79"/>
        <v>0</v>
      </c>
      <c r="ASU7" s="450">
        <f t="shared" si="79"/>
        <v>0</v>
      </c>
      <c r="ASV7" s="450">
        <f t="shared" si="79"/>
        <v>0</v>
      </c>
      <c r="ASW7" s="450">
        <f t="shared" si="79"/>
        <v>0</v>
      </c>
      <c r="ASX7" s="450">
        <f t="shared" si="79"/>
        <v>0</v>
      </c>
      <c r="ASY7" s="450">
        <f t="shared" si="79"/>
        <v>0</v>
      </c>
      <c r="ASZ7" s="450">
        <f t="shared" si="79"/>
        <v>0</v>
      </c>
      <c r="ATA7" s="450">
        <f t="shared" si="79"/>
        <v>0</v>
      </c>
      <c r="ATB7" s="450">
        <f t="shared" si="79"/>
        <v>0</v>
      </c>
      <c r="ATC7" s="450">
        <f t="shared" si="79"/>
        <v>0</v>
      </c>
      <c r="ATD7" s="462">
        <f t="shared" si="79"/>
        <v>0</v>
      </c>
      <c r="ATE7" s="451">
        <f t="shared" si="79"/>
        <v>0</v>
      </c>
      <c r="ATG7" s="457">
        <f t="shared" ref="ATG7:ATT7" si="80">SUM(ATG8+ATG12+ATG17)</f>
        <v>0</v>
      </c>
      <c r="ATH7" s="450">
        <f t="shared" si="80"/>
        <v>0</v>
      </c>
      <c r="ATI7" s="450">
        <f t="shared" si="80"/>
        <v>0</v>
      </c>
      <c r="ATJ7" s="450">
        <f t="shared" si="80"/>
        <v>0</v>
      </c>
      <c r="ATK7" s="450">
        <f t="shared" si="80"/>
        <v>0</v>
      </c>
      <c r="ATL7" s="450">
        <f t="shared" si="80"/>
        <v>0</v>
      </c>
      <c r="ATM7" s="450">
        <f t="shared" si="80"/>
        <v>0</v>
      </c>
      <c r="ATN7" s="450">
        <f t="shared" si="80"/>
        <v>0</v>
      </c>
      <c r="ATO7" s="450">
        <f t="shared" si="80"/>
        <v>0</v>
      </c>
      <c r="ATP7" s="450">
        <f t="shared" si="80"/>
        <v>0</v>
      </c>
      <c r="ATQ7" s="450">
        <f t="shared" si="80"/>
        <v>0</v>
      </c>
      <c r="ATR7" s="450">
        <f t="shared" si="80"/>
        <v>0</v>
      </c>
      <c r="ATS7" s="462">
        <f t="shared" si="80"/>
        <v>0</v>
      </c>
      <c r="ATT7" s="451">
        <f t="shared" si="80"/>
        <v>0</v>
      </c>
      <c r="ATV7" s="457">
        <f t="shared" ref="ATV7:AUI7" si="81">SUM(ATV8+ATV12+ATV17)</f>
        <v>0</v>
      </c>
      <c r="ATW7" s="450">
        <f t="shared" si="81"/>
        <v>0</v>
      </c>
      <c r="ATX7" s="450">
        <f t="shared" si="81"/>
        <v>0</v>
      </c>
      <c r="ATY7" s="450">
        <f t="shared" si="81"/>
        <v>0</v>
      </c>
      <c r="ATZ7" s="450">
        <f t="shared" si="81"/>
        <v>0</v>
      </c>
      <c r="AUA7" s="450">
        <f t="shared" si="81"/>
        <v>0</v>
      </c>
      <c r="AUB7" s="450">
        <f t="shared" si="81"/>
        <v>0</v>
      </c>
      <c r="AUC7" s="450">
        <f t="shared" si="81"/>
        <v>0</v>
      </c>
      <c r="AUD7" s="450">
        <f t="shared" si="81"/>
        <v>0</v>
      </c>
      <c r="AUE7" s="450">
        <f t="shared" si="81"/>
        <v>0</v>
      </c>
      <c r="AUF7" s="450">
        <f t="shared" si="81"/>
        <v>0</v>
      </c>
      <c r="AUG7" s="450">
        <f t="shared" si="81"/>
        <v>0</v>
      </c>
      <c r="AUH7" s="462">
        <f t="shared" si="81"/>
        <v>0</v>
      </c>
      <c r="AUI7" s="451">
        <f t="shared" si="81"/>
        <v>0</v>
      </c>
      <c r="AUK7" s="457">
        <f t="shared" ref="AUK7:AUX7" si="82">SUM(AUK8+AUK12+AUK17)</f>
        <v>0</v>
      </c>
      <c r="AUL7" s="450">
        <f t="shared" si="82"/>
        <v>0</v>
      </c>
      <c r="AUM7" s="450">
        <f t="shared" si="82"/>
        <v>0</v>
      </c>
      <c r="AUN7" s="450">
        <f t="shared" si="82"/>
        <v>0</v>
      </c>
      <c r="AUO7" s="450">
        <f t="shared" si="82"/>
        <v>0</v>
      </c>
      <c r="AUP7" s="450">
        <f t="shared" si="82"/>
        <v>0</v>
      </c>
      <c r="AUQ7" s="450">
        <f t="shared" si="82"/>
        <v>0</v>
      </c>
      <c r="AUR7" s="450">
        <f t="shared" si="82"/>
        <v>0</v>
      </c>
      <c r="AUS7" s="450">
        <f t="shared" si="82"/>
        <v>0</v>
      </c>
      <c r="AUT7" s="450">
        <f t="shared" si="82"/>
        <v>0</v>
      </c>
      <c r="AUU7" s="450">
        <f t="shared" si="82"/>
        <v>0</v>
      </c>
      <c r="AUV7" s="450">
        <f t="shared" si="82"/>
        <v>0</v>
      </c>
      <c r="AUW7" s="462">
        <f t="shared" si="82"/>
        <v>0</v>
      </c>
      <c r="AUX7" s="451">
        <f t="shared" si="82"/>
        <v>0</v>
      </c>
      <c r="AUZ7" s="457">
        <f t="shared" ref="AUZ7:AVM7" si="83">SUM(AUZ8+AUZ12+AUZ17)</f>
        <v>0</v>
      </c>
      <c r="AVA7" s="450">
        <f t="shared" si="83"/>
        <v>0</v>
      </c>
      <c r="AVB7" s="450">
        <f t="shared" si="83"/>
        <v>0</v>
      </c>
      <c r="AVC7" s="450">
        <f t="shared" si="83"/>
        <v>0</v>
      </c>
      <c r="AVD7" s="450">
        <f t="shared" si="83"/>
        <v>0</v>
      </c>
      <c r="AVE7" s="450">
        <f t="shared" si="83"/>
        <v>0</v>
      </c>
      <c r="AVF7" s="450">
        <f t="shared" si="83"/>
        <v>0</v>
      </c>
      <c r="AVG7" s="450">
        <f t="shared" si="83"/>
        <v>0</v>
      </c>
      <c r="AVH7" s="450">
        <f t="shared" si="83"/>
        <v>0</v>
      </c>
      <c r="AVI7" s="450">
        <f t="shared" si="83"/>
        <v>0</v>
      </c>
      <c r="AVJ7" s="450">
        <f t="shared" si="83"/>
        <v>0</v>
      </c>
      <c r="AVK7" s="450">
        <f t="shared" si="83"/>
        <v>0</v>
      </c>
      <c r="AVL7" s="462">
        <f t="shared" si="83"/>
        <v>0</v>
      </c>
      <c r="AVM7" s="451">
        <f t="shared" si="83"/>
        <v>0</v>
      </c>
      <c r="AVO7" s="457">
        <f t="shared" ref="AVO7:AWB7" si="84">SUM(AVO8+AVO12+AVO17)</f>
        <v>0</v>
      </c>
      <c r="AVP7" s="450">
        <f t="shared" si="84"/>
        <v>0</v>
      </c>
      <c r="AVQ7" s="450">
        <f t="shared" si="84"/>
        <v>0</v>
      </c>
      <c r="AVR7" s="450">
        <f t="shared" si="84"/>
        <v>0</v>
      </c>
      <c r="AVS7" s="450">
        <f t="shared" si="84"/>
        <v>0</v>
      </c>
      <c r="AVT7" s="450">
        <f t="shared" si="84"/>
        <v>0</v>
      </c>
      <c r="AVU7" s="450">
        <f t="shared" si="84"/>
        <v>0</v>
      </c>
      <c r="AVV7" s="450">
        <f t="shared" si="84"/>
        <v>0</v>
      </c>
      <c r="AVW7" s="450">
        <f t="shared" si="84"/>
        <v>0</v>
      </c>
      <c r="AVX7" s="450">
        <f t="shared" si="84"/>
        <v>0</v>
      </c>
      <c r="AVY7" s="450">
        <f t="shared" si="84"/>
        <v>0</v>
      </c>
      <c r="AVZ7" s="450">
        <f t="shared" si="84"/>
        <v>0</v>
      </c>
      <c r="AWA7" s="462">
        <f t="shared" si="84"/>
        <v>0</v>
      </c>
      <c r="AWB7" s="451">
        <f t="shared" si="84"/>
        <v>0</v>
      </c>
      <c r="AWD7" s="457">
        <f t="shared" ref="AWD7:AWQ7" si="85">SUM(AWD8+AWD12+AWD17)</f>
        <v>0</v>
      </c>
      <c r="AWE7" s="450">
        <f t="shared" si="85"/>
        <v>0</v>
      </c>
      <c r="AWF7" s="450">
        <f t="shared" si="85"/>
        <v>0</v>
      </c>
      <c r="AWG7" s="450">
        <f t="shared" si="85"/>
        <v>0</v>
      </c>
      <c r="AWH7" s="450">
        <f t="shared" si="85"/>
        <v>0</v>
      </c>
      <c r="AWI7" s="450">
        <f t="shared" si="85"/>
        <v>0</v>
      </c>
      <c r="AWJ7" s="450">
        <f t="shared" si="85"/>
        <v>0</v>
      </c>
      <c r="AWK7" s="450">
        <f t="shared" si="85"/>
        <v>0</v>
      </c>
      <c r="AWL7" s="450">
        <f t="shared" si="85"/>
        <v>0</v>
      </c>
      <c r="AWM7" s="450">
        <f t="shared" si="85"/>
        <v>0</v>
      </c>
      <c r="AWN7" s="450">
        <f t="shared" si="85"/>
        <v>0</v>
      </c>
      <c r="AWO7" s="450">
        <f t="shared" si="85"/>
        <v>0</v>
      </c>
      <c r="AWP7" s="462">
        <f t="shared" si="85"/>
        <v>0</v>
      </c>
      <c r="AWQ7" s="451">
        <f t="shared" si="85"/>
        <v>0</v>
      </c>
      <c r="AWS7" s="457">
        <f t="shared" ref="AWS7:AXF7" si="86">SUM(AWS8+AWS12+AWS17)</f>
        <v>0</v>
      </c>
      <c r="AWT7" s="450">
        <f t="shared" si="86"/>
        <v>0</v>
      </c>
      <c r="AWU7" s="450">
        <f t="shared" si="86"/>
        <v>0</v>
      </c>
      <c r="AWV7" s="450">
        <f t="shared" si="86"/>
        <v>0</v>
      </c>
      <c r="AWW7" s="450">
        <f t="shared" si="86"/>
        <v>0</v>
      </c>
      <c r="AWX7" s="450">
        <f t="shared" si="86"/>
        <v>0</v>
      </c>
      <c r="AWY7" s="450">
        <f t="shared" si="86"/>
        <v>0</v>
      </c>
      <c r="AWZ7" s="450">
        <f t="shared" si="86"/>
        <v>0</v>
      </c>
      <c r="AXA7" s="450">
        <f t="shared" si="86"/>
        <v>0</v>
      </c>
      <c r="AXB7" s="450">
        <f t="shared" si="86"/>
        <v>0</v>
      </c>
      <c r="AXC7" s="450">
        <f t="shared" si="86"/>
        <v>0</v>
      </c>
      <c r="AXD7" s="450">
        <f t="shared" si="86"/>
        <v>0</v>
      </c>
      <c r="AXE7" s="462">
        <f t="shared" si="86"/>
        <v>0</v>
      </c>
      <c r="AXF7" s="451">
        <f t="shared" si="86"/>
        <v>0</v>
      </c>
      <c r="AXH7" s="457">
        <f t="shared" ref="AXH7:AXU7" si="87">SUM(AXH8+AXH12+AXH17)</f>
        <v>0</v>
      </c>
      <c r="AXI7" s="450">
        <f t="shared" si="87"/>
        <v>0</v>
      </c>
      <c r="AXJ7" s="450">
        <f t="shared" si="87"/>
        <v>0</v>
      </c>
      <c r="AXK7" s="450">
        <f t="shared" si="87"/>
        <v>0</v>
      </c>
      <c r="AXL7" s="450">
        <f t="shared" si="87"/>
        <v>0</v>
      </c>
      <c r="AXM7" s="450">
        <f t="shared" si="87"/>
        <v>0</v>
      </c>
      <c r="AXN7" s="450">
        <f t="shared" si="87"/>
        <v>0</v>
      </c>
      <c r="AXO7" s="450">
        <f t="shared" si="87"/>
        <v>0</v>
      </c>
      <c r="AXP7" s="450">
        <f t="shared" si="87"/>
        <v>0</v>
      </c>
      <c r="AXQ7" s="450">
        <f t="shared" si="87"/>
        <v>0</v>
      </c>
      <c r="AXR7" s="450">
        <f t="shared" si="87"/>
        <v>0</v>
      </c>
      <c r="AXS7" s="450">
        <f t="shared" si="87"/>
        <v>0</v>
      </c>
      <c r="AXT7" s="462">
        <f t="shared" si="87"/>
        <v>0</v>
      </c>
      <c r="AXU7" s="451">
        <f t="shared" si="87"/>
        <v>0</v>
      </c>
      <c r="AXW7" s="457">
        <f t="shared" ref="AXW7:AYJ7" si="88">SUM(AXW8+AXW12+AXW17)</f>
        <v>0</v>
      </c>
      <c r="AXX7" s="450">
        <f t="shared" si="88"/>
        <v>0</v>
      </c>
      <c r="AXY7" s="450">
        <f t="shared" si="88"/>
        <v>0</v>
      </c>
      <c r="AXZ7" s="450">
        <f t="shared" si="88"/>
        <v>0</v>
      </c>
      <c r="AYA7" s="450">
        <f t="shared" si="88"/>
        <v>0</v>
      </c>
      <c r="AYB7" s="450">
        <f t="shared" si="88"/>
        <v>0</v>
      </c>
      <c r="AYC7" s="450">
        <f t="shared" si="88"/>
        <v>0</v>
      </c>
      <c r="AYD7" s="450">
        <f t="shared" si="88"/>
        <v>0</v>
      </c>
      <c r="AYE7" s="450">
        <f t="shared" si="88"/>
        <v>0</v>
      </c>
      <c r="AYF7" s="450">
        <f t="shared" si="88"/>
        <v>0</v>
      </c>
      <c r="AYG7" s="450">
        <f t="shared" si="88"/>
        <v>0</v>
      </c>
      <c r="AYH7" s="450">
        <f t="shared" si="88"/>
        <v>0</v>
      </c>
      <c r="AYI7" s="462">
        <f t="shared" si="88"/>
        <v>0</v>
      </c>
      <c r="AYJ7" s="451">
        <f t="shared" si="88"/>
        <v>0</v>
      </c>
      <c r="AYL7" s="457">
        <f t="shared" ref="AYL7:AYY7" si="89">SUM(AYL8+AYL12+AYL17)</f>
        <v>0</v>
      </c>
      <c r="AYM7" s="450">
        <f t="shared" si="89"/>
        <v>0</v>
      </c>
      <c r="AYN7" s="450">
        <f t="shared" si="89"/>
        <v>0</v>
      </c>
      <c r="AYO7" s="450">
        <f t="shared" si="89"/>
        <v>0</v>
      </c>
      <c r="AYP7" s="450">
        <f t="shared" si="89"/>
        <v>0</v>
      </c>
      <c r="AYQ7" s="450">
        <f t="shared" si="89"/>
        <v>0</v>
      </c>
      <c r="AYR7" s="450">
        <f t="shared" si="89"/>
        <v>0</v>
      </c>
      <c r="AYS7" s="450">
        <f t="shared" si="89"/>
        <v>0</v>
      </c>
      <c r="AYT7" s="450">
        <f t="shared" si="89"/>
        <v>0</v>
      </c>
      <c r="AYU7" s="450">
        <f t="shared" si="89"/>
        <v>0</v>
      </c>
      <c r="AYV7" s="450">
        <f t="shared" si="89"/>
        <v>0</v>
      </c>
      <c r="AYW7" s="450">
        <f t="shared" si="89"/>
        <v>0</v>
      </c>
      <c r="AYX7" s="462">
        <f t="shared" si="89"/>
        <v>0</v>
      </c>
      <c r="AYY7" s="451">
        <f t="shared" si="89"/>
        <v>0</v>
      </c>
      <c r="AZA7" s="457">
        <f t="shared" ref="AZA7:AZN7" si="90">SUM(AZA8+AZA12+AZA17)</f>
        <v>0</v>
      </c>
      <c r="AZB7" s="450">
        <f t="shared" si="90"/>
        <v>0</v>
      </c>
      <c r="AZC7" s="450">
        <f t="shared" si="90"/>
        <v>0</v>
      </c>
      <c r="AZD7" s="450">
        <f t="shared" si="90"/>
        <v>0</v>
      </c>
      <c r="AZE7" s="450">
        <f t="shared" si="90"/>
        <v>0</v>
      </c>
      <c r="AZF7" s="450">
        <f t="shared" si="90"/>
        <v>0</v>
      </c>
      <c r="AZG7" s="450">
        <f t="shared" si="90"/>
        <v>0</v>
      </c>
      <c r="AZH7" s="450">
        <f t="shared" si="90"/>
        <v>0</v>
      </c>
      <c r="AZI7" s="450">
        <f t="shared" si="90"/>
        <v>0</v>
      </c>
      <c r="AZJ7" s="450">
        <f t="shared" si="90"/>
        <v>0</v>
      </c>
      <c r="AZK7" s="450">
        <f t="shared" si="90"/>
        <v>0</v>
      </c>
      <c r="AZL7" s="450">
        <f t="shared" si="90"/>
        <v>0</v>
      </c>
      <c r="AZM7" s="462">
        <f t="shared" si="90"/>
        <v>0</v>
      </c>
      <c r="AZN7" s="451">
        <f t="shared" si="90"/>
        <v>0</v>
      </c>
      <c r="AZP7" s="457">
        <f t="shared" ref="AZP7:BAC7" si="91">SUM(AZP8+AZP12+AZP17)</f>
        <v>0</v>
      </c>
      <c r="AZQ7" s="450">
        <f t="shared" si="91"/>
        <v>0</v>
      </c>
      <c r="AZR7" s="450">
        <f t="shared" si="91"/>
        <v>0</v>
      </c>
      <c r="AZS7" s="450">
        <f t="shared" si="91"/>
        <v>0</v>
      </c>
      <c r="AZT7" s="450">
        <f t="shared" si="91"/>
        <v>0</v>
      </c>
      <c r="AZU7" s="450">
        <f t="shared" si="91"/>
        <v>0</v>
      </c>
      <c r="AZV7" s="450">
        <f t="shared" si="91"/>
        <v>0</v>
      </c>
      <c r="AZW7" s="450">
        <f t="shared" si="91"/>
        <v>0</v>
      </c>
      <c r="AZX7" s="450">
        <f t="shared" si="91"/>
        <v>0</v>
      </c>
      <c r="AZY7" s="450">
        <f t="shared" si="91"/>
        <v>0</v>
      </c>
      <c r="AZZ7" s="450">
        <f t="shared" si="91"/>
        <v>0</v>
      </c>
      <c r="BAA7" s="450">
        <f t="shared" si="91"/>
        <v>0</v>
      </c>
      <c r="BAB7" s="462">
        <f t="shared" si="91"/>
        <v>0</v>
      </c>
      <c r="BAC7" s="451">
        <f t="shared" si="91"/>
        <v>0</v>
      </c>
      <c r="BAE7" s="457">
        <f t="shared" ref="BAE7:BAR7" si="92">SUM(BAE8+BAE12+BAE17)</f>
        <v>0</v>
      </c>
      <c r="BAF7" s="450">
        <f t="shared" si="92"/>
        <v>0</v>
      </c>
      <c r="BAG7" s="450">
        <f t="shared" si="92"/>
        <v>0</v>
      </c>
      <c r="BAH7" s="450">
        <f t="shared" si="92"/>
        <v>0</v>
      </c>
      <c r="BAI7" s="450">
        <f t="shared" si="92"/>
        <v>0</v>
      </c>
      <c r="BAJ7" s="450">
        <f t="shared" si="92"/>
        <v>0</v>
      </c>
      <c r="BAK7" s="450">
        <f t="shared" si="92"/>
        <v>0</v>
      </c>
      <c r="BAL7" s="450">
        <f t="shared" si="92"/>
        <v>0</v>
      </c>
      <c r="BAM7" s="450">
        <f t="shared" si="92"/>
        <v>0</v>
      </c>
      <c r="BAN7" s="450">
        <f t="shared" si="92"/>
        <v>0</v>
      </c>
      <c r="BAO7" s="450">
        <f t="shared" si="92"/>
        <v>0</v>
      </c>
      <c r="BAP7" s="450">
        <f t="shared" si="92"/>
        <v>0</v>
      </c>
      <c r="BAQ7" s="462">
        <f t="shared" si="92"/>
        <v>0</v>
      </c>
      <c r="BAR7" s="451">
        <f t="shared" si="92"/>
        <v>0</v>
      </c>
      <c r="BAT7" s="457">
        <f t="shared" ref="BAT7:BBG7" si="93">SUM(BAT8+BAT12+BAT17)</f>
        <v>0</v>
      </c>
      <c r="BAU7" s="450">
        <f t="shared" si="93"/>
        <v>0</v>
      </c>
      <c r="BAV7" s="450">
        <f t="shared" si="93"/>
        <v>0</v>
      </c>
      <c r="BAW7" s="450">
        <f t="shared" si="93"/>
        <v>0</v>
      </c>
      <c r="BAX7" s="450">
        <f t="shared" si="93"/>
        <v>0</v>
      </c>
      <c r="BAY7" s="450">
        <f t="shared" si="93"/>
        <v>0</v>
      </c>
      <c r="BAZ7" s="450">
        <f t="shared" si="93"/>
        <v>0</v>
      </c>
      <c r="BBA7" s="450">
        <f t="shared" si="93"/>
        <v>0</v>
      </c>
      <c r="BBB7" s="450">
        <f t="shared" si="93"/>
        <v>0</v>
      </c>
      <c r="BBC7" s="450">
        <f t="shared" si="93"/>
        <v>0</v>
      </c>
      <c r="BBD7" s="450">
        <f t="shared" si="93"/>
        <v>0</v>
      </c>
      <c r="BBE7" s="450">
        <f t="shared" si="93"/>
        <v>0</v>
      </c>
      <c r="BBF7" s="462">
        <f t="shared" si="93"/>
        <v>0</v>
      </c>
      <c r="BBG7" s="451">
        <f t="shared" si="93"/>
        <v>0</v>
      </c>
      <c r="BBI7" s="457">
        <f t="shared" ref="BBI7:BBV7" si="94">SUM(BBI8+BBI12+BBI17)</f>
        <v>0</v>
      </c>
      <c r="BBJ7" s="450">
        <f t="shared" si="94"/>
        <v>0</v>
      </c>
      <c r="BBK7" s="450">
        <f t="shared" si="94"/>
        <v>0</v>
      </c>
      <c r="BBL7" s="450">
        <f t="shared" si="94"/>
        <v>0</v>
      </c>
      <c r="BBM7" s="450">
        <f t="shared" si="94"/>
        <v>0</v>
      </c>
      <c r="BBN7" s="450">
        <f t="shared" si="94"/>
        <v>0</v>
      </c>
      <c r="BBO7" s="450">
        <f t="shared" si="94"/>
        <v>0</v>
      </c>
      <c r="BBP7" s="450">
        <f t="shared" si="94"/>
        <v>0</v>
      </c>
      <c r="BBQ7" s="450">
        <f t="shared" si="94"/>
        <v>0</v>
      </c>
      <c r="BBR7" s="450">
        <f t="shared" si="94"/>
        <v>0</v>
      </c>
      <c r="BBS7" s="450">
        <f t="shared" si="94"/>
        <v>0</v>
      </c>
      <c r="BBT7" s="450">
        <f t="shared" si="94"/>
        <v>0</v>
      </c>
      <c r="BBU7" s="462">
        <f t="shared" si="94"/>
        <v>0</v>
      </c>
      <c r="BBV7" s="451">
        <f t="shared" si="94"/>
        <v>0</v>
      </c>
      <c r="BBX7" s="457">
        <f t="shared" ref="BBX7:BCK7" si="95">SUM(BBX8+BBX12+BBX17)</f>
        <v>0</v>
      </c>
      <c r="BBY7" s="450">
        <f t="shared" si="95"/>
        <v>0</v>
      </c>
      <c r="BBZ7" s="450">
        <f t="shared" si="95"/>
        <v>0</v>
      </c>
      <c r="BCA7" s="450">
        <f t="shared" si="95"/>
        <v>0</v>
      </c>
      <c r="BCB7" s="450">
        <f t="shared" si="95"/>
        <v>0</v>
      </c>
      <c r="BCC7" s="450">
        <f t="shared" si="95"/>
        <v>0</v>
      </c>
      <c r="BCD7" s="450">
        <f t="shared" si="95"/>
        <v>0</v>
      </c>
      <c r="BCE7" s="450">
        <f t="shared" si="95"/>
        <v>0</v>
      </c>
      <c r="BCF7" s="450">
        <f t="shared" si="95"/>
        <v>0</v>
      </c>
      <c r="BCG7" s="450">
        <f t="shared" si="95"/>
        <v>0</v>
      </c>
      <c r="BCH7" s="450">
        <f t="shared" si="95"/>
        <v>0</v>
      </c>
      <c r="BCI7" s="450">
        <f t="shared" si="95"/>
        <v>0</v>
      </c>
      <c r="BCJ7" s="462">
        <f t="shared" si="95"/>
        <v>0</v>
      </c>
      <c r="BCK7" s="451">
        <f t="shared" si="95"/>
        <v>0</v>
      </c>
      <c r="BCM7" s="457">
        <f t="shared" ref="BCM7:BCZ7" si="96">SUM(BCM8+BCM12+BCM17)</f>
        <v>0</v>
      </c>
      <c r="BCN7" s="450">
        <f t="shared" si="96"/>
        <v>0</v>
      </c>
      <c r="BCO7" s="450">
        <f t="shared" si="96"/>
        <v>0</v>
      </c>
      <c r="BCP7" s="450">
        <f t="shared" si="96"/>
        <v>0</v>
      </c>
      <c r="BCQ7" s="450">
        <f t="shared" si="96"/>
        <v>0</v>
      </c>
      <c r="BCR7" s="450">
        <f t="shared" si="96"/>
        <v>0</v>
      </c>
      <c r="BCS7" s="450">
        <f t="shared" si="96"/>
        <v>0</v>
      </c>
      <c r="BCT7" s="450">
        <f t="shared" si="96"/>
        <v>0</v>
      </c>
      <c r="BCU7" s="450">
        <f t="shared" si="96"/>
        <v>0</v>
      </c>
      <c r="BCV7" s="450">
        <f t="shared" si="96"/>
        <v>0</v>
      </c>
      <c r="BCW7" s="450">
        <f t="shared" si="96"/>
        <v>0</v>
      </c>
      <c r="BCX7" s="450">
        <f t="shared" si="96"/>
        <v>0</v>
      </c>
      <c r="BCY7" s="462">
        <f t="shared" si="96"/>
        <v>0</v>
      </c>
      <c r="BCZ7" s="451">
        <f t="shared" si="96"/>
        <v>0</v>
      </c>
      <c r="BDB7" s="457">
        <f t="shared" ref="BDB7:BDO7" si="97">SUM(BDB8+BDB12+BDB17)</f>
        <v>0</v>
      </c>
      <c r="BDC7" s="450">
        <f t="shared" si="97"/>
        <v>0</v>
      </c>
      <c r="BDD7" s="450">
        <f t="shared" si="97"/>
        <v>0</v>
      </c>
      <c r="BDE7" s="450">
        <f t="shared" si="97"/>
        <v>0</v>
      </c>
      <c r="BDF7" s="450">
        <f t="shared" si="97"/>
        <v>0</v>
      </c>
      <c r="BDG7" s="450">
        <f t="shared" si="97"/>
        <v>0</v>
      </c>
      <c r="BDH7" s="450">
        <f t="shared" si="97"/>
        <v>0</v>
      </c>
      <c r="BDI7" s="450">
        <f t="shared" si="97"/>
        <v>0</v>
      </c>
      <c r="BDJ7" s="450">
        <f t="shared" si="97"/>
        <v>0</v>
      </c>
      <c r="BDK7" s="450">
        <f t="shared" si="97"/>
        <v>0</v>
      </c>
      <c r="BDL7" s="450">
        <f t="shared" si="97"/>
        <v>0</v>
      </c>
      <c r="BDM7" s="450">
        <f t="shared" si="97"/>
        <v>0</v>
      </c>
      <c r="BDN7" s="462">
        <f t="shared" si="97"/>
        <v>0</v>
      </c>
      <c r="BDO7" s="451">
        <f t="shared" si="97"/>
        <v>0</v>
      </c>
      <c r="BDQ7" s="457">
        <f t="shared" ref="BDQ7:BED7" si="98">SUM(BDQ8+BDQ12+BDQ17)</f>
        <v>0</v>
      </c>
      <c r="BDR7" s="450">
        <f t="shared" si="98"/>
        <v>0</v>
      </c>
      <c r="BDS7" s="450">
        <f t="shared" si="98"/>
        <v>0</v>
      </c>
      <c r="BDT7" s="450">
        <f t="shared" si="98"/>
        <v>0</v>
      </c>
      <c r="BDU7" s="450">
        <f t="shared" si="98"/>
        <v>0</v>
      </c>
      <c r="BDV7" s="450">
        <f t="shared" si="98"/>
        <v>0</v>
      </c>
      <c r="BDW7" s="450">
        <f t="shared" si="98"/>
        <v>0</v>
      </c>
      <c r="BDX7" s="450">
        <f t="shared" si="98"/>
        <v>0</v>
      </c>
      <c r="BDY7" s="450">
        <f t="shared" si="98"/>
        <v>0</v>
      </c>
      <c r="BDZ7" s="450">
        <f t="shared" si="98"/>
        <v>0</v>
      </c>
      <c r="BEA7" s="450">
        <f t="shared" si="98"/>
        <v>0</v>
      </c>
      <c r="BEB7" s="450">
        <f t="shared" si="98"/>
        <v>0</v>
      </c>
      <c r="BEC7" s="462">
        <f t="shared" si="98"/>
        <v>0</v>
      </c>
      <c r="BED7" s="451">
        <f t="shared" si="98"/>
        <v>0</v>
      </c>
      <c r="BEF7" s="457">
        <f t="shared" ref="BEF7:BES7" si="99">SUM(BEF8+BEF12+BEF17)</f>
        <v>0</v>
      </c>
      <c r="BEG7" s="450">
        <f t="shared" si="99"/>
        <v>0</v>
      </c>
      <c r="BEH7" s="450">
        <f t="shared" si="99"/>
        <v>0</v>
      </c>
      <c r="BEI7" s="450">
        <f t="shared" si="99"/>
        <v>0</v>
      </c>
      <c r="BEJ7" s="450">
        <f t="shared" si="99"/>
        <v>0</v>
      </c>
      <c r="BEK7" s="450">
        <f t="shared" si="99"/>
        <v>0</v>
      </c>
      <c r="BEL7" s="450">
        <f t="shared" si="99"/>
        <v>0</v>
      </c>
      <c r="BEM7" s="450">
        <f t="shared" si="99"/>
        <v>0</v>
      </c>
      <c r="BEN7" s="450">
        <f t="shared" si="99"/>
        <v>0</v>
      </c>
      <c r="BEO7" s="450">
        <f t="shared" si="99"/>
        <v>0</v>
      </c>
      <c r="BEP7" s="450">
        <f t="shared" si="99"/>
        <v>0</v>
      </c>
      <c r="BEQ7" s="450">
        <f t="shared" si="99"/>
        <v>0</v>
      </c>
      <c r="BER7" s="462">
        <f t="shared" si="99"/>
        <v>0</v>
      </c>
      <c r="BES7" s="451">
        <f t="shared" si="99"/>
        <v>0</v>
      </c>
      <c r="BEU7" s="457">
        <f t="shared" ref="BEU7:BFH7" si="100">SUM(BEU8+BEU12+BEU17)</f>
        <v>0</v>
      </c>
      <c r="BEV7" s="450">
        <f t="shared" si="100"/>
        <v>0</v>
      </c>
      <c r="BEW7" s="450">
        <f t="shared" si="100"/>
        <v>0</v>
      </c>
      <c r="BEX7" s="450">
        <f t="shared" si="100"/>
        <v>0</v>
      </c>
      <c r="BEY7" s="450">
        <f t="shared" si="100"/>
        <v>0</v>
      </c>
      <c r="BEZ7" s="450">
        <f t="shared" si="100"/>
        <v>0</v>
      </c>
      <c r="BFA7" s="450">
        <f t="shared" si="100"/>
        <v>0</v>
      </c>
      <c r="BFB7" s="450">
        <f t="shared" si="100"/>
        <v>0</v>
      </c>
      <c r="BFC7" s="450">
        <f t="shared" si="100"/>
        <v>0</v>
      </c>
      <c r="BFD7" s="450">
        <f t="shared" si="100"/>
        <v>0</v>
      </c>
      <c r="BFE7" s="450">
        <f t="shared" si="100"/>
        <v>0</v>
      </c>
      <c r="BFF7" s="450">
        <f t="shared" si="100"/>
        <v>0</v>
      </c>
      <c r="BFG7" s="462">
        <f t="shared" si="100"/>
        <v>0</v>
      </c>
      <c r="BFH7" s="451">
        <f t="shared" si="100"/>
        <v>0</v>
      </c>
      <c r="BFJ7" s="457">
        <f t="shared" ref="BFJ7:BFW7" si="101">SUM(BFJ8+BFJ12+BFJ17)</f>
        <v>0</v>
      </c>
      <c r="BFK7" s="450">
        <f t="shared" si="101"/>
        <v>0</v>
      </c>
      <c r="BFL7" s="450">
        <f t="shared" si="101"/>
        <v>0</v>
      </c>
      <c r="BFM7" s="450">
        <f t="shared" si="101"/>
        <v>0</v>
      </c>
      <c r="BFN7" s="450">
        <f t="shared" si="101"/>
        <v>0</v>
      </c>
      <c r="BFO7" s="450">
        <f t="shared" si="101"/>
        <v>0</v>
      </c>
      <c r="BFP7" s="450">
        <f t="shared" si="101"/>
        <v>0</v>
      </c>
      <c r="BFQ7" s="450">
        <f t="shared" si="101"/>
        <v>0</v>
      </c>
      <c r="BFR7" s="450">
        <f t="shared" si="101"/>
        <v>0</v>
      </c>
      <c r="BFS7" s="450">
        <f t="shared" si="101"/>
        <v>0</v>
      </c>
      <c r="BFT7" s="450">
        <f t="shared" si="101"/>
        <v>0</v>
      </c>
      <c r="BFU7" s="450">
        <f t="shared" si="101"/>
        <v>0</v>
      </c>
      <c r="BFV7" s="462">
        <f t="shared" si="101"/>
        <v>0</v>
      </c>
      <c r="BFW7" s="451">
        <f t="shared" si="101"/>
        <v>0</v>
      </c>
      <c r="BFY7" s="457">
        <f t="shared" ref="BFY7:BGL7" si="102">SUM(BFY8+BFY12+BFY17)</f>
        <v>0</v>
      </c>
      <c r="BFZ7" s="450">
        <f t="shared" si="102"/>
        <v>0</v>
      </c>
      <c r="BGA7" s="450">
        <f t="shared" si="102"/>
        <v>0</v>
      </c>
      <c r="BGB7" s="450">
        <f t="shared" si="102"/>
        <v>0</v>
      </c>
      <c r="BGC7" s="450">
        <f t="shared" si="102"/>
        <v>0</v>
      </c>
      <c r="BGD7" s="450">
        <f t="shared" si="102"/>
        <v>0</v>
      </c>
      <c r="BGE7" s="450">
        <f t="shared" si="102"/>
        <v>0</v>
      </c>
      <c r="BGF7" s="450">
        <f t="shared" si="102"/>
        <v>0</v>
      </c>
      <c r="BGG7" s="450">
        <f t="shared" si="102"/>
        <v>0</v>
      </c>
      <c r="BGH7" s="450">
        <f t="shared" si="102"/>
        <v>0</v>
      </c>
      <c r="BGI7" s="450">
        <f t="shared" si="102"/>
        <v>0</v>
      </c>
      <c r="BGJ7" s="450">
        <f t="shared" si="102"/>
        <v>0</v>
      </c>
      <c r="BGK7" s="462">
        <f t="shared" si="102"/>
        <v>0</v>
      </c>
      <c r="BGL7" s="451">
        <f t="shared" si="102"/>
        <v>0</v>
      </c>
      <c r="BGN7" s="457">
        <f t="shared" ref="BGN7:BHA7" si="103">SUM(BGN8+BGN12+BGN17)</f>
        <v>0</v>
      </c>
      <c r="BGO7" s="450">
        <f t="shared" si="103"/>
        <v>0</v>
      </c>
      <c r="BGP7" s="450">
        <f t="shared" si="103"/>
        <v>0</v>
      </c>
      <c r="BGQ7" s="450">
        <f t="shared" si="103"/>
        <v>0</v>
      </c>
      <c r="BGR7" s="450">
        <f t="shared" si="103"/>
        <v>0</v>
      </c>
      <c r="BGS7" s="450">
        <f t="shared" si="103"/>
        <v>0</v>
      </c>
      <c r="BGT7" s="450">
        <f t="shared" si="103"/>
        <v>0</v>
      </c>
      <c r="BGU7" s="450">
        <f t="shared" si="103"/>
        <v>0</v>
      </c>
      <c r="BGV7" s="450">
        <f t="shared" si="103"/>
        <v>0</v>
      </c>
      <c r="BGW7" s="450">
        <f t="shared" si="103"/>
        <v>0</v>
      </c>
      <c r="BGX7" s="450">
        <f t="shared" si="103"/>
        <v>0</v>
      </c>
      <c r="BGY7" s="450">
        <f t="shared" si="103"/>
        <v>0</v>
      </c>
      <c r="BGZ7" s="462">
        <f t="shared" si="103"/>
        <v>0</v>
      </c>
      <c r="BHA7" s="451">
        <f t="shared" si="103"/>
        <v>0</v>
      </c>
      <c r="BHC7" s="457">
        <f t="shared" ref="BHC7:BHP7" si="104">SUM(BHC8+BHC12+BHC17)</f>
        <v>0</v>
      </c>
      <c r="BHD7" s="450">
        <f t="shared" si="104"/>
        <v>0</v>
      </c>
      <c r="BHE7" s="450">
        <f t="shared" si="104"/>
        <v>0</v>
      </c>
      <c r="BHF7" s="450">
        <f t="shared" si="104"/>
        <v>0</v>
      </c>
      <c r="BHG7" s="450">
        <f t="shared" si="104"/>
        <v>0</v>
      </c>
      <c r="BHH7" s="450">
        <f t="shared" si="104"/>
        <v>0</v>
      </c>
      <c r="BHI7" s="450">
        <f t="shared" si="104"/>
        <v>0</v>
      </c>
      <c r="BHJ7" s="450">
        <f t="shared" si="104"/>
        <v>0</v>
      </c>
      <c r="BHK7" s="450">
        <f t="shared" si="104"/>
        <v>0</v>
      </c>
      <c r="BHL7" s="450">
        <f t="shared" si="104"/>
        <v>0</v>
      </c>
      <c r="BHM7" s="450">
        <f t="shared" si="104"/>
        <v>0</v>
      </c>
      <c r="BHN7" s="450">
        <f t="shared" si="104"/>
        <v>0</v>
      </c>
      <c r="BHO7" s="462">
        <f t="shared" si="104"/>
        <v>0</v>
      </c>
      <c r="BHP7" s="451">
        <f t="shared" si="104"/>
        <v>0</v>
      </c>
      <c r="BHR7" s="457">
        <f t="shared" ref="BHR7:BIE7" si="105">SUM(BHR8+BHR12+BHR17)</f>
        <v>0</v>
      </c>
      <c r="BHS7" s="450">
        <f t="shared" si="105"/>
        <v>0</v>
      </c>
      <c r="BHT7" s="450">
        <f t="shared" si="105"/>
        <v>0</v>
      </c>
      <c r="BHU7" s="450">
        <f t="shared" si="105"/>
        <v>0</v>
      </c>
      <c r="BHV7" s="450">
        <f t="shared" si="105"/>
        <v>0</v>
      </c>
      <c r="BHW7" s="450">
        <f t="shared" si="105"/>
        <v>0</v>
      </c>
      <c r="BHX7" s="450">
        <f t="shared" si="105"/>
        <v>0</v>
      </c>
      <c r="BHY7" s="450">
        <f t="shared" si="105"/>
        <v>0</v>
      </c>
      <c r="BHZ7" s="450">
        <f t="shared" si="105"/>
        <v>0</v>
      </c>
      <c r="BIA7" s="450">
        <f t="shared" si="105"/>
        <v>0</v>
      </c>
      <c r="BIB7" s="450">
        <f t="shared" si="105"/>
        <v>0</v>
      </c>
      <c r="BIC7" s="450">
        <f t="shared" si="105"/>
        <v>0</v>
      </c>
      <c r="BID7" s="462">
        <f t="shared" si="105"/>
        <v>0</v>
      </c>
      <c r="BIE7" s="451">
        <f t="shared" si="105"/>
        <v>0</v>
      </c>
      <c r="BIG7" s="457">
        <f t="shared" ref="BIG7:BIT7" si="106">SUM(BIG8+BIG12+BIG17)</f>
        <v>0</v>
      </c>
      <c r="BIH7" s="450">
        <f t="shared" si="106"/>
        <v>0</v>
      </c>
      <c r="BII7" s="450">
        <f t="shared" si="106"/>
        <v>0</v>
      </c>
      <c r="BIJ7" s="450">
        <f t="shared" si="106"/>
        <v>0</v>
      </c>
      <c r="BIK7" s="450">
        <f t="shared" si="106"/>
        <v>0</v>
      </c>
      <c r="BIL7" s="450">
        <f t="shared" si="106"/>
        <v>0</v>
      </c>
      <c r="BIM7" s="450">
        <f t="shared" si="106"/>
        <v>0</v>
      </c>
      <c r="BIN7" s="450">
        <f t="shared" si="106"/>
        <v>0</v>
      </c>
      <c r="BIO7" s="450">
        <f t="shared" si="106"/>
        <v>0</v>
      </c>
      <c r="BIP7" s="450">
        <f t="shared" si="106"/>
        <v>0</v>
      </c>
      <c r="BIQ7" s="450">
        <f t="shared" si="106"/>
        <v>0</v>
      </c>
      <c r="BIR7" s="450">
        <f t="shared" si="106"/>
        <v>0</v>
      </c>
      <c r="BIS7" s="462">
        <f t="shared" si="106"/>
        <v>0</v>
      </c>
      <c r="BIT7" s="451">
        <f t="shared" si="106"/>
        <v>0</v>
      </c>
      <c r="BIV7" s="457">
        <f t="shared" ref="BIV7:BJI7" si="107">SUM(BIV8+BIV12+BIV17)</f>
        <v>0</v>
      </c>
      <c r="BIW7" s="450">
        <f t="shared" si="107"/>
        <v>0</v>
      </c>
      <c r="BIX7" s="450">
        <f t="shared" si="107"/>
        <v>0</v>
      </c>
      <c r="BIY7" s="450">
        <f t="shared" si="107"/>
        <v>0</v>
      </c>
      <c r="BIZ7" s="450">
        <f t="shared" si="107"/>
        <v>0</v>
      </c>
      <c r="BJA7" s="450">
        <f t="shared" si="107"/>
        <v>0</v>
      </c>
      <c r="BJB7" s="450">
        <f t="shared" si="107"/>
        <v>0</v>
      </c>
      <c r="BJC7" s="450">
        <f t="shared" si="107"/>
        <v>0</v>
      </c>
      <c r="BJD7" s="450">
        <f t="shared" si="107"/>
        <v>0</v>
      </c>
      <c r="BJE7" s="450">
        <f t="shared" si="107"/>
        <v>0</v>
      </c>
      <c r="BJF7" s="450">
        <f t="shared" si="107"/>
        <v>0</v>
      </c>
      <c r="BJG7" s="450">
        <f t="shared" si="107"/>
        <v>0</v>
      </c>
      <c r="BJH7" s="462">
        <f t="shared" si="107"/>
        <v>0</v>
      </c>
      <c r="BJI7" s="451">
        <f t="shared" si="107"/>
        <v>0</v>
      </c>
      <c r="BJK7" s="457">
        <f t="shared" ref="BJK7:BJX7" si="108">SUM(BJK8+BJK12+BJK17)</f>
        <v>0</v>
      </c>
      <c r="BJL7" s="450">
        <f t="shared" si="108"/>
        <v>0</v>
      </c>
      <c r="BJM7" s="450">
        <f t="shared" si="108"/>
        <v>0</v>
      </c>
      <c r="BJN7" s="450">
        <f t="shared" si="108"/>
        <v>0</v>
      </c>
      <c r="BJO7" s="450">
        <f t="shared" si="108"/>
        <v>0</v>
      </c>
      <c r="BJP7" s="450">
        <f t="shared" si="108"/>
        <v>0</v>
      </c>
      <c r="BJQ7" s="450">
        <f t="shared" si="108"/>
        <v>0</v>
      </c>
      <c r="BJR7" s="450">
        <f t="shared" si="108"/>
        <v>0</v>
      </c>
      <c r="BJS7" s="450">
        <f t="shared" si="108"/>
        <v>0</v>
      </c>
      <c r="BJT7" s="450">
        <f t="shared" si="108"/>
        <v>0</v>
      </c>
      <c r="BJU7" s="450">
        <f t="shared" si="108"/>
        <v>0</v>
      </c>
      <c r="BJV7" s="450">
        <f t="shared" si="108"/>
        <v>0</v>
      </c>
      <c r="BJW7" s="462">
        <f t="shared" si="108"/>
        <v>0</v>
      </c>
      <c r="BJX7" s="451">
        <f t="shared" si="108"/>
        <v>0</v>
      </c>
      <c r="BJZ7" s="457">
        <f t="shared" ref="BJZ7:BKM7" si="109">SUM(BJZ8+BJZ12+BJZ17)</f>
        <v>0</v>
      </c>
      <c r="BKA7" s="450">
        <f t="shared" si="109"/>
        <v>0</v>
      </c>
      <c r="BKB7" s="450">
        <f t="shared" si="109"/>
        <v>0</v>
      </c>
      <c r="BKC7" s="450">
        <f t="shared" si="109"/>
        <v>0</v>
      </c>
      <c r="BKD7" s="450">
        <f t="shared" si="109"/>
        <v>0</v>
      </c>
      <c r="BKE7" s="450">
        <f t="shared" si="109"/>
        <v>0</v>
      </c>
      <c r="BKF7" s="450">
        <f t="shared" si="109"/>
        <v>0</v>
      </c>
      <c r="BKG7" s="450">
        <f t="shared" si="109"/>
        <v>0</v>
      </c>
      <c r="BKH7" s="450">
        <f t="shared" si="109"/>
        <v>0</v>
      </c>
      <c r="BKI7" s="450">
        <f t="shared" si="109"/>
        <v>0</v>
      </c>
      <c r="BKJ7" s="450">
        <f t="shared" si="109"/>
        <v>0</v>
      </c>
      <c r="BKK7" s="450">
        <f t="shared" si="109"/>
        <v>0</v>
      </c>
      <c r="BKL7" s="462">
        <f t="shared" si="109"/>
        <v>0</v>
      </c>
      <c r="BKM7" s="451">
        <f t="shared" si="109"/>
        <v>0</v>
      </c>
      <c r="BKO7" s="457">
        <f t="shared" ref="BKO7:BLB7" si="110">SUM(BKO8+BKO12+BKO17)</f>
        <v>0</v>
      </c>
      <c r="BKP7" s="450">
        <f t="shared" si="110"/>
        <v>0</v>
      </c>
      <c r="BKQ7" s="450">
        <f t="shared" si="110"/>
        <v>0</v>
      </c>
      <c r="BKR7" s="450">
        <f t="shared" si="110"/>
        <v>0</v>
      </c>
      <c r="BKS7" s="450">
        <f t="shared" si="110"/>
        <v>0</v>
      </c>
      <c r="BKT7" s="450">
        <f t="shared" si="110"/>
        <v>0</v>
      </c>
      <c r="BKU7" s="450">
        <f t="shared" si="110"/>
        <v>0</v>
      </c>
      <c r="BKV7" s="450">
        <f t="shared" si="110"/>
        <v>0</v>
      </c>
      <c r="BKW7" s="450">
        <f t="shared" si="110"/>
        <v>0</v>
      </c>
      <c r="BKX7" s="450">
        <f t="shared" si="110"/>
        <v>0</v>
      </c>
      <c r="BKY7" s="450">
        <f t="shared" si="110"/>
        <v>0</v>
      </c>
      <c r="BKZ7" s="450">
        <f t="shared" si="110"/>
        <v>0</v>
      </c>
      <c r="BLA7" s="462">
        <f t="shared" si="110"/>
        <v>0</v>
      </c>
      <c r="BLB7" s="451">
        <f t="shared" si="110"/>
        <v>0</v>
      </c>
      <c r="BLD7" s="457">
        <f t="shared" ref="BLD7:BLQ7" si="111">SUM(BLD8+BLD12+BLD17)</f>
        <v>0</v>
      </c>
      <c r="BLE7" s="450">
        <f t="shared" si="111"/>
        <v>0</v>
      </c>
      <c r="BLF7" s="450">
        <f t="shared" si="111"/>
        <v>0</v>
      </c>
      <c r="BLG7" s="450">
        <f t="shared" si="111"/>
        <v>0</v>
      </c>
      <c r="BLH7" s="450">
        <f t="shared" si="111"/>
        <v>0</v>
      </c>
      <c r="BLI7" s="450">
        <f t="shared" si="111"/>
        <v>0</v>
      </c>
      <c r="BLJ7" s="450">
        <f t="shared" si="111"/>
        <v>0</v>
      </c>
      <c r="BLK7" s="450">
        <f t="shared" si="111"/>
        <v>0</v>
      </c>
      <c r="BLL7" s="450">
        <f t="shared" si="111"/>
        <v>0</v>
      </c>
      <c r="BLM7" s="450">
        <f t="shared" si="111"/>
        <v>0</v>
      </c>
      <c r="BLN7" s="450">
        <f t="shared" si="111"/>
        <v>0</v>
      </c>
      <c r="BLO7" s="450">
        <f t="shared" si="111"/>
        <v>0</v>
      </c>
      <c r="BLP7" s="462">
        <f t="shared" si="111"/>
        <v>0</v>
      </c>
      <c r="BLQ7" s="451">
        <f t="shared" si="111"/>
        <v>0</v>
      </c>
      <c r="BLS7" s="457">
        <f t="shared" ref="BLS7:BMF7" si="112">SUM(BLS8+BLS12+BLS17)</f>
        <v>0</v>
      </c>
      <c r="BLT7" s="450">
        <f t="shared" si="112"/>
        <v>0</v>
      </c>
      <c r="BLU7" s="450">
        <f t="shared" si="112"/>
        <v>0</v>
      </c>
      <c r="BLV7" s="450">
        <f t="shared" si="112"/>
        <v>0</v>
      </c>
      <c r="BLW7" s="450">
        <f t="shared" si="112"/>
        <v>0</v>
      </c>
      <c r="BLX7" s="450">
        <f t="shared" si="112"/>
        <v>0</v>
      </c>
      <c r="BLY7" s="450">
        <f t="shared" si="112"/>
        <v>0</v>
      </c>
      <c r="BLZ7" s="450">
        <f t="shared" si="112"/>
        <v>0</v>
      </c>
      <c r="BMA7" s="450">
        <f t="shared" si="112"/>
        <v>0</v>
      </c>
      <c r="BMB7" s="450">
        <f t="shared" si="112"/>
        <v>0</v>
      </c>
      <c r="BMC7" s="450">
        <f t="shared" si="112"/>
        <v>0</v>
      </c>
      <c r="BMD7" s="450">
        <f t="shared" si="112"/>
        <v>0</v>
      </c>
      <c r="BME7" s="462">
        <f t="shared" si="112"/>
        <v>0</v>
      </c>
      <c r="BMF7" s="451">
        <f t="shared" si="112"/>
        <v>0</v>
      </c>
      <c r="BMH7" s="457">
        <f t="shared" ref="BMH7:BMU7" si="113">SUM(BMH8+BMH12+BMH17)</f>
        <v>0</v>
      </c>
      <c r="BMI7" s="450">
        <f t="shared" si="113"/>
        <v>0</v>
      </c>
      <c r="BMJ7" s="450">
        <f t="shared" si="113"/>
        <v>0</v>
      </c>
      <c r="BMK7" s="450">
        <f t="shared" si="113"/>
        <v>0</v>
      </c>
      <c r="BML7" s="450">
        <f t="shared" si="113"/>
        <v>0</v>
      </c>
      <c r="BMM7" s="450">
        <f t="shared" si="113"/>
        <v>0</v>
      </c>
      <c r="BMN7" s="450">
        <f t="shared" si="113"/>
        <v>0</v>
      </c>
      <c r="BMO7" s="450">
        <f t="shared" si="113"/>
        <v>0</v>
      </c>
      <c r="BMP7" s="450">
        <f t="shared" si="113"/>
        <v>0</v>
      </c>
      <c r="BMQ7" s="450">
        <f t="shared" si="113"/>
        <v>0</v>
      </c>
      <c r="BMR7" s="450">
        <f t="shared" si="113"/>
        <v>0</v>
      </c>
      <c r="BMS7" s="450">
        <f t="shared" si="113"/>
        <v>0</v>
      </c>
      <c r="BMT7" s="462">
        <f t="shared" si="113"/>
        <v>0</v>
      </c>
      <c r="BMU7" s="451">
        <f t="shared" si="113"/>
        <v>0</v>
      </c>
      <c r="BMW7" s="457">
        <f t="shared" ref="BMW7:BNJ7" si="114">SUM(BMW8+BMW12+BMW17)</f>
        <v>0</v>
      </c>
      <c r="BMX7" s="450">
        <f t="shared" si="114"/>
        <v>0</v>
      </c>
      <c r="BMY7" s="450">
        <f t="shared" si="114"/>
        <v>0</v>
      </c>
      <c r="BMZ7" s="450">
        <f t="shared" si="114"/>
        <v>0</v>
      </c>
      <c r="BNA7" s="450">
        <f t="shared" si="114"/>
        <v>0</v>
      </c>
      <c r="BNB7" s="450">
        <f t="shared" si="114"/>
        <v>0</v>
      </c>
      <c r="BNC7" s="450">
        <f t="shared" si="114"/>
        <v>0</v>
      </c>
      <c r="BND7" s="450">
        <f t="shared" si="114"/>
        <v>0</v>
      </c>
      <c r="BNE7" s="450">
        <f t="shared" si="114"/>
        <v>0</v>
      </c>
      <c r="BNF7" s="450">
        <f t="shared" si="114"/>
        <v>0</v>
      </c>
      <c r="BNG7" s="450">
        <f t="shared" si="114"/>
        <v>0</v>
      </c>
      <c r="BNH7" s="450">
        <f t="shared" si="114"/>
        <v>0</v>
      </c>
      <c r="BNI7" s="462">
        <f t="shared" si="114"/>
        <v>0</v>
      </c>
      <c r="BNJ7" s="451">
        <f t="shared" si="114"/>
        <v>0</v>
      </c>
      <c r="BNL7" s="457">
        <f t="shared" ref="BNL7:BNY7" si="115">SUM(BNL8+BNL12+BNL17)</f>
        <v>0</v>
      </c>
      <c r="BNM7" s="450">
        <f t="shared" si="115"/>
        <v>0</v>
      </c>
      <c r="BNN7" s="450">
        <f t="shared" si="115"/>
        <v>0</v>
      </c>
      <c r="BNO7" s="450">
        <f t="shared" si="115"/>
        <v>0</v>
      </c>
      <c r="BNP7" s="450">
        <f t="shared" si="115"/>
        <v>0</v>
      </c>
      <c r="BNQ7" s="450">
        <f t="shared" si="115"/>
        <v>0</v>
      </c>
      <c r="BNR7" s="450">
        <f t="shared" si="115"/>
        <v>0</v>
      </c>
      <c r="BNS7" s="450">
        <f t="shared" si="115"/>
        <v>0</v>
      </c>
      <c r="BNT7" s="450">
        <f t="shared" si="115"/>
        <v>0</v>
      </c>
      <c r="BNU7" s="450">
        <f t="shared" si="115"/>
        <v>0</v>
      </c>
      <c r="BNV7" s="450">
        <f t="shared" si="115"/>
        <v>0</v>
      </c>
      <c r="BNW7" s="450">
        <f t="shared" si="115"/>
        <v>0</v>
      </c>
      <c r="BNX7" s="462">
        <f t="shared" si="115"/>
        <v>0</v>
      </c>
      <c r="BNY7" s="451">
        <f t="shared" si="115"/>
        <v>0</v>
      </c>
      <c r="BOA7" s="457">
        <f t="shared" ref="BOA7:BON7" si="116">SUM(BOA8+BOA12+BOA17)</f>
        <v>0</v>
      </c>
      <c r="BOB7" s="450">
        <f t="shared" si="116"/>
        <v>0</v>
      </c>
      <c r="BOC7" s="450">
        <f t="shared" si="116"/>
        <v>0</v>
      </c>
      <c r="BOD7" s="450">
        <f t="shared" si="116"/>
        <v>0</v>
      </c>
      <c r="BOE7" s="450">
        <f t="shared" si="116"/>
        <v>0</v>
      </c>
      <c r="BOF7" s="450">
        <f t="shared" si="116"/>
        <v>0</v>
      </c>
      <c r="BOG7" s="450">
        <f t="shared" si="116"/>
        <v>0</v>
      </c>
      <c r="BOH7" s="450">
        <f t="shared" si="116"/>
        <v>0</v>
      </c>
      <c r="BOI7" s="450">
        <f t="shared" si="116"/>
        <v>0</v>
      </c>
      <c r="BOJ7" s="450">
        <f t="shared" si="116"/>
        <v>0</v>
      </c>
      <c r="BOK7" s="450">
        <f t="shared" si="116"/>
        <v>0</v>
      </c>
      <c r="BOL7" s="450">
        <f t="shared" si="116"/>
        <v>0</v>
      </c>
      <c r="BOM7" s="462">
        <f t="shared" si="116"/>
        <v>0</v>
      </c>
      <c r="BON7" s="451">
        <f t="shared" si="116"/>
        <v>0</v>
      </c>
      <c r="BOP7" s="457">
        <f t="shared" ref="BOP7:BPC7" si="117">SUM(BOP8+BOP12+BOP17)</f>
        <v>0</v>
      </c>
      <c r="BOQ7" s="450">
        <f t="shared" si="117"/>
        <v>0</v>
      </c>
      <c r="BOR7" s="450">
        <f t="shared" si="117"/>
        <v>0</v>
      </c>
      <c r="BOS7" s="450">
        <f t="shared" si="117"/>
        <v>0</v>
      </c>
      <c r="BOT7" s="450">
        <f t="shared" si="117"/>
        <v>0</v>
      </c>
      <c r="BOU7" s="450">
        <f t="shared" si="117"/>
        <v>0</v>
      </c>
      <c r="BOV7" s="450">
        <f t="shared" si="117"/>
        <v>0</v>
      </c>
      <c r="BOW7" s="450">
        <f t="shared" si="117"/>
        <v>0</v>
      </c>
      <c r="BOX7" s="450">
        <f t="shared" si="117"/>
        <v>0</v>
      </c>
      <c r="BOY7" s="450">
        <f t="shared" si="117"/>
        <v>0</v>
      </c>
      <c r="BOZ7" s="450">
        <f t="shared" si="117"/>
        <v>0</v>
      </c>
      <c r="BPA7" s="450">
        <f t="shared" si="117"/>
        <v>0</v>
      </c>
      <c r="BPB7" s="462">
        <f t="shared" si="117"/>
        <v>0</v>
      </c>
      <c r="BPC7" s="451">
        <f t="shared" si="117"/>
        <v>0</v>
      </c>
      <c r="BPE7" s="457">
        <f t="shared" ref="BPE7:BPR7" si="118">SUM(BPE8+BPE12+BPE17)</f>
        <v>0</v>
      </c>
      <c r="BPF7" s="450">
        <f t="shared" si="118"/>
        <v>0</v>
      </c>
      <c r="BPG7" s="450">
        <f t="shared" si="118"/>
        <v>0</v>
      </c>
      <c r="BPH7" s="450">
        <f t="shared" si="118"/>
        <v>0</v>
      </c>
      <c r="BPI7" s="450">
        <f t="shared" si="118"/>
        <v>0</v>
      </c>
      <c r="BPJ7" s="450">
        <f t="shared" si="118"/>
        <v>0</v>
      </c>
      <c r="BPK7" s="450">
        <f t="shared" si="118"/>
        <v>0</v>
      </c>
      <c r="BPL7" s="450">
        <f t="shared" si="118"/>
        <v>0</v>
      </c>
      <c r="BPM7" s="450">
        <f t="shared" si="118"/>
        <v>0</v>
      </c>
      <c r="BPN7" s="450">
        <f t="shared" si="118"/>
        <v>0</v>
      </c>
      <c r="BPO7" s="450">
        <f t="shared" si="118"/>
        <v>0</v>
      </c>
      <c r="BPP7" s="450">
        <f t="shared" si="118"/>
        <v>0</v>
      </c>
      <c r="BPQ7" s="462">
        <f t="shared" si="118"/>
        <v>0</v>
      </c>
      <c r="BPR7" s="451">
        <f t="shared" si="118"/>
        <v>0</v>
      </c>
      <c r="BPT7" s="457">
        <f t="shared" ref="BPT7:BQG7" si="119">SUM(BPT8+BPT12+BPT17)</f>
        <v>0</v>
      </c>
      <c r="BPU7" s="450">
        <f t="shared" si="119"/>
        <v>0</v>
      </c>
      <c r="BPV7" s="450">
        <f t="shared" si="119"/>
        <v>0</v>
      </c>
      <c r="BPW7" s="450">
        <f t="shared" si="119"/>
        <v>0</v>
      </c>
      <c r="BPX7" s="450">
        <f t="shared" si="119"/>
        <v>0</v>
      </c>
      <c r="BPY7" s="450">
        <f t="shared" si="119"/>
        <v>0</v>
      </c>
      <c r="BPZ7" s="450">
        <f t="shared" si="119"/>
        <v>0</v>
      </c>
      <c r="BQA7" s="450">
        <f t="shared" si="119"/>
        <v>0</v>
      </c>
      <c r="BQB7" s="450">
        <f t="shared" si="119"/>
        <v>0</v>
      </c>
      <c r="BQC7" s="450">
        <f t="shared" si="119"/>
        <v>0</v>
      </c>
      <c r="BQD7" s="450">
        <f t="shared" si="119"/>
        <v>0</v>
      </c>
      <c r="BQE7" s="450">
        <f t="shared" si="119"/>
        <v>0</v>
      </c>
      <c r="BQF7" s="462">
        <f t="shared" si="119"/>
        <v>0</v>
      </c>
      <c r="BQG7" s="451">
        <f t="shared" si="119"/>
        <v>0</v>
      </c>
      <c r="BQI7" s="457">
        <f t="shared" ref="BQI7:BQV7" si="120">SUM(BQI8+BQI12+BQI17)</f>
        <v>0</v>
      </c>
      <c r="BQJ7" s="450">
        <f t="shared" si="120"/>
        <v>0</v>
      </c>
      <c r="BQK7" s="450">
        <f t="shared" si="120"/>
        <v>0</v>
      </c>
      <c r="BQL7" s="450">
        <f t="shared" si="120"/>
        <v>0</v>
      </c>
      <c r="BQM7" s="450">
        <f t="shared" si="120"/>
        <v>0</v>
      </c>
      <c r="BQN7" s="450">
        <f t="shared" si="120"/>
        <v>0</v>
      </c>
      <c r="BQO7" s="450">
        <f t="shared" si="120"/>
        <v>0</v>
      </c>
      <c r="BQP7" s="450">
        <f t="shared" si="120"/>
        <v>0</v>
      </c>
      <c r="BQQ7" s="450">
        <f t="shared" si="120"/>
        <v>0</v>
      </c>
      <c r="BQR7" s="450">
        <f t="shared" si="120"/>
        <v>0</v>
      </c>
      <c r="BQS7" s="450">
        <f t="shared" si="120"/>
        <v>0</v>
      </c>
      <c r="BQT7" s="450">
        <f t="shared" si="120"/>
        <v>0</v>
      </c>
      <c r="BQU7" s="462">
        <f t="shared" si="120"/>
        <v>0</v>
      </c>
      <c r="BQV7" s="451">
        <f t="shared" si="120"/>
        <v>0</v>
      </c>
      <c r="BQX7" s="457">
        <f t="shared" ref="BQX7:BRK7" si="121">SUM(BQX8+BQX12+BQX17)</f>
        <v>0</v>
      </c>
      <c r="BQY7" s="450">
        <f t="shared" si="121"/>
        <v>0</v>
      </c>
      <c r="BQZ7" s="450">
        <f t="shared" si="121"/>
        <v>0</v>
      </c>
      <c r="BRA7" s="450">
        <f t="shared" si="121"/>
        <v>0</v>
      </c>
      <c r="BRB7" s="450">
        <f t="shared" si="121"/>
        <v>0</v>
      </c>
      <c r="BRC7" s="450">
        <f t="shared" si="121"/>
        <v>0</v>
      </c>
      <c r="BRD7" s="450">
        <f t="shared" si="121"/>
        <v>0</v>
      </c>
      <c r="BRE7" s="450">
        <f t="shared" si="121"/>
        <v>0</v>
      </c>
      <c r="BRF7" s="450">
        <f t="shared" si="121"/>
        <v>0</v>
      </c>
      <c r="BRG7" s="450">
        <f t="shared" si="121"/>
        <v>0</v>
      </c>
      <c r="BRH7" s="450">
        <f t="shared" si="121"/>
        <v>0</v>
      </c>
      <c r="BRI7" s="450">
        <f t="shared" si="121"/>
        <v>0</v>
      </c>
      <c r="BRJ7" s="462">
        <f t="shared" si="121"/>
        <v>0</v>
      </c>
      <c r="BRK7" s="451">
        <f t="shared" si="121"/>
        <v>0</v>
      </c>
      <c r="BRM7" s="457">
        <f t="shared" ref="BRM7:BRZ7" si="122">SUM(BRM8+BRM12+BRM17)</f>
        <v>0</v>
      </c>
      <c r="BRN7" s="450">
        <f t="shared" si="122"/>
        <v>0</v>
      </c>
      <c r="BRO7" s="450">
        <f t="shared" si="122"/>
        <v>0</v>
      </c>
      <c r="BRP7" s="450">
        <f t="shared" si="122"/>
        <v>0</v>
      </c>
      <c r="BRQ7" s="450">
        <f t="shared" si="122"/>
        <v>0</v>
      </c>
      <c r="BRR7" s="450">
        <f t="shared" si="122"/>
        <v>0</v>
      </c>
      <c r="BRS7" s="450">
        <f t="shared" si="122"/>
        <v>0</v>
      </c>
      <c r="BRT7" s="450">
        <f t="shared" si="122"/>
        <v>0</v>
      </c>
      <c r="BRU7" s="450">
        <f t="shared" si="122"/>
        <v>0</v>
      </c>
      <c r="BRV7" s="450">
        <f t="shared" si="122"/>
        <v>0</v>
      </c>
      <c r="BRW7" s="450">
        <f t="shared" si="122"/>
        <v>0</v>
      </c>
      <c r="BRX7" s="450">
        <f t="shared" si="122"/>
        <v>0</v>
      </c>
      <c r="BRY7" s="462">
        <f t="shared" si="122"/>
        <v>0</v>
      </c>
      <c r="BRZ7" s="451">
        <f t="shared" si="122"/>
        <v>0</v>
      </c>
      <c r="BSB7" s="457">
        <f t="shared" ref="BSB7:BSO7" si="123">SUM(BSB8+BSB12+BSB17)</f>
        <v>0</v>
      </c>
      <c r="BSC7" s="450">
        <f t="shared" si="123"/>
        <v>0</v>
      </c>
      <c r="BSD7" s="450">
        <f t="shared" si="123"/>
        <v>0</v>
      </c>
      <c r="BSE7" s="450">
        <f t="shared" si="123"/>
        <v>0</v>
      </c>
      <c r="BSF7" s="450">
        <f t="shared" si="123"/>
        <v>0</v>
      </c>
      <c r="BSG7" s="450">
        <f t="shared" si="123"/>
        <v>0</v>
      </c>
      <c r="BSH7" s="450">
        <f t="shared" si="123"/>
        <v>0</v>
      </c>
      <c r="BSI7" s="450">
        <f t="shared" si="123"/>
        <v>0</v>
      </c>
      <c r="BSJ7" s="450">
        <f t="shared" si="123"/>
        <v>0</v>
      </c>
      <c r="BSK7" s="450">
        <f t="shared" si="123"/>
        <v>0</v>
      </c>
      <c r="BSL7" s="450">
        <f t="shared" si="123"/>
        <v>0</v>
      </c>
      <c r="BSM7" s="450">
        <f t="shared" si="123"/>
        <v>0</v>
      </c>
      <c r="BSN7" s="462">
        <f t="shared" si="123"/>
        <v>0</v>
      </c>
      <c r="BSO7" s="451">
        <f t="shared" si="123"/>
        <v>0</v>
      </c>
      <c r="BSQ7" s="457">
        <f t="shared" ref="BSQ7:BTD7" si="124">SUM(BSQ8+BSQ12+BSQ17)</f>
        <v>0</v>
      </c>
      <c r="BSR7" s="450">
        <f t="shared" si="124"/>
        <v>0</v>
      </c>
      <c r="BSS7" s="450">
        <f t="shared" si="124"/>
        <v>0</v>
      </c>
      <c r="BST7" s="450">
        <f t="shared" si="124"/>
        <v>0</v>
      </c>
      <c r="BSU7" s="450">
        <f t="shared" si="124"/>
        <v>0</v>
      </c>
      <c r="BSV7" s="450">
        <f t="shared" si="124"/>
        <v>0</v>
      </c>
      <c r="BSW7" s="450">
        <f t="shared" si="124"/>
        <v>0</v>
      </c>
      <c r="BSX7" s="450">
        <f t="shared" si="124"/>
        <v>0</v>
      </c>
      <c r="BSY7" s="450">
        <f t="shared" si="124"/>
        <v>0</v>
      </c>
      <c r="BSZ7" s="450">
        <f t="shared" si="124"/>
        <v>0</v>
      </c>
      <c r="BTA7" s="450">
        <f t="shared" si="124"/>
        <v>0</v>
      </c>
      <c r="BTB7" s="450">
        <f t="shared" si="124"/>
        <v>0</v>
      </c>
      <c r="BTC7" s="462">
        <f t="shared" si="124"/>
        <v>0</v>
      </c>
      <c r="BTD7" s="451">
        <f t="shared" si="124"/>
        <v>0</v>
      </c>
      <c r="BTF7" s="457">
        <f t="shared" ref="BTF7:BTS7" si="125">SUM(BTF8+BTF12+BTF17)</f>
        <v>0</v>
      </c>
      <c r="BTG7" s="450">
        <f t="shared" si="125"/>
        <v>0</v>
      </c>
      <c r="BTH7" s="450">
        <f t="shared" si="125"/>
        <v>0</v>
      </c>
      <c r="BTI7" s="450">
        <f t="shared" si="125"/>
        <v>0</v>
      </c>
      <c r="BTJ7" s="450">
        <f t="shared" si="125"/>
        <v>0</v>
      </c>
      <c r="BTK7" s="450">
        <f t="shared" si="125"/>
        <v>0</v>
      </c>
      <c r="BTL7" s="450">
        <f t="shared" si="125"/>
        <v>0</v>
      </c>
      <c r="BTM7" s="450">
        <f t="shared" si="125"/>
        <v>0</v>
      </c>
      <c r="BTN7" s="450">
        <f t="shared" si="125"/>
        <v>0</v>
      </c>
      <c r="BTO7" s="450">
        <f t="shared" si="125"/>
        <v>0</v>
      </c>
      <c r="BTP7" s="450">
        <f t="shared" si="125"/>
        <v>0</v>
      </c>
      <c r="BTQ7" s="450">
        <f t="shared" si="125"/>
        <v>0</v>
      </c>
      <c r="BTR7" s="462">
        <f t="shared" si="125"/>
        <v>0</v>
      </c>
      <c r="BTS7" s="451">
        <f t="shared" si="125"/>
        <v>0</v>
      </c>
      <c r="BTU7" s="457">
        <f t="shared" ref="BTU7:BUH7" si="126">SUM(BTU8+BTU12+BTU17)</f>
        <v>0</v>
      </c>
      <c r="BTV7" s="450">
        <f t="shared" si="126"/>
        <v>0</v>
      </c>
      <c r="BTW7" s="450">
        <f t="shared" si="126"/>
        <v>0</v>
      </c>
      <c r="BTX7" s="450">
        <f t="shared" si="126"/>
        <v>0</v>
      </c>
      <c r="BTY7" s="450">
        <f t="shared" si="126"/>
        <v>0</v>
      </c>
      <c r="BTZ7" s="450">
        <f t="shared" si="126"/>
        <v>0</v>
      </c>
      <c r="BUA7" s="450">
        <f t="shared" si="126"/>
        <v>0</v>
      </c>
      <c r="BUB7" s="450">
        <f t="shared" si="126"/>
        <v>0</v>
      </c>
      <c r="BUC7" s="450">
        <f t="shared" si="126"/>
        <v>0</v>
      </c>
      <c r="BUD7" s="450">
        <f t="shared" si="126"/>
        <v>0</v>
      </c>
      <c r="BUE7" s="450">
        <f t="shared" si="126"/>
        <v>0</v>
      </c>
      <c r="BUF7" s="450">
        <f t="shared" si="126"/>
        <v>0</v>
      </c>
      <c r="BUG7" s="462">
        <f t="shared" si="126"/>
        <v>0</v>
      </c>
      <c r="BUH7" s="451">
        <f t="shared" si="126"/>
        <v>0</v>
      </c>
      <c r="BUJ7" s="457">
        <f t="shared" ref="BUJ7:BUW7" si="127">SUM(BUJ8+BUJ12+BUJ17)</f>
        <v>0</v>
      </c>
      <c r="BUK7" s="450">
        <f t="shared" si="127"/>
        <v>0</v>
      </c>
      <c r="BUL7" s="450">
        <f t="shared" si="127"/>
        <v>0</v>
      </c>
      <c r="BUM7" s="450">
        <f t="shared" si="127"/>
        <v>0</v>
      </c>
      <c r="BUN7" s="450">
        <f t="shared" si="127"/>
        <v>0</v>
      </c>
      <c r="BUO7" s="450">
        <f t="shared" si="127"/>
        <v>0</v>
      </c>
      <c r="BUP7" s="450">
        <f t="shared" si="127"/>
        <v>0</v>
      </c>
      <c r="BUQ7" s="450">
        <f t="shared" si="127"/>
        <v>0</v>
      </c>
      <c r="BUR7" s="450">
        <f t="shared" si="127"/>
        <v>0</v>
      </c>
      <c r="BUS7" s="450">
        <f t="shared" si="127"/>
        <v>0</v>
      </c>
      <c r="BUT7" s="450">
        <f t="shared" si="127"/>
        <v>0</v>
      </c>
      <c r="BUU7" s="450">
        <f t="shared" si="127"/>
        <v>0</v>
      </c>
      <c r="BUV7" s="462">
        <f t="shared" si="127"/>
        <v>0</v>
      </c>
      <c r="BUW7" s="451">
        <f t="shared" si="127"/>
        <v>0</v>
      </c>
      <c r="BUY7" s="457">
        <f t="shared" ref="BUY7:BVL7" si="128">SUM(BUY8+BUY12+BUY17)</f>
        <v>0</v>
      </c>
      <c r="BUZ7" s="450">
        <f t="shared" si="128"/>
        <v>0</v>
      </c>
      <c r="BVA7" s="450">
        <f t="shared" si="128"/>
        <v>0</v>
      </c>
      <c r="BVB7" s="450">
        <f t="shared" si="128"/>
        <v>0</v>
      </c>
      <c r="BVC7" s="450">
        <f t="shared" si="128"/>
        <v>0</v>
      </c>
      <c r="BVD7" s="450">
        <f t="shared" si="128"/>
        <v>0</v>
      </c>
      <c r="BVE7" s="450">
        <f t="shared" si="128"/>
        <v>0</v>
      </c>
      <c r="BVF7" s="450">
        <f t="shared" si="128"/>
        <v>0</v>
      </c>
      <c r="BVG7" s="450">
        <f t="shared" si="128"/>
        <v>0</v>
      </c>
      <c r="BVH7" s="450">
        <f t="shared" si="128"/>
        <v>0</v>
      </c>
      <c r="BVI7" s="450">
        <f t="shared" si="128"/>
        <v>0</v>
      </c>
      <c r="BVJ7" s="450">
        <f t="shared" si="128"/>
        <v>0</v>
      </c>
      <c r="BVK7" s="462">
        <f t="shared" si="128"/>
        <v>0</v>
      </c>
      <c r="BVL7" s="451">
        <f t="shared" si="128"/>
        <v>0</v>
      </c>
      <c r="BVN7" s="457">
        <f t="shared" ref="BVN7:BWA7" si="129">SUM(BVN8+BVN12+BVN17)</f>
        <v>0</v>
      </c>
      <c r="BVO7" s="450">
        <f t="shared" si="129"/>
        <v>0</v>
      </c>
      <c r="BVP7" s="450">
        <f t="shared" si="129"/>
        <v>0</v>
      </c>
      <c r="BVQ7" s="450">
        <f t="shared" si="129"/>
        <v>0</v>
      </c>
      <c r="BVR7" s="450">
        <f t="shared" si="129"/>
        <v>0</v>
      </c>
      <c r="BVS7" s="450">
        <f t="shared" si="129"/>
        <v>0</v>
      </c>
      <c r="BVT7" s="450">
        <f t="shared" si="129"/>
        <v>0</v>
      </c>
      <c r="BVU7" s="450">
        <f t="shared" si="129"/>
        <v>0</v>
      </c>
      <c r="BVV7" s="450">
        <f t="shared" si="129"/>
        <v>0</v>
      </c>
      <c r="BVW7" s="450">
        <f t="shared" si="129"/>
        <v>0</v>
      </c>
      <c r="BVX7" s="450">
        <f t="shared" si="129"/>
        <v>0</v>
      </c>
      <c r="BVY7" s="450">
        <f t="shared" si="129"/>
        <v>0</v>
      </c>
      <c r="BVZ7" s="462">
        <f t="shared" si="129"/>
        <v>0</v>
      </c>
      <c r="BWA7" s="451">
        <f t="shared" si="129"/>
        <v>0</v>
      </c>
    </row>
    <row r="8" spans="1:1951" ht="15" customHeight="1" x14ac:dyDescent="0.2">
      <c r="B8" s="452" t="s">
        <v>315</v>
      </c>
      <c r="C8" s="450">
        <f t="shared" ref="C8:M8" si="130">SUM(C9:C11)</f>
        <v>0</v>
      </c>
      <c r="D8" s="450">
        <f t="shared" si="130"/>
        <v>0</v>
      </c>
      <c r="E8" s="450">
        <f t="shared" si="130"/>
        <v>0</v>
      </c>
      <c r="F8" s="450">
        <f t="shared" si="130"/>
        <v>0</v>
      </c>
      <c r="G8" s="450">
        <f t="shared" si="130"/>
        <v>0</v>
      </c>
      <c r="H8" s="450">
        <f t="shared" si="130"/>
        <v>0</v>
      </c>
      <c r="I8" s="450">
        <f t="shared" si="130"/>
        <v>0</v>
      </c>
      <c r="J8" s="450">
        <f t="shared" si="130"/>
        <v>0</v>
      </c>
      <c r="K8" s="450">
        <f t="shared" si="130"/>
        <v>0</v>
      </c>
      <c r="L8" s="450">
        <f t="shared" si="130"/>
        <v>0</v>
      </c>
      <c r="M8" s="450">
        <f t="shared" si="130"/>
        <v>0</v>
      </c>
      <c r="N8" s="450">
        <f t="shared" ref="N8:P8" si="131">SUM(N9:N11)</f>
        <v>0</v>
      </c>
      <c r="O8" s="462">
        <f t="shared" si="131"/>
        <v>0</v>
      </c>
      <c r="P8" s="451">
        <f t="shared" si="131"/>
        <v>0</v>
      </c>
      <c r="R8" s="457">
        <f t="shared" ref="R8:AE8" si="132">SUM(R9:R11)</f>
        <v>0</v>
      </c>
      <c r="S8" s="450">
        <f t="shared" si="132"/>
        <v>0</v>
      </c>
      <c r="T8" s="450">
        <f t="shared" si="132"/>
        <v>0</v>
      </c>
      <c r="U8" s="450">
        <f t="shared" si="132"/>
        <v>0</v>
      </c>
      <c r="V8" s="450">
        <f t="shared" si="132"/>
        <v>0</v>
      </c>
      <c r="W8" s="450">
        <f t="shared" si="132"/>
        <v>0</v>
      </c>
      <c r="X8" s="450">
        <f t="shared" si="132"/>
        <v>0</v>
      </c>
      <c r="Y8" s="450">
        <f t="shared" si="132"/>
        <v>0</v>
      </c>
      <c r="Z8" s="450">
        <f t="shared" si="132"/>
        <v>0</v>
      </c>
      <c r="AA8" s="450">
        <f t="shared" si="132"/>
        <v>0</v>
      </c>
      <c r="AB8" s="450">
        <f t="shared" si="132"/>
        <v>0</v>
      </c>
      <c r="AC8" s="450">
        <f t="shared" si="132"/>
        <v>0</v>
      </c>
      <c r="AD8" s="462">
        <f t="shared" si="132"/>
        <v>0</v>
      </c>
      <c r="AE8" s="451">
        <f t="shared" si="132"/>
        <v>0</v>
      </c>
      <c r="AG8" s="457">
        <f t="shared" ref="AG8:AT8" si="133">SUM(AG9:AG11)</f>
        <v>0</v>
      </c>
      <c r="AH8" s="450">
        <f t="shared" si="133"/>
        <v>0</v>
      </c>
      <c r="AI8" s="450">
        <f t="shared" si="133"/>
        <v>0</v>
      </c>
      <c r="AJ8" s="450">
        <f t="shared" si="133"/>
        <v>0</v>
      </c>
      <c r="AK8" s="450">
        <f t="shared" si="133"/>
        <v>0</v>
      </c>
      <c r="AL8" s="450">
        <f t="shared" si="133"/>
        <v>0</v>
      </c>
      <c r="AM8" s="450">
        <f t="shared" si="133"/>
        <v>0</v>
      </c>
      <c r="AN8" s="450">
        <f t="shared" si="133"/>
        <v>0</v>
      </c>
      <c r="AO8" s="450">
        <f t="shared" si="133"/>
        <v>0</v>
      </c>
      <c r="AP8" s="450">
        <f t="shared" si="133"/>
        <v>0</v>
      </c>
      <c r="AQ8" s="450">
        <f t="shared" si="133"/>
        <v>0</v>
      </c>
      <c r="AR8" s="450">
        <f t="shared" si="133"/>
        <v>0</v>
      </c>
      <c r="AS8" s="462">
        <f t="shared" si="133"/>
        <v>0</v>
      </c>
      <c r="AT8" s="451">
        <f t="shared" si="133"/>
        <v>0</v>
      </c>
      <c r="AV8" s="457">
        <f t="shared" ref="AV8:BI8" si="134">SUM(AV9:AV11)</f>
        <v>0</v>
      </c>
      <c r="AW8" s="450">
        <f t="shared" si="134"/>
        <v>0</v>
      </c>
      <c r="AX8" s="450">
        <f t="shared" si="134"/>
        <v>0</v>
      </c>
      <c r="AY8" s="450">
        <f t="shared" si="134"/>
        <v>0</v>
      </c>
      <c r="AZ8" s="450">
        <f t="shared" si="134"/>
        <v>0</v>
      </c>
      <c r="BA8" s="450">
        <f t="shared" si="134"/>
        <v>0</v>
      </c>
      <c r="BB8" s="450">
        <f t="shared" si="134"/>
        <v>0</v>
      </c>
      <c r="BC8" s="450">
        <f t="shared" si="134"/>
        <v>0</v>
      </c>
      <c r="BD8" s="450">
        <f t="shared" si="134"/>
        <v>0</v>
      </c>
      <c r="BE8" s="450">
        <f t="shared" si="134"/>
        <v>0</v>
      </c>
      <c r="BF8" s="450">
        <f t="shared" si="134"/>
        <v>0</v>
      </c>
      <c r="BG8" s="450">
        <f t="shared" si="134"/>
        <v>0</v>
      </c>
      <c r="BH8" s="462">
        <f t="shared" si="134"/>
        <v>0</v>
      </c>
      <c r="BI8" s="451">
        <f t="shared" si="134"/>
        <v>0</v>
      </c>
      <c r="BK8" s="457">
        <f t="shared" ref="BK8:BX8" si="135">SUM(BK9:BK11)</f>
        <v>0</v>
      </c>
      <c r="BL8" s="450">
        <f t="shared" si="135"/>
        <v>0</v>
      </c>
      <c r="BM8" s="450">
        <f t="shared" si="135"/>
        <v>0</v>
      </c>
      <c r="BN8" s="450">
        <f t="shared" si="135"/>
        <v>0</v>
      </c>
      <c r="BO8" s="450">
        <f t="shared" si="135"/>
        <v>0</v>
      </c>
      <c r="BP8" s="450">
        <f t="shared" si="135"/>
        <v>0</v>
      </c>
      <c r="BQ8" s="450">
        <f t="shared" si="135"/>
        <v>0</v>
      </c>
      <c r="BR8" s="450">
        <f t="shared" si="135"/>
        <v>0</v>
      </c>
      <c r="BS8" s="450">
        <f t="shared" si="135"/>
        <v>0</v>
      </c>
      <c r="BT8" s="450">
        <f t="shared" si="135"/>
        <v>0</v>
      </c>
      <c r="BU8" s="450">
        <f t="shared" si="135"/>
        <v>0</v>
      </c>
      <c r="BV8" s="450">
        <f t="shared" si="135"/>
        <v>0</v>
      </c>
      <c r="BW8" s="462">
        <f t="shared" si="135"/>
        <v>0</v>
      </c>
      <c r="BX8" s="451">
        <f t="shared" si="135"/>
        <v>0</v>
      </c>
      <c r="BZ8" s="457">
        <f t="shared" ref="BZ8:CM8" si="136">SUM(BZ9:BZ11)</f>
        <v>0</v>
      </c>
      <c r="CA8" s="450">
        <f t="shared" si="136"/>
        <v>0</v>
      </c>
      <c r="CB8" s="450">
        <f t="shared" si="136"/>
        <v>0</v>
      </c>
      <c r="CC8" s="450">
        <f t="shared" si="136"/>
        <v>0</v>
      </c>
      <c r="CD8" s="450">
        <f t="shared" si="136"/>
        <v>0</v>
      </c>
      <c r="CE8" s="450">
        <f t="shared" si="136"/>
        <v>0</v>
      </c>
      <c r="CF8" s="450">
        <f t="shared" si="136"/>
        <v>0</v>
      </c>
      <c r="CG8" s="450">
        <f t="shared" si="136"/>
        <v>0</v>
      </c>
      <c r="CH8" s="450">
        <f t="shared" si="136"/>
        <v>0</v>
      </c>
      <c r="CI8" s="450">
        <f t="shared" si="136"/>
        <v>0</v>
      </c>
      <c r="CJ8" s="450">
        <f t="shared" si="136"/>
        <v>0</v>
      </c>
      <c r="CK8" s="450">
        <f t="shared" si="136"/>
        <v>0</v>
      </c>
      <c r="CL8" s="462">
        <f t="shared" si="136"/>
        <v>0</v>
      </c>
      <c r="CM8" s="451">
        <f t="shared" si="136"/>
        <v>0</v>
      </c>
      <c r="CO8" s="457">
        <f t="shared" ref="CO8:DB8" si="137">SUM(CO9:CO11)</f>
        <v>0</v>
      </c>
      <c r="CP8" s="450">
        <f t="shared" si="137"/>
        <v>0</v>
      </c>
      <c r="CQ8" s="450">
        <f t="shared" si="137"/>
        <v>0</v>
      </c>
      <c r="CR8" s="450">
        <f t="shared" si="137"/>
        <v>0</v>
      </c>
      <c r="CS8" s="450">
        <f t="shared" si="137"/>
        <v>0</v>
      </c>
      <c r="CT8" s="450">
        <f t="shared" si="137"/>
        <v>0</v>
      </c>
      <c r="CU8" s="450">
        <f t="shared" si="137"/>
        <v>0</v>
      </c>
      <c r="CV8" s="450">
        <f t="shared" si="137"/>
        <v>0</v>
      </c>
      <c r="CW8" s="450">
        <f t="shared" si="137"/>
        <v>0</v>
      </c>
      <c r="CX8" s="450">
        <f t="shared" si="137"/>
        <v>0</v>
      </c>
      <c r="CY8" s="450">
        <f t="shared" si="137"/>
        <v>0</v>
      </c>
      <c r="CZ8" s="450">
        <f t="shared" si="137"/>
        <v>0</v>
      </c>
      <c r="DA8" s="462">
        <f t="shared" si="137"/>
        <v>0</v>
      </c>
      <c r="DB8" s="451">
        <f t="shared" si="137"/>
        <v>0</v>
      </c>
      <c r="DD8" s="457">
        <f t="shared" ref="DD8:DQ8" si="138">SUM(DD9:DD11)</f>
        <v>0</v>
      </c>
      <c r="DE8" s="450">
        <f t="shared" si="138"/>
        <v>0</v>
      </c>
      <c r="DF8" s="450">
        <f t="shared" si="138"/>
        <v>0</v>
      </c>
      <c r="DG8" s="450">
        <f t="shared" si="138"/>
        <v>0</v>
      </c>
      <c r="DH8" s="450">
        <f t="shared" si="138"/>
        <v>0</v>
      </c>
      <c r="DI8" s="450">
        <f t="shared" si="138"/>
        <v>0</v>
      </c>
      <c r="DJ8" s="450">
        <f t="shared" si="138"/>
        <v>0</v>
      </c>
      <c r="DK8" s="450">
        <f t="shared" si="138"/>
        <v>0</v>
      </c>
      <c r="DL8" s="450">
        <f t="shared" si="138"/>
        <v>0</v>
      </c>
      <c r="DM8" s="450">
        <f t="shared" si="138"/>
        <v>0</v>
      </c>
      <c r="DN8" s="450">
        <f t="shared" si="138"/>
        <v>0</v>
      </c>
      <c r="DO8" s="450">
        <f t="shared" si="138"/>
        <v>0</v>
      </c>
      <c r="DP8" s="462">
        <f t="shared" si="138"/>
        <v>0</v>
      </c>
      <c r="DQ8" s="451">
        <f t="shared" si="138"/>
        <v>0</v>
      </c>
      <c r="DS8" s="457">
        <f t="shared" ref="DS8:EF8" si="139">SUM(DS9:DS11)</f>
        <v>0</v>
      </c>
      <c r="DT8" s="450">
        <f t="shared" si="139"/>
        <v>0</v>
      </c>
      <c r="DU8" s="450">
        <f t="shared" si="139"/>
        <v>0</v>
      </c>
      <c r="DV8" s="450">
        <f t="shared" si="139"/>
        <v>0</v>
      </c>
      <c r="DW8" s="450">
        <f t="shared" si="139"/>
        <v>0</v>
      </c>
      <c r="DX8" s="450">
        <f t="shared" si="139"/>
        <v>0</v>
      </c>
      <c r="DY8" s="450">
        <f t="shared" si="139"/>
        <v>0</v>
      </c>
      <c r="DZ8" s="450">
        <f t="shared" si="139"/>
        <v>0</v>
      </c>
      <c r="EA8" s="450">
        <f t="shared" si="139"/>
        <v>0</v>
      </c>
      <c r="EB8" s="450">
        <f t="shared" si="139"/>
        <v>0</v>
      </c>
      <c r="EC8" s="450">
        <f t="shared" si="139"/>
        <v>0</v>
      </c>
      <c r="ED8" s="450">
        <f t="shared" si="139"/>
        <v>0</v>
      </c>
      <c r="EE8" s="462">
        <f t="shared" si="139"/>
        <v>0</v>
      </c>
      <c r="EF8" s="451">
        <f t="shared" si="139"/>
        <v>0</v>
      </c>
      <c r="EH8" s="457">
        <f t="shared" ref="EH8:EU8" si="140">SUM(EH9:EH11)</f>
        <v>0</v>
      </c>
      <c r="EI8" s="450">
        <f t="shared" si="140"/>
        <v>0</v>
      </c>
      <c r="EJ8" s="450">
        <f t="shared" si="140"/>
        <v>0</v>
      </c>
      <c r="EK8" s="450">
        <f t="shared" si="140"/>
        <v>0</v>
      </c>
      <c r="EL8" s="450">
        <f t="shared" si="140"/>
        <v>0</v>
      </c>
      <c r="EM8" s="450">
        <f t="shared" si="140"/>
        <v>0</v>
      </c>
      <c r="EN8" s="450">
        <f t="shared" si="140"/>
        <v>0</v>
      </c>
      <c r="EO8" s="450">
        <f t="shared" si="140"/>
        <v>0</v>
      </c>
      <c r="EP8" s="450">
        <f t="shared" si="140"/>
        <v>0</v>
      </c>
      <c r="EQ8" s="450">
        <f t="shared" si="140"/>
        <v>0</v>
      </c>
      <c r="ER8" s="450">
        <f t="shared" si="140"/>
        <v>0</v>
      </c>
      <c r="ES8" s="450">
        <f t="shared" si="140"/>
        <v>0</v>
      </c>
      <c r="ET8" s="462">
        <f t="shared" si="140"/>
        <v>0</v>
      </c>
      <c r="EU8" s="451">
        <f t="shared" si="140"/>
        <v>0</v>
      </c>
      <c r="EW8" s="457">
        <f t="shared" ref="EW8:FJ8" si="141">SUM(EW9:EW11)</f>
        <v>0</v>
      </c>
      <c r="EX8" s="450">
        <f t="shared" si="141"/>
        <v>0</v>
      </c>
      <c r="EY8" s="450">
        <f t="shared" si="141"/>
        <v>0</v>
      </c>
      <c r="EZ8" s="450">
        <f t="shared" si="141"/>
        <v>0</v>
      </c>
      <c r="FA8" s="450">
        <f t="shared" si="141"/>
        <v>0</v>
      </c>
      <c r="FB8" s="450">
        <f t="shared" si="141"/>
        <v>0</v>
      </c>
      <c r="FC8" s="450">
        <f t="shared" si="141"/>
        <v>0</v>
      </c>
      <c r="FD8" s="450">
        <f t="shared" si="141"/>
        <v>0</v>
      </c>
      <c r="FE8" s="450">
        <f t="shared" si="141"/>
        <v>0</v>
      </c>
      <c r="FF8" s="450">
        <f t="shared" si="141"/>
        <v>0</v>
      </c>
      <c r="FG8" s="450">
        <f t="shared" si="141"/>
        <v>0</v>
      </c>
      <c r="FH8" s="450">
        <f t="shared" si="141"/>
        <v>0</v>
      </c>
      <c r="FI8" s="462">
        <f t="shared" si="141"/>
        <v>0</v>
      </c>
      <c r="FJ8" s="451">
        <f t="shared" si="141"/>
        <v>0</v>
      </c>
      <c r="FL8" s="457">
        <f t="shared" ref="FL8:FY8" si="142">SUM(FL9:FL11)</f>
        <v>0</v>
      </c>
      <c r="FM8" s="450">
        <f t="shared" si="142"/>
        <v>0</v>
      </c>
      <c r="FN8" s="450">
        <f t="shared" si="142"/>
        <v>0</v>
      </c>
      <c r="FO8" s="450">
        <f t="shared" si="142"/>
        <v>0</v>
      </c>
      <c r="FP8" s="450">
        <f t="shared" si="142"/>
        <v>0</v>
      </c>
      <c r="FQ8" s="450">
        <f t="shared" si="142"/>
        <v>0</v>
      </c>
      <c r="FR8" s="450">
        <f t="shared" si="142"/>
        <v>0</v>
      </c>
      <c r="FS8" s="450">
        <f t="shared" si="142"/>
        <v>0</v>
      </c>
      <c r="FT8" s="450">
        <f t="shared" si="142"/>
        <v>0</v>
      </c>
      <c r="FU8" s="450">
        <f t="shared" si="142"/>
        <v>0</v>
      </c>
      <c r="FV8" s="450">
        <f t="shared" si="142"/>
        <v>0</v>
      </c>
      <c r="FW8" s="450">
        <f t="shared" si="142"/>
        <v>0</v>
      </c>
      <c r="FX8" s="462">
        <f t="shared" si="142"/>
        <v>0</v>
      </c>
      <c r="FY8" s="451">
        <f t="shared" si="142"/>
        <v>0</v>
      </c>
      <c r="GA8" s="457">
        <f t="shared" ref="GA8:GN8" si="143">SUM(GA9:GA11)</f>
        <v>0</v>
      </c>
      <c r="GB8" s="450">
        <f t="shared" si="143"/>
        <v>0</v>
      </c>
      <c r="GC8" s="450">
        <f t="shared" si="143"/>
        <v>0</v>
      </c>
      <c r="GD8" s="450">
        <f t="shared" si="143"/>
        <v>0</v>
      </c>
      <c r="GE8" s="450">
        <f t="shared" si="143"/>
        <v>0</v>
      </c>
      <c r="GF8" s="450">
        <f t="shared" si="143"/>
        <v>0</v>
      </c>
      <c r="GG8" s="450">
        <f t="shared" si="143"/>
        <v>0</v>
      </c>
      <c r="GH8" s="450">
        <f t="shared" si="143"/>
        <v>0</v>
      </c>
      <c r="GI8" s="450">
        <f t="shared" si="143"/>
        <v>0</v>
      </c>
      <c r="GJ8" s="450">
        <f t="shared" si="143"/>
        <v>0</v>
      </c>
      <c r="GK8" s="450">
        <f t="shared" si="143"/>
        <v>0</v>
      </c>
      <c r="GL8" s="450">
        <f t="shared" si="143"/>
        <v>0</v>
      </c>
      <c r="GM8" s="462">
        <f t="shared" si="143"/>
        <v>0</v>
      </c>
      <c r="GN8" s="451">
        <f t="shared" si="143"/>
        <v>0</v>
      </c>
      <c r="GP8" s="457">
        <f t="shared" ref="GP8:HC8" si="144">SUM(GP9:GP11)</f>
        <v>0</v>
      </c>
      <c r="GQ8" s="450">
        <f t="shared" si="144"/>
        <v>0</v>
      </c>
      <c r="GR8" s="450">
        <f t="shared" si="144"/>
        <v>0</v>
      </c>
      <c r="GS8" s="450">
        <f t="shared" si="144"/>
        <v>0</v>
      </c>
      <c r="GT8" s="450">
        <f t="shared" si="144"/>
        <v>0</v>
      </c>
      <c r="GU8" s="450">
        <f t="shared" si="144"/>
        <v>0</v>
      </c>
      <c r="GV8" s="450">
        <f t="shared" si="144"/>
        <v>0</v>
      </c>
      <c r="GW8" s="450">
        <f t="shared" si="144"/>
        <v>0</v>
      </c>
      <c r="GX8" s="450">
        <f t="shared" si="144"/>
        <v>0</v>
      </c>
      <c r="GY8" s="450">
        <f t="shared" si="144"/>
        <v>0</v>
      </c>
      <c r="GZ8" s="450">
        <f t="shared" si="144"/>
        <v>0</v>
      </c>
      <c r="HA8" s="450">
        <f t="shared" si="144"/>
        <v>0</v>
      </c>
      <c r="HB8" s="462">
        <f t="shared" si="144"/>
        <v>0</v>
      </c>
      <c r="HC8" s="451">
        <f t="shared" si="144"/>
        <v>0</v>
      </c>
      <c r="HE8" s="457">
        <f t="shared" ref="HE8:HR8" si="145">SUM(HE9:HE11)</f>
        <v>0</v>
      </c>
      <c r="HF8" s="450">
        <f t="shared" si="145"/>
        <v>0</v>
      </c>
      <c r="HG8" s="450">
        <f t="shared" si="145"/>
        <v>0</v>
      </c>
      <c r="HH8" s="450">
        <f t="shared" si="145"/>
        <v>0</v>
      </c>
      <c r="HI8" s="450">
        <f t="shared" si="145"/>
        <v>0</v>
      </c>
      <c r="HJ8" s="450">
        <f t="shared" si="145"/>
        <v>0</v>
      </c>
      <c r="HK8" s="450">
        <f t="shared" si="145"/>
        <v>0</v>
      </c>
      <c r="HL8" s="450">
        <f t="shared" si="145"/>
        <v>0</v>
      </c>
      <c r="HM8" s="450">
        <f t="shared" si="145"/>
        <v>0</v>
      </c>
      <c r="HN8" s="450">
        <f t="shared" si="145"/>
        <v>0</v>
      </c>
      <c r="HO8" s="450">
        <f t="shared" si="145"/>
        <v>0</v>
      </c>
      <c r="HP8" s="450">
        <f t="shared" si="145"/>
        <v>0</v>
      </c>
      <c r="HQ8" s="462">
        <f t="shared" si="145"/>
        <v>0</v>
      </c>
      <c r="HR8" s="451">
        <f t="shared" si="145"/>
        <v>0</v>
      </c>
      <c r="HT8" s="457">
        <f t="shared" ref="HT8:IG8" si="146">SUM(HT9:HT11)</f>
        <v>0</v>
      </c>
      <c r="HU8" s="450">
        <f t="shared" si="146"/>
        <v>0</v>
      </c>
      <c r="HV8" s="450">
        <f t="shared" si="146"/>
        <v>0</v>
      </c>
      <c r="HW8" s="450">
        <f t="shared" si="146"/>
        <v>0</v>
      </c>
      <c r="HX8" s="450">
        <f t="shared" si="146"/>
        <v>0</v>
      </c>
      <c r="HY8" s="450">
        <f t="shared" si="146"/>
        <v>0</v>
      </c>
      <c r="HZ8" s="450">
        <f t="shared" si="146"/>
        <v>0</v>
      </c>
      <c r="IA8" s="450">
        <f t="shared" si="146"/>
        <v>0</v>
      </c>
      <c r="IB8" s="450">
        <f t="shared" si="146"/>
        <v>0</v>
      </c>
      <c r="IC8" s="450">
        <f t="shared" si="146"/>
        <v>0</v>
      </c>
      <c r="ID8" s="450">
        <f t="shared" si="146"/>
        <v>0</v>
      </c>
      <c r="IE8" s="450">
        <f t="shared" si="146"/>
        <v>0</v>
      </c>
      <c r="IF8" s="462">
        <f t="shared" si="146"/>
        <v>0</v>
      </c>
      <c r="IG8" s="451">
        <f t="shared" si="146"/>
        <v>0</v>
      </c>
      <c r="II8" s="457">
        <f t="shared" ref="II8:IV8" si="147">SUM(II9:II11)</f>
        <v>0</v>
      </c>
      <c r="IJ8" s="450">
        <f t="shared" si="147"/>
        <v>0</v>
      </c>
      <c r="IK8" s="450">
        <f t="shared" si="147"/>
        <v>0</v>
      </c>
      <c r="IL8" s="450">
        <f t="shared" si="147"/>
        <v>0</v>
      </c>
      <c r="IM8" s="450">
        <f t="shared" si="147"/>
        <v>0</v>
      </c>
      <c r="IN8" s="450">
        <f t="shared" si="147"/>
        <v>0</v>
      </c>
      <c r="IO8" s="450">
        <f t="shared" si="147"/>
        <v>0</v>
      </c>
      <c r="IP8" s="450">
        <f t="shared" si="147"/>
        <v>0</v>
      </c>
      <c r="IQ8" s="450">
        <f t="shared" si="147"/>
        <v>0</v>
      </c>
      <c r="IR8" s="450">
        <f t="shared" si="147"/>
        <v>0</v>
      </c>
      <c r="IS8" s="450">
        <f t="shared" si="147"/>
        <v>0</v>
      </c>
      <c r="IT8" s="450">
        <f t="shared" si="147"/>
        <v>0</v>
      </c>
      <c r="IU8" s="462">
        <f t="shared" si="147"/>
        <v>0</v>
      </c>
      <c r="IV8" s="451">
        <f t="shared" si="147"/>
        <v>0</v>
      </c>
      <c r="IX8" s="457">
        <f t="shared" ref="IX8:JK8" si="148">SUM(IX9:IX11)</f>
        <v>0</v>
      </c>
      <c r="IY8" s="450">
        <f t="shared" si="148"/>
        <v>0</v>
      </c>
      <c r="IZ8" s="450">
        <f t="shared" si="148"/>
        <v>0</v>
      </c>
      <c r="JA8" s="450">
        <f t="shared" si="148"/>
        <v>0</v>
      </c>
      <c r="JB8" s="450">
        <f t="shared" si="148"/>
        <v>0</v>
      </c>
      <c r="JC8" s="450">
        <f t="shared" si="148"/>
        <v>0</v>
      </c>
      <c r="JD8" s="450">
        <f t="shared" si="148"/>
        <v>0</v>
      </c>
      <c r="JE8" s="450">
        <f t="shared" si="148"/>
        <v>0</v>
      </c>
      <c r="JF8" s="450">
        <f t="shared" si="148"/>
        <v>0</v>
      </c>
      <c r="JG8" s="450">
        <f t="shared" si="148"/>
        <v>0</v>
      </c>
      <c r="JH8" s="450">
        <f t="shared" si="148"/>
        <v>0</v>
      </c>
      <c r="JI8" s="450">
        <f t="shared" si="148"/>
        <v>0</v>
      </c>
      <c r="JJ8" s="462">
        <f t="shared" si="148"/>
        <v>0</v>
      </c>
      <c r="JK8" s="451">
        <f t="shared" si="148"/>
        <v>0</v>
      </c>
      <c r="JM8" s="457">
        <f t="shared" ref="JM8:JZ8" si="149">SUM(JM9:JM11)</f>
        <v>0</v>
      </c>
      <c r="JN8" s="450">
        <f t="shared" si="149"/>
        <v>0</v>
      </c>
      <c r="JO8" s="450">
        <f t="shared" si="149"/>
        <v>0</v>
      </c>
      <c r="JP8" s="450">
        <f t="shared" si="149"/>
        <v>0</v>
      </c>
      <c r="JQ8" s="450">
        <f t="shared" si="149"/>
        <v>0</v>
      </c>
      <c r="JR8" s="450">
        <f t="shared" si="149"/>
        <v>0</v>
      </c>
      <c r="JS8" s="450">
        <f t="shared" si="149"/>
        <v>0</v>
      </c>
      <c r="JT8" s="450">
        <f t="shared" si="149"/>
        <v>0</v>
      </c>
      <c r="JU8" s="450">
        <f t="shared" si="149"/>
        <v>0</v>
      </c>
      <c r="JV8" s="450">
        <f t="shared" si="149"/>
        <v>0</v>
      </c>
      <c r="JW8" s="450">
        <f t="shared" si="149"/>
        <v>0</v>
      </c>
      <c r="JX8" s="450">
        <f t="shared" si="149"/>
        <v>0</v>
      </c>
      <c r="JY8" s="462">
        <f t="shared" si="149"/>
        <v>0</v>
      </c>
      <c r="JZ8" s="451">
        <f t="shared" si="149"/>
        <v>0</v>
      </c>
      <c r="KB8" s="457">
        <f t="shared" ref="KB8:KO8" si="150">SUM(KB9:KB11)</f>
        <v>0</v>
      </c>
      <c r="KC8" s="450">
        <f t="shared" si="150"/>
        <v>0</v>
      </c>
      <c r="KD8" s="450">
        <f t="shared" si="150"/>
        <v>0</v>
      </c>
      <c r="KE8" s="450">
        <f t="shared" si="150"/>
        <v>0</v>
      </c>
      <c r="KF8" s="450">
        <f t="shared" si="150"/>
        <v>0</v>
      </c>
      <c r="KG8" s="450">
        <f t="shared" si="150"/>
        <v>0</v>
      </c>
      <c r="KH8" s="450">
        <f t="shared" si="150"/>
        <v>0</v>
      </c>
      <c r="KI8" s="450">
        <f t="shared" si="150"/>
        <v>0</v>
      </c>
      <c r="KJ8" s="450">
        <f t="shared" si="150"/>
        <v>0</v>
      </c>
      <c r="KK8" s="450">
        <f t="shared" si="150"/>
        <v>0</v>
      </c>
      <c r="KL8" s="450">
        <f t="shared" si="150"/>
        <v>0</v>
      </c>
      <c r="KM8" s="450">
        <f t="shared" si="150"/>
        <v>0</v>
      </c>
      <c r="KN8" s="462">
        <f t="shared" si="150"/>
        <v>0</v>
      </c>
      <c r="KO8" s="451">
        <f t="shared" si="150"/>
        <v>0</v>
      </c>
      <c r="KQ8" s="457">
        <f t="shared" ref="KQ8:LD8" si="151">SUM(KQ9:KQ11)</f>
        <v>0</v>
      </c>
      <c r="KR8" s="450">
        <f t="shared" si="151"/>
        <v>0</v>
      </c>
      <c r="KS8" s="450">
        <f t="shared" si="151"/>
        <v>0</v>
      </c>
      <c r="KT8" s="450">
        <f t="shared" si="151"/>
        <v>0</v>
      </c>
      <c r="KU8" s="450">
        <f t="shared" si="151"/>
        <v>0</v>
      </c>
      <c r="KV8" s="450">
        <f t="shared" si="151"/>
        <v>0</v>
      </c>
      <c r="KW8" s="450">
        <f t="shared" si="151"/>
        <v>0</v>
      </c>
      <c r="KX8" s="450">
        <f t="shared" si="151"/>
        <v>0</v>
      </c>
      <c r="KY8" s="450">
        <f t="shared" si="151"/>
        <v>0</v>
      </c>
      <c r="KZ8" s="450">
        <f t="shared" si="151"/>
        <v>0</v>
      </c>
      <c r="LA8" s="450">
        <f t="shared" si="151"/>
        <v>0</v>
      </c>
      <c r="LB8" s="450">
        <f t="shared" si="151"/>
        <v>0</v>
      </c>
      <c r="LC8" s="462">
        <f t="shared" si="151"/>
        <v>0</v>
      </c>
      <c r="LD8" s="451">
        <f t="shared" si="151"/>
        <v>0</v>
      </c>
      <c r="LF8" s="457">
        <f t="shared" ref="LF8:LS8" si="152">SUM(LF9:LF11)</f>
        <v>0</v>
      </c>
      <c r="LG8" s="450">
        <f t="shared" si="152"/>
        <v>0</v>
      </c>
      <c r="LH8" s="450">
        <f t="shared" si="152"/>
        <v>0</v>
      </c>
      <c r="LI8" s="450">
        <f t="shared" si="152"/>
        <v>0</v>
      </c>
      <c r="LJ8" s="450">
        <f t="shared" si="152"/>
        <v>0</v>
      </c>
      <c r="LK8" s="450">
        <f t="shared" si="152"/>
        <v>0</v>
      </c>
      <c r="LL8" s="450">
        <f t="shared" si="152"/>
        <v>0</v>
      </c>
      <c r="LM8" s="450">
        <f t="shared" si="152"/>
        <v>0</v>
      </c>
      <c r="LN8" s="450">
        <f t="shared" si="152"/>
        <v>0</v>
      </c>
      <c r="LO8" s="450">
        <f t="shared" si="152"/>
        <v>0</v>
      </c>
      <c r="LP8" s="450">
        <f t="shared" si="152"/>
        <v>0</v>
      </c>
      <c r="LQ8" s="450">
        <f t="shared" si="152"/>
        <v>0</v>
      </c>
      <c r="LR8" s="462">
        <f t="shared" si="152"/>
        <v>0</v>
      </c>
      <c r="LS8" s="451">
        <f t="shared" si="152"/>
        <v>0</v>
      </c>
      <c r="LU8" s="457">
        <f t="shared" ref="LU8:MH8" si="153">SUM(LU9:LU11)</f>
        <v>0</v>
      </c>
      <c r="LV8" s="450">
        <f t="shared" si="153"/>
        <v>0</v>
      </c>
      <c r="LW8" s="450">
        <f t="shared" si="153"/>
        <v>0</v>
      </c>
      <c r="LX8" s="450">
        <f t="shared" si="153"/>
        <v>0</v>
      </c>
      <c r="LY8" s="450">
        <f t="shared" si="153"/>
        <v>0</v>
      </c>
      <c r="LZ8" s="450">
        <f t="shared" si="153"/>
        <v>0</v>
      </c>
      <c r="MA8" s="450">
        <f t="shared" si="153"/>
        <v>0</v>
      </c>
      <c r="MB8" s="450">
        <f t="shared" si="153"/>
        <v>0</v>
      </c>
      <c r="MC8" s="450">
        <f t="shared" si="153"/>
        <v>0</v>
      </c>
      <c r="MD8" s="450">
        <f t="shared" si="153"/>
        <v>0</v>
      </c>
      <c r="ME8" s="450">
        <f t="shared" si="153"/>
        <v>0</v>
      </c>
      <c r="MF8" s="450">
        <f t="shared" si="153"/>
        <v>0</v>
      </c>
      <c r="MG8" s="462">
        <f t="shared" si="153"/>
        <v>0</v>
      </c>
      <c r="MH8" s="451">
        <f t="shared" si="153"/>
        <v>0</v>
      </c>
      <c r="MJ8" s="457">
        <f t="shared" ref="MJ8:MW8" si="154">SUM(MJ9:MJ11)</f>
        <v>0</v>
      </c>
      <c r="MK8" s="450">
        <f t="shared" si="154"/>
        <v>0</v>
      </c>
      <c r="ML8" s="450">
        <f t="shared" si="154"/>
        <v>0</v>
      </c>
      <c r="MM8" s="450">
        <f t="shared" si="154"/>
        <v>0</v>
      </c>
      <c r="MN8" s="450">
        <f t="shared" si="154"/>
        <v>0</v>
      </c>
      <c r="MO8" s="450">
        <f t="shared" si="154"/>
        <v>0</v>
      </c>
      <c r="MP8" s="450">
        <f t="shared" si="154"/>
        <v>0</v>
      </c>
      <c r="MQ8" s="450">
        <f t="shared" si="154"/>
        <v>0</v>
      </c>
      <c r="MR8" s="450">
        <f t="shared" si="154"/>
        <v>0</v>
      </c>
      <c r="MS8" s="450">
        <f t="shared" si="154"/>
        <v>0</v>
      </c>
      <c r="MT8" s="450">
        <f t="shared" si="154"/>
        <v>0</v>
      </c>
      <c r="MU8" s="450">
        <f t="shared" si="154"/>
        <v>0</v>
      </c>
      <c r="MV8" s="462">
        <f t="shared" si="154"/>
        <v>0</v>
      </c>
      <c r="MW8" s="451">
        <f t="shared" si="154"/>
        <v>0</v>
      </c>
      <c r="MY8" s="457">
        <f t="shared" ref="MY8:NL8" si="155">SUM(MY9:MY11)</f>
        <v>0</v>
      </c>
      <c r="MZ8" s="450">
        <f t="shared" si="155"/>
        <v>0</v>
      </c>
      <c r="NA8" s="450">
        <f t="shared" si="155"/>
        <v>0</v>
      </c>
      <c r="NB8" s="450">
        <f t="shared" si="155"/>
        <v>0</v>
      </c>
      <c r="NC8" s="450">
        <f t="shared" si="155"/>
        <v>0</v>
      </c>
      <c r="ND8" s="450">
        <f t="shared" si="155"/>
        <v>0</v>
      </c>
      <c r="NE8" s="450">
        <f t="shared" si="155"/>
        <v>0</v>
      </c>
      <c r="NF8" s="450">
        <f t="shared" si="155"/>
        <v>0</v>
      </c>
      <c r="NG8" s="450">
        <f t="shared" si="155"/>
        <v>0</v>
      </c>
      <c r="NH8" s="450">
        <f t="shared" si="155"/>
        <v>0</v>
      </c>
      <c r="NI8" s="450">
        <f t="shared" si="155"/>
        <v>0</v>
      </c>
      <c r="NJ8" s="450">
        <f t="shared" si="155"/>
        <v>0</v>
      </c>
      <c r="NK8" s="462">
        <f t="shared" si="155"/>
        <v>0</v>
      </c>
      <c r="NL8" s="451">
        <f t="shared" si="155"/>
        <v>0</v>
      </c>
      <c r="NN8" s="457">
        <f t="shared" ref="NN8:OA8" si="156">SUM(NN9:NN11)</f>
        <v>0</v>
      </c>
      <c r="NO8" s="450">
        <f t="shared" si="156"/>
        <v>0</v>
      </c>
      <c r="NP8" s="450">
        <f t="shared" si="156"/>
        <v>0</v>
      </c>
      <c r="NQ8" s="450">
        <f t="shared" si="156"/>
        <v>0</v>
      </c>
      <c r="NR8" s="450">
        <f t="shared" si="156"/>
        <v>0</v>
      </c>
      <c r="NS8" s="450">
        <f t="shared" si="156"/>
        <v>0</v>
      </c>
      <c r="NT8" s="450">
        <f t="shared" si="156"/>
        <v>0</v>
      </c>
      <c r="NU8" s="450">
        <f t="shared" si="156"/>
        <v>0</v>
      </c>
      <c r="NV8" s="450">
        <f t="shared" si="156"/>
        <v>0</v>
      </c>
      <c r="NW8" s="450">
        <f t="shared" si="156"/>
        <v>0</v>
      </c>
      <c r="NX8" s="450">
        <f t="shared" si="156"/>
        <v>0</v>
      </c>
      <c r="NY8" s="450">
        <f t="shared" si="156"/>
        <v>0</v>
      </c>
      <c r="NZ8" s="462">
        <f t="shared" si="156"/>
        <v>0</v>
      </c>
      <c r="OA8" s="451">
        <f t="shared" si="156"/>
        <v>0</v>
      </c>
      <c r="OC8" s="457">
        <f t="shared" ref="OC8:OP8" si="157">SUM(OC9:OC11)</f>
        <v>0</v>
      </c>
      <c r="OD8" s="450">
        <f t="shared" si="157"/>
        <v>0</v>
      </c>
      <c r="OE8" s="450">
        <f t="shared" si="157"/>
        <v>0</v>
      </c>
      <c r="OF8" s="450">
        <f t="shared" si="157"/>
        <v>0</v>
      </c>
      <c r="OG8" s="450">
        <f t="shared" si="157"/>
        <v>0</v>
      </c>
      <c r="OH8" s="450">
        <f t="shared" si="157"/>
        <v>0</v>
      </c>
      <c r="OI8" s="450">
        <f t="shared" si="157"/>
        <v>0</v>
      </c>
      <c r="OJ8" s="450">
        <f t="shared" si="157"/>
        <v>0</v>
      </c>
      <c r="OK8" s="450">
        <f t="shared" si="157"/>
        <v>0</v>
      </c>
      <c r="OL8" s="450">
        <f t="shared" si="157"/>
        <v>0</v>
      </c>
      <c r="OM8" s="450">
        <f t="shared" si="157"/>
        <v>0</v>
      </c>
      <c r="ON8" s="450">
        <f t="shared" si="157"/>
        <v>0</v>
      </c>
      <c r="OO8" s="462">
        <f t="shared" si="157"/>
        <v>0</v>
      </c>
      <c r="OP8" s="451">
        <f t="shared" si="157"/>
        <v>0</v>
      </c>
      <c r="OR8" s="457">
        <f t="shared" ref="OR8:PE8" si="158">SUM(OR9:OR11)</f>
        <v>0</v>
      </c>
      <c r="OS8" s="450">
        <f t="shared" si="158"/>
        <v>0</v>
      </c>
      <c r="OT8" s="450">
        <f t="shared" si="158"/>
        <v>0</v>
      </c>
      <c r="OU8" s="450">
        <f t="shared" si="158"/>
        <v>0</v>
      </c>
      <c r="OV8" s="450">
        <f t="shared" si="158"/>
        <v>0</v>
      </c>
      <c r="OW8" s="450">
        <f t="shared" si="158"/>
        <v>0</v>
      </c>
      <c r="OX8" s="450">
        <f t="shared" si="158"/>
        <v>0</v>
      </c>
      <c r="OY8" s="450">
        <f t="shared" si="158"/>
        <v>0</v>
      </c>
      <c r="OZ8" s="450">
        <f t="shared" si="158"/>
        <v>0</v>
      </c>
      <c r="PA8" s="450">
        <f t="shared" si="158"/>
        <v>0</v>
      </c>
      <c r="PB8" s="450">
        <f t="shared" si="158"/>
        <v>0</v>
      </c>
      <c r="PC8" s="450">
        <f t="shared" si="158"/>
        <v>0</v>
      </c>
      <c r="PD8" s="462">
        <f t="shared" si="158"/>
        <v>0</v>
      </c>
      <c r="PE8" s="451">
        <f t="shared" si="158"/>
        <v>0</v>
      </c>
      <c r="PG8" s="457">
        <f t="shared" ref="PG8:PT8" si="159">SUM(PG9:PG11)</f>
        <v>0</v>
      </c>
      <c r="PH8" s="450">
        <f t="shared" si="159"/>
        <v>0</v>
      </c>
      <c r="PI8" s="450">
        <f t="shared" si="159"/>
        <v>0</v>
      </c>
      <c r="PJ8" s="450">
        <f t="shared" si="159"/>
        <v>0</v>
      </c>
      <c r="PK8" s="450">
        <f t="shared" si="159"/>
        <v>0</v>
      </c>
      <c r="PL8" s="450">
        <f t="shared" si="159"/>
        <v>0</v>
      </c>
      <c r="PM8" s="450">
        <f t="shared" si="159"/>
        <v>0</v>
      </c>
      <c r="PN8" s="450">
        <f t="shared" si="159"/>
        <v>0</v>
      </c>
      <c r="PO8" s="450">
        <f t="shared" si="159"/>
        <v>0</v>
      </c>
      <c r="PP8" s="450">
        <f t="shared" si="159"/>
        <v>0</v>
      </c>
      <c r="PQ8" s="450">
        <f t="shared" si="159"/>
        <v>0</v>
      </c>
      <c r="PR8" s="450">
        <f t="shared" si="159"/>
        <v>0</v>
      </c>
      <c r="PS8" s="462">
        <f t="shared" si="159"/>
        <v>0</v>
      </c>
      <c r="PT8" s="451">
        <f t="shared" si="159"/>
        <v>0</v>
      </c>
      <c r="PV8" s="457">
        <f t="shared" ref="PV8:QI8" si="160">SUM(PV9:PV11)</f>
        <v>0</v>
      </c>
      <c r="PW8" s="450">
        <f t="shared" si="160"/>
        <v>0</v>
      </c>
      <c r="PX8" s="450">
        <f t="shared" si="160"/>
        <v>0</v>
      </c>
      <c r="PY8" s="450">
        <f t="shared" si="160"/>
        <v>0</v>
      </c>
      <c r="PZ8" s="450">
        <f t="shared" si="160"/>
        <v>0</v>
      </c>
      <c r="QA8" s="450">
        <f t="shared" si="160"/>
        <v>0</v>
      </c>
      <c r="QB8" s="450">
        <f t="shared" si="160"/>
        <v>0</v>
      </c>
      <c r="QC8" s="450">
        <f t="shared" si="160"/>
        <v>0</v>
      </c>
      <c r="QD8" s="450">
        <f t="shared" si="160"/>
        <v>0</v>
      </c>
      <c r="QE8" s="450">
        <f t="shared" si="160"/>
        <v>0</v>
      </c>
      <c r="QF8" s="450">
        <f t="shared" si="160"/>
        <v>0</v>
      </c>
      <c r="QG8" s="450">
        <f t="shared" si="160"/>
        <v>0</v>
      </c>
      <c r="QH8" s="462">
        <f t="shared" si="160"/>
        <v>0</v>
      </c>
      <c r="QI8" s="451">
        <f t="shared" si="160"/>
        <v>0</v>
      </c>
      <c r="QK8" s="457">
        <f t="shared" ref="QK8:QX8" si="161">SUM(QK9:QK11)</f>
        <v>0</v>
      </c>
      <c r="QL8" s="450">
        <f t="shared" si="161"/>
        <v>0</v>
      </c>
      <c r="QM8" s="450">
        <f t="shared" si="161"/>
        <v>0</v>
      </c>
      <c r="QN8" s="450">
        <f t="shared" si="161"/>
        <v>0</v>
      </c>
      <c r="QO8" s="450">
        <f t="shared" si="161"/>
        <v>0</v>
      </c>
      <c r="QP8" s="450">
        <f t="shared" si="161"/>
        <v>0</v>
      </c>
      <c r="QQ8" s="450">
        <f t="shared" si="161"/>
        <v>0</v>
      </c>
      <c r="QR8" s="450">
        <f t="shared" si="161"/>
        <v>0</v>
      </c>
      <c r="QS8" s="450">
        <f t="shared" si="161"/>
        <v>0</v>
      </c>
      <c r="QT8" s="450">
        <f t="shared" si="161"/>
        <v>0</v>
      </c>
      <c r="QU8" s="450">
        <f t="shared" si="161"/>
        <v>0</v>
      </c>
      <c r="QV8" s="450">
        <f t="shared" si="161"/>
        <v>0</v>
      </c>
      <c r="QW8" s="462">
        <f t="shared" si="161"/>
        <v>0</v>
      </c>
      <c r="QX8" s="451">
        <f t="shared" si="161"/>
        <v>0</v>
      </c>
      <c r="QZ8" s="457">
        <f t="shared" ref="QZ8:RM8" si="162">SUM(QZ9:QZ11)</f>
        <v>0</v>
      </c>
      <c r="RA8" s="450">
        <f t="shared" si="162"/>
        <v>0</v>
      </c>
      <c r="RB8" s="450">
        <f t="shared" si="162"/>
        <v>0</v>
      </c>
      <c r="RC8" s="450">
        <f t="shared" si="162"/>
        <v>0</v>
      </c>
      <c r="RD8" s="450">
        <f t="shared" si="162"/>
        <v>0</v>
      </c>
      <c r="RE8" s="450">
        <f t="shared" si="162"/>
        <v>0</v>
      </c>
      <c r="RF8" s="450">
        <f t="shared" si="162"/>
        <v>0</v>
      </c>
      <c r="RG8" s="450">
        <f t="shared" si="162"/>
        <v>0</v>
      </c>
      <c r="RH8" s="450">
        <f t="shared" si="162"/>
        <v>0</v>
      </c>
      <c r="RI8" s="450">
        <f t="shared" si="162"/>
        <v>0</v>
      </c>
      <c r="RJ8" s="450">
        <f t="shared" si="162"/>
        <v>0</v>
      </c>
      <c r="RK8" s="450">
        <f t="shared" si="162"/>
        <v>0</v>
      </c>
      <c r="RL8" s="462">
        <f t="shared" si="162"/>
        <v>0</v>
      </c>
      <c r="RM8" s="451">
        <f t="shared" si="162"/>
        <v>0</v>
      </c>
      <c r="RO8" s="457">
        <f t="shared" ref="RO8:SB8" si="163">SUM(RO9:RO11)</f>
        <v>0</v>
      </c>
      <c r="RP8" s="450">
        <f t="shared" si="163"/>
        <v>0</v>
      </c>
      <c r="RQ8" s="450">
        <f t="shared" si="163"/>
        <v>0</v>
      </c>
      <c r="RR8" s="450">
        <f t="shared" si="163"/>
        <v>0</v>
      </c>
      <c r="RS8" s="450">
        <f t="shared" si="163"/>
        <v>0</v>
      </c>
      <c r="RT8" s="450">
        <f t="shared" si="163"/>
        <v>0</v>
      </c>
      <c r="RU8" s="450">
        <f t="shared" si="163"/>
        <v>0</v>
      </c>
      <c r="RV8" s="450">
        <f t="shared" si="163"/>
        <v>0</v>
      </c>
      <c r="RW8" s="450">
        <f t="shared" si="163"/>
        <v>0</v>
      </c>
      <c r="RX8" s="450">
        <f t="shared" si="163"/>
        <v>0</v>
      </c>
      <c r="RY8" s="450">
        <f t="shared" si="163"/>
        <v>0</v>
      </c>
      <c r="RZ8" s="450">
        <f t="shared" si="163"/>
        <v>0</v>
      </c>
      <c r="SA8" s="462">
        <f t="shared" si="163"/>
        <v>0</v>
      </c>
      <c r="SB8" s="451">
        <f t="shared" si="163"/>
        <v>0</v>
      </c>
      <c r="SD8" s="457">
        <f t="shared" ref="SD8:SQ8" si="164">SUM(SD9:SD11)</f>
        <v>0</v>
      </c>
      <c r="SE8" s="450">
        <f t="shared" si="164"/>
        <v>0</v>
      </c>
      <c r="SF8" s="450">
        <f t="shared" si="164"/>
        <v>0</v>
      </c>
      <c r="SG8" s="450">
        <f t="shared" si="164"/>
        <v>0</v>
      </c>
      <c r="SH8" s="450">
        <f t="shared" si="164"/>
        <v>0</v>
      </c>
      <c r="SI8" s="450">
        <f t="shared" si="164"/>
        <v>0</v>
      </c>
      <c r="SJ8" s="450">
        <f t="shared" si="164"/>
        <v>0</v>
      </c>
      <c r="SK8" s="450">
        <f t="shared" si="164"/>
        <v>0</v>
      </c>
      <c r="SL8" s="450">
        <f t="shared" si="164"/>
        <v>0</v>
      </c>
      <c r="SM8" s="450">
        <f t="shared" si="164"/>
        <v>0</v>
      </c>
      <c r="SN8" s="450">
        <f t="shared" si="164"/>
        <v>0</v>
      </c>
      <c r="SO8" s="450">
        <f t="shared" si="164"/>
        <v>0</v>
      </c>
      <c r="SP8" s="462">
        <f t="shared" si="164"/>
        <v>0</v>
      </c>
      <c r="SQ8" s="451">
        <f t="shared" si="164"/>
        <v>0</v>
      </c>
      <c r="SS8" s="457">
        <f t="shared" ref="SS8:TF8" si="165">SUM(SS9:SS11)</f>
        <v>0</v>
      </c>
      <c r="ST8" s="450">
        <f t="shared" si="165"/>
        <v>0</v>
      </c>
      <c r="SU8" s="450">
        <f t="shared" si="165"/>
        <v>0</v>
      </c>
      <c r="SV8" s="450">
        <f t="shared" si="165"/>
        <v>0</v>
      </c>
      <c r="SW8" s="450">
        <f t="shared" si="165"/>
        <v>0</v>
      </c>
      <c r="SX8" s="450">
        <f t="shared" si="165"/>
        <v>0</v>
      </c>
      <c r="SY8" s="450">
        <f t="shared" si="165"/>
        <v>0</v>
      </c>
      <c r="SZ8" s="450">
        <f t="shared" si="165"/>
        <v>0</v>
      </c>
      <c r="TA8" s="450">
        <f t="shared" si="165"/>
        <v>0</v>
      </c>
      <c r="TB8" s="450">
        <f t="shared" si="165"/>
        <v>0</v>
      </c>
      <c r="TC8" s="450">
        <f t="shared" si="165"/>
        <v>0</v>
      </c>
      <c r="TD8" s="450">
        <f t="shared" si="165"/>
        <v>0</v>
      </c>
      <c r="TE8" s="462">
        <f t="shared" si="165"/>
        <v>0</v>
      </c>
      <c r="TF8" s="451">
        <f t="shared" si="165"/>
        <v>0</v>
      </c>
      <c r="TH8" s="457">
        <f t="shared" ref="TH8:TU8" si="166">SUM(TH9:TH11)</f>
        <v>0</v>
      </c>
      <c r="TI8" s="450">
        <f t="shared" si="166"/>
        <v>0</v>
      </c>
      <c r="TJ8" s="450">
        <f t="shared" si="166"/>
        <v>0</v>
      </c>
      <c r="TK8" s="450">
        <f t="shared" si="166"/>
        <v>0</v>
      </c>
      <c r="TL8" s="450">
        <f t="shared" si="166"/>
        <v>0</v>
      </c>
      <c r="TM8" s="450">
        <f t="shared" si="166"/>
        <v>0</v>
      </c>
      <c r="TN8" s="450">
        <f t="shared" si="166"/>
        <v>0</v>
      </c>
      <c r="TO8" s="450">
        <f t="shared" si="166"/>
        <v>0</v>
      </c>
      <c r="TP8" s="450">
        <f t="shared" si="166"/>
        <v>0</v>
      </c>
      <c r="TQ8" s="450">
        <f t="shared" si="166"/>
        <v>0</v>
      </c>
      <c r="TR8" s="450">
        <f t="shared" si="166"/>
        <v>0</v>
      </c>
      <c r="TS8" s="450">
        <f t="shared" si="166"/>
        <v>0</v>
      </c>
      <c r="TT8" s="462">
        <f t="shared" si="166"/>
        <v>0</v>
      </c>
      <c r="TU8" s="451">
        <f t="shared" si="166"/>
        <v>0</v>
      </c>
      <c r="TW8" s="457">
        <f t="shared" ref="TW8:UJ8" si="167">SUM(TW9:TW11)</f>
        <v>0</v>
      </c>
      <c r="TX8" s="450">
        <f t="shared" si="167"/>
        <v>0</v>
      </c>
      <c r="TY8" s="450">
        <f t="shared" si="167"/>
        <v>0</v>
      </c>
      <c r="TZ8" s="450">
        <f t="shared" si="167"/>
        <v>0</v>
      </c>
      <c r="UA8" s="450">
        <f t="shared" si="167"/>
        <v>0</v>
      </c>
      <c r="UB8" s="450">
        <f t="shared" si="167"/>
        <v>0</v>
      </c>
      <c r="UC8" s="450">
        <f t="shared" si="167"/>
        <v>0</v>
      </c>
      <c r="UD8" s="450">
        <f t="shared" si="167"/>
        <v>0</v>
      </c>
      <c r="UE8" s="450">
        <f t="shared" si="167"/>
        <v>0</v>
      </c>
      <c r="UF8" s="450">
        <f t="shared" si="167"/>
        <v>0</v>
      </c>
      <c r="UG8" s="450">
        <f t="shared" si="167"/>
        <v>0</v>
      </c>
      <c r="UH8" s="450">
        <f t="shared" si="167"/>
        <v>0</v>
      </c>
      <c r="UI8" s="462">
        <f t="shared" si="167"/>
        <v>0</v>
      </c>
      <c r="UJ8" s="451">
        <f t="shared" si="167"/>
        <v>0</v>
      </c>
      <c r="UL8" s="457">
        <f t="shared" ref="UL8:UY8" si="168">SUM(UL9:UL11)</f>
        <v>0</v>
      </c>
      <c r="UM8" s="450">
        <f t="shared" si="168"/>
        <v>0</v>
      </c>
      <c r="UN8" s="450">
        <f t="shared" si="168"/>
        <v>0</v>
      </c>
      <c r="UO8" s="450">
        <f t="shared" si="168"/>
        <v>0</v>
      </c>
      <c r="UP8" s="450">
        <f t="shared" si="168"/>
        <v>0</v>
      </c>
      <c r="UQ8" s="450">
        <f t="shared" si="168"/>
        <v>0</v>
      </c>
      <c r="UR8" s="450">
        <f t="shared" si="168"/>
        <v>0</v>
      </c>
      <c r="US8" s="450">
        <f t="shared" si="168"/>
        <v>0</v>
      </c>
      <c r="UT8" s="450">
        <f t="shared" si="168"/>
        <v>0</v>
      </c>
      <c r="UU8" s="450">
        <f t="shared" si="168"/>
        <v>0</v>
      </c>
      <c r="UV8" s="450">
        <f t="shared" si="168"/>
        <v>0</v>
      </c>
      <c r="UW8" s="450">
        <f t="shared" si="168"/>
        <v>0</v>
      </c>
      <c r="UX8" s="462">
        <f t="shared" si="168"/>
        <v>0</v>
      </c>
      <c r="UY8" s="451">
        <f t="shared" si="168"/>
        <v>0</v>
      </c>
      <c r="VA8" s="457">
        <f t="shared" ref="VA8:VN8" si="169">SUM(VA9:VA11)</f>
        <v>0</v>
      </c>
      <c r="VB8" s="450">
        <f t="shared" si="169"/>
        <v>0</v>
      </c>
      <c r="VC8" s="450">
        <f t="shared" si="169"/>
        <v>0</v>
      </c>
      <c r="VD8" s="450">
        <f t="shared" si="169"/>
        <v>0</v>
      </c>
      <c r="VE8" s="450">
        <f t="shared" si="169"/>
        <v>0</v>
      </c>
      <c r="VF8" s="450">
        <f t="shared" si="169"/>
        <v>0</v>
      </c>
      <c r="VG8" s="450">
        <f t="shared" si="169"/>
        <v>0</v>
      </c>
      <c r="VH8" s="450">
        <f t="shared" si="169"/>
        <v>0</v>
      </c>
      <c r="VI8" s="450">
        <f t="shared" si="169"/>
        <v>0</v>
      </c>
      <c r="VJ8" s="450">
        <f t="shared" si="169"/>
        <v>0</v>
      </c>
      <c r="VK8" s="450">
        <f t="shared" si="169"/>
        <v>0</v>
      </c>
      <c r="VL8" s="450">
        <f t="shared" si="169"/>
        <v>0</v>
      </c>
      <c r="VM8" s="462">
        <f t="shared" si="169"/>
        <v>0</v>
      </c>
      <c r="VN8" s="451">
        <f t="shared" si="169"/>
        <v>0</v>
      </c>
      <c r="VP8" s="457">
        <f t="shared" ref="VP8:WC8" si="170">SUM(VP9:VP11)</f>
        <v>0</v>
      </c>
      <c r="VQ8" s="450">
        <f t="shared" si="170"/>
        <v>0</v>
      </c>
      <c r="VR8" s="450">
        <f t="shared" si="170"/>
        <v>0</v>
      </c>
      <c r="VS8" s="450">
        <f t="shared" si="170"/>
        <v>0</v>
      </c>
      <c r="VT8" s="450">
        <f t="shared" si="170"/>
        <v>0</v>
      </c>
      <c r="VU8" s="450">
        <f t="shared" si="170"/>
        <v>0</v>
      </c>
      <c r="VV8" s="450">
        <f t="shared" si="170"/>
        <v>0</v>
      </c>
      <c r="VW8" s="450">
        <f t="shared" si="170"/>
        <v>0</v>
      </c>
      <c r="VX8" s="450">
        <f t="shared" si="170"/>
        <v>0</v>
      </c>
      <c r="VY8" s="450">
        <f t="shared" si="170"/>
        <v>0</v>
      </c>
      <c r="VZ8" s="450">
        <f t="shared" si="170"/>
        <v>0</v>
      </c>
      <c r="WA8" s="450">
        <f t="shared" si="170"/>
        <v>0</v>
      </c>
      <c r="WB8" s="462">
        <f t="shared" si="170"/>
        <v>0</v>
      </c>
      <c r="WC8" s="451">
        <f t="shared" si="170"/>
        <v>0</v>
      </c>
      <c r="WE8" s="457">
        <f t="shared" ref="WE8:WR8" si="171">SUM(WE9:WE11)</f>
        <v>0</v>
      </c>
      <c r="WF8" s="450">
        <f t="shared" si="171"/>
        <v>0</v>
      </c>
      <c r="WG8" s="450">
        <f t="shared" si="171"/>
        <v>0</v>
      </c>
      <c r="WH8" s="450">
        <f t="shared" si="171"/>
        <v>0</v>
      </c>
      <c r="WI8" s="450">
        <f t="shared" si="171"/>
        <v>0</v>
      </c>
      <c r="WJ8" s="450">
        <f t="shared" si="171"/>
        <v>0</v>
      </c>
      <c r="WK8" s="450">
        <f t="shared" si="171"/>
        <v>0</v>
      </c>
      <c r="WL8" s="450">
        <f t="shared" si="171"/>
        <v>0</v>
      </c>
      <c r="WM8" s="450">
        <f t="shared" si="171"/>
        <v>0</v>
      </c>
      <c r="WN8" s="450">
        <f t="shared" si="171"/>
        <v>0</v>
      </c>
      <c r="WO8" s="450">
        <f t="shared" si="171"/>
        <v>0</v>
      </c>
      <c r="WP8" s="450">
        <f t="shared" si="171"/>
        <v>0</v>
      </c>
      <c r="WQ8" s="462">
        <f t="shared" si="171"/>
        <v>0</v>
      </c>
      <c r="WR8" s="451">
        <f t="shared" si="171"/>
        <v>0</v>
      </c>
      <c r="WT8" s="457">
        <f t="shared" ref="WT8:XG8" si="172">SUM(WT9:WT11)</f>
        <v>0</v>
      </c>
      <c r="WU8" s="450">
        <f t="shared" si="172"/>
        <v>0</v>
      </c>
      <c r="WV8" s="450">
        <f t="shared" si="172"/>
        <v>0</v>
      </c>
      <c r="WW8" s="450">
        <f t="shared" si="172"/>
        <v>0</v>
      </c>
      <c r="WX8" s="450">
        <f t="shared" si="172"/>
        <v>0</v>
      </c>
      <c r="WY8" s="450">
        <f t="shared" si="172"/>
        <v>0</v>
      </c>
      <c r="WZ8" s="450">
        <f t="shared" si="172"/>
        <v>0</v>
      </c>
      <c r="XA8" s="450">
        <f t="shared" si="172"/>
        <v>0</v>
      </c>
      <c r="XB8" s="450">
        <f t="shared" si="172"/>
        <v>0</v>
      </c>
      <c r="XC8" s="450">
        <f t="shared" si="172"/>
        <v>0</v>
      </c>
      <c r="XD8" s="450">
        <f t="shared" si="172"/>
        <v>0</v>
      </c>
      <c r="XE8" s="450">
        <f t="shared" si="172"/>
        <v>0</v>
      </c>
      <c r="XF8" s="462">
        <f t="shared" si="172"/>
        <v>0</v>
      </c>
      <c r="XG8" s="451">
        <f t="shared" si="172"/>
        <v>0</v>
      </c>
      <c r="XI8" s="457">
        <f t="shared" ref="XI8:XV8" si="173">SUM(XI9:XI11)</f>
        <v>0</v>
      </c>
      <c r="XJ8" s="450">
        <f t="shared" si="173"/>
        <v>0</v>
      </c>
      <c r="XK8" s="450">
        <f t="shared" si="173"/>
        <v>0</v>
      </c>
      <c r="XL8" s="450">
        <f t="shared" si="173"/>
        <v>0</v>
      </c>
      <c r="XM8" s="450">
        <f t="shared" si="173"/>
        <v>0</v>
      </c>
      <c r="XN8" s="450">
        <f t="shared" si="173"/>
        <v>0</v>
      </c>
      <c r="XO8" s="450">
        <f t="shared" si="173"/>
        <v>0</v>
      </c>
      <c r="XP8" s="450">
        <f t="shared" si="173"/>
        <v>0</v>
      </c>
      <c r="XQ8" s="450">
        <f t="shared" si="173"/>
        <v>0</v>
      </c>
      <c r="XR8" s="450">
        <f t="shared" si="173"/>
        <v>0</v>
      </c>
      <c r="XS8" s="450">
        <f t="shared" si="173"/>
        <v>0</v>
      </c>
      <c r="XT8" s="450">
        <f t="shared" si="173"/>
        <v>0</v>
      </c>
      <c r="XU8" s="462">
        <f t="shared" si="173"/>
        <v>0</v>
      </c>
      <c r="XV8" s="451">
        <f t="shared" si="173"/>
        <v>0</v>
      </c>
      <c r="XX8" s="457">
        <f t="shared" ref="XX8:YK8" si="174">SUM(XX9:XX11)</f>
        <v>0</v>
      </c>
      <c r="XY8" s="450">
        <f t="shared" si="174"/>
        <v>0</v>
      </c>
      <c r="XZ8" s="450">
        <f t="shared" si="174"/>
        <v>0</v>
      </c>
      <c r="YA8" s="450">
        <f t="shared" si="174"/>
        <v>0</v>
      </c>
      <c r="YB8" s="450">
        <f t="shared" si="174"/>
        <v>0</v>
      </c>
      <c r="YC8" s="450">
        <f t="shared" si="174"/>
        <v>0</v>
      </c>
      <c r="YD8" s="450">
        <f t="shared" si="174"/>
        <v>0</v>
      </c>
      <c r="YE8" s="450">
        <f t="shared" si="174"/>
        <v>0</v>
      </c>
      <c r="YF8" s="450">
        <f t="shared" si="174"/>
        <v>0</v>
      </c>
      <c r="YG8" s="450">
        <f t="shared" si="174"/>
        <v>0</v>
      </c>
      <c r="YH8" s="450">
        <f t="shared" si="174"/>
        <v>0</v>
      </c>
      <c r="YI8" s="450">
        <f t="shared" si="174"/>
        <v>0</v>
      </c>
      <c r="YJ8" s="462">
        <f t="shared" si="174"/>
        <v>0</v>
      </c>
      <c r="YK8" s="451">
        <f t="shared" si="174"/>
        <v>0</v>
      </c>
      <c r="YM8" s="457">
        <f t="shared" ref="YM8:YZ8" si="175">SUM(YM9:YM11)</f>
        <v>0</v>
      </c>
      <c r="YN8" s="450">
        <f t="shared" si="175"/>
        <v>0</v>
      </c>
      <c r="YO8" s="450">
        <f t="shared" si="175"/>
        <v>0</v>
      </c>
      <c r="YP8" s="450">
        <f t="shared" si="175"/>
        <v>0</v>
      </c>
      <c r="YQ8" s="450">
        <f t="shared" si="175"/>
        <v>0</v>
      </c>
      <c r="YR8" s="450">
        <f t="shared" si="175"/>
        <v>0</v>
      </c>
      <c r="YS8" s="450">
        <f t="shared" si="175"/>
        <v>0</v>
      </c>
      <c r="YT8" s="450">
        <f t="shared" si="175"/>
        <v>0</v>
      </c>
      <c r="YU8" s="450">
        <f t="shared" si="175"/>
        <v>0</v>
      </c>
      <c r="YV8" s="450">
        <f t="shared" si="175"/>
        <v>0</v>
      </c>
      <c r="YW8" s="450">
        <f t="shared" si="175"/>
        <v>0</v>
      </c>
      <c r="YX8" s="450">
        <f t="shared" si="175"/>
        <v>0</v>
      </c>
      <c r="YY8" s="462">
        <f t="shared" si="175"/>
        <v>0</v>
      </c>
      <c r="YZ8" s="451">
        <f t="shared" si="175"/>
        <v>0</v>
      </c>
      <c r="ZB8" s="457">
        <f t="shared" ref="ZB8:ZO8" si="176">SUM(ZB9:ZB11)</f>
        <v>0</v>
      </c>
      <c r="ZC8" s="450">
        <f t="shared" si="176"/>
        <v>0</v>
      </c>
      <c r="ZD8" s="450">
        <f t="shared" si="176"/>
        <v>0</v>
      </c>
      <c r="ZE8" s="450">
        <f t="shared" si="176"/>
        <v>0</v>
      </c>
      <c r="ZF8" s="450">
        <f t="shared" si="176"/>
        <v>0</v>
      </c>
      <c r="ZG8" s="450">
        <f t="shared" si="176"/>
        <v>0</v>
      </c>
      <c r="ZH8" s="450">
        <f t="shared" si="176"/>
        <v>0</v>
      </c>
      <c r="ZI8" s="450">
        <f t="shared" si="176"/>
        <v>0</v>
      </c>
      <c r="ZJ8" s="450">
        <f t="shared" si="176"/>
        <v>0</v>
      </c>
      <c r="ZK8" s="450">
        <f t="shared" si="176"/>
        <v>0</v>
      </c>
      <c r="ZL8" s="450">
        <f t="shared" si="176"/>
        <v>0</v>
      </c>
      <c r="ZM8" s="450">
        <f t="shared" si="176"/>
        <v>0</v>
      </c>
      <c r="ZN8" s="462">
        <f t="shared" si="176"/>
        <v>0</v>
      </c>
      <c r="ZO8" s="451">
        <f t="shared" si="176"/>
        <v>0</v>
      </c>
      <c r="ZQ8" s="457">
        <f t="shared" ref="ZQ8:AAD8" si="177">SUM(ZQ9:ZQ11)</f>
        <v>0</v>
      </c>
      <c r="ZR8" s="450">
        <f t="shared" si="177"/>
        <v>0</v>
      </c>
      <c r="ZS8" s="450">
        <f t="shared" si="177"/>
        <v>0</v>
      </c>
      <c r="ZT8" s="450">
        <f t="shared" si="177"/>
        <v>0</v>
      </c>
      <c r="ZU8" s="450">
        <f t="shared" si="177"/>
        <v>0</v>
      </c>
      <c r="ZV8" s="450">
        <f t="shared" si="177"/>
        <v>0</v>
      </c>
      <c r="ZW8" s="450">
        <f t="shared" si="177"/>
        <v>0</v>
      </c>
      <c r="ZX8" s="450">
        <f t="shared" si="177"/>
        <v>0</v>
      </c>
      <c r="ZY8" s="450">
        <f t="shared" si="177"/>
        <v>0</v>
      </c>
      <c r="ZZ8" s="450">
        <f t="shared" si="177"/>
        <v>0</v>
      </c>
      <c r="AAA8" s="450">
        <f t="shared" si="177"/>
        <v>0</v>
      </c>
      <c r="AAB8" s="450">
        <f t="shared" si="177"/>
        <v>0</v>
      </c>
      <c r="AAC8" s="462">
        <f t="shared" si="177"/>
        <v>0</v>
      </c>
      <c r="AAD8" s="451">
        <f t="shared" si="177"/>
        <v>0</v>
      </c>
      <c r="AAF8" s="457">
        <f t="shared" ref="AAF8:AAS8" si="178">SUM(AAF9:AAF11)</f>
        <v>0</v>
      </c>
      <c r="AAG8" s="450">
        <f t="shared" si="178"/>
        <v>0</v>
      </c>
      <c r="AAH8" s="450">
        <f t="shared" si="178"/>
        <v>0</v>
      </c>
      <c r="AAI8" s="450">
        <f t="shared" si="178"/>
        <v>0</v>
      </c>
      <c r="AAJ8" s="450">
        <f t="shared" si="178"/>
        <v>0</v>
      </c>
      <c r="AAK8" s="450">
        <f t="shared" si="178"/>
        <v>0</v>
      </c>
      <c r="AAL8" s="450">
        <f t="shared" si="178"/>
        <v>0</v>
      </c>
      <c r="AAM8" s="450">
        <f t="shared" si="178"/>
        <v>0</v>
      </c>
      <c r="AAN8" s="450">
        <f t="shared" si="178"/>
        <v>0</v>
      </c>
      <c r="AAO8" s="450">
        <f t="shared" si="178"/>
        <v>0</v>
      </c>
      <c r="AAP8" s="450">
        <f t="shared" si="178"/>
        <v>0</v>
      </c>
      <c r="AAQ8" s="450">
        <f t="shared" si="178"/>
        <v>0</v>
      </c>
      <c r="AAR8" s="462">
        <f t="shared" si="178"/>
        <v>0</v>
      </c>
      <c r="AAS8" s="451">
        <f t="shared" si="178"/>
        <v>0</v>
      </c>
      <c r="AAU8" s="457">
        <f t="shared" ref="AAU8:ABH8" si="179">SUM(AAU9:AAU11)</f>
        <v>0</v>
      </c>
      <c r="AAV8" s="450">
        <f t="shared" si="179"/>
        <v>0</v>
      </c>
      <c r="AAW8" s="450">
        <f t="shared" si="179"/>
        <v>0</v>
      </c>
      <c r="AAX8" s="450">
        <f t="shared" si="179"/>
        <v>0</v>
      </c>
      <c r="AAY8" s="450">
        <f t="shared" si="179"/>
        <v>0</v>
      </c>
      <c r="AAZ8" s="450">
        <f t="shared" si="179"/>
        <v>0</v>
      </c>
      <c r="ABA8" s="450">
        <f t="shared" si="179"/>
        <v>0</v>
      </c>
      <c r="ABB8" s="450">
        <f t="shared" si="179"/>
        <v>0</v>
      </c>
      <c r="ABC8" s="450">
        <f t="shared" si="179"/>
        <v>0</v>
      </c>
      <c r="ABD8" s="450">
        <f t="shared" si="179"/>
        <v>0</v>
      </c>
      <c r="ABE8" s="450">
        <f t="shared" si="179"/>
        <v>0</v>
      </c>
      <c r="ABF8" s="450">
        <f t="shared" si="179"/>
        <v>0</v>
      </c>
      <c r="ABG8" s="462">
        <f t="shared" si="179"/>
        <v>0</v>
      </c>
      <c r="ABH8" s="451">
        <f t="shared" si="179"/>
        <v>0</v>
      </c>
      <c r="ABJ8" s="457">
        <f t="shared" ref="ABJ8:ABW8" si="180">SUM(ABJ9:ABJ11)</f>
        <v>0</v>
      </c>
      <c r="ABK8" s="450">
        <f t="shared" si="180"/>
        <v>0</v>
      </c>
      <c r="ABL8" s="450">
        <f t="shared" si="180"/>
        <v>0</v>
      </c>
      <c r="ABM8" s="450">
        <f t="shared" si="180"/>
        <v>0</v>
      </c>
      <c r="ABN8" s="450">
        <f t="shared" si="180"/>
        <v>0</v>
      </c>
      <c r="ABO8" s="450">
        <f t="shared" si="180"/>
        <v>0</v>
      </c>
      <c r="ABP8" s="450">
        <f t="shared" si="180"/>
        <v>0</v>
      </c>
      <c r="ABQ8" s="450">
        <f t="shared" si="180"/>
        <v>0</v>
      </c>
      <c r="ABR8" s="450">
        <f t="shared" si="180"/>
        <v>0</v>
      </c>
      <c r="ABS8" s="450">
        <f t="shared" si="180"/>
        <v>0</v>
      </c>
      <c r="ABT8" s="450">
        <f t="shared" si="180"/>
        <v>0</v>
      </c>
      <c r="ABU8" s="450">
        <f t="shared" si="180"/>
        <v>0</v>
      </c>
      <c r="ABV8" s="462">
        <f t="shared" si="180"/>
        <v>0</v>
      </c>
      <c r="ABW8" s="451">
        <f t="shared" si="180"/>
        <v>0</v>
      </c>
      <c r="ABY8" s="457">
        <f t="shared" ref="ABY8:ACL8" si="181">SUM(ABY9:ABY11)</f>
        <v>0</v>
      </c>
      <c r="ABZ8" s="450">
        <f t="shared" si="181"/>
        <v>0</v>
      </c>
      <c r="ACA8" s="450">
        <f t="shared" si="181"/>
        <v>0</v>
      </c>
      <c r="ACB8" s="450">
        <f t="shared" si="181"/>
        <v>0</v>
      </c>
      <c r="ACC8" s="450">
        <f t="shared" si="181"/>
        <v>0</v>
      </c>
      <c r="ACD8" s="450">
        <f t="shared" si="181"/>
        <v>0</v>
      </c>
      <c r="ACE8" s="450">
        <f t="shared" si="181"/>
        <v>0</v>
      </c>
      <c r="ACF8" s="450">
        <f t="shared" si="181"/>
        <v>0</v>
      </c>
      <c r="ACG8" s="450">
        <f t="shared" si="181"/>
        <v>0</v>
      </c>
      <c r="ACH8" s="450">
        <f t="shared" si="181"/>
        <v>0</v>
      </c>
      <c r="ACI8" s="450">
        <f t="shared" si="181"/>
        <v>0</v>
      </c>
      <c r="ACJ8" s="450">
        <f t="shared" si="181"/>
        <v>0</v>
      </c>
      <c r="ACK8" s="462">
        <f t="shared" si="181"/>
        <v>0</v>
      </c>
      <c r="ACL8" s="451">
        <f t="shared" si="181"/>
        <v>0</v>
      </c>
      <c r="ACN8" s="457">
        <f t="shared" ref="ACN8:ADA8" si="182">SUM(ACN9:ACN11)</f>
        <v>0</v>
      </c>
      <c r="ACO8" s="450">
        <f t="shared" si="182"/>
        <v>0</v>
      </c>
      <c r="ACP8" s="450">
        <f t="shared" si="182"/>
        <v>0</v>
      </c>
      <c r="ACQ8" s="450">
        <f t="shared" si="182"/>
        <v>0</v>
      </c>
      <c r="ACR8" s="450">
        <f t="shared" si="182"/>
        <v>0</v>
      </c>
      <c r="ACS8" s="450">
        <f t="shared" si="182"/>
        <v>0</v>
      </c>
      <c r="ACT8" s="450">
        <f t="shared" si="182"/>
        <v>0</v>
      </c>
      <c r="ACU8" s="450">
        <f t="shared" si="182"/>
        <v>0</v>
      </c>
      <c r="ACV8" s="450">
        <f t="shared" si="182"/>
        <v>0</v>
      </c>
      <c r="ACW8" s="450">
        <f t="shared" si="182"/>
        <v>0</v>
      </c>
      <c r="ACX8" s="450">
        <f t="shared" si="182"/>
        <v>0</v>
      </c>
      <c r="ACY8" s="450">
        <f t="shared" si="182"/>
        <v>0</v>
      </c>
      <c r="ACZ8" s="462">
        <f t="shared" si="182"/>
        <v>0</v>
      </c>
      <c r="ADA8" s="451">
        <f t="shared" si="182"/>
        <v>0</v>
      </c>
      <c r="ADC8" s="457">
        <f t="shared" ref="ADC8:ADP8" si="183">SUM(ADC9:ADC11)</f>
        <v>0</v>
      </c>
      <c r="ADD8" s="450">
        <f t="shared" si="183"/>
        <v>0</v>
      </c>
      <c r="ADE8" s="450">
        <f t="shared" si="183"/>
        <v>0</v>
      </c>
      <c r="ADF8" s="450">
        <f t="shared" si="183"/>
        <v>0</v>
      </c>
      <c r="ADG8" s="450">
        <f t="shared" si="183"/>
        <v>0</v>
      </c>
      <c r="ADH8" s="450">
        <f t="shared" si="183"/>
        <v>0</v>
      </c>
      <c r="ADI8" s="450">
        <f t="shared" si="183"/>
        <v>0</v>
      </c>
      <c r="ADJ8" s="450">
        <f t="shared" si="183"/>
        <v>0</v>
      </c>
      <c r="ADK8" s="450">
        <f t="shared" si="183"/>
        <v>0</v>
      </c>
      <c r="ADL8" s="450">
        <f t="shared" si="183"/>
        <v>0</v>
      </c>
      <c r="ADM8" s="450">
        <f t="shared" si="183"/>
        <v>0</v>
      </c>
      <c r="ADN8" s="450">
        <f t="shared" si="183"/>
        <v>0</v>
      </c>
      <c r="ADO8" s="462">
        <f t="shared" si="183"/>
        <v>0</v>
      </c>
      <c r="ADP8" s="451">
        <f t="shared" si="183"/>
        <v>0</v>
      </c>
      <c r="ADR8" s="457">
        <f t="shared" ref="ADR8:AEE8" si="184">SUM(ADR9:ADR11)</f>
        <v>0</v>
      </c>
      <c r="ADS8" s="450">
        <f t="shared" si="184"/>
        <v>0</v>
      </c>
      <c r="ADT8" s="450">
        <f t="shared" si="184"/>
        <v>0</v>
      </c>
      <c r="ADU8" s="450">
        <f t="shared" si="184"/>
        <v>0</v>
      </c>
      <c r="ADV8" s="450">
        <f t="shared" si="184"/>
        <v>0</v>
      </c>
      <c r="ADW8" s="450">
        <f t="shared" si="184"/>
        <v>0</v>
      </c>
      <c r="ADX8" s="450">
        <f t="shared" si="184"/>
        <v>0</v>
      </c>
      <c r="ADY8" s="450">
        <f t="shared" si="184"/>
        <v>0</v>
      </c>
      <c r="ADZ8" s="450">
        <f t="shared" si="184"/>
        <v>0</v>
      </c>
      <c r="AEA8" s="450">
        <f t="shared" si="184"/>
        <v>0</v>
      </c>
      <c r="AEB8" s="450">
        <f t="shared" si="184"/>
        <v>0</v>
      </c>
      <c r="AEC8" s="450">
        <f t="shared" si="184"/>
        <v>0</v>
      </c>
      <c r="AED8" s="462">
        <f t="shared" si="184"/>
        <v>0</v>
      </c>
      <c r="AEE8" s="451">
        <f t="shared" si="184"/>
        <v>0</v>
      </c>
      <c r="AEG8" s="457">
        <f t="shared" ref="AEG8:AET8" si="185">SUM(AEG9:AEG11)</f>
        <v>0</v>
      </c>
      <c r="AEH8" s="450">
        <f t="shared" si="185"/>
        <v>0</v>
      </c>
      <c r="AEI8" s="450">
        <f t="shared" si="185"/>
        <v>0</v>
      </c>
      <c r="AEJ8" s="450">
        <f t="shared" si="185"/>
        <v>0</v>
      </c>
      <c r="AEK8" s="450">
        <f t="shared" si="185"/>
        <v>0</v>
      </c>
      <c r="AEL8" s="450">
        <f t="shared" si="185"/>
        <v>0</v>
      </c>
      <c r="AEM8" s="450">
        <f t="shared" si="185"/>
        <v>0</v>
      </c>
      <c r="AEN8" s="450">
        <f t="shared" si="185"/>
        <v>0</v>
      </c>
      <c r="AEO8" s="450">
        <f t="shared" si="185"/>
        <v>0</v>
      </c>
      <c r="AEP8" s="450">
        <f t="shared" si="185"/>
        <v>0</v>
      </c>
      <c r="AEQ8" s="450">
        <f t="shared" si="185"/>
        <v>0</v>
      </c>
      <c r="AER8" s="450">
        <f t="shared" si="185"/>
        <v>0</v>
      </c>
      <c r="AES8" s="462">
        <f t="shared" si="185"/>
        <v>0</v>
      </c>
      <c r="AET8" s="451">
        <f t="shared" si="185"/>
        <v>0</v>
      </c>
      <c r="AEV8" s="457">
        <f t="shared" ref="AEV8:AFI8" si="186">SUM(AEV9:AEV11)</f>
        <v>0</v>
      </c>
      <c r="AEW8" s="450">
        <f t="shared" si="186"/>
        <v>0</v>
      </c>
      <c r="AEX8" s="450">
        <f t="shared" si="186"/>
        <v>0</v>
      </c>
      <c r="AEY8" s="450">
        <f t="shared" si="186"/>
        <v>0</v>
      </c>
      <c r="AEZ8" s="450">
        <f t="shared" si="186"/>
        <v>0</v>
      </c>
      <c r="AFA8" s="450">
        <f t="shared" si="186"/>
        <v>0</v>
      </c>
      <c r="AFB8" s="450">
        <f t="shared" si="186"/>
        <v>0</v>
      </c>
      <c r="AFC8" s="450">
        <f t="shared" si="186"/>
        <v>0</v>
      </c>
      <c r="AFD8" s="450">
        <f t="shared" si="186"/>
        <v>0</v>
      </c>
      <c r="AFE8" s="450">
        <f t="shared" si="186"/>
        <v>0</v>
      </c>
      <c r="AFF8" s="450">
        <f t="shared" si="186"/>
        <v>0</v>
      </c>
      <c r="AFG8" s="450">
        <f t="shared" si="186"/>
        <v>0</v>
      </c>
      <c r="AFH8" s="462">
        <f t="shared" si="186"/>
        <v>0</v>
      </c>
      <c r="AFI8" s="451">
        <f t="shared" si="186"/>
        <v>0</v>
      </c>
      <c r="AFK8" s="457">
        <f t="shared" ref="AFK8:AFX8" si="187">SUM(AFK9:AFK11)</f>
        <v>0</v>
      </c>
      <c r="AFL8" s="450">
        <f t="shared" si="187"/>
        <v>0</v>
      </c>
      <c r="AFM8" s="450">
        <f t="shared" si="187"/>
        <v>0</v>
      </c>
      <c r="AFN8" s="450">
        <f t="shared" si="187"/>
        <v>0</v>
      </c>
      <c r="AFO8" s="450">
        <f t="shared" si="187"/>
        <v>0</v>
      </c>
      <c r="AFP8" s="450">
        <f t="shared" si="187"/>
        <v>0</v>
      </c>
      <c r="AFQ8" s="450">
        <f t="shared" si="187"/>
        <v>0</v>
      </c>
      <c r="AFR8" s="450">
        <f t="shared" si="187"/>
        <v>0</v>
      </c>
      <c r="AFS8" s="450">
        <f t="shared" si="187"/>
        <v>0</v>
      </c>
      <c r="AFT8" s="450">
        <f t="shared" si="187"/>
        <v>0</v>
      </c>
      <c r="AFU8" s="450">
        <f t="shared" si="187"/>
        <v>0</v>
      </c>
      <c r="AFV8" s="450">
        <f t="shared" si="187"/>
        <v>0</v>
      </c>
      <c r="AFW8" s="462">
        <f t="shared" si="187"/>
        <v>0</v>
      </c>
      <c r="AFX8" s="451">
        <f t="shared" si="187"/>
        <v>0</v>
      </c>
      <c r="AFZ8" s="457">
        <f t="shared" ref="AFZ8:AGM8" si="188">SUM(AFZ9:AFZ11)</f>
        <v>0</v>
      </c>
      <c r="AGA8" s="450">
        <f t="shared" si="188"/>
        <v>0</v>
      </c>
      <c r="AGB8" s="450">
        <f t="shared" si="188"/>
        <v>0</v>
      </c>
      <c r="AGC8" s="450">
        <f t="shared" si="188"/>
        <v>0</v>
      </c>
      <c r="AGD8" s="450">
        <f t="shared" si="188"/>
        <v>0</v>
      </c>
      <c r="AGE8" s="450">
        <f t="shared" si="188"/>
        <v>0</v>
      </c>
      <c r="AGF8" s="450">
        <f t="shared" si="188"/>
        <v>0</v>
      </c>
      <c r="AGG8" s="450">
        <f t="shared" si="188"/>
        <v>0</v>
      </c>
      <c r="AGH8" s="450">
        <f t="shared" si="188"/>
        <v>0</v>
      </c>
      <c r="AGI8" s="450">
        <f t="shared" si="188"/>
        <v>0</v>
      </c>
      <c r="AGJ8" s="450">
        <f t="shared" si="188"/>
        <v>0</v>
      </c>
      <c r="AGK8" s="450">
        <f t="shared" si="188"/>
        <v>0</v>
      </c>
      <c r="AGL8" s="462">
        <f t="shared" si="188"/>
        <v>0</v>
      </c>
      <c r="AGM8" s="451">
        <f t="shared" si="188"/>
        <v>0</v>
      </c>
      <c r="AGO8" s="457">
        <f t="shared" ref="AGO8:AHB8" si="189">SUM(AGO9:AGO11)</f>
        <v>0</v>
      </c>
      <c r="AGP8" s="450">
        <f t="shared" si="189"/>
        <v>0</v>
      </c>
      <c r="AGQ8" s="450">
        <f t="shared" si="189"/>
        <v>0</v>
      </c>
      <c r="AGR8" s="450">
        <f t="shared" si="189"/>
        <v>0</v>
      </c>
      <c r="AGS8" s="450">
        <f t="shared" si="189"/>
        <v>0</v>
      </c>
      <c r="AGT8" s="450">
        <f t="shared" si="189"/>
        <v>0</v>
      </c>
      <c r="AGU8" s="450">
        <f t="shared" si="189"/>
        <v>0</v>
      </c>
      <c r="AGV8" s="450">
        <f t="shared" si="189"/>
        <v>0</v>
      </c>
      <c r="AGW8" s="450">
        <f t="shared" si="189"/>
        <v>0</v>
      </c>
      <c r="AGX8" s="450">
        <f t="shared" si="189"/>
        <v>0</v>
      </c>
      <c r="AGY8" s="450">
        <f t="shared" si="189"/>
        <v>0</v>
      </c>
      <c r="AGZ8" s="450">
        <f t="shared" si="189"/>
        <v>0</v>
      </c>
      <c r="AHA8" s="462">
        <f t="shared" si="189"/>
        <v>0</v>
      </c>
      <c r="AHB8" s="451">
        <f t="shared" si="189"/>
        <v>0</v>
      </c>
      <c r="AHD8" s="457">
        <f t="shared" ref="AHD8:AHQ8" si="190">SUM(AHD9:AHD11)</f>
        <v>0</v>
      </c>
      <c r="AHE8" s="450">
        <f t="shared" si="190"/>
        <v>0</v>
      </c>
      <c r="AHF8" s="450">
        <f t="shared" si="190"/>
        <v>0</v>
      </c>
      <c r="AHG8" s="450">
        <f t="shared" si="190"/>
        <v>0</v>
      </c>
      <c r="AHH8" s="450">
        <f t="shared" si="190"/>
        <v>0</v>
      </c>
      <c r="AHI8" s="450">
        <f t="shared" si="190"/>
        <v>0</v>
      </c>
      <c r="AHJ8" s="450">
        <f t="shared" si="190"/>
        <v>0</v>
      </c>
      <c r="AHK8" s="450">
        <f t="shared" si="190"/>
        <v>0</v>
      </c>
      <c r="AHL8" s="450">
        <f t="shared" si="190"/>
        <v>0</v>
      </c>
      <c r="AHM8" s="450">
        <f t="shared" si="190"/>
        <v>0</v>
      </c>
      <c r="AHN8" s="450">
        <f t="shared" si="190"/>
        <v>0</v>
      </c>
      <c r="AHO8" s="450">
        <f t="shared" si="190"/>
        <v>0</v>
      </c>
      <c r="AHP8" s="462">
        <f t="shared" si="190"/>
        <v>0</v>
      </c>
      <c r="AHQ8" s="451">
        <f t="shared" si="190"/>
        <v>0</v>
      </c>
      <c r="AHS8" s="457">
        <f t="shared" ref="AHS8:AIF8" si="191">SUM(AHS9:AHS11)</f>
        <v>0</v>
      </c>
      <c r="AHT8" s="450">
        <f t="shared" si="191"/>
        <v>0</v>
      </c>
      <c r="AHU8" s="450">
        <f t="shared" si="191"/>
        <v>0</v>
      </c>
      <c r="AHV8" s="450">
        <f t="shared" si="191"/>
        <v>0</v>
      </c>
      <c r="AHW8" s="450">
        <f t="shared" si="191"/>
        <v>0</v>
      </c>
      <c r="AHX8" s="450">
        <f t="shared" si="191"/>
        <v>0</v>
      </c>
      <c r="AHY8" s="450">
        <f t="shared" si="191"/>
        <v>0</v>
      </c>
      <c r="AHZ8" s="450">
        <f t="shared" si="191"/>
        <v>0</v>
      </c>
      <c r="AIA8" s="450">
        <f t="shared" si="191"/>
        <v>0</v>
      </c>
      <c r="AIB8" s="450">
        <f t="shared" si="191"/>
        <v>0</v>
      </c>
      <c r="AIC8" s="450">
        <f t="shared" si="191"/>
        <v>0</v>
      </c>
      <c r="AID8" s="450">
        <f t="shared" si="191"/>
        <v>0</v>
      </c>
      <c r="AIE8" s="462">
        <f t="shared" si="191"/>
        <v>0</v>
      </c>
      <c r="AIF8" s="451">
        <f t="shared" si="191"/>
        <v>0</v>
      </c>
      <c r="AIH8" s="457">
        <f t="shared" ref="AIH8:AIU8" si="192">SUM(AIH9:AIH11)</f>
        <v>0</v>
      </c>
      <c r="AII8" s="450">
        <f t="shared" si="192"/>
        <v>0</v>
      </c>
      <c r="AIJ8" s="450">
        <f t="shared" si="192"/>
        <v>0</v>
      </c>
      <c r="AIK8" s="450">
        <f t="shared" si="192"/>
        <v>0</v>
      </c>
      <c r="AIL8" s="450">
        <f t="shared" si="192"/>
        <v>0</v>
      </c>
      <c r="AIM8" s="450">
        <f t="shared" si="192"/>
        <v>0</v>
      </c>
      <c r="AIN8" s="450">
        <f t="shared" si="192"/>
        <v>0</v>
      </c>
      <c r="AIO8" s="450">
        <f t="shared" si="192"/>
        <v>0</v>
      </c>
      <c r="AIP8" s="450">
        <f t="shared" si="192"/>
        <v>0</v>
      </c>
      <c r="AIQ8" s="450">
        <f t="shared" si="192"/>
        <v>0</v>
      </c>
      <c r="AIR8" s="450">
        <f t="shared" si="192"/>
        <v>0</v>
      </c>
      <c r="AIS8" s="450">
        <f t="shared" si="192"/>
        <v>0</v>
      </c>
      <c r="AIT8" s="462">
        <f t="shared" si="192"/>
        <v>0</v>
      </c>
      <c r="AIU8" s="451">
        <f t="shared" si="192"/>
        <v>0</v>
      </c>
      <c r="AIW8" s="457">
        <f t="shared" ref="AIW8:AJJ8" si="193">SUM(AIW9:AIW11)</f>
        <v>0</v>
      </c>
      <c r="AIX8" s="450">
        <f t="shared" si="193"/>
        <v>0</v>
      </c>
      <c r="AIY8" s="450">
        <f t="shared" si="193"/>
        <v>0</v>
      </c>
      <c r="AIZ8" s="450">
        <f t="shared" si="193"/>
        <v>0</v>
      </c>
      <c r="AJA8" s="450">
        <f t="shared" si="193"/>
        <v>0</v>
      </c>
      <c r="AJB8" s="450">
        <f t="shared" si="193"/>
        <v>0</v>
      </c>
      <c r="AJC8" s="450">
        <f t="shared" si="193"/>
        <v>0</v>
      </c>
      <c r="AJD8" s="450">
        <f t="shared" si="193"/>
        <v>0</v>
      </c>
      <c r="AJE8" s="450">
        <f t="shared" si="193"/>
        <v>0</v>
      </c>
      <c r="AJF8" s="450">
        <f t="shared" si="193"/>
        <v>0</v>
      </c>
      <c r="AJG8" s="450">
        <f t="shared" si="193"/>
        <v>0</v>
      </c>
      <c r="AJH8" s="450">
        <f t="shared" si="193"/>
        <v>0</v>
      </c>
      <c r="AJI8" s="462">
        <f t="shared" si="193"/>
        <v>0</v>
      </c>
      <c r="AJJ8" s="451">
        <f t="shared" si="193"/>
        <v>0</v>
      </c>
      <c r="AJL8" s="457">
        <f t="shared" ref="AJL8:AJY8" si="194">SUM(AJL9:AJL11)</f>
        <v>0</v>
      </c>
      <c r="AJM8" s="450">
        <f t="shared" si="194"/>
        <v>0</v>
      </c>
      <c r="AJN8" s="450">
        <f t="shared" si="194"/>
        <v>0</v>
      </c>
      <c r="AJO8" s="450">
        <f t="shared" si="194"/>
        <v>0</v>
      </c>
      <c r="AJP8" s="450">
        <f t="shared" si="194"/>
        <v>0</v>
      </c>
      <c r="AJQ8" s="450">
        <f t="shared" si="194"/>
        <v>0</v>
      </c>
      <c r="AJR8" s="450">
        <f t="shared" si="194"/>
        <v>0</v>
      </c>
      <c r="AJS8" s="450">
        <f t="shared" si="194"/>
        <v>0</v>
      </c>
      <c r="AJT8" s="450">
        <f t="shared" si="194"/>
        <v>0</v>
      </c>
      <c r="AJU8" s="450">
        <f t="shared" si="194"/>
        <v>0</v>
      </c>
      <c r="AJV8" s="450">
        <f t="shared" si="194"/>
        <v>0</v>
      </c>
      <c r="AJW8" s="450">
        <f t="shared" si="194"/>
        <v>0</v>
      </c>
      <c r="AJX8" s="462">
        <f t="shared" si="194"/>
        <v>0</v>
      </c>
      <c r="AJY8" s="451">
        <f t="shared" si="194"/>
        <v>0</v>
      </c>
      <c r="AKA8" s="457">
        <f t="shared" ref="AKA8:AKN8" si="195">SUM(AKA9:AKA11)</f>
        <v>0</v>
      </c>
      <c r="AKB8" s="450">
        <f t="shared" si="195"/>
        <v>0</v>
      </c>
      <c r="AKC8" s="450">
        <f t="shared" si="195"/>
        <v>0</v>
      </c>
      <c r="AKD8" s="450">
        <f t="shared" si="195"/>
        <v>0</v>
      </c>
      <c r="AKE8" s="450">
        <f t="shared" si="195"/>
        <v>0</v>
      </c>
      <c r="AKF8" s="450">
        <f t="shared" si="195"/>
        <v>0</v>
      </c>
      <c r="AKG8" s="450">
        <f t="shared" si="195"/>
        <v>0</v>
      </c>
      <c r="AKH8" s="450">
        <f t="shared" si="195"/>
        <v>0</v>
      </c>
      <c r="AKI8" s="450">
        <f t="shared" si="195"/>
        <v>0</v>
      </c>
      <c r="AKJ8" s="450">
        <f t="shared" si="195"/>
        <v>0</v>
      </c>
      <c r="AKK8" s="450">
        <f t="shared" si="195"/>
        <v>0</v>
      </c>
      <c r="AKL8" s="450">
        <f t="shared" si="195"/>
        <v>0</v>
      </c>
      <c r="AKM8" s="462">
        <f t="shared" si="195"/>
        <v>0</v>
      </c>
      <c r="AKN8" s="451">
        <f t="shared" si="195"/>
        <v>0</v>
      </c>
      <c r="AKP8" s="457">
        <f t="shared" ref="AKP8:ALC8" si="196">SUM(AKP9:AKP11)</f>
        <v>0</v>
      </c>
      <c r="AKQ8" s="450">
        <f t="shared" si="196"/>
        <v>0</v>
      </c>
      <c r="AKR8" s="450">
        <f t="shared" si="196"/>
        <v>0</v>
      </c>
      <c r="AKS8" s="450">
        <f t="shared" si="196"/>
        <v>0</v>
      </c>
      <c r="AKT8" s="450">
        <f t="shared" si="196"/>
        <v>0</v>
      </c>
      <c r="AKU8" s="450">
        <f t="shared" si="196"/>
        <v>0</v>
      </c>
      <c r="AKV8" s="450">
        <f t="shared" si="196"/>
        <v>0</v>
      </c>
      <c r="AKW8" s="450">
        <f t="shared" si="196"/>
        <v>0</v>
      </c>
      <c r="AKX8" s="450">
        <f t="shared" si="196"/>
        <v>0</v>
      </c>
      <c r="AKY8" s="450">
        <f t="shared" si="196"/>
        <v>0</v>
      </c>
      <c r="AKZ8" s="450">
        <f t="shared" si="196"/>
        <v>0</v>
      </c>
      <c r="ALA8" s="450">
        <f t="shared" si="196"/>
        <v>0</v>
      </c>
      <c r="ALB8" s="462">
        <f t="shared" si="196"/>
        <v>0</v>
      </c>
      <c r="ALC8" s="451">
        <f t="shared" si="196"/>
        <v>0</v>
      </c>
      <c r="ALE8" s="457">
        <f t="shared" ref="ALE8:ALR8" si="197">SUM(ALE9:ALE11)</f>
        <v>0</v>
      </c>
      <c r="ALF8" s="450">
        <f t="shared" si="197"/>
        <v>0</v>
      </c>
      <c r="ALG8" s="450">
        <f t="shared" si="197"/>
        <v>0</v>
      </c>
      <c r="ALH8" s="450">
        <f t="shared" si="197"/>
        <v>0</v>
      </c>
      <c r="ALI8" s="450">
        <f t="shared" si="197"/>
        <v>0</v>
      </c>
      <c r="ALJ8" s="450">
        <f t="shared" si="197"/>
        <v>0</v>
      </c>
      <c r="ALK8" s="450">
        <f t="shared" si="197"/>
        <v>0</v>
      </c>
      <c r="ALL8" s="450">
        <f t="shared" si="197"/>
        <v>0</v>
      </c>
      <c r="ALM8" s="450">
        <f t="shared" si="197"/>
        <v>0</v>
      </c>
      <c r="ALN8" s="450">
        <f t="shared" si="197"/>
        <v>0</v>
      </c>
      <c r="ALO8" s="450">
        <f t="shared" si="197"/>
        <v>0</v>
      </c>
      <c r="ALP8" s="450">
        <f t="shared" si="197"/>
        <v>0</v>
      </c>
      <c r="ALQ8" s="462">
        <f t="shared" si="197"/>
        <v>0</v>
      </c>
      <c r="ALR8" s="451">
        <f t="shared" si="197"/>
        <v>0</v>
      </c>
      <c r="ALT8" s="457">
        <f t="shared" ref="ALT8:AMG8" si="198">SUM(ALT9:ALT11)</f>
        <v>0</v>
      </c>
      <c r="ALU8" s="450">
        <f t="shared" si="198"/>
        <v>0</v>
      </c>
      <c r="ALV8" s="450">
        <f t="shared" si="198"/>
        <v>0</v>
      </c>
      <c r="ALW8" s="450">
        <f t="shared" si="198"/>
        <v>0</v>
      </c>
      <c r="ALX8" s="450">
        <f t="shared" si="198"/>
        <v>0</v>
      </c>
      <c r="ALY8" s="450">
        <f t="shared" si="198"/>
        <v>0</v>
      </c>
      <c r="ALZ8" s="450">
        <f t="shared" si="198"/>
        <v>0</v>
      </c>
      <c r="AMA8" s="450">
        <f t="shared" si="198"/>
        <v>0</v>
      </c>
      <c r="AMB8" s="450">
        <f t="shared" si="198"/>
        <v>0</v>
      </c>
      <c r="AMC8" s="450">
        <f t="shared" si="198"/>
        <v>0</v>
      </c>
      <c r="AMD8" s="450">
        <f t="shared" si="198"/>
        <v>0</v>
      </c>
      <c r="AME8" s="450">
        <f t="shared" si="198"/>
        <v>0</v>
      </c>
      <c r="AMF8" s="462">
        <f t="shared" si="198"/>
        <v>0</v>
      </c>
      <c r="AMG8" s="451">
        <f t="shared" si="198"/>
        <v>0</v>
      </c>
      <c r="AMI8" s="457">
        <f t="shared" ref="AMI8:AMV8" si="199">SUM(AMI9:AMI11)</f>
        <v>0</v>
      </c>
      <c r="AMJ8" s="450">
        <f t="shared" si="199"/>
        <v>0</v>
      </c>
      <c r="AMK8" s="450">
        <f t="shared" si="199"/>
        <v>0</v>
      </c>
      <c r="AML8" s="450">
        <f t="shared" si="199"/>
        <v>0</v>
      </c>
      <c r="AMM8" s="450">
        <f t="shared" si="199"/>
        <v>0</v>
      </c>
      <c r="AMN8" s="450">
        <f t="shared" si="199"/>
        <v>0</v>
      </c>
      <c r="AMO8" s="450">
        <f t="shared" si="199"/>
        <v>0</v>
      </c>
      <c r="AMP8" s="450">
        <f t="shared" si="199"/>
        <v>0</v>
      </c>
      <c r="AMQ8" s="450">
        <f t="shared" si="199"/>
        <v>0</v>
      </c>
      <c r="AMR8" s="450">
        <f t="shared" si="199"/>
        <v>0</v>
      </c>
      <c r="AMS8" s="450">
        <f t="shared" si="199"/>
        <v>0</v>
      </c>
      <c r="AMT8" s="450">
        <f t="shared" si="199"/>
        <v>0</v>
      </c>
      <c r="AMU8" s="462">
        <f t="shared" si="199"/>
        <v>0</v>
      </c>
      <c r="AMV8" s="451">
        <f t="shared" si="199"/>
        <v>0</v>
      </c>
      <c r="AMX8" s="457">
        <f t="shared" ref="AMX8:ANK8" si="200">SUM(AMX9:AMX11)</f>
        <v>0</v>
      </c>
      <c r="AMY8" s="450">
        <f t="shared" si="200"/>
        <v>0</v>
      </c>
      <c r="AMZ8" s="450">
        <f t="shared" si="200"/>
        <v>0</v>
      </c>
      <c r="ANA8" s="450">
        <f t="shared" si="200"/>
        <v>0</v>
      </c>
      <c r="ANB8" s="450">
        <f t="shared" si="200"/>
        <v>0</v>
      </c>
      <c r="ANC8" s="450">
        <f t="shared" si="200"/>
        <v>0</v>
      </c>
      <c r="AND8" s="450">
        <f t="shared" si="200"/>
        <v>0</v>
      </c>
      <c r="ANE8" s="450">
        <f t="shared" si="200"/>
        <v>0</v>
      </c>
      <c r="ANF8" s="450">
        <f t="shared" si="200"/>
        <v>0</v>
      </c>
      <c r="ANG8" s="450">
        <f t="shared" si="200"/>
        <v>0</v>
      </c>
      <c r="ANH8" s="450">
        <f t="shared" si="200"/>
        <v>0</v>
      </c>
      <c r="ANI8" s="450">
        <f t="shared" si="200"/>
        <v>0</v>
      </c>
      <c r="ANJ8" s="462">
        <f t="shared" si="200"/>
        <v>0</v>
      </c>
      <c r="ANK8" s="451">
        <f t="shared" si="200"/>
        <v>0</v>
      </c>
      <c r="ANM8" s="457">
        <f t="shared" ref="ANM8:ANZ8" si="201">SUM(ANM9:ANM11)</f>
        <v>0</v>
      </c>
      <c r="ANN8" s="450">
        <f t="shared" si="201"/>
        <v>0</v>
      </c>
      <c r="ANO8" s="450">
        <f t="shared" si="201"/>
        <v>0</v>
      </c>
      <c r="ANP8" s="450">
        <f t="shared" si="201"/>
        <v>0</v>
      </c>
      <c r="ANQ8" s="450">
        <f t="shared" si="201"/>
        <v>0</v>
      </c>
      <c r="ANR8" s="450">
        <f t="shared" si="201"/>
        <v>0</v>
      </c>
      <c r="ANS8" s="450">
        <f t="shared" si="201"/>
        <v>0</v>
      </c>
      <c r="ANT8" s="450">
        <f t="shared" si="201"/>
        <v>0</v>
      </c>
      <c r="ANU8" s="450">
        <f t="shared" si="201"/>
        <v>0</v>
      </c>
      <c r="ANV8" s="450">
        <f t="shared" si="201"/>
        <v>0</v>
      </c>
      <c r="ANW8" s="450">
        <f t="shared" si="201"/>
        <v>0</v>
      </c>
      <c r="ANX8" s="450">
        <f t="shared" si="201"/>
        <v>0</v>
      </c>
      <c r="ANY8" s="462">
        <f t="shared" si="201"/>
        <v>0</v>
      </c>
      <c r="ANZ8" s="451">
        <f t="shared" si="201"/>
        <v>0</v>
      </c>
      <c r="AOB8" s="457">
        <f t="shared" ref="AOB8:AOO8" si="202">SUM(AOB9:AOB11)</f>
        <v>0</v>
      </c>
      <c r="AOC8" s="450">
        <f t="shared" si="202"/>
        <v>0</v>
      </c>
      <c r="AOD8" s="450">
        <f t="shared" si="202"/>
        <v>0</v>
      </c>
      <c r="AOE8" s="450">
        <f t="shared" si="202"/>
        <v>0</v>
      </c>
      <c r="AOF8" s="450">
        <f t="shared" si="202"/>
        <v>0</v>
      </c>
      <c r="AOG8" s="450">
        <f t="shared" si="202"/>
        <v>0</v>
      </c>
      <c r="AOH8" s="450">
        <f t="shared" si="202"/>
        <v>0</v>
      </c>
      <c r="AOI8" s="450">
        <f t="shared" si="202"/>
        <v>0</v>
      </c>
      <c r="AOJ8" s="450">
        <f t="shared" si="202"/>
        <v>0</v>
      </c>
      <c r="AOK8" s="450">
        <f t="shared" si="202"/>
        <v>0</v>
      </c>
      <c r="AOL8" s="450">
        <f t="shared" si="202"/>
        <v>0</v>
      </c>
      <c r="AOM8" s="450">
        <f t="shared" si="202"/>
        <v>0</v>
      </c>
      <c r="AON8" s="462">
        <f t="shared" si="202"/>
        <v>0</v>
      </c>
      <c r="AOO8" s="451">
        <f t="shared" si="202"/>
        <v>0</v>
      </c>
      <c r="AOQ8" s="457">
        <f t="shared" ref="AOQ8:APD8" si="203">SUM(AOQ9:AOQ11)</f>
        <v>0</v>
      </c>
      <c r="AOR8" s="450">
        <f t="shared" si="203"/>
        <v>0</v>
      </c>
      <c r="AOS8" s="450">
        <f t="shared" si="203"/>
        <v>0</v>
      </c>
      <c r="AOT8" s="450">
        <f t="shared" si="203"/>
        <v>0</v>
      </c>
      <c r="AOU8" s="450">
        <f t="shared" si="203"/>
        <v>0</v>
      </c>
      <c r="AOV8" s="450">
        <f t="shared" si="203"/>
        <v>0</v>
      </c>
      <c r="AOW8" s="450">
        <f t="shared" si="203"/>
        <v>0</v>
      </c>
      <c r="AOX8" s="450">
        <f t="shared" si="203"/>
        <v>0</v>
      </c>
      <c r="AOY8" s="450">
        <f t="shared" si="203"/>
        <v>0</v>
      </c>
      <c r="AOZ8" s="450">
        <f t="shared" si="203"/>
        <v>0</v>
      </c>
      <c r="APA8" s="450">
        <f t="shared" si="203"/>
        <v>0</v>
      </c>
      <c r="APB8" s="450">
        <f t="shared" si="203"/>
        <v>0</v>
      </c>
      <c r="APC8" s="462">
        <f t="shared" si="203"/>
        <v>0</v>
      </c>
      <c r="APD8" s="451">
        <f t="shared" si="203"/>
        <v>0</v>
      </c>
      <c r="APF8" s="457">
        <f t="shared" ref="APF8:APS8" si="204">SUM(APF9:APF11)</f>
        <v>0</v>
      </c>
      <c r="APG8" s="450">
        <f t="shared" si="204"/>
        <v>0</v>
      </c>
      <c r="APH8" s="450">
        <f t="shared" si="204"/>
        <v>0</v>
      </c>
      <c r="API8" s="450">
        <f t="shared" si="204"/>
        <v>0</v>
      </c>
      <c r="APJ8" s="450">
        <f t="shared" si="204"/>
        <v>0</v>
      </c>
      <c r="APK8" s="450">
        <f t="shared" si="204"/>
        <v>0</v>
      </c>
      <c r="APL8" s="450">
        <f t="shared" si="204"/>
        <v>0</v>
      </c>
      <c r="APM8" s="450">
        <f t="shared" si="204"/>
        <v>0</v>
      </c>
      <c r="APN8" s="450">
        <f t="shared" si="204"/>
        <v>0</v>
      </c>
      <c r="APO8" s="450">
        <f t="shared" si="204"/>
        <v>0</v>
      </c>
      <c r="APP8" s="450">
        <f t="shared" si="204"/>
        <v>0</v>
      </c>
      <c r="APQ8" s="450">
        <f t="shared" si="204"/>
        <v>0</v>
      </c>
      <c r="APR8" s="462">
        <f t="shared" si="204"/>
        <v>0</v>
      </c>
      <c r="APS8" s="451">
        <f t="shared" si="204"/>
        <v>0</v>
      </c>
      <c r="APU8" s="457">
        <f t="shared" ref="APU8:AQH8" si="205">SUM(APU9:APU11)</f>
        <v>0</v>
      </c>
      <c r="APV8" s="450">
        <f t="shared" si="205"/>
        <v>0</v>
      </c>
      <c r="APW8" s="450">
        <f t="shared" si="205"/>
        <v>0</v>
      </c>
      <c r="APX8" s="450">
        <f t="shared" si="205"/>
        <v>0</v>
      </c>
      <c r="APY8" s="450">
        <f t="shared" si="205"/>
        <v>0</v>
      </c>
      <c r="APZ8" s="450">
        <f t="shared" si="205"/>
        <v>0</v>
      </c>
      <c r="AQA8" s="450">
        <f t="shared" si="205"/>
        <v>0</v>
      </c>
      <c r="AQB8" s="450">
        <f t="shared" si="205"/>
        <v>0</v>
      </c>
      <c r="AQC8" s="450">
        <f t="shared" si="205"/>
        <v>0</v>
      </c>
      <c r="AQD8" s="450">
        <f t="shared" si="205"/>
        <v>0</v>
      </c>
      <c r="AQE8" s="450">
        <f t="shared" si="205"/>
        <v>0</v>
      </c>
      <c r="AQF8" s="450">
        <f t="shared" si="205"/>
        <v>0</v>
      </c>
      <c r="AQG8" s="462">
        <f t="shared" si="205"/>
        <v>0</v>
      </c>
      <c r="AQH8" s="451">
        <f t="shared" si="205"/>
        <v>0</v>
      </c>
      <c r="AQJ8" s="457">
        <f t="shared" ref="AQJ8:AQW8" si="206">SUM(AQJ9:AQJ11)</f>
        <v>0</v>
      </c>
      <c r="AQK8" s="450">
        <f t="shared" si="206"/>
        <v>0</v>
      </c>
      <c r="AQL8" s="450">
        <f t="shared" si="206"/>
        <v>0</v>
      </c>
      <c r="AQM8" s="450">
        <f t="shared" si="206"/>
        <v>0</v>
      </c>
      <c r="AQN8" s="450">
        <f t="shared" si="206"/>
        <v>0</v>
      </c>
      <c r="AQO8" s="450">
        <f t="shared" si="206"/>
        <v>0</v>
      </c>
      <c r="AQP8" s="450">
        <f t="shared" si="206"/>
        <v>0</v>
      </c>
      <c r="AQQ8" s="450">
        <f t="shared" si="206"/>
        <v>0</v>
      </c>
      <c r="AQR8" s="450">
        <f t="shared" si="206"/>
        <v>0</v>
      </c>
      <c r="AQS8" s="450">
        <f t="shared" si="206"/>
        <v>0</v>
      </c>
      <c r="AQT8" s="450">
        <f t="shared" si="206"/>
        <v>0</v>
      </c>
      <c r="AQU8" s="450">
        <f t="shared" si="206"/>
        <v>0</v>
      </c>
      <c r="AQV8" s="462">
        <f t="shared" si="206"/>
        <v>0</v>
      </c>
      <c r="AQW8" s="451">
        <f t="shared" si="206"/>
        <v>0</v>
      </c>
      <c r="AQY8" s="457">
        <f t="shared" ref="AQY8:ARL8" si="207">SUM(AQY9:AQY11)</f>
        <v>0</v>
      </c>
      <c r="AQZ8" s="450">
        <f t="shared" si="207"/>
        <v>0</v>
      </c>
      <c r="ARA8" s="450">
        <f t="shared" si="207"/>
        <v>0</v>
      </c>
      <c r="ARB8" s="450">
        <f t="shared" si="207"/>
        <v>0</v>
      </c>
      <c r="ARC8" s="450">
        <f t="shared" si="207"/>
        <v>0</v>
      </c>
      <c r="ARD8" s="450">
        <f t="shared" si="207"/>
        <v>0</v>
      </c>
      <c r="ARE8" s="450">
        <f t="shared" si="207"/>
        <v>0</v>
      </c>
      <c r="ARF8" s="450">
        <f t="shared" si="207"/>
        <v>0</v>
      </c>
      <c r="ARG8" s="450">
        <f t="shared" si="207"/>
        <v>0</v>
      </c>
      <c r="ARH8" s="450">
        <f t="shared" si="207"/>
        <v>0</v>
      </c>
      <c r="ARI8" s="450">
        <f t="shared" si="207"/>
        <v>0</v>
      </c>
      <c r="ARJ8" s="450">
        <f t="shared" si="207"/>
        <v>0</v>
      </c>
      <c r="ARK8" s="462">
        <f t="shared" si="207"/>
        <v>0</v>
      </c>
      <c r="ARL8" s="451">
        <f t="shared" si="207"/>
        <v>0</v>
      </c>
      <c r="ARN8" s="457">
        <f t="shared" ref="ARN8:ASA8" si="208">SUM(ARN9:ARN11)</f>
        <v>0</v>
      </c>
      <c r="ARO8" s="450">
        <f t="shared" si="208"/>
        <v>0</v>
      </c>
      <c r="ARP8" s="450">
        <f t="shared" si="208"/>
        <v>0</v>
      </c>
      <c r="ARQ8" s="450">
        <f t="shared" si="208"/>
        <v>0</v>
      </c>
      <c r="ARR8" s="450">
        <f t="shared" si="208"/>
        <v>0</v>
      </c>
      <c r="ARS8" s="450">
        <f t="shared" si="208"/>
        <v>0</v>
      </c>
      <c r="ART8" s="450">
        <f t="shared" si="208"/>
        <v>0</v>
      </c>
      <c r="ARU8" s="450">
        <f t="shared" si="208"/>
        <v>0</v>
      </c>
      <c r="ARV8" s="450">
        <f t="shared" si="208"/>
        <v>0</v>
      </c>
      <c r="ARW8" s="450">
        <f t="shared" si="208"/>
        <v>0</v>
      </c>
      <c r="ARX8" s="450">
        <f t="shared" si="208"/>
        <v>0</v>
      </c>
      <c r="ARY8" s="450">
        <f t="shared" si="208"/>
        <v>0</v>
      </c>
      <c r="ARZ8" s="462">
        <f t="shared" si="208"/>
        <v>0</v>
      </c>
      <c r="ASA8" s="451">
        <f t="shared" si="208"/>
        <v>0</v>
      </c>
      <c r="ASC8" s="457">
        <f t="shared" ref="ASC8:ASP8" si="209">SUM(ASC9:ASC11)</f>
        <v>0</v>
      </c>
      <c r="ASD8" s="450">
        <f t="shared" si="209"/>
        <v>0</v>
      </c>
      <c r="ASE8" s="450">
        <f t="shared" si="209"/>
        <v>0</v>
      </c>
      <c r="ASF8" s="450">
        <f t="shared" si="209"/>
        <v>0</v>
      </c>
      <c r="ASG8" s="450">
        <f t="shared" si="209"/>
        <v>0</v>
      </c>
      <c r="ASH8" s="450">
        <f t="shared" si="209"/>
        <v>0</v>
      </c>
      <c r="ASI8" s="450">
        <f t="shared" si="209"/>
        <v>0</v>
      </c>
      <c r="ASJ8" s="450">
        <f t="shared" si="209"/>
        <v>0</v>
      </c>
      <c r="ASK8" s="450">
        <f t="shared" si="209"/>
        <v>0</v>
      </c>
      <c r="ASL8" s="450">
        <f t="shared" si="209"/>
        <v>0</v>
      </c>
      <c r="ASM8" s="450">
        <f t="shared" si="209"/>
        <v>0</v>
      </c>
      <c r="ASN8" s="450">
        <f t="shared" si="209"/>
        <v>0</v>
      </c>
      <c r="ASO8" s="462">
        <f t="shared" si="209"/>
        <v>0</v>
      </c>
      <c r="ASP8" s="451">
        <f t="shared" si="209"/>
        <v>0</v>
      </c>
      <c r="ASR8" s="457">
        <f t="shared" ref="ASR8:ATE8" si="210">SUM(ASR9:ASR11)</f>
        <v>0</v>
      </c>
      <c r="ASS8" s="450">
        <f t="shared" si="210"/>
        <v>0</v>
      </c>
      <c r="AST8" s="450">
        <f t="shared" si="210"/>
        <v>0</v>
      </c>
      <c r="ASU8" s="450">
        <f t="shared" si="210"/>
        <v>0</v>
      </c>
      <c r="ASV8" s="450">
        <f t="shared" si="210"/>
        <v>0</v>
      </c>
      <c r="ASW8" s="450">
        <f t="shared" si="210"/>
        <v>0</v>
      </c>
      <c r="ASX8" s="450">
        <f t="shared" si="210"/>
        <v>0</v>
      </c>
      <c r="ASY8" s="450">
        <f t="shared" si="210"/>
        <v>0</v>
      </c>
      <c r="ASZ8" s="450">
        <f t="shared" si="210"/>
        <v>0</v>
      </c>
      <c r="ATA8" s="450">
        <f t="shared" si="210"/>
        <v>0</v>
      </c>
      <c r="ATB8" s="450">
        <f t="shared" si="210"/>
        <v>0</v>
      </c>
      <c r="ATC8" s="450">
        <f t="shared" si="210"/>
        <v>0</v>
      </c>
      <c r="ATD8" s="462">
        <f t="shared" si="210"/>
        <v>0</v>
      </c>
      <c r="ATE8" s="451">
        <f t="shared" si="210"/>
        <v>0</v>
      </c>
      <c r="ATG8" s="457">
        <f t="shared" ref="ATG8:ATT8" si="211">SUM(ATG9:ATG11)</f>
        <v>0</v>
      </c>
      <c r="ATH8" s="450">
        <f t="shared" si="211"/>
        <v>0</v>
      </c>
      <c r="ATI8" s="450">
        <f t="shared" si="211"/>
        <v>0</v>
      </c>
      <c r="ATJ8" s="450">
        <f t="shared" si="211"/>
        <v>0</v>
      </c>
      <c r="ATK8" s="450">
        <f t="shared" si="211"/>
        <v>0</v>
      </c>
      <c r="ATL8" s="450">
        <f t="shared" si="211"/>
        <v>0</v>
      </c>
      <c r="ATM8" s="450">
        <f t="shared" si="211"/>
        <v>0</v>
      </c>
      <c r="ATN8" s="450">
        <f t="shared" si="211"/>
        <v>0</v>
      </c>
      <c r="ATO8" s="450">
        <f t="shared" si="211"/>
        <v>0</v>
      </c>
      <c r="ATP8" s="450">
        <f t="shared" si="211"/>
        <v>0</v>
      </c>
      <c r="ATQ8" s="450">
        <f t="shared" si="211"/>
        <v>0</v>
      </c>
      <c r="ATR8" s="450">
        <f t="shared" si="211"/>
        <v>0</v>
      </c>
      <c r="ATS8" s="462">
        <f t="shared" si="211"/>
        <v>0</v>
      </c>
      <c r="ATT8" s="451">
        <f t="shared" si="211"/>
        <v>0</v>
      </c>
      <c r="ATV8" s="457">
        <f t="shared" ref="ATV8:AUI8" si="212">SUM(ATV9:ATV11)</f>
        <v>0</v>
      </c>
      <c r="ATW8" s="450">
        <f t="shared" si="212"/>
        <v>0</v>
      </c>
      <c r="ATX8" s="450">
        <f t="shared" si="212"/>
        <v>0</v>
      </c>
      <c r="ATY8" s="450">
        <f t="shared" si="212"/>
        <v>0</v>
      </c>
      <c r="ATZ8" s="450">
        <f t="shared" si="212"/>
        <v>0</v>
      </c>
      <c r="AUA8" s="450">
        <f t="shared" si="212"/>
        <v>0</v>
      </c>
      <c r="AUB8" s="450">
        <f t="shared" si="212"/>
        <v>0</v>
      </c>
      <c r="AUC8" s="450">
        <f t="shared" si="212"/>
        <v>0</v>
      </c>
      <c r="AUD8" s="450">
        <f t="shared" si="212"/>
        <v>0</v>
      </c>
      <c r="AUE8" s="450">
        <f t="shared" si="212"/>
        <v>0</v>
      </c>
      <c r="AUF8" s="450">
        <f t="shared" si="212"/>
        <v>0</v>
      </c>
      <c r="AUG8" s="450">
        <f t="shared" si="212"/>
        <v>0</v>
      </c>
      <c r="AUH8" s="462">
        <f t="shared" si="212"/>
        <v>0</v>
      </c>
      <c r="AUI8" s="451">
        <f t="shared" si="212"/>
        <v>0</v>
      </c>
      <c r="AUK8" s="457">
        <f t="shared" ref="AUK8:AUX8" si="213">SUM(AUK9:AUK11)</f>
        <v>0</v>
      </c>
      <c r="AUL8" s="450">
        <f t="shared" si="213"/>
        <v>0</v>
      </c>
      <c r="AUM8" s="450">
        <f t="shared" si="213"/>
        <v>0</v>
      </c>
      <c r="AUN8" s="450">
        <f t="shared" si="213"/>
        <v>0</v>
      </c>
      <c r="AUO8" s="450">
        <f t="shared" si="213"/>
        <v>0</v>
      </c>
      <c r="AUP8" s="450">
        <f t="shared" si="213"/>
        <v>0</v>
      </c>
      <c r="AUQ8" s="450">
        <f t="shared" si="213"/>
        <v>0</v>
      </c>
      <c r="AUR8" s="450">
        <f t="shared" si="213"/>
        <v>0</v>
      </c>
      <c r="AUS8" s="450">
        <f t="shared" si="213"/>
        <v>0</v>
      </c>
      <c r="AUT8" s="450">
        <f t="shared" si="213"/>
        <v>0</v>
      </c>
      <c r="AUU8" s="450">
        <f t="shared" si="213"/>
        <v>0</v>
      </c>
      <c r="AUV8" s="450">
        <f t="shared" si="213"/>
        <v>0</v>
      </c>
      <c r="AUW8" s="462">
        <f t="shared" si="213"/>
        <v>0</v>
      </c>
      <c r="AUX8" s="451">
        <f t="shared" si="213"/>
        <v>0</v>
      </c>
      <c r="AUZ8" s="457">
        <f t="shared" ref="AUZ8:AVM8" si="214">SUM(AUZ9:AUZ11)</f>
        <v>0</v>
      </c>
      <c r="AVA8" s="450">
        <f t="shared" si="214"/>
        <v>0</v>
      </c>
      <c r="AVB8" s="450">
        <f t="shared" si="214"/>
        <v>0</v>
      </c>
      <c r="AVC8" s="450">
        <f t="shared" si="214"/>
        <v>0</v>
      </c>
      <c r="AVD8" s="450">
        <f t="shared" si="214"/>
        <v>0</v>
      </c>
      <c r="AVE8" s="450">
        <f t="shared" si="214"/>
        <v>0</v>
      </c>
      <c r="AVF8" s="450">
        <f t="shared" si="214"/>
        <v>0</v>
      </c>
      <c r="AVG8" s="450">
        <f t="shared" si="214"/>
        <v>0</v>
      </c>
      <c r="AVH8" s="450">
        <f t="shared" si="214"/>
        <v>0</v>
      </c>
      <c r="AVI8" s="450">
        <f t="shared" si="214"/>
        <v>0</v>
      </c>
      <c r="AVJ8" s="450">
        <f t="shared" si="214"/>
        <v>0</v>
      </c>
      <c r="AVK8" s="450">
        <f t="shared" si="214"/>
        <v>0</v>
      </c>
      <c r="AVL8" s="462">
        <f t="shared" si="214"/>
        <v>0</v>
      </c>
      <c r="AVM8" s="451">
        <f t="shared" si="214"/>
        <v>0</v>
      </c>
      <c r="AVO8" s="457">
        <f t="shared" ref="AVO8:AWB8" si="215">SUM(AVO9:AVO11)</f>
        <v>0</v>
      </c>
      <c r="AVP8" s="450">
        <f t="shared" si="215"/>
        <v>0</v>
      </c>
      <c r="AVQ8" s="450">
        <f t="shared" si="215"/>
        <v>0</v>
      </c>
      <c r="AVR8" s="450">
        <f t="shared" si="215"/>
        <v>0</v>
      </c>
      <c r="AVS8" s="450">
        <f t="shared" si="215"/>
        <v>0</v>
      </c>
      <c r="AVT8" s="450">
        <f t="shared" si="215"/>
        <v>0</v>
      </c>
      <c r="AVU8" s="450">
        <f t="shared" si="215"/>
        <v>0</v>
      </c>
      <c r="AVV8" s="450">
        <f t="shared" si="215"/>
        <v>0</v>
      </c>
      <c r="AVW8" s="450">
        <f t="shared" si="215"/>
        <v>0</v>
      </c>
      <c r="AVX8" s="450">
        <f t="shared" si="215"/>
        <v>0</v>
      </c>
      <c r="AVY8" s="450">
        <f t="shared" si="215"/>
        <v>0</v>
      </c>
      <c r="AVZ8" s="450">
        <f t="shared" si="215"/>
        <v>0</v>
      </c>
      <c r="AWA8" s="462">
        <f t="shared" si="215"/>
        <v>0</v>
      </c>
      <c r="AWB8" s="451">
        <f t="shared" si="215"/>
        <v>0</v>
      </c>
      <c r="AWD8" s="457">
        <f t="shared" ref="AWD8:AWQ8" si="216">SUM(AWD9:AWD11)</f>
        <v>0</v>
      </c>
      <c r="AWE8" s="450">
        <f t="shared" si="216"/>
        <v>0</v>
      </c>
      <c r="AWF8" s="450">
        <f t="shared" si="216"/>
        <v>0</v>
      </c>
      <c r="AWG8" s="450">
        <f t="shared" si="216"/>
        <v>0</v>
      </c>
      <c r="AWH8" s="450">
        <f t="shared" si="216"/>
        <v>0</v>
      </c>
      <c r="AWI8" s="450">
        <f t="shared" si="216"/>
        <v>0</v>
      </c>
      <c r="AWJ8" s="450">
        <f t="shared" si="216"/>
        <v>0</v>
      </c>
      <c r="AWK8" s="450">
        <f t="shared" si="216"/>
        <v>0</v>
      </c>
      <c r="AWL8" s="450">
        <f t="shared" si="216"/>
        <v>0</v>
      </c>
      <c r="AWM8" s="450">
        <f t="shared" si="216"/>
        <v>0</v>
      </c>
      <c r="AWN8" s="450">
        <f t="shared" si="216"/>
        <v>0</v>
      </c>
      <c r="AWO8" s="450">
        <f t="shared" si="216"/>
        <v>0</v>
      </c>
      <c r="AWP8" s="462">
        <f t="shared" si="216"/>
        <v>0</v>
      </c>
      <c r="AWQ8" s="451">
        <f t="shared" si="216"/>
        <v>0</v>
      </c>
      <c r="AWS8" s="457">
        <f t="shared" ref="AWS8:AXF8" si="217">SUM(AWS9:AWS11)</f>
        <v>0</v>
      </c>
      <c r="AWT8" s="450">
        <f t="shared" si="217"/>
        <v>0</v>
      </c>
      <c r="AWU8" s="450">
        <f t="shared" si="217"/>
        <v>0</v>
      </c>
      <c r="AWV8" s="450">
        <f t="shared" si="217"/>
        <v>0</v>
      </c>
      <c r="AWW8" s="450">
        <f t="shared" si="217"/>
        <v>0</v>
      </c>
      <c r="AWX8" s="450">
        <f t="shared" si="217"/>
        <v>0</v>
      </c>
      <c r="AWY8" s="450">
        <f t="shared" si="217"/>
        <v>0</v>
      </c>
      <c r="AWZ8" s="450">
        <f t="shared" si="217"/>
        <v>0</v>
      </c>
      <c r="AXA8" s="450">
        <f t="shared" si="217"/>
        <v>0</v>
      </c>
      <c r="AXB8" s="450">
        <f t="shared" si="217"/>
        <v>0</v>
      </c>
      <c r="AXC8" s="450">
        <f t="shared" si="217"/>
        <v>0</v>
      </c>
      <c r="AXD8" s="450">
        <f t="shared" si="217"/>
        <v>0</v>
      </c>
      <c r="AXE8" s="462">
        <f t="shared" si="217"/>
        <v>0</v>
      </c>
      <c r="AXF8" s="451">
        <f t="shared" si="217"/>
        <v>0</v>
      </c>
      <c r="AXH8" s="457">
        <f t="shared" ref="AXH8:AXU8" si="218">SUM(AXH9:AXH11)</f>
        <v>0</v>
      </c>
      <c r="AXI8" s="450">
        <f t="shared" si="218"/>
        <v>0</v>
      </c>
      <c r="AXJ8" s="450">
        <f t="shared" si="218"/>
        <v>0</v>
      </c>
      <c r="AXK8" s="450">
        <f t="shared" si="218"/>
        <v>0</v>
      </c>
      <c r="AXL8" s="450">
        <f t="shared" si="218"/>
        <v>0</v>
      </c>
      <c r="AXM8" s="450">
        <f t="shared" si="218"/>
        <v>0</v>
      </c>
      <c r="AXN8" s="450">
        <f t="shared" si="218"/>
        <v>0</v>
      </c>
      <c r="AXO8" s="450">
        <f t="shared" si="218"/>
        <v>0</v>
      </c>
      <c r="AXP8" s="450">
        <f t="shared" si="218"/>
        <v>0</v>
      </c>
      <c r="AXQ8" s="450">
        <f t="shared" si="218"/>
        <v>0</v>
      </c>
      <c r="AXR8" s="450">
        <f t="shared" si="218"/>
        <v>0</v>
      </c>
      <c r="AXS8" s="450">
        <f t="shared" si="218"/>
        <v>0</v>
      </c>
      <c r="AXT8" s="462">
        <f t="shared" si="218"/>
        <v>0</v>
      </c>
      <c r="AXU8" s="451">
        <f t="shared" si="218"/>
        <v>0</v>
      </c>
      <c r="AXW8" s="457">
        <f t="shared" ref="AXW8:AYJ8" si="219">SUM(AXW9:AXW11)</f>
        <v>0</v>
      </c>
      <c r="AXX8" s="450">
        <f t="shared" si="219"/>
        <v>0</v>
      </c>
      <c r="AXY8" s="450">
        <f t="shared" si="219"/>
        <v>0</v>
      </c>
      <c r="AXZ8" s="450">
        <f t="shared" si="219"/>
        <v>0</v>
      </c>
      <c r="AYA8" s="450">
        <f t="shared" si="219"/>
        <v>0</v>
      </c>
      <c r="AYB8" s="450">
        <f t="shared" si="219"/>
        <v>0</v>
      </c>
      <c r="AYC8" s="450">
        <f t="shared" si="219"/>
        <v>0</v>
      </c>
      <c r="AYD8" s="450">
        <f t="shared" si="219"/>
        <v>0</v>
      </c>
      <c r="AYE8" s="450">
        <f t="shared" si="219"/>
        <v>0</v>
      </c>
      <c r="AYF8" s="450">
        <f t="shared" si="219"/>
        <v>0</v>
      </c>
      <c r="AYG8" s="450">
        <f t="shared" si="219"/>
        <v>0</v>
      </c>
      <c r="AYH8" s="450">
        <f t="shared" si="219"/>
        <v>0</v>
      </c>
      <c r="AYI8" s="462">
        <f t="shared" si="219"/>
        <v>0</v>
      </c>
      <c r="AYJ8" s="451">
        <f t="shared" si="219"/>
        <v>0</v>
      </c>
      <c r="AYL8" s="457">
        <f t="shared" ref="AYL8:AYY8" si="220">SUM(AYL9:AYL11)</f>
        <v>0</v>
      </c>
      <c r="AYM8" s="450">
        <f t="shared" si="220"/>
        <v>0</v>
      </c>
      <c r="AYN8" s="450">
        <f t="shared" si="220"/>
        <v>0</v>
      </c>
      <c r="AYO8" s="450">
        <f t="shared" si="220"/>
        <v>0</v>
      </c>
      <c r="AYP8" s="450">
        <f t="shared" si="220"/>
        <v>0</v>
      </c>
      <c r="AYQ8" s="450">
        <f t="shared" si="220"/>
        <v>0</v>
      </c>
      <c r="AYR8" s="450">
        <f t="shared" si="220"/>
        <v>0</v>
      </c>
      <c r="AYS8" s="450">
        <f t="shared" si="220"/>
        <v>0</v>
      </c>
      <c r="AYT8" s="450">
        <f t="shared" si="220"/>
        <v>0</v>
      </c>
      <c r="AYU8" s="450">
        <f t="shared" si="220"/>
        <v>0</v>
      </c>
      <c r="AYV8" s="450">
        <f t="shared" si="220"/>
        <v>0</v>
      </c>
      <c r="AYW8" s="450">
        <f t="shared" si="220"/>
        <v>0</v>
      </c>
      <c r="AYX8" s="462">
        <f t="shared" si="220"/>
        <v>0</v>
      </c>
      <c r="AYY8" s="451">
        <f t="shared" si="220"/>
        <v>0</v>
      </c>
      <c r="AZA8" s="457">
        <f t="shared" ref="AZA8:AZN8" si="221">SUM(AZA9:AZA11)</f>
        <v>0</v>
      </c>
      <c r="AZB8" s="450">
        <f t="shared" si="221"/>
        <v>0</v>
      </c>
      <c r="AZC8" s="450">
        <f t="shared" si="221"/>
        <v>0</v>
      </c>
      <c r="AZD8" s="450">
        <f t="shared" si="221"/>
        <v>0</v>
      </c>
      <c r="AZE8" s="450">
        <f t="shared" si="221"/>
        <v>0</v>
      </c>
      <c r="AZF8" s="450">
        <f t="shared" si="221"/>
        <v>0</v>
      </c>
      <c r="AZG8" s="450">
        <f t="shared" si="221"/>
        <v>0</v>
      </c>
      <c r="AZH8" s="450">
        <f t="shared" si="221"/>
        <v>0</v>
      </c>
      <c r="AZI8" s="450">
        <f t="shared" si="221"/>
        <v>0</v>
      </c>
      <c r="AZJ8" s="450">
        <f t="shared" si="221"/>
        <v>0</v>
      </c>
      <c r="AZK8" s="450">
        <f t="shared" si="221"/>
        <v>0</v>
      </c>
      <c r="AZL8" s="450">
        <f t="shared" si="221"/>
        <v>0</v>
      </c>
      <c r="AZM8" s="462">
        <f t="shared" si="221"/>
        <v>0</v>
      </c>
      <c r="AZN8" s="451">
        <f t="shared" si="221"/>
        <v>0</v>
      </c>
      <c r="AZP8" s="457">
        <f t="shared" ref="AZP8:BAC8" si="222">SUM(AZP9:AZP11)</f>
        <v>0</v>
      </c>
      <c r="AZQ8" s="450">
        <f t="shared" si="222"/>
        <v>0</v>
      </c>
      <c r="AZR8" s="450">
        <f t="shared" si="222"/>
        <v>0</v>
      </c>
      <c r="AZS8" s="450">
        <f t="shared" si="222"/>
        <v>0</v>
      </c>
      <c r="AZT8" s="450">
        <f t="shared" si="222"/>
        <v>0</v>
      </c>
      <c r="AZU8" s="450">
        <f t="shared" si="222"/>
        <v>0</v>
      </c>
      <c r="AZV8" s="450">
        <f t="shared" si="222"/>
        <v>0</v>
      </c>
      <c r="AZW8" s="450">
        <f t="shared" si="222"/>
        <v>0</v>
      </c>
      <c r="AZX8" s="450">
        <f t="shared" si="222"/>
        <v>0</v>
      </c>
      <c r="AZY8" s="450">
        <f t="shared" si="222"/>
        <v>0</v>
      </c>
      <c r="AZZ8" s="450">
        <f t="shared" si="222"/>
        <v>0</v>
      </c>
      <c r="BAA8" s="450">
        <f t="shared" si="222"/>
        <v>0</v>
      </c>
      <c r="BAB8" s="462">
        <f t="shared" si="222"/>
        <v>0</v>
      </c>
      <c r="BAC8" s="451">
        <f t="shared" si="222"/>
        <v>0</v>
      </c>
      <c r="BAE8" s="457">
        <f t="shared" ref="BAE8:BAR8" si="223">SUM(BAE9:BAE11)</f>
        <v>0</v>
      </c>
      <c r="BAF8" s="450">
        <f t="shared" si="223"/>
        <v>0</v>
      </c>
      <c r="BAG8" s="450">
        <f t="shared" si="223"/>
        <v>0</v>
      </c>
      <c r="BAH8" s="450">
        <f t="shared" si="223"/>
        <v>0</v>
      </c>
      <c r="BAI8" s="450">
        <f t="shared" si="223"/>
        <v>0</v>
      </c>
      <c r="BAJ8" s="450">
        <f t="shared" si="223"/>
        <v>0</v>
      </c>
      <c r="BAK8" s="450">
        <f t="shared" si="223"/>
        <v>0</v>
      </c>
      <c r="BAL8" s="450">
        <f t="shared" si="223"/>
        <v>0</v>
      </c>
      <c r="BAM8" s="450">
        <f t="shared" si="223"/>
        <v>0</v>
      </c>
      <c r="BAN8" s="450">
        <f t="shared" si="223"/>
        <v>0</v>
      </c>
      <c r="BAO8" s="450">
        <f t="shared" si="223"/>
        <v>0</v>
      </c>
      <c r="BAP8" s="450">
        <f t="shared" si="223"/>
        <v>0</v>
      </c>
      <c r="BAQ8" s="462">
        <f t="shared" si="223"/>
        <v>0</v>
      </c>
      <c r="BAR8" s="451">
        <f t="shared" si="223"/>
        <v>0</v>
      </c>
      <c r="BAT8" s="457">
        <f t="shared" ref="BAT8:BBG8" si="224">SUM(BAT9:BAT11)</f>
        <v>0</v>
      </c>
      <c r="BAU8" s="450">
        <f t="shared" si="224"/>
        <v>0</v>
      </c>
      <c r="BAV8" s="450">
        <f t="shared" si="224"/>
        <v>0</v>
      </c>
      <c r="BAW8" s="450">
        <f t="shared" si="224"/>
        <v>0</v>
      </c>
      <c r="BAX8" s="450">
        <f t="shared" si="224"/>
        <v>0</v>
      </c>
      <c r="BAY8" s="450">
        <f t="shared" si="224"/>
        <v>0</v>
      </c>
      <c r="BAZ8" s="450">
        <f t="shared" si="224"/>
        <v>0</v>
      </c>
      <c r="BBA8" s="450">
        <f t="shared" si="224"/>
        <v>0</v>
      </c>
      <c r="BBB8" s="450">
        <f t="shared" si="224"/>
        <v>0</v>
      </c>
      <c r="BBC8" s="450">
        <f t="shared" si="224"/>
        <v>0</v>
      </c>
      <c r="BBD8" s="450">
        <f t="shared" si="224"/>
        <v>0</v>
      </c>
      <c r="BBE8" s="450">
        <f t="shared" si="224"/>
        <v>0</v>
      </c>
      <c r="BBF8" s="462">
        <f t="shared" si="224"/>
        <v>0</v>
      </c>
      <c r="BBG8" s="451">
        <f t="shared" si="224"/>
        <v>0</v>
      </c>
      <c r="BBI8" s="457">
        <f t="shared" ref="BBI8:BBV8" si="225">SUM(BBI9:BBI11)</f>
        <v>0</v>
      </c>
      <c r="BBJ8" s="450">
        <f t="shared" si="225"/>
        <v>0</v>
      </c>
      <c r="BBK8" s="450">
        <f t="shared" si="225"/>
        <v>0</v>
      </c>
      <c r="BBL8" s="450">
        <f t="shared" si="225"/>
        <v>0</v>
      </c>
      <c r="BBM8" s="450">
        <f t="shared" si="225"/>
        <v>0</v>
      </c>
      <c r="BBN8" s="450">
        <f t="shared" si="225"/>
        <v>0</v>
      </c>
      <c r="BBO8" s="450">
        <f t="shared" si="225"/>
        <v>0</v>
      </c>
      <c r="BBP8" s="450">
        <f t="shared" si="225"/>
        <v>0</v>
      </c>
      <c r="BBQ8" s="450">
        <f t="shared" si="225"/>
        <v>0</v>
      </c>
      <c r="BBR8" s="450">
        <f t="shared" si="225"/>
        <v>0</v>
      </c>
      <c r="BBS8" s="450">
        <f t="shared" si="225"/>
        <v>0</v>
      </c>
      <c r="BBT8" s="450">
        <f t="shared" si="225"/>
        <v>0</v>
      </c>
      <c r="BBU8" s="462">
        <f t="shared" si="225"/>
        <v>0</v>
      </c>
      <c r="BBV8" s="451">
        <f t="shared" si="225"/>
        <v>0</v>
      </c>
      <c r="BBX8" s="457">
        <f t="shared" ref="BBX8:BCK8" si="226">SUM(BBX9:BBX11)</f>
        <v>0</v>
      </c>
      <c r="BBY8" s="450">
        <f t="shared" si="226"/>
        <v>0</v>
      </c>
      <c r="BBZ8" s="450">
        <f t="shared" si="226"/>
        <v>0</v>
      </c>
      <c r="BCA8" s="450">
        <f t="shared" si="226"/>
        <v>0</v>
      </c>
      <c r="BCB8" s="450">
        <f t="shared" si="226"/>
        <v>0</v>
      </c>
      <c r="BCC8" s="450">
        <f t="shared" si="226"/>
        <v>0</v>
      </c>
      <c r="BCD8" s="450">
        <f t="shared" si="226"/>
        <v>0</v>
      </c>
      <c r="BCE8" s="450">
        <f t="shared" si="226"/>
        <v>0</v>
      </c>
      <c r="BCF8" s="450">
        <f t="shared" si="226"/>
        <v>0</v>
      </c>
      <c r="BCG8" s="450">
        <f t="shared" si="226"/>
        <v>0</v>
      </c>
      <c r="BCH8" s="450">
        <f t="shared" si="226"/>
        <v>0</v>
      </c>
      <c r="BCI8" s="450">
        <f t="shared" si="226"/>
        <v>0</v>
      </c>
      <c r="BCJ8" s="462">
        <f t="shared" si="226"/>
        <v>0</v>
      </c>
      <c r="BCK8" s="451">
        <f t="shared" si="226"/>
        <v>0</v>
      </c>
      <c r="BCM8" s="457">
        <f t="shared" ref="BCM8:BCZ8" si="227">SUM(BCM9:BCM11)</f>
        <v>0</v>
      </c>
      <c r="BCN8" s="450">
        <f t="shared" si="227"/>
        <v>0</v>
      </c>
      <c r="BCO8" s="450">
        <f t="shared" si="227"/>
        <v>0</v>
      </c>
      <c r="BCP8" s="450">
        <f t="shared" si="227"/>
        <v>0</v>
      </c>
      <c r="BCQ8" s="450">
        <f t="shared" si="227"/>
        <v>0</v>
      </c>
      <c r="BCR8" s="450">
        <f t="shared" si="227"/>
        <v>0</v>
      </c>
      <c r="BCS8" s="450">
        <f t="shared" si="227"/>
        <v>0</v>
      </c>
      <c r="BCT8" s="450">
        <f t="shared" si="227"/>
        <v>0</v>
      </c>
      <c r="BCU8" s="450">
        <f t="shared" si="227"/>
        <v>0</v>
      </c>
      <c r="BCV8" s="450">
        <f t="shared" si="227"/>
        <v>0</v>
      </c>
      <c r="BCW8" s="450">
        <f t="shared" si="227"/>
        <v>0</v>
      </c>
      <c r="BCX8" s="450">
        <f t="shared" si="227"/>
        <v>0</v>
      </c>
      <c r="BCY8" s="462">
        <f t="shared" si="227"/>
        <v>0</v>
      </c>
      <c r="BCZ8" s="451">
        <f t="shared" si="227"/>
        <v>0</v>
      </c>
      <c r="BDB8" s="457">
        <f t="shared" ref="BDB8:BDO8" si="228">SUM(BDB9:BDB11)</f>
        <v>0</v>
      </c>
      <c r="BDC8" s="450">
        <f t="shared" si="228"/>
        <v>0</v>
      </c>
      <c r="BDD8" s="450">
        <f t="shared" si="228"/>
        <v>0</v>
      </c>
      <c r="BDE8" s="450">
        <f t="shared" si="228"/>
        <v>0</v>
      </c>
      <c r="BDF8" s="450">
        <f t="shared" si="228"/>
        <v>0</v>
      </c>
      <c r="BDG8" s="450">
        <f t="shared" si="228"/>
        <v>0</v>
      </c>
      <c r="BDH8" s="450">
        <f t="shared" si="228"/>
        <v>0</v>
      </c>
      <c r="BDI8" s="450">
        <f t="shared" si="228"/>
        <v>0</v>
      </c>
      <c r="BDJ8" s="450">
        <f t="shared" si="228"/>
        <v>0</v>
      </c>
      <c r="BDK8" s="450">
        <f t="shared" si="228"/>
        <v>0</v>
      </c>
      <c r="BDL8" s="450">
        <f t="shared" si="228"/>
        <v>0</v>
      </c>
      <c r="BDM8" s="450">
        <f t="shared" si="228"/>
        <v>0</v>
      </c>
      <c r="BDN8" s="462">
        <f t="shared" si="228"/>
        <v>0</v>
      </c>
      <c r="BDO8" s="451">
        <f t="shared" si="228"/>
        <v>0</v>
      </c>
      <c r="BDQ8" s="457">
        <f t="shared" ref="BDQ8:BED8" si="229">SUM(BDQ9:BDQ11)</f>
        <v>0</v>
      </c>
      <c r="BDR8" s="450">
        <f t="shared" si="229"/>
        <v>0</v>
      </c>
      <c r="BDS8" s="450">
        <f t="shared" si="229"/>
        <v>0</v>
      </c>
      <c r="BDT8" s="450">
        <f t="shared" si="229"/>
        <v>0</v>
      </c>
      <c r="BDU8" s="450">
        <f t="shared" si="229"/>
        <v>0</v>
      </c>
      <c r="BDV8" s="450">
        <f t="shared" si="229"/>
        <v>0</v>
      </c>
      <c r="BDW8" s="450">
        <f t="shared" si="229"/>
        <v>0</v>
      </c>
      <c r="BDX8" s="450">
        <f t="shared" si="229"/>
        <v>0</v>
      </c>
      <c r="BDY8" s="450">
        <f t="shared" si="229"/>
        <v>0</v>
      </c>
      <c r="BDZ8" s="450">
        <f t="shared" si="229"/>
        <v>0</v>
      </c>
      <c r="BEA8" s="450">
        <f t="shared" si="229"/>
        <v>0</v>
      </c>
      <c r="BEB8" s="450">
        <f t="shared" si="229"/>
        <v>0</v>
      </c>
      <c r="BEC8" s="462">
        <f t="shared" si="229"/>
        <v>0</v>
      </c>
      <c r="BED8" s="451">
        <f t="shared" si="229"/>
        <v>0</v>
      </c>
      <c r="BEF8" s="457">
        <f t="shared" ref="BEF8:BES8" si="230">SUM(BEF9:BEF11)</f>
        <v>0</v>
      </c>
      <c r="BEG8" s="450">
        <f t="shared" si="230"/>
        <v>0</v>
      </c>
      <c r="BEH8" s="450">
        <f t="shared" si="230"/>
        <v>0</v>
      </c>
      <c r="BEI8" s="450">
        <f t="shared" si="230"/>
        <v>0</v>
      </c>
      <c r="BEJ8" s="450">
        <f t="shared" si="230"/>
        <v>0</v>
      </c>
      <c r="BEK8" s="450">
        <f t="shared" si="230"/>
        <v>0</v>
      </c>
      <c r="BEL8" s="450">
        <f t="shared" si="230"/>
        <v>0</v>
      </c>
      <c r="BEM8" s="450">
        <f t="shared" si="230"/>
        <v>0</v>
      </c>
      <c r="BEN8" s="450">
        <f t="shared" si="230"/>
        <v>0</v>
      </c>
      <c r="BEO8" s="450">
        <f t="shared" si="230"/>
        <v>0</v>
      </c>
      <c r="BEP8" s="450">
        <f t="shared" si="230"/>
        <v>0</v>
      </c>
      <c r="BEQ8" s="450">
        <f t="shared" si="230"/>
        <v>0</v>
      </c>
      <c r="BER8" s="462">
        <f t="shared" si="230"/>
        <v>0</v>
      </c>
      <c r="BES8" s="451">
        <f t="shared" si="230"/>
        <v>0</v>
      </c>
      <c r="BEU8" s="457">
        <f t="shared" ref="BEU8:BFH8" si="231">SUM(BEU9:BEU11)</f>
        <v>0</v>
      </c>
      <c r="BEV8" s="450">
        <f t="shared" si="231"/>
        <v>0</v>
      </c>
      <c r="BEW8" s="450">
        <f t="shared" si="231"/>
        <v>0</v>
      </c>
      <c r="BEX8" s="450">
        <f t="shared" si="231"/>
        <v>0</v>
      </c>
      <c r="BEY8" s="450">
        <f t="shared" si="231"/>
        <v>0</v>
      </c>
      <c r="BEZ8" s="450">
        <f t="shared" si="231"/>
        <v>0</v>
      </c>
      <c r="BFA8" s="450">
        <f t="shared" si="231"/>
        <v>0</v>
      </c>
      <c r="BFB8" s="450">
        <f t="shared" si="231"/>
        <v>0</v>
      </c>
      <c r="BFC8" s="450">
        <f t="shared" si="231"/>
        <v>0</v>
      </c>
      <c r="BFD8" s="450">
        <f t="shared" si="231"/>
        <v>0</v>
      </c>
      <c r="BFE8" s="450">
        <f t="shared" si="231"/>
        <v>0</v>
      </c>
      <c r="BFF8" s="450">
        <f t="shared" si="231"/>
        <v>0</v>
      </c>
      <c r="BFG8" s="462">
        <f t="shared" si="231"/>
        <v>0</v>
      </c>
      <c r="BFH8" s="451">
        <f t="shared" si="231"/>
        <v>0</v>
      </c>
      <c r="BFJ8" s="457">
        <f t="shared" ref="BFJ8:BFW8" si="232">SUM(BFJ9:BFJ11)</f>
        <v>0</v>
      </c>
      <c r="BFK8" s="450">
        <f t="shared" si="232"/>
        <v>0</v>
      </c>
      <c r="BFL8" s="450">
        <f t="shared" si="232"/>
        <v>0</v>
      </c>
      <c r="BFM8" s="450">
        <f t="shared" si="232"/>
        <v>0</v>
      </c>
      <c r="BFN8" s="450">
        <f t="shared" si="232"/>
        <v>0</v>
      </c>
      <c r="BFO8" s="450">
        <f t="shared" si="232"/>
        <v>0</v>
      </c>
      <c r="BFP8" s="450">
        <f t="shared" si="232"/>
        <v>0</v>
      </c>
      <c r="BFQ8" s="450">
        <f t="shared" si="232"/>
        <v>0</v>
      </c>
      <c r="BFR8" s="450">
        <f t="shared" si="232"/>
        <v>0</v>
      </c>
      <c r="BFS8" s="450">
        <f t="shared" si="232"/>
        <v>0</v>
      </c>
      <c r="BFT8" s="450">
        <f t="shared" si="232"/>
        <v>0</v>
      </c>
      <c r="BFU8" s="450">
        <f t="shared" si="232"/>
        <v>0</v>
      </c>
      <c r="BFV8" s="462">
        <f t="shared" si="232"/>
        <v>0</v>
      </c>
      <c r="BFW8" s="451">
        <f t="shared" si="232"/>
        <v>0</v>
      </c>
      <c r="BFY8" s="457">
        <f t="shared" ref="BFY8:BGL8" si="233">SUM(BFY9:BFY11)</f>
        <v>0</v>
      </c>
      <c r="BFZ8" s="450">
        <f t="shared" si="233"/>
        <v>0</v>
      </c>
      <c r="BGA8" s="450">
        <f t="shared" si="233"/>
        <v>0</v>
      </c>
      <c r="BGB8" s="450">
        <f t="shared" si="233"/>
        <v>0</v>
      </c>
      <c r="BGC8" s="450">
        <f t="shared" si="233"/>
        <v>0</v>
      </c>
      <c r="BGD8" s="450">
        <f t="shared" si="233"/>
        <v>0</v>
      </c>
      <c r="BGE8" s="450">
        <f t="shared" si="233"/>
        <v>0</v>
      </c>
      <c r="BGF8" s="450">
        <f t="shared" si="233"/>
        <v>0</v>
      </c>
      <c r="BGG8" s="450">
        <f t="shared" si="233"/>
        <v>0</v>
      </c>
      <c r="BGH8" s="450">
        <f t="shared" si="233"/>
        <v>0</v>
      </c>
      <c r="BGI8" s="450">
        <f t="shared" si="233"/>
        <v>0</v>
      </c>
      <c r="BGJ8" s="450">
        <f t="shared" si="233"/>
        <v>0</v>
      </c>
      <c r="BGK8" s="462">
        <f t="shared" si="233"/>
        <v>0</v>
      </c>
      <c r="BGL8" s="451">
        <f t="shared" si="233"/>
        <v>0</v>
      </c>
      <c r="BGN8" s="457">
        <f t="shared" ref="BGN8:BHA8" si="234">SUM(BGN9:BGN11)</f>
        <v>0</v>
      </c>
      <c r="BGO8" s="450">
        <f t="shared" si="234"/>
        <v>0</v>
      </c>
      <c r="BGP8" s="450">
        <f t="shared" si="234"/>
        <v>0</v>
      </c>
      <c r="BGQ8" s="450">
        <f t="shared" si="234"/>
        <v>0</v>
      </c>
      <c r="BGR8" s="450">
        <f t="shared" si="234"/>
        <v>0</v>
      </c>
      <c r="BGS8" s="450">
        <f t="shared" si="234"/>
        <v>0</v>
      </c>
      <c r="BGT8" s="450">
        <f t="shared" si="234"/>
        <v>0</v>
      </c>
      <c r="BGU8" s="450">
        <f t="shared" si="234"/>
        <v>0</v>
      </c>
      <c r="BGV8" s="450">
        <f t="shared" si="234"/>
        <v>0</v>
      </c>
      <c r="BGW8" s="450">
        <f t="shared" si="234"/>
        <v>0</v>
      </c>
      <c r="BGX8" s="450">
        <f t="shared" si="234"/>
        <v>0</v>
      </c>
      <c r="BGY8" s="450">
        <f t="shared" si="234"/>
        <v>0</v>
      </c>
      <c r="BGZ8" s="462">
        <f t="shared" si="234"/>
        <v>0</v>
      </c>
      <c r="BHA8" s="451">
        <f t="shared" si="234"/>
        <v>0</v>
      </c>
      <c r="BHC8" s="457">
        <f t="shared" ref="BHC8:BHP8" si="235">SUM(BHC9:BHC11)</f>
        <v>0</v>
      </c>
      <c r="BHD8" s="450">
        <f t="shared" si="235"/>
        <v>0</v>
      </c>
      <c r="BHE8" s="450">
        <f t="shared" si="235"/>
        <v>0</v>
      </c>
      <c r="BHF8" s="450">
        <f t="shared" si="235"/>
        <v>0</v>
      </c>
      <c r="BHG8" s="450">
        <f t="shared" si="235"/>
        <v>0</v>
      </c>
      <c r="BHH8" s="450">
        <f t="shared" si="235"/>
        <v>0</v>
      </c>
      <c r="BHI8" s="450">
        <f t="shared" si="235"/>
        <v>0</v>
      </c>
      <c r="BHJ8" s="450">
        <f t="shared" si="235"/>
        <v>0</v>
      </c>
      <c r="BHK8" s="450">
        <f t="shared" si="235"/>
        <v>0</v>
      </c>
      <c r="BHL8" s="450">
        <f t="shared" si="235"/>
        <v>0</v>
      </c>
      <c r="BHM8" s="450">
        <f t="shared" si="235"/>
        <v>0</v>
      </c>
      <c r="BHN8" s="450">
        <f t="shared" si="235"/>
        <v>0</v>
      </c>
      <c r="BHO8" s="462">
        <f t="shared" si="235"/>
        <v>0</v>
      </c>
      <c r="BHP8" s="451">
        <f t="shared" si="235"/>
        <v>0</v>
      </c>
      <c r="BHR8" s="457">
        <f t="shared" ref="BHR8:BIE8" si="236">SUM(BHR9:BHR11)</f>
        <v>0</v>
      </c>
      <c r="BHS8" s="450">
        <f t="shared" si="236"/>
        <v>0</v>
      </c>
      <c r="BHT8" s="450">
        <f t="shared" si="236"/>
        <v>0</v>
      </c>
      <c r="BHU8" s="450">
        <f t="shared" si="236"/>
        <v>0</v>
      </c>
      <c r="BHV8" s="450">
        <f t="shared" si="236"/>
        <v>0</v>
      </c>
      <c r="BHW8" s="450">
        <f t="shared" si="236"/>
        <v>0</v>
      </c>
      <c r="BHX8" s="450">
        <f t="shared" si="236"/>
        <v>0</v>
      </c>
      <c r="BHY8" s="450">
        <f t="shared" si="236"/>
        <v>0</v>
      </c>
      <c r="BHZ8" s="450">
        <f t="shared" si="236"/>
        <v>0</v>
      </c>
      <c r="BIA8" s="450">
        <f t="shared" si="236"/>
        <v>0</v>
      </c>
      <c r="BIB8" s="450">
        <f t="shared" si="236"/>
        <v>0</v>
      </c>
      <c r="BIC8" s="450">
        <f t="shared" si="236"/>
        <v>0</v>
      </c>
      <c r="BID8" s="462">
        <f t="shared" si="236"/>
        <v>0</v>
      </c>
      <c r="BIE8" s="451">
        <f t="shared" si="236"/>
        <v>0</v>
      </c>
      <c r="BIG8" s="457">
        <f t="shared" ref="BIG8:BIT8" si="237">SUM(BIG9:BIG11)</f>
        <v>0</v>
      </c>
      <c r="BIH8" s="450">
        <f t="shared" si="237"/>
        <v>0</v>
      </c>
      <c r="BII8" s="450">
        <f t="shared" si="237"/>
        <v>0</v>
      </c>
      <c r="BIJ8" s="450">
        <f t="shared" si="237"/>
        <v>0</v>
      </c>
      <c r="BIK8" s="450">
        <f t="shared" si="237"/>
        <v>0</v>
      </c>
      <c r="BIL8" s="450">
        <f t="shared" si="237"/>
        <v>0</v>
      </c>
      <c r="BIM8" s="450">
        <f t="shared" si="237"/>
        <v>0</v>
      </c>
      <c r="BIN8" s="450">
        <f t="shared" si="237"/>
        <v>0</v>
      </c>
      <c r="BIO8" s="450">
        <f t="shared" si="237"/>
        <v>0</v>
      </c>
      <c r="BIP8" s="450">
        <f t="shared" si="237"/>
        <v>0</v>
      </c>
      <c r="BIQ8" s="450">
        <f t="shared" si="237"/>
        <v>0</v>
      </c>
      <c r="BIR8" s="450">
        <f t="shared" si="237"/>
        <v>0</v>
      </c>
      <c r="BIS8" s="462">
        <f t="shared" si="237"/>
        <v>0</v>
      </c>
      <c r="BIT8" s="451">
        <f t="shared" si="237"/>
        <v>0</v>
      </c>
      <c r="BIV8" s="457">
        <f t="shared" ref="BIV8:BJI8" si="238">SUM(BIV9:BIV11)</f>
        <v>0</v>
      </c>
      <c r="BIW8" s="450">
        <f t="shared" si="238"/>
        <v>0</v>
      </c>
      <c r="BIX8" s="450">
        <f t="shared" si="238"/>
        <v>0</v>
      </c>
      <c r="BIY8" s="450">
        <f t="shared" si="238"/>
        <v>0</v>
      </c>
      <c r="BIZ8" s="450">
        <f t="shared" si="238"/>
        <v>0</v>
      </c>
      <c r="BJA8" s="450">
        <f t="shared" si="238"/>
        <v>0</v>
      </c>
      <c r="BJB8" s="450">
        <f t="shared" si="238"/>
        <v>0</v>
      </c>
      <c r="BJC8" s="450">
        <f t="shared" si="238"/>
        <v>0</v>
      </c>
      <c r="BJD8" s="450">
        <f t="shared" si="238"/>
        <v>0</v>
      </c>
      <c r="BJE8" s="450">
        <f t="shared" si="238"/>
        <v>0</v>
      </c>
      <c r="BJF8" s="450">
        <f t="shared" si="238"/>
        <v>0</v>
      </c>
      <c r="BJG8" s="450">
        <f t="shared" si="238"/>
        <v>0</v>
      </c>
      <c r="BJH8" s="462">
        <f t="shared" si="238"/>
        <v>0</v>
      </c>
      <c r="BJI8" s="451">
        <f t="shared" si="238"/>
        <v>0</v>
      </c>
      <c r="BJK8" s="457">
        <f t="shared" ref="BJK8:BJX8" si="239">SUM(BJK9:BJK11)</f>
        <v>0</v>
      </c>
      <c r="BJL8" s="450">
        <f t="shared" si="239"/>
        <v>0</v>
      </c>
      <c r="BJM8" s="450">
        <f t="shared" si="239"/>
        <v>0</v>
      </c>
      <c r="BJN8" s="450">
        <f t="shared" si="239"/>
        <v>0</v>
      </c>
      <c r="BJO8" s="450">
        <f t="shared" si="239"/>
        <v>0</v>
      </c>
      <c r="BJP8" s="450">
        <f t="shared" si="239"/>
        <v>0</v>
      </c>
      <c r="BJQ8" s="450">
        <f t="shared" si="239"/>
        <v>0</v>
      </c>
      <c r="BJR8" s="450">
        <f t="shared" si="239"/>
        <v>0</v>
      </c>
      <c r="BJS8" s="450">
        <f t="shared" si="239"/>
        <v>0</v>
      </c>
      <c r="BJT8" s="450">
        <f t="shared" si="239"/>
        <v>0</v>
      </c>
      <c r="BJU8" s="450">
        <f t="shared" si="239"/>
        <v>0</v>
      </c>
      <c r="BJV8" s="450">
        <f t="shared" si="239"/>
        <v>0</v>
      </c>
      <c r="BJW8" s="462">
        <f t="shared" si="239"/>
        <v>0</v>
      </c>
      <c r="BJX8" s="451">
        <f t="shared" si="239"/>
        <v>0</v>
      </c>
      <c r="BJZ8" s="457">
        <f t="shared" ref="BJZ8:BKM8" si="240">SUM(BJZ9:BJZ11)</f>
        <v>0</v>
      </c>
      <c r="BKA8" s="450">
        <f t="shared" si="240"/>
        <v>0</v>
      </c>
      <c r="BKB8" s="450">
        <f t="shared" si="240"/>
        <v>0</v>
      </c>
      <c r="BKC8" s="450">
        <f t="shared" si="240"/>
        <v>0</v>
      </c>
      <c r="BKD8" s="450">
        <f t="shared" si="240"/>
        <v>0</v>
      </c>
      <c r="BKE8" s="450">
        <f t="shared" si="240"/>
        <v>0</v>
      </c>
      <c r="BKF8" s="450">
        <f t="shared" si="240"/>
        <v>0</v>
      </c>
      <c r="BKG8" s="450">
        <f t="shared" si="240"/>
        <v>0</v>
      </c>
      <c r="BKH8" s="450">
        <f t="shared" si="240"/>
        <v>0</v>
      </c>
      <c r="BKI8" s="450">
        <f t="shared" si="240"/>
        <v>0</v>
      </c>
      <c r="BKJ8" s="450">
        <f t="shared" si="240"/>
        <v>0</v>
      </c>
      <c r="BKK8" s="450">
        <f t="shared" si="240"/>
        <v>0</v>
      </c>
      <c r="BKL8" s="462">
        <f t="shared" si="240"/>
        <v>0</v>
      </c>
      <c r="BKM8" s="451">
        <f t="shared" si="240"/>
        <v>0</v>
      </c>
      <c r="BKO8" s="457">
        <f t="shared" ref="BKO8:BLB8" si="241">SUM(BKO9:BKO11)</f>
        <v>0</v>
      </c>
      <c r="BKP8" s="450">
        <f t="shared" si="241"/>
        <v>0</v>
      </c>
      <c r="BKQ8" s="450">
        <f t="shared" si="241"/>
        <v>0</v>
      </c>
      <c r="BKR8" s="450">
        <f t="shared" si="241"/>
        <v>0</v>
      </c>
      <c r="BKS8" s="450">
        <f t="shared" si="241"/>
        <v>0</v>
      </c>
      <c r="BKT8" s="450">
        <f t="shared" si="241"/>
        <v>0</v>
      </c>
      <c r="BKU8" s="450">
        <f t="shared" si="241"/>
        <v>0</v>
      </c>
      <c r="BKV8" s="450">
        <f t="shared" si="241"/>
        <v>0</v>
      </c>
      <c r="BKW8" s="450">
        <f t="shared" si="241"/>
        <v>0</v>
      </c>
      <c r="BKX8" s="450">
        <f t="shared" si="241"/>
        <v>0</v>
      </c>
      <c r="BKY8" s="450">
        <f t="shared" si="241"/>
        <v>0</v>
      </c>
      <c r="BKZ8" s="450">
        <f t="shared" si="241"/>
        <v>0</v>
      </c>
      <c r="BLA8" s="462">
        <f t="shared" si="241"/>
        <v>0</v>
      </c>
      <c r="BLB8" s="451">
        <f t="shared" si="241"/>
        <v>0</v>
      </c>
      <c r="BLD8" s="457">
        <f t="shared" ref="BLD8:BLQ8" si="242">SUM(BLD9:BLD11)</f>
        <v>0</v>
      </c>
      <c r="BLE8" s="450">
        <f t="shared" si="242"/>
        <v>0</v>
      </c>
      <c r="BLF8" s="450">
        <f t="shared" si="242"/>
        <v>0</v>
      </c>
      <c r="BLG8" s="450">
        <f t="shared" si="242"/>
        <v>0</v>
      </c>
      <c r="BLH8" s="450">
        <f t="shared" si="242"/>
        <v>0</v>
      </c>
      <c r="BLI8" s="450">
        <f t="shared" si="242"/>
        <v>0</v>
      </c>
      <c r="BLJ8" s="450">
        <f t="shared" si="242"/>
        <v>0</v>
      </c>
      <c r="BLK8" s="450">
        <f t="shared" si="242"/>
        <v>0</v>
      </c>
      <c r="BLL8" s="450">
        <f t="shared" si="242"/>
        <v>0</v>
      </c>
      <c r="BLM8" s="450">
        <f t="shared" si="242"/>
        <v>0</v>
      </c>
      <c r="BLN8" s="450">
        <f t="shared" si="242"/>
        <v>0</v>
      </c>
      <c r="BLO8" s="450">
        <f t="shared" si="242"/>
        <v>0</v>
      </c>
      <c r="BLP8" s="462">
        <f t="shared" si="242"/>
        <v>0</v>
      </c>
      <c r="BLQ8" s="451">
        <f t="shared" si="242"/>
        <v>0</v>
      </c>
      <c r="BLS8" s="457">
        <f t="shared" ref="BLS8:BMF8" si="243">SUM(BLS9:BLS11)</f>
        <v>0</v>
      </c>
      <c r="BLT8" s="450">
        <f t="shared" si="243"/>
        <v>0</v>
      </c>
      <c r="BLU8" s="450">
        <f t="shared" si="243"/>
        <v>0</v>
      </c>
      <c r="BLV8" s="450">
        <f t="shared" si="243"/>
        <v>0</v>
      </c>
      <c r="BLW8" s="450">
        <f t="shared" si="243"/>
        <v>0</v>
      </c>
      <c r="BLX8" s="450">
        <f t="shared" si="243"/>
        <v>0</v>
      </c>
      <c r="BLY8" s="450">
        <f t="shared" si="243"/>
        <v>0</v>
      </c>
      <c r="BLZ8" s="450">
        <f t="shared" si="243"/>
        <v>0</v>
      </c>
      <c r="BMA8" s="450">
        <f t="shared" si="243"/>
        <v>0</v>
      </c>
      <c r="BMB8" s="450">
        <f t="shared" si="243"/>
        <v>0</v>
      </c>
      <c r="BMC8" s="450">
        <f t="shared" si="243"/>
        <v>0</v>
      </c>
      <c r="BMD8" s="450">
        <f t="shared" si="243"/>
        <v>0</v>
      </c>
      <c r="BME8" s="462">
        <f t="shared" si="243"/>
        <v>0</v>
      </c>
      <c r="BMF8" s="451">
        <f t="shared" si="243"/>
        <v>0</v>
      </c>
      <c r="BMH8" s="457">
        <f t="shared" ref="BMH8:BMU8" si="244">SUM(BMH9:BMH11)</f>
        <v>0</v>
      </c>
      <c r="BMI8" s="450">
        <f t="shared" si="244"/>
        <v>0</v>
      </c>
      <c r="BMJ8" s="450">
        <f t="shared" si="244"/>
        <v>0</v>
      </c>
      <c r="BMK8" s="450">
        <f t="shared" si="244"/>
        <v>0</v>
      </c>
      <c r="BML8" s="450">
        <f t="shared" si="244"/>
        <v>0</v>
      </c>
      <c r="BMM8" s="450">
        <f t="shared" si="244"/>
        <v>0</v>
      </c>
      <c r="BMN8" s="450">
        <f t="shared" si="244"/>
        <v>0</v>
      </c>
      <c r="BMO8" s="450">
        <f t="shared" si="244"/>
        <v>0</v>
      </c>
      <c r="BMP8" s="450">
        <f t="shared" si="244"/>
        <v>0</v>
      </c>
      <c r="BMQ8" s="450">
        <f t="shared" si="244"/>
        <v>0</v>
      </c>
      <c r="BMR8" s="450">
        <f t="shared" si="244"/>
        <v>0</v>
      </c>
      <c r="BMS8" s="450">
        <f t="shared" si="244"/>
        <v>0</v>
      </c>
      <c r="BMT8" s="462">
        <f t="shared" si="244"/>
        <v>0</v>
      </c>
      <c r="BMU8" s="451">
        <f t="shared" si="244"/>
        <v>0</v>
      </c>
      <c r="BMW8" s="457">
        <f t="shared" ref="BMW8:BNJ8" si="245">SUM(BMW9:BMW11)</f>
        <v>0</v>
      </c>
      <c r="BMX8" s="450">
        <f t="shared" si="245"/>
        <v>0</v>
      </c>
      <c r="BMY8" s="450">
        <f t="shared" si="245"/>
        <v>0</v>
      </c>
      <c r="BMZ8" s="450">
        <f t="shared" si="245"/>
        <v>0</v>
      </c>
      <c r="BNA8" s="450">
        <f t="shared" si="245"/>
        <v>0</v>
      </c>
      <c r="BNB8" s="450">
        <f t="shared" si="245"/>
        <v>0</v>
      </c>
      <c r="BNC8" s="450">
        <f t="shared" si="245"/>
        <v>0</v>
      </c>
      <c r="BND8" s="450">
        <f t="shared" si="245"/>
        <v>0</v>
      </c>
      <c r="BNE8" s="450">
        <f t="shared" si="245"/>
        <v>0</v>
      </c>
      <c r="BNF8" s="450">
        <f t="shared" si="245"/>
        <v>0</v>
      </c>
      <c r="BNG8" s="450">
        <f t="shared" si="245"/>
        <v>0</v>
      </c>
      <c r="BNH8" s="450">
        <f t="shared" si="245"/>
        <v>0</v>
      </c>
      <c r="BNI8" s="462">
        <f t="shared" si="245"/>
        <v>0</v>
      </c>
      <c r="BNJ8" s="451">
        <f t="shared" si="245"/>
        <v>0</v>
      </c>
      <c r="BNL8" s="457">
        <f t="shared" ref="BNL8:BNY8" si="246">SUM(BNL9:BNL11)</f>
        <v>0</v>
      </c>
      <c r="BNM8" s="450">
        <f t="shared" si="246"/>
        <v>0</v>
      </c>
      <c r="BNN8" s="450">
        <f t="shared" si="246"/>
        <v>0</v>
      </c>
      <c r="BNO8" s="450">
        <f t="shared" si="246"/>
        <v>0</v>
      </c>
      <c r="BNP8" s="450">
        <f t="shared" si="246"/>
        <v>0</v>
      </c>
      <c r="BNQ8" s="450">
        <f t="shared" si="246"/>
        <v>0</v>
      </c>
      <c r="BNR8" s="450">
        <f t="shared" si="246"/>
        <v>0</v>
      </c>
      <c r="BNS8" s="450">
        <f t="shared" si="246"/>
        <v>0</v>
      </c>
      <c r="BNT8" s="450">
        <f t="shared" si="246"/>
        <v>0</v>
      </c>
      <c r="BNU8" s="450">
        <f t="shared" si="246"/>
        <v>0</v>
      </c>
      <c r="BNV8" s="450">
        <f t="shared" si="246"/>
        <v>0</v>
      </c>
      <c r="BNW8" s="450">
        <f t="shared" si="246"/>
        <v>0</v>
      </c>
      <c r="BNX8" s="462">
        <f t="shared" si="246"/>
        <v>0</v>
      </c>
      <c r="BNY8" s="451">
        <f t="shared" si="246"/>
        <v>0</v>
      </c>
      <c r="BOA8" s="457">
        <f t="shared" ref="BOA8:BON8" si="247">SUM(BOA9:BOA11)</f>
        <v>0</v>
      </c>
      <c r="BOB8" s="450">
        <f t="shared" si="247"/>
        <v>0</v>
      </c>
      <c r="BOC8" s="450">
        <f t="shared" si="247"/>
        <v>0</v>
      </c>
      <c r="BOD8" s="450">
        <f t="shared" si="247"/>
        <v>0</v>
      </c>
      <c r="BOE8" s="450">
        <f t="shared" si="247"/>
        <v>0</v>
      </c>
      <c r="BOF8" s="450">
        <f t="shared" si="247"/>
        <v>0</v>
      </c>
      <c r="BOG8" s="450">
        <f t="shared" si="247"/>
        <v>0</v>
      </c>
      <c r="BOH8" s="450">
        <f t="shared" si="247"/>
        <v>0</v>
      </c>
      <c r="BOI8" s="450">
        <f t="shared" si="247"/>
        <v>0</v>
      </c>
      <c r="BOJ8" s="450">
        <f t="shared" si="247"/>
        <v>0</v>
      </c>
      <c r="BOK8" s="450">
        <f t="shared" si="247"/>
        <v>0</v>
      </c>
      <c r="BOL8" s="450">
        <f t="shared" si="247"/>
        <v>0</v>
      </c>
      <c r="BOM8" s="462">
        <f t="shared" si="247"/>
        <v>0</v>
      </c>
      <c r="BON8" s="451">
        <f t="shared" si="247"/>
        <v>0</v>
      </c>
      <c r="BOP8" s="457">
        <f t="shared" ref="BOP8:BPC8" si="248">SUM(BOP9:BOP11)</f>
        <v>0</v>
      </c>
      <c r="BOQ8" s="450">
        <f t="shared" si="248"/>
        <v>0</v>
      </c>
      <c r="BOR8" s="450">
        <f t="shared" si="248"/>
        <v>0</v>
      </c>
      <c r="BOS8" s="450">
        <f t="shared" si="248"/>
        <v>0</v>
      </c>
      <c r="BOT8" s="450">
        <f t="shared" si="248"/>
        <v>0</v>
      </c>
      <c r="BOU8" s="450">
        <f t="shared" si="248"/>
        <v>0</v>
      </c>
      <c r="BOV8" s="450">
        <f t="shared" si="248"/>
        <v>0</v>
      </c>
      <c r="BOW8" s="450">
        <f t="shared" si="248"/>
        <v>0</v>
      </c>
      <c r="BOX8" s="450">
        <f t="shared" si="248"/>
        <v>0</v>
      </c>
      <c r="BOY8" s="450">
        <f t="shared" si="248"/>
        <v>0</v>
      </c>
      <c r="BOZ8" s="450">
        <f t="shared" si="248"/>
        <v>0</v>
      </c>
      <c r="BPA8" s="450">
        <f t="shared" si="248"/>
        <v>0</v>
      </c>
      <c r="BPB8" s="462">
        <f t="shared" si="248"/>
        <v>0</v>
      </c>
      <c r="BPC8" s="451">
        <f t="shared" si="248"/>
        <v>0</v>
      </c>
      <c r="BPE8" s="457">
        <f t="shared" ref="BPE8:BPR8" si="249">SUM(BPE9:BPE11)</f>
        <v>0</v>
      </c>
      <c r="BPF8" s="450">
        <f t="shared" si="249"/>
        <v>0</v>
      </c>
      <c r="BPG8" s="450">
        <f t="shared" si="249"/>
        <v>0</v>
      </c>
      <c r="BPH8" s="450">
        <f t="shared" si="249"/>
        <v>0</v>
      </c>
      <c r="BPI8" s="450">
        <f t="shared" si="249"/>
        <v>0</v>
      </c>
      <c r="BPJ8" s="450">
        <f t="shared" si="249"/>
        <v>0</v>
      </c>
      <c r="BPK8" s="450">
        <f t="shared" si="249"/>
        <v>0</v>
      </c>
      <c r="BPL8" s="450">
        <f t="shared" si="249"/>
        <v>0</v>
      </c>
      <c r="BPM8" s="450">
        <f t="shared" si="249"/>
        <v>0</v>
      </c>
      <c r="BPN8" s="450">
        <f t="shared" si="249"/>
        <v>0</v>
      </c>
      <c r="BPO8" s="450">
        <f t="shared" si="249"/>
        <v>0</v>
      </c>
      <c r="BPP8" s="450">
        <f t="shared" si="249"/>
        <v>0</v>
      </c>
      <c r="BPQ8" s="462">
        <f t="shared" si="249"/>
        <v>0</v>
      </c>
      <c r="BPR8" s="451">
        <f t="shared" si="249"/>
        <v>0</v>
      </c>
      <c r="BPT8" s="457">
        <f t="shared" ref="BPT8:BQG8" si="250">SUM(BPT9:BPT11)</f>
        <v>0</v>
      </c>
      <c r="BPU8" s="450">
        <f t="shared" si="250"/>
        <v>0</v>
      </c>
      <c r="BPV8" s="450">
        <f t="shared" si="250"/>
        <v>0</v>
      </c>
      <c r="BPW8" s="450">
        <f t="shared" si="250"/>
        <v>0</v>
      </c>
      <c r="BPX8" s="450">
        <f t="shared" si="250"/>
        <v>0</v>
      </c>
      <c r="BPY8" s="450">
        <f t="shared" si="250"/>
        <v>0</v>
      </c>
      <c r="BPZ8" s="450">
        <f t="shared" si="250"/>
        <v>0</v>
      </c>
      <c r="BQA8" s="450">
        <f t="shared" si="250"/>
        <v>0</v>
      </c>
      <c r="BQB8" s="450">
        <f t="shared" si="250"/>
        <v>0</v>
      </c>
      <c r="BQC8" s="450">
        <f t="shared" si="250"/>
        <v>0</v>
      </c>
      <c r="BQD8" s="450">
        <f t="shared" si="250"/>
        <v>0</v>
      </c>
      <c r="BQE8" s="450">
        <f t="shared" si="250"/>
        <v>0</v>
      </c>
      <c r="BQF8" s="462">
        <f t="shared" si="250"/>
        <v>0</v>
      </c>
      <c r="BQG8" s="451">
        <f t="shared" si="250"/>
        <v>0</v>
      </c>
      <c r="BQI8" s="457">
        <f t="shared" ref="BQI8:BQV8" si="251">SUM(BQI9:BQI11)</f>
        <v>0</v>
      </c>
      <c r="BQJ8" s="450">
        <f t="shared" si="251"/>
        <v>0</v>
      </c>
      <c r="BQK8" s="450">
        <f t="shared" si="251"/>
        <v>0</v>
      </c>
      <c r="BQL8" s="450">
        <f t="shared" si="251"/>
        <v>0</v>
      </c>
      <c r="BQM8" s="450">
        <f t="shared" si="251"/>
        <v>0</v>
      </c>
      <c r="BQN8" s="450">
        <f t="shared" si="251"/>
        <v>0</v>
      </c>
      <c r="BQO8" s="450">
        <f t="shared" si="251"/>
        <v>0</v>
      </c>
      <c r="BQP8" s="450">
        <f t="shared" si="251"/>
        <v>0</v>
      </c>
      <c r="BQQ8" s="450">
        <f t="shared" si="251"/>
        <v>0</v>
      </c>
      <c r="BQR8" s="450">
        <f t="shared" si="251"/>
        <v>0</v>
      </c>
      <c r="BQS8" s="450">
        <f t="shared" si="251"/>
        <v>0</v>
      </c>
      <c r="BQT8" s="450">
        <f t="shared" si="251"/>
        <v>0</v>
      </c>
      <c r="BQU8" s="462">
        <f t="shared" si="251"/>
        <v>0</v>
      </c>
      <c r="BQV8" s="451">
        <f t="shared" si="251"/>
        <v>0</v>
      </c>
      <c r="BQX8" s="457">
        <f t="shared" ref="BQX8:BRK8" si="252">SUM(BQX9:BQX11)</f>
        <v>0</v>
      </c>
      <c r="BQY8" s="450">
        <f t="shared" si="252"/>
        <v>0</v>
      </c>
      <c r="BQZ8" s="450">
        <f t="shared" si="252"/>
        <v>0</v>
      </c>
      <c r="BRA8" s="450">
        <f t="shared" si="252"/>
        <v>0</v>
      </c>
      <c r="BRB8" s="450">
        <f t="shared" si="252"/>
        <v>0</v>
      </c>
      <c r="BRC8" s="450">
        <f t="shared" si="252"/>
        <v>0</v>
      </c>
      <c r="BRD8" s="450">
        <f t="shared" si="252"/>
        <v>0</v>
      </c>
      <c r="BRE8" s="450">
        <f t="shared" si="252"/>
        <v>0</v>
      </c>
      <c r="BRF8" s="450">
        <f t="shared" si="252"/>
        <v>0</v>
      </c>
      <c r="BRG8" s="450">
        <f t="shared" si="252"/>
        <v>0</v>
      </c>
      <c r="BRH8" s="450">
        <f t="shared" si="252"/>
        <v>0</v>
      </c>
      <c r="BRI8" s="450">
        <f t="shared" si="252"/>
        <v>0</v>
      </c>
      <c r="BRJ8" s="462">
        <f t="shared" si="252"/>
        <v>0</v>
      </c>
      <c r="BRK8" s="451">
        <f t="shared" si="252"/>
        <v>0</v>
      </c>
      <c r="BRM8" s="457">
        <f t="shared" ref="BRM8:BRZ8" si="253">SUM(BRM9:BRM11)</f>
        <v>0</v>
      </c>
      <c r="BRN8" s="450">
        <f t="shared" si="253"/>
        <v>0</v>
      </c>
      <c r="BRO8" s="450">
        <f t="shared" si="253"/>
        <v>0</v>
      </c>
      <c r="BRP8" s="450">
        <f t="shared" si="253"/>
        <v>0</v>
      </c>
      <c r="BRQ8" s="450">
        <f t="shared" si="253"/>
        <v>0</v>
      </c>
      <c r="BRR8" s="450">
        <f t="shared" si="253"/>
        <v>0</v>
      </c>
      <c r="BRS8" s="450">
        <f t="shared" si="253"/>
        <v>0</v>
      </c>
      <c r="BRT8" s="450">
        <f t="shared" si="253"/>
        <v>0</v>
      </c>
      <c r="BRU8" s="450">
        <f t="shared" si="253"/>
        <v>0</v>
      </c>
      <c r="BRV8" s="450">
        <f t="shared" si="253"/>
        <v>0</v>
      </c>
      <c r="BRW8" s="450">
        <f t="shared" si="253"/>
        <v>0</v>
      </c>
      <c r="BRX8" s="450">
        <f t="shared" si="253"/>
        <v>0</v>
      </c>
      <c r="BRY8" s="462">
        <f t="shared" si="253"/>
        <v>0</v>
      </c>
      <c r="BRZ8" s="451">
        <f t="shared" si="253"/>
        <v>0</v>
      </c>
      <c r="BSB8" s="457">
        <f t="shared" ref="BSB8:BSO8" si="254">SUM(BSB9:BSB11)</f>
        <v>0</v>
      </c>
      <c r="BSC8" s="450">
        <f t="shared" si="254"/>
        <v>0</v>
      </c>
      <c r="BSD8" s="450">
        <f t="shared" si="254"/>
        <v>0</v>
      </c>
      <c r="BSE8" s="450">
        <f t="shared" si="254"/>
        <v>0</v>
      </c>
      <c r="BSF8" s="450">
        <f t="shared" si="254"/>
        <v>0</v>
      </c>
      <c r="BSG8" s="450">
        <f t="shared" si="254"/>
        <v>0</v>
      </c>
      <c r="BSH8" s="450">
        <f t="shared" si="254"/>
        <v>0</v>
      </c>
      <c r="BSI8" s="450">
        <f t="shared" si="254"/>
        <v>0</v>
      </c>
      <c r="BSJ8" s="450">
        <f t="shared" si="254"/>
        <v>0</v>
      </c>
      <c r="BSK8" s="450">
        <f t="shared" si="254"/>
        <v>0</v>
      </c>
      <c r="BSL8" s="450">
        <f t="shared" si="254"/>
        <v>0</v>
      </c>
      <c r="BSM8" s="450">
        <f t="shared" si="254"/>
        <v>0</v>
      </c>
      <c r="BSN8" s="462">
        <f t="shared" si="254"/>
        <v>0</v>
      </c>
      <c r="BSO8" s="451">
        <f t="shared" si="254"/>
        <v>0</v>
      </c>
      <c r="BSQ8" s="457">
        <f t="shared" ref="BSQ8:BTD8" si="255">SUM(BSQ9:BSQ11)</f>
        <v>0</v>
      </c>
      <c r="BSR8" s="450">
        <f t="shared" si="255"/>
        <v>0</v>
      </c>
      <c r="BSS8" s="450">
        <f t="shared" si="255"/>
        <v>0</v>
      </c>
      <c r="BST8" s="450">
        <f t="shared" si="255"/>
        <v>0</v>
      </c>
      <c r="BSU8" s="450">
        <f t="shared" si="255"/>
        <v>0</v>
      </c>
      <c r="BSV8" s="450">
        <f t="shared" si="255"/>
        <v>0</v>
      </c>
      <c r="BSW8" s="450">
        <f t="shared" si="255"/>
        <v>0</v>
      </c>
      <c r="BSX8" s="450">
        <f t="shared" si="255"/>
        <v>0</v>
      </c>
      <c r="BSY8" s="450">
        <f t="shared" si="255"/>
        <v>0</v>
      </c>
      <c r="BSZ8" s="450">
        <f t="shared" si="255"/>
        <v>0</v>
      </c>
      <c r="BTA8" s="450">
        <f t="shared" si="255"/>
        <v>0</v>
      </c>
      <c r="BTB8" s="450">
        <f t="shared" si="255"/>
        <v>0</v>
      </c>
      <c r="BTC8" s="462">
        <f t="shared" si="255"/>
        <v>0</v>
      </c>
      <c r="BTD8" s="451">
        <f t="shared" si="255"/>
        <v>0</v>
      </c>
      <c r="BTF8" s="457">
        <f t="shared" ref="BTF8:BTS8" si="256">SUM(BTF9:BTF11)</f>
        <v>0</v>
      </c>
      <c r="BTG8" s="450">
        <f t="shared" si="256"/>
        <v>0</v>
      </c>
      <c r="BTH8" s="450">
        <f t="shared" si="256"/>
        <v>0</v>
      </c>
      <c r="BTI8" s="450">
        <f t="shared" si="256"/>
        <v>0</v>
      </c>
      <c r="BTJ8" s="450">
        <f t="shared" si="256"/>
        <v>0</v>
      </c>
      <c r="BTK8" s="450">
        <f t="shared" si="256"/>
        <v>0</v>
      </c>
      <c r="BTL8" s="450">
        <f t="shared" si="256"/>
        <v>0</v>
      </c>
      <c r="BTM8" s="450">
        <f t="shared" si="256"/>
        <v>0</v>
      </c>
      <c r="BTN8" s="450">
        <f t="shared" si="256"/>
        <v>0</v>
      </c>
      <c r="BTO8" s="450">
        <f t="shared" si="256"/>
        <v>0</v>
      </c>
      <c r="BTP8" s="450">
        <f t="shared" si="256"/>
        <v>0</v>
      </c>
      <c r="BTQ8" s="450">
        <f t="shared" si="256"/>
        <v>0</v>
      </c>
      <c r="BTR8" s="462">
        <f t="shared" si="256"/>
        <v>0</v>
      </c>
      <c r="BTS8" s="451">
        <f t="shared" si="256"/>
        <v>0</v>
      </c>
      <c r="BTU8" s="457">
        <f t="shared" ref="BTU8:BUH8" si="257">SUM(BTU9:BTU11)</f>
        <v>0</v>
      </c>
      <c r="BTV8" s="450">
        <f t="shared" si="257"/>
        <v>0</v>
      </c>
      <c r="BTW8" s="450">
        <f t="shared" si="257"/>
        <v>0</v>
      </c>
      <c r="BTX8" s="450">
        <f t="shared" si="257"/>
        <v>0</v>
      </c>
      <c r="BTY8" s="450">
        <f t="shared" si="257"/>
        <v>0</v>
      </c>
      <c r="BTZ8" s="450">
        <f t="shared" si="257"/>
        <v>0</v>
      </c>
      <c r="BUA8" s="450">
        <f t="shared" si="257"/>
        <v>0</v>
      </c>
      <c r="BUB8" s="450">
        <f t="shared" si="257"/>
        <v>0</v>
      </c>
      <c r="BUC8" s="450">
        <f t="shared" si="257"/>
        <v>0</v>
      </c>
      <c r="BUD8" s="450">
        <f t="shared" si="257"/>
        <v>0</v>
      </c>
      <c r="BUE8" s="450">
        <f t="shared" si="257"/>
        <v>0</v>
      </c>
      <c r="BUF8" s="450">
        <f t="shared" si="257"/>
        <v>0</v>
      </c>
      <c r="BUG8" s="462">
        <f t="shared" si="257"/>
        <v>0</v>
      </c>
      <c r="BUH8" s="451">
        <f t="shared" si="257"/>
        <v>0</v>
      </c>
      <c r="BUJ8" s="457">
        <f t="shared" ref="BUJ8:BUW8" si="258">SUM(BUJ9:BUJ11)</f>
        <v>0</v>
      </c>
      <c r="BUK8" s="450">
        <f t="shared" si="258"/>
        <v>0</v>
      </c>
      <c r="BUL8" s="450">
        <f t="shared" si="258"/>
        <v>0</v>
      </c>
      <c r="BUM8" s="450">
        <f t="shared" si="258"/>
        <v>0</v>
      </c>
      <c r="BUN8" s="450">
        <f t="shared" si="258"/>
        <v>0</v>
      </c>
      <c r="BUO8" s="450">
        <f t="shared" si="258"/>
        <v>0</v>
      </c>
      <c r="BUP8" s="450">
        <f t="shared" si="258"/>
        <v>0</v>
      </c>
      <c r="BUQ8" s="450">
        <f t="shared" si="258"/>
        <v>0</v>
      </c>
      <c r="BUR8" s="450">
        <f t="shared" si="258"/>
        <v>0</v>
      </c>
      <c r="BUS8" s="450">
        <f t="shared" si="258"/>
        <v>0</v>
      </c>
      <c r="BUT8" s="450">
        <f t="shared" si="258"/>
        <v>0</v>
      </c>
      <c r="BUU8" s="450">
        <f t="shared" si="258"/>
        <v>0</v>
      </c>
      <c r="BUV8" s="462">
        <f t="shared" si="258"/>
        <v>0</v>
      </c>
      <c r="BUW8" s="451">
        <f t="shared" si="258"/>
        <v>0</v>
      </c>
      <c r="BUY8" s="457">
        <f t="shared" ref="BUY8:BVL8" si="259">SUM(BUY9:BUY11)</f>
        <v>0</v>
      </c>
      <c r="BUZ8" s="450">
        <f t="shared" si="259"/>
        <v>0</v>
      </c>
      <c r="BVA8" s="450">
        <f t="shared" si="259"/>
        <v>0</v>
      </c>
      <c r="BVB8" s="450">
        <f t="shared" si="259"/>
        <v>0</v>
      </c>
      <c r="BVC8" s="450">
        <f t="shared" si="259"/>
        <v>0</v>
      </c>
      <c r="BVD8" s="450">
        <f t="shared" si="259"/>
        <v>0</v>
      </c>
      <c r="BVE8" s="450">
        <f t="shared" si="259"/>
        <v>0</v>
      </c>
      <c r="BVF8" s="450">
        <f t="shared" si="259"/>
        <v>0</v>
      </c>
      <c r="BVG8" s="450">
        <f t="shared" si="259"/>
        <v>0</v>
      </c>
      <c r="BVH8" s="450">
        <f t="shared" si="259"/>
        <v>0</v>
      </c>
      <c r="BVI8" s="450">
        <f t="shared" si="259"/>
        <v>0</v>
      </c>
      <c r="BVJ8" s="450">
        <f t="shared" si="259"/>
        <v>0</v>
      </c>
      <c r="BVK8" s="462">
        <f t="shared" si="259"/>
        <v>0</v>
      </c>
      <c r="BVL8" s="451">
        <f t="shared" si="259"/>
        <v>0</v>
      </c>
      <c r="BVN8" s="457">
        <f t="shared" ref="BVN8:BWA8" si="260">SUM(BVN9:BVN11)</f>
        <v>0</v>
      </c>
      <c r="BVO8" s="450">
        <f t="shared" si="260"/>
        <v>0</v>
      </c>
      <c r="BVP8" s="450">
        <f t="shared" si="260"/>
        <v>0</v>
      </c>
      <c r="BVQ8" s="450">
        <f t="shared" si="260"/>
        <v>0</v>
      </c>
      <c r="BVR8" s="450">
        <f t="shared" si="260"/>
        <v>0</v>
      </c>
      <c r="BVS8" s="450">
        <f t="shared" si="260"/>
        <v>0</v>
      </c>
      <c r="BVT8" s="450">
        <f t="shared" si="260"/>
        <v>0</v>
      </c>
      <c r="BVU8" s="450">
        <f t="shared" si="260"/>
        <v>0</v>
      </c>
      <c r="BVV8" s="450">
        <f t="shared" si="260"/>
        <v>0</v>
      </c>
      <c r="BVW8" s="450">
        <f t="shared" si="260"/>
        <v>0</v>
      </c>
      <c r="BVX8" s="450">
        <f t="shared" si="260"/>
        <v>0</v>
      </c>
      <c r="BVY8" s="450">
        <f t="shared" si="260"/>
        <v>0</v>
      </c>
      <c r="BVZ8" s="462">
        <f t="shared" si="260"/>
        <v>0</v>
      </c>
      <c r="BWA8" s="451">
        <f t="shared" si="260"/>
        <v>0</v>
      </c>
    </row>
    <row r="9" spans="1:1951" ht="30" customHeight="1" x14ac:dyDescent="0.2">
      <c r="B9" s="452" t="s">
        <v>316</v>
      </c>
      <c r="C9" s="447"/>
      <c r="D9" s="447"/>
      <c r="E9" s="447"/>
      <c r="F9" s="447"/>
      <c r="G9" s="450">
        <f>C9+D9-E9+F9</f>
        <v>0</v>
      </c>
      <c r="H9" s="447"/>
      <c r="I9" s="447"/>
      <c r="J9" s="447"/>
      <c r="K9" s="447"/>
      <c r="L9" s="447"/>
      <c r="M9" s="449"/>
      <c r="N9" s="450">
        <f>H9+I9-J9+K9-L9+M9</f>
        <v>0</v>
      </c>
      <c r="O9" s="463"/>
      <c r="P9" s="448"/>
      <c r="R9" s="458"/>
      <c r="S9" s="447"/>
      <c r="T9" s="447"/>
      <c r="U9" s="447"/>
      <c r="V9" s="450">
        <f>R9+S9-T9+U9</f>
        <v>0</v>
      </c>
      <c r="W9" s="447"/>
      <c r="X9" s="447"/>
      <c r="Y9" s="447"/>
      <c r="Z9" s="447"/>
      <c r="AA9" s="447"/>
      <c r="AB9" s="449"/>
      <c r="AC9" s="450">
        <f>W9+X9-Y9+Z9-AA9+AB9</f>
        <v>0</v>
      </c>
      <c r="AD9" s="463"/>
      <c r="AE9" s="448"/>
      <c r="AG9" s="458"/>
      <c r="AH9" s="447"/>
      <c r="AI9" s="447"/>
      <c r="AJ9" s="447"/>
      <c r="AK9" s="450">
        <f>AG9+AH9-AI9+AJ9</f>
        <v>0</v>
      </c>
      <c r="AL9" s="447"/>
      <c r="AM9" s="447"/>
      <c r="AN9" s="447"/>
      <c r="AO9" s="447"/>
      <c r="AP9" s="447"/>
      <c r="AQ9" s="449"/>
      <c r="AR9" s="450">
        <f>AL9+AM9-AN9+AO9-AP9+AQ9</f>
        <v>0</v>
      </c>
      <c r="AS9" s="463"/>
      <c r="AT9" s="448"/>
      <c r="AV9" s="458"/>
      <c r="AW9" s="447"/>
      <c r="AX9" s="447"/>
      <c r="AY9" s="447"/>
      <c r="AZ9" s="450">
        <f>AV9+AW9-AX9+AY9</f>
        <v>0</v>
      </c>
      <c r="BA9" s="447"/>
      <c r="BB9" s="447"/>
      <c r="BC9" s="447"/>
      <c r="BD9" s="447"/>
      <c r="BE9" s="447"/>
      <c r="BF9" s="449"/>
      <c r="BG9" s="450">
        <f>BA9+BB9-BC9+BD9-BE9+BF9</f>
        <v>0</v>
      </c>
      <c r="BH9" s="463"/>
      <c r="BI9" s="448"/>
      <c r="BK9" s="458"/>
      <c r="BL9" s="447"/>
      <c r="BM9" s="447"/>
      <c r="BN9" s="447"/>
      <c r="BO9" s="450">
        <f>BK9+BL9-BM9+BN9</f>
        <v>0</v>
      </c>
      <c r="BP9" s="447"/>
      <c r="BQ9" s="447"/>
      <c r="BR9" s="447"/>
      <c r="BS9" s="447"/>
      <c r="BT9" s="447"/>
      <c r="BU9" s="449"/>
      <c r="BV9" s="450">
        <f>BP9+BQ9-BR9+BS9-BT9+BU9</f>
        <v>0</v>
      </c>
      <c r="BW9" s="463"/>
      <c r="BX9" s="448"/>
      <c r="BZ9" s="458"/>
      <c r="CA9" s="447"/>
      <c r="CB9" s="447"/>
      <c r="CC9" s="447"/>
      <c r="CD9" s="450">
        <f>BZ9+CA9-CB9+CC9</f>
        <v>0</v>
      </c>
      <c r="CE9" s="447"/>
      <c r="CF9" s="447"/>
      <c r="CG9" s="447"/>
      <c r="CH9" s="447"/>
      <c r="CI9" s="447"/>
      <c r="CJ9" s="449"/>
      <c r="CK9" s="450">
        <f>CE9+CF9-CG9+CH9-CI9+CJ9</f>
        <v>0</v>
      </c>
      <c r="CL9" s="463"/>
      <c r="CM9" s="448"/>
      <c r="CO9" s="458"/>
      <c r="CP9" s="447"/>
      <c r="CQ9" s="447"/>
      <c r="CR9" s="447"/>
      <c r="CS9" s="450">
        <f>CO9+CP9-CQ9+CR9</f>
        <v>0</v>
      </c>
      <c r="CT9" s="447"/>
      <c r="CU9" s="447"/>
      <c r="CV9" s="447"/>
      <c r="CW9" s="447"/>
      <c r="CX9" s="447"/>
      <c r="CY9" s="449"/>
      <c r="CZ9" s="450">
        <f>CT9+CU9-CV9+CW9-CX9+CY9</f>
        <v>0</v>
      </c>
      <c r="DA9" s="463"/>
      <c r="DB9" s="448"/>
      <c r="DD9" s="458"/>
      <c r="DE9" s="447"/>
      <c r="DF9" s="447"/>
      <c r="DG9" s="447"/>
      <c r="DH9" s="450">
        <f>DD9+DE9-DF9+DG9</f>
        <v>0</v>
      </c>
      <c r="DI9" s="447"/>
      <c r="DJ9" s="447"/>
      <c r="DK9" s="447"/>
      <c r="DL9" s="447"/>
      <c r="DM9" s="447"/>
      <c r="DN9" s="449"/>
      <c r="DO9" s="450">
        <f>DI9+DJ9-DK9+DL9-DM9+DN9</f>
        <v>0</v>
      </c>
      <c r="DP9" s="463"/>
      <c r="DQ9" s="448"/>
      <c r="DS9" s="458"/>
      <c r="DT9" s="447"/>
      <c r="DU9" s="447"/>
      <c r="DV9" s="447"/>
      <c r="DW9" s="450">
        <f>DS9+DT9-DU9+DV9</f>
        <v>0</v>
      </c>
      <c r="DX9" s="447"/>
      <c r="DY9" s="447"/>
      <c r="DZ9" s="447"/>
      <c r="EA9" s="447"/>
      <c r="EB9" s="447"/>
      <c r="EC9" s="449"/>
      <c r="ED9" s="450">
        <f>DX9+DY9-DZ9+EA9-EB9+EC9</f>
        <v>0</v>
      </c>
      <c r="EE9" s="463"/>
      <c r="EF9" s="448"/>
      <c r="EH9" s="458"/>
      <c r="EI9" s="447"/>
      <c r="EJ9" s="447"/>
      <c r="EK9" s="447"/>
      <c r="EL9" s="450">
        <f>EH9+EI9-EJ9+EK9</f>
        <v>0</v>
      </c>
      <c r="EM9" s="447"/>
      <c r="EN9" s="447"/>
      <c r="EO9" s="447"/>
      <c r="EP9" s="447"/>
      <c r="EQ9" s="447"/>
      <c r="ER9" s="449"/>
      <c r="ES9" s="450">
        <f>EM9+EN9-EO9+EP9-EQ9+ER9</f>
        <v>0</v>
      </c>
      <c r="ET9" s="463"/>
      <c r="EU9" s="448"/>
      <c r="EW9" s="458"/>
      <c r="EX9" s="447"/>
      <c r="EY9" s="447"/>
      <c r="EZ9" s="447"/>
      <c r="FA9" s="450">
        <f>EW9+EX9-EY9+EZ9</f>
        <v>0</v>
      </c>
      <c r="FB9" s="447"/>
      <c r="FC9" s="447"/>
      <c r="FD9" s="447"/>
      <c r="FE9" s="447"/>
      <c r="FF9" s="447"/>
      <c r="FG9" s="449"/>
      <c r="FH9" s="450">
        <f>FB9+FC9-FD9+FE9-FF9+FG9</f>
        <v>0</v>
      </c>
      <c r="FI9" s="463"/>
      <c r="FJ9" s="448"/>
      <c r="FL9" s="458"/>
      <c r="FM9" s="447"/>
      <c r="FN9" s="447"/>
      <c r="FO9" s="447"/>
      <c r="FP9" s="450">
        <f>FL9+FM9-FN9+FO9</f>
        <v>0</v>
      </c>
      <c r="FQ9" s="447"/>
      <c r="FR9" s="447"/>
      <c r="FS9" s="447"/>
      <c r="FT9" s="447"/>
      <c r="FU9" s="447"/>
      <c r="FV9" s="449"/>
      <c r="FW9" s="450">
        <f>FQ9+FR9-FS9+FT9-FU9+FV9</f>
        <v>0</v>
      </c>
      <c r="FX9" s="463"/>
      <c r="FY9" s="448"/>
      <c r="GA9" s="458"/>
      <c r="GB9" s="447"/>
      <c r="GC9" s="447"/>
      <c r="GD9" s="447"/>
      <c r="GE9" s="450">
        <f>GA9+GB9-GC9+GD9</f>
        <v>0</v>
      </c>
      <c r="GF9" s="447"/>
      <c r="GG9" s="447"/>
      <c r="GH9" s="447"/>
      <c r="GI9" s="447"/>
      <c r="GJ9" s="447"/>
      <c r="GK9" s="449"/>
      <c r="GL9" s="450">
        <f>GF9+GG9-GH9+GI9-GJ9+GK9</f>
        <v>0</v>
      </c>
      <c r="GM9" s="463"/>
      <c r="GN9" s="448"/>
      <c r="GP9" s="458"/>
      <c r="GQ9" s="447"/>
      <c r="GR9" s="447"/>
      <c r="GS9" s="447"/>
      <c r="GT9" s="450">
        <f>GP9+GQ9-GR9+GS9</f>
        <v>0</v>
      </c>
      <c r="GU9" s="447"/>
      <c r="GV9" s="447"/>
      <c r="GW9" s="447"/>
      <c r="GX9" s="447"/>
      <c r="GY9" s="447"/>
      <c r="GZ9" s="449"/>
      <c r="HA9" s="450">
        <f>GU9+GV9-GW9+GX9-GY9+GZ9</f>
        <v>0</v>
      </c>
      <c r="HB9" s="463"/>
      <c r="HC9" s="448"/>
      <c r="HE9" s="458"/>
      <c r="HF9" s="447"/>
      <c r="HG9" s="447"/>
      <c r="HH9" s="447"/>
      <c r="HI9" s="450">
        <f>HE9+HF9-HG9+HH9</f>
        <v>0</v>
      </c>
      <c r="HJ9" s="447"/>
      <c r="HK9" s="447"/>
      <c r="HL9" s="447"/>
      <c r="HM9" s="447"/>
      <c r="HN9" s="447"/>
      <c r="HO9" s="449"/>
      <c r="HP9" s="450">
        <f>HJ9+HK9-HL9+HM9-HN9+HO9</f>
        <v>0</v>
      </c>
      <c r="HQ9" s="463"/>
      <c r="HR9" s="448"/>
      <c r="HT9" s="458"/>
      <c r="HU9" s="447"/>
      <c r="HV9" s="447"/>
      <c r="HW9" s="447"/>
      <c r="HX9" s="450">
        <f>HT9+HU9-HV9+HW9</f>
        <v>0</v>
      </c>
      <c r="HY9" s="447"/>
      <c r="HZ9" s="447"/>
      <c r="IA9" s="447"/>
      <c r="IB9" s="447"/>
      <c r="IC9" s="447"/>
      <c r="ID9" s="449"/>
      <c r="IE9" s="450">
        <f>HY9+HZ9-IA9+IB9-IC9+ID9</f>
        <v>0</v>
      </c>
      <c r="IF9" s="463"/>
      <c r="IG9" s="448"/>
      <c r="II9" s="458"/>
      <c r="IJ9" s="447"/>
      <c r="IK9" s="447"/>
      <c r="IL9" s="447"/>
      <c r="IM9" s="450">
        <f>II9+IJ9-IK9+IL9</f>
        <v>0</v>
      </c>
      <c r="IN9" s="447"/>
      <c r="IO9" s="447"/>
      <c r="IP9" s="447"/>
      <c r="IQ9" s="447"/>
      <c r="IR9" s="447"/>
      <c r="IS9" s="449"/>
      <c r="IT9" s="450">
        <f>IN9+IO9-IP9+IQ9-IR9+IS9</f>
        <v>0</v>
      </c>
      <c r="IU9" s="463"/>
      <c r="IV9" s="448"/>
      <c r="IX9" s="458"/>
      <c r="IY9" s="447"/>
      <c r="IZ9" s="447"/>
      <c r="JA9" s="447"/>
      <c r="JB9" s="450">
        <f>IX9+IY9-IZ9+JA9</f>
        <v>0</v>
      </c>
      <c r="JC9" s="447"/>
      <c r="JD9" s="447"/>
      <c r="JE9" s="447"/>
      <c r="JF9" s="447"/>
      <c r="JG9" s="447"/>
      <c r="JH9" s="449"/>
      <c r="JI9" s="450">
        <f>JC9+JD9-JE9+JF9-JG9+JH9</f>
        <v>0</v>
      </c>
      <c r="JJ9" s="463"/>
      <c r="JK9" s="448"/>
      <c r="JM9" s="458"/>
      <c r="JN9" s="447"/>
      <c r="JO9" s="447"/>
      <c r="JP9" s="447"/>
      <c r="JQ9" s="450">
        <f>JM9+JN9-JO9+JP9</f>
        <v>0</v>
      </c>
      <c r="JR9" s="447"/>
      <c r="JS9" s="447"/>
      <c r="JT9" s="447"/>
      <c r="JU9" s="447"/>
      <c r="JV9" s="447"/>
      <c r="JW9" s="449"/>
      <c r="JX9" s="450">
        <f>JR9+JS9-JT9+JU9-JV9+JW9</f>
        <v>0</v>
      </c>
      <c r="JY9" s="463"/>
      <c r="JZ9" s="448"/>
      <c r="KB9" s="458"/>
      <c r="KC9" s="447"/>
      <c r="KD9" s="447"/>
      <c r="KE9" s="447"/>
      <c r="KF9" s="450">
        <f>KB9+KC9-KD9+KE9</f>
        <v>0</v>
      </c>
      <c r="KG9" s="447"/>
      <c r="KH9" s="447"/>
      <c r="KI9" s="447"/>
      <c r="KJ9" s="447"/>
      <c r="KK9" s="447"/>
      <c r="KL9" s="449"/>
      <c r="KM9" s="450">
        <f>KG9+KH9-KI9+KJ9-KK9+KL9</f>
        <v>0</v>
      </c>
      <c r="KN9" s="463"/>
      <c r="KO9" s="448"/>
      <c r="KQ9" s="458"/>
      <c r="KR9" s="447"/>
      <c r="KS9" s="447"/>
      <c r="KT9" s="447"/>
      <c r="KU9" s="450">
        <f>KQ9+KR9-KS9+KT9</f>
        <v>0</v>
      </c>
      <c r="KV9" s="447"/>
      <c r="KW9" s="447"/>
      <c r="KX9" s="447"/>
      <c r="KY9" s="447"/>
      <c r="KZ9" s="447"/>
      <c r="LA9" s="449"/>
      <c r="LB9" s="450">
        <f>KV9+KW9-KX9+KY9-KZ9+LA9</f>
        <v>0</v>
      </c>
      <c r="LC9" s="463"/>
      <c r="LD9" s="448"/>
      <c r="LF9" s="458"/>
      <c r="LG9" s="447"/>
      <c r="LH9" s="447"/>
      <c r="LI9" s="447"/>
      <c r="LJ9" s="450">
        <f>LF9+LG9-LH9+LI9</f>
        <v>0</v>
      </c>
      <c r="LK9" s="447"/>
      <c r="LL9" s="447"/>
      <c r="LM9" s="447"/>
      <c r="LN9" s="447"/>
      <c r="LO9" s="447"/>
      <c r="LP9" s="449"/>
      <c r="LQ9" s="450">
        <f>LK9+LL9-LM9+LN9-LO9+LP9</f>
        <v>0</v>
      </c>
      <c r="LR9" s="463"/>
      <c r="LS9" s="448"/>
      <c r="LU9" s="458"/>
      <c r="LV9" s="447"/>
      <c r="LW9" s="447"/>
      <c r="LX9" s="447"/>
      <c r="LY9" s="450">
        <f>LU9+LV9-LW9+LX9</f>
        <v>0</v>
      </c>
      <c r="LZ9" s="447"/>
      <c r="MA9" s="447"/>
      <c r="MB9" s="447"/>
      <c r="MC9" s="447"/>
      <c r="MD9" s="447"/>
      <c r="ME9" s="449"/>
      <c r="MF9" s="450">
        <f>LZ9+MA9-MB9+MC9-MD9+ME9</f>
        <v>0</v>
      </c>
      <c r="MG9" s="463"/>
      <c r="MH9" s="448"/>
      <c r="MJ9" s="458"/>
      <c r="MK9" s="447"/>
      <c r="ML9" s="447"/>
      <c r="MM9" s="447"/>
      <c r="MN9" s="450">
        <f>MJ9+MK9-ML9+MM9</f>
        <v>0</v>
      </c>
      <c r="MO9" s="447"/>
      <c r="MP9" s="447"/>
      <c r="MQ9" s="447"/>
      <c r="MR9" s="447"/>
      <c r="MS9" s="447"/>
      <c r="MT9" s="449"/>
      <c r="MU9" s="450">
        <f>MO9+MP9-MQ9+MR9-MS9+MT9</f>
        <v>0</v>
      </c>
      <c r="MV9" s="463"/>
      <c r="MW9" s="448"/>
      <c r="MY9" s="458"/>
      <c r="MZ9" s="447"/>
      <c r="NA9" s="447"/>
      <c r="NB9" s="447"/>
      <c r="NC9" s="450">
        <f>MY9+MZ9-NA9+NB9</f>
        <v>0</v>
      </c>
      <c r="ND9" s="447"/>
      <c r="NE9" s="447"/>
      <c r="NF9" s="447"/>
      <c r="NG9" s="447"/>
      <c r="NH9" s="447"/>
      <c r="NI9" s="449"/>
      <c r="NJ9" s="450">
        <f>ND9+NE9-NF9+NG9-NH9+NI9</f>
        <v>0</v>
      </c>
      <c r="NK9" s="463"/>
      <c r="NL9" s="448"/>
      <c r="NN9" s="458"/>
      <c r="NO9" s="447"/>
      <c r="NP9" s="447"/>
      <c r="NQ9" s="447"/>
      <c r="NR9" s="450">
        <f>NN9+NO9-NP9+NQ9</f>
        <v>0</v>
      </c>
      <c r="NS9" s="447"/>
      <c r="NT9" s="447"/>
      <c r="NU9" s="447"/>
      <c r="NV9" s="447"/>
      <c r="NW9" s="447"/>
      <c r="NX9" s="449"/>
      <c r="NY9" s="450">
        <f>NS9+NT9-NU9+NV9-NW9+NX9</f>
        <v>0</v>
      </c>
      <c r="NZ9" s="463"/>
      <c r="OA9" s="448"/>
      <c r="OC9" s="458"/>
      <c r="OD9" s="447"/>
      <c r="OE9" s="447"/>
      <c r="OF9" s="447"/>
      <c r="OG9" s="450">
        <f>OC9+OD9-OE9+OF9</f>
        <v>0</v>
      </c>
      <c r="OH9" s="447"/>
      <c r="OI9" s="447"/>
      <c r="OJ9" s="447"/>
      <c r="OK9" s="447"/>
      <c r="OL9" s="447"/>
      <c r="OM9" s="449"/>
      <c r="ON9" s="450">
        <f>OH9+OI9-OJ9+OK9-OL9+OM9</f>
        <v>0</v>
      </c>
      <c r="OO9" s="463"/>
      <c r="OP9" s="448"/>
      <c r="OR9" s="458"/>
      <c r="OS9" s="447"/>
      <c r="OT9" s="447"/>
      <c r="OU9" s="447"/>
      <c r="OV9" s="450">
        <f>OR9+OS9-OT9+OU9</f>
        <v>0</v>
      </c>
      <c r="OW9" s="447"/>
      <c r="OX9" s="447"/>
      <c r="OY9" s="447"/>
      <c r="OZ9" s="447"/>
      <c r="PA9" s="447"/>
      <c r="PB9" s="449"/>
      <c r="PC9" s="450">
        <f>OW9+OX9-OY9+OZ9-PA9+PB9</f>
        <v>0</v>
      </c>
      <c r="PD9" s="463"/>
      <c r="PE9" s="448"/>
      <c r="PG9" s="458"/>
      <c r="PH9" s="447"/>
      <c r="PI9" s="447"/>
      <c r="PJ9" s="447"/>
      <c r="PK9" s="450">
        <f>PG9+PH9-PI9+PJ9</f>
        <v>0</v>
      </c>
      <c r="PL9" s="447"/>
      <c r="PM9" s="447"/>
      <c r="PN9" s="447"/>
      <c r="PO9" s="447"/>
      <c r="PP9" s="447"/>
      <c r="PQ9" s="449"/>
      <c r="PR9" s="450">
        <f>PL9+PM9-PN9+PO9-PP9+PQ9</f>
        <v>0</v>
      </c>
      <c r="PS9" s="463"/>
      <c r="PT9" s="448"/>
      <c r="PV9" s="458"/>
      <c r="PW9" s="447"/>
      <c r="PX9" s="447"/>
      <c r="PY9" s="447"/>
      <c r="PZ9" s="450">
        <f>PV9+PW9-PX9+PY9</f>
        <v>0</v>
      </c>
      <c r="QA9" s="447"/>
      <c r="QB9" s="447"/>
      <c r="QC9" s="447"/>
      <c r="QD9" s="447"/>
      <c r="QE9" s="447"/>
      <c r="QF9" s="449"/>
      <c r="QG9" s="450">
        <f>QA9+QB9-QC9+QD9-QE9+QF9</f>
        <v>0</v>
      </c>
      <c r="QH9" s="463"/>
      <c r="QI9" s="448"/>
      <c r="QK9" s="458"/>
      <c r="QL9" s="447"/>
      <c r="QM9" s="447"/>
      <c r="QN9" s="447"/>
      <c r="QO9" s="450">
        <f>QK9+QL9-QM9+QN9</f>
        <v>0</v>
      </c>
      <c r="QP9" s="447"/>
      <c r="QQ9" s="447"/>
      <c r="QR9" s="447"/>
      <c r="QS9" s="447"/>
      <c r="QT9" s="447"/>
      <c r="QU9" s="449"/>
      <c r="QV9" s="450">
        <f>QP9+QQ9-QR9+QS9-QT9+QU9</f>
        <v>0</v>
      </c>
      <c r="QW9" s="463"/>
      <c r="QX9" s="448"/>
      <c r="QZ9" s="458"/>
      <c r="RA9" s="447"/>
      <c r="RB9" s="447"/>
      <c r="RC9" s="447"/>
      <c r="RD9" s="450">
        <f>QZ9+RA9-RB9+RC9</f>
        <v>0</v>
      </c>
      <c r="RE9" s="447"/>
      <c r="RF9" s="447"/>
      <c r="RG9" s="447"/>
      <c r="RH9" s="447"/>
      <c r="RI9" s="447"/>
      <c r="RJ9" s="449"/>
      <c r="RK9" s="450">
        <f>RE9+RF9-RG9+RH9-RI9+RJ9</f>
        <v>0</v>
      </c>
      <c r="RL9" s="463"/>
      <c r="RM9" s="448"/>
      <c r="RO9" s="458"/>
      <c r="RP9" s="447"/>
      <c r="RQ9" s="447"/>
      <c r="RR9" s="447"/>
      <c r="RS9" s="450">
        <f>RO9+RP9-RQ9+RR9</f>
        <v>0</v>
      </c>
      <c r="RT9" s="447"/>
      <c r="RU9" s="447"/>
      <c r="RV9" s="447"/>
      <c r="RW9" s="447"/>
      <c r="RX9" s="447"/>
      <c r="RY9" s="449"/>
      <c r="RZ9" s="450">
        <f>RT9+RU9-RV9+RW9-RX9+RY9</f>
        <v>0</v>
      </c>
      <c r="SA9" s="463"/>
      <c r="SB9" s="448"/>
      <c r="SD9" s="458"/>
      <c r="SE9" s="447"/>
      <c r="SF9" s="447"/>
      <c r="SG9" s="447"/>
      <c r="SH9" s="450">
        <f>SD9+SE9-SF9+SG9</f>
        <v>0</v>
      </c>
      <c r="SI9" s="447"/>
      <c r="SJ9" s="447"/>
      <c r="SK9" s="447"/>
      <c r="SL9" s="447"/>
      <c r="SM9" s="447"/>
      <c r="SN9" s="449"/>
      <c r="SO9" s="450">
        <f>SI9+SJ9-SK9+SL9-SM9+SN9</f>
        <v>0</v>
      </c>
      <c r="SP9" s="463"/>
      <c r="SQ9" s="448"/>
      <c r="SS9" s="458"/>
      <c r="ST9" s="447"/>
      <c r="SU9" s="447"/>
      <c r="SV9" s="447"/>
      <c r="SW9" s="450">
        <f>SS9+ST9-SU9+SV9</f>
        <v>0</v>
      </c>
      <c r="SX9" s="447"/>
      <c r="SY9" s="447"/>
      <c r="SZ9" s="447"/>
      <c r="TA9" s="447"/>
      <c r="TB9" s="447"/>
      <c r="TC9" s="449"/>
      <c r="TD9" s="450">
        <f>SX9+SY9-SZ9+TA9-TB9+TC9</f>
        <v>0</v>
      </c>
      <c r="TE9" s="463"/>
      <c r="TF9" s="448"/>
      <c r="TH9" s="458"/>
      <c r="TI9" s="447"/>
      <c r="TJ9" s="447"/>
      <c r="TK9" s="447"/>
      <c r="TL9" s="450">
        <f>TH9+TI9-TJ9+TK9</f>
        <v>0</v>
      </c>
      <c r="TM9" s="447"/>
      <c r="TN9" s="447"/>
      <c r="TO9" s="447"/>
      <c r="TP9" s="447"/>
      <c r="TQ9" s="447"/>
      <c r="TR9" s="449"/>
      <c r="TS9" s="450">
        <f>TM9+TN9-TO9+TP9-TQ9+TR9</f>
        <v>0</v>
      </c>
      <c r="TT9" s="463"/>
      <c r="TU9" s="448"/>
      <c r="TW9" s="458"/>
      <c r="TX9" s="447"/>
      <c r="TY9" s="447"/>
      <c r="TZ9" s="447"/>
      <c r="UA9" s="450">
        <f>TW9+TX9-TY9+TZ9</f>
        <v>0</v>
      </c>
      <c r="UB9" s="447"/>
      <c r="UC9" s="447"/>
      <c r="UD9" s="447"/>
      <c r="UE9" s="447"/>
      <c r="UF9" s="447"/>
      <c r="UG9" s="449"/>
      <c r="UH9" s="450">
        <f>UB9+UC9-UD9+UE9-UF9+UG9</f>
        <v>0</v>
      </c>
      <c r="UI9" s="463"/>
      <c r="UJ9" s="448"/>
      <c r="UL9" s="458"/>
      <c r="UM9" s="447"/>
      <c r="UN9" s="447"/>
      <c r="UO9" s="447"/>
      <c r="UP9" s="450">
        <f>UL9+UM9-UN9+UO9</f>
        <v>0</v>
      </c>
      <c r="UQ9" s="447"/>
      <c r="UR9" s="447"/>
      <c r="US9" s="447"/>
      <c r="UT9" s="447"/>
      <c r="UU9" s="447"/>
      <c r="UV9" s="449"/>
      <c r="UW9" s="450">
        <f>UQ9+UR9-US9+UT9-UU9+UV9</f>
        <v>0</v>
      </c>
      <c r="UX9" s="463"/>
      <c r="UY9" s="448"/>
      <c r="VA9" s="458"/>
      <c r="VB9" s="447"/>
      <c r="VC9" s="447"/>
      <c r="VD9" s="447"/>
      <c r="VE9" s="450">
        <f>VA9+VB9-VC9+VD9</f>
        <v>0</v>
      </c>
      <c r="VF9" s="447"/>
      <c r="VG9" s="447"/>
      <c r="VH9" s="447"/>
      <c r="VI9" s="447"/>
      <c r="VJ9" s="447"/>
      <c r="VK9" s="449"/>
      <c r="VL9" s="450">
        <f>VF9+VG9-VH9+VI9-VJ9+VK9</f>
        <v>0</v>
      </c>
      <c r="VM9" s="463"/>
      <c r="VN9" s="448"/>
      <c r="VP9" s="458"/>
      <c r="VQ9" s="447"/>
      <c r="VR9" s="447"/>
      <c r="VS9" s="447"/>
      <c r="VT9" s="450">
        <f>VP9+VQ9-VR9+VS9</f>
        <v>0</v>
      </c>
      <c r="VU9" s="447"/>
      <c r="VV9" s="447"/>
      <c r="VW9" s="447"/>
      <c r="VX9" s="447"/>
      <c r="VY9" s="447"/>
      <c r="VZ9" s="449"/>
      <c r="WA9" s="450">
        <f>VU9+VV9-VW9+VX9-VY9+VZ9</f>
        <v>0</v>
      </c>
      <c r="WB9" s="463"/>
      <c r="WC9" s="448"/>
      <c r="WE9" s="458"/>
      <c r="WF9" s="447"/>
      <c r="WG9" s="447"/>
      <c r="WH9" s="447"/>
      <c r="WI9" s="450">
        <f>WE9+WF9-WG9+WH9</f>
        <v>0</v>
      </c>
      <c r="WJ9" s="447"/>
      <c r="WK9" s="447"/>
      <c r="WL9" s="447"/>
      <c r="WM9" s="447"/>
      <c r="WN9" s="447"/>
      <c r="WO9" s="449"/>
      <c r="WP9" s="450">
        <f>WJ9+WK9-WL9+WM9-WN9+WO9</f>
        <v>0</v>
      </c>
      <c r="WQ9" s="463"/>
      <c r="WR9" s="448"/>
      <c r="WT9" s="458"/>
      <c r="WU9" s="447"/>
      <c r="WV9" s="447"/>
      <c r="WW9" s="447"/>
      <c r="WX9" s="450">
        <f>WT9+WU9-WV9+WW9</f>
        <v>0</v>
      </c>
      <c r="WY9" s="447"/>
      <c r="WZ9" s="447"/>
      <c r="XA9" s="447"/>
      <c r="XB9" s="447"/>
      <c r="XC9" s="447"/>
      <c r="XD9" s="449"/>
      <c r="XE9" s="450">
        <f>WY9+WZ9-XA9+XB9-XC9+XD9</f>
        <v>0</v>
      </c>
      <c r="XF9" s="463"/>
      <c r="XG9" s="448"/>
      <c r="XI9" s="458"/>
      <c r="XJ9" s="447"/>
      <c r="XK9" s="447"/>
      <c r="XL9" s="447"/>
      <c r="XM9" s="450">
        <f>XI9+XJ9-XK9+XL9</f>
        <v>0</v>
      </c>
      <c r="XN9" s="447"/>
      <c r="XO9" s="447"/>
      <c r="XP9" s="447"/>
      <c r="XQ9" s="447"/>
      <c r="XR9" s="447"/>
      <c r="XS9" s="449"/>
      <c r="XT9" s="450">
        <f>XN9+XO9-XP9+XQ9-XR9+XS9</f>
        <v>0</v>
      </c>
      <c r="XU9" s="463"/>
      <c r="XV9" s="448"/>
      <c r="XX9" s="458"/>
      <c r="XY9" s="447"/>
      <c r="XZ9" s="447"/>
      <c r="YA9" s="447"/>
      <c r="YB9" s="450">
        <f>XX9+XY9-XZ9+YA9</f>
        <v>0</v>
      </c>
      <c r="YC9" s="447"/>
      <c r="YD9" s="447"/>
      <c r="YE9" s="447"/>
      <c r="YF9" s="447"/>
      <c r="YG9" s="447"/>
      <c r="YH9" s="449"/>
      <c r="YI9" s="450">
        <f>YC9+YD9-YE9+YF9-YG9+YH9</f>
        <v>0</v>
      </c>
      <c r="YJ9" s="463"/>
      <c r="YK9" s="448"/>
      <c r="YM9" s="458"/>
      <c r="YN9" s="447"/>
      <c r="YO9" s="447"/>
      <c r="YP9" s="447"/>
      <c r="YQ9" s="450">
        <f>YM9+YN9-YO9+YP9</f>
        <v>0</v>
      </c>
      <c r="YR9" s="447"/>
      <c r="YS9" s="447"/>
      <c r="YT9" s="447"/>
      <c r="YU9" s="447"/>
      <c r="YV9" s="447"/>
      <c r="YW9" s="449"/>
      <c r="YX9" s="450">
        <f>YR9+YS9-YT9+YU9-YV9+YW9</f>
        <v>0</v>
      </c>
      <c r="YY9" s="463"/>
      <c r="YZ9" s="448"/>
      <c r="ZB9" s="458"/>
      <c r="ZC9" s="447"/>
      <c r="ZD9" s="447"/>
      <c r="ZE9" s="447"/>
      <c r="ZF9" s="450">
        <f>ZB9+ZC9-ZD9+ZE9</f>
        <v>0</v>
      </c>
      <c r="ZG9" s="447"/>
      <c r="ZH9" s="447"/>
      <c r="ZI9" s="447"/>
      <c r="ZJ9" s="447"/>
      <c r="ZK9" s="447"/>
      <c r="ZL9" s="449"/>
      <c r="ZM9" s="450">
        <f>ZG9+ZH9-ZI9+ZJ9-ZK9+ZL9</f>
        <v>0</v>
      </c>
      <c r="ZN9" s="463"/>
      <c r="ZO9" s="448"/>
      <c r="ZQ9" s="458"/>
      <c r="ZR9" s="447"/>
      <c r="ZS9" s="447"/>
      <c r="ZT9" s="447"/>
      <c r="ZU9" s="450">
        <f>ZQ9+ZR9-ZS9+ZT9</f>
        <v>0</v>
      </c>
      <c r="ZV9" s="447"/>
      <c r="ZW9" s="447"/>
      <c r="ZX9" s="447"/>
      <c r="ZY9" s="447"/>
      <c r="ZZ9" s="447"/>
      <c r="AAA9" s="449"/>
      <c r="AAB9" s="450">
        <f>ZV9+ZW9-ZX9+ZY9-ZZ9+AAA9</f>
        <v>0</v>
      </c>
      <c r="AAC9" s="463"/>
      <c r="AAD9" s="448"/>
      <c r="AAF9" s="458"/>
      <c r="AAG9" s="447"/>
      <c r="AAH9" s="447"/>
      <c r="AAI9" s="447"/>
      <c r="AAJ9" s="450">
        <f>AAF9+AAG9-AAH9+AAI9</f>
        <v>0</v>
      </c>
      <c r="AAK9" s="447"/>
      <c r="AAL9" s="447"/>
      <c r="AAM9" s="447"/>
      <c r="AAN9" s="447"/>
      <c r="AAO9" s="447"/>
      <c r="AAP9" s="449"/>
      <c r="AAQ9" s="450">
        <f>AAK9+AAL9-AAM9+AAN9-AAO9+AAP9</f>
        <v>0</v>
      </c>
      <c r="AAR9" s="463"/>
      <c r="AAS9" s="448"/>
      <c r="AAU9" s="458"/>
      <c r="AAV9" s="447"/>
      <c r="AAW9" s="447"/>
      <c r="AAX9" s="447"/>
      <c r="AAY9" s="450">
        <f>AAU9+AAV9-AAW9+AAX9</f>
        <v>0</v>
      </c>
      <c r="AAZ9" s="447"/>
      <c r="ABA9" s="447"/>
      <c r="ABB9" s="447"/>
      <c r="ABC9" s="447"/>
      <c r="ABD9" s="447"/>
      <c r="ABE9" s="449"/>
      <c r="ABF9" s="450">
        <f>AAZ9+ABA9-ABB9+ABC9-ABD9+ABE9</f>
        <v>0</v>
      </c>
      <c r="ABG9" s="463"/>
      <c r="ABH9" s="448"/>
      <c r="ABJ9" s="458"/>
      <c r="ABK9" s="447"/>
      <c r="ABL9" s="447"/>
      <c r="ABM9" s="447"/>
      <c r="ABN9" s="450">
        <f>ABJ9+ABK9-ABL9+ABM9</f>
        <v>0</v>
      </c>
      <c r="ABO9" s="447"/>
      <c r="ABP9" s="447"/>
      <c r="ABQ9" s="447"/>
      <c r="ABR9" s="447"/>
      <c r="ABS9" s="447"/>
      <c r="ABT9" s="449"/>
      <c r="ABU9" s="450">
        <f>ABO9+ABP9-ABQ9+ABR9-ABS9+ABT9</f>
        <v>0</v>
      </c>
      <c r="ABV9" s="463"/>
      <c r="ABW9" s="448"/>
      <c r="ABY9" s="458"/>
      <c r="ABZ9" s="447"/>
      <c r="ACA9" s="447"/>
      <c r="ACB9" s="447"/>
      <c r="ACC9" s="450">
        <f>ABY9+ABZ9-ACA9+ACB9</f>
        <v>0</v>
      </c>
      <c r="ACD9" s="447"/>
      <c r="ACE9" s="447"/>
      <c r="ACF9" s="447"/>
      <c r="ACG9" s="447"/>
      <c r="ACH9" s="447"/>
      <c r="ACI9" s="449"/>
      <c r="ACJ9" s="450">
        <f>ACD9+ACE9-ACF9+ACG9-ACH9+ACI9</f>
        <v>0</v>
      </c>
      <c r="ACK9" s="463"/>
      <c r="ACL9" s="448"/>
      <c r="ACN9" s="458"/>
      <c r="ACO9" s="447"/>
      <c r="ACP9" s="447"/>
      <c r="ACQ9" s="447"/>
      <c r="ACR9" s="450">
        <f>ACN9+ACO9-ACP9+ACQ9</f>
        <v>0</v>
      </c>
      <c r="ACS9" s="447"/>
      <c r="ACT9" s="447"/>
      <c r="ACU9" s="447"/>
      <c r="ACV9" s="447"/>
      <c r="ACW9" s="447"/>
      <c r="ACX9" s="449"/>
      <c r="ACY9" s="450">
        <f>ACS9+ACT9-ACU9+ACV9-ACW9+ACX9</f>
        <v>0</v>
      </c>
      <c r="ACZ9" s="463"/>
      <c r="ADA9" s="448"/>
      <c r="ADC9" s="458"/>
      <c r="ADD9" s="447"/>
      <c r="ADE9" s="447"/>
      <c r="ADF9" s="447"/>
      <c r="ADG9" s="450">
        <f>ADC9+ADD9-ADE9+ADF9</f>
        <v>0</v>
      </c>
      <c r="ADH9" s="447"/>
      <c r="ADI9" s="447"/>
      <c r="ADJ9" s="447"/>
      <c r="ADK9" s="447"/>
      <c r="ADL9" s="447"/>
      <c r="ADM9" s="449"/>
      <c r="ADN9" s="450">
        <f>ADH9+ADI9-ADJ9+ADK9-ADL9+ADM9</f>
        <v>0</v>
      </c>
      <c r="ADO9" s="463"/>
      <c r="ADP9" s="448"/>
      <c r="ADR9" s="458"/>
      <c r="ADS9" s="447"/>
      <c r="ADT9" s="447"/>
      <c r="ADU9" s="447"/>
      <c r="ADV9" s="450">
        <f>ADR9+ADS9-ADT9+ADU9</f>
        <v>0</v>
      </c>
      <c r="ADW9" s="447"/>
      <c r="ADX9" s="447"/>
      <c r="ADY9" s="447"/>
      <c r="ADZ9" s="447"/>
      <c r="AEA9" s="447"/>
      <c r="AEB9" s="449"/>
      <c r="AEC9" s="450">
        <f>ADW9+ADX9-ADY9+ADZ9-AEA9+AEB9</f>
        <v>0</v>
      </c>
      <c r="AED9" s="463"/>
      <c r="AEE9" s="448"/>
      <c r="AEG9" s="458"/>
      <c r="AEH9" s="447"/>
      <c r="AEI9" s="447"/>
      <c r="AEJ9" s="447"/>
      <c r="AEK9" s="450">
        <f>AEG9+AEH9-AEI9+AEJ9</f>
        <v>0</v>
      </c>
      <c r="AEL9" s="447"/>
      <c r="AEM9" s="447"/>
      <c r="AEN9" s="447"/>
      <c r="AEO9" s="447"/>
      <c r="AEP9" s="447"/>
      <c r="AEQ9" s="449"/>
      <c r="AER9" s="450">
        <f>AEL9+AEM9-AEN9+AEO9-AEP9+AEQ9</f>
        <v>0</v>
      </c>
      <c r="AES9" s="463"/>
      <c r="AET9" s="448"/>
      <c r="AEV9" s="458"/>
      <c r="AEW9" s="447"/>
      <c r="AEX9" s="447"/>
      <c r="AEY9" s="447"/>
      <c r="AEZ9" s="450">
        <f>AEV9+AEW9-AEX9+AEY9</f>
        <v>0</v>
      </c>
      <c r="AFA9" s="447"/>
      <c r="AFB9" s="447"/>
      <c r="AFC9" s="447"/>
      <c r="AFD9" s="447"/>
      <c r="AFE9" s="447"/>
      <c r="AFF9" s="449"/>
      <c r="AFG9" s="450">
        <f>AFA9+AFB9-AFC9+AFD9-AFE9+AFF9</f>
        <v>0</v>
      </c>
      <c r="AFH9" s="463"/>
      <c r="AFI9" s="448"/>
      <c r="AFK9" s="458"/>
      <c r="AFL9" s="447"/>
      <c r="AFM9" s="447"/>
      <c r="AFN9" s="447"/>
      <c r="AFO9" s="450">
        <f>AFK9+AFL9-AFM9+AFN9</f>
        <v>0</v>
      </c>
      <c r="AFP9" s="447"/>
      <c r="AFQ9" s="447"/>
      <c r="AFR9" s="447"/>
      <c r="AFS9" s="447"/>
      <c r="AFT9" s="447"/>
      <c r="AFU9" s="449"/>
      <c r="AFV9" s="450">
        <f>AFP9+AFQ9-AFR9+AFS9-AFT9+AFU9</f>
        <v>0</v>
      </c>
      <c r="AFW9" s="463"/>
      <c r="AFX9" s="448"/>
      <c r="AFZ9" s="458"/>
      <c r="AGA9" s="447"/>
      <c r="AGB9" s="447"/>
      <c r="AGC9" s="447"/>
      <c r="AGD9" s="450">
        <f>AFZ9+AGA9-AGB9+AGC9</f>
        <v>0</v>
      </c>
      <c r="AGE9" s="447"/>
      <c r="AGF9" s="447"/>
      <c r="AGG9" s="447"/>
      <c r="AGH9" s="447"/>
      <c r="AGI9" s="447"/>
      <c r="AGJ9" s="449"/>
      <c r="AGK9" s="450">
        <f>AGE9+AGF9-AGG9+AGH9-AGI9+AGJ9</f>
        <v>0</v>
      </c>
      <c r="AGL9" s="463"/>
      <c r="AGM9" s="448"/>
      <c r="AGO9" s="458"/>
      <c r="AGP9" s="447"/>
      <c r="AGQ9" s="447"/>
      <c r="AGR9" s="447"/>
      <c r="AGS9" s="450">
        <f>AGO9+AGP9-AGQ9+AGR9</f>
        <v>0</v>
      </c>
      <c r="AGT9" s="447"/>
      <c r="AGU9" s="447"/>
      <c r="AGV9" s="447"/>
      <c r="AGW9" s="447"/>
      <c r="AGX9" s="447"/>
      <c r="AGY9" s="449"/>
      <c r="AGZ9" s="450">
        <f>AGT9+AGU9-AGV9+AGW9-AGX9+AGY9</f>
        <v>0</v>
      </c>
      <c r="AHA9" s="463"/>
      <c r="AHB9" s="448"/>
      <c r="AHD9" s="458"/>
      <c r="AHE9" s="447"/>
      <c r="AHF9" s="447"/>
      <c r="AHG9" s="447"/>
      <c r="AHH9" s="450">
        <f>AHD9+AHE9-AHF9+AHG9</f>
        <v>0</v>
      </c>
      <c r="AHI9" s="447"/>
      <c r="AHJ9" s="447"/>
      <c r="AHK9" s="447"/>
      <c r="AHL9" s="447"/>
      <c r="AHM9" s="447"/>
      <c r="AHN9" s="449"/>
      <c r="AHO9" s="450">
        <f>AHI9+AHJ9-AHK9+AHL9-AHM9+AHN9</f>
        <v>0</v>
      </c>
      <c r="AHP9" s="463"/>
      <c r="AHQ9" s="448"/>
      <c r="AHS9" s="458"/>
      <c r="AHT9" s="447"/>
      <c r="AHU9" s="447"/>
      <c r="AHV9" s="447"/>
      <c r="AHW9" s="450">
        <f>AHS9+AHT9-AHU9+AHV9</f>
        <v>0</v>
      </c>
      <c r="AHX9" s="447"/>
      <c r="AHY9" s="447"/>
      <c r="AHZ9" s="447"/>
      <c r="AIA9" s="447"/>
      <c r="AIB9" s="447"/>
      <c r="AIC9" s="449"/>
      <c r="AID9" s="450">
        <f>AHX9+AHY9-AHZ9+AIA9-AIB9+AIC9</f>
        <v>0</v>
      </c>
      <c r="AIE9" s="463"/>
      <c r="AIF9" s="448"/>
      <c r="AIH9" s="458"/>
      <c r="AII9" s="447"/>
      <c r="AIJ9" s="447"/>
      <c r="AIK9" s="447"/>
      <c r="AIL9" s="450">
        <f>AIH9+AII9-AIJ9+AIK9</f>
        <v>0</v>
      </c>
      <c r="AIM9" s="447"/>
      <c r="AIN9" s="447"/>
      <c r="AIO9" s="447"/>
      <c r="AIP9" s="447"/>
      <c r="AIQ9" s="447"/>
      <c r="AIR9" s="449"/>
      <c r="AIS9" s="450">
        <f>AIM9+AIN9-AIO9+AIP9-AIQ9+AIR9</f>
        <v>0</v>
      </c>
      <c r="AIT9" s="463"/>
      <c r="AIU9" s="448"/>
      <c r="AIW9" s="458"/>
      <c r="AIX9" s="447"/>
      <c r="AIY9" s="447"/>
      <c r="AIZ9" s="447"/>
      <c r="AJA9" s="450">
        <f>AIW9+AIX9-AIY9+AIZ9</f>
        <v>0</v>
      </c>
      <c r="AJB9" s="447"/>
      <c r="AJC9" s="447"/>
      <c r="AJD9" s="447"/>
      <c r="AJE9" s="447"/>
      <c r="AJF9" s="447"/>
      <c r="AJG9" s="449"/>
      <c r="AJH9" s="450">
        <f>AJB9+AJC9-AJD9+AJE9-AJF9+AJG9</f>
        <v>0</v>
      </c>
      <c r="AJI9" s="463"/>
      <c r="AJJ9" s="448"/>
      <c r="AJL9" s="458"/>
      <c r="AJM9" s="447"/>
      <c r="AJN9" s="447"/>
      <c r="AJO9" s="447"/>
      <c r="AJP9" s="450">
        <f>AJL9+AJM9-AJN9+AJO9</f>
        <v>0</v>
      </c>
      <c r="AJQ9" s="447"/>
      <c r="AJR9" s="447"/>
      <c r="AJS9" s="447"/>
      <c r="AJT9" s="447"/>
      <c r="AJU9" s="447"/>
      <c r="AJV9" s="449"/>
      <c r="AJW9" s="450">
        <f>AJQ9+AJR9-AJS9+AJT9-AJU9+AJV9</f>
        <v>0</v>
      </c>
      <c r="AJX9" s="463"/>
      <c r="AJY9" s="448"/>
      <c r="AKA9" s="458"/>
      <c r="AKB9" s="447"/>
      <c r="AKC9" s="447"/>
      <c r="AKD9" s="447"/>
      <c r="AKE9" s="450">
        <f>AKA9+AKB9-AKC9+AKD9</f>
        <v>0</v>
      </c>
      <c r="AKF9" s="447"/>
      <c r="AKG9" s="447"/>
      <c r="AKH9" s="447"/>
      <c r="AKI9" s="447"/>
      <c r="AKJ9" s="447"/>
      <c r="AKK9" s="449"/>
      <c r="AKL9" s="450">
        <f>AKF9+AKG9-AKH9+AKI9-AKJ9+AKK9</f>
        <v>0</v>
      </c>
      <c r="AKM9" s="463"/>
      <c r="AKN9" s="448"/>
      <c r="AKP9" s="458"/>
      <c r="AKQ9" s="447"/>
      <c r="AKR9" s="447"/>
      <c r="AKS9" s="447"/>
      <c r="AKT9" s="450">
        <f>AKP9+AKQ9-AKR9+AKS9</f>
        <v>0</v>
      </c>
      <c r="AKU9" s="447"/>
      <c r="AKV9" s="447"/>
      <c r="AKW9" s="447"/>
      <c r="AKX9" s="447"/>
      <c r="AKY9" s="447"/>
      <c r="AKZ9" s="449"/>
      <c r="ALA9" s="450">
        <f>AKU9+AKV9-AKW9+AKX9-AKY9+AKZ9</f>
        <v>0</v>
      </c>
      <c r="ALB9" s="463"/>
      <c r="ALC9" s="448"/>
      <c r="ALE9" s="458"/>
      <c r="ALF9" s="447"/>
      <c r="ALG9" s="447"/>
      <c r="ALH9" s="447"/>
      <c r="ALI9" s="450">
        <f>ALE9+ALF9-ALG9+ALH9</f>
        <v>0</v>
      </c>
      <c r="ALJ9" s="447"/>
      <c r="ALK9" s="447"/>
      <c r="ALL9" s="447"/>
      <c r="ALM9" s="447"/>
      <c r="ALN9" s="447"/>
      <c r="ALO9" s="449"/>
      <c r="ALP9" s="450">
        <f>ALJ9+ALK9-ALL9+ALM9-ALN9+ALO9</f>
        <v>0</v>
      </c>
      <c r="ALQ9" s="463"/>
      <c r="ALR9" s="448"/>
      <c r="ALT9" s="458"/>
      <c r="ALU9" s="447"/>
      <c r="ALV9" s="447"/>
      <c r="ALW9" s="447"/>
      <c r="ALX9" s="450">
        <f>ALT9+ALU9-ALV9+ALW9</f>
        <v>0</v>
      </c>
      <c r="ALY9" s="447"/>
      <c r="ALZ9" s="447"/>
      <c r="AMA9" s="447"/>
      <c r="AMB9" s="447"/>
      <c r="AMC9" s="447"/>
      <c r="AMD9" s="449"/>
      <c r="AME9" s="450">
        <f>ALY9+ALZ9-AMA9+AMB9-AMC9+AMD9</f>
        <v>0</v>
      </c>
      <c r="AMF9" s="463"/>
      <c r="AMG9" s="448"/>
      <c r="AMI9" s="458"/>
      <c r="AMJ9" s="447"/>
      <c r="AMK9" s="447"/>
      <c r="AML9" s="447"/>
      <c r="AMM9" s="450">
        <f>AMI9+AMJ9-AMK9+AML9</f>
        <v>0</v>
      </c>
      <c r="AMN9" s="447"/>
      <c r="AMO9" s="447"/>
      <c r="AMP9" s="447"/>
      <c r="AMQ9" s="447"/>
      <c r="AMR9" s="447"/>
      <c r="AMS9" s="449"/>
      <c r="AMT9" s="450">
        <f>AMN9+AMO9-AMP9+AMQ9-AMR9+AMS9</f>
        <v>0</v>
      </c>
      <c r="AMU9" s="463"/>
      <c r="AMV9" s="448"/>
      <c r="AMX9" s="458"/>
      <c r="AMY9" s="447"/>
      <c r="AMZ9" s="447"/>
      <c r="ANA9" s="447"/>
      <c r="ANB9" s="450">
        <f>AMX9+AMY9-AMZ9+ANA9</f>
        <v>0</v>
      </c>
      <c r="ANC9" s="447"/>
      <c r="AND9" s="447"/>
      <c r="ANE9" s="447"/>
      <c r="ANF9" s="447"/>
      <c r="ANG9" s="447"/>
      <c r="ANH9" s="449"/>
      <c r="ANI9" s="450">
        <f>ANC9+AND9-ANE9+ANF9-ANG9+ANH9</f>
        <v>0</v>
      </c>
      <c r="ANJ9" s="463"/>
      <c r="ANK9" s="448"/>
      <c r="ANM9" s="458"/>
      <c r="ANN9" s="447"/>
      <c r="ANO9" s="447"/>
      <c r="ANP9" s="447"/>
      <c r="ANQ9" s="450">
        <f>ANM9+ANN9-ANO9+ANP9</f>
        <v>0</v>
      </c>
      <c r="ANR9" s="447"/>
      <c r="ANS9" s="447"/>
      <c r="ANT9" s="447"/>
      <c r="ANU9" s="447"/>
      <c r="ANV9" s="447"/>
      <c r="ANW9" s="449"/>
      <c r="ANX9" s="450">
        <f>ANR9+ANS9-ANT9+ANU9-ANV9+ANW9</f>
        <v>0</v>
      </c>
      <c r="ANY9" s="463"/>
      <c r="ANZ9" s="448"/>
      <c r="AOB9" s="458"/>
      <c r="AOC9" s="447"/>
      <c r="AOD9" s="447"/>
      <c r="AOE9" s="447"/>
      <c r="AOF9" s="450">
        <f>AOB9+AOC9-AOD9+AOE9</f>
        <v>0</v>
      </c>
      <c r="AOG9" s="447"/>
      <c r="AOH9" s="447"/>
      <c r="AOI9" s="447"/>
      <c r="AOJ9" s="447"/>
      <c r="AOK9" s="447"/>
      <c r="AOL9" s="449"/>
      <c r="AOM9" s="450">
        <f>AOG9+AOH9-AOI9+AOJ9-AOK9+AOL9</f>
        <v>0</v>
      </c>
      <c r="AON9" s="463"/>
      <c r="AOO9" s="448"/>
      <c r="AOQ9" s="458"/>
      <c r="AOR9" s="447"/>
      <c r="AOS9" s="447"/>
      <c r="AOT9" s="447"/>
      <c r="AOU9" s="450">
        <f>AOQ9+AOR9-AOS9+AOT9</f>
        <v>0</v>
      </c>
      <c r="AOV9" s="447"/>
      <c r="AOW9" s="447"/>
      <c r="AOX9" s="447"/>
      <c r="AOY9" s="447"/>
      <c r="AOZ9" s="447"/>
      <c r="APA9" s="449"/>
      <c r="APB9" s="450">
        <f>AOV9+AOW9-AOX9+AOY9-AOZ9+APA9</f>
        <v>0</v>
      </c>
      <c r="APC9" s="463"/>
      <c r="APD9" s="448"/>
      <c r="APF9" s="458"/>
      <c r="APG9" s="447"/>
      <c r="APH9" s="447"/>
      <c r="API9" s="447"/>
      <c r="APJ9" s="450">
        <f>APF9+APG9-APH9+API9</f>
        <v>0</v>
      </c>
      <c r="APK9" s="447"/>
      <c r="APL9" s="447"/>
      <c r="APM9" s="447"/>
      <c r="APN9" s="447"/>
      <c r="APO9" s="447"/>
      <c r="APP9" s="449"/>
      <c r="APQ9" s="450">
        <f>APK9+APL9-APM9+APN9-APO9+APP9</f>
        <v>0</v>
      </c>
      <c r="APR9" s="463"/>
      <c r="APS9" s="448"/>
      <c r="APU9" s="458"/>
      <c r="APV9" s="447"/>
      <c r="APW9" s="447"/>
      <c r="APX9" s="447"/>
      <c r="APY9" s="450">
        <f>APU9+APV9-APW9+APX9</f>
        <v>0</v>
      </c>
      <c r="APZ9" s="447"/>
      <c r="AQA9" s="447"/>
      <c r="AQB9" s="447"/>
      <c r="AQC9" s="447"/>
      <c r="AQD9" s="447"/>
      <c r="AQE9" s="449"/>
      <c r="AQF9" s="450">
        <f>APZ9+AQA9-AQB9+AQC9-AQD9+AQE9</f>
        <v>0</v>
      </c>
      <c r="AQG9" s="463"/>
      <c r="AQH9" s="448"/>
      <c r="AQJ9" s="458"/>
      <c r="AQK9" s="447"/>
      <c r="AQL9" s="447"/>
      <c r="AQM9" s="447"/>
      <c r="AQN9" s="450">
        <f>AQJ9+AQK9-AQL9+AQM9</f>
        <v>0</v>
      </c>
      <c r="AQO9" s="447"/>
      <c r="AQP9" s="447"/>
      <c r="AQQ9" s="447"/>
      <c r="AQR9" s="447"/>
      <c r="AQS9" s="447"/>
      <c r="AQT9" s="449"/>
      <c r="AQU9" s="450">
        <f>AQO9+AQP9-AQQ9+AQR9-AQS9+AQT9</f>
        <v>0</v>
      </c>
      <c r="AQV9" s="463"/>
      <c r="AQW9" s="448"/>
      <c r="AQY9" s="458"/>
      <c r="AQZ9" s="447"/>
      <c r="ARA9" s="447"/>
      <c r="ARB9" s="447"/>
      <c r="ARC9" s="450">
        <f>AQY9+AQZ9-ARA9+ARB9</f>
        <v>0</v>
      </c>
      <c r="ARD9" s="447"/>
      <c r="ARE9" s="447"/>
      <c r="ARF9" s="447"/>
      <c r="ARG9" s="447"/>
      <c r="ARH9" s="447"/>
      <c r="ARI9" s="449"/>
      <c r="ARJ9" s="450">
        <f>ARD9+ARE9-ARF9+ARG9-ARH9+ARI9</f>
        <v>0</v>
      </c>
      <c r="ARK9" s="463"/>
      <c r="ARL9" s="448"/>
      <c r="ARN9" s="458"/>
      <c r="ARO9" s="447"/>
      <c r="ARP9" s="447"/>
      <c r="ARQ9" s="447"/>
      <c r="ARR9" s="450">
        <f>ARN9+ARO9-ARP9+ARQ9</f>
        <v>0</v>
      </c>
      <c r="ARS9" s="447"/>
      <c r="ART9" s="447"/>
      <c r="ARU9" s="447"/>
      <c r="ARV9" s="447"/>
      <c r="ARW9" s="447"/>
      <c r="ARX9" s="449"/>
      <c r="ARY9" s="450">
        <f>ARS9+ART9-ARU9+ARV9-ARW9+ARX9</f>
        <v>0</v>
      </c>
      <c r="ARZ9" s="463"/>
      <c r="ASA9" s="448"/>
      <c r="ASC9" s="458"/>
      <c r="ASD9" s="447"/>
      <c r="ASE9" s="447"/>
      <c r="ASF9" s="447"/>
      <c r="ASG9" s="450">
        <f>ASC9+ASD9-ASE9+ASF9</f>
        <v>0</v>
      </c>
      <c r="ASH9" s="447"/>
      <c r="ASI9" s="447"/>
      <c r="ASJ9" s="447"/>
      <c r="ASK9" s="447"/>
      <c r="ASL9" s="447"/>
      <c r="ASM9" s="449"/>
      <c r="ASN9" s="450">
        <f>ASH9+ASI9-ASJ9+ASK9-ASL9+ASM9</f>
        <v>0</v>
      </c>
      <c r="ASO9" s="463"/>
      <c r="ASP9" s="448"/>
      <c r="ASR9" s="458"/>
      <c r="ASS9" s="447"/>
      <c r="AST9" s="447"/>
      <c r="ASU9" s="447"/>
      <c r="ASV9" s="450">
        <f>ASR9+ASS9-AST9+ASU9</f>
        <v>0</v>
      </c>
      <c r="ASW9" s="447"/>
      <c r="ASX9" s="447"/>
      <c r="ASY9" s="447"/>
      <c r="ASZ9" s="447"/>
      <c r="ATA9" s="447"/>
      <c r="ATB9" s="449"/>
      <c r="ATC9" s="450">
        <f>ASW9+ASX9-ASY9+ASZ9-ATA9+ATB9</f>
        <v>0</v>
      </c>
      <c r="ATD9" s="463"/>
      <c r="ATE9" s="448"/>
      <c r="ATG9" s="458"/>
      <c r="ATH9" s="447"/>
      <c r="ATI9" s="447"/>
      <c r="ATJ9" s="447"/>
      <c r="ATK9" s="450">
        <f>ATG9+ATH9-ATI9+ATJ9</f>
        <v>0</v>
      </c>
      <c r="ATL9" s="447"/>
      <c r="ATM9" s="447"/>
      <c r="ATN9" s="447"/>
      <c r="ATO9" s="447"/>
      <c r="ATP9" s="447"/>
      <c r="ATQ9" s="449"/>
      <c r="ATR9" s="450">
        <f>ATL9+ATM9-ATN9+ATO9-ATP9+ATQ9</f>
        <v>0</v>
      </c>
      <c r="ATS9" s="463"/>
      <c r="ATT9" s="448"/>
      <c r="ATV9" s="458"/>
      <c r="ATW9" s="447"/>
      <c r="ATX9" s="447"/>
      <c r="ATY9" s="447"/>
      <c r="ATZ9" s="450">
        <f>ATV9+ATW9-ATX9+ATY9</f>
        <v>0</v>
      </c>
      <c r="AUA9" s="447"/>
      <c r="AUB9" s="447"/>
      <c r="AUC9" s="447"/>
      <c r="AUD9" s="447"/>
      <c r="AUE9" s="447"/>
      <c r="AUF9" s="449"/>
      <c r="AUG9" s="450">
        <f>AUA9+AUB9-AUC9+AUD9-AUE9+AUF9</f>
        <v>0</v>
      </c>
      <c r="AUH9" s="463"/>
      <c r="AUI9" s="448"/>
      <c r="AUK9" s="458"/>
      <c r="AUL9" s="447"/>
      <c r="AUM9" s="447"/>
      <c r="AUN9" s="447"/>
      <c r="AUO9" s="450">
        <f>AUK9+AUL9-AUM9+AUN9</f>
        <v>0</v>
      </c>
      <c r="AUP9" s="447"/>
      <c r="AUQ9" s="447"/>
      <c r="AUR9" s="447"/>
      <c r="AUS9" s="447"/>
      <c r="AUT9" s="447"/>
      <c r="AUU9" s="449"/>
      <c r="AUV9" s="450">
        <f>AUP9+AUQ9-AUR9+AUS9-AUT9+AUU9</f>
        <v>0</v>
      </c>
      <c r="AUW9" s="463"/>
      <c r="AUX9" s="448"/>
      <c r="AUZ9" s="458"/>
      <c r="AVA9" s="447"/>
      <c r="AVB9" s="447"/>
      <c r="AVC9" s="447"/>
      <c r="AVD9" s="450">
        <f>AUZ9+AVA9-AVB9+AVC9</f>
        <v>0</v>
      </c>
      <c r="AVE9" s="447"/>
      <c r="AVF9" s="447"/>
      <c r="AVG9" s="447"/>
      <c r="AVH9" s="447"/>
      <c r="AVI9" s="447"/>
      <c r="AVJ9" s="449"/>
      <c r="AVK9" s="450">
        <f>AVE9+AVF9-AVG9+AVH9-AVI9+AVJ9</f>
        <v>0</v>
      </c>
      <c r="AVL9" s="463"/>
      <c r="AVM9" s="448"/>
      <c r="AVO9" s="458"/>
      <c r="AVP9" s="447"/>
      <c r="AVQ9" s="447"/>
      <c r="AVR9" s="447"/>
      <c r="AVS9" s="450">
        <f>AVO9+AVP9-AVQ9+AVR9</f>
        <v>0</v>
      </c>
      <c r="AVT9" s="447"/>
      <c r="AVU9" s="447"/>
      <c r="AVV9" s="447"/>
      <c r="AVW9" s="447"/>
      <c r="AVX9" s="447"/>
      <c r="AVY9" s="449"/>
      <c r="AVZ9" s="450">
        <f>AVT9+AVU9-AVV9+AVW9-AVX9+AVY9</f>
        <v>0</v>
      </c>
      <c r="AWA9" s="463"/>
      <c r="AWB9" s="448"/>
      <c r="AWD9" s="458"/>
      <c r="AWE9" s="447"/>
      <c r="AWF9" s="447"/>
      <c r="AWG9" s="447"/>
      <c r="AWH9" s="450">
        <f>AWD9+AWE9-AWF9+AWG9</f>
        <v>0</v>
      </c>
      <c r="AWI9" s="447"/>
      <c r="AWJ9" s="447"/>
      <c r="AWK9" s="447"/>
      <c r="AWL9" s="447"/>
      <c r="AWM9" s="447"/>
      <c r="AWN9" s="449"/>
      <c r="AWO9" s="450">
        <f>AWI9+AWJ9-AWK9+AWL9-AWM9+AWN9</f>
        <v>0</v>
      </c>
      <c r="AWP9" s="463"/>
      <c r="AWQ9" s="448"/>
      <c r="AWS9" s="458"/>
      <c r="AWT9" s="447"/>
      <c r="AWU9" s="447"/>
      <c r="AWV9" s="447"/>
      <c r="AWW9" s="450">
        <f>AWS9+AWT9-AWU9+AWV9</f>
        <v>0</v>
      </c>
      <c r="AWX9" s="447"/>
      <c r="AWY9" s="447"/>
      <c r="AWZ9" s="447"/>
      <c r="AXA9" s="447"/>
      <c r="AXB9" s="447"/>
      <c r="AXC9" s="449"/>
      <c r="AXD9" s="450">
        <f>AWX9+AWY9-AWZ9+AXA9-AXB9+AXC9</f>
        <v>0</v>
      </c>
      <c r="AXE9" s="463"/>
      <c r="AXF9" s="448"/>
      <c r="AXH9" s="458"/>
      <c r="AXI9" s="447"/>
      <c r="AXJ9" s="447"/>
      <c r="AXK9" s="447"/>
      <c r="AXL9" s="450">
        <f>AXH9+AXI9-AXJ9+AXK9</f>
        <v>0</v>
      </c>
      <c r="AXM9" s="447"/>
      <c r="AXN9" s="447"/>
      <c r="AXO9" s="447"/>
      <c r="AXP9" s="447"/>
      <c r="AXQ9" s="447"/>
      <c r="AXR9" s="449"/>
      <c r="AXS9" s="450">
        <f>AXM9+AXN9-AXO9+AXP9-AXQ9+AXR9</f>
        <v>0</v>
      </c>
      <c r="AXT9" s="463"/>
      <c r="AXU9" s="448"/>
      <c r="AXW9" s="458"/>
      <c r="AXX9" s="447"/>
      <c r="AXY9" s="447"/>
      <c r="AXZ9" s="447"/>
      <c r="AYA9" s="450">
        <f>AXW9+AXX9-AXY9+AXZ9</f>
        <v>0</v>
      </c>
      <c r="AYB9" s="447"/>
      <c r="AYC9" s="447"/>
      <c r="AYD9" s="447"/>
      <c r="AYE9" s="447"/>
      <c r="AYF9" s="447"/>
      <c r="AYG9" s="449"/>
      <c r="AYH9" s="450">
        <f>AYB9+AYC9-AYD9+AYE9-AYF9+AYG9</f>
        <v>0</v>
      </c>
      <c r="AYI9" s="463"/>
      <c r="AYJ9" s="448"/>
      <c r="AYL9" s="458"/>
      <c r="AYM9" s="447"/>
      <c r="AYN9" s="447"/>
      <c r="AYO9" s="447"/>
      <c r="AYP9" s="450">
        <f>AYL9+AYM9-AYN9+AYO9</f>
        <v>0</v>
      </c>
      <c r="AYQ9" s="447"/>
      <c r="AYR9" s="447"/>
      <c r="AYS9" s="447"/>
      <c r="AYT9" s="447"/>
      <c r="AYU9" s="447"/>
      <c r="AYV9" s="449"/>
      <c r="AYW9" s="450">
        <f>AYQ9+AYR9-AYS9+AYT9-AYU9+AYV9</f>
        <v>0</v>
      </c>
      <c r="AYX9" s="463"/>
      <c r="AYY9" s="448"/>
      <c r="AZA9" s="458"/>
      <c r="AZB9" s="447"/>
      <c r="AZC9" s="447"/>
      <c r="AZD9" s="447"/>
      <c r="AZE9" s="450">
        <f>AZA9+AZB9-AZC9+AZD9</f>
        <v>0</v>
      </c>
      <c r="AZF9" s="447"/>
      <c r="AZG9" s="447"/>
      <c r="AZH9" s="447"/>
      <c r="AZI9" s="447"/>
      <c r="AZJ9" s="447"/>
      <c r="AZK9" s="449"/>
      <c r="AZL9" s="450">
        <f>AZF9+AZG9-AZH9+AZI9-AZJ9+AZK9</f>
        <v>0</v>
      </c>
      <c r="AZM9" s="463"/>
      <c r="AZN9" s="448"/>
      <c r="AZP9" s="458"/>
      <c r="AZQ9" s="447"/>
      <c r="AZR9" s="447"/>
      <c r="AZS9" s="447"/>
      <c r="AZT9" s="450">
        <f>AZP9+AZQ9-AZR9+AZS9</f>
        <v>0</v>
      </c>
      <c r="AZU9" s="447"/>
      <c r="AZV9" s="447"/>
      <c r="AZW9" s="447"/>
      <c r="AZX9" s="447"/>
      <c r="AZY9" s="447"/>
      <c r="AZZ9" s="449"/>
      <c r="BAA9" s="450">
        <f>AZU9+AZV9-AZW9+AZX9-AZY9+AZZ9</f>
        <v>0</v>
      </c>
      <c r="BAB9" s="463"/>
      <c r="BAC9" s="448"/>
      <c r="BAE9" s="458"/>
      <c r="BAF9" s="447"/>
      <c r="BAG9" s="447"/>
      <c r="BAH9" s="447"/>
      <c r="BAI9" s="450">
        <f>BAE9+BAF9-BAG9+BAH9</f>
        <v>0</v>
      </c>
      <c r="BAJ9" s="447"/>
      <c r="BAK9" s="447"/>
      <c r="BAL9" s="447"/>
      <c r="BAM9" s="447"/>
      <c r="BAN9" s="447"/>
      <c r="BAO9" s="449"/>
      <c r="BAP9" s="450">
        <f>BAJ9+BAK9-BAL9+BAM9-BAN9+BAO9</f>
        <v>0</v>
      </c>
      <c r="BAQ9" s="463"/>
      <c r="BAR9" s="448"/>
      <c r="BAT9" s="458"/>
      <c r="BAU9" s="447"/>
      <c r="BAV9" s="447"/>
      <c r="BAW9" s="447"/>
      <c r="BAX9" s="450">
        <f>BAT9+BAU9-BAV9+BAW9</f>
        <v>0</v>
      </c>
      <c r="BAY9" s="447"/>
      <c r="BAZ9" s="447"/>
      <c r="BBA9" s="447"/>
      <c r="BBB9" s="447"/>
      <c r="BBC9" s="447"/>
      <c r="BBD9" s="449"/>
      <c r="BBE9" s="450">
        <f>BAY9+BAZ9-BBA9+BBB9-BBC9+BBD9</f>
        <v>0</v>
      </c>
      <c r="BBF9" s="463"/>
      <c r="BBG9" s="448"/>
      <c r="BBI9" s="458"/>
      <c r="BBJ9" s="447"/>
      <c r="BBK9" s="447"/>
      <c r="BBL9" s="447"/>
      <c r="BBM9" s="450">
        <f>BBI9+BBJ9-BBK9+BBL9</f>
        <v>0</v>
      </c>
      <c r="BBN9" s="447"/>
      <c r="BBO9" s="447"/>
      <c r="BBP9" s="447"/>
      <c r="BBQ9" s="447"/>
      <c r="BBR9" s="447"/>
      <c r="BBS9" s="449"/>
      <c r="BBT9" s="450">
        <f>BBN9+BBO9-BBP9+BBQ9-BBR9+BBS9</f>
        <v>0</v>
      </c>
      <c r="BBU9" s="463"/>
      <c r="BBV9" s="448"/>
      <c r="BBX9" s="458"/>
      <c r="BBY9" s="447"/>
      <c r="BBZ9" s="447"/>
      <c r="BCA9" s="447"/>
      <c r="BCB9" s="450">
        <f>BBX9+BBY9-BBZ9+BCA9</f>
        <v>0</v>
      </c>
      <c r="BCC9" s="447"/>
      <c r="BCD9" s="447"/>
      <c r="BCE9" s="447"/>
      <c r="BCF9" s="447"/>
      <c r="BCG9" s="447"/>
      <c r="BCH9" s="449"/>
      <c r="BCI9" s="450">
        <f>BCC9+BCD9-BCE9+BCF9-BCG9+BCH9</f>
        <v>0</v>
      </c>
      <c r="BCJ9" s="463"/>
      <c r="BCK9" s="448"/>
      <c r="BCM9" s="458"/>
      <c r="BCN9" s="447"/>
      <c r="BCO9" s="447"/>
      <c r="BCP9" s="447"/>
      <c r="BCQ9" s="450">
        <f>BCM9+BCN9-BCO9+BCP9</f>
        <v>0</v>
      </c>
      <c r="BCR9" s="447"/>
      <c r="BCS9" s="447"/>
      <c r="BCT9" s="447"/>
      <c r="BCU9" s="447"/>
      <c r="BCV9" s="447"/>
      <c r="BCW9" s="449"/>
      <c r="BCX9" s="450">
        <f>BCR9+BCS9-BCT9+BCU9-BCV9+BCW9</f>
        <v>0</v>
      </c>
      <c r="BCY9" s="463"/>
      <c r="BCZ9" s="448"/>
      <c r="BDB9" s="458"/>
      <c r="BDC9" s="447"/>
      <c r="BDD9" s="447"/>
      <c r="BDE9" s="447"/>
      <c r="BDF9" s="450">
        <f>BDB9+BDC9-BDD9+BDE9</f>
        <v>0</v>
      </c>
      <c r="BDG9" s="447"/>
      <c r="BDH9" s="447"/>
      <c r="BDI9" s="447"/>
      <c r="BDJ9" s="447"/>
      <c r="BDK9" s="447"/>
      <c r="BDL9" s="449"/>
      <c r="BDM9" s="450">
        <f>BDG9+BDH9-BDI9+BDJ9-BDK9+BDL9</f>
        <v>0</v>
      </c>
      <c r="BDN9" s="463"/>
      <c r="BDO9" s="448"/>
      <c r="BDQ9" s="458"/>
      <c r="BDR9" s="447"/>
      <c r="BDS9" s="447"/>
      <c r="BDT9" s="447"/>
      <c r="BDU9" s="450">
        <f>BDQ9+BDR9-BDS9+BDT9</f>
        <v>0</v>
      </c>
      <c r="BDV9" s="447"/>
      <c r="BDW9" s="447"/>
      <c r="BDX9" s="447"/>
      <c r="BDY9" s="447"/>
      <c r="BDZ9" s="447"/>
      <c r="BEA9" s="449"/>
      <c r="BEB9" s="450">
        <f>BDV9+BDW9-BDX9+BDY9-BDZ9+BEA9</f>
        <v>0</v>
      </c>
      <c r="BEC9" s="463"/>
      <c r="BED9" s="448"/>
      <c r="BEF9" s="458"/>
      <c r="BEG9" s="447"/>
      <c r="BEH9" s="447"/>
      <c r="BEI9" s="447"/>
      <c r="BEJ9" s="450">
        <f>BEF9+BEG9-BEH9+BEI9</f>
        <v>0</v>
      </c>
      <c r="BEK9" s="447"/>
      <c r="BEL9" s="447"/>
      <c r="BEM9" s="447"/>
      <c r="BEN9" s="447"/>
      <c r="BEO9" s="447"/>
      <c r="BEP9" s="449"/>
      <c r="BEQ9" s="450">
        <f>BEK9+BEL9-BEM9+BEN9-BEO9+BEP9</f>
        <v>0</v>
      </c>
      <c r="BER9" s="463"/>
      <c r="BES9" s="448"/>
      <c r="BEU9" s="458"/>
      <c r="BEV9" s="447"/>
      <c r="BEW9" s="447"/>
      <c r="BEX9" s="447"/>
      <c r="BEY9" s="450">
        <f>BEU9+BEV9-BEW9+BEX9</f>
        <v>0</v>
      </c>
      <c r="BEZ9" s="447"/>
      <c r="BFA9" s="447"/>
      <c r="BFB9" s="447"/>
      <c r="BFC9" s="447"/>
      <c r="BFD9" s="447"/>
      <c r="BFE9" s="449"/>
      <c r="BFF9" s="450">
        <f>BEZ9+BFA9-BFB9+BFC9-BFD9+BFE9</f>
        <v>0</v>
      </c>
      <c r="BFG9" s="463"/>
      <c r="BFH9" s="448"/>
      <c r="BFJ9" s="458"/>
      <c r="BFK9" s="447"/>
      <c r="BFL9" s="447"/>
      <c r="BFM9" s="447"/>
      <c r="BFN9" s="450">
        <f>BFJ9+BFK9-BFL9+BFM9</f>
        <v>0</v>
      </c>
      <c r="BFO9" s="447"/>
      <c r="BFP9" s="447"/>
      <c r="BFQ9" s="447"/>
      <c r="BFR9" s="447"/>
      <c r="BFS9" s="447"/>
      <c r="BFT9" s="449"/>
      <c r="BFU9" s="450">
        <f>BFO9+BFP9-BFQ9+BFR9-BFS9+BFT9</f>
        <v>0</v>
      </c>
      <c r="BFV9" s="463"/>
      <c r="BFW9" s="448"/>
      <c r="BFY9" s="458"/>
      <c r="BFZ9" s="447"/>
      <c r="BGA9" s="447"/>
      <c r="BGB9" s="447"/>
      <c r="BGC9" s="450">
        <f>BFY9+BFZ9-BGA9+BGB9</f>
        <v>0</v>
      </c>
      <c r="BGD9" s="447"/>
      <c r="BGE9" s="447"/>
      <c r="BGF9" s="447"/>
      <c r="BGG9" s="447"/>
      <c r="BGH9" s="447"/>
      <c r="BGI9" s="449"/>
      <c r="BGJ9" s="450">
        <f>BGD9+BGE9-BGF9+BGG9-BGH9+BGI9</f>
        <v>0</v>
      </c>
      <c r="BGK9" s="463"/>
      <c r="BGL9" s="448"/>
      <c r="BGN9" s="458"/>
      <c r="BGO9" s="447"/>
      <c r="BGP9" s="447"/>
      <c r="BGQ9" s="447"/>
      <c r="BGR9" s="450">
        <f>BGN9+BGO9-BGP9+BGQ9</f>
        <v>0</v>
      </c>
      <c r="BGS9" s="447"/>
      <c r="BGT9" s="447"/>
      <c r="BGU9" s="447"/>
      <c r="BGV9" s="447"/>
      <c r="BGW9" s="447"/>
      <c r="BGX9" s="449"/>
      <c r="BGY9" s="450">
        <f>BGS9+BGT9-BGU9+BGV9-BGW9+BGX9</f>
        <v>0</v>
      </c>
      <c r="BGZ9" s="463"/>
      <c r="BHA9" s="448"/>
      <c r="BHC9" s="458"/>
      <c r="BHD9" s="447"/>
      <c r="BHE9" s="447"/>
      <c r="BHF9" s="447"/>
      <c r="BHG9" s="450">
        <f>BHC9+BHD9-BHE9+BHF9</f>
        <v>0</v>
      </c>
      <c r="BHH9" s="447"/>
      <c r="BHI9" s="447"/>
      <c r="BHJ9" s="447"/>
      <c r="BHK9" s="447"/>
      <c r="BHL9" s="447"/>
      <c r="BHM9" s="449"/>
      <c r="BHN9" s="450">
        <f>BHH9+BHI9-BHJ9+BHK9-BHL9+BHM9</f>
        <v>0</v>
      </c>
      <c r="BHO9" s="463"/>
      <c r="BHP9" s="448"/>
      <c r="BHR9" s="458"/>
      <c r="BHS9" s="447"/>
      <c r="BHT9" s="447"/>
      <c r="BHU9" s="447"/>
      <c r="BHV9" s="450">
        <f>BHR9+BHS9-BHT9+BHU9</f>
        <v>0</v>
      </c>
      <c r="BHW9" s="447"/>
      <c r="BHX9" s="447"/>
      <c r="BHY9" s="447"/>
      <c r="BHZ9" s="447"/>
      <c r="BIA9" s="447"/>
      <c r="BIB9" s="449"/>
      <c r="BIC9" s="450">
        <f>BHW9+BHX9-BHY9+BHZ9-BIA9+BIB9</f>
        <v>0</v>
      </c>
      <c r="BID9" s="463"/>
      <c r="BIE9" s="448"/>
      <c r="BIG9" s="458"/>
      <c r="BIH9" s="447"/>
      <c r="BII9" s="447"/>
      <c r="BIJ9" s="447"/>
      <c r="BIK9" s="450">
        <f>BIG9+BIH9-BII9+BIJ9</f>
        <v>0</v>
      </c>
      <c r="BIL9" s="447"/>
      <c r="BIM9" s="447"/>
      <c r="BIN9" s="447"/>
      <c r="BIO9" s="447"/>
      <c r="BIP9" s="447"/>
      <c r="BIQ9" s="449"/>
      <c r="BIR9" s="450">
        <f>BIL9+BIM9-BIN9+BIO9-BIP9+BIQ9</f>
        <v>0</v>
      </c>
      <c r="BIS9" s="463"/>
      <c r="BIT9" s="448"/>
      <c r="BIV9" s="458"/>
      <c r="BIW9" s="447"/>
      <c r="BIX9" s="447"/>
      <c r="BIY9" s="447"/>
      <c r="BIZ9" s="450">
        <f>BIV9+BIW9-BIX9+BIY9</f>
        <v>0</v>
      </c>
      <c r="BJA9" s="447"/>
      <c r="BJB9" s="447"/>
      <c r="BJC9" s="447"/>
      <c r="BJD9" s="447"/>
      <c r="BJE9" s="447"/>
      <c r="BJF9" s="449"/>
      <c r="BJG9" s="450">
        <f>BJA9+BJB9-BJC9+BJD9-BJE9+BJF9</f>
        <v>0</v>
      </c>
      <c r="BJH9" s="463"/>
      <c r="BJI9" s="448"/>
      <c r="BJK9" s="458"/>
      <c r="BJL9" s="447"/>
      <c r="BJM9" s="447"/>
      <c r="BJN9" s="447"/>
      <c r="BJO9" s="450">
        <f>BJK9+BJL9-BJM9+BJN9</f>
        <v>0</v>
      </c>
      <c r="BJP9" s="447"/>
      <c r="BJQ9" s="447"/>
      <c r="BJR9" s="447"/>
      <c r="BJS9" s="447"/>
      <c r="BJT9" s="447"/>
      <c r="BJU9" s="449"/>
      <c r="BJV9" s="450">
        <f>BJP9+BJQ9-BJR9+BJS9-BJT9+BJU9</f>
        <v>0</v>
      </c>
      <c r="BJW9" s="463"/>
      <c r="BJX9" s="448"/>
      <c r="BJZ9" s="458"/>
      <c r="BKA9" s="447"/>
      <c r="BKB9" s="447"/>
      <c r="BKC9" s="447"/>
      <c r="BKD9" s="450">
        <f>BJZ9+BKA9-BKB9+BKC9</f>
        <v>0</v>
      </c>
      <c r="BKE9" s="447"/>
      <c r="BKF9" s="447"/>
      <c r="BKG9" s="447"/>
      <c r="BKH9" s="447"/>
      <c r="BKI9" s="447"/>
      <c r="BKJ9" s="449"/>
      <c r="BKK9" s="450">
        <f>BKE9+BKF9-BKG9+BKH9-BKI9+BKJ9</f>
        <v>0</v>
      </c>
      <c r="BKL9" s="463"/>
      <c r="BKM9" s="448"/>
      <c r="BKO9" s="458"/>
      <c r="BKP9" s="447"/>
      <c r="BKQ9" s="447"/>
      <c r="BKR9" s="447"/>
      <c r="BKS9" s="450">
        <f>BKO9+BKP9-BKQ9+BKR9</f>
        <v>0</v>
      </c>
      <c r="BKT9" s="447"/>
      <c r="BKU9" s="447"/>
      <c r="BKV9" s="447"/>
      <c r="BKW9" s="447"/>
      <c r="BKX9" s="447"/>
      <c r="BKY9" s="449"/>
      <c r="BKZ9" s="450">
        <f>BKT9+BKU9-BKV9+BKW9-BKX9+BKY9</f>
        <v>0</v>
      </c>
      <c r="BLA9" s="463"/>
      <c r="BLB9" s="448"/>
      <c r="BLD9" s="458"/>
      <c r="BLE9" s="447"/>
      <c r="BLF9" s="447"/>
      <c r="BLG9" s="447"/>
      <c r="BLH9" s="450">
        <f>BLD9+BLE9-BLF9+BLG9</f>
        <v>0</v>
      </c>
      <c r="BLI9" s="447"/>
      <c r="BLJ9" s="447"/>
      <c r="BLK9" s="447"/>
      <c r="BLL9" s="447"/>
      <c r="BLM9" s="447"/>
      <c r="BLN9" s="449"/>
      <c r="BLO9" s="450">
        <f>BLI9+BLJ9-BLK9+BLL9-BLM9+BLN9</f>
        <v>0</v>
      </c>
      <c r="BLP9" s="463"/>
      <c r="BLQ9" s="448"/>
      <c r="BLS9" s="458"/>
      <c r="BLT9" s="447"/>
      <c r="BLU9" s="447"/>
      <c r="BLV9" s="447"/>
      <c r="BLW9" s="450">
        <f>BLS9+BLT9-BLU9+BLV9</f>
        <v>0</v>
      </c>
      <c r="BLX9" s="447"/>
      <c r="BLY9" s="447"/>
      <c r="BLZ9" s="447"/>
      <c r="BMA9" s="447"/>
      <c r="BMB9" s="447"/>
      <c r="BMC9" s="449"/>
      <c r="BMD9" s="450">
        <f>BLX9+BLY9-BLZ9+BMA9-BMB9+BMC9</f>
        <v>0</v>
      </c>
      <c r="BME9" s="463"/>
      <c r="BMF9" s="448"/>
      <c r="BMH9" s="458"/>
      <c r="BMI9" s="447"/>
      <c r="BMJ9" s="447"/>
      <c r="BMK9" s="447"/>
      <c r="BML9" s="450">
        <f>BMH9+BMI9-BMJ9+BMK9</f>
        <v>0</v>
      </c>
      <c r="BMM9" s="447"/>
      <c r="BMN9" s="447"/>
      <c r="BMO9" s="447"/>
      <c r="BMP9" s="447"/>
      <c r="BMQ9" s="447"/>
      <c r="BMR9" s="449"/>
      <c r="BMS9" s="450">
        <f>BMM9+BMN9-BMO9+BMP9-BMQ9+BMR9</f>
        <v>0</v>
      </c>
      <c r="BMT9" s="463"/>
      <c r="BMU9" s="448"/>
      <c r="BMW9" s="458"/>
      <c r="BMX9" s="447"/>
      <c r="BMY9" s="447"/>
      <c r="BMZ9" s="447"/>
      <c r="BNA9" s="450">
        <f>BMW9+BMX9-BMY9+BMZ9</f>
        <v>0</v>
      </c>
      <c r="BNB9" s="447"/>
      <c r="BNC9" s="447"/>
      <c r="BND9" s="447"/>
      <c r="BNE9" s="447"/>
      <c r="BNF9" s="447"/>
      <c r="BNG9" s="449"/>
      <c r="BNH9" s="450">
        <f>BNB9+BNC9-BND9+BNE9-BNF9+BNG9</f>
        <v>0</v>
      </c>
      <c r="BNI9" s="463"/>
      <c r="BNJ9" s="448"/>
      <c r="BNL9" s="458"/>
      <c r="BNM9" s="447"/>
      <c r="BNN9" s="447"/>
      <c r="BNO9" s="447"/>
      <c r="BNP9" s="450">
        <f>BNL9+BNM9-BNN9+BNO9</f>
        <v>0</v>
      </c>
      <c r="BNQ9" s="447"/>
      <c r="BNR9" s="447"/>
      <c r="BNS9" s="447"/>
      <c r="BNT9" s="447"/>
      <c r="BNU9" s="447"/>
      <c r="BNV9" s="449"/>
      <c r="BNW9" s="450">
        <f>BNQ9+BNR9-BNS9+BNT9-BNU9+BNV9</f>
        <v>0</v>
      </c>
      <c r="BNX9" s="463"/>
      <c r="BNY9" s="448"/>
      <c r="BOA9" s="458"/>
      <c r="BOB9" s="447"/>
      <c r="BOC9" s="447"/>
      <c r="BOD9" s="447"/>
      <c r="BOE9" s="450">
        <f>BOA9+BOB9-BOC9+BOD9</f>
        <v>0</v>
      </c>
      <c r="BOF9" s="447"/>
      <c r="BOG9" s="447"/>
      <c r="BOH9" s="447"/>
      <c r="BOI9" s="447"/>
      <c r="BOJ9" s="447"/>
      <c r="BOK9" s="449"/>
      <c r="BOL9" s="450">
        <f>BOF9+BOG9-BOH9+BOI9-BOJ9+BOK9</f>
        <v>0</v>
      </c>
      <c r="BOM9" s="463"/>
      <c r="BON9" s="448"/>
      <c r="BOP9" s="458"/>
      <c r="BOQ9" s="447"/>
      <c r="BOR9" s="447"/>
      <c r="BOS9" s="447"/>
      <c r="BOT9" s="450">
        <f>BOP9+BOQ9-BOR9+BOS9</f>
        <v>0</v>
      </c>
      <c r="BOU9" s="447"/>
      <c r="BOV9" s="447"/>
      <c r="BOW9" s="447"/>
      <c r="BOX9" s="447"/>
      <c r="BOY9" s="447"/>
      <c r="BOZ9" s="449"/>
      <c r="BPA9" s="450">
        <f>BOU9+BOV9-BOW9+BOX9-BOY9+BOZ9</f>
        <v>0</v>
      </c>
      <c r="BPB9" s="463"/>
      <c r="BPC9" s="448"/>
      <c r="BPE9" s="458"/>
      <c r="BPF9" s="447"/>
      <c r="BPG9" s="447"/>
      <c r="BPH9" s="447"/>
      <c r="BPI9" s="450">
        <f>BPE9+BPF9-BPG9+BPH9</f>
        <v>0</v>
      </c>
      <c r="BPJ9" s="447"/>
      <c r="BPK9" s="447"/>
      <c r="BPL9" s="447"/>
      <c r="BPM9" s="447"/>
      <c r="BPN9" s="447"/>
      <c r="BPO9" s="449"/>
      <c r="BPP9" s="450">
        <f>BPJ9+BPK9-BPL9+BPM9-BPN9+BPO9</f>
        <v>0</v>
      </c>
      <c r="BPQ9" s="463"/>
      <c r="BPR9" s="448"/>
      <c r="BPT9" s="458"/>
      <c r="BPU9" s="447"/>
      <c r="BPV9" s="447"/>
      <c r="BPW9" s="447"/>
      <c r="BPX9" s="450">
        <f>BPT9+BPU9-BPV9+BPW9</f>
        <v>0</v>
      </c>
      <c r="BPY9" s="447"/>
      <c r="BPZ9" s="447"/>
      <c r="BQA9" s="447"/>
      <c r="BQB9" s="447"/>
      <c r="BQC9" s="447"/>
      <c r="BQD9" s="449"/>
      <c r="BQE9" s="450">
        <f>BPY9+BPZ9-BQA9+BQB9-BQC9+BQD9</f>
        <v>0</v>
      </c>
      <c r="BQF9" s="463"/>
      <c r="BQG9" s="448"/>
      <c r="BQI9" s="458"/>
      <c r="BQJ9" s="447"/>
      <c r="BQK9" s="447"/>
      <c r="BQL9" s="447"/>
      <c r="BQM9" s="450">
        <f>BQI9+BQJ9-BQK9+BQL9</f>
        <v>0</v>
      </c>
      <c r="BQN9" s="447"/>
      <c r="BQO9" s="447"/>
      <c r="BQP9" s="447"/>
      <c r="BQQ9" s="447"/>
      <c r="BQR9" s="447"/>
      <c r="BQS9" s="449"/>
      <c r="BQT9" s="450">
        <f>BQN9+BQO9-BQP9+BQQ9-BQR9+BQS9</f>
        <v>0</v>
      </c>
      <c r="BQU9" s="463"/>
      <c r="BQV9" s="448"/>
      <c r="BQX9" s="458"/>
      <c r="BQY9" s="447"/>
      <c r="BQZ9" s="447"/>
      <c r="BRA9" s="447"/>
      <c r="BRB9" s="450">
        <f>BQX9+BQY9-BQZ9+BRA9</f>
        <v>0</v>
      </c>
      <c r="BRC9" s="447"/>
      <c r="BRD9" s="447"/>
      <c r="BRE9" s="447"/>
      <c r="BRF9" s="447"/>
      <c r="BRG9" s="447"/>
      <c r="BRH9" s="449"/>
      <c r="BRI9" s="450">
        <f>BRC9+BRD9-BRE9+BRF9-BRG9+BRH9</f>
        <v>0</v>
      </c>
      <c r="BRJ9" s="463"/>
      <c r="BRK9" s="448"/>
      <c r="BRM9" s="458"/>
      <c r="BRN9" s="447"/>
      <c r="BRO9" s="447"/>
      <c r="BRP9" s="447"/>
      <c r="BRQ9" s="450">
        <f>BRM9+BRN9-BRO9+BRP9</f>
        <v>0</v>
      </c>
      <c r="BRR9" s="447"/>
      <c r="BRS9" s="447"/>
      <c r="BRT9" s="447"/>
      <c r="BRU9" s="447"/>
      <c r="BRV9" s="447"/>
      <c r="BRW9" s="449"/>
      <c r="BRX9" s="450">
        <f>BRR9+BRS9-BRT9+BRU9-BRV9+BRW9</f>
        <v>0</v>
      </c>
      <c r="BRY9" s="463"/>
      <c r="BRZ9" s="448"/>
      <c r="BSB9" s="458"/>
      <c r="BSC9" s="447"/>
      <c r="BSD9" s="447"/>
      <c r="BSE9" s="447"/>
      <c r="BSF9" s="450">
        <f>BSB9+BSC9-BSD9+BSE9</f>
        <v>0</v>
      </c>
      <c r="BSG9" s="447"/>
      <c r="BSH9" s="447"/>
      <c r="BSI9" s="447"/>
      <c r="BSJ9" s="447"/>
      <c r="BSK9" s="447"/>
      <c r="BSL9" s="449"/>
      <c r="BSM9" s="450">
        <f>BSG9+BSH9-BSI9+BSJ9-BSK9+BSL9</f>
        <v>0</v>
      </c>
      <c r="BSN9" s="463"/>
      <c r="BSO9" s="448"/>
      <c r="BSQ9" s="458"/>
      <c r="BSR9" s="447"/>
      <c r="BSS9" s="447"/>
      <c r="BST9" s="447"/>
      <c r="BSU9" s="450">
        <f>BSQ9+BSR9-BSS9+BST9</f>
        <v>0</v>
      </c>
      <c r="BSV9" s="447"/>
      <c r="BSW9" s="447"/>
      <c r="BSX9" s="447"/>
      <c r="BSY9" s="447"/>
      <c r="BSZ9" s="447"/>
      <c r="BTA9" s="449"/>
      <c r="BTB9" s="450">
        <f>BSV9+BSW9-BSX9+BSY9-BSZ9+BTA9</f>
        <v>0</v>
      </c>
      <c r="BTC9" s="463"/>
      <c r="BTD9" s="448"/>
      <c r="BTF9" s="458"/>
      <c r="BTG9" s="447"/>
      <c r="BTH9" s="447"/>
      <c r="BTI9" s="447"/>
      <c r="BTJ9" s="450">
        <f>BTF9+BTG9-BTH9+BTI9</f>
        <v>0</v>
      </c>
      <c r="BTK9" s="447"/>
      <c r="BTL9" s="447"/>
      <c r="BTM9" s="447"/>
      <c r="BTN9" s="447"/>
      <c r="BTO9" s="447"/>
      <c r="BTP9" s="449"/>
      <c r="BTQ9" s="450">
        <f>BTK9+BTL9-BTM9+BTN9-BTO9+BTP9</f>
        <v>0</v>
      </c>
      <c r="BTR9" s="463"/>
      <c r="BTS9" s="448"/>
      <c r="BTU9" s="458"/>
      <c r="BTV9" s="447"/>
      <c r="BTW9" s="447"/>
      <c r="BTX9" s="447"/>
      <c r="BTY9" s="450">
        <f>BTU9+BTV9-BTW9+BTX9</f>
        <v>0</v>
      </c>
      <c r="BTZ9" s="447"/>
      <c r="BUA9" s="447"/>
      <c r="BUB9" s="447"/>
      <c r="BUC9" s="447"/>
      <c r="BUD9" s="447"/>
      <c r="BUE9" s="449"/>
      <c r="BUF9" s="450">
        <f>BTZ9+BUA9-BUB9+BUC9-BUD9+BUE9</f>
        <v>0</v>
      </c>
      <c r="BUG9" s="463"/>
      <c r="BUH9" s="448"/>
      <c r="BUJ9" s="458"/>
      <c r="BUK9" s="447"/>
      <c r="BUL9" s="447"/>
      <c r="BUM9" s="447"/>
      <c r="BUN9" s="450">
        <f>BUJ9+BUK9-BUL9+BUM9</f>
        <v>0</v>
      </c>
      <c r="BUO9" s="447"/>
      <c r="BUP9" s="447"/>
      <c r="BUQ9" s="447"/>
      <c r="BUR9" s="447"/>
      <c r="BUS9" s="447"/>
      <c r="BUT9" s="449"/>
      <c r="BUU9" s="450">
        <f>BUO9+BUP9-BUQ9+BUR9-BUS9+BUT9</f>
        <v>0</v>
      </c>
      <c r="BUV9" s="463"/>
      <c r="BUW9" s="448"/>
      <c r="BUY9" s="458"/>
      <c r="BUZ9" s="447"/>
      <c r="BVA9" s="447"/>
      <c r="BVB9" s="447"/>
      <c r="BVC9" s="450">
        <f>BUY9+BUZ9-BVA9+BVB9</f>
        <v>0</v>
      </c>
      <c r="BVD9" s="447"/>
      <c r="BVE9" s="447"/>
      <c r="BVF9" s="447"/>
      <c r="BVG9" s="447"/>
      <c r="BVH9" s="447"/>
      <c r="BVI9" s="449"/>
      <c r="BVJ9" s="450">
        <f>BVD9+BVE9-BVF9+BVG9-BVH9+BVI9</f>
        <v>0</v>
      </c>
      <c r="BVK9" s="463"/>
      <c r="BVL9" s="448"/>
      <c r="BVN9" s="458"/>
      <c r="BVO9" s="447"/>
      <c r="BVP9" s="447"/>
      <c r="BVQ9" s="447"/>
      <c r="BVR9" s="450">
        <f>BVN9+BVO9-BVP9+BVQ9</f>
        <v>0</v>
      </c>
      <c r="BVS9" s="447"/>
      <c r="BVT9" s="447"/>
      <c r="BVU9" s="447"/>
      <c r="BVV9" s="447"/>
      <c r="BVW9" s="447"/>
      <c r="BVX9" s="449"/>
      <c r="BVY9" s="450">
        <f>BVS9+BVT9-BVU9+BVV9-BVW9+BVX9</f>
        <v>0</v>
      </c>
      <c r="BVZ9" s="463"/>
      <c r="BWA9" s="448"/>
    </row>
    <row r="10" spans="1:1951" ht="15" customHeight="1" x14ac:dyDescent="0.2">
      <c r="B10" s="452" t="s">
        <v>317</v>
      </c>
      <c r="C10" s="447"/>
      <c r="D10" s="447"/>
      <c r="E10" s="447"/>
      <c r="F10" s="447"/>
      <c r="G10" s="450">
        <f t="shared" ref="G10:G11" si="261">C10+D10-E10+F10</f>
        <v>0</v>
      </c>
      <c r="H10" s="447"/>
      <c r="I10" s="447"/>
      <c r="J10" s="447"/>
      <c r="K10" s="447"/>
      <c r="L10" s="447"/>
      <c r="M10" s="449"/>
      <c r="N10" s="450">
        <f t="shared" ref="N10:N11" si="262">H10+I10-J10+K10-L10+M10</f>
        <v>0</v>
      </c>
      <c r="O10" s="463"/>
      <c r="P10" s="448"/>
      <c r="R10" s="458"/>
      <c r="S10" s="447"/>
      <c r="T10" s="447"/>
      <c r="U10" s="447"/>
      <c r="V10" s="450">
        <f t="shared" ref="V10:V11" si="263">R10+S10-T10+U10</f>
        <v>0</v>
      </c>
      <c r="W10" s="447"/>
      <c r="X10" s="447"/>
      <c r="Y10" s="447"/>
      <c r="Z10" s="447"/>
      <c r="AA10" s="447"/>
      <c r="AB10" s="449"/>
      <c r="AC10" s="450">
        <f t="shared" ref="AC10:AC11" si="264">W10+X10-Y10+Z10-AA10+AB10</f>
        <v>0</v>
      </c>
      <c r="AD10" s="463"/>
      <c r="AE10" s="448"/>
      <c r="AG10" s="458"/>
      <c r="AH10" s="447"/>
      <c r="AI10" s="447"/>
      <c r="AJ10" s="447"/>
      <c r="AK10" s="450">
        <f t="shared" ref="AK10:AK11" si="265">AG10+AH10-AI10+AJ10</f>
        <v>0</v>
      </c>
      <c r="AL10" s="447"/>
      <c r="AM10" s="447"/>
      <c r="AN10" s="447"/>
      <c r="AO10" s="447"/>
      <c r="AP10" s="447"/>
      <c r="AQ10" s="449"/>
      <c r="AR10" s="450">
        <f t="shared" ref="AR10:AR11" si="266">AL10+AM10-AN10+AO10-AP10+AQ10</f>
        <v>0</v>
      </c>
      <c r="AS10" s="463"/>
      <c r="AT10" s="448"/>
      <c r="AV10" s="458"/>
      <c r="AW10" s="447"/>
      <c r="AX10" s="447"/>
      <c r="AY10" s="447"/>
      <c r="AZ10" s="450">
        <f t="shared" ref="AZ10:AZ11" si="267">AV10+AW10-AX10+AY10</f>
        <v>0</v>
      </c>
      <c r="BA10" s="447"/>
      <c r="BB10" s="447"/>
      <c r="BC10" s="447"/>
      <c r="BD10" s="447"/>
      <c r="BE10" s="447"/>
      <c r="BF10" s="449"/>
      <c r="BG10" s="450">
        <f t="shared" ref="BG10:BG11" si="268">BA10+BB10-BC10+BD10-BE10+BF10</f>
        <v>0</v>
      </c>
      <c r="BH10" s="463"/>
      <c r="BI10" s="448"/>
      <c r="BK10" s="458"/>
      <c r="BL10" s="447"/>
      <c r="BM10" s="447"/>
      <c r="BN10" s="447"/>
      <c r="BO10" s="450">
        <f t="shared" ref="BO10:BO11" si="269">BK10+BL10-BM10+BN10</f>
        <v>0</v>
      </c>
      <c r="BP10" s="447"/>
      <c r="BQ10" s="447"/>
      <c r="BR10" s="447"/>
      <c r="BS10" s="447"/>
      <c r="BT10" s="447"/>
      <c r="BU10" s="449"/>
      <c r="BV10" s="450">
        <f t="shared" ref="BV10:BV11" si="270">BP10+BQ10-BR10+BS10-BT10+BU10</f>
        <v>0</v>
      </c>
      <c r="BW10" s="463"/>
      <c r="BX10" s="448"/>
      <c r="BZ10" s="458"/>
      <c r="CA10" s="447"/>
      <c r="CB10" s="447"/>
      <c r="CC10" s="447"/>
      <c r="CD10" s="450">
        <f t="shared" ref="CD10:CD11" si="271">BZ10+CA10-CB10+CC10</f>
        <v>0</v>
      </c>
      <c r="CE10" s="447"/>
      <c r="CF10" s="447"/>
      <c r="CG10" s="447"/>
      <c r="CH10" s="447"/>
      <c r="CI10" s="447"/>
      <c r="CJ10" s="449"/>
      <c r="CK10" s="450">
        <f t="shared" ref="CK10:CK11" si="272">CE10+CF10-CG10+CH10-CI10+CJ10</f>
        <v>0</v>
      </c>
      <c r="CL10" s="463"/>
      <c r="CM10" s="448"/>
      <c r="CO10" s="458"/>
      <c r="CP10" s="447"/>
      <c r="CQ10" s="447"/>
      <c r="CR10" s="447"/>
      <c r="CS10" s="450">
        <f t="shared" ref="CS10:CS11" si="273">CO10+CP10-CQ10+CR10</f>
        <v>0</v>
      </c>
      <c r="CT10" s="447"/>
      <c r="CU10" s="447"/>
      <c r="CV10" s="447"/>
      <c r="CW10" s="447"/>
      <c r="CX10" s="447"/>
      <c r="CY10" s="449"/>
      <c r="CZ10" s="450">
        <f t="shared" ref="CZ10:CZ11" si="274">CT10+CU10-CV10+CW10-CX10+CY10</f>
        <v>0</v>
      </c>
      <c r="DA10" s="463"/>
      <c r="DB10" s="448"/>
      <c r="DD10" s="458"/>
      <c r="DE10" s="447"/>
      <c r="DF10" s="447"/>
      <c r="DG10" s="447"/>
      <c r="DH10" s="450">
        <f t="shared" ref="DH10:DH11" si="275">DD10+DE10-DF10+DG10</f>
        <v>0</v>
      </c>
      <c r="DI10" s="447"/>
      <c r="DJ10" s="447"/>
      <c r="DK10" s="447"/>
      <c r="DL10" s="447"/>
      <c r="DM10" s="447"/>
      <c r="DN10" s="449"/>
      <c r="DO10" s="450">
        <f t="shared" ref="DO10:DO11" si="276">DI10+DJ10-DK10+DL10-DM10+DN10</f>
        <v>0</v>
      </c>
      <c r="DP10" s="463"/>
      <c r="DQ10" s="448"/>
      <c r="DS10" s="458"/>
      <c r="DT10" s="447"/>
      <c r="DU10" s="447"/>
      <c r="DV10" s="447"/>
      <c r="DW10" s="450">
        <f t="shared" ref="DW10:DW11" si="277">DS10+DT10-DU10+DV10</f>
        <v>0</v>
      </c>
      <c r="DX10" s="447"/>
      <c r="DY10" s="447"/>
      <c r="DZ10" s="447"/>
      <c r="EA10" s="447"/>
      <c r="EB10" s="447"/>
      <c r="EC10" s="449"/>
      <c r="ED10" s="450">
        <f t="shared" ref="ED10:ED11" si="278">DX10+DY10-DZ10+EA10-EB10+EC10</f>
        <v>0</v>
      </c>
      <c r="EE10" s="463"/>
      <c r="EF10" s="448"/>
      <c r="EH10" s="458"/>
      <c r="EI10" s="447"/>
      <c r="EJ10" s="447"/>
      <c r="EK10" s="447"/>
      <c r="EL10" s="450">
        <f t="shared" ref="EL10:EL11" si="279">EH10+EI10-EJ10+EK10</f>
        <v>0</v>
      </c>
      <c r="EM10" s="447"/>
      <c r="EN10" s="447"/>
      <c r="EO10" s="447"/>
      <c r="EP10" s="447"/>
      <c r="EQ10" s="447"/>
      <c r="ER10" s="449"/>
      <c r="ES10" s="450">
        <f t="shared" ref="ES10:ES11" si="280">EM10+EN10-EO10+EP10-EQ10+ER10</f>
        <v>0</v>
      </c>
      <c r="ET10" s="463"/>
      <c r="EU10" s="448"/>
      <c r="EW10" s="458"/>
      <c r="EX10" s="447"/>
      <c r="EY10" s="447"/>
      <c r="EZ10" s="447"/>
      <c r="FA10" s="450">
        <f t="shared" ref="FA10:FA11" si="281">EW10+EX10-EY10+EZ10</f>
        <v>0</v>
      </c>
      <c r="FB10" s="447"/>
      <c r="FC10" s="447"/>
      <c r="FD10" s="447"/>
      <c r="FE10" s="447"/>
      <c r="FF10" s="447"/>
      <c r="FG10" s="449"/>
      <c r="FH10" s="450">
        <f t="shared" ref="FH10:FH11" si="282">FB10+FC10-FD10+FE10-FF10+FG10</f>
        <v>0</v>
      </c>
      <c r="FI10" s="463"/>
      <c r="FJ10" s="448"/>
      <c r="FL10" s="458"/>
      <c r="FM10" s="447"/>
      <c r="FN10" s="447"/>
      <c r="FO10" s="447"/>
      <c r="FP10" s="450">
        <f t="shared" ref="FP10:FP11" si="283">FL10+FM10-FN10+FO10</f>
        <v>0</v>
      </c>
      <c r="FQ10" s="447"/>
      <c r="FR10" s="447"/>
      <c r="FS10" s="447"/>
      <c r="FT10" s="447"/>
      <c r="FU10" s="447"/>
      <c r="FV10" s="449"/>
      <c r="FW10" s="450">
        <f t="shared" ref="FW10:FW11" si="284">FQ10+FR10-FS10+FT10-FU10+FV10</f>
        <v>0</v>
      </c>
      <c r="FX10" s="463"/>
      <c r="FY10" s="448"/>
      <c r="GA10" s="458"/>
      <c r="GB10" s="447"/>
      <c r="GC10" s="447"/>
      <c r="GD10" s="447"/>
      <c r="GE10" s="450">
        <f t="shared" ref="GE10:GE11" si="285">GA10+GB10-GC10+GD10</f>
        <v>0</v>
      </c>
      <c r="GF10" s="447"/>
      <c r="GG10" s="447"/>
      <c r="GH10" s="447"/>
      <c r="GI10" s="447"/>
      <c r="GJ10" s="447"/>
      <c r="GK10" s="449"/>
      <c r="GL10" s="450">
        <f t="shared" ref="GL10:GL11" si="286">GF10+GG10-GH10+GI10-GJ10+GK10</f>
        <v>0</v>
      </c>
      <c r="GM10" s="463"/>
      <c r="GN10" s="448"/>
      <c r="GP10" s="458"/>
      <c r="GQ10" s="447"/>
      <c r="GR10" s="447"/>
      <c r="GS10" s="447"/>
      <c r="GT10" s="450">
        <f t="shared" ref="GT10:GT11" si="287">GP10+GQ10-GR10+GS10</f>
        <v>0</v>
      </c>
      <c r="GU10" s="447"/>
      <c r="GV10" s="447"/>
      <c r="GW10" s="447"/>
      <c r="GX10" s="447"/>
      <c r="GY10" s="447"/>
      <c r="GZ10" s="449"/>
      <c r="HA10" s="450">
        <f t="shared" ref="HA10:HA11" si="288">GU10+GV10-GW10+GX10-GY10+GZ10</f>
        <v>0</v>
      </c>
      <c r="HB10" s="463"/>
      <c r="HC10" s="448"/>
      <c r="HE10" s="458"/>
      <c r="HF10" s="447"/>
      <c r="HG10" s="447"/>
      <c r="HH10" s="447"/>
      <c r="HI10" s="450">
        <f t="shared" ref="HI10:HI11" si="289">HE10+HF10-HG10+HH10</f>
        <v>0</v>
      </c>
      <c r="HJ10" s="447"/>
      <c r="HK10" s="447"/>
      <c r="HL10" s="447"/>
      <c r="HM10" s="447"/>
      <c r="HN10" s="447"/>
      <c r="HO10" s="449"/>
      <c r="HP10" s="450">
        <f t="shared" ref="HP10:HP11" si="290">HJ10+HK10-HL10+HM10-HN10+HO10</f>
        <v>0</v>
      </c>
      <c r="HQ10" s="463"/>
      <c r="HR10" s="448"/>
      <c r="HT10" s="458"/>
      <c r="HU10" s="447"/>
      <c r="HV10" s="447"/>
      <c r="HW10" s="447"/>
      <c r="HX10" s="450">
        <f t="shared" ref="HX10:HX11" si="291">HT10+HU10-HV10+HW10</f>
        <v>0</v>
      </c>
      <c r="HY10" s="447"/>
      <c r="HZ10" s="447"/>
      <c r="IA10" s="447"/>
      <c r="IB10" s="447"/>
      <c r="IC10" s="447"/>
      <c r="ID10" s="449"/>
      <c r="IE10" s="450">
        <f t="shared" ref="IE10:IE11" si="292">HY10+HZ10-IA10+IB10-IC10+ID10</f>
        <v>0</v>
      </c>
      <c r="IF10" s="463"/>
      <c r="IG10" s="448"/>
      <c r="II10" s="458"/>
      <c r="IJ10" s="447"/>
      <c r="IK10" s="447"/>
      <c r="IL10" s="447"/>
      <c r="IM10" s="450">
        <f t="shared" ref="IM10:IM11" si="293">II10+IJ10-IK10+IL10</f>
        <v>0</v>
      </c>
      <c r="IN10" s="447"/>
      <c r="IO10" s="447"/>
      <c r="IP10" s="447"/>
      <c r="IQ10" s="447"/>
      <c r="IR10" s="447"/>
      <c r="IS10" s="449"/>
      <c r="IT10" s="450">
        <f t="shared" ref="IT10:IT11" si="294">IN10+IO10-IP10+IQ10-IR10+IS10</f>
        <v>0</v>
      </c>
      <c r="IU10" s="463"/>
      <c r="IV10" s="448"/>
      <c r="IX10" s="458"/>
      <c r="IY10" s="447"/>
      <c r="IZ10" s="447"/>
      <c r="JA10" s="447"/>
      <c r="JB10" s="450">
        <f t="shared" ref="JB10:JB11" si="295">IX10+IY10-IZ10+JA10</f>
        <v>0</v>
      </c>
      <c r="JC10" s="447"/>
      <c r="JD10" s="447"/>
      <c r="JE10" s="447"/>
      <c r="JF10" s="447"/>
      <c r="JG10" s="447"/>
      <c r="JH10" s="449"/>
      <c r="JI10" s="450">
        <f t="shared" ref="JI10:JI11" si="296">JC10+JD10-JE10+JF10-JG10+JH10</f>
        <v>0</v>
      </c>
      <c r="JJ10" s="463"/>
      <c r="JK10" s="448"/>
      <c r="JM10" s="458"/>
      <c r="JN10" s="447"/>
      <c r="JO10" s="447"/>
      <c r="JP10" s="447"/>
      <c r="JQ10" s="450">
        <f t="shared" ref="JQ10:JQ11" si="297">JM10+JN10-JO10+JP10</f>
        <v>0</v>
      </c>
      <c r="JR10" s="447"/>
      <c r="JS10" s="447"/>
      <c r="JT10" s="447"/>
      <c r="JU10" s="447"/>
      <c r="JV10" s="447"/>
      <c r="JW10" s="449"/>
      <c r="JX10" s="450">
        <f t="shared" ref="JX10:JX11" si="298">JR10+JS10-JT10+JU10-JV10+JW10</f>
        <v>0</v>
      </c>
      <c r="JY10" s="463"/>
      <c r="JZ10" s="448"/>
      <c r="KB10" s="458"/>
      <c r="KC10" s="447"/>
      <c r="KD10" s="447"/>
      <c r="KE10" s="447"/>
      <c r="KF10" s="450">
        <f t="shared" ref="KF10:KF11" si="299">KB10+KC10-KD10+KE10</f>
        <v>0</v>
      </c>
      <c r="KG10" s="447"/>
      <c r="KH10" s="447"/>
      <c r="KI10" s="447"/>
      <c r="KJ10" s="447"/>
      <c r="KK10" s="447"/>
      <c r="KL10" s="449"/>
      <c r="KM10" s="450">
        <f t="shared" ref="KM10:KM11" si="300">KG10+KH10-KI10+KJ10-KK10+KL10</f>
        <v>0</v>
      </c>
      <c r="KN10" s="463"/>
      <c r="KO10" s="448"/>
      <c r="KQ10" s="458"/>
      <c r="KR10" s="447"/>
      <c r="KS10" s="447"/>
      <c r="KT10" s="447"/>
      <c r="KU10" s="450">
        <f t="shared" ref="KU10:KU11" si="301">KQ10+KR10-KS10+KT10</f>
        <v>0</v>
      </c>
      <c r="KV10" s="447"/>
      <c r="KW10" s="447"/>
      <c r="KX10" s="447"/>
      <c r="KY10" s="447"/>
      <c r="KZ10" s="447"/>
      <c r="LA10" s="449"/>
      <c r="LB10" s="450">
        <f t="shared" ref="LB10:LB11" si="302">KV10+KW10-KX10+KY10-KZ10+LA10</f>
        <v>0</v>
      </c>
      <c r="LC10" s="463"/>
      <c r="LD10" s="448"/>
      <c r="LF10" s="458"/>
      <c r="LG10" s="447"/>
      <c r="LH10" s="447"/>
      <c r="LI10" s="447"/>
      <c r="LJ10" s="450">
        <f t="shared" ref="LJ10:LJ11" si="303">LF10+LG10-LH10+LI10</f>
        <v>0</v>
      </c>
      <c r="LK10" s="447"/>
      <c r="LL10" s="447"/>
      <c r="LM10" s="447"/>
      <c r="LN10" s="447"/>
      <c r="LO10" s="447"/>
      <c r="LP10" s="449"/>
      <c r="LQ10" s="450">
        <f t="shared" ref="LQ10:LQ11" si="304">LK10+LL10-LM10+LN10-LO10+LP10</f>
        <v>0</v>
      </c>
      <c r="LR10" s="463"/>
      <c r="LS10" s="448"/>
      <c r="LU10" s="458"/>
      <c r="LV10" s="447"/>
      <c r="LW10" s="447"/>
      <c r="LX10" s="447"/>
      <c r="LY10" s="450">
        <f t="shared" ref="LY10:LY11" si="305">LU10+LV10-LW10+LX10</f>
        <v>0</v>
      </c>
      <c r="LZ10" s="447"/>
      <c r="MA10" s="447"/>
      <c r="MB10" s="447"/>
      <c r="MC10" s="447"/>
      <c r="MD10" s="447"/>
      <c r="ME10" s="449"/>
      <c r="MF10" s="450">
        <f t="shared" ref="MF10:MF11" si="306">LZ10+MA10-MB10+MC10-MD10+ME10</f>
        <v>0</v>
      </c>
      <c r="MG10" s="463"/>
      <c r="MH10" s="448"/>
      <c r="MJ10" s="458"/>
      <c r="MK10" s="447"/>
      <c r="ML10" s="447"/>
      <c r="MM10" s="447"/>
      <c r="MN10" s="450">
        <f t="shared" ref="MN10:MN11" si="307">MJ10+MK10-ML10+MM10</f>
        <v>0</v>
      </c>
      <c r="MO10" s="447"/>
      <c r="MP10" s="447"/>
      <c r="MQ10" s="447"/>
      <c r="MR10" s="447"/>
      <c r="MS10" s="447"/>
      <c r="MT10" s="449"/>
      <c r="MU10" s="450">
        <f t="shared" ref="MU10:MU11" si="308">MO10+MP10-MQ10+MR10-MS10+MT10</f>
        <v>0</v>
      </c>
      <c r="MV10" s="463"/>
      <c r="MW10" s="448"/>
      <c r="MY10" s="458"/>
      <c r="MZ10" s="447"/>
      <c r="NA10" s="447"/>
      <c r="NB10" s="447"/>
      <c r="NC10" s="450">
        <f t="shared" ref="NC10:NC11" si="309">MY10+MZ10-NA10+NB10</f>
        <v>0</v>
      </c>
      <c r="ND10" s="447"/>
      <c r="NE10" s="447"/>
      <c r="NF10" s="447"/>
      <c r="NG10" s="447"/>
      <c r="NH10" s="447"/>
      <c r="NI10" s="449"/>
      <c r="NJ10" s="450">
        <f t="shared" ref="NJ10:NJ11" si="310">ND10+NE10-NF10+NG10-NH10+NI10</f>
        <v>0</v>
      </c>
      <c r="NK10" s="463"/>
      <c r="NL10" s="448"/>
      <c r="NN10" s="458"/>
      <c r="NO10" s="447"/>
      <c r="NP10" s="447"/>
      <c r="NQ10" s="447"/>
      <c r="NR10" s="450">
        <f t="shared" ref="NR10:NR11" si="311">NN10+NO10-NP10+NQ10</f>
        <v>0</v>
      </c>
      <c r="NS10" s="447"/>
      <c r="NT10" s="447"/>
      <c r="NU10" s="447"/>
      <c r="NV10" s="447"/>
      <c r="NW10" s="447"/>
      <c r="NX10" s="449"/>
      <c r="NY10" s="450">
        <f t="shared" ref="NY10:NY11" si="312">NS10+NT10-NU10+NV10-NW10+NX10</f>
        <v>0</v>
      </c>
      <c r="NZ10" s="463"/>
      <c r="OA10" s="448"/>
      <c r="OC10" s="458"/>
      <c r="OD10" s="447"/>
      <c r="OE10" s="447"/>
      <c r="OF10" s="447"/>
      <c r="OG10" s="450">
        <f t="shared" ref="OG10:OG11" si="313">OC10+OD10-OE10+OF10</f>
        <v>0</v>
      </c>
      <c r="OH10" s="447"/>
      <c r="OI10" s="447"/>
      <c r="OJ10" s="447"/>
      <c r="OK10" s="447"/>
      <c r="OL10" s="447"/>
      <c r="OM10" s="449"/>
      <c r="ON10" s="450">
        <f t="shared" ref="ON10:ON11" si="314">OH10+OI10-OJ10+OK10-OL10+OM10</f>
        <v>0</v>
      </c>
      <c r="OO10" s="463"/>
      <c r="OP10" s="448"/>
      <c r="OR10" s="458"/>
      <c r="OS10" s="447"/>
      <c r="OT10" s="447"/>
      <c r="OU10" s="447"/>
      <c r="OV10" s="450">
        <f t="shared" ref="OV10:OV11" si="315">OR10+OS10-OT10+OU10</f>
        <v>0</v>
      </c>
      <c r="OW10" s="447"/>
      <c r="OX10" s="447"/>
      <c r="OY10" s="447"/>
      <c r="OZ10" s="447"/>
      <c r="PA10" s="447"/>
      <c r="PB10" s="449"/>
      <c r="PC10" s="450">
        <f t="shared" ref="PC10:PC11" si="316">OW10+OX10-OY10+OZ10-PA10+PB10</f>
        <v>0</v>
      </c>
      <c r="PD10" s="463"/>
      <c r="PE10" s="448"/>
      <c r="PG10" s="458"/>
      <c r="PH10" s="447"/>
      <c r="PI10" s="447"/>
      <c r="PJ10" s="447"/>
      <c r="PK10" s="450">
        <f t="shared" ref="PK10:PK11" si="317">PG10+PH10-PI10+PJ10</f>
        <v>0</v>
      </c>
      <c r="PL10" s="447"/>
      <c r="PM10" s="447"/>
      <c r="PN10" s="447"/>
      <c r="PO10" s="447"/>
      <c r="PP10" s="447"/>
      <c r="PQ10" s="449"/>
      <c r="PR10" s="450">
        <f t="shared" ref="PR10:PR11" si="318">PL10+PM10-PN10+PO10-PP10+PQ10</f>
        <v>0</v>
      </c>
      <c r="PS10" s="463"/>
      <c r="PT10" s="448"/>
      <c r="PV10" s="458"/>
      <c r="PW10" s="447"/>
      <c r="PX10" s="447"/>
      <c r="PY10" s="447"/>
      <c r="PZ10" s="450">
        <f t="shared" ref="PZ10:PZ11" si="319">PV10+PW10-PX10+PY10</f>
        <v>0</v>
      </c>
      <c r="QA10" s="447"/>
      <c r="QB10" s="447"/>
      <c r="QC10" s="447"/>
      <c r="QD10" s="447"/>
      <c r="QE10" s="447"/>
      <c r="QF10" s="449"/>
      <c r="QG10" s="450">
        <f t="shared" ref="QG10:QG11" si="320">QA10+QB10-QC10+QD10-QE10+QF10</f>
        <v>0</v>
      </c>
      <c r="QH10" s="463"/>
      <c r="QI10" s="448"/>
      <c r="QK10" s="458"/>
      <c r="QL10" s="447"/>
      <c r="QM10" s="447"/>
      <c r="QN10" s="447"/>
      <c r="QO10" s="450">
        <f t="shared" ref="QO10:QO11" si="321">QK10+QL10-QM10+QN10</f>
        <v>0</v>
      </c>
      <c r="QP10" s="447"/>
      <c r="QQ10" s="447"/>
      <c r="QR10" s="447"/>
      <c r="QS10" s="447"/>
      <c r="QT10" s="447"/>
      <c r="QU10" s="449"/>
      <c r="QV10" s="450">
        <f t="shared" ref="QV10:QV11" si="322">QP10+QQ10-QR10+QS10-QT10+QU10</f>
        <v>0</v>
      </c>
      <c r="QW10" s="463"/>
      <c r="QX10" s="448"/>
      <c r="QZ10" s="458"/>
      <c r="RA10" s="447"/>
      <c r="RB10" s="447"/>
      <c r="RC10" s="447"/>
      <c r="RD10" s="450">
        <f t="shared" ref="RD10:RD11" si="323">QZ10+RA10-RB10+RC10</f>
        <v>0</v>
      </c>
      <c r="RE10" s="447"/>
      <c r="RF10" s="447"/>
      <c r="RG10" s="447"/>
      <c r="RH10" s="447"/>
      <c r="RI10" s="447"/>
      <c r="RJ10" s="449"/>
      <c r="RK10" s="450">
        <f t="shared" ref="RK10:RK11" si="324">RE10+RF10-RG10+RH10-RI10+RJ10</f>
        <v>0</v>
      </c>
      <c r="RL10" s="463"/>
      <c r="RM10" s="448"/>
      <c r="RO10" s="458"/>
      <c r="RP10" s="447"/>
      <c r="RQ10" s="447"/>
      <c r="RR10" s="447"/>
      <c r="RS10" s="450">
        <f t="shared" ref="RS10:RS11" si="325">RO10+RP10-RQ10+RR10</f>
        <v>0</v>
      </c>
      <c r="RT10" s="447"/>
      <c r="RU10" s="447"/>
      <c r="RV10" s="447"/>
      <c r="RW10" s="447"/>
      <c r="RX10" s="447"/>
      <c r="RY10" s="449"/>
      <c r="RZ10" s="450">
        <f t="shared" ref="RZ10:RZ11" si="326">RT10+RU10-RV10+RW10-RX10+RY10</f>
        <v>0</v>
      </c>
      <c r="SA10" s="463"/>
      <c r="SB10" s="448"/>
      <c r="SD10" s="458"/>
      <c r="SE10" s="447"/>
      <c r="SF10" s="447"/>
      <c r="SG10" s="447"/>
      <c r="SH10" s="450">
        <f t="shared" ref="SH10:SH11" si="327">SD10+SE10-SF10+SG10</f>
        <v>0</v>
      </c>
      <c r="SI10" s="447"/>
      <c r="SJ10" s="447"/>
      <c r="SK10" s="447"/>
      <c r="SL10" s="447"/>
      <c r="SM10" s="447"/>
      <c r="SN10" s="449"/>
      <c r="SO10" s="450">
        <f t="shared" ref="SO10:SO11" si="328">SI10+SJ10-SK10+SL10-SM10+SN10</f>
        <v>0</v>
      </c>
      <c r="SP10" s="463"/>
      <c r="SQ10" s="448"/>
      <c r="SS10" s="458"/>
      <c r="ST10" s="447"/>
      <c r="SU10" s="447"/>
      <c r="SV10" s="447"/>
      <c r="SW10" s="450">
        <f t="shared" ref="SW10:SW11" si="329">SS10+ST10-SU10+SV10</f>
        <v>0</v>
      </c>
      <c r="SX10" s="447"/>
      <c r="SY10" s="447"/>
      <c r="SZ10" s="447"/>
      <c r="TA10" s="447"/>
      <c r="TB10" s="447"/>
      <c r="TC10" s="449"/>
      <c r="TD10" s="450">
        <f t="shared" ref="TD10:TD11" si="330">SX10+SY10-SZ10+TA10-TB10+TC10</f>
        <v>0</v>
      </c>
      <c r="TE10" s="463"/>
      <c r="TF10" s="448"/>
      <c r="TH10" s="458"/>
      <c r="TI10" s="447"/>
      <c r="TJ10" s="447"/>
      <c r="TK10" s="447"/>
      <c r="TL10" s="450">
        <f t="shared" ref="TL10:TL11" si="331">TH10+TI10-TJ10+TK10</f>
        <v>0</v>
      </c>
      <c r="TM10" s="447"/>
      <c r="TN10" s="447"/>
      <c r="TO10" s="447"/>
      <c r="TP10" s="447"/>
      <c r="TQ10" s="447"/>
      <c r="TR10" s="449"/>
      <c r="TS10" s="450">
        <f t="shared" ref="TS10:TS11" si="332">TM10+TN10-TO10+TP10-TQ10+TR10</f>
        <v>0</v>
      </c>
      <c r="TT10" s="463"/>
      <c r="TU10" s="448"/>
      <c r="TW10" s="458"/>
      <c r="TX10" s="447"/>
      <c r="TY10" s="447"/>
      <c r="TZ10" s="447"/>
      <c r="UA10" s="450">
        <f t="shared" ref="UA10:UA11" si="333">TW10+TX10-TY10+TZ10</f>
        <v>0</v>
      </c>
      <c r="UB10" s="447"/>
      <c r="UC10" s="447"/>
      <c r="UD10" s="447"/>
      <c r="UE10" s="447"/>
      <c r="UF10" s="447"/>
      <c r="UG10" s="449"/>
      <c r="UH10" s="450">
        <f t="shared" ref="UH10:UH11" si="334">UB10+UC10-UD10+UE10-UF10+UG10</f>
        <v>0</v>
      </c>
      <c r="UI10" s="463"/>
      <c r="UJ10" s="448"/>
      <c r="UL10" s="458"/>
      <c r="UM10" s="447"/>
      <c r="UN10" s="447"/>
      <c r="UO10" s="447"/>
      <c r="UP10" s="450">
        <f t="shared" ref="UP10:UP11" si="335">UL10+UM10-UN10+UO10</f>
        <v>0</v>
      </c>
      <c r="UQ10" s="447"/>
      <c r="UR10" s="447"/>
      <c r="US10" s="447"/>
      <c r="UT10" s="447"/>
      <c r="UU10" s="447"/>
      <c r="UV10" s="449"/>
      <c r="UW10" s="450">
        <f t="shared" ref="UW10:UW11" si="336">UQ10+UR10-US10+UT10-UU10+UV10</f>
        <v>0</v>
      </c>
      <c r="UX10" s="463"/>
      <c r="UY10" s="448"/>
      <c r="VA10" s="458"/>
      <c r="VB10" s="447"/>
      <c r="VC10" s="447"/>
      <c r="VD10" s="447"/>
      <c r="VE10" s="450">
        <f t="shared" ref="VE10:VE11" si="337">VA10+VB10-VC10+VD10</f>
        <v>0</v>
      </c>
      <c r="VF10" s="447"/>
      <c r="VG10" s="447"/>
      <c r="VH10" s="447"/>
      <c r="VI10" s="447"/>
      <c r="VJ10" s="447"/>
      <c r="VK10" s="449"/>
      <c r="VL10" s="450">
        <f t="shared" ref="VL10:VL11" si="338">VF10+VG10-VH10+VI10-VJ10+VK10</f>
        <v>0</v>
      </c>
      <c r="VM10" s="463"/>
      <c r="VN10" s="448"/>
      <c r="VP10" s="458"/>
      <c r="VQ10" s="447"/>
      <c r="VR10" s="447"/>
      <c r="VS10" s="447"/>
      <c r="VT10" s="450">
        <f t="shared" ref="VT10:VT11" si="339">VP10+VQ10-VR10+VS10</f>
        <v>0</v>
      </c>
      <c r="VU10" s="447"/>
      <c r="VV10" s="447"/>
      <c r="VW10" s="447"/>
      <c r="VX10" s="447"/>
      <c r="VY10" s="447"/>
      <c r="VZ10" s="449"/>
      <c r="WA10" s="450">
        <f t="shared" ref="WA10:WA11" si="340">VU10+VV10-VW10+VX10-VY10+VZ10</f>
        <v>0</v>
      </c>
      <c r="WB10" s="463"/>
      <c r="WC10" s="448"/>
      <c r="WE10" s="458"/>
      <c r="WF10" s="447"/>
      <c r="WG10" s="447"/>
      <c r="WH10" s="447"/>
      <c r="WI10" s="450">
        <f t="shared" ref="WI10:WI11" si="341">WE10+WF10-WG10+WH10</f>
        <v>0</v>
      </c>
      <c r="WJ10" s="447"/>
      <c r="WK10" s="447"/>
      <c r="WL10" s="447"/>
      <c r="WM10" s="447"/>
      <c r="WN10" s="447"/>
      <c r="WO10" s="449"/>
      <c r="WP10" s="450">
        <f t="shared" ref="WP10:WP11" si="342">WJ10+WK10-WL10+WM10-WN10+WO10</f>
        <v>0</v>
      </c>
      <c r="WQ10" s="463"/>
      <c r="WR10" s="448"/>
      <c r="WT10" s="458"/>
      <c r="WU10" s="447"/>
      <c r="WV10" s="447"/>
      <c r="WW10" s="447"/>
      <c r="WX10" s="450">
        <f t="shared" ref="WX10:WX11" si="343">WT10+WU10-WV10+WW10</f>
        <v>0</v>
      </c>
      <c r="WY10" s="447"/>
      <c r="WZ10" s="447"/>
      <c r="XA10" s="447"/>
      <c r="XB10" s="447"/>
      <c r="XC10" s="447"/>
      <c r="XD10" s="449"/>
      <c r="XE10" s="450">
        <f t="shared" ref="XE10:XE11" si="344">WY10+WZ10-XA10+XB10-XC10+XD10</f>
        <v>0</v>
      </c>
      <c r="XF10" s="463"/>
      <c r="XG10" s="448"/>
      <c r="XI10" s="458"/>
      <c r="XJ10" s="447"/>
      <c r="XK10" s="447"/>
      <c r="XL10" s="447"/>
      <c r="XM10" s="450">
        <f t="shared" ref="XM10:XM11" si="345">XI10+XJ10-XK10+XL10</f>
        <v>0</v>
      </c>
      <c r="XN10" s="447"/>
      <c r="XO10" s="447"/>
      <c r="XP10" s="447"/>
      <c r="XQ10" s="447"/>
      <c r="XR10" s="447"/>
      <c r="XS10" s="449"/>
      <c r="XT10" s="450">
        <f t="shared" ref="XT10:XT11" si="346">XN10+XO10-XP10+XQ10-XR10+XS10</f>
        <v>0</v>
      </c>
      <c r="XU10" s="463"/>
      <c r="XV10" s="448"/>
      <c r="XX10" s="458"/>
      <c r="XY10" s="447"/>
      <c r="XZ10" s="447"/>
      <c r="YA10" s="447"/>
      <c r="YB10" s="450">
        <f t="shared" ref="YB10:YB11" si="347">XX10+XY10-XZ10+YA10</f>
        <v>0</v>
      </c>
      <c r="YC10" s="447"/>
      <c r="YD10" s="447"/>
      <c r="YE10" s="447"/>
      <c r="YF10" s="447"/>
      <c r="YG10" s="447"/>
      <c r="YH10" s="449"/>
      <c r="YI10" s="450">
        <f t="shared" ref="YI10:YI11" si="348">YC10+YD10-YE10+YF10-YG10+YH10</f>
        <v>0</v>
      </c>
      <c r="YJ10" s="463"/>
      <c r="YK10" s="448"/>
      <c r="YM10" s="458"/>
      <c r="YN10" s="447"/>
      <c r="YO10" s="447"/>
      <c r="YP10" s="447"/>
      <c r="YQ10" s="450">
        <f t="shared" ref="YQ10:YQ11" si="349">YM10+YN10-YO10+YP10</f>
        <v>0</v>
      </c>
      <c r="YR10" s="447"/>
      <c r="YS10" s="447"/>
      <c r="YT10" s="447"/>
      <c r="YU10" s="447"/>
      <c r="YV10" s="447"/>
      <c r="YW10" s="449"/>
      <c r="YX10" s="450">
        <f t="shared" ref="YX10:YX11" si="350">YR10+YS10-YT10+YU10-YV10+YW10</f>
        <v>0</v>
      </c>
      <c r="YY10" s="463"/>
      <c r="YZ10" s="448"/>
      <c r="ZB10" s="458"/>
      <c r="ZC10" s="447"/>
      <c r="ZD10" s="447"/>
      <c r="ZE10" s="447"/>
      <c r="ZF10" s="450">
        <f t="shared" ref="ZF10:ZF11" si="351">ZB10+ZC10-ZD10+ZE10</f>
        <v>0</v>
      </c>
      <c r="ZG10" s="447"/>
      <c r="ZH10" s="447"/>
      <c r="ZI10" s="447"/>
      <c r="ZJ10" s="447"/>
      <c r="ZK10" s="447"/>
      <c r="ZL10" s="449"/>
      <c r="ZM10" s="450">
        <f t="shared" ref="ZM10:ZM11" si="352">ZG10+ZH10-ZI10+ZJ10-ZK10+ZL10</f>
        <v>0</v>
      </c>
      <c r="ZN10" s="463"/>
      <c r="ZO10" s="448"/>
      <c r="ZQ10" s="458"/>
      <c r="ZR10" s="447"/>
      <c r="ZS10" s="447"/>
      <c r="ZT10" s="447"/>
      <c r="ZU10" s="450">
        <f t="shared" ref="ZU10:ZU11" si="353">ZQ10+ZR10-ZS10+ZT10</f>
        <v>0</v>
      </c>
      <c r="ZV10" s="447"/>
      <c r="ZW10" s="447"/>
      <c r="ZX10" s="447"/>
      <c r="ZY10" s="447"/>
      <c r="ZZ10" s="447"/>
      <c r="AAA10" s="449"/>
      <c r="AAB10" s="450">
        <f t="shared" ref="AAB10:AAB11" si="354">ZV10+ZW10-ZX10+ZY10-ZZ10+AAA10</f>
        <v>0</v>
      </c>
      <c r="AAC10" s="463"/>
      <c r="AAD10" s="448"/>
      <c r="AAF10" s="458"/>
      <c r="AAG10" s="447"/>
      <c r="AAH10" s="447"/>
      <c r="AAI10" s="447"/>
      <c r="AAJ10" s="450">
        <f t="shared" ref="AAJ10:AAJ11" si="355">AAF10+AAG10-AAH10+AAI10</f>
        <v>0</v>
      </c>
      <c r="AAK10" s="447"/>
      <c r="AAL10" s="447"/>
      <c r="AAM10" s="447"/>
      <c r="AAN10" s="447"/>
      <c r="AAO10" s="447"/>
      <c r="AAP10" s="449"/>
      <c r="AAQ10" s="450">
        <f t="shared" ref="AAQ10:AAQ11" si="356">AAK10+AAL10-AAM10+AAN10-AAO10+AAP10</f>
        <v>0</v>
      </c>
      <c r="AAR10" s="463"/>
      <c r="AAS10" s="448"/>
      <c r="AAU10" s="458"/>
      <c r="AAV10" s="447"/>
      <c r="AAW10" s="447"/>
      <c r="AAX10" s="447"/>
      <c r="AAY10" s="450">
        <f t="shared" ref="AAY10:AAY11" si="357">AAU10+AAV10-AAW10+AAX10</f>
        <v>0</v>
      </c>
      <c r="AAZ10" s="447"/>
      <c r="ABA10" s="447"/>
      <c r="ABB10" s="447"/>
      <c r="ABC10" s="447"/>
      <c r="ABD10" s="447"/>
      <c r="ABE10" s="449"/>
      <c r="ABF10" s="450">
        <f t="shared" ref="ABF10:ABF11" si="358">AAZ10+ABA10-ABB10+ABC10-ABD10+ABE10</f>
        <v>0</v>
      </c>
      <c r="ABG10" s="463"/>
      <c r="ABH10" s="448"/>
      <c r="ABJ10" s="458"/>
      <c r="ABK10" s="447"/>
      <c r="ABL10" s="447"/>
      <c r="ABM10" s="447"/>
      <c r="ABN10" s="450">
        <f t="shared" ref="ABN10:ABN11" si="359">ABJ10+ABK10-ABL10+ABM10</f>
        <v>0</v>
      </c>
      <c r="ABO10" s="447"/>
      <c r="ABP10" s="447"/>
      <c r="ABQ10" s="447"/>
      <c r="ABR10" s="447"/>
      <c r="ABS10" s="447"/>
      <c r="ABT10" s="449"/>
      <c r="ABU10" s="450">
        <f t="shared" ref="ABU10:ABU11" si="360">ABO10+ABP10-ABQ10+ABR10-ABS10+ABT10</f>
        <v>0</v>
      </c>
      <c r="ABV10" s="463"/>
      <c r="ABW10" s="448"/>
      <c r="ABY10" s="458"/>
      <c r="ABZ10" s="447"/>
      <c r="ACA10" s="447"/>
      <c r="ACB10" s="447"/>
      <c r="ACC10" s="450">
        <f t="shared" ref="ACC10:ACC11" si="361">ABY10+ABZ10-ACA10+ACB10</f>
        <v>0</v>
      </c>
      <c r="ACD10" s="447"/>
      <c r="ACE10" s="447"/>
      <c r="ACF10" s="447"/>
      <c r="ACG10" s="447"/>
      <c r="ACH10" s="447"/>
      <c r="ACI10" s="449"/>
      <c r="ACJ10" s="450">
        <f t="shared" ref="ACJ10:ACJ11" si="362">ACD10+ACE10-ACF10+ACG10-ACH10+ACI10</f>
        <v>0</v>
      </c>
      <c r="ACK10" s="463"/>
      <c r="ACL10" s="448"/>
      <c r="ACN10" s="458"/>
      <c r="ACO10" s="447"/>
      <c r="ACP10" s="447"/>
      <c r="ACQ10" s="447"/>
      <c r="ACR10" s="450">
        <f t="shared" ref="ACR10:ACR11" si="363">ACN10+ACO10-ACP10+ACQ10</f>
        <v>0</v>
      </c>
      <c r="ACS10" s="447"/>
      <c r="ACT10" s="447"/>
      <c r="ACU10" s="447"/>
      <c r="ACV10" s="447"/>
      <c r="ACW10" s="447"/>
      <c r="ACX10" s="449"/>
      <c r="ACY10" s="450">
        <f t="shared" ref="ACY10:ACY11" si="364">ACS10+ACT10-ACU10+ACV10-ACW10+ACX10</f>
        <v>0</v>
      </c>
      <c r="ACZ10" s="463"/>
      <c r="ADA10" s="448"/>
      <c r="ADC10" s="458"/>
      <c r="ADD10" s="447"/>
      <c r="ADE10" s="447"/>
      <c r="ADF10" s="447"/>
      <c r="ADG10" s="450">
        <f t="shared" ref="ADG10:ADG11" si="365">ADC10+ADD10-ADE10+ADF10</f>
        <v>0</v>
      </c>
      <c r="ADH10" s="447"/>
      <c r="ADI10" s="447"/>
      <c r="ADJ10" s="447"/>
      <c r="ADK10" s="447"/>
      <c r="ADL10" s="447"/>
      <c r="ADM10" s="449"/>
      <c r="ADN10" s="450">
        <f t="shared" ref="ADN10:ADN11" si="366">ADH10+ADI10-ADJ10+ADK10-ADL10+ADM10</f>
        <v>0</v>
      </c>
      <c r="ADO10" s="463"/>
      <c r="ADP10" s="448"/>
      <c r="ADR10" s="458"/>
      <c r="ADS10" s="447"/>
      <c r="ADT10" s="447"/>
      <c r="ADU10" s="447"/>
      <c r="ADV10" s="450">
        <f t="shared" ref="ADV10:ADV11" si="367">ADR10+ADS10-ADT10+ADU10</f>
        <v>0</v>
      </c>
      <c r="ADW10" s="447"/>
      <c r="ADX10" s="447"/>
      <c r="ADY10" s="447"/>
      <c r="ADZ10" s="447"/>
      <c r="AEA10" s="447"/>
      <c r="AEB10" s="449"/>
      <c r="AEC10" s="450">
        <f t="shared" ref="AEC10:AEC11" si="368">ADW10+ADX10-ADY10+ADZ10-AEA10+AEB10</f>
        <v>0</v>
      </c>
      <c r="AED10" s="463"/>
      <c r="AEE10" s="448"/>
      <c r="AEG10" s="458"/>
      <c r="AEH10" s="447"/>
      <c r="AEI10" s="447"/>
      <c r="AEJ10" s="447"/>
      <c r="AEK10" s="450">
        <f t="shared" ref="AEK10:AEK11" si="369">AEG10+AEH10-AEI10+AEJ10</f>
        <v>0</v>
      </c>
      <c r="AEL10" s="447"/>
      <c r="AEM10" s="447"/>
      <c r="AEN10" s="447"/>
      <c r="AEO10" s="447"/>
      <c r="AEP10" s="447"/>
      <c r="AEQ10" s="449"/>
      <c r="AER10" s="450">
        <f t="shared" ref="AER10:AER11" si="370">AEL10+AEM10-AEN10+AEO10-AEP10+AEQ10</f>
        <v>0</v>
      </c>
      <c r="AES10" s="463"/>
      <c r="AET10" s="448"/>
      <c r="AEV10" s="458"/>
      <c r="AEW10" s="447"/>
      <c r="AEX10" s="447"/>
      <c r="AEY10" s="447"/>
      <c r="AEZ10" s="450">
        <f t="shared" ref="AEZ10:AEZ11" si="371">AEV10+AEW10-AEX10+AEY10</f>
        <v>0</v>
      </c>
      <c r="AFA10" s="447"/>
      <c r="AFB10" s="447"/>
      <c r="AFC10" s="447"/>
      <c r="AFD10" s="447"/>
      <c r="AFE10" s="447"/>
      <c r="AFF10" s="449"/>
      <c r="AFG10" s="450">
        <f t="shared" ref="AFG10:AFG11" si="372">AFA10+AFB10-AFC10+AFD10-AFE10+AFF10</f>
        <v>0</v>
      </c>
      <c r="AFH10" s="463"/>
      <c r="AFI10" s="448"/>
      <c r="AFK10" s="458"/>
      <c r="AFL10" s="447"/>
      <c r="AFM10" s="447"/>
      <c r="AFN10" s="447"/>
      <c r="AFO10" s="450">
        <f t="shared" ref="AFO10:AFO11" si="373">AFK10+AFL10-AFM10+AFN10</f>
        <v>0</v>
      </c>
      <c r="AFP10" s="447"/>
      <c r="AFQ10" s="447"/>
      <c r="AFR10" s="447"/>
      <c r="AFS10" s="447"/>
      <c r="AFT10" s="447"/>
      <c r="AFU10" s="449"/>
      <c r="AFV10" s="450">
        <f t="shared" ref="AFV10:AFV11" si="374">AFP10+AFQ10-AFR10+AFS10-AFT10+AFU10</f>
        <v>0</v>
      </c>
      <c r="AFW10" s="463"/>
      <c r="AFX10" s="448"/>
      <c r="AFZ10" s="458"/>
      <c r="AGA10" s="447"/>
      <c r="AGB10" s="447"/>
      <c r="AGC10" s="447"/>
      <c r="AGD10" s="450">
        <f t="shared" ref="AGD10:AGD11" si="375">AFZ10+AGA10-AGB10+AGC10</f>
        <v>0</v>
      </c>
      <c r="AGE10" s="447"/>
      <c r="AGF10" s="447"/>
      <c r="AGG10" s="447"/>
      <c r="AGH10" s="447"/>
      <c r="AGI10" s="447"/>
      <c r="AGJ10" s="449"/>
      <c r="AGK10" s="450">
        <f t="shared" ref="AGK10:AGK11" si="376">AGE10+AGF10-AGG10+AGH10-AGI10+AGJ10</f>
        <v>0</v>
      </c>
      <c r="AGL10" s="463"/>
      <c r="AGM10" s="448"/>
      <c r="AGO10" s="458"/>
      <c r="AGP10" s="447"/>
      <c r="AGQ10" s="447"/>
      <c r="AGR10" s="447"/>
      <c r="AGS10" s="450">
        <f t="shared" ref="AGS10:AGS11" si="377">AGO10+AGP10-AGQ10+AGR10</f>
        <v>0</v>
      </c>
      <c r="AGT10" s="447"/>
      <c r="AGU10" s="447"/>
      <c r="AGV10" s="447"/>
      <c r="AGW10" s="447"/>
      <c r="AGX10" s="447"/>
      <c r="AGY10" s="449"/>
      <c r="AGZ10" s="450">
        <f t="shared" ref="AGZ10:AGZ11" si="378">AGT10+AGU10-AGV10+AGW10-AGX10+AGY10</f>
        <v>0</v>
      </c>
      <c r="AHA10" s="463"/>
      <c r="AHB10" s="448"/>
      <c r="AHD10" s="458"/>
      <c r="AHE10" s="447"/>
      <c r="AHF10" s="447"/>
      <c r="AHG10" s="447"/>
      <c r="AHH10" s="450">
        <f t="shared" ref="AHH10:AHH11" si="379">AHD10+AHE10-AHF10+AHG10</f>
        <v>0</v>
      </c>
      <c r="AHI10" s="447"/>
      <c r="AHJ10" s="447"/>
      <c r="AHK10" s="447"/>
      <c r="AHL10" s="447"/>
      <c r="AHM10" s="447"/>
      <c r="AHN10" s="449"/>
      <c r="AHO10" s="450">
        <f t="shared" ref="AHO10:AHO11" si="380">AHI10+AHJ10-AHK10+AHL10-AHM10+AHN10</f>
        <v>0</v>
      </c>
      <c r="AHP10" s="463"/>
      <c r="AHQ10" s="448"/>
      <c r="AHS10" s="458"/>
      <c r="AHT10" s="447"/>
      <c r="AHU10" s="447"/>
      <c r="AHV10" s="447"/>
      <c r="AHW10" s="450">
        <f t="shared" ref="AHW10:AHW11" si="381">AHS10+AHT10-AHU10+AHV10</f>
        <v>0</v>
      </c>
      <c r="AHX10" s="447"/>
      <c r="AHY10" s="447"/>
      <c r="AHZ10" s="447"/>
      <c r="AIA10" s="447"/>
      <c r="AIB10" s="447"/>
      <c r="AIC10" s="449"/>
      <c r="AID10" s="450">
        <f t="shared" ref="AID10:AID11" si="382">AHX10+AHY10-AHZ10+AIA10-AIB10+AIC10</f>
        <v>0</v>
      </c>
      <c r="AIE10" s="463"/>
      <c r="AIF10" s="448"/>
      <c r="AIH10" s="458"/>
      <c r="AII10" s="447"/>
      <c r="AIJ10" s="447"/>
      <c r="AIK10" s="447"/>
      <c r="AIL10" s="450">
        <f t="shared" ref="AIL10:AIL11" si="383">AIH10+AII10-AIJ10+AIK10</f>
        <v>0</v>
      </c>
      <c r="AIM10" s="447"/>
      <c r="AIN10" s="447"/>
      <c r="AIO10" s="447"/>
      <c r="AIP10" s="447"/>
      <c r="AIQ10" s="447"/>
      <c r="AIR10" s="449"/>
      <c r="AIS10" s="450">
        <f t="shared" ref="AIS10:AIS11" si="384">AIM10+AIN10-AIO10+AIP10-AIQ10+AIR10</f>
        <v>0</v>
      </c>
      <c r="AIT10" s="463"/>
      <c r="AIU10" s="448"/>
      <c r="AIW10" s="458"/>
      <c r="AIX10" s="447"/>
      <c r="AIY10" s="447"/>
      <c r="AIZ10" s="447"/>
      <c r="AJA10" s="450">
        <f t="shared" ref="AJA10:AJA11" si="385">AIW10+AIX10-AIY10+AIZ10</f>
        <v>0</v>
      </c>
      <c r="AJB10" s="447"/>
      <c r="AJC10" s="447"/>
      <c r="AJD10" s="447"/>
      <c r="AJE10" s="447"/>
      <c r="AJF10" s="447"/>
      <c r="AJG10" s="449"/>
      <c r="AJH10" s="450">
        <f t="shared" ref="AJH10:AJH11" si="386">AJB10+AJC10-AJD10+AJE10-AJF10+AJG10</f>
        <v>0</v>
      </c>
      <c r="AJI10" s="463"/>
      <c r="AJJ10" s="448"/>
      <c r="AJL10" s="458"/>
      <c r="AJM10" s="447"/>
      <c r="AJN10" s="447"/>
      <c r="AJO10" s="447"/>
      <c r="AJP10" s="450">
        <f t="shared" ref="AJP10:AJP11" si="387">AJL10+AJM10-AJN10+AJO10</f>
        <v>0</v>
      </c>
      <c r="AJQ10" s="447"/>
      <c r="AJR10" s="447"/>
      <c r="AJS10" s="447"/>
      <c r="AJT10" s="447"/>
      <c r="AJU10" s="447"/>
      <c r="AJV10" s="449"/>
      <c r="AJW10" s="450">
        <f t="shared" ref="AJW10:AJW11" si="388">AJQ10+AJR10-AJS10+AJT10-AJU10+AJV10</f>
        <v>0</v>
      </c>
      <c r="AJX10" s="463"/>
      <c r="AJY10" s="448"/>
      <c r="AKA10" s="458"/>
      <c r="AKB10" s="447"/>
      <c r="AKC10" s="447"/>
      <c r="AKD10" s="447"/>
      <c r="AKE10" s="450">
        <f t="shared" ref="AKE10:AKE11" si="389">AKA10+AKB10-AKC10+AKD10</f>
        <v>0</v>
      </c>
      <c r="AKF10" s="447"/>
      <c r="AKG10" s="447"/>
      <c r="AKH10" s="447"/>
      <c r="AKI10" s="447"/>
      <c r="AKJ10" s="447"/>
      <c r="AKK10" s="449"/>
      <c r="AKL10" s="450">
        <f t="shared" ref="AKL10:AKL11" si="390">AKF10+AKG10-AKH10+AKI10-AKJ10+AKK10</f>
        <v>0</v>
      </c>
      <c r="AKM10" s="463"/>
      <c r="AKN10" s="448"/>
      <c r="AKP10" s="458"/>
      <c r="AKQ10" s="447"/>
      <c r="AKR10" s="447"/>
      <c r="AKS10" s="447"/>
      <c r="AKT10" s="450">
        <f t="shared" ref="AKT10:AKT11" si="391">AKP10+AKQ10-AKR10+AKS10</f>
        <v>0</v>
      </c>
      <c r="AKU10" s="447"/>
      <c r="AKV10" s="447"/>
      <c r="AKW10" s="447"/>
      <c r="AKX10" s="447"/>
      <c r="AKY10" s="447"/>
      <c r="AKZ10" s="449"/>
      <c r="ALA10" s="450">
        <f t="shared" ref="ALA10:ALA11" si="392">AKU10+AKV10-AKW10+AKX10-AKY10+AKZ10</f>
        <v>0</v>
      </c>
      <c r="ALB10" s="463"/>
      <c r="ALC10" s="448"/>
      <c r="ALE10" s="458"/>
      <c r="ALF10" s="447"/>
      <c r="ALG10" s="447"/>
      <c r="ALH10" s="447"/>
      <c r="ALI10" s="450">
        <f t="shared" ref="ALI10:ALI11" si="393">ALE10+ALF10-ALG10+ALH10</f>
        <v>0</v>
      </c>
      <c r="ALJ10" s="447"/>
      <c r="ALK10" s="447"/>
      <c r="ALL10" s="447"/>
      <c r="ALM10" s="447"/>
      <c r="ALN10" s="447"/>
      <c r="ALO10" s="449"/>
      <c r="ALP10" s="450">
        <f t="shared" ref="ALP10:ALP11" si="394">ALJ10+ALK10-ALL10+ALM10-ALN10+ALO10</f>
        <v>0</v>
      </c>
      <c r="ALQ10" s="463"/>
      <c r="ALR10" s="448"/>
      <c r="ALT10" s="458"/>
      <c r="ALU10" s="447"/>
      <c r="ALV10" s="447"/>
      <c r="ALW10" s="447"/>
      <c r="ALX10" s="450">
        <f t="shared" ref="ALX10:ALX11" si="395">ALT10+ALU10-ALV10+ALW10</f>
        <v>0</v>
      </c>
      <c r="ALY10" s="447"/>
      <c r="ALZ10" s="447"/>
      <c r="AMA10" s="447"/>
      <c r="AMB10" s="447"/>
      <c r="AMC10" s="447"/>
      <c r="AMD10" s="449"/>
      <c r="AME10" s="450">
        <f t="shared" ref="AME10:AME11" si="396">ALY10+ALZ10-AMA10+AMB10-AMC10+AMD10</f>
        <v>0</v>
      </c>
      <c r="AMF10" s="463"/>
      <c r="AMG10" s="448"/>
      <c r="AMI10" s="458"/>
      <c r="AMJ10" s="447"/>
      <c r="AMK10" s="447"/>
      <c r="AML10" s="447"/>
      <c r="AMM10" s="450">
        <f t="shared" ref="AMM10:AMM11" si="397">AMI10+AMJ10-AMK10+AML10</f>
        <v>0</v>
      </c>
      <c r="AMN10" s="447"/>
      <c r="AMO10" s="447"/>
      <c r="AMP10" s="447"/>
      <c r="AMQ10" s="447"/>
      <c r="AMR10" s="447"/>
      <c r="AMS10" s="449"/>
      <c r="AMT10" s="450">
        <f t="shared" ref="AMT10:AMT11" si="398">AMN10+AMO10-AMP10+AMQ10-AMR10+AMS10</f>
        <v>0</v>
      </c>
      <c r="AMU10" s="463"/>
      <c r="AMV10" s="448"/>
      <c r="AMX10" s="458"/>
      <c r="AMY10" s="447"/>
      <c r="AMZ10" s="447"/>
      <c r="ANA10" s="447"/>
      <c r="ANB10" s="450">
        <f t="shared" ref="ANB10:ANB11" si="399">AMX10+AMY10-AMZ10+ANA10</f>
        <v>0</v>
      </c>
      <c r="ANC10" s="447"/>
      <c r="AND10" s="447"/>
      <c r="ANE10" s="447"/>
      <c r="ANF10" s="447"/>
      <c r="ANG10" s="447"/>
      <c r="ANH10" s="449"/>
      <c r="ANI10" s="450">
        <f t="shared" ref="ANI10:ANI11" si="400">ANC10+AND10-ANE10+ANF10-ANG10+ANH10</f>
        <v>0</v>
      </c>
      <c r="ANJ10" s="463"/>
      <c r="ANK10" s="448"/>
      <c r="ANM10" s="458"/>
      <c r="ANN10" s="447"/>
      <c r="ANO10" s="447"/>
      <c r="ANP10" s="447"/>
      <c r="ANQ10" s="450">
        <f t="shared" ref="ANQ10:ANQ11" si="401">ANM10+ANN10-ANO10+ANP10</f>
        <v>0</v>
      </c>
      <c r="ANR10" s="447"/>
      <c r="ANS10" s="447"/>
      <c r="ANT10" s="447"/>
      <c r="ANU10" s="447"/>
      <c r="ANV10" s="447"/>
      <c r="ANW10" s="449"/>
      <c r="ANX10" s="450">
        <f t="shared" ref="ANX10:ANX11" si="402">ANR10+ANS10-ANT10+ANU10-ANV10+ANW10</f>
        <v>0</v>
      </c>
      <c r="ANY10" s="463"/>
      <c r="ANZ10" s="448"/>
      <c r="AOB10" s="458"/>
      <c r="AOC10" s="447"/>
      <c r="AOD10" s="447"/>
      <c r="AOE10" s="447"/>
      <c r="AOF10" s="450">
        <f t="shared" ref="AOF10:AOF11" si="403">AOB10+AOC10-AOD10+AOE10</f>
        <v>0</v>
      </c>
      <c r="AOG10" s="447"/>
      <c r="AOH10" s="447"/>
      <c r="AOI10" s="447"/>
      <c r="AOJ10" s="447"/>
      <c r="AOK10" s="447"/>
      <c r="AOL10" s="449"/>
      <c r="AOM10" s="450">
        <f t="shared" ref="AOM10:AOM11" si="404">AOG10+AOH10-AOI10+AOJ10-AOK10+AOL10</f>
        <v>0</v>
      </c>
      <c r="AON10" s="463"/>
      <c r="AOO10" s="448"/>
      <c r="AOQ10" s="458"/>
      <c r="AOR10" s="447"/>
      <c r="AOS10" s="447"/>
      <c r="AOT10" s="447"/>
      <c r="AOU10" s="450">
        <f t="shared" ref="AOU10:AOU11" si="405">AOQ10+AOR10-AOS10+AOT10</f>
        <v>0</v>
      </c>
      <c r="AOV10" s="447"/>
      <c r="AOW10" s="447"/>
      <c r="AOX10" s="447"/>
      <c r="AOY10" s="447"/>
      <c r="AOZ10" s="447"/>
      <c r="APA10" s="449"/>
      <c r="APB10" s="450">
        <f t="shared" ref="APB10:APB11" si="406">AOV10+AOW10-AOX10+AOY10-AOZ10+APA10</f>
        <v>0</v>
      </c>
      <c r="APC10" s="463"/>
      <c r="APD10" s="448"/>
      <c r="APF10" s="458"/>
      <c r="APG10" s="447"/>
      <c r="APH10" s="447"/>
      <c r="API10" s="447"/>
      <c r="APJ10" s="450">
        <f t="shared" ref="APJ10:APJ11" si="407">APF10+APG10-APH10+API10</f>
        <v>0</v>
      </c>
      <c r="APK10" s="447"/>
      <c r="APL10" s="447"/>
      <c r="APM10" s="447"/>
      <c r="APN10" s="447"/>
      <c r="APO10" s="447"/>
      <c r="APP10" s="449"/>
      <c r="APQ10" s="450">
        <f t="shared" ref="APQ10:APQ11" si="408">APK10+APL10-APM10+APN10-APO10+APP10</f>
        <v>0</v>
      </c>
      <c r="APR10" s="463"/>
      <c r="APS10" s="448"/>
      <c r="APU10" s="458"/>
      <c r="APV10" s="447"/>
      <c r="APW10" s="447"/>
      <c r="APX10" s="447"/>
      <c r="APY10" s="450">
        <f t="shared" ref="APY10:APY11" si="409">APU10+APV10-APW10+APX10</f>
        <v>0</v>
      </c>
      <c r="APZ10" s="447"/>
      <c r="AQA10" s="447"/>
      <c r="AQB10" s="447"/>
      <c r="AQC10" s="447"/>
      <c r="AQD10" s="447"/>
      <c r="AQE10" s="449"/>
      <c r="AQF10" s="450">
        <f t="shared" ref="AQF10:AQF11" si="410">APZ10+AQA10-AQB10+AQC10-AQD10+AQE10</f>
        <v>0</v>
      </c>
      <c r="AQG10" s="463"/>
      <c r="AQH10" s="448"/>
      <c r="AQJ10" s="458"/>
      <c r="AQK10" s="447"/>
      <c r="AQL10" s="447"/>
      <c r="AQM10" s="447"/>
      <c r="AQN10" s="450">
        <f t="shared" ref="AQN10:AQN11" si="411">AQJ10+AQK10-AQL10+AQM10</f>
        <v>0</v>
      </c>
      <c r="AQO10" s="447"/>
      <c r="AQP10" s="447"/>
      <c r="AQQ10" s="447"/>
      <c r="AQR10" s="447"/>
      <c r="AQS10" s="447"/>
      <c r="AQT10" s="449"/>
      <c r="AQU10" s="450">
        <f t="shared" ref="AQU10:AQU11" si="412">AQO10+AQP10-AQQ10+AQR10-AQS10+AQT10</f>
        <v>0</v>
      </c>
      <c r="AQV10" s="463"/>
      <c r="AQW10" s="448"/>
      <c r="AQY10" s="458"/>
      <c r="AQZ10" s="447"/>
      <c r="ARA10" s="447"/>
      <c r="ARB10" s="447"/>
      <c r="ARC10" s="450">
        <f t="shared" ref="ARC10:ARC11" si="413">AQY10+AQZ10-ARA10+ARB10</f>
        <v>0</v>
      </c>
      <c r="ARD10" s="447"/>
      <c r="ARE10" s="447"/>
      <c r="ARF10" s="447"/>
      <c r="ARG10" s="447"/>
      <c r="ARH10" s="447"/>
      <c r="ARI10" s="449"/>
      <c r="ARJ10" s="450">
        <f t="shared" ref="ARJ10:ARJ11" si="414">ARD10+ARE10-ARF10+ARG10-ARH10+ARI10</f>
        <v>0</v>
      </c>
      <c r="ARK10" s="463"/>
      <c r="ARL10" s="448"/>
      <c r="ARN10" s="458"/>
      <c r="ARO10" s="447"/>
      <c r="ARP10" s="447"/>
      <c r="ARQ10" s="447"/>
      <c r="ARR10" s="450">
        <f t="shared" ref="ARR10:ARR11" si="415">ARN10+ARO10-ARP10+ARQ10</f>
        <v>0</v>
      </c>
      <c r="ARS10" s="447"/>
      <c r="ART10" s="447"/>
      <c r="ARU10" s="447"/>
      <c r="ARV10" s="447"/>
      <c r="ARW10" s="447"/>
      <c r="ARX10" s="449"/>
      <c r="ARY10" s="450">
        <f t="shared" ref="ARY10:ARY11" si="416">ARS10+ART10-ARU10+ARV10-ARW10+ARX10</f>
        <v>0</v>
      </c>
      <c r="ARZ10" s="463"/>
      <c r="ASA10" s="448"/>
      <c r="ASC10" s="458"/>
      <c r="ASD10" s="447"/>
      <c r="ASE10" s="447"/>
      <c r="ASF10" s="447"/>
      <c r="ASG10" s="450">
        <f t="shared" ref="ASG10:ASG11" si="417">ASC10+ASD10-ASE10+ASF10</f>
        <v>0</v>
      </c>
      <c r="ASH10" s="447"/>
      <c r="ASI10" s="447"/>
      <c r="ASJ10" s="447"/>
      <c r="ASK10" s="447"/>
      <c r="ASL10" s="447"/>
      <c r="ASM10" s="449"/>
      <c r="ASN10" s="450">
        <f t="shared" ref="ASN10:ASN11" si="418">ASH10+ASI10-ASJ10+ASK10-ASL10+ASM10</f>
        <v>0</v>
      </c>
      <c r="ASO10" s="463"/>
      <c r="ASP10" s="448"/>
      <c r="ASR10" s="458"/>
      <c r="ASS10" s="447"/>
      <c r="AST10" s="447"/>
      <c r="ASU10" s="447"/>
      <c r="ASV10" s="450">
        <f t="shared" ref="ASV10:ASV11" si="419">ASR10+ASS10-AST10+ASU10</f>
        <v>0</v>
      </c>
      <c r="ASW10" s="447"/>
      <c r="ASX10" s="447"/>
      <c r="ASY10" s="447"/>
      <c r="ASZ10" s="447"/>
      <c r="ATA10" s="447"/>
      <c r="ATB10" s="449"/>
      <c r="ATC10" s="450">
        <f t="shared" ref="ATC10:ATC11" si="420">ASW10+ASX10-ASY10+ASZ10-ATA10+ATB10</f>
        <v>0</v>
      </c>
      <c r="ATD10" s="463"/>
      <c r="ATE10" s="448"/>
      <c r="ATG10" s="458"/>
      <c r="ATH10" s="447"/>
      <c r="ATI10" s="447"/>
      <c r="ATJ10" s="447"/>
      <c r="ATK10" s="450">
        <f t="shared" ref="ATK10:ATK11" si="421">ATG10+ATH10-ATI10+ATJ10</f>
        <v>0</v>
      </c>
      <c r="ATL10" s="447"/>
      <c r="ATM10" s="447"/>
      <c r="ATN10" s="447"/>
      <c r="ATO10" s="447"/>
      <c r="ATP10" s="447"/>
      <c r="ATQ10" s="449"/>
      <c r="ATR10" s="450">
        <f t="shared" ref="ATR10:ATR11" si="422">ATL10+ATM10-ATN10+ATO10-ATP10+ATQ10</f>
        <v>0</v>
      </c>
      <c r="ATS10" s="463"/>
      <c r="ATT10" s="448"/>
      <c r="ATV10" s="458"/>
      <c r="ATW10" s="447"/>
      <c r="ATX10" s="447"/>
      <c r="ATY10" s="447"/>
      <c r="ATZ10" s="450">
        <f t="shared" ref="ATZ10:ATZ11" si="423">ATV10+ATW10-ATX10+ATY10</f>
        <v>0</v>
      </c>
      <c r="AUA10" s="447"/>
      <c r="AUB10" s="447"/>
      <c r="AUC10" s="447"/>
      <c r="AUD10" s="447"/>
      <c r="AUE10" s="447"/>
      <c r="AUF10" s="449"/>
      <c r="AUG10" s="450">
        <f t="shared" ref="AUG10:AUG11" si="424">AUA10+AUB10-AUC10+AUD10-AUE10+AUF10</f>
        <v>0</v>
      </c>
      <c r="AUH10" s="463"/>
      <c r="AUI10" s="448"/>
      <c r="AUK10" s="458"/>
      <c r="AUL10" s="447"/>
      <c r="AUM10" s="447"/>
      <c r="AUN10" s="447"/>
      <c r="AUO10" s="450">
        <f t="shared" ref="AUO10:AUO11" si="425">AUK10+AUL10-AUM10+AUN10</f>
        <v>0</v>
      </c>
      <c r="AUP10" s="447"/>
      <c r="AUQ10" s="447"/>
      <c r="AUR10" s="447"/>
      <c r="AUS10" s="447"/>
      <c r="AUT10" s="447"/>
      <c r="AUU10" s="449"/>
      <c r="AUV10" s="450">
        <f t="shared" ref="AUV10:AUV11" si="426">AUP10+AUQ10-AUR10+AUS10-AUT10+AUU10</f>
        <v>0</v>
      </c>
      <c r="AUW10" s="463"/>
      <c r="AUX10" s="448"/>
      <c r="AUZ10" s="458"/>
      <c r="AVA10" s="447"/>
      <c r="AVB10" s="447"/>
      <c r="AVC10" s="447"/>
      <c r="AVD10" s="450">
        <f t="shared" ref="AVD10:AVD11" si="427">AUZ10+AVA10-AVB10+AVC10</f>
        <v>0</v>
      </c>
      <c r="AVE10" s="447"/>
      <c r="AVF10" s="447"/>
      <c r="AVG10" s="447"/>
      <c r="AVH10" s="447"/>
      <c r="AVI10" s="447"/>
      <c r="AVJ10" s="449"/>
      <c r="AVK10" s="450">
        <f t="shared" ref="AVK10:AVK11" si="428">AVE10+AVF10-AVG10+AVH10-AVI10+AVJ10</f>
        <v>0</v>
      </c>
      <c r="AVL10" s="463"/>
      <c r="AVM10" s="448"/>
      <c r="AVO10" s="458"/>
      <c r="AVP10" s="447"/>
      <c r="AVQ10" s="447"/>
      <c r="AVR10" s="447"/>
      <c r="AVS10" s="450">
        <f t="shared" ref="AVS10:AVS11" si="429">AVO10+AVP10-AVQ10+AVR10</f>
        <v>0</v>
      </c>
      <c r="AVT10" s="447"/>
      <c r="AVU10" s="447"/>
      <c r="AVV10" s="447"/>
      <c r="AVW10" s="447"/>
      <c r="AVX10" s="447"/>
      <c r="AVY10" s="449"/>
      <c r="AVZ10" s="450">
        <f t="shared" ref="AVZ10:AVZ11" si="430">AVT10+AVU10-AVV10+AVW10-AVX10+AVY10</f>
        <v>0</v>
      </c>
      <c r="AWA10" s="463"/>
      <c r="AWB10" s="448"/>
      <c r="AWD10" s="458"/>
      <c r="AWE10" s="447"/>
      <c r="AWF10" s="447"/>
      <c r="AWG10" s="447"/>
      <c r="AWH10" s="450">
        <f t="shared" ref="AWH10:AWH11" si="431">AWD10+AWE10-AWF10+AWG10</f>
        <v>0</v>
      </c>
      <c r="AWI10" s="447"/>
      <c r="AWJ10" s="447"/>
      <c r="AWK10" s="447"/>
      <c r="AWL10" s="447"/>
      <c r="AWM10" s="447"/>
      <c r="AWN10" s="449"/>
      <c r="AWO10" s="450">
        <f t="shared" ref="AWO10:AWO11" si="432">AWI10+AWJ10-AWK10+AWL10-AWM10+AWN10</f>
        <v>0</v>
      </c>
      <c r="AWP10" s="463"/>
      <c r="AWQ10" s="448"/>
      <c r="AWS10" s="458"/>
      <c r="AWT10" s="447"/>
      <c r="AWU10" s="447"/>
      <c r="AWV10" s="447"/>
      <c r="AWW10" s="450">
        <f t="shared" ref="AWW10:AWW11" si="433">AWS10+AWT10-AWU10+AWV10</f>
        <v>0</v>
      </c>
      <c r="AWX10" s="447"/>
      <c r="AWY10" s="447"/>
      <c r="AWZ10" s="447"/>
      <c r="AXA10" s="447"/>
      <c r="AXB10" s="447"/>
      <c r="AXC10" s="449"/>
      <c r="AXD10" s="450">
        <f t="shared" ref="AXD10:AXD11" si="434">AWX10+AWY10-AWZ10+AXA10-AXB10+AXC10</f>
        <v>0</v>
      </c>
      <c r="AXE10" s="463"/>
      <c r="AXF10" s="448"/>
      <c r="AXH10" s="458"/>
      <c r="AXI10" s="447"/>
      <c r="AXJ10" s="447"/>
      <c r="AXK10" s="447"/>
      <c r="AXL10" s="450">
        <f t="shared" ref="AXL10:AXL11" si="435">AXH10+AXI10-AXJ10+AXK10</f>
        <v>0</v>
      </c>
      <c r="AXM10" s="447"/>
      <c r="AXN10" s="447"/>
      <c r="AXO10" s="447"/>
      <c r="AXP10" s="447"/>
      <c r="AXQ10" s="447"/>
      <c r="AXR10" s="449"/>
      <c r="AXS10" s="450">
        <f t="shared" ref="AXS10:AXS11" si="436">AXM10+AXN10-AXO10+AXP10-AXQ10+AXR10</f>
        <v>0</v>
      </c>
      <c r="AXT10" s="463"/>
      <c r="AXU10" s="448"/>
      <c r="AXW10" s="458"/>
      <c r="AXX10" s="447"/>
      <c r="AXY10" s="447"/>
      <c r="AXZ10" s="447"/>
      <c r="AYA10" s="450">
        <f t="shared" ref="AYA10:AYA11" si="437">AXW10+AXX10-AXY10+AXZ10</f>
        <v>0</v>
      </c>
      <c r="AYB10" s="447"/>
      <c r="AYC10" s="447"/>
      <c r="AYD10" s="447"/>
      <c r="AYE10" s="447"/>
      <c r="AYF10" s="447"/>
      <c r="AYG10" s="449"/>
      <c r="AYH10" s="450">
        <f t="shared" ref="AYH10:AYH11" si="438">AYB10+AYC10-AYD10+AYE10-AYF10+AYG10</f>
        <v>0</v>
      </c>
      <c r="AYI10" s="463"/>
      <c r="AYJ10" s="448"/>
      <c r="AYL10" s="458"/>
      <c r="AYM10" s="447"/>
      <c r="AYN10" s="447"/>
      <c r="AYO10" s="447"/>
      <c r="AYP10" s="450">
        <f t="shared" ref="AYP10:AYP11" si="439">AYL10+AYM10-AYN10+AYO10</f>
        <v>0</v>
      </c>
      <c r="AYQ10" s="447"/>
      <c r="AYR10" s="447"/>
      <c r="AYS10" s="447"/>
      <c r="AYT10" s="447"/>
      <c r="AYU10" s="447"/>
      <c r="AYV10" s="449"/>
      <c r="AYW10" s="450">
        <f t="shared" ref="AYW10:AYW11" si="440">AYQ10+AYR10-AYS10+AYT10-AYU10+AYV10</f>
        <v>0</v>
      </c>
      <c r="AYX10" s="463"/>
      <c r="AYY10" s="448"/>
      <c r="AZA10" s="458"/>
      <c r="AZB10" s="447"/>
      <c r="AZC10" s="447"/>
      <c r="AZD10" s="447"/>
      <c r="AZE10" s="450">
        <f t="shared" ref="AZE10:AZE11" si="441">AZA10+AZB10-AZC10+AZD10</f>
        <v>0</v>
      </c>
      <c r="AZF10" s="447"/>
      <c r="AZG10" s="447"/>
      <c r="AZH10" s="447"/>
      <c r="AZI10" s="447"/>
      <c r="AZJ10" s="447"/>
      <c r="AZK10" s="449"/>
      <c r="AZL10" s="450">
        <f t="shared" ref="AZL10:AZL11" si="442">AZF10+AZG10-AZH10+AZI10-AZJ10+AZK10</f>
        <v>0</v>
      </c>
      <c r="AZM10" s="463"/>
      <c r="AZN10" s="448"/>
      <c r="AZP10" s="458"/>
      <c r="AZQ10" s="447"/>
      <c r="AZR10" s="447"/>
      <c r="AZS10" s="447"/>
      <c r="AZT10" s="450">
        <f t="shared" ref="AZT10:AZT11" si="443">AZP10+AZQ10-AZR10+AZS10</f>
        <v>0</v>
      </c>
      <c r="AZU10" s="447"/>
      <c r="AZV10" s="447"/>
      <c r="AZW10" s="447"/>
      <c r="AZX10" s="447"/>
      <c r="AZY10" s="447"/>
      <c r="AZZ10" s="449"/>
      <c r="BAA10" s="450">
        <f t="shared" ref="BAA10:BAA11" si="444">AZU10+AZV10-AZW10+AZX10-AZY10+AZZ10</f>
        <v>0</v>
      </c>
      <c r="BAB10" s="463"/>
      <c r="BAC10" s="448"/>
      <c r="BAE10" s="458"/>
      <c r="BAF10" s="447"/>
      <c r="BAG10" s="447"/>
      <c r="BAH10" s="447"/>
      <c r="BAI10" s="450">
        <f t="shared" ref="BAI10:BAI11" si="445">BAE10+BAF10-BAG10+BAH10</f>
        <v>0</v>
      </c>
      <c r="BAJ10" s="447"/>
      <c r="BAK10" s="447"/>
      <c r="BAL10" s="447"/>
      <c r="BAM10" s="447"/>
      <c r="BAN10" s="447"/>
      <c r="BAO10" s="449"/>
      <c r="BAP10" s="450">
        <f t="shared" ref="BAP10:BAP11" si="446">BAJ10+BAK10-BAL10+BAM10-BAN10+BAO10</f>
        <v>0</v>
      </c>
      <c r="BAQ10" s="463"/>
      <c r="BAR10" s="448"/>
      <c r="BAT10" s="458"/>
      <c r="BAU10" s="447"/>
      <c r="BAV10" s="447"/>
      <c r="BAW10" s="447"/>
      <c r="BAX10" s="450">
        <f t="shared" ref="BAX10:BAX11" si="447">BAT10+BAU10-BAV10+BAW10</f>
        <v>0</v>
      </c>
      <c r="BAY10" s="447"/>
      <c r="BAZ10" s="447"/>
      <c r="BBA10" s="447"/>
      <c r="BBB10" s="447"/>
      <c r="BBC10" s="447"/>
      <c r="BBD10" s="449"/>
      <c r="BBE10" s="450">
        <f t="shared" ref="BBE10:BBE11" si="448">BAY10+BAZ10-BBA10+BBB10-BBC10+BBD10</f>
        <v>0</v>
      </c>
      <c r="BBF10" s="463"/>
      <c r="BBG10" s="448"/>
      <c r="BBI10" s="458"/>
      <c r="BBJ10" s="447"/>
      <c r="BBK10" s="447"/>
      <c r="BBL10" s="447"/>
      <c r="BBM10" s="450">
        <f t="shared" ref="BBM10:BBM11" si="449">BBI10+BBJ10-BBK10+BBL10</f>
        <v>0</v>
      </c>
      <c r="BBN10" s="447"/>
      <c r="BBO10" s="447"/>
      <c r="BBP10" s="447"/>
      <c r="BBQ10" s="447"/>
      <c r="BBR10" s="447"/>
      <c r="BBS10" s="449"/>
      <c r="BBT10" s="450">
        <f t="shared" ref="BBT10:BBT11" si="450">BBN10+BBO10-BBP10+BBQ10-BBR10+BBS10</f>
        <v>0</v>
      </c>
      <c r="BBU10" s="463"/>
      <c r="BBV10" s="448"/>
      <c r="BBX10" s="458"/>
      <c r="BBY10" s="447"/>
      <c r="BBZ10" s="447"/>
      <c r="BCA10" s="447"/>
      <c r="BCB10" s="450">
        <f t="shared" ref="BCB10:BCB11" si="451">BBX10+BBY10-BBZ10+BCA10</f>
        <v>0</v>
      </c>
      <c r="BCC10" s="447"/>
      <c r="BCD10" s="447"/>
      <c r="BCE10" s="447"/>
      <c r="BCF10" s="447"/>
      <c r="BCG10" s="447"/>
      <c r="BCH10" s="449"/>
      <c r="BCI10" s="450">
        <f t="shared" ref="BCI10:BCI11" si="452">BCC10+BCD10-BCE10+BCF10-BCG10+BCH10</f>
        <v>0</v>
      </c>
      <c r="BCJ10" s="463"/>
      <c r="BCK10" s="448"/>
      <c r="BCM10" s="458"/>
      <c r="BCN10" s="447"/>
      <c r="BCO10" s="447"/>
      <c r="BCP10" s="447"/>
      <c r="BCQ10" s="450">
        <f t="shared" ref="BCQ10:BCQ11" si="453">BCM10+BCN10-BCO10+BCP10</f>
        <v>0</v>
      </c>
      <c r="BCR10" s="447"/>
      <c r="BCS10" s="447"/>
      <c r="BCT10" s="447"/>
      <c r="BCU10" s="447"/>
      <c r="BCV10" s="447"/>
      <c r="BCW10" s="449"/>
      <c r="BCX10" s="450">
        <f t="shared" ref="BCX10:BCX11" si="454">BCR10+BCS10-BCT10+BCU10-BCV10+BCW10</f>
        <v>0</v>
      </c>
      <c r="BCY10" s="463"/>
      <c r="BCZ10" s="448"/>
      <c r="BDB10" s="458"/>
      <c r="BDC10" s="447"/>
      <c r="BDD10" s="447"/>
      <c r="BDE10" s="447"/>
      <c r="BDF10" s="450">
        <f t="shared" ref="BDF10:BDF11" si="455">BDB10+BDC10-BDD10+BDE10</f>
        <v>0</v>
      </c>
      <c r="BDG10" s="447"/>
      <c r="BDH10" s="447"/>
      <c r="BDI10" s="447"/>
      <c r="BDJ10" s="447"/>
      <c r="BDK10" s="447"/>
      <c r="BDL10" s="449"/>
      <c r="BDM10" s="450">
        <f t="shared" ref="BDM10:BDM11" si="456">BDG10+BDH10-BDI10+BDJ10-BDK10+BDL10</f>
        <v>0</v>
      </c>
      <c r="BDN10" s="463"/>
      <c r="BDO10" s="448"/>
      <c r="BDQ10" s="458"/>
      <c r="BDR10" s="447"/>
      <c r="BDS10" s="447"/>
      <c r="BDT10" s="447"/>
      <c r="BDU10" s="450">
        <f t="shared" ref="BDU10:BDU11" si="457">BDQ10+BDR10-BDS10+BDT10</f>
        <v>0</v>
      </c>
      <c r="BDV10" s="447"/>
      <c r="BDW10" s="447"/>
      <c r="BDX10" s="447"/>
      <c r="BDY10" s="447"/>
      <c r="BDZ10" s="447"/>
      <c r="BEA10" s="449"/>
      <c r="BEB10" s="450">
        <f t="shared" ref="BEB10:BEB11" si="458">BDV10+BDW10-BDX10+BDY10-BDZ10+BEA10</f>
        <v>0</v>
      </c>
      <c r="BEC10" s="463"/>
      <c r="BED10" s="448"/>
      <c r="BEF10" s="458"/>
      <c r="BEG10" s="447"/>
      <c r="BEH10" s="447"/>
      <c r="BEI10" s="447"/>
      <c r="BEJ10" s="450">
        <f t="shared" ref="BEJ10:BEJ11" si="459">BEF10+BEG10-BEH10+BEI10</f>
        <v>0</v>
      </c>
      <c r="BEK10" s="447"/>
      <c r="BEL10" s="447"/>
      <c r="BEM10" s="447"/>
      <c r="BEN10" s="447"/>
      <c r="BEO10" s="447"/>
      <c r="BEP10" s="449"/>
      <c r="BEQ10" s="450">
        <f t="shared" ref="BEQ10:BEQ11" si="460">BEK10+BEL10-BEM10+BEN10-BEO10+BEP10</f>
        <v>0</v>
      </c>
      <c r="BER10" s="463"/>
      <c r="BES10" s="448"/>
      <c r="BEU10" s="458"/>
      <c r="BEV10" s="447"/>
      <c r="BEW10" s="447"/>
      <c r="BEX10" s="447"/>
      <c r="BEY10" s="450">
        <f t="shared" ref="BEY10:BEY11" si="461">BEU10+BEV10-BEW10+BEX10</f>
        <v>0</v>
      </c>
      <c r="BEZ10" s="447"/>
      <c r="BFA10" s="447"/>
      <c r="BFB10" s="447"/>
      <c r="BFC10" s="447"/>
      <c r="BFD10" s="447"/>
      <c r="BFE10" s="449"/>
      <c r="BFF10" s="450">
        <f t="shared" ref="BFF10:BFF11" si="462">BEZ10+BFA10-BFB10+BFC10-BFD10+BFE10</f>
        <v>0</v>
      </c>
      <c r="BFG10" s="463"/>
      <c r="BFH10" s="448"/>
      <c r="BFJ10" s="458"/>
      <c r="BFK10" s="447"/>
      <c r="BFL10" s="447"/>
      <c r="BFM10" s="447"/>
      <c r="BFN10" s="450">
        <f t="shared" ref="BFN10:BFN11" si="463">BFJ10+BFK10-BFL10+BFM10</f>
        <v>0</v>
      </c>
      <c r="BFO10" s="447"/>
      <c r="BFP10" s="447"/>
      <c r="BFQ10" s="447"/>
      <c r="BFR10" s="447"/>
      <c r="BFS10" s="447"/>
      <c r="BFT10" s="449"/>
      <c r="BFU10" s="450">
        <f t="shared" ref="BFU10:BFU11" si="464">BFO10+BFP10-BFQ10+BFR10-BFS10+BFT10</f>
        <v>0</v>
      </c>
      <c r="BFV10" s="463"/>
      <c r="BFW10" s="448"/>
      <c r="BFY10" s="458"/>
      <c r="BFZ10" s="447"/>
      <c r="BGA10" s="447"/>
      <c r="BGB10" s="447"/>
      <c r="BGC10" s="450">
        <f t="shared" ref="BGC10:BGC11" si="465">BFY10+BFZ10-BGA10+BGB10</f>
        <v>0</v>
      </c>
      <c r="BGD10" s="447"/>
      <c r="BGE10" s="447"/>
      <c r="BGF10" s="447"/>
      <c r="BGG10" s="447"/>
      <c r="BGH10" s="447"/>
      <c r="BGI10" s="449"/>
      <c r="BGJ10" s="450">
        <f t="shared" ref="BGJ10:BGJ11" si="466">BGD10+BGE10-BGF10+BGG10-BGH10+BGI10</f>
        <v>0</v>
      </c>
      <c r="BGK10" s="463"/>
      <c r="BGL10" s="448"/>
      <c r="BGN10" s="458"/>
      <c r="BGO10" s="447"/>
      <c r="BGP10" s="447"/>
      <c r="BGQ10" s="447"/>
      <c r="BGR10" s="450">
        <f t="shared" ref="BGR10:BGR11" si="467">BGN10+BGO10-BGP10+BGQ10</f>
        <v>0</v>
      </c>
      <c r="BGS10" s="447"/>
      <c r="BGT10" s="447"/>
      <c r="BGU10" s="447"/>
      <c r="BGV10" s="447"/>
      <c r="BGW10" s="447"/>
      <c r="BGX10" s="449"/>
      <c r="BGY10" s="450">
        <f t="shared" ref="BGY10:BGY11" si="468">BGS10+BGT10-BGU10+BGV10-BGW10+BGX10</f>
        <v>0</v>
      </c>
      <c r="BGZ10" s="463"/>
      <c r="BHA10" s="448"/>
      <c r="BHC10" s="458"/>
      <c r="BHD10" s="447"/>
      <c r="BHE10" s="447"/>
      <c r="BHF10" s="447"/>
      <c r="BHG10" s="450">
        <f t="shared" ref="BHG10:BHG11" si="469">BHC10+BHD10-BHE10+BHF10</f>
        <v>0</v>
      </c>
      <c r="BHH10" s="447"/>
      <c r="BHI10" s="447"/>
      <c r="BHJ10" s="447"/>
      <c r="BHK10" s="447"/>
      <c r="BHL10" s="447"/>
      <c r="BHM10" s="449"/>
      <c r="BHN10" s="450">
        <f t="shared" ref="BHN10:BHN11" si="470">BHH10+BHI10-BHJ10+BHK10-BHL10+BHM10</f>
        <v>0</v>
      </c>
      <c r="BHO10" s="463"/>
      <c r="BHP10" s="448"/>
      <c r="BHR10" s="458"/>
      <c r="BHS10" s="447"/>
      <c r="BHT10" s="447"/>
      <c r="BHU10" s="447"/>
      <c r="BHV10" s="450">
        <f t="shared" ref="BHV10:BHV11" si="471">BHR10+BHS10-BHT10+BHU10</f>
        <v>0</v>
      </c>
      <c r="BHW10" s="447"/>
      <c r="BHX10" s="447"/>
      <c r="BHY10" s="447"/>
      <c r="BHZ10" s="447"/>
      <c r="BIA10" s="447"/>
      <c r="BIB10" s="449"/>
      <c r="BIC10" s="450">
        <f t="shared" ref="BIC10:BIC11" si="472">BHW10+BHX10-BHY10+BHZ10-BIA10+BIB10</f>
        <v>0</v>
      </c>
      <c r="BID10" s="463"/>
      <c r="BIE10" s="448"/>
      <c r="BIG10" s="458"/>
      <c r="BIH10" s="447"/>
      <c r="BII10" s="447"/>
      <c r="BIJ10" s="447"/>
      <c r="BIK10" s="450">
        <f t="shared" ref="BIK10:BIK11" si="473">BIG10+BIH10-BII10+BIJ10</f>
        <v>0</v>
      </c>
      <c r="BIL10" s="447"/>
      <c r="BIM10" s="447"/>
      <c r="BIN10" s="447"/>
      <c r="BIO10" s="447"/>
      <c r="BIP10" s="447"/>
      <c r="BIQ10" s="449"/>
      <c r="BIR10" s="450">
        <f t="shared" ref="BIR10:BIR11" si="474">BIL10+BIM10-BIN10+BIO10-BIP10+BIQ10</f>
        <v>0</v>
      </c>
      <c r="BIS10" s="463"/>
      <c r="BIT10" s="448"/>
      <c r="BIV10" s="458"/>
      <c r="BIW10" s="447"/>
      <c r="BIX10" s="447"/>
      <c r="BIY10" s="447"/>
      <c r="BIZ10" s="450">
        <f t="shared" ref="BIZ10:BIZ11" si="475">BIV10+BIW10-BIX10+BIY10</f>
        <v>0</v>
      </c>
      <c r="BJA10" s="447"/>
      <c r="BJB10" s="447"/>
      <c r="BJC10" s="447"/>
      <c r="BJD10" s="447"/>
      <c r="BJE10" s="447"/>
      <c r="BJF10" s="449"/>
      <c r="BJG10" s="450">
        <f t="shared" ref="BJG10:BJG11" si="476">BJA10+BJB10-BJC10+BJD10-BJE10+BJF10</f>
        <v>0</v>
      </c>
      <c r="BJH10" s="463"/>
      <c r="BJI10" s="448"/>
      <c r="BJK10" s="458"/>
      <c r="BJL10" s="447"/>
      <c r="BJM10" s="447"/>
      <c r="BJN10" s="447"/>
      <c r="BJO10" s="450">
        <f t="shared" ref="BJO10:BJO11" si="477">BJK10+BJL10-BJM10+BJN10</f>
        <v>0</v>
      </c>
      <c r="BJP10" s="447"/>
      <c r="BJQ10" s="447"/>
      <c r="BJR10" s="447"/>
      <c r="BJS10" s="447"/>
      <c r="BJT10" s="447"/>
      <c r="BJU10" s="449"/>
      <c r="BJV10" s="450">
        <f t="shared" ref="BJV10:BJV11" si="478">BJP10+BJQ10-BJR10+BJS10-BJT10+BJU10</f>
        <v>0</v>
      </c>
      <c r="BJW10" s="463"/>
      <c r="BJX10" s="448"/>
      <c r="BJZ10" s="458"/>
      <c r="BKA10" s="447"/>
      <c r="BKB10" s="447"/>
      <c r="BKC10" s="447"/>
      <c r="BKD10" s="450">
        <f t="shared" ref="BKD10:BKD11" si="479">BJZ10+BKA10-BKB10+BKC10</f>
        <v>0</v>
      </c>
      <c r="BKE10" s="447"/>
      <c r="BKF10" s="447"/>
      <c r="BKG10" s="447"/>
      <c r="BKH10" s="447"/>
      <c r="BKI10" s="447"/>
      <c r="BKJ10" s="449"/>
      <c r="BKK10" s="450">
        <f t="shared" ref="BKK10:BKK11" si="480">BKE10+BKF10-BKG10+BKH10-BKI10+BKJ10</f>
        <v>0</v>
      </c>
      <c r="BKL10" s="463"/>
      <c r="BKM10" s="448"/>
      <c r="BKO10" s="458"/>
      <c r="BKP10" s="447"/>
      <c r="BKQ10" s="447"/>
      <c r="BKR10" s="447"/>
      <c r="BKS10" s="450">
        <f t="shared" ref="BKS10:BKS11" si="481">BKO10+BKP10-BKQ10+BKR10</f>
        <v>0</v>
      </c>
      <c r="BKT10" s="447"/>
      <c r="BKU10" s="447"/>
      <c r="BKV10" s="447"/>
      <c r="BKW10" s="447"/>
      <c r="BKX10" s="447"/>
      <c r="BKY10" s="449"/>
      <c r="BKZ10" s="450">
        <f t="shared" ref="BKZ10:BKZ11" si="482">BKT10+BKU10-BKV10+BKW10-BKX10+BKY10</f>
        <v>0</v>
      </c>
      <c r="BLA10" s="463"/>
      <c r="BLB10" s="448"/>
      <c r="BLD10" s="458"/>
      <c r="BLE10" s="447"/>
      <c r="BLF10" s="447"/>
      <c r="BLG10" s="447"/>
      <c r="BLH10" s="450">
        <f t="shared" ref="BLH10:BLH11" si="483">BLD10+BLE10-BLF10+BLG10</f>
        <v>0</v>
      </c>
      <c r="BLI10" s="447"/>
      <c r="BLJ10" s="447"/>
      <c r="BLK10" s="447"/>
      <c r="BLL10" s="447"/>
      <c r="BLM10" s="447"/>
      <c r="BLN10" s="449"/>
      <c r="BLO10" s="450">
        <f t="shared" ref="BLO10:BLO11" si="484">BLI10+BLJ10-BLK10+BLL10-BLM10+BLN10</f>
        <v>0</v>
      </c>
      <c r="BLP10" s="463"/>
      <c r="BLQ10" s="448"/>
      <c r="BLS10" s="458"/>
      <c r="BLT10" s="447"/>
      <c r="BLU10" s="447"/>
      <c r="BLV10" s="447"/>
      <c r="BLW10" s="450">
        <f t="shared" ref="BLW10:BLW11" si="485">BLS10+BLT10-BLU10+BLV10</f>
        <v>0</v>
      </c>
      <c r="BLX10" s="447"/>
      <c r="BLY10" s="447"/>
      <c r="BLZ10" s="447"/>
      <c r="BMA10" s="447"/>
      <c r="BMB10" s="447"/>
      <c r="BMC10" s="449"/>
      <c r="BMD10" s="450">
        <f t="shared" ref="BMD10:BMD11" si="486">BLX10+BLY10-BLZ10+BMA10-BMB10+BMC10</f>
        <v>0</v>
      </c>
      <c r="BME10" s="463"/>
      <c r="BMF10" s="448"/>
      <c r="BMH10" s="458"/>
      <c r="BMI10" s="447"/>
      <c r="BMJ10" s="447"/>
      <c r="BMK10" s="447"/>
      <c r="BML10" s="450">
        <f t="shared" ref="BML10:BML11" si="487">BMH10+BMI10-BMJ10+BMK10</f>
        <v>0</v>
      </c>
      <c r="BMM10" s="447"/>
      <c r="BMN10" s="447"/>
      <c r="BMO10" s="447"/>
      <c r="BMP10" s="447"/>
      <c r="BMQ10" s="447"/>
      <c r="BMR10" s="449"/>
      <c r="BMS10" s="450">
        <f t="shared" ref="BMS10:BMS11" si="488">BMM10+BMN10-BMO10+BMP10-BMQ10+BMR10</f>
        <v>0</v>
      </c>
      <c r="BMT10" s="463"/>
      <c r="BMU10" s="448"/>
      <c r="BMW10" s="458"/>
      <c r="BMX10" s="447"/>
      <c r="BMY10" s="447"/>
      <c r="BMZ10" s="447"/>
      <c r="BNA10" s="450">
        <f t="shared" ref="BNA10:BNA11" si="489">BMW10+BMX10-BMY10+BMZ10</f>
        <v>0</v>
      </c>
      <c r="BNB10" s="447"/>
      <c r="BNC10" s="447"/>
      <c r="BND10" s="447"/>
      <c r="BNE10" s="447"/>
      <c r="BNF10" s="447"/>
      <c r="BNG10" s="449"/>
      <c r="BNH10" s="450">
        <f t="shared" ref="BNH10:BNH11" si="490">BNB10+BNC10-BND10+BNE10-BNF10+BNG10</f>
        <v>0</v>
      </c>
      <c r="BNI10" s="463"/>
      <c r="BNJ10" s="448"/>
      <c r="BNL10" s="458"/>
      <c r="BNM10" s="447"/>
      <c r="BNN10" s="447"/>
      <c r="BNO10" s="447"/>
      <c r="BNP10" s="450">
        <f t="shared" ref="BNP10:BNP11" si="491">BNL10+BNM10-BNN10+BNO10</f>
        <v>0</v>
      </c>
      <c r="BNQ10" s="447"/>
      <c r="BNR10" s="447"/>
      <c r="BNS10" s="447"/>
      <c r="BNT10" s="447"/>
      <c r="BNU10" s="447"/>
      <c r="BNV10" s="449"/>
      <c r="BNW10" s="450">
        <f t="shared" ref="BNW10:BNW11" si="492">BNQ10+BNR10-BNS10+BNT10-BNU10+BNV10</f>
        <v>0</v>
      </c>
      <c r="BNX10" s="463"/>
      <c r="BNY10" s="448"/>
      <c r="BOA10" s="458"/>
      <c r="BOB10" s="447"/>
      <c r="BOC10" s="447"/>
      <c r="BOD10" s="447"/>
      <c r="BOE10" s="450">
        <f t="shared" ref="BOE10:BOE11" si="493">BOA10+BOB10-BOC10+BOD10</f>
        <v>0</v>
      </c>
      <c r="BOF10" s="447"/>
      <c r="BOG10" s="447"/>
      <c r="BOH10" s="447"/>
      <c r="BOI10" s="447"/>
      <c r="BOJ10" s="447"/>
      <c r="BOK10" s="449"/>
      <c r="BOL10" s="450">
        <f t="shared" ref="BOL10:BOL11" si="494">BOF10+BOG10-BOH10+BOI10-BOJ10+BOK10</f>
        <v>0</v>
      </c>
      <c r="BOM10" s="463"/>
      <c r="BON10" s="448"/>
      <c r="BOP10" s="458"/>
      <c r="BOQ10" s="447"/>
      <c r="BOR10" s="447"/>
      <c r="BOS10" s="447"/>
      <c r="BOT10" s="450">
        <f t="shared" ref="BOT10:BOT11" si="495">BOP10+BOQ10-BOR10+BOS10</f>
        <v>0</v>
      </c>
      <c r="BOU10" s="447"/>
      <c r="BOV10" s="447"/>
      <c r="BOW10" s="447"/>
      <c r="BOX10" s="447"/>
      <c r="BOY10" s="447"/>
      <c r="BOZ10" s="449"/>
      <c r="BPA10" s="450">
        <f t="shared" ref="BPA10:BPA11" si="496">BOU10+BOV10-BOW10+BOX10-BOY10+BOZ10</f>
        <v>0</v>
      </c>
      <c r="BPB10" s="463"/>
      <c r="BPC10" s="448"/>
      <c r="BPE10" s="458"/>
      <c r="BPF10" s="447"/>
      <c r="BPG10" s="447"/>
      <c r="BPH10" s="447"/>
      <c r="BPI10" s="450">
        <f t="shared" ref="BPI10:BPI11" si="497">BPE10+BPF10-BPG10+BPH10</f>
        <v>0</v>
      </c>
      <c r="BPJ10" s="447"/>
      <c r="BPK10" s="447"/>
      <c r="BPL10" s="447"/>
      <c r="BPM10" s="447"/>
      <c r="BPN10" s="447"/>
      <c r="BPO10" s="449"/>
      <c r="BPP10" s="450">
        <f t="shared" ref="BPP10:BPP11" si="498">BPJ10+BPK10-BPL10+BPM10-BPN10+BPO10</f>
        <v>0</v>
      </c>
      <c r="BPQ10" s="463"/>
      <c r="BPR10" s="448"/>
      <c r="BPT10" s="458"/>
      <c r="BPU10" s="447"/>
      <c r="BPV10" s="447"/>
      <c r="BPW10" s="447"/>
      <c r="BPX10" s="450">
        <f t="shared" ref="BPX10:BPX11" si="499">BPT10+BPU10-BPV10+BPW10</f>
        <v>0</v>
      </c>
      <c r="BPY10" s="447"/>
      <c r="BPZ10" s="447"/>
      <c r="BQA10" s="447"/>
      <c r="BQB10" s="447"/>
      <c r="BQC10" s="447"/>
      <c r="BQD10" s="449"/>
      <c r="BQE10" s="450">
        <f t="shared" ref="BQE10:BQE11" si="500">BPY10+BPZ10-BQA10+BQB10-BQC10+BQD10</f>
        <v>0</v>
      </c>
      <c r="BQF10" s="463"/>
      <c r="BQG10" s="448"/>
      <c r="BQI10" s="458"/>
      <c r="BQJ10" s="447"/>
      <c r="BQK10" s="447"/>
      <c r="BQL10" s="447"/>
      <c r="BQM10" s="450">
        <f t="shared" ref="BQM10:BQM11" si="501">BQI10+BQJ10-BQK10+BQL10</f>
        <v>0</v>
      </c>
      <c r="BQN10" s="447"/>
      <c r="BQO10" s="447"/>
      <c r="BQP10" s="447"/>
      <c r="BQQ10" s="447"/>
      <c r="BQR10" s="447"/>
      <c r="BQS10" s="449"/>
      <c r="BQT10" s="450">
        <f t="shared" ref="BQT10:BQT11" si="502">BQN10+BQO10-BQP10+BQQ10-BQR10+BQS10</f>
        <v>0</v>
      </c>
      <c r="BQU10" s="463"/>
      <c r="BQV10" s="448"/>
      <c r="BQX10" s="458"/>
      <c r="BQY10" s="447"/>
      <c r="BQZ10" s="447"/>
      <c r="BRA10" s="447"/>
      <c r="BRB10" s="450">
        <f t="shared" ref="BRB10:BRB11" si="503">BQX10+BQY10-BQZ10+BRA10</f>
        <v>0</v>
      </c>
      <c r="BRC10" s="447"/>
      <c r="BRD10" s="447"/>
      <c r="BRE10" s="447"/>
      <c r="BRF10" s="447"/>
      <c r="BRG10" s="447"/>
      <c r="BRH10" s="449"/>
      <c r="BRI10" s="450">
        <f t="shared" ref="BRI10:BRI11" si="504">BRC10+BRD10-BRE10+BRF10-BRG10+BRH10</f>
        <v>0</v>
      </c>
      <c r="BRJ10" s="463"/>
      <c r="BRK10" s="448"/>
      <c r="BRM10" s="458"/>
      <c r="BRN10" s="447"/>
      <c r="BRO10" s="447"/>
      <c r="BRP10" s="447"/>
      <c r="BRQ10" s="450">
        <f t="shared" ref="BRQ10:BRQ11" si="505">BRM10+BRN10-BRO10+BRP10</f>
        <v>0</v>
      </c>
      <c r="BRR10" s="447"/>
      <c r="BRS10" s="447"/>
      <c r="BRT10" s="447"/>
      <c r="BRU10" s="447"/>
      <c r="BRV10" s="447"/>
      <c r="BRW10" s="449"/>
      <c r="BRX10" s="450">
        <f t="shared" ref="BRX10:BRX11" si="506">BRR10+BRS10-BRT10+BRU10-BRV10+BRW10</f>
        <v>0</v>
      </c>
      <c r="BRY10" s="463"/>
      <c r="BRZ10" s="448"/>
      <c r="BSB10" s="458"/>
      <c r="BSC10" s="447"/>
      <c r="BSD10" s="447"/>
      <c r="BSE10" s="447"/>
      <c r="BSF10" s="450">
        <f t="shared" ref="BSF10:BSF11" si="507">BSB10+BSC10-BSD10+BSE10</f>
        <v>0</v>
      </c>
      <c r="BSG10" s="447"/>
      <c r="BSH10" s="447"/>
      <c r="BSI10" s="447"/>
      <c r="BSJ10" s="447"/>
      <c r="BSK10" s="447"/>
      <c r="BSL10" s="449"/>
      <c r="BSM10" s="450">
        <f t="shared" ref="BSM10:BSM11" si="508">BSG10+BSH10-BSI10+BSJ10-BSK10+BSL10</f>
        <v>0</v>
      </c>
      <c r="BSN10" s="463"/>
      <c r="BSO10" s="448"/>
      <c r="BSQ10" s="458"/>
      <c r="BSR10" s="447"/>
      <c r="BSS10" s="447"/>
      <c r="BST10" s="447"/>
      <c r="BSU10" s="450">
        <f t="shared" ref="BSU10:BSU11" si="509">BSQ10+BSR10-BSS10+BST10</f>
        <v>0</v>
      </c>
      <c r="BSV10" s="447"/>
      <c r="BSW10" s="447"/>
      <c r="BSX10" s="447"/>
      <c r="BSY10" s="447"/>
      <c r="BSZ10" s="447"/>
      <c r="BTA10" s="449"/>
      <c r="BTB10" s="450">
        <f t="shared" ref="BTB10:BTB11" si="510">BSV10+BSW10-BSX10+BSY10-BSZ10+BTA10</f>
        <v>0</v>
      </c>
      <c r="BTC10" s="463"/>
      <c r="BTD10" s="448"/>
      <c r="BTF10" s="458"/>
      <c r="BTG10" s="447"/>
      <c r="BTH10" s="447"/>
      <c r="BTI10" s="447"/>
      <c r="BTJ10" s="450">
        <f t="shared" ref="BTJ10:BTJ11" si="511">BTF10+BTG10-BTH10+BTI10</f>
        <v>0</v>
      </c>
      <c r="BTK10" s="447"/>
      <c r="BTL10" s="447"/>
      <c r="BTM10" s="447"/>
      <c r="BTN10" s="447"/>
      <c r="BTO10" s="447"/>
      <c r="BTP10" s="449"/>
      <c r="BTQ10" s="450">
        <f t="shared" ref="BTQ10:BTQ11" si="512">BTK10+BTL10-BTM10+BTN10-BTO10+BTP10</f>
        <v>0</v>
      </c>
      <c r="BTR10" s="463"/>
      <c r="BTS10" s="448"/>
      <c r="BTU10" s="458"/>
      <c r="BTV10" s="447"/>
      <c r="BTW10" s="447"/>
      <c r="BTX10" s="447"/>
      <c r="BTY10" s="450">
        <f t="shared" ref="BTY10:BTY11" si="513">BTU10+BTV10-BTW10+BTX10</f>
        <v>0</v>
      </c>
      <c r="BTZ10" s="447"/>
      <c r="BUA10" s="447"/>
      <c r="BUB10" s="447"/>
      <c r="BUC10" s="447"/>
      <c r="BUD10" s="447"/>
      <c r="BUE10" s="449"/>
      <c r="BUF10" s="450">
        <f t="shared" ref="BUF10:BUF11" si="514">BTZ10+BUA10-BUB10+BUC10-BUD10+BUE10</f>
        <v>0</v>
      </c>
      <c r="BUG10" s="463"/>
      <c r="BUH10" s="448"/>
      <c r="BUJ10" s="458"/>
      <c r="BUK10" s="447"/>
      <c r="BUL10" s="447"/>
      <c r="BUM10" s="447"/>
      <c r="BUN10" s="450">
        <f t="shared" ref="BUN10:BUN11" si="515">BUJ10+BUK10-BUL10+BUM10</f>
        <v>0</v>
      </c>
      <c r="BUO10" s="447"/>
      <c r="BUP10" s="447"/>
      <c r="BUQ10" s="447"/>
      <c r="BUR10" s="447"/>
      <c r="BUS10" s="447"/>
      <c r="BUT10" s="449"/>
      <c r="BUU10" s="450">
        <f t="shared" ref="BUU10:BUU11" si="516">BUO10+BUP10-BUQ10+BUR10-BUS10+BUT10</f>
        <v>0</v>
      </c>
      <c r="BUV10" s="463"/>
      <c r="BUW10" s="448"/>
      <c r="BUY10" s="458"/>
      <c r="BUZ10" s="447"/>
      <c r="BVA10" s="447"/>
      <c r="BVB10" s="447"/>
      <c r="BVC10" s="450">
        <f t="shared" ref="BVC10:BVC11" si="517">BUY10+BUZ10-BVA10+BVB10</f>
        <v>0</v>
      </c>
      <c r="BVD10" s="447"/>
      <c r="BVE10" s="447"/>
      <c r="BVF10" s="447"/>
      <c r="BVG10" s="447"/>
      <c r="BVH10" s="447"/>
      <c r="BVI10" s="449"/>
      <c r="BVJ10" s="450">
        <f t="shared" ref="BVJ10:BVJ11" si="518">BVD10+BVE10-BVF10+BVG10-BVH10+BVI10</f>
        <v>0</v>
      </c>
      <c r="BVK10" s="463"/>
      <c r="BVL10" s="448"/>
      <c r="BVN10" s="458"/>
      <c r="BVO10" s="447"/>
      <c r="BVP10" s="447"/>
      <c r="BVQ10" s="447"/>
      <c r="BVR10" s="450">
        <f t="shared" ref="BVR10:BVR11" si="519">BVN10+BVO10-BVP10+BVQ10</f>
        <v>0</v>
      </c>
      <c r="BVS10" s="447"/>
      <c r="BVT10" s="447"/>
      <c r="BVU10" s="447"/>
      <c r="BVV10" s="447"/>
      <c r="BVW10" s="447"/>
      <c r="BVX10" s="449"/>
      <c r="BVY10" s="450">
        <f t="shared" ref="BVY10:BVY11" si="520">BVS10+BVT10-BVU10+BVV10-BVW10+BVX10</f>
        <v>0</v>
      </c>
      <c r="BVZ10" s="463"/>
      <c r="BWA10" s="448"/>
    </row>
    <row r="11" spans="1:1951" ht="15" customHeight="1" x14ac:dyDescent="0.2">
      <c r="B11" s="452" t="s">
        <v>318</v>
      </c>
      <c r="C11" s="447"/>
      <c r="D11" s="447"/>
      <c r="E11" s="447"/>
      <c r="F11" s="447"/>
      <c r="G11" s="450">
        <f t="shared" si="261"/>
        <v>0</v>
      </c>
      <c r="H11" s="447"/>
      <c r="I11" s="447"/>
      <c r="J11" s="447"/>
      <c r="K11" s="447"/>
      <c r="L11" s="447"/>
      <c r="M11" s="449"/>
      <c r="N11" s="450">
        <f t="shared" si="262"/>
        <v>0</v>
      </c>
      <c r="O11" s="463"/>
      <c r="P11" s="448"/>
      <c r="R11" s="458"/>
      <c r="S11" s="447"/>
      <c r="T11" s="447"/>
      <c r="U11" s="447"/>
      <c r="V11" s="450">
        <f t="shared" si="263"/>
        <v>0</v>
      </c>
      <c r="W11" s="447"/>
      <c r="X11" s="447"/>
      <c r="Y11" s="447"/>
      <c r="Z11" s="447"/>
      <c r="AA11" s="447"/>
      <c r="AB11" s="449"/>
      <c r="AC11" s="450">
        <f t="shared" si="264"/>
        <v>0</v>
      </c>
      <c r="AD11" s="463"/>
      <c r="AE11" s="448"/>
      <c r="AG11" s="458"/>
      <c r="AH11" s="447"/>
      <c r="AI11" s="447"/>
      <c r="AJ11" s="447"/>
      <c r="AK11" s="450">
        <f t="shared" si="265"/>
        <v>0</v>
      </c>
      <c r="AL11" s="447"/>
      <c r="AM11" s="447"/>
      <c r="AN11" s="447"/>
      <c r="AO11" s="447"/>
      <c r="AP11" s="447"/>
      <c r="AQ11" s="449"/>
      <c r="AR11" s="450">
        <f t="shared" si="266"/>
        <v>0</v>
      </c>
      <c r="AS11" s="463"/>
      <c r="AT11" s="448"/>
      <c r="AV11" s="458"/>
      <c r="AW11" s="447"/>
      <c r="AX11" s="447"/>
      <c r="AY11" s="447"/>
      <c r="AZ11" s="450">
        <f t="shared" si="267"/>
        <v>0</v>
      </c>
      <c r="BA11" s="447"/>
      <c r="BB11" s="447"/>
      <c r="BC11" s="447"/>
      <c r="BD11" s="447"/>
      <c r="BE11" s="447"/>
      <c r="BF11" s="449"/>
      <c r="BG11" s="450">
        <f t="shared" si="268"/>
        <v>0</v>
      </c>
      <c r="BH11" s="463"/>
      <c r="BI11" s="448"/>
      <c r="BK11" s="458"/>
      <c r="BL11" s="447"/>
      <c r="BM11" s="447"/>
      <c r="BN11" s="447"/>
      <c r="BO11" s="450">
        <f t="shared" si="269"/>
        <v>0</v>
      </c>
      <c r="BP11" s="447"/>
      <c r="BQ11" s="447"/>
      <c r="BR11" s="447"/>
      <c r="BS11" s="447"/>
      <c r="BT11" s="447"/>
      <c r="BU11" s="449"/>
      <c r="BV11" s="450">
        <f t="shared" si="270"/>
        <v>0</v>
      </c>
      <c r="BW11" s="463"/>
      <c r="BX11" s="448"/>
      <c r="BZ11" s="458"/>
      <c r="CA11" s="447"/>
      <c r="CB11" s="447"/>
      <c r="CC11" s="447"/>
      <c r="CD11" s="450">
        <f t="shared" si="271"/>
        <v>0</v>
      </c>
      <c r="CE11" s="447"/>
      <c r="CF11" s="447"/>
      <c r="CG11" s="447"/>
      <c r="CH11" s="447"/>
      <c r="CI11" s="447"/>
      <c r="CJ11" s="449"/>
      <c r="CK11" s="450">
        <f t="shared" si="272"/>
        <v>0</v>
      </c>
      <c r="CL11" s="463"/>
      <c r="CM11" s="448"/>
      <c r="CO11" s="458"/>
      <c r="CP11" s="447"/>
      <c r="CQ11" s="447"/>
      <c r="CR11" s="447"/>
      <c r="CS11" s="450">
        <f t="shared" si="273"/>
        <v>0</v>
      </c>
      <c r="CT11" s="447"/>
      <c r="CU11" s="447"/>
      <c r="CV11" s="447"/>
      <c r="CW11" s="447"/>
      <c r="CX11" s="447"/>
      <c r="CY11" s="449"/>
      <c r="CZ11" s="450">
        <f t="shared" si="274"/>
        <v>0</v>
      </c>
      <c r="DA11" s="463"/>
      <c r="DB11" s="448"/>
      <c r="DD11" s="458"/>
      <c r="DE11" s="447"/>
      <c r="DF11" s="447"/>
      <c r="DG11" s="447"/>
      <c r="DH11" s="450">
        <f t="shared" si="275"/>
        <v>0</v>
      </c>
      <c r="DI11" s="447"/>
      <c r="DJ11" s="447"/>
      <c r="DK11" s="447"/>
      <c r="DL11" s="447"/>
      <c r="DM11" s="447"/>
      <c r="DN11" s="449"/>
      <c r="DO11" s="450">
        <f t="shared" si="276"/>
        <v>0</v>
      </c>
      <c r="DP11" s="463"/>
      <c r="DQ11" s="448"/>
      <c r="DS11" s="458"/>
      <c r="DT11" s="447"/>
      <c r="DU11" s="447"/>
      <c r="DV11" s="447"/>
      <c r="DW11" s="450">
        <f t="shared" si="277"/>
        <v>0</v>
      </c>
      <c r="DX11" s="447"/>
      <c r="DY11" s="447"/>
      <c r="DZ11" s="447"/>
      <c r="EA11" s="447"/>
      <c r="EB11" s="447"/>
      <c r="EC11" s="449"/>
      <c r="ED11" s="450">
        <f t="shared" si="278"/>
        <v>0</v>
      </c>
      <c r="EE11" s="463"/>
      <c r="EF11" s="448"/>
      <c r="EH11" s="458"/>
      <c r="EI11" s="447"/>
      <c r="EJ11" s="447"/>
      <c r="EK11" s="447"/>
      <c r="EL11" s="450">
        <f t="shared" si="279"/>
        <v>0</v>
      </c>
      <c r="EM11" s="447"/>
      <c r="EN11" s="447"/>
      <c r="EO11" s="447"/>
      <c r="EP11" s="447"/>
      <c r="EQ11" s="447"/>
      <c r="ER11" s="449"/>
      <c r="ES11" s="450">
        <f t="shared" si="280"/>
        <v>0</v>
      </c>
      <c r="ET11" s="463"/>
      <c r="EU11" s="448"/>
      <c r="EW11" s="458"/>
      <c r="EX11" s="447"/>
      <c r="EY11" s="447"/>
      <c r="EZ11" s="447"/>
      <c r="FA11" s="450">
        <f t="shared" si="281"/>
        <v>0</v>
      </c>
      <c r="FB11" s="447"/>
      <c r="FC11" s="447"/>
      <c r="FD11" s="447"/>
      <c r="FE11" s="447"/>
      <c r="FF11" s="447"/>
      <c r="FG11" s="449"/>
      <c r="FH11" s="450">
        <f t="shared" si="282"/>
        <v>0</v>
      </c>
      <c r="FI11" s="463"/>
      <c r="FJ11" s="448"/>
      <c r="FL11" s="458"/>
      <c r="FM11" s="447"/>
      <c r="FN11" s="447"/>
      <c r="FO11" s="447"/>
      <c r="FP11" s="450">
        <f t="shared" si="283"/>
        <v>0</v>
      </c>
      <c r="FQ11" s="447"/>
      <c r="FR11" s="447"/>
      <c r="FS11" s="447"/>
      <c r="FT11" s="447"/>
      <c r="FU11" s="447"/>
      <c r="FV11" s="449"/>
      <c r="FW11" s="450">
        <f t="shared" si="284"/>
        <v>0</v>
      </c>
      <c r="FX11" s="463"/>
      <c r="FY11" s="448"/>
      <c r="GA11" s="458"/>
      <c r="GB11" s="447"/>
      <c r="GC11" s="447"/>
      <c r="GD11" s="447"/>
      <c r="GE11" s="450">
        <f t="shared" si="285"/>
        <v>0</v>
      </c>
      <c r="GF11" s="447"/>
      <c r="GG11" s="447"/>
      <c r="GH11" s="447"/>
      <c r="GI11" s="447"/>
      <c r="GJ11" s="447"/>
      <c r="GK11" s="449"/>
      <c r="GL11" s="450">
        <f t="shared" si="286"/>
        <v>0</v>
      </c>
      <c r="GM11" s="463"/>
      <c r="GN11" s="448"/>
      <c r="GP11" s="458"/>
      <c r="GQ11" s="447"/>
      <c r="GR11" s="447"/>
      <c r="GS11" s="447"/>
      <c r="GT11" s="450">
        <f t="shared" si="287"/>
        <v>0</v>
      </c>
      <c r="GU11" s="447"/>
      <c r="GV11" s="447"/>
      <c r="GW11" s="447"/>
      <c r="GX11" s="447"/>
      <c r="GY11" s="447"/>
      <c r="GZ11" s="449"/>
      <c r="HA11" s="450">
        <f t="shared" si="288"/>
        <v>0</v>
      </c>
      <c r="HB11" s="463"/>
      <c r="HC11" s="448"/>
      <c r="HE11" s="458"/>
      <c r="HF11" s="447"/>
      <c r="HG11" s="447"/>
      <c r="HH11" s="447"/>
      <c r="HI11" s="450">
        <f t="shared" si="289"/>
        <v>0</v>
      </c>
      <c r="HJ11" s="447"/>
      <c r="HK11" s="447"/>
      <c r="HL11" s="447"/>
      <c r="HM11" s="447"/>
      <c r="HN11" s="447"/>
      <c r="HO11" s="449"/>
      <c r="HP11" s="450">
        <f t="shared" si="290"/>
        <v>0</v>
      </c>
      <c r="HQ11" s="463"/>
      <c r="HR11" s="448"/>
      <c r="HT11" s="458"/>
      <c r="HU11" s="447"/>
      <c r="HV11" s="447"/>
      <c r="HW11" s="447"/>
      <c r="HX11" s="450">
        <f t="shared" si="291"/>
        <v>0</v>
      </c>
      <c r="HY11" s="447"/>
      <c r="HZ11" s="447"/>
      <c r="IA11" s="447"/>
      <c r="IB11" s="447"/>
      <c r="IC11" s="447"/>
      <c r="ID11" s="449"/>
      <c r="IE11" s="450">
        <f t="shared" si="292"/>
        <v>0</v>
      </c>
      <c r="IF11" s="463"/>
      <c r="IG11" s="448"/>
      <c r="II11" s="458"/>
      <c r="IJ11" s="447"/>
      <c r="IK11" s="447"/>
      <c r="IL11" s="447"/>
      <c r="IM11" s="450">
        <f t="shared" si="293"/>
        <v>0</v>
      </c>
      <c r="IN11" s="447"/>
      <c r="IO11" s="447"/>
      <c r="IP11" s="447"/>
      <c r="IQ11" s="447"/>
      <c r="IR11" s="447"/>
      <c r="IS11" s="449"/>
      <c r="IT11" s="450">
        <f t="shared" si="294"/>
        <v>0</v>
      </c>
      <c r="IU11" s="463"/>
      <c r="IV11" s="448"/>
      <c r="IX11" s="458"/>
      <c r="IY11" s="447"/>
      <c r="IZ11" s="447"/>
      <c r="JA11" s="447"/>
      <c r="JB11" s="450">
        <f t="shared" si="295"/>
        <v>0</v>
      </c>
      <c r="JC11" s="447"/>
      <c r="JD11" s="447"/>
      <c r="JE11" s="447"/>
      <c r="JF11" s="447"/>
      <c r="JG11" s="447"/>
      <c r="JH11" s="449"/>
      <c r="JI11" s="450">
        <f t="shared" si="296"/>
        <v>0</v>
      </c>
      <c r="JJ11" s="463"/>
      <c r="JK11" s="448"/>
      <c r="JM11" s="458"/>
      <c r="JN11" s="447"/>
      <c r="JO11" s="447"/>
      <c r="JP11" s="447"/>
      <c r="JQ11" s="450">
        <f t="shared" si="297"/>
        <v>0</v>
      </c>
      <c r="JR11" s="447"/>
      <c r="JS11" s="447"/>
      <c r="JT11" s="447"/>
      <c r="JU11" s="447"/>
      <c r="JV11" s="447"/>
      <c r="JW11" s="449"/>
      <c r="JX11" s="450">
        <f t="shared" si="298"/>
        <v>0</v>
      </c>
      <c r="JY11" s="463"/>
      <c r="JZ11" s="448"/>
      <c r="KB11" s="458"/>
      <c r="KC11" s="447"/>
      <c r="KD11" s="447"/>
      <c r="KE11" s="447"/>
      <c r="KF11" s="450">
        <f t="shared" si="299"/>
        <v>0</v>
      </c>
      <c r="KG11" s="447"/>
      <c r="KH11" s="447"/>
      <c r="KI11" s="447"/>
      <c r="KJ11" s="447"/>
      <c r="KK11" s="447"/>
      <c r="KL11" s="449"/>
      <c r="KM11" s="450">
        <f t="shared" si="300"/>
        <v>0</v>
      </c>
      <c r="KN11" s="463"/>
      <c r="KO11" s="448"/>
      <c r="KQ11" s="458"/>
      <c r="KR11" s="447"/>
      <c r="KS11" s="447"/>
      <c r="KT11" s="447"/>
      <c r="KU11" s="450">
        <f t="shared" si="301"/>
        <v>0</v>
      </c>
      <c r="KV11" s="447"/>
      <c r="KW11" s="447"/>
      <c r="KX11" s="447"/>
      <c r="KY11" s="447"/>
      <c r="KZ11" s="447"/>
      <c r="LA11" s="449"/>
      <c r="LB11" s="450">
        <f t="shared" si="302"/>
        <v>0</v>
      </c>
      <c r="LC11" s="463"/>
      <c r="LD11" s="448"/>
      <c r="LF11" s="458"/>
      <c r="LG11" s="447"/>
      <c r="LH11" s="447"/>
      <c r="LI11" s="447"/>
      <c r="LJ11" s="450">
        <f t="shared" si="303"/>
        <v>0</v>
      </c>
      <c r="LK11" s="447"/>
      <c r="LL11" s="447"/>
      <c r="LM11" s="447"/>
      <c r="LN11" s="447"/>
      <c r="LO11" s="447"/>
      <c r="LP11" s="449"/>
      <c r="LQ11" s="450">
        <f t="shared" si="304"/>
        <v>0</v>
      </c>
      <c r="LR11" s="463"/>
      <c r="LS11" s="448"/>
      <c r="LU11" s="458"/>
      <c r="LV11" s="447"/>
      <c r="LW11" s="447"/>
      <c r="LX11" s="447"/>
      <c r="LY11" s="450">
        <f t="shared" si="305"/>
        <v>0</v>
      </c>
      <c r="LZ11" s="447"/>
      <c r="MA11" s="447"/>
      <c r="MB11" s="447"/>
      <c r="MC11" s="447"/>
      <c r="MD11" s="447"/>
      <c r="ME11" s="449"/>
      <c r="MF11" s="450">
        <f t="shared" si="306"/>
        <v>0</v>
      </c>
      <c r="MG11" s="463"/>
      <c r="MH11" s="448"/>
      <c r="MJ11" s="458"/>
      <c r="MK11" s="447"/>
      <c r="ML11" s="447"/>
      <c r="MM11" s="447"/>
      <c r="MN11" s="450">
        <f t="shared" si="307"/>
        <v>0</v>
      </c>
      <c r="MO11" s="447"/>
      <c r="MP11" s="447"/>
      <c r="MQ11" s="447"/>
      <c r="MR11" s="447"/>
      <c r="MS11" s="447"/>
      <c r="MT11" s="449"/>
      <c r="MU11" s="450">
        <f t="shared" si="308"/>
        <v>0</v>
      </c>
      <c r="MV11" s="463"/>
      <c r="MW11" s="448"/>
      <c r="MY11" s="458"/>
      <c r="MZ11" s="447"/>
      <c r="NA11" s="447"/>
      <c r="NB11" s="447"/>
      <c r="NC11" s="450">
        <f t="shared" si="309"/>
        <v>0</v>
      </c>
      <c r="ND11" s="447"/>
      <c r="NE11" s="447"/>
      <c r="NF11" s="447"/>
      <c r="NG11" s="447"/>
      <c r="NH11" s="447"/>
      <c r="NI11" s="449"/>
      <c r="NJ11" s="450">
        <f t="shared" si="310"/>
        <v>0</v>
      </c>
      <c r="NK11" s="463"/>
      <c r="NL11" s="448"/>
      <c r="NN11" s="458"/>
      <c r="NO11" s="447"/>
      <c r="NP11" s="447"/>
      <c r="NQ11" s="447"/>
      <c r="NR11" s="450">
        <f t="shared" si="311"/>
        <v>0</v>
      </c>
      <c r="NS11" s="447"/>
      <c r="NT11" s="447"/>
      <c r="NU11" s="447"/>
      <c r="NV11" s="447"/>
      <c r="NW11" s="447"/>
      <c r="NX11" s="449"/>
      <c r="NY11" s="450">
        <f t="shared" si="312"/>
        <v>0</v>
      </c>
      <c r="NZ11" s="463"/>
      <c r="OA11" s="448"/>
      <c r="OC11" s="458"/>
      <c r="OD11" s="447"/>
      <c r="OE11" s="447"/>
      <c r="OF11" s="447"/>
      <c r="OG11" s="450">
        <f t="shared" si="313"/>
        <v>0</v>
      </c>
      <c r="OH11" s="447"/>
      <c r="OI11" s="447"/>
      <c r="OJ11" s="447"/>
      <c r="OK11" s="447"/>
      <c r="OL11" s="447"/>
      <c r="OM11" s="449"/>
      <c r="ON11" s="450">
        <f t="shared" si="314"/>
        <v>0</v>
      </c>
      <c r="OO11" s="463"/>
      <c r="OP11" s="448"/>
      <c r="OR11" s="458"/>
      <c r="OS11" s="447"/>
      <c r="OT11" s="447"/>
      <c r="OU11" s="447"/>
      <c r="OV11" s="450">
        <f t="shared" si="315"/>
        <v>0</v>
      </c>
      <c r="OW11" s="447"/>
      <c r="OX11" s="447"/>
      <c r="OY11" s="447"/>
      <c r="OZ11" s="447"/>
      <c r="PA11" s="447"/>
      <c r="PB11" s="449"/>
      <c r="PC11" s="450">
        <f t="shared" si="316"/>
        <v>0</v>
      </c>
      <c r="PD11" s="463"/>
      <c r="PE11" s="448"/>
      <c r="PG11" s="458"/>
      <c r="PH11" s="447"/>
      <c r="PI11" s="447"/>
      <c r="PJ11" s="447"/>
      <c r="PK11" s="450">
        <f t="shared" si="317"/>
        <v>0</v>
      </c>
      <c r="PL11" s="447"/>
      <c r="PM11" s="447"/>
      <c r="PN11" s="447"/>
      <c r="PO11" s="447"/>
      <c r="PP11" s="447"/>
      <c r="PQ11" s="449"/>
      <c r="PR11" s="450">
        <f t="shared" si="318"/>
        <v>0</v>
      </c>
      <c r="PS11" s="463"/>
      <c r="PT11" s="448"/>
      <c r="PV11" s="458"/>
      <c r="PW11" s="447"/>
      <c r="PX11" s="447"/>
      <c r="PY11" s="447"/>
      <c r="PZ11" s="450">
        <f t="shared" si="319"/>
        <v>0</v>
      </c>
      <c r="QA11" s="447"/>
      <c r="QB11" s="447"/>
      <c r="QC11" s="447"/>
      <c r="QD11" s="447"/>
      <c r="QE11" s="447"/>
      <c r="QF11" s="449"/>
      <c r="QG11" s="450">
        <f t="shared" si="320"/>
        <v>0</v>
      </c>
      <c r="QH11" s="463"/>
      <c r="QI11" s="448"/>
      <c r="QK11" s="458"/>
      <c r="QL11" s="447"/>
      <c r="QM11" s="447"/>
      <c r="QN11" s="447"/>
      <c r="QO11" s="450">
        <f t="shared" si="321"/>
        <v>0</v>
      </c>
      <c r="QP11" s="447"/>
      <c r="QQ11" s="447"/>
      <c r="QR11" s="447"/>
      <c r="QS11" s="447"/>
      <c r="QT11" s="447"/>
      <c r="QU11" s="449"/>
      <c r="QV11" s="450">
        <f t="shared" si="322"/>
        <v>0</v>
      </c>
      <c r="QW11" s="463"/>
      <c r="QX11" s="448"/>
      <c r="QZ11" s="458"/>
      <c r="RA11" s="447"/>
      <c r="RB11" s="447"/>
      <c r="RC11" s="447"/>
      <c r="RD11" s="450">
        <f t="shared" si="323"/>
        <v>0</v>
      </c>
      <c r="RE11" s="447"/>
      <c r="RF11" s="447"/>
      <c r="RG11" s="447"/>
      <c r="RH11" s="447"/>
      <c r="RI11" s="447"/>
      <c r="RJ11" s="449"/>
      <c r="RK11" s="450">
        <f t="shared" si="324"/>
        <v>0</v>
      </c>
      <c r="RL11" s="463"/>
      <c r="RM11" s="448"/>
      <c r="RO11" s="458"/>
      <c r="RP11" s="447"/>
      <c r="RQ11" s="447"/>
      <c r="RR11" s="447"/>
      <c r="RS11" s="450">
        <f t="shared" si="325"/>
        <v>0</v>
      </c>
      <c r="RT11" s="447"/>
      <c r="RU11" s="447"/>
      <c r="RV11" s="447"/>
      <c r="RW11" s="447"/>
      <c r="RX11" s="447"/>
      <c r="RY11" s="449"/>
      <c r="RZ11" s="450">
        <f t="shared" si="326"/>
        <v>0</v>
      </c>
      <c r="SA11" s="463"/>
      <c r="SB11" s="448"/>
      <c r="SD11" s="458"/>
      <c r="SE11" s="447"/>
      <c r="SF11" s="447"/>
      <c r="SG11" s="447"/>
      <c r="SH11" s="450">
        <f t="shared" si="327"/>
        <v>0</v>
      </c>
      <c r="SI11" s="447"/>
      <c r="SJ11" s="447"/>
      <c r="SK11" s="447"/>
      <c r="SL11" s="447"/>
      <c r="SM11" s="447"/>
      <c r="SN11" s="449"/>
      <c r="SO11" s="450">
        <f t="shared" si="328"/>
        <v>0</v>
      </c>
      <c r="SP11" s="463"/>
      <c r="SQ11" s="448"/>
      <c r="SS11" s="458"/>
      <c r="ST11" s="447"/>
      <c r="SU11" s="447"/>
      <c r="SV11" s="447"/>
      <c r="SW11" s="450">
        <f t="shared" si="329"/>
        <v>0</v>
      </c>
      <c r="SX11" s="447"/>
      <c r="SY11" s="447"/>
      <c r="SZ11" s="447"/>
      <c r="TA11" s="447"/>
      <c r="TB11" s="447"/>
      <c r="TC11" s="449"/>
      <c r="TD11" s="450">
        <f t="shared" si="330"/>
        <v>0</v>
      </c>
      <c r="TE11" s="463"/>
      <c r="TF11" s="448"/>
      <c r="TH11" s="458"/>
      <c r="TI11" s="447"/>
      <c r="TJ11" s="447"/>
      <c r="TK11" s="447"/>
      <c r="TL11" s="450">
        <f t="shared" si="331"/>
        <v>0</v>
      </c>
      <c r="TM11" s="447"/>
      <c r="TN11" s="447"/>
      <c r="TO11" s="447"/>
      <c r="TP11" s="447"/>
      <c r="TQ11" s="447"/>
      <c r="TR11" s="449"/>
      <c r="TS11" s="450">
        <f t="shared" si="332"/>
        <v>0</v>
      </c>
      <c r="TT11" s="463"/>
      <c r="TU11" s="448"/>
      <c r="TW11" s="458"/>
      <c r="TX11" s="447"/>
      <c r="TY11" s="447"/>
      <c r="TZ11" s="447"/>
      <c r="UA11" s="450">
        <f t="shared" si="333"/>
        <v>0</v>
      </c>
      <c r="UB11" s="447"/>
      <c r="UC11" s="447"/>
      <c r="UD11" s="447"/>
      <c r="UE11" s="447"/>
      <c r="UF11" s="447"/>
      <c r="UG11" s="449"/>
      <c r="UH11" s="450">
        <f t="shared" si="334"/>
        <v>0</v>
      </c>
      <c r="UI11" s="463"/>
      <c r="UJ11" s="448"/>
      <c r="UL11" s="458"/>
      <c r="UM11" s="447"/>
      <c r="UN11" s="447"/>
      <c r="UO11" s="447"/>
      <c r="UP11" s="450">
        <f t="shared" si="335"/>
        <v>0</v>
      </c>
      <c r="UQ11" s="447"/>
      <c r="UR11" s="447"/>
      <c r="US11" s="447"/>
      <c r="UT11" s="447"/>
      <c r="UU11" s="447"/>
      <c r="UV11" s="449"/>
      <c r="UW11" s="450">
        <f t="shared" si="336"/>
        <v>0</v>
      </c>
      <c r="UX11" s="463"/>
      <c r="UY11" s="448"/>
      <c r="VA11" s="458"/>
      <c r="VB11" s="447"/>
      <c r="VC11" s="447"/>
      <c r="VD11" s="447"/>
      <c r="VE11" s="450">
        <f t="shared" si="337"/>
        <v>0</v>
      </c>
      <c r="VF11" s="447"/>
      <c r="VG11" s="447"/>
      <c r="VH11" s="447"/>
      <c r="VI11" s="447"/>
      <c r="VJ11" s="447"/>
      <c r="VK11" s="449"/>
      <c r="VL11" s="450">
        <f t="shared" si="338"/>
        <v>0</v>
      </c>
      <c r="VM11" s="463"/>
      <c r="VN11" s="448"/>
      <c r="VP11" s="458"/>
      <c r="VQ11" s="447"/>
      <c r="VR11" s="447"/>
      <c r="VS11" s="447"/>
      <c r="VT11" s="450">
        <f t="shared" si="339"/>
        <v>0</v>
      </c>
      <c r="VU11" s="447"/>
      <c r="VV11" s="447"/>
      <c r="VW11" s="447"/>
      <c r="VX11" s="447"/>
      <c r="VY11" s="447"/>
      <c r="VZ11" s="449"/>
      <c r="WA11" s="450">
        <f t="shared" si="340"/>
        <v>0</v>
      </c>
      <c r="WB11" s="463"/>
      <c r="WC11" s="448"/>
      <c r="WE11" s="458"/>
      <c r="WF11" s="447"/>
      <c r="WG11" s="447"/>
      <c r="WH11" s="447"/>
      <c r="WI11" s="450">
        <f t="shared" si="341"/>
        <v>0</v>
      </c>
      <c r="WJ11" s="447"/>
      <c r="WK11" s="447"/>
      <c r="WL11" s="447"/>
      <c r="WM11" s="447"/>
      <c r="WN11" s="447"/>
      <c r="WO11" s="449"/>
      <c r="WP11" s="450">
        <f t="shared" si="342"/>
        <v>0</v>
      </c>
      <c r="WQ11" s="463"/>
      <c r="WR11" s="448"/>
      <c r="WT11" s="458"/>
      <c r="WU11" s="447"/>
      <c r="WV11" s="447"/>
      <c r="WW11" s="447"/>
      <c r="WX11" s="450">
        <f t="shared" si="343"/>
        <v>0</v>
      </c>
      <c r="WY11" s="447"/>
      <c r="WZ11" s="447"/>
      <c r="XA11" s="447"/>
      <c r="XB11" s="447"/>
      <c r="XC11" s="447"/>
      <c r="XD11" s="449"/>
      <c r="XE11" s="450">
        <f t="shared" si="344"/>
        <v>0</v>
      </c>
      <c r="XF11" s="463"/>
      <c r="XG11" s="448"/>
      <c r="XI11" s="458"/>
      <c r="XJ11" s="447"/>
      <c r="XK11" s="447"/>
      <c r="XL11" s="447"/>
      <c r="XM11" s="450">
        <f t="shared" si="345"/>
        <v>0</v>
      </c>
      <c r="XN11" s="447"/>
      <c r="XO11" s="447"/>
      <c r="XP11" s="447"/>
      <c r="XQ11" s="447"/>
      <c r="XR11" s="447"/>
      <c r="XS11" s="449"/>
      <c r="XT11" s="450">
        <f t="shared" si="346"/>
        <v>0</v>
      </c>
      <c r="XU11" s="463"/>
      <c r="XV11" s="448"/>
      <c r="XX11" s="458"/>
      <c r="XY11" s="447"/>
      <c r="XZ11" s="447"/>
      <c r="YA11" s="447"/>
      <c r="YB11" s="450">
        <f t="shared" si="347"/>
        <v>0</v>
      </c>
      <c r="YC11" s="447"/>
      <c r="YD11" s="447"/>
      <c r="YE11" s="447"/>
      <c r="YF11" s="447"/>
      <c r="YG11" s="447"/>
      <c r="YH11" s="449"/>
      <c r="YI11" s="450">
        <f t="shared" si="348"/>
        <v>0</v>
      </c>
      <c r="YJ11" s="463"/>
      <c r="YK11" s="448"/>
      <c r="YM11" s="458"/>
      <c r="YN11" s="447"/>
      <c r="YO11" s="447"/>
      <c r="YP11" s="447"/>
      <c r="YQ11" s="450">
        <f t="shared" si="349"/>
        <v>0</v>
      </c>
      <c r="YR11" s="447"/>
      <c r="YS11" s="447"/>
      <c r="YT11" s="447"/>
      <c r="YU11" s="447"/>
      <c r="YV11" s="447"/>
      <c r="YW11" s="449"/>
      <c r="YX11" s="450">
        <f t="shared" si="350"/>
        <v>0</v>
      </c>
      <c r="YY11" s="463"/>
      <c r="YZ11" s="448"/>
      <c r="ZB11" s="458"/>
      <c r="ZC11" s="447"/>
      <c r="ZD11" s="447"/>
      <c r="ZE11" s="447"/>
      <c r="ZF11" s="450">
        <f t="shared" si="351"/>
        <v>0</v>
      </c>
      <c r="ZG11" s="447"/>
      <c r="ZH11" s="447"/>
      <c r="ZI11" s="447"/>
      <c r="ZJ11" s="447"/>
      <c r="ZK11" s="447"/>
      <c r="ZL11" s="449"/>
      <c r="ZM11" s="450">
        <f t="shared" si="352"/>
        <v>0</v>
      </c>
      <c r="ZN11" s="463"/>
      <c r="ZO11" s="448"/>
      <c r="ZQ11" s="458"/>
      <c r="ZR11" s="447"/>
      <c r="ZS11" s="447"/>
      <c r="ZT11" s="447"/>
      <c r="ZU11" s="450">
        <f t="shared" si="353"/>
        <v>0</v>
      </c>
      <c r="ZV11" s="447"/>
      <c r="ZW11" s="447"/>
      <c r="ZX11" s="447"/>
      <c r="ZY11" s="447"/>
      <c r="ZZ11" s="447"/>
      <c r="AAA11" s="449"/>
      <c r="AAB11" s="450">
        <f t="shared" si="354"/>
        <v>0</v>
      </c>
      <c r="AAC11" s="463"/>
      <c r="AAD11" s="448"/>
      <c r="AAF11" s="458"/>
      <c r="AAG11" s="447"/>
      <c r="AAH11" s="447"/>
      <c r="AAI11" s="447"/>
      <c r="AAJ11" s="450">
        <f t="shared" si="355"/>
        <v>0</v>
      </c>
      <c r="AAK11" s="447"/>
      <c r="AAL11" s="447"/>
      <c r="AAM11" s="447"/>
      <c r="AAN11" s="447"/>
      <c r="AAO11" s="447"/>
      <c r="AAP11" s="449"/>
      <c r="AAQ11" s="450">
        <f t="shared" si="356"/>
        <v>0</v>
      </c>
      <c r="AAR11" s="463"/>
      <c r="AAS11" s="448"/>
      <c r="AAU11" s="458"/>
      <c r="AAV11" s="447"/>
      <c r="AAW11" s="447"/>
      <c r="AAX11" s="447"/>
      <c r="AAY11" s="450">
        <f t="shared" si="357"/>
        <v>0</v>
      </c>
      <c r="AAZ11" s="447"/>
      <c r="ABA11" s="447"/>
      <c r="ABB11" s="447"/>
      <c r="ABC11" s="447"/>
      <c r="ABD11" s="447"/>
      <c r="ABE11" s="449"/>
      <c r="ABF11" s="450">
        <f t="shared" si="358"/>
        <v>0</v>
      </c>
      <c r="ABG11" s="463"/>
      <c r="ABH11" s="448"/>
      <c r="ABJ11" s="458"/>
      <c r="ABK11" s="447"/>
      <c r="ABL11" s="447"/>
      <c r="ABM11" s="447"/>
      <c r="ABN11" s="450">
        <f t="shared" si="359"/>
        <v>0</v>
      </c>
      <c r="ABO11" s="447"/>
      <c r="ABP11" s="447"/>
      <c r="ABQ11" s="447"/>
      <c r="ABR11" s="447"/>
      <c r="ABS11" s="447"/>
      <c r="ABT11" s="449"/>
      <c r="ABU11" s="450">
        <f t="shared" si="360"/>
        <v>0</v>
      </c>
      <c r="ABV11" s="463"/>
      <c r="ABW11" s="448"/>
      <c r="ABY11" s="458"/>
      <c r="ABZ11" s="447"/>
      <c r="ACA11" s="447"/>
      <c r="ACB11" s="447"/>
      <c r="ACC11" s="450">
        <f t="shared" si="361"/>
        <v>0</v>
      </c>
      <c r="ACD11" s="447"/>
      <c r="ACE11" s="447"/>
      <c r="ACF11" s="447"/>
      <c r="ACG11" s="447"/>
      <c r="ACH11" s="447"/>
      <c r="ACI11" s="449"/>
      <c r="ACJ11" s="450">
        <f t="shared" si="362"/>
        <v>0</v>
      </c>
      <c r="ACK11" s="463"/>
      <c r="ACL11" s="448"/>
      <c r="ACN11" s="458"/>
      <c r="ACO11" s="447"/>
      <c r="ACP11" s="447"/>
      <c r="ACQ11" s="447"/>
      <c r="ACR11" s="450">
        <f t="shared" si="363"/>
        <v>0</v>
      </c>
      <c r="ACS11" s="447"/>
      <c r="ACT11" s="447"/>
      <c r="ACU11" s="447"/>
      <c r="ACV11" s="447"/>
      <c r="ACW11" s="447"/>
      <c r="ACX11" s="449"/>
      <c r="ACY11" s="450">
        <f t="shared" si="364"/>
        <v>0</v>
      </c>
      <c r="ACZ11" s="463"/>
      <c r="ADA11" s="448"/>
      <c r="ADC11" s="458"/>
      <c r="ADD11" s="447"/>
      <c r="ADE11" s="447"/>
      <c r="ADF11" s="447"/>
      <c r="ADG11" s="450">
        <f t="shared" si="365"/>
        <v>0</v>
      </c>
      <c r="ADH11" s="447"/>
      <c r="ADI11" s="447"/>
      <c r="ADJ11" s="447"/>
      <c r="ADK11" s="447"/>
      <c r="ADL11" s="447"/>
      <c r="ADM11" s="449"/>
      <c r="ADN11" s="450">
        <f t="shared" si="366"/>
        <v>0</v>
      </c>
      <c r="ADO11" s="463"/>
      <c r="ADP11" s="448"/>
      <c r="ADR11" s="458"/>
      <c r="ADS11" s="447"/>
      <c r="ADT11" s="447"/>
      <c r="ADU11" s="447"/>
      <c r="ADV11" s="450">
        <f t="shared" si="367"/>
        <v>0</v>
      </c>
      <c r="ADW11" s="447"/>
      <c r="ADX11" s="447"/>
      <c r="ADY11" s="447"/>
      <c r="ADZ11" s="447"/>
      <c r="AEA11" s="447"/>
      <c r="AEB11" s="449"/>
      <c r="AEC11" s="450">
        <f t="shared" si="368"/>
        <v>0</v>
      </c>
      <c r="AED11" s="463"/>
      <c r="AEE11" s="448"/>
      <c r="AEG11" s="458"/>
      <c r="AEH11" s="447"/>
      <c r="AEI11" s="447"/>
      <c r="AEJ11" s="447"/>
      <c r="AEK11" s="450">
        <f t="shared" si="369"/>
        <v>0</v>
      </c>
      <c r="AEL11" s="447"/>
      <c r="AEM11" s="447"/>
      <c r="AEN11" s="447"/>
      <c r="AEO11" s="447"/>
      <c r="AEP11" s="447"/>
      <c r="AEQ11" s="449"/>
      <c r="AER11" s="450">
        <f t="shared" si="370"/>
        <v>0</v>
      </c>
      <c r="AES11" s="463"/>
      <c r="AET11" s="448"/>
      <c r="AEV11" s="458"/>
      <c r="AEW11" s="447"/>
      <c r="AEX11" s="447"/>
      <c r="AEY11" s="447"/>
      <c r="AEZ11" s="450">
        <f t="shared" si="371"/>
        <v>0</v>
      </c>
      <c r="AFA11" s="447"/>
      <c r="AFB11" s="447"/>
      <c r="AFC11" s="447"/>
      <c r="AFD11" s="447"/>
      <c r="AFE11" s="447"/>
      <c r="AFF11" s="449"/>
      <c r="AFG11" s="450">
        <f t="shared" si="372"/>
        <v>0</v>
      </c>
      <c r="AFH11" s="463"/>
      <c r="AFI11" s="448"/>
      <c r="AFK11" s="458"/>
      <c r="AFL11" s="447"/>
      <c r="AFM11" s="447"/>
      <c r="AFN11" s="447"/>
      <c r="AFO11" s="450">
        <f t="shared" si="373"/>
        <v>0</v>
      </c>
      <c r="AFP11" s="447"/>
      <c r="AFQ11" s="447"/>
      <c r="AFR11" s="447"/>
      <c r="AFS11" s="447"/>
      <c r="AFT11" s="447"/>
      <c r="AFU11" s="449"/>
      <c r="AFV11" s="450">
        <f t="shared" si="374"/>
        <v>0</v>
      </c>
      <c r="AFW11" s="463"/>
      <c r="AFX11" s="448"/>
      <c r="AFZ11" s="458"/>
      <c r="AGA11" s="447"/>
      <c r="AGB11" s="447"/>
      <c r="AGC11" s="447"/>
      <c r="AGD11" s="450">
        <f t="shared" si="375"/>
        <v>0</v>
      </c>
      <c r="AGE11" s="447"/>
      <c r="AGF11" s="447"/>
      <c r="AGG11" s="447"/>
      <c r="AGH11" s="447"/>
      <c r="AGI11" s="447"/>
      <c r="AGJ11" s="449"/>
      <c r="AGK11" s="450">
        <f t="shared" si="376"/>
        <v>0</v>
      </c>
      <c r="AGL11" s="463"/>
      <c r="AGM11" s="448"/>
      <c r="AGO11" s="458"/>
      <c r="AGP11" s="447"/>
      <c r="AGQ11" s="447"/>
      <c r="AGR11" s="447"/>
      <c r="AGS11" s="450">
        <f t="shared" si="377"/>
        <v>0</v>
      </c>
      <c r="AGT11" s="447"/>
      <c r="AGU11" s="447"/>
      <c r="AGV11" s="447"/>
      <c r="AGW11" s="447"/>
      <c r="AGX11" s="447"/>
      <c r="AGY11" s="449"/>
      <c r="AGZ11" s="450">
        <f t="shared" si="378"/>
        <v>0</v>
      </c>
      <c r="AHA11" s="463"/>
      <c r="AHB11" s="448"/>
      <c r="AHD11" s="458"/>
      <c r="AHE11" s="447"/>
      <c r="AHF11" s="447"/>
      <c r="AHG11" s="447"/>
      <c r="AHH11" s="450">
        <f t="shared" si="379"/>
        <v>0</v>
      </c>
      <c r="AHI11" s="447"/>
      <c r="AHJ11" s="447"/>
      <c r="AHK11" s="447"/>
      <c r="AHL11" s="447"/>
      <c r="AHM11" s="447"/>
      <c r="AHN11" s="449"/>
      <c r="AHO11" s="450">
        <f t="shared" si="380"/>
        <v>0</v>
      </c>
      <c r="AHP11" s="463"/>
      <c r="AHQ11" s="448"/>
      <c r="AHS11" s="458"/>
      <c r="AHT11" s="447"/>
      <c r="AHU11" s="447"/>
      <c r="AHV11" s="447"/>
      <c r="AHW11" s="450">
        <f t="shared" si="381"/>
        <v>0</v>
      </c>
      <c r="AHX11" s="447"/>
      <c r="AHY11" s="447"/>
      <c r="AHZ11" s="447"/>
      <c r="AIA11" s="447"/>
      <c r="AIB11" s="447"/>
      <c r="AIC11" s="449"/>
      <c r="AID11" s="450">
        <f t="shared" si="382"/>
        <v>0</v>
      </c>
      <c r="AIE11" s="463"/>
      <c r="AIF11" s="448"/>
      <c r="AIH11" s="458"/>
      <c r="AII11" s="447"/>
      <c r="AIJ11" s="447"/>
      <c r="AIK11" s="447"/>
      <c r="AIL11" s="450">
        <f t="shared" si="383"/>
        <v>0</v>
      </c>
      <c r="AIM11" s="447"/>
      <c r="AIN11" s="447"/>
      <c r="AIO11" s="447"/>
      <c r="AIP11" s="447"/>
      <c r="AIQ11" s="447"/>
      <c r="AIR11" s="449"/>
      <c r="AIS11" s="450">
        <f t="shared" si="384"/>
        <v>0</v>
      </c>
      <c r="AIT11" s="463"/>
      <c r="AIU11" s="448"/>
      <c r="AIW11" s="458"/>
      <c r="AIX11" s="447"/>
      <c r="AIY11" s="447"/>
      <c r="AIZ11" s="447"/>
      <c r="AJA11" s="450">
        <f t="shared" si="385"/>
        <v>0</v>
      </c>
      <c r="AJB11" s="447"/>
      <c r="AJC11" s="447"/>
      <c r="AJD11" s="447"/>
      <c r="AJE11" s="447"/>
      <c r="AJF11" s="447"/>
      <c r="AJG11" s="449"/>
      <c r="AJH11" s="450">
        <f t="shared" si="386"/>
        <v>0</v>
      </c>
      <c r="AJI11" s="463"/>
      <c r="AJJ11" s="448"/>
      <c r="AJL11" s="458"/>
      <c r="AJM11" s="447"/>
      <c r="AJN11" s="447"/>
      <c r="AJO11" s="447"/>
      <c r="AJP11" s="450">
        <f t="shared" si="387"/>
        <v>0</v>
      </c>
      <c r="AJQ11" s="447"/>
      <c r="AJR11" s="447"/>
      <c r="AJS11" s="447"/>
      <c r="AJT11" s="447"/>
      <c r="AJU11" s="447"/>
      <c r="AJV11" s="449"/>
      <c r="AJW11" s="450">
        <f t="shared" si="388"/>
        <v>0</v>
      </c>
      <c r="AJX11" s="463"/>
      <c r="AJY11" s="448"/>
      <c r="AKA11" s="458"/>
      <c r="AKB11" s="447"/>
      <c r="AKC11" s="447"/>
      <c r="AKD11" s="447"/>
      <c r="AKE11" s="450">
        <f t="shared" si="389"/>
        <v>0</v>
      </c>
      <c r="AKF11" s="447"/>
      <c r="AKG11" s="447"/>
      <c r="AKH11" s="447"/>
      <c r="AKI11" s="447"/>
      <c r="AKJ11" s="447"/>
      <c r="AKK11" s="449"/>
      <c r="AKL11" s="450">
        <f t="shared" si="390"/>
        <v>0</v>
      </c>
      <c r="AKM11" s="463"/>
      <c r="AKN11" s="448"/>
      <c r="AKP11" s="458"/>
      <c r="AKQ11" s="447"/>
      <c r="AKR11" s="447"/>
      <c r="AKS11" s="447"/>
      <c r="AKT11" s="450">
        <f t="shared" si="391"/>
        <v>0</v>
      </c>
      <c r="AKU11" s="447"/>
      <c r="AKV11" s="447"/>
      <c r="AKW11" s="447"/>
      <c r="AKX11" s="447"/>
      <c r="AKY11" s="447"/>
      <c r="AKZ11" s="449"/>
      <c r="ALA11" s="450">
        <f t="shared" si="392"/>
        <v>0</v>
      </c>
      <c r="ALB11" s="463"/>
      <c r="ALC11" s="448"/>
      <c r="ALE11" s="458"/>
      <c r="ALF11" s="447"/>
      <c r="ALG11" s="447"/>
      <c r="ALH11" s="447"/>
      <c r="ALI11" s="450">
        <f t="shared" si="393"/>
        <v>0</v>
      </c>
      <c r="ALJ11" s="447"/>
      <c r="ALK11" s="447"/>
      <c r="ALL11" s="447"/>
      <c r="ALM11" s="447"/>
      <c r="ALN11" s="447"/>
      <c r="ALO11" s="449"/>
      <c r="ALP11" s="450">
        <f t="shared" si="394"/>
        <v>0</v>
      </c>
      <c r="ALQ11" s="463"/>
      <c r="ALR11" s="448"/>
      <c r="ALT11" s="458"/>
      <c r="ALU11" s="447"/>
      <c r="ALV11" s="447"/>
      <c r="ALW11" s="447"/>
      <c r="ALX11" s="450">
        <f t="shared" si="395"/>
        <v>0</v>
      </c>
      <c r="ALY11" s="447"/>
      <c r="ALZ11" s="447"/>
      <c r="AMA11" s="447"/>
      <c r="AMB11" s="447"/>
      <c r="AMC11" s="447"/>
      <c r="AMD11" s="449"/>
      <c r="AME11" s="450">
        <f t="shared" si="396"/>
        <v>0</v>
      </c>
      <c r="AMF11" s="463"/>
      <c r="AMG11" s="448"/>
      <c r="AMI11" s="458"/>
      <c r="AMJ11" s="447"/>
      <c r="AMK11" s="447"/>
      <c r="AML11" s="447"/>
      <c r="AMM11" s="450">
        <f t="shared" si="397"/>
        <v>0</v>
      </c>
      <c r="AMN11" s="447"/>
      <c r="AMO11" s="447"/>
      <c r="AMP11" s="447"/>
      <c r="AMQ11" s="447"/>
      <c r="AMR11" s="447"/>
      <c r="AMS11" s="449"/>
      <c r="AMT11" s="450">
        <f t="shared" si="398"/>
        <v>0</v>
      </c>
      <c r="AMU11" s="463"/>
      <c r="AMV11" s="448"/>
      <c r="AMX11" s="458"/>
      <c r="AMY11" s="447"/>
      <c r="AMZ11" s="447"/>
      <c r="ANA11" s="447"/>
      <c r="ANB11" s="450">
        <f t="shared" si="399"/>
        <v>0</v>
      </c>
      <c r="ANC11" s="447"/>
      <c r="AND11" s="447"/>
      <c r="ANE11" s="447"/>
      <c r="ANF11" s="447"/>
      <c r="ANG11" s="447"/>
      <c r="ANH11" s="449"/>
      <c r="ANI11" s="450">
        <f t="shared" si="400"/>
        <v>0</v>
      </c>
      <c r="ANJ11" s="463"/>
      <c r="ANK11" s="448"/>
      <c r="ANM11" s="458"/>
      <c r="ANN11" s="447"/>
      <c r="ANO11" s="447"/>
      <c r="ANP11" s="447"/>
      <c r="ANQ11" s="450">
        <f t="shared" si="401"/>
        <v>0</v>
      </c>
      <c r="ANR11" s="447"/>
      <c r="ANS11" s="447"/>
      <c r="ANT11" s="447"/>
      <c r="ANU11" s="447"/>
      <c r="ANV11" s="447"/>
      <c r="ANW11" s="449"/>
      <c r="ANX11" s="450">
        <f t="shared" si="402"/>
        <v>0</v>
      </c>
      <c r="ANY11" s="463"/>
      <c r="ANZ11" s="448"/>
      <c r="AOB11" s="458"/>
      <c r="AOC11" s="447"/>
      <c r="AOD11" s="447"/>
      <c r="AOE11" s="447"/>
      <c r="AOF11" s="450">
        <f t="shared" si="403"/>
        <v>0</v>
      </c>
      <c r="AOG11" s="447"/>
      <c r="AOH11" s="447"/>
      <c r="AOI11" s="447"/>
      <c r="AOJ11" s="447"/>
      <c r="AOK11" s="447"/>
      <c r="AOL11" s="449"/>
      <c r="AOM11" s="450">
        <f t="shared" si="404"/>
        <v>0</v>
      </c>
      <c r="AON11" s="463"/>
      <c r="AOO11" s="448"/>
      <c r="AOQ11" s="458"/>
      <c r="AOR11" s="447"/>
      <c r="AOS11" s="447"/>
      <c r="AOT11" s="447"/>
      <c r="AOU11" s="450">
        <f t="shared" si="405"/>
        <v>0</v>
      </c>
      <c r="AOV11" s="447"/>
      <c r="AOW11" s="447"/>
      <c r="AOX11" s="447"/>
      <c r="AOY11" s="447"/>
      <c r="AOZ11" s="447"/>
      <c r="APA11" s="449"/>
      <c r="APB11" s="450">
        <f t="shared" si="406"/>
        <v>0</v>
      </c>
      <c r="APC11" s="463"/>
      <c r="APD11" s="448"/>
      <c r="APF11" s="458"/>
      <c r="APG11" s="447"/>
      <c r="APH11" s="447"/>
      <c r="API11" s="447"/>
      <c r="APJ11" s="450">
        <f t="shared" si="407"/>
        <v>0</v>
      </c>
      <c r="APK11" s="447"/>
      <c r="APL11" s="447"/>
      <c r="APM11" s="447"/>
      <c r="APN11" s="447"/>
      <c r="APO11" s="447"/>
      <c r="APP11" s="449"/>
      <c r="APQ11" s="450">
        <f t="shared" si="408"/>
        <v>0</v>
      </c>
      <c r="APR11" s="463"/>
      <c r="APS11" s="448"/>
      <c r="APU11" s="458"/>
      <c r="APV11" s="447"/>
      <c r="APW11" s="447"/>
      <c r="APX11" s="447"/>
      <c r="APY11" s="450">
        <f t="shared" si="409"/>
        <v>0</v>
      </c>
      <c r="APZ11" s="447"/>
      <c r="AQA11" s="447"/>
      <c r="AQB11" s="447"/>
      <c r="AQC11" s="447"/>
      <c r="AQD11" s="447"/>
      <c r="AQE11" s="449"/>
      <c r="AQF11" s="450">
        <f t="shared" si="410"/>
        <v>0</v>
      </c>
      <c r="AQG11" s="463"/>
      <c r="AQH11" s="448"/>
      <c r="AQJ11" s="458"/>
      <c r="AQK11" s="447"/>
      <c r="AQL11" s="447"/>
      <c r="AQM11" s="447"/>
      <c r="AQN11" s="450">
        <f t="shared" si="411"/>
        <v>0</v>
      </c>
      <c r="AQO11" s="447"/>
      <c r="AQP11" s="447"/>
      <c r="AQQ11" s="447"/>
      <c r="AQR11" s="447"/>
      <c r="AQS11" s="447"/>
      <c r="AQT11" s="449"/>
      <c r="AQU11" s="450">
        <f t="shared" si="412"/>
        <v>0</v>
      </c>
      <c r="AQV11" s="463"/>
      <c r="AQW11" s="448"/>
      <c r="AQY11" s="458"/>
      <c r="AQZ11" s="447"/>
      <c r="ARA11" s="447"/>
      <c r="ARB11" s="447"/>
      <c r="ARC11" s="450">
        <f t="shared" si="413"/>
        <v>0</v>
      </c>
      <c r="ARD11" s="447"/>
      <c r="ARE11" s="447"/>
      <c r="ARF11" s="447"/>
      <c r="ARG11" s="447"/>
      <c r="ARH11" s="447"/>
      <c r="ARI11" s="449"/>
      <c r="ARJ11" s="450">
        <f t="shared" si="414"/>
        <v>0</v>
      </c>
      <c r="ARK11" s="463"/>
      <c r="ARL11" s="448"/>
      <c r="ARN11" s="458"/>
      <c r="ARO11" s="447"/>
      <c r="ARP11" s="447"/>
      <c r="ARQ11" s="447"/>
      <c r="ARR11" s="450">
        <f t="shared" si="415"/>
        <v>0</v>
      </c>
      <c r="ARS11" s="447"/>
      <c r="ART11" s="447"/>
      <c r="ARU11" s="447"/>
      <c r="ARV11" s="447"/>
      <c r="ARW11" s="447"/>
      <c r="ARX11" s="449"/>
      <c r="ARY11" s="450">
        <f t="shared" si="416"/>
        <v>0</v>
      </c>
      <c r="ARZ11" s="463"/>
      <c r="ASA11" s="448"/>
      <c r="ASC11" s="458"/>
      <c r="ASD11" s="447"/>
      <c r="ASE11" s="447"/>
      <c r="ASF11" s="447"/>
      <c r="ASG11" s="450">
        <f t="shared" si="417"/>
        <v>0</v>
      </c>
      <c r="ASH11" s="447"/>
      <c r="ASI11" s="447"/>
      <c r="ASJ11" s="447"/>
      <c r="ASK11" s="447"/>
      <c r="ASL11" s="447"/>
      <c r="ASM11" s="449"/>
      <c r="ASN11" s="450">
        <f t="shared" si="418"/>
        <v>0</v>
      </c>
      <c r="ASO11" s="463"/>
      <c r="ASP11" s="448"/>
      <c r="ASR11" s="458"/>
      <c r="ASS11" s="447"/>
      <c r="AST11" s="447"/>
      <c r="ASU11" s="447"/>
      <c r="ASV11" s="450">
        <f t="shared" si="419"/>
        <v>0</v>
      </c>
      <c r="ASW11" s="447"/>
      <c r="ASX11" s="447"/>
      <c r="ASY11" s="447"/>
      <c r="ASZ11" s="447"/>
      <c r="ATA11" s="447"/>
      <c r="ATB11" s="449"/>
      <c r="ATC11" s="450">
        <f t="shared" si="420"/>
        <v>0</v>
      </c>
      <c r="ATD11" s="463"/>
      <c r="ATE11" s="448"/>
      <c r="ATG11" s="458"/>
      <c r="ATH11" s="447"/>
      <c r="ATI11" s="447"/>
      <c r="ATJ11" s="447"/>
      <c r="ATK11" s="450">
        <f t="shared" si="421"/>
        <v>0</v>
      </c>
      <c r="ATL11" s="447"/>
      <c r="ATM11" s="447"/>
      <c r="ATN11" s="447"/>
      <c r="ATO11" s="447"/>
      <c r="ATP11" s="447"/>
      <c r="ATQ11" s="449"/>
      <c r="ATR11" s="450">
        <f t="shared" si="422"/>
        <v>0</v>
      </c>
      <c r="ATS11" s="463"/>
      <c r="ATT11" s="448"/>
      <c r="ATV11" s="458"/>
      <c r="ATW11" s="447"/>
      <c r="ATX11" s="447"/>
      <c r="ATY11" s="447"/>
      <c r="ATZ11" s="450">
        <f t="shared" si="423"/>
        <v>0</v>
      </c>
      <c r="AUA11" s="447"/>
      <c r="AUB11" s="447"/>
      <c r="AUC11" s="447"/>
      <c r="AUD11" s="447"/>
      <c r="AUE11" s="447"/>
      <c r="AUF11" s="449"/>
      <c r="AUG11" s="450">
        <f t="shared" si="424"/>
        <v>0</v>
      </c>
      <c r="AUH11" s="463"/>
      <c r="AUI11" s="448"/>
      <c r="AUK11" s="458"/>
      <c r="AUL11" s="447"/>
      <c r="AUM11" s="447"/>
      <c r="AUN11" s="447"/>
      <c r="AUO11" s="450">
        <f t="shared" si="425"/>
        <v>0</v>
      </c>
      <c r="AUP11" s="447"/>
      <c r="AUQ11" s="447"/>
      <c r="AUR11" s="447"/>
      <c r="AUS11" s="447"/>
      <c r="AUT11" s="447"/>
      <c r="AUU11" s="449"/>
      <c r="AUV11" s="450">
        <f t="shared" si="426"/>
        <v>0</v>
      </c>
      <c r="AUW11" s="463"/>
      <c r="AUX11" s="448"/>
      <c r="AUZ11" s="458"/>
      <c r="AVA11" s="447"/>
      <c r="AVB11" s="447"/>
      <c r="AVC11" s="447"/>
      <c r="AVD11" s="450">
        <f t="shared" si="427"/>
        <v>0</v>
      </c>
      <c r="AVE11" s="447"/>
      <c r="AVF11" s="447"/>
      <c r="AVG11" s="447"/>
      <c r="AVH11" s="447"/>
      <c r="AVI11" s="447"/>
      <c r="AVJ11" s="449"/>
      <c r="AVK11" s="450">
        <f t="shared" si="428"/>
        <v>0</v>
      </c>
      <c r="AVL11" s="463"/>
      <c r="AVM11" s="448"/>
      <c r="AVO11" s="458"/>
      <c r="AVP11" s="447"/>
      <c r="AVQ11" s="447"/>
      <c r="AVR11" s="447"/>
      <c r="AVS11" s="450">
        <f t="shared" si="429"/>
        <v>0</v>
      </c>
      <c r="AVT11" s="447"/>
      <c r="AVU11" s="447"/>
      <c r="AVV11" s="447"/>
      <c r="AVW11" s="447"/>
      <c r="AVX11" s="447"/>
      <c r="AVY11" s="449"/>
      <c r="AVZ11" s="450">
        <f t="shared" si="430"/>
        <v>0</v>
      </c>
      <c r="AWA11" s="463"/>
      <c r="AWB11" s="448"/>
      <c r="AWD11" s="458"/>
      <c r="AWE11" s="447"/>
      <c r="AWF11" s="447"/>
      <c r="AWG11" s="447"/>
      <c r="AWH11" s="450">
        <f t="shared" si="431"/>
        <v>0</v>
      </c>
      <c r="AWI11" s="447"/>
      <c r="AWJ11" s="447"/>
      <c r="AWK11" s="447"/>
      <c r="AWL11" s="447"/>
      <c r="AWM11" s="447"/>
      <c r="AWN11" s="449"/>
      <c r="AWO11" s="450">
        <f t="shared" si="432"/>
        <v>0</v>
      </c>
      <c r="AWP11" s="463"/>
      <c r="AWQ11" s="448"/>
      <c r="AWS11" s="458"/>
      <c r="AWT11" s="447"/>
      <c r="AWU11" s="447"/>
      <c r="AWV11" s="447"/>
      <c r="AWW11" s="450">
        <f t="shared" si="433"/>
        <v>0</v>
      </c>
      <c r="AWX11" s="447"/>
      <c r="AWY11" s="447"/>
      <c r="AWZ11" s="447"/>
      <c r="AXA11" s="447"/>
      <c r="AXB11" s="447"/>
      <c r="AXC11" s="449"/>
      <c r="AXD11" s="450">
        <f t="shared" si="434"/>
        <v>0</v>
      </c>
      <c r="AXE11" s="463"/>
      <c r="AXF11" s="448"/>
      <c r="AXH11" s="458"/>
      <c r="AXI11" s="447"/>
      <c r="AXJ11" s="447"/>
      <c r="AXK11" s="447"/>
      <c r="AXL11" s="450">
        <f t="shared" si="435"/>
        <v>0</v>
      </c>
      <c r="AXM11" s="447"/>
      <c r="AXN11" s="447"/>
      <c r="AXO11" s="447"/>
      <c r="AXP11" s="447"/>
      <c r="AXQ11" s="447"/>
      <c r="AXR11" s="449"/>
      <c r="AXS11" s="450">
        <f t="shared" si="436"/>
        <v>0</v>
      </c>
      <c r="AXT11" s="463"/>
      <c r="AXU11" s="448"/>
      <c r="AXW11" s="458"/>
      <c r="AXX11" s="447"/>
      <c r="AXY11" s="447"/>
      <c r="AXZ11" s="447"/>
      <c r="AYA11" s="450">
        <f t="shared" si="437"/>
        <v>0</v>
      </c>
      <c r="AYB11" s="447"/>
      <c r="AYC11" s="447"/>
      <c r="AYD11" s="447"/>
      <c r="AYE11" s="447"/>
      <c r="AYF11" s="447"/>
      <c r="AYG11" s="449"/>
      <c r="AYH11" s="450">
        <f t="shared" si="438"/>
        <v>0</v>
      </c>
      <c r="AYI11" s="463"/>
      <c r="AYJ11" s="448"/>
      <c r="AYL11" s="458"/>
      <c r="AYM11" s="447"/>
      <c r="AYN11" s="447"/>
      <c r="AYO11" s="447"/>
      <c r="AYP11" s="450">
        <f t="shared" si="439"/>
        <v>0</v>
      </c>
      <c r="AYQ11" s="447"/>
      <c r="AYR11" s="447"/>
      <c r="AYS11" s="447"/>
      <c r="AYT11" s="447"/>
      <c r="AYU11" s="447"/>
      <c r="AYV11" s="449"/>
      <c r="AYW11" s="450">
        <f t="shared" si="440"/>
        <v>0</v>
      </c>
      <c r="AYX11" s="463"/>
      <c r="AYY11" s="448"/>
      <c r="AZA11" s="458"/>
      <c r="AZB11" s="447"/>
      <c r="AZC11" s="447"/>
      <c r="AZD11" s="447"/>
      <c r="AZE11" s="450">
        <f t="shared" si="441"/>
        <v>0</v>
      </c>
      <c r="AZF11" s="447"/>
      <c r="AZG11" s="447"/>
      <c r="AZH11" s="447"/>
      <c r="AZI11" s="447"/>
      <c r="AZJ11" s="447"/>
      <c r="AZK11" s="449"/>
      <c r="AZL11" s="450">
        <f t="shared" si="442"/>
        <v>0</v>
      </c>
      <c r="AZM11" s="463"/>
      <c r="AZN11" s="448"/>
      <c r="AZP11" s="458"/>
      <c r="AZQ11" s="447"/>
      <c r="AZR11" s="447"/>
      <c r="AZS11" s="447"/>
      <c r="AZT11" s="450">
        <f t="shared" si="443"/>
        <v>0</v>
      </c>
      <c r="AZU11" s="447"/>
      <c r="AZV11" s="447"/>
      <c r="AZW11" s="447"/>
      <c r="AZX11" s="447"/>
      <c r="AZY11" s="447"/>
      <c r="AZZ11" s="449"/>
      <c r="BAA11" s="450">
        <f t="shared" si="444"/>
        <v>0</v>
      </c>
      <c r="BAB11" s="463"/>
      <c r="BAC11" s="448"/>
      <c r="BAE11" s="458"/>
      <c r="BAF11" s="447"/>
      <c r="BAG11" s="447"/>
      <c r="BAH11" s="447"/>
      <c r="BAI11" s="450">
        <f t="shared" si="445"/>
        <v>0</v>
      </c>
      <c r="BAJ11" s="447"/>
      <c r="BAK11" s="447"/>
      <c r="BAL11" s="447"/>
      <c r="BAM11" s="447"/>
      <c r="BAN11" s="447"/>
      <c r="BAO11" s="449"/>
      <c r="BAP11" s="450">
        <f t="shared" si="446"/>
        <v>0</v>
      </c>
      <c r="BAQ11" s="463"/>
      <c r="BAR11" s="448"/>
      <c r="BAT11" s="458"/>
      <c r="BAU11" s="447"/>
      <c r="BAV11" s="447"/>
      <c r="BAW11" s="447"/>
      <c r="BAX11" s="450">
        <f t="shared" si="447"/>
        <v>0</v>
      </c>
      <c r="BAY11" s="447"/>
      <c r="BAZ11" s="447"/>
      <c r="BBA11" s="447"/>
      <c r="BBB11" s="447"/>
      <c r="BBC11" s="447"/>
      <c r="BBD11" s="449"/>
      <c r="BBE11" s="450">
        <f t="shared" si="448"/>
        <v>0</v>
      </c>
      <c r="BBF11" s="463"/>
      <c r="BBG11" s="448"/>
      <c r="BBI11" s="458"/>
      <c r="BBJ11" s="447"/>
      <c r="BBK11" s="447"/>
      <c r="BBL11" s="447"/>
      <c r="BBM11" s="450">
        <f t="shared" si="449"/>
        <v>0</v>
      </c>
      <c r="BBN11" s="447"/>
      <c r="BBO11" s="447"/>
      <c r="BBP11" s="447"/>
      <c r="BBQ11" s="447"/>
      <c r="BBR11" s="447"/>
      <c r="BBS11" s="449"/>
      <c r="BBT11" s="450">
        <f t="shared" si="450"/>
        <v>0</v>
      </c>
      <c r="BBU11" s="463"/>
      <c r="BBV11" s="448"/>
      <c r="BBX11" s="458"/>
      <c r="BBY11" s="447"/>
      <c r="BBZ11" s="447"/>
      <c r="BCA11" s="447"/>
      <c r="BCB11" s="450">
        <f t="shared" si="451"/>
        <v>0</v>
      </c>
      <c r="BCC11" s="447"/>
      <c r="BCD11" s="447"/>
      <c r="BCE11" s="447"/>
      <c r="BCF11" s="447"/>
      <c r="BCG11" s="447"/>
      <c r="BCH11" s="449"/>
      <c r="BCI11" s="450">
        <f t="shared" si="452"/>
        <v>0</v>
      </c>
      <c r="BCJ11" s="463"/>
      <c r="BCK11" s="448"/>
      <c r="BCM11" s="458"/>
      <c r="BCN11" s="447"/>
      <c r="BCO11" s="447"/>
      <c r="BCP11" s="447"/>
      <c r="BCQ11" s="450">
        <f t="shared" si="453"/>
        <v>0</v>
      </c>
      <c r="BCR11" s="447"/>
      <c r="BCS11" s="447"/>
      <c r="BCT11" s="447"/>
      <c r="BCU11" s="447"/>
      <c r="BCV11" s="447"/>
      <c r="BCW11" s="449"/>
      <c r="BCX11" s="450">
        <f t="shared" si="454"/>
        <v>0</v>
      </c>
      <c r="BCY11" s="463"/>
      <c r="BCZ11" s="448"/>
      <c r="BDB11" s="458"/>
      <c r="BDC11" s="447"/>
      <c r="BDD11" s="447"/>
      <c r="BDE11" s="447"/>
      <c r="BDF11" s="450">
        <f t="shared" si="455"/>
        <v>0</v>
      </c>
      <c r="BDG11" s="447"/>
      <c r="BDH11" s="447"/>
      <c r="BDI11" s="447"/>
      <c r="BDJ11" s="447"/>
      <c r="BDK11" s="447"/>
      <c r="BDL11" s="449"/>
      <c r="BDM11" s="450">
        <f t="shared" si="456"/>
        <v>0</v>
      </c>
      <c r="BDN11" s="463"/>
      <c r="BDO11" s="448"/>
      <c r="BDQ11" s="458"/>
      <c r="BDR11" s="447"/>
      <c r="BDS11" s="447"/>
      <c r="BDT11" s="447"/>
      <c r="BDU11" s="450">
        <f t="shared" si="457"/>
        <v>0</v>
      </c>
      <c r="BDV11" s="447"/>
      <c r="BDW11" s="447"/>
      <c r="BDX11" s="447"/>
      <c r="BDY11" s="447"/>
      <c r="BDZ11" s="447"/>
      <c r="BEA11" s="449"/>
      <c r="BEB11" s="450">
        <f t="shared" si="458"/>
        <v>0</v>
      </c>
      <c r="BEC11" s="463"/>
      <c r="BED11" s="448"/>
      <c r="BEF11" s="458"/>
      <c r="BEG11" s="447"/>
      <c r="BEH11" s="447"/>
      <c r="BEI11" s="447"/>
      <c r="BEJ11" s="450">
        <f t="shared" si="459"/>
        <v>0</v>
      </c>
      <c r="BEK11" s="447"/>
      <c r="BEL11" s="447"/>
      <c r="BEM11" s="447"/>
      <c r="BEN11" s="447"/>
      <c r="BEO11" s="447"/>
      <c r="BEP11" s="449"/>
      <c r="BEQ11" s="450">
        <f t="shared" si="460"/>
        <v>0</v>
      </c>
      <c r="BER11" s="463"/>
      <c r="BES11" s="448"/>
      <c r="BEU11" s="458"/>
      <c r="BEV11" s="447"/>
      <c r="BEW11" s="447"/>
      <c r="BEX11" s="447"/>
      <c r="BEY11" s="450">
        <f t="shared" si="461"/>
        <v>0</v>
      </c>
      <c r="BEZ11" s="447"/>
      <c r="BFA11" s="447"/>
      <c r="BFB11" s="447"/>
      <c r="BFC11" s="447"/>
      <c r="BFD11" s="447"/>
      <c r="BFE11" s="449"/>
      <c r="BFF11" s="450">
        <f t="shared" si="462"/>
        <v>0</v>
      </c>
      <c r="BFG11" s="463"/>
      <c r="BFH11" s="448"/>
      <c r="BFJ11" s="458"/>
      <c r="BFK11" s="447"/>
      <c r="BFL11" s="447"/>
      <c r="BFM11" s="447"/>
      <c r="BFN11" s="450">
        <f t="shared" si="463"/>
        <v>0</v>
      </c>
      <c r="BFO11" s="447"/>
      <c r="BFP11" s="447"/>
      <c r="BFQ11" s="447"/>
      <c r="BFR11" s="447"/>
      <c r="BFS11" s="447"/>
      <c r="BFT11" s="449"/>
      <c r="BFU11" s="450">
        <f t="shared" si="464"/>
        <v>0</v>
      </c>
      <c r="BFV11" s="463"/>
      <c r="BFW11" s="448"/>
      <c r="BFY11" s="458"/>
      <c r="BFZ11" s="447"/>
      <c r="BGA11" s="447"/>
      <c r="BGB11" s="447"/>
      <c r="BGC11" s="450">
        <f t="shared" si="465"/>
        <v>0</v>
      </c>
      <c r="BGD11" s="447"/>
      <c r="BGE11" s="447"/>
      <c r="BGF11" s="447"/>
      <c r="BGG11" s="447"/>
      <c r="BGH11" s="447"/>
      <c r="BGI11" s="449"/>
      <c r="BGJ11" s="450">
        <f t="shared" si="466"/>
        <v>0</v>
      </c>
      <c r="BGK11" s="463"/>
      <c r="BGL11" s="448"/>
      <c r="BGN11" s="458"/>
      <c r="BGO11" s="447"/>
      <c r="BGP11" s="447"/>
      <c r="BGQ11" s="447"/>
      <c r="BGR11" s="450">
        <f t="shared" si="467"/>
        <v>0</v>
      </c>
      <c r="BGS11" s="447"/>
      <c r="BGT11" s="447"/>
      <c r="BGU11" s="447"/>
      <c r="BGV11" s="447"/>
      <c r="BGW11" s="447"/>
      <c r="BGX11" s="449"/>
      <c r="BGY11" s="450">
        <f t="shared" si="468"/>
        <v>0</v>
      </c>
      <c r="BGZ11" s="463"/>
      <c r="BHA11" s="448"/>
      <c r="BHC11" s="458"/>
      <c r="BHD11" s="447"/>
      <c r="BHE11" s="447"/>
      <c r="BHF11" s="447"/>
      <c r="BHG11" s="450">
        <f t="shared" si="469"/>
        <v>0</v>
      </c>
      <c r="BHH11" s="447"/>
      <c r="BHI11" s="447"/>
      <c r="BHJ11" s="447"/>
      <c r="BHK11" s="447"/>
      <c r="BHL11" s="447"/>
      <c r="BHM11" s="449"/>
      <c r="BHN11" s="450">
        <f t="shared" si="470"/>
        <v>0</v>
      </c>
      <c r="BHO11" s="463"/>
      <c r="BHP11" s="448"/>
      <c r="BHR11" s="458"/>
      <c r="BHS11" s="447"/>
      <c r="BHT11" s="447"/>
      <c r="BHU11" s="447"/>
      <c r="BHV11" s="450">
        <f t="shared" si="471"/>
        <v>0</v>
      </c>
      <c r="BHW11" s="447"/>
      <c r="BHX11" s="447"/>
      <c r="BHY11" s="447"/>
      <c r="BHZ11" s="447"/>
      <c r="BIA11" s="447"/>
      <c r="BIB11" s="449"/>
      <c r="BIC11" s="450">
        <f t="shared" si="472"/>
        <v>0</v>
      </c>
      <c r="BID11" s="463"/>
      <c r="BIE11" s="448"/>
      <c r="BIG11" s="458"/>
      <c r="BIH11" s="447"/>
      <c r="BII11" s="447"/>
      <c r="BIJ11" s="447"/>
      <c r="BIK11" s="450">
        <f t="shared" si="473"/>
        <v>0</v>
      </c>
      <c r="BIL11" s="447"/>
      <c r="BIM11" s="447"/>
      <c r="BIN11" s="447"/>
      <c r="BIO11" s="447"/>
      <c r="BIP11" s="447"/>
      <c r="BIQ11" s="449"/>
      <c r="BIR11" s="450">
        <f t="shared" si="474"/>
        <v>0</v>
      </c>
      <c r="BIS11" s="463"/>
      <c r="BIT11" s="448"/>
      <c r="BIV11" s="458"/>
      <c r="BIW11" s="447"/>
      <c r="BIX11" s="447"/>
      <c r="BIY11" s="447"/>
      <c r="BIZ11" s="450">
        <f t="shared" si="475"/>
        <v>0</v>
      </c>
      <c r="BJA11" s="447"/>
      <c r="BJB11" s="447"/>
      <c r="BJC11" s="447"/>
      <c r="BJD11" s="447"/>
      <c r="BJE11" s="447"/>
      <c r="BJF11" s="449"/>
      <c r="BJG11" s="450">
        <f t="shared" si="476"/>
        <v>0</v>
      </c>
      <c r="BJH11" s="463"/>
      <c r="BJI11" s="448"/>
      <c r="BJK11" s="458"/>
      <c r="BJL11" s="447"/>
      <c r="BJM11" s="447"/>
      <c r="BJN11" s="447"/>
      <c r="BJO11" s="450">
        <f t="shared" si="477"/>
        <v>0</v>
      </c>
      <c r="BJP11" s="447"/>
      <c r="BJQ11" s="447"/>
      <c r="BJR11" s="447"/>
      <c r="BJS11" s="447"/>
      <c r="BJT11" s="447"/>
      <c r="BJU11" s="449"/>
      <c r="BJV11" s="450">
        <f t="shared" si="478"/>
        <v>0</v>
      </c>
      <c r="BJW11" s="463"/>
      <c r="BJX11" s="448"/>
      <c r="BJZ11" s="458"/>
      <c r="BKA11" s="447"/>
      <c r="BKB11" s="447"/>
      <c r="BKC11" s="447"/>
      <c r="BKD11" s="450">
        <f t="shared" si="479"/>
        <v>0</v>
      </c>
      <c r="BKE11" s="447"/>
      <c r="BKF11" s="447"/>
      <c r="BKG11" s="447"/>
      <c r="BKH11" s="447"/>
      <c r="BKI11" s="447"/>
      <c r="BKJ11" s="449"/>
      <c r="BKK11" s="450">
        <f t="shared" si="480"/>
        <v>0</v>
      </c>
      <c r="BKL11" s="463"/>
      <c r="BKM11" s="448"/>
      <c r="BKO11" s="458"/>
      <c r="BKP11" s="447"/>
      <c r="BKQ11" s="447"/>
      <c r="BKR11" s="447"/>
      <c r="BKS11" s="450">
        <f t="shared" si="481"/>
        <v>0</v>
      </c>
      <c r="BKT11" s="447"/>
      <c r="BKU11" s="447"/>
      <c r="BKV11" s="447"/>
      <c r="BKW11" s="447"/>
      <c r="BKX11" s="447"/>
      <c r="BKY11" s="449"/>
      <c r="BKZ11" s="450">
        <f t="shared" si="482"/>
        <v>0</v>
      </c>
      <c r="BLA11" s="463"/>
      <c r="BLB11" s="448"/>
      <c r="BLD11" s="458"/>
      <c r="BLE11" s="447"/>
      <c r="BLF11" s="447"/>
      <c r="BLG11" s="447"/>
      <c r="BLH11" s="450">
        <f t="shared" si="483"/>
        <v>0</v>
      </c>
      <c r="BLI11" s="447"/>
      <c r="BLJ11" s="447"/>
      <c r="BLK11" s="447"/>
      <c r="BLL11" s="447"/>
      <c r="BLM11" s="447"/>
      <c r="BLN11" s="449"/>
      <c r="BLO11" s="450">
        <f t="shared" si="484"/>
        <v>0</v>
      </c>
      <c r="BLP11" s="463"/>
      <c r="BLQ11" s="448"/>
      <c r="BLS11" s="458"/>
      <c r="BLT11" s="447"/>
      <c r="BLU11" s="447"/>
      <c r="BLV11" s="447"/>
      <c r="BLW11" s="450">
        <f t="shared" si="485"/>
        <v>0</v>
      </c>
      <c r="BLX11" s="447"/>
      <c r="BLY11" s="447"/>
      <c r="BLZ11" s="447"/>
      <c r="BMA11" s="447"/>
      <c r="BMB11" s="447"/>
      <c r="BMC11" s="449"/>
      <c r="BMD11" s="450">
        <f t="shared" si="486"/>
        <v>0</v>
      </c>
      <c r="BME11" s="463"/>
      <c r="BMF11" s="448"/>
      <c r="BMH11" s="458"/>
      <c r="BMI11" s="447"/>
      <c r="BMJ11" s="447"/>
      <c r="BMK11" s="447"/>
      <c r="BML11" s="450">
        <f t="shared" si="487"/>
        <v>0</v>
      </c>
      <c r="BMM11" s="447"/>
      <c r="BMN11" s="447"/>
      <c r="BMO11" s="447"/>
      <c r="BMP11" s="447"/>
      <c r="BMQ11" s="447"/>
      <c r="BMR11" s="449"/>
      <c r="BMS11" s="450">
        <f t="shared" si="488"/>
        <v>0</v>
      </c>
      <c r="BMT11" s="463"/>
      <c r="BMU11" s="448"/>
      <c r="BMW11" s="458"/>
      <c r="BMX11" s="447"/>
      <c r="BMY11" s="447"/>
      <c r="BMZ11" s="447"/>
      <c r="BNA11" s="450">
        <f t="shared" si="489"/>
        <v>0</v>
      </c>
      <c r="BNB11" s="447"/>
      <c r="BNC11" s="447"/>
      <c r="BND11" s="447"/>
      <c r="BNE11" s="447"/>
      <c r="BNF11" s="447"/>
      <c r="BNG11" s="449"/>
      <c r="BNH11" s="450">
        <f t="shared" si="490"/>
        <v>0</v>
      </c>
      <c r="BNI11" s="463"/>
      <c r="BNJ11" s="448"/>
      <c r="BNL11" s="458"/>
      <c r="BNM11" s="447"/>
      <c r="BNN11" s="447"/>
      <c r="BNO11" s="447"/>
      <c r="BNP11" s="450">
        <f t="shared" si="491"/>
        <v>0</v>
      </c>
      <c r="BNQ11" s="447"/>
      <c r="BNR11" s="447"/>
      <c r="BNS11" s="447"/>
      <c r="BNT11" s="447"/>
      <c r="BNU11" s="447"/>
      <c r="BNV11" s="449"/>
      <c r="BNW11" s="450">
        <f t="shared" si="492"/>
        <v>0</v>
      </c>
      <c r="BNX11" s="463"/>
      <c r="BNY11" s="448"/>
      <c r="BOA11" s="458"/>
      <c r="BOB11" s="447"/>
      <c r="BOC11" s="447"/>
      <c r="BOD11" s="447"/>
      <c r="BOE11" s="450">
        <f t="shared" si="493"/>
        <v>0</v>
      </c>
      <c r="BOF11" s="447"/>
      <c r="BOG11" s="447"/>
      <c r="BOH11" s="447"/>
      <c r="BOI11" s="447"/>
      <c r="BOJ11" s="447"/>
      <c r="BOK11" s="449"/>
      <c r="BOL11" s="450">
        <f t="shared" si="494"/>
        <v>0</v>
      </c>
      <c r="BOM11" s="463"/>
      <c r="BON11" s="448"/>
      <c r="BOP11" s="458"/>
      <c r="BOQ11" s="447"/>
      <c r="BOR11" s="447"/>
      <c r="BOS11" s="447"/>
      <c r="BOT11" s="450">
        <f t="shared" si="495"/>
        <v>0</v>
      </c>
      <c r="BOU11" s="447"/>
      <c r="BOV11" s="447"/>
      <c r="BOW11" s="447"/>
      <c r="BOX11" s="447"/>
      <c r="BOY11" s="447"/>
      <c r="BOZ11" s="449"/>
      <c r="BPA11" s="450">
        <f t="shared" si="496"/>
        <v>0</v>
      </c>
      <c r="BPB11" s="463"/>
      <c r="BPC11" s="448"/>
      <c r="BPE11" s="458"/>
      <c r="BPF11" s="447"/>
      <c r="BPG11" s="447"/>
      <c r="BPH11" s="447"/>
      <c r="BPI11" s="450">
        <f t="shared" si="497"/>
        <v>0</v>
      </c>
      <c r="BPJ11" s="447"/>
      <c r="BPK11" s="447"/>
      <c r="BPL11" s="447"/>
      <c r="BPM11" s="447"/>
      <c r="BPN11" s="447"/>
      <c r="BPO11" s="449"/>
      <c r="BPP11" s="450">
        <f t="shared" si="498"/>
        <v>0</v>
      </c>
      <c r="BPQ11" s="463"/>
      <c r="BPR11" s="448"/>
      <c r="BPT11" s="458"/>
      <c r="BPU11" s="447"/>
      <c r="BPV11" s="447"/>
      <c r="BPW11" s="447"/>
      <c r="BPX11" s="450">
        <f t="shared" si="499"/>
        <v>0</v>
      </c>
      <c r="BPY11" s="447"/>
      <c r="BPZ11" s="447"/>
      <c r="BQA11" s="447"/>
      <c r="BQB11" s="447"/>
      <c r="BQC11" s="447"/>
      <c r="BQD11" s="449"/>
      <c r="BQE11" s="450">
        <f t="shared" si="500"/>
        <v>0</v>
      </c>
      <c r="BQF11" s="463"/>
      <c r="BQG11" s="448"/>
      <c r="BQI11" s="458"/>
      <c r="BQJ11" s="447"/>
      <c r="BQK11" s="447"/>
      <c r="BQL11" s="447"/>
      <c r="BQM11" s="450">
        <f t="shared" si="501"/>
        <v>0</v>
      </c>
      <c r="BQN11" s="447"/>
      <c r="BQO11" s="447"/>
      <c r="BQP11" s="447"/>
      <c r="BQQ11" s="447"/>
      <c r="BQR11" s="447"/>
      <c r="BQS11" s="449"/>
      <c r="BQT11" s="450">
        <f t="shared" si="502"/>
        <v>0</v>
      </c>
      <c r="BQU11" s="463"/>
      <c r="BQV11" s="448"/>
      <c r="BQX11" s="458"/>
      <c r="BQY11" s="447"/>
      <c r="BQZ11" s="447"/>
      <c r="BRA11" s="447"/>
      <c r="BRB11" s="450">
        <f t="shared" si="503"/>
        <v>0</v>
      </c>
      <c r="BRC11" s="447"/>
      <c r="BRD11" s="447"/>
      <c r="BRE11" s="447"/>
      <c r="BRF11" s="447"/>
      <c r="BRG11" s="447"/>
      <c r="BRH11" s="449"/>
      <c r="BRI11" s="450">
        <f t="shared" si="504"/>
        <v>0</v>
      </c>
      <c r="BRJ11" s="463"/>
      <c r="BRK11" s="448"/>
      <c r="BRM11" s="458"/>
      <c r="BRN11" s="447"/>
      <c r="BRO11" s="447"/>
      <c r="BRP11" s="447"/>
      <c r="BRQ11" s="450">
        <f t="shared" si="505"/>
        <v>0</v>
      </c>
      <c r="BRR11" s="447"/>
      <c r="BRS11" s="447"/>
      <c r="BRT11" s="447"/>
      <c r="BRU11" s="447"/>
      <c r="BRV11" s="447"/>
      <c r="BRW11" s="449"/>
      <c r="BRX11" s="450">
        <f t="shared" si="506"/>
        <v>0</v>
      </c>
      <c r="BRY11" s="463"/>
      <c r="BRZ11" s="448"/>
      <c r="BSB11" s="458"/>
      <c r="BSC11" s="447"/>
      <c r="BSD11" s="447"/>
      <c r="BSE11" s="447"/>
      <c r="BSF11" s="450">
        <f t="shared" si="507"/>
        <v>0</v>
      </c>
      <c r="BSG11" s="447"/>
      <c r="BSH11" s="447"/>
      <c r="BSI11" s="447"/>
      <c r="BSJ11" s="447"/>
      <c r="BSK11" s="447"/>
      <c r="BSL11" s="449"/>
      <c r="BSM11" s="450">
        <f t="shared" si="508"/>
        <v>0</v>
      </c>
      <c r="BSN11" s="463"/>
      <c r="BSO11" s="448"/>
      <c r="BSQ11" s="458"/>
      <c r="BSR11" s="447"/>
      <c r="BSS11" s="447"/>
      <c r="BST11" s="447"/>
      <c r="BSU11" s="450">
        <f t="shared" si="509"/>
        <v>0</v>
      </c>
      <c r="BSV11" s="447"/>
      <c r="BSW11" s="447"/>
      <c r="BSX11" s="447"/>
      <c r="BSY11" s="447"/>
      <c r="BSZ11" s="447"/>
      <c r="BTA11" s="449"/>
      <c r="BTB11" s="450">
        <f t="shared" si="510"/>
        <v>0</v>
      </c>
      <c r="BTC11" s="463"/>
      <c r="BTD11" s="448"/>
      <c r="BTF11" s="458"/>
      <c r="BTG11" s="447"/>
      <c r="BTH11" s="447"/>
      <c r="BTI11" s="447"/>
      <c r="BTJ11" s="450">
        <f t="shared" si="511"/>
        <v>0</v>
      </c>
      <c r="BTK11" s="447"/>
      <c r="BTL11" s="447"/>
      <c r="BTM11" s="447"/>
      <c r="BTN11" s="447"/>
      <c r="BTO11" s="447"/>
      <c r="BTP11" s="449"/>
      <c r="BTQ11" s="450">
        <f t="shared" si="512"/>
        <v>0</v>
      </c>
      <c r="BTR11" s="463"/>
      <c r="BTS11" s="448"/>
      <c r="BTU11" s="458"/>
      <c r="BTV11" s="447"/>
      <c r="BTW11" s="447"/>
      <c r="BTX11" s="447"/>
      <c r="BTY11" s="450">
        <f t="shared" si="513"/>
        <v>0</v>
      </c>
      <c r="BTZ11" s="447"/>
      <c r="BUA11" s="447"/>
      <c r="BUB11" s="447"/>
      <c r="BUC11" s="447"/>
      <c r="BUD11" s="447"/>
      <c r="BUE11" s="449"/>
      <c r="BUF11" s="450">
        <f t="shared" si="514"/>
        <v>0</v>
      </c>
      <c r="BUG11" s="463"/>
      <c r="BUH11" s="448"/>
      <c r="BUJ11" s="458"/>
      <c r="BUK11" s="447"/>
      <c r="BUL11" s="447"/>
      <c r="BUM11" s="447"/>
      <c r="BUN11" s="450">
        <f t="shared" si="515"/>
        <v>0</v>
      </c>
      <c r="BUO11" s="447"/>
      <c r="BUP11" s="447"/>
      <c r="BUQ11" s="447"/>
      <c r="BUR11" s="447"/>
      <c r="BUS11" s="447"/>
      <c r="BUT11" s="449"/>
      <c r="BUU11" s="450">
        <f t="shared" si="516"/>
        <v>0</v>
      </c>
      <c r="BUV11" s="463"/>
      <c r="BUW11" s="448"/>
      <c r="BUY11" s="458"/>
      <c r="BUZ11" s="447"/>
      <c r="BVA11" s="447"/>
      <c r="BVB11" s="447"/>
      <c r="BVC11" s="450">
        <f t="shared" si="517"/>
        <v>0</v>
      </c>
      <c r="BVD11" s="447"/>
      <c r="BVE11" s="447"/>
      <c r="BVF11" s="447"/>
      <c r="BVG11" s="447"/>
      <c r="BVH11" s="447"/>
      <c r="BVI11" s="449"/>
      <c r="BVJ11" s="450">
        <f t="shared" si="518"/>
        <v>0</v>
      </c>
      <c r="BVK11" s="463"/>
      <c r="BVL11" s="448"/>
      <c r="BVN11" s="458"/>
      <c r="BVO11" s="447"/>
      <c r="BVP11" s="447"/>
      <c r="BVQ11" s="447"/>
      <c r="BVR11" s="450">
        <f t="shared" si="519"/>
        <v>0</v>
      </c>
      <c r="BVS11" s="447"/>
      <c r="BVT11" s="447"/>
      <c r="BVU11" s="447"/>
      <c r="BVV11" s="447"/>
      <c r="BVW11" s="447"/>
      <c r="BVX11" s="449"/>
      <c r="BVY11" s="450">
        <f t="shared" si="520"/>
        <v>0</v>
      </c>
      <c r="BVZ11" s="463"/>
      <c r="BWA11" s="448"/>
    </row>
    <row r="12" spans="1:1951" ht="15" customHeight="1" x14ac:dyDescent="0.2">
      <c r="B12" s="452" t="s">
        <v>319</v>
      </c>
      <c r="C12" s="462">
        <f t="shared" ref="C12:P12" si="521">SUM(C13:C16)</f>
        <v>0</v>
      </c>
      <c r="D12" s="450">
        <f t="shared" si="521"/>
        <v>0</v>
      </c>
      <c r="E12" s="450">
        <f t="shared" si="521"/>
        <v>0</v>
      </c>
      <c r="F12" s="450">
        <f t="shared" si="521"/>
        <v>0</v>
      </c>
      <c r="G12" s="450">
        <f t="shared" si="521"/>
        <v>0</v>
      </c>
      <c r="H12" s="450">
        <f t="shared" si="521"/>
        <v>0</v>
      </c>
      <c r="I12" s="450">
        <f t="shared" si="521"/>
        <v>0</v>
      </c>
      <c r="J12" s="450">
        <f t="shared" si="521"/>
        <v>0</v>
      </c>
      <c r="K12" s="450">
        <f t="shared" si="521"/>
        <v>0</v>
      </c>
      <c r="L12" s="450">
        <f t="shared" si="521"/>
        <v>0</v>
      </c>
      <c r="M12" s="450">
        <f t="shared" si="521"/>
        <v>0</v>
      </c>
      <c r="N12" s="450">
        <f t="shared" si="521"/>
        <v>0</v>
      </c>
      <c r="O12" s="450">
        <f t="shared" si="521"/>
        <v>0</v>
      </c>
      <c r="P12" s="451">
        <f t="shared" si="521"/>
        <v>0</v>
      </c>
      <c r="R12" s="457">
        <f t="shared" ref="R12:AE12" si="522">SUM(R13:R16)</f>
        <v>0</v>
      </c>
      <c r="S12" s="450">
        <f t="shared" si="522"/>
        <v>0</v>
      </c>
      <c r="T12" s="450">
        <f t="shared" si="522"/>
        <v>0</v>
      </c>
      <c r="U12" s="450">
        <f t="shared" si="522"/>
        <v>0</v>
      </c>
      <c r="V12" s="450">
        <f t="shared" si="522"/>
        <v>0</v>
      </c>
      <c r="W12" s="450">
        <f t="shared" si="522"/>
        <v>0</v>
      </c>
      <c r="X12" s="450">
        <f t="shared" si="522"/>
        <v>0</v>
      </c>
      <c r="Y12" s="450">
        <f t="shared" si="522"/>
        <v>0</v>
      </c>
      <c r="Z12" s="450">
        <f t="shared" si="522"/>
        <v>0</v>
      </c>
      <c r="AA12" s="450">
        <f t="shared" si="522"/>
        <v>0</v>
      </c>
      <c r="AB12" s="450">
        <f t="shared" si="522"/>
        <v>0</v>
      </c>
      <c r="AC12" s="450">
        <f t="shared" si="522"/>
        <v>0</v>
      </c>
      <c r="AD12" s="450">
        <f t="shared" si="522"/>
        <v>0</v>
      </c>
      <c r="AE12" s="451">
        <f t="shared" si="522"/>
        <v>0</v>
      </c>
      <c r="AG12" s="457">
        <f t="shared" ref="AG12:AT12" si="523">SUM(AG13:AG16)</f>
        <v>0</v>
      </c>
      <c r="AH12" s="450">
        <f t="shared" si="523"/>
        <v>0</v>
      </c>
      <c r="AI12" s="450">
        <f t="shared" si="523"/>
        <v>0</v>
      </c>
      <c r="AJ12" s="450">
        <f t="shared" si="523"/>
        <v>0</v>
      </c>
      <c r="AK12" s="450">
        <f t="shared" si="523"/>
        <v>0</v>
      </c>
      <c r="AL12" s="450">
        <f t="shared" si="523"/>
        <v>0</v>
      </c>
      <c r="AM12" s="450">
        <f t="shared" si="523"/>
        <v>0</v>
      </c>
      <c r="AN12" s="450">
        <f t="shared" si="523"/>
        <v>0</v>
      </c>
      <c r="AO12" s="450">
        <f t="shared" si="523"/>
        <v>0</v>
      </c>
      <c r="AP12" s="450">
        <f t="shared" si="523"/>
        <v>0</v>
      </c>
      <c r="AQ12" s="450">
        <f t="shared" si="523"/>
        <v>0</v>
      </c>
      <c r="AR12" s="450">
        <f t="shared" si="523"/>
        <v>0</v>
      </c>
      <c r="AS12" s="450">
        <f t="shared" si="523"/>
        <v>0</v>
      </c>
      <c r="AT12" s="451">
        <f t="shared" si="523"/>
        <v>0</v>
      </c>
      <c r="AV12" s="457">
        <f t="shared" ref="AV12:BI12" si="524">SUM(AV13:AV16)</f>
        <v>0</v>
      </c>
      <c r="AW12" s="450">
        <f t="shared" si="524"/>
        <v>0</v>
      </c>
      <c r="AX12" s="450">
        <f t="shared" si="524"/>
        <v>0</v>
      </c>
      <c r="AY12" s="450">
        <f t="shared" si="524"/>
        <v>0</v>
      </c>
      <c r="AZ12" s="450">
        <f t="shared" si="524"/>
        <v>0</v>
      </c>
      <c r="BA12" s="450">
        <f t="shared" si="524"/>
        <v>0</v>
      </c>
      <c r="BB12" s="450">
        <f t="shared" si="524"/>
        <v>0</v>
      </c>
      <c r="BC12" s="450">
        <f t="shared" si="524"/>
        <v>0</v>
      </c>
      <c r="BD12" s="450">
        <f t="shared" si="524"/>
        <v>0</v>
      </c>
      <c r="BE12" s="450">
        <f t="shared" si="524"/>
        <v>0</v>
      </c>
      <c r="BF12" s="450">
        <f t="shared" si="524"/>
        <v>0</v>
      </c>
      <c r="BG12" s="450">
        <f t="shared" si="524"/>
        <v>0</v>
      </c>
      <c r="BH12" s="450">
        <f t="shared" si="524"/>
        <v>0</v>
      </c>
      <c r="BI12" s="451">
        <f t="shared" si="524"/>
        <v>0</v>
      </c>
      <c r="BK12" s="457">
        <f t="shared" ref="BK12:BX12" si="525">SUM(BK13:BK16)</f>
        <v>0</v>
      </c>
      <c r="BL12" s="450">
        <f t="shared" si="525"/>
        <v>0</v>
      </c>
      <c r="BM12" s="450">
        <f t="shared" si="525"/>
        <v>0</v>
      </c>
      <c r="BN12" s="450">
        <f t="shared" si="525"/>
        <v>0</v>
      </c>
      <c r="BO12" s="450">
        <f t="shared" si="525"/>
        <v>0</v>
      </c>
      <c r="BP12" s="450">
        <f t="shared" si="525"/>
        <v>0</v>
      </c>
      <c r="BQ12" s="450">
        <f t="shared" si="525"/>
        <v>0</v>
      </c>
      <c r="BR12" s="450">
        <f t="shared" si="525"/>
        <v>0</v>
      </c>
      <c r="BS12" s="450">
        <f t="shared" si="525"/>
        <v>0</v>
      </c>
      <c r="BT12" s="450">
        <f t="shared" si="525"/>
        <v>0</v>
      </c>
      <c r="BU12" s="450">
        <f t="shared" si="525"/>
        <v>0</v>
      </c>
      <c r="BV12" s="450">
        <f t="shared" si="525"/>
        <v>0</v>
      </c>
      <c r="BW12" s="450">
        <f t="shared" si="525"/>
        <v>0</v>
      </c>
      <c r="BX12" s="451">
        <f t="shared" si="525"/>
        <v>0</v>
      </c>
      <c r="BZ12" s="457">
        <f t="shared" ref="BZ12:CM12" si="526">SUM(BZ13:BZ16)</f>
        <v>0</v>
      </c>
      <c r="CA12" s="450">
        <f t="shared" si="526"/>
        <v>0</v>
      </c>
      <c r="CB12" s="450">
        <f t="shared" si="526"/>
        <v>0</v>
      </c>
      <c r="CC12" s="450">
        <f t="shared" si="526"/>
        <v>0</v>
      </c>
      <c r="CD12" s="450">
        <f t="shared" si="526"/>
        <v>0</v>
      </c>
      <c r="CE12" s="450">
        <f t="shared" si="526"/>
        <v>0</v>
      </c>
      <c r="CF12" s="450">
        <f t="shared" si="526"/>
        <v>0</v>
      </c>
      <c r="CG12" s="450">
        <f t="shared" si="526"/>
        <v>0</v>
      </c>
      <c r="CH12" s="450">
        <f t="shared" si="526"/>
        <v>0</v>
      </c>
      <c r="CI12" s="450">
        <f t="shared" si="526"/>
        <v>0</v>
      </c>
      <c r="CJ12" s="450">
        <f t="shared" si="526"/>
        <v>0</v>
      </c>
      <c r="CK12" s="450">
        <f t="shared" si="526"/>
        <v>0</v>
      </c>
      <c r="CL12" s="450">
        <f t="shared" si="526"/>
        <v>0</v>
      </c>
      <c r="CM12" s="451">
        <f t="shared" si="526"/>
        <v>0</v>
      </c>
      <c r="CO12" s="457">
        <f t="shared" ref="CO12:DB12" si="527">SUM(CO13:CO16)</f>
        <v>0</v>
      </c>
      <c r="CP12" s="450">
        <f t="shared" si="527"/>
        <v>0</v>
      </c>
      <c r="CQ12" s="450">
        <f t="shared" si="527"/>
        <v>0</v>
      </c>
      <c r="CR12" s="450">
        <f t="shared" si="527"/>
        <v>0</v>
      </c>
      <c r="CS12" s="450">
        <f t="shared" si="527"/>
        <v>0</v>
      </c>
      <c r="CT12" s="450">
        <f t="shared" si="527"/>
        <v>0</v>
      </c>
      <c r="CU12" s="450">
        <f t="shared" si="527"/>
        <v>0</v>
      </c>
      <c r="CV12" s="450">
        <f t="shared" si="527"/>
        <v>0</v>
      </c>
      <c r="CW12" s="450">
        <f t="shared" si="527"/>
        <v>0</v>
      </c>
      <c r="CX12" s="450">
        <f t="shared" si="527"/>
        <v>0</v>
      </c>
      <c r="CY12" s="450">
        <f t="shared" si="527"/>
        <v>0</v>
      </c>
      <c r="CZ12" s="450">
        <f t="shared" si="527"/>
        <v>0</v>
      </c>
      <c r="DA12" s="450">
        <f t="shared" si="527"/>
        <v>0</v>
      </c>
      <c r="DB12" s="451">
        <f t="shared" si="527"/>
        <v>0</v>
      </c>
      <c r="DD12" s="457">
        <f t="shared" ref="DD12:DQ12" si="528">SUM(DD13:DD16)</f>
        <v>0</v>
      </c>
      <c r="DE12" s="450">
        <f t="shared" si="528"/>
        <v>0</v>
      </c>
      <c r="DF12" s="450">
        <f t="shared" si="528"/>
        <v>0</v>
      </c>
      <c r="DG12" s="450">
        <f t="shared" si="528"/>
        <v>0</v>
      </c>
      <c r="DH12" s="450">
        <f t="shared" si="528"/>
        <v>0</v>
      </c>
      <c r="DI12" s="450">
        <f t="shared" si="528"/>
        <v>0</v>
      </c>
      <c r="DJ12" s="450">
        <f t="shared" si="528"/>
        <v>0</v>
      </c>
      <c r="DK12" s="450">
        <f t="shared" si="528"/>
        <v>0</v>
      </c>
      <c r="DL12" s="450">
        <f t="shared" si="528"/>
        <v>0</v>
      </c>
      <c r="DM12" s="450">
        <f t="shared" si="528"/>
        <v>0</v>
      </c>
      <c r="DN12" s="450">
        <f t="shared" si="528"/>
        <v>0</v>
      </c>
      <c r="DO12" s="450">
        <f t="shared" si="528"/>
        <v>0</v>
      </c>
      <c r="DP12" s="450">
        <f t="shared" si="528"/>
        <v>0</v>
      </c>
      <c r="DQ12" s="451">
        <f t="shared" si="528"/>
        <v>0</v>
      </c>
      <c r="DS12" s="457">
        <f t="shared" ref="DS12:EF12" si="529">SUM(DS13:DS16)</f>
        <v>0</v>
      </c>
      <c r="DT12" s="450">
        <f t="shared" si="529"/>
        <v>0</v>
      </c>
      <c r="DU12" s="450">
        <f t="shared" si="529"/>
        <v>0</v>
      </c>
      <c r="DV12" s="450">
        <f t="shared" si="529"/>
        <v>0</v>
      </c>
      <c r="DW12" s="450">
        <f t="shared" si="529"/>
        <v>0</v>
      </c>
      <c r="DX12" s="450">
        <f t="shared" si="529"/>
        <v>0</v>
      </c>
      <c r="DY12" s="450">
        <f t="shared" si="529"/>
        <v>0</v>
      </c>
      <c r="DZ12" s="450">
        <f t="shared" si="529"/>
        <v>0</v>
      </c>
      <c r="EA12" s="450">
        <f t="shared" si="529"/>
        <v>0</v>
      </c>
      <c r="EB12" s="450">
        <f t="shared" si="529"/>
        <v>0</v>
      </c>
      <c r="EC12" s="450">
        <f t="shared" si="529"/>
        <v>0</v>
      </c>
      <c r="ED12" s="450">
        <f t="shared" si="529"/>
        <v>0</v>
      </c>
      <c r="EE12" s="450">
        <f t="shared" si="529"/>
        <v>0</v>
      </c>
      <c r="EF12" s="451">
        <f t="shared" si="529"/>
        <v>0</v>
      </c>
      <c r="EH12" s="457">
        <f t="shared" ref="EH12:EU12" si="530">SUM(EH13:EH16)</f>
        <v>0</v>
      </c>
      <c r="EI12" s="450">
        <f t="shared" si="530"/>
        <v>0</v>
      </c>
      <c r="EJ12" s="450">
        <f t="shared" si="530"/>
        <v>0</v>
      </c>
      <c r="EK12" s="450">
        <f t="shared" si="530"/>
        <v>0</v>
      </c>
      <c r="EL12" s="450">
        <f t="shared" si="530"/>
        <v>0</v>
      </c>
      <c r="EM12" s="450">
        <f t="shared" si="530"/>
        <v>0</v>
      </c>
      <c r="EN12" s="450">
        <f t="shared" si="530"/>
        <v>0</v>
      </c>
      <c r="EO12" s="450">
        <f t="shared" si="530"/>
        <v>0</v>
      </c>
      <c r="EP12" s="450">
        <f t="shared" si="530"/>
        <v>0</v>
      </c>
      <c r="EQ12" s="450">
        <f t="shared" si="530"/>
        <v>0</v>
      </c>
      <c r="ER12" s="450">
        <f t="shared" si="530"/>
        <v>0</v>
      </c>
      <c r="ES12" s="450">
        <f t="shared" si="530"/>
        <v>0</v>
      </c>
      <c r="ET12" s="450">
        <f t="shared" si="530"/>
        <v>0</v>
      </c>
      <c r="EU12" s="451">
        <f t="shared" si="530"/>
        <v>0</v>
      </c>
      <c r="EW12" s="457">
        <f t="shared" ref="EW12:FJ12" si="531">SUM(EW13:EW16)</f>
        <v>0</v>
      </c>
      <c r="EX12" s="450">
        <f t="shared" si="531"/>
        <v>0</v>
      </c>
      <c r="EY12" s="450">
        <f t="shared" si="531"/>
        <v>0</v>
      </c>
      <c r="EZ12" s="450">
        <f t="shared" si="531"/>
        <v>0</v>
      </c>
      <c r="FA12" s="450">
        <f t="shared" si="531"/>
        <v>0</v>
      </c>
      <c r="FB12" s="450">
        <f t="shared" si="531"/>
        <v>0</v>
      </c>
      <c r="FC12" s="450">
        <f t="shared" si="531"/>
        <v>0</v>
      </c>
      <c r="FD12" s="450">
        <f t="shared" si="531"/>
        <v>0</v>
      </c>
      <c r="FE12" s="450">
        <f t="shared" si="531"/>
        <v>0</v>
      </c>
      <c r="FF12" s="450">
        <f t="shared" si="531"/>
        <v>0</v>
      </c>
      <c r="FG12" s="450">
        <f t="shared" si="531"/>
        <v>0</v>
      </c>
      <c r="FH12" s="450">
        <f t="shared" si="531"/>
        <v>0</v>
      </c>
      <c r="FI12" s="450">
        <f t="shared" si="531"/>
        <v>0</v>
      </c>
      <c r="FJ12" s="451">
        <f t="shared" si="531"/>
        <v>0</v>
      </c>
      <c r="FL12" s="457">
        <f t="shared" ref="FL12:FY12" si="532">SUM(FL13:FL16)</f>
        <v>0</v>
      </c>
      <c r="FM12" s="450">
        <f t="shared" si="532"/>
        <v>0</v>
      </c>
      <c r="FN12" s="450">
        <f t="shared" si="532"/>
        <v>0</v>
      </c>
      <c r="FO12" s="450">
        <f t="shared" si="532"/>
        <v>0</v>
      </c>
      <c r="FP12" s="450">
        <f t="shared" si="532"/>
        <v>0</v>
      </c>
      <c r="FQ12" s="450">
        <f t="shared" si="532"/>
        <v>0</v>
      </c>
      <c r="FR12" s="450">
        <f t="shared" si="532"/>
        <v>0</v>
      </c>
      <c r="FS12" s="450">
        <f t="shared" si="532"/>
        <v>0</v>
      </c>
      <c r="FT12" s="450">
        <f t="shared" si="532"/>
        <v>0</v>
      </c>
      <c r="FU12" s="450">
        <f t="shared" si="532"/>
        <v>0</v>
      </c>
      <c r="FV12" s="450">
        <f t="shared" si="532"/>
        <v>0</v>
      </c>
      <c r="FW12" s="450">
        <f t="shared" si="532"/>
        <v>0</v>
      </c>
      <c r="FX12" s="450">
        <f t="shared" si="532"/>
        <v>0</v>
      </c>
      <c r="FY12" s="451">
        <f t="shared" si="532"/>
        <v>0</v>
      </c>
      <c r="GA12" s="457">
        <f t="shared" ref="GA12:GN12" si="533">SUM(GA13:GA16)</f>
        <v>0</v>
      </c>
      <c r="GB12" s="450">
        <f t="shared" si="533"/>
        <v>0</v>
      </c>
      <c r="GC12" s="450">
        <f t="shared" si="533"/>
        <v>0</v>
      </c>
      <c r="GD12" s="450">
        <f t="shared" si="533"/>
        <v>0</v>
      </c>
      <c r="GE12" s="450">
        <f t="shared" si="533"/>
        <v>0</v>
      </c>
      <c r="GF12" s="450">
        <f t="shared" si="533"/>
        <v>0</v>
      </c>
      <c r="GG12" s="450">
        <f t="shared" si="533"/>
        <v>0</v>
      </c>
      <c r="GH12" s="450">
        <f t="shared" si="533"/>
        <v>0</v>
      </c>
      <c r="GI12" s="450">
        <f t="shared" si="533"/>
        <v>0</v>
      </c>
      <c r="GJ12" s="450">
        <f t="shared" si="533"/>
        <v>0</v>
      </c>
      <c r="GK12" s="450">
        <f t="shared" si="533"/>
        <v>0</v>
      </c>
      <c r="GL12" s="450">
        <f t="shared" si="533"/>
        <v>0</v>
      </c>
      <c r="GM12" s="450">
        <f t="shared" si="533"/>
        <v>0</v>
      </c>
      <c r="GN12" s="451">
        <f t="shared" si="533"/>
        <v>0</v>
      </c>
      <c r="GP12" s="457">
        <f t="shared" ref="GP12:HC12" si="534">SUM(GP13:GP16)</f>
        <v>0</v>
      </c>
      <c r="GQ12" s="450">
        <f t="shared" si="534"/>
        <v>0</v>
      </c>
      <c r="GR12" s="450">
        <f t="shared" si="534"/>
        <v>0</v>
      </c>
      <c r="GS12" s="450">
        <f t="shared" si="534"/>
        <v>0</v>
      </c>
      <c r="GT12" s="450">
        <f t="shared" si="534"/>
        <v>0</v>
      </c>
      <c r="GU12" s="450">
        <f t="shared" si="534"/>
        <v>0</v>
      </c>
      <c r="GV12" s="450">
        <f t="shared" si="534"/>
        <v>0</v>
      </c>
      <c r="GW12" s="450">
        <f t="shared" si="534"/>
        <v>0</v>
      </c>
      <c r="GX12" s="450">
        <f t="shared" si="534"/>
        <v>0</v>
      </c>
      <c r="GY12" s="450">
        <f t="shared" si="534"/>
        <v>0</v>
      </c>
      <c r="GZ12" s="450">
        <f t="shared" si="534"/>
        <v>0</v>
      </c>
      <c r="HA12" s="450">
        <f t="shared" si="534"/>
        <v>0</v>
      </c>
      <c r="HB12" s="450">
        <f t="shared" si="534"/>
        <v>0</v>
      </c>
      <c r="HC12" s="451">
        <f t="shared" si="534"/>
        <v>0</v>
      </c>
      <c r="HE12" s="457">
        <f t="shared" ref="HE12:HR12" si="535">SUM(HE13:HE16)</f>
        <v>0</v>
      </c>
      <c r="HF12" s="450">
        <f t="shared" si="535"/>
        <v>0</v>
      </c>
      <c r="HG12" s="450">
        <f t="shared" si="535"/>
        <v>0</v>
      </c>
      <c r="HH12" s="450">
        <f t="shared" si="535"/>
        <v>0</v>
      </c>
      <c r="HI12" s="450">
        <f t="shared" si="535"/>
        <v>0</v>
      </c>
      <c r="HJ12" s="450">
        <f t="shared" si="535"/>
        <v>0</v>
      </c>
      <c r="HK12" s="450">
        <f t="shared" si="535"/>
        <v>0</v>
      </c>
      <c r="HL12" s="450">
        <f t="shared" si="535"/>
        <v>0</v>
      </c>
      <c r="HM12" s="450">
        <f t="shared" si="535"/>
        <v>0</v>
      </c>
      <c r="HN12" s="450">
        <f t="shared" si="535"/>
        <v>0</v>
      </c>
      <c r="HO12" s="450">
        <f t="shared" si="535"/>
        <v>0</v>
      </c>
      <c r="HP12" s="450">
        <f t="shared" si="535"/>
        <v>0</v>
      </c>
      <c r="HQ12" s="450">
        <f t="shared" si="535"/>
        <v>0</v>
      </c>
      <c r="HR12" s="451">
        <f t="shared" si="535"/>
        <v>0</v>
      </c>
      <c r="HT12" s="457">
        <f t="shared" ref="HT12:IG12" si="536">SUM(HT13:HT16)</f>
        <v>0</v>
      </c>
      <c r="HU12" s="450">
        <f t="shared" si="536"/>
        <v>0</v>
      </c>
      <c r="HV12" s="450">
        <f t="shared" si="536"/>
        <v>0</v>
      </c>
      <c r="HW12" s="450">
        <f t="shared" si="536"/>
        <v>0</v>
      </c>
      <c r="HX12" s="450">
        <f t="shared" si="536"/>
        <v>0</v>
      </c>
      <c r="HY12" s="450">
        <f t="shared" si="536"/>
        <v>0</v>
      </c>
      <c r="HZ12" s="450">
        <f t="shared" si="536"/>
        <v>0</v>
      </c>
      <c r="IA12" s="450">
        <f t="shared" si="536"/>
        <v>0</v>
      </c>
      <c r="IB12" s="450">
        <f t="shared" si="536"/>
        <v>0</v>
      </c>
      <c r="IC12" s="450">
        <f t="shared" si="536"/>
        <v>0</v>
      </c>
      <c r="ID12" s="450">
        <f t="shared" si="536"/>
        <v>0</v>
      </c>
      <c r="IE12" s="450">
        <f t="shared" si="536"/>
        <v>0</v>
      </c>
      <c r="IF12" s="450">
        <f t="shared" si="536"/>
        <v>0</v>
      </c>
      <c r="IG12" s="451">
        <f t="shared" si="536"/>
        <v>0</v>
      </c>
      <c r="II12" s="457">
        <f t="shared" ref="II12:IV12" si="537">SUM(II13:II16)</f>
        <v>0</v>
      </c>
      <c r="IJ12" s="450">
        <f t="shared" si="537"/>
        <v>0</v>
      </c>
      <c r="IK12" s="450">
        <f t="shared" si="537"/>
        <v>0</v>
      </c>
      <c r="IL12" s="450">
        <f t="shared" si="537"/>
        <v>0</v>
      </c>
      <c r="IM12" s="450">
        <f t="shared" si="537"/>
        <v>0</v>
      </c>
      <c r="IN12" s="450">
        <f t="shared" si="537"/>
        <v>0</v>
      </c>
      <c r="IO12" s="450">
        <f t="shared" si="537"/>
        <v>0</v>
      </c>
      <c r="IP12" s="450">
        <f t="shared" si="537"/>
        <v>0</v>
      </c>
      <c r="IQ12" s="450">
        <f t="shared" si="537"/>
        <v>0</v>
      </c>
      <c r="IR12" s="450">
        <f t="shared" si="537"/>
        <v>0</v>
      </c>
      <c r="IS12" s="450">
        <f t="shared" si="537"/>
        <v>0</v>
      </c>
      <c r="IT12" s="450">
        <f t="shared" si="537"/>
        <v>0</v>
      </c>
      <c r="IU12" s="450">
        <f t="shared" si="537"/>
        <v>0</v>
      </c>
      <c r="IV12" s="451">
        <f t="shared" si="537"/>
        <v>0</v>
      </c>
      <c r="IX12" s="457">
        <f t="shared" ref="IX12:JK12" si="538">SUM(IX13:IX16)</f>
        <v>0</v>
      </c>
      <c r="IY12" s="450">
        <f t="shared" si="538"/>
        <v>0</v>
      </c>
      <c r="IZ12" s="450">
        <f t="shared" si="538"/>
        <v>0</v>
      </c>
      <c r="JA12" s="450">
        <f t="shared" si="538"/>
        <v>0</v>
      </c>
      <c r="JB12" s="450">
        <f t="shared" si="538"/>
        <v>0</v>
      </c>
      <c r="JC12" s="450">
        <f t="shared" si="538"/>
        <v>0</v>
      </c>
      <c r="JD12" s="450">
        <f t="shared" si="538"/>
        <v>0</v>
      </c>
      <c r="JE12" s="450">
        <f t="shared" si="538"/>
        <v>0</v>
      </c>
      <c r="JF12" s="450">
        <f t="shared" si="538"/>
        <v>0</v>
      </c>
      <c r="JG12" s="450">
        <f t="shared" si="538"/>
        <v>0</v>
      </c>
      <c r="JH12" s="450">
        <f t="shared" si="538"/>
        <v>0</v>
      </c>
      <c r="JI12" s="450">
        <f t="shared" si="538"/>
        <v>0</v>
      </c>
      <c r="JJ12" s="450">
        <f t="shared" si="538"/>
        <v>0</v>
      </c>
      <c r="JK12" s="451">
        <f t="shared" si="538"/>
        <v>0</v>
      </c>
      <c r="JM12" s="457">
        <f t="shared" ref="JM12:JZ12" si="539">SUM(JM13:JM16)</f>
        <v>0</v>
      </c>
      <c r="JN12" s="450">
        <f t="shared" si="539"/>
        <v>0</v>
      </c>
      <c r="JO12" s="450">
        <f t="shared" si="539"/>
        <v>0</v>
      </c>
      <c r="JP12" s="450">
        <f t="shared" si="539"/>
        <v>0</v>
      </c>
      <c r="JQ12" s="450">
        <f t="shared" si="539"/>
        <v>0</v>
      </c>
      <c r="JR12" s="450">
        <f t="shared" si="539"/>
        <v>0</v>
      </c>
      <c r="JS12" s="450">
        <f t="shared" si="539"/>
        <v>0</v>
      </c>
      <c r="JT12" s="450">
        <f t="shared" si="539"/>
        <v>0</v>
      </c>
      <c r="JU12" s="450">
        <f t="shared" si="539"/>
        <v>0</v>
      </c>
      <c r="JV12" s="450">
        <f t="shared" si="539"/>
        <v>0</v>
      </c>
      <c r="JW12" s="450">
        <f t="shared" si="539"/>
        <v>0</v>
      </c>
      <c r="JX12" s="450">
        <f t="shared" si="539"/>
        <v>0</v>
      </c>
      <c r="JY12" s="450">
        <f t="shared" si="539"/>
        <v>0</v>
      </c>
      <c r="JZ12" s="451">
        <f t="shared" si="539"/>
        <v>0</v>
      </c>
      <c r="KB12" s="457">
        <f t="shared" ref="KB12:KO12" si="540">SUM(KB13:KB16)</f>
        <v>0</v>
      </c>
      <c r="KC12" s="450">
        <f t="shared" si="540"/>
        <v>0</v>
      </c>
      <c r="KD12" s="450">
        <f t="shared" si="540"/>
        <v>0</v>
      </c>
      <c r="KE12" s="450">
        <f t="shared" si="540"/>
        <v>0</v>
      </c>
      <c r="KF12" s="450">
        <f t="shared" si="540"/>
        <v>0</v>
      </c>
      <c r="KG12" s="450">
        <f t="shared" si="540"/>
        <v>0</v>
      </c>
      <c r="KH12" s="450">
        <f t="shared" si="540"/>
        <v>0</v>
      </c>
      <c r="KI12" s="450">
        <f t="shared" si="540"/>
        <v>0</v>
      </c>
      <c r="KJ12" s="450">
        <f t="shared" si="540"/>
        <v>0</v>
      </c>
      <c r="KK12" s="450">
        <f t="shared" si="540"/>
        <v>0</v>
      </c>
      <c r="KL12" s="450">
        <f t="shared" si="540"/>
        <v>0</v>
      </c>
      <c r="KM12" s="450">
        <f t="shared" si="540"/>
        <v>0</v>
      </c>
      <c r="KN12" s="450">
        <f t="shared" si="540"/>
        <v>0</v>
      </c>
      <c r="KO12" s="451">
        <f t="shared" si="540"/>
        <v>0</v>
      </c>
      <c r="KQ12" s="457">
        <f t="shared" ref="KQ12:LD12" si="541">SUM(KQ13:KQ16)</f>
        <v>0</v>
      </c>
      <c r="KR12" s="450">
        <f t="shared" si="541"/>
        <v>0</v>
      </c>
      <c r="KS12" s="450">
        <f t="shared" si="541"/>
        <v>0</v>
      </c>
      <c r="KT12" s="450">
        <f t="shared" si="541"/>
        <v>0</v>
      </c>
      <c r="KU12" s="450">
        <f t="shared" si="541"/>
        <v>0</v>
      </c>
      <c r="KV12" s="450">
        <f t="shared" si="541"/>
        <v>0</v>
      </c>
      <c r="KW12" s="450">
        <f t="shared" si="541"/>
        <v>0</v>
      </c>
      <c r="KX12" s="450">
        <f t="shared" si="541"/>
        <v>0</v>
      </c>
      <c r="KY12" s="450">
        <f t="shared" si="541"/>
        <v>0</v>
      </c>
      <c r="KZ12" s="450">
        <f t="shared" si="541"/>
        <v>0</v>
      </c>
      <c r="LA12" s="450">
        <f t="shared" si="541"/>
        <v>0</v>
      </c>
      <c r="LB12" s="450">
        <f t="shared" si="541"/>
        <v>0</v>
      </c>
      <c r="LC12" s="450">
        <f t="shared" si="541"/>
        <v>0</v>
      </c>
      <c r="LD12" s="451">
        <f t="shared" si="541"/>
        <v>0</v>
      </c>
      <c r="LF12" s="457">
        <f t="shared" ref="LF12:LS12" si="542">SUM(LF13:LF16)</f>
        <v>0</v>
      </c>
      <c r="LG12" s="450">
        <f t="shared" si="542"/>
        <v>0</v>
      </c>
      <c r="LH12" s="450">
        <f t="shared" si="542"/>
        <v>0</v>
      </c>
      <c r="LI12" s="450">
        <f t="shared" si="542"/>
        <v>0</v>
      </c>
      <c r="LJ12" s="450">
        <f t="shared" si="542"/>
        <v>0</v>
      </c>
      <c r="LK12" s="450">
        <f t="shared" si="542"/>
        <v>0</v>
      </c>
      <c r="LL12" s="450">
        <f t="shared" si="542"/>
        <v>0</v>
      </c>
      <c r="LM12" s="450">
        <f t="shared" si="542"/>
        <v>0</v>
      </c>
      <c r="LN12" s="450">
        <f t="shared" si="542"/>
        <v>0</v>
      </c>
      <c r="LO12" s="450">
        <f t="shared" si="542"/>
        <v>0</v>
      </c>
      <c r="LP12" s="450">
        <f t="shared" si="542"/>
        <v>0</v>
      </c>
      <c r="LQ12" s="450">
        <f t="shared" si="542"/>
        <v>0</v>
      </c>
      <c r="LR12" s="450">
        <f t="shared" si="542"/>
        <v>0</v>
      </c>
      <c r="LS12" s="451">
        <f t="shared" si="542"/>
        <v>0</v>
      </c>
      <c r="LU12" s="457">
        <f t="shared" ref="LU12:MH12" si="543">SUM(LU13:LU16)</f>
        <v>0</v>
      </c>
      <c r="LV12" s="450">
        <f t="shared" si="543"/>
        <v>0</v>
      </c>
      <c r="LW12" s="450">
        <f t="shared" si="543"/>
        <v>0</v>
      </c>
      <c r="LX12" s="450">
        <f t="shared" si="543"/>
        <v>0</v>
      </c>
      <c r="LY12" s="450">
        <f t="shared" si="543"/>
        <v>0</v>
      </c>
      <c r="LZ12" s="450">
        <f t="shared" si="543"/>
        <v>0</v>
      </c>
      <c r="MA12" s="450">
        <f t="shared" si="543"/>
        <v>0</v>
      </c>
      <c r="MB12" s="450">
        <f t="shared" si="543"/>
        <v>0</v>
      </c>
      <c r="MC12" s="450">
        <f t="shared" si="543"/>
        <v>0</v>
      </c>
      <c r="MD12" s="450">
        <f t="shared" si="543"/>
        <v>0</v>
      </c>
      <c r="ME12" s="450">
        <f t="shared" si="543"/>
        <v>0</v>
      </c>
      <c r="MF12" s="450">
        <f t="shared" si="543"/>
        <v>0</v>
      </c>
      <c r="MG12" s="450">
        <f t="shared" si="543"/>
        <v>0</v>
      </c>
      <c r="MH12" s="451">
        <f t="shared" si="543"/>
        <v>0</v>
      </c>
      <c r="MJ12" s="457">
        <f t="shared" ref="MJ12:MW12" si="544">SUM(MJ13:MJ16)</f>
        <v>0</v>
      </c>
      <c r="MK12" s="450">
        <f t="shared" si="544"/>
        <v>0</v>
      </c>
      <c r="ML12" s="450">
        <f t="shared" si="544"/>
        <v>0</v>
      </c>
      <c r="MM12" s="450">
        <f t="shared" si="544"/>
        <v>0</v>
      </c>
      <c r="MN12" s="450">
        <f t="shared" si="544"/>
        <v>0</v>
      </c>
      <c r="MO12" s="450">
        <f t="shared" si="544"/>
        <v>0</v>
      </c>
      <c r="MP12" s="450">
        <f t="shared" si="544"/>
        <v>0</v>
      </c>
      <c r="MQ12" s="450">
        <f t="shared" si="544"/>
        <v>0</v>
      </c>
      <c r="MR12" s="450">
        <f t="shared" si="544"/>
        <v>0</v>
      </c>
      <c r="MS12" s="450">
        <f t="shared" si="544"/>
        <v>0</v>
      </c>
      <c r="MT12" s="450">
        <f t="shared" si="544"/>
        <v>0</v>
      </c>
      <c r="MU12" s="450">
        <f t="shared" si="544"/>
        <v>0</v>
      </c>
      <c r="MV12" s="450">
        <f t="shared" si="544"/>
        <v>0</v>
      </c>
      <c r="MW12" s="451">
        <f t="shared" si="544"/>
        <v>0</v>
      </c>
      <c r="MY12" s="457">
        <f t="shared" ref="MY12:NL12" si="545">SUM(MY13:MY16)</f>
        <v>0</v>
      </c>
      <c r="MZ12" s="450">
        <f t="shared" si="545"/>
        <v>0</v>
      </c>
      <c r="NA12" s="450">
        <f t="shared" si="545"/>
        <v>0</v>
      </c>
      <c r="NB12" s="450">
        <f t="shared" si="545"/>
        <v>0</v>
      </c>
      <c r="NC12" s="450">
        <f t="shared" si="545"/>
        <v>0</v>
      </c>
      <c r="ND12" s="450">
        <f t="shared" si="545"/>
        <v>0</v>
      </c>
      <c r="NE12" s="450">
        <f t="shared" si="545"/>
        <v>0</v>
      </c>
      <c r="NF12" s="450">
        <f t="shared" si="545"/>
        <v>0</v>
      </c>
      <c r="NG12" s="450">
        <f t="shared" si="545"/>
        <v>0</v>
      </c>
      <c r="NH12" s="450">
        <f t="shared" si="545"/>
        <v>0</v>
      </c>
      <c r="NI12" s="450">
        <f t="shared" si="545"/>
        <v>0</v>
      </c>
      <c r="NJ12" s="450">
        <f t="shared" si="545"/>
        <v>0</v>
      </c>
      <c r="NK12" s="450">
        <f t="shared" si="545"/>
        <v>0</v>
      </c>
      <c r="NL12" s="451">
        <f t="shared" si="545"/>
        <v>0</v>
      </c>
      <c r="NN12" s="457">
        <f t="shared" ref="NN12:OA12" si="546">SUM(NN13:NN16)</f>
        <v>0</v>
      </c>
      <c r="NO12" s="450">
        <f t="shared" si="546"/>
        <v>0</v>
      </c>
      <c r="NP12" s="450">
        <f t="shared" si="546"/>
        <v>0</v>
      </c>
      <c r="NQ12" s="450">
        <f t="shared" si="546"/>
        <v>0</v>
      </c>
      <c r="NR12" s="450">
        <f t="shared" si="546"/>
        <v>0</v>
      </c>
      <c r="NS12" s="450">
        <f t="shared" si="546"/>
        <v>0</v>
      </c>
      <c r="NT12" s="450">
        <f t="shared" si="546"/>
        <v>0</v>
      </c>
      <c r="NU12" s="450">
        <f t="shared" si="546"/>
        <v>0</v>
      </c>
      <c r="NV12" s="450">
        <f t="shared" si="546"/>
        <v>0</v>
      </c>
      <c r="NW12" s="450">
        <f t="shared" si="546"/>
        <v>0</v>
      </c>
      <c r="NX12" s="450">
        <f t="shared" si="546"/>
        <v>0</v>
      </c>
      <c r="NY12" s="450">
        <f t="shared" si="546"/>
        <v>0</v>
      </c>
      <c r="NZ12" s="450">
        <f t="shared" si="546"/>
        <v>0</v>
      </c>
      <c r="OA12" s="451">
        <f t="shared" si="546"/>
        <v>0</v>
      </c>
      <c r="OC12" s="457">
        <f t="shared" ref="OC12:OP12" si="547">SUM(OC13:OC16)</f>
        <v>0</v>
      </c>
      <c r="OD12" s="450">
        <f t="shared" si="547"/>
        <v>0</v>
      </c>
      <c r="OE12" s="450">
        <f t="shared" si="547"/>
        <v>0</v>
      </c>
      <c r="OF12" s="450">
        <f t="shared" si="547"/>
        <v>0</v>
      </c>
      <c r="OG12" s="450">
        <f t="shared" si="547"/>
        <v>0</v>
      </c>
      <c r="OH12" s="450">
        <f t="shared" si="547"/>
        <v>0</v>
      </c>
      <c r="OI12" s="450">
        <f t="shared" si="547"/>
        <v>0</v>
      </c>
      <c r="OJ12" s="450">
        <f t="shared" si="547"/>
        <v>0</v>
      </c>
      <c r="OK12" s="450">
        <f t="shared" si="547"/>
        <v>0</v>
      </c>
      <c r="OL12" s="450">
        <f t="shared" si="547"/>
        <v>0</v>
      </c>
      <c r="OM12" s="450">
        <f t="shared" si="547"/>
        <v>0</v>
      </c>
      <c r="ON12" s="450">
        <f t="shared" si="547"/>
        <v>0</v>
      </c>
      <c r="OO12" s="450">
        <f t="shared" si="547"/>
        <v>0</v>
      </c>
      <c r="OP12" s="451">
        <f t="shared" si="547"/>
        <v>0</v>
      </c>
      <c r="OR12" s="457">
        <f t="shared" ref="OR12:PE12" si="548">SUM(OR13:OR16)</f>
        <v>0</v>
      </c>
      <c r="OS12" s="450">
        <f t="shared" si="548"/>
        <v>0</v>
      </c>
      <c r="OT12" s="450">
        <f t="shared" si="548"/>
        <v>0</v>
      </c>
      <c r="OU12" s="450">
        <f t="shared" si="548"/>
        <v>0</v>
      </c>
      <c r="OV12" s="450">
        <f t="shared" si="548"/>
        <v>0</v>
      </c>
      <c r="OW12" s="450">
        <f t="shared" si="548"/>
        <v>0</v>
      </c>
      <c r="OX12" s="450">
        <f t="shared" si="548"/>
        <v>0</v>
      </c>
      <c r="OY12" s="450">
        <f t="shared" si="548"/>
        <v>0</v>
      </c>
      <c r="OZ12" s="450">
        <f t="shared" si="548"/>
        <v>0</v>
      </c>
      <c r="PA12" s="450">
        <f t="shared" si="548"/>
        <v>0</v>
      </c>
      <c r="PB12" s="450">
        <f t="shared" si="548"/>
        <v>0</v>
      </c>
      <c r="PC12" s="450">
        <f t="shared" si="548"/>
        <v>0</v>
      </c>
      <c r="PD12" s="450">
        <f t="shared" si="548"/>
        <v>0</v>
      </c>
      <c r="PE12" s="451">
        <f t="shared" si="548"/>
        <v>0</v>
      </c>
      <c r="PG12" s="457">
        <f t="shared" ref="PG12:PT12" si="549">SUM(PG13:PG16)</f>
        <v>0</v>
      </c>
      <c r="PH12" s="450">
        <f t="shared" si="549"/>
        <v>0</v>
      </c>
      <c r="PI12" s="450">
        <f t="shared" si="549"/>
        <v>0</v>
      </c>
      <c r="PJ12" s="450">
        <f t="shared" si="549"/>
        <v>0</v>
      </c>
      <c r="PK12" s="450">
        <f t="shared" si="549"/>
        <v>0</v>
      </c>
      <c r="PL12" s="450">
        <f t="shared" si="549"/>
        <v>0</v>
      </c>
      <c r="PM12" s="450">
        <f t="shared" si="549"/>
        <v>0</v>
      </c>
      <c r="PN12" s="450">
        <f t="shared" si="549"/>
        <v>0</v>
      </c>
      <c r="PO12" s="450">
        <f t="shared" si="549"/>
        <v>0</v>
      </c>
      <c r="PP12" s="450">
        <f t="shared" si="549"/>
        <v>0</v>
      </c>
      <c r="PQ12" s="450">
        <f t="shared" si="549"/>
        <v>0</v>
      </c>
      <c r="PR12" s="450">
        <f t="shared" si="549"/>
        <v>0</v>
      </c>
      <c r="PS12" s="450">
        <f t="shared" si="549"/>
        <v>0</v>
      </c>
      <c r="PT12" s="451">
        <f t="shared" si="549"/>
        <v>0</v>
      </c>
      <c r="PV12" s="457">
        <f t="shared" ref="PV12:QI12" si="550">SUM(PV13:PV16)</f>
        <v>0</v>
      </c>
      <c r="PW12" s="450">
        <f t="shared" si="550"/>
        <v>0</v>
      </c>
      <c r="PX12" s="450">
        <f t="shared" si="550"/>
        <v>0</v>
      </c>
      <c r="PY12" s="450">
        <f t="shared" si="550"/>
        <v>0</v>
      </c>
      <c r="PZ12" s="450">
        <f t="shared" si="550"/>
        <v>0</v>
      </c>
      <c r="QA12" s="450">
        <f t="shared" si="550"/>
        <v>0</v>
      </c>
      <c r="QB12" s="450">
        <f t="shared" si="550"/>
        <v>0</v>
      </c>
      <c r="QC12" s="450">
        <f t="shared" si="550"/>
        <v>0</v>
      </c>
      <c r="QD12" s="450">
        <f t="shared" si="550"/>
        <v>0</v>
      </c>
      <c r="QE12" s="450">
        <f t="shared" si="550"/>
        <v>0</v>
      </c>
      <c r="QF12" s="450">
        <f t="shared" si="550"/>
        <v>0</v>
      </c>
      <c r="QG12" s="450">
        <f t="shared" si="550"/>
        <v>0</v>
      </c>
      <c r="QH12" s="450">
        <f t="shared" si="550"/>
        <v>0</v>
      </c>
      <c r="QI12" s="451">
        <f t="shared" si="550"/>
        <v>0</v>
      </c>
      <c r="QK12" s="457">
        <f t="shared" ref="QK12:QX12" si="551">SUM(QK13:QK16)</f>
        <v>0</v>
      </c>
      <c r="QL12" s="450">
        <f t="shared" si="551"/>
        <v>0</v>
      </c>
      <c r="QM12" s="450">
        <f t="shared" si="551"/>
        <v>0</v>
      </c>
      <c r="QN12" s="450">
        <f t="shared" si="551"/>
        <v>0</v>
      </c>
      <c r="QO12" s="450">
        <f t="shared" si="551"/>
        <v>0</v>
      </c>
      <c r="QP12" s="450">
        <f t="shared" si="551"/>
        <v>0</v>
      </c>
      <c r="QQ12" s="450">
        <f t="shared" si="551"/>
        <v>0</v>
      </c>
      <c r="QR12" s="450">
        <f t="shared" si="551"/>
        <v>0</v>
      </c>
      <c r="QS12" s="450">
        <f t="shared" si="551"/>
        <v>0</v>
      </c>
      <c r="QT12" s="450">
        <f t="shared" si="551"/>
        <v>0</v>
      </c>
      <c r="QU12" s="450">
        <f t="shared" si="551"/>
        <v>0</v>
      </c>
      <c r="QV12" s="450">
        <f t="shared" si="551"/>
        <v>0</v>
      </c>
      <c r="QW12" s="450">
        <f t="shared" si="551"/>
        <v>0</v>
      </c>
      <c r="QX12" s="451">
        <f t="shared" si="551"/>
        <v>0</v>
      </c>
      <c r="QZ12" s="457">
        <f t="shared" ref="QZ12:RM12" si="552">SUM(QZ13:QZ16)</f>
        <v>0</v>
      </c>
      <c r="RA12" s="450">
        <f t="shared" si="552"/>
        <v>0</v>
      </c>
      <c r="RB12" s="450">
        <f t="shared" si="552"/>
        <v>0</v>
      </c>
      <c r="RC12" s="450">
        <f t="shared" si="552"/>
        <v>0</v>
      </c>
      <c r="RD12" s="450">
        <f t="shared" si="552"/>
        <v>0</v>
      </c>
      <c r="RE12" s="450">
        <f t="shared" si="552"/>
        <v>0</v>
      </c>
      <c r="RF12" s="450">
        <f t="shared" si="552"/>
        <v>0</v>
      </c>
      <c r="RG12" s="450">
        <f t="shared" si="552"/>
        <v>0</v>
      </c>
      <c r="RH12" s="450">
        <f t="shared" si="552"/>
        <v>0</v>
      </c>
      <c r="RI12" s="450">
        <f t="shared" si="552"/>
        <v>0</v>
      </c>
      <c r="RJ12" s="450">
        <f t="shared" si="552"/>
        <v>0</v>
      </c>
      <c r="RK12" s="450">
        <f t="shared" si="552"/>
        <v>0</v>
      </c>
      <c r="RL12" s="450">
        <f t="shared" si="552"/>
        <v>0</v>
      </c>
      <c r="RM12" s="451">
        <f t="shared" si="552"/>
        <v>0</v>
      </c>
      <c r="RO12" s="457">
        <f t="shared" ref="RO12:SB12" si="553">SUM(RO13:RO16)</f>
        <v>0</v>
      </c>
      <c r="RP12" s="450">
        <f t="shared" si="553"/>
        <v>0</v>
      </c>
      <c r="RQ12" s="450">
        <f t="shared" si="553"/>
        <v>0</v>
      </c>
      <c r="RR12" s="450">
        <f t="shared" si="553"/>
        <v>0</v>
      </c>
      <c r="RS12" s="450">
        <f t="shared" si="553"/>
        <v>0</v>
      </c>
      <c r="RT12" s="450">
        <f t="shared" si="553"/>
        <v>0</v>
      </c>
      <c r="RU12" s="450">
        <f t="shared" si="553"/>
        <v>0</v>
      </c>
      <c r="RV12" s="450">
        <f t="shared" si="553"/>
        <v>0</v>
      </c>
      <c r="RW12" s="450">
        <f t="shared" si="553"/>
        <v>0</v>
      </c>
      <c r="RX12" s="450">
        <f t="shared" si="553"/>
        <v>0</v>
      </c>
      <c r="RY12" s="450">
        <f t="shared" si="553"/>
        <v>0</v>
      </c>
      <c r="RZ12" s="450">
        <f t="shared" si="553"/>
        <v>0</v>
      </c>
      <c r="SA12" s="450">
        <f t="shared" si="553"/>
        <v>0</v>
      </c>
      <c r="SB12" s="451">
        <f t="shared" si="553"/>
        <v>0</v>
      </c>
      <c r="SD12" s="457">
        <f t="shared" ref="SD12:SQ12" si="554">SUM(SD13:SD16)</f>
        <v>0</v>
      </c>
      <c r="SE12" s="450">
        <f t="shared" si="554"/>
        <v>0</v>
      </c>
      <c r="SF12" s="450">
        <f t="shared" si="554"/>
        <v>0</v>
      </c>
      <c r="SG12" s="450">
        <f t="shared" si="554"/>
        <v>0</v>
      </c>
      <c r="SH12" s="450">
        <f t="shared" si="554"/>
        <v>0</v>
      </c>
      <c r="SI12" s="450">
        <f t="shared" si="554"/>
        <v>0</v>
      </c>
      <c r="SJ12" s="450">
        <f t="shared" si="554"/>
        <v>0</v>
      </c>
      <c r="SK12" s="450">
        <f t="shared" si="554"/>
        <v>0</v>
      </c>
      <c r="SL12" s="450">
        <f t="shared" si="554"/>
        <v>0</v>
      </c>
      <c r="SM12" s="450">
        <f t="shared" si="554"/>
        <v>0</v>
      </c>
      <c r="SN12" s="450">
        <f t="shared" si="554"/>
        <v>0</v>
      </c>
      <c r="SO12" s="450">
        <f t="shared" si="554"/>
        <v>0</v>
      </c>
      <c r="SP12" s="450">
        <f t="shared" si="554"/>
        <v>0</v>
      </c>
      <c r="SQ12" s="451">
        <f t="shared" si="554"/>
        <v>0</v>
      </c>
      <c r="SS12" s="457">
        <f t="shared" ref="SS12:TF12" si="555">SUM(SS13:SS16)</f>
        <v>0</v>
      </c>
      <c r="ST12" s="450">
        <f t="shared" si="555"/>
        <v>0</v>
      </c>
      <c r="SU12" s="450">
        <f t="shared" si="555"/>
        <v>0</v>
      </c>
      <c r="SV12" s="450">
        <f t="shared" si="555"/>
        <v>0</v>
      </c>
      <c r="SW12" s="450">
        <f t="shared" si="555"/>
        <v>0</v>
      </c>
      <c r="SX12" s="450">
        <f t="shared" si="555"/>
        <v>0</v>
      </c>
      <c r="SY12" s="450">
        <f t="shared" si="555"/>
        <v>0</v>
      </c>
      <c r="SZ12" s="450">
        <f t="shared" si="555"/>
        <v>0</v>
      </c>
      <c r="TA12" s="450">
        <f t="shared" si="555"/>
        <v>0</v>
      </c>
      <c r="TB12" s="450">
        <f t="shared" si="555"/>
        <v>0</v>
      </c>
      <c r="TC12" s="450">
        <f t="shared" si="555"/>
        <v>0</v>
      </c>
      <c r="TD12" s="450">
        <f t="shared" si="555"/>
        <v>0</v>
      </c>
      <c r="TE12" s="450">
        <f t="shared" si="555"/>
        <v>0</v>
      </c>
      <c r="TF12" s="451">
        <f t="shared" si="555"/>
        <v>0</v>
      </c>
      <c r="TH12" s="457">
        <f t="shared" ref="TH12:TU12" si="556">SUM(TH13:TH16)</f>
        <v>0</v>
      </c>
      <c r="TI12" s="450">
        <f t="shared" si="556"/>
        <v>0</v>
      </c>
      <c r="TJ12" s="450">
        <f t="shared" si="556"/>
        <v>0</v>
      </c>
      <c r="TK12" s="450">
        <f t="shared" si="556"/>
        <v>0</v>
      </c>
      <c r="TL12" s="450">
        <f t="shared" si="556"/>
        <v>0</v>
      </c>
      <c r="TM12" s="450">
        <f t="shared" si="556"/>
        <v>0</v>
      </c>
      <c r="TN12" s="450">
        <f t="shared" si="556"/>
        <v>0</v>
      </c>
      <c r="TO12" s="450">
        <f t="shared" si="556"/>
        <v>0</v>
      </c>
      <c r="TP12" s="450">
        <f t="shared" si="556"/>
        <v>0</v>
      </c>
      <c r="TQ12" s="450">
        <f t="shared" si="556"/>
        <v>0</v>
      </c>
      <c r="TR12" s="450">
        <f t="shared" si="556"/>
        <v>0</v>
      </c>
      <c r="TS12" s="450">
        <f t="shared" si="556"/>
        <v>0</v>
      </c>
      <c r="TT12" s="450">
        <f t="shared" si="556"/>
        <v>0</v>
      </c>
      <c r="TU12" s="451">
        <f t="shared" si="556"/>
        <v>0</v>
      </c>
      <c r="TW12" s="457">
        <f t="shared" ref="TW12:UJ12" si="557">SUM(TW13:TW16)</f>
        <v>0</v>
      </c>
      <c r="TX12" s="450">
        <f t="shared" si="557"/>
        <v>0</v>
      </c>
      <c r="TY12" s="450">
        <f t="shared" si="557"/>
        <v>0</v>
      </c>
      <c r="TZ12" s="450">
        <f t="shared" si="557"/>
        <v>0</v>
      </c>
      <c r="UA12" s="450">
        <f t="shared" si="557"/>
        <v>0</v>
      </c>
      <c r="UB12" s="450">
        <f t="shared" si="557"/>
        <v>0</v>
      </c>
      <c r="UC12" s="450">
        <f t="shared" si="557"/>
        <v>0</v>
      </c>
      <c r="UD12" s="450">
        <f t="shared" si="557"/>
        <v>0</v>
      </c>
      <c r="UE12" s="450">
        <f t="shared" si="557"/>
        <v>0</v>
      </c>
      <c r="UF12" s="450">
        <f t="shared" si="557"/>
        <v>0</v>
      </c>
      <c r="UG12" s="450">
        <f t="shared" si="557"/>
        <v>0</v>
      </c>
      <c r="UH12" s="450">
        <f t="shared" si="557"/>
        <v>0</v>
      </c>
      <c r="UI12" s="450">
        <f t="shared" si="557"/>
        <v>0</v>
      </c>
      <c r="UJ12" s="451">
        <f t="shared" si="557"/>
        <v>0</v>
      </c>
      <c r="UL12" s="457">
        <f t="shared" ref="UL12:UY12" si="558">SUM(UL13:UL16)</f>
        <v>0</v>
      </c>
      <c r="UM12" s="450">
        <f t="shared" si="558"/>
        <v>0</v>
      </c>
      <c r="UN12" s="450">
        <f t="shared" si="558"/>
        <v>0</v>
      </c>
      <c r="UO12" s="450">
        <f t="shared" si="558"/>
        <v>0</v>
      </c>
      <c r="UP12" s="450">
        <f t="shared" si="558"/>
        <v>0</v>
      </c>
      <c r="UQ12" s="450">
        <f t="shared" si="558"/>
        <v>0</v>
      </c>
      <c r="UR12" s="450">
        <f t="shared" si="558"/>
        <v>0</v>
      </c>
      <c r="US12" s="450">
        <f t="shared" si="558"/>
        <v>0</v>
      </c>
      <c r="UT12" s="450">
        <f t="shared" si="558"/>
        <v>0</v>
      </c>
      <c r="UU12" s="450">
        <f t="shared" si="558"/>
        <v>0</v>
      </c>
      <c r="UV12" s="450">
        <f t="shared" si="558"/>
        <v>0</v>
      </c>
      <c r="UW12" s="450">
        <f t="shared" si="558"/>
        <v>0</v>
      </c>
      <c r="UX12" s="450">
        <f t="shared" si="558"/>
        <v>0</v>
      </c>
      <c r="UY12" s="451">
        <f t="shared" si="558"/>
        <v>0</v>
      </c>
      <c r="VA12" s="457">
        <f t="shared" ref="VA12:VN12" si="559">SUM(VA13:VA16)</f>
        <v>0</v>
      </c>
      <c r="VB12" s="450">
        <f t="shared" si="559"/>
        <v>0</v>
      </c>
      <c r="VC12" s="450">
        <f t="shared" si="559"/>
        <v>0</v>
      </c>
      <c r="VD12" s="450">
        <f t="shared" si="559"/>
        <v>0</v>
      </c>
      <c r="VE12" s="450">
        <f t="shared" si="559"/>
        <v>0</v>
      </c>
      <c r="VF12" s="450">
        <f t="shared" si="559"/>
        <v>0</v>
      </c>
      <c r="VG12" s="450">
        <f t="shared" si="559"/>
        <v>0</v>
      </c>
      <c r="VH12" s="450">
        <f t="shared" si="559"/>
        <v>0</v>
      </c>
      <c r="VI12" s="450">
        <f t="shared" si="559"/>
        <v>0</v>
      </c>
      <c r="VJ12" s="450">
        <f t="shared" si="559"/>
        <v>0</v>
      </c>
      <c r="VK12" s="450">
        <f t="shared" si="559"/>
        <v>0</v>
      </c>
      <c r="VL12" s="450">
        <f t="shared" si="559"/>
        <v>0</v>
      </c>
      <c r="VM12" s="450">
        <f t="shared" si="559"/>
        <v>0</v>
      </c>
      <c r="VN12" s="451">
        <f t="shared" si="559"/>
        <v>0</v>
      </c>
      <c r="VP12" s="457">
        <f t="shared" ref="VP12:WC12" si="560">SUM(VP13:VP16)</f>
        <v>0</v>
      </c>
      <c r="VQ12" s="450">
        <f t="shared" si="560"/>
        <v>0</v>
      </c>
      <c r="VR12" s="450">
        <f t="shared" si="560"/>
        <v>0</v>
      </c>
      <c r="VS12" s="450">
        <f t="shared" si="560"/>
        <v>0</v>
      </c>
      <c r="VT12" s="450">
        <f t="shared" si="560"/>
        <v>0</v>
      </c>
      <c r="VU12" s="450">
        <f t="shared" si="560"/>
        <v>0</v>
      </c>
      <c r="VV12" s="450">
        <f t="shared" si="560"/>
        <v>0</v>
      </c>
      <c r="VW12" s="450">
        <f t="shared" si="560"/>
        <v>0</v>
      </c>
      <c r="VX12" s="450">
        <f t="shared" si="560"/>
        <v>0</v>
      </c>
      <c r="VY12" s="450">
        <f t="shared" si="560"/>
        <v>0</v>
      </c>
      <c r="VZ12" s="450">
        <f t="shared" si="560"/>
        <v>0</v>
      </c>
      <c r="WA12" s="450">
        <f t="shared" si="560"/>
        <v>0</v>
      </c>
      <c r="WB12" s="450">
        <f t="shared" si="560"/>
        <v>0</v>
      </c>
      <c r="WC12" s="451">
        <f t="shared" si="560"/>
        <v>0</v>
      </c>
      <c r="WE12" s="457">
        <f t="shared" ref="WE12:WR12" si="561">SUM(WE13:WE16)</f>
        <v>0</v>
      </c>
      <c r="WF12" s="450">
        <f t="shared" si="561"/>
        <v>0</v>
      </c>
      <c r="WG12" s="450">
        <f t="shared" si="561"/>
        <v>0</v>
      </c>
      <c r="WH12" s="450">
        <f t="shared" si="561"/>
        <v>0</v>
      </c>
      <c r="WI12" s="450">
        <f t="shared" si="561"/>
        <v>0</v>
      </c>
      <c r="WJ12" s="450">
        <f t="shared" si="561"/>
        <v>0</v>
      </c>
      <c r="WK12" s="450">
        <f t="shared" si="561"/>
        <v>0</v>
      </c>
      <c r="WL12" s="450">
        <f t="shared" si="561"/>
        <v>0</v>
      </c>
      <c r="WM12" s="450">
        <f t="shared" si="561"/>
        <v>0</v>
      </c>
      <c r="WN12" s="450">
        <f t="shared" si="561"/>
        <v>0</v>
      </c>
      <c r="WO12" s="450">
        <f t="shared" si="561"/>
        <v>0</v>
      </c>
      <c r="WP12" s="450">
        <f t="shared" si="561"/>
        <v>0</v>
      </c>
      <c r="WQ12" s="450">
        <f t="shared" si="561"/>
        <v>0</v>
      </c>
      <c r="WR12" s="451">
        <f t="shared" si="561"/>
        <v>0</v>
      </c>
      <c r="WT12" s="457">
        <f t="shared" ref="WT12:XG12" si="562">SUM(WT13:WT16)</f>
        <v>0</v>
      </c>
      <c r="WU12" s="450">
        <f t="shared" si="562"/>
        <v>0</v>
      </c>
      <c r="WV12" s="450">
        <f t="shared" si="562"/>
        <v>0</v>
      </c>
      <c r="WW12" s="450">
        <f t="shared" si="562"/>
        <v>0</v>
      </c>
      <c r="WX12" s="450">
        <f t="shared" si="562"/>
        <v>0</v>
      </c>
      <c r="WY12" s="450">
        <f t="shared" si="562"/>
        <v>0</v>
      </c>
      <c r="WZ12" s="450">
        <f t="shared" si="562"/>
        <v>0</v>
      </c>
      <c r="XA12" s="450">
        <f t="shared" si="562"/>
        <v>0</v>
      </c>
      <c r="XB12" s="450">
        <f t="shared" si="562"/>
        <v>0</v>
      </c>
      <c r="XC12" s="450">
        <f t="shared" si="562"/>
        <v>0</v>
      </c>
      <c r="XD12" s="450">
        <f t="shared" si="562"/>
        <v>0</v>
      </c>
      <c r="XE12" s="450">
        <f t="shared" si="562"/>
        <v>0</v>
      </c>
      <c r="XF12" s="450">
        <f t="shared" si="562"/>
        <v>0</v>
      </c>
      <c r="XG12" s="451">
        <f t="shared" si="562"/>
        <v>0</v>
      </c>
      <c r="XI12" s="457">
        <f t="shared" ref="XI12:XV12" si="563">SUM(XI13:XI16)</f>
        <v>0</v>
      </c>
      <c r="XJ12" s="450">
        <f t="shared" si="563"/>
        <v>0</v>
      </c>
      <c r="XK12" s="450">
        <f t="shared" si="563"/>
        <v>0</v>
      </c>
      <c r="XL12" s="450">
        <f t="shared" si="563"/>
        <v>0</v>
      </c>
      <c r="XM12" s="450">
        <f t="shared" si="563"/>
        <v>0</v>
      </c>
      <c r="XN12" s="450">
        <f t="shared" si="563"/>
        <v>0</v>
      </c>
      <c r="XO12" s="450">
        <f t="shared" si="563"/>
        <v>0</v>
      </c>
      <c r="XP12" s="450">
        <f t="shared" si="563"/>
        <v>0</v>
      </c>
      <c r="XQ12" s="450">
        <f t="shared" si="563"/>
        <v>0</v>
      </c>
      <c r="XR12" s="450">
        <f t="shared" si="563"/>
        <v>0</v>
      </c>
      <c r="XS12" s="450">
        <f t="shared" si="563"/>
        <v>0</v>
      </c>
      <c r="XT12" s="450">
        <f t="shared" si="563"/>
        <v>0</v>
      </c>
      <c r="XU12" s="450">
        <f t="shared" si="563"/>
        <v>0</v>
      </c>
      <c r="XV12" s="451">
        <f t="shared" si="563"/>
        <v>0</v>
      </c>
      <c r="XX12" s="457">
        <f t="shared" ref="XX12:YK12" si="564">SUM(XX13:XX16)</f>
        <v>0</v>
      </c>
      <c r="XY12" s="450">
        <f t="shared" si="564"/>
        <v>0</v>
      </c>
      <c r="XZ12" s="450">
        <f t="shared" si="564"/>
        <v>0</v>
      </c>
      <c r="YA12" s="450">
        <f t="shared" si="564"/>
        <v>0</v>
      </c>
      <c r="YB12" s="450">
        <f t="shared" si="564"/>
        <v>0</v>
      </c>
      <c r="YC12" s="450">
        <f t="shared" si="564"/>
        <v>0</v>
      </c>
      <c r="YD12" s="450">
        <f t="shared" si="564"/>
        <v>0</v>
      </c>
      <c r="YE12" s="450">
        <f t="shared" si="564"/>
        <v>0</v>
      </c>
      <c r="YF12" s="450">
        <f t="shared" si="564"/>
        <v>0</v>
      </c>
      <c r="YG12" s="450">
        <f t="shared" si="564"/>
        <v>0</v>
      </c>
      <c r="YH12" s="450">
        <f t="shared" si="564"/>
        <v>0</v>
      </c>
      <c r="YI12" s="450">
        <f t="shared" si="564"/>
        <v>0</v>
      </c>
      <c r="YJ12" s="450">
        <f t="shared" si="564"/>
        <v>0</v>
      </c>
      <c r="YK12" s="451">
        <f t="shared" si="564"/>
        <v>0</v>
      </c>
      <c r="YM12" s="457">
        <f t="shared" ref="YM12:YZ12" si="565">SUM(YM13:YM16)</f>
        <v>0</v>
      </c>
      <c r="YN12" s="450">
        <f t="shared" si="565"/>
        <v>0</v>
      </c>
      <c r="YO12" s="450">
        <f t="shared" si="565"/>
        <v>0</v>
      </c>
      <c r="YP12" s="450">
        <f t="shared" si="565"/>
        <v>0</v>
      </c>
      <c r="YQ12" s="450">
        <f t="shared" si="565"/>
        <v>0</v>
      </c>
      <c r="YR12" s="450">
        <f t="shared" si="565"/>
        <v>0</v>
      </c>
      <c r="YS12" s="450">
        <f t="shared" si="565"/>
        <v>0</v>
      </c>
      <c r="YT12" s="450">
        <f t="shared" si="565"/>
        <v>0</v>
      </c>
      <c r="YU12" s="450">
        <f t="shared" si="565"/>
        <v>0</v>
      </c>
      <c r="YV12" s="450">
        <f t="shared" si="565"/>
        <v>0</v>
      </c>
      <c r="YW12" s="450">
        <f t="shared" si="565"/>
        <v>0</v>
      </c>
      <c r="YX12" s="450">
        <f t="shared" si="565"/>
        <v>0</v>
      </c>
      <c r="YY12" s="450">
        <f t="shared" si="565"/>
        <v>0</v>
      </c>
      <c r="YZ12" s="451">
        <f t="shared" si="565"/>
        <v>0</v>
      </c>
      <c r="ZB12" s="457">
        <f t="shared" ref="ZB12:ZO12" si="566">SUM(ZB13:ZB16)</f>
        <v>0</v>
      </c>
      <c r="ZC12" s="450">
        <f t="shared" si="566"/>
        <v>0</v>
      </c>
      <c r="ZD12" s="450">
        <f t="shared" si="566"/>
        <v>0</v>
      </c>
      <c r="ZE12" s="450">
        <f t="shared" si="566"/>
        <v>0</v>
      </c>
      <c r="ZF12" s="450">
        <f t="shared" si="566"/>
        <v>0</v>
      </c>
      <c r="ZG12" s="450">
        <f t="shared" si="566"/>
        <v>0</v>
      </c>
      <c r="ZH12" s="450">
        <f t="shared" si="566"/>
        <v>0</v>
      </c>
      <c r="ZI12" s="450">
        <f t="shared" si="566"/>
        <v>0</v>
      </c>
      <c r="ZJ12" s="450">
        <f t="shared" si="566"/>
        <v>0</v>
      </c>
      <c r="ZK12" s="450">
        <f t="shared" si="566"/>
        <v>0</v>
      </c>
      <c r="ZL12" s="450">
        <f t="shared" si="566"/>
        <v>0</v>
      </c>
      <c r="ZM12" s="450">
        <f t="shared" si="566"/>
        <v>0</v>
      </c>
      <c r="ZN12" s="450">
        <f t="shared" si="566"/>
        <v>0</v>
      </c>
      <c r="ZO12" s="451">
        <f t="shared" si="566"/>
        <v>0</v>
      </c>
      <c r="ZQ12" s="457">
        <f t="shared" ref="ZQ12:AAD12" si="567">SUM(ZQ13:ZQ16)</f>
        <v>0</v>
      </c>
      <c r="ZR12" s="450">
        <f t="shared" si="567"/>
        <v>0</v>
      </c>
      <c r="ZS12" s="450">
        <f t="shared" si="567"/>
        <v>0</v>
      </c>
      <c r="ZT12" s="450">
        <f t="shared" si="567"/>
        <v>0</v>
      </c>
      <c r="ZU12" s="450">
        <f t="shared" si="567"/>
        <v>0</v>
      </c>
      <c r="ZV12" s="450">
        <f t="shared" si="567"/>
        <v>0</v>
      </c>
      <c r="ZW12" s="450">
        <f t="shared" si="567"/>
        <v>0</v>
      </c>
      <c r="ZX12" s="450">
        <f t="shared" si="567"/>
        <v>0</v>
      </c>
      <c r="ZY12" s="450">
        <f t="shared" si="567"/>
        <v>0</v>
      </c>
      <c r="ZZ12" s="450">
        <f t="shared" si="567"/>
        <v>0</v>
      </c>
      <c r="AAA12" s="450">
        <f t="shared" si="567"/>
        <v>0</v>
      </c>
      <c r="AAB12" s="450">
        <f t="shared" si="567"/>
        <v>0</v>
      </c>
      <c r="AAC12" s="450">
        <f t="shared" si="567"/>
        <v>0</v>
      </c>
      <c r="AAD12" s="451">
        <f t="shared" si="567"/>
        <v>0</v>
      </c>
      <c r="AAF12" s="457">
        <f t="shared" ref="AAF12:AAS12" si="568">SUM(AAF13:AAF16)</f>
        <v>0</v>
      </c>
      <c r="AAG12" s="450">
        <f t="shared" si="568"/>
        <v>0</v>
      </c>
      <c r="AAH12" s="450">
        <f t="shared" si="568"/>
        <v>0</v>
      </c>
      <c r="AAI12" s="450">
        <f t="shared" si="568"/>
        <v>0</v>
      </c>
      <c r="AAJ12" s="450">
        <f t="shared" si="568"/>
        <v>0</v>
      </c>
      <c r="AAK12" s="450">
        <f t="shared" si="568"/>
        <v>0</v>
      </c>
      <c r="AAL12" s="450">
        <f t="shared" si="568"/>
        <v>0</v>
      </c>
      <c r="AAM12" s="450">
        <f t="shared" si="568"/>
        <v>0</v>
      </c>
      <c r="AAN12" s="450">
        <f t="shared" si="568"/>
        <v>0</v>
      </c>
      <c r="AAO12" s="450">
        <f t="shared" si="568"/>
        <v>0</v>
      </c>
      <c r="AAP12" s="450">
        <f t="shared" si="568"/>
        <v>0</v>
      </c>
      <c r="AAQ12" s="450">
        <f t="shared" si="568"/>
        <v>0</v>
      </c>
      <c r="AAR12" s="450">
        <f t="shared" si="568"/>
        <v>0</v>
      </c>
      <c r="AAS12" s="451">
        <f t="shared" si="568"/>
        <v>0</v>
      </c>
      <c r="AAU12" s="457">
        <f t="shared" ref="AAU12:ABH12" si="569">SUM(AAU13:AAU16)</f>
        <v>0</v>
      </c>
      <c r="AAV12" s="450">
        <f t="shared" si="569"/>
        <v>0</v>
      </c>
      <c r="AAW12" s="450">
        <f t="shared" si="569"/>
        <v>0</v>
      </c>
      <c r="AAX12" s="450">
        <f t="shared" si="569"/>
        <v>0</v>
      </c>
      <c r="AAY12" s="450">
        <f t="shared" si="569"/>
        <v>0</v>
      </c>
      <c r="AAZ12" s="450">
        <f t="shared" si="569"/>
        <v>0</v>
      </c>
      <c r="ABA12" s="450">
        <f t="shared" si="569"/>
        <v>0</v>
      </c>
      <c r="ABB12" s="450">
        <f t="shared" si="569"/>
        <v>0</v>
      </c>
      <c r="ABC12" s="450">
        <f t="shared" si="569"/>
        <v>0</v>
      </c>
      <c r="ABD12" s="450">
        <f t="shared" si="569"/>
        <v>0</v>
      </c>
      <c r="ABE12" s="450">
        <f t="shared" si="569"/>
        <v>0</v>
      </c>
      <c r="ABF12" s="450">
        <f t="shared" si="569"/>
        <v>0</v>
      </c>
      <c r="ABG12" s="450">
        <f t="shared" si="569"/>
        <v>0</v>
      </c>
      <c r="ABH12" s="451">
        <f t="shared" si="569"/>
        <v>0</v>
      </c>
      <c r="ABJ12" s="457">
        <f t="shared" ref="ABJ12:ABW12" si="570">SUM(ABJ13:ABJ16)</f>
        <v>0</v>
      </c>
      <c r="ABK12" s="450">
        <f t="shared" si="570"/>
        <v>0</v>
      </c>
      <c r="ABL12" s="450">
        <f t="shared" si="570"/>
        <v>0</v>
      </c>
      <c r="ABM12" s="450">
        <f t="shared" si="570"/>
        <v>0</v>
      </c>
      <c r="ABN12" s="450">
        <f t="shared" si="570"/>
        <v>0</v>
      </c>
      <c r="ABO12" s="450">
        <f t="shared" si="570"/>
        <v>0</v>
      </c>
      <c r="ABP12" s="450">
        <f t="shared" si="570"/>
        <v>0</v>
      </c>
      <c r="ABQ12" s="450">
        <f t="shared" si="570"/>
        <v>0</v>
      </c>
      <c r="ABR12" s="450">
        <f t="shared" si="570"/>
        <v>0</v>
      </c>
      <c r="ABS12" s="450">
        <f t="shared" si="570"/>
        <v>0</v>
      </c>
      <c r="ABT12" s="450">
        <f t="shared" si="570"/>
        <v>0</v>
      </c>
      <c r="ABU12" s="450">
        <f t="shared" si="570"/>
        <v>0</v>
      </c>
      <c r="ABV12" s="450">
        <f t="shared" si="570"/>
        <v>0</v>
      </c>
      <c r="ABW12" s="451">
        <f t="shared" si="570"/>
        <v>0</v>
      </c>
      <c r="ABY12" s="457">
        <f t="shared" ref="ABY12:ACL12" si="571">SUM(ABY13:ABY16)</f>
        <v>0</v>
      </c>
      <c r="ABZ12" s="450">
        <f t="shared" si="571"/>
        <v>0</v>
      </c>
      <c r="ACA12" s="450">
        <f t="shared" si="571"/>
        <v>0</v>
      </c>
      <c r="ACB12" s="450">
        <f t="shared" si="571"/>
        <v>0</v>
      </c>
      <c r="ACC12" s="450">
        <f t="shared" si="571"/>
        <v>0</v>
      </c>
      <c r="ACD12" s="450">
        <f t="shared" si="571"/>
        <v>0</v>
      </c>
      <c r="ACE12" s="450">
        <f t="shared" si="571"/>
        <v>0</v>
      </c>
      <c r="ACF12" s="450">
        <f t="shared" si="571"/>
        <v>0</v>
      </c>
      <c r="ACG12" s="450">
        <f t="shared" si="571"/>
        <v>0</v>
      </c>
      <c r="ACH12" s="450">
        <f t="shared" si="571"/>
        <v>0</v>
      </c>
      <c r="ACI12" s="450">
        <f t="shared" si="571"/>
        <v>0</v>
      </c>
      <c r="ACJ12" s="450">
        <f t="shared" si="571"/>
        <v>0</v>
      </c>
      <c r="ACK12" s="450">
        <f t="shared" si="571"/>
        <v>0</v>
      </c>
      <c r="ACL12" s="451">
        <f t="shared" si="571"/>
        <v>0</v>
      </c>
      <c r="ACN12" s="457">
        <f t="shared" ref="ACN12:ADA12" si="572">SUM(ACN13:ACN16)</f>
        <v>0</v>
      </c>
      <c r="ACO12" s="450">
        <f t="shared" si="572"/>
        <v>0</v>
      </c>
      <c r="ACP12" s="450">
        <f t="shared" si="572"/>
        <v>0</v>
      </c>
      <c r="ACQ12" s="450">
        <f t="shared" si="572"/>
        <v>0</v>
      </c>
      <c r="ACR12" s="450">
        <f t="shared" si="572"/>
        <v>0</v>
      </c>
      <c r="ACS12" s="450">
        <f t="shared" si="572"/>
        <v>0</v>
      </c>
      <c r="ACT12" s="450">
        <f t="shared" si="572"/>
        <v>0</v>
      </c>
      <c r="ACU12" s="450">
        <f t="shared" si="572"/>
        <v>0</v>
      </c>
      <c r="ACV12" s="450">
        <f t="shared" si="572"/>
        <v>0</v>
      </c>
      <c r="ACW12" s="450">
        <f t="shared" si="572"/>
        <v>0</v>
      </c>
      <c r="ACX12" s="450">
        <f t="shared" si="572"/>
        <v>0</v>
      </c>
      <c r="ACY12" s="450">
        <f t="shared" si="572"/>
        <v>0</v>
      </c>
      <c r="ACZ12" s="450">
        <f t="shared" si="572"/>
        <v>0</v>
      </c>
      <c r="ADA12" s="451">
        <f t="shared" si="572"/>
        <v>0</v>
      </c>
      <c r="ADC12" s="457">
        <f t="shared" ref="ADC12:ADP12" si="573">SUM(ADC13:ADC16)</f>
        <v>0</v>
      </c>
      <c r="ADD12" s="450">
        <f t="shared" si="573"/>
        <v>0</v>
      </c>
      <c r="ADE12" s="450">
        <f t="shared" si="573"/>
        <v>0</v>
      </c>
      <c r="ADF12" s="450">
        <f t="shared" si="573"/>
        <v>0</v>
      </c>
      <c r="ADG12" s="450">
        <f t="shared" si="573"/>
        <v>0</v>
      </c>
      <c r="ADH12" s="450">
        <f t="shared" si="573"/>
        <v>0</v>
      </c>
      <c r="ADI12" s="450">
        <f t="shared" si="573"/>
        <v>0</v>
      </c>
      <c r="ADJ12" s="450">
        <f t="shared" si="573"/>
        <v>0</v>
      </c>
      <c r="ADK12" s="450">
        <f t="shared" si="573"/>
        <v>0</v>
      </c>
      <c r="ADL12" s="450">
        <f t="shared" si="573"/>
        <v>0</v>
      </c>
      <c r="ADM12" s="450">
        <f t="shared" si="573"/>
        <v>0</v>
      </c>
      <c r="ADN12" s="450">
        <f t="shared" si="573"/>
        <v>0</v>
      </c>
      <c r="ADO12" s="450">
        <f t="shared" si="573"/>
        <v>0</v>
      </c>
      <c r="ADP12" s="451">
        <f t="shared" si="573"/>
        <v>0</v>
      </c>
      <c r="ADR12" s="457">
        <f t="shared" ref="ADR12:AEE12" si="574">SUM(ADR13:ADR16)</f>
        <v>0</v>
      </c>
      <c r="ADS12" s="450">
        <f t="shared" si="574"/>
        <v>0</v>
      </c>
      <c r="ADT12" s="450">
        <f t="shared" si="574"/>
        <v>0</v>
      </c>
      <c r="ADU12" s="450">
        <f t="shared" si="574"/>
        <v>0</v>
      </c>
      <c r="ADV12" s="450">
        <f t="shared" si="574"/>
        <v>0</v>
      </c>
      <c r="ADW12" s="450">
        <f t="shared" si="574"/>
        <v>0</v>
      </c>
      <c r="ADX12" s="450">
        <f t="shared" si="574"/>
        <v>0</v>
      </c>
      <c r="ADY12" s="450">
        <f t="shared" si="574"/>
        <v>0</v>
      </c>
      <c r="ADZ12" s="450">
        <f t="shared" si="574"/>
        <v>0</v>
      </c>
      <c r="AEA12" s="450">
        <f t="shared" si="574"/>
        <v>0</v>
      </c>
      <c r="AEB12" s="450">
        <f t="shared" si="574"/>
        <v>0</v>
      </c>
      <c r="AEC12" s="450">
        <f t="shared" si="574"/>
        <v>0</v>
      </c>
      <c r="AED12" s="450">
        <f t="shared" si="574"/>
        <v>0</v>
      </c>
      <c r="AEE12" s="451">
        <f t="shared" si="574"/>
        <v>0</v>
      </c>
      <c r="AEG12" s="457">
        <f t="shared" ref="AEG12:AET12" si="575">SUM(AEG13:AEG16)</f>
        <v>0</v>
      </c>
      <c r="AEH12" s="450">
        <f t="shared" si="575"/>
        <v>0</v>
      </c>
      <c r="AEI12" s="450">
        <f t="shared" si="575"/>
        <v>0</v>
      </c>
      <c r="AEJ12" s="450">
        <f t="shared" si="575"/>
        <v>0</v>
      </c>
      <c r="AEK12" s="450">
        <f t="shared" si="575"/>
        <v>0</v>
      </c>
      <c r="AEL12" s="450">
        <f t="shared" si="575"/>
        <v>0</v>
      </c>
      <c r="AEM12" s="450">
        <f t="shared" si="575"/>
        <v>0</v>
      </c>
      <c r="AEN12" s="450">
        <f t="shared" si="575"/>
        <v>0</v>
      </c>
      <c r="AEO12" s="450">
        <f t="shared" si="575"/>
        <v>0</v>
      </c>
      <c r="AEP12" s="450">
        <f t="shared" si="575"/>
        <v>0</v>
      </c>
      <c r="AEQ12" s="450">
        <f t="shared" si="575"/>
        <v>0</v>
      </c>
      <c r="AER12" s="450">
        <f t="shared" si="575"/>
        <v>0</v>
      </c>
      <c r="AES12" s="450">
        <f t="shared" si="575"/>
        <v>0</v>
      </c>
      <c r="AET12" s="451">
        <f t="shared" si="575"/>
        <v>0</v>
      </c>
      <c r="AEV12" s="457">
        <f t="shared" ref="AEV12:AFI12" si="576">SUM(AEV13:AEV16)</f>
        <v>0</v>
      </c>
      <c r="AEW12" s="450">
        <f t="shared" si="576"/>
        <v>0</v>
      </c>
      <c r="AEX12" s="450">
        <f t="shared" si="576"/>
        <v>0</v>
      </c>
      <c r="AEY12" s="450">
        <f t="shared" si="576"/>
        <v>0</v>
      </c>
      <c r="AEZ12" s="450">
        <f t="shared" si="576"/>
        <v>0</v>
      </c>
      <c r="AFA12" s="450">
        <f t="shared" si="576"/>
        <v>0</v>
      </c>
      <c r="AFB12" s="450">
        <f t="shared" si="576"/>
        <v>0</v>
      </c>
      <c r="AFC12" s="450">
        <f t="shared" si="576"/>
        <v>0</v>
      </c>
      <c r="AFD12" s="450">
        <f t="shared" si="576"/>
        <v>0</v>
      </c>
      <c r="AFE12" s="450">
        <f t="shared" si="576"/>
        <v>0</v>
      </c>
      <c r="AFF12" s="450">
        <f t="shared" si="576"/>
        <v>0</v>
      </c>
      <c r="AFG12" s="450">
        <f t="shared" si="576"/>
        <v>0</v>
      </c>
      <c r="AFH12" s="450">
        <f t="shared" si="576"/>
        <v>0</v>
      </c>
      <c r="AFI12" s="451">
        <f t="shared" si="576"/>
        <v>0</v>
      </c>
      <c r="AFK12" s="457">
        <f t="shared" ref="AFK12:AFX12" si="577">SUM(AFK13:AFK16)</f>
        <v>0</v>
      </c>
      <c r="AFL12" s="450">
        <f t="shared" si="577"/>
        <v>0</v>
      </c>
      <c r="AFM12" s="450">
        <f t="shared" si="577"/>
        <v>0</v>
      </c>
      <c r="AFN12" s="450">
        <f t="shared" si="577"/>
        <v>0</v>
      </c>
      <c r="AFO12" s="450">
        <f t="shared" si="577"/>
        <v>0</v>
      </c>
      <c r="AFP12" s="450">
        <f t="shared" si="577"/>
        <v>0</v>
      </c>
      <c r="AFQ12" s="450">
        <f t="shared" si="577"/>
        <v>0</v>
      </c>
      <c r="AFR12" s="450">
        <f t="shared" si="577"/>
        <v>0</v>
      </c>
      <c r="AFS12" s="450">
        <f t="shared" si="577"/>
        <v>0</v>
      </c>
      <c r="AFT12" s="450">
        <f t="shared" si="577"/>
        <v>0</v>
      </c>
      <c r="AFU12" s="450">
        <f t="shared" si="577"/>
        <v>0</v>
      </c>
      <c r="AFV12" s="450">
        <f t="shared" si="577"/>
        <v>0</v>
      </c>
      <c r="AFW12" s="450">
        <f t="shared" si="577"/>
        <v>0</v>
      </c>
      <c r="AFX12" s="451">
        <f t="shared" si="577"/>
        <v>0</v>
      </c>
      <c r="AFZ12" s="457">
        <f t="shared" ref="AFZ12:AGM12" si="578">SUM(AFZ13:AFZ16)</f>
        <v>0</v>
      </c>
      <c r="AGA12" s="450">
        <f t="shared" si="578"/>
        <v>0</v>
      </c>
      <c r="AGB12" s="450">
        <f t="shared" si="578"/>
        <v>0</v>
      </c>
      <c r="AGC12" s="450">
        <f t="shared" si="578"/>
        <v>0</v>
      </c>
      <c r="AGD12" s="450">
        <f t="shared" si="578"/>
        <v>0</v>
      </c>
      <c r="AGE12" s="450">
        <f t="shared" si="578"/>
        <v>0</v>
      </c>
      <c r="AGF12" s="450">
        <f t="shared" si="578"/>
        <v>0</v>
      </c>
      <c r="AGG12" s="450">
        <f t="shared" si="578"/>
        <v>0</v>
      </c>
      <c r="AGH12" s="450">
        <f t="shared" si="578"/>
        <v>0</v>
      </c>
      <c r="AGI12" s="450">
        <f t="shared" si="578"/>
        <v>0</v>
      </c>
      <c r="AGJ12" s="450">
        <f t="shared" si="578"/>
        <v>0</v>
      </c>
      <c r="AGK12" s="450">
        <f t="shared" si="578"/>
        <v>0</v>
      </c>
      <c r="AGL12" s="450">
        <f t="shared" si="578"/>
        <v>0</v>
      </c>
      <c r="AGM12" s="451">
        <f t="shared" si="578"/>
        <v>0</v>
      </c>
      <c r="AGO12" s="457">
        <f t="shared" ref="AGO12:AHB12" si="579">SUM(AGO13:AGO16)</f>
        <v>0</v>
      </c>
      <c r="AGP12" s="450">
        <f t="shared" si="579"/>
        <v>0</v>
      </c>
      <c r="AGQ12" s="450">
        <f t="shared" si="579"/>
        <v>0</v>
      </c>
      <c r="AGR12" s="450">
        <f t="shared" si="579"/>
        <v>0</v>
      </c>
      <c r="AGS12" s="450">
        <f t="shared" si="579"/>
        <v>0</v>
      </c>
      <c r="AGT12" s="450">
        <f t="shared" si="579"/>
        <v>0</v>
      </c>
      <c r="AGU12" s="450">
        <f t="shared" si="579"/>
        <v>0</v>
      </c>
      <c r="AGV12" s="450">
        <f t="shared" si="579"/>
        <v>0</v>
      </c>
      <c r="AGW12" s="450">
        <f t="shared" si="579"/>
        <v>0</v>
      </c>
      <c r="AGX12" s="450">
        <f t="shared" si="579"/>
        <v>0</v>
      </c>
      <c r="AGY12" s="450">
        <f t="shared" si="579"/>
        <v>0</v>
      </c>
      <c r="AGZ12" s="450">
        <f t="shared" si="579"/>
        <v>0</v>
      </c>
      <c r="AHA12" s="450">
        <f t="shared" si="579"/>
        <v>0</v>
      </c>
      <c r="AHB12" s="451">
        <f t="shared" si="579"/>
        <v>0</v>
      </c>
      <c r="AHD12" s="457">
        <f t="shared" ref="AHD12:AHQ12" si="580">SUM(AHD13:AHD16)</f>
        <v>0</v>
      </c>
      <c r="AHE12" s="450">
        <f t="shared" si="580"/>
        <v>0</v>
      </c>
      <c r="AHF12" s="450">
        <f t="shared" si="580"/>
        <v>0</v>
      </c>
      <c r="AHG12" s="450">
        <f t="shared" si="580"/>
        <v>0</v>
      </c>
      <c r="AHH12" s="450">
        <f t="shared" si="580"/>
        <v>0</v>
      </c>
      <c r="AHI12" s="450">
        <f t="shared" si="580"/>
        <v>0</v>
      </c>
      <c r="AHJ12" s="450">
        <f t="shared" si="580"/>
        <v>0</v>
      </c>
      <c r="AHK12" s="450">
        <f t="shared" si="580"/>
        <v>0</v>
      </c>
      <c r="AHL12" s="450">
        <f t="shared" si="580"/>
        <v>0</v>
      </c>
      <c r="AHM12" s="450">
        <f t="shared" si="580"/>
        <v>0</v>
      </c>
      <c r="AHN12" s="450">
        <f t="shared" si="580"/>
        <v>0</v>
      </c>
      <c r="AHO12" s="450">
        <f t="shared" si="580"/>
        <v>0</v>
      </c>
      <c r="AHP12" s="450">
        <f t="shared" si="580"/>
        <v>0</v>
      </c>
      <c r="AHQ12" s="451">
        <f t="shared" si="580"/>
        <v>0</v>
      </c>
      <c r="AHS12" s="457">
        <f t="shared" ref="AHS12:AIF12" si="581">SUM(AHS13:AHS16)</f>
        <v>0</v>
      </c>
      <c r="AHT12" s="450">
        <f t="shared" si="581"/>
        <v>0</v>
      </c>
      <c r="AHU12" s="450">
        <f t="shared" si="581"/>
        <v>0</v>
      </c>
      <c r="AHV12" s="450">
        <f t="shared" si="581"/>
        <v>0</v>
      </c>
      <c r="AHW12" s="450">
        <f t="shared" si="581"/>
        <v>0</v>
      </c>
      <c r="AHX12" s="450">
        <f t="shared" si="581"/>
        <v>0</v>
      </c>
      <c r="AHY12" s="450">
        <f t="shared" si="581"/>
        <v>0</v>
      </c>
      <c r="AHZ12" s="450">
        <f t="shared" si="581"/>
        <v>0</v>
      </c>
      <c r="AIA12" s="450">
        <f t="shared" si="581"/>
        <v>0</v>
      </c>
      <c r="AIB12" s="450">
        <f t="shared" si="581"/>
        <v>0</v>
      </c>
      <c r="AIC12" s="450">
        <f t="shared" si="581"/>
        <v>0</v>
      </c>
      <c r="AID12" s="450">
        <f t="shared" si="581"/>
        <v>0</v>
      </c>
      <c r="AIE12" s="450">
        <f t="shared" si="581"/>
        <v>0</v>
      </c>
      <c r="AIF12" s="451">
        <f t="shared" si="581"/>
        <v>0</v>
      </c>
      <c r="AIH12" s="457">
        <f t="shared" ref="AIH12:AIU12" si="582">SUM(AIH13:AIH16)</f>
        <v>0</v>
      </c>
      <c r="AII12" s="450">
        <f t="shared" si="582"/>
        <v>0</v>
      </c>
      <c r="AIJ12" s="450">
        <f t="shared" si="582"/>
        <v>0</v>
      </c>
      <c r="AIK12" s="450">
        <f t="shared" si="582"/>
        <v>0</v>
      </c>
      <c r="AIL12" s="450">
        <f t="shared" si="582"/>
        <v>0</v>
      </c>
      <c r="AIM12" s="450">
        <f t="shared" si="582"/>
        <v>0</v>
      </c>
      <c r="AIN12" s="450">
        <f t="shared" si="582"/>
        <v>0</v>
      </c>
      <c r="AIO12" s="450">
        <f t="shared" si="582"/>
        <v>0</v>
      </c>
      <c r="AIP12" s="450">
        <f t="shared" si="582"/>
        <v>0</v>
      </c>
      <c r="AIQ12" s="450">
        <f t="shared" si="582"/>
        <v>0</v>
      </c>
      <c r="AIR12" s="450">
        <f t="shared" si="582"/>
        <v>0</v>
      </c>
      <c r="AIS12" s="450">
        <f t="shared" si="582"/>
        <v>0</v>
      </c>
      <c r="AIT12" s="450">
        <f t="shared" si="582"/>
        <v>0</v>
      </c>
      <c r="AIU12" s="451">
        <f t="shared" si="582"/>
        <v>0</v>
      </c>
      <c r="AIW12" s="457">
        <f t="shared" ref="AIW12:AJJ12" si="583">SUM(AIW13:AIW16)</f>
        <v>0</v>
      </c>
      <c r="AIX12" s="450">
        <f t="shared" si="583"/>
        <v>0</v>
      </c>
      <c r="AIY12" s="450">
        <f t="shared" si="583"/>
        <v>0</v>
      </c>
      <c r="AIZ12" s="450">
        <f t="shared" si="583"/>
        <v>0</v>
      </c>
      <c r="AJA12" s="450">
        <f t="shared" si="583"/>
        <v>0</v>
      </c>
      <c r="AJB12" s="450">
        <f t="shared" si="583"/>
        <v>0</v>
      </c>
      <c r="AJC12" s="450">
        <f t="shared" si="583"/>
        <v>0</v>
      </c>
      <c r="AJD12" s="450">
        <f t="shared" si="583"/>
        <v>0</v>
      </c>
      <c r="AJE12" s="450">
        <f t="shared" si="583"/>
        <v>0</v>
      </c>
      <c r="AJF12" s="450">
        <f t="shared" si="583"/>
        <v>0</v>
      </c>
      <c r="AJG12" s="450">
        <f t="shared" si="583"/>
        <v>0</v>
      </c>
      <c r="AJH12" s="450">
        <f t="shared" si="583"/>
        <v>0</v>
      </c>
      <c r="AJI12" s="450">
        <f t="shared" si="583"/>
        <v>0</v>
      </c>
      <c r="AJJ12" s="451">
        <f t="shared" si="583"/>
        <v>0</v>
      </c>
      <c r="AJL12" s="457">
        <f t="shared" ref="AJL12:AJY12" si="584">SUM(AJL13:AJL16)</f>
        <v>0</v>
      </c>
      <c r="AJM12" s="450">
        <f t="shared" si="584"/>
        <v>0</v>
      </c>
      <c r="AJN12" s="450">
        <f t="shared" si="584"/>
        <v>0</v>
      </c>
      <c r="AJO12" s="450">
        <f t="shared" si="584"/>
        <v>0</v>
      </c>
      <c r="AJP12" s="450">
        <f t="shared" si="584"/>
        <v>0</v>
      </c>
      <c r="AJQ12" s="450">
        <f t="shared" si="584"/>
        <v>0</v>
      </c>
      <c r="AJR12" s="450">
        <f t="shared" si="584"/>
        <v>0</v>
      </c>
      <c r="AJS12" s="450">
        <f t="shared" si="584"/>
        <v>0</v>
      </c>
      <c r="AJT12" s="450">
        <f t="shared" si="584"/>
        <v>0</v>
      </c>
      <c r="AJU12" s="450">
        <f t="shared" si="584"/>
        <v>0</v>
      </c>
      <c r="AJV12" s="450">
        <f t="shared" si="584"/>
        <v>0</v>
      </c>
      <c r="AJW12" s="450">
        <f t="shared" si="584"/>
        <v>0</v>
      </c>
      <c r="AJX12" s="450">
        <f t="shared" si="584"/>
        <v>0</v>
      </c>
      <c r="AJY12" s="451">
        <f t="shared" si="584"/>
        <v>0</v>
      </c>
      <c r="AKA12" s="457">
        <f t="shared" ref="AKA12:AKN12" si="585">SUM(AKA13:AKA16)</f>
        <v>0</v>
      </c>
      <c r="AKB12" s="450">
        <f t="shared" si="585"/>
        <v>0</v>
      </c>
      <c r="AKC12" s="450">
        <f t="shared" si="585"/>
        <v>0</v>
      </c>
      <c r="AKD12" s="450">
        <f t="shared" si="585"/>
        <v>0</v>
      </c>
      <c r="AKE12" s="450">
        <f t="shared" si="585"/>
        <v>0</v>
      </c>
      <c r="AKF12" s="450">
        <f t="shared" si="585"/>
        <v>0</v>
      </c>
      <c r="AKG12" s="450">
        <f t="shared" si="585"/>
        <v>0</v>
      </c>
      <c r="AKH12" s="450">
        <f t="shared" si="585"/>
        <v>0</v>
      </c>
      <c r="AKI12" s="450">
        <f t="shared" si="585"/>
        <v>0</v>
      </c>
      <c r="AKJ12" s="450">
        <f t="shared" si="585"/>
        <v>0</v>
      </c>
      <c r="AKK12" s="450">
        <f t="shared" si="585"/>
        <v>0</v>
      </c>
      <c r="AKL12" s="450">
        <f t="shared" si="585"/>
        <v>0</v>
      </c>
      <c r="AKM12" s="450">
        <f t="shared" si="585"/>
        <v>0</v>
      </c>
      <c r="AKN12" s="451">
        <f t="shared" si="585"/>
        <v>0</v>
      </c>
      <c r="AKP12" s="457">
        <f t="shared" ref="AKP12:ALC12" si="586">SUM(AKP13:AKP16)</f>
        <v>0</v>
      </c>
      <c r="AKQ12" s="450">
        <f t="shared" si="586"/>
        <v>0</v>
      </c>
      <c r="AKR12" s="450">
        <f t="shared" si="586"/>
        <v>0</v>
      </c>
      <c r="AKS12" s="450">
        <f t="shared" si="586"/>
        <v>0</v>
      </c>
      <c r="AKT12" s="450">
        <f t="shared" si="586"/>
        <v>0</v>
      </c>
      <c r="AKU12" s="450">
        <f t="shared" si="586"/>
        <v>0</v>
      </c>
      <c r="AKV12" s="450">
        <f t="shared" si="586"/>
        <v>0</v>
      </c>
      <c r="AKW12" s="450">
        <f t="shared" si="586"/>
        <v>0</v>
      </c>
      <c r="AKX12" s="450">
        <f t="shared" si="586"/>
        <v>0</v>
      </c>
      <c r="AKY12" s="450">
        <f t="shared" si="586"/>
        <v>0</v>
      </c>
      <c r="AKZ12" s="450">
        <f t="shared" si="586"/>
        <v>0</v>
      </c>
      <c r="ALA12" s="450">
        <f t="shared" si="586"/>
        <v>0</v>
      </c>
      <c r="ALB12" s="450">
        <f t="shared" si="586"/>
        <v>0</v>
      </c>
      <c r="ALC12" s="451">
        <f t="shared" si="586"/>
        <v>0</v>
      </c>
      <c r="ALE12" s="457">
        <f t="shared" ref="ALE12:ALR12" si="587">SUM(ALE13:ALE16)</f>
        <v>0</v>
      </c>
      <c r="ALF12" s="450">
        <f t="shared" si="587"/>
        <v>0</v>
      </c>
      <c r="ALG12" s="450">
        <f t="shared" si="587"/>
        <v>0</v>
      </c>
      <c r="ALH12" s="450">
        <f t="shared" si="587"/>
        <v>0</v>
      </c>
      <c r="ALI12" s="450">
        <f t="shared" si="587"/>
        <v>0</v>
      </c>
      <c r="ALJ12" s="450">
        <f t="shared" si="587"/>
        <v>0</v>
      </c>
      <c r="ALK12" s="450">
        <f t="shared" si="587"/>
        <v>0</v>
      </c>
      <c r="ALL12" s="450">
        <f t="shared" si="587"/>
        <v>0</v>
      </c>
      <c r="ALM12" s="450">
        <f t="shared" si="587"/>
        <v>0</v>
      </c>
      <c r="ALN12" s="450">
        <f t="shared" si="587"/>
        <v>0</v>
      </c>
      <c r="ALO12" s="450">
        <f t="shared" si="587"/>
        <v>0</v>
      </c>
      <c r="ALP12" s="450">
        <f t="shared" si="587"/>
        <v>0</v>
      </c>
      <c r="ALQ12" s="450">
        <f t="shared" si="587"/>
        <v>0</v>
      </c>
      <c r="ALR12" s="451">
        <f t="shared" si="587"/>
        <v>0</v>
      </c>
      <c r="ALT12" s="457">
        <f t="shared" ref="ALT12:AMG12" si="588">SUM(ALT13:ALT16)</f>
        <v>0</v>
      </c>
      <c r="ALU12" s="450">
        <f t="shared" si="588"/>
        <v>0</v>
      </c>
      <c r="ALV12" s="450">
        <f t="shared" si="588"/>
        <v>0</v>
      </c>
      <c r="ALW12" s="450">
        <f t="shared" si="588"/>
        <v>0</v>
      </c>
      <c r="ALX12" s="450">
        <f t="shared" si="588"/>
        <v>0</v>
      </c>
      <c r="ALY12" s="450">
        <f t="shared" si="588"/>
        <v>0</v>
      </c>
      <c r="ALZ12" s="450">
        <f t="shared" si="588"/>
        <v>0</v>
      </c>
      <c r="AMA12" s="450">
        <f t="shared" si="588"/>
        <v>0</v>
      </c>
      <c r="AMB12" s="450">
        <f t="shared" si="588"/>
        <v>0</v>
      </c>
      <c r="AMC12" s="450">
        <f t="shared" si="588"/>
        <v>0</v>
      </c>
      <c r="AMD12" s="450">
        <f t="shared" si="588"/>
        <v>0</v>
      </c>
      <c r="AME12" s="450">
        <f t="shared" si="588"/>
        <v>0</v>
      </c>
      <c r="AMF12" s="450">
        <f t="shared" si="588"/>
        <v>0</v>
      </c>
      <c r="AMG12" s="451">
        <f t="shared" si="588"/>
        <v>0</v>
      </c>
      <c r="AMI12" s="457">
        <f t="shared" ref="AMI12:AMV12" si="589">SUM(AMI13:AMI16)</f>
        <v>0</v>
      </c>
      <c r="AMJ12" s="450">
        <f t="shared" si="589"/>
        <v>0</v>
      </c>
      <c r="AMK12" s="450">
        <f t="shared" si="589"/>
        <v>0</v>
      </c>
      <c r="AML12" s="450">
        <f t="shared" si="589"/>
        <v>0</v>
      </c>
      <c r="AMM12" s="450">
        <f t="shared" si="589"/>
        <v>0</v>
      </c>
      <c r="AMN12" s="450">
        <f t="shared" si="589"/>
        <v>0</v>
      </c>
      <c r="AMO12" s="450">
        <f t="shared" si="589"/>
        <v>0</v>
      </c>
      <c r="AMP12" s="450">
        <f t="shared" si="589"/>
        <v>0</v>
      </c>
      <c r="AMQ12" s="450">
        <f t="shared" si="589"/>
        <v>0</v>
      </c>
      <c r="AMR12" s="450">
        <f t="shared" si="589"/>
        <v>0</v>
      </c>
      <c r="AMS12" s="450">
        <f t="shared" si="589"/>
        <v>0</v>
      </c>
      <c r="AMT12" s="450">
        <f t="shared" si="589"/>
        <v>0</v>
      </c>
      <c r="AMU12" s="450">
        <f t="shared" si="589"/>
        <v>0</v>
      </c>
      <c r="AMV12" s="451">
        <f t="shared" si="589"/>
        <v>0</v>
      </c>
      <c r="AMX12" s="457">
        <f t="shared" ref="AMX12:ANK12" si="590">SUM(AMX13:AMX16)</f>
        <v>0</v>
      </c>
      <c r="AMY12" s="450">
        <f t="shared" si="590"/>
        <v>0</v>
      </c>
      <c r="AMZ12" s="450">
        <f t="shared" si="590"/>
        <v>0</v>
      </c>
      <c r="ANA12" s="450">
        <f t="shared" si="590"/>
        <v>0</v>
      </c>
      <c r="ANB12" s="450">
        <f t="shared" si="590"/>
        <v>0</v>
      </c>
      <c r="ANC12" s="450">
        <f t="shared" si="590"/>
        <v>0</v>
      </c>
      <c r="AND12" s="450">
        <f t="shared" si="590"/>
        <v>0</v>
      </c>
      <c r="ANE12" s="450">
        <f t="shared" si="590"/>
        <v>0</v>
      </c>
      <c r="ANF12" s="450">
        <f t="shared" si="590"/>
        <v>0</v>
      </c>
      <c r="ANG12" s="450">
        <f t="shared" si="590"/>
        <v>0</v>
      </c>
      <c r="ANH12" s="450">
        <f t="shared" si="590"/>
        <v>0</v>
      </c>
      <c r="ANI12" s="450">
        <f t="shared" si="590"/>
        <v>0</v>
      </c>
      <c r="ANJ12" s="450">
        <f t="shared" si="590"/>
        <v>0</v>
      </c>
      <c r="ANK12" s="451">
        <f t="shared" si="590"/>
        <v>0</v>
      </c>
      <c r="ANM12" s="457">
        <f t="shared" ref="ANM12:ANZ12" si="591">SUM(ANM13:ANM16)</f>
        <v>0</v>
      </c>
      <c r="ANN12" s="450">
        <f t="shared" si="591"/>
        <v>0</v>
      </c>
      <c r="ANO12" s="450">
        <f t="shared" si="591"/>
        <v>0</v>
      </c>
      <c r="ANP12" s="450">
        <f t="shared" si="591"/>
        <v>0</v>
      </c>
      <c r="ANQ12" s="450">
        <f t="shared" si="591"/>
        <v>0</v>
      </c>
      <c r="ANR12" s="450">
        <f t="shared" si="591"/>
        <v>0</v>
      </c>
      <c r="ANS12" s="450">
        <f t="shared" si="591"/>
        <v>0</v>
      </c>
      <c r="ANT12" s="450">
        <f t="shared" si="591"/>
        <v>0</v>
      </c>
      <c r="ANU12" s="450">
        <f t="shared" si="591"/>
        <v>0</v>
      </c>
      <c r="ANV12" s="450">
        <f t="shared" si="591"/>
        <v>0</v>
      </c>
      <c r="ANW12" s="450">
        <f t="shared" si="591"/>
        <v>0</v>
      </c>
      <c r="ANX12" s="450">
        <f t="shared" si="591"/>
        <v>0</v>
      </c>
      <c r="ANY12" s="450">
        <f t="shared" si="591"/>
        <v>0</v>
      </c>
      <c r="ANZ12" s="451">
        <f t="shared" si="591"/>
        <v>0</v>
      </c>
      <c r="AOB12" s="457">
        <f t="shared" ref="AOB12:AOO12" si="592">SUM(AOB13:AOB16)</f>
        <v>0</v>
      </c>
      <c r="AOC12" s="450">
        <f t="shared" si="592"/>
        <v>0</v>
      </c>
      <c r="AOD12" s="450">
        <f t="shared" si="592"/>
        <v>0</v>
      </c>
      <c r="AOE12" s="450">
        <f t="shared" si="592"/>
        <v>0</v>
      </c>
      <c r="AOF12" s="450">
        <f t="shared" si="592"/>
        <v>0</v>
      </c>
      <c r="AOG12" s="450">
        <f t="shared" si="592"/>
        <v>0</v>
      </c>
      <c r="AOH12" s="450">
        <f t="shared" si="592"/>
        <v>0</v>
      </c>
      <c r="AOI12" s="450">
        <f t="shared" si="592"/>
        <v>0</v>
      </c>
      <c r="AOJ12" s="450">
        <f t="shared" si="592"/>
        <v>0</v>
      </c>
      <c r="AOK12" s="450">
        <f t="shared" si="592"/>
        <v>0</v>
      </c>
      <c r="AOL12" s="450">
        <f t="shared" si="592"/>
        <v>0</v>
      </c>
      <c r="AOM12" s="450">
        <f t="shared" si="592"/>
        <v>0</v>
      </c>
      <c r="AON12" s="450">
        <f t="shared" si="592"/>
        <v>0</v>
      </c>
      <c r="AOO12" s="451">
        <f t="shared" si="592"/>
        <v>0</v>
      </c>
      <c r="AOQ12" s="457">
        <f t="shared" ref="AOQ12:APD12" si="593">SUM(AOQ13:AOQ16)</f>
        <v>0</v>
      </c>
      <c r="AOR12" s="450">
        <f t="shared" si="593"/>
        <v>0</v>
      </c>
      <c r="AOS12" s="450">
        <f t="shared" si="593"/>
        <v>0</v>
      </c>
      <c r="AOT12" s="450">
        <f t="shared" si="593"/>
        <v>0</v>
      </c>
      <c r="AOU12" s="450">
        <f t="shared" si="593"/>
        <v>0</v>
      </c>
      <c r="AOV12" s="450">
        <f t="shared" si="593"/>
        <v>0</v>
      </c>
      <c r="AOW12" s="450">
        <f t="shared" si="593"/>
        <v>0</v>
      </c>
      <c r="AOX12" s="450">
        <f t="shared" si="593"/>
        <v>0</v>
      </c>
      <c r="AOY12" s="450">
        <f t="shared" si="593"/>
        <v>0</v>
      </c>
      <c r="AOZ12" s="450">
        <f t="shared" si="593"/>
        <v>0</v>
      </c>
      <c r="APA12" s="450">
        <f t="shared" si="593"/>
        <v>0</v>
      </c>
      <c r="APB12" s="450">
        <f t="shared" si="593"/>
        <v>0</v>
      </c>
      <c r="APC12" s="450">
        <f t="shared" si="593"/>
        <v>0</v>
      </c>
      <c r="APD12" s="451">
        <f t="shared" si="593"/>
        <v>0</v>
      </c>
      <c r="APF12" s="457">
        <f t="shared" ref="APF12:APS12" si="594">SUM(APF13:APF16)</f>
        <v>0</v>
      </c>
      <c r="APG12" s="450">
        <f t="shared" si="594"/>
        <v>0</v>
      </c>
      <c r="APH12" s="450">
        <f t="shared" si="594"/>
        <v>0</v>
      </c>
      <c r="API12" s="450">
        <f t="shared" si="594"/>
        <v>0</v>
      </c>
      <c r="APJ12" s="450">
        <f t="shared" si="594"/>
        <v>0</v>
      </c>
      <c r="APK12" s="450">
        <f t="shared" si="594"/>
        <v>0</v>
      </c>
      <c r="APL12" s="450">
        <f t="shared" si="594"/>
        <v>0</v>
      </c>
      <c r="APM12" s="450">
        <f t="shared" si="594"/>
        <v>0</v>
      </c>
      <c r="APN12" s="450">
        <f t="shared" si="594"/>
        <v>0</v>
      </c>
      <c r="APO12" s="450">
        <f t="shared" si="594"/>
        <v>0</v>
      </c>
      <c r="APP12" s="450">
        <f t="shared" si="594"/>
        <v>0</v>
      </c>
      <c r="APQ12" s="450">
        <f t="shared" si="594"/>
        <v>0</v>
      </c>
      <c r="APR12" s="450">
        <f t="shared" si="594"/>
        <v>0</v>
      </c>
      <c r="APS12" s="451">
        <f t="shared" si="594"/>
        <v>0</v>
      </c>
      <c r="APU12" s="457">
        <f t="shared" ref="APU12:AQH12" si="595">SUM(APU13:APU16)</f>
        <v>0</v>
      </c>
      <c r="APV12" s="450">
        <f t="shared" si="595"/>
        <v>0</v>
      </c>
      <c r="APW12" s="450">
        <f t="shared" si="595"/>
        <v>0</v>
      </c>
      <c r="APX12" s="450">
        <f t="shared" si="595"/>
        <v>0</v>
      </c>
      <c r="APY12" s="450">
        <f t="shared" si="595"/>
        <v>0</v>
      </c>
      <c r="APZ12" s="450">
        <f t="shared" si="595"/>
        <v>0</v>
      </c>
      <c r="AQA12" s="450">
        <f t="shared" si="595"/>
        <v>0</v>
      </c>
      <c r="AQB12" s="450">
        <f t="shared" si="595"/>
        <v>0</v>
      </c>
      <c r="AQC12" s="450">
        <f t="shared" si="595"/>
        <v>0</v>
      </c>
      <c r="AQD12" s="450">
        <f t="shared" si="595"/>
        <v>0</v>
      </c>
      <c r="AQE12" s="450">
        <f t="shared" si="595"/>
        <v>0</v>
      </c>
      <c r="AQF12" s="450">
        <f t="shared" si="595"/>
        <v>0</v>
      </c>
      <c r="AQG12" s="450">
        <f t="shared" si="595"/>
        <v>0</v>
      </c>
      <c r="AQH12" s="451">
        <f t="shared" si="595"/>
        <v>0</v>
      </c>
      <c r="AQJ12" s="457">
        <f t="shared" ref="AQJ12:AQW12" si="596">SUM(AQJ13:AQJ16)</f>
        <v>0</v>
      </c>
      <c r="AQK12" s="450">
        <f t="shared" si="596"/>
        <v>0</v>
      </c>
      <c r="AQL12" s="450">
        <f t="shared" si="596"/>
        <v>0</v>
      </c>
      <c r="AQM12" s="450">
        <f t="shared" si="596"/>
        <v>0</v>
      </c>
      <c r="AQN12" s="450">
        <f t="shared" si="596"/>
        <v>0</v>
      </c>
      <c r="AQO12" s="450">
        <f t="shared" si="596"/>
        <v>0</v>
      </c>
      <c r="AQP12" s="450">
        <f t="shared" si="596"/>
        <v>0</v>
      </c>
      <c r="AQQ12" s="450">
        <f t="shared" si="596"/>
        <v>0</v>
      </c>
      <c r="AQR12" s="450">
        <f t="shared" si="596"/>
        <v>0</v>
      </c>
      <c r="AQS12" s="450">
        <f t="shared" si="596"/>
        <v>0</v>
      </c>
      <c r="AQT12" s="450">
        <f t="shared" si="596"/>
        <v>0</v>
      </c>
      <c r="AQU12" s="450">
        <f t="shared" si="596"/>
        <v>0</v>
      </c>
      <c r="AQV12" s="450">
        <f t="shared" si="596"/>
        <v>0</v>
      </c>
      <c r="AQW12" s="451">
        <f t="shared" si="596"/>
        <v>0</v>
      </c>
      <c r="AQY12" s="457">
        <f t="shared" ref="AQY12:ARL12" si="597">SUM(AQY13:AQY16)</f>
        <v>0</v>
      </c>
      <c r="AQZ12" s="450">
        <f t="shared" si="597"/>
        <v>0</v>
      </c>
      <c r="ARA12" s="450">
        <f t="shared" si="597"/>
        <v>0</v>
      </c>
      <c r="ARB12" s="450">
        <f t="shared" si="597"/>
        <v>0</v>
      </c>
      <c r="ARC12" s="450">
        <f t="shared" si="597"/>
        <v>0</v>
      </c>
      <c r="ARD12" s="450">
        <f t="shared" si="597"/>
        <v>0</v>
      </c>
      <c r="ARE12" s="450">
        <f t="shared" si="597"/>
        <v>0</v>
      </c>
      <c r="ARF12" s="450">
        <f t="shared" si="597"/>
        <v>0</v>
      </c>
      <c r="ARG12" s="450">
        <f t="shared" si="597"/>
        <v>0</v>
      </c>
      <c r="ARH12" s="450">
        <f t="shared" si="597"/>
        <v>0</v>
      </c>
      <c r="ARI12" s="450">
        <f t="shared" si="597"/>
        <v>0</v>
      </c>
      <c r="ARJ12" s="450">
        <f t="shared" si="597"/>
        <v>0</v>
      </c>
      <c r="ARK12" s="450">
        <f t="shared" si="597"/>
        <v>0</v>
      </c>
      <c r="ARL12" s="451">
        <f t="shared" si="597"/>
        <v>0</v>
      </c>
      <c r="ARN12" s="457">
        <f t="shared" ref="ARN12:ASA12" si="598">SUM(ARN13:ARN16)</f>
        <v>0</v>
      </c>
      <c r="ARO12" s="450">
        <f t="shared" si="598"/>
        <v>0</v>
      </c>
      <c r="ARP12" s="450">
        <f t="shared" si="598"/>
        <v>0</v>
      </c>
      <c r="ARQ12" s="450">
        <f t="shared" si="598"/>
        <v>0</v>
      </c>
      <c r="ARR12" s="450">
        <f t="shared" si="598"/>
        <v>0</v>
      </c>
      <c r="ARS12" s="450">
        <f t="shared" si="598"/>
        <v>0</v>
      </c>
      <c r="ART12" s="450">
        <f t="shared" si="598"/>
        <v>0</v>
      </c>
      <c r="ARU12" s="450">
        <f t="shared" si="598"/>
        <v>0</v>
      </c>
      <c r="ARV12" s="450">
        <f t="shared" si="598"/>
        <v>0</v>
      </c>
      <c r="ARW12" s="450">
        <f t="shared" si="598"/>
        <v>0</v>
      </c>
      <c r="ARX12" s="450">
        <f t="shared" si="598"/>
        <v>0</v>
      </c>
      <c r="ARY12" s="450">
        <f t="shared" si="598"/>
        <v>0</v>
      </c>
      <c r="ARZ12" s="450">
        <f t="shared" si="598"/>
        <v>0</v>
      </c>
      <c r="ASA12" s="451">
        <f t="shared" si="598"/>
        <v>0</v>
      </c>
      <c r="ASC12" s="457">
        <f t="shared" ref="ASC12:ASP12" si="599">SUM(ASC13:ASC16)</f>
        <v>0</v>
      </c>
      <c r="ASD12" s="450">
        <f t="shared" si="599"/>
        <v>0</v>
      </c>
      <c r="ASE12" s="450">
        <f t="shared" si="599"/>
        <v>0</v>
      </c>
      <c r="ASF12" s="450">
        <f t="shared" si="599"/>
        <v>0</v>
      </c>
      <c r="ASG12" s="450">
        <f t="shared" si="599"/>
        <v>0</v>
      </c>
      <c r="ASH12" s="450">
        <f t="shared" si="599"/>
        <v>0</v>
      </c>
      <c r="ASI12" s="450">
        <f t="shared" si="599"/>
        <v>0</v>
      </c>
      <c r="ASJ12" s="450">
        <f t="shared" si="599"/>
        <v>0</v>
      </c>
      <c r="ASK12" s="450">
        <f t="shared" si="599"/>
        <v>0</v>
      </c>
      <c r="ASL12" s="450">
        <f t="shared" si="599"/>
        <v>0</v>
      </c>
      <c r="ASM12" s="450">
        <f t="shared" si="599"/>
        <v>0</v>
      </c>
      <c r="ASN12" s="450">
        <f t="shared" si="599"/>
        <v>0</v>
      </c>
      <c r="ASO12" s="450">
        <f t="shared" si="599"/>
        <v>0</v>
      </c>
      <c r="ASP12" s="451">
        <f t="shared" si="599"/>
        <v>0</v>
      </c>
      <c r="ASR12" s="457">
        <f t="shared" ref="ASR12:ATE12" si="600">SUM(ASR13:ASR16)</f>
        <v>0</v>
      </c>
      <c r="ASS12" s="450">
        <f t="shared" si="600"/>
        <v>0</v>
      </c>
      <c r="AST12" s="450">
        <f t="shared" si="600"/>
        <v>0</v>
      </c>
      <c r="ASU12" s="450">
        <f t="shared" si="600"/>
        <v>0</v>
      </c>
      <c r="ASV12" s="450">
        <f t="shared" si="600"/>
        <v>0</v>
      </c>
      <c r="ASW12" s="450">
        <f t="shared" si="600"/>
        <v>0</v>
      </c>
      <c r="ASX12" s="450">
        <f t="shared" si="600"/>
        <v>0</v>
      </c>
      <c r="ASY12" s="450">
        <f t="shared" si="600"/>
        <v>0</v>
      </c>
      <c r="ASZ12" s="450">
        <f t="shared" si="600"/>
        <v>0</v>
      </c>
      <c r="ATA12" s="450">
        <f t="shared" si="600"/>
        <v>0</v>
      </c>
      <c r="ATB12" s="450">
        <f t="shared" si="600"/>
        <v>0</v>
      </c>
      <c r="ATC12" s="450">
        <f t="shared" si="600"/>
        <v>0</v>
      </c>
      <c r="ATD12" s="450">
        <f t="shared" si="600"/>
        <v>0</v>
      </c>
      <c r="ATE12" s="451">
        <f t="shared" si="600"/>
        <v>0</v>
      </c>
      <c r="ATG12" s="457">
        <f t="shared" ref="ATG12:ATT12" si="601">SUM(ATG13:ATG16)</f>
        <v>0</v>
      </c>
      <c r="ATH12" s="450">
        <f t="shared" si="601"/>
        <v>0</v>
      </c>
      <c r="ATI12" s="450">
        <f t="shared" si="601"/>
        <v>0</v>
      </c>
      <c r="ATJ12" s="450">
        <f t="shared" si="601"/>
        <v>0</v>
      </c>
      <c r="ATK12" s="450">
        <f t="shared" si="601"/>
        <v>0</v>
      </c>
      <c r="ATL12" s="450">
        <f t="shared" si="601"/>
        <v>0</v>
      </c>
      <c r="ATM12" s="450">
        <f t="shared" si="601"/>
        <v>0</v>
      </c>
      <c r="ATN12" s="450">
        <f t="shared" si="601"/>
        <v>0</v>
      </c>
      <c r="ATO12" s="450">
        <f t="shared" si="601"/>
        <v>0</v>
      </c>
      <c r="ATP12" s="450">
        <f t="shared" si="601"/>
        <v>0</v>
      </c>
      <c r="ATQ12" s="450">
        <f t="shared" si="601"/>
        <v>0</v>
      </c>
      <c r="ATR12" s="450">
        <f t="shared" si="601"/>
        <v>0</v>
      </c>
      <c r="ATS12" s="450">
        <f t="shared" si="601"/>
        <v>0</v>
      </c>
      <c r="ATT12" s="451">
        <f t="shared" si="601"/>
        <v>0</v>
      </c>
      <c r="ATV12" s="457">
        <f t="shared" ref="ATV12:AUI12" si="602">SUM(ATV13:ATV16)</f>
        <v>0</v>
      </c>
      <c r="ATW12" s="450">
        <f t="shared" si="602"/>
        <v>0</v>
      </c>
      <c r="ATX12" s="450">
        <f t="shared" si="602"/>
        <v>0</v>
      </c>
      <c r="ATY12" s="450">
        <f t="shared" si="602"/>
        <v>0</v>
      </c>
      <c r="ATZ12" s="450">
        <f t="shared" si="602"/>
        <v>0</v>
      </c>
      <c r="AUA12" s="450">
        <f t="shared" si="602"/>
        <v>0</v>
      </c>
      <c r="AUB12" s="450">
        <f t="shared" si="602"/>
        <v>0</v>
      </c>
      <c r="AUC12" s="450">
        <f t="shared" si="602"/>
        <v>0</v>
      </c>
      <c r="AUD12" s="450">
        <f t="shared" si="602"/>
        <v>0</v>
      </c>
      <c r="AUE12" s="450">
        <f t="shared" si="602"/>
        <v>0</v>
      </c>
      <c r="AUF12" s="450">
        <f t="shared" si="602"/>
        <v>0</v>
      </c>
      <c r="AUG12" s="450">
        <f t="shared" si="602"/>
        <v>0</v>
      </c>
      <c r="AUH12" s="450">
        <f t="shared" si="602"/>
        <v>0</v>
      </c>
      <c r="AUI12" s="451">
        <f t="shared" si="602"/>
        <v>0</v>
      </c>
      <c r="AUK12" s="457">
        <f t="shared" ref="AUK12:AUX12" si="603">SUM(AUK13:AUK16)</f>
        <v>0</v>
      </c>
      <c r="AUL12" s="450">
        <f t="shared" si="603"/>
        <v>0</v>
      </c>
      <c r="AUM12" s="450">
        <f t="shared" si="603"/>
        <v>0</v>
      </c>
      <c r="AUN12" s="450">
        <f t="shared" si="603"/>
        <v>0</v>
      </c>
      <c r="AUO12" s="450">
        <f t="shared" si="603"/>
        <v>0</v>
      </c>
      <c r="AUP12" s="450">
        <f t="shared" si="603"/>
        <v>0</v>
      </c>
      <c r="AUQ12" s="450">
        <f t="shared" si="603"/>
        <v>0</v>
      </c>
      <c r="AUR12" s="450">
        <f t="shared" si="603"/>
        <v>0</v>
      </c>
      <c r="AUS12" s="450">
        <f t="shared" si="603"/>
        <v>0</v>
      </c>
      <c r="AUT12" s="450">
        <f t="shared" si="603"/>
        <v>0</v>
      </c>
      <c r="AUU12" s="450">
        <f t="shared" si="603"/>
        <v>0</v>
      </c>
      <c r="AUV12" s="450">
        <f t="shared" si="603"/>
        <v>0</v>
      </c>
      <c r="AUW12" s="450">
        <f t="shared" si="603"/>
        <v>0</v>
      </c>
      <c r="AUX12" s="451">
        <f t="shared" si="603"/>
        <v>0</v>
      </c>
      <c r="AUZ12" s="457">
        <f t="shared" ref="AUZ12:AVM12" si="604">SUM(AUZ13:AUZ16)</f>
        <v>0</v>
      </c>
      <c r="AVA12" s="450">
        <f t="shared" si="604"/>
        <v>0</v>
      </c>
      <c r="AVB12" s="450">
        <f t="shared" si="604"/>
        <v>0</v>
      </c>
      <c r="AVC12" s="450">
        <f t="shared" si="604"/>
        <v>0</v>
      </c>
      <c r="AVD12" s="450">
        <f t="shared" si="604"/>
        <v>0</v>
      </c>
      <c r="AVE12" s="450">
        <f t="shared" si="604"/>
        <v>0</v>
      </c>
      <c r="AVF12" s="450">
        <f t="shared" si="604"/>
        <v>0</v>
      </c>
      <c r="AVG12" s="450">
        <f t="shared" si="604"/>
        <v>0</v>
      </c>
      <c r="AVH12" s="450">
        <f t="shared" si="604"/>
        <v>0</v>
      </c>
      <c r="AVI12" s="450">
        <f t="shared" si="604"/>
        <v>0</v>
      </c>
      <c r="AVJ12" s="450">
        <f t="shared" si="604"/>
        <v>0</v>
      </c>
      <c r="AVK12" s="450">
        <f t="shared" si="604"/>
        <v>0</v>
      </c>
      <c r="AVL12" s="450">
        <f t="shared" si="604"/>
        <v>0</v>
      </c>
      <c r="AVM12" s="451">
        <f t="shared" si="604"/>
        <v>0</v>
      </c>
      <c r="AVO12" s="457">
        <f t="shared" ref="AVO12:AWB12" si="605">SUM(AVO13:AVO16)</f>
        <v>0</v>
      </c>
      <c r="AVP12" s="450">
        <f t="shared" si="605"/>
        <v>0</v>
      </c>
      <c r="AVQ12" s="450">
        <f t="shared" si="605"/>
        <v>0</v>
      </c>
      <c r="AVR12" s="450">
        <f t="shared" si="605"/>
        <v>0</v>
      </c>
      <c r="AVS12" s="450">
        <f t="shared" si="605"/>
        <v>0</v>
      </c>
      <c r="AVT12" s="450">
        <f t="shared" si="605"/>
        <v>0</v>
      </c>
      <c r="AVU12" s="450">
        <f t="shared" si="605"/>
        <v>0</v>
      </c>
      <c r="AVV12" s="450">
        <f t="shared" si="605"/>
        <v>0</v>
      </c>
      <c r="AVW12" s="450">
        <f t="shared" si="605"/>
        <v>0</v>
      </c>
      <c r="AVX12" s="450">
        <f t="shared" si="605"/>
        <v>0</v>
      </c>
      <c r="AVY12" s="450">
        <f t="shared" si="605"/>
        <v>0</v>
      </c>
      <c r="AVZ12" s="450">
        <f t="shared" si="605"/>
        <v>0</v>
      </c>
      <c r="AWA12" s="450">
        <f t="shared" si="605"/>
        <v>0</v>
      </c>
      <c r="AWB12" s="451">
        <f t="shared" si="605"/>
        <v>0</v>
      </c>
      <c r="AWD12" s="457">
        <f t="shared" ref="AWD12:AWQ12" si="606">SUM(AWD13:AWD16)</f>
        <v>0</v>
      </c>
      <c r="AWE12" s="450">
        <f t="shared" si="606"/>
        <v>0</v>
      </c>
      <c r="AWF12" s="450">
        <f t="shared" si="606"/>
        <v>0</v>
      </c>
      <c r="AWG12" s="450">
        <f t="shared" si="606"/>
        <v>0</v>
      </c>
      <c r="AWH12" s="450">
        <f t="shared" si="606"/>
        <v>0</v>
      </c>
      <c r="AWI12" s="450">
        <f t="shared" si="606"/>
        <v>0</v>
      </c>
      <c r="AWJ12" s="450">
        <f t="shared" si="606"/>
        <v>0</v>
      </c>
      <c r="AWK12" s="450">
        <f t="shared" si="606"/>
        <v>0</v>
      </c>
      <c r="AWL12" s="450">
        <f t="shared" si="606"/>
        <v>0</v>
      </c>
      <c r="AWM12" s="450">
        <f t="shared" si="606"/>
        <v>0</v>
      </c>
      <c r="AWN12" s="450">
        <f t="shared" si="606"/>
        <v>0</v>
      </c>
      <c r="AWO12" s="450">
        <f t="shared" si="606"/>
        <v>0</v>
      </c>
      <c r="AWP12" s="450">
        <f t="shared" si="606"/>
        <v>0</v>
      </c>
      <c r="AWQ12" s="451">
        <f t="shared" si="606"/>
        <v>0</v>
      </c>
      <c r="AWS12" s="457">
        <f t="shared" ref="AWS12:AXF12" si="607">SUM(AWS13:AWS16)</f>
        <v>0</v>
      </c>
      <c r="AWT12" s="450">
        <f t="shared" si="607"/>
        <v>0</v>
      </c>
      <c r="AWU12" s="450">
        <f t="shared" si="607"/>
        <v>0</v>
      </c>
      <c r="AWV12" s="450">
        <f t="shared" si="607"/>
        <v>0</v>
      </c>
      <c r="AWW12" s="450">
        <f t="shared" si="607"/>
        <v>0</v>
      </c>
      <c r="AWX12" s="450">
        <f t="shared" si="607"/>
        <v>0</v>
      </c>
      <c r="AWY12" s="450">
        <f t="shared" si="607"/>
        <v>0</v>
      </c>
      <c r="AWZ12" s="450">
        <f t="shared" si="607"/>
        <v>0</v>
      </c>
      <c r="AXA12" s="450">
        <f t="shared" si="607"/>
        <v>0</v>
      </c>
      <c r="AXB12" s="450">
        <f t="shared" si="607"/>
        <v>0</v>
      </c>
      <c r="AXC12" s="450">
        <f t="shared" si="607"/>
        <v>0</v>
      </c>
      <c r="AXD12" s="450">
        <f t="shared" si="607"/>
        <v>0</v>
      </c>
      <c r="AXE12" s="450">
        <f t="shared" si="607"/>
        <v>0</v>
      </c>
      <c r="AXF12" s="451">
        <f t="shared" si="607"/>
        <v>0</v>
      </c>
      <c r="AXH12" s="457">
        <f t="shared" ref="AXH12:AXU12" si="608">SUM(AXH13:AXH16)</f>
        <v>0</v>
      </c>
      <c r="AXI12" s="450">
        <f t="shared" si="608"/>
        <v>0</v>
      </c>
      <c r="AXJ12" s="450">
        <f t="shared" si="608"/>
        <v>0</v>
      </c>
      <c r="AXK12" s="450">
        <f t="shared" si="608"/>
        <v>0</v>
      </c>
      <c r="AXL12" s="450">
        <f t="shared" si="608"/>
        <v>0</v>
      </c>
      <c r="AXM12" s="450">
        <f t="shared" si="608"/>
        <v>0</v>
      </c>
      <c r="AXN12" s="450">
        <f t="shared" si="608"/>
        <v>0</v>
      </c>
      <c r="AXO12" s="450">
        <f t="shared" si="608"/>
        <v>0</v>
      </c>
      <c r="AXP12" s="450">
        <f t="shared" si="608"/>
        <v>0</v>
      </c>
      <c r="AXQ12" s="450">
        <f t="shared" si="608"/>
        <v>0</v>
      </c>
      <c r="AXR12" s="450">
        <f t="shared" si="608"/>
        <v>0</v>
      </c>
      <c r="AXS12" s="450">
        <f t="shared" si="608"/>
        <v>0</v>
      </c>
      <c r="AXT12" s="450">
        <f t="shared" si="608"/>
        <v>0</v>
      </c>
      <c r="AXU12" s="451">
        <f t="shared" si="608"/>
        <v>0</v>
      </c>
      <c r="AXW12" s="457">
        <f t="shared" ref="AXW12:AYJ12" si="609">SUM(AXW13:AXW16)</f>
        <v>0</v>
      </c>
      <c r="AXX12" s="450">
        <f t="shared" si="609"/>
        <v>0</v>
      </c>
      <c r="AXY12" s="450">
        <f t="shared" si="609"/>
        <v>0</v>
      </c>
      <c r="AXZ12" s="450">
        <f t="shared" si="609"/>
        <v>0</v>
      </c>
      <c r="AYA12" s="450">
        <f t="shared" si="609"/>
        <v>0</v>
      </c>
      <c r="AYB12" s="450">
        <f t="shared" si="609"/>
        <v>0</v>
      </c>
      <c r="AYC12" s="450">
        <f t="shared" si="609"/>
        <v>0</v>
      </c>
      <c r="AYD12" s="450">
        <f t="shared" si="609"/>
        <v>0</v>
      </c>
      <c r="AYE12" s="450">
        <f t="shared" si="609"/>
        <v>0</v>
      </c>
      <c r="AYF12" s="450">
        <f t="shared" si="609"/>
        <v>0</v>
      </c>
      <c r="AYG12" s="450">
        <f t="shared" si="609"/>
        <v>0</v>
      </c>
      <c r="AYH12" s="450">
        <f t="shared" si="609"/>
        <v>0</v>
      </c>
      <c r="AYI12" s="450">
        <f t="shared" si="609"/>
        <v>0</v>
      </c>
      <c r="AYJ12" s="451">
        <f t="shared" si="609"/>
        <v>0</v>
      </c>
      <c r="AYL12" s="457">
        <f t="shared" ref="AYL12:AYY12" si="610">SUM(AYL13:AYL16)</f>
        <v>0</v>
      </c>
      <c r="AYM12" s="450">
        <f t="shared" si="610"/>
        <v>0</v>
      </c>
      <c r="AYN12" s="450">
        <f t="shared" si="610"/>
        <v>0</v>
      </c>
      <c r="AYO12" s="450">
        <f t="shared" si="610"/>
        <v>0</v>
      </c>
      <c r="AYP12" s="450">
        <f t="shared" si="610"/>
        <v>0</v>
      </c>
      <c r="AYQ12" s="450">
        <f t="shared" si="610"/>
        <v>0</v>
      </c>
      <c r="AYR12" s="450">
        <f t="shared" si="610"/>
        <v>0</v>
      </c>
      <c r="AYS12" s="450">
        <f t="shared" si="610"/>
        <v>0</v>
      </c>
      <c r="AYT12" s="450">
        <f t="shared" si="610"/>
        <v>0</v>
      </c>
      <c r="AYU12" s="450">
        <f t="shared" si="610"/>
        <v>0</v>
      </c>
      <c r="AYV12" s="450">
        <f t="shared" si="610"/>
        <v>0</v>
      </c>
      <c r="AYW12" s="450">
        <f t="shared" si="610"/>
        <v>0</v>
      </c>
      <c r="AYX12" s="450">
        <f t="shared" si="610"/>
        <v>0</v>
      </c>
      <c r="AYY12" s="451">
        <f t="shared" si="610"/>
        <v>0</v>
      </c>
      <c r="AZA12" s="457">
        <f t="shared" ref="AZA12:AZN12" si="611">SUM(AZA13:AZA16)</f>
        <v>0</v>
      </c>
      <c r="AZB12" s="450">
        <f t="shared" si="611"/>
        <v>0</v>
      </c>
      <c r="AZC12" s="450">
        <f t="shared" si="611"/>
        <v>0</v>
      </c>
      <c r="AZD12" s="450">
        <f t="shared" si="611"/>
        <v>0</v>
      </c>
      <c r="AZE12" s="450">
        <f t="shared" si="611"/>
        <v>0</v>
      </c>
      <c r="AZF12" s="450">
        <f t="shared" si="611"/>
        <v>0</v>
      </c>
      <c r="AZG12" s="450">
        <f t="shared" si="611"/>
        <v>0</v>
      </c>
      <c r="AZH12" s="450">
        <f t="shared" si="611"/>
        <v>0</v>
      </c>
      <c r="AZI12" s="450">
        <f t="shared" si="611"/>
        <v>0</v>
      </c>
      <c r="AZJ12" s="450">
        <f t="shared" si="611"/>
        <v>0</v>
      </c>
      <c r="AZK12" s="450">
        <f t="shared" si="611"/>
        <v>0</v>
      </c>
      <c r="AZL12" s="450">
        <f t="shared" si="611"/>
        <v>0</v>
      </c>
      <c r="AZM12" s="450">
        <f t="shared" si="611"/>
        <v>0</v>
      </c>
      <c r="AZN12" s="451">
        <f t="shared" si="611"/>
        <v>0</v>
      </c>
      <c r="AZP12" s="457">
        <f t="shared" ref="AZP12:BAC12" si="612">SUM(AZP13:AZP16)</f>
        <v>0</v>
      </c>
      <c r="AZQ12" s="450">
        <f t="shared" si="612"/>
        <v>0</v>
      </c>
      <c r="AZR12" s="450">
        <f t="shared" si="612"/>
        <v>0</v>
      </c>
      <c r="AZS12" s="450">
        <f t="shared" si="612"/>
        <v>0</v>
      </c>
      <c r="AZT12" s="450">
        <f t="shared" si="612"/>
        <v>0</v>
      </c>
      <c r="AZU12" s="450">
        <f t="shared" si="612"/>
        <v>0</v>
      </c>
      <c r="AZV12" s="450">
        <f t="shared" si="612"/>
        <v>0</v>
      </c>
      <c r="AZW12" s="450">
        <f t="shared" si="612"/>
        <v>0</v>
      </c>
      <c r="AZX12" s="450">
        <f t="shared" si="612"/>
        <v>0</v>
      </c>
      <c r="AZY12" s="450">
        <f t="shared" si="612"/>
        <v>0</v>
      </c>
      <c r="AZZ12" s="450">
        <f t="shared" si="612"/>
        <v>0</v>
      </c>
      <c r="BAA12" s="450">
        <f t="shared" si="612"/>
        <v>0</v>
      </c>
      <c r="BAB12" s="450">
        <f t="shared" si="612"/>
        <v>0</v>
      </c>
      <c r="BAC12" s="451">
        <f t="shared" si="612"/>
        <v>0</v>
      </c>
      <c r="BAE12" s="457">
        <f t="shared" ref="BAE12:BAR12" si="613">SUM(BAE13:BAE16)</f>
        <v>0</v>
      </c>
      <c r="BAF12" s="450">
        <f t="shared" si="613"/>
        <v>0</v>
      </c>
      <c r="BAG12" s="450">
        <f t="shared" si="613"/>
        <v>0</v>
      </c>
      <c r="BAH12" s="450">
        <f t="shared" si="613"/>
        <v>0</v>
      </c>
      <c r="BAI12" s="450">
        <f t="shared" si="613"/>
        <v>0</v>
      </c>
      <c r="BAJ12" s="450">
        <f t="shared" si="613"/>
        <v>0</v>
      </c>
      <c r="BAK12" s="450">
        <f t="shared" si="613"/>
        <v>0</v>
      </c>
      <c r="BAL12" s="450">
        <f t="shared" si="613"/>
        <v>0</v>
      </c>
      <c r="BAM12" s="450">
        <f t="shared" si="613"/>
        <v>0</v>
      </c>
      <c r="BAN12" s="450">
        <f t="shared" si="613"/>
        <v>0</v>
      </c>
      <c r="BAO12" s="450">
        <f t="shared" si="613"/>
        <v>0</v>
      </c>
      <c r="BAP12" s="450">
        <f t="shared" si="613"/>
        <v>0</v>
      </c>
      <c r="BAQ12" s="450">
        <f t="shared" si="613"/>
        <v>0</v>
      </c>
      <c r="BAR12" s="451">
        <f t="shared" si="613"/>
        <v>0</v>
      </c>
      <c r="BAT12" s="457">
        <f t="shared" ref="BAT12:BBG12" si="614">SUM(BAT13:BAT16)</f>
        <v>0</v>
      </c>
      <c r="BAU12" s="450">
        <f t="shared" si="614"/>
        <v>0</v>
      </c>
      <c r="BAV12" s="450">
        <f t="shared" si="614"/>
        <v>0</v>
      </c>
      <c r="BAW12" s="450">
        <f t="shared" si="614"/>
        <v>0</v>
      </c>
      <c r="BAX12" s="450">
        <f t="shared" si="614"/>
        <v>0</v>
      </c>
      <c r="BAY12" s="450">
        <f t="shared" si="614"/>
        <v>0</v>
      </c>
      <c r="BAZ12" s="450">
        <f t="shared" si="614"/>
        <v>0</v>
      </c>
      <c r="BBA12" s="450">
        <f t="shared" si="614"/>
        <v>0</v>
      </c>
      <c r="BBB12" s="450">
        <f t="shared" si="614"/>
        <v>0</v>
      </c>
      <c r="BBC12" s="450">
        <f t="shared" si="614"/>
        <v>0</v>
      </c>
      <c r="BBD12" s="450">
        <f t="shared" si="614"/>
        <v>0</v>
      </c>
      <c r="BBE12" s="450">
        <f t="shared" si="614"/>
        <v>0</v>
      </c>
      <c r="BBF12" s="450">
        <f t="shared" si="614"/>
        <v>0</v>
      </c>
      <c r="BBG12" s="451">
        <f t="shared" si="614"/>
        <v>0</v>
      </c>
      <c r="BBI12" s="457">
        <f t="shared" ref="BBI12:BBV12" si="615">SUM(BBI13:BBI16)</f>
        <v>0</v>
      </c>
      <c r="BBJ12" s="450">
        <f t="shared" si="615"/>
        <v>0</v>
      </c>
      <c r="BBK12" s="450">
        <f t="shared" si="615"/>
        <v>0</v>
      </c>
      <c r="BBL12" s="450">
        <f t="shared" si="615"/>
        <v>0</v>
      </c>
      <c r="BBM12" s="450">
        <f t="shared" si="615"/>
        <v>0</v>
      </c>
      <c r="BBN12" s="450">
        <f t="shared" si="615"/>
        <v>0</v>
      </c>
      <c r="BBO12" s="450">
        <f t="shared" si="615"/>
        <v>0</v>
      </c>
      <c r="BBP12" s="450">
        <f t="shared" si="615"/>
        <v>0</v>
      </c>
      <c r="BBQ12" s="450">
        <f t="shared" si="615"/>
        <v>0</v>
      </c>
      <c r="BBR12" s="450">
        <f t="shared" si="615"/>
        <v>0</v>
      </c>
      <c r="BBS12" s="450">
        <f t="shared" si="615"/>
        <v>0</v>
      </c>
      <c r="BBT12" s="450">
        <f t="shared" si="615"/>
        <v>0</v>
      </c>
      <c r="BBU12" s="450">
        <f t="shared" si="615"/>
        <v>0</v>
      </c>
      <c r="BBV12" s="451">
        <f t="shared" si="615"/>
        <v>0</v>
      </c>
      <c r="BBX12" s="457">
        <f t="shared" ref="BBX12:BCK12" si="616">SUM(BBX13:BBX16)</f>
        <v>0</v>
      </c>
      <c r="BBY12" s="450">
        <f t="shared" si="616"/>
        <v>0</v>
      </c>
      <c r="BBZ12" s="450">
        <f t="shared" si="616"/>
        <v>0</v>
      </c>
      <c r="BCA12" s="450">
        <f t="shared" si="616"/>
        <v>0</v>
      </c>
      <c r="BCB12" s="450">
        <f t="shared" si="616"/>
        <v>0</v>
      </c>
      <c r="BCC12" s="450">
        <f t="shared" si="616"/>
        <v>0</v>
      </c>
      <c r="BCD12" s="450">
        <f t="shared" si="616"/>
        <v>0</v>
      </c>
      <c r="BCE12" s="450">
        <f t="shared" si="616"/>
        <v>0</v>
      </c>
      <c r="BCF12" s="450">
        <f t="shared" si="616"/>
        <v>0</v>
      </c>
      <c r="BCG12" s="450">
        <f t="shared" si="616"/>
        <v>0</v>
      </c>
      <c r="BCH12" s="450">
        <f t="shared" si="616"/>
        <v>0</v>
      </c>
      <c r="BCI12" s="450">
        <f t="shared" si="616"/>
        <v>0</v>
      </c>
      <c r="BCJ12" s="450">
        <f t="shared" si="616"/>
        <v>0</v>
      </c>
      <c r="BCK12" s="451">
        <f t="shared" si="616"/>
        <v>0</v>
      </c>
      <c r="BCM12" s="457">
        <f t="shared" ref="BCM12:BCZ12" si="617">SUM(BCM13:BCM16)</f>
        <v>0</v>
      </c>
      <c r="BCN12" s="450">
        <f t="shared" si="617"/>
        <v>0</v>
      </c>
      <c r="BCO12" s="450">
        <f t="shared" si="617"/>
        <v>0</v>
      </c>
      <c r="BCP12" s="450">
        <f t="shared" si="617"/>
        <v>0</v>
      </c>
      <c r="BCQ12" s="450">
        <f t="shared" si="617"/>
        <v>0</v>
      </c>
      <c r="BCR12" s="450">
        <f t="shared" si="617"/>
        <v>0</v>
      </c>
      <c r="BCS12" s="450">
        <f t="shared" si="617"/>
        <v>0</v>
      </c>
      <c r="BCT12" s="450">
        <f t="shared" si="617"/>
        <v>0</v>
      </c>
      <c r="BCU12" s="450">
        <f t="shared" si="617"/>
        <v>0</v>
      </c>
      <c r="BCV12" s="450">
        <f t="shared" si="617"/>
        <v>0</v>
      </c>
      <c r="BCW12" s="450">
        <f t="shared" si="617"/>
        <v>0</v>
      </c>
      <c r="BCX12" s="450">
        <f t="shared" si="617"/>
        <v>0</v>
      </c>
      <c r="BCY12" s="450">
        <f t="shared" si="617"/>
        <v>0</v>
      </c>
      <c r="BCZ12" s="451">
        <f t="shared" si="617"/>
        <v>0</v>
      </c>
      <c r="BDB12" s="457">
        <f t="shared" ref="BDB12:BDO12" si="618">SUM(BDB13:BDB16)</f>
        <v>0</v>
      </c>
      <c r="BDC12" s="450">
        <f t="shared" si="618"/>
        <v>0</v>
      </c>
      <c r="BDD12" s="450">
        <f t="shared" si="618"/>
        <v>0</v>
      </c>
      <c r="BDE12" s="450">
        <f t="shared" si="618"/>
        <v>0</v>
      </c>
      <c r="BDF12" s="450">
        <f t="shared" si="618"/>
        <v>0</v>
      </c>
      <c r="BDG12" s="450">
        <f t="shared" si="618"/>
        <v>0</v>
      </c>
      <c r="BDH12" s="450">
        <f t="shared" si="618"/>
        <v>0</v>
      </c>
      <c r="BDI12" s="450">
        <f t="shared" si="618"/>
        <v>0</v>
      </c>
      <c r="BDJ12" s="450">
        <f t="shared" si="618"/>
        <v>0</v>
      </c>
      <c r="BDK12" s="450">
        <f t="shared" si="618"/>
        <v>0</v>
      </c>
      <c r="BDL12" s="450">
        <f t="shared" si="618"/>
        <v>0</v>
      </c>
      <c r="BDM12" s="450">
        <f t="shared" si="618"/>
        <v>0</v>
      </c>
      <c r="BDN12" s="450">
        <f t="shared" si="618"/>
        <v>0</v>
      </c>
      <c r="BDO12" s="451">
        <f t="shared" si="618"/>
        <v>0</v>
      </c>
      <c r="BDQ12" s="457">
        <f t="shared" ref="BDQ12:BED12" si="619">SUM(BDQ13:BDQ16)</f>
        <v>0</v>
      </c>
      <c r="BDR12" s="450">
        <f t="shared" si="619"/>
        <v>0</v>
      </c>
      <c r="BDS12" s="450">
        <f t="shared" si="619"/>
        <v>0</v>
      </c>
      <c r="BDT12" s="450">
        <f t="shared" si="619"/>
        <v>0</v>
      </c>
      <c r="BDU12" s="450">
        <f t="shared" si="619"/>
        <v>0</v>
      </c>
      <c r="BDV12" s="450">
        <f t="shared" si="619"/>
        <v>0</v>
      </c>
      <c r="BDW12" s="450">
        <f t="shared" si="619"/>
        <v>0</v>
      </c>
      <c r="BDX12" s="450">
        <f t="shared" si="619"/>
        <v>0</v>
      </c>
      <c r="BDY12" s="450">
        <f t="shared" si="619"/>
        <v>0</v>
      </c>
      <c r="BDZ12" s="450">
        <f t="shared" si="619"/>
        <v>0</v>
      </c>
      <c r="BEA12" s="450">
        <f t="shared" si="619"/>
        <v>0</v>
      </c>
      <c r="BEB12" s="450">
        <f t="shared" si="619"/>
        <v>0</v>
      </c>
      <c r="BEC12" s="450">
        <f t="shared" si="619"/>
        <v>0</v>
      </c>
      <c r="BED12" s="451">
        <f t="shared" si="619"/>
        <v>0</v>
      </c>
      <c r="BEF12" s="457">
        <f t="shared" ref="BEF12:BES12" si="620">SUM(BEF13:BEF16)</f>
        <v>0</v>
      </c>
      <c r="BEG12" s="450">
        <f t="shared" si="620"/>
        <v>0</v>
      </c>
      <c r="BEH12" s="450">
        <f t="shared" si="620"/>
        <v>0</v>
      </c>
      <c r="BEI12" s="450">
        <f t="shared" si="620"/>
        <v>0</v>
      </c>
      <c r="BEJ12" s="450">
        <f t="shared" si="620"/>
        <v>0</v>
      </c>
      <c r="BEK12" s="450">
        <f t="shared" si="620"/>
        <v>0</v>
      </c>
      <c r="BEL12" s="450">
        <f t="shared" si="620"/>
        <v>0</v>
      </c>
      <c r="BEM12" s="450">
        <f t="shared" si="620"/>
        <v>0</v>
      </c>
      <c r="BEN12" s="450">
        <f t="shared" si="620"/>
        <v>0</v>
      </c>
      <c r="BEO12" s="450">
        <f t="shared" si="620"/>
        <v>0</v>
      </c>
      <c r="BEP12" s="450">
        <f t="shared" si="620"/>
        <v>0</v>
      </c>
      <c r="BEQ12" s="450">
        <f t="shared" si="620"/>
        <v>0</v>
      </c>
      <c r="BER12" s="450">
        <f t="shared" si="620"/>
        <v>0</v>
      </c>
      <c r="BES12" s="451">
        <f t="shared" si="620"/>
        <v>0</v>
      </c>
      <c r="BEU12" s="457">
        <f t="shared" ref="BEU12:BFH12" si="621">SUM(BEU13:BEU16)</f>
        <v>0</v>
      </c>
      <c r="BEV12" s="450">
        <f t="shared" si="621"/>
        <v>0</v>
      </c>
      <c r="BEW12" s="450">
        <f t="shared" si="621"/>
        <v>0</v>
      </c>
      <c r="BEX12" s="450">
        <f t="shared" si="621"/>
        <v>0</v>
      </c>
      <c r="BEY12" s="450">
        <f t="shared" si="621"/>
        <v>0</v>
      </c>
      <c r="BEZ12" s="450">
        <f t="shared" si="621"/>
        <v>0</v>
      </c>
      <c r="BFA12" s="450">
        <f t="shared" si="621"/>
        <v>0</v>
      </c>
      <c r="BFB12" s="450">
        <f t="shared" si="621"/>
        <v>0</v>
      </c>
      <c r="BFC12" s="450">
        <f t="shared" si="621"/>
        <v>0</v>
      </c>
      <c r="BFD12" s="450">
        <f t="shared" si="621"/>
        <v>0</v>
      </c>
      <c r="BFE12" s="450">
        <f t="shared" si="621"/>
        <v>0</v>
      </c>
      <c r="BFF12" s="450">
        <f t="shared" si="621"/>
        <v>0</v>
      </c>
      <c r="BFG12" s="450">
        <f t="shared" si="621"/>
        <v>0</v>
      </c>
      <c r="BFH12" s="451">
        <f t="shared" si="621"/>
        <v>0</v>
      </c>
      <c r="BFJ12" s="457">
        <f t="shared" ref="BFJ12:BFW12" si="622">SUM(BFJ13:BFJ16)</f>
        <v>0</v>
      </c>
      <c r="BFK12" s="450">
        <f t="shared" si="622"/>
        <v>0</v>
      </c>
      <c r="BFL12" s="450">
        <f t="shared" si="622"/>
        <v>0</v>
      </c>
      <c r="BFM12" s="450">
        <f t="shared" si="622"/>
        <v>0</v>
      </c>
      <c r="BFN12" s="450">
        <f t="shared" si="622"/>
        <v>0</v>
      </c>
      <c r="BFO12" s="450">
        <f t="shared" si="622"/>
        <v>0</v>
      </c>
      <c r="BFP12" s="450">
        <f t="shared" si="622"/>
        <v>0</v>
      </c>
      <c r="BFQ12" s="450">
        <f t="shared" si="622"/>
        <v>0</v>
      </c>
      <c r="BFR12" s="450">
        <f t="shared" si="622"/>
        <v>0</v>
      </c>
      <c r="BFS12" s="450">
        <f t="shared" si="622"/>
        <v>0</v>
      </c>
      <c r="BFT12" s="450">
        <f t="shared" si="622"/>
        <v>0</v>
      </c>
      <c r="BFU12" s="450">
        <f t="shared" si="622"/>
        <v>0</v>
      </c>
      <c r="BFV12" s="450">
        <f t="shared" si="622"/>
        <v>0</v>
      </c>
      <c r="BFW12" s="451">
        <f t="shared" si="622"/>
        <v>0</v>
      </c>
      <c r="BFY12" s="457">
        <f t="shared" ref="BFY12:BGL12" si="623">SUM(BFY13:BFY16)</f>
        <v>0</v>
      </c>
      <c r="BFZ12" s="450">
        <f t="shared" si="623"/>
        <v>0</v>
      </c>
      <c r="BGA12" s="450">
        <f t="shared" si="623"/>
        <v>0</v>
      </c>
      <c r="BGB12" s="450">
        <f t="shared" si="623"/>
        <v>0</v>
      </c>
      <c r="BGC12" s="450">
        <f t="shared" si="623"/>
        <v>0</v>
      </c>
      <c r="BGD12" s="450">
        <f t="shared" si="623"/>
        <v>0</v>
      </c>
      <c r="BGE12" s="450">
        <f t="shared" si="623"/>
        <v>0</v>
      </c>
      <c r="BGF12" s="450">
        <f t="shared" si="623"/>
        <v>0</v>
      </c>
      <c r="BGG12" s="450">
        <f t="shared" si="623"/>
        <v>0</v>
      </c>
      <c r="BGH12" s="450">
        <f t="shared" si="623"/>
        <v>0</v>
      </c>
      <c r="BGI12" s="450">
        <f t="shared" si="623"/>
        <v>0</v>
      </c>
      <c r="BGJ12" s="450">
        <f t="shared" si="623"/>
        <v>0</v>
      </c>
      <c r="BGK12" s="450">
        <f t="shared" si="623"/>
        <v>0</v>
      </c>
      <c r="BGL12" s="451">
        <f t="shared" si="623"/>
        <v>0</v>
      </c>
      <c r="BGN12" s="457">
        <f t="shared" ref="BGN12:BHA12" si="624">SUM(BGN13:BGN16)</f>
        <v>0</v>
      </c>
      <c r="BGO12" s="450">
        <f t="shared" si="624"/>
        <v>0</v>
      </c>
      <c r="BGP12" s="450">
        <f t="shared" si="624"/>
        <v>0</v>
      </c>
      <c r="BGQ12" s="450">
        <f t="shared" si="624"/>
        <v>0</v>
      </c>
      <c r="BGR12" s="450">
        <f t="shared" si="624"/>
        <v>0</v>
      </c>
      <c r="BGS12" s="450">
        <f t="shared" si="624"/>
        <v>0</v>
      </c>
      <c r="BGT12" s="450">
        <f t="shared" si="624"/>
        <v>0</v>
      </c>
      <c r="BGU12" s="450">
        <f t="shared" si="624"/>
        <v>0</v>
      </c>
      <c r="BGV12" s="450">
        <f t="shared" si="624"/>
        <v>0</v>
      </c>
      <c r="BGW12" s="450">
        <f t="shared" si="624"/>
        <v>0</v>
      </c>
      <c r="BGX12" s="450">
        <f t="shared" si="624"/>
        <v>0</v>
      </c>
      <c r="BGY12" s="450">
        <f t="shared" si="624"/>
        <v>0</v>
      </c>
      <c r="BGZ12" s="450">
        <f t="shared" si="624"/>
        <v>0</v>
      </c>
      <c r="BHA12" s="451">
        <f t="shared" si="624"/>
        <v>0</v>
      </c>
      <c r="BHC12" s="457">
        <f t="shared" ref="BHC12:BHP12" si="625">SUM(BHC13:BHC16)</f>
        <v>0</v>
      </c>
      <c r="BHD12" s="450">
        <f t="shared" si="625"/>
        <v>0</v>
      </c>
      <c r="BHE12" s="450">
        <f t="shared" si="625"/>
        <v>0</v>
      </c>
      <c r="BHF12" s="450">
        <f t="shared" si="625"/>
        <v>0</v>
      </c>
      <c r="BHG12" s="450">
        <f t="shared" si="625"/>
        <v>0</v>
      </c>
      <c r="BHH12" s="450">
        <f t="shared" si="625"/>
        <v>0</v>
      </c>
      <c r="BHI12" s="450">
        <f t="shared" si="625"/>
        <v>0</v>
      </c>
      <c r="BHJ12" s="450">
        <f t="shared" si="625"/>
        <v>0</v>
      </c>
      <c r="BHK12" s="450">
        <f t="shared" si="625"/>
        <v>0</v>
      </c>
      <c r="BHL12" s="450">
        <f t="shared" si="625"/>
        <v>0</v>
      </c>
      <c r="BHM12" s="450">
        <f t="shared" si="625"/>
        <v>0</v>
      </c>
      <c r="BHN12" s="450">
        <f t="shared" si="625"/>
        <v>0</v>
      </c>
      <c r="BHO12" s="450">
        <f t="shared" si="625"/>
        <v>0</v>
      </c>
      <c r="BHP12" s="451">
        <f t="shared" si="625"/>
        <v>0</v>
      </c>
      <c r="BHR12" s="457">
        <f t="shared" ref="BHR12:BIE12" si="626">SUM(BHR13:BHR16)</f>
        <v>0</v>
      </c>
      <c r="BHS12" s="450">
        <f t="shared" si="626"/>
        <v>0</v>
      </c>
      <c r="BHT12" s="450">
        <f t="shared" si="626"/>
        <v>0</v>
      </c>
      <c r="BHU12" s="450">
        <f t="shared" si="626"/>
        <v>0</v>
      </c>
      <c r="BHV12" s="450">
        <f t="shared" si="626"/>
        <v>0</v>
      </c>
      <c r="BHW12" s="450">
        <f t="shared" si="626"/>
        <v>0</v>
      </c>
      <c r="BHX12" s="450">
        <f t="shared" si="626"/>
        <v>0</v>
      </c>
      <c r="BHY12" s="450">
        <f t="shared" si="626"/>
        <v>0</v>
      </c>
      <c r="BHZ12" s="450">
        <f t="shared" si="626"/>
        <v>0</v>
      </c>
      <c r="BIA12" s="450">
        <f t="shared" si="626"/>
        <v>0</v>
      </c>
      <c r="BIB12" s="450">
        <f t="shared" si="626"/>
        <v>0</v>
      </c>
      <c r="BIC12" s="450">
        <f t="shared" si="626"/>
        <v>0</v>
      </c>
      <c r="BID12" s="450">
        <f t="shared" si="626"/>
        <v>0</v>
      </c>
      <c r="BIE12" s="451">
        <f t="shared" si="626"/>
        <v>0</v>
      </c>
      <c r="BIG12" s="457">
        <f t="shared" ref="BIG12:BIT12" si="627">SUM(BIG13:BIG16)</f>
        <v>0</v>
      </c>
      <c r="BIH12" s="450">
        <f t="shared" si="627"/>
        <v>0</v>
      </c>
      <c r="BII12" s="450">
        <f t="shared" si="627"/>
        <v>0</v>
      </c>
      <c r="BIJ12" s="450">
        <f t="shared" si="627"/>
        <v>0</v>
      </c>
      <c r="BIK12" s="450">
        <f t="shared" si="627"/>
        <v>0</v>
      </c>
      <c r="BIL12" s="450">
        <f t="shared" si="627"/>
        <v>0</v>
      </c>
      <c r="BIM12" s="450">
        <f t="shared" si="627"/>
        <v>0</v>
      </c>
      <c r="BIN12" s="450">
        <f t="shared" si="627"/>
        <v>0</v>
      </c>
      <c r="BIO12" s="450">
        <f t="shared" si="627"/>
        <v>0</v>
      </c>
      <c r="BIP12" s="450">
        <f t="shared" si="627"/>
        <v>0</v>
      </c>
      <c r="BIQ12" s="450">
        <f t="shared" si="627"/>
        <v>0</v>
      </c>
      <c r="BIR12" s="450">
        <f t="shared" si="627"/>
        <v>0</v>
      </c>
      <c r="BIS12" s="450">
        <f t="shared" si="627"/>
        <v>0</v>
      </c>
      <c r="BIT12" s="451">
        <f t="shared" si="627"/>
        <v>0</v>
      </c>
      <c r="BIV12" s="457">
        <f t="shared" ref="BIV12:BJI12" si="628">SUM(BIV13:BIV16)</f>
        <v>0</v>
      </c>
      <c r="BIW12" s="450">
        <f t="shared" si="628"/>
        <v>0</v>
      </c>
      <c r="BIX12" s="450">
        <f t="shared" si="628"/>
        <v>0</v>
      </c>
      <c r="BIY12" s="450">
        <f t="shared" si="628"/>
        <v>0</v>
      </c>
      <c r="BIZ12" s="450">
        <f t="shared" si="628"/>
        <v>0</v>
      </c>
      <c r="BJA12" s="450">
        <f t="shared" si="628"/>
        <v>0</v>
      </c>
      <c r="BJB12" s="450">
        <f t="shared" si="628"/>
        <v>0</v>
      </c>
      <c r="BJC12" s="450">
        <f t="shared" si="628"/>
        <v>0</v>
      </c>
      <c r="BJD12" s="450">
        <f t="shared" si="628"/>
        <v>0</v>
      </c>
      <c r="BJE12" s="450">
        <f t="shared" si="628"/>
        <v>0</v>
      </c>
      <c r="BJF12" s="450">
        <f t="shared" si="628"/>
        <v>0</v>
      </c>
      <c r="BJG12" s="450">
        <f t="shared" si="628"/>
        <v>0</v>
      </c>
      <c r="BJH12" s="450">
        <f t="shared" si="628"/>
        <v>0</v>
      </c>
      <c r="BJI12" s="451">
        <f t="shared" si="628"/>
        <v>0</v>
      </c>
      <c r="BJK12" s="457">
        <f t="shared" ref="BJK12:BJX12" si="629">SUM(BJK13:BJK16)</f>
        <v>0</v>
      </c>
      <c r="BJL12" s="450">
        <f t="shared" si="629"/>
        <v>0</v>
      </c>
      <c r="BJM12" s="450">
        <f t="shared" si="629"/>
        <v>0</v>
      </c>
      <c r="BJN12" s="450">
        <f t="shared" si="629"/>
        <v>0</v>
      </c>
      <c r="BJO12" s="450">
        <f t="shared" si="629"/>
        <v>0</v>
      </c>
      <c r="BJP12" s="450">
        <f t="shared" si="629"/>
        <v>0</v>
      </c>
      <c r="BJQ12" s="450">
        <f t="shared" si="629"/>
        <v>0</v>
      </c>
      <c r="BJR12" s="450">
        <f t="shared" si="629"/>
        <v>0</v>
      </c>
      <c r="BJS12" s="450">
        <f t="shared" si="629"/>
        <v>0</v>
      </c>
      <c r="BJT12" s="450">
        <f t="shared" si="629"/>
        <v>0</v>
      </c>
      <c r="BJU12" s="450">
        <f t="shared" si="629"/>
        <v>0</v>
      </c>
      <c r="BJV12" s="450">
        <f t="shared" si="629"/>
        <v>0</v>
      </c>
      <c r="BJW12" s="450">
        <f t="shared" si="629"/>
        <v>0</v>
      </c>
      <c r="BJX12" s="451">
        <f t="shared" si="629"/>
        <v>0</v>
      </c>
      <c r="BJZ12" s="457">
        <f t="shared" ref="BJZ12:BKM12" si="630">SUM(BJZ13:BJZ16)</f>
        <v>0</v>
      </c>
      <c r="BKA12" s="450">
        <f t="shared" si="630"/>
        <v>0</v>
      </c>
      <c r="BKB12" s="450">
        <f t="shared" si="630"/>
        <v>0</v>
      </c>
      <c r="BKC12" s="450">
        <f t="shared" si="630"/>
        <v>0</v>
      </c>
      <c r="BKD12" s="450">
        <f t="shared" si="630"/>
        <v>0</v>
      </c>
      <c r="BKE12" s="450">
        <f t="shared" si="630"/>
        <v>0</v>
      </c>
      <c r="BKF12" s="450">
        <f t="shared" si="630"/>
        <v>0</v>
      </c>
      <c r="BKG12" s="450">
        <f t="shared" si="630"/>
        <v>0</v>
      </c>
      <c r="BKH12" s="450">
        <f t="shared" si="630"/>
        <v>0</v>
      </c>
      <c r="BKI12" s="450">
        <f t="shared" si="630"/>
        <v>0</v>
      </c>
      <c r="BKJ12" s="450">
        <f t="shared" si="630"/>
        <v>0</v>
      </c>
      <c r="BKK12" s="450">
        <f t="shared" si="630"/>
        <v>0</v>
      </c>
      <c r="BKL12" s="450">
        <f t="shared" si="630"/>
        <v>0</v>
      </c>
      <c r="BKM12" s="451">
        <f t="shared" si="630"/>
        <v>0</v>
      </c>
      <c r="BKO12" s="457">
        <f t="shared" ref="BKO12:BLB12" si="631">SUM(BKO13:BKO16)</f>
        <v>0</v>
      </c>
      <c r="BKP12" s="450">
        <f t="shared" si="631"/>
        <v>0</v>
      </c>
      <c r="BKQ12" s="450">
        <f t="shared" si="631"/>
        <v>0</v>
      </c>
      <c r="BKR12" s="450">
        <f t="shared" si="631"/>
        <v>0</v>
      </c>
      <c r="BKS12" s="450">
        <f t="shared" si="631"/>
        <v>0</v>
      </c>
      <c r="BKT12" s="450">
        <f t="shared" si="631"/>
        <v>0</v>
      </c>
      <c r="BKU12" s="450">
        <f t="shared" si="631"/>
        <v>0</v>
      </c>
      <c r="BKV12" s="450">
        <f t="shared" si="631"/>
        <v>0</v>
      </c>
      <c r="BKW12" s="450">
        <f t="shared" si="631"/>
        <v>0</v>
      </c>
      <c r="BKX12" s="450">
        <f t="shared" si="631"/>
        <v>0</v>
      </c>
      <c r="BKY12" s="450">
        <f t="shared" si="631"/>
        <v>0</v>
      </c>
      <c r="BKZ12" s="450">
        <f t="shared" si="631"/>
        <v>0</v>
      </c>
      <c r="BLA12" s="450">
        <f t="shared" si="631"/>
        <v>0</v>
      </c>
      <c r="BLB12" s="451">
        <f t="shared" si="631"/>
        <v>0</v>
      </c>
      <c r="BLD12" s="457">
        <f t="shared" ref="BLD12:BLQ12" si="632">SUM(BLD13:BLD16)</f>
        <v>0</v>
      </c>
      <c r="BLE12" s="450">
        <f t="shared" si="632"/>
        <v>0</v>
      </c>
      <c r="BLF12" s="450">
        <f t="shared" si="632"/>
        <v>0</v>
      </c>
      <c r="BLG12" s="450">
        <f t="shared" si="632"/>
        <v>0</v>
      </c>
      <c r="BLH12" s="450">
        <f t="shared" si="632"/>
        <v>0</v>
      </c>
      <c r="BLI12" s="450">
        <f t="shared" si="632"/>
        <v>0</v>
      </c>
      <c r="BLJ12" s="450">
        <f t="shared" si="632"/>
        <v>0</v>
      </c>
      <c r="BLK12" s="450">
        <f t="shared" si="632"/>
        <v>0</v>
      </c>
      <c r="BLL12" s="450">
        <f t="shared" si="632"/>
        <v>0</v>
      </c>
      <c r="BLM12" s="450">
        <f t="shared" si="632"/>
        <v>0</v>
      </c>
      <c r="BLN12" s="450">
        <f t="shared" si="632"/>
        <v>0</v>
      </c>
      <c r="BLO12" s="450">
        <f t="shared" si="632"/>
        <v>0</v>
      </c>
      <c r="BLP12" s="450">
        <f t="shared" si="632"/>
        <v>0</v>
      </c>
      <c r="BLQ12" s="451">
        <f t="shared" si="632"/>
        <v>0</v>
      </c>
      <c r="BLS12" s="457">
        <f t="shared" ref="BLS12:BMF12" si="633">SUM(BLS13:BLS16)</f>
        <v>0</v>
      </c>
      <c r="BLT12" s="450">
        <f t="shared" si="633"/>
        <v>0</v>
      </c>
      <c r="BLU12" s="450">
        <f t="shared" si="633"/>
        <v>0</v>
      </c>
      <c r="BLV12" s="450">
        <f t="shared" si="633"/>
        <v>0</v>
      </c>
      <c r="BLW12" s="450">
        <f t="shared" si="633"/>
        <v>0</v>
      </c>
      <c r="BLX12" s="450">
        <f t="shared" si="633"/>
        <v>0</v>
      </c>
      <c r="BLY12" s="450">
        <f t="shared" si="633"/>
        <v>0</v>
      </c>
      <c r="BLZ12" s="450">
        <f t="shared" si="633"/>
        <v>0</v>
      </c>
      <c r="BMA12" s="450">
        <f t="shared" si="633"/>
        <v>0</v>
      </c>
      <c r="BMB12" s="450">
        <f t="shared" si="633"/>
        <v>0</v>
      </c>
      <c r="BMC12" s="450">
        <f t="shared" si="633"/>
        <v>0</v>
      </c>
      <c r="BMD12" s="450">
        <f t="shared" si="633"/>
        <v>0</v>
      </c>
      <c r="BME12" s="450">
        <f t="shared" si="633"/>
        <v>0</v>
      </c>
      <c r="BMF12" s="451">
        <f t="shared" si="633"/>
        <v>0</v>
      </c>
      <c r="BMH12" s="457">
        <f t="shared" ref="BMH12:BMU12" si="634">SUM(BMH13:BMH16)</f>
        <v>0</v>
      </c>
      <c r="BMI12" s="450">
        <f t="shared" si="634"/>
        <v>0</v>
      </c>
      <c r="BMJ12" s="450">
        <f t="shared" si="634"/>
        <v>0</v>
      </c>
      <c r="BMK12" s="450">
        <f t="shared" si="634"/>
        <v>0</v>
      </c>
      <c r="BML12" s="450">
        <f t="shared" si="634"/>
        <v>0</v>
      </c>
      <c r="BMM12" s="450">
        <f t="shared" si="634"/>
        <v>0</v>
      </c>
      <c r="BMN12" s="450">
        <f t="shared" si="634"/>
        <v>0</v>
      </c>
      <c r="BMO12" s="450">
        <f t="shared" si="634"/>
        <v>0</v>
      </c>
      <c r="BMP12" s="450">
        <f t="shared" si="634"/>
        <v>0</v>
      </c>
      <c r="BMQ12" s="450">
        <f t="shared" si="634"/>
        <v>0</v>
      </c>
      <c r="BMR12" s="450">
        <f t="shared" si="634"/>
        <v>0</v>
      </c>
      <c r="BMS12" s="450">
        <f t="shared" si="634"/>
        <v>0</v>
      </c>
      <c r="BMT12" s="450">
        <f t="shared" si="634"/>
        <v>0</v>
      </c>
      <c r="BMU12" s="451">
        <f t="shared" si="634"/>
        <v>0</v>
      </c>
      <c r="BMW12" s="457">
        <f t="shared" ref="BMW12:BNJ12" si="635">SUM(BMW13:BMW16)</f>
        <v>0</v>
      </c>
      <c r="BMX12" s="450">
        <f t="shared" si="635"/>
        <v>0</v>
      </c>
      <c r="BMY12" s="450">
        <f t="shared" si="635"/>
        <v>0</v>
      </c>
      <c r="BMZ12" s="450">
        <f t="shared" si="635"/>
        <v>0</v>
      </c>
      <c r="BNA12" s="450">
        <f t="shared" si="635"/>
        <v>0</v>
      </c>
      <c r="BNB12" s="450">
        <f t="shared" si="635"/>
        <v>0</v>
      </c>
      <c r="BNC12" s="450">
        <f t="shared" si="635"/>
        <v>0</v>
      </c>
      <c r="BND12" s="450">
        <f t="shared" si="635"/>
        <v>0</v>
      </c>
      <c r="BNE12" s="450">
        <f t="shared" si="635"/>
        <v>0</v>
      </c>
      <c r="BNF12" s="450">
        <f t="shared" si="635"/>
        <v>0</v>
      </c>
      <c r="BNG12" s="450">
        <f t="shared" si="635"/>
        <v>0</v>
      </c>
      <c r="BNH12" s="450">
        <f t="shared" si="635"/>
        <v>0</v>
      </c>
      <c r="BNI12" s="450">
        <f t="shared" si="635"/>
        <v>0</v>
      </c>
      <c r="BNJ12" s="451">
        <f t="shared" si="635"/>
        <v>0</v>
      </c>
      <c r="BNL12" s="457">
        <f t="shared" ref="BNL12:BNY12" si="636">SUM(BNL13:BNL16)</f>
        <v>0</v>
      </c>
      <c r="BNM12" s="450">
        <f t="shared" si="636"/>
        <v>0</v>
      </c>
      <c r="BNN12" s="450">
        <f t="shared" si="636"/>
        <v>0</v>
      </c>
      <c r="BNO12" s="450">
        <f t="shared" si="636"/>
        <v>0</v>
      </c>
      <c r="BNP12" s="450">
        <f t="shared" si="636"/>
        <v>0</v>
      </c>
      <c r="BNQ12" s="450">
        <f t="shared" si="636"/>
        <v>0</v>
      </c>
      <c r="BNR12" s="450">
        <f t="shared" si="636"/>
        <v>0</v>
      </c>
      <c r="BNS12" s="450">
        <f t="shared" si="636"/>
        <v>0</v>
      </c>
      <c r="BNT12" s="450">
        <f t="shared" si="636"/>
        <v>0</v>
      </c>
      <c r="BNU12" s="450">
        <f t="shared" si="636"/>
        <v>0</v>
      </c>
      <c r="BNV12" s="450">
        <f t="shared" si="636"/>
        <v>0</v>
      </c>
      <c r="BNW12" s="450">
        <f t="shared" si="636"/>
        <v>0</v>
      </c>
      <c r="BNX12" s="450">
        <f t="shared" si="636"/>
        <v>0</v>
      </c>
      <c r="BNY12" s="451">
        <f t="shared" si="636"/>
        <v>0</v>
      </c>
      <c r="BOA12" s="457">
        <f t="shared" ref="BOA12:BON12" si="637">SUM(BOA13:BOA16)</f>
        <v>0</v>
      </c>
      <c r="BOB12" s="450">
        <f t="shared" si="637"/>
        <v>0</v>
      </c>
      <c r="BOC12" s="450">
        <f t="shared" si="637"/>
        <v>0</v>
      </c>
      <c r="BOD12" s="450">
        <f t="shared" si="637"/>
        <v>0</v>
      </c>
      <c r="BOE12" s="450">
        <f t="shared" si="637"/>
        <v>0</v>
      </c>
      <c r="BOF12" s="450">
        <f t="shared" si="637"/>
        <v>0</v>
      </c>
      <c r="BOG12" s="450">
        <f t="shared" si="637"/>
        <v>0</v>
      </c>
      <c r="BOH12" s="450">
        <f t="shared" si="637"/>
        <v>0</v>
      </c>
      <c r="BOI12" s="450">
        <f t="shared" si="637"/>
        <v>0</v>
      </c>
      <c r="BOJ12" s="450">
        <f t="shared" si="637"/>
        <v>0</v>
      </c>
      <c r="BOK12" s="450">
        <f t="shared" si="637"/>
        <v>0</v>
      </c>
      <c r="BOL12" s="450">
        <f t="shared" si="637"/>
        <v>0</v>
      </c>
      <c r="BOM12" s="450">
        <f t="shared" si="637"/>
        <v>0</v>
      </c>
      <c r="BON12" s="451">
        <f t="shared" si="637"/>
        <v>0</v>
      </c>
      <c r="BOP12" s="457">
        <f t="shared" ref="BOP12:BPC12" si="638">SUM(BOP13:BOP16)</f>
        <v>0</v>
      </c>
      <c r="BOQ12" s="450">
        <f t="shared" si="638"/>
        <v>0</v>
      </c>
      <c r="BOR12" s="450">
        <f t="shared" si="638"/>
        <v>0</v>
      </c>
      <c r="BOS12" s="450">
        <f t="shared" si="638"/>
        <v>0</v>
      </c>
      <c r="BOT12" s="450">
        <f t="shared" si="638"/>
        <v>0</v>
      </c>
      <c r="BOU12" s="450">
        <f t="shared" si="638"/>
        <v>0</v>
      </c>
      <c r="BOV12" s="450">
        <f t="shared" si="638"/>
        <v>0</v>
      </c>
      <c r="BOW12" s="450">
        <f t="shared" si="638"/>
        <v>0</v>
      </c>
      <c r="BOX12" s="450">
        <f t="shared" si="638"/>
        <v>0</v>
      </c>
      <c r="BOY12" s="450">
        <f t="shared" si="638"/>
        <v>0</v>
      </c>
      <c r="BOZ12" s="450">
        <f t="shared" si="638"/>
        <v>0</v>
      </c>
      <c r="BPA12" s="450">
        <f t="shared" si="638"/>
        <v>0</v>
      </c>
      <c r="BPB12" s="450">
        <f t="shared" si="638"/>
        <v>0</v>
      </c>
      <c r="BPC12" s="451">
        <f t="shared" si="638"/>
        <v>0</v>
      </c>
      <c r="BPE12" s="457">
        <f t="shared" ref="BPE12:BPR12" si="639">SUM(BPE13:BPE16)</f>
        <v>0</v>
      </c>
      <c r="BPF12" s="450">
        <f t="shared" si="639"/>
        <v>0</v>
      </c>
      <c r="BPG12" s="450">
        <f t="shared" si="639"/>
        <v>0</v>
      </c>
      <c r="BPH12" s="450">
        <f t="shared" si="639"/>
        <v>0</v>
      </c>
      <c r="BPI12" s="450">
        <f t="shared" si="639"/>
        <v>0</v>
      </c>
      <c r="BPJ12" s="450">
        <f t="shared" si="639"/>
        <v>0</v>
      </c>
      <c r="BPK12" s="450">
        <f t="shared" si="639"/>
        <v>0</v>
      </c>
      <c r="BPL12" s="450">
        <f t="shared" si="639"/>
        <v>0</v>
      </c>
      <c r="BPM12" s="450">
        <f t="shared" si="639"/>
        <v>0</v>
      </c>
      <c r="BPN12" s="450">
        <f t="shared" si="639"/>
        <v>0</v>
      </c>
      <c r="BPO12" s="450">
        <f t="shared" si="639"/>
        <v>0</v>
      </c>
      <c r="BPP12" s="450">
        <f t="shared" si="639"/>
        <v>0</v>
      </c>
      <c r="BPQ12" s="450">
        <f t="shared" si="639"/>
        <v>0</v>
      </c>
      <c r="BPR12" s="451">
        <f t="shared" si="639"/>
        <v>0</v>
      </c>
      <c r="BPT12" s="457">
        <f t="shared" ref="BPT12:BQG12" si="640">SUM(BPT13:BPT16)</f>
        <v>0</v>
      </c>
      <c r="BPU12" s="450">
        <f t="shared" si="640"/>
        <v>0</v>
      </c>
      <c r="BPV12" s="450">
        <f t="shared" si="640"/>
        <v>0</v>
      </c>
      <c r="BPW12" s="450">
        <f t="shared" si="640"/>
        <v>0</v>
      </c>
      <c r="BPX12" s="450">
        <f t="shared" si="640"/>
        <v>0</v>
      </c>
      <c r="BPY12" s="450">
        <f t="shared" si="640"/>
        <v>0</v>
      </c>
      <c r="BPZ12" s="450">
        <f t="shared" si="640"/>
        <v>0</v>
      </c>
      <c r="BQA12" s="450">
        <f t="shared" si="640"/>
        <v>0</v>
      </c>
      <c r="BQB12" s="450">
        <f t="shared" si="640"/>
        <v>0</v>
      </c>
      <c r="BQC12" s="450">
        <f t="shared" si="640"/>
        <v>0</v>
      </c>
      <c r="BQD12" s="450">
        <f t="shared" si="640"/>
        <v>0</v>
      </c>
      <c r="BQE12" s="450">
        <f t="shared" si="640"/>
        <v>0</v>
      </c>
      <c r="BQF12" s="450">
        <f t="shared" si="640"/>
        <v>0</v>
      </c>
      <c r="BQG12" s="451">
        <f t="shared" si="640"/>
        <v>0</v>
      </c>
      <c r="BQI12" s="457">
        <f t="shared" ref="BQI12:BQV12" si="641">SUM(BQI13:BQI16)</f>
        <v>0</v>
      </c>
      <c r="BQJ12" s="450">
        <f t="shared" si="641"/>
        <v>0</v>
      </c>
      <c r="BQK12" s="450">
        <f t="shared" si="641"/>
        <v>0</v>
      </c>
      <c r="BQL12" s="450">
        <f t="shared" si="641"/>
        <v>0</v>
      </c>
      <c r="BQM12" s="450">
        <f t="shared" si="641"/>
        <v>0</v>
      </c>
      <c r="BQN12" s="450">
        <f t="shared" si="641"/>
        <v>0</v>
      </c>
      <c r="BQO12" s="450">
        <f t="shared" si="641"/>
        <v>0</v>
      </c>
      <c r="BQP12" s="450">
        <f t="shared" si="641"/>
        <v>0</v>
      </c>
      <c r="BQQ12" s="450">
        <f t="shared" si="641"/>
        <v>0</v>
      </c>
      <c r="BQR12" s="450">
        <f t="shared" si="641"/>
        <v>0</v>
      </c>
      <c r="BQS12" s="450">
        <f t="shared" si="641"/>
        <v>0</v>
      </c>
      <c r="BQT12" s="450">
        <f t="shared" si="641"/>
        <v>0</v>
      </c>
      <c r="BQU12" s="450">
        <f t="shared" si="641"/>
        <v>0</v>
      </c>
      <c r="BQV12" s="451">
        <f t="shared" si="641"/>
        <v>0</v>
      </c>
      <c r="BQX12" s="457">
        <f t="shared" ref="BQX12:BRK12" si="642">SUM(BQX13:BQX16)</f>
        <v>0</v>
      </c>
      <c r="BQY12" s="450">
        <f t="shared" si="642"/>
        <v>0</v>
      </c>
      <c r="BQZ12" s="450">
        <f t="shared" si="642"/>
        <v>0</v>
      </c>
      <c r="BRA12" s="450">
        <f t="shared" si="642"/>
        <v>0</v>
      </c>
      <c r="BRB12" s="450">
        <f t="shared" si="642"/>
        <v>0</v>
      </c>
      <c r="BRC12" s="450">
        <f t="shared" si="642"/>
        <v>0</v>
      </c>
      <c r="BRD12" s="450">
        <f t="shared" si="642"/>
        <v>0</v>
      </c>
      <c r="BRE12" s="450">
        <f t="shared" si="642"/>
        <v>0</v>
      </c>
      <c r="BRF12" s="450">
        <f t="shared" si="642"/>
        <v>0</v>
      </c>
      <c r="BRG12" s="450">
        <f t="shared" si="642"/>
        <v>0</v>
      </c>
      <c r="BRH12" s="450">
        <f t="shared" si="642"/>
        <v>0</v>
      </c>
      <c r="BRI12" s="450">
        <f t="shared" si="642"/>
        <v>0</v>
      </c>
      <c r="BRJ12" s="450">
        <f t="shared" si="642"/>
        <v>0</v>
      </c>
      <c r="BRK12" s="451">
        <f t="shared" si="642"/>
        <v>0</v>
      </c>
      <c r="BRM12" s="457">
        <f t="shared" ref="BRM12:BRZ12" si="643">SUM(BRM13:BRM16)</f>
        <v>0</v>
      </c>
      <c r="BRN12" s="450">
        <f t="shared" si="643"/>
        <v>0</v>
      </c>
      <c r="BRO12" s="450">
        <f t="shared" si="643"/>
        <v>0</v>
      </c>
      <c r="BRP12" s="450">
        <f t="shared" si="643"/>
        <v>0</v>
      </c>
      <c r="BRQ12" s="450">
        <f t="shared" si="643"/>
        <v>0</v>
      </c>
      <c r="BRR12" s="450">
        <f t="shared" si="643"/>
        <v>0</v>
      </c>
      <c r="BRS12" s="450">
        <f t="shared" si="643"/>
        <v>0</v>
      </c>
      <c r="BRT12" s="450">
        <f t="shared" si="643"/>
        <v>0</v>
      </c>
      <c r="BRU12" s="450">
        <f t="shared" si="643"/>
        <v>0</v>
      </c>
      <c r="BRV12" s="450">
        <f t="shared" si="643"/>
        <v>0</v>
      </c>
      <c r="BRW12" s="450">
        <f t="shared" si="643"/>
        <v>0</v>
      </c>
      <c r="BRX12" s="450">
        <f t="shared" si="643"/>
        <v>0</v>
      </c>
      <c r="BRY12" s="450">
        <f t="shared" si="643"/>
        <v>0</v>
      </c>
      <c r="BRZ12" s="451">
        <f t="shared" si="643"/>
        <v>0</v>
      </c>
      <c r="BSB12" s="457">
        <f t="shared" ref="BSB12:BSO12" si="644">SUM(BSB13:BSB16)</f>
        <v>0</v>
      </c>
      <c r="BSC12" s="450">
        <f t="shared" si="644"/>
        <v>0</v>
      </c>
      <c r="BSD12" s="450">
        <f t="shared" si="644"/>
        <v>0</v>
      </c>
      <c r="BSE12" s="450">
        <f t="shared" si="644"/>
        <v>0</v>
      </c>
      <c r="BSF12" s="450">
        <f t="shared" si="644"/>
        <v>0</v>
      </c>
      <c r="BSG12" s="450">
        <f t="shared" si="644"/>
        <v>0</v>
      </c>
      <c r="BSH12" s="450">
        <f t="shared" si="644"/>
        <v>0</v>
      </c>
      <c r="BSI12" s="450">
        <f t="shared" si="644"/>
        <v>0</v>
      </c>
      <c r="BSJ12" s="450">
        <f t="shared" si="644"/>
        <v>0</v>
      </c>
      <c r="BSK12" s="450">
        <f t="shared" si="644"/>
        <v>0</v>
      </c>
      <c r="BSL12" s="450">
        <f t="shared" si="644"/>
        <v>0</v>
      </c>
      <c r="BSM12" s="450">
        <f t="shared" si="644"/>
        <v>0</v>
      </c>
      <c r="BSN12" s="450">
        <f t="shared" si="644"/>
        <v>0</v>
      </c>
      <c r="BSO12" s="451">
        <f t="shared" si="644"/>
        <v>0</v>
      </c>
      <c r="BSQ12" s="457">
        <f t="shared" ref="BSQ12:BTD12" si="645">SUM(BSQ13:BSQ16)</f>
        <v>0</v>
      </c>
      <c r="BSR12" s="450">
        <f t="shared" si="645"/>
        <v>0</v>
      </c>
      <c r="BSS12" s="450">
        <f t="shared" si="645"/>
        <v>0</v>
      </c>
      <c r="BST12" s="450">
        <f t="shared" si="645"/>
        <v>0</v>
      </c>
      <c r="BSU12" s="450">
        <f t="shared" si="645"/>
        <v>0</v>
      </c>
      <c r="BSV12" s="450">
        <f t="shared" si="645"/>
        <v>0</v>
      </c>
      <c r="BSW12" s="450">
        <f t="shared" si="645"/>
        <v>0</v>
      </c>
      <c r="BSX12" s="450">
        <f t="shared" si="645"/>
        <v>0</v>
      </c>
      <c r="BSY12" s="450">
        <f t="shared" si="645"/>
        <v>0</v>
      </c>
      <c r="BSZ12" s="450">
        <f t="shared" si="645"/>
        <v>0</v>
      </c>
      <c r="BTA12" s="450">
        <f t="shared" si="645"/>
        <v>0</v>
      </c>
      <c r="BTB12" s="450">
        <f t="shared" si="645"/>
        <v>0</v>
      </c>
      <c r="BTC12" s="450">
        <f t="shared" si="645"/>
        <v>0</v>
      </c>
      <c r="BTD12" s="451">
        <f t="shared" si="645"/>
        <v>0</v>
      </c>
      <c r="BTF12" s="457">
        <f t="shared" ref="BTF12:BTS12" si="646">SUM(BTF13:BTF16)</f>
        <v>0</v>
      </c>
      <c r="BTG12" s="450">
        <f t="shared" si="646"/>
        <v>0</v>
      </c>
      <c r="BTH12" s="450">
        <f t="shared" si="646"/>
        <v>0</v>
      </c>
      <c r="BTI12" s="450">
        <f t="shared" si="646"/>
        <v>0</v>
      </c>
      <c r="BTJ12" s="450">
        <f t="shared" si="646"/>
        <v>0</v>
      </c>
      <c r="BTK12" s="450">
        <f t="shared" si="646"/>
        <v>0</v>
      </c>
      <c r="BTL12" s="450">
        <f t="shared" si="646"/>
        <v>0</v>
      </c>
      <c r="BTM12" s="450">
        <f t="shared" si="646"/>
        <v>0</v>
      </c>
      <c r="BTN12" s="450">
        <f t="shared" si="646"/>
        <v>0</v>
      </c>
      <c r="BTO12" s="450">
        <f t="shared" si="646"/>
        <v>0</v>
      </c>
      <c r="BTP12" s="450">
        <f t="shared" si="646"/>
        <v>0</v>
      </c>
      <c r="BTQ12" s="450">
        <f t="shared" si="646"/>
        <v>0</v>
      </c>
      <c r="BTR12" s="450">
        <f t="shared" si="646"/>
        <v>0</v>
      </c>
      <c r="BTS12" s="451">
        <f t="shared" si="646"/>
        <v>0</v>
      </c>
      <c r="BTU12" s="457">
        <f t="shared" ref="BTU12:BUH12" si="647">SUM(BTU13:BTU16)</f>
        <v>0</v>
      </c>
      <c r="BTV12" s="450">
        <f t="shared" si="647"/>
        <v>0</v>
      </c>
      <c r="BTW12" s="450">
        <f t="shared" si="647"/>
        <v>0</v>
      </c>
      <c r="BTX12" s="450">
        <f t="shared" si="647"/>
        <v>0</v>
      </c>
      <c r="BTY12" s="450">
        <f t="shared" si="647"/>
        <v>0</v>
      </c>
      <c r="BTZ12" s="450">
        <f t="shared" si="647"/>
        <v>0</v>
      </c>
      <c r="BUA12" s="450">
        <f t="shared" si="647"/>
        <v>0</v>
      </c>
      <c r="BUB12" s="450">
        <f t="shared" si="647"/>
        <v>0</v>
      </c>
      <c r="BUC12" s="450">
        <f t="shared" si="647"/>
        <v>0</v>
      </c>
      <c r="BUD12" s="450">
        <f t="shared" si="647"/>
        <v>0</v>
      </c>
      <c r="BUE12" s="450">
        <f t="shared" si="647"/>
        <v>0</v>
      </c>
      <c r="BUF12" s="450">
        <f t="shared" si="647"/>
        <v>0</v>
      </c>
      <c r="BUG12" s="450">
        <f t="shared" si="647"/>
        <v>0</v>
      </c>
      <c r="BUH12" s="451">
        <f t="shared" si="647"/>
        <v>0</v>
      </c>
      <c r="BUJ12" s="457">
        <f t="shared" ref="BUJ12:BUW12" si="648">SUM(BUJ13:BUJ16)</f>
        <v>0</v>
      </c>
      <c r="BUK12" s="450">
        <f t="shared" si="648"/>
        <v>0</v>
      </c>
      <c r="BUL12" s="450">
        <f t="shared" si="648"/>
        <v>0</v>
      </c>
      <c r="BUM12" s="450">
        <f t="shared" si="648"/>
        <v>0</v>
      </c>
      <c r="BUN12" s="450">
        <f t="shared" si="648"/>
        <v>0</v>
      </c>
      <c r="BUO12" s="450">
        <f t="shared" si="648"/>
        <v>0</v>
      </c>
      <c r="BUP12" s="450">
        <f t="shared" si="648"/>
        <v>0</v>
      </c>
      <c r="BUQ12" s="450">
        <f t="shared" si="648"/>
        <v>0</v>
      </c>
      <c r="BUR12" s="450">
        <f t="shared" si="648"/>
        <v>0</v>
      </c>
      <c r="BUS12" s="450">
        <f t="shared" si="648"/>
        <v>0</v>
      </c>
      <c r="BUT12" s="450">
        <f t="shared" si="648"/>
        <v>0</v>
      </c>
      <c r="BUU12" s="450">
        <f t="shared" si="648"/>
        <v>0</v>
      </c>
      <c r="BUV12" s="450">
        <f t="shared" si="648"/>
        <v>0</v>
      </c>
      <c r="BUW12" s="451">
        <f t="shared" si="648"/>
        <v>0</v>
      </c>
      <c r="BUY12" s="457">
        <f t="shared" ref="BUY12:BVL12" si="649">SUM(BUY13:BUY16)</f>
        <v>0</v>
      </c>
      <c r="BUZ12" s="450">
        <f t="shared" si="649"/>
        <v>0</v>
      </c>
      <c r="BVA12" s="450">
        <f t="shared" si="649"/>
        <v>0</v>
      </c>
      <c r="BVB12" s="450">
        <f t="shared" si="649"/>
        <v>0</v>
      </c>
      <c r="BVC12" s="450">
        <f t="shared" si="649"/>
        <v>0</v>
      </c>
      <c r="BVD12" s="450">
        <f t="shared" si="649"/>
        <v>0</v>
      </c>
      <c r="BVE12" s="450">
        <f t="shared" si="649"/>
        <v>0</v>
      </c>
      <c r="BVF12" s="450">
        <f t="shared" si="649"/>
        <v>0</v>
      </c>
      <c r="BVG12" s="450">
        <f t="shared" si="649"/>
        <v>0</v>
      </c>
      <c r="BVH12" s="450">
        <f t="shared" si="649"/>
        <v>0</v>
      </c>
      <c r="BVI12" s="450">
        <f t="shared" si="649"/>
        <v>0</v>
      </c>
      <c r="BVJ12" s="450">
        <f t="shared" si="649"/>
        <v>0</v>
      </c>
      <c r="BVK12" s="450">
        <f t="shared" si="649"/>
        <v>0</v>
      </c>
      <c r="BVL12" s="451">
        <f t="shared" si="649"/>
        <v>0</v>
      </c>
      <c r="BVN12" s="457">
        <f t="shared" ref="BVN12:BWA12" si="650">SUM(BVN13:BVN16)</f>
        <v>0</v>
      </c>
      <c r="BVO12" s="450">
        <f t="shared" si="650"/>
        <v>0</v>
      </c>
      <c r="BVP12" s="450">
        <f t="shared" si="650"/>
        <v>0</v>
      </c>
      <c r="BVQ12" s="450">
        <f t="shared" si="650"/>
        <v>0</v>
      </c>
      <c r="BVR12" s="450">
        <f t="shared" si="650"/>
        <v>0</v>
      </c>
      <c r="BVS12" s="450">
        <f t="shared" si="650"/>
        <v>0</v>
      </c>
      <c r="BVT12" s="450">
        <f t="shared" si="650"/>
        <v>0</v>
      </c>
      <c r="BVU12" s="450">
        <f t="shared" si="650"/>
        <v>0</v>
      </c>
      <c r="BVV12" s="450">
        <f t="shared" si="650"/>
        <v>0</v>
      </c>
      <c r="BVW12" s="450">
        <f t="shared" si="650"/>
        <v>0</v>
      </c>
      <c r="BVX12" s="450">
        <f t="shared" si="650"/>
        <v>0</v>
      </c>
      <c r="BVY12" s="450">
        <f t="shared" si="650"/>
        <v>0</v>
      </c>
      <c r="BVZ12" s="450">
        <f t="shared" si="650"/>
        <v>0</v>
      </c>
      <c r="BWA12" s="451">
        <f t="shared" si="650"/>
        <v>0</v>
      </c>
    </row>
    <row r="13" spans="1:1951" ht="30" customHeight="1" x14ac:dyDescent="0.2">
      <c r="B13" s="452" t="s">
        <v>320</v>
      </c>
      <c r="C13" s="447"/>
      <c r="D13" s="447"/>
      <c r="E13" s="447"/>
      <c r="F13" s="447"/>
      <c r="G13" s="450">
        <f t="shared" ref="G13:G16" si="651">C13+D13-E13+F13</f>
        <v>0</v>
      </c>
      <c r="H13" s="447"/>
      <c r="I13" s="447"/>
      <c r="J13" s="447"/>
      <c r="K13" s="447"/>
      <c r="L13" s="447"/>
      <c r="M13" s="449"/>
      <c r="N13" s="450">
        <f t="shared" ref="N13:N16" si="652">H13+I13-J13+K13-L13+M13</f>
        <v>0</v>
      </c>
      <c r="O13" s="463"/>
      <c r="P13" s="448"/>
      <c r="R13" s="458"/>
      <c r="S13" s="447"/>
      <c r="T13" s="447"/>
      <c r="U13" s="447"/>
      <c r="V13" s="450">
        <f t="shared" ref="V13:V16" si="653">R13+S13-T13+U13</f>
        <v>0</v>
      </c>
      <c r="W13" s="447"/>
      <c r="X13" s="447"/>
      <c r="Y13" s="447"/>
      <c r="Z13" s="447"/>
      <c r="AA13" s="447"/>
      <c r="AB13" s="449"/>
      <c r="AC13" s="450">
        <f t="shared" ref="AC13:AC16" si="654">W13+X13-Y13+Z13-AA13+AB13</f>
        <v>0</v>
      </c>
      <c r="AD13" s="463"/>
      <c r="AE13" s="448"/>
      <c r="AG13" s="458"/>
      <c r="AH13" s="447"/>
      <c r="AI13" s="447"/>
      <c r="AJ13" s="447"/>
      <c r="AK13" s="450">
        <f t="shared" ref="AK13:AK16" si="655">AG13+AH13-AI13+AJ13</f>
        <v>0</v>
      </c>
      <c r="AL13" s="447"/>
      <c r="AM13" s="447"/>
      <c r="AN13" s="447"/>
      <c r="AO13" s="447"/>
      <c r="AP13" s="447"/>
      <c r="AQ13" s="449"/>
      <c r="AR13" s="450">
        <f t="shared" ref="AR13:AR16" si="656">AL13+AM13-AN13+AO13-AP13+AQ13</f>
        <v>0</v>
      </c>
      <c r="AS13" s="463"/>
      <c r="AT13" s="448"/>
      <c r="AV13" s="458"/>
      <c r="AW13" s="447"/>
      <c r="AX13" s="447"/>
      <c r="AY13" s="447"/>
      <c r="AZ13" s="450">
        <f t="shared" ref="AZ13:AZ16" si="657">AV13+AW13-AX13+AY13</f>
        <v>0</v>
      </c>
      <c r="BA13" s="447"/>
      <c r="BB13" s="447"/>
      <c r="BC13" s="447"/>
      <c r="BD13" s="447"/>
      <c r="BE13" s="447"/>
      <c r="BF13" s="449"/>
      <c r="BG13" s="450">
        <f t="shared" ref="BG13:BG16" si="658">BA13+BB13-BC13+BD13-BE13+BF13</f>
        <v>0</v>
      </c>
      <c r="BH13" s="463"/>
      <c r="BI13" s="448"/>
      <c r="BK13" s="458"/>
      <c r="BL13" s="447"/>
      <c r="BM13" s="447"/>
      <c r="BN13" s="447"/>
      <c r="BO13" s="450">
        <f t="shared" ref="BO13:BO16" si="659">BK13+BL13-BM13+BN13</f>
        <v>0</v>
      </c>
      <c r="BP13" s="447"/>
      <c r="BQ13" s="447"/>
      <c r="BR13" s="447"/>
      <c r="BS13" s="447"/>
      <c r="BT13" s="447"/>
      <c r="BU13" s="449"/>
      <c r="BV13" s="450">
        <f t="shared" ref="BV13:BV16" si="660">BP13+BQ13-BR13+BS13-BT13+BU13</f>
        <v>0</v>
      </c>
      <c r="BW13" s="463"/>
      <c r="BX13" s="448"/>
      <c r="BZ13" s="458"/>
      <c r="CA13" s="447"/>
      <c r="CB13" s="447"/>
      <c r="CC13" s="447"/>
      <c r="CD13" s="450">
        <f t="shared" ref="CD13:CD16" si="661">BZ13+CA13-CB13+CC13</f>
        <v>0</v>
      </c>
      <c r="CE13" s="447"/>
      <c r="CF13" s="447"/>
      <c r="CG13" s="447"/>
      <c r="CH13" s="447"/>
      <c r="CI13" s="447"/>
      <c r="CJ13" s="449"/>
      <c r="CK13" s="450">
        <f t="shared" ref="CK13:CK16" si="662">CE13+CF13-CG13+CH13-CI13+CJ13</f>
        <v>0</v>
      </c>
      <c r="CL13" s="463"/>
      <c r="CM13" s="448"/>
      <c r="CO13" s="458"/>
      <c r="CP13" s="447"/>
      <c r="CQ13" s="447"/>
      <c r="CR13" s="447"/>
      <c r="CS13" s="450">
        <f t="shared" ref="CS13:CS16" si="663">CO13+CP13-CQ13+CR13</f>
        <v>0</v>
      </c>
      <c r="CT13" s="447"/>
      <c r="CU13" s="447"/>
      <c r="CV13" s="447"/>
      <c r="CW13" s="447"/>
      <c r="CX13" s="447"/>
      <c r="CY13" s="449"/>
      <c r="CZ13" s="450">
        <f t="shared" ref="CZ13:CZ16" si="664">CT13+CU13-CV13+CW13-CX13+CY13</f>
        <v>0</v>
      </c>
      <c r="DA13" s="463"/>
      <c r="DB13" s="448"/>
      <c r="DD13" s="458"/>
      <c r="DE13" s="447"/>
      <c r="DF13" s="447"/>
      <c r="DG13" s="447"/>
      <c r="DH13" s="450">
        <f t="shared" ref="DH13:DH16" si="665">DD13+DE13-DF13+DG13</f>
        <v>0</v>
      </c>
      <c r="DI13" s="447"/>
      <c r="DJ13" s="447"/>
      <c r="DK13" s="447"/>
      <c r="DL13" s="447"/>
      <c r="DM13" s="447"/>
      <c r="DN13" s="449"/>
      <c r="DO13" s="450">
        <f t="shared" ref="DO13:DO16" si="666">DI13+DJ13-DK13+DL13-DM13+DN13</f>
        <v>0</v>
      </c>
      <c r="DP13" s="463"/>
      <c r="DQ13" s="448"/>
      <c r="DS13" s="458"/>
      <c r="DT13" s="447"/>
      <c r="DU13" s="447"/>
      <c r="DV13" s="447"/>
      <c r="DW13" s="450">
        <f t="shared" ref="DW13:DW16" si="667">DS13+DT13-DU13+DV13</f>
        <v>0</v>
      </c>
      <c r="DX13" s="447"/>
      <c r="DY13" s="447"/>
      <c r="DZ13" s="447"/>
      <c r="EA13" s="447"/>
      <c r="EB13" s="447"/>
      <c r="EC13" s="449"/>
      <c r="ED13" s="450">
        <f t="shared" ref="ED13:ED16" si="668">DX13+DY13-DZ13+EA13-EB13+EC13</f>
        <v>0</v>
      </c>
      <c r="EE13" s="463"/>
      <c r="EF13" s="448"/>
      <c r="EH13" s="458"/>
      <c r="EI13" s="447"/>
      <c r="EJ13" s="447"/>
      <c r="EK13" s="447"/>
      <c r="EL13" s="450">
        <f t="shared" ref="EL13:EL16" si="669">EH13+EI13-EJ13+EK13</f>
        <v>0</v>
      </c>
      <c r="EM13" s="447"/>
      <c r="EN13" s="447"/>
      <c r="EO13" s="447"/>
      <c r="EP13" s="447"/>
      <c r="EQ13" s="447"/>
      <c r="ER13" s="449"/>
      <c r="ES13" s="450">
        <f t="shared" ref="ES13:ES16" si="670">EM13+EN13-EO13+EP13-EQ13+ER13</f>
        <v>0</v>
      </c>
      <c r="ET13" s="463"/>
      <c r="EU13" s="448"/>
      <c r="EW13" s="458"/>
      <c r="EX13" s="447"/>
      <c r="EY13" s="447"/>
      <c r="EZ13" s="447"/>
      <c r="FA13" s="450">
        <f t="shared" ref="FA13:FA16" si="671">EW13+EX13-EY13+EZ13</f>
        <v>0</v>
      </c>
      <c r="FB13" s="447"/>
      <c r="FC13" s="447"/>
      <c r="FD13" s="447"/>
      <c r="FE13" s="447"/>
      <c r="FF13" s="447"/>
      <c r="FG13" s="449"/>
      <c r="FH13" s="450">
        <f t="shared" ref="FH13:FH16" si="672">FB13+FC13-FD13+FE13-FF13+FG13</f>
        <v>0</v>
      </c>
      <c r="FI13" s="463"/>
      <c r="FJ13" s="448"/>
      <c r="FL13" s="458"/>
      <c r="FM13" s="447"/>
      <c r="FN13" s="447"/>
      <c r="FO13" s="447"/>
      <c r="FP13" s="450">
        <f t="shared" ref="FP13:FP16" si="673">FL13+FM13-FN13+FO13</f>
        <v>0</v>
      </c>
      <c r="FQ13" s="447"/>
      <c r="FR13" s="447"/>
      <c r="FS13" s="447"/>
      <c r="FT13" s="447"/>
      <c r="FU13" s="447"/>
      <c r="FV13" s="449"/>
      <c r="FW13" s="450">
        <f t="shared" ref="FW13:FW16" si="674">FQ13+FR13-FS13+FT13-FU13+FV13</f>
        <v>0</v>
      </c>
      <c r="FX13" s="463"/>
      <c r="FY13" s="448"/>
      <c r="GA13" s="458"/>
      <c r="GB13" s="447"/>
      <c r="GC13" s="447"/>
      <c r="GD13" s="447"/>
      <c r="GE13" s="450">
        <f t="shared" ref="GE13:GE16" si="675">GA13+GB13-GC13+GD13</f>
        <v>0</v>
      </c>
      <c r="GF13" s="447"/>
      <c r="GG13" s="447"/>
      <c r="GH13" s="447"/>
      <c r="GI13" s="447"/>
      <c r="GJ13" s="447"/>
      <c r="GK13" s="449"/>
      <c r="GL13" s="450">
        <f t="shared" ref="GL13:GL16" si="676">GF13+GG13-GH13+GI13-GJ13+GK13</f>
        <v>0</v>
      </c>
      <c r="GM13" s="463"/>
      <c r="GN13" s="448"/>
      <c r="GP13" s="458"/>
      <c r="GQ13" s="447"/>
      <c r="GR13" s="447"/>
      <c r="GS13" s="447"/>
      <c r="GT13" s="450">
        <f t="shared" ref="GT13:GT16" si="677">GP13+GQ13-GR13+GS13</f>
        <v>0</v>
      </c>
      <c r="GU13" s="447"/>
      <c r="GV13" s="447"/>
      <c r="GW13" s="447"/>
      <c r="GX13" s="447"/>
      <c r="GY13" s="447"/>
      <c r="GZ13" s="449"/>
      <c r="HA13" s="450">
        <f t="shared" ref="HA13:HA16" si="678">GU13+GV13-GW13+GX13-GY13+GZ13</f>
        <v>0</v>
      </c>
      <c r="HB13" s="463"/>
      <c r="HC13" s="448"/>
      <c r="HE13" s="458"/>
      <c r="HF13" s="447"/>
      <c r="HG13" s="447"/>
      <c r="HH13" s="447"/>
      <c r="HI13" s="450">
        <f t="shared" ref="HI13:HI16" si="679">HE13+HF13-HG13+HH13</f>
        <v>0</v>
      </c>
      <c r="HJ13" s="447"/>
      <c r="HK13" s="447"/>
      <c r="HL13" s="447"/>
      <c r="HM13" s="447"/>
      <c r="HN13" s="447"/>
      <c r="HO13" s="449"/>
      <c r="HP13" s="450">
        <f t="shared" ref="HP13:HP16" si="680">HJ13+HK13-HL13+HM13-HN13+HO13</f>
        <v>0</v>
      </c>
      <c r="HQ13" s="463"/>
      <c r="HR13" s="448"/>
      <c r="HT13" s="458"/>
      <c r="HU13" s="447"/>
      <c r="HV13" s="447"/>
      <c r="HW13" s="447"/>
      <c r="HX13" s="450">
        <f t="shared" ref="HX13:HX16" si="681">HT13+HU13-HV13+HW13</f>
        <v>0</v>
      </c>
      <c r="HY13" s="447"/>
      <c r="HZ13" s="447"/>
      <c r="IA13" s="447"/>
      <c r="IB13" s="447"/>
      <c r="IC13" s="447"/>
      <c r="ID13" s="449"/>
      <c r="IE13" s="450">
        <f t="shared" ref="IE13:IE16" si="682">HY13+HZ13-IA13+IB13-IC13+ID13</f>
        <v>0</v>
      </c>
      <c r="IF13" s="463"/>
      <c r="IG13" s="448"/>
      <c r="II13" s="458"/>
      <c r="IJ13" s="447"/>
      <c r="IK13" s="447"/>
      <c r="IL13" s="447"/>
      <c r="IM13" s="450">
        <f t="shared" ref="IM13:IM16" si="683">II13+IJ13-IK13+IL13</f>
        <v>0</v>
      </c>
      <c r="IN13" s="447"/>
      <c r="IO13" s="447"/>
      <c r="IP13" s="447"/>
      <c r="IQ13" s="447"/>
      <c r="IR13" s="447"/>
      <c r="IS13" s="449"/>
      <c r="IT13" s="450">
        <f t="shared" ref="IT13:IT16" si="684">IN13+IO13-IP13+IQ13-IR13+IS13</f>
        <v>0</v>
      </c>
      <c r="IU13" s="463"/>
      <c r="IV13" s="448"/>
      <c r="IX13" s="458"/>
      <c r="IY13" s="447"/>
      <c r="IZ13" s="447"/>
      <c r="JA13" s="447"/>
      <c r="JB13" s="450">
        <f t="shared" ref="JB13:JB16" si="685">IX13+IY13-IZ13+JA13</f>
        <v>0</v>
      </c>
      <c r="JC13" s="447"/>
      <c r="JD13" s="447"/>
      <c r="JE13" s="447"/>
      <c r="JF13" s="447"/>
      <c r="JG13" s="447"/>
      <c r="JH13" s="449"/>
      <c r="JI13" s="450">
        <f t="shared" ref="JI13:JI16" si="686">JC13+JD13-JE13+JF13-JG13+JH13</f>
        <v>0</v>
      </c>
      <c r="JJ13" s="463"/>
      <c r="JK13" s="448"/>
      <c r="JM13" s="458"/>
      <c r="JN13" s="447"/>
      <c r="JO13" s="447"/>
      <c r="JP13" s="447"/>
      <c r="JQ13" s="450">
        <f t="shared" ref="JQ13:JQ16" si="687">JM13+JN13-JO13+JP13</f>
        <v>0</v>
      </c>
      <c r="JR13" s="447"/>
      <c r="JS13" s="447"/>
      <c r="JT13" s="447"/>
      <c r="JU13" s="447"/>
      <c r="JV13" s="447"/>
      <c r="JW13" s="449"/>
      <c r="JX13" s="450">
        <f t="shared" ref="JX13:JX16" si="688">JR13+JS13-JT13+JU13-JV13+JW13</f>
        <v>0</v>
      </c>
      <c r="JY13" s="463"/>
      <c r="JZ13" s="448"/>
      <c r="KB13" s="458"/>
      <c r="KC13" s="447"/>
      <c r="KD13" s="447"/>
      <c r="KE13" s="447"/>
      <c r="KF13" s="450">
        <f t="shared" ref="KF13:KF16" si="689">KB13+KC13-KD13+KE13</f>
        <v>0</v>
      </c>
      <c r="KG13" s="447"/>
      <c r="KH13" s="447"/>
      <c r="KI13" s="447"/>
      <c r="KJ13" s="447"/>
      <c r="KK13" s="447"/>
      <c r="KL13" s="449"/>
      <c r="KM13" s="450">
        <f t="shared" ref="KM13:KM16" si="690">KG13+KH13-KI13+KJ13-KK13+KL13</f>
        <v>0</v>
      </c>
      <c r="KN13" s="463"/>
      <c r="KO13" s="448"/>
      <c r="KQ13" s="458"/>
      <c r="KR13" s="447"/>
      <c r="KS13" s="447"/>
      <c r="KT13" s="447"/>
      <c r="KU13" s="450">
        <f t="shared" ref="KU13:KU16" si="691">KQ13+KR13-KS13+KT13</f>
        <v>0</v>
      </c>
      <c r="KV13" s="447"/>
      <c r="KW13" s="447"/>
      <c r="KX13" s="447"/>
      <c r="KY13" s="447"/>
      <c r="KZ13" s="447"/>
      <c r="LA13" s="449"/>
      <c r="LB13" s="450">
        <f t="shared" ref="LB13:LB16" si="692">KV13+KW13-KX13+KY13-KZ13+LA13</f>
        <v>0</v>
      </c>
      <c r="LC13" s="463"/>
      <c r="LD13" s="448"/>
      <c r="LF13" s="458"/>
      <c r="LG13" s="447"/>
      <c r="LH13" s="447"/>
      <c r="LI13" s="447"/>
      <c r="LJ13" s="450">
        <f t="shared" ref="LJ13:LJ16" si="693">LF13+LG13-LH13+LI13</f>
        <v>0</v>
      </c>
      <c r="LK13" s="447"/>
      <c r="LL13" s="447"/>
      <c r="LM13" s="447"/>
      <c r="LN13" s="447"/>
      <c r="LO13" s="447"/>
      <c r="LP13" s="449"/>
      <c r="LQ13" s="450">
        <f t="shared" ref="LQ13:LQ16" si="694">LK13+LL13-LM13+LN13-LO13+LP13</f>
        <v>0</v>
      </c>
      <c r="LR13" s="463"/>
      <c r="LS13" s="448"/>
      <c r="LU13" s="458"/>
      <c r="LV13" s="447"/>
      <c r="LW13" s="447"/>
      <c r="LX13" s="447"/>
      <c r="LY13" s="450">
        <f t="shared" ref="LY13:LY16" si="695">LU13+LV13-LW13+LX13</f>
        <v>0</v>
      </c>
      <c r="LZ13" s="447"/>
      <c r="MA13" s="447"/>
      <c r="MB13" s="447"/>
      <c r="MC13" s="447"/>
      <c r="MD13" s="447"/>
      <c r="ME13" s="449"/>
      <c r="MF13" s="450">
        <f t="shared" ref="MF13:MF16" si="696">LZ13+MA13-MB13+MC13-MD13+ME13</f>
        <v>0</v>
      </c>
      <c r="MG13" s="463"/>
      <c r="MH13" s="448"/>
      <c r="MJ13" s="458"/>
      <c r="MK13" s="447"/>
      <c r="ML13" s="447"/>
      <c r="MM13" s="447"/>
      <c r="MN13" s="450">
        <f t="shared" ref="MN13:MN16" si="697">MJ13+MK13-ML13+MM13</f>
        <v>0</v>
      </c>
      <c r="MO13" s="447"/>
      <c r="MP13" s="447"/>
      <c r="MQ13" s="447"/>
      <c r="MR13" s="447"/>
      <c r="MS13" s="447"/>
      <c r="MT13" s="449"/>
      <c r="MU13" s="450">
        <f t="shared" ref="MU13:MU16" si="698">MO13+MP13-MQ13+MR13-MS13+MT13</f>
        <v>0</v>
      </c>
      <c r="MV13" s="463"/>
      <c r="MW13" s="448"/>
      <c r="MY13" s="458"/>
      <c r="MZ13" s="447"/>
      <c r="NA13" s="447"/>
      <c r="NB13" s="447"/>
      <c r="NC13" s="450">
        <f t="shared" ref="NC13:NC16" si="699">MY13+MZ13-NA13+NB13</f>
        <v>0</v>
      </c>
      <c r="ND13" s="447"/>
      <c r="NE13" s="447"/>
      <c r="NF13" s="447"/>
      <c r="NG13" s="447"/>
      <c r="NH13" s="447"/>
      <c r="NI13" s="449"/>
      <c r="NJ13" s="450">
        <f t="shared" ref="NJ13:NJ16" si="700">ND13+NE13-NF13+NG13-NH13+NI13</f>
        <v>0</v>
      </c>
      <c r="NK13" s="463"/>
      <c r="NL13" s="448"/>
      <c r="NN13" s="458"/>
      <c r="NO13" s="447"/>
      <c r="NP13" s="447"/>
      <c r="NQ13" s="447"/>
      <c r="NR13" s="450">
        <f t="shared" ref="NR13:NR16" si="701">NN13+NO13-NP13+NQ13</f>
        <v>0</v>
      </c>
      <c r="NS13" s="447"/>
      <c r="NT13" s="447"/>
      <c r="NU13" s="447"/>
      <c r="NV13" s="447"/>
      <c r="NW13" s="447"/>
      <c r="NX13" s="449"/>
      <c r="NY13" s="450">
        <f t="shared" ref="NY13:NY16" si="702">NS13+NT13-NU13+NV13-NW13+NX13</f>
        <v>0</v>
      </c>
      <c r="NZ13" s="463"/>
      <c r="OA13" s="448"/>
      <c r="OC13" s="458"/>
      <c r="OD13" s="447"/>
      <c r="OE13" s="447"/>
      <c r="OF13" s="447"/>
      <c r="OG13" s="450">
        <f t="shared" ref="OG13:OG16" si="703">OC13+OD13-OE13+OF13</f>
        <v>0</v>
      </c>
      <c r="OH13" s="447"/>
      <c r="OI13" s="447"/>
      <c r="OJ13" s="447"/>
      <c r="OK13" s="447"/>
      <c r="OL13" s="447"/>
      <c r="OM13" s="449"/>
      <c r="ON13" s="450">
        <f t="shared" ref="ON13:ON16" si="704">OH13+OI13-OJ13+OK13-OL13+OM13</f>
        <v>0</v>
      </c>
      <c r="OO13" s="463"/>
      <c r="OP13" s="448"/>
      <c r="OR13" s="458"/>
      <c r="OS13" s="447"/>
      <c r="OT13" s="447"/>
      <c r="OU13" s="447"/>
      <c r="OV13" s="450">
        <f t="shared" ref="OV13:OV16" si="705">OR13+OS13-OT13+OU13</f>
        <v>0</v>
      </c>
      <c r="OW13" s="447"/>
      <c r="OX13" s="447"/>
      <c r="OY13" s="447"/>
      <c r="OZ13" s="447"/>
      <c r="PA13" s="447"/>
      <c r="PB13" s="449"/>
      <c r="PC13" s="450">
        <f t="shared" ref="PC13:PC16" si="706">OW13+OX13-OY13+OZ13-PA13+PB13</f>
        <v>0</v>
      </c>
      <c r="PD13" s="463"/>
      <c r="PE13" s="448"/>
      <c r="PG13" s="458"/>
      <c r="PH13" s="447"/>
      <c r="PI13" s="447"/>
      <c r="PJ13" s="447"/>
      <c r="PK13" s="450">
        <f t="shared" ref="PK13:PK16" si="707">PG13+PH13-PI13+PJ13</f>
        <v>0</v>
      </c>
      <c r="PL13" s="447"/>
      <c r="PM13" s="447"/>
      <c r="PN13" s="447"/>
      <c r="PO13" s="447"/>
      <c r="PP13" s="447"/>
      <c r="PQ13" s="449"/>
      <c r="PR13" s="450">
        <f t="shared" ref="PR13:PR16" si="708">PL13+PM13-PN13+PO13-PP13+PQ13</f>
        <v>0</v>
      </c>
      <c r="PS13" s="463"/>
      <c r="PT13" s="448"/>
      <c r="PV13" s="458"/>
      <c r="PW13" s="447"/>
      <c r="PX13" s="447"/>
      <c r="PY13" s="447"/>
      <c r="PZ13" s="450">
        <f t="shared" ref="PZ13:PZ16" si="709">PV13+PW13-PX13+PY13</f>
        <v>0</v>
      </c>
      <c r="QA13" s="447"/>
      <c r="QB13" s="447"/>
      <c r="QC13" s="447"/>
      <c r="QD13" s="447"/>
      <c r="QE13" s="447"/>
      <c r="QF13" s="449"/>
      <c r="QG13" s="450">
        <f t="shared" ref="QG13:QG16" si="710">QA13+QB13-QC13+QD13-QE13+QF13</f>
        <v>0</v>
      </c>
      <c r="QH13" s="463"/>
      <c r="QI13" s="448"/>
      <c r="QK13" s="458"/>
      <c r="QL13" s="447"/>
      <c r="QM13" s="447"/>
      <c r="QN13" s="447"/>
      <c r="QO13" s="450">
        <f t="shared" ref="QO13:QO16" si="711">QK13+QL13-QM13+QN13</f>
        <v>0</v>
      </c>
      <c r="QP13" s="447"/>
      <c r="QQ13" s="447"/>
      <c r="QR13" s="447"/>
      <c r="QS13" s="447"/>
      <c r="QT13" s="447"/>
      <c r="QU13" s="449"/>
      <c r="QV13" s="450">
        <f t="shared" ref="QV13:QV16" si="712">QP13+QQ13-QR13+QS13-QT13+QU13</f>
        <v>0</v>
      </c>
      <c r="QW13" s="463"/>
      <c r="QX13" s="448"/>
      <c r="QZ13" s="458"/>
      <c r="RA13" s="447"/>
      <c r="RB13" s="447"/>
      <c r="RC13" s="447"/>
      <c r="RD13" s="450">
        <f t="shared" ref="RD13:RD16" si="713">QZ13+RA13-RB13+RC13</f>
        <v>0</v>
      </c>
      <c r="RE13" s="447"/>
      <c r="RF13" s="447"/>
      <c r="RG13" s="447"/>
      <c r="RH13" s="447"/>
      <c r="RI13" s="447"/>
      <c r="RJ13" s="449"/>
      <c r="RK13" s="450">
        <f t="shared" ref="RK13:RK16" si="714">RE13+RF13-RG13+RH13-RI13+RJ13</f>
        <v>0</v>
      </c>
      <c r="RL13" s="463"/>
      <c r="RM13" s="448"/>
      <c r="RO13" s="458"/>
      <c r="RP13" s="447"/>
      <c r="RQ13" s="447"/>
      <c r="RR13" s="447"/>
      <c r="RS13" s="450">
        <f t="shared" ref="RS13:RS16" si="715">RO13+RP13-RQ13+RR13</f>
        <v>0</v>
      </c>
      <c r="RT13" s="447"/>
      <c r="RU13" s="447"/>
      <c r="RV13" s="447"/>
      <c r="RW13" s="447"/>
      <c r="RX13" s="447"/>
      <c r="RY13" s="449"/>
      <c r="RZ13" s="450">
        <f t="shared" ref="RZ13:RZ16" si="716">RT13+RU13-RV13+RW13-RX13+RY13</f>
        <v>0</v>
      </c>
      <c r="SA13" s="463"/>
      <c r="SB13" s="448"/>
      <c r="SD13" s="458"/>
      <c r="SE13" s="447"/>
      <c r="SF13" s="447"/>
      <c r="SG13" s="447"/>
      <c r="SH13" s="450">
        <f t="shared" ref="SH13:SH16" si="717">SD13+SE13-SF13+SG13</f>
        <v>0</v>
      </c>
      <c r="SI13" s="447"/>
      <c r="SJ13" s="447"/>
      <c r="SK13" s="447"/>
      <c r="SL13" s="447"/>
      <c r="SM13" s="447"/>
      <c r="SN13" s="449"/>
      <c r="SO13" s="450">
        <f t="shared" ref="SO13:SO16" si="718">SI13+SJ13-SK13+SL13-SM13+SN13</f>
        <v>0</v>
      </c>
      <c r="SP13" s="463"/>
      <c r="SQ13" s="448"/>
      <c r="SS13" s="458"/>
      <c r="ST13" s="447"/>
      <c r="SU13" s="447"/>
      <c r="SV13" s="447"/>
      <c r="SW13" s="450">
        <f t="shared" ref="SW13:SW16" si="719">SS13+ST13-SU13+SV13</f>
        <v>0</v>
      </c>
      <c r="SX13" s="447"/>
      <c r="SY13" s="447"/>
      <c r="SZ13" s="447"/>
      <c r="TA13" s="447"/>
      <c r="TB13" s="447"/>
      <c r="TC13" s="449"/>
      <c r="TD13" s="450">
        <f t="shared" ref="TD13:TD16" si="720">SX13+SY13-SZ13+TA13-TB13+TC13</f>
        <v>0</v>
      </c>
      <c r="TE13" s="463"/>
      <c r="TF13" s="448"/>
      <c r="TH13" s="458"/>
      <c r="TI13" s="447"/>
      <c r="TJ13" s="447"/>
      <c r="TK13" s="447"/>
      <c r="TL13" s="450">
        <f t="shared" ref="TL13:TL16" si="721">TH13+TI13-TJ13+TK13</f>
        <v>0</v>
      </c>
      <c r="TM13" s="447"/>
      <c r="TN13" s="447"/>
      <c r="TO13" s="447"/>
      <c r="TP13" s="447"/>
      <c r="TQ13" s="447"/>
      <c r="TR13" s="449"/>
      <c r="TS13" s="450">
        <f t="shared" ref="TS13:TS16" si="722">TM13+TN13-TO13+TP13-TQ13+TR13</f>
        <v>0</v>
      </c>
      <c r="TT13" s="463"/>
      <c r="TU13" s="448"/>
      <c r="TW13" s="458"/>
      <c r="TX13" s="447"/>
      <c r="TY13" s="447"/>
      <c r="TZ13" s="447"/>
      <c r="UA13" s="450">
        <f t="shared" ref="UA13:UA16" si="723">TW13+TX13-TY13+TZ13</f>
        <v>0</v>
      </c>
      <c r="UB13" s="447"/>
      <c r="UC13" s="447"/>
      <c r="UD13" s="447"/>
      <c r="UE13" s="447"/>
      <c r="UF13" s="447"/>
      <c r="UG13" s="449"/>
      <c r="UH13" s="450">
        <f t="shared" ref="UH13:UH16" si="724">UB13+UC13-UD13+UE13-UF13+UG13</f>
        <v>0</v>
      </c>
      <c r="UI13" s="463"/>
      <c r="UJ13" s="448"/>
      <c r="UL13" s="458"/>
      <c r="UM13" s="447"/>
      <c r="UN13" s="447"/>
      <c r="UO13" s="447"/>
      <c r="UP13" s="450">
        <f t="shared" ref="UP13:UP16" si="725">UL13+UM13-UN13+UO13</f>
        <v>0</v>
      </c>
      <c r="UQ13" s="447"/>
      <c r="UR13" s="447"/>
      <c r="US13" s="447"/>
      <c r="UT13" s="447"/>
      <c r="UU13" s="447"/>
      <c r="UV13" s="449"/>
      <c r="UW13" s="450">
        <f t="shared" ref="UW13:UW16" si="726">UQ13+UR13-US13+UT13-UU13+UV13</f>
        <v>0</v>
      </c>
      <c r="UX13" s="463"/>
      <c r="UY13" s="448"/>
      <c r="VA13" s="458"/>
      <c r="VB13" s="447"/>
      <c r="VC13" s="447"/>
      <c r="VD13" s="447"/>
      <c r="VE13" s="450">
        <f t="shared" ref="VE13:VE16" si="727">VA13+VB13-VC13+VD13</f>
        <v>0</v>
      </c>
      <c r="VF13" s="447"/>
      <c r="VG13" s="447"/>
      <c r="VH13" s="447"/>
      <c r="VI13" s="447"/>
      <c r="VJ13" s="447"/>
      <c r="VK13" s="449"/>
      <c r="VL13" s="450">
        <f t="shared" ref="VL13:VL16" si="728">VF13+VG13-VH13+VI13-VJ13+VK13</f>
        <v>0</v>
      </c>
      <c r="VM13" s="463"/>
      <c r="VN13" s="448"/>
      <c r="VP13" s="458"/>
      <c r="VQ13" s="447"/>
      <c r="VR13" s="447"/>
      <c r="VS13" s="447"/>
      <c r="VT13" s="450">
        <f t="shared" ref="VT13:VT16" si="729">VP13+VQ13-VR13+VS13</f>
        <v>0</v>
      </c>
      <c r="VU13" s="447"/>
      <c r="VV13" s="447"/>
      <c r="VW13" s="447"/>
      <c r="VX13" s="447"/>
      <c r="VY13" s="447"/>
      <c r="VZ13" s="449"/>
      <c r="WA13" s="450">
        <f t="shared" ref="WA13:WA16" si="730">VU13+VV13-VW13+VX13-VY13+VZ13</f>
        <v>0</v>
      </c>
      <c r="WB13" s="463"/>
      <c r="WC13" s="448"/>
      <c r="WE13" s="458"/>
      <c r="WF13" s="447"/>
      <c r="WG13" s="447"/>
      <c r="WH13" s="447"/>
      <c r="WI13" s="450">
        <f t="shared" ref="WI13:WI16" si="731">WE13+WF13-WG13+WH13</f>
        <v>0</v>
      </c>
      <c r="WJ13" s="447"/>
      <c r="WK13" s="447"/>
      <c r="WL13" s="447"/>
      <c r="WM13" s="447"/>
      <c r="WN13" s="447"/>
      <c r="WO13" s="449"/>
      <c r="WP13" s="450">
        <f t="shared" ref="WP13:WP16" si="732">WJ13+WK13-WL13+WM13-WN13+WO13</f>
        <v>0</v>
      </c>
      <c r="WQ13" s="463"/>
      <c r="WR13" s="448"/>
      <c r="WT13" s="458"/>
      <c r="WU13" s="447"/>
      <c r="WV13" s="447"/>
      <c r="WW13" s="447"/>
      <c r="WX13" s="450">
        <f t="shared" ref="WX13:WX16" si="733">WT13+WU13-WV13+WW13</f>
        <v>0</v>
      </c>
      <c r="WY13" s="447"/>
      <c r="WZ13" s="447"/>
      <c r="XA13" s="447"/>
      <c r="XB13" s="447"/>
      <c r="XC13" s="447"/>
      <c r="XD13" s="449"/>
      <c r="XE13" s="450">
        <f t="shared" ref="XE13:XE16" si="734">WY13+WZ13-XA13+XB13-XC13+XD13</f>
        <v>0</v>
      </c>
      <c r="XF13" s="463"/>
      <c r="XG13" s="448"/>
      <c r="XI13" s="458"/>
      <c r="XJ13" s="447"/>
      <c r="XK13" s="447"/>
      <c r="XL13" s="447"/>
      <c r="XM13" s="450">
        <f t="shared" ref="XM13:XM16" si="735">XI13+XJ13-XK13+XL13</f>
        <v>0</v>
      </c>
      <c r="XN13" s="447"/>
      <c r="XO13" s="447"/>
      <c r="XP13" s="447"/>
      <c r="XQ13" s="447"/>
      <c r="XR13" s="447"/>
      <c r="XS13" s="449"/>
      <c r="XT13" s="450">
        <f t="shared" ref="XT13:XT16" si="736">XN13+XO13-XP13+XQ13-XR13+XS13</f>
        <v>0</v>
      </c>
      <c r="XU13" s="463"/>
      <c r="XV13" s="448"/>
      <c r="XX13" s="458"/>
      <c r="XY13" s="447"/>
      <c r="XZ13" s="447"/>
      <c r="YA13" s="447"/>
      <c r="YB13" s="450">
        <f t="shared" ref="YB13:YB16" si="737">XX13+XY13-XZ13+YA13</f>
        <v>0</v>
      </c>
      <c r="YC13" s="447"/>
      <c r="YD13" s="447"/>
      <c r="YE13" s="447"/>
      <c r="YF13" s="447"/>
      <c r="YG13" s="447"/>
      <c r="YH13" s="449"/>
      <c r="YI13" s="450">
        <f t="shared" ref="YI13:YI16" si="738">YC13+YD13-YE13+YF13-YG13+YH13</f>
        <v>0</v>
      </c>
      <c r="YJ13" s="463"/>
      <c r="YK13" s="448"/>
      <c r="YM13" s="458"/>
      <c r="YN13" s="447"/>
      <c r="YO13" s="447"/>
      <c r="YP13" s="447"/>
      <c r="YQ13" s="450">
        <f t="shared" ref="YQ13:YQ16" si="739">YM13+YN13-YO13+YP13</f>
        <v>0</v>
      </c>
      <c r="YR13" s="447"/>
      <c r="YS13" s="447"/>
      <c r="YT13" s="447"/>
      <c r="YU13" s="447"/>
      <c r="YV13" s="447"/>
      <c r="YW13" s="449"/>
      <c r="YX13" s="450">
        <f t="shared" ref="YX13:YX16" si="740">YR13+YS13-YT13+YU13-YV13+YW13</f>
        <v>0</v>
      </c>
      <c r="YY13" s="463"/>
      <c r="YZ13" s="448"/>
      <c r="ZB13" s="458"/>
      <c r="ZC13" s="447"/>
      <c r="ZD13" s="447"/>
      <c r="ZE13" s="447"/>
      <c r="ZF13" s="450">
        <f t="shared" ref="ZF13:ZF16" si="741">ZB13+ZC13-ZD13+ZE13</f>
        <v>0</v>
      </c>
      <c r="ZG13" s="447"/>
      <c r="ZH13" s="447"/>
      <c r="ZI13" s="447"/>
      <c r="ZJ13" s="447"/>
      <c r="ZK13" s="447"/>
      <c r="ZL13" s="449"/>
      <c r="ZM13" s="450">
        <f t="shared" ref="ZM13:ZM16" si="742">ZG13+ZH13-ZI13+ZJ13-ZK13+ZL13</f>
        <v>0</v>
      </c>
      <c r="ZN13" s="463"/>
      <c r="ZO13" s="448"/>
      <c r="ZQ13" s="458"/>
      <c r="ZR13" s="447"/>
      <c r="ZS13" s="447"/>
      <c r="ZT13" s="447"/>
      <c r="ZU13" s="450">
        <f t="shared" ref="ZU13:ZU16" si="743">ZQ13+ZR13-ZS13+ZT13</f>
        <v>0</v>
      </c>
      <c r="ZV13" s="447"/>
      <c r="ZW13" s="447"/>
      <c r="ZX13" s="447"/>
      <c r="ZY13" s="447"/>
      <c r="ZZ13" s="447"/>
      <c r="AAA13" s="449"/>
      <c r="AAB13" s="450">
        <f t="shared" ref="AAB13:AAB16" si="744">ZV13+ZW13-ZX13+ZY13-ZZ13+AAA13</f>
        <v>0</v>
      </c>
      <c r="AAC13" s="463"/>
      <c r="AAD13" s="448"/>
      <c r="AAF13" s="458"/>
      <c r="AAG13" s="447"/>
      <c r="AAH13" s="447"/>
      <c r="AAI13" s="447"/>
      <c r="AAJ13" s="450">
        <f t="shared" ref="AAJ13:AAJ16" si="745">AAF13+AAG13-AAH13+AAI13</f>
        <v>0</v>
      </c>
      <c r="AAK13" s="447"/>
      <c r="AAL13" s="447"/>
      <c r="AAM13" s="447"/>
      <c r="AAN13" s="447"/>
      <c r="AAO13" s="447"/>
      <c r="AAP13" s="449"/>
      <c r="AAQ13" s="450">
        <f t="shared" ref="AAQ13:AAQ16" si="746">AAK13+AAL13-AAM13+AAN13-AAO13+AAP13</f>
        <v>0</v>
      </c>
      <c r="AAR13" s="463"/>
      <c r="AAS13" s="448"/>
      <c r="AAU13" s="458"/>
      <c r="AAV13" s="447"/>
      <c r="AAW13" s="447"/>
      <c r="AAX13" s="447"/>
      <c r="AAY13" s="450">
        <f t="shared" ref="AAY13:AAY16" si="747">AAU13+AAV13-AAW13+AAX13</f>
        <v>0</v>
      </c>
      <c r="AAZ13" s="447"/>
      <c r="ABA13" s="447"/>
      <c r="ABB13" s="447"/>
      <c r="ABC13" s="447"/>
      <c r="ABD13" s="447"/>
      <c r="ABE13" s="449"/>
      <c r="ABF13" s="450">
        <f t="shared" ref="ABF13:ABF16" si="748">AAZ13+ABA13-ABB13+ABC13-ABD13+ABE13</f>
        <v>0</v>
      </c>
      <c r="ABG13" s="463"/>
      <c r="ABH13" s="448"/>
      <c r="ABJ13" s="458"/>
      <c r="ABK13" s="447"/>
      <c r="ABL13" s="447"/>
      <c r="ABM13" s="447"/>
      <c r="ABN13" s="450">
        <f t="shared" ref="ABN13:ABN16" si="749">ABJ13+ABK13-ABL13+ABM13</f>
        <v>0</v>
      </c>
      <c r="ABO13" s="447"/>
      <c r="ABP13" s="447"/>
      <c r="ABQ13" s="447"/>
      <c r="ABR13" s="447"/>
      <c r="ABS13" s="447"/>
      <c r="ABT13" s="449"/>
      <c r="ABU13" s="450">
        <f t="shared" ref="ABU13:ABU16" si="750">ABO13+ABP13-ABQ13+ABR13-ABS13+ABT13</f>
        <v>0</v>
      </c>
      <c r="ABV13" s="463"/>
      <c r="ABW13" s="448"/>
      <c r="ABY13" s="458"/>
      <c r="ABZ13" s="447"/>
      <c r="ACA13" s="447"/>
      <c r="ACB13" s="447"/>
      <c r="ACC13" s="450">
        <f t="shared" ref="ACC13:ACC16" si="751">ABY13+ABZ13-ACA13+ACB13</f>
        <v>0</v>
      </c>
      <c r="ACD13" s="447"/>
      <c r="ACE13" s="447"/>
      <c r="ACF13" s="447"/>
      <c r="ACG13" s="447"/>
      <c r="ACH13" s="447"/>
      <c r="ACI13" s="449"/>
      <c r="ACJ13" s="450">
        <f t="shared" ref="ACJ13:ACJ16" si="752">ACD13+ACE13-ACF13+ACG13-ACH13+ACI13</f>
        <v>0</v>
      </c>
      <c r="ACK13" s="463"/>
      <c r="ACL13" s="448"/>
      <c r="ACN13" s="458"/>
      <c r="ACO13" s="447"/>
      <c r="ACP13" s="447"/>
      <c r="ACQ13" s="447"/>
      <c r="ACR13" s="450">
        <f t="shared" ref="ACR13:ACR16" si="753">ACN13+ACO13-ACP13+ACQ13</f>
        <v>0</v>
      </c>
      <c r="ACS13" s="447"/>
      <c r="ACT13" s="447"/>
      <c r="ACU13" s="447"/>
      <c r="ACV13" s="447"/>
      <c r="ACW13" s="447"/>
      <c r="ACX13" s="449"/>
      <c r="ACY13" s="450">
        <f t="shared" ref="ACY13:ACY16" si="754">ACS13+ACT13-ACU13+ACV13-ACW13+ACX13</f>
        <v>0</v>
      </c>
      <c r="ACZ13" s="463"/>
      <c r="ADA13" s="448"/>
      <c r="ADC13" s="458"/>
      <c r="ADD13" s="447"/>
      <c r="ADE13" s="447"/>
      <c r="ADF13" s="447"/>
      <c r="ADG13" s="450">
        <f t="shared" ref="ADG13:ADG16" si="755">ADC13+ADD13-ADE13+ADF13</f>
        <v>0</v>
      </c>
      <c r="ADH13" s="447"/>
      <c r="ADI13" s="447"/>
      <c r="ADJ13" s="447"/>
      <c r="ADK13" s="447"/>
      <c r="ADL13" s="447"/>
      <c r="ADM13" s="449"/>
      <c r="ADN13" s="450">
        <f t="shared" ref="ADN13:ADN16" si="756">ADH13+ADI13-ADJ13+ADK13-ADL13+ADM13</f>
        <v>0</v>
      </c>
      <c r="ADO13" s="463"/>
      <c r="ADP13" s="448"/>
      <c r="ADR13" s="458"/>
      <c r="ADS13" s="447"/>
      <c r="ADT13" s="447"/>
      <c r="ADU13" s="447"/>
      <c r="ADV13" s="450">
        <f t="shared" ref="ADV13:ADV16" si="757">ADR13+ADS13-ADT13+ADU13</f>
        <v>0</v>
      </c>
      <c r="ADW13" s="447"/>
      <c r="ADX13" s="447"/>
      <c r="ADY13" s="447"/>
      <c r="ADZ13" s="447"/>
      <c r="AEA13" s="447"/>
      <c r="AEB13" s="449"/>
      <c r="AEC13" s="450">
        <f t="shared" ref="AEC13:AEC16" si="758">ADW13+ADX13-ADY13+ADZ13-AEA13+AEB13</f>
        <v>0</v>
      </c>
      <c r="AED13" s="463"/>
      <c r="AEE13" s="448"/>
      <c r="AEG13" s="458"/>
      <c r="AEH13" s="447"/>
      <c r="AEI13" s="447"/>
      <c r="AEJ13" s="447"/>
      <c r="AEK13" s="450">
        <f t="shared" ref="AEK13:AEK16" si="759">AEG13+AEH13-AEI13+AEJ13</f>
        <v>0</v>
      </c>
      <c r="AEL13" s="447"/>
      <c r="AEM13" s="447"/>
      <c r="AEN13" s="447"/>
      <c r="AEO13" s="447"/>
      <c r="AEP13" s="447"/>
      <c r="AEQ13" s="449"/>
      <c r="AER13" s="450">
        <f t="shared" ref="AER13:AER16" si="760">AEL13+AEM13-AEN13+AEO13-AEP13+AEQ13</f>
        <v>0</v>
      </c>
      <c r="AES13" s="463"/>
      <c r="AET13" s="448"/>
      <c r="AEV13" s="458"/>
      <c r="AEW13" s="447"/>
      <c r="AEX13" s="447"/>
      <c r="AEY13" s="447"/>
      <c r="AEZ13" s="450">
        <f t="shared" ref="AEZ13:AEZ16" si="761">AEV13+AEW13-AEX13+AEY13</f>
        <v>0</v>
      </c>
      <c r="AFA13" s="447"/>
      <c r="AFB13" s="447"/>
      <c r="AFC13" s="447"/>
      <c r="AFD13" s="447"/>
      <c r="AFE13" s="447"/>
      <c r="AFF13" s="449"/>
      <c r="AFG13" s="450">
        <f t="shared" ref="AFG13:AFG16" si="762">AFA13+AFB13-AFC13+AFD13-AFE13+AFF13</f>
        <v>0</v>
      </c>
      <c r="AFH13" s="463"/>
      <c r="AFI13" s="448"/>
      <c r="AFK13" s="458"/>
      <c r="AFL13" s="447"/>
      <c r="AFM13" s="447"/>
      <c r="AFN13" s="447"/>
      <c r="AFO13" s="450">
        <f t="shared" ref="AFO13:AFO16" si="763">AFK13+AFL13-AFM13+AFN13</f>
        <v>0</v>
      </c>
      <c r="AFP13" s="447"/>
      <c r="AFQ13" s="447"/>
      <c r="AFR13" s="447"/>
      <c r="AFS13" s="447"/>
      <c r="AFT13" s="447"/>
      <c r="AFU13" s="449"/>
      <c r="AFV13" s="450">
        <f t="shared" ref="AFV13:AFV16" si="764">AFP13+AFQ13-AFR13+AFS13-AFT13+AFU13</f>
        <v>0</v>
      </c>
      <c r="AFW13" s="463"/>
      <c r="AFX13" s="448"/>
      <c r="AFZ13" s="458"/>
      <c r="AGA13" s="447"/>
      <c r="AGB13" s="447"/>
      <c r="AGC13" s="447"/>
      <c r="AGD13" s="450">
        <f t="shared" ref="AGD13:AGD16" si="765">AFZ13+AGA13-AGB13+AGC13</f>
        <v>0</v>
      </c>
      <c r="AGE13" s="447"/>
      <c r="AGF13" s="447"/>
      <c r="AGG13" s="447"/>
      <c r="AGH13" s="447"/>
      <c r="AGI13" s="447"/>
      <c r="AGJ13" s="449"/>
      <c r="AGK13" s="450">
        <f t="shared" ref="AGK13:AGK16" si="766">AGE13+AGF13-AGG13+AGH13-AGI13+AGJ13</f>
        <v>0</v>
      </c>
      <c r="AGL13" s="463"/>
      <c r="AGM13" s="448"/>
      <c r="AGO13" s="458"/>
      <c r="AGP13" s="447"/>
      <c r="AGQ13" s="447"/>
      <c r="AGR13" s="447"/>
      <c r="AGS13" s="450">
        <f t="shared" ref="AGS13:AGS16" si="767">AGO13+AGP13-AGQ13+AGR13</f>
        <v>0</v>
      </c>
      <c r="AGT13" s="447"/>
      <c r="AGU13" s="447"/>
      <c r="AGV13" s="447"/>
      <c r="AGW13" s="447"/>
      <c r="AGX13" s="447"/>
      <c r="AGY13" s="449"/>
      <c r="AGZ13" s="450">
        <f t="shared" ref="AGZ13:AGZ16" si="768">AGT13+AGU13-AGV13+AGW13-AGX13+AGY13</f>
        <v>0</v>
      </c>
      <c r="AHA13" s="463"/>
      <c r="AHB13" s="448"/>
      <c r="AHD13" s="458"/>
      <c r="AHE13" s="447"/>
      <c r="AHF13" s="447"/>
      <c r="AHG13" s="447"/>
      <c r="AHH13" s="450">
        <f t="shared" ref="AHH13:AHH16" si="769">AHD13+AHE13-AHF13+AHG13</f>
        <v>0</v>
      </c>
      <c r="AHI13" s="447"/>
      <c r="AHJ13" s="447"/>
      <c r="AHK13" s="447"/>
      <c r="AHL13" s="447"/>
      <c r="AHM13" s="447"/>
      <c r="AHN13" s="449"/>
      <c r="AHO13" s="450">
        <f t="shared" ref="AHO13:AHO16" si="770">AHI13+AHJ13-AHK13+AHL13-AHM13+AHN13</f>
        <v>0</v>
      </c>
      <c r="AHP13" s="463"/>
      <c r="AHQ13" s="448"/>
      <c r="AHS13" s="458"/>
      <c r="AHT13" s="447"/>
      <c r="AHU13" s="447"/>
      <c r="AHV13" s="447"/>
      <c r="AHW13" s="450">
        <f t="shared" ref="AHW13:AHW16" si="771">AHS13+AHT13-AHU13+AHV13</f>
        <v>0</v>
      </c>
      <c r="AHX13" s="447"/>
      <c r="AHY13" s="447"/>
      <c r="AHZ13" s="447"/>
      <c r="AIA13" s="447"/>
      <c r="AIB13" s="447"/>
      <c r="AIC13" s="449"/>
      <c r="AID13" s="450">
        <f t="shared" ref="AID13:AID16" si="772">AHX13+AHY13-AHZ13+AIA13-AIB13+AIC13</f>
        <v>0</v>
      </c>
      <c r="AIE13" s="463"/>
      <c r="AIF13" s="448"/>
      <c r="AIH13" s="458"/>
      <c r="AII13" s="447"/>
      <c r="AIJ13" s="447"/>
      <c r="AIK13" s="447"/>
      <c r="AIL13" s="450">
        <f t="shared" ref="AIL13:AIL16" si="773">AIH13+AII13-AIJ13+AIK13</f>
        <v>0</v>
      </c>
      <c r="AIM13" s="447"/>
      <c r="AIN13" s="447"/>
      <c r="AIO13" s="447"/>
      <c r="AIP13" s="447"/>
      <c r="AIQ13" s="447"/>
      <c r="AIR13" s="449"/>
      <c r="AIS13" s="450">
        <f t="shared" ref="AIS13:AIS16" si="774">AIM13+AIN13-AIO13+AIP13-AIQ13+AIR13</f>
        <v>0</v>
      </c>
      <c r="AIT13" s="463"/>
      <c r="AIU13" s="448"/>
      <c r="AIW13" s="458"/>
      <c r="AIX13" s="447"/>
      <c r="AIY13" s="447"/>
      <c r="AIZ13" s="447"/>
      <c r="AJA13" s="450">
        <f t="shared" ref="AJA13:AJA16" si="775">AIW13+AIX13-AIY13+AIZ13</f>
        <v>0</v>
      </c>
      <c r="AJB13" s="447"/>
      <c r="AJC13" s="447"/>
      <c r="AJD13" s="447"/>
      <c r="AJE13" s="447"/>
      <c r="AJF13" s="447"/>
      <c r="AJG13" s="449"/>
      <c r="AJH13" s="450">
        <f t="shared" ref="AJH13:AJH16" si="776">AJB13+AJC13-AJD13+AJE13-AJF13+AJG13</f>
        <v>0</v>
      </c>
      <c r="AJI13" s="463"/>
      <c r="AJJ13" s="448"/>
      <c r="AJL13" s="458"/>
      <c r="AJM13" s="447"/>
      <c r="AJN13" s="447"/>
      <c r="AJO13" s="447"/>
      <c r="AJP13" s="450">
        <f t="shared" ref="AJP13:AJP16" si="777">AJL13+AJM13-AJN13+AJO13</f>
        <v>0</v>
      </c>
      <c r="AJQ13" s="447"/>
      <c r="AJR13" s="447"/>
      <c r="AJS13" s="447"/>
      <c r="AJT13" s="447"/>
      <c r="AJU13" s="447"/>
      <c r="AJV13" s="449"/>
      <c r="AJW13" s="450">
        <f t="shared" ref="AJW13:AJW16" si="778">AJQ13+AJR13-AJS13+AJT13-AJU13+AJV13</f>
        <v>0</v>
      </c>
      <c r="AJX13" s="463"/>
      <c r="AJY13" s="448"/>
      <c r="AKA13" s="458"/>
      <c r="AKB13" s="447"/>
      <c r="AKC13" s="447"/>
      <c r="AKD13" s="447"/>
      <c r="AKE13" s="450">
        <f t="shared" ref="AKE13:AKE16" si="779">AKA13+AKB13-AKC13+AKD13</f>
        <v>0</v>
      </c>
      <c r="AKF13" s="447"/>
      <c r="AKG13" s="447"/>
      <c r="AKH13" s="447"/>
      <c r="AKI13" s="447"/>
      <c r="AKJ13" s="447"/>
      <c r="AKK13" s="449"/>
      <c r="AKL13" s="450">
        <f t="shared" ref="AKL13:AKL16" si="780">AKF13+AKG13-AKH13+AKI13-AKJ13+AKK13</f>
        <v>0</v>
      </c>
      <c r="AKM13" s="463"/>
      <c r="AKN13" s="448"/>
      <c r="AKP13" s="458"/>
      <c r="AKQ13" s="447"/>
      <c r="AKR13" s="447"/>
      <c r="AKS13" s="447"/>
      <c r="AKT13" s="450">
        <f t="shared" ref="AKT13:AKT16" si="781">AKP13+AKQ13-AKR13+AKS13</f>
        <v>0</v>
      </c>
      <c r="AKU13" s="447"/>
      <c r="AKV13" s="447"/>
      <c r="AKW13" s="447"/>
      <c r="AKX13" s="447"/>
      <c r="AKY13" s="447"/>
      <c r="AKZ13" s="449"/>
      <c r="ALA13" s="450">
        <f t="shared" ref="ALA13:ALA16" si="782">AKU13+AKV13-AKW13+AKX13-AKY13+AKZ13</f>
        <v>0</v>
      </c>
      <c r="ALB13" s="463"/>
      <c r="ALC13" s="448"/>
      <c r="ALE13" s="458"/>
      <c r="ALF13" s="447"/>
      <c r="ALG13" s="447"/>
      <c r="ALH13" s="447"/>
      <c r="ALI13" s="450">
        <f t="shared" ref="ALI13:ALI16" si="783">ALE13+ALF13-ALG13+ALH13</f>
        <v>0</v>
      </c>
      <c r="ALJ13" s="447"/>
      <c r="ALK13" s="447"/>
      <c r="ALL13" s="447"/>
      <c r="ALM13" s="447"/>
      <c r="ALN13" s="447"/>
      <c r="ALO13" s="449"/>
      <c r="ALP13" s="450">
        <f t="shared" ref="ALP13:ALP16" si="784">ALJ13+ALK13-ALL13+ALM13-ALN13+ALO13</f>
        <v>0</v>
      </c>
      <c r="ALQ13" s="463"/>
      <c r="ALR13" s="448"/>
      <c r="ALT13" s="458"/>
      <c r="ALU13" s="447"/>
      <c r="ALV13" s="447"/>
      <c r="ALW13" s="447"/>
      <c r="ALX13" s="450">
        <f t="shared" ref="ALX13:ALX16" si="785">ALT13+ALU13-ALV13+ALW13</f>
        <v>0</v>
      </c>
      <c r="ALY13" s="447"/>
      <c r="ALZ13" s="447"/>
      <c r="AMA13" s="447"/>
      <c r="AMB13" s="447"/>
      <c r="AMC13" s="447"/>
      <c r="AMD13" s="449"/>
      <c r="AME13" s="450">
        <f t="shared" ref="AME13:AME16" si="786">ALY13+ALZ13-AMA13+AMB13-AMC13+AMD13</f>
        <v>0</v>
      </c>
      <c r="AMF13" s="463"/>
      <c r="AMG13" s="448"/>
      <c r="AMI13" s="458"/>
      <c r="AMJ13" s="447"/>
      <c r="AMK13" s="447"/>
      <c r="AML13" s="447"/>
      <c r="AMM13" s="450">
        <f t="shared" ref="AMM13:AMM16" si="787">AMI13+AMJ13-AMK13+AML13</f>
        <v>0</v>
      </c>
      <c r="AMN13" s="447"/>
      <c r="AMO13" s="447"/>
      <c r="AMP13" s="447"/>
      <c r="AMQ13" s="447"/>
      <c r="AMR13" s="447"/>
      <c r="AMS13" s="449"/>
      <c r="AMT13" s="450">
        <f t="shared" ref="AMT13:AMT16" si="788">AMN13+AMO13-AMP13+AMQ13-AMR13+AMS13</f>
        <v>0</v>
      </c>
      <c r="AMU13" s="463"/>
      <c r="AMV13" s="448"/>
      <c r="AMX13" s="458"/>
      <c r="AMY13" s="447"/>
      <c r="AMZ13" s="447"/>
      <c r="ANA13" s="447"/>
      <c r="ANB13" s="450">
        <f t="shared" ref="ANB13:ANB16" si="789">AMX13+AMY13-AMZ13+ANA13</f>
        <v>0</v>
      </c>
      <c r="ANC13" s="447"/>
      <c r="AND13" s="447"/>
      <c r="ANE13" s="447"/>
      <c r="ANF13" s="447"/>
      <c r="ANG13" s="447"/>
      <c r="ANH13" s="449"/>
      <c r="ANI13" s="450">
        <f t="shared" ref="ANI13:ANI16" si="790">ANC13+AND13-ANE13+ANF13-ANG13+ANH13</f>
        <v>0</v>
      </c>
      <c r="ANJ13" s="463"/>
      <c r="ANK13" s="448"/>
      <c r="ANM13" s="458"/>
      <c r="ANN13" s="447"/>
      <c r="ANO13" s="447"/>
      <c r="ANP13" s="447"/>
      <c r="ANQ13" s="450">
        <f t="shared" ref="ANQ13:ANQ16" si="791">ANM13+ANN13-ANO13+ANP13</f>
        <v>0</v>
      </c>
      <c r="ANR13" s="447"/>
      <c r="ANS13" s="447"/>
      <c r="ANT13" s="447"/>
      <c r="ANU13" s="447"/>
      <c r="ANV13" s="447"/>
      <c r="ANW13" s="449"/>
      <c r="ANX13" s="450">
        <f t="shared" ref="ANX13:ANX16" si="792">ANR13+ANS13-ANT13+ANU13-ANV13+ANW13</f>
        <v>0</v>
      </c>
      <c r="ANY13" s="463"/>
      <c r="ANZ13" s="448"/>
      <c r="AOB13" s="458"/>
      <c r="AOC13" s="447"/>
      <c r="AOD13" s="447"/>
      <c r="AOE13" s="447"/>
      <c r="AOF13" s="450">
        <f t="shared" ref="AOF13:AOF16" si="793">AOB13+AOC13-AOD13+AOE13</f>
        <v>0</v>
      </c>
      <c r="AOG13" s="447"/>
      <c r="AOH13" s="447"/>
      <c r="AOI13" s="447"/>
      <c r="AOJ13" s="447"/>
      <c r="AOK13" s="447"/>
      <c r="AOL13" s="449"/>
      <c r="AOM13" s="450">
        <f t="shared" ref="AOM13:AOM16" si="794">AOG13+AOH13-AOI13+AOJ13-AOK13+AOL13</f>
        <v>0</v>
      </c>
      <c r="AON13" s="463"/>
      <c r="AOO13" s="448"/>
      <c r="AOQ13" s="458"/>
      <c r="AOR13" s="447"/>
      <c r="AOS13" s="447"/>
      <c r="AOT13" s="447"/>
      <c r="AOU13" s="450">
        <f t="shared" ref="AOU13:AOU16" si="795">AOQ13+AOR13-AOS13+AOT13</f>
        <v>0</v>
      </c>
      <c r="AOV13" s="447"/>
      <c r="AOW13" s="447"/>
      <c r="AOX13" s="447"/>
      <c r="AOY13" s="447"/>
      <c r="AOZ13" s="447"/>
      <c r="APA13" s="449"/>
      <c r="APB13" s="450">
        <f t="shared" ref="APB13:APB16" si="796">AOV13+AOW13-AOX13+AOY13-AOZ13+APA13</f>
        <v>0</v>
      </c>
      <c r="APC13" s="463"/>
      <c r="APD13" s="448"/>
      <c r="APF13" s="458"/>
      <c r="APG13" s="447"/>
      <c r="APH13" s="447"/>
      <c r="API13" s="447"/>
      <c r="APJ13" s="450">
        <f t="shared" ref="APJ13:APJ16" si="797">APF13+APG13-APH13+API13</f>
        <v>0</v>
      </c>
      <c r="APK13" s="447"/>
      <c r="APL13" s="447"/>
      <c r="APM13" s="447"/>
      <c r="APN13" s="447"/>
      <c r="APO13" s="447"/>
      <c r="APP13" s="449"/>
      <c r="APQ13" s="450">
        <f t="shared" ref="APQ13:APQ16" si="798">APK13+APL13-APM13+APN13-APO13+APP13</f>
        <v>0</v>
      </c>
      <c r="APR13" s="463"/>
      <c r="APS13" s="448"/>
      <c r="APU13" s="458"/>
      <c r="APV13" s="447"/>
      <c r="APW13" s="447"/>
      <c r="APX13" s="447"/>
      <c r="APY13" s="450">
        <f t="shared" ref="APY13:APY16" si="799">APU13+APV13-APW13+APX13</f>
        <v>0</v>
      </c>
      <c r="APZ13" s="447"/>
      <c r="AQA13" s="447"/>
      <c r="AQB13" s="447"/>
      <c r="AQC13" s="447"/>
      <c r="AQD13" s="447"/>
      <c r="AQE13" s="449"/>
      <c r="AQF13" s="450">
        <f t="shared" ref="AQF13:AQF16" si="800">APZ13+AQA13-AQB13+AQC13-AQD13+AQE13</f>
        <v>0</v>
      </c>
      <c r="AQG13" s="463"/>
      <c r="AQH13" s="448"/>
      <c r="AQJ13" s="458"/>
      <c r="AQK13" s="447"/>
      <c r="AQL13" s="447"/>
      <c r="AQM13" s="447"/>
      <c r="AQN13" s="450">
        <f t="shared" ref="AQN13:AQN16" si="801">AQJ13+AQK13-AQL13+AQM13</f>
        <v>0</v>
      </c>
      <c r="AQO13" s="447"/>
      <c r="AQP13" s="447"/>
      <c r="AQQ13" s="447"/>
      <c r="AQR13" s="447"/>
      <c r="AQS13" s="447"/>
      <c r="AQT13" s="449"/>
      <c r="AQU13" s="450">
        <f t="shared" ref="AQU13:AQU16" si="802">AQO13+AQP13-AQQ13+AQR13-AQS13+AQT13</f>
        <v>0</v>
      </c>
      <c r="AQV13" s="463"/>
      <c r="AQW13" s="448"/>
      <c r="AQY13" s="458"/>
      <c r="AQZ13" s="447"/>
      <c r="ARA13" s="447"/>
      <c r="ARB13" s="447"/>
      <c r="ARC13" s="450">
        <f t="shared" ref="ARC13:ARC16" si="803">AQY13+AQZ13-ARA13+ARB13</f>
        <v>0</v>
      </c>
      <c r="ARD13" s="447"/>
      <c r="ARE13" s="447"/>
      <c r="ARF13" s="447"/>
      <c r="ARG13" s="447"/>
      <c r="ARH13" s="447"/>
      <c r="ARI13" s="449"/>
      <c r="ARJ13" s="450">
        <f t="shared" ref="ARJ13:ARJ16" si="804">ARD13+ARE13-ARF13+ARG13-ARH13+ARI13</f>
        <v>0</v>
      </c>
      <c r="ARK13" s="463"/>
      <c r="ARL13" s="448"/>
      <c r="ARN13" s="458"/>
      <c r="ARO13" s="447"/>
      <c r="ARP13" s="447"/>
      <c r="ARQ13" s="447"/>
      <c r="ARR13" s="450">
        <f t="shared" ref="ARR13:ARR16" si="805">ARN13+ARO13-ARP13+ARQ13</f>
        <v>0</v>
      </c>
      <c r="ARS13" s="447"/>
      <c r="ART13" s="447"/>
      <c r="ARU13" s="447"/>
      <c r="ARV13" s="447"/>
      <c r="ARW13" s="447"/>
      <c r="ARX13" s="449"/>
      <c r="ARY13" s="450">
        <f t="shared" ref="ARY13:ARY16" si="806">ARS13+ART13-ARU13+ARV13-ARW13+ARX13</f>
        <v>0</v>
      </c>
      <c r="ARZ13" s="463"/>
      <c r="ASA13" s="448"/>
      <c r="ASC13" s="458"/>
      <c r="ASD13" s="447"/>
      <c r="ASE13" s="447"/>
      <c r="ASF13" s="447"/>
      <c r="ASG13" s="450">
        <f t="shared" ref="ASG13:ASG16" si="807">ASC13+ASD13-ASE13+ASF13</f>
        <v>0</v>
      </c>
      <c r="ASH13" s="447"/>
      <c r="ASI13" s="447"/>
      <c r="ASJ13" s="447"/>
      <c r="ASK13" s="447"/>
      <c r="ASL13" s="447"/>
      <c r="ASM13" s="449"/>
      <c r="ASN13" s="450">
        <f t="shared" ref="ASN13:ASN16" si="808">ASH13+ASI13-ASJ13+ASK13-ASL13+ASM13</f>
        <v>0</v>
      </c>
      <c r="ASO13" s="463"/>
      <c r="ASP13" s="448"/>
      <c r="ASR13" s="458"/>
      <c r="ASS13" s="447"/>
      <c r="AST13" s="447"/>
      <c r="ASU13" s="447"/>
      <c r="ASV13" s="450">
        <f t="shared" ref="ASV13:ASV16" si="809">ASR13+ASS13-AST13+ASU13</f>
        <v>0</v>
      </c>
      <c r="ASW13" s="447"/>
      <c r="ASX13" s="447"/>
      <c r="ASY13" s="447"/>
      <c r="ASZ13" s="447"/>
      <c r="ATA13" s="447"/>
      <c r="ATB13" s="449"/>
      <c r="ATC13" s="450">
        <f t="shared" ref="ATC13:ATC16" si="810">ASW13+ASX13-ASY13+ASZ13-ATA13+ATB13</f>
        <v>0</v>
      </c>
      <c r="ATD13" s="463"/>
      <c r="ATE13" s="448"/>
      <c r="ATG13" s="458"/>
      <c r="ATH13" s="447"/>
      <c r="ATI13" s="447"/>
      <c r="ATJ13" s="447"/>
      <c r="ATK13" s="450">
        <f t="shared" ref="ATK13:ATK16" si="811">ATG13+ATH13-ATI13+ATJ13</f>
        <v>0</v>
      </c>
      <c r="ATL13" s="447"/>
      <c r="ATM13" s="447"/>
      <c r="ATN13" s="447"/>
      <c r="ATO13" s="447"/>
      <c r="ATP13" s="447"/>
      <c r="ATQ13" s="449"/>
      <c r="ATR13" s="450">
        <f t="shared" ref="ATR13:ATR16" si="812">ATL13+ATM13-ATN13+ATO13-ATP13+ATQ13</f>
        <v>0</v>
      </c>
      <c r="ATS13" s="463"/>
      <c r="ATT13" s="448"/>
      <c r="ATV13" s="458"/>
      <c r="ATW13" s="447"/>
      <c r="ATX13" s="447"/>
      <c r="ATY13" s="447"/>
      <c r="ATZ13" s="450">
        <f t="shared" ref="ATZ13:ATZ16" si="813">ATV13+ATW13-ATX13+ATY13</f>
        <v>0</v>
      </c>
      <c r="AUA13" s="447"/>
      <c r="AUB13" s="447"/>
      <c r="AUC13" s="447"/>
      <c r="AUD13" s="447"/>
      <c r="AUE13" s="447"/>
      <c r="AUF13" s="449"/>
      <c r="AUG13" s="450">
        <f t="shared" ref="AUG13:AUG16" si="814">AUA13+AUB13-AUC13+AUD13-AUE13+AUF13</f>
        <v>0</v>
      </c>
      <c r="AUH13" s="463"/>
      <c r="AUI13" s="448"/>
      <c r="AUK13" s="458"/>
      <c r="AUL13" s="447"/>
      <c r="AUM13" s="447"/>
      <c r="AUN13" s="447"/>
      <c r="AUO13" s="450">
        <f t="shared" ref="AUO13:AUO16" si="815">AUK13+AUL13-AUM13+AUN13</f>
        <v>0</v>
      </c>
      <c r="AUP13" s="447"/>
      <c r="AUQ13" s="447"/>
      <c r="AUR13" s="447"/>
      <c r="AUS13" s="447"/>
      <c r="AUT13" s="447"/>
      <c r="AUU13" s="449"/>
      <c r="AUV13" s="450">
        <f t="shared" ref="AUV13:AUV16" si="816">AUP13+AUQ13-AUR13+AUS13-AUT13+AUU13</f>
        <v>0</v>
      </c>
      <c r="AUW13" s="463"/>
      <c r="AUX13" s="448"/>
      <c r="AUZ13" s="458"/>
      <c r="AVA13" s="447"/>
      <c r="AVB13" s="447"/>
      <c r="AVC13" s="447"/>
      <c r="AVD13" s="450">
        <f t="shared" ref="AVD13:AVD16" si="817">AUZ13+AVA13-AVB13+AVC13</f>
        <v>0</v>
      </c>
      <c r="AVE13" s="447"/>
      <c r="AVF13" s="447"/>
      <c r="AVG13" s="447"/>
      <c r="AVH13" s="447"/>
      <c r="AVI13" s="447"/>
      <c r="AVJ13" s="449"/>
      <c r="AVK13" s="450">
        <f t="shared" ref="AVK13:AVK16" si="818">AVE13+AVF13-AVG13+AVH13-AVI13+AVJ13</f>
        <v>0</v>
      </c>
      <c r="AVL13" s="463"/>
      <c r="AVM13" s="448"/>
      <c r="AVO13" s="458"/>
      <c r="AVP13" s="447"/>
      <c r="AVQ13" s="447"/>
      <c r="AVR13" s="447"/>
      <c r="AVS13" s="450">
        <f t="shared" ref="AVS13:AVS16" si="819">AVO13+AVP13-AVQ13+AVR13</f>
        <v>0</v>
      </c>
      <c r="AVT13" s="447"/>
      <c r="AVU13" s="447"/>
      <c r="AVV13" s="447"/>
      <c r="AVW13" s="447"/>
      <c r="AVX13" s="447"/>
      <c r="AVY13" s="449"/>
      <c r="AVZ13" s="450">
        <f t="shared" ref="AVZ13:AVZ16" si="820">AVT13+AVU13-AVV13+AVW13-AVX13+AVY13</f>
        <v>0</v>
      </c>
      <c r="AWA13" s="463"/>
      <c r="AWB13" s="448"/>
      <c r="AWD13" s="458"/>
      <c r="AWE13" s="447"/>
      <c r="AWF13" s="447"/>
      <c r="AWG13" s="447"/>
      <c r="AWH13" s="450">
        <f t="shared" ref="AWH13:AWH16" si="821">AWD13+AWE13-AWF13+AWG13</f>
        <v>0</v>
      </c>
      <c r="AWI13" s="447"/>
      <c r="AWJ13" s="447"/>
      <c r="AWK13" s="447"/>
      <c r="AWL13" s="447"/>
      <c r="AWM13" s="447"/>
      <c r="AWN13" s="449"/>
      <c r="AWO13" s="450">
        <f t="shared" ref="AWO13:AWO16" si="822">AWI13+AWJ13-AWK13+AWL13-AWM13+AWN13</f>
        <v>0</v>
      </c>
      <c r="AWP13" s="463"/>
      <c r="AWQ13" s="448"/>
      <c r="AWS13" s="458"/>
      <c r="AWT13" s="447"/>
      <c r="AWU13" s="447"/>
      <c r="AWV13" s="447"/>
      <c r="AWW13" s="450">
        <f t="shared" ref="AWW13:AWW16" si="823">AWS13+AWT13-AWU13+AWV13</f>
        <v>0</v>
      </c>
      <c r="AWX13" s="447"/>
      <c r="AWY13" s="447"/>
      <c r="AWZ13" s="447"/>
      <c r="AXA13" s="447"/>
      <c r="AXB13" s="447"/>
      <c r="AXC13" s="449"/>
      <c r="AXD13" s="450">
        <f t="shared" ref="AXD13:AXD16" si="824">AWX13+AWY13-AWZ13+AXA13-AXB13+AXC13</f>
        <v>0</v>
      </c>
      <c r="AXE13" s="463"/>
      <c r="AXF13" s="448"/>
      <c r="AXH13" s="458"/>
      <c r="AXI13" s="447"/>
      <c r="AXJ13" s="447"/>
      <c r="AXK13" s="447"/>
      <c r="AXL13" s="450">
        <f t="shared" ref="AXL13:AXL16" si="825">AXH13+AXI13-AXJ13+AXK13</f>
        <v>0</v>
      </c>
      <c r="AXM13" s="447"/>
      <c r="AXN13" s="447"/>
      <c r="AXO13" s="447"/>
      <c r="AXP13" s="447"/>
      <c r="AXQ13" s="447"/>
      <c r="AXR13" s="449"/>
      <c r="AXS13" s="450">
        <f t="shared" ref="AXS13:AXS16" si="826">AXM13+AXN13-AXO13+AXP13-AXQ13+AXR13</f>
        <v>0</v>
      </c>
      <c r="AXT13" s="463"/>
      <c r="AXU13" s="448"/>
      <c r="AXW13" s="458"/>
      <c r="AXX13" s="447"/>
      <c r="AXY13" s="447"/>
      <c r="AXZ13" s="447"/>
      <c r="AYA13" s="450">
        <f t="shared" ref="AYA13:AYA16" si="827">AXW13+AXX13-AXY13+AXZ13</f>
        <v>0</v>
      </c>
      <c r="AYB13" s="447"/>
      <c r="AYC13" s="447"/>
      <c r="AYD13" s="447"/>
      <c r="AYE13" s="447"/>
      <c r="AYF13" s="447"/>
      <c r="AYG13" s="449"/>
      <c r="AYH13" s="450">
        <f t="shared" ref="AYH13:AYH16" si="828">AYB13+AYC13-AYD13+AYE13-AYF13+AYG13</f>
        <v>0</v>
      </c>
      <c r="AYI13" s="463"/>
      <c r="AYJ13" s="448"/>
      <c r="AYL13" s="458"/>
      <c r="AYM13" s="447"/>
      <c r="AYN13" s="447"/>
      <c r="AYO13" s="447"/>
      <c r="AYP13" s="450">
        <f t="shared" ref="AYP13:AYP16" si="829">AYL13+AYM13-AYN13+AYO13</f>
        <v>0</v>
      </c>
      <c r="AYQ13" s="447"/>
      <c r="AYR13" s="447"/>
      <c r="AYS13" s="447"/>
      <c r="AYT13" s="447"/>
      <c r="AYU13" s="447"/>
      <c r="AYV13" s="449"/>
      <c r="AYW13" s="450">
        <f t="shared" ref="AYW13:AYW16" si="830">AYQ13+AYR13-AYS13+AYT13-AYU13+AYV13</f>
        <v>0</v>
      </c>
      <c r="AYX13" s="463"/>
      <c r="AYY13" s="448"/>
      <c r="AZA13" s="458"/>
      <c r="AZB13" s="447"/>
      <c r="AZC13" s="447"/>
      <c r="AZD13" s="447"/>
      <c r="AZE13" s="450">
        <f t="shared" ref="AZE13:AZE16" si="831">AZA13+AZB13-AZC13+AZD13</f>
        <v>0</v>
      </c>
      <c r="AZF13" s="447"/>
      <c r="AZG13" s="447"/>
      <c r="AZH13" s="447"/>
      <c r="AZI13" s="447"/>
      <c r="AZJ13" s="447"/>
      <c r="AZK13" s="449"/>
      <c r="AZL13" s="450">
        <f t="shared" ref="AZL13:AZL16" si="832">AZF13+AZG13-AZH13+AZI13-AZJ13+AZK13</f>
        <v>0</v>
      </c>
      <c r="AZM13" s="463"/>
      <c r="AZN13" s="448"/>
      <c r="AZP13" s="458"/>
      <c r="AZQ13" s="447"/>
      <c r="AZR13" s="447"/>
      <c r="AZS13" s="447"/>
      <c r="AZT13" s="450">
        <f t="shared" ref="AZT13:AZT16" si="833">AZP13+AZQ13-AZR13+AZS13</f>
        <v>0</v>
      </c>
      <c r="AZU13" s="447"/>
      <c r="AZV13" s="447"/>
      <c r="AZW13" s="447"/>
      <c r="AZX13" s="447"/>
      <c r="AZY13" s="447"/>
      <c r="AZZ13" s="449"/>
      <c r="BAA13" s="450">
        <f t="shared" ref="BAA13:BAA16" si="834">AZU13+AZV13-AZW13+AZX13-AZY13+AZZ13</f>
        <v>0</v>
      </c>
      <c r="BAB13" s="463"/>
      <c r="BAC13" s="448"/>
      <c r="BAE13" s="458"/>
      <c r="BAF13" s="447"/>
      <c r="BAG13" s="447"/>
      <c r="BAH13" s="447"/>
      <c r="BAI13" s="450">
        <f t="shared" ref="BAI13:BAI16" si="835">BAE13+BAF13-BAG13+BAH13</f>
        <v>0</v>
      </c>
      <c r="BAJ13" s="447"/>
      <c r="BAK13" s="447"/>
      <c r="BAL13" s="447"/>
      <c r="BAM13" s="447"/>
      <c r="BAN13" s="447"/>
      <c r="BAO13" s="449"/>
      <c r="BAP13" s="450">
        <f t="shared" ref="BAP13:BAP16" si="836">BAJ13+BAK13-BAL13+BAM13-BAN13+BAO13</f>
        <v>0</v>
      </c>
      <c r="BAQ13" s="463"/>
      <c r="BAR13" s="448"/>
      <c r="BAT13" s="458"/>
      <c r="BAU13" s="447"/>
      <c r="BAV13" s="447"/>
      <c r="BAW13" s="447"/>
      <c r="BAX13" s="450">
        <f t="shared" ref="BAX13:BAX16" si="837">BAT13+BAU13-BAV13+BAW13</f>
        <v>0</v>
      </c>
      <c r="BAY13" s="447"/>
      <c r="BAZ13" s="447"/>
      <c r="BBA13" s="447"/>
      <c r="BBB13" s="447"/>
      <c r="BBC13" s="447"/>
      <c r="BBD13" s="449"/>
      <c r="BBE13" s="450">
        <f t="shared" ref="BBE13:BBE16" si="838">BAY13+BAZ13-BBA13+BBB13-BBC13+BBD13</f>
        <v>0</v>
      </c>
      <c r="BBF13" s="463"/>
      <c r="BBG13" s="448"/>
      <c r="BBI13" s="458"/>
      <c r="BBJ13" s="447"/>
      <c r="BBK13" s="447"/>
      <c r="BBL13" s="447"/>
      <c r="BBM13" s="450">
        <f t="shared" ref="BBM13:BBM16" si="839">BBI13+BBJ13-BBK13+BBL13</f>
        <v>0</v>
      </c>
      <c r="BBN13" s="447"/>
      <c r="BBO13" s="447"/>
      <c r="BBP13" s="447"/>
      <c r="BBQ13" s="447"/>
      <c r="BBR13" s="447"/>
      <c r="BBS13" s="449"/>
      <c r="BBT13" s="450">
        <f t="shared" ref="BBT13:BBT16" si="840">BBN13+BBO13-BBP13+BBQ13-BBR13+BBS13</f>
        <v>0</v>
      </c>
      <c r="BBU13" s="463"/>
      <c r="BBV13" s="448"/>
      <c r="BBX13" s="458"/>
      <c r="BBY13" s="447"/>
      <c r="BBZ13" s="447"/>
      <c r="BCA13" s="447"/>
      <c r="BCB13" s="450">
        <f t="shared" ref="BCB13:BCB16" si="841">BBX13+BBY13-BBZ13+BCA13</f>
        <v>0</v>
      </c>
      <c r="BCC13" s="447"/>
      <c r="BCD13" s="447"/>
      <c r="BCE13" s="447"/>
      <c r="BCF13" s="447"/>
      <c r="BCG13" s="447"/>
      <c r="BCH13" s="449"/>
      <c r="BCI13" s="450">
        <f t="shared" ref="BCI13:BCI16" si="842">BCC13+BCD13-BCE13+BCF13-BCG13+BCH13</f>
        <v>0</v>
      </c>
      <c r="BCJ13" s="463"/>
      <c r="BCK13" s="448"/>
      <c r="BCM13" s="458"/>
      <c r="BCN13" s="447"/>
      <c r="BCO13" s="447"/>
      <c r="BCP13" s="447"/>
      <c r="BCQ13" s="450">
        <f t="shared" ref="BCQ13:BCQ16" si="843">BCM13+BCN13-BCO13+BCP13</f>
        <v>0</v>
      </c>
      <c r="BCR13" s="447"/>
      <c r="BCS13" s="447"/>
      <c r="BCT13" s="447"/>
      <c r="BCU13" s="447"/>
      <c r="BCV13" s="447"/>
      <c r="BCW13" s="449"/>
      <c r="BCX13" s="450">
        <f t="shared" ref="BCX13:BCX16" si="844">BCR13+BCS13-BCT13+BCU13-BCV13+BCW13</f>
        <v>0</v>
      </c>
      <c r="BCY13" s="463"/>
      <c r="BCZ13" s="448"/>
      <c r="BDB13" s="458"/>
      <c r="BDC13" s="447"/>
      <c r="BDD13" s="447"/>
      <c r="BDE13" s="447"/>
      <c r="BDF13" s="450">
        <f t="shared" ref="BDF13:BDF16" si="845">BDB13+BDC13-BDD13+BDE13</f>
        <v>0</v>
      </c>
      <c r="BDG13" s="447"/>
      <c r="BDH13" s="447"/>
      <c r="BDI13" s="447"/>
      <c r="BDJ13" s="447"/>
      <c r="BDK13" s="447"/>
      <c r="BDL13" s="449"/>
      <c r="BDM13" s="450">
        <f t="shared" ref="BDM13:BDM16" si="846">BDG13+BDH13-BDI13+BDJ13-BDK13+BDL13</f>
        <v>0</v>
      </c>
      <c r="BDN13" s="463"/>
      <c r="BDO13" s="448"/>
      <c r="BDQ13" s="458"/>
      <c r="BDR13" s="447"/>
      <c r="BDS13" s="447"/>
      <c r="BDT13" s="447"/>
      <c r="BDU13" s="450">
        <f t="shared" ref="BDU13:BDU16" si="847">BDQ13+BDR13-BDS13+BDT13</f>
        <v>0</v>
      </c>
      <c r="BDV13" s="447"/>
      <c r="BDW13" s="447"/>
      <c r="BDX13" s="447"/>
      <c r="BDY13" s="447"/>
      <c r="BDZ13" s="447"/>
      <c r="BEA13" s="449"/>
      <c r="BEB13" s="450">
        <f t="shared" ref="BEB13:BEB16" si="848">BDV13+BDW13-BDX13+BDY13-BDZ13+BEA13</f>
        <v>0</v>
      </c>
      <c r="BEC13" s="463"/>
      <c r="BED13" s="448"/>
      <c r="BEF13" s="458"/>
      <c r="BEG13" s="447"/>
      <c r="BEH13" s="447"/>
      <c r="BEI13" s="447"/>
      <c r="BEJ13" s="450">
        <f t="shared" ref="BEJ13:BEJ16" si="849">BEF13+BEG13-BEH13+BEI13</f>
        <v>0</v>
      </c>
      <c r="BEK13" s="447"/>
      <c r="BEL13" s="447"/>
      <c r="BEM13" s="447"/>
      <c r="BEN13" s="447"/>
      <c r="BEO13" s="447"/>
      <c r="BEP13" s="449"/>
      <c r="BEQ13" s="450">
        <f t="shared" ref="BEQ13:BEQ16" si="850">BEK13+BEL13-BEM13+BEN13-BEO13+BEP13</f>
        <v>0</v>
      </c>
      <c r="BER13" s="463"/>
      <c r="BES13" s="448"/>
      <c r="BEU13" s="458"/>
      <c r="BEV13" s="447"/>
      <c r="BEW13" s="447"/>
      <c r="BEX13" s="447"/>
      <c r="BEY13" s="450">
        <f t="shared" ref="BEY13:BEY16" si="851">BEU13+BEV13-BEW13+BEX13</f>
        <v>0</v>
      </c>
      <c r="BEZ13" s="447"/>
      <c r="BFA13" s="447"/>
      <c r="BFB13" s="447"/>
      <c r="BFC13" s="447"/>
      <c r="BFD13" s="447"/>
      <c r="BFE13" s="449"/>
      <c r="BFF13" s="450">
        <f t="shared" ref="BFF13:BFF16" si="852">BEZ13+BFA13-BFB13+BFC13-BFD13+BFE13</f>
        <v>0</v>
      </c>
      <c r="BFG13" s="463"/>
      <c r="BFH13" s="448"/>
      <c r="BFJ13" s="458"/>
      <c r="BFK13" s="447"/>
      <c r="BFL13" s="447"/>
      <c r="BFM13" s="447"/>
      <c r="BFN13" s="450">
        <f t="shared" ref="BFN13:BFN16" si="853">BFJ13+BFK13-BFL13+BFM13</f>
        <v>0</v>
      </c>
      <c r="BFO13" s="447"/>
      <c r="BFP13" s="447"/>
      <c r="BFQ13" s="447"/>
      <c r="BFR13" s="447"/>
      <c r="BFS13" s="447"/>
      <c r="BFT13" s="449"/>
      <c r="BFU13" s="450">
        <f t="shared" ref="BFU13:BFU16" si="854">BFO13+BFP13-BFQ13+BFR13-BFS13+BFT13</f>
        <v>0</v>
      </c>
      <c r="BFV13" s="463"/>
      <c r="BFW13" s="448"/>
      <c r="BFY13" s="458"/>
      <c r="BFZ13" s="447"/>
      <c r="BGA13" s="447"/>
      <c r="BGB13" s="447"/>
      <c r="BGC13" s="450">
        <f t="shared" ref="BGC13:BGC16" si="855">BFY13+BFZ13-BGA13+BGB13</f>
        <v>0</v>
      </c>
      <c r="BGD13" s="447"/>
      <c r="BGE13" s="447"/>
      <c r="BGF13" s="447"/>
      <c r="BGG13" s="447"/>
      <c r="BGH13" s="447"/>
      <c r="BGI13" s="449"/>
      <c r="BGJ13" s="450">
        <f t="shared" ref="BGJ13:BGJ16" si="856">BGD13+BGE13-BGF13+BGG13-BGH13+BGI13</f>
        <v>0</v>
      </c>
      <c r="BGK13" s="463"/>
      <c r="BGL13" s="448"/>
      <c r="BGN13" s="458"/>
      <c r="BGO13" s="447"/>
      <c r="BGP13" s="447"/>
      <c r="BGQ13" s="447"/>
      <c r="BGR13" s="450">
        <f t="shared" ref="BGR13:BGR16" si="857">BGN13+BGO13-BGP13+BGQ13</f>
        <v>0</v>
      </c>
      <c r="BGS13" s="447"/>
      <c r="BGT13" s="447"/>
      <c r="BGU13" s="447"/>
      <c r="BGV13" s="447"/>
      <c r="BGW13" s="447"/>
      <c r="BGX13" s="449"/>
      <c r="BGY13" s="450">
        <f t="shared" ref="BGY13:BGY16" si="858">BGS13+BGT13-BGU13+BGV13-BGW13+BGX13</f>
        <v>0</v>
      </c>
      <c r="BGZ13" s="463"/>
      <c r="BHA13" s="448"/>
      <c r="BHC13" s="458"/>
      <c r="BHD13" s="447"/>
      <c r="BHE13" s="447"/>
      <c r="BHF13" s="447"/>
      <c r="BHG13" s="450">
        <f t="shared" ref="BHG13:BHG16" si="859">BHC13+BHD13-BHE13+BHF13</f>
        <v>0</v>
      </c>
      <c r="BHH13" s="447"/>
      <c r="BHI13" s="447"/>
      <c r="BHJ13" s="447"/>
      <c r="BHK13" s="447"/>
      <c r="BHL13" s="447"/>
      <c r="BHM13" s="449"/>
      <c r="BHN13" s="450">
        <f t="shared" ref="BHN13:BHN16" si="860">BHH13+BHI13-BHJ13+BHK13-BHL13+BHM13</f>
        <v>0</v>
      </c>
      <c r="BHO13" s="463"/>
      <c r="BHP13" s="448"/>
      <c r="BHR13" s="458"/>
      <c r="BHS13" s="447"/>
      <c r="BHT13" s="447"/>
      <c r="BHU13" s="447"/>
      <c r="BHV13" s="450">
        <f t="shared" ref="BHV13:BHV16" si="861">BHR13+BHS13-BHT13+BHU13</f>
        <v>0</v>
      </c>
      <c r="BHW13" s="447"/>
      <c r="BHX13" s="447"/>
      <c r="BHY13" s="447"/>
      <c r="BHZ13" s="447"/>
      <c r="BIA13" s="447"/>
      <c r="BIB13" s="449"/>
      <c r="BIC13" s="450">
        <f t="shared" ref="BIC13:BIC16" si="862">BHW13+BHX13-BHY13+BHZ13-BIA13+BIB13</f>
        <v>0</v>
      </c>
      <c r="BID13" s="463"/>
      <c r="BIE13" s="448"/>
      <c r="BIG13" s="458"/>
      <c r="BIH13" s="447"/>
      <c r="BII13" s="447"/>
      <c r="BIJ13" s="447"/>
      <c r="BIK13" s="450">
        <f t="shared" ref="BIK13:BIK16" si="863">BIG13+BIH13-BII13+BIJ13</f>
        <v>0</v>
      </c>
      <c r="BIL13" s="447"/>
      <c r="BIM13" s="447"/>
      <c r="BIN13" s="447"/>
      <c r="BIO13" s="447"/>
      <c r="BIP13" s="447"/>
      <c r="BIQ13" s="449"/>
      <c r="BIR13" s="450">
        <f t="shared" ref="BIR13:BIR16" si="864">BIL13+BIM13-BIN13+BIO13-BIP13+BIQ13</f>
        <v>0</v>
      </c>
      <c r="BIS13" s="463"/>
      <c r="BIT13" s="448"/>
      <c r="BIV13" s="458"/>
      <c r="BIW13" s="447"/>
      <c r="BIX13" s="447"/>
      <c r="BIY13" s="447"/>
      <c r="BIZ13" s="450">
        <f t="shared" ref="BIZ13:BIZ16" si="865">BIV13+BIW13-BIX13+BIY13</f>
        <v>0</v>
      </c>
      <c r="BJA13" s="447"/>
      <c r="BJB13" s="447"/>
      <c r="BJC13" s="447"/>
      <c r="BJD13" s="447"/>
      <c r="BJE13" s="447"/>
      <c r="BJF13" s="449"/>
      <c r="BJG13" s="450">
        <f t="shared" ref="BJG13:BJG16" si="866">BJA13+BJB13-BJC13+BJD13-BJE13+BJF13</f>
        <v>0</v>
      </c>
      <c r="BJH13" s="463"/>
      <c r="BJI13" s="448"/>
      <c r="BJK13" s="458"/>
      <c r="BJL13" s="447"/>
      <c r="BJM13" s="447"/>
      <c r="BJN13" s="447"/>
      <c r="BJO13" s="450">
        <f t="shared" ref="BJO13:BJO16" si="867">BJK13+BJL13-BJM13+BJN13</f>
        <v>0</v>
      </c>
      <c r="BJP13" s="447"/>
      <c r="BJQ13" s="447"/>
      <c r="BJR13" s="447"/>
      <c r="BJS13" s="447"/>
      <c r="BJT13" s="447"/>
      <c r="BJU13" s="449"/>
      <c r="BJV13" s="450">
        <f t="shared" ref="BJV13:BJV16" si="868">BJP13+BJQ13-BJR13+BJS13-BJT13+BJU13</f>
        <v>0</v>
      </c>
      <c r="BJW13" s="463"/>
      <c r="BJX13" s="448"/>
      <c r="BJZ13" s="458"/>
      <c r="BKA13" s="447"/>
      <c r="BKB13" s="447"/>
      <c r="BKC13" s="447"/>
      <c r="BKD13" s="450">
        <f t="shared" ref="BKD13:BKD16" si="869">BJZ13+BKA13-BKB13+BKC13</f>
        <v>0</v>
      </c>
      <c r="BKE13" s="447"/>
      <c r="BKF13" s="447"/>
      <c r="BKG13" s="447"/>
      <c r="BKH13" s="447"/>
      <c r="BKI13" s="447"/>
      <c r="BKJ13" s="449"/>
      <c r="BKK13" s="450">
        <f t="shared" ref="BKK13:BKK16" si="870">BKE13+BKF13-BKG13+BKH13-BKI13+BKJ13</f>
        <v>0</v>
      </c>
      <c r="BKL13" s="463"/>
      <c r="BKM13" s="448"/>
      <c r="BKO13" s="458"/>
      <c r="BKP13" s="447"/>
      <c r="BKQ13" s="447"/>
      <c r="BKR13" s="447"/>
      <c r="BKS13" s="450">
        <f t="shared" ref="BKS13:BKS16" si="871">BKO13+BKP13-BKQ13+BKR13</f>
        <v>0</v>
      </c>
      <c r="BKT13" s="447"/>
      <c r="BKU13" s="447"/>
      <c r="BKV13" s="447"/>
      <c r="BKW13" s="447"/>
      <c r="BKX13" s="447"/>
      <c r="BKY13" s="449"/>
      <c r="BKZ13" s="450">
        <f t="shared" ref="BKZ13:BKZ16" si="872">BKT13+BKU13-BKV13+BKW13-BKX13+BKY13</f>
        <v>0</v>
      </c>
      <c r="BLA13" s="463"/>
      <c r="BLB13" s="448"/>
      <c r="BLD13" s="458"/>
      <c r="BLE13" s="447"/>
      <c r="BLF13" s="447"/>
      <c r="BLG13" s="447"/>
      <c r="BLH13" s="450">
        <f t="shared" ref="BLH13:BLH16" si="873">BLD13+BLE13-BLF13+BLG13</f>
        <v>0</v>
      </c>
      <c r="BLI13" s="447"/>
      <c r="BLJ13" s="447"/>
      <c r="BLK13" s="447"/>
      <c r="BLL13" s="447"/>
      <c r="BLM13" s="447"/>
      <c r="BLN13" s="449"/>
      <c r="BLO13" s="450">
        <f t="shared" ref="BLO13:BLO16" si="874">BLI13+BLJ13-BLK13+BLL13-BLM13+BLN13</f>
        <v>0</v>
      </c>
      <c r="BLP13" s="463"/>
      <c r="BLQ13" s="448"/>
      <c r="BLS13" s="458"/>
      <c r="BLT13" s="447"/>
      <c r="BLU13" s="447"/>
      <c r="BLV13" s="447"/>
      <c r="BLW13" s="450">
        <f t="shared" ref="BLW13:BLW16" si="875">BLS13+BLT13-BLU13+BLV13</f>
        <v>0</v>
      </c>
      <c r="BLX13" s="447"/>
      <c r="BLY13" s="447"/>
      <c r="BLZ13" s="447"/>
      <c r="BMA13" s="447"/>
      <c r="BMB13" s="447"/>
      <c r="BMC13" s="449"/>
      <c r="BMD13" s="450">
        <f t="shared" ref="BMD13:BMD16" si="876">BLX13+BLY13-BLZ13+BMA13-BMB13+BMC13</f>
        <v>0</v>
      </c>
      <c r="BME13" s="463"/>
      <c r="BMF13" s="448"/>
      <c r="BMH13" s="458"/>
      <c r="BMI13" s="447"/>
      <c r="BMJ13" s="447"/>
      <c r="BMK13" s="447"/>
      <c r="BML13" s="450">
        <f t="shared" ref="BML13:BML16" si="877">BMH13+BMI13-BMJ13+BMK13</f>
        <v>0</v>
      </c>
      <c r="BMM13" s="447"/>
      <c r="BMN13" s="447"/>
      <c r="BMO13" s="447"/>
      <c r="BMP13" s="447"/>
      <c r="BMQ13" s="447"/>
      <c r="BMR13" s="449"/>
      <c r="BMS13" s="450">
        <f t="shared" ref="BMS13:BMS16" si="878">BMM13+BMN13-BMO13+BMP13-BMQ13+BMR13</f>
        <v>0</v>
      </c>
      <c r="BMT13" s="463"/>
      <c r="BMU13" s="448"/>
      <c r="BMW13" s="458"/>
      <c r="BMX13" s="447"/>
      <c r="BMY13" s="447"/>
      <c r="BMZ13" s="447"/>
      <c r="BNA13" s="450">
        <f t="shared" ref="BNA13:BNA16" si="879">BMW13+BMX13-BMY13+BMZ13</f>
        <v>0</v>
      </c>
      <c r="BNB13" s="447"/>
      <c r="BNC13" s="447"/>
      <c r="BND13" s="447"/>
      <c r="BNE13" s="447"/>
      <c r="BNF13" s="447"/>
      <c r="BNG13" s="449"/>
      <c r="BNH13" s="450">
        <f t="shared" ref="BNH13:BNH16" si="880">BNB13+BNC13-BND13+BNE13-BNF13+BNG13</f>
        <v>0</v>
      </c>
      <c r="BNI13" s="463"/>
      <c r="BNJ13" s="448"/>
      <c r="BNL13" s="458"/>
      <c r="BNM13" s="447"/>
      <c r="BNN13" s="447"/>
      <c r="BNO13" s="447"/>
      <c r="BNP13" s="450">
        <f t="shared" ref="BNP13:BNP16" si="881">BNL13+BNM13-BNN13+BNO13</f>
        <v>0</v>
      </c>
      <c r="BNQ13" s="447"/>
      <c r="BNR13" s="447"/>
      <c r="BNS13" s="447"/>
      <c r="BNT13" s="447"/>
      <c r="BNU13" s="447"/>
      <c r="BNV13" s="449"/>
      <c r="BNW13" s="450">
        <f t="shared" ref="BNW13:BNW16" si="882">BNQ13+BNR13-BNS13+BNT13-BNU13+BNV13</f>
        <v>0</v>
      </c>
      <c r="BNX13" s="463"/>
      <c r="BNY13" s="448"/>
      <c r="BOA13" s="458"/>
      <c r="BOB13" s="447"/>
      <c r="BOC13" s="447"/>
      <c r="BOD13" s="447"/>
      <c r="BOE13" s="450">
        <f t="shared" ref="BOE13:BOE16" si="883">BOA13+BOB13-BOC13+BOD13</f>
        <v>0</v>
      </c>
      <c r="BOF13" s="447"/>
      <c r="BOG13" s="447"/>
      <c r="BOH13" s="447"/>
      <c r="BOI13" s="447"/>
      <c r="BOJ13" s="447"/>
      <c r="BOK13" s="449"/>
      <c r="BOL13" s="450">
        <f t="shared" ref="BOL13:BOL16" si="884">BOF13+BOG13-BOH13+BOI13-BOJ13+BOK13</f>
        <v>0</v>
      </c>
      <c r="BOM13" s="463"/>
      <c r="BON13" s="448"/>
      <c r="BOP13" s="458"/>
      <c r="BOQ13" s="447"/>
      <c r="BOR13" s="447"/>
      <c r="BOS13" s="447"/>
      <c r="BOT13" s="450">
        <f t="shared" ref="BOT13:BOT16" si="885">BOP13+BOQ13-BOR13+BOS13</f>
        <v>0</v>
      </c>
      <c r="BOU13" s="447"/>
      <c r="BOV13" s="447"/>
      <c r="BOW13" s="447"/>
      <c r="BOX13" s="447"/>
      <c r="BOY13" s="447"/>
      <c r="BOZ13" s="449"/>
      <c r="BPA13" s="450">
        <f t="shared" ref="BPA13:BPA16" si="886">BOU13+BOV13-BOW13+BOX13-BOY13+BOZ13</f>
        <v>0</v>
      </c>
      <c r="BPB13" s="463"/>
      <c r="BPC13" s="448"/>
      <c r="BPE13" s="458"/>
      <c r="BPF13" s="447"/>
      <c r="BPG13" s="447"/>
      <c r="BPH13" s="447"/>
      <c r="BPI13" s="450">
        <f t="shared" ref="BPI13:BPI16" si="887">BPE13+BPF13-BPG13+BPH13</f>
        <v>0</v>
      </c>
      <c r="BPJ13" s="447"/>
      <c r="BPK13" s="447"/>
      <c r="BPL13" s="447"/>
      <c r="BPM13" s="447"/>
      <c r="BPN13" s="447"/>
      <c r="BPO13" s="449"/>
      <c r="BPP13" s="450">
        <f t="shared" ref="BPP13:BPP16" si="888">BPJ13+BPK13-BPL13+BPM13-BPN13+BPO13</f>
        <v>0</v>
      </c>
      <c r="BPQ13" s="463"/>
      <c r="BPR13" s="448"/>
      <c r="BPT13" s="458"/>
      <c r="BPU13" s="447"/>
      <c r="BPV13" s="447"/>
      <c r="BPW13" s="447"/>
      <c r="BPX13" s="450">
        <f t="shared" ref="BPX13:BPX16" si="889">BPT13+BPU13-BPV13+BPW13</f>
        <v>0</v>
      </c>
      <c r="BPY13" s="447"/>
      <c r="BPZ13" s="447"/>
      <c r="BQA13" s="447"/>
      <c r="BQB13" s="447"/>
      <c r="BQC13" s="447"/>
      <c r="BQD13" s="449"/>
      <c r="BQE13" s="450">
        <f t="shared" ref="BQE13:BQE16" si="890">BPY13+BPZ13-BQA13+BQB13-BQC13+BQD13</f>
        <v>0</v>
      </c>
      <c r="BQF13" s="463"/>
      <c r="BQG13" s="448"/>
      <c r="BQI13" s="458"/>
      <c r="BQJ13" s="447"/>
      <c r="BQK13" s="447"/>
      <c r="BQL13" s="447"/>
      <c r="BQM13" s="450">
        <f t="shared" ref="BQM13:BQM16" si="891">BQI13+BQJ13-BQK13+BQL13</f>
        <v>0</v>
      </c>
      <c r="BQN13" s="447"/>
      <c r="BQO13" s="447"/>
      <c r="BQP13" s="447"/>
      <c r="BQQ13" s="447"/>
      <c r="BQR13" s="447"/>
      <c r="BQS13" s="449"/>
      <c r="BQT13" s="450">
        <f t="shared" ref="BQT13:BQT16" si="892">BQN13+BQO13-BQP13+BQQ13-BQR13+BQS13</f>
        <v>0</v>
      </c>
      <c r="BQU13" s="463"/>
      <c r="BQV13" s="448"/>
      <c r="BQX13" s="458"/>
      <c r="BQY13" s="447"/>
      <c r="BQZ13" s="447"/>
      <c r="BRA13" s="447"/>
      <c r="BRB13" s="450">
        <f t="shared" ref="BRB13:BRB16" si="893">BQX13+BQY13-BQZ13+BRA13</f>
        <v>0</v>
      </c>
      <c r="BRC13" s="447"/>
      <c r="BRD13" s="447"/>
      <c r="BRE13" s="447"/>
      <c r="BRF13" s="447"/>
      <c r="BRG13" s="447"/>
      <c r="BRH13" s="449"/>
      <c r="BRI13" s="450">
        <f t="shared" ref="BRI13:BRI16" si="894">BRC13+BRD13-BRE13+BRF13-BRG13+BRH13</f>
        <v>0</v>
      </c>
      <c r="BRJ13" s="463"/>
      <c r="BRK13" s="448"/>
      <c r="BRM13" s="458"/>
      <c r="BRN13" s="447"/>
      <c r="BRO13" s="447"/>
      <c r="BRP13" s="447"/>
      <c r="BRQ13" s="450">
        <f t="shared" ref="BRQ13:BRQ16" si="895">BRM13+BRN13-BRO13+BRP13</f>
        <v>0</v>
      </c>
      <c r="BRR13" s="447"/>
      <c r="BRS13" s="447"/>
      <c r="BRT13" s="447"/>
      <c r="BRU13" s="447"/>
      <c r="BRV13" s="447"/>
      <c r="BRW13" s="449"/>
      <c r="BRX13" s="450">
        <f t="shared" ref="BRX13:BRX16" si="896">BRR13+BRS13-BRT13+BRU13-BRV13+BRW13</f>
        <v>0</v>
      </c>
      <c r="BRY13" s="463"/>
      <c r="BRZ13" s="448"/>
      <c r="BSB13" s="458"/>
      <c r="BSC13" s="447"/>
      <c r="BSD13" s="447"/>
      <c r="BSE13" s="447"/>
      <c r="BSF13" s="450">
        <f t="shared" ref="BSF13:BSF16" si="897">BSB13+BSC13-BSD13+BSE13</f>
        <v>0</v>
      </c>
      <c r="BSG13" s="447"/>
      <c r="BSH13" s="447"/>
      <c r="BSI13" s="447"/>
      <c r="BSJ13" s="447"/>
      <c r="BSK13" s="447"/>
      <c r="BSL13" s="449"/>
      <c r="BSM13" s="450">
        <f t="shared" ref="BSM13:BSM16" si="898">BSG13+BSH13-BSI13+BSJ13-BSK13+BSL13</f>
        <v>0</v>
      </c>
      <c r="BSN13" s="463"/>
      <c r="BSO13" s="448"/>
      <c r="BSQ13" s="458"/>
      <c r="BSR13" s="447"/>
      <c r="BSS13" s="447"/>
      <c r="BST13" s="447"/>
      <c r="BSU13" s="450">
        <f t="shared" ref="BSU13:BSU16" si="899">BSQ13+BSR13-BSS13+BST13</f>
        <v>0</v>
      </c>
      <c r="BSV13" s="447"/>
      <c r="BSW13" s="447"/>
      <c r="BSX13" s="447"/>
      <c r="BSY13" s="447"/>
      <c r="BSZ13" s="447"/>
      <c r="BTA13" s="449"/>
      <c r="BTB13" s="450">
        <f t="shared" ref="BTB13:BTB16" si="900">BSV13+BSW13-BSX13+BSY13-BSZ13+BTA13</f>
        <v>0</v>
      </c>
      <c r="BTC13" s="463"/>
      <c r="BTD13" s="448"/>
      <c r="BTF13" s="458"/>
      <c r="BTG13" s="447"/>
      <c r="BTH13" s="447"/>
      <c r="BTI13" s="447"/>
      <c r="BTJ13" s="450">
        <f t="shared" ref="BTJ13:BTJ16" si="901">BTF13+BTG13-BTH13+BTI13</f>
        <v>0</v>
      </c>
      <c r="BTK13" s="447"/>
      <c r="BTL13" s="447"/>
      <c r="BTM13" s="447"/>
      <c r="BTN13" s="447"/>
      <c r="BTO13" s="447"/>
      <c r="BTP13" s="449"/>
      <c r="BTQ13" s="450">
        <f t="shared" ref="BTQ13:BTQ16" si="902">BTK13+BTL13-BTM13+BTN13-BTO13+BTP13</f>
        <v>0</v>
      </c>
      <c r="BTR13" s="463"/>
      <c r="BTS13" s="448"/>
      <c r="BTU13" s="458"/>
      <c r="BTV13" s="447"/>
      <c r="BTW13" s="447"/>
      <c r="BTX13" s="447"/>
      <c r="BTY13" s="450">
        <f t="shared" ref="BTY13:BTY16" si="903">BTU13+BTV13-BTW13+BTX13</f>
        <v>0</v>
      </c>
      <c r="BTZ13" s="447"/>
      <c r="BUA13" s="447"/>
      <c r="BUB13" s="447"/>
      <c r="BUC13" s="447"/>
      <c r="BUD13" s="447"/>
      <c r="BUE13" s="449"/>
      <c r="BUF13" s="450">
        <f t="shared" ref="BUF13:BUF16" si="904">BTZ13+BUA13-BUB13+BUC13-BUD13+BUE13</f>
        <v>0</v>
      </c>
      <c r="BUG13" s="463"/>
      <c r="BUH13" s="448"/>
      <c r="BUJ13" s="458"/>
      <c r="BUK13" s="447"/>
      <c r="BUL13" s="447"/>
      <c r="BUM13" s="447"/>
      <c r="BUN13" s="450">
        <f t="shared" ref="BUN13:BUN16" si="905">BUJ13+BUK13-BUL13+BUM13</f>
        <v>0</v>
      </c>
      <c r="BUO13" s="447"/>
      <c r="BUP13" s="447"/>
      <c r="BUQ13" s="447"/>
      <c r="BUR13" s="447"/>
      <c r="BUS13" s="447"/>
      <c r="BUT13" s="449"/>
      <c r="BUU13" s="450">
        <f t="shared" ref="BUU13:BUU16" si="906">BUO13+BUP13-BUQ13+BUR13-BUS13+BUT13</f>
        <v>0</v>
      </c>
      <c r="BUV13" s="463"/>
      <c r="BUW13" s="448"/>
      <c r="BUY13" s="458"/>
      <c r="BUZ13" s="447"/>
      <c r="BVA13" s="447"/>
      <c r="BVB13" s="447"/>
      <c r="BVC13" s="450">
        <f t="shared" ref="BVC13:BVC16" si="907">BUY13+BUZ13-BVA13+BVB13</f>
        <v>0</v>
      </c>
      <c r="BVD13" s="447"/>
      <c r="BVE13" s="447"/>
      <c r="BVF13" s="447"/>
      <c r="BVG13" s="447"/>
      <c r="BVH13" s="447"/>
      <c r="BVI13" s="449"/>
      <c r="BVJ13" s="450">
        <f t="shared" ref="BVJ13:BVJ16" si="908">BVD13+BVE13-BVF13+BVG13-BVH13+BVI13</f>
        <v>0</v>
      </c>
      <c r="BVK13" s="463"/>
      <c r="BVL13" s="448"/>
      <c r="BVN13" s="458"/>
      <c r="BVO13" s="447"/>
      <c r="BVP13" s="447"/>
      <c r="BVQ13" s="447"/>
      <c r="BVR13" s="450">
        <f t="shared" ref="BVR13:BVR16" si="909">BVN13+BVO13-BVP13+BVQ13</f>
        <v>0</v>
      </c>
      <c r="BVS13" s="447"/>
      <c r="BVT13" s="447"/>
      <c r="BVU13" s="447"/>
      <c r="BVV13" s="447"/>
      <c r="BVW13" s="447"/>
      <c r="BVX13" s="449"/>
      <c r="BVY13" s="450">
        <f t="shared" ref="BVY13:BVY16" si="910">BVS13+BVT13-BVU13+BVV13-BVW13+BVX13</f>
        <v>0</v>
      </c>
      <c r="BVZ13" s="463"/>
      <c r="BWA13" s="448"/>
    </row>
    <row r="14" spans="1:1951" ht="15" customHeight="1" x14ac:dyDescent="0.2">
      <c r="B14" s="452" t="s">
        <v>321</v>
      </c>
      <c r="C14" s="447"/>
      <c r="D14" s="447"/>
      <c r="E14" s="447"/>
      <c r="F14" s="447"/>
      <c r="G14" s="450">
        <f t="shared" si="651"/>
        <v>0</v>
      </c>
      <c r="H14" s="447"/>
      <c r="I14" s="447"/>
      <c r="J14" s="447"/>
      <c r="K14" s="447"/>
      <c r="L14" s="447"/>
      <c r="M14" s="449"/>
      <c r="N14" s="450">
        <f t="shared" si="652"/>
        <v>0</v>
      </c>
      <c r="O14" s="463"/>
      <c r="P14" s="448"/>
      <c r="R14" s="458"/>
      <c r="S14" s="447"/>
      <c r="T14" s="447"/>
      <c r="U14" s="447"/>
      <c r="V14" s="450">
        <f t="shared" si="653"/>
        <v>0</v>
      </c>
      <c r="W14" s="447"/>
      <c r="X14" s="447"/>
      <c r="Y14" s="447"/>
      <c r="Z14" s="447"/>
      <c r="AA14" s="447"/>
      <c r="AB14" s="449"/>
      <c r="AC14" s="450">
        <f t="shared" si="654"/>
        <v>0</v>
      </c>
      <c r="AD14" s="463"/>
      <c r="AE14" s="448"/>
      <c r="AG14" s="458"/>
      <c r="AH14" s="447"/>
      <c r="AI14" s="447"/>
      <c r="AJ14" s="447"/>
      <c r="AK14" s="450">
        <f t="shared" si="655"/>
        <v>0</v>
      </c>
      <c r="AL14" s="447"/>
      <c r="AM14" s="447"/>
      <c r="AN14" s="447"/>
      <c r="AO14" s="447"/>
      <c r="AP14" s="447"/>
      <c r="AQ14" s="449"/>
      <c r="AR14" s="450">
        <f t="shared" si="656"/>
        <v>0</v>
      </c>
      <c r="AS14" s="463"/>
      <c r="AT14" s="448"/>
      <c r="AV14" s="458"/>
      <c r="AW14" s="447"/>
      <c r="AX14" s="447"/>
      <c r="AY14" s="447"/>
      <c r="AZ14" s="450">
        <f t="shared" si="657"/>
        <v>0</v>
      </c>
      <c r="BA14" s="447"/>
      <c r="BB14" s="447"/>
      <c r="BC14" s="447"/>
      <c r="BD14" s="447"/>
      <c r="BE14" s="447"/>
      <c r="BF14" s="449"/>
      <c r="BG14" s="450">
        <f t="shared" si="658"/>
        <v>0</v>
      </c>
      <c r="BH14" s="463"/>
      <c r="BI14" s="448"/>
      <c r="BK14" s="458"/>
      <c r="BL14" s="447"/>
      <c r="BM14" s="447"/>
      <c r="BN14" s="447"/>
      <c r="BO14" s="450">
        <f t="shared" si="659"/>
        <v>0</v>
      </c>
      <c r="BP14" s="447"/>
      <c r="BQ14" s="447"/>
      <c r="BR14" s="447"/>
      <c r="BS14" s="447"/>
      <c r="BT14" s="447"/>
      <c r="BU14" s="449"/>
      <c r="BV14" s="450">
        <f t="shared" si="660"/>
        <v>0</v>
      </c>
      <c r="BW14" s="463"/>
      <c r="BX14" s="448"/>
      <c r="BZ14" s="458"/>
      <c r="CA14" s="447"/>
      <c r="CB14" s="447"/>
      <c r="CC14" s="447"/>
      <c r="CD14" s="450">
        <f t="shared" si="661"/>
        <v>0</v>
      </c>
      <c r="CE14" s="447"/>
      <c r="CF14" s="447"/>
      <c r="CG14" s="447"/>
      <c r="CH14" s="447"/>
      <c r="CI14" s="447"/>
      <c r="CJ14" s="449"/>
      <c r="CK14" s="450">
        <f t="shared" si="662"/>
        <v>0</v>
      </c>
      <c r="CL14" s="463"/>
      <c r="CM14" s="448"/>
      <c r="CO14" s="458"/>
      <c r="CP14" s="447"/>
      <c r="CQ14" s="447"/>
      <c r="CR14" s="447"/>
      <c r="CS14" s="450">
        <f t="shared" si="663"/>
        <v>0</v>
      </c>
      <c r="CT14" s="447"/>
      <c r="CU14" s="447"/>
      <c r="CV14" s="447"/>
      <c r="CW14" s="447"/>
      <c r="CX14" s="447"/>
      <c r="CY14" s="449"/>
      <c r="CZ14" s="450">
        <f t="shared" si="664"/>
        <v>0</v>
      </c>
      <c r="DA14" s="463"/>
      <c r="DB14" s="448"/>
      <c r="DD14" s="458"/>
      <c r="DE14" s="447"/>
      <c r="DF14" s="447"/>
      <c r="DG14" s="447"/>
      <c r="DH14" s="450">
        <f t="shared" si="665"/>
        <v>0</v>
      </c>
      <c r="DI14" s="447"/>
      <c r="DJ14" s="447"/>
      <c r="DK14" s="447"/>
      <c r="DL14" s="447"/>
      <c r="DM14" s="447"/>
      <c r="DN14" s="449"/>
      <c r="DO14" s="450">
        <f t="shared" si="666"/>
        <v>0</v>
      </c>
      <c r="DP14" s="463"/>
      <c r="DQ14" s="448"/>
      <c r="DS14" s="458"/>
      <c r="DT14" s="447"/>
      <c r="DU14" s="447"/>
      <c r="DV14" s="447"/>
      <c r="DW14" s="450">
        <f t="shared" si="667"/>
        <v>0</v>
      </c>
      <c r="DX14" s="447"/>
      <c r="DY14" s="447"/>
      <c r="DZ14" s="447"/>
      <c r="EA14" s="447"/>
      <c r="EB14" s="447"/>
      <c r="EC14" s="449"/>
      <c r="ED14" s="450">
        <f t="shared" si="668"/>
        <v>0</v>
      </c>
      <c r="EE14" s="463"/>
      <c r="EF14" s="448"/>
      <c r="EH14" s="458"/>
      <c r="EI14" s="447"/>
      <c r="EJ14" s="447"/>
      <c r="EK14" s="447"/>
      <c r="EL14" s="450">
        <f t="shared" si="669"/>
        <v>0</v>
      </c>
      <c r="EM14" s="447"/>
      <c r="EN14" s="447"/>
      <c r="EO14" s="447"/>
      <c r="EP14" s="447"/>
      <c r="EQ14" s="447"/>
      <c r="ER14" s="449"/>
      <c r="ES14" s="450">
        <f t="shared" si="670"/>
        <v>0</v>
      </c>
      <c r="ET14" s="463"/>
      <c r="EU14" s="448"/>
      <c r="EW14" s="458"/>
      <c r="EX14" s="447"/>
      <c r="EY14" s="447"/>
      <c r="EZ14" s="447"/>
      <c r="FA14" s="450">
        <f t="shared" si="671"/>
        <v>0</v>
      </c>
      <c r="FB14" s="447"/>
      <c r="FC14" s="447"/>
      <c r="FD14" s="447"/>
      <c r="FE14" s="447"/>
      <c r="FF14" s="447"/>
      <c r="FG14" s="449"/>
      <c r="FH14" s="450">
        <f t="shared" si="672"/>
        <v>0</v>
      </c>
      <c r="FI14" s="463"/>
      <c r="FJ14" s="448"/>
      <c r="FL14" s="458"/>
      <c r="FM14" s="447"/>
      <c r="FN14" s="447"/>
      <c r="FO14" s="447"/>
      <c r="FP14" s="450">
        <f t="shared" si="673"/>
        <v>0</v>
      </c>
      <c r="FQ14" s="447"/>
      <c r="FR14" s="447"/>
      <c r="FS14" s="447"/>
      <c r="FT14" s="447"/>
      <c r="FU14" s="447"/>
      <c r="FV14" s="449"/>
      <c r="FW14" s="450">
        <f t="shared" si="674"/>
        <v>0</v>
      </c>
      <c r="FX14" s="463"/>
      <c r="FY14" s="448"/>
      <c r="GA14" s="458"/>
      <c r="GB14" s="447"/>
      <c r="GC14" s="447"/>
      <c r="GD14" s="447"/>
      <c r="GE14" s="450">
        <f t="shared" si="675"/>
        <v>0</v>
      </c>
      <c r="GF14" s="447"/>
      <c r="GG14" s="447"/>
      <c r="GH14" s="447"/>
      <c r="GI14" s="447"/>
      <c r="GJ14" s="447"/>
      <c r="GK14" s="449"/>
      <c r="GL14" s="450">
        <f t="shared" si="676"/>
        <v>0</v>
      </c>
      <c r="GM14" s="463"/>
      <c r="GN14" s="448"/>
      <c r="GP14" s="458"/>
      <c r="GQ14" s="447"/>
      <c r="GR14" s="447"/>
      <c r="GS14" s="447"/>
      <c r="GT14" s="450">
        <f t="shared" si="677"/>
        <v>0</v>
      </c>
      <c r="GU14" s="447"/>
      <c r="GV14" s="447"/>
      <c r="GW14" s="447"/>
      <c r="GX14" s="447"/>
      <c r="GY14" s="447"/>
      <c r="GZ14" s="449"/>
      <c r="HA14" s="450">
        <f t="shared" si="678"/>
        <v>0</v>
      </c>
      <c r="HB14" s="463"/>
      <c r="HC14" s="448"/>
      <c r="HE14" s="458"/>
      <c r="HF14" s="447"/>
      <c r="HG14" s="447"/>
      <c r="HH14" s="447"/>
      <c r="HI14" s="450">
        <f t="shared" si="679"/>
        <v>0</v>
      </c>
      <c r="HJ14" s="447"/>
      <c r="HK14" s="447"/>
      <c r="HL14" s="447"/>
      <c r="HM14" s="447"/>
      <c r="HN14" s="447"/>
      <c r="HO14" s="449"/>
      <c r="HP14" s="450">
        <f t="shared" si="680"/>
        <v>0</v>
      </c>
      <c r="HQ14" s="463"/>
      <c r="HR14" s="448"/>
      <c r="HT14" s="458"/>
      <c r="HU14" s="447"/>
      <c r="HV14" s="447"/>
      <c r="HW14" s="447"/>
      <c r="HX14" s="450">
        <f t="shared" si="681"/>
        <v>0</v>
      </c>
      <c r="HY14" s="447"/>
      <c r="HZ14" s="447"/>
      <c r="IA14" s="447"/>
      <c r="IB14" s="447"/>
      <c r="IC14" s="447"/>
      <c r="ID14" s="449"/>
      <c r="IE14" s="450">
        <f t="shared" si="682"/>
        <v>0</v>
      </c>
      <c r="IF14" s="463"/>
      <c r="IG14" s="448"/>
      <c r="II14" s="458"/>
      <c r="IJ14" s="447"/>
      <c r="IK14" s="447"/>
      <c r="IL14" s="447"/>
      <c r="IM14" s="450">
        <f t="shared" si="683"/>
        <v>0</v>
      </c>
      <c r="IN14" s="447"/>
      <c r="IO14" s="447"/>
      <c r="IP14" s="447"/>
      <c r="IQ14" s="447"/>
      <c r="IR14" s="447"/>
      <c r="IS14" s="449"/>
      <c r="IT14" s="450">
        <f t="shared" si="684"/>
        <v>0</v>
      </c>
      <c r="IU14" s="463"/>
      <c r="IV14" s="448"/>
      <c r="IX14" s="458"/>
      <c r="IY14" s="447"/>
      <c r="IZ14" s="447"/>
      <c r="JA14" s="447"/>
      <c r="JB14" s="450">
        <f t="shared" si="685"/>
        <v>0</v>
      </c>
      <c r="JC14" s="447"/>
      <c r="JD14" s="447"/>
      <c r="JE14" s="447"/>
      <c r="JF14" s="447"/>
      <c r="JG14" s="447"/>
      <c r="JH14" s="449"/>
      <c r="JI14" s="450">
        <f t="shared" si="686"/>
        <v>0</v>
      </c>
      <c r="JJ14" s="463"/>
      <c r="JK14" s="448"/>
      <c r="JM14" s="458"/>
      <c r="JN14" s="447"/>
      <c r="JO14" s="447"/>
      <c r="JP14" s="447"/>
      <c r="JQ14" s="450">
        <f t="shared" si="687"/>
        <v>0</v>
      </c>
      <c r="JR14" s="447"/>
      <c r="JS14" s="447"/>
      <c r="JT14" s="447"/>
      <c r="JU14" s="447"/>
      <c r="JV14" s="447"/>
      <c r="JW14" s="449"/>
      <c r="JX14" s="450">
        <f t="shared" si="688"/>
        <v>0</v>
      </c>
      <c r="JY14" s="463"/>
      <c r="JZ14" s="448"/>
      <c r="KB14" s="458"/>
      <c r="KC14" s="447"/>
      <c r="KD14" s="447"/>
      <c r="KE14" s="447"/>
      <c r="KF14" s="450">
        <f t="shared" si="689"/>
        <v>0</v>
      </c>
      <c r="KG14" s="447"/>
      <c r="KH14" s="447"/>
      <c r="KI14" s="447"/>
      <c r="KJ14" s="447"/>
      <c r="KK14" s="447"/>
      <c r="KL14" s="449"/>
      <c r="KM14" s="450">
        <f t="shared" si="690"/>
        <v>0</v>
      </c>
      <c r="KN14" s="463"/>
      <c r="KO14" s="448"/>
      <c r="KQ14" s="458"/>
      <c r="KR14" s="447"/>
      <c r="KS14" s="447"/>
      <c r="KT14" s="447"/>
      <c r="KU14" s="450">
        <f t="shared" si="691"/>
        <v>0</v>
      </c>
      <c r="KV14" s="447"/>
      <c r="KW14" s="447"/>
      <c r="KX14" s="447"/>
      <c r="KY14" s="447"/>
      <c r="KZ14" s="447"/>
      <c r="LA14" s="449"/>
      <c r="LB14" s="450">
        <f t="shared" si="692"/>
        <v>0</v>
      </c>
      <c r="LC14" s="463"/>
      <c r="LD14" s="448"/>
      <c r="LF14" s="458"/>
      <c r="LG14" s="447"/>
      <c r="LH14" s="447"/>
      <c r="LI14" s="447"/>
      <c r="LJ14" s="450">
        <f t="shared" si="693"/>
        <v>0</v>
      </c>
      <c r="LK14" s="447"/>
      <c r="LL14" s="447"/>
      <c r="LM14" s="447"/>
      <c r="LN14" s="447"/>
      <c r="LO14" s="447"/>
      <c r="LP14" s="449"/>
      <c r="LQ14" s="450">
        <f t="shared" si="694"/>
        <v>0</v>
      </c>
      <c r="LR14" s="463"/>
      <c r="LS14" s="448"/>
      <c r="LU14" s="458"/>
      <c r="LV14" s="447"/>
      <c r="LW14" s="447"/>
      <c r="LX14" s="447"/>
      <c r="LY14" s="450">
        <f t="shared" si="695"/>
        <v>0</v>
      </c>
      <c r="LZ14" s="447"/>
      <c r="MA14" s="447"/>
      <c r="MB14" s="447"/>
      <c r="MC14" s="447"/>
      <c r="MD14" s="447"/>
      <c r="ME14" s="449"/>
      <c r="MF14" s="450">
        <f t="shared" si="696"/>
        <v>0</v>
      </c>
      <c r="MG14" s="463"/>
      <c r="MH14" s="448"/>
      <c r="MJ14" s="458"/>
      <c r="MK14" s="447"/>
      <c r="ML14" s="447"/>
      <c r="MM14" s="447"/>
      <c r="MN14" s="450">
        <f t="shared" si="697"/>
        <v>0</v>
      </c>
      <c r="MO14" s="447"/>
      <c r="MP14" s="447"/>
      <c r="MQ14" s="447"/>
      <c r="MR14" s="447"/>
      <c r="MS14" s="447"/>
      <c r="MT14" s="449"/>
      <c r="MU14" s="450">
        <f t="shared" si="698"/>
        <v>0</v>
      </c>
      <c r="MV14" s="463"/>
      <c r="MW14" s="448"/>
      <c r="MY14" s="458"/>
      <c r="MZ14" s="447"/>
      <c r="NA14" s="447"/>
      <c r="NB14" s="447"/>
      <c r="NC14" s="450">
        <f t="shared" si="699"/>
        <v>0</v>
      </c>
      <c r="ND14" s="447"/>
      <c r="NE14" s="447"/>
      <c r="NF14" s="447"/>
      <c r="NG14" s="447"/>
      <c r="NH14" s="447"/>
      <c r="NI14" s="449"/>
      <c r="NJ14" s="450">
        <f t="shared" si="700"/>
        <v>0</v>
      </c>
      <c r="NK14" s="463"/>
      <c r="NL14" s="448"/>
      <c r="NN14" s="458"/>
      <c r="NO14" s="447"/>
      <c r="NP14" s="447"/>
      <c r="NQ14" s="447"/>
      <c r="NR14" s="450">
        <f t="shared" si="701"/>
        <v>0</v>
      </c>
      <c r="NS14" s="447"/>
      <c r="NT14" s="447"/>
      <c r="NU14" s="447"/>
      <c r="NV14" s="447"/>
      <c r="NW14" s="447"/>
      <c r="NX14" s="449"/>
      <c r="NY14" s="450">
        <f t="shared" si="702"/>
        <v>0</v>
      </c>
      <c r="NZ14" s="463"/>
      <c r="OA14" s="448"/>
      <c r="OC14" s="458"/>
      <c r="OD14" s="447"/>
      <c r="OE14" s="447"/>
      <c r="OF14" s="447"/>
      <c r="OG14" s="450">
        <f t="shared" si="703"/>
        <v>0</v>
      </c>
      <c r="OH14" s="447"/>
      <c r="OI14" s="447"/>
      <c r="OJ14" s="447"/>
      <c r="OK14" s="447"/>
      <c r="OL14" s="447"/>
      <c r="OM14" s="449"/>
      <c r="ON14" s="450">
        <f t="shared" si="704"/>
        <v>0</v>
      </c>
      <c r="OO14" s="463"/>
      <c r="OP14" s="448"/>
      <c r="OR14" s="458"/>
      <c r="OS14" s="447"/>
      <c r="OT14" s="447"/>
      <c r="OU14" s="447"/>
      <c r="OV14" s="450">
        <f t="shared" si="705"/>
        <v>0</v>
      </c>
      <c r="OW14" s="447"/>
      <c r="OX14" s="447"/>
      <c r="OY14" s="447"/>
      <c r="OZ14" s="447"/>
      <c r="PA14" s="447"/>
      <c r="PB14" s="449"/>
      <c r="PC14" s="450">
        <f t="shared" si="706"/>
        <v>0</v>
      </c>
      <c r="PD14" s="463"/>
      <c r="PE14" s="448"/>
      <c r="PG14" s="458"/>
      <c r="PH14" s="447"/>
      <c r="PI14" s="447"/>
      <c r="PJ14" s="447"/>
      <c r="PK14" s="450">
        <f t="shared" si="707"/>
        <v>0</v>
      </c>
      <c r="PL14" s="447"/>
      <c r="PM14" s="447"/>
      <c r="PN14" s="447"/>
      <c r="PO14" s="447"/>
      <c r="PP14" s="447"/>
      <c r="PQ14" s="449"/>
      <c r="PR14" s="450">
        <f t="shared" si="708"/>
        <v>0</v>
      </c>
      <c r="PS14" s="463"/>
      <c r="PT14" s="448"/>
      <c r="PV14" s="458"/>
      <c r="PW14" s="447"/>
      <c r="PX14" s="447"/>
      <c r="PY14" s="447"/>
      <c r="PZ14" s="450">
        <f t="shared" si="709"/>
        <v>0</v>
      </c>
      <c r="QA14" s="447"/>
      <c r="QB14" s="447"/>
      <c r="QC14" s="447"/>
      <c r="QD14" s="447"/>
      <c r="QE14" s="447"/>
      <c r="QF14" s="449"/>
      <c r="QG14" s="450">
        <f t="shared" si="710"/>
        <v>0</v>
      </c>
      <c r="QH14" s="463"/>
      <c r="QI14" s="448"/>
      <c r="QK14" s="458"/>
      <c r="QL14" s="447"/>
      <c r="QM14" s="447"/>
      <c r="QN14" s="447"/>
      <c r="QO14" s="450">
        <f t="shared" si="711"/>
        <v>0</v>
      </c>
      <c r="QP14" s="447"/>
      <c r="QQ14" s="447"/>
      <c r="QR14" s="447"/>
      <c r="QS14" s="447"/>
      <c r="QT14" s="447"/>
      <c r="QU14" s="449"/>
      <c r="QV14" s="450">
        <f t="shared" si="712"/>
        <v>0</v>
      </c>
      <c r="QW14" s="463"/>
      <c r="QX14" s="448"/>
      <c r="QZ14" s="458"/>
      <c r="RA14" s="447"/>
      <c r="RB14" s="447"/>
      <c r="RC14" s="447"/>
      <c r="RD14" s="450">
        <f t="shared" si="713"/>
        <v>0</v>
      </c>
      <c r="RE14" s="447"/>
      <c r="RF14" s="447"/>
      <c r="RG14" s="447"/>
      <c r="RH14" s="447"/>
      <c r="RI14" s="447"/>
      <c r="RJ14" s="449"/>
      <c r="RK14" s="450">
        <f t="shared" si="714"/>
        <v>0</v>
      </c>
      <c r="RL14" s="463"/>
      <c r="RM14" s="448"/>
      <c r="RO14" s="458"/>
      <c r="RP14" s="447"/>
      <c r="RQ14" s="447"/>
      <c r="RR14" s="447"/>
      <c r="RS14" s="450">
        <f t="shared" si="715"/>
        <v>0</v>
      </c>
      <c r="RT14" s="447"/>
      <c r="RU14" s="447"/>
      <c r="RV14" s="447"/>
      <c r="RW14" s="447"/>
      <c r="RX14" s="447"/>
      <c r="RY14" s="449"/>
      <c r="RZ14" s="450">
        <f t="shared" si="716"/>
        <v>0</v>
      </c>
      <c r="SA14" s="463"/>
      <c r="SB14" s="448"/>
      <c r="SD14" s="458"/>
      <c r="SE14" s="447"/>
      <c r="SF14" s="447"/>
      <c r="SG14" s="447"/>
      <c r="SH14" s="450">
        <f t="shared" si="717"/>
        <v>0</v>
      </c>
      <c r="SI14" s="447"/>
      <c r="SJ14" s="447"/>
      <c r="SK14" s="447"/>
      <c r="SL14" s="447"/>
      <c r="SM14" s="447"/>
      <c r="SN14" s="449"/>
      <c r="SO14" s="450">
        <f t="shared" si="718"/>
        <v>0</v>
      </c>
      <c r="SP14" s="463"/>
      <c r="SQ14" s="448"/>
      <c r="SS14" s="458"/>
      <c r="ST14" s="447"/>
      <c r="SU14" s="447"/>
      <c r="SV14" s="447"/>
      <c r="SW14" s="450">
        <f t="shared" si="719"/>
        <v>0</v>
      </c>
      <c r="SX14" s="447"/>
      <c r="SY14" s="447"/>
      <c r="SZ14" s="447"/>
      <c r="TA14" s="447"/>
      <c r="TB14" s="447"/>
      <c r="TC14" s="449"/>
      <c r="TD14" s="450">
        <f t="shared" si="720"/>
        <v>0</v>
      </c>
      <c r="TE14" s="463"/>
      <c r="TF14" s="448"/>
      <c r="TH14" s="458"/>
      <c r="TI14" s="447"/>
      <c r="TJ14" s="447"/>
      <c r="TK14" s="447"/>
      <c r="TL14" s="450">
        <f t="shared" si="721"/>
        <v>0</v>
      </c>
      <c r="TM14" s="447"/>
      <c r="TN14" s="447"/>
      <c r="TO14" s="447"/>
      <c r="TP14" s="447"/>
      <c r="TQ14" s="447"/>
      <c r="TR14" s="449"/>
      <c r="TS14" s="450">
        <f t="shared" si="722"/>
        <v>0</v>
      </c>
      <c r="TT14" s="463"/>
      <c r="TU14" s="448"/>
      <c r="TW14" s="458"/>
      <c r="TX14" s="447"/>
      <c r="TY14" s="447"/>
      <c r="TZ14" s="447"/>
      <c r="UA14" s="450">
        <f t="shared" si="723"/>
        <v>0</v>
      </c>
      <c r="UB14" s="447"/>
      <c r="UC14" s="447"/>
      <c r="UD14" s="447"/>
      <c r="UE14" s="447"/>
      <c r="UF14" s="447"/>
      <c r="UG14" s="449"/>
      <c r="UH14" s="450">
        <f t="shared" si="724"/>
        <v>0</v>
      </c>
      <c r="UI14" s="463"/>
      <c r="UJ14" s="448"/>
      <c r="UL14" s="458"/>
      <c r="UM14" s="447"/>
      <c r="UN14" s="447"/>
      <c r="UO14" s="447"/>
      <c r="UP14" s="450">
        <f t="shared" si="725"/>
        <v>0</v>
      </c>
      <c r="UQ14" s="447"/>
      <c r="UR14" s="447"/>
      <c r="US14" s="447"/>
      <c r="UT14" s="447"/>
      <c r="UU14" s="447"/>
      <c r="UV14" s="449"/>
      <c r="UW14" s="450">
        <f t="shared" si="726"/>
        <v>0</v>
      </c>
      <c r="UX14" s="463"/>
      <c r="UY14" s="448"/>
      <c r="VA14" s="458"/>
      <c r="VB14" s="447"/>
      <c r="VC14" s="447"/>
      <c r="VD14" s="447"/>
      <c r="VE14" s="450">
        <f t="shared" si="727"/>
        <v>0</v>
      </c>
      <c r="VF14" s="447"/>
      <c r="VG14" s="447"/>
      <c r="VH14" s="447"/>
      <c r="VI14" s="447"/>
      <c r="VJ14" s="447"/>
      <c r="VK14" s="449"/>
      <c r="VL14" s="450">
        <f t="shared" si="728"/>
        <v>0</v>
      </c>
      <c r="VM14" s="463"/>
      <c r="VN14" s="448"/>
      <c r="VP14" s="458"/>
      <c r="VQ14" s="447"/>
      <c r="VR14" s="447"/>
      <c r="VS14" s="447"/>
      <c r="VT14" s="450">
        <f t="shared" si="729"/>
        <v>0</v>
      </c>
      <c r="VU14" s="447"/>
      <c r="VV14" s="447"/>
      <c r="VW14" s="447"/>
      <c r="VX14" s="447"/>
      <c r="VY14" s="447"/>
      <c r="VZ14" s="449"/>
      <c r="WA14" s="450">
        <f t="shared" si="730"/>
        <v>0</v>
      </c>
      <c r="WB14" s="463"/>
      <c r="WC14" s="448"/>
      <c r="WE14" s="458"/>
      <c r="WF14" s="447"/>
      <c r="WG14" s="447"/>
      <c r="WH14" s="447"/>
      <c r="WI14" s="450">
        <f t="shared" si="731"/>
        <v>0</v>
      </c>
      <c r="WJ14" s="447"/>
      <c r="WK14" s="447"/>
      <c r="WL14" s="447"/>
      <c r="WM14" s="447"/>
      <c r="WN14" s="447"/>
      <c r="WO14" s="449"/>
      <c r="WP14" s="450">
        <f t="shared" si="732"/>
        <v>0</v>
      </c>
      <c r="WQ14" s="463"/>
      <c r="WR14" s="448"/>
      <c r="WT14" s="458"/>
      <c r="WU14" s="447"/>
      <c r="WV14" s="447"/>
      <c r="WW14" s="447"/>
      <c r="WX14" s="450">
        <f t="shared" si="733"/>
        <v>0</v>
      </c>
      <c r="WY14" s="447"/>
      <c r="WZ14" s="447"/>
      <c r="XA14" s="447"/>
      <c r="XB14" s="447"/>
      <c r="XC14" s="447"/>
      <c r="XD14" s="449"/>
      <c r="XE14" s="450">
        <f t="shared" si="734"/>
        <v>0</v>
      </c>
      <c r="XF14" s="463"/>
      <c r="XG14" s="448"/>
      <c r="XI14" s="458"/>
      <c r="XJ14" s="447"/>
      <c r="XK14" s="447"/>
      <c r="XL14" s="447"/>
      <c r="XM14" s="450">
        <f t="shared" si="735"/>
        <v>0</v>
      </c>
      <c r="XN14" s="447"/>
      <c r="XO14" s="447"/>
      <c r="XP14" s="447"/>
      <c r="XQ14" s="447"/>
      <c r="XR14" s="447"/>
      <c r="XS14" s="449"/>
      <c r="XT14" s="450">
        <f t="shared" si="736"/>
        <v>0</v>
      </c>
      <c r="XU14" s="463"/>
      <c r="XV14" s="448"/>
      <c r="XX14" s="458"/>
      <c r="XY14" s="447"/>
      <c r="XZ14" s="447"/>
      <c r="YA14" s="447"/>
      <c r="YB14" s="450">
        <f t="shared" si="737"/>
        <v>0</v>
      </c>
      <c r="YC14" s="447"/>
      <c r="YD14" s="447"/>
      <c r="YE14" s="447"/>
      <c r="YF14" s="447"/>
      <c r="YG14" s="447"/>
      <c r="YH14" s="449"/>
      <c r="YI14" s="450">
        <f t="shared" si="738"/>
        <v>0</v>
      </c>
      <c r="YJ14" s="463"/>
      <c r="YK14" s="448"/>
      <c r="YM14" s="458"/>
      <c r="YN14" s="447"/>
      <c r="YO14" s="447"/>
      <c r="YP14" s="447"/>
      <c r="YQ14" s="450">
        <f t="shared" si="739"/>
        <v>0</v>
      </c>
      <c r="YR14" s="447"/>
      <c r="YS14" s="447"/>
      <c r="YT14" s="447"/>
      <c r="YU14" s="447"/>
      <c r="YV14" s="447"/>
      <c r="YW14" s="449"/>
      <c r="YX14" s="450">
        <f t="shared" si="740"/>
        <v>0</v>
      </c>
      <c r="YY14" s="463"/>
      <c r="YZ14" s="448"/>
      <c r="ZB14" s="458"/>
      <c r="ZC14" s="447"/>
      <c r="ZD14" s="447"/>
      <c r="ZE14" s="447"/>
      <c r="ZF14" s="450">
        <f t="shared" si="741"/>
        <v>0</v>
      </c>
      <c r="ZG14" s="447"/>
      <c r="ZH14" s="447"/>
      <c r="ZI14" s="447"/>
      <c r="ZJ14" s="447"/>
      <c r="ZK14" s="447"/>
      <c r="ZL14" s="449"/>
      <c r="ZM14" s="450">
        <f t="shared" si="742"/>
        <v>0</v>
      </c>
      <c r="ZN14" s="463"/>
      <c r="ZO14" s="448"/>
      <c r="ZQ14" s="458"/>
      <c r="ZR14" s="447"/>
      <c r="ZS14" s="447"/>
      <c r="ZT14" s="447"/>
      <c r="ZU14" s="450">
        <f t="shared" si="743"/>
        <v>0</v>
      </c>
      <c r="ZV14" s="447"/>
      <c r="ZW14" s="447"/>
      <c r="ZX14" s="447"/>
      <c r="ZY14" s="447"/>
      <c r="ZZ14" s="447"/>
      <c r="AAA14" s="449"/>
      <c r="AAB14" s="450">
        <f t="shared" si="744"/>
        <v>0</v>
      </c>
      <c r="AAC14" s="463"/>
      <c r="AAD14" s="448"/>
      <c r="AAF14" s="458"/>
      <c r="AAG14" s="447"/>
      <c r="AAH14" s="447"/>
      <c r="AAI14" s="447"/>
      <c r="AAJ14" s="450">
        <f t="shared" si="745"/>
        <v>0</v>
      </c>
      <c r="AAK14" s="447"/>
      <c r="AAL14" s="447"/>
      <c r="AAM14" s="447"/>
      <c r="AAN14" s="447"/>
      <c r="AAO14" s="447"/>
      <c r="AAP14" s="449"/>
      <c r="AAQ14" s="450">
        <f t="shared" si="746"/>
        <v>0</v>
      </c>
      <c r="AAR14" s="463"/>
      <c r="AAS14" s="448"/>
      <c r="AAU14" s="458"/>
      <c r="AAV14" s="447"/>
      <c r="AAW14" s="447"/>
      <c r="AAX14" s="447"/>
      <c r="AAY14" s="450">
        <f t="shared" si="747"/>
        <v>0</v>
      </c>
      <c r="AAZ14" s="447"/>
      <c r="ABA14" s="447"/>
      <c r="ABB14" s="447"/>
      <c r="ABC14" s="447"/>
      <c r="ABD14" s="447"/>
      <c r="ABE14" s="449"/>
      <c r="ABF14" s="450">
        <f t="shared" si="748"/>
        <v>0</v>
      </c>
      <c r="ABG14" s="463"/>
      <c r="ABH14" s="448"/>
      <c r="ABJ14" s="458"/>
      <c r="ABK14" s="447"/>
      <c r="ABL14" s="447"/>
      <c r="ABM14" s="447"/>
      <c r="ABN14" s="450">
        <f t="shared" si="749"/>
        <v>0</v>
      </c>
      <c r="ABO14" s="447"/>
      <c r="ABP14" s="447"/>
      <c r="ABQ14" s="447"/>
      <c r="ABR14" s="447"/>
      <c r="ABS14" s="447"/>
      <c r="ABT14" s="449"/>
      <c r="ABU14" s="450">
        <f t="shared" si="750"/>
        <v>0</v>
      </c>
      <c r="ABV14" s="463"/>
      <c r="ABW14" s="448"/>
      <c r="ABY14" s="458"/>
      <c r="ABZ14" s="447"/>
      <c r="ACA14" s="447"/>
      <c r="ACB14" s="447"/>
      <c r="ACC14" s="450">
        <f t="shared" si="751"/>
        <v>0</v>
      </c>
      <c r="ACD14" s="447"/>
      <c r="ACE14" s="447"/>
      <c r="ACF14" s="447"/>
      <c r="ACG14" s="447"/>
      <c r="ACH14" s="447"/>
      <c r="ACI14" s="449"/>
      <c r="ACJ14" s="450">
        <f t="shared" si="752"/>
        <v>0</v>
      </c>
      <c r="ACK14" s="463"/>
      <c r="ACL14" s="448"/>
      <c r="ACN14" s="458"/>
      <c r="ACO14" s="447"/>
      <c r="ACP14" s="447"/>
      <c r="ACQ14" s="447"/>
      <c r="ACR14" s="450">
        <f t="shared" si="753"/>
        <v>0</v>
      </c>
      <c r="ACS14" s="447"/>
      <c r="ACT14" s="447"/>
      <c r="ACU14" s="447"/>
      <c r="ACV14" s="447"/>
      <c r="ACW14" s="447"/>
      <c r="ACX14" s="449"/>
      <c r="ACY14" s="450">
        <f t="shared" si="754"/>
        <v>0</v>
      </c>
      <c r="ACZ14" s="463"/>
      <c r="ADA14" s="448"/>
      <c r="ADC14" s="458"/>
      <c r="ADD14" s="447"/>
      <c r="ADE14" s="447"/>
      <c r="ADF14" s="447"/>
      <c r="ADG14" s="450">
        <f t="shared" si="755"/>
        <v>0</v>
      </c>
      <c r="ADH14" s="447"/>
      <c r="ADI14" s="447"/>
      <c r="ADJ14" s="447"/>
      <c r="ADK14" s="447"/>
      <c r="ADL14" s="447"/>
      <c r="ADM14" s="449"/>
      <c r="ADN14" s="450">
        <f t="shared" si="756"/>
        <v>0</v>
      </c>
      <c r="ADO14" s="463"/>
      <c r="ADP14" s="448"/>
      <c r="ADR14" s="458"/>
      <c r="ADS14" s="447"/>
      <c r="ADT14" s="447"/>
      <c r="ADU14" s="447"/>
      <c r="ADV14" s="450">
        <f t="shared" si="757"/>
        <v>0</v>
      </c>
      <c r="ADW14" s="447"/>
      <c r="ADX14" s="447"/>
      <c r="ADY14" s="447"/>
      <c r="ADZ14" s="447"/>
      <c r="AEA14" s="447"/>
      <c r="AEB14" s="449"/>
      <c r="AEC14" s="450">
        <f t="shared" si="758"/>
        <v>0</v>
      </c>
      <c r="AED14" s="463"/>
      <c r="AEE14" s="448"/>
      <c r="AEG14" s="458"/>
      <c r="AEH14" s="447"/>
      <c r="AEI14" s="447"/>
      <c r="AEJ14" s="447"/>
      <c r="AEK14" s="450">
        <f t="shared" si="759"/>
        <v>0</v>
      </c>
      <c r="AEL14" s="447"/>
      <c r="AEM14" s="447"/>
      <c r="AEN14" s="447"/>
      <c r="AEO14" s="447"/>
      <c r="AEP14" s="447"/>
      <c r="AEQ14" s="449"/>
      <c r="AER14" s="450">
        <f t="shared" si="760"/>
        <v>0</v>
      </c>
      <c r="AES14" s="463"/>
      <c r="AET14" s="448"/>
      <c r="AEV14" s="458"/>
      <c r="AEW14" s="447"/>
      <c r="AEX14" s="447"/>
      <c r="AEY14" s="447"/>
      <c r="AEZ14" s="450">
        <f t="shared" si="761"/>
        <v>0</v>
      </c>
      <c r="AFA14" s="447"/>
      <c r="AFB14" s="447"/>
      <c r="AFC14" s="447"/>
      <c r="AFD14" s="447"/>
      <c r="AFE14" s="447"/>
      <c r="AFF14" s="449"/>
      <c r="AFG14" s="450">
        <f t="shared" si="762"/>
        <v>0</v>
      </c>
      <c r="AFH14" s="463"/>
      <c r="AFI14" s="448"/>
      <c r="AFK14" s="458"/>
      <c r="AFL14" s="447"/>
      <c r="AFM14" s="447"/>
      <c r="AFN14" s="447"/>
      <c r="AFO14" s="450">
        <f t="shared" si="763"/>
        <v>0</v>
      </c>
      <c r="AFP14" s="447"/>
      <c r="AFQ14" s="447"/>
      <c r="AFR14" s="447"/>
      <c r="AFS14" s="447"/>
      <c r="AFT14" s="447"/>
      <c r="AFU14" s="449"/>
      <c r="AFV14" s="450">
        <f t="shared" si="764"/>
        <v>0</v>
      </c>
      <c r="AFW14" s="463"/>
      <c r="AFX14" s="448"/>
      <c r="AFZ14" s="458"/>
      <c r="AGA14" s="447"/>
      <c r="AGB14" s="447"/>
      <c r="AGC14" s="447"/>
      <c r="AGD14" s="450">
        <f t="shared" si="765"/>
        <v>0</v>
      </c>
      <c r="AGE14" s="447"/>
      <c r="AGF14" s="447"/>
      <c r="AGG14" s="447"/>
      <c r="AGH14" s="447"/>
      <c r="AGI14" s="447"/>
      <c r="AGJ14" s="449"/>
      <c r="AGK14" s="450">
        <f t="shared" si="766"/>
        <v>0</v>
      </c>
      <c r="AGL14" s="463"/>
      <c r="AGM14" s="448"/>
      <c r="AGO14" s="458"/>
      <c r="AGP14" s="447"/>
      <c r="AGQ14" s="447"/>
      <c r="AGR14" s="447"/>
      <c r="AGS14" s="450">
        <f t="shared" si="767"/>
        <v>0</v>
      </c>
      <c r="AGT14" s="447"/>
      <c r="AGU14" s="447"/>
      <c r="AGV14" s="447"/>
      <c r="AGW14" s="447"/>
      <c r="AGX14" s="447"/>
      <c r="AGY14" s="449"/>
      <c r="AGZ14" s="450">
        <f t="shared" si="768"/>
        <v>0</v>
      </c>
      <c r="AHA14" s="463"/>
      <c r="AHB14" s="448"/>
      <c r="AHD14" s="458"/>
      <c r="AHE14" s="447"/>
      <c r="AHF14" s="447"/>
      <c r="AHG14" s="447"/>
      <c r="AHH14" s="450">
        <f t="shared" si="769"/>
        <v>0</v>
      </c>
      <c r="AHI14" s="447"/>
      <c r="AHJ14" s="447"/>
      <c r="AHK14" s="447"/>
      <c r="AHL14" s="447"/>
      <c r="AHM14" s="447"/>
      <c r="AHN14" s="449"/>
      <c r="AHO14" s="450">
        <f t="shared" si="770"/>
        <v>0</v>
      </c>
      <c r="AHP14" s="463"/>
      <c r="AHQ14" s="448"/>
      <c r="AHS14" s="458"/>
      <c r="AHT14" s="447"/>
      <c r="AHU14" s="447"/>
      <c r="AHV14" s="447"/>
      <c r="AHW14" s="450">
        <f t="shared" si="771"/>
        <v>0</v>
      </c>
      <c r="AHX14" s="447"/>
      <c r="AHY14" s="447"/>
      <c r="AHZ14" s="447"/>
      <c r="AIA14" s="447"/>
      <c r="AIB14" s="447"/>
      <c r="AIC14" s="449"/>
      <c r="AID14" s="450">
        <f t="shared" si="772"/>
        <v>0</v>
      </c>
      <c r="AIE14" s="463"/>
      <c r="AIF14" s="448"/>
      <c r="AIH14" s="458"/>
      <c r="AII14" s="447"/>
      <c r="AIJ14" s="447"/>
      <c r="AIK14" s="447"/>
      <c r="AIL14" s="450">
        <f t="shared" si="773"/>
        <v>0</v>
      </c>
      <c r="AIM14" s="447"/>
      <c r="AIN14" s="447"/>
      <c r="AIO14" s="447"/>
      <c r="AIP14" s="447"/>
      <c r="AIQ14" s="447"/>
      <c r="AIR14" s="449"/>
      <c r="AIS14" s="450">
        <f t="shared" si="774"/>
        <v>0</v>
      </c>
      <c r="AIT14" s="463"/>
      <c r="AIU14" s="448"/>
      <c r="AIW14" s="458"/>
      <c r="AIX14" s="447"/>
      <c r="AIY14" s="447"/>
      <c r="AIZ14" s="447"/>
      <c r="AJA14" s="450">
        <f t="shared" si="775"/>
        <v>0</v>
      </c>
      <c r="AJB14" s="447"/>
      <c r="AJC14" s="447"/>
      <c r="AJD14" s="447"/>
      <c r="AJE14" s="447"/>
      <c r="AJF14" s="447"/>
      <c r="AJG14" s="449"/>
      <c r="AJH14" s="450">
        <f t="shared" si="776"/>
        <v>0</v>
      </c>
      <c r="AJI14" s="463"/>
      <c r="AJJ14" s="448"/>
      <c r="AJL14" s="458"/>
      <c r="AJM14" s="447"/>
      <c r="AJN14" s="447"/>
      <c r="AJO14" s="447"/>
      <c r="AJP14" s="450">
        <f t="shared" si="777"/>
        <v>0</v>
      </c>
      <c r="AJQ14" s="447"/>
      <c r="AJR14" s="447"/>
      <c r="AJS14" s="447"/>
      <c r="AJT14" s="447"/>
      <c r="AJU14" s="447"/>
      <c r="AJV14" s="449"/>
      <c r="AJW14" s="450">
        <f t="shared" si="778"/>
        <v>0</v>
      </c>
      <c r="AJX14" s="463"/>
      <c r="AJY14" s="448"/>
      <c r="AKA14" s="458"/>
      <c r="AKB14" s="447"/>
      <c r="AKC14" s="447"/>
      <c r="AKD14" s="447"/>
      <c r="AKE14" s="450">
        <f t="shared" si="779"/>
        <v>0</v>
      </c>
      <c r="AKF14" s="447"/>
      <c r="AKG14" s="447"/>
      <c r="AKH14" s="447"/>
      <c r="AKI14" s="447"/>
      <c r="AKJ14" s="447"/>
      <c r="AKK14" s="449"/>
      <c r="AKL14" s="450">
        <f t="shared" si="780"/>
        <v>0</v>
      </c>
      <c r="AKM14" s="463"/>
      <c r="AKN14" s="448"/>
      <c r="AKP14" s="458"/>
      <c r="AKQ14" s="447"/>
      <c r="AKR14" s="447"/>
      <c r="AKS14" s="447"/>
      <c r="AKT14" s="450">
        <f t="shared" si="781"/>
        <v>0</v>
      </c>
      <c r="AKU14" s="447"/>
      <c r="AKV14" s="447"/>
      <c r="AKW14" s="447"/>
      <c r="AKX14" s="447"/>
      <c r="AKY14" s="447"/>
      <c r="AKZ14" s="449"/>
      <c r="ALA14" s="450">
        <f t="shared" si="782"/>
        <v>0</v>
      </c>
      <c r="ALB14" s="463"/>
      <c r="ALC14" s="448"/>
      <c r="ALE14" s="458"/>
      <c r="ALF14" s="447"/>
      <c r="ALG14" s="447"/>
      <c r="ALH14" s="447"/>
      <c r="ALI14" s="450">
        <f t="shared" si="783"/>
        <v>0</v>
      </c>
      <c r="ALJ14" s="447"/>
      <c r="ALK14" s="447"/>
      <c r="ALL14" s="447"/>
      <c r="ALM14" s="447"/>
      <c r="ALN14" s="447"/>
      <c r="ALO14" s="449"/>
      <c r="ALP14" s="450">
        <f t="shared" si="784"/>
        <v>0</v>
      </c>
      <c r="ALQ14" s="463"/>
      <c r="ALR14" s="448"/>
      <c r="ALT14" s="458"/>
      <c r="ALU14" s="447"/>
      <c r="ALV14" s="447"/>
      <c r="ALW14" s="447"/>
      <c r="ALX14" s="450">
        <f t="shared" si="785"/>
        <v>0</v>
      </c>
      <c r="ALY14" s="447"/>
      <c r="ALZ14" s="447"/>
      <c r="AMA14" s="447"/>
      <c r="AMB14" s="447"/>
      <c r="AMC14" s="447"/>
      <c r="AMD14" s="449"/>
      <c r="AME14" s="450">
        <f t="shared" si="786"/>
        <v>0</v>
      </c>
      <c r="AMF14" s="463"/>
      <c r="AMG14" s="448"/>
      <c r="AMI14" s="458"/>
      <c r="AMJ14" s="447"/>
      <c r="AMK14" s="447"/>
      <c r="AML14" s="447"/>
      <c r="AMM14" s="450">
        <f t="shared" si="787"/>
        <v>0</v>
      </c>
      <c r="AMN14" s="447"/>
      <c r="AMO14" s="447"/>
      <c r="AMP14" s="447"/>
      <c r="AMQ14" s="447"/>
      <c r="AMR14" s="447"/>
      <c r="AMS14" s="449"/>
      <c r="AMT14" s="450">
        <f t="shared" si="788"/>
        <v>0</v>
      </c>
      <c r="AMU14" s="463"/>
      <c r="AMV14" s="448"/>
      <c r="AMX14" s="458"/>
      <c r="AMY14" s="447"/>
      <c r="AMZ14" s="447"/>
      <c r="ANA14" s="447"/>
      <c r="ANB14" s="450">
        <f t="shared" si="789"/>
        <v>0</v>
      </c>
      <c r="ANC14" s="447"/>
      <c r="AND14" s="447"/>
      <c r="ANE14" s="447"/>
      <c r="ANF14" s="447"/>
      <c r="ANG14" s="447"/>
      <c r="ANH14" s="449"/>
      <c r="ANI14" s="450">
        <f t="shared" si="790"/>
        <v>0</v>
      </c>
      <c r="ANJ14" s="463"/>
      <c r="ANK14" s="448"/>
      <c r="ANM14" s="458"/>
      <c r="ANN14" s="447"/>
      <c r="ANO14" s="447"/>
      <c r="ANP14" s="447"/>
      <c r="ANQ14" s="450">
        <f t="shared" si="791"/>
        <v>0</v>
      </c>
      <c r="ANR14" s="447"/>
      <c r="ANS14" s="447"/>
      <c r="ANT14" s="447"/>
      <c r="ANU14" s="447"/>
      <c r="ANV14" s="447"/>
      <c r="ANW14" s="449"/>
      <c r="ANX14" s="450">
        <f t="shared" si="792"/>
        <v>0</v>
      </c>
      <c r="ANY14" s="463"/>
      <c r="ANZ14" s="448"/>
      <c r="AOB14" s="458"/>
      <c r="AOC14" s="447"/>
      <c r="AOD14" s="447"/>
      <c r="AOE14" s="447"/>
      <c r="AOF14" s="450">
        <f t="shared" si="793"/>
        <v>0</v>
      </c>
      <c r="AOG14" s="447"/>
      <c r="AOH14" s="447"/>
      <c r="AOI14" s="447"/>
      <c r="AOJ14" s="447"/>
      <c r="AOK14" s="447"/>
      <c r="AOL14" s="449"/>
      <c r="AOM14" s="450">
        <f t="shared" si="794"/>
        <v>0</v>
      </c>
      <c r="AON14" s="463"/>
      <c r="AOO14" s="448"/>
      <c r="AOQ14" s="458"/>
      <c r="AOR14" s="447"/>
      <c r="AOS14" s="447"/>
      <c r="AOT14" s="447"/>
      <c r="AOU14" s="450">
        <f t="shared" si="795"/>
        <v>0</v>
      </c>
      <c r="AOV14" s="447"/>
      <c r="AOW14" s="447"/>
      <c r="AOX14" s="447"/>
      <c r="AOY14" s="447"/>
      <c r="AOZ14" s="447"/>
      <c r="APA14" s="449"/>
      <c r="APB14" s="450">
        <f t="shared" si="796"/>
        <v>0</v>
      </c>
      <c r="APC14" s="463"/>
      <c r="APD14" s="448"/>
      <c r="APF14" s="458"/>
      <c r="APG14" s="447"/>
      <c r="APH14" s="447"/>
      <c r="API14" s="447"/>
      <c r="APJ14" s="450">
        <f t="shared" si="797"/>
        <v>0</v>
      </c>
      <c r="APK14" s="447"/>
      <c r="APL14" s="447"/>
      <c r="APM14" s="447"/>
      <c r="APN14" s="447"/>
      <c r="APO14" s="447"/>
      <c r="APP14" s="449"/>
      <c r="APQ14" s="450">
        <f t="shared" si="798"/>
        <v>0</v>
      </c>
      <c r="APR14" s="463"/>
      <c r="APS14" s="448"/>
      <c r="APU14" s="458"/>
      <c r="APV14" s="447"/>
      <c r="APW14" s="447"/>
      <c r="APX14" s="447"/>
      <c r="APY14" s="450">
        <f t="shared" si="799"/>
        <v>0</v>
      </c>
      <c r="APZ14" s="447"/>
      <c r="AQA14" s="447"/>
      <c r="AQB14" s="447"/>
      <c r="AQC14" s="447"/>
      <c r="AQD14" s="447"/>
      <c r="AQE14" s="449"/>
      <c r="AQF14" s="450">
        <f t="shared" si="800"/>
        <v>0</v>
      </c>
      <c r="AQG14" s="463"/>
      <c r="AQH14" s="448"/>
      <c r="AQJ14" s="458"/>
      <c r="AQK14" s="447"/>
      <c r="AQL14" s="447"/>
      <c r="AQM14" s="447"/>
      <c r="AQN14" s="450">
        <f t="shared" si="801"/>
        <v>0</v>
      </c>
      <c r="AQO14" s="447"/>
      <c r="AQP14" s="447"/>
      <c r="AQQ14" s="447"/>
      <c r="AQR14" s="447"/>
      <c r="AQS14" s="447"/>
      <c r="AQT14" s="449"/>
      <c r="AQU14" s="450">
        <f t="shared" si="802"/>
        <v>0</v>
      </c>
      <c r="AQV14" s="463"/>
      <c r="AQW14" s="448"/>
      <c r="AQY14" s="458"/>
      <c r="AQZ14" s="447"/>
      <c r="ARA14" s="447"/>
      <c r="ARB14" s="447"/>
      <c r="ARC14" s="450">
        <f t="shared" si="803"/>
        <v>0</v>
      </c>
      <c r="ARD14" s="447"/>
      <c r="ARE14" s="447"/>
      <c r="ARF14" s="447"/>
      <c r="ARG14" s="447"/>
      <c r="ARH14" s="447"/>
      <c r="ARI14" s="449"/>
      <c r="ARJ14" s="450">
        <f t="shared" si="804"/>
        <v>0</v>
      </c>
      <c r="ARK14" s="463"/>
      <c r="ARL14" s="448"/>
      <c r="ARN14" s="458"/>
      <c r="ARO14" s="447"/>
      <c r="ARP14" s="447"/>
      <c r="ARQ14" s="447"/>
      <c r="ARR14" s="450">
        <f t="shared" si="805"/>
        <v>0</v>
      </c>
      <c r="ARS14" s="447"/>
      <c r="ART14" s="447"/>
      <c r="ARU14" s="447"/>
      <c r="ARV14" s="447"/>
      <c r="ARW14" s="447"/>
      <c r="ARX14" s="449"/>
      <c r="ARY14" s="450">
        <f t="shared" si="806"/>
        <v>0</v>
      </c>
      <c r="ARZ14" s="463"/>
      <c r="ASA14" s="448"/>
      <c r="ASC14" s="458"/>
      <c r="ASD14" s="447"/>
      <c r="ASE14" s="447"/>
      <c r="ASF14" s="447"/>
      <c r="ASG14" s="450">
        <f t="shared" si="807"/>
        <v>0</v>
      </c>
      <c r="ASH14" s="447"/>
      <c r="ASI14" s="447"/>
      <c r="ASJ14" s="447"/>
      <c r="ASK14" s="447"/>
      <c r="ASL14" s="447"/>
      <c r="ASM14" s="449"/>
      <c r="ASN14" s="450">
        <f t="shared" si="808"/>
        <v>0</v>
      </c>
      <c r="ASO14" s="463"/>
      <c r="ASP14" s="448"/>
      <c r="ASR14" s="458"/>
      <c r="ASS14" s="447"/>
      <c r="AST14" s="447"/>
      <c r="ASU14" s="447"/>
      <c r="ASV14" s="450">
        <f t="shared" si="809"/>
        <v>0</v>
      </c>
      <c r="ASW14" s="447"/>
      <c r="ASX14" s="447"/>
      <c r="ASY14" s="447"/>
      <c r="ASZ14" s="447"/>
      <c r="ATA14" s="447"/>
      <c r="ATB14" s="449"/>
      <c r="ATC14" s="450">
        <f t="shared" si="810"/>
        <v>0</v>
      </c>
      <c r="ATD14" s="463"/>
      <c r="ATE14" s="448"/>
      <c r="ATG14" s="458"/>
      <c r="ATH14" s="447"/>
      <c r="ATI14" s="447"/>
      <c r="ATJ14" s="447"/>
      <c r="ATK14" s="450">
        <f t="shared" si="811"/>
        <v>0</v>
      </c>
      <c r="ATL14" s="447"/>
      <c r="ATM14" s="447"/>
      <c r="ATN14" s="447"/>
      <c r="ATO14" s="447"/>
      <c r="ATP14" s="447"/>
      <c r="ATQ14" s="449"/>
      <c r="ATR14" s="450">
        <f t="shared" si="812"/>
        <v>0</v>
      </c>
      <c r="ATS14" s="463"/>
      <c r="ATT14" s="448"/>
      <c r="ATV14" s="458"/>
      <c r="ATW14" s="447"/>
      <c r="ATX14" s="447"/>
      <c r="ATY14" s="447"/>
      <c r="ATZ14" s="450">
        <f t="shared" si="813"/>
        <v>0</v>
      </c>
      <c r="AUA14" s="447"/>
      <c r="AUB14" s="447"/>
      <c r="AUC14" s="447"/>
      <c r="AUD14" s="447"/>
      <c r="AUE14" s="447"/>
      <c r="AUF14" s="449"/>
      <c r="AUG14" s="450">
        <f t="shared" si="814"/>
        <v>0</v>
      </c>
      <c r="AUH14" s="463"/>
      <c r="AUI14" s="448"/>
      <c r="AUK14" s="458"/>
      <c r="AUL14" s="447"/>
      <c r="AUM14" s="447"/>
      <c r="AUN14" s="447"/>
      <c r="AUO14" s="450">
        <f t="shared" si="815"/>
        <v>0</v>
      </c>
      <c r="AUP14" s="447"/>
      <c r="AUQ14" s="447"/>
      <c r="AUR14" s="447"/>
      <c r="AUS14" s="447"/>
      <c r="AUT14" s="447"/>
      <c r="AUU14" s="449"/>
      <c r="AUV14" s="450">
        <f t="shared" si="816"/>
        <v>0</v>
      </c>
      <c r="AUW14" s="463"/>
      <c r="AUX14" s="448"/>
      <c r="AUZ14" s="458"/>
      <c r="AVA14" s="447"/>
      <c r="AVB14" s="447"/>
      <c r="AVC14" s="447"/>
      <c r="AVD14" s="450">
        <f t="shared" si="817"/>
        <v>0</v>
      </c>
      <c r="AVE14" s="447"/>
      <c r="AVF14" s="447"/>
      <c r="AVG14" s="447"/>
      <c r="AVH14" s="447"/>
      <c r="AVI14" s="447"/>
      <c r="AVJ14" s="449"/>
      <c r="AVK14" s="450">
        <f t="shared" si="818"/>
        <v>0</v>
      </c>
      <c r="AVL14" s="463"/>
      <c r="AVM14" s="448"/>
      <c r="AVO14" s="458"/>
      <c r="AVP14" s="447"/>
      <c r="AVQ14" s="447"/>
      <c r="AVR14" s="447"/>
      <c r="AVS14" s="450">
        <f t="shared" si="819"/>
        <v>0</v>
      </c>
      <c r="AVT14" s="447"/>
      <c r="AVU14" s="447"/>
      <c r="AVV14" s="447"/>
      <c r="AVW14" s="447"/>
      <c r="AVX14" s="447"/>
      <c r="AVY14" s="449"/>
      <c r="AVZ14" s="450">
        <f t="shared" si="820"/>
        <v>0</v>
      </c>
      <c r="AWA14" s="463"/>
      <c r="AWB14" s="448"/>
      <c r="AWD14" s="458"/>
      <c r="AWE14" s="447"/>
      <c r="AWF14" s="447"/>
      <c r="AWG14" s="447"/>
      <c r="AWH14" s="450">
        <f t="shared" si="821"/>
        <v>0</v>
      </c>
      <c r="AWI14" s="447"/>
      <c r="AWJ14" s="447"/>
      <c r="AWK14" s="447"/>
      <c r="AWL14" s="447"/>
      <c r="AWM14" s="447"/>
      <c r="AWN14" s="449"/>
      <c r="AWO14" s="450">
        <f t="shared" si="822"/>
        <v>0</v>
      </c>
      <c r="AWP14" s="463"/>
      <c r="AWQ14" s="448"/>
      <c r="AWS14" s="458"/>
      <c r="AWT14" s="447"/>
      <c r="AWU14" s="447"/>
      <c r="AWV14" s="447"/>
      <c r="AWW14" s="450">
        <f t="shared" si="823"/>
        <v>0</v>
      </c>
      <c r="AWX14" s="447"/>
      <c r="AWY14" s="447"/>
      <c r="AWZ14" s="447"/>
      <c r="AXA14" s="447"/>
      <c r="AXB14" s="447"/>
      <c r="AXC14" s="449"/>
      <c r="AXD14" s="450">
        <f t="shared" si="824"/>
        <v>0</v>
      </c>
      <c r="AXE14" s="463"/>
      <c r="AXF14" s="448"/>
      <c r="AXH14" s="458"/>
      <c r="AXI14" s="447"/>
      <c r="AXJ14" s="447"/>
      <c r="AXK14" s="447"/>
      <c r="AXL14" s="450">
        <f t="shared" si="825"/>
        <v>0</v>
      </c>
      <c r="AXM14" s="447"/>
      <c r="AXN14" s="447"/>
      <c r="AXO14" s="447"/>
      <c r="AXP14" s="447"/>
      <c r="AXQ14" s="447"/>
      <c r="AXR14" s="449"/>
      <c r="AXS14" s="450">
        <f t="shared" si="826"/>
        <v>0</v>
      </c>
      <c r="AXT14" s="463"/>
      <c r="AXU14" s="448"/>
      <c r="AXW14" s="458"/>
      <c r="AXX14" s="447"/>
      <c r="AXY14" s="447"/>
      <c r="AXZ14" s="447"/>
      <c r="AYA14" s="450">
        <f t="shared" si="827"/>
        <v>0</v>
      </c>
      <c r="AYB14" s="447"/>
      <c r="AYC14" s="447"/>
      <c r="AYD14" s="447"/>
      <c r="AYE14" s="447"/>
      <c r="AYF14" s="447"/>
      <c r="AYG14" s="449"/>
      <c r="AYH14" s="450">
        <f t="shared" si="828"/>
        <v>0</v>
      </c>
      <c r="AYI14" s="463"/>
      <c r="AYJ14" s="448"/>
      <c r="AYL14" s="458"/>
      <c r="AYM14" s="447"/>
      <c r="AYN14" s="447"/>
      <c r="AYO14" s="447"/>
      <c r="AYP14" s="450">
        <f t="shared" si="829"/>
        <v>0</v>
      </c>
      <c r="AYQ14" s="447"/>
      <c r="AYR14" s="447"/>
      <c r="AYS14" s="447"/>
      <c r="AYT14" s="447"/>
      <c r="AYU14" s="447"/>
      <c r="AYV14" s="449"/>
      <c r="AYW14" s="450">
        <f t="shared" si="830"/>
        <v>0</v>
      </c>
      <c r="AYX14" s="463"/>
      <c r="AYY14" s="448"/>
      <c r="AZA14" s="458"/>
      <c r="AZB14" s="447"/>
      <c r="AZC14" s="447"/>
      <c r="AZD14" s="447"/>
      <c r="AZE14" s="450">
        <f t="shared" si="831"/>
        <v>0</v>
      </c>
      <c r="AZF14" s="447"/>
      <c r="AZG14" s="447"/>
      <c r="AZH14" s="447"/>
      <c r="AZI14" s="447"/>
      <c r="AZJ14" s="447"/>
      <c r="AZK14" s="449"/>
      <c r="AZL14" s="450">
        <f t="shared" si="832"/>
        <v>0</v>
      </c>
      <c r="AZM14" s="463"/>
      <c r="AZN14" s="448"/>
      <c r="AZP14" s="458"/>
      <c r="AZQ14" s="447"/>
      <c r="AZR14" s="447"/>
      <c r="AZS14" s="447"/>
      <c r="AZT14" s="450">
        <f t="shared" si="833"/>
        <v>0</v>
      </c>
      <c r="AZU14" s="447"/>
      <c r="AZV14" s="447"/>
      <c r="AZW14" s="447"/>
      <c r="AZX14" s="447"/>
      <c r="AZY14" s="447"/>
      <c r="AZZ14" s="449"/>
      <c r="BAA14" s="450">
        <f t="shared" si="834"/>
        <v>0</v>
      </c>
      <c r="BAB14" s="463"/>
      <c r="BAC14" s="448"/>
      <c r="BAE14" s="458"/>
      <c r="BAF14" s="447"/>
      <c r="BAG14" s="447"/>
      <c r="BAH14" s="447"/>
      <c r="BAI14" s="450">
        <f t="shared" si="835"/>
        <v>0</v>
      </c>
      <c r="BAJ14" s="447"/>
      <c r="BAK14" s="447"/>
      <c r="BAL14" s="447"/>
      <c r="BAM14" s="447"/>
      <c r="BAN14" s="447"/>
      <c r="BAO14" s="449"/>
      <c r="BAP14" s="450">
        <f t="shared" si="836"/>
        <v>0</v>
      </c>
      <c r="BAQ14" s="463"/>
      <c r="BAR14" s="448"/>
      <c r="BAT14" s="458"/>
      <c r="BAU14" s="447"/>
      <c r="BAV14" s="447"/>
      <c r="BAW14" s="447"/>
      <c r="BAX14" s="450">
        <f t="shared" si="837"/>
        <v>0</v>
      </c>
      <c r="BAY14" s="447"/>
      <c r="BAZ14" s="447"/>
      <c r="BBA14" s="447"/>
      <c r="BBB14" s="447"/>
      <c r="BBC14" s="447"/>
      <c r="BBD14" s="449"/>
      <c r="BBE14" s="450">
        <f t="shared" si="838"/>
        <v>0</v>
      </c>
      <c r="BBF14" s="463"/>
      <c r="BBG14" s="448"/>
      <c r="BBI14" s="458"/>
      <c r="BBJ14" s="447"/>
      <c r="BBK14" s="447"/>
      <c r="BBL14" s="447"/>
      <c r="BBM14" s="450">
        <f t="shared" si="839"/>
        <v>0</v>
      </c>
      <c r="BBN14" s="447"/>
      <c r="BBO14" s="447"/>
      <c r="BBP14" s="447"/>
      <c r="BBQ14" s="447"/>
      <c r="BBR14" s="447"/>
      <c r="BBS14" s="449"/>
      <c r="BBT14" s="450">
        <f t="shared" si="840"/>
        <v>0</v>
      </c>
      <c r="BBU14" s="463"/>
      <c r="BBV14" s="448"/>
      <c r="BBX14" s="458"/>
      <c r="BBY14" s="447"/>
      <c r="BBZ14" s="447"/>
      <c r="BCA14" s="447"/>
      <c r="BCB14" s="450">
        <f t="shared" si="841"/>
        <v>0</v>
      </c>
      <c r="BCC14" s="447"/>
      <c r="BCD14" s="447"/>
      <c r="BCE14" s="447"/>
      <c r="BCF14" s="447"/>
      <c r="BCG14" s="447"/>
      <c r="BCH14" s="449"/>
      <c r="BCI14" s="450">
        <f t="shared" si="842"/>
        <v>0</v>
      </c>
      <c r="BCJ14" s="463"/>
      <c r="BCK14" s="448"/>
      <c r="BCM14" s="458"/>
      <c r="BCN14" s="447"/>
      <c r="BCO14" s="447"/>
      <c r="BCP14" s="447"/>
      <c r="BCQ14" s="450">
        <f t="shared" si="843"/>
        <v>0</v>
      </c>
      <c r="BCR14" s="447"/>
      <c r="BCS14" s="447"/>
      <c r="BCT14" s="447"/>
      <c r="BCU14" s="447"/>
      <c r="BCV14" s="447"/>
      <c r="BCW14" s="449"/>
      <c r="BCX14" s="450">
        <f t="shared" si="844"/>
        <v>0</v>
      </c>
      <c r="BCY14" s="463"/>
      <c r="BCZ14" s="448"/>
      <c r="BDB14" s="458"/>
      <c r="BDC14" s="447"/>
      <c r="BDD14" s="447"/>
      <c r="BDE14" s="447"/>
      <c r="BDF14" s="450">
        <f t="shared" si="845"/>
        <v>0</v>
      </c>
      <c r="BDG14" s="447"/>
      <c r="BDH14" s="447"/>
      <c r="BDI14" s="447"/>
      <c r="BDJ14" s="447"/>
      <c r="BDK14" s="447"/>
      <c r="BDL14" s="449"/>
      <c r="BDM14" s="450">
        <f t="shared" si="846"/>
        <v>0</v>
      </c>
      <c r="BDN14" s="463"/>
      <c r="BDO14" s="448"/>
      <c r="BDQ14" s="458"/>
      <c r="BDR14" s="447"/>
      <c r="BDS14" s="447"/>
      <c r="BDT14" s="447"/>
      <c r="BDU14" s="450">
        <f t="shared" si="847"/>
        <v>0</v>
      </c>
      <c r="BDV14" s="447"/>
      <c r="BDW14" s="447"/>
      <c r="BDX14" s="447"/>
      <c r="BDY14" s="447"/>
      <c r="BDZ14" s="447"/>
      <c r="BEA14" s="449"/>
      <c r="BEB14" s="450">
        <f t="shared" si="848"/>
        <v>0</v>
      </c>
      <c r="BEC14" s="463"/>
      <c r="BED14" s="448"/>
      <c r="BEF14" s="458"/>
      <c r="BEG14" s="447"/>
      <c r="BEH14" s="447"/>
      <c r="BEI14" s="447"/>
      <c r="BEJ14" s="450">
        <f t="shared" si="849"/>
        <v>0</v>
      </c>
      <c r="BEK14" s="447"/>
      <c r="BEL14" s="447"/>
      <c r="BEM14" s="447"/>
      <c r="BEN14" s="447"/>
      <c r="BEO14" s="447"/>
      <c r="BEP14" s="449"/>
      <c r="BEQ14" s="450">
        <f t="shared" si="850"/>
        <v>0</v>
      </c>
      <c r="BER14" s="463"/>
      <c r="BES14" s="448"/>
      <c r="BEU14" s="458"/>
      <c r="BEV14" s="447"/>
      <c r="BEW14" s="447"/>
      <c r="BEX14" s="447"/>
      <c r="BEY14" s="450">
        <f t="shared" si="851"/>
        <v>0</v>
      </c>
      <c r="BEZ14" s="447"/>
      <c r="BFA14" s="447"/>
      <c r="BFB14" s="447"/>
      <c r="BFC14" s="447"/>
      <c r="BFD14" s="447"/>
      <c r="BFE14" s="449"/>
      <c r="BFF14" s="450">
        <f t="shared" si="852"/>
        <v>0</v>
      </c>
      <c r="BFG14" s="463"/>
      <c r="BFH14" s="448"/>
      <c r="BFJ14" s="458"/>
      <c r="BFK14" s="447"/>
      <c r="BFL14" s="447"/>
      <c r="BFM14" s="447"/>
      <c r="BFN14" s="450">
        <f t="shared" si="853"/>
        <v>0</v>
      </c>
      <c r="BFO14" s="447"/>
      <c r="BFP14" s="447"/>
      <c r="BFQ14" s="447"/>
      <c r="BFR14" s="447"/>
      <c r="BFS14" s="447"/>
      <c r="BFT14" s="449"/>
      <c r="BFU14" s="450">
        <f t="shared" si="854"/>
        <v>0</v>
      </c>
      <c r="BFV14" s="463"/>
      <c r="BFW14" s="448"/>
      <c r="BFY14" s="458"/>
      <c r="BFZ14" s="447"/>
      <c r="BGA14" s="447"/>
      <c r="BGB14" s="447"/>
      <c r="BGC14" s="450">
        <f t="shared" si="855"/>
        <v>0</v>
      </c>
      <c r="BGD14" s="447"/>
      <c r="BGE14" s="447"/>
      <c r="BGF14" s="447"/>
      <c r="BGG14" s="447"/>
      <c r="BGH14" s="447"/>
      <c r="BGI14" s="449"/>
      <c r="BGJ14" s="450">
        <f t="shared" si="856"/>
        <v>0</v>
      </c>
      <c r="BGK14" s="463"/>
      <c r="BGL14" s="448"/>
      <c r="BGN14" s="458"/>
      <c r="BGO14" s="447"/>
      <c r="BGP14" s="447"/>
      <c r="BGQ14" s="447"/>
      <c r="BGR14" s="450">
        <f t="shared" si="857"/>
        <v>0</v>
      </c>
      <c r="BGS14" s="447"/>
      <c r="BGT14" s="447"/>
      <c r="BGU14" s="447"/>
      <c r="BGV14" s="447"/>
      <c r="BGW14" s="447"/>
      <c r="BGX14" s="449"/>
      <c r="BGY14" s="450">
        <f t="shared" si="858"/>
        <v>0</v>
      </c>
      <c r="BGZ14" s="463"/>
      <c r="BHA14" s="448"/>
      <c r="BHC14" s="458"/>
      <c r="BHD14" s="447"/>
      <c r="BHE14" s="447"/>
      <c r="BHF14" s="447"/>
      <c r="BHG14" s="450">
        <f t="shared" si="859"/>
        <v>0</v>
      </c>
      <c r="BHH14" s="447"/>
      <c r="BHI14" s="447"/>
      <c r="BHJ14" s="447"/>
      <c r="BHK14" s="447"/>
      <c r="BHL14" s="447"/>
      <c r="BHM14" s="449"/>
      <c r="BHN14" s="450">
        <f t="shared" si="860"/>
        <v>0</v>
      </c>
      <c r="BHO14" s="463"/>
      <c r="BHP14" s="448"/>
      <c r="BHR14" s="458"/>
      <c r="BHS14" s="447"/>
      <c r="BHT14" s="447"/>
      <c r="BHU14" s="447"/>
      <c r="BHV14" s="450">
        <f t="shared" si="861"/>
        <v>0</v>
      </c>
      <c r="BHW14" s="447"/>
      <c r="BHX14" s="447"/>
      <c r="BHY14" s="447"/>
      <c r="BHZ14" s="447"/>
      <c r="BIA14" s="447"/>
      <c r="BIB14" s="449"/>
      <c r="BIC14" s="450">
        <f t="shared" si="862"/>
        <v>0</v>
      </c>
      <c r="BID14" s="463"/>
      <c r="BIE14" s="448"/>
      <c r="BIG14" s="458"/>
      <c r="BIH14" s="447"/>
      <c r="BII14" s="447"/>
      <c r="BIJ14" s="447"/>
      <c r="BIK14" s="450">
        <f t="shared" si="863"/>
        <v>0</v>
      </c>
      <c r="BIL14" s="447"/>
      <c r="BIM14" s="447"/>
      <c r="BIN14" s="447"/>
      <c r="BIO14" s="447"/>
      <c r="BIP14" s="447"/>
      <c r="BIQ14" s="449"/>
      <c r="BIR14" s="450">
        <f t="shared" si="864"/>
        <v>0</v>
      </c>
      <c r="BIS14" s="463"/>
      <c r="BIT14" s="448"/>
      <c r="BIV14" s="458"/>
      <c r="BIW14" s="447"/>
      <c r="BIX14" s="447"/>
      <c r="BIY14" s="447"/>
      <c r="BIZ14" s="450">
        <f t="shared" si="865"/>
        <v>0</v>
      </c>
      <c r="BJA14" s="447"/>
      <c r="BJB14" s="447"/>
      <c r="BJC14" s="447"/>
      <c r="BJD14" s="447"/>
      <c r="BJE14" s="447"/>
      <c r="BJF14" s="449"/>
      <c r="BJG14" s="450">
        <f t="shared" si="866"/>
        <v>0</v>
      </c>
      <c r="BJH14" s="463"/>
      <c r="BJI14" s="448"/>
      <c r="BJK14" s="458"/>
      <c r="BJL14" s="447"/>
      <c r="BJM14" s="447"/>
      <c r="BJN14" s="447"/>
      <c r="BJO14" s="450">
        <f t="shared" si="867"/>
        <v>0</v>
      </c>
      <c r="BJP14" s="447"/>
      <c r="BJQ14" s="447"/>
      <c r="BJR14" s="447"/>
      <c r="BJS14" s="447"/>
      <c r="BJT14" s="447"/>
      <c r="BJU14" s="449"/>
      <c r="BJV14" s="450">
        <f t="shared" si="868"/>
        <v>0</v>
      </c>
      <c r="BJW14" s="463"/>
      <c r="BJX14" s="448"/>
      <c r="BJZ14" s="458"/>
      <c r="BKA14" s="447"/>
      <c r="BKB14" s="447"/>
      <c r="BKC14" s="447"/>
      <c r="BKD14" s="450">
        <f t="shared" si="869"/>
        <v>0</v>
      </c>
      <c r="BKE14" s="447"/>
      <c r="BKF14" s="447"/>
      <c r="BKG14" s="447"/>
      <c r="BKH14" s="447"/>
      <c r="BKI14" s="447"/>
      <c r="BKJ14" s="449"/>
      <c r="BKK14" s="450">
        <f t="shared" si="870"/>
        <v>0</v>
      </c>
      <c r="BKL14" s="463"/>
      <c r="BKM14" s="448"/>
      <c r="BKO14" s="458"/>
      <c r="BKP14" s="447"/>
      <c r="BKQ14" s="447"/>
      <c r="BKR14" s="447"/>
      <c r="BKS14" s="450">
        <f t="shared" si="871"/>
        <v>0</v>
      </c>
      <c r="BKT14" s="447"/>
      <c r="BKU14" s="447"/>
      <c r="BKV14" s="447"/>
      <c r="BKW14" s="447"/>
      <c r="BKX14" s="447"/>
      <c r="BKY14" s="449"/>
      <c r="BKZ14" s="450">
        <f t="shared" si="872"/>
        <v>0</v>
      </c>
      <c r="BLA14" s="463"/>
      <c r="BLB14" s="448"/>
      <c r="BLD14" s="458"/>
      <c r="BLE14" s="447"/>
      <c r="BLF14" s="447"/>
      <c r="BLG14" s="447"/>
      <c r="BLH14" s="450">
        <f t="shared" si="873"/>
        <v>0</v>
      </c>
      <c r="BLI14" s="447"/>
      <c r="BLJ14" s="447"/>
      <c r="BLK14" s="447"/>
      <c r="BLL14" s="447"/>
      <c r="BLM14" s="447"/>
      <c r="BLN14" s="449"/>
      <c r="BLO14" s="450">
        <f t="shared" si="874"/>
        <v>0</v>
      </c>
      <c r="BLP14" s="463"/>
      <c r="BLQ14" s="448"/>
      <c r="BLS14" s="458"/>
      <c r="BLT14" s="447"/>
      <c r="BLU14" s="447"/>
      <c r="BLV14" s="447"/>
      <c r="BLW14" s="450">
        <f t="shared" si="875"/>
        <v>0</v>
      </c>
      <c r="BLX14" s="447"/>
      <c r="BLY14" s="447"/>
      <c r="BLZ14" s="447"/>
      <c r="BMA14" s="447"/>
      <c r="BMB14" s="447"/>
      <c r="BMC14" s="449"/>
      <c r="BMD14" s="450">
        <f t="shared" si="876"/>
        <v>0</v>
      </c>
      <c r="BME14" s="463"/>
      <c r="BMF14" s="448"/>
      <c r="BMH14" s="458"/>
      <c r="BMI14" s="447"/>
      <c r="BMJ14" s="447"/>
      <c r="BMK14" s="447"/>
      <c r="BML14" s="450">
        <f t="shared" si="877"/>
        <v>0</v>
      </c>
      <c r="BMM14" s="447"/>
      <c r="BMN14" s="447"/>
      <c r="BMO14" s="447"/>
      <c r="BMP14" s="447"/>
      <c r="BMQ14" s="447"/>
      <c r="BMR14" s="449"/>
      <c r="BMS14" s="450">
        <f t="shared" si="878"/>
        <v>0</v>
      </c>
      <c r="BMT14" s="463"/>
      <c r="BMU14" s="448"/>
      <c r="BMW14" s="458"/>
      <c r="BMX14" s="447"/>
      <c r="BMY14" s="447"/>
      <c r="BMZ14" s="447"/>
      <c r="BNA14" s="450">
        <f t="shared" si="879"/>
        <v>0</v>
      </c>
      <c r="BNB14" s="447"/>
      <c r="BNC14" s="447"/>
      <c r="BND14" s="447"/>
      <c r="BNE14" s="447"/>
      <c r="BNF14" s="447"/>
      <c r="BNG14" s="449"/>
      <c r="BNH14" s="450">
        <f t="shared" si="880"/>
        <v>0</v>
      </c>
      <c r="BNI14" s="463"/>
      <c r="BNJ14" s="448"/>
      <c r="BNL14" s="458"/>
      <c r="BNM14" s="447"/>
      <c r="BNN14" s="447"/>
      <c r="BNO14" s="447"/>
      <c r="BNP14" s="450">
        <f t="shared" si="881"/>
        <v>0</v>
      </c>
      <c r="BNQ14" s="447"/>
      <c r="BNR14" s="447"/>
      <c r="BNS14" s="447"/>
      <c r="BNT14" s="447"/>
      <c r="BNU14" s="447"/>
      <c r="BNV14" s="449"/>
      <c r="BNW14" s="450">
        <f t="shared" si="882"/>
        <v>0</v>
      </c>
      <c r="BNX14" s="463"/>
      <c r="BNY14" s="448"/>
      <c r="BOA14" s="458"/>
      <c r="BOB14" s="447"/>
      <c r="BOC14" s="447"/>
      <c r="BOD14" s="447"/>
      <c r="BOE14" s="450">
        <f t="shared" si="883"/>
        <v>0</v>
      </c>
      <c r="BOF14" s="447"/>
      <c r="BOG14" s="447"/>
      <c r="BOH14" s="447"/>
      <c r="BOI14" s="447"/>
      <c r="BOJ14" s="447"/>
      <c r="BOK14" s="449"/>
      <c r="BOL14" s="450">
        <f t="shared" si="884"/>
        <v>0</v>
      </c>
      <c r="BOM14" s="463"/>
      <c r="BON14" s="448"/>
      <c r="BOP14" s="458"/>
      <c r="BOQ14" s="447"/>
      <c r="BOR14" s="447"/>
      <c r="BOS14" s="447"/>
      <c r="BOT14" s="450">
        <f t="shared" si="885"/>
        <v>0</v>
      </c>
      <c r="BOU14" s="447"/>
      <c r="BOV14" s="447"/>
      <c r="BOW14" s="447"/>
      <c r="BOX14" s="447"/>
      <c r="BOY14" s="447"/>
      <c r="BOZ14" s="449"/>
      <c r="BPA14" s="450">
        <f t="shared" si="886"/>
        <v>0</v>
      </c>
      <c r="BPB14" s="463"/>
      <c r="BPC14" s="448"/>
      <c r="BPE14" s="458"/>
      <c r="BPF14" s="447"/>
      <c r="BPG14" s="447"/>
      <c r="BPH14" s="447"/>
      <c r="BPI14" s="450">
        <f t="shared" si="887"/>
        <v>0</v>
      </c>
      <c r="BPJ14" s="447"/>
      <c r="BPK14" s="447"/>
      <c r="BPL14" s="447"/>
      <c r="BPM14" s="447"/>
      <c r="BPN14" s="447"/>
      <c r="BPO14" s="449"/>
      <c r="BPP14" s="450">
        <f t="shared" si="888"/>
        <v>0</v>
      </c>
      <c r="BPQ14" s="463"/>
      <c r="BPR14" s="448"/>
      <c r="BPT14" s="458"/>
      <c r="BPU14" s="447"/>
      <c r="BPV14" s="447"/>
      <c r="BPW14" s="447"/>
      <c r="BPX14" s="450">
        <f t="shared" si="889"/>
        <v>0</v>
      </c>
      <c r="BPY14" s="447"/>
      <c r="BPZ14" s="447"/>
      <c r="BQA14" s="447"/>
      <c r="BQB14" s="447"/>
      <c r="BQC14" s="447"/>
      <c r="BQD14" s="449"/>
      <c r="BQE14" s="450">
        <f t="shared" si="890"/>
        <v>0</v>
      </c>
      <c r="BQF14" s="463"/>
      <c r="BQG14" s="448"/>
      <c r="BQI14" s="458"/>
      <c r="BQJ14" s="447"/>
      <c r="BQK14" s="447"/>
      <c r="BQL14" s="447"/>
      <c r="BQM14" s="450">
        <f t="shared" si="891"/>
        <v>0</v>
      </c>
      <c r="BQN14" s="447"/>
      <c r="BQO14" s="447"/>
      <c r="BQP14" s="447"/>
      <c r="BQQ14" s="447"/>
      <c r="BQR14" s="447"/>
      <c r="BQS14" s="449"/>
      <c r="BQT14" s="450">
        <f t="shared" si="892"/>
        <v>0</v>
      </c>
      <c r="BQU14" s="463"/>
      <c r="BQV14" s="448"/>
      <c r="BQX14" s="458"/>
      <c r="BQY14" s="447"/>
      <c r="BQZ14" s="447"/>
      <c r="BRA14" s="447"/>
      <c r="BRB14" s="450">
        <f t="shared" si="893"/>
        <v>0</v>
      </c>
      <c r="BRC14" s="447"/>
      <c r="BRD14" s="447"/>
      <c r="BRE14" s="447"/>
      <c r="BRF14" s="447"/>
      <c r="BRG14" s="447"/>
      <c r="BRH14" s="449"/>
      <c r="BRI14" s="450">
        <f t="shared" si="894"/>
        <v>0</v>
      </c>
      <c r="BRJ14" s="463"/>
      <c r="BRK14" s="448"/>
      <c r="BRM14" s="458"/>
      <c r="BRN14" s="447"/>
      <c r="BRO14" s="447"/>
      <c r="BRP14" s="447"/>
      <c r="BRQ14" s="450">
        <f t="shared" si="895"/>
        <v>0</v>
      </c>
      <c r="BRR14" s="447"/>
      <c r="BRS14" s="447"/>
      <c r="BRT14" s="447"/>
      <c r="BRU14" s="447"/>
      <c r="BRV14" s="447"/>
      <c r="BRW14" s="449"/>
      <c r="BRX14" s="450">
        <f t="shared" si="896"/>
        <v>0</v>
      </c>
      <c r="BRY14" s="463"/>
      <c r="BRZ14" s="448"/>
      <c r="BSB14" s="458"/>
      <c r="BSC14" s="447"/>
      <c r="BSD14" s="447"/>
      <c r="BSE14" s="447"/>
      <c r="BSF14" s="450">
        <f t="shared" si="897"/>
        <v>0</v>
      </c>
      <c r="BSG14" s="447"/>
      <c r="BSH14" s="447"/>
      <c r="BSI14" s="447"/>
      <c r="BSJ14" s="447"/>
      <c r="BSK14" s="447"/>
      <c r="BSL14" s="449"/>
      <c r="BSM14" s="450">
        <f t="shared" si="898"/>
        <v>0</v>
      </c>
      <c r="BSN14" s="463"/>
      <c r="BSO14" s="448"/>
      <c r="BSQ14" s="458"/>
      <c r="BSR14" s="447"/>
      <c r="BSS14" s="447"/>
      <c r="BST14" s="447"/>
      <c r="BSU14" s="450">
        <f t="shared" si="899"/>
        <v>0</v>
      </c>
      <c r="BSV14" s="447"/>
      <c r="BSW14" s="447"/>
      <c r="BSX14" s="447"/>
      <c r="BSY14" s="447"/>
      <c r="BSZ14" s="447"/>
      <c r="BTA14" s="449"/>
      <c r="BTB14" s="450">
        <f t="shared" si="900"/>
        <v>0</v>
      </c>
      <c r="BTC14" s="463"/>
      <c r="BTD14" s="448"/>
      <c r="BTF14" s="458"/>
      <c r="BTG14" s="447"/>
      <c r="BTH14" s="447"/>
      <c r="BTI14" s="447"/>
      <c r="BTJ14" s="450">
        <f t="shared" si="901"/>
        <v>0</v>
      </c>
      <c r="BTK14" s="447"/>
      <c r="BTL14" s="447"/>
      <c r="BTM14" s="447"/>
      <c r="BTN14" s="447"/>
      <c r="BTO14" s="447"/>
      <c r="BTP14" s="449"/>
      <c r="BTQ14" s="450">
        <f t="shared" si="902"/>
        <v>0</v>
      </c>
      <c r="BTR14" s="463"/>
      <c r="BTS14" s="448"/>
      <c r="BTU14" s="458"/>
      <c r="BTV14" s="447"/>
      <c r="BTW14" s="447"/>
      <c r="BTX14" s="447"/>
      <c r="BTY14" s="450">
        <f t="shared" si="903"/>
        <v>0</v>
      </c>
      <c r="BTZ14" s="447"/>
      <c r="BUA14" s="447"/>
      <c r="BUB14" s="447"/>
      <c r="BUC14" s="447"/>
      <c r="BUD14" s="447"/>
      <c r="BUE14" s="449"/>
      <c r="BUF14" s="450">
        <f t="shared" si="904"/>
        <v>0</v>
      </c>
      <c r="BUG14" s="463"/>
      <c r="BUH14" s="448"/>
      <c r="BUJ14" s="458"/>
      <c r="BUK14" s="447"/>
      <c r="BUL14" s="447"/>
      <c r="BUM14" s="447"/>
      <c r="BUN14" s="450">
        <f t="shared" si="905"/>
        <v>0</v>
      </c>
      <c r="BUO14" s="447"/>
      <c r="BUP14" s="447"/>
      <c r="BUQ14" s="447"/>
      <c r="BUR14" s="447"/>
      <c r="BUS14" s="447"/>
      <c r="BUT14" s="449"/>
      <c r="BUU14" s="450">
        <f t="shared" si="906"/>
        <v>0</v>
      </c>
      <c r="BUV14" s="463"/>
      <c r="BUW14" s="448"/>
      <c r="BUY14" s="458"/>
      <c r="BUZ14" s="447"/>
      <c r="BVA14" s="447"/>
      <c r="BVB14" s="447"/>
      <c r="BVC14" s="450">
        <f t="shared" si="907"/>
        <v>0</v>
      </c>
      <c r="BVD14" s="447"/>
      <c r="BVE14" s="447"/>
      <c r="BVF14" s="447"/>
      <c r="BVG14" s="447"/>
      <c r="BVH14" s="447"/>
      <c r="BVI14" s="449"/>
      <c r="BVJ14" s="450">
        <f t="shared" si="908"/>
        <v>0</v>
      </c>
      <c r="BVK14" s="463"/>
      <c r="BVL14" s="448"/>
      <c r="BVN14" s="458"/>
      <c r="BVO14" s="447"/>
      <c r="BVP14" s="447"/>
      <c r="BVQ14" s="447"/>
      <c r="BVR14" s="450">
        <f t="shared" si="909"/>
        <v>0</v>
      </c>
      <c r="BVS14" s="447"/>
      <c r="BVT14" s="447"/>
      <c r="BVU14" s="447"/>
      <c r="BVV14" s="447"/>
      <c r="BVW14" s="447"/>
      <c r="BVX14" s="449"/>
      <c r="BVY14" s="450">
        <f t="shared" si="910"/>
        <v>0</v>
      </c>
      <c r="BVZ14" s="463"/>
      <c r="BWA14" s="448"/>
    </row>
    <row r="15" spans="1:1951" ht="15" customHeight="1" x14ac:dyDescent="0.2">
      <c r="B15" s="452" t="s">
        <v>322</v>
      </c>
      <c r="C15" s="447"/>
      <c r="D15" s="447"/>
      <c r="E15" s="447"/>
      <c r="F15" s="447"/>
      <c r="G15" s="450">
        <f t="shared" si="651"/>
        <v>0</v>
      </c>
      <c r="H15" s="447"/>
      <c r="I15" s="447"/>
      <c r="J15" s="447"/>
      <c r="K15" s="447"/>
      <c r="L15" s="447"/>
      <c r="M15" s="449"/>
      <c r="N15" s="450">
        <f t="shared" si="652"/>
        <v>0</v>
      </c>
      <c r="O15" s="463"/>
      <c r="P15" s="448"/>
      <c r="R15" s="458"/>
      <c r="S15" s="447"/>
      <c r="T15" s="447"/>
      <c r="U15" s="447"/>
      <c r="V15" s="450">
        <f t="shared" si="653"/>
        <v>0</v>
      </c>
      <c r="W15" s="447"/>
      <c r="X15" s="447"/>
      <c r="Y15" s="447"/>
      <c r="Z15" s="447"/>
      <c r="AA15" s="447"/>
      <c r="AB15" s="449"/>
      <c r="AC15" s="450">
        <f t="shared" si="654"/>
        <v>0</v>
      </c>
      <c r="AD15" s="463"/>
      <c r="AE15" s="448"/>
      <c r="AG15" s="458"/>
      <c r="AH15" s="447"/>
      <c r="AI15" s="447"/>
      <c r="AJ15" s="447"/>
      <c r="AK15" s="450">
        <f t="shared" si="655"/>
        <v>0</v>
      </c>
      <c r="AL15" s="447"/>
      <c r="AM15" s="447"/>
      <c r="AN15" s="447"/>
      <c r="AO15" s="447"/>
      <c r="AP15" s="447"/>
      <c r="AQ15" s="449"/>
      <c r="AR15" s="450">
        <f t="shared" si="656"/>
        <v>0</v>
      </c>
      <c r="AS15" s="463"/>
      <c r="AT15" s="448"/>
      <c r="AV15" s="458"/>
      <c r="AW15" s="447"/>
      <c r="AX15" s="447"/>
      <c r="AY15" s="447"/>
      <c r="AZ15" s="450">
        <f t="shared" si="657"/>
        <v>0</v>
      </c>
      <c r="BA15" s="447"/>
      <c r="BB15" s="447"/>
      <c r="BC15" s="447"/>
      <c r="BD15" s="447"/>
      <c r="BE15" s="447"/>
      <c r="BF15" s="449"/>
      <c r="BG15" s="450">
        <f t="shared" si="658"/>
        <v>0</v>
      </c>
      <c r="BH15" s="463"/>
      <c r="BI15" s="448"/>
      <c r="BK15" s="458"/>
      <c r="BL15" s="447"/>
      <c r="BM15" s="447"/>
      <c r="BN15" s="447"/>
      <c r="BO15" s="450">
        <f t="shared" si="659"/>
        <v>0</v>
      </c>
      <c r="BP15" s="447"/>
      <c r="BQ15" s="447"/>
      <c r="BR15" s="447"/>
      <c r="BS15" s="447"/>
      <c r="BT15" s="447"/>
      <c r="BU15" s="449"/>
      <c r="BV15" s="450">
        <f t="shared" si="660"/>
        <v>0</v>
      </c>
      <c r="BW15" s="463"/>
      <c r="BX15" s="448"/>
      <c r="BZ15" s="458"/>
      <c r="CA15" s="447"/>
      <c r="CB15" s="447"/>
      <c r="CC15" s="447"/>
      <c r="CD15" s="450">
        <f t="shared" si="661"/>
        <v>0</v>
      </c>
      <c r="CE15" s="447"/>
      <c r="CF15" s="447"/>
      <c r="CG15" s="447"/>
      <c r="CH15" s="447"/>
      <c r="CI15" s="447"/>
      <c r="CJ15" s="449"/>
      <c r="CK15" s="450">
        <f t="shared" si="662"/>
        <v>0</v>
      </c>
      <c r="CL15" s="463"/>
      <c r="CM15" s="448"/>
      <c r="CO15" s="458"/>
      <c r="CP15" s="447"/>
      <c r="CQ15" s="447"/>
      <c r="CR15" s="447"/>
      <c r="CS15" s="450">
        <f t="shared" si="663"/>
        <v>0</v>
      </c>
      <c r="CT15" s="447"/>
      <c r="CU15" s="447"/>
      <c r="CV15" s="447"/>
      <c r="CW15" s="447"/>
      <c r="CX15" s="447"/>
      <c r="CY15" s="449"/>
      <c r="CZ15" s="450">
        <f t="shared" si="664"/>
        <v>0</v>
      </c>
      <c r="DA15" s="463"/>
      <c r="DB15" s="448"/>
      <c r="DD15" s="458"/>
      <c r="DE15" s="447"/>
      <c r="DF15" s="447"/>
      <c r="DG15" s="447"/>
      <c r="DH15" s="450">
        <f t="shared" si="665"/>
        <v>0</v>
      </c>
      <c r="DI15" s="447"/>
      <c r="DJ15" s="447"/>
      <c r="DK15" s="447"/>
      <c r="DL15" s="447"/>
      <c r="DM15" s="447"/>
      <c r="DN15" s="449"/>
      <c r="DO15" s="450">
        <f t="shared" si="666"/>
        <v>0</v>
      </c>
      <c r="DP15" s="463"/>
      <c r="DQ15" s="448"/>
      <c r="DS15" s="458"/>
      <c r="DT15" s="447"/>
      <c r="DU15" s="447"/>
      <c r="DV15" s="447"/>
      <c r="DW15" s="450">
        <f t="shared" si="667"/>
        <v>0</v>
      </c>
      <c r="DX15" s="447"/>
      <c r="DY15" s="447"/>
      <c r="DZ15" s="447"/>
      <c r="EA15" s="447"/>
      <c r="EB15" s="447"/>
      <c r="EC15" s="449"/>
      <c r="ED15" s="450">
        <f t="shared" si="668"/>
        <v>0</v>
      </c>
      <c r="EE15" s="463"/>
      <c r="EF15" s="448"/>
      <c r="EH15" s="458"/>
      <c r="EI15" s="447"/>
      <c r="EJ15" s="447"/>
      <c r="EK15" s="447"/>
      <c r="EL15" s="450">
        <f t="shared" si="669"/>
        <v>0</v>
      </c>
      <c r="EM15" s="447"/>
      <c r="EN15" s="447"/>
      <c r="EO15" s="447"/>
      <c r="EP15" s="447"/>
      <c r="EQ15" s="447"/>
      <c r="ER15" s="449"/>
      <c r="ES15" s="450">
        <f t="shared" si="670"/>
        <v>0</v>
      </c>
      <c r="ET15" s="463"/>
      <c r="EU15" s="448"/>
      <c r="EW15" s="458"/>
      <c r="EX15" s="447"/>
      <c r="EY15" s="447"/>
      <c r="EZ15" s="447"/>
      <c r="FA15" s="450">
        <f t="shared" si="671"/>
        <v>0</v>
      </c>
      <c r="FB15" s="447"/>
      <c r="FC15" s="447"/>
      <c r="FD15" s="447"/>
      <c r="FE15" s="447"/>
      <c r="FF15" s="447"/>
      <c r="FG15" s="449"/>
      <c r="FH15" s="450">
        <f t="shared" si="672"/>
        <v>0</v>
      </c>
      <c r="FI15" s="463"/>
      <c r="FJ15" s="448"/>
      <c r="FL15" s="458"/>
      <c r="FM15" s="447"/>
      <c r="FN15" s="447"/>
      <c r="FO15" s="447"/>
      <c r="FP15" s="450">
        <f t="shared" si="673"/>
        <v>0</v>
      </c>
      <c r="FQ15" s="447"/>
      <c r="FR15" s="447"/>
      <c r="FS15" s="447"/>
      <c r="FT15" s="447"/>
      <c r="FU15" s="447"/>
      <c r="FV15" s="449"/>
      <c r="FW15" s="450">
        <f t="shared" si="674"/>
        <v>0</v>
      </c>
      <c r="FX15" s="463"/>
      <c r="FY15" s="448"/>
      <c r="GA15" s="458"/>
      <c r="GB15" s="447"/>
      <c r="GC15" s="447"/>
      <c r="GD15" s="447"/>
      <c r="GE15" s="450">
        <f t="shared" si="675"/>
        <v>0</v>
      </c>
      <c r="GF15" s="447"/>
      <c r="GG15" s="447"/>
      <c r="GH15" s="447"/>
      <c r="GI15" s="447"/>
      <c r="GJ15" s="447"/>
      <c r="GK15" s="449"/>
      <c r="GL15" s="450">
        <f t="shared" si="676"/>
        <v>0</v>
      </c>
      <c r="GM15" s="463"/>
      <c r="GN15" s="448"/>
      <c r="GP15" s="458"/>
      <c r="GQ15" s="447"/>
      <c r="GR15" s="447"/>
      <c r="GS15" s="447"/>
      <c r="GT15" s="450">
        <f t="shared" si="677"/>
        <v>0</v>
      </c>
      <c r="GU15" s="447"/>
      <c r="GV15" s="447"/>
      <c r="GW15" s="447"/>
      <c r="GX15" s="447"/>
      <c r="GY15" s="447"/>
      <c r="GZ15" s="449"/>
      <c r="HA15" s="450">
        <f t="shared" si="678"/>
        <v>0</v>
      </c>
      <c r="HB15" s="463"/>
      <c r="HC15" s="448"/>
      <c r="HE15" s="458"/>
      <c r="HF15" s="447"/>
      <c r="HG15" s="447"/>
      <c r="HH15" s="447"/>
      <c r="HI15" s="450">
        <f t="shared" si="679"/>
        <v>0</v>
      </c>
      <c r="HJ15" s="447"/>
      <c r="HK15" s="447"/>
      <c r="HL15" s="447"/>
      <c r="HM15" s="447"/>
      <c r="HN15" s="447"/>
      <c r="HO15" s="449"/>
      <c r="HP15" s="450">
        <f t="shared" si="680"/>
        <v>0</v>
      </c>
      <c r="HQ15" s="463"/>
      <c r="HR15" s="448"/>
      <c r="HT15" s="458"/>
      <c r="HU15" s="447"/>
      <c r="HV15" s="447"/>
      <c r="HW15" s="447"/>
      <c r="HX15" s="450">
        <f t="shared" si="681"/>
        <v>0</v>
      </c>
      <c r="HY15" s="447"/>
      <c r="HZ15" s="447"/>
      <c r="IA15" s="447"/>
      <c r="IB15" s="447"/>
      <c r="IC15" s="447"/>
      <c r="ID15" s="449"/>
      <c r="IE15" s="450">
        <f t="shared" si="682"/>
        <v>0</v>
      </c>
      <c r="IF15" s="463"/>
      <c r="IG15" s="448"/>
      <c r="II15" s="458"/>
      <c r="IJ15" s="447"/>
      <c r="IK15" s="447"/>
      <c r="IL15" s="447"/>
      <c r="IM15" s="450">
        <f t="shared" si="683"/>
        <v>0</v>
      </c>
      <c r="IN15" s="447"/>
      <c r="IO15" s="447"/>
      <c r="IP15" s="447"/>
      <c r="IQ15" s="447"/>
      <c r="IR15" s="447"/>
      <c r="IS15" s="449"/>
      <c r="IT15" s="450">
        <f t="shared" si="684"/>
        <v>0</v>
      </c>
      <c r="IU15" s="463"/>
      <c r="IV15" s="448"/>
      <c r="IX15" s="458"/>
      <c r="IY15" s="447"/>
      <c r="IZ15" s="447"/>
      <c r="JA15" s="447"/>
      <c r="JB15" s="450">
        <f t="shared" si="685"/>
        <v>0</v>
      </c>
      <c r="JC15" s="447"/>
      <c r="JD15" s="447"/>
      <c r="JE15" s="447"/>
      <c r="JF15" s="447"/>
      <c r="JG15" s="447"/>
      <c r="JH15" s="449"/>
      <c r="JI15" s="450">
        <f t="shared" si="686"/>
        <v>0</v>
      </c>
      <c r="JJ15" s="463"/>
      <c r="JK15" s="448"/>
      <c r="JM15" s="458"/>
      <c r="JN15" s="447"/>
      <c r="JO15" s="447"/>
      <c r="JP15" s="447"/>
      <c r="JQ15" s="450">
        <f t="shared" si="687"/>
        <v>0</v>
      </c>
      <c r="JR15" s="447"/>
      <c r="JS15" s="447"/>
      <c r="JT15" s="447"/>
      <c r="JU15" s="447"/>
      <c r="JV15" s="447"/>
      <c r="JW15" s="449"/>
      <c r="JX15" s="450">
        <f t="shared" si="688"/>
        <v>0</v>
      </c>
      <c r="JY15" s="463"/>
      <c r="JZ15" s="448"/>
      <c r="KB15" s="458"/>
      <c r="KC15" s="447"/>
      <c r="KD15" s="447"/>
      <c r="KE15" s="447"/>
      <c r="KF15" s="450">
        <f t="shared" si="689"/>
        <v>0</v>
      </c>
      <c r="KG15" s="447"/>
      <c r="KH15" s="447"/>
      <c r="KI15" s="447"/>
      <c r="KJ15" s="447"/>
      <c r="KK15" s="447"/>
      <c r="KL15" s="449"/>
      <c r="KM15" s="450">
        <f t="shared" si="690"/>
        <v>0</v>
      </c>
      <c r="KN15" s="463"/>
      <c r="KO15" s="448"/>
      <c r="KQ15" s="458"/>
      <c r="KR15" s="447"/>
      <c r="KS15" s="447"/>
      <c r="KT15" s="447"/>
      <c r="KU15" s="450">
        <f t="shared" si="691"/>
        <v>0</v>
      </c>
      <c r="KV15" s="447"/>
      <c r="KW15" s="447"/>
      <c r="KX15" s="447"/>
      <c r="KY15" s="447"/>
      <c r="KZ15" s="447"/>
      <c r="LA15" s="449"/>
      <c r="LB15" s="450">
        <f t="shared" si="692"/>
        <v>0</v>
      </c>
      <c r="LC15" s="463"/>
      <c r="LD15" s="448"/>
      <c r="LF15" s="458"/>
      <c r="LG15" s="447"/>
      <c r="LH15" s="447"/>
      <c r="LI15" s="447"/>
      <c r="LJ15" s="450">
        <f t="shared" si="693"/>
        <v>0</v>
      </c>
      <c r="LK15" s="447"/>
      <c r="LL15" s="447"/>
      <c r="LM15" s="447"/>
      <c r="LN15" s="447"/>
      <c r="LO15" s="447"/>
      <c r="LP15" s="449"/>
      <c r="LQ15" s="450">
        <f t="shared" si="694"/>
        <v>0</v>
      </c>
      <c r="LR15" s="463"/>
      <c r="LS15" s="448"/>
      <c r="LU15" s="458"/>
      <c r="LV15" s="447"/>
      <c r="LW15" s="447"/>
      <c r="LX15" s="447"/>
      <c r="LY15" s="450">
        <f t="shared" si="695"/>
        <v>0</v>
      </c>
      <c r="LZ15" s="447"/>
      <c r="MA15" s="447"/>
      <c r="MB15" s="447"/>
      <c r="MC15" s="447"/>
      <c r="MD15" s="447"/>
      <c r="ME15" s="449"/>
      <c r="MF15" s="450">
        <f t="shared" si="696"/>
        <v>0</v>
      </c>
      <c r="MG15" s="463"/>
      <c r="MH15" s="448"/>
      <c r="MJ15" s="458"/>
      <c r="MK15" s="447"/>
      <c r="ML15" s="447"/>
      <c r="MM15" s="447"/>
      <c r="MN15" s="450">
        <f t="shared" si="697"/>
        <v>0</v>
      </c>
      <c r="MO15" s="447"/>
      <c r="MP15" s="447"/>
      <c r="MQ15" s="447"/>
      <c r="MR15" s="447"/>
      <c r="MS15" s="447"/>
      <c r="MT15" s="449"/>
      <c r="MU15" s="450">
        <f t="shared" si="698"/>
        <v>0</v>
      </c>
      <c r="MV15" s="463"/>
      <c r="MW15" s="448"/>
      <c r="MY15" s="458"/>
      <c r="MZ15" s="447"/>
      <c r="NA15" s="447"/>
      <c r="NB15" s="447"/>
      <c r="NC15" s="450">
        <f t="shared" si="699"/>
        <v>0</v>
      </c>
      <c r="ND15" s="447"/>
      <c r="NE15" s="447"/>
      <c r="NF15" s="447"/>
      <c r="NG15" s="447"/>
      <c r="NH15" s="447"/>
      <c r="NI15" s="449"/>
      <c r="NJ15" s="450">
        <f t="shared" si="700"/>
        <v>0</v>
      </c>
      <c r="NK15" s="463"/>
      <c r="NL15" s="448"/>
      <c r="NN15" s="458"/>
      <c r="NO15" s="447"/>
      <c r="NP15" s="447"/>
      <c r="NQ15" s="447"/>
      <c r="NR15" s="450">
        <f t="shared" si="701"/>
        <v>0</v>
      </c>
      <c r="NS15" s="447"/>
      <c r="NT15" s="447"/>
      <c r="NU15" s="447"/>
      <c r="NV15" s="447"/>
      <c r="NW15" s="447"/>
      <c r="NX15" s="449"/>
      <c r="NY15" s="450">
        <f t="shared" si="702"/>
        <v>0</v>
      </c>
      <c r="NZ15" s="463"/>
      <c r="OA15" s="448"/>
      <c r="OC15" s="458"/>
      <c r="OD15" s="447"/>
      <c r="OE15" s="447"/>
      <c r="OF15" s="447"/>
      <c r="OG15" s="450">
        <f t="shared" si="703"/>
        <v>0</v>
      </c>
      <c r="OH15" s="447"/>
      <c r="OI15" s="447"/>
      <c r="OJ15" s="447"/>
      <c r="OK15" s="447"/>
      <c r="OL15" s="447"/>
      <c r="OM15" s="449"/>
      <c r="ON15" s="450">
        <f t="shared" si="704"/>
        <v>0</v>
      </c>
      <c r="OO15" s="463"/>
      <c r="OP15" s="448"/>
      <c r="OR15" s="458"/>
      <c r="OS15" s="447"/>
      <c r="OT15" s="447"/>
      <c r="OU15" s="447"/>
      <c r="OV15" s="450">
        <f t="shared" si="705"/>
        <v>0</v>
      </c>
      <c r="OW15" s="447"/>
      <c r="OX15" s="447"/>
      <c r="OY15" s="447"/>
      <c r="OZ15" s="447"/>
      <c r="PA15" s="447"/>
      <c r="PB15" s="449"/>
      <c r="PC15" s="450">
        <f t="shared" si="706"/>
        <v>0</v>
      </c>
      <c r="PD15" s="463"/>
      <c r="PE15" s="448"/>
      <c r="PG15" s="458"/>
      <c r="PH15" s="447"/>
      <c r="PI15" s="447"/>
      <c r="PJ15" s="447"/>
      <c r="PK15" s="450">
        <f t="shared" si="707"/>
        <v>0</v>
      </c>
      <c r="PL15" s="447"/>
      <c r="PM15" s="447"/>
      <c r="PN15" s="447"/>
      <c r="PO15" s="447"/>
      <c r="PP15" s="447"/>
      <c r="PQ15" s="449"/>
      <c r="PR15" s="450">
        <f t="shared" si="708"/>
        <v>0</v>
      </c>
      <c r="PS15" s="463"/>
      <c r="PT15" s="448"/>
      <c r="PV15" s="458"/>
      <c r="PW15" s="447"/>
      <c r="PX15" s="447"/>
      <c r="PY15" s="447"/>
      <c r="PZ15" s="450">
        <f t="shared" si="709"/>
        <v>0</v>
      </c>
      <c r="QA15" s="447"/>
      <c r="QB15" s="447"/>
      <c r="QC15" s="447"/>
      <c r="QD15" s="447"/>
      <c r="QE15" s="447"/>
      <c r="QF15" s="449"/>
      <c r="QG15" s="450">
        <f t="shared" si="710"/>
        <v>0</v>
      </c>
      <c r="QH15" s="463"/>
      <c r="QI15" s="448"/>
      <c r="QK15" s="458"/>
      <c r="QL15" s="447"/>
      <c r="QM15" s="447"/>
      <c r="QN15" s="447"/>
      <c r="QO15" s="450">
        <f t="shared" si="711"/>
        <v>0</v>
      </c>
      <c r="QP15" s="447"/>
      <c r="QQ15" s="447"/>
      <c r="QR15" s="447"/>
      <c r="QS15" s="447"/>
      <c r="QT15" s="447"/>
      <c r="QU15" s="449"/>
      <c r="QV15" s="450">
        <f t="shared" si="712"/>
        <v>0</v>
      </c>
      <c r="QW15" s="463"/>
      <c r="QX15" s="448"/>
      <c r="QZ15" s="458"/>
      <c r="RA15" s="447"/>
      <c r="RB15" s="447"/>
      <c r="RC15" s="447"/>
      <c r="RD15" s="450">
        <f t="shared" si="713"/>
        <v>0</v>
      </c>
      <c r="RE15" s="447"/>
      <c r="RF15" s="447"/>
      <c r="RG15" s="447"/>
      <c r="RH15" s="447"/>
      <c r="RI15" s="447"/>
      <c r="RJ15" s="449"/>
      <c r="RK15" s="450">
        <f t="shared" si="714"/>
        <v>0</v>
      </c>
      <c r="RL15" s="463"/>
      <c r="RM15" s="448"/>
      <c r="RO15" s="458"/>
      <c r="RP15" s="447"/>
      <c r="RQ15" s="447"/>
      <c r="RR15" s="447"/>
      <c r="RS15" s="450">
        <f t="shared" si="715"/>
        <v>0</v>
      </c>
      <c r="RT15" s="447"/>
      <c r="RU15" s="447"/>
      <c r="RV15" s="447"/>
      <c r="RW15" s="447"/>
      <c r="RX15" s="447"/>
      <c r="RY15" s="449"/>
      <c r="RZ15" s="450">
        <f t="shared" si="716"/>
        <v>0</v>
      </c>
      <c r="SA15" s="463"/>
      <c r="SB15" s="448"/>
      <c r="SD15" s="458"/>
      <c r="SE15" s="447"/>
      <c r="SF15" s="447"/>
      <c r="SG15" s="447"/>
      <c r="SH15" s="450">
        <f t="shared" si="717"/>
        <v>0</v>
      </c>
      <c r="SI15" s="447"/>
      <c r="SJ15" s="447"/>
      <c r="SK15" s="447"/>
      <c r="SL15" s="447"/>
      <c r="SM15" s="447"/>
      <c r="SN15" s="449"/>
      <c r="SO15" s="450">
        <f t="shared" si="718"/>
        <v>0</v>
      </c>
      <c r="SP15" s="463"/>
      <c r="SQ15" s="448"/>
      <c r="SS15" s="458"/>
      <c r="ST15" s="447"/>
      <c r="SU15" s="447"/>
      <c r="SV15" s="447"/>
      <c r="SW15" s="450">
        <f t="shared" si="719"/>
        <v>0</v>
      </c>
      <c r="SX15" s="447"/>
      <c r="SY15" s="447"/>
      <c r="SZ15" s="447"/>
      <c r="TA15" s="447"/>
      <c r="TB15" s="447"/>
      <c r="TC15" s="449"/>
      <c r="TD15" s="450">
        <f t="shared" si="720"/>
        <v>0</v>
      </c>
      <c r="TE15" s="463"/>
      <c r="TF15" s="448"/>
      <c r="TH15" s="458"/>
      <c r="TI15" s="447"/>
      <c r="TJ15" s="447"/>
      <c r="TK15" s="447"/>
      <c r="TL15" s="450">
        <f t="shared" si="721"/>
        <v>0</v>
      </c>
      <c r="TM15" s="447"/>
      <c r="TN15" s="447"/>
      <c r="TO15" s="447"/>
      <c r="TP15" s="447"/>
      <c r="TQ15" s="447"/>
      <c r="TR15" s="449"/>
      <c r="TS15" s="450">
        <f t="shared" si="722"/>
        <v>0</v>
      </c>
      <c r="TT15" s="463"/>
      <c r="TU15" s="448"/>
      <c r="TW15" s="458"/>
      <c r="TX15" s="447"/>
      <c r="TY15" s="447"/>
      <c r="TZ15" s="447"/>
      <c r="UA15" s="450">
        <f t="shared" si="723"/>
        <v>0</v>
      </c>
      <c r="UB15" s="447"/>
      <c r="UC15" s="447"/>
      <c r="UD15" s="447"/>
      <c r="UE15" s="447"/>
      <c r="UF15" s="447"/>
      <c r="UG15" s="449"/>
      <c r="UH15" s="450">
        <f t="shared" si="724"/>
        <v>0</v>
      </c>
      <c r="UI15" s="463"/>
      <c r="UJ15" s="448"/>
      <c r="UL15" s="458"/>
      <c r="UM15" s="447"/>
      <c r="UN15" s="447"/>
      <c r="UO15" s="447"/>
      <c r="UP15" s="450">
        <f t="shared" si="725"/>
        <v>0</v>
      </c>
      <c r="UQ15" s="447"/>
      <c r="UR15" s="447"/>
      <c r="US15" s="447"/>
      <c r="UT15" s="447"/>
      <c r="UU15" s="447"/>
      <c r="UV15" s="449"/>
      <c r="UW15" s="450">
        <f t="shared" si="726"/>
        <v>0</v>
      </c>
      <c r="UX15" s="463"/>
      <c r="UY15" s="448"/>
      <c r="VA15" s="458"/>
      <c r="VB15" s="447"/>
      <c r="VC15" s="447"/>
      <c r="VD15" s="447"/>
      <c r="VE15" s="450">
        <f t="shared" si="727"/>
        <v>0</v>
      </c>
      <c r="VF15" s="447"/>
      <c r="VG15" s="447"/>
      <c r="VH15" s="447"/>
      <c r="VI15" s="447"/>
      <c r="VJ15" s="447"/>
      <c r="VK15" s="449"/>
      <c r="VL15" s="450">
        <f t="shared" si="728"/>
        <v>0</v>
      </c>
      <c r="VM15" s="463"/>
      <c r="VN15" s="448"/>
      <c r="VP15" s="458"/>
      <c r="VQ15" s="447"/>
      <c r="VR15" s="447"/>
      <c r="VS15" s="447"/>
      <c r="VT15" s="450">
        <f t="shared" si="729"/>
        <v>0</v>
      </c>
      <c r="VU15" s="447"/>
      <c r="VV15" s="447"/>
      <c r="VW15" s="447"/>
      <c r="VX15" s="447"/>
      <c r="VY15" s="447"/>
      <c r="VZ15" s="449"/>
      <c r="WA15" s="450">
        <f t="shared" si="730"/>
        <v>0</v>
      </c>
      <c r="WB15" s="463"/>
      <c r="WC15" s="448"/>
      <c r="WE15" s="458"/>
      <c r="WF15" s="447"/>
      <c r="WG15" s="447"/>
      <c r="WH15" s="447"/>
      <c r="WI15" s="450">
        <f t="shared" si="731"/>
        <v>0</v>
      </c>
      <c r="WJ15" s="447"/>
      <c r="WK15" s="447"/>
      <c r="WL15" s="447"/>
      <c r="WM15" s="447"/>
      <c r="WN15" s="447"/>
      <c r="WO15" s="449"/>
      <c r="WP15" s="450">
        <f t="shared" si="732"/>
        <v>0</v>
      </c>
      <c r="WQ15" s="463"/>
      <c r="WR15" s="448"/>
      <c r="WT15" s="458"/>
      <c r="WU15" s="447"/>
      <c r="WV15" s="447"/>
      <c r="WW15" s="447"/>
      <c r="WX15" s="450">
        <f t="shared" si="733"/>
        <v>0</v>
      </c>
      <c r="WY15" s="447"/>
      <c r="WZ15" s="447"/>
      <c r="XA15" s="447"/>
      <c r="XB15" s="447"/>
      <c r="XC15" s="447"/>
      <c r="XD15" s="449"/>
      <c r="XE15" s="450">
        <f t="shared" si="734"/>
        <v>0</v>
      </c>
      <c r="XF15" s="463"/>
      <c r="XG15" s="448"/>
      <c r="XI15" s="458"/>
      <c r="XJ15" s="447"/>
      <c r="XK15" s="447"/>
      <c r="XL15" s="447"/>
      <c r="XM15" s="450">
        <f t="shared" si="735"/>
        <v>0</v>
      </c>
      <c r="XN15" s="447"/>
      <c r="XO15" s="447"/>
      <c r="XP15" s="447"/>
      <c r="XQ15" s="447"/>
      <c r="XR15" s="447"/>
      <c r="XS15" s="449"/>
      <c r="XT15" s="450">
        <f t="shared" si="736"/>
        <v>0</v>
      </c>
      <c r="XU15" s="463"/>
      <c r="XV15" s="448"/>
      <c r="XX15" s="458"/>
      <c r="XY15" s="447"/>
      <c r="XZ15" s="447"/>
      <c r="YA15" s="447"/>
      <c r="YB15" s="450">
        <f t="shared" si="737"/>
        <v>0</v>
      </c>
      <c r="YC15" s="447"/>
      <c r="YD15" s="447"/>
      <c r="YE15" s="447"/>
      <c r="YF15" s="447"/>
      <c r="YG15" s="447"/>
      <c r="YH15" s="449"/>
      <c r="YI15" s="450">
        <f t="shared" si="738"/>
        <v>0</v>
      </c>
      <c r="YJ15" s="463"/>
      <c r="YK15" s="448"/>
      <c r="YM15" s="458"/>
      <c r="YN15" s="447"/>
      <c r="YO15" s="447"/>
      <c r="YP15" s="447"/>
      <c r="YQ15" s="450">
        <f t="shared" si="739"/>
        <v>0</v>
      </c>
      <c r="YR15" s="447"/>
      <c r="YS15" s="447"/>
      <c r="YT15" s="447"/>
      <c r="YU15" s="447"/>
      <c r="YV15" s="447"/>
      <c r="YW15" s="449"/>
      <c r="YX15" s="450">
        <f t="shared" si="740"/>
        <v>0</v>
      </c>
      <c r="YY15" s="463"/>
      <c r="YZ15" s="448"/>
      <c r="ZB15" s="458"/>
      <c r="ZC15" s="447"/>
      <c r="ZD15" s="447"/>
      <c r="ZE15" s="447"/>
      <c r="ZF15" s="450">
        <f t="shared" si="741"/>
        <v>0</v>
      </c>
      <c r="ZG15" s="447"/>
      <c r="ZH15" s="447"/>
      <c r="ZI15" s="447"/>
      <c r="ZJ15" s="447"/>
      <c r="ZK15" s="447"/>
      <c r="ZL15" s="449"/>
      <c r="ZM15" s="450">
        <f t="shared" si="742"/>
        <v>0</v>
      </c>
      <c r="ZN15" s="463"/>
      <c r="ZO15" s="448"/>
      <c r="ZQ15" s="458"/>
      <c r="ZR15" s="447"/>
      <c r="ZS15" s="447"/>
      <c r="ZT15" s="447"/>
      <c r="ZU15" s="450">
        <f t="shared" si="743"/>
        <v>0</v>
      </c>
      <c r="ZV15" s="447"/>
      <c r="ZW15" s="447"/>
      <c r="ZX15" s="447"/>
      <c r="ZY15" s="447"/>
      <c r="ZZ15" s="447"/>
      <c r="AAA15" s="449"/>
      <c r="AAB15" s="450">
        <f t="shared" si="744"/>
        <v>0</v>
      </c>
      <c r="AAC15" s="463"/>
      <c r="AAD15" s="448"/>
      <c r="AAF15" s="458"/>
      <c r="AAG15" s="447"/>
      <c r="AAH15" s="447"/>
      <c r="AAI15" s="447"/>
      <c r="AAJ15" s="450">
        <f t="shared" si="745"/>
        <v>0</v>
      </c>
      <c r="AAK15" s="447"/>
      <c r="AAL15" s="447"/>
      <c r="AAM15" s="447"/>
      <c r="AAN15" s="447"/>
      <c r="AAO15" s="447"/>
      <c r="AAP15" s="449"/>
      <c r="AAQ15" s="450">
        <f t="shared" si="746"/>
        <v>0</v>
      </c>
      <c r="AAR15" s="463"/>
      <c r="AAS15" s="448"/>
      <c r="AAU15" s="458"/>
      <c r="AAV15" s="447"/>
      <c r="AAW15" s="447"/>
      <c r="AAX15" s="447"/>
      <c r="AAY15" s="450">
        <f t="shared" si="747"/>
        <v>0</v>
      </c>
      <c r="AAZ15" s="447"/>
      <c r="ABA15" s="447"/>
      <c r="ABB15" s="447"/>
      <c r="ABC15" s="447"/>
      <c r="ABD15" s="447"/>
      <c r="ABE15" s="449"/>
      <c r="ABF15" s="450">
        <f t="shared" si="748"/>
        <v>0</v>
      </c>
      <c r="ABG15" s="463"/>
      <c r="ABH15" s="448"/>
      <c r="ABJ15" s="458"/>
      <c r="ABK15" s="447"/>
      <c r="ABL15" s="447"/>
      <c r="ABM15" s="447"/>
      <c r="ABN15" s="450">
        <f t="shared" si="749"/>
        <v>0</v>
      </c>
      <c r="ABO15" s="447"/>
      <c r="ABP15" s="447"/>
      <c r="ABQ15" s="447"/>
      <c r="ABR15" s="447"/>
      <c r="ABS15" s="447"/>
      <c r="ABT15" s="449"/>
      <c r="ABU15" s="450">
        <f t="shared" si="750"/>
        <v>0</v>
      </c>
      <c r="ABV15" s="463"/>
      <c r="ABW15" s="448"/>
      <c r="ABY15" s="458"/>
      <c r="ABZ15" s="447"/>
      <c r="ACA15" s="447"/>
      <c r="ACB15" s="447"/>
      <c r="ACC15" s="450">
        <f t="shared" si="751"/>
        <v>0</v>
      </c>
      <c r="ACD15" s="447"/>
      <c r="ACE15" s="447"/>
      <c r="ACF15" s="447"/>
      <c r="ACG15" s="447"/>
      <c r="ACH15" s="447"/>
      <c r="ACI15" s="449"/>
      <c r="ACJ15" s="450">
        <f t="shared" si="752"/>
        <v>0</v>
      </c>
      <c r="ACK15" s="463"/>
      <c r="ACL15" s="448"/>
      <c r="ACN15" s="458"/>
      <c r="ACO15" s="447"/>
      <c r="ACP15" s="447"/>
      <c r="ACQ15" s="447"/>
      <c r="ACR15" s="450">
        <f t="shared" si="753"/>
        <v>0</v>
      </c>
      <c r="ACS15" s="447"/>
      <c r="ACT15" s="447"/>
      <c r="ACU15" s="447"/>
      <c r="ACV15" s="447"/>
      <c r="ACW15" s="447"/>
      <c r="ACX15" s="449"/>
      <c r="ACY15" s="450">
        <f t="shared" si="754"/>
        <v>0</v>
      </c>
      <c r="ACZ15" s="463"/>
      <c r="ADA15" s="448"/>
      <c r="ADC15" s="458"/>
      <c r="ADD15" s="447"/>
      <c r="ADE15" s="447"/>
      <c r="ADF15" s="447"/>
      <c r="ADG15" s="450">
        <f t="shared" si="755"/>
        <v>0</v>
      </c>
      <c r="ADH15" s="447"/>
      <c r="ADI15" s="447"/>
      <c r="ADJ15" s="447"/>
      <c r="ADK15" s="447"/>
      <c r="ADL15" s="447"/>
      <c r="ADM15" s="449"/>
      <c r="ADN15" s="450">
        <f t="shared" si="756"/>
        <v>0</v>
      </c>
      <c r="ADO15" s="463"/>
      <c r="ADP15" s="448"/>
      <c r="ADR15" s="458"/>
      <c r="ADS15" s="447"/>
      <c r="ADT15" s="447"/>
      <c r="ADU15" s="447"/>
      <c r="ADV15" s="450">
        <f t="shared" si="757"/>
        <v>0</v>
      </c>
      <c r="ADW15" s="447"/>
      <c r="ADX15" s="447"/>
      <c r="ADY15" s="447"/>
      <c r="ADZ15" s="447"/>
      <c r="AEA15" s="447"/>
      <c r="AEB15" s="449"/>
      <c r="AEC15" s="450">
        <f t="shared" si="758"/>
        <v>0</v>
      </c>
      <c r="AED15" s="463"/>
      <c r="AEE15" s="448"/>
      <c r="AEG15" s="458"/>
      <c r="AEH15" s="447"/>
      <c r="AEI15" s="447"/>
      <c r="AEJ15" s="447"/>
      <c r="AEK15" s="450">
        <f t="shared" si="759"/>
        <v>0</v>
      </c>
      <c r="AEL15" s="447"/>
      <c r="AEM15" s="447"/>
      <c r="AEN15" s="447"/>
      <c r="AEO15" s="447"/>
      <c r="AEP15" s="447"/>
      <c r="AEQ15" s="449"/>
      <c r="AER15" s="450">
        <f t="shared" si="760"/>
        <v>0</v>
      </c>
      <c r="AES15" s="463"/>
      <c r="AET15" s="448"/>
      <c r="AEV15" s="458"/>
      <c r="AEW15" s="447"/>
      <c r="AEX15" s="447"/>
      <c r="AEY15" s="447"/>
      <c r="AEZ15" s="450">
        <f t="shared" si="761"/>
        <v>0</v>
      </c>
      <c r="AFA15" s="447"/>
      <c r="AFB15" s="447"/>
      <c r="AFC15" s="447"/>
      <c r="AFD15" s="447"/>
      <c r="AFE15" s="447"/>
      <c r="AFF15" s="449"/>
      <c r="AFG15" s="450">
        <f t="shared" si="762"/>
        <v>0</v>
      </c>
      <c r="AFH15" s="463"/>
      <c r="AFI15" s="448"/>
      <c r="AFK15" s="458"/>
      <c r="AFL15" s="447"/>
      <c r="AFM15" s="447"/>
      <c r="AFN15" s="447"/>
      <c r="AFO15" s="450">
        <f t="shared" si="763"/>
        <v>0</v>
      </c>
      <c r="AFP15" s="447"/>
      <c r="AFQ15" s="447"/>
      <c r="AFR15" s="447"/>
      <c r="AFS15" s="447"/>
      <c r="AFT15" s="447"/>
      <c r="AFU15" s="449"/>
      <c r="AFV15" s="450">
        <f t="shared" si="764"/>
        <v>0</v>
      </c>
      <c r="AFW15" s="463"/>
      <c r="AFX15" s="448"/>
      <c r="AFZ15" s="458"/>
      <c r="AGA15" s="447"/>
      <c r="AGB15" s="447"/>
      <c r="AGC15" s="447"/>
      <c r="AGD15" s="450">
        <f t="shared" si="765"/>
        <v>0</v>
      </c>
      <c r="AGE15" s="447"/>
      <c r="AGF15" s="447"/>
      <c r="AGG15" s="447"/>
      <c r="AGH15" s="447"/>
      <c r="AGI15" s="447"/>
      <c r="AGJ15" s="449"/>
      <c r="AGK15" s="450">
        <f t="shared" si="766"/>
        <v>0</v>
      </c>
      <c r="AGL15" s="463"/>
      <c r="AGM15" s="448"/>
      <c r="AGO15" s="458"/>
      <c r="AGP15" s="447"/>
      <c r="AGQ15" s="447"/>
      <c r="AGR15" s="447"/>
      <c r="AGS15" s="450">
        <f t="shared" si="767"/>
        <v>0</v>
      </c>
      <c r="AGT15" s="447"/>
      <c r="AGU15" s="447"/>
      <c r="AGV15" s="447"/>
      <c r="AGW15" s="447"/>
      <c r="AGX15" s="447"/>
      <c r="AGY15" s="449"/>
      <c r="AGZ15" s="450">
        <f t="shared" si="768"/>
        <v>0</v>
      </c>
      <c r="AHA15" s="463"/>
      <c r="AHB15" s="448"/>
      <c r="AHD15" s="458"/>
      <c r="AHE15" s="447"/>
      <c r="AHF15" s="447"/>
      <c r="AHG15" s="447"/>
      <c r="AHH15" s="450">
        <f t="shared" si="769"/>
        <v>0</v>
      </c>
      <c r="AHI15" s="447"/>
      <c r="AHJ15" s="447"/>
      <c r="AHK15" s="447"/>
      <c r="AHL15" s="447"/>
      <c r="AHM15" s="447"/>
      <c r="AHN15" s="449"/>
      <c r="AHO15" s="450">
        <f t="shared" si="770"/>
        <v>0</v>
      </c>
      <c r="AHP15" s="463"/>
      <c r="AHQ15" s="448"/>
      <c r="AHS15" s="458"/>
      <c r="AHT15" s="447"/>
      <c r="AHU15" s="447"/>
      <c r="AHV15" s="447"/>
      <c r="AHW15" s="450">
        <f t="shared" si="771"/>
        <v>0</v>
      </c>
      <c r="AHX15" s="447"/>
      <c r="AHY15" s="447"/>
      <c r="AHZ15" s="447"/>
      <c r="AIA15" s="447"/>
      <c r="AIB15" s="447"/>
      <c r="AIC15" s="449"/>
      <c r="AID15" s="450">
        <f t="shared" si="772"/>
        <v>0</v>
      </c>
      <c r="AIE15" s="463"/>
      <c r="AIF15" s="448"/>
      <c r="AIH15" s="458"/>
      <c r="AII15" s="447"/>
      <c r="AIJ15" s="447"/>
      <c r="AIK15" s="447"/>
      <c r="AIL15" s="450">
        <f t="shared" si="773"/>
        <v>0</v>
      </c>
      <c r="AIM15" s="447"/>
      <c r="AIN15" s="447"/>
      <c r="AIO15" s="447"/>
      <c r="AIP15" s="447"/>
      <c r="AIQ15" s="447"/>
      <c r="AIR15" s="449"/>
      <c r="AIS15" s="450">
        <f t="shared" si="774"/>
        <v>0</v>
      </c>
      <c r="AIT15" s="463"/>
      <c r="AIU15" s="448"/>
      <c r="AIW15" s="458"/>
      <c r="AIX15" s="447"/>
      <c r="AIY15" s="447"/>
      <c r="AIZ15" s="447"/>
      <c r="AJA15" s="450">
        <f t="shared" si="775"/>
        <v>0</v>
      </c>
      <c r="AJB15" s="447"/>
      <c r="AJC15" s="447"/>
      <c r="AJD15" s="447"/>
      <c r="AJE15" s="447"/>
      <c r="AJF15" s="447"/>
      <c r="AJG15" s="449"/>
      <c r="AJH15" s="450">
        <f t="shared" si="776"/>
        <v>0</v>
      </c>
      <c r="AJI15" s="463"/>
      <c r="AJJ15" s="448"/>
      <c r="AJL15" s="458"/>
      <c r="AJM15" s="447"/>
      <c r="AJN15" s="447"/>
      <c r="AJO15" s="447"/>
      <c r="AJP15" s="450">
        <f t="shared" si="777"/>
        <v>0</v>
      </c>
      <c r="AJQ15" s="447"/>
      <c r="AJR15" s="447"/>
      <c r="AJS15" s="447"/>
      <c r="AJT15" s="447"/>
      <c r="AJU15" s="447"/>
      <c r="AJV15" s="449"/>
      <c r="AJW15" s="450">
        <f t="shared" si="778"/>
        <v>0</v>
      </c>
      <c r="AJX15" s="463"/>
      <c r="AJY15" s="448"/>
      <c r="AKA15" s="458"/>
      <c r="AKB15" s="447"/>
      <c r="AKC15" s="447"/>
      <c r="AKD15" s="447"/>
      <c r="AKE15" s="450">
        <f t="shared" si="779"/>
        <v>0</v>
      </c>
      <c r="AKF15" s="447"/>
      <c r="AKG15" s="447"/>
      <c r="AKH15" s="447"/>
      <c r="AKI15" s="447"/>
      <c r="AKJ15" s="447"/>
      <c r="AKK15" s="449"/>
      <c r="AKL15" s="450">
        <f t="shared" si="780"/>
        <v>0</v>
      </c>
      <c r="AKM15" s="463"/>
      <c r="AKN15" s="448"/>
      <c r="AKP15" s="458"/>
      <c r="AKQ15" s="447"/>
      <c r="AKR15" s="447"/>
      <c r="AKS15" s="447"/>
      <c r="AKT15" s="450">
        <f t="shared" si="781"/>
        <v>0</v>
      </c>
      <c r="AKU15" s="447"/>
      <c r="AKV15" s="447"/>
      <c r="AKW15" s="447"/>
      <c r="AKX15" s="447"/>
      <c r="AKY15" s="447"/>
      <c r="AKZ15" s="449"/>
      <c r="ALA15" s="450">
        <f t="shared" si="782"/>
        <v>0</v>
      </c>
      <c r="ALB15" s="463"/>
      <c r="ALC15" s="448"/>
      <c r="ALE15" s="458"/>
      <c r="ALF15" s="447"/>
      <c r="ALG15" s="447"/>
      <c r="ALH15" s="447"/>
      <c r="ALI15" s="450">
        <f t="shared" si="783"/>
        <v>0</v>
      </c>
      <c r="ALJ15" s="447"/>
      <c r="ALK15" s="447"/>
      <c r="ALL15" s="447"/>
      <c r="ALM15" s="447"/>
      <c r="ALN15" s="447"/>
      <c r="ALO15" s="449"/>
      <c r="ALP15" s="450">
        <f t="shared" si="784"/>
        <v>0</v>
      </c>
      <c r="ALQ15" s="463"/>
      <c r="ALR15" s="448"/>
      <c r="ALT15" s="458"/>
      <c r="ALU15" s="447"/>
      <c r="ALV15" s="447"/>
      <c r="ALW15" s="447"/>
      <c r="ALX15" s="450">
        <f t="shared" si="785"/>
        <v>0</v>
      </c>
      <c r="ALY15" s="447"/>
      <c r="ALZ15" s="447"/>
      <c r="AMA15" s="447"/>
      <c r="AMB15" s="447"/>
      <c r="AMC15" s="447"/>
      <c r="AMD15" s="449"/>
      <c r="AME15" s="450">
        <f t="shared" si="786"/>
        <v>0</v>
      </c>
      <c r="AMF15" s="463"/>
      <c r="AMG15" s="448"/>
      <c r="AMI15" s="458"/>
      <c r="AMJ15" s="447"/>
      <c r="AMK15" s="447"/>
      <c r="AML15" s="447"/>
      <c r="AMM15" s="450">
        <f t="shared" si="787"/>
        <v>0</v>
      </c>
      <c r="AMN15" s="447"/>
      <c r="AMO15" s="447"/>
      <c r="AMP15" s="447"/>
      <c r="AMQ15" s="447"/>
      <c r="AMR15" s="447"/>
      <c r="AMS15" s="449"/>
      <c r="AMT15" s="450">
        <f t="shared" si="788"/>
        <v>0</v>
      </c>
      <c r="AMU15" s="463"/>
      <c r="AMV15" s="448"/>
      <c r="AMX15" s="458"/>
      <c r="AMY15" s="447"/>
      <c r="AMZ15" s="447"/>
      <c r="ANA15" s="447"/>
      <c r="ANB15" s="450">
        <f t="shared" si="789"/>
        <v>0</v>
      </c>
      <c r="ANC15" s="447"/>
      <c r="AND15" s="447"/>
      <c r="ANE15" s="447"/>
      <c r="ANF15" s="447"/>
      <c r="ANG15" s="447"/>
      <c r="ANH15" s="449"/>
      <c r="ANI15" s="450">
        <f t="shared" si="790"/>
        <v>0</v>
      </c>
      <c r="ANJ15" s="463"/>
      <c r="ANK15" s="448"/>
      <c r="ANM15" s="458"/>
      <c r="ANN15" s="447"/>
      <c r="ANO15" s="447"/>
      <c r="ANP15" s="447"/>
      <c r="ANQ15" s="450">
        <f t="shared" si="791"/>
        <v>0</v>
      </c>
      <c r="ANR15" s="447"/>
      <c r="ANS15" s="447"/>
      <c r="ANT15" s="447"/>
      <c r="ANU15" s="447"/>
      <c r="ANV15" s="447"/>
      <c r="ANW15" s="449"/>
      <c r="ANX15" s="450">
        <f t="shared" si="792"/>
        <v>0</v>
      </c>
      <c r="ANY15" s="463"/>
      <c r="ANZ15" s="448"/>
      <c r="AOB15" s="458"/>
      <c r="AOC15" s="447"/>
      <c r="AOD15" s="447"/>
      <c r="AOE15" s="447"/>
      <c r="AOF15" s="450">
        <f t="shared" si="793"/>
        <v>0</v>
      </c>
      <c r="AOG15" s="447"/>
      <c r="AOH15" s="447"/>
      <c r="AOI15" s="447"/>
      <c r="AOJ15" s="447"/>
      <c r="AOK15" s="447"/>
      <c r="AOL15" s="449"/>
      <c r="AOM15" s="450">
        <f t="shared" si="794"/>
        <v>0</v>
      </c>
      <c r="AON15" s="463"/>
      <c r="AOO15" s="448"/>
      <c r="AOQ15" s="458"/>
      <c r="AOR15" s="447"/>
      <c r="AOS15" s="447"/>
      <c r="AOT15" s="447"/>
      <c r="AOU15" s="450">
        <f t="shared" si="795"/>
        <v>0</v>
      </c>
      <c r="AOV15" s="447"/>
      <c r="AOW15" s="447"/>
      <c r="AOX15" s="447"/>
      <c r="AOY15" s="447"/>
      <c r="AOZ15" s="447"/>
      <c r="APA15" s="449"/>
      <c r="APB15" s="450">
        <f t="shared" si="796"/>
        <v>0</v>
      </c>
      <c r="APC15" s="463"/>
      <c r="APD15" s="448"/>
      <c r="APF15" s="458"/>
      <c r="APG15" s="447"/>
      <c r="APH15" s="447"/>
      <c r="API15" s="447"/>
      <c r="APJ15" s="450">
        <f t="shared" si="797"/>
        <v>0</v>
      </c>
      <c r="APK15" s="447"/>
      <c r="APL15" s="447"/>
      <c r="APM15" s="447"/>
      <c r="APN15" s="447"/>
      <c r="APO15" s="447"/>
      <c r="APP15" s="449"/>
      <c r="APQ15" s="450">
        <f t="shared" si="798"/>
        <v>0</v>
      </c>
      <c r="APR15" s="463"/>
      <c r="APS15" s="448"/>
      <c r="APU15" s="458"/>
      <c r="APV15" s="447"/>
      <c r="APW15" s="447"/>
      <c r="APX15" s="447"/>
      <c r="APY15" s="450">
        <f t="shared" si="799"/>
        <v>0</v>
      </c>
      <c r="APZ15" s="447"/>
      <c r="AQA15" s="447"/>
      <c r="AQB15" s="447"/>
      <c r="AQC15" s="447"/>
      <c r="AQD15" s="447"/>
      <c r="AQE15" s="449"/>
      <c r="AQF15" s="450">
        <f t="shared" si="800"/>
        <v>0</v>
      </c>
      <c r="AQG15" s="463"/>
      <c r="AQH15" s="448"/>
      <c r="AQJ15" s="458"/>
      <c r="AQK15" s="447"/>
      <c r="AQL15" s="447"/>
      <c r="AQM15" s="447"/>
      <c r="AQN15" s="450">
        <f t="shared" si="801"/>
        <v>0</v>
      </c>
      <c r="AQO15" s="447"/>
      <c r="AQP15" s="447"/>
      <c r="AQQ15" s="447"/>
      <c r="AQR15" s="447"/>
      <c r="AQS15" s="447"/>
      <c r="AQT15" s="449"/>
      <c r="AQU15" s="450">
        <f t="shared" si="802"/>
        <v>0</v>
      </c>
      <c r="AQV15" s="463"/>
      <c r="AQW15" s="448"/>
      <c r="AQY15" s="458"/>
      <c r="AQZ15" s="447"/>
      <c r="ARA15" s="447"/>
      <c r="ARB15" s="447"/>
      <c r="ARC15" s="450">
        <f t="shared" si="803"/>
        <v>0</v>
      </c>
      <c r="ARD15" s="447"/>
      <c r="ARE15" s="447"/>
      <c r="ARF15" s="447"/>
      <c r="ARG15" s="447"/>
      <c r="ARH15" s="447"/>
      <c r="ARI15" s="449"/>
      <c r="ARJ15" s="450">
        <f t="shared" si="804"/>
        <v>0</v>
      </c>
      <c r="ARK15" s="463"/>
      <c r="ARL15" s="448"/>
      <c r="ARN15" s="458"/>
      <c r="ARO15" s="447"/>
      <c r="ARP15" s="447"/>
      <c r="ARQ15" s="447"/>
      <c r="ARR15" s="450">
        <f t="shared" si="805"/>
        <v>0</v>
      </c>
      <c r="ARS15" s="447"/>
      <c r="ART15" s="447"/>
      <c r="ARU15" s="447"/>
      <c r="ARV15" s="447"/>
      <c r="ARW15" s="447"/>
      <c r="ARX15" s="449"/>
      <c r="ARY15" s="450">
        <f t="shared" si="806"/>
        <v>0</v>
      </c>
      <c r="ARZ15" s="463"/>
      <c r="ASA15" s="448"/>
      <c r="ASC15" s="458"/>
      <c r="ASD15" s="447"/>
      <c r="ASE15" s="447"/>
      <c r="ASF15" s="447"/>
      <c r="ASG15" s="450">
        <f t="shared" si="807"/>
        <v>0</v>
      </c>
      <c r="ASH15" s="447"/>
      <c r="ASI15" s="447"/>
      <c r="ASJ15" s="447"/>
      <c r="ASK15" s="447"/>
      <c r="ASL15" s="447"/>
      <c r="ASM15" s="449"/>
      <c r="ASN15" s="450">
        <f t="shared" si="808"/>
        <v>0</v>
      </c>
      <c r="ASO15" s="463"/>
      <c r="ASP15" s="448"/>
      <c r="ASR15" s="458"/>
      <c r="ASS15" s="447"/>
      <c r="AST15" s="447"/>
      <c r="ASU15" s="447"/>
      <c r="ASV15" s="450">
        <f t="shared" si="809"/>
        <v>0</v>
      </c>
      <c r="ASW15" s="447"/>
      <c r="ASX15" s="447"/>
      <c r="ASY15" s="447"/>
      <c r="ASZ15" s="447"/>
      <c r="ATA15" s="447"/>
      <c r="ATB15" s="449"/>
      <c r="ATC15" s="450">
        <f t="shared" si="810"/>
        <v>0</v>
      </c>
      <c r="ATD15" s="463"/>
      <c r="ATE15" s="448"/>
      <c r="ATG15" s="458"/>
      <c r="ATH15" s="447"/>
      <c r="ATI15" s="447"/>
      <c r="ATJ15" s="447"/>
      <c r="ATK15" s="450">
        <f t="shared" si="811"/>
        <v>0</v>
      </c>
      <c r="ATL15" s="447"/>
      <c r="ATM15" s="447"/>
      <c r="ATN15" s="447"/>
      <c r="ATO15" s="447"/>
      <c r="ATP15" s="447"/>
      <c r="ATQ15" s="449"/>
      <c r="ATR15" s="450">
        <f t="shared" si="812"/>
        <v>0</v>
      </c>
      <c r="ATS15" s="463"/>
      <c r="ATT15" s="448"/>
      <c r="ATV15" s="458"/>
      <c r="ATW15" s="447"/>
      <c r="ATX15" s="447"/>
      <c r="ATY15" s="447"/>
      <c r="ATZ15" s="450">
        <f t="shared" si="813"/>
        <v>0</v>
      </c>
      <c r="AUA15" s="447"/>
      <c r="AUB15" s="447"/>
      <c r="AUC15" s="447"/>
      <c r="AUD15" s="447"/>
      <c r="AUE15" s="447"/>
      <c r="AUF15" s="449"/>
      <c r="AUG15" s="450">
        <f t="shared" si="814"/>
        <v>0</v>
      </c>
      <c r="AUH15" s="463"/>
      <c r="AUI15" s="448"/>
      <c r="AUK15" s="458"/>
      <c r="AUL15" s="447"/>
      <c r="AUM15" s="447"/>
      <c r="AUN15" s="447"/>
      <c r="AUO15" s="450">
        <f t="shared" si="815"/>
        <v>0</v>
      </c>
      <c r="AUP15" s="447"/>
      <c r="AUQ15" s="447"/>
      <c r="AUR15" s="447"/>
      <c r="AUS15" s="447"/>
      <c r="AUT15" s="447"/>
      <c r="AUU15" s="449"/>
      <c r="AUV15" s="450">
        <f t="shared" si="816"/>
        <v>0</v>
      </c>
      <c r="AUW15" s="463"/>
      <c r="AUX15" s="448"/>
      <c r="AUZ15" s="458"/>
      <c r="AVA15" s="447"/>
      <c r="AVB15" s="447"/>
      <c r="AVC15" s="447"/>
      <c r="AVD15" s="450">
        <f t="shared" si="817"/>
        <v>0</v>
      </c>
      <c r="AVE15" s="447"/>
      <c r="AVF15" s="447"/>
      <c r="AVG15" s="447"/>
      <c r="AVH15" s="447"/>
      <c r="AVI15" s="447"/>
      <c r="AVJ15" s="449"/>
      <c r="AVK15" s="450">
        <f t="shared" si="818"/>
        <v>0</v>
      </c>
      <c r="AVL15" s="463"/>
      <c r="AVM15" s="448"/>
      <c r="AVO15" s="458"/>
      <c r="AVP15" s="447"/>
      <c r="AVQ15" s="447"/>
      <c r="AVR15" s="447"/>
      <c r="AVS15" s="450">
        <f t="shared" si="819"/>
        <v>0</v>
      </c>
      <c r="AVT15" s="447"/>
      <c r="AVU15" s="447"/>
      <c r="AVV15" s="447"/>
      <c r="AVW15" s="447"/>
      <c r="AVX15" s="447"/>
      <c r="AVY15" s="449"/>
      <c r="AVZ15" s="450">
        <f t="shared" si="820"/>
        <v>0</v>
      </c>
      <c r="AWA15" s="463"/>
      <c r="AWB15" s="448"/>
      <c r="AWD15" s="458"/>
      <c r="AWE15" s="447"/>
      <c r="AWF15" s="447"/>
      <c r="AWG15" s="447"/>
      <c r="AWH15" s="450">
        <f t="shared" si="821"/>
        <v>0</v>
      </c>
      <c r="AWI15" s="447"/>
      <c r="AWJ15" s="447"/>
      <c r="AWK15" s="447"/>
      <c r="AWL15" s="447"/>
      <c r="AWM15" s="447"/>
      <c r="AWN15" s="449"/>
      <c r="AWO15" s="450">
        <f t="shared" si="822"/>
        <v>0</v>
      </c>
      <c r="AWP15" s="463"/>
      <c r="AWQ15" s="448"/>
      <c r="AWS15" s="458"/>
      <c r="AWT15" s="447"/>
      <c r="AWU15" s="447"/>
      <c r="AWV15" s="447"/>
      <c r="AWW15" s="450">
        <f t="shared" si="823"/>
        <v>0</v>
      </c>
      <c r="AWX15" s="447"/>
      <c r="AWY15" s="447"/>
      <c r="AWZ15" s="447"/>
      <c r="AXA15" s="447"/>
      <c r="AXB15" s="447"/>
      <c r="AXC15" s="449"/>
      <c r="AXD15" s="450">
        <f t="shared" si="824"/>
        <v>0</v>
      </c>
      <c r="AXE15" s="463"/>
      <c r="AXF15" s="448"/>
      <c r="AXH15" s="458"/>
      <c r="AXI15" s="447"/>
      <c r="AXJ15" s="447"/>
      <c r="AXK15" s="447"/>
      <c r="AXL15" s="450">
        <f t="shared" si="825"/>
        <v>0</v>
      </c>
      <c r="AXM15" s="447"/>
      <c r="AXN15" s="447"/>
      <c r="AXO15" s="447"/>
      <c r="AXP15" s="447"/>
      <c r="AXQ15" s="447"/>
      <c r="AXR15" s="449"/>
      <c r="AXS15" s="450">
        <f t="shared" si="826"/>
        <v>0</v>
      </c>
      <c r="AXT15" s="463"/>
      <c r="AXU15" s="448"/>
      <c r="AXW15" s="458"/>
      <c r="AXX15" s="447"/>
      <c r="AXY15" s="447"/>
      <c r="AXZ15" s="447"/>
      <c r="AYA15" s="450">
        <f t="shared" si="827"/>
        <v>0</v>
      </c>
      <c r="AYB15" s="447"/>
      <c r="AYC15" s="447"/>
      <c r="AYD15" s="447"/>
      <c r="AYE15" s="447"/>
      <c r="AYF15" s="447"/>
      <c r="AYG15" s="449"/>
      <c r="AYH15" s="450">
        <f t="shared" si="828"/>
        <v>0</v>
      </c>
      <c r="AYI15" s="463"/>
      <c r="AYJ15" s="448"/>
      <c r="AYL15" s="458"/>
      <c r="AYM15" s="447"/>
      <c r="AYN15" s="447"/>
      <c r="AYO15" s="447"/>
      <c r="AYP15" s="450">
        <f t="shared" si="829"/>
        <v>0</v>
      </c>
      <c r="AYQ15" s="447"/>
      <c r="AYR15" s="447"/>
      <c r="AYS15" s="447"/>
      <c r="AYT15" s="447"/>
      <c r="AYU15" s="447"/>
      <c r="AYV15" s="449"/>
      <c r="AYW15" s="450">
        <f t="shared" si="830"/>
        <v>0</v>
      </c>
      <c r="AYX15" s="463"/>
      <c r="AYY15" s="448"/>
      <c r="AZA15" s="458"/>
      <c r="AZB15" s="447"/>
      <c r="AZC15" s="447"/>
      <c r="AZD15" s="447"/>
      <c r="AZE15" s="450">
        <f t="shared" si="831"/>
        <v>0</v>
      </c>
      <c r="AZF15" s="447"/>
      <c r="AZG15" s="447"/>
      <c r="AZH15" s="447"/>
      <c r="AZI15" s="447"/>
      <c r="AZJ15" s="447"/>
      <c r="AZK15" s="449"/>
      <c r="AZL15" s="450">
        <f t="shared" si="832"/>
        <v>0</v>
      </c>
      <c r="AZM15" s="463"/>
      <c r="AZN15" s="448"/>
      <c r="AZP15" s="458"/>
      <c r="AZQ15" s="447"/>
      <c r="AZR15" s="447"/>
      <c r="AZS15" s="447"/>
      <c r="AZT15" s="450">
        <f t="shared" si="833"/>
        <v>0</v>
      </c>
      <c r="AZU15" s="447"/>
      <c r="AZV15" s="447"/>
      <c r="AZW15" s="447"/>
      <c r="AZX15" s="447"/>
      <c r="AZY15" s="447"/>
      <c r="AZZ15" s="449"/>
      <c r="BAA15" s="450">
        <f t="shared" si="834"/>
        <v>0</v>
      </c>
      <c r="BAB15" s="463"/>
      <c r="BAC15" s="448"/>
      <c r="BAE15" s="458"/>
      <c r="BAF15" s="447"/>
      <c r="BAG15" s="447"/>
      <c r="BAH15" s="447"/>
      <c r="BAI15" s="450">
        <f t="shared" si="835"/>
        <v>0</v>
      </c>
      <c r="BAJ15" s="447"/>
      <c r="BAK15" s="447"/>
      <c r="BAL15" s="447"/>
      <c r="BAM15" s="447"/>
      <c r="BAN15" s="447"/>
      <c r="BAO15" s="449"/>
      <c r="BAP15" s="450">
        <f t="shared" si="836"/>
        <v>0</v>
      </c>
      <c r="BAQ15" s="463"/>
      <c r="BAR15" s="448"/>
      <c r="BAT15" s="458"/>
      <c r="BAU15" s="447"/>
      <c r="BAV15" s="447"/>
      <c r="BAW15" s="447"/>
      <c r="BAX15" s="450">
        <f t="shared" si="837"/>
        <v>0</v>
      </c>
      <c r="BAY15" s="447"/>
      <c r="BAZ15" s="447"/>
      <c r="BBA15" s="447"/>
      <c r="BBB15" s="447"/>
      <c r="BBC15" s="447"/>
      <c r="BBD15" s="449"/>
      <c r="BBE15" s="450">
        <f t="shared" si="838"/>
        <v>0</v>
      </c>
      <c r="BBF15" s="463"/>
      <c r="BBG15" s="448"/>
      <c r="BBI15" s="458"/>
      <c r="BBJ15" s="447"/>
      <c r="BBK15" s="447"/>
      <c r="BBL15" s="447"/>
      <c r="BBM15" s="450">
        <f t="shared" si="839"/>
        <v>0</v>
      </c>
      <c r="BBN15" s="447"/>
      <c r="BBO15" s="447"/>
      <c r="BBP15" s="447"/>
      <c r="BBQ15" s="447"/>
      <c r="BBR15" s="447"/>
      <c r="BBS15" s="449"/>
      <c r="BBT15" s="450">
        <f t="shared" si="840"/>
        <v>0</v>
      </c>
      <c r="BBU15" s="463"/>
      <c r="BBV15" s="448"/>
      <c r="BBX15" s="458"/>
      <c r="BBY15" s="447"/>
      <c r="BBZ15" s="447"/>
      <c r="BCA15" s="447"/>
      <c r="BCB15" s="450">
        <f t="shared" si="841"/>
        <v>0</v>
      </c>
      <c r="BCC15" s="447"/>
      <c r="BCD15" s="447"/>
      <c r="BCE15" s="447"/>
      <c r="BCF15" s="447"/>
      <c r="BCG15" s="447"/>
      <c r="BCH15" s="449"/>
      <c r="BCI15" s="450">
        <f t="shared" si="842"/>
        <v>0</v>
      </c>
      <c r="BCJ15" s="463"/>
      <c r="BCK15" s="448"/>
      <c r="BCM15" s="458"/>
      <c r="BCN15" s="447"/>
      <c r="BCO15" s="447"/>
      <c r="BCP15" s="447"/>
      <c r="BCQ15" s="450">
        <f t="shared" si="843"/>
        <v>0</v>
      </c>
      <c r="BCR15" s="447"/>
      <c r="BCS15" s="447"/>
      <c r="BCT15" s="447"/>
      <c r="BCU15" s="447"/>
      <c r="BCV15" s="447"/>
      <c r="BCW15" s="449"/>
      <c r="BCX15" s="450">
        <f t="shared" si="844"/>
        <v>0</v>
      </c>
      <c r="BCY15" s="463"/>
      <c r="BCZ15" s="448"/>
      <c r="BDB15" s="458"/>
      <c r="BDC15" s="447"/>
      <c r="BDD15" s="447"/>
      <c r="BDE15" s="447"/>
      <c r="BDF15" s="450">
        <f t="shared" si="845"/>
        <v>0</v>
      </c>
      <c r="BDG15" s="447"/>
      <c r="BDH15" s="447"/>
      <c r="BDI15" s="447"/>
      <c r="BDJ15" s="447"/>
      <c r="BDK15" s="447"/>
      <c r="BDL15" s="449"/>
      <c r="BDM15" s="450">
        <f t="shared" si="846"/>
        <v>0</v>
      </c>
      <c r="BDN15" s="463"/>
      <c r="BDO15" s="448"/>
      <c r="BDQ15" s="458"/>
      <c r="BDR15" s="447"/>
      <c r="BDS15" s="447"/>
      <c r="BDT15" s="447"/>
      <c r="BDU15" s="450">
        <f t="shared" si="847"/>
        <v>0</v>
      </c>
      <c r="BDV15" s="447"/>
      <c r="BDW15" s="447"/>
      <c r="BDX15" s="447"/>
      <c r="BDY15" s="447"/>
      <c r="BDZ15" s="447"/>
      <c r="BEA15" s="449"/>
      <c r="BEB15" s="450">
        <f t="shared" si="848"/>
        <v>0</v>
      </c>
      <c r="BEC15" s="463"/>
      <c r="BED15" s="448"/>
      <c r="BEF15" s="458"/>
      <c r="BEG15" s="447"/>
      <c r="BEH15" s="447"/>
      <c r="BEI15" s="447"/>
      <c r="BEJ15" s="450">
        <f t="shared" si="849"/>
        <v>0</v>
      </c>
      <c r="BEK15" s="447"/>
      <c r="BEL15" s="447"/>
      <c r="BEM15" s="447"/>
      <c r="BEN15" s="447"/>
      <c r="BEO15" s="447"/>
      <c r="BEP15" s="449"/>
      <c r="BEQ15" s="450">
        <f t="shared" si="850"/>
        <v>0</v>
      </c>
      <c r="BER15" s="463"/>
      <c r="BES15" s="448"/>
      <c r="BEU15" s="458"/>
      <c r="BEV15" s="447"/>
      <c r="BEW15" s="447"/>
      <c r="BEX15" s="447"/>
      <c r="BEY15" s="450">
        <f t="shared" si="851"/>
        <v>0</v>
      </c>
      <c r="BEZ15" s="447"/>
      <c r="BFA15" s="447"/>
      <c r="BFB15" s="447"/>
      <c r="BFC15" s="447"/>
      <c r="BFD15" s="447"/>
      <c r="BFE15" s="449"/>
      <c r="BFF15" s="450">
        <f t="shared" si="852"/>
        <v>0</v>
      </c>
      <c r="BFG15" s="463"/>
      <c r="BFH15" s="448"/>
      <c r="BFJ15" s="458"/>
      <c r="BFK15" s="447"/>
      <c r="BFL15" s="447"/>
      <c r="BFM15" s="447"/>
      <c r="BFN15" s="450">
        <f t="shared" si="853"/>
        <v>0</v>
      </c>
      <c r="BFO15" s="447"/>
      <c r="BFP15" s="447"/>
      <c r="BFQ15" s="447"/>
      <c r="BFR15" s="447"/>
      <c r="BFS15" s="447"/>
      <c r="BFT15" s="449"/>
      <c r="BFU15" s="450">
        <f t="shared" si="854"/>
        <v>0</v>
      </c>
      <c r="BFV15" s="463"/>
      <c r="BFW15" s="448"/>
      <c r="BFY15" s="458"/>
      <c r="BFZ15" s="447"/>
      <c r="BGA15" s="447"/>
      <c r="BGB15" s="447"/>
      <c r="BGC15" s="450">
        <f t="shared" si="855"/>
        <v>0</v>
      </c>
      <c r="BGD15" s="447"/>
      <c r="BGE15" s="447"/>
      <c r="BGF15" s="447"/>
      <c r="BGG15" s="447"/>
      <c r="BGH15" s="447"/>
      <c r="BGI15" s="449"/>
      <c r="BGJ15" s="450">
        <f t="shared" si="856"/>
        <v>0</v>
      </c>
      <c r="BGK15" s="463"/>
      <c r="BGL15" s="448"/>
      <c r="BGN15" s="458"/>
      <c r="BGO15" s="447"/>
      <c r="BGP15" s="447"/>
      <c r="BGQ15" s="447"/>
      <c r="BGR15" s="450">
        <f t="shared" si="857"/>
        <v>0</v>
      </c>
      <c r="BGS15" s="447"/>
      <c r="BGT15" s="447"/>
      <c r="BGU15" s="447"/>
      <c r="BGV15" s="447"/>
      <c r="BGW15" s="447"/>
      <c r="BGX15" s="449"/>
      <c r="BGY15" s="450">
        <f t="shared" si="858"/>
        <v>0</v>
      </c>
      <c r="BGZ15" s="463"/>
      <c r="BHA15" s="448"/>
      <c r="BHC15" s="458"/>
      <c r="BHD15" s="447"/>
      <c r="BHE15" s="447"/>
      <c r="BHF15" s="447"/>
      <c r="BHG15" s="450">
        <f t="shared" si="859"/>
        <v>0</v>
      </c>
      <c r="BHH15" s="447"/>
      <c r="BHI15" s="447"/>
      <c r="BHJ15" s="447"/>
      <c r="BHK15" s="447"/>
      <c r="BHL15" s="447"/>
      <c r="BHM15" s="449"/>
      <c r="BHN15" s="450">
        <f t="shared" si="860"/>
        <v>0</v>
      </c>
      <c r="BHO15" s="463"/>
      <c r="BHP15" s="448"/>
      <c r="BHR15" s="458"/>
      <c r="BHS15" s="447"/>
      <c r="BHT15" s="447"/>
      <c r="BHU15" s="447"/>
      <c r="BHV15" s="450">
        <f t="shared" si="861"/>
        <v>0</v>
      </c>
      <c r="BHW15" s="447"/>
      <c r="BHX15" s="447"/>
      <c r="BHY15" s="447"/>
      <c r="BHZ15" s="447"/>
      <c r="BIA15" s="447"/>
      <c r="BIB15" s="449"/>
      <c r="BIC15" s="450">
        <f t="shared" si="862"/>
        <v>0</v>
      </c>
      <c r="BID15" s="463"/>
      <c r="BIE15" s="448"/>
      <c r="BIG15" s="458"/>
      <c r="BIH15" s="447"/>
      <c r="BII15" s="447"/>
      <c r="BIJ15" s="447"/>
      <c r="BIK15" s="450">
        <f t="shared" si="863"/>
        <v>0</v>
      </c>
      <c r="BIL15" s="447"/>
      <c r="BIM15" s="447"/>
      <c r="BIN15" s="447"/>
      <c r="BIO15" s="447"/>
      <c r="BIP15" s="447"/>
      <c r="BIQ15" s="449"/>
      <c r="BIR15" s="450">
        <f t="shared" si="864"/>
        <v>0</v>
      </c>
      <c r="BIS15" s="463"/>
      <c r="BIT15" s="448"/>
      <c r="BIV15" s="458"/>
      <c r="BIW15" s="447"/>
      <c r="BIX15" s="447"/>
      <c r="BIY15" s="447"/>
      <c r="BIZ15" s="450">
        <f t="shared" si="865"/>
        <v>0</v>
      </c>
      <c r="BJA15" s="447"/>
      <c r="BJB15" s="447"/>
      <c r="BJC15" s="447"/>
      <c r="BJD15" s="447"/>
      <c r="BJE15" s="447"/>
      <c r="BJF15" s="449"/>
      <c r="BJG15" s="450">
        <f t="shared" si="866"/>
        <v>0</v>
      </c>
      <c r="BJH15" s="463"/>
      <c r="BJI15" s="448"/>
      <c r="BJK15" s="458"/>
      <c r="BJL15" s="447"/>
      <c r="BJM15" s="447"/>
      <c r="BJN15" s="447"/>
      <c r="BJO15" s="450">
        <f t="shared" si="867"/>
        <v>0</v>
      </c>
      <c r="BJP15" s="447"/>
      <c r="BJQ15" s="447"/>
      <c r="BJR15" s="447"/>
      <c r="BJS15" s="447"/>
      <c r="BJT15" s="447"/>
      <c r="BJU15" s="449"/>
      <c r="BJV15" s="450">
        <f t="shared" si="868"/>
        <v>0</v>
      </c>
      <c r="BJW15" s="463"/>
      <c r="BJX15" s="448"/>
      <c r="BJZ15" s="458"/>
      <c r="BKA15" s="447"/>
      <c r="BKB15" s="447"/>
      <c r="BKC15" s="447"/>
      <c r="BKD15" s="450">
        <f t="shared" si="869"/>
        <v>0</v>
      </c>
      <c r="BKE15" s="447"/>
      <c r="BKF15" s="447"/>
      <c r="BKG15" s="447"/>
      <c r="BKH15" s="447"/>
      <c r="BKI15" s="447"/>
      <c r="BKJ15" s="449"/>
      <c r="BKK15" s="450">
        <f t="shared" si="870"/>
        <v>0</v>
      </c>
      <c r="BKL15" s="463"/>
      <c r="BKM15" s="448"/>
      <c r="BKO15" s="458"/>
      <c r="BKP15" s="447"/>
      <c r="BKQ15" s="447"/>
      <c r="BKR15" s="447"/>
      <c r="BKS15" s="450">
        <f t="shared" si="871"/>
        <v>0</v>
      </c>
      <c r="BKT15" s="447"/>
      <c r="BKU15" s="447"/>
      <c r="BKV15" s="447"/>
      <c r="BKW15" s="447"/>
      <c r="BKX15" s="447"/>
      <c r="BKY15" s="449"/>
      <c r="BKZ15" s="450">
        <f t="shared" si="872"/>
        <v>0</v>
      </c>
      <c r="BLA15" s="463"/>
      <c r="BLB15" s="448"/>
      <c r="BLD15" s="458"/>
      <c r="BLE15" s="447"/>
      <c r="BLF15" s="447"/>
      <c r="BLG15" s="447"/>
      <c r="BLH15" s="450">
        <f t="shared" si="873"/>
        <v>0</v>
      </c>
      <c r="BLI15" s="447"/>
      <c r="BLJ15" s="447"/>
      <c r="BLK15" s="447"/>
      <c r="BLL15" s="447"/>
      <c r="BLM15" s="447"/>
      <c r="BLN15" s="449"/>
      <c r="BLO15" s="450">
        <f t="shared" si="874"/>
        <v>0</v>
      </c>
      <c r="BLP15" s="463"/>
      <c r="BLQ15" s="448"/>
      <c r="BLS15" s="458"/>
      <c r="BLT15" s="447"/>
      <c r="BLU15" s="447"/>
      <c r="BLV15" s="447"/>
      <c r="BLW15" s="450">
        <f t="shared" si="875"/>
        <v>0</v>
      </c>
      <c r="BLX15" s="447"/>
      <c r="BLY15" s="447"/>
      <c r="BLZ15" s="447"/>
      <c r="BMA15" s="447"/>
      <c r="BMB15" s="447"/>
      <c r="BMC15" s="449"/>
      <c r="BMD15" s="450">
        <f t="shared" si="876"/>
        <v>0</v>
      </c>
      <c r="BME15" s="463"/>
      <c r="BMF15" s="448"/>
      <c r="BMH15" s="458"/>
      <c r="BMI15" s="447"/>
      <c r="BMJ15" s="447"/>
      <c r="BMK15" s="447"/>
      <c r="BML15" s="450">
        <f t="shared" si="877"/>
        <v>0</v>
      </c>
      <c r="BMM15" s="447"/>
      <c r="BMN15" s="447"/>
      <c r="BMO15" s="447"/>
      <c r="BMP15" s="447"/>
      <c r="BMQ15" s="447"/>
      <c r="BMR15" s="449"/>
      <c r="BMS15" s="450">
        <f t="shared" si="878"/>
        <v>0</v>
      </c>
      <c r="BMT15" s="463"/>
      <c r="BMU15" s="448"/>
      <c r="BMW15" s="458"/>
      <c r="BMX15" s="447"/>
      <c r="BMY15" s="447"/>
      <c r="BMZ15" s="447"/>
      <c r="BNA15" s="450">
        <f t="shared" si="879"/>
        <v>0</v>
      </c>
      <c r="BNB15" s="447"/>
      <c r="BNC15" s="447"/>
      <c r="BND15" s="447"/>
      <c r="BNE15" s="447"/>
      <c r="BNF15" s="447"/>
      <c r="BNG15" s="449"/>
      <c r="BNH15" s="450">
        <f t="shared" si="880"/>
        <v>0</v>
      </c>
      <c r="BNI15" s="463"/>
      <c r="BNJ15" s="448"/>
      <c r="BNL15" s="458"/>
      <c r="BNM15" s="447"/>
      <c r="BNN15" s="447"/>
      <c r="BNO15" s="447"/>
      <c r="BNP15" s="450">
        <f t="shared" si="881"/>
        <v>0</v>
      </c>
      <c r="BNQ15" s="447"/>
      <c r="BNR15" s="447"/>
      <c r="BNS15" s="447"/>
      <c r="BNT15" s="447"/>
      <c r="BNU15" s="447"/>
      <c r="BNV15" s="449"/>
      <c r="BNW15" s="450">
        <f t="shared" si="882"/>
        <v>0</v>
      </c>
      <c r="BNX15" s="463"/>
      <c r="BNY15" s="448"/>
      <c r="BOA15" s="458"/>
      <c r="BOB15" s="447"/>
      <c r="BOC15" s="447"/>
      <c r="BOD15" s="447"/>
      <c r="BOE15" s="450">
        <f t="shared" si="883"/>
        <v>0</v>
      </c>
      <c r="BOF15" s="447"/>
      <c r="BOG15" s="447"/>
      <c r="BOH15" s="447"/>
      <c r="BOI15" s="447"/>
      <c r="BOJ15" s="447"/>
      <c r="BOK15" s="449"/>
      <c r="BOL15" s="450">
        <f t="shared" si="884"/>
        <v>0</v>
      </c>
      <c r="BOM15" s="463"/>
      <c r="BON15" s="448"/>
      <c r="BOP15" s="458"/>
      <c r="BOQ15" s="447"/>
      <c r="BOR15" s="447"/>
      <c r="BOS15" s="447"/>
      <c r="BOT15" s="450">
        <f t="shared" si="885"/>
        <v>0</v>
      </c>
      <c r="BOU15" s="447"/>
      <c r="BOV15" s="447"/>
      <c r="BOW15" s="447"/>
      <c r="BOX15" s="447"/>
      <c r="BOY15" s="447"/>
      <c r="BOZ15" s="449"/>
      <c r="BPA15" s="450">
        <f t="shared" si="886"/>
        <v>0</v>
      </c>
      <c r="BPB15" s="463"/>
      <c r="BPC15" s="448"/>
      <c r="BPE15" s="458"/>
      <c r="BPF15" s="447"/>
      <c r="BPG15" s="447"/>
      <c r="BPH15" s="447"/>
      <c r="BPI15" s="450">
        <f t="shared" si="887"/>
        <v>0</v>
      </c>
      <c r="BPJ15" s="447"/>
      <c r="BPK15" s="447"/>
      <c r="BPL15" s="447"/>
      <c r="BPM15" s="447"/>
      <c r="BPN15" s="447"/>
      <c r="BPO15" s="449"/>
      <c r="BPP15" s="450">
        <f t="shared" si="888"/>
        <v>0</v>
      </c>
      <c r="BPQ15" s="463"/>
      <c r="BPR15" s="448"/>
      <c r="BPT15" s="458"/>
      <c r="BPU15" s="447"/>
      <c r="BPV15" s="447"/>
      <c r="BPW15" s="447"/>
      <c r="BPX15" s="450">
        <f t="shared" si="889"/>
        <v>0</v>
      </c>
      <c r="BPY15" s="447"/>
      <c r="BPZ15" s="447"/>
      <c r="BQA15" s="447"/>
      <c r="BQB15" s="447"/>
      <c r="BQC15" s="447"/>
      <c r="BQD15" s="449"/>
      <c r="BQE15" s="450">
        <f t="shared" si="890"/>
        <v>0</v>
      </c>
      <c r="BQF15" s="463"/>
      <c r="BQG15" s="448"/>
      <c r="BQI15" s="458"/>
      <c r="BQJ15" s="447"/>
      <c r="BQK15" s="447"/>
      <c r="BQL15" s="447"/>
      <c r="BQM15" s="450">
        <f t="shared" si="891"/>
        <v>0</v>
      </c>
      <c r="BQN15" s="447"/>
      <c r="BQO15" s="447"/>
      <c r="BQP15" s="447"/>
      <c r="BQQ15" s="447"/>
      <c r="BQR15" s="447"/>
      <c r="BQS15" s="449"/>
      <c r="BQT15" s="450">
        <f t="shared" si="892"/>
        <v>0</v>
      </c>
      <c r="BQU15" s="463"/>
      <c r="BQV15" s="448"/>
      <c r="BQX15" s="458"/>
      <c r="BQY15" s="447"/>
      <c r="BQZ15" s="447"/>
      <c r="BRA15" s="447"/>
      <c r="BRB15" s="450">
        <f t="shared" si="893"/>
        <v>0</v>
      </c>
      <c r="BRC15" s="447"/>
      <c r="BRD15" s="447"/>
      <c r="BRE15" s="447"/>
      <c r="BRF15" s="447"/>
      <c r="BRG15" s="447"/>
      <c r="BRH15" s="449"/>
      <c r="BRI15" s="450">
        <f t="shared" si="894"/>
        <v>0</v>
      </c>
      <c r="BRJ15" s="463"/>
      <c r="BRK15" s="448"/>
      <c r="BRM15" s="458"/>
      <c r="BRN15" s="447"/>
      <c r="BRO15" s="447"/>
      <c r="BRP15" s="447"/>
      <c r="BRQ15" s="450">
        <f t="shared" si="895"/>
        <v>0</v>
      </c>
      <c r="BRR15" s="447"/>
      <c r="BRS15" s="447"/>
      <c r="BRT15" s="447"/>
      <c r="BRU15" s="447"/>
      <c r="BRV15" s="447"/>
      <c r="BRW15" s="449"/>
      <c r="BRX15" s="450">
        <f t="shared" si="896"/>
        <v>0</v>
      </c>
      <c r="BRY15" s="463"/>
      <c r="BRZ15" s="448"/>
      <c r="BSB15" s="458"/>
      <c r="BSC15" s="447"/>
      <c r="BSD15" s="447"/>
      <c r="BSE15" s="447"/>
      <c r="BSF15" s="450">
        <f t="shared" si="897"/>
        <v>0</v>
      </c>
      <c r="BSG15" s="447"/>
      <c r="BSH15" s="447"/>
      <c r="BSI15" s="447"/>
      <c r="BSJ15" s="447"/>
      <c r="BSK15" s="447"/>
      <c r="BSL15" s="449"/>
      <c r="BSM15" s="450">
        <f t="shared" si="898"/>
        <v>0</v>
      </c>
      <c r="BSN15" s="463"/>
      <c r="BSO15" s="448"/>
      <c r="BSQ15" s="458"/>
      <c r="BSR15" s="447"/>
      <c r="BSS15" s="447"/>
      <c r="BST15" s="447"/>
      <c r="BSU15" s="450">
        <f t="shared" si="899"/>
        <v>0</v>
      </c>
      <c r="BSV15" s="447"/>
      <c r="BSW15" s="447"/>
      <c r="BSX15" s="447"/>
      <c r="BSY15" s="447"/>
      <c r="BSZ15" s="447"/>
      <c r="BTA15" s="449"/>
      <c r="BTB15" s="450">
        <f t="shared" si="900"/>
        <v>0</v>
      </c>
      <c r="BTC15" s="463"/>
      <c r="BTD15" s="448"/>
      <c r="BTF15" s="458"/>
      <c r="BTG15" s="447"/>
      <c r="BTH15" s="447"/>
      <c r="BTI15" s="447"/>
      <c r="BTJ15" s="450">
        <f t="shared" si="901"/>
        <v>0</v>
      </c>
      <c r="BTK15" s="447"/>
      <c r="BTL15" s="447"/>
      <c r="BTM15" s="447"/>
      <c r="BTN15" s="447"/>
      <c r="BTO15" s="447"/>
      <c r="BTP15" s="449"/>
      <c r="BTQ15" s="450">
        <f t="shared" si="902"/>
        <v>0</v>
      </c>
      <c r="BTR15" s="463"/>
      <c r="BTS15" s="448"/>
      <c r="BTU15" s="458"/>
      <c r="BTV15" s="447"/>
      <c r="BTW15" s="447"/>
      <c r="BTX15" s="447"/>
      <c r="BTY15" s="450">
        <f t="shared" si="903"/>
        <v>0</v>
      </c>
      <c r="BTZ15" s="447"/>
      <c r="BUA15" s="447"/>
      <c r="BUB15" s="447"/>
      <c r="BUC15" s="447"/>
      <c r="BUD15" s="447"/>
      <c r="BUE15" s="449"/>
      <c r="BUF15" s="450">
        <f t="shared" si="904"/>
        <v>0</v>
      </c>
      <c r="BUG15" s="463"/>
      <c r="BUH15" s="448"/>
      <c r="BUJ15" s="458"/>
      <c r="BUK15" s="447"/>
      <c r="BUL15" s="447"/>
      <c r="BUM15" s="447"/>
      <c r="BUN15" s="450">
        <f t="shared" si="905"/>
        <v>0</v>
      </c>
      <c r="BUO15" s="447"/>
      <c r="BUP15" s="447"/>
      <c r="BUQ15" s="447"/>
      <c r="BUR15" s="447"/>
      <c r="BUS15" s="447"/>
      <c r="BUT15" s="449"/>
      <c r="BUU15" s="450">
        <f t="shared" si="906"/>
        <v>0</v>
      </c>
      <c r="BUV15" s="463"/>
      <c r="BUW15" s="448"/>
      <c r="BUY15" s="458"/>
      <c r="BUZ15" s="447"/>
      <c r="BVA15" s="447"/>
      <c r="BVB15" s="447"/>
      <c r="BVC15" s="450">
        <f t="shared" si="907"/>
        <v>0</v>
      </c>
      <c r="BVD15" s="447"/>
      <c r="BVE15" s="447"/>
      <c r="BVF15" s="447"/>
      <c r="BVG15" s="447"/>
      <c r="BVH15" s="447"/>
      <c r="BVI15" s="449"/>
      <c r="BVJ15" s="450">
        <f t="shared" si="908"/>
        <v>0</v>
      </c>
      <c r="BVK15" s="463"/>
      <c r="BVL15" s="448"/>
      <c r="BVN15" s="458"/>
      <c r="BVO15" s="447"/>
      <c r="BVP15" s="447"/>
      <c r="BVQ15" s="447"/>
      <c r="BVR15" s="450">
        <f t="shared" si="909"/>
        <v>0</v>
      </c>
      <c r="BVS15" s="447"/>
      <c r="BVT15" s="447"/>
      <c r="BVU15" s="447"/>
      <c r="BVV15" s="447"/>
      <c r="BVW15" s="447"/>
      <c r="BVX15" s="449"/>
      <c r="BVY15" s="450">
        <f t="shared" si="910"/>
        <v>0</v>
      </c>
      <c r="BVZ15" s="463"/>
      <c r="BWA15" s="448"/>
    </row>
    <row r="16" spans="1:1951" ht="15" customHeight="1" x14ac:dyDescent="0.2">
      <c r="B16" s="452" t="s">
        <v>323</v>
      </c>
      <c r="C16" s="447"/>
      <c r="D16" s="447"/>
      <c r="E16" s="447"/>
      <c r="F16" s="447"/>
      <c r="G16" s="450">
        <f t="shared" si="651"/>
        <v>0</v>
      </c>
      <c r="H16" s="447"/>
      <c r="I16" s="447"/>
      <c r="J16" s="447"/>
      <c r="K16" s="447"/>
      <c r="L16" s="447"/>
      <c r="M16" s="449"/>
      <c r="N16" s="450">
        <f t="shared" si="652"/>
        <v>0</v>
      </c>
      <c r="O16" s="463"/>
      <c r="P16" s="448"/>
      <c r="R16" s="458"/>
      <c r="S16" s="447"/>
      <c r="T16" s="447"/>
      <c r="U16" s="447"/>
      <c r="V16" s="450">
        <f t="shared" si="653"/>
        <v>0</v>
      </c>
      <c r="W16" s="447"/>
      <c r="X16" s="447"/>
      <c r="Y16" s="447"/>
      <c r="Z16" s="447"/>
      <c r="AA16" s="447"/>
      <c r="AB16" s="449"/>
      <c r="AC16" s="450">
        <f t="shared" si="654"/>
        <v>0</v>
      </c>
      <c r="AD16" s="463"/>
      <c r="AE16" s="448"/>
      <c r="AG16" s="458"/>
      <c r="AH16" s="447"/>
      <c r="AI16" s="447"/>
      <c r="AJ16" s="447"/>
      <c r="AK16" s="450">
        <f t="shared" si="655"/>
        <v>0</v>
      </c>
      <c r="AL16" s="447"/>
      <c r="AM16" s="447"/>
      <c r="AN16" s="447"/>
      <c r="AO16" s="447"/>
      <c r="AP16" s="447"/>
      <c r="AQ16" s="449"/>
      <c r="AR16" s="450">
        <f t="shared" si="656"/>
        <v>0</v>
      </c>
      <c r="AS16" s="463"/>
      <c r="AT16" s="448"/>
      <c r="AV16" s="458"/>
      <c r="AW16" s="447"/>
      <c r="AX16" s="447"/>
      <c r="AY16" s="447"/>
      <c r="AZ16" s="450">
        <f t="shared" si="657"/>
        <v>0</v>
      </c>
      <c r="BA16" s="447"/>
      <c r="BB16" s="447"/>
      <c r="BC16" s="447"/>
      <c r="BD16" s="447"/>
      <c r="BE16" s="447"/>
      <c r="BF16" s="449"/>
      <c r="BG16" s="450">
        <f t="shared" si="658"/>
        <v>0</v>
      </c>
      <c r="BH16" s="463"/>
      <c r="BI16" s="448"/>
      <c r="BK16" s="458"/>
      <c r="BL16" s="447"/>
      <c r="BM16" s="447"/>
      <c r="BN16" s="447"/>
      <c r="BO16" s="450">
        <f t="shared" si="659"/>
        <v>0</v>
      </c>
      <c r="BP16" s="447"/>
      <c r="BQ16" s="447"/>
      <c r="BR16" s="447"/>
      <c r="BS16" s="447"/>
      <c r="BT16" s="447"/>
      <c r="BU16" s="449"/>
      <c r="BV16" s="450">
        <f t="shared" si="660"/>
        <v>0</v>
      </c>
      <c r="BW16" s="463"/>
      <c r="BX16" s="448"/>
      <c r="BZ16" s="458"/>
      <c r="CA16" s="447"/>
      <c r="CB16" s="447"/>
      <c r="CC16" s="447"/>
      <c r="CD16" s="450">
        <f t="shared" si="661"/>
        <v>0</v>
      </c>
      <c r="CE16" s="447"/>
      <c r="CF16" s="447"/>
      <c r="CG16" s="447"/>
      <c r="CH16" s="447"/>
      <c r="CI16" s="447"/>
      <c r="CJ16" s="449"/>
      <c r="CK16" s="450">
        <f t="shared" si="662"/>
        <v>0</v>
      </c>
      <c r="CL16" s="463"/>
      <c r="CM16" s="448"/>
      <c r="CO16" s="458"/>
      <c r="CP16" s="447"/>
      <c r="CQ16" s="447"/>
      <c r="CR16" s="447"/>
      <c r="CS16" s="450">
        <f t="shared" si="663"/>
        <v>0</v>
      </c>
      <c r="CT16" s="447"/>
      <c r="CU16" s="447"/>
      <c r="CV16" s="447"/>
      <c r="CW16" s="447"/>
      <c r="CX16" s="447"/>
      <c r="CY16" s="449"/>
      <c r="CZ16" s="450">
        <f t="shared" si="664"/>
        <v>0</v>
      </c>
      <c r="DA16" s="463"/>
      <c r="DB16" s="448"/>
      <c r="DD16" s="458"/>
      <c r="DE16" s="447"/>
      <c r="DF16" s="447"/>
      <c r="DG16" s="447"/>
      <c r="DH16" s="450">
        <f t="shared" si="665"/>
        <v>0</v>
      </c>
      <c r="DI16" s="447"/>
      <c r="DJ16" s="447"/>
      <c r="DK16" s="447"/>
      <c r="DL16" s="447"/>
      <c r="DM16" s="447"/>
      <c r="DN16" s="449"/>
      <c r="DO16" s="450">
        <f t="shared" si="666"/>
        <v>0</v>
      </c>
      <c r="DP16" s="463"/>
      <c r="DQ16" s="448"/>
      <c r="DS16" s="458"/>
      <c r="DT16" s="447"/>
      <c r="DU16" s="447"/>
      <c r="DV16" s="447"/>
      <c r="DW16" s="450">
        <f t="shared" si="667"/>
        <v>0</v>
      </c>
      <c r="DX16" s="447"/>
      <c r="DY16" s="447"/>
      <c r="DZ16" s="447"/>
      <c r="EA16" s="447"/>
      <c r="EB16" s="447"/>
      <c r="EC16" s="449"/>
      <c r="ED16" s="450">
        <f t="shared" si="668"/>
        <v>0</v>
      </c>
      <c r="EE16" s="463"/>
      <c r="EF16" s="448"/>
      <c r="EH16" s="458"/>
      <c r="EI16" s="447"/>
      <c r="EJ16" s="447"/>
      <c r="EK16" s="447"/>
      <c r="EL16" s="450">
        <f t="shared" si="669"/>
        <v>0</v>
      </c>
      <c r="EM16" s="447"/>
      <c r="EN16" s="447"/>
      <c r="EO16" s="447"/>
      <c r="EP16" s="447"/>
      <c r="EQ16" s="447"/>
      <c r="ER16" s="449"/>
      <c r="ES16" s="450">
        <f t="shared" si="670"/>
        <v>0</v>
      </c>
      <c r="ET16" s="463"/>
      <c r="EU16" s="448"/>
      <c r="EW16" s="458"/>
      <c r="EX16" s="447"/>
      <c r="EY16" s="447"/>
      <c r="EZ16" s="447"/>
      <c r="FA16" s="450">
        <f t="shared" si="671"/>
        <v>0</v>
      </c>
      <c r="FB16" s="447"/>
      <c r="FC16" s="447"/>
      <c r="FD16" s="447"/>
      <c r="FE16" s="447"/>
      <c r="FF16" s="447"/>
      <c r="FG16" s="449"/>
      <c r="FH16" s="450">
        <f t="shared" si="672"/>
        <v>0</v>
      </c>
      <c r="FI16" s="463"/>
      <c r="FJ16" s="448"/>
      <c r="FL16" s="458"/>
      <c r="FM16" s="447"/>
      <c r="FN16" s="447"/>
      <c r="FO16" s="447"/>
      <c r="FP16" s="450">
        <f t="shared" si="673"/>
        <v>0</v>
      </c>
      <c r="FQ16" s="447"/>
      <c r="FR16" s="447"/>
      <c r="FS16" s="447"/>
      <c r="FT16" s="447"/>
      <c r="FU16" s="447"/>
      <c r="FV16" s="449"/>
      <c r="FW16" s="450">
        <f t="shared" si="674"/>
        <v>0</v>
      </c>
      <c r="FX16" s="463"/>
      <c r="FY16" s="448"/>
      <c r="GA16" s="458"/>
      <c r="GB16" s="447"/>
      <c r="GC16" s="447"/>
      <c r="GD16" s="447"/>
      <c r="GE16" s="450">
        <f t="shared" si="675"/>
        <v>0</v>
      </c>
      <c r="GF16" s="447"/>
      <c r="GG16" s="447"/>
      <c r="GH16" s="447"/>
      <c r="GI16" s="447"/>
      <c r="GJ16" s="447"/>
      <c r="GK16" s="449"/>
      <c r="GL16" s="450">
        <f t="shared" si="676"/>
        <v>0</v>
      </c>
      <c r="GM16" s="463"/>
      <c r="GN16" s="448"/>
      <c r="GP16" s="458"/>
      <c r="GQ16" s="447"/>
      <c r="GR16" s="447"/>
      <c r="GS16" s="447"/>
      <c r="GT16" s="450">
        <f t="shared" si="677"/>
        <v>0</v>
      </c>
      <c r="GU16" s="447"/>
      <c r="GV16" s="447"/>
      <c r="GW16" s="447"/>
      <c r="GX16" s="447"/>
      <c r="GY16" s="447"/>
      <c r="GZ16" s="449"/>
      <c r="HA16" s="450">
        <f t="shared" si="678"/>
        <v>0</v>
      </c>
      <c r="HB16" s="463"/>
      <c r="HC16" s="448"/>
      <c r="HE16" s="458"/>
      <c r="HF16" s="447"/>
      <c r="HG16" s="447"/>
      <c r="HH16" s="447"/>
      <c r="HI16" s="450">
        <f t="shared" si="679"/>
        <v>0</v>
      </c>
      <c r="HJ16" s="447"/>
      <c r="HK16" s="447"/>
      <c r="HL16" s="447"/>
      <c r="HM16" s="447"/>
      <c r="HN16" s="447"/>
      <c r="HO16" s="449"/>
      <c r="HP16" s="450">
        <f t="shared" si="680"/>
        <v>0</v>
      </c>
      <c r="HQ16" s="463"/>
      <c r="HR16" s="448"/>
      <c r="HT16" s="458"/>
      <c r="HU16" s="447"/>
      <c r="HV16" s="447"/>
      <c r="HW16" s="447"/>
      <c r="HX16" s="450">
        <f t="shared" si="681"/>
        <v>0</v>
      </c>
      <c r="HY16" s="447"/>
      <c r="HZ16" s="447"/>
      <c r="IA16" s="447"/>
      <c r="IB16" s="447"/>
      <c r="IC16" s="447"/>
      <c r="ID16" s="449"/>
      <c r="IE16" s="450">
        <f t="shared" si="682"/>
        <v>0</v>
      </c>
      <c r="IF16" s="463"/>
      <c r="IG16" s="448"/>
      <c r="II16" s="458"/>
      <c r="IJ16" s="447"/>
      <c r="IK16" s="447"/>
      <c r="IL16" s="447"/>
      <c r="IM16" s="450">
        <f t="shared" si="683"/>
        <v>0</v>
      </c>
      <c r="IN16" s="447"/>
      <c r="IO16" s="447"/>
      <c r="IP16" s="447"/>
      <c r="IQ16" s="447"/>
      <c r="IR16" s="447"/>
      <c r="IS16" s="449"/>
      <c r="IT16" s="450">
        <f t="shared" si="684"/>
        <v>0</v>
      </c>
      <c r="IU16" s="463"/>
      <c r="IV16" s="448"/>
      <c r="IX16" s="458"/>
      <c r="IY16" s="447"/>
      <c r="IZ16" s="447"/>
      <c r="JA16" s="447"/>
      <c r="JB16" s="450">
        <f t="shared" si="685"/>
        <v>0</v>
      </c>
      <c r="JC16" s="447"/>
      <c r="JD16" s="447"/>
      <c r="JE16" s="447"/>
      <c r="JF16" s="447"/>
      <c r="JG16" s="447"/>
      <c r="JH16" s="449"/>
      <c r="JI16" s="450">
        <f t="shared" si="686"/>
        <v>0</v>
      </c>
      <c r="JJ16" s="463"/>
      <c r="JK16" s="448"/>
      <c r="JM16" s="458"/>
      <c r="JN16" s="447"/>
      <c r="JO16" s="447"/>
      <c r="JP16" s="447"/>
      <c r="JQ16" s="450">
        <f t="shared" si="687"/>
        <v>0</v>
      </c>
      <c r="JR16" s="447"/>
      <c r="JS16" s="447"/>
      <c r="JT16" s="447"/>
      <c r="JU16" s="447"/>
      <c r="JV16" s="447"/>
      <c r="JW16" s="449"/>
      <c r="JX16" s="450">
        <f t="shared" si="688"/>
        <v>0</v>
      </c>
      <c r="JY16" s="463"/>
      <c r="JZ16" s="448"/>
      <c r="KB16" s="458"/>
      <c r="KC16" s="447"/>
      <c r="KD16" s="447"/>
      <c r="KE16" s="447"/>
      <c r="KF16" s="450">
        <f t="shared" si="689"/>
        <v>0</v>
      </c>
      <c r="KG16" s="447"/>
      <c r="KH16" s="447"/>
      <c r="KI16" s="447"/>
      <c r="KJ16" s="447"/>
      <c r="KK16" s="447"/>
      <c r="KL16" s="449"/>
      <c r="KM16" s="450">
        <f t="shared" si="690"/>
        <v>0</v>
      </c>
      <c r="KN16" s="463"/>
      <c r="KO16" s="448"/>
      <c r="KQ16" s="458"/>
      <c r="KR16" s="447"/>
      <c r="KS16" s="447"/>
      <c r="KT16" s="447"/>
      <c r="KU16" s="450">
        <f t="shared" si="691"/>
        <v>0</v>
      </c>
      <c r="KV16" s="447"/>
      <c r="KW16" s="447"/>
      <c r="KX16" s="447"/>
      <c r="KY16" s="447"/>
      <c r="KZ16" s="447"/>
      <c r="LA16" s="449"/>
      <c r="LB16" s="450">
        <f t="shared" si="692"/>
        <v>0</v>
      </c>
      <c r="LC16" s="463"/>
      <c r="LD16" s="448"/>
      <c r="LF16" s="458"/>
      <c r="LG16" s="447"/>
      <c r="LH16" s="447"/>
      <c r="LI16" s="447"/>
      <c r="LJ16" s="450">
        <f t="shared" si="693"/>
        <v>0</v>
      </c>
      <c r="LK16" s="447"/>
      <c r="LL16" s="447"/>
      <c r="LM16" s="447"/>
      <c r="LN16" s="447"/>
      <c r="LO16" s="447"/>
      <c r="LP16" s="449"/>
      <c r="LQ16" s="450">
        <f t="shared" si="694"/>
        <v>0</v>
      </c>
      <c r="LR16" s="463"/>
      <c r="LS16" s="448"/>
      <c r="LU16" s="458"/>
      <c r="LV16" s="447"/>
      <c r="LW16" s="447"/>
      <c r="LX16" s="447"/>
      <c r="LY16" s="450">
        <f t="shared" si="695"/>
        <v>0</v>
      </c>
      <c r="LZ16" s="447"/>
      <c r="MA16" s="447"/>
      <c r="MB16" s="447"/>
      <c r="MC16" s="447"/>
      <c r="MD16" s="447"/>
      <c r="ME16" s="449"/>
      <c r="MF16" s="450">
        <f t="shared" si="696"/>
        <v>0</v>
      </c>
      <c r="MG16" s="463"/>
      <c r="MH16" s="448"/>
      <c r="MJ16" s="458"/>
      <c r="MK16" s="447"/>
      <c r="ML16" s="447"/>
      <c r="MM16" s="447"/>
      <c r="MN16" s="450">
        <f t="shared" si="697"/>
        <v>0</v>
      </c>
      <c r="MO16" s="447"/>
      <c r="MP16" s="447"/>
      <c r="MQ16" s="447"/>
      <c r="MR16" s="447"/>
      <c r="MS16" s="447"/>
      <c r="MT16" s="449"/>
      <c r="MU16" s="450">
        <f t="shared" si="698"/>
        <v>0</v>
      </c>
      <c r="MV16" s="463"/>
      <c r="MW16" s="448"/>
      <c r="MY16" s="458"/>
      <c r="MZ16" s="447"/>
      <c r="NA16" s="447"/>
      <c r="NB16" s="447"/>
      <c r="NC16" s="450">
        <f t="shared" si="699"/>
        <v>0</v>
      </c>
      <c r="ND16" s="447"/>
      <c r="NE16" s="447"/>
      <c r="NF16" s="447"/>
      <c r="NG16" s="447"/>
      <c r="NH16" s="447"/>
      <c r="NI16" s="449"/>
      <c r="NJ16" s="450">
        <f t="shared" si="700"/>
        <v>0</v>
      </c>
      <c r="NK16" s="463"/>
      <c r="NL16" s="448"/>
      <c r="NN16" s="458"/>
      <c r="NO16" s="447"/>
      <c r="NP16" s="447"/>
      <c r="NQ16" s="447"/>
      <c r="NR16" s="450">
        <f t="shared" si="701"/>
        <v>0</v>
      </c>
      <c r="NS16" s="447"/>
      <c r="NT16" s="447"/>
      <c r="NU16" s="447"/>
      <c r="NV16" s="447"/>
      <c r="NW16" s="447"/>
      <c r="NX16" s="449"/>
      <c r="NY16" s="450">
        <f t="shared" si="702"/>
        <v>0</v>
      </c>
      <c r="NZ16" s="463"/>
      <c r="OA16" s="448"/>
      <c r="OC16" s="458"/>
      <c r="OD16" s="447"/>
      <c r="OE16" s="447"/>
      <c r="OF16" s="447"/>
      <c r="OG16" s="450">
        <f t="shared" si="703"/>
        <v>0</v>
      </c>
      <c r="OH16" s="447"/>
      <c r="OI16" s="447"/>
      <c r="OJ16" s="447"/>
      <c r="OK16" s="447"/>
      <c r="OL16" s="447"/>
      <c r="OM16" s="449"/>
      <c r="ON16" s="450">
        <f t="shared" si="704"/>
        <v>0</v>
      </c>
      <c r="OO16" s="463"/>
      <c r="OP16" s="448"/>
      <c r="OR16" s="458"/>
      <c r="OS16" s="447"/>
      <c r="OT16" s="447"/>
      <c r="OU16" s="447"/>
      <c r="OV16" s="450">
        <f t="shared" si="705"/>
        <v>0</v>
      </c>
      <c r="OW16" s="447"/>
      <c r="OX16" s="447"/>
      <c r="OY16" s="447"/>
      <c r="OZ16" s="447"/>
      <c r="PA16" s="447"/>
      <c r="PB16" s="449"/>
      <c r="PC16" s="450">
        <f t="shared" si="706"/>
        <v>0</v>
      </c>
      <c r="PD16" s="463"/>
      <c r="PE16" s="448"/>
      <c r="PG16" s="458"/>
      <c r="PH16" s="447"/>
      <c r="PI16" s="447"/>
      <c r="PJ16" s="447"/>
      <c r="PK16" s="450">
        <f t="shared" si="707"/>
        <v>0</v>
      </c>
      <c r="PL16" s="447"/>
      <c r="PM16" s="447"/>
      <c r="PN16" s="447"/>
      <c r="PO16" s="447"/>
      <c r="PP16" s="447"/>
      <c r="PQ16" s="449"/>
      <c r="PR16" s="450">
        <f t="shared" si="708"/>
        <v>0</v>
      </c>
      <c r="PS16" s="463"/>
      <c r="PT16" s="448"/>
      <c r="PV16" s="458"/>
      <c r="PW16" s="447"/>
      <c r="PX16" s="447"/>
      <c r="PY16" s="447"/>
      <c r="PZ16" s="450">
        <f t="shared" si="709"/>
        <v>0</v>
      </c>
      <c r="QA16" s="447"/>
      <c r="QB16" s="447"/>
      <c r="QC16" s="447"/>
      <c r="QD16" s="447"/>
      <c r="QE16" s="447"/>
      <c r="QF16" s="449"/>
      <c r="QG16" s="450">
        <f t="shared" si="710"/>
        <v>0</v>
      </c>
      <c r="QH16" s="463"/>
      <c r="QI16" s="448"/>
      <c r="QK16" s="458"/>
      <c r="QL16" s="447"/>
      <c r="QM16" s="447"/>
      <c r="QN16" s="447"/>
      <c r="QO16" s="450">
        <f t="shared" si="711"/>
        <v>0</v>
      </c>
      <c r="QP16" s="447"/>
      <c r="QQ16" s="447"/>
      <c r="QR16" s="447"/>
      <c r="QS16" s="447"/>
      <c r="QT16" s="447"/>
      <c r="QU16" s="449"/>
      <c r="QV16" s="450">
        <f t="shared" si="712"/>
        <v>0</v>
      </c>
      <c r="QW16" s="463"/>
      <c r="QX16" s="448"/>
      <c r="QZ16" s="458"/>
      <c r="RA16" s="447"/>
      <c r="RB16" s="447"/>
      <c r="RC16" s="447"/>
      <c r="RD16" s="450">
        <f t="shared" si="713"/>
        <v>0</v>
      </c>
      <c r="RE16" s="447"/>
      <c r="RF16" s="447"/>
      <c r="RG16" s="447"/>
      <c r="RH16" s="447"/>
      <c r="RI16" s="447"/>
      <c r="RJ16" s="449"/>
      <c r="RK16" s="450">
        <f t="shared" si="714"/>
        <v>0</v>
      </c>
      <c r="RL16" s="463"/>
      <c r="RM16" s="448"/>
      <c r="RO16" s="458"/>
      <c r="RP16" s="447"/>
      <c r="RQ16" s="447"/>
      <c r="RR16" s="447"/>
      <c r="RS16" s="450">
        <f t="shared" si="715"/>
        <v>0</v>
      </c>
      <c r="RT16" s="447"/>
      <c r="RU16" s="447"/>
      <c r="RV16" s="447"/>
      <c r="RW16" s="447"/>
      <c r="RX16" s="447"/>
      <c r="RY16" s="449"/>
      <c r="RZ16" s="450">
        <f t="shared" si="716"/>
        <v>0</v>
      </c>
      <c r="SA16" s="463"/>
      <c r="SB16" s="448"/>
      <c r="SD16" s="458"/>
      <c r="SE16" s="447"/>
      <c r="SF16" s="447"/>
      <c r="SG16" s="447"/>
      <c r="SH16" s="450">
        <f t="shared" si="717"/>
        <v>0</v>
      </c>
      <c r="SI16" s="447"/>
      <c r="SJ16" s="447"/>
      <c r="SK16" s="447"/>
      <c r="SL16" s="447"/>
      <c r="SM16" s="447"/>
      <c r="SN16" s="449"/>
      <c r="SO16" s="450">
        <f t="shared" si="718"/>
        <v>0</v>
      </c>
      <c r="SP16" s="463"/>
      <c r="SQ16" s="448"/>
      <c r="SS16" s="458"/>
      <c r="ST16" s="447"/>
      <c r="SU16" s="447"/>
      <c r="SV16" s="447"/>
      <c r="SW16" s="450">
        <f t="shared" si="719"/>
        <v>0</v>
      </c>
      <c r="SX16" s="447"/>
      <c r="SY16" s="447"/>
      <c r="SZ16" s="447"/>
      <c r="TA16" s="447"/>
      <c r="TB16" s="447"/>
      <c r="TC16" s="449"/>
      <c r="TD16" s="450">
        <f t="shared" si="720"/>
        <v>0</v>
      </c>
      <c r="TE16" s="463"/>
      <c r="TF16" s="448"/>
      <c r="TH16" s="458"/>
      <c r="TI16" s="447"/>
      <c r="TJ16" s="447"/>
      <c r="TK16" s="447"/>
      <c r="TL16" s="450">
        <f t="shared" si="721"/>
        <v>0</v>
      </c>
      <c r="TM16" s="447"/>
      <c r="TN16" s="447"/>
      <c r="TO16" s="447"/>
      <c r="TP16" s="447"/>
      <c r="TQ16" s="447"/>
      <c r="TR16" s="449"/>
      <c r="TS16" s="450">
        <f t="shared" si="722"/>
        <v>0</v>
      </c>
      <c r="TT16" s="463"/>
      <c r="TU16" s="448"/>
      <c r="TW16" s="458"/>
      <c r="TX16" s="447"/>
      <c r="TY16" s="447"/>
      <c r="TZ16" s="447"/>
      <c r="UA16" s="450">
        <f t="shared" si="723"/>
        <v>0</v>
      </c>
      <c r="UB16" s="447"/>
      <c r="UC16" s="447"/>
      <c r="UD16" s="447"/>
      <c r="UE16" s="447"/>
      <c r="UF16" s="447"/>
      <c r="UG16" s="449"/>
      <c r="UH16" s="450">
        <f t="shared" si="724"/>
        <v>0</v>
      </c>
      <c r="UI16" s="463"/>
      <c r="UJ16" s="448"/>
      <c r="UL16" s="458"/>
      <c r="UM16" s="447"/>
      <c r="UN16" s="447"/>
      <c r="UO16" s="447"/>
      <c r="UP16" s="450">
        <f t="shared" si="725"/>
        <v>0</v>
      </c>
      <c r="UQ16" s="447"/>
      <c r="UR16" s="447"/>
      <c r="US16" s="447"/>
      <c r="UT16" s="447"/>
      <c r="UU16" s="447"/>
      <c r="UV16" s="449"/>
      <c r="UW16" s="450">
        <f t="shared" si="726"/>
        <v>0</v>
      </c>
      <c r="UX16" s="463"/>
      <c r="UY16" s="448"/>
      <c r="VA16" s="458"/>
      <c r="VB16" s="447"/>
      <c r="VC16" s="447"/>
      <c r="VD16" s="447"/>
      <c r="VE16" s="450">
        <f t="shared" si="727"/>
        <v>0</v>
      </c>
      <c r="VF16" s="447"/>
      <c r="VG16" s="447"/>
      <c r="VH16" s="447"/>
      <c r="VI16" s="447"/>
      <c r="VJ16" s="447"/>
      <c r="VK16" s="449"/>
      <c r="VL16" s="450">
        <f t="shared" si="728"/>
        <v>0</v>
      </c>
      <c r="VM16" s="463"/>
      <c r="VN16" s="448"/>
      <c r="VP16" s="458"/>
      <c r="VQ16" s="447"/>
      <c r="VR16" s="447"/>
      <c r="VS16" s="447"/>
      <c r="VT16" s="450">
        <f t="shared" si="729"/>
        <v>0</v>
      </c>
      <c r="VU16" s="447"/>
      <c r="VV16" s="447"/>
      <c r="VW16" s="447"/>
      <c r="VX16" s="447"/>
      <c r="VY16" s="447"/>
      <c r="VZ16" s="449"/>
      <c r="WA16" s="450">
        <f t="shared" si="730"/>
        <v>0</v>
      </c>
      <c r="WB16" s="463"/>
      <c r="WC16" s="448"/>
      <c r="WE16" s="458"/>
      <c r="WF16" s="447"/>
      <c r="WG16" s="447"/>
      <c r="WH16" s="447"/>
      <c r="WI16" s="450">
        <f t="shared" si="731"/>
        <v>0</v>
      </c>
      <c r="WJ16" s="447"/>
      <c r="WK16" s="447"/>
      <c r="WL16" s="447"/>
      <c r="WM16" s="447"/>
      <c r="WN16" s="447"/>
      <c r="WO16" s="449"/>
      <c r="WP16" s="450">
        <f t="shared" si="732"/>
        <v>0</v>
      </c>
      <c r="WQ16" s="463"/>
      <c r="WR16" s="448"/>
      <c r="WT16" s="458"/>
      <c r="WU16" s="447"/>
      <c r="WV16" s="447"/>
      <c r="WW16" s="447"/>
      <c r="WX16" s="450">
        <f t="shared" si="733"/>
        <v>0</v>
      </c>
      <c r="WY16" s="447"/>
      <c r="WZ16" s="447"/>
      <c r="XA16" s="447"/>
      <c r="XB16" s="447"/>
      <c r="XC16" s="447"/>
      <c r="XD16" s="449"/>
      <c r="XE16" s="450">
        <f t="shared" si="734"/>
        <v>0</v>
      </c>
      <c r="XF16" s="463"/>
      <c r="XG16" s="448"/>
      <c r="XI16" s="458"/>
      <c r="XJ16" s="447"/>
      <c r="XK16" s="447"/>
      <c r="XL16" s="447"/>
      <c r="XM16" s="450">
        <f t="shared" si="735"/>
        <v>0</v>
      </c>
      <c r="XN16" s="447"/>
      <c r="XO16" s="447"/>
      <c r="XP16" s="447"/>
      <c r="XQ16" s="447"/>
      <c r="XR16" s="447"/>
      <c r="XS16" s="449"/>
      <c r="XT16" s="450">
        <f t="shared" si="736"/>
        <v>0</v>
      </c>
      <c r="XU16" s="463"/>
      <c r="XV16" s="448"/>
      <c r="XX16" s="458"/>
      <c r="XY16" s="447"/>
      <c r="XZ16" s="447"/>
      <c r="YA16" s="447"/>
      <c r="YB16" s="450">
        <f t="shared" si="737"/>
        <v>0</v>
      </c>
      <c r="YC16" s="447"/>
      <c r="YD16" s="447"/>
      <c r="YE16" s="447"/>
      <c r="YF16" s="447"/>
      <c r="YG16" s="447"/>
      <c r="YH16" s="449"/>
      <c r="YI16" s="450">
        <f t="shared" si="738"/>
        <v>0</v>
      </c>
      <c r="YJ16" s="463"/>
      <c r="YK16" s="448"/>
      <c r="YM16" s="458"/>
      <c r="YN16" s="447"/>
      <c r="YO16" s="447"/>
      <c r="YP16" s="447"/>
      <c r="YQ16" s="450">
        <f t="shared" si="739"/>
        <v>0</v>
      </c>
      <c r="YR16" s="447"/>
      <c r="YS16" s="447"/>
      <c r="YT16" s="447"/>
      <c r="YU16" s="447"/>
      <c r="YV16" s="447"/>
      <c r="YW16" s="449"/>
      <c r="YX16" s="450">
        <f t="shared" si="740"/>
        <v>0</v>
      </c>
      <c r="YY16" s="463"/>
      <c r="YZ16" s="448"/>
      <c r="ZB16" s="458"/>
      <c r="ZC16" s="447"/>
      <c r="ZD16" s="447"/>
      <c r="ZE16" s="447"/>
      <c r="ZF16" s="450">
        <f t="shared" si="741"/>
        <v>0</v>
      </c>
      <c r="ZG16" s="447"/>
      <c r="ZH16" s="447"/>
      <c r="ZI16" s="447"/>
      <c r="ZJ16" s="447"/>
      <c r="ZK16" s="447"/>
      <c r="ZL16" s="449"/>
      <c r="ZM16" s="450">
        <f t="shared" si="742"/>
        <v>0</v>
      </c>
      <c r="ZN16" s="463"/>
      <c r="ZO16" s="448"/>
      <c r="ZQ16" s="458"/>
      <c r="ZR16" s="447"/>
      <c r="ZS16" s="447"/>
      <c r="ZT16" s="447"/>
      <c r="ZU16" s="450">
        <f t="shared" si="743"/>
        <v>0</v>
      </c>
      <c r="ZV16" s="447"/>
      <c r="ZW16" s="447"/>
      <c r="ZX16" s="447"/>
      <c r="ZY16" s="447"/>
      <c r="ZZ16" s="447"/>
      <c r="AAA16" s="449"/>
      <c r="AAB16" s="450">
        <f t="shared" si="744"/>
        <v>0</v>
      </c>
      <c r="AAC16" s="463"/>
      <c r="AAD16" s="448"/>
      <c r="AAF16" s="458"/>
      <c r="AAG16" s="447"/>
      <c r="AAH16" s="447"/>
      <c r="AAI16" s="447"/>
      <c r="AAJ16" s="450">
        <f t="shared" si="745"/>
        <v>0</v>
      </c>
      <c r="AAK16" s="447"/>
      <c r="AAL16" s="447"/>
      <c r="AAM16" s="447"/>
      <c r="AAN16" s="447"/>
      <c r="AAO16" s="447"/>
      <c r="AAP16" s="449"/>
      <c r="AAQ16" s="450">
        <f t="shared" si="746"/>
        <v>0</v>
      </c>
      <c r="AAR16" s="463"/>
      <c r="AAS16" s="448"/>
      <c r="AAU16" s="458"/>
      <c r="AAV16" s="447"/>
      <c r="AAW16" s="447"/>
      <c r="AAX16" s="447"/>
      <c r="AAY16" s="450">
        <f t="shared" si="747"/>
        <v>0</v>
      </c>
      <c r="AAZ16" s="447"/>
      <c r="ABA16" s="447"/>
      <c r="ABB16" s="447"/>
      <c r="ABC16" s="447"/>
      <c r="ABD16" s="447"/>
      <c r="ABE16" s="449"/>
      <c r="ABF16" s="450">
        <f t="shared" si="748"/>
        <v>0</v>
      </c>
      <c r="ABG16" s="463"/>
      <c r="ABH16" s="448"/>
      <c r="ABJ16" s="458"/>
      <c r="ABK16" s="447"/>
      <c r="ABL16" s="447"/>
      <c r="ABM16" s="447"/>
      <c r="ABN16" s="450">
        <f t="shared" si="749"/>
        <v>0</v>
      </c>
      <c r="ABO16" s="447"/>
      <c r="ABP16" s="447"/>
      <c r="ABQ16" s="447"/>
      <c r="ABR16" s="447"/>
      <c r="ABS16" s="447"/>
      <c r="ABT16" s="449"/>
      <c r="ABU16" s="450">
        <f t="shared" si="750"/>
        <v>0</v>
      </c>
      <c r="ABV16" s="463"/>
      <c r="ABW16" s="448"/>
      <c r="ABY16" s="458"/>
      <c r="ABZ16" s="447"/>
      <c r="ACA16" s="447"/>
      <c r="ACB16" s="447"/>
      <c r="ACC16" s="450">
        <f t="shared" si="751"/>
        <v>0</v>
      </c>
      <c r="ACD16" s="447"/>
      <c r="ACE16" s="447"/>
      <c r="ACF16" s="447"/>
      <c r="ACG16" s="447"/>
      <c r="ACH16" s="447"/>
      <c r="ACI16" s="449"/>
      <c r="ACJ16" s="450">
        <f t="shared" si="752"/>
        <v>0</v>
      </c>
      <c r="ACK16" s="463"/>
      <c r="ACL16" s="448"/>
      <c r="ACN16" s="458"/>
      <c r="ACO16" s="447"/>
      <c r="ACP16" s="447"/>
      <c r="ACQ16" s="447"/>
      <c r="ACR16" s="450">
        <f t="shared" si="753"/>
        <v>0</v>
      </c>
      <c r="ACS16" s="447"/>
      <c r="ACT16" s="447"/>
      <c r="ACU16" s="447"/>
      <c r="ACV16" s="447"/>
      <c r="ACW16" s="447"/>
      <c r="ACX16" s="449"/>
      <c r="ACY16" s="450">
        <f t="shared" si="754"/>
        <v>0</v>
      </c>
      <c r="ACZ16" s="463"/>
      <c r="ADA16" s="448"/>
      <c r="ADC16" s="458"/>
      <c r="ADD16" s="447"/>
      <c r="ADE16" s="447"/>
      <c r="ADF16" s="447"/>
      <c r="ADG16" s="450">
        <f t="shared" si="755"/>
        <v>0</v>
      </c>
      <c r="ADH16" s="447"/>
      <c r="ADI16" s="447"/>
      <c r="ADJ16" s="447"/>
      <c r="ADK16" s="447"/>
      <c r="ADL16" s="447"/>
      <c r="ADM16" s="449"/>
      <c r="ADN16" s="450">
        <f t="shared" si="756"/>
        <v>0</v>
      </c>
      <c r="ADO16" s="463"/>
      <c r="ADP16" s="448"/>
      <c r="ADR16" s="458"/>
      <c r="ADS16" s="447"/>
      <c r="ADT16" s="447"/>
      <c r="ADU16" s="447"/>
      <c r="ADV16" s="450">
        <f t="shared" si="757"/>
        <v>0</v>
      </c>
      <c r="ADW16" s="447"/>
      <c r="ADX16" s="447"/>
      <c r="ADY16" s="447"/>
      <c r="ADZ16" s="447"/>
      <c r="AEA16" s="447"/>
      <c r="AEB16" s="449"/>
      <c r="AEC16" s="450">
        <f t="shared" si="758"/>
        <v>0</v>
      </c>
      <c r="AED16" s="463"/>
      <c r="AEE16" s="448"/>
      <c r="AEG16" s="458"/>
      <c r="AEH16" s="447"/>
      <c r="AEI16" s="447"/>
      <c r="AEJ16" s="447"/>
      <c r="AEK16" s="450">
        <f t="shared" si="759"/>
        <v>0</v>
      </c>
      <c r="AEL16" s="447"/>
      <c r="AEM16" s="447"/>
      <c r="AEN16" s="447"/>
      <c r="AEO16" s="447"/>
      <c r="AEP16" s="447"/>
      <c r="AEQ16" s="449"/>
      <c r="AER16" s="450">
        <f t="shared" si="760"/>
        <v>0</v>
      </c>
      <c r="AES16" s="463"/>
      <c r="AET16" s="448"/>
      <c r="AEV16" s="458"/>
      <c r="AEW16" s="447"/>
      <c r="AEX16" s="447"/>
      <c r="AEY16" s="447"/>
      <c r="AEZ16" s="450">
        <f t="shared" si="761"/>
        <v>0</v>
      </c>
      <c r="AFA16" s="447"/>
      <c r="AFB16" s="447"/>
      <c r="AFC16" s="447"/>
      <c r="AFD16" s="447"/>
      <c r="AFE16" s="447"/>
      <c r="AFF16" s="449"/>
      <c r="AFG16" s="450">
        <f t="shared" si="762"/>
        <v>0</v>
      </c>
      <c r="AFH16" s="463"/>
      <c r="AFI16" s="448"/>
      <c r="AFK16" s="458"/>
      <c r="AFL16" s="447"/>
      <c r="AFM16" s="447"/>
      <c r="AFN16" s="447"/>
      <c r="AFO16" s="450">
        <f t="shared" si="763"/>
        <v>0</v>
      </c>
      <c r="AFP16" s="447"/>
      <c r="AFQ16" s="447"/>
      <c r="AFR16" s="447"/>
      <c r="AFS16" s="447"/>
      <c r="AFT16" s="447"/>
      <c r="AFU16" s="449"/>
      <c r="AFV16" s="450">
        <f t="shared" si="764"/>
        <v>0</v>
      </c>
      <c r="AFW16" s="463"/>
      <c r="AFX16" s="448"/>
      <c r="AFZ16" s="458"/>
      <c r="AGA16" s="447"/>
      <c r="AGB16" s="447"/>
      <c r="AGC16" s="447"/>
      <c r="AGD16" s="450">
        <f t="shared" si="765"/>
        <v>0</v>
      </c>
      <c r="AGE16" s="447"/>
      <c r="AGF16" s="447"/>
      <c r="AGG16" s="447"/>
      <c r="AGH16" s="447"/>
      <c r="AGI16" s="447"/>
      <c r="AGJ16" s="449"/>
      <c r="AGK16" s="450">
        <f t="shared" si="766"/>
        <v>0</v>
      </c>
      <c r="AGL16" s="463"/>
      <c r="AGM16" s="448"/>
      <c r="AGO16" s="458"/>
      <c r="AGP16" s="447"/>
      <c r="AGQ16" s="447"/>
      <c r="AGR16" s="447"/>
      <c r="AGS16" s="450">
        <f t="shared" si="767"/>
        <v>0</v>
      </c>
      <c r="AGT16" s="447"/>
      <c r="AGU16" s="447"/>
      <c r="AGV16" s="447"/>
      <c r="AGW16" s="447"/>
      <c r="AGX16" s="447"/>
      <c r="AGY16" s="449"/>
      <c r="AGZ16" s="450">
        <f t="shared" si="768"/>
        <v>0</v>
      </c>
      <c r="AHA16" s="463"/>
      <c r="AHB16" s="448"/>
      <c r="AHD16" s="458"/>
      <c r="AHE16" s="447"/>
      <c r="AHF16" s="447"/>
      <c r="AHG16" s="447"/>
      <c r="AHH16" s="450">
        <f t="shared" si="769"/>
        <v>0</v>
      </c>
      <c r="AHI16" s="447"/>
      <c r="AHJ16" s="447"/>
      <c r="AHK16" s="447"/>
      <c r="AHL16" s="447"/>
      <c r="AHM16" s="447"/>
      <c r="AHN16" s="449"/>
      <c r="AHO16" s="450">
        <f t="shared" si="770"/>
        <v>0</v>
      </c>
      <c r="AHP16" s="463"/>
      <c r="AHQ16" s="448"/>
      <c r="AHS16" s="458"/>
      <c r="AHT16" s="447"/>
      <c r="AHU16" s="447"/>
      <c r="AHV16" s="447"/>
      <c r="AHW16" s="450">
        <f t="shared" si="771"/>
        <v>0</v>
      </c>
      <c r="AHX16" s="447"/>
      <c r="AHY16" s="447"/>
      <c r="AHZ16" s="447"/>
      <c r="AIA16" s="447"/>
      <c r="AIB16" s="447"/>
      <c r="AIC16" s="449"/>
      <c r="AID16" s="450">
        <f t="shared" si="772"/>
        <v>0</v>
      </c>
      <c r="AIE16" s="463"/>
      <c r="AIF16" s="448"/>
      <c r="AIH16" s="458"/>
      <c r="AII16" s="447"/>
      <c r="AIJ16" s="447"/>
      <c r="AIK16" s="447"/>
      <c r="AIL16" s="450">
        <f t="shared" si="773"/>
        <v>0</v>
      </c>
      <c r="AIM16" s="447"/>
      <c r="AIN16" s="447"/>
      <c r="AIO16" s="447"/>
      <c r="AIP16" s="447"/>
      <c r="AIQ16" s="447"/>
      <c r="AIR16" s="449"/>
      <c r="AIS16" s="450">
        <f t="shared" si="774"/>
        <v>0</v>
      </c>
      <c r="AIT16" s="463"/>
      <c r="AIU16" s="448"/>
      <c r="AIW16" s="458"/>
      <c r="AIX16" s="447"/>
      <c r="AIY16" s="447"/>
      <c r="AIZ16" s="447"/>
      <c r="AJA16" s="450">
        <f t="shared" si="775"/>
        <v>0</v>
      </c>
      <c r="AJB16" s="447"/>
      <c r="AJC16" s="447"/>
      <c r="AJD16" s="447"/>
      <c r="AJE16" s="447"/>
      <c r="AJF16" s="447"/>
      <c r="AJG16" s="449"/>
      <c r="AJH16" s="450">
        <f t="shared" si="776"/>
        <v>0</v>
      </c>
      <c r="AJI16" s="463"/>
      <c r="AJJ16" s="448"/>
      <c r="AJL16" s="458"/>
      <c r="AJM16" s="447"/>
      <c r="AJN16" s="447"/>
      <c r="AJO16" s="447"/>
      <c r="AJP16" s="450">
        <f t="shared" si="777"/>
        <v>0</v>
      </c>
      <c r="AJQ16" s="447"/>
      <c r="AJR16" s="447"/>
      <c r="AJS16" s="447"/>
      <c r="AJT16" s="447"/>
      <c r="AJU16" s="447"/>
      <c r="AJV16" s="449"/>
      <c r="AJW16" s="450">
        <f t="shared" si="778"/>
        <v>0</v>
      </c>
      <c r="AJX16" s="463"/>
      <c r="AJY16" s="448"/>
      <c r="AKA16" s="458"/>
      <c r="AKB16" s="447"/>
      <c r="AKC16" s="447"/>
      <c r="AKD16" s="447"/>
      <c r="AKE16" s="450">
        <f t="shared" si="779"/>
        <v>0</v>
      </c>
      <c r="AKF16" s="447"/>
      <c r="AKG16" s="447"/>
      <c r="AKH16" s="447"/>
      <c r="AKI16" s="447"/>
      <c r="AKJ16" s="447"/>
      <c r="AKK16" s="449"/>
      <c r="AKL16" s="450">
        <f t="shared" si="780"/>
        <v>0</v>
      </c>
      <c r="AKM16" s="463"/>
      <c r="AKN16" s="448"/>
      <c r="AKP16" s="458"/>
      <c r="AKQ16" s="447"/>
      <c r="AKR16" s="447"/>
      <c r="AKS16" s="447"/>
      <c r="AKT16" s="450">
        <f t="shared" si="781"/>
        <v>0</v>
      </c>
      <c r="AKU16" s="447"/>
      <c r="AKV16" s="447"/>
      <c r="AKW16" s="447"/>
      <c r="AKX16" s="447"/>
      <c r="AKY16" s="447"/>
      <c r="AKZ16" s="449"/>
      <c r="ALA16" s="450">
        <f t="shared" si="782"/>
        <v>0</v>
      </c>
      <c r="ALB16" s="463"/>
      <c r="ALC16" s="448"/>
      <c r="ALE16" s="458"/>
      <c r="ALF16" s="447"/>
      <c r="ALG16" s="447"/>
      <c r="ALH16" s="447"/>
      <c r="ALI16" s="450">
        <f t="shared" si="783"/>
        <v>0</v>
      </c>
      <c r="ALJ16" s="447"/>
      <c r="ALK16" s="447"/>
      <c r="ALL16" s="447"/>
      <c r="ALM16" s="447"/>
      <c r="ALN16" s="447"/>
      <c r="ALO16" s="449"/>
      <c r="ALP16" s="450">
        <f t="shared" si="784"/>
        <v>0</v>
      </c>
      <c r="ALQ16" s="463"/>
      <c r="ALR16" s="448"/>
      <c r="ALT16" s="458"/>
      <c r="ALU16" s="447"/>
      <c r="ALV16" s="447"/>
      <c r="ALW16" s="447"/>
      <c r="ALX16" s="450">
        <f t="shared" si="785"/>
        <v>0</v>
      </c>
      <c r="ALY16" s="447"/>
      <c r="ALZ16" s="447"/>
      <c r="AMA16" s="447"/>
      <c r="AMB16" s="447"/>
      <c r="AMC16" s="447"/>
      <c r="AMD16" s="449"/>
      <c r="AME16" s="450">
        <f t="shared" si="786"/>
        <v>0</v>
      </c>
      <c r="AMF16" s="463"/>
      <c r="AMG16" s="448"/>
      <c r="AMI16" s="458"/>
      <c r="AMJ16" s="447"/>
      <c r="AMK16" s="447"/>
      <c r="AML16" s="447"/>
      <c r="AMM16" s="450">
        <f t="shared" si="787"/>
        <v>0</v>
      </c>
      <c r="AMN16" s="447"/>
      <c r="AMO16" s="447"/>
      <c r="AMP16" s="447"/>
      <c r="AMQ16" s="447"/>
      <c r="AMR16" s="447"/>
      <c r="AMS16" s="449"/>
      <c r="AMT16" s="450">
        <f t="shared" si="788"/>
        <v>0</v>
      </c>
      <c r="AMU16" s="463"/>
      <c r="AMV16" s="448"/>
      <c r="AMX16" s="458"/>
      <c r="AMY16" s="447"/>
      <c r="AMZ16" s="447"/>
      <c r="ANA16" s="447"/>
      <c r="ANB16" s="450">
        <f t="shared" si="789"/>
        <v>0</v>
      </c>
      <c r="ANC16" s="447"/>
      <c r="AND16" s="447"/>
      <c r="ANE16" s="447"/>
      <c r="ANF16" s="447"/>
      <c r="ANG16" s="447"/>
      <c r="ANH16" s="449"/>
      <c r="ANI16" s="450">
        <f t="shared" si="790"/>
        <v>0</v>
      </c>
      <c r="ANJ16" s="463"/>
      <c r="ANK16" s="448"/>
      <c r="ANM16" s="458"/>
      <c r="ANN16" s="447"/>
      <c r="ANO16" s="447"/>
      <c r="ANP16" s="447"/>
      <c r="ANQ16" s="450">
        <f t="shared" si="791"/>
        <v>0</v>
      </c>
      <c r="ANR16" s="447"/>
      <c r="ANS16" s="447"/>
      <c r="ANT16" s="447"/>
      <c r="ANU16" s="447"/>
      <c r="ANV16" s="447"/>
      <c r="ANW16" s="449"/>
      <c r="ANX16" s="450">
        <f t="shared" si="792"/>
        <v>0</v>
      </c>
      <c r="ANY16" s="463"/>
      <c r="ANZ16" s="448"/>
      <c r="AOB16" s="458"/>
      <c r="AOC16" s="447"/>
      <c r="AOD16" s="447"/>
      <c r="AOE16" s="447"/>
      <c r="AOF16" s="450">
        <f t="shared" si="793"/>
        <v>0</v>
      </c>
      <c r="AOG16" s="447"/>
      <c r="AOH16" s="447"/>
      <c r="AOI16" s="447"/>
      <c r="AOJ16" s="447"/>
      <c r="AOK16" s="447"/>
      <c r="AOL16" s="449"/>
      <c r="AOM16" s="450">
        <f t="shared" si="794"/>
        <v>0</v>
      </c>
      <c r="AON16" s="463"/>
      <c r="AOO16" s="448"/>
      <c r="AOQ16" s="458"/>
      <c r="AOR16" s="447"/>
      <c r="AOS16" s="447"/>
      <c r="AOT16" s="447"/>
      <c r="AOU16" s="450">
        <f t="shared" si="795"/>
        <v>0</v>
      </c>
      <c r="AOV16" s="447"/>
      <c r="AOW16" s="447"/>
      <c r="AOX16" s="447"/>
      <c r="AOY16" s="447"/>
      <c r="AOZ16" s="447"/>
      <c r="APA16" s="449"/>
      <c r="APB16" s="450">
        <f t="shared" si="796"/>
        <v>0</v>
      </c>
      <c r="APC16" s="463"/>
      <c r="APD16" s="448"/>
      <c r="APF16" s="458"/>
      <c r="APG16" s="447"/>
      <c r="APH16" s="447"/>
      <c r="API16" s="447"/>
      <c r="APJ16" s="450">
        <f t="shared" si="797"/>
        <v>0</v>
      </c>
      <c r="APK16" s="447"/>
      <c r="APL16" s="447"/>
      <c r="APM16" s="447"/>
      <c r="APN16" s="447"/>
      <c r="APO16" s="447"/>
      <c r="APP16" s="449"/>
      <c r="APQ16" s="450">
        <f t="shared" si="798"/>
        <v>0</v>
      </c>
      <c r="APR16" s="463"/>
      <c r="APS16" s="448"/>
      <c r="APU16" s="458"/>
      <c r="APV16" s="447"/>
      <c r="APW16" s="447"/>
      <c r="APX16" s="447"/>
      <c r="APY16" s="450">
        <f t="shared" si="799"/>
        <v>0</v>
      </c>
      <c r="APZ16" s="447"/>
      <c r="AQA16" s="447"/>
      <c r="AQB16" s="447"/>
      <c r="AQC16" s="447"/>
      <c r="AQD16" s="447"/>
      <c r="AQE16" s="449"/>
      <c r="AQF16" s="450">
        <f t="shared" si="800"/>
        <v>0</v>
      </c>
      <c r="AQG16" s="463"/>
      <c r="AQH16" s="448"/>
      <c r="AQJ16" s="458"/>
      <c r="AQK16" s="447"/>
      <c r="AQL16" s="447"/>
      <c r="AQM16" s="447"/>
      <c r="AQN16" s="450">
        <f t="shared" si="801"/>
        <v>0</v>
      </c>
      <c r="AQO16" s="447"/>
      <c r="AQP16" s="447"/>
      <c r="AQQ16" s="447"/>
      <c r="AQR16" s="447"/>
      <c r="AQS16" s="447"/>
      <c r="AQT16" s="449"/>
      <c r="AQU16" s="450">
        <f t="shared" si="802"/>
        <v>0</v>
      </c>
      <c r="AQV16" s="463"/>
      <c r="AQW16" s="448"/>
      <c r="AQY16" s="458"/>
      <c r="AQZ16" s="447"/>
      <c r="ARA16" s="447"/>
      <c r="ARB16" s="447"/>
      <c r="ARC16" s="450">
        <f t="shared" si="803"/>
        <v>0</v>
      </c>
      <c r="ARD16" s="447"/>
      <c r="ARE16" s="447"/>
      <c r="ARF16" s="447"/>
      <c r="ARG16" s="447"/>
      <c r="ARH16" s="447"/>
      <c r="ARI16" s="449"/>
      <c r="ARJ16" s="450">
        <f t="shared" si="804"/>
        <v>0</v>
      </c>
      <c r="ARK16" s="463"/>
      <c r="ARL16" s="448"/>
      <c r="ARN16" s="458"/>
      <c r="ARO16" s="447"/>
      <c r="ARP16" s="447"/>
      <c r="ARQ16" s="447"/>
      <c r="ARR16" s="450">
        <f t="shared" si="805"/>
        <v>0</v>
      </c>
      <c r="ARS16" s="447"/>
      <c r="ART16" s="447"/>
      <c r="ARU16" s="447"/>
      <c r="ARV16" s="447"/>
      <c r="ARW16" s="447"/>
      <c r="ARX16" s="449"/>
      <c r="ARY16" s="450">
        <f t="shared" si="806"/>
        <v>0</v>
      </c>
      <c r="ARZ16" s="463"/>
      <c r="ASA16" s="448"/>
      <c r="ASC16" s="458"/>
      <c r="ASD16" s="447"/>
      <c r="ASE16" s="447"/>
      <c r="ASF16" s="447"/>
      <c r="ASG16" s="450">
        <f t="shared" si="807"/>
        <v>0</v>
      </c>
      <c r="ASH16" s="447"/>
      <c r="ASI16" s="447"/>
      <c r="ASJ16" s="447"/>
      <c r="ASK16" s="447"/>
      <c r="ASL16" s="447"/>
      <c r="ASM16" s="449"/>
      <c r="ASN16" s="450">
        <f t="shared" si="808"/>
        <v>0</v>
      </c>
      <c r="ASO16" s="463"/>
      <c r="ASP16" s="448"/>
      <c r="ASR16" s="458"/>
      <c r="ASS16" s="447"/>
      <c r="AST16" s="447"/>
      <c r="ASU16" s="447"/>
      <c r="ASV16" s="450">
        <f t="shared" si="809"/>
        <v>0</v>
      </c>
      <c r="ASW16" s="447"/>
      <c r="ASX16" s="447"/>
      <c r="ASY16" s="447"/>
      <c r="ASZ16" s="447"/>
      <c r="ATA16" s="447"/>
      <c r="ATB16" s="449"/>
      <c r="ATC16" s="450">
        <f t="shared" si="810"/>
        <v>0</v>
      </c>
      <c r="ATD16" s="463"/>
      <c r="ATE16" s="448"/>
      <c r="ATG16" s="458"/>
      <c r="ATH16" s="447"/>
      <c r="ATI16" s="447"/>
      <c r="ATJ16" s="447"/>
      <c r="ATK16" s="450">
        <f t="shared" si="811"/>
        <v>0</v>
      </c>
      <c r="ATL16" s="447"/>
      <c r="ATM16" s="447"/>
      <c r="ATN16" s="447"/>
      <c r="ATO16" s="447"/>
      <c r="ATP16" s="447"/>
      <c r="ATQ16" s="449"/>
      <c r="ATR16" s="450">
        <f t="shared" si="812"/>
        <v>0</v>
      </c>
      <c r="ATS16" s="463"/>
      <c r="ATT16" s="448"/>
      <c r="ATV16" s="458"/>
      <c r="ATW16" s="447"/>
      <c r="ATX16" s="447"/>
      <c r="ATY16" s="447"/>
      <c r="ATZ16" s="450">
        <f t="shared" si="813"/>
        <v>0</v>
      </c>
      <c r="AUA16" s="447"/>
      <c r="AUB16" s="447"/>
      <c r="AUC16" s="447"/>
      <c r="AUD16" s="447"/>
      <c r="AUE16" s="447"/>
      <c r="AUF16" s="449"/>
      <c r="AUG16" s="450">
        <f t="shared" si="814"/>
        <v>0</v>
      </c>
      <c r="AUH16" s="463"/>
      <c r="AUI16" s="448"/>
      <c r="AUK16" s="458"/>
      <c r="AUL16" s="447"/>
      <c r="AUM16" s="447"/>
      <c r="AUN16" s="447"/>
      <c r="AUO16" s="450">
        <f t="shared" si="815"/>
        <v>0</v>
      </c>
      <c r="AUP16" s="447"/>
      <c r="AUQ16" s="447"/>
      <c r="AUR16" s="447"/>
      <c r="AUS16" s="447"/>
      <c r="AUT16" s="447"/>
      <c r="AUU16" s="449"/>
      <c r="AUV16" s="450">
        <f t="shared" si="816"/>
        <v>0</v>
      </c>
      <c r="AUW16" s="463"/>
      <c r="AUX16" s="448"/>
      <c r="AUZ16" s="458"/>
      <c r="AVA16" s="447"/>
      <c r="AVB16" s="447"/>
      <c r="AVC16" s="447"/>
      <c r="AVD16" s="450">
        <f t="shared" si="817"/>
        <v>0</v>
      </c>
      <c r="AVE16" s="447"/>
      <c r="AVF16" s="447"/>
      <c r="AVG16" s="447"/>
      <c r="AVH16" s="447"/>
      <c r="AVI16" s="447"/>
      <c r="AVJ16" s="449"/>
      <c r="AVK16" s="450">
        <f t="shared" si="818"/>
        <v>0</v>
      </c>
      <c r="AVL16" s="463"/>
      <c r="AVM16" s="448"/>
      <c r="AVO16" s="458"/>
      <c r="AVP16" s="447"/>
      <c r="AVQ16" s="447"/>
      <c r="AVR16" s="447"/>
      <c r="AVS16" s="450">
        <f t="shared" si="819"/>
        <v>0</v>
      </c>
      <c r="AVT16" s="447"/>
      <c r="AVU16" s="447"/>
      <c r="AVV16" s="447"/>
      <c r="AVW16" s="447"/>
      <c r="AVX16" s="447"/>
      <c r="AVY16" s="449"/>
      <c r="AVZ16" s="450">
        <f t="shared" si="820"/>
        <v>0</v>
      </c>
      <c r="AWA16" s="463"/>
      <c r="AWB16" s="448"/>
      <c r="AWD16" s="458"/>
      <c r="AWE16" s="447"/>
      <c r="AWF16" s="447"/>
      <c r="AWG16" s="447"/>
      <c r="AWH16" s="450">
        <f t="shared" si="821"/>
        <v>0</v>
      </c>
      <c r="AWI16" s="447"/>
      <c r="AWJ16" s="447"/>
      <c r="AWK16" s="447"/>
      <c r="AWL16" s="447"/>
      <c r="AWM16" s="447"/>
      <c r="AWN16" s="449"/>
      <c r="AWO16" s="450">
        <f t="shared" si="822"/>
        <v>0</v>
      </c>
      <c r="AWP16" s="463"/>
      <c r="AWQ16" s="448"/>
      <c r="AWS16" s="458"/>
      <c r="AWT16" s="447"/>
      <c r="AWU16" s="447"/>
      <c r="AWV16" s="447"/>
      <c r="AWW16" s="450">
        <f t="shared" si="823"/>
        <v>0</v>
      </c>
      <c r="AWX16" s="447"/>
      <c r="AWY16" s="447"/>
      <c r="AWZ16" s="447"/>
      <c r="AXA16" s="447"/>
      <c r="AXB16" s="447"/>
      <c r="AXC16" s="449"/>
      <c r="AXD16" s="450">
        <f t="shared" si="824"/>
        <v>0</v>
      </c>
      <c r="AXE16" s="463"/>
      <c r="AXF16" s="448"/>
      <c r="AXH16" s="458"/>
      <c r="AXI16" s="447"/>
      <c r="AXJ16" s="447"/>
      <c r="AXK16" s="447"/>
      <c r="AXL16" s="450">
        <f t="shared" si="825"/>
        <v>0</v>
      </c>
      <c r="AXM16" s="447"/>
      <c r="AXN16" s="447"/>
      <c r="AXO16" s="447"/>
      <c r="AXP16" s="447"/>
      <c r="AXQ16" s="447"/>
      <c r="AXR16" s="449"/>
      <c r="AXS16" s="450">
        <f t="shared" si="826"/>
        <v>0</v>
      </c>
      <c r="AXT16" s="463"/>
      <c r="AXU16" s="448"/>
      <c r="AXW16" s="458"/>
      <c r="AXX16" s="447"/>
      <c r="AXY16" s="447"/>
      <c r="AXZ16" s="447"/>
      <c r="AYA16" s="450">
        <f t="shared" si="827"/>
        <v>0</v>
      </c>
      <c r="AYB16" s="447"/>
      <c r="AYC16" s="447"/>
      <c r="AYD16" s="447"/>
      <c r="AYE16" s="447"/>
      <c r="AYF16" s="447"/>
      <c r="AYG16" s="449"/>
      <c r="AYH16" s="450">
        <f t="shared" si="828"/>
        <v>0</v>
      </c>
      <c r="AYI16" s="463"/>
      <c r="AYJ16" s="448"/>
      <c r="AYL16" s="458"/>
      <c r="AYM16" s="447"/>
      <c r="AYN16" s="447"/>
      <c r="AYO16" s="447"/>
      <c r="AYP16" s="450">
        <f t="shared" si="829"/>
        <v>0</v>
      </c>
      <c r="AYQ16" s="447"/>
      <c r="AYR16" s="447"/>
      <c r="AYS16" s="447"/>
      <c r="AYT16" s="447"/>
      <c r="AYU16" s="447"/>
      <c r="AYV16" s="449"/>
      <c r="AYW16" s="450">
        <f t="shared" si="830"/>
        <v>0</v>
      </c>
      <c r="AYX16" s="463"/>
      <c r="AYY16" s="448"/>
      <c r="AZA16" s="458"/>
      <c r="AZB16" s="447"/>
      <c r="AZC16" s="447"/>
      <c r="AZD16" s="447"/>
      <c r="AZE16" s="450">
        <f t="shared" si="831"/>
        <v>0</v>
      </c>
      <c r="AZF16" s="447"/>
      <c r="AZG16" s="447"/>
      <c r="AZH16" s="447"/>
      <c r="AZI16" s="447"/>
      <c r="AZJ16" s="447"/>
      <c r="AZK16" s="449"/>
      <c r="AZL16" s="450">
        <f t="shared" si="832"/>
        <v>0</v>
      </c>
      <c r="AZM16" s="463"/>
      <c r="AZN16" s="448"/>
      <c r="AZP16" s="458"/>
      <c r="AZQ16" s="447"/>
      <c r="AZR16" s="447"/>
      <c r="AZS16" s="447"/>
      <c r="AZT16" s="450">
        <f t="shared" si="833"/>
        <v>0</v>
      </c>
      <c r="AZU16" s="447"/>
      <c r="AZV16" s="447"/>
      <c r="AZW16" s="447"/>
      <c r="AZX16" s="447"/>
      <c r="AZY16" s="447"/>
      <c r="AZZ16" s="449"/>
      <c r="BAA16" s="450">
        <f t="shared" si="834"/>
        <v>0</v>
      </c>
      <c r="BAB16" s="463"/>
      <c r="BAC16" s="448"/>
      <c r="BAE16" s="458"/>
      <c r="BAF16" s="447"/>
      <c r="BAG16" s="447"/>
      <c r="BAH16" s="447"/>
      <c r="BAI16" s="450">
        <f t="shared" si="835"/>
        <v>0</v>
      </c>
      <c r="BAJ16" s="447"/>
      <c r="BAK16" s="447"/>
      <c r="BAL16" s="447"/>
      <c r="BAM16" s="447"/>
      <c r="BAN16" s="447"/>
      <c r="BAO16" s="449"/>
      <c r="BAP16" s="450">
        <f t="shared" si="836"/>
        <v>0</v>
      </c>
      <c r="BAQ16" s="463"/>
      <c r="BAR16" s="448"/>
      <c r="BAT16" s="458"/>
      <c r="BAU16" s="447"/>
      <c r="BAV16" s="447"/>
      <c r="BAW16" s="447"/>
      <c r="BAX16" s="450">
        <f t="shared" si="837"/>
        <v>0</v>
      </c>
      <c r="BAY16" s="447"/>
      <c r="BAZ16" s="447"/>
      <c r="BBA16" s="447"/>
      <c r="BBB16" s="447"/>
      <c r="BBC16" s="447"/>
      <c r="BBD16" s="449"/>
      <c r="BBE16" s="450">
        <f t="shared" si="838"/>
        <v>0</v>
      </c>
      <c r="BBF16" s="463"/>
      <c r="BBG16" s="448"/>
      <c r="BBI16" s="458"/>
      <c r="BBJ16" s="447"/>
      <c r="BBK16" s="447"/>
      <c r="BBL16" s="447"/>
      <c r="BBM16" s="450">
        <f t="shared" si="839"/>
        <v>0</v>
      </c>
      <c r="BBN16" s="447"/>
      <c r="BBO16" s="447"/>
      <c r="BBP16" s="447"/>
      <c r="BBQ16" s="447"/>
      <c r="BBR16" s="447"/>
      <c r="BBS16" s="449"/>
      <c r="BBT16" s="450">
        <f t="shared" si="840"/>
        <v>0</v>
      </c>
      <c r="BBU16" s="463"/>
      <c r="BBV16" s="448"/>
      <c r="BBX16" s="458"/>
      <c r="BBY16" s="447"/>
      <c r="BBZ16" s="447"/>
      <c r="BCA16" s="447"/>
      <c r="BCB16" s="450">
        <f t="shared" si="841"/>
        <v>0</v>
      </c>
      <c r="BCC16" s="447"/>
      <c r="BCD16" s="447"/>
      <c r="BCE16" s="447"/>
      <c r="BCF16" s="447"/>
      <c r="BCG16" s="447"/>
      <c r="BCH16" s="449"/>
      <c r="BCI16" s="450">
        <f t="shared" si="842"/>
        <v>0</v>
      </c>
      <c r="BCJ16" s="463"/>
      <c r="BCK16" s="448"/>
      <c r="BCM16" s="458"/>
      <c r="BCN16" s="447"/>
      <c r="BCO16" s="447"/>
      <c r="BCP16" s="447"/>
      <c r="BCQ16" s="450">
        <f t="shared" si="843"/>
        <v>0</v>
      </c>
      <c r="BCR16" s="447"/>
      <c r="BCS16" s="447"/>
      <c r="BCT16" s="447"/>
      <c r="BCU16" s="447"/>
      <c r="BCV16" s="447"/>
      <c r="BCW16" s="449"/>
      <c r="BCX16" s="450">
        <f t="shared" si="844"/>
        <v>0</v>
      </c>
      <c r="BCY16" s="463"/>
      <c r="BCZ16" s="448"/>
      <c r="BDB16" s="458"/>
      <c r="BDC16" s="447"/>
      <c r="BDD16" s="447"/>
      <c r="BDE16" s="447"/>
      <c r="BDF16" s="450">
        <f t="shared" si="845"/>
        <v>0</v>
      </c>
      <c r="BDG16" s="447"/>
      <c r="BDH16" s="447"/>
      <c r="BDI16" s="447"/>
      <c r="BDJ16" s="447"/>
      <c r="BDK16" s="447"/>
      <c r="BDL16" s="449"/>
      <c r="BDM16" s="450">
        <f t="shared" si="846"/>
        <v>0</v>
      </c>
      <c r="BDN16" s="463"/>
      <c r="BDO16" s="448"/>
      <c r="BDQ16" s="458"/>
      <c r="BDR16" s="447"/>
      <c r="BDS16" s="447"/>
      <c r="BDT16" s="447"/>
      <c r="BDU16" s="450">
        <f t="shared" si="847"/>
        <v>0</v>
      </c>
      <c r="BDV16" s="447"/>
      <c r="BDW16" s="447"/>
      <c r="BDX16" s="447"/>
      <c r="BDY16" s="447"/>
      <c r="BDZ16" s="447"/>
      <c r="BEA16" s="449"/>
      <c r="BEB16" s="450">
        <f t="shared" si="848"/>
        <v>0</v>
      </c>
      <c r="BEC16" s="463"/>
      <c r="BED16" s="448"/>
      <c r="BEF16" s="458"/>
      <c r="BEG16" s="447"/>
      <c r="BEH16" s="447"/>
      <c r="BEI16" s="447"/>
      <c r="BEJ16" s="450">
        <f t="shared" si="849"/>
        <v>0</v>
      </c>
      <c r="BEK16" s="447"/>
      <c r="BEL16" s="447"/>
      <c r="BEM16" s="447"/>
      <c r="BEN16" s="447"/>
      <c r="BEO16" s="447"/>
      <c r="BEP16" s="449"/>
      <c r="BEQ16" s="450">
        <f t="shared" si="850"/>
        <v>0</v>
      </c>
      <c r="BER16" s="463"/>
      <c r="BES16" s="448"/>
      <c r="BEU16" s="458"/>
      <c r="BEV16" s="447"/>
      <c r="BEW16" s="447"/>
      <c r="BEX16" s="447"/>
      <c r="BEY16" s="450">
        <f t="shared" si="851"/>
        <v>0</v>
      </c>
      <c r="BEZ16" s="447"/>
      <c r="BFA16" s="447"/>
      <c r="BFB16" s="447"/>
      <c r="BFC16" s="447"/>
      <c r="BFD16" s="447"/>
      <c r="BFE16" s="449"/>
      <c r="BFF16" s="450">
        <f t="shared" si="852"/>
        <v>0</v>
      </c>
      <c r="BFG16" s="463"/>
      <c r="BFH16" s="448"/>
      <c r="BFJ16" s="458"/>
      <c r="BFK16" s="447"/>
      <c r="BFL16" s="447"/>
      <c r="BFM16" s="447"/>
      <c r="BFN16" s="450">
        <f t="shared" si="853"/>
        <v>0</v>
      </c>
      <c r="BFO16" s="447"/>
      <c r="BFP16" s="447"/>
      <c r="BFQ16" s="447"/>
      <c r="BFR16" s="447"/>
      <c r="BFS16" s="447"/>
      <c r="BFT16" s="449"/>
      <c r="BFU16" s="450">
        <f t="shared" si="854"/>
        <v>0</v>
      </c>
      <c r="BFV16" s="463"/>
      <c r="BFW16" s="448"/>
      <c r="BFY16" s="458"/>
      <c r="BFZ16" s="447"/>
      <c r="BGA16" s="447"/>
      <c r="BGB16" s="447"/>
      <c r="BGC16" s="450">
        <f t="shared" si="855"/>
        <v>0</v>
      </c>
      <c r="BGD16" s="447"/>
      <c r="BGE16" s="447"/>
      <c r="BGF16" s="447"/>
      <c r="BGG16" s="447"/>
      <c r="BGH16" s="447"/>
      <c r="BGI16" s="449"/>
      <c r="BGJ16" s="450">
        <f t="shared" si="856"/>
        <v>0</v>
      </c>
      <c r="BGK16" s="463"/>
      <c r="BGL16" s="448"/>
      <c r="BGN16" s="458"/>
      <c r="BGO16" s="447"/>
      <c r="BGP16" s="447"/>
      <c r="BGQ16" s="447"/>
      <c r="BGR16" s="450">
        <f t="shared" si="857"/>
        <v>0</v>
      </c>
      <c r="BGS16" s="447"/>
      <c r="BGT16" s="447"/>
      <c r="BGU16" s="447"/>
      <c r="BGV16" s="447"/>
      <c r="BGW16" s="447"/>
      <c r="BGX16" s="449"/>
      <c r="BGY16" s="450">
        <f t="shared" si="858"/>
        <v>0</v>
      </c>
      <c r="BGZ16" s="463"/>
      <c r="BHA16" s="448"/>
      <c r="BHC16" s="458"/>
      <c r="BHD16" s="447"/>
      <c r="BHE16" s="447"/>
      <c r="BHF16" s="447"/>
      <c r="BHG16" s="450">
        <f t="shared" si="859"/>
        <v>0</v>
      </c>
      <c r="BHH16" s="447"/>
      <c r="BHI16" s="447"/>
      <c r="BHJ16" s="447"/>
      <c r="BHK16" s="447"/>
      <c r="BHL16" s="447"/>
      <c r="BHM16" s="449"/>
      <c r="BHN16" s="450">
        <f t="shared" si="860"/>
        <v>0</v>
      </c>
      <c r="BHO16" s="463"/>
      <c r="BHP16" s="448"/>
      <c r="BHR16" s="458"/>
      <c r="BHS16" s="447"/>
      <c r="BHT16" s="447"/>
      <c r="BHU16" s="447"/>
      <c r="BHV16" s="450">
        <f t="shared" si="861"/>
        <v>0</v>
      </c>
      <c r="BHW16" s="447"/>
      <c r="BHX16" s="447"/>
      <c r="BHY16" s="447"/>
      <c r="BHZ16" s="447"/>
      <c r="BIA16" s="447"/>
      <c r="BIB16" s="449"/>
      <c r="BIC16" s="450">
        <f t="shared" si="862"/>
        <v>0</v>
      </c>
      <c r="BID16" s="463"/>
      <c r="BIE16" s="448"/>
      <c r="BIG16" s="458"/>
      <c r="BIH16" s="447"/>
      <c r="BII16" s="447"/>
      <c r="BIJ16" s="447"/>
      <c r="BIK16" s="450">
        <f t="shared" si="863"/>
        <v>0</v>
      </c>
      <c r="BIL16" s="447"/>
      <c r="BIM16" s="447"/>
      <c r="BIN16" s="447"/>
      <c r="BIO16" s="447"/>
      <c r="BIP16" s="447"/>
      <c r="BIQ16" s="449"/>
      <c r="BIR16" s="450">
        <f t="shared" si="864"/>
        <v>0</v>
      </c>
      <c r="BIS16" s="463"/>
      <c r="BIT16" s="448"/>
      <c r="BIV16" s="458"/>
      <c r="BIW16" s="447"/>
      <c r="BIX16" s="447"/>
      <c r="BIY16" s="447"/>
      <c r="BIZ16" s="450">
        <f t="shared" si="865"/>
        <v>0</v>
      </c>
      <c r="BJA16" s="447"/>
      <c r="BJB16" s="447"/>
      <c r="BJC16" s="447"/>
      <c r="BJD16" s="447"/>
      <c r="BJE16" s="447"/>
      <c r="BJF16" s="449"/>
      <c r="BJG16" s="450">
        <f t="shared" si="866"/>
        <v>0</v>
      </c>
      <c r="BJH16" s="463"/>
      <c r="BJI16" s="448"/>
      <c r="BJK16" s="458"/>
      <c r="BJL16" s="447"/>
      <c r="BJM16" s="447"/>
      <c r="BJN16" s="447"/>
      <c r="BJO16" s="450">
        <f t="shared" si="867"/>
        <v>0</v>
      </c>
      <c r="BJP16" s="447"/>
      <c r="BJQ16" s="447"/>
      <c r="BJR16" s="447"/>
      <c r="BJS16" s="447"/>
      <c r="BJT16" s="447"/>
      <c r="BJU16" s="449"/>
      <c r="BJV16" s="450">
        <f t="shared" si="868"/>
        <v>0</v>
      </c>
      <c r="BJW16" s="463"/>
      <c r="BJX16" s="448"/>
      <c r="BJZ16" s="458"/>
      <c r="BKA16" s="447"/>
      <c r="BKB16" s="447"/>
      <c r="BKC16" s="447"/>
      <c r="BKD16" s="450">
        <f t="shared" si="869"/>
        <v>0</v>
      </c>
      <c r="BKE16" s="447"/>
      <c r="BKF16" s="447"/>
      <c r="BKG16" s="447"/>
      <c r="BKH16" s="447"/>
      <c r="BKI16" s="447"/>
      <c r="BKJ16" s="449"/>
      <c r="BKK16" s="450">
        <f t="shared" si="870"/>
        <v>0</v>
      </c>
      <c r="BKL16" s="463"/>
      <c r="BKM16" s="448"/>
      <c r="BKO16" s="458"/>
      <c r="BKP16" s="447"/>
      <c r="BKQ16" s="447"/>
      <c r="BKR16" s="447"/>
      <c r="BKS16" s="450">
        <f t="shared" si="871"/>
        <v>0</v>
      </c>
      <c r="BKT16" s="447"/>
      <c r="BKU16" s="447"/>
      <c r="BKV16" s="447"/>
      <c r="BKW16" s="447"/>
      <c r="BKX16" s="447"/>
      <c r="BKY16" s="449"/>
      <c r="BKZ16" s="450">
        <f t="shared" si="872"/>
        <v>0</v>
      </c>
      <c r="BLA16" s="463"/>
      <c r="BLB16" s="448"/>
      <c r="BLD16" s="458"/>
      <c r="BLE16" s="447"/>
      <c r="BLF16" s="447"/>
      <c r="BLG16" s="447"/>
      <c r="BLH16" s="450">
        <f t="shared" si="873"/>
        <v>0</v>
      </c>
      <c r="BLI16" s="447"/>
      <c r="BLJ16" s="447"/>
      <c r="BLK16" s="447"/>
      <c r="BLL16" s="447"/>
      <c r="BLM16" s="447"/>
      <c r="BLN16" s="449"/>
      <c r="BLO16" s="450">
        <f t="shared" si="874"/>
        <v>0</v>
      </c>
      <c r="BLP16" s="463"/>
      <c r="BLQ16" s="448"/>
      <c r="BLS16" s="458"/>
      <c r="BLT16" s="447"/>
      <c r="BLU16" s="447"/>
      <c r="BLV16" s="447"/>
      <c r="BLW16" s="450">
        <f t="shared" si="875"/>
        <v>0</v>
      </c>
      <c r="BLX16" s="447"/>
      <c r="BLY16" s="447"/>
      <c r="BLZ16" s="447"/>
      <c r="BMA16" s="447"/>
      <c r="BMB16" s="447"/>
      <c r="BMC16" s="449"/>
      <c r="BMD16" s="450">
        <f t="shared" si="876"/>
        <v>0</v>
      </c>
      <c r="BME16" s="463"/>
      <c r="BMF16" s="448"/>
      <c r="BMH16" s="458"/>
      <c r="BMI16" s="447"/>
      <c r="BMJ16" s="447"/>
      <c r="BMK16" s="447"/>
      <c r="BML16" s="450">
        <f t="shared" si="877"/>
        <v>0</v>
      </c>
      <c r="BMM16" s="447"/>
      <c r="BMN16" s="447"/>
      <c r="BMO16" s="447"/>
      <c r="BMP16" s="447"/>
      <c r="BMQ16" s="447"/>
      <c r="BMR16" s="449"/>
      <c r="BMS16" s="450">
        <f t="shared" si="878"/>
        <v>0</v>
      </c>
      <c r="BMT16" s="463"/>
      <c r="BMU16" s="448"/>
      <c r="BMW16" s="458"/>
      <c r="BMX16" s="447"/>
      <c r="BMY16" s="447"/>
      <c r="BMZ16" s="447"/>
      <c r="BNA16" s="450">
        <f t="shared" si="879"/>
        <v>0</v>
      </c>
      <c r="BNB16" s="447"/>
      <c r="BNC16" s="447"/>
      <c r="BND16" s="447"/>
      <c r="BNE16" s="447"/>
      <c r="BNF16" s="447"/>
      <c r="BNG16" s="449"/>
      <c r="BNH16" s="450">
        <f t="shared" si="880"/>
        <v>0</v>
      </c>
      <c r="BNI16" s="463"/>
      <c r="BNJ16" s="448"/>
      <c r="BNL16" s="458"/>
      <c r="BNM16" s="447"/>
      <c r="BNN16" s="447"/>
      <c r="BNO16" s="447"/>
      <c r="BNP16" s="450">
        <f t="shared" si="881"/>
        <v>0</v>
      </c>
      <c r="BNQ16" s="447"/>
      <c r="BNR16" s="447"/>
      <c r="BNS16" s="447"/>
      <c r="BNT16" s="447"/>
      <c r="BNU16" s="447"/>
      <c r="BNV16" s="449"/>
      <c r="BNW16" s="450">
        <f t="shared" si="882"/>
        <v>0</v>
      </c>
      <c r="BNX16" s="463"/>
      <c r="BNY16" s="448"/>
      <c r="BOA16" s="458"/>
      <c r="BOB16" s="447"/>
      <c r="BOC16" s="447"/>
      <c r="BOD16" s="447"/>
      <c r="BOE16" s="450">
        <f t="shared" si="883"/>
        <v>0</v>
      </c>
      <c r="BOF16" s="447"/>
      <c r="BOG16" s="447"/>
      <c r="BOH16" s="447"/>
      <c r="BOI16" s="447"/>
      <c r="BOJ16" s="447"/>
      <c r="BOK16" s="449"/>
      <c r="BOL16" s="450">
        <f t="shared" si="884"/>
        <v>0</v>
      </c>
      <c r="BOM16" s="463"/>
      <c r="BON16" s="448"/>
      <c r="BOP16" s="458"/>
      <c r="BOQ16" s="447"/>
      <c r="BOR16" s="447"/>
      <c r="BOS16" s="447"/>
      <c r="BOT16" s="450">
        <f t="shared" si="885"/>
        <v>0</v>
      </c>
      <c r="BOU16" s="447"/>
      <c r="BOV16" s="447"/>
      <c r="BOW16" s="447"/>
      <c r="BOX16" s="447"/>
      <c r="BOY16" s="447"/>
      <c r="BOZ16" s="449"/>
      <c r="BPA16" s="450">
        <f t="shared" si="886"/>
        <v>0</v>
      </c>
      <c r="BPB16" s="463"/>
      <c r="BPC16" s="448"/>
      <c r="BPE16" s="458"/>
      <c r="BPF16" s="447"/>
      <c r="BPG16" s="447"/>
      <c r="BPH16" s="447"/>
      <c r="BPI16" s="450">
        <f t="shared" si="887"/>
        <v>0</v>
      </c>
      <c r="BPJ16" s="447"/>
      <c r="BPK16" s="447"/>
      <c r="BPL16" s="447"/>
      <c r="BPM16" s="447"/>
      <c r="BPN16" s="447"/>
      <c r="BPO16" s="449"/>
      <c r="BPP16" s="450">
        <f t="shared" si="888"/>
        <v>0</v>
      </c>
      <c r="BPQ16" s="463"/>
      <c r="BPR16" s="448"/>
      <c r="BPT16" s="458"/>
      <c r="BPU16" s="447"/>
      <c r="BPV16" s="447"/>
      <c r="BPW16" s="447"/>
      <c r="BPX16" s="450">
        <f t="shared" si="889"/>
        <v>0</v>
      </c>
      <c r="BPY16" s="447"/>
      <c r="BPZ16" s="447"/>
      <c r="BQA16" s="447"/>
      <c r="BQB16" s="447"/>
      <c r="BQC16" s="447"/>
      <c r="BQD16" s="449"/>
      <c r="BQE16" s="450">
        <f t="shared" si="890"/>
        <v>0</v>
      </c>
      <c r="BQF16" s="463"/>
      <c r="BQG16" s="448"/>
      <c r="BQI16" s="458"/>
      <c r="BQJ16" s="447"/>
      <c r="BQK16" s="447"/>
      <c r="BQL16" s="447"/>
      <c r="BQM16" s="450">
        <f t="shared" si="891"/>
        <v>0</v>
      </c>
      <c r="BQN16" s="447"/>
      <c r="BQO16" s="447"/>
      <c r="BQP16" s="447"/>
      <c r="BQQ16" s="447"/>
      <c r="BQR16" s="447"/>
      <c r="BQS16" s="449"/>
      <c r="BQT16" s="450">
        <f t="shared" si="892"/>
        <v>0</v>
      </c>
      <c r="BQU16" s="463"/>
      <c r="BQV16" s="448"/>
      <c r="BQX16" s="458"/>
      <c r="BQY16" s="447"/>
      <c r="BQZ16" s="447"/>
      <c r="BRA16" s="447"/>
      <c r="BRB16" s="450">
        <f t="shared" si="893"/>
        <v>0</v>
      </c>
      <c r="BRC16" s="447"/>
      <c r="BRD16" s="447"/>
      <c r="BRE16" s="447"/>
      <c r="BRF16" s="447"/>
      <c r="BRG16" s="447"/>
      <c r="BRH16" s="449"/>
      <c r="BRI16" s="450">
        <f t="shared" si="894"/>
        <v>0</v>
      </c>
      <c r="BRJ16" s="463"/>
      <c r="BRK16" s="448"/>
      <c r="BRM16" s="458"/>
      <c r="BRN16" s="447"/>
      <c r="BRO16" s="447"/>
      <c r="BRP16" s="447"/>
      <c r="BRQ16" s="450">
        <f t="shared" si="895"/>
        <v>0</v>
      </c>
      <c r="BRR16" s="447"/>
      <c r="BRS16" s="447"/>
      <c r="BRT16" s="447"/>
      <c r="BRU16" s="447"/>
      <c r="BRV16" s="447"/>
      <c r="BRW16" s="449"/>
      <c r="BRX16" s="450">
        <f t="shared" si="896"/>
        <v>0</v>
      </c>
      <c r="BRY16" s="463"/>
      <c r="BRZ16" s="448"/>
      <c r="BSB16" s="458"/>
      <c r="BSC16" s="447"/>
      <c r="BSD16" s="447"/>
      <c r="BSE16" s="447"/>
      <c r="BSF16" s="450">
        <f t="shared" si="897"/>
        <v>0</v>
      </c>
      <c r="BSG16" s="447"/>
      <c r="BSH16" s="447"/>
      <c r="BSI16" s="447"/>
      <c r="BSJ16" s="447"/>
      <c r="BSK16" s="447"/>
      <c r="BSL16" s="449"/>
      <c r="BSM16" s="450">
        <f t="shared" si="898"/>
        <v>0</v>
      </c>
      <c r="BSN16" s="463"/>
      <c r="BSO16" s="448"/>
      <c r="BSQ16" s="458"/>
      <c r="BSR16" s="447"/>
      <c r="BSS16" s="447"/>
      <c r="BST16" s="447"/>
      <c r="BSU16" s="450">
        <f t="shared" si="899"/>
        <v>0</v>
      </c>
      <c r="BSV16" s="447"/>
      <c r="BSW16" s="447"/>
      <c r="BSX16" s="447"/>
      <c r="BSY16" s="447"/>
      <c r="BSZ16" s="447"/>
      <c r="BTA16" s="449"/>
      <c r="BTB16" s="450">
        <f t="shared" si="900"/>
        <v>0</v>
      </c>
      <c r="BTC16" s="463"/>
      <c r="BTD16" s="448"/>
      <c r="BTF16" s="458"/>
      <c r="BTG16" s="447"/>
      <c r="BTH16" s="447"/>
      <c r="BTI16" s="447"/>
      <c r="BTJ16" s="450">
        <f t="shared" si="901"/>
        <v>0</v>
      </c>
      <c r="BTK16" s="447"/>
      <c r="BTL16" s="447"/>
      <c r="BTM16" s="447"/>
      <c r="BTN16" s="447"/>
      <c r="BTO16" s="447"/>
      <c r="BTP16" s="449"/>
      <c r="BTQ16" s="450">
        <f t="shared" si="902"/>
        <v>0</v>
      </c>
      <c r="BTR16" s="463"/>
      <c r="BTS16" s="448"/>
      <c r="BTU16" s="458"/>
      <c r="BTV16" s="447"/>
      <c r="BTW16" s="447"/>
      <c r="BTX16" s="447"/>
      <c r="BTY16" s="450">
        <f t="shared" si="903"/>
        <v>0</v>
      </c>
      <c r="BTZ16" s="447"/>
      <c r="BUA16" s="447"/>
      <c r="BUB16" s="447"/>
      <c r="BUC16" s="447"/>
      <c r="BUD16" s="447"/>
      <c r="BUE16" s="449"/>
      <c r="BUF16" s="450">
        <f t="shared" si="904"/>
        <v>0</v>
      </c>
      <c r="BUG16" s="463"/>
      <c r="BUH16" s="448"/>
      <c r="BUJ16" s="458"/>
      <c r="BUK16" s="447"/>
      <c r="BUL16" s="447"/>
      <c r="BUM16" s="447"/>
      <c r="BUN16" s="450">
        <f t="shared" si="905"/>
        <v>0</v>
      </c>
      <c r="BUO16" s="447"/>
      <c r="BUP16" s="447"/>
      <c r="BUQ16" s="447"/>
      <c r="BUR16" s="447"/>
      <c r="BUS16" s="447"/>
      <c r="BUT16" s="449"/>
      <c r="BUU16" s="450">
        <f t="shared" si="906"/>
        <v>0</v>
      </c>
      <c r="BUV16" s="463"/>
      <c r="BUW16" s="448"/>
      <c r="BUY16" s="458"/>
      <c r="BUZ16" s="447"/>
      <c r="BVA16" s="447"/>
      <c r="BVB16" s="447"/>
      <c r="BVC16" s="450">
        <f t="shared" si="907"/>
        <v>0</v>
      </c>
      <c r="BVD16" s="447"/>
      <c r="BVE16" s="447"/>
      <c r="BVF16" s="447"/>
      <c r="BVG16" s="447"/>
      <c r="BVH16" s="447"/>
      <c r="BVI16" s="449"/>
      <c r="BVJ16" s="450">
        <f t="shared" si="908"/>
        <v>0</v>
      </c>
      <c r="BVK16" s="463"/>
      <c r="BVL16" s="448"/>
      <c r="BVN16" s="458"/>
      <c r="BVO16" s="447"/>
      <c r="BVP16" s="447"/>
      <c r="BVQ16" s="447"/>
      <c r="BVR16" s="450">
        <f t="shared" si="909"/>
        <v>0</v>
      </c>
      <c r="BVS16" s="447"/>
      <c r="BVT16" s="447"/>
      <c r="BVU16" s="447"/>
      <c r="BVV16" s="447"/>
      <c r="BVW16" s="447"/>
      <c r="BVX16" s="449"/>
      <c r="BVY16" s="450">
        <f t="shared" si="910"/>
        <v>0</v>
      </c>
      <c r="BVZ16" s="463"/>
      <c r="BWA16" s="448"/>
    </row>
    <row r="17" spans="2:1951" ht="15" customHeight="1" x14ac:dyDescent="0.2">
      <c r="B17" s="452" t="s">
        <v>324</v>
      </c>
      <c r="C17" s="450">
        <f t="shared" ref="C17:P17" si="911">SUM(C18:C23)</f>
        <v>0</v>
      </c>
      <c r="D17" s="450">
        <f t="shared" si="911"/>
        <v>0</v>
      </c>
      <c r="E17" s="450">
        <f t="shared" si="911"/>
        <v>0</v>
      </c>
      <c r="F17" s="450">
        <f t="shared" si="911"/>
        <v>0</v>
      </c>
      <c r="G17" s="450">
        <f t="shared" si="911"/>
        <v>0</v>
      </c>
      <c r="H17" s="450">
        <f t="shared" si="911"/>
        <v>0</v>
      </c>
      <c r="I17" s="450">
        <f t="shared" si="911"/>
        <v>0</v>
      </c>
      <c r="J17" s="450">
        <f t="shared" si="911"/>
        <v>0</v>
      </c>
      <c r="K17" s="450">
        <f t="shared" si="911"/>
        <v>0</v>
      </c>
      <c r="L17" s="450">
        <f t="shared" si="911"/>
        <v>0</v>
      </c>
      <c r="M17" s="450">
        <f t="shared" si="911"/>
        <v>0</v>
      </c>
      <c r="N17" s="450">
        <f t="shared" si="911"/>
        <v>0</v>
      </c>
      <c r="O17" s="450">
        <f t="shared" si="911"/>
        <v>0</v>
      </c>
      <c r="P17" s="451">
        <f t="shared" si="911"/>
        <v>0</v>
      </c>
      <c r="R17" s="457">
        <f t="shared" ref="R17:AE17" si="912">SUM(R18:R23)</f>
        <v>0</v>
      </c>
      <c r="S17" s="450">
        <f t="shared" si="912"/>
        <v>0</v>
      </c>
      <c r="T17" s="450">
        <f t="shared" si="912"/>
        <v>0</v>
      </c>
      <c r="U17" s="450">
        <f t="shared" si="912"/>
        <v>0</v>
      </c>
      <c r="V17" s="450">
        <f t="shared" si="912"/>
        <v>0</v>
      </c>
      <c r="W17" s="450">
        <f t="shared" si="912"/>
        <v>0</v>
      </c>
      <c r="X17" s="450">
        <f t="shared" si="912"/>
        <v>0</v>
      </c>
      <c r="Y17" s="450">
        <f t="shared" si="912"/>
        <v>0</v>
      </c>
      <c r="Z17" s="450">
        <f t="shared" si="912"/>
        <v>0</v>
      </c>
      <c r="AA17" s="450">
        <f t="shared" si="912"/>
        <v>0</v>
      </c>
      <c r="AB17" s="450">
        <f t="shared" si="912"/>
        <v>0</v>
      </c>
      <c r="AC17" s="450">
        <f t="shared" si="912"/>
        <v>0</v>
      </c>
      <c r="AD17" s="450">
        <f t="shared" si="912"/>
        <v>0</v>
      </c>
      <c r="AE17" s="451">
        <f t="shared" si="912"/>
        <v>0</v>
      </c>
      <c r="AG17" s="457">
        <f t="shared" ref="AG17:AT17" si="913">SUM(AG18:AG23)</f>
        <v>0</v>
      </c>
      <c r="AH17" s="450">
        <f t="shared" si="913"/>
        <v>0</v>
      </c>
      <c r="AI17" s="450">
        <f t="shared" si="913"/>
        <v>0</v>
      </c>
      <c r="AJ17" s="450">
        <f t="shared" si="913"/>
        <v>0</v>
      </c>
      <c r="AK17" s="450">
        <f t="shared" si="913"/>
        <v>0</v>
      </c>
      <c r="AL17" s="450">
        <f t="shared" si="913"/>
        <v>0</v>
      </c>
      <c r="AM17" s="450">
        <f t="shared" si="913"/>
        <v>0</v>
      </c>
      <c r="AN17" s="450">
        <f t="shared" si="913"/>
        <v>0</v>
      </c>
      <c r="AO17" s="450">
        <f t="shared" si="913"/>
        <v>0</v>
      </c>
      <c r="AP17" s="450">
        <f t="shared" si="913"/>
        <v>0</v>
      </c>
      <c r="AQ17" s="450">
        <f t="shared" si="913"/>
        <v>0</v>
      </c>
      <c r="AR17" s="450">
        <f t="shared" si="913"/>
        <v>0</v>
      </c>
      <c r="AS17" s="450">
        <f t="shared" si="913"/>
        <v>0</v>
      </c>
      <c r="AT17" s="451">
        <f t="shared" si="913"/>
        <v>0</v>
      </c>
      <c r="AV17" s="457">
        <f t="shared" ref="AV17:BI17" si="914">SUM(AV18:AV23)</f>
        <v>0</v>
      </c>
      <c r="AW17" s="450">
        <f t="shared" si="914"/>
        <v>0</v>
      </c>
      <c r="AX17" s="450">
        <f t="shared" si="914"/>
        <v>0</v>
      </c>
      <c r="AY17" s="450">
        <f t="shared" si="914"/>
        <v>0</v>
      </c>
      <c r="AZ17" s="450">
        <f t="shared" si="914"/>
        <v>0</v>
      </c>
      <c r="BA17" s="450">
        <f t="shared" si="914"/>
        <v>0</v>
      </c>
      <c r="BB17" s="450">
        <f t="shared" si="914"/>
        <v>0</v>
      </c>
      <c r="BC17" s="450">
        <f t="shared" si="914"/>
        <v>0</v>
      </c>
      <c r="BD17" s="450">
        <f t="shared" si="914"/>
        <v>0</v>
      </c>
      <c r="BE17" s="450">
        <f t="shared" si="914"/>
        <v>0</v>
      </c>
      <c r="BF17" s="450">
        <f t="shared" si="914"/>
        <v>0</v>
      </c>
      <c r="BG17" s="450">
        <f t="shared" si="914"/>
        <v>0</v>
      </c>
      <c r="BH17" s="450">
        <f t="shared" si="914"/>
        <v>0</v>
      </c>
      <c r="BI17" s="451">
        <f t="shared" si="914"/>
        <v>0</v>
      </c>
      <c r="BK17" s="457">
        <f t="shared" ref="BK17:BX17" si="915">SUM(BK18:BK23)</f>
        <v>0</v>
      </c>
      <c r="BL17" s="450">
        <f t="shared" si="915"/>
        <v>0</v>
      </c>
      <c r="BM17" s="450">
        <f t="shared" si="915"/>
        <v>0</v>
      </c>
      <c r="BN17" s="450">
        <f t="shared" si="915"/>
        <v>0</v>
      </c>
      <c r="BO17" s="450">
        <f t="shared" si="915"/>
        <v>0</v>
      </c>
      <c r="BP17" s="450">
        <f t="shared" si="915"/>
        <v>0</v>
      </c>
      <c r="BQ17" s="450">
        <f t="shared" si="915"/>
        <v>0</v>
      </c>
      <c r="BR17" s="450">
        <f t="shared" si="915"/>
        <v>0</v>
      </c>
      <c r="BS17" s="450">
        <f t="shared" si="915"/>
        <v>0</v>
      </c>
      <c r="BT17" s="450">
        <f t="shared" si="915"/>
        <v>0</v>
      </c>
      <c r="BU17" s="450">
        <f t="shared" si="915"/>
        <v>0</v>
      </c>
      <c r="BV17" s="450">
        <f t="shared" si="915"/>
        <v>0</v>
      </c>
      <c r="BW17" s="450">
        <f t="shared" si="915"/>
        <v>0</v>
      </c>
      <c r="BX17" s="451">
        <f t="shared" si="915"/>
        <v>0</v>
      </c>
      <c r="BZ17" s="457">
        <f t="shared" ref="BZ17:CM17" si="916">SUM(BZ18:BZ23)</f>
        <v>0</v>
      </c>
      <c r="CA17" s="450">
        <f t="shared" si="916"/>
        <v>0</v>
      </c>
      <c r="CB17" s="450">
        <f t="shared" si="916"/>
        <v>0</v>
      </c>
      <c r="CC17" s="450">
        <f t="shared" si="916"/>
        <v>0</v>
      </c>
      <c r="CD17" s="450">
        <f t="shared" si="916"/>
        <v>0</v>
      </c>
      <c r="CE17" s="450">
        <f t="shared" si="916"/>
        <v>0</v>
      </c>
      <c r="CF17" s="450">
        <f t="shared" si="916"/>
        <v>0</v>
      </c>
      <c r="CG17" s="450">
        <f t="shared" si="916"/>
        <v>0</v>
      </c>
      <c r="CH17" s="450">
        <f t="shared" si="916"/>
        <v>0</v>
      </c>
      <c r="CI17" s="450">
        <f t="shared" si="916"/>
        <v>0</v>
      </c>
      <c r="CJ17" s="450">
        <f t="shared" si="916"/>
        <v>0</v>
      </c>
      <c r="CK17" s="450">
        <f t="shared" si="916"/>
        <v>0</v>
      </c>
      <c r="CL17" s="450">
        <f t="shared" si="916"/>
        <v>0</v>
      </c>
      <c r="CM17" s="451">
        <f t="shared" si="916"/>
        <v>0</v>
      </c>
      <c r="CO17" s="457">
        <f t="shared" ref="CO17:DB17" si="917">SUM(CO18:CO23)</f>
        <v>0</v>
      </c>
      <c r="CP17" s="450">
        <f t="shared" si="917"/>
        <v>0</v>
      </c>
      <c r="CQ17" s="450">
        <f t="shared" si="917"/>
        <v>0</v>
      </c>
      <c r="CR17" s="450">
        <f t="shared" si="917"/>
        <v>0</v>
      </c>
      <c r="CS17" s="450">
        <f t="shared" si="917"/>
        <v>0</v>
      </c>
      <c r="CT17" s="450">
        <f t="shared" si="917"/>
        <v>0</v>
      </c>
      <c r="CU17" s="450">
        <f t="shared" si="917"/>
        <v>0</v>
      </c>
      <c r="CV17" s="450">
        <f t="shared" si="917"/>
        <v>0</v>
      </c>
      <c r="CW17" s="450">
        <f t="shared" si="917"/>
        <v>0</v>
      </c>
      <c r="CX17" s="450">
        <f t="shared" si="917"/>
        <v>0</v>
      </c>
      <c r="CY17" s="450">
        <f t="shared" si="917"/>
        <v>0</v>
      </c>
      <c r="CZ17" s="450">
        <f t="shared" si="917"/>
        <v>0</v>
      </c>
      <c r="DA17" s="450">
        <f t="shared" si="917"/>
        <v>0</v>
      </c>
      <c r="DB17" s="451">
        <f t="shared" si="917"/>
        <v>0</v>
      </c>
      <c r="DD17" s="457">
        <f t="shared" ref="DD17:DQ17" si="918">SUM(DD18:DD23)</f>
        <v>0</v>
      </c>
      <c r="DE17" s="450">
        <f t="shared" si="918"/>
        <v>0</v>
      </c>
      <c r="DF17" s="450">
        <f t="shared" si="918"/>
        <v>0</v>
      </c>
      <c r="DG17" s="450">
        <f t="shared" si="918"/>
        <v>0</v>
      </c>
      <c r="DH17" s="450">
        <f t="shared" si="918"/>
        <v>0</v>
      </c>
      <c r="DI17" s="450">
        <f t="shared" si="918"/>
        <v>0</v>
      </c>
      <c r="DJ17" s="450">
        <f t="shared" si="918"/>
        <v>0</v>
      </c>
      <c r="DK17" s="450">
        <f t="shared" si="918"/>
        <v>0</v>
      </c>
      <c r="DL17" s="450">
        <f t="shared" si="918"/>
        <v>0</v>
      </c>
      <c r="DM17" s="450">
        <f t="shared" si="918"/>
        <v>0</v>
      </c>
      <c r="DN17" s="450">
        <f t="shared" si="918"/>
        <v>0</v>
      </c>
      <c r="DO17" s="450">
        <f t="shared" si="918"/>
        <v>0</v>
      </c>
      <c r="DP17" s="450">
        <f t="shared" si="918"/>
        <v>0</v>
      </c>
      <c r="DQ17" s="451">
        <f t="shared" si="918"/>
        <v>0</v>
      </c>
      <c r="DS17" s="457">
        <f t="shared" ref="DS17:EF17" si="919">SUM(DS18:DS23)</f>
        <v>0</v>
      </c>
      <c r="DT17" s="450">
        <f t="shared" si="919"/>
        <v>0</v>
      </c>
      <c r="DU17" s="450">
        <f t="shared" si="919"/>
        <v>0</v>
      </c>
      <c r="DV17" s="450">
        <f t="shared" si="919"/>
        <v>0</v>
      </c>
      <c r="DW17" s="450">
        <f t="shared" si="919"/>
        <v>0</v>
      </c>
      <c r="DX17" s="450">
        <f t="shared" si="919"/>
        <v>0</v>
      </c>
      <c r="DY17" s="450">
        <f t="shared" si="919"/>
        <v>0</v>
      </c>
      <c r="DZ17" s="450">
        <f t="shared" si="919"/>
        <v>0</v>
      </c>
      <c r="EA17" s="450">
        <f t="shared" si="919"/>
        <v>0</v>
      </c>
      <c r="EB17" s="450">
        <f t="shared" si="919"/>
        <v>0</v>
      </c>
      <c r="EC17" s="450">
        <f t="shared" si="919"/>
        <v>0</v>
      </c>
      <c r="ED17" s="450">
        <f t="shared" si="919"/>
        <v>0</v>
      </c>
      <c r="EE17" s="450">
        <f t="shared" si="919"/>
        <v>0</v>
      </c>
      <c r="EF17" s="451">
        <f t="shared" si="919"/>
        <v>0</v>
      </c>
      <c r="EH17" s="457">
        <f t="shared" ref="EH17:EU17" si="920">SUM(EH18:EH23)</f>
        <v>0</v>
      </c>
      <c r="EI17" s="450">
        <f t="shared" si="920"/>
        <v>0</v>
      </c>
      <c r="EJ17" s="450">
        <f t="shared" si="920"/>
        <v>0</v>
      </c>
      <c r="EK17" s="450">
        <f t="shared" si="920"/>
        <v>0</v>
      </c>
      <c r="EL17" s="450">
        <f t="shared" si="920"/>
        <v>0</v>
      </c>
      <c r="EM17" s="450">
        <f t="shared" si="920"/>
        <v>0</v>
      </c>
      <c r="EN17" s="450">
        <f t="shared" si="920"/>
        <v>0</v>
      </c>
      <c r="EO17" s="450">
        <f t="shared" si="920"/>
        <v>0</v>
      </c>
      <c r="EP17" s="450">
        <f t="shared" si="920"/>
        <v>0</v>
      </c>
      <c r="EQ17" s="450">
        <f t="shared" si="920"/>
        <v>0</v>
      </c>
      <c r="ER17" s="450">
        <f t="shared" si="920"/>
        <v>0</v>
      </c>
      <c r="ES17" s="450">
        <f t="shared" si="920"/>
        <v>0</v>
      </c>
      <c r="ET17" s="450">
        <f t="shared" si="920"/>
        <v>0</v>
      </c>
      <c r="EU17" s="451">
        <f t="shared" si="920"/>
        <v>0</v>
      </c>
      <c r="EW17" s="457">
        <f t="shared" ref="EW17:FJ17" si="921">SUM(EW18:EW23)</f>
        <v>0</v>
      </c>
      <c r="EX17" s="450">
        <f t="shared" si="921"/>
        <v>0</v>
      </c>
      <c r="EY17" s="450">
        <f t="shared" si="921"/>
        <v>0</v>
      </c>
      <c r="EZ17" s="450">
        <f t="shared" si="921"/>
        <v>0</v>
      </c>
      <c r="FA17" s="450">
        <f t="shared" si="921"/>
        <v>0</v>
      </c>
      <c r="FB17" s="450">
        <f t="shared" si="921"/>
        <v>0</v>
      </c>
      <c r="FC17" s="450">
        <f t="shared" si="921"/>
        <v>0</v>
      </c>
      <c r="FD17" s="450">
        <f t="shared" si="921"/>
        <v>0</v>
      </c>
      <c r="FE17" s="450">
        <f t="shared" si="921"/>
        <v>0</v>
      </c>
      <c r="FF17" s="450">
        <f t="shared" si="921"/>
        <v>0</v>
      </c>
      <c r="FG17" s="450">
        <f t="shared" si="921"/>
        <v>0</v>
      </c>
      <c r="FH17" s="450">
        <f t="shared" si="921"/>
        <v>0</v>
      </c>
      <c r="FI17" s="450">
        <f t="shared" si="921"/>
        <v>0</v>
      </c>
      <c r="FJ17" s="451">
        <f t="shared" si="921"/>
        <v>0</v>
      </c>
      <c r="FL17" s="457">
        <f t="shared" ref="FL17:FY17" si="922">SUM(FL18:FL23)</f>
        <v>0</v>
      </c>
      <c r="FM17" s="450">
        <f t="shared" si="922"/>
        <v>0</v>
      </c>
      <c r="FN17" s="450">
        <f t="shared" si="922"/>
        <v>0</v>
      </c>
      <c r="FO17" s="450">
        <f t="shared" si="922"/>
        <v>0</v>
      </c>
      <c r="FP17" s="450">
        <f t="shared" si="922"/>
        <v>0</v>
      </c>
      <c r="FQ17" s="450">
        <f t="shared" si="922"/>
        <v>0</v>
      </c>
      <c r="FR17" s="450">
        <f t="shared" si="922"/>
        <v>0</v>
      </c>
      <c r="FS17" s="450">
        <f t="shared" si="922"/>
        <v>0</v>
      </c>
      <c r="FT17" s="450">
        <f t="shared" si="922"/>
        <v>0</v>
      </c>
      <c r="FU17" s="450">
        <f t="shared" si="922"/>
        <v>0</v>
      </c>
      <c r="FV17" s="450">
        <f t="shared" si="922"/>
        <v>0</v>
      </c>
      <c r="FW17" s="450">
        <f t="shared" si="922"/>
        <v>0</v>
      </c>
      <c r="FX17" s="450">
        <f t="shared" si="922"/>
        <v>0</v>
      </c>
      <c r="FY17" s="451">
        <f t="shared" si="922"/>
        <v>0</v>
      </c>
      <c r="GA17" s="457">
        <f t="shared" ref="GA17:GN17" si="923">SUM(GA18:GA23)</f>
        <v>0</v>
      </c>
      <c r="GB17" s="450">
        <f t="shared" si="923"/>
        <v>0</v>
      </c>
      <c r="GC17" s="450">
        <f t="shared" si="923"/>
        <v>0</v>
      </c>
      <c r="GD17" s="450">
        <f t="shared" si="923"/>
        <v>0</v>
      </c>
      <c r="GE17" s="450">
        <f t="shared" si="923"/>
        <v>0</v>
      </c>
      <c r="GF17" s="450">
        <f t="shared" si="923"/>
        <v>0</v>
      </c>
      <c r="GG17" s="450">
        <f t="shared" si="923"/>
        <v>0</v>
      </c>
      <c r="GH17" s="450">
        <f t="shared" si="923"/>
        <v>0</v>
      </c>
      <c r="GI17" s="450">
        <f t="shared" si="923"/>
        <v>0</v>
      </c>
      <c r="GJ17" s="450">
        <f t="shared" si="923"/>
        <v>0</v>
      </c>
      <c r="GK17" s="450">
        <f t="shared" si="923"/>
        <v>0</v>
      </c>
      <c r="GL17" s="450">
        <f t="shared" si="923"/>
        <v>0</v>
      </c>
      <c r="GM17" s="450">
        <f t="shared" si="923"/>
        <v>0</v>
      </c>
      <c r="GN17" s="451">
        <f t="shared" si="923"/>
        <v>0</v>
      </c>
      <c r="GP17" s="457">
        <f t="shared" ref="GP17:HC17" si="924">SUM(GP18:GP23)</f>
        <v>0</v>
      </c>
      <c r="GQ17" s="450">
        <f t="shared" si="924"/>
        <v>0</v>
      </c>
      <c r="GR17" s="450">
        <f t="shared" si="924"/>
        <v>0</v>
      </c>
      <c r="GS17" s="450">
        <f t="shared" si="924"/>
        <v>0</v>
      </c>
      <c r="GT17" s="450">
        <f t="shared" si="924"/>
        <v>0</v>
      </c>
      <c r="GU17" s="450">
        <f t="shared" si="924"/>
        <v>0</v>
      </c>
      <c r="GV17" s="450">
        <f t="shared" si="924"/>
        <v>0</v>
      </c>
      <c r="GW17" s="450">
        <f t="shared" si="924"/>
        <v>0</v>
      </c>
      <c r="GX17" s="450">
        <f t="shared" si="924"/>
        <v>0</v>
      </c>
      <c r="GY17" s="450">
        <f t="shared" si="924"/>
        <v>0</v>
      </c>
      <c r="GZ17" s="450">
        <f t="shared" si="924"/>
        <v>0</v>
      </c>
      <c r="HA17" s="450">
        <f t="shared" si="924"/>
        <v>0</v>
      </c>
      <c r="HB17" s="450">
        <f t="shared" si="924"/>
        <v>0</v>
      </c>
      <c r="HC17" s="451">
        <f t="shared" si="924"/>
        <v>0</v>
      </c>
      <c r="HE17" s="457">
        <f t="shared" ref="HE17:HR17" si="925">SUM(HE18:HE23)</f>
        <v>0</v>
      </c>
      <c r="HF17" s="450">
        <f t="shared" si="925"/>
        <v>0</v>
      </c>
      <c r="HG17" s="450">
        <f t="shared" si="925"/>
        <v>0</v>
      </c>
      <c r="HH17" s="450">
        <f t="shared" si="925"/>
        <v>0</v>
      </c>
      <c r="HI17" s="450">
        <f t="shared" si="925"/>
        <v>0</v>
      </c>
      <c r="HJ17" s="450">
        <f t="shared" si="925"/>
        <v>0</v>
      </c>
      <c r="HK17" s="450">
        <f t="shared" si="925"/>
        <v>0</v>
      </c>
      <c r="HL17" s="450">
        <f t="shared" si="925"/>
        <v>0</v>
      </c>
      <c r="HM17" s="450">
        <f t="shared" si="925"/>
        <v>0</v>
      </c>
      <c r="HN17" s="450">
        <f t="shared" si="925"/>
        <v>0</v>
      </c>
      <c r="HO17" s="450">
        <f t="shared" si="925"/>
        <v>0</v>
      </c>
      <c r="HP17" s="450">
        <f t="shared" si="925"/>
        <v>0</v>
      </c>
      <c r="HQ17" s="450">
        <f t="shared" si="925"/>
        <v>0</v>
      </c>
      <c r="HR17" s="451">
        <f t="shared" si="925"/>
        <v>0</v>
      </c>
      <c r="HT17" s="457">
        <f t="shared" ref="HT17:IG17" si="926">SUM(HT18:HT23)</f>
        <v>0</v>
      </c>
      <c r="HU17" s="450">
        <f t="shared" si="926"/>
        <v>0</v>
      </c>
      <c r="HV17" s="450">
        <f t="shared" si="926"/>
        <v>0</v>
      </c>
      <c r="HW17" s="450">
        <f t="shared" si="926"/>
        <v>0</v>
      </c>
      <c r="HX17" s="450">
        <f t="shared" si="926"/>
        <v>0</v>
      </c>
      <c r="HY17" s="450">
        <f t="shared" si="926"/>
        <v>0</v>
      </c>
      <c r="HZ17" s="450">
        <f t="shared" si="926"/>
        <v>0</v>
      </c>
      <c r="IA17" s="450">
        <f t="shared" si="926"/>
        <v>0</v>
      </c>
      <c r="IB17" s="450">
        <f t="shared" si="926"/>
        <v>0</v>
      </c>
      <c r="IC17" s="450">
        <f t="shared" si="926"/>
        <v>0</v>
      </c>
      <c r="ID17" s="450">
        <f t="shared" si="926"/>
        <v>0</v>
      </c>
      <c r="IE17" s="450">
        <f t="shared" si="926"/>
        <v>0</v>
      </c>
      <c r="IF17" s="450">
        <f t="shared" si="926"/>
        <v>0</v>
      </c>
      <c r="IG17" s="451">
        <f t="shared" si="926"/>
        <v>0</v>
      </c>
      <c r="II17" s="457">
        <f t="shared" ref="II17:IV17" si="927">SUM(II18:II23)</f>
        <v>0</v>
      </c>
      <c r="IJ17" s="450">
        <f t="shared" si="927"/>
        <v>0</v>
      </c>
      <c r="IK17" s="450">
        <f t="shared" si="927"/>
        <v>0</v>
      </c>
      <c r="IL17" s="450">
        <f t="shared" si="927"/>
        <v>0</v>
      </c>
      <c r="IM17" s="450">
        <f t="shared" si="927"/>
        <v>0</v>
      </c>
      <c r="IN17" s="450">
        <f t="shared" si="927"/>
        <v>0</v>
      </c>
      <c r="IO17" s="450">
        <f t="shared" si="927"/>
        <v>0</v>
      </c>
      <c r="IP17" s="450">
        <f t="shared" si="927"/>
        <v>0</v>
      </c>
      <c r="IQ17" s="450">
        <f t="shared" si="927"/>
        <v>0</v>
      </c>
      <c r="IR17" s="450">
        <f t="shared" si="927"/>
        <v>0</v>
      </c>
      <c r="IS17" s="450">
        <f t="shared" si="927"/>
        <v>0</v>
      </c>
      <c r="IT17" s="450">
        <f t="shared" si="927"/>
        <v>0</v>
      </c>
      <c r="IU17" s="450">
        <f t="shared" si="927"/>
        <v>0</v>
      </c>
      <c r="IV17" s="451">
        <f t="shared" si="927"/>
        <v>0</v>
      </c>
      <c r="IX17" s="457">
        <f t="shared" ref="IX17:JK17" si="928">SUM(IX18:IX23)</f>
        <v>0</v>
      </c>
      <c r="IY17" s="450">
        <f t="shared" si="928"/>
        <v>0</v>
      </c>
      <c r="IZ17" s="450">
        <f t="shared" si="928"/>
        <v>0</v>
      </c>
      <c r="JA17" s="450">
        <f t="shared" si="928"/>
        <v>0</v>
      </c>
      <c r="JB17" s="450">
        <f t="shared" si="928"/>
        <v>0</v>
      </c>
      <c r="JC17" s="450">
        <f t="shared" si="928"/>
        <v>0</v>
      </c>
      <c r="JD17" s="450">
        <f t="shared" si="928"/>
        <v>0</v>
      </c>
      <c r="JE17" s="450">
        <f t="shared" si="928"/>
        <v>0</v>
      </c>
      <c r="JF17" s="450">
        <f t="shared" si="928"/>
        <v>0</v>
      </c>
      <c r="JG17" s="450">
        <f t="shared" si="928"/>
        <v>0</v>
      </c>
      <c r="JH17" s="450">
        <f t="shared" si="928"/>
        <v>0</v>
      </c>
      <c r="JI17" s="450">
        <f t="shared" si="928"/>
        <v>0</v>
      </c>
      <c r="JJ17" s="450">
        <f t="shared" si="928"/>
        <v>0</v>
      </c>
      <c r="JK17" s="451">
        <f t="shared" si="928"/>
        <v>0</v>
      </c>
      <c r="JM17" s="457">
        <f t="shared" ref="JM17:JZ17" si="929">SUM(JM18:JM23)</f>
        <v>0</v>
      </c>
      <c r="JN17" s="450">
        <f t="shared" si="929"/>
        <v>0</v>
      </c>
      <c r="JO17" s="450">
        <f t="shared" si="929"/>
        <v>0</v>
      </c>
      <c r="JP17" s="450">
        <f t="shared" si="929"/>
        <v>0</v>
      </c>
      <c r="JQ17" s="450">
        <f t="shared" si="929"/>
        <v>0</v>
      </c>
      <c r="JR17" s="450">
        <f t="shared" si="929"/>
        <v>0</v>
      </c>
      <c r="JS17" s="450">
        <f t="shared" si="929"/>
        <v>0</v>
      </c>
      <c r="JT17" s="450">
        <f t="shared" si="929"/>
        <v>0</v>
      </c>
      <c r="JU17" s="450">
        <f t="shared" si="929"/>
        <v>0</v>
      </c>
      <c r="JV17" s="450">
        <f t="shared" si="929"/>
        <v>0</v>
      </c>
      <c r="JW17" s="450">
        <f t="shared" si="929"/>
        <v>0</v>
      </c>
      <c r="JX17" s="450">
        <f t="shared" si="929"/>
        <v>0</v>
      </c>
      <c r="JY17" s="450">
        <f t="shared" si="929"/>
        <v>0</v>
      </c>
      <c r="JZ17" s="451">
        <f t="shared" si="929"/>
        <v>0</v>
      </c>
      <c r="KB17" s="457">
        <f t="shared" ref="KB17:KO17" si="930">SUM(KB18:KB23)</f>
        <v>0</v>
      </c>
      <c r="KC17" s="450">
        <f t="shared" si="930"/>
        <v>0</v>
      </c>
      <c r="KD17" s="450">
        <f t="shared" si="930"/>
        <v>0</v>
      </c>
      <c r="KE17" s="450">
        <f t="shared" si="930"/>
        <v>0</v>
      </c>
      <c r="KF17" s="450">
        <f t="shared" si="930"/>
        <v>0</v>
      </c>
      <c r="KG17" s="450">
        <f t="shared" si="930"/>
        <v>0</v>
      </c>
      <c r="KH17" s="450">
        <f t="shared" si="930"/>
        <v>0</v>
      </c>
      <c r="KI17" s="450">
        <f t="shared" si="930"/>
        <v>0</v>
      </c>
      <c r="KJ17" s="450">
        <f t="shared" si="930"/>
        <v>0</v>
      </c>
      <c r="KK17" s="450">
        <f t="shared" si="930"/>
        <v>0</v>
      </c>
      <c r="KL17" s="450">
        <f t="shared" si="930"/>
        <v>0</v>
      </c>
      <c r="KM17" s="450">
        <f t="shared" si="930"/>
        <v>0</v>
      </c>
      <c r="KN17" s="450">
        <f t="shared" si="930"/>
        <v>0</v>
      </c>
      <c r="KO17" s="451">
        <f t="shared" si="930"/>
        <v>0</v>
      </c>
      <c r="KQ17" s="457">
        <f t="shared" ref="KQ17:LD17" si="931">SUM(KQ18:KQ23)</f>
        <v>0</v>
      </c>
      <c r="KR17" s="450">
        <f t="shared" si="931"/>
        <v>0</v>
      </c>
      <c r="KS17" s="450">
        <f t="shared" si="931"/>
        <v>0</v>
      </c>
      <c r="KT17" s="450">
        <f t="shared" si="931"/>
        <v>0</v>
      </c>
      <c r="KU17" s="450">
        <f t="shared" si="931"/>
        <v>0</v>
      </c>
      <c r="KV17" s="450">
        <f t="shared" si="931"/>
        <v>0</v>
      </c>
      <c r="KW17" s="450">
        <f t="shared" si="931"/>
        <v>0</v>
      </c>
      <c r="KX17" s="450">
        <f t="shared" si="931"/>
        <v>0</v>
      </c>
      <c r="KY17" s="450">
        <f t="shared" si="931"/>
        <v>0</v>
      </c>
      <c r="KZ17" s="450">
        <f t="shared" si="931"/>
        <v>0</v>
      </c>
      <c r="LA17" s="450">
        <f t="shared" si="931"/>
        <v>0</v>
      </c>
      <c r="LB17" s="450">
        <f t="shared" si="931"/>
        <v>0</v>
      </c>
      <c r="LC17" s="450">
        <f t="shared" si="931"/>
        <v>0</v>
      </c>
      <c r="LD17" s="451">
        <f t="shared" si="931"/>
        <v>0</v>
      </c>
      <c r="LF17" s="457">
        <f t="shared" ref="LF17:LS17" si="932">SUM(LF18:LF23)</f>
        <v>0</v>
      </c>
      <c r="LG17" s="450">
        <f t="shared" si="932"/>
        <v>0</v>
      </c>
      <c r="LH17" s="450">
        <f t="shared" si="932"/>
        <v>0</v>
      </c>
      <c r="LI17" s="450">
        <f t="shared" si="932"/>
        <v>0</v>
      </c>
      <c r="LJ17" s="450">
        <f t="shared" si="932"/>
        <v>0</v>
      </c>
      <c r="LK17" s="450">
        <f t="shared" si="932"/>
        <v>0</v>
      </c>
      <c r="LL17" s="450">
        <f t="shared" si="932"/>
        <v>0</v>
      </c>
      <c r="LM17" s="450">
        <f t="shared" si="932"/>
        <v>0</v>
      </c>
      <c r="LN17" s="450">
        <f t="shared" si="932"/>
        <v>0</v>
      </c>
      <c r="LO17" s="450">
        <f t="shared" si="932"/>
        <v>0</v>
      </c>
      <c r="LP17" s="450">
        <f t="shared" si="932"/>
        <v>0</v>
      </c>
      <c r="LQ17" s="450">
        <f t="shared" si="932"/>
        <v>0</v>
      </c>
      <c r="LR17" s="450">
        <f t="shared" si="932"/>
        <v>0</v>
      </c>
      <c r="LS17" s="451">
        <f t="shared" si="932"/>
        <v>0</v>
      </c>
      <c r="LU17" s="457">
        <f t="shared" ref="LU17:MH17" si="933">SUM(LU18:LU23)</f>
        <v>0</v>
      </c>
      <c r="LV17" s="450">
        <f t="shared" si="933"/>
        <v>0</v>
      </c>
      <c r="LW17" s="450">
        <f t="shared" si="933"/>
        <v>0</v>
      </c>
      <c r="LX17" s="450">
        <f t="shared" si="933"/>
        <v>0</v>
      </c>
      <c r="LY17" s="450">
        <f t="shared" si="933"/>
        <v>0</v>
      </c>
      <c r="LZ17" s="450">
        <f t="shared" si="933"/>
        <v>0</v>
      </c>
      <c r="MA17" s="450">
        <f t="shared" si="933"/>
        <v>0</v>
      </c>
      <c r="MB17" s="450">
        <f t="shared" si="933"/>
        <v>0</v>
      </c>
      <c r="MC17" s="450">
        <f t="shared" si="933"/>
        <v>0</v>
      </c>
      <c r="MD17" s="450">
        <f t="shared" si="933"/>
        <v>0</v>
      </c>
      <c r="ME17" s="450">
        <f t="shared" si="933"/>
        <v>0</v>
      </c>
      <c r="MF17" s="450">
        <f t="shared" si="933"/>
        <v>0</v>
      </c>
      <c r="MG17" s="450">
        <f t="shared" si="933"/>
        <v>0</v>
      </c>
      <c r="MH17" s="451">
        <f t="shared" si="933"/>
        <v>0</v>
      </c>
      <c r="MJ17" s="457">
        <f t="shared" ref="MJ17:MW17" si="934">SUM(MJ18:MJ23)</f>
        <v>0</v>
      </c>
      <c r="MK17" s="450">
        <f t="shared" si="934"/>
        <v>0</v>
      </c>
      <c r="ML17" s="450">
        <f t="shared" si="934"/>
        <v>0</v>
      </c>
      <c r="MM17" s="450">
        <f t="shared" si="934"/>
        <v>0</v>
      </c>
      <c r="MN17" s="450">
        <f t="shared" si="934"/>
        <v>0</v>
      </c>
      <c r="MO17" s="450">
        <f t="shared" si="934"/>
        <v>0</v>
      </c>
      <c r="MP17" s="450">
        <f t="shared" si="934"/>
        <v>0</v>
      </c>
      <c r="MQ17" s="450">
        <f t="shared" si="934"/>
        <v>0</v>
      </c>
      <c r="MR17" s="450">
        <f t="shared" si="934"/>
        <v>0</v>
      </c>
      <c r="MS17" s="450">
        <f t="shared" si="934"/>
        <v>0</v>
      </c>
      <c r="MT17" s="450">
        <f t="shared" si="934"/>
        <v>0</v>
      </c>
      <c r="MU17" s="450">
        <f t="shared" si="934"/>
        <v>0</v>
      </c>
      <c r="MV17" s="450">
        <f t="shared" si="934"/>
        <v>0</v>
      </c>
      <c r="MW17" s="451">
        <f t="shared" si="934"/>
        <v>0</v>
      </c>
      <c r="MY17" s="457">
        <f t="shared" ref="MY17:NL17" si="935">SUM(MY18:MY23)</f>
        <v>0</v>
      </c>
      <c r="MZ17" s="450">
        <f t="shared" si="935"/>
        <v>0</v>
      </c>
      <c r="NA17" s="450">
        <f t="shared" si="935"/>
        <v>0</v>
      </c>
      <c r="NB17" s="450">
        <f t="shared" si="935"/>
        <v>0</v>
      </c>
      <c r="NC17" s="450">
        <f t="shared" si="935"/>
        <v>0</v>
      </c>
      <c r="ND17" s="450">
        <f t="shared" si="935"/>
        <v>0</v>
      </c>
      <c r="NE17" s="450">
        <f t="shared" si="935"/>
        <v>0</v>
      </c>
      <c r="NF17" s="450">
        <f t="shared" si="935"/>
        <v>0</v>
      </c>
      <c r="NG17" s="450">
        <f t="shared" si="935"/>
        <v>0</v>
      </c>
      <c r="NH17" s="450">
        <f t="shared" si="935"/>
        <v>0</v>
      </c>
      <c r="NI17" s="450">
        <f t="shared" si="935"/>
        <v>0</v>
      </c>
      <c r="NJ17" s="450">
        <f t="shared" si="935"/>
        <v>0</v>
      </c>
      <c r="NK17" s="450">
        <f t="shared" si="935"/>
        <v>0</v>
      </c>
      <c r="NL17" s="451">
        <f t="shared" si="935"/>
        <v>0</v>
      </c>
      <c r="NN17" s="457">
        <f t="shared" ref="NN17:OA17" si="936">SUM(NN18:NN23)</f>
        <v>0</v>
      </c>
      <c r="NO17" s="450">
        <f t="shared" si="936"/>
        <v>0</v>
      </c>
      <c r="NP17" s="450">
        <f t="shared" si="936"/>
        <v>0</v>
      </c>
      <c r="NQ17" s="450">
        <f t="shared" si="936"/>
        <v>0</v>
      </c>
      <c r="NR17" s="450">
        <f t="shared" si="936"/>
        <v>0</v>
      </c>
      <c r="NS17" s="450">
        <f t="shared" si="936"/>
        <v>0</v>
      </c>
      <c r="NT17" s="450">
        <f t="shared" si="936"/>
        <v>0</v>
      </c>
      <c r="NU17" s="450">
        <f t="shared" si="936"/>
        <v>0</v>
      </c>
      <c r="NV17" s="450">
        <f t="shared" si="936"/>
        <v>0</v>
      </c>
      <c r="NW17" s="450">
        <f t="shared" si="936"/>
        <v>0</v>
      </c>
      <c r="NX17" s="450">
        <f t="shared" si="936"/>
        <v>0</v>
      </c>
      <c r="NY17" s="450">
        <f t="shared" si="936"/>
        <v>0</v>
      </c>
      <c r="NZ17" s="450">
        <f t="shared" si="936"/>
        <v>0</v>
      </c>
      <c r="OA17" s="451">
        <f t="shared" si="936"/>
        <v>0</v>
      </c>
      <c r="OC17" s="457">
        <f t="shared" ref="OC17:OP17" si="937">SUM(OC18:OC23)</f>
        <v>0</v>
      </c>
      <c r="OD17" s="450">
        <f t="shared" si="937"/>
        <v>0</v>
      </c>
      <c r="OE17" s="450">
        <f t="shared" si="937"/>
        <v>0</v>
      </c>
      <c r="OF17" s="450">
        <f t="shared" si="937"/>
        <v>0</v>
      </c>
      <c r="OG17" s="450">
        <f t="shared" si="937"/>
        <v>0</v>
      </c>
      <c r="OH17" s="450">
        <f t="shared" si="937"/>
        <v>0</v>
      </c>
      <c r="OI17" s="450">
        <f t="shared" si="937"/>
        <v>0</v>
      </c>
      <c r="OJ17" s="450">
        <f t="shared" si="937"/>
        <v>0</v>
      </c>
      <c r="OK17" s="450">
        <f t="shared" si="937"/>
        <v>0</v>
      </c>
      <c r="OL17" s="450">
        <f t="shared" si="937"/>
        <v>0</v>
      </c>
      <c r="OM17" s="450">
        <f t="shared" si="937"/>
        <v>0</v>
      </c>
      <c r="ON17" s="450">
        <f t="shared" si="937"/>
        <v>0</v>
      </c>
      <c r="OO17" s="450">
        <f t="shared" si="937"/>
        <v>0</v>
      </c>
      <c r="OP17" s="451">
        <f t="shared" si="937"/>
        <v>0</v>
      </c>
      <c r="OR17" s="457">
        <f t="shared" ref="OR17:PE17" si="938">SUM(OR18:OR23)</f>
        <v>0</v>
      </c>
      <c r="OS17" s="450">
        <f t="shared" si="938"/>
        <v>0</v>
      </c>
      <c r="OT17" s="450">
        <f t="shared" si="938"/>
        <v>0</v>
      </c>
      <c r="OU17" s="450">
        <f t="shared" si="938"/>
        <v>0</v>
      </c>
      <c r="OV17" s="450">
        <f t="shared" si="938"/>
        <v>0</v>
      </c>
      <c r="OW17" s="450">
        <f t="shared" si="938"/>
        <v>0</v>
      </c>
      <c r="OX17" s="450">
        <f t="shared" si="938"/>
        <v>0</v>
      </c>
      <c r="OY17" s="450">
        <f t="shared" si="938"/>
        <v>0</v>
      </c>
      <c r="OZ17" s="450">
        <f t="shared" si="938"/>
        <v>0</v>
      </c>
      <c r="PA17" s="450">
        <f t="shared" si="938"/>
        <v>0</v>
      </c>
      <c r="PB17" s="450">
        <f t="shared" si="938"/>
        <v>0</v>
      </c>
      <c r="PC17" s="450">
        <f t="shared" si="938"/>
        <v>0</v>
      </c>
      <c r="PD17" s="450">
        <f t="shared" si="938"/>
        <v>0</v>
      </c>
      <c r="PE17" s="451">
        <f t="shared" si="938"/>
        <v>0</v>
      </c>
      <c r="PG17" s="457">
        <f t="shared" ref="PG17:PT17" si="939">SUM(PG18:PG23)</f>
        <v>0</v>
      </c>
      <c r="PH17" s="450">
        <f t="shared" si="939"/>
        <v>0</v>
      </c>
      <c r="PI17" s="450">
        <f t="shared" si="939"/>
        <v>0</v>
      </c>
      <c r="PJ17" s="450">
        <f t="shared" si="939"/>
        <v>0</v>
      </c>
      <c r="PK17" s="450">
        <f t="shared" si="939"/>
        <v>0</v>
      </c>
      <c r="PL17" s="450">
        <f t="shared" si="939"/>
        <v>0</v>
      </c>
      <c r="PM17" s="450">
        <f t="shared" si="939"/>
        <v>0</v>
      </c>
      <c r="PN17" s="450">
        <f t="shared" si="939"/>
        <v>0</v>
      </c>
      <c r="PO17" s="450">
        <f t="shared" si="939"/>
        <v>0</v>
      </c>
      <c r="PP17" s="450">
        <f t="shared" si="939"/>
        <v>0</v>
      </c>
      <c r="PQ17" s="450">
        <f t="shared" si="939"/>
        <v>0</v>
      </c>
      <c r="PR17" s="450">
        <f t="shared" si="939"/>
        <v>0</v>
      </c>
      <c r="PS17" s="450">
        <f t="shared" si="939"/>
        <v>0</v>
      </c>
      <c r="PT17" s="451">
        <f t="shared" si="939"/>
        <v>0</v>
      </c>
      <c r="PV17" s="457">
        <f t="shared" ref="PV17:QI17" si="940">SUM(PV18:PV23)</f>
        <v>0</v>
      </c>
      <c r="PW17" s="450">
        <f t="shared" si="940"/>
        <v>0</v>
      </c>
      <c r="PX17" s="450">
        <f t="shared" si="940"/>
        <v>0</v>
      </c>
      <c r="PY17" s="450">
        <f t="shared" si="940"/>
        <v>0</v>
      </c>
      <c r="PZ17" s="450">
        <f t="shared" si="940"/>
        <v>0</v>
      </c>
      <c r="QA17" s="450">
        <f t="shared" si="940"/>
        <v>0</v>
      </c>
      <c r="QB17" s="450">
        <f t="shared" si="940"/>
        <v>0</v>
      </c>
      <c r="QC17" s="450">
        <f t="shared" si="940"/>
        <v>0</v>
      </c>
      <c r="QD17" s="450">
        <f t="shared" si="940"/>
        <v>0</v>
      </c>
      <c r="QE17" s="450">
        <f t="shared" si="940"/>
        <v>0</v>
      </c>
      <c r="QF17" s="450">
        <f t="shared" si="940"/>
        <v>0</v>
      </c>
      <c r="QG17" s="450">
        <f t="shared" si="940"/>
        <v>0</v>
      </c>
      <c r="QH17" s="450">
        <f t="shared" si="940"/>
        <v>0</v>
      </c>
      <c r="QI17" s="451">
        <f t="shared" si="940"/>
        <v>0</v>
      </c>
      <c r="QK17" s="457">
        <f t="shared" ref="QK17:QX17" si="941">SUM(QK18:QK23)</f>
        <v>0</v>
      </c>
      <c r="QL17" s="450">
        <f t="shared" si="941"/>
        <v>0</v>
      </c>
      <c r="QM17" s="450">
        <f t="shared" si="941"/>
        <v>0</v>
      </c>
      <c r="QN17" s="450">
        <f t="shared" si="941"/>
        <v>0</v>
      </c>
      <c r="QO17" s="450">
        <f t="shared" si="941"/>
        <v>0</v>
      </c>
      <c r="QP17" s="450">
        <f t="shared" si="941"/>
        <v>0</v>
      </c>
      <c r="QQ17" s="450">
        <f t="shared" si="941"/>
        <v>0</v>
      </c>
      <c r="QR17" s="450">
        <f t="shared" si="941"/>
        <v>0</v>
      </c>
      <c r="QS17" s="450">
        <f t="shared" si="941"/>
        <v>0</v>
      </c>
      <c r="QT17" s="450">
        <f t="shared" si="941"/>
        <v>0</v>
      </c>
      <c r="QU17" s="450">
        <f t="shared" si="941"/>
        <v>0</v>
      </c>
      <c r="QV17" s="450">
        <f t="shared" si="941"/>
        <v>0</v>
      </c>
      <c r="QW17" s="450">
        <f t="shared" si="941"/>
        <v>0</v>
      </c>
      <c r="QX17" s="451">
        <f t="shared" si="941"/>
        <v>0</v>
      </c>
      <c r="QZ17" s="457">
        <f t="shared" ref="QZ17:RM17" si="942">SUM(QZ18:QZ23)</f>
        <v>0</v>
      </c>
      <c r="RA17" s="450">
        <f t="shared" si="942"/>
        <v>0</v>
      </c>
      <c r="RB17" s="450">
        <f t="shared" si="942"/>
        <v>0</v>
      </c>
      <c r="RC17" s="450">
        <f t="shared" si="942"/>
        <v>0</v>
      </c>
      <c r="RD17" s="450">
        <f t="shared" si="942"/>
        <v>0</v>
      </c>
      <c r="RE17" s="450">
        <f t="shared" si="942"/>
        <v>0</v>
      </c>
      <c r="RF17" s="450">
        <f t="shared" si="942"/>
        <v>0</v>
      </c>
      <c r="RG17" s="450">
        <f t="shared" si="942"/>
        <v>0</v>
      </c>
      <c r="RH17" s="450">
        <f t="shared" si="942"/>
        <v>0</v>
      </c>
      <c r="RI17" s="450">
        <f t="shared" si="942"/>
        <v>0</v>
      </c>
      <c r="RJ17" s="450">
        <f t="shared" si="942"/>
        <v>0</v>
      </c>
      <c r="RK17" s="450">
        <f t="shared" si="942"/>
        <v>0</v>
      </c>
      <c r="RL17" s="450">
        <f t="shared" si="942"/>
        <v>0</v>
      </c>
      <c r="RM17" s="451">
        <f t="shared" si="942"/>
        <v>0</v>
      </c>
      <c r="RO17" s="457">
        <f t="shared" ref="RO17:SB17" si="943">SUM(RO18:RO23)</f>
        <v>0</v>
      </c>
      <c r="RP17" s="450">
        <f t="shared" si="943"/>
        <v>0</v>
      </c>
      <c r="RQ17" s="450">
        <f t="shared" si="943"/>
        <v>0</v>
      </c>
      <c r="RR17" s="450">
        <f t="shared" si="943"/>
        <v>0</v>
      </c>
      <c r="RS17" s="450">
        <f t="shared" si="943"/>
        <v>0</v>
      </c>
      <c r="RT17" s="450">
        <f t="shared" si="943"/>
        <v>0</v>
      </c>
      <c r="RU17" s="450">
        <f t="shared" si="943"/>
        <v>0</v>
      </c>
      <c r="RV17" s="450">
        <f t="shared" si="943"/>
        <v>0</v>
      </c>
      <c r="RW17" s="450">
        <f t="shared" si="943"/>
        <v>0</v>
      </c>
      <c r="RX17" s="450">
        <f t="shared" si="943"/>
        <v>0</v>
      </c>
      <c r="RY17" s="450">
        <f t="shared" si="943"/>
        <v>0</v>
      </c>
      <c r="RZ17" s="450">
        <f t="shared" si="943"/>
        <v>0</v>
      </c>
      <c r="SA17" s="450">
        <f t="shared" si="943"/>
        <v>0</v>
      </c>
      <c r="SB17" s="451">
        <f t="shared" si="943"/>
        <v>0</v>
      </c>
      <c r="SD17" s="457">
        <f t="shared" ref="SD17:SQ17" si="944">SUM(SD18:SD23)</f>
        <v>0</v>
      </c>
      <c r="SE17" s="450">
        <f t="shared" si="944"/>
        <v>0</v>
      </c>
      <c r="SF17" s="450">
        <f t="shared" si="944"/>
        <v>0</v>
      </c>
      <c r="SG17" s="450">
        <f t="shared" si="944"/>
        <v>0</v>
      </c>
      <c r="SH17" s="450">
        <f t="shared" si="944"/>
        <v>0</v>
      </c>
      <c r="SI17" s="450">
        <f t="shared" si="944"/>
        <v>0</v>
      </c>
      <c r="SJ17" s="450">
        <f t="shared" si="944"/>
        <v>0</v>
      </c>
      <c r="SK17" s="450">
        <f t="shared" si="944"/>
        <v>0</v>
      </c>
      <c r="SL17" s="450">
        <f t="shared" si="944"/>
        <v>0</v>
      </c>
      <c r="SM17" s="450">
        <f t="shared" si="944"/>
        <v>0</v>
      </c>
      <c r="SN17" s="450">
        <f t="shared" si="944"/>
        <v>0</v>
      </c>
      <c r="SO17" s="450">
        <f t="shared" si="944"/>
        <v>0</v>
      </c>
      <c r="SP17" s="450">
        <f t="shared" si="944"/>
        <v>0</v>
      </c>
      <c r="SQ17" s="451">
        <f t="shared" si="944"/>
        <v>0</v>
      </c>
      <c r="SS17" s="457">
        <f t="shared" ref="SS17:TF17" si="945">SUM(SS18:SS23)</f>
        <v>0</v>
      </c>
      <c r="ST17" s="450">
        <f t="shared" si="945"/>
        <v>0</v>
      </c>
      <c r="SU17" s="450">
        <f t="shared" si="945"/>
        <v>0</v>
      </c>
      <c r="SV17" s="450">
        <f t="shared" si="945"/>
        <v>0</v>
      </c>
      <c r="SW17" s="450">
        <f t="shared" si="945"/>
        <v>0</v>
      </c>
      <c r="SX17" s="450">
        <f t="shared" si="945"/>
        <v>0</v>
      </c>
      <c r="SY17" s="450">
        <f t="shared" si="945"/>
        <v>0</v>
      </c>
      <c r="SZ17" s="450">
        <f t="shared" si="945"/>
        <v>0</v>
      </c>
      <c r="TA17" s="450">
        <f t="shared" si="945"/>
        <v>0</v>
      </c>
      <c r="TB17" s="450">
        <f t="shared" si="945"/>
        <v>0</v>
      </c>
      <c r="TC17" s="450">
        <f t="shared" si="945"/>
        <v>0</v>
      </c>
      <c r="TD17" s="450">
        <f t="shared" si="945"/>
        <v>0</v>
      </c>
      <c r="TE17" s="450">
        <f t="shared" si="945"/>
        <v>0</v>
      </c>
      <c r="TF17" s="451">
        <f t="shared" si="945"/>
        <v>0</v>
      </c>
      <c r="TH17" s="457">
        <f t="shared" ref="TH17:TU17" si="946">SUM(TH18:TH23)</f>
        <v>0</v>
      </c>
      <c r="TI17" s="450">
        <f t="shared" si="946"/>
        <v>0</v>
      </c>
      <c r="TJ17" s="450">
        <f t="shared" si="946"/>
        <v>0</v>
      </c>
      <c r="TK17" s="450">
        <f t="shared" si="946"/>
        <v>0</v>
      </c>
      <c r="TL17" s="450">
        <f t="shared" si="946"/>
        <v>0</v>
      </c>
      <c r="TM17" s="450">
        <f t="shared" si="946"/>
        <v>0</v>
      </c>
      <c r="TN17" s="450">
        <f t="shared" si="946"/>
        <v>0</v>
      </c>
      <c r="TO17" s="450">
        <f t="shared" si="946"/>
        <v>0</v>
      </c>
      <c r="TP17" s="450">
        <f t="shared" si="946"/>
        <v>0</v>
      </c>
      <c r="TQ17" s="450">
        <f t="shared" si="946"/>
        <v>0</v>
      </c>
      <c r="TR17" s="450">
        <f t="shared" si="946"/>
        <v>0</v>
      </c>
      <c r="TS17" s="450">
        <f t="shared" si="946"/>
        <v>0</v>
      </c>
      <c r="TT17" s="450">
        <f t="shared" si="946"/>
        <v>0</v>
      </c>
      <c r="TU17" s="451">
        <f t="shared" si="946"/>
        <v>0</v>
      </c>
      <c r="TW17" s="457">
        <f t="shared" ref="TW17:UJ17" si="947">SUM(TW18:TW23)</f>
        <v>0</v>
      </c>
      <c r="TX17" s="450">
        <f t="shared" si="947"/>
        <v>0</v>
      </c>
      <c r="TY17" s="450">
        <f t="shared" si="947"/>
        <v>0</v>
      </c>
      <c r="TZ17" s="450">
        <f t="shared" si="947"/>
        <v>0</v>
      </c>
      <c r="UA17" s="450">
        <f t="shared" si="947"/>
        <v>0</v>
      </c>
      <c r="UB17" s="450">
        <f t="shared" si="947"/>
        <v>0</v>
      </c>
      <c r="UC17" s="450">
        <f t="shared" si="947"/>
        <v>0</v>
      </c>
      <c r="UD17" s="450">
        <f t="shared" si="947"/>
        <v>0</v>
      </c>
      <c r="UE17" s="450">
        <f t="shared" si="947"/>
        <v>0</v>
      </c>
      <c r="UF17" s="450">
        <f t="shared" si="947"/>
        <v>0</v>
      </c>
      <c r="UG17" s="450">
        <f t="shared" si="947"/>
        <v>0</v>
      </c>
      <c r="UH17" s="450">
        <f t="shared" si="947"/>
        <v>0</v>
      </c>
      <c r="UI17" s="450">
        <f t="shared" si="947"/>
        <v>0</v>
      </c>
      <c r="UJ17" s="451">
        <f t="shared" si="947"/>
        <v>0</v>
      </c>
      <c r="UL17" s="457">
        <f t="shared" ref="UL17:UY17" si="948">SUM(UL18:UL23)</f>
        <v>0</v>
      </c>
      <c r="UM17" s="450">
        <f t="shared" si="948"/>
        <v>0</v>
      </c>
      <c r="UN17" s="450">
        <f t="shared" si="948"/>
        <v>0</v>
      </c>
      <c r="UO17" s="450">
        <f t="shared" si="948"/>
        <v>0</v>
      </c>
      <c r="UP17" s="450">
        <f t="shared" si="948"/>
        <v>0</v>
      </c>
      <c r="UQ17" s="450">
        <f t="shared" si="948"/>
        <v>0</v>
      </c>
      <c r="UR17" s="450">
        <f t="shared" si="948"/>
        <v>0</v>
      </c>
      <c r="US17" s="450">
        <f t="shared" si="948"/>
        <v>0</v>
      </c>
      <c r="UT17" s="450">
        <f t="shared" si="948"/>
        <v>0</v>
      </c>
      <c r="UU17" s="450">
        <f t="shared" si="948"/>
        <v>0</v>
      </c>
      <c r="UV17" s="450">
        <f t="shared" si="948"/>
        <v>0</v>
      </c>
      <c r="UW17" s="450">
        <f t="shared" si="948"/>
        <v>0</v>
      </c>
      <c r="UX17" s="450">
        <f t="shared" si="948"/>
        <v>0</v>
      </c>
      <c r="UY17" s="451">
        <f t="shared" si="948"/>
        <v>0</v>
      </c>
      <c r="VA17" s="457">
        <f t="shared" ref="VA17:VN17" si="949">SUM(VA18:VA23)</f>
        <v>0</v>
      </c>
      <c r="VB17" s="450">
        <f t="shared" si="949"/>
        <v>0</v>
      </c>
      <c r="VC17" s="450">
        <f t="shared" si="949"/>
        <v>0</v>
      </c>
      <c r="VD17" s="450">
        <f t="shared" si="949"/>
        <v>0</v>
      </c>
      <c r="VE17" s="450">
        <f t="shared" si="949"/>
        <v>0</v>
      </c>
      <c r="VF17" s="450">
        <f t="shared" si="949"/>
        <v>0</v>
      </c>
      <c r="VG17" s="450">
        <f t="shared" si="949"/>
        <v>0</v>
      </c>
      <c r="VH17" s="450">
        <f t="shared" si="949"/>
        <v>0</v>
      </c>
      <c r="VI17" s="450">
        <f t="shared" si="949"/>
        <v>0</v>
      </c>
      <c r="VJ17" s="450">
        <f t="shared" si="949"/>
        <v>0</v>
      </c>
      <c r="VK17" s="450">
        <f t="shared" si="949"/>
        <v>0</v>
      </c>
      <c r="VL17" s="450">
        <f t="shared" si="949"/>
        <v>0</v>
      </c>
      <c r="VM17" s="450">
        <f t="shared" si="949"/>
        <v>0</v>
      </c>
      <c r="VN17" s="451">
        <f t="shared" si="949"/>
        <v>0</v>
      </c>
      <c r="VP17" s="457">
        <f t="shared" ref="VP17:WC17" si="950">SUM(VP18:VP23)</f>
        <v>0</v>
      </c>
      <c r="VQ17" s="450">
        <f t="shared" si="950"/>
        <v>0</v>
      </c>
      <c r="VR17" s="450">
        <f t="shared" si="950"/>
        <v>0</v>
      </c>
      <c r="VS17" s="450">
        <f t="shared" si="950"/>
        <v>0</v>
      </c>
      <c r="VT17" s="450">
        <f t="shared" si="950"/>
        <v>0</v>
      </c>
      <c r="VU17" s="450">
        <f t="shared" si="950"/>
        <v>0</v>
      </c>
      <c r="VV17" s="450">
        <f t="shared" si="950"/>
        <v>0</v>
      </c>
      <c r="VW17" s="450">
        <f t="shared" si="950"/>
        <v>0</v>
      </c>
      <c r="VX17" s="450">
        <f t="shared" si="950"/>
        <v>0</v>
      </c>
      <c r="VY17" s="450">
        <f t="shared" si="950"/>
        <v>0</v>
      </c>
      <c r="VZ17" s="450">
        <f t="shared" si="950"/>
        <v>0</v>
      </c>
      <c r="WA17" s="450">
        <f t="shared" si="950"/>
        <v>0</v>
      </c>
      <c r="WB17" s="450">
        <f t="shared" si="950"/>
        <v>0</v>
      </c>
      <c r="WC17" s="451">
        <f t="shared" si="950"/>
        <v>0</v>
      </c>
      <c r="WE17" s="457">
        <f t="shared" ref="WE17:WR17" si="951">SUM(WE18:WE23)</f>
        <v>0</v>
      </c>
      <c r="WF17" s="450">
        <f t="shared" si="951"/>
        <v>0</v>
      </c>
      <c r="WG17" s="450">
        <f t="shared" si="951"/>
        <v>0</v>
      </c>
      <c r="WH17" s="450">
        <f t="shared" si="951"/>
        <v>0</v>
      </c>
      <c r="WI17" s="450">
        <f t="shared" si="951"/>
        <v>0</v>
      </c>
      <c r="WJ17" s="450">
        <f t="shared" si="951"/>
        <v>0</v>
      </c>
      <c r="WK17" s="450">
        <f t="shared" si="951"/>
        <v>0</v>
      </c>
      <c r="WL17" s="450">
        <f t="shared" si="951"/>
        <v>0</v>
      </c>
      <c r="WM17" s="450">
        <f t="shared" si="951"/>
        <v>0</v>
      </c>
      <c r="WN17" s="450">
        <f t="shared" si="951"/>
        <v>0</v>
      </c>
      <c r="WO17" s="450">
        <f t="shared" si="951"/>
        <v>0</v>
      </c>
      <c r="WP17" s="450">
        <f t="shared" si="951"/>
        <v>0</v>
      </c>
      <c r="WQ17" s="450">
        <f t="shared" si="951"/>
        <v>0</v>
      </c>
      <c r="WR17" s="451">
        <f t="shared" si="951"/>
        <v>0</v>
      </c>
      <c r="WT17" s="457">
        <f t="shared" ref="WT17:XG17" si="952">SUM(WT18:WT23)</f>
        <v>0</v>
      </c>
      <c r="WU17" s="450">
        <f t="shared" si="952"/>
        <v>0</v>
      </c>
      <c r="WV17" s="450">
        <f t="shared" si="952"/>
        <v>0</v>
      </c>
      <c r="WW17" s="450">
        <f t="shared" si="952"/>
        <v>0</v>
      </c>
      <c r="WX17" s="450">
        <f t="shared" si="952"/>
        <v>0</v>
      </c>
      <c r="WY17" s="450">
        <f t="shared" si="952"/>
        <v>0</v>
      </c>
      <c r="WZ17" s="450">
        <f t="shared" si="952"/>
        <v>0</v>
      </c>
      <c r="XA17" s="450">
        <f t="shared" si="952"/>
        <v>0</v>
      </c>
      <c r="XB17" s="450">
        <f t="shared" si="952"/>
        <v>0</v>
      </c>
      <c r="XC17" s="450">
        <f t="shared" si="952"/>
        <v>0</v>
      </c>
      <c r="XD17" s="450">
        <f t="shared" si="952"/>
        <v>0</v>
      </c>
      <c r="XE17" s="450">
        <f t="shared" si="952"/>
        <v>0</v>
      </c>
      <c r="XF17" s="450">
        <f t="shared" si="952"/>
        <v>0</v>
      </c>
      <c r="XG17" s="451">
        <f t="shared" si="952"/>
        <v>0</v>
      </c>
      <c r="XI17" s="457">
        <f t="shared" ref="XI17:XV17" si="953">SUM(XI18:XI23)</f>
        <v>0</v>
      </c>
      <c r="XJ17" s="450">
        <f t="shared" si="953"/>
        <v>0</v>
      </c>
      <c r="XK17" s="450">
        <f t="shared" si="953"/>
        <v>0</v>
      </c>
      <c r="XL17" s="450">
        <f t="shared" si="953"/>
        <v>0</v>
      </c>
      <c r="XM17" s="450">
        <f t="shared" si="953"/>
        <v>0</v>
      </c>
      <c r="XN17" s="450">
        <f t="shared" si="953"/>
        <v>0</v>
      </c>
      <c r="XO17" s="450">
        <f t="shared" si="953"/>
        <v>0</v>
      </c>
      <c r="XP17" s="450">
        <f t="shared" si="953"/>
        <v>0</v>
      </c>
      <c r="XQ17" s="450">
        <f t="shared" si="953"/>
        <v>0</v>
      </c>
      <c r="XR17" s="450">
        <f t="shared" si="953"/>
        <v>0</v>
      </c>
      <c r="XS17" s="450">
        <f t="shared" si="953"/>
        <v>0</v>
      </c>
      <c r="XT17" s="450">
        <f t="shared" si="953"/>
        <v>0</v>
      </c>
      <c r="XU17" s="450">
        <f t="shared" si="953"/>
        <v>0</v>
      </c>
      <c r="XV17" s="451">
        <f t="shared" si="953"/>
        <v>0</v>
      </c>
      <c r="XX17" s="457">
        <f t="shared" ref="XX17:YK17" si="954">SUM(XX18:XX23)</f>
        <v>0</v>
      </c>
      <c r="XY17" s="450">
        <f t="shared" si="954"/>
        <v>0</v>
      </c>
      <c r="XZ17" s="450">
        <f t="shared" si="954"/>
        <v>0</v>
      </c>
      <c r="YA17" s="450">
        <f t="shared" si="954"/>
        <v>0</v>
      </c>
      <c r="YB17" s="450">
        <f t="shared" si="954"/>
        <v>0</v>
      </c>
      <c r="YC17" s="450">
        <f t="shared" si="954"/>
        <v>0</v>
      </c>
      <c r="YD17" s="450">
        <f t="shared" si="954"/>
        <v>0</v>
      </c>
      <c r="YE17" s="450">
        <f t="shared" si="954"/>
        <v>0</v>
      </c>
      <c r="YF17" s="450">
        <f t="shared" si="954"/>
        <v>0</v>
      </c>
      <c r="YG17" s="450">
        <f t="shared" si="954"/>
        <v>0</v>
      </c>
      <c r="YH17" s="450">
        <f t="shared" si="954"/>
        <v>0</v>
      </c>
      <c r="YI17" s="450">
        <f t="shared" si="954"/>
        <v>0</v>
      </c>
      <c r="YJ17" s="450">
        <f t="shared" si="954"/>
        <v>0</v>
      </c>
      <c r="YK17" s="451">
        <f t="shared" si="954"/>
        <v>0</v>
      </c>
      <c r="YM17" s="457">
        <f t="shared" ref="YM17:YZ17" si="955">SUM(YM18:YM23)</f>
        <v>0</v>
      </c>
      <c r="YN17" s="450">
        <f t="shared" si="955"/>
        <v>0</v>
      </c>
      <c r="YO17" s="450">
        <f t="shared" si="955"/>
        <v>0</v>
      </c>
      <c r="YP17" s="450">
        <f t="shared" si="955"/>
        <v>0</v>
      </c>
      <c r="YQ17" s="450">
        <f t="shared" si="955"/>
        <v>0</v>
      </c>
      <c r="YR17" s="450">
        <f t="shared" si="955"/>
        <v>0</v>
      </c>
      <c r="YS17" s="450">
        <f t="shared" si="955"/>
        <v>0</v>
      </c>
      <c r="YT17" s="450">
        <f t="shared" si="955"/>
        <v>0</v>
      </c>
      <c r="YU17" s="450">
        <f t="shared" si="955"/>
        <v>0</v>
      </c>
      <c r="YV17" s="450">
        <f t="shared" si="955"/>
        <v>0</v>
      </c>
      <c r="YW17" s="450">
        <f t="shared" si="955"/>
        <v>0</v>
      </c>
      <c r="YX17" s="450">
        <f t="shared" si="955"/>
        <v>0</v>
      </c>
      <c r="YY17" s="450">
        <f t="shared" si="955"/>
        <v>0</v>
      </c>
      <c r="YZ17" s="451">
        <f t="shared" si="955"/>
        <v>0</v>
      </c>
      <c r="ZB17" s="457">
        <f t="shared" ref="ZB17:ZO17" si="956">SUM(ZB18:ZB23)</f>
        <v>0</v>
      </c>
      <c r="ZC17" s="450">
        <f t="shared" si="956"/>
        <v>0</v>
      </c>
      <c r="ZD17" s="450">
        <f t="shared" si="956"/>
        <v>0</v>
      </c>
      <c r="ZE17" s="450">
        <f t="shared" si="956"/>
        <v>0</v>
      </c>
      <c r="ZF17" s="450">
        <f t="shared" si="956"/>
        <v>0</v>
      </c>
      <c r="ZG17" s="450">
        <f t="shared" si="956"/>
        <v>0</v>
      </c>
      <c r="ZH17" s="450">
        <f t="shared" si="956"/>
        <v>0</v>
      </c>
      <c r="ZI17" s="450">
        <f t="shared" si="956"/>
        <v>0</v>
      </c>
      <c r="ZJ17" s="450">
        <f t="shared" si="956"/>
        <v>0</v>
      </c>
      <c r="ZK17" s="450">
        <f t="shared" si="956"/>
        <v>0</v>
      </c>
      <c r="ZL17" s="450">
        <f t="shared" si="956"/>
        <v>0</v>
      </c>
      <c r="ZM17" s="450">
        <f t="shared" si="956"/>
        <v>0</v>
      </c>
      <c r="ZN17" s="450">
        <f t="shared" si="956"/>
        <v>0</v>
      </c>
      <c r="ZO17" s="451">
        <f t="shared" si="956"/>
        <v>0</v>
      </c>
      <c r="ZQ17" s="457">
        <f t="shared" ref="ZQ17:AAD17" si="957">SUM(ZQ18:ZQ23)</f>
        <v>0</v>
      </c>
      <c r="ZR17" s="450">
        <f t="shared" si="957"/>
        <v>0</v>
      </c>
      <c r="ZS17" s="450">
        <f t="shared" si="957"/>
        <v>0</v>
      </c>
      <c r="ZT17" s="450">
        <f t="shared" si="957"/>
        <v>0</v>
      </c>
      <c r="ZU17" s="450">
        <f t="shared" si="957"/>
        <v>0</v>
      </c>
      <c r="ZV17" s="450">
        <f t="shared" si="957"/>
        <v>0</v>
      </c>
      <c r="ZW17" s="450">
        <f t="shared" si="957"/>
        <v>0</v>
      </c>
      <c r="ZX17" s="450">
        <f t="shared" si="957"/>
        <v>0</v>
      </c>
      <c r="ZY17" s="450">
        <f t="shared" si="957"/>
        <v>0</v>
      </c>
      <c r="ZZ17" s="450">
        <f t="shared" si="957"/>
        <v>0</v>
      </c>
      <c r="AAA17" s="450">
        <f t="shared" si="957"/>
        <v>0</v>
      </c>
      <c r="AAB17" s="450">
        <f t="shared" si="957"/>
        <v>0</v>
      </c>
      <c r="AAC17" s="450">
        <f t="shared" si="957"/>
        <v>0</v>
      </c>
      <c r="AAD17" s="451">
        <f t="shared" si="957"/>
        <v>0</v>
      </c>
      <c r="AAF17" s="457">
        <f t="shared" ref="AAF17:AAS17" si="958">SUM(AAF18:AAF23)</f>
        <v>0</v>
      </c>
      <c r="AAG17" s="450">
        <f t="shared" si="958"/>
        <v>0</v>
      </c>
      <c r="AAH17" s="450">
        <f t="shared" si="958"/>
        <v>0</v>
      </c>
      <c r="AAI17" s="450">
        <f t="shared" si="958"/>
        <v>0</v>
      </c>
      <c r="AAJ17" s="450">
        <f t="shared" si="958"/>
        <v>0</v>
      </c>
      <c r="AAK17" s="450">
        <f t="shared" si="958"/>
        <v>0</v>
      </c>
      <c r="AAL17" s="450">
        <f t="shared" si="958"/>
        <v>0</v>
      </c>
      <c r="AAM17" s="450">
        <f t="shared" si="958"/>
        <v>0</v>
      </c>
      <c r="AAN17" s="450">
        <f t="shared" si="958"/>
        <v>0</v>
      </c>
      <c r="AAO17" s="450">
        <f t="shared" si="958"/>
        <v>0</v>
      </c>
      <c r="AAP17" s="450">
        <f t="shared" si="958"/>
        <v>0</v>
      </c>
      <c r="AAQ17" s="450">
        <f t="shared" si="958"/>
        <v>0</v>
      </c>
      <c r="AAR17" s="450">
        <f t="shared" si="958"/>
        <v>0</v>
      </c>
      <c r="AAS17" s="451">
        <f t="shared" si="958"/>
        <v>0</v>
      </c>
      <c r="AAU17" s="457">
        <f t="shared" ref="AAU17:ABH17" si="959">SUM(AAU18:AAU23)</f>
        <v>0</v>
      </c>
      <c r="AAV17" s="450">
        <f t="shared" si="959"/>
        <v>0</v>
      </c>
      <c r="AAW17" s="450">
        <f t="shared" si="959"/>
        <v>0</v>
      </c>
      <c r="AAX17" s="450">
        <f t="shared" si="959"/>
        <v>0</v>
      </c>
      <c r="AAY17" s="450">
        <f t="shared" si="959"/>
        <v>0</v>
      </c>
      <c r="AAZ17" s="450">
        <f t="shared" si="959"/>
        <v>0</v>
      </c>
      <c r="ABA17" s="450">
        <f t="shared" si="959"/>
        <v>0</v>
      </c>
      <c r="ABB17" s="450">
        <f t="shared" si="959"/>
        <v>0</v>
      </c>
      <c r="ABC17" s="450">
        <f t="shared" si="959"/>
        <v>0</v>
      </c>
      <c r="ABD17" s="450">
        <f t="shared" si="959"/>
        <v>0</v>
      </c>
      <c r="ABE17" s="450">
        <f t="shared" si="959"/>
        <v>0</v>
      </c>
      <c r="ABF17" s="450">
        <f t="shared" si="959"/>
        <v>0</v>
      </c>
      <c r="ABG17" s="450">
        <f t="shared" si="959"/>
        <v>0</v>
      </c>
      <c r="ABH17" s="451">
        <f t="shared" si="959"/>
        <v>0</v>
      </c>
      <c r="ABJ17" s="457">
        <f t="shared" ref="ABJ17:ABW17" si="960">SUM(ABJ18:ABJ23)</f>
        <v>0</v>
      </c>
      <c r="ABK17" s="450">
        <f t="shared" si="960"/>
        <v>0</v>
      </c>
      <c r="ABL17" s="450">
        <f t="shared" si="960"/>
        <v>0</v>
      </c>
      <c r="ABM17" s="450">
        <f t="shared" si="960"/>
        <v>0</v>
      </c>
      <c r="ABN17" s="450">
        <f t="shared" si="960"/>
        <v>0</v>
      </c>
      <c r="ABO17" s="450">
        <f t="shared" si="960"/>
        <v>0</v>
      </c>
      <c r="ABP17" s="450">
        <f t="shared" si="960"/>
        <v>0</v>
      </c>
      <c r="ABQ17" s="450">
        <f t="shared" si="960"/>
        <v>0</v>
      </c>
      <c r="ABR17" s="450">
        <f t="shared" si="960"/>
        <v>0</v>
      </c>
      <c r="ABS17" s="450">
        <f t="shared" si="960"/>
        <v>0</v>
      </c>
      <c r="ABT17" s="450">
        <f t="shared" si="960"/>
        <v>0</v>
      </c>
      <c r="ABU17" s="450">
        <f t="shared" si="960"/>
        <v>0</v>
      </c>
      <c r="ABV17" s="450">
        <f t="shared" si="960"/>
        <v>0</v>
      </c>
      <c r="ABW17" s="451">
        <f t="shared" si="960"/>
        <v>0</v>
      </c>
      <c r="ABY17" s="457">
        <f t="shared" ref="ABY17:ACL17" si="961">SUM(ABY18:ABY23)</f>
        <v>0</v>
      </c>
      <c r="ABZ17" s="450">
        <f t="shared" si="961"/>
        <v>0</v>
      </c>
      <c r="ACA17" s="450">
        <f t="shared" si="961"/>
        <v>0</v>
      </c>
      <c r="ACB17" s="450">
        <f t="shared" si="961"/>
        <v>0</v>
      </c>
      <c r="ACC17" s="450">
        <f t="shared" si="961"/>
        <v>0</v>
      </c>
      <c r="ACD17" s="450">
        <f t="shared" si="961"/>
        <v>0</v>
      </c>
      <c r="ACE17" s="450">
        <f t="shared" si="961"/>
        <v>0</v>
      </c>
      <c r="ACF17" s="450">
        <f t="shared" si="961"/>
        <v>0</v>
      </c>
      <c r="ACG17" s="450">
        <f t="shared" si="961"/>
        <v>0</v>
      </c>
      <c r="ACH17" s="450">
        <f t="shared" si="961"/>
        <v>0</v>
      </c>
      <c r="ACI17" s="450">
        <f t="shared" si="961"/>
        <v>0</v>
      </c>
      <c r="ACJ17" s="450">
        <f t="shared" si="961"/>
        <v>0</v>
      </c>
      <c r="ACK17" s="450">
        <f t="shared" si="961"/>
        <v>0</v>
      </c>
      <c r="ACL17" s="451">
        <f t="shared" si="961"/>
        <v>0</v>
      </c>
      <c r="ACN17" s="457">
        <f t="shared" ref="ACN17:ADA17" si="962">SUM(ACN18:ACN23)</f>
        <v>0</v>
      </c>
      <c r="ACO17" s="450">
        <f t="shared" si="962"/>
        <v>0</v>
      </c>
      <c r="ACP17" s="450">
        <f t="shared" si="962"/>
        <v>0</v>
      </c>
      <c r="ACQ17" s="450">
        <f t="shared" si="962"/>
        <v>0</v>
      </c>
      <c r="ACR17" s="450">
        <f t="shared" si="962"/>
        <v>0</v>
      </c>
      <c r="ACS17" s="450">
        <f t="shared" si="962"/>
        <v>0</v>
      </c>
      <c r="ACT17" s="450">
        <f t="shared" si="962"/>
        <v>0</v>
      </c>
      <c r="ACU17" s="450">
        <f t="shared" si="962"/>
        <v>0</v>
      </c>
      <c r="ACV17" s="450">
        <f t="shared" si="962"/>
        <v>0</v>
      </c>
      <c r="ACW17" s="450">
        <f t="shared" si="962"/>
        <v>0</v>
      </c>
      <c r="ACX17" s="450">
        <f t="shared" si="962"/>
        <v>0</v>
      </c>
      <c r="ACY17" s="450">
        <f t="shared" si="962"/>
        <v>0</v>
      </c>
      <c r="ACZ17" s="450">
        <f t="shared" si="962"/>
        <v>0</v>
      </c>
      <c r="ADA17" s="451">
        <f t="shared" si="962"/>
        <v>0</v>
      </c>
      <c r="ADC17" s="457">
        <f t="shared" ref="ADC17:ADP17" si="963">SUM(ADC18:ADC23)</f>
        <v>0</v>
      </c>
      <c r="ADD17" s="450">
        <f t="shared" si="963"/>
        <v>0</v>
      </c>
      <c r="ADE17" s="450">
        <f t="shared" si="963"/>
        <v>0</v>
      </c>
      <c r="ADF17" s="450">
        <f t="shared" si="963"/>
        <v>0</v>
      </c>
      <c r="ADG17" s="450">
        <f t="shared" si="963"/>
        <v>0</v>
      </c>
      <c r="ADH17" s="450">
        <f t="shared" si="963"/>
        <v>0</v>
      </c>
      <c r="ADI17" s="450">
        <f t="shared" si="963"/>
        <v>0</v>
      </c>
      <c r="ADJ17" s="450">
        <f t="shared" si="963"/>
        <v>0</v>
      </c>
      <c r="ADK17" s="450">
        <f t="shared" si="963"/>
        <v>0</v>
      </c>
      <c r="ADL17" s="450">
        <f t="shared" si="963"/>
        <v>0</v>
      </c>
      <c r="ADM17" s="450">
        <f t="shared" si="963"/>
        <v>0</v>
      </c>
      <c r="ADN17" s="450">
        <f t="shared" si="963"/>
        <v>0</v>
      </c>
      <c r="ADO17" s="450">
        <f t="shared" si="963"/>
        <v>0</v>
      </c>
      <c r="ADP17" s="451">
        <f t="shared" si="963"/>
        <v>0</v>
      </c>
      <c r="ADR17" s="457">
        <f t="shared" ref="ADR17:AEE17" si="964">SUM(ADR18:ADR23)</f>
        <v>0</v>
      </c>
      <c r="ADS17" s="450">
        <f t="shared" si="964"/>
        <v>0</v>
      </c>
      <c r="ADT17" s="450">
        <f t="shared" si="964"/>
        <v>0</v>
      </c>
      <c r="ADU17" s="450">
        <f t="shared" si="964"/>
        <v>0</v>
      </c>
      <c r="ADV17" s="450">
        <f t="shared" si="964"/>
        <v>0</v>
      </c>
      <c r="ADW17" s="450">
        <f t="shared" si="964"/>
        <v>0</v>
      </c>
      <c r="ADX17" s="450">
        <f t="shared" si="964"/>
        <v>0</v>
      </c>
      <c r="ADY17" s="450">
        <f t="shared" si="964"/>
        <v>0</v>
      </c>
      <c r="ADZ17" s="450">
        <f t="shared" si="964"/>
        <v>0</v>
      </c>
      <c r="AEA17" s="450">
        <f t="shared" si="964"/>
        <v>0</v>
      </c>
      <c r="AEB17" s="450">
        <f t="shared" si="964"/>
        <v>0</v>
      </c>
      <c r="AEC17" s="450">
        <f t="shared" si="964"/>
        <v>0</v>
      </c>
      <c r="AED17" s="450">
        <f t="shared" si="964"/>
        <v>0</v>
      </c>
      <c r="AEE17" s="451">
        <f t="shared" si="964"/>
        <v>0</v>
      </c>
      <c r="AEG17" s="457">
        <f t="shared" ref="AEG17:AET17" si="965">SUM(AEG18:AEG23)</f>
        <v>0</v>
      </c>
      <c r="AEH17" s="450">
        <f t="shared" si="965"/>
        <v>0</v>
      </c>
      <c r="AEI17" s="450">
        <f t="shared" si="965"/>
        <v>0</v>
      </c>
      <c r="AEJ17" s="450">
        <f t="shared" si="965"/>
        <v>0</v>
      </c>
      <c r="AEK17" s="450">
        <f t="shared" si="965"/>
        <v>0</v>
      </c>
      <c r="AEL17" s="450">
        <f t="shared" si="965"/>
        <v>0</v>
      </c>
      <c r="AEM17" s="450">
        <f t="shared" si="965"/>
        <v>0</v>
      </c>
      <c r="AEN17" s="450">
        <f t="shared" si="965"/>
        <v>0</v>
      </c>
      <c r="AEO17" s="450">
        <f t="shared" si="965"/>
        <v>0</v>
      </c>
      <c r="AEP17" s="450">
        <f t="shared" si="965"/>
        <v>0</v>
      </c>
      <c r="AEQ17" s="450">
        <f t="shared" si="965"/>
        <v>0</v>
      </c>
      <c r="AER17" s="450">
        <f t="shared" si="965"/>
        <v>0</v>
      </c>
      <c r="AES17" s="450">
        <f t="shared" si="965"/>
        <v>0</v>
      </c>
      <c r="AET17" s="451">
        <f t="shared" si="965"/>
        <v>0</v>
      </c>
      <c r="AEV17" s="457">
        <f t="shared" ref="AEV17:AFI17" si="966">SUM(AEV18:AEV23)</f>
        <v>0</v>
      </c>
      <c r="AEW17" s="450">
        <f t="shared" si="966"/>
        <v>0</v>
      </c>
      <c r="AEX17" s="450">
        <f t="shared" si="966"/>
        <v>0</v>
      </c>
      <c r="AEY17" s="450">
        <f t="shared" si="966"/>
        <v>0</v>
      </c>
      <c r="AEZ17" s="450">
        <f t="shared" si="966"/>
        <v>0</v>
      </c>
      <c r="AFA17" s="450">
        <f t="shared" si="966"/>
        <v>0</v>
      </c>
      <c r="AFB17" s="450">
        <f t="shared" si="966"/>
        <v>0</v>
      </c>
      <c r="AFC17" s="450">
        <f t="shared" si="966"/>
        <v>0</v>
      </c>
      <c r="AFD17" s="450">
        <f t="shared" si="966"/>
        <v>0</v>
      </c>
      <c r="AFE17" s="450">
        <f t="shared" si="966"/>
        <v>0</v>
      </c>
      <c r="AFF17" s="450">
        <f t="shared" si="966"/>
        <v>0</v>
      </c>
      <c r="AFG17" s="450">
        <f t="shared" si="966"/>
        <v>0</v>
      </c>
      <c r="AFH17" s="450">
        <f t="shared" si="966"/>
        <v>0</v>
      </c>
      <c r="AFI17" s="451">
        <f t="shared" si="966"/>
        <v>0</v>
      </c>
      <c r="AFK17" s="457">
        <f t="shared" ref="AFK17:AFX17" si="967">SUM(AFK18:AFK23)</f>
        <v>0</v>
      </c>
      <c r="AFL17" s="450">
        <f t="shared" si="967"/>
        <v>0</v>
      </c>
      <c r="AFM17" s="450">
        <f t="shared" si="967"/>
        <v>0</v>
      </c>
      <c r="AFN17" s="450">
        <f t="shared" si="967"/>
        <v>0</v>
      </c>
      <c r="AFO17" s="450">
        <f t="shared" si="967"/>
        <v>0</v>
      </c>
      <c r="AFP17" s="450">
        <f t="shared" si="967"/>
        <v>0</v>
      </c>
      <c r="AFQ17" s="450">
        <f t="shared" si="967"/>
        <v>0</v>
      </c>
      <c r="AFR17" s="450">
        <f t="shared" si="967"/>
        <v>0</v>
      </c>
      <c r="AFS17" s="450">
        <f t="shared" si="967"/>
        <v>0</v>
      </c>
      <c r="AFT17" s="450">
        <f t="shared" si="967"/>
        <v>0</v>
      </c>
      <c r="AFU17" s="450">
        <f t="shared" si="967"/>
        <v>0</v>
      </c>
      <c r="AFV17" s="450">
        <f t="shared" si="967"/>
        <v>0</v>
      </c>
      <c r="AFW17" s="450">
        <f t="shared" si="967"/>
        <v>0</v>
      </c>
      <c r="AFX17" s="451">
        <f t="shared" si="967"/>
        <v>0</v>
      </c>
      <c r="AFZ17" s="457">
        <f t="shared" ref="AFZ17:AGM17" si="968">SUM(AFZ18:AFZ23)</f>
        <v>0</v>
      </c>
      <c r="AGA17" s="450">
        <f t="shared" si="968"/>
        <v>0</v>
      </c>
      <c r="AGB17" s="450">
        <f t="shared" si="968"/>
        <v>0</v>
      </c>
      <c r="AGC17" s="450">
        <f t="shared" si="968"/>
        <v>0</v>
      </c>
      <c r="AGD17" s="450">
        <f t="shared" si="968"/>
        <v>0</v>
      </c>
      <c r="AGE17" s="450">
        <f t="shared" si="968"/>
        <v>0</v>
      </c>
      <c r="AGF17" s="450">
        <f t="shared" si="968"/>
        <v>0</v>
      </c>
      <c r="AGG17" s="450">
        <f t="shared" si="968"/>
        <v>0</v>
      </c>
      <c r="AGH17" s="450">
        <f t="shared" si="968"/>
        <v>0</v>
      </c>
      <c r="AGI17" s="450">
        <f t="shared" si="968"/>
        <v>0</v>
      </c>
      <c r="AGJ17" s="450">
        <f t="shared" si="968"/>
        <v>0</v>
      </c>
      <c r="AGK17" s="450">
        <f t="shared" si="968"/>
        <v>0</v>
      </c>
      <c r="AGL17" s="450">
        <f t="shared" si="968"/>
        <v>0</v>
      </c>
      <c r="AGM17" s="451">
        <f t="shared" si="968"/>
        <v>0</v>
      </c>
      <c r="AGO17" s="457">
        <f t="shared" ref="AGO17:AHB17" si="969">SUM(AGO18:AGO23)</f>
        <v>0</v>
      </c>
      <c r="AGP17" s="450">
        <f t="shared" si="969"/>
        <v>0</v>
      </c>
      <c r="AGQ17" s="450">
        <f t="shared" si="969"/>
        <v>0</v>
      </c>
      <c r="AGR17" s="450">
        <f t="shared" si="969"/>
        <v>0</v>
      </c>
      <c r="AGS17" s="450">
        <f t="shared" si="969"/>
        <v>0</v>
      </c>
      <c r="AGT17" s="450">
        <f t="shared" si="969"/>
        <v>0</v>
      </c>
      <c r="AGU17" s="450">
        <f t="shared" si="969"/>
        <v>0</v>
      </c>
      <c r="AGV17" s="450">
        <f t="shared" si="969"/>
        <v>0</v>
      </c>
      <c r="AGW17" s="450">
        <f t="shared" si="969"/>
        <v>0</v>
      </c>
      <c r="AGX17" s="450">
        <f t="shared" si="969"/>
        <v>0</v>
      </c>
      <c r="AGY17" s="450">
        <f t="shared" si="969"/>
        <v>0</v>
      </c>
      <c r="AGZ17" s="450">
        <f t="shared" si="969"/>
        <v>0</v>
      </c>
      <c r="AHA17" s="450">
        <f t="shared" si="969"/>
        <v>0</v>
      </c>
      <c r="AHB17" s="451">
        <f t="shared" si="969"/>
        <v>0</v>
      </c>
      <c r="AHD17" s="457">
        <f t="shared" ref="AHD17:AHQ17" si="970">SUM(AHD18:AHD23)</f>
        <v>0</v>
      </c>
      <c r="AHE17" s="450">
        <f t="shared" si="970"/>
        <v>0</v>
      </c>
      <c r="AHF17" s="450">
        <f t="shared" si="970"/>
        <v>0</v>
      </c>
      <c r="AHG17" s="450">
        <f t="shared" si="970"/>
        <v>0</v>
      </c>
      <c r="AHH17" s="450">
        <f t="shared" si="970"/>
        <v>0</v>
      </c>
      <c r="AHI17" s="450">
        <f t="shared" si="970"/>
        <v>0</v>
      </c>
      <c r="AHJ17" s="450">
        <f t="shared" si="970"/>
        <v>0</v>
      </c>
      <c r="AHK17" s="450">
        <f t="shared" si="970"/>
        <v>0</v>
      </c>
      <c r="AHL17" s="450">
        <f t="shared" si="970"/>
        <v>0</v>
      </c>
      <c r="AHM17" s="450">
        <f t="shared" si="970"/>
        <v>0</v>
      </c>
      <c r="AHN17" s="450">
        <f t="shared" si="970"/>
        <v>0</v>
      </c>
      <c r="AHO17" s="450">
        <f t="shared" si="970"/>
        <v>0</v>
      </c>
      <c r="AHP17" s="450">
        <f t="shared" si="970"/>
        <v>0</v>
      </c>
      <c r="AHQ17" s="451">
        <f t="shared" si="970"/>
        <v>0</v>
      </c>
      <c r="AHS17" s="457">
        <f t="shared" ref="AHS17:AIF17" si="971">SUM(AHS18:AHS23)</f>
        <v>0</v>
      </c>
      <c r="AHT17" s="450">
        <f t="shared" si="971"/>
        <v>0</v>
      </c>
      <c r="AHU17" s="450">
        <f t="shared" si="971"/>
        <v>0</v>
      </c>
      <c r="AHV17" s="450">
        <f t="shared" si="971"/>
        <v>0</v>
      </c>
      <c r="AHW17" s="450">
        <f t="shared" si="971"/>
        <v>0</v>
      </c>
      <c r="AHX17" s="450">
        <f t="shared" si="971"/>
        <v>0</v>
      </c>
      <c r="AHY17" s="450">
        <f t="shared" si="971"/>
        <v>0</v>
      </c>
      <c r="AHZ17" s="450">
        <f t="shared" si="971"/>
        <v>0</v>
      </c>
      <c r="AIA17" s="450">
        <f t="shared" si="971"/>
        <v>0</v>
      </c>
      <c r="AIB17" s="450">
        <f t="shared" si="971"/>
        <v>0</v>
      </c>
      <c r="AIC17" s="450">
        <f t="shared" si="971"/>
        <v>0</v>
      </c>
      <c r="AID17" s="450">
        <f t="shared" si="971"/>
        <v>0</v>
      </c>
      <c r="AIE17" s="450">
        <f t="shared" si="971"/>
        <v>0</v>
      </c>
      <c r="AIF17" s="451">
        <f t="shared" si="971"/>
        <v>0</v>
      </c>
      <c r="AIH17" s="457">
        <f t="shared" ref="AIH17:AIU17" si="972">SUM(AIH18:AIH23)</f>
        <v>0</v>
      </c>
      <c r="AII17" s="450">
        <f t="shared" si="972"/>
        <v>0</v>
      </c>
      <c r="AIJ17" s="450">
        <f t="shared" si="972"/>
        <v>0</v>
      </c>
      <c r="AIK17" s="450">
        <f t="shared" si="972"/>
        <v>0</v>
      </c>
      <c r="AIL17" s="450">
        <f t="shared" si="972"/>
        <v>0</v>
      </c>
      <c r="AIM17" s="450">
        <f t="shared" si="972"/>
        <v>0</v>
      </c>
      <c r="AIN17" s="450">
        <f t="shared" si="972"/>
        <v>0</v>
      </c>
      <c r="AIO17" s="450">
        <f t="shared" si="972"/>
        <v>0</v>
      </c>
      <c r="AIP17" s="450">
        <f t="shared" si="972"/>
        <v>0</v>
      </c>
      <c r="AIQ17" s="450">
        <f t="shared" si="972"/>
        <v>0</v>
      </c>
      <c r="AIR17" s="450">
        <f t="shared" si="972"/>
        <v>0</v>
      </c>
      <c r="AIS17" s="450">
        <f t="shared" si="972"/>
        <v>0</v>
      </c>
      <c r="AIT17" s="450">
        <f t="shared" si="972"/>
        <v>0</v>
      </c>
      <c r="AIU17" s="451">
        <f t="shared" si="972"/>
        <v>0</v>
      </c>
      <c r="AIW17" s="457">
        <f t="shared" ref="AIW17:AJJ17" si="973">SUM(AIW18:AIW23)</f>
        <v>0</v>
      </c>
      <c r="AIX17" s="450">
        <f t="shared" si="973"/>
        <v>0</v>
      </c>
      <c r="AIY17" s="450">
        <f t="shared" si="973"/>
        <v>0</v>
      </c>
      <c r="AIZ17" s="450">
        <f t="shared" si="973"/>
        <v>0</v>
      </c>
      <c r="AJA17" s="450">
        <f t="shared" si="973"/>
        <v>0</v>
      </c>
      <c r="AJB17" s="450">
        <f t="shared" si="973"/>
        <v>0</v>
      </c>
      <c r="AJC17" s="450">
        <f t="shared" si="973"/>
        <v>0</v>
      </c>
      <c r="AJD17" s="450">
        <f t="shared" si="973"/>
        <v>0</v>
      </c>
      <c r="AJE17" s="450">
        <f t="shared" si="973"/>
        <v>0</v>
      </c>
      <c r="AJF17" s="450">
        <f t="shared" si="973"/>
        <v>0</v>
      </c>
      <c r="AJG17" s="450">
        <f t="shared" si="973"/>
        <v>0</v>
      </c>
      <c r="AJH17" s="450">
        <f t="shared" si="973"/>
        <v>0</v>
      </c>
      <c r="AJI17" s="450">
        <f t="shared" si="973"/>
        <v>0</v>
      </c>
      <c r="AJJ17" s="451">
        <f t="shared" si="973"/>
        <v>0</v>
      </c>
      <c r="AJL17" s="457">
        <f t="shared" ref="AJL17:AJY17" si="974">SUM(AJL18:AJL23)</f>
        <v>0</v>
      </c>
      <c r="AJM17" s="450">
        <f t="shared" si="974"/>
        <v>0</v>
      </c>
      <c r="AJN17" s="450">
        <f t="shared" si="974"/>
        <v>0</v>
      </c>
      <c r="AJO17" s="450">
        <f t="shared" si="974"/>
        <v>0</v>
      </c>
      <c r="AJP17" s="450">
        <f t="shared" si="974"/>
        <v>0</v>
      </c>
      <c r="AJQ17" s="450">
        <f t="shared" si="974"/>
        <v>0</v>
      </c>
      <c r="AJR17" s="450">
        <f t="shared" si="974"/>
        <v>0</v>
      </c>
      <c r="AJS17" s="450">
        <f t="shared" si="974"/>
        <v>0</v>
      </c>
      <c r="AJT17" s="450">
        <f t="shared" si="974"/>
        <v>0</v>
      </c>
      <c r="AJU17" s="450">
        <f t="shared" si="974"/>
        <v>0</v>
      </c>
      <c r="AJV17" s="450">
        <f t="shared" si="974"/>
        <v>0</v>
      </c>
      <c r="AJW17" s="450">
        <f t="shared" si="974"/>
        <v>0</v>
      </c>
      <c r="AJX17" s="450">
        <f t="shared" si="974"/>
        <v>0</v>
      </c>
      <c r="AJY17" s="451">
        <f t="shared" si="974"/>
        <v>0</v>
      </c>
      <c r="AKA17" s="457">
        <f t="shared" ref="AKA17:AKN17" si="975">SUM(AKA18:AKA23)</f>
        <v>0</v>
      </c>
      <c r="AKB17" s="450">
        <f t="shared" si="975"/>
        <v>0</v>
      </c>
      <c r="AKC17" s="450">
        <f t="shared" si="975"/>
        <v>0</v>
      </c>
      <c r="AKD17" s="450">
        <f t="shared" si="975"/>
        <v>0</v>
      </c>
      <c r="AKE17" s="450">
        <f t="shared" si="975"/>
        <v>0</v>
      </c>
      <c r="AKF17" s="450">
        <f t="shared" si="975"/>
        <v>0</v>
      </c>
      <c r="AKG17" s="450">
        <f t="shared" si="975"/>
        <v>0</v>
      </c>
      <c r="AKH17" s="450">
        <f t="shared" si="975"/>
        <v>0</v>
      </c>
      <c r="AKI17" s="450">
        <f t="shared" si="975"/>
        <v>0</v>
      </c>
      <c r="AKJ17" s="450">
        <f t="shared" si="975"/>
        <v>0</v>
      </c>
      <c r="AKK17" s="450">
        <f t="shared" si="975"/>
        <v>0</v>
      </c>
      <c r="AKL17" s="450">
        <f t="shared" si="975"/>
        <v>0</v>
      </c>
      <c r="AKM17" s="450">
        <f t="shared" si="975"/>
        <v>0</v>
      </c>
      <c r="AKN17" s="451">
        <f t="shared" si="975"/>
        <v>0</v>
      </c>
      <c r="AKP17" s="457">
        <f t="shared" ref="AKP17:ALC17" si="976">SUM(AKP18:AKP23)</f>
        <v>0</v>
      </c>
      <c r="AKQ17" s="450">
        <f t="shared" si="976"/>
        <v>0</v>
      </c>
      <c r="AKR17" s="450">
        <f t="shared" si="976"/>
        <v>0</v>
      </c>
      <c r="AKS17" s="450">
        <f t="shared" si="976"/>
        <v>0</v>
      </c>
      <c r="AKT17" s="450">
        <f t="shared" si="976"/>
        <v>0</v>
      </c>
      <c r="AKU17" s="450">
        <f t="shared" si="976"/>
        <v>0</v>
      </c>
      <c r="AKV17" s="450">
        <f t="shared" si="976"/>
        <v>0</v>
      </c>
      <c r="AKW17" s="450">
        <f t="shared" si="976"/>
        <v>0</v>
      </c>
      <c r="AKX17" s="450">
        <f t="shared" si="976"/>
        <v>0</v>
      </c>
      <c r="AKY17" s="450">
        <f t="shared" si="976"/>
        <v>0</v>
      </c>
      <c r="AKZ17" s="450">
        <f t="shared" si="976"/>
        <v>0</v>
      </c>
      <c r="ALA17" s="450">
        <f t="shared" si="976"/>
        <v>0</v>
      </c>
      <c r="ALB17" s="450">
        <f t="shared" si="976"/>
        <v>0</v>
      </c>
      <c r="ALC17" s="451">
        <f t="shared" si="976"/>
        <v>0</v>
      </c>
      <c r="ALE17" s="457">
        <f t="shared" ref="ALE17:ALR17" si="977">SUM(ALE18:ALE23)</f>
        <v>0</v>
      </c>
      <c r="ALF17" s="450">
        <f t="shared" si="977"/>
        <v>0</v>
      </c>
      <c r="ALG17" s="450">
        <f t="shared" si="977"/>
        <v>0</v>
      </c>
      <c r="ALH17" s="450">
        <f t="shared" si="977"/>
        <v>0</v>
      </c>
      <c r="ALI17" s="450">
        <f t="shared" si="977"/>
        <v>0</v>
      </c>
      <c r="ALJ17" s="450">
        <f t="shared" si="977"/>
        <v>0</v>
      </c>
      <c r="ALK17" s="450">
        <f t="shared" si="977"/>
        <v>0</v>
      </c>
      <c r="ALL17" s="450">
        <f t="shared" si="977"/>
        <v>0</v>
      </c>
      <c r="ALM17" s="450">
        <f t="shared" si="977"/>
        <v>0</v>
      </c>
      <c r="ALN17" s="450">
        <f t="shared" si="977"/>
        <v>0</v>
      </c>
      <c r="ALO17" s="450">
        <f t="shared" si="977"/>
        <v>0</v>
      </c>
      <c r="ALP17" s="450">
        <f t="shared" si="977"/>
        <v>0</v>
      </c>
      <c r="ALQ17" s="450">
        <f t="shared" si="977"/>
        <v>0</v>
      </c>
      <c r="ALR17" s="451">
        <f t="shared" si="977"/>
        <v>0</v>
      </c>
      <c r="ALT17" s="457">
        <f t="shared" ref="ALT17:AMG17" si="978">SUM(ALT18:ALT23)</f>
        <v>0</v>
      </c>
      <c r="ALU17" s="450">
        <f t="shared" si="978"/>
        <v>0</v>
      </c>
      <c r="ALV17" s="450">
        <f t="shared" si="978"/>
        <v>0</v>
      </c>
      <c r="ALW17" s="450">
        <f t="shared" si="978"/>
        <v>0</v>
      </c>
      <c r="ALX17" s="450">
        <f t="shared" si="978"/>
        <v>0</v>
      </c>
      <c r="ALY17" s="450">
        <f t="shared" si="978"/>
        <v>0</v>
      </c>
      <c r="ALZ17" s="450">
        <f t="shared" si="978"/>
        <v>0</v>
      </c>
      <c r="AMA17" s="450">
        <f t="shared" si="978"/>
        <v>0</v>
      </c>
      <c r="AMB17" s="450">
        <f t="shared" si="978"/>
        <v>0</v>
      </c>
      <c r="AMC17" s="450">
        <f t="shared" si="978"/>
        <v>0</v>
      </c>
      <c r="AMD17" s="450">
        <f t="shared" si="978"/>
        <v>0</v>
      </c>
      <c r="AME17" s="450">
        <f t="shared" si="978"/>
        <v>0</v>
      </c>
      <c r="AMF17" s="450">
        <f t="shared" si="978"/>
        <v>0</v>
      </c>
      <c r="AMG17" s="451">
        <f t="shared" si="978"/>
        <v>0</v>
      </c>
      <c r="AMI17" s="457">
        <f t="shared" ref="AMI17:AMV17" si="979">SUM(AMI18:AMI23)</f>
        <v>0</v>
      </c>
      <c r="AMJ17" s="450">
        <f t="shared" si="979"/>
        <v>0</v>
      </c>
      <c r="AMK17" s="450">
        <f t="shared" si="979"/>
        <v>0</v>
      </c>
      <c r="AML17" s="450">
        <f t="shared" si="979"/>
        <v>0</v>
      </c>
      <c r="AMM17" s="450">
        <f t="shared" si="979"/>
        <v>0</v>
      </c>
      <c r="AMN17" s="450">
        <f t="shared" si="979"/>
        <v>0</v>
      </c>
      <c r="AMO17" s="450">
        <f t="shared" si="979"/>
        <v>0</v>
      </c>
      <c r="AMP17" s="450">
        <f t="shared" si="979"/>
        <v>0</v>
      </c>
      <c r="AMQ17" s="450">
        <f t="shared" si="979"/>
        <v>0</v>
      </c>
      <c r="AMR17" s="450">
        <f t="shared" si="979"/>
        <v>0</v>
      </c>
      <c r="AMS17" s="450">
        <f t="shared" si="979"/>
        <v>0</v>
      </c>
      <c r="AMT17" s="450">
        <f t="shared" si="979"/>
        <v>0</v>
      </c>
      <c r="AMU17" s="450">
        <f t="shared" si="979"/>
        <v>0</v>
      </c>
      <c r="AMV17" s="451">
        <f t="shared" si="979"/>
        <v>0</v>
      </c>
      <c r="AMX17" s="457">
        <f t="shared" ref="AMX17:ANK17" si="980">SUM(AMX18:AMX23)</f>
        <v>0</v>
      </c>
      <c r="AMY17" s="450">
        <f t="shared" si="980"/>
        <v>0</v>
      </c>
      <c r="AMZ17" s="450">
        <f t="shared" si="980"/>
        <v>0</v>
      </c>
      <c r="ANA17" s="450">
        <f t="shared" si="980"/>
        <v>0</v>
      </c>
      <c r="ANB17" s="450">
        <f t="shared" si="980"/>
        <v>0</v>
      </c>
      <c r="ANC17" s="450">
        <f t="shared" si="980"/>
        <v>0</v>
      </c>
      <c r="AND17" s="450">
        <f t="shared" si="980"/>
        <v>0</v>
      </c>
      <c r="ANE17" s="450">
        <f t="shared" si="980"/>
        <v>0</v>
      </c>
      <c r="ANF17" s="450">
        <f t="shared" si="980"/>
        <v>0</v>
      </c>
      <c r="ANG17" s="450">
        <f t="shared" si="980"/>
        <v>0</v>
      </c>
      <c r="ANH17" s="450">
        <f t="shared" si="980"/>
        <v>0</v>
      </c>
      <c r="ANI17" s="450">
        <f t="shared" si="980"/>
        <v>0</v>
      </c>
      <c r="ANJ17" s="450">
        <f t="shared" si="980"/>
        <v>0</v>
      </c>
      <c r="ANK17" s="451">
        <f t="shared" si="980"/>
        <v>0</v>
      </c>
      <c r="ANM17" s="457">
        <f t="shared" ref="ANM17:ANZ17" si="981">SUM(ANM18:ANM23)</f>
        <v>0</v>
      </c>
      <c r="ANN17" s="450">
        <f t="shared" si="981"/>
        <v>0</v>
      </c>
      <c r="ANO17" s="450">
        <f t="shared" si="981"/>
        <v>0</v>
      </c>
      <c r="ANP17" s="450">
        <f t="shared" si="981"/>
        <v>0</v>
      </c>
      <c r="ANQ17" s="450">
        <f t="shared" si="981"/>
        <v>0</v>
      </c>
      <c r="ANR17" s="450">
        <f t="shared" si="981"/>
        <v>0</v>
      </c>
      <c r="ANS17" s="450">
        <f t="shared" si="981"/>
        <v>0</v>
      </c>
      <c r="ANT17" s="450">
        <f t="shared" si="981"/>
        <v>0</v>
      </c>
      <c r="ANU17" s="450">
        <f t="shared" si="981"/>
        <v>0</v>
      </c>
      <c r="ANV17" s="450">
        <f t="shared" si="981"/>
        <v>0</v>
      </c>
      <c r="ANW17" s="450">
        <f t="shared" si="981"/>
        <v>0</v>
      </c>
      <c r="ANX17" s="450">
        <f t="shared" si="981"/>
        <v>0</v>
      </c>
      <c r="ANY17" s="450">
        <f t="shared" si="981"/>
        <v>0</v>
      </c>
      <c r="ANZ17" s="451">
        <f t="shared" si="981"/>
        <v>0</v>
      </c>
      <c r="AOB17" s="457">
        <f t="shared" ref="AOB17:AOO17" si="982">SUM(AOB18:AOB23)</f>
        <v>0</v>
      </c>
      <c r="AOC17" s="450">
        <f t="shared" si="982"/>
        <v>0</v>
      </c>
      <c r="AOD17" s="450">
        <f t="shared" si="982"/>
        <v>0</v>
      </c>
      <c r="AOE17" s="450">
        <f t="shared" si="982"/>
        <v>0</v>
      </c>
      <c r="AOF17" s="450">
        <f t="shared" si="982"/>
        <v>0</v>
      </c>
      <c r="AOG17" s="450">
        <f t="shared" si="982"/>
        <v>0</v>
      </c>
      <c r="AOH17" s="450">
        <f t="shared" si="982"/>
        <v>0</v>
      </c>
      <c r="AOI17" s="450">
        <f t="shared" si="982"/>
        <v>0</v>
      </c>
      <c r="AOJ17" s="450">
        <f t="shared" si="982"/>
        <v>0</v>
      </c>
      <c r="AOK17" s="450">
        <f t="shared" si="982"/>
        <v>0</v>
      </c>
      <c r="AOL17" s="450">
        <f t="shared" si="982"/>
        <v>0</v>
      </c>
      <c r="AOM17" s="450">
        <f t="shared" si="982"/>
        <v>0</v>
      </c>
      <c r="AON17" s="450">
        <f t="shared" si="982"/>
        <v>0</v>
      </c>
      <c r="AOO17" s="451">
        <f t="shared" si="982"/>
        <v>0</v>
      </c>
      <c r="AOQ17" s="457">
        <f t="shared" ref="AOQ17:APD17" si="983">SUM(AOQ18:AOQ23)</f>
        <v>0</v>
      </c>
      <c r="AOR17" s="450">
        <f t="shared" si="983"/>
        <v>0</v>
      </c>
      <c r="AOS17" s="450">
        <f t="shared" si="983"/>
        <v>0</v>
      </c>
      <c r="AOT17" s="450">
        <f t="shared" si="983"/>
        <v>0</v>
      </c>
      <c r="AOU17" s="450">
        <f t="shared" si="983"/>
        <v>0</v>
      </c>
      <c r="AOV17" s="450">
        <f t="shared" si="983"/>
        <v>0</v>
      </c>
      <c r="AOW17" s="450">
        <f t="shared" si="983"/>
        <v>0</v>
      </c>
      <c r="AOX17" s="450">
        <f t="shared" si="983"/>
        <v>0</v>
      </c>
      <c r="AOY17" s="450">
        <f t="shared" si="983"/>
        <v>0</v>
      </c>
      <c r="AOZ17" s="450">
        <f t="shared" si="983"/>
        <v>0</v>
      </c>
      <c r="APA17" s="450">
        <f t="shared" si="983"/>
        <v>0</v>
      </c>
      <c r="APB17" s="450">
        <f t="shared" si="983"/>
        <v>0</v>
      </c>
      <c r="APC17" s="450">
        <f t="shared" si="983"/>
        <v>0</v>
      </c>
      <c r="APD17" s="451">
        <f t="shared" si="983"/>
        <v>0</v>
      </c>
      <c r="APF17" s="457">
        <f t="shared" ref="APF17:APS17" si="984">SUM(APF18:APF23)</f>
        <v>0</v>
      </c>
      <c r="APG17" s="450">
        <f t="shared" si="984"/>
        <v>0</v>
      </c>
      <c r="APH17" s="450">
        <f t="shared" si="984"/>
        <v>0</v>
      </c>
      <c r="API17" s="450">
        <f t="shared" si="984"/>
        <v>0</v>
      </c>
      <c r="APJ17" s="450">
        <f t="shared" si="984"/>
        <v>0</v>
      </c>
      <c r="APK17" s="450">
        <f t="shared" si="984"/>
        <v>0</v>
      </c>
      <c r="APL17" s="450">
        <f t="shared" si="984"/>
        <v>0</v>
      </c>
      <c r="APM17" s="450">
        <f t="shared" si="984"/>
        <v>0</v>
      </c>
      <c r="APN17" s="450">
        <f t="shared" si="984"/>
        <v>0</v>
      </c>
      <c r="APO17" s="450">
        <f t="shared" si="984"/>
        <v>0</v>
      </c>
      <c r="APP17" s="450">
        <f t="shared" si="984"/>
        <v>0</v>
      </c>
      <c r="APQ17" s="450">
        <f t="shared" si="984"/>
        <v>0</v>
      </c>
      <c r="APR17" s="450">
        <f t="shared" si="984"/>
        <v>0</v>
      </c>
      <c r="APS17" s="451">
        <f t="shared" si="984"/>
        <v>0</v>
      </c>
      <c r="APU17" s="457">
        <f t="shared" ref="APU17:AQH17" si="985">SUM(APU18:APU23)</f>
        <v>0</v>
      </c>
      <c r="APV17" s="450">
        <f t="shared" si="985"/>
        <v>0</v>
      </c>
      <c r="APW17" s="450">
        <f t="shared" si="985"/>
        <v>0</v>
      </c>
      <c r="APX17" s="450">
        <f t="shared" si="985"/>
        <v>0</v>
      </c>
      <c r="APY17" s="450">
        <f t="shared" si="985"/>
        <v>0</v>
      </c>
      <c r="APZ17" s="450">
        <f t="shared" si="985"/>
        <v>0</v>
      </c>
      <c r="AQA17" s="450">
        <f t="shared" si="985"/>
        <v>0</v>
      </c>
      <c r="AQB17" s="450">
        <f t="shared" si="985"/>
        <v>0</v>
      </c>
      <c r="AQC17" s="450">
        <f t="shared" si="985"/>
        <v>0</v>
      </c>
      <c r="AQD17" s="450">
        <f t="shared" si="985"/>
        <v>0</v>
      </c>
      <c r="AQE17" s="450">
        <f t="shared" si="985"/>
        <v>0</v>
      </c>
      <c r="AQF17" s="450">
        <f t="shared" si="985"/>
        <v>0</v>
      </c>
      <c r="AQG17" s="450">
        <f t="shared" si="985"/>
        <v>0</v>
      </c>
      <c r="AQH17" s="451">
        <f t="shared" si="985"/>
        <v>0</v>
      </c>
      <c r="AQJ17" s="457">
        <f t="shared" ref="AQJ17:AQW17" si="986">SUM(AQJ18:AQJ23)</f>
        <v>0</v>
      </c>
      <c r="AQK17" s="450">
        <f t="shared" si="986"/>
        <v>0</v>
      </c>
      <c r="AQL17" s="450">
        <f t="shared" si="986"/>
        <v>0</v>
      </c>
      <c r="AQM17" s="450">
        <f t="shared" si="986"/>
        <v>0</v>
      </c>
      <c r="AQN17" s="450">
        <f t="shared" si="986"/>
        <v>0</v>
      </c>
      <c r="AQO17" s="450">
        <f t="shared" si="986"/>
        <v>0</v>
      </c>
      <c r="AQP17" s="450">
        <f t="shared" si="986"/>
        <v>0</v>
      </c>
      <c r="AQQ17" s="450">
        <f t="shared" si="986"/>
        <v>0</v>
      </c>
      <c r="AQR17" s="450">
        <f t="shared" si="986"/>
        <v>0</v>
      </c>
      <c r="AQS17" s="450">
        <f t="shared" si="986"/>
        <v>0</v>
      </c>
      <c r="AQT17" s="450">
        <f t="shared" si="986"/>
        <v>0</v>
      </c>
      <c r="AQU17" s="450">
        <f t="shared" si="986"/>
        <v>0</v>
      </c>
      <c r="AQV17" s="450">
        <f t="shared" si="986"/>
        <v>0</v>
      </c>
      <c r="AQW17" s="451">
        <f t="shared" si="986"/>
        <v>0</v>
      </c>
      <c r="AQY17" s="457">
        <f t="shared" ref="AQY17:ARL17" si="987">SUM(AQY18:AQY23)</f>
        <v>0</v>
      </c>
      <c r="AQZ17" s="450">
        <f t="shared" si="987"/>
        <v>0</v>
      </c>
      <c r="ARA17" s="450">
        <f t="shared" si="987"/>
        <v>0</v>
      </c>
      <c r="ARB17" s="450">
        <f t="shared" si="987"/>
        <v>0</v>
      </c>
      <c r="ARC17" s="450">
        <f t="shared" si="987"/>
        <v>0</v>
      </c>
      <c r="ARD17" s="450">
        <f t="shared" si="987"/>
        <v>0</v>
      </c>
      <c r="ARE17" s="450">
        <f t="shared" si="987"/>
        <v>0</v>
      </c>
      <c r="ARF17" s="450">
        <f t="shared" si="987"/>
        <v>0</v>
      </c>
      <c r="ARG17" s="450">
        <f t="shared" si="987"/>
        <v>0</v>
      </c>
      <c r="ARH17" s="450">
        <f t="shared" si="987"/>
        <v>0</v>
      </c>
      <c r="ARI17" s="450">
        <f t="shared" si="987"/>
        <v>0</v>
      </c>
      <c r="ARJ17" s="450">
        <f t="shared" si="987"/>
        <v>0</v>
      </c>
      <c r="ARK17" s="450">
        <f t="shared" si="987"/>
        <v>0</v>
      </c>
      <c r="ARL17" s="451">
        <f t="shared" si="987"/>
        <v>0</v>
      </c>
      <c r="ARN17" s="457">
        <f t="shared" ref="ARN17:ASA17" si="988">SUM(ARN18:ARN23)</f>
        <v>0</v>
      </c>
      <c r="ARO17" s="450">
        <f t="shared" si="988"/>
        <v>0</v>
      </c>
      <c r="ARP17" s="450">
        <f t="shared" si="988"/>
        <v>0</v>
      </c>
      <c r="ARQ17" s="450">
        <f t="shared" si="988"/>
        <v>0</v>
      </c>
      <c r="ARR17" s="450">
        <f t="shared" si="988"/>
        <v>0</v>
      </c>
      <c r="ARS17" s="450">
        <f t="shared" si="988"/>
        <v>0</v>
      </c>
      <c r="ART17" s="450">
        <f t="shared" si="988"/>
        <v>0</v>
      </c>
      <c r="ARU17" s="450">
        <f t="shared" si="988"/>
        <v>0</v>
      </c>
      <c r="ARV17" s="450">
        <f t="shared" si="988"/>
        <v>0</v>
      </c>
      <c r="ARW17" s="450">
        <f t="shared" si="988"/>
        <v>0</v>
      </c>
      <c r="ARX17" s="450">
        <f t="shared" si="988"/>
        <v>0</v>
      </c>
      <c r="ARY17" s="450">
        <f t="shared" si="988"/>
        <v>0</v>
      </c>
      <c r="ARZ17" s="450">
        <f t="shared" si="988"/>
        <v>0</v>
      </c>
      <c r="ASA17" s="451">
        <f t="shared" si="988"/>
        <v>0</v>
      </c>
      <c r="ASC17" s="457">
        <f t="shared" ref="ASC17:ASP17" si="989">SUM(ASC18:ASC23)</f>
        <v>0</v>
      </c>
      <c r="ASD17" s="450">
        <f t="shared" si="989"/>
        <v>0</v>
      </c>
      <c r="ASE17" s="450">
        <f t="shared" si="989"/>
        <v>0</v>
      </c>
      <c r="ASF17" s="450">
        <f t="shared" si="989"/>
        <v>0</v>
      </c>
      <c r="ASG17" s="450">
        <f t="shared" si="989"/>
        <v>0</v>
      </c>
      <c r="ASH17" s="450">
        <f t="shared" si="989"/>
        <v>0</v>
      </c>
      <c r="ASI17" s="450">
        <f t="shared" si="989"/>
        <v>0</v>
      </c>
      <c r="ASJ17" s="450">
        <f t="shared" si="989"/>
        <v>0</v>
      </c>
      <c r="ASK17" s="450">
        <f t="shared" si="989"/>
        <v>0</v>
      </c>
      <c r="ASL17" s="450">
        <f t="shared" si="989"/>
        <v>0</v>
      </c>
      <c r="ASM17" s="450">
        <f t="shared" si="989"/>
        <v>0</v>
      </c>
      <c r="ASN17" s="450">
        <f t="shared" si="989"/>
        <v>0</v>
      </c>
      <c r="ASO17" s="450">
        <f t="shared" si="989"/>
        <v>0</v>
      </c>
      <c r="ASP17" s="451">
        <f t="shared" si="989"/>
        <v>0</v>
      </c>
      <c r="ASR17" s="457">
        <f t="shared" ref="ASR17:ATE17" si="990">SUM(ASR18:ASR23)</f>
        <v>0</v>
      </c>
      <c r="ASS17" s="450">
        <f t="shared" si="990"/>
        <v>0</v>
      </c>
      <c r="AST17" s="450">
        <f t="shared" si="990"/>
        <v>0</v>
      </c>
      <c r="ASU17" s="450">
        <f t="shared" si="990"/>
        <v>0</v>
      </c>
      <c r="ASV17" s="450">
        <f t="shared" si="990"/>
        <v>0</v>
      </c>
      <c r="ASW17" s="450">
        <f t="shared" si="990"/>
        <v>0</v>
      </c>
      <c r="ASX17" s="450">
        <f t="shared" si="990"/>
        <v>0</v>
      </c>
      <c r="ASY17" s="450">
        <f t="shared" si="990"/>
        <v>0</v>
      </c>
      <c r="ASZ17" s="450">
        <f t="shared" si="990"/>
        <v>0</v>
      </c>
      <c r="ATA17" s="450">
        <f t="shared" si="990"/>
        <v>0</v>
      </c>
      <c r="ATB17" s="450">
        <f t="shared" si="990"/>
        <v>0</v>
      </c>
      <c r="ATC17" s="450">
        <f t="shared" si="990"/>
        <v>0</v>
      </c>
      <c r="ATD17" s="450">
        <f t="shared" si="990"/>
        <v>0</v>
      </c>
      <c r="ATE17" s="451">
        <f t="shared" si="990"/>
        <v>0</v>
      </c>
      <c r="ATG17" s="457">
        <f t="shared" ref="ATG17:ATT17" si="991">SUM(ATG18:ATG23)</f>
        <v>0</v>
      </c>
      <c r="ATH17" s="450">
        <f t="shared" si="991"/>
        <v>0</v>
      </c>
      <c r="ATI17" s="450">
        <f t="shared" si="991"/>
        <v>0</v>
      </c>
      <c r="ATJ17" s="450">
        <f t="shared" si="991"/>
        <v>0</v>
      </c>
      <c r="ATK17" s="450">
        <f t="shared" si="991"/>
        <v>0</v>
      </c>
      <c r="ATL17" s="450">
        <f t="shared" si="991"/>
        <v>0</v>
      </c>
      <c r="ATM17" s="450">
        <f t="shared" si="991"/>
        <v>0</v>
      </c>
      <c r="ATN17" s="450">
        <f t="shared" si="991"/>
        <v>0</v>
      </c>
      <c r="ATO17" s="450">
        <f t="shared" si="991"/>
        <v>0</v>
      </c>
      <c r="ATP17" s="450">
        <f t="shared" si="991"/>
        <v>0</v>
      </c>
      <c r="ATQ17" s="450">
        <f t="shared" si="991"/>
        <v>0</v>
      </c>
      <c r="ATR17" s="450">
        <f t="shared" si="991"/>
        <v>0</v>
      </c>
      <c r="ATS17" s="450">
        <f t="shared" si="991"/>
        <v>0</v>
      </c>
      <c r="ATT17" s="451">
        <f t="shared" si="991"/>
        <v>0</v>
      </c>
      <c r="ATV17" s="457">
        <f t="shared" ref="ATV17:AUI17" si="992">SUM(ATV18:ATV23)</f>
        <v>0</v>
      </c>
      <c r="ATW17" s="450">
        <f t="shared" si="992"/>
        <v>0</v>
      </c>
      <c r="ATX17" s="450">
        <f t="shared" si="992"/>
        <v>0</v>
      </c>
      <c r="ATY17" s="450">
        <f t="shared" si="992"/>
        <v>0</v>
      </c>
      <c r="ATZ17" s="450">
        <f t="shared" si="992"/>
        <v>0</v>
      </c>
      <c r="AUA17" s="450">
        <f t="shared" si="992"/>
        <v>0</v>
      </c>
      <c r="AUB17" s="450">
        <f t="shared" si="992"/>
        <v>0</v>
      </c>
      <c r="AUC17" s="450">
        <f t="shared" si="992"/>
        <v>0</v>
      </c>
      <c r="AUD17" s="450">
        <f t="shared" si="992"/>
        <v>0</v>
      </c>
      <c r="AUE17" s="450">
        <f t="shared" si="992"/>
        <v>0</v>
      </c>
      <c r="AUF17" s="450">
        <f t="shared" si="992"/>
        <v>0</v>
      </c>
      <c r="AUG17" s="450">
        <f t="shared" si="992"/>
        <v>0</v>
      </c>
      <c r="AUH17" s="450">
        <f t="shared" si="992"/>
        <v>0</v>
      </c>
      <c r="AUI17" s="451">
        <f t="shared" si="992"/>
        <v>0</v>
      </c>
      <c r="AUK17" s="457">
        <f t="shared" ref="AUK17:AUX17" si="993">SUM(AUK18:AUK23)</f>
        <v>0</v>
      </c>
      <c r="AUL17" s="450">
        <f t="shared" si="993"/>
        <v>0</v>
      </c>
      <c r="AUM17" s="450">
        <f t="shared" si="993"/>
        <v>0</v>
      </c>
      <c r="AUN17" s="450">
        <f t="shared" si="993"/>
        <v>0</v>
      </c>
      <c r="AUO17" s="450">
        <f t="shared" si="993"/>
        <v>0</v>
      </c>
      <c r="AUP17" s="450">
        <f t="shared" si="993"/>
        <v>0</v>
      </c>
      <c r="AUQ17" s="450">
        <f t="shared" si="993"/>
        <v>0</v>
      </c>
      <c r="AUR17" s="450">
        <f t="shared" si="993"/>
        <v>0</v>
      </c>
      <c r="AUS17" s="450">
        <f t="shared" si="993"/>
        <v>0</v>
      </c>
      <c r="AUT17" s="450">
        <f t="shared" si="993"/>
        <v>0</v>
      </c>
      <c r="AUU17" s="450">
        <f t="shared" si="993"/>
        <v>0</v>
      </c>
      <c r="AUV17" s="450">
        <f t="shared" si="993"/>
        <v>0</v>
      </c>
      <c r="AUW17" s="450">
        <f t="shared" si="993"/>
        <v>0</v>
      </c>
      <c r="AUX17" s="451">
        <f t="shared" si="993"/>
        <v>0</v>
      </c>
      <c r="AUZ17" s="457">
        <f t="shared" ref="AUZ17:AVM17" si="994">SUM(AUZ18:AUZ23)</f>
        <v>0</v>
      </c>
      <c r="AVA17" s="450">
        <f t="shared" si="994"/>
        <v>0</v>
      </c>
      <c r="AVB17" s="450">
        <f t="shared" si="994"/>
        <v>0</v>
      </c>
      <c r="AVC17" s="450">
        <f t="shared" si="994"/>
        <v>0</v>
      </c>
      <c r="AVD17" s="450">
        <f t="shared" si="994"/>
        <v>0</v>
      </c>
      <c r="AVE17" s="450">
        <f t="shared" si="994"/>
        <v>0</v>
      </c>
      <c r="AVF17" s="450">
        <f t="shared" si="994"/>
        <v>0</v>
      </c>
      <c r="AVG17" s="450">
        <f t="shared" si="994"/>
        <v>0</v>
      </c>
      <c r="AVH17" s="450">
        <f t="shared" si="994"/>
        <v>0</v>
      </c>
      <c r="AVI17" s="450">
        <f t="shared" si="994"/>
        <v>0</v>
      </c>
      <c r="AVJ17" s="450">
        <f t="shared" si="994"/>
        <v>0</v>
      </c>
      <c r="AVK17" s="450">
        <f t="shared" si="994"/>
        <v>0</v>
      </c>
      <c r="AVL17" s="450">
        <f t="shared" si="994"/>
        <v>0</v>
      </c>
      <c r="AVM17" s="451">
        <f t="shared" si="994"/>
        <v>0</v>
      </c>
      <c r="AVO17" s="457">
        <f t="shared" ref="AVO17:AWB17" si="995">SUM(AVO18:AVO23)</f>
        <v>0</v>
      </c>
      <c r="AVP17" s="450">
        <f t="shared" si="995"/>
        <v>0</v>
      </c>
      <c r="AVQ17" s="450">
        <f t="shared" si="995"/>
        <v>0</v>
      </c>
      <c r="AVR17" s="450">
        <f t="shared" si="995"/>
        <v>0</v>
      </c>
      <c r="AVS17" s="450">
        <f t="shared" si="995"/>
        <v>0</v>
      </c>
      <c r="AVT17" s="450">
        <f t="shared" si="995"/>
        <v>0</v>
      </c>
      <c r="AVU17" s="450">
        <f t="shared" si="995"/>
        <v>0</v>
      </c>
      <c r="AVV17" s="450">
        <f t="shared" si="995"/>
        <v>0</v>
      </c>
      <c r="AVW17" s="450">
        <f t="shared" si="995"/>
        <v>0</v>
      </c>
      <c r="AVX17" s="450">
        <f t="shared" si="995"/>
        <v>0</v>
      </c>
      <c r="AVY17" s="450">
        <f t="shared" si="995"/>
        <v>0</v>
      </c>
      <c r="AVZ17" s="450">
        <f t="shared" si="995"/>
        <v>0</v>
      </c>
      <c r="AWA17" s="450">
        <f t="shared" si="995"/>
        <v>0</v>
      </c>
      <c r="AWB17" s="451">
        <f t="shared" si="995"/>
        <v>0</v>
      </c>
      <c r="AWD17" s="457">
        <f t="shared" ref="AWD17:AWQ17" si="996">SUM(AWD18:AWD23)</f>
        <v>0</v>
      </c>
      <c r="AWE17" s="450">
        <f t="shared" si="996"/>
        <v>0</v>
      </c>
      <c r="AWF17" s="450">
        <f t="shared" si="996"/>
        <v>0</v>
      </c>
      <c r="AWG17" s="450">
        <f t="shared" si="996"/>
        <v>0</v>
      </c>
      <c r="AWH17" s="450">
        <f t="shared" si="996"/>
        <v>0</v>
      </c>
      <c r="AWI17" s="450">
        <f t="shared" si="996"/>
        <v>0</v>
      </c>
      <c r="AWJ17" s="450">
        <f t="shared" si="996"/>
        <v>0</v>
      </c>
      <c r="AWK17" s="450">
        <f t="shared" si="996"/>
        <v>0</v>
      </c>
      <c r="AWL17" s="450">
        <f t="shared" si="996"/>
        <v>0</v>
      </c>
      <c r="AWM17" s="450">
        <f t="shared" si="996"/>
        <v>0</v>
      </c>
      <c r="AWN17" s="450">
        <f t="shared" si="996"/>
        <v>0</v>
      </c>
      <c r="AWO17" s="450">
        <f t="shared" si="996"/>
        <v>0</v>
      </c>
      <c r="AWP17" s="450">
        <f t="shared" si="996"/>
        <v>0</v>
      </c>
      <c r="AWQ17" s="451">
        <f t="shared" si="996"/>
        <v>0</v>
      </c>
      <c r="AWS17" s="457">
        <f t="shared" ref="AWS17:AXF17" si="997">SUM(AWS18:AWS23)</f>
        <v>0</v>
      </c>
      <c r="AWT17" s="450">
        <f t="shared" si="997"/>
        <v>0</v>
      </c>
      <c r="AWU17" s="450">
        <f t="shared" si="997"/>
        <v>0</v>
      </c>
      <c r="AWV17" s="450">
        <f t="shared" si="997"/>
        <v>0</v>
      </c>
      <c r="AWW17" s="450">
        <f t="shared" si="997"/>
        <v>0</v>
      </c>
      <c r="AWX17" s="450">
        <f t="shared" si="997"/>
        <v>0</v>
      </c>
      <c r="AWY17" s="450">
        <f t="shared" si="997"/>
        <v>0</v>
      </c>
      <c r="AWZ17" s="450">
        <f t="shared" si="997"/>
        <v>0</v>
      </c>
      <c r="AXA17" s="450">
        <f t="shared" si="997"/>
        <v>0</v>
      </c>
      <c r="AXB17" s="450">
        <f t="shared" si="997"/>
        <v>0</v>
      </c>
      <c r="AXC17" s="450">
        <f t="shared" si="997"/>
        <v>0</v>
      </c>
      <c r="AXD17" s="450">
        <f t="shared" si="997"/>
        <v>0</v>
      </c>
      <c r="AXE17" s="450">
        <f t="shared" si="997"/>
        <v>0</v>
      </c>
      <c r="AXF17" s="451">
        <f t="shared" si="997"/>
        <v>0</v>
      </c>
      <c r="AXH17" s="457">
        <f t="shared" ref="AXH17:AXU17" si="998">SUM(AXH18:AXH23)</f>
        <v>0</v>
      </c>
      <c r="AXI17" s="450">
        <f t="shared" si="998"/>
        <v>0</v>
      </c>
      <c r="AXJ17" s="450">
        <f t="shared" si="998"/>
        <v>0</v>
      </c>
      <c r="AXK17" s="450">
        <f t="shared" si="998"/>
        <v>0</v>
      </c>
      <c r="AXL17" s="450">
        <f t="shared" si="998"/>
        <v>0</v>
      </c>
      <c r="AXM17" s="450">
        <f t="shared" si="998"/>
        <v>0</v>
      </c>
      <c r="AXN17" s="450">
        <f t="shared" si="998"/>
        <v>0</v>
      </c>
      <c r="AXO17" s="450">
        <f t="shared" si="998"/>
        <v>0</v>
      </c>
      <c r="AXP17" s="450">
        <f t="shared" si="998"/>
        <v>0</v>
      </c>
      <c r="AXQ17" s="450">
        <f t="shared" si="998"/>
        <v>0</v>
      </c>
      <c r="AXR17" s="450">
        <f t="shared" si="998"/>
        <v>0</v>
      </c>
      <c r="AXS17" s="450">
        <f t="shared" si="998"/>
        <v>0</v>
      </c>
      <c r="AXT17" s="450">
        <f t="shared" si="998"/>
        <v>0</v>
      </c>
      <c r="AXU17" s="451">
        <f t="shared" si="998"/>
        <v>0</v>
      </c>
      <c r="AXW17" s="457">
        <f t="shared" ref="AXW17:AYJ17" si="999">SUM(AXW18:AXW23)</f>
        <v>0</v>
      </c>
      <c r="AXX17" s="450">
        <f t="shared" si="999"/>
        <v>0</v>
      </c>
      <c r="AXY17" s="450">
        <f t="shared" si="999"/>
        <v>0</v>
      </c>
      <c r="AXZ17" s="450">
        <f t="shared" si="999"/>
        <v>0</v>
      </c>
      <c r="AYA17" s="450">
        <f t="shared" si="999"/>
        <v>0</v>
      </c>
      <c r="AYB17" s="450">
        <f t="shared" si="999"/>
        <v>0</v>
      </c>
      <c r="AYC17" s="450">
        <f t="shared" si="999"/>
        <v>0</v>
      </c>
      <c r="AYD17" s="450">
        <f t="shared" si="999"/>
        <v>0</v>
      </c>
      <c r="AYE17" s="450">
        <f t="shared" si="999"/>
        <v>0</v>
      </c>
      <c r="AYF17" s="450">
        <f t="shared" si="999"/>
        <v>0</v>
      </c>
      <c r="AYG17" s="450">
        <f t="shared" si="999"/>
        <v>0</v>
      </c>
      <c r="AYH17" s="450">
        <f t="shared" si="999"/>
        <v>0</v>
      </c>
      <c r="AYI17" s="450">
        <f t="shared" si="999"/>
        <v>0</v>
      </c>
      <c r="AYJ17" s="451">
        <f t="shared" si="999"/>
        <v>0</v>
      </c>
      <c r="AYL17" s="457">
        <f t="shared" ref="AYL17:AYY17" si="1000">SUM(AYL18:AYL23)</f>
        <v>0</v>
      </c>
      <c r="AYM17" s="450">
        <f t="shared" si="1000"/>
        <v>0</v>
      </c>
      <c r="AYN17" s="450">
        <f t="shared" si="1000"/>
        <v>0</v>
      </c>
      <c r="AYO17" s="450">
        <f t="shared" si="1000"/>
        <v>0</v>
      </c>
      <c r="AYP17" s="450">
        <f t="shared" si="1000"/>
        <v>0</v>
      </c>
      <c r="AYQ17" s="450">
        <f t="shared" si="1000"/>
        <v>0</v>
      </c>
      <c r="AYR17" s="450">
        <f t="shared" si="1000"/>
        <v>0</v>
      </c>
      <c r="AYS17" s="450">
        <f t="shared" si="1000"/>
        <v>0</v>
      </c>
      <c r="AYT17" s="450">
        <f t="shared" si="1000"/>
        <v>0</v>
      </c>
      <c r="AYU17" s="450">
        <f t="shared" si="1000"/>
        <v>0</v>
      </c>
      <c r="AYV17" s="450">
        <f t="shared" si="1000"/>
        <v>0</v>
      </c>
      <c r="AYW17" s="450">
        <f t="shared" si="1000"/>
        <v>0</v>
      </c>
      <c r="AYX17" s="450">
        <f t="shared" si="1000"/>
        <v>0</v>
      </c>
      <c r="AYY17" s="451">
        <f t="shared" si="1000"/>
        <v>0</v>
      </c>
      <c r="AZA17" s="457">
        <f t="shared" ref="AZA17:AZN17" si="1001">SUM(AZA18:AZA23)</f>
        <v>0</v>
      </c>
      <c r="AZB17" s="450">
        <f t="shared" si="1001"/>
        <v>0</v>
      </c>
      <c r="AZC17" s="450">
        <f t="shared" si="1001"/>
        <v>0</v>
      </c>
      <c r="AZD17" s="450">
        <f t="shared" si="1001"/>
        <v>0</v>
      </c>
      <c r="AZE17" s="450">
        <f t="shared" si="1001"/>
        <v>0</v>
      </c>
      <c r="AZF17" s="450">
        <f t="shared" si="1001"/>
        <v>0</v>
      </c>
      <c r="AZG17" s="450">
        <f t="shared" si="1001"/>
        <v>0</v>
      </c>
      <c r="AZH17" s="450">
        <f t="shared" si="1001"/>
        <v>0</v>
      </c>
      <c r="AZI17" s="450">
        <f t="shared" si="1001"/>
        <v>0</v>
      </c>
      <c r="AZJ17" s="450">
        <f t="shared" si="1001"/>
        <v>0</v>
      </c>
      <c r="AZK17" s="450">
        <f t="shared" si="1001"/>
        <v>0</v>
      </c>
      <c r="AZL17" s="450">
        <f t="shared" si="1001"/>
        <v>0</v>
      </c>
      <c r="AZM17" s="450">
        <f t="shared" si="1001"/>
        <v>0</v>
      </c>
      <c r="AZN17" s="451">
        <f t="shared" si="1001"/>
        <v>0</v>
      </c>
      <c r="AZP17" s="457">
        <f t="shared" ref="AZP17:BAC17" si="1002">SUM(AZP18:AZP23)</f>
        <v>0</v>
      </c>
      <c r="AZQ17" s="450">
        <f t="shared" si="1002"/>
        <v>0</v>
      </c>
      <c r="AZR17" s="450">
        <f t="shared" si="1002"/>
        <v>0</v>
      </c>
      <c r="AZS17" s="450">
        <f t="shared" si="1002"/>
        <v>0</v>
      </c>
      <c r="AZT17" s="450">
        <f t="shared" si="1002"/>
        <v>0</v>
      </c>
      <c r="AZU17" s="450">
        <f t="shared" si="1002"/>
        <v>0</v>
      </c>
      <c r="AZV17" s="450">
        <f t="shared" si="1002"/>
        <v>0</v>
      </c>
      <c r="AZW17" s="450">
        <f t="shared" si="1002"/>
        <v>0</v>
      </c>
      <c r="AZX17" s="450">
        <f t="shared" si="1002"/>
        <v>0</v>
      </c>
      <c r="AZY17" s="450">
        <f t="shared" si="1002"/>
        <v>0</v>
      </c>
      <c r="AZZ17" s="450">
        <f t="shared" si="1002"/>
        <v>0</v>
      </c>
      <c r="BAA17" s="450">
        <f t="shared" si="1002"/>
        <v>0</v>
      </c>
      <c r="BAB17" s="450">
        <f t="shared" si="1002"/>
        <v>0</v>
      </c>
      <c r="BAC17" s="451">
        <f t="shared" si="1002"/>
        <v>0</v>
      </c>
      <c r="BAE17" s="457">
        <f t="shared" ref="BAE17:BAR17" si="1003">SUM(BAE18:BAE23)</f>
        <v>0</v>
      </c>
      <c r="BAF17" s="450">
        <f t="shared" si="1003"/>
        <v>0</v>
      </c>
      <c r="BAG17" s="450">
        <f t="shared" si="1003"/>
        <v>0</v>
      </c>
      <c r="BAH17" s="450">
        <f t="shared" si="1003"/>
        <v>0</v>
      </c>
      <c r="BAI17" s="450">
        <f t="shared" si="1003"/>
        <v>0</v>
      </c>
      <c r="BAJ17" s="450">
        <f t="shared" si="1003"/>
        <v>0</v>
      </c>
      <c r="BAK17" s="450">
        <f t="shared" si="1003"/>
        <v>0</v>
      </c>
      <c r="BAL17" s="450">
        <f t="shared" si="1003"/>
        <v>0</v>
      </c>
      <c r="BAM17" s="450">
        <f t="shared" si="1003"/>
        <v>0</v>
      </c>
      <c r="BAN17" s="450">
        <f t="shared" si="1003"/>
        <v>0</v>
      </c>
      <c r="BAO17" s="450">
        <f t="shared" si="1003"/>
        <v>0</v>
      </c>
      <c r="BAP17" s="450">
        <f t="shared" si="1003"/>
        <v>0</v>
      </c>
      <c r="BAQ17" s="450">
        <f t="shared" si="1003"/>
        <v>0</v>
      </c>
      <c r="BAR17" s="451">
        <f t="shared" si="1003"/>
        <v>0</v>
      </c>
      <c r="BAT17" s="457">
        <f t="shared" ref="BAT17:BBG17" si="1004">SUM(BAT18:BAT23)</f>
        <v>0</v>
      </c>
      <c r="BAU17" s="450">
        <f t="shared" si="1004"/>
        <v>0</v>
      </c>
      <c r="BAV17" s="450">
        <f t="shared" si="1004"/>
        <v>0</v>
      </c>
      <c r="BAW17" s="450">
        <f t="shared" si="1004"/>
        <v>0</v>
      </c>
      <c r="BAX17" s="450">
        <f t="shared" si="1004"/>
        <v>0</v>
      </c>
      <c r="BAY17" s="450">
        <f t="shared" si="1004"/>
        <v>0</v>
      </c>
      <c r="BAZ17" s="450">
        <f t="shared" si="1004"/>
        <v>0</v>
      </c>
      <c r="BBA17" s="450">
        <f t="shared" si="1004"/>
        <v>0</v>
      </c>
      <c r="BBB17" s="450">
        <f t="shared" si="1004"/>
        <v>0</v>
      </c>
      <c r="BBC17" s="450">
        <f t="shared" si="1004"/>
        <v>0</v>
      </c>
      <c r="BBD17" s="450">
        <f t="shared" si="1004"/>
        <v>0</v>
      </c>
      <c r="BBE17" s="450">
        <f t="shared" si="1004"/>
        <v>0</v>
      </c>
      <c r="BBF17" s="450">
        <f t="shared" si="1004"/>
        <v>0</v>
      </c>
      <c r="BBG17" s="451">
        <f t="shared" si="1004"/>
        <v>0</v>
      </c>
      <c r="BBI17" s="457">
        <f t="shared" ref="BBI17:BBV17" si="1005">SUM(BBI18:BBI23)</f>
        <v>0</v>
      </c>
      <c r="BBJ17" s="450">
        <f t="shared" si="1005"/>
        <v>0</v>
      </c>
      <c r="BBK17" s="450">
        <f t="shared" si="1005"/>
        <v>0</v>
      </c>
      <c r="BBL17" s="450">
        <f t="shared" si="1005"/>
        <v>0</v>
      </c>
      <c r="BBM17" s="450">
        <f t="shared" si="1005"/>
        <v>0</v>
      </c>
      <c r="BBN17" s="450">
        <f t="shared" si="1005"/>
        <v>0</v>
      </c>
      <c r="BBO17" s="450">
        <f t="shared" si="1005"/>
        <v>0</v>
      </c>
      <c r="BBP17" s="450">
        <f t="shared" si="1005"/>
        <v>0</v>
      </c>
      <c r="BBQ17" s="450">
        <f t="shared" si="1005"/>
        <v>0</v>
      </c>
      <c r="BBR17" s="450">
        <f t="shared" si="1005"/>
        <v>0</v>
      </c>
      <c r="BBS17" s="450">
        <f t="shared" si="1005"/>
        <v>0</v>
      </c>
      <c r="BBT17" s="450">
        <f t="shared" si="1005"/>
        <v>0</v>
      </c>
      <c r="BBU17" s="450">
        <f t="shared" si="1005"/>
        <v>0</v>
      </c>
      <c r="BBV17" s="451">
        <f t="shared" si="1005"/>
        <v>0</v>
      </c>
      <c r="BBX17" s="457">
        <f t="shared" ref="BBX17:BCK17" si="1006">SUM(BBX18:BBX23)</f>
        <v>0</v>
      </c>
      <c r="BBY17" s="450">
        <f t="shared" si="1006"/>
        <v>0</v>
      </c>
      <c r="BBZ17" s="450">
        <f t="shared" si="1006"/>
        <v>0</v>
      </c>
      <c r="BCA17" s="450">
        <f t="shared" si="1006"/>
        <v>0</v>
      </c>
      <c r="BCB17" s="450">
        <f t="shared" si="1006"/>
        <v>0</v>
      </c>
      <c r="BCC17" s="450">
        <f t="shared" si="1006"/>
        <v>0</v>
      </c>
      <c r="BCD17" s="450">
        <f t="shared" si="1006"/>
        <v>0</v>
      </c>
      <c r="BCE17" s="450">
        <f t="shared" si="1006"/>
        <v>0</v>
      </c>
      <c r="BCF17" s="450">
        <f t="shared" si="1006"/>
        <v>0</v>
      </c>
      <c r="BCG17" s="450">
        <f t="shared" si="1006"/>
        <v>0</v>
      </c>
      <c r="BCH17" s="450">
        <f t="shared" si="1006"/>
        <v>0</v>
      </c>
      <c r="BCI17" s="450">
        <f t="shared" si="1006"/>
        <v>0</v>
      </c>
      <c r="BCJ17" s="450">
        <f t="shared" si="1006"/>
        <v>0</v>
      </c>
      <c r="BCK17" s="451">
        <f t="shared" si="1006"/>
        <v>0</v>
      </c>
      <c r="BCM17" s="457">
        <f t="shared" ref="BCM17:BCZ17" si="1007">SUM(BCM18:BCM23)</f>
        <v>0</v>
      </c>
      <c r="BCN17" s="450">
        <f t="shared" si="1007"/>
        <v>0</v>
      </c>
      <c r="BCO17" s="450">
        <f t="shared" si="1007"/>
        <v>0</v>
      </c>
      <c r="BCP17" s="450">
        <f t="shared" si="1007"/>
        <v>0</v>
      </c>
      <c r="BCQ17" s="450">
        <f t="shared" si="1007"/>
        <v>0</v>
      </c>
      <c r="BCR17" s="450">
        <f t="shared" si="1007"/>
        <v>0</v>
      </c>
      <c r="BCS17" s="450">
        <f t="shared" si="1007"/>
        <v>0</v>
      </c>
      <c r="BCT17" s="450">
        <f t="shared" si="1007"/>
        <v>0</v>
      </c>
      <c r="BCU17" s="450">
        <f t="shared" si="1007"/>
        <v>0</v>
      </c>
      <c r="BCV17" s="450">
        <f t="shared" si="1007"/>
        <v>0</v>
      </c>
      <c r="BCW17" s="450">
        <f t="shared" si="1007"/>
        <v>0</v>
      </c>
      <c r="BCX17" s="450">
        <f t="shared" si="1007"/>
        <v>0</v>
      </c>
      <c r="BCY17" s="450">
        <f t="shared" si="1007"/>
        <v>0</v>
      </c>
      <c r="BCZ17" s="451">
        <f t="shared" si="1007"/>
        <v>0</v>
      </c>
      <c r="BDB17" s="457">
        <f t="shared" ref="BDB17:BDO17" si="1008">SUM(BDB18:BDB23)</f>
        <v>0</v>
      </c>
      <c r="BDC17" s="450">
        <f t="shared" si="1008"/>
        <v>0</v>
      </c>
      <c r="BDD17" s="450">
        <f t="shared" si="1008"/>
        <v>0</v>
      </c>
      <c r="BDE17" s="450">
        <f t="shared" si="1008"/>
        <v>0</v>
      </c>
      <c r="BDF17" s="450">
        <f t="shared" si="1008"/>
        <v>0</v>
      </c>
      <c r="BDG17" s="450">
        <f t="shared" si="1008"/>
        <v>0</v>
      </c>
      <c r="BDH17" s="450">
        <f t="shared" si="1008"/>
        <v>0</v>
      </c>
      <c r="BDI17" s="450">
        <f t="shared" si="1008"/>
        <v>0</v>
      </c>
      <c r="BDJ17" s="450">
        <f t="shared" si="1008"/>
        <v>0</v>
      </c>
      <c r="BDK17" s="450">
        <f t="shared" si="1008"/>
        <v>0</v>
      </c>
      <c r="BDL17" s="450">
        <f t="shared" si="1008"/>
        <v>0</v>
      </c>
      <c r="BDM17" s="450">
        <f t="shared" si="1008"/>
        <v>0</v>
      </c>
      <c r="BDN17" s="450">
        <f t="shared" si="1008"/>
        <v>0</v>
      </c>
      <c r="BDO17" s="451">
        <f t="shared" si="1008"/>
        <v>0</v>
      </c>
      <c r="BDQ17" s="457">
        <f t="shared" ref="BDQ17:BED17" si="1009">SUM(BDQ18:BDQ23)</f>
        <v>0</v>
      </c>
      <c r="BDR17" s="450">
        <f t="shared" si="1009"/>
        <v>0</v>
      </c>
      <c r="BDS17" s="450">
        <f t="shared" si="1009"/>
        <v>0</v>
      </c>
      <c r="BDT17" s="450">
        <f t="shared" si="1009"/>
        <v>0</v>
      </c>
      <c r="BDU17" s="450">
        <f t="shared" si="1009"/>
        <v>0</v>
      </c>
      <c r="BDV17" s="450">
        <f t="shared" si="1009"/>
        <v>0</v>
      </c>
      <c r="BDW17" s="450">
        <f t="shared" si="1009"/>
        <v>0</v>
      </c>
      <c r="BDX17" s="450">
        <f t="shared" si="1009"/>
        <v>0</v>
      </c>
      <c r="BDY17" s="450">
        <f t="shared" si="1009"/>
        <v>0</v>
      </c>
      <c r="BDZ17" s="450">
        <f t="shared" si="1009"/>
        <v>0</v>
      </c>
      <c r="BEA17" s="450">
        <f t="shared" si="1009"/>
        <v>0</v>
      </c>
      <c r="BEB17" s="450">
        <f t="shared" si="1009"/>
        <v>0</v>
      </c>
      <c r="BEC17" s="450">
        <f t="shared" si="1009"/>
        <v>0</v>
      </c>
      <c r="BED17" s="451">
        <f t="shared" si="1009"/>
        <v>0</v>
      </c>
      <c r="BEF17" s="457">
        <f t="shared" ref="BEF17:BES17" si="1010">SUM(BEF18:BEF23)</f>
        <v>0</v>
      </c>
      <c r="BEG17" s="450">
        <f t="shared" si="1010"/>
        <v>0</v>
      </c>
      <c r="BEH17" s="450">
        <f t="shared" si="1010"/>
        <v>0</v>
      </c>
      <c r="BEI17" s="450">
        <f t="shared" si="1010"/>
        <v>0</v>
      </c>
      <c r="BEJ17" s="450">
        <f t="shared" si="1010"/>
        <v>0</v>
      </c>
      <c r="BEK17" s="450">
        <f t="shared" si="1010"/>
        <v>0</v>
      </c>
      <c r="BEL17" s="450">
        <f t="shared" si="1010"/>
        <v>0</v>
      </c>
      <c r="BEM17" s="450">
        <f t="shared" si="1010"/>
        <v>0</v>
      </c>
      <c r="BEN17" s="450">
        <f t="shared" si="1010"/>
        <v>0</v>
      </c>
      <c r="BEO17" s="450">
        <f t="shared" si="1010"/>
        <v>0</v>
      </c>
      <c r="BEP17" s="450">
        <f t="shared" si="1010"/>
        <v>0</v>
      </c>
      <c r="BEQ17" s="450">
        <f t="shared" si="1010"/>
        <v>0</v>
      </c>
      <c r="BER17" s="450">
        <f t="shared" si="1010"/>
        <v>0</v>
      </c>
      <c r="BES17" s="451">
        <f t="shared" si="1010"/>
        <v>0</v>
      </c>
      <c r="BEU17" s="457">
        <f t="shared" ref="BEU17:BFH17" si="1011">SUM(BEU18:BEU23)</f>
        <v>0</v>
      </c>
      <c r="BEV17" s="450">
        <f t="shared" si="1011"/>
        <v>0</v>
      </c>
      <c r="BEW17" s="450">
        <f t="shared" si="1011"/>
        <v>0</v>
      </c>
      <c r="BEX17" s="450">
        <f t="shared" si="1011"/>
        <v>0</v>
      </c>
      <c r="BEY17" s="450">
        <f t="shared" si="1011"/>
        <v>0</v>
      </c>
      <c r="BEZ17" s="450">
        <f t="shared" si="1011"/>
        <v>0</v>
      </c>
      <c r="BFA17" s="450">
        <f t="shared" si="1011"/>
        <v>0</v>
      </c>
      <c r="BFB17" s="450">
        <f t="shared" si="1011"/>
        <v>0</v>
      </c>
      <c r="BFC17" s="450">
        <f t="shared" si="1011"/>
        <v>0</v>
      </c>
      <c r="BFD17" s="450">
        <f t="shared" si="1011"/>
        <v>0</v>
      </c>
      <c r="BFE17" s="450">
        <f t="shared" si="1011"/>
        <v>0</v>
      </c>
      <c r="BFF17" s="450">
        <f t="shared" si="1011"/>
        <v>0</v>
      </c>
      <c r="BFG17" s="450">
        <f t="shared" si="1011"/>
        <v>0</v>
      </c>
      <c r="BFH17" s="451">
        <f t="shared" si="1011"/>
        <v>0</v>
      </c>
      <c r="BFJ17" s="457">
        <f t="shared" ref="BFJ17:BFW17" si="1012">SUM(BFJ18:BFJ23)</f>
        <v>0</v>
      </c>
      <c r="BFK17" s="450">
        <f t="shared" si="1012"/>
        <v>0</v>
      </c>
      <c r="BFL17" s="450">
        <f t="shared" si="1012"/>
        <v>0</v>
      </c>
      <c r="BFM17" s="450">
        <f t="shared" si="1012"/>
        <v>0</v>
      </c>
      <c r="BFN17" s="450">
        <f t="shared" si="1012"/>
        <v>0</v>
      </c>
      <c r="BFO17" s="450">
        <f t="shared" si="1012"/>
        <v>0</v>
      </c>
      <c r="BFP17" s="450">
        <f t="shared" si="1012"/>
        <v>0</v>
      </c>
      <c r="BFQ17" s="450">
        <f t="shared" si="1012"/>
        <v>0</v>
      </c>
      <c r="BFR17" s="450">
        <f t="shared" si="1012"/>
        <v>0</v>
      </c>
      <c r="BFS17" s="450">
        <f t="shared" si="1012"/>
        <v>0</v>
      </c>
      <c r="BFT17" s="450">
        <f t="shared" si="1012"/>
        <v>0</v>
      </c>
      <c r="BFU17" s="450">
        <f t="shared" si="1012"/>
        <v>0</v>
      </c>
      <c r="BFV17" s="450">
        <f t="shared" si="1012"/>
        <v>0</v>
      </c>
      <c r="BFW17" s="451">
        <f t="shared" si="1012"/>
        <v>0</v>
      </c>
      <c r="BFY17" s="457">
        <f t="shared" ref="BFY17:BGL17" si="1013">SUM(BFY18:BFY23)</f>
        <v>0</v>
      </c>
      <c r="BFZ17" s="450">
        <f t="shared" si="1013"/>
        <v>0</v>
      </c>
      <c r="BGA17" s="450">
        <f t="shared" si="1013"/>
        <v>0</v>
      </c>
      <c r="BGB17" s="450">
        <f t="shared" si="1013"/>
        <v>0</v>
      </c>
      <c r="BGC17" s="450">
        <f t="shared" si="1013"/>
        <v>0</v>
      </c>
      <c r="BGD17" s="450">
        <f t="shared" si="1013"/>
        <v>0</v>
      </c>
      <c r="BGE17" s="450">
        <f t="shared" si="1013"/>
        <v>0</v>
      </c>
      <c r="BGF17" s="450">
        <f t="shared" si="1013"/>
        <v>0</v>
      </c>
      <c r="BGG17" s="450">
        <f t="shared" si="1013"/>
        <v>0</v>
      </c>
      <c r="BGH17" s="450">
        <f t="shared" si="1013"/>
        <v>0</v>
      </c>
      <c r="BGI17" s="450">
        <f t="shared" si="1013"/>
        <v>0</v>
      </c>
      <c r="BGJ17" s="450">
        <f t="shared" si="1013"/>
        <v>0</v>
      </c>
      <c r="BGK17" s="450">
        <f t="shared" si="1013"/>
        <v>0</v>
      </c>
      <c r="BGL17" s="451">
        <f t="shared" si="1013"/>
        <v>0</v>
      </c>
      <c r="BGN17" s="457">
        <f t="shared" ref="BGN17:BHA17" si="1014">SUM(BGN18:BGN23)</f>
        <v>0</v>
      </c>
      <c r="BGO17" s="450">
        <f t="shared" si="1014"/>
        <v>0</v>
      </c>
      <c r="BGP17" s="450">
        <f t="shared" si="1014"/>
        <v>0</v>
      </c>
      <c r="BGQ17" s="450">
        <f t="shared" si="1014"/>
        <v>0</v>
      </c>
      <c r="BGR17" s="450">
        <f t="shared" si="1014"/>
        <v>0</v>
      </c>
      <c r="BGS17" s="450">
        <f t="shared" si="1014"/>
        <v>0</v>
      </c>
      <c r="BGT17" s="450">
        <f t="shared" si="1014"/>
        <v>0</v>
      </c>
      <c r="BGU17" s="450">
        <f t="shared" si="1014"/>
        <v>0</v>
      </c>
      <c r="BGV17" s="450">
        <f t="shared" si="1014"/>
        <v>0</v>
      </c>
      <c r="BGW17" s="450">
        <f t="shared" si="1014"/>
        <v>0</v>
      </c>
      <c r="BGX17" s="450">
        <f t="shared" si="1014"/>
        <v>0</v>
      </c>
      <c r="BGY17" s="450">
        <f t="shared" si="1014"/>
        <v>0</v>
      </c>
      <c r="BGZ17" s="450">
        <f t="shared" si="1014"/>
        <v>0</v>
      </c>
      <c r="BHA17" s="451">
        <f t="shared" si="1014"/>
        <v>0</v>
      </c>
      <c r="BHC17" s="457">
        <f t="shared" ref="BHC17:BHP17" si="1015">SUM(BHC18:BHC23)</f>
        <v>0</v>
      </c>
      <c r="BHD17" s="450">
        <f t="shared" si="1015"/>
        <v>0</v>
      </c>
      <c r="BHE17" s="450">
        <f t="shared" si="1015"/>
        <v>0</v>
      </c>
      <c r="BHF17" s="450">
        <f t="shared" si="1015"/>
        <v>0</v>
      </c>
      <c r="BHG17" s="450">
        <f t="shared" si="1015"/>
        <v>0</v>
      </c>
      <c r="BHH17" s="450">
        <f t="shared" si="1015"/>
        <v>0</v>
      </c>
      <c r="BHI17" s="450">
        <f t="shared" si="1015"/>
        <v>0</v>
      </c>
      <c r="BHJ17" s="450">
        <f t="shared" si="1015"/>
        <v>0</v>
      </c>
      <c r="BHK17" s="450">
        <f t="shared" si="1015"/>
        <v>0</v>
      </c>
      <c r="BHL17" s="450">
        <f t="shared" si="1015"/>
        <v>0</v>
      </c>
      <c r="BHM17" s="450">
        <f t="shared" si="1015"/>
        <v>0</v>
      </c>
      <c r="BHN17" s="450">
        <f t="shared" si="1015"/>
        <v>0</v>
      </c>
      <c r="BHO17" s="450">
        <f t="shared" si="1015"/>
        <v>0</v>
      </c>
      <c r="BHP17" s="451">
        <f t="shared" si="1015"/>
        <v>0</v>
      </c>
      <c r="BHR17" s="457">
        <f t="shared" ref="BHR17:BIE17" si="1016">SUM(BHR18:BHR23)</f>
        <v>0</v>
      </c>
      <c r="BHS17" s="450">
        <f t="shared" si="1016"/>
        <v>0</v>
      </c>
      <c r="BHT17" s="450">
        <f t="shared" si="1016"/>
        <v>0</v>
      </c>
      <c r="BHU17" s="450">
        <f t="shared" si="1016"/>
        <v>0</v>
      </c>
      <c r="BHV17" s="450">
        <f t="shared" si="1016"/>
        <v>0</v>
      </c>
      <c r="BHW17" s="450">
        <f t="shared" si="1016"/>
        <v>0</v>
      </c>
      <c r="BHX17" s="450">
        <f t="shared" si="1016"/>
        <v>0</v>
      </c>
      <c r="BHY17" s="450">
        <f t="shared" si="1016"/>
        <v>0</v>
      </c>
      <c r="BHZ17" s="450">
        <f t="shared" si="1016"/>
        <v>0</v>
      </c>
      <c r="BIA17" s="450">
        <f t="shared" si="1016"/>
        <v>0</v>
      </c>
      <c r="BIB17" s="450">
        <f t="shared" si="1016"/>
        <v>0</v>
      </c>
      <c r="BIC17" s="450">
        <f t="shared" si="1016"/>
        <v>0</v>
      </c>
      <c r="BID17" s="450">
        <f t="shared" si="1016"/>
        <v>0</v>
      </c>
      <c r="BIE17" s="451">
        <f t="shared" si="1016"/>
        <v>0</v>
      </c>
      <c r="BIG17" s="457">
        <f t="shared" ref="BIG17:BIT17" si="1017">SUM(BIG18:BIG23)</f>
        <v>0</v>
      </c>
      <c r="BIH17" s="450">
        <f t="shared" si="1017"/>
        <v>0</v>
      </c>
      <c r="BII17" s="450">
        <f t="shared" si="1017"/>
        <v>0</v>
      </c>
      <c r="BIJ17" s="450">
        <f t="shared" si="1017"/>
        <v>0</v>
      </c>
      <c r="BIK17" s="450">
        <f t="shared" si="1017"/>
        <v>0</v>
      </c>
      <c r="BIL17" s="450">
        <f t="shared" si="1017"/>
        <v>0</v>
      </c>
      <c r="BIM17" s="450">
        <f t="shared" si="1017"/>
        <v>0</v>
      </c>
      <c r="BIN17" s="450">
        <f t="shared" si="1017"/>
        <v>0</v>
      </c>
      <c r="BIO17" s="450">
        <f t="shared" si="1017"/>
        <v>0</v>
      </c>
      <c r="BIP17" s="450">
        <f t="shared" si="1017"/>
        <v>0</v>
      </c>
      <c r="BIQ17" s="450">
        <f t="shared" si="1017"/>
        <v>0</v>
      </c>
      <c r="BIR17" s="450">
        <f t="shared" si="1017"/>
        <v>0</v>
      </c>
      <c r="BIS17" s="450">
        <f t="shared" si="1017"/>
        <v>0</v>
      </c>
      <c r="BIT17" s="451">
        <f t="shared" si="1017"/>
        <v>0</v>
      </c>
      <c r="BIV17" s="457">
        <f t="shared" ref="BIV17:BJI17" si="1018">SUM(BIV18:BIV23)</f>
        <v>0</v>
      </c>
      <c r="BIW17" s="450">
        <f t="shared" si="1018"/>
        <v>0</v>
      </c>
      <c r="BIX17" s="450">
        <f t="shared" si="1018"/>
        <v>0</v>
      </c>
      <c r="BIY17" s="450">
        <f t="shared" si="1018"/>
        <v>0</v>
      </c>
      <c r="BIZ17" s="450">
        <f t="shared" si="1018"/>
        <v>0</v>
      </c>
      <c r="BJA17" s="450">
        <f t="shared" si="1018"/>
        <v>0</v>
      </c>
      <c r="BJB17" s="450">
        <f t="shared" si="1018"/>
        <v>0</v>
      </c>
      <c r="BJC17" s="450">
        <f t="shared" si="1018"/>
        <v>0</v>
      </c>
      <c r="BJD17" s="450">
        <f t="shared" si="1018"/>
        <v>0</v>
      </c>
      <c r="BJE17" s="450">
        <f t="shared" si="1018"/>
        <v>0</v>
      </c>
      <c r="BJF17" s="450">
        <f t="shared" si="1018"/>
        <v>0</v>
      </c>
      <c r="BJG17" s="450">
        <f t="shared" si="1018"/>
        <v>0</v>
      </c>
      <c r="BJH17" s="450">
        <f t="shared" si="1018"/>
        <v>0</v>
      </c>
      <c r="BJI17" s="451">
        <f t="shared" si="1018"/>
        <v>0</v>
      </c>
      <c r="BJK17" s="457">
        <f t="shared" ref="BJK17:BJX17" si="1019">SUM(BJK18:BJK23)</f>
        <v>0</v>
      </c>
      <c r="BJL17" s="450">
        <f t="shared" si="1019"/>
        <v>0</v>
      </c>
      <c r="BJM17" s="450">
        <f t="shared" si="1019"/>
        <v>0</v>
      </c>
      <c r="BJN17" s="450">
        <f t="shared" si="1019"/>
        <v>0</v>
      </c>
      <c r="BJO17" s="450">
        <f t="shared" si="1019"/>
        <v>0</v>
      </c>
      <c r="BJP17" s="450">
        <f t="shared" si="1019"/>
        <v>0</v>
      </c>
      <c r="BJQ17" s="450">
        <f t="shared" si="1019"/>
        <v>0</v>
      </c>
      <c r="BJR17" s="450">
        <f t="shared" si="1019"/>
        <v>0</v>
      </c>
      <c r="BJS17" s="450">
        <f t="shared" si="1019"/>
        <v>0</v>
      </c>
      <c r="BJT17" s="450">
        <f t="shared" si="1019"/>
        <v>0</v>
      </c>
      <c r="BJU17" s="450">
        <f t="shared" si="1019"/>
        <v>0</v>
      </c>
      <c r="BJV17" s="450">
        <f t="shared" si="1019"/>
        <v>0</v>
      </c>
      <c r="BJW17" s="450">
        <f t="shared" si="1019"/>
        <v>0</v>
      </c>
      <c r="BJX17" s="451">
        <f t="shared" si="1019"/>
        <v>0</v>
      </c>
      <c r="BJZ17" s="457">
        <f t="shared" ref="BJZ17:BKM17" si="1020">SUM(BJZ18:BJZ23)</f>
        <v>0</v>
      </c>
      <c r="BKA17" s="450">
        <f t="shared" si="1020"/>
        <v>0</v>
      </c>
      <c r="BKB17" s="450">
        <f t="shared" si="1020"/>
        <v>0</v>
      </c>
      <c r="BKC17" s="450">
        <f t="shared" si="1020"/>
        <v>0</v>
      </c>
      <c r="BKD17" s="450">
        <f t="shared" si="1020"/>
        <v>0</v>
      </c>
      <c r="BKE17" s="450">
        <f t="shared" si="1020"/>
        <v>0</v>
      </c>
      <c r="BKF17" s="450">
        <f t="shared" si="1020"/>
        <v>0</v>
      </c>
      <c r="BKG17" s="450">
        <f t="shared" si="1020"/>
        <v>0</v>
      </c>
      <c r="BKH17" s="450">
        <f t="shared" si="1020"/>
        <v>0</v>
      </c>
      <c r="BKI17" s="450">
        <f t="shared" si="1020"/>
        <v>0</v>
      </c>
      <c r="BKJ17" s="450">
        <f t="shared" si="1020"/>
        <v>0</v>
      </c>
      <c r="BKK17" s="450">
        <f t="shared" si="1020"/>
        <v>0</v>
      </c>
      <c r="BKL17" s="450">
        <f t="shared" si="1020"/>
        <v>0</v>
      </c>
      <c r="BKM17" s="451">
        <f t="shared" si="1020"/>
        <v>0</v>
      </c>
      <c r="BKO17" s="457">
        <f t="shared" ref="BKO17:BLB17" si="1021">SUM(BKO18:BKO23)</f>
        <v>0</v>
      </c>
      <c r="BKP17" s="450">
        <f t="shared" si="1021"/>
        <v>0</v>
      </c>
      <c r="BKQ17" s="450">
        <f t="shared" si="1021"/>
        <v>0</v>
      </c>
      <c r="BKR17" s="450">
        <f t="shared" si="1021"/>
        <v>0</v>
      </c>
      <c r="BKS17" s="450">
        <f t="shared" si="1021"/>
        <v>0</v>
      </c>
      <c r="BKT17" s="450">
        <f t="shared" si="1021"/>
        <v>0</v>
      </c>
      <c r="BKU17" s="450">
        <f t="shared" si="1021"/>
        <v>0</v>
      </c>
      <c r="BKV17" s="450">
        <f t="shared" si="1021"/>
        <v>0</v>
      </c>
      <c r="BKW17" s="450">
        <f t="shared" si="1021"/>
        <v>0</v>
      </c>
      <c r="BKX17" s="450">
        <f t="shared" si="1021"/>
        <v>0</v>
      </c>
      <c r="BKY17" s="450">
        <f t="shared" si="1021"/>
        <v>0</v>
      </c>
      <c r="BKZ17" s="450">
        <f t="shared" si="1021"/>
        <v>0</v>
      </c>
      <c r="BLA17" s="450">
        <f t="shared" si="1021"/>
        <v>0</v>
      </c>
      <c r="BLB17" s="451">
        <f t="shared" si="1021"/>
        <v>0</v>
      </c>
      <c r="BLD17" s="457">
        <f t="shared" ref="BLD17:BLQ17" si="1022">SUM(BLD18:BLD23)</f>
        <v>0</v>
      </c>
      <c r="BLE17" s="450">
        <f t="shared" si="1022"/>
        <v>0</v>
      </c>
      <c r="BLF17" s="450">
        <f t="shared" si="1022"/>
        <v>0</v>
      </c>
      <c r="BLG17" s="450">
        <f t="shared" si="1022"/>
        <v>0</v>
      </c>
      <c r="BLH17" s="450">
        <f t="shared" si="1022"/>
        <v>0</v>
      </c>
      <c r="BLI17" s="450">
        <f t="shared" si="1022"/>
        <v>0</v>
      </c>
      <c r="BLJ17" s="450">
        <f t="shared" si="1022"/>
        <v>0</v>
      </c>
      <c r="BLK17" s="450">
        <f t="shared" si="1022"/>
        <v>0</v>
      </c>
      <c r="BLL17" s="450">
        <f t="shared" si="1022"/>
        <v>0</v>
      </c>
      <c r="BLM17" s="450">
        <f t="shared" si="1022"/>
        <v>0</v>
      </c>
      <c r="BLN17" s="450">
        <f t="shared" si="1022"/>
        <v>0</v>
      </c>
      <c r="BLO17" s="450">
        <f t="shared" si="1022"/>
        <v>0</v>
      </c>
      <c r="BLP17" s="450">
        <f t="shared" si="1022"/>
        <v>0</v>
      </c>
      <c r="BLQ17" s="451">
        <f t="shared" si="1022"/>
        <v>0</v>
      </c>
      <c r="BLS17" s="457">
        <f t="shared" ref="BLS17:BMF17" si="1023">SUM(BLS18:BLS23)</f>
        <v>0</v>
      </c>
      <c r="BLT17" s="450">
        <f t="shared" si="1023"/>
        <v>0</v>
      </c>
      <c r="BLU17" s="450">
        <f t="shared" si="1023"/>
        <v>0</v>
      </c>
      <c r="BLV17" s="450">
        <f t="shared" si="1023"/>
        <v>0</v>
      </c>
      <c r="BLW17" s="450">
        <f t="shared" si="1023"/>
        <v>0</v>
      </c>
      <c r="BLX17" s="450">
        <f t="shared" si="1023"/>
        <v>0</v>
      </c>
      <c r="BLY17" s="450">
        <f t="shared" si="1023"/>
        <v>0</v>
      </c>
      <c r="BLZ17" s="450">
        <f t="shared" si="1023"/>
        <v>0</v>
      </c>
      <c r="BMA17" s="450">
        <f t="shared" si="1023"/>
        <v>0</v>
      </c>
      <c r="BMB17" s="450">
        <f t="shared" si="1023"/>
        <v>0</v>
      </c>
      <c r="BMC17" s="450">
        <f t="shared" si="1023"/>
        <v>0</v>
      </c>
      <c r="BMD17" s="450">
        <f t="shared" si="1023"/>
        <v>0</v>
      </c>
      <c r="BME17" s="450">
        <f t="shared" si="1023"/>
        <v>0</v>
      </c>
      <c r="BMF17" s="451">
        <f t="shared" si="1023"/>
        <v>0</v>
      </c>
      <c r="BMH17" s="457">
        <f t="shared" ref="BMH17:BMU17" si="1024">SUM(BMH18:BMH23)</f>
        <v>0</v>
      </c>
      <c r="BMI17" s="450">
        <f t="shared" si="1024"/>
        <v>0</v>
      </c>
      <c r="BMJ17" s="450">
        <f t="shared" si="1024"/>
        <v>0</v>
      </c>
      <c r="BMK17" s="450">
        <f t="shared" si="1024"/>
        <v>0</v>
      </c>
      <c r="BML17" s="450">
        <f t="shared" si="1024"/>
        <v>0</v>
      </c>
      <c r="BMM17" s="450">
        <f t="shared" si="1024"/>
        <v>0</v>
      </c>
      <c r="BMN17" s="450">
        <f t="shared" si="1024"/>
        <v>0</v>
      </c>
      <c r="BMO17" s="450">
        <f t="shared" si="1024"/>
        <v>0</v>
      </c>
      <c r="BMP17" s="450">
        <f t="shared" si="1024"/>
        <v>0</v>
      </c>
      <c r="BMQ17" s="450">
        <f t="shared" si="1024"/>
        <v>0</v>
      </c>
      <c r="BMR17" s="450">
        <f t="shared" si="1024"/>
        <v>0</v>
      </c>
      <c r="BMS17" s="450">
        <f t="shared" si="1024"/>
        <v>0</v>
      </c>
      <c r="BMT17" s="450">
        <f t="shared" si="1024"/>
        <v>0</v>
      </c>
      <c r="BMU17" s="451">
        <f t="shared" si="1024"/>
        <v>0</v>
      </c>
      <c r="BMW17" s="457">
        <f t="shared" ref="BMW17:BNJ17" si="1025">SUM(BMW18:BMW23)</f>
        <v>0</v>
      </c>
      <c r="BMX17" s="450">
        <f t="shared" si="1025"/>
        <v>0</v>
      </c>
      <c r="BMY17" s="450">
        <f t="shared" si="1025"/>
        <v>0</v>
      </c>
      <c r="BMZ17" s="450">
        <f t="shared" si="1025"/>
        <v>0</v>
      </c>
      <c r="BNA17" s="450">
        <f t="shared" si="1025"/>
        <v>0</v>
      </c>
      <c r="BNB17" s="450">
        <f t="shared" si="1025"/>
        <v>0</v>
      </c>
      <c r="BNC17" s="450">
        <f t="shared" si="1025"/>
        <v>0</v>
      </c>
      <c r="BND17" s="450">
        <f t="shared" si="1025"/>
        <v>0</v>
      </c>
      <c r="BNE17" s="450">
        <f t="shared" si="1025"/>
        <v>0</v>
      </c>
      <c r="BNF17" s="450">
        <f t="shared" si="1025"/>
        <v>0</v>
      </c>
      <c r="BNG17" s="450">
        <f t="shared" si="1025"/>
        <v>0</v>
      </c>
      <c r="BNH17" s="450">
        <f t="shared" si="1025"/>
        <v>0</v>
      </c>
      <c r="BNI17" s="450">
        <f t="shared" si="1025"/>
        <v>0</v>
      </c>
      <c r="BNJ17" s="451">
        <f t="shared" si="1025"/>
        <v>0</v>
      </c>
      <c r="BNL17" s="457">
        <f t="shared" ref="BNL17:BNY17" si="1026">SUM(BNL18:BNL23)</f>
        <v>0</v>
      </c>
      <c r="BNM17" s="450">
        <f t="shared" si="1026"/>
        <v>0</v>
      </c>
      <c r="BNN17" s="450">
        <f t="shared" si="1026"/>
        <v>0</v>
      </c>
      <c r="BNO17" s="450">
        <f t="shared" si="1026"/>
        <v>0</v>
      </c>
      <c r="BNP17" s="450">
        <f t="shared" si="1026"/>
        <v>0</v>
      </c>
      <c r="BNQ17" s="450">
        <f t="shared" si="1026"/>
        <v>0</v>
      </c>
      <c r="BNR17" s="450">
        <f t="shared" si="1026"/>
        <v>0</v>
      </c>
      <c r="BNS17" s="450">
        <f t="shared" si="1026"/>
        <v>0</v>
      </c>
      <c r="BNT17" s="450">
        <f t="shared" si="1026"/>
        <v>0</v>
      </c>
      <c r="BNU17" s="450">
        <f t="shared" si="1026"/>
        <v>0</v>
      </c>
      <c r="BNV17" s="450">
        <f t="shared" si="1026"/>
        <v>0</v>
      </c>
      <c r="BNW17" s="450">
        <f t="shared" si="1026"/>
        <v>0</v>
      </c>
      <c r="BNX17" s="450">
        <f t="shared" si="1026"/>
        <v>0</v>
      </c>
      <c r="BNY17" s="451">
        <f t="shared" si="1026"/>
        <v>0</v>
      </c>
      <c r="BOA17" s="457">
        <f t="shared" ref="BOA17:BON17" si="1027">SUM(BOA18:BOA23)</f>
        <v>0</v>
      </c>
      <c r="BOB17" s="450">
        <f t="shared" si="1027"/>
        <v>0</v>
      </c>
      <c r="BOC17" s="450">
        <f t="shared" si="1027"/>
        <v>0</v>
      </c>
      <c r="BOD17" s="450">
        <f t="shared" si="1027"/>
        <v>0</v>
      </c>
      <c r="BOE17" s="450">
        <f t="shared" si="1027"/>
        <v>0</v>
      </c>
      <c r="BOF17" s="450">
        <f t="shared" si="1027"/>
        <v>0</v>
      </c>
      <c r="BOG17" s="450">
        <f t="shared" si="1027"/>
        <v>0</v>
      </c>
      <c r="BOH17" s="450">
        <f t="shared" si="1027"/>
        <v>0</v>
      </c>
      <c r="BOI17" s="450">
        <f t="shared" si="1027"/>
        <v>0</v>
      </c>
      <c r="BOJ17" s="450">
        <f t="shared" si="1027"/>
        <v>0</v>
      </c>
      <c r="BOK17" s="450">
        <f t="shared" si="1027"/>
        <v>0</v>
      </c>
      <c r="BOL17" s="450">
        <f t="shared" si="1027"/>
        <v>0</v>
      </c>
      <c r="BOM17" s="450">
        <f t="shared" si="1027"/>
        <v>0</v>
      </c>
      <c r="BON17" s="451">
        <f t="shared" si="1027"/>
        <v>0</v>
      </c>
      <c r="BOP17" s="457">
        <f t="shared" ref="BOP17:BPC17" si="1028">SUM(BOP18:BOP23)</f>
        <v>0</v>
      </c>
      <c r="BOQ17" s="450">
        <f t="shared" si="1028"/>
        <v>0</v>
      </c>
      <c r="BOR17" s="450">
        <f t="shared" si="1028"/>
        <v>0</v>
      </c>
      <c r="BOS17" s="450">
        <f t="shared" si="1028"/>
        <v>0</v>
      </c>
      <c r="BOT17" s="450">
        <f t="shared" si="1028"/>
        <v>0</v>
      </c>
      <c r="BOU17" s="450">
        <f t="shared" si="1028"/>
        <v>0</v>
      </c>
      <c r="BOV17" s="450">
        <f t="shared" si="1028"/>
        <v>0</v>
      </c>
      <c r="BOW17" s="450">
        <f t="shared" si="1028"/>
        <v>0</v>
      </c>
      <c r="BOX17" s="450">
        <f t="shared" si="1028"/>
        <v>0</v>
      </c>
      <c r="BOY17" s="450">
        <f t="shared" si="1028"/>
        <v>0</v>
      </c>
      <c r="BOZ17" s="450">
        <f t="shared" si="1028"/>
        <v>0</v>
      </c>
      <c r="BPA17" s="450">
        <f t="shared" si="1028"/>
        <v>0</v>
      </c>
      <c r="BPB17" s="450">
        <f t="shared" si="1028"/>
        <v>0</v>
      </c>
      <c r="BPC17" s="451">
        <f t="shared" si="1028"/>
        <v>0</v>
      </c>
      <c r="BPE17" s="457">
        <f t="shared" ref="BPE17:BPR17" si="1029">SUM(BPE18:BPE23)</f>
        <v>0</v>
      </c>
      <c r="BPF17" s="450">
        <f t="shared" si="1029"/>
        <v>0</v>
      </c>
      <c r="BPG17" s="450">
        <f t="shared" si="1029"/>
        <v>0</v>
      </c>
      <c r="BPH17" s="450">
        <f t="shared" si="1029"/>
        <v>0</v>
      </c>
      <c r="BPI17" s="450">
        <f t="shared" si="1029"/>
        <v>0</v>
      </c>
      <c r="BPJ17" s="450">
        <f t="shared" si="1029"/>
        <v>0</v>
      </c>
      <c r="BPK17" s="450">
        <f t="shared" si="1029"/>
        <v>0</v>
      </c>
      <c r="BPL17" s="450">
        <f t="shared" si="1029"/>
        <v>0</v>
      </c>
      <c r="BPM17" s="450">
        <f t="shared" si="1029"/>
        <v>0</v>
      </c>
      <c r="BPN17" s="450">
        <f t="shared" si="1029"/>
        <v>0</v>
      </c>
      <c r="BPO17" s="450">
        <f t="shared" si="1029"/>
        <v>0</v>
      </c>
      <c r="BPP17" s="450">
        <f t="shared" si="1029"/>
        <v>0</v>
      </c>
      <c r="BPQ17" s="450">
        <f t="shared" si="1029"/>
        <v>0</v>
      </c>
      <c r="BPR17" s="451">
        <f t="shared" si="1029"/>
        <v>0</v>
      </c>
      <c r="BPT17" s="457">
        <f t="shared" ref="BPT17:BQG17" si="1030">SUM(BPT18:BPT23)</f>
        <v>0</v>
      </c>
      <c r="BPU17" s="450">
        <f t="shared" si="1030"/>
        <v>0</v>
      </c>
      <c r="BPV17" s="450">
        <f t="shared" si="1030"/>
        <v>0</v>
      </c>
      <c r="BPW17" s="450">
        <f t="shared" si="1030"/>
        <v>0</v>
      </c>
      <c r="BPX17" s="450">
        <f t="shared" si="1030"/>
        <v>0</v>
      </c>
      <c r="BPY17" s="450">
        <f t="shared" si="1030"/>
        <v>0</v>
      </c>
      <c r="BPZ17" s="450">
        <f t="shared" si="1030"/>
        <v>0</v>
      </c>
      <c r="BQA17" s="450">
        <f t="shared" si="1030"/>
        <v>0</v>
      </c>
      <c r="BQB17" s="450">
        <f t="shared" si="1030"/>
        <v>0</v>
      </c>
      <c r="BQC17" s="450">
        <f t="shared" si="1030"/>
        <v>0</v>
      </c>
      <c r="BQD17" s="450">
        <f t="shared" si="1030"/>
        <v>0</v>
      </c>
      <c r="BQE17" s="450">
        <f t="shared" si="1030"/>
        <v>0</v>
      </c>
      <c r="BQF17" s="450">
        <f t="shared" si="1030"/>
        <v>0</v>
      </c>
      <c r="BQG17" s="451">
        <f t="shared" si="1030"/>
        <v>0</v>
      </c>
      <c r="BQI17" s="457">
        <f t="shared" ref="BQI17:BQV17" si="1031">SUM(BQI18:BQI23)</f>
        <v>0</v>
      </c>
      <c r="BQJ17" s="450">
        <f t="shared" si="1031"/>
        <v>0</v>
      </c>
      <c r="BQK17" s="450">
        <f t="shared" si="1031"/>
        <v>0</v>
      </c>
      <c r="BQL17" s="450">
        <f t="shared" si="1031"/>
        <v>0</v>
      </c>
      <c r="BQM17" s="450">
        <f t="shared" si="1031"/>
        <v>0</v>
      </c>
      <c r="BQN17" s="450">
        <f t="shared" si="1031"/>
        <v>0</v>
      </c>
      <c r="BQO17" s="450">
        <f t="shared" si="1031"/>
        <v>0</v>
      </c>
      <c r="BQP17" s="450">
        <f t="shared" si="1031"/>
        <v>0</v>
      </c>
      <c r="BQQ17" s="450">
        <f t="shared" si="1031"/>
        <v>0</v>
      </c>
      <c r="BQR17" s="450">
        <f t="shared" si="1031"/>
        <v>0</v>
      </c>
      <c r="BQS17" s="450">
        <f t="shared" si="1031"/>
        <v>0</v>
      </c>
      <c r="BQT17" s="450">
        <f t="shared" si="1031"/>
        <v>0</v>
      </c>
      <c r="BQU17" s="450">
        <f t="shared" si="1031"/>
        <v>0</v>
      </c>
      <c r="BQV17" s="451">
        <f t="shared" si="1031"/>
        <v>0</v>
      </c>
      <c r="BQX17" s="457">
        <f t="shared" ref="BQX17:BRK17" si="1032">SUM(BQX18:BQX23)</f>
        <v>0</v>
      </c>
      <c r="BQY17" s="450">
        <f t="shared" si="1032"/>
        <v>0</v>
      </c>
      <c r="BQZ17" s="450">
        <f t="shared" si="1032"/>
        <v>0</v>
      </c>
      <c r="BRA17" s="450">
        <f t="shared" si="1032"/>
        <v>0</v>
      </c>
      <c r="BRB17" s="450">
        <f t="shared" si="1032"/>
        <v>0</v>
      </c>
      <c r="BRC17" s="450">
        <f t="shared" si="1032"/>
        <v>0</v>
      </c>
      <c r="BRD17" s="450">
        <f t="shared" si="1032"/>
        <v>0</v>
      </c>
      <c r="BRE17" s="450">
        <f t="shared" si="1032"/>
        <v>0</v>
      </c>
      <c r="BRF17" s="450">
        <f t="shared" si="1032"/>
        <v>0</v>
      </c>
      <c r="BRG17" s="450">
        <f t="shared" si="1032"/>
        <v>0</v>
      </c>
      <c r="BRH17" s="450">
        <f t="shared" si="1032"/>
        <v>0</v>
      </c>
      <c r="BRI17" s="450">
        <f t="shared" si="1032"/>
        <v>0</v>
      </c>
      <c r="BRJ17" s="450">
        <f t="shared" si="1032"/>
        <v>0</v>
      </c>
      <c r="BRK17" s="451">
        <f t="shared" si="1032"/>
        <v>0</v>
      </c>
      <c r="BRM17" s="457">
        <f t="shared" ref="BRM17:BRZ17" si="1033">SUM(BRM18:BRM23)</f>
        <v>0</v>
      </c>
      <c r="BRN17" s="450">
        <f t="shared" si="1033"/>
        <v>0</v>
      </c>
      <c r="BRO17" s="450">
        <f t="shared" si="1033"/>
        <v>0</v>
      </c>
      <c r="BRP17" s="450">
        <f t="shared" si="1033"/>
        <v>0</v>
      </c>
      <c r="BRQ17" s="450">
        <f t="shared" si="1033"/>
        <v>0</v>
      </c>
      <c r="BRR17" s="450">
        <f t="shared" si="1033"/>
        <v>0</v>
      </c>
      <c r="BRS17" s="450">
        <f t="shared" si="1033"/>
        <v>0</v>
      </c>
      <c r="BRT17" s="450">
        <f t="shared" si="1033"/>
        <v>0</v>
      </c>
      <c r="BRU17" s="450">
        <f t="shared" si="1033"/>
        <v>0</v>
      </c>
      <c r="BRV17" s="450">
        <f t="shared" si="1033"/>
        <v>0</v>
      </c>
      <c r="BRW17" s="450">
        <f t="shared" si="1033"/>
        <v>0</v>
      </c>
      <c r="BRX17" s="450">
        <f t="shared" si="1033"/>
        <v>0</v>
      </c>
      <c r="BRY17" s="450">
        <f t="shared" si="1033"/>
        <v>0</v>
      </c>
      <c r="BRZ17" s="451">
        <f t="shared" si="1033"/>
        <v>0</v>
      </c>
      <c r="BSB17" s="457">
        <f t="shared" ref="BSB17:BSO17" si="1034">SUM(BSB18:BSB23)</f>
        <v>0</v>
      </c>
      <c r="BSC17" s="450">
        <f t="shared" si="1034"/>
        <v>0</v>
      </c>
      <c r="BSD17" s="450">
        <f t="shared" si="1034"/>
        <v>0</v>
      </c>
      <c r="BSE17" s="450">
        <f t="shared" si="1034"/>
        <v>0</v>
      </c>
      <c r="BSF17" s="450">
        <f t="shared" si="1034"/>
        <v>0</v>
      </c>
      <c r="BSG17" s="450">
        <f t="shared" si="1034"/>
        <v>0</v>
      </c>
      <c r="BSH17" s="450">
        <f t="shared" si="1034"/>
        <v>0</v>
      </c>
      <c r="BSI17" s="450">
        <f t="shared" si="1034"/>
        <v>0</v>
      </c>
      <c r="BSJ17" s="450">
        <f t="shared" si="1034"/>
        <v>0</v>
      </c>
      <c r="BSK17" s="450">
        <f t="shared" si="1034"/>
        <v>0</v>
      </c>
      <c r="BSL17" s="450">
        <f t="shared" si="1034"/>
        <v>0</v>
      </c>
      <c r="BSM17" s="450">
        <f t="shared" si="1034"/>
        <v>0</v>
      </c>
      <c r="BSN17" s="450">
        <f t="shared" si="1034"/>
        <v>0</v>
      </c>
      <c r="BSO17" s="451">
        <f t="shared" si="1034"/>
        <v>0</v>
      </c>
      <c r="BSQ17" s="457">
        <f t="shared" ref="BSQ17:BTD17" si="1035">SUM(BSQ18:BSQ23)</f>
        <v>0</v>
      </c>
      <c r="BSR17" s="450">
        <f t="shared" si="1035"/>
        <v>0</v>
      </c>
      <c r="BSS17" s="450">
        <f t="shared" si="1035"/>
        <v>0</v>
      </c>
      <c r="BST17" s="450">
        <f t="shared" si="1035"/>
        <v>0</v>
      </c>
      <c r="BSU17" s="450">
        <f t="shared" si="1035"/>
        <v>0</v>
      </c>
      <c r="BSV17" s="450">
        <f t="shared" si="1035"/>
        <v>0</v>
      </c>
      <c r="BSW17" s="450">
        <f t="shared" si="1035"/>
        <v>0</v>
      </c>
      <c r="BSX17" s="450">
        <f t="shared" si="1035"/>
        <v>0</v>
      </c>
      <c r="BSY17" s="450">
        <f t="shared" si="1035"/>
        <v>0</v>
      </c>
      <c r="BSZ17" s="450">
        <f t="shared" si="1035"/>
        <v>0</v>
      </c>
      <c r="BTA17" s="450">
        <f t="shared" si="1035"/>
        <v>0</v>
      </c>
      <c r="BTB17" s="450">
        <f t="shared" si="1035"/>
        <v>0</v>
      </c>
      <c r="BTC17" s="450">
        <f t="shared" si="1035"/>
        <v>0</v>
      </c>
      <c r="BTD17" s="451">
        <f t="shared" si="1035"/>
        <v>0</v>
      </c>
      <c r="BTF17" s="457">
        <f t="shared" ref="BTF17:BTS17" si="1036">SUM(BTF18:BTF23)</f>
        <v>0</v>
      </c>
      <c r="BTG17" s="450">
        <f t="shared" si="1036"/>
        <v>0</v>
      </c>
      <c r="BTH17" s="450">
        <f t="shared" si="1036"/>
        <v>0</v>
      </c>
      <c r="BTI17" s="450">
        <f t="shared" si="1036"/>
        <v>0</v>
      </c>
      <c r="BTJ17" s="450">
        <f t="shared" si="1036"/>
        <v>0</v>
      </c>
      <c r="BTK17" s="450">
        <f t="shared" si="1036"/>
        <v>0</v>
      </c>
      <c r="BTL17" s="450">
        <f t="shared" si="1036"/>
        <v>0</v>
      </c>
      <c r="BTM17" s="450">
        <f t="shared" si="1036"/>
        <v>0</v>
      </c>
      <c r="BTN17" s="450">
        <f t="shared" si="1036"/>
        <v>0</v>
      </c>
      <c r="BTO17" s="450">
        <f t="shared" si="1036"/>
        <v>0</v>
      </c>
      <c r="BTP17" s="450">
        <f t="shared" si="1036"/>
        <v>0</v>
      </c>
      <c r="BTQ17" s="450">
        <f t="shared" si="1036"/>
        <v>0</v>
      </c>
      <c r="BTR17" s="450">
        <f t="shared" si="1036"/>
        <v>0</v>
      </c>
      <c r="BTS17" s="451">
        <f t="shared" si="1036"/>
        <v>0</v>
      </c>
      <c r="BTU17" s="457">
        <f t="shared" ref="BTU17:BUH17" si="1037">SUM(BTU18:BTU23)</f>
        <v>0</v>
      </c>
      <c r="BTV17" s="450">
        <f t="shared" si="1037"/>
        <v>0</v>
      </c>
      <c r="BTW17" s="450">
        <f t="shared" si="1037"/>
        <v>0</v>
      </c>
      <c r="BTX17" s="450">
        <f t="shared" si="1037"/>
        <v>0</v>
      </c>
      <c r="BTY17" s="450">
        <f t="shared" si="1037"/>
        <v>0</v>
      </c>
      <c r="BTZ17" s="450">
        <f t="shared" si="1037"/>
        <v>0</v>
      </c>
      <c r="BUA17" s="450">
        <f t="shared" si="1037"/>
        <v>0</v>
      </c>
      <c r="BUB17" s="450">
        <f t="shared" si="1037"/>
        <v>0</v>
      </c>
      <c r="BUC17" s="450">
        <f t="shared" si="1037"/>
        <v>0</v>
      </c>
      <c r="BUD17" s="450">
        <f t="shared" si="1037"/>
        <v>0</v>
      </c>
      <c r="BUE17" s="450">
        <f t="shared" si="1037"/>
        <v>0</v>
      </c>
      <c r="BUF17" s="450">
        <f t="shared" si="1037"/>
        <v>0</v>
      </c>
      <c r="BUG17" s="450">
        <f t="shared" si="1037"/>
        <v>0</v>
      </c>
      <c r="BUH17" s="451">
        <f t="shared" si="1037"/>
        <v>0</v>
      </c>
      <c r="BUJ17" s="457">
        <f t="shared" ref="BUJ17:BUW17" si="1038">SUM(BUJ18:BUJ23)</f>
        <v>0</v>
      </c>
      <c r="BUK17" s="450">
        <f t="shared" si="1038"/>
        <v>0</v>
      </c>
      <c r="BUL17" s="450">
        <f t="shared" si="1038"/>
        <v>0</v>
      </c>
      <c r="BUM17" s="450">
        <f t="shared" si="1038"/>
        <v>0</v>
      </c>
      <c r="BUN17" s="450">
        <f t="shared" si="1038"/>
        <v>0</v>
      </c>
      <c r="BUO17" s="450">
        <f t="shared" si="1038"/>
        <v>0</v>
      </c>
      <c r="BUP17" s="450">
        <f t="shared" si="1038"/>
        <v>0</v>
      </c>
      <c r="BUQ17" s="450">
        <f t="shared" si="1038"/>
        <v>0</v>
      </c>
      <c r="BUR17" s="450">
        <f t="shared" si="1038"/>
        <v>0</v>
      </c>
      <c r="BUS17" s="450">
        <f t="shared" si="1038"/>
        <v>0</v>
      </c>
      <c r="BUT17" s="450">
        <f t="shared" si="1038"/>
        <v>0</v>
      </c>
      <c r="BUU17" s="450">
        <f t="shared" si="1038"/>
        <v>0</v>
      </c>
      <c r="BUV17" s="450">
        <f t="shared" si="1038"/>
        <v>0</v>
      </c>
      <c r="BUW17" s="451">
        <f t="shared" si="1038"/>
        <v>0</v>
      </c>
      <c r="BUY17" s="457">
        <f t="shared" ref="BUY17:BVL17" si="1039">SUM(BUY18:BUY23)</f>
        <v>0</v>
      </c>
      <c r="BUZ17" s="450">
        <f t="shared" si="1039"/>
        <v>0</v>
      </c>
      <c r="BVA17" s="450">
        <f t="shared" si="1039"/>
        <v>0</v>
      </c>
      <c r="BVB17" s="450">
        <f t="shared" si="1039"/>
        <v>0</v>
      </c>
      <c r="BVC17" s="450">
        <f t="shared" si="1039"/>
        <v>0</v>
      </c>
      <c r="BVD17" s="450">
        <f t="shared" si="1039"/>
        <v>0</v>
      </c>
      <c r="BVE17" s="450">
        <f t="shared" si="1039"/>
        <v>0</v>
      </c>
      <c r="BVF17" s="450">
        <f t="shared" si="1039"/>
        <v>0</v>
      </c>
      <c r="BVG17" s="450">
        <f t="shared" si="1039"/>
        <v>0</v>
      </c>
      <c r="BVH17" s="450">
        <f t="shared" si="1039"/>
        <v>0</v>
      </c>
      <c r="BVI17" s="450">
        <f t="shared" si="1039"/>
        <v>0</v>
      </c>
      <c r="BVJ17" s="450">
        <f t="shared" si="1039"/>
        <v>0</v>
      </c>
      <c r="BVK17" s="450">
        <f t="shared" si="1039"/>
        <v>0</v>
      </c>
      <c r="BVL17" s="451">
        <f t="shared" si="1039"/>
        <v>0</v>
      </c>
      <c r="BVN17" s="457">
        <f t="shared" ref="BVN17:BWA17" si="1040">SUM(BVN18:BVN23)</f>
        <v>0</v>
      </c>
      <c r="BVO17" s="450">
        <f t="shared" si="1040"/>
        <v>0</v>
      </c>
      <c r="BVP17" s="450">
        <f t="shared" si="1040"/>
        <v>0</v>
      </c>
      <c r="BVQ17" s="450">
        <f t="shared" si="1040"/>
        <v>0</v>
      </c>
      <c r="BVR17" s="450">
        <f t="shared" si="1040"/>
        <v>0</v>
      </c>
      <c r="BVS17" s="450">
        <f t="shared" si="1040"/>
        <v>0</v>
      </c>
      <c r="BVT17" s="450">
        <f t="shared" si="1040"/>
        <v>0</v>
      </c>
      <c r="BVU17" s="450">
        <f t="shared" si="1040"/>
        <v>0</v>
      </c>
      <c r="BVV17" s="450">
        <f t="shared" si="1040"/>
        <v>0</v>
      </c>
      <c r="BVW17" s="450">
        <f t="shared" si="1040"/>
        <v>0</v>
      </c>
      <c r="BVX17" s="450">
        <f t="shared" si="1040"/>
        <v>0</v>
      </c>
      <c r="BVY17" s="450">
        <f t="shared" si="1040"/>
        <v>0</v>
      </c>
      <c r="BVZ17" s="450">
        <f t="shared" si="1040"/>
        <v>0</v>
      </c>
      <c r="BWA17" s="451">
        <f t="shared" si="1040"/>
        <v>0</v>
      </c>
    </row>
    <row r="18" spans="2:1951" ht="15" customHeight="1" x14ac:dyDescent="0.2">
      <c r="B18" s="452" t="s">
        <v>325</v>
      </c>
      <c r="C18" s="447"/>
      <c r="D18" s="447"/>
      <c r="E18" s="447"/>
      <c r="F18" s="447"/>
      <c r="G18" s="450">
        <f t="shared" ref="G18:G23" si="1041">C18+D18-E18+F18</f>
        <v>0</v>
      </c>
      <c r="H18" s="447"/>
      <c r="I18" s="447"/>
      <c r="J18" s="447"/>
      <c r="K18" s="447"/>
      <c r="L18" s="447"/>
      <c r="M18" s="449"/>
      <c r="N18" s="450">
        <f t="shared" ref="N18:N23" si="1042">H18+I18-J18+K18-L18+M18</f>
        <v>0</v>
      </c>
      <c r="O18" s="463"/>
      <c r="P18" s="448"/>
      <c r="R18" s="458"/>
      <c r="S18" s="447"/>
      <c r="T18" s="447"/>
      <c r="U18" s="447"/>
      <c r="V18" s="450">
        <f t="shared" ref="V18:V23" si="1043">R18+S18-T18+U18</f>
        <v>0</v>
      </c>
      <c r="W18" s="447"/>
      <c r="X18" s="447"/>
      <c r="Y18" s="447"/>
      <c r="Z18" s="447"/>
      <c r="AA18" s="447"/>
      <c r="AB18" s="449"/>
      <c r="AC18" s="450">
        <f t="shared" ref="AC18:AC23" si="1044">W18+X18-Y18+Z18-AA18+AB18</f>
        <v>0</v>
      </c>
      <c r="AD18" s="463"/>
      <c r="AE18" s="448"/>
      <c r="AG18" s="458"/>
      <c r="AH18" s="447"/>
      <c r="AI18" s="447"/>
      <c r="AJ18" s="447"/>
      <c r="AK18" s="450">
        <f t="shared" ref="AK18:AK23" si="1045">AG18+AH18-AI18+AJ18</f>
        <v>0</v>
      </c>
      <c r="AL18" s="447"/>
      <c r="AM18" s="447"/>
      <c r="AN18" s="447"/>
      <c r="AO18" s="447"/>
      <c r="AP18" s="447"/>
      <c r="AQ18" s="449"/>
      <c r="AR18" s="450">
        <f t="shared" ref="AR18:AR23" si="1046">AL18+AM18-AN18+AO18-AP18+AQ18</f>
        <v>0</v>
      </c>
      <c r="AS18" s="463"/>
      <c r="AT18" s="448"/>
      <c r="AV18" s="458"/>
      <c r="AW18" s="447"/>
      <c r="AX18" s="447"/>
      <c r="AY18" s="447"/>
      <c r="AZ18" s="450">
        <f t="shared" ref="AZ18:AZ23" si="1047">AV18+AW18-AX18+AY18</f>
        <v>0</v>
      </c>
      <c r="BA18" s="447"/>
      <c r="BB18" s="447"/>
      <c r="BC18" s="447"/>
      <c r="BD18" s="447"/>
      <c r="BE18" s="447"/>
      <c r="BF18" s="449"/>
      <c r="BG18" s="450">
        <f t="shared" ref="BG18:BG23" si="1048">BA18+BB18-BC18+BD18-BE18+BF18</f>
        <v>0</v>
      </c>
      <c r="BH18" s="463"/>
      <c r="BI18" s="448"/>
      <c r="BK18" s="458"/>
      <c r="BL18" s="447"/>
      <c r="BM18" s="447"/>
      <c r="BN18" s="447"/>
      <c r="BO18" s="450">
        <f t="shared" ref="BO18:BO23" si="1049">BK18+BL18-BM18+BN18</f>
        <v>0</v>
      </c>
      <c r="BP18" s="447"/>
      <c r="BQ18" s="447"/>
      <c r="BR18" s="447"/>
      <c r="BS18" s="447"/>
      <c r="BT18" s="447"/>
      <c r="BU18" s="449"/>
      <c r="BV18" s="450">
        <f t="shared" ref="BV18:BV23" si="1050">BP18+BQ18-BR18+BS18-BT18+BU18</f>
        <v>0</v>
      </c>
      <c r="BW18" s="463"/>
      <c r="BX18" s="448"/>
      <c r="BZ18" s="458"/>
      <c r="CA18" s="447"/>
      <c r="CB18" s="447"/>
      <c r="CC18" s="447"/>
      <c r="CD18" s="450">
        <f t="shared" ref="CD18:CD23" si="1051">BZ18+CA18-CB18+CC18</f>
        <v>0</v>
      </c>
      <c r="CE18" s="447"/>
      <c r="CF18" s="447"/>
      <c r="CG18" s="447"/>
      <c r="CH18" s="447"/>
      <c r="CI18" s="447"/>
      <c r="CJ18" s="449"/>
      <c r="CK18" s="450">
        <f t="shared" ref="CK18:CK23" si="1052">CE18+CF18-CG18+CH18-CI18+CJ18</f>
        <v>0</v>
      </c>
      <c r="CL18" s="463"/>
      <c r="CM18" s="448"/>
      <c r="CO18" s="458"/>
      <c r="CP18" s="447"/>
      <c r="CQ18" s="447"/>
      <c r="CR18" s="447"/>
      <c r="CS18" s="450">
        <f t="shared" ref="CS18:CS23" si="1053">CO18+CP18-CQ18+CR18</f>
        <v>0</v>
      </c>
      <c r="CT18" s="447"/>
      <c r="CU18" s="447"/>
      <c r="CV18" s="447"/>
      <c r="CW18" s="447"/>
      <c r="CX18" s="447"/>
      <c r="CY18" s="449"/>
      <c r="CZ18" s="450">
        <f t="shared" ref="CZ18:CZ23" si="1054">CT18+CU18-CV18+CW18-CX18+CY18</f>
        <v>0</v>
      </c>
      <c r="DA18" s="463"/>
      <c r="DB18" s="448"/>
      <c r="DD18" s="458"/>
      <c r="DE18" s="447"/>
      <c r="DF18" s="447"/>
      <c r="DG18" s="447"/>
      <c r="DH18" s="450">
        <f t="shared" ref="DH18:DH23" si="1055">DD18+DE18-DF18+DG18</f>
        <v>0</v>
      </c>
      <c r="DI18" s="447"/>
      <c r="DJ18" s="447"/>
      <c r="DK18" s="447"/>
      <c r="DL18" s="447"/>
      <c r="DM18" s="447"/>
      <c r="DN18" s="449"/>
      <c r="DO18" s="450">
        <f t="shared" ref="DO18:DO23" si="1056">DI18+DJ18-DK18+DL18-DM18+DN18</f>
        <v>0</v>
      </c>
      <c r="DP18" s="463"/>
      <c r="DQ18" s="448"/>
      <c r="DS18" s="458"/>
      <c r="DT18" s="447"/>
      <c r="DU18" s="447"/>
      <c r="DV18" s="447"/>
      <c r="DW18" s="450">
        <f t="shared" ref="DW18:DW23" si="1057">DS18+DT18-DU18+DV18</f>
        <v>0</v>
      </c>
      <c r="DX18" s="447"/>
      <c r="DY18" s="447"/>
      <c r="DZ18" s="447"/>
      <c r="EA18" s="447"/>
      <c r="EB18" s="447"/>
      <c r="EC18" s="449"/>
      <c r="ED18" s="450">
        <f t="shared" ref="ED18:ED23" si="1058">DX18+DY18-DZ18+EA18-EB18+EC18</f>
        <v>0</v>
      </c>
      <c r="EE18" s="463"/>
      <c r="EF18" s="448"/>
      <c r="EH18" s="458"/>
      <c r="EI18" s="447"/>
      <c r="EJ18" s="447"/>
      <c r="EK18" s="447"/>
      <c r="EL18" s="450">
        <f t="shared" ref="EL18:EL23" si="1059">EH18+EI18-EJ18+EK18</f>
        <v>0</v>
      </c>
      <c r="EM18" s="447"/>
      <c r="EN18" s="447"/>
      <c r="EO18" s="447"/>
      <c r="EP18" s="447"/>
      <c r="EQ18" s="447"/>
      <c r="ER18" s="449"/>
      <c r="ES18" s="450">
        <f t="shared" ref="ES18:ES23" si="1060">EM18+EN18-EO18+EP18-EQ18+ER18</f>
        <v>0</v>
      </c>
      <c r="ET18" s="463"/>
      <c r="EU18" s="448"/>
      <c r="EW18" s="458"/>
      <c r="EX18" s="447"/>
      <c r="EY18" s="447"/>
      <c r="EZ18" s="447"/>
      <c r="FA18" s="450">
        <f t="shared" ref="FA18:FA23" si="1061">EW18+EX18-EY18+EZ18</f>
        <v>0</v>
      </c>
      <c r="FB18" s="447"/>
      <c r="FC18" s="447"/>
      <c r="FD18" s="447"/>
      <c r="FE18" s="447"/>
      <c r="FF18" s="447"/>
      <c r="FG18" s="449"/>
      <c r="FH18" s="450">
        <f t="shared" ref="FH18:FH23" si="1062">FB18+FC18-FD18+FE18-FF18+FG18</f>
        <v>0</v>
      </c>
      <c r="FI18" s="463"/>
      <c r="FJ18" s="448"/>
      <c r="FL18" s="458"/>
      <c r="FM18" s="447"/>
      <c r="FN18" s="447"/>
      <c r="FO18" s="447"/>
      <c r="FP18" s="450">
        <f t="shared" ref="FP18:FP23" si="1063">FL18+FM18-FN18+FO18</f>
        <v>0</v>
      </c>
      <c r="FQ18" s="447"/>
      <c r="FR18" s="447"/>
      <c r="FS18" s="447"/>
      <c r="FT18" s="447"/>
      <c r="FU18" s="447"/>
      <c r="FV18" s="449"/>
      <c r="FW18" s="450">
        <f t="shared" ref="FW18:FW23" si="1064">FQ18+FR18-FS18+FT18-FU18+FV18</f>
        <v>0</v>
      </c>
      <c r="FX18" s="463"/>
      <c r="FY18" s="448"/>
      <c r="GA18" s="458"/>
      <c r="GB18" s="447"/>
      <c r="GC18" s="447"/>
      <c r="GD18" s="447"/>
      <c r="GE18" s="450">
        <f t="shared" ref="GE18:GE23" si="1065">GA18+GB18-GC18+GD18</f>
        <v>0</v>
      </c>
      <c r="GF18" s="447"/>
      <c r="GG18" s="447"/>
      <c r="GH18" s="447"/>
      <c r="GI18" s="447"/>
      <c r="GJ18" s="447"/>
      <c r="GK18" s="449"/>
      <c r="GL18" s="450">
        <f t="shared" ref="GL18:GL23" si="1066">GF18+GG18-GH18+GI18-GJ18+GK18</f>
        <v>0</v>
      </c>
      <c r="GM18" s="463"/>
      <c r="GN18" s="448"/>
      <c r="GP18" s="458"/>
      <c r="GQ18" s="447"/>
      <c r="GR18" s="447"/>
      <c r="GS18" s="447"/>
      <c r="GT18" s="450">
        <f t="shared" ref="GT18:GT23" si="1067">GP18+GQ18-GR18+GS18</f>
        <v>0</v>
      </c>
      <c r="GU18" s="447"/>
      <c r="GV18" s="447"/>
      <c r="GW18" s="447"/>
      <c r="GX18" s="447"/>
      <c r="GY18" s="447"/>
      <c r="GZ18" s="449"/>
      <c r="HA18" s="450">
        <f t="shared" ref="HA18:HA23" si="1068">GU18+GV18-GW18+GX18-GY18+GZ18</f>
        <v>0</v>
      </c>
      <c r="HB18" s="463"/>
      <c r="HC18" s="448"/>
      <c r="HE18" s="458"/>
      <c r="HF18" s="447"/>
      <c r="HG18" s="447"/>
      <c r="HH18" s="447"/>
      <c r="HI18" s="450">
        <f t="shared" ref="HI18:HI23" si="1069">HE18+HF18-HG18+HH18</f>
        <v>0</v>
      </c>
      <c r="HJ18" s="447"/>
      <c r="HK18" s="447"/>
      <c r="HL18" s="447"/>
      <c r="HM18" s="447"/>
      <c r="HN18" s="447"/>
      <c r="HO18" s="449"/>
      <c r="HP18" s="450">
        <f t="shared" ref="HP18:HP23" si="1070">HJ18+HK18-HL18+HM18-HN18+HO18</f>
        <v>0</v>
      </c>
      <c r="HQ18" s="463"/>
      <c r="HR18" s="448"/>
      <c r="HT18" s="458"/>
      <c r="HU18" s="447"/>
      <c r="HV18" s="447"/>
      <c r="HW18" s="447"/>
      <c r="HX18" s="450">
        <f t="shared" ref="HX18:HX23" si="1071">HT18+HU18-HV18+HW18</f>
        <v>0</v>
      </c>
      <c r="HY18" s="447"/>
      <c r="HZ18" s="447"/>
      <c r="IA18" s="447"/>
      <c r="IB18" s="447"/>
      <c r="IC18" s="447"/>
      <c r="ID18" s="449"/>
      <c r="IE18" s="450">
        <f t="shared" ref="IE18:IE23" si="1072">HY18+HZ18-IA18+IB18-IC18+ID18</f>
        <v>0</v>
      </c>
      <c r="IF18" s="463"/>
      <c r="IG18" s="448"/>
      <c r="II18" s="458"/>
      <c r="IJ18" s="447"/>
      <c r="IK18" s="447"/>
      <c r="IL18" s="447"/>
      <c r="IM18" s="450">
        <f t="shared" ref="IM18:IM23" si="1073">II18+IJ18-IK18+IL18</f>
        <v>0</v>
      </c>
      <c r="IN18" s="447"/>
      <c r="IO18" s="447"/>
      <c r="IP18" s="447"/>
      <c r="IQ18" s="447"/>
      <c r="IR18" s="447"/>
      <c r="IS18" s="449"/>
      <c r="IT18" s="450">
        <f t="shared" ref="IT18:IT23" si="1074">IN18+IO18-IP18+IQ18-IR18+IS18</f>
        <v>0</v>
      </c>
      <c r="IU18" s="463"/>
      <c r="IV18" s="448"/>
      <c r="IX18" s="458"/>
      <c r="IY18" s="447"/>
      <c r="IZ18" s="447"/>
      <c r="JA18" s="447"/>
      <c r="JB18" s="450">
        <f t="shared" ref="JB18:JB23" si="1075">IX18+IY18-IZ18+JA18</f>
        <v>0</v>
      </c>
      <c r="JC18" s="447"/>
      <c r="JD18" s="447"/>
      <c r="JE18" s="447"/>
      <c r="JF18" s="447"/>
      <c r="JG18" s="447"/>
      <c r="JH18" s="449"/>
      <c r="JI18" s="450">
        <f t="shared" ref="JI18:JI23" si="1076">JC18+JD18-JE18+JF18-JG18+JH18</f>
        <v>0</v>
      </c>
      <c r="JJ18" s="463"/>
      <c r="JK18" s="448"/>
      <c r="JM18" s="458"/>
      <c r="JN18" s="447"/>
      <c r="JO18" s="447"/>
      <c r="JP18" s="447"/>
      <c r="JQ18" s="450">
        <f t="shared" ref="JQ18:JQ23" si="1077">JM18+JN18-JO18+JP18</f>
        <v>0</v>
      </c>
      <c r="JR18" s="447"/>
      <c r="JS18" s="447"/>
      <c r="JT18" s="447"/>
      <c r="JU18" s="447"/>
      <c r="JV18" s="447"/>
      <c r="JW18" s="449"/>
      <c r="JX18" s="450">
        <f t="shared" ref="JX18:JX23" si="1078">JR18+JS18-JT18+JU18-JV18+JW18</f>
        <v>0</v>
      </c>
      <c r="JY18" s="463"/>
      <c r="JZ18" s="448"/>
      <c r="KB18" s="458"/>
      <c r="KC18" s="447"/>
      <c r="KD18" s="447"/>
      <c r="KE18" s="447"/>
      <c r="KF18" s="450">
        <f t="shared" ref="KF18:KF23" si="1079">KB18+KC18-KD18+KE18</f>
        <v>0</v>
      </c>
      <c r="KG18" s="447"/>
      <c r="KH18" s="447"/>
      <c r="KI18" s="447"/>
      <c r="KJ18" s="447"/>
      <c r="KK18" s="447"/>
      <c r="KL18" s="449"/>
      <c r="KM18" s="450">
        <f t="shared" ref="KM18:KM23" si="1080">KG18+KH18-KI18+KJ18-KK18+KL18</f>
        <v>0</v>
      </c>
      <c r="KN18" s="463"/>
      <c r="KO18" s="448"/>
      <c r="KQ18" s="458"/>
      <c r="KR18" s="447"/>
      <c r="KS18" s="447"/>
      <c r="KT18" s="447"/>
      <c r="KU18" s="450">
        <f t="shared" ref="KU18:KU23" si="1081">KQ18+KR18-KS18+KT18</f>
        <v>0</v>
      </c>
      <c r="KV18" s="447"/>
      <c r="KW18" s="447"/>
      <c r="KX18" s="447"/>
      <c r="KY18" s="447"/>
      <c r="KZ18" s="447"/>
      <c r="LA18" s="449"/>
      <c r="LB18" s="450">
        <f t="shared" ref="LB18:LB23" si="1082">KV18+KW18-KX18+KY18-KZ18+LA18</f>
        <v>0</v>
      </c>
      <c r="LC18" s="463"/>
      <c r="LD18" s="448"/>
      <c r="LF18" s="458"/>
      <c r="LG18" s="447"/>
      <c r="LH18" s="447"/>
      <c r="LI18" s="447"/>
      <c r="LJ18" s="450">
        <f t="shared" ref="LJ18:LJ23" si="1083">LF18+LG18-LH18+LI18</f>
        <v>0</v>
      </c>
      <c r="LK18" s="447"/>
      <c r="LL18" s="447"/>
      <c r="LM18" s="447"/>
      <c r="LN18" s="447"/>
      <c r="LO18" s="447"/>
      <c r="LP18" s="449"/>
      <c r="LQ18" s="450">
        <f t="shared" ref="LQ18:LQ23" si="1084">LK18+LL18-LM18+LN18-LO18+LP18</f>
        <v>0</v>
      </c>
      <c r="LR18" s="463"/>
      <c r="LS18" s="448"/>
      <c r="LU18" s="458"/>
      <c r="LV18" s="447"/>
      <c r="LW18" s="447"/>
      <c r="LX18" s="447"/>
      <c r="LY18" s="450">
        <f t="shared" ref="LY18:LY23" si="1085">LU18+LV18-LW18+LX18</f>
        <v>0</v>
      </c>
      <c r="LZ18" s="447"/>
      <c r="MA18" s="447"/>
      <c r="MB18" s="447"/>
      <c r="MC18" s="447"/>
      <c r="MD18" s="447"/>
      <c r="ME18" s="449"/>
      <c r="MF18" s="450">
        <f t="shared" ref="MF18:MF23" si="1086">LZ18+MA18-MB18+MC18-MD18+ME18</f>
        <v>0</v>
      </c>
      <c r="MG18" s="463"/>
      <c r="MH18" s="448"/>
      <c r="MJ18" s="458"/>
      <c r="MK18" s="447"/>
      <c r="ML18" s="447"/>
      <c r="MM18" s="447"/>
      <c r="MN18" s="450">
        <f t="shared" ref="MN18:MN23" si="1087">MJ18+MK18-ML18+MM18</f>
        <v>0</v>
      </c>
      <c r="MO18" s="447"/>
      <c r="MP18" s="447"/>
      <c r="MQ18" s="447"/>
      <c r="MR18" s="447"/>
      <c r="MS18" s="447"/>
      <c r="MT18" s="449"/>
      <c r="MU18" s="450">
        <f t="shared" ref="MU18:MU23" si="1088">MO18+MP18-MQ18+MR18-MS18+MT18</f>
        <v>0</v>
      </c>
      <c r="MV18" s="463"/>
      <c r="MW18" s="448"/>
      <c r="MY18" s="458"/>
      <c r="MZ18" s="447"/>
      <c r="NA18" s="447"/>
      <c r="NB18" s="447"/>
      <c r="NC18" s="450">
        <f t="shared" ref="NC18:NC23" si="1089">MY18+MZ18-NA18+NB18</f>
        <v>0</v>
      </c>
      <c r="ND18" s="447"/>
      <c r="NE18" s="447"/>
      <c r="NF18" s="447"/>
      <c r="NG18" s="447"/>
      <c r="NH18" s="447"/>
      <c r="NI18" s="449"/>
      <c r="NJ18" s="450">
        <f t="shared" ref="NJ18:NJ23" si="1090">ND18+NE18-NF18+NG18-NH18+NI18</f>
        <v>0</v>
      </c>
      <c r="NK18" s="463"/>
      <c r="NL18" s="448"/>
      <c r="NN18" s="458"/>
      <c r="NO18" s="447"/>
      <c r="NP18" s="447"/>
      <c r="NQ18" s="447"/>
      <c r="NR18" s="450">
        <f t="shared" ref="NR18:NR23" si="1091">NN18+NO18-NP18+NQ18</f>
        <v>0</v>
      </c>
      <c r="NS18" s="447"/>
      <c r="NT18" s="447"/>
      <c r="NU18" s="447"/>
      <c r="NV18" s="447"/>
      <c r="NW18" s="447"/>
      <c r="NX18" s="449"/>
      <c r="NY18" s="450">
        <f t="shared" ref="NY18:NY23" si="1092">NS18+NT18-NU18+NV18-NW18+NX18</f>
        <v>0</v>
      </c>
      <c r="NZ18" s="463"/>
      <c r="OA18" s="448"/>
      <c r="OC18" s="458"/>
      <c r="OD18" s="447"/>
      <c r="OE18" s="447"/>
      <c r="OF18" s="447"/>
      <c r="OG18" s="450">
        <f t="shared" ref="OG18:OG23" si="1093">OC18+OD18-OE18+OF18</f>
        <v>0</v>
      </c>
      <c r="OH18" s="447"/>
      <c r="OI18" s="447"/>
      <c r="OJ18" s="447"/>
      <c r="OK18" s="447"/>
      <c r="OL18" s="447"/>
      <c r="OM18" s="449"/>
      <c r="ON18" s="450">
        <f t="shared" ref="ON18:ON23" si="1094">OH18+OI18-OJ18+OK18-OL18+OM18</f>
        <v>0</v>
      </c>
      <c r="OO18" s="463"/>
      <c r="OP18" s="448"/>
      <c r="OR18" s="458"/>
      <c r="OS18" s="447"/>
      <c r="OT18" s="447"/>
      <c r="OU18" s="447"/>
      <c r="OV18" s="450">
        <f t="shared" ref="OV18:OV23" si="1095">OR18+OS18-OT18+OU18</f>
        <v>0</v>
      </c>
      <c r="OW18" s="447"/>
      <c r="OX18" s="447"/>
      <c r="OY18" s="447"/>
      <c r="OZ18" s="447"/>
      <c r="PA18" s="447"/>
      <c r="PB18" s="449"/>
      <c r="PC18" s="450">
        <f t="shared" ref="PC18:PC23" si="1096">OW18+OX18-OY18+OZ18-PA18+PB18</f>
        <v>0</v>
      </c>
      <c r="PD18" s="463"/>
      <c r="PE18" s="448"/>
      <c r="PG18" s="458"/>
      <c r="PH18" s="447"/>
      <c r="PI18" s="447"/>
      <c r="PJ18" s="447"/>
      <c r="PK18" s="450">
        <f t="shared" ref="PK18:PK23" si="1097">PG18+PH18-PI18+PJ18</f>
        <v>0</v>
      </c>
      <c r="PL18" s="447"/>
      <c r="PM18" s="447"/>
      <c r="PN18" s="447"/>
      <c r="PO18" s="447"/>
      <c r="PP18" s="447"/>
      <c r="PQ18" s="449"/>
      <c r="PR18" s="450">
        <f t="shared" ref="PR18:PR23" si="1098">PL18+PM18-PN18+PO18-PP18+PQ18</f>
        <v>0</v>
      </c>
      <c r="PS18" s="463"/>
      <c r="PT18" s="448"/>
      <c r="PV18" s="458"/>
      <c r="PW18" s="447"/>
      <c r="PX18" s="447"/>
      <c r="PY18" s="447"/>
      <c r="PZ18" s="450">
        <f t="shared" ref="PZ18:PZ23" si="1099">PV18+PW18-PX18+PY18</f>
        <v>0</v>
      </c>
      <c r="QA18" s="447"/>
      <c r="QB18" s="447"/>
      <c r="QC18" s="447"/>
      <c r="QD18" s="447"/>
      <c r="QE18" s="447"/>
      <c r="QF18" s="449"/>
      <c r="QG18" s="450">
        <f t="shared" ref="QG18:QG23" si="1100">QA18+QB18-QC18+QD18-QE18+QF18</f>
        <v>0</v>
      </c>
      <c r="QH18" s="463"/>
      <c r="QI18" s="448"/>
      <c r="QK18" s="458"/>
      <c r="QL18" s="447"/>
      <c r="QM18" s="447"/>
      <c r="QN18" s="447"/>
      <c r="QO18" s="450">
        <f t="shared" ref="QO18:QO23" si="1101">QK18+QL18-QM18+QN18</f>
        <v>0</v>
      </c>
      <c r="QP18" s="447"/>
      <c r="QQ18" s="447"/>
      <c r="QR18" s="447"/>
      <c r="QS18" s="447"/>
      <c r="QT18" s="447"/>
      <c r="QU18" s="449"/>
      <c r="QV18" s="450">
        <f t="shared" ref="QV18:QV23" si="1102">QP18+QQ18-QR18+QS18-QT18+QU18</f>
        <v>0</v>
      </c>
      <c r="QW18" s="463"/>
      <c r="QX18" s="448"/>
      <c r="QZ18" s="458"/>
      <c r="RA18" s="447"/>
      <c r="RB18" s="447"/>
      <c r="RC18" s="447"/>
      <c r="RD18" s="450">
        <f t="shared" ref="RD18:RD23" si="1103">QZ18+RA18-RB18+RC18</f>
        <v>0</v>
      </c>
      <c r="RE18" s="447"/>
      <c r="RF18" s="447"/>
      <c r="RG18" s="447"/>
      <c r="RH18" s="447"/>
      <c r="RI18" s="447"/>
      <c r="RJ18" s="449"/>
      <c r="RK18" s="450">
        <f t="shared" ref="RK18:RK23" si="1104">RE18+RF18-RG18+RH18-RI18+RJ18</f>
        <v>0</v>
      </c>
      <c r="RL18" s="463"/>
      <c r="RM18" s="448"/>
      <c r="RO18" s="458"/>
      <c r="RP18" s="447"/>
      <c r="RQ18" s="447"/>
      <c r="RR18" s="447"/>
      <c r="RS18" s="450">
        <f t="shared" ref="RS18:RS23" si="1105">RO18+RP18-RQ18+RR18</f>
        <v>0</v>
      </c>
      <c r="RT18" s="447"/>
      <c r="RU18" s="447"/>
      <c r="RV18" s="447"/>
      <c r="RW18" s="447"/>
      <c r="RX18" s="447"/>
      <c r="RY18" s="449"/>
      <c r="RZ18" s="450">
        <f t="shared" ref="RZ18:RZ23" si="1106">RT18+RU18-RV18+RW18-RX18+RY18</f>
        <v>0</v>
      </c>
      <c r="SA18" s="463"/>
      <c r="SB18" s="448"/>
      <c r="SD18" s="458"/>
      <c r="SE18" s="447"/>
      <c r="SF18" s="447"/>
      <c r="SG18" s="447"/>
      <c r="SH18" s="450">
        <f t="shared" ref="SH18:SH23" si="1107">SD18+SE18-SF18+SG18</f>
        <v>0</v>
      </c>
      <c r="SI18" s="447"/>
      <c r="SJ18" s="447"/>
      <c r="SK18" s="447"/>
      <c r="SL18" s="447"/>
      <c r="SM18" s="447"/>
      <c r="SN18" s="449"/>
      <c r="SO18" s="450">
        <f t="shared" ref="SO18:SO23" si="1108">SI18+SJ18-SK18+SL18-SM18+SN18</f>
        <v>0</v>
      </c>
      <c r="SP18" s="463"/>
      <c r="SQ18" s="448"/>
      <c r="SS18" s="458"/>
      <c r="ST18" s="447"/>
      <c r="SU18" s="447"/>
      <c r="SV18" s="447"/>
      <c r="SW18" s="450">
        <f t="shared" ref="SW18:SW23" si="1109">SS18+ST18-SU18+SV18</f>
        <v>0</v>
      </c>
      <c r="SX18" s="447"/>
      <c r="SY18" s="447"/>
      <c r="SZ18" s="447"/>
      <c r="TA18" s="447"/>
      <c r="TB18" s="447"/>
      <c r="TC18" s="449"/>
      <c r="TD18" s="450">
        <f t="shared" ref="TD18:TD23" si="1110">SX18+SY18-SZ18+TA18-TB18+TC18</f>
        <v>0</v>
      </c>
      <c r="TE18" s="463"/>
      <c r="TF18" s="448"/>
      <c r="TH18" s="458"/>
      <c r="TI18" s="447"/>
      <c r="TJ18" s="447"/>
      <c r="TK18" s="447"/>
      <c r="TL18" s="450">
        <f t="shared" ref="TL18:TL23" si="1111">TH18+TI18-TJ18+TK18</f>
        <v>0</v>
      </c>
      <c r="TM18" s="447"/>
      <c r="TN18" s="447"/>
      <c r="TO18" s="447"/>
      <c r="TP18" s="447"/>
      <c r="TQ18" s="447"/>
      <c r="TR18" s="449"/>
      <c r="TS18" s="450">
        <f t="shared" ref="TS18:TS23" si="1112">TM18+TN18-TO18+TP18-TQ18+TR18</f>
        <v>0</v>
      </c>
      <c r="TT18" s="463"/>
      <c r="TU18" s="448"/>
      <c r="TW18" s="458"/>
      <c r="TX18" s="447"/>
      <c r="TY18" s="447"/>
      <c r="TZ18" s="447"/>
      <c r="UA18" s="450">
        <f t="shared" ref="UA18:UA23" si="1113">TW18+TX18-TY18+TZ18</f>
        <v>0</v>
      </c>
      <c r="UB18" s="447"/>
      <c r="UC18" s="447"/>
      <c r="UD18" s="447"/>
      <c r="UE18" s="447"/>
      <c r="UF18" s="447"/>
      <c r="UG18" s="449"/>
      <c r="UH18" s="450">
        <f t="shared" ref="UH18:UH23" si="1114">UB18+UC18-UD18+UE18-UF18+UG18</f>
        <v>0</v>
      </c>
      <c r="UI18" s="463"/>
      <c r="UJ18" s="448"/>
      <c r="UL18" s="458"/>
      <c r="UM18" s="447"/>
      <c r="UN18" s="447"/>
      <c r="UO18" s="447"/>
      <c r="UP18" s="450">
        <f t="shared" ref="UP18:UP23" si="1115">UL18+UM18-UN18+UO18</f>
        <v>0</v>
      </c>
      <c r="UQ18" s="447"/>
      <c r="UR18" s="447"/>
      <c r="US18" s="447"/>
      <c r="UT18" s="447"/>
      <c r="UU18" s="447"/>
      <c r="UV18" s="449"/>
      <c r="UW18" s="450">
        <f t="shared" ref="UW18:UW23" si="1116">UQ18+UR18-US18+UT18-UU18+UV18</f>
        <v>0</v>
      </c>
      <c r="UX18" s="463"/>
      <c r="UY18" s="448"/>
      <c r="VA18" s="458"/>
      <c r="VB18" s="447"/>
      <c r="VC18" s="447"/>
      <c r="VD18" s="447"/>
      <c r="VE18" s="450">
        <f t="shared" ref="VE18:VE23" si="1117">VA18+VB18-VC18+VD18</f>
        <v>0</v>
      </c>
      <c r="VF18" s="447"/>
      <c r="VG18" s="447"/>
      <c r="VH18" s="447"/>
      <c r="VI18" s="447"/>
      <c r="VJ18" s="447"/>
      <c r="VK18" s="449"/>
      <c r="VL18" s="450">
        <f t="shared" ref="VL18:VL23" si="1118">VF18+VG18-VH18+VI18-VJ18+VK18</f>
        <v>0</v>
      </c>
      <c r="VM18" s="463"/>
      <c r="VN18" s="448"/>
      <c r="VP18" s="458"/>
      <c r="VQ18" s="447"/>
      <c r="VR18" s="447"/>
      <c r="VS18" s="447"/>
      <c r="VT18" s="450">
        <f t="shared" ref="VT18:VT23" si="1119">VP18+VQ18-VR18+VS18</f>
        <v>0</v>
      </c>
      <c r="VU18" s="447"/>
      <c r="VV18" s="447"/>
      <c r="VW18" s="447"/>
      <c r="VX18" s="447"/>
      <c r="VY18" s="447"/>
      <c r="VZ18" s="449"/>
      <c r="WA18" s="450">
        <f t="shared" ref="WA18:WA23" si="1120">VU18+VV18-VW18+VX18-VY18+VZ18</f>
        <v>0</v>
      </c>
      <c r="WB18" s="463"/>
      <c r="WC18" s="448"/>
      <c r="WE18" s="458"/>
      <c r="WF18" s="447"/>
      <c r="WG18" s="447"/>
      <c r="WH18" s="447"/>
      <c r="WI18" s="450">
        <f t="shared" ref="WI18:WI23" si="1121">WE18+WF18-WG18+WH18</f>
        <v>0</v>
      </c>
      <c r="WJ18" s="447"/>
      <c r="WK18" s="447"/>
      <c r="WL18" s="447"/>
      <c r="WM18" s="447"/>
      <c r="WN18" s="447"/>
      <c r="WO18" s="449"/>
      <c r="WP18" s="450">
        <f t="shared" ref="WP18:WP23" si="1122">WJ18+WK18-WL18+WM18-WN18+WO18</f>
        <v>0</v>
      </c>
      <c r="WQ18" s="463"/>
      <c r="WR18" s="448"/>
      <c r="WT18" s="458"/>
      <c r="WU18" s="447"/>
      <c r="WV18" s="447"/>
      <c r="WW18" s="447"/>
      <c r="WX18" s="450">
        <f t="shared" ref="WX18:WX23" si="1123">WT18+WU18-WV18+WW18</f>
        <v>0</v>
      </c>
      <c r="WY18" s="447"/>
      <c r="WZ18" s="447"/>
      <c r="XA18" s="447"/>
      <c r="XB18" s="447"/>
      <c r="XC18" s="447"/>
      <c r="XD18" s="449"/>
      <c r="XE18" s="450">
        <f t="shared" ref="XE18:XE23" si="1124">WY18+WZ18-XA18+XB18-XC18+XD18</f>
        <v>0</v>
      </c>
      <c r="XF18" s="463"/>
      <c r="XG18" s="448"/>
      <c r="XI18" s="458"/>
      <c r="XJ18" s="447"/>
      <c r="XK18" s="447"/>
      <c r="XL18" s="447"/>
      <c r="XM18" s="450">
        <f t="shared" ref="XM18:XM23" si="1125">XI18+XJ18-XK18+XL18</f>
        <v>0</v>
      </c>
      <c r="XN18" s="447"/>
      <c r="XO18" s="447"/>
      <c r="XP18" s="447"/>
      <c r="XQ18" s="447"/>
      <c r="XR18" s="447"/>
      <c r="XS18" s="449"/>
      <c r="XT18" s="450">
        <f t="shared" ref="XT18:XT23" si="1126">XN18+XO18-XP18+XQ18-XR18+XS18</f>
        <v>0</v>
      </c>
      <c r="XU18" s="463"/>
      <c r="XV18" s="448"/>
      <c r="XX18" s="458"/>
      <c r="XY18" s="447"/>
      <c r="XZ18" s="447"/>
      <c r="YA18" s="447"/>
      <c r="YB18" s="450">
        <f t="shared" ref="YB18:YB23" si="1127">XX18+XY18-XZ18+YA18</f>
        <v>0</v>
      </c>
      <c r="YC18" s="447"/>
      <c r="YD18" s="447"/>
      <c r="YE18" s="447"/>
      <c r="YF18" s="447"/>
      <c r="YG18" s="447"/>
      <c r="YH18" s="449"/>
      <c r="YI18" s="450">
        <f t="shared" ref="YI18:YI23" si="1128">YC18+YD18-YE18+YF18-YG18+YH18</f>
        <v>0</v>
      </c>
      <c r="YJ18" s="463"/>
      <c r="YK18" s="448"/>
      <c r="YM18" s="458"/>
      <c r="YN18" s="447"/>
      <c r="YO18" s="447"/>
      <c r="YP18" s="447"/>
      <c r="YQ18" s="450">
        <f t="shared" ref="YQ18:YQ23" si="1129">YM18+YN18-YO18+YP18</f>
        <v>0</v>
      </c>
      <c r="YR18" s="447"/>
      <c r="YS18" s="447"/>
      <c r="YT18" s="447"/>
      <c r="YU18" s="447"/>
      <c r="YV18" s="447"/>
      <c r="YW18" s="449"/>
      <c r="YX18" s="450">
        <f t="shared" ref="YX18:YX23" si="1130">YR18+YS18-YT18+YU18-YV18+YW18</f>
        <v>0</v>
      </c>
      <c r="YY18" s="463"/>
      <c r="YZ18" s="448"/>
      <c r="ZB18" s="458"/>
      <c r="ZC18" s="447"/>
      <c r="ZD18" s="447"/>
      <c r="ZE18" s="447"/>
      <c r="ZF18" s="450">
        <f t="shared" ref="ZF18:ZF23" si="1131">ZB18+ZC18-ZD18+ZE18</f>
        <v>0</v>
      </c>
      <c r="ZG18" s="447"/>
      <c r="ZH18" s="447"/>
      <c r="ZI18" s="447"/>
      <c r="ZJ18" s="447"/>
      <c r="ZK18" s="447"/>
      <c r="ZL18" s="449"/>
      <c r="ZM18" s="450">
        <f t="shared" ref="ZM18:ZM23" si="1132">ZG18+ZH18-ZI18+ZJ18-ZK18+ZL18</f>
        <v>0</v>
      </c>
      <c r="ZN18" s="463"/>
      <c r="ZO18" s="448"/>
      <c r="ZQ18" s="458"/>
      <c r="ZR18" s="447"/>
      <c r="ZS18" s="447"/>
      <c r="ZT18" s="447"/>
      <c r="ZU18" s="450">
        <f t="shared" ref="ZU18:ZU23" si="1133">ZQ18+ZR18-ZS18+ZT18</f>
        <v>0</v>
      </c>
      <c r="ZV18" s="447"/>
      <c r="ZW18" s="447"/>
      <c r="ZX18" s="447"/>
      <c r="ZY18" s="447"/>
      <c r="ZZ18" s="447"/>
      <c r="AAA18" s="449"/>
      <c r="AAB18" s="450">
        <f t="shared" ref="AAB18:AAB23" si="1134">ZV18+ZW18-ZX18+ZY18-ZZ18+AAA18</f>
        <v>0</v>
      </c>
      <c r="AAC18" s="463"/>
      <c r="AAD18" s="448"/>
      <c r="AAF18" s="458"/>
      <c r="AAG18" s="447"/>
      <c r="AAH18" s="447"/>
      <c r="AAI18" s="447"/>
      <c r="AAJ18" s="450">
        <f t="shared" ref="AAJ18:AAJ23" si="1135">AAF18+AAG18-AAH18+AAI18</f>
        <v>0</v>
      </c>
      <c r="AAK18" s="447"/>
      <c r="AAL18" s="447"/>
      <c r="AAM18" s="447"/>
      <c r="AAN18" s="447"/>
      <c r="AAO18" s="447"/>
      <c r="AAP18" s="449"/>
      <c r="AAQ18" s="450">
        <f t="shared" ref="AAQ18:AAQ23" si="1136">AAK18+AAL18-AAM18+AAN18-AAO18+AAP18</f>
        <v>0</v>
      </c>
      <c r="AAR18" s="463"/>
      <c r="AAS18" s="448"/>
      <c r="AAU18" s="458"/>
      <c r="AAV18" s="447"/>
      <c r="AAW18" s="447"/>
      <c r="AAX18" s="447"/>
      <c r="AAY18" s="450">
        <f t="shared" ref="AAY18:AAY23" si="1137">AAU18+AAV18-AAW18+AAX18</f>
        <v>0</v>
      </c>
      <c r="AAZ18" s="447"/>
      <c r="ABA18" s="447"/>
      <c r="ABB18" s="447"/>
      <c r="ABC18" s="447"/>
      <c r="ABD18" s="447"/>
      <c r="ABE18" s="449"/>
      <c r="ABF18" s="450">
        <f t="shared" ref="ABF18:ABF23" si="1138">AAZ18+ABA18-ABB18+ABC18-ABD18+ABE18</f>
        <v>0</v>
      </c>
      <c r="ABG18" s="463"/>
      <c r="ABH18" s="448"/>
      <c r="ABJ18" s="458"/>
      <c r="ABK18" s="447"/>
      <c r="ABL18" s="447"/>
      <c r="ABM18" s="447"/>
      <c r="ABN18" s="450">
        <f t="shared" ref="ABN18:ABN23" si="1139">ABJ18+ABK18-ABL18+ABM18</f>
        <v>0</v>
      </c>
      <c r="ABO18" s="447"/>
      <c r="ABP18" s="447"/>
      <c r="ABQ18" s="447"/>
      <c r="ABR18" s="447"/>
      <c r="ABS18" s="447"/>
      <c r="ABT18" s="449"/>
      <c r="ABU18" s="450">
        <f t="shared" ref="ABU18:ABU23" si="1140">ABO18+ABP18-ABQ18+ABR18-ABS18+ABT18</f>
        <v>0</v>
      </c>
      <c r="ABV18" s="463"/>
      <c r="ABW18" s="448"/>
      <c r="ABY18" s="458"/>
      <c r="ABZ18" s="447"/>
      <c r="ACA18" s="447"/>
      <c r="ACB18" s="447"/>
      <c r="ACC18" s="450">
        <f t="shared" ref="ACC18:ACC23" si="1141">ABY18+ABZ18-ACA18+ACB18</f>
        <v>0</v>
      </c>
      <c r="ACD18" s="447"/>
      <c r="ACE18" s="447"/>
      <c r="ACF18" s="447"/>
      <c r="ACG18" s="447"/>
      <c r="ACH18" s="447"/>
      <c r="ACI18" s="449"/>
      <c r="ACJ18" s="450">
        <f t="shared" ref="ACJ18:ACJ23" si="1142">ACD18+ACE18-ACF18+ACG18-ACH18+ACI18</f>
        <v>0</v>
      </c>
      <c r="ACK18" s="463"/>
      <c r="ACL18" s="448"/>
      <c r="ACN18" s="458"/>
      <c r="ACO18" s="447"/>
      <c r="ACP18" s="447"/>
      <c r="ACQ18" s="447"/>
      <c r="ACR18" s="450">
        <f t="shared" ref="ACR18:ACR23" si="1143">ACN18+ACO18-ACP18+ACQ18</f>
        <v>0</v>
      </c>
      <c r="ACS18" s="447"/>
      <c r="ACT18" s="447"/>
      <c r="ACU18" s="447"/>
      <c r="ACV18" s="447"/>
      <c r="ACW18" s="447"/>
      <c r="ACX18" s="449"/>
      <c r="ACY18" s="450">
        <f t="shared" ref="ACY18:ACY23" si="1144">ACS18+ACT18-ACU18+ACV18-ACW18+ACX18</f>
        <v>0</v>
      </c>
      <c r="ACZ18" s="463"/>
      <c r="ADA18" s="448"/>
      <c r="ADC18" s="458"/>
      <c r="ADD18" s="447"/>
      <c r="ADE18" s="447"/>
      <c r="ADF18" s="447"/>
      <c r="ADG18" s="450">
        <f t="shared" ref="ADG18:ADG23" si="1145">ADC18+ADD18-ADE18+ADF18</f>
        <v>0</v>
      </c>
      <c r="ADH18" s="447"/>
      <c r="ADI18" s="447"/>
      <c r="ADJ18" s="447"/>
      <c r="ADK18" s="447"/>
      <c r="ADL18" s="447"/>
      <c r="ADM18" s="449"/>
      <c r="ADN18" s="450">
        <f t="shared" ref="ADN18:ADN23" si="1146">ADH18+ADI18-ADJ18+ADK18-ADL18+ADM18</f>
        <v>0</v>
      </c>
      <c r="ADO18" s="463"/>
      <c r="ADP18" s="448"/>
      <c r="ADR18" s="458"/>
      <c r="ADS18" s="447"/>
      <c r="ADT18" s="447"/>
      <c r="ADU18" s="447"/>
      <c r="ADV18" s="450">
        <f t="shared" ref="ADV18:ADV23" si="1147">ADR18+ADS18-ADT18+ADU18</f>
        <v>0</v>
      </c>
      <c r="ADW18" s="447"/>
      <c r="ADX18" s="447"/>
      <c r="ADY18" s="447"/>
      <c r="ADZ18" s="447"/>
      <c r="AEA18" s="447"/>
      <c r="AEB18" s="449"/>
      <c r="AEC18" s="450">
        <f t="shared" ref="AEC18:AEC23" si="1148">ADW18+ADX18-ADY18+ADZ18-AEA18+AEB18</f>
        <v>0</v>
      </c>
      <c r="AED18" s="463"/>
      <c r="AEE18" s="448"/>
      <c r="AEG18" s="458"/>
      <c r="AEH18" s="447"/>
      <c r="AEI18" s="447"/>
      <c r="AEJ18" s="447"/>
      <c r="AEK18" s="450">
        <f t="shared" ref="AEK18:AEK23" si="1149">AEG18+AEH18-AEI18+AEJ18</f>
        <v>0</v>
      </c>
      <c r="AEL18" s="447"/>
      <c r="AEM18" s="447"/>
      <c r="AEN18" s="447"/>
      <c r="AEO18" s="447"/>
      <c r="AEP18" s="447"/>
      <c r="AEQ18" s="449"/>
      <c r="AER18" s="450">
        <f t="shared" ref="AER18:AER23" si="1150">AEL18+AEM18-AEN18+AEO18-AEP18+AEQ18</f>
        <v>0</v>
      </c>
      <c r="AES18" s="463"/>
      <c r="AET18" s="448"/>
      <c r="AEV18" s="458"/>
      <c r="AEW18" s="447"/>
      <c r="AEX18" s="447"/>
      <c r="AEY18" s="447"/>
      <c r="AEZ18" s="450">
        <f t="shared" ref="AEZ18:AEZ23" si="1151">AEV18+AEW18-AEX18+AEY18</f>
        <v>0</v>
      </c>
      <c r="AFA18" s="447"/>
      <c r="AFB18" s="447"/>
      <c r="AFC18" s="447"/>
      <c r="AFD18" s="447"/>
      <c r="AFE18" s="447"/>
      <c r="AFF18" s="449"/>
      <c r="AFG18" s="450">
        <f t="shared" ref="AFG18:AFG23" si="1152">AFA18+AFB18-AFC18+AFD18-AFE18+AFF18</f>
        <v>0</v>
      </c>
      <c r="AFH18" s="463"/>
      <c r="AFI18" s="448"/>
      <c r="AFK18" s="458"/>
      <c r="AFL18" s="447"/>
      <c r="AFM18" s="447"/>
      <c r="AFN18" s="447"/>
      <c r="AFO18" s="450">
        <f t="shared" ref="AFO18:AFO23" si="1153">AFK18+AFL18-AFM18+AFN18</f>
        <v>0</v>
      </c>
      <c r="AFP18" s="447"/>
      <c r="AFQ18" s="447"/>
      <c r="AFR18" s="447"/>
      <c r="AFS18" s="447"/>
      <c r="AFT18" s="447"/>
      <c r="AFU18" s="449"/>
      <c r="AFV18" s="450">
        <f t="shared" ref="AFV18:AFV23" si="1154">AFP18+AFQ18-AFR18+AFS18-AFT18+AFU18</f>
        <v>0</v>
      </c>
      <c r="AFW18" s="463"/>
      <c r="AFX18" s="448"/>
      <c r="AFZ18" s="458"/>
      <c r="AGA18" s="447"/>
      <c r="AGB18" s="447"/>
      <c r="AGC18" s="447"/>
      <c r="AGD18" s="450">
        <f t="shared" ref="AGD18:AGD23" si="1155">AFZ18+AGA18-AGB18+AGC18</f>
        <v>0</v>
      </c>
      <c r="AGE18" s="447"/>
      <c r="AGF18" s="447"/>
      <c r="AGG18" s="447"/>
      <c r="AGH18" s="447"/>
      <c r="AGI18" s="447"/>
      <c r="AGJ18" s="449"/>
      <c r="AGK18" s="450">
        <f t="shared" ref="AGK18:AGK23" si="1156">AGE18+AGF18-AGG18+AGH18-AGI18+AGJ18</f>
        <v>0</v>
      </c>
      <c r="AGL18" s="463"/>
      <c r="AGM18" s="448"/>
      <c r="AGO18" s="458"/>
      <c r="AGP18" s="447"/>
      <c r="AGQ18" s="447"/>
      <c r="AGR18" s="447"/>
      <c r="AGS18" s="450">
        <f t="shared" ref="AGS18:AGS23" si="1157">AGO18+AGP18-AGQ18+AGR18</f>
        <v>0</v>
      </c>
      <c r="AGT18" s="447"/>
      <c r="AGU18" s="447"/>
      <c r="AGV18" s="447"/>
      <c r="AGW18" s="447"/>
      <c r="AGX18" s="447"/>
      <c r="AGY18" s="449"/>
      <c r="AGZ18" s="450">
        <f t="shared" ref="AGZ18:AGZ23" si="1158">AGT18+AGU18-AGV18+AGW18-AGX18+AGY18</f>
        <v>0</v>
      </c>
      <c r="AHA18" s="463"/>
      <c r="AHB18" s="448"/>
      <c r="AHD18" s="458"/>
      <c r="AHE18" s="447"/>
      <c r="AHF18" s="447"/>
      <c r="AHG18" s="447"/>
      <c r="AHH18" s="450">
        <f t="shared" ref="AHH18:AHH23" si="1159">AHD18+AHE18-AHF18+AHG18</f>
        <v>0</v>
      </c>
      <c r="AHI18" s="447"/>
      <c r="AHJ18" s="447"/>
      <c r="AHK18" s="447"/>
      <c r="AHL18" s="447"/>
      <c r="AHM18" s="447"/>
      <c r="AHN18" s="449"/>
      <c r="AHO18" s="450">
        <f t="shared" ref="AHO18:AHO23" si="1160">AHI18+AHJ18-AHK18+AHL18-AHM18+AHN18</f>
        <v>0</v>
      </c>
      <c r="AHP18" s="463"/>
      <c r="AHQ18" s="448"/>
      <c r="AHS18" s="458"/>
      <c r="AHT18" s="447"/>
      <c r="AHU18" s="447"/>
      <c r="AHV18" s="447"/>
      <c r="AHW18" s="450">
        <f t="shared" ref="AHW18:AHW23" si="1161">AHS18+AHT18-AHU18+AHV18</f>
        <v>0</v>
      </c>
      <c r="AHX18" s="447"/>
      <c r="AHY18" s="447"/>
      <c r="AHZ18" s="447"/>
      <c r="AIA18" s="447"/>
      <c r="AIB18" s="447"/>
      <c r="AIC18" s="449"/>
      <c r="AID18" s="450">
        <f t="shared" ref="AID18:AID23" si="1162">AHX18+AHY18-AHZ18+AIA18-AIB18+AIC18</f>
        <v>0</v>
      </c>
      <c r="AIE18" s="463"/>
      <c r="AIF18" s="448"/>
      <c r="AIH18" s="458"/>
      <c r="AII18" s="447"/>
      <c r="AIJ18" s="447"/>
      <c r="AIK18" s="447"/>
      <c r="AIL18" s="450">
        <f t="shared" ref="AIL18:AIL23" si="1163">AIH18+AII18-AIJ18+AIK18</f>
        <v>0</v>
      </c>
      <c r="AIM18" s="447"/>
      <c r="AIN18" s="447"/>
      <c r="AIO18" s="447"/>
      <c r="AIP18" s="447"/>
      <c r="AIQ18" s="447"/>
      <c r="AIR18" s="449"/>
      <c r="AIS18" s="450">
        <f t="shared" ref="AIS18:AIS23" si="1164">AIM18+AIN18-AIO18+AIP18-AIQ18+AIR18</f>
        <v>0</v>
      </c>
      <c r="AIT18" s="463"/>
      <c r="AIU18" s="448"/>
      <c r="AIW18" s="458"/>
      <c r="AIX18" s="447"/>
      <c r="AIY18" s="447"/>
      <c r="AIZ18" s="447"/>
      <c r="AJA18" s="450">
        <f t="shared" ref="AJA18:AJA23" si="1165">AIW18+AIX18-AIY18+AIZ18</f>
        <v>0</v>
      </c>
      <c r="AJB18" s="447"/>
      <c r="AJC18" s="447"/>
      <c r="AJD18" s="447"/>
      <c r="AJE18" s="447"/>
      <c r="AJF18" s="447"/>
      <c r="AJG18" s="449"/>
      <c r="AJH18" s="450">
        <f t="shared" ref="AJH18:AJH23" si="1166">AJB18+AJC18-AJD18+AJE18-AJF18+AJG18</f>
        <v>0</v>
      </c>
      <c r="AJI18" s="463"/>
      <c r="AJJ18" s="448"/>
      <c r="AJL18" s="458"/>
      <c r="AJM18" s="447"/>
      <c r="AJN18" s="447"/>
      <c r="AJO18" s="447"/>
      <c r="AJP18" s="450">
        <f t="shared" ref="AJP18:AJP23" si="1167">AJL18+AJM18-AJN18+AJO18</f>
        <v>0</v>
      </c>
      <c r="AJQ18" s="447"/>
      <c r="AJR18" s="447"/>
      <c r="AJS18" s="447"/>
      <c r="AJT18" s="447"/>
      <c r="AJU18" s="447"/>
      <c r="AJV18" s="449"/>
      <c r="AJW18" s="450">
        <f t="shared" ref="AJW18:AJW23" si="1168">AJQ18+AJR18-AJS18+AJT18-AJU18+AJV18</f>
        <v>0</v>
      </c>
      <c r="AJX18" s="463"/>
      <c r="AJY18" s="448"/>
      <c r="AKA18" s="458"/>
      <c r="AKB18" s="447"/>
      <c r="AKC18" s="447"/>
      <c r="AKD18" s="447"/>
      <c r="AKE18" s="450">
        <f t="shared" ref="AKE18:AKE23" si="1169">AKA18+AKB18-AKC18+AKD18</f>
        <v>0</v>
      </c>
      <c r="AKF18" s="447"/>
      <c r="AKG18" s="447"/>
      <c r="AKH18" s="447"/>
      <c r="AKI18" s="447"/>
      <c r="AKJ18" s="447"/>
      <c r="AKK18" s="449"/>
      <c r="AKL18" s="450">
        <f t="shared" ref="AKL18:AKL23" si="1170">AKF18+AKG18-AKH18+AKI18-AKJ18+AKK18</f>
        <v>0</v>
      </c>
      <c r="AKM18" s="463"/>
      <c r="AKN18" s="448"/>
      <c r="AKP18" s="458"/>
      <c r="AKQ18" s="447"/>
      <c r="AKR18" s="447"/>
      <c r="AKS18" s="447"/>
      <c r="AKT18" s="450">
        <f t="shared" ref="AKT18:AKT23" si="1171">AKP18+AKQ18-AKR18+AKS18</f>
        <v>0</v>
      </c>
      <c r="AKU18" s="447"/>
      <c r="AKV18" s="447"/>
      <c r="AKW18" s="447"/>
      <c r="AKX18" s="447"/>
      <c r="AKY18" s="447"/>
      <c r="AKZ18" s="449"/>
      <c r="ALA18" s="450">
        <f t="shared" ref="ALA18:ALA23" si="1172">AKU18+AKV18-AKW18+AKX18-AKY18+AKZ18</f>
        <v>0</v>
      </c>
      <c r="ALB18" s="463"/>
      <c r="ALC18" s="448"/>
      <c r="ALE18" s="458"/>
      <c r="ALF18" s="447"/>
      <c r="ALG18" s="447"/>
      <c r="ALH18" s="447"/>
      <c r="ALI18" s="450">
        <f t="shared" ref="ALI18:ALI23" si="1173">ALE18+ALF18-ALG18+ALH18</f>
        <v>0</v>
      </c>
      <c r="ALJ18" s="447"/>
      <c r="ALK18" s="447"/>
      <c r="ALL18" s="447"/>
      <c r="ALM18" s="447"/>
      <c r="ALN18" s="447"/>
      <c r="ALO18" s="449"/>
      <c r="ALP18" s="450">
        <f t="shared" ref="ALP18:ALP23" si="1174">ALJ18+ALK18-ALL18+ALM18-ALN18+ALO18</f>
        <v>0</v>
      </c>
      <c r="ALQ18" s="463"/>
      <c r="ALR18" s="448"/>
      <c r="ALT18" s="458"/>
      <c r="ALU18" s="447"/>
      <c r="ALV18" s="447"/>
      <c r="ALW18" s="447"/>
      <c r="ALX18" s="450">
        <f t="shared" ref="ALX18:ALX23" si="1175">ALT18+ALU18-ALV18+ALW18</f>
        <v>0</v>
      </c>
      <c r="ALY18" s="447"/>
      <c r="ALZ18" s="447"/>
      <c r="AMA18" s="447"/>
      <c r="AMB18" s="447"/>
      <c r="AMC18" s="447"/>
      <c r="AMD18" s="449"/>
      <c r="AME18" s="450">
        <f t="shared" ref="AME18:AME23" si="1176">ALY18+ALZ18-AMA18+AMB18-AMC18+AMD18</f>
        <v>0</v>
      </c>
      <c r="AMF18" s="463"/>
      <c r="AMG18" s="448"/>
      <c r="AMI18" s="458"/>
      <c r="AMJ18" s="447"/>
      <c r="AMK18" s="447"/>
      <c r="AML18" s="447"/>
      <c r="AMM18" s="450">
        <f t="shared" ref="AMM18:AMM23" si="1177">AMI18+AMJ18-AMK18+AML18</f>
        <v>0</v>
      </c>
      <c r="AMN18" s="447"/>
      <c r="AMO18" s="447"/>
      <c r="AMP18" s="447"/>
      <c r="AMQ18" s="447"/>
      <c r="AMR18" s="447"/>
      <c r="AMS18" s="449"/>
      <c r="AMT18" s="450">
        <f t="shared" ref="AMT18:AMT23" si="1178">AMN18+AMO18-AMP18+AMQ18-AMR18+AMS18</f>
        <v>0</v>
      </c>
      <c r="AMU18" s="463"/>
      <c r="AMV18" s="448"/>
      <c r="AMX18" s="458"/>
      <c r="AMY18" s="447"/>
      <c r="AMZ18" s="447"/>
      <c r="ANA18" s="447"/>
      <c r="ANB18" s="450">
        <f t="shared" ref="ANB18:ANB23" si="1179">AMX18+AMY18-AMZ18+ANA18</f>
        <v>0</v>
      </c>
      <c r="ANC18" s="447"/>
      <c r="AND18" s="447"/>
      <c r="ANE18" s="447"/>
      <c r="ANF18" s="447"/>
      <c r="ANG18" s="447"/>
      <c r="ANH18" s="449"/>
      <c r="ANI18" s="450">
        <f t="shared" ref="ANI18:ANI23" si="1180">ANC18+AND18-ANE18+ANF18-ANG18+ANH18</f>
        <v>0</v>
      </c>
      <c r="ANJ18" s="463"/>
      <c r="ANK18" s="448"/>
      <c r="ANM18" s="458"/>
      <c r="ANN18" s="447"/>
      <c r="ANO18" s="447"/>
      <c r="ANP18" s="447"/>
      <c r="ANQ18" s="450">
        <f t="shared" ref="ANQ18:ANQ23" si="1181">ANM18+ANN18-ANO18+ANP18</f>
        <v>0</v>
      </c>
      <c r="ANR18" s="447"/>
      <c r="ANS18" s="447"/>
      <c r="ANT18" s="447"/>
      <c r="ANU18" s="447"/>
      <c r="ANV18" s="447"/>
      <c r="ANW18" s="449"/>
      <c r="ANX18" s="450">
        <f t="shared" ref="ANX18:ANX23" si="1182">ANR18+ANS18-ANT18+ANU18-ANV18+ANW18</f>
        <v>0</v>
      </c>
      <c r="ANY18" s="463"/>
      <c r="ANZ18" s="448"/>
      <c r="AOB18" s="458"/>
      <c r="AOC18" s="447"/>
      <c r="AOD18" s="447"/>
      <c r="AOE18" s="447"/>
      <c r="AOF18" s="450">
        <f t="shared" ref="AOF18:AOF23" si="1183">AOB18+AOC18-AOD18+AOE18</f>
        <v>0</v>
      </c>
      <c r="AOG18" s="447"/>
      <c r="AOH18" s="447"/>
      <c r="AOI18" s="447"/>
      <c r="AOJ18" s="447"/>
      <c r="AOK18" s="447"/>
      <c r="AOL18" s="449"/>
      <c r="AOM18" s="450">
        <f t="shared" ref="AOM18:AOM23" si="1184">AOG18+AOH18-AOI18+AOJ18-AOK18+AOL18</f>
        <v>0</v>
      </c>
      <c r="AON18" s="463"/>
      <c r="AOO18" s="448"/>
      <c r="AOQ18" s="458"/>
      <c r="AOR18" s="447"/>
      <c r="AOS18" s="447"/>
      <c r="AOT18" s="447"/>
      <c r="AOU18" s="450">
        <f t="shared" ref="AOU18:AOU23" si="1185">AOQ18+AOR18-AOS18+AOT18</f>
        <v>0</v>
      </c>
      <c r="AOV18" s="447"/>
      <c r="AOW18" s="447"/>
      <c r="AOX18" s="447"/>
      <c r="AOY18" s="447"/>
      <c r="AOZ18" s="447"/>
      <c r="APA18" s="449"/>
      <c r="APB18" s="450">
        <f t="shared" ref="APB18:APB23" si="1186">AOV18+AOW18-AOX18+AOY18-AOZ18+APA18</f>
        <v>0</v>
      </c>
      <c r="APC18" s="463"/>
      <c r="APD18" s="448"/>
      <c r="APF18" s="458"/>
      <c r="APG18" s="447"/>
      <c r="APH18" s="447"/>
      <c r="API18" s="447"/>
      <c r="APJ18" s="450">
        <f t="shared" ref="APJ18:APJ23" si="1187">APF18+APG18-APH18+API18</f>
        <v>0</v>
      </c>
      <c r="APK18" s="447"/>
      <c r="APL18" s="447"/>
      <c r="APM18" s="447"/>
      <c r="APN18" s="447"/>
      <c r="APO18" s="447"/>
      <c r="APP18" s="449"/>
      <c r="APQ18" s="450">
        <f t="shared" ref="APQ18:APQ23" si="1188">APK18+APL18-APM18+APN18-APO18+APP18</f>
        <v>0</v>
      </c>
      <c r="APR18" s="463"/>
      <c r="APS18" s="448"/>
      <c r="APU18" s="458"/>
      <c r="APV18" s="447"/>
      <c r="APW18" s="447"/>
      <c r="APX18" s="447"/>
      <c r="APY18" s="450">
        <f t="shared" ref="APY18:APY23" si="1189">APU18+APV18-APW18+APX18</f>
        <v>0</v>
      </c>
      <c r="APZ18" s="447"/>
      <c r="AQA18" s="447"/>
      <c r="AQB18" s="447"/>
      <c r="AQC18" s="447"/>
      <c r="AQD18" s="447"/>
      <c r="AQE18" s="449"/>
      <c r="AQF18" s="450">
        <f t="shared" ref="AQF18:AQF23" si="1190">APZ18+AQA18-AQB18+AQC18-AQD18+AQE18</f>
        <v>0</v>
      </c>
      <c r="AQG18" s="463"/>
      <c r="AQH18" s="448"/>
      <c r="AQJ18" s="458"/>
      <c r="AQK18" s="447"/>
      <c r="AQL18" s="447"/>
      <c r="AQM18" s="447"/>
      <c r="AQN18" s="450">
        <f t="shared" ref="AQN18:AQN23" si="1191">AQJ18+AQK18-AQL18+AQM18</f>
        <v>0</v>
      </c>
      <c r="AQO18" s="447"/>
      <c r="AQP18" s="447"/>
      <c r="AQQ18" s="447"/>
      <c r="AQR18" s="447"/>
      <c r="AQS18" s="447"/>
      <c r="AQT18" s="449"/>
      <c r="AQU18" s="450">
        <f t="shared" ref="AQU18:AQU23" si="1192">AQO18+AQP18-AQQ18+AQR18-AQS18+AQT18</f>
        <v>0</v>
      </c>
      <c r="AQV18" s="463"/>
      <c r="AQW18" s="448"/>
      <c r="AQY18" s="458"/>
      <c r="AQZ18" s="447"/>
      <c r="ARA18" s="447"/>
      <c r="ARB18" s="447"/>
      <c r="ARC18" s="450">
        <f t="shared" ref="ARC18:ARC23" si="1193">AQY18+AQZ18-ARA18+ARB18</f>
        <v>0</v>
      </c>
      <c r="ARD18" s="447"/>
      <c r="ARE18" s="447"/>
      <c r="ARF18" s="447"/>
      <c r="ARG18" s="447"/>
      <c r="ARH18" s="447"/>
      <c r="ARI18" s="449"/>
      <c r="ARJ18" s="450">
        <f t="shared" ref="ARJ18:ARJ23" si="1194">ARD18+ARE18-ARF18+ARG18-ARH18+ARI18</f>
        <v>0</v>
      </c>
      <c r="ARK18" s="463"/>
      <c r="ARL18" s="448"/>
      <c r="ARN18" s="458"/>
      <c r="ARO18" s="447"/>
      <c r="ARP18" s="447"/>
      <c r="ARQ18" s="447"/>
      <c r="ARR18" s="450">
        <f t="shared" ref="ARR18:ARR23" si="1195">ARN18+ARO18-ARP18+ARQ18</f>
        <v>0</v>
      </c>
      <c r="ARS18" s="447"/>
      <c r="ART18" s="447"/>
      <c r="ARU18" s="447"/>
      <c r="ARV18" s="447"/>
      <c r="ARW18" s="447"/>
      <c r="ARX18" s="449"/>
      <c r="ARY18" s="450">
        <f t="shared" ref="ARY18:ARY23" si="1196">ARS18+ART18-ARU18+ARV18-ARW18+ARX18</f>
        <v>0</v>
      </c>
      <c r="ARZ18" s="463"/>
      <c r="ASA18" s="448"/>
      <c r="ASC18" s="458"/>
      <c r="ASD18" s="447"/>
      <c r="ASE18" s="447"/>
      <c r="ASF18" s="447"/>
      <c r="ASG18" s="450">
        <f t="shared" ref="ASG18:ASG23" si="1197">ASC18+ASD18-ASE18+ASF18</f>
        <v>0</v>
      </c>
      <c r="ASH18" s="447"/>
      <c r="ASI18" s="447"/>
      <c r="ASJ18" s="447"/>
      <c r="ASK18" s="447"/>
      <c r="ASL18" s="447"/>
      <c r="ASM18" s="449"/>
      <c r="ASN18" s="450">
        <f t="shared" ref="ASN18:ASN23" si="1198">ASH18+ASI18-ASJ18+ASK18-ASL18+ASM18</f>
        <v>0</v>
      </c>
      <c r="ASO18" s="463"/>
      <c r="ASP18" s="448"/>
      <c r="ASR18" s="458"/>
      <c r="ASS18" s="447"/>
      <c r="AST18" s="447"/>
      <c r="ASU18" s="447"/>
      <c r="ASV18" s="450">
        <f t="shared" ref="ASV18:ASV23" si="1199">ASR18+ASS18-AST18+ASU18</f>
        <v>0</v>
      </c>
      <c r="ASW18" s="447"/>
      <c r="ASX18" s="447"/>
      <c r="ASY18" s="447"/>
      <c r="ASZ18" s="447"/>
      <c r="ATA18" s="447"/>
      <c r="ATB18" s="449"/>
      <c r="ATC18" s="450">
        <f t="shared" ref="ATC18:ATC23" si="1200">ASW18+ASX18-ASY18+ASZ18-ATA18+ATB18</f>
        <v>0</v>
      </c>
      <c r="ATD18" s="463"/>
      <c r="ATE18" s="448"/>
      <c r="ATG18" s="458"/>
      <c r="ATH18" s="447"/>
      <c r="ATI18" s="447"/>
      <c r="ATJ18" s="447"/>
      <c r="ATK18" s="450">
        <f t="shared" ref="ATK18:ATK23" si="1201">ATG18+ATH18-ATI18+ATJ18</f>
        <v>0</v>
      </c>
      <c r="ATL18" s="447"/>
      <c r="ATM18" s="447"/>
      <c r="ATN18" s="447"/>
      <c r="ATO18" s="447"/>
      <c r="ATP18" s="447"/>
      <c r="ATQ18" s="449"/>
      <c r="ATR18" s="450">
        <f t="shared" ref="ATR18:ATR23" si="1202">ATL18+ATM18-ATN18+ATO18-ATP18+ATQ18</f>
        <v>0</v>
      </c>
      <c r="ATS18" s="463"/>
      <c r="ATT18" s="448"/>
      <c r="ATV18" s="458"/>
      <c r="ATW18" s="447"/>
      <c r="ATX18" s="447"/>
      <c r="ATY18" s="447"/>
      <c r="ATZ18" s="450">
        <f t="shared" ref="ATZ18:ATZ23" si="1203">ATV18+ATW18-ATX18+ATY18</f>
        <v>0</v>
      </c>
      <c r="AUA18" s="447"/>
      <c r="AUB18" s="447"/>
      <c r="AUC18" s="447"/>
      <c r="AUD18" s="447"/>
      <c r="AUE18" s="447"/>
      <c r="AUF18" s="449"/>
      <c r="AUG18" s="450">
        <f t="shared" ref="AUG18:AUG23" si="1204">AUA18+AUB18-AUC18+AUD18-AUE18+AUF18</f>
        <v>0</v>
      </c>
      <c r="AUH18" s="463"/>
      <c r="AUI18" s="448"/>
      <c r="AUK18" s="458"/>
      <c r="AUL18" s="447"/>
      <c r="AUM18" s="447"/>
      <c r="AUN18" s="447"/>
      <c r="AUO18" s="450">
        <f t="shared" ref="AUO18:AUO23" si="1205">AUK18+AUL18-AUM18+AUN18</f>
        <v>0</v>
      </c>
      <c r="AUP18" s="447"/>
      <c r="AUQ18" s="447"/>
      <c r="AUR18" s="447"/>
      <c r="AUS18" s="447"/>
      <c r="AUT18" s="447"/>
      <c r="AUU18" s="449"/>
      <c r="AUV18" s="450">
        <f t="shared" ref="AUV18:AUV23" si="1206">AUP18+AUQ18-AUR18+AUS18-AUT18+AUU18</f>
        <v>0</v>
      </c>
      <c r="AUW18" s="463"/>
      <c r="AUX18" s="448"/>
      <c r="AUZ18" s="458"/>
      <c r="AVA18" s="447"/>
      <c r="AVB18" s="447"/>
      <c r="AVC18" s="447"/>
      <c r="AVD18" s="450">
        <f t="shared" ref="AVD18:AVD23" si="1207">AUZ18+AVA18-AVB18+AVC18</f>
        <v>0</v>
      </c>
      <c r="AVE18" s="447"/>
      <c r="AVF18" s="447"/>
      <c r="AVG18" s="447"/>
      <c r="AVH18" s="447"/>
      <c r="AVI18" s="447"/>
      <c r="AVJ18" s="449"/>
      <c r="AVK18" s="450">
        <f t="shared" ref="AVK18:AVK23" si="1208">AVE18+AVF18-AVG18+AVH18-AVI18+AVJ18</f>
        <v>0</v>
      </c>
      <c r="AVL18" s="463"/>
      <c r="AVM18" s="448"/>
      <c r="AVO18" s="458"/>
      <c r="AVP18" s="447"/>
      <c r="AVQ18" s="447"/>
      <c r="AVR18" s="447"/>
      <c r="AVS18" s="450">
        <f t="shared" ref="AVS18:AVS23" si="1209">AVO18+AVP18-AVQ18+AVR18</f>
        <v>0</v>
      </c>
      <c r="AVT18" s="447"/>
      <c r="AVU18" s="447"/>
      <c r="AVV18" s="447"/>
      <c r="AVW18" s="447"/>
      <c r="AVX18" s="447"/>
      <c r="AVY18" s="449"/>
      <c r="AVZ18" s="450">
        <f t="shared" ref="AVZ18:AVZ23" si="1210">AVT18+AVU18-AVV18+AVW18-AVX18+AVY18</f>
        <v>0</v>
      </c>
      <c r="AWA18" s="463"/>
      <c r="AWB18" s="448"/>
      <c r="AWD18" s="458"/>
      <c r="AWE18" s="447"/>
      <c r="AWF18" s="447"/>
      <c r="AWG18" s="447"/>
      <c r="AWH18" s="450">
        <f t="shared" ref="AWH18:AWH23" si="1211">AWD18+AWE18-AWF18+AWG18</f>
        <v>0</v>
      </c>
      <c r="AWI18" s="447"/>
      <c r="AWJ18" s="447"/>
      <c r="AWK18" s="447"/>
      <c r="AWL18" s="447"/>
      <c r="AWM18" s="447"/>
      <c r="AWN18" s="449"/>
      <c r="AWO18" s="450">
        <f t="shared" ref="AWO18:AWO23" si="1212">AWI18+AWJ18-AWK18+AWL18-AWM18+AWN18</f>
        <v>0</v>
      </c>
      <c r="AWP18" s="463"/>
      <c r="AWQ18" s="448"/>
      <c r="AWS18" s="458"/>
      <c r="AWT18" s="447"/>
      <c r="AWU18" s="447"/>
      <c r="AWV18" s="447"/>
      <c r="AWW18" s="450">
        <f t="shared" ref="AWW18:AWW23" si="1213">AWS18+AWT18-AWU18+AWV18</f>
        <v>0</v>
      </c>
      <c r="AWX18" s="447"/>
      <c r="AWY18" s="447"/>
      <c r="AWZ18" s="447"/>
      <c r="AXA18" s="447"/>
      <c r="AXB18" s="447"/>
      <c r="AXC18" s="449"/>
      <c r="AXD18" s="450">
        <f t="shared" ref="AXD18:AXD23" si="1214">AWX18+AWY18-AWZ18+AXA18-AXB18+AXC18</f>
        <v>0</v>
      </c>
      <c r="AXE18" s="463"/>
      <c r="AXF18" s="448"/>
      <c r="AXH18" s="458"/>
      <c r="AXI18" s="447"/>
      <c r="AXJ18" s="447"/>
      <c r="AXK18" s="447"/>
      <c r="AXL18" s="450">
        <f t="shared" ref="AXL18:AXL23" si="1215">AXH18+AXI18-AXJ18+AXK18</f>
        <v>0</v>
      </c>
      <c r="AXM18" s="447"/>
      <c r="AXN18" s="447"/>
      <c r="AXO18" s="447"/>
      <c r="AXP18" s="447"/>
      <c r="AXQ18" s="447"/>
      <c r="AXR18" s="449"/>
      <c r="AXS18" s="450">
        <f t="shared" ref="AXS18:AXS23" si="1216">AXM18+AXN18-AXO18+AXP18-AXQ18+AXR18</f>
        <v>0</v>
      </c>
      <c r="AXT18" s="463"/>
      <c r="AXU18" s="448"/>
      <c r="AXW18" s="458"/>
      <c r="AXX18" s="447"/>
      <c r="AXY18" s="447"/>
      <c r="AXZ18" s="447"/>
      <c r="AYA18" s="450">
        <f t="shared" ref="AYA18:AYA23" si="1217">AXW18+AXX18-AXY18+AXZ18</f>
        <v>0</v>
      </c>
      <c r="AYB18" s="447"/>
      <c r="AYC18" s="447"/>
      <c r="AYD18" s="447"/>
      <c r="AYE18" s="447"/>
      <c r="AYF18" s="447"/>
      <c r="AYG18" s="449"/>
      <c r="AYH18" s="450">
        <f t="shared" ref="AYH18:AYH23" si="1218">AYB18+AYC18-AYD18+AYE18-AYF18+AYG18</f>
        <v>0</v>
      </c>
      <c r="AYI18" s="463"/>
      <c r="AYJ18" s="448"/>
      <c r="AYL18" s="458"/>
      <c r="AYM18" s="447"/>
      <c r="AYN18" s="447"/>
      <c r="AYO18" s="447"/>
      <c r="AYP18" s="450">
        <f t="shared" ref="AYP18:AYP23" si="1219">AYL18+AYM18-AYN18+AYO18</f>
        <v>0</v>
      </c>
      <c r="AYQ18" s="447"/>
      <c r="AYR18" s="447"/>
      <c r="AYS18" s="447"/>
      <c r="AYT18" s="447"/>
      <c r="AYU18" s="447"/>
      <c r="AYV18" s="449"/>
      <c r="AYW18" s="450">
        <f t="shared" ref="AYW18:AYW23" si="1220">AYQ18+AYR18-AYS18+AYT18-AYU18+AYV18</f>
        <v>0</v>
      </c>
      <c r="AYX18" s="463"/>
      <c r="AYY18" s="448"/>
      <c r="AZA18" s="458"/>
      <c r="AZB18" s="447"/>
      <c r="AZC18" s="447"/>
      <c r="AZD18" s="447"/>
      <c r="AZE18" s="450">
        <f t="shared" ref="AZE18:AZE23" si="1221">AZA18+AZB18-AZC18+AZD18</f>
        <v>0</v>
      </c>
      <c r="AZF18" s="447"/>
      <c r="AZG18" s="447"/>
      <c r="AZH18" s="447"/>
      <c r="AZI18" s="447"/>
      <c r="AZJ18" s="447"/>
      <c r="AZK18" s="449"/>
      <c r="AZL18" s="450">
        <f t="shared" ref="AZL18:AZL23" si="1222">AZF18+AZG18-AZH18+AZI18-AZJ18+AZK18</f>
        <v>0</v>
      </c>
      <c r="AZM18" s="463"/>
      <c r="AZN18" s="448"/>
      <c r="AZP18" s="458"/>
      <c r="AZQ18" s="447"/>
      <c r="AZR18" s="447"/>
      <c r="AZS18" s="447"/>
      <c r="AZT18" s="450">
        <f t="shared" ref="AZT18:AZT23" si="1223">AZP18+AZQ18-AZR18+AZS18</f>
        <v>0</v>
      </c>
      <c r="AZU18" s="447"/>
      <c r="AZV18" s="447"/>
      <c r="AZW18" s="447"/>
      <c r="AZX18" s="447"/>
      <c r="AZY18" s="447"/>
      <c r="AZZ18" s="449"/>
      <c r="BAA18" s="450">
        <f t="shared" ref="BAA18:BAA23" si="1224">AZU18+AZV18-AZW18+AZX18-AZY18+AZZ18</f>
        <v>0</v>
      </c>
      <c r="BAB18" s="463"/>
      <c r="BAC18" s="448"/>
      <c r="BAE18" s="458"/>
      <c r="BAF18" s="447"/>
      <c r="BAG18" s="447"/>
      <c r="BAH18" s="447"/>
      <c r="BAI18" s="450">
        <f t="shared" ref="BAI18:BAI23" si="1225">BAE18+BAF18-BAG18+BAH18</f>
        <v>0</v>
      </c>
      <c r="BAJ18" s="447"/>
      <c r="BAK18" s="447"/>
      <c r="BAL18" s="447"/>
      <c r="BAM18" s="447"/>
      <c r="BAN18" s="447"/>
      <c r="BAO18" s="449"/>
      <c r="BAP18" s="450">
        <f t="shared" ref="BAP18:BAP23" si="1226">BAJ18+BAK18-BAL18+BAM18-BAN18+BAO18</f>
        <v>0</v>
      </c>
      <c r="BAQ18" s="463"/>
      <c r="BAR18" s="448"/>
      <c r="BAT18" s="458"/>
      <c r="BAU18" s="447"/>
      <c r="BAV18" s="447"/>
      <c r="BAW18" s="447"/>
      <c r="BAX18" s="450">
        <f t="shared" ref="BAX18:BAX23" si="1227">BAT18+BAU18-BAV18+BAW18</f>
        <v>0</v>
      </c>
      <c r="BAY18" s="447"/>
      <c r="BAZ18" s="447"/>
      <c r="BBA18" s="447"/>
      <c r="BBB18" s="447"/>
      <c r="BBC18" s="447"/>
      <c r="BBD18" s="449"/>
      <c r="BBE18" s="450">
        <f t="shared" ref="BBE18:BBE23" si="1228">BAY18+BAZ18-BBA18+BBB18-BBC18+BBD18</f>
        <v>0</v>
      </c>
      <c r="BBF18" s="463"/>
      <c r="BBG18" s="448"/>
      <c r="BBI18" s="458"/>
      <c r="BBJ18" s="447"/>
      <c r="BBK18" s="447"/>
      <c r="BBL18" s="447"/>
      <c r="BBM18" s="450">
        <f t="shared" ref="BBM18:BBM23" si="1229">BBI18+BBJ18-BBK18+BBL18</f>
        <v>0</v>
      </c>
      <c r="BBN18" s="447"/>
      <c r="BBO18" s="447"/>
      <c r="BBP18" s="447"/>
      <c r="BBQ18" s="447"/>
      <c r="BBR18" s="447"/>
      <c r="BBS18" s="449"/>
      <c r="BBT18" s="450">
        <f t="shared" ref="BBT18:BBT23" si="1230">BBN18+BBO18-BBP18+BBQ18-BBR18+BBS18</f>
        <v>0</v>
      </c>
      <c r="BBU18" s="463"/>
      <c r="BBV18" s="448"/>
      <c r="BBX18" s="458"/>
      <c r="BBY18" s="447"/>
      <c r="BBZ18" s="447"/>
      <c r="BCA18" s="447"/>
      <c r="BCB18" s="450">
        <f t="shared" ref="BCB18:BCB23" si="1231">BBX18+BBY18-BBZ18+BCA18</f>
        <v>0</v>
      </c>
      <c r="BCC18" s="447"/>
      <c r="BCD18" s="447"/>
      <c r="BCE18" s="447"/>
      <c r="BCF18" s="447"/>
      <c r="BCG18" s="447"/>
      <c r="BCH18" s="449"/>
      <c r="BCI18" s="450">
        <f t="shared" ref="BCI18:BCI23" si="1232">BCC18+BCD18-BCE18+BCF18-BCG18+BCH18</f>
        <v>0</v>
      </c>
      <c r="BCJ18" s="463"/>
      <c r="BCK18" s="448"/>
      <c r="BCM18" s="458"/>
      <c r="BCN18" s="447"/>
      <c r="BCO18" s="447"/>
      <c r="BCP18" s="447"/>
      <c r="BCQ18" s="450">
        <f t="shared" ref="BCQ18:BCQ23" si="1233">BCM18+BCN18-BCO18+BCP18</f>
        <v>0</v>
      </c>
      <c r="BCR18" s="447"/>
      <c r="BCS18" s="447"/>
      <c r="BCT18" s="447"/>
      <c r="BCU18" s="447"/>
      <c r="BCV18" s="447"/>
      <c r="BCW18" s="449"/>
      <c r="BCX18" s="450">
        <f t="shared" ref="BCX18:BCX23" si="1234">BCR18+BCS18-BCT18+BCU18-BCV18+BCW18</f>
        <v>0</v>
      </c>
      <c r="BCY18" s="463"/>
      <c r="BCZ18" s="448"/>
      <c r="BDB18" s="458"/>
      <c r="BDC18" s="447"/>
      <c r="BDD18" s="447"/>
      <c r="BDE18" s="447"/>
      <c r="BDF18" s="450">
        <f t="shared" ref="BDF18:BDF23" si="1235">BDB18+BDC18-BDD18+BDE18</f>
        <v>0</v>
      </c>
      <c r="BDG18" s="447"/>
      <c r="BDH18" s="447"/>
      <c r="BDI18" s="447"/>
      <c r="BDJ18" s="447"/>
      <c r="BDK18" s="447"/>
      <c r="BDL18" s="449"/>
      <c r="BDM18" s="450">
        <f t="shared" ref="BDM18:BDM23" si="1236">BDG18+BDH18-BDI18+BDJ18-BDK18+BDL18</f>
        <v>0</v>
      </c>
      <c r="BDN18" s="463"/>
      <c r="BDO18" s="448"/>
      <c r="BDQ18" s="458"/>
      <c r="BDR18" s="447"/>
      <c r="BDS18" s="447"/>
      <c r="BDT18" s="447"/>
      <c r="BDU18" s="450">
        <f t="shared" ref="BDU18:BDU23" si="1237">BDQ18+BDR18-BDS18+BDT18</f>
        <v>0</v>
      </c>
      <c r="BDV18" s="447"/>
      <c r="BDW18" s="447"/>
      <c r="BDX18" s="447"/>
      <c r="BDY18" s="447"/>
      <c r="BDZ18" s="447"/>
      <c r="BEA18" s="449"/>
      <c r="BEB18" s="450">
        <f t="shared" ref="BEB18:BEB23" si="1238">BDV18+BDW18-BDX18+BDY18-BDZ18+BEA18</f>
        <v>0</v>
      </c>
      <c r="BEC18" s="463"/>
      <c r="BED18" s="448"/>
      <c r="BEF18" s="458"/>
      <c r="BEG18" s="447"/>
      <c r="BEH18" s="447"/>
      <c r="BEI18" s="447"/>
      <c r="BEJ18" s="450">
        <f t="shared" ref="BEJ18:BEJ23" si="1239">BEF18+BEG18-BEH18+BEI18</f>
        <v>0</v>
      </c>
      <c r="BEK18" s="447"/>
      <c r="BEL18" s="447"/>
      <c r="BEM18" s="447"/>
      <c r="BEN18" s="447"/>
      <c r="BEO18" s="447"/>
      <c r="BEP18" s="449"/>
      <c r="BEQ18" s="450">
        <f t="shared" ref="BEQ18:BEQ23" si="1240">BEK18+BEL18-BEM18+BEN18-BEO18+BEP18</f>
        <v>0</v>
      </c>
      <c r="BER18" s="463"/>
      <c r="BES18" s="448"/>
      <c r="BEU18" s="458"/>
      <c r="BEV18" s="447"/>
      <c r="BEW18" s="447"/>
      <c r="BEX18" s="447"/>
      <c r="BEY18" s="450">
        <f t="shared" ref="BEY18:BEY23" si="1241">BEU18+BEV18-BEW18+BEX18</f>
        <v>0</v>
      </c>
      <c r="BEZ18" s="447"/>
      <c r="BFA18" s="447"/>
      <c r="BFB18" s="447"/>
      <c r="BFC18" s="447"/>
      <c r="BFD18" s="447"/>
      <c r="BFE18" s="449"/>
      <c r="BFF18" s="450">
        <f t="shared" ref="BFF18:BFF23" si="1242">BEZ18+BFA18-BFB18+BFC18-BFD18+BFE18</f>
        <v>0</v>
      </c>
      <c r="BFG18" s="463"/>
      <c r="BFH18" s="448"/>
      <c r="BFJ18" s="458"/>
      <c r="BFK18" s="447"/>
      <c r="BFL18" s="447"/>
      <c r="BFM18" s="447"/>
      <c r="BFN18" s="450">
        <f t="shared" ref="BFN18:BFN23" si="1243">BFJ18+BFK18-BFL18+BFM18</f>
        <v>0</v>
      </c>
      <c r="BFO18" s="447"/>
      <c r="BFP18" s="447"/>
      <c r="BFQ18" s="447"/>
      <c r="BFR18" s="447"/>
      <c r="BFS18" s="447"/>
      <c r="BFT18" s="449"/>
      <c r="BFU18" s="450">
        <f t="shared" ref="BFU18:BFU23" si="1244">BFO18+BFP18-BFQ18+BFR18-BFS18+BFT18</f>
        <v>0</v>
      </c>
      <c r="BFV18" s="463"/>
      <c r="BFW18" s="448"/>
      <c r="BFY18" s="458"/>
      <c r="BFZ18" s="447"/>
      <c r="BGA18" s="447"/>
      <c r="BGB18" s="447"/>
      <c r="BGC18" s="450">
        <f t="shared" ref="BGC18:BGC23" si="1245">BFY18+BFZ18-BGA18+BGB18</f>
        <v>0</v>
      </c>
      <c r="BGD18" s="447"/>
      <c r="BGE18" s="447"/>
      <c r="BGF18" s="447"/>
      <c r="BGG18" s="447"/>
      <c r="BGH18" s="447"/>
      <c r="BGI18" s="449"/>
      <c r="BGJ18" s="450">
        <f t="shared" ref="BGJ18:BGJ23" si="1246">BGD18+BGE18-BGF18+BGG18-BGH18+BGI18</f>
        <v>0</v>
      </c>
      <c r="BGK18" s="463"/>
      <c r="BGL18" s="448"/>
      <c r="BGN18" s="458"/>
      <c r="BGO18" s="447"/>
      <c r="BGP18" s="447"/>
      <c r="BGQ18" s="447"/>
      <c r="BGR18" s="450">
        <f t="shared" ref="BGR18:BGR23" si="1247">BGN18+BGO18-BGP18+BGQ18</f>
        <v>0</v>
      </c>
      <c r="BGS18" s="447"/>
      <c r="BGT18" s="447"/>
      <c r="BGU18" s="447"/>
      <c r="BGV18" s="447"/>
      <c r="BGW18" s="447"/>
      <c r="BGX18" s="449"/>
      <c r="BGY18" s="450">
        <f t="shared" ref="BGY18:BGY23" si="1248">BGS18+BGT18-BGU18+BGV18-BGW18+BGX18</f>
        <v>0</v>
      </c>
      <c r="BGZ18" s="463"/>
      <c r="BHA18" s="448"/>
      <c r="BHC18" s="458"/>
      <c r="BHD18" s="447"/>
      <c r="BHE18" s="447"/>
      <c r="BHF18" s="447"/>
      <c r="BHG18" s="450">
        <f t="shared" ref="BHG18:BHG23" si="1249">BHC18+BHD18-BHE18+BHF18</f>
        <v>0</v>
      </c>
      <c r="BHH18" s="447"/>
      <c r="BHI18" s="447"/>
      <c r="BHJ18" s="447"/>
      <c r="BHK18" s="447"/>
      <c r="BHL18" s="447"/>
      <c r="BHM18" s="449"/>
      <c r="BHN18" s="450">
        <f t="shared" ref="BHN18:BHN23" si="1250">BHH18+BHI18-BHJ18+BHK18-BHL18+BHM18</f>
        <v>0</v>
      </c>
      <c r="BHO18" s="463"/>
      <c r="BHP18" s="448"/>
      <c r="BHR18" s="458"/>
      <c r="BHS18" s="447"/>
      <c r="BHT18" s="447"/>
      <c r="BHU18" s="447"/>
      <c r="BHV18" s="450">
        <f t="shared" ref="BHV18:BHV23" si="1251">BHR18+BHS18-BHT18+BHU18</f>
        <v>0</v>
      </c>
      <c r="BHW18" s="447"/>
      <c r="BHX18" s="447"/>
      <c r="BHY18" s="447"/>
      <c r="BHZ18" s="447"/>
      <c r="BIA18" s="447"/>
      <c r="BIB18" s="449"/>
      <c r="BIC18" s="450">
        <f t="shared" ref="BIC18:BIC23" si="1252">BHW18+BHX18-BHY18+BHZ18-BIA18+BIB18</f>
        <v>0</v>
      </c>
      <c r="BID18" s="463"/>
      <c r="BIE18" s="448"/>
      <c r="BIG18" s="458"/>
      <c r="BIH18" s="447"/>
      <c r="BII18" s="447"/>
      <c r="BIJ18" s="447"/>
      <c r="BIK18" s="450">
        <f t="shared" ref="BIK18:BIK23" si="1253">BIG18+BIH18-BII18+BIJ18</f>
        <v>0</v>
      </c>
      <c r="BIL18" s="447"/>
      <c r="BIM18" s="447"/>
      <c r="BIN18" s="447"/>
      <c r="BIO18" s="447"/>
      <c r="BIP18" s="447"/>
      <c r="BIQ18" s="449"/>
      <c r="BIR18" s="450">
        <f t="shared" ref="BIR18:BIR23" si="1254">BIL18+BIM18-BIN18+BIO18-BIP18+BIQ18</f>
        <v>0</v>
      </c>
      <c r="BIS18" s="463"/>
      <c r="BIT18" s="448"/>
      <c r="BIV18" s="458"/>
      <c r="BIW18" s="447"/>
      <c r="BIX18" s="447"/>
      <c r="BIY18" s="447"/>
      <c r="BIZ18" s="450">
        <f t="shared" ref="BIZ18:BIZ23" si="1255">BIV18+BIW18-BIX18+BIY18</f>
        <v>0</v>
      </c>
      <c r="BJA18" s="447"/>
      <c r="BJB18" s="447"/>
      <c r="BJC18" s="447"/>
      <c r="BJD18" s="447"/>
      <c r="BJE18" s="447"/>
      <c r="BJF18" s="449"/>
      <c r="BJG18" s="450">
        <f t="shared" ref="BJG18:BJG23" si="1256">BJA18+BJB18-BJC18+BJD18-BJE18+BJF18</f>
        <v>0</v>
      </c>
      <c r="BJH18" s="463"/>
      <c r="BJI18" s="448"/>
      <c r="BJK18" s="458"/>
      <c r="BJL18" s="447"/>
      <c r="BJM18" s="447"/>
      <c r="BJN18" s="447"/>
      <c r="BJO18" s="450">
        <f t="shared" ref="BJO18:BJO23" si="1257">BJK18+BJL18-BJM18+BJN18</f>
        <v>0</v>
      </c>
      <c r="BJP18" s="447"/>
      <c r="BJQ18" s="447"/>
      <c r="BJR18" s="447"/>
      <c r="BJS18" s="447"/>
      <c r="BJT18" s="447"/>
      <c r="BJU18" s="449"/>
      <c r="BJV18" s="450">
        <f t="shared" ref="BJV18:BJV23" si="1258">BJP18+BJQ18-BJR18+BJS18-BJT18+BJU18</f>
        <v>0</v>
      </c>
      <c r="BJW18" s="463"/>
      <c r="BJX18" s="448"/>
      <c r="BJZ18" s="458"/>
      <c r="BKA18" s="447"/>
      <c r="BKB18" s="447"/>
      <c r="BKC18" s="447"/>
      <c r="BKD18" s="450">
        <f t="shared" ref="BKD18:BKD23" si="1259">BJZ18+BKA18-BKB18+BKC18</f>
        <v>0</v>
      </c>
      <c r="BKE18" s="447"/>
      <c r="BKF18" s="447"/>
      <c r="BKG18" s="447"/>
      <c r="BKH18" s="447"/>
      <c r="BKI18" s="447"/>
      <c r="BKJ18" s="449"/>
      <c r="BKK18" s="450">
        <f t="shared" ref="BKK18:BKK23" si="1260">BKE18+BKF18-BKG18+BKH18-BKI18+BKJ18</f>
        <v>0</v>
      </c>
      <c r="BKL18" s="463"/>
      <c r="BKM18" s="448"/>
      <c r="BKO18" s="458"/>
      <c r="BKP18" s="447"/>
      <c r="BKQ18" s="447"/>
      <c r="BKR18" s="447"/>
      <c r="BKS18" s="450">
        <f t="shared" ref="BKS18:BKS23" si="1261">BKO18+BKP18-BKQ18+BKR18</f>
        <v>0</v>
      </c>
      <c r="BKT18" s="447"/>
      <c r="BKU18" s="447"/>
      <c r="BKV18" s="447"/>
      <c r="BKW18" s="447"/>
      <c r="BKX18" s="447"/>
      <c r="BKY18" s="449"/>
      <c r="BKZ18" s="450">
        <f t="shared" ref="BKZ18:BKZ23" si="1262">BKT18+BKU18-BKV18+BKW18-BKX18+BKY18</f>
        <v>0</v>
      </c>
      <c r="BLA18" s="463"/>
      <c r="BLB18" s="448"/>
      <c r="BLD18" s="458"/>
      <c r="BLE18" s="447"/>
      <c r="BLF18" s="447"/>
      <c r="BLG18" s="447"/>
      <c r="BLH18" s="450">
        <f t="shared" ref="BLH18:BLH23" si="1263">BLD18+BLE18-BLF18+BLG18</f>
        <v>0</v>
      </c>
      <c r="BLI18" s="447"/>
      <c r="BLJ18" s="447"/>
      <c r="BLK18" s="447"/>
      <c r="BLL18" s="447"/>
      <c r="BLM18" s="447"/>
      <c r="BLN18" s="449"/>
      <c r="BLO18" s="450">
        <f t="shared" ref="BLO18:BLO23" si="1264">BLI18+BLJ18-BLK18+BLL18-BLM18+BLN18</f>
        <v>0</v>
      </c>
      <c r="BLP18" s="463"/>
      <c r="BLQ18" s="448"/>
      <c r="BLS18" s="458"/>
      <c r="BLT18" s="447"/>
      <c r="BLU18" s="447"/>
      <c r="BLV18" s="447"/>
      <c r="BLW18" s="450">
        <f t="shared" ref="BLW18:BLW23" si="1265">BLS18+BLT18-BLU18+BLV18</f>
        <v>0</v>
      </c>
      <c r="BLX18" s="447"/>
      <c r="BLY18" s="447"/>
      <c r="BLZ18" s="447"/>
      <c r="BMA18" s="447"/>
      <c r="BMB18" s="447"/>
      <c r="BMC18" s="449"/>
      <c r="BMD18" s="450">
        <f t="shared" ref="BMD18:BMD23" si="1266">BLX18+BLY18-BLZ18+BMA18-BMB18+BMC18</f>
        <v>0</v>
      </c>
      <c r="BME18" s="463"/>
      <c r="BMF18" s="448"/>
      <c r="BMH18" s="458"/>
      <c r="BMI18" s="447"/>
      <c r="BMJ18" s="447"/>
      <c r="BMK18" s="447"/>
      <c r="BML18" s="450">
        <f t="shared" ref="BML18:BML23" si="1267">BMH18+BMI18-BMJ18+BMK18</f>
        <v>0</v>
      </c>
      <c r="BMM18" s="447"/>
      <c r="BMN18" s="447"/>
      <c r="BMO18" s="447"/>
      <c r="BMP18" s="447"/>
      <c r="BMQ18" s="447"/>
      <c r="BMR18" s="449"/>
      <c r="BMS18" s="450">
        <f t="shared" ref="BMS18:BMS23" si="1268">BMM18+BMN18-BMO18+BMP18-BMQ18+BMR18</f>
        <v>0</v>
      </c>
      <c r="BMT18" s="463"/>
      <c r="BMU18" s="448"/>
      <c r="BMW18" s="458"/>
      <c r="BMX18" s="447"/>
      <c r="BMY18" s="447"/>
      <c r="BMZ18" s="447"/>
      <c r="BNA18" s="450">
        <f t="shared" ref="BNA18:BNA23" si="1269">BMW18+BMX18-BMY18+BMZ18</f>
        <v>0</v>
      </c>
      <c r="BNB18" s="447"/>
      <c r="BNC18" s="447"/>
      <c r="BND18" s="447"/>
      <c r="BNE18" s="447"/>
      <c r="BNF18" s="447"/>
      <c r="BNG18" s="449"/>
      <c r="BNH18" s="450">
        <f t="shared" ref="BNH18:BNH23" si="1270">BNB18+BNC18-BND18+BNE18-BNF18+BNG18</f>
        <v>0</v>
      </c>
      <c r="BNI18" s="463"/>
      <c r="BNJ18" s="448"/>
      <c r="BNL18" s="458"/>
      <c r="BNM18" s="447"/>
      <c r="BNN18" s="447"/>
      <c r="BNO18" s="447"/>
      <c r="BNP18" s="450">
        <f t="shared" ref="BNP18:BNP23" si="1271">BNL18+BNM18-BNN18+BNO18</f>
        <v>0</v>
      </c>
      <c r="BNQ18" s="447"/>
      <c r="BNR18" s="447"/>
      <c r="BNS18" s="447"/>
      <c r="BNT18" s="447"/>
      <c r="BNU18" s="447"/>
      <c r="BNV18" s="449"/>
      <c r="BNW18" s="450">
        <f t="shared" ref="BNW18:BNW23" si="1272">BNQ18+BNR18-BNS18+BNT18-BNU18+BNV18</f>
        <v>0</v>
      </c>
      <c r="BNX18" s="463"/>
      <c r="BNY18" s="448"/>
      <c r="BOA18" s="458"/>
      <c r="BOB18" s="447"/>
      <c r="BOC18" s="447"/>
      <c r="BOD18" s="447"/>
      <c r="BOE18" s="450">
        <f t="shared" ref="BOE18:BOE23" si="1273">BOA18+BOB18-BOC18+BOD18</f>
        <v>0</v>
      </c>
      <c r="BOF18" s="447"/>
      <c r="BOG18" s="447"/>
      <c r="BOH18" s="447"/>
      <c r="BOI18" s="447"/>
      <c r="BOJ18" s="447"/>
      <c r="BOK18" s="449"/>
      <c r="BOL18" s="450">
        <f t="shared" ref="BOL18:BOL23" si="1274">BOF18+BOG18-BOH18+BOI18-BOJ18+BOK18</f>
        <v>0</v>
      </c>
      <c r="BOM18" s="463"/>
      <c r="BON18" s="448"/>
      <c r="BOP18" s="458"/>
      <c r="BOQ18" s="447"/>
      <c r="BOR18" s="447"/>
      <c r="BOS18" s="447"/>
      <c r="BOT18" s="450">
        <f t="shared" ref="BOT18:BOT23" si="1275">BOP18+BOQ18-BOR18+BOS18</f>
        <v>0</v>
      </c>
      <c r="BOU18" s="447"/>
      <c r="BOV18" s="447"/>
      <c r="BOW18" s="447"/>
      <c r="BOX18" s="447"/>
      <c r="BOY18" s="447"/>
      <c r="BOZ18" s="449"/>
      <c r="BPA18" s="450">
        <f t="shared" ref="BPA18:BPA23" si="1276">BOU18+BOV18-BOW18+BOX18-BOY18+BOZ18</f>
        <v>0</v>
      </c>
      <c r="BPB18" s="463"/>
      <c r="BPC18" s="448"/>
      <c r="BPE18" s="458"/>
      <c r="BPF18" s="447"/>
      <c r="BPG18" s="447"/>
      <c r="BPH18" s="447"/>
      <c r="BPI18" s="450">
        <f t="shared" ref="BPI18:BPI23" si="1277">BPE18+BPF18-BPG18+BPH18</f>
        <v>0</v>
      </c>
      <c r="BPJ18" s="447"/>
      <c r="BPK18" s="447"/>
      <c r="BPL18" s="447"/>
      <c r="BPM18" s="447"/>
      <c r="BPN18" s="447"/>
      <c r="BPO18" s="449"/>
      <c r="BPP18" s="450">
        <f t="shared" ref="BPP18:BPP23" si="1278">BPJ18+BPK18-BPL18+BPM18-BPN18+BPO18</f>
        <v>0</v>
      </c>
      <c r="BPQ18" s="463"/>
      <c r="BPR18" s="448"/>
      <c r="BPT18" s="458"/>
      <c r="BPU18" s="447"/>
      <c r="BPV18" s="447"/>
      <c r="BPW18" s="447"/>
      <c r="BPX18" s="450">
        <f t="shared" ref="BPX18:BPX23" si="1279">BPT18+BPU18-BPV18+BPW18</f>
        <v>0</v>
      </c>
      <c r="BPY18" s="447"/>
      <c r="BPZ18" s="447"/>
      <c r="BQA18" s="447"/>
      <c r="BQB18" s="447"/>
      <c r="BQC18" s="447"/>
      <c r="BQD18" s="449"/>
      <c r="BQE18" s="450">
        <f t="shared" ref="BQE18:BQE23" si="1280">BPY18+BPZ18-BQA18+BQB18-BQC18+BQD18</f>
        <v>0</v>
      </c>
      <c r="BQF18" s="463"/>
      <c r="BQG18" s="448"/>
      <c r="BQI18" s="458"/>
      <c r="BQJ18" s="447"/>
      <c r="BQK18" s="447"/>
      <c r="BQL18" s="447"/>
      <c r="BQM18" s="450">
        <f t="shared" ref="BQM18:BQM23" si="1281">BQI18+BQJ18-BQK18+BQL18</f>
        <v>0</v>
      </c>
      <c r="BQN18" s="447"/>
      <c r="BQO18" s="447"/>
      <c r="BQP18" s="447"/>
      <c r="BQQ18" s="447"/>
      <c r="BQR18" s="447"/>
      <c r="BQS18" s="449"/>
      <c r="BQT18" s="450">
        <f t="shared" ref="BQT18:BQT23" si="1282">BQN18+BQO18-BQP18+BQQ18-BQR18+BQS18</f>
        <v>0</v>
      </c>
      <c r="BQU18" s="463"/>
      <c r="BQV18" s="448"/>
      <c r="BQX18" s="458"/>
      <c r="BQY18" s="447"/>
      <c r="BQZ18" s="447"/>
      <c r="BRA18" s="447"/>
      <c r="BRB18" s="450">
        <f t="shared" ref="BRB18:BRB23" si="1283">BQX18+BQY18-BQZ18+BRA18</f>
        <v>0</v>
      </c>
      <c r="BRC18" s="447"/>
      <c r="BRD18" s="447"/>
      <c r="BRE18" s="447"/>
      <c r="BRF18" s="447"/>
      <c r="BRG18" s="447"/>
      <c r="BRH18" s="449"/>
      <c r="BRI18" s="450">
        <f t="shared" ref="BRI18:BRI23" si="1284">BRC18+BRD18-BRE18+BRF18-BRG18+BRH18</f>
        <v>0</v>
      </c>
      <c r="BRJ18" s="463"/>
      <c r="BRK18" s="448"/>
      <c r="BRM18" s="458"/>
      <c r="BRN18" s="447"/>
      <c r="BRO18" s="447"/>
      <c r="BRP18" s="447"/>
      <c r="BRQ18" s="450">
        <f t="shared" ref="BRQ18:BRQ23" si="1285">BRM18+BRN18-BRO18+BRP18</f>
        <v>0</v>
      </c>
      <c r="BRR18" s="447"/>
      <c r="BRS18" s="447"/>
      <c r="BRT18" s="447"/>
      <c r="BRU18" s="447"/>
      <c r="BRV18" s="447"/>
      <c r="BRW18" s="449"/>
      <c r="BRX18" s="450">
        <f t="shared" ref="BRX18:BRX23" si="1286">BRR18+BRS18-BRT18+BRU18-BRV18+BRW18</f>
        <v>0</v>
      </c>
      <c r="BRY18" s="463"/>
      <c r="BRZ18" s="448"/>
      <c r="BSB18" s="458"/>
      <c r="BSC18" s="447"/>
      <c r="BSD18" s="447"/>
      <c r="BSE18" s="447"/>
      <c r="BSF18" s="450">
        <f t="shared" ref="BSF18:BSF23" si="1287">BSB18+BSC18-BSD18+BSE18</f>
        <v>0</v>
      </c>
      <c r="BSG18" s="447"/>
      <c r="BSH18" s="447"/>
      <c r="BSI18" s="447"/>
      <c r="BSJ18" s="447"/>
      <c r="BSK18" s="447"/>
      <c r="BSL18" s="449"/>
      <c r="BSM18" s="450">
        <f t="shared" ref="BSM18:BSM23" si="1288">BSG18+BSH18-BSI18+BSJ18-BSK18+BSL18</f>
        <v>0</v>
      </c>
      <c r="BSN18" s="463"/>
      <c r="BSO18" s="448"/>
      <c r="BSQ18" s="458"/>
      <c r="BSR18" s="447"/>
      <c r="BSS18" s="447"/>
      <c r="BST18" s="447"/>
      <c r="BSU18" s="450">
        <f t="shared" ref="BSU18:BSU23" si="1289">BSQ18+BSR18-BSS18+BST18</f>
        <v>0</v>
      </c>
      <c r="BSV18" s="447"/>
      <c r="BSW18" s="447"/>
      <c r="BSX18" s="447"/>
      <c r="BSY18" s="447"/>
      <c r="BSZ18" s="447"/>
      <c r="BTA18" s="449"/>
      <c r="BTB18" s="450">
        <f t="shared" ref="BTB18:BTB23" si="1290">BSV18+BSW18-BSX18+BSY18-BSZ18+BTA18</f>
        <v>0</v>
      </c>
      <c r="BTC18" s="463"/>
      <c r="BTD18" s="448"/>
      <c r="BTF18" s="458"/>
      <c r="BTG18" s="447"/>
      <c r="BTH18" s="447"/>
      <c r="BTI18" s="447"/>
      <c r="BTJ18" s="450">
        <f t="shared" ref="BTJ18:BTJ23" si="1291">BTF18+BTG18-BTH18+BTI18</f>
        <v>0</v>
      </c>
      <c r="BTK18" s="447"/>
      <c r="BTL18" s="447"/>
      <c r="BTM18" s="447"/>
      <c r="BTN18" s="447"/>
      <c r="BTO18" s="447"/>
      <c r="BTP18" s="449"/>
      <c r="BTQ18" s="450">
        <f t="shared" ref="BTQ18:BTQ23" si="1292">BTK18+BTL18-BTM18+BTN18-BTO18+BTP18</f>
        <v>0</v>
      </c>
      <c r="BTR18" s="463"/>
      <c r="BTS18" s="448"/>
      <c r="BTU18" s="458"/>
      <c r="BTV18" s="447"/>
      <c r="BTW18" s="447"/>
      <c r="BTX18" s="447"/>
      <c r="BTY18" s="450">
        <f t="shared" ref="BTY18:BTY23" si="1293">BTU18+BTV18-BTW18+BTX18</f>
        <v>0</v>
      </c>
      <c r="BTZ18" s="447"/>
      <c r="BUA18" s="447"/>
      <c r="BUB18" s="447"/>
      <c r="BUC18" s="447"/>
      <c r="BUD18" s="447"/>
      <c r="BUE18" s="449"/>
      <c r="BUF18" s="450">
        <f t="shared" ref="BUF18:BUF23" si="1294">BTZ18+BUA18-BUB18+BUC18-BUD18+BUE18</f>
        <v>0</v>
      </c>
      <c r="BUG18" s="463"/>
      <c r="BUH18" s="448"/>
      <c r="BUJ18" s="458"/>
      <c r="BUK18" s="447"/>
      <c r="BUL18" s="447"/>
      <c r="BUM18" s="447"/>
      <c r="BUN18" s="450">
        <f t="shared" ref="BUN18:BUN23" si="1295">BUJ18+BUK18-BUL18+BUM18</f>
        <v>0</v>
      </c>
      <c r="BUO18" s="447"/>
      <c r="BUP18" s="447"/>
      <c r="BUQ18" s="447"/>
      <c r="BUR18" s="447"/>
      <c r="BUS18" s="447"/>
      <c r="BUT18" s="449"/>
      <c r="BUU18" s="450">
        <f t="shared" ref="BUU18:BUU23" si="1296">BUO18+BUP18-BUQ18+BUR18-BUS18+BUT18</f>
        <v>0</v>
      </c>
      <c r="BUV18" s="463"/>
      <c r="BUW18" s="448"/>
      <c r="BUY18" s="458"/>
      <c r="BUZ18" s="447"/>
      <c r="BVA18" s="447"/>
      <c r="BVB18" s="447"/>
      <c r="BVC18" s="450">
        <f t="shared" ref="BVC18:BVC23" si="1297">BUY18+BUZ18-BVA18+BVB18</f>
        <v>0</v>
      </c>
      <c r="BVD18" s="447"/>
      <c r="BVE18" s="447"/>
      <c r="BVF18" s="447"/>
      <c r="BVG18" s="447"/>
      <c r="BVH18" s="447"/>
      <c r="BVI18" s="449"/>
      <c r="BVJ18" s="450">
        <f t="shared" ref="BVJ18:BVJ23" si="1298">BVD18+BVE18-BVF18+BVG18-BVH18+BVI18</f>
        <v>0</v>
      </c>
      <c r="BVK18" s="463"/>
      <c r="BVL18" s="448"/>
      <c r="BVN18" s="458"/>
      <c r="BVO18" s="447"/>
      <c r="BVP18" s="447"/>
      <c r="BVQ18" s="447"/>
      <c r="BVR18" s="450">
        <f t="shared" ref="BVR18:BVR23" si="1299">BVN18+BVO18-BVP18+BVQ18</f>
        <v>0</v>
      </c>
      <c r="BVS18" s="447"/>
      <c r="BVT18" s="447"/>
      <c r="BVU18" s="447"/>
      <c r="BVV18" s="447"/>
      <c r="BVW18" s="447"/>
      <c r="BVX18" s="449"/>
      <c r="BVY18" s="450">
        <f t="shared" ref="BVY18:BVY23" si="1300">BVS18+BVT18-BVU18+BVV18-BVW18+BVX18</f>
        <v>0</v>
      </c>
      <c r="BVZ18" s="463"/>
      <c r="BWA18" s="448"/>
    </row>
    <row r="19" spans="2:1951" ht="15" customHeight="1" x14ac:dyDescent="0.2">
      <c r="B19" s="452" t="s">
        <v>326</v>
      </c>
      <c r="C19" s="447"/>
      <c r="D19" s="447"/>
      <c r="E19" s="447"/>
      <c r="F19" s="447"/>
      <c r="G19" s="450">
        <f t="shared" si="1041"/>
        <v>0</v>
      </c>
      <c r="H19" s="447"/>
      <c r="I19" s="447"/>
      <c r="J19" s="447"/>
      <c r="K19" s="447"/>
      <c r="L19" s="447"/>
      <c r="M19" s="449"/>
      <c r="N19" s="450">
        <f t="shared" si="1042"/>
        <v>0</v>
      </c>
      <c r="O19" s="463"/>
      <c r="P19" s="448"/>
      <c r="R19" s="458"/>
      <c r="S19" s="447"/>
      <c r="T19" s="447"/>
      <c r="U19" s="447"/>
      <c r="V19" s="450">
        <f t="shared" si="1043"/>
        <v>0</v>
      </c>
      <c r="W19" s="447"/>
      <c r="X19" s="447"/>
      <c r="Y19" s="447"/>
      <c r="Z19" s="447"/>
      <c r="AA19" s="447"/>
      <c r="AB19" s="449"/>
      <c r="AC19" s="450">
        <f t="shared" si="1044"/>
        <v>0</v>
      </c>
      <c r="AD19" s="463"/>
      <c r="AE19" s="448"/>
      <c r="AG19" s="458"/>
      <c r="AH19" s="447"/>
      <c r="AI19" s="447"/>
      <c r="AJ19" s="447"/>
      <c r="AK19" s="450">
        <f t="shared" si="1045"/>
        <v>0</v>
      </c>
      <c r="AL19" s="447"/>
      <c r="AM19" s="447"/>
      <c r="AN19" s="447"/>
      <c r="AO19" s="447"/>
      <c r="AP19" s="447"/>
      <c r="AQ19" s="449"/>
      <c r="AR19" s="450">
        <f t="shared" si="1046"/>
        <v>0</v>
      </c>
      <c r="AS19" s="463"/>
      <c r="AT19" s="448"/>
      <c r="AV19" s="458"/>
      <c r="AW19" s="447"/>
      <c r="AX19" s="447"/>
      <c r="AY19" s="447"/>
      <c r="AZ19" s="450">
        <f t="shared" si="1047"/>
        <v>0</v>
      </c>
      <c r="BA19" s="447"/>
      <c r="BB19" s="447"/>
      <c r="BC19" s="447"/>
      <c r="BD19" s="447"/>
      <c r="BE19" s="447"/>
      <c r="BF19" s="449"/>
      <c r="BG19" s="450">
        <f t="shared" si="1048"/>
        <v>0</v>
      </c>
      <c r="BH19" s="463"/>
      <c r="BI19" s="448"/>
      <c r="BK19" s="458"/>
      <c r="BL19" s="447"/>
      <c r="BM19" s="447"/>
      <c r="BN19" s="447"/>
      <c r="BO19" s="450">
        <f t="shared" si="1049"/>
        <v>0</v>
      </c>
      <c r="BP19" s="447"/>
      <c r="BQ19" s="447"/>
      <c r="BR19" s="447"/>
      <c r="BS19" s="447"/>
      <c r="BT19" s="447"/>
      <c r="BU19" s="449"/>
      <c r="BV19" s="450">
        <f t="shared" si="1050"/>
        <v>0</v>
      </c>
      <c r="BW19" s="463"/>
      <c r="BX19" s="448"/>
      <c r="BZ19" s="458"/>
      <c r="CA19" s="447"/>
      <c r="CB19" s="447"/>
      <c r="CC19" s="447"/>
      <c r="CD19" s="450">
        <f t="shared" si="1051"/>
        <v>0</v>
      </c>
      <c r="CE19" s="447"/>
      <c r="CF19" s="447"/>
      <c r="CG19" s="447"/>
      <c r="CH19" s="447"/>
      <c r="CI19" s="447"/>
      <c r="CJ19" s="449"/>
      <c r="CK19" s="450">
        <f t="shared" si="1052"/>
        <v>0</v>
      </c>
      <c r="CL19" s="463"/>
      <c r="CM19" s="448"/>
      <c r="CO19" s="458"/>
      <c r="CP19" s="447"/>
      <c r="CQ19" s="447"/>
      <c r="CR19" s="447"/>
      <c r="CS19" s="450">
        <f t="shared" si="1053"/>
        <v>0</v>
      </c>
      <c r="CT19" s="447"/>
      <c r="CU19" s="447"/>
      <c r="CV19" s="447"/>
      <c r="CW19" s="447"/>
      <c r="CX19" s="447"/>
      <c r="CY19" s="449"/>
      <c r="CZ19" s="450">
        <f t="shared" si="1054"/>
        <v>0</v>
      </c>
      <c r="DA19" s="463"/>
      <c r="DB19" s="448"/>
      <c r="DD19" s="458"/>
      <c r="DE19" s="447"/>
      <c r="DF19" s="447"/>
      <c r="DG19" s="447"/>
      <c r="DH19" s="450">
        <f t="shared" si="1055"/>
        <v>0</v>
      </c>
      <c r="DI19" s="447"/>
      <c r="DJ19" s="447"/>
      <c r="DK19" s="447"/>
      <c r="DL19" s="447"/>
      <c r="DM19" s="447"/>
      <c r="DN19" s="449"/>
      <c r="DO19" s="450">
        <f t="shared" si="1056"/>
        <v>0</v>
      </c>
      <c r="DP19" s="463"/>
      <c r="DQ19" s="448"/>
      <c r="DS19" s="458"/>
      <c r="DT19" s="447"/>
      <c r="DU19" s="447"/>
      <c r="DV19" s="447"/>
      <c r="DW19" s="450">
        <f t="shared" si="1057"/>
        <v>0</v>
      </c>
      <c r="DX19" s="447"/>
      <c r="DY19" s="447"/>
      <c r="DZ19" s="447"/>
      <c r="EA19" s="447"/>
      <c r="EB19" s="447"/>
      <c r="EC19" s="449"/>
      <c r="ED19" s="450">
        <f t="shared" si="1058"/>
        <v>0</v>
      </c>
      <c r="EE19" s="463"/>
      <c r="EF19" s="448"/>
      <c r="EH19" s="458"/>
      <c r="EI19" s="447"/>
      <c r="EJ19" s="447"/>
      <c r="EK19" s="447"/>
      <c r="EL19" s="450">
        <f t="shared" si="1059"/>
        <v>0</v>
      </c>
      <c r="EM19" s="447"/>
      <c r="EN19" s="447"/>
      <c r="EO19" s="447"/>
      <c r="EP19" s="447"/>
      <c r="EQ19" s="447"/>
      <c r="ER19" s="449"/>
      <c r="ES19" s="450">
        <f t="shared" si="1060"/>
        <v>0</v>
      </c>
      <c r="ET19" s="463"/>
      <c r="EU19" s="448"/>
      <c r="EW19" s="458"/>
      <c r="EX19" s="447"/>
      <c r="EY19" s="447"/>
      <c r="EZ19" s="447"/>
      <c r="FA19" s="450">
        <f t="shared" si="1061"/>
        <v>0</v>
      </c>
      <c r="FB19" s="447"/>
      <c r="FC19" s="447"/>
      <c r="FD19" s="447"/>
      <c r="FE19" s="447"/>
      <c r="FF19" s="447"/>
      <c r="FG19" s="449"/>
      <c r="FH19" s="450">
        <f t="shared" si="1062"/>
        <v>0</v>
      </c>
      <c r="FI19" s="463"/>
      <c r="FJ19" s="448"/>
      <c r="FL19" s="458"/>
      <c r="FM19" s="447"/>
      <c r="FN19" s="447"/>
      <c r="FO19" s="447"/>
      <c r="FP19" s="450">
        <f t="shared" si="1063"/>
        <v>0</v>
      </c>
      <c r="FQ19" s="447"/>
      <c r="FR19" s="447"/>
      <c r="FS19" s="447"/>
      <c r="FT19" s="447"/>
      <c r="FU19" s="447"/>
      <c r="FV19" s="449"/>
      <c r="FW19" s="450">
        <f t="shared" si="1064"/>
        <v>0</v>
      </c>
      <c r="FX19" s="463"/>
      <c r="FY19" s="448"/>
      <c r="GA19" s="458"/>
      <c r="GB19" s="447"/>
      <c r="GC19" s="447"/>
      <c r="GD19" s="447"/>
      <c r="GE19" s="450">
        <f t="shared" si="1065"/>
        <v>0</v>
      </c>
      <c r="GF19" s="447"/>
      <c r="GG19" s="447"/>
      <c r="GH19" s="447"/>
      <c r="GI19" s="447"/>
      <c r="GJ19" s="447"/>
      <c r="GK19" s="449"/>
      <c r="GL19" s="450">
        <f t="shared" si="1066"/>
        <v>0</v>
      </c>
      <c r="GM19" s="463"/>
      <c r="GN19" s="448"/>
      <c r="GP19" s="458"/>
      <c r="GQ19" s="447"/>
      <c r="GR19" s="447"/>
      <c r="GS19" s="447"/>
      <c r="GT19" s="450">
        <f t="shared" si="1067"/>
        <v>0</v>
      </c>
      <c r="GU19" s="447"/>
      <c r="GV19" s="447"/>
      <c r="GW19" s="447"/>
      <c r="GX19" s="447"/>
      <c r="GY19" s="447"/>
      <c r="GZ19" s="449"/>
      <c r="HA19" s="450">
        <f t="shared" si="1068"/>
        <v>0</v>
      </c>
      <c r="HB19" s="463"/>
      <c r="HC19" s="448"/>
      <c r="HE19" s="458"/>
      <c r="HF19" s="447"/>
      <c r="HG19" s="447"/>
      <c r="HH19" s="447"/>
      <c r="HI19" s="450">
        <f t="shared" si="1069"/>
        <v>0</v>
      </c>
      <c r="HJ19" s="447"/>
      <c r="HK19" s="447"/>
      <c r="HL19" s="447"/>
      <c r="HM19" s="447"/>
      <c r="HN19" s="447"/>
      <c r="HO19" s="449"/>
      <c r="HP19" s="450">
        <f t="shared" si="1070"/>
        <v>0</v>
      </c>
      <c r="HQ19" s="463"/>
      <c r="HR19" s="448"/>
      <c r="HT19" s="458"/>
      <c r="HU19" s="447"/>
      <c r="HV19" s="447"/>
      <c r="HW19" s="447"/>
      <c r="HX19" s="450">
        <f t="shared" si="1071"/>
        <v>0</v>
      </c>
      <c r="HY19" s="447"/>
      <c r="HZ19" s="447"/>
      <c r="IA19" s="447"/>
      <c r="IB19" s="447"/>
      <c r="IC19" s="447"/>
      <c r="ID19" s="449"/>
      <c r="IE19" s="450">
        <f t="shared" si="1072"/>
        <v>0</v>
      </c>
      <c r="IF19" s="463"/>
      <c r="IG19" s="448"/>
      <c r="II19" s="458"/>
      <c r="IJ19" s="447"/>
      <c r="IK19" s="447"/>
      <c r="IL19" s="447"/>
      <c r="IM19" s="450">
        <f t="shared" si="1073"/>
        <v>0</v>
      </c>
      <c r="IN19" s="447"/>
      <c r="IO19" s="447"/>
      <c r="IP19" s="447"/>
      <c r="IQ19" s="447"/>
      <c r="IR19" s="447"/>
      <c r="IS19" s="449"/>
      <c r="IT19" s="450">
        <f t="shared" si="1074"/>
        <v>0</v>
      </c>
      <c r="IU19" s="463"/>
      <c r="IV19" s="448"/>
      <c r="IX19" s="458"/>
      <c r="IY19" s="447"/>
      <c r="IZ19" s="447"/>
      <c r="JA19" s="447"/>
      <c r="JB19" s="450">
        <f t="shared" si="1075"/>
        <v>0</v>
      </c>
      <c r="JC19" s="447"/>
      <c r="JD19" s="447"/>
      <c r="JE19" s="447"/>
      <c r="JF19" s="447"/>
      <c r="JG19" s="447"/>
      <c r="JH19" s="449"/>
      <c r="JI19" s="450">
        <f t="shared" si="1076"/>
        <v>0</v>
      </c>
      <c r="JJ19" s="463"/>
      <c r="JK19" s="448"/>
      <c r="JM19" s="458"/>
      <c r="JN19" s="447"/>
      <c r="JO19" s="447"/>
      <c r="JP19" s="447"/>
      <c r="JQ19" s="450">
        <f t="shared" si="1077"/>
        <v>0</v>
      </c>
      <c r="JR19" s="447"/>
      <c r="JS19" s="447"/>
      <c r="JT19" s="447"/>
      <c r="JU19" s="447"/>
      <c r="JV19" s="447"/>
      <c r="JW19" s="449"/>
      <c r="JX19" s="450">
        <f t="shared" si="1078"/>
        <v>0</v>
      </c>
      <c r="JY19" s="463"/>
      <c r="JZ19" s="448"/>
      <c r="KB19" s="458"/>
      <c r="KC19" s="447"/>
      <c r="KD19" s="447"/>
      <c r="KE19" s="447"/>
      <c r="KF19" s="450">
        <f t="shared" si="1079"/>
        <v>0</v>
      </c>
      <c r="KG19" s="447"/>
      <c r="KH19" s="447"/>
      <c r="KI19" s="447"/>
      <c r="KJ19" s="447"/>
      <c r="KK19" s="447"/>
      <c r="KL19" s="449"/>
      <c r="KM19" s="450">
        <f t="shared" si="1080"/>
        <v>0</v>
      </c>
      <c r="KN19" s="463"/>
      <c r="KO19" s="448"/>
      <c r="KQ19" s="458"/>
      <c r="KR19" s="447"/>
      <c r="KS19" s="447"/>
      <c r="KT19" s="447"/>
      <c r="KU19" s="450">
        <f t="shared" si="1081"/>
        <v>0</v>
      </c>
      <c r="KV19" s="447"/>
      <c r="KW19" s="447"/>
      <c r="KX19" s="447"/>
      <c r="KY19" s="447"/>
      <c r="KZ19" s="447"/>
      <c r="LA19" s="449"/>
      <c r="LB19" s="450">
        <f t="shared" si="1082"/>
        <v>0</v>
      </c>
      <c r="LC19" s="463"/>
      <c r="LD19" s="448"/>
      <c r="LF19" s="458"/>
      <c r="LG19" s="447"/>
      <c r="LH19" s="447"/>
      <c r="LI19" s="447"/>
      <c r="LJ19" s="450">
        <f t="shared" si="1083"/>
        <v>0</v>
      </c>
      <c r="LK19" s="447"/>
      <c r="LL19" s="447"/>
      <c r="LM19" s="447"/>
      <c r="LN19" s="447"/>
      <c r="LO19" s="447"/>
      <c r="LP19" s="449"/>
      <c r="LQ19" s="450">
        <f t="shared" si="1084"/>
        <v>0</v>
      </c>
      <c r="LR19" s="463"/>
      <c r="LS19" s="448"/>
      <c r="LU19" s="458"/>
      <c r="LV19" s="447"/>
      <c r="LW19" s="447"/>
      <c r="LX19" s="447"/>
      <c r="LY19" s="450">
        <f t="shared" si="1085"/>
        <v>0</v>
      </c>
      <c r="LZ19" s="447"/>
      <c r="MA19" s="447"/>
      <c r="MB19" s="447"/>
      <c r="MC19" s="447"/>
      <c r="MD19" s="447"/>
      <c r="ME19" s="449"/>
      <c r="MF19" s="450">
        <f t="shared" si="1086"/>
        <v>0</v>
      </c>
      <c r="MG19" s="463"/>
      <c r="MH19" s="448"/>
      <c r="MJ19" s="458"/>
      <c r="MK19" s="447"/>
      <c r="ML19" s="447"/>
      <c r="MM19" s="447"/>
      <c r="MN19" s="450">
        <f t="shared" si="1087"/>
        <v>0</v>
      </c>
      <c r="MO19" s="447"/>
      <c r="MP19" s="447"/>
      <c r="MQ19" s="447"/>
      <c r="MR19" s="447"/>
      <c r="MS19" s="447"/>
      <c r="MT19" s="449"/>
      <c r="MU19" s="450">
        <f t="shared" si="1088"/>
        <v>0</v>
      </c>
      <c r="MV19" s="463"/>
      <c r="MW19" s="448"/>
      <c r="MY19" s="458"/>
      <c r="MZ19" s="447"/>
      <c r="NA19" s="447"/>
      <c r="NB19" s="447"/>
      <c r="NC19" s="450">
        <f t="shared" si="1089"/>
        <v>0</v>
      </c>
      <c r="ND19" s="447"/>
      <c r="NE19" s="447"/>
      <c r="NF19" s="447"/>
      <c r="NG19" s="447"/>
      <c r="NH19" s="447"/>
      <c r="NI19" s="449"/>
      <c r="NJ19" s="450">
        <f t="shared" si="1090"/>
        <v>0</v>
      </c>
      <c r="NK19" s="463"/>
      <c r="NL19" s="448"/>
      <c r="NN19" s="458"/>
      <c r="NO19" s="447"/>
      <c r="NP19" s="447"/>
      <c r="NQ19" s="447"/>
      <c r="NR19" s="450">
        <f t="shared" si="1091"/>
        <v>0</v>
      </c>
      <c r="NS19" s="447"/>
      <c r="NT19" s="447"/>
      <c r="NU19" s="447"/>
      <c r="NV19" s="447"/>
      <c r="NW19" s="447"/>
      <c r="NX19" s="449"/>
      <c r="NY19" s="450">
        <f t="shared" si="1092"/>
        <v>0</v>
      </c>
      <c r="NZ19" s="463"/>
      <c r="OA19" s="448"/>
      <c r="OC19" s="458"/>
      <c r="OD19" s="447"/>
      <c r="OE19" s="447"/>
      <c r="OF19" s="447"/>
      <c r="OG19" s="450">
        <f t="shared" si="1093"/>
        <v>0</v>
      </c>
      <c r="OH19" s="447"/>
      <c r="OI19" s="447"/>
      <c r="OJ19" s="447"/>
      <c r="OK19" s="447"/>
      <c r="OL19" s="447"/>
      <c r="OM19" s="449"/>
      <c r="ON19" s="450">
        <f t="shared" si="1094"/>
        <v>0</v>
      </c>
      <c r="OO19" s="463"/>
      <c r="OP19" s="448"/>
      <c r="OR19" s="458"/>
      <c r="OS19" s="447"/>
      <c r="OT19" s="447"/>
      <c r="OU19" s="447"/>
      <c r="OV19" s="450">
        <f t="shared" si="1095"/>
        <v>0</v>
      </c>
      <c r="OW19" s="447"/>
      <c r="OX19" s="447"/>
      <c r="OY19" s="447"/>
      <c r="OZ19" s="447"/>
      <c r="PA19" s="447"/>
      <c r="PB19" s="449"/>
      <c r="PC19" s="450">
        <f t="shared" si="1096"/>
        <v>0</v>
      </c>
      <c r="PD19" s="463"/>
      <c r="PE19" s="448"/>
      <c r="PG19" s="458"/>
      <c r="PH19" s="447"/>
      <c r="PI19" s="447"/>
      <c r="PJ19" s="447"/>
      <c r="PK19" s="450">
        <f t="shared" si="1097"/>
        <v>0</v>
      </c>
      <c r="PL19" s="447"/>
      <c r="PM19" s="447"/>
      <c r="PN19" s="447"/>
      <c r="PO19" s="447"/>
      <c r="PP19" s="447"/>
      <c r="PQ19" s="449"/>
      <c r="PR19" s="450">
        <f t="shared" si="1098"/>
        <v>0</v>
      </c>
      <c r="PS19" s="463"/>
      <c r="PT19" s="448"/>
      <c r="PV19" s="458"/>
      <c r="PW19" s="447"/>
      <c r="PX19" s="447"/>
      <c r="PY19" s="447"/>
      <c r="PZ19" s="450">
        <f t="shared" si="1099"/>
        <v>0</v>
      </c>
      <c r="QA19" s="447"/>
      <c r="QB19" s="447"/>
      <c r="QC19" s="447"/>
      <c r="QD19" s="447"/>
      <c r="QE19" s="447"/>
      <c r="QF19" s="449"/>
      <c r="QG19" s="450">
        <f t="shared" si="1100"/>
        <v>0</v>
      </c>
      <c r="QH19" s="463"/>
      <c r="QI19" s="448"/>
      <c r="QK19" s="458"/>
      <c r="QL19" s="447"/>
      <c r="QM19" s="447"/>
      <c r="QN19" s="447"/>
      <c r="QO19" s="450">
        <f t="shared" si="1101"/>
        <v>0</v>
      </c>
      <c r="QP19" s="447"/>
      <c r="QQ19" s="447"/>
      <c r="QR19" s="447"/>
      <c r="QS19" s="447"/>
      <c r="QT19" s="447"/>
      <c r="QU19" s="449"/>
      <c r="QV19" s="450">
        <f t="shared" si="1102"/>
        <v>0</v>
      </c>
      <c r="QW19" s="463"/>
      <c r="QX19" s="448"/>
      <c r="QZ19" s="458"/>
      <c r="RA19" s="447"/>
      <c r="RB19" s="447"/>
      <c r="RC19" s="447"/>
      <c r="RD19" s="450">
        <f t="shared" si="1103"/>
        <v>0</v>
      </c>
      <c r="RE19" s="447"/>
      <c r="RF19" s="447"/>
      <c r="RG19" s="447"/>
      <c r="RH19" s="447"/>
      <c r="RI19" s="447"/>
      <c r="RJ19" s="449"/>
      <c r="RK19" s="450">
        <f t="shared" si="1104"/>
        <v>0</v>
      </c>
      <c r="RL19" s="463"/>
      <c r="RM19" s="448"/>
      <c r="RO19" s="458"/>
      <c r="RP19" s="447"/>
      <c r="RQ19" s="447"/>
      <c r="RR19" s="447"/>
      <c r="RS19" s="450">
        <f t="shared" si="1105"/>
        <v>0</v>
      </c>
      <c r="RT19" s="447"/>
      <c r="RU19" s="447"/>
      <c r="RV19" s="447"/>
      <c r="RW19" s="447"/>
      <c r="RX19" s="447"/>
      <c r="RY19" s="449"/>
      <c r="RZ19" s="450">
        <f t="shared" si="1106"/>
        <v>0</v>
      </c>
      <c r="SA19" s="463"/>
      <c r="SB19" s="448"/>
      <c r="SD19" s="458"/>
      <c r="SE19" s="447"/>
      <c r="SF19" s="447"/>
      <c r="SG19" s="447"/>
      <c r="SH19" s="450">
        <f t="shared" si="1107"/>
        <v>0</v>
      </c>
      <c r="SI19" s="447"/>
      <c r="SJ19" s="447"/>
      <c r="SK19" s="447"/>
      <c r="SL19" s="447"/>
      <c r="SM19" s="447"/>
      <c r="SN19" s="449"/>
      <c r="SO19" s="450">
        <f t="shared" si="1108"/>
        <v>0</v>
      </c>
      <c r="SP19" s="463"/>
      <c r="SQ19" s="448"/>
      <c r="SS19" s="458"/>
      <c r="ST19" s="447"/>
      <c r="SU19" s="447"/>
      <c r="SV19" s="447"/>
      <c r="SW19" s="450">
        <f t="shared" si="1109"/>
        <v>0</v>
      </c>
      <c r="SX19" s="447"/>
      <c r="SY19" s="447"/>
      <c r="SZ19" s="447"/>
      <c r="TA19" s="447"/>
      <c r="TB19" s="447"/>
      <c r="TC19" s="449"/>
      <c r="TD19" s="450">
        <f t="shared" si="1110"/>
        <v>0</v>
      </c>
      <c r="TE19" s="463"/>
      <c r="TF19" s="448"/>
      <c r="TH19" s="458"/>
      <c r="TI19" s="447"/>
      <c r="TJ19" s="447"/>
      <c r="TK19" s="447"/>
      <c r="TL19" s="450">
        <f t="shared" si="1111"/>
        <v>0</v>
      </c>
      <c r="TM19" s="447"/>
      <c r="TN19" s="447"/>
      <c r="TO19" s="447"/>
      <c r="TP19" s="447"/>
      <c r="TQ19" s="447"/>
      <c r="TR19" s="449"/>
      <c r="TS19" s="450">
        <f t="shared" si="1112"/>
        <v>0</v>
      </c>
      <c r="TT19" s="463"/>
      <c r="TU19" s="448"/>
      <c r="TW19" s="458"/>
      <c r="TX19" s="447"/>
      <c r="TY19" s="447"/>
      <c r="TZ19" s="447"/>
      <c r="UA19" s="450">
        <f t="shared" si="1113"/>
        <v>0</v>
      </c>
      <c r="UB19" s="447"/>
      <c r="UC19" s="447"/>
      <c r="UD19" s="447"/>
      <c r="UE19" s="447"/>
      <c r="UF19" s="447"/>
      <c r="UG19" s="449"/>
      <c r="UH19" s="450">
        <f t="shared" si="1114"/>
        <v>0</v>
      </c>
      <c r="UI19" s="463"/>
      <c r="UJ19" s="448"/>
      <c r="UL19" s="458"/>
      <c r="UM19" s="447"/>
      <c r="UN19" s="447"/>
      <c r="UO19" s="447"/>
      <c r="UP19" s="450">
        <f t="shared" si="1115"/>
        <v>0</v>
      </c>
      <c r="UQ19" s="447"/>
      <c r="UR19" s="447"/>
      <c r="US19" s="447"/>
      <c r="UT19" s="447"/>
      <c r="UU19" s="447"/>
      <c r="UV19" s="449"/>
      <c r="UW19" s="450">
        <f t="shared" si="1116"/>
        <v>0</v>
      </c>
      <c r="UX19" s="463"/>
      <c r="UY19" s="448"/>
      <c r="VA19" s="458"/>
      <c r="VB19" s="447"/>
      <c r="VC19" s="447"/>
      <c r="VD19" s="447"/>
      <c r="VE19" s="450">
        <f t="shared" si="1117"/>
        <v>0</v>
      </c>
      <c r="VF19" s="447"/>
      <c r="VG19" s="447"/>
      <c r="VH19" s="447"/>
      <c r="VI19" s="447"/>
      <c r="VJ19" s="447"/>
      <c r="VK19" s="449"/>
      <c r="VL19" s="450">
        <f t="shared" si="1118"/>
        <v>0</v>
      </c>
      <c r="VM19" s="463"/>
      <c r="VN19" s="448"/>
      <c r="VP19" s="458"/>
      <c r="VQ19" s="447"/>
      <c r="VR19" s="447"/>
      <c r="VS19" s="447"/>
      <c r="VT19" s="450">
        <f t="shared" si="1119"/>
        <v>0</v>
      </c>
      <c r="VU19" s="447"/>
      <c r="VV19" s="447"/>
      <c r="VW19" s="447"/>
      <c r="VX19" s="447"/>
      <c r="VY19" s="447"/>
      <c r="VZ19" s="449"/>
      <c r="WA19" s="450">
        <f t="shared" si="1120"/>
        <v>0</v>
      </c>
      <c r="WB19" s="463"/>
      <c r="WC19" s="448"/>
      <c r="WE19" s="458"/>
      <c r="WF19" s="447"/>
      <c r="WG19" s="447"/>
      <c r="WH19" s="447"/>
      <c r="WI19" s="450">
        <f t="shared" si="1121"/>
        <v>0</v>
      </c>
      <c r="WJ19" s="447"/>
      <c r="WK19" s="447"/>
      <c r="WL19" s="447"/>
      <c r="WM19" s="447"/>
      <c r="WN19" s="447"/>
      <c r="WO19" s="449"/>
      <c r="WP19" s="450">
        <f t="shared" si="1122"/>
        <v>0</v>
      </c>
      <c r="WQ19" s="463"/>
      <c r="WR19" s="448"/>
      <c r="WT19" s="458"/>
      <c r="WU19" s="447"/>
      <c r="WV19" s="447"/>
      <c r="WW19" s="447"/>
      <c r="WX19" s="450">
        <f t="shared" si="1123"/>
        <v>0</v>
      </c>
      <c r="WY19" s="447"/>
      <c r="WZ19" s="447"/>
      <c r="XA19" s="447"/>
      <c r="XB19" s="447"/>
      <c r="XC19" s="447"/>
      <c r="XD19" s="449"/>
      <c r="XE19" s="450">
        <f t="shared" si="1124"/>
        <v>0</v>
      </c>
      <c r="XF19" s="463"/>
      <c r="XG19" s="448"/>
      <c r="XI19" s="458"/>
      <c r="XJ19" s="447"/>
      <c r="XK19" s="447"/>
      <c r="XL19" s="447"/>
      <c r="XM19" s="450">
        <f t="shared" si="1125"/>
        <v>0</v>
      </c>
      <c r="XN19" s="447"/>
      <c r="XO19" s="447"/>
      <c r="XP19" s="447"/>
      <c r="XQ19" s="447"/>
      <c r="XR19" s="447"/>
      <c r="XS19" s="449"/>
      <c r="XT19" s="450">
        <f t="shared" si="1126"/>
        <v>0</v>
      </c>
      <c r="XU19" s="463"/>
      <c r="XV19" s="448"/>
      <c r="XX19" s="458"/>
      <c r="XY19" s="447"/>
      <c r="XZ19" s="447"/>
      <c r="YA19" s="447"/>
      <c r="YB19" s="450">
        <f t="shared" si="1127"/>
        <v>0</v>
      </c>
      <c r="YC19" s="447"/>
      <c r="YD19" s="447"/>
      <c r="YE19" s="447"/>
      <c r="YF19" s="447"/>
      <c r="YG19" s="447"/>
      <c r="YH19" s="449"/>
      <c r="YI19" s="450">
        <f t="shared" si="1128"/>
        <v>0</v>
      </c>
      <c r="YJ19" s="463"/>
      <c r="YK19" s="448"/>
      <c r="YM19" s="458"/>
      <c r="YN19" s="447"/>
      <c r="YO19" s="447"/>
      <c r="YP19" s="447"/>
      <c r="YQ19" s="450">
        <f t="shared" si="1129"/>
        <v>0</v>
      </c>
      <c r="YR19" s="447"/>
      <c r="YS19" s="447"/>
      <c r="YT19" s="447"/>
      <c r="YU19" s="447"/>
      <c r="YV19" s="447"/>
      <c r="YW19" s="449"/>
      <c r="YX19" s="450">
        <f t="shared" si="1130"/>
        <v>0</v>
      </c>
      <c r="YY19" s="463"/>
      <c r="YZ19" s="448"/>
      <c r="ZB19" s="458"/>
      <c r="ZC19" s="447"/>
      <c r="ZD19" s="447"/>
      <c r="ZE19" s="447"/>
      <c r="ZF19" s="450">
        <f t="shared" si="1131"/>
        <v>0</v>
      </c>
      <c r="ZG19" s="447"/>
      <c r="ZH19" s="447"/>
      <c r="ZI19" s="447"/>
      <c r="ZJ19" s="447"/>
      <c r="ZK19" s="447"/>
      <c r="ZL19" s="449"/>
      <c r="ZM19" s="450">
        <f t="shared" si="1132"/>
        <v>0</v>
      </c>
      <c r="ZN19" s="463"/>
      <c r="ZO19" s="448"/>
      <c r="ZQ19" s="458"/>
      <c r="ZR19" s="447"/>
      <c r="ZS19" s="447"/>
      <c r="ZT19" s="447"/>
      <c r="ZU19" s="450">
        <f t="shared" si="1133"/>
        <v>0</v>
      </c>
      <c r="ZV19" s="447"/>
      <c r="ZW19" s="447"/>
      <c r="ZX19" s="447"/>
      <c r="ZY19" s="447"/>
      <c r="ZZ19" s="447"/>
      <c r="AAA19" s="449"/>
      <c r="AAB19" s="450">
        <f t="shared" si="1134"/>
        <v>0</v>
      </c>
      <c r="AAC19" s="463"/>
      <c r="AAD19" s="448"/>
      <c r="AAF19" s="458"/>
      <c r="AAG19" s="447"/>
      <c r="AAH19" s="447"/>
      <c r="AAI19" s="447"/>
      <c r="AAJ19" s="450">
        <f t="shared" si="1135"/>
        <v>0</v>
      </c>
      <c r="AAK19" s="447"/>
      <c r="AAL19" s="447"/>
      <c r="AAM19" s="447"/>
      <c r="AAN19" s="447"/>
      <c r="AAO19" s="447"/>
      <c r="AAP19" s="449"/>
      <c r="AAQ19" s="450">
        <f t="shared" si="1136"/>
        <v>0</v>
      </c>
      <c r="AAR19" s="463"/>
      <c r="AAS19" s="448"/>
      <c r="AAU19" s="458"/>
      <c r="AAV19" s="447"/>
      <c r="AAW19" s="447"/>
      <c r="AAX19" s="447"/>
      <c r="AAY19" s="450">
        <f t="shared" si="1137"/>
        <v>0</v>
      </c>
      <c r="AAZ19" s="447"/>
      <c r="ABA19" s="447"/>
      <c r="ABB19" s="447"/>
      <c r="ABC19" s="447"/>
      <c r="ABD19" s="447"/>
      <c r="ABE19" s="449"/>
      <c r="ABF19" s="450">
        <f t="shared" si="1138"/>
        <v>0</v>
      </c>
      <c r="ABG19" s="463"/>
      <c r="ABH19" s="448"/>
      <c r="ABJ19" s="458"/>
      <c r="ABK19" s="447"/>
      <c r="ABL19" s="447"/>
      <c r="ABM19" s="447"/>
      <c r="ABN19" s="450">
        <f t="shared" si="1139"/>
        <v>0</v>
      </c>
      <c r="ABO19" s="447"/>
      <c r="ABP19" s="447"/>
      <c r="ABQ19" s="447"/>
      <c r="ABR19" s="447"/>
      <c r="ABS19" s="447"/>
      <c r="ABT19" s="449"/>
      <c r="ABU19" s="450">
        <f t="shared" si="1140"/>
        <v>0</v>
      </c>
      <c r="ABV19" s="463"/>
      <c r="ABW19" s="448"/>
      <c r="ABY19" s="458"/>
      <c r="ABZ19" s="447"/>
      <c r="ACA19" s="447"/>
      <c r="ACB19" s="447"/>
      <c r="ACC19" s="450">
        <f t="shared" si="1141"/>
        <v>0</v>
      </c>
      <c r="ACD19" s="447"/>
      <c r="ACE19" s="447"/>
      <c r="ACF19" s="447"/>
      <c r="ACG19" s="447"/>
      <c r="ACH19" s="447"/>
      <c r="ACI19" s="449"/>
      <c r="ACJ19" s="450">
        <f t="shared" si="1142"/>
        <v>0</v>
      </c>
      <c r="ACK19" s="463"/>
      <c r="ACL19" s="448"/>
      <c r="ACN19" s="458"/>
      <c r="ACO19" s="447"/>
      <c r="ACP19" s="447"/>
      <c r="ACQ19" s="447"/>
      <c r="ACR19" s="450">
        <f t="shared" si="1143"/>
        <v>0</v>
      </c>
      <c r="ACS19" s="447"/>
      <c r="ACT19" s="447"/>
      <c r="ACU19" s="447"/>
      <c r="ACV19" s="447"/>
      <c r="ACW19" s="447"/>
      <c r="ACX19" s="449"/>
      <c r="ACY19" s="450">
        <f t="shared" si="1144"/>
        <v>0</v>
      </c>
      <c r="ACZ19" s="463"/>
      <c r="ADA19" s="448"/>
      <c r="ADC19" s="458"/>
      <c r="ADD19" s="447"/>
      <c r="ADE19" s="447"/>
      <c r="ADF19" s="447"/>
      <c r="ADG19" s="450">
        <f t="shared" si="1145"/>
        <v>0</v>
      </c>
      <c r="ADH19" s="447"/>
      <c r="ADI19" s="447"/>
      <c r="ADJ19" s="447"/>
      <c r="ADK19" s="447"/>
      <c r="ADL19" s="447"/>
      <c r="ADM19" s="449"/>
      <c r="ADN19" s="450">
        <f t="shared" si="1146"/>
        <v>0</v>
      </c>
      <c r="ADO19" s="463"/>
      <c r="ADP19" s="448"/>
      <c r="ADR19" s="458"/>
      <c r="ADS19" s="447"/>
      <c r="ADT19" s="447"/>
      <c r="ADU19" s="447"/>
      <c r="ADV19" s="450">
        <f t="shared" si="1147"/>
        <v>0</v>
      </c>
      <c r="ADW19" s="447"/>
      <c r="ADX19" s="447"/>
      <c r="ADY19" s="447"/>
      <c r="ADZ19" s="447"/>
      <c r="AEA19" s="447"/>
      <c r="AEB19" s="449"/>
      <c r="AEC19" s="450">
        <f t="shared" si="1148"/>
        <v>0</v>
      </c>
      <c r="AED19" s="463"/>
      <c r="AEE19" s="448"/>
      <c r="AEG19" s="458"/>
      <c r="AEH19" s="447"/>
      <c r="AEI19" s="447"/>
      <c r="AEJ19" s="447"/>
      <c r="AEK19" s="450">
        <f t="shared" si="1149"/>
        <v>0</v>
      </c>
      <c r="AEL19" s="447"/>
      <c r="AEM19" s="447"/>
      <c r="AEN19" s="447"/>
      <c r="AEO19" s="447"/>
      <c r="AEP19" s="447"/>
      <c r="AEQ19" s="449"/>
      <c r="AER19" s="450">
        <f t="shared" si="1150"/>
        <v>0</v>
      </c>
      <c r="AES19" s="463"/>
      <c r="AET19" s="448"/>
      <c r="AEV19" s="458"/>
      <c r="AEW19" s="447"/>
      <c r="AEX19" s="447"/>
      <c r="AEY19" s="447"/>
      <c r="AEZ19" s="450">
        <f t="shared" si="1151"/>
        <v>0</v>
      </c>
      <c r="AFA19" s="447"/>
      <c r="AFB19" s="447"/>
      <c r="AFC19" s="447"/>
      <c r="AFD19" s="447"/>
      <c r="AFE19" s="447"/>
      <c r="AFF19" s="449"/>
      <c r="AFG19" s="450">
        <f t="shared" si="1152"/>
        <v>0</v>
      </c>
      <c r="AFH19" s="463"/>
      <c r="AFI19" s="448"/>
      <c r="AFK19" s="458"/>
      <c r="AFL19" s="447"/>
      <c r="AFM19" s="447"/>
      <c r="AFN19" s="447"/>
      <c r="AFO19" s="450">
        <f t="shared" si="1153"/>
        <v>0</v>
      </c>
      <c r="AFP19" s="447"/>
      <c r="AFQ19" s="447"/>
      <c r="AFR19" s="447"/>
      <c r="AFS19" s="447"/>
      <c r="AFT19" s="447"/>
      <c r="AFU19" s="449"/>
      <c r="AFV19" s="450">
        <f t="shared" si="1154"/>
        <v>0</v>
      </c>
      <c r="AFW19" s="463"/>
      <c r="AFX19" s="448"/>
      <c r="AFZ19" s="458"/>
      <c r="AGA19" s="447"/>
      <c r="AGB19" s="447"/>
      <c r="AGC19" s="447"/>
      <c r="AGD19" s="450">
        <f t="shared" si="1155"/>
        <v>0</v>
      </c>
      <c r="AGE19" s="447"/>
      <c r="AGF19" s="447"/>
      <c r="AGG19" s="447"/>
      <c r="AGH19" s="447"/>
      <c r="AGI19" s="447"/>
      <c r="AGJ19" s="449"/>
      <c r="AGK19" s="450">
        <f t="shared" si="1156"/>
        <v>0</v>
      </c>
      <c r="AGL19" s="463"/>
      <c r="AGM19" s="448"/>
      <c r="AGO19" s="458"/>
      <c r="AGP19" s="447"/>
      <c r="AGQ19" s="447"/>
      <c r="AGR19" s="447"/>
      <c r="AGS19" s="450">
        <f t="shared" si="1157"/>
        <v>0</v>
      </c>
      <c r="AGT19" s="447"/>
      <c r="AGU19" s="447"/>
      <c r="AGV19" s="447"/>
      <c r="AGW19" s="447"/>
      <c r="AGX19" s="447"/>
      <c r="AGY19" s="449"/>
      <c r="AGZ19" s="450">
        <f t="shared" si="1158"/>
        <v>0</v>
      </c>
      <c r="AHA19" s="463"/>
      <c r="AHB19" s="448"/>
      <c r="AHD19" s="458"/>
      <c r="AHE19" s="447"/>
      <c r="AHF19" s="447"/>
      <c r="AHG19" s="447"/>
      <c r="AHH19" s="450">
        <f t="shared" si="1159"/>
        <v>0</v>
      </c>
      <c r="AHI19" s="447"/>
      <c r="AHJ19" s="447"/>
      <c r="AHK19" s="447"/>
      <c r="AHL19" s="447"/>
      <c r="AHM19" s="447"/>
      <c r="AHN19" s="449"/>
      <c r="AHO19" s="450">
        <f t="shared" si="1160"/>
        <v>0</v>
      </c>
      <c r="AHP19" s="463"/>
      <c r="AHQ19" s="448"/>
      <c r="AHS19" s="458"/>
      <c r="AHT19" s="447"/>
      <c r="AHU19" s="447"/>
      <c r="AHV19" s="447"/>
      <c r="AHW19" s="450">
        <f t="shared" si="1161"/>
        <v>0</v>
      </c>
      <c r="AHX19" s="447"/>
      <c r="AHY19" s="447"/>
      <c r="AHZ19" s="447"/>
      <c r="AIA19" s="447"/>
      <c r="AIB19" s="447"/>
      <c r="AIC19" s="449"/>
      <c r="AID19" s="450">
        <f t="shared" si="1162"/>
        <v>0</v>
      </c>
      <c r="AIE19" s="463"/>
      <c r="AIF19" s="448"/>
      <c r="AIH19" s="458"/>
      <c r="AII19" s="447"/>
      <c r="AIJ19" s="447"/>
      <c r="AIK19" s="447"/>
      <c r="AIL19" s="450">
        <f t="shared" si="1163"/>
        <v>0</v>
      </c>
      <c r="AIM19" s="447"/>
      <c r="AIN19" s="447"/>
      <c r="AIO19" s="447"/>
      <c r="AIP19" s="447"/>
      <c r="AIQ19" s="447"/>
      <c r="AIR19" s="449"/>
      <c r="AIS19" s="450">
        <f t="shared" si="1164"/>
        <v>0</v>
      </c>
      <c r="AIT19" s="463"/>
      <c r="AIU19" s="448"/>
      <c r="AIW19" s="458"/>
      <c r="AIX19" s="447"/>
      <c r="AIY19" s="447"/>
      <c r="AIZ19" s="447"/>
      <c r="AJA19" s="450">
        <f t="shared" si="1165"/>
        <v>0</v>
      </c>
      <c r="AJB19" s="447"/>
      <c r="AJC19" s="447"/>
      <c r="AJD19" s="447"/>
      <c r="AJE19" s="447"/>
      <c r="AJF19" s="447"/>
      <c r="AJG19" s="449"/>
      <c r="AJH19" s="450">
        <f t="shared" si="1166"/>
        <v>0</v>
      </c>
      <c r="AJI19" s="463"/>
      <c r="AJJ19" s="448"/>
      <c r="AJL19" s="458"/>
      <c r="AJM19" s="447"/>
      <c r="AJN19" s="447"/>
      <c r="AJO19" s="447"/>
      <c r="AJP19" s="450">
        <f t="shared" si="1167"/>
        <v>0</v>
      </c>
      <c r="AJQ19" s="447"/>
      <c r="AJR19" s="447"/>
      <c r="AJS19" s="447"/>
      <c r="AJT19" s="447"/>
      <c r="AJU19" s="447"/>
      <c r="AJV19" s="449"/>
      <c r="AJW19" s="450">
        <f t="shared" si="1168"/>
        <v>0</v>
      </c>
      <c r="AJX19" s="463"/>
      <c r="AJY19" s="448"/>
      <c r="AKA19" s="458"/>
      <c r="AKB19" s="447"/>
      <c r="AKC19" s="447"/>
      <c r="AKD19" s="447"/>
      <c r="AKE19" s="450">
        <f t="shared" si="1169"/>
        <v>0</v>
      </c>
      <c r="AKF19" s="447"/>
      <c r="AKG19" s="447"/>
      <c r="AKH19" s="447"/>
      <c r="AKI19" s="447"/>
      <c r="AKJ19" s="447"/>
      <c r="AKK19" s="449"/>
      <c r="AKL19" s="450">
        <f t="shared" si="1170"/>
        <v>0</v>
      </c>
      <c r="AKM19" s="463"/>
      <c r="AKN19" s="448"/>
      <c r="AKP19" s="458"/>
      <c r="AKQ19" s="447"/>
      <c r="AKR19" s="447"/>
      <c r="AKS19" s="447"/>
      <c r="AKT19" s="450">
        <f t="shared" si="1171"/>
        <v>0</v>
      </c>
      <c r="AKU19" s="447"/>
      <c r="AKV19" s="447"/>
      <c r="AKW19" s="447"/>
      <c r="AKX19" s="447"/>
      <c r="AKY19" s="447"/>
      <c r="AKZ19" s="449"/>
      <c r="ALA19" s="450">
        <f t="shared" si="1172"/>
        <v>0</v>
      </c>
      <c r="ALB19" s="463"/>
      <c r="ALC19" s="448"/>
      <c r="ALE19" s="458"/>
      <c r="ALF19" s="447"/>
      <c r="ALG19" s="447"/>
      <c r="ALH19" s="447"/>
      <c r="ALI19" s="450">
        <f t="shared" si="1173"/>
        <v>0</v>
      </c>
      <c r="ALJ19" s="447"/>
      <c r="ALK19" s="447"/>
      <c r="ALL19" s="447"/>
      <c r="ALM19" s="447"/>
      <c r="ALN19" s="447"/>
      <c r="ALO19" s="449"/>
      <c r="ALP19" s="450">
        <f t="shared" si="1174"/>
        <v>0</v>
      </c>
      <c r="ALQ19" s="463"/>
      <c r="ALR19" s="448"/>
      <c r="ALT19" s="458"/>
      <c r="ALU19" s="447"/>
      <c r="ALV19" s="447"/>
      <c r="ALW19" s="447"/>
      <c r="ALX19" s="450">
        <f t="shared" si="1175"/>
        <v>0</v>
      </c>
      <c r="ALY19" s="447"/>
      <c r="ALZ19" s="447"/>
      <c r="AMA19" s="447"/>
      <c r="AMB19" s="447"/>
      <c r="AMC19" s="447"/>
      <c r="AMD19" s="449"/>
      <c r="AME19" s="450">
        <f t="shared" si="1176"/>
        <v>0</v>
      </c>
      <c r="AMF19" s="463"/>
      <c r="AMG19" s="448"/>
      <c r="AMI19" s="458"/>
      <c r="AMJ19" s="447"/>
      <c r="AMK19" s="447"/>
      <c r="AML19" s="447"/>
      <c r="AMM19" s="450">
        <f t="shared" si="1177"/>
        <v>0</v>
      </c>
      <c r="AMN19" s="447"/>
      <c r="AMO19" s="447"/>
      <c r="AMP19" s="447"/>
      <c r="AMQ19" s="447"/>
      <c r="AMR19" s="447"/>
      <c r="AMS19" s="449"/>
      <c r="AMT19" s="450">
        <f t="shared" si="1178"/>
        <v>0</v>
      </c>
      <c r="AMU19" s="463"/>
      <c r="AMV19" s="448"/>
      <c r="AMX19" s="458"/>
      <c r="AMY19" s="447"/>
      <c r="AMZ19" s="447"/>
      <c r="ANA19" s="447"/>
      <c r="ANB19" s="450">
        <f t="shared" si="1179"/>
        <v>0</v>
      </c>
      <c r="ANC19" s="447"/>
      <c r="AND19" s="447"/>
      <c r="ANE19" s="447"/>
      <c r="ANF19" s="447"/>
      <c r="ANG19" s="447"/>
      <c r="ANH19" s="449"/>
      <c r="ANI19" s="450">
        <f t="shared" si="1180"/>
        <v>0</v>
      </c>
      <c r="ANJ19" s="463"/>
      <c r="ANK19" s="448"/>
      <c r="ANM19" s="458"/>
      <c r="ANN19" s="447"/>
      <c r="ANO19" s="447"/>
      <c r="ANP19" s="447"/>
      <c r="ANQ19" s="450">
        <f t="shared" si="1181"/>
        <v>0</v>
      </c>
      <c r="ANR19" s="447"/>
      <c r="ANS19" s="447"/>
      <c r="ANT19" s="447"/>
      <c r="ANU19" s="447"/>
      <c r="ANV19" s="447"/>
      <c r="ANW19" s="449"/>
      <c r="ANX19" s="450">
        <f t="shared" si="1182"/>
        <v>0</v>
      </c>
      <c r="ANY19" s="463"/>
      <c r="ANZ19" s="448"/>
      <c r="AOB19" s="458"/>
      <c r="AOC19" s="447"/>
      <c r="AOD19" s="447"/>
      <c r="AOE19" s="447"/>
      <c r="AOF19" s="450">
        <f t="shared" si="1183"/>
        <v>0</v>
      </c>
      <c r="AOG19" s="447"/>
      <c r="AOH19" s="447"/>
      <c r="AOI19" s="447"/>
      <c r="AOJ19" s="447"/>
      <c r="AOK19" s="447"/>
      <c r="AOL19" s="449"/>
      <c r="AOM19" s="450">
        <f t="shared" si="1184"/>
        <v>0</v>
      </c>
      <c r="AON19" s="463"/>
      <c r="AOO19" s="448"/>
      <c r="AOQ19" s="458"/>
      <c r="AOR19" s="447"/>
      <c r="AOS19" s="447"/>
      <c r="AOT19" s="447"/>
      <c r="AOU19" s="450">
        <f t="shared" si="1185"/>
        <v>0</v>
      </c>
      <c r="AOV19" s="447"/>
      <c r="AOW19" s="447"/>
      <c r="AOX19" s="447"/>
      <c r="AOY19" s="447"/>
      <c r="AOZ19" s="447"/>
      <c r="APA19" s="449"/>
      <c r="APB19" s="450">
        <f t="shared" si="1186"/>
        <v>0</v>
      </c>
      <c r="APC19" s="463"/>
      <c r="APD19" s="448"/>
      <c r="APF19" s="458"/>
      <c r="APG19" s="447"/>
      <c r="APH19" s="447"/>
      <c r="API19" s="447"/>
      <c r="APJ19" s="450">
        <f t="shared" si="1187"/>
        <v>0</v>
      </c>
      <c r="APK19" s="447"/>
      <c r="APL19" s="447"/>
      <c r="APM19" s="447"/>
      <c r="APN19" s="447"/>
      <c r="APO19" s="447"/>
      <c r="APP19" s="449"/>
      <c r="APQ19" s="450">
        <f t="shared" si="1188"/>
        <v>0</v>
      </c>
      <c r="APR19" s="463"/>
      <c r="APS19" s="448"/>
      <c r="APU19" s="458"/>
      <c r="APV19" s="447"/>
      <c r="APW19" s="447"/>
      <c r="APX19" s="447"/>
      <c r="APY19" s="450">
        <f t="shared" si="1189"/>
        <v>0</v>
      </c>
      <c r="APZ19" s="447"/>
      <c r="AQA19" s="447"/>
      <c r="AQB19" s="447"/>
      <c r="AQC19" s="447"/>
      <c r="AQD19" s="447"/>
      <c r="AQE19" s="449"/>
      <c r="AQF19" s="450">
        <f t="shared" si="1190"/>
        <v>0</v>
      </c>
      <c r="AQG19" s="463"/>
      <c r="AQH19" s="448"/>
      <c r="AQJ19" s="458"/>
      <c r="AQK19" s="447"/>
      <c r="AQL19" s="447"/>
      <c r="AQM19" s="447"/>
      <c r="AQN19" s="450">
        <f t="shared" si="1191"/>
        <v>0</v>
      </c>
      <c r="AQO19" s="447"/>
      <c r="AQP19" s="447"/>
      <c r="AQQ19" s="447"/>
      <c r="AQR19" s="447"/>
      <c r="AQS19" s="447"/>
      <c r="AQT19" s="449"/>
      <c r="AQU19" s="450">
        <f t="shared" si="1192"/>
        <v>0</v>
      </c>
      <c r="AQV19" s="463"/>
      <c r="AQW19" s="448"/>
      <c r="AQY19" s="458"/>
      <c r="AQZ19" s="447"/>
      <c r="ARA19" s="447"/>
      <c r="ARB19" s="447"/>
      <c r="ARC19" s="450">
        <f t="shared" si="1193"/>
        <v>0</v>
      </c>
      <c r="ARD19" s="447"/>
      <c r="ARE19" s="447"/>
      <c r="ARF19" s="447"/>
      <c r="ARG19" s="447"/>
      <c r="ARH19" s="447"/>
      <c r="ARI19" s="449"/>
      <c r="ARJ19" s="450">
        <f t="shared" si="1194"/>
        <v>0</v>
      </c>
      <c r="ARK19" s="463"/>
      <c r="ARL19" s="448"/>
      <c r="ARN19" s="458"/>
      <c r="ARO19" s="447"/>
      <c r="ARP19" s="447"/>
      <c r="ARQ19" s="447"/>
      <c r="ARR19" s="450">
        <f t="shared" si="1195"/>
        <v>0</v>
      </c>
      <c r="ARS19" s="447"/>
      <c r="ART19" s="447"/>
      <c r="ARU19" s="447"/>
      <c r="ARV19" s="447"/>
      <c r="ARW19" s="447"/>
      <c r="ARX19" s="449"/>
      <c r="ARY19" s="450">
        <f t="shared" si="1196"/>
        <v>0</v>
      </c>
      <c r="ARZ19" s="463"/>
      <c r="ASA19" s="448"/>
      <c r="ASC19" s="458"/>
      <c r="ASD19" s="447"/>
      <c r="ASE19" s="447"/>
      <c r="ASF19" s="447"/>
      <c r="ASG19" s="450">
        <f t="shared" si="1197"/>
        <v>0</v>
      </c>
      <c r="ASH19" s="447"/>
      <c r="ASI19" s="447"/>
      <c r="ASJ19" s="447"/>
      <c r="ASK19" s="447"/>
      <c r="ASL19" s="447"/>
      <c r="ASM19" s="449"/>
      <c r="ASN19" s="450">
        <f t="shared" si="1198"/>
        <v>0</v>
      </c>
      <c r="ASO19" s="463"/>
      <c r="ASP19" s="448"/>
      <c r="ASR19" s="458"/>
      <c r="ASS19" s="447"/>
      <c r="AST19" s="447"/>
      <c r="ASU19" s="447"/>
      <c r="ASV19" s="450">
        <f t="shared" si="1199"/>
        <v>0</v>
      </c>
      <c r="ASW19" s="447"/>
      <c r="ASX19" s="447"/>
      <c r="ASY19" s="447"/>
      <c r="ASZ19" s="447"/>
      <c r="ATA19" s="447"/>
      <c r="ATB19" s="449"/>
      <c r="ATC19" s="450">
        <f t="shared" si="1200"/>
        <v>0</v>
      </c>
      <c r="ATD19" s="463"/>
      <c r="ATE19" s="448"/>
      <c r="ATG19" s="458"/>
      <c r="ATH19" s="447"/>
      <c r="ATI19" s="447"/>
      <c r="ATJ19" s="447"/>
      <c r="ATK19" s="450">
        <f t="shared" si="1201"/>
        <v>0</v>
      </c>
      <c r="ATL19" s="447"/>
      <c r="ATM19" s="447"/>
      <c r="ATN19" s="447"/>
      <c r="ATO19" s="447"/>
      <c r="ATP19" s="447"/>
      <c r="ATQ19" s="449"/>
      <c r="ATR19" s="450">
        <f t="shared" si="1202"/>
        <v>0</v>
      </c>
      <c r="ATS19" s="463"/>
      <c r="ATT19" s="448"/>
      <c r="ATV19" s="458"/>
      <c r="ATW19" s="447"/>
      <c r="ATX19" s="447"/>
      <c r="ATY19" s="447"/>
      <c r="ATZ19" s="450">
        <f t="shared" si="1203"/>
        <v>0</v>
      </c>
      <c r="AUA19" s="447"/>
      <c r="AUB19" s="447"/>
      <c r="AUC19" s="447"/>
      <c r="AUD19" s="447"/>
      <c r="AUE19" s="447"/>
      <c r="AUF19" s="449"/>
      <c r="AUG19" s="450">
        <f t="shared" si="1204"/>
        <v>0</v>
      </c>
      <c r="AUH19" s="463"/>
      <c r="AUI19" s="448"/>
      <c r="AUK19" s="458"/>
      <c r="AUL19" s="447"/>
      <c r="AUM19" s="447"/>
      <c r="AUN19" s="447"/>
      <c r="AUO19" s="450">
        <f t="shared" si="1205"/>
        <v>0</v>
      </c>
      <c r="AUP19" s="447"/>
      <c r="AUQ19" s="447"/>
      <c r="AUR19" s="447"/>
      <c r="AUS19" s="447"/>
      <c r="AUT19" s="447"/>
      <c r="AUU19" s="449"/>
      <c r="AUV19" s="450">
        <f t="shared" si="1206"/>
        <v>0</v>
      </c>
      <c r="AUW19" s="463"/>
      <c r="AUX19" s="448"/>
      <c r="AUZ19" s="458"/>
      <c r="AVA19" s="447"/>
      <c r="AVB19" s="447"/>
      <c r="AVC19" s="447"/>
      <c r="AVD19" s="450">
        <f t="shared" si="1207"/>
        <v>0</v>
      </c>
      <c r="AVE19" s="447"/>
      <c r="AVF19" s="447"/>
      <c r="AVG19" s="447"/>
      <c r="AVH19" s="447"/>
      <c r="AVI19" s="447"/>
      <c r="AVJ19" s="449"/>
      <c r="AVK19" s="450">
        <f t="shared" si="1208"/>
        <v>0</v>
      </c>
      <c r="AVL19" s="463"/>
      <c r="AVM19" s="448"/>
      <c r="AVO19" s="458"/>
      <c r="AVP19" s="447"/>
      <c r="AVQ19" s="447"/>
      <c r="AVR19" s="447"/>
      <c r="AVS19" s="450">
        <f t="shared" si="1209"/>
        <v>0</v>
      </c>
      <c r="AVT19" s="447"/>
      <c r="AVU19" s="447"/>
      <c r="AVV19" s="447"/>
      <c r="AVW19" s="447"/>
      <c r="AVX19" s="447"/>
      <c r="AVY19" s="449"/>
      <c r="AVZ19" s="450">
        <f t="shared" si="1210"/>
        <v>0</v>
      </c>
      <c r="AWA19" s="463"/>
      <c r="AWB19" s="448"/>
      <c r="AWD19" s="458"/>
      <c r="AWE19" s="447"/>
      <c r="AWF19" s="447"/>
      <c r="AWG19" s="447"/>
      <c r="AWH19" s="450">
        <f t="shared" si="1211"/>
        <v>0</v>
      </c>
      <c r="AWI19" s="447"/>
      <c r="AWJ19" s="447"/>
      <c r="AWK19" s="447"/>
      <c r="AWL19" s="447"/>
      <c r="AWM19" s="447"/>
      <c r="AWN19" s="449"/>
      <c r="AWO19" s="450">
        <f t="shared" si="1212"/>
        <v>0</v>
      </c>
      <c r="AWP19" s="463"/>
      <c r="AWQ19" s="448"/>
      <c r="AWS19" s="458"/>
      <c r="AWT19" s="447"/>
      <c r="AWU19" s="447"/>
      <c r="AWV19" s="447"/>
      <c r="AWW19" s="450">
        <f t="shared" si="1213"/>
        <v>0</v>
      </c>
      <c r="AWX19" s="447"/>
      <c r="AWY19" s="447"/>
      <c r="AWZ19" s="447"/>
      <c r="AXA19" s="447"/>
      <c r="AXB19" s="447"/>
      <c r="AXC19" s="449"/>
      <c r="AXD19" s="450">
        <f t="shared" si="1214"/>
        <v>0</v>
      </c>
      <c r="AXE19" s="463"/>
      <c r="AXF19" s="448"/>
      <c r="AXH19" s="458"/>
      <c r="AXI19" s="447"/>
      <c r="AXJ19" s="447"/>
      <c r="AXK19" s="447"/>
      <c r="AXL19" s="450">
        <f t="shared" si="1215"/>
        <v>0</v>
      </c>
      <c r="AXM19" s="447"/>
      <c r="AXN19" s="447"/>
      <c r="AXO19" s="447"/>
      <c r="AXP19" s="447"/>
      <c r="AXQ19" s="447"/>
      <c r="AXR19" s="449"/>
      <c r="AXS19" s="450">
        <f t="shared" si="1216"/>
        <v>0</v>
      </c>
      <c r="AXT19" s="463"/>
      <c r="AXU19" s="448"/>
      <c r="AXW19" s="458"/>
      <c r="AXX19" s="447"/>
      <c r="AXY19" s="447"/>
      <c r="AXZ19" s="447"/>
      <c r="AYA19" s="450">
        <f t="shared" si="1217"/>
        <v>0</v>
      </c>
      <c r="AYB19" s="447"/>
      <c r="AYC19" s="447"/>
      <c r="AYD19" s="447"/>
      <c r="AYE19" s="447"/>
      <c r="AYF19" s="447"/>
      <c r="AYG19" s="449"/>
      <c r="AYH19" s="450">
        <f t="shared" si="1218"/>
        <v>0</v>
      </c>
      <c r="AYI19" s="463"/>
      <c r="AYJ19" s="448"/>
      <c r="AYL19" s="458"/>
      <c r="AYM19" s="447"/>
      <c r="AYN19" s="447"/>
      <c r="AYO19" s="447"/>
      <c r="AYP19" s="450">
        <f t="shared" si="1219"/>
        <v>0</v>
      </c>
      <c r="AYQ19" s="447"/>
      <c r="AYR19" s="447"/>
      <c r="AYS19" s="447"/>
      <c r="AYT19" s="447"/>
      <c r="AYU19" s="447"/>
      <c r="AYV19" s="449"/>
      <c r="AYW19" s="450">
        <f t="shared" si="1220"/>
        <v>0</v>
      </c>
      <c r="AYX19" s="463"/>
      <c r="AYY19" s="448"/>
      <c r="AZA19" s="458"/>
      <c r="AZB19" s="447"/>
      <c r="AZC19" s="447"/>
      <c r="AZD19" s="447"/>
      <c r="AZE19" s="450">
        <f t="shared" si="1221"/>
        <v>0</v>
      </c>
      <c r="AZF19" s="447"/>
      <c r="AZG19" s="447"/>
      <c r="AZH19" s="447"/>
      <c r="AZI19" s="447"/>
      <c r="AZJ19" s="447"/>
      <c r="AZK19" s="449"/>
      <c r="AZL19" s="450">
        <f t="shared" si="1222"/>
        <v>0</v>
      </c>
      <c r="AZM19" s="463"/>
      <c r="AZN19" s="448"/>
      <c r="AZP19" s="458"/>
      <c r="AZQ19" s="447"/>
      <c r="AZR19" s="447"/>
      <c r="AZS19" s="447"/>
      <c r="AZT19" s="450">
        <f t="shared" si="1223"/>
        <v>0</v>
      </c>
      <c r="AZU19" s="447"/>
      <c r="AZV19" s="447"/>
      <c r="AZW19" s="447"/>
      <c r="AZX19" s="447"/>
      <c r="AZY19" s="447"/>
      <c r="AZZ19" s="449"/>
      <c r="BAA19" s="450">
        <f t="shared" si="1224"/>
        <v>0</v>
      </c>
      <c r="BAB19" s="463"/>
      <c r="BAC19" s="448"/>
      <c r="BAE19" s="458"/>
      <c r="BAF19" s="447"/>
      <c r="BAG19" s="447"/>
      <c r="BAH19" s="447"/>
      <c r="BAI19" s="450">
        <f t="shared" si="1225"/>
        <v>0</v>
      </c>
      <c r="BAJ19" s="447"/>
      <c r="BAK19" s="447"/>
      <c r="BAL19" s="447"/>
      <c r="BAM19" s="447"/>
      <c r="BAN19" s="447"/>
      <c r="BAO19" s="449"/>
      <c r="BAP19" s="450">
        <f t="shared" si="1226"/>
        <v>0</v>
      </c>
      <c r="BAQ19" s="463"/>
      <c r="BAR19" s="448"/>
      <c r="BAT19" s="458"/>
      <c r="BAU19" s="447"/>
      <c r="BAV19" s="447"/>
      <c r="BAW19" s="447"/>
      <c r="BAX19" s="450">
        <f t="shared" si="1227"/>
        <v>0</v>
      </c>
      <c r="BAY19" s="447"/>
      <c r="BAZ19" s="447"/>
      <c r="BBA19" s="447"/>
      <c r="BBB19" s="447"/>
      <c r="BBC19" s="447"/>
      <c r="BBD19" s="449"/>
      <c r="BBE19" s="450">
        <f t="shared" si="1228"/>
        <v>0</v>
      </c>
      <c r="BBF19" s="463"/>
      <c r="BBG19" s="448"/>
      <c r="BBI19" s="458"/>
      <c r="BBJ19" s="447"/>
      <c r="BBK19" s="447"/>
      <c r="BBL19" s="447"/>
      <c r="BBM19" s="450">
        <f t="shared" si="1229"/>
        <v>0</v>
      </c>
      <c r="BBN19" s="447"/>
      <c r="BBO19" s="447"/>
      <c r="BBP19" s="447"/>
      <c r="BBQ19" s="447"/>
      <c r="BBR19" s="447"/>
      <c r="BBS19" s="449"/>
      <c r="BBT19" s="450">
        <f t="shared" si="1230"/>
        <v>0</v>
      </c>
      <c r="BBU19" s="463"/>
      <c r="BBV19" s="448"/>
      <c r="BBX19" s="458"/>
      <c r="BBY19" s="447"/>
      <c r="BBZ19" s="447"/>
      <c r="BCA19" s="447"/>
      <c r="BCB19" s="450">
        <f t="shared" si="1231"/>
        <v>0</v>
      </c>
      <c r="BCC19" s="447"/>
      <c r="BCD19" s="447"/>
      <c r="BCE19" s="447"/>
      <c r="BCF19" s="447"/>
      <c r="BCG19" s="447"/>
      <c r="BCH19" s="449"/>
      <c r="BCI19" s="450">
        <f t="shared" si="1232"/>
        <v>0</v>
      </c>
      <c r="BCJ19" s="463"/>
      <c r="BCK19" s="448"/>
      <c r="BCM19" s="458"/>
      <c r="BCN19" s="447"/>
      <c r="BCO19" s="447"/>
      <c r="BCP19" s="447"/>
      <c r="BCQ19" s="450">
        <f t="shared" si="1233"/>
        <v>0</v>
      </c>
      <c r="BCR19" s="447"/>
      <c r="BCS19" s="447"/>
      <c r="BCT19" s="447"/>
      <c r="BCU19" s="447"/>
      <c r="BCV19" s="447"/>
      <c r="BCW19" s="449"/>
      <c r="BCX19" s="450">
        <f t="shared" si="1234"/>
        <v>0</v>
      </c>
      <c r="BCY19" s="463"/>
      <c r="BCZ19" s="448"/>
      <c r="BDB19" s="458"/>
      <c r="BDC19" s="447"/>
      <c r="BDD19" s="447"/>
      <c r="BDE19" s="447"/>
      <c r="BDF19" s="450">
        <f t="shared" si="1235"/>
        <v>0</v>
      </c>
      <c r="BDG19" s="447"/>
      <c r="BDH19" s="447"/>
      <c r="BDI19" s="447"/>
      <c r="BDJ19" s="447"/>
      <c r="BDK19" s="447"/>
      <c r="BDL19" s="449"/>
      <c r="BDM19" s="450">
        <f t="shared" si="1236"/>
        <v>0</v>
      </c>
      <c r="BDN19" s="463"/>
      <c r="BDO19" s="448"/>
      <c r="BDQ19" s="458"/>
      <c r="BDR19" s="447"/>
      <c r="BDS19" s="447"/>
      <c r="BDT19" s="447"/>
      <c r="BDU19" s="450">
        <f t="shared" si="1237"/>
        <v>0</v>
      </c>
      <c r="BDV19" s="447"/>
      <c r="BDW19" s="447"/>
      <c r="BDX19" s="447"/>
      <c r="BDY19" s="447"/>
      <c r="BDZ19" s="447"/>
      <c r="BEA19" s="449"/>
      <c r="BEB19" s="450">
        <f t="shared" si="1238"/>
        <v>0</v>
      </c>
      <c r="BEC19" s="463"/>
      <c r="BED19" s="448"/>
      <c r="BEF19" s="458"/>
      <c r="BEG19" s="447"/>
      <c r="BEH19" s="447"/>
      <c r="BEI19" s="447"/>
      <c r="BEJ19" s="450">
        <f t="shared" si="1239"/>
        <v>0</v>
      </c>
      <c r="BEK19" s="447"/>
      <c r="BEL19" s="447"/>
      <c r="BEM19" s="447"/>
      <c r="BEN19" s="447"/>
      <c r="BEO19" s="447"/>
      <c r="BEP19" s="449"/>
      <c r="BEQ19" s="450">
        <f t="shared" si="1240"/>
        <v>0</v>
      </c>
      <c r="BER19" s="463"/>
      <c r="BES19" s="448"/>
      <c r="BEU19" s="458"/>
      <c r="BEV19" s="447"/>
      <c r="BEW19" s="447"/>
      <c r="BEX19" s="447"/>
      <c r="BEY19" s="450">
        <f t="shared" si="1241"/>
        <v>0</v>
      </c>
      <c r="BEZ19" s="447"/>
      <c r="BFA19" s="447"/>
      <c r="BFB19" s="447"/>
      <c r="BFC19" s="447"/>
      <c r="BFD19" s="447"/>
      <c r="BFE19" s="449"/>
      <c r="BFF19" s="450">
        <f t="shared" si="1242"/>
        <v>0</v>
      </c>
      <c r="BFG19" s="463"/>
      <c r="BFH19" s="448"/>
      <c r="BFJ19" s="458"/>
      <c r="BFK19" s="447"/>
      <c r="BFL19" s="447"/>
      <c r="BFM19" s="447"/>
      <c r="BFN19" s="450">
        <f t="shared" si="1243"/>
        <v>0</v>
      </c>
      <c r="BFO19" s="447"/>
      <c r="BFP19" s="447"/>
      <c r="BFQ19" s="447"/>
      <c r="BFR19" s="447"/>
      <c r="BFS19" s="447"/>
      <c r="BFT19" s="449"/>
      <c r="BFU19" s="450">
        <f t="shared" si="1244"/>
        <v>0</v>
      </c>
      <c r="BFV19" s="463"/>
      <c r="BFW19" s="448"/>
      <c r="BFY19" s="458"/>
      <c r="BFZ19" s="447"/>
      <c r="BGA19" s="447"/>
      <c r="BGB19" s="447"/>
      <c r="BGC19" s="450">
        <f t="shared" si="1245"/>
        <v>0</v>
      </c>
      <c r="BGD19" s="447"/>
      <c r="BGE19" s="447"/>
      <c r="BGF19" s="447"/>
      <c r="BGG19" s="447"/>
      <c r="BGH19" s="447"/>
      <c r="BGI19" s="449"/>
      <c r="BGJ19" s="450">
        <f t="shared" si="1246"/>
        <v>0</v>
      </c>
      <c r="BGK19" s="463"/>
      <c r="BGL19" s="448"/>
      <c r="BGN19" s="458"/>
      <c r="BGO19" s="447"/>
      <c r="BGP19" s="447"/>
      <c r="BGQ19" s="447"/>
      <c r="BGR19" s="450">
        <f t="shared" si="1247"/>
        <v>0</v>
      </c>
      <c r="BGS19" s="447"/>
      <c r="BGT19" s="447"/>
      <c r="BGU19" s="447"/>
      <c r="BGV19" s="447"/>
      <c r="BGW19" s="447"/>
      <c r="BGX19" s="449"/>
      <c r="BGY19" s="450">
        <f t="shared" si="1248"/>
        <v>0</v>
      </c>
      <c r="BGZ19" s="463"/>
      <c r="BHA19" s="448"/>
      <c r="BHC19" s="458"/>
      <c r="BHD19" s="447"/>
      <c r="BHE19" s="447"/>
      <c r="BHF19" s="447"/>
      <c r="BHG19" s="450">
        <f t="shared" si="1249"/>
        <v>0</v>
      </c>
      <c r="BHH19" s="447"/>
      <c r="BHI19" s="447"/>
      <c r="BHJ19" s="447"/>
      <c r="BHK19" s="447"/>
      <c r="BHL19" s="447"/>
      <c r="BHM19" s="449"/>
      <c r="BHN19" s="450">
        <f t="shared" si="1250"/>
        <v>0</v>
      </c>
      <c r="BHO19" s="463"/>
      <c r="BHP19" s="448"/>
      <c r="BHR19" s="458"/>
      <c r="BHS19" s="447"/>
      <c r="BHT19" s="447"/>
      <c r="BHU19" s="447"/>
      <c r="BHV19" s="450">
        <f t="shared" si="1251"/>
        <v>0</v>
      </c>
      <c r="BHW19" s="447"/>
      <c r="BHX19" s="447"/>
      <c r="BHY19" s="447"/>
      <c r="BHZ19" s="447"/>
      <c r="BIA19" s="447"/>
      <c r="BIB19" s="449"/>
      <c r="BIC19" s="450">
        <f t="shared" si="1252"/>
        <v>0</v>
      </c>
      <c r="BID19" s="463"/>
      <c r="BIE19" s="448"/>
      <c r="BIG19" s="458"/>
      <c r="BIH19" s="447"/>
      <c r="BII19" s="447"/>
      <c r="BIJ19" s="447"/>
      <c r="BIK19" s="450">
        <f t="shared" si="1253"/>
        <v>0</v>
      </c>
      <c r="BIL19" s="447"/>
      <c r="BIM19" s="447"/>
      <c r="BIN19" s="447"/>
      <c r="BIO19" s="447"/>
      <c r="BIP19" s="447"/>
      <c r="BIQ19" s="449"/>
      <c r="BIR19" s="450">
        <f t="shared" si="1254"/>
        <v>0</v>
      </c>
      <c r="BIS19" s="463"/>
      <c r="BIT19" s="448"/>
      <c r="BIV19" s="458"/>
      <c r="BIW19" s="447"/>
      <c r="BIX19" s="447"/>
      <c r="BIY19" s="447"/>
      <c r="BIZ19" s="450">
        <f t="shared" si="1255"/>
        <v>0</v>
      </c>
      <c r="BJA19" s="447"/>
      <c r="BJB19" s="447"/>
      <c r="BJC19" s="447"/>
      <c r="BJD19" s="447"/>
      <c r="BJE19" s="447"/>
      <c r="BJF19" s="449"/>
      <c r="BJG19" s="450">
        <f t="shared" si="1256"/>
        <v>0</v>
      </c>
      <c r="BJH19" s="463"/>
      <c r="BJI19" s="448"/>
      <c r="BJK19" s="458"/>
      <c r="BJL19" s="447"/>
      <c r="BJM19" s="447"/>
      <c r="BJN19" s="447"/>
      <c r="BJO19" s="450">
        <f t="shared" si="1257"/>
        <v>0</v>
      </c>
      <c r="BJP19" s="447"/>
      <c r="BJQ19" s="447"/>
      <c r="BJR19" s="447"/>
      <c r="BJS19" s="447"/>
      <c r="BJT19" s="447"/>
      <c r="BJU19" s="449"/>
      <c r="BJV19" s="450">
        <f t="shared" si="1258"/>
        <v>0</v>
      </c>
      <c r="BJW19" s="463"/>
      <c r="BJX19" s="448"/>
      <c r="BJZ19" s="458"/>
      <c r="BKA19" s="447"/>
      <c r="BKB19" s="447"/>
      <c r="BKC19" s="447"/>
      <c r="BKD19" s="450">
        <f t="shared" si="1259"/>
        <v>0</v>
      </c>
      <c r="BKE19" s="447"/>
      <c r="BKF19" s="447"/>
      <c r="BKG19" s="447"/>
      <c r="BKH19" s="447"/>
      <c r="BKI19" s="447"/>
      <c r="BKJ19" s="449"/>
      <c r="BKK19" s="450">
        <f t="shared" si="1260"/>
        <v>0</v>
      </c>
      <c r="BKL19" s="463"/>
      <c r="BKM19" s="448"/>
      <c r="BKO19" s="458"/>
      <c r="BKP19" s="447"/>
      <c r="BKQ19" s="447"/>
      <c r="BKR19" s="447"/>
      <c r="BKS19" s="450">
        <f t="shared" si="1261"/>
        <v>0</v>
      </c>
      <c r="BKT19" s="447"/>
      <c r="BKU19" s="447"/>
      <c r="BKV19" s="447"/>
      <c r="BKW19" s="447"/>
      <c r="BKX19" s="447"/>
      <c r="BKY19" s="449"/>
      <c r="BKZ19" s="450">
        <f t="shared" si="1262"/>
        <v>0</v>
      </c>
      <c r="BLA19" s="463"/>
      <c r="BLB19" s="448"/>
      <c r="BLD19" s="458"/>
      <c r="BLE19" s="447"/>
      <c r="BLF19" s="447"/>
      <c r="BLG19" s="447"/>
      <c r="BLH19" s="450">
        <f t="shared" si="1263"/>
        <v>0</v>
      </c>
      <c r="BLI19" s="447"/>
      <c r="BLJ19" s="447"/>
      <c r="BLK19" s="447"/>
      <c r="BLL19" s="447"/>
      <c r="BLM19" s="447"/>
      <c r="BLN19" s="449"/>
      <c r="BLO19" s="450">
        <f t="shared" si="1264"/>
        <v>0</v>
      </c>
      <c r="BLP19" s="463"/>
      <c r="BLQ19" s="448"/>
      <c r="BLS19" s="458"/>
      <c r="BLT19" s="447"/>
      <c r="BLU19" s="447"/>
      <c r="BLV19" s="447"/>
      <c r="BLW19" s="450">
        <f t="shared" si="1265"/>
        <v>0</v>
      </c>
      <c r="BLX19" s="447"/>
      <c r="BLY19" s="447"/>
      <c r="BLZ19" s="447"/>
      <c r="BMA19" s="447"/>
      <c r="BMB19" s="447"/>
      <c r="BMC19" s="449"/>
      <c r="BMD19" s="450">
        <f t="shared" si="1266"/>
        <v>0</v>
      </c>
      <c r="BME19" s="463"/>
      <c r="BMF19" s="448"/>
      <c r="BMH19" s="458"/>
      <c r="BMI19" s="447"/>
      <c r="BMJ19" s="447"/>
      <c r="BMK19" s="447"/>
      <c r="BML19" s="450">
        <f t="shared" si="1267"/>
        <v>0</v>
      </c>
      <c r="BMM19" s="447"/>
      <c r="BMN19" s="447"/>
      <c r="BMO19" s="447"/>
      <c r="BMP19" s="447"/>
      <c r="BMQ19" s="447"/>
      <c r="BMR19" s="449"/>
      <c r="BMS19" s="450">
        <f t="shared" si="1268"/>
        <v>0</v>
      </c>
      <c r="BMT19" s="463"/>
      <c r="BMU19" s="448"/>
      <c r="BMW19" s="458"/>
      <c r="BMX19" s="447"/>
      <c r="BMY19" s="447"/>
      <c r="BMZ19" s="447"/>
      <c r="BNA19" s="450">
        <f t="shared" si="1269"/>
        <v>0</v>
      </c>
      <c r="BNB19" s="447"/>
      <c r="BNC19" s="447"/>
      <c r="BND19" s="447"/>
      <c r="BNE19" s="447"/>
      <c r="BNF19" s="447"/>
      <c r="BNG19" s="449"/>
      <c r="BNH19" s="450">
        <f t="shared" si="1270"/>
        <v>0</v>
      </c>
      <c r="BNI19" s="463"/>
      <c r="BNJ19" s="448"/>
      <c r="BNL19" s="458"/>
      <c r="BNM19" s="447"/>
      <c r="BNN19" s="447"/>
      <c r="BNO19" s="447"/>
      <c r="BNP19" s="450">
        <f t="shared" si="1271"/>
        <v>0</v>
      </c>
      <c r="BNQ19" s="447"/>
      <c r="BNR19" s="447"/>
      <c r="BNS19" s="447"/>
      <c r="BNT19" s="447"/>
      <c r="BNU19" s="447"/>
      <c r="BNV19" s="449"/>
      <c r="BNW19" s="450">
        <f t="shared" si="1272"/>
        <v>0</v>
      </c>
      <c r="BNX19" s="463"/>
      <c r="BNY19" s="448"/>
      <c r="BOA19" s="458"/>
      <c r="BOB19" s="447"/>
      <c r="BOC19" s="447"/>
      <c r="BOD19" s="447"/>
      <c r="BOE19" s="450">
        <f t="shared" si="1273"/>
        <v>0</v>
      </c>
      <c r="BOF19" s="447"/>
      <c r="BOG19" s="447"/>
      <c r="BOH19" s="447"/>
      <c r="BOI19" s="447"/>
      <c r="BOJ19" s="447"/>
      <c r="BOK19" s="449"/>
      <c r="BOL19" s="450">
        <f t="shared" si="1274"/>
        <v>0</v>
      </c>
      <c r="BOM19" s="463"/>
      <c r="BON19" s="448"/>
      <c r="BOP19" s="458"/>
      <c r="BOQ19" s="447"/>
      <c r="BOR19" s="447"/>
      <c r="BOS19" s="447"/>
      <c r="BOT19" s="450">
        <f t="shared" si="1275"/>
        <v>0</v>
      </c>
      <c r="BOU19" s="447"/>
      <c r="BOV19" s="447"/>
      <c r="BOW19" s="447"/>
      <c r="BOX19" s="447"/>
      <c r="BOY19" s="447"/>
      <c r="BOZ19" s="449"/>
      <c r="BPA19" s="450">
        <f t="shared" si="1276"/>
        <v>0</v>
      </c>
      <c r="BPB19" s="463"/>
      <c r="BPC19" s="448"/>
      <c r="BPE19" s="458"/>
      <c r="BPF19" s="447"/>
      <c r="BPG19" s="447"/>
      <c r="BPH19" s="447"/>
      <c r="BPI19" s="450">
        <f t="shared" si="1277"/>
        <v>0</v>
      </c>
      <c r="BPJ19" s="447"/>
      <c r="BPK19" s="447"/>
      <c r="BPL19" s="447"/>
      <c r="BPM19" s="447"/>
      <c r="BPN19" s="447"/>
      <c r="BPO19" s="449"/>
      <c r="BPP19" s="450">
        <f t="shared" si="1278"/>
        <v>0</v>
      </c>
      <c r="BPQ19" s="463"/>
      <c r="BPR19" s="448"/>
      <c r="BPT19" s="458"/>
      <c r="BPU19" s="447"/>
      <c r="BPV19" s="447"/>
      <c r="BPW19" s="447"/>
      <c r="BPX19" s="450">
        <f t="shared" si="1279"/>
        <v>0</v>
      </c>
      <c r="BPY19" s="447"/>
      <c r="BPZ19" s="447"/>
      <c r="BQA19" s="447"/>
      <c r="BQB19" s="447"/>
      <c r="BQC19" s="447"/>
      <c r="BQD19" s="449"/>
      <c r="BQE19" s="450">
        <f t="shared" si="1280"/>
        <v>0</v>
      </c>
      <c r="BQF19" s="463"/>
      <c r="BQG19" s="448"/>
      <c r="BQI19" s="458"/>
      <c r="BQJ19" s="447"/>
      <c r="BQK19" s="447"/>
      <c r="BQL19" s="447"/>
      <c r="BQM19" s="450">
        <f t="shared" si="1281"/>
        <v>0</v>
      </c>
      <c r="BQN19" s="447"/>
      <c r="BQO19" s="447"/>
      <c r="BQP19" s="447"/>
      <c r="BQQ19" s="447"/>
      <c r="BQR19" s="447"/>
      <c r="BQS19" s="449"/>
      <c r="BQT19" s="450">
        <f t="shared" si="1282"/>
        <v>0</v>
      </c>
      <c r="BQU19" s="463"/>
      <c r="BQV19" s="448"/>
      <c r="BQX19" s="458"/>
      <c r="BQY19" s="447"/>
      <c r="BQZ19" s="447"/>
      <c r="BRA19" s="447"/>
      <c r="BRB19" s="450">
        <f t="shared" si="1283"/>
        <v>0</v>
      </c>
      <c r="BRC19" s="447"/>
      <c r="BRD19" s="447"/>
      <c r="BRE19" s="447"/>
      <c r="BRF19" s="447"/>
      <c r="BRG19" s="447"/>
      <c r="BRH19" s="449"/>
      <c r="BRI19" s="450">
        <f t="shared" si="1284"/>
        <v>0</v>
      </c>
      <c r="BRJ19" s="463"/>
      <c r="BRK19" s="448"/>
      <c r="BRM19" s="458"/>
      <c r="BRN19" s="447"/>
      <c r="BRO19" s="447"/>
      <c r="BRP19" s="447"/>
      <c r="BRQ19" s="450">
        <f t="shared" si="1285"/>
        <v>0</v>
      </c>
      <c r="BRR19" s="447"/>
      <c r="BRS19" s="447"/>
      <c r="BRT19" s="447"/>
      <c r="BRU19" s="447"/>
      <c r="BRV19" s="447"/>
      <c r="BRW19" s="449"/>
      <c r="BRX19" s="450">
        <f t="shared" si="1286"/>
        <v>0</v>
      </c>
      <c r="BRY19" s="463"/>
      <c r="BRZ19" s="448"/>
      <c r="BSB19" s="458"/>
      <c r="BSC19" s="447"/>
      <c r="BSD19" s="447"/>
      <c r="BSE19" s="447"/>
      <c r="BSF19" s="450">
        <f t="shared" si="1287"/>
        <v>0</v>
      </c>
      <c r="BSG19" s="447"/>
      <c r="BSH19" s="447"/>
      <c r="BSI19" s="447"/>
      <c r="BSJ19" s="447"/>
      <c r="BSK19" s="447"/>
      <c r="BSL19" s="449"/>
      <c r="BSM19" s="450">
        <f t="shared" si="1288"/>
        <v>0</v>
      </c>
      <c r="BSN19" s="463"/>
      <c r="BSO19" s="448"/>
      <c r="BSQ19" s="458"/>
      <c r="BSR19" s="447"/>
      <c r="BSS19" s="447"/>
      <c r="BST19" s="447"/>
      <c r="BSU19" s="450">
        <f t="shared" si="1289"/>
        <v>0</v>
      </c>
      <c r="BSV19" s="447"/>
      <c r="BSW19" s="447"/>
      <c r="BSX19" s="447"/>
      <c r="BSY19" s="447"/>
      <c r="BSZ19" s="447"/>
      <c r="BTA19" s="449"/>
      <c r="BTB19" s="450">
        <f t="shared" si="1290"/>
        <v>0</v>
      </c>
      <c r="BTC19" s="463"/>
      <c r="BTD19" s="448"/>
      <c r="BTF19" s="458"/>
      <c r="BTG19" s="447"/>
      <c r="BTH19" s="447"/>
      <c r="BTI19" s="447"/>
      <c r="BTJ19" s="450">
        <f t="shared" si="1291"/>
        <v>0</v>
      </c>
      <c r="BTK19" s="447"/>
      <c r="BTL19" s="447"/>
      <c r="BTM19" s="447"/>
      <c r="BTN19" s="447"/>
      <c r="BTO19" s="447"/>
      <c r="BTP19" s="449"/>
      <c r="BTQ19" s="450">
        <f t="shared" si="1292"/>
        <v>0</v>
      </c>
      <c r="BTR19" s="463"/>
      <c r="BTS19" s="448"/>
      <c r="BTU19" s="458"/>
      <c r="BTV19" s="447"/>
      <c r="BTW19" s="447"/>
      <c r="BTX19" s="447"/>
      <c r="BTY19" s="450">
        <f t="shared" si="1293"/>
        <v>0</v>
      </c>
      <c r="BTZ19" s="447"/>
      <c r="BUA19" s="447"/>
      <c r="BUB19" s="447"/>
      <c r="BUC19" s="447"/>
      <c r="BUD19" s="447"/>
      <c r="BUE19" s="449"/>
      <c r="BUF19" s="450">
        <f t="shared" si="1294"/>
        <v>0</v>
      </c>
      <c r="BUG19" s="463"/>
      <c r="BUH19" s="448"/>
      <c r="BUJ19" s="458"/>
      <c r="BUK19" s="447"/>
      <c r="BUL19" s="447"/>
      <c r="BUM19" s="447"/>
      <c r="BUN19" s="450">
        <f t="shared" si="1295"/>
        <v>0</v>
      </c>
      <c r="BUO19" s="447"/>
      <c r="BUP19" s="447"/>
      <c r="BUQ19" s="447"/>
      <c r="BUR19" s="447"/>
      <c r="BUS19" s="447"/>
      <c r="BUT19" s="449"/>
      <c r="BUU19" s="450">
        <f t="shared" si="1296"/>
        <v>0</v>
      </c>
      <c r="BUV19" s="463"/>
      <c r="BUW19" s="448"/>
      <c r="BUY19" s="458"/>
      <c r="BUZ19" s="447"/>
      <c r="BVA19" s="447"/>
      <c r="BVB19" s="447"/>
      <c r="BVC19" s="450">
        <f t="shared" si="1297"/>
        <v>0</v>
      </c>
      <c r="BVD19" s="447"/>
      <c r="BVE19" s="447"/>
      <c r="BVF19" s="447"/>
      <c r="BVG19" s="447"/>
      <c r="BVH19" s="447"/>
      <c r="BVI19" s="449"/>
      <c r="BVJ19" s="450">
        <f t="shared" si="1298"/>
        <v>0</v>
      </c>
      <c r="BVK19" s="463"/>
      <c r="BVL19" s="448"/>
      <c r="BVN19" s="458"/>
      <c r="BVO19" s="447"/>
      <c r="BVP19" s="447"/>
      <c r="BVQ19" s="447"/>
      <c r="BVR19" s="450">
        <f t="shared" si="1299"/>
        <v>0</v>
      </c>
      <c r="BVS19" s="447"/>
      <c r="BVT19" s="447"/>
      <c r="BVU19" s="447"/>
      <c r="BVV19" s="447"/>
      <c r="BVW19" s="447"/>
      <c r="BVX19" s="449"/>
      <c r="BVY19" s="450">
        <f t="shared" si="1300"/>
        <v>0</v>
      </c>
      <c r="BVZ19" s="463"/>
      <c r="BWA19" s="448"/>
    </row>
    <row r="20" spans="2:1951" ht="15" customHeight="1" x14ac:dyDescent="0.2">
      <c r="B20" s="452" t="s">
        <v>327</v>
      </c>
      <c r="C20" s="447"/>
      <c r="D20" s="447"/>
      <c r="E20" s="447"/>
      <c r="F20" s="447"/>
      <c r="G20" s="450">
        <f t="shared" si="1041"/>
        <v>0</v>
      </c>
      <c r="H20" s="447"/>
      <c r="I20" s="447"/>
      <c r="J20" s="447"/>
      <c r="K20" s="447"/>
      <c r="L20" s="447"/>
      <c r="M20" s="449"/>
      <c r="N20" s="450">
        <f t="shared" si="1042"/>
        <v>0</v>
      </c>
      <c r="O20" s="463"/>
      <c r="P20" s="448"/>
      <c r="R20" s="458"/>
      <c r="S20" s="447"/>
      <c r="T20" s="447"/>
      <c r="U20" s="447"/>
      <c r="V20" s="450">
        <f t="shared" si="1043"/>
        <v>0</v>
      </c>
      <c r="W20" s="447"/>
      <c r="X20" s="447"/>
      <c r="Y20" s="447"/>
      <c r="Z20" s="447"/>
      <c r="AA20" s="447"/>
      <c r="AB20" s="449"/>
      <c r="AC20" s="450">
        <f t="shared" si="1044"/>
        <v>0</v>
      </c>
      <c r="AD20" s="463"/>
      <c r="AE20" s="448"/>
      <c r="AG20" s="458"/>
      <c r="AH20" s="447"/>
      <c r="AI20" s="447"/>
      <c r="AJ20" s="447"/>
      <c r="AK20" s="450">
        <f t="shared" si="1045"/>
        <v>0</v>
      </c>
      <c r="AL20" s="447"/>
      <c r="AM20" s="447"/>
      <c r="AN20" s="447"/>
      <c r="AO20" s="447"/>
      <c r="AP20" s="447"/>
      <c r="AQ20" s="449"/>
      <c r="AR20" s="450">
        <f t="shared" si="1046"/>
        <v>0</v>
      </c>
      <c r="AS20" s="463"/>
      <c r="AT20" s="448"/>
      <c r="AV20" s="458"/>
      <c r="AW20" s="447"/>
      <c r="AX20" s="447"/>
      <c r="AY20" s="447"/>
      <c r="AZ20" s="450">
        <f t="shared" si="1047"/>
        <v>0</v>
      </c>
      <c r="BA20" s="447"/>
      <c r="BB20" s="447"/>
      <c r="BC20" s="447"/>
      <c r="BD20" s="447"/>
      <c r="BE20" s="447"/>
      <c r="BF20" s="449"/>
      <c r="BG20" s="450">
        <f t="shared" si="1048"/>
        <v>0</v>
      </c>
      <c r="BH20" s="463"/>
      <c r="BI20" s="448"/>
      <c r="BK20" s="458"/>
      <c r="BL20" s="447"/>
      <c r="BM20" s="447"/>
      <c r="BN20" s="447"/>
      <c r="BO20" s="450">
        <f t="shared" si="1049"/>
        <v>0</v>
      </c>
      <c r="BP20" s="447"/>
      <c r="BQ20" s="447"/>
      <c r="BR20" s="447"/>
      <c r="BS20" s="447"/>
      <c r="BT20" s="447"/>
      <c r="BU20" s="449"/>
      <c r="BV20" s="450">
        <f t="shared" si="1050"/>
        <v>0</v>
      </c>
      <c r="BW20" s="463"/>
      <c r="BX20" s="448"/>
      <c r="BZ20" s="458"/>
      <c r="CA20" s="447"/>
      <c r="CB20" s="447"/>
      <c r="CC20" s="447"/>
      <c r="CD20" s="450">
        <f t="shared" si="1051"/>
        <v>0</v>
      </c>
      <c r="CE20" s="447"/>
      <c r="CF20" s="447"/>
      <c r="CG20" s="447"/>
      <c r="CH20" s="447"/>
      <c r="CI20" s="447"/>
      <c r="CJ20" s="449"/>
      <c r="CK20" s="450">
        <f t="shared" si="1052"/>
        <v>0</v>
      </c>
      <c r="CL20" s="463"/>
      <c r="CM20" s="448"/>
      <c r="CO20" s="458"/>
      <c r="CP20" s="447"/>
      <c r="CQ20" s="447"/>
      <c r="CR20" s="447"/>
      <c r="CS20" s="450">
        <f t="shared" si="1053"/>
        <v>0</v>
      </c>
      <c r="CT20" s="447"/>
      <c r="CU20" s="447"/>
      <c r="CV20" s="447"/>
      <c r="CW20" s="447"/>
      <c r="CX20" s="447"/>
      <c r="CY20" s="449"/>
      <c r="CZ20" s="450">
        <f t="shared" si="1054"/>
        <v>0</v>
      </c>
      <c r="DA20" s="463"/>
      <c r="DB20" s="448"/>
      <c r="DD20" s="458"/>
      <c r="DE20" s="447"/>
      <c r="DF20" s="447"/>
      <c r="DG20" s="447"/>
      <c r="DH20" s="450">
        <f t="shared" si="1055"/>
        <v>0</v>
      </c>
      <c r="DI20" s="447"/>
      <c r="DJ20" s="447"/>
      <c r="DK20" s="447"/>
      <c r="DL20" s="447"/>
      <c r="DM20" s="447"/>
      <c r="DN20" s="449"/>
      <c r="DO20" s="450">
        <f t="shared" si="1056"/>
        <v>0</v>
      </c>
      <c r="DP20" s="463"/>
      <c r="DQ20" s="448"/>
      <c r="DS20" s="458"/>
      <c r="DT20" s="447"/>
      <c r="DU20" s="447"/>
      <c r="DV20" s="447"/>
      <c r="DW20" s="450">
        <f t="shared" si="1057"/>
        <v>0</v>
      </c>
      <c r="DX20" s="447"/>
      <c r="DY20" s="447"/>
      <c r="DZ20" s="447"/>
      <c r="EA20" s="447"/>
      <c r="EB20" s="447"/>
      <c r="EC20" s="449"/>
      <c r="ED20" s="450">
        <f t="shared" si="1058"/>
        <v>0</v>
      </c>
      <c r="EE20" s="463"/>
      <c r="EF20" s="448"/>
      <c r="EH20" s="458"/>
      <c r="EI20" s="447"/>
      <c r="EJ20" s="447"/>
      <c r="EK20" s="447"/>
      <c r="EL20" s="450">
        <f t="shared" si="1059"/>
        <v>0</v>
      </c>
      <c r="EM20" s="447"/>
      <c r="EN20" s="447"/>
      <c r="EO20" s="447"/>
      <c r="EP20" s="447"/>
      <c r="EQ20" s="447"/>
      <c r="ER20" s="449"/>
      <c r="ES20" s="450">
        <f t="shared" si="1060"/>
        <v>0</v>
      </c>
      <c r="ET20" s="463"/>
      <c r="EU20" s="448"/>
      <c r="EW20" s="458"/>
      <c r="EX20" s="447"/>
      <c r="EY20" s="447"/>
      <c r="EZ20" s="447"/>
      <c r="FA20" s="450">
        <f t="shared" si="1061"/>
        <v>0</v>
      </c>
      <c r="FB20" s="447"/>
      <c r="FC20" s="447"/>
      <c r="FD20" s="447"/>
      <c r="FE20" s="447"/>
      <c r="FF20" s="447"/>
      <c r="FG20" s="449"/>
      <c r="FH20" s="450">
        <f t="shared" si="1062"/>
        <v>0</v>
      </c>
      <c r="FI20" s="463"/>
      <c r="FJ20" s="448"/>
      <c r="FL20" s="458"/>
      <c r="FM20" s="447"/>
      <c r="FN20" s="447"/>
      <c r="FO20" s="447"/>
      <c r="FP20" s="450">
        <f t="shared" si="1063"/>
        <v>0</v>
      </c>
      <c r="FQ20" s="447"/>
      <c r="FR20" s="447"/>
      <c r="FS20" s="447"/>
      <c r="FT20" s="447"/>
      <c r="FU20" s="447"/>
      <c r="FV20" s="449"/>
      <c r="FW20" s="450">
        <f t="shared" si="1064"/>
        <v>0</v>
      </c>
      <c r="FX20" s="463"/>
      <c r="FY20" s="448"/>
      <c r="GA20" s="458"/>
      <c r="GB20" s="447"/>
      <c r="GC20" s="447"/>
      <c r="GD20" s="447"/>
      <c r="GE20" s="450">
        <f t="shared" si="1065"/>
        <v>0</v>
      </c>
      <c r="GF20" s="447"/>
      <c r="GG20" s="447"/>
      <c r="GH20" s="447"/>
      <c r="GI20" s="447"/>
      <c r="GJ20" s="447"/>
      <c r="GK20" s="449"/>
      <c r="GL20" s="450">
        <f t="shared" si="1066"/>
        <v>0</v>
      </c>
      <c r="GM20" s="463"/>
      <c r="GN20" s="448"/>
      <c r="GP20" s="458"/>
      <c r="GQ20" s="447"/>
      <c r="GR20" s="447"/>
      <c r="GS20" s="447"/>
      <c r="GT20" s="450">
        <f t="shared" si="1067"/>
        <v>0</v>
      </c>
      <c r="GU20" s="447"/>
      <c r="GV20" s="447"/>
      <c r="GW20" s="447"/>
      <c r="GX20" s="447"/>
      <c r="GY20" s="447"/>
      <c r="GZ20" s="449"/>
      <c r="HA20" s="450">
        <f t="shared" si="1068"/>
        <v>0</v>
      </c>
      <c r="HB20" s="463"/>
      <c r="HC20" s="448"/>
      <c r="HE20" s="458"/>
      <c r="HF20" s="447"/>
      <c r="HG20" s="447"/>
      <c r="HH20" s="447"/>
      <c r="HI20" s="450">
        <f t="shared" si="1069"/>
        <v>0</v>
      </c>
      <c r="HJ20" s="447"/>
      <c r="HK20" s="447"/>
      <c r="HL20" s="447"/>
      <c r="HM20" s="447"/>
      <c r="HN20" s="447"/>
      <c r="HO20" s="449"/>
      <c r="HP20" s="450">
        <f t="shared" si="1070"/>
        <v>0</v>
      </c>
      <c r="HQ20" s="463"/>
      <c r="HR20" s="448"/>
      <c r="HT20" s="458"/>
      <c r="HU20" s="447"/>
      <c r="HV20" s="447"/>
      <c r="HW20" s="447"/>
      <c r="HX20" s="450">
        <f t="shared" si="1071"/>
        <v>0</v>
      </c>
      <c r="HY20" s="447"/>
      <c r="HZ20" s="447"/>
      <c r="IA20" s="447"/>
      <c r="IB20" s="447"/>
      <c r="IC20" s="447"/>
      <c r="ID20" s="449"/>
      <c r="IE20" s="450">
        <f t="shared" si="1072"/>
        <v>0</v>
      </c>
      <c r="IF20" s="463"/>
      <c r="IG20" s="448"/>
      <c r="II20" s="458"/>
      <c r="IJ20" s="447"/>
      <c r="IK20" s="447"/>
      <c r="IL20" s="447"/>
      <c r="IM20" s="450">
        <f t="shared" si="1073"/>
        <v>0</v>
      </c>
      <c r="IN20" s="447"/>
      <c r="IO20" s="447"/>
      <c r="IP20" s="447"/>
      <c r="IQ20" s="447"/>
      <c r="IR20" s="447"/>
      <c r="IS20" s="449"/>
      <c r="IT20" s="450">
        <f t="shared" si="1074"/>
        <v>0</v>
      </c>
      <c r="IU20" s="463"/>
      <c r="IV20" s="448"/>
      <c r="IX20" s="458"/>
      <c r="IY20" s="447"/>
      <c r="IZ20" s="447"/>
      <c r="JA20" s="447"/>
      <c r="JB20" s="450">
        <f t="shared" si="1075"/>
        <v>0</v>
      </c>
      <c r="JC20" s="447"/>
      <c r="JD20" s="447"/>
      <c r="JE20" s="447"/>
      <c r="JF20" s="447"/>
      <c r="JG20" s="447"/>
      <c r="JH20" s="449"/>
      <c r="JI20" s="450">
        <f t="shared" si="1076"/>
        <v>0</v>
      </c>
      <c r="JJ20" s="463"/>
      <c r="JK20" s="448"/>
      <c r="JM20" s="458"/>
      <c r="JN20" s="447"/>
      <c r="JO20" s="447"/>
      <c r="JP20" s="447"/>
      <c r="JQ20" s="450">
        <f t="shared" si="1077"/>
        <v>0</v>
      </c>
      <c r="JR20" s="447"/>
      <c r="JS20" s="447"/>
      <c r="JT20" s="447"/>
      <c r="JU20" s="447"/>
      <c r="JV20" s="447"/>
      <c r="JW20" s="449"/>
      <c r="JX20" s="450">
        <f t="shared" si="1078"/>
        <v>0</v>
      </c>
      <c r="JY20" s="463"/>
      <c r="JZ20" s="448"/>
      <c r="KB20" s="458"/>
      <c r="KC20" s="447"/>
      <c r="KD20" s="447"/>
      <c r="KE20" s="447"/>
      <c r="KF20" s="450">
        <f t="shared" si="1079"/>
        <v>0</v>
      </c>
      <c r="KG20" s="447"/>
      <c r="KH20" s="447"/>
      <c r="KI20" s="447"/>
      <c r="KJ20" s="447"/>
      <c r="KK20" s="447"/>
      <c r="KL20" s="449"/>
      <c r="KM20" s="450">
        <f t="shared" si="1080"/>
        <v>0</v>
      </c>
      <c r="KN20" s="463"/>
      <c r="KO20" s="448"/>
      <c r="KQ20" s="458"/>
      <c r="KR20" s="447"/>
      <c r="KS20" s="447"/>
      <c r="KT20" s="447"/>
      <c r="KU20" s="450">
        <f t="shared" si="1081"/>
        <v>0</v>
      </c>
      <c r="KV20" s="447"/>
      <c r="KW20" s="447"/>
      <c r="KX20" s="447"/>
      <c r="KY20" s="447"/>
      <c r="KZ20" s="447"/>
      <c r="LA20" s="449"/>
      <c r="LB20" s="450">
        <f t="shared" si="1082"/>
        <v>0</v>
      </c>
      <c r="LC20" s="463"/>
      <c r="LD20" s="448"/>
      <c r="LF20" s="458"/>
      <c r="LG20" s="447"/>
      <c r="LH20" s="447"/>
      <c r="LI20" s="447"/>
      <c r="LJ20" s="450">
        <f t="shared" si="1083"/>
        <v>0</v>
      </c>
      <c r="LK20" s="447"/>
      <c r="LL20" s="447"/>
      <c r="LM20" s="447"/>
      <c r="LN20" s="447"/>
      <c r="LO20" s="447"/>
      <c r="LP20" s="449"/>
      <c r="LQ20" s="450">
        <f t="shared" si="1084"/>
        <v>0</v>
      </c>
      <c r="LR20" s="463"/>
      <c r="LS20" s="448"/>
      <c r="LU20" s="458"/>
      <c r="LV20" s="447"/>
      <c r="LW20" s="447"/>
      <c r="LX20" s="447"/>
      <c r="LY20" s="450">
        <f t="shared" si="1085"/>
        <v>0</v>
      </c>
      <c r="LZ20" s="447"/>
      <c r="MA20" s="447"/>
      <c r="MB20" s="447"/>
      <c r="MC20" s="447"/>
      <c r="MD20" s="447"/>
      <c r="ME20" s="449"/>
      <c r="MF20" s="450">
        <f t="shared" si="1086"/>
        <v>0</v>
      </c>
      <c r="MG20" s="463"/>
      <c r="MH20" s="448"/>
      <c r="MJ20" s="458"/>
      <c r="MK20" s="447"/>
      <c r="ML20" s="447"/>
      <c r="MM20" s="447"/>
      <c r="MN20" s="450">
        <f t="shared" si="1087"/>
        <v>0</v>
      </c>
      <c r="MO20" s="447"/>
      <c r="MP20" s="447"/>
      <c r="MQ20" s="447"/>
      <c r="MR20" s="447"/>
      <c r="MS20" s="447"/>
      <c r="MT20" s="449"/>
      <c r="MU20" s="450">
        <f t="shared" si="1088"/>
        <v>0</v>
      </c>
      <c r="MV20" s="463"/>
      <c r="MW20" s="448"/>
      <c r="MY20" s="458"/>
      <c r="MZ20" s="447"/>
      <c r="NA20" s="447"/>
      <c r="NB20" s="447"/>
      <c r="NC20" s="450">
        <f t="shared" si="1089"/>
        <v>0</v>
      </c>
      <c r="ND20" s="447"/>
      <c r="NE20" s="447"/>
      <c r="NF20" s="447"/>
      <c r="NG20" s="447"/>
      <c r="NH20" s="447"/>
      <c r="NI20" s="449"/>
      <c r="NJ20" s="450">
        <f t="shared" si="1090"/>
        <v>0</v>
      </c>
      <c r="NK20" s="463"/>
      <c r="NL20" s="448"/>
      <c r="NN20" s="458"/>
      <c r="NO20" s="447"/>
      <c r="NP20" s="447"/>
      <c r="NQ20" s="447"/>
      <c r="NR20" s="450">
        <f t="shared" si="1091"/>
        <v>0</v>
      </c>
      <c r="NS20" s="447"/>
      <c r="NT20" s="447"/>
      <c r="NU20" s="447"/>
      <c r="NV20" s="447"/>
      <c r="NW20" s="447"/>
      <c r="NX20" s="449"/>
      <c r="NY20" s="450">
        <f t="shared" si="1092"/>
        <v>0</v>
      </c>
      <c r="NZ20" s="463"/>
      <c r="OA20" s="448"/>
      <c r="OC20" s="458"/>
      <c r="OD20" s="447"/>
      <c r="OE20" s="447"/>
      <c r="OF20" s="447"/>
      <c r="OG20" s="450">
        <f t="shared" si="1093"/>
        <v>0</v>
      </c>
      <c r="OH20" s="447"/>
      <c r="OI20" s="447"/>
      <c r="OJ20" s="447"/>
      <c r="OK20" s="447"/>
      <c r="OL20" s="447"/>
      <c r="OM20" s="449"/>
      <c r="ON20" s="450">
        <f t="shared" si="1094"/>
        <v>0</v>
      </c>
      <c r="OO20" s="463"/>
      <c r="OP20" s="448"/>
      <c r="OR20" s="458"/>
      <c r="OS20" s="447"/>
      <c r="OT20" s="447"/>
      <c r="OU20" s="447"/>
      <c r="OV20" s="450">
        <f t="shared" si="1095"/>
        <v>0</v>
      </c>
      <c r="OW20" s="447"/>
      <c r="OX20" s="447"/>
      <c r="OY20" s="447"/>
      <c r="OZ20" s="447"/>
      <c r="PA20" s="447"/>
      <c r="PB20" s="449"/>
      <c r="PC20" s="450">
        <f t="shared" si="1096"/>
        <v>0</v>
      </c>
      <c r="PD20" s="463"/>
      <c r="PE20" s="448"/>
      <c r="PG20" s="458"/>
      <c r="PH20" s="447"/>
      <c r="PI20" s="447"/>
      <c r="PJ20" s="447"/>
      <c r="PK20" s="450">
        <f t="shared" si="1097"/>
        <v>0</v>
      </c>
      <c r="PL20" s="447"/>
      <c r="PM20" s="447"/>
      <c r="PN20" s="447"/>
      <c r="PO20" s="447"/>
      <c r="PP20" s="447"/>
      <c r="PQ20" s="449"/>
      <c r="PR20" s="450">
        <f t="shared" si="1098"/>
        <v>0</v>
      </c>
      <c r="PS20" s="463"/>
      <c r="PT20" s="448"/>
      <c r="PV20" s="458"/>
      <c r="PW20" s="447"/>
      <c r="PX20" s="447"/>
      <c r="PY20" s="447"/>
      <c r="PZ20" s="450">
        <f t="shared" si="1099"/>
        <v>0</v>
      </c>
      <c r="QA20" s="447"/>
      <c r="QB20" s="447"/>
      <c r="QC20" s="447"/>
      <c r="QD20" s="447"/>
      <c r="QE20" s="447"/>
      <c r="QF20" s="449"/>
      <c r="QG20" s="450">
        <f t="shared" si="1100"/>
        <v>0</v>
      </c>
      <c r="QH20" s="463"/>
      <c r="QI20" s="448"/>
      <c r="QK20" s="458"/>
      <c r="QL20" s="447"/>
      <c r="QM20" s="447"/>
      <c r="QN20" s="447"/>
      <c r="QO20" s="450">
        <f t="shared" si="1101"/>
        <v>0</v>
      </c>
      <c r="QP20" s="447"/>
      <c r="QQ20" s="447"/>
      <c r="QR20" s="447"/>
      <c r="QS20" s="447"/>
      <c r="QT20" s="447"/>
      <c r="QU20" s="449"/>
      <c r="QV20" s="450">
        <f t="shared" si="1102"/>
        <v>0</v>
      </c>
      <c r="QW20" s="463"/>
      <c r="QX20" s="448"/>
      <c r="QZ20" s="458"/>
      <c r="RA20" s="447"/>
      <c r="RB20" s="447"/>
      <c r="RC20" s="447"/>
      <c r="RD20" s="450">
        <f t="shared" si="1103"/>
        <v>0</v>
      </c>
      <c r="RE20" s="447"/>
      <c r="RF20" s="447"/>
      <c r="RG20" s="447"/>
      <c r="RH20" s="447"/>
      <c r="RI20" s="447"/>
      <c r="RJ20" s="449"/>
      <c r="RK20" s="450">
        <f t="shared" si="1104"/>
        <v>0</v>
      </c>
      <c r="RL20" s="463"/>
      <c r="RM20" s="448"/>
      <c r="RO20" s="458"/>
      <c r="RP20" s="447"/>
      <c r="RQ20" s="447"/>
      <c r="RR20" s="447"/>
      <c r="RS20" s="450">
        <f t="shared" si="1105"/>
        <v>0</v>
      </c>
      <c r="RT20" s="447"/>
      <c r="RU20" s="447"/>
      <c r="RV20" s="447"/>
      <c r="RW20" s="447"/>
      <c r="RX20" s="447"/>
      <c r="RY20" s="449"/>
      <c r="RZ20" s="450">
        <f t="shared" si="1106"/>
        <v>0</v>
      </c>
      <c r="SA20" s="463"/>
      <c r="SB20" s="448"/>
      <c r="SD20" s="458"/>
      <c r="SE20" s="447"/>
      <c r="SF20" s="447"/>
      <c r="SG20" s="447"/>
      <c r="SH20" s="450">
        <f t="shared" si="1107"/>
        <v>0</v>
      </c>
      <c r="SI20" s="447"/>
      <c r="SJ20" s="447"/>
      <c r="SK20" s="447"/>
      <c r="SL20" s="447"/>
      <c r="SM20" s="447"/>
      <c r="SN20" s="449"/>
      <c r="SO20" s="450">
        <f t="shared" si="1108"/>
        <v>0</v>
      </c>
      <c r="SP20" s="463"/>
      <c r="SQ20" s="448"/>
      <c r="SS20" s="458"/>
      <c r="ST20" s="447"/>
      <c r="SU20" s="447"/>
      <c r="SV20" s="447"/>
      <c r="SW20" s="450">
        <f t="shared" si="1109"/>
        <v>0</v>
      </c>
      <c r="SX20" s="447"/>
      <c r="SY20" s="447"/>
      <c r="SZ20" s="447"/>
      <c r="TA20" s="447"/>
      <c r="TB20" s="447"/>
      <c r="TC20" s="449"/>
      <c r="TD20" s="450">
        <f t="shared" si="1110"/>
        <v>0</v>
      </c>
      <c r="TE20" s="463"/>
      <c r="TF20" s="448"/>
      <c r="TH20" s="458"/>
      <c r="TI20" s="447"/>
      <c r="TJ20" s="447"/>
      <c r="TK20" s="447"/>
      <c r="TL20" s="450">
        <f t="shared" si="1111"/>
        <v>0</v>
      </c>
      <c r="TM20" s="447"/>
      <c r="TN20" s="447"/>
      <c r="TO20" s="447"/>
      <c r="TP20" s="447"/>
      <c r="TQ20" s="447"/>
      <c r="TR20" s="449"/>
      <c r="TS20" s="450">
        <f t="shared" si="1112"/>
        <v>0</v>
      </c>
      <c r="TT20" s="463"/>
      <c r="TU20" s="448"/>
      <c r="TW20" s="458"/>
      <c r="TX20" s="447"/>
      <c r="TY20" s="447"/>
      <c r="TZ20" s="447"/>
      <c r="UA20" s="450">
        <f t="shared" si="1113"/>
        <v>0</v>
      </c>
      <c r="UB20" s="447"/>
      <c r="UC20" s="447"/>
      <c r="UD20" s="447"/>
      <c r="UE20" s="447"/>
      <c r="UF20" s="447"/>
      <c r="UG20" s="449"/>
      <c r="UH20" s="450">
        <f t="shared" si="1114"/>
        <v>0</v>
      </c>
      <c r="UI20" s="463"/>
      <c r="UJ20" s="448"/>
      <c r="UL20" s="458"/>
      <c r="UM20" s="447"/>
      <c r="UN20" s="447"/>
      <c r="UO20" s="447"/>
      <c r="UP20" s="450">
        <f t="shared" si="1115"/>
        <v>0</v>
      </c>
      <c r="UQ20" s="447"/>
      <c r="UR20" s="447"/>
      <c r="US20" s="447"/>
      <c r="UT20" s="447"/>
      <c r="UU20" s="447"/>
      <c r="UV20" s="449"/>
      <c r="UW20" s="450">
        <f t="shared" si="1116"/>
        <v>0</v>
      </c>
      <c r="UX20" s="463"/>
      <c r="UY20" s="448"/>
      <c r="VA20" s="458"/>
      <c r="VB20" s="447"/>
      <c r="VC20" s="447"/>
      <c r="VD20" s="447"/>
      <c r="VE20" s="450">
        <f t="shared" si="1117"/>
        <v>0</v>
      </c>
      <c r="VF20" s="447"/>
      <c r="VG20" s="447"/>
      <c r="VH20" s="447"/>
      <c r="VI20" s="447"/>
      <c r="VJ20" s="447"/>
      <c r="VK20" s="449"/>
      <c r="VL20" s="450">
        <f t="shared" si="1118"/>
        <v>0</v>
      </c>
      <c r="VM20" s="463"/>
      <c r="VN20" s="448"/>
      <c r="VP20" s="458"/>
      <c r="VQ20" s="447"/>
      <c r="VR20" s="447"/>
      <c r="VS20" s="447"/>
      <c r="VT20" s="450">
        <f t="shared" si="1119"/>
        <v>0</v>
      </c>
      <c r="VU20" s="447"/>
      <c r="VV20" s="447"/>
      <c r="VW20" s="447"/>
      <c r="VX20" s="447"/>
      <c r="VY20" s="447"/>
      <c r="VZ20" s="449"/>
      <c r="WA20" s="450">
        <f t="shared" si="1120"/>
        <v>0</v>
      </c>
      <c r="WB20" s="463"/>
      <c r="WC20" s="448"/>
      <c r="WE20" s="458"/>
      <c r="WF20" s="447"/>
      <c r="WG20" s="447"/>
      <c r="WH20" s="447"/>
      <c r="WI20" s="450">
        <f t="shared" si="1121"/>
        <v>0</v>
      </c>
      <c r="WJ20" s="447"/>
      <c r="WK20" s="447"/>
      <c r="WL20" s="447"/>
      <c r="WM20" s="447"/>
      <c r="WN20" s="447"/>
      <c r="WO20" s="449"/>
      <c r="WP20" s="450">
        <f t="shared" si="1122"/>
        <v>0</v>
      </c>
      <c r="WQ20" s="463"/>
      <c r="WR20" s="448"/>
      <c r="WT20" s="458"/>
      <c r="WU20" s="447"/>
      <c r="WV20" s="447"/>
      <c r="WW20" s="447"/>
      <c r="WX20" s="450">
        <f t="shared" si="1123"/>
        <v>0</v>
      </c>
      <c r="WY20" s="447"/>
      <c r="WZ20" s="447"/>
      <c r="XA20" s="447"/>
      <c r="XB20" s="447"/>
      <c r="XC20" s="447"/>
      <c r="XD20" s="449"/>
      <c r="XE20" s="450">
        <f t="shared" si="1124"/>
        <v>0</v>
      </c>
      <c r="XF20" s="463"/>
      <c r="XG20" s="448"/>
      <c r="XI20" s="458"/>
      <c r="XJ20" s="447"/>
      <c r="XK20" s="447"/>
      <c r="XL20" s="447"/>
      <c r="XM20" s="450">
        <f t="shared" si="1125"/>
        <v>0</v>
      </c>
      <c r="XN20" s="447"/>
      <c r="XO20" s="447"/>
      <c r="XP20" s="447"/>
      <c r="XQ20" s="447"/>
      <c r="XR20" s="447"/>
      <c r="XS20" s="449"/>
      <c r="XT20" s="450">
        <f t="shared" si="1126"/>
        <v>0</v>
      </c>
      <c r="XU20" s="463"/>
      <c r="XV20" s="448"/>
      <c r="XX20" s="458"/>
      <c r="XY20" s="447"/>
      <c r="XZ20" s="447"/>
      <c r="YA20" s="447"/>
      <c r="YB20" s="450">
        <f t="shared" si="1127"/>
        <v>0</v>
      </c>
      <c r="YC20" s="447"/>
      <c r="YD20" s="447"/>
      <c r="YE20" s="447"/>
      <c r="YF20" s="447"/>
      <c r="YG20" s="447"/>
      <c r="YH20" s="449"/>
      <c r="YI20" s="450">
        <f t="shared" si="1128"/>
        <v>0</v>
      </c>
      <c r="YJ20" s="463"/>
      <c r="YK20" s="448"/>
      <c r="YM20" s="458"/>
      <c r="YN20" s="447"/>
      <c r="YO20" s="447"/>
      <c r="YP20" s="447"/>
      <c r="YQ20" s="450">
        <f t="shared" si="1129"/>
        <v>0</v>
      </c>
      <c r="YR20" s="447"/>
      <c r="YS20" s="447"/>
      <c r="YT20" s="447"/>
      <c r="YU20" s="447"/>
      <c r="YV20" s="447"/>
      <c r="YW20" s="449"/>
      <c r="YX20" s="450">
        <f t="shared" si="1130"/>
        <v>0</v>
      </c>
      <c r="YY20" s="463"/>
      <c r="YZ20" s="448"/>
      <c r="ZB20" s="458"/>
      <c r="ZC20" s="447"/>
      <c r="ZD20" s="447"/>
      <c r="ZE20" s="447"/>
      <c r="ZF20" s="450">
        <f t="shared" si="1131"/>
        <v>0</v>
      </c>
      <c r="ZG20" s="447"/>
      <c r="ZH20" s="447"/>
      <c r="ZI20" s="447"/>
      <c r="ZJ20" s="447"/>
      <c r="ZK20" s="447"/>
      <c r="ZL20" s="449"/>
      <c r="ZM20" s="450">
        <f t="shared" si="1132"/>
        <v>0</v>
      </c>
      <c r="ZN20" s="463"/>
      <c r="ZO20" s="448"/>
      <c r="ZQ20" s="458"/>
      <c r="ZR20" s="447"/>
      <c r="ZS20" s="447"/>
      <c r="ZT20" s="447"/>
      <c r="ZU20" s="450">
        <f t="shared" si="1133"/>
        <v>0</v>
      </c>
      <c r="ZV20" s="447"/>
      <c r="ZW20" s="447"/>
      <c r="ZX20" s="447"/>
      <c r="ZY20" s="447"/>
      <c r="ZZ20" s="447"/>
      <c r="AAA20" s="449"/>
      <c r="AAB20" s="450">
        <f t="shared" si="1134"/>
        <v>0</v>
      </c>
      <c r="AAC20" s="463"/>
      <c r="AAD20" s="448"/>
      <c r="AAF20" s="458"/>
      <c r="AAG20" s="447"/>
      <c r="AAH20" s="447"/>
      <c r="AAI20" s="447"/>
      <c r="AAJ20" s="450">
        <f t="shared" si="1135"/>
        <v>0</v>
      </c>
      <c r="AAK20" s="447"/>
      <c r="AAL20" s="447"/>
      <c r="AAM20" s="447"/>
      <c r="AAN20" s="447"/>
      <c r="AAO20" s="447"/>
      <c r="AAP20" s="449"/>
      <c r="AAQ20" s="450">
        <f t="shared" si="1136"/>
        <v>0</v>
      </c>
      <c r="AAR20" s="463"/>
      <c r="AAS20" s="448"/>
      <c r="AAU20" s="458"/>
      <c r="AAV20" s="447"/>
      <c r="AAW20" s="447"/>
      <c r="AAX20" s="447"/>
      <c r="AAY20" s="450">
        <f t="shared" si="1137"/>
        <v>0</v>
      </c>
      <c r="AAZ20" s="447"/>
      <c r="ABA20" s="447"/>
      <c r="ABB20" s="447"/>
      <c r="ABC20" s="447"/>
      <c r="ABD20" s="447"/>
      <c r="ABE20" s="449"/>
      <c r="ABF20" s="450">
        <f t="shared" si="1138"/>
        <v>0</v>
      </c>
      <c r="ABG20" s="463"/>
      <c r="ABH20" s="448"/>
      <c r="ABJ20" s="458"/>
      <c r="ABK20" s="447"/>
      <c r="ABL20" s="447"/>
      <c r="ABM20" s="447"/>
      <c r="ABN20" s="450">
        <f t="shared" si="1139"/>
        <v>0</v>
      </c>
      <c r="ABO20" s="447"/>
      <c r="ABP20" s="447"/>
      <c r="ABQ20" s="447"/>
      <c r="ABR20" s="447"/>
      <c r="ABS20" s="447"/>
      <c r="ABT20" s="449"/>
      <c r="ABU20" s="450">
        <f t="shared" si="1140"/>
        <v>0</v>
      </c>
      <c r="ABV20" s="463"/>
      <c r="ABW20" s="448"/>
      <c r="ABY20" s="458"/>
      <c r="ABZ20" s="447"/>
      <c r="ACA20" s="447"/>
      <c r="ACB20" s="447"/>
      <c r="ACC20" s="450">
        <f t="shared" si="1141"/>
        <v>0</v>
      </c>
      <c r="ACD20" s="447"/>
      <c r="ACE20" s="447"/>
      <c r="ACF20" s="447"/>
      <c r="ACG20" s="447"/>
      <c r="ACH20" s="447"/>
      <c r="ACI20" s="449"/>
      <c r="ACJ20" s="450">
        <f t="shared" si="1142"/>
        <v>0</v>
      </c>
      <c r="ACK20" s="463"/>
      <c r="ACL20" s="448"/>
      <c r="ACN20" s="458"/>
      <c r="ACO20" s="447"/>
      <c r="ACP20" s="447"/>
      <c r="ACQ20" s="447"/>
      <c r="ACR20" s="450">
        <f t="shared" si="1143"/>
        <v>0</v>
      </c>
      <c r="ACS20" s="447"/>
      <c r="ACT20" s="447"/>
      <c r="ACU20" s="447"/>
      <c r="ACV20" s="447"/>
      <c r="ACW20" s="447"/>
      <c r="ACX20" s="449"/>
      <c r="ACY20" s="450">
        <f t="shared" si="1144"/>
        <v>0</v>
      </c>
      <c r="ACZ20" s="463"/>
      <c r="ADA20" s="448"/>
      <c r="ADC20" s="458"/>
      <c r="ADD20" s="447"/>
      <c r="ADE20" s="447"/>
      <c r="ADF20" s="447"/>
      <c r="ADG20" s="450">
        <f t="shared" si="1145"/>
        <v>0</v>
      </c>
      <c r="ADH20" s="447"/>
      <c r="ADI20" s="447"/>
      <c r="ADJ20" s="447"/>
      <c r="ADK20" s="447"/>
      <c r="ADL20" s="447"/>
      <c r="ADM20" s="449"/>
      <c r="ADN20" s="450">
        <f t="shared" si="1146"/>
        <v>0</v>
      </c>
      <c r="ADO20" s="463"/>
      <c r="ADP20" s="448"/>
      <c r="ADR20" s="458"/>
      <c r="ADS20" s="447"/>
      <c r="ADT20" s="447"/>
      <c r="ADU20" s="447"/>
      <c r="ADV20" s="450">
        <f t="shared" si="1147"/>
        <v>0</v>
      </c>
      <c r="ADW20" s="447"/>
      <c r="ADX20" s="447"/>
      <c r="ADY20" s="447"/>
      <c r="ADZ20" s="447"/>
      <c r="AEA20" s="447"/>
      <c r="AEB20" s="449"/>
      <c r="AEC20" s="450">
        <f t="shared" si="1148"/>
        <v>0</v>
      </c>
      <c r="AED20" s="463"/>
      <c r="AEE20" s="448"/>
      <c r="AEG20" s="458"/>
      <c r="AEH20" s="447"/>
      <c r="AEI20" s="447"/>
      <c r="AEJ20" s="447"/>
      <c r="AEK20" s="450">
        <f t="shared" si="1149"/>
        <v>0</v>
      </c>
      <c r="AEL20" s="447"/>
      <c r="AEM20" s="447"/>
      <c r="AEN20" s="447"/>
      <c r="AEO20" s="447"/>
      <c r="AEP20" s="447"/>
      <c r="AEQ20" s="449"/>
      <c r="AER20" s="450">
        <f t="shared" si="1150"/>
        <v>0</v>
      </c>
      <c r="AES20" s="463"/>
      <c r="AET20" s="448"/>
      <c r="AEV20" s="458"/>
      <c r="AEW20" s="447"/>
      <c r="AEX20" s="447"/>
      <c r="AEY20" s="447"/>
      <c r="AEZ20" s="450">
        <f t="shared" si="1151"/>
        <v>0</v>
      </c>
      <c r="AFA20" s="447"/>
      <c r="AFB20" s="447"/>
      <c r="AFC20" s="447"/>
      <c r="AFD20" s="447"/>
      <c r="AFE20" s="447"/>
      <c r="AFF20" s="449"/>
      <c r="AFG20" s="450">
        <f t="shared" si="1152"/>
        <v>0</v>
      </c>
      <c r="AFH20" s="463"/>
      <c r="AFI20" s="448"/>
      <c r="AFK20" s="458"/>
      <c r="AFL20" s="447"/>
      <c r="AFM20" s="447"/>
      <c r="AFN20" s="447"/>
      <c r="AFO20" s="450">
        <f t="shared" si="1153"/>
        <v>0</v>
      </c>
      <c r="AFP20" s="447"/>
      <c r="AFQ20" s="447"/>
      <c r="AFR20" s="447"/>
      <c r="AFS20" s="447"/>
      <c r="AFT20" s="447"/>
      <c r="AFU20" s="449"/>
      <c r="AFV20" s="450">
        <f t="shared" si="1154"/>
        <v>0</v>
      </c>
      <c r="AFW20" s="463"/>
      <c r="AFX20" s="448"/>
      <c r="AFZ20" s="458"/>
      <c r="AGA20" s="447"/>
      <c r="AGB20" s="447"/>
      <c r="AGC20" s="447"/>
      <c r="AGD20" s="450">
        <f t="shared" si="1155"/>
        <v>0</v>
      </c>
      <c r="AGE20" s="447"/>
      <c r="AGF20" s="447"/>
      <c r="AGG20" s="447"/>
      <c r="AGH20" s="447"/>
      <c r="AGI20" s="447"/>
      <c r="AGJ20" s="449"/>
      <c r="AGK20" s="450">
        <f t="shared" si="1156"/>
        <v>0</v>
      </c>
      <c r="AGL20" s="463"/>
      <c r="AGM20" s="448"/>
      <c r="AGO20" s="458"/>
      <c r="AGP20" s="447"/>
      <c r="AGQ20" s="447"/>
      <c r="AGR20" s="447"/>
      <c r="AGS20" s="450">
        <f t="shared" si="1157"/>
        <v>0</v>
      </c>
      <c r="AGT20" s="447"/>
      <c r="AGU20" s="447"/>
      <c r="AGV20" s="447"/>
      <c r="AGW20" s="447"/>
      <c r="AGX20" s="447"/>
      <c r="AGY20" s="449"/>
      <c r="AGZ20" s="450">
        <f t="shared" si="1158"/>
        <v>0</v>
      </c>
      <c r="AHA20" s="463"/>
      <c r="AHB20" s="448"/>
      <c r="AHD20" s="458"/>
      <c r="AHE20" s="447"/>
      <c r="AHF20" s="447"/>
      <c r="AHG20" s="447"/>
      <c r="AHH20" s="450">
        <f t="shared" si="1159"/>
        <v>0</v>
      </c>
      <c r="AHI20" s="447"/>
      <c r="AHJ20" s="447"/>
      <c r="AHK20" s="447"/>
      <c r="AHL20" s="447"/>
      <c r="AHM20" s="447"/>
      <c r="AHN20" s="449"/>
      <c r="AHO20" s="450">
        <f t="shared" si="1160"/>
        <v>0</v>
      </c>
      <c r="AHP20" s="463"/>
      <c r="AHQ20" s="448"/>
      <c r="AHS20" s="458"/>
      <c r="AHT20" s="447"/>
      <c r="AHU20" s="447"/>
      <c r="AHV20" s="447"/>
      <c r="AHW20" s="450">
        <f t="shared" si="1161"/>
        <v>0</v>
      </c>
      <c r="AHX20" s="447"/>
      <c r="AHY20" s="447"/>
      <c r="AHZ20" s="447"/>
      <c r="AIA20" s="447"/>
      <c r="AIB20" s="447"/>
      <c r="AIC20" s="449"/>
      <c r="AID20" s="450">
        <f t="shared" si="1162"/>
        <v>0</v>
      </c>
      <c r="AIE20" s="463"/>
      <c r="AIF20" s="448"/>
      <c r="AIH20" s="458"/>
      <c r="AII20" s="447"/>
      <c r="AIJ20" s="447"/>
      <c r="AIK20" s="447"/>
      <c r="AIL20" s="450">
        <f t="shared" si="1163"/>
        <v>0</v>
      </c>
      <c r="AIM20" s="447"/>
      <c r="AIN20" s="447"/>
      <c r="AIO20" s="447"/>
      <c r="AIP20" s="447"/>
      <c r="AIQ20" s="447"/>
      <c r="AIR20" s="449"/>
      <c r="AIS20" s="450">
        <f t="shared" si="1164"/>
        <v>0</v>
      </c>
      <c r="AIT20" s="463"/>
      <c r="AIU20" s="448"/>
      <c r="AIW20" s="458"/>
      <c r="AIX20" s="447"/>
      <c r="AIY20" s="447"/>
      <c r="AIZ20" s="447"/>
      <c r="AJA20" s="450">
        <f t="shared" si="1165"/>
        <v>0</v>
      </c>
      <c r="AJB20" s="447"/>
      <c r="AJC20" s="447"/>
      <c r="AJD20" s="447"/>
      <c r="AJE20" s="447"/>
      <c r="AJF20" s="447"/>
      <c r="AJG20" s="449"/>
      <c r="AJH20" s="450">
        <f t="shared" si="1166"/>
        <v>0</v>
      </c>
      <c r="AJI20" s="463"/>
      <c r="AJJ20" s="448"/>
      <c r="AJL20" s="458"/>
      <c r="AJM20" s="447"/>
      <c r="AJN20" s="447"/>
      <c r="AJO20" s="447"/>
      <c r="AJP20" s="450">
        <f t="shared" si="1167"/>
        <v>0</v>
      </c>
      <c r="AJQ20" s="447"/>
      <c r="AJR20" s="447"/>
      <c r="AJS20" s="447"/>
      <c r="AJT20" s="447"/>
      <c r="AJU20" s="447"/>
      <c r="AJV20" s="449"/>
      <c r="AJW20" s="450">
        <f t="shared" si="1168"/>
        <v>0</v>
      </c>
      <c r="AJX20" s="463"/>
      <c r="AJY20" s="448"/>
      <c r="AKA20" s="458"/>
      <c r="AKB20" s="447"/>
      <c r="AKC20" s="447"/>
      <c r="AKD20" s="447"/>
      <c r="AKE20" s="450">
        <f t="shared" si="1169"/>
        <v>0</v>
      </c>
      <c r="AKF20" s="447"/>
      <c r="AKG20" s="447"/>
      <c r="AKH20" s="447"/>
      <c r="AKI20" s="447"/>
      <c r="AKJ20" s="447"/>
      <c r="AKK20" s="449"/>
      <c r="AKL20" s="450">
        <f t="shared" si="1170"/>
        <v>0</v>
      </c>
      <c r="AKM20" s="463"/>
      <c r="AKN20" s="448"/>
      <c r="AKP20" s="458"/>
      <c r="AKQ20" s="447"/>
      <c r="AKR20" s="447"/>
      <c r="AKS20" s="447"/>
      <c r="AKT20" s="450">
        <f t="shared" si="1171"/>
        <v>0</v>
      </c>
      <c r="AKU20" s="447"/>
      <c r="AKV20" s="447"/>
      <c r="AKW20" s="447"/>
      <c r="AKX20" s="447"/>
      <c r="AKY20" s="447"/>
      <c r="AKZ20" s="449"/>
      <c r="ALA20" s="450">
        <f t="shared" si="1172"/>
        <v>0</v>
      </c>
      <c r="ALB20" s="463"/>
      <c r="ALC20" s="448"/>
      <c r="ALE20" s="458"/>
      <c r="ALF20" s="447"/>
      <c r="ALG20" s="447"/>
      <c r="ALH20" s="447"/>
      <c r="ALI20" s="450">
        <f t="shared" si="1173"/>
        <v>0</v>
      </c>
      <c r="ALJ20" s="447"/>
      <c r="ALK20" s="447"/>
      <c r="ALL20" s="447"/>
      <c r="ALM20" s="447"/>
      <c r="ALN20" s="447"/>
      <c r="ALO20" s="449"/>
      <c r="ALP20" s="450">
        <f t="shared" si="1174"/>
        <v>0</v>
      </c>
      <c r="ALQ20" s="463"/>
      <c r="ALR20" s="448"/>
      <c r="ALT20" s="458"/>
      <c r="ALU20" s="447"/>
      <c r="ALV20" s="447"/>
      <c r="ALW20" s="447"/>
      <c r="ALX20" s="450">
        <f t="shared" si="1175"/>
        <v>0</v>
      </c>
      <c r="ALY20" s="447"/>
      <c r="ALZ20" s="447"/>
      <c r="AMA20" s="447"/>
      <c r="AMB20" s="447"/>
      <c r="AMC20" s="447"/>
      <c r="AMD20" s="449"/>
      <c r="AME20" s="450">
        <f t="shared" si="1176"/>
        <v>0</v>
      </c>
      <c r="AMF20" s="463"/>
      <c r="AMG20" s="448"/>
      <c r="AMI20" s="458"/>
      <c r="AMJ20" s="447"/>
      <c r="AMK20" s="447"/>
      <c r="AML20" s="447"/>
      <c r="AMM20" s="450">
        <f t="shared" si="1177"/>
        <v>0</v>
      </c>
      <c r="AMN20" s="447"/>
      <c r="AMO20" s="447"/>
      <c r="AMP20" s="447"/>
      <c r="AMQ20" s="447"/>
      <c r="AMR20" s="447"/>
      <c r="AMS20" s="449"/>
      <c r="AMT20" s="450">
        <f t="shared" si="1178"/>
        <v>0</v>
      </c>
      <c r="AMU20" s="463"/>
      <c r="AMV20" s="448"/>
      <c r="AMX20" s="458"/>
      <c r="AMY20" s="447"/>
      <c r="AMZ20" s="447"/>
      <c r="ANA20" s="447"/>
      <c r="ANB20" s="450">
        <f t="shared" si="1179"/>
        <v>0</v>
      </c>
      <c r="ANC20" s="447"/>
      <c r="AND20" s="447"/>
      <c r="ANE20" s="447"/>
      <c r="ANF20" s="447"/>
      <c r="ANG20" s="447"/>
      <c r="ANH20" s="449"/>
      <c r="ANI20" s="450">
        <f t="shared" si="1180"/>
        <v>0</v>
      </c>
      <c r="ANJ20" s="463"/>
      <c r="ANK20" s="448"/>
      <c r="ANM20" s="458"/>
      <c r="ANN20" s="447"/>
      <c r="ANO20" s="447"/>
      <c r="ANP20" s="447"/>
      <c r="ANQ20" s="450">
        <f t="shared" si="1181"/>
        <v>0</v>
      </c>
      <c r="ANR20" s="447"/>
      <c r="ANS20" s="447"/>
      <c r="ANT20" s="447"/>
      <c r="ANU20" s="447"/>
      <c r="ANV20" s="447"/>
      <c r="ANW20" s="449"/>
      <c r="ANX20" s="450">
        <f t="shared" si="1182"/>
        <v>0</v>
      </c>
      <c r="ANY20" s="463"/>
      <c r="ANZ20" s="448"/>
      <c r="AOB20" s="458"/>
      <c r="AOC20" s="447"/>
      <c r="AOD20" s="447"/>
      <c r="AOE20" s="447"/>
      <c r="AOF20" s="450">
        <f t="shared" si="1183"/>
        <v>0</v>
      </c>
      <c r="AOG20" s="447"/>
      <c r="AOH20" s="447"/>
      <c r="AOI20" s="447"/>
      <c r="AOJ20" s="447"/>
      <c r="AOK20" s="447"/>
      <c r="AOL20" s="449"/>
      <c r="AOM20" s="450">
        <f t="shared" si="1184"/>
        <v>0</v>
      </c>
      <c r="AON20" s="463"/>
      <c r="AOO20" s="448"/>
      <c r="AOQ20" s="458"/>
      <c r="AOR20" s="447"/>
      <c r="AOS20" s="447"/>
      <c r="AOT20" s="447"/>
      <c r="AOU20" s="450">
        <f t="shared" si="1185"/>
        <v>0</v>
      </c>
      <c r="AOV20" s="447"/>
      <c r="AOW20" s="447"/>
      <c r="AOX20" s="447"/>
      <c r="AOY20" s="447"/>
      <c r="AOZ20" s="447"/>
      <c r="APA20" s="449"/>
      <c r="APB20" s="450">
        <f t="shared" si="1186"/>
        <v>0</v>
      </c>
      <c r="APC20" s="463"/>
      <c r="APD20" s="448"/>
      <c r="APF20" s="458"/>
      <c r="APG20" s="447"/>
      <c r="APH20" s="447"/>
      <c r="API20" s="447"/>
      <c r="APJ20" s="450">
        <f t="shared" si="1187"/>
        <v>0</v>
      </c>
      <c r="APK20" s="447"/>
      <c r="APL20" s="447"/>
      <c r="APM20" s="447"/>
      <c r="APN20" s="447"/>
      <c r="APO20" s="447"/>
      <c r="APP20" s="449"/>
      <c r="APQ20" s="450">
        <f t="shared" si="1188"/>
        <v>0</v>
      </c>
      <c r="APR20" s="463"/>
      <c r="APS20" s="448"/>
      <c r="APU20" s="458"/>
      <c r="APV20" s="447"/>
      <c r="APW20" s="447"/>
      <c r="APX20" s="447"/>
      <c r="APY20" s="450">
        <f t="shared" si="1189"/>
        <v>0</v>
      </c>
      <c r="APZ20" s="447"/>
      <c r="AQA20" s="447"/>
      <c r="AQB20" s="447"/>
      <c r="AQC20" s="447"/>
      <c r="AQD20" s="447"/>
      <c r="AQE20" s="449"/>
      <c r="AQF20" s="450">
        <f t="shared" si="1190"/>
        <v>0</v>
      </c>
      <c r="AQG20" s="463"/>
      <c r="AQH20" s="448"/>
      <c r="AQJ20" s="458"/>
      <c r="AQK20" s="447"/>
      <c r="AQL20" s="447"/>
      <c r="AQM20" s="447"/>
      <c r="AQN20" s="450">
        <f t="shared" si="1191"/>
        <v>0</v>
      </c>
      <c r="AQO20" s="447"/>
      <c r="AQP20" s="447"/>
      <c r="AQQ20" s="447"/>
      <c r="AQR20" s="447"/>
      <c r="AQS20" s="447"/>
      <c r="AQT20" s="449"/>
      <c r="AQU20" s="450">
        <f t="shared" si="1192"/>
        <v>0</v>
      </c>
      <c r="AQV20" s="463"/>
      <c r="AQW20" s="448"/>
      <c r="AQY20" s="458"/>
      <c r="AQZ20" s="447"/>
      <c r="ARA20" s="447"/>
      <c r="ARB20" s="447"/>
      <c r="ARC20" s="450">
        <f t="shared" si="1193"/>
        <v>0</v>
      </c>
      <c r="ARD20" s="447"/>
      <c r="ARE20" s="447"/>
      <c r="ARF20" s="447"/>
      <c r="ARG20" s="447"/>
      <c r="ARH20" s="447"/>
      <c r="ARI20" s="449"/>
      <c r="ARJ20" s="450">
        <f t="shared" si="1194"/>
        <v>0</v>
      </c>
      <c r="ARK20" s="463"/>
      <c r="ARL20" s="448"/>
      <c r="ARN20" s="458"/>
      <c r="ARO20" s="447"/>
      <c r="ARP20" s="447"/>
      <c r="ARQ20" s="447"/>
      <c r="ARR20" s="450">
        <f t="shared" si="1195"/>
        <v>0</v>
      </c>
      <c r="ARS20" s="447"/>
      <c r="ART20" s="447"/>
      <c r="ARU20" s="447"/>
      <c r="ARV20" s="447"/>
      <c r="ARW20" s="447"/>
      <c r="ARX20" s="449"/>
      <c r="ARY20" s="450">
        <f t="shared" si="1196"/>
        <v>0</v>
      </c>
      <c r="ARZ20" s="463"/>
      <c r="ASA20" s="448"/>
      <c r="ASC20" s="458"/>
      <c r="ASD20" s="447"/>
      <c r="ASE20" s="447"/>
      <c r="ASF20" s="447"/>
      <c r="ASG20" s="450">
        <f t="shared" si="1197"/>
        <v>0</v>
      </c>
      <c r="ASH20" s="447"/>
      <c r="ASI20" s="447"/>
      <c r="ASJ20" s="447"/>
      <c r="ASK20" s="447"/>
      <c r="ASL20" s="447"/>
      <c r="ASM20" s="449"/>
      <c r="ASN20" s="450">
        <f t="shared" si="1198"/>
        <v>0</v>
      </c>
      <c r="ASO20" s="463"/>
      <c r="ASP20" s="448"/>
      <c r="ASR20" s="458"/>
      <c r="ASS20" s="447"/>
      <c r="AST20" s="447"/>
      <c r="ASU20" s="447"/>
      <c r="ASV20" s="450">
        <f t="shared" si="1199"/>
        <v>0</v>
      </c>
      <c r="ASW20" s="447"/>
      <c r="ASX20" s="447"/>
      <c r="ASY20" s="447"/>
      <c r="ASZ20" s="447"/>
      <c r="ATA20" s="447"/>
      <c r="ATB20" s="449"/>
      <c r="ATC20" s="450">
        <f t="shared" si="1200"/>
        <v>0</v>
      </c>
      <c r="ATD20" s="463"/>
      <c r="ATE20" s="448"/>
      <c r="ATG20" s="458"/>
      <c r="ATH20" s="447"/>
      <c r="ATI20" s="447"/>
      <c r="ATJ20" s="447"/>
      <c r="ATK20" s="450">
        <f t="shared" si="1201"/>
        <v>0</v>
      </c>
      <c r="ATL20" s="447"/>
      <c r="ATM20" s="447"/>
      <c r="ATN20" s="447"/>
      <c r="ATO20" s="447"/>
      <c r="ATP20" s="447"/>
      <c r="ATQ20" s="449"/>
      <c r="ATR20" s="450">
        <f t="shared" si="1202"/>
        <v>0</v>
      </c>
      <c r="ATS20" s="463"/>
      <c r="ATT20" s="448"/>
      <c r="ATV20" s="458"/>
      <c r="ATW20" s="447"/>
      <c r="ATX20" s="447"/>
      <c r="ATY20" s="447"/>
      <c r="ATZ20" s="450">
        <f t="shared" si="1203"/>
        <v>0</v>
      </c>
      <c r="AUA20" s="447"/>
      <c r="AUB20" s="447"/>
      <c r="AUC20" s="447"/>
      <c r="AUD20" s="447"/>
      <c r="AUE20" s="447"/>
      <c r="AUF20" s="449"/>
      <c r="AUG20" s="450">
        <f t="shared" si="1204"/>
        <v>0</v>
      </c>
      <c r="AUH20" s="463"/>
      <c r="AUI20" s="448"/>
      <c r="AUK20" s="458"/>
      <c r="AUL20" s="447"/>
      <c r="AUM20" s="447"/>
      <c r="AUN20" s="447"/>
      <c r="AUO20" s="450">
        <f t="shared" si="1205"/>
        <v>0</v>
      </c>
      <c r="AUP20" s="447"/>
      <c r="AUQ20" s="447"/>
      <c r="AUR20" s="447"/>
      <c r="AUS20" s="447"/>
      <c r="AUT20" s="447"/>
      <c r="AUU20" s="449"/>
      <c r="AUV20" s="450">
        <f t="shared" si="1206"/>
        <v>0</v>
      </c>
      <c r="AUW20" s="463"/>
      <c r="AUX20" s="448"/>
      <c r="AUZ20" s="458"/>
      <c r="AVA20" s="447"/>
      <c r="AVB20" s="447"/>
      <c r="AVC20" s="447"/>
      <c r="AVD20" s="450">
        <f t="shared" si="1207"/>
        <v>0</v>
      </c>
      <c r="AVE20" s="447"/>
      <c r="AVF20" s="447"/>
      <c r="AVG20" s="447"/>
      <c r="AVH20" s="447"/>
      <c r="AVI20" s="447"/>
      <c r="AVJ20" s="449"/>
      <c r="AVK20" s="450">
        <f t="shared" si="1208"/>
        <v>0</v>
      </c>
      <c r="AVL20" s="463"/>
      <c r="AVM20" s="448"/>
      <c r="AVO20" s="458"/>
      <c r="AVP20" s="447"/>
      <c r="AVQ20" s="447"/>
      <c r="AVR20" s="447"/>
      <c r="AVS20" s="450">
        <f t="shared" si="1209"/>
        <v>0</v>
      </c>
      <c r="AVT20" s="447"/>
      <c r="AVU20" s="447"/>
      <c r="AVV20" s="447"/>
      <c r="AVW20" s="447"/>
      <c r="AVX20" s="447"/>
      <c r="AVY20" s="449"/>
      <c r="AVZ20" s="450">
        <f t="shared" si="1210"/>
        <v>0</v>
      </c>
      <c r="AWA20" s="463"/>
      <c r="AWB20" s="448"/>
      <c r="AWD20" s="458"/>
      <c r="AWE20" s="447"/>
      <c r="AWF20" s="447"/>
      <c r="AWG20" s="447"/>
      <c r="AWH20" s="450">
        <f t="shared" si="1211"/>
        <v>0</v>
      </c>
      <c r="AWI20" s="447"/>
      <c r="AWJ20" s="447"/>
      <c r="AWK20" s="447"/>
      <c r="AWL20" s="447"/>
      <c r="AWM20" s="447"/>
      <c r="AWN20" s="449"/>
      <c r="AWO20" s="450">
        <f t="shared" si="1212"/>
        <v>0</v>
      </c>
      <c r="AWP20" s="463"/>
      <c r="AWQ20" s="448"/>
      <c r="AWS20" s="458"/>
      <c r="AWT20" s="447"/>
      <c r="AWU20" s="447"/>
      <c r="AWV20" s="447"/>
      <c r="AWW20" s="450">
        <f t="shared" si="1213"/>
        <v>0</v>
      </c>
      <c r="AWX20" s="447"/>
      <c r="AWY20" s="447"/>
      <c r="AWZ20" s="447"/>
      <c r="AXA20" s="447"/>
      <c r="AXB20" s="447"/>
      <c r="AXC20" s="449"/>
      <c r="AXD20" s="450">
        <f t="shared" si="1214"/>
        <v>0</v>
      </c>
      <c r="AXE20" s="463"/>
      <c r="AXF20" s="448"/>
      <c r="AXH20" s="458"/>
      <c r="AXI20" s="447"/>
      <c r="AXJ20" s="447"/>
      <c r="AXK20" s="447"/>
      <c r="AXL20" s="450">
        <f t="shared" si="1215"/>
        <v>0</v>
      </c>
      <c r="AXM20" s="447"/>
      <c r="AXN20" s="447"/>
      <c r="AXO20" s="447"/>
      <c r="AXP20" s="447"/>
      <c r="AXQ20" s="447"/>
      <c r="AXR20" s="449"/>
      <c r="AXS20" s="450">
        <f t="shared" si="1216"/>
        <v>0</v>
      </c>
      <c r="AXT20" s="463"/>
      <c r="AXU20" s="448"/>
      <c r="AXW20" s="458"/>
      <c r="AXX20" s="447"/>
      <c r="AXY20" s="447"/>
      <c r="AXZ20" s="447"/>
      <c r="AYA20" s="450">
        <f t="shared" si="1217"/>
        <v>0</v>
      </c>
      <c r="AYB20" s="447"/>
      <c r="AYC20" s="447"/>
      <c r="AYD20" s="447"/>
      <c r="AYE20" s="447"/>
      <c r="AYF20" s="447"/>
      <c r="AYG20" s="449"/>
      <c r="AYH20" s="450">
        <f t="shared" si="1218"/>
        <v>0</v>
      </c>
      <c r="AYI20" s="463"/>
      <c r="AYJ20" s="448"/>
      <c r="AYL20" s="458"/>
      <c r="AYM20" s="447"/>
      <c r="AYN20" s="447"/>
      <c r="AYO20" s="447"/>
      <c r="AYP20" s="450">
        <f t="shared" si="1219"/>
        <v>0</v>
      </c>
      <c r="AYQ20" s="447"/>
      <c r="AYR20" s="447"/>
      <c r="AYS20" s="447"/>
      <c r="AYT20" s="447"/>
      <c r="AYU20" s="447"/>
      <c r="AYV20" s="449"/>
      <c r="AYW20" s="450">
        <f t="shared" si="1220"/>
        <v>0</v>
      </c>
      <c r="AYX20" s="463"/>
      <c r="AYY20" s="448"/>
      <c r="AZA20" s="458"/>
      <c r="AZB20" s="447"/>
      <c r="AZC20" s="447"/>
      <c r="AZD20" s="447"/>
      <c r="AZE20" s="450">
        <f t="shared" si="1221"/>
        <v>0</v>
      </c>
      <c r="AZF20" s="447"/>
      <c r="AZG20" s="447"/>
      <c r="AZH20" s="447"/>
      <c r="AZI20" s="447"/>
      <c r="AZJ20" s="447"/>
      <c r="AZK20" s="449"/>
      <c r="AZL20" s="450">
        <f t="shared" si="1222"/>
        <v>0</v>
      </c>
      <c r="AZM20" s="463"/>
      <c r="AZN20" s="448"/>
      <c r="AZP20" s="458"/>
      <c r="AZQ20" s="447"/>
      <c r="AZR20" s="447"/>
      <c r="AZS20" s="447"/>
      <c r="AZT20" s="450">
        <f t="shared" si="1223"/>
        <v>0</v>
      </c>
      <c r="AZU20" s="447"/>
      <c r="AZV20" s="447"/>
      <c r="AZW20" s="447"/>
      <c r="AZX20" s="447"/>
      <c r="AZY20" s="447"/>
      <c r="AZZ20" s="449"/>
      <c r="BAA20" s="450">
        <f t="shared" si="1224"/>
        <v>0</v>
      </c>
      <c r="BAB20" s="463"/>
      <c r="BAC20" s="448"/>
      <c r="BAE20" s="458"/>
      <c r="BAF20" s="447"/>
      <c r="BAG20" s="447"/>
      <c r="BAH20" s="447"/>
      <c r="BAI20" s="450">
        <f t="shared" si="1225"/>
        <v>0</v>
      </c>
      <c r="BAJ20" s="447"/>
      <c r="BAK20" s="447"/>
      <c r="BAL20" s="447"/>
      <c r="BAM20" s="447"/>
      <c r="BAN20" s="447"/>
      <c r="BAO20" s="449"/>
      <c r="BAP20" s="450">
        <f t="shared" si="1226"/>
        <v>0</v>
      </c>
      <c r="BAQ20" s="463"/>
      <c r="BAR20" s="448"/>
      <c r="BAT20" s="458"/>
      <c r="BAU20" s="447"/>
      <c r="BAV20" s="447"/>
      <c r="BAW20" s="447"/>
      <c r="BAX20" s="450">
        <f t="shared" si="1227"/>
        <v>0</v>
      </c>
      <c r="BAY20" s="447"/>
      <c r="BAZ20" s="447"/>
      <c r="BBA20" s="447"/>
      <c r="BBB20" s="447"/>
      <c r="BBC20" s="447"/>
      <c r="BBD20" s="449"/>
      <c r="BBE20" s="450">
        <f t="shared" si="1228"/>
        <v>0</v>
      </c>
      <c r="BBF20" s="463"/>
      <c r="BBG20" s="448"/>
      <c r="BBI20" s="458"/>
      <c r="BBJ20" s="447"/>
      <c r="BBK20" s="447"/>
      <c r="BBL20" s="447"/>
      <c r="BBM20" s="450">
        <f t="shared" si="1229"/>
        <v>0</v>
      </c>
      <c r="BBN20" s="447"/>
      <c r="BBO20" s="447"/>
      <c r="BBP20" s="447"/>
      <c r="BBQ20" s="447"/>
      <c r="BBR20" s="447"/>
      <c r="BBS20" s="449"/>
      <c r="BBT20" s="450">
        <f t="shared" si="1230"/>
        <v>0</v>
      </c>
      <c r="BBU20" s="463"/>
      <c r="BBV20" s="448"/>
      <c r="BBX20" s="458"/>
      <c r="BBY20" s="447"/>
      <c r="BBZ20" s="447"/>
      <c r="BCA20" s="447"/>
      <c r="BCB20" s="450">
        <f t="shared" si="1231"/>
        <v>0</v>
      </c>
      <c r="BCC20" s="447"/>
      <c r="BCD20" s="447"/>
      <c r="BCE20" s="447"/>
      <c r="BCF20" s="447"/>
      <c r="BCG20" s="447"/>
      <c r="BCH20" s="449"/>
      <c r="BCI20" s="450">
        <f t="shared" si="1232"/>
        <v>0</v>
      </c>
      <c r="BCJ20" s="463"/>
      <c r="BCK20" s="448"/>
      <c r="BCM20" s="458"/>
      <c r="BCN20" s="447"/>
      <c r="BCO20" s="447"/>
      <c r="BCP20" s="447"/>
      <c r="BCQ20" s="450">
        <f t="shared" si="1233"/>
        <v>0</v>
      </c>
      <c r="BCR20" s="447"/>
      <c r="BCS20" s="447"/>
      <c r="BCT20" s="447"/>
      <c r="BCU20" s="447"/>
      <c r="BCV20" s="447"/>
      <c r="BCW20" s="449"/>
      <c r="BCX20" s="450">
        <f t="shared" si="1234"/>
        <v>0</v>
      </c>
      <c r="BCY20" s="463"/>
      <c r="BCZ20" s="448"/>
      <c r="BDB20" s="458"/>
      <c r="BDC20" s="447"/>
      <c r="BDD20" s="447"/>
      <c r="BDE20" s="447"/>
      <c r="BDF20" s="450">
        <f t="shared" si="1235"/>
        <v>0</v>
      </c>
      <c r="BDG20" s="447"/>
      <c r="BDH20" s="447"/>
      <c r="BDI20" s="447"/>
      <c r="BDJ20" s="447"/>
      <c r="BDK20" s="447"/>
      <c r="BDL20" s="449"/>
      <c r="BDM20" s="450">
        <f t="shared" si="1236"/>
        <v>0</v>
      </c>
      <c r="BDN20" s="463"/>
      <c r="BDO20" s="448"/>
      <c r="BDQ20" s="458"/>
      <c r="BDR20" s="447"/>
      <c r="BDS20" s="447"/>
      <c r="BDT20" s="447"/>
      <c r="BDU20" s="450">
        <f t="shared" si="1237"/>
        <v>0</v>
      </c>
      <c r="BDV20" s="447"/>
      <c r="BDW20" s="447"/>
      <c r="BDX20" s="447"/>
      <c r="BDY20" s="447"/>
      <c r="BDZ20" s="447"/>
      <c r="BEA20" s="449"/>
      <c r="BEB20" s="450">
        <f t="shared" si="1238"/>
        <v>0</v>
      </c>
      <c r="BEC20" s="463"/>
      <c r="BED20" s="448"/>
      <c r="BEF20" s="458"/>
      <c r="BEG20" s="447"/>
      <c r="BEH20" s="447"/>
      <c r="BEI20" s="447"/>
      <c r="BEJ20" s="450">
        <f t="shared" si="1239"/>
        <v>0</v>
      </c>
      <c r="BEK20" s="447"/>
      <c r="BEL20" s="447"/>
      <c r="BEM20" s="447"/>
      <c r="BEN20" s="447"/>
      <c r="BEO20" s="447"/>
      <c r="BEP20" s="449"/>
      <c r="BEQ20" s="450">
        <f t="shared" si="1240"/>
        <v>0</v>
      </c>
      <c r="BER20" s="463"/>
      <c r="BES20" s="448"/>
      <c r="BEU20" s="458"/>
      <c r="BEV20" s="447"/>
      <c r="BEW20" s="447"/>
      <c r="BEX20" s="447"/>
      <c r="BEY20" s="450">
        <f t="shared" si="1241"/>
        <v>0</v>
      </c>
      <c r="BEZ20" s="447"/>
      <c r="BFA20" s="447"/>
      <c r="BFB20" s="447"/>
      <c r="BFC20" s="447"/>
      <c r="BFD20" s="447"/>
      <c r="BFE20" s="449"/>
      <c r="BFF20" s="450">
        <f t="shared" si="1242"/>
        <v>0</v>
      </c>
      <c r="BFG20" s="463"/>
      <c r="BFH20" s="448"/>
      <c r="BFJ20" s="458"/>
      <c r="BFK20" s="447"/>
      <c r="BFL20" s="447"/>
      <c r="BFM20" s="447"/>
      <c r="BFN20" s="450">
        <f t="shared" si="1243"/>
        <v>0</v>
      </c>
      <c r="BFO20" s="447"/>
      <c r="BFP20" s="447"/>
      <c r="BFQ20" s="447"/>
      <c r="BFR20" s="447"/>
      <c r="BFS20" s="447"/>
      <c r="BFT20" s="449"/>
      <c r="BFU20" s="450">
        <f t="shared" si="1244"/>
        <v>0</v>
      </c>
      <c r="BFV20" s="463"/>
      <c r="BFW20" s="448"/>
      <c r="BFY20" s="458"/>
      <c r="BFZ20" s="447"/>
      <c r="BGA20" s="447"/>
      <c r="BGB20" s="447"/>
      <c r="BGC20" s="450">
        <f t="shared" si="1245"/>
        <v>0</v>
      </c>
      <c r="BGD20" s="447"/>
      <c r="BGE20" s="447"/>
      <c r="BGF20" s="447"/>
      <c r="BGG20" s="447"/>
      <c r="BGH20" s="447"/>
      <c r="BGI20" s="449"/>
      <c r="BGJ20" s="450">
        <f t="shared" si="1246"/>
        <v>0</v>
      </c>
      <c r="BGK20" s="463"/>
      <c r="BGL20" s="448"/>
      <c r="BGN20" s="458"/>
      <c r="BGO20" s="447"/>
      <c r="BGP20" s="447"/>
      <c r="BGQ20" s="447"/>
      <c r="BGR20" s="450">
        <f t="shared" si="1247"/>
        <v>0</v>
      </c>
      <c r="BGS20" s="447"/>
      <c r="BGT20" s="447"/>
      <c r="BGU20" s="447"/>
      <c r="BGV20" s="447"/>
      <c r="BGW20" s="447"/>
      <c r="BGX20" s="449"/>
      <c r="BGY20" s="450">
        <f t="shared" si="1248"/>
        <v>0</v>
      </c>
      <c r="BGZ20" s="463"/>
      <c r="BHA20" s="448"/>
      <c r="BHC20" s="458"/>
      <c r="BHD20" s="447"/>
      <c r="BHE20" s="447"/>
      <c r="BHF20" s="447"/>
      <c r="BHG20" s="450">
        <f t="shared" si="1249"/>
        <v>0</v>
      </c>
      <c r="BHH20" s="447"/>
      <c r="BHI20" s="447"/>
      <c r="BHJ20" s="447"/>
      <c r="BHK20" s="447"/>
      <c r="BHL20" s="447"/>
      <c r="BHM20" s="449"/>
      <c r="BHN20" s="450">
        <f t="shared" si="1250"/>
        <v>0</v>
      </c>
      <c r="BHO20" s="463"/>
      <c r="BHP20" s="448"/>
      <c r="BHR20" s="458"/>
      <c r="BHS20" s="447"/>
      <c r="BHT20" s="447"/>
      <c r="BHU20" s="447"/>
      <c r="BHV20" s="450">
        <f t="shared" si="1251"/>
        <v>0</v>
      </c>
      <c r="BHW20" s="447"/>
      <c r="BHX20" s="447"/>
      <c r="BHY20" s="447"/>
      <c r="BHZ20" s="447"/>
      <c r="BIA20" s="447"/>
      <c r="BIB20" s="449"/>
      <c r="BIC20" s="450">
        <f t="shared" si="1252"/>
        <v>0</v>
      </c>
      <c r="BID20" s="463"/>
      <c r="BIE20" s="448"/>
      <c r="BIG20" s="458"/>
      <c r="BIH20" s="447"/>
      <c r="BII20" s="447"/>
      <c r="BIJ20" s="447"/>
      <c r="BIK20" s="450">
        <f t="shared" si="1253"/>
        <v>0</v>
      </c>
      <c r="BIL20" s="447"/>
      <c r="BIM20" s="447"/>
      <c r="BIN20" s="447"/>
      <c r="BIO20" s="447"/>
      <c r="BIP20" s="447"/>
      <c r="BIQ20" s="449"/>
      <c r="BIR20" s="450">
        <f t="shared" si="1254"/>
        <v>0</v>
      </c>
      <c r="BIS20" s="463"/>
      <c r="BIT20" s="448"/>
      <c r="BIV20" s="458"/>
      <c r="BIW20" s="447"/>
      <c r="BIX20" s="447"/>
      <c r="BIY20" s="447"/>
      <c r="BIZ20" s="450">
        <f t="shared" si="1255"/>
        <v>0</v>
      </c>
      <c r="BJA20" s="447"/>
      <c r="BJB20" s="447"/>
      <c r="BJC20" s="447"/>
      <c r="BJD20" s="447"/>
      <c r="BJE20" s="447"/>
      <c r="BJF20" s="449"/>
      <c r="BJG20" s="450">
        <f t="shared" si="1256"/>
        <v>0</v>
      </c>
      <c r="BJH20" s="463"/>
      <c r="BJI20" s="448"/>
      <c r="BJK20" s="458"/>
      <c r="BJL20" s="447"/>
      <c r="BJM20" s="447"/>
      <c r="BJN20" s="447"/>
      <c r="BJO20" s="450">
        <f t="shared" si="1257"/>
        <v>0</v>
      </c>
      <c r="BJP20" s="447"/>
      <c r="BJQ20" s="447"/>
      <c r="BJR20" s="447"/>
      <c r="BJS20" s="447"/>
      <c r="BJT20" s="447"/>
      <c r="BJU20" s="449"/>
      <c r="BJV20" s="450">
        <f t="shared" si="1258"/>
        <v>0</v>
      </c>
      <c r="BJW20" s="463"/>
      <c r="BJX20" s="448"/>
      <c r="BJZ20" s="458"/>
      <c r="BKA20" s="447"/>
      <c r="BKB20" s="447"/>
      <c r="BKC20" s="447"/>
      <c r="BKD20" s="450">
        <f t="shared" si="1259"/>
        <v>0</v>
      </c>
      <c r="BKE20" s="447"/>
      <c r="BKF20" s="447"/>
      <c r="BKG20" s="447"/>
      <c r="BKH20" s="447"/>
      <c r="BKI20" s="447"/>
      <c r="BKJ20" s="449"/>
      <c r="BKK20" s="450">
        <f t="shared" si="1260"/>
        <v>0</v>
      </c>
      <c r="BKL20" s="463"/>
      <c r="BKM20" s="448"/>
      <c r="BKO20" s="458"/>
      <c r="BKP20" s="447"/>
      <c r="BKQ20" s="447"/>
      <c r="BKR20" s="447"/>
      <c r="BKS20" s="450">
        <f t="shared" si="1261"/>
        <v>0</v>
      </c>
      <c r="BKT20" s="447"/>
      <c r="BKU20" s="447"/>
      <c r="BKV20" s="447"/>
      <c r="BKW20" s="447"/>
      <c r="BKX20" s="447"/>
      <c r="BKY20" s="449"/>
      <c r="BKZ20" s="450">
        <f t="shared" si="1262"/>
        <v>0</v>
      </c>
      <c r="BLA20" s="463"/>
      <c r="BLB20" s="448"/>
      <c r="BLD20" s="458"/>
      <c r="BLE20" s="447"/>
      <c r="BLF20" s="447"/>
      <c r="BLG20" s="447"/>
      <c r="BLH20" s="450">
        <f t="shared" si="1263"/>
        <v>0</v>
      </c>
      <c r="BLI20" s="447"/>
      <c r="BLJ20" s="447"/>
      <c r="BLK20" s="447"/>
      <c r="BLL20" s="447"/>
      <c r="BLM20" s="447"/>
      <c r="BLN20" s="449"/>
      <c r="BLO20" s="450">
        <f t="shared" si="1264"/>
        <v>0</v>
      </c>
      <c r="BLP20" s="463"/>
      <c r="BLQ20" s="448"/>
      <c r="BLS20" s="458"/>
      <c r="BLT20" s="447"/>
      <c r="BLU20" s="447"/>
      <c r="BLV20" s="447"/>
      <c r="BLW20" s="450">
        <f t="shared" si="1265"/>
        <v>0</v>
      </c>
      <c r="BLX20" s="447"/>
      <c r="BLY20" s="447"/>
      <c r="BLZ20" s="447"/>
      <c r="BMA20" s="447"/>
      <c r="BMB20" s="447"/>
      <c r="BMC20" s="449"/>
      <c r="BMD20" s="450">
        <f t="shared" si="1266"/>
        <v>0</v>
      </c>
      <c r="BME20" s="463"/>
      <c r="BMF20" s="448"/>
      <c r="BMH20" s="458"/>
      <c r="BMI20" s="447"/>
      <c r="BMJ20" s="447"/>
      <c r="BMK20" s="447"/>
      <c r="BML20" s="450">
        <f t="shared" si="1267"/>
        <v>0</v>
      </c>
      <c r="BMM20" s="447"/>
      <c r="BMN20" s="447"/>
      <c r="BMO20" s="447"/>
      <c r="BMP20" s="447"/>
      <c r="BMQ20" s="447"/>
      <c r="BMR20" s="449"/>
      <c r="BMS20" s="450">
        <f t="shared" si="1268"/>
        <v>0</v>
      </c>
      <c r="BMT20" s="463"/>
      <c r="BMU20" s="448"/>
      <c r="BMW20" s="458"/>
      <c r="BMX20" s="447"/>
      <c r="BMY20" s="447"/>
      <c r="BMZ20" s="447"/>
      <c r="BNA20" s="450">
        <f t="shared" si="1269"/>
        <v>0</v>
      </c>
      <c r="BNB20" s="447"/>
      <c r="BNC20" s="447"/>
      <c r="BND20" s="447"/>
      <c r="BNE20" s="447"/>
      <c r="BNF20" s="447"/>
      <c r="BNG20" s="449"/>
      <c r="BNH20" s="450">
        <f t="shared" si="1270"/>
        <v>0</v>
      </c>
      <c r="BNI20" s="463"/>
      <c r="BNJ20" s="448"/>
      <c r="BNL20" s="458"/>
      <c r="BNM20" s="447"/>
      <c r="BNN20" s="447"/>
      <c r="BNO20" s="447"/>
      <c r="BNP20" s="450">
        <f t="shared" si="1271"/>
        <v>0</v>
      </c>
      <c r="BNQ20" s="447"/>
      <c r="BNR20" s="447"/>
      <c r="BNS20" s="447"/>
      <c r="BNT20" s="447"/>
      <c r="BNU20" s="447"/>
      <c r="BNV20" s="449"/>
      <c r="BNW20" s="450">
        <f t="shared" si="1272"/>
        <v>0</v>
      </c>
      <c r="BNX20" s="463"/>
      <c r="BNY20" s="448"/>
      <c r="BOA20" s="458"/>
      <c r="BOB20" s="447"/>
      <c r="BOC20" s="447"/>
      <c r="BOD20" s="447"/>
      <c r="BOE20" s="450">
        <f t="shared" si="1273"/>
        <v>0</v>
      </c>
      <c r="BOF20" s="447"/>
      <c r="BOG20" s="447"/>
      <c r="BOH20" s="447"/>
      <c r="BOI20" s="447"/>
      <c r="BOJ20" s="447"/>
      <c r="BOK20" s="449"/>
      <c r="BOL20" s="450">
        <f t="shared" si="1274"/>
        <v>0</v>
      </c>
      <c r="BOM20" s="463"/>
      <c r="BON20" s="448"/>
      <c r="BOP20" s="458"/>
      <c r="BOQ20" s="447"/>
      <c r="BOR20" s="447"/>
      <c r="BOS20" s="447"/>
      <c r="BOT20" s="450">
        <f t="shared" si="1275"/>
        <v>0</v>
      </c>
      <c r="BOU20" s="447"/>
      <c r="BOV20" s="447"/>
      <c r="BOW20" s="447"/>
      <c r="BOX20" s="447"/>
      <c r="BOY20" s="447"/>
      <c r="BOZ20" s="449"/>
      <c r="BPA20" s="450">
        <f t="shared" si="1276"/>
        <v>0</v>
      </c>
      <c r="BPB20" s="463"/>
      <c r="BPC20" s="448"/>
      <c r="BPE20" s="458"/>
      <c r="BPF20" s="447"/>
      <c r="BPG20" s="447"/>
      <c r="BPH20" s="447"/>
      <c r="BPI20" s="450">
        <f t="shared" si="1277"/>
        <v>0</v>
      </c>
      <c r="BPJ20" s="447"/>
      <c r="BPK20" s="447"/>
      <c r="BPL20" s="447"/>
      <c r="BPM20" s="447"/>
      <c r="BPN20" s="447"/>
      <c r="BPO20" s="449"/>
      <c r="BPP20" s="450">
        <f t="shared" si="1278"/>
        <v>0</v>
      </c>
      <c r="BPQ20" s="463"/>
      <c r="BPR20" s="448"/>
      <c r="BPT20" s="458"/>
      <c r="BPU20" s="447"/>
      <c r="BPV20" s="447"/>
      <c r="BPW20" s="447"/>
      <c r="BPX20" s="450">
        <f t="shared" si="1279"/>
        <v>0</v>
      </c>
      <c r="BPY20" s="447"/>
      <c r="BPZ20" s="447"/>
      <c r="BQA20" s="447"/>
      <c r="BQB20" s="447"/>
      <c r="BQC20" s="447"/>
      <c r="BQD20" s="449"/>
      <c r="BQE20" s="450">
        <f t="shared" si="1280"/>
        <v>0</v>
      </c>
      <c r="BQF20" s="463"/>
      <c r="BQG20" s="448"/>
      <c r="BQI20" s="458"/>
      <c r="BQJ20" s="447"/>
      <c r="BQK20" s="447"/>
      <c r="BQL20" s="447"/>
      <c r="BQM20" s="450">
        <f t="shared" si="1281"/>
        <v>0</v>
      </c>
      <c r="BQN20" s="447"/>
      <c r="BQO20" s="447"/>
      <c r="BQP20" s="447"/>
      <c r="BQQ20" s="447"/>
      <c r="BQR20" s="447"/>
      <c r="BQS20" s="449"/>
      <c r="BQT20" s="450">
        <f t="shared" si="1282"/>
        <v>0</v>
      </c>
      <c r="BQU20" s="463"/>
      <c r="BQV20" s="448"/>
      <c r="BQX20" s="458"/>
      <c r="BQY20" s="447"/>
      <c r="BQZ20" s="447"/>
      <c r="BRA20" s="447"/>
      <c r="BRB20" s="450">
        <f t="shared" si="1283"/>
        <v>0</v>
      </c>
      <c r="BRC20" s="447"/>
      <c r="BRD20" s="447"/>
      <c r="BRE20" s="447"/>
      <c r="BRF20" s="447"/>
      <c r="BRG20" s="447"/>
      <c r="BRH20" s="449"/>
      <c r="BRI20" s="450">
        <f t="shared" si="1284"/>
        <v>0</v>
      </c>
      <c r="BRJ20" s="463"/>
      <c r="BRK20" s="448"/>
      <c r="BRM20" s="458"/>
      <c r="BRN20" s="447"/>
      <c r="BRO20" s="447"/>
      <c r="BRP20" s="447"/>
      <c r="BRQ20" s="450">
        <f t="shared" si="1285"/>
        <v>0</v>
      </c>
      <c r="BRR20" s="447"/>
      <c r="BRS20" s="447"/>
      <c r="BRT20" s="447"/>
      <c r="BRU20" s="447"/>
      <c r="BRV20" s="447"/>
      <c r="BRW20" s="449"/>
      <c r="BRX20" s="450">
        <f t="shared" si="1286"/>
        <v>0</v>
      </c>
      <c r="BRY20" s="463"/>
      <c r="BRZ20" s="448"/>
      <c r="BSB20" s="458"/>
      <c r="BSC20" s="447"/>
      <c r="BSD20" s="447"/>
      <c r="BSE20" s="447"/>
      <c r="BSF20" s="450">
        <f t="shared" si="1287"/>
        <v>0</v>
      </c>
      <c r="BSG20" s="447"/>
      <c r="BSH20" s="447"/>
      <c r="BSI20" s="447"/>
      <c r="BSJ20" s="447"/>
      <c r="BSK20" s="447"/>
      <c r="BSL20" s="449"/>
      <c r="BSM20" s="450">
        <f t="shared" si="1288"/>
        <v>0</v>
      </c>
      <c r="BSN20" s="463"/>
      <c r="BSO20" s="448"/>
      <c r="BSQ20" s="458"/>
      <c r="BSR20" s="447"/>
      <c r="BSS20" s="447"/>
      <c r="BST20" s="447"/>
      <c r="BSU20" s="450">
        <f t="shared" si="1289"/>
        <v>0</v>
      </c>
      <c r="BSV20" s="447"/>
      <c r="BSW20" s="447"/>
      <c r="BSX20" s="447"/>
      <c r="BSY20" s="447"/>
      <c r="BSZ20" s="447"/>
      <c r="BTA20" s="449"/>
      <c r="BTB20" s="450">
        <f t="shared" si="1290"/>
        <v>0</v>
      </c>
      <c r="BTC20" s="463"/>
      <c r="BTD20" s="448"/>
      <c r="BTF20" s="458"/>
      <c r="BTG20" s="447"/>
      <c r="BTH20" s="447"/>
      <c r="BTI20" s="447"/>
      <c r="BTJ20" s="450">
        <f t="shared" si="1291"/>
        <v>0</v>
      </c>
      <c r="BTK20" s="447"/>
      <c r="BTL20" s="447"/>
      <c r="BTM20" s="447"/>
      <c r="BTN20" s="447"/>
      <c r="BTO20" s="447"/>
      <c r="BTP20" s="449"/>
      <c r="BTQ20" s="450">
        <f t="shared" si="1292"/>
        <v>0</v>
      </c>
      <c r="BTR20" s="463"/>
      <c r="BTS20" s="448"/>
      <c r="BTU20" s="458"/>
      <c r="BTV20" s="447"/>
      <c r="BTW20" s="447"/>
      <c r="BTX20" s="447"/>
      <c r="BTY20" s="450">
        <f t="shared" si="1293"/>
        <v>0</v>
      </c>
      <c r="BTZ20" s="447"/>
      <c r="BUA20" s="447"/>
      <c r="BUB20" s="447"/>
      <c r="BUC20" s="447"/>
      <c r="BUD20" s="447"/>
      <c r="BUE20" s="449"/>
      <c r="BUF20" s="450">
        <f t="shared" si="1294"/>
        <v>0</v>
      </c>
      <c r="BUG20" s="463"/>
      <c r="BUH20" s="448"/>
      <c r="BUJ20" s="458"/>
      <c r="BUK20" s="447"/>
      <c r="BUL20" s="447"/>
      <c r="BUM20" s="447"/>
      <c r="BUN20" s="450">
        <f t="shared" si="1295"/>
        <v>0</v>
      </c>
      <c r="BUO20" s="447"/>
      <c r="BUP20" s="447"/>
      <c r="BUQ20" s="447"/>
      <c r="BUR20" s="447"/>
      <c r="BUS20" s="447"/>
      <c r="BUT20" s="449"/>
      <c r="BUU20" s="450">
        <f t="shared" si="1296"/>
        <v>0</v>
      </c>
      <c r="BUV20" s="463"/>
      <c r="BUW20" s="448"/>
      <c r="BUY20" s="458"/>
      <c r="BUZ20" s="447"/>
      <c r="BVA20" s="447"/>
      <c r="BVB20" s="447"/>
      <c r="BVC20" s="450">
        <f t="shared" si="1297"/>
        <v>0</v>
      </c>
      <c r="BVD20" s="447"/>
      <c r="BVE20" s="447"/>
      <c r="BVF20" s="447"/>
      <c r="BVG20" s="447"/>
      <c r="BVH20" s="447"/>
      <c r="BVI20" s="449"/>
      <c r="BVJ20" s="450">
        <f t="shared" si="1298"/>
        <v>0</v>
      </c>
      <c r="BVK20" s="463"/>
      <c r="BVL20" s="448"/>
      <c r="BVN20" s="458"/>
      <c r="BVO20" s="447"/>
      <c r="BVP20" s="447"/>
      <c r="BVQ20" s="447"/>
      <c r="BVR20" s="450">
        <f t="shared" si="1299"/>
        <v>0</v>
      </c>
      <c r="BVS20" s="447"/>
      <c r="BVT20" s="447"/>
      <c r="BVU20" s="447"/>
      <c r="BVV20" s="447"/>
      <c r="BVW20" s="447"/>
      <c r="BVX20" s="449"/>
      <c r="BVY20" s="450">
        <f t="shared" si="1300"/>
        <v>0</v>
      </c>
      <c r="BVZ20" s="463"/>
      <c r="BWA20" s="448"/>
    </row>
    <row r="21" spans="2:1951" ht="15" customHeight="1" x14ac:dyDescent="0.2">
      <c r="B21" s="452" t="s">
        <v>328</v>
      </c>
      <c r="C21" s="447"/>
      <c r="D21" s="447"/>
      <c r="E21" s="447"/>
      <c r="F21" s="447"/>
      <c r="G21" s="450">
        <f t="shared" si="1041"/>
        <v>0</v>
      </c>
      <c r="H21" s="447"/>
      <c r="I21" s="447"/>
      <c r="J21" s="447"/>
      <c r="K21" s="447"/>
      <c r="L21" s="447"/>
      <c r="M21" s="449"/>
      <c r="N21" s="450">
        <f t="shared" si="1042"/>
        <v>0</v>
      </c>
      <c r="O21" s="463"/>
      <c r="P21" s="448"/>
      <c r="R21" s="458"/>
      <c r="S21" s="447"/>
      <c r="T21" s="447"/>
      <c r="U21" s="447"/>
      <c r="V21" s="450">
        <f t="shared" si="1043"/>
        <v>0</v>
      </c>
      <c r="W21" s="447"/>
      <c r="X21" s="447"/>
      <c r="Y21" s="447"/>
      <c r="Z21" s="447"/>
      <c r="AA21" s="447"/>
      <c r="AB21" s="449"/>
      <c r="AC21" s="450">
        <f t="shared" si="1044"/>
        <v>0</v>
      </c>
      <c r="AD21" s="463"/>
      <c r="AE21" s="448"/>
      <c r="AG21" s="458"/>
      <c r="AH21" s="447"/>
      <c r="AI21" s="447"/>
      <c r="AJ21" s="447"/>
      <c r="AK21" s="450">
        <f t="shared" si="1045"/>
        <v>0</v>
      </c>
      <c r="AL21" s="447"/>
      <c r="AM21" s="447"/>
      <c r="AN21" s="447"/>
      <c r="AO21" s="447"/>
      <c r="AP21" s="447"/>
      <c r="AQ21" s="449"/>
      <c r="AR21" s="450">
        <f t="shared" si="1046"/>
        <v>0</v>
      </c>
      <c r="AS21" s="463"/>
      <c r="AT21" s="448"/>
      <c r="AV21" s="458"/>
      <c r="AW21" s="447"/>
      <c r="AX21" s="447"/>
      <c r="AY21" s="447"/>
      <c r="AZ21" s="450">
        <f t="shared" si="1047"/>
        <v>0</v>
      </c>
      <c r="BA21" s="447"/>
      <c r="BB21" s="447"/>
      <c r="BC21" s="447"/>
      <c r="BD21" s="447"/>
      <c r="BE21" s="447"/>
      <c r="BF21" s="449"/>
      <c r="BG21" s="450">
        <f t="shared" si="1048"/>
        <v>0</v>
      </c>
      <c r="BH21" s="463"/>
      <c r="BI21" s="448"/>
      <c r="BK21" s="458"/>
      <c r="BL21" s="447"/>
      <c r="BM21" s="447"/>
      <c r="BN21" s="447"/>
      <c r="BO21" s="450">
        <f t="shared" si="1049"/>
        <v>0</v>
      </c>
      <c r="BP21" s="447"/>
      <c r="BQ21" s="447"/>
      <c r="BR21" s="447"/>
      <c r="BS21" s="447"/>
      <c r="BT21" s="447"/>
      <c r="BU21" s="449"/>
      <c r="BV21" s="450">
        <f t="shared" si="1050"/>
        <v>0</v>
      </c>
      <c r="BW21" s="463"/>
      <c r="BX21" s="448"/>
      <c r="BZ21" s="458"/>
      <c r="CA21" s="447"/>
      <c r="CB21" s="447"/>
      <c r="CC21" s="447"/>
      <c r="CD21" s="450">
        <f t="shared" si="1051"/>
        <v>0</v>
      </c>
      <c r="CE21" s="447"/>
      <c r="CF21" s="447"/>
      <c r="CG21" s="447"/>
      <c r="CH21" s="447"/>
      <c r="CI21" s="447"/>
      <c r="CJ21" s="449"/>
      <c r="CK21" s="450">
        <f t="shared" si="1052"/>
        <v>0</v>
      </c>
      <c r="CL21" s="463"/>
      <c r="CM21" s="448"/>
      <c r="CO21" s="458"/>
      <c r="CP21" s="447"/>
      <c r="CQ21" s="447"/>
      <c r="CR21" s="447"/>
      <c r="CS21" s="450">
        <f t="shared" si="1053"/>
        <v>0</v>
      </c>
      <c r="CT21" s="447"/>
      <c r="CU21" s="447"/>
      <c r="CV21" s="447"/>
      <c r="CW21" s="447"/>
      <c r="CX21" s="447"/>
      <c r="CY21" s="449"/>
      <c r="CZ21" s="450">
        <f t="shared" si="1054"/>
        <v>0</v>
      </c>
      <c r="DA21" s="463"/>
      <c r="DB21" s="448"/>
      <c r="DD21" s="458"/>
      <c r="DE21" s="447"/>
      <c r="DF21" s="447"/>
      <c r="DG21" s="447"/>
      <c r="DH21" s="450">
        <f t="shared" si="1055"/>
        <v>0</v>
      </c>
      <c r="DI21" s="447"/>
      <c r="DJ21" s="447"/>
      <c r="DK21" s="447"/>
      <c r="DL21" s="447"/>
      <c r="DM21" s="447"/>
      <c r="DN21" s="449"/>
      <c r="DO21" s="450">
        <f t="shared" si="1056"/>
        <v>0</v>
      </c>
      <c r="DP21" s="463"/>
      <c r="DQ21" s="448"/>
      <c r="DS21" s="458"/>
      <c r="DT21" s="447"/>
      <c r="DU21" s="447"/>
      <c r="DV21" s="447"/>
      <c r="DW21" s="450">
        <f t="shared" si="1057"/>
        <v>0</v>
      </c>
      <c r="DX21" s="447"/>
      <c r="DY21" s="447"/>
      <c r="DZ21" s="447"/>
      <c r="EA21" s="447"/>
      <c r="EB21" s="447"/>
      <c r="EC21" s="449"/>
      <c r="ED21" s="450">
        <f t="shared" si="1058"/>
        <v>0</v>
      </c>
      <c r="EE21" s="463"/>
      <c r="EF21" s="448"/>
      <c r="EH21" s="458"/>
      <c r="EI21" s="447"/>
      <c r="EJ21" s="447"/>
      <c r="EK21" s="447"/>
      <c r="EL21" s="450">
        <f t="shared" si="1059"/>
        <v>0</v>
      </c>
      <c r="EM21" s="447"/>
      <c r="EN21" s="447"/>
      <c r="EO21" s="447"/>
      <c r="EP21" s="447"/>
      <c r="EQ21" s="447"/>
      <c r="ER21" s="449"/>
      <c r="ES21" s="450">
        <f t="shared" si="1060"/>
        <v>0</v>
      </c>
      <c r="ET21" s="463"/>
      <c r="EU21" s="448"/>
      <c r="EW21" s="458"/>
      <c r="EX21" s="447"/>
      <c r="EY21" s="447"/>
      <c r="EZ21" s="447"/>
      <c r="FA21" s="450">
        <f t="shared" si="1061"/>
        <v>0</v>
      </c>
      <c r="FB21" s="447"/>
      <c r="FC21" s="447"/>
      <c r="FD21" s="447"/>
      <c r="FE21" s="447"/>
      <c r="FF21" s="447"/>
      <c r="FG21" s="449"/>
      <c r="FH21" s="450">
        <f t="shared" si="1062"/>
        <v>0</v>
      </c>
      <c r="FI21" s="463"/>
      <c r="FJ21" s="448"/>
      <c r="FL21" s="458"/>
      <c r="FM21" s="447"/>
      <c r="FN21" s="447"/>
      <c r="FO21" s="447"/>
      <c r="FP21" s="450">
        <f t="shared" si="1063"/>
        <v>0</v>
      </c>
      <c r="FQ21" s="447"/>
      <c r="FR21" s="447"/>
      <c r="FS21" s="447"/>
      <c r="FT21" s="447"/>
      <c r="FU21" s="447"/>
      <c r="FV21" s="449"/>
      <c r="FW21" s="450">
        <f t="shared" si="1064"/>
        <v>0</v>
      </c>
      <c r="FX21" s="463"/>
      <c r="FY21" s="448"/>
      <c r="GA21" s="458"/>
      <c r="GB21" s="447"/>
      <c r="GC21" s="447"/>
      <c r="GD21" s="447"/>
      <c r="GE21" s="450">
        <f t="shared" si="1065"/>
        <v>0</v>
      </c>
      <c r="GF21" s="447"/>
      <c r="GG21" s="447"/>
      <c r="GH21" s="447"/>
      <c r="GI21" s="447"/>
      <c r="GJ21" s="447"/>
      <c r="GK21" s="449"/>
      <c r="GL21" s="450">
        <f t="shared" si="1066"/>
        <v>0</v>
      </c>
      <c r="GM21" s="463"/>
      <c r="GN21" s="448"/>
      <c r="GP21" s="458"/>
      <c r="GQ21" s="447"/>
      <c r="GR21" s="447"/>
      <c r="GS21" s="447"/>
      <c r="GT21" s="450">
        <f t="shared" si="1067"/>
        <v>0</v>
      </c>
      <c r="GU21" s="447"/>
      <c r="GV21" s="447"/>
      <c r="GW21" s="447"/>
      <c r="GX21" s="447"/>
      <c r="GY21" s="447"/>
      <c r="GZ21" s="449"/>
      <c r="HA21" s="450">
        <f t="shared" si="1068"/>
        <v>0</v>
      </c>
      <c r="HB21" s="463"/>
      <c r="HC21" s="448"/>
      <c r="HE21" s="458"/>
      <c r="HF21" s="447"/>
      <c r="HG21" s="447"/>
      <c r="HH21" s="447"/>
      <c r="HI21" s="450">
        <f t="shared" si="1069"/>
        <v>0</v>
      </c>
      <c r="HJ21" s="447"/>
      <c r="HK21" s="447"/>
      <c r="HL21" s="447"/>
      <c r="HM21" s="447"/>
      <c r="HN21" s="447"/>
      <c r="HO21" s="449"/>
      <c r="HP21" s="450">
        <f t="shared" si="1070"/>
        <v>0</v>
      </c>
      <c r="HQ21" s="463"/>
      <c r="HR21" s="448"/>
      <c r="HT21" s="458"/>
      <c r="HU21" s="447"/>
      <c r="HV21" s="447"/>
      <c r="HW21" s="447"/>
      <c r="HX21" s="450">
        <f t="shared" si="1071"/>
        <v>0</v>
      </c>
      <c r="HY21" s="447"/>
      <c r="HZ21" s="447"/>
      <c r="IA21" s="447"/>
      <c r="IB21" s="447"/>
      <c r="IC21" s="447"/>
      <c r="ID21" s="449"/>
      <c r="IE21" s="450">
        <f t="shared" si="1072"/>
        <v>0</v>
      </c>
      <c r="IF21" s="463"/>
      <c r="IG21" s="448"/>
      <c r="II21" s="458"/>
      <c r="IJ21" s="447"/>
      <c r="IK21" s="447"/>
      <c r="IL21" s="447"/>
      <c r="IM21" s="450">
        <f t="shared" si="1073"/>
        <v>0</v>
      </c>
      <c r="IN21" s="447"/>
      <c r="IO21" s="447"/>
      <c r="IP21" s="447"/>
      <c r="IQ21" s="447"/>
      <c r="IR21" s="447"/>
      <c r="IS21" s="449"/>
      <c r="IT21" s="450">
        <f t="shared" si="1074"/>
        <v>0</v>
      </c>
      <c r="IU21" s="463"/>
      <c r="IV21" s="448"/>
      <c r="IX21" s="458"/>
      <c r="IY21" s="447"/>
      <c r="IZ21" s="447"/>
      <c r="JA21" s="447"/>
      <c r="JB21" s="450">
        <f t="shared" si="1075"/>
        <v>0</v>
      </c>
      <c r="JC21" s="447"/>
      <c r="JD21" s="447"/>
      <c r="JE21" s="447"/>
      <c r="JF21" s="447"/>
      <c r="JG21" s="447"/>
      <c r="JH21" s="449"/>
      <c r="JI21" s="450">
        <f t="shared" si="1076"/>
        <v>0</v>
      </c>
      <c r="JJ21" s="463"/>
      <c r="JK21" s="448"/>
      <c r="JM21" s="458"/>
      <c r="JN21" s="447"/>
      <c r="JO21" s="447"/>
      <c r="JP21" s="447"/>
      <c r="JQ21" s="450">
        <f t="shared" si="1077"/>
        <v>0</v>
      </c>
      <c r="JR21" s="447"/>
      <c r="JS21" s="447"/>
      <c r="JT21" s="447"/>
      <c r="JU21" s="447"/>
      <c r="JV21" s="447"/>
      <c r="JW21" s="449"/>
      <c r="JX21" s="450">
        <f t="shared" si="1078"/>
        <v>0</v>
      </c>
      <c r="JY21" s="463"/>
      <c r="JZ21" s="448"/>
      <c r="KB21" s="458"/>
      <c r="KC21" s="447"/>
      <c r="KD21" s="447"/>
      <c r="KE21" s="447"/>
      <c r="KF21" s="450">
        <f t="shared" si="1079"/>
        <v>0</v>
      </c>
      <c r="KG21" s="447"/>
      <c r="KH21" s="447"/>
      <c r="KI21" s="447"/>
      <c r="KJ21" s="447"/>
      <c r="KK21" s="447"/>
      <c r="KL21" s="449"/>
      <c r="KM21" s="450">
        <f t="shared" si="1080"/>
        <v>0</v>
      </c>
      <c r="KN21" s="463"/>
      <c r="KO21" s="448"/>
      <c r="KQ21" s="458"/>
      <c r="KR21" s="447"/>
      <c r="KS21" s="447"/>
      <c r="KT21" s="447"/>
      <c r="KU21" s="450">
        <f t="shared" si="1081"/>
        <v>0</v>
      </c>
      <c r="KV21" s="447"/>
      <c r="KW21" s="447"/>
      <c r="KX21" s="447"/>
      <c r="KY21" s="447"/>
      <c r="KZ21" s="447"/>
      <c r="LA21" s="449"/>
      <c r="LB21" s="450">
        <f t="shared" si="1082"/>
        <v>0</v>
      </c>
      <c r="LC21" s="463"/>
      <c r="LD21" s="448"/>
      <c r="LF21" s="458"/>
      <c r="LG21" s="447"/>
      <c r="LH21" s="447"/>
      <c r="LI21" s="447"/>
      <c r="LJ21" s="450">
        <f t="shared" si="1083"/>
        <v>0</v>
      </c>
      <c r="LK21" s="447"/>
      <c r="LL21" s="447"/>
      <c r="LM21" s="447"/>
      <c r="LN21" s="447"/>
      <c r="LO21" s="447"/>
      <c r="LP21" s="449"/>
      <c r="LQ21" s="450">
        <f t="shared" si="1084"/>
        <v>0</v>
      </c>
      <c r="LR21" s="463"/>
      <c r="LS21" s="448"/>
      <c r="LU21" s="458"/>
      <c r="LV21" s="447"/>
      <c r="LW21" s="447"/>
      <c r="LX21" s="447"/>
      <c r="LY21" s="450">
        <f t="shared" si="1085"/>
        <v>0</v>
      </c>
      <c r="LZ21" s="447"/>
      <c r="MA21" s="447"/>
      <c r="MB21" s="447"/>
      <c r="MC21" s="447"/>
      <c r="MD21" s="447"/>
      <c r="ME21" s="449"/>
      <c r="MF21" s="450">
        <f t="shared" si="1086"/>
        <v>0</v>
      </c>
      <c r="MG21" s="463"/>
      <c r="MH21" s="448"/>
      <c r="MJ21" s="458"/>
      <c r="MK21" s="447"/>
      <c r="ML21" s="447"/>
      <c r="MM21" s="447"/>
      <c r="MN21" s="450">
        <f t="shared" si="1087"/>
        <v>0</v>
      </c>
      <c r="MO21" s="447"/>
      <c r="MP21" s="447"/>
      <c r="MQ21" s="447"/>
      <c r="MR21" s="447"/>
      <c r="MS21" s="447"/>
      <c r="MT21" s="449"/>
      <c r="MU21" s="450">
        <f t="shared" si="1088"/>
        <v>0</v>
      </c>
      <c r="MV21" s="463"/>
      <c r="MW21" s="448"/>
      <c r="MY21" s="458"/>
      <c r="MZ21" s="447"/>
      <c r="NA21" s="447"/>
      <c r="NB21" s="447"/>
      <c r="NC21" s="450">
        <f t="shared" si="1089"/>
        <v>0</v>
      </c>
      <c r="ND21" s="447"/>
      <c r="NE21" s="447"/>
      <c r="NF21" s="447"/>
      <c r="NG21" s="447"/>
      <c r="NH21" s="447"/>
      <c r="NI21" s="449"/>
      <c r="NJ21" s="450">
        <f t="shared" si="1090"/>
        <v>0</v>
      </c>
      <c r="NK21" s="463"/>
      <c r="NL21" s="448"/>
      <c r="NN21" s="458"/>
      <c r="NO21" s="447"/>
      <c r="NP21" s="447"/>
      <c r="NQ21" s="447"/>
      <c r="NR21" s="450">
        <f t="shared" si="1091"/>
        <v>0</v>
      </c>
      <c r="NS21" s="447"/>
      <c r="NT21" s="447"/>
      <c r="NU21" s="447"/>
      <c r="NV21" s="447"/>
      <c r="NW21" s="447"/>
      <c r="NX21" s="449"/>
      <c r="NY21" s="450">
        <f t="shared" si="1092"/>
        <v>0</v>
      </c>
      <c r="NZ21" s="463"/>
      <c r="OA21" s="448"/>
      <c r="OC21" s="458"/>
      <c r="OD21" s="447"/>
      <c r="OE21" s="447"/>
      <c r="OF21" s="447"/>
      <c r="OG21" s="450">
        <f t="shared" si="1093"/>
        <v>0</v>
      </c>
      <c r="OH21" s="447"/>
      <c r="OI21" s="447"/>
      <c r="OJ21" s="447"/>
      <c r="OK21" s="447"/>
      <c r="OL21" s="447"/>
      <c r="OM21" s="449"/>
      <c r="ON21" s="450">
        <f t="shared" si="1094"/>
        <v>0</v>
      </c>
      <c r="OO21" s="463"/>
      <c r="OP21" s="448"/>
      <c r="OR21" s="458"/>
      <c r="OS21" s="447"/>
      <c r="OT21" s="447"/>
      <c r="OU21" s="447"/>
      <c r="OV21" s="450">
        <f t="shared" si="1095"/>
        <v>0</v>
      </c>
      <c r="OW21" s="447"/>
      <c r="OX21" s="447"/>
      <c r="OY21" s="447"/>
      <c r="OZ21" s="447"/>
      <c r="PA21" s="447"/>
      <c r="PB21" s="449"/>
      <c r="PC21" s="450">
        <f t="shared" si="1096"/>
        <v>0</v>
      </c>
      <c r="PD21" s="463"/>
      <c r="PE21" s="448"/>
      <c r="PG21" s="458"/>
      <c r="PH21" s="447"/>
      <c r="PI21" s="447"/>
      <c r="PJ21" s="447"/>
      <c r="PK21" s="450">
        <f t="shared" si="1097"/>
        <v>0</v>
      </c>
      <c r="PL21" s="447"/>
      <c r="PM21" s="447"/>
      <c r="PN21" s="447"/>
      <c r="PO21" s="447"/>
      <c r="PP21" s="447"/>
      <c r="PQ21" s="449"/>
      <c r="PR21" s="450">
        <f t="shared" si="1098"/>
        <v>0</v>
      </c>
      <c r="PS21" s="463"/>
      <c r="PT21" s="448"/>
      <c r="PV21" s="458"/>
      <c r="PW21" s="447"/>
      <c r="PX21" s="447"/>
      <c r="PY21" s="447"/>
      <c r="PZ21" s="450">
        <f t="shared" si="1099"/>
        <v>0</v>
      </c>
      <c r="QA21" s="447"/>
      <c r="QB21" s="447"/>
      <c r="QC21" s="447"/>
      <c r="QD21" s="447"/>
      <c r="QE21" s="447"/>
      <c r="QF21" s="449"/>
      <c r="QG21" s="450">
        <f t="shared" si="1100"/>
        <v>0</v>
      </c>
      <c r="QH21" s="463"/>
      <c r="QI21" s="448"/>
      <c r="QK21" s="458"/>
      <c r="QL21" s="447"/>
      <c r="QM21" s="447"/>
      <c r="QN21" s="447"/>
      <c r="QO21" s="450">
        <f t="shared" si="1101"/>
        <v>0</v>
      </c>
      <c r="QP21" s="447"/>
      <c r="QQ21" s="447"/>
      <c r="QR21" s="447"/>
      <c r="QS21" s="447"/>
      <c r="QT21" s="447"/>
      <c r="QU21" s="449"/>
      <c r="QV21" s="450">
        <f t="shared" si="1102"/>
        <v>0</v>
      </c>
      <c r="QW21" s="463"/>
      <c r="QX21" s="448"/>
      <c r="QZ21" s="458"/>
      <c r="RA21" s="447"/>
      <c r="RB21" s="447"/>
      <c r="RC21" s="447"/>
      <c r="RD21" s="450">
        <f t="shared" si="1103"/>
        <v>0</v>
      </c>
      <c r="RE21" s="447"/>
      <c r="RF21" s="447"/>
      <c r="RG21" s="447"/>
      <c r="RH21" s="447"/>
      <c r="RI21" s="447"/>
      <c r="RJ21" s="449"/>
      <c r="RK21" s="450">
        <f t="shared" si="1104"/>
        <v>0</v>
      </c>
      <c r="RL21" s="463"/>
      <c r="RM21" s="448"/>
      <c r="RO21" s="458"/>
      <c r="RP21" s="447"/>
      <c r="RQ21" s="447"/>
      <c r="RR21" s="447"/>
      <c r="RS21" s="450">
        <f t="shared" si="1105"/>
        <v>0</v>
      </c>
      <c r="RT21" s="447"/>
      <c r="RU21" s="447"/>
      <c r="RV21" s="447"/>
      <c r="RW21" s="447"/>
      <c r="RX21" s="447"/>
      <c r="RY21" s="449"/>
      <c r="RZ21" s="450">
        <f t="shared" si="1106"/>
        <v>0</v>
      </c>
      <c r="SA21" s="463"/>
      <c r="SB21" s="448"/>
      <c r="SD21" s="458"/>
      <c r="SE21" s="447"/>
      <c r="SF21" s="447"/>
      <c r="SG21" s="447"/>
      <c r="SH21" s="450">
        <f t="shared" si="1107"/>
        <v>0</v>
      </c>
      <c r="SI21" s="447"/>
      <c r="SJ21" s="447"/>
      <c r="SK21" s="447"/>
      <c r="SL21" s="447"/>
      <c r="SM21" s="447"/>
      <c r="SN21" s="449"/>
      <c r="SO21" s="450">
        <f t="shared" si="1108"/>
        <v>0</v>
      </c>
      <c r="SP21" s="463"/>
      <c r="SQ21" s="448"/>
      <c r="SS21" s="458"/>
      <c r="ST21" s="447"/>
      <c r="SU21" s="447"/>
      <c r="SV21" s="447"/>
      <c r="SW21" s="450">
        <f t="shared" si="1109"/>
        <v>0</v>
      </c>
      <c r="SX21" s="447"/>
      <c r="SY21" s="447"/>
      <c r="SZ21" s="447"/>
      <c r="TA21" s="447"/>
      <c r="TB21" s="447"/>
      <c r="TC21" s="449"/>
      <c r="TD21" s="450">
        <f t="shared" si="1110"/>
        <v>0</v>
      </c>
      <c r="TE21" s="463"/>
      <c r="TF21" s="448"/>
      <c r="TH21" s="458"/>
      <c r="TI21" s="447"/>
      <c r="TJ21" s="447"/>
      <c r="TK21" s="447"/>
      <c r="TL21" s="450">
        <f t="shared" si="1111"/>
        <v>0</v>
      </c>
      <c r="TM21" s="447"/>
      <c r="TN21" s="447"/>
      <c r="TO21" s="447"/>
      <c r="TP21" s="447"/>
      <c r="TQ21" s="447"/>
      <c r="TR21" s="449"/>
      <c r="TS21" s="450">
        <f t="shared" si="1112"/>
        <v>0</v>
      </c>
      <c r="TT21" s="463"/>
      <c r="TU21" s="448"/>
      <c r="TW21" s="458"/>
      <c r="TX21" s="447"/>
      <c r="TY21" s="447"/>
      <c r="TZ21" s="447"/>
      <c r="UA21" s="450">
        <f t="shared" si="1113"/>
        <v>0</v>
      </c>
      <c r="UB21" s="447"/>
      <c r="UC21" s="447"/>
      <c r="UD21" s="447"/>
      <c r="UE21" s="447"/>
      <c r="UF21" s="447"/>
      <c r="UG21" s="449"/>
      <c r="UH21" s="450">
        <f t="shared" si="1114"/>
        <v>0</v>
      </c>
      <c r="UI21" s="463"/>
      <c r="UJ21" s="448"/>
      <c r="UL21" s="458"/>
      <c r="UM21" s="447"/>
      <c r="UN21" s="447"/>
      <c r="UO21" s="447"/>
      <c r="UP21" s="450">
        <f t="shared" si="1115"/>
        <v>0</v>
      </c>
      <c r="UQ21" s="447"/>
      <c r="UR21" s="447"/>
      <c r="US21" s="447"/>
      <c r="UT21" s="447"/>
      <c r="UU21" s="447"/>
      <c r="UV21" s="449"/>
      <c r="UW21" s="450">
        <f t="shared" si="1116"/>
        <v>0</v>
      </c>
      <c r="UX21" s="463"/>
      <c r="UY21" s="448"/>
      <c r="VA21" s="458"/>
      <c r="VB21" s="447"/>
      <c r="VC21" s="447"/>
      <c r="VD21" s="447"/>
      <c r="VE21" s="450">
        <f t="shared" si="1117"/>
        <v>0</v>
      </c>
      <c r="VF21" s="447"/>
      <c r="VG21" s="447"/>
      <c r="VH21" s="447"/>
      <c r="VI21" s="447"/>
      <c r="VJ21" s="447"/>
      <c r="VK21" s="449"/>
      <c r="VL21" s="450">
        <f t="shared" si="1118"/>
        <v>0</v>
      </c>
      <c r="VM21" s="463"/>
      <c r="VN21" s="448"/>
      <c r="VP21" s="458"/>
      <c r="VQ21" s="447"/>
      <c r="VR21" s="447"/>
      <c r="VS21" s="447"/>
      <c r="VT21" s="450">
        <f t="shared" si="1119"/>
        <v>0</v>
      </c>
      <c r="VU21" s="447"/>
      <c r="VV21" s="447"/>
      <c r="VW21" s="447"/>
      <c r="VX21" s="447"/>
      <c r="VY21" s="447"/>
      <c r="VZ21" s="449"/>
      <c r="WA21" s="450">
        <f t="shared" si="1120"/>
        <v>0</v>
      </c>
      <c r="WB21" s="463"/>
      <c r="WC21" s="448"/>
      <c r="WE21" s="458"/>
      <c r="WF21" s="447"/>
      <c r="WG21" s="447"/>
      <c r="WH21" s="447"/>
      <c r="WI21" s="450">
        <f t="shared" si="1121"/>
        <v>0</v>
      </c>
      <c r="WJ21" s="447"/>
      <c r="WK21" s="447"/>
      <c r="WL21" s="447"/>
      <c r="WM21" s="447"/>
      <c r="WN21" s="447"/>
      <c r="WO21" s="449"/>
      <c r="WP21" s="450">
        <f t="shared" si="1122"/>
        <v>0</v>
      </c>
      <c r="WQ21" s="463"/>
      <c r="WR21" s="448"/>
      <c r="WT21" s="458"/>
      <c r="WU21" s="447"/>
      <c r="WV21" s="447"/>
      <c r="WW21" s="447"/>
      <c r="WX21" s="450">
        <f t="shared" si="1123"/>
        <v>0</v>
      </c>
      <c r="WY21" s="447"/>
      <c r="WZ21" s="447"/>
      <c r="XA21" s="447"/>
      <c r="XB21" s="447"/>
      <c r="XC21" s="447"/>
      <c r="XD21" s="449"/>
      <c r="XE21" s="450">
        <f t="shared" si="1124"/>
        <v>0</v>
      </c>
      <c r="XF21" s="463"/>
      <c r="XG21" s="448"/>
      <c r="XI21" s="458"/>
      <c r="XJ21" s="447"/>
      <c r="XK21" s="447"/>
      <c r="XL21" s="447"/>
      <c r="XM21" s="450">
        <f t="shared" si="1125"/>
        <v>0</v>
      </c>
      <c r="XN21" s="447"/>
      <c r="XO21" s="447"/>
      <c r="XP21" s="447"/>
      <c r="XQ21" s="447"/>
      <c r="XR21" s="447"/>
      <c r="XS21" s="449"/>
      <c r="XT21" s="450">
        <f t="shared" si="1126"/>
        <v>0</v>
      </c>
      <c r="XU21" s="463"/>
      <c r="XV21" s="448"/>
      <c r="XX21" s="458"/>
      <c r="XY21" s="447"/>
      <c r="XZ21" s="447"/>
      <c r="YA21" s="447"/>
      <c r="YB21" s="450">
        <f t="shared" si="1127"/>
        <v>0</v>
      </c>
      <c r="YC21" s="447"/>
      <c r="YD21" s="447"/>
      <c r="YE21" s="447"/>
      <c r="YF21" s="447"/>
      <c r="YG21" s="447"/>
      <c r="YH21" s="449"/>
      <c r="YI21" s="450">
        <f t="shared" si="1128"/>
        <v>0</v>
      </c>
      <c r="YJ21" s="463"/>
      <c r="YK21" s="448"/>
      <c r="YM21" s="458"/>
      <c r="YN21" s="447"/>
      <c r="YO21" s="447"/>
      <c r="YP21" s="447"/>
      <c r="YQ21" s="450">
        <f t="shared" si="1129"/>
        <v>0</v>
      </c>
      <c r="YR21" s="447"/>
      <c r="YS21" s="447"/>
      <c r="YT21" s="447"/>
      <c r="YU21" s="447"/>
      <c r="YV21" s="447"/>
      <c r="YW21" s="449"/>
      <c r="YX21" s="450">
        <f t="shared" si="1130"/>
        <v>0</v>
      </c>
      <c r="YY21" s="463"/>
      <c r="YZ21" s="448"/>
      <c r="ZB21" s="458"/>
      <c r="ZC21" s="447"/>
      <c r="ZD21" s="447"/>
      <c r="ZE21" s="447"/>
      <c r="ZF21" s="450">
        <f t="shared" si="1131"/>
        <v>0</v>
      </c>
      <c r="ZG21" s="447"/>
      <c r="ZH21" s="447"/>
      <c r="ZI21" s="447"/>
      <c r="ZJ21" s="447"/>
      <c r="ZK21" s="447"/>
      <c r="ZL21" s="449"/>
      <c r="ZM21" s="450">
        <f t="shared" si="1132"/>
        <v>0</v>
      </c>
      <c r="ZN21" s="463"/>
      <c r="ZO21" s="448"/>
      <c r="ZQ21" s="458"/>
      <c r="ZR21" s="447"/>
      <c r="ZS21" s="447"/>
      <c r="ZT21" s="447"/>
      <c r="ZU21" s="450">
        <f t="shared" si="1133"/>
        <v>0</v>
      </c>
      <c r="ZV21" s="447"/>
      <c r="ZW21" s="447"/>
      <c r="ZX21" s="447"/>
      <c r="ZY21" s="447"/>
      <c r="ZZ21" s="447"/>
      <c r="AAA21" s="449"/>
      <c r="AAB21" s="450">
        <f t="shared" si="1134"/>
        <v>0</v>
      </c>
      <c r="AAC21" s="463"/>
      <c r="AAD21" s="448"/>
      <c r="AAF21" s="458"/>
      <c r="AAG21" s="447"/>
      <c r="AAH21" s="447"/>
      <c r="AAI21" s="447"/>
      <c r="AAJ21" s="450">
        <f t="shared" si="1135"/>
        <v>0</v>
      </c>
      <c r="AAK21" s="447"/>
      <c r="AAL21" s="447"/>
      <c r="AAM21" s="447"/>
      <c r="AAN21" s="447"/>
      <c r="AAO21" s="447"/>
      <c r="AAP21" s="449"/>
      <c r="AAQ21" s="450">
        <f t="shared" si="1136"/>
        <v>0</v>
      </c>
      <c r="AAR21" s="463"/>
      <c r="AAS21" s="448"/>
      <c r="AAU21" s="458"/>
      <c r="AAV21" s="447"/>
      <c r="AAW21" s="447"/>
      <c r="AAX21" s="447"/>
      <c r="AAY21" s="450">
        <f t="shared" si="1137"/>
        <v>0</v>
      </c>
      <c r="AAZ21" s="447"/>
      <c r="ABA21" s="447"/>
      <c r="ABB21" s="447"/>
      <c r="ABC21" s="447"/>
      <c r="ABD21" s="447"/>
      <c r="ABE21" s="449"/>
      <c r="ABF21" s="450">
        <f t="shared" si="1138"/>
        <v>0</v>
      </c>
      <c r="ABG21" s="463"/>
      <c r="ABH21" s="448"/>
      <c r="ABJ21" s="458"/>
      <c r="ABK21" s="447"/>
      <c r="ABL21" s="447"/>
      <c r="ABM21" s="447"/>
      <c r="ABN21" s="450">
        <f t="shared" si="1139"/>
        <v>0</v>
      </c>
      <c r="ABO21" s="447"/>
      <c r="ABP21" s="447"/>
      <c r="ABQ21" s="447"/>
      <c r="ABR21" s="447"/>
      <c r="ABS21" s="447"/>
      <c r="ABT21" s="449"/>
      <c r="ABU21" s="450">
        <f t="shared" si="1140"/>
        <v>0</v>
      </c>
      <c r="ABV21" s="463"/>
      <c r="ABW21" s="448"/>
      <c r="ABY21" s="458"/>
      <c r="ABZ21" s="447"/>
      <c r="ACA21" s="447"/>
      <c r="ACB21" s="447"/>
      <c r="ACC21" s="450">
        <f t="shared" si="1141"/>
        <v>0</v>
      </c>
      <c r="ACD21" s="447"/>
      <c r="ACE21" s="447"/>
      <c r="ACF21" s="447"/>
      <c r="ACG21" s="447"/>
      <c r="ACH21" s="447"/>
      <c r="ACI21" s="449"/>
      <c r="ACJ21" s="450">
        <f t="shared" si="1142"/>
        <v>0</v>
      </c>
      <c r="ACK21" s="463"/>
      <c r="ACL21" s="448"/>
      <c r="ACN21" s="458"/>
      <c r="ACO21" s="447"/>
      <c r="ACP21" s="447"/>
      <c r="ACQ21" s="447"/>
      <c r="ACR21" s="450">
        <f t="shared" si="1143"/>
        <v>0</v>
      </c>
      <c r="ACS21" s="447"/>
      <c r="ACT21" s="447"/>
      <c r="ACU21" s="447"/>
      <c r="ACV21" s="447"/>
      <c r="ACW21" s="447"/>
      <c r="ACX21" s="449"/>
      <c r="ACY21" s="450">
        <f t="shared" si="1144"/>
        <v>0</v>
      </c>
      <c r="ACZ21" s="463"/>
      <c r="ADA21" s="448"/>
      <c r="ADC21" s="458"/>
      <c r="ADD21" s="447"/>
      <c r="ADE21" s="447"/>
      <c r="ADF21" s="447"/>
      <c r="ADG21" s="450">
        <f t="shared" si="1145"/>
        <v>0</v>
      </c>
      <c r="ADH21" s="447"/>
      <c r="ADI21" s="447"/>
      <c r="ADJ21" s="447"/>
      <c r="ADK21" s="447"/>
      <c r="ADL21" s="447"/>
      <c r="ADM21" s="449"/>
      <c r="ADN21" s="450">
        <f t="shared" si="1146"/>
        <v>0</v>
      </c>
      <c r="ADO21" s="463"/>
      <c r="ADP21" s="448"/>
      <c r="ADR21" s="458"/>
      <c r="ADS21" s="447"/>
      <c r="ADT21" s="447"/>
      <c r="ADU21" s="447"/>
      <c r="ADV21" s="450">
        <f t="shared" si="1147"/>
        <v>0</v>
      </c>
      <c r="ADW21" s="447"/>
      <c r="ADX21" s="447"/>
      <c r="ADY21" s="447"/>
      <c r="ADZ21" s="447"/>
      <c r="AEA21" s="447"/>
      <c r="AEB21" s="449"/>
      <c r="AEC21" s="450">
        <f t="shared" si="1148"/>
        <v>0</v>
      </c>
      <c r="AED21" s="463"/>
      <c r="AEE21" s="448"/>
      <c r="AEG21" s="458"/>
      <c r="AEH21" s="447"/>
      <c r="AEI21" s="447"/>
      <c r="AEJ21" s="447"/>
      <c r="AEK21" s="450">
        <f t="shared" si="1149"/>
        <v>0</v>
      </c>
      <c r="AEL21" s="447"/>
      <c r="AEM21" s="447"/>
      <c r="AEN21" s="447"/>
      <c r="AEO21" s="447"/>
      <c r="AEP21" s="447"/>
      <c r="AEQ21" s="449"/>
      <c r="AER21" s="450">
        <f t="shared" si="1150"/>
        <v>0</v>
      </c>
      <c r="AES21" s="463"/>
      <c r="AET21" s="448"/>
      <c r="AEV21" s="458"/>
      <c r="AEW21" s="447"/>
      <c r="AEX21" s="447"/>
      <c r="AEY21" s="447"/>
      <c r="AEZ21" s="450">
        <f t="shared" si="1151"/>
        <v>0</v>
      </c>
      <c r="AFA21" s="447"/>
      <c r="AFB21" s="447"/>
      <c r="AFC21" s="447"/>
      <c r="AFD21" s="447"/>
      <c r="AFE21" s="447"/>
      <c r="AFF21" s="449"/>
      <c r="AFG21" s="450">
        <f t="shared" si="1152"/>
        <v>0</v>
      </c>
      <c r="AFH21" s="463"/>
      <c r="AFI21" s="448"/>
      <c r="AFK21" s="458"/>
      <c r="AFL21" s="447"/>
      <c r="AFM21" s="447"/>
      <c r="AFN21" s="447"/>
      <c r="AFO21" s="450">
        <f t="shared" si="1153"/>
        <v>0</v>
      </c>
      <c r="AFP21" s="447"/>
      <c r="AFQ21" s="447"/>
      <c r="AFR21" s="447"/>
      <c r="AFS21" s="447"/>
      <c r="AFT21" s="447"/>
      <c r="AFU21" s="449"/>
      <c r="AFV21" s="450">
        <f t="shared" si="1154"/>
        <v>0</v>
      </c>
      <c r="AFW21" s="463"/>
      <c r="AFX21" s="448"/>
      <c r="AFZ21" s="458"/>
      <c r="AGA21" s="447"/>
      <c r="AGB21" s="447"/>
      <c r="AGC21" s="447"/>
      <c r="AGD21" s="450">
        <f t="shared" si="1155"/>
        <v>0</v>
      </c>
      <c r="AGE21" s="447"/>
      <c r="AGF21" s="447"/>
      <c r="AGG21" s="447"/>
      <c r="AGH21" s="447"/>
      <c r="AGI21" s="447"/>
      <c r="AGJ21" s="449"/>
      <c r="AGK21" s="450">
        <f t="shared" si="1156"/>
        <v>0</v>
      </c>
      <c r="AGL21" s="463"/>
      <c r="AGM21" s="448"/>
      <c r="AGO21" s="458"/>
      <c r="AGP21" s="447"/>
      <c r="AGQ21" s="447"/>
      <c r="AGR21" s="447"/>
      <c r="AGS21" s="450">
        <f t="shared" si="1157"/>
        <v>0</v>
      </c>
      <c r="AGT21" s="447"/>
      <c r="AGU21" s="447"/>
      <c r="AGV21" s="447"/>
      <c r="AGW21" s="447"/>
      <c r="AGX21" s="447"/>
      <c r="AGY21" s="449"/>
      <c r="AGZ21" s="450">
        <f t="shared" si="1158"/>
        <v>0</v>
      </c>
      <c r="AHA21" s="463"/>
      <c r="AHB21" s="448"/>
      <c r="AHD21" s="458"/>
      <c r="AHE21" s="447"/>
      <c r="AHF21" s="447"/>
      <c r="AHG21" s="447"/>
      <c r="AHH21" s="450">
        <f t="shared" si="1159"/>
        <v>0</v>
      </c>
      <c r="AHI21" s="447"/>
      <c r="AHJ21" s="447"/>
      <c r="AHK21" s="447"/>
      <c r="AHL21" s="447"/>
      <c r="AHM21" s="447"/>
      <c r="AHN21" s="449"/>
      <c r="AHO21" s="450">
        <f t="shared" si="1160"/>
        <v>0</v>
      </c>
      <c r="AHP21" s="463"/>
      <c r="AHQ21" s="448"/>
      <c r="AHS21" s="458"/>
      <c r="AHT21" s="447"/>
      <c r="AHU21" s="447"/>
      <c r="AHV21" s="447"/>
      <c r="AHW21" s="450">
        <f t="shared" si="1161"/>
        <v>0</v>
      </c>
      <c r="AHX21" s="447"/>
      <c r="AHY21" s="447"/>
      <c r="AHZ21" s="447"/>
      <c r="AIA21" s="447"/>
      <c r="AIB21" s="447"/>
      <c r="AIC21" s="449"/>
      <c r="AID21" s="450">
        <f t="shared" si="1162"/>
        <v>0</v>
      </c>
      <c r="AIE21" s="463"/>
      <c r="AIF21" s="448"/>
      <c r="AIH21" s="458"/>
      <c r="AII21" s="447"/>
      <c r="AIJ21" s="447"/>
      <c r="AIK21" s="447"/>
      <c r="AIL21" s="450">
        <f t="shared" si="1163"/>
        <v>0</v>
      </c>
      <c r="AIM21" s="447"/>
      <c r="AIN21" s="447"/>
      <c r="AIO21" s="447"/>
      <c r="AIP21" s="447"/>
      <c r="AIQ21" s="447"/>
      <c r="AIR21" s="449"/>
      <c r="AIS21" s="450">
        <f t="shared" si="1164"/>
        <v>0</v>
      </c>
      <c r="AIT21" s="463"/>
      <c r="AIU21" s="448"/>
      <c r="AIW21" s="458"/>
      <c r="AIX21" s="447"/>
      <c r="AIY21" s="447"/>
      <c r="AIZ21" s="447"/>
      <c r="AJA21" s="450">
        <f t="shared" si="1165"/>
        <v>0</v>
      </c>
      <c r="AJB21" s="447"/>
      <c r="AJC21" s="447"/>
      <c r="AJD21" s="447"/>
      <c r="AJE21" s="447"/>
      <c r="AJF21" s="447"/>
      <c r="AJG21" s="449"/>
      <c r="AJH21" s="450">
        <f t="shared" si="1166"/>
        <v>0</v>
      </c>
      <c r="AJI21" s="463"/>
      <c r="AJJ21" s="448"/>
      <c r="AJL21" s="458"/>
      <c r="AJM21" s="447"/>
      <c r="AJN21" s="447"/>
      <c r="AJO21" s="447"/>
      <c r="AJP21" s="450">
        <f t="shared" si="1167"/>
        <v>0</v>
      </c>
      <c r="AJQ21" s="447"/>
      <c r="AJR21" s="447"/>
      <c r="AJS21" s="447"/>
      <c r="AJT21" s="447"/>
      <c r="AJU21" s="447"/>
      <c r="AJV21" s="449"/>
      <c r="AJW21" s="450">
        <f t="shared" si="1168"/>
        <v>0</v>
      </c>
      <c r="AJX21" s="463"/>
      <c r="AJY21" s="448"/>
      <c r="AKA21" s="458"/>
      <c r="AKB21" s="447"/>
      <c r="AKC21" s="447"/>
      <c r="AKD21" s="447"/>
      <c r="AKE21" s="450">
        <f t="shared" si="1169"/>
        <v>0</v>
      </c>
      <c r="AKF21" s="447"/>
      <c r="AKG21" s="447"/>
      <c r="AKH21" s="447"/>
      <c r="AKI21" s="447"/>
      <c r="AKJ21" s="447"/>
      <c r="AKK21" s="449"/>
      <c r="AKL21" s="450">
        <f t="shared" si="1170"/>
        <v>0</v>
      </c>
      <c r="AKM21" s="463"/>
      <c r="AKN21" s="448"/>
      <c r="AKP21" s="458"/>
      <c r="AKQ21" s="447"/>
      <c r="AKR21" s="447"/>
      <c r="AKS21" s="447"/>
      <c r="AKT21" s="450">
        <f t="shared" si="1171"/>
        <v>0</v>
      </c>
      <c r="AKU21" s="447"/>
      <c r="AKV21" s="447"/>
      <c r="AKW21" s="447"/>
      <c r="AKX21" s="447"/>
      <c r="AKY21" s="447"/>
      <c r="AKZ21" s="449"/>
      <c r="ALA21" s="450">
        <f t="shared" si="1172"/>
        <v>0</v>
      </c>
      <c r="ALB21" s="463"/>
      <c r="ALC21" s="448"/>
      <c r="ALE21" s="458"/>
      <c r="ALF21" s="447"/>
      <c r="ALG21" s="447"/>
      <c r="ALH21" s="447"/>
      <c r="ALI21" s="450">
        <f t="shared" si="1173"/>
        <v>0</v>
      </c>
      <c r="ALJ21" s="447"/>
      <c r="ALK21" s="447"/>
      <c r="ALL21" s="447"/>
      <c r="ALM21" s="447"/>
      <c r="ALN21" s="447"/>
      <c r="ALO21" s="449"/>
      <c r="ALP21" s="450">
        <f t="shared" si="1174"/>
        <v>0</v>
      </c>
      <c r="ALQ21" s="463"/>
      <c r="ALR21" s="448"/>
      <c r="ALT21" s="458"/>
      <c r="ALU21" s="447"/>
      <c r="ALV21" s="447"/>
      <c r="ALW21" s="447"/>
      <c r="ALX21" s="450">
        <f t="shared" si="1175"/>
        <v>0</v>
      </c>
      <c r="ALY21" s="447"/>
      <c r="ALZ21" s="447"/>
      <c r="AMA21" s="447"/>
      <c r="AMB21" s="447"/>
      <c r="AMC21" s="447"/>
      <c r="AMD21" s="449"/>
      <c r="AME21" s="450">
        <f t="shared" si="1176"/>
        <v>0</v>
      </c>
      <c r="AMF21" s="463"/>
      <c r="AMG21" s="448"/>
      <c r="AMI21" s="458"/>
      <c r="AMJ21" s="447"/>
      <c r="AMK21" s="447"/>
      <c r="AML21" s="447"/>
      <c r="AMM21" s="450">
        <f t="shared" si="1177"/>
        <v>0</v>
      </c>
      <c r="AMN21" s="447"/>
      <c r="AMO21" s="447"/>
      <c r="AMP21" s="447"/>
      <c r="AMQ21" s="447"/>
      <c r="AMR21" s="447"/>
      <c r="AMS21" s="449"/>
      <c r="AMT21" s="450">
        <f t="shared" si="1178"/>
        <v>0</v>
      </c>
      <c r="AMU21" s="463"/>
      <c r="AMV21" s="448"/>
      <c r="AMX21" s="458"/>
      <c r="AMY21" s="447"/>
      <c r="AMZ21" s="447"/>
      <c r="ANA21" s="447"/>
      <c r="ANB21" s="450">
        <f t="shared" si="1179"/>
        <v>0</v>
      </c>
      <c r="ANC21" s="447"/>
      <c r="AND21" s="447"/>
      <c r="ANE21" s="447"/>
      <c r="ANF21" s="447"/>
      <c r="ANG21" s="447"/>
      <c r="ANH21" s="449"/>
      <c r="ANI21" s="450">
        <f t="shared" si="1180"/>
        <v>0</v>
      </c>
      <c r="ANJ21" s="463"/>
      <c r="ANK21" s="448"/>
      <c r="ANM21" s="458"/>
      <c r="ANN21" s="447"/>
      <c r="ANO21" s="447"/>
      <c r="ANP21" s="447"/>
      <c r="ANQ21" s="450">
        <f t="shared" si="1181"/>
        <v>0</v>
      </c>
      <c r="ANR21" s="447"/>
      <c r="ANS21" s="447"/>
      <c r="ANT21" s="447"/>
      <c r="ANU21" s="447"/>
      <c r="ANV21" s="447"/>
      <c r="ANW21" s="449"/>
      <c r="ANX21" s="450">
        <f t="shared" si="1182"/>
        <v>0</v>
      </c>
      <c r="ANY21" s="463"/>
      <c r="ANZ21" s="448"/>
      <c r="AOB21" s="458"/>
      <c r="AOC21" s="447"/>
      <c r="AOD21" s="447"/>
      <c r="AOE21" s="447"/>
      <c r="AOF21" s="450">
        <f t="shared" si="1183"/>
        <v>0</v>
      </c>
      <c r="AOG21" s="447"/>
      <c r="AOH21" s="447"/>
      <c r="AOI21" s="447"/>
      <c r="AOJ21" s="447"/>
      <c r="AOK21" s="447"/>
      <c r="AOL21" s="449"/>
      <c r="AOM21" s="450">
        <f t="shared" si="1184"/>
        <v>0</v>
      </c>
      <c r="AON21" s="463"/>
      <c r="AOO21" s="448"/>
      <c r="AOQ21" s="458"/>
      <c r="AOR21" s="447"/>
      <c r="AOS21" s="447"/>
      <c r="AOT21" s="447"/>
      <c r="AOU21" s="450">
        <f t="shared" si="1185"/>
        <v>0</v>
      </c>
      <c r="AOV21" s="447"/>
      <c r="AOW21" s="447"/>
      <c r="AOX21" s="447"/>
      <c r="AOY21" s="447"/>
      <c r="AOZ21" s="447"/>
      <c r="APA21" s="449"/>
      <c r="APB21" s="450">
        <f t="shared" si="1186"/>
        <v>0</v>
      </c>
      <c r="APC21" s="463"/>
      <c r="APD21" s="448"/>
      <c r="APF21" s="458"/>
      <c r="APG21" s="447"/>
      <c r="APH21" s="447"/>
      <c r="API21" s="447"/>
      <c r="APJ21" s="450">
        <f t="shared" si="1187"/>
        <v>0</v>
      </c>
      <c r="APK21" s="447"/>
      <c r="APL21" s="447"/>
      <c r="APM21" s="447"/>
      <c r="APN21" s="447"/>
      <c r="APO21" s="447"/>
      <c r="APP21" s="449"/>
      <c r="APQ21" s="450">
        <f t="shared" si="1188"/>
        <v>0</v>
      </c>
      <c r="APR21" s="463"/>
      <c r="APS21" s="448"/>
      <c r="APU21" s="458"/>
      <c r="APV21" s="447"/>
      <c r="APW21" s="447"/>
      <c r="APX21" s="447"/>
      <c r="APY21" s="450">
        <f t="shared" si="1189"/>
        <v>0</v>
      </c>
      <c r="APZ21" s="447"/>
      <c r="AQA21" s="447"/>
      <c r="AQB21" s="447"/>
      <c r="AQC21" s="447"/>
      <c r="AQD21" s="447"/>
      <c r="AQE21" s="449"/>
      <c r="AQF21" s="450">
        <f t="shared" si="1190"/>
        <v>0</v>
      </c>
      <c r="AQG21" s="463"/>
      <c r="AQH21" s="448"/>
      <c r="AQJ21" s="458"/>
      <c r="AQK21" s="447"/>
      <c r="AQL21" s="447"/>
      <c r="AQM21" s="447"/>
      <c r="AQN21" s="450">
        <f t="shared" si="1191"/>
        <v>0</v>
      </c>
      <c r="AQO21" s="447"/>
      <c r="AQP21" s="447"/>
      <c r="AQQ21" s="447"/>
      <c r="AQR21" s="447"/>
      <c r="AQS21" s="447"/>
      <c r="AQT21" s="449"/>
      <c r="AQU21" s="450">
        <f t="shared" si="1192"/>
        <v>0</v>
      </c>
      <c r="AQV21" s="463"/>
      <c r="AQW21" s="448"/>
      <c r="AQY21" s="458"/>
      <c r="AQZ21" s="447"/>
      <c r="ARA21" s="447"/>
      <c r="ARB21" s="447"/>
      <c r="ARC21" s="450">
        <f t="shared" si="1193"/>
        <v>0</v>
      </c>
      <c r="ARD21" s="447"/>
      <c r="ARE21" s="447"/>
      <c r="ARF21" s="447"/>
      <c r="ARG21" s="447"/>
      <c r="ARH21" s="447"/>
      <c r="ARI21" s="449"/>
      <c r="ARJ21" s="450">
        <f t="shared" si="1194"/>
        <v>0</v>
      </c>
      <c r="ARK21" s="463"/>
      <c r="ARL21" s="448"/>
      <c r="ARN21" s="458"/>
      <c r="ARO21" s="447"/>
      <c r="ARP21" s="447"/>
      <c r="ARQ21" s="447"/>
      <c r="ARR21" s="450">
        <f t="shared" si="1195"/>
        <v>0</v>
      </c>
      <c r="ARS21" s="447"/>
      <c r="ART21" s="447"/>
      <c r="ARU21" s="447"/>
      <c r="ARV21" s="447"/>
      <c r="ARW21" s="447"/>
      <c r="ARX21" s="449"/>
      <c r="ARY21" s="450">
        <f t="shared" si="1196"/>
        <v>0</v>
      </c>
      <c r="ARZ21" s="463"/>
      <c r="ASA21" s="448"/>
      <c r="ASC21" s="458"/>
      <c r="ASD21" s="447"/>
      <c r="ASE21" s="447"/>
      <c r="ASF21" s="447"/>
      <c r="ASG21" s="450">
        <f t="shared" si="1197"/>
        <v>0</v>
      </c>
      <c r="ASH21" s="447"/>
      <c r="ASI21" s="447"/>
      <c r="ASJ21" s="447"/>
      <c r="ASK21" s="447"/>
      <c r="ASL21" s="447"/>
      <c r="ASM21" s="449"/>
      <c r="ASN21" s="450">
        <f t="shared" si="1198"/>
        <v>0</v>
      </c>
      <c r="ASO21" s="463"/>
      <c r="ASP21" s="448"/>
      <c r="ASR21" s="458"/>
      <c r="ASS21" s="447"/>
      <c r="AST21" s="447"/>
      <c r="ASU21" s="447"/>
      <c r="ASV21" s="450">
        <f t="shared" si="1199"/>
        <v>0</v>
      </c>
      <c r="ASW21" s="447"/>
      <c r="ASX21" s="447"/>
      <c r="ASY21" s="447"/>
      <c r="ASZ21" s="447"/>
      <c r="ATA21" s="447"/>
      <c r="ATB21" s="449"/>
      <c r="ATC21" s="450">
        <f t="shared" si="1200"/>
        <v>0</v>
      </c>
      <c r="ATD21" s="463"/>
      <c r="ATE21" s="448"/>
      <c r="ATG21" s="458"/>
      <c r="ATH21" s="447"/>
      <c r="ATI21" s="447"/>
      <c r="ATJ21" s="447"/>
      <c r="ATK21" s="450">
        <f t="shared" si="1201"/>
        <v>0</v>
      </c>
      <c r="ATL21" s="447"/>
      <c r="ATM21" s="447"/>
      <c r="ATN21" s="447"/>
      <c r="ATO21" s="447"/>
      <c r="ATP21" s="447"/>
      <c r="ATQ21" s="449"/>
      <c r="ATR21" s="450">
        <f t="shared" si="1202"/>
        <v>0</v>
      </c>
      <c r="ATS21" s="463"/>
      <c r="ATT21" s="448"/>
      <c r="ATV21" s="458"/>
      <c r="ATW21" s="447"/>
      <c r="ATX21" s="447"/>
      <c r="ATY21" s="447"/>
      <c r="ATZ21" s="450">
        <f t="shared" si="1203"/>
        <v>0</v>
      </c>
      <c r="AUA21" s="447"/>
      <c r="AUB21" s="447"/>
      <c r="AUC21" s="447"/>
      <c r="AUD21" s="447"/>
      <c r="AUE21" s="447"/>
      <c r="AUF21" s="449"/>
      <c r="AUG21" s="450">
        <f t="shared" si="1204"/>
        <v>0</v>
      </c>
      <c r="AUH21" s="463"/>
      <c r="AUI21" s="448"/>
      <c r="AUK21" s="458"/>
      <c r="AUL21" s="447"/>
      <c r="AUM21" s="447"/>
      <c r="AUN21" s="447"/>
      <c r="AUO21" s="450">
        <f t="shared" si="1205"/>
        <v>0</v>
      </c>
      <c r="AUP21" s="447"/>
      <c r="AUQ21" s="447"/>
      <c r="AUR21" s="447"/>
      <c r="AUS21" s="447"/>
      <c r="AUT21" s="447"/>
      <c r="AUU21" s="449"/>
      <c r="AUV21" s="450">
        <f t="shared" si="1206"/>
        <v>0</v>
      </c>
      <c r="AUW21" s="463"/>
      <c r="AUX21" s="448"/>
      <c r="AUZ21" s="458"/>
      <c r="AVA21" s="447"/>
      <c r="AVB21" s="447"/>
      <c r="AVC21" s="447"/>
      <c r="AVD21" s="450">
        <f t="shared" si="1207"/>
        <v>0</v>
      </c>
      <c r="AVE21" s="447"/>
      <c r="AVF21" s="447"/>
      <c r="AVG21" s="447"/>
      <c r="AVH21" s="447"/>
      <c r="AVI21" s="447"/>
      <c r="AVJ21" s="449"/>
      <c r="AVK21" s="450">
        <f t="shared" si="1208"/>
        <v>0</v>
      </c>
      <c r="AVL21" s="463"/>
      <c r="AVM21" s="448"/>
      <c r="AVO21" s="458"/>
      <c r="AVP21" s="447"/>
      <c r="AVQ21" s="447"/>
      <c r="AVR21" s="447"/>
      <c r="AVS21" s="450">
        <f t="shared" si="1209"/>
        <v>0</v>
      </c>
      <c r="AVT21" s="447"/>
      <c r="AVU21" s="447"/>
      <c r="AVV21" s="447"/>
      <c r="AVW21" s="447"/>
      <c r="AVX21" s="447"/>
      <c r="AVY21" s="449"/>
      <c r="AVZ21" s="450">
        <f t="shared" si="1210"/>
        <v>0</v>
      </c>
      <c r="AWA21" s="463"/>
      <c r="AWB21" s="448"/>
      <c r="AWD21" s="458"/>
      <c r="AWE21" s="447"/>
      <c r="AWF21" s="447"/>
      <c r="AWG21" s="447"/>
      <c r="AWH21" s="450">
        <f t="shared" si="1211"/>
        <v>0</v>
      </c>
      <c r="AWI21" s="447"/>
      <c r="AWJ21" s="447"/>
      <c r="AWK21" s="447"/>
      <c r="AWL21" s="447"/>
      <c r="AWM21" s="447"/>
      <c r="AWN21" s="449"/>
      <c r="AWO21" s="450">
        <f t="shared" si="1212"/>
        <v>0</v>
      </c>
      <c r="AWP21" s="463"/>
      <c r="AWQ21" s="448"/>
      <c r="AWS21" s="458"/>
      <c r="AWT21" s="447"/>
      <c r="AWU21" s="447"/>
      <c r="AWV21" s="447"/>
      <c r="AWW21" s="450">
        <f t="shared" si="1213"/>
        <v>0</v>
      </c>
      <c r="AWX21" s="447"/>
      <c r="AWY21" s="447"/>
      <c r="AWZ21" s="447"/>
      <c r="AXA21" s="447"/>
      <c r="AXB21" s="447"/>
      <c r="AXC21" s="449"/>
      <c r="AXD21" s="450">
        <f t="shared" si="1214"/>
        <v>0</v>
      </c>
      <c r="AXE21" s="463"/>
      <c r="AXF21" s="448"/>
      <c r="AXH21" s="458"/>
      <c r="AXI21" s="447"/>
      <c r="AXJ21" s="447"/>
      <c r="AXK21" s="447"/>
      <c r="AXL21" s="450">
        <f t="shared" si="1215"/>
        <v>0</v>
      </c>
      <c r="AXM21" s="447"/>
      <c r="AXN21" s="447"/>
      <c r="AXO21" s="447"/>
      <c r="AXP21" s="447"/>
      <c r="AXQ21" s="447"/>
      <c r="AXR21" s="449"/>
      <c r="AXS21" s="450">
        <f t="shared" si="1216"/>
        <v>0</v>
      </c>
      <c r="AXT21" s="463"/>
      <c r="AXU21" s="448"/>
      <c r="AXW21" s="458"/>
      <c r="AXX21" s="447"/>
      <c r="AXY21" s="447"/>
      <c r="AXZ21" s="447"/>
      <c r="AYA21" s="450">
        <f t="shared" si="1217"/>
        <v>0</v>
      </c>
      <c r="AYB21" s="447"/>
      <c r="AYC21" s="447"/>
      <c r="AYD21" s="447"/>
      <c r="AYE21" s="447"/>
      <c r="AYF21" s="447"/>
      <c r="AYG21" s="449"/>
      <c r="AYH21" s="450">
        <f t="shared" si="1218"/>
        <v>0</v>
      </c>
      <c r="AYI21" s="463"/>
      <c r="AYJ21" s="448"/>
      <c r="AYL21" s="458"/>
      <c r="AYM21" s="447"/>
      <c r="AYN21" s="447"/>
      <c r="AYO21" s="447"/>
      <c r="AYP21" s="450">
        <f t="shared" si="1219"/>
        <v>0</v>
      </c>
      <c r="AYQ21" s="447"/>
      <c r="AYR21" s="447"/>
      <c r="AYS21" s="447"/>
      <c r="AYT21" s="447"/>
      <c r="AYU21" s="447"/>
      <c r="AYV21" s="449"/>
      <c r="AYW21" s="450">
        <f t="shared" si="1220"/>
        <v>0</v>
      </c>
      <c r="AYX21" s="463"/>
      <c r="AYY21" s="448"/>
      <c r="AZA21" s="458"/>
      <c r="AZB21" s="447"/>
      <c r="AZC21" s="447"/>
      <c r="AZD21" s="447"/>
      <c r="AZE21" s="450">
        <f t="shared" si="1221"/>
        <v>0</v>
      </c>
      <c r="AZF21" s="447"/>
      <c r="AZG21" s="447"/>
      <c r="AZH21" s="447"/>
      <c r="AZI21" s="447"/>
      <c r="AZJ21" s="447"/>
      <c r="AZK21" s="449"/>
      <c r="AZL21" s="450">
        <f t="shared" si="1222"/>
        <v>0</v>
      </c>
      <c r="AZM21" s="463"/>
      <c r="AZN21" s="448"/>
      <c r="AZP21" s="458"/>
      <c r="AZQ21" s="447"/>
      <c r="AZR21" s="447"/>
      <c r="AZS21" s="447"/>
      <c r="AZT21" s="450">
        <f t="shared" si="1223"/>
        <v>0</v>
      </c>
      <c r="AZU21" s="447"/>
      <c r="AZV21" s="447"/>
      <c r="AZW21" s="447"/>
      <c r="AZX21" s="447"/>
      <c r="AZY21" s="447"/>
      <c r="AZZ21" s="449"/>
      <c r="BAA21" s="450">
        <f t="shared" si="1224"/>
        <v>0</v>
      </c>
      <c r="BAB21" s="463"/>
      <c r="BAC21" s="448"/>
      <c r="BAE21" s="458"/>
      <c r="BAF21" s="447"/>
      <c r="BAG21" s="447"/>
      <c r="BAH21" s="447"/>
      <c r="BAI21" s="450">
        <f t="shared" si="1225"/>
        <v>0</v>
      </c>
      <c r="BAJ21" s="447"/>
      <c r="BAK21" s="447"/>
      <c r="BAL21" s="447"/>
      <c r="BAM21" s="447"/>
      <c r="BAN21" s="447"/>
      <c r="BAO21" s="449"/>
      <c r="BAP21" s="450">
        <f t="shared" si="1226"/>
        <v>0</v>
      </c>
      <c r="BAQ21" s="463"/>
      <c r="BAR21" s="448"/>
      <c r="BAT21" s="458"/>
      <c r="BAU21" s="447"/>
      <c r="BAV21" s="447"/>
      <c r="BAW21" s="447"/>
      <c r="BAX21" s="450">
        <f t="shared" si="1227"/>
        <v>0</v>
      </c>
      <c r="BAY21" s="447"/>
      <c r="BAZ21" s="447"/>
      <c r="BBA21" s="447"/>
      <c r="BBB21" s="447"/>
      <c r="BBC21" s="447"/>
      <c r="BBD21" s="449"/>
      <c r="BBE21" s="450">
        <f t="shared" si="1228"/>
        <v>0</v>
      </c>
      <c r="BBF21" s="463"/>
      <c r="BBG21" s="448"/>
      <c r="BBI21" s="458"/>
      <c r="BBJ21" s="447"/>
      <c r="BBK21" s="447"/>
      <c r="BBL21" s="447"/>
      <c r="BBM21" s="450">
        <f t="shared" si="1229"/>
        <v>0</v>
      </c>
      <c r="BBN21" s="447"/>
      <c r="BBO21" s="447"/>
      <c r="BBP21" s="447"/>
      <c r="BBQ21" s="447"/>
      <c r="BBR21" s="447"/>
      <c r="BBS21" s="449"/>
      <c r="BBT21" s="450">
        <f t="shared" si="1230"/>
        <v>0</v>
      </c>
      <c r="BBU21" s="463"/>
      <c r="BBV21" s="448"/>
      <c r="BBX21" s="458"/>
      <c r="BBY21" s="447"/>
      <c r="BBZ21" s="447"/>
      <c r="BCA21" s="447"/>
      <c r="BCB21" s="450">
        <f t="shared" si="1231"/>
        <v>0</v>
      </c>
      <c r="BCC21" s="447"/>
      <c r="BCD21" s="447"/>
      <c r="BCE21" s="447"/>
      <c r="BCF21" s="447"/>
      <c r="BCG21" s="447"/>
      <c r="BCH21" s="449"/>
      <c r="BCI21" s="450">
        <f t="shared" si="1232"/>
        <v>0</v>
      </c>
      <c r="BCJ21" s="463"/>
      <c r="BCK21" s="448"/>
      <c r="BCM21" s="458"/>
      <c r="BCN21" s="447"/>
      <c r="BCO21" s="447"/>
      <c r="BCP21" s="447"/>
      <c r="BCQ21" s="450">
        <f t="shared" si="1233"/>
        <v>0</v>
      </c>
      <c r="BCR21" s="447"/>
      <c r="BCS21" s="447"/>
      <c r="BCT21" s="447"/>
      <c r="BCU21" s="447"/>
      <c r="BCV21" s="447"/>
      <c r="BCW21" s="449"/>
      <c r="BCX21" s="450">
        <f t="shared" si="1234"/>
        <v>0</v>
      </c>
      <c r="BCY21" s="463"/>
      <c r="BCZ21" s="448"/>
      <c r="BDB21" s="458"/>
      <c r="BDC21" s="447"/>
      <c r="BDD21" s="447"/>
      <c r="BDE21" s="447"/>
      <c r="BDF21" s="450">
        <f t="shared" si="1235"/>
        <v>0</v>
      </c>
      <c r="BDG21" s="447"/>
      <c r="BDH21" s="447"/>
      <c r="BDI21" s="447"/>
      <c r="BDJ21" s="447"/>
      <c r="BDK21" s="447"/>
      <c r="BDL21" s="449"/>
      <c r="BDM21" s="450">
        <f t="shared" si="1236"/>
        <v>0</v>
      </c>
      <c r="BDN21" s="463"/>
      <c r="BDO21" s="448"/>
      <c r="BDQ21" s="458"/>
      <c r="BDR21" s="447"/>
      <c r="BDS21" s="447"/>
      <c r="BDT21" s="447"/>
      <c r="BDU21" s="450">
        <f t="shared" si="1237"/>
        <v>0</v>
      </c>
      <c r="BDV21" s="447"/>
      <c r="BDW21" s="447"/>
      <c r="BDX21" s="447"/>
      <c r="BDY21" s="447"/>
      <c r="BDZ21" s="447"/>
      <c r="BEA21" s="449"/>
      <c r="BEB21" s="450">
        <f t="shared" si="1238"/>
        <v>0</v>
      </c>
      <c r="BEC21" s="463"/>
      <c r="BED21" s="448"/>
      <c r="BEF21" s="458"/>
      <c r="BEG21" s="447"/>
      <c r="BEH21" s="447"/>
      <c r="BEI21" s="447"/>
      <c r="BEJ21" s="450">
        <f t="shared" si="1239"/>
        <v>0</v>
      </c>
      <c r="BEK21" s="447"/>
      <c r="BEL21" s="447"/>
      <c r="BEM21" s="447"/>
      <c r="BEN21" s="447"/>
      <c r="BEO21" s="447"/>
      <c r="BEP21" s="449"/>
      <c r="BEQ21" s="450">
        <f t="shared" si="1240"/>
        <v>0</v>
      </c>
      <c r="BER21" s="463"/>
      <c r="BES21" s="448"/>
      <c r="BEU21" s="458"/>
      <c r="BEV21" s="447"/>
      <c r="BEW21" s="447"/>
      <c r="BEX21" s="447"/>
      <c r="BEY21" s="450">
        <f t="shared" si="1241"/>
        <v>0</v>
      </c>
      <c r="BEZ21" s="447"/>
      <c r="BFA21" s="447"/>
      <c r="BFB21" s="447"/>
      <c r="BFC21" s="447"/>
      <c r="BFD21" s="447"/>
      <c r="BFE21" s="449"/>
      <c r="BFF21" s="450">
        <f t="shared" si="1242"/>
        <v>0</v>
      </c>
      <c r="BFG21" s="463"/>
      <c r="BFH21" s="448"/>
      <c r="BFJ21" s="458"/>
      <c r="BFK21" s="447"/>
      <c r="BFL21" s="447"/>
      <c r="BFM21" s="447"/>
      <c r="BFN21" s="450">
        <f t="shared" si="1243"/>
        <v>0</v>
      </c>
      <c r="BFO21" s="447"/>
      <c r="BFP21" s="447"/>
      <c r="BFQ21" s="447"/>
      <c r="BFR21" s="447"/>
      <c r="BFS21" s="447"/>
      <c r="BFT21" s="449"/>
      <c r="BFU21" s="450">
        <f t="shared" si="1244"/>
        <v>0</v>
      </c>
      <c r="BFV21" s="463"/>
      <c r="BFW21" s="448"/>
      <c r="BFY21" s="458"/>
      <c r="BFZ21" s="447"/>
      <c r="BGA21" s="447"/>
      <c r="BGB21" s="447"/>
      <c r="BGC21" s="450">
        <f t="shared" si="1245"/>
        <v>0</v>
      </c>
      <c r="BGD21" s="447"/>
      <c r="BGE21" s="447"/>
      <c r="BGF21" s="447"/>
      <c r="BGG21" s="447"/>
      <c r="BGH21" s="447"/>
      <c r="BGI21" s="449"/>
      <c r="BGJ21" s="450">
        <f t="shared" si="1246"/>
        <v>0</v>
      </c>
      <c r="BGK21" s="463"/>
      <c r="BGL21" s="448"/>
      <c r="BGN21" s="458"/>
      <c r="BGO21" s="447"/>
      <c r="BGP21" s="447"/>
      <c r="BGQ21" s="447"/>
      <c r="BGR21" s="450">
        <f t="shared" si="1247"/>
        <v>0</v>
      </c>
      <c r="BGS21" s="447"/>
      <c r="BGT21" s="447"/>
      <c r="BGU21" s="447"/>
      <c r="BGV21" s="447"/>
      <c r="BGW21" s="447"/>
      <c r="BGX21" s="449"/>
      <c r="BGY21" s="450">
        <f t="shared" si="1248"/>
        <v>0</v>
      </c>
      <c r="BGZ21" s="463"/>
      <c r="BHA21" s="448"/>
      <c r="BHC21" s="458"/>
      <c r="BHD21" s="447"/>
      <c r="BHE21" s="447"/>
      <c r="BHF21" s="447"/>
      <c r="BHG21" s="450">
        <f t="shared" si="1249"/>
        <v>0</v>
      </c>
      <c r="BHH21" s="447"/>
      <c r="BHI21" s="447"/>
      <c r="BHJ21" s="447"/>
      <c r="BHK21" s="447"/>
      <c r="BHL21" s="447"/>
      <c r="BHM21" s="449"/>
      <c r="BHN21" s="450">
        <f t="shared" si="1250"/>
        <v>0</v>
      </c>
      <c r="BHO21" s="463"/>
      <c r="BHP21" s="448"/>
      <c r="BHR21" s="458"/>
      <c r="BHS21" s="447"/>
      <c r="BHT21" s="447"/>
      <c r="BHU21" s="447"/>
      <c r="BHV21" s="450">
        <f t="shared" si="1251"/>
        <v>0</v>
      </c>
      <c r="BHW21" s="447"/>
      <c r="BHX21" s="447"/>
      <c r="BHY21" s="447"/>
      <c r="BHZ21" s="447"/>
      <c r="BIA21" s="447"/>
      <c r="BIB21" s="449"/>
      <c r="BIC21" s="450">
        <f t="shared" si="1252"/>
        <v>0</v>
      </c>
      <c r="BID21" s="463"/>
      <c r="BIE21" s="448"/>
      <c r="BIG21" s="458"/>
      <c r="BIH21" s="447"/>
      <c r="BII21" s="447"/>
      <c r="BIJ21" s="447"/>
      <c r="BIK21" s="450">
        <f t="shared" si="1253"/>
        <v>0</v>
      </c>
      <c r="BIL21" s="447"/>
      <c r="BIM21" s="447"/>
      <c r="BIN21" s="447"/>
      <c r="BIO21" s="447"/>
      <c r="BIP21" s="447"/>
      <c r="BIQ21" s="449"/>
      <c r="BIR21" s="450">
        <f t="shared" si="1254"/>
        <v>0</v>
      </c>
      <c r="BIS21" s="463"/>
      <c r="BIT21" s="448"/>
      <c r="BIV21" s="458"/>
      <c r="BIW21" s="447"/>
      <c r="BIX21" s="447"/>
      <c r="BIY21" s="447"/>
      <c r="BIZ21" s="450">
        <f t="shared" si="1255"/>
        <v>0</v>
      </c>
      <c r="BJA21" s="447"/>
      <c r="BJB21" s="447"/>
      <c r="BJC21" s="447"/>
      <c r="BJD21" s="447"/>
      <c r="BJE21" s="447"/>
      <c r="BJF21" s="449"/>
      <c r="BJG21" s="450">
        <f t="shared" si="1256"/>
        <v>0</v>
      </c>
      <c r="BJH21" s="463"/>
      <c r="BJI21" s="448"/>
      <c r="BJK21" s="458"/>
      <c r="BJL21" s="447"/>
      <c r="BJM21" s="447"/>
      <c r="BJN21" s="447"/>
      <c r="BJO21" s="450">
        <f t="shared" si="1257"/>
        <v>0</v>
      </c>
      <c r="BJP21" s="447"/>
      <c r="BJQ21" s="447"/>
      <c r="BJR21" s="447"/>
      <c r="BJS21" s="447"/>
      <c r="BJT21" s="447"/>
      <c r="BJU21" s="449"/>
      <c r="BJV21" s="450">
        <f t="shared" si="1258"/>
        <v>0</v>
      </c>
      <c r="BJW21" s="463"/>
      <c r="BJX21" s="448"/>
      <c r="BJZ21" s="458"/>
      <c r="BKA21" s="447"/>
      <c r="BKB21" s="447"/>
      <c r="BKC21" s="447"/>
      <c r="BKD21" s="450">
        <f t="shared" si="1259"/>
        <v>0</v>
      </c>
      <c r="BKE21" s="447"/>
      <c r="BKF21" s="447"/>
      <c r="BKG21" s="447"/>
      <c r="BKH21" s="447"/>
      <c r="BKI21" s="447"/>
      <c r="BKJ21" s="449"/>
      <c r="BKK21" s="450">
        <f t="shared" si="1260"/>
        <v>0</v>
      </c>
      <c r="BKL21" s="463"/>
      <c r="BKM21" s="448"/>
      <c r="BKO21" s="458"/>
      <c r="BKP21" s="447"/>
      <c r="BKQ21" s="447"/>
      <c r="BKR21" s="447"/>
      <c r="BKS21" s="450">
        <f t="shared" si="1261"/>
        <v>0</v>
      </c>
      <c r="BKT21" s="447"/>
      <c r="BKU21" s="447"/>
      <c r="BKV21" s="447"/>
      <c r="BKW21" s="447"/>
      <c r="BKX21" s="447"/>
      <c r="BKY21" s="449"/>
      <c r="BKZ21" s="450">
        <f t="shared" si="1262"/>
        <v>0</v>
      </c>
      <c r="BLA21" s="463"/>
      <c r="BLB21" s="448"/>
      <c r="BLD21" s="458"/>
      <c r="BLE21" s="447"/>
      <c r="BLF21" s="447"/>
      <c r="BLG21" s="447"/>
      <c r="BLH21" s="450">
        <f t="shared" si="1263"/>
        <v>0</v>
      </c>
      <c r="BLI21" s="447"/>
      <c r="BLJ21" s="447"/>
      <c r="BLK21" s="447"/>
      <c r="BLL21" s="447"/>
      <c r="BLM21" s="447"/>
      <c r="BLN21" s="449"/>
      <c r="BLO21" s="450">
        <f t="shared" si="1264"/>
        <v>0</v>
      </c>
      <c r="BLP21" s="463"/>
      <c r="BLQ21" s="448"/>
      <c r="BLS21" s="458"/>
      <c r="BLT21" s="447"/>
      <c r="BLU21" s="447"/>
      <c r="BLV21" s="447"/>
      <c r="BLW21" s="450">
        <f t="shared" si="1265"/>
        <v>0</v>
      </c>
      <c r="BLX21" s="447"/>
      <c r="BLY21" s="447"/>
      <c r="BLZ21" s="447"/>
      <c r="BMA21" s="447"/>
      <c r="BMB21" s="447"/>
      <c r="BMC21" s="449"/>
      <c r="BMD21" s="450">
        <f t="shared" si="1266"/>
        <v>0</v>
      </c>
      <c r="BME21" s="463"/>
      <c r="BMF21" s="448"/>
      <c r="BMH21" s="458"/>
      <c r="BMI21" s="447"/>
      <c r="BMJ21" s="447"/>
      <c r="BMK21" s="447"/>
      <c r="BML21" s="450">
        <f t="shared" si="1267"/>
        <v>0</v>
      </c>
      <c r="BMM21" s="447"/>
      <c r="BMN21" s="447"/>
      <c r="BMO21" s="447"/>
      <c r="BMP21" s="447"/>
      <c r="BMQ21" s="447"/>
      <c r="BMR21" s="449"/>
      <c r="BMS21" s="450">
        <f t="shared" si="1268"/>
        <v>0</v>
      </c>
      <c r="BMT21" s="463"/>
      <c r="BMU21" s="448"/>
      <c r="BMW21" s="458"/>
      <c r="BMX21" s="447"/>
      <c r="BMY21" s="447"/>
      <c r="BMZ21" s="447"/>
      <c r="BNA21" s="450">
        <f t="shared" si="1269"/>
        <v>0</v>
      </c>
      <c r="BNB21" s="447"/>
      <c r="BNC21" s="447"/>
      <c r="BND21" s="447"/>
      <c r="BNE21" s="447"/>
      <c r="BNF21" s="447"/>
      <c r="BNG21" s="449"/>
      <c r="BNH21" s="450">
        <f t="shared" si="1270"/>
        <v>0</v>
      </c>
      <c r="BNI21" s="463"/>
      <c r="BNJ21" s="448"/>
      <c r="BNL21" s="458"/>
      <c r="BNM21" s="447"/>
      <c r="BNN21" s="447"/>
      <c r="BNO21" s="447"/>
      <c r="BNP21" s="450">
        <f t="shared" si="1271"/>
        <v>0</v>
      </c>
      <c r="BNQ21" s="447"/>
      <c r="BNR21" s="447"/>
      <c r="BNS21" s="447"/>
      <c r="BNT21" s="447"/>
      <c r="BNU21" s="447"/>
      <c r="BNV21" s="449"/>
      <c r="BNW21" s="450">
        <f t="shared" si="1272"/>
        <v>0</v>
      </c>
      <c r="BNX21" s="463"/>
      <c r="BNY21" s="448"/>
      <c r="BOA21" s="458"/>
      <c r="BOB21" s="447"/>
      <c r="BOC21" s="447"/>
      <c r="BOD21" s="447"/>
      <c r="BOE21" s="450">
        <f t="shared" si="1273"/>
        <v>0</v>
      </c>
      <c r="BOF21" s="447"/>
      <c r="BOG21" s="447"/>
      <c r="BOH21" s="447"/>
      <c r="BOI21" s="447"/>
      <c r="BOJ21" s="447"/>
      <c r="BOK21" s="449"/>
      <c r="BOL21" s="450">
        <f t="shared" si="1274"/>
        <v>0</v>
      </c>
      <c r="BOM21" s="463"/>
      <c r="BON21" s="448"/>
      <c r="BOP21" s="458"/>
      <c r="BOQ21" s="447"/>
      <c r="BOR21" s="447"/>
      <c r="BOS21" s="447"/>
      <c r="BOT21" s="450">
        <f t="shared" si="1275"/>
        <v>0</v>
      </c>
      <c r="BOU21" s="447"/>
      <c r="BOV21" s="447"/>
      <c r="BOW21" s="447"/>
      <c r="BOX21" s="447"/>
      <c r="BOY21" s="447"/>
      <c r="BOZ21" s="449"/>
      <c r="BPA21" s="450">
        <f t="shared" si="1276"/>
        <v>0</v>
      </c>
      <c r="BPB21" s="463"/>
      <c r="BPC21" s="448"/>
      <c r="BPE21" s="458"/>
      <c r="BPF21" s="447"/>
      <c r="BPG21" s="447"/>
      <c r="BPH21" s="447"/>
      <c r="BPI21" s="450">
        <f t="shared" si="1277"/>
        <v>0</v>
      </c>
      <c r="BPJ21" s="447"/>
      <c r="BPK21" s="447"/>
      <c r="BPL21" s="447"/>
      <c r="BPM21" s="447"/>
      <c r="BPN21" s="447"/>
      <c r="BPO21" s="449"/>
      <c r="BPP21" s="450">
        <f t="shared" si="1278"/>
        <v>0</v>
      </c>
      <c r="BPQ21" s="463"/>
      <c r="BPR21" s="448"/>
      <c r="BPT21" s="458"/>
      <c r="BPU21" s="447"/>
      <c r="BPV21" s="447"/>
      <c r="BPW21" s="447"/>
      <c r="BPX21" s="450">
        <f t="shared" si="1279"/>
        <v>0</v>
      </c>
      <c r="BPY21" s="447"/>
      <c r="BPZ21" s="447"/>
      <c r="BQA21" s="447"/>
      <c r="BQB21" s="447"/>
      <c r="BQC21" s="447"/>
      <c r="BQD21" s="449"/>
      <c r="BQE21" s="450">
        <f t="shared" si="1280"/>
        <v>0</v>
      </c>
      <c r="BQF21" s="463"/>
      <c r="BQG21" s="448"/>
      <c r="BQI21" s="458"/>
      <c r="BQJ21" s="447"/>
      <c r="BQK21" s="447"/>
      <c r="BQL21" s="447"/>
      <c r="BQM21" s="450">
        <f t="shared" si="1281"/>
        <v>0</v>
      </c>
      <c r="BQN21" s="447"/>
      <c r="BQO21" s="447"/>
      <c r="BQP21" s="447"/>
      <c r="BQQ21" s="447"/>
      <c r="BQR21" s="447"/>
      <c r="BQS21" s="449"/>
      <c r="BQT21" s="450">
        <f t="shared" si="1282"/>
        <v>0</v>
      </c>
      <c r="BQU21" s="463"/>
      <c r="BQV21" s="448"/>
      <c r="BQX21" s="458"/>
      <c r="BQY21" s="447"/>
      <c r="BQZ21" s="447"/>
      <c r="BRA21" s="447"/>
      <c r="BRB21" s="450">
        <f t="shared" si="1283"/>
        <v>0</v>
      </c>
      <c r="BRC21" s="447"/>
      <c r="BRD21" s="447"/>
      <c r="BRE21" s="447"/>
      <c r="BRF21" s="447"/>
      <c r="BRG21" s="447"/>
      <c r="BRH21" s="449"/>
      <c r="BRI21" s="450">
        <f t="shared" si="1284"/>
        <v>0</v>
      </c>
      <c r="BRJ21" s="463"/>
      <c r="BRK21" s="448"/>
      <c r="BRM21" s="458"/>
      <c r="BRN21" s="447"/>
      <c r="BRO21" s="447"/>
      <c r="BRP21" s="447"/>
      <c r="BRQ21" s="450">
        <f t="shared" si="1285"/>
        <v>0</v>
      </c>
      <c r="BRR21" s="447"/>
      <c r="BRS21" s="447"/>
      <c r="BRT21" s="447"/>
      <c r="BRU21" s="447"/>
      <c r="BRV21" s="447"/>
      <c r="BRW21" s="449"/>
      <c r="BRX21" s="450">
        <f t="shared" si="1286"/>
        <v>0</v>
      </c>
      <c r="BRY21" s="463"/>
      <c r="BRZ21" s="448"/>
      <c r="BSB21" s="458"/>
      <c r="BSC21" s="447"/>
      <c r="BSD21" s="447"/>
      <c r="BSE21" s="447"/>
      <c r="BSF21" s="450">
        <f t="shared" si="1287"/>
        <v>0</v>
      </c>
      <c r="BSG21" s="447"/>
      <c r="BSH21" s="447"/>
      <c r="BSI21" s="447"/>
      <c r="BSJ21" s="447"/>
      <c r="BSK21" s="447"/>
      <c r="BSL21" s="449"/>
      <c r="BSM21" s="450">
        <f t="shared" si="1288"/>
        <v>0</v>
      </c>
      <c r="BSN21" s="463"/>
      <c r="BSO21" s="448"/>
      <c r="BSQ21" s="458"/>
      <c r="BSR21" s="447"/>
      <c r="BSS21" s="447"/>
      <c r="BST21" s="447"/>
      <c r="BSU21" s="450">
        <f t="shared" si="1289"/>
        <v>0</v>
      </c>
      <c r="BSV21" s="447"/>
      <c r="BSW21" s="447"/>
      <c r="BSX21" s="447"/>
      <c r="BSY21" s="447"/>
      <c r="BSZ21" s="447"/>
      <c r="BTA21" s="449"/>
      <c r="BTB21" s="450">
        <f t="shared" si="1290"/>
        <v>0</v>
      </c>
      <c r="BTC21" s="463"/>
      <c r="BTD21" s="448"/>
      <c r="BTF21" s="458"/>
      <c r="BTG21" s="447"/>
      <c r="BTH21" s="447"/>
      <c r="BTI21" s="447"/>
      <c r="BTJ21" s="450">
        <f t="shared" si="1291"/>
        <v>0</v>
      </c>
      <c r="BTK21" s="447"/>
      <c r="BTL21" s="447"/>
      <c r="BTM21" s="447"/>
      <c r="BTN21" s="447"/>
      <c r="BTO21" s="447"/>
      <c r="BTP21" s="449"/>
      <c r="BTQ21" s="450">
        <f t="shared" si="1292"/>
        <v>0</v>
      </c>
      <c r="BTR21" s="463"/>
      <c r="BTS21" s="448"/>
      <c r="BTU21" s="458"/>
      <c r="BTV21" s="447"/>
      <c r="BTW21" s="447"/>
      <c r="BTX21" s="447"/>
      <c r="BTY21" s="450">
        <f t="shared" si="1293"/>
        <v>0</v>
      </c>
      <c r="BTZ21" s="447"/>
      <c r="BUA21" s="447"/>
      <c r="BUB21" s="447"/>
      <c r="BUC21" s="447"/>
      <c r="BUD21" s="447"/>
      <c r="BUE21" s="449"/>
      <c r="BUF21" s="450">
        <f t="shared" si="1294"/>
        <v>0</v>
      </c>
      <c r="BUG21" s="463"/>
      <c r="BUH21" s="448"/>
      <c r="BUJ21" s="458"/>
      <c r="BUK21" s="447"/>
      <c r="BUL21" s="447"/>
      <c r="BUM21" s="447"/>
      <c r="BUN21" s="450">
        <f t="shared" si="1295"/>
        <v>0</v>
      </c>
      <c r="BUO21" s="447"/>
      <c r="BUP21" s="447"/>
      <c r="BUQ21" s="447"/>
      <c r="BUR21" s="447"/>
      <c r="BUS21" s="447"/>
      <c r="BUT21" s="449"/>
      <c r="BUU21" s="450">
        <f t="shared" si="1296"/>
        <v>0</v>
      </c>
      <c r="BUV21" s="463"/>
      <c r="BUW21" s="448"/>
      <c r="BUY21" s="458"/>
      <c r="BUZ21" s="447"/>
      <c r="BVA21" s="447"/>
      <c r="BVB21" s="447"/>
      <c r="BVC21" s="450">
        <f t="shared" si="1297"/>
        <v>0</v>
      </c>
      <c r="BVD21" s="447"/>
      <c r="BVE21" s="447"/>
      <c r="BVF21" s="447"/>
      <c r="BVG21" s="447"/>
      <c r="BVH21" s="447"/>
      <c r="BVI21" s="449"/>
      <c r="BVJ21" s="450">
        <f t="shared" si="1298"/>
        <v>0</v>
      </c>
      <c r="BVK21" s="463"/>
      <c r="BVL21" s="448"/>
      <c r="BVN21" s="458"/>
      <c r="BVO21" s="447"/>
      <c r="BVP21" s="447"/>
      <c r="BVQ21" s="447"/>
      <c r="BVR21" s="450">
        <f t="shared" si="1299"/>
        <v>0</v>
      </c>
      <c r="BVS21" s="447"/>
      <c r="BVT21" s="447"/>
      <c r="BVU21" s="447"/>
      <c r="BVV21" s="447"/>
      <c r="BVW21" s="447"/>
      <c r="BVX21" s="449"/>
      <c r="BVY21" s="450">
        <f t="shared" si="1300"/>
        <v>0</v>
      </c>
      <c r="BVZ21" s="463"/>
      <c r="BWA21" s="448"/>
    </row>
    <row r="22" spans="2:1951" ht="15" customHeight="1" x14ac:dyDescent="0.2">
      <c r="B22" s="452" t="s">
        <v>329</v>
      </c>
      <c r="C22" s="447"/>
      <c r="D22" s="447"/>
      <c r="E22" s="447"/>
      <c r="F22" s="447"/>
      <c r="G22" s="450">
        <f t="shared" si="1041"/>
        <v>0</v>
      </c>
      <c r="H22" s="447"/>
      <c r="I22" s="447"/>
      <c r="J22" s="447"/>
      <c r="K22" s="447"/>
      <c r="L22" s="447"/>
      <c r="M22" s="449"/>
      <c r="N22" s="450">
        <f t="shared" si="1042"/>
        <v>0</v>
      </c>
      <c r="O22" s="463"/>
      <c r="P22" s="448"/>
      <c r="R22" s="458"/>
      <c r="S22" s="447"/>
      <c r="T22" s="447"/>
      <c r="U22" s="447"/>
      <c r="V22" s="450">
        <f t="shared" si="1043"/>
        <v>0</v>
      </c>
      <c r="W22" s="447"/>
      <c r="X22" s="447"/>
      <c r="Y22" s="447"/>
      <c r="Z22" s="447"/>
      <c r="AA22" s="447"/>
      <c r="AB22" s="449"/>
      <c r="AC22" s="450">
        <f t="shared" si="1044"/>
        <v>0</v>
      </c>
      <c r="AD22" s="463"/>
      <c r="AE22" s="448"/>
      <c r="AG22" s="458"/>
      <c r="AH22" s="447"/>
      <c r="AI22" s="447"/>
      <c r="AJ22" s="447"/>
      <c r="AK22" s="450">
        <f t="shared" si="1045"/>
        <v>0</v>
      </c>
      <c r="AL22" s="447"/>
      <c r="AM22" s="447"/>
      <c r="AN22" s="447"/>
      <c r="AO22" s="447"/>
      <c r="AP22" s="447"/>
      <c r="AQ22" s="449"/>
      <c r="AR22" s="450">
        <f t="shared" si="1046"/>
        <v>0</v>
      </c>
      <c r="AS22" s="463"/>
      <c r="AT22" s="448"/>
      <c r="AV22" s="458"/>
      <c r="AW22" s="447"/>
      <c r="AX22" s="447"/>
      <c r="AY22" s="447"/>
      <c r="AZ22" s="450">
        <f t="shared" si="1047"/>
        <v>0</v>
      </c>
      <c r="BA22" s="447"/>
      <c r="BB22" s="447"/>
      <c r="BC22" s="447"/>
      <c r="BD22" s="447"/>
      <c r="BE22" s="447"/>
      <c r="BF22" s="449"/>
      <c r="BG22" s="450">
        <f t="shared" si="1048"/>
        <v>0</v>
      </c>
      <c r="BH22" s="463"/>
      <c r="BI22" s="448"/>
      <c r="BK22" s="458"/>
      <c r="BL22" s="447"/>
      <c r="BM22" s="447"/>
      <c r="BN22" s="447"/>
      <c r="BO22" s="450">
        <f t="shared" si="1049"/>
        <v>0</v>
      </c>
      <c r="BP22" s="447"/>
      <c r="BQ22" s="447"/>
      <c r="BR22" s="447"/>
      <c r="BS22" s="447"/>
      <c r="BT22" s="447"/>
      <c r="BU22" s="449"/>
      <c r="BV22" s="450">
        <f t="shared" si="1050"/>
        <v>0</v>
      </c>
      <c r="BW22" s="463"/>
      <c r="BX22" s="448"/>
      <c r="BZ22" s="458"/>
      <c r="CA22" s="447"/>
      <c r="CB22" s="447"/>
      <c r="CC22" s="447"/>
      <c r="CD22" s="450">
        <f t="shared" si="1051"/>
        <v>0</v>
      </c>
      <c r="CE22" s="447"/>
      <c r="CF22" s="447"/>
      <c r="CG22" s="447"/>
      <c r="CH22" s="447"/>
      <c r="CI22" s="447"/>
      <c r="CJ22" s="449"/>
      <c r="CK22" s="450">
        <f t="shared" si="1052"/>
        <v>0</v>
      </c>
      <c r="CL22" s="463"/>
      <c r="CM22" s="448"/>
      <c r="CO22" s="458"/>
      <c r="CP22" s="447"/>
      <c r="CQ22" s="447"/>
      <c r="CR22" s="447"/>
      <c r="CS22" s="450">
        <f t="shared" si="1053"/>
        <v>0</v>
      </c>
      <c r="CT22" s="447"/>
      <c r="CU22" s="447"/>
      <c r="CV22" s="447"/>
      <c r="CW22" s="447"/>
      <c r="CX22" s="447"/>
      <c r="CY22" s="449"/>
      <c r="CZ22" s="450">
        <f t="shared" si="1054"/>
        <v>0</v>
      </c>
      <c r="DA22" s="463"/>
      <c r="DB22" s="448"/>
      <c r="DD22" s="458"/>
      <c r="DE22" s="447"/>
      <c r="DF22" s="447"/>
      <c r="DG22" s="447"/>
      <c r="DH22" s="450">
        <f t="shared" si="1055"/>
        <v>0</v>
      </c>
      <c r="DI22" s="447"/>
      <c r="DJ22" s="447"/>
      <c r="DK22" s="447"/>
      <c r="DL22" s="447"/>
      <c r="DM22" s="447"/>
      <c r="DN22" s="449"/>
      <c r="DO22" s="450">
        <f t="shared" si="1056"/>
        <v>0</v>
      </c>
      <c r="DP22" s="463"/>
      <c r="DQ22" s="448"/>
      <c r="DS22" s="458"/>
      <c r="DT22" s="447"/>
      <c r="DU22" s="447"/>
      <c r="DV22" s="447"/>
      <c r="DW22" s="450">
        <f t="shared" si="1057"/>
        <v>0</v>
      </c>
      <c r="DX22" s="447"/>
      <c r="DY22" s="447"/>
      <c r="DZ22" s="447"/>
      <c r="EA22" s="447"/>
      <c r="EB22" s="447"/>
      <c r="EC22" s="449"/>
      <c r="ED22" s="450">
        <f t="shared" si="1058"/>
        <v>0</v>
      </c>
      <c r="EE22" s="463"/>
      <c r="EF22" s="448"/>
      <c r="EH22" s="458"/>
      <c r="EI22" s="447"/>
      <c r="EJ22" s="447"/>
      <c r="EK22" s="447"/>
      <c r="EL22" s="450">
        <f t="shared" si="1059"/>
        <v>0</v>
      </c>
      <c r="EM22" s="447"/>
      <c r="EN22" s="447"/>
      <c r="EO22" s="447"/>
      <c r="EP22" s="447"/>
      <c r="EQ22" s="447"/>
      <c r="ER22" s="449"/>
      <c r="ES22" s="450">
        <f t="shared" si="1060"/>
        <v>0</v>
      </c>
      <c r="ET22" s="463"/>
      <c r="EU22" s="448"/>
      <c r="EW22" s="458"/>
      <c r="EX22" s="447"/>
      <c r="EY22" s="447"/>
      <c r="EZ22" s="447"/>
      <c r="FA22" s="450">
        <f t="shared" si="1061"/>
        <v>0</v>
      </c>
      <c r="FB22" s="447"/>
      <c r="FC22" s="447"/>
      <c r="FD22" s="447"/>
      <c r="FE22" s="447"/>
      <c r="FF22" s="447"/>
      <c r="FG22" s="449"/>
      <c r="FH22" s="450">
        <f t="shared" si="1062"/>
        <v>0</v>
      </c>
      <c r="FI22" s="463"/>
      <c r="FJ22" s="448"/>
      <c r="FL22" s="458"/>
      <c r="FM22" s="447"/>
      <c r="FN22" s="447"/>
      <c r="FO22" s="447"/>
      <c r="FP22" s="450">
        <f t="shared" si="1063"/>
        <v>0</v>
      </c>
      <c r="FQ22" s="447"/>
      <c r="FR22" s="447"/>
      <c r="FS22" s="447"/>
      <c r="FT22" s="447"/>
      <c r="FU22" s="447"/>
      <c r="FV22" s="449"/>
      <c r="FW22" s="450">
        <f t="shared" si="1064"/>
        <v>0</v>
      </c>
      <c r="FX22" s="463"/>
      <c r="FY22" s="448"/>
      <c r="GA22" s="458"/>
      <c r="GB22" s="447"/>
      <c r="GC22" s="447"/>
      <c r="GD22" s="447"/>
      <c r="GE22" s="450">
        <f t="shared" si="1065"/>
        <v>0</v>
      </c>
      <c r="GF22" s="447"/>
      <c r="GG22" s="447"/>
      <c r="GH22" s="447"/>
      <c r="GI22" s="447"/>
      <c r="GJ22" s="447"/>
      <c r="GK22" s="449"/>
      <c r="GL22" s="450">
        <f t="shared" si="1066"/>
        <v>0</v>
      </c>
      <c r="GM22" s="463"/>
      <c r="GN22" s="448"/>
      <c r="GP22" s="458"/>
      <c r="GQ22" s="447"/>
      <c r="GR22" s="447"/>
      <c r="GS22" s="447"/>
      <c r="GT22" s="450">
        <f t="shared" si="1067"/>
        <v>0</v>
      </c>
      <c r="GU22" s="447"/>
      <c r="GV22" s="447"/>
      <c r="GW22" s="447"/>
      <c r="GX22" s="447"/>
      <c r="GY22" s="447"/>
      <c r="GZ22" s="449"/>
      <c r="HA22" s="450">
        <f t="shared" si="1068"/>
        <v>0</v>
      </c>
      <c r="HB22" s="463"/>
      <c r="HC22" s="448"/>
      <c r="HE22" s="458"/>
      <c r="HF22" s="447"/>
      <c r="HG22" s="447"/>
      <c r="HH22" s="447"/>
      <c r="HI22" s="450">
        <f t="shared" si="1069"/>
        <v>0</v>
      </c>
      <c r="HJ22" s="447"/>
      <c r="HK22" s="447"/>
      <c r="HL22" s="447"/>
      <c r="HM22" s="447"/>
      <c r="HN22" s="447"/>
      <c r="HO22" s="449"/>
      <c r="HP22" s="450">
        <f t="shared" si="1070"/>
        <v>0</v>
      </c>
      <c r="HQ22" s="463"/>
      <c r="HR22" s="448"/>
      <c r="HT22" s="458"/>
      <c r="HU22" s="447"/>
      <c r="HV22" s="447"/>
      <c r="HW22" s="447"/>
      <c r="HX22" s="450">
        <f t="shared" si="1071"/>
        <v>0</v>
      </c>
      <c r="HY22" s="447"/>
      <c r="HZ22" s="447"/>
      <c r="IA22" s="447"/>
      <c r="IB22" s="447"/>
      <c r="IC22" s="447"/>
      <c r="ID22" s="449"/>
      <c r="IE22" s="450">
        <f t="shared" si="1072"/>
        <v>0</v>
      </c>
      <c r="IF22" s="463"/>
      <c r="IG22" s="448"/>
      <c r="II22" s="458"/>
      <c r="IJ22" s="447"/>
      <c r="IK22" s="447"/>
      <c r="IL22" s="447"/>
      <c r="IM22" s="450">
        <f t="shared" si="1073"/>
        <v>0</v>
      </c>
      <c r="IN22" s="447"/>
      <c r="IO22" s="447"/>
      <c r="IP22" s="447"/>
      <c r="IQ22" s="447"/>
      <c r="IR22" s="447"/>
      <c r="IS22" s="449"/>
      <c r="IT22" s="450">
        <f t="shared" si="1074"/>
        <v>0</v>
      </c>
      <c r="IU22" s="463"/>
      <c r="IV22" s="448"/>
      <c r="IX22" s="458"/>
      <c r="IY22" s="447"/>
      <c r="IZ22" s="447"/>
      <c r="JA22" s="447"/>
      <c r="JB22" s="450">
        <f t="shared" si="1075"/>
        <v>0</v>
      </c>
      <c r="JC22" s="447"/>
      <c r="JD22" s="447"/>
      <c r="JE22" s="447"/>
      <c r="JF22" s="447"/>
      <c r="JG22" s="447"/>
      <c r="JH22" s="449"/>
      <c r="JI22" s="450">
        <f t="shared" si="1076"/>
        <v>0</v>
      </c>
      <c r="JJ22" s="463"/>
      <c r="JK22" s="448"/>
      <c r="JM22" s="458"/>
      <c r="JN22" s="447"/>
      <c r="JO22" s="447"/>
      <c r="JP22" s="447"/>
      <c r="JQ22" s="450">
        <f t="shared" si="1077"/>
        <v>0</v>
      </c>
      <c r="JR22" s="447"/>
      <c r="JS22" s="447"/>
      <c r="JT22" s="447"/>
      <c r="JU22" s="447"/>
      <c r="JV22" s="447"/>
      <c r="JW22" s="449"/>
      <c r="JX22" s="450">
        <f t="shared" si="1078"/>
        <v>0</v>
      </c>
      <c r="JY22" s="463"/>
      <c r="JZ22" s="448"/>
      <c r="KB22" s="458"/>
      <c r="KC22" s="447"/>
      <c r="KD22" s="447"/>
      <c r="KE22" s="447"/>
      <c r="KF22" s="450">
        <f t="shared" si="1079"/>
        <v>0</v>
      </c>
      <c r="KG22" s="447"/>
      <c r="KH22" s="447"/>
      <c r="KI22" s="447"/>
      <c r="KJ22" s="447"/>
      <c r="KK22" s="447"/>
      <c r="KL22" s="449"/>
      <c r="KM22" s="450">
        <f t="shared" si="1080"/>
        <v>0</v>
      </c>
      <c r="KN22" s="463"/>
      <c r="KO22" s="448"/>
      <c r="KQ22" s="458"/>
      <c r="KR22" s="447"/>
      <c r="KS22" s="447"/>
      <c r="KT22" s="447"/>
      <c r="KU22" s="450">
        <f t="shared" si="1081"/>
        <v>0</v>
      </c>
      <c r="KV22" s="447"/>
      <c r="KW22" s="447"/>
      <c r="KX22" s="447"/>
      <c r="KY22" s="447"/>
      <c r="KZ22" s="447"/>
      <c r="LA22" s="449"/>
      <c r="LB22" s="450">
        <f t="shared" si="1082"/>
        <v>0</v>
      </c>
      <c r="LC22" s="463"/>
      <c r="LD22" s="448"/>
      <c r="LF22" s="458"/>
      <c r="LG22" s="447"/>
      <c r="LH22" s="447"/>
      <c r="LI22" s="447"/>
      <c r="LJ22" s="450">
        <f t="shared" si="1083"/>
        <v>0</v>
      </c>
      <c r="LK22" s="447"/>
      <c r="LL22" s="447"/>
      <c r="LM22" s="447"/>
      <c r="LN22" s="447"/>
      <c r="LO22" s="447"/>
      <c r="LP22" s="449"/>
      <c r="LQ22" s="450">
        <f t="shared" si="1084"/>
        <v>0</v>
      </c>
      <c r="LR22" s="463"/>
      <c r="LS22" s="448"/>
      <c r="LU22" s="458"/>
      <c r="LV22" s="447"/>
      <c r="LW22" s="447"/>
      <c r="LX22" s="447"/>
      <c r="LY22" s="450">
        <f t="shared" si="1085"/>
        <v>0</v>
      </c>
      <c r="LZ22" s="447"/>
      <c r="MA22" s="447"/>
      <c r="MB22" s="447"/>
      <c r="MC22" s="447"/>
      <c r="MD22" s="447"/>
      <c r="ME22" s="449"/>
      <c r="MF22" s="450">
        <f t="shared" si="1086"/>
        <v>0</v>
      </c>
      <c r="MG22" s="463"/>
      <c r="MH22" s="448"/>
      <c r="MJ22" s="458"/>
      <c r="MK22" s="447"/>
      <c r="ML22" s="447"/>
      <c r="MM22" s="447"/>
      <c r="MN22" s="450">
        <f t="shared" si="1087"/>
        <v>0</v>
      </c>
      <c r="MO22" s="447"/>
      <c r="MP22" s="447"/>
      <c r="MQ22" s="447"/>
      <c r="MR22" s="447"/>
      <c r="MS22" s="447"/>
      <c r="MT22" s="449"/>
      <c r="MU22" s="450">
        <f t="shared" si="1088"/>
        <v>0</v>
      </c>
      <c r="MV22" s="463"/>
      <c r="MW22" s="448"/>
      <c r="MY22" s="458"/>
      <c r="MZ22" s="447"/>
      <c r="NA22" s="447"/>
      <c r="NB22" s="447"/>
      <c r="NC22" s="450">
        <f t="shared" si="1089"/>
        <v>0</v>
      </c>
      <c r="ND22" s="447"/>
      <c r="NE22" s="447"/>
      <c r="NF22" s="447"/>
      <c r="NG22" s="447"/>
      <c r="NH22" s="447"/>
      <c r="NI22" s="449"/>
      <c r="NJ22" s="450">
        <f t="shared" si="1090"/>
        <v>0</v>
      </c>
      <c r="NK22" s="463"/>
      <c r="NL22" s="448"/>
      <c r="NN22" s="458"/>
      <c r="NO22" s="447"/>
      <c r="NP22" s="447"/>
      <c r="NQ22" s="447"/>
      <c r="NR22" s="450">
        <f t="shared" si="1091"/>
        <v>0</v>
      </c>
      <c r="NS22" s="447"/>
      <c r="NT22" s="447"/>
      <c r="NU22" s="447"/>
      <c r="NV22" s="447"/>
      <c r="NW22" s="447"/>
      <c r="NX22" s="449"/>
      <c r="NY22" s="450">
        <f t="shared" si="1092"/>
        <v>0</v>
      </c>
      <c r="NZ22" s="463"/>
      <c r="OA22" s="448"/>
      <c r="OC22" s="458"/>
      <c r="OD22" s="447"/>
      <c r="OE22" s="447"/>
      <c r="OF22" s="447"/>
      <c r="OG22" s="450">
        <f t="shared" si="1093"/>
        <v>0</v>
      </c>
      <c r="OH22" s="447"/>
      <c r="OI22" s="447"/>
      <c r="OJ22" s="447"/>
      <c r="OK22" s="447"/>
      <c r="OL22" s="447"/>
      <c r="OM22" s="449"/>
      <c r="ON22" s="450">
        <f t="shared" si="1094"/>
        <v>0</v>
      </c>
      <c r="OO22" s="463"/>
      <c r="OP22" s="448"/>
      <c r="OR22" s="458"/>
      <c r="OS22" s="447"/>
      <c r="OT22" s="447"/>
      <c r="OU22" s="447"/>
      <c r="OV22" s="450">
        <f t="shared" si="1095"/>
        <v>0</v>
      </c>
      <c r="OW22" s="447"/>
      <c r="OX22" s="447"/>
      <c r="OY22" s="447"/>
      <c r="OZ22" s="447"/>
      <c r="PA22" s="447"/>
      <c r="PB22" s="449"/>
      <c r="PC22" s="450">
        <f t="shared" si="1096"/>
        <v>0</v>
      </c>
      <c r="PD22" s="463"/>
      <c r="PE22" s="448"/>
      <c r="PG22" s="458"/>
      <c r="PH22" s="447"/>
      <c r="PI22" s="447"/>
      <c r="PJ22" s="447"/>
      <c r="PK22" s="450">
        <f t="shared" si="1097"/>
        <v>0</v>
      </c>
      <c r="PL22" s="447"/>
      <c r="PM22" s="447"/>
      <c r="PN22" s="447"/>
      <c r="PO22" s="447"/>
      <c r="PP22" s="447"/>
      <c r="PQ22" s="449"/>
      <c r="PR22" s="450">
        <f t="shared" si="1098"/>
        <v>0</v>
      </c>
      <c r="PS22" s="463"/>
      <c r="PT22" s="448"/>
      <c r="PV22" s="458"/>
      <c r="PW22" s="447"/>
      <c r="PX22" s="447"/>
      <c r="PY22" s="447"/>
      <c r="PZ22" s="450">
        <f t="shared" si="1099"/>
        <v>0</v>
      </c>
      <c r="QA22" s="447"/>
      <c r="QB22" s="447"/>
      <c r="QC22" s="447"/>
      <c r="QD22" s="447"/>
      <c r="QE22" s="447"/>
      <c r="QF22" s="449"/>
      <c r="QG22" s="450">
        <f t="shared" si="1100"/>
        <v>0</v>
      </c>
      <c r="QH22" s="463"/>
      <c r="QI22" s="448"/>
      <c r="QK22" s="458"/>
      <c r="QL22" s="447"/>
      <c r="QM22" s="447"/>
      <c r="QN22" s="447"/>
      <c r="QO22" s="450">
        <f t="shared" si="1101"/>
        <v>0</v>
      </c>
      <c r="QP22" s="447"/>
      <c r="QQ22" s="447"/>
      <c r="QR22" s="447"/>
      <c r="QS22" s="447"/>
      <c r="QT22" s="447"/>
      <c r="QU22" s="449"/>
      <c r="QV22" s="450">
        <f t="shared" si="1102"/>
        <v>0</v>
      </c>
      <c r="QW22" s="463"/>
      <c r="QX22" s="448"/>
      <c r="QZ22" s="458"/>
      <c r="RA22" s="447"/>
      <c r="RB22" s="447"/>
      <c r="RC22" s="447"/>
      <c r="RD22" s="450">
        <f t="shared" si="1103"/>
        <v>0</v>
      </c>
      <c r="RE22" s="447"/>
      <c r="RF22" s="447"/>
      <c r="RG22" s="447"/>
      <c r="RH22" s="447"/>
      <c r="RI22" s="447"/>
      <c r="RJ22" s="449"/>
      <c r="RK22" s="450">
        <f t="shared" si="1104"/>
        <v>0</v>
      </c>
      <c r="RL22" s="463"/>
      <c r="RM22" s="448"/>
      <c r="RO22" s="458"/>
      <c r="RP22" s="447"/>
      <c r="RQ22" s="447"/>
      <c r="RR22" s="447"/>
      <c r="RS22" s="450">
        <f t="shared" si="1105"/>
        <v>0</v>
      </c>
      <c r="RT22" s="447"/>
      <c r="RU22" s="447"/>
      <c r="RV22" s="447"/>
      <c r="RW22" s="447"/>
      <c r="RX22" s="447"/>
      <c r="RY22" s="449"/>
      <c r="RZ22" s="450">
        <f t="shared" si="1106"/>
        <v>0</v>
      </c>
      <c r="SA22" s="463"/>
      <c r="SB22" s="448"/>
      <c r="SD22" s="458"/>
      <c r="SE22" s="447"/>
      <c r="SF22" s="447"/>
      <c r="SG22" s="447"/>
      <c r="SH22" s="450">
        <f t="shared" si="1107"/>
        <v>0</v>
      </c>
      <c r="SI22" s="447"/>
      <c r="SJ22" s="447"/>
      <c r="SK22" s="447"/>
      <c r="SL22" s="447"/>
      <c r="SM22" s="447"/>
      <c r="SN22" s="449"/>
      <c r="SO22" s="450">
        <f t="shared" si="1108"/>
        <v>0</v>
      </c>
      <c r="SP22" s="463"/>
      <c r="SQ22" s="448"/>
      <c r="SS22" s="458"/>
      <c r="ST22" s="447"/>
      <c r="SU22" s="447"/>
      <c r="SV22" s="447"/>
      <c r="SW22" s="450">
        <f t="shared" si="1109"/>
        <v>0</v>
      </c>
      <c r="SX22" s="447"/>
      <c r="SY22" s="447"/>
      <c r="SZ22" s="447"/>
      <c r="TA22" s="447"/>
      <c r="TB22" s="447"/>
      <c r="TC22" s="449"/>
      <c r="TD22" s="450">
        <f t="shared" si="1110"/>
        <v>0</v>
      </c>
      <c r="TE22" s="463"/>
      <c r="TF22" s="448"/>
      <c r="TH22" s="458"/>
      <c r="TI22" s="447"/>
      <c r="TJ22" s="447"/>
      <c r="TK22" s="447"/>
      <c r="TL22" s="450">
        <f t="shared" si="1111"/>
        <v>0</v>
      </c>
      <c r="TM22" s="447"/>
      <c r="TN22" s="447"/>
      <c r="TO22" s="447"/>
      <c r="TP22" s="447"/>
      <c r="TQ22" s="447"/>
      <c r="TR22" s="449"/>
      <c r="TS22" s="450">
        <f t="shared" si="1112"/>
        <v>0</v>
      </c>
      <c r="TT22" s="463"/>
      <c r="TU22" s="448"/>
      <c r="TW22" s="458"/>
      <c r="TX22" s="447"/>
      <c r="TY22" s="447"/>
      <c r="TZ22" s="447"/>
      <c r="UA22" s="450">
        <f t="shared" si="1113"/>
        <v>0</v>
      </c>
      <c r="UB22" s="447"/>
      <c r="UC22" s="447"/>
      <c r="UD22" s="447"/>
      <c r="UE22" s="447"/>
      <c r="UF22" s="447"/>
      <c r="UG22" s="449"/>
      <c r="UH22" s="450">
        <f t="shared" si="1114"/>
        <v>0</v>
      </c>
      <c r="UI22" s="463"/>
      <c r="UJ22" s="448"/>
      <c r="UL22" s="458"/>
      <c r="UM22" s="447"/>
      <c r="UN22" s="447"/>
      <c r="UO22" s="447"/>
      <c r="UP22" s="450">
        <f t="shared" si="1115"/>
        <v>0</v>
      </c>
      <c r="UQ22" s="447"/>
      <c r="UR22" s="447"/>
      <c r="US22" s="447"/>
      <c r="UT22" s="447"/>
      <c r="UU22" s="447"/>
      <c r="UV22" s="449"/>
      <c r="UW22" s="450">
        <f t="shared" si="1116"/>
        <v>0</v>
      </c>
      <c r="UX22" s="463"/>
      <c r="UY22" s="448"/>
      <c r="VA22" s="458"/>
      <c r="VB22" s="447"/>
      <c r="VC22" s="447"/>
      <c r="VD22" s="447"/>
      <c r="VE22" s="450">
        <f t="shared" si="1117"/>
        <v>0</v>
      </c>
      <c r="VF22" s="447"/>
      <c r="VG22" s="447"/>
      <c r="VH22" s="447"/>
      <c r="VI22" s="447"/>
      <c r="VJ22" s="447"/>
      <c r="VK22" s="449"/>
      <c r="VL22" s="450">
        <f t="shared" si="1118"/>
        <v>0</v>
      </c>
      <c r="VM22" s="463"/>
      <c r="VN22" s="448"/>
      <c r="VP22" s="458"/>
      <c r="VQ22" s="447"/>
      <c r="VR22" s="447"/>
      <c r="VS22" s="447"/>
      <c r="VT22" s="450">
        <f t="shared" si="1119"/>
        <v>0</v>
      </c>
      <c r="VU22" s="447"/>
      <c r="VV22" s="447"/>
      <c r="VW22" s="447"/>
      <c r="VX22" s="447"/>
      <c r="VY22" s="447"/>
      <c r="VZ22" s="449"/>
      <c r="WA22" s="450">
        <f t="shared" si="1120"/>
        <v>0</v>
      </c>
      <c r="WB22" s="463"/>
      <c r="WC22" s="448"/>
      <c r="WE22" s="458"/>
      <c r="WF22" s="447"/>
      <c r="WG22" s="447"/>
      <c r="WH22" s="447"/>
      <c r="WI22" s="450">
        <f t="shared" si="1121"/>
        <v>0</v>
      </c>
      <c r="WJ22" s="447"/>
      <c r="WK22" s="447"/>
      <c r="WL22" s="447"/>
      <c r="WM22" s="447"/>
      <c r="WN22" s="447"/>
      <c r="WO22" s="449"/>
      <c r="WP22" s="450">
        <f t="shared" si="1122"/>
        <v>0</v>
      </c>
      <c r="WQ22" s="463"/>
      <c r="WR22" s="448"/>
      <c r="WT22" s="458"/>
      <c r="WU22" s="447"/>
      <c r="WV22" s="447"/>
      <c r="WW22" s="447"/>
      <c r="WX22" s="450">
        <f t="shared" si="1123"/>
        <v>0</v>
      </c>
      <c r="WY22" s="447"/>
      <c r="WZ22" s="447"/>
      <c r="XA22" s="447"/>
      <c r="XB22" s="447"/>
      <c r="XC22" s="447"/>
      <c r="XD22" s="449"/>
      <c r="XE22" s="450">
        <f t="shared" si="1124"/>
        <v>0</v>
      </c>
      <c r="XF22" s="463"/>
      <c r="XG22" s="448"/>
      <c r="XI22" s="458"/>
      <c r="XJ22" s="447"/>
      <c r="XK22" s="447"/>
      <c r="XL22" s="447"/>
      <c r="XM22" s="450">
        <f t="shared" si="1125"/>
        <v>0</v>
      </c>
      <c r="XN22" s="447"/>
      <c r="XO22" s="447"/>
      <c r="XP22" s="447"/>
      <c r="XQ22" s="447"/>
      <c r="XR22" s="447"/>
      <c r="XS22" s="449"/>
      <c r="XT22" s="450">
        <f t="shared" si="1126"/>
        <v>0</v>
      </c>
      <c r="XU22" s="463"/>
      <c r="XV22" s="448"/>
      <c r="XX22" s="458"/>
      <c r="XY22" s="447"/>
      <c r="XZ22" s="447"/>
      <c r="YA22" s="447"/>
      <c r="YB22" s="450">
        <f t="shared" si="1127"/>
        <v>0</v>
      </c>
      <c r="YC22" s="447"/>
      <c r="YD22" s="447"/>
      <c r="YE22" s="447"/>
      <c r="YF22" s="447"/>
      <c r="YG22" s="447"/>
      <c r="YH22" s="449"/>
      <c r="YI22" s="450">
        <f t="shared" si="1128"/>
        <v>0</v>
      </c>
      <c r="YJ22" s="463"/>
      <c r="YK22" s="448"/>
      <c r="YM22" s="458"/>
      <c r="YN22" s="447"/>
      <c r="YO22" s="447"/>
      <c r="YP22" s="447"/>
      <c r="YQ22" s="450">
        <f t="shared" si="1129"/>
        <v>0</v>
      </c>
      <c r="YR22" s="447"/>
      <c r="YS22" s="447"/>
      <c r="YT22" s="447"/>
      <c r="YU22" s="447"/>
      <c r="YV22" s="447"/>
      <c r="YW22" s="449"/>
      <c r="YX22" s="450">
        <f t="shared" si="1130"/>
        <v>0</v>
      </c>
      <c r="YY22" s="463"/>
      <c r="YZ22" s="448"/>
      <c r="ZB22" s="458"/>
      <c r="ZC22" s="447"/>
      <c r="ZD22" s="447"/>
      <c r="ZE22" s="447"/>
      <c r="ZF22" s="450">
        <f t="shared" si="1131"/>
        <v>0</v>
      </c>
      <c r="ZG22" s="447"/>
      <c r="ZH22" s="447"/>
      <c r="ZI22" s="447"/>
      <c r="ZJ22" s="447"/>
      <c r="ZK22" s="447"/>
      <c r="ZL22" s="449"/>
      <c r="ZM22" s="450">
        <f t="shared" si="1132"/>
        <v>0</v>
      </c>
      <c r="ZN22" s="463"/>
      <c r="ZO22" s="448"/>
      <c r="ZQ22" s="458"/>
      <c r="ZR22" s="447"/>
      <c r="ZS22" s="447"/>
      <c r="ZT22" s="447"/>
      <c r="ZU22" s="450">
        <f t="shared" si="1133"/>
        <v>0</v>
      </c>
      <c r="ZV22" s="447"/>
      <c r="ZW22" s="447"/>
      <c r="ZX22" s="447"/>
      <c r="ZY22" s="447"/>
      <c r="ZZ22" s="447"/>
      <c r="AAA22" s="449"/>
      <c r="AAB22" s="450">
        <f t="shared" si="1134"/>
        <v>0</v>
      </c>
      <c r="AAC22" s="463"/>
      <c r="AAD22" s="448"/>
      <c r="AAF22" s="458"/>
      <c r="AAG22" s="447"/>
      <c r="AAH22" s="447"/>
      <c r="AAI22" s="447"/>
      <c r="AAJ22" s="450">
        <f t="shared" si="1135"/>
        <v>0</v>
      </c>
      <c r="AAK22" s="447"/>
      <c r="AAL22" s="447"/>
      <c r="AAM22" s="447"/>
      <c r="AAN22" s="447"/>
      <c r="AAO22" s="447"/>
      <c r="AAP22" s="449"/>
      <c r="AAQ22" s="450">
        <f t="shared" si="1136"/>
        <v>0</v>
      </c>
      <c r="AAR22" s="463"/>
      <c r="AAS22" s="448"/>
      <c r="AAU22" s="458"/>
      <c r="AAV22" s="447"/>
      <c r="AAW22" s="447"/>
      <c r="AAX22" s="447"/>
      <c r="AAY22" s="450">
        <f t="shared" si="1137"/>
        <v>0</v>
      </c>
      <c r="AAZ22" s="447"/>
      <c r="ABA22" s="447"/>
      <c r="ABB22" s="447"/>
      <c r="ABC22" s="447"/>
      <c r="ABD22" s="447"/>
      <c r="ABE22" s="449"/>
      <c r="ABF22" s="450">
        <f t="shared" si="1138"/>
        <v>0</v>
      </c>
      <c r="ABG22" s="463"/>
      <c r="ABH22" s="448"/>
      <c r="ABJ22" s="458"/>
      <c r="ABK22" s="447"/>
      <c r="ABL22" s="447"/>
      <c r="ABM22" s="447"/>
      <c r="ABN22" s="450">
        <f t="shared" si="1139"/>
        <v>0</v>
      </c>
      <c r="ABO22" s="447"/>
      <c r="ABP22" s="447"/>
      <c r="ABQ22" s="447"/>
      <c r="ABR22" s="447"/>
      <c r="ABS22" s="447"/>
      <c r="ABT22" s="449"/>
      <c r="ABU22" s="450">
        <f t="shared" si="1140"/>
        <v>0</v>
      </c>
      <c r="ABV22" s="463"/>
      <c r="ABW22" s="448"/>
      <c r="ABY22" s="458"/>
      <c r="ABZ22" s="447"/>
      <c r="ACA22" s="447"/>
      <c r="ACB22" s="447"/>
      <c r="ACC22" s="450">
        <f t="shared" si="1141"/>
        <v>0</v>
      </c>
      <c r="ACD22" s="447"/>
      <c r="ACE22" s="447"/>
      <c r="ACF22" s="447"/>
      <c r="ACG22" s="447"/>
      <c r="ACH22" s="447"/>
      <c r="ACI22" s="449"/>
      <c r="ACJ22" s="450">
        <f t="shared" si="1142"/>
        <v>0</v>
      </c>
      <c r="ACK22" s="463"/>
      <c r="ACL22" s="448"/>
      <c r="ACN22" s="458"/>
      <c r="ACO22" s="447"/>
      <c r="ACP22" s="447"/>
      <c r="ACQ22" s="447"/>
      <c r="ACR22" s="450">
        <f t="shared" si="1143"/>
        <v>0</v>
      </c>
      <c r="ACS22" s="447"/>
      <c r="ACT22" s="447"/>
      <c r="ACU22" s="447"/>
      <c r="ACV22" s="447"/>
      <c r="ACW22" s="447"/>
      <c r="ACX22" s="449"/>
      <c r="ACY22" s="450">
        <f t="shared" si="1144"/>
        <v>0</v>
      </c>
      <c r="ACZ22" s="463"/>
      <c r="ADA22" s="448"/>
      <c r="ADC22" s="458"/>
      <c r="ADD22" s="447"/>
      <c r="ADE22" s="447"/>
      <c r="ADF22" s="447"/>
      <c r="ADG22" s="450">
        <f t="shared" si="1145"/>
        <v>0</v>
      </c>
      <c r="ADH22" s="447"/>
      <c r="ADI22" s="447"/>
      <c r="ADJ22" s="447"/>
      <c r="ADK22" s="447"/>
      <c r="ADL22" s="447"/>
      <c r="ADM22" s="449"/>
      <c r="ADN22" s="450">
        <f t="shared" si="1146"/>
        <v>0</v>
      </c>
      <c r="ADO22" s="463"/>
      <c r="ADP22" s="448"/>
      <c r="ADR22" s="458"/>
      <c r="ADS22" s="447"/>
      <c r="ADT22" s="447"/>
      <c r="ADU22" s="447"/>
      <c r="ADV22" s="450">
        <f t="shared" si="1147"/>
        <v>0</v>
      </c>
      <c r="ADW22" s="447"/>
      <c r="ADX22" s="447"/>
      <c r="ADY22" s="447"/>
      <c r="ADZ22" s="447"/>
      <c r="AEA22" s="447"/>
      <c r="AEB22" s="449"/>
      <c r="AEC22" s="450">
        <f t="shared" si="1148"/>
        <v>0</v>
      </c>
      <c r="AED22" s="463"/>
      <c r="AEE22" s="448"/>
      <c r="AEG22" s="458"/>
      <c r="AEH22" s="447"/>
      <c r="AEI22" s="447"/>
      <c r="AEJ22" s="447"/>
      <c r="AEK22" s="450">
        <f t="shared" si="1149"/>
        <v>0</v>
      </c>
      <c r="AEL22" s="447"/>
      <c r="AEM22" s="447"/>
      <c r="AEN22" s="447"/>
      <c r="AEO22" s="447"/>
      <c r="AEP22" s="447"/>
      <c r="AEQ22" s="449"/>
      <c r="AER22" s="450">
        <f t="shared" si="1150"/>
        <v>0</v>
      </c>
      <c r="AES22" s="463"/>
      <c r="AET22" s="448"/>
      <c r="AEV22" s="458"/>
      <c r="AEW22" s="447"/>
      <c r="AEX22" s="447"/>
      <c r="AEY22" s="447"/>
      <c r="AEZ22" s="450">
        <f t="shared" si="1151"/>
        <v>0</v>
      </c>
      <c r="AFA22" s="447"/>
      <c r="AFB22" s="447"/>
      <c r="AFC22" s="447"/>
      <c r="AFD22" s="447"/>
      <c r="AFE22" s="447"/>
      <c r="AFF22" s="449"/>
      <c r="AFG22" s="450">
        <f t="shared" si="1152"/>
        <v>0</v>
      </c>
      <c r="AFH22" s="463"/>
      <c r="AFI22" s="448"/>
      <c r="AFK22" s="458"/>
      <c r="AFL22" s="447"/>
      <c r="AFM22" s="447"/>
      <c r="AFN22" s="447"/>
      <c r="AFO22" s="450">
        <f t="shared" si="1153"/>
        <v>0</v>
      </c>
      <c r="AFP22" s="447"/>
      <c r="AFQ22" s="447"/>
      <c r="AFR22" s="447"/>
      <c r="AFS22" s="447"/>
      <c r="AFT22" s="447"/>
      <c r="AFU22" s="449"/>
      <c r="AFV22" s="450">
        <f t="shared" si="1154"/>
        <v>0</v>
      </c>
      <c r="AFW22" s="463"/>
      <c r="AFX22" s="448"/>
      <c r="AFZ22" s="458"/>
      <c r="AGA22" s="447"/>
      <c r="AGB22" s="447"/>
      <c r="AGC22" s="447"/>
      <c r="AGD22" s="450">
        <f t="shared" si="1155"/>
        <v>0</v>
      </c>
      <c r="AGE22" s="447"/>
      <c r="AGF22" s="447"/>
      <c r="AGG22" s="447"/>
      <c r="AGH22" s="447"/>
      <c r="AGI22" s="447"/>
      <c r="AGJ22" s="449"/>
      <c r="AGK22" s="450">
        <f t="shared" si="1156"/>
        <v>0</v>
      </c>
      <c r="AGL22" s="463"/>
      <c r="AGM22" s="448"/>
      <c r="AGO22" s="458"/>
      <c r="AGP22" s="447"/>
      <c r="AGQ22" s="447"/>
      <c r="AGR22" s="447"/>
      <c r="AGS22" s="450">
        <f t="shared" si="1157"/>
        <v>0</v>
      </c>
      <c r="AGT22" s="447"/>
      <c r="AGU22" s="447"/>
      <c r="AGV22" s="447"/>
      <c r="AGW22" s="447"/>
      <c r="AGX22" s="447"/>
      <c r="AGY22" s="449"/>
      <c r="AGZ22" s="450">
        <f t="shared" si="1158"/>
        <v>0</v>
      </c>
      <c r="AHA22" s="463"/>
      <c r="AHB22" s="448"/>
      <c r="AHD22" s="458"/>
      <c r="AHE22" s="447"/>
      <c r="AHF22" s="447"/>
      <c r="AHG22" s="447"/>
      <c r="AHH22" s="450">
        <f t="shared" si="1159"/>
        <v>0</v>
      </c>
      <c r="AHI22" s="447"/>
      <c r="AHJ22" s="447"/>
      <c r="AHK22" s="447"/>
      <c r="AHL22" s="447"/>
      <c r="AHM22" s="447"/>
      <c r="AHN22" s="449"/>
      <c r="AHO22" s="450">
        <f t="shared" si="1160"/>
        <v>0</v>
      </c>
      <c r="AHP22" s="463"/>
      <c r="AHQ22" s="448"/>
      <c r="AHS22" s="458"/>
      <c r="AHT22" s="447"/>
      <c r="AHU22" s="447"/>
      <c r="AHV22" s="447"/>
      <c r="AHW22" s="450">
        <f t="shared" si="1161"/>
        <v>0</v>
      </c>
      <c r="AHX22" s="447"/>
      <c r="AHY22" s="447"/>
      <c r="AHZ22" s="447"/>
      <c r="AIA22" s="447"/>
      <c r="AIB22" s="447"/>
      <c r="AIC22" s="449"/>
      <c r="AID22" s="450">
        <f t="shared" si="1162"/>
        <v>0</v>
      </c>
      <c r="AIE22" s="463"/>
      <c r="AIF22" s="448"/>
      <c r="AIH22" s="458"/>
      <c r="AII22" s="447"/>
      <c r="AIJ22" s="447"/>
      <c r="AIK22" s="447"/>
      <c r="AIL22" s="450">
        <f t="shared" si="1163"/>
        <v>0</v>
      </c>
      <c r="AIM22" s="447"/>
      <c r="AIN22" s="447"/>
      <c r="AIO22" s="447"/>
      <c r="AIP22" s="447"/>
      <c r="AIQ22" s="447"/>
      <c r="AIR22" s="449"/>
      <c r="AIS22" s="450">
        <f t="shared" si="1164"/>
        <v>0</v>
      </c>
      <c r="AIT22" s="463"/>
      <c r="AIU22" s="448"/>
      <c r="AIW22" s="458"/>
      <c r="AIX22" s="447"/>
      <c r="AIY22" s="447"/>
      <c r="AIZ22" s="447"/>
      <c r="AJA22" s="450">
        <f t="shared" si="1165"/>
        <v>0</v>
      </c>
      <c r="AJB22" s="447"/>
      <c r="AJC22" s="447"/>
      <c r="AJD22" s="447"/>
      <c r="AJE22" s="447"/>
      <c r="AJF22" s="447"/>
      <c r="AJG22" s="449"/>
      <c r="AJH22" s="450">
        <f t="shared" si="1166"/>
        <v>0</v>
      </c>
      <c r="AJI22" s="463"/>
      <c r="AJJ22" s="448"/>
      <c r="AJL22" s="458"/>
      <c r="AJM22" s="447"/>
      <c r="AJN22" s="447"/>
      <c r="AJO22" s="447"/>
      <c r="AJP22" s="450">
        <f t="shared" si="1167"/>
        <v>0</v>
      </c>
      <c r="AJQ22" s="447"/>
      <c r="AJR22" s="447"/>
      <c r="AJS22" s="447"/>
      <c r="AJT22" s="447"/>
      <c r="AJU22" s="447"/>
      <c r="AJV22" s="449"/>
      <c r="AJW22" s="450">
        <f t="shared" si="1168"/>
        <v>0</v>
      </c>
      <c r="AJX22" s="463"/>
      <c r="AJY22" s="448"/>
      <c r="AKA22" s="458"/>
      <c r="AKB22" s="447"/>
      <c r="AKC22" s="447"/>
      <c r="AKD22" s="447"/>
      <c r="AKE22" s="450">
        <f t="shared" si="1169"/>
        <v>0</v>
      </c>
      <c r="AKF22" s="447"/>
      <c r="AKG22" s="447"/>
      <c r="AKH22" s="447"/>
      <c r="AKI22" s="447"/>
      <c r="AKJ22" s="447"/>
      <c r="AKK22" s="449"/>
      <c r="AKL22" s="450">
        <f t="shared" si="1170"/>
        <v>0</v>
      </c>
      <c r="AKM22" s="463"/>
      <c r="AKN22" s="448"/>
      <c r="AKP22" s="458"/>
      <c r="AKQ22" s="447"/>
      <c r="AKR22" s="447"/>
      <c r="AKS22" s="447"/>
      <c r="AKT22" s="450">
        <f t="shared" si="1171"/>
        <v>0</v>
      </c>
      <c r="AKU22" s="447"/>
      <c r="AKV22" s="447"/>
      <c r="AKW22" s="447"/>
      <c r="AKX22" s="447"/>
      <c r="AKY22" s="447"/>
      <c r="AKZ22" s="449"/>
      <c r="ALA22" s="450">
        <f t="shared" si="1172"/>
        <v>0</v>
      </c>
      <c r="ALB22" s="463"/>
      <c r="ALC22" s="448"/>
      <c r="ALE22" s="458"/>
      <c r="ALF22" s="447"/>
      <c r="ALG22" s="447"/>
      <c r="ALH22" s="447"/>
      <c r="ALI22" s="450">
        <f t="shared" si="1173"/>
        <v>0</v>
      </c>
      <c r="ALJ22" s="447"/>
      <c r="ALK22" s="447"/>
      <c r="ALL22" s="447"/>
      <c r="ALM22" s="447"/>
      <c r="ALN22" s="447"/>
      <c r="ALO22" s="449"/>
      <c r="ALP22" s="450">
        <f t="shared" si="1174"/>
        <v>0</v>
      </c>
      <c r="ALQ22" s="463"/>
      <c r="ALR22" s="448"/>
      <c r="ALT22" s="458"/>
      <c r="ALU22" s="447"/>
      <c r="ALV22" s="447"/>
      <c r="ALW22" s="447"/>
      <c r="ALX22" s="450">
        <f t="shared" si="1175"/>
        <v>0</v>
      </c>
      <c r="ALY22" s="447"/>
      <c r="ALZ22" s="447"/>
      <c r="AMA22" s="447"/>
      <c r="AMB22" s="447"/>
      <c r="AMC22" s="447"/>
      <c r="AMD22" s="449"/>
      <c r="AME22" s="450">
        <f t="shared" si="1176"/>
        <v>0</v>
      </c>
      <c r="AMF22" s="463"/>
      <c r="AMG22" s="448"/>
      <c r="AMI22" s="458"/>
      <c r="AMJ22" s="447"/>
      <c r="AMK22" s="447"/>
      <c r="AML22" s="447"/>
      <c r="AMM22" s="450">
        <f t="shared" si="1177"/>
        <v>0</v>
      </c>
      <c r="AMN22" s="447"/>
      <c r="AMO22" s="447"/>
      <c r="AMP22" s="447"/>
      <c r="AMQ22" s="447"/>
      <c r="AMR22" s="447"/>
      <c r="AMS22" s="449"/>
      <c r="AMT22" s="450">
        <f t="shared" si="1178"/>
        <v>0</v>
      </c>
      <c r="AMU22" s="463"/>
      <c r="AMV22" s="448"/>
      <c r="AMX22" s="458"/>
      <c r="AMY22" s="447"/>
      <c r="AMZ22" s="447"/>
      <c r="ANA22" s="447"/>
      <c r="ANB22" s="450">
        <f t="shared" si="1179"/>
        <v>0</v>
      </c>
      <c r="ANC22" s="447"/>
      <c r="AND22" s="447"/>
      <c r="ANE22" s="447"/>
      <c r="ANF22" s="447"/>
      <c r="ANG22" s="447"/>
      <c r="ANH22" s="449"/>
      <c r="ANI22" s="450">
        <f t="shared" si="1180"/>
        <v>0</v>
      </c>
      <c r="ANJ22" s="463"/>
      <c r="ANK22" s="448"/>
      <c r="ANM22" s="458"/>
      <c r="ANN22" s="447"/>
      <c r="ANO22" s="447"/>
      <c r="ANP22" s="447"/>
      <c r="ANQ22" s="450">
        <f t="shared" si="1181"/>
        <v>0</v>
      </c>
      <c r="ANR22" s="447"/>
      <c r="ANS22" s="447"/>
      <c r="ANT22" s="447"/>
      <c r="ANU22" s="447"/>
      <c r="ANV22" s="447"/>
      <c r="ANW22" s="449"/>
      <c r="ANX22" s="450">
        <f t="shared" si="1182"/>
        <v>0</v>
      </c>
      <c r="ANY22" s="463"/>
      <c r="ANZ22" s="448"/>
      <c r="AOB22" s="458"/>
      <c r="AOC22" s="447"/>
      <c r="AOD22" s="447"/>
      <c r="AOE22" s="447"/>
      <c r="AOF22" s="450">
        <f t="shared" si="1183"/>
        <v>0</v>
      </c>
      <c r="AOG22" s="447"/>
      <c r="AOH22" s="447"/>
      <c r="AOI22" s="447"/>
      <c r="AOJ22" s="447"/>
      <c r="AOK22" s="447"/>
      <c r="AOL22" s="449"/>
      <c r="AOM22" s="450">
        <f t="shared" si="1184"/>
        <v>0</v>
      </c>
      <c r="AON22" s="463"/>
      <c r="AOO22" s="448"/>
      <c r="AOQ22" s="458"/>
      <c r="AOR22" s="447"/>
      <c r="AOS22" s="447"/>
      <c r="AOT22" s="447"/>
      <c r="AOU22" s="450">
        <f t="shared" si="1185"/>
        <v>0</v>
      </c>
      <c r="AOV22" s="447"/>
      <c r="AOW22" s="447"/>
      <c r="AOX22" s="447"/>
      <c r="AOY22" s="447"/>
      <c r="AOZ22" s="447"/>
      <c r="APA22" s="449"/>
      <c r="APB22" s="450">
        <f t="shared" si="1186"/>
        <v>0</v>
      </c>
      <c r="APC22" s="463"/>
      <c r="APD22" s="448"/>
      <c r="APF22" s="458"/>
      <c r="APG22" s="447"/>
      <c r="APH22" s="447"/>
      <c r="API22" s="447"/>
      <c r="APJ22" s="450">
        <f t="shared" si="1187"/>
        <v>0</v>
      </c>
      <c r="APK22" s="447"/>
      <c r="APL22" s="447"/>
      <c r="APM22" s="447"/>
      <c r="APN22" s="447"/>
      <c r="APO22" s="447"/>
      <c r="APP22" s="449"/>
      <c r="APQ22" s="450">
        <f t="shared" si="1188"/>
        <v>0</v>
      </c>
      <c r="APR22" s="463"/>
      <c r="APS22" s="448"/>
      <c r="APU22" s="458"/>
      <c r="APV22" s="447"/>
      <c r="APW22" s="447"/>
      <c r="APX22" s="447"/>
      <c r="APY22" s="450">
        <f t="shared" si="1189"/>
        <v>0</v>
      </c>
      <c r="APZ22" s="447"/>
      <c r="AQA22" s="447"/>
      <c r="AQB22" s="447"/>
      <c r="AQC22" s="447"/>
      <c r="AQD22" s="447"/>
      <c r="AQE22" s="449"/>
      <c r="AQF22" s="450">
        <f t="shared" si="1190"/>
        <v>0</v>
      </c>
      <c r="AQG22" s="463"/>
      <c r="AQH22" s="448"/>
      <c r="AQJ22" s="458"/>
      <c r="AQK22" s="447"/>
      <c r="AQL22" s="447"/>
      <c r="AQM22" s="447"/>
      <c r="AQN22" s="450">
        <f t="shared" si="1191"/>
        <v>0</v>
      </c>
      <c r="AQO22" s="447"/>
      <c r="AQP22" s="447"/>
      <c r="AQQ22" s="447"/>
      <c r="AQR22" s="447"/>
      <c r="AQS22" s="447"/>
      <c r="AQT22" s="449"/>
      <c r="AQU22" s="450">
        <f t="shared" si="1192"/>
        <v>0</v>
      </c>
      <c r="AQV22" s="463"/>
      <c r="AQW22" s="448"/>
      <c r="AQY22" s="458"/>
      <c r="AQZ22" s="447"/>
      <c r="ARA22" s="447"/>
      <c r="ARB22" s="447"/>
      <c r="ARC22" s="450">
        <f t="shared" si="1193"/>
        <v>0</v>
      </c>
      <c r="ARD22" s="447"/>
      <c r="ARE22" s="447"/>
      <c r="ARF22" s="447"/>
      <c r="ARG22" s="447"/>
      <c r="ARH22" s="447"/>
      <c r="ARI22" s="449"/>
      <c r="ARJ22" s="450">
        <f t="shared" si="1194"/>
        <v>0</v>
      </c>
      <c r="ARK22" s="463"/>
      <c r="ARL22" s="448"/>
      <c r="ARN22" s="458"/>
      <c r="ARO22" s="447"/>
      <c r="ARP22" s="447"/>
      <c r="ARQ22" s="447"/>
      <c r="ARR22" s="450">
        <f t="shared" si="1195"/>
        <v>0</v>
      </c>
      <c r="ARS22" s="447"/>
      <c r="ART22" s="447"/>
      <c r="ARU22" s="447"/>
      <c r="ARV22" s="447"/>
      <c r="ARW22" s="447"/>
      <c r="ARX22" s="449"/>
      <c r="ARY22" s="450">
        <f t="shared" si="1196"/>
        <v>0</v>
      </c>
      <c r="ARZ22" s="463"/>
      <c r="ASA22" s="448"/>
      <c r="ASC22" s="458"/>
      <c r="ASD22" s="447"/>
      <c r="ASE22" s="447"/>
      <c r="ASF22" s="447"/>
      <c r="ASG22" s="450">
        <f t="shared" si="1197"/>
        <v>0</v>
      </c>
      <c r="ASH22" s="447"/>
      <c r="ASI22" s="447"/>
      <c r="ASJ22" s="447"/>
      <c r="ASK22" s="447"/>
      <c r="ASL22" s="447"/>
      <c r="ASM22" s="449"/>
      <c r="ASN22" s="450">
        <f t="shared" si="1198"/>
        <v>0</v>
      </c>
      <c r="ASO22" s="463"/>
      <c r="ASP22" s="448"/>
      <c r="ASR22" s="458"/>
      <c r="ASS22" s="447"/>
      <c r="AST22" s="447"/>
      <c r="ASU22" s="447"/>
      <c r="ASV22" s="450">
        <f t="shared" si="1199"/>
        <v>0</v>
      </c>
      <c r="ASW22" s="447"/>
      <c r="ASX22" s="447"/>
      <c r="ASY22" s="447"/>
      <c r="ASZ22" s="447"/>
      <c r="ATA22" s="447"/>
      <c r="ATB22" s="449"/>
      <c r="ATC22" s="450">
        <f t="shared" si="1200"/>
        <v>0</v>
      </c>
      <c r="ATD22" s="463"/>
      <c r="ATE22" s="448"/>
      <c r="ATG22" s="458"/>
      <c r="ATH22" s="447"/>
      <c r="ATI22" s="447"/>
      <c r="ATJ22" s="447"/>
      <c r="ATK22" s="450">
        <f t="shared" si="1201"/>
        <v>0</v>
      </c>
      <c r="ATL22" s="447"/>
      <c r="ATM22" s="447"/>
      <c r="ATN22" s="447"/>
      <c r="ATO22" s="447"/>
      <c r="ATP22" s="447"/>
      <c r="ATQ22" s="449"/>
      <c r="ATR22" s="450">
        <f t="shared" si="1202"/>
        <v>0</v>
      </c>
      <c r="ATS22" s="463"/>
      <c r="ATT22" s="448"/>
      <c r="ATV22" s="458"/>
      <c r="ATW22" s="447"/>
      <c r="ATX22" s="447"/>
      <c r="ATY22" s="447"/>
      <c r="ATZ22" s="450">
        <f t="shared" si="1203"/>
        <v>0</v>
      </c>
      <c r="AUA22" s="447"/>
      <c r="AUB22" s="447"/>
      <c r="AUC22" s="447"/>
      <c r="AUD22" s="447"/>
      <c r="AUE22" s="447"/>
      <c r="AUF22" s="449"/>
      <c r="AUG22" s="450">
        <f t="shared" si="1204"/>
        <v>0</v>
      </c>
      <c r="AUH22" s="463"/>
      <c r="AUI22" s="448"/>
      <c r="AUK22" s="458"/>
      <c r="AUL22" s="447"/>
      <c r="AUM22" s="447"/>
      <c r="AUN22" s="447"/>
      <c r="AUO22" s="450">
        <f t="shared" si="1205"/>
        <v>0</v>
      </c>
      <c r="AUP22" s="447"/>
      <c r="AUQ22" s="447"/>
      <c r="AUR22" s="447"/>
      <c r="AUS22" s="447"/>
      <c r="AUT22" s="447"/>
      <c r="AUU22" s="449"/>
      <c r="AUV22" s="450">
        <f t="shared" si="1206"/>
        <v>0</v>
      </c>
      <c r="AUW22" s="463"/>
      <c r="AUX22" s="448"/>
      <c r="AUZ22" s="458"/>
      <c r="AVA22" s="447"/>
      <c r="AVB22" s="447"/>
      <c r="AVC22" s="447"/>
      <c r="AVD22" s="450">
        <f t="shared" si="1207"/>
        <v>0</v>
      </c>
      <c r="AVE22" s="447"/>
      <c r="AVF22" s="447"/>
      <c r="AVG22" s="447"/>
      <c r="AVH22" s="447"/>
      <c r="AVI22" s="447"/>
      <c r="AVJ22" s="449"/>
      <c r="AVK22" s="450">
        <f t="shared" si="1208"/>
        <v>0</v>
      </c>
      <c r="AVL22" s="463"/>
      <c r="AVM22" s="448"/>
      <c r="AVO22" s="458"/>
      <c r="AVP22" s="447"/>
      <c r="AVQ22" s="447"/>
      <c r="AVR22" s="447"/>
      <c r="AVS22" s="450">
        <f t="shared" si="1209"/>
        <v>0</v>
      </c>
      <c r="AVT22" s="447"/>
      <c r="AVU22" s="447"/>
      <c r="AVV22" s="447"/>
      <c r="AVW22" s="447"/>
      <c r="AVX22" s="447"/>
      <c r="AVY22" s="449"/>
      <c r="AVZ22" s="450">
        <f t="shared" si="1210"/>
        <v>0</v>
      </c>
      <c r="AWA22" s="463"/>
      <c r="AWB22" s="448"/>
      <c r="AWD22" s="458"/>
      <c r="AWE22" s="447"/>
      <c r="AWF22" s="447"/>
      <c r="AWG22" s="447"/>
      <c r="AWH22" s="450">
        <f t="shared" si="1211"/>
        <v>0</v>
      </c>
      <c r="AWI22" s="447"/>
      <c r="AWJ22" s="447"/>
      <c r="AWK22" s="447"/>
      <c r="AWL22" s="447"/>
      <c r="AWM22" s="447"/>
      <c r="AWN22" s="449"/>
      <c r="AWO22" s="450">
        <f t="shared" si="1212"/>
        <v>0</v>
      </c>
      <c r="AWP22" s="463"/>
      <c r="AWQ22" s="448"/>
      <c r="AWS22" s="458"/>
      <c r="AWT22" s="447"/>
      <c r="AWU22" s="447"/>
      <c r="AWV22" s="447"/>
      <c r="AWW22" s="450">
        <f t="shared" si="1213"/>
        <v>0</v>
      </c>
      <c r="AWX22" s="447"/>
      <c r="AWY22" s="447"/>
      <c r="AWZ22" s="447"/>
      <c r="AXA22" s="447"/>
      <c r="AXB22" s="447"/>
      <c r="AXC22" s="449"/>
      <c r="AXD22" s="450">
        <f t="shared" si="1214"/>
        <v>0</v>
      </c>
      <c r="AXE22" s="463"/>
      <c r="AXF22" s="448"/>
      <c r="AXH22" s="458"/>
      <c r="AXI22" s="447"/>
      <c r="AXJ22" s="447"/>
      <c r="AXK22" s="447"/>
      <c r="AXL22" s="450">
        <f t="shared" si="1215"/>
        <v>0</v>
      </c>
      <c r="AXM22" s="447"/>
      <c r="AXN22" s="447"/>
      <c r="AXO22" s="447"/>
      <c r="AXP22" s="447"/>
      <c r="AXQ22" s="447"/>
      <c r="AXR22" s="449"/>
      <c r="AXS22" s="450">
        <f t="shared" si="1216"/>
        <v>0</v>
      </c>
      <c r="AXT22" s="463"/>
      <c r="AXU22" s="448"/>
      <c r="AXW22" s="458"/>
      <c r="AXX22" s="447"/>
      <c r="AXY22" s="447"/>
      <c r="AXZ22" s="447"/>
      <c r="AYA22" s="450">
        <f t="shared" si="1217"/>
        <v>0</v>
      </c>
      <c r="AYB22" s="447"/>
      <c r="AYC22" s="447"/>
      <c r="AYD22" s="447"/>
      <c r="AYE22" s="447"/>
      <c r="AYF22" s="447"/>
      <c r="AYG22" s="449"/>
      <c r="AYH22" s="450">
        <f t="shared" si="1218"/>
        <v>0</v>
      </c>
      <c r="AYI22" s="463"/>
      <c r="AYJ22" s="448"/>
      <c r="AYL22" s="458"/>
      <c r="AYM22" s="447"/>
      <c r="AYN22" s="447"/>
      <c r="AYO22" s="447"/>
      <c r="AYP22" s="450">
        <f t="shared" si="1219"/>
        <v>0</v>
      </c>
      <c r="AYQ22" s="447"/>
      <c r="AYR22" s="447"/>
      <c r="AYS22" s="447"/>
      <c r="AYT22" s="447"/>
      <c r="AYU22" s="447"/>
      <c r="AYV22" s="449"/>
      <c r="AYW22" s="450">
        <f t="shared" si="1220"/>
        <v>0</v>
      </c>
      <c r="AYX22" s="463"/>
      <c r="AYY22" s="448"/>
      <c r="AZA22" s="458"/>
      <c r="AZB22" s="447"/>
      <c r="AZC22" s="447"/>
      <c r="AZD22" s="447"/>
      <c r="AZE22" s="450">
        <f t="shared" si="1221"/>
        <v>0</v>
      </c>
      <c r="AZF22" s="447"/>
      <c r="AZG22" s="447"/>
      <c r="AZH22" s="447"/>
      <c r="AZI22" s="447"/>
      <c r="AZJ22" s="447"/>
      <c r="AZK22" s="449"/>
      <c r="AZL22" s="450">
        <f t="shared" si="1222"/>
        <v>0</v>
      </c>
      <c r="AZM22" s="463"/>
      <c r="AZN22" s="448"/>
      <c r="AZP22" s="458"/>
      <c r="AZQ22" s="447"/>
      <c r="AZR22" s="447"/>
      <c r="AZS22" s="447"/>
      <c r="AZT22" s="450">
        <f t="shared" si="1223"/>
        <v>0</v>
      </c>
      <c r="AZU22" s="447"/>
      <c r="AZV22" s="447"/>
      <c r="AZW22" s="447"/>
      <c r="AZX22" s="447"/>
      <c r="AZY22" s="447"/>
      <c r="AZZ22" s="449"/>
      <c r="BAA22" s="450">
        <f t="shared" si="1224"/>
        <v>0</v>
      </c>
      <c r="BAB22" s="463"/>
      <c r="BAC22" s="448"/>
      <c r="BAE22" s="458"/>
      <c r="BAF22" s="447"/>
      <c r="BAG22" s="447"/>
      <c r="BAH22" s="447"/>
      <c r="BAI22" s="450">
        <f t="shared" si="1225"/>
        <v>0</v>
      </c>
      <c r="BAJ22" s="447"/>
      <c r="BAK22" s="447"/>
      <c r="BAL22" s="447"/>
      <c r="BAM22" s="447"/>
      <c r="BAN22" s="447"/>
      <c r="BAO22" s="449"/>
      <c r="BAP22" s="450">
        <f t="shared" si="1226"/>
        <v>0</v>
      </c>
      <c r="BAQ22" s="463"/>
      <c r="BAR22" s="448"/>
      <c r="BAT22" s="458"/>
      <c r="BAU22" s="447"/>
      <c r="BAV22" s="447"/>
      <c r="BAW22" s="447"/>
      <c r="BAX22" s="450">
        <f t="shared" si="1227"/>
        <v>0</v>
      </c>
      <c r="BAY22" s="447"/>
      <c r="BAZ22" s="447"/>
      <c r="BBA22" s="447"/>
      <c r="BBB22" s="447"/>
      <c r="BBC22" s="447"/>
      <c r="BBD22" s="449"/>
      <c r="BBE22" s="450">
        <f t="shared" si="1228"/>
        <v>0</v>
      </c>
      <c r="BBF22" s="463"/>
      <c r="BBG22" s="448"/>
      <c r="BBI22" s="458"/>
      <c r="BBJ22" s="447"/>
      <c r="BBK22" s="447"/>
      <c r="BBL22" s="447"/>
      <c r="BBM22" s="450">
        <f t="shared" si="1229"/>
        <v>0</v>
      </c>
      <c r="BBN22" s="447"/>
      <c r="BBO22" s="447"/>
      <c r="BBP22" s="447"/>
      <c r="BBQ22" s="447"/>
      <c r="BBR22" s="447"/>
      <c r="BBS22" s="449"/>
      <c r="BBT22" s="450">
        <f t="shared" si="1230"/>
        <v>0</v>
      </c>
      <c r="BBU22" s="463"/>
      <c r="BBV22" s="448"/>
      <c r="BBX22" s="458"/>
      <c r="BBY22" s="447"/>
      <c r="BBZ22" s="447"/>
      <c r="BCA22" s="447"/>
      <c r="BCB22" s="450">
        <f t="shared" si="1231"/>
        <v>0</v>
      </c>
      <c r="BCC22" s="447"/>
      <c r="BCD22" s="447"/>
      <c r="BCE22" s="447"/>
      <c r="BCF22" s="447"/>
      <c r="BCG22" s="447"/>
      <c r="BCH22" s="449"/>
      <c r="BCI22" s="450">
        <f t="shared" si="1232"/>
        <v>0</v>
      </c>
      <c r="BCJ22" s="463"/>
      <c r="BCK22" s="448"/>
      <c r="BCM22" s="458"/>
      <c r="BCN22" s="447"/>
      <c r="BCO22" s="447"/>
      <c r="BCP22" s="447"/>
      <c r="BCQ22" s="450">
        <f t="shared" si="1233"/>
        <v>0</v>
      </c>
      <c r="BCR22" s="447"/>
      <c r="BCS22" s="447"/>
      <c r="BCT22" s="447"/>
      <c r="BCU22" s="447"/>
      <c r="BCV22" s="447"/>
      <c r="BCW22" s="449"/>
      <c r="BCX22" s="450">
        <f t="shared" si="1234"/>
        <v>0</v>
      </c>
      <c r="BCY22" s="463"/>
      <c r="BCZ22" s="448"/>
      <c r="BDB22" s="458"/>
      <c r="BDC22" s="447"/>
      <c r="BDD22" s="447"/>
      <c r="BDE22" s="447"/>
      <c r="BDF22" s="450">
        <f t="shared" si="1235"/>
        <v>0</v>
      </c>
      <c r="BDG22" s="447"/>
      <c r="BDH22" s="447"/>
      <c r="BDI22" s="447"/>
      <c r="BDJ22" s="447"/>
      <c r="BDK22" s="447"/>
      <c r="BDL22" s="449"/>
      <c r="BDM22" s="450">
        <f t="shared" si="1236"/>
        <v>0</v>
      </c>
      <c r="BDN22" s="463"/>
      <c r="BDO22" s="448"/>
      <c r="BDQ22" s="458"/>
      <c r="BDR22" s="447"/>
      <c r="BDS22" s="447"/>
      <c r="BDT22" s="447"/>
      <c r="BDU22" s="450">
        <f t="shared" si="1237"/>
        <v>0</v>
      </c>
      <c r="BDV22" s="447"/>
      <c r="BDW22" s="447"/>
      <c r="BDX22" s="447"/>
      <c r="BDY22" s="447"/>
      <c r="BDZ22" s="447"/>
      <c r="BEA22" s="449"/>
      <c r="BEB22" s="450">
        <f t="shared" si="1238"/>
        <v>0</v>
      </c>
      <c r="BEC22" s="463"/>
      <c r="BED22" s="448"/>
      <c r="BEF22" s="458"/>
      <c r="BEG22" s="447"/>
      <c r="BEH22" s="447"/>
      <c r="BEI22" s="447"/>
      <c r="BEJ22" s="450">
        <f t="shared" si="1239"/>
        <v>0</v>
      </c>
      <c r="BEK22" s="447"/>
      <c r="BEL22" s="447"/>
      <c r="BEM22" s="447"/>
      <c r="BEN22" s="447"/>
      <c r="BEO22" s="447"/>
      <c r="BEP22" s="449"/>
      <c r="BEQ22" s="450">
        <f t="shared" si="1240"/>
        <v>0</v>
      </c>
      <c r="BER22" s="463"/>
      <c r="BES22" s="448"/>
      <c r="BEU22" s="458"/>
      <c r="BEV22" s="447"/>
      <c r="BEW22" s="447"/>
      <c r="BEX22" s="447"/>
      <c r="BEY22" s="450">
        <f t="shared" si="1241"/>
        <v>0</v>
      </c>
      <c r="BEZ22" s="447"/>
      <c r="BFA22" s="447"/>
      <c r="BFB22" s="447"/>
      <c r="BFC22" s="447"/>
      <c r="BFD22" s="447"/>
      <c r="BFE22" s="449"/>
      <c r="BFF22" s="450">
        <f t="shared" si="1242"/>
        <v>0</v>
      </c>
      <c r="BFG22" s="463"/>
      <c r="BFH22" s="448"/>
      <c r="BFJ22" s="458"/>
      <c r="BFK22" s="447"/>
      <c r="BFL22" s="447"/>
      <c r="BFM22" s="447"/>
      <c r="BFN22" s="450">
        <f t="shared" si="1243"/>
        <v>0</v>
      </c>
      <c r="BFO22" s="447"/>
      <c r="BFP22" s="447"/>
      <c r="BFQ22" s="447"/>
      <c r="BFR22" s="447"/>
      <c r="BFS22" s="447"/>
      <c r="BFT22" s="449"/>
      <c r="BFU22" s="450">
        <f t="shared" si="1244"/>
        <v>0</v>
      </c>
      <c r="BFV22" s="463"/>
      <c r="BFW22" s="448"/>
      <c r="BFY22" s="458"/>
      <c r="BFZ22" s="447"/>
      <c r="BGA22" s="447"/>
      <c r="BGB22" s="447"/>
      <c r="BGC22" s="450">
        <f t="shared" si="1245"/>
        <v>0</v>
      </c>
      <c r="BGD22" s="447"/>
      <c r="BGE22" s="447"/>
      <c r="BGF22" s="447"/>
      <c r="BGG22" s="447"/>
      <c r="BGH22" s="447"/>
      <c r="BGI22" s="449"/>
      <c r="BGJ22" s="450">
        <f t="shared" si="1246"/>
        <v>0</v>
      </c>
      <c r="BGK22" s="463"/>
      <c r="BGL22" s="448"/>
      <c r="BGN22" s="458"/>
      <c r="BGO22" s="447"/>
      <c r="BGP22" s="447"/>
      <c r="BGQ22" s="447"/>
      <c r="BGR22" s="450">
        <f t="shared" si="1247"/>
        <v>0</v>
      </c>
      <c r="BGS22" s="447"/>
      <c r="BGT22" s="447"/>
      <c r="BGU22" s="447"/>
      <c r="BGV22" s="447"/>
      <c r="BGW22" s="447"/>
      <c r="BGX22" s="449"/>
      <c r="BGY22" s="450">
        <f t="shared" si="1248"/>
        <v>0</v>
      </c>
      <c r="BGZ22" s="463"/>
      <c r="BHA22" s="448"/>
      <c r="BHC22" s="458"/>
      <c r="BHD22" s="447"/>
      <c r="BHE22" s="447"/>
      <c r="BHF22" s="447"/>
      <c r="BHG22" s="450">
        <f t="shared" si="1249"/>
        <v>0</v>
      </c>
      <c r="BHH22" s="447"/>
      <c r="BHI22" s="447"/>
      <c r="BHJ22" s="447"/>
      <c r="BHK22" s="447"/>
      <c r="BHL22" s="447"/>
      <c r="BHM22" s="449"/>
      <c r="BHN22" s="450">
        <f t="shared" si="1250"/>
        <v>0</v>
      </c>
      <c r="BHO22" s="463"/>
      <c r="BHP22" s="448"/>
      <c r="BHR22" s="458"/>
      <c r="BHS22" s="447"/>
      <c r="BHT22" s="447"/>
      <c r="BHU22" s="447"/>
      <c r="BHV22" s="450">
        <f t="shared" si="1251"/>
        <v>0</v>
      </c>
      <c r="BHW22" s="447"/>
      <c r="BHX22" s="447"/>
      <c r="BHY22" s="447"/>
      <c r="BHZ22" s="447"/>
      <c r="BIA22" s="447"/>
      <c r="BIB22" s="449"/>
      <c r="BIC22" s="450">
        <f t="shared" si="1252"/>
        <v>0</v>
      </c>
      <c r="BID22" s="463"/>
      <c r="BIE22" s="448"/>
      <c r="BIG22" s="458"/>
      <c r="BIH22" s="447"/>
      <c r="BII22" s="447"/>
      <c r="BIJ22" s="447"/>
      <c r="BIK22" s="450">
        <f t="shared" si="1253"/>
        <v>0</v>
      </c>
      <c r="BIL22" s="447"/>
      <c r="BIM22" s="447"/>
      <c r="BIN22" s="447"/>
      <c r="BIO22" s="447"/>
      <c r="BIP22" s="447"/>
      <c r="BIQ22" s="449"/>
      <c r="BIR22" s="450">
        <f t="shared" si="1254"/>
        <v>0</v>
      </c>
      <c r="BIS22" s="463"/>
      <c r="BIT22" s="448"/>
      <c r="BIV22" s="458"/>
      <c r="BIW22" s="447"/>
      <c r="BIX22" s="447"/>
      <c r="BIY22" s="447"/>
      <c r="BIZ22" s="450">
        <f t="shared" si="1255"/>
        <v>0</v>
      </c>
      <c r="BJA22" s="447"/>
      <c r="BJB22" s="447"/>
      <c r="BJC22" s="447"/>
      <c r="BJD22" s="447"/>
      <c r="BJE22" s="447"/>
      <c r="BJF22" s="449"/>
      <c r="BJG22" s="450">
        <f t="shared" si="1256"/>
        <v>0</v>
      </c>
      <c r="BJH22" s="463"/>
      <c r="BJI22" s="448"/>
      <c r="BJK22" s="458"/>
      <c r="BJL22" s="447"/>
      <c r="BJM22" s="447"/>
      <c r="BJN22" s="447"/>
      <c r="BJO22" s="450">
        <f t="shared" si="1257"/>
        <v>0</v>
      </c>
      <c r="BJP22" s="447"/>
      <c r="BJQ22" s="447"/>
      <c r="BJR22" s="447"/>
      <c r="BJS22" s="447"/>
      <c r="BJT22" s="447"/>
      <c r="BJU22" s="449"/>
      <c r="BJV22" s="450">
        <f t="shared" si="1258"/>
        <v>0</v>
      </c>
      <c r="BJW22" s="463"/>
      <c r="BJX22" s="448"/>
      <c r="BJZ22" s="458"/>
      <c r="BKA22" s="447"/>
      <c r="BKB22" s="447"/>
      <c r="BKC22" s="447"/>
      <c r="BKD22" s="450">
        <f t="shared" si="1259"/>
        <v>0</v>
      </c>
      <c r="BKE22" s="447"/>
      <c r="BKF22" s="447"/>
      <c r="BKG22" s="447"/>
      <c r="BKH22" s="447"/>
      <c r="BKI22" s="447"/>
      <c r="BKJ22" s="449"/>
      <c r="BKK22" s="450">
        <f t="shared" si="1260"/>
        <v>0</v>
      </c>
      <c r="BKL22" s="463"/>
      <c r="BKM22" s="448"/>
      <c r="BKO22" s="458"/>
      <c r="BKP22" s="447"/>
      <c r="BKQ22" s="447"/>
      <c r="BKR22" s="447"/>
      <c r="BKS22" s="450">
        <f t="shared" si="1261"/>
        <v>0</v>
      </c>
      <c r="BKT22" s="447"/>
      <c r="BKU22" s="447"/>
      <c r="BKV22" s="447"/>
      <c r="BKW22" s="447"/>
      <c r="BKX22" s="447"/>
      <c r="BKY22" s="449"/>
      <c r="BKZ22" s="450">
        <f t="shared" si="1262"/>
        <v>0</v>
      </c>
      <c r="BLA22" s="463"/>
      <c r="BLB22" s="448"/>
      <c r="BLD22" s="458"/>
      <c r="BLE22" s="447"/>
      <c r="BLF22" s="447"/>
      <c r="BLG22" s="447"/>
      <c r="BLH22" s="450">
        <f t="shared" si="1263"/>
        <v>0</v>
      </c>
      <c r="BLI22" s="447"/>
      <c r="BLJ22" s="447"/>
      <c r="BLK22" s="447"/>
      <c r="BLL22" s="447"/>
      <c r="BLM22" s="447"/>
      <c r="BLN22" s="449"/>
      <c r="BLO22" s="450">
        <f t="shared" si="1264"/>
        <v>0</v>
      </c>
      <c r="BLP22" s="463"/>
      <c r="BLQ22" s="448"/>
      <c r="BLS22" s="458"/>
      <c r="BLT22" s="447"/>
      <c r="BLU22" s="447"/>
      <c r="BLV22" s="447"/>
      <c r="BLW22" s="450">
        <f t="shared" si="1265"/>
        <v>0</v>
      </c>
      <c r="BLX22" s="447"/>
      <c r="BLY22" s="447"/>
      <c r="BLZ22" s="447"/>
      <c r="BMA22" s="447"/>
      <c r="BMB22" s="447"/>
      <c r="BMC22" s="449"/>
      <c r="BMD22" s="450">
        <f t="shared" si="1266"/>
        <v>0</v>
      </c>
      <c r="BME22" s="463"/>
      <c r="BMF22" s="448"/>
      <c r="BMH22" s="458"/>
      <c r="BMI22" s="447"/>
      <c r="BMJ22" s="447"/>
      <c r="BMK22" s="447"/>
      <c r="BML22" s="450">
        <f t="shared" si="1267"/>
        <v>0</v>
      </c>
      <c r="BMM22" s="447"/>
      <c r="BMN22" s="447"/>
      <c r="BMO22" s="447"/>
      <c r="BMP22" s="447"/>
      <c r="BMQ22" s="447"/>
      <c r="BMR22" s="449"/>
      <c r="BMS22" s="450">
        <f t="shared" si="1268"/>
        <v>0</v>
      </c>
      <c r="BMT22" s="463"/>
      <c r="BMU22" s="448"/>
      <c r="BMW22" s="458"/>
      <c r="BMX22" s="447"/>
      <c r="BMY22" s="447"/>
      <c r="BMZ22" s="447"/>
      <c r="BNA22" s="450">
        <f t="shared" si="1269"/>
        <v>0</v>
      </c>
      <c r="BNB22" s="447"/>
      <c r="BNC22" s="447"/>
      <c r="BND22" s="447"/>
      <c r="BNE22" s="447"/>
      <c r="BNF22" s="447"/>
      <c r="BNG22" s="449"/>
      <c r="BNH22" s="450">
        <f t="shared" si="1270"/>
        <v>0</v>
      </c>
      <c r="BNI22" s="463"/>
      <c r="BNJ22" s="448"/>
      <c r="BNL22" s="458"/>
      <c r="BNM22" s="447"/>
      <c r="BNN22" s="447"/>
      <c r="BNO22" s="447"/>
      <c r="BNP22" s="450">
        <f t="shared" si="1271"/>
        <v>0</v>
      </c>
      <c r="BNQ22" s="447"/>
      <c r="BNR22" s="447"/>
      <c r="BNS22" s="447"/>
      <c r="BNT22" s="447"/>
      <c r="BNU22" s="447"/>
      <c r="BNV22" s="449"/>
      <c r="BNW22" s="450">
        <f t="shared" si="1272"/>
        <v>0</v>
      </c>
      <c r="BNX22" s="463"/>
      <c r="BNY22" s="448"/>
      <c r="BOA22" s="458"/>
      <c r="BOB22" s="447"/>
      <c r="BOC22" s="447"/>
      <c r="BOD22" s="447"/>
      <c r="BOE22" s="450">
        <f t="shared" si="1273"/>
        <v>0</v>
      </c>
      <c r="BOF22" s="447"/>
      <c r="BOG22" s="447"/>
      <c r="BOH22" s="447"/>
      <c r="BOI22" s="447"/>
      <c r="BOJ22" s="447"/>
      <c r="BOK22" s="449"/>
      <c r="BOL22" s="450">
        <f t="shared" si="1274"/>
        <v>0</v>
      </c>
      <c r="BOM22" s="463"/>
      <c r="BON22" s="448"/>
      <c r="BOP22" s="458"/>
      <c r="BOQ22" s="447"/>
      <c r="BOR22" s="447"/>
      <c r="BOS22" s="447"/>
      <c r="BOT22" s="450">
        <f t="shared" si="1275"/>
        <v>0</v>
      </c>
      <c r="BOU22" s="447"/>
      <c r="BOV22" s="447"/>
      <c r="BOW22" s="447"/>
      <c r="BOX22" s="447"/>
      <c r="BOY22" s="447"/>
      <c r="BOZ22" s="449"/>
      <c r="BPA22" s="450">
        <f t="shared" si="1276"/>
        <v>0</v>
      </c>
      <c r="BPB22" s="463"/>
      <c r="BPC22" s="448"/>
      <c r="BPE22" s="458"/>
      <c r="BPF22" s="447"/>
      <c r="BPG22" s="447"/>
      <c r="BPH22" s="447"/>
      <c r="BPI22" s="450">
        <f t="shared" si="1277"/>
        <v>0</v>
      </c>
      <c r="BPJ22" s="447"/>
      <c r="BPK22" s="447"/>
      <c r="BPL22" s="447"/>
      <c r="BPM22" s="447"/>
      <c r="BPN22" s="447"/>
      <c r="BPO22" s="449"/>
      <c r="BPP22" s="450">
        <f t="shared" si="1278"/>
        <v>0</v>
      </c>
      <c r="BPQ22" s="463"/>
      <c r="BPR22" s="448"/>
      <c r="BPT22" s="458"/>
      <c r="BPU22" s="447"/>
      <c r="BPV22" s="447"/>
      <c r="BPW22" s="447"/>
      <c r="BPX22" s="450">
        <f t="shared" si="1279"/>
        <v>0</v>
      </c>
      <c r="BPY22" s="447"/>
      <c r="BPZ22" s="447"/>
      <c r="BQA22" s="447"/>
      <c r="BQB22" s="447"/>
      <c r="BQC22" s="447"/>
      <c r="BQD22" s="449"/>
      <c r="BQE22" s="450">
        <f t="shared" si="1280"/>
        <v>0</v>
      </c>
      <c r="BQF22" s="463"/>
      <c r="BQG22" s="448"/>
      <c r="BQI22" s="458"/>
      <c r="BQJ22" s="447"/>
      <c r="BQK22" s="447"/>
      <c r="BQL22" s="447"/>
      <c r="BQM22" s="450">
        <f t="shared" si="1281"/>
        <v>0</v>
      </c>
      <c r="BQN22" s="447"/>
      <c r="BQO22" s="447"/>
      <c r="BQP22" s="447"/>
      <c r="BQQ22" s="447"/>
      <c r="BQR22" s="447"/>
      <c r="BQS22" s="449"/>
      <c r="BQT22" s="450">
        <f t="shared" si="1282"/>
        <v>0</v>
      </c>
      <c r="BQU22" s="463"/>
      <c r="BQV22" s="448"/>
      <c r="BQX22" s="458"/>
      <c r="BQY22" s="447"/>
      <c r="BQZ22" s="447"/>
      <c r="BRA22" s="447"/>
      <c r="BRB22" s="450">
        <f t="shared" si="1283"/>
        <v>0</v>
      </c>
      <c r="BRC22" s="447"/>
      <c r="BRD22" s="447"/>
      <c r="BRE22" s="447"/>
      <c r="BRF22" s="447"/>
      <c r="BRG22" s="447"/>
      <c r="BRH22" s="449"/>
      <c r="BRI22" s="450">
        <f t="shared" si="1284"/>
        <v>0</v>
      </c>
      <c r="BRJ22" s="463"/>
      <c r="BRK22" s="448"/>
      <c r="BRM22" s="458"/>
      <c r="BRN22" s="447"/>
      <c r="BRO22" s="447"/>
      <c r="BRP22" s="447"/>
      <c r="BRQ22" s="450">
        <f t="shared" si="1285"/>
        <v>0</v>
      </c>
      <c r="BRR22" s="447"/>
      <c r="BRS22" s="447"/>
      <c r="BRT22" s="447"/>
      <c r="BRU22" s="447"/>
      <c r="BRV22" s="447"/>
      <c r="BRW22" s="449"/>
      <c r="BRX22" s="450">
        <f t="shared" si="1286"/>
        <v>0</v>
      </c>
      <c r="BRY22" s="463"/>
      <c r="BRZ22" s="448"/>
      <c r="BSB22" s="458"/>
      <c r="BSC22" s="447"/>
      <c r="BSD22" s="447"/>
      <c r="BSE22" s="447"/>
      <c r="BSF22" s="450">
        <f t="shared" si="1287"/>
        <v>0</v>
      </c>
      <c r="BSG22" s="447"/>
      <c r="BSH22" s="447"/>
      <c r="BSI22" s="447"/>
      <c r="BSJ22" s="447"/>
      <c r="BSK22" s="447"/>
      <c r="BSL22" s="449"/>
      <c r="BSM22" s="450">
        <f t="shared" si="1288"/>
        <v>0</v>
      </c>
      <c r="BSN22" s="463"/>
      <c r="BSO22" s="448"/>
      <c r="BSQ22" s="458"/>
      <c r="BSR22" s="447"/>
      <c r="BSS22" s="447"/>
      <c r="BST22" s="447"/>
      <c r="BSU22" s="450">
        <f t="shared" si="1289"/>
        <v>0</v>
      </c>
      <c r="BSV22" s="447"/>
      <c r="BSW22" s="447"/>
      <c r="BSX22" s="447"/>
      <c r="BSY22" s="447"/>
      <c r="BSZ22" s="447"/>
      <c r="BTA22" s="449"/>
      <c r="BTB22" s="450">
        <f t="shared" si="1290"/>
        <v>0</v>
      </c>
      <c r="BTC22" s="463"/>
      <c r="BTD22" s="448"/>
      <c r="BTF22" s="458"/>
      <c r="BTG22" s="447"/>
      <c r="BTH22" s="447"/>
      <c r="BTI22" s="447"/>
      <c r="BTJ22" s="450">
        <f t="shared" si="1291"/>
        <v>0</v>
      </c>
      <c r="BTK22" s="447"/>
      <c r="BTL22" s="447"/>
      <c r="BTM22" s="447"/>
      <c r="BTN22" s="447"/>
      <c r="BTO22" s="447"/>
      <c r="BTP22" s="449"/>
      <c r="BTQ22" s="450">
        <f t="shared" si="1292"/>
        <v>0</v>
      </c>
      <c r="BTR22" s="463"/>
      <c r="BTS22" s="448"/>
      <c r="BTU22" s="458"/>
      <c r="BTV22" s="447"/>
      <c r="BTW22" s="447"/>
      <c r="BTX22" s="447"/>
      <c r="BTY22" s="450">
        <f t="shared" si="1293"/>
        <v>0</v>
      </c>
      <c r="BTZ22" s="447"/>
      <c r="BUA22" s="447"/>
      <c r="BUB22" s="447"/>
      <c r="BUC22" s="447"/>
      <c r="BUD22" s="447"/>
      <c r="BUE22" s="449"/>
      <c r="BUF22" s="450">
        <f t="shared" si="1294"/>
        <v>0</v>
      </c>
      <c r="BUG22" s="463"/>
      <c r="BUH22" s="448"/>
      <c r="BUJ22" s="458"/>
      <c r="BUK22" s="447"/>
      <c r="BUL22" s="447"/>
      <c r="BUM22" s="447"/>
      <c r="BUN22" s="450">
        <f t="shared" si="1295"/>
        <v>0</v>
      </c>
      <c r="BUO22" s="447"/>
      <c r="BUP22" s="447"/>
      <c r="BUQ22" s="447"/>
      <c r="BUR22" s="447"/>
      <c r="BUS22" s="447"/>
      <c r="BUT22" s="449"/>
      <c r="BUU22" s="450">
        <f t="shared" si="1296"/>
        <v>0</v>
      </c>
      <c r="BUV22" s="463"/>
      <c r="BUW22" s="448"/>
      <c r="BUY22" s="458"/>
      <c r="BUZ22" s="447"/>
      <c r="BVA22" s="447"/>
      <c r="BVB22" s="447"/>
      <c r="BVC22" s="450">
        <f t="shared" si="1297"/>
        <v>0</v>
      </c>
      <c r="BVD22" s="447"/>
      <c r="BVE22" s="447"/>
      <c r="BVF22" s="447"/>
      <c r="BVG22" s="447"/>
      <c r="BVH22" s="447"/>
      <c r="BVI22" s="449"/>
      <c r="BVJ22" s="450">
        <f t="shared" si="1298"/>
        <v>0</v>
      </c>
      <c r="BVK22" s="463"/>
      <c r="BVL22" s="448"/>
      <c r="BVN22" s="458"/>
      <c r="BVO22" s="447"/>
      <c r="BVP22" s="447"/>
      <c r="BVQ22" s="447"/>
      <c r="BVR22" s="450">
        <f t="shared" si="1299"/>
        <v>0</v>
      </c>
      <c r="BVS22" s="447"/>
      <c r="BVT22" s="447"/>
      <c r="BVU22" s="447"/>
      <c r="BVV22" s="447"/>
      <c r="BVW22" s="447"/>
      <c r="BVX22" s="449"/>
      <c r="BVY22" s="450">
        <f t="shared" si="1300"/>
        <v>0</v>
      </c>
      <c r="BVZ22" s="463"/>
      <c r="BWA22" s="448"/>
    </row>
    <row r="23" spans="2:1951" ht="15" customHeight="1" x14ac:dyDescent="0.2">
      <c r="B23" s="452" t="s">
        <v>330</v>
      </c>
      <c r="C23" s="447"/>
      <c r="D23" s="447"/>
      <c r="E23" s="447"/>
      <c r="F23" s="447"/>
      <c r="G23" s="450">
        <f t="shared" si="1041"/>
        <v>0</v>
      </c>
      <c r="H23" s="447"/>
      <c r="I23" s="447"/>
      <c r="J23" s="447"/>
      <c r="K23" s="447"/>
      <c r="L23" s="447"/>
      <c r="M23" s="449"/>
      <c r="N23" s="450">
        <f t="shared" si="1042"/>
        <v>0</v>
      </c>
      <c r="O23" s="463"/>
      <c r="P23" s="448"/>
      <c r="R23" s="458"/>
      <c r="S23" s="447"/>
      <c r="T23" s="447"/>
      <c r="U23" s="447"/>
      <c r="V23" s="450">
        <f t="shared" si="1043"/>
        <v>0</v>
      </c>
      <c r="W23" s="447"/>
      <c r="X23" s="447"/>
      <c r="Y23" s="447"/>
      <c r="Z23" s="447"/>
      <c r="AA23" s="447"/>
      <c r="AB23" s="449"/>
      <c r="AC23" s="450">
        <f t="shared" si="1044"/>
        <v>0</v>
      </c>
      <c r="AD23" s="463"/>
      <c r="AE23" s="448"/>
      <c r="AG23" s="458"/>
      <c r="AH23" s="447"/>
      <c r="AI23" s="447"/>
      <c r="AJ23" s="447"/>
      <c r="AK23" s="450">
        <f t="shared" si="1045"/>
        <v>0</v>
      </c>
      <c r="AL23" s="447"/>
      <c r="AM23" s="447"/>
      <c r="AN23" s="447"/>
      <c r="AO23" s="447"/>
      <c r="AP23" s="447"/>
      <c r="AQ23" s="449"/>
      <c r="AR23" s="450">
        <f t="shared" si="1046"/>
        <v>0</v>
      </c>
      <c r="AS23" s="463"/>
      <c r="AT23" s="448"/>
      <c r="AV23" s="458"/>
      <c r="AW23" s="447"/>
      <c r="AX23" s="447"/>
      <c r="AY23" s="447"/>
      <c r="AZ23" s="450">
        <f t="shared" si="1047"/>
        <v>0</v>
      </c>
      <c r="BA23" s="447"/>
      <c r="BB23" s="447"/>
      <c r="BC23" s="447"/>
      <c r="BD23" s="447"/>
      <c r="BE23" s="447"/>
      <c r="BF23" s="449"/>
      <c r="BG23" s="450">
        <f t="shared" si="1048"/>
        <v>0</v>
      </c>
      <c r="BH23" s="463"/>
      <c r="BI23" s="448"/>
      <c r="BK23" s="458"/>
      <c r="BL23" s="447"/>
      <c r="BM23" s="447"/>
      <c r="BN23" s="447"/>
      <c r="BO23" s="450">
        <f t="shared" si="1049"/>
        <v>0</v>
      </c>
      <c r="BP23" s="447"/>
      <c r="BQ23" s="447"/>
      <c r="BR23" s="447"/>
      <c r="BS23" s="447"/>
      <c r="BT23" s="447"/>
      <c r="BU23" s="449"/>
      <c r="BV23" s="450">
        <f t="shared" si="1050"/>
        <v>0</v>
      </c>
      <c r="BW23" s="463"/>
      <c r="BX23" s="448"/>
      <c r="BZ23" s="458"/>
      <c r="CA23" s="447"/>
      <c r="CB23" s="447"/>
      <c r="CC23" s="447"/>
      <c r="CD23" s="450">
        <f t="shared" si="1051"/>
        <v>0</v>
      </c>
      <c r="CE23" s="447"/>
      <c r="CF23" s="447"/>
      <c r="CG23" s="447"/>
      <c r="CH23" s="447"/>
      <c r="CI23" s="447"/>
      <c r="CJ23" s="449"/>
      <c r="CK23" s="450">
        <f t="shared" si="1052"/>
        <v>0</v>
      </c>
      <c r="CL23" s="463"/>
      <c r="CM23" s="448"/>
      <c r="CO23" s="458"/>
      <c r="CP23" s="447"/>
      <c r="CQ23" s="447"/>
      <c r="CR23" s="447"/>
      <c r="CS23" s="450">
        <f t="shared" si="1053"/>
        <v>0</v>
      </c>
      <c r="CT23" s="447"/>
      <c r="CU23" s="447"/>
      <c r="CV23" s="447"/>
      <c r="CW23" s="447"/>
      <c r="CX23" s="447"/>
      <c r="CY23" s="449"/>
      <c r="CZ23" s="450">
        <f t="shared" si="1054"/>
        <v>0</v>
      </c>
      <c r="DA23" s="463"/>
      <c r="DB23" s="448"/>
      <c r="DD23" s="458"/>
      <c r="DE23" s="447"/>
      <c r="DF23" s="447"/>
      <c r="DG23" s="447"/>
      <c r="DH23" s="450">
        <f t="shared" si="1055"/>
        <v>0</v>
      </c>
      <c r="DI23" s="447"/>
      <c r="DJ23" s="447"/>
      <c r="DK23" s="447"/>
      <c r="DL23" s="447"/>
      <c r="DM23" s="447"/>
      <c r="DN23" s="449"/>
      <c r="DO23" s="450">
        <f t="shared" si="1056"/>
        <v>0</v>
      </c>
      <c r="DP23" s="463"/>
      <c r="DQ23" s="448"/>
      <c r="DS23" s="458"/>
      <c r="DT23" s="447"/>
      <c r="DU23" s="447"/>
      <c r="DV23" s="447"/>
      <c r="DW23" s="450">
        <f t="shared" si="1057"/>
        <v>0</v>
      </c>
      <c r="DX23" s="447"/>
      <c r="DY23" s="447"/>
      <c r="DZ23" s="447"/>
      <c r="EA23" s="447"/>
      <c r="EB23" s="447"/>
      <c r="EC23" s="449"/>
      <c r="ED23" s="450">
        <f t="shared" si="1058"/>
        <v>0</v>
      </c>
      <c r="EE23" s="463"/>
      <c r="EF23" s="448"/>
      <c r="EH23" s="458"/>
      <c r="EI23" s="447"/>
      <c r="EJ23" s="447"/>
      <c r="EK23" s="447"/>
      <c r="EL23" s="450">
        <f t="shared" si="1059"/>
        <v>0</v>
      </c>
      <c r="EM23" s="447"/>
      <c r="EN23" s="447"/>
      <c r="EO23" s="447"/>
      <c r="EP23" s="447"/>
      <c r="EQ23" s="447"/>
      <c r="ER23" s="449"/>
      <c r="ES23" s="450">
        <f t="shared" si="1060"/>
        <v>0</v>
      </c>
      <c r="ET23" s="463"/>
      <c r="EU23" s="448"/>
      <c r="EW23" s="458"/>
      <c r="EX23" s="447"/>
      <c r="EY23" s="447"/>
      <c r="EZ23" s="447"/>
      <c r="FA23" s="450">
        <f t="shared" si="1061"/>
        <v>0</v>
      </c>
      <c r="FB23" s="447"/>
      <c r="FC23" s="447"/>
      <c r="FD23" s="447"/>
      <c r="FE23" s="447"/>
      <c r="FF23" s="447"/>
      <c r="FG23" s="449"/>
      <c r="FH23" s="450">
        <f t="shared" si="1062"/>
        <v>0</v>
      </c>
      <c r="FI23" s="463"/>
      <c r="FJ23" s="448"/>
      <c r="FL23" s="458"/>
      <c r="FM23" s="447"/>
      <c r="FN23" s="447"/>
      <c r="FO23" s="447"/>
      <c r="FP23" s="450">
        <f t="shared" si="1063"/>
        <v>0</v>
      </c>
      <c r="FQ23" s="447"/>
      <c r="FR23" s="447"/>
      <c r="FS23" s="447"/>
      <c r="FT23" s="447"/>
      <c r="FU23" s="447"/>
      <c r="FV23" s="449"/>
      <c r="FW23" s="450">
        <f t="shared" si="1064"/>
        <v>0</v>
      </c>
      <c r="FX23" s="463"/>
      <c r="FY23" s="448"/>
      <c r="GA23" s="458"/>
      <c r="GB23" s="447"/>
      <c r="GC23" s="447"/>
      <c r="GD23" s="447"/>
      <c r="GE23" s="450">
        <f t="shared" si="1065"/>
        <v>0</v>
      </c>
      <c r="GF23" s="447"/>
      <c r="GG23" s="447"/>
      <c r="GH23" s="447"/>
      <c r="GI23" s="447"/>
      <c r="GJ23" s="447"/>
      <c r="GK23" s="449"/>
      <c r="GL23" s="450">
        <f t="shared" si="1066"/>
        <v>0</v>
      </c>
      <c r="GM23" s="463"/>
      <c r="GN23" s="448"/>
      <c r="GP23" s="458"/>
      <c r="GQ23" s="447"/>
      <c r="GR23" s="447"/>
      <c r="GS23" s="447"/>
      <c r="GT23" s="450">
        <f t="shared" si="1067"/>
        <v>0</v>
      </c>
      <c r="GU23" s="447"/>
      <c r="GV23" s="447"/>
      <c r="GW23" s="447"/>
      <c r="GX23" s="447"/>
      <c r="GY23" s="447"/>
      <c r="GZ23" s="449"/>
      <c r="HA23" s="450">
        <f t="shared" si="1068"/>
        <v>0</v>
      </c>
      <c r="HB23" s="463"/>
      <c r="HC23" s="448"/>
      <c r="HE23" s="458"/>
      <c r="HF23" s="447"/>
      <c r="HG23" s="447"/>
      <c r="HH23" s="447"/>
      <c r="HI23" s="450">
        <f t="shared" si="1069"/>
        <v>0</v>
      </c>
      <c r="HJ23" s="447"/>
      <c r="HK23" s="447"/>
      <c r="HL23" s="447"/>
      <c r="HM23" s="447"/>
      <c r="HN23" s="447"/>
      <c r="HO23" s="449"/>
      <c r="HP23" s="450">
        <f t="shared" si="1070"/>
        <v>0</v>
      </c>
      <c r="HQ23" s="463"/>
      <c r="HR23" s="448"/>
      <c r="HT23" s="458"/>
      <c r="HU23" s="447"/>
      <c r="HV23" s="447"/>
      <c r="HW23" s="447"/>
      <c r="HX23" s="450">
        <f t="shared" si="1071"/>
        <v>0</v>
      </c>
      <c r="HY23" s="447"/>
      <c r="HZ23" s="447"/>
      <c r="IA23" s="447"/>
      <c r="IB23" s="447"/>
      <c r="IC23" s="447"/>
      <c r="ID23" s="449"/>
      <c r="IE23" s="450">
        <f t="shared" si="1072"/>
        <v>0</v>
      </c>
      <c r="IF23" s="463"/>
      <c r="IG23" s="448"/>
      <c r="II23" s="458"/>
      <c r="IJ23" s="447"/>
      <c r="IK23" s="447"/>
      <c r="IL23" s="447"/>
      <c r="IM23" s="450">
        <f t="shared" si="1073"/>
        <v>0</v>
      </c>
      <c r="IN23" s="447"/>
      <c r="IO23" s="447"/>
      <c r="IP23" s="447"/>
      <c r="IQ23" s="447"/>
      <c r="IR23" s="447"/>
      <c r="IS23" s="449"/>
      <c r="IT23" s="450">
        <f t="shared" si="1074"/>
        <v>0</v>
      </c>
      <c r="IU23" s="463"/>
      <c r="IV23" s="448"/>
      <c r="IX23" s="458"/>
      <c r="IY23" s="447"/>
      <c r="IZ23" s="447"/>
      <c r="JA23" s="447"/>
      <c r="JB23" s="450">
        <f t="shared" si="1075"/>
        <v>0</v>
      </c>
      <c r="JC23" s="447"/>
      <c r="JD23" s="447"/>
      <c r="JE23" s="447"/>
      <c r="JF23" s="447"/>
      <c r="JG23" s="447"/>
      <c r="JH23" s="449"/>
      <c r="JI23" s="450">
        <f t="shared" si="1076"/>
        <v>0</v>
      </c>
      <c r="JJ23" s="463"/>
      <c r="JK23" s="448"/>
      <c r="JM23" s="458"/>
      <c r="JN23" s="447"/>
      <c r="JO23" s="447"/>
      <c r="JP23" s="447"/>
      <c r="JQ23" s="450">
        <f t="shared" si="1077"/>
        <v>0</v>
      </c>
      <c r="JR23" s="447"/>
      <c r="JS23" s="447"/>
      <c r="JT23" s="447"/>
      <c r="JU23" s="447"/>
      <c r="JV23" s="447"/>
      <c r="JW23" s="449"/>
      <c r="JX23" s="450">
        <f t="shared" si="1078"/>
        <v>0</v>
      </c>
      <c r="JY23" s="463"/>
      <c r="JZ23" s="448"/>
      <c r="KB23" s="458"/>
      <c r="KC23" s="447"/>
      <c r="KD23" s="447"/>
      <c r="KE23" s="447"/>
      <c r="KF23" s="450">
        <f t="shared" si="1079"/>
        <v>0</v>
      </c>
      <c r="KG23" s="447"/>
      <c r="KH23" s="447"/>
      <c r="KI23" s="447"/>
      <c r="KJ23" s="447"/>
      <c r="KK23" s="447"/>
      <c r="KL23" s="449"/>
      <c r="KM23" s="450">
        <f t="shared" si="1080"/>
        <v>0</v>
      </c>
      <c r="KN23" s="463"/>
      <c r="KO23" s="448"/>
      <c r="KQ23" s="458"/>
      <c r="KR23" s="447"/>
      <c r="KS23" s="447"/>
      <c r="KT23" s="447"/>
      <c r="KU23" s="450">
        <f t="shared" si="1081"/>
        <v>0</v>
      </c>
      <c r="KV23" s="447"/>
      <c r="KW23" s="447"/>
      <c r="KX23" s="447"/>
      <c r="KY23" s="447"/>
      <c r="KZ23" s="447"/>
      <c r="LA23" s="449"/>
      <c r="LB23" s="450">
        <f t="shared" si="1082"/>
        <v>0</v>
      </c>
      <c r="LC23" s="463"/>
      <c r="LD23" s="448"/>
      <c r="LF23" s="458"/>
      <c r="LG23" s="447"/>
      <c r="LH23" s="447"/>
      <c r="LI23" s="447"/>
      <c r="LJ23" s="450">
        <f t="shared" si="1083"/>
        <v>0</v>
      </c>
      <c r="LK23" s="447"/>
      <c r="LL23" s="447"/>
      <c r="LM23" s="447"/>
      <c r="LN23" s="447"/>
      <c r="LO23" s="447"/>
      <c r="LP23" s="449"/>
      <c r="LQ23" s="450">
        <f t="shared" si="1084"/>
        <v>0</v>
      </c>
      <c r="LR23" s="463"/>
      <c r="LS23" s="448"/>
      <c r="LU23" s="458"/>
      <c r="LV23" s="447"/>
      <c r="LW23" s="447"/>
      <c r="LX23" s="447"/>
      <c r="LY23" s="450">
        <f t="shared" si="1085"/>
        <v>0</v>
      </c>
      <c r="LZ23" s="447"/>
      <c r="MA23" s="447"/>
      <c r="MB23" s="447"/>
      <c r="MC23" s="447"/>
      <c r="MD23" s="447"/>
      <c r="ME23" s="449"/>
      <c r="MF23" s="450">
        <f t="shared" si="1086"/>
        <v>0</v>
      </c>
      <c r="MG23" s="463"/>
      <c r="MH23" s="448"/>
      <c r="MJ23" s="458"/>
      <c r="MK23" s="447"/>
      <c r="ML23" s="447"/>
      <c r="MM23" s="447"/>
      <c r="MN23" s="450">
        <f t="shared" si="1087"/>
        <v>0</v>
      </c>
      <c r="MO23" s="447"/>
      <c r="MP23" s="447"/>
      <c r="MQ23" s="447"/>
      <c r="MR23" s="447"/>
      <c r="MS23" s="447"/>
      <c r="MT23" s="449"/>
      <c r="MU23" s="450">
        <f t="shared" si="1088"/>
        <v>0</v>
      </c>
      <c r="MV23" s="463"/>
      <c r="MW23" s="448"/>
      <c r="MY23" s="458"/>
      <c r="MZ23" s="447"/>
      <c r="NA23" s="447"/>
      <c r="NB23" s="447"/>
      <c r="NC23" s="450">
        <f t="shared" si="1089"/>
        <v>0</v>
      </c>
      <c r="ND23" s="447"/>
      <c r="NE23" s="447"/>
      <c r="NF23" s="447"/>
      <c r="NG23" s="447"/>
      <c r="NH23" s="447"/>
      <c r="NI23" s="449"/>
      <c r="NJ23" s="450">
        <f t="shared" si="1090"/>
        <v>0</v>
      </c>
      <c r="NK23" s="463"/>
      <c r="NL23" s="448"/>
      <c r="NN23" s="458"/>
      <c r="NO23" s="447"/>
      <c r="NP23" s="447"/>
      <c r="NQ23" s="447"/>
      <c r="NR23" s="450">
        <f t="shared" si="1091"/>
        <v>0</v>
      </c>
      <c r="NS23" s="447"/>
      <c r="NT23" s="447"/>
      <c r="NU23" s="447"/>
      <c r="NV23" s="447"/>
      <c r="NW23" s="447"/>
      <c r="NX23" s="449"/>
      <c r="NY23" s="450">
        <f t="shared" si="1092"/>
        <v>0</v>
      </c>
      <c r="NZ23" s="463"/>
      <c r="OA23" s="448"/>
      <c r="OC23" s="458"/>
      <c r="OD23" s="447"/>
      <c r="OE23" s="447"/>
      <c r="OF23" s="447"/>
      <c r="OG23" s="450">
        <f t="shared" si="1093"/>
        <v>0</v>
      </c>
      <c r="OH23" s="447"/>
      <c r="OI23" s="447"/>
      <c r="OJ23" s="447"/>
      <c r="OK23" s="447"/>
      <c r="OL23" s="447"/>
      <c r="OM23" s="449"/>
      <c r="ON23" s="450">
        <f t="shared" si="1094"/>
        <v>0</v>
      </c>
      <c r="OO23" s="463"/>
      <c r="OP23" s="448"/>
      <c r="OR23" s="458"/>
      <c r="OS23" s="447"/>
      <c r="OT23" s="447"/>
      <c r="OU23" s="447"/>
      <c r="OV23" s="450">
        <f t="shared" si="1095"/>
        <v>0</v>
      </c>
      <c r="OW23" s="447"/>
      <c r="OX23" s="447"/>
      <c r="OY23" s="447"/>
      <c r="OZ23" s="447"/>
      <c r="PA23" s="447"/>
      <c r="PB23" s="449"/>
      <c r="PC23" s="450">
        <f t="shared" si="1096"/>
        <v>0</v>
      </c>
      <c r="PD23" s="463"/>
      <c r="PE23" s="448"/>
      <c r="PG23" s="458"/>
      <c r="PH23" s="447"/>
      <c r="PI23" s="447"/>
      <c r="PJ23" s="447"/>
      <c r="PK23" s="450">
        <f t="shared" si="1097"/>
        <v>0</v>
      </c>
      <c r="PL23" s="447"/>
      <c r="PM23" s="447"/>
      <c r="PN23" s="447"/>
      <c r="PO23" s="447"/>
      <c r="PP23" s="447"/>
      <c r="PQ23" s="449"/>
      <c r="PR23" s="450">
        <f t="shared" si="1098"/>
        <v>0</v>
      </c>
      <c r="PS23" s="463"/>
      <c r="PT23" s="448"/>
      <c r="PV23" s="458"/>
      <c r="PW23" s="447"/>
      <c r="PX23" s="447"/>
      <c r="PY23" s="447"/>
      <c r="PZ23" s="450">
        <f t="shared" si="1099"/>
        <v>0</v>
      </c>
      <c r="QA23" s="447"/>
      <c r="QB23" s="447"/>
      <c r="QC23" s="447"/>
      <c r="QD23" s="447"/>
      <c r="QE23" s="447"/>
      <c r="QF23" s="449"/>
      <c r="QG23" s="450">
        <f t="shared" si="1100"/>
        <v>0</v>
      </c>
      <c r="QH23" s="463"/>
      <c r="QI23" s="448"/>
      <c r="QK23" s="458"/>
      <c r="QL23" s="447"/>
      <c r="QM23" s="447"/>
      <c r="QN23" s="447"/>
      <c r="QO23" s="450">
        <f t="shared" si="1101"/>
        <v>0</v>
      </c>
      <c r="QP23" s="447"/>
      <c r="QQ23" s="447"/>
      <c r="QR23" s="447"/>
      <c r="QS23" s="447"/>
      <c r="QT23" s="447"/>
      <c r="QU23" s="449"/>
      <c r="QV23" s="450">
        <f t="shared" si="1102"/>
        <v>0</v>
      </c>
      <c r="QW23" s="463"/>
      <c r="QX23" s="448"/>
      <c r="QZ23" s="458"/>
      <c r="RA23" s="447"/>
      <c r="RB23" s="447"/>
      <c r="RC23" s="447"/>
      <c r="RD23" s="450">
        <f t="shared" si="1103"/>
        <v>0</v>
      </c>
      <c r="RE23" s="447"/>
      <c r="RF23" s="447"/>
      <c r="RG23" s="447"/>
      <c r="RH23" s="447"/>
      <c r="RI23" s="447"/>
      <c r="RJ23" s="449"/>
      <c r="RK23" s="450">
        <f t="shared" si="1104"/>
        <v>0</v>
      </c>
      <c r="RL23" s="463"/>
      <c r="RM23" s="448"/>
      <c r="RO23" s="458"/>
      <c r="RP23" s="447"/>
      <c r="RQ23" s="447"/>
      <c r="RR23" s="447"/>
      <c r="RS23" s="450">
        <f t="shared" si="1105"/>
        <v>0</v>
      </c>
      <c r="RT23" s="447"/>
      <c r="RU23" s="447"/>
      <c r="RV23" s="447"/>
      <c r="RW23" s="447"/>
      <c r="RX23" s="447"/>
      <c r="RY23" s="449"/>
      <c r="RZ23" s="450">
        <f t="shared" si="1106"/>
        <v>0</v>
      </c>
      <c r="SA23" s="463"/>
      <c r="SB23" s="448"/>
      <c r="SD23" s="458"/>
      <c r="SE23" s="447"/>
      <c r="SF23" s="447"/>
      <c r="SG23" s="447"/>
      <c r="SH23" s="450">
        <f t="shared" si="1107"/>
        <v>0</v>
      </c>
      <c r="SI23" s="447"/>
      <c r="SJ23" s="447"/>
      <c r="SK23" s="447"/>
      <c r="SL23" s="447"/>
      <c r="SM23" s="447"/>
      <c r="SN23" s="449"/>
      <c r="SO23" s="450">
        <f t="shared" si="1108"/>
        <v>0</v>
      </c>
      <c r="SP23" s="463"/>
      <c r="SQ23" s="448"/>
      <c r="SS23" s="458"/>
      <c r="ST23" s="447"/>
      <c r="SU23" s="447"/>
      <c r="SV23" s="447"/>
      <c r="SW23" s="450">
        <f t="shared" si="1109"/>
        <v>0</v>
      </c>
      <c r="SX23" s="447"/>
      <c r="SY23" s="447"/>
      <c r="SZ23" s="447"/>
      <c r="TA23" s="447"/>
      <c r="TB23" s="447"/>
      <c r="TC23" s="449"/>
      <c r="TD23" s="450">
        <f t="shared" si="1110"/>
        <v>0</v>
      </c>
      <c r="TE23" s="463"/>
      <c r="TF23" s="448"/>
      <c r="TH23" s="458"/>
      <c r="TI23" s="447"/>
      <c r="TJ23" s="447"/>
      <c r="TK23" s="447"/>
      <c r="TL23" s="450">
        <f t="shared" si="1111"/>
        <v>0</v>
      </c>
      <c r="TM23" s="447"/>
      <c r="TN23" s="447"/>
      <c r="TO23" s="447"/>
      <c r="TP23" s="447"/>
      <c r="TQ23" s="447"/>
      <c r="TR23" s="449"/>
      <c r="TS23" s="450">
        <f t="shared" si="1112"/>
        <v>0</v>
      </c>
      <c r="TT23" s="463"/>
      <c r="TU23" s="448"/>
      <c r="TW23" s="458"/>
      <c r="TX23" s="447"/>
      <c r="TY23" s="447"/>
      <c r="TZ23" s="447"/>
      <c r="UA23" s="450">
        <f t="shared" si="1113"/>
        <v>0</v>
      </c>
      <c r="UB23" s="447"/>
      <c r="UC23" s="447"/>
      <c r="UD23" s="447"/>
      <c r="UE23" s="447"/>
      <c r="UF23" s="447"/>
      <c r="UG23" s="449"/>
      <c r="UH23" s="450">
        <f t="shared" si="1114"/>
        <v>0</v>
      </c>
      <c r="UI23" s="463"/>
      <c r="UJ23" s="448"/>
      <c r="UL23" s="458"/>
      <c r="UM23" s="447"/>
      <c r="UN23" s="447"/>
      <c r="UO23" s="447"/>
      <c r="UP23" s="450">
        <f t="shared" si="1115"/>
        <v>0</v>
      </c>
      <c r="UQ23" s="447"/>
      <c r="UR23" s="447"/>
      <c r="US23" s="447"/>
      <c r="UT23" s="447"/>
      <c r="UU23" s="447"/>
      <c r="UV23" s="449"/>
      <c r="UW23" s="450">
        <f t="shared" si="1116"/>
        <v>0</v>
      </c>
      <c r="UX23" s="463"/>
      <c r="UY23" s="448"/>
      <c r="VA23" s="458"/>
      <c r="VB23" s="447"/>
      <c r="VC23" s="447"/>
      <c r="VD23" s="447"/>
      <c r="VE23" s="450">
        <f t="shared" si="1117"/>
        <v>0</v>
      </c>
      <c r="VF23" s="447"/>
      <c r="VG23" s="447"/>
      <c r="VH23" s="447"/>
      <c r="VI23" s="447"/>
      <c r="VJ23" s="447"/>
      <c r="VK23" s="449"/>
      <c r="VL23" s="450">
        <f t="shared" si="1118"/>
        <v>0</v>
      </c>
      <c r="VM23" s="463"/>
      <c r="VN23" s="448"/>
      <c r="VP23" s="458"/>
      <c r="VQ23" s="447"/>
      <c r="VR23" s="447"/>
      <c r="VS23" s="447"/>
      <c r="VT23" s="450">
        <f t="shared" si="1119"/>
        <v>0</v>
      </c>
      <c r="VU23" s="447"/>
      <c r="VV23" s="447"/>
      <c r="VW23" s="447"/>
      <c r="VX23" s="447"/>
      <c r="VY23" s="447"/>
      <c r="VZ23" s="449"/>
      <c r="WA23" s="450">
        <f t="shared" si="1120"/>
        <v>0</v>
      </c>
      <c r="WB23" s="463"/>
      <c r="WC23" s="448"/>
      <c r="WE23" s="458"/>
      <c r="WF23" s="447"/>
      <c r="WG23" s="447"/>
      <c r="WH23" s="447"/>
      <c r="WI23" s="450">
        <f t="shared" si="1121"/>
        <v>0</v>
      </c>
      <c r="WJ23" s="447"/>
      <c r="WK23" s="447"/>
      <c r="WL23" s="447"/>
      <c r="WM23" s="447"/>
      <c r="WN23" s="447"/>
      <c r="WO23" s="449"/>
      <c r="WP23" s="450">
        <f t="shared" si="1122"/>
        <v>0</v>
      </c>
      <c r="WQ23" s="463"/>
      <c r="WR23" s="448"/>
      <c r="WT23" s="458"/>
      <c r="WU23" s="447"/>
      <c r="WV23" s="447"/>
      <c r="WW23" s="447"/>
      <c r="WX23" s="450">
        <f t="shared" si="1123"/>
        <v>0</v>
      </c>
      <c r="WY23" s="447"/>
      <c r="WZ23" s="447"/>
      <c r="XA23" s="447"/>
      <c r="XB23" s="447"/>
      <c r="XC23" s="447"/>
      <c r="XD23" s="449"/>
      <c r="XE23" s="450">
        <f t="shared" si="1124"/>
        <v>0</v>
      </c>
      <c r="XF23" s="463"/>
      <c r="XG23" s="448"/>
      <c r="XI23" s="458"/>
      <c r="XJ23" s="447"/>
      <c r="XK23" s="447"/>
      <c r="XL23" s="447"/>
      <c r="XM23" s="450">
        <f t="shared" si="1125"/>
        <v>0</v>
      </c>
      <c r="XN23" s="447"/>
      <c r="XO23" s="447"/>
      <c r="XP23" s="447"/>
      <c r="XQ23" s="447"/>
      <c r="XR23" s="447"/>
      <c r="XS23" s="449"/>
      <c r="XT23" s="450">
        <f t="shared" si="1126"/>
        <v>0</v>
      </c>
      <c r="XU23" s="463"/>
      <c r="XV23" s="448"/>
      <c r="XX23" s="458"/>
      <c r="XY23" s="447"/>
      <c r="XZ23" s="447"/>
      <c r="YA23" s="447"/>
      <c r="YB23" s="450">
        <f t="shared" si="1127"/>
        <v>0</v>
      </c>
      <c r="YC23" s="447"/>
      <c r="YD23" s="447"/>
      <c r="YE23" s="447"/>
      <c r="YF23" s="447"/>
      <c r="YG23" s="447"/>
      <c r="YH23" s="449"/>
      <c r="YI23" s="450">
        <f t="shared" si="1128"/>
        <v>0</v>
      </c>
      <c r="YJ23" s="463"/>
      <c r="YK23" s="448"/>
      <c r="YM23" s="458"/>
      <c r="YN23" s="447"/>
      <c r="YO23" s="447"/>
      <c r="YP23" s="447"/>
      <c r="YQ23" s="450">
        <f t="shared" si="1129"/>
        <v>0</v>
      </c>
      <c r="YR23" s="447"/>
      <c r="YS23" s="447"/>
      <c r="YT23" s="447"/>
      <c r="YU23" s="447"/>
      <c r="YV23" s="447"/>
      <c r="YW23" s="449"/>
      <c r="YX23" s="450">
        <f t="shared" si="1130"/>
        <v>0</v>
      </c>
      <c r="YY23" s="463"/>
      <c r="YZ23" s="448"/>
      <c r="ZB23" s="458"/>
      <c r="ZC23" s="447"/>
      <c r="ZD23" s="447"/>
      <c r="ZE23" s="447"/>
      <c r="ZF23" s="450">
        <f t="shared" si="1131"/>
        <v>0</v>
      </c>
      <c r="ZG23" s="447"/>
      <c r="ZH23" s="447"/>
      <c r="ZI23" s="447"/>
      <c r="ZJ23" s="447"/>
      <c r="ZK23" s="447"/>
      <c r="ZL23" s="449"/>
      <c r="ZM23" s="450">
        <f t="shared" si="1132"/>
        <v>0</v>
      </c>
      <c r="ZN23" s="463"/>
      <c r="ZO23" s="448"/>
      <c r="ZQ23" s="458"/>
      <c r="ZR23" s="447"/>
      <c r="ZS23" s="447"/>
      <c r="ZT23" s="447"/>
      <c r="ZU23" s="450">
        <f t="shared" si="1133"/>
        <v>0</v>
      </c>
      <c r="ZV23" s="447"/>
      <c r="ZW23" s="447"/>
      <c r="ZX23" s="447"/>
      <c r="ZY23" s="447"/>
      <c r="ZZ23" s="447"/>
      <c r="AAA23" s="449"/>
      <c r="AAB23" s="450">
        <f t="shared" si="1134"/>
        <v>0</v>
      </c>
      <c r="AAC23" s="463"/>
      <c r="AAD23" s="448"/>
      <c r="AAF23" s="458"/>
      <c r="AAG23" s="447"/>
      <c r="AAH23" s="447"/>
      <c r="AAI23" s="447"/>
      <c r="AAJ23" s="450">
        <f t="shared" si="1135"/>
        <v>0</v>
      </c>
      <c r="AAK23" s="447"/>
      <c r="AAL23" s="447"/>
      <c r="AAM23" s="447"/>
      <c r="AAN23" s="447"/>
      <c r="AAO23" s="447"/>
      <c r="AAP23" s="449"/>
      <c r="AAQ23" s="450">
        <f t="shared" si="1136"/>
        <v>0</v>
      </c>
      <c r="AAR23" s="463"/>
      <c r="AAS23" s="448"/>
      <c r="AAU23" s="458"/>
      <c r="AAV23" s="447"/>
      <c r="AAW23" s="447"/>
      <c r="AAX23" s="447"/>
      <c r="AAY23" s="450">
        <f t="shared" si="1137"/>
        <v>0</v>
      </c>
      <c r="AAZ23" s="447"/>
      <c r="ABA23" s="447"/>
      <c r="ABB23" s="447"/>
      <c r="ABC23" s="447"/>
      <c r="ABD23" s="447"/>
      <c r="ABE23" s="449"/>
      <c r="ABF23" s="450">
        <f t="shared" si="1138"/>
        <v>0</v>
      </c>
      <c r="ABG23" s="463"/>
      <c r="ABH23" s="448"/>
      <c r="ABJ23" s="458"/>
      <c r="ABK23" s="447"/>
      <c r="ABL23" s="447"/>
      <c r="ABM23" s="447"/>
      <c r="ABN23" s="450">
        <f t="shared" si="1139"/>
        <v>0</v>
      </c>
      <c r="ABO23" s="447"/>
      <c r="ABP23" s="447"/>
      <c r="ABQ23" s="447"/>
      <c r="ABR23" s="447"/>
      <c r="ABS23" s="447"/>
      <c r="ABT23" s="449"/>
      <c r="ABU23" s="450">
        <f t="shared" si="1140"/>
        <v>0</v>
      </c>
      <c r="ABV23" s="463"/>
      <c r="ABW23" s="448"/>
      <c r="ABY23" s="458"/>
      <c r="ABZ23" s="447"/>
      <c r="ACA23" s="447"/>
      <c r="ACB23" s="447"/>
      <c r="ACC23" s="450">
        <f t="shared" si="1141"/>
        <v>0</v>
      </c>
      <c r="ACD23" s="447"/>
      <c r="ACE23" s="447"/>
      <c r="ACF23" s="447"/>
      <c r="ACG23" s="447"/>
      <c r="ACH23" s="447"/>
      <c r="ACI23" s="449"/>
      <c r="ACJ23" s="450">
        <f t="shared" si="1142"/>
        <v>0</v>
      </c>
      <c r="ACK23" s="463"/>
      <c r="ACL23" s="448"/>
      <c r="ACN23" s="458"/>
      <c r="ACO23" s="447"/>
      <c r="ACP23" s="447"/>
      <c r="ACQ23" s="447"/>
      <c r="ACR23" s="450">
        <f t="shared" si="1143"/>
        <v>0</v>
      </c>
      <c r="ACS23" s="447"/>
      <c r="ACT23" s="447"/>
      <c r="ACU23" s="447"/>
      <c r="ACV23" s="447"/>
      <c r="ACW23" s="447"/>
      <c r="ACX23" s="449"/>
      <c r="ACY23" s="450">
        <f t="shared" si="1144"/>
        <v>0</v>
      </c>
      <c r="ACZ23" s="463"/>
      <c r="ADA23" s="448"/>
      <c r="ADC23" s="458"/>
      <c r="ADD23" s="447"/>
      <c r="ADE23" s="447"/>
      <c r="ADF23" s="447"/>
      <c r="ADG23" s="450">
        <f t="shared" si="1145"/>
        <v>0</v>
      </c>
      <c r="ADH23" s="447"/>
      <c r="ADI23" s="447"/>
      <c r="ADJ23" s="447"/>
      <c r="ADK23" s="447"/>
      <c r="ADL23" s="447"/>
      <c r="ADM23" s="449"/>
      <c r="ADN23" s="450">
        <f t="shared" si="1146"/>
        <v>0</v>
      </c>
      <c r="ADO23" s="463"/>
      <c r="ADP23" s="448"/>
      <c r="ADR23" s="458"/>
      <c r="ADS23" s="447"/>
      <c r="ADT23" s="447"/>
      <c r="ADU23" s="447"/>
      <c r="ADV23" s="450">
        <f t="shared" si="1147"/>
        <v>0</v>
      </c>
      <c r="ADW23" s="447"/>
      <c r="ADX23" s="447"/>
      <c r="ADY23" s="447"/>
      <c r="ADZ23" s="447"/>
      <c r="AEA23" s="447"/>
      <c r="AEB23" s="449"/>
      <c r="AEC23" s="450">
        <f t="shared" si="1148"/>
        <v>0</v>
      </c>
      <c r="AED23" s="463"/>
      <c r="AEE23" s="448"/>
      <c r="AEG23" s="458"/>
      <c r="AEH23" s="447"/>
      <c r="AEI23" s="447"/>
      <c r="AEJ23" s="447"/>
      <c r="AEK23" s="450">
        <f t="shared" si="1149"/>
        <v>0</v>
      </c>
      <c r="AEL23" s="447"/>
      <c r="AEM23" s="447"/>
      <c r="AEN23" s="447"/>
      <c r="AEO23" s="447"/>
      <c r="AEP23" s="447"/>
      <c r="AEQ23" s="449"/>
      <c r="AER23" s="450">
        <f t="shared" si="1150"/>
        <v>0</v>
      </c>
      <c r="AES23" s="463"/>
      <c r="AET23" s="448"/>
      <c r="AEV23" s="458"/>
      <c r="AEW23" s="447"/>
      <c r="AEX23" s="447"/>
      <c r="AEY23" s="447"/>
      <c r="AEZ23" s="450">
        <f t="shared" si="1151"/>
        <v>0</v>
      </c>
      <c r="AFA23" s="447"/>
      <c r="AFB23" s="447"/>
      <c r="AFC23" s="447"/>
      <c r="AFD23" s="447"/>
      <c r="AFE23" s="447"/>
      <c r="AFF23" s="449"/>
      <c r="AFG23" s="450">
        <f t="shared" si="1152"/>
        <v>0</v>
      </c>
      <c r="AFH23" s="463"/>
      <c r="AFI23" s="448"/>
      <c r="AFK23" s="458"/>
      <c r="AFL23" s="447"/>
      <c r="AFM23" s="447"/>
      <c r="AFN23" s="447"/>
      <c r="AFO23" s="450">
        <f t="shared" si="1153"/>
        <v>0</v>
      </c>
      <c r="AFP23" s="447"/>
      <c r="AFQ23" s="447"/>
      <c r="AFR23" s="447"/>
      <c r="AFS23" s="447"/>
      <c r="AFT23" s="447"/>
      <c r="AFU23" s="449"/>
      <c r="AFV23" s="450">
        <f t="shared" si="1154"/>
        <v>0</v>
      </c>
      <c r="AFW23" s="463"/>
      <c r="AFX23" s="448"/>
      <c r="AFZ23" s="458"/>
      <c r="AGA23" s="447"/>
      <c r="AGB23" s="447"/>
      <c r="AGC23" s="447"/>
      <c r="AGD23" s="450">
        <f t="shared" si="1155"/>
        <v>0</v>
      </c>
      <c r="AGE23" s="447"/>
      <c r="AGF23" s="447"/>
      <c r="AGG23" s="447"/>
      <c r="AGH23" s="447"/>
      <c r="AGI23" s="447"/>
      <c r="AGJ23" s="449"/>
      <c r="AGK23" s="450">
        <f t="shared" si="1156"/>
        <v>0</v>
      </c>
      <c r="AGL23" s="463"/>
      <c r="AGM23" s="448"/>
      <c r="AGO23" s="458"/>
      <c r="AGP23" s="447"/>
      <c r="AGQ23" s="447"/>
      <c r="AGR23" s="447"/>
      <c r="AGS23" s="450">
        <f t="shared" si="1157"/>
        <v>0</v>
      </c>
      <c r="AGT23" s="447"/>
      <c r="AGU23" s="447"/>
      <c r="AGV23" s="447"/>
      <c r="AGW23" s="447"/>
      <c r="AGX23" s="447"/>
      <c r="AGY23" s="449"/>
      <c r="AGZ23" s="450">
        <f t="shared" si="1158"/>
        <v>0</v>
      </c>
      <c r="AHA23" s="463"/>
      <c r="AHB23" s="448"/>
      <c r="AHD23" s="458"/>
      <c r="AHE23" s="447"/>
      <c r="AHF23" s="447"/>
      <c r="AHG23" s="447"/>
      <c r="AHH23" s="450">
        <f t="shared" si="1159"/>
        <v>0</v>
      </c>
      <c r="AHI23" s="447"/>
      <c r="AHJ23" s="447"/>
      <c r="AHK23" s="447"/>
      <c r="AHL23" s="447"/>
      <c r="AHM23" s="447"/>
      <c r="AHN23" s="449"/>
      <c r="AHO23" s="450">
        <f t="shared" si="1160"/>
        <v>0</v>
      </c>
      <c r="AHP23" s="463"/>
      <c r="AHQ23" s="448"/>
      <c r="AHS23" s="458"/>
      <c r="AHT23" s="447"/>
      <c r="AHU23" s="447"/>
      <c r="AHV23" s="447"/>
      <c r="AHW23" s="450">
        <f t="shared" si="1161"/>
        <v>0</v>
      </c>
      <c r="AHX23" s="447"/>
      <c r="AHY23" s="447"/>
      <c r="AHZ23" s="447"/>
      <c r="AIA23" s="447"/>
      <c r="AIB23" s="447"/>
      <c r="AIC23" s="449"/>
      <c r="AID23" s="450">
        <f t="shared" si="1162"/>
        <v>0</v>
      </c>
      <c r="AIE23" s="463"/>
      <c r="AIF23" s="448"/>
      <c r="AIH23" s="458"/>
      <c r="AII23" s="447"/>
      <c r="AIJ23" s="447"/>
      <c r="AIK23" s="447"/>
      <c r="AIL23" s="450">
        <f t="shared" si="1163"/>
        <v>0</v>
      </c>
      <c r="AIM23" s="447"/>
      <c r="AIN23" s="447"/>
      <c r="AIO23" s="447"/>
      <c r="AIP23" s="447"/>
      <c r="AIQ23" s="447"/>
      <c r="AIR23" s="449"/>
      <c r="AIS23" s="450">
        <f t="shared" si="1164"/>
        <v>0</v>
      </c>
      <c r="AIT23" s="463"/>
      <c r="AIU23" s="448"/>
      <c r="AIW23" s="458"/>
      <c r="AIX23" s="447"/>
      <c r="AIY23" s="447"/>
      <c r="AIZ23" s="447"/>
      <c r="AJA23" s="450">
        <f t="shared" si="1165"/>
        <v>0</v>
      </c>
      <c r="AJB23" s="447"/>
      <c r="AJC23" s="447"/>
      <c r="AJD23" s="447"/>
      <c r="AJE23" s="447"/>
      <c r="AJF23" s="447"/>
      <c r="AJG23" s="449"/>
      <c r="AJH23" s="450">
        <f t="shared" si="1166"/>
        <v>0</v>
      </c>
      <c r="AJI23" s="463"/>
      <c r="AJJ23" s="448"/>
      <c r="AJL23" s="458"/>
      <c r="AJM23" s="447"/>
      <c r="AJN23" s="447"/>
      <c r="AJO23" s="447"/>
      <c r="AJP23" s="450">
        <f t="shared" si="1167"/>
        <v>0</v>
      </c>
      <c r="AJQ23" s="447"/>
      <c r="AJR23" s="447"/>
      <c r="AJS23" s="447"/>
      <c r="AJT23" s="447"/>
      <c r="AJU23" s="447"/>
      <c r="AJV23" s="449"/>
      <c r="AJW23" s="450">
        <f t="shared" si="1168"/>
        <v>0</v>
      </c>
      <c r="AJX23" s="463"/>
      <c r="AJY23" s="448"/>
      <c r="AKA23" s="458"/>
      <c r="AKB23" s="447"/>
      <c r="AKC23" s="447"/>
      <c r="AKD23" s="447"/>
      <c r="AKE23" s="450">
        <f t="shared" si="1169"/>
        <v>0</v>
      </c>
      <c r="AKF23" s="447"/>
      <c r="AKG23" s="447"/>
      <c r="AKH23" s="447"/>
      <c r="AKI23" s="447"/>
      <c r="AKJ23" s="447"/>
      <c r="AKK23" s="449"/>
      <c r="AKL23" s="450">
        <f t="shared" si="1170"/>
        <v>0</v>
      </c>
      <c r="AKM23" s="463"/>
      <c r="AKN23" s="448"/>
      <c r="AKP23" s="458"/>
      <c r="AKQ23" s="447"/>
      <c r="AKR23" s="447"/>
      <c r="AKS23" s="447"/>
      <c r="AKT23" s="450">
        <f t="shared" si="1171"/>
        <v>0</v>
      </c>
      <c r="AKU23" s="447"/>
      <c r="AKV23" s="447"/>
      <c r="AKW23" s="447"/>
      <c r="AKX23" s="447"/>
      <c r="AKY23" s="447"/>
      <c r="AKZ23" s="449"/>
      <c r="ALA23" s="450">
        <f t="shared" si="1172"/>
        <v>0</v>
      </c>
      <c r="ALB23" s="463"/>
      <c r="ALC23" s="448"/>
      <c r="ALE23" s="458"/>
      <c r="ALF23" s="447"/>
      <c r="ALG23" s="447"/>
      <c r="ALH23" s="447"/>
      <c r="ALI23" s="450">
        <f t="shared" si="1173"/>
        <v>0</v>
      </c>
      <c r="ALJ23" s="447"/>
      <c r="ALK23" s="447"/>
      <c r="ALL23" s="447"/>
      <c r="ALM23" s="447"/>
      <c r="ALN23" s="447"/>
      <c r="ALO23" s="449"/>
      <c r="ALP23" s="450">
        <f t="shared" si="1174"/>
        <v>0</v>
      </c>
      <c r="ALQ23" s="463"/>
      <c r="ALR23" s="448"/>
      <c r="ALT23" s="458"/>
      <c r="ALU23" s="447"/>
      <c r="ALV23" s="447"/>
      <c r="ALW23" s="447"/>
      <c r="ALX23" s="450">
        <f t="shared" si="1175"/>
        <v>0</v>
      </c>
      <c r="ALY23" s="447"/>
      <c r="ALZ23" s="447"/>
      <c r="AMA23" s="447"/>
      <c r="AMB23" s="447"/>
      <c r="AMC23" s="447"/>
      <c r="AMD23" s="449"/>
      <c r="AME23" s="450">
        <f t="shared" si="1176"/>
        <v>0</v>
      </c>
      <c r="AMF23" s="463"/>
      <c r="AMG23" s="448"/>
      <c r="AMI23" s="458"/>
      <c r="AMJ23" s="447"/>
      <c r="AMK23" s="447"/>
      <c r="AML23" s="447"/>
      <c r="AMM23" s="450">
        <f t="shared" si="1177"/>
        <v>0</v>
      </c>
      <c r="AMN23" s="447"/>
      <c r="AMO23" s="447"/>
      <c r="AMP23" s="447"/>
      <c r="AMQ23" s="447"/>
      <c r="AMR23" s="447"/>
      <c r="AMS23" s="449"/>
      <c r="AMT23" s="450">
        <f t="shared" si="1178"/>
        <v>0</v>
      </c>
      <c r="AMU23" s="463"/>
      <c r="AMV23" s="448"/>
      <c r="AMX23" s="458"/>
      <c r="AMY23" s="447"/>
      <c r="AMZ23" s="447"/>
      <c r="ANA23" s="447"/>
      <c r="ANB23" s="450">
        <f t="shared" si="1179"/>
        <v>0</v>
      </c>
      <c r="ANC23" s="447"/>
      <c r="AND23" s="447"/>
      <c r="ANE23" s="447"/>
      <c r="ANF23" s="447"/>
      <c r="ANG23" s="447"/>
      <c r="ANH23" s="449"/>
      <c r="ANI23" s="450">
        <f t="shared" si="1180"/>
        <v>0</v>
      </c>
      <c r="ANJ23" s="463"/>
      <c r="ANK23" s="448"/>
      <c r="ANM23" s="458"/>
      <c r="ANN23" s="447"/>
      <c r="ANO23" s="447"/>
      <c r="ANP23" s="447"/>
      <c r="ANQ23" s="450">
        <f t="shared" si="1181"/>
        <v>0</v>
      </c>
      <c r="ANR23" s="447"/>
      <c r="ANS23" s="447"/>
      <c r="ANT23" s="447"/>
      <c r="ANU23" s="447"/>
      <c r="ANV23" s="447"/>
      <c r="ANW23" s="449"/>
      <c r="ANX23" s="450">
        <f t="shared" si="1182"/>
        <v>0</v>
      </c>
      <c r="ANY23" s="463"/>
      <c r="ANZ23" s="448"/>
      <c r="AOB23" s="458"/>
      <c r="AOC23" s="447"/>
      <c r="AOD23" s="447"/>
      <c r="AOE23" s="447"/>
      <c r="AOF23" s="450">
        <f t="shared" si="1183"/>
        <v>0</v>
      </c>
      <c r="AOG23" s="447"/>
      <c r="AOH23" s="447"/>
      <c r="AOI23" s="447"/>
      <c r="AOJ23" s="447"/>
      <c r="AOK23" s="447"/>
      <c r="AOL23" s="449"/>
      <c r="AOM23" s="450">
        <f t="shared" si="1184"/>
        <v>0</v>
      </c>
      <c r="AON23" s="463"/>
      <c r="AOO23" s="448"/>
      <c r="AOQ23" s="458"/>
      <c r="AOR23" s="447"/>
      <c r="AOS23" s="447"/>
      <c r="AOT23" s="447"/>
      <c r="AOU23" s="450">
        <f t="shared" si="1185"/>
        <v>0</v>
      </c>
      <c r="AOV23" s="447"/>
      <c r="AOW23" s="447"/>
      <c r="AOX23" s="447"/>
      <c r="AOY23" s="447"/>
      <c r="AOZ23" s="447"/>
      <c r="APA23" s="449"/>
      <c r="APB23" s="450">
        <f t="shared" si="1186"/>
        <v>0</v>
      </c>
      <c r="APC23" s="463"/>
      <c r="APD23" s="448"/>
      <c r="APF23" s="458"/>
      <c r="APG23" s="447"/>
      <c r="APH23" s="447"/>
      <c r="API23" s="447"/>
      <c r="APJ23" s="450">
        <f t="shared" si="1187"/>
        <v>0</v>
      </c>
      <c r="APK23" s="447"/>
      <c r="APL23" s="447"/>
      <c r="APM23" s="447"/>
      <c r="APN23" s="447"/>
      <c r="APO23" s="447"/>
      <c r="APP23" s="449"/>
      <c r="APQ23" s="450">
        <f t="shared" si="1188"/>
        <v>0</v>
      </c>
      <c r="APR23" s="463"/>
      <c r="APS23" s="448"/>
      <c r="APU23" s="458"/>
      <c r="APV23" s="447"/>
      <c r="APW23" s="447"/>
      <c r="APX23" s="447"/>
      <c r="APY23" s="450">
        <f t="shared" si="1189"/>
        <v>0</v>
      </c>
      <c r="APZ23" s="447"/>
      <c r="AQA23" s="447"/>
      <c r="AQB23" s="447"/>
      <c r="AQC23" s="447"/>
      <c r="AQD23" s="447"/>
      <c r="AQE23" s="449"/>
      <c r="AQF23" s="450">
        <f t="shared" si="1190"/>
        <v>0</v>
      </c>
      <c r="AQG23" s="463"/>
      <c r="AQH23" s="448"/>
      <c r="AQJ23" s="458"/>
      <c r="AQK23" s="447"/>
      <c r="AQL23" s="447"/>
      <c r="AQM23" s="447"/>
      <c r="AQN23" s="450">
        <f t="shared" si="1191"/>
        <v>0</v>
      </c>
      <c r="AQO23" s="447"/>
      <c r="AQP23" s="447"/>
      <c r="AQQ23" s="447"/>
      <c r="AQR23" s="447"/>
      <c r="AQS23" s="447"/>
      <c r="AQT23" s="449"/>
      <c r="AQU23" s="450">
        <f t="shared" si="1192"/>
        <v>0</v>
      </c>
      <c r="AQV23" s="463"/>
      <c r="AQW23" s="448"/>
      <c r="AQY23" s="458"/>
      <c r="AQZ23" s="447"/>
      <c r="ARA23" s="447"/>
      <c r="ARB23" s="447"/>
      <c r="ARC23" s="450">
        <f t="shared" si="1193"/>
        <v>0</v>
      </c>
      <c r="ARD23" s="447"/>
      <c r="ARE23" s="447"/>
      <c r="ARF23" s="447"/>
      <c r="ARG23" s="447"/>
      <c r="ARH23" s="447"/>
      <c r="ARI23" s="449"/>
      <c r="ARJ23" s="450">
        <f t="shared" si="1194"/>
        <v>0</v>
      </c>
      <c r="ARK23" s="463"/>
      <c r="ARL23" s="448"/>
      <c r="ARN23" s="458"/>
      <c r="ARO23" s="447"/>
      <c r="ARP23" s="447"/>
      <c r="ARQ23" s="447"/>
      <c r="ARR23" s="450">
        <f t="shared" si="1195"/>
        <v>0</v>
      </c>
      <c r="ARS23" s="447"/>
      <c r="ART23" s="447"/>
      <c r="ARU23" s="447"/>
      <c r="ARV23" s="447"/>
      <c r="ARW23" s="447"/>
      <c r="ARX23" s="449"/>
      <c r="ARY23" s="450">
        <f t="shared" si="1196"/>
        <v>0</v>
      </c>
      <c r="ARZ23" s="463"/>
      <c r="ASA23" s="448"/>
      <c r="ASC23" s="458"/>
      <c r="ASD23" s="447"/>
      <c r="ASE23" s="447"/>
      <c r="ASF23" s="447"/>
      <c r="ASG23" s="450">
        <f t="shared" si="1197"/>
        <v>0</v>
      </c>
      <c r="ASH23" s="447"/>
      <c r="ASI23" s="447"/>
      <c r="ASJ23" s="447"/>
      <c r="ASK23" s="447"/>
      <c r="ASL23" s="447"/>
      <c r="ASM23" s="449"/>
      <c r="ASN23" s="450">
        <f t="shared" si="1198"/>
        <v>0</v>
      </c>
      <c r="ASO23" s="463"/>
      <c r="ASP23" s="448"/>
      <c r="ASR23" s="458"/>
      <c r="ASS23" s="447"/>
      <c r="AST23" s="447"/>
      <c r="ASU23" s="447"/>
      <c r="ASV23" s="450">
        <f t="shared" si="1199"/>
        <v>0</v>
      </c>
      <c r="ASW23" s="447"/>
      <c r="ASX23" s="447"/>
      <c r="ASY23" s="447"/>
      <c r="ASZ23" s="447"/>
      <c r="ATA23" s="447"/>
      <c r="ATB23" s="449"/>
      <c r="ATC23" s="450">
        <f t="shared" si="1200"/>
        <v>0</v>
      </c>
      <c r="ATD23" s="463"/>
      <c r="ATE23" s="448"/>
      <c r="ATG23" s="458"/>
      <c r="ATH23" s="447"/>
      <c r="ATI23" s="447"/>
      <c r="ATJ23" s="447"/>
      <c r="ATK23" s="450">
        <f t="shared" si="1201"/>
        <v>0</v>
      </c>
      <c r="ATL23" s="447"/>
      <c r="ATM23" s="447"/>
      <c r="ATN23" s="447"/>
      <c r="ATO23" s="447"/>
      <c r="ATP23" s="447"/>
      <c r="ATQ23" s="449"/>
      <c r="ATR23" s="450">
        <f t="shared" si="1202"/>
        <v>0</v>
      </c>
      <c r="ATS23" s="463"/>
      <c r="ATT23" s="448"/>
      <c r="ATV23" s="458"/>
      <c r="ATW23" s="447"/>
      <c r="ATX23" s="447"/>
      <c r="ATY23" s="447"/>
      <c r="ATZ23" s="450">
        <f t="shared" si="1203"/>
        <v>0</v>
      </c>
      <c r="AUA23" s="447"/>
      <c r="AUB23" s="447"/>
      <c r="AUC23" s="447"/>
      <c r="AUD23" s="447"/>
      <c r="AUE23" s="447"/>
      <c r="AUF23" s="449"/>
      <c r="AUG23" s="450">
        <f t="shared" si="1204"/>
        <v>0</v>
      </c>
      <c r="AUH23" s="463"/>
      <c r="AUI23" s="448"/>
      <c r="AUK23" s="458"/>
      <c r="AUL23" s="447"/>
      <c r="AUM23" s="447"/>
      <c r="AUN23" s="447"/>
      <c r="AUO23" s="450">
        <f t="shared" si="1205"/>
        <v>0</v>
      </c>
      <c r="AUP23" s="447"/>
      <c r="AUQ23" s="447"/>
      <c r="AUR23" s="447"/>
      <c r="AUS23" s="447"/>
      <c r="AUT23" s="447"/>
      <c r="AUU23" s="449"/>
      <c r="AUV23" s="450">
        <f t="shared" si="1206"/>
        <v>0</v>
      </c>
      <c r="AUW23" s="463"/>
      <c r="AUX23" s="448"/>
      <c r="AUZ23" s="458"/>
      <c r="AVA23" s="447"/>
      <c r="AVB23" s="447"/>
      <c r="AVC23" s="447"/>
      <c r="AVD23" s="450">
        <f t="shared" si="1207"/>
        <v>0</v>
      </c>
      <c r="AVE23" s="447"/>
      <c r="AVF23" s="447"/>
      <c r="AVG23" s="447"/>
      <c r="AVH23" s="447"/>
      <c r="AVI23" s="447"/>
      <c r="AVJ23" s="449"/>
      <c r="AVK23" s="450">
        <f t="shared" si="1208"/>
        <v>0</v>
      </c>
      <c r="AVL23" s="463"/>
      <c r="AVM23" s="448"/>
      <c r="AVO23" s="458"/>
      <c r="AVP23" s="447"/>
      <c r="AVQ23" s="447"/>
      <c r="AVR23" s="447"/>
      <c r="AVS23" s="450">
        <f t="shared" si="1209"/>
        <v>0</v>
      </c>
      <c r="AVT23" s="447"/>
      <c r="AVU23" s="447"/>
      <c r="AVV23" s="447"/>
      <c r="AVW23" s="447"/>
      <c r="AVX23" s="447"/>
      <c r="AVY23" s="449"/>
      <c r="AVZ23" s="450">
        <f t="shared" si="1210"/>
        <v>0</v>
      </c>
      <c r="AWA23" s="463"/>
      <c r="AWB23" s="448"/>
      <c r="AWD23" s="458"/>
      <c r="AWE23" s="447"/>
      <c r="AWF23" s="447"/>
      <c r="AWG23" s="447"/>
      <c r="AWH23" s="450">
        <f t="shared" si="1211"/>
        <v>0</v>
      </c>
      <c r="AWI23" s="447"/>
      <c r="AWJ23" s="447"/>
      <c r="AWK23" s="447"/>
      <c r="AWL23" s="447"/>
      <c r="AWM23" s="447"/>
      <c r="AWN23" s="449"/>
      <c r="AWO23" s="450">
        <f t="shared" si="1212"/>
        <v>0</v>
      </c>
      <c r="AWP23" s="463"/>
      <c r="AWQ23" s="448"/>
      <c r="AWS23" s="458"/>
      <c r="AWT23" s="447"/>
      <c r="AWU23" s="447"/>
      <c r="AWV23" s="447"/>
      <c r="AWW23" s="450">
        <f t="shared" si="1213"/>
        <v>0</v>
      </c>
      <c r="AWX23" s="447"/>
      <c r="AWY23" s="447"/>
      <c r="AWZ23" s="447"/>
      <c r="AXA23" s="447"/>
      <c r="AXB23" s="447"/>
      <c r="AXC23" s="449"/>
      <c r="AXD23" s="450">
        <f t="shared" si="1214"/>
        <v>0</v>
      </c>
      <c r="AXE23" s="463"/>
      <c r="AXF23" s="448"/>
      <c r="AXH23" s="458"/>
      <c r="AXI23" s="447"/>
      <c r="AXJ23" s="447"/>
      <c r="AXK23" s="447"/>
      <c r="AXL23" s="450">
        <f t="shared" si="1215"/>
        <v>0</v>
      </c>
      <c r="AXM23" s="447"/>
      <c r="AXN23" s="447"/>
      <c r="AXO23" s="447"/>
      <c r="AXP23" s="447"/>
      <c r="AXQ23" s="447"/>
      <c r="AXR23" s="449"/>
      <c r="AXS23" s="450">
        <f t="shared" si="1216"/>
        <v>0</v>
      </c>
      <c r="AXT23" s="463"/>
      <c r="AXU23" s="448"/>
      <c r="AXW23" s="458"/>
      <c r="AXX23" s="447"/>
      <c r="AXY23" s="447"/>
      <c r="AXZ23" s="447"/>
      <c r="AYA23" s="450">
        <f t="shared" si="1217"/>
        <v>0</v>
      </c>
      <c r="AYB23" s="447"/>
      <c r="AYC23" s="447"/>
      <c r="AYD23" s="447"/>
      <c r="AYE23" s="447"/>
      <c r="AYF23" s="447"/>
      <c r="AYG23" s="449"/>
      <c r="AYH23" s="450">
        <f t="shared" si="1218"/>
        <v>0</v>
      </c>
      <c r="AYI23" s="463"/>
      <c r="AYJ23" s="448"/>
      <c r="AYL23" s="458"/>
      <c r="AYM23" s="447"/>
      <c r="AYN23" s="447"/>
      <c r="AYO23" s="447"/>
      <c r="AYP23" s="450">
        <f t="shared" si="1219"/>
        <v>0</v>
      </c>
      <c r="AYQ23" s="447"/>
      <c r="AYR23" s="447"/>
      <c r="AYS23" s="447"/>
      <c r="AYT23" s="447"/>
      <c r="AYU23" s="447"/>
      <c r="AYV23" s="449"/>
      <c r="AYW23" s="450">
        <f t="shared" si="1220"/>
        <v>0</v>
      </c>
      <c r="AYX23" s="463"/>
      <c r="AYY23" s="448"/>
      <c r="AZA23" s="458"/>
      <c r="AZB23" s="447"/>
      <c r="AZC23" s="447"/>
      <c r="AZD23" s="447"/>
      <c r="AZE23" s="450">
        <f t="shared" si="1221"/>
        <v>0</v>
      </c>
      <c r="AZF23" s="447"/>
      <c r="AZG23" s="447"/>
      <c r="AZH23" s="447"/>
      <c r="AZI23" s="447"/>
      <c r="AZJ23" s="447"/>
      <c r="AZK23" s="449"/>
      <c r="AZL23" s="450">
        <f t="shared" si="1222"/>
        <v>0</v>
      </c>
      <c r="AZM23" s="463"/>
      <c r="AZN23" s="448"/>
      <c r="AZP23" s="458"/>
      <c r="AZQ23" s="447"/>
      <c r="AZR23" s="447"/>
      <c r="AZS23" s="447"/>
      <c r="AZT23" s="450">
        <f t="shared" si="1223"/>
        <v>0</v>
      </c>
      <c r="AZU23" s="447"/>
      <c r="AZV23" s="447"/>
      <c r="AZW23" s="447"/>
      <c r="AZX23" s="447"/>
      <c r="AZY23" s="447"/>
      <c r="AZZ23" s="449"/>
      <c r="BAA23" s="450">
        <f t="shared" si="1224"/>
        <v>0</v>
      </c>
      <c r="BAB23" s="463"/>
      <c r="BAC23" s="448"/>
      <c r="BAE23" s="458"/>
      <c r="BAF23" s="447"/>
      <c r="BAG23" s="447"/>
      <c r="BAH23" s="447"/>
      <c r="BAI23" s="450">
        <f t="shared" si="1225"/>
        <v>0</v>
      </c>
      <c r="BAJ23" s="447"/>
      <c r="BAK23" s="447"/>
      <c r="BAL23" s="447"/>
      <c r="BAM23" s="447"/>
      <c r="BAN23" s="447"/>
      <c r="BAO23" s="449"/>
      <c r="BAP23" s="450">
        <f t="shared" si="1226"/>
        <v>0</v>
      </c>
      <c r="BAQ23" s="463"/>
      <c r="BAR23" s="448"/>
      <c r="BAT23" s="458"/>
      <c r="BAU23" s="447"/>
      <c r="BAV23" s="447"/>
      <c r="BAW23" s="447"/>
      <c r="BAX23" s="450">
        <f t="shared" si="1227"/>
        <v>0</v>
      </c>
      <c r="BAY23" s="447"/>
      <c r="BAZ23" s="447"/>
      <c r="BBA23" s="447"/>
      <c r="BBB23" s="447"/>
      <c r="BBC23" s="447"/>
      <c r="BBD23" s="449"/>
      <c r="BBE23" s="450">
        <f t="shared" si="1228"/>
        <v>0</v>
      </c>
      <c r="BBF23" s="463"/>
      <c r="BBG23" s="448"/>
      <c r="BBI23" s="458"/>
      <c r="BBJ23" s="447"/>
      <c r="BBK23" s="447"/>
      <c r="BBL23" s="447"/>
      <c r="BBM23" s="450">
        <f t="shared" si="1229"/>
        <v>0</v>
      </c>
      <c r="BBN23" s="447"/>
      <c r="BBO23" s="447"/>
      <c r="BBP23" s="447"/>
      <c r="BBQ23" s="447"/>
      <c r="BBR23" s="447"/>
      <c r="BBS23" s="449"/>
      <c r="BBT23" s="450">
        <f t="shared" si="1230"/>
        <v>0</v>
      </c>
      <c r="BBU23" s="463"/>
      <c r="BBV23" s="448"/>
      <c r="BBX23" s="458"/>
      <c r="BBY23" s="447"/>
      <c r="BBZ23" s="447"/>
      <c r="BCA23" s="447"/>
      <c r="BCB23" s="450">
        <f t="shared" si="1231"/>
        <v>0</v>
      </c>
      <c r="BCC23" s="447"/>
      <c r="BCD23" s="447"/>
      <c r="BCE23" s="447"/>
      <c r="BCF23" s="447"/>
      <c r="BCG23" s="447"/>
      <c r="BCH23" s="449"/>
      <c r="BCI23" s="450">
        <f t="shared" si="1232"/>
        <v>0</v>
      </c>
      <c r="BCJ23" s="463"/>
      <c r="BCK23" s="448"/>
      <c r="BCM23" s="458"/>
      <c r="BCN23" s="447"/>
      <c r="BCO23" s="447"/>
      <c r="BCP23" s="447"/>
      <c r="BCQ23" s="450">
        <f t="shared" si="1233"/>
        <v>0</v>
      </c>
      <c r="BCR23" s="447"/>
      <c r="BCS23" s="447"/>
      <c r="BCT23" s="447"/>
      <c r="BCU23" s="447"/>
      <c r="BCV23" s="447"/>
      <c r="BCW23" s="449"/>
      <c r="BCX23" s="450">
        <f t="shared" si="1234"/>
        <v>0</v>
      </c>
      <c r="BCY23" s="463"/>
      <c r="BCZ23" s="448"/>
      <c r="BDB23" s="458"/>
      <c r="BDC23" s="447"/>
      <c r="BDD23" s="447"/>
      <c r="BDE23" s="447"/>
      <c r="BDF23" s="450">
        <f t="shared" si="1235"/>
        <v>0</v>
      </c>
      <c r="BDG23" s="447"/>
      <c r="BDH23" s="447"/>
      <c r="BDI23" s="447"/>
      <c r="BDJ23" s="447"/>
      <c r="BDK23" s="447"/>
      <c r="BDL23" s="449"/>
      <c r="BDM23" s="450">
        <f t="shared" si="1236"/>
        <v>0</v>
      </c>
      <c r="BDN23" s="463"/>
      <c r="BDO23" s="448"/>
      <c r="BDQ23" s="458"/>
      <c r="BDR23" s="447"/>
      <c r="BDS23" s="447"/>
      <c r="BDT23" s="447"/>
      <c r="BDU23" s="450">
        <f t="shared" si="1237"/>
        <v>0</v>
      </c>
      <c r="BDV23" s="447"/>
      <c r="BDW23" s="447"/>
      <c r="BDX23" s="447"/>
      <c r="BDY23" s="447"/>
      <c r="BDZ23" s="447"/>
      <c r="BEA23" s="449"/>
      <c r="BEB23" s="450">
        <f t="shared" si="1238"/>
        <v>0</v>
      </c>
      <c r="BEC23" s="463"/>
      <c r="BED23" s="448"/>
      <c r="BEF23" s="458"/>
      <c r="BEG23" s="447"/>
      <c r="BEH23" s="447"/>
      <c r="BEI23" s="447"/>
      <c r="BEJ23" s="450">
        <f t="shared" si="1239"/>
        <v>0</v>
      </c>
      <c r="BEK23" s="447"/>
      <c r="BEL23" s="447"/>
      <c r="BEM23" s="447"/>
      <c r="BEN23" s="447"/>
      <c r="BEO23" s="447"/>
      <c r="BEP23" s="449"/>
      <c r="BEQ23" s="450">
        <f t="shared" si="1240"/>
        <v>0</v>
      </c>
      <c r="BER23" s="463"/>
      <c r="BES23" s="448"/>
      <c r="BEU23" s="458"/>
      <c r="BEV23" s="447"/>
      <c r="BEW23" s="447"/>
      <c r="BEX23" s="447"/>
      <c r="BEY23" s="450">
        <f t="shared" si="1241"/>
        <v>0</v>
      </c>
      <c r="BEZ23" s="447"/>
      <c r="BFA23" s="447"/>
      <c r="BFB23" s="447"/>
      <c r="BFC23" s="447"/>
      <c r="BFD23" s="447"/>
      <c r="BFE23" s="449"/>
      <c r="BFF23" s="450">
        <f t="shared" si="1242"/>
        <v>0</v>
      </c>
      <c r="BFG23" s="463"/>
      <c r="BFH23" s="448"/>
      <c r="BFJ23" s="458"/>
      <c r="BFK23" s="447"/>
      <c r="BFL23" s="447"/>
      <c r="BFM23" s="447"/>
      <c r="BFN23" s="450">
        <f t="shared" si="1243"/>
        <v>0</v>
      </c>
      <c r="BFO23" s="447"/>
      <c r="BFP23" s="447"/>
      <c r="BFQ23" s="447"/>
      <c r="BFR23" s="447"/>
      <c r="BFS23" s="447"/>
      <c r="BFT23" s="449"/>
      <c r="BFU23" s="450">
        <f t="shared" si="1244"/>
        <v>0</v>
      </c>
      <c r="BFV23" s="463"/>
      <c r="BFW23" s="448"/>
      <c r="BFY23" s="458"/>
      <c r="BFZ23" s="447"/>
      <c r="BGA23" s="447"/>
      <c r="BGB23" s="447"/>
      <c r="BGC23" s="450">
        <f t="shared" si="1245"/>
        <v>0</v>
      </c>
      <c r="BGD23" s="447"/>
      <c r="BGE23" s="447"/>
      <c r="BGF23" s="447"/>
      <c r="BGG23" s="447"/>
      <c r="BGH23" s="447"/>
      <c r="BGI23" s="449"/>
      <c r="BGJ23" s="450">
        <f t="shared" si="1246"/>
        <v>0</v>
      </c>
      <c r="BGK23" s="463"/>
      <c r="BGL23" s="448"/>
      <c r="BGN23" s="458"/>
      <c r="BGO23" s="447"/>
      <c r="BGP23" s="447"/>
      <c r="BGQ23" s="447"/>
      <c r="BGR23" s="450">
        <f t="shared" si="1247"/>
        <v>0</v>
      </c>
      <c r="BGS23" s="447"/>
      <c r="BGT23" s="447"/>
      <c r="BGU23" s="447"/>
      <c r="BGV23" s="447"/>
      <c r="BGW23" s="447"/>
      <c r="BGX23" s="449"/>
      <c r="BGY23" s="450">
        <f t="shared" si="1248"/>
        <v>0</v>
      </c>
      <c r="BGZ23" s="463"/>
      <c r="BHA23" s="448"/>
      <c r="BHC23" s="458"/>
      <c r="BHD23" s="447"/>
      <c r="BHE23" s="447"/>
      <c r="BHF23" s="447"/>
      <c r="BHG23" s="450">
        <f t="shared" si="1249"/>
        <v>0</v>
      </c>
      <c r="BHH23" s="447"/>
      <c r="BHI23" s="447"/>
      <c r="BHJ23" s="447"/>
      <c r="BHK23" s="447"/>
      <c r="BHL23" s="447"/>
      <c r="BHM23" s="449"/>
      <c r="BHN23" s="450">
        <f t="shared" si="1250"/>
        <v>0</v>
      </c>
      <c r="BHO23" s="463"/>
      <c r="BHP23" s="448"/>
      <c r="BHR23" s="458"/>
      <c r="BHS23" s="447"/>
      <c r="BHT23" s="447"/>
      <c r="BHU23" s="447"/>
      <c r="BHV23" s="450">
        <f t="shared" si="1251"/>
        <v>0</v>
      </c>
      <c r="BHW23" s="447"/>
      <c r="BHX23" s="447"/>
      <c r="BHY23" s="447"/>
      <c r="BHZ23" s="447"/>
      <c r="BIA23" s="447"/>
      <c r="BIB23" s="449"/>
      <c r="BIC23" s="450">
        <f t="shared" si="1252"/>
        <v>0</v>
      </c>
      <c r="BID23" s="463"/>
      <c r="BIE23" s="448"/>
      <c r="BIG23" s="458"/>
      <c r="BIH23" s="447"/>
      <c r="BII23" s="447"/>
      <c r="BIJ23" s="447"/>
      <c r="BIK23" s="450">
        <f t="shared" si="1253"/>
        <v>0</v>
      </c>
      <c r="BIL23" s="447"/>
      <c r="BIM23" s="447"/>
      <c r="BIN23" s="447"/>
      <c r="BIO23" s="447"/>
      <c r="BIP23" s="447"/>
      <c r="BIQ23" s="449"/>
      <c r="BIR23" s="450">
        <f t="shared" si="1254"/>
        <v>0</v>
      </c>
      <c r="BIS23" s="463"/>
      <c r="BIT23" s="448"/>
      <c r="BIV23" s="458"/>
      <c r="BIW23" s="447"/>
      <c r="BIX23" s="447"/>
      <c r="BIY23" s="447"/>
      <c r="BIZ23" s="450">
        <f t="shared" si="1255"/>
        <v>0</v>
      </c>
      <c r="BJA23" s="447"/>
      <c r="BJB23" s="447"/>
      <c r="BJC23" s="447"/>
      <c r="BJD23" s="447"/>
      <c r="BJE23" s="447"/>
      <c r="BJF23" s="449"/>
      <c r="BJG23" s="450">
        <f t="shared" si="1256"/>
        <v>0</v>
      </c>
      <c r="BJH23" s="463"/>
      <c r="BJI23" s="448"/>
      <c r="BJK23" s="458"/>
      <c r="BJL23" s="447"/>
      <c r="BJM23" s="447"/>
      <c r="BJN23" s="447"/>
      <c r="BJO23" s="450">
        <f t="shared" si="1257"/>
        <v>0</v>
      </c>
      <c r="BJP23" s="447"/>
      <c r="BJQ23" s="447"/>
      <c r="BJR23" s="447"/>
      <c r="BJS23" s="447"/>
      <c r="BJT23" s="447"/>
      <c r="BJU23" s="449"/>
      <c r="BJV23" s="450">
        <f t="shared" si="1258"/>
        <v>0</v>
      </c>
      <c r="BJW23" s="463"/>
      <c r="BJX23" s="448"/>
      <c r="BJZ23" s="458"/>
      <c r="BKA23" s="447"/>
      <c r="BKB23" s="447"/>
      <c r="BKC23" s="447"/>
      <c r="BKD23" s="450">
        <f t="shared" si="1259"/>
        <v>0</v>
      </c>
      <c r="BKE23" s="447"/>
      <c r="BKF23" s="447"/>
      <c r="BKG23" s="447"/>
      <c r="BKH23" s="447"/>
      <c r="BKI23" s="447"/>
      <c r="BKJ23" s="449"/>
      <c r="BKK23" s="450">
        <f t="shared" si="1260"/>
        <v>0</v>
      </c>
      <c r="BKL23" s="463"/>
      <c r="BKM23" s="448"/>
      <c r="BKO23" s="458"/>
      <c r="BKP23" s="447"/>
      <c r="BKQ23" s="447"/>
      <c r="BKR23" s="447"/>
      <c r="BKS23" s="450">
        <f t="shared" si="1261"/>
        <v>0</v>
      </c>
      <c r="BKT23" s="447"/>
      <c r="BKU23" s="447"/>
      <c r="BKV23" s="447"/>
      <c r="BKW23" s="447"/>
      <c r="BKX23" s="447"/>
      <c r="BKY23" s="449"/>
      <c r="BKZ23" s="450">
        <f t="shared" si="1262"/>
        <v>0</v>
      </c>
      <c r="BLA23" s="463"/>
      <c r="BLB23" s="448"/>
      <c r="BLD23" s="458"/>
      <c r="BLE23" s="447"/>
      <c r="BLF23" s="447"/>
      <c r="BLG23" s="447"/>
      <c r="BLH23" s="450">
        <f t="shared" si="1263"/>
        <v>0</v>
      </c>
      <c r="BLI23" s="447"/>
      <c r="BLJ23" s="447"/>
      <c r="BLK23" s="447"/>
      <c r="BLL23" s="447"/>
      <c r="BLM23" s="447"/>
      <c r="BLN23" s="449"/>
      <c r="BLO23" s="450">
        <f t="shared" si="1264"/>
        <v>0</v>
      </c>
      <c r="BLP23" s="463"/>
      <c r="BLQ23" s="448"/>
      <c r="BLS23" s="458"/>
      <c r="BLT23" s="447"/>
      <c r="BLU23" s="447"/>
      <c r="BLV23" s="447"/>
      <c r="BLW23" s="450">
        <f t="shared" si="1265"/>
        <v>0</v>
      </c>
      <c r="BLX23" s="447"/>
      <c r="BLY23" s="447"/>
      <c r="BLZ23" s="447"/>
      <c r="BMA23" s="447"/>
      <c r="BMB23" s="447"/>
      <c r="BMC23" s="449"/>
      <c r="BMD23" s="450">
        <f t="shared" si="1266"/>
        <v>0</v>
      </c>
      <c r="BME23" s="463"/>
      <c r="BMF23" s="448"/>
      <c r="BMH23" s="458"/>
      <c r="BMI23" s="447"/>
      <c r="BMJ23" s="447"/>
      <c r="BMK23" s="447"/>
      <c r="BML23" s="450">
        <f t="shared" si="1267"/>
        <v>0</v>
      </c>
      <c r="BMM23" s="447"/>
      <c r="BMN23" s="447"/>
      <c r="BMO23" s="447"/>
      <c r="BMP23" s="447"/>
      <c r="BMQ23" s="447"/>
      <c r="BMR23" s="449"/>
      <c r="BMS23" s="450">
        <f t="shared" si="1268"/>
        <v>0</v>
      </c>
      <c r="BMT23" s="463"/>
      <c r="BMU23" s="448"/>
      <c r="BMW23" s="458"/>
      <c r="BMX23" s="447"/>
      <c r="BMY23" s="447"/>
      <c r="BMZ23" s="447"/>
      <c r="BNA23" s="450">
        <f t="shared" si="1269"/>
        <v>0</v>
      </c>
      <c r="BNB23" s="447"/>
      <c r="BNC23" s="447"/>
      <c r="BND23" s="447"/>
      <c r="BNE23" s="447"/>
      <c r="BNF23" s="447"/>
      <c r="BNG23" s="449"/>
      <c r="BNH23" s="450">
        <f t="shared" si="1270"/>
        <v>0</v>
      </c>
      <c r="BNI23" s="463"/>
      <c r="BNJ23" s="448"/>
      <c r="BNL23" s="458"/>
      <c r="BNM23" s="447"/>
      <c r="BNN23" s="447"/>
      <c r="BNO23" s="447"/>
      <c r="BNP23" s="450">
        <f t="shared" si="1271"/>
        <v>0</v>
      </c>
      <c r="BNQ23" s="447"/>
      <c r="BNR23" s="447"/>
      <c r="BNS23" s="447"/>
      <c r="BNT23" s="447"/>
      <c r="BNU23" s="447"/>
      <c r="BNV23" s="449"/>
      <c r="BNW23" s="450">
        <f t="shared" si="1272"/>
        <v>0</v>
      </c>
      <c r="BNX23" s="463"/>
      <c r="BNY23" s="448"/>
      <c r="BOA23" s="458"/>
      <c r="BOB23" s="447"/>
      <c r="BOC23" s="447"/>
      <c r="BOD23" s="447"/>
      <c r="BOE23" s="450">
        <f t="shared" si="1273"/>
        <v>0</v>
      </c>
      <c r="BOF23" s="447"/>
      <c r="BOG23" s="447"/>
      <c r="BOH23" s="447"/>
      <c r="BOI23" s="447"/>
      <c r="BOJ23" s="447"/>
      <c r="BOK23" s="449"/>
      <c r="BOL23" s="450">
        <f t="shared" si="1274"/>
        <v>0</v>
      </c>
      <c r="BOM23" s="463"/>
      <c r="BON23" s="448"/>
      <c r="BOP23" s="458"/>
      <c r="BOQ23" s="447"/>
      <c r="BOR23" s="447"/>
      <c r="BOS23" s="447"/>
      <c r="BOT23" s="450">
        <f t="shared" si="1275"/>
        <v>0</v>
      </c>
      <c r="BOU23" s="447"/>
      <c r="BOV23" s="447"/>
      <c r="BOW23" s="447"/>
      <c r="BOX23" s="447"/>
      <c r="BOY23" s="447"/>
      <c r="BOZ23" s="449"/>
      <c r="BPA23" s="450">
        <f t="shared" si="1276"/>
        <v>0</v>
      </c>
      <c r="BPB23" s="463"/>
      <c r="BPC23" s="448"/>
      <c r="BPE23" s="458"/>
      <c r="BPF23" s="447"/>
      <c r="BPG23" s="447"/>
      <c r="BPH23" s="447"/>
      <c r="BPI23" s="450">
        <f t="shared" si="1277"/>
        <v>0</v>
      </c>
      <c r="BPJ23" s="447"/>
      <c r="BPK23" s="447"/>
      <c r="BPL23" s="447"/>
      <c r="BPM23" s="447"/>
      <c r="BPN23" s="447"/>
      <c r="BPO23" s="449"/>
      <c r="BPP23" s="450">
        <f t="shared" si="1278"/>
        <v>0</v>
      </c>
      <c r="BPQ23" s="463"/>
      <c r="BPR23" s="448"/>
      <c r="BPT23" s="458"/>
      <c r="BPU23" s="447"/>
      <c r="BPV23" s="447"/>
      <c r="BPW23" s="447"/>
      <c r="BPX23" s="450">
        <f t="shared" si="1279"/>
        <v>0</v>
      </c>
      <c r="BPY23" s="447"/>
      <c r="BPZ23" s="447"/>
      <c r="BQA23" s="447"/>
      <c r="BQB23" s="447"/>
      <c r="BQC23" s="447"/>
      <c r="BQD23" s="449"/>
      <c r="BQE23" s="450">
        <f t="shared" si="1280"/>
        <v>0</v>
      </c>
      <c r="BQF23" s="463"/>
      <c r="BQG23" s="448"/>
      <c r="BQI23" s="458"/>
      <c r="BQJ23" s="447"/>
      <c r="BQK23" s="447"/>
      <c r="BQL23" s="447"/>
      <c r="BQM23" s="450">
        <f t="shared" si="1281"/>
        <v>0</v>
      </c>
      <c r="BQN23" s="447"/>
      <c r="BQO23" s="447"/>
      <c r="BQP23" s="447"/>
      <c r="BQQ23" s="447"/>
      <c r="BQR23" s="447"/>
      <c r="BQS23" s="449"/>
      <c r="BQT23" s="450">
        <f t="shared" si="1282"/>
        <v>0</v>
      </c>
      <c r="BQU23" s="463"/>
      <c r="BQV23" s="448"/>
      <c r="BQX23" s="458"/>
      <c r="BQY23" s="447"/>
      <c r="BQZ23" s="447"/>
      <c r="BRA23" s="447"/>
      <c r="BRB23" s="450">
        <f t="shared" si="1283"/>
        <v>0</v>
      </c>
      <c r="BRC23" s="447"/>
      <c r="BRD23" s="447"/>
      <c r="BRE23" s="447"/>
      <c r="BRF23" s="447"/>
      <c r="BRG23" s="447"/>
      <c r="BRH23" s="449"/>
      <c r="BRI23" s="450">
        <f t="shared" si="1284"/>
        <v>0</v>
      </c>
      <c r="BRJ23" s="463"/>
      <c r="BRK23" s="448"/>
      <c r="BRM23" s="458"/>
      <c r="BRN23" s="447"/>
      <c r="BRO23" s="447"/>
      <c r="BRP23" s="447"/>
      <c r="BRQ23" s="450">
        <f t="shared" si="1285"/>
        <v>0</v>
      </c>
      <c r="BRR23" s="447"/>
      <c r="BRS23" s="447"/>
      <c r="BRT23" s="447"/>
      <c r="BRU23" s="447"/>
      <c r="BRV23" s="447"/>
      <c r="BRW23" s="449"/>
      <c r="BRX23" s="450">
        <f t="shared" si="1286"/>
        <v>0</v>
      </c>
      <c r="BRY23" s="463"/>
      <c r="BRZ23" s="448"/>
      <c r="BSB23" s="458"/>
      <c r="BSC23" s="447"/>
      <c r="BSD23" s="447"/>
      <c r="BSE23" s="447"/>
      <c r="BSF23" s="450">
        <f t="shared" si="1287"/>
        <v>0</v>
      </c>
      <c r="BSG23" s="447"/>
      <c r="BSH23" s="447"/>
      <c r="BSI23" s="447"/>
      <c r="BSJ23" s="447"/>
      <c r="BSK23" s="447"/>
      <c r="BSL23" s="449"/>
      <c r="BSM23" s="450">
        <f t="shared" si="1288"/>
        <v>0</v>
      </c>
      <c r="BSN23" s="463"/>
      <c r="BSO23" s="448"/>
      <c r="BSQ23" s="458"/>
      <c r="BSR23" s="447"/>
      <c r="BSS23" s="447"/>
      <c r="BST23" s="447"/>
      <c r="BSU23" s="450">
        <f t="shared" si="1289"/>
        <v>0</v>
      </c>
      <c r="BSV23" s="447"/>
      <c r="BSW23" s="447"/>
      <c r="BSX23" s="447"/>
      <c r="BSY23" s="447"/>
      <c r="BSZ23" s="447"/>
      <c r="BTA23" s="449"/>
      <c r="BTB23" s="450">
        <f t="shared" si="1290"/>
        <v>0</v>
      </c>
      <c r="BTC23" s="463"/>
      <c r="BTD23" s="448"/>
      <c r="BTF23" s="458"/>
      <c r="BTG23" s="447"/>
      <c r="BTH23" s="447"/>
      <c r="BTI23" s="447"/>
      <c r="BTJ23" s="450">
        <f t="shared" si="1291"/>
        <v>0</v>
      </c>
      <c r="BTK23" s="447"/>
      <c r="BTL23" s="447"/>
      <c r="BTM23" s="447"/>
      <c r="BTN23" s="447"/>
      <c r="BTO23" s="447"/>
      <c r="BTP23" s="449"/>
      <c r="BTQ23" s="450">
        <f t="shared" si="1292"/>
        <v>0</v>
      </c>
      <c r="BTR23" s="463"/>
      <c r="BTS23" s="448"/>
      <c r="BTU23" s="458"/>
      <c r="BTV23" s="447"/>
      <c r="BTW23" s="447"/>
      <c r="BTX23" s="447"/>
      <c r="BTY23" s="450">
        <f t="shared" si="1293"/>
        <v>0</v>
      </c>
      <c r="BTZ23" s="447"/>
      <c r="BUA23" s="447"/>
      <c r="BUB23" s="447"/>
      <c r="BUC23" s="447"/>
      <c r="BUD23" s="447"/>
      <c r="BUE23" s="449"/>
      <c r="BUF23" s="450">
        <f t="shared" si="1294"/>
        <v>0</v>
      </c>
      <c r="BUG23" s="463"/>
      <c r="BUH23" s="448"/>
      <c r="BUJ23" s="458"/>
      <c r="BUK23" s="447"/>
      <c r="BUL23" s="447"/>
      <c r="BUM23" s="447"/>
      <c r="BUN23" s="450">
        <f t="shared" si="1295"/>
        <v>0</v>
      </c>
      <c r="BUO23" s="447"/>
      <c r="BUP23" s="447"/>
      <c r="BUQ23" s="447"/>
      <c r="BUR23" s="447"/>
      <c r="BUS23" s="447"/>
      <c r="BUT23" s="449"/>
      <c r="BUU23" s="450">
        <f t="shared" si="1296"/>
        <v>0</v>
      </c>
      <c r="BUV23" s="463"/>
      <c r="BUW23" s="448"/>
      <c r="BUY23" s="458"/>
      <c r="BUZ23" s="447"/>
      <c r="BVA23" s="447"/>
      <c r="BVB23" s="447"/>
      <c r="BVC23" s="450">
        <f t="shared" si="1297"/>
        <v>0</v>
      </c>
      <c r="BVD23" s="447"/>
      <c r="BVE23" s="447"/>
      <c r="BVF23" s="447"/>
      <c r="BVG23" s="447"/>
      <c r="BVH23" s="447"/>
      <c r="BVI23" s="449"/>
      <c r="BVJ23" s="450">
        <f t="shared" si="1298"/>
        <v>0</v>
      </c>
      <c r="BVK23" s="463"/>
      <c r="BVL23" s="448"/>
      <c r="BVN23" s="458"/>
      <c r="BVO23" s="447"/>
      <c r="BVP23" s="447"/>
      <c r="BVQ23" s="447"/>
      <c r="BVR23" s="450">
        <f t="shared" si="1299"/>
        <v>0</v>
      </c>
      <c r="BVS23" s="447"/>
      <c r="BVT23" s="447"/>
      <c r="BVU23" s="447"/>
      <c r="BVV23" s="447"/>
      <c r="BVW23" s="447"/>
      <c r="BVX23" s="449"/>
      <c r="BVY23" s="450">
        <f t="shared" si="1300"/>
        <v>0</v>
      </c>
      <c r="BVZ23" s="463"/>
      <c r="BWA23" s="448"/>
    </row>
    <row r="24" spans="2:1951" ht="15" customHeight="1" x14ac:dyDescent="0.2">
      <c r="B24" s="444" t="s">
        <v>313</v>
      </c>
      <c r="C24" s="445"/>
      <c r="D24" s="446"/>
      <c r="E24" s="446"/>
      <c r="F24" s="446"/>
      <c r="G24" s="446"/>
      <c r="H24" s="447"/>
      <c r="I24" s="447"/>
      <c r="J24" s="474"/>
      <c r="K24" s="464"/>
      <c r="L24" s="464"/>
      <c r="M24" s="464"/>
      <c r="N24" s="464"/>
      <c r="O24" s="464"/>
      <c r="P24" s="475"/>
      <c r="R24" s="459"/>
      <c r="S24" s="446"/>
      <c r="T24" s="446"/>
      <c r="U24" s="446"/>
      <c r="V24" s="446"/>
      <c r="W24" s="447"/>
      <c r="X24" s="447"/>
      <c r="Y24" s="474"/>
      <c r="Z24" s="464"/>
      <c r="AA24" s="464"/>
      <c r="AB24" s="464"/>
      <c r="AC24" s="464"/>
      <c r="AD24" s="464"/>
      <c r="AE24" s="475"/>
      <c r="AG24" s="459"/>
      <c r="AH24" s="446"/>
      <c r="AI24" s="446"/>
      <c r="AJ24" s="446"/>
      <c r="AK24" s="446"/>
      <c r="AL24" s="447"/>
      <c r="AM24" s="447"/>
      <c r="AN24" s="474"/>
      <c r="AO24" s="464"/>
      <c r="AP24" s="464"/>
      <c r="AQ24" s="464"/>
      <c r="AR24" s="464"/>
      <c r="AS24" s="464"/>
      <c r="AT24" s="475"/>
      <c r="AV24" s="459"/>
      <c r="AW24" s="446"/>
      <c r="AX24" s="446"/>
      <c r="AY24" s="446"/>
      <c r="AZ24" s="446"/>
      <c r="BA24" s="447"/>
      <c r="BB24" s="447"/>
      <c r="BC24" s="474"/>
      <c r="BD24" s="464"/>
      <c r="BE24" s="464"/>
      <c r="BF24" s="464"/>
      <c r="BG24" s="464"/>
      <c r="BH24" s="464"/>
      <c r="BI24" s="475"/>
      <c r="BK24" s="459"/>
      <c r="BL24" s="446"/>
      <c r="BM24" s="446"/>
      <c r="BN24" s="446"/>
      <c r="BO24" s="446"/>
      <c r="BP24" s="447"/>
      <c r="BQ24" s="447"/>
      <c r="BR24" s="474"/>
      <c r="BS24" s="464"/>
      <c r="BT24" s="464"/>
      <c r="BU24" s="464"/>
      <c r="BV24" s="464"/>
      <c r="BW24" s="464"/>
      <c r="BX24" s="475"/>
      <c r="BZ24" s="459"/>
      <c r="CA24" s="446"/>
      <c r="CB24" s="446"/>
      <c r="CC24" s="446"/>
      <c r="CD24" s="446"/>
      <c r="CE24" s="447"/>
      <c r="CF24" s="447"/>
      <c r="CG24" s="474"/>
      <c r="CH24" s="464"/>
      <c r="CI24" s="464"/>
      <c r="CJ24" s="464"/>
      <c r="CK24" s="464"/>
      <c r="CL24" s="464"/>
      <c r="CM24" s="475"/>
      <c r="CO24" s="459"/>
      <c r="CP24" s="446"/>
      <c r="CQ24" s="446"/>
      <c r="CR24" s="446"/>
      <c r="CS24" s="446"/>
      <c r="CT24" s="447"/>
      <c r="CU24" s="447"/>
      <c r="CV24" s="474"/>
      <c r="CW24" s="464"/>
      <c r="CX24" s="464"/>
      <c r="CY24" s="464"/>
      <c r="CZ24" s="464"/>
      <c r="DA24" s="464"/>
      <c r="DB24" s="475"/>
      <c r="DD24" s="459"/>
      <c r="DE24" s="446"/>
      <c r="DF24" s="446"/>
      <c r="DG24" s="446"/>
      <c r="DH24" s="446"/>
      <c r="DI24" s="447"/>
      <c r="DJ24" s="447"/>
      <c r="DK24" s="474"/>
      <c r="DL24" s="464"/>
      <c r="DM24" s="464"/>
      <c r="DN24" s="464"/>
      <c r="DO24" s="464"/>
      <c r="DP24" s="464"/>
      <c r="DQ24" s="475"/>
      <c r="DS24" s="459"/>
      <c r="DT24" s="446"/>
      <c r="DU24" s="446"/>
      <c r="DV24" s="446"/>
      <c r="DW24" s="446"/>
      <c r="DX24" s="447"/>
      <c r="DY24" s="447"/>
      <c r="DZ24" s="474"/>
      <c r="EA24" s="464"/>
      <c r="EB24" s="464"/>
      <c r="EC24" s="464"/>
      <c r="ED24" s="464"/>
      <c r="EE24" s="464"/>
      <c r="EF24" s="475"/>
      <c r="EH24" s="459"/>
      <c r="EI24" s="446"/>
      <c r="EJ24" s="446"/>
      <c r="EK24" s="446"/>
      <c r="EL24" s="446"/>
      <c r="EM24" s="447"/>
      <c r="EN24" s="447"/>
      <c r="EO24" s="474"/>
      <c r="EP24" s="464"/>
      <c r="EQ24" s="464"/>
      <c r="ER24" s="464"/>
      <c r="ES24" s="464"/>
      <c r="ET24" s="464"/>
      <c r="EU24" s="475"/>
      <c r="EW24" s="459"/>
      <c r="EX24" s="446"/>
      <c r="EY24" s="446"/>
      <c r="EZ24" s="446"/>
      <c r="FA24" s="446"/>
      <c r="FB24" s="447"/>
      <c r="FC24" s="447"/>
      <c r="FD24" s="474"/>
      <c r="FE24" s="464"/>
      <c r="FF24" s="464"/>
      <c r="FG24" s="464"/>
      <c r="FH24" s="464"/>
      <c r="FI24" s="464"/>
      <c r="FJ24" s="475"/>
      <c r="FL24" s="459"/>
      <c r="FM24" s="446"/>
      <c r="FN24" s="446"/>
      <c r="FO24" s="446"/>
      <c r="FP24" s="446"/>
      <c r="FQ24" s="447"/>
      <c r="FR24" s="447"/>
      <c r="FS24" s="474"/>
      <c r="FT24" s="464"/>
      <c r="FU24" s="464"/>
      <c r="FV24" s="464"/>
      <c r="FW24" s="464"/>
      <c r="FX24" s="464"/>
      <c r="FY24" s="475"/>
      <c r="GA24" s="459"/>
      <c r="GB24" s="446"/>
      <c r="GC24" s="446"/>
      <c r="GD24" s="446"/>
      <c r="GE24" s="446"/>
      <c r="GF24" s="447"/>
      <c r="GG24" s="447"/>
      <c r="GH24" s="474"/>
      <c r="GI24" s="464"/>
      <c r="GJ24" s="464"/>
      <c r="GK24" s="464"/>
      <c r="GL24" s="464"/>
      <c r="GM24" s="464"/>
      <c r="GN24" s="475"/>
      <c r="GP24" s="459"/>
      <c r="GQ24" s="446"/>
      <c r="GR24" s="446"/>
      <c r="GS24" s="446"/>
      <c r="GT24" s="446"/>
      <c r="GU24" s="447"/>
      <c r="GV24" s="447"/>
      <c r="GW24" s="474"/>
      <c r="GX24" s="464"/>
      <c r="GY24" s="464"/>
      <c r="GZ24" s="464"/>
      <c r="HA24" s="464"/>
      <c r="HB24" s="464"/>
      <c r="HC24" s="475"/>
      <c r="HE24" s="459"/>
      <c r="HF24" s="446"/>
      <c r="HG24" s="446"/>
      <c r="HH24" s="446"/>
      <c r="HI24" s="446"/>
      <c r="HJ24" s="447"/>
      <c r="HK24" s="447"/>
      <c r="HL24" s="474"/>
      <c r="HM24" s="464"/>
      <c r="HN24" s="464"/>
      <c r="HO24" s="464"/>
      <c r="HP24" s="464"/>
      <c r="HQ24" s="464"/>
      <c r="HR24" s="475"/>
      <c r="HT24" s="459"/>
      <c r="HU24" s="446"/>
      <c r="HV24" s="446"/>
      <c r="HW24" s="446"/>
      <c r="HX24" s="446"/>
      <c r="HY24" s="447"/>
      <c r="HZ24" s="447"/>
      <c r="IA24" s="474"/>
      <c r="IB24" s="464"/>
      <c r="IC24" s="464"/>
      <c r="ID24" s="464"/>
      <c r="IE24" s="464"/>
      <c r="IF24" s="464"/>
      <c r="IG24" s="475"/>
      <c r="II24" s="459"/>
      <c r="IJ24" s="446"/>
      <c r="IK24" s="446"/>
      <c r="IL24" s="446"/>
      <c r="IM24" s="446"/>
      <c r="IN24" s="447"/>
      <c r="IO24" s="447"/>
      <c r="IP24" s="474"/>
      <c r="IQ24" s="464"/>
      <c r="IR24" s="464"/>
      <c r="IS24" s="464"/>
      <c r="IT24" s="464"/>
      <c r="IU24" s="464"/>
      <c r="IV24" s="475"/>
      <c r="IX24" s="459"/>
      <c r="IY24" s="446"/>
      <c r="IZ24" s="446"/>
      <c r="JA24" s="446"/>
      <c r="JB24" s="446"/>
      <c r="JC24" s="447"/>
      <c r="JD24" s="447"/>
      <c r="JE24" s="474"/>
      <c r="JF24" s="464"/>
      <c r="JG24" s="464"/>
      <c r="JH24" s="464"/>
      <c r="JI24" s="464"/>
      <c r="JJ24" s="464"/>
      <c r="JK24" s="475"/>
      <c r="JM24" s="459"/>
      <c r="JN24" s="446"/>
      <c r="JO24" s="446"/>
      <c r="JP24" s="446"/>
      <c r="JQ24" s="446"/>
      <c r="JR24" s="447"/>
      <c r="JS24" s="447"/>
      <c r="JT24" s="474"/>
      <c r="JU24" s="464"/>
      <c r="JV24" s="464"/>
      <c r="JW24" s="464"/>
      <c r="JX24" s="464"/>
      <c r="JY24" s="464"/>
      <c r="JZ24" s="475"/>
      <c r="KB24" s="459"/>
      <c r="KC24" s="446"/>
      <c r="KD24" s="446"/>
      <c r="KE24" s="446"/>
      <c r="KF24" s="446"/>
      <c r="KG24" s="447"/>
      <c r="KH24" s="447"/>
      <c r="KI24" s="474"/>
      <c r="KJ24" s="464"/>
      <c r="KK24" s="464"/>
      <c r="KL24" s="464"/>
      <c r="KM24" s="464"/>
      <c r="KN24" s="464"/>
      <c r="KO24" s="475"/>
      <c r="KQ24" s="459"/>
      <c r="KR24" s="446"/>
      <c r="KS24" s="446"/>
      <c r="KT24" s="446"/>
      <c r="KU24" s="446"/>
      <c r="KV24" s="447"/>
      <c r="KW24" s="447"/>
      <c r="KX24" s="474"/>
      <c r="KY24" s="464"/>
      <c r="KZ24" s="464"/>
      <c r="LA24" s="464"/>
      <c r="LB24" s="464"/>
      <c r="LC24" s="464"/>
      <c r="LD24" s="475"/>
      <c r="LF24" s="459"/>
      <c r="LG24" s="446"/>
      <c r="LH24" s="446"/>
      <c r="LI24" s="446"/>
      <c r="LJ24" s="446"/>
      <c r="LK24" s="447"/>
      <c r="LL24" s="447"/>
      <c r="LM24" s="474"/>
      <c r="LN24" s="464"/>
      <c r="LO24" s="464"/>
      <c r="LP24" s="464"/>
      <c r="LQ24" s="464"/>
      <c r="LR24" s="464"/>
      <c r="LS24" s="475"/>
      <c r="LU24" s="459"/>
      <c r="LV24" s="446"/>
      <c r="LW24" s="446"/>
      <c r="LX24" s="446"/>
      <c r="LY24" s="446"/>
      <c r="LZ24" s="447"/>
      <c r="MA24" s="447"/>
      <c r="MB24" s="474"/>
      <c r="MC24" s="464"/>
      <c r="MD24" s="464"/>
      <c r="ME24" s="464"/>
      <c r="MF24" s="464"/>
      <c r="MG24" s="464"/>
      <c r="MH24" s="475"/>
      <c r="MJ24" s="459"/>
      <c r="MK24" s="446"/>
      <c r="ML24" s="446"/>
      <c r="MM24" s="446"/>
      <c r="MN24" s="446"/>
      <c r="MO24" s="447"/>
      <c r="MP24" s="447"/>
      <c r="MQ24" s="474"/>
      <c r="MR24" s="464"/>
      <c r="MS24" s="464"/>
      <c r="MT24" s="464"/>
      <c r="MU24" s="464"/>
      <c r="MV24" s="464"/>
      <c r="MW24" s="475"/>
      <c r="MY24" s="459"/>
      <c r="MZ24" s="446"/>
      <c r="NA24" s="446"/>
      <c r="NB24" s="446"/>
      <c r="NC24" s="446"/>
      <c r="ND24" s="447"/>
      <c r="NE24" s="447"/>
      <c r="NF24" s="474"/>
      <c r="NG24" s="464"/>
      <c r="NH24" s="464"/>
      <c r="NI24" s="464"/>
      <c r="NJ24" s="464"/>
      <c r="NK24" s="464"/>
      <c r="NL24" s="475"/>
      <c r="NN24" s="459"/>
      <c r="NO24" s="446"/>
      <c r="NP24" s="446"/>
      <c r="NQ24" s="446"/>
      <c r="NR24" s="446"/>
      <c r="NS24" s="447"/>
      <c r="NT24" s="447"/>
      <c r="NU24" s="474"/>
      <c r="NV24" s="464"/>
      <c r="NW24" s="464"/>
      <c r="NX24" s="464"/>
      <c r="NY24" s="464"/>
      <c r="NZ24" s="464"/>
      <c r="OA24" s="475"/>
      <c r="OC24" s="459"/>
      <c r="OD24" s="446"/>
      <c r="OE24" s="446"/>
      <c r="OF24" s="446"/>
      <c r="OG24" s="446"/>
      <c r="OH24" s="447"/>
      <c r="OI24" s="447"/>
      <c r="OJ24" s="474"/>
      <c r="OK24" s="464"/>
      <c r="OL24" s="464"/>
      <c r="OM24" s="464"/>
      <c r="ON24" s="464"/>
      <c r="OO24" s="464"/>
      <c r="OP24" s="475"/>
      <c r="OR24" s="459"/>
      <c r="OS24" s="446"/>
      <c r="OT24" s="446"/>
      <c r="OU24" s="446"/>
      <c r="OV24" s="446"/>
      <c r="OW24" s="447"/>
      <c r="OX24" s="447"/>
      <c r="OY24" s="474"/>
      <c r="OZ24" s="464"/>
      <c r="PA24" s="464"/>
      <c r="PB24" s="464"/>
      <c r="PC24" s="464"/>
      <c r="PD24" s="464"/>
      <c r="PE24" s="475"/>
      <c r="PG24" s="459"/>
      <c r="PH24" s="446"/>
      <c r="PI24" s="446"/>
      <c r="PJ24" s="446"/>
      <c r="PK24" s="446"/>
      <c r="PL24" s="447"/>
      <c r="PM24" s="447"/>
      <c r="PN24" s="474"/>
      <c r="PO24" s="464"/>
      <c r="PP24" s="464"/>
      <c r="PQ24" s="464"/>
      <c r="PR24" s="464"/>
      <c r="PS24" s="464"/>
      <c r="PT24" s="475"/>
      <c r="PV24" s="459"/>
      <c r="PW24" s="446"/>
      <c r="PX24" s="446"/>
      <c r="PY24" s="446"/>
      <c r="PZ24" s="446"/>
      <c r="QA24" s="447"/>
      <c r="QB24" s="447"/>
      <c r="QC24" s="474"/>
      <c r="QD24" s="464"/>
      <c r="QE24" s="464"/>
      <c r="QF24" s="464"/>
      <c r="QG24" s="464"/>
      <c r="QH24" s="464"/>
      <c r="QI24" s="475"/>
      <c r="QK24" s="459"/>
      <c r="QL24" s="446"/>
      <c r="QM24" s="446"/>
      <c r="QN24" s="446"/>
      <c r="QO24" s="446"/>
      <c r="QP24" s="447"/>
      <c r="QQ24" s="447"/>
      <c r="QR24" s="474"/>
      <c r="QS24" s="464"/>
      <c r="QT24" s="464"/>
      <c r="QU24" s="464"/>
      <c r="QV24" s="464"/>
      <c r="QW24" s="464"/>
      <c r="QX24" s="475"/>
      <c r="QZ24" s="459"/>
      <c r="RA24" s="446"/>
      <c r="RB24" s="446"/>
      <c r="RC24" s="446"/>
      <c r="RD24" s="446"/>
      <c r="RE24" s="447"/>
      <c r="RF24" s="447"/>
      <c r="RG24" s="474"/>
      <c r="RH24" s="464"/>
      <c r="RI24" s="464"/>
      <c r="RJ24" s="464"/>
      <c r="RK24" s="464"/>
      <c r="RL24" s="464"/>
      <c r="RM24" s="475"/>
      <c r="RO24" s="459"/>
      <c r="RP24" s="446"/>
      <c r="RQ24" s="446"/>
      <c r="RR24" s="446"/>
      <c r="RS24" s="446"/>
      <c r="RT24" s="447"/>
      <c r="RU24" s="447"/>
      <c r="RV24" s="474"/>
      <c r="RW24" s="464"/>
      <c r="RX24" s="464"/>
      <c r="RY24" s="464"/>
      <c r="RZ24" s="464"/>
      <c r="SA24" s="464"/>
      <c r="SB24" s="475"/>
      <c r="SD24" s="459"/>
      <c r="SE24" s="446"/>
      <c r="SF24" s="446"/>
      <c r="SG24" s="446"/>
      <c r="SH24" s="446"/>
      <c r="SI24" s="447"/>
      <c r="SJ24" s="447"/>
      <c r="SK24" s="474"/>
      <c r="SL24" s="464"/>
      <c r="SM24" s="464"/>
      <c r="SN24" s="464"/>
      <c r="SO24" s="464"/>
      <c r="SP24" s="464"/>
      <c r="SQ24" s="475"/>
      <c r="SS24" s="459"/>
      <c r="ST24" s="446"/>
      <c r="SU24" s="446"/>
      <c r="SV24" s="446"/>
      <c r="SW24" s="446"/>
      <c r="SX24" s="447"/>
      <c r="SY24" s="447"/>
      <c r="SZ24" s="474"/>
      <c r="TA24" s="464"/>
      <c r="TB24" s="464"/>
      <c r="TC24" s="464"/>
      <c r="TD24" s="464"/>
      <c r="TE24" s="464"/>
      <c r="TF24" s="475"/>
      <c r="TH24" s="459"/>
      <c r="TI24" s="446"/>
      <c r="TJ24" s="446"/>
      <c r="TK24" s="446"/>
      <c r="TL24" s="446"/>
      <c r="TM24" s="447"/>
      <c r="TN24" s="447"/>
      <c r="TO24" s="474"/>
      <c r="TP24" s="464"/>
      <c r="TQ24" s="464"/>
      <c r="TR24" s="464"/>
      <c r="TS24" s="464"/>
      <c r="TT24" s="464"/>
      <c r="TU24" s="475"/>
      <c r="TW24" s="459"/>
      <c r="TX24" s="446"/>
      <c r="TY24" s="446"/>
      <c r="TZ24" s="446"/>
      <c r="UA24" s="446"/>
      <c r="UB24" s="447"/>
      <c r="UC24" s="447"/>
      <c r="UD24" s="474"/>
      <c r="UE24" s="464"/>
      <c r="UF24" s="464"/>
      <c r="UG24" s="464"/>
      <c r="UH24" s="464"/>
      <c r="UI24" s="464"/>
      <c r="UJ24" s="475"/>
      <c r="UL24" s="459"/>
      <c r="UM24" s="446"/>
      <c r="UN24" s="446"/>
      <c r="UO24" s="446"/>
      <c r="UP24" s="446"/>
      <c r="UQ24" s="447"/>
      <c r="UR24" s="447"/>
      <c r="US24" s="474"/>
      <c r="UT24" s="464"/>
      <c r="UU24" s="464"/>
      <c r="UV24" s="464"/>
      <c r="UW24" s="464"/>
      <c r="UX24" s="464"/>
      <c r="UY24" s="475"/>
      <c r="VA24" s="459"/>
      <c r="VB24" s="446"/>
      <c r="VC24" s="446"/>
      <c r="VD24" s="446"/>
      <c r="VE24" s="446"/>
      <c r="VF24" s="447"/>
      <c r="VG24" s="447"/>
      <c r="VH24" s="474"/>
      <c r="VI24" s="464"/>
      <c r="VJ24" s="464"/>
      <c r="VK24" s="464"/>
      <c r="VL24" s="464"/>
      <c r="VM24" s="464"/>
      <c r="VN24" s="475"/>
      <c r="VP24" s="459"/>
      <c r="VQ24" s="446"/>
      <c r="VR24" s="446"/>
      <c r="VS24" s="446"/>
      <c r="VT24" s="446"/>
      <c r="VU24" s="447"/>
      <c r="VV24" s="447"/>
      <c r="VW24" s="474"/>
      <c r="VX24" s="464"/>
      <c r="VY24" s="464"/>
      <c r="VZ24" s="464"/>
      <c r="WA24" s="464"/>
      <c r="WB24" s="464"/>
      <c r="WC24" s="475"/>
      <c r="WE24" s="459"/>
      <c r="WF24" s="446"/>
      <c r="WG24" s="446"/>
      <c r="WH24" s="446"/>
      <c r="WI24" s="446"/>
      <c r="WJ24" s="447"/>
      <c r="WK24" s="447"/>
      <c r="WL24" s="474"/>
      <c r="WM24" s="464"/>
      <c r="WN24" s="464"/>
      <c r="WO24" s="464"/>
      <c r="WP24" s="464"/>
      <c r="WQ24" s="464"/>
      <c r="WR24" s="475"/>
      <c r="WT24" s="459"/>
      <c r="WU24" s="446"/>
      <c r="WV24" s="446"/>
      <c r="WW24" s="446"/>
      <c r="WX24" s="446"/>
      <c r="WY24" s="447"/>
      <c r="WZ24" s="447"/>
      <c r="XA24" s="474"/>
      <c r="XB24" s="464"/>
      <c r="XC24" s="464"/>
      <c r="XD24" s="464"/>
      <c r="XE24" s="464"/>
      <c r="XF24" s="464"/>
      <c r="XG24" s="475"/>
      <c r="XI24" s="459"/>
      <c r="XJ24" s="446"/>
      <c r="XK24" s="446"/>
      <c r="XL24" s="446"/>
      <c r="XM24" s="446"/>
      <c r="XN24" s="447"/>
      <c r="XO24" s="447"/>
      <c r="XP24" s="474"/>
      <c r="XQ24" s="464"/>
      <c r="XR24" s="464"/>
      <c r="XS24" s="464"/>
      <c r="XT24" s="464"/>
      <c r="XU24" s="464"/>
      <c r="XV24" s="475"/>
      <c r="XX24" s="459"/>
      <c r="XY24" s="446"/>
      <c r="XZ24" s="446"/>
      <c r="YA24" s="446"/>
      <c r="YB24" s="446"/>
      <c r="YC24" s="447"/>
      <c r="YD24" s="447"/>
      <c r="YE24" s="474"/>
      <c r="YF24" s="464"/>
      <c r="YG24" s="464"/>
      <c r="YH24" s="464"/>
      <c r="YI24" s="464"/>
      <c r="YJ24" s="464"/>
      <c r="YK24" s="475"/>
      <c r="YM24" s="459"/>
      <c r="YN24" s="446"/>
      <c r="YO24" s="446"/>
      <c r="YP24" s="446"/>
      <c r="YQ24" s="446"/>
      <c r="YR24" s="447"/>
      <c r="YS24" s="447"/>
      <c r="YT24" s="474"/>
      <c r="YU24" s="464"/>
      <c r="YV24" s="464"/>
      <c r="YW24" s="464"/>
      <c r="YX24" s="464"/>
      <c r="YY24" s="464"/>
      <c r="YZ24" s="475"/>
      <c r="ZB24" s="459"/>
      <c r="ZC24" s="446"/>
      <c r="ZD24" s="446"/>
      <c r="ZE24" s="446"/>
      <c r="ZF24" s="446"/>
      <c r="ZG24" s="447"/>
      <c r="ZH24" s="447"/>
      <c r="ZI24" s="474"/>
      <c r="ZJ24" s="464"/>
      <c r="ZK24" s="464"/>
      <c r="ZL24" s="464"/>
      <c r="ZM24" s="464"/>
      <c r="ZN24" s="464"/>
      <c r="ZO24" s="475"/>
      <c r="ZQ24" s="459"/>
      <c r="ZR24" s="446"/>
      <c r="ZS24" s="446"/>
      <c r="ZT24" s="446"/>
      <c r="ZU24" s="446"/>
      <c r="ZV24" s="447"/>
      <c r="ZW24" s="447"/>
      <c r="ZX24" s="474"/>
      <c r="ZY24" s="464"/>
      <c r="ZZ24" s="464"/>
      <c r="AAA24" s="464"/>
      <c r="AAB24" s="464"/>
      <c r="AAC24" s="464"/>
      <c r="AAD24" s="475"/>
      <c r="AAF24" s="459"/>
      <c r="AAG24" s="446"/>
      <c r="AAH24" s="446"/>
      <c r="AAI24" s="446"/>
      <c r="AAJ24" s="446"/>
      <c r="AAK24" s="447"/>
      <c r="AAL24" s="447"/>
      <c r="AAM24" s="474"/>
      <c r="AAN24" s="464"/>
      <c r="AAO24" s="464"/>
      <c r="AAP24" s="464"/>
      <c r="AAQ24" s="464"/>
      <c r="AAR24" s="464"/>
      <c r="AAS24" s="475"/>
      <c r="AAU24" s="459"/>
      <c r="AAV24" s="446"/>
      <c r="AAW24" s="446"/>
      <c r="AAX24" s="446"/>
      <c r="AAY24" s="446"/>
      <c r="AAZ24" s="447"/>
      <c r="ABA24" s="447"/>
      <c r="ABB24" s="474"/>
      <c r="ABC24" s="464"/>
      <c r="ABD24" s="464"/>
      <c r="ABE24" s="464"/>
      <c r="ABF24" s="464"/>
      <c r="ABG24" s="464"/>
      <c r="ABH24" s="475"/>
      <c r="ABJ24" s="459"/>
      <c r="ABK24" s="446"/>
      <c r="ABL24" s="446"/>
      <c r="ABM24" s="446"/>
      <c r="ABN24" s="446"/>
      <c r="ABO24" s="447"/>
      <c r="ABP24" s="447"/>
      <c r="ABQ24" s="474"/>
      <c r="ABR24" s="464"/>
      <c r="ABS24" s="464"/>
      <c r="ABT24" s="464"/>
      <c r="ABU24" s="464"/>
      <c r="ABV24" s="464"/>
      <c r="ABW24" s="475"/>
      <c r="ABY24" s="459"/>
      <c r="ABZ24" s="446"/>
      <c r="ACA24" s="446"/>
      <c r="ACB24" s="446"/>
      <c r="ACC24" s="446"/>
      <c r="ACD24" s="447"/>
      <c r="ACE24" s="447"/>
      <c r="ACF24" s="474"/>
      <c r="ACG24" s="464"/>
      <c r="ACH24" s="464"/>
      <c r="ACI24" s="464"/>
      <c r="ACJ24" s="464"/>
      <c r="ACK24" s="464"/>
      <c r="ACL24" s="475"/>
      <c r="ACN24" s="459"/>
      <c r="ACO24" s="446"/>
      <c r="ACP24" s="446"/>
      <c r="ACQ24" s="446"/>
      <c r="ACR24" s="446"/>
      <c r="ACS24" s="447"/>
      <c r="ACT24" s="447"/>
      <c r="ACU24" s="474"/>
      <c r="ACV24" s="464"/>
      <c r="ACW24" s="464"/>
      <c r="ACX24" s="464"/>
      <c r="ACY24" s="464"/>
      <c r="ACZ24" s="464"/>
      <c r="ADA24" s="475"/>
      <c r="ADC24" s="459"/>
      <c r="ADD24" s="446"/>
      <c r="ADE24" s="446"/>
      <c r="ADF24" s="446"/>
      <c r="ADG24" s="446"/>
      <c r="ADH24" s="447"/>
      <c r="ADI24" s="447"/>
      <c r="ADJ24" s="474"/>
      <c r="ADK24" s="464"/>
      <c r="ADL24" s="464"/>
      <c r="ADM24" s="464"/>
      <c r="ADN24" s="464"/>
      <c r="ADO24" s="464"/>
      <c r="ADP24" s="475"/>
      <c r="ADR24" s="459"/>
      <c r="ADS24" s="446"/>
      <c r="ADT24" s="446"/>
      <c r="ADU24" s="446"/>
      <c r="ADV24" s="446"/>
      <c r="ADW24" s="447"/>
      <c r="ADX24" s="447"/>
      <c r="ADY24" s="474"/>
      <c r="ADZ24" s="464"/>
      <c r="AEA24" s="464"/>
      <c r="AEB24" s="464"/>
      <c r="AEC24" s="464"/>
      <c r="AED24" s="464"/>
      <c r="AEE24" s="475"/>
      <c r="AEG24" s="459"/>
      <c r="AEH24" s="446"/>
      <c r="AEI24" s="446"/>
      <c r="AEJ24" s="446"/>
      <c r="AEK24" s="446"/>
      <c r="AEL24" s="447"/>
      <c r="AEM24" s="447"/>
      <c r="AEN24" s="474"/>
      <c r="AEO24" s="464"/>
      <c r="AEP24" s="464"/>
      <c r="AEQ24" s="464"/>
      <c r="AER24" s="464"/>
      <c r="AES24" s="464"/>
      <c r="AET24" s="475"/>
      <c r="AEV24" s="459"/>
      <c r="AEW24" s="446"/>
      <c r="AEX24" s="446"/>
      <c r="AEY24" s="446"/>
      <c r="AEZ24" s="446"/>
      <c r="AFA24" s="447"/>
      <c r="AFB24" s="447"/>
      <c r="AFC24" s="474"/>
      <c r="AFD24" s="464"/>
      <c r="AFE24" s="464"/>
      <c r="AFF24" s="464"/>
      <c r="AFG24" s="464"/>
      <c r="AFH24" s="464"/>
      <c r="AFI24" s="475"/>
      <c r="AFK24" s="459"/>
      <c r="AFL24" s="446"/>
      <c r="AFM24" s="446"/>
      <c r="AFN24" s="446"/>
      <c r="AFO24" s="446"/>
      <c r="AFP24" s="447"/>
      <c r="AFQ24" s="447"/>
      <c r="AFR24" s="474"/>
      <c r="AFS24" s="464"/>
      <c r="AFT24" s="464"/>
      <c r="AFU24" s="464"/>
      <c r="AFV24" s="464"/>
      <c r="AFW24" s="464"/>
      <c r="AFX24" s="475"/>
      <c r="AFZ24" s="459"/>
      <c r="AGA24" s="446"/>
      <c r="AGB24" s="446"/>
      <c r="AGC24" s="446"/>
      <c r="AGD24" s="446"/>
      <c r="AGE24" s="447"/>
      <c r="AGF24" s="447"/>
      <c r="AGG24" s="474"/>
      <c r="AGH24" s="464"/>
      <c r="AGI24" s="464"/>
      <c r="AGJ24" s="464"/>
      <c r="AGK24" s="464"/>
      <c r="AGL24" s="464"/>
      <c r="AGM24" s="475"/>
      <c r="AGO24" s="459"/>
      <c r="AGP24" s="446"/>
      <c r="AGQ24" s="446"/>
      <c r="AGR24" s="446"/>
      <c r="AGS24" s="446"/>
      <c r="AGT24" s="447"/>
      <c r="AGU24" s="447"/>
      <c r="AGV24" s="474"/>
      <c r="AGW24" s="464"/>
      <c r="AGX24" s="464"/>
      <c r="AGY24" s="464"/>
      <c r="AGZ24" s="464"/>
      <c r="AHA24" s="464"/>
      <c r="AHB24" s="475"/>
      <c r="AHD24" s="459"/>
      <c r="AHE24" s="446"/>
      <c r="AHF24" s="446"/>
      <c r="AHG24" s="446"/>
      <c r="AHH24" s="446"/>
      <c r="AHI24" s="447"/>
      <c r="AHJ24" s="447"/>
      <c r="AHK24" s="474"/>
      <c r="AHL24" s="464"/>
      <c r="AHM24" s="464"/>
      <c r="AHN24" s="464"/>
      <c r="AHO24" s="464"/>
      <c r="AHP24" s="464"/>
      <c r="AHQ24" s="475"/>
      <c r="AHS24" s="459"/>
      <c r="AHT24" s="446"/>
      <c r="AHU24" s="446"/>
      <c r="AHV24" s="446"/>
      <c r="AHW24" s="446"/>
      <c r="AHX24" s="447"/>
      <c r="AHY24" s="447"/>
      <c r="AHZ24" s="474"/>
      <c r="AIA24" s="464"/>
      <c r="AIB24" s="464"/>
      <c r="AIC24" s="464"/>
      <c r="AID24" s="464"/>
      <c r="AIE24" s="464"/>
      <c r="AIF24" s="475"/>
      <c r="AIH24" s="459"/>
      <c r="AII24" s="446"/>
      <c r="AIJ24" s="446"/>
      <c r="AIK24" s="446"/>
      <c r="AIL24" s="446"/>
      <c r="AIM24" s="447"/>
      <c r="AIN24" s="447"/>
      <c r="AIO24" s="474"/>
      <c r="AIP24" s="464"/>
      <c r="AIQ24" s="464"/>
      <c r="AIR24" s="464"/>
      <c r="AIS24" s="464"/>
      <c r="AIT24" s="464"/>
      <c r="AIU24" s="475"/>
      <c r="AIW24" s="459"/>
      <c r="AIX24" s="446"/>
      <c r="AIY24" s="446"/>
      <c r="AIZ24" s="446"/>
      <c r="AJA24" s="446"/>
      <c r="AJB24" s="447"/>
      <c r="AJC24" s="447"/>
      <c r="AJD24" s="474"/>
      <c r="AJE24" s="464"/>
      <c r="AJF24" s="464"/>
      <c r="AJG24" s="464"/>
      <c r="AJH24" s="464"/>
      <c r="AJI24" s="464"/>
      <c r="AJJ24" s="475"/>
      <c r="AJL24" s="459"/>
      <c r="AJM24" s="446"/>
      <c r="AJN24" s="446"/>
      <c r="AJO24" s="446"/>
      <c r="AJP24" s="446"/>
      <c r="AJQ24" s="447"/>
      <c r="AJR24" s="447"/>
      <c r="AJS24" s="474"/>
      <c r="AJT24" s="464"/>
      <c r="AJU24" s="464"/>
      <c r="AJV24" s="464"/>
      <c r="AJW24" s="464"/>
      <c r="AJX24" s="464"/>
      <c r="AJY24" s="475"/>
      <c r="AKA24" s="459"/>
      <c r="AKB24" s="446"/>
      <c r="AKC24" s="446"/>
      <c r="AKD24" s="446"/>
      <c r="AKE24" s="446"/>
      <c r="AKF24" s="447"/>
      <c r="AKG24" s="447"/>
      <c r="AKH24" s="474"/>
      <c r="AKI24" s="464"/>
      <c r="AKJ24" s="464"/>
      <c r="AKK24" s="464"/>
      <c r="AKL24" s="464"/>
      <c r="AKM24" s="464"/>
      <c r="AKN24" s="475"/>
      <c r="AKP24" s="459"/>
      <c r="AKQ24" s="446"/>
      <c r="AKR24" s="446"/>
      <c r="AKS24" s="446"/>
      <c r="AKT24" s="446"/>
      <c r="AKU24" s="447"/>
      <c r="AKV24" s="447"/>
      <c r="AKW24" s="474"/>
      <c r="AKX24" s="464"/>
      <c r="AKY24" s="464"/>
      <c r="AKZ24" s="464"/>
      <c r="ALA24" s="464"/>
      <c r="ALB24" s="464"/>
      <c r="ALC24" s="475"/>
      <c r="ALE24" s="459"/>
      <c r="ALF24" s="446"/>
      <c r="ALG24" s="446"/>
      <c r="ALH24" s="446"/>
      <c r="ALI24" s="446"/>
      <c r="ALJ24" s="447"/>
      <c r="ALK24" s="447"/>
      <c r="ALL24" s="474"/>
      <c r="ALM24" s="464"/>
      <c r="ALN24" s="464"/>
      <c r="ALO24" s="464"/>
      <c r="ALP24" s="464"/>
      <c r="ALQ24" s="464"/>
      <c r="ALR24" s="475"/>
      <c r="ALT24" s="459"/>
      <c r="ALU24" s="446"/>
      <c r="ALV24" s="446"/>
      <c r="ALW24" s="446"/>
      <c r="ALX24" s="446"/>
      <c r="ALY24" s="447"/>
      <c r="ALZ24" s="447"/>
      <c r="AMA24" s="474"/>
      <c r="AMB24" s="464"/>
      <c r="AMC24" s="464"/>
      <c r="AMD24" s="464"/>
      <c r="AME24" s="464"/>
      <c r="AMF24" s="464"/>
      <c r="AMG24" s="475"/>
      <c r="AMI24" s="459"/>
      <c r="AMJ24" s="446"/>
      <c r="AMK24" s="446"/>
      <c r="AML24" s="446"/>
      <c r="AMM24" s="446"/>
      <c r="AMN24" s="447"/>
      <c r="AMO24" s="447"/>
      <c r="AMP24" s="474"/>
      <c r="AMQ24" s="464"/>
      <c r="AMR24" s="464"/>
      <c r="AMS24" s="464"/>
      <c r="AMT24" s="464"/>
      <c r="AMU24" s="464"/>
      <c r="AMV24" s="475"/>
      <c r="AMX24" s="459"/>
      <c r="AMY24" s="446"/>
      <c r="AMZ24" s="446"/>
      <c r="ANA24" s="446"/>
      <c r="ANB24" s="446"/>
      <c r="ANC24" s="447"/>
      <c r="AND24" s="447"/>
      <c r="ANE24" s="474"/>
      <c r="ANF24" s="464"/>
      <c r="ANG24" s="464"/>
      <c r="ANH24" s="464"/>
      <c r="ANI24" s="464"/>
      <c r="ANJ24" s="464"/>
      <c r="ANK24" s="475"/>
      <c r="ANM24" s="459"/>
      <c r="ANN24" s="446"/>
      <c r="ANO24" s="446"/>
      <c r="ANP24" s="446"/>
      <c r="ANQ24" s="446"/>
      <c r="ANR24" s="447"/>
      <c r="ANS24" s="447"/>
      <c r="ANT24" s="474"/>
      <c r="ANU24" s="464"/>
      <c r="ANV24" s="464"/>
      <c r="ANW24" s="464"/>
      <c r="ANX24" s="464"/>
      <c r="ANY24" s="464"/>
      <c r="ANZ24" s="475"/>
      <c r="AOB24" s="459"/>
      <c r="AOC24" s="446"/>
      <c r="AOD24" s="446"/>
      <c r="AOE24" s="446"/>
      <c r="AOF24" s="446"/>
      <c r="AOG24" s="447"/>
      <c r="AOH24" s="447"/>
      <c r="AOI24" s="474"/>
      <c r="AOJ24" s="464"/>
      <c r="AOK24" s="464"/>
      <c r="AOL24" s="464"/>
      <c r="AOM24" s="464"/>
      <c r="AON24" s="464"/>
      <c r="AOO24" s="475"/>
      <c r="AOQ24" s="459"/>
      <c r="AOR24" s="446"/>
      <c r="AOS24" s="446"/>
      <c r="AOT24" s="446"/>
      <c r="AOU24" s="446"/>
      <c r="AOV24" s="447"/>
      <c r="AOW24" s="447"/>
      <c r="AOX24" s="474"/>
      <c r="AOY24" s="464"/>
      <c r="AOZ24" s="464"/>
      <c r="APA24" s="464"/>
      <c r="APB24" s="464"/>
      <c r="APC24" s="464"/>
      <c r="APD24" s="475"/>
      <c r="APF24" s="459"/>
      <c r="APG24" s="446"/>
      <c r="APH24" s="446"/>
      <c r="API24" s="446"/>
      <c r="APJ24" s="446"/>
      <c r="APK24" s="447"/>
      <c r="APL24" s="447"/>
      <c r="APM24" s="474"/>
      <c r="APN24" s="464"/>
      <c r="APO24" s="464"/>
      <c r="APP24" s="464"/>
      <c r="APQ24" s="464"/>
      <c r="APR24" s="464"/>
      <c r="APS24" s="475"/>
      <c r="APU24" s="459"/>
      <c r="APV24" s="446"/>
      <c r="APW24" s="446"/>
      <c r="APX24" s="446"/>
      <c r="APY24" s="446"/>
      <c r="APZ24" s="447"/>
      <c r="AQA24" s="447"/>
      <c r="AQB24" s="474"/>
      <c r="AQC24" s="464"/>
      <c r="AQD24" s="464"/>
      <c r="AQE24" s="464"/>
      <c r="AQF24" s="464"/>
      <c r="AQG24" s="464"/>
      <c r="AQH24" s="475"/>
      <c r="AQJ24" s="459"/>
      <c r="AQK24" s="446"/>
      <c r="AQL24" s="446"/>
      <c r="AQM24" s="446"/>
      <c r="AQN24" s="446"/>
      <c r="AQO24" s="447"/>
      <c r="AQP24" s="447"/>
      <c r="AQQ24" s="474"/>
      <c r="AQR24" s="464"/>
      <c r="AQS24" s="464"/>
      <c r="AQT24" s="464"/>
      <c r="AQU24" s="464"/>
      <c r="AQV24" s="464"/>
      <c r="AQW24" s="475"/>
      <c r="AQY24" s="459"/>
      <c r="AQZ24" s="446"/>
      <c r="ARA24" s="446"/>
      <c r="ARB24" s="446"/>
      <c r="ARC24" s="446"/>
      <c r="ARD24" s="447"/>
      <c r="ARE24" s="447"/>
      <c r="ARF24" s="474"/>
      <c r="ARG24" s="464"/>
      <c r="ARH24" s="464"/>
      <c r="ARI24" s="464"/>
      <c r="ARJ24" s="464"/>
      <c r="ARK24" s="464"/>
      <c r="ARL24" s="475"/>
      <c r="ARN24" s="459"/>
      <c r="ARO24" s="446"/>
      <c r="ARP24" s="446"/>
      <c r="ARQ24" s="446"/>
      <c r="ARR24" s="446"/>
      <c r="ARS24" s="447"/>
      <c r="ART24" s="447"/>
      <c r="ARU24" s="474"/>
      <c r="ARV24" s="464"/>
      <c r="ARW24" s="464"/>
      <c r="ARX24" s="464"/>
      <c r="ARY24" s="464"/>
      <c r="ARZ24" s="464"/>
      <c r="ASA24" s="475"/>
      <c r="ASC24" s="459"/>
      <c r="ASD24" s="446"/>
      <c r="ASE24" s="446"/>
      <c r="ASF24" s="446"/>
      <c r="ASG24" s="446"/>
      <c r="ASH24" s="447"/>
      <c r="ASI24" s="447"/>
      <c r="ASJ24" s="474"/>
      <c r="ASK24" s="464"/>
      <c r="ASL24" s="464"/>
      <c r="ASM24" s="464"/>
      <c r="ASN24" s="464"/>
      <c r="ASO24" s="464"/>
      <c r="ASP24" s="475"/>
      <c r="ASR24" s="459"/>
      <c r="ASS24" s="446"/>
      <c r="AST24" s="446"/>
      <c r="ASU24" s="446"/>
      <c r="ASV24" s="446"/>
      <c r="ASW24" s="447"/>
      <c r="ASX24" s="447"/>
      <c r="ASY24" s="474"/>
      <c r="ASZ24" s="464"/>
      <c r="ATA24" s="464"/>
      <c r="ATB24" s="464"/>
      <c r="ATC24" s="464"/>
      <c r="ATD24" s="464"/>
      <c r="ATE24" s="475"/>
      <c r="ATG24" s="459"/>
      <c r="ATH24" s="446"/>
      <c r="ATI24" s="446"/>
      <c r="ATJ24" s="446"/>
      <c r="ATK24" s="446"/>
      <c r="ATL24" s="447"/>
      <c r="ATM24" s="447"/>
      <c r="ATN24" s="474"/>
      <c r="ATO24" s="464"/>
      <c r="ATP24" s="464"/>
      <c r="ATQ24" s="464"/>
      <c r="ATR24" s="464"/>
      <c r="ATS24" s="464"/>
      <c r="ATT24" s="475"/>
      <c r="ATV24" s="459"/>
      <c r="ATW24" s="446"/>
      <c r="ATX24" s="446"/>
      <c r="ATY24" s="446"/>
      <c r="ATZ24" s="446"/>
      <c r="AUA24" s="447"/>
      <c r="AUB24" s="447"/>
      <c r="AUC24" s="474"/>
      <c r="AUD24" s="464"/>
      <c r="AUE24" s="464"/>
      <c r="AUF24" s="464"/>
      <c r="AUG24" s="464"/>
      <c r="AUH24" s="464"/>
      <c r="AUI24" s="475"/>
      <c r="AUK24" s="459"/>
      <c r="AUL24" s="446"/>
      <c r="AUM24" s="446"/>
      <c r="AUN24" s="446"/>
      <c r="AUO24" s="446"/>
      <c r="AUP24" s="447"/>
      <c r="AUQ24" s="447"/>
      <c r="AUR24" s="474"/>
      <c r="AUS24" s="464"/>
      <c r="AUT24" s="464"/>
      <c r="AUU24" s="464"/>
      <c r="AUV24" s="464"/>
      <c r="AUW24" s="464"/>
      <c r="AUX24" s="475"/>
      <c r="AUZ24" s="459"/>
      <c r="AVA24" s="446"/>
      <c r="AVB24" s="446"/>
      <c r="AVC24" s="446"/>
      <c r="AVD24" s="446"/>
      <c r="AVE24" s="447"/>
      <c r="AVF24" s="447"/>
      <c r="AVG24" s="474"/>
      <c r="AVH24" s="464"/>
      <c r="AVI24" s="464"/>
      <c r="AVJ24" s="464"/>
      <c r="AVK24" s="464"/>
      <c r="AVL24" s="464"/>
      <c r="AVM24" s="475"/>
      <c r="AVO24" s="459"/>
      <c r="AVP24" s="446"/>
      <c r="AVQ24" s="446"/>
      <c r="AVR24" s="446"/>
      <c r="AVS24" s="446"/>
      <c r="AVT24" s="447"/>
      <c r="AVU24" s="447"/>
      <c r="AVV24" s="474"/>
      <c r="AVW24" s="464"/>
      <c r="AVX24" s="464"/>
      <c r="AVY24" s="464"/>
      <c r="AVZ24" s="464"/>
      <c r="AWA24" s="464"/>
      <c r="AWB24" s="475"/>
      <c r="AWD24" s="459"/>
      <c r="AWE24" s="446"/>
      <c r="AWF24" s="446"/>
      <c r="AWG24" s="446"/>
      <c r="AWH24" s="446"/>
      <c r="AWI24" s="447"/>
      <c r="AWJ24" s="447"/>
      <c r="AWK24" s="474"/>
      <c r="AWL24" s="464"/>
      <c r="AWM24" s="464"/>
      <c r="AWN24" s="464"/>
      <c r="AWO24" s="464"/>
      <c r="AWP24" s="464"/>
      <c r="AWQ24" s="475"/>
      <c r="AWS24" s="459"/>
      <c r="AWT24" s="446"/>
      <c r="AWU24" s="446"/>
      <c r="AWV24" s="446"/>
      <c r="AWW24" s="446"/>
      <c r="AWX24" s="447"/>
      <c r="AWY24" s="447"/>
      <c r="AWZ24" s="474"/>
      <c r="AXA24" s="464"/>
      <c r="AXB24" s="464"/>
      <c r="AXC24" s="464"/>
      <c r="AXD24" s="464"/>
      <c r="AXE24" s="464"/>
      <c r="AXF24" s="475"/>
      <c r="AXH24" s="459"/>
      <c r="AXI24" s="446"/>
      <c r="AXJ24" s="446"/>
      <c r="AXK24" s="446"/>
      <c r="AXL24" s="446"/>
      <c r="AXM24" s="447"/>
      <c r="AXN24" s="447"/>
      <c r="AXO24" s="474"/>
      <c r="AXP24" s="464"/>
      <c r="AXQ24" s="464"/>
      <c r="AXR24" s="464"/>
      <c r="AXS24" s="464"/>
      <c r="AXT24" s="464"/>
      <c r="AXU24" s="475"/>
      <c r="AXW24" s="459"/>
      <c r="AXX24" s="446"/>
      <c r="AXY24" s="446"/>
      <c r="AXZ24" s="446"/>
      <c r="AYA24" s="446"/>
      <c r="AYB24" s="447"/>
      <c r="AYC24" s="447"/>
      <c r="AYD24" s="474"/>
      <c r="AYE24" s="464"/>
      <c r="AYF24" s="464"/>
      <c r="AYG24" s="464"/>
      <c r="AYH24" s="464"/>
      <c r="AYI24" s="464"/>
      <c r="AYJ24" s="475"/>
      <c r="AYL24" s="459"/>
      <c r="AYM24" s="446"/>
      <c r="AYN24" s="446"/>
      <c r="AYO24" s="446"/>
      <c r="AYP24" s="446"/>
      <c r="AYQ24" s="447"/>
      <c r="AYR24" s="447"/>
      <c r="AYS24" s="474"/>
      <c r="AYT24" s="464"/>
      <c r="AYU24" s="464"/>
      <c r="AYV24" s="464"/>
      <c r="AYW24" s="464"/>
      <c r="AYX24" s="464"/>
      <c r="AYY24" s="475"/>
      <c r="AZA24" s="459"/>
      <c r="AZB24" s="446"/>
      <c r="AZC24" s="446"/>
      <c r="AZD24" s="446"/>
      <c r="AZE24" s="446"/>
      <c r="AZF24" s="447"/>
      <c r="AZG24" s="447"/>
      <c r="AZH24" s="474"/>
      <c r="AZI24" s="464"/>
      <c r="AZJ24" s="464"/>
      <c r="AZK24" s="464"/>
      <c r="AZL24" s="464"/>
      <c r="AZM24" s="464"/>
      <c r="AZN24" s="475"/>
      <c r="AZP24" s="459"/>
      <c r="AZQ24" s="446"/>
      <c r="AZR24" s="446"/>
      <c r="AZS24" s="446"/>
      <c r="AZT24" s="446"/>
      <c r="AZU24" s="447"/>
      <c r="AZV24" s="447"/>
      <c r="AZW24" s="474"/>
      <c r="AZX24" s="464"/>
      <c r="AZY24" s="464"/>
      <c r="AZZ24" s="464"/>
      <c r="BAA24" s="464"/>
      <c r="BAB24" s="464"/>
      <c r="BAC24" s="475"/>
      <c r="BAE24" s="459"/>
      <c r="BAF24" s="446"/>
      <c r="BAG24" s="446"/>
      <c r="BAH24" s="446"/>
      <c r="BAI24" s="446"/>
      <c r="BAJ24" s="447"/>
      <c r="BAK24" s="447"/>
      <c r="BAL24" s="474"/>
      <c r="BAM24" s="464"/>
      <c r="BAN24" s="464"/>
      <c r="BAO24" s="464"/>
      <c r="BAP24" s="464"/>
      <c r="BAQ24" s="464"/>
      <c r="BAR24" s="475"/>
      <c r="BAT24" s="459"/>
      <c r="BAU24" s="446"/>
      <c r="BAV24" s="446"/>
      <c r="BAW24" s="446"/>
      <c r="BAX24" s="446"/>
      <c r="BAY24" s="447"/>
      <c r="BAZ24" s="447"/>
      <c r="BBA24" s="474"/>
      <c r="BBB24" s="464"/>
      <c r="BBC24" s="464"/>
      <c r="BBD24" s="464"/>
      <c r="BBE24" s="464"/>
      <c r="BBF24" s="464"/>
      <c r="BBG24" s="475"/>
      <c r="BBI24" s="459"/>
      <c r="BBJ24" s="446"/>
      <c r="BBK24" s="446"/>
      <c r="BBL24" s="446"/>
      <c r="BBM24" s="446"/>
      <c r="BBN24" s="447"/>
      <c r="BBO24" s="447"/>
      <c r="BBP24" s="474"/>
      <c r="BBQ24" s="464"/>
      <c r="BBR24" s="464"/>
      <c r="BBS24" s="464"/>
      <c r="BBT24" s="464"/>
      <c r="BBU24" s="464"/>
      <c r="BBV24" s="475"/>
      <c r="BBX24" s="459"/>
      <c r="BBY24" s="446"/>
      <c r="BBZ24" s="446"/>
      <c r="BCA24" s="446"/>
      <c r="BCB24" s="446"/>
      <c r="BCC24" s="447"/>
      <c r="BCD24" s="447"/>
      <c r="BCE24" s="474"/>
      <c r="BCF24" s="464"/>
      <c r="BCG24" s="464"/>
      <c r="BCH24" s="464"/>
      <c r="BCI24" s="464"/>
      <c r="BCJ24" s="464"/>
      <c r="BCK24" s="475"/>
      <c r="BCM24" s="459"/>
      <c r="BCN24" s="446"/>
      <c r="BCO24" s="446"/>
      <c r="BCP24" s="446"/>
      <c r="BCQ24" s="446"/>
      <c r="BCR24" s="447"/>
      <c r="BCS24" s="447"/>
      <c r="BCT24" s="474"/>
      <c r="BCU24" s="464"/>
      <c r="BCV24" s="464"/>
      <c r="BCW24" s="464"/>
      <c r="BCX24" s="464"/>
      <c r="BCY24" s="464"/>
      <c r="BCZ24" s="475"/>
      <c r="BDB24" s="459"/>
      <c r="BDC24" s="446"/>
      <c r="BDD24" s="446"/>
      <c r="BDE24" s="446"/>
      <c r="BDF24" s="446"/>
      <c r="BDG24" s="447"/>
      <c r="BDH24" s="447"/>
      <c r="BDI24" s="474"/>
      <c r="BDJ24" s="464"/>
      <c r="BDK24" s="464"/>
      <c r="BDL24" s="464"/>
      <c r="BDM24" s="464"/>
      <c r="BDN24" s="464"/>
      <c r="BDO24" s="475"/>
      <c r="BDQ24" s="459"/>
      <c r="BDR24" s="446"/>
      <c r="BDS24" s="446"/>
      <c r="BDT24" s="446"/>
      <c r="BDU24" s="446"/>
      <c r="BDV24" s="447"/>
      <c r="BDW24" s="447"/>
      <c r="BDX24" s="474"/>
      <c r="BDY24" s="464"/>
      <c r="BDZ24" s="464"/>
      <c r="BEA24" s="464"/>
      <c r="BEB24" s="464"/>
      <c r="BEC24" s="464"/>
      <c r="BED24" s="475"/>
      <c r="BEF24" s="459"/>
      <c r="BEG24" s="446"/>
      <c r="BEH24" s="446"/>
      <c r="BEI24" s="446"/>
      <c r="BEJ24" s="446"/>
      <c r="BEK24" s="447"/>
      <c r="BEL24" s="447"/>
      <c r="BEM24" s="474"/>
      <c r="BEN24" s="464"/>
      <c r="BEO24" s="464"/>
      <c r="BEP24" s="464"/>
      <c r="BEQ24" s="464"/>
      <c r="BER24" s="464"/>
      <c r="BES24" s="475"/>
      <c r="BEU24" s="459"/>
      <c r="BEV24" s="446"/>
      <c r="BEW24" s="446"/>
      <c r="BEX24" s="446"/>
      <c r="BEY24" s="446"/>
      <c r="BEZ24" s="447"/>
      <c r="BFA24" s="447"/>
      <c r="BFB24" s="474"/>
      <c r="BFC24" s="464"/>
      <c r="BFD24" s="464"/>
      <c r="BFE24" s="464"/>
      <c r="BFF24" s="464"/>
      <c r="BFG24" s="464"/>
      <c r="BFH24" s="475"/>
      <c r="BFJ24" s="459"/>
      <c r="BFK24" s="446"/>
      <c r="BFL24" s="446"/>
      <c r="BFM24" s="446"/>
      <c r="BFN24" s="446"/>
      <c r="BFO24" s="447"/>
      <c r="BFP24" s="447"/>
      <c r="BFQ24" s="474"/>
      <c r="BFR24" s="464"/>
      <c r="BFS24" s="464"/>
      <c r="BFT24" s="464"/>
      <c r="BFU24" s="464"/>
      <c r="BFV24" s="464"/>
      <c r="BFW24" s="475"/>
      <c r="BFY24" s="459"/>
      <c r="BFZ24" s="446"/>
      <c r="BGA24" s="446"/>
      <c r="BGB24" s="446"/>
      <c r="BGC24" s="446"/>
      <c r="BGD24" s="447"/>
      <c r="BGE24" s="447"/>
      <c r="BGF24" s="474"/>
      <c r="BGG24" s="464"/>
      <c r="BGH24" s="464"/>
      <c r="BGI24" s="464"/>
      <c r="BGJ24" s="464"/>
      <c r="BGK24" s="464"/>
      <c r="BGL24" s="475"/>
      <c r="BGN24" s="459"/>
      <c r="BGO24" s="446"/>
      <c r="BGP24" s="446"/>
      <c r="BGQ24" s="446"/>
      <c r="BGR24" s="446"/>
      <c r="BGS24" s="447"/>
      <c r="BGT24" s="447"/>
      <c r="BGU24" s="474"/>
      <c r="BGV24" s="464"/>
      <c r="BGW24" s="464"/>
      <c r="BGX24" s="464"/>
      <c r="BGY24" s="464"/>
      <c r="BGZ24" s="464"/>
      <c r="BHA24" s="475"/>
      <c r="BHC24" s="459"/>
      <c r="BHD24" s="446"/>
      <c r="BHE24" s="446"/>
      <c r="BHF24" s="446"/>
      <c r="BHG24" s="446"/>
      <c r="BHH24" s="447"/>
      <c r="BHI24" s="447"/>
      <c r="BHJ24" s="474"/>
      <c r="BHK24" s="464"/>
      <c r="BHL24" s="464"/>
      <c r="BHM24" s="464"/>
      <c r="BHN24" s="464"/>
      <c r="BHO24" s="464"/>
      <c r="BHP24" s="475"/>
      <c r="BHR24" s="459"/>
      <c r="BHS24" s="446"/>
      <c r="BHT24" s="446"/>
      <c r="BHU24" s="446"/>
      <c r="BHV24" s="446"/>
      <c r="BHW24" s="447"/>
      <c r="BHX24" s="447"/>
      <c r="BHY24" s="474"/>
      <c r="BHZ24" s="464"/>
      <c r="BIA24" s="464"/>
      <c r="BIB24" s="464"/>
      <c r="BIC24" s="464"/>
      <c r="BID24" s="464"/>
      <c r="BIE24" s="475"/>
      <c r="BIG24" s="459"/>
      <c r="BIH24" s="446"/>
      <c r="BII24" s="446"/>
      <c r="BIJ24" s="446"/>
      <c r="BIK24" s="446"/>
      <c r="BIL24" s="447"/>
      <c r="BIM24" s="447"/>
      <c r="BIN24" s="474"/>
      <c r="BIO24" s="464"/>
      <c r="BIP24" s="464"/>
      <c r="BIQ24" s="464"/>
      <c r="BIR24" s="464"/>
      <c r="BIS24" s="464"/>
      <c r="BIT24" s="475"/>
      <c r="BIV24" s="459"/>
      <c r="BIW24" s="446"/>
      <c r="BIX24" s="446"/>
      <c r="BIY24" s="446"/>
      <c r="BIZ24" s="446"/>
      <c r="BJA24" s="447"/>
      <c r="BJB24" s="447"/>
      <c r="BJC24" s="474"/>
      <c r="BJD24" s="464"/>
      <c r="BJE24" s="464"/>
      <c r="BJF24" s="464"/>
      <c r="BJG24" s="464"/>
      <c r="BJH24" s="464"/>
      <c r="BJI24" s="475"/>
      <c r="BJK24" s="459"/>
      <c r="BJL24" s="446"/>
      <c r="BJM24" s="446"/>
      <c r="BJN24" s="446"/>
      <c r="BJO24" s="446"/>
      <c r="BJP24" s="447"/>
      <c r="BJQ24" s="447"/>
      <c r="BJR24" s="474"/>
      <c r="BJS24" s="464"/>
      <c r="BJT24" s="464"/>
      <c r="BJU24" s="464"/>
      <c r="BJV24" s="464"/>
      <c r="BJW24" s="464"/>
      <c r="BJX24" s="475"/>
      <c r="BJZ24" s="459"/>
      <c r="BKA24" s="446"/>
      <c r="BKB24" s="446"/>
      <c r="BKC24" s="446"/>
      <c r="BKD24" s="446"/>
      <c r="BKE24" s="447"/>
      <c r="BKF24" s="447"/>
      <c r="BKG24" s="474"/>
      <c r="BKH24" s="464"/>
      <c r="BKI24" s="464"/>
      <c r="BKJ24" s="464"/>
      <c r="BKK24" s="464"/>
      <c r="BKL24" s="464"/>
      <c r="BKM24" s="475"/>
      <c r="BKO24" s="459"/>
      <c r="BKP24" s="446"/>
      <c r="BKQ24" s="446"/>
      <c r="BKR24" s="446"/>
      <c r="BKS24" s="446"/>
      <c r="BKT24" s="447"/>
      <c r="BKU24" s="447"/>
      <c r="BKV24" s="474"/>
      <c r="BKW24" s="464"/>
      <c r="BKX24" s="464"/>
      <c r="BKY24" s="464"/>
      <c r="BKZ24" s="464"/>
      <c r="BLA24" s="464"/>
      <c r="BLB24" s="475"/>
      <c r="BLD24" s="459"/>
      <c r="BLE24" s="446"/>
      <c r="BLF24" s="446"/>
      <c r="BLG24" s="446"/>
      <c r="BLH24" s="446"/>
      <c r="BLI24" s="447"/>
      <c r="BLJ24" s="447"/>
      <c r="BLK24" s="474"/>
      <c r="BLL24" s="464"/>
      <c r="BLM24" s="464"/>
      <c r="BLN24" s="464"/>
      <c r="BLO24" s="464"/>
      <c r="BLP24" s="464"/>
      <c r="BLQ24" s="475"/>
      <c r="BLS24" s="459"/>
      <c r="BLT24" s="446"/>
      <c r="BLU24" s="446"/>
      <c r="BLV24" s="446"/>
      <c r="BLW24" s="446"/>
      <c r="BLX24" s="447"/>
      <c r="BLY24" s="447"/>
      <c r="BLZ24" s="474"/>
      <c r="BMA24" s="464"/>
      <c r="BMB24" s="464"/>
      <c r="BMC24" s="464"/>
      <c r="BMD24" s="464"/>
      <c r="BME24" s="464"/>
      <c r="BMF24" s="475"/>
      <c r="BMH24" s="459"/>
      <c r="BMI24" s="446"/>
      <c r="BMJ24" s="446"/>
      <c r="BMK24" s="446"/>
      <c r="BML24" s="446"/>
      <c r="BMM24" s="447"/>
      <c r="BMN24" s="447"/>
      <c r="BMO24" s="474"/>
      <c r="BMP24" s="464"/>
      <c r="BMQ24" s="464"/>
      <c r="BMR24" s="464"/>
      <c r="BMS24" s="464"/>
      <c r="BMT24" s="464"/>
      <c r="BMU24" s="475"/>
      <c r="BMW24" s="459"/>
      <c r="BMX24" s="446"/>
      <c r="BMY24" s="446"/>
      <c r="BMZ24" s="446"/>
      <c r="BNA24" s="446"/>
      <c r="BNB24" s="447"/>
      <c r="BNC24" s="447"/>
      <c r="BND24" s="474"/>
      <c r="BNE24" s="464"/>
      <c r="BNF24" s="464"/>
      <c r="BNG24" s="464"/>
      <c r="BNH24" s="464"/>
      <c r="BNI24" s="464"/>
      <c r="BNJ24" s="475"/>
      <c r="BNL24" s="459"/>
      <c r="BNM24" s="446"/>
      <c r="BNN24" s="446"/>
      <c r="BNO24" s="446"/>
      <c r="BNP24" s="446"/>
      <c r="BNQ24" s="447"/>
      <c r="BNR24" s="447"/>
      <c r="BNS24" s="474"/>
      <c r="BNT24" s="464"/>
      <c r="BNU24" s="464"/>
      <c r="BNV24" s="464"/>
      <c r="BNW24" s="464"/>
      <c r="BNX24" s="464"/>
      <c r="BNY24" s="475"/>
      <c r="BOA24" s="459"/>
      <c r="BOB24" s="446"/>
      <c r="BOC24" s="446"/>
      <c r="BOD24" s="446"/>
      <c r="BOE24" s="446"/>
      <c r="BOF24" s="447"/>
      <c r="BOG24" s="447"/>
      <c r="BOH24" s="474"/>
      <c r="BOI24" s="464"/>
      <c r="BOJ24" s="464"/>
      <c r="BOK24" s="464"/>
      <c r="BOL24" s="464"/>
      <c r="BOM24" s="464"/>
      <c r="BON24" s="475"/>
      <c r="BOP24" s="459"/>
      <c r="BOQ24" s="446"/>
      <c r="BOR24" s="446"/>
      <c r="BOS24" s="446"/>
      <c r="BOT24" s="446"/>
      <c r="BOU24" s="447"/>
      <c r="BOV24" s="447"/>
      <c r="BOW24" s="474"/>
      <c r="BOX24" s="464"/>
      <c r="BOY24" s="464"/>
      <c r="BOZ24" s="464"/>
      <c r="BPA24" s="464"/>
      <c r="BPB24" s="464"/>
      <c r="BPC24" s="475"/>
      <c r="BPE24" s="459"/>
      <c r="BPF24" s="446"/>
      <c r="BPG24" s="446"/>
      <c r="BPH24" s="446"/>
      <c r="BPI24" s="446"/>
      <c r="BPJ24" s="447"/>
      <c r="BPK24" s="447"/>
      <c r="BPL24" s="474"/>
      <c r="BPM24" s="464"/>
      <c r="BPN24" s="464"/>
      <c r="BPO24" s="464"/>
      <c r="BPP24" s="464"/>
      <c r="BPQ24" s="464"/>
      <c r="BPR24" s="475"/>
      <c r="BPT24" s="459"/>
      <c r="BPU24" s="446"/>
      <c r="BPV24" s="446"/>
      <c r="BPW24" s="446"/>
      <c r="BPX24" s="446"/>
      <c r="BPY24" s="447"/>
      <c r="BPZ24" s="447"/>
      <c r="BQA24" s="474"/>
      <c r="BQB24" s="464"/>
      <c r="BQC24" s="464"/>
      <c r="BQD24" s="464"/>
      <c r="BQE24" s="464"/>
      <c r="BQF24" s="464"/>
      <c r="BQG24" s="475"/>
      <c r="BQI24" s="459"/>
      <c r="BQJ24" s="446"/>
      <c r="BQK24" s="446"/>
      <c r="BQL24" s="446"/>
      <c r="BQM24" s="446"/>
      <c r="BQN24" s="447"/>
      <c r="BQO24" s="447"/>
      <c r="BQP24" s="474"/>
      <c r="BQQ24" s="464"/>
      <c r="BQR24" s="464"/>
      <c r="BQS24" s="464"/>
      <c r="BQT24" s="464"/>
      <c r="BQU24" s="464"/>
      <c r="BQV24" s="475"/>
      <c r="BQX24" s="459"/>
      <c r="BQY24" s="446"/>
      <c r="BQZ24" s="446"/>
      <c r="BRA24" s="446"/>
      <c r="BRB24" s="446"/>
      <c r="BRC24" s="447"/>
      <c r="BRD24" s="447"/>
      <c r="BRE24" s="474"/>
      <c r="BRF24" s="464"/>
      <c r="BRG24" s="464"/>
      <c r="BRH24" s="464"/>
      <c r="BRI24" s="464"/>
      <c r="BRJ24" s="464"/>
      <c r="BRK24" s="475"/>
      <c r="BRM24" s="459"/>
      <c r="BRN24" s="446"/>
      <c r="BRO24" s="446"/>
      <c r="BRP24" s="446"/>
      <c r="BRQ24" s="446"/>
      <c r="BRR24" s="447"/>
      <c r="BRS24" s="447"/>
      <c r="BRT24" s="474"/>
      <c r="BRU24" s="464"/>
      <c r="BRV24" s="464"/>
      <c r="BRW24" s="464"/>
      <c r="BRX24" s="464"/>
      <c r="BRY24" s="464"/>
      <c r="BRZ24" s="475"/>
      <c r="BSB24" s="459"/>
      <c r="BSC24" s="446"/>
      <c r="BSD24" s="446"/>
      <c r="BSE24" s="446"/>
      <c r="BSF24" s="446"/>
      <c r="BSG24" s="447"/>
      <c r="BSH24" s="447"/>
      <c r="BSI24" s="474"/>
      <c r="BSJ24" s="464"/>
      <c r="BSK24" s="464"/>
      <c r="BSL24" s="464"/>
      <c r="BSM24" s="464"/>
      <c r="BSN24" s="464"/>
      <c r="BSO24" s="475"/>
      <c r="BSQ24" s="459"/>
      <c r="BSR24" s="446"/>
      <c r="BSS24" s="446"/>
      <c r="BST24" s="446"/>
      <c r="BSU24" s="446"/>
      <c r="BSV24" s="447"/>
      <c r="BSW24" s="447"/>
      <c r="BSX24" s="474"/>
      <c r="BSY24" s="464"/>
      <c r="BSZ24" s="464"/>
      <c r="BTA24" s="464"/>
      <c r="BTB24" s="464"/>
      <c r="BTC24" s="464"/>
      <c r="BTD24" s="475"/>
      <c r="BTF24" s="459"/>
      <c r="BTG24" s="446"/>
      <c r="BTH24" s="446"/>
      <c r="BTI24" s="446"/>
      <c r="BTJ24" s="446"/>
      <c r="BTK24" s="447"/>
      <c r="BTL24" s="447"/>
      <c r="BTM24" s="474"/>
      <c r="BTN24" s="464"/>
      <c r="BTO24" s="464"/>
      <c r="BTP24" s="464"/>
      <c r="BTQ24" s="464"/>
      <c r="BTR24" s="464"/>
      <c r="BTS24" s="475"/>
      <c r="BTU24" s="459"/>
      <c r="BTV24" s="446"/>
      <c r="BTW24" s="446"/>
      <c r="BTX24" s="446"/>
      <c r="BTY24" s="446"/>
      <c r="BTZ24" s="447"/>
      <c r="BUA24" s="447"/>
      <c r="BUB24" s="474"/>
      <c r="BUC24" s="464"/>
      <c r="BUD24" s="464"/>
      <c r="BUE24" s="464"/>
      <c r="BUF24" s="464"/>
      <c r="BUG24" s="464"/>
      <c r="BUH24" s="475"/>
      <c r="BUJ24" s="459"/>
      <c r="BUK24" s="446"/>
      <c r="BUL24" s="446"/>
      <c r="BUM24" s="446"/>
      <c r="BUN24" s="446"/>
      <c r="BUO24" s="447"/>
      <c r="BUP24" s="447"/>
      <c r="BUQ24" s="474"/>
      <c r="BUR24" s="464"/>
      <c r="BUS24" s="464"/>
      <c r="BUT24" s="464"/>
      <c r="BUU24" s="464"/>
      <c r="BUV24" s="464"/>
      <c r="BUW24" s="475"/>
      <c r="BUY24" s="459"/>
      <c r="BUZ24" s="446"/>
      <c r="BVA24" s="446"/>
      <c r="BVB24" s="446"/>
      <c r="BVC24" s="446"/>
      <c r="BVD24" s="447"/>
      <c r="BVE24" s="447"/>
      <c r="BVF24" s="474"/>
      <c r="BVG24" s="464"/>
      <c r="BVH24" s="464"/>
      <c r="BVI24" s="464"/>
      <c r="BVJ24" s="464"/>
      <c r="BVK24" s="464"/>
      <c r="BVL24" s="475"/>
      <c r="BVN24" s="459"/>
      <c r="BVO24" s="446"/>
      <c r="BVP24" s="446"/>
      <c r="BVQ24" s="446"/>
      <c r="BVR24" s="446"/>
      <c r="BVS24" s="447"/>
      <c r="BVT24" s="447"/>
      <c r="BVU24" s="474"/>
      <c r="BVV24" s="464"/>
      <c r="BVW24" s="464"/>
      <c r="BVX24" s="464"/>
      <c r="BVY24" s="464"/>
      <c r="BVZ24" s="464"/>
      <c r="BWA24" s="475"/>
    </row>
    <row r="25" spans="2:1951" ht="18" customHeight="1" x14ac:dyDescent="0.2">
      <c r="B25" s="301">
        <f>B6+1</f>
        <v>2023</v>
      </c>
      <c r="C25" s="440"/>
      <c r="D25" s="441"/>
      <c r="E25" s="441"/>
      <c r="F25" s="441"/>
      <c r="G25" s="441"/>
      <c r="H25" s="441"/>
      <c r="I25" s="441"/>
      <c r="J25" s="441"/>
      <c r="K25" s="441"/>
      <c r="L25" s="441"/>
      <c r="M25" s="441"/>
      <c r="N25" s="441"/>
      <c r="O25" s="441"/>
      <c r="P25" s="442"/>
      <c r="R25" s="456"/>
      <c r="S25" s="441"/>
      <c r="T25" s="441"/>
      <c r="U25" s="441"/>
      <c r="V25" s="441"/>
      <c r="W25" s="441"/>
      <c r="X25" s="441"/>
      <c r="Y25" s="441"/>
      <c r="Z25" s="441"/>
      <c r="AA25" s="441"/>
      <c r="AB25" s="441"/>
      <c r="AC25" s="441"/>
      <c r="AD25" s="441"/>
      <c r="AE25" s="442"/>
      <c r="AG25" s="456"/>
      <c r="AH25" s="441"/>
      <c r="AI25" s="441"/>
      <c r="AJ25" s="441"/>
      <c r="AK25" s="441"/>
      <c r="AL25" s="441"/>
      <c r="AM25" s="441"/>
      <c r="AN25" s="441"/>
      <c r="AO25" s="441"/>
      <c r="AP25" s="441"/>
      <c r="AQ25" s="441"/>
      <c r="AR25" s="441"/>
      <c r="AS25" s="441"/>
      <c r="AT25" s="442"/>
      <c r="AV25" s="456"/>
      <c r="AW25" s="441"/>
      <c r="AX25" s="441"/>
      <c r="AY25" s="441"/>
      <c r="AZ25" s="441"/>
      <c r="BA25" s="441"/>
      <c r="BB25" s="441"/>
      <c r="BC25" s="441"/>
      <c r="BD25" s="441"/>
      <c r="BE25" s="441"/>
      <c r="BF25" s="441"/>
      <c r="BG25" s="441"/>
      <c r="BH25" s="441"/>
      <c r="BI25" s="442"/>
      <c r="BK25" s="456"/>
      <c r="BL25" s="441"/>
      <c r="BM25" s="441"/>
      <c r="BN25" s="441"/>
      <c r="BO25" s="441"/>
      <c r="BP25" s="441"/>
      <c r="BQ25" s="441"/>
      <c r="BR25" s="441"/>
      <c r="BS25" s="441"/>
      <c r="BT25" s="441"/>
      <c r="BU25" s="441"/>
      <c r="BV25" s="441"/>
      <c r="BW25" s="441"/>
      <c r="BX25" s="442"/>
      <c r="BZ25" s="456"/>
      <c r="CA25" s="441"/>
      <c r="CB25" s="441"/>
      <c r="CC25" s="441"/>
      <c r="CD25" s="441"/>
      <c r="CE25" s="441"/>
      <c r="CF25" s="441"/>
      <c r="CG25" s="441"/>
      <c r="CH25" s="441"/>
      <c r="CI25" s="441"/>
      <c r="CJ25" s="441"/>
      <c r="CK25" s="441"/>
      <c r="CL25" s="441"/>
      <c r="CM25" s="442"/>
      <c r="CO25" s="456"/>
      <c r="CP25" s="441"/>
      <c r="CQ25" s="441"/>
      <c r="CR25" s="441"/>
      <c r="CS25" s="441"/>
      <c r="CT25" s="441"/>
      <c r="CU25" s="441"/>
      <c r="CV25" s="441"/>
      <c r="CW25" s="441"/>
      <c r="CX25" s="441"/>
      <c r="CY25" s="441"/>
      <c r="CZ25" s="441"/>
      <c r="DA25" s="441"/>
      <c r="DB25" s="442"/>
      <c r="DD25" s="456"/>
      <c r="DE25" s="441"/>
      <c r="DF25" s="441"/>
      <c r="DG25" s="441"/>
      <c r="DH25" s="441"/>
      <c r="DI25" s="441"/>
      <c r="DJ25" s="441"/>
      <c r="DK25" s="441"/>
      <c r="DL25" s="441"/>
      <c r="DM25" s="441"/>
      <c r="DN25" s="441"/>
      <c r="DO25" s="441"/>
      <c r="DP25" s="441"/>
      <c r="DQ25" s="442"/>
      <c r="DS25" s="456"/>
      <c r="DT25" s="441"/>
      <c r="DU25" s="441"/>
      <c r="DV25" s="441"/>
      <c r="DW25" s="441"/>
      <c r="DX25" s="441"/>
      <c r="DY25" s="441"/>
      <c r="DZ25" s="441"/>
      <c r="EA25" s="441"/>
      <c r="EB25" s="441"/>
      <c r="EC25" s="441"/>
      <c r="ED25" s="441"/>
      <c r="EE25" s="441"/>
      <c r="EF25" s="442"/>
      <c r="EH25" s="456"/>
      <c r="EI25" s="441"/>
      <c r="EJ25" s="441"/>
      <c r="EK25" s="441"/>
      <c r="EL25" s="441"/>
      <c r="EM25" s="441"/>
      <c r="EN25" s="441"/>
      <c r="EO25" s="441"/>
      <c r="EP25" s="441"/>
      <c r="EQ25" s="441"/>
      <c r="ER25" s="441"/>
      <c r="ES25" s="441"/>
      <c r="ET25" s="441"/>
      <c r="EU25" s="442"/>
      <c r="EW25" s="456"/>
      <c r="EX25" s="441"/>
      <c r="EY25" s="441"/>
      <c r="EZ25" s="441"/>
      <c r="FA25" s="441"/>
      <c r="FB25" s="441"/>
      <c r="FC25" s="441"/>
      <c r="FD25" s="441"/>
      <c r="FE25" s="441"/>
      <c r="FF25" s="441"/>
      <c r="FG25" s="441"/>
      <c r="FH25" s="441"/>
      <c r="FI25" s="441"/>
      <c r="FJ25" s="442"/>
      <c r="FL25" s="456"/>
      <c r="FM25" s="441"/>
      <c r="FN25" s="441"/>
      <c r="FO25" s="441"/>
      <c r="FP25" s="441"/>
      <c r="FQ25" s="441"/>
      <c r="FR25" s="441"/>
      <c r="FS25" s="441"/>
      <c r="FT25" s="441"/>
      <c r="FU25" s="441"/>
      <c r="FV25" s="441"/>
      <c r="FW25" s="441"/>
      <c r="FX25" s="441"/>
      <c r="FY25" s="442"/>
      <c r="GA25" s="456"/>
      <c r="GB25" s="441"/>
      <c r="GC25" s="441"/>
      <c r="GD25" s="441"/>
      <c r="GE25" s="441"/>
      <c r="GF25" s="441"/>
      <c r="GG25" s="441"/>
      <c r="GH25" s="441"/>
      <c r="GI25" s="441"/>
      <c r="GJ25" s="441"/>
      <c r="GK25" s="441"/>
      <c r="GL25" s="441"/>
      <c r="GM25" s="441"/>
      <c r="GN25" s="442"/>
      <c r="GP25" s="456"/>
      <c r="GQ25" s="441"/>
      <c r="GR25" s="441"/>
      <c r="GS25" s="441"/>
      <c r="GT25" s="441"/>
      <c r="GU25" s="441"/>
      <c r="GV25" s="441"/>
      <c r="GW25" s="441"/>
      <c r="GX25" s="441"/>
      <c r="GY25" s="441"/>
      <c r="GZ25" s="441"/>
      <c r="HA25" s="441"/>
      <c r="HB25" s="441"/>
      <c r="HC25" s="442"/>
      <c r="HE25" s="456"/>
      <c r="HF25" s="441"/>
      <c r="HG25" s="441"/>
      <c r="HH25" s="441"/>
      <c r="HI25" s="441"/>
      <c r="HJ25" s="441"/>
      <c r="HK25" s="441"/>
      <c r="HL25" s="441"/>
      <c r="HM25" s="441"/>
      <c r="HN25" s="441"/>
      <c r="HO25" s="441"/>
      <c r="HP25" s="441"/>
      <c r="HQ25" s="441"/>
      <c r="HR25" s="442"/>
      <c r="HT25" s="456"/>
      <c r="HU25" s="441"/>
      <c r="HV25" s="441"/>
      <c r="HW25" s="441"/>
      <c r="HX25" s="441"/>
      <c r="HY25" s="441"/>
      <c r="HZ25" s="441"/>
      <c r="IA25" s="441"/>
      <c r="IB25" s="441"/>
      <c r="IC25" s="441"/>
      <c r="ID25" s="441"/>
      <c r="IE25" s="441"/>
      <c r="IF25" s="441"/>
      <c r="IG25" s="442"/>
      <c r="II25" s="456"/>
      <c r="IJ25" s="441"/>
      <c r="IK25" s="441"/>
      <c r="IL25" s="441"/>
      <c r="IM25" s="441"/>
      <c r="IN25" s="441"/>
      <c r="IO25" s="441"/>
      <c r="IP25" s="441"/>
      <c r="IQ25" s="441"/>
      <c r="IR25" s="441"/>
      <c r="IS25" s="441"/>
      <c r="IT25" s="441"/>
      <c r="IU25" s="441"/>
      <c r="IV25" s="442"/>
      <c r="IX25" s="456"/>
      <c r="IY25" s="441"/>
      <c r="IZ25" s="441"/>
      <c r="JA25" s="441"/>
      <c r="JB25" s="441"/>
      <c r="JC25" s="441"/>
      <c r="JD25" s="441"/>
      <c r="JE25" s="441"/>
      <c r="JF25" s="441"/>
      <c r="JG25" s="441"/>
      <c r="JH25" s="441"/>
      <c r="JI25" s="441"/>
      <c r="JJ25" s="441"/>
      <c r="JK25" s="442"/>
      <c r="JM25" s="456"/>
      <c r="JN25" s="441"/>
      <c r="JO25" s="441"/>
      <c r="JP25" s="441"/>
      <c r="JQ25" s="441"/>
      <c r="JR25" s="441"/>
      <c r="JS25" s="441"/>
      <c r="JT25" s="441"/>
      <c r="JU25" s="441"/>
      <c r="JV25" s="441"/>
      <c r="JW25" s="441"/>
      <c r="JX25" s="441"/>
      <c r="JY25" s="441"/>
      <c r="JZ25" s="442"/>
      <c r="KB25" s="456"/>
      <c r="KC25" s="441"/>
      <c r="KD25" s="441"/>
      <c r="KE25" s="441"/>
      <c r="KF25" s="441"/>
      <c r="KG25" s="441"/>
      <c r="KH25" s="441"/>
      <c r="KI25" s="441"/>
      <c r="KJ25" s="441"/>
      <c r="KK25" s="441"/>
      <c r="KL25" s="441"/>
      <c r="KM25" s="441"/>
      <c r="KN25" s="441"/>
      <c r="KO25" s="442"/>
      <c r="KQ25" s="456"/>
      <c r="KR25" s="441"/>
      <c r="KS25" s="441"/>
      <c r="KT25" s="441"/>
      <c r="KU25" s="441"/>
      <c r="KV25" s="441"/>
      <c r="KW25" s="441"/>
      <c r="KX25" s="441"/>
      <c r="KY25" s="441"/>
      <c r="KZ25" s="441"/>
      <c r="LA25" s="441"/>
      <c r="LB25" s="441"/>
      <c r="LC25" s="441"/>
      <c r="LD25" s="442"/>
      <c r="LF25" s="456"/>
      <c r="LG25" s="441"/>
      <c r="LH25" s="441"/>
      <c r="LI25" s="441"/>
      <c r="LJ25" s="441"/>
      <c r="LK25" s="441"/>
      <c r="LL25" s="441"/>
      <c r="LM25" s="441"/>
      <c r="LN25" s="441"/>
      <c r="LO25" s="441"/>
      <c r="LP25" s="441"/>
      <c r="LQ25" s="441"/>
      <c r="LR25" s="441"/>
      <c r="LS25" s="442"/>
      <c r="LU25" s="456"/>
      <c r="LV25" s="441"/>
      <c r="LW25" s="441"/>
      <c r="LX25" s="441"/>
      <c r="LY25" s="441"/>
      <c r="LZ25" s="441"/>
      <c r="MA25" s="441"/>
      <c r="MB25" s="441"/>
      <c r="MC25" s="441"/>
      <c r="MD25" s="441"/>
      <c r="ME25" s="441"/>
      <c r="MF25" s="441"/>
      <c r="MG25" s="441"/>
      <c r="MH25" s="442"/>
      <c r="MJ25" s="456"/>
      <c r="MK25" s="441"/>
      <c r="ML25" s="441"/>
      <c r="MM25" s="441"/>
      <c r="MN25" s="441"/>
      <c r="MO25" s="441"/>
      <c r="MP25" s="441"/>
      <c r="MQ25" s="441"/>
      <c r="MR25" s="441"/>
      <c r="MS25" s="441"/>
      <c r="MT25" s="441"/>
      <c r="MU25" s="441"/>
      <c r="MV25" s="441"/>
      <c r="MW25" s="442"/>
      <c r="MY25" s="456"/>
      <c r="MZ25" s="441"/>
      <c r="NA25" s="441"/>
      <c r="NB25" s="441"/>
      <c r="NC25" s="441"/>
      <c r="ND25" s="441"/>
      <c r="NE25" s="441"/>
      <c r="NF25" s="441"/>
      <c r="NG25" s="441"/>
      <c r="NH25" s="441"/>
      <c r="NI25" s="441"/>
      <c r="NJ25" s="441"/>
      <c r="NK25" s="441"/>
      <c r="NL25" s="442"/>
      <c r="NN25" s="456"/>
      <c r="NO25" s="441"/>
      <c r="NP25" s="441"/>
      <c r="NQ25" s="441"/>
      <c r="NR25" s="441"/>
      <c r="NS25" s="441"/>
      <c r="NT25" s="441"/>
      <c r="NU25" s="441"/>
      <c r="NV25" s="441"/>
      <c r="NW25" s="441"/>
      <c r="NX25" s="441"/>
      <c r="NY25" s="441"/>
      <c r="NZ25" s="441"/>
      <c r="OA25" s="442"/>
      <c r="OC25" s="456"/>
      <c r="OD25" s="441"/>
      <c r="OE25" s="441"/>
      <c r="OF25" s="441"/>
      <c r="OG25" s="441"/>
      <c r="OH25" s="441"/>
      <c r="OI25" s="441"/>
      <c r="OJ25" s="441"/>
      <c r="OK25" s="441"/>
      <c r="OL25" s="441"/>
      <c r="OM25" s="441"/>
      <c r="ON25" s="441"/>
      <c r="OO25" s="441"/>
      <c r="OP25" s="442"/>
      <c r="OR25" s="456"/>
      <c r="OS25" s="441"/>
      <c r="OT25" s="441"/>
      <c r="OU25" s="441"/>
      <c r="OV25" s="441"/>
      <c r="OW25" s="441"/>
      <c r="OX25" s="441"/>
      <c r="OY25" s="441"/>
      <c r="OZ25" s="441"/>
      <c r="PA25" s="441"/>
      <c r="PB25" s="441"/>
      <c r="PC25" s="441"/>
      <c r="PD25" s="441"/>
      <c r="PE25" s="442"/>
      <c r="PG25" s="456"/>
      <c r="PH25" s="441"/>
      <c r="PI25" s="441"/>
      <c r="PJ25" s="441"/>
      <c r="PK25" s="441"/>
      <c r="PL25" s="441"/>
      <c r="PM25" s="441"/>
      <c r="PN25" s="441"/>
      <c r="PO25" s="441"/>
      <c r="PP25" s="441"/>
      <c r="PQ25" s="441"/>
      <c r="PR25" s="441"/>
      <c r="PS25" s="441"/>
      <c r="PT25" s="442"/>
      <c r="PV25" s="456"/>
      <c r="PW25" s="441"/>
      <c r="PX25" s="441"/>
      <c r="PY25" s="441"/>
      <c r="PZ25" s="441"/>
      <c r="QA25" s="441"/>
      <c r="QB25" s="441"/>
      <c r="QC25" s="441"/>
      <c r="QD25" s="441"/>
      <c r="QE25" s="441"/>
      <c r="QF25" s="441"/>
      <c r="QG25" s="441"/>
      <c r="QH25" s="441"/>
      <c r="QI25" s="442"/>
      <c r="QK25" s="456"/>
      <c r="QL25" s="441"/>
      <c r="QM25" s="441"/>
      <c r="QN25" s="441"/>
      <c r="QO25" s="441"/>
      <c r="QP25" s="441"/>
      <c r="QQ25" s="441"/>
      <c r="QR25" s="441"/>
      <c r="QS25" s="441"/>
      <c r="QT25" s="441"/>
      <c r="QU25" s="441"/>
      <c r="QV25" s="441"/>
      <c r="QW25" s="441"/>
      <c r="QX25" s="442"/>
      <c r="QZ25" s="456"/>
      <c r="RA25" s="441"/>
      <c r="RB25" s="441"/>
      <c r="RC25" s="441"/>
      <c r="RD25" s="441"/>
      <c r="RE25" s="441"/>
      <c r="RF25" s="441"/>
      <c r="RG25" s="441"/>
      <c r="RH25" s="441"/>
      <c r="RI25" s="441"/>
      <c r="RJ25" s="441"/>
      <c r="RK25" s="441"/>
      <c r="RL25" s="441"/>
      <c r="RM25" s="442"/>
      <c r="RO25" s="456"/>
      <c r="RP25" s="441"/>
      <c r="RQ25" s="441"/>
      <c r="RR25" s="441"/>
      <c r="RS25" s="441"/>
      <c r="RT25" s="441"/>
      <c r="RU25" s="441"/>
      <c r="RV25" s="441"/>
      <c r="RW25" s="441"/>
      <c r="RX25" s="441"/>
      <c r="RY25" s="441"/>
      <c r="RZ25" s="441"/>
      <c r="SA25" s="441"/>
      <c r="SB25" s="442"/>
      <c r="SD25" s="456"/>
      <c r="SE25" s="441"/>
      <c r="SF25" s="441"/>
      <c r="SG25" s="441"/>
      <c r="SH25" s="441"/>
      <c r="SI25" s="441"/>
      <c r="SJ25" s="441"/>
      <c r="SK25" s="441"/>
      <c r="SL25" s="441"/>
      <c r="SM25" s="441"/>
      <c r="SN25" s="441"/>
      <c r="SO25" s="441"/>
      <c r="SP25" s="441"/>
      <c r="SQ25" s="442"/>
      <c r="SS25" s="456"/>
      <c r="ST25" s="441"/>
      <c r="SU25" s="441"/>
      <c r="SV25" s="441"/>
      <c r="SW25" s="441"/>
      <c r="SX25" s="441"/>
      <c r="SY25" s="441"/>
      <c r="SZ25" s="441"/>
      <c r="TA25" s="441"/>
      <c r="TB25" s="441"/>
      <c r="TC25" s="441"/>
      <c r="TD25" s="441"/>
      <c r="TE25" s="441"/>
      <c r="TF25" s="442"/>
      <c r="TH25" s="456"/>
      <c r="TI25" s="441"/>
      <c r="TJ25" s="441"/>
      <c r="TK25" s="441"/>
      <c r="TL25" s="441"/>
      <c r="TM25" s="441"/>
      <c r="TN25" s="441"/>
      <c r="TO25" s="441"/>
      <c r="TP25" s="441"/>
      <c r="TQ25" s="441"/>
      <c r="TR25" s="441"/>
      <c r="TS25" s="441"/>
      <c r="TT25" s="441"/>
      <c r="TU25" s="442"/>
      <c r="TW25" s="456"/>
      <c r="TX25" s="441"/>
      <c r="TY25" s="441"/>
      <c r="TZ25" s="441"/>
      <c r="UA25" s="441"/>
      <c r="UB25" s="441"/>
      <c r="UC25" s="441"/>
      <c r="UD25" s="441"/>
      <c r="UE25" s="441"/>
      <c r="UF25" s="441"/>
      <c r="UG25" s="441"/>
      <c r="UH25" s="441"/>
      <c r="UI25" s="441"/>
      <c r="UJ25" s="442"/>
      <c r="UL25" s="456"/>
      <c r="UM25" s="441"/>
      <c r="UN25" s="441"/>
      <c r="UO25" s="441"/>
      <c r="UP25" s="441"/>
      <c r="UQ25" s="441"/>
      <c r="UR25" s="441"/>
      <c r="US25" s="441"/>
      <c r="UT25" s="441"/>
      <c r="UU25" s="441"/>
      <c r="UV25" s="441"/>
      <c r="UW25" s="441"/>
      <c r="UX25" s="441"/>
      <c r="UY25" s="442"/>
      <c r="VA25" s="456"/>
      <c r="VB25" s="441"/>
      <c r="VC25" s="441"/>
      <c r="VD25" s="441"/>
      <c r="VE25" s="441"/>
      <c r="VF25" s="441"/>
      <c r="VG25" s="441"/>
      <c r="VH25" s="441"/>
      <c r="VI25" s="441"/>
      <c r="VJ25" s="441"/>
      <c r="VK25" s="441"/>
      <c r="VL25" s="441"/>
      <c r="VM25" s="441"/>
      <c r="VN25" s="442"/>
      <c r="VP25" s="456"/>
      <c r="VQ25" s="441"/>
      <c r="VR25" s="441"/>
      <c r="VS25" s="441"/>
      <c r="VT25" s="441"/>
      <c r="VU25" s="441"/>
      <c r="VV25" s="441"/>
      <c r="VW25" s="441"/>
      <c r="VX25" s="441"/>
      <c r="VY25" s="441"/>
      <c r="VZ25" s="441"/>
      <c r="WA25" s="441"/>
      <c r="WB25" s="441"/>
      <c r="WC25" s="442"/>
      <c r="WE25" s="456"/>
      <c r="WF25" s="441"/>
      <c r="WG25" s="441"/>
      <c r="WH25" s="441"/>
      <c r="WI25" s="441"/>
      <c r="WJ25" s="441"/>
      <c r="WK25" s="441"/>
      <c r="WL25" s="441"/>
      <c r="WM25" s="441"/>
      <c r="WN25" s="441"/>
      <c r="WO25" s="441"/>
      <c r="WP25" s="441"/>
      <c r="WQ25" s="441"/>
      <c r="WR25" s="442"/>
      <c r="WT25" s="456"/>
      <c r="WU25" s="441"/>
      <c r="WV25" s="441"/>
      <c r="WW25" s="441"/>
      <c r="WX25" s="441"/>
      <c r="WY25" s="441"/>
      <c r="WZ25" s="441"/>
      <c r="XA25" s="441"/>
      <c r="XB25" s="441"/>
      <c r="XC25" s="441"/>
      <c r="XD25" s="441"/>
      <c r="XE25" s="441"/>
      <c r="XF25" s="441"/>
      <c r="XG25" s="442"/>
      <c r="XI25" s="456"/>
      <c r="XJ25" s="441"/>
      <c r="XK25" s="441"/>
      <c r="XL25" s="441"/>
      <c r="XM25" s="441"/>
      <c r="XN25" s="441"/>
      <c r="XO25" s="441"/>
      <c r="XP25" s="441"/>
      <c r="XQ25" s="441"/>
      <c r="XR25" s="441"/>
      <c r="XS25" s="441"/>
      <c r="XT25" s="441"/>
      <c r="XU25" s="441"/>
      <c r="XV25" s="442"/>
      <c r="XX25" s="456"/>
      <c r="XY25" s="441"/>
      <c r="XZ25" s="441"/>
      <c r="YA25" s="441"/>
      <c r="YB25" s="441"/>
      <c r="YC25" s="441"/>
      <c r="YD25" s="441"/>
      <c r="YE25" s="441"/>
      <c r="YF25" s="441"/>
      <c r="YG25" s="441"/>
      <c r="YH25" s="441"/>
      <c r="YI25" s="441"/>
      <c r="YJ25" s="441"/>
      <c r="YK25" s="442"/>
      <c r="YM25" s="456"/>
      <c r="YN25" s="441"/>
      <c r="YO25" s="441"/>
      <c r="YP25" s="441"/>
      <c r="YQ25" s="441"/>
      <c r="YR25" s="441"/>
      <c r="YS25" s="441"/>
      <c r="YT25" s="441"/>
      <c r="YU25" s="441"/>
      <c r="YV25" s="441"/>
      <c r="YW25" s="441"/>
      <c r="YX25" s="441"/>
      <c r="YY25" s="441"/>
      <c r="YZ25" s="442"/>
      <c r="ZB25" s="456"/>
      <c r="ZC25" s="441"/>
      <c r="ZD25" s="441"/>
      <c r="ZE25" s="441"/>
      <c r="ZF25" s="441"/>
      <c r="ZG25" s="441"/>
      <c r="ZH25" s="441"/>
      <c r="ZI25" s="441"/>
      <c r="ZJ25" s="441"/>
      <c r="ZK25" s="441"/>
      <c r="ZL25" s="441"/>
      <c r="ZM25" s="441"/>
      <c r="ZN25" s="441"/>
      <c r="ZO25" s="442"/>
      <c r="ZQ25" s="456"/>
      <c r="ZR25" s="441"/>
      <c r="ZS25" s="441"/>
      <c r="ZT25" s="441"/>
      <c r="ZU25" s="441"/>
      <c r="ZV25" s="441"/>
      <c r="ZW25" s="441"/>
      <c r="ZX25" s="441"/>
      <c r="ZY25" s="441"/>
      <c r="ZZ25" s="441"/>
      <c r="AAA25" s="441"/>
      <c r="AAB25" s="441"/>
      <c r="AAC25" s="441"/>
      <c r="AAD25" s="442"/>
      <c r="AAF25" s="456"/>
      <c r="AAG25" s="441"/>
      <c r="AAH25" s="441"/>
      <c r="AAI25" s="441"/>
      <c r="AAJ25" s="441"/>
      <c r="AAK25" s="441"/>
      <c r="AAL25" s="441"/>
      <c r="AAM25" s="441"/>
      <c r="AAN25" s="441"/>
      <c r="AAO25" s="441"/>
      <c r="AAP25" s="441"/>
      <c r="AAQ25" s="441"/>
      <c r="AAR25" s="441"/>
      <c r="AAS25" s="442"/>
      <c r="AAU25" s="456"/>
      <c r="AAV25" s="441"/>
      <c r="AAW25" s="441"/>
      <c r="AAX25" s="441"/>
      <c r="AAY25" s="441"/>
      <c r="AAZ25" s="441"/>
      <c r="ABA25" s="441"/>
      <c r="ABB25" s="441"/>
      <c r="ABC25" s="441"/>
      <c r="ABD25" s="441"/>
      <c r="ABE25" s="441"/>
      <c r="ABF25" s="441"/>
      <c r="ABG25" s="441"/>
      <c r="ABH25" s="442"/>
      <c r="ABJ25" s="456"/>
      <c r="ABK25" s="441"/>
      <c r="ABL25" s="441"/>
      <c r="ABM25" s="441"/>
      <c r="ABN25" s="441"/>
      <c r="ABO25" s="441"/>
      <c r="ABP25" s="441"/>
      <c r="ABQ25" s="441"/>
      <c r="ABR25" s="441"/>
      <c r="ABS25" s="441"/>
      <c r="ABT25" s="441"/>
      <c r="ABU25" s="441"/>
      <c r="ABV25" s="441"/>
      <c r="ABW25" s="442"/>
      <c r="ABY25" s="456"/>
      <c r="ABZ25" s="441"/>
      <c r="ACA25" s="441"/>
      <c r="ACB25" s="441"/>
      <c r="ACC25" s="441"/>
      <c r="ACD25" s="441"/>
      <c r="ACE25" s="441"/>
      <c r="ACF25" s="441"/>
      <c r="ACG25" s="441"/>
      <c r="ACH25" s="441"/>
      <c r="ACI25" s="441"/>
      <c r="ACJ25" s="441"/>
      <c r="ACK25" s="441"/>
      <c r="ACL25" s="442"/>
      <c r="ACN25" s="456"/>
      <c r="ACO25" s="441"/>
      <c r="ACP25" s="441"/>
      <c r="ACQ25" s="441"/>
      <c r="ACR25" s="441"/>
      <c r="ACS25" s="441"/>
      <c r="ACT25" s="441"/>
      <c r="ACU25" s="441"/>
      <c r="ACV25" s="441"/>
      <c r="ACW25" s="441"/>
      <c r="ACX25" s="441"/>
      <c r="ACY25" s="441"/>
      <c r="ACZ25" s="441"/>
      <c r="ADA25" s="442"/>
      <c r="ADC25" s="456"/>
      <c r="ADD25" s="441"/>
      <c r="ADE25" s="441"/>
      <c r="ADF25" s="441"/>
      <c r="ADG25" s="441"/>
      <c r="ADH25" s="441"/>
      <c r="ADI25" s="441"/>
      <c r="ADJ25" s="441"/>
      <c r="ADK25" s="441"/>
      <c r="ADL25" s="441"/>
      <c r="ADM25" s="441"/>
      <c r="ADN25" s="441"/>
      <c r="ADO25" s="441"/>
      <c r="ADP25" s="442"/>
      <c r="ADR25" s="456"/>
      <c r="ADS25" s="441"/>
      <c r="ADT25" s="441"/>
      <c r="ADU25" s="441"/>
      <c r="ADV25" s="441"/>
      <c r="ADW25" s="441"/>
      <c r="ADX25" s="441"/>
      <c r="ADY25" s="441"/>
      <c r="ADZ25" s="441"/>
      <c r="AEA25" s="441"/>
      <c r="AEB25" s="441"/>
      <c r="AEC25" s="441"/>
      <c r="AED25" s="441"/>
      <c r="AEE25" s="442"/>
      <c r="AEG25" s="456"/>
      <c r="AEH25" s="441"/>
      <c r="AEI25" s="441"/>
      <c r="AEJ25" s="441"/>
      <c r="AEK25" s="441"/>
      <c r="AEL25" s="441"/>
      <c r="AEM25" s="441"/>
      <c r="AEN25" s="441"/>
      <c r="AEO25" s="441"/>
      <c r="AEP25" s="441"/>
      <c r="AEQ25" s="441"/>
      <c r="AER25" s="441"/>
      <c r="AES25" s="441"/>
      <c r="AET25" s="442"/>
      <c r="AEV25" s="456"/>
      <c r="AEW25" s="441"/>
      <c r="AEX25" s="441"/>
      <c r="AEY25" s="441"/>
      <c r="AEZ25" s="441"/>
      <c r="AFA25" s="441"/>
      <c r="AFB25" s="441"/>
      <c r="AFC25" s="441"/>
      <c r="AFD25" s="441"/>
      <c r="AFE25" s="441"/>
      <c r="AFF25" s="441"/>
      <c r="AFG25" s="441"/>
      <c r="AFH25" s="441"/>
      <c r="AFI25" s="442"/>
      <c r="AFK25" s="456"/>
      <c r="AFL25" s="441"/>
      <c r="AFM25" s="441"/>
      <c r="AFN25" s="441"/>
      <c r="AFO25" s="441"/>
      <c r="AFP25" s="441"/>
      <c r="AFQ25" s="441"/>
      <c r="AFR25" s="441"/>
      <c r="AFS25" s="441"/>
      <c r="AFT25" s="441"/>
      <c r="AFU25" s="441"/>
      <c r="AFV25" s="441"/>
      <c r="AFW25" s="441"/>
      <c r="AFX25" s="442"/>
      <c r="AFZ25" s="456"/>
      <c r="AGA25" s="441"/>
      <c r="AGB25" s="441"/>
      <c r="AGC25" s="441"/>
      <c r="AGD25" s="441"/>
      <c r="AGE25" s="441"/>
      <c r="AGF25" s="441"/>
      <c r="AGG25" s="441"/>
      <c r="AGH25" s="441"/>
      <c r="AGI25" s="441"/>
      <c r="AGJ25" s="441"/>
      <c r="AGK25" s="441"/>
      <c r="AGL25" s="441"/>
      <c r="AGM25" s="442"/>
      <c r="AGO25" s="456"/>
      <c r="AGP25" s="441"/>
      <c r="AGQ25" s="441"/>
      <c r="AGR25" s="441"/>
      <c r="AGS25" s="441"/>
      <c r="AGT25" s="441"/>
      <c r="AGU25" s="441"/>
      <c r="AGV25" s="441"/>
      <c r="AGW25" s="441"/>
      <c r="AGX25" s="441"/>
      <c r="AGY25" s="441"/>
      <c r="AGZ25" s="441"/>
      <c r="AHA25" s="441"/>
      <c r="AHB25" s="442"/>
      <c r="AHD25" s="456"/>
      <c r="AHE25" s="441"/>
      <c r="AHF25" s="441"/>
      <c r="AHG25" s="441"/>
      <c r="AHH25" s="441"/>
      <c r="AHI25" s="441"/>
      <c r="AHJ25" s="441"/>
      <c r="AHK25" s="441"/>
      <c r="AHL25" s="441"/>
      <c r="AHM25" s="441"/>
      <c r="AHN25" s="441"/>
      <c r="AHO25" s="441"/>
      <c r="AHP25" s="441"/>
      <c r="AHQ25" s="442"/>
      <c r="AHS25" s="456"/>
      <c r="AHT25" s="441"/>
      <c r="AHU25" s="441"/>
      <c r="AHV25" s="441"/>
      <c r="AHW25" s="441"/>
      <c r="AHX25" s="441"/>
      <c r="AHY25" s="441"/>
      <c r="AHZ25" s="441"/>
      <c r="AIA25" s="441"/>
      <c r="AIB25" s="441"/>
      <c r="AIC25" s="441"/>
      <c r="AID25" s="441"/>
      <c r="AIE25" s="441"/>
      <c r="AIF25" s="442"/>
      <c r="AIH25" s="456"/>
      <c r="AII25" s="441"/>
      <c r="AIJ25" s="441"/>
      <c r="AIK25" s="441"/>
      <c r="AIL25" s="441"/>
      <c r="AIM25" s="441"/>
      <c r="AIN25" s="441"/>
      <c r="AIO25" s="441"/>
      <c r="AIP25" s="441"/>
      <c r="AIQ25" s="441"/>
      <c r="AIR25" s="441"/>
      <c r="AIS25" s="441"/>
      <c r="AIT25" s="441"/>
      <c r="AIU25" s="442"/>
      <c r="AIW25" s="456"/>
      <c r="AIX25" s="441"/>
      <c r="AIY25" s="441"/>
      <c r="AIZ25" s="441"/>
      <c r="AJA25" s="441"/>
      <c r="AJB25" s="441"/>
      <c r="AJC25" s="441"/>
      <c r="AJD25" s="441"/>
      <c r="AJE25" s="441"/>
      <c r="AJF25" s="441"/>
      <c r="AJG25" s="441"/>
      <c r="AJH25" s="441"/>
      <c r="AJI25" s="441"/>
      <c r="AJJ25" s="442"/>
      <c r="AJL25" s="456"/>
      <c r="AJM25" s="441"/>
      <c r="AJN25" s="441"/>
      <c r="AJO25" s="441"/>
      <c r="AJP25" s="441"/>
      <c r="AJQ25" s="441"/>
      <c r="AJR25" s="441"/>
      <c r="AJS25" s="441"/>
      <c r="AJT25" s="441"/>
      <c r="AJU25" s="441"/>
      <c r="AJV25" s="441"/>
      <c r="AJW25" s="441"/>
      <c r="AJX25" s="441"/>
      <c r="AJY25" s="442"/>
      <c r="AKA25" s="456"/>
      <c r="AKB25" s="441"/>
      <c r="AKC25" s="441"/>
      <c r="AKD25" s="441"/>
      <c r="AKE25" s="441"/>
      <c r="AKF25" s="441"/>
      <c r="AKG25" s="441"/>
      <c r="AKH25" s="441"/>
      <c r="AKI25" s="441"/>
      <c r="AKJ25" s="441"/>
      <c r="AKK25" s="441"/>
      <c r="AKL25" s="441"/>
      <c r="AKM25" s="441"/>
      <c r="AKN25" s="442"/>
      <c r="AKP25" s="456"/>
      <c r="AKQ25" s="441"/>
      <c r="AKR25" s="441"/>
      <c r="AKS25" s="441"/>
      <c r="AKT25" s="441"/>
      <c r="AKU25" s="441"/>
      <c r="AKV25" s="441"/>
      <c r="AKW25" s="441"/>
      <c r="AKX25" s="441"/>
      <c r="AKY25" s="441"/>
      <c r="AKZ25" s="441"/>
      <c r="ALA25" s="441"/>
      <c r="ALB25" s="441"/>
      <c r="ALC25" s="442"/>
      <c r="ALE25" s="456"/>
      <c r="ALF25" s="441"/>
      <c r="ALG25" s="441"/>
      <c r="ALH25" s="441"/>
      <c r="ALI25" s="441"/>
      <c r="ALJ25" s="441"/>
      <c r="ALK25" s="441"/>
      <c r="ALL25" s="441"/>
      <c r="ALM25" s="441"/>
      <c r="ALN25" s="441"/>
      <c r="ALO25" s="441"/>
      <c r="ALP25" s="441"/>
      <c r="ALQ25" s="441"/>
      <c r="ALR25" s="442"/>
      <c r="ALT25" s="456"/>
      <c r="ALU25" s="441"/>
      <c r="ALV25" s="441"/>
      <c r="ALW25" s="441"/>
      <c r="ALX25" s="441"/>
      <c r="ALY25" s="441"/>
      <c r="ALZ25" s="441"/>
      <c r="AMA25" s="441"/>
      <c r="AMB25" s="441"/>
      <c r="AMC25" s="441"/>
      <c r="AMD25" s="441"/>
      <c r="AME25" s="441"/>
      <c r="AMF25" s="441"/>
      <c r="AMG25" s="442"/>
      <c r="AMI25" s="456"/>
      <c r="AMJ25" s="441"/>
      <c r="AMK25" s="441"/>
      <c r="AML25" s="441"/>
      <c r="AMM25" s="441"/>
      <c r="AMN25" s="441"/>
      <c r="AMO25" s="441"/>
      <c r="AMP25" s="441"/>
      <c r="AMQ25" s="441"/>
      <c r="AMR25" s="441"/>
      <c r="AMS25" s="441"/>
      <c r="AMT25" s="441"/>
      <c r="AMU25" s="441"/>
      <c r="AMV25" s="442"/>
      <c r="AMX25" s="456"/>
      <c r="AMY25" s="441"/>
      <c r="AMZ25" s="441"/>
      <c r="ANA25" s="441"/>
      <c r="ANB25" s="441"/>
      <c r="ANC25" s="441"/>
      <c r="AND25" s="441"/>
      <c r="ANE25" s="441"/>
      <c r="ANF25" s="441"/>
      <c r="ANG25" s="441"/>
      <c r="ANH25" s="441"/>
      <c r="ANI25" s="441"/>
      <c r="ANJ25" s="441"/>
      <c r="ANK25" s="442"/>
      <c r="ANM25" s="456"/>
      <c r="ANN25" s="441"/>
      <c r="ANO25" s="441"/>
      <c r="ANP25" s="441"/>
      <c r="ANQ25" s="441"/>
      <c r="ANR25" s="441"/>
      <c r="ANS25" s="441"/>
      <c r="ANT25" s="441"/>
      <c r="ANU25" s="441"/>
      <c r="ANV25" s="441"/>
      <c r="ANW25" s="441"/>
      <c r="ANX25" s="441"/>
      <c r="ANY25" s="441"/>
      <c r="ANZ25" s="442"/>
      <c r="AOB25" s="456"/>
      <c r="AOC25" s="441"/>
      <c r="AOD25" s="441"/>
      <c r="AOE25" s="441"/>
      <c r="AOF25" s="441"/>
      <c r="AOG25" s="441"/>
      <c r="AOH25" s="441"/>
      <c r="AOI25" s="441"/>
      <c r="AOJ25" s="441"/>
      <c r="AOK25" s="441"/>
      <c r="AOL25" s="441"/>
      <c r="AOM25" s="441"/>
      <c r="AON25" s="441"/>
      <c r="AOO25" s="442"/>
      <c r="AOQ25" s="456"/>
      <c r="AOR25" s="441"/>
      <c r="AOS25" s="441"/>
      <c r="AOT25" s="441"/>
      <c r="AOU25" s="441"/>
      <c r="AOV25" s="441"/>
      <c r="AOW25" s="441"/>
      <c r="AOX25" s="441"/>
      <c r="AOY25" s="441"/>
      <c r="AOZ25" s="441"/>
      <c r="APA25" s="441"/>
      <c r="APB25" s="441"/>
      <c r="APC25" s="441"/>
      <c r="APD25" s="442"/>
      <c r="APF25" s="456"/>
      <c r="APG25" s="441"/>
      <c r="APH25" s="441"/>
      <c r="API25" s="441"/>
      <c r="APJ25" s="441"/>
      <c r="APK25" s="441"/>
      <c r="APL25" s="441"/>
      <c r="APM25" s="441"/>
      <c r="APN25" s="441"/>
      <c r="APO25" s="441"/>
      <c r="APP25" s="441"/>
      <c r="APQ25" s="441"/>
      <c r="APR25" s="441"/>
      <c r="APS25" s="442"/>
      <c r="APU25" s="456"/>
      <c r="APV25" s="441"/>
      <c r="APW25" s="441"/>
      <c r="APX25" s="441"/>
      <c r="APY25" s="441"/>
      <c r="APZ25" s="441"/>
      <c r="AQA25" s="441"/>
      <c r="AQB25" s="441"/>
      <c r="AQC25" s="441"/>
      <c r="AQD25" s="441"/>
      <c r="AQE25" s="441"/>
      <c r="AQF25" s="441"/>
      <c r="AQG25" s="441"/>
      <c r="AQH25" s="442"/>
      <c r="AQJ25" s="456"/>
      <c r="AQK25" s="441"/>
      <c r="AQL25" s="441"/>
      <c r="AQM25" s="441"/>
      <c r="AQN25" s="441"/>
      <c r="AQO25" s="441"/>
      <c r="AQP25" s="441"/>
      <c r="AQQ25" s="441"/>
      <c r="AQR25" s="441"/>
      <c r="AQS25" s="441"/>
      <c r="AQT25" s="441"/>
      <c r="AQU25" s="441"/>
      <c r="AQV25" s="441"/>
      <c r="AQW25" s="442"/>
      <c r="AQY25" s="456"/>
      <c r="AQZ25" s="441"/>
      <c r="ARA25" s="441"/>
      <c r="ARB25" s="441"/>
      <c r="ARC25" s="441"/>
      <c r="ARD25" s="441"/>
      <c r="ARE25" s="441"/>
      <c r="ARF25" s="441"/>
      <c r="ARG25" s="441"/>
      <c r="ARH25" s="441"/>
      <c r="ARI25" s="441"/>
      <c r="ARJ25" s="441"/>
      <c r="ARK25" s="441"/>
      <c r="ARL25" s="442"/>
      <c r="ARN25" s="456"/>
      <c r="ARO25" s="441"/>
      <c r="ARP25" s="441"/>
      <c r="ARQ25" s="441"/>
      <c r="ARR25" s="441"/>
      <c r="ARS25" s="441"/>
      <c r="ART25" s="441"/>
      <c r="ARU25" s="441"/>
      <c r="ARV25" s="441"/>
      <c r="ARW25" s="441"/>
      <c r="ARX25" s="441"/>
      <c r="ARY25" s="441"/>
      <c r="ARZ25" s="441"/>
      <c r="ASA25" s="442"/>
      <c r="ASC25" s="456"/>
      <c r="ASD25" s="441"/>
      <c r="ASE25" s="441"/>
      <c r="ASF25" s="441"/>
      <c r="ASG25" s="441"/>
      <c r="ASH25" s="441"/>
      <c r="ASI25" s="441"/>
      <c r="ASJ25" s="441"/>
      <c r="ASK25" s="441"/>
      <c r="ASL25" s="441"/>
      <c r="ASM25" s="441"/>
      <c r="ASN25" s="441"/>
      <c r="ASO25" s="441"/>
      <c r="ASP25" s="442"/>
      <c r="ASR25" s="456"/>
      <c r="ASS25" s="441"/>
      <c r="AST25" s="441"/>
      <c r="ASU25" s="441"/>
      <c r="ASV25" s="441"/>
      <c r="ASW25" s="441"/>
      <c r="ASX25" s="441"/>
      <c r="ASY25" s="441"/>
      <c r="ASZ25" s="441"/>
      <c r="ATA25" s="441"/>
      <c r="ATB25" s="441"/>
      <c r="ATC25" s="441"/>
      <c r="ATD25" s="441"/>
      <c r="ATE25" s="442"/>
      <c r="ATG25" s="456"/>
      <c r="ATH25" s="441"/>
      <c r="ATI25" s="441"/>
      <c r="ATJ25" s="441"/>
      <c r="ATK25" s="441"/>
      <c r="ATL25" s="441"/>
      <c r="ATM25" s="441"/>
      <c r="ATN25" s="441"/>
      <c r="ATO25" s="441"/>
      <c r="ATP25" s="441"/>
      <c r="ATQ25" s="441"/>
      <c r="ATR25" s="441"/>
      <c r="ATS25" s="441"/>
      <c r="ATT25" s="442"/>
      <c r="ATV25" s="456"/>
      <c r="ATW25" s="441"/>
      <c r="ATX25" s="441"/>
      <c r="ATY25" s="441"/>
      <c r="ATZ25" s="441"/>
      <c r="AUA25" s="441"/>
      <c r="AUB25" s="441"/>
      <c r="AUC25" s="441"/>
      <c r="AUD25" s="441"/>
      <c r="AUE25" s="441"/>
      <c r="AUF25" s="441"/>
      <c r="AUG25" s="441"/>
      <c r="AUH25" s="441"/>
      <c r="AUI25" s="442"/>
      <c r="AUK25" s="456"/>
      <c r="AUL25" s="441"/>
      <c r="AUM25" s="441"/>
      <c r="AUN25" s="441"/>
      <c r="AUO25" s="441"/>
      <c r="AUP25" s="441"/>
      <c r="AUQ25" s="441"/>
      <c r="AUR25" s="441"/>
      <c r="AUS25" s="441"/>
      <c r="AUT25" s="441"/>
      <c r="AUU25" s="441"/>
      <c r="AUV25" s="441"/>
      <c r="AUW25" s="441"/>
      <c r="AUX25" s="442"/>
      <c r="AUZ25" s="456"/>
      <c r="AVA25" s="441"/>
      <c r="AVB25" s="441"/>
      <c r="AVC25" s="441"/>
      <c r="AVD25" s="441"/>
      <c r="AVE25" s="441"/>
      <c r="AVF25" s="441"/>
      <c r="AVG25" s="441"/>
      <c r="AVH25" s="441"/>
      <c r="AVI25" s="441"/>
      <c r="AVJ25" s="441"/>
      <c r="AVK25" s="441"/>
      <c r="AVL25" s="441"/>
      <c r="AVM25" s="442"/>
      <c r="AVO25" s="456"/>
      <c r="AVP25" s="441"/>
      <c r="AVQ25" s="441"/>
      <c r="AVR25" s="441"/>
      <c r="AVS25" s="441"/>
      <c r="AVT25" s="441"/>
      <c r="AVU25" s="441"/>
      <c r="AVV25" s="441"/>
      <c r="AVW25" s="441"/>
      <c r="AVX25" s="441"/>
      <c r="AVY25" s="441"/>
      <c r="AVZ25" s="441"/>
      <c r="AWA25" s="441"/>
      <c r="AWB25" s="442"/>
      <c r="AWD25" s="456"/>
      <c r="AWE25" s="441"/>
      <c r="AWF25" s="441"/>
      <c r="AWG25" s="441"/>
      <c r="AWH25" s="441"/>
      <c r="AWI25" s="441"/>
      <c r="AWJ25" s="441"/>
      <c r="AWK25" s="441"/>
      <c r="AWL25" s="441"/>
      <c r="AWM25" s="441"/>
      <c r="AWN25" s="441"/>
      <c r="AWO25" s="441"/>
      <c r="AWP25" s="441"/>
      <c r="AWQ25" s="442"/>
      <c r="AWS25" s="456"/>
      <c r="AWT25" s="441"/>
      <c r="AWU25" s="441"/>
      <c r="AWV25" s="441"/>
      <c r="AWW25" s="441"/>
      <c r="AWX25" s="441"/>
      <c r="AWY25" s="441"/>
      <c r="AWZ25" s="441"/>
      <c r="AXA25" s="441"/>
      <c r="AXB25" s="441"/>
      <c r="AXC25" s="441"/>
      <c r="AXD25" s="441"/>
      <c r="AXE25" s="441"/>
      <c r="AXF25" s="442"/>
      <c r="AXH25" s="456"/>
      <c r="AXI25" s="441"/>
      <c r="AXJ25" s="441"/>
      <c r="AXK25" s="441"/>
      <c r="AXL25" s="441"/>
      <c r="AXM25" s="441"/>
      <c r="AXN25" s="441"/>
      <c r="AXO25" s="441"/>
      <c r="AXP25" s="441"/>
      <c r="AXQ25" s="441"/>
      <c r="AXR25" s="441"/>
      <c r="AXS25" s="441"/>
      <c r="AXT25" s="441"/>
      <c r="AXU25" s="442"/>
      <c r="AXW25" s="456"/>
      <c r="AXX25" s="441"/>
      <c r="AXY25" s="441"/>
      <c r="AXZ25" s="441"/>
      <c r="AYA25" s="441"/>
      <c r="AYB25" s="441"/>
      <c r="AYC25" s="441"/>
      <c r="AYD25" s="441"/>
      <c r="AYE25" s="441"/>
      <c r="AYF25" s="441"/>
      <c r="AYG25" s="441"/>
      <c r="AYH25" s="441"/>
      <c r="AYI25" s="441"/>
      <c r="AYJ25" s="442"/>
      <c r="AYL25" s="456"/>
      <c r="AYM25" s="441"/>
      <c r="AYN25" s="441"/>
      <c r="AYO25" s="441"/>
      <c r="AYP25" s="441"/>
      <c r="AYQ25" s="441"/>
      <c r="AYR25" s="441"/>
      <c r="AYS25" s="441"/>
      <c r="AYT25" s="441"/>
      <c r="AYU25" s="441"/>
      <c r="AYV25" s="441"/>
      <c r="AYW25" s="441"/>
      <c r="AYX25" s="441"/>
      <c r="AYY25" s="442"/>
      <c r="AZA25" s="456"/>
      <c r="AZB25" s="441"/>
      <c r="AZC25" s="441"/>
      <c r="AZD25" s="441"/>
      <c r="AZE25" s="441"/>
      <c r="AZF25" s="441"/>
      <c r="AZG25" s="441"/>
      <c r="AZH25" s="441"/>
      <c r="AZI25" s="441"/>
      <c r="AZJ25" s="441"/>
      <c r="AZK25" s="441"/>
      <c r="AZL25" s="441"/>
      <c r="AZM25" s="441"/>
      <c r="AZN25" s="442"/>
      <c r="AZP25" s="456"/>
      <c r="AZQ25" s="441"/>
      <c r="AZR25" s="441"/>
      <c r="AZS25" s="441"/>
      <c r="AZT25" s="441"/>
      <c r="AZU25" s="441"/>
      <c r="AZV25" s="441"/>
      <c r="AZW25" s="441"/>
      <c r="AZX25" s="441"/>
      <c r="AZY25" s="441"/>
      <c r="AZZ25" s="441"/>
      <c r="BAA25" s="441"/>
      <c r="BAB25" s="441"/>
      <c r="BAC25" s="442"/>
      <c r="BAE25" s="456"/>
      <c r="BAF25" s="441"/>
      <c r="BAG25" s="441"/>
      <c r="BAH25" s="441"/>
      <c r="BAI25" s="441"/>
      <c r="BAJ25" s="441"/>
      <c r="BAK25" s="441"/>
      <c r="BAL25" s="441"/>
      <c r="BAM25" s="441"/>
      <c r="BAN25" s="441"/>
      <c r="BAO25" s="441"/>
      <c r="BAP25" s="441"/>
      <c r="BAQ25" s="441"/>
      <c r="BAR25" s="442"/>
      <c r="BAT25" s="456"/>
      <c r="BAU25" s="441"/>
      <c r="BAV25" s="441"/>
      <c r="BAW25" s="441"/>
      <c r="BAX25" s="441"/>
      <c r="BAY25" s="441"/>
      <c r="BAZ25" s="441"/>
      <c r="BBA25" s="441"/>
      <c r="BBB25" s="441"/>
      <c r="BBC25" s="441"/>
      <c r="BBD25" s="441"/>
      <c r="BBE25" s="441"/>
      <c r="BBF25" s="441"/>
      <c r="BBG25" s="442"/>
      <c r="BBI25" s="456"/>
      <c r="BBJ25" s="441"/>
      <c r="BBK25" s="441"/>
      <c r="BBL25" s="441"/>
      <c r="BBM25" s="441"/>
      <c r="BBN25" s="441"/>
      <c r="BBO25" s="441"/>
      <c r="BBP25" s="441"/>
      <c r="BBQ25" s="441"/>
      <c r="BBR25" s="441"/>
      <c r="BBS25" s="441"/>
      <c r="BBT25" s="441"/>
      <c r="BBU25" s="441"/>
      <c r="BBV25" s="442"/>
      <c r="BBX25" s="456"/>
      <c r="BBY25" s="441"/>
      <c r="BBZ25" s="441"/>
      <c r="BCA25" s="441"/>
      <c r="BCB25" s="441"/>
      <c r="BCC25" s="441"/>
      <c r="BCD25" s="441"/>
      <c r="BCE25" s="441"/>
      <c r="BCF25" s="441"/>
      <c r="BCG25" s="441"/>
      <c r="BCH25" s="441"/>
      <c r="BCI25" s="441"/>
      <c r="BCJ25" s="441"/>
      <c r="BCK25" s="442"/>
      <c r="BCM25" s="456"/>
      <c r="BCN25" s="441"/>
      <c r="BCO25" s="441"/>
      <c r="BCP25" s="441"/>
      <c r="BCQ25" s="441"/>
      <c r="BCR25" s="441"/>
      <c r="BCS25" s="441"/>
      <c r="BCT25" s="441"/>
      <c r="BCU25" s="441"/>
      <c r="BCV25" s="441"/>
      <c r="BCW25" s="441"/>
      <c r="BCX25" s="441"/>
      <c r="BCY25" s="441"/>
      <c r="BCZ25" s="442"/>
      <c r="BDB25" s="456"/>
      <c r="BDC25" s="441"/>
      <c r="BDD25" s="441"/>
      <c r="BDE25" s="441"/>
      <c r="BDF25" s="441"/>
      <c r="BDG25" s="441"/>
      <c r="BDH25" s="441"/>
      <c r="BDI25" s="441"/>
      <c r="BDJ25" s="441"/>
      <c r="BDK25" s="441"/>
      <c r="BDL25" s="441"/>
      <c r="BDM25" s="441"/>
      <c r="BDN25" s="441"/>
      <c r="BDO25" s="442"/>
      <c r="BDQ25" s="456"/>
      <c r="BDR25" s="441"/>
      <c r="BDS25" s="441"/>
      <c r="BDT25" s="441"/>
      <c r="BDU25" s="441"/>
      <c r="BDV25" s="441"/>
      <c r="BDW25" s="441"/>
      <c r="BDX25" s="441"/>
      <c r="BDY25" s="441"/>
      <c r="BDZ25" s="441"/>
      <c r="BEA25" s="441"/>
      <c r="BEB25" s="441"/>
      <c r="BEC25" s="441"/>
      <c r="BED25" s="442"/>
      <c r="BEF25" s="456"/>
      <c r="BEG25" s="441"/>
      <c r="BEH25" s="441"/>
      <c r="BEI25" s="441"/>
      <c r="BEJ25" s="441"/>
      <c r="BEK25" s="441"/>
      <c r="BEL25" s="441"/>
      <c r="BEM25" s="441"/>
      <c r="BEN25" s="441"/>
      <c r="BEO25" s="441"/>
      <c r="BEP25" s="441"/>
      <c r="BEQ25" s="441"/>
      <c r="BER25" s="441"/>
      <c r="BES25" s="442"/>
      <c r="BEU25" s="456"/>
      <c r="BEV25" s="441"/>
      <c r="BEW25" s="441"/>
      <c r="BEX25" s="441"/>
      <c r="BEY25" s="441"/>
      <c r="BEZ25" s="441"/>
      <c r="BFA25" s="441"/>
      <c r="BFB25" s="441"/>
      <c r="BFC25" s="441"/>
      <c r="BFD25" s="441"/>
      <c r="BFE25" s="441"/>
      <c r="BFF25" s="441"/>
      <c r="BFG25" s="441"/>
      <c r="BFH25" s="442"/>
      <c r="BFJ25" s="456"/>
      <c r="BFK25" s="441"/>
      <c r="BFL25" s="441"/>
      <c r="BFM25" s="441"/>
      <c r="BFN25" s="441"/>
      <c r="BFO25" s="441"/>
      <c r="BFP25" s="441"/>
      <c r="BFQ25" s="441"/>
      <c r="BFR25" s="441"/>
      <c r="BFS25" s="441"/>
      <c r="BFT25" s="441"/>
      <c r="BFU25" s="441"/>
      <c r="BFV25" s="441"/>
      <c r="BFW25" s="442"/>
      <c r="BFY25" s="456"/>
      <c r="BFZ25" s="441"/>
      <c r="BGA25" s="441"/>
      <c r="BGB25" s="441"/>
      <c r="BGC25" s="441"/>
      <c r="BGD25" s="441"/>
      <c r="BGE25" s="441"/>
      <c r="BGF25" s="441"/>
      <c r="BGG25" s="441"/>
      <c r="BGH25" s="441"/>
      <c r="BGI25" s="441"/>
      <c r="BGJ25" s="441"/>
      <c r="BGK25" s="441"/>
      <c r="BGL25" s="442"/>
      <c r="BGN25" s="456"/>
      <c r="BGO25" s="441"/>
      <c r="BGP25" s="441"/>
      <c r="BGQ25" s="441"/>
      <c r="BGR25" s="441"/>
      <c r="BGS25" s="441"/>
      <c r="BGT25" s="441"/>
      <c r="BGU25" s="441"/>
      <c r="BGV25" s="441"/>
      <c r="BGW25" s="441"/>
      <c r="BGX25" s="441"/>
      <c r="BGY25" s="441"/>
      <c r="BGZ25" s="441"/>
      <c r="BHA25" s="442"/>
      <c r="BHC25" s="456"/>
      <c r="BHD25" s="441"/>
      <c r="BHE25" s="441"/>
      <c r="BHF25" s="441"/>
      <c r="BHG25" s="441"/>
      <c r="BHH25" s="441"/>
      <c r="BHI25" s="441"/>
      <c r="BHJ25" s="441"/>
      <c r="BHK25" s="441"/>
      <c r="BHL25" s="441"/>
      <c r="BHM25" s="441"/>
      <c r="BHN25" s="441"/>
      <c r="BHO25" s="441"/>
      <c r="BHP25" s="442"/>
      <c r="BHR25" s="456"/>
      <c r="BHS25" s="441"/>
      <c r="BHT25" s="441"/>
      <c r="BHU25" s="441"/>
      <c r="BHV25" s="441"/>
      <c r="BHW25" s="441"/>
      <c r="BHX25" s="441"/>
      <c r="BHY25" s="441"/>
      <c r="BHZ25" s="441"/>
      <c r="BIA25" s="441"/>
      <c r="BIB25" s="441"/>
      <c r="BIC25" s="441"/>
      <c r="BID25" s="441"/>
      <c r="BIE25" s="442"/>
      <c r="BIG25" s="456"/>
      <c r="BIH25" s="441"/>
      <c r="BII25" s="441"/>
      <c r="BIJ25" s="441"/>
      <c r="BIK25" s="441"/>
      <c r="BIL25" s="441"/>
      <c r="BIM25" s="441"/>
      <c r="BIN25" s="441"/>
      <c r="BIO25" s="441"/>
      <c r="BIP25" s="441"/>
      <c r="BIQ25" s="441"/>
      <c r="BIR25" s="441"/>
      <c r="BIS25" s="441"/>
      <c r="BIT25" s="442"/>
      <c r="BIV25" s="456"/>
      <c r="BIW25" s="441"/>
      <c r="BIX25" s="441"/>
      <c r="BIY25" s="441"/>
      <c r="BIZ25" s="441"/>
      <c r="BJA25" s="441"/>
      <c r="BJB25" s="441"/>
      <c r="BJC25" s="441"/>
      <c r="BJD25" s="441"/>
      <c r="BJE25" s="441"/>
      <c r="BJF25" s="441"/>
      <c r="BJG25" s="441"/>
      <c r="BJH25" s="441"/>
      <c r="BJI25" s="442"/>
      <c r="BJK25" s="456"/>
      <c r="BJL25" s="441"/>
      <c r="BJM25" s="441"/>
      <c r="BJN25" s="441"/>
      <c r="BJO25" s="441"/>
      <c r="BJP25" s="441"/>
      <c r="BJQ25" s="441"/>
      <c r="BJR25" s="441"/>
      <c r="BJS25" s="441"/>
      <c r="BJT25" s="441"/>
      <c r="BJU25" s="441"/>
      <c r="BJV25" s="441"/>
      <c r="BJW25" s="441"/>
      <c r="BJX25" s="442"/>
      <c r="BJZ25" s="456"/>
      <c r="BKA25" s="441"/>
      <c r="BKB25" s="441"/>
      <c r="BKC25" s="441"/>
      <c r="BKD25" s="441"/>
      <c r="BKE25" s="441"/>
      <c r="BKF25" s="441"/>
      <c r="BKG25" s="441"/>
      <c r="BKH25" s="441"/>
      <c r="BKI25" s="441"/>
      <c r="BKJ25" s="441"/>
      <c r="BKK25" s="441"/>
      <c r="BKL25" s="441"/>
      <c r="BKM25" s="442"/>
      <c r="BKO25" s="456"/>
      <c r="BKP25" s="441"/>
      <c r="BKQ25" s="441"/>
      <c r="BKR25" s="441"/>
      <c r="BKS25" s="441"/>
      <c r="BKT25" s="441"/>
      <c r="BKU25" s="441"/>
      <c r="BKV25" s="441"/>
      <c r="BKW25" s="441"/>
      <c r="BKX25" s="441"/>
      <c r="BKY25" s="441"/>
      <c r="BKZ25" s="441"/>
      <c r="BLA25" s="441"/>
      <c r="BLB25" s="442"/>
      <c r="BLD25" s="456"/>
      <c r="BLE25" s="441"/>
      <c r="BLF25" s="441"/>
      <c r="BLG25" s="441"/>
      <c r="BLH25" s="441"/>
      <c r="BLI25" s="441"/>
      <c r="BLJ25" s="441"/>
      <c r="BLK25" s="441"/>
      <c r="BLL25" s="441"/>
      <c r="BLM25" s="441"/>
      <c r="BLN25" s="441"/>
      <c r="BLO25" s="441"/>
      <c r="BLP25" s="441"/>
      <c r="BLQ25" s="442"/>
      <c r="BLS25" s="456"/>
      <c r="BLT25" s="441"/>
      <c r="BLU25" s="441"/>
      <c r="BLV25" s="441"/>
      <c r="BLW25" s="441"/>
      <c r="BLX25" s="441"/>
      <c r="BLY25" s="441"/>
      <c r="BLZ25" s="441"/>
      <c r="BMA25" s="441"/>
      <c r="BMB25" s="441"/>
      <c r="BMC25" s="441"/>
      <c r="BMD25" s="441"/>
      <c r="BME25" s="441"/>
      <c r="BMF25" s="442"/>
      <c r="BMH25" s="456"/>
      <c r="BMI25" s="441"/>
      <c r="BMJ25" s="441"/>
      <c r="BMK25" s="441"/>
      <c r="BML25" s="441"/>
      <c r="BMM25" s="441"/>
      <c r="BMN25" s="441"/>
      <c r="BMO25" s="441"/>
      <c r="BMP25" s="441"/>
      <c r="BMQ25" s="441"/>
      <c r="BMR25" s="441"/>
      <c r="BMS25" s="441"/>
      <c r="BMT25" s="441"/>
      <c r="BMU25" s="442"/>
      <c r="BMW25" s="456"/>
      <c r="BMX25" s="441"/>
      <c r="BMY25" s="441"/>
      <c r="BMZ25" s="441"/>
      <c r="BNA25" s="441"/>
      <c r="BNB25" s="441"/>
      <c r="BNC25" s="441"/>
      <c r="BND25" s="441"/>
      <c r="BNE25" s="441"/>
      <c r="BNF25" s="441"/>
      <c r="BNG25" s="441"/>
      <c r="BNH25" s="441"/>
      <c r="BNI25" s="441"/>
      <c r="BNJ25" s="442"/>
      <c r="BNL25" s="456"/>
      <c r="BNM25" s="441"/>
      <c r="BNN25" s="441"/>
      <c r="BNO25" s="441"/>
      <c r="BNP25" s="441"/>
      <c r="BNQ25" s="441"/>
      <c r="BNR25" s="441"/>
      <c r="BNS25" s="441"/>
      <c r="BNT25" s="441"/>
      <c r="BNU25" s="441"/>
      <c r="BNV25" s="441"/>
      <c r="BNW25" s="441"/>
      <c r="BNX25" s="441"/>
      <c r="BNY25" s="442"/>
      <c r="BOA25" s="456"/>
      <c r="BOB25" s="441"/>
      <c r="BOC25" s="441"/>
      <c r="BOD25" s="441"/>
      <c r="BOE25" s="441"/>
      <c r="BOF25" s="441"/>
      <c r="BOG25" s="441"/>
      <c r="BOH25" s="441"/>
      <c r="BOI25" s="441"/>
      <c r="BOJ25" s="441"/>
      <c r="BOK25" s="441"/>
      <c r="BOL25" s="441"/>
      <c r="BOM25" s="441"/>
      <c r="BON25" s="442"/>
      <c r="BOP25" s="456"/>
      <c r="BOQ25" s="441"/>
      <c r="BOR25" s="441"/>
      <c r="BOS25" s="441"/>
      <c r="BOT25" s="441"/>
      <c r="BOU25" s="441"/>
      <c r="BOV25" s="441"/>
      <c r="BOW25" s="441"/>
      <c r="BOX25" s="441"/>
      <c r="BOY25" s="441"/>
      <c r="BOZ25" s="441"/>
      <c r="BPA25" s="441"/>
      <c r="BPB25" s="441"/>
      <c r="BPC25" s="442"/>
      <c r="BPE25" s="456"/>
      <c r="BPF25" s="441"/>
      <c r="BPG25" s="441"/>
      <c r="BPH25" s="441"/>
      <c r="BPI25" s="441"/>
      <c r="BPJ25" s="441"/>
      <c r="BPK25" s="441"/>
      <c r="BPL25" s="441"/>
      <c r="BPM25" s="441"/>
      <c r="BPN25" s="441"/>
      <c r="BPO25" s="441"/>
      <c r="BPP25" s="441"/>
      <c r="BPQ25" s="441"/>
      <c r="BPR25" s="442"/>
      <c r="BPT25" s="456"/>
      <c r="BPU25" s="441"/>
      <c r="BPV25" s="441"/>
      <c r="BPW25" s="441"/>
      <c r="BPX25" s="441"/>
      <c r="BPY25" s="441"/>
      <c r="BPZ25" s="441"/>
      <c r="BQA25" s="441"/>
      <c r="BQB25" s="441"/>
      <c r="BQC25" s="441"/>
      <c r="BQD25" s="441"/>
      <c r="BQE25" s="441"/>
      <c r="BQF25" s="441"/>
      <c r="BQG25" s="442"/>
      <c r="BQI25" s="456"/>
      <c r="BQJ25" s="441"/>
      <c r="BQK25" s="441"/>
      <c r="BQL25" s="441"/>
      <c r="BQM25" s="441"/>
      <c r="BQN25" s="441"/>
      <c r="BQO25" s="441"/>
      <c r="BQP25" s="441"/>
      <c r="BQQ25" s="441"/>
      <c r="BQR25" s="441"/>
      <c r="BQS25" s="441"/>
      <c r="BQT25" s="441"/>
      <c r="BQU25" s="441"/>
      <c r="BQV25" s="442"/>
      <c r="BQX25" s="456"/>
      <c r="BQY25" s="441"/>
      <c r="BQZ25" s="441"/>
      <c r="BRA25" s="441"/>
      <c r="BRB25" s="441"/>
      <c r="BRC25" s="441"/>
      <c r="BRD25" s="441"/>
      <c r="BRE25" s="441"/>
      <c r="BRF25" s="441"/>
      <c r="BRG25" s="441"/>
      <c r="BRH25" s="441"/>
      <c r="BRI25" s="441"/>
      <c r="BRJ25" s="441"/>
      <c r="BRK25" s="442"/>
      <c r="BRM25" s="456"/>
      <c r="BRN25" s="441"/>
      <c r="BRO25" s="441"/>
      <c r="BRP25" s="441"/>
      <c r="BRQ25" s="441"/>
      <c r="BRR25" s="441"/>
      <c r="BRS25" s="441"/>
      <c r="BRT25" s="441"/>
      <c r="BRU25" s="441"/>
      <c r="BRV25" s="441"/>
      <c r="BRW25" s="441"/>
      <c r="BRX25" s="441"/>
      <c r="BRY25" s="441"/>
      <c r="BRZ25" s="442"/>
      <c r="BSB25" s="456"/>
      <c r="BSC25" s="441"/>
      <c r="BSD25" s="441"/>
      <c r="BSE25" s="441"/>
      <c r="BSF25" s="441"/>
      <c r="BSG25" s="441"/>
      <c r="BSH25" s="441"/>
      <c r="BSI25" s="441"/>
      <c r="BSJ25" s="441"/>
      <c r="BSK25" s="441"/>
      <c r="BSL25" s="441"/>
      <c r="BSM25" s="441"/>
      <c r="BSN25" s="441"/>
      <c r="BSO25" s="442"/>
      <c r="BSQ25" s="456"/>
      <c r="BSR25" s="441"/>
      <c r="BSS25" s="441"/>
      <c r="BST25" s="441"/>
      <c r="BSU25" s="441"/>
      <c r="BSV25" s="441"/>
      <c r="BSW25" s="441"/>
      <c r="BSX25" s="441"/>
      <c r="BSY25" s="441"/>
      <c r="BSZ25" s="441"/>
      <c r="BTA25" s="441"/>
      <c r="BTB25" s="441"/>
      <c r="BTC25" s="441"/>
      <c r="BTD25" s="442"/>
      <c r="BTF25" s="456"/>
      <c r="BTG25" s="441"/>
      <c r="BTH25" s="441"/>
      <c r="BTI25" s="441"/>
      <c r="BTJ25" s="441"/>
      <c r="BTK25" s="441"/>
      <c r="BTL25" s="441"/>
      <c r="BTM25" s="441"/>
      <c r="BTN25" s="441"/>
      <c r="BTO25" s="441"/>
      <c r="BTP25" s="441"/>
      <c r="BTQ25" s="441"/>
      <c r="BTR25" s="441"/>
      <c r="BTS25" s="442"/>
      <c r="BTU25" s="456"/>
      <c r="BTV25" s="441"/>
      <c r="BTW25" s="441"/>
      <c r="BTX25" s="441"/>
      <c r="BTY25" s="441"/>
      <c r="BTZ25" s="441"/>
      <c r="BUA25" s="441"/>
      <c r="BUB25" s="441"/>
      <c r="BUC25" s="441"/>
      <c r="BUD25" s="441"/>
      <c r="BUE25" s="441"/>
      <c r="BUF25" s="441"/>
      <c r="BUG25" s="441"/>
      <c r="BUH25" s="442"/>
      <c r="BUJ25" s="456"/>
      <c r="BUK25" s="441"/>
      <c r="BUL25" s="441"/>
      <c r="BUM25" s="441"/>
      <c r="BUN25" s="441"/>
      <c r="BUO25" s="441"/>
      <c r="BUP25" s="441"/>
      <c r="BUQ25" s="441"/>
      <c r="BUR25" s="441"/>
      <c r="BUS25" s="441"/>
      <c r="BUT25" s="441"/>
      <c r="BUU25" s="441"/>
      <c r="BUV25" s="441"/>
      <c r="BUW25" s="442"/>
      <c r="BUY25" s="456"/>
      <c r="BUZ25" s="441"/>
      <c r="BVA25" s="441"/>
      <c r="BVB25" s="441"/>
      <c r="BVC25" s="441"/>
      <c r="BVD25" s="441"/>
      <c r="BVE25" s="441"/>
      <c r="BVF25" s="441"/>
      <c r="BVG25" s="441"/>
      <c r="BVH25" s="441"/>
      <c r="BVI25" s="441"/>
      <c r="BVJ25" s="441"/>
      <c r="BVK25" s="441"/>
      <c r="BVL25" s="442"/>
      <c r="BVN25" s="456"/>
      <c r="BVO25" s="441"/>
      <c r="BVP25" s="441"/>
      <c r="BVQ25" s="441"/>
      <c r="BVR25" s="441"/>
      <c r="BVS25" s="441"/>
      <c r="BVT25" s="441"/>
      <c r="BVU25" s="441"/>
      <c r="BVV25" s="441"/>
      <c r="BVW25" s="441"/>
      <c r="BVX25" s="441"/>
      <c r="BVY25" s="441"/>
      <c r="BVZ25" s="441"/>
      <c r="BWA25" s="442"/>
    </row>
    <row r="26" spans="2:1951" ht="15" customHeight="1" x14ac:dyDescent="0.2">
      <c r="B26" s="444" t="s">
        <v>314</v>
      </c>
      <c r="C26" s="450">
        <f t="shared" ref="C26:P26" si="1301">SUM(C27+C31+C36)</f>
        <v>0</v>
      </c>
      <c r="D26" s="450">
        <f t="shared" si="1301"/>
        <v>0</v>
      </c>
      <c r="E26" s="450">
        <f t="shared" si="1301"/>
        <v>0</v>
      </c>
      <c r="F26" s="450">
        <f t="shared" si="1301"/>
        <v>0</v>
      </c>
      <c r="G26" s="450">
        <f t="shared" si="1301"/>
        <v>0</v>
      </c>
      <c r="H26" s="450">
        <f t="shared" si="1301"/>
        <v>0</v>
      </c>
      <c r="I26" s="450">
        <f t="shared" si="1301"/>
        <v>0</v>
      </c>
      <c r="J26" s="450">
        <f t="shared" si="1301"/>
        <v>0</v>
      </c>
      <c r="K26" s="450">
        <f t="shared" si="1301"/>
        <v>0</v>
      </c>
      <c r="L26" s="450">
        <f t="shared" si="1301"/>
        <v>0</v>
      </c>
      <c r="M26" s="450">
        <f t="shared" si="1301"/>
        <v>0</v>
      </c>
      <c r="N26" s="450">
        <f t="shared" si="1301"/>
        <v>0</v>
      </c>
      <c r="O26" s="462">
        <f t="shared" si="1301"/>
        <v>0</v>
      </c>
      <c r="P26" s="451">
        <f t="shared" si="1301"/>
        <v>0</v>
      </c>
      <c r="R26" s="457">
        <f t="shared" ref="R26:AE26" si="1302">SUM(R27+R31+R36)</f>
        <v>0</v>
      </c>
      <c r="S26" s="450">
        <f t="shared" si="1302"/>
        <v>0</v>
      </c>
      <c r="T26" s="450">
        <f t="shared" si="1302"/>
        <v>0</v>
      </c>
      <c r="U26" s="450">
        <f t="shared" si="1302"/>
        <v>0</v>
      </c>
      <c r="V26" s="450">
        <f t="shared" si="1302"/>
        <v>0</v>
      </c>
      <c r="W26" s="450">
        <f t="shared" si="1302"/>
        <v>0</v>
      </c>
      <c r="X26" s="450">
        <f t="shared" si="1302"/>
        <v>0</v>
      </c>
      <c r="Y26" s="450">
        <f t="shared" si="1302"/>
        <v>0</v>
      </c>
      <c r="Z26" s="450">
        <f t="shared" si="1302"/>
        <v>0</v>
      </c>
      <c r="AA26" s="450">
        <f t="shared" si="1302"/>
        <v>0</v>
      </c>
      <c r="AB26" s="450">
        <f t="shared" si="1302"/>
        <v>0</v>
      </c>
      <c r="AC26" s="450">
        <f t="shared" si="1302"/>
        <v>0</v>
      </c>
      <c r="AD26" s="462">
        <f t="shared" si="1302"/>
        <v>0</v>
      </c>
      <c r="AE26" s="451">
        <f t="shared" si="1302"/>
        <v>0</v>
      </c>
      <c r="AG26" s="457">
        <f t="shared" ref="AG26:AT26" si="1303">SUM(AG27+AG31+AG36)</f>
        <v>0</v>
      </c>
      <c r="AH26" s="450">
        <f t="shared" si="1303"/>
        <v>0</v>
      </c>
      <c r="AI26" s="450">
        <f t="shared" si="1303"/>
        <v>0</v>
      </c>
      <c r="AJ26" s="450">
        <f t="shared" si="1303"/>
        <v>0</v>
      </c>
      <c r="AK26" s="450">
        <f t="shared" si="1303"/>
        <v>0</v>
      </c>
      <c r="AL26" s="450">
        <f t="shared" si="1303"/>
        <v>0</v>
      </c>
      <c r="AM26" s="450">
        <f t="shared" si="1303"/>
        <v>0</v>
      </c>
      <c r="AN26" s="450">
        <f t="shared" si="1303"/>
        <v>0</v>
      </c>
      <c r="AO26" s="450">
        <f t="shared" si="1303"/>
        <v>0</v>
      </c>
      <c r="AP26" s="450">
        <f t="shared" si="1303"/>
        <v>0</v>
      </c>
      <c r="AQ26" s="450">
        <f t="shared" si="1303"/>
        <v>0</v>
      </c>
      <c r="AR26" s="450">
        <f t="shared" si="1303"/>
        <v>0</v>
      </c>
      <c r="AS26" s="462">
        <f t="shared" si="1303"/>
        <v>0</v>
      </c>
      <c r="AT26" s="451">
        <f t="shared" si="1303"/>
        <v>0</v>
      </c>
      <c r="AV26" s="457">
        <f t="shared" ref="AV26:BI26" si="1304">SUM(AV27+AV31+AV36)</f>
        <v>0</v>
      </c>
      <c r="AW26" s="450">
        <f t="shared" si="1304"/>
        <v>0</v>
      </c>
      <c r="AX26" s="450">
        <f t="shared" si="1304"/>
        <v>0</v>
      </c>
      <c r="AY26" s="450">
        <f t="shared" si="1304"/>
        <v>0</v>
      </c>
      <c r="AZ26" s="450">
        <f t="shared" si="1304"/>
        <v>0</v>
      </c>
      <c r="BA26" s="450">
        <f t="shared" si="1304"/>
        <v>0</v>
      </c>
      <c r="BB26" s="450">
        <f t="shared" si="1304"/>
        <v>0</v>
      </c>
      <c r="BC26" s="450">
        <f t="shared" si="1304"/>
        <v>0</v>
      </c>
      <c r="BD26" s="450">
        <f t="shared" si="1304"/>
        <v>0</v>
      </c>
      <c r="BE26" s="450">
        <f t="shared" si="1304"/>
        <v>0</v>
      </c>
      <c r="BF26" s="450">
        <f t="shared" si="1304"/>
        <v>0</v>
      </c>
      <c r="BG26" s="450">
        <f t="shared" si="1304"/>
        <v>0</v>
      </c>
      <c r="BH26" s="462">
        <f t="shared" si="1304"/>
        <v>0</v>
      </c>
      <c r="BI26" s="451">
        <f t="shared" si="1304"/>
        <v>0</v>
      </c>
      <c r="BK26" s="457">
        <f t="shared" ref="BK26:BX26" si="1305">SUM(BK27+BK31+BK36)</f>
        <v>0</v>
      </c>
      <c r="BL26" s="450">
        <f t="shared" si="1305"/>
        <v>0</v>
      </c>
      <c r="BM26" s="450">
        <f t="shared" si="1305"/>
        <v>0</v>
      </c>
      <c r="BN26" s="450">
        <f t="shared" si="1305"/>
        <v>0</v>
      </c>
      <c r="BO26" s="450">
        <f t="shared" si="1305"/>
        <v>0</v>
      </c>
      <c r="BP26" s="450">
        <f t="shared" si="1305"/>
        <v>0</v>
      </c>
      <c r="BQ26" s="450">
        <f t="shared" si="1305"/>
        <v>0</v>
      </c>
      <c r="BR26" s="450">
        <f t="shared" si="1305"/>
        <v>0</v>
      </c>
      <c r="BS26" s="450">
        <f t="shared" si="1305"/>
        <v>0</v>
      </c>
      <c r="BT26" s="450">
        <f t="shared" si="1305"/>
        <v>0</v>
      </c>
      <c r="BU26" s="450">
        <f t="shared" si="1305"/>
        <v>0</v>
      </c>
      <c r="BV26" s="450">
        <f t="shared" si="1305"/>
        <v>0</v>
      </c>
      <c r="BW26" s="462">
        <f t="shared" si="1305"/>
        <v>0</v>
      </c>
      <c r="BX26" s="451">
        <f t="shared" si="1305"/>
        <v>0</v>
      </c>
      <c r="BZ26" s="457">
        <f t="shared" ref="BZ26:CM26" si="1306">SUM(BZ27+BZ31+BZ36)</f>
        <v>0</v>
      </c>
      <c r="CA26" s="450">
        <f t="shared" si="1306"/>
        <v>0</v>
      </c>
      <c r="CB26" s="450">
        <f t="shared" si="1306"/>
        <v>0</v>
      </c>
      <c r="CC26" s="450">
        <f t="shared" si="1306"/>
        <v>0</v>
      </c>
      <c r="CD26" s="450">
        <f t="shared" si="1306"/>
        <v>0</v>
      </c>
      <c r="CE26" s="450">
        <f t="shared" si="1306"/>
        <v>0</v>
      </c>
      <c r="CF26" s="450">
        <f t="shared" si="1306"/>
        <v>0</v>
      </c>
      <c r="CG26" s="450">
        <f t="shared" si="1306"/>
        <v>0</v>
      </c>
      <c r="CH26" s="450">
        <f t="shared" si="1306"/>
        <v>0</v>
      </c>
      <c r="CI26" s="450">
        <f t="shared" si="1306"/>
        <v>0</v>
      </c>
      <c r="CJ26" s="450">
        <f t="shared" si="1306"/>
        <v>0</v>
      </c>
      <c r="CK26" s="450">
        <f t="shared" si="1306"/>
        <v>0</v>
      </c>
      <c r="CL26" s="462">
        <f t="shared" si="1306"/>
        <v>0</v>
      </c>
      <c r="CM26" s="451">
        <f t="shared" si="1306"/>
        <v>0</v>
      </c>
      <c r="CO26" s="457">
        <f t="shared" ref="CO26:DB26" si="1307">SUM(CO27+CO31+CO36)</f>
        <v>0</v>
      </c>
      <c r="CP26" s="450">
        <f t="shared" si="1307"/>
        <v>0</v>
      </c>
      <c r="CQ26" s="450">
        <f t="shared" si="1307"/>
        <v>0</v>
      </c>
      <c r="CR26" s="450">
        <f t="shared" si="1307"/>
        <v>0</v>
      </c>
      <c r="CS26" s="450">
        <f t="shared" si="1307"/>
        <v>0</v>
      </c>
      <c r="CT26" s="450">
        <f t="shared" si="1307"/>
        <v>0</v>
      </c>
      <c r="CU26" s="450">
        <f t="shared" si="1307"/>
        <v>0</v>
      </c>
      <c r="CV26" s="450">
        <f t="shared" si="1307"/>
        <v>0</v>
      </c>
      <c r="CW26" s="450">
        <f t="shared" si="1307"/>
        <v>0</v>
      </c>
      <c r="CX26" s="450">
        <f t="shared" si="1307"/>
        <v>0</v>
      </c>
      <c r="CY26" s="450">
        <f t="shared" si="1307"/>
        <v>0</v>
      </c>
      <c r="CZ26" s="450">
        <f t="shared" si="1307"/>
        <v>0</v>
      </c>
      <c r="DA26" s="462">
        <f t="shared" si="1307"/>
        <v>0</v>
      </c>
      <c r="DB26" s="451">
        <f t="shared" si="1307"/>
        <v>0</v>
      </c>
      <c r="DD26" s="457">
        <f t="shared" ref="DD26:DQ26" si="1308">SUM(DD27+DD31+DD36)</f>
        <v>0</v>
      </c>
      <c r="DE26" s="450">
        <f t="shared" si="1308"/>
        <v>0</v>
      </c>
      <c r="DF26" s="450">
        <f t="shared" si="1308"/>
        <v>0</v>
      </c>
      <c r="DG26" s="450">
        <f t="shared" si="1308"/>
        <v>0</v>
      </c>
      <c r="DH26" s="450">
        <f t="shared" si="1308"/>
        <v>0</v>
      </c>
      <c r="DI26" s="450">
        <f t="shared" si="1308"/>
        <v>0</v>
      </c>
      <c r="DJ26" s="450">
        <f t="shared" si="1308"/>
        <v>0</v>
      </c>
      <c r="DK26" s="450">
        <f t="shared" si="1308"/>
        <v>0</v>
      </c>
      <c r="DL26" s="450">
        <f t="shared" si="1308"/>
        <v>0</v>
      </c>
      <c r="DM26" s="450">
        <f t="shared" si="1308"/>
        <v>0</v>
      </c>
      <c r="DN26" s="450">
        <f t="shared" si="1308"/>
        <v>0</v>
      </c>
      <c r="DO26" s="450">
        <f t="shared" si="1308"/>
        <v>0</v>
      </c>
      <c r="DP26" s="462">
        <f t="shared" si="1308"/>
        <v>0</v>
      </c>
      <c r="DQ26" s="451">
        <f t="shared" si="1308"/>
        <v>0</v>
      </c>
      <c r="DS26" s="457">
        <f t="shared" ref="DS26:EF26" si="1309">SUM(DS27+DS31+DS36)</f>
        <v>0</v>
      </c>
      <c r="DT26" s="450">
        <f t="shared" si="1309"/>
        <v>0</v>
      </c>
      <c r="DU26" s="450">
        <f t="shared" si="1309"/>
        <v>0</v>
      </c>
      <c r="DV26" s="450">
        <f t="shared" si="1309"/>
        <v>0</v>
      </c>
      <c r="DW26" s="450">
        <f t="shared" si="1309"/>
        <v>0</v>
      </c>
      <c r="DX26" s="450">
        <f t="shared" si="1309"/>
        <v>0</v>
      </c>
      <c r="DY26" s="450">
        <f t="shared" si="1309"/>
        <v>0</v>
      </c>
      <c r="DZ26" s="450">
        <f t="shared" si="1309"/>
        <v>0</v>
      </c>
      <c r="EA26" s="450">
        <f t="shared" si="1309"/>
        <v>0</v>
      </c>
      <c r="EB26" s="450">
        <f t="shared" si="1309"/>
        <v>0</v>
      </c>
      <c r="EC26" s="450">
        <f t="shared" si="1309"/>
        <v>0</v>
      </c>
      <c r="ED26" s="450">
        <f t="shared" si="1309"/>
        <v>0</v>
      </c>
      <c r="EE26" s="462">
        <f t="shared" si="1309"/>
        <v>0</v>
      </c>
      <c r="EF26" s="451">
        <f t="shared" si="1309"/>
        <v>0</v>
      </c>
      <c r="EH26" s="457">
        <f t="shared" ref="EH26:EU26" si="1310">SUM(EH27+EH31+EH36)</f>
        <v>0</v>
      </c>
      <c r="EI26" s="450">
        <f t="shared" si="1310"/>
        <v>0</v>
      </c>
      <c r="EJ26" s="450">
        <f t="shared" si="1310"/>
        <v>0</v>
      </c>
      <c r="EK26" s="450">
        <f t="shared" si="1310"/>
        <v>0</v>
      </c>
      <c r="EL26" s="450">
        <f t="shared" si="1310"/>
        <v>0</v>
      </c>
      <c r="EM26" s="450">
        <f t="shared" si="1310"/>
        <v>0</v>
      </c>
      <c r="EN26" s="450">
        <f t="shared" si="1310"/>
        <v>0</v>
      </c>
      <c r="EO26" s="450">
        <f t="shared" si="1310"/>
        <v>0</v>
      </c>
      <c r="EP26" s="450">
        <f t="shared" si="1310"/>
        <v>0</v>
      </c>
      <c r="EQ26" s="450">
        <f t="shared" si="1310"/>
        <v>0</v>
      </c>
      <c r="ER26" s="450">
        <f t="shared" si="1310"/>
        <v>0</v>
      </c>
      <c r="ES26" s="450">
        <f t="shared" si="1310"/>
        <v>0</v>
      </c>
      <c r="ET26" s="462">
        <f t="shared" si="1310"/>
        <v>0</v>
      </c>
      <c r="EU26" s="451">
        <f t="shared" si="1310"/>
        <v>0</v>
      </c>
      <c r="EW26" s="457">
        <f t="shared" ref="EW26:FJ26" si="1311">SUM(EW27+EW31+EW36)</f>
        <v>0</v>
      </c>
      <c r="EX26" s="450">
        <f t="shared" si="1311"/>
        <v>0</v>
      </c>
      <c r="EY26" s="450">
        <f t="shared" si="1311"/>
        <v>0</v>
      </c>
      <c r="EZ26" s="450">
        <f t="shared" si="1311"/>
        <v>0</v>
      </c>
      <c r="FA26" s="450">
        <f t="shared" si="1311"/>
        <v>0</v>
      </c>
      <c r="FB26" s="450">
        <f t="shared" si="1311"/>
        <v>0</v>
      </c>
      <c r="FC26" s="450">
        <f t="shared" si="1311"/>
        <v>0</v>
      </c>
      <c r="FD26" s="450">
        <f t="shared" si="1311"/>
        <v>0</v>
      </c>
      <c r="FE26" s="450">
        <f t="shared" si="1311"/>
        <v>0</v>
      </c>
      <c r="FF26" s="450">
        <f t="shared" si="1311"/>
        <v>0</v>
      </c>
      <c r="FG26" s="450">
        <f t="shared" si="1311"/>
        <v>0</v>
      </c>
      <c r="FH26" s="450">
        <f t="shared" si="1311"/>
        <v>0</v>
      </c>
      <c r="FI26" s="462">
        <f t="shared" si="1311"/>
        <v>0</v>
      </c>
      <c r="FJ26" s="451">
        <f t="shared" si="1311"/>
        <v>0</v>
      </c>
      <c r="FL26" s="457">
        <f t="shared" ref="FL26:FY26" si="1312">SUM(FL27+FL31+FL36)</f>
        <v>0</v>
      </c>
      <c r="FM26" s="450">
        <f t="shared" si="1312"/>
        <v>0</v>
      </c>
      <c r="FN26" s="450">
        <f t="shared" si="1312"/>
        <v>0</v>
      </c>
      <c r="FO26" s="450">
        <f t="shared" si="1312"/>
        <v>0</v>
      </c>
      <c r="FP26" s="450">
        <f t="shared" si="1312"/>
        <v>0</v>
      </c>
      <c r="FQ26" s="450">
        <f t="shared" si="1312"/>
        <v>0</v>
      </c>
      <c r="FR26" s="450">
        <f t="shared" si="1312"/>
        <v>0</v>
      </c>
      <c r="FS26" s="450">
        <f t="shared" si="1312"/>
        <v>0</v>
      </c>
      <c r="FT26" s="450">
        <f t="shared" si="1312"/>
        <v>0</v>
      </c>
      <c r="FU26" s="450">
        <f t="shared" si="1312"/>
        <v>0</v>
      </c>
      <c r="FV26" s="450">
        <f t="shared" si="1312"/>
        <v>0</v>
      </c>
      <c r="FW26" s="450">
        <f t="shared" si="1312"/>
        <v>0</v>
      </c>
      <c r="FX26" s="462">
        <f t="shared" si="1312"/>
        <v>0</v>
      </c>
      <c r="FY26" s="451">
        <f t="shared" si="1312"/>
        <v>0</v>
      </c>
      <c r="GA26" s="457">
        <f t="shared" ref="GA26:GN26" si="1313">SUM(GA27+GA31+GA36)</f>
        <v>0</v>
      </c>
      <c r="GB26" s="450">
        <f t="shared" si="1313"/>
        <v>0</v>
      </c>
      <c r="GC26" s="450">
        <f t="shared" si="1313"/>
        <v>0</v>
      </c>
      <c r="GD26" s="450">
        <f t="shared" si="1313"/>
        <v>0</v>
      </c>
      <c r="GE26" s="450">
        <f t="shared" si="1313"/>
        <v>0</v>
      </c>
      <c r="GF26" s="450">
        <f t="shared" si="1313"/>
        <v>0</v>
      </c>
      <c r="GG26" s="450">
        <f t="shared" si="1313"/>
        <v>0</v>
      </c>
      <c r="GH26" s="450">
        <f t="shared" si="1313"/>
        <v>0</v>
      </c>
      <c r="GI26" s="450">
        <f t="shared" si="1313"/>
        <v>0</v>
      </c>
      <c r="GJ26" s="450">
        <f t="shared" si="1313"/>
        <v>0</v>
      </c>
      <c r="GK26" s="450">
        <f t="shared" si="1313"/>
        <v>0</v>
      </c>
      <c r="GL26" s="450">
        <f t="shared" si="1313"/>
        <v>0</v>
      </c>
      <c r="GM26" s="462">
        <f t="shared" si="1313"/>
        <v>0</v>
      </c>
      <c r="GN26" s="451">
        <f t="shared" si="1313"/>
        <v>0</v>
      </c>
      <c r="GP26" s="457">
        <f t="shared" ref="GP26:HC26" si="1314">SUM(GP27+GP31+GP36)</f>
        <v>0</v>
      </c>
      <c r="GQ26" s="450">
        <f t="shared" si="1314"/>
        <v>0</v>
      </c>
      <c r="GR26" s="450">
        <f t="shared" si="1314"/>
        <v>0</v>
      </c>
      <c r="GS26" s="450">
        <f t="shared" si="1314"/>
        <v>0</v>
      </c>
      <c r="GT26" s="450">
        <f t="shared" si="1314"/>
        <v>0</v>
      </c>
      <c r="GU26" s="450">
        <f t="shared" si="1314"/>
        <v>0</v>
      </c>
      <c r="GV26" s="450">
        <f t="shared" si="1314"/>
        <v>0</v>
      </c>
      <c r="GW26" s="450">
        <f t="shared" si="1314"/>
        <v>0</v>
      </c>
      <c r="GX26" s="450">
        <f t="shared" si="1314"/>
        <v>0</v>
      </c>
      <c r="GY26" s="450">
        <f t="shared" si="1314"/>
        <v>0</v>
      </c>
      <c r="GZ26" s="450">
        <f t="shared" si="1314"/>
        <v>0</v>
      </c>
      <c r="HA26" s="450">
        <f t="shared" si="1314"/>
        <v>0</v>
      </c>
      <c r="HB26" s="462">
        <f t="shared" si="1314"/>
        <v>0</v>
      </c>
      <c r="HC26" s="451">
        <f t="shared" si="1314"/>
        <v>0</v>
      </c>
      <c r="HE26" s="457">
        <f t="shared" ref="HE26:HR26" si="1315">SUM(HE27+HE31+HE36)</f>
        <v>0</v>
      </c>
      <c r="HF26" s="450">
        <f t="shared" si="1315"/>
        <v>0</v>
      </c>
      <c r="HG26" s="450">
        <f t="shared" si="1315"/>
        <v>0</v>
      </c>
      <c r="HH26" s="450">
        <f t="shared" si="1315"/>
        <v>0</v>
      </c>
      <c r="HI26" s="450">
        <f t="shared" si="1315"/>
        <v>0</v>
      </c>
      <c r="HJ26" s="450">
        <f t="shared" si="1315"/>
        <v>0</v>
      </c>
      <c r="HK26" s="450">
        <f t="shared" si="1315"/>
        <v>0</v>
      </c>
      <c r="HL26" s="450">
        <f t="shared" si="1315"/>
        <v>0</v>
      </c>
      <c r="HM26" s="450">
        <f t="shared" si="1315"/>
        <v>0</v>
      </c>
      <c r="HN26" s="450">
        <f t="shared" si="1315"/>
        <v>0</v>
      </c>
      <c r="HO26" s="450">
        <f t="shared" si="1315"/>
        <v>0</v>
      </c>
      <c r="HP26" s="450">
        <f t="shared" si="1315"/>
        <v>0</v>
      </c>
      <c r="HQ26" s="462">
        <f t="shared" si="1315"/>
        <v>0</v>
      </c>
      <c r="HR26" s="451">
        <f t="shared" si="1315"/>
        <v>0</v>
      </c>
      <c r="HT26" s="457">
        <f t="shared" ref="HT26:IG26" si="1316">SUM(HT27+HT31+HT36)</f>
        <v>0</v>
      </c>
      <c r="HU26" s="450">
        <f t="shared" si="1316"/>
        <v>0</v>
      </c>
      <c r="HV26" s="450">
        <f t="shared" si="1316"/>
        <v>0</v>
      </c>
      <c r="HW26" s="450">
        <f t="shared" si="1316"/>
        <v>0</v>
      </c>
      <c r="HX26" s="450">
        <f t="shared" si="1316"/>
        <v>0</v>
      </c>
      <c r="HY26" s="450">
        <f t="shared" si="1316"/>
        <v>0</v>
      </c>
      <c r="HZ26" s="450">
        <f t="shared" si="1316"/>
        <v>0</v>
      </c>
      <c r="IA26" s="450">
        <f t="shared" si="1316"/>
        <v>0</v>
      </c>
      <c r="IB26" s="450">
        <f t="shared" si="1316"/>
        <v>0</v>
      </c>
      <c r="IC26" s="450">
        <f t="shared" si="1316"/>
        <v>0</v>
      </c>
      <c r="ID26" s="450">
        <f t="shared" si="1316"/>
        <v>0</v>
      </c>
      <c r="IE26" s="450">
        <f t="shared" si="1316"/>
        <v>0</v>
      </c>
      <c r="IF26" s="462">
        <f t="shared" si="1316"/>
        <v>0</v>
      </c>
      <c r="IG26" s="451">
        <f t="shared" si="1316"/>
        <v>0</v>
      </c>
      <c r="II26" s="457">
        <f t="shared" ref="II26:IV26" si="1317">SUM(II27+II31+II36)</f>
        <v>0</v>
      </c>
      <c r="IJ26" s="450">
        <f t="shared" si="1317"/>
        <v>0</v>
      </c>
      <c r="IK26" s="450">
        <f t="shared" si="1317"/>
        <v>0</v>
      </c>
      <c r="IL26" s="450">
        <f t="shared" si="1317"/>
        <v>0</v>
      </c>
      <c r="IM26" s="450">
        <f t="shared" si="1317"/>
        <v>0</v>
      </c>
      <c r="IN26" s="450">
        <f t="shared" si="1317"/>
        <v>0</v>
      </c>
      <c r="IO26" s="450">
        <f t="shared" si="1317"/>
        <v>0</v>
      </c>
      <c r="IP26" s="450">
        <f t="shared" si="1317"/>
        <v>0</v>
      </c>
      <c r="IQ26" s="450">
        <f t="shared" si="1317"/>
        <v>0</v>
      </c>
      <c r="IR26" s="450">
        <f t="shared" si="1317"/>
        <v>0</v>
      </c>
      <c r="IS26" s="450">
        <f t="shared" si="1317"/>
        <v>0</v>
      </c>
      <c r="IT26" s="450">
        <f t="shared" si="1317"/>
        <v>0</v>
      </c>
      <c r="IU26" s="462">
        <f t="shared" si="1317"/>
        <v>0</v>
      </c>
      <c r="IV26" s="451">
        <f t="shared" si="1317"/>
        <v>0</v>
      </c>
      <c r="IX26" s="457">
        <f t="shared" ref="IX26:JK26" si="1318">SUM(IX27+IX31+IX36)</f>
        <v>0</v>
      </c>
      <c r="IY26" s="450">
        <f t="shared" si="1318"/>
        <v>0</v>
      </c>
      <c r="IZ26" s="450">
        <f t="shared" si="1318"/>
        <v>0</v>
      </c>
      <c r="JA26" s="450">
        <f t="shared" si="1318"/>
        <v>0</v>
      </c>
      <c r="JB26" s="450">
        <f t="shared" si="1318"/>
        <v>0</v>
      </c>
      <c r="JC26" s="450">
        <f t="shared" si="1318"/>
        <v>0</v>
      </c>
      <c r="JD26" s="450">
        <f t="shared" si="1318"/>
        <v>0</v>
      </c>
      <c r="JE26" s="450">
        <f t="shared" si="1318"/>
        <v>0</v>
      </c>
      <c r="JF26" s="450">
        <f t="shared" si="1318"/>
        <v>0</v>
      </c>
      <c r="JG26" s="450">
        <f t="shared" si="1318"/>
        <v>0</v>
      </c>
      <c r="JH26" s="450">
        <f t="shared" si="1318"/>
        <v>0</v>
      </c>
      <c r="JI26" s="450">
        <f t="shared" si="1318"/>
        <v>0</v>
      </c>
      <c r="JJ26" s="462">
        <f t="shared" si="1318"/>
        <v>0</v>
      </c>
      <c r="JK26" s="451">
        <f t="shared" si="1318"/>
        <v>0</v>
      </c>
      <c r="JM26" s="457">
        <f t="shared" ref="JM26:JZ26" si="1319">SUM(JM27+JM31+JM36)</f>
        <v>0</v>
      </c>
      <c r="JN26" s="450">
        <f t="shared" si="1319"/>
        <v>0</v>
      </c>
      <c r="JO26" s="450">
        <f t="shared" si="1319"/>
        <v>0</v>
      </c>
      <c r="JP26" s="450">
        <f t="shared" si="1319"/>
        <v>0</v>
      </c>
      <c r="JQ26" s="450">
        <f t="shared" si="1319"/>
        <v>0</v>
      </c>
      <c r="JR26" s="450">
        <f t="shared" si="1319"/>
        <v>0</v>
      </c>
      <c r="JS26" s="450">
        <f t="shared" si="1319"/>
        <v>0</v>
      </c>
      <c r="JT26" s="450">
        <f t="shared" si="1319"/>
        <v>0</v>
      </c>
      <c r="JU26" s="450">
        <f t="shared" si="1319"/>
        <v>0</v>
      </c>
      <c r="JV26" s="450">
        <f t="shared" si="1319"/>
        <v>0</v>
      </c>
      <c r="JW26" s="450">
        <f t="shared" si="1319"/>
        <v>0</v>
      </c>
      <c r="JX26" s="450">
        <f t="shared" si="1319"/>
        <v>0</v>
      </c>
      <c r="JY26" s="462">
        <f t="shared" si="1319"/>
        <v>0</v>
      </c>
      <c r="JZ26" s="451">
        <f t="shared" si="1319"/>
        <v>0</v>
      </c>
      <c r="KB26" s="457">
        <f t="shared" ref="KB26:KO26" si="1320">SUM(KB27+KB31+KB36)</f>
        <v>0</v>
      </c>
      <c r="KC26" s="450">
        <f t="shared" si="1320"/>
        <v>0</v>
      </c>
      <c r="KD26" s="450">
        <f t="shared" si="1320"/>
        <v>0</v>
      </c>
      <c r="KE26" s="450">
        <f t="shared" si="1320"/>
        <v>0</v>
      </c>
      <c r="KF26" s="450">
        <f t="shared" si="1320"/>
        <v>0</v>
      </c>
      <c r="KG26" s="450">
        <f t="shared" si="1320"/>
        <v>0</v>
      </c>
      <c r="KH26" s="450">
        <f t="shared" si="1320"/>
        <v>0</v>
      </c>
      <c r="KI26" s="450">
        <f t="shared" si="1320"/>
        <v>0</v>
      </c>
      <c r="KJ26" s="450">
        <f t="shared" si="1320"/>
        <v>0</v>
      </c>
      <c r="KK26" s="450">
        <f t="shared" si="1320"/>
        <v>0</v>
      </c>
      <c r="KL26" s="450">
        <f t="shared" si="1320"/>
        <v>0</v>
      </c>
      <c r="KM26" s="450">
        <f t="shared" si="1320"/>
        <v>0</v>
      </c>
      <c r="KN26" s="462">
        <f t="shared" si="1320"/>
        <v>0</v>
      </c>
      <c r="KO26" s="451">
        <f t="shared" si="1320"/>
        <v>0</v>
      </c>
      <c r="KQ26" s="457">
        <f t="shared" ref="KQ26:LD26" si="1321">SUM(KQ27+KQ31+KQ36)</f>
        <v>0</v>
      </c>
      <c r="KR26" s="450">
        <f t="shared" si="1321"/>
        <v>0</v>
      </c>
      <c r="KS26" s="450">
        <f t="shared" si="1321"/>
        <v>0</v>
      </c>
      <c r="KT26" s="450">
        <f t="shared" si="1321"/>
        <v>0</v>
      </c>
      <c r="KU26" s="450">
        <f t="shared" si="1321"/>
        <v>0</v>
      </c>
      <c r="KV26" s="450">
        <f t="shared" si="1321"/>
        <v>0</v>
      </c>
      <c r="KW26" s="450">
        <f t="shared" si="1321"/>
        <v>0</v>
      </c>
      <c r="KX26" s="450">
        <f t="shared" si="1321"/>
        <v>0</v>
      </c>
      <c r="KY26" s="450">
        <f t="shared" si="1321"/>
        <v>0</v>
      </c>
      <c r="KZ26" s="450">
        <f t="shared" si="1321"/>
        <v>0</v>
      </c>
      <c r="LA26" s="450">
        <f t="shared" si="1321"/>
        <v>0</v>
      </c>
      <c r="LB26" s="450">
        <f t="shared" si="1321"/>
        <v>0</v>
      </c>
      <c r="LC26" s="462">
        <f t="shared" si="1321"/>
        <v>0</v>
      </c>
      <c r="LD26" s="451">
        <f t="shared" si="1321"/>
        <v>0</v>
      </c>
      <c r="LF26" s="457">
        <f t="shared" ref="LF26:LS26" si="1322">SUM(LF27+LF31+LF36)</f>
        <v>0</v>
      </c>
      <c r="LG26" s="450">
        <f t="shared" si="1322"/>
        <v>0</v>
      </c>
      <c r="LH26" s="450">
        <f t="shared" si="1322"/>
        <v>0</v>
      </c>
      <c r="LI26" s="450">
        <f t="shared" si="1322"/>
        <v>0</v>
      </c>
      <c r="LJ26" s="450">
        <f t="shared" si="1322"/>
        <v>0</v>
      </c>
      <c r="LK26" s="450">
        <f t="shared" si="1322"/>
        <v>0</v>
      </c>
      <c r="LL26" s="450">
        <f t="shared" si="1322"/>
        <v>0</v>
      </c>
      <c r="LM26" s="450">
        <f t="shared" si="1322"/>
        <v>0</v>
      </c>
      <c r="LN26" s="450">
        <f t="shared" si="1322"/>
        <v>0</v>
      </c>
      <c r="LO26" s="450">
        <f t="shared" si="1322"/>
        <v>0</v>
      </c>
      <c r="LP26" s="450">
        <f t="shared" si="1322"/>
        <v>0</v>
      </c>
      <c r="LQ26" s="450">
        <f t="shared" si="1322"/>
        <v>0</v>
      </c>
      <c r="LR26" s="462">
        <f t="shared" si="1322"/>
        <v>0</v>
      </c>
      <c r="LS26" s="451">
        <f t="shared" si="1322"/>
        <v>0</v>
      </c>
      <c r="LU26" s="457">
        <f t="shared" ref="LU26:MH26" si="1323">SUM(LU27+LU31+LU36)</f>
        <v>0</v>
      </c>
      <c r="LV26" s="450">
        <f t="shared" si="1323"/>
        <v>0</v>
      </c>
      <c r="LW26" s="450">
        <f t="shared" si="1323"/>
        <v>0</v>
      </c>
      <c r="LX26" s="450">
        <f t="shared" si="1323"/>
        <v>0</v>
      </c>
      <c r="LY26" s="450">
        <f t="shared" si="1323"/>
        <v>0</v>
      </c>
      <c r="LZ26" s="450">
        <f t="shared" si="1323"/>
        <v>0</v>
      </c>
      <c r="MA26" s="450">
        <f t="shared" si="1323"/>
        <v>0</v>
      </c>
      <c r="MB26" s="450">
        <f t="shared" si="1323"/>
        <v>0</v>
      </c>
      <c r="MC26" s="450">
        <f t="shared" si="1323"/>
        <v>0</v>
      </c>
      <c r="MD26" s="450">
        <f t="shared" si="1323"/>
        <v>0</v>
      </c>
      <c r="ME26" s="450">
        <f t="shared" si="1323"/>
        <v>0</v>
      </c>
      <c r="MF26" s="450">
        <f t="shared" si="1323"/>
        <v>0</v>
      </c>
      <c r="MG26" s="462">
        <f t="shared" si="1323"/>
        <v>0</v>
      </c>
      <c r="MH26" s="451">
        <f t="shared" si="1323"/>
        <v>0</v>
      </c>
      <c r="MJ26" s="457">
        <f t="shared" ref="MJ26:MW26" si="1324">SUM(MJ27+MJ31+MJ36)</f>
        <v>0</v>
      </c>
      <c r="MK26" s="450">
        <f t="shared" si="1324"/>
        <v>0</v>
      </c>
      <c r="ML26" s="450">
        <f t="shared" si="1324"/>
        <v>0</v>
      </c>
      <c r="MM26" s="450">
        <f t="shared" si="1324"/>
        <v>0</v>
      </c>
      <c r="MN26" s="450">
        <f t="shared" si="1324"/>
        <v>0</v>
      </c>
      <c r="MO26" s="450">
        <f t="shared" si="1324"/>
        <v>0</v>
      </c>
      <c r="MP26" s="450">
        <f t="shared" si="1324"/>
        <v>0</v>
      </c>
      <c r="MQ26" s="450">
        <f t="shared" si="1324"/>
        <v>0</v>
      </c>
      <c r="MR26" s="450">
        <f t="shared" si="1324"/>
        <v>0</v>
      </c>
      <c r="MS26" s="450">
        <f t="shared" si="1324"/>
        <v>0</v>
      </c>
      <c r="MT26" s="450">
        <f t="shared" si="1324"/>
        <v>0</v>
      </c>
      <c r="MU26" s="450">
        <f t="shared" si="1324"/>
        <v>0</v>
      </c>
      <c r="MV26" s="462">
        <f t="shared" si="1324"/>
        <v>0</v>
      </c>
      <c r="MW26" s="451">
        <f t="shared" si="1324"/>
        <v>0</v>
      </c>
      <c r="MY26" s="457">
        <f t="shared" ref="MY26:NL26" si="1325">SUM(MY27+MY31+MY36)</f>
        <v>0</v>
      </c>
      <c r="MZ26" s="450">
        <f t="shared" si="1325"/>
        <v>0</v>
      </c>
      <c r="NA26" s="450">
        <f t="shared" si="1325"/>
        <v>0</v>
      </c>
      <c r="NB26" s="450">
        <f t="shared" si="1325"/>
        <v>0</v>
      </c>
      <c r="NC26" s="450">
        <f t="shared" si="1325"/>
        <v>0</v>
      </c>
      <c r="ND26" s="450">
        <f t="shared" si="1325"/>
        <v>0</v>
      </c>
      <c r="NE26" s="450">
        <f t="shared" si="1325"/>
        <v>0</v>
      </c>
      <c r="NF26" s="450">
        <f t="shared" si="1325"/>
        <v>0</v>
      </c>
      <c r="NG26" s="450">
        <f t="shared" si="1325"/>
        <v>0</v>
      </c>
      <c r="NH26" s="450">
        <f t="shared" si="1325"/>
        <v>0</v>
      </c>
      <c r="NI26" s="450">
        <f t="shared" si="1325"/>
        <v>0</v>
      </c>
      <c r="NJ26" s="450">
        <f t="shared" si="1325"/>
        <v>0</v>
      </c>
      <c r="NK26" s="462">
        <f t="shared" si="1325"/>
        <v>0</v>
      </c>
      <c r="NL26" s="451">
        <f t="shared" si="1325"/>
        <v>0</v>
      </c>
      <c r="NN26" s="457">
        <f t="shared" ref="NN26:OA26" si="1326">SUM(NN27+NN31+NN36)</f>
        <v>0</v>
      </c>
      <c r="NO26" s="450">
        <f t="shared" si="1326"/>
        <v>0</v>
      </c>
      <c r="NP26" s="450">
        <f t="shared" si="1326"/>
        <v>0</v>
      </c>
      <c r="NQ26" s="450">
        <f t="shared" si="1326"/>
        <v>0</v>
      </c>
      <c r="NR26" s="450">
        <f t="shared" si="1326"/>
        <v>0</v>
      </c>
      <c r="NS26" s="450">
        <f t="shared" si="1326"/>
        <v>0</v>
      </c>
      <c r="NT26" s="450">
        <f t="shared" si="1326"/>
        <v>0</v>
      </c>
      <c r="NU26" s="450">
        <f t="shared" si="1326"/>
        <v>0</v>
      </c>
      <c r="NV26" s="450">
        <f t="shared" si="1326"/>
        <v>0</v>
      </c>
      <c r="NW26" s="450">
        <f t="shared" si="1326"/>
        <v>0</v>
      </c>
      <c r="NX26" s="450">
        <f t="shared" si="1326"/>
        <v>0</v>
      </c>
      <c r="NY26" s="450">
        <f t="shared" si="1326"/>
        <v>0</v>
      </c>
      <c r="NZ26" s="462">
        <f t="shared" si="1326"/>
        <v>0</v>
      </c>
      <c r="OA26" s="451">
        <f t="shared" si="1326"/>
        <v>0</v>
      </c>
      <c r="OC26" s="457">
        <f t="shared" ref="OC26:OP26" si="1327">SUM(OC27+OC31+OC36)</f>
        <v>0</v>
      </c>
      <c r="OD26" s="450">
        <f t="shared" si="1327"/>
        <v>0</v>
      </c>
      <c r="OE26" s="450">
        <f t="shared" si="1327"/>
        <v>0</v>
      </c>
      <c r="OF26" s="450">
        <f t="shared" si="1327"/>
        <v>0</v>
      </c>
      <c r="OG26" s="450">
        <f t="shared" si="1327"/>
        <v>0</v>
      </c>
      <c r="OH26" s="450">
        <f t="shared" si="1327"/>
        <v>0</v>
      </c>
      <c r="OI26" s="450">
        <f t="shared" si="1327"/>
        <v>0</v>
      </c>
      <c r="OJ26" s="450">
        <f t="shared" si="1327"/>
        <v>0</v>
      </c>
      <c r="OK26" s="450">
        <f t="shared" si="1327"/>
        <v>0</v>
      </c>
      <c r="OL26" s="450">
        <f t="shared" si="1327"/>
        <v>0</v>
      </c>
      <c r="OM26" s="450">
        <f t="shared" si="1327"/>
        <v>0</v>
      </c>
      <c r="ON26" s="450">
        <f t="shared" si="1327"/>
        <v>0</v>
      </c>
      <c r="OO26" s="462">
        <f t="shared" si="1327"/>
        <v>0</v>
      </c>
      <c r="OP26" s="451">
        <f t="shared" si="1327"/>
        <v>0</v>
      </c>
      <c r="OR26" s="457">
        <f t="shared" ref="OR26:PE26" si="1328">SUM(OR27+OR31+OR36)</f>
        <v>0</v>
      </c>
      <c r="OS26" s="450">
        <f t="shared" si="1328"/>
        <v>0</v>
      </c>
      <c r="OT26" s="450">
        <f t="shared" si="1328"/>
        <v>0</v>
      </c>
      <c r="OU26" s="450">
        <f t="shared" si="1328"/>
        <v>0</v>
      </c>
      <c r="OV26" s="450">
        <f t="shared" si="1328"/>
        <v>0</v>
      </c>
      <c r="OW26" s="450">
        <f t="shared" si="1328"/>
        <v>0</v>
      </c>
      <c r="OX26" s="450">
        <f t="shared" si="1328"/>
        <v>0</v>
      </c>
      <c r="OY26" s="450">
        <f t="shared" si="1328"/>
        <v>0</v>
      </c>
      <c r="OZ26" s="450">
        <f t="shared" si="1328"/>
        <v>0</v>
      </c>
      <c r="PA26" s="450">
        <f t="shared" si="1328"/>
        <v>0</v>
      </c>
      <c r="PB26" s="450">
        <f t="shared" si="1328"/>
        <v>0</v>
      </c>
      <c r="PC26" s="450">
        <f t="shared" si="1328"/>
        <v>0</v>
      </c>
      <c r="PD26" s="462">
        <f t="shared" si="1328"/>
        <v>0</v>
      </c>
      <c r="PE26" s="451">
        <f t="shared" si="1328"/>
        <v>0</v>
      </c>
      <c r="PG26" s="457">
        <f t="shared" ref="PG26:PT26" si="1329">SUM(PG27+PG31+PG36)</f>
        <v>0</v>
      </c>
      <c r="PH26" s="450">
        <f t="shared" si="1329"/>
        <v>0</v>
      </c>
      <c r="PI26" s="450">
        <f t="shared" si="1329"/>
        <v>0</v>
      </c>
      <c r="PJ26" s="450">
        <f t="shared" si="1329"/>
        <v>0</v>
      </c>
      <c r="PK26" s="450">
        <f t="shared" si="1329"/>
        <v>0</v>
      </c>
      <c r="PL26" s="450">
        <f t="shared" si="1329"/>
        <v>0</v>
      </c>
      <c r="PM26" s="450">
        <f t="shared" si="1329"/>
        <v>0</v>
      </c>
      <c r="PN26" s="450">
        <f t="shared" si="1329"/>
        <v>0</v>
      </c>
      <c r="PO26" s="450">
        <f t="shared" si="1329"/>
        <v>0</v>
      </c>
      <c r="PP26" s="450">
        <f t="shared" si="1329"/>
        <v>0</v>
      </c>
      <c r="PQ26" s="450">
        <f t="shared" si="1329"/>
        <v>0</v>
      </c>
      <c r="PR26" s="450">
        <f t="shared" si="1329"/>
        <v>0</v>
      </c>
      <c r="PS26" s="462">
        <f t="shared" si="1329"/>
        <v>0</v>
      </c>
      <c r="PT26" s="451">
        <f t="shared" si="1329"/>
        <v>0</v>
      </c>
      <c r="PV26" s="457">
        <f t="shared" ref="PV26:QI26" si="1330">SUM(PV27+PV31+PV36)</f>
        <v>0</v>
      </c>
      <c r="PW26" s="450">
        <f t="shared" si="1330"/>
        <v>0</v>
      </c>
      <c r="PX26" s="450">
        <f t="shared" si="1330"/>
        <v>0</v>
      </c>
      <c r="PY26" s="450">
        <f t="shared" si="1330"/>
        <v>0</v>
      </c>
      <c r="PZ26" s="450">
        <f t="shared" si="1330"/>
        <v>0</v>
      </c>
      <c r="QA26" s="450">
        <f t="shared" si="1330"/>
        <v>0</v>
      </c>
      <c r="QB26" s="450">
        <f t="shared" si="1330"/>
        <v>0</v>
      </c>
      <c r="QC26" s="450">
        <f t="shared" si="1330"/>
        <v>0</v>
      </c>
      <c r="QD26" s="450">
        <f t="shared" si="1330"/>
        <v>0</v>
      </c>
      <c r="QE26" s="450">
        <f t="shared" si="1330"/>
        <v>0</v>
      </c>
      <c r="QF26" s="450">
        <f t="shared" si="1330"/>
        <v>0</v>
      </c>
      <c r="QG26" s="450">
        <f t="shared" si="1330"/>
        <v>0</v>
      </c>
      <c r="QH26" s="462">
        <f t="shared" si="1330"/>
        <v>0</v>
      </c>
      <c r="QI26" s="451">
        <f t="shared" si="1330"/>
        <v>0</v>
      </c>
      <c r="QK26" s="457">
        <f t="shared" ref="QK26:QX26" si="1331">SUM(QK27+QK31+QK36)</f>
        <v>0</v>
      </c>
      <c r="QL26" s="450">
        <f t="shared" si="1331"/>
        <v>0</v>
      </c>
      <c r="QM26" s="450">
        <f t="shared" si="1331"/>
        <v>0</v>
      </c>
      <c r="QN26" s="450">
        <f t="shared" si="1331"/>
        <v>0</v>
      </c>
      <c r="QO26" s="450">
        <f t="shared" si="1331"/>
        <v>0</v>
      </c>
      <c r="QP26" s="450">
        <f t="shared" si="1331"/>
        <v>0</v>
      </c>
      <c r="QQ26" s="450">
        <f t="shared" si="1331"/>
        <v>0</v>
      </c>
      <c r="QR26" s="450">
        <f t="shared" si="1331"/>
        <v>0</v>
      </c>
      <c r="QS26" s="450">
        <f t="shared" si="1331"/>
        <v>0</v>
      </c>
      <c r="QT26" s="450">
        <f t="shared" si="1331"/>
        <v>0</v>
      </c>
      <c r="QU26" s="450">
        <f t="shared" si="1331"/>
        <v>0</v>
      </c>
      <c r="QV26" s="450">
        <f t="shared" si="1331"/>
        <v>0</v>
      </c>
      <c r="QW26" s="462">
        <f t="shared" si="1331"/>
        <v>0</v>
      </c>
      <c r="QX26" s="451">
        <f t="shared" si="1331"/>
        <v>0</v>
      </c>
      <c r="QZ26" s="457">
        <f t="shared" ref="QZ26:RM26" si="1332">SUM(QZ27+QZ31+QZ36)</f>
        <v>0</v>
      </c>
      <c r="RA26" s="450">
        <f t="shared" si="1332"/>
        <v>0</v>
      </c>
      <c r="RB26" s="450">
        <f t="shared" si="1332"/>
        <v>0</v>
      </c>
      <c r="RC26" s="450">
        <f t="shared" si="1332"/>
        <v>0</v>
      </c>
      <c r="RD26" s="450">
        <f t="shared" si="1332"/>
        <v>0</v>
      </c>
      <c r="RE26" s="450">
        <f t="shared" si="1332"/>
        <v>0</v>
      </c>
      <c r="RF26" s="450">
        <f t="shared" si="1332"/>
        <v>0</v>
      </c>
      <c r="RG26" s="450">
        <f t="shared" si="1332"/>
        <v>0</v>
      </c>
      <c r="RH26" s="450">
        <f t="shared" si="1332"/>
        <v>0</v>
      </c>
      <c r="RI26" s="450">
        <f t="shared" si="1332"/>
        <v>0</v>
      </c>
      <c r="RJ26" s="450">
        <f t="shared" si="1332"/>
        <v>0</v>
      </c>
      <c r="RK26" s="450">
        <f t="shared" si="1332"/>
        <v>0</v>
      </c>
      <c r="RL26" s="462">
        <f t="shared" si="1332"/>
        <v>0</v>
      </c>
      <c r="RM26" s="451">
        <f t="shared" si="1332"/>
        <v>0</v>
      </c>
      <c r="RO26" s="457">
        <f t="shared" ref="RO26:SB26" si="1333">SUM(RO27+RO31+RO36)</f>
        <v>0</v>
      </c>
      <c r="RP26" s="450">
        <f t="shared" si="1333"/>
        <v>0</v>
      </c>
      <c r="RQ26" s="450">
        <f t="shared" si="1333"/>
        <v>0</v>
      </c>
      <c r="RR26" s="450">
        <f t="shared" si="1333"/>
        <v>0</v>
      </c>
      <c r="RS26" s="450">
        <f t="shared" si="1333"/>
        <v>0</v>
      </c>
      <c r="RT26" s="450">
        <f t="shared" si="1333"/>
        <v>0</v>
      </c>
      <c r="RU26" s="450">
        <f t="shared" si="1333"/>
        <v>0</v>
      </c>
      <c r="RV26" s="450">
        <f t="shared" si="1333"/>
        <v>0</v>
      </c>
      <c r="RW26" s="450">
        <f t="shared" si="1333"/>
        <v>0</v>
      </c>
      <c r="RX26" s="450">
        <f t="shared" si="1333"/>
        <v>0</v>
      </c>
      <c r="RY26" s="450">
        <f t="shared" si="1333"/>
        <v>0</v>
      </c>
      <c r="RZ26" s="450">
        <f t="shared" si="1333"/>
        <v>0</v>
      </c>
      <c r="SA26" s="462">
        <f t="shared" si="1333"/>
        <v>0</v>
      </c>
      <c r="SB26" s="451">
        <f t="shared" si="1333"/>
        <v>0</v>
      </c>
      <c r="SD26" s="457">
        <f t="shared" ref="SD26:SQ26" si="1334">SUM(SD27+SD31+SD36)</f>
        <v>0</v>
      </c>
      <c r="SE26" s="450">
        <f t="shared" si="1334"/>
        <v>0</v>
      </c>
      <c r="SF26" s="450">
        <f t="shared" si="1334"/>
        <v>0</v>
      </c>
      <c r="SG26" s="450">
        <f t="shared" si="1334"/>
        <v>0</v>
      </c>
      <c r="SH26" s="450">
        <f t="shared" si="1334"/>
        <v>0</v>
      </c>
      <c r="SI26" s="450">
        <f t="shared" si="1334"/>
        <v>0</v>
      </c>
      <c r="SJ26" s="450">
        <f t="shared" si="1334"/>
        <v>0</v>
      </c>
      <c r="SK26" s="450">
        <f t="shared" si="1334"/>
        <v>0</v>
      </c>
      <c r="SL26" s="450">
        <f t="shared" si="1334"/>
        <v>0</v>
      </c>
      <c r="SM26" s="450">
        <f t="shared" si="1334"/>
        <v>0</v>
      </c>
      <c r="SN26" s="450">
        <f t="shared" si="1334"/>
        <v>0</v>
      </c>
      <c r="SO26" s="450">
        <f t="shared" si="1334"/>
        <v>0</v>
      </c>
      <c r="SP26" s="462">
        <f t="shared" si="1334"/>
        <v>0</v>
      </c>
      <c r="SQ26" s="451">
        <f t="shared" si="1334"/>
        <v>0</v>
      </c>
      <c r="SS26" s="457">
        <f t="shared" ref="SS26:TF26" si="1335">SUM(SS27+SS31+SS36)</f>
        <v>0</v>
      </c>
      <c r="ST26" s="450">
        <f t="shared" si="1335"/>
        <v>0</v>
      </c>
      <c r="SU26" s="450">
        <f t="shared" si="1335"/>
        <v>0</v>
      </c>
      <c r="SV26" s="450">
        <f t="shared" si="1335"/>
        <v>0</v>
      </c>
      <c r="SW26" s="450">
        <f t="shared" si="1335"/>
        <v>0</v>
      </c>
      <c r="SX26" s="450">
        <f t="shared" si="1335"/>
        <v>0</v>
      </c>
      <c r="SY26" s="450">
        <f t="shared" si="1335"/>
        <v>0</v>
      </c>
      <c r="SZ26" s="450">
        <f t="shared" si="1335"/>
        <v>0</v>
      </c>
      <c r="TA26" s="450">
        <f t="shared" si="1335"/>
        <v>0</v>
      </c>
      <c r="TB26" s="450">
        <f t="shared" si="1335"/>
        <v>0</v>
      </c>
      <c r="TC26" s="450">
        <f t="shared" si="1335"/>
        <v>0</v>
      </c>
      <c r="TD26" s="450">
        <f t="shared" si="1335"/>
        <v>0</v>
      </c>
      <c r="TE26" s="462">
        <f t="shared" si="1335"/>
        <v>0</v>
      </c>
      <c r="TF26" s="451">
        <f t="shared" si="1335"/>
        <v>0</v>
      </c>
      <c r="TH26" s="457">
        <f t="shared" ref="TH26:TU26" si="1336">SUM(TH27+TH31+TH36)</f>
        <v>0</v>
      </c>
      <c r="TI26" s="450">
        <f t="shared" si="1336"/>
        <v>0</v>
      </c>
      <c r="TJ26" s="450">
        <f t="shared" si="1336"/>
        <v>0</v>
      </c>
      <c r="TK26" s="450">
        <f t="shared" si="1336"/>
        <v>0</v>
      </c>
      <c r="TL26" s="450">
        <f t="shared" si="1336"/>
        <v>0</v>
      </c>
      <c r="TM26" s="450">
        <f t="shared" si="1336"/>
        <v>0</v>
      </c>
      <c r="TN26" s="450">
        <f t="shared" si="1336"/>
        <v>0</v>
      </c>
      <c r="TO26" s="450">
        <f t="shared" si="1336"/>
        <v>0</v>
      </c>
      <c r="TP26" s="450">
        <f t="shared" si="1336"/>
        <v>0</v>
      </c>
      <c r="TQ26" s="450">
        <f t="shared" si="1336"/>
        <v>0</v>
      </c>
      <c r="TR26" s="450">
        <f t="shared" si="1336"/>
        <v>0</v>
      </c>
      <c r="TS26" s="450">
        <f t="shared" si="1336"/>
        <v>0</v>
      </c>
      <c r="TT26" s="462">
        <f t="shared" si="1336"/>
        <v>0</v>
      </c>
      <c r="TU26" s="451">
        <f t="shared" si="1336"/>
        <v>0</v>
      </c>
      <c r="TW26" s="457">
        <f t="shared" ref="TW26:UJ26" si="1337">SUM(TW27+TW31+TW36)</f>
        <v>0</v>
      </c>
      <c r="TX26" s="450">
        <f t="shared" si="1337"/>
        <v>0</v>
      </c>
      <c r="TY26" s="450">
        <f t="shared" si="1337"/>
        <v>0</v>
      </c>
      <c r="TZ26" s="450">
        <f t="shared" si="1337"/>
        <v>0</v>
      </c>
      <c r="UA26" s="450">
        <f t="shared" si="1337"/>
        <v>0</v>
      </c>
      <c r="UB26" s="450">
        <f t="shared" si="1337"/>
        <v>0</v>
      </c>
      <c r="UC26" s="450">
        <f t="shared" si="1337"/>
        <v>0</v>
      </c>
      <c r="UD26" s="450">
        <f t="shared" si="1337"/>
        <v>0</v>
      </c>
      <c r="UE26" s="450">
        <f t="shared" si="1337"/>
        <v>0</v>
      </c>
      <c r="UF26" s="450">
        <f t="shared" si="1337"/>
        <v>0</v>
      </c>
      <c r="UG26" s="450">
        <f t="shared" si="1337"/>
        <v>0</v>
      </c>
      <c r="UH26" s="450">
        <f t="shared" si="1337"/>
        <v>0</v>
      </c>
      <c r="UI26" s="462">
        <f t="shared" si="1337"/>
        <v>0</v>
      </c>
      <c r="UJ26" s="451">
        <f t="shared" si="1337"/>
        <v>0</v>
      </c>
      <c r="UL26" s="457">
        <f t="shared" ref="UL26:UY26" si="1338">SUM(UL27+UL31+UL36)</f>
        <v>0</v>
      </c>
      <c r="UM26" s="450">
        <f t="shared" si="1338"/>
        <v>0</v>
      </c>
      <c r="UN26" s="450">
        <f t="shared" si="1338"/>
        <v>0</v>
      </c>
      <c r="UO26" s="450">
        <f t="shared" si="1338"/>
        <v>0</v>
      </c>
      <c r="UP26" s="450">
        <f t="shared" si="1338"/>
        <v>0</v>
      </c>
      <c r="UQ26" s="450">
        <f t="shared" si="1338"/>
        <v>0</v>
      </c>
      <c r="UR26" s="450">
        <f t="shared" si="1338"/>
        <v>0</v>
      </c>
      <c r="US26" s="450">
        <f t="shared" si="1338"/>
        <v>0</v>
      </c>
      <c r="UT26" s="450">
        <f t="shared" si="1338"/>
        <v>0</v>
      </c>
      <c r="UU26" s="450">
        <f t="shared" si="1338"/>
        <v>0</v>
      </c>
      <c r="UV26" s="450">
        <f t="shared" si="1338"/>
        <v>0</v>
      </c>
      <c r="UW26" s="450">
        <f t="shared" si="1338"/>
        <v>0</v>
      </c>
      <c r="UX26" s="462">
        <f t="shared" si="1338"/>
        <v>0</v>
      </c>
      <c r="UY26" s="451">
        <f t="shared" si="1338"/>
        <v>0</v>
      </c>
      <c r="VA26" s="457">
        <f t="shared" ref="VA26:VN26" si="1339">SUM(VA27+VA31+VA36)</f>
        <v>0</v>
      </c>
      <c r="VB26" s="450">
        <f t="shared" si="1339"/>
        <v>0</v>
      </c>
      <c r="VC26" s="450">
        <f t="shared" si="1339"/>
        <v>0</v>
      </c>
      <c r="VD26" s="450">
        <f t="shared" si="1339"/>
        <v>0</v>
      </c>
      <c r="VE26" s="450">
        <f t="shared" si="1339"/>
        <v>0</v>
      </c>
      <c r="VF26" s="450">
        <f t="shared" si="1339"/>
        <v>0</v>
      </c>
      <c r="VG26" s="450">
        <f t="shared" si="1339"/>
        <v>0</v>
      </c>
      <c r="VH26" s="450">
        <f t="shared" si="1339"/>
        <v>0</v>
      </c>
      <c r="VI26" s="450">
        <f t="shared" si="1339"/>
        <v>0</v>
      </c>
      <c r="VJ26" s="450">
        <f t="shared" si="1339"/>
        <v>0</v>
      </c>
      <c r="VK26" s="450">
        <f t="shared" si="1339"/>
        <v>0</v>
      </c>
      <c r="VL26" s="450">
        <f t="shared" si="1339"/>
        <v>0</v>
      </c>
      <c r="VM26" s="462">
        <f t="shared" si="1339"/>
        <v>0</v>
      </c>
      <c r="VN26" s="451">
        <f t="shared" si="1339"/>
        <v>0</v>
      </c>
      <c r="VP26" s="457">
        <f t="shared" ref="VP26:WC26" si="1340">SUM(VP27+VP31+VP36)</f>
        <v>0</v>
      </c>
      <c r="VQ26" s="450">
        <f t="shared" si="1340"/>
        <v>0</v>
      </c>
      <c r="VR26" s="450">
        <f t="shared" si="1340"/>
        <v>0</v>
      </c>
      <c r="VS26" s="450">
        <f t="shared" si="1340"/>
        <v>0</v>
      </c>
      <c r="VT26" s="450">
        <f t="shared" si="1340"/>
        <v>0</v>
      </c>
      <c r="VU26" s="450">
        <f t="shared" si="1340"/>
        <v>0</v>
      </c>
      <c r="VV26" s="450">
        <f t="shared" si="1340"/>
        <v>0</v>
      </c>
      <c r="VW26" s="450">
        <f t="shared" si="1340"/>
        <v>0</v>
      </c>
      <c r="VX26" s="450">
        <f t="shared" si="1340"/>
        <v>0</v>
      </c>
      <c r="VY26" s="450">
        <f t="shared" si="1340"/>
        <v>0</v>
      </c>
      <c r="VZ26" s="450">
        <f t="shared" si="1340"/>
        <v>0</v>
      </c>
      <c r="WA26" s="450">
        <f t="shared" si="1340"/>
        <v>0</v>
      </c>
      <c r="WB26" s="462">
        <f t="shared" si="1340"/>
        <v>0</v>
      </c>
      <c r="WC26" s="451">
        <f t="shared" si="1340"/>
        <v>0</v>
      </c>
      <c r="WE26" s="457">
        <f t="shared" ref="WE26:WR26" si="1341">SUM(WE27+WE31+WE36)</f>
        <v>0</v>
      </c>
      <c r="WF26" s="450">
        <f t="shared" si="1341"/>
        <v>0</v>
      </c>
      <c r="WG26" s="450">
        <f t="shared" si="1341"/>
        <v>0</v>
      </c>
      <c r="WH26" s="450">
        <f t="shared" si="1341"/>
        <v>0</v>
      </c>
      <c r="WI26" s="450">
        <f t="shared" si="1341"/>
        <v>0</v>
      </c>
      <c r="WJ26" s="450">
        <f t="shared" si="1341"/>
        <v>0</v>
      </c>
      <c r="WK26" s="450">
        <f t="shared" si="1341"/>
        <v>0</v>
      </c>
      <c r="WL26" s="450">
        <f t="shared" si="1341"/>
        <v>0</v>
      </c>
      <c r="WM26" s="450">
        <f t="shared" si="1341"/>
        <v>0</v>
      </c>
      <c r="WN26" s="450">
        <f t="shared" si="1341"/>
        <v>0</v>
      </c>
      <c r="WO26" s="450">
        <f t="shared" si="1341"/>
        <v>0</v>
      </c>
      <c r="WP26" s="450">
        <f t="shared" si="1341"/>
        <v>0</v>
      </c>
      <c r="WQ26" s="462">
        <f t="shared" si="1341"/>
        <v>0</v>
      </c>
      <c r="WR26" s="451">
        <f t="shared" si="1341"/>
        <v>0</v>
      </c>
      <c r="WT26" s="457">
        <f t="shared" ref="WT26:XG26" si="1342">SUM(WT27+WT31+WT36)</f>
        <v>0</v>
      </c>
      <c r="WU26" s="450">
        <f t="shared" si="1342"/>
        <v>0</v>
      </c>
      <c r="WV26" s="450">
        <f t="shared" si="1342"/>
        <v>0</v>
      </c>
      <c r="WW26" s="450">
        <f t="shared" si="1342"/>
        <v>0</v>
      </c>
      <c r="WX26" s="450">
        <f t="shared" si="1342"/>
        <v>0</v>
      </c>
      <c r="WY26" s="450">
        <f t="shared" si="1342"/>
        <v>0</v>
      </c>
      <c r="WZ26" s="450">
        <f t="shared" si="1342"/>
        <v>0</v>
      </c>
      <c r="XA26" s="450">
        <f t="shared" si="1342"/>
        <v>0</v>
      </c>
      <c r="XB26" s="450">
        <f t="shared" si="1342"/>
        <v>0</v>
      </c>
      <c r="XC26" s="450">
        <f t="shared" si="1342"/>
        <v>0</v>
      </c>
      <c r="XD26" s="450">
        <f t="shared" si="1342"/>
        <v>0</v>
      </c>
      <c r="XE26" s="450">
        <f t="shared" si="1342"/>
        <v>0</v>
      </c>
      <c r="XF26" s="462">
        <f t="shared" si="1342"/>
        <v>0</v>
      </c>
      <c r="XG26" s="451">
        <f t="shared" si="1342"/>
        <v>0</v>
      </c>
      <c r="XI26" s="457">
        <f t="shared" ref="XI26:XV26" si="1343">SUM(XI27+XI31+XI36)</f>
        <v>0</v>
      </c>
      <c r="XJ26" s="450">
        <f t="shared" si="1343"/>
        <v>0</v>
      </c>
      <c r="XK26" s="450">
        <f t="shared" si="1343"/>
        <v>0</v>
      </c>
      <c r="XL26" s="450">
        <f t="shared" si="1343"/>
        <v>0</v>
      </c>
      <c r="XM26" s="450">
        <f t="shared" si="1343"/>
        <v>0</v>
      </c>
      <c r="XN26" s="450">
        <f t="shared" si="1343"/>
        <v>0</v>
      </c>
      <c r="XO26" s="450">
        <f t="shared" si="1343"/>
        <v>0</v>
      </c>
      <c r="XP26" s="450">
        <f t="shared" si="1343"/>
        <v>0</v>
      </c>
      <c r="XQ26" s="450">
        <f t="shared" si="1343"/>
        <v>0</v>
      </c>
      <c r="XR26" s="450">
        <f t="shared" si="1343"/>
        <v>0</v>
      </c>
      <c r="XS26" s="450">
        <f t="shared" si="1343"/>
        <v>0</v>
      </c>
      <c r="XT26" s="450">
        <f t="shared" si="1343"/>
        <v>0</v>
      </c>
      <c r="XU26" s="462">
        <f t="shared" si="1343"/>
        <v>0</v>
      </c>
      <c r="XV26" s="451">
        <f t="shared" si="1343"/>
        <v>0</v>
      </c>
      <c r="XX26" s="457">
        <f t="shared" ref="XX26:YK26" si="1344">SUM(XX27+XX31+XX36)</f>
        <v>0</v>
      </c>
      <c r="XY26" s="450">
        <f t="shared" si="1344"/>
        <v>0</v>
      </c>
      <c r="XZ26" s="450">
        <f t="shared" si="1344"/>
        <v>0</v>
      </c>
      <c r="YA26" s="450">
        <f t="shared" si="1344"/>
        <v>0</v>
      </c>
      <c r="YB26" s="450">
        <f t="shared" si="1344"/>
        <v>0</v>
      </c>
      <c r="YC26" s="450">
        <f t="shared" si="1344"/>
        <v>0</v>
      </c>
      <c r="YD26" s="450">
        <f t="shared" si="1344"/>
        <v>0</v>
      </c>
      <c r="YE26" s="450">
        <f t="shared" si="1344"/>
        <v>0</v>
      </c>
      <c r="YF26" s="450">
        <f t="shared" si="1344"/>
        <v>0</v>
      </c>
      <c r="YG26" s="450">
        <f t="shared" si="1344"/>
        <v>0</v>
      </c>
      <c r="YH26" s="450">
        <f t="shared" si="1344"/>
        <v>0</v>
      </c>
      <c r="YI26" s="450">
        <f t="shared" si="1344"/>
        <v>0</v>
      </c>
      <c r="YJ26" s="462">
        <f t="shared" si="1344"/>
        <v>0</v>
      </c>
      <c r="YK26" s="451">
        <f t="shared" si="1344"/>
        <v>0</v>
      </c>
      <c r="YM26" s="457">
        <f t="shared" ref="YM26:YZ26" si="1345">SUM(YM27+YM31+YM36)</f>
        <v>0</v>
      </c>
      <c r="YN26" s="450">
        <f t="shared" si="1345"/>
        <v>0</v>
      </c>
      <c r="YO26" s="450">
        <f t="shared" si="1345"/>
        <v>0</v>
      </c>
      <c r="YP26" s="450">
        <f t="shared" si="1345"/>
        <v>0</v>
      </c>
      <c r="YQ26" s="450">
        <f t="shared" si="1345"/>
        <v>0</v>
      </c>
      <c r="YR26" s="450">
        <f t="shared" si="1345"/>
        <v>0</v>
      </c>
      <c r="YS26" s="450">
        <f t="shared" si="1345"/>
        <v>0</v>
      </c>
      <c r="YT26" s="450">
        <f t="shared" si="1345"/>
        <v>0</v>
      </c>
      <c r="YU26" s="450">
        <f t="shared" si="1345"/>
        <v>0</v>
      </c>
      <c r="YV26" s="450">
        <f t="shared" si="1345"/>
        <v>0</v>
      </c>
      <c r="YW26" s="450">
        <f t="shared" si="1345"/>
        <v>0</v>
      </c>
      <c r="YX26" s="450">
        <f t="shared" si="1345"/>
        <v>0</v>
      </c>
      <c r="YY26" s="462">
        <f t="shared" si="1345"/>
        <v>0</v>
      </c>
      <c r="YZ26" s="451">
        <f t="shared" si="1345"/>
        <v>0</v>
      </c>
      <c r="ZB26" s="457">
        <f t="shared" ref="ZB26:ZO26" si="1346">SUM(ZB27+ZB31+ZB36)</f>
        <v>0</v>
      </c>
      <c r="ZC26" s="450">
        <f t="shared" si="1346"/>
        <v>0</v>
      </c>
      <c r="ZD26" s="450">
        <f t="shared" si="1346"/>
        <v>0</v>
      </c>
      <c r="ZE26" s="450">
        <f t="shared" si="1346"/>
        <v>0</v>
      </c>
      <c r="ZF26" s="450">
        <f t="shared" si="1346"/>
        <v>0</v>
      </c>
      <c r="ZG26" s="450">
        <f t="shared" si="1346"/>
        <v>0</v>
      </c>
      <c r="ZH26" s="450">
        <f t="shared" si="1346"/>
        <v>0</v>
      </c>
      <c r="ZI26" s="450">
        <f t="shared" si="1346"/>
        <v>0</v>
      </c>
      <c r="ZJ26" s="450">
        <f t="shared" si="1346"/>
        <v>0</v>
      </c>
      <c r="ZK26" s="450">
        <f t="shared" si="1346"/>
        <v>0</v>
      </c>
      <c r="ZL26" s="450">
        <f t="shared" si="1346"/>
        <v>0</v>
      </c>
      <c r="ZM26" s="450">
        <f t="shared" si="1346"/>
        <v>0</v>
      </c>
      <c r="ZN26" s="462">
        <f t="shared" si="1346"/>
        <v>0</v>
      </c>
      <c r="ZO26" s="451">
        <f t="shared" si="1346"/>
        <v>0</v>
      </c>
      <c r="ZQ26" s="457">
        <f t="shared" ref="ZQ26:AAD26" si="1347">SUM(ZQ27+ZQ31+ZQ36)</f>
        <v>0</v>
      </c>
      <c r="ZR26" s="450">
        <f t="shared" si="1347"/>
        <v>0</v>
      </c>
      <c r="ZS26" s="450">
        <f t="shared" si="1347"/>
        <v>0</v>
      </c>
      <c r="ZT26" s="450">
        <f t="shared" si="1347"/>
        <v>0</v>
      </c>
      <c r="ZU26" s="450">
        <f t="shared" si="1347"/>
        <v>0</v>
      </c>
      <c r="ZV26" s="450">
        <f t="shared" si="1347"/>
        <v>0</v>
      </c>
      <c r="ZW26" s="450">
        <f t="shared" si="1347"/>
        <v>0</v>
      </c>
      <c r="ZX26" s="450">
        <f t="shared" si="1347"/>
        <v>0</v>
      </c>
      <c r="ZY26" s="450">
        <f t="shared" si="1347"/>
        <v>0</v>
      </c>
      <c r="ZZ26" s="450">
        <f t="shared" si="1347"/>
        <v>0</v>
      </c>
      <c r="AAA26" s="450">
        <f t="shared" si="1347"/>
        <v>0</v>
      </c>
      <c r="AAB26" s="450">
        <f t="shared" si="1347"/>
        <v>0</v>
      </c>
      <c r="AAC26" s="462">
        <f t="shared" si="1347"/>
        <v>0</v>
      </c>
      <c r="AAD26" s="451">
        <f t="shared" si="1347"/>
        <v>0</v>
      </c>
      <c r="AAF26" s="457">
        <f t="shared" ref="AAF26:AAS26" si="1348">SUM(AAF27+AAF31+AAF36)</f>
        <v>0</v>
      </c>
      <c r="AAG26" s="450">
        <f t="shared" si="1348"/>
        <v>0</v>
      </c>
      <c r="AAH26" s="450">
        <f t="shared" si="1348"/>
        <v>0</v>
      </c>
      <c r="AAI26" s="450">
        <f t="shared" si="1348"/>
        <v>0</v>
      </c>
      <c r="AAJ26" s="450">
        <f t="shared" si="1348"/>
        <v>0</v>
      </c>
      <c r="AAK26" s="450">
        <f t="shared" si="1348"/>
        <v>0</v>
      </c>
      <c r="AAL26" s="450">
        <f t="shared" si="1348"/>
        <v>0</v>
      </c>
      <c r="AAM26" s="450">
        <f t="shared" si="1348"/>
        <v>0</v>
      </c>
      <c r="AAN26" s="450">
        <f t="shared" si="1348"/>
        <v>0</v>
      </c>
      <c r="AAO26" s="450">
        <f t="shared" si="1348"/>
        <v>0</v>
      </c>
      <c r="AAP26" s="450">
        <f t="shared" si="1348"/>
        <v>0</v>
      </c>
      <c r="AAQ26" s="450">
        <f t="shared" si="1348"/>
        <v>0</v>
      </c>
      <c r="AAR26" s="462">
        <f t="shared" si="1348"/>
        <v>0</v>
      </c>
      <c r="AAS26" s="451">
        <f t="shared" si="1348"/>
        <v>0</v>
      </c>
      <c r="AAU26" s="457">
        <f t="shared" ref="AAU26:ABH26" si="1349">SUM(AAU27+AAU31+AAU36)</f>
        <v>0</v>
      </c>
      <c r="AAV26" s="450">
        <f t="shared" si="1349"/>
        <v>0</v>
      </c>
      <c r="AAW26" s="450">
        <f t="shared" si="1349"/>
        <v>0</v>
      </c>
      <c r="AAX26" s="450">
        <f t="shared" si="1349"/>
        <v>0</v>
      </c>
      <c r="AAY26" s="450">
        <f t="shared" si="1349"/>
        <v>0</v>
      </c>
      <c r="AAZ26" s="450">
        <f t="shared" si="1349"/>
        <v>0</v>
      </c>
      <c r="ABA26" s="450">
        <f t="shared" si="1349"/>
        <v>0</v>
      </c>
      <c r="ABB26" s="450">
        <f t="shared" si="1349"/>
        <v>0</v>
      </c>
      <c r="ABC26" s="450">
        <f t="shared" si="1349"/>
        <v>0</v>
      </c>
      <c r="ABD26" s="450">
        <f t="shared" si="1349"/>
        <v>0</v>
      </c>
      <c r="ABE26" s="450">
        <f t="shared" si="1349"/>
        <v>0</v>
      </c>
      <c r="ABF26" s="450">
        <f t="shared" si="1349"/>
        <v>0</v>
      </c>
      <c r="ABG26" s="462">
        <f t="shared" si="1349"/>
        <v>0</v>
      </c>
      <c r="ABH26" s="451">
        <f t="shared" si="1349"/>
        <v>0</v>
      </c>
      <c r="ABJ26" s="457">
        <f t="shared" ref="ABJ26:ABW26" si="1350">SUM(ABJ27+ABJ31+ABJ36)</f>
        <v>0</v>
      </c>
      <c r="ABK26" s="450">
        <f t="shared" si="1350"/>
        <v>0</v>
      </c>
      <c r="ABL26" s="450">
        <f t="shared" si="1350"/>
        <v>0</v>
      </c>
      <c r="ABM26" s="450">
        <f t="shared" si="1350"/>
        <v>0</v>
      </c>
      <c r="ABN26" s="450">
        <f t="shared" si="1350"/>
        <v>0</v>
      </c>
      <c r="ABO26" s="450">
        <f t="shared" si="1350"/>
        <v>0</v>
      </c>
      <c r="ABP26" s="450">
        <f t="shared" si="1350"/>
        <v>0</v>
      </c>
      <c r="ABQ26" s="450">
        <f t="shared" si="1350"/>
        <v>0</v>
      </c>
      <c r="ABR26" s="450">
        <f t="shared" si="1350"/>
        <v>0</v>
      </c>
      <c r="ABS26" s="450">
        <f t="shared" si="1350"/>
        <v>0</v>
      </c>
      <c r="ABT26" s="450">
        <f t="shared" si="1350"/>
        <v>0</v>
      </c>
      <c r="ABU26" s="450">
        <f t="shared" si="1350"/>
        <v>0</v>
      </c>
      <c r="ABV26" s="462">
        <f t="shared" si="1350"/>
        <v>0</v>
      </c>
      <c r="ABW26" s="451">
        <f t="shared" si="1350"/>
        <v>0</v>
      </c>
      <c r="ABY26" s="457">
        <f t="shared" ref="ABY26:ACL26" si="1351">SUM(ABY27+ABY31+ABY36)</f>
        <v>0</v>
      </c>
      <c r="ABZ26" s="450">
        <f t="shared" si="1351"/>
        <v>0</v>
      </c>
      <c r="ACA26" s="450">
        <f t="shared" si="1351"/>
        <v>0</v>
      </c>
      <c r="ACB26" s="450">
        <f t="shared" si="1351"/>
        <v>0</v>
      </c>
      <c r="ACC26" s="450">
        <f t="shared" si="1351"/>
        <v>0</v>
      </c>
      <c r="ACD26" s="450">
        <f t="shared" si="1351"/>
        <v>0</v>
      </c>
      <c r="ACE26" s="450">
        <f t="shared" si="1351"/>
        <v>0</v>
      </c>
      <c r="ACF26" s="450">
        <f t="shared" si="1351"/>
        <v>0</v>
      </c>
      <c r="ACG26" s="450">
        <f t="shared" si="1351"/>
        <v>0</v>
      </c>
      <c r="ACH26" s="450">
        <f t="shared" si="1351"/>
        <v>0</v>
      </c>
      <c r="ACI26" s="450">
        <f t="shared" si="1351"/>
        <v>0</v>
      </c>
      <c r="ACJ26" s="450">
        <f t="shared" si="1351"/>
        <v>0</v>
      </c>
      <c r="ACK26" s="462">
        <f t="shared" si="1351"/>
        <v>0</v>
      </c>
      <c r="ACL26" s="451">
        <f t="shared" si="1351"/>
        <v>0</v>
      </c>
      <c r="ACN26" s="457">
        <f t="shared" ref="ACN26:ADA26" si="1352">SUM(ACN27+ACN31+ACN36)</f>
        <v>0</v>
      </c>
      <c r="ACO26" s="450">
        <f t="shared" si="1352"/>
        <v>0</v>
      </c>
      <c r="ACP26" s="450">
        <f t="shared" si="1352"/>
        <v>0</v>
      </c>
      <c r="ACQ26" s="450">
        <f t="shared" si="1352"/>
        <v>0</v>
      </c>
      <c r="ACR26" s="450">
        <f t="shared" si="1352"/>
        <v>0</v>
      </c>
      <c r="ACS26" s="450">
        <f t="shared" si="1352"/>
        <v>0</v>
      </c>
      <c r="ACT26" s="450">
        <f t="shared" si="1352"/>
        <v>0</v>
      </c>
      <c r="ACU26" s="450">
        <f t="shared" si="1352"/>
        <v>0</v>
      </c>
      <c r="ACV26" s="450">
        <f t="shared" si="1352"/>
        <v>0</v>
      </c>
      <c r="ACW26" s="450">
        <f t="shared" si="1352"/>
        <v>0</v>
      </c>
      <c r="ACX26" s="450">
        <f t="shared" si="1352"/>
        <v>0</v>
      </c>
      <c r="ACY26" s="450">
        <f t="shared" si="1352"/>
        <v>0</v>
      </c>
      <c r="ACZ26" s="462">
        <f t="shared" si="1352"/>
        <v>0</v>
      </c>
      <c r="ADA26" s="451">
        <f t="shared" si="1352"/>
        <v>0</v>
      </c>
      <c r="ADC26" s="457">
        <f t="shared" ref="ADC26:ADP26" si="1353">SUM(ADC27+ADC31+ADC36)</f>
        <v>0</v>
      </c>
      <c r="ADD26" s="450">
        <f t="shared" si="1353"/>
        <v>0</v>
      </c>
      <c r="ADE26" s="450">
        <f t="shared" si="1353"/>
        <v>0</v>
      </c>
      <c r="ADF26" s="450">
        <f t="shared" si="1353"/>
        <v>0</v>
      </c>
      <c r="ADG26" s="450">
        <f t="shared" si="1353"/>
        <v>0</v>
      </c>
      <c r="ADH26" s="450">
        <f t="shared" si="1353"/>
        <v>0</v>
      </c>
      <c r="ADI26" s="450">
        <f t="shared" si="1353"/>
        <v>0</v>
      </c>
      <c r="ADJ26" s="450">
        <f t="shared" si="1353"/>
        <v>0</v>
      </c>
      <c r="ADK26" s="450">
        <f t="shared" si="1353"/>
        <v>0</v>
      </c>
      <c r="ADL26" s="450">
        <f t="shared" si="1353"/>
        <v>0</v>
      </c>
      <c r="ADM26" s="450">
        <f t="shared" si="1353"/>
        <v>0</v>
      </c>
      <c r="ADN26" s="450">
        <f t="shared" si="1353"/>
        <v>0</v>
      </c>
      <c r="ADO26" s="462">
        <f t="shared" si="1353"/>
        <v>0</v>
      </c>
      <c r="ADP26" s="451">
        <f t="shared" si="1353"/>
        <v>0</v>
      </c>
      <c r="ADR26" s="457">
        <f t="shared" ref="ADR26:AEE26" si="1354">SUM(ADR27+ADR31+ADR36)</f>
        <v>0</v>
      </c>
      <c r="ADS26" s="450">
        <f t="shared" si="1354"/>
        <v>0</v>
      </c>
      <c r="ADT26" s="450">
        <f t="shared" si="1354"/>
        <v>0</v>
      </c>
      <c r="ADU26" s="450">
        <f t="shared" si="1354"/>
        <v>0</v>
      </c>
      <c r="ADV26" s="450">
        <f t="shared" si="1354"/>
        <v>0</v>
      </c>
      <c r="ADW26" s="450">
        <f t="shared" si="1354"/>
        <v>0</v>
      </c>
      <c r="ADX26" s="450">
        <f t="shared" si="1354"/>
        <v>0</v>
      </c>
      <c r="ADY26" s="450">
        <f t="shared" si="1354"/>
        <v>0</v>
      </c>
      <c r="ADZ26" s="450">
        <f t="shared" si="1354"/>
        <v>0</v>
      </c>
      <c r="AEA26" s="450">
        <f t="shared" si="1354"/>
        <v>0</v>
      </c>
      <c r="AEB26" s="450">
        <f t="shared" si="1354"/>
        <v>0</v>
      </c>
      <c r="AEC26" s="450">
        <f t="shared" si="1354"/>
        <v>0</v>
      </c>
      <c r="AED26" s="462">
        <f t="shared" si="1354"/>
        <v>0</v>
      </c>
      <c r="AEE26" s="451">
        <f t="shared" si="1354"/>
        <v>0</v>
      </c>
      <c r="AEG26" s="457">
        <f t="shared" ref="AEG26:AET26" si="1355">SUM(AEG27+AEG31+AEG36)</f>
        <v>0</v>
      </c>
      <c r="AEH26" s="450">
        <f t="shared" si="1355"/>
        <v>0</v>
      </c>
      <c r="AEI26" s="450">
        <f t="shared" si="1355"/>
        <v>0</v>
      </c>
      <c r="AEJ26" s="450">
        <f t="shared" si="1355"/>
        <v>0</v>
      </c>
      <c r="AEK26" s="450">
        <f t="shared" si="1355"/>
        <v>0</v>
      </c>
      <c r="AEL26" s="450">
        <f t="shared" si="1355"/>
        <v>0</v>
      </c>
      <c r="AEM26" s="450">
        <f t="shared" si="1355"/>
        <v>0</v>
      </c>
      <c r="AEN26" s="450">
        <f t="shared" si="1355"/>
        <v>0</v>
      </c>
      <c r="AEO26" s="450">
        <f t="shared" si="1355"/>
        <v>0</v>
      </c>
      <c r="AEP26" s="450">
        <f t="shared" si="1355"/>
        <v>0</v>
      </c>
      <c r="AEQ26" s="450">
        <f t="shared" si="1355"/>
        <v>0</v>
      </c>
      <c r="AER26" s="450">
        <f t="shared" si="1355"/>
        <v>0</v>
      </c>
      <c r="AES26" s="462">
        <f t="shared" si="1355"/>
        <v>0</v>
      </c>
      <c r="AET26" s="451">
        <f t="shared" si="1355"/>
        <v>0</v>
      </c>
      <c r="AEV26" s="457">
        <f t="shared" ref="AEV26:AFI26" si="1356">SUM(AEV27+AEV31+AEV36)</f>
        <v>0</v>
      </c>
      <c r="AEW26" s="450">
        <f t="shared" si="1356"/>
        <v>0</v>
      </c>
      <c r="AEX26" s="450">
        <f t="shared" si="1356"/>
        <v>0</v>
      </c>
      <c r="AEY26" s="450">
        <f t="shared" si="1356"/>
        <v>0</v>
      </c>
      <c r="AEZ26" s="450">
        <f t="shared" si="1356"/>
        <v>0</v>
      </c>
      <c r="AFA26" s="450">
        <f t="shared" si="1356"/>
        <v>0</v>
      </c>
      <c r="AFB26" s="450">
        <f t="shared" si="1356"/>
        <v>0</v>
      </c>
      <c r="AFC26" s="450">
        <f t="shared" si="1356"/>
        <v>0</v>
      </c>
      <c r="AFD26" s="450">
        <f t="shared" si="1356"/>
        <v>0</v>
      </c>
      <c r="AFE26" s="450">
        <f t="shared" si="1356"/>
        <v>0</v>
      </c>
      <c r="AFF26" s="450">
        <f t="shared" si="1356"/>
        <v>0</v>
      </c>
      <c r="AFG26" s="450">
        <f t="shared" si="1356"/>
        <v>0</v>
      </c>
      <c r="AFH26" s="462">
        <f t="shared" si="1356"/>
        <v>0</v>
      </c>
      <c r="AFI26" s="451">
        <f t="shared" si="1356"/>
        <v>0</v>
      </c>
      <c r="AFK26" s="457">
        <f t="shared" ref="AFK26:AFX26" si="1357">SUM(AFK27+AFK31+AFK36)</f>
        <v>0</v>
      </c>
      <c r="AFL26" s="450">
        <f t="shared" si="1357"/>
        <v>0</v>
      </c>
      <c r="AFM26" s="450">
        <f t="shared" si="1357"/>
        <v>0</v>
      </c>
      <c r="AFN26" s="450">
        <f t="shared" si="1357"/>
        <v>0</v>
      </c>
      <c r="AFO26" s="450">
        <f t="shared" si="1357"/>
        <v>0</v>
      </c>
      <c r="AFP26" s="450">
        <f t="shared" si="1357"/>
        <v>0</v>
      </c>
      <c r="AFQ26" s="450">
        <f t="shared" si="1357"/>
        <v>0</v>
      </c>
      <c r="AFR26" s="450">
        <f t="shared" si="1357"/>
        <v>0</v>
      </c>
      <c r="AFS26" s="450">
        <f t="shared" si="1357"/>
        <v>0</v>
      </c>
      <c r="AFT26" s="450">
        <f t="shared" si="1357"/>
        <v>0</v>
      </c>
      <c r="AFU26" s="450">
        <f t="shared" si="1357"/>
        <v>0</v>
      </c>
      <c r="AFV26" s="450">
        <f t="shared" si="1357"/>
        <v>0</v>
      </c>
      <c r="AFW26" s="462">
        <f t="shared" si="1357"/>
        <v>0</v>
      </c>
      <c r="AFX26" s="451">
        <f t="shared" si="1357"/>
        <v>0</v>
      </c>
      <c r="AFZ26" s="457">
        <f t="shared" ref="AFZ26:AGM26" si="1358">SUM(AFZ27+AFZ31+AFZ36)</f>
        <v>0</v>
      </c>
      <c r="AGA26" s="450">
        <f t="shared" si="1358"/>
        <v>0</v>
      </c>
      <c r="AGB26" s="450">
        <f t="shared" si="1358"/>
        <v>0</v>
      </c>
      <c r="AGC26" s="450">
        <f t="shared" si="1358"/>
        <v>0</v>
      </c>
      <c r="AGD26" s="450">
        <f t="shared" si="1358"/>
        <v>0</v>
      </c>
      <c r="AGE26" s="450">
        <f t="shared" si="1358"/>
        <v>0</v>
      </c>
      <c r="AGF26" s="450">
        <f t="shared" si="1358"/>
        <v>0</v>
      </c>
      <c r="AGG26" s="450">
        <f t="shared" si="1358"/>
        <v>0</v>
      </c>
      <c r="AGH26" s="450">
        <f t="shared" si="1358"/>
        <v>0</v>
      </c>
      <c r="AGI26" s="450">
        <f t="shared" si="1358"/>
        <v>0</v>
      </c>
      <c r="AGJ26" s="450">
        <f t="shared" si="1358"/>
        <v>0</v>
      </c>
      <c r="AGK26" s="450">
        <f t="shared" si="1358"/>
        <v>0</v>
      </c>
      <c r="AGL26" s="462">
        <f t="shared" si="1358"/>
        <v>0</v>
      </c>
      <c r="AGM26" s="451">
        <f t="shared" si="1358"/>
        <v>0</v>
      </c>
      <c r="AGO26" s="457">
        <f t="shared" ref="AGO26:AHB26" si="1359">SUM(AGO27+AGO31+AGO36)</f>
        <v>0</v>
      </c>
      <c r="AGP26" s="450">
        <f t="shared" si="1359"/>
        <v>0</v>
      </c>
      <c r="AGQ26" s="450">
        <f t="shared" si="1359"/>
        <v>0</v>
      </c>
      <c r="AGR26" s="450">
        <f t="shared" si="1359"/>
        <v>0</v>
      </c>
      <c r="AGS26" s="450">
        <f t="shared" si="1359"/>
        <v>0</v>
      </c>
      <c r="AGT26" s="450">
        <f t="shared" si="1359"/>
        <v>0</v>
      </c>
      <c r="AGU26" s="450">
        <f t="shared" si="1359"/>
        <v>0</v>
      </c>
      <c r="AGV26" s="450">
        <f t="shared" si="1359"/>
        <v>0</v>
      </c>
      <c r="AGW26" s="450">
        <f t="shared" si="1359"/>
        <v>0</v>
      </c>
      <c r="AGX26" s="450">
        <f t="shared" si="1359"/>
        <v>0</v>
      </c>
      <c r="AGY26" s="450">
        <f t="shared" si="1359"/>
        <v>0</v>
      </c>
      <c r="AGZ26" s="450">
        <f t="shared" si="1359"/>
        <v>0</v>
      </c>
      <c r="AHA26" s="462">
        <f t="shared" si="1359"/>
        <v>0</v>
      </c>
      <c r="AHB26" s="451">
        <f t="shared" si="1359"/>
        <v>0</v>
      </c>
      <c r="AHD26" s="457">
        <f t="shared" ref="AHD26:AHQ26" si="1360">SUM(AHD27+AHD31+AHD36)</f>
        <v>0</v>
      </c>
      <c r="AHE26" s="450">
        <f t="shared" si="1360"/>
        <v>0</v>
      </c>
      <c r="AHF26" s="450">
        <f t="shared" si="1360"/>
        <v>0</v>
      </c>
      <c r="AHG26" s="450">
        <f t="shared" si="1360"/>
        <v>0</v>
      </c>
      <c r="AHH26" s="450">
        <f t="shared" si="1360"/>
        <v>0</v>
      </c>
      <c r="AHI26" s="450">
        <f t="shared" si="1360"/>
        <v>0</v>
      </c>
      <c r="AHJ26" s="450">
        <f t="shared" si="1360"/>
        <v>0</v>
      </c>
      <c r="AHK26" s="450">
        <f t="shared" si="1360"/>
        <v>0</v>
      </c>
      <c r="AHL26" s="450">
        <f t="shared" si="1360"/>
        <v>0</v>
      </c>
      <c r="AHM26" s="450">
        <f t="shared" si="1360"/>
        <v>0</v>
      </c>
      <c r="AHN26" s="450">
        <f t="shared" si="1360"/>
        <v>0</v>
      </c>
      <c r="AHO26" s="450">
        <f t="shared" si="1360"/>
        <v>0</v>
      </c>
      <c r="AHP26" s="462">
        <f t="shared" si="1360"/>
        <v>0</v>
      </c>
      <c r="AHQ26" s="451">
        <f t="shared" si="1360"/>
        <v>0</v>
      </c>
      <c r="AHS26" s="457">
        <f t="shared" ref="AHS26:AIF26" si="1361">SUM(AHS27+AHS31+AHS36)</f>
        <v>0</v>
      </c>
      <c r="AHT26" s="450">
        <f t="shared" si="1361"/>
        <v>0</v>
      </c>
      <c r="AHU26" s="450">
        <f t="shared" si="1361"/>
        <v>0</v>
      </c>
      <c r="AHV26" s="450">
        <f t="shared" si="1361"/>
        <v>0</v>
      </c>
      <c r="AHW26" s="450">
        <f t="shared" si="1361"/>
        <v>0</v>
      </c>
      <c r="AHX26" s="450">
        <f t="shared" si="1361"/>
        <v>0</v>
      </c>
      <c r="AHY26" s="450">
        <f t="shared" si="1361"/>
        <v>0</v>
      </c>
      <c r="AHZ26" s="450">
        <f t="shared" si="1361"/>
        <v>0</v>
      </c>
      <c r="AIA26" s="450">
        <f t="shared" si="1361"/>
        <v>0</v>
      </c>
      <c r="AIB26" s="450">
        <f t="shared" si="1361"/>
        <v>0</v>
      </c>
      <c r="AIC26" s="450">
        <f t="shared" si="1361"/>
        <v>0</v>
      </c>
      <c r="AID26" s="450">
        <f t="shared" si="1361"/>
        <v>0</v>
      </c>
      <c r="AIE26" s="462">
        <f t="shared" si="1361"/>
        <v>0</v>
      </c>
      <c r="AIF26" s="451">
        <f t="shared" si="1361"/>
        <v>0</v>
      </c>
      <c r="AIH26" s="457">
        <f t="shared" ref="AIH26:AIU26" si="1362">SUM(AIH27+AIH31+AIH36)</f>
        <v>0</v>
      </c>
      <c r="AII26" s="450">
        <f t="shared" si="1362"/>
        <v>0</v>
      </c>
      <c r="AIJ26" s="450">
        <f t="shared" si="1362"/>
        <v>0</v>
      </c>
      <c r="AIK26" s="450">
        <f t="shared" si="1362"/>
        <v>0</v>
      </c>
      <c r="AIL26" s="450">
        <f t="shared" si="1362"/>
        <v>0</v>
      </c>
      <c r="AIM26" s="450">
        <f t="shared" si="1362"/>
        <v>0</v>
      </c>
      <c r="AIN26" s="450">
        <f t="shared" si="1362"/>
        <v>0</v>
      </c>
      <c r="AIO26" s="450">
        <f t="shared" si="1362"/>
        <v>0</v>
      </c>
      <c r="AIP26" s="450">
        <f t="shared" si="1362"/>
        <v>0</v>
      </c>
      <c r="AIQ26" s="450">
        <f t="shared" si="1362"/>
        <v>0</v>
      </c>
      <c r="AIR26" s="450">
        <f t="shared" si="1362"/>
        <v>0</v>
      </c>
      <c r="AIS26" s="450">
        <f t="shared" si="1362"/>
        <v>0</v>
      </c>
      <c r="AIT26" s="462">
        <f t="shared" si="1362"/>
        <v>0</v>
      </c>
      <c r="AIU26" s="451">
        <f t="shared" si="1362"/>
        <v>0</v>
      </c>
      <c r="AIW26" s="457">
        <f t="shared" ref="AIW26:AJJ26" si="1363">SUM(AIW27+AIW31+AIW36)</f>
        <v>0</v>
      </c>
      <c r="AIX26" s="450">
        <f t="shared" si="1363"/>
        <v>0</v>
      </c>
      <c r="AIY26" s="450">
        <f t="shared" si="1363"/>
        <v>0</v>
      </c>
      <c r="AIZ26" s="450">
        <f t="shared" si="1363"/>
        <v>0</v>
      </c>
      <c r="AJA26" s="450">
        <f t="shared" si="1363"/>
        <v>0</v>
      </c>
      <c r="AJB26" s="450">
        <f t="shared" si="1363"/>
        <v>0</v>
      </c>
      <c r="AJC26" s="450">
        <f t="shared" si="1363"/>
        <v>0</v>
      </c>
      <c r="AJD26" s="450">
        <f t="shared" si="1363"/>
        <v>0</v>
      </c>
      <c r="AJE26" s="450">
        <f t="shared" si="1363"/>
        <v>0</v>
      </c>
      <c r="AJF26" s="450">
        <f t="shared" si="1363"/>
        <v>0</v>
      </c>
      <c r="AJG26" s="450">
        <f t="shared" si="1363"/>
        <v>0</v>
      </c>
      <c r="AJH26" s="450">
        <f t="shared" si="1363"/>
        <v>0</v>
      </c>
      <c r="AJI26" s="462">
        <f t="shared" si="1363"/>
        <v>0</v>
      </c>
      <c r="AJJ26" s="451">
        <f t="shared" si="1363"/>
        <v>0</v>
      </c>
      <c r="AJL26" s="457">
        <f t="shared" ref="AJL26:AJY26" si="1364">SUM(AJL27+AJL31+AJL36)</f>
        <v>0</v>
      </c>
      <c r="AJM26" s="450">
        <f t="shared" si="1364"/>
        <v>0</v>
      </c>
      <c r="AJN26" s="450">
        <f t="shared" si="1364"/>
        <v>0</v>
      </c>
      <c r="AJO26" s="450">
        <f t="shared" si="1364"/>
        <v>0</v>
      </c>
      <c r="AJP26" s="450">
        <f t="shared" si="1364"/>
        <v>0</v>
      </c>
      <c r="AJQ26" s="450">
        <f t="shared" si="1364"/>
        <v>0</v>
      </c>
      <c r="AJR26" s="450">
        <f t="shared" si="1364"/>
        <v>0</v>
      </c>
      <c r="AJS26" s="450">
        <f t="shared" si="1364"/>
        <v>0</v>
      </c>
      <c r="AJT26" s="450">
        <f t="shared" si="1364"/>
        <v>0</v>
      </c>
      <c r="AJU26" s="450">
        <f t="shared" si="1364"/>
        <v>0</v>
      </c>
      <c r="AJV26" s="450">
        <f t="shared" si="1364"/>
        <v>0</v>
      </c>
      <c r="AJW26" s="450">
        <f t="shared" si="1364"/>
        <v>0</v>
      </c>
      <c r="AJX26" s="462">
        <f t="shared" si="1364"/>
        <v>0</v>
      </c>
      <c r="AJY26" s="451">
        <f t="shared" si="1364"/>
        <v>0</v>
      </c>
      <c r="AKA26" s="457">
        <f t="shared" ref="AKA26:AKN26" si="1365">SUM(AKA27+AKA31+AKA36)</f>
        <v>0</v>
      </c>
      <c r="AKB26" s="450">
        <f t="shared" si="1365"/>
        <v>0</v>
      </c>
      <c r="AKC26" s="450">
        <f t="shared" si="1365"/>
        <v>0</v>
      </c>
      <c r="AKD26" s="450">
        <f t="shared" si="1365"/>
        <v>0</v>
      </c>
      <c r="AKE26" s="450">
        <f t="shared" si="1365"/>
        <v>0</v>
      </c>
      <c r="AKF26" s="450">
        <f t="shared" si="1365"/>
        <v>0</v>
      </c>
      <c r="AKG26" s="450">
        <f t="shared" si="1365"/>
        <v>0</v>
      </c>
      <c r="AKH26" s="450">
        <f t="shared" si="1365"/>
        <v>0</v>
      </c>
      <c r="AKI26" s="450">
        <f t="shared" si="1365"/>
        <v>0</v>
      </c>
      <c r="AKJ26" s="450">
        <f t="shared" si="1365"/>
        <v>0</v>
      </c>
      <c r="AKK26" s="450">
        <f t="shared" si="1365"/>
        <v>0</v>
      </c>
      <c r="AKL26" s="450">
        <f t="shared" si="1365"/>
        <v>0</v>
      </c>
      <c r="AKM26" s="462">
        <f t="shared" si="1365"/>
        <v>0</v>
      </c>
      <c r="AKN26" s="451">
        <f t="shared" si="1365"/>
        <v>0</v>
      </c>
      <c r="AKP26" s="457">
        <f t="shared" ref="AKP26:ALC26" si="1366">SUM(AKP27+AKP31+AKP36)</f>
        <v>0</v>
      </c>
      <c r="AKQ26" s="450">
        <f t="shared" si="1366"/>
        <v>0</v>
      </c>
      <c r="AKR26" s="450">
        <f t="shared" si="1366"/>
        <v>0</v>
      </c>
      <c r="AKS26" s="450">
        <f t="shared" si="1366"/>
        <v>0</v>
      </c>
      <c r="AKT26" s="450">
        <f t="shared" si="1366"/>
        <v>0</v>
      </c>
      <c r="AKU26" s="450">
        <f t="shared" si="1366"/>
        <v>0</v>
      </c>
      <c r="AKV26" s="450">
        <f t="shared" si="1366"/>
        <v>0</v>
      </c>
      <c r="AKW26" s="450">
        <f t="shared" si="1366"/>
        <v>0</v>
      </c>
      <c r="AKX26" s="450">
        <f t="shared" si="1366"/>
        <v>0</v>
      </c>
      <c r="AKY26" s="450">
        <f t="shared" si="1366"/>
        <v>0</v>
      </c>
      <c r="AKZ26" s="450">
        <f t="shared" si="1366"/>
        <v>0</v>
      </c>
      <c r="ALA26" s="450">
        <f t="shared" si="1366"/>
        <v>0</v>
      </c>
      <c r="ALB26" s="462">
        <f t="shared" si="1366"/>
        <v>0</v>
      </c>
      <c r="ALC26" s="451">
        <f t="shared" si="1366"/>
        <v>0</v>
      </c>
      <c r="ALE26" s="457">
        <f t="shared" ref="ALE26:ALR26" si="1367">SUM(ALE27+ALE31+ALE36)</f>
        <v>0</v>
      </c>
      <c r="ALF26" s="450">
        <f t="shared" si="1367"/>
        <v>0</v>
      </c>
      <c r="ALG26" s="450">
        <f t="shared" si="1367"/>
        <v>0</v>
      </c>
      <c r="ALH26" s="450">
        <f t="shared" si="1367"/>
        <v>0</v>
      </c>
      <c r="ALI26" s="450">
        <f t="shared" si="1367"/>
        <v>0</v>
      </c>
      <c r="ALJ26" s="450">
        <f t="shared" si="1367"/>
        <v>0</v>
      </c>
      <c r="ALK26" s="450">
        <f t="shared" si="1367"/>
        <v>0</v>
      </c>
      <c r="ALL26" s="450">
        <f t="shared" si="1367"/>
        <v>0</v>
      </c>
      <c r="ALM26" s="450">
        <f t="shared" si="1367"/>
        <v>0</v>
      </c>
      <c r="ALN26" s="450">
        <f t="shared" si="1367"/>
        <v>0</v>
      </c>
      <c r="ALO26" s="450">
        <f t="shared" si="1367"/>
        <v>0</v>
      </c>
      <c r="ALP26" s="450">
        <f t="shared" si="1367"/>
        <v>0</v>
      </c>
      <c r="ALQ26" s="462">
        <f t="shared" si="1367"/>
        <v>0</v>
      </c>
      <c r="ALR26" s="451">
        <f t="shared" si="1367"/>
        <v>0</v>
      </c>
      <c r="ALT26" s="457">
        <f t="shared" ref="ALT26:AMG26" si="1368">SUM(ALT27+ALT31+ALT36)</f>
        <v>0</v>
      </c>
      <c r="ALU26" s="450">
        <f t="shared" si="1368"/>
        <v>0</v>
      </c>
      <c r="ALV26" s="450">
        <f t="shared" si="1368"/>
        <v>0</v>
      </c>
      <c r="ALW26" s="450">
        <f t="shared" si="1368"/>
        <v>0</v>
      </c>
      <c r="ALX26" s="450">
        <f t="shared" si="1368"/>
        <v>0</v>
      </c>
      <c r="ALY26" s="450">
        <f t="shared" si="1368"/>
        <v>0</v>
      </c>
      <c r="ALZ26" s="450">
        <f t="shared" si="1368"/>
        <v>0</v>
      </c>
      <c r="AMA26" s="450">
        <f t="shared" si="1368"/>
        <v>0</v>
      </c>
      <c r="AMB26" s="450">
        <f t="shared" si="1368"/>
        <v>0</v>
      </c>
      <c r="AMC26" s="450">
        <f t="shared" si="1368"/>
        <v>0</v>
      </c>
      <c r="AMD26" s="450">
        <f t="shared" si="1368"/>
        <v>0</v>
      </c>
      <c r="AME26" s="450">
        <f t="shared" si="1368"/>
        <v>0</v>
      </c>
      <c r="AMF26" s="462">
        <f t="shared" si="1368"/>
        <v>0</v>
      </c>
      <c r="AMG26" s="451">
        <f t="shared" si="1368"/>
        <v>0</v>
      </c>
      <c r="AMI26" s="457">
        <f t="shared" ref="AMI26:AMV26" si="1369">SUM(AMI27+AMI31+AMI36)</f>
        <v>0</v>
      </c>
      <c r="AMJ26" s="450">
        <f t="shared" si="1369"/>
        <v>0</v>
      </c>
      <c r="AMK26" s="450">
        <f t="shared" si="1369"/>
        <v>0</v>
      </c>
      <c r="AML26" s="450">
        <f t="shared" si="1369"/>
        <v>0</v>
      </c>
      <c r="AMM26" s="450">
        <f t="shared" si="1369"/>
        <v>0</v>
      </c>
      <c r="AMN26" s="450">
        <f t="shared" si="1369"/>
        <v>0</v>
      </c>
      <c r="AMO26" s="450">
        <f t="shared" si="1369"/>
        <v>0</v>
      </c>
      <c r="AMP26" s="450">
        <f t="shared" si="1369"/>
        <v>0</v>
      </c>
      <c r="AMQ26" s="450">
        <f t="shared" si="1369"/>
        <v>0</v>
      </c>
      <c r="AMR26" s="450">
        <f t="shared" si="1369"/>
        <v>0</v>
      </c>
      <c r="AMS26" s="450">
        <f t="shared" si="1369"/>
        <v>0</v>
      </c>
      <c r="AMT26" s="450">
        <f t="shared" si="1369"/>
        <v>0</v>
      </c>
      <c r="AMU26" s="462">
        <f t="shared" si="1369"/>
        <v>0</v>
      </c>
      <c r="AMV26" s="451">
        <f t="shared" si="1369"/>
        <v>0</v>
      </c>
      <c r="AMX26" s="457">
        <f t="shared" ref="AMX26:ANK26" si="1370">SUM(AMX27+AMX31+AMX36)</f>
        <v>0</v>
      </c>
      <c r="AMY26" s="450">
        <f t="shared" si="1370"/>
        <v>0</v>
      </c>
      <c r="AMZ26" s="450">
        <f t="shared" si="1370"/>
        <v>0</v>
      </c>
      <c r="ANA26" s="450">
        <f t="shared" si="1370"/>
        <v>0</v>
      </c>
      <c r="ANB26" s="450">
        <f t="shared" si="1370"/>
        <v>0</v>
      </c>
      <c r="ANC26" s="450">
        <f t="shared" si="1370"/>
        <v>0</v>
      </c>
      <c r="AND26" s="450">
        <f t="shared" si="1370"/>
        <v>0</v>
      </c>
      <c r="ANE26" s="450">
        <f t="shared" si="1370"/>
        <v>0</v>
      </c>
      <c r="ANF26" s="450">
        <f t="shared" si="1370"/>
        <v>0</v>
      </c>
      <c r="ANG26" s="450">
        <f t="shared" si="1370"/>
        <v>0</v>
      </c>
      <c r="ANH26" s="450">
        <f t="shared" si="1370"/>
        <v>0</v>
      </c>
      <c r="ANI26" s="450">
        <f t="shared" si="1370"/>
        <v>0</v>
      </c>
      <c r="ANJ26" s="462">
        <f t="shared" si="1370"/>
        <v>0</v>
      </c>
      <c r="ANK26" s="451">
        <f t="shared" si="1370"/>
        <v>0</v>
      </c>
      <c r="ANM26" s="457">
        <f t="shared" ref="ANM26:ANZ26" si="1371">SUM(ANM27+ANM31+ANM36)</f>
        <v>0</v>
      </c>
      <c r="ANN26" s="450">
        <f t="shared" si="1371"/>
        <v>0</v>
      </c>
      <c r="ANO26" s="450">
        <f t="shared" si="1371"/>
        <v>0</v>
      </c>
      <c r="ANP26" s="450">
        <f t="shared" si="1371"/>
        <v>0</v>
      </c>
      <c r="ANQ26" s="450">
        <f t="shared" si="1371"/>
        <v>0</v>
      </c>
      <c r="ANR26" s="450">
        <f t="shared" si="1371"/>
        <v>0</v>
      </c>
      <c r="ANS26" s="450">
        <f t="shared" si="1371"/>
        <v>0</v>
      </c>
      <c r="ANT26" s="450">
        <f t="shared" si="1371"/>
        <v>0</v>
      </c>
      <c r="ANU26" s="450">
        <f t="shared" si="1371"/>
        <v>0</v>
      </c>
      <c r="ANV26" s="450">
        <f t="shared" si="1371"/>
        <v>0</v>
      </c>
      <c r="ANW26" s="450">
        <f t="shared" si="1371"/>
        <v>0</v>
      </c>
      <c r="ANX26" s="450">
        <f t="shared" si="1371"/>
        <v>0</v>
      </c>
      <c r="ANY26" s="462">
        <f t="shared" si="1371"/>
        <v>0</v>
      </c>
      <c r="ANZ26" s="451">
        <f t="shared" si="1371"/>
        <v>0</v>
      </c>
      <c r="AOB26" s="457">
        <f t="shared" ref="AOB26:AOO26" si="1372">SUM(AOB27+AOB31+AOB36)</f>
        <v>0</v>
      </c>
      <c r="AOC26" s="450">
        <f t="shared" si="1372"/>
        <v>0</v>
      </c>
      <c r="AOD26" s="450">
        <f t="shared" si="1372"/>
        <v>0</v>
      </c>
      <c r="AOE26" s="450">
        <f t="shared" si="1372"/>
        <v>0</v>
      </c>
      <c r="AOF26" s="450">
        <f t="shared" si="1372"/>
        <v>0</v>
      </c>
      <c r="AOG26" s="450">
        <f t="shared" si="1372"/>
        <v>0</v>
      </c>
      <c r="AOH26" s="450">
        <f t="shared" si="1372"/>
        <v>0</v>
      </c>
      <c r="AOI26" s="450">
        <f t="shared" si="1372"/>
        <v>0</v>
      </c>
      <c r="AOJ26" s="450">
        <f t="shared" si="1372"/>
        <v>0</v>
      </c>
      <c r="AOK26" s="450">
        <f t="shared" si="1372"/>
        <v>0</v>
      </c>
      <c r="AOL26" s="450">
        <f t="shared" si="1372"/>
        <v>0</v>
      </c>
      <c r="AOM26" s="450">
        <f t="shared" si="1372"/>
        <v>0</v>
      </c>
      <c r="AON26" s="462">
        <f t="shared" si="1372"/>
        <v>0</v>
      </c>
      <c r="AOO26" s="451">
        <f t="shared" si="1372"/>
        <v>0</v>
      </c>
      <c r="AOQ26" s="457">
        <f t="shared" ref="AOQ26:APD26" si="1373">SUM(AOQ27+AOQ31+AOQ36)</f>
        <v>0</v>
      </c>
      <c r="AOR26" s="450">
        <f t="shared" si="1373"/>
        <v>0</v>
      </c>
      <c r="AOS26" s="450">
        <f t="shared" si="1373"/>
        <v>0</v>
      </c>
      <c r="AOT26" s="450">
        <f t="shared" si="1373"/>
        <v>0</v>
      </c>
      <c r="AOU26" s="450">
        <f t="shared" si="1373"/>
        <v>0</v>
      </c>
      <c r="AOV26" s="450">
        <f t="shared" si="1373"/>
        <v>0</v>
      </c>
      <c r="AOW26" s="450">
        <f t="shared" si="1373"/>
        <v>0</v>
      </c>
      <c r="AOX26" s="450">
        <f t="shared" si="1373"/>
        <v>0</v>
      </c>
      <c r="AOY26" s="450">
        <f t="shared" si="1373"/>
        <v>0</v>
      </c>
      <c r="AOZ26" s="450">
        <f t="shared" si="1373"/>
        <v>0</v>
      </c>
      <c r="APA26" s="450">
        <f t="shared" si="1373"/>
        <v>0</v>
      </c>
      <c r="APB26" s="450">
        <f t="shared" si="1373"/>
        <v>0</v>
      </c>
      <c r="APC26" s="462">
        <f t="shared" si="1373"/>
        <v>0</v>
      </c>
      <c r="APD26" s="451">
        <f t="shared" si="1373"/>
        <v>0</v>
      </c>
      <c r="APF26" s="457">
        <f t="shared" ref="APF26:APS26" si="1374">SUM(APF27+APF31+APF36)</f>
        <v>0</v>
      </c>
      <c r="APG26" s="450">
        <f t="shared" si="1374"/>
        <v>0</v>
      </c>
      <c r="APH26" s="450">
        <f t="shared" si="1374"/>
        <v>0</v>
      </c>
      <c r="API26" s="450">
        <f t="shared" si="1374"/>
        <v>0</v>
      </c>
      <c r="APJ26" s="450">
        <f t="shared" si="1374"/>
        <v>0</v>
      </c>
      <c r="APK26" s="450">
        <f t="shared" si="1374"/>
        <v>0</v>
      </c>
      <c r="APL26" s="450">
        <f t="shared" si="1374"/>
        <v>0</v>
      </c>
      <c r="APM26" s="450">
        <f t="shared" si="1374"/>
        <v>0</v>
      </c>
      <c r="APN26" s="450">
        <f t="shared" si="1374"/>
        <v>0</v>
      </c>
      <c r="APO26" s="450">
        <f t="shared" si="1374"/>
        <v>0</v>
      </c>
      <c r="APP26" s="450">
        <f t="shared" si="1374"/>
        <v>0</v>
      </c>
      <c r="APQ26" s="450">
        <f t="shared" si="1374"/>
        <v>0</v>
      </c>
      <c r="APR26" s="462">
        <f t="shared" si="1374"/>
        <v>0</v>
      </c>
      <c r="APS26" s="451">
        <f t="shared" si="1374"/>
        <v>0</v>
      </c>
      <c r="APU26" s="457">
        <f t="shared" ref="APU26:AQH26" si="1375">SUM(APU27+APU31+APU36)</f>
        <v>0</v>
      </c>
      <c r="APV26" s="450">
        <f t="shared" si="1375"/>
        <v>0</v>
      </c>
      <c r="APW26" s="450">
        <f t="shared" si="1375"/>
        <v>0</v>
      </c>
      <c r="APX26" s="450">
        <f t="shared" si="1375"/>
        <v>0</v>
      </c>
      <c r="APY26" s="450">
        <f t="shared" si="1375"/>
        <v>0</v>
      </c>
      <c r="APZ26" s="450">
        <f t="shared" si="1375"/>
        <v>0</v>
      </c>
      <c r="AQA26" s="450">
        <f t="shared" si="1375"/>
        <v>0</v>
      </c>
      <c r="AQB26" s="450">
        <f t="shared" si="1375"/>
        <v>0</v>
      </c>
      <c r="AQC26" s="450">
        <f t="shared" si="1375"/>
        <v>0</v>
      </c>
      <c r="AQD26" s="450">
        <f t="shared" si="1375"/>
        <v>0</v>
      </c>
      <c r="AQE26" s="450">
        <f t="shared" si="1375"/>
        <v>0</v>
      </c>
      <c r="AQF26" s="450">
        <f t="shared" si="1375"/>
        <v>0</v>
      </c>
      <c r="AQG26" s="462">
        <f t="shared" si="1375"/>
        <v>0</v>
      </c>
      <c r="AQH26" s="451">
        <f t="shared" si="1375"/>
        <v>0</v>
      </c>
      <c r="AQJ26" s="457">
        <f t="shared" ref="AQJ26:AQW26" si="1376">SUM(AQJ27+AQJ31+AQJ36)</f>
        <v>0</v>
      </c>
      <c r="AQK26" s="450">
        <f t="shared" si="1376"/>
        <v>0</v>
      </c>
      <c r="AQL26" s="450">
        <f t="shared" si="1376"/>
        <v>0</v>
      </c>
      <c r="AQM26" s="450">
        <f t="shared" si="1376"/>
        <v>0</v>
      </c>
      <c r="AQN26" s="450">
        <f t="shared" si="1376"/>
        <v>0</v>
      </c>
      <c r="AQO26" s="450">
        <f t="shared" si="1376"/>
        <v>0</v>
      </c>
      <c r="AQP26" s="450">
        <f t="shared" si="1376"/>
        <v>0</v>
      </c>
      <c r="AQQ26" s="450">
        <f t="shared" si="1376"/>
        <v>0</v>
      </c>
      <c r="AQR26" s="450">
        <f t="shared" si="1376"/>
        <v>0</v>
      </c>
      <c r="AQS26" s="450">
        <f t="shared" si="1376"/>
        <v>0</v>
      </c>
      <c r="AQT26" s="450">
        <f t="shared" si="1376"/>
        <v>0</v>
      </c>
      <c r="AQU26" s="450">
        <f t="shared" si="1376"/>
        <v>0</v>
      </c>
      <c r="AQV26" s="462">
        <f t="shared" si="1376"/>
        <v>0</v>
      </c>
      <c r="AQW26" s="451">
        <f t="shared" si="1376"/>
        <v>0</v>
      </c>
      <c r="AQY26" s="457">
        <f t="shared" ref="AQY26:ARL26" si="1377">SUM(AQY27+AQY31+AQY36)</f>
        <v>0</v>
      </c>
      <c r="AQZ26" s="450">
        <f t="shared" si="1377"/>
        <v>0</v>
      </c>
      <c r="ARA26" s="450">
        <f t="shared" si="1377"/>
        <v>0</v>
      </c>
      <c r="ARB26" s="450">
        <f t="shared" si="1377"/>
        <v>0</v>
      </c>
      <c r="ARC26" s="450">
        <f t="shared" si="1377"/>
        <v>0</v>
      </c>
      <c r="ARD26" s="450">
        <f t="shared" si="1377"/>
        <v>0</v>
      </c>
      <c r="ARE26" s="450">
        <f t="shared" si="1377"/>
        <v>0</v>
      </c>
      <c r="ARF26" s="450">
        <f t="shared" si="1377"/>
        <v>0</v>
      </c>
      <c r="ARG26" s="450">
        <f t="shared" si="1377"/>
        <v>0</v>
      </c>
      <c r="ARH26" s="450">
        <f t="shared" si="1377"/>
        <v>0</v>
      </c>
      <c r="ARI26" s="450">
        <f t="shared" si="1377"/>
        <v>0</v>
      </c>
      <c r="ARJ26" s="450">
        <f t="shared" si="1377"/>
        <v>0</v>
      </c>
      <c r="ARK26" s="462">
        <f t="shared" si="1377"/>
        <v>0</v>
      </c>
      <c r="ARL26" s="451">
        <f t="shared" si="1377"/>
        <v>0</v>
      </c>
      <c r="ARN26" s="457">
        <f t="shared" ref="ARN26:ASA26" si="1378">SUM(ARN27+ARN31+ARN36)</f>
        <v>0</v>
      </c>
      <c r="ARO26" s="450">
        <f t="shared" si="1378"/>
        <v>0</v>
      </c>
      <c r="ARP26" s="450">
        <f t="shared" si="1378"/>
        <v>0</v>
      </c>
      <c r="ARQ26" s="450">
        <f t="shared" si="1378"/>
        <v>0</v>
      </c>
      <c r="ARR26" s="450">
        <f t="shared" si="1378"/>
        <v>0</v>
      </c>
      <c r="ARS26" s="450">
        <f t="shared" si="1378"/>
        <v>0</v>
      </c>
      <c r="ART26" s="450">
        <f t="shared" si="1378"/>
        <v>0</v>
      </c>
      <c r="ARU26" s="450">
        <f t="shared" si="1378"/>
        <v>0</v>
      </c>
      <c r="ARV26" s="450">
        <f t="shared" si="1378"/>
        <v>0</v>
      </c>
      <c r="ARW26" s="450">
        <f t="shared" si="1378"/>
        <v>0</v>
      </c>
      <c r="ARX26" s="450">
        <f t="shared" si="1378"/>
        <v>0</v>
      </c>
      <c r="ARY26" s="450">
        <f t="shared" si="1378"/>
        <v>0</v>
      </c>
      <c r="ARZ26" s="462">
        <f t="shared" si="1378"/>
        <v>0</v>
      </c>
      <c r="ASA26" s="451">
        <f t="shared" si="1378"/>
        <v>0</v>
      </c>
      <c r="ASC26" s="457">
        <f t="shared" ref="ASC26:ASP26" si="1379">SUM(ASC27+ASC31+ASC36)</f>
        <v>0</v>
      </c>
      <c r="ASD26" s="450">
        <f t="shared" si="1379"/>
        <v>0</v>
      </c>
      <c r="ASE26" s="450">
        <f t="shared" si="1379"/>
        <v>0</v>
      </c>
      <c r="ASF26" s="450">
        <f t="shared" si="1379"/>
        <v>0</v>
      </c>
      <c r="ASG26" s="450">
        <f t="shared" si="1379"/>
        <v>0</v>
      </c>
      <c r="ASH26" s="450">
        <f t="shared" si="1379"/>
        <v>0</v>
      </c>
      <c r="ASI26" s="450">
        <f t="shared" si="1379"/>
        <v>0</v>
      </c>
      <c r="ASJ26" s="450">
        <f t="shared" si="1379"/>
        <v>0</v>
      </c>
      <c r="ASK26" s="450">
        <f t="shared" si="1379"/>
        <v>0</v>
      </c>
      <c r="ASL26" s="450">
        <f t="shared" si="1379"/>
        <v>0</v>
      </c>
      <c r="ASM26" s="450">
        <f t="shared" si="1379"/>
        <v>0</v>
      </c>
      <c r="ASN26" s="450">
        <f t="shared" si="1379"/>
        <v>0</v>
      </c>
      <c r="ASO26" s="462">
        <f t="shared" si="1379"/>
        <v>0</v>
      </c>
      <c r="ASP26" s="451">
        <f t="shared" si="1379"/>
        <v>0</v>
      </c>
      <c r="ASR26" s="457">
        <f t="shared" ref="ASR26:ATE26" si="1380">SUM(ASR27+ASR31+ASR36)</f>
        <v>0</v>
      </c>
      <c r="ASS26" s="450">
        <f t="shared" si="1380"/>
        <v>0</v>
      </c>
      <c r="AST26" s="450">
        <f t="shared" si="1380"/>
        <v>0</v>
      </c>
      <c r="ASU26" s="450">
        <f t="shared" si="1380"/>
        <v>0</v>
      </c>
      <c r="ASV26" s="450">
        <f t="shared" si="1380"/>
        <v>0</v>
      </c>
      <c r="ASW26" s="450">
        <f t="shared" si="1380"/>
        <v>0</v>
      </c>
      <c r="ASX26" s="450">
        <f t="shared" si="1380"/>
        <v>0</v>
      </c>
      <c r="ASY26" s="450">
        <f t="shared" si="1380"/>
        <v>0</v>
      </c>
      <c r="ASZ26" s="450">
        <f t="shared" si="1380"/>
        <v>0</v>
      </c>
      <c r="ATA26" s="450">
        <f t="shared" si="1380"/>
        <v>0</v>
      </c>
      <c r="ATB26" s="450">
        <f t="shared" si="1380"/>
        <v>0</v>
      </c>
      <c r="ATC26" s="450">
        <f t="shared" si="1380"/>
        <v>0</v>
      </c>
      <c r="ATD26" s="462">
        <f t="shared" si="1380"/>
        <v>0</v>
      </c>
      <c r="ATE26" s="451">
        <f t="shared" si="1380"/>
        <v>0</v>
      </c>
      <c r="ATG26" s="457">
        <f t="shared" ref="ATG26:ATT26" si="1381">SUM(ATG27+ATG31+ATG36)</f>
        <v>0</v>
      </c>
      <c r="ATH26" s="450">
        <f t="shared" si="1381"/>
        <v>0</v>
      </c>
      <c r="ATI26" s="450">
        <f t="shared" si="1381"/>
        <v>0</v>
      </c>
      <c r="ATJ26" s="450">
        <f t="shared" si="1381"/>
        <v>0</v>
      </c>
      <c r="ATK26" s="450">
        <f t="shared" si="1381"/>
        <v>0</v>
      </c>
      <c r="ATL26" s="450">
        <f t="shared" si="1381"/>
        <v>0</v>
      </c>
      <c r="ATM26" s="450">
        <f t="shared" si="1381"/>
        <v>0</v>
      </c>
      <c r="ATN26" s="450">
        <f t="shared" si="1381"/>
        <v>0</v>
      </c>
      <c r="ATO26" s="450">
        <f t="shared" si="1381"/>
        <v>0</v>
      </c>
      <c r="ATP26" s="450">
        <f t="shared" si="1381"/>
        <v>0</v>
      </c>
      <c r="ATQ26" s="450">
        <f t="shared" si="1381"/>
        <v>0</v>
      </c>
      <c r="ATR26" s="450">
        <f t="shared" si="1381"/>
        <v>0</v>
      </c>
      <c r="ATS26" s="462">
        <f t="shared" si="1381"/>
        <v>0</v>
      </c>
      <c r="ATT26" s="451">
        <f t="shared" si="1381"/>
        <v>0</v>
      </c>
      <c r="ATV26" s="457">
        <f t="shared" ref="ATV26:AUI26" si="1382">SUM(ATV27+ATV31+ATV36)</f>
        <v>0</v>
      </c>
      <c r="ATW26" s="450">
        <f t="shared" si="1382"/>
        <v>0</v>
      </c>
      <c r="ATX26" s="450">
        <f t="shared" si="1382"/>
        <v>0</v>
      </c>
      <c r="ATY26" s="450">
        <f t="shared" si="1382"/>
        <v>0</v>
      </c>
      <c r="ATZ26" s="450">
        <f t="shared" si="1382"/>
        <v>0</v>
      </c>
      <c r="AUA26" s="450">
        <f t="shared" si="1382"/>
        <v>0</v>
      </c>
      <c r="AUB26" s="450">
        <f t="shared" si="1382"/>
        <v>0</v>
      </c>
      <c r="AUC26" s="450">
        <f t="shared" si="1382"/>
        <v>0</v>
      </c>
      <c r="AUD26" s="450">
        <f t="shared" si="1382"/>
        <v>0</v>
      </c>
      <c r="AUE26" s="450">
        <f t="shared" si="1382"/>
        <v>0</v>
      </c>
      <c r="AUF26" s="450">
        <f t="shared" si="1382"/>
        <v>0</v>
      </c>
      <c r="AUG26" s="450">
        <f t="shared" si="1382"/>
        <v>0</v>
      </c>
      <c r="AUH26" s="462">
        <f t="shared" si="1382"/>
        <v>0</v>
      </c>
      <c r="AUI26" s="451">
        <f t="shared" si="1382"/>
        <v>0</v>
      </c>
      <c r="AUK26" s="457">
        <f t="shared" ref="AUK26:AUX26" si="1383">SUM(AUK27+AUK31+AUK36)</f>
        <v>0</v>
      </c>
      <c r="AUL26" s="450">
        <f t="shared" si="1383"/>
        <v>0</v>
      </c>
      <c r="AUM26" s="450">
        <f t="shared" si="1383"/>
        <v>0</v>
      </c>
      <c r="AUN26" s="450">
        <f t="shared" si="1383"/>
        <v>0</v>
      </c>
      <c r="AUO26" s="450">
        <f t="shared" si="1383"/>
        <v>0</v>
      </c>
      <c r="AUP26" s="450">
        <f t="shared" si="1383"/>
        <v>0</v>
      </c>
      <c r="AUQ26" s="450">
        <f t="shared" si="1383"/>
        <v>0</v>
      </c>
      <c r="AUR26" s="450">
        <f t="shared" si="1383"/>
        <v>0</v>
      </c>
      <c r="AUS26" s="450">
        <f t="shared" si="1383"/>
        <v>0</v>
      </c>
      <c r="AUT26" s="450">
        <f t="shared" si="1383"/>
        <v>0</v>
      </c>
      <c r="AUU26" s="450">
        <f t="shared" si="1383"/>
        <v>0</v>
      </c>
      <c r="AUV26" s="450">
        <f t="shared" si="1383"/>
        <v>0</v>
      </c>
      <c r="AUW26" s="462">
        <f t="shared" si="1383"/>
        <v>0</v>
      </c>
      <c r="AUX26" s="451">
        <f t="shared" si="1383"/>
        <v>0</v>
      </c>
      <c r="AUZ26" s="457">
        <f t="shared" ref="AUZ26:AVM26" si="1384">SUM(AUZ27+AUZ31+AUZ36)</f>
        <v>0</v>
      </c>
      <c r="AVA26" s="450">
        <f t="shared" si="1384"/>
        <v>0</v>
      </c>
      <c r="AVB26" s="450">
        <f t="shared" si="1384"/>
        <v>0</v>
      </c>
      <c r="AVC26" s="450">
        <f t="shared" si="1384"/>
        <v>0</v>
      </c>
      <c r="AVD26" s="450">
        <f t="shared" si="1384"/>
        <v>0</v>
      </c>
      <c r="AVE26" s="450">
        <f t="shared" si="1384"/>
        <v>0</v>
      </c>
      <c r="AVF26" s="450">
        <f t="shared" si="1384"/>
        <v>0</v>
      </c>
      <c r="AVG26" s="450">
        <f t="shared" si="1384"/>
        <v>0</v>
      </c>
      <c r="AVH26" s="450">
        <f t="shared" si="1384"/>
        <v>0</v>
      </c>
      <c r="AVI26" s="450">
        <f t="shared" si="1384"/>
        <v>0</v>
      </c>
      <c r="AVJ26" s="450">
        <f t="shared" si="1384"/>
        <v>0</v>
      </c>
      <c r="AVK26" s="450">
        <f t="shared" si="1384"/>
        <v>0</v>
      </c>
      <c r="AVL26" s="462">
        <f t="shared" si="1384"/>
        <v>0</v>
      </c>
      <c r="AVM26" s="451">
        <f t="shared" si="1384"/>
        <v>0</v>
      </c>
      <c r="AVO26" s="457">
        <f t="shared" ref="AVO26:AWB26" si="1385">SUM(AVO27+AVO31+AVO36)</f>
        <v>0</v>
      </c>
      <c r="AVP26" s="450">
        <f t="shared" si="1385"/>
        <v>0</v>
      </c>
      <c r="AVQ26" s="450">
        <f t="shared" si="1385"/>
        <v>0</v>
      </c>
      <c r="AVR26" s="450">
        <f t="shared" si="1385"/>
        <v>0</v>
      </c>
      <c r="AVS26" s="450">
        <f t="shared" si="1385"/>
        <v>0</v>
      </c>
      <c r="AVT26" s="450">
        <f t="shared" si="1385"/>
        <v>0</v>
      </c>
      <c r="AVU26" s="450">
        <f t="shared" si="1385"/>
        <v>0</v>
      </c>
      <c r="AVV26" s="450">
        <f t="shared" si="1385"/>
        <v>0</v>
      </c>
      <c r="AVW26" s="450">
        <f t="shared" si="1385"/>
        <v>0</v>
      </c>
      <c r="AVX26" s="450">
        <f t="shared" si="1385"/>
        <v>0</v>
      </c>
      <c r="AVY26" s="450">
        <f t="shared" si="1385"/>
        <v>0</v>
      </c>
      <c r="AVZ26" s="450">
        <f t="shared" si="1385"/>
        <v>0</v>
      </c>
      <c r="AWA26" s="462">
        <f t="shared" si="1385"/>
        <v>0</v>
      </c>
      <c r="AWB26" s="451">
        <f t="shared" si="1385"/>
        <v>0</v>
      </c>
      <c r="AWD26" s="457">
        <f t="shared" ref="AWD26:AWQ26" si="1386">SUM(AWD27+AWD31+AWD36)</f>
        <v>0</v>
      </c>
      <c r="AWE26" s="450">
        <f t="shared" si="1386"/>
        <v>0</v>
      </c>
      <c r="AWF26" s="450">
        <f t="shared" si="1386"/>
        <v>0</v>
      </c>
      <c r="AWG26" s="450">
        <f t="shared" si="1386"/>
        <v>0</v>
      </c>
      <c r="AWH26" s="450">
        <f t="shared" si="1386"/>
        <v>0</v>
      </c>
      <c r="AWI26" s="450">
        <f t="shared" si="1386"/>
        <v>0</v>
      </c>
      <c r="AWJ26" s="450">
        <f t="shared" si="1386"/>
        <v>0</v>
      </c>
      <c r="AWK26" s="450">
        <f t="shared" si="1386"/>
        <v>0</v>
      </c>
      <c r="AWL26" s="450">
        <f t="shared" si="1386"/>
        <v>0</v>
      </c>
      <c r="AWM26" s="450">
        <f t="shared" si="1386"/>
        <v>0</v>
      </c>
      <c r="AWN26" s="450">
        <f t="shared" si="1386"/>
        <v>0</v>
      </c>
      <c r="AWO26" s="450">
        <f t="shared" si="1386"/>
        <v>0</v>
      </c>
      <c r="AWP26" s="462">
        <f t="shared" si="1386"/>
        <v>0</v>
      </c>
      <c r="AWQ26" s="451">
        <f t="shared" si="1386"/>
        <v>0</v>
      </c>
      <c r="AWS26" s="457">
        <f t="shared" ref="AWS26:AXF26" si="1387">SUM(AWS27+AWS31+AWS36)</f>
        <v>0</v>
      </c>
      <c r="AWT26" s="450">
        <f t="shared" si="1387"/>
        <v>0</v>
      </c>
      <c r="AWU26" s="450">
        <f t="shared" si="1387"/>
        <v>0</v>
      </c>
      <c r="AWV26" s="450">
        <f t="shared" si="1387"/>
        <v>0</v>
      </c>
      <c r="AWW26" s="450">
        <f t="shared" si="1387"/>
        <v>0</v>
      </c>
      <c r="AWX26" s="450">
        <f t="shared" si="1387"/>
        <v>0</v>
      </c>
      <c r="AWY26" s="450">
        <f t="shared" si="1387"/>
        <v>0</v>
      </c>
      <c r="AWZ26" s="450">
        <f t="shared" si="1387"/>
        <v>0</v>
      </c>
      <c r="AXA26" s="450">
        <f t="shared" si="1387"/>
        <v>0</v>
      </c>
      <c r="AXB26" s="450">
        <f t="shared" si="1387"/>
        <v>0</v>
      </c>
      <c r="AXC26" s="450">
        <f t="shared" si="1387"/>
        <v>0</v>
      </c>
      <c r="AXD26" s="450">
        <f t="shared" si="1387"/>
        <v>0</v>
      </c>
      <c r="AXE26" s="462">
        <f t="shared" si="1387"/>
        <v>0</v>
      </c>
      <c r="AXF26" s="451">
        <f t="shared" si="1387"/>
        <v>0</v>
      </c>
      <c r="AXH26" s="457">
        <f t="shared" ref="AXH26:AXU26" si="1388">SUM(AXH27+AXH31+AXH36)</f>
        <v>0</v>
      </c>
      <c r="AXI26" s="450">
        <f t="shared" si="1388"/>
        <v>0</v>
      </c>
      <c r="AXJ26" s="450">
        <f t="shared" si="1388"/>
        <v>0</v>
      </c>
      <c r="AXK26" s="450">
        <f t="shared" si="1388"/>
        <v>0</v>
      </c>
      <c r="AXL26" s="450">
        <f t="shared" si="1388"/>
        <v>0</v>
      </c>
      <c r="AXM26" s="450">
        <f t="shared" si="1388"/>
        <v>0</v>
      </c>
      <c r="AXN26" s="450">
        <f t="shared" si="1388"/>
        <v>0</v>
      </c>
      <c r="AXO26" s="450">
        <f t="shared" si="1388"/>
        <v>0</v>
      </c>
      <c r="AXP26" s="450">
        <f t="shared" si="1388"/>
        <v>0</v>
      </c>
      <c r="AXQ26" s="450">
        <f t="shared" si="1388"/>
        <v>0</v>
      </c>
      <c r="AXR26" s="450">
        <f t="shared" si="1388"/>
        <v>0</v>
      </c>
      <c r="AXS26" s="450">
        <f t="shared" si="1388"/>
        <v>0</v>
      </c>
      <c r="AXT26" s="462">
        <f t="shared" si="1388"/>
        <v>0</v>
      </c>
      <c r="AXU26" s="451">
        <f t="shared" si="1388"/>
        <v>0</v>
      </c>
      <c r="AXW26" s="457">
        <f t="shared" ref="AXW26:AYJ26" si="1389">SUM(AXW27+AXW31+AXW36)</f>
        <v>0</v>
      </c>
      <c r="AXX26" s="450">
        <f t="shared" si="1389"/>
        <v>0</v>
      </c>
      <c r="AXY26" s="450">
        <f t="shared" si="1389"/>
        <v>0</v>
      </c>
      <c r="AXZ26" s="450">
        <f t="shared" si="1389"/>
        <v>0</v>
      </c>
      <c r="AYA26" s="450">
        <f t="shared" si="1389"/>
        <v>0</v>
      </c>
      <c r="AYB26" s="450">
        <f t="shared" si="1389"/>
        <v>0</v>
      </c>
      <c r="AYC26" s="450">
        <f t="shared" si="1389"/>
        <v>0</v>
      </c>
      <c r="AYD26" s="450">
        <f t="shared" si="1389"/>
        <v>0</v>
      </c>
      <c r="AYE26" s="450">
        <f t="shared" si="1389"/>
        <v>0</v>
      </c>
      <c r="AYF26" s="450">
        <f t="shared" si="1389"/>
        <v>0</v>
      </c>
      <c r="AYG26" s="450">
        <f t="shared" si="1389"/>
        <v>0</v>
      </c>
      <c r="AYH26" s="450">
        <f t="shared" si="1389"/>
        <v>0</v>
      </c>
      <c r="AYI26" s="462">
        <f t="shared" si="1389"/>
        <v>0</v>
      </c>
      <c r="AYJ26" s="451">
        <f t="shared" si="1389"/>
        <v>0</v>
      </c>
      <c r="AYL26" s="457">
        <f t="shared" ref="AYL26:AYY26" si="1390">SUM(AYL27+AYL31+AYL36)</f>
        <v>0</v>
      </c>
      <c r="AYM26" s="450">
        <f t="shared" si="1390"/>
        <v>0</v>
      </c>
      <c r="AYN26" s="450">
        <f t="shared" si="1390"/>
        <v>0</v>
      </c>
      <c r="AYO26" s="450">
        <f t="shared" si="1390"/>
        <v>0</v>
      </c>
      <c r="AYP26" s="450">
        <f t="shared" si="1390"/>
        <v>0</v>
      </c>
      <c r="AYQ26" s="450">
        <f t="shared" si="1390"/>
        <v>0</v>
      </c>
      <c r="AYR26" s="450">
        <f t="shared" si="1390"/>
        <v>0</v>
      </c>
      <c r="AYS26" s="450">
        <f t="shared" si="1390"/>
        <v>0</v>
      </c>
      <c r="AYT26" s="450">
        <f t="shared" si="1390"/>
        <v>0</v>
      </c>
      <c r="AYU26" s="450">
        <f t="shared" si="1390"/>
        <v>0</v>
      </c>
      <c r="AYV26" s="450">
        <f t="shared" si="1390"/>
        <v>0</v>
      </c>
      <c r="AYW26" s="450">
        <f t="shared" si="1390"/>
        <v>0</v>
      </c>
      <c r="AYX26" s="462">
        <f t="shared" si="1390"/>
        <v>0</v>
      </c>
      <c r="AYY26" s="451">
        <f t="shared" si="1390"/>
        <v>0</v>
      </c>
      <c r="AZA26" s="457">
        <f t="shared" ref="AZA26:AZN26" si="1391">SUM(AZA27+AZA31+AZA36)</f>
        <v>0</v>
      </c>
      <c r="AZB26" s="450">
        <f t="shared" si="1391"/>
        <v>0</v>
      </c>
      <c r="AZC26" s="450">
        <f t="shared" si="1391"/>
        <v>0</v>
      </c>
      <c r="AZD26" s="450">
        <f t="shared" si="1391"/>
        <v>0</v>
      </c>
      <c r="AZE26" s="450">
        <f t="shared" si="1391"/>
        <v>0</v>
      </c>
      <c r="AZF26" s="450">
        <f t="shared" si="1391"/>
        <v>0</v>
      </c>
      <c r="AZG26" s="450">
        <f t="shared" si="1391"/>
        <v>0</v>
      </c>
      <c r="AZH26" s="450">
        <f t="shared" si="1391"/>
        <v>0</v>
      </c>
      <c r="AZI26" s="450">
        <f t="shared" si="1391"/>
        <v>0</v>
      </c>
      <c r="AZJ26" s="450">
        <f t="shared" si="1391"/>
        <v>0</v>
      </c>
      <c r="AZK26" s="450">
        <f t="shared" si="1391"/>
        <v>0</v>
      </c>
      <c r="AZL26" s="450">
        <f t="shared" si="1391"/>
        <v>0</v>
      </c>
      <c r="AZM26" s="462">
        <f t="shared" si="1391"/>
        <v>0</v>
      </c>
      <c r="AZN26" s="451">
        <f t="shared" si="1391"/>
        <v>0</v>
      </c>
      <c r="AZP26" s="457">
        <f t="shared" ref="AZP26:BAC26" si="1392">SUM(AZP27+AZP31+AZP36)</f>
        <v>0</v>
      </c>
      <c r="AZQ26" s="450">
        <f t="shared" si="1392"/>
        <v>0</v>
      </c>
      <c r="AZR26" s="450">
        <f t="shared" si="1392"/>
        <v>0</v>
      </c>
      <c r="AZS26" s="450">
        <f t="shared" si="1392"/>
        <v>0</v>
      </c>
      <c r="AZT26" s="450">
        <f t="shared" si="1392"/>
        <v>0</v>
      </c>
      <c r="AZU26" s="450">
        <f t="shared" si="1392"/>
        <v>0</v>
      </c>
      <c r="AZV26" s="450">
        <f t="shared" si="1392"/>
        <v>0</v>
      </c>
      <c r="AZW26" s="450">
        <f t="shared" si="1392"/>
        <v>0</v>
      </c>
      <c r="AZX26" s="450">
        <f t="shared" si="1392"/>
        <v>0</v>
      </c>
      <c r="AZY26" s="450">
        <f t="shared" si="1392"/>
        <v>0</v>
      </c>
      <c r="AZZ26" s="450">
        <f t="shared" si="1392"/>
        <v>0</v>
      </c>
      <c r="BAA26" s="450">
        <f t="shared" si="1392"/>
        <v>0</v>
      </c>
      <c r="BAB26" s="462">
        <f t="shared" si="1392"/>
        <v>0</v>
      </c>
      <c r="BAC26" s="451">
        <f t="shared" si="1392"/>
        <v>0</v>
      </c>
      <c r="BAE26" s="457">
        <f t="shared" ref="BAE26:BAR26" si="1393">SUM(BAE27+BAE31+BAE36)</f>
        <v>0</v>
      </c>
      <c r="BAF26" s="450">
        <f t="shared" si="1393"/>
        <v>0</v>
      </c>
      <c r="BAG26" s="450">
        <f t="shared" si="1393"/>
        <v>0</v>
      </c>
      <c r="BAH26" s="450">
        <f t="shared" si="1393"/>
        <v>0</v>
      </c>
      <c r="BAI26" s="450">
        <f t="shared" si="1393"/>
        <v>0</v>
      </c>
      <c r="BAJ26" s="450">
        <f t="shared" si="1393"/>
        <v>0</v>
      </c>
      <c r="BAK26" s="450">
        <f t="shared" si="1393"/>
        <v>0</v>
      </c>
      <c r="BAL26" s="450">
        <f t="shared" si="1393"/>
        <v>0</v>
      </c>
      <c r="BAM26" s="450">
        <f t="shared" si="1393"/>
        <v>0</v>
      </c>
      <c r="BAN26" s="450">
        <f t="shared" si="1393"/>
        <v>0</v>
      </c>
      <c r="BAO26" s="450">
        <f t="shared" si="1393"/>
        <v>0</v>
      </c>
      <c r="BAP26" s="450">
        <f t="shared" si="1393"/>
        <v>0</v>
      </c>
      <c r="BAQ26" s="462">
        <f t="shared" si="1393"/>
        <v>0</v>
      </c>
      <c r="BAR26" s="451">
        <f t="shared" si="1393"/>
        <v>0</v>
      </c>
      <c r="BAT26" s="457">
        <f t="shared" ref="BAT26:BBG26" si="1394">SUM(BAT27+BAT31+BAT36)</f>
        <v>0</v>
      </c>
      <c r="BAU26" s="450">
        <f t="shared" si="1394"/>
        <v>0</v>
      </c>
      <c r="BAV26" s="450">
        <f t="shared" si="1394"/>
        <v>0</v>
      </c>
      <c r="BAW26" s="450">
        <f t="shared" si="1394"/>
        <v>0</v>
      </c>
      <c r="BAX26" s="450">
        <f t="shared" si="1394"/>
        <v>0</v>
      </c>
      <c r="BAY26" s="450">
        <f t="shared" si="1394"/>
        <v>0</v>
      </c>
      <c r="BAZ26" s="450">
        <f t="shared" si="1394"/>
        <v>0</v>
      </c>
      <c r="BBA26" s="450">
        <f t="shared" si="1394"/>
        <v>0</v>
      </c>
      <c r="BBB26" s="450">
        <f t="shared" si="1394"/>
        <v>0</v>
      </c>
      <c r="BBC26" s="450">
        <f t="shared" si="1394"/>
        <v>0</v>
      </c>
      <c r="BBD26" s="450">
        <f t="shared" si="1394"/>
        <v>0</v>
      </c>
      <c r="BBE26" s="450">
        <f t="shared" si="1394"/>
        <v>0</v>
      </c>
      <c r="BBF26" s="462">
        <f t="shared" si="1394"/>
        <v>0</v>
      </c>
      <c r="BBG26" s="451">
        <f t="shared" si="1394"/>
        <v>0</v>
      </c>
      <c r="BBI26" s="457">
        <f t="shared" ref="BBI26:BBV26" si="1395">SUM(BBI27+BBI31+BBI36)</f>
        <v>0</v>
      </c>
      <c r="BBJ26" s="450">
        <f t="shared" si="1395"/>
        <v>0</v>
      </c>
      <c r="BBK26" s="450">
        <f t="shared" si="1395"/>
        <v>0</v>
      </c>
      <c r="BBL26" s="450">
        <f t="shared" si="1395"/>
        <v>0</v>
      </c>
      <c r="BBM26" s="450">
        <f t="shared" si="1395"/>
        <v>0</v>
      </c>
      <c r="BBN26" s="450">
        <f t="shared" si="1395"/>
        <v>0</v>
      </c>
      <c r="BBO26" s="450">
        <f t="shared" si="1395"/>
        <v>0</v>
      </c>
      <c r="BBP26" s="450">
        <f t="shared" si="1395"/>
        <v>0</v>
      </c>
      <c r="BBQ26" s="450">
        <f t="shared" si="1395"/>
        <v>0</v>
      </c>
      <c r="BBR26" s="450">
        <f t="shared" si="1395"/>
        <v>0</v>
      </c>
      <c r="BBS26" s="450">
        <f t="shared" si="1395"/>
        <v>0</v>
      </c>
      <c r="BBT26" s="450">
        <f t="shared" si="1395"/>
        <v>0</v>
      </c>
      <c r="BBU26" s="462">
        <f t="shared" si="1395"/>
        <v>0</v>
      </c>
      <c r="BBV26" s="451">
        <f t="shared" si="1395"/>
        <v>0</v>
      </c>
      <c r="BBX26" s="457">
        <f t="shared" ref="BBX26:BCK26" si="1396">SUM(BBX27+BBX31+BBX36)</f>
        <v>0</v>
      </c>
      <c r="BBY26" s="450">
        <f t="shared" si="1396"/>
        <v>0</v>
      </c>
      <c r="BBZ26" s="450">
        <f t="shared" si="1396"/>
        <v>0</v>
      </c>
      <c r="BCA26" s="450">
        <f t="shared" si="1396"/>
        <v>0</v>
      </c>
      <c r="BCB26" s="450">
        <f t="shared" si="1396"/>
        <v>0</v>
      </c>
      <c r="BCC26" s="450">
        <f t="shared" si="1396"/>
        <v>0</v>
      </c>
      <c r="BCD26" s="450">
        <f t="shared" si="1396"/>
        <v>0</v>
      </c>
      <c r="BCE26" s="450">
        <f t="shared" si="1396"/>
        <v>0</v>
      </c>
      <c r="BCF26" s="450">
        <f t="shared" si="1396"/>
        <v>0</v>
      </c>
      <c r="BCG26" s="450">
        <f t="shared" si="1396"/>
        <v>0</v>
      </c>
      <c r="BCH26" s="450">
        <f t="shared" si="1396"/>
        <v>0</v>
      </c>
      <c r="BCI26" s="450">
        <f t="shared" si="1396"/>
        <v>0</v>
      </c>
      <c r="BCJ26" s="462">
        <f t="shared" si="1396"/>
        <v>0</v>
      </c>
      <c r="BCK26" s="451">
        <f t="shared" si="1396"/>
        <v>0</v>
      </c>
      <c r="BCM26" s="457">
        <f t="shared" ref="BCM26:BCZ26" si="1397">SUM(BCM27+BCM31+BCM36)</f>
        <v>0</v>
      </c>
      <c r="BCN26" s="450">
        <f t="shared" si="1397"/>
        <v>0</v>
      </c>
      <c r="BCO26" s="450">
        <f t="shared" si="1397"/>
        <v>0</v>
      </c>
      <c r="BCP26" s="450">
        <f t="shared" si="1397"/>
        <v>0</v>
      </c>
      <c r="BCQ26" s="450">
        <f t="shared" si="1397"/>
        <v>0</v>
      </c>
      <c r="BCR26" s="450">
        <f t="shared" si="1397"/>
        <v>0</v>
      </c>
      <c r="BCS26" s="450">
        <f t="shared" si="1397"/>
        <v>0</v>
      </c>
      <c r="BCT26" s="450">
        <f t="shared" si="1397"/>
        <v>0</v>
      </c>
      <c r="BCU26" s="450">
        <f t="shared" si="1397"/>
        <v>0</v>
      </c>
      <c r="BCV26" s="450">
        <f t="shared" si="1397"/>
        <v>0</v>
      </c>
      <c r="BCW26" s="450">
        <f t="shared" si="1397"/>
        <v>0</v>
      </c>
      <c r="BCX26" s="450">
        <f t="shared" si="1397"/>
        <v>0</v>
      </c>
      <c r="BCY26" s="462">
        <f t="shared" si="1397"/>
        <v>0</v>
      </c>
      <c r="BCZ26" s="451">
        <f t="shared" si="1397"/>
        <v>0</v>
      </c>
      <c r="BDB26" s="457">
        <f t="shared" ref="BDB26:BDO26" si="1398">SUM(BDB27+BDB31+BDB36)</f>
        <v>0</v>
      </c>
      <c r="BDC26" s="450">
        <f t="shared" si="1398"/>
        <v>0</v>
      </c>
      <c r="BDD26" s="450">
        <f t="shared" si="1398"/>
        <v>0</v>
      </c>
      <c r="BDE26" s="450">
        <f t="shared" si="1398"/>
        <v>0</v>
      </c>
      <c r="BDF26" s="450">
        <f t="shared" si="1398"/>
        <v>0</v>
      </c>
      <c r="BDG26" s="450">
        <f t="shared" si="1398"/>
        <v>0</v>
      </c>
      <c r="BDH26" s="450">
        <f t="shared" si="1398"/>
        <v>0</v>
      </c>
      <c r="BDI26" s="450">
        <f t="shared" si="1398"/>
        <v>0</v>
      </c>
      <c r="BDJ26" s="450">
        <f t="shared" si="1398"/>
        <v>0</v>
      </c>
      <c r="BDK26" s="450">
        <f t="shared" si="1398"/>
        <v>0</v>
      </c>
      <c r="BDL26" s="450">
        <f t="shared" si="1398"/>
        <v>0</v>
      </c>
      <c r="BDM26" s="450">
        <f t="shared" si="1398"/>
        <v>0</v>
      </c>
      <c r="BDN26" s="462">
        <f t="shared" si="1398"/>
        <v>0</v>
      </c>
      <c r="BDO26" s="451">
        <f t="shared" si="1398"/>
        <v>0</v>
      </c>
      <c r="BDQ26" s="457">
        <f t="shared" ref="BDQ26:BED26" si="1399">SUM(BDQ27+BDQ31+BDQ36)</f>
        <v>0</v>
      </c>
      <c r="BDR26" s="450">
        <f t="shared" si="1399"/>
        <v>0</v>
      </c>
      <c r="BDS26" s="450">
        <f t="shared" si="1399"/>
        <v>0</v>
      </c>
      <c r="BDT26" s="450">
        <f t="shared" si="1399"/>
        <v>0</v>
      </c>
      <c r="BDU26" s="450">
        <f t="shared" si="1399"/>
        <v>0</v>
      </c>
      <c r="BDV26" s="450">
        <f t="shared" si="1399"/>
        <v>0</v>
      </c>
      <c r="BDW26" s="450">
        <f t="shared" si="1399"/>
        <v>0</v>
      </c>
      <c r="BDX26" s="450">
        <f t="shared" si="1399"/>
        <v>0</v>
      </c>
      <c r="BDY26" s="450">
        <f t="shared" si="1399"/>
        <v>0</v>
      </c>
      <c r="BDZ26" s="450">
        <f t="shared" si="1399"/>
        <v>0</v>
      </c>
      <c r="BEA26" s="450">
        <f t="shared" si="1399"/>
        <v>0</v>
      </c>
      <c r="BEB26" s="450">
        <f t="shared" si="1399"/>
        <v>0</v>
      </c>
      <c r="BEC26" s="462">
        <f t="shared" si="1399"/>
        <v>0</v>
      </c>
      <c r="BED26" s="451">
        <f t="shared" si="1399"/>
        <v>0</v>
      </c>
      <c r="BEF26" s="457">
        <f t="shared" ref="BEF26:BES26" si="1400">SUM(BEF27+BEF31+BEF36)</f>
        <v>0</v>
      </c>
      <c r="BEG26" s="450">
        <f t="shared" si="1400"/>
        <v>0</v>
      </c>
      <c r="BEH26" s="450">
        <f t="shared" si="1400"/>
        <v>0</v>
      </c>
      <c r="BEI26" s="450">
        <f t="shared" si="1400"/>
        <v>0</v>
      </c>
      <c r="BEJ26" s="450">
        <f t="shared" si="1400"/>
        <v>0</v>
      </c>
      <c r="BEK26" s="450">
        <f t="shared" si="1400"/>
        <v>0</v>
      </c>
      <c r="BEL26" s="450">
        <f t="shared" si="1400"/>
        <v>0</v>
      </c>
      <c r="BEM26" s="450">
        <f t="shared" si="1400"/>
        <v>0</v>
      </c>
      <c r="BEN26" s="450">
        <f t="shared" si="1400"/>
        <v>0</v>
      </c>
      <c r="BEO26" s="450">
        <f t="shared" si="1400"/>
        <v>0</v>
      </c>
      <c r="BEP26" s="450">
        <f t="shared" si="1400"/>
        <v>0</v>
      </c>
      <c r="BEQ26" s="450">
        <f t="shared" si="1400"/>
        <v>0</v>
      </c>
      <c r="BER26" s="462">
        <f t="shared" si="1400"/>
        <v>0</v>
      </c>
      <c r="BES26" s="451">
        <f t="shared" si="1400"/>
        <v>0</v>
      </c>
      <c r="BEU26" s="457">
        <f t="shared" ref="BEU26:BFH26" si="1401">SUM(BEU27+BEU31+BEU36)</f>
        <v>0</v>
      </c>
      <c r="BEV26" s="450">
        <f t="shared" si="1401"/>
        <v>0</v>
      </c>
      <c r="BEW26" s="450">
        <f t="shared" si="1401"/>
        <v>0</v>
      </c>
      <c r="BEX26" s="450">
        <f t="shared" si="1401"/>
        <v>0</v>
      </c>
      <c r="BEY26" s="450">
        <f t="shared" si="1401"/>
        <v>0</v>
      </c>
      <c r="BEZ26" s="450">
        <f t="shared" si="1401"/>
        <v>0</v>
      </c>
      <c r="BFA26" s="450">
        <f t="shared" si="1401"/>
        <v>0</v>
      </c>
      <c r="BFB26" s="450">
        <f t="shared" si="1401"/>
        <v>0</v>
      </c>
      <c r="BFC26" s="450">
        <f t="shared" si="1401"/>
        <v>0</v>
      </c>
      <c r="BFD26" s="450">
        <f t="shared" si="1401"/>
        <v>0</v>
      </c>
      <c r="BFE26" s="450">
        <f t="shared" si="1401"/>
        <v>0</v>
      </c>
      <c r="BFF26" s="450">
        <f t="shared" si="1401"/>
        <v>0</v>
      </c>
      <c r="BFG26" s="462">
        <f t="shared" si="1401"/>
        <v>0</v>
      </c>
      <c r="BFH26" s="451">
        <f t="shared" si="1401"/>
        <v>0</v>
      </c>
      <c r="BFJ26" s="457">
        <f t="shared" ref="BFJ26:BFW26" si="1402">SUM(BFJ27+BFJ31+BFJ36)</f>
        <v>0</v>
      </c>
      <c r="BFK26" s="450">
        <f t="shared" si="1402"/>
        <v>0</v>
      </c>
      <c r="BFL26" s="450">
        <f t="shared" si="1402"/>
        <v>0</v>
      </c>
      <c r="BFM26" s="450">
        <f t="shared" si="1402"/>
        <v>0</v>
      </c>
      <c r="BFN26" s="450">
        <f t="shared" si="1402"/>
        <v>0</v>
      </c>
      <c r="BFO26" s="450">
        <f t="shared" si="1402"/>
        <v>0</v>
      </c>
      <c r="BFP26" s="450">
        <f t="shared" si="1402"/>
        <v>0</v>
      </c>
      <c r="BFQ26" s="450">
        <f t="shared" si="1402"/>
        <v>0</v>
      </c>
      <c r="BFR26" s="450">
        <f t="shared" si="1402"/>
        <v>0</v>
      </c>
      <c r="BFS26" s="450">
        <f t="shared" si="1402"/>
        <v>0</v>
      </c>
      <c r="BFT26" s="450">
        <f t="shared" si="1402"/>
        <v>0</v>
      </c>
      <c r="BFU26" s="450">
        <f t="shared" si="1402"/>
        <v>0</v>
      </c>
      <c r="BFV26" s="462">
        <f t="shared" si="1402"/>
        <v>0</v>
      </c>
      <c r="BFW26" s="451">
        <f t="shared" si="1402"/>
        <v>0</v>
      </c>
      <c r="BFY26" s="457">
        <f t="shared" ref="BFY26:BGL26" si="1403">SUM(BFY27+BFY31+BFY36)</f>
        <v>0</v>
      </c>
      <c r="BFZ26" s="450">
        <f t="shared" si="1403"/>
        <v>0</v>
      </c>
      <c r="BGA26" s="450">
        <f t="shared" si="1403"/>
        <v>0</v>
      </c>
      <c r="BGB26" s="450">
        <f t="shared" si="1403"/>
        <v>0</v>
      </c>
      <c r="BGC26" s="450">
        <f t="shared" si="1403"/>
        <v>0</v>
      </c>
      <c r="BGD26" s="450">
        <f t="shared" si="1403"/>
        <v>0</v>
      </c>
      <c r="BGE26" s="450">
        <f t="shared" si="1403"/>
        <v>0</v>
      </c>
      <c r="BGF26" s="450">
        <f t="shared" si="1403"/>
        <v>0</v>
      </c>
      <c r="BGG26" s="450">
        <f t="shared" si="1403"/>
        <v>0</v>
      </c>
      <c r="BGH26" s="450">
        <f t="shared" si="1403"/>
        <v>0</v>
      </c>
      <c r="BGI26" s="450">
        <f t="shared" si="1403"/>
        <v>0</v>
      </c>
      <c r="BGJ26" s="450">
        <f t="shared" si="1403"/>
        <v>0</v>
      </c>
      <c r="BGK26" s="462">
        <f t="shared" si="1403"/>
        <v>0</v>
      </c>
      <c r="BGL26" s="451">
        <f t="shared" si="1403"/>
        <v>0</v>
      </c>
      <c r="BGN26" s="457">
        <f t="shared" ref="BGN26:BHA26" si="1404">SUM(BGN27+BGN31+BGN36)</f>
        <v>0</v>
      </c>
      <c r="BGO26" s="450">
        <f t="shared" si="1404"/>
        <v>0</v>
      </c>
      <c r="BGP26" s="450">
        <f t="shared" si="1404"/>
        <v>0</v>
      </c>
      <c r="BGQ26" s="450">
        <f t="shared" si="1404"/>
        <v>0</v>
      </c>
      <c r="BGR26" s="450">
        <f t="shared" si="1404"/>
        <v>0</v>
      </c>
      <c r="BGS26" s="450">
        <f t="shared" si="1404"/>
        <v>0</v>
      </c>
      <c r="BGT26" s="450">
        <f t="shared" si="1404"/>
        <v>0</v>
      </c>
      <c r="BGU26" s="450">
        <f t="shared" si="1404"/>
        <v>0</v>
      </c>
      <c r="BGV26" s="450">
        <f t="shared" si="1404"/>
        <v>0</v>
      </c>
      <c r="BGW26" s="450">
        <f t="shared" si="1404"/>
        <v>0</v>
      </c>
      <c r="BGX26" s="450">
        <f t="shared" si="1404"/>
        <v>0</v>
      </c>
      <c r="BGY26" s="450">
        <f t="shared" si="1404"/>
        <v>0</v>
      </c>
      <c r="BGZ26" s="462">
        <f t="shared" si="1404"/>
        <v>0</v>
      </c>
      <c r="BHA26" s="451">
        <f t="shared" si="1404"/>
        <v>0</v>
      </c>
      <c r="BHC26" s="457">
        <f t="shared" ref="BHC26:BHP26" si="1405">SUM(BHC27+BHC31+BHC36)</f>
        <v>0</v>
      </c>
      <c r="BHD26" s="450">
        <f t="shared" si="1405"/>
        <v>0</v>
      </c>
      <c r="BHE26" s="450">
        <f t="shared" si="1405"/>
        <v>0</v>
      </c>
      <c r="BHF26" s="450">
        <f t="shared" si="1405"/>
        <v>0</v>
      </c>
      <c r="BHG26" s="450">
        <f t="shared" si="1405"/>
        <v>0</v>
      </c>
      <c r="BHH26" s="450">
        <f t="shared" si="1405"/>
        <v>0</v>
      </c>
      <c r="BHI26" s="450">
        <f t="shared" si="1405"/>
        <v>0</v>
      </c>
      <c r="BHJ26" s="450">
        <f t="shared" si="1405"/>
        <v>0</v>
      </c>
      <c r="BHK26" s="450">
        <f t="shared" si="1405"/>
        <v>0</v>
      </c>
      <c r="BHL26" s="450">
        <f t="shared" si="1405"/>
        <v>0</v>
      </c>
      <c r="BHM26" s="450">
        <f t="shared" si="1405"/>
        <v>0</v>
      </c>
      <c r="BHN26" s="450">
        <f t="shared" si="1405"/>
        <v>0</v>
      </c>
      <c r="BHO26" s="462">
        <f t="shared" si="1405"/>
        <v>0</v>
      </c>
      <c r="BHP26" s="451">
        <f t="shared" si="1405"/>
        <v>0</v>
      </c>
      <c r="BHR26" s="457">
        <f t="shared" ref="BHR26:BIE26" si="1406">SUM(BHR27+BHR31+BHR36)</f>
        <v>0</v>
      </c>
      <c r="BHS26" s="450">
        <f t="shared" si="1406"/>
        <v>0</v>
      </c>
      <c r="BHT26" s="450">
        <f t="shared" si="1406"/>
        <v>0</v>
      </c>
      <c r="BHU26" s="450">
        <f t="shared" si="1406"/>
        <v>0</v>
      </c>
      <c r="BHV26" s="450">
        <f t="shared" si="1406"/>
        <v>0</v>
      </c>
      <c r="BHW26" s="450">
        <f t="shared" si="1406"/>
        <v>0</v>
      </c>
      <c r="BHX26" s="450">
        <f t="shared" si="1406"/>
        <v>0</v>
      </c>
      <c r="BHY26" s="450">
        <f t="shared" si="1406"/>
        <v>0</v>
      </c>
      <c r="BHZ26" s="450">
        <f t="shared" si="1406"/>
        <v>0</v>
      </c>
      <c r="BIA26" s="450">
        <f t="shared" si="1406"/>
        <v>0</v>
      </c>
      <c r="BIB26" s="450">
        <f t="shared" si="1406"/>
        <v>0</v>
      </c>
      <c r="BIC26" s="450">
        <f t="shared" si="1406"/>
        <v>0</v>
      </c>
      <c r="BID26" s="462">
        <f t="shared" si="1406"/>
        <v>0</v>
      </c>
      <c r="BIE26" s="451">
        <f t="shared" si="1406"/>
        <v>0</v>
      </c>
      <c r="BIG26" s="457">
        <f t="shared" ref="BIG26:BIT26" si="1407">SUM(BIG27+BIG31+BIG36)</f>
        <v>0</v>
      </c>
      <c r="BIH26" s="450">
        <f t="shared" si="1407"/>
        <v>0</v>
      </c>
      <c r="BII26" s="450">
        <f t="shared" si="1407"/>
        <v>0</v>
      </c>
      <c r="BIJ26" s="450">
        <f t="shared" si="1407"/>
        <v>0</v>
      </c>
      <c r="BIK26" s="450">
        <f t="shared" si="1407"/>
        <v>0</v>
      </c>
      <c r="BIL26" s="450">
        <f t="shared" si="1407"/>
        <v>0</v>
      </c>
      <c r="BIM26" s="450">
        <f t="shared" si="1407"/>
        <v>0</v>
      </c>
      <c r="BIN26" s="450">
        <f t="shared" si="1407"/>
        <v>0</v>
      </c>
      <c r="BIO26" s="450">
        <f t="shared" si="1407"/>
        <v>0</v>
      </c>
      <c r="BIP26" s="450">
        <f t="shared" si="1407"/>
        <v>0</v>
      </c>
      <c r="BIQ26" s="450">
        <f t="shared" si="1407"/>
        <v>0</v>
      </c>
      <c r="BIR26" s="450">
        <f t="shared" si="1407"/>
        <v>0</v>
      </c>
      <c r="BIS26" s="462">
        <f t="shared" si="1407"/>
        <v>0</v>
      </c>
      <c r="BIT26" s="451">
        <f t="shared" si="1407"/>
        <v>0</v>
      </c>
      <c r="BIV26" s="457">
        <f t="shared" ref="BIV26:BJI26" si="1408">SUM(BIV27+BIV31+BIV36)</f>
        <v>0</v>
      </c>
      <c r="BIW26" s="450">
        <f t="shared" si="1408"/>
        <v>0</v>
      </c>
      <c r="BIX26" s="450">
        <f t="shared" si="1408"/>
        <v>0</v>
      </c>
      <c r="BIY26" s="450">
        <f t="shared" si="1408"/>
        <v>0</v>
      </c>
      <c r="BIZ26" s="450">
        <f t="shared" si="1408"/>
        <v>0</v>
      </c>
      <c r="BJA26" s="450">
        <f t="shared" si="1408"/>
        <v>0</v>
      </c>
      <c r="BJB26" s="450">
        <f t="shared" si="1408"/>
        <v>0</v>
      </c>
      <c r="BJC26" s="450">
        <f t="shared" si="1408"/>
        <v>0</v>
      </c>
      <c r="BJD26" s="450">
        <f t="shared" si="1408"/>
        <v>0</v>
      </c>
      <c r="BJE26" s="450">
        <f t="shared" si="1408"/>
        <v>0</v>
      </c>
      <c r="BJF26" s="450">
        <f t="shared" si="1408"/>
        <v>0</v>
      </c>
      <c r="BJG26" s="450">
        <f t="shared" si="1408"/>
        <v>0</v>
      </c>
      <c r="BJH26" s="462">
        <f t="shared" si="1408"/>
        <v>0</v>
      </c>
      <c r="BJI26" s="451">
        <f t="shared" si="1408"/>
        <v>0</v>
      </c>
      <c r="BJK26" s="457">
        <f t="shared" ref="BJK26:BJX26" si="1409">SUM(BJK27+BJK31+BJK36)</f>
        <v>0</v>
      </c>
      <c r="BJL26" s="450">
        <f t="shared" si="1409"/>
        <v>0</v>
      </c>
      <c r="BJM26" s="450">
        <f t="shared" si="1409"/>
        <v>0</v>
      </c>
      <c r="BJN26" s="450">
        <f t="shared" si="1409"/>
        <v>0</v>
      </c>
      <c r="BJO26" s="450">
        <f t="shared" si="1409"/>
        <v>0</v>
      </c>
      <c r="BJP26" s="450">
        <f t="shared" si="1409"/>
        <v>0</v>
      </c>
      <c r="BJQ26" s="450">
        <f t="shared" si="1409"/>
        <v>0</v>
      </c>
      <c r="BJR26" s="450">
        <f t="shared" si="1409"/>
        <v>0</v>
      </c>
      <c r="BJS26" s="450">
        <f t="shared" si="1409"/>
        <v>0</v>
      </c>
      <c r="BJT26" s="450">
        <f t="shared" si="1409"/>
        <v>0</v>
      </c>
      <c r="BJU26" s="450">
        <f t="shared" si="1409"/>
        <v>0</v>
      </c>
      <c r="BJV26" s="450">
        <f t="shared" si="1409"/>
        <v>0</v>
      </c>
      <c r="BJW26" s="462">
        <f t="shared" si="1409"/>
        <v>0</v>
      </c>
      <c r="BJX26" s="451">
        <f t="shared" si="1409"/>
        <v>0</v>
      </c>
      <c r="BJZ26" s="457">
        <f t="shared" ref="BJZ26:BKM26" si="1410">SUM(BJZ27+BJZ31+BJZ36)</f>
        <v>0</v>
      </c>
      <c r="BKA26" s="450">
        <f t="shared" si="1410"/>
        <v>0</v>
      </c>
      <c r="BKB26" s="450">
        <f t="shared" si="1410"/>
        <v>0</v>
      </c>
      <c r="BKC26" s="450">
        <f t="shared" si="1410"/>
        <v>0</v>
      </c>
      <c r="BKD26" s="450">
        <f t="shared" si="1410"/>
        <v>0</v>
      </c>
      <c r="BKE26" s="450">
        <f t="shared" si="1410"/>
        <v>0</v>
      </c>
      <c r="BKF26" s="450">
        <f t="shared" si="1410"/>
        <v>0</v>
      </c>
      <c r="BKG26" s="450">
        <f t="shared" si="1410"/>
        <v>0</v>
      </c>
      <c r="BKH26" s="450">
        <f t="shared" si="1410"/>
        <v>0</v>
      </c>
      <c r="BKI26" s="450">
        <f t="shared" si="1410"/>
        <v>0</v>
      </c>
      <c r="BKJ26" s="450">
        <f t="shared" si="1410"/>
        <v>0</v>
      </c>
      <c r="BKK26" s="450">
        <f t="shared" si="1410"/>
        <v>0</v>
      </c>
      <c r="BKL26" s="462">
        <f t="shared" si="1410"/>
        <v>0</v>
      </c>
      <c r="BKM26" s="451">
        <f t="shared" si="1410"/>
        <v>0</v>
      </c>
      <c r="BKO26" s="457">
        <f t="shared" ref="BKO26:BLB26" si="1411">SUM(BKO27+BKO31+BKO36)</f>
        <v>0</v>
      </c>
      <c r="BKP26" s="450">
        <f t="shared" si="1411"/>
        <v>0</v>
      </c>
      <c r="BKQ26" s="450">
        <f t="shared" si="1411"/>
        <v>0</v>
      </c>
      <c r="BKR26" s="450">
        <f t="shared" si="1411"/>
        <v>0</v>
      </c>
      <c r="BKS26" s="450">
        <f t="shared" si="1411"/>
        <v>0</v>
      </c>
      <c r="BKT26" s="450">
        <f t="shared" si="1411"/>
        <v>0</v>
      </c>
      <c r="BKU26" s="450">
        <f t="shared" si="1411"/>
        <v>0</v>
      </c>
      <c r="BKV26" s="450">
        <f t="shared" si="1411"/>
        <v>0</v>
      </c>
      <c r="BKW26" s="450">
        <f t="shared" si="1411"/>
        <v>0</v>
      </c>
      <c r="BKX26" s="450">
        <f t="shared" si="1411"/>
        <v>0</v>
      </c>
      <c r="BKY26" s="450">
        <f t="shared" si="1411"/>
        <v>0</v>
      </c>
      <c r="BKZ26" s="450">
        <f t="shared" si="1411"/>
        <v>0</v>
      </c>
      <c r="BLA26" s="462">
        <f t="shared" si="1411"/>
        <v>0</v>
      </c>
      <c r="BLB26" s="451">
        <f t="shared" si="1411"/>
        <v>0</v>
      </c>
      <c r="BLD26" s="457">
        <f t="shared" ref="BLD26:BLQ26" si="1412">SUM(BLD27+BLD31+BLD36)</f>
        <v>0</v>
      </c>
      <c r="BLE26" s="450">
        <f t="shared" si="1412"/>
        <v>0</v>
      </c>
      <c r="BLF26" s="450">
        <f t="shared" si="1412"/>
        <v>0</v>
      </c>
      <c r="BLG26" s="450">
        <f t="shared" si="1412"/>
        <v>0</v>
      </c>
      <c r="BLH26" s="450">
        <f t="shared" si="1412"/>
        <v>0</v>
      </c>
      <c r="BLI26" s="450">
        <f t="shared" si="1412"/>
        <v>0</v>
      </c>
      <c r="BLJ26" s="450">
        <f t="shared" si="1412"/>
        <v>0</v>
      </c>
      <c r="BLK26" s="450">
        <f t="shared" si="1412"/>
        <v>0</v>
      </c>
      <c r="BLL26" s="450">
        <f t="shared" si="1412"/>
        <v>0</v>
      </c>
      <c r="BLM26" s="450">
        <f t="shared" si="1412"/>
        <v>0</v>
      </c>
      <c r="BLN26" s="450">
        <f t="shared" si="1412"/>
        <v>0</v>
      </c>
      <c r="BLO26" s="450">
        <f t="shared" si="1412"/>
        <v>0</v>
      </c>
      <c r="BLP26" s="462">
        <f t="shared" si="1412"/>
        <v>0</v>
      </c>
      <c r="BLQ26" s="451">
        <f t="shared" si="1412"/>
        <v>0</v>
      </c>
      <c r="BLS26" s="457">
        <f t="shared" ref="BLS26:BMF26" si="1413">SUM(BLS27+BLS31+BLS36)</f>
        <v>0</v>
      </c>
      <c r="BLT26" s="450">
        <f t="shared" si="1413"/>
        <v>0</v>
      </c>
      <c r="BLU26" s="450">
        <f t="shared" si="1413"/>
        <v>0</v>
      </c>
      <c r="BLV26" s="450">
        <f t="shared" si="1413"/>
        <v>0</v>
      </c>
      <c r="BLW26" s="450">
        <f t="shared" si="1413"/>
        <v>0</v>
      </c>
      <c r="BLX26" s="450">
        <f t="shared" si="1413"/>
        <v>0</v>
      </c>
      <c r="BLY26" s="450">
        <f t="shared" si="1413"/>
        <v>0</v>
      </c>
      <c r="BLZ26" s="450">
        <f t="shared" si="1413"/>
        <v>0</v>
      </c>
      <c r="BMA26" s="450">
        <f t="shared" si="1413"/>
        <v>0</v>
      </c>
      <c r="BMB26" s="450">
        <f t="shared" si="1413"/>
        <v>0</v>
      </c>
      <c r="BMC26" s="450">
        <f t="shared" si="1413"/>
        <v>0</v>
      </c>
      <c r="BMD26" s="450">
        <f t="shared" si="1413"/>
        <v>0</v>
      </c>
      <c r="BME26" s="462">
        <f t="shared" si="1413"/>
        <v>0</v>
      </c>
      <c r="BMF26" s="451">
        <f t="shared" si="1413"/>
        <v>0</v>
      </c>
      <c r="BMH26" s="457">
        <f t="shared" ref="BMH26:BMU26" si="1414">SUM(BMH27+BMH31+BMH36)</f>
        <v>0</v>
      </c>
      <c r="BMI26" s="450">
        <f t="shared" si="1414"/>
        <v>0</v>
      </c>
      <c r="BMJ26" s="450">
        <f t="shared" si="1414"/>
        <v>0</v>
      </c>
      <c r="BMK26" s="450">
        <f t="shared" si="1414"/>
        <v>0</v>
      </c>
      <c r="BML26" s="450">
        <f t="shared" si="1414"/>
        <v>0</v>
      </c>
      <c r="BMM26" s="450">
        <f t="shared" si="1414"/>
        <v>0</v>
      </c>
      <c r="BMN26" s="450">
        <f t="shared" si="1414"/>
        <v>0</v>
      </c>
      <c r="BMO26" s="450">
        <f t="shared" si="1414"/>
        <v>0</v>
      </c>
      <c r="BMP26" s="450">
        <f t="shared" si="1414"/>
        <v>0</v>
      </c>
      <c r="BMQ26" s="450">
        <f t="shared" si="1414"/>
        <v>0</v>
      </c>
      <c r="BMR26" s="450">
        <f t="shared" si="1414"/>
        <v>0</v>
      </c>
      <c r="BMS26" s="450">
        <f t="shared" si="1414"/>
        <v>0</v>
      </c>
      <c r="BMT26" s="462">
        <f t="shared" si="1414"/>
        <v>0</v>
      </c>
      <c r="BMU26" s="451">
        <f t="shared" si="1414"/>
        <v>0</v>
      </c>
      <c r="BMW26" s="457">
        <f t="shared" ref="BMW26:BNJ26" si="1415">SUM(BMW27+BMW31+BMW36)</f>
        <v>0</v>
      </c>
      <c r="BMX26" s="450">
        <f t="shared" si="1415"/>
        <v>0</v>
      </c>
      <c r="BMY26" s="450">
        <f t="shared" si="1415"/>
        <v>0</v>
      </c>
      <c r="BMZ26" s="450">
        <f t="shared" si="1415"/>
        <v>0</v>
      </c>
      <c r="BNA26" s="450">
        <f t="shared" si="1415"/>
        <v>0</v>
      </c>
      <c r="BNB26" s="450">
        <f t="shared" si="1415"/>
        <v>0</v>
      </c>
      <c r="BNC26" s="450">
        <f t="shared" si="1415"/>
        <v>0</v>
      </c>
      <c r="BND26" s="450">
        <f t="shared" si="1415"/>
        <v>0</v>
      </c>
      <c r="BNE26" s="450">
        <f t="shared" si="1415"/>
        <v>0</v>
      </c>
      <c r="BNF26" s="450">
        <f t="shared" si="1415"/>
        <v>0</v>
      </c>
      <c r="BNG26" s="450">
        <f t="shared" si="1415"/>
        <v>0</v>
      </c>
      <c r="BNH26" s="450">
        <f t="shared" si="1415"/>
        <v>0</v>
      </c>
      <c r="BNI26" s="462">
        <f t="shared" si="1415"/>
        <v>0</v>
      </c>
      <c r="BNJ26" s="451">
        <f t="shared" si="1415"/>
        <v>0</v>
      </c>
      <c r="BNL26" s="457">
        <f t="shared" ref="BNL26:BNY26" si="1416">SUM(BNL27+BNL31+BNL36)</f>
        <v>0</v>
      </c>
      <c r="BNM26" s="450">
        <f t="shared" si="1416"/>
        <v>0</v>
      </c>
      <c r="BNN26" s="450">
        <f t="shared" si="1416"/>
        <v>0</v>
      </c>
      <c r="BNO26" s="450">
        <f t="shared" si="1416"/>
        <v>0</v>
      </c>
      <c r="BNP26" s="450">
        <f t="shared" si="1416"/>
        <v>0</v>
      </c>
      <c r="BNQ26" s="450">
        <f t="shared" si="1416"/>
        <v>0</v>
      </c>
      <c r="BNR26" s="450">
        <f t="shared" si="1416"/>
        <v>0</v>
      </c>
      <c r="BNS26" s="450">
        <f t="shared" si="1416"/>
        <v>0</v>
      </c>
      <c r="BNT26" s="450">
        <f t="shared" si="1416"/>
        <v>0</v>
      </c>
      <c r="BNU26" s="450">
        <f t="shared" si="1416"/>
        <v>0</v>
      </c>
      <c r="BNV26" s="450">
        <f t="shared" si="1416"/>
        <v>0</v>
      </c>
      <c r="BNW26" s="450">
        <f t="shared" si="1416"/>
        <v>0</v>
      </c>
      <c r="BNX26" s="462">
        <f t="shared" si="1416"/>
        <v>0</v>
      </c>
      <c r="BNY26" s="451">
        <f t="shared" si="1416"/>
        <v>0</v>
      </c>
      <c r="BOA26" s="457">
        <f t="shared" ref="BOA26:BON26" si="1417">SUM(BOA27+BOA31+BOA36)</f>
        <v>0</v>
      </c>
      <c r="BOB26" s="450">
        <f t="shared" si="1417"/>
        <v>0</v>
      </c>
      <c r="BOC26" s="450">
        <f t="shared" si="1417"/>
        <v>0</v>
      </c>
      <c r="BOD26" s="450">
        <f t="shared" si="1417"/>
        <v>0</v>
      </c>
      <c r="BOE26" s="450">
        <f t="shared" si="1417"/>
        <v>0</v>
      </c>
      <c r="BOF26" s="450">
        <f t="shared" si="1417"/>
        <v>0</v>
      </c>
      <c r="BOG26" s="450">
        <f t="shared" si="1417"/>
        <v>0</v>
      </c>
      <c r="BOH26" s="450">
        <f t="shared" si="1417"/>
        <v>0</v>
      </c>
      <c r="BOI26" s="450">
        <f t="shared" si="1417"/>
        <v>0</v>
      </c>
      <c r="BOJ26" s="450">
        <f t="shared" si="1417"/>
        <v>0</v>
      </c>
      <c r="BOK26" s="450">
        <f t="shared" si="1417"/>
        <v>0</v>
      </c>
      <c r="BOL26" s="450">
        <f t="shared" si="1417"/>
        <v>0</v>
      </c>
      <c r="BOM26" s="462">
        <f t="shared" si="1417"/>
        <v>0</v>
      </c>
      <c r="BON26" s="451">
        <f t="shared" si="1417"/>
        <v>0</v>
      </c>
      <c r="BOP26" s="457">
        <f t="shared" ref="BOP26:BPC26" si="1418">SUM(BOP27+BOP31+BOP36)</f>
        <v>0</v>
      </c>
      <c r="BOQ26" s="450">
        <f t="shared" si="1418"/>
        <v>0</v>
      </c>
      <c r="BOR26" s="450">
        <f t="shared" si="1418"/>
        <v>0</v>
      </c>
      <c r="BOS26" s="450">
        <f t="shared" si="1418"/>
        <v>0</v>
      </c>
      <c r="BOT26" s="450">
        <f t="shared" si="1418"/>
        <v>0</v>
      </c>
      <c r="BOU26" s="450">
        <f t="shared" si="1418"/>
        <v>0</v>
      </c>
      <c r="BOV26" s="450">
        <f t="shared" si="1418"/>
        <v>0</v>
      </c>
      <c r="BOW26" s="450">
        <f t="shared" si="1418"/>
        <v>0</v>
      </c>
      <c r="BOX26" s="450">
        <f t="shared" si="1418"/>
        <v>0</v>
      </c>
      <c r="BOY26" s="450">
        <f t="shared" si="1418"/>
        <v>0</v>
      </c>
      <c r="BOZ26" s="450">
        <f t="shared" si="1418"/>
        <v>0</v>
      </c>
      <c r="BPA26" s="450">
        <f t="shared" si="1418"/>
        <v>0</v>
      </c>
      <c r="BPB26" s="462">
        <f t="shared" si="1418"/>
        <v>0</v>
      </c>
      <c r="BPC26" s="451">
        <f t="shared" si="1418"/>
        <v>0</v>
      </c>
      <c r="BPE26" s="457">
        <f t="shared" ref="BPE26:BPR26" si="1419">SUM(BPE27+BPE31+BPE36)</f>
        <v>0</v>
      </c>
      <c r="BPF26" s="450">
        <f t="shared" si="1419"/>
        <v>0</v>
      </c>
      <c r="BPG26" s="450">
        <f t="shared" si="1419"/>
        <v>0</v>
      </c>
      <c r="BPH26" s="450">
        <f t="shared" si="1419"/>
        <v>0</v>
      </c>
      <c r="BPI26" s="450">
        <f t="shared" si="1419"/>
        <v>0</v>
      </c>
      <c r="BPJ26" s="450">
        <f t="shared" si="1419"/>
        <v>0</v>
      </c>
      <c r="BPK26" s="450">
        <f t="shared" si="1419"/>
        <v>0</v>
      </c>
      <c r="BPL26" s="450">
        <f t="shared" si="1419"/>
        <v>0</v>
      </c>
      <c r="BPM26" s="450">
        <f t="shared" si="1419"/>
        <v>0</v>
      </c>
      <c r="BPN26" s="450">
        <f t="shared" si="1419"/>
        <v>0</v>
      </c>
      <c r="BPO26" s="450">
        <f t="shared" si="1419"/>
        <v>0</v>
      </c>
      <c r="BPP26" s="450">
        <f t="shared" si="1419"/>
        <v>0</v>
      </c>
      <c r="BPQ26" s="462">
        <f t="shared" si="1419"/>
        <v>0</v>
      </c>
      <c r="BPR26" s="451">
        <f t="shared" si="1419"/>
        <v>0</v>
      </c>
      <c r="BPT26" s="457">
        <f t="shared" ref="BPT26:BQG26" si="1420">SUM(BPT27+BPT31+BPT36)</f>
        <v>0</v>
      </c>
      <c r="BPU26" s="450">
        <f t="shared" si="1420"/>
        <v>0</v>
      </c>
      <c r="BPV26" s="450">
        <f t="shared" si="1420"/>
        <v>0</v>
      </c>
      <c r="BPW26" s="450">
        <f t="shared" si="1420"/>
        <v>0</v>
      </c>
      <c r="BPX26" s="450">
        <f t="shared" si="1420"/>
        <v>0</v>
      </c>
      <c r="BPY26" s="450">
        <f t="shared" si="1420"/>
        <v>0</v>
      </c>
      <c r="BPZ26" s="450">
        <f t="shared" si="1420"/>
        <v>0</v>
      </c>
      <c r="BQA26" s="450">
        <f t="shared" si="1420"/>
        <v>0</v>
      </c>
      <c r="BQB26" s="450">
        <f t="shared" si="1420"/>
        <v>0</v>
      </c>
      <c r="BQC26" s="450">
        <f t="shared" si="1420"/>
        <v>0</v>
      </c>
      <c r="BQD26" s="450">
        <f t="shared" si="1420"/>
        <v>0</v>
      </c>
      <c r="BQE26" s="450">
        <f t="shared" si="1420"/>
        <v>0</v>
      </c>
      <c r="BQF26" s="462">
        <f t="shared" si="1420"/>
        <v>0</v>
      </c>
      <c r="BQG26" s="451">
        <f t="shared" si="1420"/>
        <v>0</v>
      </c>
      <c r="BQI26" s="457">
        <f t="shared" ref="BQI26:BQV26" si="1421">SUM(BQI27+BQI31+BQI36)</f>
        <v>0</v>
      </c>
      <c r="BQJ26" s="450">
        <f t="shared" si="1421"/>
        <v>0</v>
      </c>
      <c r="BQK26" s="450">
        <f t="shared" si="1421"/>
        <v>0</v>
      </c>
      <c r="BQL26" s="450">
        <f t="shared" si="1421"/>
        <v>0</v>
      </c>
      <c r="BQM26" s="450">
        <f t="shared" si="1421"/>
        <v>0</v>
      </c>
      <c r="BQN26" s="450">
        <f t="shared" si="1421"/>
        <v>0</v>
      </c>
      <c r="BQO26" s="450">
        <f t="shared" si="1421"/>
        <v>0</v>
      </c>
      <c r="BQP26" s="450">
        <f t="shared" si="1421"/>
        <v>0</v>
      </c>
      <c r="BQQ26" s="450">
        <f t="shared" si="1421"/>
        <v>0</v>
      </c>
      <c r="BQR26" s="450">
        <f t="shared" si="1421"/>
        <v>0</v>
      </c>
      <c r="BQS26" s="450">
        <f t="shared" si="1421"/>
        <v>0</v>
      </c>
      <c r="BQT26" s="450">
        <f t="shared" si="1421"/>
        <v>0</v>
      </c>
      <c r="BQU26" s="462">
        <f t="shared" si="1421"/>
        <v>0</v>
      </c>
      <c r="BQV26" s="451">
        <f t="shared" si="1421"/>
        <v>0</v>
      </c>
      <c r="BQX26" s="457">
        <f t="shared" ref="BQX26:BRK26" si="1422">SUM(BQX27+BQX31+BQX36)</f>
        <v>0</v>
      </c>
      <c r="BQY26" s="450">
        <f t="shared" si="1422"/>
        <v>0</v>
      </c>
      <c r="BQZ26" s="450">
        <f t="shared" si="1422"/>
        <v>0</v>
      </c>
      <c r="BRA26" s="450">
        <f t="shared" si="1422"/>
        <v>0</v>
      </c>
      <c r="BRB26" s="450">
        <f t="shared" si="1422"/>
        <v>0</v>
      </c>
      <c r="BRC26" s="450">
        <f t="shared" si="1422"/>
        <v>0</v>
      </c>
      <c r="BRD26" s="450">
        <f t="shared" si="1422"/>
        <v>0</v>
      </c>
      <c r="BRE26" s="450">
        <f t="shared" si="1422"/>
        <v>0</v>
      </c>
      <c r="BRF26" s="450">
        <f t="shared" si="1422"/>
        <v>0</v>
      </c>
      <c r="BRG26" s="450">
        <f t="shared" si="1422"/>
        <v>0</v>
      </c>
      <c r="BRH26" s="450">
        <f t="shared" si="1422"/>
        <v>0</v>
      </c>
      <c r="BRI26" s="450">
        <f t="shared" si="1422"/>
        <v>0</v>
      </c>
      <c r="BRJ26" s="462">
        <f t="shared" si="1422"/>
        <v>0</v>
      </c>
      <c r="BRK26" s="451">
        <f t="shared" si="1422"/>
        <v>0</v>
      </c>
      <c r="BRM26" s="457">
        <f t="shared" ref="BRM26:BRZ26" si="1423">SUM(BRM27+BRM31+BRM36)</f>
        <v>0</v>
      </c>
      <c r="BRN26" s="450">
        <f t="shared" si="1423"/>
        <v>0</v>
      </c>
      <c r="BRO26" s="450">
        <f t="shared" si="1423"/>
        <v>0</v>
      </c>
      <c r="BRP26" s="450">
        <f t="shared" si="1423"/>
        <v>0</v>
      </c>
      <c r="BRQ26" s="450">
        <f t="shared" si="1423"/>
        <v>0</v>
      </c>
      <c r="BRR26" s="450">
        <f t="shared" si="1423"/>
        <v>0</v>
      </c>
      <c r="BRS26" s="450">
        <f t="shared" si="1423"/>
        <v>0</v>
      </c>
      <c r="BRT26" s="450">
        <f t="shared" si="1423"/>
        <v>0</v>
      </c>
      <c r="BRU26" s="450">
        <f t="shared" si="1423"/>
        <v>0</v>
      </c>
      <c r="BRV26" s="450">
        <f t="shared" si="1423"/>
        <v>0</v>
      </c>
      <c r="BRW26" s="450">
        <f t="shared" si="1423"/>
        <v>0</v>
      </c>
      <c r="BRX26" s="450">
        <f t="shared" si="1423"/>
        <v>0</v>
      </c>
      <c r="BRY26" s="462">
        <f t="shared" si="1423"/>
        <v>0</v>
      </c>
      <c r="BRZ26" s="451">
        <f t="shared" si="1423"/>
        <v>0</v>
      </c>
      <c r="BSB26" s="457">
        <f t="shared" ref="BSB26:BSO26" si="1424">SUM(BSB27+BSB31+BSB36)</f>
        <v>0</v>
      </c>
      <c r="BSC26" s="450">
        <f t="shared" si="1424"/>
        <v>0</v>
      </c>
      <c r="BSD26" s="450">
        <f t="shared" si="1424"/>
        <v>0</v>
      </c>
      <c r="BSE26" s="450">
        <f t="shared" si="1424"/>
        <v>0</v>
      </c>
      <c r="BSF26" s="450">
        <f t="shared" si="1424"/>
        <v>0</v>
      </c>
      <c r="BSG26" s="450">
        <f t="shared" si="1424"/>
        <v>0</v>
      </c>
      <c r="BSH26" s="450">
        <f t="shared" si="1424"/>
        <v>0</v>
      </c>
      <c r="BSI26" s="450">
        <f t="shared" si="1424"/>
        <v>0</v>
      </c>
      <c r="BSJ26" s="450">
        <f t="shared" si="1424"/>
        <v>0</v>
      </c>
      <c r="BSK26" s="450">
        <f t="shared" si="1424"/>
        <v>0</v>
      </c>
      <c r="BSL26" s="450">
        <f t="shared" si="1424"/>
        <v>0</v>
      </c>
      <c r="BSM26" s="450">
        <f t="shared" si="1424"/>
        <v>0</v>
      </c>
      <c r="BSN26" s="462">
        <f t="shared" si="1424"/>
        <v>0</v>
      </c>
      <c r="BSO26" s="451">
        <f t="shared" si="1424"/>
        <v>0</v>
      </c>
      <c r="BSQ26" s="457">
        <f t="shared" ref="BSQ26:BTD26" si="1425">SUM(BSQ27+BSQ31+BSQ36)</f>
        <v>0</v>
      </c>
      <c r="BSR26" s="450">
        <f t="shared" si="1425"/>
        <v>0</v>
      </c>
      <c r="BSS26" s="450">
        <f t="shared" si="1425"/>
        <v>0</v>
      </c>
      <c r="BST26" s="450">
        <f t="shared" si="1425"/>
        <v>0</v>
      </c>
      <c r="BSU26" s="450">
        <f t="shared" si="1425"/>
        <v>0</v>
      </c>
      <c r="BSV26" s="450">
        <f t="shared" si="1425"/>
        <v>0</v>
      </c>
      <c r="BSW26" s="450">
        <f t="shared" si="1425"/>
        <v>0</v>
      </c>
      <c r="BSX26" s="450">
        <f t="shared" si="1425"/>
        <v>0</v>
      </c>
      <c r="BSY26" s="450">
        <f t="shared" si="1425"/>
        <v>0</v>
      </c>
      <c r="BSZ26" s="450">
        <f t="shared" si="1425"/>
        <v>0</v>
      </c>
      <c r="BTA26" s="450">
        <f t="shared" si="1425"/>
        <v>0</v>
      </c>
      <c r="BTB26" s="450">
        <f t="shared" si="1425"/>
        <v>0</v>
      </c>
      <c r="BTC26" s="462">
        <f t="shared" si="1425"/>
        <v>0</v>
      </c>
      <c r="BTD26" s="451">
        <f t="shared" si="1425"/>
        <v>0</v>
      </c>
      <c r="BTF26" s="457">
        <f t="shared" ref="BTF26:BTS26" si="1426">SUM(BTF27+BTF31+BTF36)</f>
        <v>0</v>
      </c>
      <c r="BTG26" s="450">
        <f t="shared" si="1426"/>
        <v>0</v>
      </c>
      <c r="BTH26" s="450">
        <f t="shared" si="1426"/>
        <v>0</v>
      </c>
      <c r="BTI26" s="450">
        <f t="shared" si="1426"/>
        <v>0</v>
      </c>
      <c r="BTJ26" s="450">
        <f t="shared" si="1426"/>
        <v>0</v>
      </c>
      <c r="BTK26" s="450">
        <f t="shared" si="1426"/>
        <v>0</v>
      </c>
      <c r="BTL26" s="450">
        <f t="shared" si="1426"/>
        <v>0</v>
      </c>
      <c r="BTM26" s="450">
        <f t="shared" si="1426"/>
        <v>0</v>
      </c>
      <c r="BTN26" s="450">
        <f t="shared" si="1426"/>
        <v>0</v>
      </c>
      <c r="BTO26" s="450">
        <f t="shared" si="1426"/>
        <v>0</v>
      </c>
      <c r="BTP26" s="450">
        <f t="shared" si="1426"/>
        <v>0</v>
      </c>
      <c r="BTQ26" s="450">
        <f t="shared" si="1426"/>
        <v>0</v>
      </c>
      <c r="BTR26" s="462">
        <f t="shared" si="1426"/>
        <v>0</v>
      </c>
      <c r="BTS26" s="451">
        <f t="shared" si="1426"/>
        <v>0</v>
      </c>
      <c r="BTU26" s="457">
        <f t="shared" ref="BTU26:BUH26" si="1427">SUM(BTU27+BTU31+BTU36)</f>
        <v>0</v>
      </c>
      <c r="BTV26" s="450">
        <f t="shared" si="1427"/>
        <v>0</v>
      </c>
      <c r="BTW26" s="450">
        <f t="shared" si="1427"/>
        <v>0</v>
      </c>
      <c r="BTX26" s="450">
        <f t="shared" si="1427"/>
        <v>0</v>
      </c>
      <c r="BTY26" s="450">
        <f t="shared" si="1427"/>
        <v>0</v>
      </c>
      <c r="BTZ26" s="450">
        <f t="shared" si="1427"/>
        <v>0</v>
      </c>
      <c r="BUA26" s="450">
        <f t="shared" si="1427"/>
        <v>0</v>
      </c>
      <c r="BUB26" s="450">
        <f t="shared" si="1427"/>
        <v>0</v>
      </c>
      <c r="BUC26" s="450">
        <f t="shared" si="1427"/>
        <v>0</v>
      </c>
      <c r="BUD26" s="450">
        <f t="shared" si="1427"/>
        <v>0</v>
      </c>
      <c r="BUE26" s="450">
        <f t="shared" si="1427"/>
        <v>0</v>
      </c>
      <c r="BUF26" s="450">
        <f t="shared" si="1427"/>
        <v>0</v>
      </c>
      <c r="BUG26" s="462">
        <f t="shared" si="1427"/>
        <v>0</v>
      </c>
      <c r="BUH26" s="451">
        <f t="shared" si="1427"/>
        <v>0</v>
      </c>
      <c r="BUJ26" s="457">
        <f t="shared" ref="BUJ26:BUW26" si="1428">SUM(BUJ27+BUJ31+BUJ36)</f>
        <v>0</v>
      </c>
      <c r="BUK26" s="450">
        <f t="shared" si="1428"/>
        <v>0</v>
      </c>
      <c r="BUL26" s="450">
        <f t="shared" si="1428"/>
        <v>0</v>
      </c>
      <c r="BUM26" s="450">
        <f t="shared" si="1428"/>
        <v>0</v>
      </c>
      <c r="BUN26" s="450">
        <f t="shared" si="1428"/>
        <v>0</v>
      </c>
      <c r="BUO26" s="450">
        <f t="shared" si="1428"/>
        <v>0</v>
      </c>
      <c r="BUP26" s="450">
        <f t="shared" si="1428"/>
        <v>0</v>
      </c>
      <c r="BUQ26" s="450">
        <f t="shared" si="1428"/>
        <v>0</v>
      </c>
      <c r="BUR26" s="450">
        <f t="shared" si="1428"/>
        <v>0</v>
      </c>
      <c r="BUS26" s="450">
        <f t="shared" si="1428"/>
        <v>0</v>
      </c>
      <c r="BUT26" s="450">
        <f t="shared" si="1428"/>
        <v>0</v>
      </c>
      <c r="BUU26" s="450">
        <f t="shared" si="1428"/>
        <v>0</v>
      </c>
      <c r="BUV26" s="462">
        <f t="shared" si="1428"/>
        <v>0</v>
      </c>
      <c r="BUW26" s="451">
        <f t="shared" si="1428"/>
        <v>0</v>
      </c>
      <c r="BUY26" s="457">
        <f t="shared" ref="BUY26:BVL26" si="1429">SUM(BUY27+BUY31+BUY36)</f>
        <v>0</v>
      </c>
      <c r="BUZ26" s="450">
        <f t="shared" si="1429"/>
        <v>0</v>
      </c>
      <c r="BVA26" s="450">
        <f t="shared" si="1429"/>
        <v>0</v>
      </c>
      <c r="BVB26" s="450">
        <f t="shared" si="1429"/>
        <v>0</v>
      </c>
      <c r="BVC26" s="450">
        <f t="shared" si="1429"/>
        <v>0</v>
      </c>
      <c r="BVD26" s="450">
        <f t="shared" si="1429"/>
        <v>0</v>
      </c>
      <c r="BVE26" s="450">
        <f t="shared" si="1429"/>
        <v>0</v>
      </c>
      <c r="BVF26" s="450">
        <f t="shared" si="1429"/>
        <v>0</v>
      </c>
      <c r="BVG26" s="450">
        <f t="shared" si="1429"/>
        <v>0</v>
      </c>
      <c r="BVH26" s="450">
        <f t="shared" si="1429"/>
        <v>0</v>
      </c>
      <c r="BVI26" s="450">
        <f t="shared" si="1429"/>
        <v>0</v>
      </c>
      <c r="BVJ26" s="450">
        <f t="shared" si="1429"/>
        <v>0</v>
      </c>
      <c r="BVK26" s="462">
        <f t="shared" si="1429"/>
        <v>0</v>
      </c>
      <c r="BVL26" s="451">
        <f t="shared" si="1429"/>
        <v>0</v>
      </c>
      <c r="BVN26" s="457">
        <f t="shared" ref="BVN26:BWA26" si="1430">SUM(BVN27+BVN31+BVN36)</f>
        <v>0</v>
      </c>
      <c r="BVO26" s="450">
        <f t="shared" si="1430"/>
        <v>0</v>
      </c>
      <c r="BVP26" s="450">
        <f t="shared" si="1430"/>
        <v>0</v>
      </c>
      <c r="BVQ26" s="450">
        <f t="shared" si="1430"/>
        <v>0</v>
      </c>
      <c r="BVR26" s="450">
        <f t="shared" si="1430"/>
        <v>0</v>
      </c>
      <c r="BVS26" s="450">
        <f t="shared" si="1430"/>
        <v>0</v>
      </c>
      <c r="BVT26" s="450">
        <f t="shared" si="1430"/>
        <v>0</v>
      </c>
      <c r="BVU26" s="450">
        <f t="shared" si="1430"/>
        <v>0</v>
      </c>
      <c r="BVV26" s="450">
        <f t="shared" si="1430"/>
        <v>0</v>
      </c>
      <c r="BVW26" s="450">
        <f t="shared" si="1430"/>
        <v>0</v>
      </c>
      <c r="BVX26" s="450">
        <f t="shared" si="1430"/>
        <v>0</v>
      </c>
      <c r="BVY26" s="450">
        <f t="shared" si="1430"/>
        <v>0</v>
      </c>
      <c r="BVZ26" s="462">
        <f t="shared" si="1430"/>
        <v>0</v>
      </c>
      <c r="BWA26" s="451">
        <f t="shared" si="1430"/>
        <v>0</v>
      </c>
    </row>
    <row r="27" spans="2:1951" ht="15" customHeight="1" x14ac:dyDescent="0.2">
      <c r="B27" s="452" t="s">
        <v>315</v>
      </c>
      <c r="C27" s="450">
        <f t="shared" ref="C27:P27" si="1431">SUM(C28:C30)</f>
        <v>0</v>
      </c>
      <c r="D27" s="450">
        <f t="shared" si="1431"/>
        <v>0</v>
      </c>
      <c r="E27" s="450">
        <f t="shared" si="1431"/>
        <v>0</v>
      </c>
      <c r="F27" s="450">
        <f t="shared" si="1431"/>
        <v>0</v>
      </c>
      <c r="G27" s="450">
        <f t="shared" si="1431"/>
        <v>0</v>
      </c>
      <c r="H27" s="450">
        <f t="shared" si="1431"/>
        <v>0</v>
      </c>
      <c r="I27" s="450">
        <f t="shared" si="1431"/>
        <v>0</v>
      </c>
      <c r="J27" s="450">
        <f t="shared" si="1431"/>
        <v>0</v>
      </c>
      <c r="K27" s="450">
        <f t="shared" si="1431"/>
        <v>0</v>
      </c>
      <c r="L27" s="450">
        <f t="shared" si="1431"/>
        <v>0</v>
      </c>
      <c r="M27" s="450">
        <f t="shared" si="1431"/>
        <v>0</v>
      </c>
      <c r="N27" s="450">
        <f t="shared" si="1431"/>
        <v>0</v>
      </c>
      <c r="O27" s="462">
        <f t="shared" si="1431"/>
        <v>0</v>
      </c>
      <c r="P27" s="451">
        <f t="shared" si="1431"/>
        <v>0</v>
      </c>
      <c r="R27" s="457">
        <f t="shared" ref="R27:AE27" si="1432">SUM(R28:R30)</f>
        <v>0</v>
      </c>
      <c r="S27" s="450">
        <f t="shared" si="1432"/>
        <v>0</v>
      </c>
      <c r="T27" s="450">
        <f t="shared" si="1432"/>
        <v>0</v>
      </c>
      <c r="U27" s="450">
        <f t="shared" si="1432"/>
        <v>0</v>
      </c>
      <c r="V27" s="450">
        <f t="shared" si="1432"/>
        <v>0</v>
      </c>
      <c r="W27" s="450">
        <f t="shared" si="1432"/>
        <v>0</v>
      </c>
      <c r="X27" s="450">
        <f t="shared" si="1432"/>
        <v>0</v>
      </c>
      <c r="Y27" s="450">
        <f t="shared" si="1432"/>
        <v>0</v>
      </c>
      <c r="Z27" s="450">
        <f t="shared" si="1432"/>
        <v>0</v>
      </c>
      <c r="AA27" s="450">
        <f t="shared" si="1432"/>
        <v>0</v>
      </c>
      <c r="AB27" s="450">
        <f t="shared" si="1432"/>
        <v>0</v>
      </c>
      <c r="AC27" s="450">
        <f t="shared" si="1432"/>
        <v>0</v>
      </c>
      <c r="AD27" s="462">
        <f t="shared" si="1432"/>
        <v>0</v>
      </c>
      <c r="AE27" s="451">
        <f t="shared" si="1432"/>
        <v>0</v>
      </c>
      <c r="AG27" s="457">
        <f t="shared" ref="AG27:AT27" si="1433">SUM(AG28:AG30)</f>
        <v>0</v>
      </c>
      <c r="AH27" s="450">
        <f t="shared" si="1433"/>
        <v>0</v>
      </c>
      <c r="AI27" s="450">
        <f t="shared" si="1433"/>
        <v>0</v>
      </c>
      <c r="AJ27" s="450">
        <f t="shared" si="1433"/>
        <v>0</v>
      </c>
      <c r="AK27" s="450">
        <f t="shared" si="1433"/>
        <v>0</v>
      </c>
      <c r="AL27" s="450">
        <f t="shared" si="1433"/>
        <v>0</v>
      </c>
      <c r="AM27" s="450">
        <f t="shared" si="1433"/>
        <v>0</v>
      </c>
      <c r="AN27" s="450">
        <f t="shared" si="1433"/>
        <v>0</v>
      </c>
      <c r="AO27" s="450">
        <f t="shared" si="1433"/>
        <v>0</v>
      </c>
      <c r="AP27" s="450">
        <f t="shared" si="1433"/>
        <v>0</v>
      </c>
      <c r="AQ27" s="450">
        <f t="shared" si="1433"/>
        <v>0</v>
      </c>
      <c r="AR27" s="450">
        <f t="shared" si="1433"/>
        <v>0</v>
      </c>
      <c r="AS27" s="462">
        <f t="shared" si="1433"/>
        <v>0</v>
      </c>
      <c r="AT27" s="451">
        <f t="shared" si="1433"/>
        <v>0</v>
      </c>
      <c r="AV27" s="457">
        <f t="shared" ref="AV27:BI27" si="1434">SUM(AV28:AV30)</f>
        <v>0</v>
      </c>
      <c r="AW27" s="450">
        <f t="shared" si="1434"/>
        <v>0</v>
      </c>
      <c r="AX27" s="450">
        <f t="shared" si="1434"/>
        <v>0</v>
      </c>
      <c r="AY27" s="450">
        <f t="shared" si="1434"/>
        <v>0</v>
      </c>
      <c r="AZ27" s="450">
        <f t="shared" si="1434"/>
        <v>0</v>
      </c>
      <c r="BA27" s="450">
        <f t="shared" si="1434"/>
        <v>0</v>
      </c>
      <c r="BB27" s="450">
        <f t="shared" si="1434"/>
        <v>0</v>
      </c>
      <c r="BC27" s="450">
        <f t="shared" si="1434"/>
        <v>0</v>
      </c>
      <c r="BD27" s="450">
        <f t="shared" si="1434"/>
        <v>0</v>
      </c>
      <c r="BE27" s="450">
        <f t="shared" si="1434"/>
        <v>0</v>
      </c>
      <c r="BF27" s="450">
        <f t="shared" si="1434"/>
        <v>0</v>
      </c>
      <c r="BG27" s="450">
        <f t="shared" si="1434"/>
        <v>0</v>
      </c>
      <c r="BH27" s="462">
        <f t="shared" si="1434"/>
        <v>0</v>
      </c>
      <c r="BI27" s="451">
        <f t="shared" si="1434"/>
        <v>0</v>
      </c>
      <c r="BK27" s="457">
        <f t="shared" ref="BK27:BX27" si="1435">SUM(BK28:BK30)</f>
        <v>0</v>
      </c>
      <c r="BL27" s="450">
        <f t="shared" si="1435"/>
        <v>0</v>
      </c>
      <c r="BM27" s="450">
        <f t="shared" si="1435"/>
        <v>0</v>
      </c>
      <c r="BN27" s="450">
        <f t="shared" si="1435"/>
        <v>0</v>
      </c>
      <c r="BO27" s="450">
        <f t="shared" si="1435"/>
        <v>0</v>
      </c>
      <c r="BP27" s="450">
        <f t="shared" si="1435"/>
        <v>0</v>
      </c>
      <c r="BQ27" s="450">
        <f t="shared" si="1435"/>
        <v>0</v>
      </c>
      <c r="BR27" s="450">
        <f t="shared" si="1435"/>
        <v>0</v>
      </c>
      <c r="BS27" s="450">
        <f t="shared" si="1435"/>
        <v>0</v>
      </c>
      <c r="BT27" s="450">
        <f t="shared" si="1435"/>
        <v>0</v>
      </c>
      <c r="BU27" s="450">
        <f t="shared" si="1435"/>
        <v>0</v>
      </c>
      <c r="BV27" s="450">
        <f t="shared" si="1435"/>
        <v>0</v>
      </c>
      <c r="BW27" s="462">
        <f t="shared" si="1435"/>
        <v>0</v>
      </c>
      <c r="BX27" s="451">
        <f t="shared" si="1435"/>
        <v>0</v>
      </c>
      <c r="BZ27" s="457">
        <f t="shared" ref="BZ27:CM27" si="1436">SUM(BZ28:BZ30)</f>
        <v>0</v>
      </c>
      <c r="CA27" s="450">
        <f t="shared" si="1436"/>
        <v>0</v>
      </c>
      <c r="CB27" s="450">
        <f t="shared" si="1436"/>
        <v>0</v>
      </c>
      <c r="CC27" s="450">
        <f t="shared" si="1436"/>
        <v>0</v>
      </c>
      <c r="CD27" s="450">
        <f t="shared" si="1436"/>
        <v>0</v>
      </c>
      <c r="CE27" s="450">
        <f t="shared" si="1436"/>
        <v>0</v>
      </c>
      <c r="CF27" s="450">
        <f t="shared" si="1436"/>
        <v>0</v>
      </c>
      <c r="CG27" s="450">
        <f t="shared" si="1436"/>
        <v>0</v>
      </c>
      <c r="CH27" s="450">
        <f t="shared" si="1436"/>
        <v>0</v>
      </c>
      <c r="CI27" s="450">
        <f t="shared" si="1436"/>
        <v>0</v>
      </c>
      <c r="CJ27" s="450">
        <f t="shared" si="1436"/>
        <v>0</v>
      </c>
      <c r="CK27" s="450">
        <f t="shared" si="1436"/>
        <v>0</v>
      </c>
      <c r="CL27" s="462">
        <f t="shared" si="1436"/>
        <v>0</v>
      </c>
      <c r="CM27" s="451">
        <f t="shared" si="1436"/>
        <v>0</v>
      </c>
      <c r="CO27" s="457">
        <f t="shared" ref="CO27:DB27" si="1437">SUM(CO28:CO30)</f>
        <v>0</v>
      </c>
      <c r="CP27" s="450">
        <f t="shared" si="1437"/>
        <v>0</v>
      </c>
      <c r="CQ27" s="450">
        <f t="shared" si="1437"/>
        <v>0</v>
      </c>
      <c r="CR27" s="450">
        <f t="shared" si="1437"/>
        <v>0</v>
      </c>
      <c r="CS27" s="450">
        <f t="shared" si="1437"/>
        <v>0</v>
      </c>
      <c r="CT27" s="450">
        <f t="shared" si="1437"/>
        <v>0</v>
      </c>
      <c r="CU27" s="450">
        <f t="shared" si="1437"/>
        <v>0</v>
      </c>
      <c r="CV27" s="450">
        <f t="shared" si="1437"/>
        <v>0</v>
      </c>
      <c r="CW27" s="450">
        <f t="shared" si="1437"/>
        <v>0</v>
      </c>
      <c r="CX27" s="450">
        <f t="shared" si="1437"/>
        <v>0</v>
      </c>
      <c r="CY27" s="450">
        <f t="shared" si="1437"/>
        <v>0</v>
      </c>
      <c r="CZ27" s="450">
        <f t="shared" si="1437"/>
        <v>0</v>
      </c>
      <c r="DA27" s="462">
        <f t="shared" si="1437"/>
        <v>0</v>
      </c>
      <c r="DB27" s="451">
        <f t="shared" si="1437"/>
        <v>0</v>
      </c>
      <c r="DD27" s="457">
        <f t="shared" ref="DD27:DQ27" si="1438">SUM(DD28:DD30)</f>
        <v>0</v>
      </c>
      <c r="DE27" s="450">
        <f t="shared" si="1438"/>
        <v>0</v>
      </c>
      <c r="DF27" s="450">
        <f t="shared" si="1438"/>
        <v>0</v>
      </c>
      <c r="DG27" s="450">
        <f t="shared" si="1438"/>
        <v>0</v>
      </c>
      <c r="DH27" s="450">
        <f t="shared" si="1438"/>
        <v>0</v>
      </c>
      <c r="DI27" s="450">
        <f t="shared" si="1438"/>
        <v>0</v>
      </c>
      <c r="DJ27" s="450">
        <f t="shared" si="1438"/>
        <v>0</v>
      </c>
      <c r="DK27" s="450">
        <f t="shared" si="1438"/>
        <v>0</v>
      </c>
      <c r="DL27" s="450">
        <f t="shared" si="1438"/>
        <v>0</v>
      </c>
      <c r="DM27" s="450">
        <f t="shared" si="1438"/>
        <v>0</v>
      </c>
      <c r="DN27" s="450">
        <f t="shared" si="1438"/>
        <v>0</v>
      </c>
      <c r="DO27" s="450">
        <f t="shared" si="1438"/>
        <v>0</v>
      </c>
      <c r="DP27" s="462">
        <f t="shared" si="1438"/>
        <v>0</v>
      </c>
      <c r="DQ27" s="451">
        <f t="shared" si="1438"/>
        <v>0</v>
      </c>
      <c r="DS27" s="457">
        <f t="shared" ref="DS27:EF27" si="1439">SUM(DS28:DS30)</f>
        <v>0</v>
      </c>
      <c r="DT27" s="450">
        <f t="shared" si="1439"/>
        <v>0</v>
      </c>
      <c r="DU27" s="450">
        <f t="shared" si="1439"/>
        <v>0</v>
      </c>
      <c r="DV27" s="450">
        <f t="shared" si="1439"/>
        <v>0</v>
      </c>
      <c r="DW27" s="450">
        <f t="shared" si="1439"/>
        <v>0</v>
      </c>
      <c r="DX27" s="450">
        <f t="shared" si="1439"/>
        <v>0</v>
      </c>
      <c r="DY27" s="450">
        <f t="shared" si="1439"/>
        <v>0</v>
      </c>
      <c r="DZ27" s="450">
        <f t="shared" si="1439"/>
        <v>0</v>
      </c>
      <c r="EA27" s="450">
        <f t="shared" si="1439"/>
        <v>0</v>
      </c>
      <c r="EB27" s="450">
        <f t="shared" si="1439"/>
        <v>0</v>
      </c>
      <c r="EC27" s="450">
        <f t="shared" si="1439"/>
        <v>0</v>
      </c>
      <c r="ED27" s="450">
        <f t="shared" si="1439"/>
        <v>0</v>
      </c>
      <c r="EE27" s="462">
        <f t="shared" si="1439"/>
        <v>0</v>
      </c>
      <c r="EF27" s="451">
        <f t="shared" si="1439"/>
        <v>0</v>
      </c>
      <c r="EH27" s="457">
        <f t="shared" ref="EH27:EU27" si="1440">SUM(EH28:EH30)</f>
        <v>0</v>
      </c>
      <c r="EI27" s="450">
        <f t="shared" si="1440"/>
        <v>0</v>
      </c>
      <c r="EJ27" s="450">
        <f t="shared" si="1440"/>
        <v>0</v>
      </c>
      <c r="EK27" s="450">
        <f t="shared" si="1440"/>
        <v>0</v>
      </c>
      <c r="EL27" s="450">
        <f t="shared" si="1440"/>
        <v>0</v>
      </c>
      <c r="EM27" s="450">
        <f t="shared" si="1440"/>
        <v>0</v>
      </c>
      <c r="EN27" s="450">
        <f t="shared" si="1440"/>
        <v>0</v>
      </c>
      <c r="EO27" s="450">
        <f t="shared" si="1440"/>
        <v>0</v>
      </c>
      <c r="EP27" s="450">
        <f t="shared" si="1440"/>
        <v>0</v>
      </c>
      <c r="EQ27" s="450">
        <f t="shared" si="1440"/>
        <v>0</v>
      </c>
      <c r="ER27" s="450">
        <f t="shared" si="1440"/>
        <v>0</v>
      </c>
      <c r="ES27" s="450">
        <f t="shared" si="1440"/>
        <v>0</v>
      </c>
      <c r="ET27" s="462">
        <f t="shared" si="1440"/>
        <v>0</v>
      </c>
      <c r="EU27" s="451">
        <f t="shared" si="1440"/>
        <v>0</v>
      </c>
      <c r="EW27" s="457">
        <f t="shared" ref="EW27:FJ27" si="1441">SUM(EW28:EW30)</f>
        <v>0</v>
      </c>
      <c r="EX27" s="450">
        <f t="shared" si="1441"/>
        <v>0</v>
      </c>
      <c r="EY27" s="450">
        <f t="shared" si="1441"/>
        <v>0</v>
      </c>
      <c r="EZ27" s="450">
        <f t="shared" si="1441"/>
        <v>0</v>
      </c>
      <c r="FA27" s="450">
        <f t="shared" si="1441"/>
        <v>0</v>
      </c>
      <c r="FB27" s="450">
        <f t="shared" si="1441"/>
        <v>0</v>
      </c>
      <c r="FC27" s="450">
        <f t="shared" si="1441"/>
        <v>0</v>
      </c>
      <c r="FD27" s="450">
        <f t="shared" si="1441"/>
        <v>0</v>
      </c>
      <c r="FE27" s="450">
        <f t="shared" si="1441"/>
        <v>0</v>
      </c>
      <c r="FF27" s="450">
        <f t="shared" si="1441"/>
        <v>0</v>
      </c>
      <c r="FG27" s="450">
        <f t="shared" si="1441"/>
        <v>0</v>
      </c>
      <c r="FH27" s="450">
        <f t="shared" si="1441"/>
        <v>0</v>
      </c>
      <c r="FI27" s="462">
        <f t="shared" si="1441"/>
        <v>0</v>
      </c>
      <c r="FJ27" s="451">
        <f t="shared" si="1441"/>
        <v>0</v>
      </c>
      <c r="FL27" s="457">
        <f t="shared" ref="FL27:FY27" si="1442">SUM(FL28:FL30)</f>
        <v>0</v>
      </c>
      <c r="FM27" s="450">
        <f t="shared" si="1442"/>
        <v>0</v>
      </c>
      <c r="FN27" s="450">
        <f t="shared" si="1442"/>
        <v>0</v>
      </c>
      <c r="FO27" s="450">
        <f t="shared" si="1442"/>
        <v>0</v>
      </c>
      <c r="FP27" s="450">
        <f t="shared" si="1442"/>
        <v>0</v>
      </c>
      <c r="FQ27" s="450">
        <f t="shared" si="1442"/>
        <v>0</v>
      </c>
      <c r="FR27" s="450">
        <f t="shared" si="1442"/>
        <v>0</v>
      </c>
      <c r="FS27" s="450">
        <f t="shared" si="1442"/>
        <v>0</v>
      </c>
      <c r="FT27" s="450">
        <f t="shared" si="1442"/>
        <v>0</v>
      </c>
      <c r="FU27" s="450">
        <f t="shared" si="1442"/>
        <v>0</v>
      </c>
      <c r="FV27" s="450">
        <f t="shared" si="1442"/>
        <v>0</v>
      </c>
      <c r="FW27" s="450">
        <f t="shared" si="1442"/>
        <v>0</v>
      </c>
      <c r="FX27" s="462">
        <f t="shared" si="1442"/>
        <v>0</v>
      </c>
      <c r="FY27" s="451">
        <f t="shared" si="1442"/>
        <v>0</v>
      </c>
      <c r="GA27" s="457">
        <f t="shared" ref="GA27:GN27" si="1443">SUM(GA28:GA30)</f>
        <v>0</v>
      </c>
      <c r="GB27" s="450">
        <f t="shared" si="1443"/>
        <v>0</v>
      </c>
      <c r="GC27" s="450">
        <f t="shared" si="1443"/>
        <v>0</v>
      </c>
      <c r="GD27" s="450">
        <f t="shared" si="1443"/>
        <v>0</v>
      </c>
      <c r="GE27" s="450">
        <f t="shared" si="1443"/>
        <v>0</v>
      </c>
      <c r="GF27" s="450">
        <f t="shared" si="1443"/>
        <v>0</v>
      </c>
      <c r="GG27" s="450">
        <f t="shared" si="1443"/>
        <v>0</v>
      </c>
      <c r="GH27" s="450">
        <f t="shared" si="1443"/>
        <v>0</v>
      </c>
      <c r="GI27" s="450">
        <f t="shared" si="1443"/>
        <v>0</v>
      </c>
      <c r="GJ27" s="450">
        <f t="shared" si="1443"/>
        <v>0</v>
      </c>
      <c r="GK27" s="450">
        <f t="shared" si="1443"/>
        <v>0</v>
      </c>
      <c r="GL27" s="450">
        <f t="shared" si="1443"/>
        <v>0</v>
      </c>
      <c r="GM27" s="462">
        <f t="shared" si="1443"/>
        <v>0</v>
      </c>
      <c r="GN27" s="451">
        <f t="shared" si="1443"/>
        <v>0</v>
      </c>
      <c r="GP27" s="457">
        <f t="shared" ref="GP27:HC27" si="1444">SUM(GP28:GP30)</f>
        <v>0</v>
      </c>
      <c r="GQ27" s="450">
        <f t="shared" si="1444"/>
        <v>0</v>
      </c>
      <c r="GR27" s="450">
        <f t="shared" si="1444"/>
        <v>0</v>
      </c>
      <c r="GS27" s="450">
        <f t="shared" si="1444"/>
        <v>0</v>
      </c>
      <c r="GT27" s="450">
        <f t="shared" si="1444"/>
        <v>0</v>
      </c>
      <c r="GU27" s="450">
        <f t="shared" si="1444"/>
        <v>0</v>
      </c>
      <c r="GV27" s="450">
        <f t="shared" si="1444"/>
        <v>0</v>
      </c>
      <c r="GW27" s="450">
        <f t="shared" si="1444"/>
        <v>0</v>
      </c>
      <c r="GX27" s="450">
        <f t="shared" si="1444"/>
        <v>0</v>
      </c>
      <c r="GY27" s="450">
        <f t="shared" si="1444"/>
        <v>0</v>
      </c>
      <c r="GZ27" s="450">
        <f t="shared" si="1444"/>
        <v>0</v>
      </c>
      <c r="HA27" s="450">
        <f t="shared" si="1444"/>
        <v>0</v>
      </c>
      <c r="HB27" s="462">
        <f t="shared" si="1444"/>
        <v>0</v>
      </c>
      <c r="HC27" s="451">
        <f t="shared" si="1444"/>
        <v>0</v>
      </c>
      <c r="HE27" s="457">
        <f t="shared" ref="HE27:HR27" si="1445">SUM(HE28:HE30)</f>
        <v>0</v>
      </c>
      <c r="HF27" s="450">
        <f t="shared" si="1445"/>
        <v>0</v>
      </c>
      <c r="HG27" s="450">
        <f t="shared" si="1445"/>
        <v>0</v>
      </c>
      <c r="HH27" s="450">
        <f t="shared" si="1445"/>
        <v>0</v>
      </c>
      <c r="HI27" s="450">
        <f t="shared" si="1445"/>
        <v>0</v>
      </c>
      <c r="HJ27" s="450">
        <f t="shared" si="1445"/>
        <v>0</v>
      </c>
      <c r="HK27" s="450">
        <f t="shared" si="1445"/>
        <v>0</v>
      </c>
      <c r="HL27" s="450">
        <f t="shared" si="1445"/>
        <v>0</v>
      </c>
      <c r="HM27" s="450">
        <f t="shared" si="1445"/>
        <v>0</v>
      </c>
      <c r="HN27" s="450">
        <f t="shared" si="1445"/>
        <v>0</v>
      </c>
      <c r="HO27" s="450">
        <f t="shared" si="1445"/>
        <v>0</v>
      </c>
      <c r="HP27" s="450">
        <f t="shared" si="1445"/>
        <v>0</v>
      </c>
      <c r="HQ27" s="462">
        <f t="shared" si="1445"/>
        <v>0</v>
      </c>
      <c r="HR27" s="451">
        <f t="shared" si="1445"/>
        <v>0</v>
      </c>
      <c r="HT27" s="457">
        <f t="shared" ref="HT27:IG27" si="1446">SUM(HT28:HT30)</f>
        <v>0</v>
      </c>
      <c r="HU27" s="450">
        <f t="shared" si="1446"/>
        <v>0</v>
      </c>
      <c r="HV27" s="450">
        <f t="shared" si="1446"/>
        <v>0</v>
      </c>
      <c r="HW27" s="450">
        <f t="shared" si="1446"/>
        <v>0</v>
      </c>
      <c r="HX27" s="450">
        <f t="shared" si="1446"/>
        <v>0</v>
      </c>
      <c r="HY27" s="450">
        <f t="shared" si="1446"/>
        <v>0</v>
      </c>
      <c r="HZ27" s="450">
        <f t="shared" si="1446"/>
        <v>0</v>
      </c>
      <c r="IA27" s="450">
        <f t="shared" si="1446"/>
        <v>0</v>
      </c>
      <c r="IB27" s="450">
        <f t="shared" si="1446"/>
        <v>0</v>
      </c>
      <c r="IC27" s="450">
        <f t="shared" si="1446"/>
        <v>0</v>
      </c>
      <c r="ID27" s="450">
        <f t="shared" si="1446"/>
        <v>0</v>
      </c>
      <c r="IE27" s="450">
        <f t="shared" si="1446"/>
        <v>0</v>
      </c>
      <c r="IF27" s="462">
        <f t="shared" si="1446"/>
        <v>0</v>
      </c>
      <c r="IG27" s="451">
        <f t="shared" si="1446"/>
        <v>0</v>
      </c>
      <c r="II27" s="457">
        <f t="shared" ref="II27:IV27" si="1447">SUM(II28:II30)</f>
        <v>0</v>
      </c>
      <c r="IJ27" s="450">
        <f t="shared" si="1447"/>
        <v>0</v>
      </c>
      <c r="IK27" s="450">
        <f t="shared" si="1447"/>
        <v>0</v>
      </c>
      <c r="IL27" s="450">
        <f t="shared" si="1447"/>
        <v>0</v>
      </c>
      <c r="IM27" s="450">
        <f t="shared" si="1447"/>
        <v>0</v>
      </c>
      <c r="IN27" s="450">
        <f t="shared" si="1447"/>
        <v>0</v>
      </c>
      <c r="IO27" s="450">
        <f t="shared" si="1447"/>
        <v>0</v>
      </c>
      <c r="IP27" s="450">
        <f t="shared" si="1447"/>
        <v>0</v>
      </c>
      <c r="IQ27" s="450">
        <f t="shared" si="1447"/>
        <v>0</v>
      </c>
      <c r="IR27" s="450">
        <f t="shared" si="1447"/>
        <v>0</v>
      </c>
      <c r="IS27" s="450">
        <f t="shared" si="1447"/>
        <v>0</v>
      </c>
      <c r="IT27" s="450">
        <f t="shared" si="1447"/>
        <v>0</v>
      </c>
      <c r="IU27" s="462">
        <f t="shared" si="1447"/>
        <v>0</v>
      </c>
      <c r="IV27" s="451">
        <f t="shared" si="1447"/>
        <v>0</v>
      </c>
      <c r="IX27" s="457">
        <f t="shared" ref="IX27:JK27" si="1448">SUM(IX28:IX30)</f>
        <v>0</v>
      </c>
      <c r="IY27" s="450">
        <f t="shared" si="1448"/>
        <v>0</v>
      </c>
      <c r="IZ27" s="450">
        <f t="shared" si="1448"/>
        <v>0</v>
      </c>
      <c r="JA27" s="450">
        <f t="shared" si="1448"/>
        <v>0</v>
      </c>
      <c r="JB27" s="450">
        <f t="shared" si="1448"/>
        <v>0</v>
      </c>
      <c r="JC27" s="450">
        <f t="shared" si="1448"/>
        <v>0</v>
      </c>
      <c r="JD27" s="450">
        <f t="shared" si="1448"/>
        <v>0</v>
      </c>
      <c r="JE27" s="450">
        <f t="shared" si="1448"/>
        <v>0</v>
      </c>
      <c r="JF27" s="450">
        <f t="shared" si="1448"/>
        <v>0</v>
      </c>
      <c r="JG27" s="450">
        <f t="shared" si="1448"/>
        <v>0</v>
      </c>
      <c r="JH27" s="450">
        <f t="shared" si="1448"/>
        <v>0</v>
      </c>
      <c r="JI27" s="450">
        <f t="shared" si="1448"/>
        <v>0</v>
      </c>
      <c r="JJ27" s="462">
        <f t="shared" si="1448"/>
        <v>0</v>
      </c>
      <c r="JK27" s="451">
        <f t="shared" si="1448"/>
        <v>0</v>
      </c>
      <c r="JM27" s="457">
        <f t="shared" ref="JM27:JZ27" si="1449">SUM(JM28:JM30)</f>
        <v>0</v>
      </c>
      <c r="JN27" s="450">
        <f t="shared" si="1449"/>
        <v>0</v>
      </c>
      <c r="JO27" s="450">
        <f t="shared" si="1449"/>
        <v>0</v>
      </c>
      <c r="JP27" s="450">
        <f t="shared" si="1449"/>
        <v>0</v>
      </c>
      <c r="JQ27" s="450">
        <f t="shared" si="1449"/>
        <v>0</v>
      </c>
      <c r="JR27" s="450">
        <f t="shared" si="1449"/>
        <v>0</v>
      </c>
      <c r="JS27" s="450">
        <f t="shared" si="1449"/>
        <v>0</v>
      </c>
      <c r="JT27" s="450">
        <f t="shared" si="1449"/>
        <v>0</v>
      </c>
      <c r="JU27" s="450">
        <f t="shared" si="1449"/>
        <v>0</v>
      </c>
      <c r="JV27" s="450">
        <f t="shared" si="1449"/>
        <v>0</v>
      </c>
      <c r="JW27" s="450">
        <f t="shared" si="1449"/>
        <v>0</v>
      </c>
      <c r="JX27" s="450">
        <f t="shared" si="1449"/>
        <v>0</v>
      </c>
      <c r="JY27" s="462">
        <f t="shared" si="1449"/>
        <v>0</v>
      </c>
      <c r="JZ27" s="451">
        <f t="shared" si="1449"/>
        <v>0</v>
      </c>
      <c r="KB27" s="457">
        <f t="shared" ref="KB27:KO27" si="1450">SUM(KB28:KB30)</f>
        <v>0</v>
      </c>
      <c r="KC27" s="450">
        <f t="shared" si="1450"/>
        <v>0</v>
      </c>
      <c r="KD27" s="450">
        <f t="shared" si="1450"/>
        <v>0</v>
      </c>
      <c r="KE27" s="450">
        <f t="shared" si="1450"/>
        <v>0</v>
      </c>
      <c r="KF27" s="450">
        <f t="shared" si="1450"/>
        <v>0</v>
      </c>
      <c r="KG27" s="450">
        <f t="shared" si="1450"/>
        <v>0</v>
      </c>
      <c r="KH27" s="450">
        <f t="shared" si="1450"/>
        <v>0</v>
      </c>
      <c r="KI27" s="450">
        <f t="shared" si="1450"/>
        <v>0</v>
      </c>
      <c r="KJ27" s="450">
        <f t="shared" si="1450"/>
        <v>0</v>
      </c>
      <c r="KK27" s="450">
        <f t="shared" si="1450"/>
        <v>0</v>
      </c>
      <c r="KL27" s="450">
        <f t="shared" si="1450"/>
        <v>0</v>
      </c>
      <c r="KM27" s="450">
        <f t="shared" si="1450"/>
        <v>0</v>
      </c>
      <c r="KN27" s="462">
        <f t="shared" si="1450"/>
        <v>0</v>
      </c>
      <c r="KO27" s="451">
        <f t="shared" si="1450"/>
        <v>0</v>
      </c>
      <c r="KQ27" s="457">
        <f t="shared" ref="KQ27:LD27" si="1451">SUM(KQ28:KQ30)</f>
        <v>0</v>
      </c>
      <c r="KR27" s="450">
        <f t="shared" si="1451"/>
        <v>0</v>
      </c>
      <c r="KS27" s="450">
        <f t="shared" si="1451"/>
        <v>0</v>
      </c>
      <c r="KT27" s="450">
        <f t="shared" si="1451"/>
        <v>0</v>
      </c>
      <c r="KU27" s="450">
        <f t="shared" si="1451"/>
        <v>0</v>
      </c>
      <c r="KV27" s="450">
        <f t="shared" si="1451"/>
        <v>0</v>
      </c>
      <c r="KW27" s="450">
        <f t="shared" si="1451"/>
        <v>0</v>
      </c>
      <c r="KX27" s="450">
        <f t="shared" si="1451"/>
        <v>0</v>
      </c>
      <c r="KY27" s="450">
        <f t="shared" si="1451"/>
        <v>0</v>
      </c>
      <c r="KZ27" s="450">
        <f t="shared" si="1451"/>
        <v>0</v>
      </c>
      <c r="LA27" s="450">
        <f t="shared" si="1451"/>
        <v>0</v>
      </c>
      <c r="LB27" s="450">
        <f t="shared" si="1451"/>
        <v>0</v>
      </c>
      <c r="LC27" s="462">
        <f t="shared" si="1451"/>
        <v>0</v>
      </c>
      <c r="LD27" s="451">
        <f t="shared" si="1451"/>
        <v>0</v>
      </c>
      <c r="LF27" s="457">
        <f t="shared" ref="LF27:LS27" si="1452">SUM(LF28:LF30)</f>
        <v>0</v>
      </c>
      <c r="LG27" s="450">
        <f t="shared" si="1452"/>
        <v>0</v>
      </c>
      <c r="LH27" s="450">
        <f t="shared" si="1452"/>
        <v>0</v>
      </c>
      <c r="LI27" s="450">
        <f t="shared" si="1452"/>
        <v>0</v>
      </c>
      <c r="LJ27" s="450">
        <f t="shared" si="1452"/>
        <v>0</v>
      </c>
      <c r="LK27" s="450">
        <f t="shared" si="1452"/>
        <v>0</v>
      </c>
      <c r="LL27" s="450">
        <f t="shared" si="1452"/>
        <v>0</v>
      </c>
      <c r="LM27" s="450">
        <f t="shared" si="1452"/>
        <v>0</v>
      </c>
      <c r="LN27" s="450">
        <f t="shared" si="1452"/>
        <v>0</v>
      </c>
      <c r="LO27" s="450">
        <f t="shared" si="1452"/>
        <v>0</v>
      </c>
      <c r="LP27" s="450">
        <f t="shared" si="1452"/>
        <v>0</v>
      </c>
      <c r="LQ27" s="450">
        <f t="shared" si="1452"/>
        <v>0</v>
      </c>
      <c r="LR27" s="462">
        <f t="shared" si="1452"/>
        <v>0</v>
      </c>
      <c r="LS27" s="451">
        <f t="shared" si="1452"/>
        <v>0</v>
      </c>
      <c r="LU27" s="457">
        <f t="shared" ref="LU27:MH27" si="1453">SUM(LU28:LU30)</f>
        <v>0</v>
      </c>
      <c r="LV27" s="450">
        <f t="shared" si="1453"/>
        <v>0</v>
      </c>
      <c r="LW27" s="450">
        <f t="shared" si="1453"/>
        <v>0</v>
      </c>
      <c r="LX27" s="450">
        <f t="shared" si="1453"/>
        <v>0</v>
      </c>
      <c r="LY27" s="450">
        <f t="shared" si="1453"/>
        <v>0</v>
      </c>
      <c r="LZ27" s="450">
        <f t="shared" si="1453"/>
        <v>0</v>
      </c>
      <c r="MA27" s="450">
        <f t="shared" si="1453"/>
        <v>0</v>
      </c>
      <c r="MB27" s="450">
        <f t="shared" si="1453"/>
        <v>0</v>
      </c>
      <c r="MC27" s="450">
        <f t="shared" si="1453"/>
        <v>0</v>
      </c>
      <c r="MD27" s="450">
        <f t="shared" si="1453"/>
        <v>0</v>
      </c>
      <c r="ME27" s="450">
        <f t="shared" si="1453"/>
        <v>0</v>
      </c>
      <c r="MF27" s="450">
        <f t="shared" si="1453"/>
        <v>0</v>
      </c>
      <c r="MG27" s="462">
        <f t="shared" si="1453"/>
        <v>0</v>
      </c>
      <c r="MH27" s="451">
        <f t="shared" si="1453"/>
        <v>0</v>
      </c>
      <c r="MJ27" s="457">
        <f t="shared" ref="MJ27:MW27" si="1454">SUM(MJ28:MJ30)</f>
        <v>0</v>
      </c>
      <c r="MK27" s="450">
        <f t="shared" si="1454"/>
        <v>0</v>
      </c>
      <c r="ML27" s="450">
        <f t="shared" si="1454"/>
        <v>0</v>
      </c>
      <c r="MM27" s="450">
        <f t="shared" si="1454"/>
        <v>0</v>
      </c>
      <c r="MN27" s="450">
        <f t="shared" si="1454"/>
        <v>0</v>
      </c>
      <c r="MO27" s="450">
        <f t="shared" si="1454"/>
        <v>0</v>
      </c>
      <c r="MP27" s="450">
        <f t="shared" si="1454"/>
        <v>0</v>
      </c>
      <c r="MQ27" s="450">
        <f t="shared" si="1454"/>
        <v>0</v>
      </c>
      <c r="MR27" s="450">
        <f t="shared" si="1454"/>
        <v>0</v>
      </c>
      <c r="MS27" s="450">
        <f t="shared" si="1454"/>
        <v>0</v>
      </c>
      <c r="MT27" s="450">
        <f t="shared" si="1454"/>
        <v>0</v>
      </c>
      <c r="MU27" s="450">
        <f t="shared" si="1454"/>
        <v>0</v>
      </c>
      <c r="MV27" s="462">
        <f t="shared" si="1454"/>
        <v>0</v>
      </c>
      <c r="MW27" s="451">
        <f t="shared" si="1454"/>
        <v>0</v>
      </c>
      <c r="MY27" s="457">
        <f t="shared" ref="MY27:NL27" si="1455">SUM(MY28:MY30)</f>
        <v>0</v>
      </c>
      <c r="MZ27" s="450">
        <f t="shared" si="1455"/>
        <v>0</v>
      </c>
      <c r="NA27" s="450">
        <f t="shared" si="1455"/>
        <v>0</v>
      </c>
      <c r="NB27" s="450">
        <f t="shared" si="1455"/>
        <v>0</v>
      </c>
      <c r="NC27" s="450">
        <f t="shared" si="1455"/>
        <v>0</v>
      </c>
      <c r="ND27" s="450">
        <f t="shared" si="1455"/>
        <v>0</v>
      </c>
      <c r="NE27" s="450">
        <f t="shared" si="1455"/>
        <v>0</v>
      </c>
      <c r="NF27" s="450">
        <f t="shared" si="1455"/>
        <v>0</v>
      </c>
      <c r="NG27" s="450">
        <f t="shared" si="1455"/>
        <v>0</v>
      </c>
      <c r="NH27" s="450">
        <f t="shared" si="1455"/>
        <v>0</v>
      </c>
      <c r="NI27" s="450">
        <f t="shared" si="1455"/>
        <v>0</v>
      </c>
      <c r="NJ27" s="450">
        <f t="shared" si="1455"/>
        <v>0</v>
      </c>
      <c r="NK27" s="462">
        <f t="shared" si="1455"/>
        <v>0</v>
      </c>
      <c r="NL27" s="451">
        <f t="shared" si="1455"/>
        <v>0</v>
      </c>
      <c r="NN27" s="457">
        <f t="shared" ref="NN27:OA27" si="1456">SUM(NN28:NN30)</f>
        <v>0</v>
      </c>
      <c r="NO27" s="450">
        <f t="shared" si="1456"/>
        <v>0</v>
      </c>
      <c r="NP27" s="450">
        <f t="shared" si="1456"/>
        <v>0</v>
      </c>
      <c r="NQ27" s="450">
        <f t="shared" si="1456"/>
        <v>0</v>
      </c>
      <c r="NR27" s="450">
        <f t="shared" si="1456"/>
        <v>0</v>
      </c>
      <c r="NS27" s="450">
        <f t="shared" si="1456"/>
        <v>0</v>
      </c>
      <c r="NT27" s="450">
        <f t="shared" si="1456"/>
        <v>0</v>
      </c>
      <c r="NU27" s="450">
        <f t="shared" si="1456"/>
        <v>0</v>
      </c>
      <c r="NV27" s="450">
        <f t="shared" si="1456"/>
        <v>0</v>
      </c>
      <c r="NW27" s="450">
        <f t="shared" si="1456"/>
        <v>0</v>
      </c>
      <c r="NX27" s="450">
        <f t="shared" si="1456"/>
        <v>0</v>
      </c>
      <c r="NY27" s="450">
        <f t="shared" si="1456"/>
        <v>0</v>
      </c>
      <c r="NZ27" s="462">
        <f t="shared" si="1456"/>
        <v>0</v>
      </c>
      <c r="OA27" s="451">
        <f t="shared" si="1456"/>
        <v>0</v>
      </c>
      <c r="OC27" s="457">
        <f t="shared" ref="OC27:OP27" si="1457">SUM(OC28:OC30)</f>
        <v>0</v>
      </c>
      <c r="OD27" s="450">
        <f t="shared" si="1457"/>
        <v>0</v>
      </c>
      <c r="OE27" s="450">
        <f t="shared" si="1457"/>
        <v>0</v>
      </c>
      <c r="OF27" s="450">
        <f t="shared" si="1457"/>
        <v>0</v>
      </c>
      <c r="OG27" s="450">
        <f t="shared" si="1457"/>
        <v>0</v>
      </c>
      <c r="OH27" s="450">
        <f t="shared" si="1457"/>
        <v>0</v>
      </c>
      <c r="OI27" s="450">
        <f t="shared" si="1457"/>
        <v>0</v>
      </c>
      <c r="OJ27" s="450">
        <f t="shared" si="1457"/>
        <v>0</v>
      </c>
      <c r="OK27" s="450">
        <f t="shared" si="1457"/>
        <v>0</v>
      </c>
      <c r="OL27" s="450">
        <f t="shared" si="1457"/>
        <v>0</v>
      </c>
      <c r="OM27" s="450">
        <f t="shared" si="1457"/>
        <v>0</v>
      </c>
      <c r="ON27" s="450">
        <f t="shared" si="1457"/>
        <v>0</v>
      </c>
      <c r="OO27" s="462">
        <f t="shared" si="1457"/>
        <v>0</v>
      </c>
      <c r="OP27" s="451">
        <f t="shared" si="1457"/>
        <v>0</v>
      </c>
      <c r="OR27" s="457">
        <f t="shared" ref="OR27:PE27" si="1458">SUM(OR28:OR30)</f>
        <v>0</v>
      </c>
      <c r="OS27" s="450">
        <f t="shared" si="1458"/>
        <v>0</v>
      </c>
      <c r="OT27" s="450">
        <f t="shared" si="1458"/>
        <v>0</v>
      </c>
      <c r="OU27" s="450">
        <f t="shared" si="1458"/>
        <v>0</v>
      </c>
      <c r="OV27" s="450">
        <f t="shared" si="1458"/>
        <v>0</v>
      </c>
      <c r="OW27" s="450">
        <f t="shared" si="1458"/>
        <v>0</v>
      </c>
      <c r="OX27" s="450">
        <f t="shared" si="1458"/>
        <v>0</v>
      </c>
      <c r="OY27" s="450">
        <f t="shared" si="1458"/>
        <v>0</v>
      </c>
      <c r="OZ27" s="450">
        <f t="shared" si="1458"/>
        <v>0</v>
      </c>
      <c r="PA27" s="450">
        <f t="shared" si="1458"/>
        <v>0</v>
      </c>
      <c r="PB27" s="450">
        <f t="shared" si="1458"/>
        <v>0</v>
      </c>
      <c r="PC27" s="450">
        <f t="shared" si="1458"/>
        <v>0</v>
      </c>
      <c r="PD27" s="462">
        <f t="shared" si="1458"/>
        <v>0</v>
      </c>
      <c r="PE27" s="451">
        <f t="shared" si="1458"/>
        <v>0</v>
      </c>
      <c r="PG27" s="457">
        <f t="shared" ref="PG27:PT27" si="1459">SUM(PG28:PG30)</f>
        <v>0</v>
      </c>
      <c r="PH27" s="450">
        <f t="shared" si="1459"/>
        <v>0</v>
      </c>
      <c r="PI27" s="450">
        <f t="shared" si="1459"/>
        <v>0</v>
      </c>
      <c r="PJ27" s="450">
        <f t="shared" si="1459"/>
        <v>0</v>
      </c>
      <c r="PK27" s="450">
        <f t="shared" si="1459"/>
        <v>0</v>
      </c>
      <c r="PL27" s="450">
        <f t="shared" si="1459"/>
        <v>0</v>
      </c>
      <c r="PM27" s="450">
        <f t="shared" si="1459"/>
        <v>0</v>
      </c>
      <c r="PN27" s="450">
        <f t="shared" si="1459"/>
        <v>0</v>
      </c>
      <c r="PO27" s="450">
        <f t="shared" si="1459"/>
        <v>0</v>
      </c>
      <c r="PP27" s="450">
        <f t="shared" si="1459"/>
        <v>0</v>
      </c>
      <c r="PQ27" s="450">
        <f t="shared" si="1459"/>
        <v>0</v>
      </c>
      <c r="PR27" s="450">
        <f t="shared" si="1459"/>
        <v>0</v>
      </c>
      <c r="PS27" s="462">
        <f t="shared" si="1459"/>
        <v>0</v>
      </c>
      <c r="PT27" s="451">
        <f t="shared" si="1459"/>
        <v>0</v>
      </c>
      <c r="PV27" s="457">
        <f t="shared" ref="PV27:QI27" si="1460">SUM(PV28:PV30)</f>
        <v>0</v>
      </c>
      <c r="PW27" s="450">
        <f t="shared" si="1460"/>
        <v>0</v>
      </c>
      <c r="PX27" s="450">
        <f t="shared" si="1460"/>
        <v>0</v>
      </c>
      <c r="PY27" s="450">
        <f t="shared" si="1460"/>
        <v>0</v>
      </c>
      <c r="PZ27" s="450">
        <f t="shared" si="1460"/>
        <v>0</v>
      </c>
      <c r="QA27" s="450">
        <f t="shared" si="1460"/>
        <v>0</v>
      </c>
      <c r="QB27" s="450">
        <f t="shared" si="1460"/>
        <v>0</v>
      </c>
      <c r="QC27" s="450">
        <f t="shared" si="1460"/>
        <v>0</v>
      </c>
      <c r="QD27" s="450">
        <f t="shared" si="1460"/>
        <v>0</v>
      </c>
      <c r="QE27" s="450">
        <f t="shared" si="1460"/>
        <v>0</v>
      </c>
      <c r="QF27" s="450">
        <f t="shared" si="1460"/>
        <v>0</v>
      </c>
      <c r="QG27" s="450">
        <f t="shared" si="1460"/>
        <v>0</v>
      </c>
      <c r="QH27" s="462">
        <f t="shared" si="1460"/>
        <v>0</v>
      </c>
      <c r="QI27" s="451">
        <f t="shared" si="1460"/>
        <v>0</v>
      </c>
      <c r="QK27" s="457">
        <f t="shared" ref="QK27:QX27" si="1461">SUM(QK28:QK30)</f>
        <v>0</v>
      </c>
      <c r="QL27" s="450">
        <f t="shared" si="1461"/>
        <v>0</v>
      </c>
      <c r="QM27" s="450">
        <f t="shared" si="1461"/>
        <v>0</v>
      </c>
      <c r="QN27" s="450">
        <f t="shared" si="1461"/>
        <v>0</v>
      </c>
      <c r="QO27" s="450">
        <f t="shared" si="1461"/>
        <v>0</v>
      </c>
      <c r="QP27" s="450">
        <f t="shared" si="1461"/>
        <v>0</v>
      </c>
      <c r="QQ27" s="450">
        <f t="shared" si="1461"/>
        <v>0</v>
      </c>
      <c r="QR27" s="450">
        <f t="shared" si="1461"/>
        <v>0</v>
      </c>
      <c r="QS27" s="450">
        <f t="shared" si="1461"/>
        <v>0</v>
      </c>
      <c r="QT27" s="450">
        <f t="shared" si="1461"/>
        <v>0</v>
      </c>
      <c r="QU27" s="450">
        <f t="shared" si="1461"/>
        <v>0</v>
      </c>
      <c r="QV27" s="450">
        <f t="shared" si="1461"/>
        <v>0</v>
      </c>
      <c r="QW27" s="462">
        <f t="shared" si="1461"/>
        <v>0</v>
      </c>
      <c r="QX27" s="451">
        <f t="shared" si="1461"/>
        <v>0</v>
      </c>
      <c r="QZ27" s="457">
        <f t="shared" ref="QZ27:RM27" si="1462">SUM(QZ28:QZ30)</f>
        <v>0</v>
      </c>
      <c r="RA27" s="450">
        <f t="shared" si="1462"/>
        <v>0</v>
      </c>
      <c r="RB27" s="450">
        <f t="shared" si="1462"/>
        <v>0</v>
      </c>
      <c r="RC27" s="450">
        <f t="shared" si="1462"/>
        <v>0</v>
      </c>
      <c r="RD27" s="450">
        <f t="shared" si="1462"/>
        <v>0</v>
      </c>
      <c r="RE27" s="450">
        <f t="shared" si="1462"/>
        <v>0</v>
      </c>
      <c r="RF27" s="450">
        <f t="shared" si="1462"/>
        <v>0</v>
      </c>
      <c r="RG27" s="450">
        <f t="shared" si="1462"/>
        <v>0</v>
      </c>
      <c r="RH27" s="450">
        <f t="shared" si="1462"/>
        <v>0</v>
      </c>
      <c r="RI27" s="450">
        <f t="shared" si="1462"/>
        <v>0</v>
      </c>
      <c r="RJ27" s="450">
        <f t="shared" si="1462"/>
        <v>0</v>
      </c>
      <c r="RK27" s="450">
        <f t="shared" si="1462"/>
        <v>0</v>
      </c>
      <c r="RL27" s="462">
        <f t="shared" si="1462"/>
        <v>0</v>
      </c>
      <c r="RM27" s="451">
        <f t="shared" si="1462"/>
        <v>0</v>
      </c>
      <c r="RO27" s="457">
        <f t="shared" ref="RO27:SB27" si="1463">SUM(RO28:RO30)</f>
        <v>0</v>
      </c>
      <c r="RP27" s="450">
        <f t="shared" si="1463"/>
        <v>0</v>
      </c>
      <c r="RQ27" s="450">
        <f t="shared" si="1463"/>
        <v>0</v>
      </c>
      <c r="RR27" s="450">
        <f t="shared" si="1463"/>
        <v>0</v>
      </c>
      <c r="RS27" s="450">
        <f t="shared" si="1463"/>
        <v>0</v>
      </c>
      <c r="RT27" s="450">
        <f t="shared" si="1463"/>
        <v>0</v>
      </c>
      <c r="RU27" s="450">
        <f t="shared" si="1463"/>
        <v>0</v>
      </c>
      <c r="RV27" s="450">
        <f t="shared" si="1463"/>
        <v>0</v>
      </c>
      <c r="RW27" s="450">
        <f t="shared" si="1463"/>
        <v>0</v>
      </c>
      <c r="RX27" s="450">
        <f t="shared" si="1463"/>
        <v>0</v>
      </c>
      <c r="RY27" s="450">
        <f t="shared" si="1463"/>
        <v>0</v>
      </c>
      <c r="RZ27" s="450">
        <f t="shared" si="1463"/>
        <v>0</v>
      </c>
      <c r="SA27" s="462">
        <f t="shared" si="1463"/>
        <v>0</v>
      </c>
      <c r="SB27" s="451">
        <f t="shared" si="1463"/>
        <v>0</v>
      </c>
      <c r="SD27" s="457">
        <f t="shared" ref="SD27:SQ27" si="1464">SUM(SD28:SD30)</f>
        <v>0</v>
      </c>
      <c r="SE27" s="450">
        <f t="shared" si="1464"/>
        <v>0</v>
      </c>
      <c r="SF27" s="450">
        <f t="shared" si="1464"/>
        <v>0</v>
      </c>
      <c r="SG27" s="450">
        <f t="shared" si="1464"/>
        <v>0</v>
      </c>
      <c r="SH27" s="450">
        <f t="shared" si="1464"/>
        <v>0</v>
      </c>
      <c r="SI27" s="450">
        <f t="shared" si="1464"/>
        <v>0</v>
      </c>
      <c r="SJ27" s="450">
        <f t="shared" si="1464"/>
        <v>0</v>
      </c>
      <c r="SK27" s="450">
        <f t="shared" si="1464"/>
        <v>0</v>
      </c>
      <c r="SL27" s="450">
        <f t="shared" si="1464"/>
        <v>0</v>
      </c>
      <c r="SM27" s="450">
        <f t="shared" si="1464"/>
        <v>0</v>
      </c>
      <c r="SN27" s="450">
        <f t="shared" si="1464"/>
        <v>0</v>
      </c>
      <c r="SO27" s="450">
        <f t="shared" si="1464"/>
        <v>0</v>
      </c>
      <c r="SP27" s="462">
        <f t="shared" si="1464"/>
        <v>0</v>
      </c>
      <c r="SQ27" s="451">
        <f t="shared" si="1464"/>
        <v>0</v>
      </c>
      <c r="SS27" s="457">
        <f t="shared" ref="SS27:TF27" si="1465">SUM(SS28:SS30)</f>
        <v>0</v>
      </c>
      <c r="ST27" s="450">
        <f t="shared" si="1465"/>
        <v>0</v>
      </c>
      <c r="SU27" s="450">
        <f t="shared" si="1465"/>
        <v>0</v>
      </c>
      <c r="SV27" s="450">
        <f t="shared" si="1465"/>
        <v>0</v>
      </c>
      <c r="SW27" s="450">
        <f t="shared" si="1465"/>
        <v>0</v>
      </c>
      <c r="SX27" s="450">
        <f t="shared" si="1465"/>
        <v>0</v>
      </c>
      <c r="SY27" s="450">
        <f t="shared" si="1465"/>
        <v>0</v>
      </c>
      <c r="SZ27" s="450">
        <f t="shared" si="1465"/>
        <v>0</v>
      </c>
      <c r="TA27" s="450">
        <f t="shared" si="1465"/>
        <v>0</v>
      </c>
      <c r="TB27" s="450">
        <f t="shared" si="1465"/>
        <v>0</v>
      </c>
      <c r="TC27" s="450">
        <f t="shared" si="1465"/>
        <v>0</v>
      </c>
      <c r="TD27" s="450">
        <f t="shared" si="1465"/>
        <v>0</v>
      </c>
      <c r="TE27" s="462">
        <f t="shared" si="1465"/>
        <v>0</v>
      </c>
      <c r="TF27" s="451">
        <f t="shared" si="1465"/>
        <v>0</v>
      </c>
      <c r="TH27" s="457">
        <f t="shared" ref="TH27:TU27" si="1466">SUM(TH28:TH30)</f>
        <v>0</v>
      </c>
      <c r="TI27" s="450">
        <f t="shared" si="1466"/>
        <v>0</v>
      </c>
      <c r="TJ27" s="450">
        <f t="shared" si="1466"/>
        <v>0</v>
      </c>
      <c r="TK27" s="450">
        <f t="shared" si="1466"/>
        <v>0</v>
      </c>
      <c r="TL27" s="450">
        <f t="shared" si="1466"/>
        <v>0</v>
      </c>
      <c r="TM27" s="450">
        <f t="shared" si="1466"/>
        <v>0</v>
      </c>
      <c r="TN27" s="450">
        <f t="shared" si="1466"/>
        <v>0</v>
      </c>
      <c r="TO27" s="450">
        <f t="shared" si="1466"/>
        <v>0</v>
      </c>
      <c r="TP27" s="450">
        <f t="shared" si="1466"/>
        <v>0</v>
      </c>
      <c r="TQ27" s="450">
        <f t="shared" si="1466"/>
        <v>0</v>
      </c>
      <c r="TR27" s="450">
        <f t="shared" si="1466"/>
        <v>0</v>
      </c>
      <c r="TS27" s="450">
        <f t="shared" si="1466"/>
        <v>0</v>
      </c>
      <c r="TT27" s="462">
        <f t="shared" si="1466"/>
        <v>0</v>
      </c>
      <c r="TU27" s="451">
        <f t="shared" si="1466"/>
        <v>0</v>
      </c>
      <c r="TW27" s="457">
        <f t="shared" ref="TW27:UJ27" si="1467">SUM(TW28:TW30)</f>
        <v>0</v>
      </c>
      <c r="TX27" s="450">
        <f t="shared" si="1467"/>
        <v>0</v>
      </c>
      <c r="TY27" s="450">
        <f t="shared" si="1467"/>
        <v>0</v>
      </c>
      <c r="TZ27" s="450">
        <f t="shared" si="1467"/>
        <v>0</v>
      </c>
      <c r="UA27" s="450">
        <f t="shared" si="1467"/>
        <v>0</v>
      </c>
      <c r="UB27" s="450">
        <f t="shared" si="1467"/>
        <v>0</v>
      </c>
      <c r="UC27" s="450">
        <f t="shared" si="1467"/>
        <v>0</v>
      </c>
      <c r="UD27" s="450">
        <f t="shared" si="1467"/>
        <v>0</v>
      </c>
      <c r="UE27" s="450">
        <f t="shared" si="1467"/>
        <v>0</v>
      </c>
      <c r="UF27" s="450">
        <f t="shared" si="1467"/>
        <v>0</v>
      </c>
      <c r="UG27" s="450">
        <f t="shared" si="1467"/>
        <v>0</v>
      </c>
      <c r="UH27" s="450">
        <f t="shared" si="1467"/>
        <v>0</v>
      </c>
      <c r="UI27" s="462">
        <f t="shared" si="1467"/>
        <v>0</v>
      </c>
      <c r="UJ27" s="451">
        <f t="shared" si="1467"/>
        <v>0</v>
      </c>
      <c r="UL27" s="457">
        <f t="shared" ref="UL27:UY27" si="1468">SUM(UL28:UL30)</f>
        <v>0</v>
      </c>
      <c r="UM27" s="450">
        <f t="shared" si="1468"/>
        <v>0</v>
      </c>
      <c r="UN27" s="450">
        <f t="shared" si="1468"/>
        <v>0</v>
      </c>
      <c r="UO27" s="450">
        <f t="shared" si="1468"/>
        <v>0</v>
      </c>
      <c r="UP27" s="450">
        <f t="shared" si="1468"/>
        <v>0</v>
      </c>
      <c r="UQ27" s="450">
        <f t="shared" si="1468"/>
        <v>0</v>
      </c>
      <c r="UR27" s="450">
        <f t="shared" si="1468"/>
        <v>0</v>
      </c>
      <c r="US27" s="450">
        <f t="shared" si="1468"/>
        <v>0</v>
      </c>
      <c r="UT27" s="450">
        <f t="shared" si="1468"/>
        <v>0</v>
      </c>
      <c r="UU27" s="450">
        <f t="shared" si="1468"/>
        <v>0</v>
      </c>
      <c r="UV27" s="450">
        <f t="shared" si="1468"/>
        <v>0</v>
      </c>
      <c r="UW27" s="450">
        <f t="shared" si="1468"/>
        <v>0</v>
      </c>
      <c r="UX27" s="462">
        <f t="shared" si="1468"/>
        <v>0</v>
      </c>
      <c r="UY27" s="451">
        <f t="shared" si="1468"/>
        <v>0</v>
      </c>
      <c r="VA27" s="457">
        <f t="shared" ref="VA27:VN27" si="1469">SUM(VA28:VA30)</f>
        <v>0</v>
      </c>
      <c r="VB27" s="450">
        <f t="shared" si="1469"/>
        <v>0</v>
      </c>
      <c r="VC27" s="450">
        <f t="shared" si="1469"/>
        <v>0</v>
      </c>
      <c r="VD27" s="450">
        <f t="shared" si="1469"/>
        <v>0</v>
      </c>
      <c r="VE27" s="450">
        <f t="shared" si="1469"/>
        <v>0</v>
      </c>
      <c r="VF27" s="450">
        <f t="shared" si="1469"/>
        <v>0</v>
      </c>
      <c r="VG27" s="450">
        <f t="shared" si="1469"/>
        <v>0</v>
      </c>
      <c r="VH27" s="450">
        <f t="shared" si="1469"/>
        <v>0</v>
      </c>
      <c r="VI27" s="450">
        <f t="shared" si="1469"/>
        <v>0</v>
      </c>
      <c r="VJ27" s="450">
        <f t="shared" si="1469"/>
        <v>0</v>
      </c>
      <c r="VK27" s="450">
        <f t="shared" si="1469"/>
        <v>0</v>
      </c>
      <c r="VL27" s="450">
        <f t="shared" si="1469"/>
        <v>0</v>
      </c>
      <c r="VM27" s="462">
        <f t="shared" si="1469"/>
        <v>0</v>
      </c>
      <c r="VN27" s="451">
        <f t="shared" si="1469"/>
        <v>0</v>
      </c>
      <c r="VP27" s="457">
        <f t="shared" ref="VP27:WC27" si="1470">SUM(VP28:VP30)</f>
        <v>0</v>
      </c>
      <c r="VQ27" s="450">
        <f t="shared" si="1470"/>
        <v>0</v>
      </c>
      <c r="VR27" s="450">
        <f t="shared" si="1470"/>
        <v>0</v>
      </c>
      <c r="VS27" s="450">
        <f t="shared" si="1470"/>
        <v>0</v>
      </c>
      <c r="VT27" s="450">
        <f t="shared" si="1470"/>
        <v>0</v>
      </c>
      <c r="VU27" s="450">
        <f t="shared" si="1470"/>
        <v>0</v>
      </c>
      <c r="VV27" s="450">
        <f t="shared" si="1470"/>
        <v>0</v>
      </c>
      <c r="VW27" s="450">
        <f t="shared" si="1470"/>
        <v>0</v>
      </c>
      <c r="VX27" s="450">
        <f t="shared" si="1470"/>
        <v>0</v>
      </c>
      <c r="VY27" s="450">
        <f t="shared" si="1470"/>
        <v>0</v>
      </c>
      <c r="VZ27" s="450">
        <f t="shared" si="1470"/>
        <v>0</v>
      </c>
      <c r="WA27" s="450">
        <f t="shared" si="1470"/>
        <v>0</v>
      </c>
      <c r="WB27" s="462">
        <f t="shared" si="1470"/>
        <v>0</v>
      </c>
      <c r="WC27" s="451">
        <f t="shared" si="1470"/>
        <v>0</v>
      </c>
      <c r="WE27" s="457">
        <f t="shared" ref="WE27:WR27" si="1471">SUM(WE28:WE30)</f>
        <v>0</v>
      </c>
      <c r="WF27" s="450">
        <f t="shared" si="1471"/>
        <v>0</v>
      </c>
      <c r="WG27" s="450">
        <f t="shared" si="1471"/>
        <v>0</v>
      </c>
      <c r="WH27" s="450">
        <f t="shared" si="1471"/>
        <v>0</v>
      </c>
      <c r="WI27" s="450">
        <f t="shared" si="1471"/>
        <v>0</v>
      </c>
      <c r="WJ27" s="450">
        <f t="shared" si="1471"/>
        <v>0</v>
      </c>
      <c r="WK27" s="450">
        <f t="shared" si="1471"/>
        <v>0</v>
      </c>
      <c r="WL27" s="450">
        <f t="shared" si="1471"/>
        <v>0</v>
      </c>
      <c r="WM27" s="450">
        <f t="shared" si="1471"/>
        <v>0</v>
      </c>
      <c r="WN27" s="450">
        <f t="shared" si="1471"/>
        <v>0</v>
      </c>
      <c r="WO27" s="450">
        <f t="shared" si="1471"/>
        <v>0</v>
      </c>
      <c r="WP27" s="450">
        <f t="shared" si="1471"/>
        <v>0</v>
      </c>
      <c r="WQ27" s="462">
        <f t="shared" si="1471"/>
        <v>0</v>
      </c>
      <c r="WR27" s="451">
        <f t="shared" si="1471"/>
        <v>0</v>
      </c>
      <c r="WT27" s="457">
        <f t="shared" ref="WT27:XG27" si="1472">SUM(WT28:WT30)</f>
        <v>0</v>
      </c>
      <c r="WU27" s="450">
        <f t="shared" si="1472"/>
        <v>0</v>
      </c>
      <c r="WV27" s="450">
        <f t="shared" si="1472"/>
        <v>0</v>
      </c>
      <c r="WW27" s="450">
        <f t="shared" si="1472"/>
        <v>0</v>
      </c>
      <c r="WX27" s="450">
        <f t="shared" si="1472"/>
        <v>0</v>
      </c>
      <c r="WY27" s="450">
        <f t="shared" si="1472"/>
        <v>0</v>
      </c>
      <c r="WZ27" s="450">
        <f t="shared" si="1472"/>
        <v>0</v>
      </c>
      <c r="XA27" s="450">
        <f t="shared" si="1472"/>
        <v>0</v>
      </c>
      <c r="XB27" s="450">
        <f t="shared" si="1472"/>
        <v>0</v>
      </c>
      <c r="XC27" s="450">
        <f t="shared" si="1472"/>
        <v>0</v>
      </c>
      <c r="XD27" s="450">
        <f t="shared" si="1472"/>
        <v>0</v>
      </c>
      <c r="XE27" s="450">
        <f t="shared" si="1472"/>
        <v>0</v>
      </c>
      <c r="XF27" s="462">
        <f t="shared" si="1472"/>
        <v>0</v>
      </c>
      <c r="XG27" s="451">
        <f t="shared" si="1472"/>
        <v>0</v>
      </c>
      <c r="XI27" s="457">
        <f t="shared" ref="XI27:XV27" si="1473">SUM(XI28:XI30)</f>
        <v>0</v>
      </c>
      <c r="XJ27" s="450">
        <f t="shared" si="1473"/>
        <v>0</v>
      </c>
      <c r="XK27" s="450">
        <f t="shared" si="1473"/>
        <v>0</v>
      </c>
      <c r="XL27" s="450">
        <f t="shared" si="1473"/>
        <v>0</v>
      </c>
      <c r="XM27" s="450">
        <f t="shared" si="1473"/>
        <v>0</v>
      </c>
      <c r="XN27" s="450">
        <f t="shared" si="1473"/>
        <v>0</v>
      </c>
      <c r="XO27" s="450">
        <f t="shared" si="1473"/>
        <v>0</v>
      </c>
      <c r="XP27" s="450">
        <f t="shared" si="1473"/>
        <v>0</v>
      </c>
      <c r="XQ27" s="450">
        <f t="shared" si="1473"/>
        <v>0</v>
      </c>
      <c r="XR27" s="450">
        <f t="shared" si="1473"/>
        <v>0</v>
      </c>
      <c r="XS27" s="450">
        <f t="shared" si="1473"/>
        <v>0</v>
      </c>
      <c r="XT27" s="450">
        <f t="shared" si="1473"/>
        <v>0</v>
      </c>
      <c r="XU27" s="462">
        <f t="shared" si="1473"/>
        <v>0</v>
      </c>
      <c r="XV27" s="451">
        <f t="shared" si="1473"/>
        <v>0</v>
      </c>
      <c r="XX27" s="457">
        <f t="shared" ref="XX27:YK27" si="1474">SUM(XX28:XX30)</f>
        <v>0</v>
      </c>
      <c r="XY27" s="450">
        <f t="shared" si="1474"/>
        <v>0</v>
      </c>
      <c r="XZ27" s="450">
        <f t="shared" si="1474"/>
        <v>0</v>
      </c>
      <c r="YA27" s="450">
        <f t="shared" si="1474"/>
        <v>0</v>
      </c>
      <c r="YB27" s="450">
        <f t="shared" si="1474"/>
        <v>0</v>
      </c>
      <c r="YC27" s="450">
        <f t="shared" si="1474"/>
        <v>0</v>
      </c>
      <c r="YD27" s="450">
        <f t="shared" si="1474"/>
        <v>0</v>
      </c>
      <c r="YE27" s="450">
        <f t="shared" si="1474"/>
        <v>0</v>
      </c>
      <c r="YF27" s="450">
        <f t="shared" si="1474"/>
        <v>0</v>
      </c>
      <c r="YG27" s="450">
        <f t="shared" si="1474"/>
        <v>0</v>
      </c>
      <c r="YH27" s="450">
        <f t="shared" si="1474"/>
        <v>0</v>
      </c>
      <c r="YI27" s="450">
        <f t="shared" si="1474"/>
        <v>0</v>
      </c>
      <c r="YJ27" s="462">
        <f t="shared" si="1474"/>
        <v>0</v>
      </c>
      <c r="YK27" s="451">
        <f t="shared" si="1474"/>
        <v>0</v>
      </c>
      <c r="YM27" s="457">
        <f t="shared" ref="YM27:YZ27" si="1475">SUM(YM28:YM30)</f>
        <v>0</v>
      </c>
      <c r="YN27" s="450">
        <f t="shared" si="1475"/>
        <v>0</v>
      </c>
      <c r="YO27" s="450">
        <f t="shared" si="1475"/>
        <v>0</v>
      </c>
      <c r="YP27" s="450">
        <f t="shared" si="1475"/>
        <v>0</v>
      </c>
      <c r="YQ27" s="450">
        <f t="shared" si="1475"/>
        <v>0</v>
      </c>
      <c r="YR27" s="450">
        <f t="shared" si="1475"/>
        <v>0</v>
      </c>
      <c r="YS27" s="450">
        <f t="shared" si="1475"/>
        <v>0</v>
      </c>
      <c r="YT27" s="450">
        <f t="shared" si="1475"/>
        <v>0</v>
      </c>
      <c r="YU27" s="450">
        <f t="shared" si="1475"/>
        <v>0</v>
      </c>
      <c r="YV27" s="450">
        <f t="shared" si="1475"/>
        <v>0</v>
      </c>
      <c r="YW27" s="450">
        <f t="shared" si="1475"/>
        <v>0</v>
      </c>
      <c r="YX27" s="450">
        <f t="shared" si="1475"/>
        <v>0</v>
      </c>
      <c r="YY27" s="462">
        <f t="shared" si="1475"/>
        <v>0</v>
      </c>
      <c r="YZ27" s="451">
        <f t="shared" si="1475"/>
        <v>0</v>
      </c>
      <c r="ZB27" s="457">
        <f t="shared" ref="ZB27:ZO27" si="1476">SUM(ZB28:ZB30)</f>
        <v>0</v>
      </c>
      <c r="ZC27" s="450">
        <f t="shared" si="1476"/>
        <v>0</v>
      </c>
      <c r="ZD27" s="450">
        <f t="shared" si="1476"/>
        <v>0</v>
      </c>
      <c r="ZE27" s="450">
        <f t="shared" si="1476"/>
        <v>0</v>
      </c>
      <c r="ZF27" s="450">
        <f t="shared" si="1476"/>
        <v>0</v>
      </c>
      <c r="ZG27" s="450">
        <f t="shared" si="1476"/>
        <v>0</v>
      </c>
      <c r="ZH27" s="450">
        <f t="shared" si="1476"/>
        <v>0</v>
      </c>
      <c r="ZI27" s="450">
        <f t="shared" si="1476"/>
        <v>0</v>
      </c>
      <c r="ZJ27" s="450">
        <f t="shared" si="1476"/>
        <v>0</v>
      </c>
      <c r="ZK27" s="450">
        <f t="shared" si="1476"/>
        <v>0</v>
      </c>
      <c r="ZL27" s="450">
        <f t="shared" si="1476"/>
        <v>0</v>
      </c>
      <c r="ZM27" s="450">
        <f t="shared" si="1476"/>
        <v>0</v>
      </c>
      <c r="ZN27" s="462">
        <f t="shared" si="1476"/>
        <v>0</v>
      </c>
      <c r="ZO27" s="451">
        <f t="shared" si="1476"/>
        <v>0</v>
      </c>
      <c r="ZQ27" s="457">
        <f t="shared" ref="ZQ27:AAD27" si="1477">SUM(ZQ28:ZQ30)</f>
        <v>0</v>
      </c>
      <c r="ZR27" s="450">
        <f t="shared" si="1477"/>
        <v>0</v>
      </c>
      <c r="ZS27" s="450">
        <f t="shared" si="1477"/>
        <v>0</v>
      </c>
      <c r="ZT27" s="450">
        <f t="shared" si="1477"/>
        <v>0</v>
      </c>
      <c r="ZU27" s="450">
        <f t="shared" si="1477"/>
        <v>0</v>
      </c>
      <c r="ZV27" s="450">
        <f t="shared" si="1477"/>
        <v>0</v>
      </c>
      <c r="ZW27" s="450">
        <f t="shared" si="1477"/>
        <v>0</v>
      </c>
      <c r="ZX27" s="450">
        <f t="shared" si="1477"/>
        <v>0</v>
      </c>
      <c r="ZY27" s="450">
        <f t="shared" si="1477"/>
        <v>0</v>
      </c>
      <c r="ZZ27" s="450">
        <f t="shared" si="1477"/>
        <v>0</v>
      </c>
      <c r="AAA27" s="450">
        <f t="shared" si="1477"/>
        <v>0</v>
      </c>
      <c r="AAB27" s="450">
        <f t="shared" si="1477"/>
        <v>0</v>
      </c>
      <c r="AAC27" s="462">
        <f t="shared" si="1477"/>
        <v>0</v>
      </c>
      <c r="AAD27" s="451">
        <f t="shared" si="1477"/>
        <v>0</v>
      </c>
      <c r="AAF27" s="457">
        <f t="shared" ref="AAF27:AAS27" si="1478">SUM(AAF28:AAF30)</f>
        <v>0</v>
      </c>
      <c r="AAG27" s="450">
        <f t="shared" si="1478"/>
        <v>0</v>
      </c>
      <c r="AAH27" s="450">
        <f t="shared" si="1478"/>
        <v>0</v>
      </c>
      <c r="AAI27" s="450">
        <f t="shared" si="1478"/>
        <v>0</v>
      </c>
      <c r="AAJ27" s="450">
        <f t="shared" si="1478"/>
        <v>0</v>
      </c>
      <c r="AAK27" s="450">
        <f t="shared" si="1478"/>
        <v>0</v>
      </c>
      <c r="AAL27" s="450">
        <f t="shared" si="1478"/>
        <v>0</v>
      </c>
      <c r="AAM27" s="450">
        <f t="shared" si="1478"/>
        <v>0</v>
      </c>
      <c r="AAN27" s="450">
        <f t="shared" si="1478"/>
        <v>0</v>
      </c>
      <c r="AAO27" s="450">
        <f t="shared" si="1478"/>
        <v>0</v>
      </c>
      <c r="AAP27" s="450">
        <f t="shared" si="1478"/>
        <v>0</v>
      </c>
      <c r="AAQ27" s="450">
        <f t="shared" si="1478"/>
        <v>0</v>
      </c>
      <c r="AAR27" s="462">
        <f t="shared" si="1478"/>
        <v>0</v>
      </c>
      <c r="AAS27" s="451">
        <f t="shared" si="1478"/>
        <v>0</v>
      </c>
      <c r="AAU27" s="457">
        <f t="shared" ref="AAU27:ABH27" si="1479">SUM(AAU28:AAU30)</f>
        <v>0</v>
      </c>
      <c r="AAV27" s="450">
        <f t="shared" si="1479"/>
        <v>0</v>
      </c>
      <c r="AAW27" s="450">
        <f t="shared" si="1479"/>
        <v>0</v>
      </c>
      <c r="AAX27" s="450">
        <f t="shared" si="1479"/>
        <v>0</v>
      </c>
      <c r="AAY27" s="450">
        <f t="shared" si="1479"/>
        <v>0</v>
      </c>
      <c r="AAZ27" s="450">
        <f t="shared" si="1479"/>
        <v>0</v>
      </c>
      <c r="ABA27" s="450">
        <f t="shared" si="1479"/>
        <v>0</v>
      </c>
      <c r="ABB27" s="450">
        <f t="shared" si="1479"/>
        <v>0</v>
      </c>
      <c r="ABC27" s="450">
        <f t="shared" si="1479"/>
        <v>0</v>
      </c>
      <c r="ABD27" s="450">
        <f t="shared" si="1479"/>
        <v>0</v>
      </c>
      <c r="ABE27" s="450">
        <f t="shared" si="1479"/>
        <v>0</v>
      </c>
      <c r="ABF27" s="450">
        <f t="shared" si="1479"/>
        <v>0</v>
      </c>
      <c r="ABG27" s="462">
        <f t="shared" si="1479"/>
        <v>0</v>
      </c>
      <c r="ABH27" s="451">
        <f t="shared" si="1479"/>
        <v>0</v>
      </c>
      <c r="ABJ27" s="457">
        <f t="shared" ref="ABJ27:ABW27" si="1480">SUM(ABJ28:ABJ30)</f>
        <v>0</v>
      </c>
      <c r="ABK27" s="450">
        <f t="shared" si="1480"/>
        <v>0</v>
      </c>
      <c r="ABL27" s="450">
        <f t="shared" si="1480"/>
        <v>0</v>
      </c>
      <c r="ABM27" s="450">
        <f t="shared" si="1480"/>
        <v>0</v>
      </c>
      <c r="ABN27" s="450">
        <f t="shared" si="1480"/>
        <v>0</v>
      </c>
      <c r="ABO27" s="450">
        <f t="shared" si="1480"/>
        <v>0</v>
      </c>
      <c r="ABP27" s="450">
        <f t="shared" si="1480"/>
        <v>0</v>
      </c>
      <c r="ABQ27" s="450">
        <f t="shared" si="1480"/>
        <v>0</v>
      </c>
      <c r="ABR27" s="450">
        <f t="shared" si="1480"/>
        <v>0</v>
      </c>
      <c r="ABS27" s="450">
        <f t="shared" si="1480"/>
        <v>0</v>
      </c>
      <c r="ABT27" s="450">
        <f t="shared" si="1480"/>
        <v>0</v>
      </c>
      <c r="ABU27" s="450">
        <f t="shared" si="1480"/>
        <v>0</v>
      </c>
      <c r="ABV27" s="462">
        <f t="shared" si="1480"/>
        <v>0</v>
      </c>
      <c r="ABW27" s="451">
        <f t="shared" si="1480"/>
        <v>0</v>
      </c>
      <c r="ABY27" s="457">
        <f t="shared" ref="ABY27:ACL27" si="1481">SUM(ABY28:ABY30)</f>
        <v>0</v>
      </c>
      <c r="ABZ27" s="450">
        <f t="shared" si="1481"/>
        <v>0</v>
      </c>
      <c r="ACA27" s="450">
        <f t="shared" si="1481"/>
        <v>0</v>
      </c>
      <c r="ACB27" s="450">
        <f t="shared" si="1481"/>
        <v>0</v>
      </c>
      <c r="ACC27" s="450">
        <f t="shared" si="1481"/>
        <v>0</v>
      </c>
      <c r="ACD27" s="450">
        <f t="shared" si="1481"/>
        <v>0</v>
      </c>
      <c r="ACE27" s="450">
        <f t="shared" si="1481"/>
        <v>0</v>
      </c>
      <c r="ACF27" s="450">
        <f t="shared" si="1481"/>
        <v>0</v>
      </c>
      <c r="ACG27" s="450">
        <f t="shared" si="1481"/>
        <v>0</v>
      </c>
      <c r="ACH27" s="450">
        <f t="shared" si="1481"/>
        <v>0</v>
      </c>
      <c r="ACI27" s="450">
        <f t="shared" si="1481"/>
        <v>0</v>
      </c>
      <c r="ACJ27" s="450">
        <f t="shared" si="1481"/>
        <v>0</v>
      </c>
      <c r="ACK27" s="462">
        <f t="shared" si="1481"/>
        <v>0</v>
      </c>
      <c r="ACL27" s="451">
        <f t="shared" si="1481"/>
        <v>0</v>
      </c>
      <c r="ACN27" s="457">
        <f t="shared" ref="ACN27:ADA27" si="1482">SUM(ACN28:ACN30)</f>
        <v>0</v>
      </c>
      <c r="ACO27" s="450">
        <f t="shared" si="1482"/>
        <v>0</v>
      </c>
      <c r="ACP27" s="450">
        <f t="shared" si="1482"/>
        <v>0</v>
      </c>
      <c r="ACQ27" s="450">
        <f t="shared" si="1482"/>
        <v>0</v>
      </c>
      <c r="ACR27" s="450">
        <f t="shared" si="1482"/>
        <v>0</v>
      </c>
      <c r="ACS27" s="450">
        <f t="shared" si="1482"/>
        <v>0</v>
      </c>
      <c r="ACT27" s="450">
        <f t="shared" si="1482"/>
        <v>0</v>
      </c>
      <c r="ACU27" s="450">
        <f t="shared" si="1482"/>
        <v>0</v>
      </c>
      <c r="ACV27" s="450">
        <f t="shared" si="1482"/>
        <v>0</v>
      </c>
      <c r="ACW27" s="450">
        <f t="shared" si="1482"/>
        <v>0</v>
      </c>
      <c r="ACX27" s="450">
        <f t="shared" si="1482"/>
        <v>0</v>
      </c>
      <c r="ACY27" s="450">
        <f t="shared" si="1482"/>
        <v>0</v>
      </c>
      <c r="ACZ27" s="462">
        <f t="shared" si="1482"/>
        <v>0</v>
      </c>
      <c r="ADA27" s="451">
        <f t="shared" si="1482"/>
        <v>0</v>
      </c>
      <c r="ADC27" s="457">
        <f t="shared" ref="ADC27:ADP27" si="1483">SUM(ADC28:ADC30)</f>
        <v>0</v>
      </c>
      <c r="ADD27" s="450">
        <f t="shared" si="1483"/>
        <v>0</v>
      </c>
      <c r="ADE27" s="450">
        <f t="shared" si="1483"/>
        <v>0</v>
      </c>
      <c r="ADF27" s="450">
        <f t="shared" si="1483"/>
        <v>0</v>
      </c>
      <c r="ADG27" s="450">
        <f t="shared" si="1483"/>
        <v>0</v>
      </c>
      <c r="ADH27" s="450">
        <f t="shared" si="1483"/>
        <v>0</v>
      </c>
      <c r="ADI27" s="450">
        <f t="shared" si="1483"/>
        <v>0</v>
      </c>
      <c r="ADJ27" s="450">
        <f t="shared" si="1483"/>
        <v>0</v>
      </c>
      <c r="ADK27" s="450">
        <f t="shared" si="1483"/>
        <v>0</v>
      </c>
      <c r="ADL27" s="450">
        <f t="shared" si="1483"/>
        <v>0</v>
      </c>
      <c r="ADM27" s="450">
        <f t="shared" si="1483"/>
        <v>0</v>
      </c>
      <c r="ADN27" s="450">
        <f t="shared" si="1483"/>
        <v>0</v>
      </c>
      <c r="ADO27" s="462">
        <f t="shared" si="1483"/>
        <v>0</v>
      </c>
      <c r="ADP27" s="451">
        <f t="shared" si="1483"/>
        <v>0</v>
      </c>
      <c r="ADR27" s="457">
        <f t="shared" ref="ADR27:AEE27" si="1484">SUM(ADR28:ADR30)</f>
        <v>0</v>
      </c>
      <c r="ADS27" s="450">
        <f t="shared" si="1484"/>
        <v>0</v>
      </c>
      <c r="ADT27" s="450">
        <f t="shared" si="1484"/>
        <v>0</v>
      </c>
      <c r="ADU27" s="450">
        <f t="shared" si="1484"/>
        <v>0</v>
      </c>
      <c r="ADV27" s="450">
        <f t="shared" si="1484"/>
        <v>0</v>
      </c>
      <c r="ADW27" s="450">
        <f t="shared" si="1484"/>
        <v>0</v>
      </c>
      <c r="ADX27" s="450">
        <f t="shared" si="1484"/>
        <v>0</v>
      </c>
      <c r="ADY27" s="450">
        <f t="shared" si="1484"/>
        <v>0</v>
      </c>
      <c r="ADZ27" s="450">
        <f t="shared" si="1484"/>
        <v>0</v>
      </c>
      <c r="AEA27" s="450">
        <f t="shared" si="1484"/>
        <v>0</v>
      </c>
      <c r="AEB27" s="450">
        <f t="shared" si="1484"/>
        <v>0</v>
      </c>
      <c r="AEC27" s="450">
        <f t="shared" si="1484"/>
        <v>0</v>
      </c>
      <c r="AED27" s="462">
        <f t="shared" si="1484"/>
        <v>0</v>
      </c>
      <c r="AEE27" s="451">
        <f t="shared" si="1484"/>
        <v>0</v>
      </c>
      <c r="AEG27" s="457">
        <f t="shared" ref="AEG27:AET27" si="1485">SUM(AEG28:AEG30)</f>
        <v>0</v>
      </c>
      <c r="AEH27" s="450">
        <f t="shared" si="1485"/>
        <v>0</v>
      </c>
      <c r="AEI27" s="450">
        <f t="shared" si="1485"/>
        <v>0</v>
      </c>
      <c r="AEJ27" s="450">
        <f t="shared" si="1485"/>
        <v>0</v>
      </c>
      <c r="AEK27" s="450">
        <f t="shared" si="1485"/>
        <v>0</v>
      </c>
      <c r="AEL27" s="450">
        <f t="shared" si="1485"/>
        <v>0</v>
      </c>
      <c r="AEM27" s="450">
        <f t="shared" si="1485"/>
        <v>0</v>
      </c>
      <c r="AEN27" s="450">
        <f t="shared" si="1485"/>
        <v>0</v>
      </c>
      <c r="AEO27" s="450">
        <f t="shared" si="1485"/>
        <v>0</v>
      </c>
      <c r="AEP27" s="450">
        <f t="shared" si="1485"/>
        <v>0</v>
      </c>
      <c r="AEQ27" s="450">
        <f t="shared" si="1485"/>
        <v>0</v>
      </c>
      <c r="AER27" s="450">
        <f t="shared" si="1485"/>
        <v>0</v>
      </c>
      <c r="AES27" s="462">
        <f t="shared" si="1485"/>
        <v>0</v>
      </c>
      <c r="AET27" s="451">
        <f t="shared" si="1485"/>
        <v>0</v>
      </c>
      <c r="AEV27" s="457">
        <f t="shared" ref="AEV27:AFI27" si="1486">SUM(AEV28:AEV30)</f>
        <v>0</v>
      </c>
      <c r="AEW27" s="450">
        <f t="shared" si="1486"/>
        <v>0</v>
      </c>
      <c r="AEX27" s="450">
        <f t="shared" si="1486"/>
        <v>0</v>
      </c>
      <c r="AEY27" s="450">
        <f t="shared" si="1486"/>
        <v>0</v>
      </c>
      <c r="AEZ27" s="450">
        <f t="shared" si="1486"/>
        <v>0</v>
      </c>
      <c r="AFA27" s="450">
        <f t="shared" si="1486"/>
        <v>0</v>
      </c>
      <c r="AFB27" s="450">
        <f t="shared" si="1486"/>
        <v>0</v>
      </c>
      <c r="AFC27" s="450">
        <f t="shared" si="1486"/>
        <v>0</v>
      </c>
      <c r="AFD27" s="450">
        <f t="shared" si="1486"/>
        <v>0</v>
      </c>
      <c r="AFE27" s="450">
        <f t="shared" si="1486"/>
        <v>0</v>
      </c>
      <c r="AFF27" s="450">
        <f t="shared" si="1486"/>
        <v>0</v>
      </c>
      <c r="AFG27" s="450">
        <f t="shared" si="1486"/>
        <v>0</v>
      </c>
      <c r="AFH27" s="462">
        <f t="shared" si="1486"/>
        <v>0</v>
      </c>
      <c r="AFI27" s="451">
        <f t="shared" si="1486"/>
        <v>0</v>
      </c>
      <c r="AFK27" s="457">
        <f t="shared" ref="AFK27:AFX27" si="1487">SUM(AFK28:AFK30)</f>
        <v>0</v>
      </c>
      <c r="AFL27" s="450">
        <f t="shared" si="1487"/>
        <v>0</v>
      </c>
      <c r="AFM27" s="450">
        <f t="shared" si="1487"/>
        <v>0</v>
      </c>
      <c r="AFN27" s="450">
        <f t="shared" si="1487"/>
        <v>0</v>
      </c>
      <c r="AFO27" s="450">
        <f t="shared" si="1487"/>
        <v>0</v>
      </c>
      <c r="AFP27" s="450">
        <f t="shared" si="1487"/>
        <v>0</v>
      </c>
      <c r="AFQ27" s="450">
        <f t="shared" si="1487"/>
        <v>0</v>
      </c>
      <c r="AFR27" s="450">
        <f t="shared" si="1487"/>
        <v>0</v>
      </c>
      <c r="AFS27" s="450">
        <f t="shared" si="1487"/>
        <v>0</v>
      </c>
      <c r="AFT27" s="450">
        <f t="shared" si="1487"/>
        <v>0</v>
      </c>
      <c r="AFU27" s="450">
        <f t="shared" si="1487"/>
        <v>0</v>
      </c>
      <c r="AFV27" s="450">
        <f t="shared" si="1487"/>
        <v>0</v>
      </c>
      <c r="AFW27" s="462">
        <f t="shared" si="1487"/>
        <v>0</v>
      </c>
      <c r="AFX27" s="451">
        <f t="shared" si="1487"/>
        <v>0</v>
      </c>
      <c r="AFZ27" s="457">
        <f t="shared" ref="AFZ27:AGM27" si="1488">SUM(AFZ28:AFZ30)</f>
        <v>0</v>
      </c>
      <c r="AGA27" s="450">
        <f t="shared" si="1488"/>
        <v>0</v>
      </c>
      <c r="AGB27" s="450">
        <f t="shared" si="1488"/>
        <v>0</v>
      </c>
      <c r="AGC27" s="450">
        <f t="shared" si="1488"/>
        <v>0</v>
      </c>
      <c r="AGD27" s="450">
        <f t="shared" si="1488"/>
        <v>0</v>
      </c>
      <c r="AGE27" s="450">
        <f t="shared" si="1488"/>
        <v>0</v>
      </c>
      <c r="AGF27" s="450">
        <f t="shared" si="1488"/>
        <v>0</v>
      </c>
      <c r="AGG27" s="450">
        <f t="shared" si="1488"/>
        <v>0</v>
      </c>
      <c r="AGH27" s="450">
        <f t="shared" si="1488"/>
        <v>0</v>
      </c>
      <c r="AGI27" s="450">
        <f t="shared" si="1488"/>
        <v>0</v>
      </c>
      <c r="AGJ27" s="450">
        <f t="shared" si="1488"/>
        <v>0</v>
      </c>
      <c r="AGK27" s="450">
        <f t="shared" si="1488"/>
        <v>0</v>
      </c>
      <c r="AGL27" s="462">
        <f t="shared" si="1488"/>
        <v>0</v>
      </c>
      <c r="AGM27" s="451">
        <f t="shared" si="1488"/>
        <v>0</v>
      </c>
      <c r="AGO27" s="457">
        <f t="shared" ref="AGO27:AHB27" si="1489">SUM(AGO28:AGO30)</f>
        <v>0</v>
      </c>
      <c r="AGP27" s="450">
        <f t="shared" si="1489"/>
        <v>0</v>
      </c>
      <c r="AGQ27" s="450">
        <f t="shared" si="1489"/>
        <v>0</v>
      </c>
      <c r="AGR27" s="450">
        <f t="shared" si="1489"/>
        <v>0</v>
      </c>
      <c r="AGS27" s="450">
        <f t="shared" si="1489"/>
        <v>0</v>
      </c>
      <c r="AGT27" s="450">
        <f t="shared" si="1489"/>
        <v>0</v>
      </c>
      <c r="AGU27" s="450">
        <f t="shared" si="1489"/>
        <v>0</v>
      </c>
      <c r="AGV27" s="450">
        <f t="shared" si="1489"/>
        <v>0</v>
      </c>
      <c r="AGW27" s="450">
        <f t="shared" si="1489"/>
        <v>0</v>
      </c>
      <c r="AGX27" s="450">
        <f t="shared" si="1489"/>
        <v>0</v>
      </c>
      <c r="AGY27" s="450">
        <f t="shared" si="1489"/>
        <v>0</v>
      </c>
      <c r="AGZ27" s="450">
        <f t="shared" si="1489"/>
        <v>0</v>
      </c>
      <c r="AHA27" s="462">
        <f t="shared" si="1489"/>
        <v>0</v>
      </c>
      <c r="AHB27" s="451">
        <f t="shared" si="1489"/>
        <v>0</v>
      </c>
      <c r="AHD27" s="457">
        <f t="shared" ref="AHD27:AHQ27" si="1490">SUM(AHD28:AHD30)</f>
        <v>0</v>
      </c>
      <c r="AHE27" s="450">
        <f t="shared" si="1490"/>
        <v>0</v>
      </c>
      <c r="AHF27" s="450">
        <f t="shared" si="1490"/>
        <v>0</v>
      </c>
      <c r="AHG27" s="450">
        <f t="shared" si="1490"/>
        <v>0</v>
      </c>
      <c r="AHH27" s="450">
        <f t="shared" si="1490"/>
        <v>0</v>
      </c>
      <c r="AHI27" s="450">
        <f t="shared" si="1490"/>
        <v>0</v>
      </c>
      <c r="AHJ27" s="450">
        <f t="shared" si="1490"/>
        <v>0</v>
      </c>
      <c r="AHK27" s="450">
        <f t="shared" si="1490"/>
        <v>0</v>
      </c>
      <c r="AHL27" s="450">
        <f t="shared" si="1490"/>
        <v>0</v>
      </c>
      <c r="AHM27" s="450">
        <f t="shared" si="1490"/>
        <v>0</v>
      </c>
      <c r="AHN27" s="450">
        <f t="shared" si="1490"/>
        <v>0</v>
      </c>
      <c r="AHO27" s="450">
        <f t="shared" si="1490"/>
        <v>0</v>
      </c>
      <c r="AHP27" s="462">
        <f t="shared" si="1490"/>
        <v>0</v>
      </c>
      <c r="AHQ27" s="451">
        <f t="shared" si="1490"/>
        <v>0</v>
      </c>
      <c r="AHS27" s="457">
        <f t="shared" ref="AHS27:AIF27" si="1491">SUM(AHS28:AHS30)</f>
        <v>0</v>
      </c>
      <c r="AHT27" s="450">
        <f t="shared" si="1491"/>
        <v>0</v>
      </c>
      <c r="AHU27" s="450">
        <f t="shared" si="1491"/>
        <v>0</v>
      </c>
      <c r="AHV27" s="450">
        <f t="shared" si="1491"/>
        <v>0</v>
      </c>
      <c r="AHW27" s="450">
        <f t="shared" si="1491"/>
        <v>0</v>
      </c>
      <c r="AHX27" s="450">
        <f t="shared" si="1491"/>
        <v>0</v>
      </c>
      <c r="AHY27" s="450">
        <f t="shared" si="1491"/>
        <v>0</v>
      </c>
      <c r="AHZ27" s="450">
        <f t="shared" si="1491"/>
        <v>0</v>
      </c>
      <c r="AIA27" s="450">
        <f t="shared" si="1491"/>
        <v>0</v>
      </c>
      <c r="AIB27" s="450">
        <f t="shared" si="1491"/>
        <v>0</v>
      </c>
      <c r="AIC27" s="450">
        <f t="shared" si="1491"/>
        <v>0</v>
      </c>
      <c r="AID27" s="450">
        <f t="shared" si="1491"/>
        <v>0</v>
      </c>
      <c r="AIE27" s="462">
        <f t="shared" si="1491"/>
        <v>0</v>
      </c>
      <c r="AIF27" s="451">
        <f t="shared" si="1491"/>
        <v>0</v>
      </c>
      <c r="AIH27" s="457">
        <f t="shared" ref="AIH27:AIU27" si="1492">SUM(AIH28:AIH30)</f>
        <v>0</v>
      </c>
      <c r="AII27" s="450">
        <f t="shared" si="1492"/>
        <v>0</v>
      </c>
      <c r="AIJ27" s="450">
        <f t="shared" si="1492"/>
        <v>0</v>
      </c>
      <c r="AIK27" s="450">
        <f t="shared" si="1492"/>
        <v>0</v>
      </c>
      <c r="AIL27" s="450">
        <f t="shared" si="1492"/>
        <v>0</v>
      </c>
      <c r="AIM27" s="450">
        <f t="shared" si="1492"/>
        <v>0</v>
      </c>
      <c r="AIN27" s="450">
        <f t="shared" si="1492"/>
        <v>0</v>
      </c>
      <c r="AIO27" s="450">
        <f t="shared" si="1492"/>
        <v>0</v>
      </c>
      <c r="AIP27" s="450">
        <f t="shared" si="1492"/>
        <v>0</v>
      </c>
      <c r="AIQ27" s="450">
        <f t="shared" si="1492"/>
        <v>0</v>
      </c>
      <c r="AIR27" s="450">
        <f t="shared" si="1492"/>
        <v>0</v>
      </c>
      <c r="AIS27" s="450">
        <f t="shared" si="1492"/>
        <v>0</v>
      </c>
      <c r="AIT27" s="462">
        <f t="shared" si="1492"/>
        <v>0</v>
      </c>
      <c r="AIU27" s="451">
        <f t="shared" si="1492"/>
        <v>0</v>
      </c>
      <c r="AIW27" s="457">
        <f t="shared" ref="AIW27:AJJ27" si="1493">SUM(AIW28:AIW30)</f>
        <v>0</v>
      </c>
      <c r="AIX27" s="450">
        <f t="shared" si="1493"/>
        <v>0</v>
      </c>
      <c r="AIY27" s="450">
        <f t="shared" si="1493"/>
        <v>0</v>
      </c>
      <c r="AIZ27" s="450">
        <f t="shared" si="1493"/>
        <v>0</v>
      </c>
      <c r="AJA27" s="450">
        <f t="shared" si="1493"/>
        <v>0</v>
      </c>
      <c r="AJB27" s="450">
        <f t="shared" si="1493"/>
        <v>0</v>
      </c>
      <c r="AJC27" s="450">
        <f t="shared" si="1493"/>
        <v>0</v>
      </c>
      <c r="AJD27" s="450">
        <f t="shared" si="1493"/>
        <v>0</v>
      </c>
      <c r="AJE27" s="450">
        <f t="shared" si="1493"/>
        <v>0</v>
      </c>
      <c r="AJF27" s="450">
        <f t="shared" si="1493"/>
        <v>0</v>
      </c>
      <c r="AJG27" s="450">
        <f t="shared" si="1493"/>
        <v>0</v>
      </c>
      <c r="AJH27" s="450">
        <f t="shared" si="1493"/>
        <v>0</v>
      </c>
      <c r="AJI27" s="462">
        <f t="shared" si="1493"/>
        <v>0</v>
      </c>
      <c r="AJJ27" s="451">
        <f t="shared" si="1493"/>
        <v>0</v>
      </c>
      <c r="AJL27" s="457">
        <f t="shared" ref="AJL27:AJY27" si="1494">SUM(AJL28:AJL30)</f>
        <v>0</v>
      </c>
      <c r="AJM27" s="450">
        <f t="shared" si="1494"/>
        <v>0</v>
      </c>
      <c r="AJN27" s="450">
        <f t="shared" si="1494"/>
        <v>0</v>
      </c>
      <c r="AJO27" s="450">
        <f t="shared" si="1494"/>
        <v>0</v>
      </c>
      <c r="AJP27" s="450">
        <f t="shared" si="1494"/>
        <v>0</v>
      </c>
      <c r="AJQ27" s="450">
        <f t="shared" si="1494"/>
        <v>0</v>
      </c>
      <c r="AJR27" s="450">
        <f t="shared" si="1494"/>
        <v>0</v>
      </c>
      <c r="AJS27" s="450">
        <f t="shared" si="1494"/>
        <v>0</v>
      </c>
      <c r="AJT27" s="450">
        <f t="shared" si="1494"/>
        <v>0</v>
      </c>
      <c r="AJU27" s="450">
        <f t="shared" si="1494"/>
        <v>0</v>
      </c>
      <c r="AJV27" s="450">
        <f t="shared" si="1494"/>
        <v>0</v>
      </c>
      <c r="AJW27" s="450">
        <f t="shared" si="1494"/>
        <v>0</v>
      </c>
      <c r="AJX27" s="462">
        <f t="shared" si="1494"/>
        <v>0</v>
      </c>
      <c r="AJY27" s="451">
        <f t="shared" si="1494"/>
        <v>0</v>
      </c>
      <c r="AKA27" s="457">
        <f t="shared" ref="AKA27:AKN27" si="1495">SUM(AKA28:AKA30)</f>
        <v>0</v>
      </c>
      <c r="AKB27" s="450">
        <f t="shared" si="1495"/>
        <v>0</v>
      </c>
      <c r="AKC27" s="450">
        <f t="shared" si="1495"/>
        <v>0</v>
      </c>
      <c r="AKD27" s="450">
        <f t="shared" si="1495"/>
        <v>0</v>
      </c>
      <c r="AKE27" s="450">
        <f t="shared" si="1495"/>
        <v>0</v>
      </c>
      <c r="AKF27" s="450">
        <f t="shared" si="1495"/>
        <v>0</v>
      </c>
      <c r="AKG27" s="450">
        <f t="shared" si="1495"/>
        <v>0</v>
      </c>
      <c r="AKH27" s="450">
        <f t="shared" si="1495"/>
        <v>0</v>
      </c>
      <c r="AKI27" s="450">
        <f t="shared" si="1495"/>
        <v>0</v>
      </c>
      <c r="AKJ27" s="450">
        <f t="shared" si="1495"/>
        <v>0</v>
      </c>
      <c r="AKK27" s="450">
        <f t="shared" si="1495"/>
        <v>0</v>
      </c>
      <c r="AKL27" s="450">
        <f t="shared" si="1495"/>
        <v>0</v>
      </c>
      <c r="AKM27" s="462">
        <f t="shared" si="1495"/>
        <v>0</v>
      </c>
      <c r="AKN27" s="451">
        <f t="shared" si="1495"/>
        <v>0</v>
      </c>
      <c r="AKP27" s="457">
        <f t="shared" ref="AKP27:ALC27" si="1496">SUM(AKP28:AKP30)</f>
        <v>0</v>
      </c>
      <c r="AKQ27" s="450">
        <f t="shared" si="1496"/>
        <v>0</v>
      </c>
      <c r="AKR27" s="450">
        <f t="shared" si="1496"/>
        <v>0</v>
      </c>
      <c r="AKS27" s="450">
        <f t="shared" si="1496"/>
        <v>0</v>
      </c>
      <c r="AKT27" s="450">
        <f t="shared" si="1496"/>
        <v>0</v>
      </c>
      <c r="AKU27" s="450">
        <f t="shared" si="1496"/>
        <v>0</v>
      </c>
      <c r="AKV27" s="450">
        <f t="shared" si="1496"/>
        <v>0</v>
      </c>
      <c r="AKW27" s="450">
        <f t="shared" si="1496"/>
        <v>0</v>
      </c>
      <c r="AKX27" s="450">
        <f t="shared" si="1496"/>
        <v>0</v>
      </c>
      <c r="AKY27" s="450">
        <f t="shared" si="1496"/>
        <v>0</v>
      </c>
      <c r="AKZ27" s="450">
        <f t="shared" si="1496"/>
        <v>0</v>
      </c>
      <c r="ALA27" s="450">
        <f t="shared" si="1496"/>
        <v>0</v>
      </c>
      <c r="ALB27" s="462">
        <f t="shared" si="1496"/>
        <v>0</v>
      </c>
      <c r="ALC27" s="451">
        <f t="shared" si="1496"/>
        <v>0</v>
      </c>
      <c r="ALE27" s="457">
        <f t="shared" ref="ALE27:ALR27" si="1497">SUM(ALE28:ALE30)</f>
        <v>0</v>
      </c>
      <c r="ALF27" s="450">
        <f t="shared" si="1497"/>
        <v>0</v>
      </c>
      <c r="ALG27" s="450">
        <f t="shared" si="1497"/>
        <v>0</v>
      </c>
      <c r="ALH27" s="450">
        <f t="shared" si="1497"/>
        <v>0</v>
      </c>
      <c r="ALI27" s="450">
        <f t="shared" si="1497"/>
        <v>0</v>
      </c>
      <c r="ALJ27" s="450">
        <f t="shared" si="1497"/>
        <v>0</v>
      </c>
      <c r="ALK27" s="450">
        <f t="shared" si="1497"/>
        <v>0</v>
      </c>
      <c r="ALL27" s="450">
        <f t="shared" si="1497"/>
        <v>0</v>
      </c>
      <c r="ALM27" s="450">
        <f t="shared" si="1497"/>
        <v>0</v>
      </c>
      <c r="ALN27" s="450">
        <f t="shared" si="1497"/>
        <v>0</v>
      </c>
      <c r="ALO27" s="450">
        <f t="shared" si="1497"/>
        <v>0</v>
      </c>
      <c r="ALP27" s="450">
        <f t="shared" si="1497"/>
        <v>0</v>
      </c>
      <c r="ALQ27" s="462">
        <f t="shared" si="1497"/>
        <v>0</v>
      </c>
      <c r="ALR27" s="451">
        <f t="shared" si="1497"/>
        <v>0</v>
      </c>
      <c r="ALT27" s="457">
        <f t="shared" ref="ALT27:AMG27" si="1498">SUM(ALT28:ALT30)</f>
        <v>0</v>
      </c>
      <c r="ALU27" s="450">
        <f t="shared" si="1498"/>
        <v>0</v>
      </c>
      <c r="ALV27" s="450">
        <f t="shared" si="1498"/>
        <v>0</v>
      </c>
      <c r="ALW27" s="450">
        <f t="shared" si="1498"/>
        <v>0</v>
      </c>
      <c r="ALX27" s="450">
        <f t="shared" si="1498"/>
        <v>0</v>
      </c>
      <c r="ALY27" s="450">
        <f t="shared" si="1498"/>
        <v>0</v>
      </c>
      <c r="ALZ27" s="450">
        <f t="shared" si="1498"/>
        <v>0</v>
      </c>
      <c r="AMA27" s="450">
        <f t="shared" si="1498"/>
        <v>0</v>
      </c>
      <c r="AMB27" s="450">
        <f t="shared" si="1498"/>
        <v>0</v>
      </c>
      <c r="AMC27" s="450">
        <f t="shared" si="1498"/>
        <v>0</v>
      </c>
      <c r="AMD27" s="450">
        <f t="shared" si="1498"/>
        <v>0</v>
      </c>
      <c r="AME27" s="450">
        <f t="shared" si="1498"/>
        <v>0</v>
      </c>
      <c r="AMF27" s="462">
        <f t="shared" si="1498"/>
        <v>0</v>
      </c>
      <c r="AMG27" s="451">
        <f t="shared" si="1498"/>
        <v>0</v>
      </c>
      <c r="AMI27" s="457">
        <f t="shared" ref="AMI27:AMV27" si="1499">SUM(AMI28:AMI30)</f>
        <v>0</v>
      </c>
      <c r="AMJ27" s="450">
        <f t="shared" si="1499"/>
        <v>0</v>
      </c>
      <c r="AMK27" s="450">
        <f t="shared" si="1499"/>
        <v>0</v>
      </c>
      <c r="AML27" s="450">
        <f t="shared" si="1499"/>
        <v>0</v>
      </c>
      <c r="AMM27" s="450">
        <f t="shared" si="1499"/>
        <v>0</v>
      </c>
      <c r="AMN27" s="450">
        <f t="shared" si="1499"/>
        <v>0</v>
      </c>
      <c r="AMO27" s="450">
        <f t="shared" si="1499"/>
        <v>0</v>
      </c>
      <c r="AMP27" s="450">
        <f t="shared" si="1499"/>
        <v>0</v>
      </c>
      <c r="AMQ27" s="450">
        <f t="shared" si="1499"/>
        <v>0</v>
      </c>
      <c r="AMR27" s="450">
        <f t="shared" si="1499"/>
        <v>0</v>
      </c>
      <c r="AMS27" s="450">
        <f t="shared" si="1499"/>
        <v>0</v>
      </c>
      <c r="AMT27" s="450">
        <f t="shared" si="1499"/>
        <v>0</v>
      </c>
      <c r="AMU27" s="462">
        <f t="shared" si="1499"/>
        <v>0</v>
      </c>
      <c r="AMV27" s="451">
        <f t="shared" si="1499"/>
        <v>0</v>
      </c>
      <c r="AMX27" s="457">
        <f t="shared" ref="AMX27:ANK27" si="1500">SUM(AMX28:AMX30)</f>
        <v>0</v>
      </c>
      <c r="AMY27" s="450">
        <f t="shared" si="1500"/>
        <v>0</v>
      </c>
      <c r="AMZ27" s="450">
        <f t="shared" si="1500"/>
        <v>0</v>
      </c>
      <c r="ANA27" s="450">
        <f t="shared" si="1500"/>
        <v>0</v>
      </c>
      <c r="ANB27" s="450">
        <f t="shared" si="1500"/>
        <v>0</v>
      </c>
      <c r="ANC27" s="450">
        <f t="shared" si="1500"/>
        <v>0</v>
      </c>
      <c r="AND27" s="450">
        <f t="shared" si="1500"/>
        <v>0</v>
      </c>
      <c r="ANE27" s="450">
        <f t="shared" si="1500"/>
        <v>0</v>
      </c>
      <c r="ANF27" s="450">
        <f t="shared" si="1500"/>
        <v>0</v>
      </c>
      <c r="ANG27" s="450">
        <f t="shared" si="1500"/>
        <v>0</v>
      </c>
      <c r="ANH27" s="450">
        <f t="shared" si="1500"/>
        <v>0</v>
      </c>
      <c r="ANI27" s="450">
        <f t="shared" si="1500"/>
        <v>0</v>
      </c>
      <c r="ANJ27" s="462">
        <f t="shared" si="1500"/>
        <v>0</v>
      </c>
      <c r="ANK27" s="451">
        <f t="shared" si="1500"/>
        <v>0</v>
      </c>
      <c r="ANM27" s="457">
        <f t="shared" ref="ANM27:ANZ27" si="1501">SUM(ANM28:ANM30)</f>
        <v>0</v>
      </c>
      <c r="ANN27" s="450">
        <f t="shared" si="1501"/>
        <v>0</v>
      </c>
      <c r="ANO27" s="450">
        <f t="shared" si="1501"/>
        <v>0</v>
      </c>
      <c r="ANP27" s="450">
        <f t="shared" si="1501"/>
        <v>0</v>
      </c>
      <c r="ANQ27" s="450">
        <f t="shared" si="1501"/>
        <v>0</v>
      </c>
      <c r="ANR27" s="450">
        <f t="shared" si="1501"/>
        <v>0</v>
      </c>
      <c r="ANS27" s="450">
        <f t="shared" si="1501"/>
        <v>0</v>
      </c>
      <c r="ANT27" s="450">
        <f t="shared" si="1501"/>
        <v>0</v>
      </c>
      <c r="ANU27" s="450">
        <f t="shared" si="1501"/>
        <v>0</v>
      </c>
      <c r="ANV27" s="450">
        <f t="shared" si="1501"/>
        <v>0</v>
      </c>
      <c r="ANW27" s="450">
        <f t="shared" si="1501"/>
        <v>0</v>
      </c>
      <c r="ANX27" s="450">
        <f t="shared" si="1501"/>
        <v>0</v>
      </c>
      <c r="ANY27" s="462">
        <f t="shared" si="1501"/>
        <v>0</v>
      </c>
      <c r="ANZ27" s="451">
        <f t="shared" si="1501"/>
        <v>0</v>
      </c>
      <c r="AOB27" s="457">
        <f t="shared" ref="AOB27:AOO27" si="1502">SUM(AOB28:AOB30)</f>
        <v>0</v>
      </c>
      <c r="AOC27" s="450">
        <f t="shared" si="1502"/>
        <v>0</v>
      </c>
      <c r="AOD27" s="450">
        <f t="shared" si="1502"/>
        <v>0</v>
      </c>
      <c r="AOE27" s="450">
        <f t="shared" si="1502"/>
        <v>0</v>
      </c>
      <c r="AOF27" s="450">
        <f t="shared" si="1502"/>
        <v>0</v>
      </c>
      <c r="AOG27" s="450">
        <f t="shared" si="1502"/>
        <v>0</v>
      </c>
      <c r="AOH27" s="450">
        <f t="shared" si="1502"/>
        <v>0</v>
      </c>
      <c r="AOI27" s="450">
        <f t="shared" si="1502"/>
        <v>0</v>
      </c>
      <c r="AOJ27" s="450">
        <f t="shared" si="1502"/>
        <v>0</v>
      </c>
      <c r="AOK27" s="450">
        <f t="shared" si="1502"/>
        <v>0</v>
      </c>
      <c r="AOL27" s="450">
        <f t="shared" si="1502"/>
        <v>0</v>
      </c>
      <c r="AOM27" s="450">
        <f t="shared" si="1502"/>
        <v>0</v>
      </c>
      <c r="AON27" s="462">
        <f t="shared" si="1502"/>
        <v>0</v>
      </c>
      <c r="AOO27" s="451">
        <f t="shared" si="1502"/>
        <v>0</v>
      </c>
      <c r="AOQ27" s="457">
        <f t="shared" ref="AOQ27:APD27" si="1503">SUM(AOQ28:AOQ30)</f>
        <v>0</v>
      </c>
      <c r="AOR27" s="450">
        <f t="shared" si="1503"/>
        <v>0</v>
      </c>
      <c r="AOS27" s="450">
        <f t="shared" si="1503"/>
        <v>0</v>
      </c>
      <c r="AOT27" s="450">
        <f t="shared" si="1503"/>
        <v>0</v>
      </c>
      <c r="AOU27" s="450">
        <f t="shared" si="1503"/>
        <v>0</v>
      </c>
      <c r="AOV27" s="450">
        <f t="shared" si="1503"/>
        <v>0</v>
      </c>
      <c r="AOW27" s="450">
        <f t="shared" si="1503"/>
        <v>0</v>
      </c>
      <c r="AOX27" s="450">
        <f t="shared" si="1503"/>
        <v>0</v>
      </c>
      <c r="AOY27" s="450">
        <f t="shared" si="1503"/>
        <v>0</v>
      </c>
      <c r="AOZ27" s="450">
        <f t="shared" si="1503"/>
        <v>0</v>
      </c>
      <c r="APA27" s="450">
        <f t="shared" si="1503"/>
        <v>0</v>
      </c>
      <c r="APB27" s="450">
        <f t="shared" si="1503"/>
        <v>0</v>
      </c>
      <c r="APC27" s="462">
        <f t="shared" si="1503"/>
        <v>0</v>
      </c>
      <c r="APD27" s="451">
        <f t="shared" si="1503"/>
        <v>0</v>
      </c>
      <c r="APF27" s="457">
        <f t="shared" ref="APF27:APS27" si="1504">SUM(APF28:APF30)</f>
        <v>0</v>
      </c>
      <c r="APG27" s="450">
        <f t="shared" si="1504"/>
        <v>0</v>
      </c>
      <c r="APH27" s="450">
        <f t="shared" si="1504"/>
        <v>0</v>
      </c>
      <c r="API27" s="450">
        <f t="shared" si="1504"/>
        <v>0</v>
      </c>
      <c r="APJ27" s="450">
        <f t="shared" si="1504"/>
        <v>0</v>
      </c>
      <c r="APK27" s="450">
        <f t="shared" si="1504"/>
        <v>0</v>
      </c>
      <c r="APL27" s="450">
        <f t="shared" si="1504"/>
        <v>0</v>
      </c>
      <c r="APM27" s="450">
        <f t="shared" si="1504"/>
        <v>0</v>
      </c>
      <c r="APN27" s="450">
        <f t="shared" si="1504"/>
        <v>0</v>
      </c>
      <c r="APO27" s="450">
        <f t="shared" si="1504"/>
        <v>0</v>
      </c>
      <c r="APP27" s="450">
        <f t="shared" si="1504"/>
        <v>0</v>
      </c>
      <c r="APQ27" s="450">
        <f t="shared" si="1504"/>
        <v>0</v>
      </c>
      <c r="APR27" s="462">
        <f t="shared" si="1504"/>
        <v>0</v>
      </c>
      <c r="APS27" s="451">
        <f t="shared" si="1504"/>
        <v>0</v>
      </c>
      <c r="APU27" s="457">
        <f t="shared" ref="APU27:AQH27" si="1505">SUM(APU28:APU30)</f>
        <v>0</v>
      </c>
      <c r="APV27" s="450">
        <f t="shared" si="1505"/>
        <v>0</v>
      </c>
      <c r="APW27" s="450">
        <f t="shared" si="1505"/>
        <v>0</v>
      </c>
      <c r="APX27" s="450">
        <f t="shared" si="1505"/>
        <v>0</v>
      </c>
      <c r="APY27" s="450">
        <f t="shared" si="1505"/>
        <v>0</v>
      </c>
      <c r="APZ27" s="450">
        <f t="shared" si="1505"/>
        <v>0</v>
      </c>
      <c r="AQA27" s="450">
        <f t="shared" si="1505"/>
        <v>0</v>
      </c>
      <c r="AQB27" s="450">
        <f t="shared" si="1505"/>
        <v>0</v>
      </c>
      <c r="AQC27" s="450">
        <f t="shared" si="1505"/>
        <v>0</v>
      </c>
      <c r="AQD27" s="450">
        <f t="shared" si="1505"/>
        <v>0</v>
      </c>
      <c r="AQE27" s="450">
        <f t="shared" si="1505"/>
        <v>0</v>
      </c>
      <c r="AQF27" s="450">
        <f t="shared" si="1505"/>
        <v>0</v>
      </c>
      <c r="AQG27" s="462">
        <f t="shared" si="1505"/>
        <v>0</v>
      </c>
      <c r="AQH27" s="451">
        <f t="shared" si="1505"/>
        <v>0</v>
      </c>
      <c r="AQJ27" s="457">
        <f t="shared" ref="AQJ27:AQW27" si="1506">SUM(AQJ28:AQJ30)</f>
        <v>0</v>
      </c>
      <c r="AQK27" s="450">
        <f t="shared" si="1506"/>
        <v>0</v>
      </c>
      <c r="AQL27" s="450">
        <f t="shared" si="1506"/>
        <v>0</v>
      </c>
      <c r="AQM27" s="450">
        <f t="shared" si="1506"/>
        <v>0</v>
      </c>
      <c r="AQN27" s="450">
        <f t="shared" si="1506"/>
        <v>0</v>
      </c>
      <c r="AQO27" s="450">
        <f t="shared" si="1506"/>
        <v>0</v>
      </c>
      <c r="AQP27" s="450">
        <f t="shared" si="1506"/>
        <v>0</v>
      </c>
      <c r="AQQ27" s="450">
        <f t="shared" si="1506"/>
        <v>0</v>
      </c>
      <c r="AQR27" s="450">
        <f t="shared" si="1506"/>
        <v>0</v>
      </c>
      <c r="AQS27" s="450">
        <f t="shared" si="1506"/>
        <v>0</v>
      </c>
      <c r="AQT27" s="450">
        <f t="shared" si="1506"/>
        <v>0</v>
      </c>
      <c r="AQU27" s="450">
        <f t="shared" si="1506"/>
        <v>0</v>
      </c>
      <c r="AQV27" s="462">
        <f t="shared" si="1506"/>
        <v>0</v>
      </c>
      <c r="AQW27" s="451">
        <f t="shared" si="1506"/>
        <v>0</v>
      </c>
      <c r="AQY27" s="457">
        <f t="shared" ref="AQY27:ARL27" si="1507">SUM(AQY28:AQY30)</f>
        <v>0</v>
      </c>
      <c r="AQZ27" s="450">
        <f t="shared" si="1507"/>
        <v>0</v>
      </c>
      <c r="ARA27" s="450">
        <f t="shared" si="1507"/>
        <v>0</v>
      </c>
      <c r="ARB27" s="450">
        <f t="shared" si="1507"/>
        <v>0</v>
      </c>
      <c r="ARC27" s="450">
        <f t="shared" si="1507"/>
        <v>0</v>
      </c>
      <c r="ARD27" s="450">
        <f t="shared" si="1507"/>
        <v>0</v>
      </c>
      <c r="ARE27" s="450">
        <f t="shared" si="1507"/>
        <v>0</v>
      </c>
      <c r="ARF27" s="450">
        <f t="shared" si="1507"/>
        <v>0</v>
      </c>
      <c r="ARG27" s="450">
        <f t="shared" si="1507"/>
        <v>0</v>
      </c>
      <c r="ARH27" s="450">
        <f t="shared" si="1507"/>
        <v>0</v>
      </c>
      <c r="ARI27" s="450">
        <f t="shared" si="1507"/>
        <v>0</v>
      </c>
      <c r="ARJ27" s="450">
        <f t="shared" si="1507"/>
        <v>0</v>
      </c>
      <c r="ARK27" s="462">
        <f t="shared" si="1507"/>
        <v>0</v>
      </c>
      <c r="ARL27" s="451">
        <f t="shared" si="1507"/>
        <v>0</v>
      </c>
      <c r="ARN27" s="457">
        <f t="shared" ref="ARN27:ASA27" si="1508">SUM(ARN28:ARN30)</f>
        <v>0</v>
      </c>
      <c r="ARO27" s="450">
        <f t="shared" si="1508"/>
        <v>0</v>
      </c>
      <c r="ARP27" s="450">
        <f t="shared" si="1508"/>
        <v>0</v>
      </c>
      <c r="ARQ27" s="450">
        <f t="shared" si="1508"/>
        <v>0</v>
      </c>
      <c r="ARR27" s="450">
        <f t="shared" si="1508"/>
        <v>0</v>
      </c>
      <c r="ARS27" s="450">
        <f t="shared" si="1508"/>
        <v>0</v>
      </c>
      <c r="ART27" s="450">
        <f t="shared" si="1508"/>
        <v>0</v>
      </c>
      <c r="ARU27" s="450">
        <f t="shared" si="1508"/>
        <v>0</v>
      </c>
      <c r="ARV27" s="450">
        <f t="shared" si="1508"/>
        <v>0</v>
      </c>
      <c r="ARW27" s="450">
        <f t="shared" si="1508"/>
        <v>0</v>
      </c>
      <c r="ARX27" s="450">
        <f t="shared" si="1508"/>
        <v>0</v>
      </c>
      <c r="ARY27" s="450">
        <f t="shared" si="1508"/>
        <v>0</v>
      </c>
      <c r="ARZ27" s="462">
        <f t="shared" si="1508"/>
        <v>0</v>
      </c>
      <c r="ASA27" s="451">
        <f t="shared" si="1508"/>
        <v>0</v>
      </c>
      <c r="ASC27" s="457">
        <f t="shared" ref="ASC27:ASP27" si="1509">SUM(ASC28:ASC30)</f>
        <v>0</v>
      </c>
      <c r="ASD27" s="450">
        <f t="shared" si="1509"/>
        <v>0</v>
      </c>
      <c r="ASE27" s="450">
        <f t="shared" si="1509"/>
        <v>0</v>
      </c>
      <c r="ASF27" s="450">
        <f t="shared" si="1509"/>
        <v>0</v>
      </c>
      <c r="ASG27" s="450">
        <f t="shared" si="1509"/>
        <v>0</v>
      </c>
      <c r="ASH27" s="450">
        <f t="shared" si="1509"/>
        <v>0</v>
      </c>
      <c r="ASI27" s="450">
        <f t="shared" si="1509"/>
        <v>0</v>
      </c>
      <c r="ASJ27" s="450">
        <f t="shared" si="1509"/>
        <v>0</v>
      </c>
      <c r="ASK27" s="450">
        <f t="shared" si="1509"/>
        <v>0</v>
      </c>
      <c r="ASL27" s="450">
        <f t="shared" si="1509"/>
        <v>0</v>
      </c>
      <c r="ASM27" s="450">
        <f t="shared" si="1509"/>
        <v>0</v>
      </c>
      <c r="ASN27" s="450">
        <f t="shared" si="1509"/>
        <v>0</v>
      </c>
      <c r="ASO27" s="462">
        <f t="shared" si="1509"/>
        <v>0</v>
      </c>
      <c r="ASP27" s="451">
        <f t="shared" si="1509"/>
        <v>0</v>
      </c>
      <c r="ASR27" s="457">
        <f t="shared" ref="ASR27:ATE27" si="1510">SUM(ASR28:ASR30)</f>
        <v>0</v>
      </c>
      <c r="ASS27" s="450">
        <f t="shared" si="1510"/>
        <v>0</v>
      </c>
      <c r="AST27" s="450">
        <f t="shared" si="1510"/>
        <v>0</v>
      </c>
      <c r="ASU27" s="450">
        <f t="shared" si="1510"/>
        <v>0</v>
      </c>
      <c r="ASV27" s="450">
        <f t="shared" si="1510"/>
        <v>0</v>
      </c>
      <c r="ASW27" s="450">
        <f t="shared" si="1510"/>
        <v>0</v>
      </c>
      <c r="ASX27" s="450">
        <f t="shared" si="1510"/>
        <v>0</v>
      </c>
      <c r="ASY27" s="450">
        <f t="shared" si="1510"/>
        <v>0</v>
      </c>
      <c r="ASZ27" s="450">
        <f t="shared" si="1510"/>
        <v>0</v>
      </c>
      <c r="ATA27" s="450">
        <f t="shared" si="1510"/>
        <v>0</v>
      </c>
      <c r="ATB27" s="450">
        <f t="shared" si="1510"/>
        <v>0</v>
      </c>
      <c r="ATC27" s="450">
        <f t="shared" si="1510"/>
        <v>0</v>
      </c>
      <c r="ATD27" s="462">
        <f t="shared" si="1510"/>
        <v>0</v>
      </c>
      <c r="ATE27" s="451">
        <f t="shared" si="1510"/>
        <v>0</v>
      </c>
      <c r="ATG27" s="457">
        <f t="shared" ref="ATG27:ATT27" si="1511">SUM(ATG28:ATG30)</f>
        <v>0</v>
      </c>
      <c r="ATH27" s="450">
        <f t="shared" si="1511"/>
        <v>0</v>
      </c>
      <c r="ATI27" s="450">
        <f t="shared" si="1511"/>
        <v>0</v>
      </c>
      <c r="ATJ27" s="450">
        <f t="shared" si="1511"/>
        <v>0</v>
      </c>
      <c r="ATK27" s="450">
        <f t="shared" si="1511"/>
        <v>0</v>
      </c>
      <c r="ATL27" s="450">
        <f t="shared" si="1511"/>
        <v>0</v>
      </c>
      <c r="ATM27" s="450">
        <f t="shared" si="1511"/>
        <v>0</v>
      </c>
      <c r="ATN27" s="450">
        <f t="shared" si="1511"/>
        <v>0</v>
      </c>
      <c r="ATO27" s="450">
        <f t="shared" si="1511"/>
        <v>0</v>
      </c>
      <c r="ATP27" s="450">
        <f t="shared" si="1511"/>
        <v>0</v>
      </c>
      <c r="ATQ27" s="450">
        <f t="shared" si="1511"/>
        <v>0</v>
      </c>
      <c r="ATR27" s="450">
        <f t="shared" si="1511"/>
        <v>0</v>
      </c>
      <c r="ATS27" s="462">
        <f t="shared" si="1511"/>
        <v>0</v>
      </c>
      <c r="ATT27" s="451">
        <f t="shared" si="1511"/>
        <v>0</v>
      </c>
      <c r="ATV27" s="457">
        <f t="shared" ref="ATV27:AUI27" si="1512">SUM(ATV28:ATV30)</f>
        <v>0</v>
      </c>
      <c r="ATW27" s="450">
        <f t="shared" si="1512"/>
        <v>0</v>
      </c>
      <c r="ATX27" s="450">
        <f t="shared" si="1512"/>
        <v>0</v>
      </c>
      <c r="ATY27" s="450">
        <f t="shared" si="1512"/>
        <v>0</v>
      </c>
      <c r="ATZ27" s="450">
        <f t="shared" si="1512"/>
        <v>0</v>
      </c>
      <c r="AUA27" s="450">
        <f t="shared" si="1512"/>
        <v>0</v>
      </c>
      <c r="AUB27" s="450">
        <f t="shared" si="1512"/>
        <v>0</v>
      </c>
      <c r="AUC27" s="450">
        <f t="shared" si="1512"/>
        <v>0</v>
      </c>
      <c r="AUD27" s="450">
        <f t="shared" si="1512"/>
        <v>0</v>
      </c>
      <c r="AUE27" s="450">
        <f t="shared" si="1512"/>
        <v>0</v>
      </c>
      <c r="AUF27" s="450">
        <f t="shared" si="1512"/>
        <v>0</v>
      </c>
      <c r="AUG27" s="450">
        <f t="shared" si="1512"/>
        <v>0</v>
      </c>
      <c r="AUH27" s="462">
        <f t="shared" si="1512"/>
        <v>0</v>
      </c>
      <c r="AUI27" s="451">
        <f t="shared" si="1512"/>
        <v>0</v>
      </c>
      <c r="AUK27" s="457">
        <f t="shared" ref="AUK27:AUX27" si="1513">SUM(AUK28:AUK30)</f>
        <v>0</v>
      </c>
      <c r="AUL27" s="450">
        <f t="shared" si="1513"/>
        <v>0</v>
      </c>
      <c r="AUM27" s="450">
        <f t="shared" si="1513"/>
        <v>0</v>
      </c>
      <c r="AUN27" s="450">
        <f t="shared" si="1513"/>
        <v>0</v>
      </c>
      <c r="AUO27" s="450">
        <f t="shared" si="1513"/>
        <v>0</v>
      </c>
      <c r="AUP27" s="450">
        <f t="shared" si="1513"/>
        <v>0</v>
      </c>
      <c r="AUQ27" s="450">
        <f t="shared" si="1513"/>
        <v>0</v>
      </c>
      <c r="AUR27" s="450">
        <f t="shared" si="1513"/>
        <v>0</v>
      </c>
      <c r="AUS27" s="450">
        <f t="shared" si="1513"/>
        <v>0</v>
      </c>
      <c r="AUT27" s="450">
        <f t="shared" si="1513"/>
        <v>0</v>
      </c>
      <c r="AUU27" s="450">
        <f t="shared" si="1513"/>
        <v>0</v>
      </c>
      <c r="AUV27" s="450">
        <f t="shared" si="1513"/>
        <v>0</v>
      </c>
      <c r="AUW27" s="462">
        <f t="shared" si="1513"/>
        <v>0</v>
      </c>
      <c r="AUX27" s="451">
        <f t="shared" si="1513"/>
        <v>0</v>
      </c>
      <c r="AUZ27" s="457">
        <f t="shared" ref="AUZ27:AVM27" si="1514">SUM(AUZ28:AUZ30)</f>
        <v>0</v>
      </c>
      <c r="AVA27" s="450">
        <f t="shared" si="1514"/>
        <v>0</v>
      </c>
      <c r="AVB27" s="450">
        <f t="shared" si="1514"/>
        <v>0</v>
      </c>
      <c r="AVC27" s="450">
        <f t="shared" si="1514"/>
        <v>0</v>
      </c>
      <c r="AVD27" s="450">
        <f t="shared" si="1514"/>
        <v>0</v>
      </c>
      <c r="AVE27" s="450">
        <f t="shared" si="1514"/>
        <v>0</v>
      </c>
      <c r="AVF27" s="450">
        <f t="shared" si="1514"/>
        <v>0</v>
      </c>
      <c r="AVG27" s="450">
        <f t="shared" si="1514"/>
        <v>0</v>
      </c>
      <c r="AVH27" s="450">
        <f t="shared" si="1514"/>
        <v>0</v>
      </c>
      <c r="AVI27" s="450">
        <f t="shared" si="1514"/>
        <v>0</v>
      </c>
      <c r="AVJ27" s="450">
        <f t="shared" si="1514"/>
        <v>0</v>
      </c>
      <c r="AVK27" s="450">
        <f t="shared" si="1514"/>
        <v>0</v>
      </c>
      <c r="AVL27" s="462">
        <f t="shared" si="1514"/>
        <v>0</v>
      </c>
      <c r="AVM27" s="451">
        <f t="shared" si="1514"/>
        <v>0</v>
      </c>
      <c r="AVO27" s="457">
        <f t="shared" ref="AVO27:AWB27" si="1515">SUM(AVO28:AVO30)</f>
        <v>0</v>
      </c>
      <c r="AVP27" s="450">
        <f t="shared" si="1515"/>
        <v>0</v>
      </c>
      <c r="AVQ27" s="450">
        <f t="shared" si="1515"/>
        <v>0</v>
      </c>
      <c r="AVR27" s="450">
        <f t="shared" si="1515"/>
        <v>0</v>
      </c>
      <c r="AVS27" s="450">
        <f t="shared" si="1515"/>
        <v>0</v>
      </c>
      <c r="AVT27" s="450">
        <f t="shared" si="1515"/>
        <v>0</v>
      </c>
      <c r="AVU27" s="450">
        <f t="shared" si="1515"/>
        <v>0</v>
      </c>
      <c r="AVV27" s="450">
        <f t="shared" si="1515"/>
        <v>0</v>
      </c>
      <c r="AVW27" s="450">
        <f t="shared" si="1515"/>
        <v>0</v>
      </c>
      <c r="AVX27" s="450">
        <f t="shared" si="1515"/>
        <v>0</v>
      </c>
      <c r="AVY27" s="450">
        <f t="shared" si="1515"/>
        <v>0</v>
      </c>
      <c r="AVZ27" s="450">
        <f t="shared" si="1515"/>
        <v>0</v>
      </c>
      <c r="AWA27" s="462">
        <f t="shared" si="1515"/>
        <v>0</v>
      </c>
      <c r="AWB27" s="451">
        <f t="shared" si="1515"/>
        <v>0</v>
      </c>
      <c r="AWD27" s="457">
        <f t="shared" ref="AWD27:AWQ27" si="1516">SUM(AWD28:AWD30)</f>
        <v>0</v>
      </c>
      <c r="AWE27" s="450">
        <f t="shared" si="1516"/>
        <v>0</v>
      </c>
      <c r="AWF27" s="450">
        <f t="shared" si="1516"/>
        <v>0</v>
      </c>
      <c r="AWG27" s="450">
        <f t="shared" si="1516"/>
        <v>0</v>
      </c>
      <c r="AWH27" s="450">
        <f t="shared" si="1516"/>
        <v>0</v>
      </c>
      <c r="AWI27" s="450">
        <f t="shared" si="1516"/>
        <v>0</v>
      </c>
      <c r="AWJ27" s="450">
        <f t="shared" si="1516"/>
        <v>0</v>
      </c>
      <c r="AWK27" s="450">
        <f t="shared" si="1516"/>
        <v>0</v>
      </c>
      <c r="AWL27" s="450">
        <f t="shared" si="1516"/>
        <v>0</v>
      </c>
      <c r="AWM27" s="450">
        <f t="shared" si="1516"/>
        <v>0</v>
      </c>
      <c r="AWN27" s="450">
        <f t="shared" si="1516"/>
        <v>0</v>
      </c>
      <c r="AWO27" s="450">
        <f t="shared" si="1516"/>
        <v>0</v>
      </c>
      <c r="AWP27" s="462">
        <f t="shared" si="1516"/>
        <v>0</v>
      </c>
      <c r="AWQ27" s="451">
        <f t="shared" si="1516"/>
        <v>0</v>
      </c>
      <c r="AWS27" s="457">
        <f t="shared" ref="AWS27:AXF27" si="1517">SUM(AWS28:AWS30)</f>
        <v>0</v>
      </c>
      <c r="AWT27" s="450">
        <f t="shared" si="1517"/>
        <v>0</v>
      </c>
      <c r="AWU27" s="450">
        <f t="shared" si="1517"/>
        <v>0</v>
      </c>
      <c r="AWV27" s="450">
        <f t="shared" si="1517"/>
        <v>0</v>
      </c>
      <c r="AWW27" s="450">
        <f t="shared" si="1517"/>
        <v>0</v>
      </c>
      <c r="AWX27" s="450">
        <f t="shared" si="1517"/>
        <v>0</v>
      </c>
      <c r="AWY27" s="450">
        <f t="shared" si="1517"/>
        <v>0</v>
      </c>
      <c r="AWZ27" s="450">
        <f t="shared" si="1517"/>
        <v>0</v>
      </c>
      <c r="AXA27" s="450">
        <f t="shared" si="1517"/>
        <v>0</v>
      </c>
      <c r="AXB27" s="450">
        <f t="shared" si="1517"/>
        <v>0</v>
      </c>
      <c r="AXC27" s="450">
        <f t="shared" si="1517"/>
        <v>0</v>
      </c>
      <c r="AXD27" s="450">
        <f t="shared" si="1517"/>
        <v>0</v>
      </c>
      <c r="AXE27" s="462">
        <f t="shared" si="1517"/>
        <v>0</v>
      </c>
      <c r="AXF27" s="451">
        <f t="shared" si="1517"/>
        <v>0</v>
      </c>
      <c r="AXH27" s="457">
        <f t="shared" ref="AXH27:AXU27" si="1518">SUM(AXH28:AXH30)</f>
        <v>0</v>
      </c>
      <c r="AXI27" s="450">
        <f t="shared" si="1518"/>
        <v>0</v>
      </c>
      <c r="AXJ27" s="450">
        <f t="shared" si="1518"/>
        <v>0</v>
      </c>
      <c r="AXK27" s="450">
        <f t="shared" si="1518"/>
        <v>0</v>
      </c>
      <c r="AXL27" s="450">
        <f t="shared" si="1518"/>
        <v>0</v>
      </c>
      <c r="AXM27" s="450">
        <f t="shared" si="1518"/>
        <v>0</v>
      </c>
      <c r="AXN27" s="450">
        <f t="shared" si="1518"/>
        <v>0</v>
      </c>
      <c r="AXO27" s="450">
        <f t="shared" si="1518"/>
        <v>0</v>
      </c>
      <c r="AXP27" s="450">
        <f t="shared" si="1518"/>
        <v>0</v>
      </c>
      <c r="AXQ27" s="450">
        <f t="shared" si="1518"/>
        <v>0</v>
      </c>
      <c r="AXR27" s="450">
        <f t="shared" si="1518"/>
        <v>0</v>
      </c>
      <c r="AXS27" s="450">
        <f t="shared" si="1518"/>
        <v>0</v>
      </c>
      <c r="AXT27" s="462">
        <f t="shared" si="1518"/>
        <v>0</v>
      </c>
      <c r="AXU27" s="451">
        <f t="shared" si="1518"/>
        <v>0</v>
      </c>
      <c r="AXW27" s="457">
        <f t="shared" ref="AXW27:AYJ27" si="1519">SUM(AXW28:AXW30)</f>
        <v>0</v>
      </c>
      <c r="AXX27" s="450">
        <f t="shared" si="1519"/>
        <v>0</v>
      </c>
      <c r="AXY27" s="450">
        <f t="shared" si="1519"/>
        <v>0</v>
      </c>
      <c r="AXZ27" s="450">
        <f t="shared" si="1519"/>
        <v>0</v>
      </c>
      <c r="AYA27" s="450">
        <f t="shared" si="1519"/>
        <v>0</v>
      </c>
      <c r="AYB27" s="450">
        <f t="shared" si="1519"/>
        <v>0</v>
      </c>
      <c r="AYC27" s="450">
        <f t="shared" si="1519"/>
        <v>0</v>
      </c>
      <c r="AYD27" s="450">
        <f t="shared" si="1519"/>
        <v>0</v>
      </c>
      <c r="AYE27" s="450">
        <f t="shared" si="1519"/>
        <v>0</v>
      </c>
      <c r="AYF27" s="450">
        <f t="shared" si="1519"/>
        <v>0</v>
      </c>
      <c r="AYG27" s="450">
        <f t="shared" si="1519"/>
        <v>0</v>
      </c>
      <c r="AYH27" s="450">
        <f t="shared" si="1519"/>
        <v>0</v>
      </c>
      <c r="AYI27" s="462">
        <f t="shared" si="1519"/>
        <v>0</v>
      </c>
      <c r="AYJ27" s="451">
        <f t="shared" si="1519"/>
        <v>0</v>
      </c>
      <c r="AYL27" s="457">
        <f t="shared" ref="AYL27:AYY27" si="1520">SUM(AYL28:AYL30)</f>
        <v>0</v>
      </c>
      <c r="AYM27" s="450">
        <f t="shared" si="1520"/>
        <v>0</v>
      </c>
      <c r="AYN27" s="450">
        <f t="shared" si="1520"/>
        <v>0</v>
      </c>
      <c r="AYO27" s="450">
        <f t="shared" si="1520"/>
        <v>0</v>
      </c>
      <c r="AYP27" s="450">
        <f t="shared" si="1520"/>
        <v>0</v>
      </c>
      <c r="AYQ27" s="450">
        <f t="shared" si="1520"/>
        <v>0</v>
      </c>
      <c r="AYR27" s="450">
        <f t="shared" si="1520"/>
        <v>0</v>
      </c>
      <c r="AYS27" s="450">
        <f t="shared" si="1520"/>
        <v>0</v>
      </c>
      <c r="AYT27" s="450">
        <f t="shared" si="1520"/>
        <v>0</v>
      </c>
      <c r="AYU27" s="450">
        <f t="shared" si="1520"/>
        <v>0</v>
      </c>
      <c r="AYV27" s="450">
        <f t="shared" si="1520"/>
        <v>0</v>
      </c>
      <c r="AYW27" s="450">
        <f t="shared" si="1520"/>
        <v>0</v>
      </c>
      <c r="AYX27" s="462">
        <f t="shared" si="1520"/>
        <v>0</v>
      </c>
      <c r="AYY27" s="451">
        <f t="shared" si="1520"/>
        <v>0</v>
      </c>
      <c r="AZA27" s="457">
        <f t="shared" ref="AZA27:AZN27" si="1521">SUM(AZA28:AZA30)</f>
        <v>0</v>
      </c>
      <c r="AZB27" s="450">
        <f t="shared" si="1521"/>
        <v>0</v>
      </c>
      <c r="AZC27" s="450">
        <f t="shared" si="1521"/>
        <v>0</v>
      </c>
      <c r="AZD27" s="450">
        <f t="shared" si="1521"/>
        <v>0</v>
      </c>
      <c r="AZE27" s="450">
        <f t="shared" si="1521"/>
        <v>0</v>
      </c>
      <c r="AZF27" s="450">
        <f t="shared" si="1521"/>
        <v>0</v>
      </c>
      <c r="AZG27" s="450">
        <f t="shared" si="1521"/>
        <v>0</v>
      </c>
      <c r="AZH27" s="450">
        <f t="shared" si="1521"/>
        <v>0</v>
      </c>
      <c r="AZI27" s="450">
        <f t="shared" si="1521"/>
        <v>0</v>
      </c>
      <c r="AZJ27" s="450">
        <f t="shared" si="1521"/>
        <v>0</v>
      </c>
      <c r="AZK27" s="450">
        <f t="shared" si="1521"/>
        <v>0</v>
      </c>
      <c r="AZL27" s="450">
        <f t="shared" si="1521"/>
        <v>0</v>
      </c>
      <c r="AZM27" s="462">
        <f t="shared" si="1521"/>
        <v>0</v>
      </c>
      <c r="AZN27" s="451">
        <f t="shared" si="1521"/>
        <v>0</v>
      </c>
      <c r="AZP27" s="457">
        <f t="shared" ref="AZP27:BAC27" si="1522">SUM(AZP28:AZP30)</f>
        <v>0</v>
      </c>
      <c r="AZQ27" s="450">
        <f t="shared" si="1522"/>
        <v>0</v>
      </c>
      <c r="AZR27" s="450">
        <f t="shared" si="1522"/>
        <v>0</v>
      </c>
      <c r="AZS27" s="450">
        <f t="shared" si="1522"/>
        <v>0</v>
      </c>
      <c r="AZT27" s="450">
        <f t="shared" si="1522"/>
        <v>0</v>
      </c>
      <c r="AZU27" s="450">
        <f t="shared" si="1522"/>
        <v>0</v>
      </c>
      <c r="AZV27" s="450">
        <f t="shared" si="1522"/>
        <v>0</v>
      </c>
      <c r="AZW27" s="450">
        <f t="shared" si="1522"/>
        <v>0</v>
      </c>
      <c r="AZX27" s="450">
        <f t="shared" si="1522"/>
        <v>0</v>
      </c>
      <c r="AZY27" s="450">
        <f t="shared" si="1522"/>
        <v>0</v>
      </c>
      <c r="AZZ27" s="450">
        <f t="shared" si="1522"/>
        <v>0</v>
      </c>
      <c r="BAA27" s="450">
        <f t="shared" si="1522"/>
        <v>0</v>
      </c>
      <c r="BAB27" s="462">
        <f t="shared" si="1522"/>
        <v>0</v>
      </c>
      <c r="BAC27" s="451">
        <f t="shared" si="1522"/>
        <v>0</v>
      </c>
      <c r="BAE27" s="457">
        <f t="shared" ref="BAE27:BAR27" si="1523">SUM(BAE28:BAE30)</f>
        <v>0</v>
      </c>
      <c r="BAF27" s="450">
        <f t="shared" si="1523"/>
        <v>0</v>
      </c>
      <c r="BAG27" s="450">
        <f t="shared" si="1523"/>
        <v>0</v>
      </c>
      <c r="BAH27" s="450">
        <f t="shared" si="1523"/>
        <v>0</v>
      </c>
      <c r="BAI27" s="450">
        <f t="shared" si="1523"/>
        <v>0</v>
      </c>
      <c r="BAJ27" s="450">
        <f t="shared" si="1523"/>
        <v>0</v>
      </c>
      <c r="BAK27" s="450">
        <f t="shared" si="1523"/>
        <v>0</v>
      </c>
      <c r="BAL27" s="450">
        <f t="shared" si="1523"/>
        <v>0</v>
      </c>
      <c r="BAM27" s="450">
        <f t="shared" si="1523"/>
        <v>0</v>
      </c>
      <c r="BAN27" s="450">
        <f t="shared" si="1523"/>
        <v>0</v>
      </c>
      <c r="BAO27" s="450">
        <f t="shared" si="1523"/>
        <v>0</v>
      </c>
      <c r="BAP27" s="450">
        <f t="shared" si="1523"/>
        <v>0</v>
      </c>
      <c r="BAQ27" s="462">
        <f t="shared" si="1523"/>
        <v>0</v>
      </c>
      <c r="BAR27" s="451">
        <f t="shared" si="1523"/>
        <v>0</v>
      </c>
      <c r="BAT27" s="457">
        <f t="shared" ref="BAT27:BBG27" si="1524">SUM(BAT28:BAT30)</f>
        <v>0</v>
      </c>
      <c r="BAU27" s="450">
        <f t="shared" si="1524"/>
        <v>0</v>
      </c>
      <c r="BAV27" s="450">
        <f t="shared" si="1524"/>
        <v>0</v>
      </c>
      <c r="BAW27" s="450">
        <f t="shared" si="1524"/>
        <v>0</v>
      </c>
      <c r="BAX27" s="450">
        <f t="shared" si="1524"/>
        <v>0</v>
      </c>
      <c r="BAY27" s="450">
        <f t="shared" si="1524"/>
        <v>0</v>
      </c>
      <c r="BAZ27" s="450">
        <f t="shared" si="1524"/>
        <v>0</v>
      </c>
      <c r="BBA27" s="450">
        <f t="shared" si="1524"/>
        <v>0</v>
      </c>
      <c r="BBB27" s="450">
        <f t="shared" si="1524"/>
        <v>0</v>
      </c>
      <c r="BBC27" s="450">
        <f t="shared" si="1524"/>
        <v>0</v>
      </c>
      <c r="BBD27" s="450">
        <f t="shared" si="1524"/>
        <v>0</v>
      </c>
      <c r="BBE27" s="450">
        <f t="shared" si="1524"/>
        <v>0</v>
      </c>
      <c r="BBF27" s="462">
        <f t="shared" si="1524"/>
        <v>0</v>
      </c>
      <c r="BBG27" s="451">
        <f t="shared" si="1524"/>
        <v>0</v>
      </c>
      <c r="BBI27" s="457">
        <f t="shared" ref="BBI27:BBV27" si="1525">SUM(BBI28:BBI30)</f>
        <v>0</v>
      </c>
      <c r="BBJ27" s="450">
        <f t="shared" si="1525"/>
        <v>0</v>
      </c>
      <c r="BBK27" s="450">
        <f t="shared" si="1525"/>
        <v>0</v>
      </c>
      <c r="BBL27" s="450">
        <f t="shared" si="1525"/>
        <v>0</v>
      </c>
      <c r="BBM27" s="450">
        <f t="shared" si="1525"/>
        <v>0</v>
      </c>
      <c r="BBN27" s="450">
        <f t="shared" si="1525"/>
        <v>0</v>
      </c>
      <c r="BBO27" s="450">
        <f t="shared" si="1525"/>
        <v>0</v>
      </c>
      <c r="BBP27" s="450">
        <f t="shared" si="1525"/>
        <v>0</v>
      </c>
      <c r="BBQ27" s="450">
        <f t="shared" si="1525"/>
        <v>0</v>
      </c>
      <c r="BBR27" s="450">
        <f t="shared" si="1525"/>
        <v>0</v>
      </c>
      <c r="BBS27" s="450">
        <f t="shared" si="1525"/>
        <v>0</v>
      </c>
      <c r="BBT27" s="450">
        <f t="shared" si="1525"/>
        <v>0</v>
      </c>
      <c r="BBU27" s="462">
        <f t="shared" si="1525"/>
        <v>0</v>
      </c>
      <c r="BBV27" s="451">
        <f t="shared" si="1525"/>
        <v>0</v>
      </c>
      <c r="BBX27" s="457">
        <f t="shared" ref="BBX27:BCK27" si="1526">SUM(BBX28:BBX30)</f>
        <v>0</v>
      </c>
      <c r="BBY27" s="450">
        <f t="shared" si="1526"/>
        <v>0</v>
      </c>
      <c r="BBZ27" s="450">
        <f t="shared" si="1526"/>
        <v>0</v>
      </c>
      <c r="BCA27" s="450">
        <f t="shared" si="1526"/>
        <v>0</v>
      </c>
      <c r="BCB27" s="450">
        <f t="shared" si="1526"/>
        <v>0</v>
      </c>
      <c r="BCC27" s="450">
        <f t="shared" si="1526"/>
        <v>0</v>
      </c>
      <c r="BCD27" s="450">
        <f t="shared" si="1526"/>
        <v>0</v>
      </c>
      <c r="BCE27" s="450">
        <f t="shared" si="1526"/>
        <v>0</v>
      </c>
      <c r="BCF27" s="450">
        <f t="shared" si="1526"/>
        <v>0</v>
      </c>
      <c r="BCG27" s="450">
        <f t="shared" si="1526"/>
        <v>0</v>
      </c>
      <c r="BCH27" s="450">
        <f t="shared" si="1526"/>
        <v>0</v>
      </c>
      <c r="BCI27" s="450">
        <f t="shared" si="1526"/>
        <v>0</v>
      </c>
      <c r="BCJ27" s="462">
        <f t="shared" si="1526"/>
        <v>0</v>
      </c>
      <c r="BCK27" s="451">
        <f t="shared" si="1526"/>
        <v>0</v>
      </c>
      <c r="BCM27" s="457">
        <f t="shared" ref="BCM27:BCZ27" si="1527">SUM(BCM28:BCM30)</f>
        <v>0</v>
      </c>
      <c r="BCN27" s="450">
        <f t="shared" si="1527"/>
        <v>0</v>
      </c>
      <c r="BCO27" s="450">
        <f t="shared" si="1527"/>
        <v>0</v>
      </c>
      <c r="BCP27" s="450">
        <f t="shared" si="1527"/>
        <v>0</v>
      </c>
      <c r="BCQ27" s="450">
        <f t="shared" si="1527"/>
        <v>0</v>
      </c>
      <c r="BCR27" s="450">
        <f t="shared" si="1527"/>
        <v>0</v>
      </c>
      <c r="BCS27" s="450">
        <f t="shared" si="1527"/>
        <v>0</v>
      </c>
      <c r="BCT27" s="450">
        <f t="shared" si="1527"/>
        <v>0</v>
      </c>
      <c r="BCU27" s="450">
        <f t="shared" si="1527"/>
        <v>0</v>
      </c>
      <c r="BCV27" s="450">
        <f t="shared" si="1527"/>
        <v>0</v>
      </c>
      <c r="BCW27" s="450">
        <f t="shared" si="1527"/>
        <v>0</v>
      </c>
      <c r="BCX27" s="450">
        <f t="shared" si="1527"/>
        <v>0</v>
      </c>
      <c r="BCY27" s="462">
        <f t="shared" si="1527"/>
        <v>0</v>
      </c>
      <c r="BCZ27" s="451">
        <f t="shared" si="1527"/>
        <v>0</v>
      </c>
      <c r="BDB27" s="457">
        <f t="shared" ref="BDB27:BDO27" si="1528">SUM(BDB28:BDB30)</f>
        <v>0</v>
      </c>
      <c r="BDC27" s="450">
        <f t="shared" si="1528"/>
        <v>0</v>
      </c>
      <c r="BDD27" s="450">
        <f t="shared" si="1528"/>
        <v>0</v>
      </c>
      <c r="BDE27" s="450">
        <f t="shared" si="1528"/>
        <v>0</v>
      </c>
      <c r="BDF27" s="450">
        <f t="shared" si="1528"/>
        <v>0</v>
      </c>
      <c r="BDG27" s="450">
        <f t="shared" si="1528"/>
        <v>0</v>
      </c>
      <c r="BDH27" s="450">
        <f t="shared" si="1528"/>
        <v>0</v>
      </c>
      <c r="BDI27" s="450">
        <f t="shared" si="1528"/>
        <v>0</v>
      </c>
      <c r="BDJ27" s="450">
        <f t="shared" si="1528"/>
        <v>0</v>
      </c>
      <c r="BDK27" s="450">
        <f t="shared" si="1528"/>
        <v>0</v>
      </c>
      <c r="BDL27" s="450">
        <f t="shared" si="1528"/>
        <v>0</v>
      </c>
      <c r="BDM27" s="450">
        <f t="shared" si="1528"/>
        <v>0</v>
      </c>
      <c r="BDN27" s="462">
        <f t="shared" si="1528"/>
        <v>0</v>
      </c>
      <c r="BDO27" s="451">
        <f t="shared" si="1528"/>
        <v>0</v>
      </c>
      <c r="BDQ27" s="457">
        <f t="shared" ref="BDQ27:BED27" si="1529">SUM(BDQ28:BDQ30)</f>
        <v>0</v>
      </c>
      <c r="BDR27" s="450">
        <f t="shared" si="1529"/>
        <v>0</v>
      </c>
      <c r="BDS27" s="450">
        <f t="shared" si="1529"/>
        <v>0</v>
      </c>
      <c r="BDT27" s="450">
        <f t="shared" si="1529"/>
        <v>0</v>
      </c>
      <c r="BDU27" s="450">
        <f t="shared" si="1529"/>
        <v>0</v>
      </c>
      <c r="BDV27" s="450">
        <f t="shared" si="1529"/>
        <v>0</v>
      </c>
      <c r="BDW27" s="450">
        <f t="shared" si="1529"/>
        <v>0</v>
      </c>
      <c r="BDX27" s="450">
        <f t="shared" si="1529"/>
        <v>0</v>
      </c>
      <c r="BDY27" s="450">
        <f t="shared" si="1529"/>
        <v>0</v>
      </c>
      <c r="BDZ27" s="450">
        <f t="shared" si="1529"/>
        <v>0</v>
      </c>
      <c r="BEA27" s="450">
        <f t="shared" si="1529"/>
        <v>0</v>
      </c>
      <c r="BEB27" s="450">
        <f t="shared" si="1529"/>
        <v>0</v>
      </c>
      <c r="BEC27" s="462">
        <f t="shared" si="1529"/>
        <v>0</v>
      </c>
      <c r="BED27" s="451">
        <f t="shared" si="1529"/>
        <v>0</v>
      </c>
      <c r="BEF27" s="457">
        <f t="shared" ref="BEF27:BES27" si="1530">SUM(BEF28:BEF30)</f>
        <v>0</v>
      </c>
      <c r="BEG27" s="450">
        <f t="shared" si="1530"/>
        <v>0</v>
      </c>
      <c r="BEH27" s="450">
        <f t="shared" si="1530"/>
        <v>0</v>
      </c>
      <c r="BEI27" s="450">
        <f t="shared" si="1530"/>
        <v>0</v>
      </c>
      <c r="BEJ27" s="450">
        <f t="shared" si="1530"/>
        <v>0</v>
      </c>
      <c r="BEK27" s="450">
        <f t="shared" si="1530"/>
        <v>0</v>
      </c>
      <c r="BEL27" s="450">
        <f t="shared" si="1530"/>
        <v>0</v>
      </c>
      <c r="BEM27" s="450">
        <f t="shared" si="1530"/>
        <v>0</v>
      </c>
      <c r="BEN27" s="450">
        <f t="shared" si="1530"/>
        <v>0</v>
      </c>
      <c r="BEO27" s="450">
        <f t="shared" si="1530"/>
        <v>0</v>
      </c>
      <c r="BEP27" s="450">
        <f t="shared" si="1530"/>
        <v>0</v>
      </c>
      <c r="BEQ27" s="450">
        <f t="shared" si="1530"/>
        <v>0</v>
      </c>
      <c r="BER27" s="462">
        <f t="shared" si="1530"/>
        <v>0</v>
      </c>
      <c r="BES27" s="451">
        <f t="shared" si="1530"/>
        <v>0</v>
      </c>
      <c r="BEU27" s="457">
        <f t="shared" ref="BEU27:BFH27" si="1531">SUM(BEU28:BEU30)</f>
        <v>0</v>
      </c>
      <c r="BEV27" s="450">
        <f t="shared" si="1531"/>
        <v>0</v>
      </c>
      <c r="BEW27" s="450">
        <f t="shared" si="1531"/>
        <v>0</v>
      </c>
      <c r="BEX27" s="450">
        <f t="shared" si="1531"/>
        <v>0</v>
      </c>
      <c r="BEY27" s="450">
        <f t="shared" si="1531"/>
        <v>0</v>
      </c>
      <c r="BEZ27" s="450">
        <f t="shared" si="1531"/>
        <v>0</v>
      </c>
      <c r="BFA27" s="450">
        <f t="shared" si="1531"/>
        <v>0</v>
      </c>
      <c r="BFB27" s="450">
        <f t="shared" si="1531"/>
        <v>0</v>
      </c>
      <c r="BFC27" s="450">
        <f t="shared" si="1531"/>
        <v>0</v>
      </c>
      <c r="BFD27" s="450">
        <f t="shared" si="1531"/>
        <v>0</v>
      </c>
      <c r="BFE27" s="450">
        <f t="shared" si="1531"/>
        <v>0</v>
      </c>
      <c r="BFF27" s="450">
        <f t="shared" si="1531"/>
        <v>0</v>
      </c>
      <c r="BFG27" s="462">
        <f t="shared" si="1531"/>
        <v>0</v>
      </c>
      <c r="BFH27" s="451">
        <f t="shared" si="1531"/>
        <v>0</v>
      </c>
      <c r="BFJ27" s="457">
        <f t="shared" ref="BFJ27:BFW27" si="1532">SUM(BFJ28:BFJ30)</f>
        <v>0</v>
      </c>
      <c r="BFK27" s="450">
        <f t="shared" si="1532"/>
        <v>0</v>
      </c>
      <c r="BFL27" s="450">
        <f t="shared" si="1532"/>
        <v>0</v>
      </c>
      <c r="BFM27" s="450">
        <f t="shared" si="1532"/>
        <v>0</v>
      </c>
      <c r="BFN27" s="450">
        <f t="shared" si="1532"/>
        <v>0</v>
      </c>
      <c r="BFO27" s="450">
        <f t="shared" si="1532"/>
        <v>0</v>
      </c>
      <c r="BFP27" s="450">
        <f t="shared" si="1532"/>
        <v>0</v>
      </c>
      <c r="BFQ27" s="450">
        <f t="shared" si="1532"/>
        <v>0</v>
      </c>
      <c r="BFR27" s="450">
        <f t="shared" si="1532"/>
        <v>0</v>
      </c>
      <c r="BFS27" s="450">
        <f t="shared" si="1532"/>
        <v>0</v>
      </c>
      <c r="BFT27" s="450">
        <f t="shared" si="1532"/>
        <v>0</v>
      </c>
      <c r="BFU27" s="450">
        <f t="shared" si="1532"/>
        <v>0</v>
      </c>
      <c r="BFV27" s="462">
        <f t="shared" si="1532"/>
        <v>0</v>
      </c>
      <c r="BFW27" s="451">
        <f t="shared" si="1532"/>
        <v>0</v>
      </c>
      <c r="BFY27" s="457">
        <f t="shared" ref="BFY27:BGL27" si="1533">SUM(BFY28:BFY30)</f>
        <v>0</v>
      </c>
      <c r="BFZ27" s="450">
        <f t="shared" si="1533"/>
        <v>0</v>
      </c>
      <c r="BGA27" s="450">
        <f t="shared" si="1533"/>
        <v>0</v>
      </c>
      <c r="BGB27" s="450">
        <f t="shared" si="1533"/>
        <v>0</v>
      </c>
      <c r="BGC27" s="450">
        <f t="shared" si="1533"/>
        <v>0</v>
      </c>
      <c r="BGD27" s="450">
        <f t="shared" si="1533"/>
        <v>0</v>
      </c>
      <c r="BGE27" s="450">
        <f t="shared" si="1533"/>
        <v>0</v>
      </c>
      <c r="BGF27" s="450">
        <f t="shared" si="1533"/>
        <v>0</v>
      </c>
      <c r="BGG27" s="450">
        <f t="shared" si="1533"/>
        <v>0</v>
      </c>
      <c r="BGH27" s="450">
        <f t="shared" si="1533"/>
        <v>0</v>
      </c>
      <c r="BGI27" s="450">
        <f t="shared" si="1533"/>
        <v>0</v>
      </c>
      <c r="BGJ27" s="450">
        <f t="shared" si="1533"/>
        <v>0</v>
      </c>
      <c r="BGK27" s="462">
        <f t="shared" si="1533"/>
        <v>0</v>
      </c>
      <c r="BGL27" s="451">
        <f t="shared" si="1533"/>
        <v>0</v>
      </c>
      <c r="BGN27" s="457">
        <f t="shared" ref="BGN27:BHA27" si="1534">SUM(BGN28:BGN30)</f>
        <v>0</v>
      </c>
      <c r="BGO27" s="450">
        <f t="shared" si="1534"/>
        <v>0</v>
      </c>
      <c r="BGP27" s="450">
        <f t="shared" si="1534"/>
        <v>0</v>
      </c>
      <c r="BGQ27" s="450">
        <f t="shared" si="1534"/>
        <v>0</v>
      </c>
      <c r="BGR27" s="450">
        <f t="shared" si="1534"/>
        <v>0</v>
      </c>
      <c r="BGS27" s="450">
        <f t="shared" si="1534"/>
        <v>0</v>
      </c>
      <c r="BGT27" s="450">
        <f t="shared" si="1534"/>
        <v>0</v>
      </c>
      <c r="BGU27" s="450">
        <f t="shared" si="1534"/>
        <v>0</v>
      </c>
      <c r="BGV27" s="450">
        <f t="shared" si="1534"/>
        <v>0</v>
      </c>
      <c r="BGW27" s="450">
        <f t="shared" si="1534"/>
        <v>0</v>
      </c>
      <c r="BGX27" s="450">
        <f t="shared" si="1534"/>
        <v>0</v>
      </c>
      <c r="BGY27" s="450">
        <f t="shared" si="1534"/>
        <v>0</v>
      </c>
      <c r="BGZ27" s="462">
        <f t="shared" si="1534"/>
        <v>0</v>
      </c>
      <c r="BHA27" s="451">
        <f t="shared" si="1534"/>
        <v>0</v>
      </c>
      <c r="BHC27" s="457">
        <f t="shared" ref="BHC27:BHP27" si="1535">SUM(BHC28:BHC30)</f>
        <v>0</v>
      </c>
      <c r="BHD27" s="450">
        <f t="shared" si="1535"/>
        <v>0</v>
      </c>
      <c r="BHE27" s="450">
        <f t="shared" si="1535"/>
        <v>0</v>
      </c>
      <c r="BHF27" s="450">
        <f t="shared" si="1535"/>
        <v>0</v>
      </c>
      <c r="BHG27" s="450">
        <f t="shared" si="1535"/>
        <v>0</v>
      </c>
      <c r="BHH27" s="450">
        <f t="shared" si="1535"/>
        <v>0</v>
      </c>
      <c r="BHI27" s="450">
        <f t="shared" si="1535"/>
        <v>0</v>
      </c>
      <c r="BHJ27" s="450">
        <f t="shared" si="1535"/>
        <v>0</v>
      </c>
      <c r="BHK27" s="450">
        <f t="shared" si="1535"/>
        <v>0</v>
      </c>
      <c r="BHL27" s="450">
        <f t="shared" si="1535"/>
        <v>0</v>
      </c>
      <c r="BHM27" s="450">
        <f t="shared" si="1535"/>
        <v>0</v>
      </c>
      <c r="BHN27" s="450">
        <f t="shared" si="1535"/>
        <v>0</v>
      </c>
      <c r="BHO27" s="462">
        <f t="shared" si="1535"/>
        <v>0</v>
      </c>
      <c r="BHP27" s="451">
        <f t="shared" si="1535"/>
        <v>0</v>
      </c>
      <c r="BHR27" s="457">
        <f t="shared" ref="BHR27:BIE27" si="1536">SUM(BHR28:BHR30)</f>
        <v>0</v>
      </c>
      <c r="BHS27" s="450">
        <f t="shared" si="1536"/>
        <v>0</v>
      </c>
      <c r="BHT27" s="450">
        <f t="shared" si="1536"/>
        <v>0</v>
      </c>
      <c r="BHU27" s="450">
        <f t="shared" si="1536"/>
        <v>0</v>
      </c>
      <c r="BHV27" s="450">
        <f t="shared" si="1536"/>
        <v>0</v>
      </c>
      <c r="BHW27" s="450">
        <f t="shared" si="1536"/>
        <v>0</v>
      </c>
      <c r="BHX27" s="450">
        <f t="shared" si="1536"/>
        <v>0</v>
      </c>
      <c r="BHY27" s="450">
        <f t="shared" si="1536"/>
        <v>0</v>
      </c>
      <c r="BHZ27" s="450">
        <f t="shared" si="1536"/>
        <v>0</v>
      </c>
      <c r="BIA27" s="450">
        <f t="shared" si="1536"/>
        <v>0</v>
      </c>
      <c r="BIB27" s="450">
        <f t="shared" si="1536"/>
        <v>0</v>
      </c>
      <c r="BIC27" s="450">
        <f t="shared" si="1536"/>
        <v>0</v>
      </c>
      <c r="BID27" s="462">
        <f t="shared" si="1536"/>
        <v>0</v>
      </c>
      <c r="BIE27" s="451">
        <f t="shared" si="1536"/>
        <v>0</v>
      </c>
      <c r="BIG27" s="457">
        <f t="shared" ref="BIG27:BIT27" si="1537">SUM(BIG28:BIG30)</f>
        <v>0</v>
      </c>
      <c r="BIH27" s="450">
        <f t="shared" si="1537"/>
        <v>0</v>
      </c>
      <c r="BII27" s="450">
        <f t="shared" si="1537"/>
        <v>0</v>
      </c>
      <c r="BIJ27" s="450">
        <f t="shared" si="1537"/>
        <v>0</v>
      </c>
      <c r="BIK27" s="450">
        <f t="shared" si="1537"/>
        <v>0</v>
      </c>
      <c r="BIL27" s="450">
        <f t="shared" si="1537"/>
        <v>0</v>
      </c>
      <c r="BIM27" s="450">
        <f t="shared" si="1537"/>
        <v>0</v>
      </c>
      <c r="BIN27" s="450">
        <f t="shared" si="1537"/>
        <v>0</v>
      </c>
      <c r="BIO27" s="450">
        <f t="shared" si="1537"/>
        <v>0</v>
      </c>
      <c r="BIP27" s="450">
        <f t="shared" si="1537"/>
        <v>0</v>
      </c>
      <c r="BIQ27" s="450">
        <f t="shared" si="1537"/>
        <v>0</v>
      </c>
      <c r="BIR27" s="450">
        <f t="shared" si="1537"/>
        <v>0</v>
      </c>
      <c r="BIS27" s="462">
        <f t="shared" si="1537"/>
        <v>0</v>
      </c>
      <c r="BIT27" s="451">
        <f t="shared" si="1537"/>
        <v>0</v>
      </c>
      <c r="BIV27" s="457">
        <f t="shared" ref="BIV27:BJI27" si="1538">SUM(BIV28:BIV30)</f>
        <v>0</v>
      </c>
      <c r="BIW27" s="450">
        <f t="shared" si="1538"/>
        <v>0</v>
      </c>
      <c r="BIX27" s="450">
        <f t="shared" si="1538"/>
        <v>0</v>
      </c>
      <c r="BIY27" s="450">
        <f t="shared" si="1538"/>
        <v>0</v>
      </c>
      <c r="BIZ27" s="450">
        <f t="shared" si="1538"/>
        <v>0</v>
      </c>
      <c r="BJA27" s="450">
        <f t="shared" si="1538"/>
        <v>0</v>
      </c>
      <c r="BJB27" s="450">
        <f t="shared" si="1538"/>
        <v>0</v>
      </c>
      <c r="BJC27" s="450">
        <f t="shared" si="1538"/>
        <v>0</v>
      </c>
      <c r="BJD27" s="450">
        <f t="shared" si="1538"/>
        <v>0</v>
      </c>
      <c r="BJE27" s="450">
        <f t="shared" si="1538"/>
        <v>0</v>
      </c>
      <c r="BJF27" s="450">
        <f t="shared" si="1538"/>
        <v>0</v>
      </c>
      <c r="BJG27" s="450">
        <f t="shared" si="1538"/>
        <v>0</v>
      </c>
      <c r="BJH27" s="462">
        <f t="shared" si="1538"/>
        <v>0</v>
      </c>
      <c r="BJI27" s="451">
        <f t="shared" si="1538"/>
        <v>0</v>
      </c>
      <c r="BJK27" s="457">
        <f t="shared" ref="BJK27:BJX27" si="1539">SUM(BJK28:BJK30)</f>
        <v>0</v>
      </c>
      <c r="BJL27" s="450">
        <f t="shared" si="1539"/>
        <v>0</v>
      </c>
      <c r="BJM27" s="450">
        <f t="shared" si="1539"/>
        <v>0</v>
      </c>
      <c r="BJN27" s="450">
        <f t="shared" si="1539"/>
        <v>0</v>
      </c>
      <c r="BJO27" s="450">
        <f t="shared" si="1539"/>
        <v>0</v>
      </c>
      <c r="BJP27" s="450">
        <f t="shared" si="1539"/>
        <v>0</v>
      </c>
      <c r="BJQ27" s="450">
        <f t="shared" si="1539"/>
        <v>0</v>
      </c>
      <c r="BJR27" s="450">
        <f t="shared" si="1539"/>
        <v>0</v>
      </c>
      <c r="BJS27" s="450">
        <f t="shared" si="1539"/>
        <v>0</v>
      </c>
      <c r="BJT27" s="450">
        <f t="shared" si="1539"/>
        <v>0</v>
      </c>
      <c r="BJU27" s="450">
        <f t="shared" si="1539"/>
        <v>0</v>
      </c>
      <c r="BJV27" s="450">
        <f t="shared" si="1539"/>
        <v>0</v>
      </c>
      <c r="BJW27" s="462">
        <f t="shared" si="1539"/>
        <v>0</v>
      </c>
      <c r="BJX27" s="451">
        <f t="shared" si="1539"/>
        <v>0</v>
      </c>
      <c r="BJZ27" s="457">
        <f t="shared" ref="BJZ27:BKM27" si="1540">SUM(BJZ28:BJZ30)</f>
        <v>0</v>
      </c>
      <c r="BKA27" s="450">
        <f t="shared" si="1540"/>
        <v>0</v>
      </c>
      <c r="BKB27" s="450">
        <f t="shared" si="1540"/>
        <v>0</v>
      </c>
      <c r="BKC27" s="450">
        <f t="shared" si="1540"/>
        <v>0</v>
      </c>
      <c r="BKD27" s="450">
        <f t="shared" si="1540"/>
        <v>0</v>
      </c>
      <c r="BKE27" s="450">
        <f t="shared" si="1540"/>
        <v>0</v>
      </c>
      <c r="BKF27" s="450">
        <f t="shared" si="1540"/>
        <v>0</v>
      </c>
      <c r="BKG27" s="450">
        <f t="shared" si="1540"/>
        <v>0</v>
      </c>
      <c r="BKH27" s="450">
        <f t="shared" si="1540"/>
        <v>0</v>
      </c>
      <c r="BKI27" s="450">
        <f t="shared" si="1540"/>
        <v>0</v>
      </c>
      <c r="BKJ27" s="450">
        <f t="shared" si="1540"/>
        <v>0</v>
      </c>
      <c r="BKK27" s="450">
        <f t="shared" si="1540"/>
        <v>0</v>
      </c>
      <c r="BKL27" s="462">
        <f t="shared" si="1540"/>
        <v>0</v>
      </c>
      <c r="BKM27" s="451">
        <f t="shared" si="1540"/>
        <v>0</v>
      </c>
      <c r="BKO27" s="457">
        <f t="shared" ref="BKO27:BLB27" si="1541">SUM(BKO28:BKO30)</f>
        <v>0</v>
      </c>
      <c r="BKP27" s="450">
        <f t="shared" si="1541"/>
        <v>0</v>
      </c>
      <c r="BKQ27" s="450">
        <f t="shared" si="1541"/>
        <v>0</v>
      </c>
      <c r="BKR27" s="450">
        <f t="shared" si="1541"/>
        <v>0</v>
      </c>
      <c r="BKS27" s="450">
        <f t="shared" si="1541"/>
        <v>0</v>
      </c>
      <c r="BKT27" s="450">
        <f t="shared" si="1541"/>
        <v>0</v>
      </c>
      <c r="BKU27" s="450">
        <f t="shared" si="1541"/>
        <v>0</v>
      </c>
      <c r="BKV27" s="450">
        <f t="shared" si="1541"/>
        <v>0</v>
      </c>
      <c r="BKW27" s="450">
        <f t="shared" si="1541"/>
        <v>0</v>
      </c>
      <c r="BKX27" s="450">
        <f t="shared" si="1541"/>
        <v>0</v>
      </c>
      <c r="BKY27" s="450">
        <f t="shared" si="1541"/>
        <v>0</v>
      </c>
      <c r="BKZ27" s="450">
        <f t="shared" si="1541"/>
        <v>0</v>
      </c>
      <c r="BLA27" s="462">
        <f t="shared" si="1541"/>
        <v>0</v>
      </c>
      <c r="BLB27" s="451">
        <f t="shared" si="1541"/>
        <v>0</v>
      </c>
      <c r="BLD27" s="457">
        <f t="shared" ref="BLD27:BLQ27" si="1542">SUM(BLD28:BLD30)</f>
        <v>0</v>
      </c>
      <c r="BLE27" s="450">
        <f t="shared" si="1542"/>
        <v>0</v>
      </c>
      <c r="BLF27" s="450">
        <f t="shared" si="1542"/>
        <v>0</v>
      </c>
      <c r="BLG27" s="450">
        <f t="shared" si="1542"/>
        <v>0</v>
      </c>
      <c r="BLH27" s="450">
        <f t="shared" si="1542"/>
        <v>0</v>
      </c>
      <c r="BLI27" s="450">
        <f t="shared" si="1542"/>
        <v>0</v>
      </c>
      <c r="BLJ27" s="450">
        <f t="shared" si="1542"/>
        <v>0</v>
      </c>
      <c r="BLK27" s="450">
        <f t="shared" si="1542"/>
        <v>0</v>
      </c>
      <c r="BLL27" s="450">
        <f t="shared" si="1542"/>
        <v>0</v>
      </c>
      <c r="BLM27" s="450">
        <f t="shared" si="1542"/>
        <v>0</v>
      </c>
      <c r="BLN27" s="450">
        <f t="shared" si="1542"/>
        <v>0</v>
      </c>
      <c r="BLO27" s="450">
        <f t="shared" si="1542"/>
        <v>0</v>
      </c>
      <c r="BLP27" s="462">
        <f t="shared" si="1542"/>
        <v>0</v>
      </c>
      <c r="BLQ27" s="451">
        <f t="shared" si="1542"/>
        <v>0</v>
      </c>
      <c r="BLS27" s="457">
        <f t="shared" ref="BLS27:BMF27" si="1543">SUM(BLS28:BLS30)</f>
        <v>0</v>
      </c>
      <c r="BLT27" s="450">
        <f t="shared" si="1543"/>
        <v>0</v>
      </c>
      <c r="BLU27" s="450">
        <f t="shared" si="1543"/>
        <v>0</v>
      </c>
      <c r="BLV27" s="450">
        <f t="shared" si="1543"/>
        <v>0</v>
      </c>
      <c r="BLW27" s="450">
        <f t="shared" si="1543"/>
        <v>0</v>
      </c>
      <c r="BLX27" s="450">
        <f t="shared" si="1543"/>
        <v>0</v>
      </c>
      <c r="BLY27" s="450">
        <f t="shared" si="1543"/>
        <v>0</v>
      </c>
      <c r="BLZ27" s="450">
        <f t="shared" si="1543"/>
        <v>0</v>
      </c>
      <c r="BMA27" s="450">
        <f t="shared" si="1543"/>
        <v>0</v>
      </c>
      <c r="BMB27" s="450">
        <f t="shared" si="1543"/>
        <v>0</v>
      </c>
      <c r="BMC27" s="450">
        <f t="shared" si="1543"/>
        <v>0</v>
      </c>
      <c r="BMD27" s="450">
        <f t="shared" si="1543"/>
        <v>0</v>
      </c>
      <c r="BME27" s="462">
        <f t="shared" si="1543"/>
        <v>0</v>
      </c>
      <c r="BMF27" s="451">
        <f t="shared" si="1543"/>
        <v>0</v>
      </c>
      <c r="BMH27" s="457">
        <f t="shared" ref="BMH27:BMU27" si="1544">SUM(BMH28:BMH30)</f>
        <v>0</v>
      </c>
      <c r="BMI27" s="450">
        <f t="shared" si="1544"/>
        <v>0</v>
      </c>
      <c r="BMJ27" s="450">
        <f t="shared" si="1544"/>
        <v>0</v>
      </c>
      <c r="BMK27" s="450">
        <f t="shared" si="1544"/>
        <v>0</v>
      </c>
      <c r="BML27" s="450">
        <f t="shared" si="1544"/>
        <v>0</v>
      </c>
      <c r="BMM27" s="450">
        <f t="shared" si="1544"/>
        <v>0</v>
      </c>
      <c r="BMN27" s="450">
        <f t="shared" si="1544"/>
        <v>0</v>
      </c>
      <c r="BMO27" s="450">
        <f t="shared" si="1544"/>
        <v>0</v>
      </c>
      <c r="BMP27" s="450">
        <f t="shared" si="1544"/>
        <v>0</v>
      </c>
      <c r="BMQ27" s="450">
        <f t="shared" si="1544"/>
        <v>0</v>
      </c>
      <c r="BMR27" s="450">
        <f t="shared" si="1544"/>
        <v>0</v>
      </c>
      <c r="BMS27" s="450">
        <f t="shared" si="1544"/>
        <v>0</v>
      </c>
      <c r="BMT27" s="462">
        <f t="shared" si="1544"/>
        <v>0</v>
      </c>
      <c r="BMU27" s="451">
        <f t="shared" si="1544"/>
        <v>0</v>
      </c>
      <c r="BMW27" s="457">
        <f t="shared" ref="BMW27:BNJ27" si="1545">SUM(BMW28:BMW30)</f>
        <v>0</v>
      </c>
      <c r="BMX27" s="450">
        <f t="shared" si="1545"/>
        <v>0</v>
      </c>
      <c r="BMY27" s="450">
        <f t="shared" si="1545"/>
        <v>0</v>
      </c>
      <c r="BMZ27" s="450">
        <f t="shared" si="1545"/>
        <v>0</v>
      </c>
      <c r="BNA27" s="450">
        <f t="shared" si="1545"/>
        <v>0</v>
      </c>
      <c r="BNB27" s="450">
        <f t="shared" si="1545"/>
        <v>0</v>
      </c>
      <c r="BNC27" s="450">
        <f t="shared" si="1545"/>
        <v>0</v>
      </c>
      <c r="BND27" s="450">
        <f t="shared" si="1545"/>
        <v>0</v>
      </c>
      <c r="BNE27" s="450">
        <f t="shared" si="1545"/>
        <v>0</v>
      </c>
      <c r="BNF27" s="450">
        <f t="shared" si="1545"/>
        <v>0</v>
      </c>
      <c r="BNG27" s="450">
        <f t="shared" si="1545"/>
        <v>0</v>
      </c>
      <c r="BNH27" s="450">
        <f t="shared" si="1545"/>
        <v>0</v>
      </c>
      <c r="BNI27" s="462">
        <f t="shared" si="1545"/>
        <v>0</v>
      </c>
      <c r="BNJ27" s="451">
        <f t="shared" si="1545"/>
        <v>0</v>
      </c>
      <c r="BNL27" s="457">
        <f t="shared" ref="BNL27:BNY27" si="1546">SUM(BNL28:BNL30)</f>
        <v>0</v>
      </c>
      <c r="BNM27" s="450">
        <f t="shared" si="1546"/>
        <v>0</v>
      </c>
      <c r="BNN27" s="450">
        <f t="shared" si="1546"/>
        <v>0</v>
      </c>
      <c r="BNO27" s="450">
        <f t="shared" si="1546"/>
        <v>0</v>
      </c>
      <c r="BNP27" s="450">
        <f t="shared" si="1546"/>
        <v>0</v>
      </c>
      <c r="BNQ27" s="450">
        <f t="shared" si="1546"/>
        <v>0</v>
      </c>
      <c r="BNR27" s="450">
        <f t="shared" si="1546"/>
        <v>0</v>
      </c>
      <c r="BNS27" s="450">
        <f t="shared" si="1546"/>
        <v>0</v>
      </c>
      <c r="BNT27" s="450">
        <f t="shared" si="1546"/>
        <v>0</v>
      </c>
      <c r="BNU27" s="450">
        <f t="shared" si="1546"/>
        <v>0</v>
      </c>
      <c r="BNV27" s="450">
        <f t="shared" si="1546"/>
        <v>0</v>
      </c>
      <c r="BNW27" s="450">
        <f t="shared" si="1546"/>
        <v>0</v>
      </c>
      <c r="BNX27" s="462">
        <f t="shared" si="1546"/>
        <v>0</v>
      </c>
      <c r="BNY27" s="451">
        <f t="shared" si="1546"/>
        <v>0</v>
      </c>
      <c r="BOA27" s="457">
        <f t="shared" ref="BOA27:BON27" si="1547">SUM(BOA28:BOA30)</f>
        <v>0</v>
      </c>
      <c r="BOB27" s="450">
        <f t="shared" si="1547"/>
        <v>0</v>
      </c>
      <c r="BOC27" s="450">
        <f t="shared" si="1547"/>
        <v>0</v>
      </c>
      <c r="BOD27" s="450">
        <f t="shared" si="1547"/>
        <v>0</v>
      </c>
      <c r="BOE27" s="450">
        <f t="shared" si="1547"/>
        <v>0</v>
      </c>
      <c r="BOF27" s="450">
        <f t="shared" si="1547"/>
        <v>0</v>
      </c>
      <c r="BOG27" s="450">
        <f t="shared" si="1547"/>
        <v>0</v>
      </c>
      <c r="BOH27" s="450">
        <f t="shared" si="1547"/>
        <v>0</v>
      </c>
      <c r="BOI27" s="450">
        <f t="shared" si="1547"/>
        <v>0</v>
      </c>
      <c r="BOJ27" s="450">
        <f t="shared" si="1547"/>
        <v>0</v>
      </c>
      <c r="BOK27" s="450">
        <f t="shared" si="1547"/>
        <v>0</v>
      </c>
      <c r="BOL27" s="450">
        <f t="shared" si="1547"/>
        <v>0</v>
      </c>
      <c r="BOM27" s="462">
        <f t="shared" si="1547"/>
        <v>0</v>
      </c>
      <c r="BON27" s="451">
        <f t="shared" si="1547"/>
        <v>0</v>
      </c>
      <c r="BOP27" s="457">
        <f t="shared" ref="BOP27:BPC27" si="1548">SUM(BOP28:BOP30)</f>
        <v>0</v>
      </c>
      <c r="BOQ27" s="450">
        <f t="shared" si="1548"/>
        <v>0</v>
      </c>
      <c r="BOR27" s="450">
        <f t="shared" si="1548"/>
        <v>0</v>
      </c>
      <c r="BOS27" s="450">
        <f t="shared" si="1548"/>
        <v>0</v>
      </c>
      <c r="BOT27" s="450">
        <f t="shared" si="1548"/>
        <v>0</v>
      </c>
      <c r="BOU27" s="450">
        <f t="shared" si="1548"/>
        <v>0</v>
      </c>
      <c r="BOV27" s="450">
        <f t="shared" si="1548"/>
        <v>0</v>
      </c>
      <c r="BOW27" s="450">
        <f t="shared" si="1548"/>
        <v>0</v>
      </c>
      <c r="BOX27" s="450">
        <f t="shared" si="1548"/>
        <v>0</v>
      </c>
      <c r="BOY27" s="450">
        <f t="shared" si="1548"/>
        <v>0</v>
      </c>
      <c r="BOZ27" s="450">
        <f t="shared" si="1548"/>
        <v>0</v>
      </c>
      <c r="BPA27" s="450">
        <f t="shared" si="1548"/>
        <v>0</v>
      </c>
      <c r="BPB27" s="462">
        <f t="shared" si="1548"/>
        <v>0</v>
      </c>
      <c r="BPC27" s="451">
        <f t="shared" si="1548"/>
        <v>0</v>
      </c>
      <c r="BPE27" s="457">
        <f t="shared" ref="BPE27:BPR27" si="1549">SUM(BPE28:BPE30)</f>
        <v>0</v>
      </c>
      <c r="BPF27" s="450">
        <f t="shared" si="1549"/>
        <v>0</v>
      </c>
      <c r="BPG27" s="450">
        <f t="shared" si="1549"/>
        <v>0</v>
      </c>
      <c r="BPH27" s="450">
        <f t="shared" si="1549"/>
        <v>0</v>
      </c>
      <c r="BPI27" s="450">
        <f t="shared" si="1549"/>
        <v>0</v>
      </c>
      <c r="BPJ27" s="450">
        <f t="shared" si="1549"/>
        <v>0</v>
      </c>
      <c r="BPK27" s="450">
        <f t="shared" si="1549"/>
        <v>0</v>
      </c>
      <c r="BPL27" s="450">
        <f t="shared" si="1549"/>
        <v>0</v>
      </c>
      <c r="BPM27" s="450">
        <f t="shared" si="1549"/>
        <v>0</v>
      </c>
      <c r="BPN27" s="450">
        <f t="shared" si="1549"/>
        <v>0</v>
      </c>
      <c r="BPO27" s="450">
        <f t="shared" si="1549"/>
        <v>0</v>
      </c>
      <c r="BPP27" s="450">
        <f t="shared" si="1549"/>
        <v>0</v>
      </c>
      <c r="BPQ27" s="462">
        <f t="shared" si="1549"/>
        <v>0</v>
      </c>
      <c r="BPR27" s="451">
        <f t="shared" si="1549"/>
        <v>0</v>
      </c>
      <c r="BPT27" s="457">
        <f t="shared" ref="BPT27:BQG27" si="1550">SUM(BPT28:BPT30)</f>
        <v>0</v>
      </c>
      <c r="BPU27" s="450">
        <f t="shared" si="1550"/>
        <v>0</v>
      </c>
      <c r="BPV27" s="450">
        <f t="shared" si="1550"/>
        <v>0</v>
      </c>
      <c r="BPW27" s="450">
        <f t="shared" si="1550"/>
        <v>0</v>
      </c>
      <c r="BPX27" s="450">
        <f t="shared" si="1550"/>
        <v>0</v>
      </c>
      <c r="BPY27" s="450">
        <f t="shared" si="1550"/>
        <v>0</v>
      </c>
      <c r="BPZ27" s="450">
        <f t="shared" si="1550"/>
        <v>0</v>
      </c>
      <c r="BQA27" s="450">
        <f t="shared" si="1550"/>
        <v>0</v>
      </c>
      <c r="BQB27" s="450">
        <f t="shared" si="1550"/>
        <v>0</v>
      </c>
      <c r="BQC27" s="450">
        <f t="shared" si="1550"/>
        <v>0</v>
      </c>
      <c r="BQD27" s="450">
        <f t="shared" si="1550"/>
        <v>0</v>
      </c>
      <c r="BQE27" s="450">
        <f t="shared" si="1550"/>
        <v>0</v>
      </c>
      <c r="BQF27" s="462">
        <f t="shared" si="1550"/>
        <v>0</v>
      </c>
      <c r="BQG27" s="451">
        <f t="shared" si="1550"/>
        <v>0</v>
      </c>
      <c r="BQI27" s="457">
        <f t="shared" ref="BQI27:BQV27" si="1551">SUM(BQI28:BQI30)</f>
        <v>0</v>
      </c>
      <c r="BQJ27" s="450">
        <f t="shared" si="1551"/>
        <v>0</v>
      </c>
      <c r="BQK27" s="450">
        <f t="shared" si="1551"/>
        <v>0</v>
      </c>
      <c r="BQL27" s="450">
        <f t="shared" si="1551"/>
        <v>0</v>
      </c>
      <c r="BQM27" s="450">
        <f t="shared" si="1551"/>
        <v>0</v>
      </c>
      <c r="BQN27" s="450">
        <f t="shared" si="1551"/>
        <v>0</v>
      </c>
      <c r="BQO27" s="450">
        <f t="shared" si="1551"/>
        <v>0</v>
      </c>
      <c r="BQP27" s="450">
        <f t="shared" si="1551"/>
        <v>0</v>
      </c>
      <c r="BQQ27" s="450">
        <f t="shared" si="1551"/>
        <v>0</v>
      </c>
      <c r="BQR27" s="450">
        <f t="shared" si="1551"/>
        <v>0</v>
      </c>
      <c r="BQS27" s="450">
        <f t="shared" si="1551"/>
        <v>0</v>
      </c>
      <c r="BQT27" s="450">
        <f t="shared" si="1551"/>
        <v>0</v>
      </c>
      <c r="BQU27" s="462">
        <f t="shared" si="1551"/>
        <v>0</v>
      </c>
      <c r="BQV27" s="451">
        <f t="shared" si="1551"/>
        <v>0</v>
      </c>
      <c r="BQX27" s="457">
        <f t="shared" ref="BQX27:BRK27" si="1552">SUM(BQX28:BQX30)</f>
        <v>0</v>
      </c>
      <c r="BQY27" s="450">
        <f t="shared" si="1552"/>
        <v>0</v>
      </c>
      <c r="BQZ27" s="450">
        <f t="shared" si="1552"/>
        <v>0</v>
      </c>
      <c r="BRA27" s="450">
        <f t="shared" si="1552"/>
        <v>0</v>
      </c>
      <c r="BRB27" s="450">
        <f t="shared" si="1552"/>
        <v>0</v>
      </c>
      <c r="BRC27" s="450">
        <f t="shared" si="1552"/>
        <v>0</v>
      </c>
      <c r="BRD27" s="450">
        <f t="shared" si="1552"/>
        <v>0</v>
      </c>
      <c r="BRE27" s="450">
        <f t="shared" si="1552"/>
        <v>0</v>
      </c>
      <c r="BRF27" s="450">
        <f t="shared" si="1552"/>
        <v>0</v>
      </c>
      <c r="BRG27" s="450">
        <f t="shared" si="1552"/>
        <v>0</v>
      </c>
      <c r="BRH27" s="450">
        <f t="shared" si="1552"/>
        <v>0</v>
      </c>
      <c r="BRI27" s="450">
        <f t="shared" si="1552"/>
        <v>0</v>
      </c>
      <c r="BRJ27" s="462">
        <f t="shared" si="1552"/>
        <v>0</v>
      </c>
      <c r="BRK27" s="451">
        <f t="shared" si="1552"/>
        <v>0</v>
      </c>
      <c r="BRM27" s="457">
        <f t="shared" ref="BRM27:BRZ27" si="1553">SUM(BRM28:BRM30)</f>
        <v>0</v>
      </c>
      <c r="BRN27" s="450">
        <f t="shared" si="1553"/>
        <v>0</v>
      </c>
      <c r="BRO27" s="450">
        <f t="shared" si="1553"/>
        <v>0</v>
      </c>
      <c r="BRP27" s="450">
        <f t="shared" si="1553"/>
        <v>0</v>
      </c>
      <c r="BRQ27" s="450">
        <f t="shared" si="1553"/>
        <v>0</v>
      </c>
      <c r="BRR27" s="450">
        <f t="shared" si="1553"/>
        <v>0</v>
      </c>
      <c r="BRS27" s="450">
        <f t="shared" si="1553"/>
        <v>0</v>
      </c>
      <c r="BRT27" s="450">
        <f t="shared" si="1553"/>
        <v>0</v>
      </c>
      <c r="BRU27" s="450">
        <f t="shared" si="1553"/>
        <v>0</v>
      </c>
      <c r="BRV27" s="450">
        <f t="shared" si="1553"/>
        <v>0</v>
      </c>
      <c r="BRW27" s="450">
        <f t="shared" si="1553"/>
        <v>0</v>
      </c>
      <c r="BRX27" s="450">
        <f t="shared" si="1553"/>
        <v>0</v>
      </c>
      <c r="BRY27" s="462">
        <f t="shared" si="1553"/>
        <v>0</v>
      </c>
      <c r="BRZ27" s="451">
        <f t="shared" si="1553"/>
        <v>0</v>
      </c>
      <c r="BSB27" s="457">
        <f t="shared" ref="BSB27:BSO27" si="1554">SUM(BSB28:BSB30)</f>
        <v>0</v>
      </c>
      <c r="BSC27" s="450">
        <f t="shared" si="1554"/>
        <v>0</v>
      </c>
      <c r="BSD27" s="450">
        <f t="shared" si="1554"/>
        <v>0</v>
      </c>
      <c r="BSE27" s="450">
        <f t="shared" si="1554"/>
        <v>0</v>
      </c>
      <c r="BSF27" s="450">
        <f t="shared" si="1554"/>
        <v>0</v>
      </c>
      <c r="BSG27" s="450">
        <f t="shared" si="1554"/>
        <v>0</v>
      </c>
      <c r="BSH27" s="450">
        <f t="shared" si="1554"/>
        <v>0</v>
      </c>
      <c r="BSI27" s="450">
        <f t="shared" si="1554"/>
        <v>0</v>
      </c>
      <c r="BSJ27" s="450">
        <f t="shared" si="1554"/>
        <v>0</v>
      </c>
      <c r="BSK27" s="450">
        <f t="shared" si="1554"/>
        <v>0</v>
      </c>
      <c r="BSL27" s="450">
        <f t="shared" si="1554"/>
        <v>0</v>
      </c>
      <c r="BSM27" s="450">
        <f t="shared" si="1554"/>
        <v>0</v>
      </c>
      <c r="BSN27" s="462">
        <f t="shared" si="1554"/>
        <v>0</v>
      </c>
      <c r="BSO27" s="451">
        <f t="shared" si="1554"/>
        <v>0</v>
      </c>
      <c r="BSQ27" s="457">
        <f t="shared" ref="BSQ27:BTD27" si="1555">SUM(BSQ28:BSQ30)</f>
        <v>0</v>
      </c>
      <c r="BSR27" s="450">
        <f t="shared" si="1555"/>
        <v>0</v>
      </c>
      <c r="BSS27" s="450">
        <f t="shared" si="1555"/>
        <v>0</v>
      </c>
      <c r="BST27" s="450">
        <f t="shared" si="1555"/>
        <v>0</v>
      </c>
      <c r="BSU27" s="450">
        <f t="shared" si="1555"/>
        <v>0</v>
      </c>
      <c r="BSV27" s="450">
        <f t="shared" si="1555"/>
        <v>0</v>
      </c>
      <c r="BSW27" s="450">
        <f t="shared" si="1555"/>
        <v>0</v>
      </c>
      <c r="BSX27" s="450">
        <f t="shared" si="1555"/>
        <v>0</v>
      </c>
      <c r="BSY27" s="450">
        <f t="shared" si="1555"/>
        <v>0</v>
      </c>
      <c r="BSZ27" s="450">
        <f t="shared" si="1555"/>
        <v>0</v>
      </c>
      <c r="BTA27" s="450">
        <f t="shared" si="1555"/>
        <v>0</v>
      </c>
      <c r="BTB27" s="450">
        <f t="shared" si="1555"/>
        <v>0</v>
      </c>
      <c r="BTC27" s="462">
        <f t="shared" si="1555"/>
        <v>0</v>
      </c>
      <c r="BTD27" s="451">
        <f t="shared" si="1555"/>
        <v>0</v>
      </c>
      <c r="BTF27" s="457">
        <f t="shared" ref="BTF27:BTS27" si="1556">SUM(BTF28:BTF30)</f>
        <v>0</v>
      </c>
      <c r="BTG27" s="450">
        <f t="shared" si="1556"/>
        <v>0</v>
      </c>
      <c r="BTH27" s="450">
        <f t="shared" si="1556"/>
        <v>0</v>
      </c>
      <c r="BTI27" s="450">
        <f t="shared" si="1556"/>
        <v>0</v>
      </c>
      <c r="BTJ27" s="450">
        <f t="shared" si="1556"/>
        <v>0</v>
      </c>
      <c r="BTK27" s="450">
        <f t="shared" si="1556"/>
        <v>0</v>
      </c>
      <c r="BTL27" s="450">
        <f t="shared" si="1556"/>
        <v>0</v>
      </c>
      <c r="BTM27" s="450">
        <f t="shared" si="1556"/>
        <v>0</v>
      </c>
      <c r="BTN27" s="450">
        <f t="shared" si="1556"/>
        <v>0</v>
      </c>
      <c r="BTO27" s="450">
        <f t="shared" si="1556"/>
        <v>0</v>
      </c>
      <c r="BTP27" s="450">
        <f t="shared" si="1556"/>
        <v>0</v>
      </c>
      <c r="BTQ27" s="450">
        <f t="shared" si="1556"/>
        <v>0</v>
      </c>
      <c r="BTR27" s="462">
        <f t="shared" si="1556"/>
        <v>0</v>
      </c>
      <c r="BTS27" s="451">
        <f t="shared" si="1556"/>
        <v>0</v>
      </c>
      <c r="BTU27" s="457">
        <f t="shared" ref="BTU27:BUH27" si="1557">SUM(BTU28:BTU30)</f>
        <v>0</v>
      </c>
      <c r="BTV27" s="450">
        <f t="shared" si="1557"/>
        <v>0</v>
      </c>
      <c r="BTW27" s="450">
        <f t="shared" si="1557"/>
        <v>0</v>
      </c>
      <c r="BTX27" s="450">
        <f t="shared" si="1557"/>
        <v>0</v>
      </c>
      <c r="BTY27" s="450">
        <f t="shared" si="1557"/>
        <v>0</v>
      </c>
      <c r="BTZ27" s="450">
        <f t="shared" si="1557"/>
        <v>0</v>
      </c>
      <c r="BUA27" s="450">
        <f t="shared" si="1557"/>
        <v>0</v>
      </c>
      <c r="BUB27" s="450">
        <f t="shared" si="1557"/>
        <v>0</v>
      </c>
      <c r="BUC27" s="450">
        <f t="shared" si="1557"/>
        <v>0</v>
      </c>
      <c r="BUD27" s="450">
        <f t="shared" si="1557"/>
        <v>0</v>
      </c>
      <c r="BUE27" s="450">
        <f t="shared" si="1557"/>
        <v>0</v>
      </c>
      <c r="BUF27" s="450">
        <f t="shared" si="1557"/>
        <v>0</v>
      </c>
      <c r="BUG27" s="462">
        <f t="shared" si="1557"/>
        <v>0</v>
      </c>
      <c r="BUH27" s="451">
        <f t="shared" si="1557"/>
        <v>0</v>
      </c>
      <c r="BUJ27" s="457">
        <f t="shared" ref="BUJ27:BUW27" si="1558">SUM(BUJ28:BUJ30)</f>
        <v>0</v>
      </c>
      <c r="BUK27" s="450">
        <f t="shared" si="1558"/>
        <v>0</v>
      </c>
      <c r="BUL27" s="450">
        <f t="shared" si="1558"/>
        <v>0</v>
      </c>
      <c r="BUM27" s="450">
        <f t="shared" si="1558"/>
        <v>0</v>
      </c>
      <c r="BUN27" s="450">
        <f t="shared" si="1558"/>
        <v>0</v>
      </c>
      <c r="BUO27" s="450">
        <f t="shared" si="1558"/>
        <v>0</v>
      </c>
      <c r="BUP27" s="450">
        <f t="shared" si="1558"/>
        <v>0</v>
      </c>
      <c r="BUQ27" s="450">
        <f t="shared" si="1558"/>
        <v>0</v>
      </c>
      <c r="BUR27" s="450">
        <f t="shared" si="1558"/>
        <v>0</v>
      </c>
      <c r="BUS27" s="450">
        <f t="shared" si="1558"/>
        <v>0</v>
      </c>
      <c r="BUT27" s="450">
        <f t="shared" si="1558"/>
        <v>0</v>
      </c>
      <c r="BUU27" s="450">
        <f t="shared" si="1558"/>
        <v>0</v>
      </c>
      <c r="BUV27" s="462">
        <f t="shared" si="1558"/>
        <v>0</v>
      </c>
      <c r="BUW27" s="451">
        <f t="shared" si="1558"/>
        <v>0</v>
      </c>
      <c r="BUY27" s="457">
        <f t="shared" ref="BUY27:BVL27" si="1559">SUM(BUY28:BUY30)</f>
        <v>0</v>
      </c>
      <c r="BUZ27" s="450">
        <f t="shared" si="1559"/>
        <v>0</v>
      </c>
      <c r="BVA27" s="450">
        <f t="shared" si="1559"/>
        <v>0</v>
      </c>
      <c r="BVB27" s="450">
        <f t="shared" si="1559"/>
        <v>0</v>
      </c>
      <c r="BVC27" s="450">
        <f t="shared" si="1559"/>
        <v>0</v>
      </c>
      <c r="BVD27" s="450">
        <f t="shared" si="1559"/>
        <v>0</v>
      </c>
      <c r="BVE27" s="450">
        <f t="shared" si="1559"/>
        <v>0</v>
      </c>
      <c r="BVF27" s="450">
        <f t="shared" si="1559"/>
        <v>0</v>
      </c>
      <c r="BVG27" s="450">
        <f t="shared" si="1559"/>
        <v>0</v>
      </c>
      <c r="BVH27" s="450">
        <f t="shared" si="1559"/>
        <v>0</v>
      </c>
      <c r="BVI27" s="450">
        <f t="shared" si="1559"/>
        <v>0</v>
      </c>
      <c r="BVJ27" s="450">
        <f t="shared" si="1559"/>
        <v>0</v>
      </c>
      <c r="BVK27" s="462">
        <f t="shared" si="1559"/>
        <v>0</v>
      </c>
      <c r="BVL27" s="451">
        <f t="shared" si="1559"/>
        <v>0</v>
      </c>
      <c r="BVN27" s="457">
        <f t="shared" ref="BVN27:BWA27" si="1560">SUM(BVN28:BVN30)</f>
        <v>0</v>
      </c>
      <c r="BVO27" s="450">
        <f t="shared" si="1560"/>
        <v>0</v>
      </c>
      <c r="BVP27" s="450">
        <f t="shared" si="1560"/>
        <v>0</v>
      </c>
      <c r="BVQ27" s="450">
        <f t="shared" si="1560"/>
        <v>0</v>
      </c>
      <c r="BVR27" s="450">
        <f t="shared" si="1560"/>
        <v>0</v>
      </c>
      <c r="BVS27" s="450">
        <f t="shared" si="1560"/>
        <v>0</v>
      </c>
      <c r="BVT27" s="450">
        <f t="shared" si="1560"/>
        <v>0</v>
      </c>
      <c r="BVU27" s="450">
        <f t="shared" si="1560"/>
        <v>0</v>
      </c>
      <c r="BVV27" s="450">
        <f t="shared" si="1560"/>
        <v>0</v>
      </c>
      <c r="BVW27" s="450">
        <f t="shared" si="1560"/>
        <v>0</v>
      </c>
      <c r="BVX27" s="450">
        <f t="shared" si="1560"/>
        <v>0</v>
      </c>
      <c r="BVY27" s="450">
        <f t="shared" si="1560"/>
        <v>0</v>
      </c>
      <c r="BVZ27" s="462">
        <f t="shared" si="1560"/>
        <v>0</v>
      </c>
      <c r="BWA27" s="451">
        <f t="shared" si="1560"/>
        <v>0</v>
      </c>
    </row>
    <row r="28" spans="2:1951" ht="30" customHeight="1" x14ac:dyDescent="0.2">
      <c r="B28" s="452" t="s">
        <v>316</v>
      </c>
      <c r="C28" s="447"/>
      <c r="D28" s="447"/>
      <c r="E28" s="447"/>
      <c r="F28" s="447"/>
      <c r="G28" s="450">
        <f>C28+D28-E28+F28</f>
        <v>0</v>
      </c>
      <c r="H28" s="447"/>
      <c r="I28" s="447"/>
      <c r="J28" s="447"/>
      <c r="K28" s="447"/>
      <c r="L28" s="447"/>
      <c r="M28" s="449"/>
      <c r="N28" s="450">
        <f>H28+I28-J28+K28-L28+M28</f>
        <v>0</v>
      </c>
      <c r="O28" s="463"/>
      <c r="P28" s="448"/>
      <c r="R28" s="458"/>
      <c r="S28" s="447"/>
      <c r="T28" s="447"/>
      <c r="U28" s="447"/>
      <c r="V28" s="450">
        <f>R28+S28-T28+U28</f>
        <v>0</v>
      </c>
      <c r="W28" s="447"/>
      <c r="X28" s="447"/>
      <c r="Y28" s="447"/>
      <c r="Z28" s="447"/>
      <c r="AA28" s="447"/>
      <c r="AB28" s="449"/>
      <c r="AC28" s="450">
        <f>W28+X28-Y28+Z28-AA28+AB28</f>
        <v>0</v>
      </c>
      <c r="AD28" s="463"/>
      <c r="AE28" s="448"/>
      <c r="AG28" s="458"/>
      <c r="AH28" s="447"/>
      <c r="AI28" s="447"/>
      <c r="AJ28" s="447"/>
      <c r="AK28" s="450">
        <f>AG28+AH28-AI28+AJ28</f>
        <v>0</v>
      </c>
      <c r="AL28" s="447"/>
      <c r="AM28" s="447"/>
      <c r="AN28" s="447"/>
      <c r="AO28" s="447"/>
      <c r="AP28" s="447"/>
      <c r="AQ28" s="449"/>
      <c r="AR28" s="450">
        <f>AL28+AM28-AN28+AO28-AP28+AQ28</f>
        <v>0</v>
      </c>
      <c r="AS28" s="463"/>
      <c r="AT28" s="448"/>
      <c r="AV28" s="458"/>
      <c r="AW28" s="447"/>
      <c r="AX28" s="447"/>
      <c r="AY28" s="447"/>
      <c r="AZ28" s="450">
        <f>AV28+AW28-AX28+AY28</f>
        <v>0</v>
      </c>
      <c r="BA28" s="447"/>
      <c r="BB28" s="447"/>
      <c r="BC28" s="447"/>
      <c r="BD28" s="447"/>
      <c r="BE28" s="447"/>
      <c r="BF28" s="449"/>
      <c r="BG28" s="450">
        <f>BA28+BB28-BC28+BD28-BE28+BF28</f>
        <v>0</v>
      </c>
      <c r="BH28" s="463"/>
      <c r="BI28" s="448"/>
      <c r="BK28" s="458"/>
      <c r="BL28" s="447"/>
      <c r="BM28" s="447"/>
      <c r="BN28" s="447"/>
      <c r="BO28" s="450">
        <f>BK28+BL28-BM28+BN28</f>
        <v>0</v>
      </c>
      <c r="BP28" s="447"/>
      <c r="BQ28" s="447"/>
      <c r="BR28" s="447"/>
      <c r="BS28" s="447"/>
      <c r="BT28" s="447"/>
      <c r="BU28" s="449"/>
      <c r="BV28" s="450">
        <f>BP28+BQ28-BR28+BS28-BT28+BU28</f>
        <v>0</v>
      </c>
      <c r="BW28" s="463"/>
      <c r="BX28" s="448"/>
      <c r="BZ28" s="458"/>
      <c r="CA28" s="447"/>
      <c r="CB28" s="447"/>
      <c r="CC28" s="447"/>
      <c r="CD28" s="450">
        <f>BZ28+CA28-CB28+CC28</f>
        <v>0</v>
      </c>
      <c r="CE28" s="447"/>
      <c r="CF28" s="447"/>
      <c r="CG28" s="447"/>
      <c r="CH28" s="447"/>
      <c r="CI28" s="447"/>
      <c r="CJ28" s="449"/>
      <c r="CK28" s="450">
        <f>CE28+CF28-CG28+CH28-CI28+CJ28</f>
        <v>0</v>
      </c>
      <c r="CL28" s="463"/>
      <c r="CM28" s="448"/>
      <c r="CO28" s="458"/>
      <c r="CP28" s="447"/>
      <c r="CQ28" s="447"/>
      <c r="CR28" s="447"/>
      <c r="CS28" s="450">
        <f>CO28+CP28-CQ28+CR28</f>
        <v>0</v>
      </c>
      <c r="CT28" s="447"/>
      <c r="CU28" s="447"/>
      <c r="CV28" s="447"/>
      <c r="CW28" s="447"/>
      <c r="CX28" s="447"/>
      <c r="CY28" s="449"/>
      <c r="CZ28" s="450">
        <f>CT28+CU28-CV28+CW28-CX28+CY28</f>
        <v>0</v>
      </c>
      <c r="DA28" s="463"/>
      <c r="DB28" s="448"/>
      <c r="DD28" s="458"/>
      <c r="DE28" s="447"/>
      <c r="DF28" s="447"/>
      <c r="DG28" s="447"/>
      <c r="DH28" s="450">
        <f>DD28+DE28-DF28+DG28</f>
        <v>0</v>
      </c>
      <c r="DI28" s="447"/>
      <c r="DJ28" s="447"/>
      <c r="DK28" s="447"/>
      <c r="DL28" s="447"/>
      <c r="DM28" s="447"/>
      <c r="DN28" s="449"/>
      <c r="DO28" s="450">
        <f>DI28+DJ28-DK28+DL28-DM28+DN28</f>
        <v>0</v>
      </c>
      <c r="DP28" s="463"/>
      <c r="DQ28" s="448"/>
      <c r="DS28" s="458"/>
      <c r="DT28" s="447"/>
      <c r="DU28" s="447"/>
      <c r="DV28" s="447"/>
      <c r="DW28" s="450">
        <f>DS28+DT28-DU28+DV28</f>
        <v>0</v>
      </c>
      <c r="DX28" s="447"/>
      <c r="DY28" s="447"/>
      <c r="DZ28" s="447"/>
      <c r="EA28" s="447"/>
      <c r="EB28" s="447"/>
      <c r="EC28" s="449"/>
      <c r="ED28" s="450">
        <f>DX28+DY28-DZ28+EA28-EB28+EC28</f>
        <v>0</v>
      </c>
      <c r="EE28" s="463"/>
      <c r="EF28" s="448"/>
      <c r="EH28" s="458"/>
      <c r="EI28" s="447"/>
      <c r="EJ28" s="447"/>
      <c r="EK28" s="447"/>
      <c r="EL28" s="450">
        <f>EH28+EI28-EJ28+EK28</f>
        <v>0</v>
      </c>
      <c r="EM28" s="447"/>
      <c r="EN28" s="447"/>
      <c r="EO28" s="447"/>
      <c r="EP28" s="447"/>
      <c r="EQ28" s="447"/>
      <c r="ER28" s="449"/>
      <c r="ES28" s="450">
        <f>EM28+EN28-EO28+EP28-EQ28+ER28</f>
        <v>0</v>
      </c>
      <c r="ET28" s="463"/>
      <c r="EU28" s="448"/>
      <c r="EW28" s="458"/>
      <c r="EX28" s="447"/>
      <c r="EY28" s="447"/>
      <c r="EZ28" s="447"/>
      <c r="FA28" s="450">
        <f>EW28+EX28-EY28+EZ28</f>
        <v>0</v>
      </c>
      <c r="FB28" s="447"/>
      <c r="FC28" s="447"/>
      <c r="FD28" s="447"/>
      <c r="FE28" s="447"/>
      <c r="FF28" s="447"/>
      <c r="FG28" s="449"/>
      <c r="FH28" s="450">
        <f>FB28+FC28-FD28+FE28-FF28+FG28</f>
        <v>0</v>
      </c>
      <c r="FI28" s="463"/>
      <c r="FJ28" s="448"/>
      <c r="FL28" s="458"/>
      <c r="FM28" s="447"/>
      <c r="FN28" s="447"/>
      <c r="FO28" s="447"/>
      <c r="FP28" s="450">
        <f>FL28+FM28-FN28+FO28</f>
        <v>0</v>
      </c>
      <c r="FQ28" s="447"/>
      <c r="FR28" s="447"/>
      <c r="FS28" s="447"/>
      <c r="FT28" s="447"/>
      <c r="FU28" s="447"/>
      <c r="FV28" s="449"/>
      <c r="FW28" s="450">
        <f>FQ28+FR28-FS28+FT28-FU28+FV28</f>
        <v>0</v>
      </c>
      <c r="FX28" s="463"/>
      <c r="FY28" s="448"/>
      <c r="GA28" s="458"/>
      <c r="GB28" s="447"/>
      <c r="GC28" s="447"/>
      <c r="GD28" s="447"/>
      <c r="GE28" s="450">
        <f>GA28+GB28-GC28+GD28</f>
        <v>0</v>
      </c>
      <c r="GF28" s="447"/>
      <c r="GG28" s="447"/>
      <c r="GH28" s="447"/>
      <c r="GI28" s="447"/>
      <c r="GJ28" s="447"/>
      <c r="GK28" s="449"/>
      <c r="GL28" s="450">
        <f>GF28+GG28-GH28+GI28-GJ28+GK28</f>
        <v>0</v>
      </c>
      <c r="GM28" s="463"/>
      <c r="GN28" s="448"/>
      <c r="GP28" s="458"/>
      <c r="GQ28" s="447"/>
      <c r="GR28" s="447"/>
      <c r="GS28" s="447"/>
      <c r="GT28" s="450">
        <f>GP28+GQ28-GR28+GS28</f>
        <v>0</v>
      </c>
      <c r="GU28" s="447"/>
      <c r="GV28" s="447"/>
      <c r="GW28" s="447"/>
      <c r="GX28" s="447"/>
      <c r="GY28" s="447"/>
      <c r="GZ28" s="449"/>
      <c r="HA28" s="450">
        <f>GU28+GV28-GW28+GX28-GY28+GZ28</f>
        <v>0</v>
      </c>
      <c r="HB28" s="463"/>
      <c r="HC28" s="448"/>
      <c r="HE28" s="458"/>
      <c r="HF28" s="447"/>
      <c r="HG28" s="447"/>
      <c r="HH28" s="447"/>
      <c r="HI28" s="450">
        <f>HE28+HF28-HG28+HH28</f>
        <v>0</v>
      </c>
      <c r="HJ28" s="447"/>
      <c r="HK28" s="447"/>
      <c r="HL28" s="447"/>
      <c r="HM28" s="447"/>
      <c r="HN28" s="447"/>
      <c r="HO28" s="449"/>
      <c r="HP28" s="450">
        <f>HJ28+HK28-HL28+HM28-HN28+HO28</f>
        <v>0</v>
      </c>
      <c r="HQ28" s="463"/>
      <c r="HR28" s="448"/>
      <c r="HT28" s="458"/>
      <c r="HU28" s="447"/>
      <c r="HV28" s="447"/>
      <c r="HW28" s="447"/>
      <c r="HX28" s="450">
        <f>HT28+HU28-HV28+HW28</f>
        <v>0</v>
      </c>
      <c r="HY28" s="447"/>
      <c r="HZ28" s="447"/>
      <c r="IA28" s="447"/>
      <c r="IB28" s="447"/>
      <c r="IC28" s="447"/>
      <c r="ID28" s="449"/>
      <c r="IE28" s="450">
        <f>HY28+HZ28-IA28+IB28-IC28+ID28</f>
        <v>0</v>
      </c>
      <c r="IF28" s="463"/>
      <c r="IG28" s="448"/>
      <c r="II28" s="458"/>
      <c r="IJ28" s="447"/>
      <c r="IK28" s="447"/>
      <c r="IL28" s="447"/>
      <c r="IM28" s="450">
        <f>II28+IJ28-IK28+IL28</f>
        <v>0</v>
      </c>
      <c r="IN28" s="447"/>
      <c r="IO28" s="447"/>
      <c r="IP28" s="447"/>
      <c r="IQ28" s="447"/>
      <c r="IR28" s="447"/>
      <c r="IS28" s="449"/>
      <c r="IT28" s="450">
        <f>IN28+IO28-IP28+IQ28-IR28+IS28</f>
        <v>0</v>
      </c>
      <c r="IU28" s="463"/>
      <c r="IV28" s="448"/>
      <c r="IX28" s="458"/>
      <c r="IY28" s="447"/>
      <c r="IZ28" s="447"/>
      <c r="JA28" s="447"/>
      <c r="JB28" s="450">
        <f>IX28+IY28-IZ28+JA28</f>
        <v>0</v>
      </c>
      <c r="JC28" s="447"/>
      <c r="JD28" s="447"/>
      <c r="JE28" s="447"/>
      <c r="JF28" s="447"/>
      <c r="JG28" s="447"/>
      <c r="JH28" s="449"/>
      <c r="JI28" s="450">
        <f>JC28+JD28-JE28+JF28-JG28+JH28</f>
        <v>0</v>
      </c>
      <c r="JJ28" s="463"/>
      <c r="JK28" s="448"/>
      <c r="JM28" s="458"/>
      <c r="JN28" s="447"/>
      <c r="JO28" s="447"/>
      <c r="JP28" s="447"/>
      <c r="JQ28" s="450">
        <f>JM28+JN28-JO28+JP28</f>
        <v>0</v>
      </c>
      <c r="JR28" s="447"/>
      <c r="JS28" s="447"/>
      <c r="JT28" s="447"/>
      <c r="JU28" s="447"/>
      <c r="JV28" s="447"/>
      <c r="JW28" s="449"/>
      <c r="JX28" s="450">
        <f>JR28+JS28-JT28+JU28-JV28+JW28</f>
        <v>0</v>
      </c>
      <c r="JY28" s="463"/>
      <c r="JZ28" s="448"/>
      <c r="KB28" s="458"/>
      <c r="KC28" s="447"/>
      <c r="KD28" s="447"/>
      <c r="KE28" s="447"/>
      <c r="KF28" s="450">
        <f>KB28+KC28-KD28+KE28</f>
        <v>0</v>
      </c>
      <c r="KG28" s="447"/>
      <c r="KH28" s="447"/>
      <c r="KI28" s="447"/>
      <c r="KJ28" s="447"/>
      <c r="KK28" s="447"/>
      <c r="KL28" s="449"/>
      <c r="KM28" s="450">
        <f>KG28+KH28-KI28+KJ28-KK28+KL28</f>
        <v>0</v>
      </c>
      <c r="KN28" s="463"/>
      <c r="KO28" s="448"/>
      <c r="KQ28" s="458"/>
      <c r="KR28" s="447"/>
      <c r="KS28" s="447"/>
      <c r="KT28" s="447"/>
      <c r="KU28" s="450">
        <f>KQ28+KR28-KS28+KT28</f>
        <v>0</v>
      </c>
      <c r="KV28" s="447"/>
      <c r="KW28" s="447"/>
      <c r="KX28" s="447"/>
      <c r="KY28" s="447"/>
      <c r="KZ28" s="447"/>
      <c r="LA28" s="449"/>
      <c r="LB28" s="450">
        <f>KV28+KW28-KX28+KY28-KZ28+LA28</f>
        <v>0</v>
      </c>
      <c r="LC28" s="463"/>
      <c r="LD28" s="448"/>
      <c r="LF28" s="458"/>
      <c r="LG28" s="447"/>
      <c r="LH28" s="447"/>
      <c r="LI28" s="447"/>
      <c r="LJ28" s="450">
        <f>LF28+LG28-LH28+LI28</f>
        <v>0</v>
      </c>
      <c r="LK28" s="447"/>
      <c r="LL28" s="447"/>
      <c r="LM28" s="447"/>
      <c r="LN28" s="447"/>
      <c r="LO28" s="447"/>
      <c r="LP28" s="449"/>
      <c r="LQ28" s="450">
        <f>LK28+LL28-LM28+LN28-LO28+LP28</f>
        <v>0</v>
      </c>
      <c r="LR28" s="463"/>
      <c r="LS28" s="448"/>
      <c r="LU28" s="458"/>
      <c r="LV28" s="447"/>
      <c r="LW28" s="447"/>
      <c r="LX28" s="447"/>
      <c r="LY28" s="450">
        <f>LU28+LV28-LW28+LX28</f>
        <v>0</v>
      </c>
      <c r="LZ28" s="447"/>
      <c r="MA28" s="447"/>
      <c r="MB28" s="447"/>
      <c r="MC28" s="447"/>
      <c r="MD28" s="447"/>
      <c r="ME28" s="449"/>
      <c r="MF28" s="450">
        <f>LZ28+MA28-MB28+MC28-MD28+ME28</f>
        <v>0</v>
      </c>
      <c r="MG28" s="463"/>
      <c r="MH28" s="448"/>
      <c r="MJ28" s="458"/>
      <c r="MK28" s="447"/>
      <c r="ML28" s="447"/>
      <c r="MM28" s="447"/>
      <c r="MN28" s="450">
        <f>MJ28+MK28-ML28+MM28</f>
        <v>0</v>
      </c>
      <c r="MO28" s="447"/>
      <c r="MP28" s="447"/>
      <c r="MQ28" s="447"/>
      <c r="MR28" s="447"/>
      <c r="MS28" s="447"/>
      <c r="MT28" s="449"/>
      <c r="MU28" s="450">
        <f>MO28+MP28-MQ28+MR28-MS28+MT28</f>
        <v>0</v>
      </c>
      <c r="MV28" s="463"/>
      <c r="MW28" s="448"/>
      <c r="MY28" s="458"/>
      <c r="MZ28" s="447"/>
      <c r="NA28" s="447"/>
      <c r="NB28" s="447"/>
      <c r="NC28" s="450">
        <f>MY28+MZ28-NA28+NB28</f>
        <v>0</v>
      </c>
      <c r="ND28" s="447"/>
      <c r="NE28" s="447"/>
      <c r="NF28" s="447"/>
      <c r="NG28" s="447"/>
      <c r="NH28" s="447"/>
      <c r="NI28" s="449"/>
      <c r="NJ28" s="450">
        <f>ND28+NE28-NF28+NG28-NH28+NI28</f>
        <v>0</v>
      </c>
      <c r="NK28" s="463"/>
      <c r="NL28" s="448"/>
      <c r="NN28" s="458"/>
      <c r="NO28" s="447"/>
      <c r="NP28" s="447"/>
      <c r="NQ28" s="447"/>
      <c r="NR28" s="450">
        <f>NN28+NO28-NP28+NQ28</f>
        <v>0</v>
      </c>
      <c r="NS28" s="447"/>
      <c r="NT28" s="447"/>
      <c r="NU28" s="447"/>
      <c r="NV28" s="447"/>
      <c r="NW28" s="447"/>
      <c r="NX28" s="449"/>
      <c r="NY28" s="450">
        <f>NS28+NT28-NU28+NV28-NW28+NX28</f>
        <v>0</v>
      </c>
      <c r="NZ28" s="463"/>
      <c r="OA28" s="448"/>
      <c r="OC28" s="458"/>
      <c r="OD28" s="447"/>
      <c r="OE28" s="447"/>
      <c r="OF28" s="447"/>
      <c r="OG28" s="450">
        <f>OC28+OD28-OE28+OF28</f>
        <v>0</v>
      </c>
      <c r="OH28" s="447"/>
      <c r="OI28" s="447"/>
      <c r="OJ28" s="447"/>
      <c r="OK28" s="447"/>
      <c r="OL28" s="447"/>
      <c r="OM28" s="449"/>
      <c r="ON28" s="450">
        <f>OH28+OI28-OJ28+OK28-OL28+OM28</f>
        <v>0</v>
      </c>
      <c r="OO28" s="463"/>
      <c r="OP28" s="448"/>
      <c r="OR28" s="458"/>
      <c r="OS28" s="447"/>
      <c r="OT28" s="447"/>
      <c r="OU28" s="447"/>
      <c r="OV28" s="450">
        <f>OR28+OS28-OT28+OU28</f>
        <v>0</v>
      </c>
      <c r="OW28" s="447"/>
      <c r="OX28" s="447"/>
      <c r="OY28" s="447"/>
      <c r="OZ28" s="447"/>
      <c r="PA28" s="447"/>
      <c r="PB28" s="449"/>
      <c r="PC28" s="450">
        <f>OW28+OX28-OY28+OZ28-PA28+PB28</f>
        <v>0</v>
      </c>
      <c r="PD28" s="463"/>
      <c r="PE28" s="448"/>
      <c r="PG28" s="458"/>
      <c r="PH28" s="447"/>
      <c r="PI28" s="447"/>
      <c r="PJ28" s="447"/>
      <c r="PK28" s="450">
        <f>PG28+PH28-PI28+PJ28</f>
        <v>0</v>
      </c>
      <c r="PL28" s="447"/>
      <c r="PM28" s="447"/>
      <c r="PN28" s="447"/>
      <c r="PO28" s="447"/>
      <c r="PP28" s="447"/>
      <c r="PQ28" s="449"/>
      <c r="PR28" s="450">
        <f>PL28+PM28-PN28+PO28-PP28+PQ28</f>
        <v>0</v>
      </c>
      <c r="PS28" s="463"/>
      <c r="PT28" s="448"/>
      <c r="PV28" s="458"/>
      <c r="PW28" s="447"/>
      <c r="PX28" s="447"/>
      <c r="PY28" s="447"/>
      <c r="PZ28" s="450">
        <f>PV28+PW28-PX28+PY28</f>
        <v>0</v>
      </c>
      <c r="QA28" s="447"/>
      <c r="QB28" s="447"/>
      <c r="QC28" s="447"/>
      <c r="QD28" s="447"/>
      <c r="QE28" s="447"/>
      <c r="QF28" s="449"/>
      <c r="QG28" s="450">
        <f>QA28+QB28-QC28+QD28-QE28+QF28</f>
        <v>0</v>
      </c>
      <c r="QH28" s="463"/>
      <c r="QI28" s="448"/>
      <c r="QK28" s="458"/>
      <c r="QL28" s="447"/>
      <c r="QM28" s="447"/>
      <c r="QN28" s="447"/>
      <c r="QO28" s="450">
        <f>QK28+QL28-QM28+QN28</f>
        <v>0</v>
      </c>
      <c r="QP28" s="447"/>
      <c r="QQ28" s="447"/>
      <c r="QR28" s="447"/>
      <c r="QS28" s="447"/>
      <c r="QT28" s="447"/>
      <c r="QU28" s="449"/>
      <c r="QV28" s="450">
        <f>QP28+QQ28-QR28+QS28-QT28+QU28</f>
        <v>0</v>
      </c>
      <c r="QW28" s="463"/>
      <c r="QX28" s="448"/>
      <c r="QZ28" s="458"/>
      <c r="RA28" s="447"/>
      <c r="RB28" s="447"/>
      <c r="RC28" s="447"/>
      <c r="RD28" s="450">
        <f>QZ28+RA28-RB28+RC28</f>
        <v>0</v>
      </c>
      <c r="RE28" s="447"/>
      <c r="RF28" s="447"/>
      <c r="RG28" s="447"/>
      <c r="RH28" s="447"/>
      <c r="RI28" s="447"/>
      <c r="RJ28" s="449"/>
      <c r="RK28" s="450">
        <f>RE28+RF28-RG28+RH28-RI28+RJ28</f>
        <v>0</v>
      </c>
      <c r="RL28" s="463"/>
      <c r="RM28" s="448"/>
      <c r="RO28" s="458"/>
      <c r="RP28" s="447"/>
      <c r="RQ28" s="447"/>
      <c r="RR28" s="447"/>
      <c r="RS28" s="450">
        <f>RO28+RP28-RQ28+RR28</f>
        <v>0</v>
      </c>
      <c r="RT28" s="447"/>
      <c r="RU28" s="447"/>
      <c r="RV28" s="447"/>
      <c r="RW28" s="447"/>
      <c r="RX28" s="447"/>
      <c r="RY28" s="449"/>
      <c r="RZ28" s="450">
        <f>RT28+RU28-RV28+RW28-RX28+RY28</f>
        <v>0</v>
      </c>
      <c r="SA28" s="463"/>
      <c r="SB28" s="448"/>
      <c r="SD28" s="458"/>
      <c r="SE28" s="447"/>
      <c r="SF28" s="447"/>
      <c r="SG28" s="447"/>
      <c r="SH28" s="450">
        <f>SD28+SE28-SF28+SG28</f>
        <v>0</v>
      </c>
      <c r="SI28" s="447"/>
      <c r="SJ28" s="447"/>
      <c r="SK28" s="447"/>
      <c r="SL28" s="447"/>
      <c r="SM28" s="447"/>
      <c r="SN28" s="449"/>
      <c r="SO28" s="450">
        <f>SI28+SJ28-SK28+SL28-SM28+SN28</f>
        <v>0</v>
      </c>
      <c r="SP28" s="463"/>
      <c r="SQ28" s="448"/>
      <c r="SS28" s="458"/>
      <c r="ST28" s="447"/>
      <c r="SU28" s="447"/>
      <c r="SV28" s="447"/>
      <c r="SW28" s="450">
        <f>SS28+ST28-SU28+SV28</f>
        <v>0</v>
      </c>
      <c r="SX28" s="447"/>
      <c r="SY28" s="447"/>
      <c r="SZ28" s="447"/>
      <c r="TA28" s="447"/>
      <c r="TB28" s="447"/>
      <c r="TC28" s="449"/>
      <c r="TD28" s="450">
        <f>SX28+SY28-SZ28+TA28-TB28+TC28</f>
        <v>0</v>
      </c>
      <c r="TE28" s="463"/>
      <c r="TF28" s="448"/>
      <c r="TH28" s="458"/>
      <c r="TI28" s="447"/>
      <c r="TJ28" s="447"/>
      <c r="TK28" s="447"/>
      <c r="TL28" s="450">
        <f>TH28+TI28-TJ28+TK28</f>
        <v>0</v>
      </c>
      <c r="TM28" s="447"/>
      <c r="TN28" s="447"/>
      <c r="TO28" s="447"/>
      <c r="TP28" s="447"/>
      <c r="TQ28" s="447"/>
      <c r="TR28" s="449"/>
      <c r="TS28" s="450">
        <f>TM28+TN28-TO28+TP28-TQ28+TR28</f>
        <v>0</v>
      </c>
      <c r="TT28" s="463"/>
      <c r="TU28" s="448"/>
      <c r="TW28" s="458"/>
      <c r="TX28" s="447"/>
      <c r="TY28" s="447"/>
      <c r="TZ28" s="447"/>
      <c r="UA28" s="450">
        <f>TW28+TX28-TY28+TZ28</f>
        <v>0</v>
      </c>
      <c r="UB28" s="447"/>
      <c r="UC28" s="447"/>
      <c r="UD28" s="447"/>
      <c r="UE28" s="447"/>
      <c r="UF28" s="447"/>
      <c r="UG28" s="449"/>
      <c r="UH28" s="450">
        <f>UB28+UC28-UD28+UE28-UF28+UG28</f>
        <v>0</v>
      </c>
      <c r="UI28" s="463"/>
      <c r="UJ28" s="448"/>
      <c r="UL28" s="458"/>
      <c r="UM28" s="447"/>
      <c r="UN28" s="447"/>
      <c r="UO28" s="447"/>
      <c r="UP28" s="450">
        <f>UL28+UM28-UN28+UO28</f>
        <v>0</v>
      </c>
      <c r="UQ28" s="447"/>
      <c r="UR28" s="447"/>
      <c r="US28" s="447"/>
      <c r="UT28" s="447"/>
      <c r="UU28" s="447"/>
      <c r="UV28" s="449"/>
      <c r="UW28" s="450">
        <f>UQ28+UR28-US28+UT28-UU28+UV28</f>
        <v>0</v>
      </c>
      <c r="UX28" s="463"/>
      <c r="UY28" s="448"/>
      <c r="VA28" s="458"/>
      <c r="VB28" s="447"/>
      <c r="VC28" s="447"/>
      <c r="VD28" s="447"/>
      <c r="VE28" s="450">
        <f>VA28+VB28-VC28+VD28</f>
        <v>0</v>
      </c>
      <c r="VF28" s="447"/>
      <c r="VG28" s="447"/>
      <c r="VH28" s="447"/>
      <c r="VI28" s="447"/>
      <c r="VJ28" s="447"/>
      <c r="VK28" s="449"/>
      <c r="VL28" s="450">
        <f>VF28+VG28-VH28+VI28-VJ28+VK28</f>
        <v>0</v>
      </c>
      <c r="VM28" s="463"/>
      <c r="VN28" s="448"/>
      <c r="VP28" s="458"/>
      <c r="VQ28" s="447"/>
      <c r="VR28" s="447"/>
      <c r="VS28" s="447"/>
      <c r="VT28" s="450">
        <f>VP28+VQ28-VR28+VS28</f>
        <v>0</v>
      </c>
      <c r="VU28" s="447"/>
      <c r="VV28" s="447"/>
      <c r="VW28" s="447"/>
      <c r="VX28" s="447"/>
      <c r="VY28" s="447"/>
      <c r="VZ28" s="449"/>
      <c r="WA28" s="450">
        <f>VU28+VV28-VW28+VX28-VY28+VZ28</f>
        <v>0</v>
      </c>
      <c r="WB28" s="463"/>
      <c r="WC28" s="448"/>
      <c r="WE28" s="458"/>
      <c r="WF28" s="447"/>
      <c r="WG28" s="447"/>
      <c r="WH28" s="447"/>
      <c r="WI28" s="450">
        <f>WE28+WF28-WG28+WH28</f>
        <v>0</v>
      </c>
      <c r="WJ28" s="447"/>
      <c r="WK28" s="447"/>
      <c r="WL28" s="447"/>
      <c r="WM28" s="447"/>
      <c r="WN28" s="447"/>
      <c r="WO28" s="449"/>
      <c r="WP28" s="450">
        <f>WJ28+WK28-WL28+WM28-WN28+WO28</f>
        <v>0</v>
      </c>
      <c r="WQ28" s="463"/>
      <c r="WR28" s="448"/>
      <c r="WT28" s="458"/>
      <c r="WU28" s="447"/>
      <c r="WV28" s="447"/>
      <c r="WW28" s="447"/>
      <c r="WX28" s="450">
        <f>WT28+WU28-WV28+WW28</f>
        <v>0</v>
      </c>
      <c r="WY28" s="447"/>
      <c r="WZ28" s="447"/>
      <c r="XA28" s="447"/>
      <c r="XB28" s="447"/>
      <c r="XC28" s="447"/>
      <c r="XD28" s="449"/>
      <c r="XE28" s="450">
        <f>WY28+WZ28-XA28+XB28-XC28+XD28</f>
        <v>0</v>
      </c>
      <c r="XF28" s="463"/>
      <c r="XG28" s="448"/>
      <c r="XI28" s="458"/>
      <c r="XJ28" s="447"/>
      <c r="XK28" s="447"/>
      <c r="XL28" s="447"/>
      <c r="XM28" s="450">
        <f>XI28+XJ28-XK28+XL28</f>
        <v>0</v>
      </c>
      <c r="XN28" s="447"/>
      <c r="XO28" s="447"/>
      <c r="XP28" s="447"/>
      <c r="XQ28" s="447"/>
      <c r="XR28" s="447"/>
      <c r="XS28" s="449"/>
      <c r="XT28" s="450">
        <f>XN28+XO28-XP28+XQ28-XR28+XS28</f>
        <v>0</v>
      </c>
      <c r="XU28" s="463"/>
      <c r="XV28" s="448"/>
      <c r="XX28" s="458"/>
      <c r="XY28" s="447"/>
      <c r="XZ28" s="447"/>
      <c r="YA28" s="447"/>
      <c r="YB28" s="450">
        <f>XX28+XY28-XZ28+YA28</f>
        <v>0</v>
      </c>
      <c r="YC28" s="447"/>
      <c r="YD28" s="447"/>
      <c r="YE28" s="447"/>
      <c r="YF28" s="447"/>
      <c r="YG28" s="447"/>
      <c r="YH28" s="449"/>
      <c r="YI28" s="450">
        <f>YC28+YD28-YE28+YF28-YG28+YH28</f>
        <v>0</v>
      </c>
      <c r="YJ28" s="463"/>
      <c r="YK28" s="448"/>
      <c r="YM28" s="458"/>
      <c r="YN28" s="447"/>
      <c r="YO28" s="447"/>
      <c r="YP28" s="447"/>
      <c r="YQ28" s="450">
        <f>YM28+YN28-YO28+YP28</f>
        <v>0</v>
      </c>
      <c r="YR28" s="447"/>
      <c r="YS28" s="447"/>
      <c r="YT28" s="447"/>
      <c r="YU28" s="447"/>
      <c r="YV28" s="447"/>
      <c r="YW28" s="449"/>
      <c r="YX28" s="450">
        <f>YR28+YS28-YT28+YU28-YV28+YW28</f>
        <v>0</v>
      </c>
      <c r="YY28" s="463"/>
      <c r="YZ28" s="448"/>
      <c r="ZB28" s="458"/>
      <c r="ZC28" s="447"/>
      <c r="ZD28" s="447"/>
      <c r="ZE28" s="447"/>
      <c r="ZF28" s="450">
        <f>ZB28+ZC28-ZD28+ZE28</f>
        <v>0</v>
      </c>
      <c r="ZG28" s="447"/>
      <c r="ZH28" s="447"/>
      <c r="ZI28" s="447"/>
      <c r="ZJ28" s="447"/>
      <c r="ZK28" s="447"/>
      <c r="ZL28" s="449"/>
      <c r="ZM28" s="450">
        <f>ZG28+ZH28-ZI28+ZJ28-ZK28+ZL28</f>
        <v>0</v>
      </c>
      <c r="ZN28" s="463"/>
      <c r="ZO28" s="448"/>
      <c r="ZQ28" s="458"/>
      <c r="ZR28" s="447"/>
      <c r="ZS28" s="447"/>
      <c r="ZT28" s="447"/>
      <c r="ZU28" s="450">
        <f>ZQ28+ZR28-ZS28+ZT28</f>
        <v>0</v>
      </c>
      <c r="ZV28" s="447"/>
      <c r="ZW28" s="447"/>
      <c r="ZX28" s="447"/>
      <c r="ZY28" s="447"/>
      <c r="ZZ28" s="447"/>
      <c r="AAA28" s="449"/>
      <c r="AAB28" s="450">
        <f>ZV28+ZW28-ZX28+ZY28-ZZ28+AAA28</f>
        <v>0</v>
      </c>
      <c r="AAC28" s="463"/>
      <c r="AAD28" s="448"/>
      <c r="AAF28" s="458"/>
      <c r="AAG28" s="447"/>
      <c r="AAH28" s="447"/>
      <c r="AAI28" s="447"/>
      <c r="AAJ28" s="450">
        <f>AAF28+AAG28-AAH28+AAI28</f>
        <v>0</v>
      </c>
      <c r="AAK28" s="447"/>
      <c r="AAL28" s="447"/>
      <c r="AAM28" s="447"/>
      <c r="AAN28" s="447"/>
      <c r="AAO28" s="447"/>
      <c r="AAP28" s="449"/>
      <c r="AAQ28" s="450">
        <f>AAK28+AAL28-AAM28+AAN28-AAO28+AAP28</f>
        <v>0</v>
      </c>
      <c r="AAR28" s="463"/>
      <c r="AAS28" s="448"/>
      <c r="AAU28" s="458"/>
      <c r="AAV28" s="447"/>
      <c r="AAW28" s="447"/>
      <c r="AAX28" s="447"/>
      <c r="AAY28" s="450">
        <f>AAU28+AAV28-AAW28+AAX28</f>
        <v>0</v>
      </c>
      <c r="AAZ28" s="447"/>
      <c r="ABA28" s="447"/>
      <c r="ABB28" s="447"/>
      <c r="ABC28" s="447"/>
      <c r="ABD28" s="447"/>
      <c r="ABE28" s="449"/>
      <c r="ABF28" s="450">
        <f>AAZ28+ABA28-ABB28+ABC28-ABD28+ABE28</f>
        <v>0</v>
      </c>
      <c r="ABG28" s="463"/>
      <c r="ABH28" s="448"/>
      <c r="ABJ28" s="458"/>
      <c r="ABK28" s="447"/>
      <c r="ABL28" s="447"/>
      <c r="ABM28" s="447"/>
      <c r="ABN28" s="450">
        <f>ABJ28+ABK28-ABL28+ABM28</f>
        <v>0</v>
      </c>
      <c r="ABO28" s="447"/>
      <c r="ABP28" s="447"/>
      <c r="ABQ28" s="447"/>
      <c r="ABR28" s="447"/>
      <c r="ABS28" s="447"/>
      <c r="ABT28" s="449"/>
      <c r="ABU28" s="450">
        <f>ABO28+ABP28-ABQ28+ABR28-ABS28+ABT28</f>
        <v>0</v>
      </c>
      <c r="ABV28" s="463"/>
      <c r="ABW28" s="448"/>
      <c r="ABY28" s="458"/>
      <c r="ABZ28" s="447"/>
      <c r="ACA28" s="447"/>
      <c r="ACB28" s="447"/>
      <c r="ACC28" s="450">
        <f>ABY28+ABZ28-ACA28+ACB28</f>
        <v>0</v>
      </c>
      <c r="ACD28" s="447"/>
      <c r="ACE28" s="447"/>
      <c r="ACF28" s="447"/>
      <c r="ACG28" s="447"/>
      <c r="ACH28" s="447"/>
      <c r="ACI28" s="449"/>
      <c r="ACJ28" s="450">
        <f>ACD28+ACE28-ACF28+ACG28-ACH28+ACI28</f>
        <v>0</v>
      </c>
      <c r="ACK28" s="463"/>
      <c r="ACL28" s="448"/>
      <c r="ACN28" s="458"/>
      <c r="ACO28" s="447"/>
      <c r="ACP28" s="447"/>
      <c r="ACQ28" s="447"/>
      <c r="ACR28" s="450">
        <f>ACN28+ACO28-ACP28+ACQ28</f>
        <v>0</v>
      </c>
      <c r="ACS28" s="447"/>
      <c r="ACT28" s="447"/>
      <c r="ACU28" s="447"/>
      <c r="ACV28" s="447"/>
      <c r="ACW28" s="447"/>
      <c r="ACX28" s="449"/>
      <c r="ACY28" s="450">
        <f>ACS28+ACT28-ACU28+ACV28-ACW28+ACX28</f>
        <v>0</v>
      </c>
      <c r="ACZ28" s="463"/>
      <c r="ADA28" s="448"/>
      <c r="ADC28" s="458"/>
      <c r="ADD28" s="447"/>
      <c r="ADE28" s="447"/>
      <c r="ADF28" s="447"/>
      <c r="ADG28" s="450">
        <f>ADC28+ADD28-ADE28+ADF28</f>
        <v>0</v>
      </c>
      <c r="ADH28" s="447"/>
      <c r="ADI28" s="447"/>
      <c r="ADJ28" s="447"/>
      <c r="ADK28" s="447"/>
      <c r="ADL28" s="447"/>
      <c r="ADM28" s="449"/>
      <c r="ADN28" s="450">
        <f>ADH28+ADI28-ADJ28+ADK28-ADL28+ADM28</f>
        <v>0</v>
      </c>
      <c r="ADO28" s="463"/>
      <c r="ADP28" s="448"/>
      <c r="ADR28" s="458"/>
      <c r="ADS28" s="447"/>
      <c r="ADT28" s="447"/>
      <c r="ADU28" s="447"/>
      <c r="ADV28" s="450">
        <f>ADR28+ADS28-ADT28+ADU28</f>
        <v>0</v>
      </c>
      <c r="ADW28" s="447"/>
      <c r="ADX28" s="447"/>
      <c r="ADY28" s="447"/>
      <c r="ADZ28" s="447"/>
      <c r="AEA28" s="447"/>
      <c r="AEB28" s="449"/>
      <c r="AEC28" s="450">
        <f>ADW28+ADX28-ADY28+ADZ28-AEA28+AEB28</f>
        <v>0</v>
      </c>
      <c r="AED28" s="463"/>
      <c r="AEE28" s="448"/>
      <c r="AEG28" s="458"/>
      <c r="AEH28" s="447"/>
      <c r="AEI28" s="447"/>
      <c r="AEJ28" s="447"/>
      <c r="AEK28" s="450">
        <f>AEG28+AEH28-AEI28+AEJ28</f>
        <v>0</v>
      </c>
      <c r="AEL28" s="447"/>
      <c r="AEM28" s="447"/>
      <c r="AEN28" s="447"/>
      <c r="AEO28" s="447"/>
      <c r="AEP28" s="447"/>
      <c r="AEQ28" s="449"/>
      <c r="AER28" s="450">
        <f>AEL28+AEM28-AEN28+AEO28-AEP28+AEQ28</f>
        <v>0</v>
      </c>
      <c r="AES28" s="463"/>
      <c r="AET28" s="448"/>
      <c r="AEV28" s="458"/>
      <c r="AEW28" s="447"/>
      <c r="AEX28" s="447"/>
      <c r="AEY28" s="447"/>
      <c r="AEZ28" s="450">
        <f>AEV28+AEW28-AEX28+AEY28</f>
        <v>0</v>
      </c>
      <c r="AFA28" s="447"/>
      <c r="AFB28" s="447"/>
      <c r="AFC28" s="447"/>
      <c r="AFD28" s="447"/>
      <c r="AFE28" s="447"/>
      <c r="AFF28" s="449"/>
      <c r="AFG28" s="450">
        <f>AFA28+AFB28-AFC28+AFD28-AFE28+AFF28</f>
        <v>0</v>
      </c>
      <c r="AFH28" s="463"/>
      <c r="AFI28" s="448"/>
      <c r="AFK28" s="458"/>
      <c r="AFL28" s="447"/>
      <c r="AFM28" s="447"/>
      <c r="AFN28" s="447"/>
      <c r="AFO28" s="450">
        <f>AFK28+AFL28-AFM28+AFN28</f>
        <v>0</v>
      </c>
      <c r="AFP28" s="447"/>
      <c r="AFQ28" s="447"/>
      <c r="AFR28" s="447"/>
      <c r="AFS28" s="447"/>
      <c r="AFT28" s="447"/>
      <c r="AFU28" s="449"/>
      <c r="AFV28" s="450">
        <f>AFP28+AFQ28-AFR28+AFS28-AFT28+AFU28</f>
        <v>0</v>
      </c>
      <c r="AFW28" s="463"/>
      <c r="AFX28" s="448"/>
      <c r="AFZ28" s="458"/>
      <c r="AGA28" s="447"/>
      <c r="AGB28" s="447"/>
      <c r="AGC28" s="447"/>
      <c r="AGD28" s="450">
        <f>AFZ28+AGA28-AGB28+AGC28</f>
        <v>0</v>
      </c>
      <c r="AGE28" s="447"/>
      <c r="AGF28" s="447"/>
      <c r="AGG28" s="447"/>
      <c r="AGH28" s="447"/>
      <c r="AGI28" s="447"/>
      <c r="AGJ28" s="449"/>
      <c r="AGK28" s="450">
        <f>AGE28+AGF28-AGG28+AGH28-AGI28+AGJ28</f>
        <v>0</v>
      </c>
      <c r="AGL28" s="463"/>
      <c r="AGM28" s="448"/>
      <c r="AGO28" s="458"/>
      <c r="AGP28" s="447"/>
      <c r="AGQ28" s="447"/>
      <c r="AGR28" s="447"/>
      <c r="AGS28" s="450">
        <f>AGO28+AGP28-AGQ28+AGR28</f>
        <v>0</v>
      </c>
      <c r="AGT28" s="447"/>
      <c r="AGU28" s="447"/>
      <c r="AGV28" s="447"/>
      <c r="AGW28" s="447"/>
      <c r="AGX28" s="447"/>
      <c r="AGY28" s="449"/>
      <c r="AGZ28" s="450">
        <f>AGT28+AGU28-AGV28+AGW28-AGX28+AGY28</f>
        <v>0</v>
      </c>
      <c r="AHA28" s="463"/>
      <c r="AHB28" s="448"/>
      <c r="AHD28" s="458"/>
      <c r="AHE28" s="447"/>
      <c r="AHF28" s="447"/>
      <c r="AHG28" s="447"/>
      <c r="AHH28" s="450">
        <f>AHD28+AHE28-AHF28+AHG28</f>
        <v>0</v>
      </c>
      <c r="AHI28" s="447"/>
      <c r="AHJ28" s="447"/>
      <c r="AHK28" s="447"/>
      <c r="AHL28" s="447"/>
      <c r="AHM28" s="447"/>
      <c r="AHN28" s="449"/>
      <c r="AHO28" s="450">
        <f>AHI28+AHJ28-AHK28+AHL28-AHM28+AHN28</f>
        <v>0</v>
      </c>
      <c r="AHP28" s="463"/>
      <c r="AHQ28" s="448"/>
      <c r="AHS28" s="458"/>
      <c r="AHT28" s="447"/>
      <c r="AHU28" s="447"/>
      <c r="AHV28" s="447"/>
      <c r="AHW28" s="450">
        <f>AHS28+AHT28-AHU28+AHV28</f>
        <v>0</v>
      </c>
      <c r="AHX28" s="447"/>
      <c r="AHY28" s="447"/>
      <c r="AHZ28" s="447"/>
      <c r="AIA28" s="447"/>
      <c r="AIB28" s="447"/>
      <c r="AIC28" s="449"/>
      <c r="AID28" s="450">
        <f>AHX28+AHY28-AHZ28+AIA28-AIB28+AIC28</f>
        <v>0</v>
      </c>
      <c r="AIE28" s="463"/>
      <c r="AIF28" s="448"/>
      <c r="AIH28" s="458"/>
      <c r="AII28" s="447"/>
      <c r="AIJ28" s="447"/>
      <c r="AIK28" s="447"/>
      <c r="AIL28" s="450">
        <f>AIH28+AII28-AIJ28+AIK28</f>
        <v>0</v>
      </c>
      <c r="AIM28" s="447"/>
      <c r="AIN28" s="447"/>
      <c r="AIO28" s="447"/>
      <c r="AIP28" s="447"/>
      <c r="AIQ28" s="447"/>
      <c r="AIR28" s="449"/>
      <c r="AIS28" s="450">
        <f>AIM28+AIN28-AIO28+AIP28-AIQ28+AIR28</f>
        <v>0</v>
      </c>
      <c r="AIT28" s="463"/>
      <c r="AIU28" s="448"/>
      <c r="AIW28" s="458"/>
      <c r="AIX28" s="447"/>
      <c r="AIY28" s="447"/>
      <c r="AIZ28" s="447"/>
      <c r="AJA28" s="450">
        <f>AIW28+AIX28-AIY28+AIZ28</f>
        <v>0</v>
      </c>
      <c r="AJB28" s="447"/>
      <c r="AJC28" s="447"/>
      <c r="AJD28" s="447"/>
      <c r="AJE28" s="447"/>
      <c r="AJF28" s="447"/>
      <c r="AJG28" s="449"/>
      <c r="AJH28" s="450">
        <f>AJB28+AJC28-AJD28+AJE28-AJF28+AJG28</f>
        <v>0</v>
      </c>
      <c r="AJI28" s="463"/>
      <c r="AJJ28" s="448"/>
      <c r="AJL28" s="458"/>
      <c r="AJM28" s="447"/>
      <c r="AJN28" s="447"/>
      <c r="AJO28" s="447"/>
      <c r="AJP28" s="450">
        <f>AJL28+AJM28-AJN28+AJO28</f>
        <v>0</v>
      </c>
      <c r="AJQ28" s="447"/>
      <c r="AJR28" s="447"/>
      <c r="AJS28" s="447"/>
      <c r="AJT28" s="447"/>
      <c r="AJU28" s="447"/>
      <c r="AJV28" s="449"/>
      <c r="AJW28" s="450">
        <f>AJQ28+AJR28-AJS28+AJT28-AJU28+AJV28</f>
        <v>0</v>
      </c>
      <c r="AJX28" s="463"/>
      <c r="AJY28" s="448"/>
      <c r="AKA28" s="458"/>
      <c r="AKB28" s="447"/>
      <c r="AKC28" s="447"/>
      <c r="AKD28" s="447"/>
      <c r="AKE28" s="450">
        <f>AKA28+AKB28-AKC28+AKD28</f>
        <v>0</v>
      </c>
      <c r="AKF28" s="447"/>
      <c r="AKG28" s="447"/>
      <c r="AKH28" s="447"/>
      <c r="AKI28" s="447"/>
      <c r="AKJ28" s="447"/>
      <c r="AKK28" s="449"/>
      <c r="AKL28" s="450">
        <f>AKF28+AKG28-AKH28+AKI28-AKJ28+AKK28</f>
        <v>0</v>
      </c>
      <c r="AKM28" s="463"/>
      <c r="AKN28" s="448"/>
      <c r="AKP28" s="458"/>
      <c r="AKQ28" s="447"/>
      <c r="AKR28" s="447"/>
      <c r="AKS28" s="447"/>
      <c r="AKT28" s="450">
        <f>AKP28+AKQ28-AKR28+AKS28</f>
        <v>0</v>
      </c>
      <c r="AKU28" s="447"/>
      <c r="AKV28" s="447"/>
      <c r="AKW28" s="447"/>
      <c r="AKX28" s="447"/>
      <c r="AKY28" s="447"/>
      <c r="AKZ28" s="449"/>
      <c r="ALA28" s="450">
        <f>AKU28+AKV28-AKW28+AKX28-AKY28+AKZ28</f>
        <v>0</v>
      </c>
      <c r="ALB28" s="463"/>
      <c r="ALC28" s="448"/>
      <c r="ALE28" s="458"/>
      <c r="ALF28" s="447"/>
      <c r="ALG28" s="447"/>
      <c r="ALH28" s="447"/>
      <c r="ALI28" s="450">
        <f>ALE28+ALF28-ALG28+ALH28</f>
        <v>0</v>
      </c>
      <c r="ALJ28" s="447"/>
      <c r="ALK28" s="447"/>
      <c r="ALL28" s="447"/>
      <c r="ALM28" s="447"/>
      <c r="ALN28" s="447"/>
      <c r="ALO28" s="449"/>
      <c r="ALP28" s="450">
        <f>ALJ28+ALK28-ALL28+ALM28-ALN28+ALO28</f>
        <v>0</v>
      </c>
      <c r="ALQ28" s="463"/>
      <c r="ALR28" s="448"/>
      <c r="ALT28" s="458"/>
      <c r="ALU28" s="447"/>
      <c r="ALV28" s="447"/>
      <c r="ALW28" s="447"/>
      <c r="ALX28" s="450">
        <f>ALT28+ALU28-ALV28+ALW28</f>
        <v>0</v>
      </c>
      <c r="ALY28" s="447"/>
      <c r="ALZ28" s="447"/>
      <c r="AMA28" s="447"/>
      <c r="AMB28" s="447"/>
      <c r="AMC28" s="447"/>
      <c r="AMD28" s="449"/>
      <c r="AME28" s="450">
        <f>ALY28+ALZ28-AMA28+AMB28-AMC28+AMD28</f>
        <v>0</v>
      </c>
      <c r="AMF28" s="463"/>
      <c r="AMG28" s="448"/>
      <c r="AMI28" s="458"/>
      <c r="AMJ28" s="447"/>
      <c r="AMK28" s="447"/>
      <c r="AML28" s="447"/>
      <c r="AMM28" s="450">
        <f>AMI28+AMJ28-AMK28+AML28</f>
        <v>0</v>
      </c>
      <c r="AMN28" s="447"/>
      <c r="AMO28" s="447"/>
      <c r="AMP28" s="447"/>
      <c r="AMQ28" s="447"/>
      <c r="AMR28" s="447"/>
      <c r="AMS28" s="449"/>
      <c r="AMT28" s="450">
        <f>AMN28+AMO28-AMP28+AMQ28-AMR28+AMS28</f>
        <v>0</v>
      </c>
      <c r="AMU28" s="463"/>
      <c r="AMV28" s="448"/>
      <c r="AMX28" s="458"/>
      <c r="AMY28" s="447"/>
      <c r="AMZ28" s="447"/>
      <c r="ANA28" s="447"/>
      <c r="ANB28" s="450">
        <f>AMX28+AMY28-AMZ28+ANA28</f>
        <v>0</v>
      </c>
      <c r="ANC28" s="447"/>
      <c r="AND28" s="447"/>
      <c r="ANE28" s="447"/>
      <c r="ANF28" s="447"/>
      <c r="ANG28" s="447"/>
      <c r="ANH28" s="449"/>
      <c r="ANI28" s="450">
        <f>ANC28+AND28-ANE28+ANF28-ANG28+ANH28</f>
        <v>0</v>
      </c>
      <c r="ANJ28" s="463"/>
      <c r="ANK28" s="448"/>
      <c r="ANM28" s="458"/>
      <c r="ANN28" s="447"/>
      <c r="ANO28" s="447"/>
      <c r="ANP28" s="447"/>
      <c r="ANQ28" s="450">
        <f>ANM28+ANN28-ANO28+ANP28</f>
        <v>0</v>
      </c>
      <c r="ANR28" s="447"/>
      <c r="ANS28" s="447"/>
      <c r="ANT28" s="447"/>
      <c r="ANU28" s="447"/>
      <c r="ANV28" s="447"/>
      <c r="ANW28" s="449"/>
      <c r="ANX28" s="450">
        <f>ANR28+ANS28-ANT28+ANU28-ANV28+ANW28</f>
        <v>0</v>
      </c>
      <c r="ANY28" s="463"/>
      <c r="ANZ28" s="448"/>
      <c r="AOB28" s="458"/>
      <c r="AOC28" s="447"/>
      <c r="AOD28" s="447"/>
      <c r="AOE28" s="447"/>
      <c r="AOF28" s="450">
        <f>AOB28+AOC28-AOD28+AOE28</f>
        <v>0</v>
      </c>
      <c r="AOG28" s="447"/>
      <c r="AOH28" s="447"/>
      <c r="AOI28" s="447"/>
      <c r="AOJ28" s="447"/>
      <c r="AOK28" s="447"/>
      <c r="AOL28" s="449"/>
      <c r="AOM28" s="450">
        <f>AOG28+AOH28-AOI28+AOJ28-AOK28+AOL28</f>
        <v>0</v>
      </c>
      <c r="AON28" s="463"/>
      <c r="AOO28" s="448"/>
      <c r="AOQ28" s="458"/>
      <c r="AOR28" s="447"/>
      <c r="AOS28" s="447"/>
      <c r="AOT28" s="447"/>
      <c r="AOU28" s="450">
        <f>AOQ28+AOR28-AOS28+AOT28</f>
        <v>0</v>
      </c>
      <c r="AOV28" s="447"/>
      <c r="AOW28" s="447"/>
      <c r="AOX28" s="447"/>
      <c r="AOY28" s="447"/>
      <c r="AOZ28" s="447"/>
      <c r="APA28" s="449"/>
      <c r="APB28" s="450">
        <f>AOV28+AOW28-AOX28+AOY28-AOZ28+APA28</f>
        <v>0</v>
      </c>
      <c r="APC28" s="463"/>
      <c r="APD28" s="448"/>
      <c r="APF28" s="458"/>
      <c r="APG28" s="447"/>
      <c r="APH28" s="447"/>
      <c r="API28" s="447"/>
      <c r="APJ28" s="450">
        <f>APF28+APG28-APH28+API28</f>
        <v>0</v>
      </c>
      <c r="APK28" s="447"/>
      <c r="APL28" s="447"/>
      <c r="APM28" s="447"/>
      <c r="APN28" s="447"/>
      <c r="APO28" s="447"/>
      <c r="APP28" s="449"/>
      <c r="APQ28" s="450">
        <f>APK28+APL28-APM28+APN28-APO28+APP28</f>
        <v>0</v>
      </c>
      <c r="APR28" s="463"/>
      <c r="APS28" s="448"/>
      <c r="APU28" s="458"/>
      <c r="APV28" s="447"/>
      <c r="APW28" s="447"/>
      <c r="APX28" s="447"/>
      <c r="APY28" s="450">
        <f>APU28+APV28-APW28+APX28</f>
        <v>0</v>
      </c>
      <c r="APZ28" s="447"/>
      <c r="AQA28" s="447"/>
      <c r="AQB28" s="447"/>
      <c r="AQC28" s="447"/>
      <c r="AQD28" s="447"/>
      <c r="AQE28" s="449"/>
      <c r="AQF28" s="450">
        <f>APZ28+AQA28-AQB28+AQC28-AQD28+AQE28</f>
        <v>0</v>
      </c>
      <c r="AQG28" s="463"/>
      <c r="AQH28" s="448"/>
      <c r="AQJ28" s="458"/>
      <c r="AQK28" s="447"/>
      <c r="AQL28" s="447"/>
      <c r="AQM28" s="447"/>
      <c r="AQN28" s="450">
        <f>AQJ28+AQK28-AQL28+AQM28</f>
        <v>0</v>
      </c>
      <c r="AQO28" s="447"/>
      <c r="AQP28" s="447"/>
      <c r="AQQ28" s="447"/>
      <c r="AQR28" s="447"/>
      <c r="AQS28" s="447"/>
      <c r="AQT28" s="449"/>
      <c r="AQU28" s="450">
        <f>AQO28+AQP28-AQQ28+AQR28-AQS28+AQT28</f>
        <v>0</v>
      </c>
      <c r="AQV28" s="463"/>
      <c r="AQW28" s="448"/>
      <c r="AQY28" s="458"/>
      <c r="AQZ28" s="447"/>
      <c r="ARA28" s="447"/>
      <c r="ARB28" s="447"/>
      <c r="ARC28" s="450">
        <f>AQY28+AQZ28-ARA28+ARB28</f>
        <v>0</v>
      </c>
      <c r="ARD28" s="447"/>
      <c r="ARE28" s="447"/>
      <c r="ARF28" s="447"/>
      <c r="ARG28" s="447"/>
      <c r="ARH28" s="447"/>
      <c r="ARI28" s="449"/>
      <c r="ARJ28" s="450">
        <f>ARD28+ARE28-ARF28+ARG28-ARH28+ARI28</f>
        <v>0</v>
      </c>
      <c r="ARK28" s="463"/>
      <c r="ARL28" s="448"/>
      <c r="ARN28" s="458"/>
      <c r="ARO28" s="447"/>
      <c r="ARP28" s="447"/>
      <c r="ARQ28" s="447"/>
      <c r="ARR28" s="450">
        <f>ARN28+ARO28-ARP28+ARQ28</f>
        <v>0</v>
      </c>
      <c r="ARS28" s="447"/>
      <c r="ART28" s="447"/>
      <c r="ARU28" s="447"/>
      <c r="ARV28" s="447"/>
      <c r="ARW28" s="447"/>
      <c r="ARX28" s="449"/>
      <c r="ARY28" s="450">
        <f>ARS28+ART28-ARU28+ARV28-ARW28+ARX28</f>
        <v>0</v>
      </c>
      <c r="ARZ28" s="463"/>
      <c r="ASA28" s="448"/>
      <c r="ASC28" s="458"/>
      <c r="ASD28" s="447"/>
      <c r="ASE28" s="447"/>
      <c r="ASF28" s="447"/>
      <c r="ASG28" s="450">
        <f>ASC28+ASD28-ASE28+ASF28</f>
        <v>0</v>
      </c>
      <c r="ASH28" s="447"/>
      <c r="ASI28" s="447"/>
      <c r="ASJ28" s="447"/>
      <c r="ASK28" s="447"/>
      <c r="ASL28" s="447"/>
      <c r="ASM28" s="449"/>
      <c r="ASN28" s="450">
        <f>ASH28+ASI28-ASJ28+ASK28-ASL28+ASM28</f>
        <v>0</v>
      </c>
      <c r="ASO28" s="463"/>
      <c r="ASP28" s="448"/>
      <c r="ASR28" s="458"/>
      <c r="ASS28" s="447"/>
      <c r="AST28" s="447"/>
      <c r="ASU28" s="447"/>
      <c r="ASV28" s="450">
        <f>ASR28+ASS28-AST28+ASU28</f>
        <v>0</v>
      </c>
      <c r="ASW28" s="447"/>
      <c r="ASX28" s="447"/>
      <c r="ASY28" s="447"/>
      <c r="ASZ28" s="447"/>
      <c r="ATA28" s="447"/>
      <c r="ATB28" s="449"/>
      <c r="ATC28" s="450">
        <f>ASW28+ASX28-ASY28+ASZ28-ATA28+ATB28</f>
        <v>0</v>
      </c>
      <c r="ATD28" s="463"/>
      <c r="ATE28" s="448"/>
      <c r="ATG28" s="458"/>
      <c r="ATH28" s="447"/>
      <c r="ATI28" s="447"/>
      <c r="ATJ28" s="447"/>
      <c r="ATK28" s="450">
        <f>ATG28+ATH28-ATI28+ATJ28</f>
        <v>0</v>
      </c>
      <c r="ATL28" s="447"/>
      <c r="ATM28" s="447"/>
      <c r="ATN28" s="447"/>
      <c r="ATO28" s="447"/>
      <c r="ATP28" s="447"/>
      <c r="ATQ28" s="449"/>
      <c r="ATR28" s="450">
        <f>ATL28+ATM28-ATN28+ATO28-ATP28+ATQ28</f>
        <v>0</v>
      </c>
      <c r="ATS28" s="463"/>
      <c r="ATT28" s="448"/>
      <c r="ATV28" s="458"/>
      <c r="ATW28" s="447"/>
      <c r="ATX28" s="447"/>
      <c r="ATY28" s="447"/>
      <c r="ATZ28" s="450">
        <f>ATV28+ATW28-ATX28+ATY28</f>
        <v>0</v>
      </c>
      <c r="AUA28" s="447"/>
      <c r="AUB28" s="447"/>
      <c r="AUC28" s="447"/>
      <c r="AUD28" s="447"/>
      <c r="AUE28" s="447"/>
      <c r="AUF28" s="449"/>
      <c r="AUG28" s="450">
        <f>AUA28+AUB28-AUC28+AUD28-AUE28+AUF28</f>
        <v>0</v>
      </c>
      <c r="AUH28" s="463"/>
      <c r="AUI28" s="448"/>
      <c r="AUK28" s="458"/>
      <c r="AUL28" s="447"/>
      <c r="AUM28" s="447"/>
      <c r="AUN28" s="447"/>
      <c r="AUO28" s="450">
        <f>AUK28+AUL28-AUM28+AUN28</f>
        <v>0</v>
      </c>
      <c r="AUP28" s="447"/>
      <c r="AUQ28" s="447"/>
      <c r="AUR28" s="447"/>
      <c r="AUS28" s="447"/>
      <c r="AUT28" s="447"/>
      <c r="AUU28" s="449"/>
      <c r="AUV28" s="450">
        <f>AUP28+AUQ28-AUR28+AUS28-AUT28+AUU28</f>
        <v>0</v>
      </c>
      <c r="AUW28" s="463"/>
      <c r="AUX28" s="448"/>
      <c r="AUZ28" s="458"/>
      <c r="AVA28" s="447"/>
      <c r="AVB28" s="447"/>
      <c r="AVC28" s="447"/>
      <c r="AVD28" s="450">
        <f>AUZ28+AVA28-AVB28+AVC28</f>
        <v>0</v>
      </c>
      <c r="AVE28" s="447"/>
      <c r="AVF28" s="447"/>
      <c r="AVG28" s="447"/>
      <c r="AVH28" s="447"/>
      <c r="AVI28" s="447"/>
      <c r="AVJ28" s="449"/>
      <c r="AVK28" s="450">
        <f>AVE28+AVF28-AVG28+AVH28-AVI28+AVJ28</f>
        <v>0</v>
      </c>
      <c r="AVL28" s="463"/>
      <c r="AVM28" s="448"/>
      <c r="AVO28" s="458"/>
      <c r="AVP28" s="447"/>
      <c r="AVQ28" s="447"/>
      <c r="AVR28" s="447"/>
      <c r="AVS28" s="450">
        <f>AVO28+AVP28-AVQ28+AVR28</f>
        <v>0</v>
      </c>
      <c r="AVT28" s="447"/>
      <c r="AVU28" s="447"/>
      <c r="AVV28" s="447"/>
      <c r="AVW28" s="447"/>
      <c r="AVX28" s="447"/>
      <c r="AVY28" s="449"/>
      <c r="AVZ28" s="450">
        <f>AVT28+AVU28-AVV28+AVW28-AVX28+AVY28</f>
        <v>0</v>
      </c>
      <c r="AWA28" s="463"/>
      <c r="AWB28" s="448"/>
      <c r="AWD28" s="458"/>
      <c r="AWE28" s="447"/>
      <c r="AWF28" s="447"/>
      <c r="AWG28" s="447"/>
      <c r="AWH28" s="450">
        <f>AWD28+AWE28-AWF28+AWG28</f>
        <v>0</v>
      </c>
      <c r="AWI28" s="447"/>
      <c r="AWJ28" s="447"/>
      <c r="AWK28" s="447"/>
      <c r="AWL28" s="447"/>
      <c r="AWM28" s="447"/>
      <c r="AWN28" s="449"/>
      <c r="AWO28" s="450">
        <f>AWI28+AWJ28-AWK28+AWL28-AWM28+AWN28</f>
        <v>0</v>
      </c>
      <c r="AWP28" s="463"/>
      <c r="AWQ28" s="448"/>
      <c r="AWS28" s="458"/>
      <c r="AWT28" s="447"/>
      <c r="AWU28" s="447"/>
      <c r="AWV28" s="447"/>
      <c r="AWW28" s="450">
        <f>AWS28+AWT28-AWU28+AWV28</f>
        <v>0</v>
      </c>
      <c r="AWX28" s="447"/>
      <c r="AWY28" s="447"/>
      <c r="AWZ28" s="447"/>
      <c r="AXA28" s="447"/>
      <c r="AXB28" s="447"/>
      <c r="AXC28" s="449"/>
      <c r="AXD28" s="450">
        <f>AWX28+AWY28-AWZ28+AXA28-AXB28+AXC28</f>
        <v>0</v>
      </c>
      <c r="AXE28" s="463"/>
      <c r="AXF28" s="448"/>
      <c r="AXH28" s="458"/>
      <c r="AXI28" s="447"/>
      <c r="AXJ28" s="447"/>
      <c r="AXK28" s="447"/>
      <c r="AXL28" s="450">
        <f>AXH28+AXI28-AXJ28+AXK28</f>
        <v>0</v>
      </c>
      <c r="AXM28" s="447"/>
      <c r="AXN28" s="447"/>
      <c r="AXO28" s="447"/>
      <c r="AXP28" s="447"/>
      <c r="AXQ28" s="447"/>
      <c r="AXR28" s="449"/>
      <c r="AXS28" s="450">
        <f>AXM28+AXN28-AXO28+AXP28-AXQ28+AXR28</f>
        <v>0</v>
      </c>
      <c r="AXT28" s="463"/>
      <c r="AXU28" s="448"/>
      <c r="AXW28" s="458"/>
      <c r="AXX28" s="447"/>
      <c r="AXY28" s="447"/>
      <c r="AXZ28" s="447"/>
      <c r="AYA28" s="450">
        <f>AXW28+AXX28-AXY28+AXZ28</f>
        <v>0</v>
      </c>
      <c r="AYB28" s="447"/>
      <c r="AYC28" s="447"/>
      <c r="AYD28" s="447"/>
      <c r="AYE28" s="447"/>
      <c r="AYF28" s="447"/>
      <c r="AYG28" s="449"/>
      <c r="AYH28" s="450">
        <f>AYB28+AYC28-AYD28+AYE28-AYF28+AYG28</f>
        <v>0</v>
      </c>
      <c r="AYI28" s="463"/>
      <c r="AYJ28" s="448"/>
      <c r="AYL28" s="458"/>
      <c r="AYM28" s="447"/>
      <c r="AYN28" s="447"/>
      <c r="AYO28" s="447"/>
      <c r="AYP28" s="450">
        <f>AYL28+AYM28-AYN28+AYO28</f>
        <v>0</v>
      </c>
      <c r="AYQ28" s="447"/>
      <c r="AYR28" s="447"/>
      <c r="AYS28" s="447"/>
      <c r="AYT28" s="447"/>
      <c r="AYU28" s="447"/>
      <c r="AYV28" s="449"/>
      <c r="AYW28" s="450">
        <f>AYQ28+AYR28-AYS28+AYT28-AYU28+AYV28</f>
        <v>0</v>
      </c>
      <c r="AYX28" s="463"/>
      <c r="AYY28" s="448"/>
      <c r="AZA28" s="458"/>
      <c r="AZB28" s="447"/>
      <c r="AZC28" s="447"/>
      <c r="AZD28" s="447"/>
      <c r="AZE28" s="450">
        <f>AZA28+AZB28-AZC28+AZD28</f>
        <v>0</v>
      </c>
      <c r="AZF28" s="447"/>
      <c r="AZG28" s="447"/>
      <c r="AZH28" s="447"/>
      <c r="AZI28" s="447"/>
      <c r="AZJ28" s="447"/>
      <c r="AZK28" s="449"/>
      <c r="AZL28" s="450">
        <f>AZF28+AZG28-AZH28+AZI28-AZJ28+AZK28</f>
        <v>0</v>
      </c>
      <c r="AZM28" s="463"/>
      <c r="AZN28" s="448"/>
      <c r="AZP28" s="458"/>
      <c r="AZQ28" s="447"/>
      <c r="AZR28" s="447"/>
      <c r="AZS28" s="447"/>
      <c r="AZT28" s="450">
        <f>AZP28+AZQ28-AZR28+AZS28</f>
        <v>0</v>
      </c>
      <c r="AZU28" s="447"/>
      <c r="AZV28" s="447"/>
      <c r="AZW28" s="447"/>
      <c r="AZX28" s="447"/>
      <c r="AZY28" s="447"/>
      <c r="AZZ28" s="449"/>
      <c r="BAA28" s="450">
        <f>AZU28+AZV28-AZW28+AZX28-AZY28+AZZ28</f>
        <v>0</v>
      </c>
      <c r="BAB28" s="463"/>
      <c r="BAC28" s="448"/>
      <c r="BAE28" s="458"/>
      <c r="BAF28" s="447"/>
      <c r="BAG28" s="447"/>
      <c r="BAH28" s="447"/>
      <c r="BAI28" s="450">
        <f>BAE28+BAF28-BAG28+BAH28</f>
        <v>0</v>
      </c>
      <c r="BAJ28" s="447"/>
      <c r="BAK28" s="447"/>
      <c r="BAL28" s="447"/>
      <c r="BAM28" s="447"/>
      <c r="BAN28" s="447"/>
      <c r="BAO28" s="449"/>
      <c r="BAP28" s="450">
        <f>BAJ28+BAK28-BAL28+BAM28-BAN28+BAO28</f>
        <v>0</v>
      </c>
      <c r="BAQ28" s="463"/>
      <c r="BAR28" s="448"/>
      <c r="BAT28" s="458"/>
      <c r="BAU28" s="447"/>
      <c r="BAV28" s="447"/>
      <c r="BAW28" s="447"/>
      <c r="BAX28" s="450">
        <f>BAT28+BAU28-BAV28+BAW28</f>
        <v>0</v>
      </c>
      <c r="BAY28" s="447"/>
      <c r="BAZ28" s="447"/>
      <c r="BBA28" s="447"/>
      <c r="BBB28" s="447"/>
      <c r="BBC28" s="447"/>
      <c r="BBD28" s="449"/>
      <c r="BBE28" s="450">
        <f>BAY28+BAZ28-BBA28+BBB28-BBC28+BBD28</f>
        <v>0</v>
      </c>
      <c r="BBF28" s="463"/>
      <c r="BBG28" s="448"/>
      <c r="BBI28" s="458"/>
      <c r="BBJ28" s="447"/>
      <c r="BBK28" s="447"/>
      <c r="BBL28" s="447"/>
      <c r="BBM28" s="450">
        <f>BBI28+BBJ28-BBK28+BBL28</f>
        <v>0</v>
      </c>
      <c r="BBN28" s="447"/>
      <c r="BBO28" s="447"/>
      <c r="BBP28" s="447"/>
      <c r="BBQ28" s="447"/>
      <c r="BBR28" s="447"/>
      <c r="BBS28" s="449"/>
      <c r="BBT28" s="450">
        <f>BBN28+BBO28-BBP28+BBQ28-BBR28+BBS28</f>
        <v>0</v>
      </c>
      <c r="BBU28" s="463"/>
      <c r="BBV28" s="448"/>
      <c r="BBX28" s="458"/>
      <c r="BBY28" s="447"/>
      <c r="BBZ28" s="447"/>
      <c r="BCA28" s="447"/>
      <c r="BCB28" s="450">
        <f>BBX28+BBY28-BBZ28+BCA28</f>
        <v>0</v>
      </c>
      <c r="BCC28" s="447"/>
      <c r="BCD28" s="447"/>
      <c r="BCE28" s="447"/>
      <c r="BCF28" s="447"/>
      <c r="BCG28" s="447"/>
      <c r="BCH28" s="449"/>
      <c r="BCI28" s="450">
        <f>BCC28+BCD28-BCE28+BCF28-BCG28+BCH28</f>
        <v>0</v>
      </c>
      <c r="BCJ28" s="463"/>
      <c r="BCK28" s="448"/>
      <c r="BCM28" s="458"/>
      <c r="BCN28" s="447"/>
      <c r="BCO28" s="447"/>
      <c r="BCP28" s="447"/>
      <c r="BCQ28" s="450">
        <f>BCM28+BCN28-BCO28+BCP28</f>
        <v>0</v>
      </c>
      <c r="BCR28" s="447"/>
      <c r="BCS28" s="447"/>
      <c r="BCT28" s="447"/>
      <c r="BCU28" s="447"/>
      <c r="BCV28" s="447"/>
      <c r="BCW28" s="449"/>
      <c r="BCX28" s="450">
        <f>BCR28+BCS28-BCT28+BCU28-BCV28+BCW28</f>
        <v>0</v>
      </c>
      <c r="BCY28" s="463"/>
      <c r="BCZ28" s="448"/>
      <c r="BDB28" s="458"/>
      <c r="BDC28" s="447"/>
      <c r="BDD28" s="447"/>
      <c r="BDE28" s="447"/>
      <c r="BDF28" s="450">
        <f>BDB28+BDC28-BDD28+BDE28</f>
        <v>0</v>
      </c>
      <c r="BDG28" s="447"/>
      <c r="BDH28" s="447"/>
      <c r="BDI28" s="447"/>
      <c r="BDJ28" s="447"/>
      <c r="BDK28" s="447"/>
      <c r="BDL28" s="449"/>
      <c r="BDM28" s="450">
        <f>BDG28+BDH28-BDI28+BDJ28-BDK28+BDL28</f>
        <v>0</v>
      </c>
      <c r="BDN28" s="463"/>
      <c r="BDO28" s="448"/>
      <c r="BDQ28" s="458"/>
      <c r="BDR28" s="447"/>
      <c r="BDS28" s="447"/>
      <c r="BDT28" s="447"/>
      <c r="BDU28" s="450">
        <f>BDQ28+BDR28-BDS28+BDT28</f>
        <v>0</v>
      </c>
      <c r="BDV28" s="447"/>
      <c r="BDW28" s="447"/>
      <c r="BDX28" s="447"/>
      <c r="BDY28" s="447"/>
      <c r="BDZ28" s="447"/>
      <c r="BEA28" s="449"/>
      <c r="BEB28" s="450">
        <f>BDV28+BDW28-BDX28+BDY28-BDZ28+BEA28</f>
        <v>0</v>
      </c>
      <c r="BEC28" s="463"/>
      <c r="BED28" s="448"/>
      <c r="BEF28" s="458"/>
      <c r="BEG28" s="447"/>
      <c r="BEH28" s="447"/>
      <c r="BEI28" s="447"/>
      <c r="BEJ28" s="450">
        <f>BEF28+BEG28-BEH28+BEI28</f>
        <v>0</v>
      </c>
      <c r="BEK28" s="447"/>
      <c r="BEL28" s="447"/>
      <c r="BEM28" s="447"/>
      <c r="BEN28" s="447"/>
      <c r="BEO28" s="447"/>
      <c r="BEP28" s="449"/>
      <c r="BEQ28" s="450">
        <f>BEK28+BEL28-BEM28+BEN28-BEO28+BEP28</f>
        <v>0</v>
      </c>
      <c r="BER28" s="463"/>
      <c r="BES28" s="448"/>
      <c r="BEU28" s="458"/>
      <c r="BEV28" s="447"/>
      <c r="BEW28" s="447"/>
      <c r="BEX28" s="447"/>
      <c r="BEY28" s="450">
        <f>BEU28+BEV28-BEW28+BEX28</f>
        <v>0</v>
      </c>
      <c r="BEZ28" s="447"/>
      <c r="BFA28" s="447"/>
      <c r="BFB28" s="447"/>
      <c r="BFC28" s="447"/>
      <c r="BFD28" s="447"/>
      <c r="BFE28" s="449"/>
      <c r="BFF28" s="450">
        <f>BEZ28+BFA28-BFB28+BFC28-BFD28+BFE28</f>
        <v>0</v>
      </c>
      <c r="BFG28" s="463"/>
      <c r="BFH28" s="448"/>
      <c r="BFJ28" s="458"/>
      <c r="BFK28" s="447"/>
      <c r="BFL28" s="447"/>
      <c r="BFM28" s="447"/>
      <c r="BFN28" s="450">
        <f>BFJ28+BFK28-BFL28+BFM28</f>
        <v>0</v>
      </c>
      <c r="BFO28" s="447"/>
      <c r="BFP28" s="447"/>
      <c r="BFQ28" s="447"/>
      <c r="BFR28" s="447"/>
      <c r="BFS28" s="447"/>
      <c r="BFT28" s="449"/>
      <c r="BFU28" s="450">
        <f>BFO28+BFP28-BFQ28+BFR28-BFS28+BFT28</f>
        <v>0</v>
      </c>
      <c r="BFV28" s="463"/>
      <c r="BFW28" s="448"/>
      <c r="BFY28" s="458"/>
      <c r="BFZ28" s="447"/>
      <c r="BGA28" s="447"/>
      <c r="BGB28" s="447"/>
      <c r="BGC28" s="450">
        <f>BFY28+BFZ28-BGA28+BGB28</f>
        <v>0</v>
      </c>
      <c r="BGD28" s="447"/>
      <c r="BGE28" s="447"/>
      <c r="BGF28" s="447"/>
      <c r="BGG28" s="447"/>
      <c r="BGH28" s="447"/>
      <c r="BGI28" s="449"/>
      <c r="BGJ28" s="450">
        <f>BGD28+BGE28-BGF28+BGG28-BGH28+BGI28</f>
        <v>0</v>
      </c>
      <c r="BGK28" s="463"/>
      <c r="BGL28" s="448"/>
      <c r="BGN28" s="458"/>
      <c r="BGO28" s="447"/>
      <c r="BGP28" s="447"/>
      <c r="BGQ28" s="447"/>
      <c r="BGR28" s="450">
        <f>BGN28+BGO28-BGP28+BGQ28</f>
        <v>0</v>
      </c>
      <c r="BGS28" s="447"/>
      <c r="BGT28" s="447"/>
      <c r="BGU28" s="447"/>
      <c r="BGV28" s="447"/>
      <c r="BGW28" s="447"/>
      <c r="BGX28" s="449"/>
      <c r="BGY28" s="450">
        <f>BGS28+BGT28-BGU28+BGV28-BGW28+BGX28</f>
        <v>0</v>
      </c>
      <c r="BGZ28" s="463"/>
      <c r="BHA28" s="448"/>
      <c r="BHC28" s="458"/>
      <c r="BHD28" s="447"/>
      <c r="BHE28" s="447"/>
      <c r="BHF28" s="447"/>
      <c r="BHG28" s="450">
        <f>BHC28+BHD28-BHE28+BHF28</f>
        <v>0</v>
      </c>
      <c r="BHH28" s="447"/>
      <c r="BHI28" s="447"/>
      <c r="BHJ28" s="447"/>
      <c r="BHK28" s="447"/>
      <c r="BHL28" s="447"/>
      <c r="BHM28" s="449"/>
      <c r="BHN28" s="450">
        <f>BHH28+BHI28-BHJ28+BHK28-BHL28+BHM28</f>
        <v>0</v>
      </c>
      <c r="BHO28" s="463"/>
      <c r="BHP28" s="448"/>
      <c r="BHR28" s="458"/>
      <c r="BHS28" s="447"/>
      <c r="BHT28" s="447"/>
      <c r="BHU28" s="447"/>
      <c r="BHV28" s="450">
        <f>BHR28+BHS28-BHT28+BHU28</f>
        <v>0</v>
      </c>
      <c r="BHW28" s="447"/>
      <c r="BHX28" s="447"/>
      <c r="BHY28" s="447"/>
      <c r="BHZ28" s="447"/>
      <c r="BIA28" s="447"/>
      <c r="BIB28" s="449"/>
      <c r="BIC28" s="450">
        <f>BHW28+BHX28-BHY28+BHZ28-BIA28+BIB28</f>
        <v>0</v>
      </c>
      <c r="BID28" s="463"/>
      <c r="BIE28" s="448"/>
      <c r="BIG28" s="458"/>
      <c r="BIH28" s="447"/>
      <c r="BII28" s="447"/>
      <c r="BIJ28" s="447"/>
      <c r="BIK28" s="450">
        <f>BIG28+BIH28-BII28+BIJ28</f>
        <v>0</v>
      </c>
      <c r="BIL28" s="447"/>
      <c r="BIM28" s="447"/>
      <c r="BIN28" s="447"/>
      <c r="BIO28" s="447"/>
      <c r="BIP28" s="447"/>
      <c r="BIQ28" s="449"/>
      <c r="BIR28" s="450">
        <f>BIL28+BIM28-BIN28+BIO28-BIP28+BIQ28</f>
        <v>0</v>
      </c>
      <c r="BIS28" s="463"/>
      <c r="BIT28" s="448"/>
      <c r="BIV28" s="458"/>
      <c r="BIW28" s="447"/>
      <c r="BIX28" s="447"/>
      <c r="BIY28" s="447"/>
      <c r="BIZ28" s="450">
        <f>BIV28+BIW28-BIX28+BIY28</f>
        <v>0</v>
      </c>
      <c r="BJA28" s="447"/>
      <c r="BJB28" s="447"/>
      <c r="BJC28" s="447"/>
      <c r="BJD28" s="447"/>
      <c r="BJE28" s="447"/>
      <c r="BJF28" s="449"/>
      <c r="BJG28" s="450">
        <f>BJA28+BJB28-BJC28+BJD28-BJE28+BJF28</f>
        <v>0</v>
      </c>
      <c r="BJH28" s="463"/>
      <c r="BJI28" s="448"/>
      <c r="BJK28" s="458"/>
      <c r="BJL28" s="447"/>
      <c r="BJM28" s="447"/>
      <c r="BJN28" s="447"/>
      <c r="BJO28" s="450">
        <f>BJK28+BJL28-BJM28+BJN28</f>
        <v>0</v>
      </c>
      <c r="BJP28" s="447"/>
      <c r="BJQ28" s="447"/>
      <c r="BJR28" s="447"/>
      <c r="BJS28" s="447"/>
      <c r="BJT28" s="447"/>
      <c r="BJU28" s="449"/>
      <c r="BJV28" s="450">
        <f>BJP28+BJQ28-BJR28+BJS28-BJT28+BJU28</f>
        <v>0</v>
      </c>
      <c r="BJW28" s="463"/>
      <c r="BJX28" s="448"/>
      <c r="BJZ28" s="458"/>
      <c r="BKA28" s="447"/>
      <c r="BKB28" s="447"/>
      <c r="BKC28" s="447"/>
      <c r="BKD28" s="450">
        <f>BJZ28+BKA28-BKB28+BKC28</f>
        <v>0</v>
      </c>
      <c r="BKE28" s="447"/>
      <c r="BKF28" s="447"/>
      <c r="BKG28" s="447"/>
      <c r="BKH28" s="447"/>
      <c r="BKI28" s="447"/>
      <c r="BKJ28" s="449"/>
      <c r="BKK28" s="450">
        <f>BKE28+BKF28-BKG28+BKH28-BKI28+BKJ28</f>
        <v>0</v>
      </c>
      <c r="BKL28" s="463"/>
      <c r="BKM28" s="448"/>
      <c r="BKO28" s="458"/>
      <c r="BKP28" s="447"/>
      <c r="BKQ28" s="447"/>
      <c r="BKR28" s="447"/>
      <c r="BKS28" s="450">
        <f>BKO28+BKP28-BKQ28+BKR28</f>
        <v>0</v>
      </c>
      <c r="BKT28" s="447"/>
      <c r="BKU28" s="447"/>
      <c r="BKV28" s="447"/>
      <c r="BKW28" s="447"/>
      <c r="BKX28" s="447"/>
      <c r="BKY28" s="449"/>
      <c r="BKZ28" s="450">
        <f>BKT28+BKU28-BKV28+BKW28-BKX28+BKY28</f>
        <v>0</v>
      </c>
      <c r="BLA28" s="463"/>
      <c r="BLB28" s="448"/>
      <c r="BLD28" s="458"/>
      <c r="BLE28" s="447"/>
      <c r="BLF28" s="447"/>
      <c r="BLG28" s="447"/>
      <c r="BLH28" s="450">
        <f>BLD28+BLE28-BLF28+BLG28</f>
        <v>0</v>
      </c>
      <c r="BLI28" s="447"/>
      <c r="BLJ28" s="447"/>
      <c r="BLK28" s="447"/>
      <c r="BLL28" s="447"/>
      <c r="BLM28" s="447"/>
      <c r="BLN28" s="449"/>
      <c r="BLO28" s="450">
        <f>BLI28+BLJ28-BLK28+BLL28-BLM28+BLN28</f>
        <v>0</v>
      </c>
      <c r="BLP28" s="463"/>
      <c r="BLQ28" s="448"/>
      <c r="BLS28" s="458"/>
      <c r="BLT28" s="447"/>
      <c r="BLU28" s="447"/>
      <c r="BLV28" s="447"/>
      <c r="BLW28" s="450">
        <f>BLS28+BLT28-BLU28+BLV28</f>
        <v>0</v>
      </c>
      <c r="BLX28" s="447"/>
      <c r="BLY28" s="447"/>
      <c r="BLZ28" s="447"/>
      <c r="BMA28" s="447"/>
      <c r="BMB28" s="447"/>
      <c r="BMC28" s="449"/>
      <c r="BMD28" s="450">
        <f>BLX28+BLY28-BLZ28+BMA28-BMB28+BMC28</f>
        <v>0</v>
      </c>
      <c r="BME28" s="463"/>
      <c r="BMF28" s="448"/>
      <c r="BMH28" s="458"/>
      <c r="BMI28" s="447"/>
      <c r="BMJ28" s="447"/>
      <c r="BMK28" s="447"/>
      <c r="BML28" s="450">
        <f>BMH28+BMI28-BMJ28+BMK28</f>
        <v>0</v>
      </c>
      <c r="BMM28" s="447"/>
      <c r="BMN28" s="447"/>
      <c r="BMO28" s="447"/>
      <c r="BMP28" s="447"/>
      <c r="BMQ28" s="447"/>
      <c r="BMR28" s="449"/>
      <c r="BMS28" s="450">
        <f>BMM28+BMN28-BMO28+BMP28-BMQ28+BMR28</f>
        <v>0</v>
      </c>
      <c r="BMT28" s="463"/>
      <c r="BMU28" s="448"/>
      <c r="BMW28" s="458"/>
      <c r="BMX28" s="447"/>
      <c r="BMY28" s="447"/>
      <c r="BMZ28" s="447"/>
      <c r="BNA28" s="450">
        <f>BMW28+BMX28-BMY28+BMZ28</f>
        <v>0</v>
      </c>
      <c r="BNB28" s="447"/>
      <c r="BNC28" s="447"/>
      <c r="BND28" s="447"/>
      <c r="BNE28" s="447"/>
      <c r="BNF28" s="447"/>
      <c r="BNG28" s="449"/>
      <c r="BNH28" s="450">
        <f>BNB28+BNC28-BND28+BNE28-BNF28+BNG28</f>
        <v>0</v>
      </c>
      <c r="BNI28" s="463"/>
      <c r="BNJ28" s="448"/>
      <c r="BNL28" s="458"/>
      <c r="BNM28" s="447"/>
      <c r="BNN28" s="447"/>
      <c r="BNO28" s="447"/>
      <c r="BNP28" s="450">
        <f>BNL28+BNM28-BNN28+BNO28</f>
        <v>0</v>
      </c>
      <c r="BNQ28" s="447"/>
      <c r="BNR28" s="447"/>
      <c r="BNS28" s="447"/>
      <c r="BNT28" s="447"/>
      <c r="BNU28" s="447"/>
      <c r="BNV28" s="449"/>
      <c r="BNW28" s="450">
        <f>BNQ28+BNR28-BNS28+BNT28-BNU28+BNV28</f>
        <v>0</v>
      </c>
      <c r="BNX28" s="463"/>
      <c r="BNY28" s="448"/>
      <c r="BOA28" s="458"/>
      <c r="BOB28" s="447"/>
      <c r="BOC28" s="447"/>
      <c r="BOD28" s="447"/>
      <c r="BOE28" s="450">
        <f>BOA28+BOB28-BOC28+BOD28</f>
        <v>0</v>
      </c>
      <c r="BOF28" s="447"/>
      <c r="BOG28" s="447"/>
      <c r="BOH28" s="447"/>
      <c r="BOI28" s="447"/>
      <c r="BOJ28" s="447"/>
      <c r="BOK28" s="449"/>
      <c r="BOL28" s="450">
        <f>BOF28+BOG28-BOH28+BOI28-BOJ28+BOK28</f>
        <v>0</v>
      </c>
      <c r="BOM28" s="463"/>
      <c r="BON28" s="448"/>
      <c r="BOP28" s="458"/>
      <c r="BOQ28" s="447"/>
      <c r="BOR28" s="447"/>
      <c r="BOS28" s="447"/>
      <c r="BOT28" s="450">
        <f>BOP28+BOQ28-BOR28+BOS28</f>
        <v>0</v>
      </c>
      <c r="BOU28" s="447"/>
      <c r="BOV28" s="447"/>
      <c r="BOW28" s="447"/>
      <c r="BOX28" s="447"/>
      <c r="BOY28" s="447"/>
      <c r="BOZ28" s="449"/>
      <c r="BPA28" s="450">
        <f>BOU28+BOV28-BOW28+BOX28-BOY28+BOZ28</f>
        <v>0</v>
      </c>
      <c r="BPB28" s="463"/>
      <c r="BPC28" s="448"/>
      <c r="BPE28" s="458"/>
      <c r="BPF28" s="447"/>
      <c r="BPG28" s="447"/>
      <c r="BPH28" s="447"/>
      <c r="BPI28" s="450">
        <f>BPE28+BPF28-BPG28+BPH28</f>
        <v>0</v>
      </c>
      <c r="BPJ28" s="447"/>
      <c r="BPK28" s="447"/>
      <c r="BPL28" s="447"/>
      <c r="BPM28" s="447"/>
      <c r="BPN28" s="447"/>
      <c r="BPO28" s="449"/>
      <c r="BPP28" s="450">
        <f>BPJ28+BPK28-BPL28+BPM28-BPN28+BPO28</f>
        <v>0</v>
      </c>
      <c r="BPQ28" s="463"/>
      <c r="BPR28" s="448"/>
      <c r="BPT28" s="458"/>
      <c r="BPU28" s="447"/>
      <c r="BPV28" s="447"/>
      <c r="BPW28" s="447"/>
      <c r="BPX28" s="450">
        <f>BPT28+BPU28-BPV28+BPW28</f>
        <v>0</v>
      </c>
      <c r="BPY28" s="447"/>
      <c r="BPZ28" s="447"/>
      <c r="BQA28" s="447"/>
      <c r="BQB28" s="447"/>
      <c r="BQC28" s="447"/>
      <c r="BQD28" s="449"/>
      <c r="BQE28" s="450">
        <f>BPY28+BPZ28-BQA28+BQB28-BQC28+BQD28</f>
        <v>0</v>
      </c>
      <c r="BQF28" s="463"/>
      <c r="BQG28" s="448"/>
      <c r="BQI28" s="458"/>
      <c r="BQJ28" s="447"/>
      <c r="BQK28" s="447"/>
      <c r="BQL28" s="447"/>
      <c r="BQM28" s="450">
        <f>BQI28+BQJ28-BQK28+BQL28</f>
        <v>0</v>
      </c>
      <c r="BQN28" s="447"/>
      <c r="BQO28" s="447"/>
      <c r="BQP28" s="447"/>
      <c r="BQQ28" s="447"/>
      <c r="BQR28" s="447"/>
      <c r="BQS28" s="449"/>
      <c r="BQT28" s="450">
        <f>BQN28+BQO28-BQP28+BQQ28-BQR28+BQS28</f>
        <v>0</v>
      </c>
      <c r="BQU28" s="463"/>
      <c r="BQV28" s="448"/>
      <c r="BQX28" s="458"/>
      <c r="BQY28" s="447"/>
      <c r="BQZ28" s="447"/>
      <c r="BRA28" s="447"/>
      <c r="BRB28" s="450">
        <f>BQX28+BQY28-BQZ28+BRA28</f>
        <v>0</v>
      </c>
      <c r="BRC28" s="447"/>
      <c r="BRD28" s="447"/>
      <c r="BRE28" s="447"/>
      <c r="BRF28" s="447"/>
      <c r="BRG28" s="447"/>
      <c r="BRH28" s="449"/>
      <c r="BRI28" s="450">
        <f>BRC28+BRD28-BRE28+BRF28-BRG28+BRH28</f>
        <v>0</v>
      </c>
      <c r="BRJ28" s="463"/>
      <c r="BRK28" s="448"/>
      <c r="BRM28" s="458"/>
      <c r="BRN28" s="447"/>
      <c r="BRO28" s="447"/>
      <c r="BRP28" s="447"/>
      <c r="BRQ28" s="450">
        <f>BRM28+BRN28-BRO28+BRP28</f>
        <v>0</v>
      </c>
      <c r="BRR28" s="447"/>
      <c r="BRS28" s="447"/>
      <c r="BRT28" s="447"/>
      <c r="BRU28" s="447"/>
      <c r="BRV28" s="447"/>
      <c r="BRW28" s="449"/>
      <c r="BRX28" s="450">
        <f>BRR28+BRS28-BRT28+BRU28-BRV28+BRW28</f>
        <v>0</v>
      </c>
      <c r="BRY28" s="463"/>
      <c r="BRZ28" s="448"/>
      <c r="BSB28" s="458"/>
      <c r="BSC28" s="447"/>
      <c r="BSD28" s="447"/>
      <c r="BSE28" s="447"/>
      <c r="BSF28" s="450">
        <f>BSB28+BSC28-BSD28+BSE28</f>
        <v>0</v>
      </c>
      <c r="BSG28" s="447"/>
      <c r="BSH28" s="447"/>
      <c r="BSI28" s="447"/>
      <c r="BSJ28" s="447"/>
      <c r="BSK28" s="447"/>
      <c r="BSL28" s="449"/>
      <c r="BSM28" s="450">
        <f>BSG28+BSH28-BSI28+BSJ28-BSK28+BSL28</f>
        <v>0</v>
      </c>
      <c r="BSN28" s="463"/>
      <c r="BSO28" s="448"/>
      <c r="BSQ28" s="458"/>
      <c r="BSR28" s="447"/>
      <c r="BSS28" s="447"/>
      <c r="BST28" s="447"/>
      <c r="BSU28" s="450">
        <f>BSQ28+BSR28-BSS28+BST28</f>
        <v>0</v>
      </c>
      <c r="BSV28" s="447"/>
      <c r="BSW28" s="447"/>
      <c r="BSX28" s="447"/>
      <c r="BSY28" s="447"/>
      <c r="BSZ28" s="447"/>
      <c r="BTA28" s="449"/>
      <c r="BTB28" s="450">
        <f>BSV28+BSW28-BSX28+BSY28-BSZ28+BTA28</f>
        <v>0</v>
      </c>
      <c r="BTC28" s="463"/>
      <c r="BTD28" s="448"/>
      <c r="BTF28" s="458"/>
      <c r="BTG28" s="447"/>
      <c r="BTH28" s="447"/>
      <c r="BTI28" s="447"/>
      <c r="BTJ28" s="450">
        <f>BTF28+BTG28-BTH28+BTI28</f>
        <v>0</v>
      </c>
      <c r="BTK28" s="447"/>
      <c r="BTL28" s="447"/>
      <c r="BTM28" s="447"/>
      <c r="BTN28" s="447"/>
      <c r="BTO28" s="447"/>
      <c r="BTP28" s="449"/>
      <c r="BTQ28" s="450">
        <f>BTK28+BTL28-BTM28+BTN28-BTO28+BTP28</f>
        <v>0</v>
      </c>
      <c r="BTR28" s="463"/>
      <c r="BTS28" s="448"/>
      <c r="BTU28" s="458"/>
      <c r="BTV28" s="447"/>
      <c r="BTW28" s="447"/>
      <c r="BTX28" s="447"/>
      <c r="BTY28" s="450">
        <f>BTU28+BTV28-BTW28+BTX28</f>
        <v>0</v>
      </c>
      <c r="BTZ28" s="447"/>
      <c r="BUA28" s="447"/>
      <c r="BUB28" s="447"/>
      <c r="BUC28" s="447"/>
      <c r="BUD28" s="447"/>
      <c r="BUE28" s="449"/>
      <c r="BUF28" s="450">
        <f>BTZ28+BUA28-BUB28+BUC28-BUD28+BUE28</f>
        <v>0</v>
      </c>
      <c r="BUG28" s="463"/>
      <c r="BUH28" s="448"/>
      <c r="BUJ28" s="458"/>
      <c r="BUK28" s="447"/>
      <c r="BUL28" s="447"/>
      <c r="BUM28" s="447"/>
      <c r="BUN28" s="450">
        <f>BUJ28+BUK28-BUL28+BUM28</f>
        <v>0</v>
      </c>
      <c r="BUO28" s="447"/>
      <c r="BUP28" s="447"/>
      <c r="BUQ28" s="447"/>
      <c r="BUR28" s="447"/>
      <c r="BUS28" s="447"/>
      <c r="BUT28" s="449"/>
      <c r="BUU28" s="450">
        <f>BUO28+BUP28-BUQ28+BUR28-BUS28+BUT28</f>
        <v>0</v>
      </c>
      <c r="BUV28" s="463"/>
      <c r="BUW28" s="448"/>
      <c r="BUY28" s="458"/>
      <c r="BUZ28" s="447"/>
      <c r="BVA28" s="447"/>
      <c r="BVB28" s="447"/>
      <c r="BVC28" s="450">
        <f>BUY28+BUZ28-BVA28+BVB28</f>
        <v>0</v>
      </c>
      <c r="BVD28" s="447"/>
      <c r="BVE28" s="447"/>
      <c r="BVF28" s="447"/>
      <c r="BVG28" s="447"/>
      <c r="BVH28" s="447"/>
      <c r="BVI28" s="449"/>
      <c r="BVJ28" s="450">
        <f>BVD28+BVE28-BVF28+BVG28-BVH28+BVI28</f>
        <v>0</v>
      </c>
      <c r="BVK28" s="463"/>
      <c r="BVL28" s="448"/>
      <c r="BVN28" s="458"/>
      <c r="BVO28" s="447"/>
      <c r="BVP28" s="447"/>
      <c r="BVQ28" s="447"/>
      <c r="BVR28" s="450">
        <f>BVN28+BVO28-BVP28+BVQ28</f>
        <v>0</v>
      </c>
      <c r="BVS28" s="447"/>
      <c r="BVT28" s="447"/>
      <c r="BVU28" s="447"/>
      <c r="BVV28" s="447"/>
      <c r="BVW28" s="447"/>
      <c r="BVX28" s="449"/>
      <c r="BVY28" s="450">
        <f>BVS28+BVT28-BVU28+BVV28-BVW28+BVX28</f>
        <v>0</v>
      </c>
      <c r="BVZ28" s="463"/>
      <c r="BWA28" s="448"/>
    </row>
    <row r="29" spans="2:1951" ht="15" customHeight="1" x14ac:dyDescent="0.2">
      <c r="B29" s="452" t="s">
        <v>317</v>
      </c>
      <c r="C29" s="447"/>
      <c r="D29" s="447"/>
      <c r="E29" s="447"/>
      <c r="F29" s="447"/>
      <c r="G29" s="450">
        <f t="shared" ref="G29:G30" si="1561">C29+D29-E29+F29</f>
        <v>0</v>
      </c>
      <c r="H29" s="447"/>
      <c r="I29" s="447"/>
      <c r="J29" s="447"/>
      <c r="K29" s="447"/>
      <c r="L29" s="447"/>
      <c r="M29" s="449"/>
      <c r="N29" s="450">
        <f t="shared" ref="N29:N30" si="1562">H29+I29-J29+K29-L29+M29</f>
        <v>0</v>
      </c>
      <c r="O29" s="463"/>
      <c r="P29" s="448"/>
      <c r="R29" s="458"/>
      <c r="S29" s="447"/>
      <c r="T29" s="447"/>
      <c r="U29" s="447"/>
      <c r="V29" s="450">
        <f t="shared" ref="V29:V30" si="1563">R29+S29-T29+U29</f>
        <v>0</v>
      </c>
      <c r="W29" s="447"/>
      <c r="X29" s="447"/>
      <c r="Y29" s="447"/>
      <c r="Z29" s="447"/>
      <c r="AA29" s="447"/>
      <c r="AB29" s="449"/>
      <c r="AC29" s="450">
        <f t="shared" ref="AC29:AC30" si="1564">W29+X29-Y29+Z29-AA29+AB29</f>
        <v>0</v>
      </c>
      <c r="AD29" s="463"/>
      <c r="AE29" s="448"/>
      <c r="AG29" s="458"/>
      <c r="AH29" s="447"/>
      <c r="AI29" s="447"/>
      <c r="AJ29" s="447"/>
      <c r="AK29" s="450">
        <f t="shared" ref="AK29:AK30" si="1565">AG29+AH29-AI29+AJ29</f>
        <v>0</v>
      </c>
      <c r="AL29" s="447"/>
      <c r="AM29" s="447"/>
      <c r="AN29" s="447"/>
      <c r="AO29" s="447"/>
      <c r="AP29" s="447"/>
      <c r="AQ29" s="449"/>
      <c r="AR29" s="450">
        <f t="shared" ref="AR29:AR30" si="1566">AL29+AM29-AN29+AO29-AP29+AQ29</f>
        <v>0</v>
      </c>
      <c r="AS29" s="463"/>
      <c r="AT29" s="448"/>
      <c r="AV29" s="458"/>
      <c r="AW29" s="447"/>
      <c r="AX29" s="447"/>
      <c r="AY29" s="447"/>
      <c r="AZ29" s="450">
        <f t="shared" ref="AZ29:AZ30" si="1567">AV29+AW29-AX29+AY29</f>
        <v>0</v>
      </c>
      <c r="BA29" s="447"/>
      <c r="BB29" s="447"/>
      <c r="BC29" s="447"/>
      <c r="BD29" s="447"/>
      <c r="BE29" s="447"/>
      <c r="BF29" s="449"/>
      <c r="BG29" s="450">
        <f t="shared" ref="BG29:BG30" si="1568">BA29+BB29-BC29+BD29-BE29+BF29</f>
        <v>0</v>
      </c>
      <c r="BH29" s="463"/>
      <c r="BI29" s="448"/>
      <c r="BK29" s="458"/>
      <c r="BL29" s="447"/>
      <c r="BM29" s="447"/>
      <c r="BN29" s="447"/>
      <c r="BO29" s="450">
        <f t="shared" ref="BO29:BO30" si="1569">BK29+BL29-BM29+BN29</f>
        <v>0</v>
      </c>
      <c r="BP29" s="447"/>
      <c r="BQ29" s="447"/>
      <c r="BR29" s="447"/>
      <c r="BS29" s="447"/>
      <c r="BT29" s="447"/>
      <c r="BU29" s="449"/>
      <c r="BV29" s="450">
        <f t="shared" ref="BV29:BV30" si="1570">BP29+BQ29-BR29+BS29-BT29+BU29</f>
        <v>0</v>
      </c>
      <c r="BW29" s="463"/>
      <c r="BX29" s="448"/>
      <c r="BZ29" s="458"/>
      <c r="CA29" s="447"/>
      <c r="CB29" s="447"/>
      <c r="CC29" s="447"/>
      <c r="CD29" s="450">
        <f t="shared" ref="CD29:CD30" si="1571">BZ29+CA29-CB29+CC29</f>
        <v>0</v>
      </c>
      <c r="CE29" s="447"/>
      <c r="CF29" s="447"/>
      <c r="CG29" s="447"/>
      <c r="CH29" s="447"/>
      <c r="CI29" s="447"/>
      <c r="CJ29" s="449"/>
      <c r="CK29" s="450">
        <f t="shared" ref="CK29:CK30" si="1572">CE29+CF29-CG29+CH29-CI29+CJ29</f>
        <v>0</v>
      </c>
      <c r="CL29" s="463"/>
      <c r="CM29" s="448"/>
      <c r="CO29" s="458"/>
      <c r="CP29" s="447"/>
      <c r="CQ29" s="447"/>
      <c r="CR29" s="447"/>
      <c r="CS29" s="450">
        <f t="shared" ref="CS29:CS30" si="1573">CO29+CP29-CQ29+CR29</f>
        <v>0</v>
      </c>
      <c r="CT29" s="447"/>
      <c r="CU29" s="447"/>
      <c r="CV29" s="447"/>
      <c r="CW29" s="447"/>
      <c r="CX29" s="447"/>
      <c r="CY29" s="449"/>
      <c r="CZ29" s="450">
        <f t="shared" ref="CZ29:CZ30" si="1574">CT29+CU29-CV29+CW29-CX29+CY29</f>
        <v>0</v>
      </c>
      <c r="DA29" s="463"/>
      <c r="DB29" s="448"/>
      <c r="DD29" s="458"/>
      <c r="DE29" s="447"/>
      <c r="DF29" s="447"/>
      <c r="DG29" s="447"/>
      <c r="DH29" s="450">
        <f t="shared" ref="DH29:DH30" si="1575">DD29+DE29-DF29+DG29</f>
        <v>0</v>
      </c>
      <c r="DI29" s="447"/>
      <c r="DJ29" s="447"/>
      <c r="DK29" s="447"/>
      <c r="DL29" s="447"/>
      <c r="DM29" s="447"/>
      <c r="DN29" s="449"/>
      <c r="DO29" s="450">
        <f t="shared" ref="DO29:DO30" si="1576">DI29+DJ29-DK29+DL29-DM29+DN29</f>
        <v>0</v>
      </c>
      <c r="DP29" s="463"/>
      <c r="DQ29" s="448"/>
      <c r="DS29" s="458"/>
      <c r="DT29" s="447"/>
      <c r="DU29" s="447"/>
      <c r="DV29" s="447"/>
      <c r="DW29" s="450">
        <f t="shared" ref="DW29:DW30" si="1577">DS29+DT29-DU29+DV29</f>
        <v>0</v>
      </c>
      <c r="DX29" s="447"/>
      <c r="DY29" s="447"/>
      <c r="DZ29" s="447"/>
      <c r="EA29" s="447"/>
      <c r="EB29" s="447"/>
      <c r="EC29" s="449"/>
      <c r="ED29" s="450">
        <f t="shared" ref="ED29:ED30" si="1578">DX29+DY29-DZ29+EA29-EB29+EC29</f>
        <v>0</v>
      </c>
      <c r="EE29" s="463"/>
      <c r="EF29" s="448"/>
      <c r="EH29" s="458"/>
      <c r="EI29" s="447"/>
      <c r="EJ29" s="447"/>
      <c r="EK29" s="447"/>
      <c r="EL29" s="450">
        <f t="shared" ref="EL29:EL30" si="1579">EH29+EI29-EJ29+EK29</f>
        <v>0</v>
      </c>
      <c r="EM29" s="447"/>
      <c r="EN29" s="447"/>
      <c r="EO29" s="447"/>
      <c r="EP29" s="447"/>
      <c r="EQ29" s="447"/>
      <c r="ER29" s="449"/>
      <c r="ES29" s="450">
        <f t="shared" ref="ES29:ES30" si="1580">EM29+EN29-EO29+EP29-EQ29+ER29</f>
        <v>0</v>
      </c>
      <c r="ET29" s="463"/>
      <c r="EU29" s="448"/>
      <c r="EW29" s="458"/>
      <c r="EX29" s="447"/>
      <c r="EY29" s="447"/>
      <c r="EZ29" s="447"/>
      <c r="FA29" s="450">
        <f t="shared" ref="FA29:FA30" si="1581">EW29+EX29-EY29+EZ29</f>
        <v>0</v>
      </c>
      <c r="FB29" s="447"/>
      <c r="FC29" s="447"/>
      <c r="FD29" s="447"/>
      <c r="FE29" s="447"/>
      <c r="FF29" s="447"/>
      <c r="FG29" s="449"/>
      <c r="FH29" s="450">
        <f t="shared" ref="FH29:FH30" si="1582">FB29+FC29-FD29+FE29-FF29+FG29</f>
        <v>0</v>
      </c>
      <c r="FI29" s="463"/>
      <c r="FJ29" s="448"/>
      <c r="FL29" s="458"/>
      <c r="FM29" s="447"/>
      <c r="FN29" s="447"/>
      <c r="FO29" s="447"/>
      <c r="FP29" s="450">
        <f t="shared" ref="FP29:FP30" si="1583">FL29+FM29-FN29+FO29</f>
        <v>0</v>
      </c>
      <c r="FQ29" s="447"/>
      <c r="FR29" s="447"/>
      <c r="FS29" s="447"/>
      <c r="FT29" s="447"/>
      <c r="FU29" s="447"/>
      <c r="FV29" s="449"/>
      <c r="FW29" s="450">
        <f t="shared" ref="FW29:FW30" si="1584">FQ29+FR29-FS29+FT29-FU29+FV29</f>
        <v>0</v>
      </c>
      <c r="FX29" s="463"/>
      <c r="FY29" s="448"/>
      <c r="GA29" s="458"/>
      <c r="GB29" s="447"/>
      <c r="GC29" s="447"/>
      <c r="GD29" s="447"/>
      <c r="GE29" s="450">
        <f t="shared" ref="GE29:GE30" si="1585">GA29+GB29-GC29+GD29</f>
        <v>0</v>
      </c>
      <c r="GF29" s="447"/>
      <c r="GG29" s="447"/>
      <c r="GH29" s="447"/>
      <c r="GI29" s="447"/>
      <c r="GJ29" s="447"/>
      <c r="GK29" s="449"/>
      <c r="GL29" s="450">
        <f t="shared" ref="GL29:GL30" si="1586">GF29+GG29-GH29+GI29-GJ29+GK29</f>
        <v>0</v>
      </c>
      <c r="GM29" s="463"/>
      <c r="GN29" s="448"/>
      <c r="GP29" s="458"/>
      <c r="GQ29" s="447"/>
      <c r="GR29" s="447"/>
      <c r="GS29" s="447"/>
      <c r="GT29" s="450">
        <f t="shared" ref="GT29:GT30" si="1587">GP29+GQ29-GR29+GS29</f>
        <v>0</v>
      </c>
      <c r="GU29" s="447"/>
      <c r="GV29" s="447"/>
      <c r="GW29" s="447"/>
      <c r="GX29" s="447"/>
      <c r="GY29" s="447"/>
      <c r="GZ29" s="449"/>
      <c r="HA29" s="450">
        <f t="shared" ref="HA29:HA30" si="1588">GU29+GV29-GW29+GX29-GY29+GZ29</f>
        <v>0</v>
      </c>
      <c r="HB29" s="463"/>
      <c r="HC29" s="448"/>
      <c r="HE29" s="458"/>
      <c r="HF29" s="447"/>
      <c r="HG29" s="447"/>
      <c r="HH29" s="447"/>
      <c r="HI29" s="450">
        <f t="shared" ref="HI29:HI30" si="1589">HE29+HF29-HG29+HH29</f>
        <v>0</v>
      </c>
      <c r="HJ29" s="447"/>
      <c r="HK29" s="447"/>
      <c r="HL29" s="447"/>
      <c r="HM29" s="447"/>
      <c r="HN29" s="447"/>
      <c r="HO29" s="449"/>
      <c r="HP29" s="450">
        <f t="shared" ref="HP29:HP30" si="1590">HJ29+HK29-HL29+HM29-HN29+HO29</f>
        <v>0</v>
      </c>
      <c r="HQ29" s="463"/>
      <c r="HR29" s="448"/>
      <c r="HT29" s="458"/>
      <c r="HU29" s="447"/>
      <c r="HV29" s="447"/>
      <c r="HW29" s="447"/>
      <c r="HX29" s="450">
        <f t="shared" ref="HX29:HX30" si="1591">HT29+HU29-HV29+HW29</f>
        <v>0</v>
      </c>
      <c r="HY29" s="447"/>
      <c r="HZ29" s="447"/>
      <c r="IA29" s="447"/>
      <c r="IB29" s="447"/>
      <c r="IC29" s="447"/>
      <c r="ID29" s="449"/>
      <c r="IE29" s="450">
        <f t="shared" ref="IE29:IE30" si="1592">HY29+HZ29-IA29+IB29-IC29+ID29</f>
        <v>0</v>
      </c>
      <c r="IF29" s="463"/>
      <c r="IG29" s="448"/>
      <c r="II29" s="458"/>
      <c r="IJ29" s="447"/>
      <c r="IK29" s="447"/>
      <c r="IL29" s="447"/>
      <c r="IM29" s="450">
        <f t="shared" ref="IM29:IM30" si="1593">II29+IJ29-IK29+IL29</f>
        <v>0</v>
      </c>
      <c r="IN29" s="447"/>
      <c r="IO29" s="447"/>
      <c r="IP29" s="447"/>
      <c r="IQ29" s="447"/>
      <c r="IR29" s="447"/>
      <c r="IS29" s="449"/>
      <c r="IT29" s="450">
        <f t="shared" ref="IT29:IT30" si="1594">IN29+IO29-IP29+IQ29-IR29+IS29</f>
        <v>0</v>
      </c>
      <c r="IU29" s="463"/>
      <c r="IV29" s="448"/>
      <c r="IX29" s="458"/>
      <c r="IY29" s="447"/>
      <c r="IZ29" s="447"/>
      <c r="JA29" s="447"/>
      <c r="JB29" s="450">
        <f t="shared" ref="JB29:JB30" si="1595">IX29+IY29-IZ29+JA29</f>
        <v>0</v>
      </c>
      <c r="JC29" s="447"/>
      <c r="JD29" s="447"/>
      <c r="JE29" s="447"/>
      <c r="JF29" s="447"/>
      <c r="JG29" s="447"/>
      <c r="JH29" s="449"/>
      <c r="JI29" s="450">
        <f t="shared" ref="JI29:JI30" si="1596">JC29+JD29-JE29+JF29-JG29+JH29</f>
        <v>0</v>
      </c>
      <c r="JJ29" s="463"/>
      <c r="JK29" s="448"/>
      <c r="JM29" s="458"/>
      <c r="JN29" s="447"/>
      <c r="JO29" s="447"/>
      <c r="JP29" s="447"/>
      <c r="JQ29" s="450">
        <f t="shared" ref="JQ29:JQ30" si="1597">JM29+JN29-JO29+JP29</f>
        <v>0</v>
      </c>
      <c r="JR29" s="447"/>
      <c r="JS29" s="447"/>
      <c r="JT29" s="447"/>
      <c r="JU29" s="447"/>
      <c r="JV29" s="447"/>
      <c r="JW29" s="449"/>
      <c r="JX29" s="450">
        <f t="shared" ref="JX29:JX30" si="1598">JR29+JS29-JT29+JU29-JV29+JW29</f>
        <v>0</v>
      </c>
      <c r="JY29" s="463"/>
      <c r="JZ29" s="448"/>
      <c r="KB29" s="458"/>
      <c r="KC29" s="447"/>
      <c r="KD29" s="447"/>
      <c r="KE29" s="447"/>
      <c r="KF29" s="450">
        <f t="shared" ref="KF29:KF30" si="1599">KB29+KC29-KD29+KE29</f>
        <v>0</v>
      </c>
      <c r="KG29" s="447"/>
      <c r="KH29" s="447"/>
      <c r="KI29" s="447"/>
      <c r="KJ29" s="447"/>
      <c r="KK29" s="447"/>
      <c r="KL29" s="449"/>
      <c r="KM29" s="450">
        <f t="shared" ref="KM29:KM30" si="1600">KG29+KH29-KI29+KJ29-KK29+KL29</f>
        <v>0</v>
      </c>
      <c r="KN29" s="463"/>
      <c r="KO29" s="448"/>
      <c r="KQ29" s="458"/>
      <c r="KR29" s="447"/>
      <c r="KS29" s="447"/>
      <c r="KT29" s="447"/>
      <c r="KU29" s="450">
        <f t="shared" ref="KU29:KU30" si="1601">KQ29+KR29-KS29+KT29</f>
        <v>0</v>
      </c>
      <c r="KV29" s="447"/>
      <c r="KW29" s="447"/>
      <c r="KX29" s="447"/>
      <c r="KY29" s="447"/>
      <c r="KZ29" s="447"/>
      <c r="LA29" s="449"/>
      <c r="LB29" s="450">
        <f t="shared" ref="LB29:LB30" si="1602">KV29+KW29-KX29+KY29-KZ29+LA29</f>
        <v>0</v>
      </c>
      <c r="LC29" s="463"/>
      <c r="LD29" s="448"/>
      <c r="LF29" s="458"/>
      <c r="LG29" s="447"/>
      <c r="LH29" s="447"/>
      <c r="LI29" s="447"/>
      <c r="LJ29" s="450">
        <f t="shared" ref="LJ29:LJ30" si="1603">LF29+LG29-LH29+LI29</f>
        <v>0</v>
      </c>
      <c r="LK29" s="447"/>
      <c r="LL29" s="447"/>
      <c r="LM29" s="447"/>
      <c r="LN29" s="447"/>
      <c r="LO29" s="447"/>
      <c r="LP29" s="449"/>
      <c r="LQ29" s="450">
        <f t="shared" ref="LQ29:LQ30" si="1604">LK29+LL29-LM29+LN29-LO29+LP29</f>
        <v>0</v>
      </c>
      <c r="LR29" s="463"/>
      <c r="LS29" s="448"/>
      <c r="LU29" s="458"/>
      <c r="LV29" s="447"/>
      <c r="LW29" s="447"/>
      <c r="LX29" s="447"/>
      <c r="LY29" s="450">
        <f t="shared" ref="LY29:LY30" si="1605">LU29+LV29-LW29+LX29</f>
        <v>0</v>
      </c>
      <c r="LZ29" s="447"/>
      <c r="MA29" s="447"/>
      <c r="MB29" s="447"/>
      <c r="MC29" s="447"/>
      <c r="MD29" s="447"/>
      <c r="ME29" s="449"/>
      <c r="MF29" s="450">
        <f t="shared" ref="MF29:MF30" si="1606">LZ29+MA29-MB29+MC29-MD29+ME29</f>
        <v>0</v>
      </c>
      <c r="MG29" s="463"/>
      <c r="MH29" s="448"/>
      <c r="MJ29" s="458"/>
      <c r="MK29" s="447"/>
      <c r="ML29" s="447"/>
      <c r="MM29" s="447"/>
      <c r="MN29" s="450">
        <f t="shared" ref="MN29:MN30" si="1607">MJ29+MK29-ML29+MM29</f>
        <v>0</v>
      </c>
      <c r="MO29" s="447"/>
      <c r="MP29" s="447"/>
      <c r="MQ29" s="447"/>
      <c r="MR29" s="447"/>
      <c r="MS29" s="447"/>
      <c r="MT29" s="449"/>
      <c r="MU29" s="450">
        <f t="shared" ref="MU29:MU30" si="1608">MO29+MP29-MQ29+MR29-MS29+MT29</f>
        <v>0</v>
      </c>
      <c r="MV29" s="463"/>
      <c r="MW29" s="448"/>
      <c r="MY29" s="458"/>
      <c r="MZ29" s="447"/>
      <c r="NA29" s="447"/>
      <c r="NB29" s="447"/>
      <c r="NC29" s="450">
        <f t="shared" ref="NC29:NC30" si="1609">MY29+MZ29-NA29+NB29</f>
        <v>0</v>
      </c>
      <c r="ND29" s="447"/>
      <c r="NE29" s="447"/>
      <c r="NF29" s="447"/>
      <c r="NG29" s="447"/>
      <c r="NH29" s="447"/>
      <c r="NI29" s="449"/>
      <c r="NJ29" s="450">
        <f t="shared" ref="NJ29:NJ30" si="1610">ND29+NE29-NF29+NG29-NH29+NI29</f>
        <v>0</v>
      </c>
      <c r="NK29" s="463"/>
      <c r="NL29" s="448"/>
      <c r="NN29" s="458"/>
      <c r="NO29" s="447"/>
      <c r="NP29" s="447"/>
      <c r="NQ29" s="447"/>
      <c r="NR29" s="450">
        <f t="shared" ref="NR29:NR30" si="1611">NN29+NO29-NP29+NQ29</f>
        <v>0</v>
      </c>
      <c r="NS29" s="447"/>
      <c r="NT29" s="447"/>
      <c r="NU29" s="447"/>
      <c r="NV29" s="447"/>
      <c r="NW29" s="447"/>
      <c r="NX29" s="449"/>
      <c r="NY29" s="450">
        <f t="shared" ref="NY29:NY30" si="1612">NS29+NT29-NU29+NV29-NW29+NX29</f>
        <v>0</v>
      </c>
      <c r="NZ29" s="463"/>
      <c r="OA29" s="448"/>
      <c r="OC29" s="458"/>
      <c r="OD29" s="447"/>
      <c r="OE29" s="447"/>
      <c r="OF29" s="447"/>
      <c r="OG29" s="450">
        <f t="shared" ref="OG29:OG30" si="1613">OC29+OD29-OE29+OF29</f>
        <v>0</v>
      </c>
      <c r="OH29" s="447"/>
      <c r="OI29" s="447"/>
      <c r="OJ29" s="447"/>
      <c r="OK29" s="447"/>
      <c r="OL29" s="447"/>
      <c r="OM29" s="449"/>
      <c r="ON29" s="450">
        <f t="shared" ref="ON29:ON30" si="1614">OH29+OI29-OJ29+OK29-OL29+OM29</f>
        <v>0</v>
      </c>
      <c r="OO29" s="463"/>
      <c r="OP29" s="448"/>
      <c r="OR29" s="458"/>
      <c r="OS29" s="447"/>
      <c r="OT29" s="447"/>
      <c r="OU29" s="447"/>
      <c r="OV29" s="450">
        <f t="shared" ref="OV29:OV30" si="1615">OR29+OS29-OT29+OU29</f>
        <v>0</v>
      </c>
      <c r="OW29" s="447"/>
      <c r="OX29" s="447"/>
      <c r="OY29" s="447"/>
      <c r="OZ29" s="447"/>
      <c r="PA29" s="447"/>
      <c r="PB29" s="449"/>
      <c r="PC29" s="450">
        <f t="shared" ref="PC29:PC30" si="1616">OW29+OX29-OY29+OZ29-PA29+PB29</f>
        <v>0</v>
      </c>
      <c r="PD29" s="463"/>
      <c r="PE29" s="448"/>
      <c r="PG29" s="458"/>
      <c r="PH29" s="447"/>
      <c r="PI29" s="447"/>
      <c r="PJ29" s="447"/>
      <c r="PK29" s="450">
        <f t="shared" ref="PK29:PK30" si="1617">PG29+PH29-PI29+PJ29</f>
        <v>0</v>
      </c>
      <c r="PL29" s="447"/>
      <c r="PM29" s="447"/>
      <c r="PN29" s="447"/>
      <c r="PO29" s="447"/>
      <c r="PP29" s="447"/>
      <c r="PQ29" s="449"/>
      <c r="PR29" s="450">
        <f t="shared" ref="PR29:PR30" si="1618">PL29+PM29-PN29+PO29-PP29+PQ29</f>
        <v>0</v>
      </c>
      <c r="PS29" s="463"/>
      <c r="PT29" s="448"/>
      <c r="PV29" s="458"/>
      <c r="PW29" s="447"/>
      <c r="PX29" s="447"/>
      <c r="PY29" s="447"/>
      <c r="PZ29" s="450">
        <f t="shared" ref="PZ29:PZ30" si="1619">PV29+PW29-PX29+PY29</f>
        <v>0</v>
      </c>
      <c r="QA29" s="447"/>
      <c r="QB29" s="447"/>
      <c r="QC29" s="447"/>
      <c r="QD29" s="447"/>
      <c r="QE29" s="447"/>
      <c r="QF29" s="449"/>
      <c r="QG29" s="450">
        <f t="shared" ref="QG29:QG30" si="1620">QA29+QB29-QC29+QD29-QE29+QF29</f>
        <v>0</v>
      </c>
      <c r="QH29" s="463"/>
      <c r="QI29" s="448"/>
      <c r="QK29" s="458"/>
      <c r="QL29" s="447"/>
      <c r="QM29" s="447"/>
      <c r="QN29" s="447"/>
      <c r="QO29" s="450">
        <f t="shared" ref="QO29:QO30" si="1621">QK29+QL29-QM29+QN29</f>
        <v>0</v>
      </c>
      <c r="QP29" s="447"/>
      <c r="QQ29" s="447"/>
      <c r="QR29" s="447"/>
      <c r="QS29" s="447"/>
      <c r="QT29" s="447"/>
      <c r="QU29" s="449"/>
      <c r="QV29" s="450">
        <f t="shared" ref="QV29:QV30" si="1622">QP29+QQ29-QR29+QS29-QT29+QU29</f>
        <v>0</v>
      </c>
      <c r="QW29" s="463"/>
      <c r="QX29" s="448"/>
      <c r="QZ29" s="458"/>
      <c r="RA29" s="447"/>
      <c r="RB29" s="447"/>
      <c r="RC29" s="447"/>
      <c r="RD29" s="450">
        <f t="shared" ref="RD29:RD30" si="1623">QZ29+RA29-RB29+RC29</f>
        <v>0</v>
      </c>
      <c r="RE29" s="447"/>
      <c r="RF29" s="447"/>
      <c r="RG29" s="447"/>
      <c r="RH29" s="447"/>
      <c r="RI29" s="447"/>
      <c r="RJ29" s="449"/>
      <c r="RK29" s="450">
        <f t="shared" ref="RK29:RK30" si="1624">RE29+RF29-RG29+RH29-RI29+RJ29</f>
        <v>0</v>
      </c>
      <c r="RL29" s="463"/>
      <c r="RM29" s="448"/>
      <c r="RO29" s="458"/>
      <c r="RP29" s="447"/>
      <c r="RQ29" s="447"/>
      <c r="RR29" s="447"/>
      <c r="RS29" s="450">
        <f t="shared" ref="RS29:RS30" si="1625">RO29+RP29-RQ29+RR29</f>
        <v>0</v>
      </c>
      <c r="RT29" s="447"/>
      <c r="RU29" s="447"/>
      <c r="RV29" s="447"/>
      <c r="RW29" s="447"/>
      <c r="RX29" s="447"/>
      <c r="RY29" s="449"/>
      <c r="RZ29" s="450">
        <f t="shared" ref="RZ29:RZ30" si="1626">RT29+RU29-RV29+RW29-RX29+RY29</f>
        <v>0</v>
      </c>
      <c r="SA29" s="463"/>
      <c r="SB29" s="448"/>
      <c r="SD29" s="458"/>
      <c r="SE29" s="447"/>
      <c r="SF29" s="447"/>
      <c r="SG29" s="447"/>
      <c r="SH29" s="450">
        <f t="shared" ref="SH29:SH30" si="1627">SD29+SE29-SF29+SG29</f>
        <v>0</v>
      </c>
      <c r="SI29" s="447"/>
      <c r="SJ29" s="447"/>
      <c r="SK29" s="447"/>
      <c r="SL29" s="447"/>
      <c r="SM29" s="447"/>
      <c r="SN29" s="449"/>
      <c r="SO29" s="450">
        <f t="shared" ref="SO29:SO30" si="1628">SI29+SJ29-SK29+SL29-SM29+SN29</f>
        <v>0</v>
      </c>
      <c r="SP29" s="463"/>
      <c r="SQ29" s="448"/>
      <c r="SS29" s="458"/>
      <c r="ST29" s="447"/>
      <c r="SU29" s="447"/>
      <c r="SV29" s="447"/>
      <c r="SW29" s="450">
        <f t="shared" ref="SW29:SW30" si="1629">SS29+ST29-SU29+SV29</f>
        <v>0</v>
      </c>
      <c r="SX29" s="447"/>
      <c r="SY29" s="447"/>
      <c r="SZ29" s="447"/>
      <c r="TA29" s="447"/>
      <c r="TB29" s="447"/>
      <c r="TC29" s="449"/>
      <c r="TD29" s="450">
        <f t="shared" ref="TD29:TD30" si="1630">SX29+SY29-SZ29+TA29-TB29+TC29</f>
        <v>0</v>
      </c>
      <c r="TE29" s="463"/>
      <c r="TF29" s="448"/>
      <c r="TH29" s="458"/>
      <c r="TI29" s="447"/>
      <c r="TJ29" s="447"/>
      <c r="TK29" s="447"/>
      <c r="TL29" s="450">
        <f t="shared" ref="TL29:TL30" si="1631">TH29+TI29-TJ29+TK29</f>
        <v>0</v>
      </c>
      <c r="TM29" s="447"/>
      <c r="TN29" s="447"/>
      <c r="TO29" s="447"/>
      <c r="TP29" s="447"/>
      <c r="TQ29" s="447"/>
      <c r="TR29" s="449"/>
      <c r="TS29" s="450">
        <f t="shared" ref="TS29:TS30" si="1632">TM29+TN29-TO29+TP29-TQ29+TR29</f>
        <v>0</v>
      </c>
      <c r="TT29" s="463"/>
      <c r="TU29" s="448"/>
      <c r="TW29" s="458"/>
      <c r="TX29" s="447"/>
      <c r="TY29" s="447"/>
      <c r="TZ29" s="447"/>
      <c r="UA29" s="450">
        <f t="shared" ref="UA29:UA30" si="1633">TW29+TX29-TY29+TZ29</f>
        <v>0</v>
      </c>
      <c r="UB29" s="447"/>
      <c r="UC29" s="447"/>
      <c r="UD29" s="447"/>
      <c r="UE29" s="447"/>
      <c r="UF29" s="447"/>
      <c r="UG29" s="449"/>
      <c r="UH29" s="450">
        <f t="shared" ref="UH29:UH30" si="1634">UB29+UC29-UD29+UE29-UF29+UG29</f>
        <v>0</v>
      </c>
      <c r="UI29" s="463"/>
      <c r="UJ29" s="448"/>
      <c r="UL29" s="458"/>
      <c r="UM29" s="447"/>
      <c r="UN29" s="447"/>
      <c r="UO29" s="447"/>
      <c r="UP29" s="450">
        <f t="shared" ref="UP29:UP30" si="1635">UL29+UM29-UN29+UO29</f>
        <v>0</v>
      </c>
      <c r="UQ29" s="447"/>
      <c r="UR29" s="447"/>
      <c r="US29" s="447"/>
      <c r="UT29" s="447"/>
      <c r="UU29" s="447"/>
      <c r="UV29" s="449"/>
      <c r="UW29" s="450">
        <f t="shared" ref="UW29:UW30" si="1636">UQ29+UR29-US29+UT29-UU29+UV29</f>
        <v>0</v>
      </c>
      <c r="UX29" s="463"/>
      <c r="UY29" s="448"/>
      <c r="VA29" s="458"/>
      <c r="VB29" s="447"/>
      <c r="VC29" s="447"/>
      <c r="VD29" s="447"/>
      <c r="VE29" s="450">
        <f t="shared" ref="VE29:VE30" si="1637">VA29+VB29-VC29+VD29</f>
        <v>0</v>
      </c>
      <c r="VF29" s="447"/>
      <c r="VG29" s="447"/>
      <c r="VH29" s="447"/>
      <c r="VI29" s="447"/>
      <c r="VJ29" s="447"/>
      <c r="VK29" s="449"/>
      <c r="VL29" s="450">
        <f t="shared" ref="VL29:VL30" si="1638">VF29+VG29-VH29+VI29-VJ29+VK29</f>
        <v>0</v>
      </c>
      <c r="VM29" s="463"/>
      <c r="VN29" s="448"/>
      <c r="VP29" s="458"/>
      <c r="VQ29" s="447"/>
      <c r="VR29" s="447"/>
      <c r="VS29" s="447"/>
      <c r="VT29" s="450">
        <f t="shared" ref="VT29:VT30" si="1639">VP29+VQ29-VR29+VS29</f>
        <v>0</v>
      </c>
      <c r="VU29" s="447"/>
      <c r="VV29" s="447"/>
      <c r="VW29" s="447"/>
      <c r="VX29" s="447"/>
      <c r="VY29" s="447"/>
      <c r="VZ29" s="449"/>
      <c r="WA29" s="450">
        <f t="shared" ref="WA29:WA30" si="1640">VU29+VV29-VW29+VX29-VY29+VZ29</f>
        <v>0</v>
      </c>
      <c r="WB29" s="463"/>
      <c r="WC29" s="448"/>
      <c r="WE29" s="458"/>
      <c r="WF29" s="447"/>
      <c r="WG29" s="447"/>
      <c r="WH29" s="447"/>
      <c r="WI29" s="450">
        <f t="shared" ref="WI29:WI30" si="1641">WE29+WF29-WG29+WH29</f>
        <v>0</v>
      </c>
      <c r="WJ29" s="447"/>
      <c r="WK29" s="447"/>
      <c r="WL29" s="447"/>
      <c r="WM29" s="447"/>
      <c r="WN29" s="447"/>
      <c r="WO29" s="449"/>
      <c r="WP29" s="450">
        <f t="shared" ref="WP29:WP30" si="1642">WJ29+WK29-WL29+WM29-WN29+WO29</f>
        <v>0</v>
      </c>
      <c r="WQ29" s="463"/>
      <c r="WR29" s="448"/>
      <c r="WT29" s="458"/>
      <c r="WU29" s="447"/>
      <c r="WV29" s="447"/>
      <c r="WW29" s="447"/>
      <c r="WX29" s="450">
        <f t="shared" ref="WX29:WX30" si="1643">WT29+WU29-WV29+WW29</f>
        <v>0</v>
      </c>
      <c r="WY29" s="447"/>
      <c r="WZ29" s="447"/>
      <c r="XA29" s="447"/>
      <c r="XB29" s="447"/>
      <c r="XC29" s="447"/>
      <c r="XD29" s="449"/>
      <c r="XE29" s="450">
        <f t="shared" ref="XE29:XE30" si="1644">WY29+WZ29-XA29+XB29-XC29+XD29</f>
        <v>0</v>
      </c>
      <c r="XF29" s="463"/>
      <c r="XG29" s="448"/>
      <c r="XI29" s="458"/>
      <c r="XJ29" s="447"/>
      <c r="XK29" s="447"/>
      <c r="XL29" s="447"/>
      <c r="XM29" s="450">
        <f t="shared" ref="XM29:XM30" si="1645">XI29+XJ29-XK29+XL29</f>
        <v>0</v>
      </c>
      <c r="XN29" s="447"/>
      <c r="XO29" s="447"/>
      <c r="XP29" s="447"/>
      <c r="XQ29" s="447"/>
      <c r="XR29" s="447"/>
      <c r="XS29" s="449"/>
      <c r="XT29" s="450">
        <f t="shared" ref="XT29:XT30" si="1646">XN29+XO29-XP29+XQ29-XR29+XS29</f>
        <v>0</v>
      </c>
      <c r="XU29" s="463"/>
      <c r="XV29" s="448"/>
      <c r="XX29" s="458"/>
      <c r="XY29" s="447"/>
      <c r="XZ29" s="447"/>
      <c r="YA29" s="447"/>
      <c r="YB29" s="450">
        <f t="shared" ref="YB29:YB30" si="1647">XX29+XY29-XZ29+YA29</f>
        <v>0</v>
      </c>
      <c r="YC29" s="447"/>
      <c r="YD29" s="447"/>
      <c r="YE29" s="447"/>
      <c r="YF29" s="447"/>
      <c r="YG29" s="447"/>
      <c r="YH29" s="449"/>
      <c r="YI29" s="450">
        <f t="shared" ref="YI29:YI30" si="1648">YC29+YD29-YE29+YF29-YG29+YH29</f>
        <v>0</v>
      </c>
      <c r="YJ29" s="463"/>
      <c r="YK29" s="448"/>
      <c r="YM29" s="458"/>
      <c r="YN29" s="447"/>
      <c r="YO29" s="447"/>
      <c r="YP29" s="447"/>
      <c r="YQ29" s="450">
        <f t="shared" ref="YQ29:YQ30" si="1649">YM29+YN29-YO29+YP29</f>
        <v>0</v>
      </c>
      <c r="YR29" s="447"/>
      <c r="YS29" s="447"/>
      <c r="YT29" s="447"/>
      <c r="YU29" s="447"/>
      <c r="YV29" s="447"/>
      <c r="YW29" s="449"/>
      <c r="YX29" s="450">
        <f t="shared" ref="YX29:YX30" si="1650">YR29+YS29-YT29+YU29-YV29+YW29</f>
        <v>0</v>
      </c>
      <c r="YY29" s="463"/>
      <c r="YZ29" s="448"/>
      <c r="ZB29" s="458"/>
      <c r="ZC29" s="447"/>
      <c r="ZD29" s="447"/>
      <c r="ZE29" s="447"/>
      <c r="ZF29" s="450">
        <f t="shared" ref="ZF29:ZF30" si="1651">ZB29+ZC29-ZD29+ZE29</f>
        <v>0</v>
      </c>
      <c r="ZG29" s="447"/>
      <c r="ZH29" s="447"/>
      <c r="ZI29" s="447"/>
      <c r="ZJ29" s="447"/>
      <c r="ZK29" s="447"/>
      <c r="ZL29" s="449"/>
      <c r="ZM29" s="450">
        <f t="shared" ref="ZM29:ZM30" si="1652">ZG29+ZH29-ZI29+ZJ29-ZK29+ZL29</f>
        <v>0</v>
      </c>
      <c r="ZN29" s="463"/>
      <c r="ZO29" s="448"/>
      <c r="ZQ29" s="458"/>
      <c r="ZR29" s="447"/>
      <c r="ZS29" s="447"/>
      <c r="ZT29" s="447"/>
      <c r="ZU29" s="450">
        <f t="shared" ref="ZU29:ZU30" si="1653">ZQ29+ZR29-ZS29+ZT29</f>
        <v>0</v>
      </c>
      <c r="ZV29" s="447"/>
      <c r="ZW29" s="447"/>
      <c r="ZX29" s="447"/>
      <c r="ZY29" s="447"/>
      <c r="ZZ29" s="447"/>
      <c r="AAA29" s="449"/>
      <c r="AAB29" s="450">
        <f t="shared" ref="AAB29:AAB30" si="1654">ZV29+ZW29-ZX29+ZY29-ZZ29+AAA29</f>
        <v>0</v>
      </c>
      <c r="AAC29" s="463"/>
      <c r="AAD29" s="448"/>
      <c r="AAF29" s="458"/>
      <c r="AAG29" s="447"/>
      <c r="AAH29" s="447"/>
      <c r="AAI29" s="447"/>
      <c r="AAJ29" s="450">
        <f t="shared" ref="AAJ29:AAJ30" si="1655">AAF29+AAG29-AAH29+AAI29</f>
        <v>0</v>
      </c>
      <c r="AAK29" s="447"/>
      <c r="AAL29" s="447"/>
      <c r="AAM29" s="447"/>
      <c r="AAN29" s="447"/>
      <c r="AAO29" s="447"/>
      <c r="AAP29" s="449"/>
      <c r="AAQ29" s="450">
        <f t="shared" ref="AAQ29:AAQ30" si="1656">AAK29+AAL29-AAM29+AAN29-AAO29+AAP29</f>
        <v>0</v>
      </c>
      <c r="AAR29" s="463"/>
      <c r="AAS29" s="448"/>
      <c r="AAU29" s="458"/>
      <c r="AAV29" s="447"/>
      <c r="AAW29" s="447"/>
      <c r="AAX29" s="447"/>
      <c r="AAY29" s="450">
        <f t="shared" ref="AAY29:AAY30" si="1657">AAU29+AAV29-AAW29+AAX29</f>
        <v>0</v>
      </c>
      <c r="AAZ29" s="447"/>
      <c r="ABA29" s="447"/>
      <c r="ABB29" s="447"/>
      <c r="ABC29" s="447"/>
      <c r="ABD29" s="447"/>
      <c r="ABE29" s="449"/>
      <c r="ABF29" s="450">
        <f t="shared" ref="ABF29:ABF30" si="1658">AAZ29+ABA29-ABB29+ABC29-ABD29+ABE29</f>
        <v>0</v>
      </c>
      <c r="ABG29" s="463"/>
      <c r="ABH29" s="448"/>
      <c r="ABJ29" s="458"/>
      <c r="ABK29" s="447"/>
      <c r="ABL29" s="447"/>
      <c r="ABM29" s="447"/>
      <c r="ABN29" s="450">
        <f t="shared" ref="ABN29:ABN30" si="1659">ABJ29+ABK29-ABL29+ABM29</f>
        <v>0</v>
      </c>
      <c r="ABO29" s="447"/>
      <c r="ABP29" s="447"/>
      <c r="ABQ29" s="447"/>
      <c r="ABR29" s="447"/>
      <c r="ABS29" s="447"/>
      <c r="ABT29" s="449"/>
      <c r="ABU29" s="450">
        <f t="shared" ref="ABU29:ABU30" si="1660">ABO29+ABP29-ABQ29+ABR29-ABS29+ABT29</f>
        <v>0</v>
      </c>
      <c r="ABV29" s="463"/>
      <c r="ABW29" s="448"/>
      <c r="ABY29" s="458"/>
      <c r="ABZ29" s="447"/>
      <c r="ACA29" s="447"/>
      <c r="ACB29" s="447"/>
      <c r="ACC29" s="450">
        <f t="shared" ref="ACC29:ACC30" si="1661">ABY29+ABZ29-ACA29+ACB29</f>
        <v>0</v>
      </c>
      <c r="ACD29" s="447"/>
      <c r="ACE29" s="447"/>
      <c r="ACF29" s="447"/>
      <c r="ACG29" s="447"/>
      <c r="ACH29" s="447"/>
      <c r="ACI29" s="449"/>
      <c r="ACJ29" s="450">
        <f t="shared" ref="ACJ29:ACJ30" si="1662">ACD29+ACE29-ACF29+ACG29-ACH29+ACI29</f>
        <v>0</v>
      </c>
      <c r="ACK29" s="463"/>
      <c r="ACL29" s="448"/>
      <c r="ACN29" s="458"/>
      <c r="ACO29" s="447"/>
      <c r="ACP29" s="447"/>
      <c r="ACQ29" s="447"/>
      <c r="ACR29" s="450">
        <f t="shared" ref="ACR29:ACR30" si="1663">ACN29+ACO29-ACP29+ACQ29</f>
        <v>0</v>
      </c>
      <c r="ACS29" s="447"/>
      <c r="ACT29" s="447"/>
      <c r="ACU29" s="447"/>
      <c r="ACV29" s="447"/>
      <c r="ACW29" s="447"/>
      <c r="ACX29" s="449"/>
      <c r="ACY29" s="450">
        <f t="shared" ref="ACY29:ACY30" si="1664">ACS29+ACT29-ACU29+ACV29-ACW29+ACX29</f>
        <v>0</v>
      </c>
      <c r="ACZ29" s="463"/>
      <c r="ADA29" s="448"/>
      <c r="ADC29" s="458"/>
      <c r="ADD29" s="447"/>
      <c r="ADE29" s="447"/>
      <c r="ADF29" s="447"/>
      <c r="ADG29" s="450">
        <f t="shared" ref="ADG29:ADG30" si="1665">ADC29+ADD29-ADE29+ADF29</f>
        <v>0</v>
      </c>
      <c r="ADH29" s="447"/>
      <c r="ADI29" s="447"/>
      <c r="ADJ29" s="447"/>
      <c r="ADK29" s="447"/>
      <c r="ADL29" s="447"/>
      <c r="ADM29" s="449"/>
      <c r="ADN29" s="450">
        <f t="shared" ref="ADN29:ADN30" si="1666">ADH29+ADI29-ADJ29+ADK29-ADL29+ADM29</f>
        <v>0</v>
      </c>
      <c r="ADO29" s="463"/>
      <c r="ADP29" s="448"/>
      <c r="ADR29" s="458"/>
      <c r="ADS29" s="447"/>
      <c r="ADT29" s="447"/>
      <c r="ADU29" s="447"/>
      <c r="ADV29" s="450">
        <f t="shared" ref="ADV29:ADV30" si="1667">ADR29+ADS29-ADT29+ADU29</f>
        <v>0</v>
      </c>
      <c r="ADW29" s="447"/>
      <c r="ADX29" s="447"/>
      <c r="ADY29" s="447"/>
      <c r="ADZ29" s="447"/>
      <c r="AEA29" s="447"/>
      <c r="AEB29" s="449"/>
      <c r="AEC29" s="450">
        <f t="shared" ref="AEC29:AEC30" si="1668">ADW29+ADX29-ADY29+ADZ29-AEA29+AEB29</f>
        <v>0</v>
      </c>
      <c r="AED29" s="463"/>
      <c r="AEE29" s="448"/>
      <c r="AEG29" s="458"/>
      <c r="AEH29" s="447"/>
      <c r="AEI29" s="447"/>
      <c r="AEJ29" s="447"/>
      <c r="AEK29" s="450">
        <f t="shared" ref="AEK29:AEK30" si="1669">AEG29+AEH29-AEI29+AEJ29</f>
        <v>0</v>
      </c>
      <c r="AEL29" s="447"/>
      <c r="AEM29" s="447"/>
      <c r="AEN29" s="447"/>
      <c r="AEO29" s="447"/>
      <c r="AEP29" s="447"/>
      <c r="AEQ29" s="449"/>
      <c r="AER29" s="450">
        <f t="shared" ref="AER29:AER30" si="1670">AEL29+AEM29-AEN29+AEO29-AEP29+AEQ29</f>
        <v>0</v>
      </c>
      <c r="AES29" s="463"/>
      <c r="AET29" s="448"/>
      <c r="AEV29" s="458"/>
      <c r="AEW29" s="447"/>
      <c r="AEX29" s="447"/>
      <c r="AEY29" s="447"/>
      <c r="AEZ29" s="450">
        <f t="shared" ref="AEZ29:AEZ30" si="1671">AEV29+AEW29-AEX29+AEY29</f>
        <v>0</v>
      </c>
      <c r="AFA29" s="447"/>
      <c r="AFB29" s="447"/>
      <c r="AFC29" s="447"/>
      <c r="AFD29" s="447"/>
      <c r="AFE29" s="447"/>
      <c r="AFF29" s="449"/>
      <c r="AFG29" s="450">
        <f t="shared" ref="AFG29:AFG30" si="1672">AFA29+AFB29-AFC29+AFD29-AFE29+AFF29</f>
        <v>0</v>
      </c>
      <c r="AFH29" s="463"/>
      <c r="AFI29" s="448"/>
      <c r="AFK29" s="458"/>
      <c r="AFL29" s="447"/>
      <c r="AFM29" s="447"/>
      <c r="AFN29" s="447"/>
      <c r="AFO29" s="450">
        <f t="shared" ref="AFO29:AFO30" si="1673">AFK29+AFL29-AFM29+AFN29</f>
        <v>0</v>
      </c>
      <c r="AFP29" s="447"/>
      <c r="AFQ29" s="447"/>
      <c r="AFR29" s="447"/>
      <c r="AFS29" s="447"/>
      <c r="AFT29" s="447"/>
      <c r="AFU29" s="449"/>
      <c r="AFV29" s="450">
        <f t="shared" ref="AFV29:AFV30" si="1674">AFP29+AFQ29-AFR29+AFS29-AFT29+AFU29</f>
        <v>0</v>
      </c>
      <c r="AFW29" s="463"/>
      <c r="AFX29" s="448"/>
      <c r="AFZ29" s="458"/>
      <c r="AGA29" s="447"/>
      <c r="AGB29" s="447"/>
      <c r="AGC29" s="447"/>
      <c r="AGD29" s="450">
        <f t="shared" ref="AGD29:AGD30" si="1675">AFZ29+AGA29-AGB29+AGC29</f>
        <v>0</v>
      </c>
      <c r="AGE29" s="447"/>
      <c r="AGF29" s="447"/>
      <c r="AGG29" s="447"/>
      <c r="AGH29" s="447"/>
      <c r="AGI29" s="447"/>
      <c r="AGJ29" s="449"/>
      <c r="AGK29" s="450">
        <f t="shared" ref="AGK29:AGK30" si="1676">AGE29+AGF29-AGG29+AGH29-AGI29+AGJ29</f>
        <v>0</v>
      </c>
      <c r="AGL29" s="463"/>
      <c r="AGM29" s="448"/>
      <c r="AGO29" s="458"/>
      <c r="AGP29" s="447"/>
      <c r="AGQ29" s="447"/>
      <c r="AGR29" s="447"/>
      <c r="AGS29" s="450">
        <f t="shared" ref="AGS29:AGS30" si="1677">AGO29+AGP29-AGQ29+AGR29</f>
        <v>0</v>
      </c>
      <c r="AGT29" s="447"/>
      <c r="AGU29" s="447"/>
      <c r="AGV29" s="447"/>
      <c r="AGW29" s="447"/>
      <c r="AGX29" s="447"/>
      <c r="AGY29" s="449"/>
      <c r="AGZ29" s="450">
        <f t="shared" ref="AGZ29:AGZ30" si="1678">AGT29+AGU29-AGV29+AGW29-AGX29+AGY29</f>
        <v>0</v>
      </c>
      <c r="AHA29" s="463"/>
      <c r="AHB29" s="448"/>
      <c r="AHD29" s="458"/>
      <c r="AHE29" s="447"/>
      <c r="AHF29" s="447"/>
      <c r="AHG29" s="447"/>
      <c r="AHH29" s="450">
        <f t="shared" ref="AHH29:AHH30" si="1679">AHD29+AHE29-AHF29+AHG29</f>
        <v>0</v>
      </c>
      <c r="AHI29" s="447"/>
      <c r="AHJ29" s="447"/>
      <c r="AHK29" s="447"/>
      <c r="AHL29" s="447"/>
      <c r="AHM29" s="447"/>
      <c r="AHN29" s="449"/>
      <c r="AHO29" s="450">
        <f t="shared" ref="AHO29:AHO30" si="1680">AHI29+AHJ29-AHK29+AHL29-AHM29+AHN29</f>
        <v>0</v>
      </c>
      <c r="AHP29" s="463"/>
      <c r="AHQ29" s="448"/>
      <c r="AHS29" s="458"/>
      <c r="AHT29" s="447"/>
      <c r="AHU29" s="447"/>
      <c r="AHV29" s="447"/>
      <c r="AHW29" s="450">
        <f t="shared" ref="AHW29:AHW30" si="1681">AHS29+AHT29-AHU29+AHV29</f>
        <v>0</v>
      </c>
      <c r="AHX29" s="447"/>
      <c r="AHY29" s="447"/>
      <c r="AHZ29" s="447"/>
      <c r="AIA29" s="447"/>
      <c r="AIB29" s="447"/>
      <c r="AIC29" s="449"/>
      <c r="AID29" s="450">
        <f t="shared" ref="AID29:AID30" si="1682">AHX29+AHY29-AHZ29+AIA29-AIB29+AIC29</f>
        <v>0</v>
      </c>
      <c r="AIE29" s="463"/>
      <c r="AIF29" s="448"/>
      <c r="AIH29" s="458"/>
      <c r="AII29" s="447"/>
      <c r="AIJ29" s="447"/>
      <c r="AIK29" s="447"/>
      <c r="AIL29" s="450">
        <f t="shared" ref="AIL29:AIL30" si="1683">AIH29+AII29-AIJ29+AIK29</f>
        <v>0</v>
      </c>
      <c r="AIM29" s="447"/>
      <c r="AIN29" s="447"/>
      <c r="AIO29" s="447"/>
      <c r="AIP29" s="447"/>
      <c r="AIQ29" s="447"/>
      <c r="AIR29" s="449"/>
      <c r="AIS29" s="450">
        <f t="shared" ref="AIS29:AIS30" si="1684">AIM29+AIN29-AIO29+AIP29-AIQ29+AIR29</f>
        <v>0</v>
      </c>
      <c r="AIT29" s="463"/>
      <c r="AIU29" s="448"/>
      <c r="AIW29" s="458"/>
      <c r="AIX29" s="447"/>
      <c r="AIY29" s="447"/>
      <c r="AIZ29" s="447"/>
      <c r="AJA29" s="450">
        <f t="shared" ref="AJA29:AJA30" si="1685">AIW29+AIX29-AIY29+AIZ29</f>
        <v>0</v>
      </c>
      <c r="AJB29" s="447"/>
      <c r="AJC29" s="447"/>
      <c r="AJD29" s="447"/>
      <c r="AJE29" s="447"/>
      <c r="AJF29" s="447"/>
      <c r="AJG29" s="449"/>
      <c r="AJH29" s="450">
        <f t="shared" ref="AJH29:AJH30" si="1686">AJB29+AJC29-AJD29+AJE29-AJF29+AJG29</f>
        <v>0</v>
      </c>
      <c r="AJI29" s="463"/>
      <c r="AJJ29" s="448"/>
      <c r="AJL29" s="458"/>
      <c r="AJM29" s="447"/>
      <c r="AJN29" s="447"/>
      <c r="AJO29" s="447"/>
      <c r="AJP29" s="450">
        <f t="shared" ref="AJP29:AJP30" si="1687">AJL29+AJM29-AJN29+AJO29</f>
        <v>0</v>
      </c>
      <c r="AJQ29" s="447"/>
      <c r="AJR29" s="447"/>
      <c r="AJS29" s="447"/>
      <c r="AJT29" s="447"/>
      <c r="AJU29" s="447"/>
      <c r="AJV29" s="449"/>
      <c r="AJW29" s="450">
        <f t="shared" ref="AJW29:AJW30" si="1688">AJQ29+AJR29-AJS29+AJT29-AJU29+AJV29</f>
        <v>0</v>
      </c>
      <c r="AJX29" s="463"/>
      <c r="AJY29" s="448"/>
      <c r="AKA29" s="458"/>
      <c r="AKB29" s="447"/>
      <c r="AKC29" s="447"/>
      <c r="AKD29" s="447"/>
      <c r="AKE29" s="450">
        <f t="shared" ref="AKE29:AKE30" si="1689">AKA29+AKB29-AKC29+AKD29</f>
        <v>0</v>
      </c>
      <c r="AKF29" s="447"/>
      <c r="AKG29" s="447"/>
      <c r="AKH29" s="447"/>
      <c r="AKI29" s="447"/>
      <c r="AKJ29" s="447"/>
      <c r="AKK29" s="449"/>
      <c r="AKL29" s="450">
        <f t="shared" ref="AKL29:AKL30" si="1690">AKF29+AKG29-AKH29+AKI29-AKJ29+AKK29</f>
        <v>0</v>
      </c>
      <c r="AKM29" s="463"/>
      <c r="AKN29" s="448"/>
      <c r="AKP29" s="458"/>
      <c r="AKQ29" s="447"/>
      <c r="AKR29" s="447"/>
      <c r="AKS29" s="447"/>
      <c r="AKT29" s="450">
        <f t="shared" ref="AKT29:AKT30" si="1691">AKP29+AKQ29-AKR29+AKS29</f>
        <v>0</v>
      </c>
      <c r="AKU29" s="447"/>
      <c r="AKV29" s="447"/>
      <c r="AKW29" s="447"/>
      <c r="AKX29" s="447"/>
      <c r="AKY29" s="447"/>
      <c r="AKZ29" s="449"/>
      <c r="ALA29" s="450">
        <f t="shared" ref="ALA29:ALA30" si="1692">AKU29+AKV29-AKW29+AKX29-AKY29+AKZ29</f>
        <v>0</v>
      </c>
      <c r="ALB29" s="463"/>
      <c r="ALC29" s="448"/>
      <c r="ALE29" s="458"/>
      <c r="ALF29" s="447"/>
      <c r="ALG29" s="447"/>
      <c r="ALH29" s="447"/>
      <c r="ALI29" s="450">
        <f t="shared" ref="ALI29:ALI30" si="1693">ALE29+ALF29-ALG29+ALH29</f>
        <v>0</v>
      </c>
      <c r="ALJ29" s="447"/>
      <c r="ALK29" s="447"/>
      <c r="ALL29" s="447"/>
      <c r="ALM29" s="447"/>
      <c r="ALN29" s="447"/>
      <c r="ALO29" s="449"/>
      <c r="ALP29" s="450">
        <f t="shared" ref="ALP29:ALP30" si="1694">ALJ29+ALK29-ALL29+ALM29-ALN29+ALO29</f>
        <v>0</v>
      </c>
      <c r="ALQ29" s="463"/>
      <c r="ALR29" s="448"/>
      <c r="ALT29" s="458"/>
      <c r="ALU29" s="447"/>
      <c r="ALV29" s="447"/>
      <c r="ALW29" s="447"/>
      <c r="ALX29" s="450">
        <f t="shared" ref="ALX29:ALX30" si="1695">ALT29+ALU29-ALV29+ALW29</f>
        <v>0</v>
      </c>
      <c r="ALY29" s="447"/>
      <c r="ALZ29" s="447"/>
      <c r="AMA29" s="447"/>
      <c r="AMB29" s="447"/>
      <c r="AMC29" s="447"/>
      <c r="AMD29" s="449"/>
      <c r="AME29" s="450">
        <f t="shared" ref="AME29:AME30" si="1696">ALY29+ALZ29-AMA29+AMB29-AMC29+AMD29</f>
        <v>0</v>
      </c>
      <c r="AMF29" s="463"/>
      <c r="AMG29" s="448"/>
      <c r="AMI29" s="458"/>
      <c r="AMJ29" s="447"/>
      <c r="AMK29" s="447"/>
      <c r="AML29" s="447"/>
      <c r="AMM29" s="450">
        <f t="shared" ref="AMM29:AMM30" si="1697">AMI29+AMJ29-AMK29+AML29</f>
        <v>0</v>
      </c>
      <c r="AMN29" s="447"/>
      <c r="AMO29" s="447"/>
      <c r="AMP29" s="447"/>
      <c r="AMQ29" s="447"/>
      <c r="AMR29" s="447"/>
      <c r="AMS29" s="449"/>
      <c r="AMT29" s="450">
        <f t="shared" ref="AMT29:AMT30" si="1698">AMN29+AMO29-AMP29+AMQ29-AMR29+AMS29</f>
        <v>0</v>
      </c>
      <c r="AMU29" s="463"/>
      <c r="AMV29" s="448"/>
      <c r="AMX29" s="458"/>
      <c r="AMY29" s="447"/>
      <c r="AMZ29" s="447"/>
      <c r="ANA29" s="447"/>
      <c r="ANB29" s="450">
        <f t="shared" ref="ANB29:ANB30" si="1699">AMX29+AMY29-AMZ29+ANA29</f>
        <v>0</v>
      </c>
      <c r="ANC29" s="447"/>
      <c r="AND29" s="447"/>
      <c r="ANE29" s="447"/>
      <c r="ANF29" s="447"/>
      <c r="ANG29" s="447"/>
      <c r="ANH29" s="449"/>
      <c r="ANI29" s="450">
        <f t="shared" ref="ANI29:ANI30" si="1700">ANC29+AND29-ANE29+ANF29-ANG29+ANH29</f>
        <v>0</v>
      </c>
      <c r="ANJ29" s="463"/>
      <c r="ANK29" s="448"/>
      <c r="ANM29" s="458"/>
      <c r="ANN29" s="447"/>
      <c r="ANO29" s="447"/>
      <c r="ANP29" s="447"/>
      <c r="ANQ29" s="450">
        <f t="shared" ref="ANQ29:ANQ30" si="1701">ANM29+ANN29-ANO29+ANP29</f>
        <v>0</v>
      </c>
      <c r="ANR29" s="447"/>
      <c r="ANS29" s="447"/>
      <c r="ANT29" s="447"/>
      <c r="ANU29" s="447"/>
      <c r="ANV29" s="447"/>
      <c r="ANW29" s="449"/>
      <c r="ANX29" s="450">
        <f t="shared" ref="ANX29:ANX30" si="1702">ANR29+ANS29-ANT29+ANU29-ANV29+ANW29</f>
        <v>0</v>
      </c>
      <c r="ANY29" s="463"/>
      <c r="ANZ29" s="448"/>
      <c r="AOB29" s="458"/>
      <c r="AOC29" s="447"/>
      <c r="AOD29" s="447"/>
      <c r="AOE29" s="447"/>
      <c r="AOF29" s="450">
        <f t="shared" ref="AOF29:AOF30" si="1703">AOB29+AOC29-AOD29+AOE29</f>
        <v>0</v>
      </c>
      <c r="AOG29" s="447"/>
      <c r="AOH29" s="447"/>
      <c r="AOI29" s="447"/>
      <c r="AOJ29" s="447"/>
      <c r="AOK29" s="447"/>
      <c r="AOL29" s="449"/>
      <c r="AOM29" s="450">
        <f t="shared" ref="AOM29:AOM30" si="1704">AOG29+AOH29-AOI29+AOJ29-AOK29+AOL29</f>
        <v>0</v>
      </c>
      <c r="AON29" s="463"/>
      <c r="AOO29" s="448"/>
      <c r="AOQ29" s="458"/>
      <c r="AOR29" s="447"/>
      <c r="AOS29" s="447"/>
      <c r="AOT29" s="447"/>
      <c r="AOU29" s="450">
        <f t="shared" ref="AOU29:AOU30" si="1705">AOQ29+AOR29-AOS29+AOT29</f>
        <v>0</v>
      </c>
      <c r="AOV29" s="447"/>
      <c r="AOW29" s="447"/>
      <c r="AOX29" s="447"/>
      <c r="AOY29" s="447"/>
      <c r="AOZ29" s="447"/>
      <c r="APA29" s="449"/>
      <c r="APB29" s="450">
        <f t="shared" ref="APB29:APB30" si="1706">AOV29+AOW29-AOX29+AOY29-AOZ29+APA29</f>
        <v>0</v>
      </c>
      <c r="APC29" s="463"/>
      <c r="APD29" s="448"/>
      <c r="APF29" s="458"/>
      <c r="APG29" s="447"/>
      <c r="APH29" s="447"/>
      <c r="API29" s="447"/>
      <c r="APJ29" s="450">
        <f t="shared" ref="APJ29:APJ30" si="1707">APF29+APG29-APH29+API29</f>
        <v>0</v>
      </c>
      <c r="APK29" s="447"/>
      <c r="APL29" s="447"/>
      <c r="APM29" s="447"/>
      <c r="APN29" s="447"/>
      <c r="APO29" s="447"/>
      <c r="APP29" s="449"/>
      <c r="APQ29" s="450">
        <f t="shared" ref="APQ29:APQ30" si="1708">APK29+APL29-APM29+APN29-APO29+APP29</f>
        <v>0</v>
      </c>
      <c r="APR29" s="463"/>
      <c r="APS29" s="448"/>
      <c r="APU29" s="458"/>
      <c r="APV29" s="447"/>
      <c r="APW29" s="447"/>
      <c r="APX29" s="447"/>
      <c r="APY29" s="450">
        <f t="shared" ref="APY29:APY30" si="1709">APU29+APV29-APW29+APX29</f>
        <v>0</v>
      </c>
      <c r="APZ29" s="447"/>
      <c r="AQA29" s="447"/>
      <c r="AQB29" s="447"/>
      <c r="AQC29" s="447"/>
      <c r="AQD29" s="447"/>
      <c r="AQE29" s="449"/>
      <c r="AQF29" s="450">
        <f t="shared" ref="AQF29:AQF30" si="1710">APZ29+AQA29-AQB29+AQC29-AQD29+AQE29</f>
        <v>0</v>
      </c>
      <c r="AQG29" s="463"/>
      <c r="AQH29" s="448"/>
      <c r="AQJ29" s="458"/>
      <c r="AQK29" s="447"/>
      <c r="AQL29" s="447"/>
      <c r="AQM29" s="447"/>
      <c r="AQN29" s="450">
        <f t="shared" ref="AQN29:AQN30" si="1711">AQJ29+AQK29-AQL29+AQM29</f>
        <v>0</v>
      </c>
      <c r="AQO29" s="447"/>
      <c r="AQP29" s="447"/>
      <c r="AQQ29" s="447"/>
      <c r="AQR29" s="447"/>
      <c r="AQS29" s="447"/>
      <c r="AQT29" s="449"/>
      <c r="AQU29" s="450">
        <f t="shared" ref="AQU29:AQU30" si="1712">AQO29+AQP29-AQQ29+AQR29-AQS29+AQT29</f>
        <v>0</v>
      </c>
      <c r="AQV29" s="463"/>
      <c r="AQW29" s="448"/>
      <c r="AQY29" s="458"/>
      <c r="AQZ29" s="447"/>
      <c r="ARA29" s="447"/>
      <c r="ARB29" s="447"/>
      <c r="ARC29" s="450">
        <f t="shared" ref="ARC29:ARC30" si="1713">AQY29+AQZ29-ARA29+ARB29</f>
        <v>0</v>
      </c>
      <c r="ARD29" s="447"/>
      <c r="ARE29" s="447"/>
      <c r="ARF29" s="447"/>
      <c r="ARG29" s="447"/>
      <c r="ARH29" s="447"/>
      <c r="ARI29" s="449"/>
      <c r="ARJ29" s="450">
        <f t="shared" ref="ARJ29:ARJ30" si="1714">ARD29+ARE29-ARF29+ARG29-ARH29+ARI29</f>
        <v>0</v>
      </c>
      <c r="ARK29" s="463"/>
      <c r="ARL29" s="448"/>
      <c r="ARN29" s="458"/>
      <c r="ARO29" s="447"/>
      <c r="ARP29" s="447"/>
      <c r="ARQ29" s="447"/>
      <c r="ARR29" s="450">
        <f t="shared" ref="ARR29:ARR30" si="1715">ARN29+ARO29-ARP29+ARQ29</f>
        <v>0</v>
      </c>
      <c r="ARS29" s="447"/>
      <c r="ART29" s="447"/>
      <c r="ARU29" s="447"/>
      <c r="ARV29" s="447"/>
      <c r="ARW29" s="447"/>
      <c r="ARX29" s="449"/>
      <c r="ARY29" s="450">
        <f t="shared" ref="ARY29:ARY30" si="1716">ARS29+ART29-ARU29+ARV29-ARW29+ARX29</f>
        <v>0</v>
      </c>
      <c r="ARZ29" s="463"/>
      <c r="ASA29" s="448"/>
      <c r="ASC29" s="458"/>
      <c r="ASD29" s="447"/>
      <c r="ASE29" s="447"/>
      <c r="ASF29" s="447"/>
      <c r="ASG29" s="450">
        <f t="shared" ref="ASG29:ASG30" si="1717">ASC29+ASD29-ASE29+ASF29</f>
        <v>0</v>
      </c>
      <c r="ASH29" s="447"/>
      <c r="ASI29" s="447"/>
      <c r="ASJ29" s="447"/>
      <c r="ASK29" s="447"/>
      <c r="ASL29" s="447"/>
      <c r="ASM29" s="449"/>
      <c r="ASN29" s="450">
        <f t="shared" ref="ASN29:ASN30" si="1718">ASH29+ASI29-ASJ29+ASK29-ASL29+ASM29</f>
        <v>0</v>
      </c>
      <c r="ASO29" s="463"/>
      <c r="ASP29" s="448"/>
      <c r="ASR29" s="458"/>
      <c r="ASS29" s="447"/>
      <c r="AST29" s="447"/>
      <c r="ASU29" s="447"/>
      <c r="ASV29" s="450">
        <f t="shared" ref="ASV29:ASV30" si="1719">ASR29+ASS29-AST29+ASU29</f>
        <v>0</v>
      </c>
      <c r="ASW29" s="447"/>
      <c r="ASX29" s="447"/>
      <c r="ASY29" s="447"/>
      <c r="ASZ29" s="447"/>
      <c r="ATA29" s="447"/>
      <c r="ATB29" s="449"/>
      <c r="ATC29" s="450">
        <f t="shared" ref="ATC29:ATC30" si="1720">ASW29+ASX29-ASY29+ASZ29-ATA29+ATB29</f>
        <v>0</v>
      </c>
      <c r="ATD29" s="463"/>
      <c r="ATE29" s="448"/>
      <c r="ATG29" s="458"/>
      <c r="ATH29" s="447"/>
      <c r="ATI29" s="447"/>
      <c r="ATJ29" s="447"/>
      <c r="ATK29" s="450">
        <f t="shared" ref="ATK29:ATK30" si="1721">ATG29+ATH29-ATI29+ATJ29</f>
        <v>0</v>
      </c>
      <c r="ATL29" s="447"/>
      <c r="ATM29" s="447"/>
      <c r="ATN29" s="447"/>
      <c r="ATO29" s="447"/>
      <c r="ATP29" s="447"/>
      <c r="ATQ29" s="449"/>
      <c r="ATR29" s="450">
        <f t="shared" ref="ATR29:ATR30" si="1722">ATL29+ATM29-ATN29+ATO29-ATP29+ATQ29</f>
        <v>0</v>
      </c>
      <c r="ATS29" s="463"/>
      <c r="ATT29" s="448"/>
      <c r="ATV29" s="458"/>
      <c r="ATW29" s="447"/>
      <c r="ATX29" s="447"/>
      <c r="ATY29" s="447"/>
      <c r="ATZ29" s="450">
        <f t="shared" ref="ATZ29:ATZ30" si="1723">ATV29+ATW29-ATX29+ATY29</f>
        <v>0</v>
      </c>
      <c r="AUA29" s="447"/>
      <c r="AUB29" s="447"/>
      <c r="AUC29" s="447"/>
      <c r="AUD29" s="447"/>
      <c r="AUE29" s="447"/>
      <c r="AUF29" s="449"/>
      <c r="AUG29" s="450">
        <f t="shared" ref="AUG29:AUG30" si="1724">AUA29+AUB29-AUC29+AUD29-AUE29+AUF29</f>
        <v>0</v>
      </c>
      <c r="AUH29" s="463"/>
      <c r="AUI29" s="448"/>
      <c r="AUK29" s="458"/>
      <c r="AUL29" s="447"/>
      <c r="AUM29" s="447"/>
      <c r="AUN29" s="447"/>
      <c r="AUO29" s="450">
        <f t="shared" ref="AUO29:AUO30" si="1725">AUK29+AUL29-AUM29+AUN29</f>
        <v>0</v>
      </c>
      <c r="AUP29" s="447"/>
      <c r="AUQ29" s="447"/>
      <c r="AUR29" s="447"/>
      <c r="AUS29" s="447"/>
      <c r="AUT29" s="447"/>
      <c r="AUU29" s="449"/>
      <c r="AUV29" s="450">
        <f t="shared" ref="AUV29:AUV30" si="1726">AUP29+AUQ29-AUR29+AUS29-AUT29+AUU29</f>
        <v>0</v>
      </c>
      <c r="AUW29" s="463"/>
      <c r="AUX29" s="448"/>
      <c r="AUZ29" s="458"/>
      <c r="AVA29" s="447"/>
      <c r="AVB29" s="447"/>
      <c r="AVC29" s="447"/>
      <c r="AVD29" s="450">
        <f t="shared" ref="AVD29:AVD30" si="1727">AUZ29+AVA29-AVB29+AVC29</f>
        <v>0</v>
      </c>
      <c r="AVE29" s="447"/>
      <c r="AVF29" s="447"/>
      <c r="AVG29" s="447"/>
      <c r="AVH29" s="447"/>
      <c r="AVI29" s="447"/>
      <c r="AVJ29" s="449"/>
      <c r="AVK29" s="450">
        <f t="shared" ref="AVK29:AVK30" si="1728">AVE29+AVF29-AVG29+AVH29-AVI29+AVJ29</f>
        <v>0</v>
      </c>
      <c r="AVL29" s="463"/>
      <c r="AVM29" s="448"/>
      <c r="AVO29" s="458"/>
      <c r="AVP29" s="447"/>
      <c r="AVQ29" s="447"/>
      <c r="AVR29" s="447"/>
      <c r="AVS29" s="450">
        <f t="shared" ref="AVS29:AVS30" si="1729">AVO29+AVP29-AVQ29+AVR29</f>
        <v>0</v>
      </c>
      <c r="AVT29" s="447"/>
      <c r="AVU29" s="447"/>
      <c r="AVV29" s="447"/>
      <c r="AVW29" s="447"/>
      <c r="AVX29" s="447"/>
      <c r="AVY29" s="449"/>
      <c r="AVZ29" s="450">
        <f t="shared" ref="AVZ29:AVZ30" si="1730">AVT29+AVU29-AVV29+AVW29-AVX29+AVY29</f>
        <v>0</v>
      </c>
      <c r="AWA29" s="463"/>
      <c r="AWB29" s="448"/>
      <c r="AWD29" s="458"/>
      <c r="AWE29" s="447"/>
      <c r="AWF29" s="447"/>
      <c r="AWG29" s="447"/>
      <c r="AWH29" s="450">
        <f t="shared" ref="AWH29:AWH30" si="1731">AWD29+AWE29-AWF29+AWG29</f>
        <v>0</v>
      </c>
      <c r="AWI29" s="447"/>
      <c r="AWJ29" s="447"/>
      <c r="AWK29" s="447"/>
      <c r="AWL29" s="447"/>
      <c r="AWM29" s="447"/>
      <c r="AWN29" s="449"/>
      <c r="AWO29" s="450">
        <f t="shared" ref="AWO29:AWO30" si="1732">AWI29+AWJ29-AWK29+AWL29-AWM29+AWN29</f>
        <v>0</v>
      </c>
      <c r="AWP29" s="463"/>
      <c r="AWQ29" s="448"/>
      <c r="AWS29" s="458"/>
      <c r="AWT29" s="447"/>
      <c r="AWU29" s="447"/>
      <c r="AWV29" s="447"/>
      <c r="AWW29" s="450">
        <f t="shared" ref="AWW29:AWW30" si="1733">AWS29+AWT29-AWU29+AWV29</f>
        <v>0</v>
      </c>
      <c r="AWX29" s="447"/>
      <c r="AWY29" s="447"/>
      <c r="AWZ29" s="447"/>
      <c r="AXA29" s="447"/>
      <c r="AXB29" s="447"/>
      <c r="AXC29" s="449"/>
      <c r="AXD29" s="450">
        <f t="shared" ref="AXD29:AXD30" si="1734">AWX29+AWY29-AWZ29+AXA29-AXB29+AXC29</f>
        <v>0</v>
      </c>
      <c r="AXE29" s="463"/>
      <c r="AXF29" s="448"/>
      <c r="AXH29" s="458"/>
      <c r="AXI29" s="447"/>
      <c r="AXJ29" s="447"/>
      <c r="AXK29" s="447"/>
      <c r="AXL29" s="450">
        <f t="shared" ref="AXL29:AXL30" si="1735">AXH29+AXI29-AXJ29+AXK29</f>
        <v>0</v>
      </c>
      <c r="AXM29" s="447"/>
      <c r="AXN29" s="447"/>
      <c r="AXO29" s="447"/>
      <c r="AXP29" s="447"/>
      <c r="AXQ29" s="447"/>
      <c r="AXR29" s="449"/>
      <c r="AXS29" s="450">
        <f t="shared" ref="AXS29:AXS30" si="1736">AXM29+AXN29-AXO29+AXP29-AXQ29+AXR29</f>
        <v>0</v>
      </c>
      <c r="AXT29" s="463"/>
      <c r="AXU29" s="448"/>
      <c r="AXW29" s="458"/>
      <c r="AXX29" s="447"/>
      <c r="AXY29" s="447"/>
      <c r="AXZ29" s="447"/>
      <c r="AYA29" s="450">
        <f t="shared" ref="AYA29:AYA30" si="1737">AXW29+AXX29-AXY29+AXZ29</f>
        <v>0</v>
      </c>
      <c r="AYB29" s="447"/>
      <c r="AYC29" s="447"/>
      <c r="AYD29" s="447"/>
      <c r="AYE29" s="447"/>
      <c r="AYF29" s="447"/>
      <c r="AYG29" s="449"/>
      <c r="AYH29" s="450">
        <f t="shared" ref="AYH29:AYH30" si="1738">AYB29+AYC29-AYD29+AYE29-AYF29+AYG29</f>
        <v>0</v>
      </c>
      <c r="AYI29" s="463"/>
      <c r="AYJ29" s="448"/>
      <c r="AYL29" s="458"/>
      <c r="AYM29" s="447"/>
      <c r="AYN29" s="447"/>
      <c r="AYO29" s="447"/>
      <c r="AYP29" s="450">
        <f t="shared" ref="AYP29:AYP30" si="1739">AYL29+AYM29-AYN29+AYO29</f>
        <v>0</v>
      </c>
      <c r="AYQ29" s="447"/>
      <c r="AYR29" s="447"/>
      <c r="AYS29" s="447"/>
      <c r="AYT29" s="447"/>
      <c r="AYU29" s="447"/>
      <c r="AYV29" s="449"/>
      <c r="AYW29" s="450">
        <f t="shared" ref="AYW29:AYW30" si="1740">AYQ29+AYR29-AYS29+AYT29-AYU29+AYV29</f>
        <v>0</v>
      </c>
      <c r="AYX29" s="463"/>
      <c r="AYY29" s="448"/>
      <c r="AZA29" s="458"/>
      <c r="AZB29" s="447"/>
      <c r="AZC29" s="447"/>
      <c r="AZD29" s="447"/>
      <c r="AZE29" s="450">
        <f t="shared" ref="AZE29:AZE30" si="1741">AZA29+AZB29-AZC29+AZD29</f>
        <v>0</v>
      </c>
      <c r="AZF29" s="447"/>
      <c r="AZG29" s="447"/>
      <c r="AZH29" s="447"/>
      <c r="AZI29" s="447"/>
      <c r="AZJ29" s="447"/>
      <c r="AZK29" s="449"/>
      <c r="AZL29" s="450">
        <f t="shared" ref="AZL29:AZL30" si="1742">AZF29+AZG29-AZH29+AZI29-AZJ29+AZK29</f>
        <v>0</v>
      </c>
      <c r="AZM29" s="463"/>
      <c r="AZN29" s="448"/>
      <c r="AZP29" s="458"/>
      <c r="AZQ29" s="447"/>
      <c r="AZR29" s="447"/>
      <c r="AZS29" s="447"/>
      <c r="AZT29" s="450">
        <f t="shared" ref="AZT29:AZT30" si="1743">AZP29+AZQ29-AZR29+AZS29</f>
        <v>0</v>
      </c>
      <c r="AZU29" s="447"/>
      <c r="AZV29" s="447"/>
      <c r="AZW29" s="447"/>
      <c r="AZX29" s="447"/>
      <c r="AZY29" s="447"/>
      <c r="AZZ29" s="449"/>
      <c r="BAA29" s="450">
        <f t="shared" ref="BAA29:BAA30" si="1744">AZU29+AZV29-AZW29+AZX29-AZY29+AZZ29</f>
        <v>0</v>
      </c>
      <c r="BAB29" s="463"/>
      <c r="BAC29" s="448"/>
      <c r="BAE29" s="458"/>
      <c r="BAF29" s="447"/>
      <c r="BAG29" s="447"/>
      <c r="BAH29" s="447"/>
      <c r="BAI29" s="450">
        <f t="shared" ref="BAI29:BAI30" si="1745">BAE29+BAF29-BAG29+BAH29</f>
        <v>0</v>
      </c>
      <c r="BAJ29" s="447"/>
      <c r="BAK29" s="447"/>
      <c r="BAL29" s="447"/>
      <c r="BAM29" s="447"/>
      <c r="BAN29" s="447"/>
      <c r="BAO29" s="449"/>
      <c r="BAP29" s="450">
        <f t="shared" ref="BAP29:BAP30" si="1746">BAJ29+BAK29-BAL29+BAM29-BAN29+BAO29</f>
        <v>0</v>
      </c>
      <c r="BAQ29" s="463"/>
      <c r="BAR29" s="448"/>
      <c r="BAT29" s="458"/>
      <c r="BAU29" s="447"/>
      <c r="BAV29" s="447"/>
      <c r="BAW29" s="447"/>
      <c r="BAX29" s="450">
        <f t="shared" ref="BAX29:BAX30" si="1747">BAT29+BAU29-BAV29+BAW29</f>
        <v>0</v>
      </c>
      <c r="BAY29" s="447"/>
      <c r="BAZ29" s="447"/>
      <c r="BBA29" s="447"/>
      <c r="BBB29" s="447"/>
      <c r="BBC29" s="447"/>
      <c r="BBD29" s="449"/>
      <c r="BBE29" s="450">
        <f t="shared" ref="BBE29:BBE30" si="1748">BAY29+BAZ29-BBA29+BBB29-BBC29+BBD29</f>
        <v>0</v>
      </c>
      <c r="BBF29" s="463"/>
      <c r="BBG29" s="448"/>
      <c r="BBI29" s="458"/>
      <c r="BBJ29" s="447"/>
      <c r="BBK29" s="447"/>
      <c r="BBL29" s="447"/>
      <c r="BBM29" s="450">
        <f t="shared" ref="BBM29:BBM30" si="1749">BBI29+BBJ29-BBK29+BBL29</f>
        <v>0</v>
      </c>
      <c r="BBN29" s="447"/>
      <c r="BBO29" s="447"/>
      <c r="BBP29" s="447"/>
      <c r="BBQ29" s="447"/>
      <c r="BBR29" s="447"/>
      <c r="BBS29" s="449"/>
      <c r="BBT29" s="450">
        <f t="shared" ref="BBT29:BBT30" si="1750">BBN29+BBO29-BBP29+BBQ29-BBR29+BBS29</f>
        <v>0</v>
      </c>
      <c r="BBU29" s="463"/>
      <c r="BBV29" s="448"/>
      <c r="BBX29" s="458"/>
      <c r="BBY29" s="447"/>
      <c r="BBZ29" s="447"/>
      <c r="BCA29" s="447"/>
      <c r="BCB29" s="450">
        <f t="shared" ref="BCB29:BCB30" si="1751">BBX29+BBY29-BBZ29+BCA29</f>
        <v>0</v>
      </c>
      <c r="BCC29" s="447"/>
      <c r="BCD29" s="447"/>
      <c r="BCE29" s="447"/>
      <c r="BCF29" s="447"/>
      <c r="BCG29" s="447"/>
      <c r="BCH29" s="449"/>
      <c r="BCI29" s="450">
        <f t="shared" ref="BCI29:BCI30" si="1752">BCC29+BCD29-BCE29+BCF29-BCG29+BCH29</f>
        <v>0</v>
      </c>
      <c r="BCJ29" s="463"/>
      <c r="BCK29" s="448"/>
      <c r="BCM29" s="458"/>
      <c r="BCN29" s="447"/>
      <c r="BCO29" s="447"/>
      <c r="BCP29" s="447"/>
      <c r="BCQ29" s="450">
        <f t="shared" ref="BCQ29:BCQ30" si="1753">BCM29+BCN29-BCO29+BCP29</f>
        <v>0</v>
      </c>
      <c r="BCR29" s="447"/>
      <c r="BCS29" s="447"/>
      <c r="BCT29" s="447"/>
      <c r="BCU29" s="447"/>
      <c r="BCV29" s="447"/>
      <c r="BCW29" s="449"/>
      <c r="BCX29" s="450">
        <f t="shared" ref="BCX29:BCX30" si="1754">BCR29+BCS29-BCT29+BCU29-BCV29+BCW29</f>
        <v>0</v>
      </c>
      <c r="BCY29" s="463"/>
      <c r="BCZ29" s="448"/>
      <c r="BDB29" s="458"/>
      <c r="BDC29" s="447"/>
      <c r="BDD29" s="447"/>
      <c r="BDE29" s="447"/>
      <c r="BDF29" s="450">
        <f t="shared" ref="BDF29:BDF30" si="1755">BDB29+BDC29-BDD29+BDE29</f>
        <v>0</v>
      </c>
      <c r="BDG29" s="447"/>
      <c r="BDH29" s="447"/>
      <c r="BDI29" s="447"/>
      <c r="BDJ29" s="447"/>
      <c r="BDK29" s="447"/>
      <c r="BDL29" s="449"/>
      <c r="BDM29" s="450">
        <f t="shared" ref="BDM29:BDM30" si="1756">BDG29+BDH29-BDI29+BDJ29-BDK29+BDL29</f>
        <v>0</v>
      </c>
      <c r="BDN29" s="463"/>
      <c r="BDO29" s="448"/>
      <c r="BDQ29" s="458"/>
      <c r="BDR29" s="447"/>
      <c r="BDS29" s="447"/>
      <c r="BDT29" s="447"/>
      <c r="BDU29" s="450">
        <f t="shared" ref="BDU29:BDU30" si="1757">BDQ29+BDR29-BDS29+BDT29</f>
        <v>0</v>
      </c>
      <c r="BDV29" s="447"/>
      <c r="BDW29" s="447"/>
      <c r="BDX29" s="447"/>
      <c r="BDY29" s="447"/>
      <c r="BDZ29" s="447"/>
      <c r="BEA29" s="449"/>
      <c r="BEB29" s="450">
        <f t="shared" ref="BEB29:BEB30" si="1758">BDV29+BDW29-BDX29+BDY29-BDZ29+BEA29</f>
        <v>0</v>
      </c>
      <c r="BEC29" s="463"/>
      <c r="BED29" s="448"/>
      <c r="BEF29" s="458"/>
      <c r="BEG29" s="447"/>
      <c r="BEH29" s="447"/>
      <c r="BEI29" s="447"/>
      <c r="BEJ29" s="450">
        <f t="shared" ref="BEJ29:BEJ30" si="1759">BEF29+BEG29-BEH29+BEI29</f>
        <v>0</v>
      </c>
      <c r="BEK29" s="447"/>
      <c r="BEL29" s="447"/>
      <c r="BEM29" s="447"/>
      <c r="BEN29" s="447"/>
      <c r="BEO29" s="447"/>
      <c r="BEP29" s="449"/>
      <c r="BEQ29" s="450">
        <f t="shared" ref="BEQ29:BEQ30" si="1760">BEK29+BEL29-BEM29+BEN29-BEO29+BEP29</f>
        <v>0</v>
      </c>
      <c r="BER29" s="463"/>
      <c r="BES29" s="448"/>
      <c r="BEU29" s="458"/>
      <c r="BEV29" s="447"/>
      <c r="BEW29" s="447"/>
      <c r="BEX29" s="447"/>
      <c r="BEY29" s="450">
        <f t="shared" ref="BEY29:BEY30" si="1761">BEU29+BEV29-BEW29+BEX29</f>
        <v>0</v>
      </c>
      <c r="BEZ29" s="447"/>
      <c r="BFA29" s="447"/>
      <c r="BFB29" s="447"/>
      <c r="BFC29" s="447"/>
      <c r="BFD29" s="447"/>
      <c r="BFE29" s="449"/>
      <c r="BFF29" s="450">
        <f t="shared" ref="BFF29:BFF30" si="1762">BEZ29+BFA29-BFB29+BFC29-BFD29+BFE29</f>
        <v>0</v>
      </c>
      <c r="BFG29" s="463"/>
      <c r="BFH29" s="448"/>
      <c r="BFJ29" s="458"/>
      <c r="BFK29" s="447"/>
      <c r="BFL29" s="447"/>
      <c r="BFM29" s="447"/>
      <c r="BFN29" s="450">
        <f t="shared" ref="BFN29:BFN30" si="1763">BFJ29+BFK29-BFL29+BFM29</f>
        <v>0</v>
      </c>
      <c r="BFO29" s="447"/>
      <c r="BFP29" s="447"/>
      <c r="BFQ29" s="447"/>
      <c r="BFR29" s="447"/>
      <c r="BFS29" s="447"/>
      <c r="BFT29" s="449"/>
      <c r="BFU29" s="450">
        <f t="shared" ref="BFU29:BFU30" si="1764">BFO29+BFP29-BFQ29+BFR29-BFS29+BFT29</f>
        <v>0</v>
      </c>
      <c r="BFV29" s="463"/>
      <c r="BFW29" s="448"/>
      <c r="BFY29" s="458"/>
      <c r="BFZ29" s="447"/>
      <c r="BGA29" s="447"/>
      <c r="BGB29" s="447"/>
      <c r="BGC29" s="450">
        <f t="shared" ref="BGC29:BGC30" si="1765">BFY29+BFZ29-BGA29+BGB29</f>
        <v>0</v>
      </c>
      <c r="BGD29" s="447"/>
      <c r="BGE29" s="447"/>
      <c r="BGF29" s="447"/>
      <c r="BGG29" s="447"/>
      <c r="BGH29" s="447"/>
      <c r="BGI29" s="449"/>
      <c r="BGJ29" s="450">
        <f t="shared" ref="BGJ29:BGJ30" si="1766">BGD29+BGE29-BGF29+BGG29-BGH29+BGI29</f>
        <v>0</v>
      </c>
      <c r="BGK29" s="463"/>
      <c r="BGL29" s="448"/>
      <c r="BGN29" s="458"/>
      <c r="BGO29" s="447"/>
      <c r="BGP29" s="447"/>
      <c r="BGQ29" s="447"/>
      <c r="BGR29" s="450">
        <f t="shared" ref="BGR29:BGR30" si="1767">BGN29+BGO29-BGP29+BGQ29</f>
        <v>0</v>
      </c>
      <c r="BGS29" s="447"/>
      <c r="BGT29" s="447"/>
      <c r="BGU29" s="447"/>
      <c r="BGV29" s="447"/>
      <c r="BGW29" s="447"/>
      <c r="BGX29" s="449"/>
      <c r="BGY29" s="450">
        <f t="shared" ref="BGY29:BGY30" si="1768">BGS29+BGT29-BGU29+BGV29-BGW29+BGX29</f>
        <v>0</v>
      </c>
      <c r="BGZ29" s="463"/>
      <c r="BHA29" s="448"/>
      <c r="BHC29" s="458"/>
      <c r="BHD29" s="447"/>
      <c r="BHE29" s="447"/>
      <c r="BHF29" s="447"/>
      <c r="BHG29" s="450">
        <f t="shared" ref="BHG29:BHG30" si="1769">BHC29+BHD29-BHE29+BHF29</f>
        <v>0</v>
      </c>
      <c r="BHH29" s="447"/>
      <c r="BHI29" s="447"/>
      <c r="BHJ29" s="447"/>
      <c r="BHK29" s="447"/>
      <c r="BHL29" s="447"/>
      <c r="BHM29" s="449"/>
      <c r="BHN29" s="450">
        <f t="shared" ref="BHN29:BHN30" si="1770">BHH29+BHI29-BHJ29+BHK29-BHL29+BHM29</f>
        <v>0</v>
      </c>
      <c r="BHO29" s="463"/>
      <c r="BHP29" s="448"/>
      <c r="BHR29" s="458"/>
      <c r="BHS29" s="447"/>
      <c r="BHT29" s="447"/>
      <c r="BHU29" s="447"/>
      <c r="BHV29" s="450">
        <f t="shared" ref="BHV29:BHV30" si="1771">BHR29+BHS29-BHT29+BHU29</f>
        <v>0</v>
      </c>
      <c r="BHW29" s="447"/>
      <c r="BHX29" s="447"/>
      <c r="BHY29" s="447"/>
      <c r="BHZ29" s="447"/>
      <c r="BIA29" s="447"/>
      <c r="BIB29" s="449"/>
      <c r="BIC29" s="450">
        <f t="shared" ref="BIC29:BIC30" si="1772">BHW29+BHX29-BHY29+BHZ29-BIA29+BIB29</f>
        <v>0</v>
      </c>
      <c r="BID29" s="463"/>
      <c r="BIE29" s="448"/>
      <c r="BIG29" s="458"/>
      <c r="BIH29" s="447"/>
      <c r="BII29" s="447"/>
      <c r="BIJ29" s="447"/>
      <c r="BIK29" s="450">
        <f t="shared" ref="BIK29:BIK30" si="1773">BIG29+BIH29-BII29+BIJ29</f>
        <v>0</v>
      </c>
      <c r="BIL29" s="447"/>
      <c r="BIM29" s="447"/>
      <c r="BIN29" s="447"/>
      <c r="BIO29" s="447"/>
      <c r="BIP29" s="447"/>
      <c r="BIQ29" s="449"/>
      <c r="BIR29" s="450">
        <f t="shared" ref="BIR29:BIR30" si="1774">BIL29+BIM29-BIN29+BIO29-BIP29+BIQ29</f>
        <v>0</v>
      </c>
      <c r="BIS29" s="463"/>
      <c r="BIT29" s="448"/>
      <c r="BIV29" s="458"/>
      <c r="BIW29" s="447"/>
      <c r="BIX29" s="447"/>
      <c r="BIY29" s="447"/>
      <c r="BIZ29" s="450">
        <f t="shared" ref="BIZ29:BIZ30" si="1775">BIV29+BIW29-BIX29+BIY29</f>
        <v>0</v>
      </c>
      <c r="BJA29" s="447"/>
      <c r="BJB29" s="447"/>
      <c r="BJC29" s="447"/>
      <c r="BJD29" s="447"/>
      <c r="BJE29" s="447"/>
      <c r="BJF29" s="449"/>
      <c r="BJG29" s="450">
        <f t="shared" ref="BJG29:BJG30" si="1776">BJA29+BJB29-BJC29+BJD29-BJE29+BJF29</f>
        <v>0</v>
      </c>
      <c r="BJH29" s="463"/>
      <c r="BJI29" s="448"/>
      <c r="BJK29" s="458"/>
      <c r="BJL29" s="447"/>
      <c r="BJM29" s="447"/>
      <c r="BJN29" s="447"/>
      <c r="BJO29" s="450">
        <f t="shared" ref="BJO29:BJO30" si="1777">BJK29+BJL29-BJM29+BJN29</f>
        <v>0</v>
      </c>
      <c r="BJP29" s="447"/>
      <c r="BJQ29" s="447"/>
      <c r="BJR29" s="447"/>
      <c r="BJS29" s="447"/>
      <c r="BJT29" s="447"/>
      <c r="BJU29" s="449"/>
      <c r="BJV29" s="450">
        <f t="shared" ref="BJV29:BJV30" si="1778">BJP29+BJQ29-BJR29+BJS29-BJT29+BJU29</f>
        <v>0</v>
      </c>
      <c r="BJW29" s="463"/>
      <c r="BJX29" s="448"/>
      <c r="BJZ29" s="458"/>
      <c r="BKA29" s="447"/>
      <c r="BKB29" s="447"/>
      <c r="BKC29" s="447"/>
      <c r="BKD29" s="450">
        <f t="shared" ref="BKD29:BKD30" si="1779">BJZ29+BKA29-BKB29+BKC29</f>
        <v>0</v>
      </c>
      <c r="BKE29" s="447"/>
      <c r="BKF29" s="447"/>
      <c r="BKG29" s="447"/>
      <c r="BKH29" s="447"/>
      <c r="BKI29" s="447"/>
      <c r="BKJ29" s="449"/>
      <c r="BKK29" s="450">
        <f t="shared" ref="BKK29:BKK30" si="1780">BKE29+BKF29-BKG29+BKH29-BKI29+BKJ29</f>
        <v>0</v>
      </c>
      <c r="BKL29" s="463"/>
      <c r="BKM29" s="448"/>
      <c r="BKO29" s="458"/>
      <c r="BKP29" s="447"/>
      <c r="BKQ29" s="447"/>
      <c r="BKR29" s="447"/>
      <c r="BKS29" s="450">
        <f t="shared" ref="BKS29:BKS30" si="1781">BKO29+BKP29-BKQ29+BKR29</f>
        <v>0</v>
      </c>
      <c r="BKT29" s="447"/>
      <c r="BKU29" s="447"/>
      <c r="BKV29" s="447"/>
      <c r="BKW29" s="447"/>
      <c r="BKX29" s="447"/>
      <c r="BKY29" s="449"/>
      <c r="BKZ29" s="450">
        <f t="shared" ref="BKZ29:BKZ30" si="1782">BKT29+BKU29-BKV29+BKW29-BKX29+BKY29</f>
        <v>0</v>
      </c>
      <c r="BLA29" s="463"/>
      <c r="BLB29" s="448"/>
      <c r="BLD29" s="458"/>
      <c r="BLE29" s="447"/>
      <c r="BLF29" s="447"/>
      <c r="BLG29" s="447"/>
      <c r="BLH29" s="450">
        <f t="shared" ref="BLH29:BLH30" si="1783">BLD29+BLE29-BLF29+BLG29</f>
        <v>0</v>
      </c>
      <c r="BLI29" s="447"/>
      <c r="BLJ29" s="447"/>
      <c r="BLK29" s="447"/>
      <c r="BLL29" s="447"/>
      <c r="BLM29" s="447"/>
      <c r="BLN29" s="449"/>
      <c r="BLO29" s="450">
        <f t="shared" ref="BLO29:BLO30" si="1784">BLI29+BLJ29-BLK29+BLL29-BLM29+BLN29</f>
        <v>0</v>
      </c>
      <c r="BLP29" s="463"/>
      <c r="BLQ29" s="448"/>
      <c r="BLS29" s="458"/>
      <c r="BLT29" s="447"/>
      <c r="BLU29" s="447"/>
      <c r="BLV29" s="447"/>
      <c r="BLW29" s="450">
        <f t="shared" ref="BLW29:BLW30" si="1785">BLS29+BLT29-BLU29+BLV29</f>
        <v>0</v>
      </c>
      <c r="BLX29" s="447"/>
      <c r="BLY29" s="447"/>
      <c r="BLZ29" s="447"/>
      <c r="BMA29" s="447"/>
      <c r="BMB29" s="447"/>
      <c r="BMC29" s="449"/>
      <c r="BMD29" s="450">
        <f t="shared" ref="BMD29:BMD30" si="1786">BLX29+BLY29-BLZ29+BMA29-BMB29+BMC29</f>
        <v>0</v>
      </c>
      <c r="BME29" s="463"/>
      <c r="BMF29" s="448"/>
      <c r="BMH29" s="458"/>
      <c r="BMI29" s="447"/>
      <c r="BMJ29" s="447"/>
      <c r="BMK29" s="447"/>
      <c r="BML29" s="450">
        <f t="shared" ref="BML29:BML30" si="1787">BMH29+BMI29-BMJ29+BMK29</f>
        <v>0</v>
      </c>
      <c r="BMM29" s="447"/>
      <c r="BMN29" s="447"/>
      <c r="BMO29" s="447"/>
      <c r="BMP29" s="447"/>
      <c r="BMQ29" s="447"/>
      <c r="BMR29" s="449"/>
      <c r="BMS29" s="450">
        <f t="shared" ref="BMS29:BMS30" si="1788">BMM29+BMN29-BMO29+BMP29-BMQ29+BMR29</f>
        <v>0</v>
      </c>
      <c r="BMT29" s="463"/>
      <c r="BMU29" s="448"/>
      <c r="BMW29" s="458"/>
      <c r="BMX29" s="447"/>
      <c r="BMY29" s="447"/>
      <c r="BMZ29" s="447"/>
      <c r="BNA29" s="450">
        <f t="shared" ref="BNA29:BNA30" si="1789">BMW29+BMX29-BMY29+BMZ29</f>
        <v>0</v>
      </c>
      <c r="BNB29" s="447"/>
      <c r="BNC29" s="447"/>
      <c r="BND29" s="447"/>
      <c r="BNE29" s="447"/>
      <c r="BNF29" s="447"/>
      <c r="BNG29" s="449"/>
      <c r="BNH29" s="450">
        <f t="shared" ref="BNH29:BNH30" si="1790">BNB29+BNC29-BND29+BNE29-BNF29+BNG29</f>
        <v>0</v>
      </c>
      <c r="BNI29" s="463"/>
      <c r="BNJ29" s="448"/>
      <c r="BNL29" s="458"/>
      <c r="BNM29" s="447"/>
      <c r="BNN29" s="447"/>
      <c r="BNO29" s="447"/>
      <c r="BNP29" s="450">
        <f t="shared" ref="BNP29:BNP30" si="1791">BNL29+BNM29-BNN29+BNO29</f>
        <v>0</v>
      </c>
      <c r="BNQ29" s="447"/>
      <c r="BNR29" s="447"/>
      <c r="BNS29" s="447"/>
      <c r="BNT29" s="447"/>
      <c r="BNU29" s="447"/>
      <c r="BNV29" s="449"/>
      <c r="BNW29" s="450">
        <f t="shared" ref="BNW29:BNW30" si="1792">BNQ29+BNR29-BNS29+BNT29-BNU29+BNV29</f>
        <v>0</v>
      </c>
      <c r="BNX29" s="463"/>
      <c r="BNY29" s="448"/>
      <c r="BOA29" s="458"/>
      <c r="BOB29" s="447"/>
      <c r="BOC29" s="447"/>
      <c r="BOD29" s="447"/>
      <c r="BOE29" s="450">
        <f t="shared" ref="BOE29:BOE30" si="1793">BOA29+BOB29-BOC29+BOD29</f>
        <v>0</v>
      </c>
      <c r="BOF29" s="447"/>
      <c r="BOG29" s="447"/>
      <c r="BOH29" s="447"/>
      <c r="BOI29" s="447"/>
      <c r="BOJ29" s="447"/>
      <c r="BOK29" s="449"/>
      <c r="BOL29" s="450">
        <f t="shared" ref="BOL29:BOL30" si="1794">BOF29+BOG29-BOH29+BOI29-BOJ29+BOK29</f>
        <v>0</v>
      </c>
      <c r="BOM29" s="463"/>
      <c r="BON29" s="448"/>
      <c r="BOP29" s="458"/>
      <c r="BOQ29" s="447"/>
      <c r="BOR29" s="447"/>
      <c r="BOS29" s="447"/>
      <c r="BOT29" s="450">
        <f t="shared" ref="BOT29:BOT30" si="1795">BOP29+BOQ29-BOR29+BOS29</f>
        <v>0</v>
      </c>
      <c r="BOU29" s="447"/>
      <c r="BOV29" s="447"/>
      <c r="BOW29" s="447"/>
      <c r="BOX29" s="447"/>
      <c r="BOY29" s="447"/>
      <c r="BOZ29" s="449"/>
      <c r="BPA29" s="450">
        <f t="shared" ref="BPA29:BPA30" si="1796">BOU29+BOV29-BOW29+BOX29-BOY29+BOZ29</f>
        <v>0</v>
      </c>
      <c r="BPB29" s="463"/>
      <c r="BPC29" s="448"/>
      <c r="BPE29" s="458"/>
      <c r="BPF29" s="447"/>
      <c r="BPG29" s="447"/>
      <c r="BPH29" s="447"/>
      <c r="BPI29" s="450">
        <f t="shared" ref="BPI29:BPI30" si="1797">BPE29+BPF29-BPG29+BPH29</f>
        <v>0</v>
      </c>
      <c r="BPJ29" s="447"/>
      <c r="BPK29" s="447"/>
      <c r="BPL29" s="447"/>
      <c r="BPM29" s="447"/>
      <c r="BPN29" s="447"/>
      <c r="BPO29" s="449"/>
      <c r="BPP29" s="450">
        <f t="shared" ref="BPP29:BPP30" si="1798">BPJ29+BPK29-BPL29+BPM29-BPN29+BPO29</f>
        <v>0</v>
      </c>
      <c r="BPQ29" s="463"/>
      <c r="BPR29" s="448"/>
      <c r="BPT29" s="458"/>
      <c r="BPU29" s="447"/>
      <c r="BPV29" s="447"/>
      <c r="BPW29" s="447"/>
      <c r="BPX29" s="450">
        <f t="shared" ref="BPX29:BPX30" si="1799">BPT29+BPU29-BPV29+BPW29</f>
        <v>0</v>
      </c>
      <c r="BPY29" s="447"/>
      <c r="BPZ29" s="447"/>
      <c r="BQA29" s="447"/>
      <c r="BQB29" s="447"/>
      <c r="BQC29" s="447"/>
      <c r="BQD29" s="449"/>
      <c r="BQE29" s="450">
        <f t="shared" ref="BQE29:BQE30" si="1800">BPY29+BPZ29-BQA29+BQB29-BQC29+BQD29</f>
        <v>0</v>
      </c>
      <c r="BQF29" s="463"/>
      <c r="BQG29" s="448"/>
      <c r="BQI29" s="458"/>
      <c r="BQJ29" s="447"/>
      <c r="BQK29" s="447"/>
      <c r="BQL29" s="447"/>
      <c r="BQM29" s="450">
        <f t="shared" ref="BQM29:BQM30" si="1801">BQI29+BQJ29-BQK29+BQL29</f>
        <v>0</v>
      </c>
      <c r="BQN29" s="447"/>
      <c r="BQO29" s="447"/>
      <c r="BQP29" s="447"/>
      <c r="BQQ29" s="447"/>
      <c r="BQR29" s="447"/>
      <c r="BQS29" s="449"/>
      <c r="BQT29" s="450">
        <f t="shared" ref="BQT29:BQT30" si="1802">BQN29+BQO29-BQP29+BQQ29-BQR29+BQS29</f>
        <v>0</v>
      </c>
      <c r="BQU29" s="463"/>
      <c r="BQV29" s="448"/>
      <c r="BQX29" s="458"/>
      <c r="BQY29" s="447"/>
      <c r="BQZ29" s="447"/>
      <c r="BRA29" s="447"/>
      <c r="BRB29" s="450">
        <f t="shared" ref="BRB29:BRB30" si="1803">BQX29+BQY29-BQZ29+BRA29</f>
        <v>0</v>
      </c>
      <c r="BRC29" s="447"/>
      <c r="BRD29" s="447"/>
      <c r="BRE29" s="447"/>
      <c r="BRF29" s="447"/>
      <c r="BRG29" s="447"/>
      <c r="BRH29" s="449"/>
      <c r="BRI29" s="450">
        <f t="shared" ref="BRI29:BRI30" si="1804">BRC29+BRD29-BRE29+BRF29-BRG29+BRH29</f>
        <v>0</v>
      </c>
      <c r="BRJ29" s="463"/>
      <c r="BRK29" s="448"/>
      <c r="BRM29" s="458"/>
      <c r="BRN29" s="447"/>
      <c r="BRO29" s="447"/>
      <c r="BRP29" s="447"/>
      <c r="BRQ29" s="450">
        <f t="shared" ref="BRQ29:BRQ30" si="1805">BRM29+BRN29-BRO29+BRP29</f>
        <v>0</v>
      </c>
      <c r="BRR29" s="447"/>
      <c r="BRS29" s="447"/>
      <c r="BRT29" s="447"/>
      <c r="BRU29" s="447"/>
      <c r="BRV29" s="447"/>
      <c r="BRW29" s="449"/>
      <c r="BRX29" s="450">
        <f t="shared" ref="BRX29:BRX30" si="1806">BRR29+BRS29-BRT29+BRU29-BRV29+BRW29</f>
        <v>0</v>
      </c>
      <c r="BRY29" s="463"/>
      <c r="BRZ29" s="448"/>
      <c r="BSB29" s="458"/>
      <c r="BSC29" s="447"/>
      <c r="BSD29" s="447"/>
      <c r="BSE29" s="447"/>
      <c r="BSF29" s="450">
        <f t="shared" ref="BSF29:BSF30" si="1807">BSB29+BSC29-BSD29+BSE29</f>
        <v>0</v>
      </c>
      <c r="BSG29" s="447"/>
      <c r="BSH29" s="447"/>
      <c r="BSI29" s="447"/>
      <c r="BSJ29" s="447"/>
      <c r="BSK29" s="447"/>
      <c r="BSL29" s="449"/>
      <c r="BSM29" s="450">
        <f t="shared" ref="BSM29:BSM30" si="1808">BSG29+BSH29-BSI29+BSJ29-BSK29+BSL29</f>
        <v>0</v>
      </c>
      <c r="BSN29" s="463"/>
      <c r="BSO29" s="448"/>
      <c r="BSQ29" s="458"/>
      <c r="BSR29" s="447"/>
      <c r="BSS29" s="447"/>
      <c r="BST29" s="447"/>
      <c r="BSU29" s="450">
        <f t="shared" ref="BSU29:BSU30" si="1809">BSQ29+BSR29-BSS29+BST29</f>
        <v>0</v>
      </c>
      <c r="BSV29" s="447"/>
      <c r="BSW29" s="447"/>
      <c r="BSX29" s="447"/>
      <c r="BSY29" s="447"/>
      <c r="BSZ29" s="447"/>
      <c r="BTA29" s="449"/>
      <c r="BTB29" s="450">
        <f t="shared" ref="BTB29:BTB30" si="1810">BSV29+BSW29-BSX29+BSY29-BSZ29+BTA29</f>
        <v>0</v>
      </c>
      <c r="BTC29" s="463"/>
      <c r="BTD29" s="448"/>
      <c r="BTF29" s="458"/>
      <c r="BTG29" s="447"/>
      <c r="BTH29" s="447"/>
      <c r="BTI29" s="447"/>
      <c r="BTJ29" s="450">
        <f t="shared" ref="BTJ29:BTJ30" si="1811">BTF29+BTG29-BTH29+BTI29</f>
        <v>0</v>
      </c>
      <c r="BTK29" s="447"/>
      <c r="BTL29" s="447"/>
      <c r="BTM29" s="447"/>
      <c r="BTN29" s="447"/>
      <c r="BTO29" s="447"/>
      <c r="BTP29" s="449"/>
      <c r="BTQ29" s="450">
        <f t="shared" ref="BTQ29:BTQ30" si="1812">BTK29+BTL29-BTM29+BTN29-BTO29+BTP29</f>
        <v>0</v>
      </c>
      <c r="BTR29" s="463"/>
      <c r="BTS29" s="448"/>
      <c r="BTU29" s="458"/>
      <c r="BTV29" s="447"/>
      <c r="BTW29" s="447"/>
      <c r="BTX29" s="447"/>
      <c r="BTY29" s="450">
        <f t="shared" ref="BTY29:BTY30" si="1813">BTU29+BTV29-BTW29+BTX29</f>
        <v>0</v>
      </c>
      <c r="BTZ29" s="447"/>
      <c r="BUA29" s="447"/>
      <c r="BUB29" s="447"/>
      <c r="BUC29" s="447"/>
      <c r="BUD29" s="447"/>
      <c r="BUE29" s="449"/>
      <c r="BUF29" s="450">
        <f t="shared" ref="BUF29:BUF30" si="1814">BTZ29+BUA29-BUB29+BUC29-BUD29+BUE29</f>
        <v>0</v>
      </c>
      <c r="BUG29" s="463"/>
      <c r="BUH29" s="448"/>
      <c r="BUJ29" s="458"/>
      <c r="BUK29" s="447"/>
      <c r="BUL29" s="447"/>
      <c r="BUM29" s="447"/>
      <c r="BUN29" s="450">
        <f t="shared" ref="BUN29:BUN30" si="1815">BUJ29+BUK29-BUL29+BUM29</f>
        <v>0</v>
      </c>
      <c r="BUO29" s="447"/>
      <c r="BUP29" s="447"/>
      <c r="BUQ29" s="447"/>
      <c r="BUR29" s="447"/>
      <c r="BUS29" s="447"/>
      <c r="BUT29" s="449"/>
      <c r="BUU29" s="450">
        <f t="shared" ref="BUU29:BUU30" si="1816">BUO29+BUP29-BUQ29+BUR29-BUS29+BUT29</f>
        <v>0</v>
      </c>
      <c r="BUV29" s="463"/>
      <c r="BUW29" s="448"/>
      <c r="BUY29" s="458"/>
      <c r="BUZ29" s="447"/>
      <c r="BVA29" s="447"/>
      <c r="BVB29" s="447"/>
      <c r="BVC29" s="450">
        <f t="shared" ref="BVC29:BVC30" si="1817">BUY29+BUZ29-BVA29+BVB29</f>
        <v>0</v>
      </c>
      <c r="BVD29" s="447"/>
      <c r="BVE29" s="447"/>
      <c r="BVF29" s="447"/>
      <c r="BVG29" s="447"/>
      <c r="BVH29" s="447"/>
      <c r="BVI29" s="449"/>
      <c r="BVJ29" s="450">
        <f t="shared" ref="BVJ29:BVJ30" si="1818">BVD29+BVE29-BVF29+BVG29-BVH29+BVI29</f>
        <v>0</v>
      </c>
      <c r="BVK29" s="463"/>
      <c r="BVL29" s="448"/>
      <c r="BVN29" s="458"/>
      <c r="BVO29" s="447"/>
      <c r="BVP29" s="447"/>
      <c r="BVQ29" s="447"/>
      <c r="BVR29" s="450">
        <f t="shared" ref="BVR29:BVR30" si="1819">BVN29+BVO29-BVP29+BVQ29</f>
        <v>0</v>
      </c>
      <c r="BVS29" s="447"/>
      <c r="BVT29" s="447"/>
      <c r="BVU29" s="447"/>
      <c r="BVV29" s="447"/>
      <c r="BVW29" s="447"/>
      <c r="BVX29" s="449"/>
      <c r="BVY29" s="450">
        <f t="shared" ref="BVY29:BVY30" si="1820">BVS29+BVT29-BVU29+BVV29-BVW29+BVX29</f>
        <v>0</v>
      </c>
      <c r="BVZ29" s="463"/>
      <c r="BWA29" s="448"/>
    </row>
    <row r="30" spans="2:1951" ht="15" customHeight="1" x14ac:dyDescent="0.2">
      <c r="B30" s="452" t="s">
        <v>318</v>
      </c>
      <c r="C30" s="447"/>
      <c r="D30" s="447"/>
      <c r="E30" s="447"/>
      <c r="F30" s="447"/>
      <c r="G30" s="450">
        <f t="shared" si="1561"/>
        <v>0</v>
      </c>
      <c r="H30" s="447"/>
      <c r="I30" s="447"/>
      <c r="J30" s="447"/>
      <c r="K30" s="447"/>
      <c r="L30" s="447"/>
      <c r="M30" s="449"/>
      <c r="N30" s="450">
        <f t="shared" si="1562"/>
        <v>0</v>
      </c>
      <c r="O30" s="463"/>
      <c r="P30" s="448"/>
      <c r="R30" s="458"/>
      <c r="S30" s="447"/>
      <c r="T30" s="447"/>
      <c r="U30" s="447"/>
      <c r="V30" s="450">
        <f t="shared" si="1563"/>
        <v>0</v>
      </c>
      <c r="W30" s="447"/>
      <c r="X30" s="447"/>
      <c r="Y30" s="447"/>
      <c r="Z30" s="447"/>
      <c r="AA30" s="447"/>
      <c r="AB30" s="449"/>
      <c r="AC30" s="450">
        <f t="shared" si="1564"/>
        <v>0</v>
      </c>
      <c r="AD30" s="463"/>
      <c r="AE30" s="448"/>
      <c r="AG30" s="458"/>
      <c r="AH30" s="447"/>
      <c r="AI30" s="447"/>
      <c r="AJ30" s="447"/>
      <c r="AK30" s="450">
        <f t="shared" si="1565"/>
        <v>0</v>
      </c>
      <c r="AL30" s="447"/>
      <c r="AM30" s="447"/>
      <c r="AN30" s="447"/>
      <c r="AO30" s="447"/>
      <c r="AP30" s="447"/>
      <c r="AQ30" s="449"/>
      <c r="AR30" s="450">
        <f t="shared" si="1566"/>
        <v>0</v>
      </c>
      <c r="AS30" s="463"/>
      <c r="AT30" s="448"/>
      <c r="AV30" s="458"/>
      <c r="AW30" s="447"/>
      <c r="AX30" s="447"/>
      <c r="AY30" s="447"/>
      <c r="AZ30" s="450">
        <f t="shared" si="1567"/>
        <v>0</v>
      </c>
      <c r="BA30" s="447"/>
      <c r="BB30" s="447"/>
      <c r="BC30" s="447"/>
      <c r="BD30" s="447"/>
      <c r="BE30" s="447"/>
      <c r="BF30" s="449"/>
      <c r="BG30" s="450">
        <f t="shared" si="1568"/>
        <v>0</v>
      </c>
      <c r="BH30" s="463"/>
      <c r="BI30" s="448"/>
      <c r="BK30" s="458"/>
      <c r="BL30" s="447"/>
      <c r="BM30" s="447"/>
      <c r="BN30" s="447"/>
      <c r="BO30" s="450">
        <f t="shared" si="1569"/>
        <v>0</v>
      </c>
      <c r="BP30" s="447"/>
      <c r="BQ30" s="447"/>
      <c r="BR30" s="447"/>
      <c r="BS30" s="447"/>
      <c r="BT30" s="447"/>
      <c r="BU30" s="449"/>
      <c r="BV30" s="450">
        <f t="shared" si="1570"/>
        <v>0</v>
      </c>
      <c r="BW30" s="463"/>
      <c r="BX30" s="448"/>
      <c r="BZ30" s="458"/>
      <c r="CA30" s="447"/>
      <c r="CB30" s="447"/>
      <c r="CC30" s="447"/>
      <c r="CD30" s="450">
        <f t="shared" si="1571"/>
        <v>0</v>
      </c>
      <c r="CE30" s="447"/>
      <c r="CF30" s="447"/>
      <c r="CG30" s="447"/>
      <c r="CH30" s="447"/>
      <c r="CI30" s="447"/>
      <c r="CJ30" s="449"/>
      <c r="CK30" s="450">
        <f t="shared" si="1572"/>
        <v>0</v>
      </c>
      <c r="CL30" s="463"/>
      <c r="CM30" s="448"/>
      <c r="CO30" s="458"/>
      <c r="CP30" s="447"/>
      <c r="CQ30" s="447"/>
      <c r="CR30" s="447"/>
      <c r="CS30" s="450">
        <f t="shared" si="1573"/>
        <v>0</v>
      </c>
      <c r="CT30" s="447"/>
      <c r="CU30" s="447"/>
      <c r="CV30" s="447"/>
      <c r="CW30" s="447"/>
      <c r="CX30" s="447"/>
      <c r="CY30" s="449"/>
      <c r="CZ30" s="450">
        <f t="shared" si="1574"/>
        <v>0</v>
      </c>
      <c r="DA30" s="463"/>
      <c r="DB30" s="448"/>
      <c r="DD30" s="458"/>
      <c r="DE30" s="447"/>
      <c r="DF30" s="447"/>
      <c r="DG30" s="447"/>
      <c r="DH30" s="450">
        <f t="shared" si="1575"/>
        <v>0</v>
      </c>
      <c r="DI30" s="447"/>
      <c r="DJ30" s="447"/>
      <c r="DK30" s="447"/>
      <c r="DL30" s="447"/>
      <c r="DM30" s="447"/>
      <c r="DN30" s="449"/>
      <c r="DO30" s="450">
        <f t="shared" si="1576"/>
        <v>0</v>
      </c>
      <c r="DP30" s="463"/>
      <c r="DQ30" s="448"/>
      <c r="DS30" s="458"/>
      <c r="DT30" s="447"/>
      <c r="DU30" s="447"/>
      <c r="DV30" s="447"/>
      <c r="DW30" s="450">
        <f t="shared" si="1577"/>
        <v>0</v>
      </c>
      <c r="DX30" s="447"/>
      <c r="DY30" s="447"/>
      <c r="DZ30" s="447"/>
      <c r="EA30" s="447"/>
      <c r="EB30" s="447"/>
      <c r="EC30" s="449"/>
      <c r="ED30" s="450">
        <f t="shared" si="1578"/>
        <v>0</v>
      </c>
      <c r="EE30" s="463"/>
      <c r="EF30" s="448"/>
      <c r="EH30" s="458"/>
      <c r="EI30" s="447"/>
      <c r="EJ30" s="447"/>
      <c r="EK30" s="447"/>
      <c r="EL30" s="450">
        <f t="shared" si="1579"/>
        <v>0</v>
      </c>
      <c r="EM30" s="447"/>
      <c r="EN30" s="447"/>
      <c r="EO30" s="447"/>
      <c r="EP30" s="447"/>
      <c r="EQ30" s="447"/>
      <c r="ER30" s="449"/>
      <c r="ES30" s="450">
        <f t="shared" si="1580"/>
        <v>0</v>
      </c>
      <c r="ET30" s="463"/>
      <c r="EU30" s="448"/>
      <c r="EW30" s="458"/>
      <c r="EX30" s="447"/>
      <c r="EY30" s="447"/>
      <c r="EZ30" s="447"/>
      <c r="FA30" s="450">
        <f t="shared" si="1581"/>
        <v>0</v>
      </c>
      <c r="FB30" s="447"/>
      <c r="FC30" s="447"/>
      <c r="FD30" s="447"/>
      <c r="FE30" s="447"/>
      <c r="FF30" s="447"/>
      <c r="FG30" s="449"/>
      <c r="FH30" s="450">
        <f t="shared" si="1582"/>
        <v>0</v>
      </c>
      <c r="FI30" s="463"/>
      <c r="FJ30" s="448"/>
      <c r="FL30" s="458"/>
      <c r="FM30" s="447"/>
      <c r="FN30" s="447"/>
      <c r="FO30" s="447"/>
      <c r="FP30" s="450">
        <f t="shared" si="1583"/>
        <v>0</v>
      </c>
      <c r="FQ30" s="447"/>
      <c r="FR30" s="447"/>
      <c r="FS30" s="447"/>
      <c r="FT30" s="447"/>
      <c r="FU30" s="447"/>
      <c r="FV30" s="449"/>
      <c r="FW30" s="450">
        <f t="shared" si="1584"/>
        <v>0</v>
      </c>
      <c r="FX30" s="463"/>
      <c r="FY30" s="448"/>
      <c r="GA30" s="458"/>
      <c r="GB30" s="447"/>
      <c r="GC30" s="447"/>
      <c r="GD30" s="447"/>
      <c r="GE30" s="450">
        <f t="shared" si="1585"/>
        <v>0</v>
      </c>
      <c r="GF30" s="447"/>
      <c r="GG30" s="447"/>
      <c r="GH30" s="447"/>
      <c r="GI30" s="447"/>
      <c r="GJ30" s="447"/>
      <c r="GK30" s="449"/>
      <c r="GL30" s="450">
        <f t="shared" si="1586"/>
        <v>0</v>
      </c>
      <c r="GM30" s="463"/>
      <c r="GN30" s="448"/>
      <c r="GP30" s="458"/>
      <c r="GQ30" s="447"/>
      <c r="GR30" s="447"/>
      <c r="GS30" s="447"/>
      <c r="GT30" s="450">
        <f t="shared" si="1587"/>
        <v>0</v>
      </c>
      <c r="GU30" s="447"/>
      <c r="GV30" s="447"/>
      <c r="GW30" s="447"/>
      <c r="GX30" s="447"/>
      <c r="GY30" s="447"/>
      <c r="GZ30" s="449"/>
      <c r="HA30" s="450">
        <f t="shared" si="1588"/>
        <v>0</v>
      </c>
      <c r="HB30" s="463"/>
      <c r="HC30" s="448"/>
      <c r="HE30" s="458"/>
      <c r="HF30" s="447"/>
      <c r="HG30" s="447"/>
      <c r="HH30" s="447"/>
      <c r="HI30" s="450">
        <f t="shared" si="1589"/>
        <v>0</v>
      </c>
      <c r="HJ30" s="447"/>
      <c r="HK30" s="447"/>
      <c r="HL30" s="447"/>
      <c r="HM30" s="447"/>
      <c r="HN30" s="447"/>
      <c r="HO30" s="449"/>
      <c r="HP30" s="450">
        <f t="shared" si="1590"/>
        <v>0</v>
      </c>
      <c r="HQ30" s="463"/>
      <c r="HR30" s="448"/>
      <c r="HT30" s="458"/>
      <c r="HU30" s="447"/>
      <c r="HV30" s="447"/>
      <c r="HW30" s="447"/>
      <c r="HX30" s="450">
        <f t="shared" si="1591"/>
        <v>0</v>
      </c>
      <c r="HY30" s="447"/>
      <c r="HZ30" s="447"/>
      <c r="IA30" s="447"/>
      <c r="IB30" s="447"/>
      <c r="IC30" s="447"/>
      <c r="ID30" s="449"/>
      <c r="IE30" s="450">
        <f t="shared" si="1592"/>
        <v>0</v>
      </c>
      <c r="IF30" s="463"/>
      <c r="IG30" s="448"/>
      <c r="II30" s="458"/>
      <c r="IJ30" s="447"/>
      <c r="IK30" s="447"/>
      <c r="IL30" s="447"/>
      <c r="IM30" s="450">
        <f t="shared" si="1593"/>
        <v>0</v>
      </c>
      <c r="IN30" s="447"/>
      <c r="IO30" s="447"/>
      <c r="IP30" s="447"/>
      <c r="IQ30" s="447"/>
      <c r="IR30" s="447"/>
      <c r="IS30" s="449"/>
      <c r="IT30" s="450">
        <f t="shared" si="1594"/>
        <v>0</v>
      </c>
      <c r="IU30" s="463"/>
      <c r="IV30" s="448"/>
      <c r="IX30" s="458"/>
      <c r="IY30" s="447"/>
      <c r="IZ30" s="447"/>
      <c r="JA30" s="447"/>
      <c r="JB30" s="450">
        <f t="shared" si="1595"/>
        <v>0</v>
      </c>
      <c r="JC30" s="447"/>
      <c r="JD30" s="447"/>
      <c r="JE30" s="447"/>
      <c r="JF30" s="447"/>
      <c r="JG30" s="447"/>
      <c r="JH30" s="449"/>
      <c r="JI30" s="450">
        <f t="shared" si="1596"/>
        <v>0</v>
      </c>
      <c r="JJ30" s="463"/>
      <c r="JK30" s="448"/>
      <c r="JM30" s="458"/>
      <c r="JN30" s="447"/>
      <c r="JO30" s="447"/>
      <c r="JP30" s="447"/>
      <c r="JQ30" s="450">
        <f t="shared" si="1597"/>
        <v>0</v>
      </c>
      <c r="JR30" s="447"/>
      <c r="JS30" s="447"/>
      <c r="JT30" s="447"/>
      <c r="JU30" s="447"/>
      <c r="JV30" s="447"/>
      <c r="JW30" s="449"/>
      <c r="JX30" s="450">
        <f t="shared" si="1598"/>
        <v>0</v>
      </c>
      <c r="JY30" s="463"/>
      <c r="JZ30" s="448"/>
      <c r="KB30" s="458"/>
      <c r="KC30" s="447"/>
      <c r="KD30" s="447"/>
      <c r="KE30" s="447"/>
      <c r="KF30" s="450">
        <f t="shared" si="1599"/>
        <v>0</v>
      </c>
      <c r="KG30" s="447"/>
      <c r="KH30" s="447"/>
      <c r="KI30" s="447"/>
      <c r="KJ30" s="447"/>
      <c r="KK30" s="447"/>
      <c r="KL30" s="449"/>
      <c r="KM30" s="450">
        <f t="shared" si="1600"/>
        <v>0</v>
      </c>
      <c r="KN30" s="463"/>
      <c r="KO30" s="448"/>
      <c r="KQ30" s="458"/>
      <c r="KR30" s="447"/>
      <c r="KS30" s="447"/>
      <c r="KT30" s="447"/>
      <c r="KU30" s="450">
        <f t="shared" si="1601"/>
        <v>0</v>
      </c>
      <c r="KV30" s="447"/>
      <c r="KW30" s="447"/>
      <c r="KX30" s="447"/>
      <c r="KY30" s="447"/>
      <c r="KZ30" s="447"/>
      <c r="LA30" s="449"/>
      <c r="LB30" s="450">
        <f t="shared" si="1602"/>
        <v>0</v>
      </c>
      <c r="LC30" s="463"/>
      <c r="LD30" s="448"/>
      <c r="LF30" s="458"/>
      <c r="LG30" s="447"/>
      <c r="LH30" s="447"/>
      <c r="LI30" s="447"/>
      <c r="LJ30" s="450">
        <f t="shared" si="1603"/>
        <v>0</v>
      </c>
      <c r="LK30" s="447"/>
      <c r="LL30" s="447"/>
      <c r="LM30" s="447"/>
      <c r="LN30" s="447"/>
      <c r="LO30" s="447"/>
      <c r="LP30" s="449"/>
      <c r="LQ30" s="450">
        <f t="shared" si="1604"/>
        <v>0</v>
      </c>
      <c r="LR30" s="463"/>
      <c r="LS30" s="448"/>
      <c r="LU30" s="458"/>
      <c r="LV30" s="447"/>
      <c r="LW30" s="447"/>
      <c r="LX30" s="447"/>
      <c r="LY30" s="450">
        <f t="shared" si="1605"/>
        <v>0</v>
      </c>
      <c r="LZ30" s="447"/>
      <c r="MA30" s="447"/>
      <c r="MB30" s="447"/>
      <c r="MC30" s="447"/>
      <c r="MD30" s="447"/>
      <c r="ME30" s="449"/>
      <c r="MF30" s="450">
        <f t="shared" si="1606"/>
        <v>0</v>
      </c>
      <c r="MG30" s="463"/>
      <c r="MH30" s="448"/>
      <c r="MJ30" s="458"/>
      <c r="MK30" s="447"/>
      <c r="ML30" s="447"/>
      <c r="MM30" s="447"/>
      <c r="MN30" s="450">
        <f t="shared" si="1607"/>
        <v>0</v>
      </c>
      <c r="MO30" s="447"/>
      <c r="MP30" s="447"/>
      <c r="MQ30" s="447"/>
      <c r="MR30" s="447"/>
      <c r="MS30" s="447"/>
      <c r="MT30" s="449"/>
      <c r="MU30" s="450">
        <f t="shared" si="1608"/>
        <v>0</v>
      </c>
      <c r="MV30" s="463"/>
      <c r="MW30" s="448"/>
      <c r="MY30" s="458"/>
      <c r="MZ30" s="447"/>
      <c r="NA30" s="447"/>
      <c r="NB30" s="447"/>
      <c r="NC30" s="450">
        <f t="shared" si="1609"/>
        <v>0</v>
      </c>
      <c r="ND30" s="447"/>
      <c r="NE30" s="447"/>
      <c r="NF30" s="447"/>
      <c r="NG30" s="447"/>
      <c r="NH30" s="447"/>
      <c r="NI30" s="449"/>
      <c r="NJ30" s="450">
        <f t="shared" si="1610"/>
        <v>0</v>
      </c>
      <c r="NK30" s="463"/>
      <c r="NL30" s="448"/>
      <c r="NN30" s="458"/>
      <c r="NO30" s="447"/>
      <c r="NP30" s="447"/>
      <c r="NQ30" s="447"/>
      <c r="NR30" s="450">
        <f t="shared" si="1611"/>
        <v>0</v>
      </c>
      <c r="NS30" s="447"/>
      <c r="NT30" s="447"/>
      <c r="NU30" s="447"/>
      <c r="NV30" s="447"/>
      <c r="NW30" s="447"/>
      <c r="NX30" s="449"/>
      <c r="NY30" s="450">
        <f t="shared" si="1612"/>
        <v>0</v>
      </c>
      <c r="NZ30" s="463"/>
      <c r="OA30" s="448"/>
      <c r="OC30" s="458"/>
      <c r="OD30" s="447"/>
      <c r="OE30" s="447"/>
      <c r="OF30" s="447"/>
      <c r="OG30" s="450">
        <f t="shared" si="1613"/>
        <v>0</v>
      </c>
      <c r="OH30" s="447"/>
      <c r="OI30" s="447"/>
      <c r="OJ30" s="447"/>
      <c r="OK30" s="447"/>
      <c r="OL30" s="447"/>
      <c r="OM30" s="449"/>
      <c r="ON30" s="450">
        <f t="shared" si="1614"/>
        <v>0</v>
      </c>
      <c r="OO30" s="463"/>
      <c r="OP30" s="448"/>
      <c r="OR30" s="458"/>
      <c r="OS30" s="447"/>
      <c r="OT30" s="447"/>
      <c r="OU30" s="447"/>
      <c r="OV30" s="450">
        <f t="shared" si="1615"/>
        <v>0</v>
      </c>
      <c r="OW30" s="447"/>
      <c r="OX30" s="447"/>
      <c r="OY30" s="447"/>
      <c r="OZ30" s="447"/>
      <c r="PA30" s="447"/>
      <c r="PB30" s="449"/>
      <c r="PC30" s="450">
        <f t="shared" si="1616"/>
        <v>0</v>
      </c>
      <c r="PD30" s="463"/>
      <c r="PE30" s="448"/>
      <c r="PG30" s="458"/>
      <c r="PH30" s="447"/>
      <c r="PI30" s="447"/>
      <c r="PJ30" s="447"/>
      <c r="PK30" s="450">
        <f t="shared" si="1617"/>
        <v>0</v>
      </c>
      <c r="PL30" s="447"/>
      <c r="PM30" s="447"/>
      <c r="PN30" s="447"/>
      <c r="PO30" s="447"/>
      <c r="PP30" s="447"/>
      <c r="PQ30" s="449"/>
      <c r="PR30" s="450">
        <f t="shared" si="1618"/>
        <v>0</v>
      </c>
      <c r="PS30" s="463"/>
      <c r="PT30" s="448"/>
      <c r="PV30" s="458"/>
      <c r="PW30" s="447"/>
      <c r="PX30" s="447"/>
      <c r="PY30" s="447"/>
      <c r="PZ30" s="450">
        <f t="shared" si="1619"/>
        <v>0</v>
      </c>
      <c r="QA30" s="447"/>
      <c r="QB30" s="447"/>
      <c r="QC30" s="447"/>
      <c r="QD30" s="447"/>
      <c r="QE30" s="447"/>
      <c r="QF30" s="449"/>
      <c r="QG30" s="450">
        <f t="shared" si="1620"/>
        <v>0</v>
      </c>
      <c r="QH30" s="463"/>
      <c r="QI30" s="448"/>
      <c r="QK30" s="458"/>
      <c r="QL30" s="447"/>
      <c r="QM30" s="447"/>
      <c r="QN30" s="447"/>
      <c r="QO30" s="450">
        <f t="shared" si="1621"/>
        <v>0</v>
      </c>
      <c r="QP30" s="447"/>
      <c r="QQ30" s="447"/>
      <c r="QR30" s="447"/>
      <c r="QS30" s="447"/>
      <c r="QT30" s="447"/>
      <c r="QU30" s="449"/>
      <c r="QV30" s="450">
        <f t="shared" si="1622"/>
        <v>0</v>
      </c>
      <c r="QW30" s="463"/>
      <c r="QX30" s="448"/>
      <c r="QZ30" s="458"/>
      <c r="RA30" s="447"/>
      <c r="RB30" s="447"/>
      <c r="RC30" s="447"/>
      <c r="RD30" s="450">
        <f t="shared" si="1623"/>
        <v>0</v>
      </c>
      <c r="RE30" s="447"/>
      <c r="RF30" s="447"/>
      <c r="RG30" s="447"/>
      <c r="RH30" s="447"/>
      <c r="RI30" s="447"/>
      <c r="RJ30" s="449"/>
      <c r="RK30" s="450">
        <f t="shared" si="1624"/>
        <v>0</v>
      </c>
      <c r="RL30" s="463"/>
      <c r="RM30" s="448"/>
      <c r="RO30" s="458"/>
      <c r="RP30" s="447"/>
      <c r="RQ30" s="447"/>
      <c r="RR30" s="447"/>
      <c r="RS30" s="450">
        <f t="shared" si="1625"/>
        <v>0</v>
      </c>
      <c r="RT30" s="447"/>
      <c r="RU30" s="447"/>
      <c r="RV30" s="447"/>
      <c r="RW30" s="447"/>
      <c r="RX30" s="447"/>
      <c r="RY30" s="449"/>
      <c r="RZ30" s="450">
        <f t="shared" si="1626"/>
        <v>0</v>
      </c>
      <c r="SA30" s="463"/>
      <c r="SB30" s="448"/>
      <c r="SD30" s="458"/>
      <c r="SE30" s="447"/>
      <c r="SF30" s="447"/>
      <c r="SG30" s="447"/>
      <c r="SH30" s="450">
        <f t="shared" si="1627"/>
        <v>0</v>
      </c>
      <c r="SI30" s="447"/>
      <c r="SJ30" s="447"/>
      <c r="SK30" s="447"/>
      <c r="SL30" s="447"/>
      <c r="SM30" s="447"/>
      <c r="SN30" s="449"/>
      <c r="SO30" s="450">
        <f t="shared" si="1628"/>
        <v>0</v>
      </c>
      <c r="SP30" s="463"/>
      <c r="SQ30" s="448"/>
      <c r="SS30" s="458"/>
      <c r="ST30" s="447"/>
      <c r="SU30" s="447"/>
      <c r="SV30" s="447"/>
      <c r="SW30" s="450">
        <f t="shared" si="1629"/>
        <v>0</v>
      </c>
      <c r="SX30" s="447"/>
      <c r="SY30" s="447"/>
      <c r="SZ30" s="447"/>
      <c r="TA30" s="447"/>
      <c r="TB30" s="447"/>
      <c r="TC30" s="449"/>
      <c r="TD30" s="450">
        <f t="shared" si="1630"/>
        <v>0</v>
      </c>
      <c r="TE30" s="463"/>
      <c r="TF30" s="448"/>
      <c r="TH30" s="458"/>
      <c r="TI30" s="447"/>
      <c r="TJ30" s="447"/>
      <c r="TK30" s="447"/>
      <c r="TL30" s="450">
        <f t="shared" si="1631"/>
        <v>0</v>
      </c>
      <c r="TM30" s="447"/>
      <c r="TN30" s="447"/>
      <c r="TO30" s="447"/>
      <c r="TP30" s="447"/>
      <c r="TQ30" s="447"/>
      <c r="TR30" s="449"/>
      <c r="TS30" s="450">
        <f t="shared" si="1632"/>
        <v>0</v>
      </c>
      <c r="TT30" s="463"/>
      <c r="TU30" s="448"/>
      <c r="TW30" s="458"/>
      <c r="TX30" s="447"/>
      <c r="TY30" s="447"/>
      <c r="TZ30" s="447"/>
      <c r="UA30" s="450">
        <f t="shared" si="1633"/>
        <v>0</v>
      </c>
      <c r="UB30" s="447"/>
      <c r="UC30" s="447"/>
      <c r="UD30" s="447"/>
      <c r="UE30" s="447"/>
      <c r="UF30" s="447"/>
      <c r="UG30" s="449"/>
      <c r="UH30" s="450">
        <f t="shared" si="1634"/>
        <v>0</v>
      </c>
      <c r="UI30" s="463"/>
      <c r="UJ30" s="448"/>
      <c r="UL30" s="458"/>
      <c r="UM30" s="447"/>
      <c r="UN30" s="447"/>
      <c r="UO30" s="447"/>
      <c r="UP30" s="450">
        <f t="shared" si="1635"/>
        <v>0</v>
      </c>
      <c r="UQ30" s="447"/>
      <c r="UR30" s="447"/>
      <c r="US30" s="447"/>
      <c r="UT30" s="447"/>
      <c r="UU30" s="447"/>
      <c r="UV30" s="449"/>
      <c r="UW30" s="450">
        <f t="shared" si="1636"/>
        <v>0</v>
      </c>
      <c r="UX30" s="463"/>
      <c r="UY30" s="448"/>
      <c r="VA30" s="458"/>
      <c r="VB30" s="447"/>
      <c r="VC30" s="447"/>
      <c r="VD30" s="447"/>
      <c r="VE30" s="450">
        <f t="shared" si="1637"/>
        <v>0</v>
      </c>
      <c r="VF30" s="447"/>
      <c r="VG30" s="447"/>
      <c r="VH30" s="447"/>
      <c r="VI30" s="447"/>
      <c r="VJ30" s="447"/>
      <c r="VK30" s="449"/>
      <c r="VL30" s="450">
        <f t="shared" si="1638"/>
        <v>0</v>
      </c>
      <c r="VM30" s="463"/>
      <c r="VN30" s="448"/>
      <c r="VP30" s="458"/>
      <c r="VQ30" s="447"/>
      <c r="VR30" s="447"/>
      <c r="VS30" s="447"/>
      <c r="VT30" s="450">
        <f t="shared" si="1639"/>
        <v>0</v>
      </c>
      <c r="VU30" s="447"/>
      <c r="VV30" s="447"/>
      <c r="VW30" s="447"/>
      <c r="VX30" s="447"/>
      <c r="VY30" s="447"/>
      <c r="VZ30" s="449"/>
      <c r="WA30" s="450">
        <f t="shared" si="1640"/>
        <v>0</v>
      </c>
      <c r="WB30" s="463"/>
      <c r="WC30" s="448"/>
      <c r="WE30" s="458"/>
      <c r="WF30" s="447"/>
      <c r="WG30" s="447"/>
      <c r="WH30" s="447"/>
      <c r="WI30" s="450">
        <f t="shared" si="1641"/>
        <v>0</v>
      </c>
      <c r="WJ30" s="447"/>
      <c r="WK30" s="447"/>
      <c r="WL30" s="447"/>
      <c r="WM30" s="447"/>
      <c r="WN30" s="447"/>
      <c r="WO30" s="449"/>
      <c r="WP30" s="450">
        <f t="shared" si="1642"/>
        <v>0</v>
      </c>
      <c r="WQ30" s="463"/>
      <c r="WR30" s="448"/>
      <c r="WT30" s="458"/>
      <c r="WU30" s="447"/>
      <c r="WV30" s="447"/>
      <c r="WW30" s="447"/>
      <c r="WX30" s="450">
        <f t="shared" si="1643"/>
        <v>0</v>
      </c>
      <c r="WY30" s="447"/>
      <c r="WZ30" s="447"/>
      <c r="XA30" s="447"/>
      <c r="XB30" s="447"/>
      <c r="XC30" s="447"/>
      <c r="XD30" s="449"/>
      <c r="XE30" s="450">
        <f t="shared" si="1644"/>
        <v>0</v>
      </c>
      <c r="XF30" s="463"/>
      <c r="XG30" s="448"/>
      <c r="XI30" s="458"/>
      <c r="XJ30" s="447"/>
      <c r="XK30" s="447"/>
      <c r="XL30" s="447"/>
      <c r="XM30" s="450">
        <f t="shared" si="1645"/>
        <v>0</v>
      </c>
      <c r="XN30" s="447"/>
      <c r="XO30" s="447"/>
      <c r="XP30" s="447"/>
      <c r="XQ30" s="447"/>
      <c r="XR30" s="447"/>
      <c r="XS30" s="449"/>
      <c r="XT30" s="450">
        <f t="shared" si="1646"/>
        <v>0</v>
      </c>
      <c r="XU30" s="463"/>
      <c r="XV30" s="448"/>
      <c r="XX30" s="458"/>
      <c r="XY30" s="447"/>
      <c r="XZ30" s="447"/>
      <c r="YA30" s="447"/>
      <c r="YB30" s="450">
        <f t="shared" si="1647"/>
        <v>0</v>
      </c>
      <c r="YC30" s="447"/>
      <c r="YD30" s="447"/>
      <c r="YE30" s="447"/>
      <c r="YF30" s="447"/>
      <c r="YG30" s="447"/>
      <c r="YH30" s="449"/>
      <c r="YI30" s="450">
        <f t="shared" si="1648"/>
        <v>0</v>
      </c>
      <c r="YJ30" s="463"/>
      <c r="YK30" s="448"/>
      <c r="YM30" s="458"/>
      <c r="YN30" s="447"/>
      <c r="YO30" s="447"/>
      <c r="YP30" s="447"/>
      <c r="YQ30" s="450">
        <f t="shared" si="1649"/>
        <v>0</v>
      </c>
      <c r="YR30" s="447"/>
      <c r="YS30" s="447"/>
      <c r="YT30" s="447"/>
      <c r="YU30" s="447"/>
      <c r="YV30" s="447"/>
      <c r="YW30" s="449"/>
      <c r="YX30" s="450">
        <f t="shared" si="1650"/>
        <v>0</v>
      </c>
      <c r="YY30" s="463"/>
      <c r="YZ30" s="448"/>
      <c r="ZB30" s="458"/>
      <c r="ZC30" s="447"/>
      <c r="ZD30" s="447"/>
      <c r="ZE30" s="447"/>
      <c r="ZF30" s="450">
        <f t="shared" si="1651"/>
        <v>0</v>
      </c>
      <c r="ZG30" s="447"/>
      <c r="ZH30" s="447"/>
      <c r="ZI30" s="447"/>
      <c r="ZJ30" s="447"/>
      <c r="ZK30" s="447"/>
      <c r="ZL30" s="449"/>
      <c r="ZM30" s="450">
        <f t="shared" si="1652"/>
        <v>0</v>
      </c>
      <c r="ZN30" s="463"/>
      <c r="ZO30" s="448"/>
      <c r="ZQ30" s="458"/>
      <c r="ZR30" s="447"/>
      <c r="ZS30" s="447"/>
      <c r="ZT30" s="447"/>
      <c r="ZU30" s="450">
        <f t="shared" si="1653"/>
        <v>0</v>
      </c>
      <c r="ZV30" s="447"/>
      <c r="ZW30" s="447"/>
      <c r="ZX30" s="447"/>
      <c r="ZY30" s="447"/>
      <c r="ZZ30" s="447"/>
      <c r="AAA30" s="449"/>
      <c r="AAB30" s="450">
        <f t="shared" si="1654"/>
        <v>0</v>
      </c>
      <c r="AAC30" s="463"/>
      <c r="AAD30" s="448"/>
      <c r="AAF30" s="458"/>
      <c r="AAG30" s="447"/>
      <c r="AAH30" s="447"/>
      <c r="AAI30" s="447"/>
      <c r="AAJ30" s="450">
        <f t="shared" si="1655"/>
        <v>0</v>
      </c>
      <c r="AAK30" s="447"/>
      <c r="AAL30" s="447"/>
      <c r="AAM30" s="447"/>
      <c r="AAN30" s="447"/>
      <c r="AAO30" s="447"/>
      <c r="AAP30" s="449"/>
      <c r="AAQ30" s="450">
        <f t="shared" si="1656"/>
        <v>0</v>
      </c>
      <c r="AAR30" s="463"/>
      <c r="AAS30" s="448"/>
      <c r="AAU30" s="458"/>
      <c r="AAV30" s="447"/>
      <c r="AAW30" s="447"/>
      <c r="AAX30" s="447"/>
      <c r="AAY30" s="450">
        <f t="shared" si="1657"/>
        <v>0</v>
      </c>
      <c r="AAZ30" s="447"/>
      <c r="ABA30" s="447"/>
      <c r="ABB30" s="447"/>
      <c r="ABC30" s="447"/>
      <c r="ABD30" s="447"/>
      <c r="ABE30" s="449"/>
      <c r="ABF30" s="450">
        <f t="shared" si="1658"/>
        <v>0</v>
      </c>
      <c r="ABG30" s="463"/>
      <c r="ABH30" s="448"/>
      <c r="ABJ30" s="458"/>
      <c r="ABK30" s="447"/>
      <c r="ABL30" s="447"/>
      <c r="ABM30" s="447"/>
      <c r="ABN30" s="450">
        <f t="shared" si="1659"/>
        <v>0</v>
      </c>
      <c r="ABO30" s="447"/>
      <c r="ABP30" s="447"/>
      <c r="ABQ30" s="447"/>
      <c r="ABR30" s="447"/>
      <c r="ABS30" s="447"/>
      <c r="ABT30" s="449"/>
      <c r="ABU30" s="450">
        <f t="shared" si="1660"/>
        <v>0</v>
      </c>
      <c r="ABV30" s="463"/>
      <c r="ABW30" s="448"/>
      <c r="ABY30" s="458"/>
      <c r="ABZ30" s="447"/>
      <c r="ACA30" s="447"/>
      <c r="ACB30" s="447"/>
      <c r="ACC30" s="450">
        <f t="shared" si="1661"/>
        <v>0</v>
      </c>
      <c r="ACD30" s="447"/>
      <c r="ACE30" s="447"/>
      <c r="ACF30" s="447"/>
      <c r="ACG30" s="447"/>
      <c r="ACH30" s="447"/>
      <c r="ACI30" s="449"/>
      <c r="ACJ30" s="450">
        <f t="shared" si="1662"/>
        <v>0</v>
      </c>
      <c r="ACK30" s="463"/>
      <c r="ACL30" s="448"/>
      <c r="ACN30" s="458"/>
      <c r="ACO30" s="447"/>
      <c r="ACP30" s="447"/>
      <c r="ACQ30" s="447"/>
      <c r="ACR30" s="450">
        <f t="shared" si="1663"/>
        <v>0</v>
      </c>
      <c r="ACS30" s="447"/>
      <c r="ACT30" s="447"/>
      <c r="ACU30" s="447"/>
      <c r="ACV30" s="447"/>
      <c r="ACW30" s="447"/>
      <c r="ACX30" s="449"/>
      <c r="ACY30" s="450">
        <f t="shared" si="1664"/>
        <v>0</v>
      </c>
      <c r="ACZ30" s="463"/>
      <c r="ADA30" s="448"/>
      <c r="ADC30" s="458"/>
      <c r="ADD30" s="447"/>
      <c r="ADE30" s="447"/>
      <c r="ADF30" s="447"/>
      <c r="ADG30" s="450">
        <f t="shared" si="1665"/>
        <v>0</v>
      </c>
      <c r="ADH30" s="447"/>
      <c r="ADI30" s="447"/>
      <c r="ADJ30" s="447"/>
      <c r="ADK30" s="447"/>
      <c r="ADL30" s="447"/>
      <c r="ADM30" s="449"/>
      <c r="ADN30" s="450">
        <f t="shared" si="1666"/>
        <v>0</v>
      </c>
      <c r="ADO30" s="463"/>
      <c r="ADP30" s="448"/>
      <c r="ADR30" s="458"/>
      <c r="ADS30" s="447"/>
      <c r="ADT30" s="447"/>
      <c r="ADU30" s="447"/>
      <c r="ADV30" s="450">
        <f t="shared" si="1667"/>
        <v>0</v>
      </c>
      <c r="ADW30" s="447"/>
      <c r="ADX30" s="447"/>
      <c r="ADY30" s="447"/>
      <c r="ADZ30" s="447"/>
      <c r="AEA30" s="447"/>
      <c r="AEB30" s="449"/>
      <c r="AEC30" s="450">
        <f t="shared" si="1668"/>
        <v>0</v>
      </c>
      <c r="AED30" s="463"/>
      <c r="AEE30" s="448"/>
      <c r="AEG30" s="458"/>
      <c r="AEH30" s="447"/>
      <c r="AEI30" s="447"/>
      <c r="AEJ30" s="447"/>
      <c r="AEK30" s="450">
        <f t="shared" si="1669"/>
        <v>0</v>
      </c>
      <c r="AEL30" s="447"/>
      <c r="AEM30" s="447"/>
      <c r="AEN30" s="447"/>
      <c r="AEO30" s="447"/>
      <c r="AEP30" s="447"/>
      <c r="AEQ30" s="449"/>
      <c r="AER30" s="450">
        <f t="shared" si="1670"/>
        <v>0</v>
      </c>
      <c r="AES30" s="463"/>
      <c r="AET30" s="448"/>
      <c r="AEV30" s="458"/>
      <c r="AEW30" s="447"/>
      <c r="AEX30" s="447"/>
      <c r="AEY30" s="447"/>
      <c r="AEZ30" s="450">
        <f t="shared" si="1671"/>
        <v>0</v>
      </c>
      <c r="AFA30" s="447"/>
      <c r="AFB30" s="447"/>
      <c r="AFC30" s="447"/>
      <c r="AFD30" s="447"/>
      <c r="AFE30" s="447"/>
      <c r="AFF30" s="449"/>
      <c r="AFG30" s="450">
        <f t="shared" si="1672"/>
        <v>0</v>
      </c>
      <c r="AFH30" s="463"/>
      <c r="AFI30" s="448"/>
      <c r="AFK30" s="458"/>
      <c r="AFL30" s="447"/>
      <c r="AFM30" s="447"/>
      <c r="AFN30" s="447"/>
      <c r="AFO30" s="450">
        <f t="shared" si="1673"/>
        <v>0</v>
      </c>
      <c r="AFP30" s="447"/>
      <c r="AFQ30" s="447"/>
      <c r="AFR30" s="447"/>
      <c r="AFS30" s="447"/>
      <c r="AFT30" s="447"/>
      <c r="AFU30" s="449"/>
      <c r="AFV30" s="450">
        <f t="shared" si="1674"/>
        <v>0</v>
      </c>
      <c r="AFW30" s="463"/>
      <c r="AFX30" s="448"/>
      <c r="AFZ30" s="458"/>
      <c r="AGA30" s="447"/>
      <c r="AGB30" s="447"/>
      <c r="AGC30" s="447"/>
      <c r="AGD30" s="450">
        <f t="shared" si="1675"/>
        <v>0</v>
      </c>
      <c r="AGE30" s="447"/>
      <c r="AGF30" s="447"/>
      <c r="AGG30" s="447"/>
      <c r="AGH30" s="447"/>
      <c r="AGI30" s="447"/>
      <c r="AGJ30" s="449"/>
      <c r="AGK30" s="450">
        <f t="shared" si="1676"/>
        <v>0</v>
      </c>
      <c r="AGL30" s="463"/>
      <c r="AGM30" s="448"/>
      <c r="AGO30" s="458"/>
      <c r="AGP30" s="447"/>
      <c r="AGQ30" s="447"/>
      <c r="AGR30" s="447"/>
      <c r="AGS30" s="450">
        <f t="shared" si="1677"/>
        <v>0</v>
      </c>
      <c r="AGT30" s="447"/>
      <c r="AGU30" s="447"/>
      <c r="AGV30" s="447"/>
      <c r="AGW30" s="447"/>
      <c r="AGX30" s="447"/>
      <c r="AGY30" s="449"/>
      <c r="AGZ30" s="450">
        <f t="shared" si="1678"/>
        <v>0</v>
      </c>
      <c r="AHA30" s="463"/>
      <c r="AHB30" s="448"/>
      <c r="AHD30" s="458"/>
      <c r="AHE30" s="447"/>
      <c r="AHF30" s="447"/>
      <c r="AHG30" s="447"/>
      <c r="AHH30" s="450">
        <f t="shared" si="1679"/>
        <v>0</v>
      </c>
      <c r="AHI30" s="447"/>
      <c r="AHJ30" s="447"/>
      <c r="AHK30" s="447"/>
      <c r="AHL30" s="447"/>
      <c r="AHM30" s="447"/>
      <c r="AHN30" s="449"/>
      <c r="AHO30" s="450">
        <f t="shared" si="1680"/>
        <v>0</v>
      </c>
      <c r="AHP30" s="463"/>
      <c r="AHQ30" s="448"/>
      <c r="AHS30" s="458"/>
      <c r="AHT30" s="447"/>
      <c r="AHU30" s="447"/>
      <c r="AHV30" s="447"/>
      <c r="AHW30" s="450">
        <f t="shared" si="1681"/>
        <v>0</v>
      </c>
      <c r="AHX30" s="447"/>
      <c r="AHY30" s="447"/>
      <c r="AHZ30" s="447"/>
      <c r="AIA30" s="447"/>
      <c r="AIB30" s="447"/>
      <c r="AIC30" s="449"/>
      <c r="AID30" s="450">
        <f t="shared" si="1682"/>
        <v>0</v>
      </c>
      <c r="AIE30" s="463"/>
      <c r="AIF30" s="448"/>
      <c r="AIH30" s="458"/>
      <c r="AII30" s="447"/>
      <c r="AIJ30" s="447"/>
      <c r="AIK30" s="447"/>
      <c r="AIL30" s="450">
        <f t="shared" si="1683"/>
        <v>0</v>
      </c>
      <c r="AIM30" s="447"/>
      <c r="AIN30" s="447"/>
      <c r="AIO30" s="447"/>
      <c r="AIP30" s="447"/>
      <c r="AIQ30" s="447"/>
      <c r="AIR30" s="449"/>
      <c r="AIS30" s="450">
        <f t="shared" si="1684"/>
        <v>0</v>
      </c>
      <c r="AIT30" s="463"/>
      <c r="AIU30" s="448"/>
      <c r="AIW30" s="458"/>
      <c r="AIX30" s="447"/>
      <c r="AIY30" s="447"/>
      <c r="AIZ30" s="447"/>
      <c r="AJA30" s="450">
        <f t="shared" si="1685"/>
        <v>0</v>
      </c>
      <c r="AJB30" s="447"/>
      <c r="AJC30" s="447"/>
      <c r="AJD30" s="447"/>
      <c r="AJE30" s="447"/>
      <c r="AJF30" s="447"/>
      <c r="AJG30" s="449"/>
      <c r="AJH30" s="450">
        <f t="shared" si="1686"/>
        <v>0</v>
      </c>
      <c r="AJI30" s="463"/>
      <c r="AJJ30" s="448"/>
      <c r="AJL30" s="458"/>
      <c r="AJM30" s="447"/>
      <c r="AJN30" s="447"/>
      <c r="AJO30" s="447"/>
      <c r="AJP30" s="450">
        <f t="shared" si="1687"/>
        <v>0</v>
      </c>
      <c r="AJQ30" s="447"/>
      <c r="AJR30" s="447"/>
      <c r="AJS30" s="447"/>
      <c r="AJT30" s="447"/>
      <c r="AJU30" s="447"/>
      <c r="AJV30" s="449"/>
      <c r="AJW30" s="450">
        <f t="shared" si="1688"/>
        <v>0</v>
      </c>
      <c r="AJX30" s="463"/>
      <c r="AJY30" s="448"/>
      <c r="AKA30" s="458"/>
      <c r="AKB30" s="447"/>
      <c r="AKC30" s="447"/>
      <c r="AKD30" s="447"/>
      <c r="AKE30" s="450">
        <f t="shared" si="1689"/>
        <v>0</v>
      </c>
      <c r="AKF30" s="447"/>
      <c r="AKG30" s="447"/>
      <c r="AKH30" s="447"/>
      <c r="AKI30" s="447"/>
      <c r="AKJ30" s="447"/>
      <c r="AKK30" s="449"/>
      <c r="AKL30" s="450">
        <f t="shared" si="1690"/>
        <v>0</v>
      </c>
      <c r="AKM30" s="463"/>
      <c r="AKN30" s="448"/>
      <c r="AKP30" s="458"/>
      <c r="AKQ30" s="447"/>
      <c r="AKR30" s="447"/>
      <c r="AKS30" s="447"/>
      <c r="AKT30" s="450">
        <f t="shared" si="1691"/>
        <v>0</v>
      </c>
      <c r="AKU30" s="447"/>
      <c r="AKV30" s="447"/>
      <c r="AKW30" s="447"/>
      <c r="AKX30" s="447"/>
      <c r="AKY30" s="447"/>
      <c r="AKZ30" s="449"/>
      <c r="ALA30" s="450">
        <f t="shared" si="1692"/>
        <v>0</v>
      </c>
      <c r="ALB30" s="463"/>
      <c r="ALC30" s="448"/>
      <c r="ALE30" s="458"/>
      <c r="ALF30" s="447"/>
      <c r="ALG30" s="447"/>
      <c r="ALH30" s="447"/>
      <c r="ALI30" s="450">
        <f t="shared" si="1693"/>
        <v>0</v>
      </c>
      <c r="ALJ30" s="447"/>
      <c r="ALK30" s="447"/>
      <c r="ALL30" s="447"/>
      <c r="ALM30" s="447"/>
      <c r="ALN30" s="447"/>
      <c r="ALO30" s="449"/>
      <c r="ALP30" s="450">
        <f t="shared" si="1694"/>
        <v>0</v>
      </c>
      <c r="ALQ30" s="463"/>
      <c r="ALR30" s="448"/>
      <c r="ALT30" s="458"/>
      <c r="ALU30" s="447"/>
      <c r="ALV30" s="447"/>
      <c r="ALW30" s="447"/>
      <c r="ALX30" s="450">
        <f t="shared" si="1695"/>
        <v>0</v>
      </c>
      <c r="ALY30" s="447"/>
      <c r="ALZ30" s="447"/>
      <c r="AMA30" s="447"/>
      <c r="AMB30" s="447"/>
      <c r="AMC30" s="447"/>
      <c r="AMD30" s="449"/>
      <c r="AME30" s="450">
        <f t="shared" si="1696"/>
        <v>0</v>
      </c>
      <c r="AMF30" s="463"/>
      <c r="AMG30" s="448"/>
      <c r="AMI30" s="458"/>
      <c r="AMJ30" s="447"/>
      <c r="AMK30" s="447"/>
      <c r="AML30" s="447"/>
      <c r="AMM30" s="450">
        <f t="shared" si="1697"/>
        <v>0</v>
      </c>
      <c r="AMN30" s="447"/>
      <c r="AMO30" s="447"/>
      <c r="AMP30" s="447"/>
      <c r="AMQ30" s="447"/>
      <c r="AMR30" s="447"/>
      <c r="AMS30" s="449"/>
      <c r="AMT30" s="450">
        <f t="shared" si="1698"/>
        <v>0</v>
      </c>
      <c r="AMU30" s="463"/>
      <c r="AMV30" s="448"/>
      <c r="AMX30" s="458"/>
      <c r="AMY30" s="447"/>
      <c r="AMZ30" s="447"/>
      <c r="ANA30" s="447"/>
      <c r="ANB30" s="450">
        <f t="shared" si="1699"/>
        <v>0</v>
      </c>
      <c r="ANC30" s="447"/>
      <c r="AND30" s="447"/>
      <c r="ANE30" s="447"/>
      <c r="ANF30" s="447"/>
      <c r="ANG30" s="447"/>
      <c r="ANH30" s="449"/>
      <c r="ANI30" s="450">
        <f t="shared" si="1700"/>
        <v>0</v>
      </c>
      <c r="ANJ30" s="463"/>
      <c r="ANK30" s="448"/>
      <c r="ANM30" s="458"/>
      <c r="ANN30" s="447"/>
      <c r="ANO30" s="447"/>
      <c r="ANP30" s="447"/>
      <c r="ANQ30" s="450">
        <f t="shared" si="1701"/>
        <v>0</v>
      </c>
      <c r="ANR30" s="447"/>
      <c r="ANS30" s="447"/>
      <c r="ANT30" s="447"/>
      <c r="ANU30" s="447"/>
      <c r="ANV30" s="447"/>
      <c r="ANW30" s="449"/>
      <c r="ANX30" s="450">
        <f t="shared" si="1702"/>
        <v>0</v>
      </c>
      <c r="ANY30" s="463"/>
      <c r="ANZ30" s="448"/>
      <c r="AOB30" s="458"/>
      <c r="AOC30" s="447"/>
      <c r="AOD30" s="447"/>
      <c r="AOE30" s="447"/>
      <c r="AOF30" s="450">
        <f t="shared" si="1703"/>
        <v>0</v>
      </c>
      <c r="AOG30" s="447"/>
      <c r="AOH30" s="447"/>
      <c r="AOI30" s="447"/>
      <c r="AOJ30" s="447"/>
      <c r="AOK30" s="447"/>
      <c r="AOL30" s="449"/>
      <c r="AOM30" s="450">
        <f t="shared" si="1704"/>
        <v>0</v>
      </c>
      <c r="AON30" s="463"/>
      <c r="AOO30" s="448"/>
      <c r="AOQ30" s="458"/>
      <c r="AOR30" s="447"/>
      <c r="AOS30" s="447"/>
      <c r="AOT30" s="447"/>
      <c r="AOU30" s="450">
        <f t="shared" si="1705"/>
        <v>0</v>
      </c>
      <c r="AOV30" s="447"/>
      <c r="AOW30" s="447"/>
      <c r="AOX30" s="447"/>
      <c r="AOY30" s="447"/>
      <c r="AOZ30" s="447"/>
      <c r="APA30" s="449"/>
      <c r="APB30" s="450">
        <f t="shared" si="1706"/>
        <v>0</v>
      </c>
      <c r="APC30" s="463"/>
      <c r="APD30" s="448"/>
      <c r="APF30" s="458"/>
      <c r="APG30" s="447"/>
      <c r="APH30" s="447"/>
      <c r="API30" s="447"/>
      <c r="APJ30" s="450">
        <f t="shared" si="1707"/>
        <v>0</v>
      </c>
      <c r="APK30" s="447"/>
      <c r="APL30" s="447"/>
      <c r="APM30" s="447"/>
      <c r="APN30" s="447"/>
      <c r="APO30" s="447"/>
      <c r="APP30" s="449"/>
      <c r="APQ30" s="450">
        <f t="shared" si="1708"/>
        <v>0</v>
      </c>
      <c r="APR30" s="463"/>
      <c r="APS30" s="448"/>
      <c r="APU30" s="458"/>
      <c r="APV30" s="447"/>
      <c r="APW30" s="447"/>
      <c r="APX30" s="447"/>
      <c r="APY30" s="450">
        <f t="shared" si="1709"/>
        <v>0</v>
      </c>
      <c r="APZ30" s="447"/>
      <c r="AQA30" s="447"/>
      <c r="AQB30" s="447"/>
      <c r="AQC30" s="447"/>
      <c r="AQD30" s="447"/>
      <c r="AQE30" s="449"/>
      <c r="AQF30" s="450">
        <f t="shared" si="1710"/>
        <v>0</v>
      </c>
      <c r="AQG30" s="463"/>
      <c r="AQH30" s="448"/>
      <c r="AQJ30" s="458"/>
      <c r="AQK30" s="447"/>
      <c r="AQL30" s="447"/>
      <c r="AQM30" s="447"/>
      <c r="AQN30" s="450">
        <f t="shared" si="1711"/>
        <v>0</v>
      </c>
      <c r="AQO30" s="447"/>
      <c r="AQP30" s="447"/>
      <c r="AQQ30" s="447"/>
      <c r="AQR30" s="447"/>
      <c r="AQS30" s="447"/>
      <c r="AQT30" s="449"/>
      <c r="AQU30" s="450">
        <f t="shared" si="1712"/>
        <v>0</v>
      </c>
      <c r="AQV30" s="463"/>
      <c r="AQW30" s="448"/>
      <c r="AQY30" s="458"/>
      <c r="AQZ30" s="447"/>
      <c r="ARA30" s="447"/>
      <c r="ARB30" s="447"/>
      <c r="ARC30" s="450">
        <f t="shared" si="1713"/>
        <v>0</v>
      </c>
      <c r="ARD30" s="447"/>
      <c r="ARE30" s="447"/>
      <c r="ARF30" s="447"/>
      <c r="ARG30" s="447"/>
      <c r="ARH30" s="447"/>
      <c r="ARI30" s="449"/>
      <c r="ARJ30" s="450">
        <f t="shared" si="1714"/>
        <v>0</v>
      </c>
      <c r="ARK30" s="463"/>
      <c r="ARL30" s="448"/>
      <c r="ARN30" s="458"/>
      <c r="ARO30" s="447"/>
      <c r="ARP30" s="447"/>
      <c r="ARQ30" s="447"/>
      <c r="ARR30" s="450">
        <f t="shared" si="1715"/>
        <v>0</v>
      </c>
      <c r="ARS30" s="447"/>
      <c r="ART30" s="447"/>
      <c r="ARU30" s="447"/>
      <c r="ARV30" s="447"/>
      <c r="ARW30" s="447"/>
      <c r="ARX30" s="449"/>
      <c r="ARY30" s="450">
        <f t="shared" si="1716"/>
        <v>0</v>
      </c>
      <c r="ARZ30" s="463"/>
      <c r="ASA30" s="448"/>
      <c r="ASC30" s="458"/>
      <c r="ASD30" s="447"/>
      <c r="ASE30" s="447"/>
      <c r="ASF30" s="447"/>
      <c r="ASG30" s="450">
        <f t="shared" si="1717"/>
        <v>0</v>
      </c>
      <c r="ASH30" s="447"/>
      <c r="ASI30" s="447"/>
      <c r="ASJ30" s="447"/>
      <c r="ASK30" s="447"/>
      <c r="ASL30" s="447"/>
      <c r="ASM30" s="449"/>
      <c r="ASN30" s="450">
        <f t="shared" si="1718"/>
        <v>0</v>
      </c>
      <c r="ASO30" s="463"/>
      <c r="ASP30" s="448"/>
      <c r="ASR30" s="458"/>
      <c r="ASS30" s="447"/>
      <c r="AST30" s="447"/>
      <c r="ASU30" s="447"/>
      <c r="ASV30" s="450">
        <f t="shared" si="1719"/>
        <v>0</v>
      </c>
      <c r="ASW30" s="447"/>
      <c r="ASX30" s="447"/>
      <c r="ASY30" s="447"/>
      <c r="ASZ30" s="447"/>
      <c r="ATA30" s="447"/>
      <c r="ATB30" s="449"/>
      <c r="ATC30" s="450">
        <f t="shared" si="1720"/>
        <v>0</v>
      </c>
      <c r="ATD30" s="463"/>
      <c r="ATE30" s="448"/>
      <c r="ATG30" s="458"/>
      <c r="ATH30" s="447"/>
      <c r="ATI30" s="447"/>
      <c r="ATJ30" s="447"/>
      <c r="ATK30" s="450">
        <f t="shared" si="1721"/>
        <v>0</v>
      </c>
      <c r="ATL30" s="447"/>
      <c r="ATM30" s="447"/>
      <c r="ATN30" s="447"/>
      <c r="ATO30" s="447"/>
      <c r="ATP30" s="447"/>
      <c r="ATQ30" s="449"/>
      <c r="ATR30" s="450">
        <f t="shared" si="1722"/>
        <v>0</v>
      </c>
      <c r="ATS30" s="463"/>
      <c r="ATT30" s="448"/>
      <c r="ATV30" s="458"/>
      <c r="ATW30" s="447"/>
      <c r="ATX30" s="447"/>
      <c r="ATY30" s="447"/>
      <c r="ATZ30" s="450">
        <f t="shared" si="1723"/>
        <v>0</v>
      </c>
      <c r="AUA30" s="447"/>
      <c r="AUB30" s="447"/>
      <c r="AUC30" s="447"/>
      <c r="AUD30" s="447"/>
      <c r="AUE30" s="447"/>
      <c r="AUF30" s="449"/>
      <c r="AUG30" s="450">
        <f t="shared" si="1724"/>
        <v>0</v>
      </c>
      <c r="AUH30" s="463"/>
      <c r="AUI30" s="448"/>
      <c r="AUK30" s="458"/>
      <c r="AUL30" s="447"/>
      <c r="AUM30" s="447"/>
      <c r="AUN30" s="447"/>
      <c r="AUO30" s="450">
        <f t="shared" si="1725"/>
        <v>0</v>
      </c>
      <c r="AUP30" s="447"/>
      <c r="AUQ30" s="447"/>
      <c r="AUR30" s="447"/>
      <c r="AUS30" s="447"/>
      <c r="AUT30" s="447"/>
      <c r="AUU30" s="449"/>
      <c r="AUV30" s="450">
        <f t="shared" si="1726"/>
        <v>0</v>
      </c>
      <c r="AUW30" s="463"/>
      <c r="AUX30" s="448"/>
      <c r="AUZ30" s="458"/>
      <c r="AVA30" s="447"/>
      <c r="AVB30" s="447"/>
      <c r="AVC30" s="447"/>
      <c r="AVD30" s="450">
        <f t="shared" si="1727"/>
        <v>0</v>
      </c>
      <c r="AVE30" s="447"/>
      <c r="AVF30" s="447"/>
      <c r="AVG30" s="447"/>
      <c r="AVH30" s="447"/>
      <c r="AVI30" s="447"/>
      <c r="AVJ30" s="449"/>
      <c r="AVK30" s="450">
        <f t="shared" si="1728"/>
        <v>0</v>
      </c>
      <c r="AVL30" s="463"/>
      <c r="AVM30" s="448"/>
      <c r="AVO30" s="458"/>
      <c r="AVP30" s="447"/>
      <c r="AVQ30" s="447"/>
      <c r="AVR30" s="447"/>
      <c r="AVS30" s="450">
        <f t="shared" si="1729"/>
        <v>0</v>
      </c>
      <c r="AVT30" s="447"/>
      <c r="AVU30" s="447"/>
      <c r="AVV30" s="447"/>
      <c r="AVW30" s="447"/>
      <c r="AVX30" s="447"/>
      <c r="AVY30" s="449"/>
      <c r="AVZ30" s="450">
        <f t="shared" si="1730"/>
        <v>0</v>
      </c>
      <c r="AWA30" s="463"/>
      <c r="AWB30" s="448"/>
      <c r="AWD30" s="458"/>
      <c r="AWE30" s="447"/>
      <c r="AWF30" s="447"/>
      <c r="AWG30" s="447"/>
      <c r="AWH30" s="450">
        <f t="shared" si="1731"/>
        <v>0</v>
      </c>
      <c r="AWI30" s="447"/>
      <c r="AWJ30" s="447"/>
      <c r="AWK30" s="447"/>
      <c r="AWL30" s="447"/>
      <c r="AWM30" s="447"/>
      <c r="AWN30" s="449"/>
      <c r="AWO30" s="450">
        <f t="shared" si="1732"/>
        <v>0</v>
      </c>
      <c r="AWP30" s="463"/>
      <c r="AWQ30" s="448"/>
      <c r="AWS30" s="458"/>
      <c r="AWT30" s="447"/>
      <c r="AWU30" s="447"/>
      <c r="AWV30" s="447"/>
      <c r="AWW30" s="450">
        <f t="shared" si="1733"/>
        <v>0</v>
      </c>
      <c r="AWX30" s="447"/>
      <c r="AWY30" s="447"/>
      <c r="AWZ30" s="447"/>
      <c r="AXA30" s="447"/>
      <c r="AXB30" s="447"/>
      <c r="AXC30" s="449"/>
      <c r="AXD30" s="450">
        <f t="shared" si="1734"/>
        <v>0</v>
      </c>
      <c r="AXE30" s="463"/>
      <c r="AXF30" s="448"/>
      <c r="AXH30" s="458"/>
      <c r="AXI30" s="447"/>
      <c r="AXJ30" s="447"/>
      <c r="AXK30" s="447"/>
      <c r="AXL30" s="450">
        <f t="shared" si="1735"/>
        <v>0</v>
      </c>
      <c r="AXM30" s="447"/>
      <c r="AXN30" s="447"/>
      <c r="AXO30" s="447"/>
      <c r="AXP30" s="447"/>
      <c r="AXQ30" s="447"/>
      <c r="AXR30" s="449"/>
      <c r="AXS30" s="450">
        <f t="shared" si="1736"/>
        <v>0</v>
      </c>
      <c r="AXT30" s="463"/>
      <c r="AXU30" s="448"/>
      <c r="AXW30" s="458"/>
      <c r="AXX30" s="447"/>
      <c r="AXY30" s="447"/>
      <c r="AXZ30" s="447"/>
      <c r="AYA30" s="450">
        <f t="shared" si="1737"/>
        <v>0</v>
      </c>
      <c r="AYB30" s="447"/>
      <c r="AYC30" s="447"/>
      <c r="AYD30" s="447"/>
      <c r="AYE30" s="447"/>
      <c r="AYF30" s="447"/>
      <c r="AYG30" s="449"/>
      <c r="AYH30" s="450">
        <f t="shared" si="1738"/>
        <v>0</v>
      </c>
      <c r="AYI30" s="463"/>
      <c r="AYJ30" s="448"/>
      <c r="AYL30" s="458"/>
      <c r="AYM30" s="447"/>
      <c r="AYN30" s="447"/>
      <c r="AYO30" s="447"/>
      <c r="AYP30" s="450">
        <f t="shared" si="1739"/>
        <v>0</v>
      </c>
      <c r="AYQ30" s="447"/>
      <c r="AYR30" s="447"/>
      <c r="AYS30" s="447"/>
      <c r="AYT30" s="447"/>
      <c r="AYU30" s="447"/>
      <c r="AYV30" s="449"/>
      <c r="AYW30" s="450">
        <f t="shared" si="1740"/>
        <v>0</v>
      </c>
      <c r="AYX30" s="463"/>
      <c r="AYY30" s="448"/>
      <c r="AZA30" s="458"/>
      <c r="AZB30" s="447"/>
      <c r="AZC30" s="447"/>
      <c r="AZD30" s="447"/>
      <c r="AZE30" s="450">
        <f t="shared" si="1741"/>
        <v>0</v>
      </c>
      <c r="AZF30" s="447"/>
      <c r="AZG30" s="447"/>
      <c r="AZH30" s="447"/>
      <c r="AZI30" s="447"/>
      <c r="AZJ30" s="447"/>
      <c r="AZK30" s="449"/>
      <c r="AZL30" s="450">
        <f t="shared" si="1742"/>
        <v>0</v>
      </c>
      <c r="AZM30" s="463"/>
      <c r="AZN30" s="448"/>
      <c r="AZP30" s="458"/>
      <c r="AZQ30" s="447"/>
      <c r="AZR30" s="447"/>
      <c r="AZS30" s="447"/>
      <c r="AZT30" s="450">
        <f t="shared" si="1743"/>
        <v>0</v>
      </c>
      <c r="AZU30" s="447"/>
      <c r="AZV30" s="447"/>
      <c r="AZW30" s="447"/>
      <c r="AZX30" s="447"/>
      <c r="AZY30" s="447"/>
      <c r="AZZ30" s="449"/>
      <c r="BAA30" s="450">
        <f t="shared" si="1744"/>
        <v>0</v>
      </c>
      <c r="BAB30" s="463"/>
      <c r="BAC30" s="448"/>
      <c r="BAE30" s="458"/>
      <c r="BAF30" s="447"/>
      <c r="BAG30" s="447"/>
      <c r="BAH30" s="447"/>
      <c r="BAI30" s="450">
        <f t="shared" si="1745"/>
        <v>0</v>
      </c>
      <c r="BAJ30" s="447"/>
      <c r="BAK30" s="447"/>
      <c r="BAL30" s="447"/>
      <c r="BAM30" s="447"/>
      <c r="BAN30" s="447"/>
      <c r="BAO30" s="449"/>
      <c r="BAP30" s="450">
        <f t="shared" si="1746"/>
        <v>0</v>
      </c>
      <c r="BAQ30" s="463"/>
      <c r="BAR30" s="448"/>
      <c r="BAT30" s="458"/>
      <c r="BAU30" s="447"/>
      <c r="BAV30" s="447"/>
      <c r="BAW30" s="447"/>
      <c r="BAX30" s="450">
        <f t="shared" si="1747"/>
        <v>0</v>
      </c>
      <c r="BAY30" s="447"/>
      <c r="BAZ30" s="447"/>
      <c r="BBA30" s="447"/>
      <c r="BBB30" s="447"/>
      <c r="BBC30" s="447"/>
      <c r="BBD30" s="449"/>
      <c r="BBE30" s="450">
        <f t="shared" si="1748"/>
        <v>0</v>
      </c>
      <c r="BBF30" s="463"/>
      <c r="BBG30" s="448"/>
      <c r="BBI30" s="458"/>
      <c r="BBJ30" s="447"/>
      <c r="BBK30" s="447"/>
      <c r="BBL30" s="447"/>
      <c r="BBM30" s="450">
        <f t="shared" si="1749"/>
        <v>0</v>
      </c>
      <c r="BBN30" s="447"/>
      <c r="BBO30" s="447"/>
      <c r="BBP30" s="447"/>
      <c r="BBQ30" s="447"/>
      <c r="BBR30" s="447"/>
      <c r="BBS30" s="449"/>
      <c r="BBT30" s="450">
        <f t="shared" si="1750"/>
        <v>0</v>
      </c>
      <c r="BBU30" s="463"/>
      <c r="BBV30" s="448"/>
      <c r="BBX30" s="458"/>
      <c r="BBY30" s="447"/>
      <c r="BBZ30" s="447"/>
      <c r="BCA30" s="447"/>
      <c r="BCB30" s="450">
        <f t="shared" si="1751"/>
        <v>0</v>
      </c>
      <c r="BCC30" s="447"/>
      <c r="BCD30" s="447"/>
      <c r="BCE30" s="447"/>
      <c r="BCF30" s="447"/>
      <c r="BCG30" s="447"/>
      <c r="BCH30" s="449"/>
      <c r="BCI30" s="450">
        <f t="shared" si="1752"/>
        <v>0</v>
      </c>
      <c r="BCJ30" s="463"/>
      <c r="BCK30" s="448"/>
      <c r="BCM30" s="458"/>
      <c r="BCN30" s="447"/>
      <c r="BCO30" s="447"/>
      <c r="BCP30" s="447"/>
      <c r="BCQ30" s="450">
        <f t="shared" si="1753"/>
        <v>0</v>
      </c>
      <c r="BCR30" s="447"/>
      <c r="BCS30" s="447"/>
      <c r="BCT30" s="447"/>
      <c r="BCU30" s="447"/>
      <c r="BCV30" s="447"/>
      <c r="BCW30" s="449"/>
      <c r="BCX30" s="450">
        <f t="shared" si="1754"/>
        <v>0</v>
      </c>
      <c r="BCY30" s="463"/>
      <c r="BCZ30" s="448"/>
      <c r="BDB30" s="458"/>
      <c r="BDC30" s="447"/>
      <c r="BDD30" s="447"/>
      <c r="BDE30" s="447"/>
      <c r="BDF30" s="450">
        <f t="shared" si="1755"/>
        <v>0</v>
      </c>
      <c r="BDG30" s="447"/>
      <c r="BDH30" s="447"/>
      <c r="BDI30" s="447"/>
      <c r="BDJ30" s="447"/>
      <c r="BDK30" s="447"/>
      <c r="BDL30" s="449"/>
      <c r="BDM30" s="450">
        <f t="shared" si="1756"/>
        <v>0</v>
      </c>
      <c r="BDN30" s="463"/>
      <c r="BDO30" s="448"/>
      <c r="BDQ30" s="458"/>
      <c r="BDR30" s="447"/>
      <c r="BDS30" s="447"/>
      <c r="BDT30" s="447"/>
      <c r="BDU30" s="450">
        <f t="shared" si="1757"/>
        <v>0</v>
      </c>
      <c r="BDV30" s="447"/>
      <c r="BDW30" s="447"/>
      <c r="BDX30" s="447"/>
      <c r="BDY30" s="447"/>
      <c r="BDZ30" s="447"/>
      <c r="BEA30" s="449"/>
      <c r="BEB30" s="450">
        <f t="shared" si="1758"/>
        <v>0</v>
      </c>
      <c r="BEC30" s="463"/>
      <c r="BED30" s="448"/>
      <c r="BEF30" s="458"/>
      <c r="BEG30" s="447"/>
      <c r="BEH30" s="447"/>
      <c r="BEI30" s="447"/>
      <c r="BEJ30" s="450">
        <f t="shared" si="1759"/>
        <v>0</v>
      </c>
      <c r="BEK30" s="447"/>
      <c r="BEL30" s="447"/>
      <c r="BEM30" s="447"/>
      <c r="BEN30" s="447"/>
      <c r="BEO30" s="447"/>
      <c r="BEP30" s="449"/>
      <c r="BEQ30" s="450">
        <f t="shared" si="1760"/>
        <v>0</v>
      </c>
      <c r="BER30" s="463"/>
      <c r="BES30" s="448"/>
      <c r="BEU30" s="458"/>
      <c r="BEV30" s="447"/>
      <c r="BEW30" s="447"/>
      <c r="BEX30" s="447"/>
      <c r="BEY30" s="450">
        <f t="shared" si="1761"/>
        <v>0</v>
      </c>
      <c r="BEZ30" s="447"/>
      <c r="BFA30" s="447"/>
      <c r="BFB30" s="447"/>
      <c r="BFC30" s="447"/>
      <c r="BFD30" s="447"/>
      <c r="BFE30" s="449"/>
      <c r="BFF30" s="450">
        <f t="shared" si="1762"/>
        <v>0</v>
      </c>
      <c r="BFG30" s="463"/>
      <c r="BFH30" s="448"/>
      <c r="BFJ30" s="458"/>
      <c r="BFK30" s="447"/>
      <c r="BFL30" s="447"/>
      <c r="BFM30" s="447"/>
      <c r="BFN30" s="450">
        <f t="shared" si="1763"/>
        <v>0</v>
      </c>
      <c r="BFO30" s="447"/>
      <c r="BFP30" s="447"/>
      <c r="BFQ30" s="447"/>
      <c r="BFR30" s="447"/>
      <c r="BFS30" s="447"/>
      <c r="BFT30" s="449"/>
      <c r="BFU30" s="450">
        <f t="shared" si="1764"/>
        <v>0</v>
      </c>
      <c r="BFV30" s="463"/>
      <c r="BFW30" s="448"/>
      <c r="BFY30" s="458"/>
      <c r="BFZ30" s="447"/>
      <c r="BGA30" s="447"/>
      <c r="BGB30" s="447"/>
      <c r="BGC30" s="450">
        <f t="shared" si="1765"/>
        <v>0</v>
      </c>
      <c r="BGD30" s="447"/>
      <c r="BGE30" s="447"/>
      <c r="BGF30" s="447"/>
      <c r="BGG30" s="447"/>
      <c r="BGH30" s="447"/>
      <c r="BGI30" s="449"/>
      <c r="BGJ30" s="450">
        <f t="shared" si="1766"/>
        <v>0</v>
      </c>
      <c r="BGK30" s="463"/>
      <c r="BGL30" s="448"/>
      <c r="BGN30" s="458"/>
      <c r="BGO30" s="447"/>
      <c r="BGP30" s="447"/>
      <c r="BGQ30" s="447"/>
      <c r="BGR30" s="450">
        <f t="shared" si="1767"/>
        <v>0</v>
      </c>
      <c r="BGS30" s="447"/>
      <c r="BGT30" s="447"/>
      <c r="BGU30" s="447"/>
      <c r="BGV30" s="447"/>
      <c r="BGW30" s="447"/>
      <c r="BGX30" s="449"/>
      <c r="BGY30" s="450">
        <f t="shared" si="1768"/>
        <v>0</v>
      </c>
      <c r="BGZ30" s="463"/>
      <c r="BHA30" s="448"/>
      <c r="BHC30" s="458"/>
      <c r="BHD30" s="447"/>
      <c r="BHE30" s="447"/>
      <c r="BHF30" s="447"/>
      <c r="BHG30" s="450">
        <f t="shared" si="1769"/>
        <v>0</v>
      </c>
      <c r="BHH30" s="447"/>
      <c r="BHI30" s="447"/>
      <c r="BHJ30" s="447"/>
      <c r="BHK30" s="447"/>
      <c r="BHL30" s="447"/>
      <c r="BHM30" s="449"/>
      <c r="BHN30" s="450">
        <f t="shared" si="1770"/>
        <v>0</v>
      </c>
      <c r="BHO30" s="463"/>
      <c r="BHP30" s="448"/>
      <c r="BHR30" s="458"/>
      <c r="BHS30" s="447"/>
      <c r="BHT30" s="447"/>
      <c r="BHU30" s="447"/>
      <c r="BHV30" s="450">
        <f t="shared" si="1771"/>
        <v>0</v>
      </c>
      <c r="BHW30" s="447"/>
      <c r="BHX30" s="447"/>
      <c r="BHY30" s="447"/>
      <c r="BHZ30" s="447"/>
      <c r="BIA30" s="447"/>
      <c r="BIB30" s="449"/>
      <c r="BIC30" s="450">
        <f t="shared" si="1772"/>
        <v>0</v>
      </c>
      <c r="BID30" s="463"/>
      <c r="BIE30" s="448"/>
      <c r="BIG30" s="458"/>
      <c r="BIH30" s="447"/>
      <c r="BII30" s="447"/>
      <c r="BIJ30" s="447"/>
      <c r="BIK30" s="450">
        <f t="shared" si="1773"/>
        <v>0</v>
      </c>
      <c r="BIL30" s="447"/>
      <c r="BIM30" s="447"/>
      <c r="BIN30" s="447"/>
      <c r="BIO30" s="447"/>
      <c r="BIP30" s="447"/>
      <c r="BIQ30" s="449"/>
      <c r="BIR30" s="450">
        <f t="shared" si="1774"/>
        <v>0</v>
      </c>
      <c r="BIS30" s="463"/>
      <c r="BIT30" s="448"/>
      <c r="BIV30" s="458"/>
      <c r="BIW30" s="447"/>
      <c r="BIX30" s="447"/>
      <c r="BIY30" s="447"/>
      <c r="BIZ30" s="450">
        <f t="shared" si="1775"/>
        <v>0</v>
      </c>
      <c r="BJA30" s="447"/>
      <c r="BJB30" s="447"/>
      <c r="BJC30" s="447"/>
      <c r="BJD30" s="447"/>
      <c r="BJE30" s="447"/>
      <c r="BJF30" s="449"/>
      <c r="BJG30" s="450">
        <f t="shared" si="1776"/>
        <v>0</v>
      </c>
      <c r="BJH30" s="463"/>
      <c r="BJI30" s="448"/>
      <c r="BJK30" s="458"/>
      <c r="BJL30" s="447"/>
      <c r="BJM30" s="447"/>
      <c r="BJN30" s="447"/>
      <c r="BJO30" s="450">
        <f t="shared" si="1777"/>
        <v>0</v>
      </c>
      <c r="BJP30" s="447"/>
      <c r="BJQ30" s="447"/>
      <c r="BJR30" s="447"/>
      <c r="BJS30" s="447"/>
      <c r="BJT30" s="447"/>
      <c r="BJU30" s="449"/>
      <c r="BJV30" s="450">
        <f t="shared" si="1778"/>
        <v>0</v>
      </c>
      <c r="BJW30" s="463"/>
      <c r="BJX30" s="448"/>
      <c r="BJZ30" s="458"/>
      <c r="BKA30" s="447"/>
      <c r="BKB30" s="447"/>
      <c r="BKC30" s="447"/>
      <c r="BKD30" s="450">
        <f t="shared" si="1779"/>
        <v>0</v>
      </c>
      <c r="BKE30" s="447"/>
      <c r="BKF30" s="447"/>
      <c r="BKG30" s="447"/>
      <c r="BKH30" s="447"/>
      <c r="BKI30" s="447"/>
      <c r="BKJ30" s="449"/>
      <c r="BKK30" s="450">
        <f t="shared" si="1780"/>
        <v>0</v>
      </c>
      <c r="BKL30" s="463"/>
      <c r="BKM30" s="448"/>
      <c r="BKO30" s="458"/>
      <c r="BKP30" s="447"/>
      <c r="BKQ30" s="447"/>
      <c r="BKR30" s="447"/>
      <c r="BKS30" s="450">
        <f t="shared" si="1781"/>
        <v>0</v>
      </c>
      <c r="BKT30" s="447"/>
      <c r="BKU30" s="447"/>
      <c r="BKV30" s="447"/>
      <c r="BKW30" s="447"/>
      <c r="BKX30" s="447"/>
      <c r="BKY30" s="449"/>
      <c r="BKZ30" s="450">
        <f t="shared" si="1782"/>
        <v>0</v>
      </c>
      <c r="BLA30" s="463"/>
      <c r="BLB30" s="448"/>
      <c r="BLD30" s="458"/>
      <c r="BLE30" s="447"/>
      <c r="BLF30" s="447"/>
      <c r="BLG30" s="447"/>
      <c r="BLH30" s="450">
        <f t="shared" si="1783"/>
        <v>0</v>
      </c>
      <c r="BLI30" s="447"/>
      <c r="BLJ30" s="447"/>
      <c r="BLK30" s="447"/>
      <c r="BLL30" s="447"/>
      <c r="BLM30" s="447"/>
      <c r="BLN30" s="449"/>
      <c r="BLO30" s="450">
        <f t="shared" si="1784"/>
        <v>0</v>
      </c>
      <c r="BLP30" s="463"/>
      <c r="BLQ30" s="448"/>
      <c r="BLS30" s="458"/>
      <c r="BLT30" s="447"/>
      <c r="BLU30" s="447"/>
      <c r="BLV30" s="447"/>
      <c r="BLW30" s="450">
        <f t="shared" si="1785"/>
        <v>0</v>
      </c>
      <c r="BLX30" s="447"/>
      <c r="BLY30" s="447"/>
      <c r="BLZ30" s="447"/>
      <c r="BMA30" s="447"/>
      <c r="BMB30" s="447"/>
      <c r="BMC30" s="449"/>
      <c r="BMD30" s="450">
        <f t="shared" si="1786"/>
        <v>0</v>
      </c>
      <c r="BME30" s="463"/>
      <c r="BMF30" s="448"/>
      <c r="BMH30" s="458"/>
      <c r="BMI30" s="447"/>
      <c r="BMJ30" s="447"/>
      <c r="BMK30" s="447"/>
      <c r="BML30" s="450">
        <f t="shared" si="1787"/>
        <v>0</v>
      </c>
      <c r="BMM30" s="447"/>
      <c r="BMN30" s="447"/>
      <c r="BMO30" s="447"/>
      <c r="BMP30" s="447"/>
      <c r="BMQ30" s="447"/>
      <c r="BMR30" s="449"/>
      <c r="BMS30" s="450">
        <f t="shared" si="1788"/>
        <v>0</v>
      </c>
      <c r="BMT30" s="463"/>
      <c r="BMU30" s="448"/>
      <c r="BMW30" s="458"/>
      <c r="BMX30" s="447"/>
      <c r="BMY30" s="447"/>
      <c r="BMZ30" s="447"/>
      <c r="BNA30" s="450">
        <f t="shared" si="1789"/>
        <v>0</v>
      </c>
      <c r="BNB30" s="447"/>
      <c r="BNC30" s="447"/>
      <c r="BND30" s="447"/>
      <c r="BNE30" s="447"/>
      <c r="BNF30" s="447"/>
      <c r="BNG30" s="449"/>
      <c r="BNH30" s="450">
        <f t="shared" si="1790"/>
        <v>0</v>
      </c>
      <c r="BNI30" s="463"/>
      <c r="BNJ30" s="448"/>
      <c r="BNL30" s="458"/>
      <c r="BNM30" s="447"/>
      <c r="BNN30" s="447"/>
      <c r="BNO30" s="447"/>
      <c r="BNP30" s="450">
        <f t="shared" si="1791"/>
        <v>0</v>
      </c>
      <c r="BNQ30" s="447"/>
      <c r="BNR30" s="447"/>
      <c r="BNS30" s="447"/>
      <c r="BNT30" s="447"/>
      <c r="BNU30" s="447"/>
      <c r="BNV30" s="449"/>
      <c r="BNW30" s="450">
        <f t="shared" si="1792"/>
        <v>0</v>
      </c>
      <c r="BNX30" s="463"/>
      <c r="BNY30" s="448"/>
      <c r="BOA30" s="458"/>
      <c r="BOB30" s="447"/>
      <c r="BOC30" s="447"/>
      <c r="BOD30" s="447"/>
      <c r="BOE30" s="450">
        <f t="shared" si="1793"/>
        <v>0</v>
      </c>
      <c r="BOF30" s="447"/>
      <c r="BOG30" s="447"/>
      <c r="BOH30" s="447"/>
      <c r="BOI30" s="447"/>
      <c r="BOJ30" s="447"/>
      <c r="BOK30" s="449"/>
      <c r="BOL30" s="450">
        <f t="shared" si="1794"/>
        <v>0</v>
      </c>
      <c r="BOM30" s="463"/>
      <c r="BON30" s="448"/>
      <c r="BOP30" s="458"/>
      <c r="BOQ30" s="447"/>
      <c r="BOR30" s="447"/>
      <c r="BOS30" s="447"/>
      <c r="BOT30" s="450">
        <f t="shared" si="1795"/>
        <v>0</v>
      </c>
      <c r="BOU30" s="447"/>
      <c r="BOV30" s="447"/>
      <c r="BOW30" s="447"/>
      <c r="BOX30" s="447"/>
      <c r="BOY30" s="447"/>
      <c r="BOZ30" s="449"/>
      <c r="BPA30" s="450">
        <f t="shared" si="1796"/>
        <v>0</v>
      </c>
      <c r="BPB30" s="463"/>
      <c r="BPC30" s="448"/>
      <c r="BPE30" s="458"/>
      <c r="BPF30" s="447"/>
      <c r="BPG30" s="447"/>
      <c r="BPH30" s="447"/>
      <c r="BPI30" s="450">
        <f t="shared" si="1797"/>
        <v>0</v>
      </c>
      <c r="BPJ30" s="447"/>
      <c r="BPK30" s="447"/>
      <c r="BPL30" s="447"/>
      <c r="BPM30" s="447"/>
      <c r="BPN30" s="447"/>
      <c r="BPO30" s="449"/>
      <c r="BPP30" s="450">
        <f t="shared" si="1798"/>
        <v>0</v>
      </c>
      <c r="BPQ30" s="463"/>
      <c r="BPR30" s="448"/>
      <c r="BPT30" s="458"/>
      <c r="BPU30" s="447"/>
      <c r="BPV30" s="447"/>
      <c r="BPW30" s="447"/>
      <c r="BPX30" s="450">
        <f t="shared" si="1799"/>
        <v>0</v>
      </c>
      <c r="BPY30" s="447"/>
      <c r="BPZ30" s="447"/>
      <c r="BQA30" s="447"/>
      <c r="BQB30" s="447"/>
      <c r="BQC30" s="447"/>
      <c r="BQD30" s="449"/>
      <c r="BQE30" s="450">
        <f t="shared" si="1800"/>
        <v>0</v>
      </c>
      <c r="BQF30" s="463"/>
      <c r="BQG30" s="448"/>
      <c r="BQI30" s="458"/>
      <c r="BQJ30" s="447"/>
      <c r="BQK30" s="447"/>
      <c r="BQL30" s="447"/>
      <c r="BQM30" s="450">
        <f t="shared" si="1801"/>
        <v>0</v>
      </c>
      <c r="BQN30" s="447"/>
      <c r="BQO30" s="447"/>
      <c r="BQP30" s="447"/>
      <c r="BQQ30" s="447"/>
      <c r="BQR30" s="447"/>
      <c r="BQS30" s="449"/>
      <c r="BQT30" s="450">
        <f t="shared" si="1802"/>
        <v>0</v>
      </c>
      <c r="BQU30" s="463"/>
      <c r="BQV30" s="448"/>
      <c r="BQX30" s="458"/>
      <c r="BQY30" s="447"/>
      <c r="BQZ30" s="447"/>
      <c r="BRA30" s="447"/>
      <c r="BRB30" s="450">
        <f t="shared" si="1803"/>
        <v>0</v>
      </c>
      <c r="BRC30" s="447"/>
      <c r="BRD30" s="447"/>
      <c r="BRE30" s="447"/>
      <c r="BRF30" s="447"/>
      <c r="BRG30" s="447"/>
      <c r="BRH30" s="449"/>
      <c r="BRI30" s="450">
        <f t="shared" si="1804"/>
        <v>0</v>
      </c>
      <c r="BRJ30" s="463"/>
      <c r="BRK30" s="448"/>
      <c r="BRM30" s="458"/>
      <c r="BRN30" s="447"/>
      <c r="BRO30" s="447"/>
      <c r="BRP30" s="447"/>
      <c r="BRQ30" s="450">
        <f t="shared" si="1805"/>
        <v>0</v>
      </c>
      <c r="BRR30" s="447"/>
      <c r="BRS30" s="447"/>
      <c r="BRT30" s="447"/>
      <c r="BRU30" s="447"/>
      <c r="BRV30" s="447"/>
      <c r="BRW30" s="449"/>
      <c r="BRX30" s="450">
        <f t="shared" si="1806"/>
        <v>0</v>
      </c>
      <c r="BRY30" s="463"/>
      <c r="BRZ30" s="448"/>
      <c r="BSB30" s="458"/>
      <c r="BSC30" s="447"/>
      <c r="BSD30" s="447"/>
      <c r="BSE30" s="447"/>
      <c r="BSF30" s="450">
        <f t="shared" si="1807"/>
        <v>0</v>
      </c>
      <c r="BSG30" s="447"/>
      <c r="BSH30" s="447"/>
      <c r="BSI30" s="447"/>
      <c r="BSJ30" s="447"/>
      <c r="BSK30" s="447"/>
      <c r="BSL30" s="449"/>
      <c r="BSM30" s="450">
        <f t="shared" si="1808"/>
        <v>0</v>
      </c>
      <c r="BSN30" s="463"/>
      <c r="BSO30" s="448"/>
      <c r="BSQ30" s="458"/>
      <c r="BSR30" s="447"/>
      <c r="BSS30" s="447"/>
      <c r="BST30" s="447"/>
      <c r="BSU30" s="450">
        <f t="shared" si="1809"/>
        <v>0</v>
      </c>
      <c r="BSV30" s="447"/>
      <c r="BSW30" s="447"/>
      <c r="BSX30" s="447"/>
      <c r="BSY30" s="447"/>
      <c r="BSZ30" s="447"/>
      <c r="BTA30" s="449"/>
      <c r="BTB30" s="450">
        <f t="shared" si="1810"/>
        <v>0</v>
      </c>
      <c r="BTC30" s="463"/>
      <c r="BTD30" s="448"/>
      <c r="BTF30" s="458"/>
      <c r="BTG30" s="447"/>
      <c r="BTH30" s="447"/>
      <c r="BTI30" s="447"/>
      <c r="BTJ30" s="450">
        <f t="shared" si="1811"/>
        <v>0</v>
      </c>
      <c r="BTK30" s="447"/>
      <c r="BTL30" s="447"/>
      <c r="BTM30" s="447"/>
      <c r="BTN30" s="447"/>
      <c r="BTO30" s="447"/>
      <c r="BTP30" s="449"/>
      <c r="BTQ30" s="450">
        <f t="shared" si="1812"/>
        <v>0</v>
      </c>
      <c r="BTR30" s="463"/>
      <c r="BTS30" s="448"/>
      <c r="BTU30" s="458"/>
      <c r="BTV30" s="447"/>
      <c r="BTW30" s="447"/>
      <c r="BTX30" s="447"/>
      <c r="BTY30" s="450">
        <f t="shared" si="1813"/>
        <v>0</v>
      </c>
      <c r="BTZ30" s="447"/>
      <c r="BUA30" s="447"/>
      <c r="BUB30" s="447"/>
      <c r="BUC30" s="447"/>
      <c r="BUD30" s="447"/>
      <c r="BUE30" s="449"/>
      <c r="BUF30" s="450">
        <f t="shared" si="1814"/>
        <v>0</v>
      </c>
      <c r="BUG30" s="463"/>
      <c r="BUH30" s="448"/>
      <c r="BUJ30" s="458"/>
      <c r="BUK30" s="447"/>
      <c r="BUL30" s="447"/>
      <c r="BUM30" s="447"/>
      <c r="BUN30" s="450">
        <f t="shared" si="1815"/>
        <v>0</v>
      </c>
      <c r="BUO30" s="447"/>
      <c r="BUP30" s="447"/>
      <c r="BUQ30" s="447"/>
      <c r="BUR30" s="447"/>
      <c r="BUS30" s="447"/>
      <c r="BUT30" s="449"/>
      <c r="BUU30" s="450">
        <f t="shared" si="1816"/>
        <v>0</v>
      </c>
      <c r="BUV30" s="463"/>
      <c r="BUW30" s="448"/>
      <c r="BUY30" s="458"/>
      <c r="BUZ30" s="447"/>
      <c r="BVA30" s="447"/>
      <c r="BVB30" s="447"/>
      <c r="BVC30" s="450">
        <f t="shared" si="1817"/>
        <v>0</v>
      </c>
      <c r="BVD30" s="447"/>
      <c r="BVE30" s="447"/>
      <c r="BVF30" s="447"/>
      <c r="BVG30" s="447"/>
      <c r="BVH30" s="447"/>
      <c r="BVI30" s="449"/>
      <c r="BVJ30" s="450">
        <f t="shared" si="1818"/>
        <v>0</v>
      </c>
      <c r="BVK30" s="463"/>
      <c r="BVL30" s="448"/>
      <c r="BVN30" s="458"/>
      <c r="BVO30" s="447"/>
      <c r="BVP30" s="447"/>
      <c r="BVQ30" s="447"/>
      <c r="BVR30" s="450">
        <f t="shared" si="1819"/>
        <v>0</v>
      </c>
      <c r="BVS30" s="447"/>
      <c r="BVT30" s="447"/>
      <c r="BVU30" s="447"/>
      <c r="BVV30" s="447"/>
      <c r="BVW30" s="447"/>
      <c r="BVX30" s="449"/>
      <c r="BVY30" s="450">
        <f t="shared" si="1820"/>
        <v>0</v>
      </c>
      <c r="BVZ30" s="463"/>
      <c r="BWA30" s="448"/>
    </row>
    <row r="31" spans="2:1951" ht="15" customHeight="1" x14ac:dyDescent="0.2">
      <c r="B31" s="452" t="s">
        <v>319</v>
      </c>
      <c r="C31" s="462">
        <f t="shared" ref="C31:P31" si="1821">SUM(C32:C35)</f>
        <v>0</v>
      </c>
      <c r="D31" s="450">
        <f t="shared" si="1821"/>
        <v>0</v>
      </c>
      <c r="E31" s="450">
        <f t="shared" si="1821"/>
        <v>0</v>
      </c>
      <c r="F31" s="450">
        <f t="shared" si="1821"/>
        <v>0</v>
      </c>
      <c r="G31" s="450">
        <f t="shared" si="1821"/>
        <v>0</v>
      </c>
      <c r="H31" s="450">
        <f t="shared" si="1821"/>
        <v>0</v>
      </c>
      <c r="I31" s="450">
        <f t="shared" si="1821"/>
        <v>0</v>
      </c>
      <c r="J31" s="450">
        <f t="shared" si="1821"/>
        <v>0</v>
      </c>
      <c r="K31" s="450">
        <f t="shared" si="1821"/>
        <v>0</v>
      </c>
      <c r="L31" s="450">
        <f t="shared" si="1821"/>
        <v>0</v>
      </c>
      <c r="M31" s="450">
        <f t="shared" si="1821"/>
        <v>0</v>
      </c>
      <c r="N31" s="450">
        <f t="shared" si="1821"/>
        <v>0</v>
      </c>
      <c r="O31" s="450">
        <f t="shared" si="1821"/>
        <v>0</v>
      </c>
      <c r="P31" s="451">
        <f t="shared" si="1821"/>
        <v>0</v>
      </c>
      <c r="R31" s="457">
        <f t="shared" ref="R31:AE31" si="1822">SUM(R32:R35)</f>
        <v>0</v>
      </c>
      <c r="S31" s="450">
        <f t="shared" si="1822"/>
        <v>0</v>
      </c>
      <c r="T31" s="450">
        <f t="shared" si="1822"/>
        <v>0</v>
      </c>
      <c r="U31" s="450">
        <f t="shared" si="1822"/>
        <v>0</v>
      </c>
      <c r="V31" s="450">
        <f t="shared" si="1822"/>
        <v>0</v>
      </c>
      <c r="W31" s="450">
        <f t="shared" si="1822"/>
        <v>0</v>
      </c>
      <c r="X31" s="450">
        <f t="shared" si="1822"/>
        <v>0</v>
      </c>
      <c r="Y31" s="450">
        <f t="shared" si="1822"/>
        <v>0</v>
      </c>
      <c r="Z31" s="450">
        <f t="shared" si="1822"/>
        <v>0</v>
      </c>
      <c r="AA31" s="450">
        <f t="shared" si="1822"/>
        <v>0</v>
      </c>
      <c r="AB31" s="450">
        <f t="shared" si="1822"/>
        <v>0</v>
      </c>
      <c r="AC31" s="450">
        <f t="shared" si="1822"/>
        <v>0</v>
      </c>
      <c r="AD31" s="450">
        <f t="shared" si="1822"/>
        <v>0</v>
      </c>
      <c r="AE31" s="451">
        <f t="shared" si="1822"/>
        <v>0</v>
      </c>
      <c r="AG31" s="457">
        <f t="shared" ref="AG31:AT31" si="1823">SUM(AG32:AG35)</f>
        <v>0</v>
      </c>
      <c r="AH31" s="450">
        <f t="shared" si="1823"/>
        <v>0</v>
      </c>
      <c r="AI31" s="450">
        <f t="shared" si="1823"/>
        <v>0</v>
      </c>
      <c r="AJ31" s="450">
        <f t="shared" si="1823"/>
        <v>0</v>
      </c>
      <c r="AK31" s="450">
        <f t="shared" si="1823"/>
        <v>0</v>
      </c>
      <c r="AL31" s="450">
        <f t="shared" si="1823"/>
        <v>0</v>
      </c>
      <c r="AM31" s="450">
        <f t="shared" si="1823"/>
        <v>0</v>
      </c>
      <c r="AN31" s="450">
        <f t="shared" si="1823"/>
        <v>0</v>
      </c>
      <c r="AO31" s="450">
        <f t="shared" si="1823"/>
        <v>0</v>
      </c>
      <c r="AP31" s="450">
        <f t="shared" si="1823"/>
        <v>0</v>
      </c>
      <c r="AQ31" s="450">
        <f t="shared" si="1823"/>
        <v>0</v>
      </c>
      <c r="AR31" s="450">
        <f t="shared" si="1823"/>
        <v>0</v>
      </c>
      <c r="AS31" s="450">
        <f t="shared" si="1823"/>
        <v>0</v>
      </c>
      <c r="AT31" s="451">
        <f t="shared" si="1823"/>
        <v>0</v>
      </c>
      <c r="AV31" s="457">
        <f t="shared" ref="AV31:BI31" si="1824">SUM(AV32:AV35)</f>
        <v>0</v>
      </c>
      <c r="AW31" s="450">
        <f t="shared" si="1824"/>
        <v>0</v>
      </c>
      <c r="AX31" s="450">
        <f t="shared" si="1824"/>
        <v>0</v>
      </c>
      <c r="AY31" s="450">
        <f t="shared" si="1824"/>
        <v>0</v>
      </c>
      <c r="AZ31" s="450">
        <f t="shared" si="1824"/>
        <v>0</v>
      </c>
      <c r="BA31" s="450">
        <f t="shared" si="1824"/>
        <v>0</v>
      </c>
      <c r="BB31" s="450">
        <f t="shared" si="1824"/>
        <v>0</v>
      </c>
      <c r="BC31" s="450">
        <f t="shared" si="1824"/>
        <v>0</v>
      </c>
      <c r="BD31" s="450">
        <f t="shared" si="1824"/>
        <v>0</v>
      </c>
      <c r="BE31" s="450">
        <f t="shared" si="1824"/>
        <v>0</v>
      </c>
      <c r="BF31" s="450">
        <f t="shared" si="1824"/>
        <v>0</v>
      </c>
      <c r="BG31" s="450">
        <f t="shared" si="1824"/>
        <v>0</v>
      </c>
      <c r="BH31" s="450">
        <f t="shared" si="1824"/>
        <v>0</v>
      </c>
      <c r="BI31" s="451">
        <f t="shared" si="1824"/>
        <v>0</v>
      </c>
      <c r="BK31" s="457">
        <f t="shared" ref="BK31:BX31" si="1825">SUM(BK32:BK35)</f>
        <v>0</v>
      </c>
      <c r="BL31" s="450">
        <f t="shared" si="1825"/>
        <v>0</v>
      </c>
      <c r="BM31" s="450">
        <f t="shared" si="1825"/>
        <v>0</v>
      </c>
      <c r="BN31" s="450">
        <f t="shared" si="1825"/>
        <v>0</v>
      </c>
      <c r="BO31" s="450">
        <f t="shared" si="1825"/>
        <v>0</v>
      </c>
      <c r="BP31" s="450">
        <f t="shared" si="1825"/>
        <v>0</v>
      </c>
      <c r="BQ31" s="450">
        <f t="shared" si="1825"/>
        <v>0</v>
      </c>
      <c r="BR31" s="450">
        <f t="shared" si="1825"/>
        <v>0</v>
      </c>
      <c r="BS31" s="450">
        <f t="shared" si="1825"/>
        <v>0</v>
      </c>
      <c r="BT31" s="450">
        <f t="shared" si="1825"/>
        <v>0</v>
      </c>
      <c r="BU31" s="450">
        <f t="shared" si="1825"/>
        <v>0</v>
      </c>
      <c r="BV31" s="450">
        <f t="shared" si="1825"/>
        <v>0</v>
      </c>
      <c r="BW31" s="450">
        <f t="shared" si="1825"/>
        <v>0</v>
      </c>
      <c r="BX31" s="451">
        <f t="shared" si="1825"/>
        <v>0</v>
      </c>
      <c r="BZ31" s="457">
        <f t="shared" ref="BZ31:CM31" si="1826">SUM(BZ32:BZ35)</f>
        <v>0</v>
      </c>
      <c r="CA31" s="450">
        <f t="shared" si="1826"/>
        <v>0</v>
      </c>
      <c r="CB31" s="450">
        <f t="shared" si="1826"/>
        <v>0</v>
      </c>
      <c r="CC31" s="450">
        <f t="shared" si="1826"/>
        <v>0</v>
      </c>
      <c r="CD31" s="450">
        <f t="shared" si="1826"/>
        <v>0</v>
      </c>
      <c r="CE31" s="450">
        <f t="shared" si="1826"/>
        <v>0</v>
      </c>
      <c r="CF31" s="450">
        <f t="shared" si="1826"/>
        <v>0</v>
      </c>
      <c r="CG31" s="450">
        <f t="shared" si="1826"/>
        <v>0</v>
      </c>
      <c r="CH31" s="450">
        <f t="shared" si="1826"/>
        <v>0</v>
      </c>
      <c r="CI31" s="450">
        <f t="shared" si="1826"/>
        <v>0</v>
      </c>
      <c r="CJ31" s="450">
        <f t="shared" si="1826"/>
        <v>0</v>
      </c>
      <c r="CK31" s="450">
        <f t="shared" si="1826"/>
        <v>0</v>
      </c>
      <c r="CL31" s="450">
        <f t="shared" si="1826"/>
        <v>0</v>
      </c>
      <c r="CM31" s="451">
        <f t="shared" si="1826"/>
        <v>0</v>
      </c>
      <c r="CO31" s="457">
        <f t="shared" ref="CO31:DB31" si="1827">SUM(CO32:CO35)</f>
        <v>0</v>
      </c>
      <c r="CP31" s="450">
        <f t="shared" si="1827"/>
        <v>0</v>
      </c>
      <c r="CQ31" s="450">
        <f t="shared" si="1827"/>
        <v>0</v>
      </c>
      <c r="CR31" s="450">
        <f t="shared" si="1827"/>
        <v>0</v>
      </c>
      <c r="CS31" s="450">
        <f t="shared" si="1827"/>
        <v>0</v>
      </c>
      <c r="CT31" s="450">
        <f t="shared" si="1827"/>
        <v>0</v>
      </c>
      <c r="CU31" s="450">
        <f t="shared" si="1827"/>
        <v>0</v>
      </c>
      <c r="CV31" s="450">
        <f t="shared" si="1827"/>
        <v>0</v>
      </c>
      <c r="CW31" s="450">
        <f t="shared" si="1827"/>
        <v>0</v>
      </c>
      <c r="CX31" s="450">
        <f t="shared" si="1827"/>
        <v>0</v>
      </c>
      <c r="CY31" s="450">
        <f t="shared" si="1827"/>
        <v>0</v>
      </c>
      <c r="CZ31" s="450">
        <f t="shared" si="1827"/>
        <v>0</v>
      </c>
      <c r="DA31" s="450">
        <f t="shared" si="1827"/>
        <v>0</v>
      </c>
      <c r="DB31" s="451">
        <f t="shared" si="1827"/>
        <v>0</v>
      </c>
      <c r="DD31" s="457">
        <f t="shared" ref="DD31:DQ31" si="1828">SUM(DD32:DD35)</f>
        <v>0</v>
      </c>
      <c r="DE31" s="450">
        <f t="shared" si="1828"/>
        <v>0</v>
      </c>
      <c r="DF31" s="450">
        <f t="shared" si="1828"/>
        <v>0</v>
      </c>
      <c r="DG31" s="450">
        <f t="shared" si="1828"/>
        <v>0</v>
      </c>
      <c r="DH31" s="450">
        <f t="shared" si="1828"/>
        <v>0</v>
      </c>
      <c r="DI31" s="450">
        <f t="shared" si="1828"/>
        <v>0</v>
      </c>
      <c r="DJ31" s="450">
        <f t="shared" si="1828"/>
        <v>0</v>
      </c>
      <c r="DK31" s="450">
        <f t="shared" si="1828"/>
        <v>0</v>
      </c>
      <c r="DL31" s="450">
        <f t="shared" si="1828"/>
        <v>0</v>
      </c>
      <c r="DM31" s="450">
        <f t="shared" si="1828"/>
        <v>0</v>
      </c>
      <c r="DN31" s="450">
        <f t="shared" si="1828"/>
        <v>0</v>
      </c>
      <c r="DO31" s="450">
        <f t="shared" si="1828"/>
        <v>0</v>
      </c>
      <c r="DP31" s="450">
        <f t="shared" si="1828"/>
        <v>0</v>
      </c>
      <c r="DQ31" s="451">
        <f t="shared" si="1828"/>
        <v>0</v>
      </c>
      <c r="DS31" s="457">
        <f t="shared" ref="DS31:EF31" si="1829">SUM(DS32:DS35)</f>
        <v>0</v>
      </c>
      <c r="DT31" s="450">
        <f t="shared" si="1829"/>
        <v>0</v>
      </c>
      <c r="DU31" s="450">
        <f t="shared" si="1829"/>
        <v>0</v>
      </c>
      <c r="DV31" s="450">
        <f t="shared" si="1829"/>
        <v>0</v>
      </c>
      <c r="DW31" s="450">
        <f t="shared" si="1829"/>
        <v>0</v>
      </c>
      <c r="DX31" s="450">
        <f t="shared" si="1829"/>
        <v>0</v>
      </c>
      <c r="DY31" s="450">
        <f t="shared" si="1829"/>
        <v>0</v>
      </c>
      <c r="DZ31" s="450">
        <f t="shared" si="1829"/>
        <v>0</v>
      </c>
      <c r="EA31" s="450">
        <f t="shared" si="1829"/>
        <v>0</v>
      </c>
      <c r="EB31" s="450">
        <f t="shared" si="1829"/>
        <v>0</v>
      </c>
      <c r="EC31" s="450">
        <f t="shared" si="1829"/>
        <v>0</v>
      </c>
      <c r="ED31" s="450">
        <f t="shared" si="1829"/>
        <v>0</v>
      </c>
      <c r="EE31" s="450">
        <f t="shared" si="1829"/>
        <v>0</v>
      </c>
      <c r="EF31" s="451">
        <f t="shared" si="1829"/>
        <v>0</v>
      </c>
      <c r="EH31" s="457">
        <f t="shared" ref="EH31:EU31" si="1830">SUM(EH32:EH35)</f>
        <v>0</v>
      </c>
      <c r="EI31" s="450">
        <f t="shared" si="1830"/>
        <v>0</v>
      </c>
      <c r="EJ31" s="450">
        <f t="shared" si="1830"/>
        <v>0</v>
      </c>
      <c r="EK31" s="450">
        <f t="shared" si="1830"/>
        <v>0</v>
      </c>
      <c r="EL31" s="450">
        <f t="shared" si="1830"/>
        <v>0</v>
      </c>
      <c r="EM31" s="450">
        <f t="shared" si="1830"/>
        <v>0</v>
      </c>
      <c r="EN31" s="450">
        <f t="shared" si="1830"/>
        <v>0</v>
      </c>
      <c r="EO31" s="450">
        <f t="shared" si="1830"/>
        <v>0</v>
      </c>
      <c r="EP31" s="450">
        <f t="shared" si="1830"/>
        <v>0</v>
      </c>
      <c r="EQ31" s="450">
        <f t="shared" si="1830"/>
        <v>0</v>
      </c>
      <c r="ER31" s="450">
        <f t="shared" si="1830"/>
        <v>0</v>
      </c>
      <c r="ES31" s="450">
        <f t="shared" si="1830"/>
        <v>0</v>
      </c>
      <c r="ET31" s="450">
        <f t="shared" si="1830"/>
        <v>0</v>
      </c>
      <c r="EU31" s="451">
        <f t="shared" si="1830"/>
        <v>0</v>
      </c>
      <c r="EW31" s="457">
        <f t="shared" ref="EW31:FJ31" si="1831">SUM(EW32:EW35)</f>
        <v>0</v>
      </c>
      <c r="EX31" s="450">
        <f t="shared" si="1831"/>
        <v>0</v>
      </c>
      <c r="EY31" s="450">
        <f t="shared" si="1831"/>
        <v>0</v>
      </c>
      <c r="EZ31" s="450">
        <f t="shared" si="1831"/>
        <v>0</v>
      </c>
      <c r="FA31" s="450">
        <f t="shared" si="1831"/>
        <v>0</v>
      </c>
      <c r="FB31" s="450">
        <f t="shared" si="1831"/>
        <v>0</v>
      </c>
      <c r="FC31" s="450">
        <f t="shared" si="1831"/>
        <v>0</v>
      </c>
      <c r="FD31" s="450">
        <f t="shared" si="1831"/>
        <v>0</v>
      </c>
      <c r="FE31" s="450">
        <f t="shared" si="1831"/>
        <v>0</v>
      </c>
      <c r="FF31" s="450">
        <f t="shared" si="1831"/>
        <v>0</v>
      </c>
      <c r="FG31" s="450">
        <f t="shared" si="1831"/>
        <v>0</v>
      </c>
      <c r="FH31" s="450">
        <f t="shared" si="1831"/>
        <v>0</v>
      </c>
      <c r="FI31" s="450">
        <f t="shared" si="1831"/>
        <v>0</v>
      </c>
      <c r="FJ31" s="451">
        <f t="shared" si="1831"/>
        <v>0</v>
      </c>
      <c r="FL31" s="457">
        <f t="shared" ref="FL31:FY31" si="1832">SUM(FL32:FL35)</f>
        <v>0</v>
      </c>
      <c r="FM31" s="450">
        <f t="shared" si="1832"/>
        <v>0</v>
      </c>
      <c r="FN31" s="450">
        <f t="shared" si="1832"/>
        <v>0</v>
      </c>
      <c r="FO31" s="450">
        <f t="shared" si="1832"/>
        <v>0</v>
      </c>
      <c r="FP31" s="450">
        <f t="shared" si="1832"/>
        <v>0</v>
      </c>
      <c r="FQ31" s="450">
        <f t="shared" si="1832"/>
        <v>0</v>
      </c>
      <c r="FR31" s="450">
        <f t="shared" si="1832"/>
        <v>0</v>
      </c>
      <c r="FS31" s="450">
        <f t="shared" si="1832"/>
        <v>0</v>
      </c>
      <c r="FT31" s="450">
        <f t="shared" si="1832"/>
        <v>0</v>
      </c>
      <c r="FU31" s="450">
        <f t="shared" si="1832"/>
        <v>0</v>
      </c>
      <c r="FV31" s="450">
        <f t="shared" si="1832"/>
        <v>0</v>
      </c>
      <c r="FW31" s="450">
        <f t="shared" si="1832"/>
        <v>0</v>
      </c>
      <c r="FX31" s="450">
        <f t="shared" si="1832"/>
        <v>0</v>
      </c>
      <c r="FY31" s="451">
        <f t="shared" si="1832"/>
        <v>0</v>
      </c>
      <c r="GA31" s="457">
        <f t="shared" ref="GA31:GN31" si="1833">SUM(GA32:GA35)</f>
        <v>0</v>
      </c>
      <c r="GB31" s="450">
        <f t="shared" si="1833"/>
        <v>0</v>
      </c>
      <c r="GC31" s="450">
        <f t="shared" si="1833"/>
        <v>0</v>
      </c>
      <c r="GD31" s="450">
        <f t="shared" si="1833"/>
        <v>0</v>
      </c>
      <c r="GE31" s="450">
        <f t="shared" si="1833"/>
        <v>0</v>
      </c>
      <c r="GF31" s="450">
        <f t="shared" si="1833"/>
        <v>0</v>
      </c>
      <c r="GG31" s="450">
        <f t="shared" si="1833"/>
        <v>0</v>
      </c>
      <c r="GH31" s="450">
        <f t="shared" si="1833"/>
        <v>0</v>
      </c>
      <c r="GI31" s="450">
        <f t="shared" si="1833"/>
        <v>0</v>
      </c>
      <c r="GJ31" s="450">
        <f t="shared" si="1833"/>
        <v>0</v>
      </c>
      <c r="GK31" s="450">
        <f t="shared" si="1833"/>
        <v>0</v>
      </c>
      <c r="GL31" s="450">
        <f t="shared" si="1833"/>
        <v>0</v>
      </c>
      <c r="GM31" s="450">
        <f t="shared" si="1833"/>
        <v>0</v>
      </c>
      <c r="GN31" s="451">
        <f t="shared" si="1833"/>
        <v>0</v>
      </c>
      <c r="GP31" s="457">
        <f t="shared" ref="GP31:HC31" si="1834">SUM(GP32:GP35)</f>
        <v>0</v>
      </c>
      <c r="GQ31" s="450">
        <f t="shared" si="1834"/>
        <v>0</v>
      </c>
      <c r="GR31" s="450">
        <f t="shared" si="1834"/>
        <v>0</v>
      </c>
      <c r="GS31" s="450">
        <f t="shared" si="1834"/>
        <v>0</v>
      </c>
      <c r="GT31" s="450">
        <f t="shared" si="1834"/>
        <v>0</v>
      </c>
      <c r="GU31" s="450">
        <f t="shared" si="1834"/>
        <v>0</v>
      </c>
      <c r="GV31" s="450">
        <f t="shared" si="1834"/>
        <v>0</v>
      </c>
      <c r="GW31" s="450">
        <f t="shared" si="1834"/>
        <v>0</v>
      </c>
      <c r="GX31" s="450">
        <f t="shared" si="1834"/>
        <v>0</v>
      </c>
      <c r="GY31" s="450">
        <f t="shared" si="1834"/>
        <v>0</v>
      </c>
      <c r="GZ31" s="450">
        <f t="shared" si="1834"/>
        <v>0</v>
      </c>
      <c r="HA31" s="450">
        <f t="shared" si="1834"/>
        <v>0</v>
      </c>
      <c r="HB31" s="450">
        <f t="shared" si="1834"/>
        <v>0</v>
      </c>
      <c r="HC31" s="451">
        <f t="shared" si="1834"/>
        <v>0</v>
      </c>
      <c r="HE31" s="457">
        <f t="shared" ref="HE31:HR31" si="1835">SUM(HE32:HE35)</f>
        <v>0</v>
      </c>
      <c r="HF31" s="450">
        <f t="shared" si="1835"/>
        <v>0</v>
      </c>
      <c r="HG31" s="450">
        <f t="shared" si="1835"/>
        <v>0</v>
      </c>
      <c r="HH31" s="450">
        <f t="shared" si="1835"/>
        <v>0</v>
      </c>
      <c r="HI31" s="450">
        <f t="shared" si="1835"/>
        <v>0</v>
      </c>
      <c r="HJ31" s="450">
        <f t="shared" si="1835"/>
        <v>0</v>
      </c>
      <c r="HK31" s="450">
        <f t="shared" si="1835"/>
        <v>0</v>
      </c>
      <c r="HL31" s="450">
        <f t="shared" si="1835"/>
        <v>0</v>
      </c>
      <c r="HM31" s="450">
        <f t="shared" si="1835"/>
        <v>0</v>
      </c>
      <c r="HN31" s="450">
        <f t="shared" si="1835"/>
        <v>0</v>
      </c>
      <c r="HO31" s="450">
        <f t="shared" si="1835"/>
        <v>0</v>
      </c>
      <c r="HP31" s="450">
        <f t="shared" si="1835"/>
        <v>0</v>
      </c>
      <c r="HQ31" s="450">
        <f t="shared" si="1835"/>
        <v>0</v>
      </c>
      <c r="HR31" s="451">
        <f t="shared" si="1835"/>
        <v>0</v>
      </c>
      <c r="HT31" s="457">
        <f t="shared" ref="HT31:IG31" si="1836">SUM(HT32:HT35)</f>
        <v>0</v>
      </c>
      <c r="HU31" s="450">
        <f t="shared" si="1836"/>
        <v>0</v>
      </c>
      <c r="HV31" s="450">
        <f t="shared" si="1836"/>
        <v>0</v>
      </c>
      <c r="HW31" s="450">
        <f t="shared" si="1836"/>
        <v>0</v>
      </c>
      <c r="HX31" s="450">
        <f t="shared" si="1836"/>
        <v>0</v>
      </c>
      <c r="HY31" s="450">
        <f t="shared" si="1836"/>
        <v>0</v>
      </c>
      <c r="HZ31" s="450">
        <f t="shared" si="1836"/>
        <v>0</v>
      </c>
      <c r="IA31" s="450">
        <f t="shared" si="1836"/>
        <v>0</v>
      </c>
      <c r="IB31" s="450">
        <f t="shared" si="1836"/>
        <v>0</v>
      </c>
      <c r="IC31" s="450">
        <f t="shared" si="1836"/>
        <v>0</v>
      </c>
      <c r="ID31" s="450">
        <f t="shared" si="1836"/>
        <v>0</v>
      </c>
      <c r="IE31" s="450">
        <f t="shared" si="1836"/>
        <v>0</v>
      </c>
      <c r="IF31" s="450">
        <f t="shared" si="1836"/>
        <v>0</v>
      </c>
      <c r="IG31" s="451">
        <f t="shared" si="1836"/>
        <v>0</v>
      </c>
      <c r="II31" s="457">
        <f t="shared" ref="II31:IV31" si="1837">SUM(II32:II35)</f>
        <v>0</v>
      </c>
      <c r="IJ31" s="450">
        <f t="shared" si="1837"/>
        <v>0</v>
      </c>
      <c r="IK31" s="450">
        <f t="shared" si="1837"/>
        <v>0</v>
      </c>
      <c r="IL31" s="450">
        <f t="shared" si="1837"/>
        <v>0</v>
      </c>
      <c r="IM31" s="450">
        <f t="shared" si="1837"/>
        <v>0</v>
      </c>
      <c r="IN31" s="450">
        <f t="shared" si="1837"/>
        <v>0</v>
      </c>
      <c r="IO31" s="450">
        <f t="shared" si="1837"/>
        <v>0</v>
      </c>
      <c r="IP31" s="450">
        <f t="shared" si="1837"/>
        <v>0</v>
      </c>
      <c r="IQ31" s="450">
        <f t="shared" si="1837"/>
        <v>0</v>
      </c>
      <c r="IR31" s="450">
        <f t="shared" si="1837"/>
        <v>0</v>
      </c>
      <c r="IS31" s="450">
        <f t="shared" si="1837"/>
        <v>0</v>
      </c>
      <c r="IT31" s="450">
        <f t="shared" si="1837"/>
        <v>0</v>
      </c>
      <c r="IU31" s="450">
        <f t="shared" si="1837"/>
        <v>0</v>
      </c>
      <c r="IV31" s="451">
        <f t="shared" si="1837"/>
        <v>0</v>
      </c>
      <c r="IX31" s="457">
        <f t="shared" ref="IX31:JK31" si="1838">SUM(IX32:IX35)</f>
        <v>0</v>
      </c>
      <c r="IY31" s="450">
        <f t="shared" si="1838"/>
        <v>0</v>
      </c>
      <c r="IZ31" s="450">
        <f t="shared" si="1838"/>
        <v>0</v>
      </c>
      <c r="JA31" s="450">
        <f t="shared" si="1838"/>
        <v>0</v>
      </c>
      <c r="JB31" s="450">
        <f t="shared" si="1838"/>
        <v>0</v>
      </c>
      <c r="JC31" s="450">
        <f t="shared" si="1838"/>
        <v>0</v>
      </c>
      <c r="JD31" s="450">
        <f t="shared" si="1838"/>
        <v>0</v>
      </c>
      <c r="JE31" s="450">
        <f t="shared" si="1838"/>
        <v>0</v>
      </c>
      <c r="JF31" s="450">
        <f t="shared" si="1838"/>
        <v>0</v>
      </c>
      <c r="JG31" s="450">
        <f t="shared" si="1838"/>
        <v>0</v>
      </c>
      <c r="JH31" s="450">
        <f t="shared" si="1838"/>
        <v>0</v>
      </c>
      <c r="JI31" s="450">
        <f t="shared" si="1838"/>
        <v>0</v>
      </c>
      <c r="JJ31" s="450">
        <f t="shared" si="1838"/>
        <v>0</v>
      </c>
      <c r="JK31" s="451">
        <f t="shared" si="1838"/>
        <v>0</v>
      </c>
      <c r="JM31" s="457">
        <f t="shared" ref="JM31:JZ31" si="1839">SUM(JM32:JM35)</f>
        <v>0</v>
      </c>
      <c r="JN31" s="450">
        <f t="shared" si="1839"/>
        <v>0</v>
      </c>
      <c r="JO31" s="450">
        <f t="shared" si="1839"/>
        <v>0</v>
      </c>
      <c r="JP31" s="450">
        <f t="shared" si="1839"/>
        <v>0</v>
      </c>
      <c r="JQ31" s="450">
        <f t="shared" si="1839"/>
        <v>0</v>
      </c>
      <c r="JR31" s="450">
        <f t="shared" si="1839"/>
        <v>0</v>
      </c>
      <c r="JS31" s="450">
        <f t="shared" si="1839"/>
        <v>0</v>
      </c>
      <c r="JT31" s="450">
        <f t="shared" si="1839"/>
        <v>0</v>
      </c>
      <c r="JU31" s="450">
        <f t="shared" si="1839"/>
        <v>0</v>
      </c>
      <c r="JV31" s="450">
        <f t="shared" si="1839"/>
        <v>0</v>
      </c>
      <c r="JW31" s="450">
        <f t="shared" si="1839"/>
        <v>0</v>
      </c>
      <c r="JX31" s="450">
        <f t="shared" si="1839"/>
        <v>0</v>
      </c>
      <c r="JY31" s="450">
        <f t="shared" si="1839"/>
        <v>0</v>
      </c>
      <c r="JZ31" s="451">
        <f t="shared" si="1839"/>
        <v>0</v>
      </c>
      <c r="KB31" s="457">
        <f t="shared" ref="KB31:KO31" si="1840">SUM(KB32:KB35)</f>
        <v>0</v>
      </c>
      <c r="KC31" s="450">
        <f t="shared" si="1840"/>
        <v>0</v>
      </c>
      <c r="KD31" s="450">
        <f t="shared" si="1840"/>
        <v>0</v>
      </c>
      <c r="KE31" s="450">
        <f t="shared" si="1840"/>
        <v>0</v>
      </c>
      <c r="KF31" s="450">
        <f t="shared" si="1840"/>
        <v>0</v>
      </c>
      <c r="KG31" s="450">
        <f t="shared" si="1840"/>
        <v>0</v>
      </c>
      <c r="KH31" s="450">
        <f t="shared" si="1840"/>
        <v>0</v>
      </c>
      <c r="KI31" s="450">
        <f t="shared" si="1840"/>
        <v>0</v>
      </c>
      <c r="KJ31" s="450">
        <f t="shared" si="1840"/>
        <v>0</v>
      </c>
      <c r="KK31" s="450">
        <f t="shared" si="1840"/>
        <v>0</v>
      </c>
      <c r="KL31" s="450">
        <f t="shared" si="1840"/>
        <v>0</v>
      </c>
      <c r="KM31" s="450">
        <f t="shared" si="1840"/>
        <v>0</v>
      </c>
      <c r="KN31" s="450">
        <f t="shared" si="1840"/>
        <v>0</v>
      </c>
      <c r="KO31" s="451">
        <f t="shared" si="1840"/>
        <v>0</v>
      </c>
      <c r="KQ31" s="457">
        <f t="shared" ref="KQ31:LD31" si="1841">SUM(KQ32:KQ35)</f>
        <v>0</v>
      </c>
      <c r="KR31" s="450">
        <f t="shared" si="1841"/>
        <v>0</v>
      </c>
      <c r="KS31" s="450">
        <f t="shared" si="1841"/>
        <v>0</v>
      </c>
      <c r="KT31" s="450">
        <f t="shared" si="1841"/>
        <v>0</v>
      </c>
      <c r="KU31" s="450">
        <f t="shared" si="1841"/>
        <v>0</v>
      </c>
      <c r="KV31" s="450">
        <f t="shared" si="1841"/>
        <v>0</v>
      </c>
      <c r="KW31" s="450">
        <f t="shared" si="1841"/>
        <v>0</v>
      </c>
      <c r="KX31" s="450">
        <f t="shared" si="1841"/>
        <v>0</v>
      </c>
      <c r="KY31" s="450">
        <f t="shared" si="1841"/>
        <v>0</v>
      </c>
      <c r="KZ31" s="450">
        <f t="shared" si="1841"/>
        <v>0</v>
      </c>
      <c r="LA31" s="450">
        <f t="shared" si="1841"/>
        <v>0</v>
      </c>
      <c r="LB31" s="450">
        <f t="shared" si="1841"/>
        <v>0</v>
      </c>
      <c r="LC31" s="450">
        <f t="shared" si="1841"/>
        <v>0</v>
      </c>
      <c r="LD31" s="451">
        <f t="shared" si="1841"/>
        <v>0</v>
      </c>
      <c r="LF31" s="457">
        <f t="shared" ref="LF31:LS31" si="1842">SUM(LF32:LF35)</f>
        <v>0</v>
      </c>
      <c r="LG31" s="450">
        <f t="shared" si="1842"/>
        <v>0</v>
      </c>
      <c r="LH31" s="450">
        <f t="shared" si="1842"/>
        <v>0</v>
      </c>
      <c r="LI31" s="450">
        <f t="shared" si="1842"/>
        <v>0</v>
      </c>
      <c r="LJ31" s="450">
        <f t="shared" si="1842"/>
        <v>0</v>
      </c>
      <c r="LK31" s="450">
        <f t="shared" si="1842"/>
        <v>0</v>
      </c>
      <c r="LL31" s="450">
        <f t="shared" si="1842"/>
        <v>0</v>
      </c>
      <c r="LM31" s="450">
        <f t="shared" si="1842"/>
        <v>0</v>
      </c>
      <c r="LN31" s="450">
        <f t="shared" si="1842"/>
        <v>0</v>
      </c>
      <c r="LO31" s="450">
        <f t="shared" si="1842"/>
        <v>0</v>
      </c>
      <c r="LP31" s="450">
        <f t="shared" si="1842"/>
        <v>0</v>
      </c>
      <c r="LQ31" s="450">
        <f t="shared" si="1842"/>
        <v>0</v>
      </c>
      <c r="LR31" s="450">
        <f t="shared" si="1842"/>
        <v>0</v>
      </c>
      <c r="LS31" s="451">
        <f t="shared" si="1842"/>
        <v>0</v>
      </c>
      <c r="LU31" s="457">
        <f t="shared" ref="LU31:MH31" si="1843">SUM(LU32:LU35)</f>
        <v>0</v>
      </c>
      <c r="LV31" s="450">
        <f t="shared" si="1843"/>
        <v>0</v>
      </c>
      <c r="LW31" s="450">
        <f t="shared" si="1843"/>
        <v>0</v>
      </c>
      <c r="LX31" s="450">
        <f t="shared" si="1843"/>
        <v>0</v>
      </c>
      <c r="LY31" s="450">
        <f t="shared" si="1843"/>
        <v>0</v>
      </c>
      <c r="LZ31" s="450">
        <f t="shared" si="1843"/>
        <v>0</v>
      </c>
      <c r="MA31" s="450">
        <f t="shared" si="1843"/>
        <v>0</v>
      </c>
      <c r="MB31" s="450">
        <f t="shared" si="1843"/>
        <v>0</v>
      </c>
      <c r="MC31" s="450">
        <f t="shared" si="1843"/>
        <v>0</v>
      </c>
      <c r="MD31" s="450">
        <f t="shared" si="1843"/>
        <v>0</v>
      </c>
      <c r="ME31" s="450">
        <f t="shared" si="1843"/>
        <v>0</v>
      </c>
      <c r="MF31" s="450">
        <f t="shared" si="1843"/>
        <v>0</v>
      </c>
      <c r="MG31" s="450">
        <f t="shared" si="1843"/>
        <v>0</v>
      </c>
      <c r="MH31" s="451">
        <f t="shared" si="1843"/>
        <v>0</v>
      </c>
      <c r="MJ31" s="457">
        <f t="shared" ref="MJ31:MW31" si="1844">SUM(MJ32:MJ35)</f>
        <v>0</v>
      </c>
      <c r="MK31" s="450">
        <f t="shared" si="1844"/>
        <v>0</v>
      </c>
      <c r="ML31" s="450">
        <f t="shared" si="1844"/>
        <v>0</v>
      </c>
      <c r="MM31" s="450">
        <f t="shared" si="1844"/>
        <v>0</v>
      </c>
      <c r="MN31" s="450">
        <f t="shared" si="1844"/>
        <v>0</v>
      </c>
      <c r="MO31" s="450">
        <f t="shared" si="1844"/>
        <v>0</v>
      </c>
      <c r="MP31" s="450">
        <f t="shared" si="1844"/>
        <v>0</v>
      </c>
      <c r="MQ31" s="450">
        <f t="shared" si="1844"/>
        <v>0</v>
      </c>
      <c r="MR31" s="450">
        <f t="shared" si="1844"/>
        <v>0</v>
      </c>
      <c r="MS31" s="450">
        <f t="shared" si="1844"/>
        <v>0</v>
      </c>
      <c r="MT31" s="450">
        <f t="shared" si="1844"/>
        <v>0</v>
      </c>
      <c r="MU31" s="450">
        <f t="shared" si="1844"/>
        <v>0</v>
      </c>
      <c r="MV31" s="450">
        <f t="shared" si="1844"/>
        <v>0</v>
      </c>
      <c r="MW31" s="451">
        <f t="shared" si="1844"/>
        <v>0</v>
      </c>
      <c r="MY31" s="457">
        <f t="shared" ref="MY31:NL31" si="1845">SUM(MY32:MY35)</f>
        <v>0</v>
      </c>
      <c r="MZ31" s="450">
        <f t="shared" si="1845"/>
        <v>0</v>
      </c>
      <c r="NA31" s="450">
        <f t="shared" si="1845"/>
        <v>0</v>
      </c>
      <c r="NB31" s="450">
        <f t="shared" si="1845"/>
        <v>0</v>
      </c>
      <c r="NC31" s="450">
        <f t="shared" si="1845"/>
        <v>0</v>
      </c>
      <c r="ND31" s="450">
        <f t="shared" si="1845"/>
        <v>0</v>
      </c>
      <c r="NE31" s="450">
        <f t="shared" si="1845"/>
        <v>0</v>
      </c>
      <c r="NF31" s="450">
        <f t="shared" si="1845"/>
        <v>0</v>
      </c>
      <c r="NG31" s="450">
        <f t="shared" si="1845"/>
        <v>0</v>
      </c>
      <c r="NH31" s="450">
        <f t="shared" si="1845"/>
        <v>0</v>
      </c>
      <c r="NI31" s="450">
        <f t="shared" si="1845"/>
        <v>0</v>
      </c>
      <c r="NJ31" s="450">
        <f t="shared" si="1845"/>
        <v>0</v>
      </c>
      <c r="NK31" s="450">
        <f t="shared" si="1845"/>
        <v>0</v>
      </c>
      <c r="NL31" s="451">
        <f t="shared" si="1845"/>
        <v>0</v>
      </c>
      <c r="NN31" s="457">
        <f t="shared" ref="NN31:OA31" si="1846">SUM(NN32:NN35)</f>
        <v>0</v>
      </c>
      <c r="NO31" s="450">
        <f t="shared" si="1846"/>
        <v>0</v>
      </c>
      <c r="NP31" s="450">
        <f t="shared" si="1846"/>
        <v>0</v>
      </c>
      <c r="NQ31" s="450">
        <f t="shared" si="1846"/>
        <v>0</v>
      </c>
      <c r="NR31" s="450">
        <f t="shared" si="1846"/>
        <v>0</v>
      </c>
      <c r="NS31" s="450">
        <f t="shared" si="1846"/>
        <v>0</v>
      </c>
      <c r="NT31" s="450">
        <f t="shared" si="1846"/>
        <v>0</v>
      </c>
      <c r="NU31" s="450">
        <f t="shared" si="1846"/>
        <v>0</v>
      </c>
      <c r="NV31" s="450">
        <f t="shared" si="1846"/>
        <v>0</v>
      </c>
      <c r="NW31" s="450">
        <f t="shared" si="1846"/>
        <v>0</v>
      </c>
      <c r="NX31" s="450">
        <f t="shared" si="1846"/>
        <v>0</v>
      </c>
      <c r="NY31" s="450">
        <f t="shared" si="1846"/>
        <v>0</v>
      </c>
      <c r="NZ31" s="450">
        <f t="shared" si="1846"/>
        <v>0</v>
      </c>
      <c r="OA31" s="451">
        <f t="shared" si="1846"/>
        <v>0</v>
      </c>
      <c r="OC31" s="457">
        <f t="shared" ref="OC31:OP31" si="1847">SUM(OC32:OC35)</f>
        <v>0</v>
      </c>
      <c r="OD31" s="450">
        <f t="shared" si="1847"/>
        <v>0</v>
      </c>
      <c r="OE31" s="450">
        <f t="shared" si="1847"/>
        <v>0</v>
      </c>
      <c r="OF31" s="450">
        <f t="shared" si="1847"/>
        <v>0</v>
      </c>
      <c r="OG31" s="450">
        <f t="shared" si="1847"/>
        <v>0</v>
      </c>
      <c r="OH31" s="450">
        <f t="shared" si="1847"/>
        <v>0</v>
      </c>
      <c r="OI31" s="450">
        <f t="shared" si="1847"/>
        <v>0</v>
      </c>
      <c r="OJ31" s="450">
        <f t="shared" si="1847"/>
        <v>0</v>
      </c>
      <c r="OK31" s="450">
        <f t="shared" si="1847"/>
        <v>0</v>
      </c>
      <c r="OL31" s="450">
        <f t="shared" si="1847"/>
        <v>0</v>
      </c>
      <c r="OM31" s="450">
        <f t="shared" si="1847"/>
        <v>0</v>
      </c>
      <c r="ON31" s="450">
        <f t="shared" si="1847"/>
        <v>0</v>
      </c>
      <c r="OO31" s="450">
        <f t="shared" si="1847"/>
        <v>0</v>
      </c>
      <c r="OP31" s="451">
        <f t="shared" si="1847"/>
        <v>0</v>
      </c>
      <c r="OR31" s="457">
        <f t="shared" ref="OR31:PE31" si="1848">SUM(OR32:OR35)</f>
        <v>0</v>
      </c>
      <c r="OS31" s="450">
        <f t="shared" si="1848"/>
        <v>0</v>
      </c>
      <c r="OT31" s="450">
        <f t="shared" si="1848"/>
        <v>0</v>
      </c>
      <c r="OU31" s="450">
        <f t="shared" si="1848"/>
        <v>0</v>
      </c>
      <c r="OV31" s="450">
        <f t="shared" si="1848"/>
        <v>0</v>
      </c>
      <c r="OW31" s="450">
        <f t="shared" si="1848"/>
        <v>0</v>
      </c>
      <c r="OX31" s="450">
        <f t="shared" si="1848"/>
        <v>0</v>
      </c>
      <c r="OY31" s="450">
        <f t="shared" si="1848"/>
        <v>0</v>
      </c>
      <c r="OZ31" s="450">
        <f t="shared" si="1848"/>
        <v>0</v>
      </c>
      <c r="PA31" s="450">
        <f t="shared" si="1848"/>
        <v>0</v>
      </c>
      <c r="PB31" s="450">
        <f t="shared" si="1848"/>
        <v>0</v>
      </c>
      <c r="PC31" s="450">
        <f t="shared" si="1848"/>
        <v>0</v>
      </c>
      <c r="PD31" s="450">
        <f t="shared" si="1848"/>
        <v>0</v>
      </c>
      <c r="PE31" s="451">
        <f t="shared" si="1848"/>
        <v>0</v>
      </c>
      <c r="PG31" s="457">
        <f t="shared" ref="PG31:PT31" si="1849">SUM(PG32:PG35)</f>
        <v>0</v>
      </c>
      <c r="PH31" s="450">
        <f t="shared" si="1849"/>
        <v>0</v>
      </c>
      <c r="PI31" s="450">
        <f t="shared" si="1849"/>
        <v>0</v>
      </c>
      <c r="PJ31" s="450">
        <f t="shared" si="1849"/>
        <v>0</v>
      </c>
      <c r="PK31" s="450">
        <f t="shared" si="1849"/>
        <v>0</v>
      </c>
      <c r="PL31" s="450">
        <f t="shared" si="1849"/>
        <v>0</v>
      </c>
      <c r="PM31" s="450">
        <f t="shared" si="1849"/>
        <v>0</v>
      </c>
      <c r="PN31" s="450">
        <f t="shared" si="1849"/>
        <v>0</v>
      </c>
      <c r="PO31" s="450">
        <f t="shared" si="1849"/>
        <v>0</v>
      </c>
      <c r="PP31" s="450">
        <f t="shared" si="1849"/>
        <v>0</v>
      </c>
      <c r="PQ31" s="450">
        <f t="shared" si="1849"/>
        <v>0</v>
      </c>
      <c r="PR31" s="450">
        <f t="shared" si="1849"/>
        <v>0</v>
      </c>
      <c r="PS31" s="450">
        <f t="shared" si="1849"/>
        <v>0</v>
      </c>
      <c r="PT31" s="451">
        <f t="shared" si="1849"/>
        <v>0</v>
      </c>
      <c r="PV31" s="457">
        <f t="shared" ref="PV31:QI31" si="1850">SUM(PV32:PV35)</f>
        <v>0</v>
      </c>
      <c r="PW31" s="450">
        <f t="shared" si="1850"/>
        <v>0</v>
      </c>
      <c r="PX31" s="450">
        <f t="shared" si="1850"/>
        <v>0</v>
      </c>
      <c r="PY31" s="450">
        <f t="shared" si="1850"/>
        <v>0</v>
      </c>
      <c r="PZ31" s="450">
        <f t="shared" si="1850"/>
        <v>0</v>
      </c>
      <c r="QA31" s="450">
        <f t="shared" si="1850"/>
        <v>0</v>
      </c>
      <c r="QB31" s="450">
        <f t="shared" si="1850"/>
        <v>0</v>
      </c>
      <c r="QC31" s="450">
        <f t="shared" si="1850"/>
        <v>0</v>
      </c>
      <c r="QD31" s="450">
        <f t="shared" si="1850"/>
        <v>0</v>
      </c>
      <c r="QE31" s="450">
        <f t="shared" si="1850"/>
        <v>0</v>
      </c>
      <c r="QF31" s="450">
        <f t="shared" si="1850"/>
        <v>0</v>
      </c>
      <c r="QG31" s="450">
        <f t="shared" si="1850"/>
        <v>0</v>
      </c>
      <c r="QH31" s="450">
        <f t="shared" si="1850"/>
        <v>0</v>
      </c>
      <c r="QI31" s="451">
        <f t="shared" si="1850"/>
        <v>0</v>
      </c>
      <c r="QK31" s="457">
        <f t="shared" ref="QK31:QX31" si="1851">SUM(QK32:QK35)</f>
        <v>0</v>
      </c>
      <c r="QL31" s="450">
        <f t="shared" si="1851"/>
        <v>0</v>
      </c>
      <c r="QM31" s="450">
        <f t="shared" si="1851"/>
        <v>0</v>
      </c>
      <c r="QN31" s="450">
        <f t="shared" si="1851"/>
        <v>0</v>
      </c>
      <c r="QO31" s="450">
        <f t="shared" si="1851"/>
        <v>0</v>
      </c>
      <c r="QP31" s="450">
        <f t="shared" si="1851"/>
        <v>0</v>
      </c>
      <c r="QQ31" s="450">
        <f t="shared" si="1851"/>
        <v>0</v>
      </c>
      <c r="QR31" s="450">
        <f t="shared" si="1851"/>
        <v>0</v>
      </c>
      <c r="QS31" s="450">
        <f t="shared" si="1851"/>
        <v>0</v>
      </c>
      <c r="QT31" s="450">
        <f t="shared" si="1851"/>
        <v>0</v>
      </c>
      <c r="QU31" s="450">
        <f t="shared" si="1851"/>
        <v>0</v>
      </c>
      <c r="QV31" s="450">
        <f t="shared" si="1851"/>
        <v>0</v>
      </c>
      <c r="QW31" s="450">
        <f t="shared" si="1851"/>
        <v>0</v>
      </c>
      <c r="QX31" s="451">
        <f t="shared" si="1851"/>
        <v>0</v>
      </c>
      <c r="QZ31" s="457">
        <f t="shared" ref="QZ31:RM31" si="1852">SUM(QZ32:QZ35)</f>
        <v>0</v>
      </c>
      <c r="RA31" s="450">
        <f t="shared" si="1852"/>
        <v>0</v>
      </c>
      <c r="RB31" s="450">
        <f t="shared" si="1852"/>
        <v>0</v>
      </c>
      <c r="RC31" s="450">
        <f t="shared" si="1852"/>
        <v>0</v>
      </c>
      <c r="RD31" s="450">
        <f t="shared" si="1852"/>
        <v>0</v>
      </c>
      <c r="RE31" s="450">
        <f t="shared" si="1852"/>
        <v>0</v>
      </c>
      <c r="RF31" s="450">
        <f t="shared" si="1852"/>
        <v>0</v>
      </c>
      <c r="RG31" s="450">
        <f t="shared" si="1852"/>
        <v>0</v>
      </c>
      <c r="RH31" s="450">
        <f t="shared" si="1852"/>
        <v>0</v>
      </c>
      <c r="RI31" s="450">
        <f t="shared" si="1852"/>
        <v>0</v>
      </c>
      <c r="RJ31" s="450">
        <f t="shared" si="1852"/>
        <v>0</v>
      </c>
      <c r="RK31" s="450">
        <f t="shared" si="1852"/>
        <v>0</v>
      </c>
      <c r="RL31" s="450">
        <f t="shared" si="1852"/>
        <v>0</v>
      </c>
      <c r="RM31" s="451">
        <f t="shared" si="1852"/>
        <v>0</v>
      </c>
      <c r="RO31" s="457">
        <f t="shared" ref="RO31:SB31" si="1853">SUM(RO32:RO35)</f>
        <v>0</v>
      </c>
      <c r="RP31" s="450">
        <f t="shared" si="1853"/>
        <v>0</v>
      </c>
      <c r="RQ31" s="450">
        <f t="shared" si="1853"/>
        <v>0</v>
      </c>
      <c r="RR31" s="450">
        <f t="shared" si="1853"/>
        <v>0</v>
      </c>
      <c r="RS31" s="450">
        <f t="shared" si="1853"/>
        <v>0</v>
      </c>
      <c r="RT31" s="450">
        <f t="shared" si="1853"/>
        <v>0</v>
      </c>
      <c r="RU31" s="450">
        <f t="shared" si="1853"/>
        <v>0</v>
      </c>
      <c r="RV31" s="450">
        <f t="shared" si="1853"/>
        <v>0</v>
      </c>
      <c r="RW31" s="450">
        <f t="shared" si="1853"/>
        <v>0</v>
      </c>
      <c r="RX31" s="450">
        <f t="shared" si="1853"/>
        <v>0</v>
      </c>
      <c r="RY31" s="450">
        <f t="shared" si="1853"/>
        <v>0</v>
      </c>
      <c r="RZ31" s="450">
        <f t="shared" si="1853"/>
        <v>0</v>
      </c>
      <c r="SA31" s="450">
        <f t="shared" si="1853"/>
        <v>0</v>
      </c>
      <c r="SB31" s="451">
        <f t="shared" si="1853"/>
        <v>0</v>
      </c>
      <c r="SD31" s="457">
        <f t="shared" ref="SD31:SQ31" si="1854">SUM(SD32:SD35)</f>
        <v>0</v>
      </c>
      <c r="SE31" s="450">
        <f t="shared" si="1854"/>
        <v>0</v>
      </c>
      <c r="SF31" s="450">
        <f t="shared" si="1854"/>
        <v>0</v>
      </c>
      <c r="SG31" s="450">
        <f t="shared" si="1854"/>
        <v>0</v>
      </c>
      <c r="SH31" s="450">
        <f t="shared" si="1854"/>
        <v>0</v>
      </c>
      <c r="SI31" s="450">
        <f t="shared" si="1854"/>
        <v>0</v>
      </c>
      <c r="SJ31" s="450">
        <f t="shared" si="1854"/>
        <v>0</v>
      </c>
      <c r="SK31" s="450">
        <f t="shared" si="1854"/>
        <v>0</v>
      </c>
      <c r="SL31" s="450">
        <f t="shared" si="1854"/>
        <v>0</v>
      </c>
      <c r="SM31" s="450">
        <f t="shared" si="1854"/>
        <v>0</v>
      </c>
      <c r="SN31" s="450">
        <f t="shared" si="1854"/>
        <v>0</v>
      </c>
      <c r="SO31" s="450">
        <f t="shared" si="1854"/>
        <v>0</v>
      </c>
      <c r="SP31" s="450">
        <f t="shared" si="1854"/>
        <v>0</v>
      </c>
      <c r="SQ31" s="451">
        <f t="shared" si="1854"/>
        <v>0</v>
      </c>
      <c r="SS31" s="457">
        <f t="shared" ref="SS31:TF31" si="1855">SUM(SS32:SS35)</f>
        <v>0</v>
      </c>
      <c r="ST31" s="450">
        <f t="shared" si="1855"/>
        <v>0</v>
      </c>
      <c r="SU31" s="450">
        <f t="shared" si="1855"/>
        <v>0</v>
      </c>
      <c r="SV31" s="450">
        <f t="shared" si="1855"/>
        <v>0</v>
      </c>
      <c r="SW31" s="450">
        <f t="shared" si="1855"/>
        <v>0</v>
      </c>
      <c r="SX31" s="450">
        <f t="shared" si="1855"/>
        <v>0</v>
      </c>
      <c r="SY31" s="450">
        <f t="shared" si="1855"/>
        <v>0</v>
      </c>
      <c r="SZ31" s="450">
        <f t="shared" si="1855"/>
        <v>0</v>
      </c>
      <c r="TA31" s="450">
        <f t="shared" si="1855"/>
        <v>0</v>
      </c>
      <c r="TB31" s="450">
        <f t="shared" si="1855"/>
        <v>0</v>
      </c>
      <c r="TC31" s="450">
        <f t="shared" si="1855"/>
        <v>0</v>
      </c>
      <c r="TD31" s="450">
        <f t="shared" si="1855"/>
        <v>0</v>
      </c>
      <c r="TE31" s="450">
        <f t="shared" si="1855"/>
        <v>0</v>
      </c>
      <c r="TF31" s="451">
        <f t="shared" si="1855"/>
        <v>0</v>
      </c>
      <c r="TH31" s="457">
        <f t="shared" ref="TH31:TU31" si="1856">SUM(TH32:TH35)</f>
        <v>0</v>
      </c>
      <c r="TI31" s="450">
        <f t="shared" si="1856"/>
        <v>0</v>
      </c>
      <c r="TJ31" s="450">
        <f t="shared" si="1856"/>
        <v>0</v>
      </c>
      <c r="TK31" s="450">
        <f t="shared" si="1856"/>
        <v>0</v>
      </c>
      <c r="TL31" s="450">
        <f t="shared" si="1856"/>
        <v>0</v>
      </c>
      <c r="TM31" s="450">
        <f t="shared" si="1856"/>
        <v>0</v>
      </c>
      <c r="TN31" s="450">
        <f t="shared" si="1856"/>
        <v>0</v>
      </c>
      <c r="TO31" s="450">
        <f t="shared" si="1856"/>
        <v>0</v>
      </c>
      <c r="TP31" s="450">
        <f t="shared" si="1856"/>
        <v>0</v>
      </c>
      <c r="TQ31" s="450">
        <f t="shared" si="1856"/>
        <v>0</v>
      </c>
      <c r="TR31" s="450">
        <f t="shared" si="1856"/>
        <v>0</v>
      </c>
      <c r="TS31" s="450">
        <f t="shared" si="1856"/>
        <v>0</v>
      </c>
      <c r="TT31" s="450">
        <f t="shared" si="1856"/>
        <v>0</v>
      </c>
      <c r="TU31" s="451">
        <f t="shared" si="1856"/>
        <v>0</v>
      </c>
      <c r="TW31" s="457">
        <f t="shared" ref="TW31:UJ31" si="1857">SUM(TW32:TW35)</f>
        <v>0</v>
      </c>
      <c r="TX31" s="450">
        <f t="shared" si="1857"/>
        <v>0</v>
      </c>
      <c r="TY31" s="450">
        <f t="shared" si="1857"/>
        <v>0</v>
      </c>
      <c r="TZ31" s="450">
        <f t="shared" si="1857"/>
        <v>0</v>
      </c>
      <c r="UA31" s="450">
        <f t="shared" si="1857"/>
        <v>0</v>
      </c>
      <c r="UB31" s="450">
        <f t="shared" si="1857"/>
        <v>0</v>
      </c>
      <c r="UC31" s="450">
        <f t="shared" si="1857"/>
        <v>0</v>
      </c>
      <c r="UD31" s="450">
        <f t="shared" si="1857"/>
        <v>0</v>
      </c>
      <c r="UE31" s="450">
        <f t="shared" si="1857"/>
        <v>0</v>
      </c>
      <c r="UF31" s="450">
        <f t="shared" si="1857"/>
        <v>0</v>
      </c>
      <c r="UG31" s="450">
        <f t="shared" si="1857"/>
        <v>0</v>
      </c>
      <c r="UH31" s="450">
        <f t="shared" si="1857"/>
        <v>0</v>
      </c>
      <c r="UI31" s="450">
        <f t="shared" si="1857"/>
        <v>0</v>
      </c>
      <c r="UJ31" s="451">
        <f t="shared" si="1857"/>
        <v>0</v>
      </c>
      <c r="UL31" s="457">
        <f t="shared" ref="UL31:UY31" si="1858">SUM(UL32:UL35)</f>
        <v>0</v>
      </c>
      <c r="UM31" s="450">
        <f t="shared" si="1858"/>
        <v>0</v>
      </c>
      <c r="UN31" s="450">
        <f t="shared" si="1858"/>
        <v>0</v>
      </c>
      <c r="UO31" s="450">
        <f t="shared" si="1858"/>
        <v>0</v>
      </c>
      <c r="UP31" s="450">
        <f t="shared" si="1858"/>
        <v>0</v>
      </c>
      <c r="UQ31" s="450">
        <f t="shared" si="1858"/>
        <v>0</v>
      </c>
      <c r="UR31" s="450">
        <f t="shared" si="1858"/>
        <v>0</v>
      </c>
      <c r="US31" s="450">
        <f t="shared" si="1858"/>
        <v>0</v>
      </c>
      <c r="UT31" s="450">
        <f t="shared" si="1858"/>
        <v>0</v>
      </c>
      <c r="UU31" s="450">
        <f t="shared" si="1858"/>
        <v>0</v>
      </c>
      <c r="UV31" s="450">
        <f t="shared" si="1858"/>
        <v>0</v>
      </c>
      <c r="UW31" s="450">
        <f t="shared" si="1858"/>
        <v>0</v>
      </c>
      <c r="UX31" s="450">
        <f t="shared" si="1858"/>
        <v>0</v>
      </c>
      <c r="UY31" s="451">
        <f t="shared" si="1858"/>
        <v>0</v>
      </c>
      <c r="VA31" s="457">
        <f t="shared" ref="VA31:VN31" si="1859">SUM(VA32:VA35)</f>
        <v>0</v>
      </c>
      <c r="VB31" s="450">
        <f t="shared" si="1859"/>
        <v>0</v>
      </c>
      <c r="VC31" s="450">
        <f t="shared" si="1859"/>
        <v>0</v>
      </c>
      <c r="VD31" s="450">
        <f t="shared" si="1859"/>
        <v>0</v>
      </c>
      <c r="VE31" s="450">
        <f t="shared" si="1859"/>
        <v>0</v>
      </c>
      <c r="VF31" s="450">
        <f t="shared" si="1859"/>
        <v>0</v>
      </c>
      <c r="VG31" s="450">
        <f t="shared" si="1859"/>
        <v>0</v>
      </c>
      <c r="VH31" s="450">
        <f t="shared" si="1859"/>
        <v>0</v>
      </c>
      <c r="VI31" s="450">
        <f t="shared" si="1859"/>
        <v>0</v>
      </c>
      <c r="VJ31" s="450">
        <f t="shared" si="1859"/>
        <v>0</v>
      </c>
      <c r="VK31" s="450">
        <f t="shared" si="1859"/>
        <v>0</v>
      </c>
      <c r="VL31" s="450">
        <f t="shared" si="1859"/>
        <v>0</v>
      </c>
      <c r="VM31" s="450">
        <f t="shared" si="1859"/>
        <v>0</v>
      </c>
      <c r="VN31" s="451">
        <f t="shared" si="1859"/>
        <v>0</v>
      </c>
      <c r="VP31" s="457">
        <f t="shared" ref="VP31:WC31" si="1860">SUM(VP32:VP35)</f>
        <v>0</v>
      </c>
      <c r="VQ31" s="450">
        <f t="shared" si="1860"/>
        <v>0</v>
      </c>
      <c r="VR31" s="450">
        <f t="shared" si="1860"/>
        <v>0</v>
      </c>
      <c r="VS31" s="450">
        <f t="shared" si="1860"/>
        <v>0</v>
      </c>
      <c r="VT31" s="450">
        <f t="shared" si="1860"/>
        <v>0</v>
      </c>
      <c r="VU31" s="450">
        <f t="shared" si="1860"/>
        <v>0</v>
      </c>
      <c r="VV31" s="450">
        <f t="shared" si="1860"/>
        <v>0</v>
      </c>
      <c r="VW31" s="450">
        <f t="shared" si="1860"/>
        <v>0</v>
      </c>
      <c r="VX31" s="450">
        <f t="shared" si="1860"/>
        <v>0</v>
      </c>
      <c r="VY31" s="450">
        <f t="shared" si="1860"/>
        <v>0</v>
      </c>
      <c r="VZ31" s="450">
        <f t="shared" si="1860"/>
        <v>0</v>
      </c>
      <c r="WA31" s="450">
        <f t="shared" si="1860"/>
        <v>0</v>
      </c>
      <c r="WB31" s="450">
        <f t="shared" si="1860"/>
        <v>0</v>
      </c>
      <c r="WC31" s="451">
        <f t="shared" si="1860"/>
        <v>0</v>
      </c>
      <c r="WE31" s="457">
        <f t="shared" ref="WE31:WR31" si="1861">SUM(WE32:WE35)</f>
        <v>0</v>
      </c>
      <c r="WF31" s="450">
        <f t="shared" si="1861"/>
        <v>0</v>
      </c>
      <c r="WG31" s="450">
        <f t="shared" si="1861"/>
        <v>0</v>
      </c>
      <c r="WH31" s="450">
        <f t="shared" si="1861"/>
        <v>0</v>
      </c>
      <c r="WI31" s="450">
        <f t="shared" si="1861"/>
        <v>0</v>
      </c>
      <c r="WJ31" s="450">
        <f t="shared" si="1861"/>
        <v>0</v>
      </c>
      <c r="WK31" s="450">
        <f t="shared" si="1861"/>
        <v>0</v>
      </c>
      <c r="WL31" s="450">
        <f t="shared" si="1861"/>
        <v>0</v>
      </c>
      <c r="WM31" s="450">
        <f t="shared" si="1861"/>
        <v>0</v>
      </c>
      <c r="WN31" s="450">
        <f t="shared" si="1861"/>
        <v>0</v>
      </c>
      <c r="WO31" s="450">
        <f t="shared" si="1861"/>
        <v>0</v>
      </c>
      <c r="WP31" s="450">
        <f t="shared" si="1861"/>
        <v>0</v>
      </c>
      <c r="WQ31" s="450">
        <f t="shared" si="1861"/>
        <v>0</v>
      </c>
      <c r="WR31" s="451">
        <f t="shared" si="1861"/>
        <v>0</v>
      </c>
      <c r="WT31" s="457">
        <f t="shared" ref="WT31:XG31" si="1862">SUM(WT32:WT35)</f>
        <v>0</v>
      </c>
      <c r="WU31" s="450">
        <f t="shared" si="1862"/>
        <v>0</v>
      </c>
      <c r="WV31" s="450">
        <f t="shared" si="1862"/>
        <v>0</v>
      </c>
      <c r="WW31" s="450">
        <f t="shared" si="1862"/>
        <v>0</v>
      </c>
      <c r="WX31" s="450">
        <f t="shared" si="1862"/>
        <v>0</v>
      </c>
      <c r="WY31" s="450">
        <f t="shared" si="1862"/>
        <v>0</v>
      </c>
      <c r="WZ31" s="450">
        <f t="shared" si="1862"/>
        <v>0</v>
      </c>
      <c r="XA31" s="450">
        <f t="shared" si="1862"/>
        <v>0</v>
      </c>
      <c r="XB31" s="450">
        <f t="shared" si="1862"/>
        <v>0</v>
      </c>
      <c r="XC31" s="450">
        <f t="shared" si="1862"/>
        <v>0</v>
      </c>
      <c r="XD31" s="450">
        <f t="shared" si="1862"/>
        <v>0</v>
      </c>
      <c r="XE31" s="450">
        <f t="shared" si="1862"/>
        <v>0</v>
      </c>
      <c r="XF31" s="450">
        <f t="shared" si="1862"/>
        <v>0</v>
      </c>
      <c r="XG31" s="451">
        <f t="shared" si="1862"/>
        <v>0</v>
      </c>
      <c r="XI31" s="457">
        <f t="shared" ref="XI31:XV31" si="1863">SUM(XI32:XI35)</f>
        <v>0</v>
      </c>
      <c r="XJ31" s="450">
        <f t="shared" si="1863"/>
        <v>0</v>
      </c>
      <c r="XK31" s="450">
        <f t="shared" si="1863"/>
        <v>0</v>
      </c>
      <c r="XL31" s="450">
        <f t="shared" si="1863"/>
        <v>0</v>
      </c>
      <c r="XM31" s="450">
        <f t="shared" si="1863"/>
        <v>0</v>
      </c>
      <c r="XN31" s="450">
        <f t="shared" si="1863"/>
        <v>0</v>
      </c>
      <c r="XO31" s="450">
        <f t="shared" si="1863"/>
        <v>0</v>
      </c>
      <c r="XP31" s="450">
        <f t="shared" si="1863"/>
        <v>0</v>
      </c>
      <c r="XQ31" s="450">
        <f t="shared" si="1863"/>
        <v>0</v>
      </c>
      <c r="XR31" s="450">
        <f t="shared" si="1863"/>
        <v>0</v>
      </c>
      <c r="XS31" s="450">
        <f t="shared" si="1863"/>
        <v>0</v>
      </c>
      <c r="XT31" s="450">
        <f t="shared" si="1863"/>
        <v>0</v>
      </c>
      <c r="XU31" s="450">
        <f t="shared" si="1863"/>
        <v>0</v>
      </c>
      <c r="XV31" s="451">
        <f t="shared" si="1863"/>
        <v>0</v>
      </c>
      <c r="XX31" s="457">
        <f t="shared" ref="XX31:YK31" si="1864">SUM(XX32:XX35)</f>
        <v>0</v>
      </c>
      <c r="XY31" s="450">
        <f t="shared" si="1864"/>
        <v>0</v>
      </c>
      <c r="XZ31" s="450">
        <f t="shared" si="1864"/>
        <v>0</v>
      </c>
      <c r="YA31" s="450">
        <f t="shared" si="1864"/>
        <v>0</v>
      </c>
      <c r="YB31" s="450">
        <f t="shared" si="1864"/>
        <v>0</v>
      </c>
      <c r="YC31" s="450">
        <f t="shared" si="1864"/>
        <v>0</v>
      </c>
      <c r="YD31" s="450">
        <f t="shared" si="1864"/>
        <v>0</v>
      </c>
      <c r="YE31" s="450">
        <f t="shared" si="1864"/>
        <v>0</v>
      </c>
      <c r="YF31" s="450">
        <f t="shared" si="1864"/>
        <v>0</v>
      </c>
      <c r="YG31" s="450">
        <f t="shared" si="1864"/>
        <v>0</v>
      </c>
      <c r="YH31" s="450">
        <f t="shared" si="1864"/>
        <v>0</v>
      </c>
      <c r="YI31" s="450">
        <f t="shared" si="1864"/>
        <v>0</v>
      </c>
      <c r="YJ31" s="450">
        <f t="shared" si="1864"/>
        <v>0</v>
      </c>
      <c r="YK31" s="451">
        <f t="shared" si="1864"/>
        <v>0</v>
      </c>
      <c r="YM31" s="457">
        <f t="shared" ref="YM31:YZ31" si="1865">SUM(YM32:YM35)</f>
        <v>0</v>
      </c>
      <c r="YN31" s="450">
        <f t="shared" si="1865"/>
        <v>0</v>
      </c>
      <c r="YO31" s="450">
        <f t="shared" si="1865"/>
        <v>0</v>
      </c>
      <c r="YP31" s="450">
        <f t="shared" si="1865"/>
        <v>0</v>
      </c>
      <c r="YQ31" s="450">
        <f t="shared" si="1865"/>
        <v>0</v>
      </c>
      <c r="YR31" s="450">
        <f t="shared" si="1865"/>
        <v>0</v>
      </c>
      <c r="YS31" s="450">
        <f t="shared" si="1865"/>
        <v>0</v>
      </c>
      <c r="YT31" s="450">
        <f t="shared" si="1865"/>
        <v>0</v>
      </c>
      <c r="YU31" s="450">
        <f t="shared" si="1865"/>
        <v>0</v>
      </c>
      <c r="YV31" s="450">
        <f t="shared" si="1865"/>
        <v>0</v>
      </c>
      <c r="YW31" s="450">
        <f t="shared" si="1865"/>
        <v>0</v>
      </c>
      <c r="YX31" s="450">
        <f t="shared" si="1865"/>
        <v>0</v>
      </c>
      <c r="YY31" s="450">
        <f t="shared" si="1865"/>
        <v>0</v>
      </c>
      <c r="YZ31" s="451">
        <f t="shared" si="1865"/>
        <v>0</v>
      </c>
      <c r="ZB31" s="457">
        <f t="shared" ref="ZB31:ZO31" si="1866">SUM(ZB32:ZB35)</f>
        <v>0</v>
      </c>
      <c r="ZC31" s="450">
        <f t="shared" si="1866"/>
        <v>0</v>
      </c>
      <c r="ZD31" s="450">
        <f t="shared" si="1866"/>
        <v>0</v>
      </c>
      <c r="ZE31" s="450">
        <f t="shared" si="1866"/>
        <v>0</v>
      </c>
      <c r="ZF31" s="450">
        <f t="shared" si="1866"/>
        <v>0</v>
      </c>
      <c r="ZG31" s="450">
        <f t="shared" si="1866"/>
        <v>0</v>
      </c>
      <c r="ZH31" s="450">
        <f t="shared" si="1866"/>
        <v>0</v>
      </c>
      <c r="ZI31" s="450">
        <f t="shared" si="1866"/>
        <v>0</v>
      </c>
      <c r="ZJ31" s="450">
        <f t="shared" si="1866"/>
        <v>0</v>
      </c>
      <c r="ZK31" s="450">
        <f t="shared" si="1866"/>
        <v>0</v>
      </c>
      <c r="ZL31" s="450">
        <f t="shared" si="1866"/>
        <v>0</v>
      </c>
      <c r="ZM31" s="450">
        <f t="shared" si="1866"/>
        <v>0</v>
      </c>
      <c r="ZN31" s="450">
        <f t="shared" si="1866"/>
        <v>0</v>
      </c>
      <c r="ZO31" s="451">
        <f t="shared" si="1866"/>
        <v>0</v>
      </c>
      <c r="ZQ31" s="457">
        <f t="shared" ref="ZQ31:AAD31" si="1867">SUM(ZQ32:ZQ35)</f>
        <v>0</v>
      </c>
      <c r="ZR31" s="450">
        <f t="shared" si="1867"/>
        <v>0</v>
      </c>
      <c r="ZS31" s="450">
        <f t="shared" si="1867"/>
        <v>0</v>
      </c>
      <c r="ZT31" s="450">
        <f t="shared" si="1867"/>
        <v>0</v>
      </c>
      <c r="ZU31" s="450">
        <f t="shared" si="1867"/>
        <v>0</v>
      </c>
      <c r="ZV31" s="450">
        <f t="shared" si="1867"/>
        <v>0</v>
      </c>
      <c r="ZW31" s="450">
        <f t="shared" si="1867"/>
        <v>0</v>
      </c>
      <c r="ZX31" s="450">
        <f t="shared" si="1867"/>
        <v>0</v>
      </c>
      <c r="ZY31" s="450">
        <f t="shared" si="1867"/>
        <v>0</v>
      </c>
      <c r="ZZ31" s="450">
        <f t="shared" si="1867"/>
        <v>0</v>
      </c>
      <c r="AAA31" s="450">
        <f t="shared" si="1867"/>
        <v>0</v>
      </c>
      <c r="AAB31" s="450">
        <f t="shared" si="1867"/>
        <v>0</v>
      </c>
      <c r="AAC31" s="450">
        <f t="shared" si="1867"/>
        <v>0</v>
      </c>
      <c r="AAD31" s="451">
        <f t="shared" si="1867"/>
        <v>0</v>
      </c>
      <c r="AAF31" s="457">
        <f t="shared" ref="AAF31:AAS31" si="1868">SUM(AAF32:AAF35)</f>
        <v>0</v>
      </c>
      <c r="AAG31" s="450">
        <f t="shared" si="1868"/>
        <v>0</v>
      </c>
      <c r="AAH31" s="450">
        <f t="shared" si="1868"/>
        <v>0</v>
      </c>
      <c r="AAI31" s="450">
        <f t="shared" si="1868"/>
        <v>0</v>
      </c>
      <c r="AAJ31" s="450">
        <f t="shared" si="1868"/>
        <v>0</v>
      </c>
      <c r="AAK31" s="450">
        <f t="shared" si="1868"/>
        <v>0</v>
      </c>
      <c r="AAL31" s="450">
        <f t="shared" si="1868"/>
        <v>0</v>
      </c>
      <c r="AAM31" s="450">
        <f t="shared" si="1868"/>
        <v>0</v>
      </c>
      <c r="AAN31" s="450">
        <f t="shared" si="1868"/>
        <v>0</v>
      </c>
      <c r="AAO31" s="450">
        <f t="shared" si="1868"/>
        <v>0</v>
      </c>
      <c r="AAP31" s="450">
        <f t="shared" si="1868"/>
        <v>0</v>
      </c>
      <c r="AAQ31" s="450">
        <f t="shared" si="1868"/>
        <v>0</v>
      </c>
      <c r="AAR31" s="450">
        <f t="shared" si="1868"/>
        <v>0</v>
      </c>
      <c r="AAS31" s="451">
        <f t="shared" si="1868"/>
        <v>0</v>
      </c>
      <c r="AAU31" s="457">
        <f t="shared" ref="AAU31:ABH31" si="1869">SUM(AAU32:AAU35)</f>
        <v>0</v>
      </c>
      <c r="AAV31" s="450">
        <f t="shared" si="1869"/>
        <v>0</v>
      </c>
      <c r="AAW31" s="450">
        <f t="shared" si="1869"/>
        <v>0</v>
      </c>
      <c r="AAX31" s="450">
        <f t="shared" si="1869"/>
        <v>0</v>
      </c>
      <c r="AAY31" s="450">
        <f t="shared" si="1869"/>
        <v>0</v>
      </c>
      <c r="AAZ31" s="450">
        <f t="shared" si="1869"/>
        <v>0</v>
      </c>
      <c r="ABA31" s="450">
        <f t="shared" si="1869"/>
        <v>0</v>
      </c>
      <c r="ABB31" s="450">
        <f t="shared" si="1869"/>
        <v>0</v>
      </c>
      <c r="ABC31" s="450">
        <f t="shared" si="1869"/>
        <v>0</v>
      </c>
      <c r="ABD31" s="450">
        <f t="shared" si="1869"/>
        <v>0</v>
      </c>
      <c r="ABE31" s="450">
        <f t="shared" si="1869"/>
        <v>0</v>
      </c>
      <c r="ABF31" s="450">
        <f t="shared" si="1869"/>
        <v>0</v>
      </c>
      <c r="ABG31" s="450">
        <f t="shared" si="1869"/>
        <v>0</v>
      </c>
      <c r="ABH31" s="451">
        <f t="shared" si="1869"/>
        <v>0</v>
      </c>
      <c r="ABJ31" s="457">
        <f t="shared" ref="ABJ31:ABW31" si="1870">SUM(ABJ32:ABJ35)</f>
        <v>0</v>
      </c>
      <c r="ABK31" s="450">
        <f t="shared" si="1870"/>
        <v>0</v>
      </c>
      <c r="ABL31" s="450">
        <f t="shared" si="1870"/>
        <v>0</v>
      </c>
      <c r="ABM31" s="450">
        <f t="shared" si="1870"/>
        <v>0</v>
      </c>
      <c r="ABN31" s="450">
        <f t="shared" si="1870"/>
        <v>0</v>
      </c>
      <c r="ABO31" s="450">
        <f t="shared" si="1870"/>
        <v>0</v>
      </c>
      <c r="ABP31" s="450">
        <f t="shared" si="1870"/>
        <v>0</v>
      </c>
      <c r="ABQ31" s="450">
        <f t="shared" si="1870"/>
        <v>0</v>
      </c>
      <c r="ABR31" s="450">
        <f t="shared" si="1870"/>
        <v>0</v>
      </c>
      <c r="ABS31" s="450">
        <f t="shared" si="1870"/>
        <v>0</v>
      </c>
      <c r="ABT31" s="450">
        <f t="shared" si="1870"/>
        <v>0</v>
      </c>
      <c r="ABU31" s="450">
        <f t="shared" si="1870"/>
        <v>0</v>
      </c>
      <c r="ABV31" s="450">
        <f t="shared" si="1870"/>
        <v>0</v>
      </c>
      <c r="ABW31" s="451">
        <f t="shared" si="1870"/>
        <v>0</v>
      </c>
      <c r="ABY31" s="457">
        <f t="shared" ref="ABY31:ACL31" si="1871">SUM(ABY32:ABY35)</f>
        <v>0</v>
      </c>
      <c r="ABZ31" s="450">
        <f t="shared" si="1871"/>
        <v>0</v>
      </c>
      <c r="ACA31" s="450">
        <f t="shared" si="1871"/>
        <v>0</v>
      </c>
      <c r="ACB31" s="450">
        <f t="shared" si="1871"/>
        <v>0</v>
      </c>
      <c r="ACC31" s="450">
        <f t="shared" si="1871"/>
        <v>0</v>
      </c>
      <c r="ACD31" s="450">
        <f t="shared" si="1871"/>
        <v>0</v>
      </c>
      <c r="ACE31" s="450">
        <f t="shared" si="1871"/>
        <v>0</v>
      </c>
      <c r="ACF31" s="450">
        <f t="shared" si="1871"/>
        <v>0</v>
      </c>
      <c r="ACG31" s="450">
        <f t="shared" si="1871"/>
        <v>0</v>
      </c>
      <c r="ACH31" s="450">
        <f t="shared" si="1871"/>
        <v>0</v>
      </c>
      <c r="ACI31" s="450">
        <f t="shared" si="1871"/>
        <v>0</v>
      </c>
      <c r="ACJ31" s="450">
        <f t="shared" si="1871"/>
        <v>0</v>
      </c>
      <c r="ACK31" s="450">
        <f t="shared" si="1871"/>
        <v>0</v>
      </c>
      <c r="ACL31" s="451">
        <f t="shared" si="1871"/>
        <v>0</v>
      </c>
      <c r="ACN31" s="457">
        <f t="shared" ref="ACN31:ADA31" si="1872">SUM(ACN32:ACN35)</f>
        <v>0</v>
      </c>
      <c r="ACO31" s="450">
        <f t="shared" si="1872"/>
        <v>0</v>
      </c>
      <c r="ACP31" s="450">
        <f t="shared" si="1872"/>
        <v>0</v>
      </c>
      <c r="ACQ31" s="450">
        <f t="shared" si="1872"/>
        <v>0</v>
      </c>
      <c r="ACR31" s="450">
        <f t="shared" si="1872"/>
        <v>0</v>
      </c>
      <c r="ACS31" s="450">
        <f t="shared" si="1872"/>
        <v>0</v>
      </c>
      <c r="ACT31" s="450">
        <f t="shared" si="1872"/>
        <v>0</v>
      </c>
      <c r="ACU31" s="450">
        <f t="shared" si="1872"/>
        <v>0</v>
      </c>
      <c r="ACV31" s="450">
        <f t="shared" si="1872"/>
        <v>0</v>
      </c>
      <c r="ACW31" s="450">
        <f t="shared" si="1872"/>
        <v>0</v>
      </c>
      <c r="ACX31" s="450">
        <f t="shared" si="1872"/>
        <v>0</v>
      </c>
      <c r="ACY31" s="450">
        <f t="shared" si="1872"/>
        <v>0</v>
      </c>
      <c r="ACZ31" s="450">
        <f t="shared" si="1872"/>
        <v>0</v>
      </c>
      <c r="ADA31" s="451">
        <f t="shared" si="1872"/>
        <v>0</v>
      </c>
      <c r="ADC31" s="457">
        <f t="shared" ref="ADC31:ADP31" si="1873">SUM(ADC32:ADC35)</f>
        <v>0</v>
      </c>
      <c r="ADD31" s="450">
        <f t="shared" si="1873"/>
        <v>0</v>
      </c>
      <c r="ADE31" s="450">
        <f t="shared" si="1873"/>
        <v>0</v>
      </c>
      <c r="ADF31" s="450">
        <f t="shared" si="1873"/>
        <v>0</v>
      </c>
      <c r="ADG31" s="450">
        <f t="shared" si="1873"/>
        <v>0</v>
      </c>
      <c r="ADH31" s="450">
        <f t="shared" si="1873"/>
        <v>0</v>
      </c>
      <c r="ADI31" s="450">
        <f t="shared" si="1873"/>
        <v>0</v>
      </c>
      <c r="ADJ31" s="450">
        <f t="shared" si="1873"/>
        <v>0</v>
      </c>
      <c r="ADK31" s="450">
        <f t="shared" si="1873"/>
        <v>0</v>
      </c>
      <c r="ADL31" s="450">
        <f t="shared" si="1873"/>
        <v>0</v>
      </c>
      <c r="ADM31" s="450">
        <f t="shared" si="1873"/>
        <v>0</v>
      </c>
      <c r="ADN31" s="450">
        <f t="shared" si="1873"/>
        <v>0</v>
      </c>
      <c r="ADO31" s="450">
        <f t="shared" si="1873"/>
        <v>0</v>
      </c>
      <c r="ADP31" s="451">
        <f t="shared" si="1873"/>
        <v>0</v>
      </c>
      <c r="ADR31" s="457">
        <f t="shared" ref="ADR31:AEE31" si="1874">SUM(ADR32:ADR35)</f>
        <v>0</v>
      </c>
      <c r="ADS31" s="450">
        <f t="shared" si="1874"/>
        <v>0</v>
      </c>
      <c r="ADT31" s="450">
        <f t="shared" si="1874"/>
        <v>0</v>
      </c>
      <c r="ADU31" s="450">
        <f t="shared" si="1874"/>
        <v>0</v>
      </c>
      <c r="ADV31" s="450">
        <f t="shared" si="1874"/>
        <v>0</v>
      </c>
      <c r="ADW31" s="450">
        <f t="shared" si="1874"/>
        <v>0</v>
      </c>
      <c r="ADX31" s="450">
        <f t="shared" si="1874"/>
        <v>0</v>
      </c>
      <c r="ADY31" s="450">
        <f t="shared" si="1874"/>
        <v>0</v>
      </c>
      <c r="ADZ31" s="450">
        <f t="shared" si="1874"/>
        <v>0</v>
      </c>
      <c r="AEA31" s="450">
        <f t="shared" si="1874"/>
        <v>0</v>
      </c>
      <c r="AEB31" s="450">
        <f t="shared" si="1874"/>
        <v>0</v>
      </c>
      <c r="AEC31" s="450">
        <f t="shared" si="1874"/>
        <v>0</v>
      </c>
      <c r="AED31" s="450">
        <f t="shared" si="1874"/>
        <v>0</v>
      </c>
      <c r="AEE31" s="451">
        <f t="shared" si="1874"/>
        <v>0</v>
      </c>
      <c r="AEG31" s="457">
        <f t="shared" ref="AEG31:AET31" si="1875">SUM(AEG32:AEG35)</f>
        <v>0</v>
      </c>
      <c r="AEH31" s="450">
        <f t="shared" si="1875"/>
        <v>0</v>
      </c>
      <c r="AEI31" s="450">
        <f t="shared" si="1875"/>
        <v>0</v>
      </c>
      <c r="AEJ31" s="450">
        <f t="shared" si="1875"/>
        <v>0</v>
      </c>
      <c r="AEK31" s="450">
        <f t="shared" si="1875"/>
        <v>0</v>
      </c>
      <c r="AEL31" s="450">
        <f t="shared" si="1875"/>
        <v>0</v>
      </c>
      <c r="AEM31" s="450">
        <f t="shared" si="1875"/>
        <v>0</v>
      </c>
      <c r="AEN31" s="450">
        <f t="shared" si="1875"/>
        <v>0</v>
      </c>
      <c r="AEO31" s="450">
        <f t="shared" si="1875"/>
        <v>0</v>
      </c>
      <c r="AEP31" s="450">
        <f t="shared" si="1875"/>
        <v>0</v>
      </c>
      <c r="AEQ31" s="450">
        <f t="shared" si="1875"/>
        <v>0</v>
      </c>
      <c r="AER31" s="450">
        <f t="shared" si="1875"/>
        <v>0</v>
      </c>
      <c r="AES31" s="450">
        <f t="shared" si="1875"/>
        <v>0</v>
      </c>
      <c r="AET31" s="451">
        <f t="shared" si="1875"/>
        <v>0</v>
      </c>
      <c r="AEV31" s="457">
        <f t="shared" ref="AEV31:AFI31" si="1876">SUM(AEV32:AEV35)</f>
        <v>0</v>
      </c>
      <c r="AEW31" s="450">
        <f t="shared" si="1876"/>
        <v>0</v>
      </c>
      <c r="AEX31" s="450">
        <f t="shared" si="1876"/>
        <v>0</v>
      </c>
      <c r="AEY31" s="450">
        <f t="shared" si="1876"/>
        <v>0</v>
      </c>
      <c r="AEZ31" s="450">
        <f t="shared" si="1876"/>
        <v>0</v>
      </c>
      <c r="AFA31" s="450">
        <f t="shared" si="1876"/>
        <v>0</v>
      </c>
      <c r="AFB31" s="450">
        <f t="shared" si="1876"/>
        <v>0</v>
      </c>
      <c r="AFC31" s="450">
        <f t="shared" si="1876"/>
        <v>0</v>
      </c>
      <c r="AFD31" s="450">
        <f t="shared" si="1876"/>
        <v>0</v>
      </c>
      <c r="AFE31" s="450">
        <f t="shared" si="1876"/>
        <v>0</v>
      </c>
      <c r="AFF31" s="450">
        <f t="shared" si="1876"/>
        <v>0</v>
      </c>
      <c r="AFG31" s="450">
        <f t="shared" si="1876"/>
        <v>0</v>
      </c>
      <c r="AFH31" s="450">
        <f t="shared" si="1876"/>
        <v>0</v>
      </c>
      <c r="AFI31" s="451">
        <f t="shared" si="1876"/>
        <v>0</v>
      </c>
      <c r="AFK31" s="457">
        <f t="shared" ref="AFK31:AFX31" si="1877">SUM(AFK32:AFK35)</f>
        <v>0</v>
      </c>
      <c r="AFL31" s="450">
        <f t="shared" si="1877"/>
        <v>0</v>
      </c>
      <c r="AFM31" s="450">
        <f t="shared" si="1877"/>
        <v>0</v>
      </c>
      <c r="AFN31" s="450">
        <f t="shared" si="1877"/>
        <v>0</v>
      </c>
      <c r="AFO31" s="450">
        <f t="shared" si="1877"/>
        <v>0</v>
      </c>
      <c r="AFP31" s="450">
        <f t="shared" si="1877"/>
        <v>0</v>
      </c>
      <c r="AFQ31" s="450">
        <f t="shared" si="1877"/>
        <v>0</v>
      </c>
      <c r="AFR31" s="450">
        <f t="shared" si="1877"/>
        <v>0</v>
      </c>
      <c r="AFS31" s="450">
        <f t="shared" si="1877"/>
        <v>0</v>
      </c>
      <c r="AFT31" s="450">
        <f t="shared" si="1877"/>
        <v>0</v>
      </c>
      <c r="AFU31" s="450">
        <f t="shared" si="1877"/>
        <v>0</v>
      </c>
      <c r="AFV31" s="450">
        <f t="shared" si="1877"/>
        <v>0</v>
      </c>
      <c r="AFW31" s="450">
        <f t="shared" si="1877"/>
        <v>0</v>
      </c>
      <c r="AFX31" s="451">
        <f t="shared" si="1877"/>
        <v>0</v>
      </c>
      <c r="AFZ31" s="457">
        <f t="shared" ref="AFZ31:AGM31" si="1878">SUM(AFZ32:AFZ35)</f>
        <v>0</v>
      </c>
      <c r="AGA31" s="450">
        <f t="shared" si="1878"/>
        <v>0</v>
      </c>
      <c r="AGB31" s="450">
        <f t="shared" si="1878"/>
        <v>0</v>
      </c>
      <c r="AGC31" s="450">
        <f t="shared" si="1878"/>
        <v>0</v>
      </c>
      <c r="AGD31" s="450">
        <f t="shared" si="1878"/>
        <v>0</v>
      </c>
      <c r="AGE31" s="450">
        <f t="shared" si="1878"/>
        <v>0</v>
      </c>
      <c r="AGF31" s="450">
        <f t="shared" si="1878"/>
        <v>0</v>
      </c>
      <c r="AGG31" s="450">
        <f t="shared" si="1878"/>
        <v>0</v>
      </c>
      <c r="AGH31" s="450">
        <f t="shared" si="1878"/>
        <v>0</v>
      </c>
      <c r="AGI31" s="450">
        <f t="shared" si="1878"/>
        <v>0</v>
      </c>
      <c r="AGJ31" s="450">
        <f t="shared" si="1878"/>
        <v>0</v>
      </c>
      <c r="AGK31" s="450">
        <f t="shared" si="1878"/>
        <v>0</v>
      </c>
      <c r="AGL31" s="450">
        <f t="shared" si="1878"/>
        <v>0</v>
      </c>
      <c r="AGM31" s="451">
        <f t="shared" si="1878"/>
        <v>0</v>
      </c>
      <c r="AGO31" s="457">
        <f t="shared" ref="AGO31:AHB31" si="1879">SUM(AGO32:AGO35)</f>
        <v>0</v>
      </c>
      <c r="AGP31" s="450">
        <f t="shared" si="1879"/>
        <v>0</v>
      </c>
      <c r="AGQ31" s="450">
        <f t="shared" si="1879"/>
        <v>0</v>
      </c>
      <c r="AGR31" s="450">
        <f t="shared" si="1879"/>
        <v>0</v>
      </c>
      <c r="AGS31" s="450">
        <f t="shared" si="1879"/>
        <v>0</v>
      </c>
      <c r="AGT31" s="450">
        <f t="shared" si="1879"/>
        <v>0</v>
      </c>
      <c r="AGU31" s="450">
        <f t="shared" si="1879"/>
        <v>0</v>
      </c>
      <c r="AGV31" s="450">
        <f t="shared" si="1879"/>
        <v>0</v>
      </c>
      <c r="AGW31" s="450">
        <f t="shared" si="1879"/>
        <v>0</v>
      </c>
      <c r="AGX31" s="450">
        <f t="shared" si="1879"/>
        <v>0</v>
      </c>
      <c r="AGY31" s="450">
        <f t="shared" si="1879"/>
        <v>0</v>
      </c>
      <c r="AGZ31" s="450">
        <f t="shared" si="1879"/>
        <v>0</v>
      </c>
      <c r="AHA31" s="450">
        <f t="shared" si="1879"/>
        <v>0</v>
      </c>
      <c r="AHB31" s="451">
        <f t="shared" si="1879"/>
        <v>0</v>
      </c>
      <c r="AHD31" s="457">
        <f t="shared" ref="AHD31:AHQ31" si="1880">SUM(AHD32:AHD35)</f>
        <v>0</v>
      </c>
      <c r="AHE31" s="450">
        <f t="shared" si="1880"/>
        <v>0</v>
      </c>
      <c r="AHF31" s="450">
        <f t="shared" si="1880"/>
        <v>0</v>
      </c>
      <c r="AHG31" s="450">
        <f t="shared" si="1880"/>
        <v>0</v>
      </c>
      <c r="AHH31" s="450">
        <f t="shared" si="1880"/>
        <v>0</v>
      </c>
      <c r="AHI31" s="450">
        <f t="shared" si="1880"/>
        <v>0</v>
      </c>
      <c r="AHJ31" s="450">
        <f t="shared" si="1880"/>
        <v>0</v>
      </c>
      <c r="AHK31" s="450">
        <f t="shared" si="1880"/>
        <v>0</v>
      </c>
      <c r="AHL31" s="450">
        <f t="shared" si="1880"/>
        <v>0</v>
      </c>
      <c r="AHM31" s="450">
        <f t="shared" si="1880"/>
        <v>0</v>
      </c>
      <c r="AHN31" s="450">
        <f t="shared" si="1880"/>
        <v>0</v>
      </c>
      <c r="AHO31" s="450">
        <f t="shared" si="1880"/>
        <v>0</v>
      </c>
      <c r="AHP31" s="450">
        <f t="shared" si="1880"/>
        <v>0</v>
      </c>
      <c r="AHQ31" s="451">
        <f t="shared" si="1880"/>
        <v>0</v>
      </c>
      <c r="AHS31" s="457">
        <f t="shared" ref="AHS31:AIF31" si="1881">SUM(AHS32:AHS35)</f>
        <v>0</v>
      </c>
      <c r="AHT31" s="450">
        <f t="shared" si="1881"/>
        <v>0</v>
      </c>
      <c r="AHU31" s="450">
        <f t="shared" si="1881"/>
        <v>0</v>
      </c>
      <c r="AHV31" s="450">
        <f t="shared" si="1881"/>
        <v>0</v>
      </c>
      <c r="AHW31" s="450">
        <f t="shared" si="1881"/>
        <v>0</v>
      </c>
      <c r="AHX31" s="450">
        <f t="shared" si="1881"/>
        <v>0</v>
      </c>
      <c r="AHY31" s="450">
        <f t="shared" si="1881"/>
        <v>0</v>
      </c>
      <c r="AHZ31" s="450">
        <f t="shared" si="1881"/>
        <v>0</v>
      </c>
      <c r="AIA31" s="450">
        <f t="shared" si="1881"/>
        <v>0</v>
      </c>
      <c r="AIB31" s="450">
        <f t="shared" si="1881"/>
        <v>0</v>
      </c>
      <c r="AIC31" s="450">
        <f t="shared" si="1881"/>
        <v>0</v>
      </c>
      <c r="AID31" s="450">
        <f t="shared" si="1881"/>
        <v>0</v>
      </c>
      <c r="AIE31" s="450">
        <f t="shared" si="1881"/>
        <v>0</v>
      </c>
      <c r="AIF31" s="451">
        <f t="shared" si="1881"/>
        <v>0</v>
      </c>
      <c r="AIH31" s="457">
        <f t="shared" ref="AIH31:AIU31" si="1882">SUM(AIH32:AIH35)</f>
        <v>0</v>
      </c>
      <c r="AII31" s="450">
        <f t="shared" si="1882"/>
        <v>0</v>
      </c>
      <c r="AIJ31" s="450">
        <f t="shared" si="1882"/>
        <v>0</v>
      </c>
      <c r="AIK31" s="450">
        <f t="shared" si="1882"/>
        <v>0</v>
      </c>
      <c r="AIL31" s="450">
        <f t="shared" si="1882"/>
        <v>0</v>
      </c>
      <c r="AIM31" s="450">
        <f t="shared" si="1882"/>
        <v>0</v>
      </c>
      <c r="AIN31" s="450">
        <f t="shared" si="1882"/>
        <v>0</v>
      </c>
      <c r="AIO31" s="450">
        <f t="shared" si="1882"/>
        <v>0</v>
      </c>
      <c r="AIP31" s="450">
        <f t="shared" si="1882"/>
        <v>0</v>
      </c>
      <c r="AIQ31" s="450">
        <f t="shared" si="1882"/>
        <v>0</v>
      </c>
      <c r="AIR31" s="450">
        <f t="shared" si="1882"/>
        <v>0</v>
      </c>
      <c r="AIS31" s="450">
        <f t="shared" si="1882"/>
        <v>0</v>
      </c>
      <c r="AIT31" s="450">
        <f t="shared" si="1882"/>
        <v>0</v>
      </c>
      <c r="AIU31" s="451">
        <f t="shared" si="1882"/>
        <v>0</v>
      </c>
      <c r="AIW31" s="457">
        <f t="shared" ref="AIW31:AJJ31" si="1883">SUM(AIW32:AIW35)</f>
        <v>0</v>
      </c>
      <c r="AIX31" s="450">
        <f t="shared" si="1883"/>
        <v>0</v>
      </c>
      <c r="AIY31" s="450">
        <f t="shared" si="1883"/>
        <v>0</v>
      </c>
      <c r="AIZ31" s="450">
        <f t="shared" si="1883"/>
        <v>0</v>
      </c>
      <c r="AJA31" s="450">
        <f t="shared" si="1883"/>
        <v>0</v>
      </c>
      <c r="AJB31" s="450">
        <f t="shared" si="1883"/>
        <v>0</v>
      </c>
      <c r="AJC31" s="450">
        <f t="shared" si="1883"/>
        <v>0</v>
      </c>
      <c r="AJD31" s="450">
        <f t="shared" si="1883"/>
        <v>0</v>
      </c>
      <c r="AJE31" s="450">
        <f t="shared" si="1883"/>
        <v>0</v>
      </c>
      <c r="AJF31" s="450">
        <f t="shared" si="1883"/>
        <v>0</v>
      </c>
      <c r="AJG31" s="450">
        <f t="shared" si="1883"/>
        <v>0</v>
      </c>
      <c r="AJH31" s="450">
        <f t="shared" si="1883"/>
        <v>0</v>
      </c>
      <c r="AJI31" s="450">
        <f t="shared" si="1883"/>
        <v>0</v>
      </c>
      <c r="AJJ31" s="451">
        <f t="shared" si="1883"/>
        <v>0</v>
      </c>
      <c r="AJL31" s="457">
        <f t="shared" ref="AJL31:AJY31" si="1884">SUM(AJL32:AJL35)</f>
        <v>0</v>
      </c>
      <c r="AJM31" s="450">
        <f t="shared" si="1884"/>
        <v>0</v>
      </c>
      <c r="AJN31" s="450">
        <f t="shared" si="1884"/>
        <v>0</v>
      </c>
      <c r="AJO31" s="450">
        <f t="shared" si="1884"/>
        <v>0</v>
      </c>
      <c r="AJP31" s="450">
        <f t="shared" si="1884"/>
        <v>0</v>
      </c>
      <c r="AJQ31" s="450">
        <f t="shared" si="1884"/>
        <v>0</v>
      </c>
      <c r="AJR31" s="450">
        <f t="shared" si="1884"/>
        <v>0</v>
      </c>
      <c r="AJS31" s="450">
        <f t="shared" si="1884"/>
        <v>0</v>
      </c>
      <c r="AJT31" s="450">
        <f t="shared" si="1884"/>
        <v>0</v>
      </c>
      <c r="AJU31" s="450">
        <f t="shared" si="1884"/>
        <v>0</v>
      </c>
      <c r="AJV31" s="450">
        <f t="shared" si="1884"/>
        <v>0</v>
      </c>
      <c r="AJW31" s="450">
        <f t="shared" si="1884"/>
        <v>0</v>
      </c>
      <c r="AJX31" s="450">
        <f t="shared" si="1884"/>
        <v>0</v>
      </c>
      <c r="AJY31" s="451">
        <f t="shared" si="1884"/>
        <v>0</v>
      </c>
      <c r="AKA31" s="457">
        <f t="shared" ref="AKA31:AKN31" si="1885">SUM(AKA32:AKA35)</f>
        <v>0</v>
      </c>
      <c r="AKB31" s="450">
        <f t="shared" si="1885"/>
        <v>0</v>
      </c>
      <c r="AKC31" s="450">
        <f t="shared" si="1885"/>
        <v>0</v>
      </c>
      <c r="AKD31" s="450">
        <f t="shared" si="1885"/>
        <v>0</v>
      </c>
      <c r="AKE31" s="450">
        <f t="shared" si="1885"/>
        <v>0</v>
      </c>
      <c r="AKF31" s="450">
        <f t="shared" si="1885"/>
        <v>0</v>
      </c>
      <c r="AKG31" s="450">
        <f t="shared" si="1885"/>
        <v>0</v>
      </c>
      <c r="AKH31" s="450">
        <f t="shared" si="1885"/>
        <v>0</v>
      </c>
      <c r="AKI31" s="450">
        <f t="shared" si="1885"/>
        <v>0</v>
      </c>
      <c r="AKJ31" s="450">
        <f t="shared" si="1885"/>
        <v>0</v>
      </c>
      <c r="AKK31" s="450">
        <f t="shared" si="1885"/>
        <v>0</v>
      </c>
      <c r="AKL31" s="450">
        <f t="shared" si="1885"/>
        <v>0</v>
      </c>
      <c r="AKM31" s="450">
        <f t="shared" si="1885"/>
        <v>0</v>
      </c>
      <c r="AKN31" s="451">
        <f t="shared" si="1885"/>
        <v>0</v>
      </c>
      <c r="AKP31" s="457">
        <f t="shared" ref="AKP31:ALC31" si="1886">SUM(AKP32:AKP35)</f>
        <v>0</v>
      </c>
      <c r="AKQ31" s="450">
        <f t="shared" si="1886"/>
        <v>0</v>
      </c>
      <c r="AKR31" s="450">
        <f t="shared" si="1886"/>
        <v>0</v>
      </c>
      <c r="AKS31" s="450">
        <f t="shared" si="1886"/>
        <v>0</v>
      </c>
      <c r="AKT31" s="450">
        <f t="shared" si="1886"/>
        <v>0</v>
      </c>
      <c r="AKU31" s="450">
        <f t="shared" si="1886"/>
        <v>0</v>
      </c>
      <c r="AKV31" s="450">
        <f t="shared" si="1886"/>
        <v>0</v>
      </c>
      <c r="AKW31" s="450">
        <f t="shared" si="1886"/>
        <v>0</v>
      </c>
      <c r="AKX31" s="450">
        <f t="shared" si="1886"/>
        <v>0</v>
      </c>
      <c r="AKY31" s="450">
        <f t="shared" si="1886"/>
        <v>0</v>
      </c>
      <c r="AKZ31" s="450">
        <f t="shared" si="1886"/>
        <v>0</v>
      </c>
      <c r="ALA31" s="450">
        <f t="shared" si="1886"/>
        <v>0</v>
      </c>
      <c r="ALB31" s="450">
        <f t="shared" si="1886"/>
        <v>0</v>
      </c>
      <c r="ALC31" s="451">
        <f t="shared" si="1886"/>
        <v>0</v>
      </c>
      <c r="ALE31" s="457">
        <f t="shared" ref="ALE31:ALR31" si="1887">SUM(ALE32:ALE35)</f>
        <v>0</v>
      </c>
      <c r="ALF31" s="450">
        <f t="shared" si="1887"/>
        <v>0</v>
      </c>
      <c r="ALG31" s="450">
        <f t="shared" si="1887"/>
        <v>0</v>
      </c>
      <c r="ALH31" s="450">
        <f t="shared" si="1887"/>
        <v>0</v>
      </c>
      <c r="ALI31" s="450">
        <f t="shared" si="1887"/>
        <v>0</v>
      </c>
      <c r="ALJ31" s="450">
        <f t="shared" si="1887"/>
        <v>0</v>
      </c>
      <c r="ALK31" s="450">
        <f t="shared" si="1887"/>
        <v>0</v>
      </c>
      <c r="ALL31" s="450">
        <f t="shared" si="1887"/>
        <v>0</v>
      </c>
      <c r="ALM31" s="450">
        <f t="shared" si="1887"/>
        <v>0</v>
      </c>
      <c r="ALN31" s="450">
        <f t="shared" si="1887"/>
        <v>0</v>
      </c>
      <c r="ALO31" s="450">
        <f t="shared" si="1887"/>
        <v>0</v>
      </c>
      <c r="ALP31" s="450">
        <f t="shared" si="1887"/>
        <v>0</v>
      </c>
      <c r="ALQ31" s="450">
        <f t="shared" si="1887"/>
        <v>0</v>
      </c>
      <c r="ALR31" s="451">
        <f t="shared" si="1887"/>
        <v>0</v>
      </c>
      <c r="ALT31" s="457">
        <f t="shared" ref="ALT31:AMG31" si="1888">SUM(ALT32:ALT35)</f>
        <v>0</v>
      </c>
      <c r="ALU31" s="450">
        <f t="shared" si="1888"/>
        <v>0</v>
      </c>
      <c r="ALV31" s="450">
        <f t="shared" si="1888"/>
        <v>0</v>
      </c>
      <c r="ALW31" s="450">
        <f t="shared" si="1888"/>
        <v>0</v>
      </c>
      <c r="ALX31" s="450">
        <f t="shared" si="1888"/>
        <v>0</v>
      </c>
      <c r="ALY31" s="450">
        <f t="shared" si="1888"/>
        <v>0</v>
      </c>
      <c r="ALZ31" s="450">
        <f t="shared" si="1888"/>
        <v>0</v>
      </c>
      <c r="AMA31" s="450">
        <f t="shared" si="1888"/>
        <v>0</v>
      </c>
      <c r="AMB31" s="450">
        <f t="shared" si="1888"/>
        <v>0</v>
      </c>
      <c r="AMC31" s="450">
        <f t="shared" si="1888"/>
        <v>0</v>
      </c>
      <c r="AMD31" s="450">
        <f t="shared" si="1888"/>
        <v>0</v>
      </c>
      <c r="AME31" s="450">
        <f t="shared" si="1888"/>
        <v>0</v>
      </c>
      <c r="AMF31" s="450">
        <f t="shared" si="1888"/>
        <v>0</v>
      </c>
      <c r="AMG31" s="451">
        <f t="shared" si="1888"/>
        <v>0</v>
      </c>
      <c r="AMI31" s="457">
        <f t="shared" ref="AMI31:AMV31" si="1889">SUM(AMI32:AMI35)</f>
        <v>0</v>
      </c>
      <c r="AMJ31" s="450">
        <f t="shared" si="1889"/>
        <v>0</v>
      </c>
      <c r="AMK31" s="450">
        <f t="shared" si="1889"/>
        <v>0</v>
      </c>
      <c r="AML31" s="450">
        <f t="shared" si="1889"/>
        <v>0</v>
      </c>
      <c r="AMM31" s="450">
        <f t="shared" si="1889"/>
        <v>0</v>
      </c>
      <c r="AMN31" s="450">
        <f t="shared" si="1889"/>
        <v>0</v>
      </c>
      <c r="AMO31" s="450">
        <f t="shared" si="1889"/>
        <v>0</v>
      </c>
      <c r="AMP31" s="450">
        <f t="shared" si="1889"/>
        <v>0</v>
      </c>
      <c r="AMQ31" s="450">
        <f t="shared" si="1889"/>
        <v>0</v>
      </c>
      <c r="AMR31" s="450">
        <f t="shared" si="1889"/>
        <v>0</v>
      </c>
      <c r="AMS31" s="450">
        <f t="shared" si="1889"/>
        <v>0</v>
      </c>
      <c r="AMT31" s="450">
        <f t="shared" si="1889"/>
        <v>0</v>
      </c>
      <c r="AMU31" s="450">
        <f t="shared" si="1889"/>
        <v>0</v>
      </c>
      <c r="AMV31" s="451">
        <f t="shared" si="1889"/>
        <v>0</v>
      </c>
      <c r="AMX31" s="457">
        <f t="shared" ref="AMX31:ANK31" si="1890">SUM(AMX32:AMX35)</f>
        <v>0</v>
      </c>
      <c r="AMY31" s="450">
        <f t="shared" si="1890"/>
        <v>0</v>
      </c>
      <c r="AMZ31" s="450">
        <f t="shared" si="1890"/>
        <v>0</v>
      </c>
      <c r="ANA31" s="450">
        <f t="shared" si="1890"/>
        <v>0</v>
      </c>
      <c r="ANB31" s="450">
        <f t="shared" si="1890"/>
        <v>0</v>
      </c>
      <c r="ANC31" s="450">
        <f t="shared" si="1890"/>
        <v>0</v>
      </c>
      <c r="AND31" s="450">
        <f t="shared" si="1890"/>
        <v>0</v>
      </c>
      <c r="ANE31" s="450">
        <f t="shared" si="1890"/>
        <v>0</v>
      </c>
      <c r="ANF31" s="450">
        <f t="shared" si="1890"/>
        <v>0</v>
      </c>
      <c r="ANG31" s="450">
        <f t="shared" si="1890"/>
        <v>0</v>
      </c>
      <c r="ANH31" s="450">
        <f t="shared" si="1890"/>
        <v>0</v>
      </c>
      <c r="ANI31" s="450">
        <f t="shared" si="1890"/>
        <v>0</v>
      </c>
      <c r="ANJ31" s="450">
        <f t="shared" si="1890"/>
        <v>0</v>
      </c>
      <c r="ANK31" s="451">
        <f t="shared" si="1890"/>
        <v>0</v>
      </c>
      <c r="ANM31" s="457">
        <f t="shared" ref="ANM31:ANZ31" si="1891">SUM(ANM32:ANM35)</f>
        <v>0</v>
      </c>
      <c r="ANN31" s="450">
        <f t="shared" si="1891"/>
        <v>0</v>
      </c>
      <c r="ANO31" s="450">
        <f t="shared" si="1891"/>
        <v>0</v>
      </c>
      <c r="ANP31" s="450">
        <f t="shared" si="1891"/>
        <v>0</v>
      </c>
      <c r="ANQ31" s="450">
        <f t="shared" si="1891"/>
        <v>0</v>
      </c>
      <c r="ANR31" s="450">
        <f t="shared" si="1891"/>
        <v>0</v>
      </c>
      <c r="ANS31" s="450">
        <f t="shared" si="1891"/>
        <v>0</v>
      </c>
      <c r="ANT31" s="450">
        <f t="shared" si="1891"/>
        <v>0</v>
      </c>
      <c r="ANU31" s="450">
        <f t="shared" si="1891"/>
        <v>0</v>
      </c>
      <c r="ANV31" s="450">
        <f t="shared" si="1891"/>
        <v>0</v>
      </c>
      <c r="ANW31" s="450">
        <f t="shared" si="1891"/>
        <v>0</v>
      </c>
      <c r="ANX31" s="450">
        <f t="shared" si="1891"/>
        <v>0</v>
      </c>
      <c r="ANY31" s="450">
        <f t="shared" si="1891"/>
        <v>0</v>
      </c>
      <c r="ANZ31" s="451">
        <f t="shared" si="1891"/>
        <v>0</v>
      </c>
      <c r="AOB31" s="457">
        <f t="shared" ref="AOB31:AOO31" si="1892">SUM(AOB32:AOB35)</f>
        <v>0</v>
      </c>
      <c r="AOC31" s="450">
        <f t="shared" si="1892"/>
        <v>0</v>
      </c>
      <c r="AOD31" s="450">
        <f t="shared" si="1892"/>
        <v>0</v>
      </c>
      <c r="AOE31" s="450">
        <f t="shared" si="1892"/>
        <v>0</v>
      </c>
      <c r="AOF31" s="450">
        <f t="shared" si="1892"/>
        <v>0</v>
      </c>
      <c r="AOG31" s="450">
        <f t="shared" si="1892"/>
        <v>0</v>
      </c>
      <c r="AOH31" s="450">
        <f t="shared" si="1892"/>
        <v>0</v>
      </c>
      <c r="AOI31" s="450">
        <f t="shared" si="1892"/>
        <v>0</v>
      </c>
      <c r="AOJ31" s="450">
        <f t="shared" si="1892"/>
        <v>0</v>
      </c>
      <c r="AOK31" s="450">
        <f t="shared" si="1892"/>
        <v>0</v>
      </c>
      <c r="AOL31" s="450">
        <f t="shared" si="1892"/>
        <v>0</v>
      </c>
      <c r="AOM31" s="450">
        <f t="shared" si="1892"/>
        <v>0</v>
      </c>
      <c r="AON31" s="450">
        <f t="shared" si="1892"/>
        <v>0</v>
      </c>
      <c r="AOO31" s="451">
        <f t="shared" si="1892"/>
        <v>0</v>
      </c>
      <c r="AOQ31" s="457">
        <f t="shared" ref="AOQ31:APD31" si="1893">SUM(AOQ32:AOQ35)</f>
        <v>0</v>
      </c>
      <c r="AOR31" s="450">
        <f t="shared" si="1893"/>
        <v>0</v>
      </c>
      <c r="AOS31" s="450">
        <f t="shared" si="1893"/>
        <v>0</v>
      </c>
      <c r="AOT31" s="450">
        <f t="shared" si="1893"/>
        <v>0</v>
      </c>
      <c r="AOU31" s="450">
        <f t="shared" si="1893"/>
        <v>0</v>
      </c>
      <c r="AOV31" s="450">
        <f t="shared" si="1893"/>
        <v>0</v>
      </c>
      <c r="AOW31" s="450">
        <f t="shared" si="1893"/>
        <v>0</v>
      </c>
      <c r="AOX31" s="450">
        <f t="shared" si="1893"/>
        <v>0</v>
      </c>
      <c r="AOY31" s="450">
        <f t="shared" si="1893"/>
        <v>0</v>
      </c>
      <c r="AOZ31" s="450">
        <f t="shared" si="1893"/>
        <v>0</v>
      </c>
      <c r="APA31" s="450">
        <f t="shared" si="1893"/>
        <v>0</v>
      </c>
      <c r="APB31" s="450">
        <f t="shared" si="1893"/>
        <v>0</v>
      </c>
      <c r="APC31" s="450">
        <f t="shared" si="1893"/>
        <v>0</v>
      </c>
      <c r="APD31" s="451">
        <f t="shared" si="1893"/>
        <v>0</v>
      </c>
      <c r="APF31" s="457">
        <f t="shared" ref="APF31:APS31" si="1894">SUM(APF32:APF35)</f>
        <v>0</v>
      </c>
      <c r="APG31" s="450">
        <f t="shared" si="1894"/>
        <v>0</v>
      </c>
      <c r="APH31" s="450">
        <f t="shared" si="1894"/>
        <v>0</v>
      </c>
      <c r="API31" s="450">
        <f t="shared" si="1894"/>
        <v>0</v>
      </c>
      <c r="APJ31" s="450">
        <f t="shared" si="1894"/>
        <v>0</v>
      </c>
      <c r="APK31" s="450">
        <f t="shared" si="1894"/>
        <v>0</v>
      </c>
      <c r="APL31" s="450">
        <f t="shared" si="1894"/>
        <v>0</v>
      </c>
      <c r="APM31" s="450">
        <f t="shared" si="1894"/>
        <v>0</v>
      </c>
      <c r="APN31" s="450">
        <f t="shared" si="1894"/>
        <v>0</v>
      </c>
      <c r="APO31" s="450">
        <f t="shared" si="1894"/>
        <v>0</v>
      </c>
      <c r="APP31" s="450">
        <f t="shared" si="1894"/>
        <v>0</v>
      </c>
      <c r="APQ31" s="450">
        <f t="shared" si="1894"/>
        <v>0</v>
      </c>
      <c r="APR31" s="450">
        <f t="shared" si="1894"/>
        <v>0</v>
      </c>
      <c r="APS31" s="451">
        <f t="shared" si="1894"/>
        <v>0</v>
      </c>
      <c r="APU31" s="457">
        <f t="shared" ref="APU31:AQH31" si="1895">SUM(APU32:APU35)</f>
        <v>0</v>
      </c>
      <c r="APV31" s="450">
        <f t="shared" si="1895"/>
        <v>0</v>
      </c>
      <c r="APW31" s="450">
        <f t="shared" si="1895"/>
        <v>0</v>
      </c>
      <c r="APX31" s="450">
        <f t="shared" si="1895"/>
        <v>0</v>
      </c>
      <c r="APY31" s="450">
        <f t="shared" si="1895"/>
        <v>0</v>
      </c>
      <c r="APZ31" s="450">
        <f t="shared" si="1895"/>
        <v>0</v>
      </c>
      <c r="AQA31" s="450">
        <f t="shared" si="1895"/>
        <v>0</v>
      </c>
      <c r="AQB31" s="450">
        <f t="shared" si="1895"/>
        <v>0</v>
      </c>
      <c r="AQC31" s="450">
        <f t="shared" si="1895"/>
        <v>0</v>
      </c>
      <c r="AQD31" s="450">
        <f t="shared" si="1895"/>
        <v>0</v>
      </c>
      <c r="AQE31" s="450">
        <f t="shared" si="1895"/>
        <v>0</v>
      </c>
      <c r="AQF31" s="450">
        <f t="shared" si="1895"/>
        <v>0</v>
      </c>
      <c r="AQG31" s="450">
        <f t="shared" si="1895"/>
        <v>0</v>
      </c>
      <c r="AQH31" s="451">
        <f t="shared" si="1895"/>
        <v>0</v>
      </c>
      <c r="AQJ31" s="457">
        <f t="shared" ref="AQJ31:AQW31" si="1896">SUM(AQJ32:AQJ35)</f>
        <v>0</v>
      </c>
      <c r="AQK31" s="450">
        <f t="shared" si="1896"/>
        <v>0</v>
      </c>
      <c r="AQL31" s="450">
        <f t="shared" si="1896"/>
        <v>0</v>
      </c>
      <c r="AQM31" s="450">
        <f t="shared" si="1896"/>
        <v>0</v>
      </c>
      <c r="AQN31" s="450">
        <f t="shared" si="1896"/>
        <v>0</v>
      </c>
      <c r="AQO31" s="450">
        <f t="shared" si="1896"/>
        <v>0</v>
      </c>
      <c r="AQP31" s="450">
        <f t="shared" si="1896"/>
        <v>0</v>
      </c>
      <c r="AQQ31" s="450">
        <f t="shared" si="1896"/>
        <v>0</v>
      </c>
      <c r="AQR31" s="450">
        <f t="shared" si="1896"/>
        <v>0</v>
      </c>
      <c r="AQS31" s="450">
        <f t="shared" si="1896"/>
        <v>0</v>
      </c>
      <c r="AQT31" s="450">
        <f t="shared" si="1896"/>
        <v>0</v>
      </c>
      <c r="AQU31" s="450">
        <f t="shared" si="1896"/>
        <v>0</v>
      </c>
      <c r="AQV31" s="450">
        <f t="shared" si="1896"/>
        <v>0</v>
      </c>
      <c r="AQW31" s="451">
        <f t="shared" si="1896"/>
        <v>0</v>
      </c>
      <c r="AQY31" s="457">
        <f t="shared" ref="AQY31:ARL31" si="1897">SUM(AQY32:AQY35)</f>
        <v>0</v>
      </c>
      <c r="AQZ31" s="450">
        <f t="shared" si="1897"/>
        <v>0</v>
      </c>
      <c r="ARA31" s="450">
        <f t="shared" si="1897"/>
        <v>0</v>
      </c>
      <c r="ARB31" s="450">
        <f t="shared" si="1897"/>
        <v>0</v>
      </c>
      <c r="ARC31" s="450">
        <f t="shared" si="1897"/>
        <v>0</v>
      </c>
      <c r="ARD31" s="450">
        <f t="shared" si="1897"/>
        <v>0</v>
      </c>
      <c r="ARE31" s="450">
        <f t="shared" si="1897"/>
        <v>0</v>
      </c>
      <c r="ARF31" s="450">
        <f t="shared" si="1897"/>
        <v>0</v>
      </c>
      <c r="ARG31" s="450">
        <f t="shared" si="1897"/>
        <v>0</v>
      </c>
      <c r="ARH31" s="450">
        <f t="shared" si="1897"/>
        <v>0</v>
      </c>
      <c r="ARI31" s="450">
        <f t="shared" si="1897"/>
        <v>0</v>
      </c>
      <c r="ARJ31" s="450">
        <f t="shared" si="1897"/>
        <v>0</v>
      </c>
      <c r="ARK31" s="450">
        <f t="shared" si="1897"/>
        <v>0</v>
      </c>
      <c r="ARL31" s="451">
        <f t="shared" si="1897"/>
        <v>0</v>
      </c>
      <c r="ARN31" s="457">
        <f t="shared" ref="ARN31:ASA31" si="1898">SUM(ARN32:ARN35)</f>
        <v>0</v>
      </c>
      <c r="ARO31" s="450">
        <f t="shared" si="1898"/>
        <v>0</v>
      </c>
      <c r="ARP31" s="450">
        <f t="shared" si="1898"/>
        <v>0</v>
      </c>
      <c r="ARQ31" s="450">
        <f t="shared" si="1898"/>
        <v>0</v>
      </c>
      <c r="ARR31" s="450">
        <f t="shared" si="1898"/>
        <v>0</v>
      </c>
      <c r="ARS31" s="450">
        <f t="shared" si="1898"/>
        <v>0</v>
      </c>
      <c r="ART31" s="450">
        <f t="shared" si="1898"/>
        <v>0</v>
      </c>
      <c r="ARU31" s="450">
        <f t="shared" si="1898"/>
        <v>0</v>
      </c>
      <c r="ARV31" s="450">
        <f t="shared" si="1898"/>
        <v>0</v>
      </c>
      <c r="ARW31" s="450">
        <f t="shared" si="1898"/>
        <v>0</v>
      </c>
      <c r="ARX31" s="450">
        <f t="shared" si="1898"/>
        <v>0</v>
      </c>
      <c r="ARY31" s="450">
        <f t="shared" si="1898"/>
        <v>0</v>
      </c>
      <c r="ARZ31" s="450">
        <f t="shared" si="1898"/>
        <v>0</v>
      </c>
      <c r="ASA31" s="451">
        <f t="shared" si="1898"/>
        <v>0</v>
      </c>
      <c r="ASC31" s="457">
        <f t="shared" ref="ASC31:ASP31" si="1899">SUM(ASC32:ASC35)</f>
        <v>0</v>
      </c>
      <c r="ASD31" s="450">
        <f t="shared" si="1899"/>
        <v>0</v>
      </c>
      <c r="ASE31" s="450">
        <f t="shared" si="1899"/>
        <v>0</v>
      </c>
      <c r="ASF31" s="450">
        <f t="shared" si="1899"/>
        <v>0</v>
      </c>
      <c r="ASG31" s="450">
        <f t="shared" si="1899"/>
        <v>0</v>
      </c>
      <c r="ASH31" s="450">
        <f t="shared" si="1899"/>
        <v>0</v>
      </c>
      <c r="ASI31" s="450">
        <f t="shared" si="1899"/>
        <v>0</v>
      </c>
      <c r="ASJ31" s="450">
        <f t="shared" si="1899"/>
        <v>0</v>
      </c>
      <c r="ASK31" s="450">
        <f t="shared" si="1899"/>
        <v>0</v>
      </c>
      <c r="ASL31" s="450">
        <f t="shared" si="1899"/>
        <v>0</v>
      </c>
      <c r="ASM31" s="450">
        <f t="shared" si="1899"/>
        <v>0</v>
      </c>
      <c r="ASN31" s="450">
        <f t="shared" si="1899"/>
        <v>0</v>
      </c>
      <c r="ASO31" s="450">
        <f t="shared" si="1899"/>
        <v>0</v>
      </c>
      <c r="ASP31" s="451">
        <f t="shared" si="1899"/>
        <v>0</v>
      </c>
      <c r="ASR31" s="457">
        <f t="shared" ref="ASR31:ATE31" si="1900">SUM(ASR32:ASR35)</f>
        <v>0</v>
      </c>
      <c r="ASS31" s="450">
        <f t="shared" si="1900"/>
        <v>0</v>
      </c>
      <c r="AST31" s="450">
        <f t="shared" si="1900"/>
        <v>0</v>
      </c>
      <c r="ASU31" s="450">
        <f t="shared" si="1900"/>
        <v>0</v>
      </c>
      <c r="ASV31" s="450">
        <f t="shared" si="1900"/>
        <v>0</v>
      </c>
      <c r="ASW31" s="450">
        <f t="shared" si="1900"/>
        <v>0</v>
      </c>
      <c r="ASX31" s="450">
        <f t="shared" si="1900"/>
        <v>0</v>
      </c>
      <c r="ASY31" s="450">
        <f t="shared" si="1900"/>
        <v>0</v>
      </c>
      <c r="ASZ31" s="450">
        <f t="shared" si="1900"/>
        <v>0</v>
      </c>
      <c r="ATA31" s="450">
        <f t="shared" si="1900"/>
        <v>0</v>
      </c>
      <c r="ATB31" s="450">
        <f t="shared" si="1900"/>
        <v>0</v>
      </c>
      <c r="ATC31" s="450">
        <f t="shared" si="1900"/>
        <v>0</v>
      </c>
      <c r="ATD31" s="450">
        <f t="shared" si="1900"/>
        <v>0</v>
      </c>
      <c r="ATE31" s="451">
        <f t="shared" si="1900"/>
        <v>0</v>
      </c>
      <c r="ATG31" s="457">
        <f t="shared" ref="ATG31:ATT31" si="1901">SUM(ATG32:ATG35)</f>
        <v>0</v>
      </c>
      <c r="ATH31" s="450">
        <f t="shared" si="1901"/>
        <v>0</v>
      </c>
      <c r="ATI31" s="450">
        <f t="shared" si="1901"/>
        <v>0</v>
      </c>
      <c r="ATJ31" s="450">
        <f t="shared" si="1901"/>
        <v>0</v>
      </c>
      <c r="ATK31" s="450">
        <f t="shared" si="1901"/>
        <v>0</v>
      </c>
      <c r="ATL31" s="450">
        <f t="shared" si="1901"/>
        <v>0</v>
      </c>
      <c r="ATM31" s="450">
        <f t="shared" si="1901"/>
        <v>0</v>
      </c>
      <c r="ATN31" s="450">
        <f t="shared" si="1901"/>
        <v>0</v>
      </c>
      <c r="ATO31" s="450">
        <f t="shared" si="1901"/>
        <v>0</v>
      </c>
      <c r="ATP31" s="450">
        <f t="shared" si="1901"/>
        <v>0</v>
      </c>
      <c r="ATQ31" s="450">
        <f t="shared" si="1901"/>
        <v>0</v>
      </c>
      <c r="ATR31" s="450">
        <f t="shared" si="1901"/>
        <v>0</v>
      </c>
      <c r="ATS31" s="450">
        <f t="shared" si="1901"/>
        <v>0</v>
      </c>
      <c r="ATT31" s="451">
        <f t="shared" si="1901"/>
        <v>0</v>
      </c>
      <c r="ATV31" s="457">
        <f t="shared" ref="ATV31:AUI31" si="1902">SUM(ATV32:ATV35)</f>
        <v>0</v>
      </c>
      <c r="ATW31" s="450">
        <f t="shared" si="1902"/>
        <v>0</v>
      </c>
      <c r="ATX31" s="450">
        <f t="shared" si="1902"/>
        <v>0</v>
      </c>
      <c r="ATY31" s="450">
        <f t="shared" si="1902"/>
        <v>0</v>
      </c>
      <c r="ATZ31" s="450">
        <f t="shared" si="1902"/>
        <v>0</v>
      </c>
      <c r="AUA31" s="450">
        <f t="shared" si="1902"/>
        <v>0</v>
      </c>
      <c r="AUB31" s="450">
        <f t="shared" si="1902"/>
        <v>0</v>
      </c>
      <c r="AUC31" s="450">
        <f t="shared" si="1902"/>
        <v>0</v>
      </c>
      <c r="AUD31" s="450">
        <f t="shared" si="1902"/>
        <v>0</v>
      </c>
      <c r="AUE31" s="450">
        <f t="shared" si="1902"/>
        <v>0</v>
      </c>
      <c r="AUF31" s="450">
        <f t="shared" si="1902"/>
        <v>0</v>
      </c>
      <c r="AUG31" s="450">
        <f t="shared" si="1902"/>
        <v>0</v>
      </c>
      <c r="AUH31" s="450">
        <f t="shared" si="1902"/>
        <v>0</v>
      </c>
      <c r="AUI31" s="451">
        <f t="shared" si="1902"/>
        <v>0</v>
      </c>
      <c r="AUK31" s="457">
        <f t="shared" ref="AUK31:AUX31" si="1903">SUM(AUK32:AUK35)</f>
        <v>0</v>
      </c>
      <c r="AUL31" s="450">
        <f t="shared" si="1903"/>
        <v>0</v>
      </c>
      <c r="AUM31" s="450">
        <f t="shared" si="1903"/>
        <v>0</v>
      </c>
      <c r="AUN31" s="450">
        <f t="shared" si="1903"/>
        <v>0</v>
      </c>
      <c r="AUO31" s="450">
        <f t="shared" si="1903"/>
        <v>0</v>
      </c>
      <c r="AUP31" s="450">
        <f t="shared" si="1903"/>
        <v>0</v>
      </c>
      <c r="AUQ31" s="450">
        <f t="shared" si="1903"/>
        <v>0</v>
      </c>
      <c r="AUR31" s="450">
        <f t="shared" si="1903"/>
        <v>0</v>
      </c>
      <c r="AUS31" s="450">
        <f t="shared" si="1903"/>
        <v>0</v>
      </c>
      <c r="AUT31" s="450">
        <f t="shared" si="1903"/>
        <v>0</v>
      </c>
      <c r="AUU31" s="450">
        <f t="shared" si="1903"/>
        <v>0</v>
      </c>
      <c r="AUV31" s="450">
        <f t="shared" si="1903"/>
        <v>0</v>
      </c>
      <c r="AUW31" s="450">
        <f t="shared" si="1903"/>
        <v>0</v>
      </c>
      <c r="AUX31" s="451">
        <f t="shared" si="1903"/>
        <v>0</v>
      </c>
      <c r="AUZ31" s="457">
        <f t="shared" ref="AUZ31:AVM31" si="1904">SUM(AUZ32:AUZ35)</f>
        <v>0</v>
      </c>
      <c r="AVA31" s="450">
        <f t="shared" si="1904"/>
        <v>0</v>
      </c>
      <c r="AVB31" s="450">
        <f t="shared" si="1904"/>
        <v>0</v>
      </c>
      <c r="AVC31" s="450">
        <f t="shared" si="1904"/>
        <v>0</v>
      </c>
      <c r="AVD31" s="450">
        <f t="shared" si="1904"/>
        <v>0</v>
      </c>
      <c r="AVE31" s="450">
        <f t="shared" si="1904"/>
        <v>0</v>
      </c>
      <c r="AVF31" s="450">
        <f t="shared" si="1904"/>
        <v>0</v>
      </c>
      <c r="AVG31" s="450">
        <f t="shared" si="1904"/>
        <v>0</v>
      </c>
      <c r="AVH31" s="450">
        <f t="shared" si="1904"/>
        <v>0</v>
      </c>
      <c r="AVI31" s="450">
        <f t="shared" si="1904"/>
        <v>0</v>
      </c>
      <c r="AVJ31" s="450">
        <f t="shared" si="1904"/>
        <v>0</v>
      </c>
      <c r="AVK31" s="450">
        <f t="shared" si="1904"/>
        <v>0</v>
      </c>
      <c r="AVL31" s="450">
        <f t="shared" si="1904"/>
        <v>0</v>
      </c>
      <c r="AVM31" s="451">
        <f t="shared" si="1904"/>
        <v>0</v>
      </c>
      <c r="AVO31" s="457">
        <f t="shared" ref="AVO31:AWB31" si="1905">SUM(AVO32:AVO35)</f>
        <v>0</v>
      </c>
      <c r="AVP31" s="450">
        <f t="shared" si="1905"/>
        <v>0</v>
      </c>
      <c r="AVQ31" s="450">
        <f t="shared" si="1905"/>
        <v>0</v>
      </c>
      <c r="AVR31" s="450">
        <f t="shared" si="1905"/>
        <v>0</v>
      </c>
      <c r="AVS31" s="450">
        <f t="shared" si="1905"/>
        <v>0</v>
      </c>
      <c r="AVT31" s="450">
        <f t="shared" si="1905"/>
        <v>0</v>
      </c>
      <c r="AVU31" s="450">
        <f t="shared" si="1905"/>
        <v>0</v>
      </c>
      <c r="AVV31" s="450">
        <f t="shared" si="1905"/>
        <v>0</v>
      </c>
      <c r="AVW31" s="450">
        <f t="shared" si="1905"/>
        <v>0</v>
      </c>
      <c r="AVX31" s="450">
        <f t="shared" si="1905"/>
        <v>0</v>
      </c>
      <c r="AVY31" s="450">
        <f t="shared" si="1905"/>
        <v>0</v>
      </c>
      <c r="AVZ31" s="450">
        <f t="shared" si="1905"/>
        <v>0</v>
      </c>
      <c r="AWA31" s="450">
        <f t="shared" si="1905"/>
        <v>0</v>
      </c>
      <c r="AWB31" s="451">
        <f t="shared" si="1905"/>
        <v>0</v>
      </c>
      <c r="AWD31" s="457">
        <f t="shared" ref="AWD31:AWQ31" si="1906">SUM(AWD32:AWD35)</f>
        <v>0</v>
      </c>
      <c r="AWE31" s="450">
        <f t="shared" si="1906"/>
        <v>0</v>
      </c>
      <c r="AWF31" s="450">
        <f t="shared" si="1906"/>
        <v>0</v>
      </c>
      <c r="AWG31" s="450">
        <f t="shared" si="1906"/>
        <v>0</v>
      </c>
      <c r="AWH31" s="450">
        <f t="shared" si="1906"/>
        <v>0</v>
      </c>
      <c r="AWI31" s="450">
        <f t="shared" si="1906"/>
        <v>0</v>
      </c>
      <c r="AWJ31" s="450">
        <f t="shared" si="1906"/>
        <v>0</v>
      </c>
      <c r="AWK31" s="450">
        <f t="shared" si="1906"/>
        <v>0</v>
      </c>
      <c r="AWL31" s="450">
        <f t="shared" si="1906"/>
        <v>0</v>
      </c>
      <c r="AWM31" s="450">
        <f t="shared" si="1906"/>
        <v>0</v>
      </c>
      <c r="AWN31" s="450">
        <f t="shared" si="1906"/>
        <v>0</v>
      </c>
      <c r="AWO31" s="450">
        <f t="shared" si="1906"/>
        <v>0</v>
      </c>
      <c r="AWP31" s="450">
        <f t="shared" si="1906"/>
        <v>0</v>
      </c>
      <c r="AWQ31" s="451">
        <f t="shared" si="1906"/>
        <v>0</v>
      </c>
      <c r="AWS31" s="457">
        <f t="shared" ref="AWS31:AXF31" si="1907">SUM(AWS32:AWS35)</f>
        <v>0</v>
      </c>
      <c r="AWT31" s="450">
        <f t="shared" si="1907"/>
        <v>0</v>
      </c>
      <c r="AWU31" s="450">
        <f t="shared" si="1907"/>
        <v>0</v>
      </c>
      <c r="AWV31" s="450">
        <f t="shared" si="1907"/>
        <v>0</v>
      </c>
      <c r="AWW31" s="450">
        <f t="shared" si="1907"/>
        <v>0</v>
      </c>
      <c r="AWX31" s="450">
        <f t="shared" si="1907"/>
        <v>0</v>
      </c>
      <c r="AWY31" s="450">
        <f t="shared" si="1907"/>
        <v>0</v>
      </c>
      <c r="AWZ31" s="450">
        <f t="shared" si="1907"/>
        <v>0</v>
      </c>
      <c r="AXA31" s="450">
        <f t="shared" si="1907"/>
        <v>0</v>
      </c>
      <c r="AXB31" s="450">
        <f t="shared" si="1907"/>
        <v>0</v>
      </c>
      <c r="AXC31" s="450">
        <f t="shared" si="1907"/>
        <v>0</v>
      </c>
      <c r="AXD31" s="450">
        <f t="shared" si="1907"/>
        <v>0</v>
      </c>
      <c r="AXE31" s="450">
        <f t="shared" si="1907"/>
        <v>0</v>
      </c>
      <c r="AXF31" s="451">
        <f t="shared" si="1907"/>
        <v>0</v>
      </c>
      <c r="AXH31" s="457">
        <f t="shared" ref="AXH31:AXU31" si="1908">SUM(AXH32:AXH35)</f>
        <v>0</v>
      </c>
      <c r="AXI31" s="450">
        <f t="shared" si="1908"/>
        <v>0</v>
      </c>
      <c r="AXJ31" s="450">
        <f t="shared" si="1908"/>
        <v>0</v>
      </c>
      <c r="AXK31" s="450">
        <f t="shared" si="1908"/>
        <v>0</v>
      </c>
      <c r="AXL31" s="450">
        <f t="shared" si="1908"/>
        <v>0</v>
      </c>
      <c r="AXM31" s="450">
        <f t="shared" si="1908"/>
        <v>0</v>
      </c>
      <c r="AXN31" s="450">
        <f t="shared" si="1908"/>
        <v>0</v>
      </c>
      <c r="AXO31" s="450">
        <f t="shared" si="1908"/>
        <v>0</v>
      </c>
      <c r="AXP31" s="450">
        <f t="shared" si="1908"/>
        <v>0</v>
      </c>
      <c r="AXQ31" s="450">
        <f t="shared" si="1908"/>
        <v>0</v>
      </c>
      <c r="AXR31" s="450">
        <f t="shared" si="1908"/>
        <v>0</v>
      </c>
      <c r="AXS31" s="450">
        <f t="shared" si="1908"/>
        <v>0</v>
      </c>
      <c r="AXT31" s="450">
        <f t="shared" si="1908"/>
        <v>0</v>
      </c>
      <c r="AXU31" s="451">
        <f t="shared" si="1908"/>
        <v>0</v>
      </c>
      <c r="AXW31" s="457">
        <f t="shared" ref="AXW31:AYJ31" si="1909">SUM(AXW32:AXW35)</f>
        <v>0</v>
      </c>
      <c r="AXX31" s="450">
        <f t="shared" si="1909"/>
        <v>0</v>
      </c>
      <c r="AXY31" s="450">
        <f t="shared" si="1909"/>
        <v>0</v>
      </c>
      <c r="AXZ31" s="450">
        <f t="shared" si="1909"/>
        <v>0</v>
      </c>
      <c r="AYA31" s="450">
        <f t="shared" si="1909"/>
        <v>0</v>
      </c>
      <c r="AYB31" s="450">
        <f t="shared" si="1909"/>
        <v>0</v>
      </c>
      <c r="AYC31" s="450">
        <f t="shared" si="1909"/>
        <v>0</v>
      </c>
      <c r="AYD31" s="450">
        <f t="shared" si="1909"/>
        <v>0</v>
      </c>
      <c r="AYE31" s="450">
        <f t="shared" si="1909"/>
        <v>0</v>
      </c>
      <c r="AYF31" s="450">
        <f t="shared" si="1909"/>
        <v>0</v>
      </c>
      <c r="AYG31" s="450">
        <f t="shared" si="1909"/>
        <v>0</v>
      </c>
      <c r="AYH31" s="450">
        <f t="shared" si="1909"/>
        <v>0</v>
      </c>
      <c r="AYI31" s="450">
        <f t="shared" si="1909"/>
        <v>0</v>
      </c>
      <c r="AYJ31" s="451">
        <f t="shared" si="1909"/>
        <v>0</v>
      </c>
      <c r="AYL31" s="457">
        <f t="shared" ref="AYL31:AYY31" si="1910">SUM(AYL32:AYL35)</f>
        <v>0</v>
      </c>
      <c r="AYM31" s="450">
        <f t="shared" si="1910"/>
        <v>0</v>
      </c>
      <c r="AYN31" s="450">
        <f t="shared" si="1910"/>
        <v>0</v>
      </c>
      <c r="AYO31" s="450">
        <f t="shared" si="1910"/>
        <v>0</v>
      </c>
      <c r="AYP31" s="450">
        <f t="shared" si="1910"/>
        <v>0</v>
      </c>
      <c r="AYQ31" s="450">
        <f t="shared" si="1910"/>
        <v>0</v>
      </c>
      <c r="AYR31" s="450">
        <f t="shared" si="1910"/>
        <v>0</v>
      </c>
      <c r="AYS31" s="450">
        <f t="shared" si="1910"/>
        <v>0</v>
      </c>
      <c r="AYT31" s="450">
        <f t="shared" si="1910"/>
        <v>0</v>
      </c>
      <c r="AYU31" s="450">
        <f t="shared" si="1910"/>
        <v>0</v>
      </c>
      <c r="AYV31" s="450">
        <f t="shared" si="1910"/>
        <v>0</v>
      </c>
      <c r="AYW31" s="450">
        <f t="shared" si="1910"/>
        <v>0</v>
      </c>
      <c r="AYX31" s="450">
        <f t="shared" si="1910"/>
        <v>0</v>
      </c>
      <c r="AYY31" s="451">
        <f t="shared" si="1910"/>
        <v>0</v>
      </c>
      <c r="AZA31" s="457">
        <f t="shared" ref="AZA31:AZN31" si="1911">SUM(AZA32:AZA35)</f>
        <v>0</v>
      </c>
      <c r="AZB31" s="450">
        <f t="shared" si="1911"/>
        <v>0</v>
      </c>
      <c r="AZC31" s="450">
        <f t="shared" si="1911"/>
        <v>0</v>
      </c>
      <c r="AZD31" s="450">
        <f t="shared" si="1911"/>
        <v>0</v>
      </c>
      <c r="AZE31" s="450">
        <f t="shared" si="1911"/>
        <v>0</v>
      </c>
      <c r="AZF31" s="450">
        <f t="shared" si="1911"/>
        <v>0</v>
      </c>
      <c r="AZG31" s="450">
        <f t="shared" si="1911"/>
        <v>0</v>
      </c>
      <c r="AZH31" s="450">
        <f t="shared" si="1911"/>
        <v>0</v>
      </c>
      <c r="AZI31" s="450">
        <f t="shared" si="1911"/>
        <v>0</v>
      </c>
      <c r="AZJ31" s="450">
        <f t="shared" si="1911"/>
        <v>0</v>
      </c>
      <c r="AZK31" s="450">
        <f t="shared" si="1911"/>
        <v>0</v>
      </c>
      <c r="AZL31" s="450">
        <f t="shared" si="1911"/>
        <v>0</v>
      </c>
      <c r="AZM31" s="450">
        <f t="shared" si="1911"/>
        <v>0</v>
      </c>
      <c r="AZN31" s="451">
        <f t="shared" si="1911"/>
        <v>0</v>
      </c>
      <c r="AZP31" s="457">
        <f t="shared" ref="AZP31:BAC31" si="1912">SUM(AZP32:AZP35)</f>
        <v>0</v>
      </c>
      <c r="AZQ31" s="450">
        <f t="shared" si="1912"/>
        <v>0</v>
      </c>
      <c r="AZR31" s="450">
        <f t="shared" si="1912"/>
        <v>0</v>
      </c>
      <c r="AZS31" s="450">
        <f t="shared" si="1912"/>
        <v>0</v>
      </c>
      <c r="AZT31" s="450">
        <f t="shared" si="1912"/>
        <v>0</v>
      </c>
      <c r="AZU31" s="450">
        <f t="shared" si="1912"/>
        <v>0</v>
      </c>
      <c r="AZV31" s="450">
        <f t="shared" si="1912"/>
        <v>0</v>
      </c>
      <c r="AZW31" s="450">
        <f t="shared" si="1912"/>
        <v>0</v>
      </c>
      <c r="AZX31" s="450">
        <f t="shared" si="1912"/>
        <v>0</v>
      </c>
      <c r="AZY31" s="450">
        <f t="shared" si="1912"/>
        <v>0</v>
      </c>
      <c r="AZZ31" s="450">
        <f t="shared" si="1912"/>
        <v>0</v>
      </c>
      <c r="BAA31" s="450">
        <f t="shared" si="1912"/>
        <v>0</v>
      </c>
      <c r="BAB31" s="450">
        <f t="shared" si="1912"/>
        <v>0</v>
      </c>
      <c r="BAC31" s="451">
        <f t="shared" si="1912"/>
        <v>0</v>
      </c>
      <c r="BAE31" s="457">
        <f t="shared" ref="BAE31:BAR31" si="1913">SUM(BAE32:BAE35)</f>
        <v>0</v>
      </c>
      <c r="BAF31" s="450">
        <f t="shared" si="1913"/>
        <v>0</v>
      </c>
      <c r="BAG31" s="450">
        <f t="shared" si="1913"/>
        <v>0</v>
      </c>
      <c r="BAH31" s="450">
        <f t="shared" si="1913"/>
        <v>0</v>
      </c>
      <c r="BAI31" s="450">
        <f t="shared" si="1913"/>
        <v>0</v>
      </c>
      <c r="BAJ31" s="450">
        <f t="shared" si="1913"/>
        <v>0</v>
      </c>
      <c r="BAK31" s="450">
        <f t="shared" si="1913"/>
        <v>0</v>
      </c>
      <c r="BAL31" s="450">
        <f t="shared" si="1913"/>
        <v>0</v>
      </c>
      <c r="BAM31" s="450">
        <f t="shared" si="1913"/>
        <v>0</v>
      </c>
      <c r="BAN31" s="450">
        <f t="shared" si="1913"/>
        <v>0</v>
      </c>
      <c r="BAO31" s="450">
        <f t="shared" si="1913"/>
        <v>0</v>
      </c>
      <c r="BAP31" s="450">
        <f t="shared" si="1913"/>
        <v>0</v>
      </c>
      <c r="BAQ31" s="450">
        <f t="shared" si="1913"/>
        <v>0</v>
      </c>
      <c r="BAR31" s="451">
        <f t="shared" si="1913"/>
        <v>0</v>
      </c>
      <c r="BAT31" s="457">
        <f t="shared" ref="BAT31:BBG31" si="1914">SUM(BAT32:BAT35)</f>
        <v>0</v>
      </c>
      <c r="BAU31" s="450">
        <f t="shared" si="1914"/>
        <v>0</v>
      </c>
      <c r="BAV31" s="450">
        <f t="shared" si="1914"/>
        <v>0</v>
      </c>
      <c r="BAW31" s="450">
        <f t="shared" si="1914"/>
        <v>0</v>
      </c>
      <c r="BAX31" s="450">
        <f t="shared" si="1914"/>
        <v>0</v>
      </c>
      <c r="BAY31" s="450">
        <f t="shared" si="1914"/>
        <v>0</v>
      </c>
      <c r="BAZ31" s="450">
        <f t="shared" si="1914"/>
        <v>0</v>
      </c>
      <c r="BBA31" s="450">
        <f t="shared" si="1914"/>
        <v>0</v>
      </c>
      <c r="BBB31" s="450">
        <f t="shared" si="1914"/>
        <v>0</v>
      </c>
      <c r="BBC31" s="450">
        <f t="shared" si="1914"/>
        <v>0</v>
      </c>
      <c r="BBD31" s="450">
        <f t="shared" si="1914"/>
        <v>0</v>
      </c>
      <c r="BBE31" s="450">
        <f t="shared" si="1914"/>
        <v>0</v>
      </c>
      <c r="BBF31" s="450">
        <f t="shared" si="1914"/>
        <v>0</v>
      </c>
      <c r="BBG31" s="451">
        <f t="shared" si="1914"/>
        <v>0</v>
      </c>
      <c r="BBI31" s="457">
        <f t="shared" ref="BBI31:BBV31" si="1915">SUM(BBI32:BBI35)</f>
        <v>0</v>
      </c>
      <c r="BBJ31" s="450">
        <f t="shared" si="1915"/>
        <v>0</v>
      </c>
      <c r="BBK31" s="450">
        <f t="shared" si="1915"/>
        <v>0</v>
      </c>
      <c r="BBL31" s="450">
        <f t="shared" si="1915"/>
        <v>0</v>
      </c>
      <c r="BBM31" s="450">
        <f t="shared" si="1915"/>
        <v>0</v>
      </c>
      <c r="BBN31" s="450">
        <f t="shared" si="1915"/>
        <v>0</v>
      </c>
      <c r="BBO31" s="450">
        <f t="shared" si="1915"/>
        <v>0</v>
      </c>
      <c r="BBP31" s="450">
        <f t="shared" si="1915"/>
        <v>0</v>
      </c>
      <c r="BBQ31" s="450">
        <f t="shared" si="1915"/>
        <v>0</v>
      </c>
      <c r="BBR31" s="450">
        <f t="shared" si="1915"/>
        <v>0</v>
      </c>
      <c r="BBS31" s="450">
        <f t="shared" si="1915"/>
        <v>0</v>
      </c>
      <c r="BBT31" s="450">
        <f t="shared" si="1915"/>
        <v>0</v>
      </c>
      <c r="BBU31" s="450">
        <f t="shared" si="1915"/>
        <v>0</v>
      </c>
      <c r="BBV31" s="451">
        <f t="shared" si="1915"/>
        <v>0</v>
      </c>
      <c r="BBX31" s="457">
        <f t="shared" ref="BBX31:BCK31" si="1916">SUM(BBX32:BBX35)</f>
        <v>0</v>
      </c>
      <c r="BBY31" s="450">
        <f t="shared" si="1916"/>
        <v>0</v>
      </c>
      <c r="BBZ31" s="450">
        <f t="shared" si="1916"/>
        <v>0</v>
      </c>
      <c r="BCA31" s="450">
        <f t="shared" si="1916"/>
        <v>0</v>
      </c>
      <c r="BCB31" s="450">
        <f t="shared" si="1916"/>
        <v>0</v>
      </c>
      <c r="BCC31" s="450">
        <f t="shared" si="1916"/>
        <v>0</v>
      </c>
      <c r="BCD31" s="450">
        <f t="shared" si="1916"/>
        <v>0</v>
      </c>
      <c r="BCE31" s="450">
        <f t="shared" si="1916"/>
        <v>0</v>
      </c>
      <c r="BCF31" s="450">
        <f t="shared" si="1916"/>
        <v>0</v>
      </c>
      <c r="BCG31" s="450">
        <f t="shared" si="1916"/>
        <v>0</v>
      </c>
      <c r="BCH31" s="450">
        <f t="shared" si="1916"/>
        <v>0</v>
      </c>
      <c r="BCI31" s="450">
        <f t="shared" si="1916"/>
        <v>0</v>
      </c>
      <c r="BCJ31" s="450">
        <f t="shared" si="1916"/>
        <v>0</v>
      </c>
      <c r="BCK31" s="451">
        <f t="shared" si="1916"/>
        <v>0</v>
      </c>
      <c r="BCM31" s="457">
        <f t="shared" ref="BCM31:BCZ31" si="1917">SUM(BCM32:BCM35)</f>
        <v>0</v>
      </c>
      <c r="BCN31" s="450">
        <f t="shared" si="1917"/>
        <v>0</v>
      </c>
      <c r="BCO31" s="450">
        <f t="shared" si="1917"/>
        <v>0</v>
      </c>
      <c r="BCP31" s="450">
        <f t="shared" si="1917"/>
        <v>0</v>
      </c>
      <c r="BCQ31" s="450">
        <f t="shared" si="1917"/>
        <v>0</v>
      </c>
      <c r="BCR31" s="450">
        <f t="shared" si="1917"/>
        <v>0</v>
      </c>
      <c r="BCS31" s="450">
        <f t="shared" si="1917"/>
        <v>0</v>
      </c>
      <c r="BCT31" s="450">
        <f t="shared" si="1917"/>
        <v>0</v>
      </c>
      <c r="BCU31" s="450">
        <f t="shared" si="1917"/>
        <v>0</v>
      </c>
      <c r="BCV31" s="450">
        <f t="shared" si="1917"/>
        <v>0</v>
      </c>
      <c r="BCW31" s="450">
        <f t="shared" si="1917"/>
        <v>0</v>
      </c>
      <c r="BCX31" s="450">
        <f t="shared" si="1917"/>
        <v>0</v>
      </c>
      <c r="BCY31" s="450">
        <f t="shared" si="1917"/>
        <v>0</v>
      </c>
      <c r="BCZ31" s="451">
        <f t="shared" si="1917"/>
        <v>0</v>
      </c>
      <c r="BDB31" s="457">
        <f t="shared" ref="BDB31:BDO31" si="1918">SUM(BDB32:BDB35)</f>
        <v>0</v>
      </c>
      <c r="BDC31" s="450">
        <f t="shared" si="1918"/>
        <v>0</v>
      </c>
      <c r="BDD31" s="450">
        <f t="shared" si="1918"/>
        <v>0</v>
      </c>
      <c r="BDE31" s="450">
        <f t="shared" si="1918"/>
        <v>0</v>
      </c>
      <c r="BDF31" s="450">
        <f t="shared" si="1918"/>
        <v>0</v>
      </c>
      <c r="BDG31" s="450">
        <f t="shared" si="1918"/>
        <v>0</v>
      </c>
      <c r="BDH31" s="450">
        <f t="shared" si="1918"/>
        <v>0</v>
      </c>
      <c r="BDI31" s="450">
        <f t="shared" si="1918"/>
        <v>0</v>
      </c>
      <c r="BDJ31" s="450">
        <f t="shared" si="1918"/>
        <v>0</v>
      </c>
      <c r="BDK31" s="450">
        <f t="shared" si="1918"/>
        <v>0</v>
      </c>
      <c r="BDL31" s="450">
        <f t="shared" si="1918"/>
        <v>0</v>
      </c>
      <c r="BDM31" s="450">
        <f t="shared" si="1918"/>
        <v>0</v>
      </c>
      <c r="BDN31" s="450">
        <f t="shared" si="1918"/>
        <v>0</v>
      </c>
      <c r="BDO31" s="451">
        <f t="shared" si="1918"/>
        <v>0</v>
      </c>
      <c r="BDQ31" s="457">
        <f t="shared" ref="BDQ31:BED31" si="1919">SUM(BDQ32:BDQ35)</f>
        <v>0</v>
      </c>
      <c r="BDR31" s="450">
        <f t="shared" si="1919"/>
        <v>0</v>
      </c>
      <c r="BDS31" s="450">
        <f t="shared" si="1919"/>
        <v>0</v>
      </c>
      <c r="BDT31" s="450">
        <f t="shared" si="1919"/>
        <v>0</v>
      </c>
      <c r="BDU31" s="450">
        <f t="shared" si="1919"/>
        <v>0</v>
      </c>
      <c r="BDV31" s="450">
        <f t="shared" si="1919"/>
        <v>0</v>
      </c>
      <c r="BDW31" s="450">
        <f t="shared" si="1919"/>
        <v>0</v>
      </c>
      <c r="BDX31" s="450">
        <f t="shared" si="1919"/>
        <v>0</v>
      </c>
      <c r="BDY31" s="450">
        <f t="shared" si="1919"/>
        <v>0</v>
      </c>
      <c r="BDZ31" s="450">
        <f t="shared" si="1919"/>
        <v>0</v>
      </c>
      <c r="BEA31" s="450">
        <f t="shared" si="1919"/>
        <v>0</v>
      </c>
      <c r="BEB31" s="450">
        <f t="shared" si="1919"/>
        <v>0</v>
      </c>
      <c r="BEC31" s="450">
        <f t="shared" si="1919"/>
        <v>0</v>
      </c>
      <c r="BED31" s="451">
        <f t="shared" si="1919"/>
        <v>0</v>
      </c>
      <c r="BEF31" s="457">
        <f t="shared" ref="BEF31:BES31" si="1920">SUM(BEF32:BEF35)</f>
        <v>0</v>
      </c>
      <c r="BEG31" s="450">
        <f t="shared" si="1920"/>
        <v>0</v>
      </c>
      <c r="BEH31" s="450">
        <f t="shared" si="1920"/>
        <v>0</v>
      </c>
      <c r="BEI31" s="450">
        <f t="shared" si="1920"/>
        <v>0</v>
      </c>
      <c r="BEJ31" s="450">
        <f t="shared" si="1920"/>
        <v>0</v>
      </c>
      <c r="BEK31" s="450">
        <f t="shared" si="1920"/>
        <v>0</v>
      </c>
      <c r="BEL31" s="450">
        <f t="shared" si="1920"/>
        <v>0</v>
      </c>
      <c r="BEM31" s="450">
        <f t="shared" si="1920"/>
        <v>0</v>
      </c>
      <c r="BEN31" s="450">
        <f t="shared" si="1920"/>
        <v>0</v>
      </c>
      <c r="BEO31" s="450">
        <f t="shared" si="1920"/>
        <v>0</v>
      </c>
      <c r="BEP31" s="450">
        <f t="shared" si="1920"/>
        <v>0</v>
      </c>
      <c r="BEQ31" s="450">
        <f t="shared" si="1920"/>
        <v>0</v>
      </c>
      <c r="BER31" s="450">
        <f t="shared" si="1920"/>
        <v>0</v>
      </c>
      <c r="BES31" s="451">
        <f t="shared" si="1920"/>
        <v>0</v>
      </c>
      <c r="BEU31" s="457">
        <f t="shared" ref="BEU31:BFH31" si="1921">SUM(BEU32:BEU35)</f>
        <v>0</v>
      </c>
      <c r="BEV31" s="450">
        <f t="shared" si="1921"/>
        <v>0</v>
      </c>
      <c r="BEW31" s="450">
        <f t="shared" si="1921"/>
        <v>0</v>
      </c>
      <c r="BEX31" s="450">
        <f t="shared" si="1921"/>
        <v>0</v>
      </c>
      <c r="BEY31" s="450">
        <f t="shared" si="1921"/>
        <v>0</v>
      </c>
      <c r="BEZ31" s="450">
        <f t="shared" si="1921"/>
        <v>0</v>
      </c>
      <c r="BFA31" s="450">
        <f t="shared" si="1921"/>
        <v>0</v>
      </c>
      <c r="BFB31" s="450">
        <f t="shared" si="1921"/>
        <v>0</v>
      </c>
      <c r="BFC31" s="450">
        <f t="shared" si="1921"/>
        <v>0</v>
      </c>
      <c r="BFD31" s="450">
        <f t="shared" si="1921"/>
        <v>0</v>
      </c>
      <c r="BFE31" s="450">
        <f t="shared" si="1921"/>
        <v>0</v>
      </c>
      <c r="BFF31" s="450">
        <f t="shared" si="1921"/>
        <v>0</v>
      </c>
      <c r="BFG31" s="450">
        <f t="shared" si="1921"/>
        <v>0</v>
      </c>
      <c r="BFH31" s="451">
        <f t="shared" si="1921"/>
        <v>0</v>
      </c>
      <c r="BFJ31" s="457">
        <f t="shared" ref="BFJ31:BFW31" si="1922">SUM(BFJ32:BFJ35)</f>
        <v>0</v>
      </c>
      <c r="BFK31" s="450">
        <f t="shared" si="1922"/>
        <v>0</v>
      </c>
      <c r="BFL31" s="450">
        <f t="shared" si="1922"/>
        <v>0</v>
      </c>
      <c r="BFM31" s="450">
        <f t="shared" si="1922"/>
        <v>0</v>
      </c>
      <c r="BFN31" s="450">
        <f t="shared" si="1922"/>
        <v>0</v>
      </c>
      <c r="BFO31" s="450">
        <f t="shared" si="1922"/>
        <v>0</v>
      </c>
      <c r="BFP31" s="450">
        <f t="shared" si="1922"/>
        <v>0</v>
      </c>
      <c r="BFQ31" s="450">
        <f t="shared" si="1922"/>
        <v>0</v>
      </c>
      <c r="BFR31" s="450">
        <f t="shared" si="1922"/>
        <v>0</v>
      </c>
      <c r="BFS31" s="450">
        <f t="shared" si="1922"/>
        <v>0</v>
      </c>
      <c r="BFT31" s="450">
        <f t="shared" si="1922"/>
        <v>0</v>
      </c>
      <c r="BFU31" s="450">
        <f t="shared" si="1922"/>
        <v>0</v>
      </c>
      <c r="BFV31" s="450">
        <f t="shared" si="1922"/>
        <v>0</v>
      </c>
      <c r="BFW31" s="451">
        <f t="shared" si="1922"/>
        <v>0</v>
      </c>
      <c r="BFY31" s="457">
        <f t="shared" ref="BFY31:BGL31" si="1923">SUM(BFY32:BFY35)</f>
        <v>0</v>
      </c>
      <c r="BFZ31" s="450">
        <f t="shared" si="1923"/>
        <v>0</v>
      </c>
      <c r="BGA31" s="450">
        <f t="shared" si="1923"/>
        <v>0</v>
      </c>
      <c r="BGB31" s="450">
        <f t="shared" si="1923"/>
        <v>0</v>
      </c>
      <c r="BGC31" s="450">
        <f t="shared" si="1923"/>
        <v>0</v>
      </c>
      <c r="BGD31" s="450">
        <f t="shared" si="1923"/>
        <v>0</v>
      </c>
      <c r="BGE31" s="450">
        <f t="shared" si="1923"/>
        <v>0</v>
      </c>
      <c r="BGF31" s="450">
        <f t="shared" si="1923"/>
        <v>0</v>
      </c>
      <c r="BGG31" s="450">
        <f t="shared" si="1923"/>
        <v>0</v>
      </c>
      <c r="BGH31" s="450">
        <f t="shared" si="1923"/>
        <v>0</v>
      </c>
      <c r="BGI31" s="450">
        <f t="shared" si="1923"/>
        <v>0</v>
      </c>
      <c r="BGJ31" s="450">
        <f t="shared" si="1923"/>
        <v>0</v>
      </c>
      <c r="BGK31" s="450">
        <f t="shared" si="1923"/>
        <v>0</v>
      </c>
      <c r="BGL31" s="451">
        <f t="shared" si="1923"/>
        <v>0</v>
      </c>
      <c r="BGN31" s="457">
        <f t="shared" ref="BGN31:BHA31" si="1924">SUM(BGN32:BGN35)</f>
        <v>0</v>
      </c>
      <c r="BGO31" s="450">
        <f t="shared" si="1924"/>
        <v>0</v>
      </c>
      <c r="BGP31" s="450">
        <f t="shared" si="1924"/>
        <v>0</v>
      </c>
      <c r="BGQ31" s="450">
        <f t="shared" si="1924"/>
        <v>0</v>
      </c>
      <c r="BGR31" s="450">
        <f t="shared" si="1924"/>
        <v>0</v>
      </c>
      <c r="BGS31" s="450">
        <f t="shared" si="1924"/>
        <v>0</v>
      </c>
      <c r="BGT31" s="450">
        <f t="shared" si="1924"/>
        <v>0</v>
      </c>
      <c r="BGU31" s="450">
        <f t="shared" si="1924"/>
        <v>0</v>
      </c>
      <c r="BGV31" s="450">
        <f t="shared" si="1924"/>
        <v>0</v>
      </c>
      <c r="BGW31" s="450">
        <f t="shared" si="1924"/>
        <v>0</v>
      </c>
      <c r="BGX31" s="450">
        <f t="shared" si="1924"/>
        <v>0</v>
      </c>
      <c r="BGY31" s="450">
        <f t="shared" si="1924"/>
        <v>0</v>
      </c>
      <c r="BGZ31" s="450">
        <f t="shared" si="1924"/>
        <v>0</v>
      </c>
      <c r="BHA31" s="451">
        <f t="shared" si="1924"/>
        <v>0</v>
      </c>
      <c r="BHC31" s="457">
        <f t="shared" ref="BHC31:BHP31" si="1925">SUM(BHC32:BHC35)</f>
        <v>0</v>
      </c>
      <c r="BHD31" s="450">
        <f t="shared" si="1925"/>
        <v>0</v>
      </c>
      <c r="BHE31" s="450">
        <f t="shared" si="1925"/>
        <v>0</v>
      </c>
      <c r="BHF31" s="450">
        <f t="shared" si="1925"/>
        <v>0</v>
      </c>
      <c r="BHG31" s="450">
        <f t="shared" si="1925"/>
        <v>0</v>
      </c>
      <c r="BHH31" s="450">
        <f t="shared" si="1925"/>
        <v>0</v>
      </c>
      <c r="BHI31" s="450">
        <f t="shared" si="1925"/>
        <v>0</v>
      </c>
      <c r="BHJ31" s="450">
        <f t="shared" si="1925"/>
        <v>0</v>
      </c>
      <c r="BHK31" s="450">
        <f t="shared" si="1925"/>
        <v>0</v>
      </c>
      <c r="BHL31" s="450">
        <f t="shared" si="1925"/>
        <v>0</v>
      </c>
      <c r="BHM31" s="450">
        <f t="shared" si="1925"/>
        <v>0</v>
      </c>
      <c r="BHN31" s="450">
        <f t="shared" si="1925"/>
        <v>0</v>
      </c>
      <c r="BHO31" s="450">
        <f t="shared" si="1925"/>
        <v>0</v>
      </c>
      <c r="BHP31" s="451">
        <f t="shared" si="1925"/>
        <v>0</v>
      </c>
      <c r="BHR31" s="457">
        <f t="shared" ref="BHR31:BIE31" si="1926">SUM(BHR32:BHR35)</f>
        <v>0</v>
      </c>
      <c r="BHS31" s="450">
        <f t="shared" si="1926"/>
        <v>0</v>
      </c>
      <c r="BHT31" s="450">
        <f t="shared" si="1926"/>
        <v>0</v>
      </c>
      <c r="BHU31" s="450">
        <f t="shared" si="1926"/>
        <v>0</v>
      </c>
      <c r="BHV31" s="450">
        <f t="shared" si="1926"/>
        <v>0</v>
      </c>
      <c r="BHW31" s="450">
        <f t="shared" si="1926"/>
        <v>0</v>
      </c>
      <c r="BHX31" s="450">
        <f t="shared" si="1926"/>
        <v>0</v>
      </c>
      <c r="BHY31" s="450">
        <f t="shared" si="1926"/>
        <v>0</v>
      </c>
      <c r="BHZ31" s="450">
        <f t="shared" si="1926"/>
        <v>0</v>
      </c>
      <c r="BIA31" s="450">
        <f t="shared" si="1926"/>
        <v>0</v>
      </c>
      <c r="BIB31" s="450">
        <f t="shared" si="1926"/>
        <v>0</v>
      </c>
      <c r="BIC31" s="450">
        <f t="shared" si="1926"/>
        <v>0</v>
      </c>
      <c r="BID31" s="450">
        <f t="shared" si="1926"/>
        <v>0</v>
      </c>
      <c r="BIE31" s="451">
        <f t="shared" si="1926"/>
        <v>0</v>
      </c>
      <c r="BIG31" s="457">
        <f t="shared" ref="BIG31:BIT31" si="1927">SUM(BIG32:BIG35)</f>
        <v>0</v>
      </c>
      <c r="BIH31" s="450">
        <f t="shared" si="1927"/>
        <v>0</v>
      </c>
      <c r="BII31" s="450">
        <f t="shared" si="1927"/>
        <v>0</v>
      </c>
      <c r="BIJ31" s="450">
        <f t="shared" si="1927"/>
        <v>0</v>
      </c>
      <c r="BIK31" s="450">
        <f t="shared" si="1927"/>
        <v>0</v>
      </c>
      <c r="BIL31" s="450">
        <f t="shared" si="1927"/>
        <v>0</v>
      </c>
      <c r="BIM31" s="450">
        <f t="shared" si="1927"/>
        <v>0</v>
      </c>
      <c r="BIN31" s="450">
        <f t="shared" si="1927"/>
        <v>0</v>
      </c>
      <c r="BIO31" s="450">
        <f t="shared" si="1927"/>
        <v>0</v>
      </c>
      <c r="BIP31" s="450">
        <f t="shared" si="1927"/>
        <v>0</v>
      </c>
      <c r="BIQ31" s="450">
        <f t="shared" si="1927"/>
        <v>0</v>
      </c>
      <c r="BIR31" s="450">
        <f t="shared" si="1927"/>
        <v>0</v>
      </c>
      <c r="BIS31" s="450">
        <f t="shared" si="1927"/>
        <v>0</v>
      </c>
      <c r="BIT31" s="451">
        <f t="shared" si="1927"/>
        <v>0</v>
      </c>
      <c r="BIV31" s="457">
        <f t="shared" ref="BIV31:BJI31" si="1928">SUM(BIV32:BIV35)</f>
        <v>0</v>
      </c>
      <c r="BIW31" s="450">
        <f t="shared" si="1928"/>
        <v>0</v>
      </c>
      <c r="BIX31" s="450">
        <f t="shared" si="1928"/>
        <v>0</v>
      </c>
      <c r="BIY31" s="450">
        <f t="shared" si="1928"/>
        <v>0</v>
      </c>
      <c r="BIZ31" s="450">
        <f t="shared" si="1928"/>
        <v>0</v>
      </c>
      <c r="BJA31" s="450">
        <f t="shared" si="1928"/>
        <v>0</v>
      </c>
      <c r="BJB31" s="450">
        <f t="shared" si="1928"/>
        <v>0</v>
      </c>
      <c r="BJC31" s="450">
        <f t="shared" si="1928"/>
        <v>0</v>
      </c>
      <c r="BJD31" s="450">
        <f t="shared" si="1928"/>
        <v>0</v>
      </c>
      <c r="BJE31" s="450">
        <f t="shared" si="1928"/>
        <v>0</v>
      </c>
      <c r="BJF31" s="450">
        <f t="shared" si="1928"/>
        <v>0</v>
      </c>
      <c r="BJG31" s="450">
        <f t="shared" si="1928"/>
        <v>0</v>
      </c>
      <c r="BJH31" s="450">
        <f t="shared" si="1928"/>
        <v>0</v>
      </c>
      <c r="BJI31" s="451">
        <f t="shared" si="1928"/>
        <v>0</v>
      </c>
      <c r="BJK31" s="457">
        <f t="shared" ref="BJK31:BJX31" si="1929">SUM(BJK32:BJK35)</f>
        <v>0</v>
      </c>
      <c r="BJL31" s="450">
        <f t="shared" si="1929"/>
        <v>0</v>
      </c>
      <c r="BJM31" s="450">
        <f t="shared" si="1929"/>
        <v>0</v>
      </c>
      <c r="BJN31" s="450">
        <f t="shared" si="1929"/>
        <v>0</v>
      </c>
      <c r="BJO31" s="450">
        <f t="shared" si="1929"/>
        <v>0</v>
      </c>
      <c r="BJP31" s="450">
        <f t="shared" si="1929"/>
        <v>0</v>
      </c>
      <c r="BJQ31" s="450">
        <f t="shared" si="1929"/>
        <v>0</v>
      </c>
      <c r="BJR31" s="450">
        <f t="shared" si="1929"/>
        <v>0</v>
      </c>
      <c r="BJS31" s="450">
        <f t="shared" si="1929"/>
        <v>0</v>
      </c>
      <c r="BJT31" s="450">
        <f t="shared" si="1929"/>
        <v>0</v>
      </c>
      <c r="BJU31" s="450">
        <f t="shared" si="1929"/>
        <v>0</v>
      </c>
      <c r="BJV31" s="450">
        <f t="shared" si="1929"/>
        <v>0</v>
      </c>
      <c r="BJW31" s="450">
        <f t="shared" si="1929"/>
        <v>0</v>
      </c>
      <c r="BJX31" s="451">
        <f t="shared" si="1929"/>
        <v>0</v>
      </c>
      <c r="BJZ31" s="457">
        <f t="shared" ref="BJZ31:BKM31" si="1930">SUM(BJZ32:BJZ35)</f>
        <v>0</v>
      </c>
      <c r="BKA31" s="450">
        <f t="shared" si="1930"/>
        <v>0</v>
      </c>
      <c r="BKB31" s="450">
        <f t="shared" si="1930"/>
        <v>0</v>
      </c>
      <c r="BKC31" s="450">
        <f t="shared" si="1930"/>
        <v>0</v>
      </c>
      <c r="BKD31" s="450">
        <f t="shared" si="1930"/>
        <v>0</v>
      </c>
      <c r="BKE31" s="450">
        <f t="shared" si="1930"/>
        <v>0</v>
      </c>
      <c r="BKF31" s="450">
        <f t="shared" si="1930"/>
        <v>0</v>
      </c>
      <c r="BKG31" s="450">
        <f t="shared" si="1930"/>
        <v>0</v>
      </c>
      <c r="BKH31" s="450">
        <f t="shared" si="1930"/>
        <v>0</v>
      </c>
      <c r="BKI31" s="450">
        <f t="shared" si="1930"/>
        <v>0</v>
      </c>
      <c r="BKJ31" s="450">
        <f t="shared" si="1930"/>
        <v>0</v>
      </c>
      <c r="BKK31" s="450">
        <f t="shared" si="1930"/>
        <v>0</v>
      </c>
      <c r="BKL31" s="450">
        <f t="shared" si="1930"/>
        <v>0</v>
      </c>
      <c r="BKM31" s="451">
        <f t="shared" si="1930"/>
        <v>0</v>
      </c>
      <c r="BKO31" s="457">
        <f t="shared" ref="BKO31:BLB31" si="1931">SUM(BKO32:BKO35)</f>
        <v>0</v>
      </c>
      <c r="BKP31" s="450">
        <f t="shared" si="1931"/>
        <v>0</v>
      </c>
      <c r="BKQ31" s="450">
        <f t="shared" si="1931"/>
        <v>0</v>
      </c>
      <c r="BKR31" s="450">
        <f t="shared" si="1931"/>
        <v>0</v>
      </c>
      <c r="BKS31" s="450">
        <f t="shared" si="1931"/>
        <v>0</v>
      </c>
      <c r="BKT31" s="450">
        <f t="shared" si="1931"/>
        <v>0</v>
      </c>
      <c r="BKU31" s="450">
        <f t="shared" si="1931"/>
        <v>0</v>
      </c>
      <c r="BKV31" s="450">
        <f t="shared" si="1931"/>
        <v>0</v>
      </c>
      <c r="BKW31" s="450">
        <f t="shared" si="1931"/>
        <v>0</v>
      </c>
      <c r="BKX31" s="450">
        <f t="shared" si="1931"/>
        <v>0</v>
      </c>
      <c r="BKY31" s="450">
        <f t="shared" si="1931"/>
        <v>0</v>
      </c>
      <c r="BKZ31" s="450">
        <f t="shared" si="1931"/>
        <v>0</v>
      </c>
      <c r="BLA31" s="450">
        <f t="shared" si="1931"/>
        <v>0</v>
      </c>
      <c r="BLB31" s="451">
        <f t="shared" si="1931"/>
        <v>0</v>
      </c>
      <c r="BLD31" s="457">
        <f t="shared" ref="BLD31:BLQ31" si="1932">SUM(BLD32:BLD35)</f>
        <v>0</v>
      </c>
      <c r="BLE31" s="450">
        <f t="shared" si="1932"/>
        <v>0</v>
      </c>
      <c r="BLF31" s="450">
        <f t="shared" si="1932"/>
        <v>0</v>
      </c>
      <c r="BLG31" s="450">
        <f t="shared" si="1932"/>
        <v>0</v>
      </c>
      <c r="BLH31" s="450">
        <f t="shared" si="1932"/>
        <v>0</v>
      </c>
      <c r="BLI31" s="450">
        <f t="shared" si="1932"/>
        <v>0</v>
      </c>
      <c r="BLJ31" s="450">
        <f t="shared" si="1932"/>
        <v>0</v>
      </c>
      <c r="BLK31" s="450">
        <f t="shared" si="1932"/>
        <v>0</v>
      </c>
      <c r="BLL31" s="450">
        <f t="shared" si="1932"/>
        <v>0</v>
      </c>
      <c r="BLM31" s="450">
        <f t="shared" si="1932"/>
        <v>0</v>
      </c>
      <c r="BLN31" s="450">
        <f t="shared" si="1932"/>
        <v>0</v>
      </c>
      <c r="BLO31" s="450">
        <f t="shared" si="1932"/>
        <v>0</v>
      </c>
      <c r="BLP31" s="450">
        <f t="shared" si="1932"/>
        <v>0</v>
      </c>
      <c r="BLQ31" s="451">
        <f t="shared" si="1932"/>
        <v>0</v>
      </c>
      <c r="BLS31" s="457">
        <f t="shared" ref="BLS31:BMF31" si="1933">SUM(BLS32:BLS35)</f>
        <v>0</v>
      </c>
      <c r="BLT31" s="450">
        <f t="shared" si="1933"/>
        <v>0</v>
      </c>
      <c r="BLU31" s="450">
        <f t="shared" si="1933"/>
        <v>0</v>
      </c>
      <c r="BLV31" s="450">
        <f t="shared" si="1933"/>
        <v>0</v>
      </c>
      <c r="BLW31" s="450">
        <f t="shared" si="1933"/>
        <v>0</v>
      </c>
      <c r="BLX31" s="450">
        <f t="shared" si="1933"/>
        <v>0</v>
      </c>
      <c r="BLY31" s="450">
        <f t="shared" si="1933"/>
        <v>0</v>
      </c>
      <c r="BLZ31" s="450">
        <f t="shared" si="1933"/>
        <v>0</v>
      </c>
      <c r="BMA31" s="450">
        <f t="shared" si="1933"/>
        <v>0</v>
      </c>
      <c r="BMB31" s="450">
        <f t="shared" si="1933"/>
        <v>0</v>
      </c>
      <c r="BMC31" s="450">
        <f t="shared" si="1933"/>
        <v>0</v>
      </c>
      <c r="BMD31" s="450">
        <f t="shared" si="1933"/>
        <v>0</v>
      </c>
      <c r="BME31" s="450">
        <f t="shared" si="1933"/>
        <v>0</v>
      </c>
      <c r="BMF31" s="451">
        <f t="shared" si="1933"/>
        <v>0</v>
      </c>
      <c r="BMH31" s="457">
        <f t="shared" ref="BMH31:BMU31" si="1934">SUM(BMH32:BMH35)</f>
        <v>0</v>
      </c>
      <c r="BMI31" s="450">
        <f t="shared" si="1934"/>
        <v>0</v>
      </c>
      <c r="BMJ31" s="450">
        <f t="shared" si="1934"/>
        <v>0</v>
      </c>
      <c r="BMK31" s="450">
        <f t="shared" si="1934"/>
        <v>0</v>
      </c>
      <c r="BML31" s="450">
        <f t="shared" si="1934"/>
        <v>0</v>
      </c>
      <c r="BMM31" s="450">
        <f t="shared" si="1934"/>
        <v>0</v>
      </c>
      <c r="BMN31" s="450">
        <f t="shared" si="1934"/>
        <v>0</v>
      </c>
      <c r="BMO31" s="450">
        <f t="shared" si="1934"/>
        <v>0</v>
      </c>
      <c r="BMP31" s="450">
        <f t="shared" si="1934"/>
        <v>0</v>
      </c>
      <c r="BMQ31" s="450">
        <f t="shared" si="1934"/>
        <v>0</v>
      </c>
      <c r="BMR31" s="450">
        <f t="shared" si="1934"/>
        <v>0</v>
      </c>
      <c r="BMS31" s="450">
        <f t="shared" si="1934"/>
        <v>0</v>
      </c>
      <c r="BMT31" s="450">
        <f t="shared" si="1934"/>
        <v>0</v>
      </c>
      <c r="BMU31" s="451">
        <f t="shared" si="1934"/>
        <v>0</v>
      </c>
      <c r="BMW31" s="457">
        <f t="shared" ref="BMW31:BNJ31" si="1935">SUM(BMW32:BMW35)</f>
        <v>0</v>
      </c>
      <c r="BMX31" s="450">
        <f t="shared" si="1935"/>
        <v>0</v>
      </c>
      <c r="BMY31" s="450">
        <f t="shared" si="1935"/>
        <v>0</v>
      </c>
      <c r="BMZ31" s="450">
        <f t="shared" si="1935"/>
        <v>0</v>
      </c>
      <c r="BNA31" s="450">
        <f t="shared" si="1935"/>
        <v>0</v>
      </c>
      <c r="BNB31" s="450">
        <f t="shared" si="1935"/>
        <v>0</v>
      </c>
      <c r="BNC31" s="450">
        <f t="shared" si="1935"/>
        <v>0</v>
      </c>
      <c r="BND31" s="450">
        <f t="shared" si="1935"/>
        <v>0</v>
      </c>
      <c r="BNE31" s="450">
        <f t="shared" si="1935"/>
        <v>0</v>
      </c>
      <c r="BNF31" s="450">
        <f t="shared" si="1935"/>
        <v>0</v>
      </c>
      <c r="BNG31" s="450">
        <f t="shared" si="1935"/>
        <v>0</v>
      </c>
      <c r="BNH31" s="450">
        <f t="shared" si="1935"/>
        <v>0</v>
      </c>
      <c r="BNI31" s="450">
        <f t="shared" si="1935"/>
        <v>0</v>
      </c>
      <c r="BNJ31" s="451">
        <f t="shared" si="1935"/>
        <v>0</v>
      </c>
      <c r="BNL31" s="457">
        <f t="shared" ref="BNL31:BNY31" si="1936">SUM(BNL32:BNL35)</f>
        <v>0</v>
      </c>
      <c r="BNM31" s="450">
        <f t="shared" si="1936"/>
        <v>0</v>
      </c>
      <c r="BNN31" s="450">
        <f t="shared" si="1936"/>
        <v>0</v>
      </c>
      <c r="BNO31" s="450">
        <f t="shared" si="1936"/>
        <v>0</v>
      </c>
      <c r="BNP31" s="450">
        <f t="shared" si="1936"/>
        <v>0</v>
      </c>
      <c r="BNQ31" s="450">
        <f t="shared" si="1936"/>
        <v>0</v>
      </c>
      <c r="BNR31" s="450">
        <f t="shared" si="1936"/>
        <v>0</v>
      </c>
      <c r="BNS31" s="450">
        <f t="shared" si="1936"/>
        <v>0</v>
      </c>
      <c r="BNT31" s="450">
        <f t="shared" si="1936"/>
        <v>0</v>
      </c>
      <c r="BNU31" s="450">
        <f t="shared" si="1936"/>
        <v>0</v>
      </c>
      <c r="BNV31" s="450">
        <f t="shared" si="1936"/>
        <v>0</v>
      </c>
      <c r="BNW31" s="450">
        <f t="shared" si="1936"/>
        <v>0</v>
      </c>
      <c r="BNX31" s="450">
        <f t="shared" si="1936"/>
        <v>0</v>
      </c>
      <c r="BNY31" s="451">
        <f t="shared" si="1936"/>
        <v>0</v>
      </c>
      <c r="BOA31" s="457">
        <f t="shared" ref="BOA31:BON31" si="1937">SUM(BOA32:BOA35)</f>
        <v>0</v>
      </c>
      <c r="BOB31" s="450">
        <f t="shared" si="1937"/>
        <v>0</v>
      </c>
      <c r="BOC31" s="450">
        <f t="shared" si="1937"/>
        <v>0</v>
      </c>
      <c r="BOD31" s="450">
        <f t="shared" si="1937"/>
        <v>0</v>
      </c>
      <c r="BOE31" s="450">
        <f t="shared" si="1937"/>
        <v>0</v>
      </c>
      <c r="BOF31" s="450">
        <f t="shared" si="1937"/>
        <v>0</v>
      </c>
      <c r="BOG31" s="450">
        <f t="shared" si="1937"/>
        <v>0</v>
      </c>
      <c r="BOH31" s="450">
        <f t="shared" si="1937"/>
        <v>0</v>
      </c>
      <c r="BOI31" s="450">
        <f t="shared" si="1937"/>
        <v>0</v>
      </c>
      <c r="BOJ31" s="450">
        <f t="shared" si="1937"/>
        <v>0</v>
      </c>
      <c r="BOK31" s="450">
        <f t="shared" si="1937"/>
        <v>0</v>
      </c>
      <c r="BOL31" s="450">
        <f t="shared" si="1937"/>
        <v>0</v>
      </c>
      <c r="BOM31" s="450">
        <f t="shared" si="1937"/>
        <v>0</v>
      </c>
      <c r="BON31" s="451">
        <f t="shared" si="1937"/>
        <v>0</v>
      </c>
      <c r="BOP31" s="457">
        <f t="shared" ref="BOP31:BPC31" si="1938">SUM(BOP32:BOP35)</f>
        <v>0</v>
      </c>
      <c r="BOQ31" s="450">
        <f t="shared" si="1938"/>
        <v>0</v>
      </c>
      <c r="BOR31" s="450">
        <f t="shared" si="1938"/>
        <v>0</v>
      </c>
      <c r="BOS31" s="450">
        <f t="shared" si="1938"/>
        <v>0</v>
      </c>
      <c r="BOT31" s="450">
        <f t="shared" si="1938"/>
        <v>0</v>
      </c>
      <c r="BOU31" s="450">
        <f t="shared" si="1938"/>
        <v>0</v>
      </c>
      <c r="BOV31" s="450">
        <f t="shared" si="1938"/>
        <v>0</v>
      </c>
      <c r="BOW31" s="450">
        <f t="shared" si="1938"/>
        <v>0</v>
      </c>
      <c r="BOX31" s="450">
        <f t="shared" si="1938"/>
        <v>0</v>
      </c>
      <c r="BOY31" s="450">
        <f t="shared" si="1938"/>
        <v>0</v>
      </c>
      <c r="BOZ31" s="450">
        <f t="shared" si="1938"/>
        <v>0</v>
      </c>
      <c r="BPA31" s="450">
        <f t="shared" si="1938"/>
        <v>0</v>
      </c>
      <c r="BPB31" s="450">
        <f t="shared" si="1938"/>
        <v>0</v>
      </c>
      <c r="BPC31" s="451">
        <f t="shared" si="1938"/>
        <v>0</v>
      </c>
      <c r="BPE31" s="457">
        <f t="shared" ref="BPE31:BPR31" si="1939">SUM(BPE32:BPE35)</f>
        <v>0</v>
      </c>
      <c r="BPF31" s="450">
        <f t="shared" si="1939"/>
        <v>0</v>
      </c>
      <c r="BPG31" s="450">
        <f t="shared" si="1939"/>
        <v>0</v>
      </c>
      <c r="BPH31" s="450">
        <f t="shared" si="1939"/>
        <v>0</v>
      </c>
      <c r="BPI31" s="450">
        <f t="shared" si="1939"/>
        <v>0</v>
      </c>
      <c r="BPJ31" s="450">
        <f t="shared" si="1939"/>
        <v>0</v>
      </c>
      <c r="BPK31" s="450">
        <f t="shared" si="1939"/>
        <v>0</v>
      </c>
      <c r="BPL31" s="450">
        <f t="shared" si="1939"/>
        <v>0</v>
      </c>
      <c r="BPM31" s="450">
        <f t="shared" si="1939"/>
        <v>0</v>
      </c>
      <c r="BPN31" s="450">
        <f t="shared" si="1939"/>
        <v>0</v>
      </c>
      <c r="BPO31" s="450">
        <f t="shared" si="1939"/>
        <v>0</v>
      </c>
      <c r="BPP31" s="450">
        <f t="shared" si="1939"/>
        <v>0</v>
      </c>
      <c r="BPQ31" s="450">
        <f t="shared" si="1939"/>
        <v>0</v>
      </c>
      <c r="BPR31" s="451">
        <f t="shared" si="1939"/>
        <v>0</v>
      </c>
      <c r="BPT31" s="457">
        <f t="shared" ref="BPT31:BQG31" si="1940">SUM(BPT32:BPT35)</f>
        <v>0</v>
      </c>
      <c r="BPU31" s="450">
        <f t="shared" si="1940"/>
        <v>0</v>
      </c>
      <c r="BPV31" s="450">
        <f t="shared" si="1940"/>
        <v>0</v>
      </c>
      <c r="BPW31" s="450">
        <f t="shared" si="1940"/>
        <v>0</v>
      </c>
      <c r="BPX31" s="450">
        <f t="shared" si="1940"/>
        <v>0</v>
      </c>
      <c r="BPY31" s="450">
        <f t="shared" si="1940"/>
        <v>0</v>
      </c>
      <c r="BPZ31" s="450">
        <f t="shared" si="1940"/>
        <v>0</v>
      </c>
      <c r="BQA31" s="450">
        <f t="shared" si="1940"/>
        <v>0</v>
      </c>
      <c r="BQB31" s="450">
        <f t="shared" si="1940"/>
        <v>0</v>
      </c>
      <c r="BQC31" s="450">
        <f t="shared" si="1940"/>
        <v>0</v>
      </c>
      <c r="BQD31" s="450">
        <f t="shared" si="1940"/>
        <v>0</v>
      </c>
      <c r="BQE31" s="450">
        <f t="shared" si="1940"/>
        <v>0</v>
      </c>
      <c r="BQF31" s="450">
        <f t="shared" si="1940"/>
        <v>0</v>
      </c>
      <c r="BQG31" s="451">
        <f t="shared" si="1940"/>
        <v>0</v>
      </c>
      <c r="BQI31" s="457">
        <f t="shared" ref="BQI31:BQV31" si="1941">SUM(BQI32:BQI35)</f>
        <v>0</v>
      </c>
      <c r="BQJ31" s="450">
        <f t="shared" si="1941"/>
        <v>0</v>
      </c>
      <c r="BQK31" s="450">
        <f t="shared" si="1941"/>
        <v>0</v>
      </c>
      <c r="BQL31" s="450">
        <f t="shared" si="1941"/>
        <v>0</v>
      </c>
      <c r="BQM31" s="450">
        <f t="shared" si="1941"/>
        <v>0</v>
      </c>
      <c r="BQN31" s="450">
        <f t="shared" si="1941"/>
        <v>0</v>
      </c>
      <c r="BQO31" s="450">
        <f t="shared" si="1941"/>
        <v>0</v>
      </c>
      <c r="BQP31" s="450">
        <f t="shared" si="1941"/>
        <v>0</v>
      </c>
      <c r="BQQ31" s="450">
        <f t="shared" si="1941"/>
        <v>0</v>
      </c>
      <c r="BQR31" s="450">
        <f t="shared" si="1941"/>
        <v>0</v>
      </c>
      <c r="BQS31" s="450">
        <f t="shared" si="1941"/>
        <v>0</v>
      </c>
      <c r="BQT31" s="450">
        <f t="shared" si="1941"/>
        <v>0</v>
      </c>
      <c r="BQU31" s="450">
        <f t="shared" si="1941"/>
        <v>0</v>
      </c>
      <c r="BQV31" s="451">
        <f t="shared" si="1941"/>
        <v>0</v>
      </c>
      <c r="BQX31" s="457">
        <f t="shared" ref="BQX31:BRK31" si="1942">SUM(BQX32:BQX35)</f>
        <v>0</v>
      </c>
      <c r="BQY31" s="450">
        <f t="shared" si="1942"/>
        <v>0</v>
      </c>
      <c r="BQZ31" s="450">
        <f t="shared" si="1942"/>
        <v>0</v>
      </c>
      <c r="BRA31" s="450">
        <f t="shared" si="1942"/>
        <v>0</v>
      </c>
      <c r="BRB31" s="450">
        <f t="shared" si="1942"/>
        <v>0</v>
      </c>
      <c r="BRC31" s="450">
        <f t="shared" si="1942"/>
        <v>0</v>
      </c>
      <c r="BRD31" s="450">
        <f t="shared" si="1942"/>
        <v>0</v>
      </c>
      <c r="BRE31" s="450">
        <f t="shared" si="1942"/>
        <v>0</v>
      </c>
      <c r="BRF31" s="450">
        <f t="shared" si="1942"/>
        <v>0</v>
      </c>
      <c r="BRG31" s="450">
        <f t="shared" si="1942"/>
        <v>0</v>
      </c>
      <c r="BRH31" s="450">
        <f t="shared" si="1942"/>
        <v>0</v>
      </c>
      <c r="BRI31" s="450">
        <f t="shared" si="1942"/>
        <v>0</v>
      </c>
      <c r="BRJ31" s="450">
        <f t="shared" si="1942"/>
        <v>0</v>
      </c>
      <c r="BRK31" s="451">
        <f t="shared" si="1942"/>
        <v>0</v>
      </c>
      <c r="BRM31" s="457">
        <f t="shared" ref="BRM31:BRZ31" si="1943">SUM(BRM32:BRM35)</f>
        <v>0</v>
      </c>
      <c r="BRN31" s="450">
        <f t="shared" si="1943"/>
        <v>0</v>
      </c>
      <c r="BRO31" s="450">
        <f t="shared" si="1943"/>
        <v>0</v>
      </c>
      <c r="BRP31" s="450">
        <f t="shared" si="1943"/>
        <v>0</v>
      </c>
      <c r="BRQ31" s="450">
        <f t="shared" si="1943"/>
        <v>0</v>
      </c>
      <c r="BRR31" s="450">
        <f t="shared" si="1943"/>
        <v>0</v>
      </c>
      <c r="BRS31" s="450">
        <f t="shared" si="1943"/>
        <v>0</v>
      </c>
      <c r="BRT31" s="450">
        <f t="shared" si="1943"/>
        <v>0</v>
      </c>
      <c r="BRU31" s="450">
        <f t="shared" si="1943"/>
        <v>0</v>
      </c>
      <c r="BRV31" s="450">
        <f t="shared" si="1943"/>
        <v>0</v>
      </c>
      <c r="BRW31" s="450">
        <f t="shared" si="1943"/>
        <v>0</v>
      </c>
      <c r="BRX31" s="450">
        <f t="shared" si="1943"/>
        <v>0</v>
      </c>
      <c r="BRY31" s="450">
        <f t="shared" si="1943"/>
        <v>0</v>
      </c>
      <c r="BRZ31" s="451">
        <f t="shared" si="1943"/>
        <v>0</v>
      </c>
      <c r="BSB31" s="457">
        <f t="shared" ref="BSB31:BSO31" si="1944">SUM(BSB32:BSB35)</f>
        <v>0</v>
      </c>
      <c r="BSC31" s="450">
        <f t="shared" si="1944"/>
        <v>0</v>
      </c>
      <c r="BSD31" s="450">
        <f t="shared" si="1944"/>
        <v>0</v>
      </c>
      <c r="BSE31" s="450">
        <f t="shared" si="1944"/>
        <v>0</v>
      </c>
      <c r="BSF31" s="450">
        <f t="shared" si="1944"/>
        <v>0</v>
      </c>
      <c r="BSG31" s="450">
        <f t="shared" si="1944"/>
        <v>0</v>
      </c>
      <c r="BSH31" s="450">
        <f t="shared" si="1944"/>
        <v>0</v>
      </c>
      <c r="BSI31" s="450">
        <f t="shared" si="1944"/>
        <v>0</v>
      </c>
      <c r="BSJ31" s="450">
        <f t="shared" si="1944"/>
        <v>0</v>
      </c>
      <c r="BSK31" s="450">
        <f t="shared" si="1944"/>
        <v>0</v>
      </c>
      <c r="BSL31" s="450">
        <f t="shared" si="1944"/>
        <v>0</v>
      </c>
      <c r="BSM31" s="450">
        <f t="shared" si="1944"/>
        <v>0</v>
      </c>
      <c r="BSN31" s="450">
        <f t="shared" si="1944"/>
        <v>0</v>
      </c>
      <c r="BSO31" s="451">
        <f t="shared" si="1944"/>
        <v>0</v>
      </c>
      <c r="BSQ31" s="457">
        <f t="shared" ref="BSQ31:BTD31" si="1945">SUM(BSQ32:BSQ35)</f>
        <v>0</v>
      </c>
      <c r="BSR31" s="450">
        <f t="shared" si="1945"/>
        <v>0</v>
      </c>
      <c r="BSS31" s="450">
        <f t="shared" si="1945"/>
        <v>0</v>
      </c>
      <c r="BST31" s="450">
        <f t="shared" si="1945"/>
        <v>0</v>
      </c>
      <c r="BSU31" s="450">
        <f t="shared" si="1945"/>
        <v>0</v>
      </c>
      <c r="BSV31" s="450">
        <f t="shared" si="1945"/>
        <v>0</v>
      </c>
      <c r="BSW31" s="450">
        <f t="shared" si="1945"/>
        <v>0</v>
      </c>
      <c r="BSX31" s="450">
        <f t="shared" si="1945"/>
        <v>0</v>
      </c>
      <c r="BSY31" s="450">
        <f t="shared" si="1945"/>
        <v>0</v>
      </c>
      <c r="BSZ31" s="450">
        <f t="shared" si="1945"/>
        <v>0</v>
      </c>
      <c r="BTA31" s="450">
        <f t="shared" si="1945"/>
        <v>0</v>
      </c>
      <c r="BTB31" s="450">
        <f t="shared" si="1945"/>
        <v>0</v>
      </c>
      <c r="BTC31" s="450">
        <f t="shared" si="1945"/>
        <v>0</v>
      </c>
      <c r="BTD31" s="451">
        <f t="shared" si="1945"/>
        <v>0</v>
      </c>
      <c r="BTF31" s="457">
        <f t="shared" ref="BTF31:BTS31" si="1946">SUM(BTF32:BTF35)</f>
        <v>0</v>
      </c>
      <c r="BTG31" s="450">
        <f t="shared" si="1946"/>
        <v>0</v>
      </c>
      <c r="BTH31" s="450">
        <f t="shared" si="1946"/>
        <v>0</v>
      </c>
      <c r="BTI31" s="450">
        <f t="shared" si="1946"/>
        <v>0</v>
      </c>
      <c r="BTJ31" s="450">
        <f t="shared" si="1946"/>
        <v>0</v>
      </c>
      <c r="BTK31" s="450">
        <f t="shared" si="1946"/>
        <v>0</v>
      </c>
      <c r="BTL31" s="450">
        <f t="shared" si="1946"/>
        <v>0</v>
      </c>
      <c r="BTM31" s="450">
        <f t="shared" si="1946"/>
        <v>0</v>
      </c>
      <c r="BTN31" s="450">
        <f t="shared" si="1946"/>
        <v>0</v>
      </c>
      <c r="BTO31" s="450">
        <f t="shared" si="1946"/>
        <v>0</v>
      </c>
      <c r="BTP31" s="450">
        <f t="shared" si="1946"/>
        <v>0</v>
      </c>
      <c r="BTQ31" s="450">
        <f t="shared" si="1946"/>
        <v>0</v>
      </c>
      <c r="BTR31" s="450">
        <f t="shared" si="1946"/>
        <v>0</v>
      </c>
      <c r="BTS31" s="451">
        <f t="shared" si="1946"/>
        <v>0</v>
      </c>
      <c r="BTU31" s="457">
        <f t="shared" ref="BTU31:BUH31" si="1947">SUM(BTU32:BTU35)</f>
        <v>0</v>
      </c>
      <c r="BTV31" s="450">
        <f t="shared" si="1947"/>
        <v>0</v>
      </c>
      <c r="BTW31" s="450">
        <f t="shared" si="1947"/>
        <v>0</v>
      </c>
      <c r="BTX31" s="450">
        <f t="shared" si="1947"/>
        <v>0</v>
      </c>
      <c r="BTY31" s="450">
        <f t="shared" si="1947"/>
        <v>0</v>
      </c>
      <c r="BTZ31" s="450">
        <f t="shared" si="1947"/>
        <v>0</v>
      </c>
      <c r="BUA31" s="450">
        <f t="shared" si="1947"/>
        <v>0</v>
      </c>
      <c r="BUB31" s="450">
        <f t="shared" si="1947"/>
        <v>0</v>
      </c>
      <c r="BUC31" s="450">
        <f t="shared" si="1947"/>
        <v>0</v>
      </c>
      <c r="BUD31" s="450">
        <f t="shared" si="1947"/>
        <v>0</v>
      </c>
      <c r="BUE31" s="450">
        <f t="shared" si="1947"/>
        <v>0</v>
      </c>
      <c r="BUF31" s="450">
        <f t="shared" si="1947"/>
        <v>0</v>
      </c>
      <c r="BUG31" s="450">
        <f t="shared" si="1947"/>
        <v>0</v>
      </c>
      <c r="BUH31" s="451">
        <f t="shared" si="1947"/>
        <v>0</v>
      </c>
      <c r="BUJ31" s="457">
        <f t="shared" ref="BUJ31:BUW31" si="1948">SUM(BUJ32:BUJ35)</f>
        <v>0</v>
      </c>
      <c r="BUK31" s="450">
        <f t="shared" si="1948"/>
        <v>0</v>
      </c>
      <c r="BUL31" s="450">
        <f t="shared" si="1948"/>
        <v>0</v>
      </c>
      <c r="BUM31" s="450">
        <f t="shared" si="1948"/>
        <v>0</v>
      </c>
      <c r="BUN31" s="450">
        <f t="shared" si="1948"/>
        <v>0</v>
      </c>
      <c r="BUO31" s="450">
        <f t="shared" si="1948"/>
        <v>0</v>
      </c>
      <c r="BUP31" s="450">
        <f t="shared" si="1948"/>
        <v>0</v>
      </c>
      <c r="BUQ31" s="450">
        <f t="shared" si="1948"/>
        <v>0</v>
      </c>
      <c r="BUR31" s="450">
        <f t="shared" si="1948"/>
        <v>0</v>
      </c>
      <c r="BUS31" s="450">
        <f t="shared" si="1948"/>
        <v>0</v>
      </c>
      <c r="BUT31" s="450">
        <f t="shared" si="1948"/>
        <v>0</v>
      </c>
      <c r="BUU31" s="450">
        <f t="shared" si="1948"/>
        <v>0</v>
      </c>
      <c r="BUV31" s="450">
        <f t="shared" si="1948"/>
        <v>0</v>
      </c>
      <c r="BUW31" s="451">
        <f t="shared" si="1948"/>
        <v>0</v>
      </c>
      <c r="BUY31" s="457">
        <f t="shared" ref="BUY31:BVL31" si="1949">SUM(BUY32:BUY35)</f>
        <v>0</v>
      </c>
      <c r="BUZ31" s="450">
        <f t="shared" si="1949"/>
        <v>0</v>
      </c>
      <c r="BVA31" s="450">
        <f t="shared" si="1949"/>
        <v>0</v>
      </c>
      <c r="BVB31" s="450">
        <f t="shared" si="1949"/>
        <v>0</v>
      </c>
      <c r="BVC31" s="450">
        <f t="shared" si="1949"/>
        <v>0</v>
      </c>
      <c r="BVD31" s="450">
        <f t="shared" si="1949"/>
        <v>0</v>
      </c>
      <c r="BVE31" s="450">
        <f t="shared" si="1949"/>
        <v>0</v>
      </c>
      <c r="BVF31" s="450">
        <f t="shared" si="1949"/>
        <v>0</v>
      </c>
      <c r="BVG31" s="450">
        <f t="shared" si="1949"/>
        <v>0</v>
      </c>
      <c r="BVH31" s="450">
        <f t="shared" si="1949"/>
        <v>0</v>
      </c>
      <c r="BVI31" s="450">
        <f t="shared" si="1949"/>
        <v>0</v>
      </c>
      <c r="BVJ31" s="450">
        <f t="shared" si="1949"/>
        <v>0</v>
      </c>
      <c r="BVK31" s="450">
        <f t="shared" si="1949"/>
        <v>0</v>
      </c>
      <c r="BVL31" s="451">
        <f t="shared" si="1949"/>
        <v>0</v>
      </c>
      <c r="BVN31" s="457">
        <f t="shared" ref="BVN31:BWA31" si="1950">SUM(BVN32:BVN35)</f>
        <v>0</v>
      </c>
      <c r="BVO31" s="450">
        <f t="shared" si="1950"/>
        <v>0</v>
      </c>
      <c r="BVP31" s="450">
        <f t="shared" si="1950"/>
        <v>0</v>
      </c>
      <c r="BVQ31" s="450">
        <f t="shared" si="1950"/>
        <v>0</v>
      </c>
      <c r="BVR31" s="450">
        <f t="shared" si="1950"/>
        <v>0</v>
      </c>
      <c r="BVS31" s="450">
        <f t="shared" si="1950"/>
        <v>0</v>
      </c>
      <c r="BVT31" s="450">
        <f t="shared" si="1950"/>
        <v>0</v>
      </c>
      <c r="BVU31" s="450">
        <f t="shared" si="1950"/>
        <v>0</v>
      </c>
      <c r="BVV31" s="450">
        <f t="shared" si="1950"/>
        <v>0</v>
      </c>
      <c r="BVW31" s="450">
        <f t="shared" si="1950"/>
        <v>0</v>
      </c>
      <c r="BVX31" s="450">
        <f t="shared" si="1950"/>
        <v>0</v>
      </c>
      <c r="BVY31" s="450">
        <f t="shared" si="1950"/>
        <v>0</v>
      </c>
      <c r="BVZ31" s="450">
        <f t="shared" si="1950"/>
        <v>0</v>
      </c>
      <c r="BWA31" s="451">
        <f t="shared" si="1950"/>
        <v>0</v>
      </c>
    </row>
    <row r="32" spans="2:1951" ht="30" customHeight="1" x14ac:dyDescent="0.2">
      <c r="B32" s="452" t="s">
        <v>320</v>
      </c>
      <c r="C32" s="447"/>
      <c r="D32" s="447"/>
      <c r="E32" s="447"/>
      <c r="F32" s="447"/>
      <c r="G32" s="450">
        <f t="shared" ref="G32:G35" si="1951">C32+D32-E32+F32</f>
        <v>0</v>
      </c>
      <c r="H32" s="447"/>
      <c r="I32" s="447"/>
      <c r="J32" s="447"/>
      <c r="K32" s="447"/>
      <c r="L32" s="447"/>
      <c r="M32" s="449"/>
      <c r="N32" s="450">
        <f t="shared" ref="N32:N35" si="1952">H32+I32-J32+K32-L32+M32</f>
        <v>0</v>
      </c>
      <c r="O32" s="463"/>
      <c r="P32" s="448"/>
      <c r="R32" s="458"/>
      <c r="S32" s="447"/>
      <c r="T32" s="447"/>
      <c r="U32" s="447"/>
      <c r="V32" s="450">
        <f t="shared" ref="V32:V35" si="1953">R32+S32-T32+U32</f>
        <v>0</v>
      </c>
      <c r="W32" s="447"/>
      <c r="X32" s="447"/>
      <c r="Y32" s="447"/>
      <c r="Z32" s="447"/>
      <c r="AA32" s="447"/>
      <c r="AB32" s="449"/>
      <c r="AC32" s="450">
        <f t="shared" ref="AC32:AC35" si="1954">W32+X32-Y32+Z32-AA32+AB32</f>
        <v>0</v>
      </c>
      <c r="AD32" s="463"/>
      <c r="AE32" s="448"/>
      <c r="AG32" s="458"/>
      <c r="AH32" s="447"/>
      <c r="AI32" s="447"/>
      <c r="AJ32" s="447"/>
      <c r="AK32" s="450">
        <f t="shared" ref="AK32:AK35" si="1955">AG32+AH32-AI32+AJ32</f>
        <v>0</v>
      </c>
      <c r="AL32" s="447"/>
      <c r="AM32" s="447"/>
      <c r="AN32" s="447"/>
      <c r="AO32" s="447"/>
      <c r="AP32" s="447"/>
      <c r="AQ32" s="449"/>
      <c r="AR32" s="450">
        <f t="shared" ref="AR32:AR35" si="1956">AL32+AM32-AN32+AO32-AP32+AQ32</f>
        <v>0</v>
      </c>
      <c r="AS32" s="463"/>
      <c r="AT32" s="448"/>
      <c r="AV32" s="458"/>
      <c r="AW32" s="447"/>
      <c r="AX32" s="447"/>
      <c r="AY32" s="447"/>
      <c r="AZ32" s="450">
        <f t="shared" ref="AZ32:AZ35" si="1957">AV32+AW32-AX32+AY32</f>
        <v>0</v>
      </c>
      <c r="BA32" s="447"/>
      <c r="BB32" s="447"/>
      <c r="BC32" s="447"/>
      <c r="BD32" s="447"/>
      <c r="BE32" s="447"/>
      <c r="BF32" s="449"/>
      <c r="BG32" s="450">
        <f t="shared" ref="BG32:BG35" si="1958">BA32+BB32-BC32+BD32-BE32+BF32</f>
        <v>0</v>
      </c>
      <c r="BH32" s="463"/>
      <c r="BI32" s="448"/>
      <c r="BK32" s="458"/>
      <c r="BL32" s="447"/>
      <c r="BM32" s="447"/>
      <c r="BN32" s="447"/>
      <c r="BO32" s="450">
        <f t="shared" ref="BO32:BO35" si="1959">BK32+BL32-BM32+BN32</f>
        <v>0</v>
      </c>
      <c r="BP32" s="447"/>
      <c r="BQ32" s="447"/>
      <c r="BR32" s="447"/>
      <c r="BS32" s="447"/>
      <c r="BT32" s="447"/>
      <c r="BU32" s="449"/>
      <c r="BV32" s="450">
        <f t="shared" ref="BV32:BV35" si="1960">BP32+BQ32-BR32+BS32-BT32+BU32</f>
        <v>0</v>
      </c>
      <c r="BW32" s="463"/>
      <c r="BX32" s="448"/>
      <c r="BZ32" s="458"/>
      <c r="CA32" s="447"/>
      <c r="CB32" s="447"/>
      <c r="CC32" s="447"/>
      <c r="CD32" s="450">
        <f t="shared" ref="CD32:CD35" si="1961">BZ32+CA32-CB32+CC32</f>
        <v>0</v>
      </c>
      <c r="CE32" s="447"/>
      <c r="CF32" s="447"/>
      <c r="CG32" s="447"/>
      <c r="CH32" s="447"/>
      <c r="CI32" s="447"/>
      <c r="CJ32" s="449"/>
      <c r="CK32" s="450">
        <f t="shared" ref="CK32:CK35" si="1962">CE32+CF32-CG32+CH32-CI32+CJ32</f>
        <v>0</v>
      </c>
      <c r="CL32" s="463"/>
      <c r="CM32" s="448"/>
      <c r="CO32" s="458"/>
      <c r="CP32" s="447"/>
      <c r="CQ32" s="447"/>
      <c r="CR32" s="447"/>
      <c r="CS32" s="450">
        <f t="shared" ref="CS32:CS35" si="1963">CO32+CP32-CQ32+CR32</f>
        <v>0</v>
      </c>
      <c r="CT32" s="447"/>
      <c r="CU32" s="447"/>
      <c r="CV32" s="447"/>
      <c r="CW32" s="447"/>
      <c r="CX32" s="447"/>
      <c r="CY32" s="449"/>
      <c r="CZ32" s="450">
        <f t="shared" ref="CZ32:CZ35" si="1964">CT32+CU32-CV32+CW32-CX32+CY32</f>
        <v>0</v>
      </c>
      <c r="DA32" s="463"/>
      <c r="DB32" s="448"/>
      <c r="DD32" s="458"/>
      <c r="DE32" s="447"/>
      <c r="DF32" s="447"/>
      <c r="DG32" s="447"/>
      <c r="DH32" s="450">
        <f t="shared" ref="DH32:DH35" si="1965">DD32+DE32-DF32+DG32</f>
        <v>0</v>
      </c>
      <c r="DI32" s="447"/>
      <c r="DJ32" s="447"/>
      <c r="DK32" s="447"/>
      <c r="DL32" s="447"/>
      <c r="DM32" s="447"/>
      <c r="DN32" s="449"/>
      <c r="DO32" s="450">
        <f t="shared" ref="DO32:DO35" si="1966">DI32+DJ32-DK32+DL32-DM32+DN32</f>
        <v>0</v>
      </c>
      <c r="DP32" s="463"/>
      <c r="DQ32" s="448"/>
      <c r="DS32" s="458"/>
      <c r="DT32" s="447"/>
      <c r="DU32" s="447"/>
      <c r="DV32" s="447"/>
      <c r="DW32" s="450">
        <f t="shared" ref="DW32:DW35" si="1967">DS32+DT32-DU32+DV32</f>
        <v>0</v>
      </c>
      <c r="DX32" s="447"/>
      <c r="DY32" s="447"/>
      <c r="DZ32" s="447"/>
      <c r="EA32" s="447"/>
      <c r="EB32" s="447"/>
      <c r="EC32" s="449"/>
      <c r="ED32" s="450">
        <f t="shared" ref="ED32:ED35" si="1968">DX32+DY32-DZ32+EA32-EB32+EC32</f>
        <v>0</v>
      </c>
      <c r="EE32" s="463"/>
      <c r="EF32" s="448"/>
      <c r="EH32" s="458"/>
      <c r="EI32" s="447"/>
      <c r="EJ32" s="447"/>
      <c r="EK32" s="447"/>
      <c r="EL32" s="450">
        <f t="shared" ref="EL32:EL35" si="1969">EH32+EI32-EJ32+EK32</f>
        <v>0</v>
      </c>
      <c r="EM32" s="447"/>
      <c r="EN32" s="447"/>
      <c r="EO32" s="447"/>
      <c r="EP32" s="447"/>
      <c r="EQ32" s="447"/>
      <c r="ER32" s="449"/>
      <c r="ES32" s="450">
        <f t="shared" ref="ES32:ES35" si="1970">EM32+EN32-EO32+EP32-EQ32+ER32</f>
        <v>0</v>
      </c>
      <c r="ET32" s="463"/>
      <c r="EU32" s="448"/>
      <c r="EW32" s="458"/>
      <c r="EX32" s="447"/>
      <c r="EY32" s="447"/>
      <c r="EZ32" s="447"/>
      <c r="FA32" s="450">
        <f t="shared" ref="FA32:FA35" si="1971">EW32+EX32-EY32+EZ32</f>
        <v>0</v>
      </c>
      <c r="FB32" s="447"/>
      <c r="FC32" s="447"/>
      <c r="FD32" s="447"/>
      <c r="FE32" s="447"/>
      <c r="FF32" s="447"/>
      <c r="FG32" s="449"/>
      <c r="FH32" s="450">
        <f t="shared" ref="FH32:FH35" si="1972">FB32+FC32-FD32+FE32-FF32+FG32</f>
        <v>0</v>
      </c>
      <c r="FI32" s="463"/>
      <c r="FJ32" s="448"/>
      <c r="FL32" s="458"/>
      <c r="FM32" s="447"/>
      <c r="FN32" s="447"/>
      <c r="FO32" s="447"/>
      <c r="FP32" s="450">
        <f t="shared" ref="FP32:FP35" si="1973">FL32+FM32-FN32+FO32</f>
        <v>0</v>
      </c>
      <c r="FQ32" s="447"/>
      <c r="FR32" s="447"/>
      <c r="FS32" s="447"/>
      <c r="FT32" s="447"/>
      <c r="FU32" s="447"/>
      <c r="FV32" s="449"/>
      <c r="FW32" s="450">
        <f t="shared" ref="FW32:FW35" si="1974">FQ32+FR32-FS32+FT32-FU32+FV32</f>
        <v>0</v>
      </c>
      <c r="FX32" s="463"/>
      <c r="FY32" s="448"/>
      <c r="GA32" s="458"/>
      <c r="GB32" s="447"/>
      <c r="GC32" s="447"/>
      <c r="GD32" s="447"/>
      <c r="GE32" s="450">
        <f t="shared" ref="GE32:GE35" si="1975">GA32+GB32-GC32+GD32</f>
        <v>0</v>
      </c>
      <c r="GF32" s="447"/>
      <c r="GG32" s="447"/>
      <c r="GH32" s="447"/>
      <c r="GI32" s="447"/>
      <c r="GJ32" s="447"/>
      <c r="GK32" s="449"/>
      <c r="GL32" s="450">
        <f t="shared" ref="GL32:GL35" si="1976">GF32+GG32-GH32+GI32-GJ32+GK32</f>
        <v>0</v>
      </c>
      <c r="GM32" s="463"/>
      <c r="GN32" s="448"/>
      <c r="GP32" s="458"/>
      <c r="GQ32" s="447"/>
      <c r="GR32" s="447"/>
      <c r="GS32" s="447"/>
      <c r="GT32" s="450">
        <f t="shared" ref="GT32:GT35" si="1977">GP32+GQ32-GR32+GS32</f>
        <v>0</v>
      </c>
      <c r="GU32" s="447"/>
      <c r="GV32" s="447"/>
      <c r="GW32" s="447"/>
      <c r="GX32" s="447"/>
      <c r="GY32" s="447"/>
      <c r="GZ32" s="449"/>
      <c r="HA32" s="450">
        <f t="shared" ref="HA32:HA35" si="1978">GU32+GV32-GW32+GX32-GY32+GZ32</f>
        <v>0</v>
      </c>
      <c r="HB32" s="463"/>
      <c r="HC32" s="448"/>
      <c r="HE32" s="458"/>
      <c r="HF32" s="447"/>
      <c r="HG32" s="447"/>
      <c r="HH32" s="447"/>
      <c r="HI32" s="450">
        <f t="shared" ref="HI32:HI35" si="1979">HE32+HF32-HG32+HH32</f>
        <v>0</v>
      </c>
      <c r="HJ32" s="447"/>
      <c r="HK32" s="447"/>
      <c r="HL32" s="447"/>
      <c r="HM32" s="447"/>
      <c r="HN32" s="447"/>
      <c r="HO32" s="449"/>
      <c r="HP32" s="450">
        <f t="shared" ref="HP32:HP35" si="1980">HJ32+HK32-HL32+HM32-HN32+HO32</f>
        <v>0</v>
      </c>
      <c r="HQ32" s="463"/>
      <c r="HR32" s="448"/>
      <c r="HT32" s="458"/>
      <c r="HU32" s="447"/>
      <c r="HV32" s="447"/>
      <c r="HW32" s="447"/>
      <c r="HX32" s="450">
        <f t="shared" ref="HX32:HX35" si="1981">HT32+HU32-HV32+HW32</f>
        <v>0</v>
      </c>
      <c r="HY32" s="447"/>
      <c r="HZ32" s="447"/>
      <c r="IA32" s="447"/>
      <c r="IB32" s="447"/>
      <c r="IC32" s="447"/>
      <c r="ID32" s="449"/>
      <c r="IE32" s="450">
        <f t="shared" ref="IE32:IE35" si="1982">HY32+HZ32-IA32+IB32-IC32+ID32</f>
        <v>0</v>
      </c>
      <c r="IF32" s="463"/>
      <c r="IG32" s="448"/>
      <c r="II32" s="458"/>
      <c r="IJ32" s="447"/>
      <c r="IK32" s="447"/>
      <c r="IL32" s="447"/>
      <c r="IM32" s="450">
        <f t="shared" ref="IM32:IM35" si="1983">II32+IJ32-IK32+IL32</f>
        <v>0</v>
      </c>
      <c r="IN32" s="447"/>
      <c r="IO32" s="447"/>
      <c r="IP32" s="447"/>
      <c r="IQ32" s="447"/>
      <c r="IR32" s="447"/>
      <c r="IS32" s="449"/>
      <c r="IT32" s="450">
        <f t="shared" ref="IT32:IT35" si="1984">IN32+IO32-IP32+IQ32-IR32+IS32</f>
        <v>0</v>
      </c>
      <c r="IU32" s="463"/>
      <c r="IV32" s="448"/>
      <c r="IX32" s="458"/>
      <c r="IY32" s="447"/>
      <c r="IZ32" s="447"/>
      <c r="JA32" s="447"/>
      <c r="JB32" s="450">
        <f t="shared" ref="JB32:JB35" si="1985">IX32+IY32-IZ32+JA32</f>
        <v>0</v>
      </c>
      <c r="JC32" s="447"/>
      <c r="JD32" s="447"/>
      <c r="JE32" s="447"/>
      <c r="JF32" s="447"/>
      <c r="JG32" s="447"/>
      <c r="JH32" s="449"/>
      <c r="JI32" s="450">
        <f t="shared" ref="JI32:JI35" si="1986">JC32+JD32-JE32+JF32-JG32+JH32</f>
        <v>0</v>
      </c>
      <c r="JJ32" s="463"/>
      <c r="JK32" s="448"/>
      <c r="JM32" s="458"/>
      <c r="JN32" s="447"/>
      <c r="JO32" s="447"/>
      <c r="JP32" s="447"/>
      <c r="JQ32" s="450">
        <f t="shared" ref="JQ32:JQ35" si="1987">JM32+JN32-JO32+JP32</f>
        <v>0</v>
      </c>
      <c r="JR32" s="447"/>
      <c r="JS32" s="447"/>
      <c r="JT32" s="447"/>
      <c r="JU32" s="447"/>
      <c r="JV32" s="447"/>
      <c r="JW32" s="449"/>
      <c r="JX32" s="450">
        <f t="shared" ref="JX32:JX35" si="1988">JR32+JS32-JT32+JU32-JV32+JW32</f>
        <v>0</v>
      </c>
      <c r="JY32" s="463"/>
      <c r="JZ32" s="448"/>
      <c r="KB32" s="458"/>
      <c r="KC32" s="447"/>
      <c r="KD32" s="447"/>
      <c r="KE32" s="447"/>
      <c r="KF32" s="450">
        <f t="shared" ref="KF32:KF35" si="1989">KB32+KC32-KD32+KE32</f>
        <v>0</v>
      </c>
      <c r="KG32" s="447"/>
      <c r="KH32" s="447"/>
      <c r="KI32" s="447"/>
      <c r="KJ32" s="447"/>
      <c r="KK32" s="447"/>
      <c r="KL32" s="449"/>
      <c r="KM32" s="450">
        <f t="shared" ref="KM32:KM35" si="1990">KG32+KH32-KI32+KJ32-KK32+KL32</f>
        <v>0</v>
      </c>
      <c r="KN32" s="463"/>
      <c r="KO32" s="448"/>
      <c r="KQ32" s="458"/>
      <c r="KR32" s="447"/>
      <c r="KS32" s="447"/>
      <c r="KT32" s="447"/>
      <c r="KU32" s="450">
        <f t="shared" ref="KU32:KU35" si="1991">KQ32+KR32-KS32+KT32</f>
        <v>0</v>
      </c>
      <c r="KV32" s="447"/>
      <c r="KW32" s="447"/>
      <c r="KX32" s="447"/>
      <c r="KY32" s="447"/>
      <c r="KZ32" s="447"/>
      <c r="LA32" s="449"/>
      <c r="LB32" s="450">
        <f t="shared" ref="LB32:LB35" si="1992">KV32+KW32-KX32+KY32-KZ32+LA32</f>
        <v>0</v>
      </c>
      <c r="LC32" s="463"/>
      <c r="LD32" s="448"/>
      <c r="LF32" s="458"/>
      <c r="LG32" s="447"/>
      <c r="LH32" s="447"/>
      <c r="LI32" s="447"/>
      <c r="LJ32" s="450">
        <f t="shared" ref="LJ32:LJ35" si="1993">LF32+LG32-LH32+LI32</f>
        <v>0</v>
      </c>
      <c r="LK32" s="447"/>
      <c r="LL32" s="447"/>
      <c r="LM32" s="447"/>
      <c r="LN32" s="447"/>
      <c r="LO32" s="447"/>
      <c r="LP32" s="449"/>
      <c r="LQ32" s="450">
        <f t="shared" ref="LQ32:LQ35" si="1994">LK32+LL32-LM32+LN32-LO32+LP32</f>
        <v>0</v>
      </c>
      <c r="LR32" s="463"/>
      <c r="LS32" s="448"/>
      <c r="LU32" s="458"/>
      <c r="LV32" s="447"/>
      <c r="LW32" s="447"/>
      <c r="LX32" s="447"/>
      <c r="LY32" s="450">
        <f t="shared" ref="LY32:LY35" si="1995">LU32+LV32-LW32+LX32</f>
        <v>0</v>
      </c>
      <c r="LZ32" s="447"/>
      <c r="MA32" s="447"/>
      <c r="MB32" s="447"/>
      <c r="MC32" s="447"/>
      <c r="MD32" s="447"/>
      <c r="ME32" s="449"/>
      <c r="MF32" s="450">
        <f t="shared" ref="MF32:MF35" si="1996">LZ32+MA32-MB32+MC32-MD32+ME32</f>
        <v>0</v>
      </c>
      <c r="MG32" s="463"/>
      <c r="MH32" s="448"/>
      <c r="MJ32" s="458"/>
      <c r="MK32" s="447"/>
      <c r="ML32" s="447"/>
      <c r="MM32" s="447"/>
      <c r="MN32" s="450">
        <f t="shared" ref="MN32:MN35" si="1997">MJ32+MK32-ML32+MM32</f>
        <v>0</v>
      </c>
      <c r="MO32" s="447"/>
      <c r="MP32" s="447"/>
      <c r="MQ32" s="447"/>
      <c r="MR32" s="447"/>
      <c r="MS32" s="447"/>
      <c r="MT32" s="449"/>
      <c r="MU32" s="450">
        <f t="shared" ref="MU32:MU35" si="1998">MO32+MP32-MQ32+MR32-MS32+MT32</f>
        <v>0</v>
      </c>
      <c r="MV32" s="463"/>
      <c r="MW32" s="448"/>
      <c r="MY32" s="458"/>
      <c r="MZ32" s="447"/>
      <c r="NA32" s="447"/>
      <c r="NB32" s="447"/>
      <c r="NC32" s="450">
        <f t="shared" ref="NC32:NC35" si="1999">MY32+MZ32-NA32+NB32</f>
        <v>0</v>
      </c>
      <c r="ND32" s="447"/>
      <c r="NE32" s="447"/>
      <c r="NF32" s="447"/>
      <c r="NG32" s="447"/>
      <c r="NH32" s="447"/>
      <c r="NI32" s="449"/>
      <c r="NJ32" s="450">
        <f t="shared" ref="NJ32:NJ35" si="2000">ND32+NE32-NF32+NG32-NH32+NI32</f>
        <v>0</v>
      </c>
      <c r="NK32" s="463"/>
      <c r="NL32" s="448"/>
      <c r="NN32" s="458"/>
      <c r="NO32" s="447"/>
      <c r="NP32" s="447"/>
      <c r="NQ32" s="447"/>
      <c r="NR32" s="450">
        <f t="shared" ref="NR32:NR35" si="2001">NN32+NO32-NP32+NQ32</f>
        <v>0</v>
      </c>
      <c r="NS32" s="447"/>
      <c r="NT32" s="447"/>
      <c r="NU32" s="447"/>
      <c r="NV32" s="447"/>
      <c r="NW32" s="447"/>
      <c r="NX32" s="449"/>
      <c r="NY32" s="450">
        <f t="shared" ref="NY32:NY35" si="2002">NS32+NT32-NU32+NV32-NW32+NX32</f>
        <v>0</v>
      </c>
      <c r="NZ32" s="463"/>
      <c r="OA32" s="448"/>
      <c r="OC32" s="458"/>
      <c r="OD32" s="447"/>
      <c r="OE32" s="447"/>
      <c r="OF32" s="447"/>
      <c r="OG32" s="450">
        <f t="shared" ref="OG32:OG35" si="2003">OC32+OD32-OE32+OF32</f>
        <v>0</v>
      </c>
      <c r="OH32" s="447"/>
      <c r="OI32" s="447"/>
      <c r="OJ32" s="447"/>
      <c r="OK32" s="447"/>
      <c r="OL32" s="447"/>
      <c r="OM32" s="449"/>
      <c r="ON32" s="450">
        <f t="shared" ref="ON32:ON35" si="2004">OH32+OI32-OJ32+OK32-OL32+OM32</f>
        <v>0</v>
      </c>
      <c r="OO32" s="463"/>
      <c r="OP32" s="448"/>
      <c r="OR32" s="458"/>
      <c r="OS32" s="447"/>
      <c r="OT32" s="447"/>
      <c r="OU32" s="447"/>
      <c r="OV32" s="450">
        <f t="shared" ref="OV32:OV35" si="2005">OR32+OS32-OT32+OU32</f>
        <v>0</v>
      </c>
      <c r="OW32" s="447"/>
      <c r="OX32" s="447"/>
      <c r="OY32" s="447"/>
      <c r="OZ32" s="447"/>
      <c r="PA32" s="447"/>
      <c r="PB32" s="449"/>
      <c r="PC32" s="450">
        <f t="shared" ref="PC32:PC35" si="2006">OW32+OX32-OY32+OZ32-PA32+PB32</f>
        <v>0</v>
      </c>
      <c r="PD32" s="463"/>
      <c r="PE32" s="448"/>
      <c r="PG32" s="458"/>
      <c r="PH32" s="447"/>
      <c r="PI32" s="447"/>
      <c r="PJ32" s="447"/>
      <c r="PK32" s="450">
        <f t="shared" ref="PK32:PK35" si="2007">PG32+PH32-PI32+PJ32</f>
        <v>0</v>
      </c>
      <c r="PL32" s="447"/>
      <c r="PM32" s="447"/>
      <c r="PN32" s="447"/>
      <c r="PO32" s="447"/>
      <c r="PP32" s="447"/>
      <c r="PQ32" s="449"/>
      <c r="PR32" s="450">
        <f t="shared" ref="PR32:PR35" si="2008">PL32+PM32-PN32+PO32-PP32+PQ32</f>
        <v>0</v>
      </c>
      <c r="PS32" s="463"/>
      <c r="PT32" s="448"/>
      <c r="PV32" s="458"/>
      <c r="PW32" s="447"/>
      <c r="PX32" s="447"/>
      <c r="PY32" s="447"/>
      <c r="PZ32" s="450">
        <f t="shared" ref="PZ32:PZ35" si="2009">PV32+PW32-PX32+PY32</f>
        <v>0</v>
      </c>
      <c r="QA32" s="447"/>
      <c r="QB32" s="447"/>
      <c r="QC32" s="447"/>
      <c r="QD32" s="447"/>
      <c r="QE32" s="447"/>
      <c r="QF32" s="449"/>
      <c r="QG32" s="450">
        <f t="shared" ref="QG32:QG35" si="2010">QA32+QB32-QC32+QD32-QE32+QF32</f>
        <v>0</v>
      </c>
      <c r="QH32" s="463"/>
      <c r="QI32" s="448"/>
      <c r="QK32" s="458"/>
      <c r="QL32" s="447"/>
      <c r="QM32" s="447"/>
      <c r="QN32" s="447"/>
      <c r="QO32" s="450">
        <f t="shared" ref="QO32:QO35" si="2011">QK32+QL32-QM32+QN32</f>
        <v>0</v>
      </c>
      <c r="QP32" s="447"/>
      <c r="QQ32" s="447"/>
      <c r="QR32" s="447"/>
      <c r="QS32" s="447"/>
      <c r="QT32" s="447"/>
      <c r="QU32" s="449"/>
      <c r="QV32" s="450">
        <f t="shared" ref="QV32:QV35" si="2012">QP32+QQ32-QR32+QS32-QT32+QU32</f>
        <v>0</v>
      </c>
      <c r="QW32" s="463"/>
      <c r="QX32" s="448"/>
      <c r="QZ32" s="458"/>
      <c r="RA32" s="447"/>
      <c r="RB32" s="447"/>
      <c r="RC32" s="447"/>
      <c r="RD32" s="450">
        <f t="shared" ref="RD32:RD35" si="2013">QZ32+RA32-RB32+RC32</f>
        <v>0</v>
      </c>
      <c r="RE32" s="447"/>
      <c r="RF32" s="447"/>
      <c r="RG32" s="447"/>
      <c r="RH32" s="447"/>
      <c r="RI32" s="447"/>
      <c r="RJ32" s="449"/>
      <c r="RK32" s="450">
        <f t="shared" ref="RK32:RK35" si="2014">RE32+RF32-RG32+RH32-RI32+RJ32</f>
        <v>0</v>
      </c>
      <c r="RL32" s="463"/>
      <c r="RM32" s="448"/>
      <c r="RO32" s="458"/>
      <c r="RP32" s="447"/>
      <c r="RQ32" s="447"/>
      <c r="RR32" s="447"/>
      <c r="RS32" s="450">
        <f t="shared" ref="RS32:RS35" si="2015">RO32+RP32-RQ32+RR32</f>
        <v>0</v>
      </c>
      <c r="RT32" s="447"/>
      <c r="RU32" s="447"/>
      <c r="RV32" s="447"/>
      <c r="RW32" s="447"/>
      <c r="RX32" s="447"/>
      <c r="RY32" s="449"/>
      <c r="RZ32" s="450">
        <f t="shared" ref="RZ32:RZ35" si="2016">RT32+RU32-RV32+RW32-RX32+RY32</f>
        <v>0</v>
      </c>
      <c r="SA32" s="463"/>
      <c r="SB32" s="448"/>
      <c r="SD32" s="458"/>
      <c r="SE32" s="447"/>
      <c r="SF32" s="447"/>
      <c r="SG32" s="447"/>
      <c r="SH32" s="450">
        <f t="shared" ref="SH32:SH35" si="2017">SD32+SE32-SF32+SG32</f>
        <v>0</v>
      </c>
      <c r="SI32" s="447"/>
      <c r="SJ32" s="447"/>
      <c r="SK32" s="447"/>
      <c r="SL32" s="447"/>
      <c r="SM32" s="447"/>
      <c r="SN32" s="449"/>
      <c r="SO32" s="450">
        <f t="shared" ref="SO32:SO35" si="2018">SI32+SJ32-SK32+SL32-SM32+SN32</f>
        <v>0</v>
      </c>
      <c r="SP32" s="463"/>
      <c r="SQ32" s="448"/>
      <c r="SS32" s="458"/>
      <c r="ST32" s="447"/>
      <c r="SU32" s="447"/>
      <c r="SV32" s="447"/>
      <c r="SW32" s="450">
        <f t="shared" ref="SW32:SW35" si="2019">SS32+ST32-SU32+SV32</f>
        <v>0</v>
      </c>
      <c r="SX32" s="447"/>
      <c r="SY32" s="447"/>
      <c r="SZ32" s="447"/>
      <c r="TA32" s="447"/>
      <c r="TB32" s="447"/>
      <c r="TC32" s="449"/>
      <c r="TD32" s="450">
        <f t="shared" ref="TD32:TD35" si="2020">SX32+SY32-SZ32+TA32-TB32+TC32</f>
        <v>0</v>
      </c>
      <c r="TE32" s="463"/>
      <c r="TF32" s="448"/>
      <c r="TH32" s="458"/>
      <c r="TI32" s="447"/>
      <c r="TJ32" s="447"/>
      <c r="TK32" s="447"/>
      <c r="TL32" s="450">
        <f t="shared" ref="TL32:TL35" si="2021">TH32+TI32-TJ32+TK32</f>
        <v>0</v>
      </c>
      <c r="TM32" s="447"/>
      <c r="TN32" s="447"/>
      <c r="TO32" s="447"/>
      <c r="TP32" s="447"/>
      <c r="TQ32" s="447"/>
      <c r="TR32" s="449"/>
      <c r="TS32" s="450">
        <f t="shared" ref="TS32:TS35" si="2022">TM32+TN32-TO32+TP32-TQ32+TR32</f>
        <v>0</v>
      </c>
      <c r="TT32" s="463"/>
      <c r="TU32" s="448"/>
      <c r="TW32" s="458"/>
      <c r="TX32" s="447"/>
      <c r="TY32" s="447"/>
      <c r="TZ32" s="447"/>
      <c r="UA32" s="450">
        <f t="shared" ref="UA32:UA35" si="2023">TW32+TX32-TY32+TZ32</f>
        <v>0</v>
      </c>
      <c r="UB32" s="447"/>
      <c r="UC32" s="447"/>
      <c r="UD32" s="447"/>
      <c r="UE32" s="447"/>
      <c r="UF32" s="447"/>
      <c r="UG32" s="449"/>
      <c r="UH32" s="450">
        <f t="shared" ref="UH32:UH35" si="2024">UB32+UC32-UD32+UE32-UF32+UG32</f>
        <v>0</v>
      </c>
      <c r="UI32" s="463"/>
      <c r="UJ32" s="448"/>
      <c r="UL32" s="458"/>
      <c r="UM32" s="447"/>
      <c r="UN32" s="447"/>
      <c r="UO32" s="447"/>
      <c r="UP32" s="450">
        <f t="shared" ref="UP32:UP35" si="2025">UL32+UM32-UN32+UO32</f>
        <v>0</v>
      </c>
      <c r="UQ32" s="447"/>
      <c r="UR32" s="447"/>
      <c r="US32" s="447"/>
      <c r="UT32" s="447"/>
      <c r="UU32" s="447"/>
      <c r="UV32" s="449"/>
      <c r="UW32" s="450">
        <f t="shared" ref="UW32:UW35" si="2026">UQ32+UR32-US32+UT32-UU32+UV32</f>
        <v>0</v>
      </c>
      <c r="UX32" s="463"/>
      <c r="UY32" s="448"/>
      <c r="VA32" s="458"/>
      <c r="VB32" s="447"/>
      <c r="VC32" s="447"/>
      <c r="VD32" s="447"/>
      <c r="VE32" s="450">
        <f t="shared" ref="VE32:VE35" si="2027">VA32+VB32-VC32+VD32</f>
        <v>0</v>
      </c>
      <c r="VF32" s="447"/>
      <c r="VG32" s="447"/>
      <c r="VH32" s="447"/>
      <c r="VI32" s="447"/>
      <c r="VJ32" s="447"/>
      <c r="VK32" s="449"/>
      <c r="VL32" s="450">
        <f t="shared" ref="VL32:VL35" si="2028">VF32+VG32-VH32+VI32-VJ32+VK32</f>
        <v>0</v>
      </c>
      <c r="VM32" s="463"/>
      <c r="VN32" s="448"/>
      <c r="VP32" s="458"/>
      <c r="VQ32" s="447"/>
      <c r="VR32" s="447"/>
      <c r="VS32" s="447"/>
      <c r="VT32" s="450">
        <f t="shared" ref="VT32:VT35" si="2029">VP32+VQ32-VR32+VS32</f>
        <v>0</v>
      </c>
      <c r="VU32" s="447"/>
      <c r="VV32" s="447"/>
      <c r="VW32" s="447"/>
      <c r="VX32" s="447"/>
      <c r="VY32" s="447"/>
      <c r="VZ32" s="449"/>
      <c r="WA32" s="450">
        <f t="shared" ref="WA32:WA35" si="2030">VU32+VV32-VW32+VX32-VY32+VZ32</f>
        <v>0</v>
      </c>
      <c r="WB32" s="463"/>
      <c r="WC32" s="448"/>
      <c r="WE32" s="458"/>
      <c r="WF32" s="447"/>
      <c r="WG32" s="447"/>
      <c r="WH32" s="447"/>
      <c r="WI32" s="450">
        <f t="shared" ref="WI32:WI35" si="2031">WE32+WF32-WG32+WH32</f>
        <v>0</v>
      </c>
      <c r="WJ32" s="447"/>
      <c r="WK32" s="447"/>
      <c r="WL32" s="447"/>
      <c r="WM32" s="447"/>
      <c r="WN32" s="447"/>
      <c r="WO32" s="449"/>
      <c r="WP32" s="450">
        <f t="shared" ref="WP32:WP35" si="2032">WJ32+WK32-WL32+WM32-WN32+WO32</f>
        <v>0</v>
      </c>
      <c r="WQ32" s="463"/>
      <c r="WR32" s="448"/>
      <c r="WT32" s="458"/>
      <c r="WU32" s="447"/>
      <c r="WV32" s="447"/>
      <c r="WW32" s="447"/>
      <c r="WX32" s="450">
        <f t="shared" ref="WX32:WX35" si="2033">WT32+WU32-WV32+WW32</f>
        <v>0</v>
      </c>
      <c r="WY32" s="447"/>
      <c r="WZ32" s="447"/>
      <c r="XA32" s="447"/>
      <c r="XB32" s="447"/>
      <c r="XC32" s="447"/>
      <c r="XD32" s="449"/>
      <c r="XE32" s="450">
        <f t="shared" ref="XE32:XE35" si="2034">WY32+WZ32-XA32+XB32-XC32+XD32</f>
        <v>0</v>
      </c>
      <c r="XF32" s="463"/>
      <c r="XG32" s="448"/>
      <c r="XI32" s="458"/>
      <c r="XJ32" s="447"/>
      <c r="XK32" s="447"/>
      <c r="XL32" s="447"/>
      <c r="XM32" s="450">
        <f t="shared" ref="XM32:XM35" si="2035">XI32+XJ32-XK32+XL32</f>
        <v>0</v>
      </c>
      <c r="XN32" s="447"/>
      <c r="XO32" s="447"/>
      <c r="XP32" s="447"/>
      <c r="XQ32" s="447"/>
      <c r="XR32" s="447"/>
      <c r="XS32" s="449"/>
      <c r="XT32" s="450">
        <f t="shared" ref="XT32:XT35" si="2036">XN32+XO32-XP32+XQ32-XR32+XS32</f>
        <v>0</v>
      </c>
      <c r="XU32" s="463"/>
      <c r="XV32" s="448"/>
      <c r="XX32" s="458"/>
      <c r="XY32" s="447"/>
      <c r="XZ32" s="447"/>
      <c r="YA32" s="447"/>
      <c r="YB32" s="450">
        <f t="shared" ref="YB32:YB35" si="2037">XX32+XY32-XZ32+YA32</f>
        <v>0</v>
      </c>
      <c r="YC32" s="447"/>
      <c r="YD32" s="447"/>
      <c r="YE32" s="447"/>
      <c r="YF32" s="447"/>
      <c r="YG32" s="447"/>
      <c r="YH32" s="449"/>
      <c r="YI32" s="450">
        <f t="shared" ref="YI32:YI35" si="2038">YC32+YD32-YE32+YF32-YG32+YH32</f>
        <v>0</v>
      </c>
      <c r="YJ32" s="463"/>
      <c r="YK32" s="448"/>
      <c r="YM32" s="458"/>
      <c r="YN32" s="447"/>
      <c r="YO32" s="447"/>
      <c r="YP32" s="447"/>
      <c r="YQ32" s="450">
        <f t="shared" ref="YQ32:YQ35" si="2039">YM32+YN32-YO32+YP32</f>
        <v>0</v>
      </c>
      <c r="YR32" s="447"/>
      <c r="YS32" s="447"/>
      <c r="YT32" s="447"/>
      <c r="YU32" s="447"/>
      <c r="YV32" s="447"/>
      <c r="YW32" s="449"/>
      <c r="YX32" s="450">
        <f t="shared" ref="YX32:YX35" si="2040">YR32+YS32-YT32+YU32-YV32+YW32</f>
        <v>0</v>
      </c>
      <c r="YY32" s="463"/>
      <c r="YZ32" s="448"/>
      <c r="ZB32" s="458"/>
      <c r="ZC32" s="447"/>
      <c r="ZD32" s="447"/>
      <c r="ZE32" s="447"/>
      <c r="ZF32" s="450">
        <f t="shared" ref="ZF32:ZF35" si="2041">ZB32+ZC32-ZD32+ZE32</f>
        <v>0</v>
      </c>
      <c r="ZG32" s="447"/>
      <c r="ZH32" s="447"/>
      <c r="ZI32" s="447"/>
      <c r="ZJ32" s="447"/>
      <c r="ZK32" s="447"/>
      <c r="ZL32" s="449"/>
      <c r="ZM32" s="450">
        <f t="shared" ref="ZM32:ZM35" si="2042">ZG32+ZH32-ZI32+ZJ32-ZK32+ZL32</f>
        <v>0</v>
      </c>
      <c r="ZN32" s="463"/>
      <c r="ZO32" s="448"/>
      <c r="ZQ32" s="458"/>
      <c r="ZR32" s="447"/>
      <c r="ZS32" s="447"/>
      <c r="ZT32" s="447"/>
      <c r="ZU32" s="450">
        <f t="shared" ref="ZU32:ZU35" si="2043">ZQ32+ZR32-ZS32+ZT32</f>
        <v>0</v>
      </c>
      <c r="ZV32" s="447"/>
      <c r="ZW32" s="447"/>
      <c r="ZX32" s="447"/>
      <c r="ZY32" s="447"/>
      <c r="ZZ32" s="447"/>
      <c r="AAA32" s="449"/>
      <c r="AAB32" s="450">
        <f t="shared" ref="AAB32:AAB35" si="2044">ZV32+ZW32-ZX32+ZY32-ZZ32+AAA32</f>
        <v>0</v>
      </c>
      <c r="AAC32" s="463"/>
      <c r="AAD32" s="448"/>
      <c r="AAF32" s="458"/>
      <c r="AAG32" s="447"/>
      <c r="AAH32" s="447"/>
      <c r="AAI32" s="447"/>
      <c r="AAJ32" s="450">
        <f t="shared" ref="AAJ32:AAJ35" si="2045">AAF32+AAG32-AAH32+AAI32</f>
        <v>0</v>
      </c>
      <c r="AAK32" s="447"/>
      <c r="AAL32" s="447"/>
      <c r="AAM32" s="447"/>
      <c r="AAN32" s="447"/>
      <c r="AAO32" s="447"/>
      <c r="AAP32" s="449"/>
      <c r="AAQ32" s="450">
        <f t="shared" ref="AAQ32:AAQ35" si="2046">AAK32+AAL32-AAM32+AAN32-AAO32+AAP32</f>
        <v>0</v>
      </c>
      <c r="AAR32" s="463"/>
      <c r="AAS32" s="448"/>
      <c r="AAU32" s="458"/>
      <c r="AAV32" s="447"/>
      <c r="AAW32" s="447"/>
      <c r="AAX32" s="447"/>
      <c r="AAY32" s="450">
        <f t="shared" ref="AAY32:AAY35" si="2047">AAU32+AAV32-AAW32+AAX32</f>
        <v>0</v>
      </c>
      <c r="AAZ32" s="447"/>
      <c r="ABA32" s="447"/>
      <c r="ABB32" s="447"/>
      <c r="ABC32" s="447"/>
      <c r="ABD32" s="447"/>
      <c r="ABE32" s="449"/>
      <c r="ABF32" s="450">
        <f t="shared" ref="ABF32:ABF35" si="2048">AAZ32+ABA32-ABB32+ABC32-ABD32+ABE32</f>
        <v>0</v>
      </c>
      <c r="ABG32" s="463"/>
      <c r="ABH32" s="448"/>
      <c r="ABJ32" s="458"/>
      <c r="ABK32" s="447"/>
      <c r="ABL32" s="447"/>
      <c r="ABM32" s="447"/>
      <c r="ABN32" s="450">
        <f t="shared" ref="ABN32:ABN35" si="2049">ABJ32+ABK32-ABL32+ABM32</f>
        <v>0</v>
      </c>
      <c r="ABO32" s="447"/>
      <c r="ABP32" s="447"/>
      <c r="ABQ32" s="447"/>
      <c r="ABR32" s="447"/>
      <c r="ABS32" s="447"/>
      <c r="ABT32" s="449"/>
      <c r="ABU32" s="450">
        <f t="shared" ref="ABU32:ABU35" si="2050">ABO32+ABP32-ABQ32+ABR32-ABS32+ABT32</f>
        <v>0</v>
      </c>
      <c r="ABV32" s="463"/>
      <c r="ABW32" s="448"/>
      <c r="ABY32" s="458"/>
      <c r="ABZ32" s="447"/>
      <c r="ACA32" s="447"/>
      <c r="ACB32" s="447"/>
      <c r="ACC32" s="450">
        <f t="shared" ref="ACC32:ACC35" si="2051">ABY32+ABZ32-ACA32+ACB32</f>
        <v>0</v>
      </c>
      <c r="ACD32" s="447"/>
      <c r="ACE32" s="447"/>
      <c r="ACF32" s="447"/>
      <c r="ACG32" s="447"/>
      <c r="ACH32" s="447"/>
      <c r="ACI32" s="449"/>
      <c r="ACJ32" s="450">
        <f t="shared" ref="ACJ32:ACJ35" si="2052">ACD32+ACE32-ACF32+ACG32-ACH32+ACI32</f>
        <v>0</v>
      </c>
      <c r="ACK32" s="463"/>
      <c r="ACL32" s="448"/>
      <c r="ACN32" s="458"/>
      <c r="ACO32" s="447"/>
      <c r="ACP32" s="447"/>
      <c r="ACQ32" s="447"/>
      <c r="ACR32" s="450">
        <f t="shared" ref="ACR32:ACR35" si="2053">ACN32+ACO32-ACP32+ACQ32</f>
        <v>0</v>
      </c>
      <c r="ACS32" s="447"/>
      <c r="ACT32" s="447"/>
      <c r="ACU32" s="447"/>
      <c r="ACV32" s="447"/>
      <c r="ACW32" s="447"/>
      <c r="ACX32" s="449"/>
      <c r="ACY32" s="450">
        <f t="shared" ref="ACY32:ACY35" si="2054">ACS32+ACT32-ACU32+ACV32-ACW32+ACX32</f>
        <v>0</v>
      </c>
      <c r="ACZ32" s="463"/>
      <c r="ADA32" s="448"/>
      <c r="ADC32" s="458"/>
      <c r="ADD32" s="447"/>
      <c r="ADE32" s="447"/>
      <c r="ADF32" s="447"/>
      <c r="ADG32" s="450">
        <f t="shared" ref="ADG32:ADG35" si="2055">ADC32+ADD32-ADE32+ADF32</f>
        <v>0</v>
      </c>
      <c r="ADH32" s="447"/>
      <c r="ADI32" s="447"/>
      <c r="ADJ32" s="447"/>
      <c r="ADK32" s="447"/>
      <c r="ADL32" s="447"/>
      <c r="ADM32" s="449"/>
      <c r="ADN32" s="450">
        <f t="shared" ref="ADN32:ADN35" si="2056">ADH32+ADI32-ADJ32+ADK32-ADL32+ADM32</f>
        <v>0</v>
      </c>
      <c r="ADO32" s="463"/>
      <c r="ADP32" s="448"/>
      <c r="ADR32" s="458"/>
      <c r="ADS32" s="447"/>
      <c r="ADT32" s="447"/>
      <c r="ADU32" s="447"/>
      <c r="ADV32" s="450">
        <f t="shared" ref="ADV32:ADV35" si="2057">ADR32+ADS32-ADT32+ADU32</f>
        <v>0</v>
      </c>
      <c r="ADW32" s="447"/>
      <c r="ADX32" s="447"/>
      <c r="ADY32" s="447"/>
      <c r="ADZ32" s="447"/>
      <c r="AEA32" s="447"/>
      <c r="AEB32" s="449"/>
      <c r="AEC32" s="450">
        <f t="shared" ref="AEC32:AEC35" si="2058">ADW32+ADX32-ADY32+ADZ32-AEA32+AEB32</f>
        <v>0</v>
      </c>
      <c r="AED32" s="463"/>
      <c r="AEE32" s="448"/>
      <c r="AEG32" s="458"/>
      <c r="AEH32" s="447"/>
      <c r="AEI32" s="447"/>
      <c r="AEJ32" s="447"/>
      <c r="AEK32" s="450">
        <f t="shared" ref="AEK32:AEK35" si="2059">AEG32+AEH32-AEI32+AEJ32</f>
        <v>0</v>
      </c>
      <c r="AEL32" s="447"/>
      <c r="AEM32" s="447"/>
      <c r="AEN32" s="447"/>
      <c r="AEO32" s="447"/>
      <c r="AEP32" s="447"/>
      <c r="AEQ32" s="449"/>
      <c r="AER32" s="450">
        <f t="shared" ref="AER32:AER35" si="2060">AEL32+AEM32-AEN32+AEO32-AEP32+AEQ32</f>
        <v>0</v>
      </c>
      <c r="AES32" s="463"/>
      <c r="AET32" s="448"/>
      <c r="AEV32" s="458"/>
      <c r="AEW32" s="447"/>
      <c r="AEX32" s="447"/>
      <c r="AEY32" s="447"/>
      <c r="AEZ32" s="450">
        <f t="shared" ref="AEZ32:AEZ35" si="2061">AEV32+AEW32-AEX32+AEY32</f>
        <v>0</v>
      </c>
      <c r="AFA32" s="447"/>
      <c r="AFB32" s="447"/>
      <c r="AFC32" s="447"/>
      <c r="AFD32" s="447"/>
      <c r="AFE32" s="447"/>
      <c r="AFF32" s="449"/>
      <c r="AFG32" s="450">
        <f t="shared" ref="AFG32:AFG35" si="2062">AFA32+AFB32-AFC32+AFD32-AFE32+AFF32</f>
        <v>0</v>
      </c>
      <c r="AFH32" s="463"/>
      <c r="AFI32" s="448"/>
      <c r="AFK32" s="458"/>
      <c r="AFL32" s="447"/>
      <c r="AFM32" s="447"/>
      <c r="AFN32" s="447"/>
      <c r="AFO32" s="450">
        <f t="shared" ref="AFO32:AFO35" si="2063">AFK32+AFL32-AFM32+AFN32</f>
        <v>0</v>
      </c>
      <c r="AFP32" s="447"/>
      <c r="AFQ32" s="447"/>
      <c r="AFR32" s="447"/>
      <c r="AFS32" s="447"/>
      <c r="AFT32" s="447"/>
      <c r="AFU32" s="449"/>
      <c r="AFV32" s="450">
        <f t="shared" ref="AFV32:AFV35" si="2064">AFP32+AFQ32-AFR32+AFS32-AFT32+AFU32</f>
        <v>0</v>
      </c>
      <c r="AFW32" s="463"/>
      <c r="AFX32" s="448"/>
      <c r="AFZ32" s="458"/>
      <c r="AGA32" s="447"/>
      <c r="AGB32" s="447"/>
      <c r="AGC32" s="447"/>
      <c r="AGD32" s="450">
        <f t="shared" ref="AGD32:AGD35" si="2065">AFZ32+AGA32-AGB32+AGC32</f>
        <v>0</v>
      </c>
      <c r="AGE32" s="447"/>
      <c r="AGF32" s="447"/>
      <c r="AGG32" s="447"/>
      <c r="AGH32" s="447"/>
      <c r="AGI32" s="447"/>
      <c r="AGJ32" s="449"/>
      <c r="AGK32" s="450">
        <f t="shared" ref="AGK32:AGK35" si="2066">AGE32+AGF32-AGG32+AGH32-AGI32+AGJ32</f>
        <v>0</v>
      </c>
      <c r="AGL32" s="463"/>
      <c r="AGM32" s="448"/>
      <c r="AGO32" s="458"/>
      <c r="AGP32" s="447"/>
      <c r="AGQ32" s="447"/>
      <c r="AGR32" s="447"/>
      <c r="AGS32" s="450">
        <f t="shared" ref="AGS32:AGS35" si="2067">AGO32+AGP32-AGQ32+AGR32</f>
        <v>0</v>
      </c>
      <c r="AGT32" s="447"/>
      <c r="AGU32" s="447"/>
      <c r="AGV32" s="447"/>
      <c r="AGW32" s="447"/>
      <c r="AGX32" s="447"/>
      <c r="AGY32" s="449"/>
      <c r="AGZ32" s="450">
        <f t="shared" ref="AGZ32:AGZ35" si="2068">AGT32+AGU32-AGV32+AGW32-AGX32+AGY32</f>
        <v>0</v>
      </c>
      <c r="AHA32" s="463"/>
      <c r="AHB32" s="448"/>
      <c r="AHD32" s="458"/>
      <c r="AHE32" s="447"/>
      <c r="AHF32" s="447"/>
      <c r="AHG32" s="447"/>
      <c r="AHH32" s="450">
        <f t="shared" ref="AHH32:AHH35" si="2069">AHD32+AHE32-AHF32+AHG32</f>
        <v>0</v>
      </c>
      <c r="AHI32" s="447"/>
      <c r="AHJ32" s="447"/>
      <c r="AHK32" s="447"/>
      <c r="AHL32" s="447"/>
      <c r="AHM32" s="447"/>
      <c r="AHN32" s="449"/>
      <c r="AHO32" s="450">
        <f t="shared" ref="AHO32:AHO35" si="2070">AHI32+AHJ32-AHK32+AHL32-AHM32+AHN32</f>
        <v>0</v>
      </c>
      <c r="AHP32" s="463"/>
      <c r="AHQ32" s="448"/>
      <c r="AHS32" s="458"/>
      <c r="AHT32" s="447"/>
      <c r="AHU32" s="447"/>
      <c r="AHV32" s="447"/>
      <c r="AHW32" s="450">
        <f t="shared" ref="AHW32:AHW35" si="2071">AHS32+AHT32-AHU32+AHV32</f>
        <v>0</v>
      </c>
      <c r="AHX32" s="447"/>
      <c r="AHY32" s="447"/>
      <c r="AHZ32" s="447"/>
      <c r="AIA32" s="447"/>
      <c r="AIB32" s="447"/>
      <c r="AIC32" s="449"/>
      <c r="AID32" s="450">
        <f t="shared" ref="AID32:AID35" si="2072">AHX32+AHY32-AHZ32+AIA32-AIB32+AIC32</f>
        <v>0</v>
      </c>
      <c r="AIE32" s="463"/>
      <c r="AIF32" s="448"/>
      <c r="AIH32" s="458"/>
      <c r="AII32" s="447"/>
      <c r="AIJ32" s="447"/>
      <c r="AIK32" s="447"/>
      <c r="AIL32" s="450">
        <f t="shared" ref="AIL32:AIL35" si="2073">AIH32+AII32-AIJ32+AIK32</f>
        <v>0</v>
      </c>
      <c r="AIM32" s="447"/>
      <c r="AIN32" s="447"/>
      <c r="AIO32" s="447"/>
      <c r="AIP32" s="447"/>
      <c r="AIQ32" s="447"/>
      <c r="AIR32" s="449"/>
      <c r="AIS32" s="450">
        <f t="shared" ref="AIS32:AIS35" si="2074">AIM32+AIN32-AIO32+AIP32-AIQ32+AIR32</f>
        <v>0</v>
      </c>
      <c r="AIT32" s="463"/>
      <c r="AIU32" s="448"/>
      <c r="AIW32" s="458"/>
      <c r="AIX32" s="447"/>
      <c r="AIY32" s="447"/>
      <c r="AIZ32" s="447"/>
      <c r="AJA32" s="450">
        <f t="shared" ref="AJA32:AJA35" si="2075">AIW32+AIX32-AIY32+AIZ32</f>
        <v>0</v>
      </c>
      <c r="AJB32" s="447"/>
      <c r="AJC32" s="447"/>
      <c r="AJD32" s="447"/>
      <c r="AJE32" s="447"/>
      <c r="AJF32" s="447"/>
      <c r="AJG32" s="449"/>
      <c r="AJH32" s="450">
        <f t="shared" ref="AJH32:AJH35" si="2076">AJB32+AJC32-AJD32+AJE32-AJF32+AJG32</f>
        <v>0</v>
      </c>
      <c r="AJI32" s="463"/>
      <c r="AJJ32" s="448"/>
      <c r="AJL32" s="458"/>
      <c r="AJM32" s="447"/>
      <c r="AJN32" s="447"/>
      <c r="AJO32" s="447"/>
      <c r="AJP32" s="450">
        <f t="shared" ref="AJP32:AJP35" si="2077">AJL32+AJM32-AJN32+AJO32</f>
        <v>0</v>
      </c>
      <c r="AJQ32" s="447"/>
      <c r="AJR32" s="447"/>
      <c r="AJS32" s="447"/>
      <c r="AJT32" s="447"/>
      <c r="AJU32" s="447"/>
      <c r="AJV32" s="449"/>
      <c r="AJW32" s="450">
        <f t="shared" ref="AJW32:AJW35" si="2078">AJQ32+AJR32-AJS32+AJT32-AJU32+AJV32</f>
        <v>0</v>
      </c>
      <c r="AJX32" s="463"/>
      <c r="AJY32" s="448"/>
      <c r="AKA32" s="458"/>
      <c r="AKB32" s="447"/>
      <c r="AKC32" s="447"/>
      <c r="AKD32" s="447"/>
      <c r="AKE32" s="450">
        <f t="shared" ref="AKE32:AKE35" si="2079">AKA32+AKB32-AKC32+AKD32</f>
        <v>0</v>
      </c>
      <c r="AKF32" s="447"/>
      <c r="AKG32" s="447"/>
      <c r="AKH32" s="447"/>
      <c r="AKI32" s="447"/>
      <c r="AKJ32" s="447"/>
      <c r="AKK32" s="449"/>
      <c r="AKL32" s="450">
        <f t="shared" ref="AKL32:AKL35" si="2080">AKF32+AKG32-AKH32+AKI32-AKJ32+AKK32</f>
        <v>0</v>
      </c>
      <c r="AKM32" s="463"/>
      <c r="AKN32" s="448"/>
      <c r="AKP32" s="458"/>
      <c r="AKQ32" s="447"/>
      <c r="AKR32" s="447"/>
      <c r="AKS32" s="447"/>
      <c r="AKT32" s="450">
        <f t="shared" ref="AKT32:AKT35" si="2081">AKP32+AKQ32-AKR32+AKS32</f>
        <v>0</v>
      </c>
      <c r="AKU32" s="447"/>
      <c r="AKV32" s="447"/>
      <c r="AKW32" s="447"/>
      <c r="AKX32" s="447"/>
      <c r="AKY32" s="447"/>
      <c r="AKZ32" s="449"/>
      <c r="ALA32" s="450">
        <f t="shared" ref="ALA32:ALA35" si="2082">AKU32+AKV32-AKW32+AKX32-AKY32+AKZ32</f>
        <v>0</v>
      </c>
      <c r="ALB32" s="463"/>
      <c r="ALC32" s="448"/>
      <c r="ALE32" s="458"/>
      <c r="ALF32" s="447"/>
      <c r="ALG32" s="447"/>
      <c r="ALH32" s="447"/>
      <c r="ALI32" s="450">
        <f t="shared" ref="ALI32:ALI35" si="2083">ALE32+ALF32-ALG32+ALH32</f>
        <v>0</v>
      </c>
      <c r="ALJ32" s="447"/>
      <c r="ALK32" s="447"/>
      <c r="ALL32" s="447"/>
      <c r="ALM32" s="447"/>
      <c r="ALN32" s="447"/>
      <c r="ALO32" s="449"/>
      <c r="ALP32" s="450">
        <f t="shared" ref="ALP32:ALP35" si="2084">ALJ32+ALK32-ALL32+ALM32-ALN32+ALO32</f>
        <v>0</v>
      </c>
      <c r="ALQ32" s="463"/>
      <c r="ALR32" s="448"/>
      <c r="ALT32" s="458"/>
      <c r="ALU32" s="447"/>
      <c r="ALV32" s="447"/>
      <c r="ALW32" s="447"/>
      <c r="ALX32" s="450">
        <f t="shared" ref="ALX32:ALX35" si="2085">ALT32+ALU32-ALV32+ALW32</f>
        <v>0</v>
      </c>
      <c r="ALY32" s="447"/>
      <c r="ALZ32" s="447"/>
      <c r="AMA32" s="447"/>
      <c r="AMB32" s="447"/>
      <c r="AMC32" s="447"/>
      <c r="AMD32" s="449"/>
      <c r="AME32" s="450">
        <f t="shared" ref="AME32:AME35" si="2086">ALY32+ALZ32-AMA32+AMB32-AMC32+AMD32</f>
        <v>0</v>
      </c>
      <c r="AMF32" s="463"/>
      <c r="AMG32" s="448"/>
      <c r="AMI32" s="458"/>
      <c r="AMJ32" s="447"/>
      <c r="AMK32" s="447"/>
      <c r="AML32" s="447"/>
      <c r="AMM32" s="450">
        <f t="shared" ref="AMM32:AMM35" si="2087">AMI32+AMJ32-AMK32+AML32</f>
        <v>0</v>
      </c>
      <c r="AMN32" s="447"/>
      <c r="AMO32" s="447"/>
      <c r="AMP32" s="447"/>
      <c r="AMQ32" s="447"/>
      <c r="AMR32" s="447"/>
      <c r="AMS32" s="449"/>
      <c r="AMT32" s="450">
        <f t="shared" ref="AMT32:AMT35" si="2088">AMN32+AMO32-AMP32+AMQ32-AMR32+AMS32</f>
        <v>0</v>
      </c>
      <c r="AMU32" s="463"/>
      <c r="AMV32" s="448"/>
      <c r="AMX32" s="458"/>
      <c r="AMY32" s="447"/>
      <c r="AMZ32" s="447"/>
      <c r="ANA32" s="447"/>
      <c r="ANB32" s="450">
        <f t="shared" ref="ANB32:ANB35" si="2089">AMX32+AMY32-AMZ32+ANA32</f>
        <v>0</v>
      </c>
      <c r="ANC32" s="447"/>
      <c r="AND32" s="447"/>
      <c r="ANE32" s="447"/>
      <c r="ANF32" s="447"/>
      <c r="ANG32" s="447"/>
      <c r="ANH32" s="449"/>
      <c r="ANI32" s="450">
        <f t="shared" ref="ANI32:ANI35" si="2090">ANC32+AND32-ANE32+ANF32-ANG32+ANH32</f>
        <v>0</v>
      </c>
      <c r="ANJ32" s="463"/>
      <c r="ANK32" s="448"/>
      <c r="ANM32" s="458"/>
      <c r="ANN32" s="447"/>
      <c r="ANO32" s="447"/>
      <c r="ANP32" s="447"/>
      <c r="ANQ32" s="450">
        <f t="shared" ref="ANQ32:ANQ35" si="2091">ANM32+ANN32-ANO32+ANP32</f>
        <v>0</v>
      </c>
      <c r="ANR32" s="447"/>
      <c r="ANS32" s="447"/>
      <c r="ANT32" s="447"/>
      <c r="ANU32" s="447"/>
      <c r="ANV32" s="447"/>
      <c r="ANW32" s="449"/>
      <c r="ANX32" s="450">
        <f t="shared" ref="ANX32:ANX35" si="2092">ANR32+ANS32-ANT32+ANU32-ANV32+ANW32</f>
        <v>0</v>
      </c>
      <c r="ANY32" s="463"/>
      <c r="ANZ32" s="448"/>
      <c r="AOB32" s="458"/>
      <c r="AOC32" s="447"/>
      <c r="AOD32" s="447"/>
      <c r="AOE32" s="447"/>
      <c r="AOF32" s="450">
        <f t="shared" ref="AOF32:AOF35" si="2093">AOB32+AOC32-AOD32+AOE32</f>
        <v>0</v>
      </c>
      <c r="AOG32" s="447"/>
      <c r="AOH32" s="447"/>
      <c r="AOI32" s="447"/>
      <c r="AOJ32" s="447"/>
      <c r="AOK32" s="447"/>
      <c r="AOL32" s="449"/>
      <c r="AOM32" s="450">
        <f t="shared" ref="AOM32:AOM35" si="2094">AOG32+AOH32-AOI32+AOJ32-AOK32+AOL32</f>
        <v>0</v>
      </c>
      <c r="AON32" s="463"/>
      <c r="AOO32" s="448"/>
      <c r="AOQ32" s="458"/>
      <c r="AOR32" s="447"/>
      <c r="AOS32" s="447"/>
      <c r="AOT32" s="447"/>
      <c r="AOU32" s="450">
        <f t="shared" ref="AOU32:AOU35" si="2095">AOQ32+AOR32-AOS32+AOT32</f>
        <v>0</v>
      </c>
      <c r="AOV32" s="447"/>
      <c r="AOW32" s="447"/>
      <c r="AOX32" s="447"/>
      <c r="AOY32" s="447"/>
      <c r="AOZ32" s="447"/>
      <c r="APA32" s="449"/>
      <c r="APB32" s="450">
        <f t="shared" ref="APB32:APB35" si="2096">AOV32+AOW32-AOX32+AOY32-AOZ32+APA32</f>
        <v>0</v>
      </c>
      <c r="APC32" s="463"/>
      <c r="APD32" s="448"/>
      <c r="APF32" s="458"/>
      <c r="APG32" s="447"/>
      <c r="APH32" s="447"/>
      <c r="API32" s="447"/>
      <c r="APJ32" s="450">
        <f t="shared" ref="APJ32:APJ35" si="2097">APF32+APG32-APH32+API32</f>
        <v>0</v>
      </c>
      <c r="APK32" s="447"/>
      <c r="APL32" s="447"/>
      <c r="APM32" s="447"/>
      <c r="APN32" s="447"/>
      <c r="APO32" s="447"/>
      <c r="APP32" s="449"/>
      <c r="APQ32" s="450">
        <f t="shared" ref="APQ32:APQ35" si="2098">APK32+APL32-APM32+APN32-APO32+APP32</f>
        <v>0</v>
      </c>
      <c r="APR32" s="463"/>
      <c r="APS32" s="448"/>
      <c r="APU32" s="458"/>
      <c r="APV32" s="447"/>
      <c r="APW32" s="447"/>
      <c r="APX32" s="447"/>
      <c r="APY32" s="450">
        <f t="shared" ref="APY32:APY35" si="2099">APU32+APV32-APW32+APX32</f>
        <v>0</v>
      </c>
      <c r="APZ32" s="447"/>
      <c r="AQA32" s="447"/>
      <c r="AQB32" s="447"/>
      <c r="AQC32" s="447"/>
      <c r="AQD32" s="447"/>
      <c r="AQE32" s="449"/>
      <c r="AQF32" s="450">
        <f t="shared" ref="AQF32:AQF35" si="2100">APZ32+AQA32-AQB32+AQC32-AQD32+AQE32</f>
        <v>0</v>
      </c>
      <c r="AQG32" s="463"/>
      <c r="AQH32" s="448"/>
      <c r="AQJ32" s="458"/>
      <c r="AQK32" s="447"/>
      <c r="AQL32" s="447"/>
      <c r="AQM32" s="447"/>
      <c r="AQN32" s="450">
        <f t="shared" ref="AQN32:AQN35" si="2101">AQJ32+AQK32-AQL32+AQM32</f>
        <v>0</v>
      </c>
      <c r="AQO32" s="447"/>
      <c r="AQP32" s="447"/>
      <c r="AQQ32" s="447"/>
      <c r="AQR32" s="447"/>
      <c r="AQS32" s="447"/>
      <c r="AQT32" s="449"/>
      <c r="AQU32" s="450">
        <f t="shared" ref="AQU32:AQU35" si="2102">AQO32+AQP32-AQQ32+AQR32-AQS32+AQT32</f>
        <v>0</v>
      </c>
      <c r="AQV32" s="463"/>
      <c r="AQW32" s="448"/>
      <c r="AQY32" s="458"/>
      <c r="AQZ32" s="447"/>
      <c r="ARA32" s="447"/>
      <c r="ARB32" s="447"/>
      <c r="ARC32" s="450">
        <f t="shared" ref="ARC32:ARC35" si="2103">AQY32+AQZ32-ARA32+ARB32</f>
        <v>0</v>
      </c>
      <c r="ARD32" s="447"/>
      <c r="ARE32" s="447"/>
      <c r="ARF32" s="447"/>
      <c r="ARG32" s="447"/>
      <c r="ARH32" s="447"/>
      <c r="ARI32" s="449"/>
      <c r="ARJ32" s="450">
        <f t="shared" ref="ARJ32:ARJ35" si="2104">ARD32+ARE32-ARF32+ARG32-ARH32+ARI32</f>
        <v>0</v>
      </c>
      <c r="ARK32" s="463"/>
      <c r="ARL32" s="448"/>
      <c r="ARN32" s="458"/>
      <c r="ARO32" s="447"/>
      <c r="ARP32" s="447"/>
      <c r="ARQ32" s="447"/>
      <c r="ARR32" s="450">
        <f t="shared" ref="ARR32:ARR35" si="2105">ARN32+ARO32-ARP32+ARQ32</f>
        <v>0</v>
      </c>
      <c r="ARS32" s="447"/>
      <c r="ART32" s="447"/>
      <c r="ARU32" s="447"/>
      <c r="ARV32" s="447"/>
      <c r="ARW32" s="447"/>
      <c r="ARX32" s="449"/>
      <c r="ARY32" s="450">
        <f t="shared" ref="ARY32:ARY35" si="2106">ARS32+ART32-ARU32+ARV32-ARW32+ARX32</f>
        <v>0</v>
      </c>
      <c r="ARZ32" s="463"/>
      <c r="ASA32" s="448"/>
      <c r="ASC32" s="458"/>
      <c r="ASD32" s="447"/>
      <c r="ASE32" s="447"/>
      <c r="ASF32" s="447"/>
      <c r="ASG32" s="450">
        <f t="shared" ref="ASG32:ASG35" si="2107">ASC32+ASD32-ASE32+ASF32</f>
        <v>0</v>
      </c>
      <c r="ASH32" s="447"/>
      <c r="ASI32" s="447"/>
      <c r="ASJ32" s="447"/>
      <c r="ASK32" s="447"/>
      <c r="ASL32" s="447"/>
      <c r="ASM32" s="449"/>
      <c r="ASN32" s="450">
        <f t="shared" ref="ASN32:ASN35" si="2108">ASH32+ASI32-ASJ32+ASK32-ASL32+ASM32</f>
        <v>0</v>
      </c>
      <c r="ASO32" s="463"/>
      <c r="ASP32" s="448"/>
      <c r="ASR32" s="458"/>
      <c r="ASS32" s="447"/>
      <c r="AST32" s="447"/>
      <c r="ASU32" s="447"/>
      <c r="ASV32" s="450">
        <f t="shared" ref="ASV32:ASV35" si="2109">ASR32+ASS32-AST32+ASU32</f>
        <v>0</v>
      </c>
      <c r="ASW32" s="447"/>
      <c r="ASX32" s="447"/>
      <c r="ASY32" s="447"/>
      <c r="ASZ32" s="447"/>
      <c r="ATA32" s="447"/>
      <c r="ATB32" s="449"/>
      <c r="ATC32" s="450">
        <f t="shared" ref="ATC32:ATC35" si="2110">ASW32+ASX32-ASY32+ASZ32-ATA32+ATB32</f>
        <v>0</v>
      </c>
      <c r="ATD32" s="463"/>
      <c r="ATE32" s="448"/>
      <c r="ATG32" s="458"/>
      <c r="ATH32" s="447"/>
      <c r="ATI32" s="447"/>
      <c r="ATJ32" s="447"/>
      <c r="ATK32" s="450">
        <f t="shared" ref="ATK32:ATK35" si="2111">ATG32+ATH32-ATI32+ATJ32</f>
        <v>0</v>
      </c>
      <c r="ATL32" s="447"/>
      <c r="ATM32" s="447"/>
      <c r="ATN32" s="447"/>
      <c r="ATO32" s="447"/>
      <c r="ATP32" s="447"/>
      <c r="ATQ32" s="449"/>
      <c r="ATR32" s="450">
        <f t="shared" ref="ATR32:ATR35" si="2112">ATL32+ATM32-ATN32+ATO32-ATP32+ATQ32</f>
        <v>0</v>
      </c>
      <c r="ATS32" s="463"/>
      <c r="ATT32" s="448"/>
      <c r="ATV32" s="458"/>
      <c r="ATW32" s="447"/>
      <c r="ATX32" s="447"/>
      <c r="ATY32" s="447"/>
      <c r="ATZ32" s="450">
        <f t="shared" ref="ATZ32:ATZ35" si="2113">ATV32+ATW32-ATX32+ATY32</f>
        <v>0</v>
      </c>
      <c r="AUA32" s="447"/>
      <c r="AUB32" s="447"/>
      <c r="AUC32" s="447"/>
      <c r="AUD32" s="447"/>
      <c r="AUE32" s="447"/>
      <c r="AUF32" s="449"/>
      <c r="AUG32" s="450">
        <f t="shared" ref="AUG32:AUG35" si="2114">AUA32+AUB32-AUC32+AUD32-AUE32+AUF32</f>
        <v>0</v>
      </c>
      <c r="AUH32" s="463"/>
      <c r="AUI32" s="448"/>
      <c r="AUK32" s="458"/>
      <c r="AUL32" s="447"/>
      <c r="AUM32" s="447"/>
      <c r="AUN32" s="447"/>
      <c r="AUO32" s="450">
        <f t="shared" ref="AUO32:AUO35" si="2115">AUK32+AUL32-AUM32+AUN32</f>
        <v>0</v>
      </c>
      <c r="AUP32" s="447"/>
      <c r="AUQ32" s="447"/>
      <c r="AUR32" s="447"/>
      <c r="AUS32" s="447"/>
      <c r="AUT32" s="447"/>
      <c r="AUU32" s="449"/>
      <c r="AUV32" s="450">
        <f t="shared" ref="AUV32:AUV35" si="2116">AUP32+AUQ32-AUR32+AUS32-AUT32+AUU32</f>
        <v>0</v>
      </c>
      <c r="AUW32" s="463"/>
      <c r="AUX32" s="448"/>
      <c r="AUZ32" s="458"/>
      <c r="AVA32" s="447"/>
      <c r="AVB32" s="447"/>
      <c r="AVC32" s="447"/>
      <c r="AVD32" s="450">
        <f t="shared" ref="AVD32:AVD35" si="2117">AUZ32+AVA32-AVB32+AVC32</f>
        <v>0</v>
      </c>
      <c r="AVE32" s="447"/>
      <c r="AVF32" s="447"/>
      <c r="AVG32" s="447"/>
      <c r="AVH32" s="447"/>
      <c r="AVI32" s="447"/>
      <c r="AVJ32" s="449"/>
      <c r="AVK32" s="450">
        <f t="shared" ref="AVK32:AVK35" si="2118">AVE32+AVF32-AVG32+AVH32-AVI32+AVJ32</f>
        <v>0</v>
      </c>
      <c r="AVL32" s="463"/>
      <c r="AVM32" s="448"/>
      <c r="AVO32" s="458"/>
      <c r="AVP32" s="447"/>
      <c r="AVQ32" s="447"/>
      <c r="AVR32" s="447"/>
      <c r="AVS32" s="450">
        <f t="shared" ref="AVS32:AVS35" si="2119">AVO32+AVP32-AVQ32+AVR32</f>
        <v>0</v>
      </c>
      <c r="AVT32" s="447"/>
      <c r="AVU32" s="447"/>
      <c r="AVV32" s="447"/>
      <c r="AVW32" s="447"/>
      <c r="AVX32" s="447"/>
      <c r="AVY32" s="449"/>
      <c r="AVZ32" s="450">
        <f t="shared" ref="AVZ32:AVZ35" si="2120">AVT32+AVU32-AVV32+AVW32-AVX32+AVY32</f>
        <v>0</v>
      </c>
      <c r="AWA32" s="463"/>
      <c r="AWB32" s="448"/>
      <c r="AWD32" s="458"/>
      <c r="AWE32" s="447"/>
      <c r="AWF32" s="447"/>
      <c r="AWG32" s="447"/>
      <c r="AWH32" s="450">
        <f t="shared" ref="AWH32:AWH35" si="2121">AWD32+AWE32-AWF32+AWG32</f>
        <v>0</v>
      </c>
      <c r="AWI32" s="447"/>
      <c r="AWJ32" s="447"/>
      <c r="AWK32" s="447"/>
      <c r="AWL32" s="447"/>
      <c r="AWM32" s="447"/>
      <c r="AWN32" s="449"/>
      <c r="AWO32" s="450">
        <f t="shared" ref="AWO32:AWO35" si="2122">AWI32+AWJ32-AWK32+AWL32-AWM32+AWN32</f>
        <v>0</v>
      </c>
      <c r="AWP32" s="463"/>
      <c r="AWQ32" s="448"/>
      <c r="AWS32" s="458"/>
      <c r="AWT32" s="447"/>
      <c r="AWU32" s="447"/>
      <c r="AWV32" s="447"/>
      <c r="AWW32" s="450">
        <f t="shared" ref="AWW32:AWW35" si="2123">AWS32+AWT32-AWU32+AWV32</f>
        <v>0</v>
      </c>
      <c r="AWX32" s="447"/>
      <c r="AWY32" s="447"/>
      <c r="AWZ32" s="447"/>
      <c r="AXA32" s="447"/>
      <c r="AXB32" s="447"/>
      <c r="AXC32" s="449"/>
      <c r="AXD32" s="450">
        <f t="shared" ref="AXD32:AXD35" si="2124">AWX32+AWY32-AWZ32+AXA32-AXB32+AXC32</f>
        <v>0</v>
      </c>
      <c r="AXE32" s="463"/>
      <c r="AXF32" s="448"/>
      <c r="AXH32" s="458"/>
      <c r="AXI32" s="447"/>
      <c r="AXJ32" s="447"/>
      <c r="AXK32" s="447"/>
      <c r="AXL32" s="450">
        <f t="shared" ref="AXL32:AXL35" si="2125">AXH32+AXI32-AXJ32+AXK32</f>
        <v>0</v>
      </c>
      <c r="AXM32" s="447"/>
      <c r="AXN32" s="447"/>
      <c r="AXO32" s="447"/>
      <c r="AXP32" s="447"/>
      <c r="AXQ32" s="447"/>
      <c r="AXR32" s="449"/>
      <c r="AXS32" s="450">
        <f t="shared" ref="AXS32:AXS35" si="2126">AXM32+AXN32-AXO32+AXP32-AXQ32+AXR32</f>
        <v>0</v>
      </c>
      <c r="AXT32" s="463"/>
      <c r="AXU32" s="448"/>
      <c r="AXW32" s="458"/>
      <c r="AXX32" s="447"/>
      <c r="AXY32" s="447"/>
      <c r="AXZ32" s="447"/>
      <c r="AYA32" s="450">
        <f t="shared" ref="AYA32:AYA35" si="2127">AXW32+AXX32-AXY32+AXZ32</f>
        <v>0</v>
      </c>
      <c r="AYB32" s="447"/>
      <c r="AYC32" s="447"/>
      <c r="AYD32" s="447"/>
      <c r="AYE32" s="447"/>
      <c r="AYF32" s="447"/>
      <c r="AYG32" s="449"/>
      <c r="AYH32" s="450">
        <f t="shared" ref="AYH32:AYH35" si="2128">AYB32+AYC32-AYD32+AYE32-AYF32+AYG32</f>
        <v>0</v>
      </c>
      <c r="AYI32" s="463"/>
      <c r="AYJ32" s="448"/>
      <c r="AYL32" s="458"/>
      <c r="AYM32" s="447"/>
      <c r="AYN32" s="447"/>
      <c r="AYO32" s="447"/>
      <c r="AYP32" s="450">
        <f t="shared" ref="AYP32:AYP35" si="2129">AYL32+AYM32-AYN32+AYO32</f>
        <v>0</v>
      </c>
      <c r="AYQ32" s="447"/>
      <c r="AYR32" s="447"/>
      <c r="AYS32" s="447"/>
      <c r="AYT32" s="447"/>
      <c r="AYU32" s="447"/>
      <c r="AYV32" s="449"/>
      <c r="AYW32" s="450">
        <f t="shared" ref="AYW32:AYW35" si="2130">AYQ32+AYR32-AYS32+AYT32-AYU32+AYV32</f>
        <v>0</v>
      </c>
      <c r="AYX32" s="463"/>
      <c r="AYY32" s="448"/>
      <c r="AZA32" s="458"/>
      <c r="AZB32" s="447"/>
      <c r="AZC32" s="447"/>
      <c r="AZD32" s="447"/>
      <c r="AZE32" s="450">
        <f t="shared" ref="AZE32:AZE35" si="2131">AZA32+AZB32-AZC32+AZD32</f>
        <v>0</v>
      </c>
      <c r="AZF32" s="447"/>
      <c r="AZG32" s="447"/>
      <c r="AZH32" s="447"/>
      <c r="AZI32" s="447"/>
      <c r="AZJ32" s="447"/>
      <c r="AZK32" s="449"/>
      <c r="AZL32" s="450">
        <f t="shared" ref="AZL32:AZL35" si="2132">AZF32+AZG32-AZH32+AZI32-AZJ32+AZK32</f>
        <v>0</v>
      </c>
      <c r="AZM32" s="463"/>
      <c r="AZN32" s="448"/>
      <c r="AZP32" s="458"/>
      <c r="AZQ32" s="447"/>
      <c r="AZR32" s="447"/>
      <c r="AZS32" s="447"/>
      <c r="AZT32" s="450">
        <f t="shared" ref="AZT32:AZT35" si="2133">AZP32+AZQ32-AZR32+AZS32</f>
        <v>0</v>
      </c>
      <c r="AZU32" s="447"/>
      <c r="AZV32" s="447"/>
      <c r="AZW32" s="447"/>
      <c r="AZX32" s="447"/>
      <c r="AZY32" s="447"/>
      <c r="AZZ32" s="449"/>
      <c r="BAA32" s="450">
        <f t="shared" ref="BAA32:BAA35" si="2134">AZU32+AZV32-AZW32+AZX32-AZY32+AZZ32</f>
        <v>0</v>
      </c>
      <c r="BAB32" s="463"/>
      <c r="BAC32" s="448"/>
      <c r="BAE32" s="458"/>
      <c r="BAF32" s="447"/>
      <c r="BAG32" s="447"/>
      <c r="BAH32" s="447"/>
      <c r="BAI32" s="450">
        <f t="shared" ref="BAI32:BAI35" si="2135">BAE32+BAF32-BAG32+BAH32</f>
        <v>0</v>
      </c>
      <c r="BAJ32" s="447"/>
      <c r="BAK32" s="447"/>
      <c r="BAL32" s="447"/>
      <c r="BAM32" s="447"/>
      <c r="BAN32" s="447"/>
      <c r="BAO32" s="449"/>
      <c r="BAP32" s="450">
        <f t="shared" ref="BAP32:BAP35" si="2136">BAJ32+BAK32-BAL32+BAM32-BAN32+BAO32</f>
        <v>0</v>
      </c>
      <c r="BAQ32" s="463"/>
      <c r="BAR32" s="448"/>
      <c r="BAT32" s="458"/>
      <c r="BAU32" s="447"/>
      <c r="BAV32" s="447"/>
      <c r="BAW32" s="447"/>
      <c r="BAX32" s="450">
        <f t="shared" ref="BAX32:BAX35" si="2137">BAT32+BAU32-BAV32+BAW32</f>
        <v>0</v>
      </c>
      <c r="BAY32" s="447"/>
      <c r="BAZ32" s="447"/>
      <c r="BBA32" s="447"/>
      <c r="BBB32" s="447"/>
      <c r="BBC32" s="447"/>
      <c r="BBD32" s="449"/>
      <c r="BBE32" s="450">
        <f t="shared" ref="BBE32:BBE35" si="2138">BAY32+BAZ32-BBA32+BBB32-BBC32+BBD32</f>
        <v>0</v>
      </c>
      <c r="BBF32" s="463"/>
      <c r="BBG32" s="448"/>
      <c r="BBI32" s="458"/>
      <c r="BBJ32" s="447"/>
      <c r="BBK32" s="447"/>
      <c r="BBL32" s="447"/>
      <c r="BBM32" s="450">
        <f t="shared" ref="BBM32:BBM35" si="2139">BBI32+BBJ32-BBK32+BBL32</f>
        <v>0</v>
      </c>
      <c r="BBN32" s="447"/>
      <c r="BBO32" s="447"/>
      <c r="BBP32" s="447"/>
      <c r="BBQ32" s="447"/>
      <c r="BBR32" s="447"/>
      <c r="BBS32" s="449"/>
      <c r="BBT32" s="450">
        <f t="shared" ref="BBT32:BBT35" si="2140">BBN32+BBO32-BBP32+BBQ32-BBR32+BBS32</f>
        <v>0</v>
      </c>
      <c r="BBU32" s="463"/>
      <c r="BBV32" s="448"/>
      <c r="BBX32" s="458"/>
      <c r="BBY32" s="447"/>
      <c r="BBZ32" s="447"/>
      <c r="BCA32" s="447"/>
      <c r="BCB32" s="450">
        <f t="shared" ref="BCB32:BCB35" si="2141">BBX32+BBY32-BBZ32+BCA32</f>
        <v>0</v>
      </c>
      <c r="BCC32" s="447"/>
      <c r="BCD32" s="447"/>
      <c r="BCE32" s="447"/>
      <c r="BCF32" s="447"/>
      <c r="BCG32" s="447"/>
      <c r="BCH32" s="449"/>
      <c r="BCI32" s="450">
        <f t="shared" ref="BCI32:BCI35" si="2142">BCC32+BCD32-BCE32+BCF32-BCG32+BCH32</f>
        <v>0</v>
      </c>
      <c r="BCJ32" s="463"/>
      <c r="BCK32" s="448"/>
      <c r="BCM32" s="458"/>
      <c r="BCN32" s="447"/>
      <c r="BCO32" s="447"/>
      <c r="BCP32" s="447"/>
      <c r="BCQ32" s="450">
        <f t="shared" ref="BCQ32:BCQ35" si="2143">BCM32+BCN32-BCO32+BCP32</f>
        <v>0</v>
      </c>
      <c r="BCR32" s="447"/>
      <c r="BCS32" s="447"/>
      <c r="BCT32" s="447"/>
      <c r="BCU32" s="447"/>
      <c r="BCV32" s="447"/>
      <c r="BCW32" s="449"/>
      <c r="BCX32" s="450">
        <f t="shared" ref="BCX32:BCX35" si="2144">BCR32+BCS32-BCT32+BCU32-BCV32+BCW32</f>
        <v>0</v>
      </c>
      <c r="BCY32" s="463"/>
      <c r="BCZ32" s="448"/>
      <c r="BDB32" s="458"/>
      <c r="BDC32" s="447"/>
      <c r="BDD32" s="447"/>
      <c r="BDE32" s="447"/>
      <c r="BDF32" s="450">
        <f t="shared" ref="BDF32:BDF35" si="2145">BDB32+BDC32-BDD32+BDE32</f>
        <v>0</v>
      </c>
      <c r="BDG32" s="447"/>
      <c r="BDH32" s="447"/>
      <c r="BDI32" s="447"/>
      <c r="BDJ32" s="447"/>
      <c r="BDK32" s="447"/>
      <c r="BDL32" s="449"/>
      <c r="BDM32" s="450">
        <f t="shared" ref="BDM32:BDM35" si="2146">BDG32+BDH32-BDI32+BDJ32-BDK32+BDL32</f>
        <v>0</v>
      </c>
      <c r="BDN32" s="463"/>
      <c r="BDO32" s="448"/>
      <c r="BDQ32" s="458"/>
      <c r="BDR32" s="447"/>
      <c r="BDS32" s="447"/>
      <c r="BDT32" s="447"/>
      <c r="BDU32" s="450">
        <f t="shared" ref="BDU32:BDU35" si="2147">BDQ32+BDR32-BDS32+BDT32</f>
        <v>0</v>
      </c>
      <c r="BDV32" s="447"/>
      <c r="BDW32" s="447"/>
      <c r="BDX32" s="447"/>
      <c r="BDY32" s="447"/>
      <c r="BDZ32" s="447"/>
      <c r="BEA32" s="449"/>
      <c r="BEB32" s="450">
        <f t="shared" ref="BEB32:BEB35" si="2148">BDV32+BDW32-BDX32+BDY32-BDZ32+BEA32</f>
        <v>0</v>
      </c>
      <c r="BEC32" s="463"/>
      <c r="BED32" s="448"/>
      <c r="BEF32" s="458"/>
      <c r="BEG32" s="447"/>
      <c r="BEH32" s="447"/>
      <c r="BEI32" s="447"/>
      <c r="BEJ32" s="450">
        <f t="shared" ref="BEJ32:BEJ35" si="2149">BEF32+BEG32-BEH32+BEI32</f>
        <v>0</v>
      </c>
      <c r="BEK32" s="447"/>
      <c r="BEL32" s="447"/>
      <c r="BEM32" s="447"/>
      <c r="BEN32" s="447"/>
      <c r="BEO32" s="447"/>
      <c r="BEP32" s="449"/>
      <c r="BEQ32" s="450">
        <f t="shared" ref="BEQ32:BEQ35" si="2150">BEK32+BEL32-BEM32+BEN32-BEO32+BEP32</f>
        <v>0</v>
      </c>
      <c r="BER32" s="463"/>
      <c r="BES32" s="448"/>
      <c r="BEU32" s="458"/>
      <c r="BEV32" s="447"/>
      <c r="BEW32" s="447"/>
      <c r="BEX32" s="447"/>
      <c r="BEY32" s="450">
        <f t="shared" ref="BEY32:BEY35" si="2151">BEU32+BEV32-BEW32+BEX32</f>
        <v>0</v>
      </c>
      <c r="BEZ32" s="447"/>
      <c r="BFA32" s="447"/>
      <c r="BFB32" s="447"/>
      <c r="BFC32" s="447"/>
      <c r="BFD32" s="447"/>
      <c r="BFE32" s="449"/>
      <c r="BFF32" s="450">
        <f t="shared" ref="BFF32:BFF35" si="2152">BEZ32+BFA32-BFB32+BFC32-BFD32+BFE32</f>
        <v>0</v>
      </c>
      <c r="BFG32" s="463"/>
      <c r="BFH32" s="448"/>
      <c r="BFJ32" s="458"/>
      <c r="BFK32" s="447"/>
      <c r="BFL32" s="447"/>
      <c r="BFM32" s="447"/>
      <c r="BFN32" s="450">
        <f t="shared" ref="BFN32:BFN35" si="2153">BFJ32+BFK32-BFL32+BFM32</f>
        <v>0</v>
      </c>
      <c r="BFO32" s="447"/>
      <c r="BFP32" s="447"/>
      <c r="BFQ32" s="447"/>
      <c r="BFR32" s="447"/>
      <c r="BFS32" s="447"/>
      <c r="BFT32" s="449"/>
      <c r="BFU32" s="450">
        <f t="shared" ref="BFU32:BFU35" si="2154">BFO32+BFP32-BFQ32+BFR32-BFS32+BFT32</f>
        <v>0</v>
      </c>
      <c r="BFV32" s="463"/>
      <c r="BFW32" s="448"/>
      <c r="BFY32" s="458"/>
      <c r="BFZ32" s="447"/>
      <c r="BGA32" s="447"/>
      <c r="BGB32" s="447"/>
      <c r="BGC32" s="450">
        <f t="shared" ref="BGC32:BGC35" si="2155">BFY32+BFZ32-BGA32+BGB32</f>
        <v>0</v>
      </c>
      <c r="BGD32" s="447"/>
      <c r="BGE32" s="447"/>
      <c r="BGF32" s="447"/>
      <c r="BGG32" s="447"/>
      <c r="BGH32" s="447"/>
      <c r="BGI32" s="449"/>
      <c r="BGJ32" s="450">
        <f t="shared" ref="BGJ32:BGJ35" si="2156">BGD32+BGE32-BGF32+BGG32-BGH32+BGI32</f>
        <v>0</v>
      </c>
      <c r="BGK32" s="463"/>
      <c r="BGL32" s="448"/>
      <c r="BGN32" s="458"/>
      <c r="BGO32" s="447"/>
      <c r="BGP32" s="447"/>
      <c r="BGQ32" s="447"/>
      <c r="BGR32" s="450">
        <f t="shared" ref="BGR32:BGR35" si="2157">BGN32+BGO32-BGP32+BGQ32</f>
        <v>0</v>
      </c>
      <c r="BGS32" s="447"/>
      <c r="BGT32" s="447"/>
      <c r="BGU32" s="447"/>
      <c r="BGV32" s="447"/>
      <c r="BGW32" s="447"/>
      <c r="BGX32" s="449"/>
      <c r="BGY32" s="450">
        <f t="shared" ref="BGY32:BGY35" si="2158">BGS32+BGT32-BGU32+BGV32-BGW32+BGX32</f>
        <v>0</v>
      </c>
      <c r="BGZ32" s="463"/>
      <c r="BHA32" s="448"/>
      <c r="BHC32" s="458"/>
      <c r="BHD32" s="447"/>
      <c r="BHE32" s="447"/>
      <c r="BHF32" s="447"/>
      <c r="BHG32" s="450">
        <f t="shared" ref="BHG32:BHG35" si="2159">BHC32+BHD32-BHE32+BHF32</f>
        <v>0</v>
      </c>
      <c r="BHH32" s="447"/>
      <c r="BHI32" s="447"/>
      <c r="BHJ32" s="447"/>
      <c r="BHK32" s="447"/>
      <c r="BHL32" s="447"/>
      <c r="BHM32" s="449"/>
      <c r="BHN32" s="450">
        <f t="shared" ref="BHN32:BHN35" si="2160">BHH32+BHI32-BHJ32+BHK32-BHL32+BHM32</f>
        <v>0</v>
      </c>
      <c r="BHO32" s="463"/>
      <c r="BHP32" s="448"/>
      <c r="BHR32" s="458"/>
      <c r="BHS32" s="447"/>
      <c r="BHT32" s="447"/>
      <c r="BHU32" s="447"/>
      <c r="BHV32" s="450">
        <f t="shared" ref="BHV32:BHV35" si="2161">BHR32+BHS32-BHT32+BHU32</f>
        <v>0</v>
      </c>
      <c r="BHW32" s="447"/>
      <c r="BHX32" s="447"/>
      <c r="BHY32" s="447"/>
      <c r="BHZ32" s="447"/>
      <c r="BIA32" s="447"/>
      <c r="BIB32" s="449"/>
      <c r="BIC32" s="450">
        <f t="shared" ref="BIC32:BIC35" si="2162">BHW32+BHX32-BHY32+BHZ32-BIA32+BIB32</f>
        <v>0</v>
      </c>
      <c r="BID32" s="463"/>
      <c r="BIE32" s="448"/>
      <c r="BIG32" s="458"/>
      <c r="BIH32" s="447"/>
      <c r="BII32" s="447"/>
      <c r="BIJ32" s="447"/>
      <c r="BIK32" s="450">
        <f t="shared" ref="BIK32:BIK35" si="2163">BIG32+BIH32-BII32+BIJ32</f>
        <v>0</v>
      </c>
      <c r="BIL32" s="447"/>
      <c r="BIM32" s="447"/>
      <c r="BIN32" s="447"/>
      <c r="BIO32" s="447"/>
      <c r="BIP32" s="447"/>
      <c r="BIQ32" s="449"/>
      <c r="BIR32" s="450">
        <f t="shared" ref="BIR32:BIR35" si="2164">BIL32+BIM32-BIN32+BIO32-BIP32+BIQ32</f>
        <v>0</v>
      </c>
      <c r="BIS32" s="463"/>
      <c r="BIT32" s="448"/>
      <c r="BIV32" s="458"/>
      <c r="BIW32" s="447"/>
      <c r="BIX32" s="447"/>
      <c r="BIY32" s="447"/>
      <c r="BIZ32" s="450">
        <f t="shared" ref="BIZ32:BIZ35" si="2165">BIV32+BIW32-BIX32+BIY32</f>
        <v>0</v>
      </c>
      <c r="BJA32" s="447"/>
      <c r="BJB32" s="447"/>
      <c r="BJC32" s="447"/>
      <c r="BJD32" s="447"/>
      <c r="BJE32" s="447"/>
      <c r="BJF32" s="449"/>
      <c r="BJG32" s="450">
        <f t="shared" ref="BJG32:BJG35" si="2166">BJA32+BJB32-BJC32+BJD32-BJE32+BJF32</f>
        <v>0</v>
      </c>
      <c r="BJH32" s="463"/>
      <c r="BJI32" s="448"/>
      <c r="BJK32" s="458"/>
      <c r="BJL32" s="447"/>
      <c r="BJM32" s="447"/>
      <c r="BJN32" s="447"/>
      <c r="BJO32" s="450">
        <f t="shared" ref="BJO32:BJO35" si="2167">BJK32+BJL32-BJM32+BJN32</f>
        <v>0</v>
      </c>
      <c r="BJP32" s="447"/>
      <c r="BJQ32" s="447"/>
      <c r="BJR32" s="447"/>
      <c r="BJS32" s="447"/>
      <c r="BJT32" s="447"/>
      <c r="BJU32" s="449"/>
      <c r="BJV32" s="450">
        <f t="shared" ref="BJV32:BJV35" si="2168">BJP32+BJQ32-BJR32+BJS32-BJT32+BJU32</f>
        <v>0</v>
      </c>
      <c r="BJW32" s="463"/>
      <c r="BJX32" s="448"/>
      <c r="BJZ32" s="458"/>
      <c r="BKA32" s="447"/>
      <c r="BKB32" s="447"/>
      <c r="BKC32" s="447"/>
      <c r="BKD32" s="450">
        <f t="shared" ref="BKD32:BKD35" si="2169">BJZ32+BKA32-BKB32+BKC32</f>
        <v>0</v>
      </c>
      <c r="BKE32" s="447"/>
      <c r="BKF32" s="447"/>
      <c r="BKG32" s="447"/>
      <c r="BKH32" s="447"/>
      <c r="BKI32" s="447"/>
      <c r="BKJ32" s="449"/>
      <c r="BKK32" s="450">
        <f t="shared" ref="BKK32:BKK35" si="2170">BKE32+BKF32-BKG32+BKH32-BKI32+BKJ32</f>
        <v>0</v>
      </c>
      <c r="BKL32" s="463"/>
      <c r="BKM32" s="448"/>
      <c r="BKO32" s="458"/>
      <c r="BKP32" s="447"/>
      <c r="BKQ32" s="447"/>
      <c r="BKR32" s="447"/>
      <c r="BKS32" s="450">
        <f t="shared" ref="BKS32:BKS35" si="2171">BKO32+BKP32-BKQ32+BKR32</f>
        <v>0</v>
      </c>
      <c r="BKT32" s="447"/>
      <c r="BKU32" s="447"/>
      <c r="BKV32" s="447"/>
      <c r="BKW32" s="447"/>
      <c r="BKX32" s="447"/>
      <c r="BKY32" s="449"/>
      <c r="BKZ32" s="450">
        <f t="shared" ref="BKZ32:BKZ35" si="2172">BKT32+BKU32-BKV32+BKW32-BKX32+BKY32</f>
        <v>0</v>
      </c>
      <c r="BLA32" s="463"/>
      <c r="BLB32" s="448"/>
      <c r="BLD32" s="458"/>
      <c r="BLE32" s="447"/>
      <c r="BLF32" s="447"/>
      <c r="BLG32" s="447"/>
      <c r="BLH32" s="450">
        <f t="shared" ref="BLH32:BLH35" si="2173">BLD32+BLE32-BLF32+BLG32</f>
        <v>0</v>
      </c>
      <c r="BLI32" s="447"/>
      <c r="BLJ32" s="447"/>
      <c r="BLK32" s="447"/>
      <c r="BLL32" s="447"/>
      <c r="BLM32" s="447"/>
      <c r="BLN32" s="449"/>
      <c r="BLO32" s="450">
        <f t="shared" ref="BLO32:BLO35" si="2174">BLI32+BLJ32-BLK32+BLL32-BLM32+BLN32</f>
        <v>0</v>
      </c>
      <c r="BLP32" s="463"/>
      <c r="BLQ32" s="448"/>
      <c r="BLS32" s="458"/>
      <c r="BLT32" s="447"/>
      <c r="BLU32" s="447"/>
      <c r="BLV32" s="447"/>
      <c r="BLW32" s="450">
        <f t="shared" ref="BLW32:BLW35" si="2175">BLS32+BLT32-BLU32+BLV32</f>
        <v>0</v>
      </c>
      <c r="BLX32" s="447"/>
      <c r="BLY32" s="447"/>
      <c r="BLZ32" s="447"/>
      <c r="BMA32" s="447"/>
      <c r="BMB32" s="447"/>
      <c r="BMC32" s="449"/>
      <c r="BMD32" s="450">
        <f t="shared" ref="BMD32:BMD35" si="2176">BLX32+BLY32-BLZ32+BMA32-BMB32+BMC32</f>
        <v>0</v>
      </c>
      <c r="BME32" s="463"/>
      <c r="BMF32" s="448"/>
      <c r="BMH32" s="458"/>
      <c r="BMI32" s="447"/>
      <c r="BMJ32" s="447"/>
      <c r="BMK32" s="447"/>
      <c r="BML32" s="450">
        <f t="shared" ref="BML32:BML35" si="2177">BMH32+BMI32-BMJ32+BMK32</f>
        <v>0</v>
      </c>
      <c r="BMM32" s="447"/>
      <c r="BMN32" s="447"/>
      <c r="BMO32" s="447"/>
      <c r="BMP32" s="447"/>
      <c r="BMQ32" s="447"/>
      <c r="BMR32" s="449"/>
      <c r="BMS32" s="450">
        <f t="shared" ref="BMS32:BMS35" si="2178">BMM32+BMN32-BMO32+BMP32-BMQ32+BMR32</f>
        <v>0</v>
      </c>
      <c r="BMT32" s="463"/>
      <c r="BMU32" s="448"/>
      <c r="BMW32" s="458"/>
      <c r="BMX32" s="447"/>
      <c r="BMY32" s="447"/>
      <c r="BMZ32" s="447"/>
      <c r="BNA32" s="450">
        <f t="shared" ref="BNA32:BNA35" si="2179">BMW32+BMX32-BMY32+BMZ32</f>
        <v>0</v>
      </c>
      <c r="BNB32" s="447"/>
      <c r="BNC32" s="447"/>
      <c r="BND32" s="447"/>
      <c r="BNE32" s="447"/>
      <c r="BNF32" s="447"/>
      <c r="BNG32" s="449"/>
      <c r="BNH32" s="450">
        <f t="shared" ref="BNH32:BNH35" si="2180">BNB32+BNC32-BND32+BNE32-BNF32+BNG32</f>
        <v>0</v>
      </c>
      <c r="BNI32" s="463"/>
      <c r="BNJ32" s="448"/>
      <c r="BNL32" s="458"/>
      <c r="BNM32" s="447"/>
      <c r="BNN32" s="447"/>
      <c r="BNO32" s="447"/>
      <c r="BNP32" s="450">
        <f t="shared" ref="BNP32:BNP35" si="2181">BNL32+BNM32-BNN32+BNO32</f>
        <v>0</v>
      </c>
      <c r="BNQ32" s="447"/>
      <c r="BNR32" s="447"/>
      <c r="BNS32" s="447"/>
      <c r="BNT32" s="447"/>
      <c r="BNU32" s="447"/>
      <c r="BNV32" s="449"/>
      <c r="BNW32" s="450">
        <f t="shared" ref="BNW32:BNW35" si="2182">BNQ32+BNR32-BNS32+BNT32-BNU32+BNV32</f>
        <v>0</v>
      </c>
      <c r="BNX32" s="463"/>
      <c r="BNY32" s="448"/>
      <c r="BOA32" s="458"/>
      <c r="BOB32" s="447"/>
      <c r="BOC32" s="447"/>
      <c r="BOD32" s="447"/>
      <c r="BOE32" s="450">
        <f t="shared" ref="BOE32:BOE35" si="2183">BOA32+BOB32-BOC32+BOD32</f>
        <v>0</v>
      </c>
      <c r="BOF32" s="447"/>
      <c r="BOG32" s="447"/>
      <c r="BOH32" s="447"/>
      <c r="BOI32" s="447"/>
      <c r="BOJ32" s="447"/>
      <c r="BOK32" s="449"/>
      <c r="BOL32" s="450">
        <f t="shared" ref="BOL32:BOL35" si="2184">BOF32+BOG32-BOH32+BOI32-BOJ32+BOK32</f>
        <v>0</v>
      </c>
      <c r="BOM32" s="463"/>
      <c r="BON32" s="448"/>
      <c r="BOP32" s="458"/>
      <c r="BOQ32" s="447"/>
      <c r="BOR32" s="447"/>
      <c r="BOS32" s="447"/>
      <c r="BOT32" s="450">
        <f t="shared" ref="BOT32:BOT35" si="2185">BOP32+BOQ32-BOR32+BOS32</f>
        <v>0</v>
      </c>
      <c r="BOU32" s="447"/>
      <c r="BOV32" s="447"/>
      <c r="BOW32" s="447"/>
      <c r="BOX32" s="447"/>
      <c r="BOY32" s="447"/>
      <c r="BOZ32" s="449"/>
      <c r="BPA32" s="450">
        <f t="shared" ref="BPA32:BPA35" si="2186">BOU32+BOV32-BOW32+BOX32-BOY32+BOZ32</f>
        <v>0</v>
      </c>
      <c r="BPB32" s="463"/>
      <c r="BPC32" s="448"/>
      <c r="BPE32" s="458"/>
      <c r="BPF32" s="447"/>
      <c r="BPG32" s="447"/>
      <c r="BPH32" s="447"/>
      <c r="BPI32" s="450">
        <f t="shared" ref="BPI32:BPI35" si="2187">BPE32+BPF32-BPG32+BPH32</f>
        <v>0</v>
      </c>
      <c r="BPJ32" s="447"/>
      <c r="BPK32" s="447"/>
      <c r="BPL32" s="447"/>
      <c r="BPM32" s="447"/>
      <c r="BPN32" s="447"/>
      <c r="BPO32" s="449"/>
      <c r="BPP32" s="450">
        <f t="shared" ref="BPP32:BPP35" si="2188">BPJ32+BPK32-BPL32+BPM32-BPN32+BPO32</f>
        <v>0</v>
      </c>
      <c r="BPQ32" s="463"/>
      <c r="BPR32" s="448"/>
      <c r="BPT32" s="458"/>
      <c r="BPU32" s="447"/>
      <c r="BPV32" s="447"/>
      <c r="BPW32" s="447"/>
      <c r="BPX32" s="450">
        <f t="shared" ref="BPX32:BPX35" si="2189">BPT32+BPU32-BPV32+BPW32</f>
        <v>0</v>
      </c>
      <c r="BPY32" s="447"/>
      <c r="BPZ32" s="447"/>
      <c r="BQA32" s="447"/>
      <c r="BQB32" s="447"/>
      <c r="BQC32" s="447"/>
      <c r="BQD32" s="449"/>
      <c r="BQE32" s="450">
        <f t="shared" ref="BQE32:BQE35" si="2190">BPY32+BPZ32-BQA32+BQB32-BQC32+BQD32</f>
        <v>0</v>
      </c>
      <c r="BQF32" s="463"/>
      <c r="BQG32" s="448"/>
      <c r="BQI32" s="458"/>
      <c r="BQJ32" s="447"/>
      <c r="BQK32" s="447"/>
      <c r="BQL32" s="447"/>
      <c r="BQM32" s="450">
        <f t="shared" ref="BQM32:BQM35" si="2191">BQI32+BQJ32-BQK32+BQL32</f>
        <v>0</v>
      </c>
      <c r="BQN32" s="447"/>
      <c r="BQO32" s="447"/>
      <c r="BQP32" s="447"/>
      <c r="BQQ32" s="447"/>
      <c r="BQR32" s="447"/>
      <c r="BQS32" s="449"/>
      <c r="BQT32" s="450">
        <f t="shared" ref="BQT32:BQT35" si="2192">BQN32+BQO32-BQP32+BQQ32-BQR32+BQS32</f>
        <v>0</v>
      </c>
      <c r="BQU32" s="463"/>
      <c r="BQV32" s="448"/>
      <c r="BQX32" s="458"/>
      <c r="BQY32" s="447"/>
      <c r="BQZ32" s="447"/>
      <c r="BRA32" s="447"/>
      <c r="BRB32" s="450">
        <f t="shared" ref="BRB32:BRB35" si="2193">BQX32+BQY32-BQZ32+BRA32</f>
        <v>0</v>
      </c>
      <c r="BRC32" s="447"/>
      <c r="BRD32" s="447"/>
      <c r="BRE32" s="447"/>
      <c r="BRF32" s="447"/>
      <c r="BRG32" s="447"/>
      <c r="BRH32" s="449"/>
      <c r="BRI32" s="450">
        <f t="shared" ref="BRI32:BRI35" si="2194">BRC32+BRD32-BRE32+BRF32-BRG32+BRH32</f>
        <v>0</v>
      </c>
      <c r="BRJ32" s="463"/>
      <c r="BRK32" s="448"/>
      <c r="BRM32" s="458"/>
      <c r="BRN32" s="447"/>
      <c r="BRO32" s="447"/>
      <c r="BRP32" s="447"/>
      <c r="BRQ32" s="450">
        <f t="shared" ref="BRQ32:BRQ35" si="2195">BRM32+BRN32-BRO32+BRP32</f>
        <v>0</v>
      </c>
      <c r="BRR32" s="447"/>
      <c r="BRS32" s="447"/>
      <c r="BRT32" s="447"/>
      <c r="BRU32" s="447"/>
      <c r="BRV32" s="447"/>
      <c r="BRW32" s="449"/>
      <c r="BRX32" s="450">
        <f t="shared" ref="BRX32:BRX35" si="2196">BRR32+BRS32-BRT32+BRU32-BRV32+BRW32</f>
        <v>0</v>
      </c>
      <c r="BRY32" s="463"/>
      <c r="BRZ32" s="448"/>
      <c r="BSB32" s="458"/>
      <c r="BSC32" s="447"/>
      <c r="BSD32" s="447"/>
      <c r="BSE32" s="447"/>
      <c r="BSF32" s="450">
        <f t="shared" ref="BSF32:BSF35" si="2197">BSB32+BSC32-BSD32+BSE32</f>
        <v>0</v>
      </c>
      <c r="BSG32" s="447"/>
      <c r="BSH32" s="447"/>
      <c r="BSI32" s="447"/>
      <c r="BSJ32" s="447"/>
      <c r="BSK32" s="447"/>
      <c r="BSL32" s="449"/>
      <c r="BSM32" s="450">
        <f t="shared" ref="BSM32:BSM35" si="2198">BSG32+BSH32-BSI32+BSJ32-BSK32+BSL32</f>
        <v>0</v>
      </c>
      <c r="BSN32" s="463"/>
      <c r="BSO32" s="448"/>
      <c r="BSQ32" s="458"/>
      <c r="BSR32" s="447"/>
      <c r="BSS32" s="447"/>
      <c r="BST32" s="447"/>
      <c r="BSU32" s="450">
        <f t="shared" ref="BSU32:BSU35" si="2199">BSQ32+BSR32-BSS32+BST32</f>
        <v>0</v>
      </c>
      <c r="BSV32" s="447"/>
      <c r="BSW32" s="447"/>
      <c r="BSX32" s="447"/>
      <c r="BSY32" s="447"/>
      <c r="BSZ32" s="447"/>
      <c r="BTA32" s="449"/>
      <c r="BTB32" s="450">
        <f t="shared" ref="BTB32:BTB35" si="2200">BSV32+BSW32-BSX32+BSY32-BSZ32+BTA32</f>
        <v>0</v>
      </c>
      <c r="BTC32" s="463"/>
      <c r="BTD32" s="448"/>
      <c r="BTF32" s="458"/>
      <c r="BTG32" s="447"/>
      <c r="BTH32" s="447"/>
      <c r="BTI32" s="447"/>
      <c r="BTJ32" s="450">
        <f t="shared" ref="BTJ32:BTJ35" si="2201">BTF32+BTG32-BTH32+BTI32</f>
        <v>0</v>
      </c>
      <c r="BTK32" s="447"/>
      <c r="BTL32" s="447"/>
      <c r="BTM32" s="447"/>
      <c r="BTN32" s="447"/>
      <c r="BTO32" s="447"/>
      <c r="BTP32" s="449"/>
      <c r="BTQ32" s="450">
        <f t="shared" ref="BTQ32:BTQ35" si="2202">BTK32+BTL32-BTM32+BTN32-BTO32+BTP32</f>
        <v>0</v>
      </c>
      <c r="BTR32" s="463"/>
      <c r="BTS32" s="448"/>
      <c r="BTU32" s="458"/>
      <c r="BTV32" s="447"/>
      <c r="BTW32" s="447"/>
      <c r="BTX32" s="447"/>
      <c r="BTY32" s="450">
        <f t="shared" ref="BTY32:BTY35" si="2203">BTU32+BTV32-BTW32+BTX32</f>
        <v>0</v>
      </c>
      <c r="BTZ32" s="447"/>
      <c r="BUA32" s="447"/>
      <c r="BUB32" s="447"/>
      <c r="BUC32" s="447"/>
      <c r="BUD32" s="447"/>
      <c r="BUE32" s="449"/>
      <c r="BUF32" s="450">
        <f t="shared" ref="BUF32:BUF35" si="2204">BTZ32+BUA32-BUB32+BUC32-BUD32+BUE32</f>
        <v>0</v>
      </c>
      <c r="BUG32" s="463"/>
      <c r="BUH32" s="448"/>
      <c r="BUJ32" s="458"/>
      <c r="BUK32" s="447"/>
      <c r="BUL32" s="447"/>
      <c r="BUM32" s="447"/>
      <c r="BUN32" s="450">
        <f t="shared" ref="BUN32:BUN35" si="2205">BUJ32+BUK32-BUL32+BUM32</f>
        <v>0</v>
      </c>
      <c r="BUO32" s="447"/>
      <c r="BUP32" s="447"/>
      <c r="BUQ32" s="447"/>
      <c r="BUR32" s="447"/>
      <c r="BUS32" s="447"/>
      <c r="BUT32" s="449"/>
      <c r="BUU32" s="450">
        <f t="shared" ref="BUU32:BUU35" si="2206">BUO32+BUP32-BUQ32+BUR32-BUS32+BUT32</f>
        <v>0</v>
      </c>
      <c r="BUV32" s="463"/>
      <c r="BUW32" s="448"/>
      <c r="BUY32" s="458"/>
      <c r="BUZ32" s="447"/>
      <c r="BVA32" s="447"/>
      <c r="BVB32" s="447"/>
      <c r="BVC32" s="450">
        <f t="shared" ref="BVC32:BVC35" si="2207">BUY32+BUZ32-BVA32+BVB32</f>
        <v>0</v>
      </c>
      <c r="BVD32" s="447"/>
      <c r="BVE32" s="447"/>
      <c r="BVF32" s="447"/>
      <c r="BVG32" s="447"/>
      <c r="BVH32" s="447"/>
      <c r="BVI32" s="449"/>
      <c r="BVJ32" s="450">
        <f t="shared" ref="BVJ32:BVJ35" si="2208">BVD32+BVE32-BVF32+BVG32-BVH32+BVI32</f>
        <v>0</v>
      </c>
      <c r="BVK32" s="463"/>
      <c r="BVL32" s="448"/>
      <c r="BVN32" s="458"/>
      <c r="BVO32" s="447"/>
      <c r="BVP32" s="447"/>
      <c r="BVQ32" s="447"/>
      <c r="BVR32" s="450">
        <f t="shared" ref="BVR32:BVR35" si="2209">BVN32+BVO32-BVP32+BVQ32</f>
        <v>0</v>
      </c>
      <c r="BVS32" s="447"/>
      <c r="BVT32" s="447"/>
      <c r="BVU32" s="447"/>
      <c r="BVV32" s="447"/>
      <c r="BVW32" s="447"/>
      <c r="BVX32" s="449"/>
      <c r="BVY32" s="450">
        <f t="shared" ref="BVY32:BVY35" si="2210">BVS32+BVT32-BVU32+BVV32-BVW32+BVX32</f>
        <v>0</v>
      </c>
      <c r="BVZ32" s="463"/>
      <c r="BWA32" s="448"/>
    </row>
    <row r="33" spans="2:1951" ht="15" customHeight="1" x14ac:dyDescent="0.2">
      <c r="B33" s="452" t="s">
        <v>321</v>
      </c>
      <c r="C33" s="447"/>
      <c r="D33" s="447"/>
      <c r="E33" s="447"/>
      <c r="F33" s="447"/>
      <c r="G33" s="450">
        <f t="shared" si="1951"/>
        <v>0</v>
      </c>
      <c r="H33" s="447"/>
      <c r="I33" s="447"/>
      <c r="J33" s="447"/>
      <c r="K33" s="447"/>
      <c r="L33" s="447"/>
      <c r="M33" s="449"/>
      <c r="N33" s="450">
        <f t="shared" si="1952"/>
        <v>0</v>
      </c>
      <c r="O33" s="463"/>
      <c r="P33" s="448"/>
      <c r="R33" s="458"/>
      <c r="S33" s="447"/>
      <c r="T33" s="447"/>
      <c r="U33" s="447"/>
      <c r="V33" s="450">
        <f t="shared" si="1953"/>
        <v>0</v>
      </c>
      <c r="W33" s="447"/>
      <c r="X33" s="447"/>
      <c r="Y33" s="447"/>
      <c r="Z33" s="447"/>
      <c r="AA33" s="447"/>
      <c r="AB33" s="449"/>
      <c r="AC33" s="450">
        <f t="shared" si="1954"/>
        <v>0</v>
      </c>
      <c r="AD33" s="463"/>
      <c r="AE33" s="448"/>
      <c r="AG33" s="458"/>
      <c r="AH33" s="447"/>
      <c r="AI33" s="447"/>
      <c r="AJ33" s="447"/>
      <c r="AK33" s="450">
        <f t="shared" si="1955"/>
        <v>0</v>
      </c>
      <c r="AL33" s="447"/>
      <c r="AM33" s="447"/>
      <c r="AN33" s="447"/>
      <c r="AO33" s="447"/>
      <c r="AP33" s="447"/>
      <c r="AQ33" s="449"/>
      <c r="AR33" s="450">
        <f t="shared" si="1956"/>
        <v>0</v>
      </c>
      <c r="AS33" s="463"/>
      <c r="AT33" s="448"/>
      <c r="AV33" s="458"/>
      <c r="AW33" s="447"/>
      <c r="AX33" s="447"/>
      <c r="AY33" s="447"/>
      <c r="AZ33" s="450">
        <f t="shared" si="1957"/>
        <v>0</v>
      </c>
      <c r="BA33" s="447"/>
      <c r="BB33" s="447"/>
      <c r="BC33" s="447"/>
      <c r="BD33" s="447"/>
      <c r="BE33" s="447"/>
      <c r="BF33" s="449"/>
      <c r="BG33" s="450">
        <f t="shared" si="1958"/>
        <v>0</v>
      </c>
      <c r="BH33" s="463"/>
      <c r="BI33" s="448"/>
      <c r="BK33" s="458"/>
      <c r="BL33" s="447"/>
      <c r="BM33" s="447"/>
      <c r="BN33" s="447"/>
      <c r="BO33" s="450">
        <f t="shared" si="1959"/>
        <v>0</v>
      </c>
      <c r="BP33" s="447"/>
      <c r="BQ33" s="447"/>
      <c r="BR33" s="447"/>
      <c r="BS33" s="447"/>
      <c r="BT33" s="447"/>
      <c r="BU33" s="449"/>
      <c r="BV33" s="450">
        <f t="shared" si="1960"/>
        <v>0</v>
      </c>
      <c r="BW33" s="463"/>
      <c r="BX33" s="448"/>
      <c r="BZ33" s="458"/>
      <c r="CA33" s="447"/>
      <c r="CB33" s="447"/>
      <c r="CC33" s="447"/>
      <c r="CD33" s="450">
        <f t="shared" si="1961"/>
        <v>0</v>
      </c>
      <c r="CE33" s="447"/>
      <c r="CF33" s="447"/>
      <c r="CG33" s="447"/>
      <c r="CH33" s="447"/>
      <c r="CI33" s="447"/>
      <c r="CJ33" s="449"/>
      <c r="CK33" s="450">
        <f t="shared" si="1962"/>
        <v>0</v>
      </c>
      <c r="CL33" s="463"/>
      <c r="CM33" s="448"/>
      <c r="CO33" s="458"/>
      <c r="CP33" s="447"/>
      <c r="CQ33" s="447"/>
      <c r="CR33" s="447"/>
      <c r="CS33" s="450">
        <f t="shared" si="1963"/>
        <v>0</v>
      </c>
      <c r="CT33" s="447"/>
      <c r="CU33" s="447"/>
      <c r="CV33" s="447"/>
      <c r="CW33" s="447"/>
      <c r="CX33" s="447"/>
      <c r="CY33" s="449"/>
      <c r="CZ33" s="450">
        <f t="shared" si="1964"/>
        <v>0</v>
      </c>
      <c r="DA33" s="463"/>
      <c r="DB33" s="448"/>
      <c r="DD33" s="458"/>
      <c r="DE33" s="447"/>
      <c r="DF33" s="447"/>
      <c r="DG33" s="447"/>
      <c r="DH33" s="450">
        <f t="shared" si="1965"/>
        <v>0</v>
      </c>
      <c r="DI33" s="447"/>
      <c r="DJ33" s="447"/>
      <c r="DK33" s="447"/>
      <c r="DL33" s="447"/>
      <c r="DM33" s="447"/>
      <c r="DN33" s="449"/>
      <c r="DO33" s="450">
        <f t="shared" si="1966"/>
        <v>0</v>
      </c>
      <c r="DP33" s="463"/>
      <c r="DQ33" s="448"/>
      <c r="DS33" s="458"/>
      <c r="DT33" s="447"/>
      <c r="DU33" s="447"/>
      <c r="DV33" s="447"/>
      <c r="DW33" s="450">
        <f t="shared" si="1967"/>
        <v>0</v>
      </c>
      <c r="DX33" s="447"/>
      <c r="DY33" s="447"/>
      <c r="DZ33" s="447"/>
      <c r="EA33" s="447"/>
      <c r="EB33" s="447"/>
      <c r="EC33" s="449"/>
      <c r="ED33" s="450">
        <f t="shared" si="1968"/>
        <v>0</v>
      </c>
      <c r="EE33" s="463"/>
      <c r="EF33" s="448"/>
      <c r="EH33" s="458"/>
      <c r="EI33" s="447"/>
      <c r="EJ33" s="447"/>
      <c r="EK33" s="447"/>
      <c r="EL33" s="450">
        <f t="shared" si="1969"/>
        <v>0</v>
      </c>
      <c r="EM33" s="447"/>
      <c r="EN33" s="447"/>
      <c r="EO33" s="447"/>
      <c r="EP33" s="447"/>
      <c r="EQ33" s="447"/>
      <c r="ER33" s="449"/>
      <c r="ES33" s="450">
        <f t="shared" si="1970"/>
        <v>0</v>
      </c>
      <c r="ET33" s="463"/>
      <c r="EU33" s="448"/>
      <c r="EW33" s="458"/>
      <c r="EX33" s="447"/>
      <c r="EY33" s="447"/>
      <c r="EZ33" s="447"/>
      <c r="FA33" s="450">
        <f t="shared" si="1971"/>
        <v>0</v>
      </c>
      <c r="FB33" s="447"/>
      <c r="FC33" s="447"/>
      <c r="FD33" s="447"/>
      <c r="FE33" s="447"/>
      <c r="FF33" s="447"/>
      <c r="FG33" s="449"/>
      <c r="FH33" s="450">
        <f t="shared" si="1972"/>
        <v>0</v>
      </c>
      <c r="FI33" s="463"/>
      <c r="FJ33" s="448"/>
      <c r="FL33" s="458"/>
      <c r="FM33" s="447"/>
      <c r="FN33" s="447"/>
      <c r="FO33" s="447"/>
      <c r="FP33" s="450">
        <f t="shared" si="1973"/>
        <v>0</v>
      </c>
      <c r="FQ33" s="447"/>
      <c r="FR33" s="447"/>
      <c r="FS33" s="447"/>
      <c r="FT33" s="447"/>
      <c r="FU33" s="447"/>
      <c r="FV33" s="449"/>
      <c r="FW33" s="450">
        <f t="shared" si="1974"/>
        <v>0</v>
      </c>
      <c r="FX33" s="463"/>
      <c r="FY33" s="448"/>
      <c r="GA33" s="458"/>
      <c r="GB33" s="447"/>
      <c r="GC33" s="447"/>
      <c r="GD33" s="447"/>
      <c r="GE33" s="450">
        <f t="shared" si="1975"/>
        <v>0</v>
      </c>
      <c r="GF33" s="447"/>
      <c r="GG33" s="447"/>
      <c r="GH33" s="447"/>
      <c r="GI33" s="447"/>
      <c r="GJ33" s="447"/>
      <c r="GK33" s="449"/>
      <c r="GL33" s="450">
        <f t="shared" si="1976"/>
        <v>0</v>
      </c>
      <c r="GM33" s="463"/>
      <c r="GN33" s="448"/>
      <c r="GP33" s="458"/>
      <c r="GQ33" s="447"/>
      <c r="GR33" s="447"/>
      <c r="GS33" s="447"/>
      <c r="GT33" s="450">
        <f t="shared" si="1977"/>
        <v>0</v>
      </c>
      <c r="GU33" s="447"/>
      <c r="GV33" s="447"/>
      <c r="GW33" s="447"/>
      <c r="GX33" s="447"/>
      <c r="GY33" s="447"/>
      <c r="GZ33" s="449"/>
      <c r="HA33" s="450">
        <f t="shared" si="1978"/>
        <v>0</v>
      </c>
      <c r="HB33" s="463"/>
      <c r="HC33" s="448"/>
      <c r="HE33" s="458"/>
      <c r="HF33" s="447"/>
      <c r="HG33" s="447"/>
      <c r="HH33" s="447"/>
      <c r="HI33" s="450">
        <f t="shared" si="1979"/>
        <v>0</v>
      </c>
      <c r="HJ33" s="447"/>
      <c r="HK33" s="447"/>
      <c r="HL33" s="447"/>
      <c r="HM33" s="447"/>
      <c r="HN33" s="447"/>
      <c r="HO33" s="449"/>
      <c r="HP33" s="450">
        <f t="shared" si="1980"/>
        <v>0</v>
      </c>
      <c r="HQ33" s="463"/>
      <c r="HR33" s="448"/>
      <c r="HT33" s="458"/>
      <c r="HU33" s="447"/>
      <c r="HV33" s="447"/>
      <c r="HW33" s="447"/>
      <c r="HX33" s="450">
        <f t="shared" si="1981"/>
        <v>0</v>
      </c>
      <c r="HY33" s="447"/>
      <c r="HZ33" s="447"/>
      <c r="IA33" s="447"/>
      <c r="IB33" s="447"/>
      <c r="IC33" s="447"/>
      <c r="ID33" s="449"/>
      <c r="IE33" s="450">
        <f t="shared" si="1982"/>
        <v>0</v>
      </c>
      <c r="IF33" s="463"/>
      <c r="IG33" s="448"/>
      <c r="II33" s="458"/>
      <c r="IJ33" s="447"/>
      <c r="IK33" s="447"/>
      <c r="IL33" s="447"/>
      <c r="IM33" s="450">
        <f t="shared" si="1983"/>
        <v>0</v>
      </c>
      <c r="IN33" s="447"/>
      <c r="IO33" s="447"/>
      <c r="IP33" s="447"/>
      <c r="IQ33" s="447"/>
      <c r="IR33" s="447"/>
      <c r="IS33" s="449"/>
      <c r="IT33" s="450">
        <f t="shared" si="1984"/>
        <v>0</v>
      </c>
      <c r="IU33" s="463"/>
      <c r="IV33" s="448"/>
      <c r="IX33" s="458"/>
      <c r="IY33" s="447"/>
      <c r="IZ33" s="447"/>
      <c r="JA33" s="447"/>
      <c r="JB33" s="450">
        <f t="shared" si="1985"/>
        <v>0</v>
      </c>
      <c r="JC33" s="447"/>
      <c r="JD33" s="447"/>
      <c r="JE33" s="447"/>
      <c r="JF33" s="447"/>
      <c r="JG33" s="447"/>
      <c r="JH33" s="449"/>
      <c r="JI33" s="450">
        <f t="shared" si="1986"/>
        <v>0</v>
      </c>
      <c r="JJ33" s="463"/>
      <c r="JK33" s="448"/>
      <c r="JM33" s="458"/>
      <c r="JN33" s="447"/>
      <c r="JO33" s="447"/>
      <c r="JP33" s="447"/>
      <c r="JQ33" s="450">
        <f t="shared" si="1987"/>
        <v>0</v>
      </c>
      <c r="JR33" s="447"/>
      <c r="JS33" s="447"/>
      <c r="JT33" s="447"/>
      <c r="JU33" s="447"/>
      <c r="JV33" s="447"/>
      <c r="JW33" s="449"/>
      <c r="JX33" s="450">
        <f t="shared" si="1988"/>
        <v>0</v>
      </c>
      <c r="JY33" s="463"/>
      <c r="JZ33" s="448"/>
      <c r="KB33" s="458"/>
      <c r="KC33" s="447"/>
      <c r="KD33" s="447"/>
      <c r="KE33" s="447"/>
      <c r="KF33" s="450">
        <f t="shared" si="1989"/>
        <v>0</v>
      </c>
      <c r="KG33" s="447"/>
      <c r="KH33" s="447"/>
      <c r="KI33" s="447"/>
      <c r="KJ33" s="447"/>
      <c r="KK33" s="447"/>
      <c r="KL33" s="449"/>
      <c r="KM33" s="450">
        <f t="shared" si="1990"/>
        <v>0</v>
      </c>
      <c r="KN33" s="463"/>
      <c r="KO33" s="448"/>
      <c r="KQ33" s="458"/>
      <c r="KR33" s="447"/>
      <c r="KS33" s="447"/>
      <c r="KT33" s="447"/>
      <c r="KU33" s="450">
        <f t="shared" si="1991"/>
        <v>0</v>
      </c>
      <c r="KV33" s="447"/>
      <c r="KW33" s="447"/>
      <c r="KX33" s="447"/>
      <c r="KY33" s="447"/>
      <c r="KZ33" s="447"/>
      <c r="LA33" s="449"/>
      <c r="LB33" s="450">
        <f t="shared" si="1992"/>
        <v>0</v>
      </c>
      <c r="LC33" s="463"/>
      <c r="LD33" s="448"/>
      <c r="LF33" s="458"/>
      <c r="LG33" s="447"/>
      <c r="LH33" s="447"/>
      <c r="LI33" s="447"/>
      <c r="LJ33" s="450">
        <f t="shared" si="1993"/>
        <v>0</v>
      </c>
      <c r="LK33" s="447"/>
      <c r="LL33" s="447"/>
      <c r="LM33" s="447"/>
      <c r="LN33" s="447"/>
      <c r="LO33" s="447"/>
      <c r="LP33" s="449"/>
      <c r="LQ33" s="450">
        <f t="shared" si="1994"/>
        <v>0</v>
      </c>
      <c r="LR33" s="463"/>
      <c r="LS33" s="448"/>
      <c r="LU33" s="458"/>
      <c r="LV33" s="447"/>
      <c r="LW33" s="447"/>
      <c r="LX33" s="447"/>
      <c r="LY33" s="450">
        <f t="shared" si="1995"/>
        <v>0</v>
      </c>
      <c r="LZ33" s="447"/>
      <c r="MA33" s="447"/>
      <c r="MB33" s="447"/>
      <c r="MC33" s="447"/>
      <c r="MD33" s="447"/>
      <c r="ME33" s="449"/>
      <c r="MF33" s="450">
        <f t="shared" si="1996"/>
        <v>0</v>
      </c>
      <c r="MG33" s="463"/>
      <c r="MH33" s="448"/>
      <c r="MJ33" s="458"/>
      <c r="MK33" s="447"/>
      <c r="ML33" s="447"/>
      <c r="MM33" s="447"/>
      <c r="MN33" s="450">
        <f t="shared" si="1997"/>
        <v>0</v>
      </c>
      <c r="MO33" s="447"/>
      <c r="MP33" s="447"/>
      <c r="MQ33" s="447"/>
      <c r="MR33" s="447"/>
      <c r="MS33" s="447"/>
      <c r="MT33" s="449"/>
      <c r="MU33" s="450">
        <f t="shared" si="1998"/>
        <v>0</v>
      </c>
      <c r="MV33" s="463"/>
      <c r="MW33" s="448"/>
      <c r="MY33" s="458"/>
      <c r="MZ33" s="447"/>
      <c r="NA33" s="447"/>
      <c r="NB33" s="447"/>
      <c r="NC33" s="450">
        <f t="shared" si="1999"/>
        <v>0</v>
      </c>
      <c r="ND33" s="447"/>
      <c r="NE33" s="447"/>
      <c r="NF33" s="447"/>
      <c r="NG33" s="447"/>
      <c r="NH33" s="447"/>
      <c r="NI33" s="449"/>
      <c r="NJ33" s="450">
        <f t="shared" si="2000"/>
        <v>0</v>
      </c>
      <c r="NK33" s="463"/>
      <c r="NL33" s="448"/>
      <c r="NN33" s="458"/>
      <c r="NO33" s="447"/>
      <c r="NP33" s="447"/>
      <c r="NQ33" s="447"/>
      <c r="NR33" s="450">
        <f t="shared" si="2001"/>
        <v>0</v>
      </c>
      <c r="NS33" s="447"/>
      <c r="NT33" s="447"/>
      <c r="NU33" s="447"/>
      <c r="NV33" s="447"/>
      <c r="NW33" s="447"/>
      <c r="NX33" s="449"/>
      <c r="NY33" s="450">
        <f t="shared" si="2002"/>
        <v>0</v>
      </c>
      <c r="NZ33" s="463"/>
      <c r="OA33" s="448"/>
      <c r="OC33" s="458"/>
      <c r="OD33" s="447"/>
      <c r="OE33" s="447"/>
      <c r="OF33" s="447"/>
      <c r="OG33" s="450">
        <f t="shared" si="2003"/>
        <v>0</v>
      </c>
      <c r="OH33" s="447"/>
      <c r="OI33" s="447"/>
      <c r="OJ33" s="447"/>
      <c r="OK33" s="447"/>
      <c r="OL33" s="447"/>
      <c r="OM33" s="449"/>
      <c r="ON33" s="450">
        <f t="shared" si="2004"/>
        <v>0</v>
      </c>
      <c r="OO33" s="463"/>
      <c r="OP33" s="448"/>
      <c r="OR33" s="458"/>
      <c r="OS33" s="447"/>
      <c r="OT33" s="447"/>
      <c r="OU33" s="447"/>
      <c r="OV33" s="450">
        <f t="shared" si="2005"/>
        <v>0</v>
      </c>
      <c r="OW33" s="447"/>
      <c r="OX33" s="447"/>
      <c r="OY33" s="447"/>
      <c r="OZ33" s="447"/>
      <c r="PA33" s="447"/>
      <c r="PB33" s="449"/>
      <c r="PC33" s="450">
        <f t="shared" si="2006"/>
        <v>0</v>
      </c>
      <c r="PD33" s="463"/>
      <c r="PE33" s="448"/>
      <c r="PG33" s="458"/>
      <c r="PH33" s="447"/>
      <c r="PI33" s="447"/>
      <c r="PJ33" s="447"/>
      <c r="PK33" s="450">
        <f t="shared" si="2007"/>
        <v>0</v>
      </c>
      <c r="PL33" s="447"/>
      <c r="PM33" s="447"/>
      <c r="PN33" s="447"/>
      <c r="PO33" s="447"/>
      <c r="PP33" s="447"/>
      <c r="PQ33" s="449"/>
      <c r="PR33" s="450">
        <f t="shared" si="2008"/>
        <v>0</v>
      </c>
      <c r="PS33" s="463"/>
      <c r="PT33" s="448"/>
      <c r="PV33" s="458"/>
      <c r="PW33" s="447"/>
      <c r="PX33" s="447"/>
      <c r="PY33" s="447"/>
      <c r="PZ33" s="450">
        <f t="shared" si="2009"/>
        <v>0</v>
      </c>
      <c r="QA33" s="447"/>
      <c r="QB33" s="447"/>
      <c r="QC33" s="447"/>
      <c r="QD33" s="447"/>
      <c r="QE33" s="447"/>
      <c r="QF33" s="449"/>
      <c r="QG33" s="450">
        <f t="shared" si="2010"/>
        <v>0</v>
      </c>
      <c r="QH33" s="463"/>
      <c r="QI33" s="448"/>
      <c r="QK33" s="458"/>
      <c r="QL33" s="447"/>
      <c r="QM33" s="447"/>
      <c r="QN33" s="447"/>
      <c r="QO33" s="450">
        <f t="shared" si="2011"/>
        <v>0</v>
      </c>
      <c r="QP33" s="447"/>
      <c r="QQ33" s="447"/>
      <c r="QR33" s="447"/>
      <c r="QS33" s="447"/>
      <c r="QT33" s="447"/>
      <c r="QU33" s="449"/>
      <c r="QV33" s="450">
        <f t="shared" si="2012"/>
        <v>0</v>
      </c>
      <c r="QW33" s="463"/>
      <c r="QX33" s="448"/>
      <c r="QZ33" s="458"/>
      <c r="RA33" s="447"/>
      <c r="RB33" s="447"/>
      <c r="RC33" s="447"/>
      <c r="RD33" s="450">
        <f t="shared" si="2013"/>
        <v>0</v>
      </c>
      <c r="RE33" s="447"/>
      <c r="RF33" s="447"/>
      <c r="RG33" s="447"/>
      <c r="RH33" s="447"/>
      <c r="RI33" s="447"/>
      <c r="RJ33" s="449"/>
      <c r="RK33" s="450">
        <f t="shared" si="2014"/>
        <v>0</v>
      </c>
      <c r="RL33" s="463"/>
      <c r="RM33" s="448"/>
      <c r="RO33" s="458"/>
      <c r="RP33" s="447"/>
      <c r="RQ33" s="447"/>
      <c r="RR33" s="447"/>
      <c r="RS33" s="450">
        <f t="shared" si="2015"/>
        <v>0</v>
      </c>
      <c r="RT33" s="447"/>
      <c r="RU33" s="447"/>
      <c r="RV33" s="447"/>
      <c r="RW33" s="447"/>
      <c r="RX33" s="447"/>
      <c r="RY33" s="449"/>
      <c r="RZ33" s="450">
        <f t="shared" si="2016"/>
        <v>0</v>
      </c>
      <c r="SA33" s="463"/>
      <c r="SB33" s="448"/>
      <c r="SD33" s="458"/>
      <c r="SE33" s="447"/>
      <c r="SF33" s="447"/>
      <c r="SG33" s="447"/>
      <c r="SH33" s="450">
        <f t="shared" si="2017"/>
        <v>0</v>
      </c>
      <c r="SI33" s="447"/>
      <c r="SJ33" s="447"/>
      <c r="SK33" s="447"/>
      <c r="SL33" s="447"/>
      <c r="SM33" s="447"/>
      <c r="SN33" s="449"/>
      <c r="SO33" s="450">
        <f t="shared" si="2018"/>
        <v>0</v>
      </c>
      <c r="SP33" s="463"/>
      <c r="SQ33" s="448"/>
      <c r="SS33" s="458"/>
      <c r="ST33" s="447"/>
      <c r="SU33" s="447"/>
      <c r="SV33" s="447"/>
      <c r="SW33" s="450">
        <f t="shared" si="2019"/>
        <v>0</v>
      </c>
      <c r="SX33" s="447"/>
      <c r="SY33" s="447"/>
      <c r="SZ33" s="447"/>
      <c r="TA33" s="447"/>
      <c r="TB33" s="447"/>
      <c r="TC33" s="449"/>
      <c r="TD33" s="450">
        <f t="shared" si="2020"/>
        <v>0</v>
      </c>
      <c r="TE33" s="463"/>
      <c r="TF33" s="448"/>
      <c r="TH33" s="458"/>
      <c r="TI33" s="447"/>
      <c r="TJ33" s="447"/>
      <c r="TK33" s="447"/>
      <c r="TL33" s="450">
        <f t="shared" si="2021"/>
        <v>0</v>
      </c>
      <c r="TM33" s="447"/>
      <c r="TN33" s="447"/>
      <c r="TO33" s="447"/>
      <c r="TP33" s="447"/>
      <c r="TQ33" s="447"/>
      <c r="TR33" s="449"/>
      <c r="TS33" s="450">
        <f t="shared" si="2022"/>
        <v>0</v>
      </c>
      <c r="TT33" s="463"/>
      <c r="TU33" s="448"/>
      <c r="TW33" s="458"/>
      <c r="TX33" s="447"/>
      <c r="TY33" s="447"/>
      <c r="TZ33" s="447"/>
      <c r="UA33" s="450">
        <f t="shared" si="2023"/>
        <v>0</v>
      </c>
      <c r="UB33" s="447"/>
      <c r="UC33" s="447"/>
      <c r="UD33" s="447"/>
      <c r="UE33" s="447"/>
      <c r="UF33" s="447"/>
      <c r="UG33" s="449"/>
      <c r="UH33" s="450">
        <f t="shared" si="2024"/>
        <v>0</v>
      </c>
      <c r="UI33" s="463"/>
      <c r="UJ33" s="448"/>
      <c r="UL33" s="458"/>
      <c r="UM33" s="447"/>
      <c r="UN33" s="447"/>
      <c r="UO33" s="447"/>
      <c r="UP33" s="450">
        <f t="shared" si="2025"/>
        <v>0</v>
      </c>
      <c r="UQ33" s="447"/>
      <c r="UR33" s="447"/>
      <c r="US33" s="447"/>
      <c r="UT33" s="447"/>
      <c r="UU33" s="447"/>
      <c r="UV33" s="449"/>
      <c r="UW33" s="450">
        <f t="shared" si="2026"/>
        <v>0</v>
      </c>
      <c r="UX33" s="463"/>
      <c r="UY33" s="448"/>
      <c r="VA33" s="458"/>
      <c r="VB33" s="447"/>
      <c r="VC33" s="447"/>
      <c r="VD33" s="447"/>
      <c r="VE33" s="450">
        <f t="shared" si="2027"/>
        <v>0</v>
      </c>
      <c r="VF33" s="447"/>
      <c r="VG33" s="447"/>
      <c r="VH33" s="447"/>
      <c r="VI33" s="447"/>
      <c r="VJ33" s="447"/>
      <c r="VK33" s="449"/>
      <c r="VL33" s="450">
        <f t="shared" si="2028"/>
        <v>0</v>
      </c>
      <c r="VM33" s="463"/>
      <c r="VN33" s="448"/>
      <c r="VP33" s="458"/>
      <c r="VQ33" s="447"/>
      <c r="VR33" s="447"/>
      <c r="VS33" s="447"/>
      <c r="VT33" s="450">
        <f t="shared" si="2029"/>
        <v>0</v>
      </c>
      <c r="VU33" s="447"/>
      <c r="VV33" s="447"/>
      <c r="VW33" s="447"/>
      <c r="VX33" s="447"/>
      <c r="VY33" s="447"/>
      <c r="VZ33" s="449"/>
      <c r="WA33" s="450">
        <f t="shared" si="2030"/>
        <v>0</v>
      </c>
      <c r="WB33" s="463"/>
      <c r="WC33" s="448"/>
      <c r="WE33" s="458"/>
      <c r="WF33" s="447"/>
      <c r="WG33" s="447"/>
      <c r="WH33" s="447"/>
      <c r="WI33" s="450">
        <f t="shared" si="2031"/>
        <v>0</v>
      </c>
      <c r="WJ33" s="447"/>
      <c r="WK33" s="447"/>
      <c r="WL33" s="447"/>
      <c r="WM33" s="447"/>
      <c r="WN33" s="447"/>
      <c r="WO33" s="449"/>
      <c r="WP33" s="450">
        <f t="shared" si="2032"/>
        <v>0</v>
      </c>
      <c r="WQ33" s="463"/>
      <c r="WR33" s="448"/>
      <c r="WT33" s="458"/>
      <c r="WU33" s="447"/>
      <c r="WV33" s="447"/>
      <c r="WW33" s="447"/>
      <c r="WX33" s="450">
        <f t="shared" si="2033"/>
        <v>0</v>
      </c>
      <c r="WY33" s="447"/>
      <c r="WZ33" s="447"/>
      <c r="XA33" s="447"/>
      <c r="XB33" s="447"/>
      <c r="XC33" s="447"/>
      <c r="XD33" s="449"/>
      <c r="XE33" s="450">
        <f t="shared" si="2034"/>
        <v>0</v>
      </c>
      <c r="XF33" s="463"/>
      <c r="XG33" s="448"/>
      <c r="XI33" s="458"/>
      <c r="XJ33" s="447"/>
      <c r="XK33" s="447"/>
      <c r="XL33" s="447"/>
      <c r="XM33" s="450">
        <f t="shared" si="2035"/>
        <v>0</v>
      </c>
      <c r="XN33" s="447"/>
      <c r="XO33" s="447"/>
      <c r="XP33" s="447"/>
      <c r="XQ33" s="447"/>
      <c r="XR33" s="447"/>
      <c r="XS33" s="449"/>
      <c r="XT33" s="450">
        <f t="shared" si="2036"/>
        <v>0</v>
      </c>
      <c r="XU33" s="463"/>
      <c r="XV33" s="448"/>
      <c r="XX33" s="458"/>
      <c r="XY33" s="447"/>
      <c r="XZ33" s="447"/>
      <c r="YA33" s="447"/>
      <c r="YB33" s="450">
        <f t="shared" si="2037"/>
        <v>0</v>
      </c>
      <c r="YC33" s="447"/>
      <c r="YD33" s="447"/>
      <c r="YE33" s="447"/>
      <c r="YF33" s="447"/>
      <c r="YG33" s="447"/>
      <c r="YH33" s="449"/>
      <c r="YI33" s="450">
        <f t="shared" si="2038"/>
        <v>0</v>
      </c>
      <c r="YJ33" s="463"/>
      <c r="YK33" s="448"/>
      <c r="YM33" s="458"/>
      <c r="YN33" s="447"/>
      <c r="YO33" s="447"/>
      <c r="YP33" s="447"/>
      <c r="YQ33" s="450">
        <f t="shared" si="2039"/>
        <v>0</v>
      </c>
      <c r="YR33" s="447"/>
      <c r="YS33" s="447"/>
      <c r="YT33" s="447"/>
      <c r="YU33" s="447"/>
      <c r="YV33" s="447"/>
      <c r="YW33" s="449"/>
      <c r="YX33" s="450">
        <f t="shared" si="2040"/>
        <v>0</v>
      </c>
      <c r="YY33" s="463"/>
      <c r="YZ33" s="448"/>
      <c r="ZB33" s="458"/>
      <c r="ZC33" s="447"/>
      <c r="ZD33" s="447"/>
      <c r="ZE33" s="447"/>
      <c r="ZF33" s="450">
        <f t="shared" si="2041"/>
        <v>0</v>
      </c>
      <c r="ZG33" s="447"/>
      <c r="ZH33" s="447"/>
      <c r="ZI33" s="447"/>
      <c r="ZJ33" s="447"/>
      <c r="ZK33" s="447"/>
      <c r="ZL33" s="449"/>
      <c r="ZM33" s="450">
        <f t="shared" si="2042"/>
        <v>0</v>
      </c>
      <c r="ZN33" s="463"/>
      <c r="ZO33" s="448"/>
      <c r="ZQ33" s="458"/>
      <c r="ZR33" s="447"/>
      <c r="ZS33" s="447"/>
      <c r="ZT33" s="447"/>
      <c r="ZU33" s="450">
        <f t="shared" si="2043"/>
        <v>0</v>
      </c>
      <c r="ZV33" s="447"/>
      <c r="ZW33" s="447"/>
      <c r="ZX33" s="447"/>
      <c r="ZY33" s="447"/>
      <c r="ZZ33" s="447"/>
      <c r="AAA33" s="449"/>
      <c r="AAB33" s="450">
        <f t="shared" si="2044"/>
        <v>0</v>
      </c>
      <c r="AAC33" s="463"/>
      <c r="AAD33" s="448"/>
      <c r="AAF33" s="458"/>
      <c r="AAG33" s="447"/>
      <c r="AAH33" s="447"/>
      <c r="AAI33" s="447"/>
      <c r="AAJ33" s="450">
        <f t="shared" si="2045"/>
        <v>0</v>
      </c>
      <c r="AAK33" s="447"/>
      <c r="AAL33" s="447"/>
      <c r="AAM33" s="447"/>
      <c r="AAN33" s="447"/>
      <c r="AAO33" s="447"/>
      <c r="AAP33" s="449"/>
      <c r="AAQ33" s="450">
        <f t="shared" si="2046"/>
        <v>0</v>
      </c>
      <c r="AAR33" s="463"/>
      <c r="AAS33" s="448"/>
      <c r="AAU33" s="458"/>
      <c r="AAV33" s="447"/>
      <c r="AAW33" s="447"/>
      <c r="AAX33" s="447"/>
      <c r="AAY33" s="450">
        <f t="shared" si="2047"/>
        <v>0</v>
      </c>
      <c r="AAZ33" s="447"/>
      <c r="ABA33" s="447"/>
      <c r="ABB33" s="447"/>
      <c r="ABC33" s="447"/>
      <c r="ABD33" s="447"/>
      <c r="ABE33" s="449"/>
      <c r="ABF33" s="450">
        <f t="shared" si="2048"/>
        <v>0</v>
      </c>
      <c r="ABG33" s="463"/>
      <c r="ABH33" s="448"/>
      <c r="ABJ33" s="458"/>
      <c r="ABK33" s="447"/>
      <c r="ABL33" s="447"/>
      <c r="ABM33" s="447"/>
      <c r="ABN33" s="450">
        <f t="shared" si="2049"/>
        <v>0</v>
      </c>
      <c r="ABO33" s="447"/>
      <c r="ABP33" s="447"/>
      <c r="ABQ33" s="447"/>
      <c r="ABR33" s="447"/>
      <c r="ABS33" s="447"/>
      <c r="ABT33" s="449"/>
      <c r="ABU33" s="450">
        <f t="shared" si="2050"/>
        <v>0</v>
      </c>
      <c r="ABV33" s="463"/>
      <c r="ABW33" s="448"/>
      <c r="ABY33" s="458"/>
      <c r="ABZ33" s="447"/>
      <c r="ACA33" s="447"/>
      <c r="ACB33" s="447"/>
      <c r="ACC33" s="450">
        <f t="shared" si="2051"/>
        <v>0</v>
      </c>
      <c r="ACD33" s="447"/>
      <c r="ACE33" s="447"/>
      <c r="ACF33" s="447"/>
      <c r="ACG33" s="447"/>
      <c r="ACH33" s="447"/>
      <c r="ACI33" s="449"/>
      <c r="ACJ33" s="450">
        <f t="shared" si="2052"/>
        <v>0</v>
      </c>
      <c r="ACK33" s="463"/>
      <c r="ACL33" s="448"/>
      <c r="ACN33" s="458"/>
      <c r="ACO33" s="447"/>
      <c r="ACP33" s="447"/>
      <c r="ACQ33" s="447"/>
      <c r="ACR33" s="450">
        <f t="shared" si="2053"/>
        <v>0</v>
      </c>
      <c r="ACS33" s="447"/>
      <c r="ACT33" s="447"/>
      <c r="ACU33" s="447"/>
      <c r="ACV33" s="447"/>
      <c r="ACW33" s="447"/>
      <c r="ACX33" s="449"/>
      <c r="ACY33" s="450">
        <f t="shared" si="2054"/>
        <v>0</v>
      </c>
      <c r="ACZ33" s="463"/>
      <c r="ADA33" s="448"/>
      <c r="ADC33" s="458"/>
      <c r="ADD33" s="447"/>
      <c r="ADE33" s="447"/>
      <c r="ADF33" s="447"/>
      <c r="ADG33" s="450">
        <f t="shared" si="2055"/>
        <v>0</v>
      </c>
      <c r="ADH33" s="447"/>
      <c r="ADI33" s="447"/>
      <c r="ADJ33" s="447"/>
      <c r="ADK33" s="447"/>
      <c r="ADL33" s="447"/>
      <c r="ADM33" s="449"/>
      <c r="ADN33" s="450">
        <f t="shared" si="2056"/>
        <v>0</v>
      </c>
      <c r="ADO33" s="463"/>
      <c r="ADP33" s="448"/>
      <c r="ADR33" s="458"/>
      <c r="ADS33" s="447"/>
      <c r="ADT33" s="447"/>
      <c r="ADU33" s="447"/>
      <c r="ADV33" s="450">
        <f t="shared" si="2057"/>
        <v>0</v>
      </c>
      <c r="ADW33" s="447"/>
      <c r="ADX33" s="447"/>
      <c r="ADY33" s="447"/>
      <c r="ADZ33" s="447"/>
      <c r="AEA33" s="447"/>
      <c r="AEB33" s="449"/>
      <c r="AEC33" s="450">
        <f t="shared" si="2058"/>
        <v>0</v>
      </c>
      <c r="AED33" s="463"/>
      <c r="AEE33" s="448"/>
      <c r="AEG33" s="458"/>
      <c r="AEH33" s="447"/>
      <c r="AEI33" s="447"/>
      <c r="AEJ33" s="447"/>
      <c r="AEK33" s="450">
        <f t="shared" si="2059"/>
        <v>0</v>
      </c>
      <c r="AEL33" s="447"/>
      <c r="AEM33" s="447"/>
      <c r="AEN33" s="447"/>
      <c r="AEO33" s="447"/>
      <c r="AEP33" s="447"/>
      <c r="AEQ33" s="449"/>
      <c r="AER33" s="450">
        <f t="shared" si="2060"/>
        <v>0</v>
      </c>
      <c r="AES33" s="463"/>
      <c r="AET33" s="448"/>
      <c r="AEV33" s="458"/>
      <c r="AEW33" s="447"/>
      <c r="AEX33" s="447"/>
      <c r="AEY33" s="447"/>
      <c r="AEZ33" s="450">
        <f t="shared" si="2061"/>
        <v>0</v>
      </c>
      <c r="AFA33" s="447"/>
      <c r="AFB33" s="447"/>
      <c r="AFC33" s="447"/>
      <c r="AFD33" s="447"/>
      <c r="AFE33" s="447"/>
      <c r="AFF33" s="449"/>
      <c r="AFG33" s="450">
        <f t="shared" si="2062"/>
        <v>0</v>
      </c>
      <c r="AFH33" s="463"/>
      <c r="AFI33" s="448"/>
      <c r="AFK33" s="458"/>
      <c r="AFL33" s="447"/>
      <c r="AFM33" s="447"/>
      <c r="AFN33" s="447"/>
      <c r="AFO33" s="450">
        <f t="shared" si="2063"/>
        <v>0</v>
      </c>
      <c r="AFP33" s="447"/>
      <c r="AFQ33" s="447"/>
      <c r="AFR33" s="447"/>
      <c r="AFS33" s="447"/>
      <c r="AFT33" s="447"/>
      <c r="AFU33" s="449"/>
      <c r="AFV33" s="450">
        <f t="shared" si="2064"/>
        <v>0</v>
      </c>
      <c r="AFW33" s="463"/>
      <c r="AFX33" s="448"/>
      <c r="AFZ33" s="458"/>
      <c r="AGA33" s="447"/>
      <c r="AGB33" s="447"/>
      <c r="AGC33" s="447"/>
      <c r="AGD33" s="450">
        <f t="shared" si="2065"/>
        <v>0</v>
      </c>
      <c r="AGE33" s="447"/>
      <c r="AGF33" s="447"/>
      <c r="AGG33" s="447"/>
      <c r="AGH33" s="447"/>
      <c r="AGI33" s="447"/>
      <c r="AGJ33" s="449"/>
      <c r="AGK33" s="450">
        <f t="shared" si="2066"/>
        <v>0</v>
      </c>
      <c r="AGL33" s="463"/>
      <c r="AGM33" s="448"/>
      <c r="AGO33" s="458"/>
      <c r="AGP33" s="447"/>
      <c r="AGQ33" s="447"/>
      <c r="AGR33" s="447"/>
      <c r="AGS33" s="450">
        <f t="shared" si="2067"/>
        <v>0</v>
      </c>
      <c r="AGT33" s="447"/>
      <c r="AGU33" s="447"/>
      <c r="AGV33" s="447"/>
      <c r="AGW33" s="447"/>
      <c r="AGX33" s="447"/>
      <c r="AGY33" s="449"/>
      <c r="AGZ33" s="450">
        <f t="shared" si="2068"/>
        <v>0</v>
      </c>
      <c r="AHA33" s="463"/>
      <c r="AHB33" s="448"/>
      <c r="AHD33" s="458"/>
      <c r="AHE33" s="447"/>
      <c r="AHF33" s="447"/>
      <c r="AHG33" s="447"/>
      <c r="AHH33" s="450">
        <f t="shared" si="2069"/>
        <v>0</v>
      </c>
      <c r="AHI33" s="447"/>
      <c r="AHJ33" s="447"/>
      <c r="AHK33" s="447"/>
      <c r="AHL33" s="447"/>
      <c r="AHM33" s="447"/>
      <c r="AHN33" s="449"/>
      <c r="AHO33" s="450">
        <f t="shared" si="2070"/>
        <v>0</v>
      </c>
      <c r="AHP33" s="463"/>
      <c r="AHQ33" s="448"/>
      <c r="AHS33" s="458"/>
      <c r="AHT33" s="447"/>
      <c r="AHU33" s="447"/>
      <c r="AHV33" s="447"/>
      <c r="AHW33" s="450">
        <f t="shared" si="2071"/>
        <v>0</v>
      </c>
      <c r="AHX33" s="447"/>
      <c r="AHY33" s="447"/>
      <c r="AHZ33" s="447"/>
      <c r="AIA33" s="447"/>
      <c r="AIB33" s="447"/>
      <c r="AIC33" s="449"/>
      <c r="AID33" s="450">
        <f t="shared" si="2072"/>
        <v>0</v>
      </c>
      <c r="AIE33" s="463"/>
      <c r="AIF33" s="448"/>
      <c r="AIH33" s="458"/>
      <c r="AII33" s="447"/>
      <c r="AIJ33" s="447"/>
      <c r="AIK33" s="447"/>
      <c r="AIL33" s="450">
        <f t="shared" si="2073"/>
        <v>0</v>
      </c>
      <c r="AIM33" s="447"/>
      <c r="AIN33" s="447"/>
      <c r="AIO33" s="447"/>
      <c r="AIP33" s="447"/>
      <c r="AIQ33" s="447"/>
      <c r="AIR33" s="449"/>
      <c r="AIS33" s="450">
        <f t="shared" si="2074"/>
        <v>0</v>
      </c>
      <c r="AIT33" s="463"/>
      <c r="AIU33" s="448"/>
      <c r="AIW33" s="458"/>
      <c r="AIX33" s="447"/>
      <c r="AIY33" s="447"/>
      <c r="AIZ33" s="447"/>
      <c r="AJA33" s="450">
        <f t="shared" si="2075"/>
        <v>0</v>
      </c>
      <c r="AJB33" s="447"/>
      <c r="AJC33" s="447"/>
      <c r="AJD33" s="447"/>
      <c r="AJE33" s="447"/>
      <c r="AJF33" s="447"/>
      <c r="AJG33" s="449"/>
      <c r="AJH33" s="450">
        <f t="shared" si="2076"/>
        <v>0</v>
      </c>
      <c r="AJI33" s="463"/>
      <c r="AJJ33" s="448"/>
      <c r="AJL33" s="458"/>
      <c r="AJM33" s="447"/>
      <c r="AJN33" s="447"/>
      <c r="AJO33" s="447"/>
      <c r="AJP33" s="450">
        <f t="shared" si="2077"/>
        <v>0</v>
      </c>
      <c r="AJQ33" s="447"/>
      <c r="AJR33" s="447"/>
      <c r="AJS33" s="447"/>
      <c r="AJT33" s="447"/>
      <c r="AJU33" s="447"/>
      <c r="AJV33" s="449"/>
      <c r="AJW33" s="450">
        <f t="shared" si="2078"/>
        <v>0</v>
      </c>
      <c r="AJX33" s="463"/>
      <c r="AJY33" s="448"/>
      <c r="AKA33" s="458"/>
      <c r="AKB33" s="447"/>
      <c r="AKC33" s="447"/>
      <c r="AKD33" s="447"/>
      <c r="AKE33" s="450">
        <f t="shared" si="2079"/>
        <v>0</v>
      </c>
      <c r="AKF33" s="447"/>
      <c r="AKG33" s="447"/>
      <c r="AKH33" s="447"/>
      <c r="AKI33" s="447"/>
      <c r="AKJ33" s="447"/>
      <c r="AKK33" s="449"/>
      <c r="AKL33" s="450">
        <f t="shared" si="2080"/>
        <v>0</v>
      </c>
      <c r="AKM33" s="463"/>
      <c r="AKN33" s="448"/>
      <c r="AKP33" s="458"/>
      <c r="AKQ33" s="447"/>
      <c r="AKR33" s="447"/>
      <c r="AKS33" s="447"/>
      <c r="AKT33" s="450">
        <f t="shared" si="2081"/>
        <v>0</v>
      </c>
      <c r="AKU33" s="447"/>
      <c r="AKV33" s="447"/>
      <c r="AKW33" s="447"/>
      <c r="AKX33" s="447"/>
      <c r="AKY33" s="447"/>
      <c r="AKZ33" s="449"/>
      <c r="ALA33" s="450">
        <f t="shared" si="2082"/>
        <v>0</v>
      </c>
      <c r="ALB33" s="463"/>
      <c r="ALC33" s="448"/>
      <c r="ALE33" s="458"/>
      <c r="ALF33" s="447"/>
      <c r="ALG33" s="447"/>
      <c r="ALH33" s="447"/>
      <c r="ALI33" s="450">
        <f t="shared" si="2083"/>
        <v>0</v>
      </c>
      <c r="ALJ33" s="447"/>
      <c r="ALK33" s="447"/>
      <c r="ALL33" s="447"/>
      <c r="ALM33" s="447"/>
      <c r="ALN33" s="447"/>
      <c r="ALO33" s="449"/>
      <c r="ALP33" s="450">
        <f t="shared" si="2084"/>
        <v>0</v>
      </c>
      <c r="ALQ33" s="463"/>
      <c r="ALR33" s="448"/>
      <c r="ALT33" s="458"/>
      <c r="ALU33" s="447"/>
      <c r="ALV33" s="447"/>
      <c r="ALW33" s="447"/>
      <c r="ALX33" s="450">
        <f t="shared" si="2085"/>
        <v>0</v>
      </c>
      <c r="ALY33" s="447"/>
      <c r="ALZ33" s="447"/>
      <c r="AMA33" s="447"/>
      <c r="AMB33" s="447"/>
      <c r="AMC33" s="447"/>
      <c r="AMD33" s="449"/>
      <c r="AME33" s="450">
        <f t="shared" si="2086"/>
        <v>0</v>
      </c>
      <c r="AMF33" s="463"/>
      <c r="AMG33" s="448"/>
      <c r="AMI33" s="458"/>
      <c r="AMJ33" s="447"/>
      <c r="AMK33" s="447"/>
      <c r="AML33" s="447"/>
      <c r="AMM33" s="450">
        <f t="shared" si="2087"/>
        <v>0</v>
      </c>
      <c r="AMN33" s="447"/>
      <c r="AMO33" s="447"/>
      <c r="AMP33" s="447"/>
      <c r="AMQ33" s="447"/>
      <c r="AMR33" s="447"/>
      <c r="AMS33" s="449"/>
      <c r="AMT33" s="450">
        <f t="shared" si="2088"/>
        <v>0</v>
      </c>
      <c r="AMU33" s="463"/>
      <c r="AMV33" s="448"/>
      <c r="AMX33" s="458"/>
      <c r="AMY33" s="447"/>
      <c r="AMZ33" s="447"/>
      <c r="ANA33" s="447"/>
      <c r="ANB33" s="450">
        <f t="shared" si="2089"/>
        <v>0</v>
      </c>
      <c r="ANC33" s="447"/>
      <c r="AND33" s="447"/>
      <c r="ANE33" s="447"/>
      <c r="ANF33" s="447"/>
      <c r="ANG33" s="447"/>
      <c r="ANH33" s="449"/>
      <c r="ANI33" s="450">
        <f t="shared" si="2090"/>
        <v>0</v>
      </c>
      <c r="ANJ33" s="463"/>
      <c r="ANK33" s="448"/>
      <c r="ANM33" s="458"/>
      <c r="ANN33" s="447"/>
      <c r="ANO33" s="447"/>
      <c r="ANP33" s="447"/>
      <c r="ANQ33" s="450">
        <f t="shared" si="2091"/>
        <v>0</v>
      </c>
      <c r="ANR33" s="447"/>
      <c r="ANS33" s="447"/>
      <c r="ANT33" s="447"/>
      <c r="ANU33" s="447"/>
      <c r="ANV33" s="447"/>
      <c r="ANW33" s="449"/>
      <c r="ANX33" s="450">
        <f t="shared" si="2092"/>
        <v>0</v>
      </c>
      <c r="ANY33" s="463"/>
      <c r="ANZ33" s="448"/>
      <c r="AOB33" s="458"/>
      <c r="AOC33" s="447"/>
      <c r="AOD33" s="447"/>
      <c r="AOE33" s="447"/>
      <c r="AOF33" s="450">
        <f t="shared" si="2093"/>
        <v>0</v>
      </c>
      <c r="AOG33" s="447"/>
      <c r="AOH33" s="447"/>
      <c r="AOI33" s="447"/>
      <c r="AOJ33" s="447"/>
      <c r="AOK33" s="447"/>
      <c r="AOL33" s="449"/>
      <c r="AOM33" s="450">
        <f t="shared" si="2094"/>
        <v>0</v>
      </c>
      <c r="AON33" s="463"/>
      <c r="AOO33" s="448"/>
      <c r="AOQ33" s="458"/>
      <c r="AOR33" s="447"/>
      <c r="AOS33" s="447"/>
      <c r="AOT33" s="447"/>
      <c r="AOU33" s="450">
        <f t="shared" si="2095"/>
        <v>0</v>
      </c>
      <c r="AOV33" s="447"/>
      <c r="AOW33" s="447"/>
      <c r="AOX33" s="447"/>
      <c r="AOY33" s="447"/>
      <c r="AOZ33" s="447"/>
      <c r="APA33" s="449"/>
      <c r="APB33" s="450">
        <f t="shared" si="2096"/>
        <v>0</v>
      </c>
      <c r="APC33" s="463"/>
      <c r="APD33" s="448"/>
      <c r="APF33" s="458"/>
      <c r="APG33" s="447"/>
      <c r="APH33" s="447"/>
      <c r="API33" s="447"/>
      <c r="APJ33" s="450">
        <f t="shared" si="2097"/>
        <v>0</v>
      </c>
      <c r="APK33" s="447"/>
      <c r="APL33" s="447"/>
      <c r="APM33" s="447"/>
      <c r="APN33" s="447"/>
      <c r="APO33" s="447"/>
      <c r="APP33" s="449"/>
      <c r="APQ33" s="450">
        <f t="shared" si="2098"/>
        <v>0</v>
      </c>
      <c r="APR33" s="463"/>
      <c r="APS33" s="448"/>
      <c r="APU33" s="458"/>
      <c r="APV33" s="447"/>
      <c r="APW33" s="447"/>
      <c r="APX33" s="447"/>
      <c r="APY33" s="450">
        <f t="shared" si="2099"/>
        <v>0</v>
      </c>
      <c r="APZ33" s="447"/>
      <c r="AQA33" s="447"/>
      <c r="AQB33" s="447"/>
      <c r="AQC33" s="447"/>
      <c r="AQD33" s="447"/>
      <c r="AQE33" s="449"/>
      <c r="AQF33" s="450">
        <f t="shared" si="2100"/>
        <v>0</v>
      </c>
      <c r="AQG33" s="463"/>
      <c r="AQH33" s="448"/>
      <c r="AQJ33" s="458"/>
      <c r="AQK33" s="447"/>
      <c r="AQL33" s="447"/>
      <c r="AQM33" s="447"/>
      <c r="AQN33" s="450">
        <f t="shared" si="2101"/>
        <v>0</v>
      </c>
      <c r="AQO33" s="447"/>
      <c r="AQP33" s="447"/>
      <c r="AQQ33" s="447"/>
      <c r="AQR33" s="447"/>
      <c r="AQS33" s="447"/>
      <c r="AQT33" s="449"/>
      <c r="AQU33" s="450">
        <f t="shared" si="2102"/>
        <v>0</v>
      </c>
      <c r="AQV33" s="463"/>
      <c r="AQW33" s="448"/>
      <c r="AQY33" s="458"/>
      <c r="AQZ33" s="447"/>
      <c r="ARA33" s="447"/>
      <c r="ARB33" s="447"/>
      <c r="ARC33" s="450">
        <f t="shared" si="2103"/>
        <v>0</v>
      </c>
      <c r="ARD33" s="447"/>
      <c r="ARE33" s="447"/>
      <c r="ARF33" s="447"/>
      <c r="ARG33" s="447"/>
      <c r="ARH33" s="447"/>
      <c r="ARI33" s="449"/>
      <c r="ARJ33" s="450">
        <f t="shared" si="2104"/>
        <v>0</v>
      </c>
      <c r="ARK33" s="463"/>
      <c r="ARL33" s="448"/>
      <c r="ARN33" s="458"/>
      <c r="ARO33" s="447"/>
      <c r="ARP33" s="447"/>
      <c r="ARQ33" s="447"/>
      <c r="ARR33" s="450">
        <f t="shared" si="2105"/>
        <v>0</v>
      </c>
      <c r="ARS33" s="447"/>
      <c r="ART33" s="447"/>
      <c r="ARU33" s="447"/>
      <c r="ARV33" s="447"/>
      <c r="ARW33" s="447"/>
      <c r="ARX33" s="449"/>
      <c r="ARY33" s="450">
        <f t="shared" si="2106"/>
        <v>0</v>
      </c>
      <c r="ARZ33" s="463"/>
      <c r="ASA33" s="448"/>
      <c r="ASC33" s="458"/>
      <c r="ASD33" s="447"/>
      <c r="ASE33" s="447"/>
      <c r="ASF33" s="447"/>
      <c r="ASG33" s="450">
        <f t="shared" si="2107"/>
        <v>0</v>
      </c>
      <c r="ASH33" s="447"/>
      <c r="ASI33" s="447"/>
      <c r="ASJ33" s="447"/>
      <c r="ASK33" s="447"/>
      <c r="ASL33" s="447"/>
      <c r="ASM33" s="449"/>
      <c r="ASN33" s="450">
        <f t="shared" si="2108"/>
        <v>0</v>
      </c>
      <c r="ASO33" s="463"/>
      <c r="ASP33" s="448"/>
      <c r="ASR33" s="458"/>
      <c r="ASS33" s="447"/>
      <c r="AST33" s="447"/>
      <c r="ASU33" s="447"/>
      <c r="ASV33" s="450">
        <f t="shared" si="2109"/>
        <v>0</v>
      </c>
      <c r="ASW33" s="447"/>
      <c r="ASX33" s="447"/>
      <c r="ASY33" s="447"/>
      <c r="ASZ33" s="447"/>
      <c r="ATA33" s="447"/>
      <c r="ATB33" s="449"/>
      <c r="ATC33" s="450">
        <f t="shared" si="2110"/>
        <v>0</v>
      </c>
      <c r="ATD33" s="463"/>
      <c r="ATE33" s="448"/>
      <c r="ATG33" s="458"/>
      <c r="ATH33" s="447"/>
      <c r="ATI33" s="447"/>
      <c r="ATJ33" s="447"/>
      <c r="ATK33" s="450">
        <f t="shared" si="2111"/>
        <v>0</v>
      </c>
      <c r="ATL33" s="447"/>
      <c r="ATM33" s="447"/>
      <c r="ATN33" s="447"/>
      <c r="ATO33" s="447"/>
      <c r="ATP33" s="447"/>
      <c r="ATQ33" s="449"/>
      <c r="ATR33" s="450">
        <f t="shared" si="2112"/>
        <v>0</v>
      </c>
      <c r="ATS33" s="463"/>
      <c r="ATT33" s="448"/>
      <c r="ATV33" s="458"/>
      <c r="ATW33" s="447"/>
      <c r="ATX33" s="447"/>
      <c r="ATY33" s="447"/>
      <c r="ATZ33" s="450">
        <f t="shared" si="2113"/>
        <v>0</v>
      </c>
      <c r="AUA33" s="447"/>
      <c r="AUB33" s="447"/>
      <c r="AUC33" s="447"/>
      <c r="AUD33" s="447"/>
      <c r="AUE33" s="447"/>
      <c r="AUF33" s="449"/>
      <c r="AUG33" s="450">
        <f t="shared" si="2114"/>
        <v>0</v>
      </c>
      <c r="AUH33" s="463"/>
      <c r="AUI33" s="448"/>
      <c r="AUK33" s="458"/>
      <c r="AUL33" s="447"/>
      <c r="AUM33" s="447"/>
      <c r="AUN33" s="447"/>
      <c r="AUO33" s="450">
        <f t="shared" si="2115"/>
        <v>0</v>
      </c>
      <c r="AUP33" s="447"/>
      <c r="AUQ33" s="447"/>
      <c r="AUR33" s="447"/>
      <c r="AUS33" s="447"/>
      <c r="AUT33" s="447"/>
      <c r="AUU33" s="449"/>
      <c r="AUV33" s="450">
        <f t="shared" si="2116"/>
        <v>0</v>
      </c>
      <c r="AUW33" s="463"/>
      <c r="AUX33" s="448"/>
      <c r="AUZ33" s="458"/>
      <c r="AVA33" s="447"/>
      <c r="AVB33" s="447"/>
      <c r="AVC33" s="447"/>
      <c r="AVD33" s="450">
        <f t="shared" si="2117"/>
        <v>0</v>
      </c>
      <c r="AVE33" s="447"/>
      <c r="AVF33" s="447"/>
      <c r="AVG33" s="447"/>
      <c r="AVH33" s="447"/>
      <c r="AVI33" s="447"/>
      <c r="AVJ33" s="449"/>
      <c r="AVK33" s="450">
        <f t="shared" si="2118"/>
        <v>0</v>
      </c>
      <c r="AVL33" s="463"/>
      <c r="AVM33" s="448"/>
      <c r="AVO33" s="458"/>
      <c r="AVP33" s="447"/>
      <c r="AVQ33" s="447"/>
      <c r="AVR33" s="447"/>
      <c r="AVS33" s="450">
        <f t="shared" si="2119"/>
        <v>0</v>
      </c>
      <c r="AVT33" s="447"/>
      <c r="AVU33" s="447"/>
      <c r="AVV33" s="447"/>
      <c r="AVW33" s="447"/>
      <c r="AVX33" s="447"/>
      <c r="AVY33" s="449"/>
      <c r="AVZ33" s="450">
        <f t="shared" si="2120"/>
        <v>0</v>
      </c>
      <c r="AWA33" s="463"/>
      <c r="AWB33" s="448"/>
      <c r="AWD33" s="458"/>
      <c r="AWE33" s="447"/>
      <c r="AWF33" s="447"/>
      <c r="AWG33" s="447"/>
      <c r="AWH33" s="450">
        <f t="shared" si="2121"/>
        <v>0</v>
      </c>
      <c r="AWI33" s="447"/>
      <c r="AWJ33" s="447"/>
      <c r="AWK33" s="447"/>
      <c r="AWL33" s="447"/>
      <c r="AWM33" s="447"/>
      <c r="AWN33" s="449"/>
      <c r="AWO33" s="450">
        <f t="shared" si="2122"/>
        <v>0</v>
      </c>
      <c r="AWP33" s="463"/>
      <c r="AWQ33" s="448"/>
      <c r="AWS33" s="458"/>
      <c r="AWT33" s="447"/>
      <c r="AWU33" s="447"/>
      <c r="AWV33" s="447"/>
      <c r="AWW33" s="450">
        <f t="shared" si="2123"/>
        <v>0</v>
      </c>
      <c r="AWX33" s="447"/>
      <c r="AWY33" s="447"/>
      <c r="AWZ33" s="447"/>
      <c r="AXA33" s="447"/>
      <c r="AXB33" s="447"/>
      <c r="AXC33" s="449"/>
      <c r="AXD33" s="450">
        <f t="shared" si="2124"/>
        <v>0</v>
      </c>
      <c r="AXE33" s="463"/>
      <c r="AXF33" s="448"/>
      <c r="AXH33" s="458"/>
      <c r="AXI33" s="447"/>
      <c r="AXJ33" s="447"/>
      <c r="AXK33" s="447"/>
      <c r="AXL33" s="450">
        <f t="shared" si="2125"/>
        <v>0</v>
      </c>
      <c r="AXM33" s="447"/>
      <c r="AXN33" s="447"/>
      <c r="AXO33" s="447"/>
      <c r="AXP33" s="447"/>
      <c r="AXQ33" s="447"/>
      <c r="AXR33" s="449"/>
      <c r="AXS33" s="450">
        <f t="shared" si="2126"/>
        <v>0</v>
      </c>
      <c r="AXT33" s="463"/>
      <c r="AXU33" s="448"/>
      <c r="AXW33" s="458"/>
      <c r="AXX33" s="447"/>
      <c r="AXY33" s="447"/>
      <c r="AXZ33" s="447"/>
      <c r="AYA33" s="450">
        <f t="shared" si="2127"/>
        <v>0</v>
      </c>
      <c r="AYB33" s="447"/>
      <c r="AYC33" s="447"/>
      <c r="AYD33" s="447"/>
      <c r="AYE33" s="447"/>
      <c r="AYF33" s="447"/>
      <c r="AYG33" s="449"/>
      <c r="AYH33" s="450">
        <f t="shared" si="2128"/>
        <v>0</v>
      </c>
      <c r="AYI33" s="463"/>
      <c r="AYJ33" s="448"/>
      <c r="AYL33" s="458"/>
      <c r="AYM33" s="447"/>
      <c r="AYN33" s="447"/>
      <c r="AYO33" s="447"/>
      <c r="AYP33" s="450">
        <f t="shared" si="2129"/>
        <v>0</v>
      </c>
      <c r="AYQ33" s="447"/>
      <c r="AYR33" s="447"/>
      <c r="AYS33" s="447"/>
      <c r="AYT33" s="447"/>
      <c r="AYU33" s="447"/>
      <c r="AYV33" s="449"/>
      <c r="AYW33" s="450">
        <f t="shared" si="2130"/>
        <v>0</v>
      </c>
      <c r="AYX33" s="463"/>
      <c r="AYY33" s="448"/>
      <c r="AZA33" s="458"/>
      <c r="AZB33" s="447"/>
      <c r="AZC33" s="447"/>
      <c r="AZD33" s="447"/>
      <c r="AZE33" s="450">
        <f t="shared" si="2131"/>
        <v>0</v>
      </c>
      <c r="AZF33" s="447"/>
      <c r="AZG33" s="447"/>
      <c r="AZH33" s="447"/>
      <c r="AZI33" s="447"/>
      <c r="AZJ33" s="447"/>
      <c r="AZK33" s="449"/>
      <c r="AZL33" s="450">
        <f t="shared" si="2132"/>
        <v>0</v>
      </c>
      <c r="AZM33" s="463"/>
      <c r="AZN33" s="448"/>
      <c r="AZP33" s="458"/>
      <c r="AZQ33" s="447"/>
      <c r="AZR33" s="447"/>
      <c r="AZS33" s="447"/>
      <c r="AZT33" s="450">
        <f t="shared" si="2133"/>
        <v>0</v>
      </c>
      <c r="AZU33" s="447"/>
      <c r="AZV33" s="447"/>
      <c r="AZW33" s="447"/>
      <c r="AZX33" s="447"/>
      <c r="AZY33" s="447"/>
      <c r="AZZ33" s="449"/>
      <c r="BAA33" s="450">
        <f t="shared" si="2134"/>
        <v>0</v>
      </c>
      <c r="BAB33" s="463"/>
      <c r="BAC33" s="448"/>
      <c r="BAE33" s="458"/>
      <c r="BAF33" s="447"/>
      <c r="BAG33" s="447"/>
      <c r="BAH33" s="447"/>
      <c r="BAI33" s="450">
        <f t="shared" si="2135"/>
        <v>0</v>
      </c>
      <c r="BAJ33" s="447"/>
      <c r="BAK33" s="447"/>
      <c r="BAL33" s="447"/>
      <c r="BAM33" s="447"/>
      <c r="BAN33" s="447"/>
      <c r="BAO33" s="449"/>
      <c r="BAP33" s="450">
        <f t="shared" si="2136"/>
        <v>0</v>
      </c>
      <c r="BAQ33" s="463"/>
      <c r="BAR33" s="448"/>
      <c r="BAT33" s="458"/>
      <c r="BAU33" s="447"/>
      <c r="BAV33" s="447"/>
      <c r="BAW33" s="447"/>
      <c r="BAX33" s="450">
        <f t="shared" si="2137"/>
        <v>0</v>
      </c>
      <c r="BAY33" s="447"/>
      <c r="BAZ33" s="447"/>
      <c r="BBA33" s="447"/>
      <c r="BBB33" s="447"/>
      <c r="BBC33" s="447"/>
      <c r="BBD33" s="449"/>
      <c r="BBE33" s="450">
        <f t="shared" si="2138"/>
        <v>0</v>
      </c>
      <c r="BBF33" s="463"/>
      <c r="BBG33" s="448"/>
      <c r="BBI33" s="458"/>
      <c r="BBJ33" s="447"/>
      <c r="BBK33" s="447"/>
      <c r="BBL33" s="447"/>
      <c r="BBM33" s="450">
        <f t="shared" si="2139"/>
        <v>0</v>
      </c>
      <c r="BBN33" s="447"/>
      <c r="BBO33" s="447"/>
      <c r="BBP33" s="447"/>
      <c r="BBQ33" s="447"/>
      <c r="BBR33" s="447"/>
      <c r="BBS33" s="449"/>
      <c r="BBT33" s="450">
        <f t="shared" si="2140"/>
        <v>0</v>
      </c>
      <c r="BBU33" s="463"/>
      <c r="BBV33" s="448"/>
      <c r="BBX33" s="458"/>
      <c r="BBY33" s="447"/>
      <c r="BBZ33" s="447"/>
      <c r="BCA33" s="447"/>
      <c r="BCB33" s="450">
        <f t="shared" si="2141"/>
        <v>0</v>
      </c>
      <c r="BCC33" s="447"/>
      <c r="BCD33" s="447"/>
      <c r="BCE33" s="447"/>
      <c r="BCF33" s="447"/>
      <c r="BCG33" s="447"/>
      <c r="BCH33" s="449"/>
      <c r="BCI33" s="450">
        <f t="shared" si="2142"/>
        <v>0</v>
      </c>
      <c r="BCJ33" s="463"/>
      <c r="BCK33" s="448"/>
      <c r="BCM33" s="458"/>
      <c r="BCN33" s="447"/>
      <c r="BCO33" s="447"/>
      <c r="BCP33" s="447"/>
      <c r="BCQ33" s="450">
        <f t="shared" si="2143"/>
        <v>0</v>
      </c>
      <c r="BCR33" s="447"/>
      <c r="BCS33" s="447"/>
      <c r="BCT33" s="447"/>
      <c r="BCU33" s="447"/>
      <c r="BCV33" s="447"/>
      <c r="BCW33" s="449"/>
      <c r="BCX33" s="450">
        <f t="shared" si="2144"/>
        <v>0</v>
      </c>
      <c r="BCY33" s="463"/>
      <c r="BCZ33" s="448"/>
      <c r="BDB33" s="458"/>
      <c r="BDC33" s="447"/>
      <c r="BDD33" s="447"/>
      <c r="BDE33" s="447"/>
      <c r="BDF33" s="450">
        <f t="shared" si="2145"/>
        <v>0</v>
      </c>
      <c r="BDG33" s="447"/>
      <c r="BDH33" s="447"/>
      <c r="BDI33" s="447"/>
      <c r="BDJ33" s="447"/>
      <c r="BDK33" s="447"/>
      <c r="BDL33" s="449"/>
      <c r="BDM33" s="450">
        <f t="shared" si="2146"/>
        <v>0</v>
      </c>
      <c r="BDN33" s="463"/>
      <c r="BDO33" s="448"/>
      <c r="BDQ33" s="458"/>
      <c r="BDR33" s="447"/>
      <c r="BDS33" s="447"/>
      <c r="BDT33" s="447"/>
      <c r="BDU33" s="450">
        <f t="shared" si="2147"/>
        <v>0</v>
      </c>
      <c r="BDV33" s="447"/>
      <c r="BDW33" s="447"/>
      <c r="BDX33" s="447"/>
      <c r="BDY33" s="447"/>
      <c r="BDZ33" s="447"/>
      <c r="BEA33" s="449"/>
      <c r="BEB33" s="450">
        <f t="shared" si="2148"/>
        <v>0</v>
      </c>
      <c r="BEC33" s="463"/>
      <c r="BED33" s="448"/>
      <c r="BEF33" s="458"/>
      <c r="BEG33" s="447"/>
      <c r="BEH33" s="447"/>
      <c r="BEI33" s="447"/>
      <c r="BEJ33" s="450">
        <f t="shared" si="2149"/>
        <v>0</v>
      </c>
      <c r="BEK33" s="447"/>
      <c r="BEL33" s="447"/>
      <c r="BEM33" s="447"/>
      <c r="BEN33" s="447"/>
      <c r="BEO33" s="447"/>
      <c r="BEP33" s="449"/>
      <c r="BEQ33" s="450">
        <f t="shared" si="2150"/>
        <v>0</v>
      </c>
      <c r="BER33" s="463"/>
      <c r="BES33" s="448"/>
      <c r="BEU33" s="458"/>
      <c r="BEV33" s="447"/>
      <c r="BEW33" s="447"/>
      <c r="BEX33" s="447"/>
      <c r="BEY33" s="450">
        <f t="shared" si="2151"/>
        <v>0</v>
      </c>
      <c r="BEZ33" s="447"/>
      <c r="BFA33" s="447"/>
      <c r="BFB33" s="447"/>
      <c r="BFC33" s="447"/>
      <c r="BFD33" s="447"/>
      <c r="BFE33" s="449"/>
      <c r="BFF33" s="450">
        <f t="shared" si="2152"/>
        <v>0</v>
      </c>
      <c r="BFG33" s="463"/>
      <c r="BFH33" s="448"/>
      <c r="BFJ33" s="458"/>
      <c r="BFK33" s="447"/>
      <c r="BFL33" s="447"/>
      <c r="BFM33" s="447"/>
      <c r="BFN33" s="450">
        <f t="shared" si="2153"/>
        <v>0</v>
      </c>
      <c r="BFO33" s="447"/>
      <c r="BFP33" s="447"/>
      <c r="BFQ33" s="447"/>
      <c r="BFR33" s="447"/>
      <c r="BFS33" s="447"/>
      <c r="BFT33" s="449"/>
      <c r="BFU33" s="450">
        <f t="shared" si="2154"/>
        <v>0</v>
      </c>
      <c r="BFV33" s="463"/>
      <c r="BFW33" s="448"/>
      <c r="BFY33" s="458"/>
      <c r="BFZ33" s="447"/>
      <c r="BGA33" s="447"/>
      <c r="BGB33" s="447"/>
      <c r="BGC33" s="450">
        <f t="shared" si="2155"/>
        <v>0</v>
      </c>
      <c r="BGD33" s="447"/>
      <c r="BGE33" s="447"/>
      <c r="BGF33" s="447"/>
      <c r="BGG33" s="447"/>
      <c r="BGH33" s="447"/>
      <c r="BGI33" s="449"/>
      <c r="BGJ33" s="450">
        <f t="shared" si="2156"/>
        <v>0</v>
      </c>
      <c r="BGK33" s="463"/>
      <c r="BGL33" s="448"/>
      <c r="BGN33" s="458"/>
      <c r="BGO33" s="447"/>
      <c r="BGP33" s="447"/>
      <c r="BGQ33" s="447"/>
      <c r="BGR33" s="450">
        <f t="shared" si="2157"/>
        <v>0</v>
      </c>
      <c r="BGS33" s="447"/>
      <c r="BGT33" s="447"/>
      <c r="BGU33" s="447"/>
      <c r="BGV33" s="447"/>
      <c r="BGW33" s="447"/>
      <c r="BGX33" s="449"/>
      <c r="BGY33" s="450">
        <f t="shared" si="2158"/>
        <v>0</v>
      </c>
      <c r="BGZ33" s="463"/>
      <c r="BHA33" s="448"/>
      <c r="BHC33" s="458"/>
      <c r="BHD33" s="447"/>
      <c r="BHE33" s="447"/>
      <c r="BHF33" s="447"/>
      <c r="BHG33" s="450">
        <f t="shared" si="2159"/>
        <v>0</v>
      </c>
      <c r="BHH33" s="447"/>
      <c r="BHI33" s="447"/>
      <c r="BHJ33" s="447"/>
      <c r="BHK33" s="447"/>
      <c r="BHL33" s="447"/>
      <c r="BHM33" s="449"/>
      <c r="BHN33" s="450">
        <f t="shared" si="2160"/>
        <v>0</v>
      </c>
      <c r="BHO33" s="463"/>
      <c r="BHP33" s="448"/>
      <c r="BHR33" s="458"/>
      <c r="BHS33" s="447"/>
      <c r="BHT33" s="447"/>
      <c r="BHU33" s="447"/>
      <c r="BHV33" s="450">
        <f t="shared" si="2161"/>
        <v>0</v>
      </c>
      <c r="BHW33" s="447"/>
      <c r="BHX33" s="447"/>
      <c r="BHY33" s="447"/>
      <c r="BHZ33" s="447"/>
      <c r="BIA33" s="447"/>
      <c r="BIB33" s="449"/>
      <c r="BIC33" s="450">
        <f t="shared" si="2162"/>
        <v>0</v>
      </c>
      <c r="BID33" s="463"/>
      <c r="BIE33" s="448"/>
      <c r="BIG33" s="458"/>
      <c r="BIH33" s="447"/>
      <c r="BII33" s="447"/>
      <c r="BIJ33" s="447"/>
      <c r="BIK33" s="450">
        <f t="shared" si="2163"/>
        <v>0</v>
      </c>
      <c r="BIL33" s="447"/>
      <c r="BIM33" s="447"/>
      <c r="BIN33" s="447"/>
      <c r="BIO33" s="447"/>
      <c r="BIP33" s="447"/>
      <c r="BIQ33" s="449"/>
      <c r="BIR33" s="450">
        <f t="shared" si="2164"/>
        <v>0</v>
      </c>
      <c r="BIS33" s="463"/>
      <c r="BIT33" s="448"/>
      <c r="BIV33" s="458"/>
      <c r="BIW33" s="447"/>
      <c r="BIX33" s="447"/>
      <c r="BIY33" s="447"/>
      <c r="BIZ33" s="450">
        <f t="shared" si="2165"/>
        <v>0</v>
      </c>
      <c r="BJA33" s="447"/>
      <c r="BJB33" s="447"/>
      <c r="BJC33" s="447"/>
      <c r="BJD33" s="447"/>
      <c r="BJE33" s="447"/>
      <c r="BJF33" s="449"/>
      <c r="BJG33" s="450">
        <f t="shared" si="2166"/>
        <v>0</v>
      </c>
      <c r="BJH33" s="463"/>
      <c r="BJI33" s="448"/>
      <c r="BJK33" s="458"/>
      <c r="BJL33" s="447"/>
      <c r="BJM33" s="447"/>
      <c r="BJN33" s="447"/>
      <c r="BJO33" s="450">
        <f t="shared" si="2167"/>
        <v>0</v>
      </c>
      <c r="BJP33" s="447"/>
      <c r="BJQ33" s="447"/>
      <c r="BJR33" s="447"/>
      <c r="BJS33" s="447"/>
      <c r="BJT33" s="447"/>
      <c r="BJU33" s="449"/>
      <c r="BJV33" s="450">
        <f t="shared" si="2168"/>
        <v>0</v>
      </c>
      <c r="BJW33" s="463"/>
      <c r="BJX33" s="448"/>
      <c r="BJZ33" s="458"/>
      <c r="BKA33" s="447"/>
      <c r="BKB33" s="447"/>
      <c r="BKC33" s="447"/>
      <c r="BKD33" s="450">
        <f t="shared" si="2169"/>
        <v>0</v>
      </c>
      <c r="BKE33" s="447"/>
      <c r="BKF33" s="447"/>
      <c r="BKG33" s="447"/>
      <c r="BKH33" s="447"/>
      <c r="BKI33" s="447"/>
      <c r="BKJ33" s="449"/>
      <c r="BKK33" s="450">
        <f t="shared" si="2170"/>
        <v>0</v>
      </c>
      <c r="BKL33" s="463"/>
      <c r="BKM33" s="448"/>
      <c r="BKO33" s="458"/>
      <c r="BKP33" s="447"/>
      <c r="BKQ33" s="447"/>
      <c r="BKR33" s="447"/>
      <c r="BKS33" s="450">
        <f t="shared" si="2171"/>
        <v>0</v>
      </c>
      <c r="BKT33" s="447"/>
      <c r="BKU33" s="447"/>
      <c r="BKV33" s="447"/>
      <c r="BKW33" s="447"/>
      <c r="BKX33" s="447"/>
      <c r="BKY33" s="449"/>
      <c r="BKZ33" s="450">
        <f t="shared" si="2172"/>
        <v>0</v>
      </c>
      <c r="BLA33" s="463"/>
      <c r="BLB33" s="448"/>
      <c r="BLD33" s="458"/>
      <c r="BLE33" s="447"/>
      <c r="BLF33" s="447"/>
      <c r="BLG33" s="447"/>
      <c r="BLH33" s="450">
        <f t="shared" si="2173"/>
        <v>0</v>
      </c>
      <c r="BLI33" s="447"/>
      <c r="BLJ33" s="447"/>
      <c r="BLK33" s="447"/>
      <c r="BLL33" s="447"/>
      <c r="BLM33" s="447"/>
      <c r="BLN33" s="449"/>
      <c r="BLO33" s="450">
        <f t="shared" si="2174"/>
        <v>0</v>
      </c>
      <c r="BLP33" s="463"/>
      <c r="BLQ33" s="448"/>
      <c r="BLS33" s="458"/>
      <c r="BLT33" s="447"/>
      <c r="BLU33" s="447"/>
      <c r="BLV33" s="447"/>
      <c r="BLW33" s="450">
        <f t="shared" si="2175"/>
        <v>0</v>
      </c>
      <c r="BLX33" s="447"/>
      <c r="BLY33" s="447"/>
      <c r="BLZ33" s="447"/>
      <c r="BMA33" s="447"/>
      <c r="BMB33" s="447"/>
      <c r="BMC33" s="449"/>
      <c r="BMD33" s="450">
        <f t="shared" si="2176"/>
        <v>0</v>
      </c>
      <c r="BME33" s="463"/>
      <c r="BMF33" s="448"/>
      <c r="BMH33" s="458"/>
      <c r="BMI33" s="447"/>
      <c r="BMJ33" s="447"/>
      <c r="BMK33" s="447"/>
      <c r="BML33" s="450">
        <f t="shared" si="2177"/>
        <v>0</v>
      </c>
      <c r="BMM33" s="447"/>
      <c r="BMN33" s="447"/>
      <c r="BMO33" s="447"/>
      <c r="BMP33" s="447"/>
      <c r="BMQ33" s="447"/>
      <c r="BMR33" s="449"/>
      <c r="BMS33" s="450">
        <f t="shared" si="2178"/>
        <v>0</v>
      </c>
      <c r="BMT33" s="463"/>
      <c r="BMU33" s="448"/>
      <c r="BMW33" s="458"/>
      <c r="BMX33" s="447"/>
      <c r="BMY33" s="447"/>
      <c r="BMZ33" s="447"/>
      <c r="BNA33" s="450">
        <f t="shared" si="2179"/>
        <v>0</v>
      </c>
      <c r="BNB33" s="447"/>
      <c r="BNC33" s="447"/>
      <c r="BND33" s="447"/>
      <c r="BNE33" s="447"/>
      <c r="BNF33" s="447"/>
      <c r="BNG33" s="449"/>
      <c r="BNH33" s="450">
        <f t="shared" si="2180"/>
        <v>0</v>
      </c>
      <c r="BNI33" s="463"/>
      <c r="BNJ33" s="448"/>
      <c r="BNL33" s="458"/>
      <c r="BNM33" s="447"/>
      <c r="BNN33" s="447"/>
      <c r="BNO33" s="447"/>
      <c r="BNP33" s="450">
        <f t="shared" si="2181"/>
        <v>0</v>
      </c>
      <c r="BNQ33" s="447"/>
      <c r="BNR33" s="447"/>
      <c r="BNS33" s="447"/>
      <c r="BNT33" s="447"/>
      <c r="BNU33" s="447"/>
      <c r="BNV33" s="449"/>
      <c r="BNW33" s="450">
        <f t="shared" si="2182"/>
        <v>0</v>
      </c>
      <c r="BNX33" s="463"/>
      <c r="BNY33" s="448"/>
      <c r="BOA33" s="458"/>
      <c r="BOB33" s="447"/>
      <c r="BOC33" s="447"/>
      <c r="BOD33" s="447"/>
      <c r="BOE33" s="450">
        <f t="shared" si="2183"/>
        <v>0</v>
      </c>
      <c r="BOF33" s="447"/>
      <c r="BOG33" s="447"/>
      <c r="BOH33" s="447"/>
      <c r="BOI33" s="447"/>
      <c r="BOJ33" s="447"/>
      <c r="BOK33" s="449"/>
      <c r="BOL33" s="450">
        <f t="shared" si="2184"/>
        <v>0</v>
      </c>
      <c r="BOM33" s="463"/>
      <c r="BON33" s="448"/>
      <c r="BOP33" s="458"/>
      <c r="BOQ33" s="447"/>
      <c r="BOR33" s="447"/>
      <c r="BOS33" s="447"/>
      <c r="BOT33" s="450">
        <f t="shared" si="2185"/>
        <v>0</v>
      </c>
      <c r="BOU33" s="447"/>
      <c r="BOV33" s="447"/>
      <c r="BOW33" s="447"/>
      <c r="BOX33" s="447"/>
      <c r="BOY33" s="447"/>
      <c r="BOZ33" s="449"/>
      <c r="BPA33" s="450">
        <f t="shared" si="2186"/>
        <v>0</v>
      </c>
      <c r="BPB33" s="463"/>
      <c r="BPC33" s="448"/>
      <c r="BPE33" s="458"/>
      <c r="BPF33" s="447"/>
      <c r="BPG33" s="447"/>
      <c r="BPH33" s="447"/>
      <c r="BPI33" s="450">
        <f t="shared" si="2187"/>
        <v>0</v>
      </c>
      <c r="BPJ33" s="447"/>
      <c r="BPK33" s="447"/>
      <c r="BPL33" s="447"/>
      <c r="BPM33" s="447"/>
      <c r="BPN33" s="447"/>
      <c r="BPO33" s="449"/>
      <c r="BPP33" s="450">
        <f t="shared" si="2188"/>
        <v>0</v>
      </c>
      <c r="BPQ33" s="463"/>
      <c r="BPR33" s="448"/>
      <c r="BPT33" s="458"/>
      <c r="BPU33" s="447"/>
      <c r="BPV33" s="447"/>
      <c r="BPW33" s="447"/>
      <c r="BPX33" s="450">
        <f t="shared" si="2189"/>
        <v>0</v>
      </c>
      <c r="BPY33" s="447"/>
      <c r="BPZ33" s="447"/>
      <c r="BQA33" s="447"/>
      <c r="BQB33" s="447"/>
      <c r="BQC33" s="447"/>
      <c r="BQD33" s="449"/>
      <c r="BQE33" s="450">
        <f t="shared" si="2190"/>
        <v>0</v>
      </c>
      <c r="BQF33" s="463"/>
      <c r="BQG33" s="448"/>
      <c r="BQI33" s="458"/>
      <c r="BQJ33" s="447"/>
      <c r="BQK33" s="447"/>
      <c r="BQL33" s="447"/>
      <c r="BQM33" s="450">
        <f t="shared" si="2191"/>
        <v>0</v>
      </c>
      <c r="BQN33" s="447"/>
      <c r="BQO33" s="447"/>
      <c r="BQP33" s="447"/>
      <c r="BQQ33" s="447"/>
      <c r="BQR33" s="447"/>
      <c r="BQS33" s="449"/>
      <c r="BQT33" s="450">
        <f t="shared" si="2192"/>
        <v>0</v>
      </c>
      <c r="BQU33" s="463"/>
      <c r="BQV33" s="448"/>
      <c r="BQX33" s="458"/>
      <c r="BQY33" s="447"/>
      <c r="BQZ33" s="447"/>
      <c r="BRA33" s="447"/>
      <c r="BRB33" s="450">
        <f t="shared" si="2193"/>
        <v>0</v>
      </c>
      <c r="BRC33" s="447"/>
      <c r="BRD33" s="447"/>
      <c r="BRE33" s="447"/>
      <c r="BRF33" s="447"/>
      <c r="BRG33" s="447"/>
      <c r="BRH33" s="449"/>
      <c r="BRI33" s="450">
        <f t="shared" si="2194"/>
        <v>0</v>
      </c>
      <c r="BRJ33" s="463"/>
      <c r="BRK33" s="448"/>
      <c r="BRM33" s="458"/>
      <c r="BRN33" s="447"/>
      <c r="BRO33" s="447"/>
      <c r="BRP33" s="447"/>
      <c r="BRQ33" s="450">
        <f t="shared" si="2195"/>
        <v>0</v>
      </c>
      <c r="BRR33" s="447"/>
      <c r="BRS33" s="447"/>
      <c r="BRT33" s="447"/>
      <c r="BRU33" s="447"/>
      <c r="BRV33" s="447"/>
      <c r="BRW33" s="449"/>
      <c r="BRX33" s="450">
        <f t="shared" si="2196"/>
        <v>0</v>
      </c>
      <c r="BRY33" s="463"/>
      <c r="BRZ33" s="448"/>
      <c r="BSB33" s="458"/>
      <c r="BSC33" s="447"/>
      <c r="BSD33" s="447"/>
      <c r="BSE33" s="447"/>
      <c r="BSF33" s="450">
        <f t="shared" si="2197"/>
        <v>0</v>
      </c>
      <c r="BSG33" s="447"/>
      <c r="BSH33" s="447"/>
      <c r="BSI33" s="447"/>
      <c r="BSJ33" s="447"/>
      <c r="BSK33" s="447"/>
      <c r="BSL33" s="449"/>
      <c r="BSM33" s="450">
        <f t="shared" si="2198"/>
        <v>0</v>
      </c>
      <c r="BSN33" s="463"/>
      <c r="BSO33" s="448"/>
      <c r="BSQ33" s="458"/>
      <c r="BSR33" s="447"/>
      <c r="BSS33" s="447"/>
      <c r="BST33" s="447"/>
      <c r="BSU33" s="450">
        <f t="shared" si="2199"/>
        <v>0</v>
      </c>
      <c r="BSV33" s="447"/>
      <c r="BSW33" s="447"/>
      <c r="BSX33" s="447"/>
      <c r="BSY33" s="447"/>
      <c r="BSZ33" s="447"/>
      <c r="BTA33" s="449"/>
      <c r="BTB33" s="450">
        <f t="shared" si="2200"/>
        <v>0</v>
      </c>
      <c r="BTC33" s="463"/>
      <c r="BTD33" s="448"/>
      <c r="BTF33" s="458"/>
      <c r="BTG33" s="447"/>
      <c r="BTH33" s="447"/>
      <c r="BTI33" s="447"/>
      <c r="BTJ33" s="450">
        <f t="shared" si="2201"/>
        <v>0</v>
      </c>
      <c r="BTK33" s="447"/>
      <c r="BTL33" s="447"/>
      <c r="BTM33" s="447"/>
      <c r="BTN33" s="447"/>
      <c r="BTO33" s="447"/>
      <c r="BTP33" s="449"/>
      <c r="BTQ33" s="450">
        <f t="shared" si="2202"/>
        <v>0</v>
      </c>
      <c r="BTR33" s="463"/>
      <c r="BTS33" s="448"/>
      <c r="BTU33" s="458"/>
      <c r="BTV33" s="447"/>
      <c r="BTW33" s="447"/>
      <c r="BTX33" s="447"/>
      <c r="BTY33" s="450">
        <f t="shared" si="2203"/>
        <v>0</v>
      </c>
      <c r="BTZ33" s="447"/>
      <c r="BUA33" s="447"/>
      <c r="BUB33" s="447"/>
      <c r="BUC33" s="447"/>
      <c r="BUD33" s="447"/>
      <c r="BUE33" s="449"/>
      <c r="BUF33" s="450">
        <f t="shared" si="2204"/>
        <v>0</v>
      </c>
      <c r="BUG33" s="463"/>
      <c r="BUH33" s="448"/>
      <c r="BUJ33" s="458"/>
      <c r="BUK33" s="447"/>
      <c r="BUL33" s="447"/>
      <c r="BUM33" s="447"/>
      <c r="BUN33" s="450">
        <f t="shared" si="2205"/>
        <v>0</v>
      </c>
      <c r="BUO33" s="447"/>
      <c r="BUP33" s="447"/>
      <c r="BUQ33" s="447"/>
      <c r="BUR33" s="447"/>
      <c r="BUS33" s="447"/>
      <c r="BUT33" s="449"/>
      <c r="BUU33" s="450">
        <f t="shared" si="2206"/>
        <v>0</v>
      </c>
      <c r="BUV33" s="463"/>
      <c r="BUW33" s="448"/>
      <c r="BUY33" s="458"/>
      <c r="BUZ33" s="447"/>
      <c r="BVA33" s="447"/>
      <c r="BVB33" s="447"/>
      <c r="BVC33" s="450">
        <f t="shared" si="2207"/>
        <v>0</v>
      </c>
      <c r="BVD33" s="447"/>
      <c r="BVE33" s="447"/>
      <c r="BVF33" s="447"/>
      <c r="BVG33" s="447"/>
      <c r="BVH33" s="447"/>
      <c r="BVI33" s="449"/>
      <c r="BVJ33" s="450">
        <f t="shared" si="2208"/>
        <v>0</v>
      </c>
      <c r="BVK33" s="463"/>
      <c r="BVL33" s="448"/>
      <c r="BVN33" s="458"/>
      <c r="BVO33" s="447"/>
      <c r="BVP33" s="447"/>
      <c r="BVQ33" s="447"/>
      <c r="BVR33" s="450">
        <f t="shared" si="2209"/>
        <v>0</v>
      </c>
      <c r="BVS33" s="447"/>
      <c r="BVT33" s="447"/>
      <c r="BVU33" s="447"/>
      <c r="BVV33" s="447"/>
      <c r="BVW33" s="447"/>
      <c r="BVX33" s="449"/>
      <c r="BVY33" s="450">
        <f t="shared" si="2210"/>
        <v>0</v>
      </c>
      <c r="BVZ33" s="463"/>
      <c r="BWA33" s="448"/>
    </row>
    <row r="34" spans="2:1951" ht="15" customHeight="1" x14ac:dyDescent="0.2">
      <c r="B34" s="452" t="s">
        <v>322</v>
      </c>
      <c r="C34" s="447"/>
      <c r="D34" s="447"/>
      <c r="E34" s="447"/>
      <c r="F34" s="447"/>
      <c r="G34" s="450">
        <f t="shared" si="1951"/>
        <v>0</v>
      </c>
      <c r="H34" s="447"/>
      <c r="I34" s="447"/>
      <c r="J34" s="447"/>
      <c r="K34" s="447"/>
      <c r="L34" s="447"/>
      <c r="M34" s="449"/>
      <c r="N34" s="450">
        <f t="shared" si="1952"/>
        <v>0</v>
      </c>
      <c r="O34" s="463"/>
      <c r="P34" s="448"/>
      <c r="R34" s="458"/>
      <c r="S34" s="447"/>
      <c r="T34" s="447"/>
      <c r="U34" s="447"/>
      <c r="V34" s="450">
        <f t="shared" si="1953"/>
        <v>0</v>
      </c>
      <c r="W34" s="447"/>
      <c r="X34" s="447"/>
      <c r="Y34" s="447"/>
      <c r="Z34" s="447"/>
      <c r="AA34" s="447"/>
      <c r="AB34" s="449"/>
      <c r="AC34" s="450">
        <f t="shared" si="1954"/>
        <v>0</v>
      </c>
      <c r="AD34" s="463"/>
      <c r="AE34" s="448"/>
      <c r="AG34" s="458"/>
      <c r="AH34" s="447"/>
      <c r="AI34" s="447"/>
      <c r="AJ34" s="447"/>
      <c r="AK34" s="450">
        <f t="shared" si="1955"/>
        <v>0</v>
      </c>
      <c r="AL34" s="447"/>
      <c r="AM34" s="447"/>
      <c r="AN34" s="447"/>
      <c r="AO34" s="447"/>
      <c r="AP34" s="447"/>
      <c r="AQ34" s="449"/>
      <c r="AR34" s="450">
        <f t="shared" si="1956"/>
        <v>0</v>
      </c>
      <c r="AS34" s="463"/>
      <c r="AT34" s="448"/>
      <c r="AV34" s="458"/>
      <c r="AW34" s="447"/>
      <c r="AX34" s="447"/>
      <c r="AY34" s="447"/>
      <c r="AZ34" s="450">
        <f t="shared" si="1957"/>
        <v>0</v>
      </c>
      <c r="BA34" s="447"/>
      <c r="BB34" s="447"/>
      <c r="BC34" s="447"/>
      <c r="BD34" s="447"/>
      <c r="BE34" s="447"/>
      <c r="BF34" s="449"/>
      <c r="BG34" s="450">
        <f t="shared" si="1958"/>
        <v>0</v>
      </c>
      <c r="BH34" s="463"/>
      <c r="BI34" s="448"/>
      <c r="BK34" s="458"/>
      <c r="BL34" s="447"/>
      <c r="BM34" s="447"/>
      <c r="BN34" s="447"/>
      <c r="BO34" s="450">
        <f t="shared" si="1959"/>
        <v>0</v>
      </c>
      <c r="BP34" s="447"/>
      <c r="BQ34" s="447"/>
      <c r="BR34" s="447"/>
      <c r="BS34" s="447"/>
      <c r="BT34" s="447"/>
      <c r="BU34" s="449"/>
      <c r="BV34" s="450">
        <f t="shared" si="1960"/>
        <v>0</v>
      </c>
      <c r="BW34" s="463"/>
      <c r="BX34" s="448"/>
      <c r="BZ34" s="458"/>
      <c r="CA34" s="447"/>
      <c r="CB34" s="447"/>
      <c r="CC34" s="447"/>
      <c r="CD34" s="450">
        <f t="shared" si="1961"/>
        <v>0</v>
      </c>
      <c r="CE34" s="447"/>
      <c r="CF34" s="447"/>
      <c r="CG34" s="447"/>
      <c r="CH34" s="447"/>
      <c r="CI34" s="447"/>
      <c r="CJ34" s="449"/>
      <c r="CK34" s="450">
        <f t="shared" si="1962"/>
        <v>0</v>
      </c>
      <c r="CL34" s="463"/>
      <c r="CM34" s="448"/>
      <c r="CO34" s="458"/>
      <c r="CP34" s="447"/>
      <c r="CQ34" s="447"/>
      <c r="CR34" s="447"/>
      <c r="CS34" s="450">
        <f t="shared" si="1963"/>
        <v>0</v>
      </c>
      <c r="CT34" s="447"/>
      <c r="CU34" s="447"/>
      <c r="CV34" s="447"/>
      <c r="CW34" s="447"/>
      <c r="CX34" s="447"/>
      <c r="CY34" s="449"/>
      <c r="CZ34" s="450">
        <f t="shared" si="1964"/>
        <v>0</v>
      </c>
      <c r="DA34" s="463"/>
      <c r="DB34" s="448"/>
      <c r="DD34" s="458"/>
      <c r="DE34" s="447"/>
      <c r="DF34" s="447"/>
      <c r="DG34" s="447"/>
      <c r="DH34" s="450">
        <f t="shared" si="1965"/>
        <v>0</v>
      </c>
      <c r="DI34" s="447"/>
      <c r="DJ34" s="447"/>
      <c r="DK34" s="447"/>
      <c r="DL34" s="447"/>
      <c r="DM34" s="447"/>
      <c r="DN34" s="449"/>
      <c r="DO34" s="450">
        <f t="shared" si="1966"/>
        <v>0</v>
      </c>
      <c r="DP34" s="463"/>
      <c r="DQ34" s="448"/>
      <c r="DS34" s="458"/>
      <c r="DT34" s="447"/>
      <c r="DU34" s="447"/>
      <c r="DV34" s="447"/>
      <c r="DW34" s="450">
        <f t="shared" si="1967"/>
        <v>0</v>
      </c>
      <c r="DX34" s="447"/>
      <c r="DY34" s="447"/>
      <c r="DZ34" s="447"/>
      <c r="EA34" s="447"/>
      <c r="EB34" s="447"/>
      <c r="EC34" s="449"/>
      <c r="ED34" s="450">
        <f t="shared" si="1968"/>
        <v>0</v>
      </c>
      <c r="EE34" s="463"/>
      <c r="EF34" s="448"/>
      <c r="EH34" s="458"/>
      <c r="EI34" s="447"/>
      <c r="EJ34" s="447"/>
      <c r="EK34" s="447"/>
      <c r="EL34" s="450">
        <f t="shared" si="1969"/>
        <v>0</v>
      </c>
      <c r="EM34" s="447"/>
      <c r="EN34" s="447"/>
      <c r="EO34" s="447"/>
      <c r="EP34" s="447"/>
      <c r="EQ34" s="447"/>
      <c r="ER34" s="449"/>
      <c r="ES34" s="450">
        <f t="shared" si="1970"/>
        <v>0</v>
      </c>
      <c r="ET34" s="463"/>
      <c r="EU34" s="448"/>
      <c r="EW34" s="458"/>
      <c r="EX34" s="447"/>
      <c r="EY34" s="447"/>
      <c r="EZ34" s="447"/>
      <c r="FA34" s="450">
        <f t="shared" si="1971"/>
        <v>0</v>
      </c>
      <c r="FB34" s="447"/>
      <c r="FC34" s="447"/>
      <c r="FD34" s="447"/>
      <c r="FE34" s="447"/>
      <c r="FF34" s="447"/>
      <c r="FG34" s="449"/>
      <c r="FH34" s="450">
        <f t="shared" si="1972"/>
        <v>0</v>
      </c>
      <c r="FI34" s="463"/>
      <c r="FJ34" s="448"/>
      <c r="FL34" s="458"/>
      <c r="FM34" s="447"/>
      <c r="FN34" s="447"/>
      <c r="FO34" s="447"/>
      <c r="FP34" s="450">
        <f t="shared" si="1973"/>
        <v>0</v>
      </c>
      <c r="FQ34" s="447"/>
      <c r="FR34" s="447"/>
      <c r="FS34" s="447"/>
      <c r="FT34" s="447"/>
      <c r="FU34" s="447"/>
      <c r="FV34" s="449"/>
      <c r="FW34" s="450">
        <f t="shared" si="1974"/>
        <v>0</v>
      </c>
      <c r="FX34" s="463"/>
      <c r="FY34" s="448"/>
      <c r="GA34" s="458"/>
      <c r="GB34" s="447"/>
      <c r="GC34" s="447"/>
      <c r="GD34" s="447"/>
      <c r="GE34" s="450">
        <f t="shared" si="1975"/>
        <v>0</v>
      </c>
      <c r="GF34" s="447"/>
      <c r="GG34" s="447"/>
      <c r="GH34" s="447"/>
      <c r="GI34" s="447"/>
      <c r="GJ34" s="447"/>
      <c r="GK34" s="449"/>
      <c r="GL34" s="450">
        <f t="shared" si="1976"/>
        <v>0</v>
      </c>
      <c r="GM34" s="463"/>
      <c r="GN34" s="448"/>
      <c r="GP34" s="458"/>
      <c r="GQ34" s="447"/>
      <c r="GR34" s="447"/>
      <c r="GS34" s="447"/>
      <c r="GT34" s="450">
        <f t="shared" si="1977"/>
        <v>0</v>
      </c>
      <c r="GU34" s="447"/>
      <c r="GV34" s="447"/>
      <c r="GW34" s="447"/>
      <c r="GX34" s="447"/>
      <c r="GY34" s="447"/>
      <c r="GZ34" s="449"/>
      <c r="HA34" s="450">
        <f t="shared" si="1978"/>
        <v>0</v>
      </c>
      <c r="HB34" s="463"/>
      <c r="HC34" s="448"/>
      <c r="HE34" s="458"/>
      <c r="HF34" s="447"/>
      <c r="HG34" s="447"/>
      <c r="HH34" s="447"/>
      <c r="HI34" s="450">
        <f t="shared" si="1979"/>
        <v>0</v>
      </c>
      <c r="HJ34" s="447"/>
      <c r="HK34" s="447"/>
      <c r="HL34" s="447"/>
      <c r="HM34" s="447"/>
      <c r="HN34" s="447"/>
      <c r="HO34" s="449"/>
      <c r="HP34" s="450">
        <f t="shared" si="1980"/>
        <v>0</v>
      </c>
      <c r="HQ34" s="463"/>
      <c r="HR34" s="448"/>
      <c r="HT34" s="458"/>
      <c r="HU34" s="447"/>
      <c r="HV34" s="447"/>
      <c r="HW34" s="447"/>
      <c r="HX34" s="450">
        <f t="shared" si="1981"/>
        <v>0</v>
      </c>
      <c r="HY34" s="447"/>
      <c r="HZ34" s="447"/>
      <c r="IA34" s="447"/>
      <c r="IB34" s="447"/>
      <c r="IC34" s="447"/>
      <c r="ID34" s="449"/>
      <c r="IE34" s="450">
        <f t="shared" si="1982"/>
        <v>0</v>
      </c>
      <c r="IF34" s="463"/>
      <c r="IG34" s="448"/>
      <c r="II34" s="458"/>
      <c r="IJ34" s="447"/>
      <c r="IK34" s="447"/>
      <c r="IL34" s="447"/>
      <c r="IM34" s="450">
        <f t="shared" si="1983"/>
        <v>0</v>
      </c>
      <c r="IN34" s="447"/>
      <c r="IO34" s="447"/>
      <c r="IP34" s="447"/>
      <c r="IQ34" s="447"/>
      <c r="IR34" s="447"/>
      <c r="IS34" s="449"/>
      <c r="IT34" s="450">
        <f t="shared" si="1984"/>
        <v>0</v>
      </c>
      <c r="IU34" s="463"/>
      <c r="IV34" s="448"/>
      <c r="IX34" s="458"/>
      <c r="IY34" s="447"/>
      <c r="IZ34" s="447"/>
      <c r="JA34" s="447"/>
      <c r="JB34" s="450">
        <f t="shared" si="1985"/>
        <v>0</v>
      </c>
      <c r="JC34" s="447"/>
      <c r="JD34" s="447"/>
      <c r="JE34" s="447"/>
      <c r="JF34" s="447"/>
      <c r="JG34" s="447"/>
      <c r="JH34" s="449"/>
      <c r="JI34" s="450">
        <f t="shared" si="1986"/>
        <v>0</v>
      </c>
      <c r="JJ34" s="463"/>
      <c r="JK34" s="448"/>
      <c r="JM34" s="458"/>
      <c r="JN34" s="447"/>
      <c r="JO34" s="447"/>
      <c r="JP34" s="447"/>
      <c r="JQ34" s="450">
        <f t="shared" si="1987"/>
        <v>0</v>
      </c>
      <c r="JR34" s="447"/>
      <c r="JS34" s="447"/>
      <c r="JT34" s="447"/>
      <c r="JU34" s="447"/>
      <c r="JV34" s="447"/>
      <c r="JW34" s="449"/>
      <c r="JX34" s="450">
        <f t="shared" si="1988"/>
        <v>0</v>
      </c>
      <c r="JY34" s="463"/>
      <c r="JZ34" s="448"/>
      <c r="KB34" s="458"/>
      <c r="KC34" s="447"/>
      <c r="KD34" s="447"/>
      <c r="KE34" s="447"/>
      <c r="KF34" s="450">
        <f t="shared" si="1989"/>
        <v>0</v>
      </c>
      <c r="KG34" s="447"/>
      <c r="KH34" s="447"/>
      <c r="KI34" s="447"/>
      <c r="KJ34" s="447"/>
      <c r="KK34" s="447"/>
      <c r="KL34" s="449"/>
      <c r="KM34" s="450">
        <f t="shared" si="1990"/>
        <v>0</v>
      </c>
      <c r="KN34" s="463"/>
      <c r="KO34" s="448"/>
      <c r="KQ34" s="458"/>
      <c r="KR34" s="447"/>
      <c r="KS34" s="447"/>
      <c r="KT34" s="447"/>
      <c r="KU34" s="450">
        <f t="shared" si="1991"/>
        <v>0</v>
      </c>
      <c r="KV34" s="447"/>
      <c r="KW34" s="447"/>
      <c r="KX34" s="447"/>
      <c r="KY34" s="447"/>
      <c r="KZ34" s="447"/>
      <c r="LA34" s="449"/>
      <c r="LB34" s="450">
        <f t="shared" si="1992"/>
        <v>0</v>
      </c>
      <c r="LC34" s="463"/>
      <c r="LD34" s="448"/>
      <c r="LF34" s="458"/>
      <c r="LG34" s="447"/>
      <c r="LH34" s="447"/>
      <c r="LI34" s="447"/>
      <c r="LJ34" s="450">
        <f t="shared" si="1993"/>
        <v>0</v>
      </c>
      <c r="LK34" s="447"/>
      <c r="LL34" s="447"/>
      <c r="LM34" s="447"/>
      <c r="LN34" s="447"/>
      <c r="LO34" s="447"/>
      <c r="LP34" s="449"/>
      <c r="LQ34" s="450">
        <f t="shared" si="1994"/>
        <v>0</v>
      </c>
      <c r="LR34" s="463"/>
      <c r="LS34" s="448"/>
      <c r="LU34" s="458"/>
      <c r="LV34" s="447"/>
      <c r="LW34" s="447"/>
      <c r="LX34" s="447"/>
      <c r="LY34" s="450">
        <f t="shared" si="1995"/>
        <v>0</v>
      </c>
      <c r="LZ34" s="447"/>
      <c r="MA34" s="447"/>
      <c r="MB34" s="447"/>
      <c r="MC34" s="447"/>
      <c r="MD34" s="447"/>
      <c r="ME34" s="449"/>
      <c r="MF34" s="450">
        <f t="shared" si="1996"/>
        <v>0</v>
      </c>
      <c r="MG34" s="463"/>
      <c r="MH34" s="448"/>
      <c r="MJ34" s="458"/>
      <c r="MK34" s="447"/>
      <c r="ML34" s="447"/>
      <c r="MM34" s="447"/>
      <c r="MN34" s="450">
        <f t="shared" si="1997"/>
        <v>0</v>
      </c>
      <c r="MO34" s="447"/>
      <c r="MP34" s="447"/>
      <c r="MQ34" s="447"/>
      <c r="MR34" s="447"/>
      <c r="MS34" s="447"/>
      <c r="MT34" s="449"/>
      <c r="MU34" s="450">
        <f t="shared" si="1998"/>
        <v>0</v>
      </c>
      <c r="MV34" s="463"/>
      <c r="MW34" s="448"/>
      <c r="MY34" s="458"/>
      <c r="MZ34" s="447"/>
      <c r="NA34" s="447"/>
      <c r="NB34" s="447"/>
      <c r="NC34" s="450">
        <f t="shared" si="1999"/>
        <v>0</v>
      </c>
      <c r="ND34" s="447"/>
      <c r="NE34" s="447"/>
      <c r="NF34" s="447"/>
      <c r="NG34" s="447"/>
      <c r="NH34" s="447"/>
      <c r="NI34" s="449"/>
      <c r="NJ34" s="450">
        <f t="shared" si="2000"/>
        <v>0</v>
      </c>
      <c r="NK34" s="463"/>
      <c r="NL34" s="448"/>
      <c r="NN34" s="458"/>
      <c r="NO34" s="447"/>
      <c r="NP34" s="447"/>
      <c r="NQ34" s="447"/>
      <c r="NR34" s="450">
        <f t="shared" si="2001"/>
        <v>0</v>
      </c>
      <c r="NS34" s="447"/>
      <c r="NT34" s="447"/>
      <c r="NU34" s="447"/>
      <c r="NV34" s="447"/>
      <c r="NW34" s="447"/>
      <c r="NX34" s="449"/>
      <c r="NY34" s="450">
        <f t="shared" si="2002"/>
        <v>0</v>
      </c>
      <c r="NZ34" s="463"/>
      <c r="OA34" s="448"/>
      <c r="OC34" s="458"/>
      <c r="OD34" s="447"/>
      <c r="OE34" s="447"/>
      <c r="OF34" s="447"/>
      <c r="OG34" s="450">
        <f t="shared" si="2003"/>
        <v>0</v>
      </c>
      <c r="OH34" s="447"/>
      <c r="OI34" s="447"/>
      <c r="OJ34" s="447"/>
      <c r="OK34" s="447"/>
      <c r="OL34" s="447"/>
      <c r="OM34" s="449"/>
      <c r="ON34" s="450">
        <f t="shared" si="2004"/>
        <v>0</v>
      </c>
      <c r="OO34" s="463"/>
      <c r="OP34" s="448"/>
      <c r="OR34" s="458"/>
      <c r="OS34" s="447"/>
      <c r="OT34" s="447"/>
      <c r="OU34" s="447"/>
      <c r="OV34" s="450">
        <f t="shared" si="2005"/>
        <v>0</v>
      </c>
      <c r="OW34" s="447"/>
      <c r="OX34" s="447"/>
      <c r="OY34" s="447"/>
      <c r="OZ34" s="447"/>
      <c r="PA34" s="447"/>
      <c r="PB34" s="449"/>
      <c r="PC34" s="450">
        <f t="shared" si="2006"/>
        <v>0</v>
      </c>
      <c r="PD34" s="463"/>
      <c r="PE34" s="448"/>
      <c r="PG34" s="458"/>
      <c r="PH34" s="447"/>
      <c r="PI34" s="447"/>
      <c r="PJ34" s="447"/>
      <c r="PK34" s="450">
        <f t="shared" si="2007"/>
        <v>0</v>
      </c>
      <c r="PL34" s="447"/>
      <c r="PM34" s="447"/>
      <c r="PN34" s="447"/>
      <c r="PO34" s="447"/>
      <c r="PP34" s="447"/>
      <c r="PQ34" s="449"/>
      <c r="PR34" s="450">
        <f t="shared" si="2008"/>
        <v>0</v>
      </c>
      <c r="PS34" s="463"/>
      <c r="PT34" s="448"/>
      <c r="PV34" s="458"/>
      <c r="PW34" s="447"/>
      <c r="PX34" s="447"/>
      <c r="PY34" s="447"/>
      <c r="PZ34" s="450">
        <f t="shared" si="2009"/>
        <v>0</v>
      </c>
      <c r="QA34" s="447"/>
      <c r="QB34" s="447"/>
      <c r="QC34" s="447"/>
      <c r="QD34" s="447"/>
      <c r="QE34" s="447"/>
      <c r="QF34" s="449"/>
      <c r="QG34" s="450">
        <f t="shared" si="2010"/>
        <v>0</v>
      </c>
      <c r="QH34" s="463"/>
      <c r="QI34" s="448"/>
      <c r="QK34" s="458"/>
      <c r="QL34" s="447"/>
      <c r="QM34" s="447"/>
      <c r="QN34" s="447"/>
      <c r="QO34" s="450">
        <f t="shared" si="2011"/>
        <v>0</v>
      </c>
      <c r="QP34" s="447"/>
      <c r="QQ34" s="447"/>
      <c r="QR34" s="447"/>
      <c r="QS34" s="447"/>
      <c r="QT34" s="447"/>
      <c r="QU34" s="449"/>
      <c r="QV34" s="450">
        <f t="shared" si="2012"/>
        <v>0</v>
      </c>
      <c r="QW34" s="463"/>
      <c r="QX34" s="448"/>
      <c r="QZ34" s="458"/>
      <c r="RA34" s="447"/>
      <c r="RB34" s="447"/>
      <c r="RC34" s="447"/>
      <c r="RD34" s="450">
        <f t="shared" si="2013"/>
        <v>0</v>
      </c>
      <c r="RE34" s="447"/>
      <c r="RF34" s="447"/>
      <c r="RG34" s="447"/>
      <c r="RH34" s="447"/>
      <c r="RI34" s="447"/>
      <c r="RJ34" s="449"/>
      <c r="RK34" s="450">
        <f t="shared" si="2014"/>
        <v>0</v>
      </c>
      <c r="RL34" s="463"/>
      <c r="RM34" s="448"/>
      <c r="RO34" s="458"/>
      <c r="RP34" s="447"/>
      <c r="RQ34" s="447"/>
      <c r="RR34" s="447"/>
      <c r="RS34" s="450">
        <f t="shared" si="2015"/>
        <v>0</v>
      </c>
      <c r="RT34" s="447"/>
      <c r="RU34" s="447"/>
      <c r="RV34" s="447"/>
      <c r="RW34" s="447"/>
      <c r="RX34" s="447"/>
      <c r="RY34" s="449"/>
      <c r="RZ34" s="450">
        <f t="shared" si="2016"/>
        <v>0</v>
      </c>
      <c r="SA34" s="463"/>
      <c r="SB34" s="448"/>
      <c r="SD34" s="458"/>
      <c r="SE34" s="447"/>
      <c r="SF34" s="447"/>
      <c r="SG34" s="447"/>
      <c r="SH34" s="450">
        <f t="shared" si="2017"/>
        <v>0</v>
      </c>
      <c r="SI34" s="447"/>
      <c r="SJ34" s="447"/>
      <c r="SK34" s="447"/>
      <c r="SL34" s="447"/>
      <c r="SM34" s="447"/>
      <c r="SN34" s="449"/>
      <c r="SO34" s="450">
        <f t="shared" si="2018"/>
        <v>0</v>
      </c>
      <c r="SP34" s="463"/>
      <c r="SQ34" s="448"/>
      <c r="SS34" s="458"/>
      <c r="ST34" s="447"/>
      <c r="SU34" s="447"/>
      <c r="SV34" s="447"/>
      <c r="SW34" s="450">
        <f t="shared" si="2019"/>
        <v>0</v>
      </c>
      <c r="SX34" s="447"/>
      <c r="SY34" s="447"/>
      <c r="SZ34" s="447"/>
      <c r="TA34" s="447"/>
      <c r="TB34" s="447"/>
      <c r="TC34" s="449"/>
      <c r="TD34" s="450">
        <f t="shared" si="2020"/>
        <v>0</v>
      </c>
      <c r="TE34" s="463"/>
      <c r="TF34" s="448"/>
      <c r="TH34" s="458"/>
      <c r="TI34" s="447"/>
      <c r="TJ34" s="447"/>
      <c r="TK34" s="447"/>
      <c r="TL34" s="450">
        <f t="shared" si="2021"/>
        <v>0</v>
      </c>
      <c r="TM34" s="447"/>
      <c r="TN34" s="447"/>
      <c r="TO34" s="447"/>
      <c r="TP34" s="447"/>
      <c r="TQ34" s="447"/>
      <c r="TR34" s="449"/>
      <c r="TS34" s="450">
        <f t="shared" si="2022"/>
        <v>0</v>
      </c>
      <c r="TT34" s="463"/>
      <c r="TU34" s="448"/>
      <c r="TW34" s="458"/>
      <c r="TX34" s="447"/>
      <c r="TY34" s="447"/>
      <c r="TZ34" s="447"/>
      <c r="UA34" s="450">
        <f t="shared" si="2023"/>
        <v>0</v>
      </c>
      <c r="UB34" s="447"/>
      <c r="UC34" s="447"/>
      <c r="UD34" s="447"/>
      <c r="UE34" s="447"/>
      <c r="UF34" s="447"/>
      <c r="UG34" s="449"/>
      <c r="UH34" s="450">
        <f t="shared" si="2024"/>
        <v>0</v>
      </c>
      <c r="UI34" s="463"/>
      <c r="UJ34" s="448"/>
      <c r="UL34" s="458"/>
      <c r="UM34" s="447"/>
      <c r="UN34" s="447"/>
      <c r="UO34" s="447"/>
      <c r="UP34" s="450">
        <f t="shared" si="2025"/>
        <v>0</v>
      </c>
      <c r="UQ34" s="447"/>
      <c r="UR34" s="447"/>
      <c r="US34" s="447"/>
      <c r="UT34" s="447"/>
      <c r="UU34" s="447"/>
      <c r="UV34" s="449"/>
      <c r="UW34" s="450">
        <f t="shared" si="2026"/>
        <v>0</v>
      </c>
      <c r="UX34" s="463"/>
      <c r="UY34" s="448"/>
      <c r="VA34" s="458"/>
      <c r="VB34" s="447"/>
      <c r="VC34" s="447"/>
      <c r="VD34" s="447"/>
      <c r="VE34" s="450">
        <f t="shared" si="2027"/>
        <v>0</v>
      </c>
      <c r="VF34" s="447"/>
      <c r="VG34" s="447"/>
      <c r="VH34" s="447"/>
      <c r="VI34" s="447"/>
      <c r="VJ34" s="447"/>
      <c r="VK34" s="449"/>
      <c r="VL34" s="450">
        <f t="shared" si="2028"/>
        <v>0</v>
      </c>
      <c r="VM34" s="463"/>
      <c r="VN34" s="448"/>
      <c r="VP34" s="458"/>
      <c r="VQ34" s="447"/>
      <c r="VR34" s="447"/>
      <c r="VS34" s="447"/>
      <c r="VT34" s="450">
        <f t="shared" si="2029"/>
        <v>0</v>
      </c>
      <c r="VU34" s="447"/>
      <c r="VV34" s="447"/>
      <c r="VW34" s="447"/>
      <c r="VX34" s="447"/>
      <c r="VY34" s="447"/>
      <c r="VZ34" s="449"/>
      <c r="WA34" s="450">
        <f t="shared" si="2030"/>
        <v>0</v>
      </c>
      <c r="WB34" s="463"/>
      <c r="WC34" s="448"/>
      <c r="WE34" s="458"/>
      <c r="WF34" s="447"/>
      <c r="WG34" s="447"/>
      <c r="WH34" s="447"/>
      <c r="WI34" s="450">
        <f t="shared" si="2031"/>
        <v>0</v>
      </c>
      <c r="WJ34" s="447"/>
      <c r="WK34" s="447"/>
      <c r="WL34" s="447"/>
      <c r="WM34" s="447"/>
      <c r="WN34" s="447"/>
      <c r="WO34" s="449"/>
      <c r="WP34" s="450">
        <f t="shared" si="2032"/>
        <v>0</v>
      </c>
      <c r="WQ34" s="463"/>
      <c r="WR34" s="448"/>
      <c r="WT34" s="458"/>
      <c r="WU34" s="447"/>
      <c r="WV34" s="447"/>
      <c r="WW34" s="447"/>
      <c r="WX34" s="450">
        <f t="shared" si="2033"/>
        <v>0</v>
      </c>
      <c r="WY34" s="447"/>
      <c r="WZ34" s="447"/>
      <c r="XA34" s="447"/>
      <c r="XB34" s="447"/>
      <c r="XC34" s="447"/>
      <c r="XD34" s="449"/>
      <c r="XE34" s="450">
        <f t="shared" si="2034"/>
        <v>0</v>
      </c>
      <c r="XF34" s="463"/>
      <c r="XG34" s="448"/>
      <c r="XI34" s="458"/>
      <c r="XJ34" s="447"/>
      <c r="XK34" s="447"/>
      <c r="XL34" s="447"/>
      <c r="XM34" s="450">
        <f t="shared" si="2035"/>
        <v>0</v>
      </c>
      <c r="XN34" s="447"/>
      <c r="XO34" s="447"/>
      <c r="XP34" s="447"/>
      <c r="XQ34" s="447"/>
      <c r="XR34" s="447"/>
      <c r="XS34" s="449"/>
      <c r="XT34" s="450">
        <f t="shared" si="2036"/>
        <v>0</v>
      </c>
      <c r="XU34" s="463"/>
      <c r="XV34" s="448"/>
      <c r="XX34" s="458"/>
      <c r="XY34" s="447"/>
      <c r="XZ34" s="447"/>
      <c r="YA34" s="447"/>
      <c r="YB34" s="450">
        <f t="shared" si="2037"/>
        <v>0</v>
      </c>
      <c r="YC34" s="447"/>
      <c r="YD34" s="447"/>
      <c r="YE34" s="447"/>
      <c r="YF34" s="447"/>
      <c r="YG34" s="447"/>
      <c r="YH34" s="449"/>
      <c r="YI34" s="450">
        <f t="shared" si="2038"/>
        <v>0</v>
      </c>
      <c r="YJ34" s="463"/>
      <c r="YK34" s="448"/>
      <c r="YM34" s="458"/>
      <c r="YN34" s="447"/>
      <c r="YO34" s="447"/>
      <c r="YP34" s="447"/>
      <c r="YQ34" s="450">
        <f t="shared" si="2039"/>
        <v>0</v>
      </c>
      <c r="YR34" s="447"/>
      <c r="YS34" s="447"/>
      <c r="YT34" s="447"/>
      <c r="YU34" s="447"/>
      <c r="YV34" s="447"/>
      <c r="YW34" s="449"/>
      <c r="YX34" s="450">
        <f t="shared" si="2040"/>
        <v>0</v>
      </c>
      <c r="YY34" s="463"/>
      <c r="YZ34" s="448"/>
      <c r="ZB34" s="458"/>
      <c r="ZC34" s="447"/>
      <c r="ZD34" s="447"/>
      <c r="ZE34" s="447"/>
      <c r="ZF34" s="450">
        <f t="shared" si="2041"/>
        <v>0</v>
      </c>
      <c r="ZG34" s="447"/>
      <c r="ZH34" s="447"/>
      <c r="ZI34" s="447"/>
      <c r="ZJ34" s="447"/>
      <c r="ZK34" s="447"/>
      <c r="ZL34" s="449"/>
      <c r="ZM34" s="450">
        <f t="shared" si="2042"/>
        <v>0</v>
      </c>
      <c r="ZN34" s="463"/>
      <c r="ZO34" s="448"/>
      <c r="ZQ34" s="458"/>
      <c r="ZR34" s="447"/>
      <c r="ZS34" s="447"/>
      <c r="ZT34" s="447"/>
      <c r="ZU34" s="450">
        <f t="shared" si="2043"/>
        <v>0</v>
      </c>
      <c r="ZV34" s="447"/>
      <c r="ZW34" s="447"/>
      <c r="ZX34" s="447"/>
      <c r="ZY34" s="447"/>
      <c r="ZZ34" s="447"/>
      <c r="AAA34" s="449"/>
      <c r="AAB34" s="450">
        <f t="shared" si="2044"/>
        <v>0</v>
      </c>
      <c r="AAC34" s="463"/>
      <c r="AAD34" s="448"/>
      <c r="AAF34" s="458"/>
      <c r="AAG34" s="447"/>
      <c r="AAH34" s="447"/>
      <c r="AAI34" s="447"/>
      <c r="AAJ34" s="450">
        <f t="shared" si="2045"/>
        <v>0</v>
      </c>
      <c r="AAK34" s="447"/>
      <c r="AAL34" s="447"/>
      <c r="AAM34" s="447"/>
      <c r="AAN34" s="447"/>
      <c r="AAO34" s="447"/>
      <c r="AAP34" s="449"/>
      <c r="AAQ34" s="450">
        <f t="shared" si="2046"/>
        <v>0</v>
      </c>
      <c r="AAR34" s="463"/>
      <c r="AAS34" s="448"/>
      <c r="AAU34" s="458"/>
      <c r="AAV34" s="447"/>
      <c r="AAW34" s="447"/>
      <c r="AAX34" s="447"/>
      <c r="AAY34" s="450">
        <f t="shared" si="2047"/>
        <v>0</v>
      </c>
      <c r="AAZ34" s="447"/>
      <c r="ABA34" s="447"/>
      <c r="ABB34" s="447"/>
      <c r="ABC34" s="447"/>
      <c r="ABD34" s="447"/>
      <c r="ABE34" s="449"/>
      <c r="ABF34" s="450">
        <f t="shared" si="2048"/>
        <v>0</v>
      </c>
      <c r="ABG34" s="463"/>
      <c r="ABH34" s="448"/>
      <c r="ABJ34" s="458"/>
      <c r="ABK34" s="447"/>
      <c r="ABL34" s="447"/>
      <c r="ABM34" s="447"/>
      <c r="ABN34" s="450">
        <f t="shared" si="2049"/>
        <v>0</v>
      </c>
      <c r="ABO34" s="447"/>
      <c r="ABP34" s="447"/>
      <c r="ABQ34" s="447"/>
      <c r="ABR34" s="447"/>
      <c r="ABS34" s="447"/>
      <c r="ABT34" s="449"/>
      <c r="ABU34" s="450">
        <f t="shared" si="2050"/>
        <v>0</v>
      </c>
      <c r="ABV34" s="463"/>
      <c r="ABW34" s="448"/>
      <c r="ABY34" s="458"/>
      <c r="ABZ34" s="447"/>
      <c r="ACA34" s="447"/>
      <c r="ACB34" s="447"/>
      <c r="ACC34" s="450">
        <f t="shared" si="2051"/>
        <v>0</v>
      </c>
      <c r="ACD34" s="447"/>
      <c r="ACE34" s="447"/>
      <c r="ACF34" s="447"/>
      <c r="ACG34" s="447"/>
      <c r="ACH34" s="447"/>
      <c r="ACI34" s="449"/>
      <c r="ACJ34" s="450">
        <f t="shared" si="2052"/>
        <v>0</v>
      </c>
      <c r="ACK34" s="463"/>
      <c r="ACL34" s="448"/>
      <c r="ACN34" s="458"/>
      <c r="ACO34" s="447"/>
      <c r="ACP34" s="447"/>
      <c r="ACQ34" s="447"/>
      <c r="ACR34" s="450">
        <f t="shared" si="2053"/>
        <v>0</v>
      </c>
      <c r="ACS34" s="447"/>
      <c r="ACT34" s="447"/>
      <c r="ACU34" s="447"/>
      <c r="ACV34" s="447"/>
      <c r="ACW34" s="447"/>
      <c r="ACX34" s="449"/>
      <c r="ACY34" s="450">
        <f t="shared" si="2054"/>
        <v>0</v>
      </c>
      <c r="ACZ34" s="463"/>
      <c r="ADA34" s="448"/>
      <c r="ADC34" s="458"/>
      <c r="ADD34" s="447"/>
      <c r="ADE34" s="447"/>
      <c r="ADF34" s="447"/>
      <c r="ADG34" s="450">
        <f t="shared" si="2055"/>
        <v>0</v>
      </c>
      <c r="ADH34" s="447"/>
      <c r="ADI34" s="447"/>
      <c r="ADJ34" s="447"/>
      <c r="ADK34" s="447"/>
      <c r="ADL34" s="447"/>
      <c r="ADM34" s="449"/>
      <c r="ADN34" s="450">
        <f t="shared" si="2056"/>
        <v>0</v>
      </c>
      <c r="ADO34" s="463"/>
      <c r="ADP34" s="448"/>
      <c r="ADR34" s="458"/>
      <c r="ADS34" s="447"/>
      <c r="ADT34" s="447"/>
      <c r="ADU34" s="447"/>
      <c r="ADV34" s="450">
        <f t="shared" si="2057"/>
        <v>0</v>
      </c>
      <c r="ADW34" s="447"/>
      <c r="ADX34" s="447"/>
      <c r="ADY34" s="447"/>
      <c r="ADZ34" s="447"/>
      <c r="AEA34" s="447"/>
      <c r="AEB34" s="449"/>
      <c r="AEC34" s="450">
        <f t="shared" si="2058"/>
        <v>0</v>
      </c>
      <c r="AED34" s="463"/>
      <c r="AEE34" s="448"/>
      <c r="AEG34" s="458"/>
      <c r="AEH34" s="447"/>
      <c r="AEI34" s="447"/>
      <c r="AEJ34" s="447"/>
      <c r="AEK34" s="450">
        <f t="shared" si="2059"/>
        <v>0</v>
      </c>
      <c r="AEL34" s="447"/>
      <c r="AEM34" s="447"/>
      <c r="AEN34" s="447"/>
      <c r="AEO34" s="447"/>
      <c r="AEP34" s="447"/>
      <c r="AEQ34" s="449"/>
      <c r="AER34" s="450">
        <f t="shared" si="2060"/>
        <v>0</v>
      </c>
      <c r="AES34" s="463"/>
      <c r="AET34" s="448"/>
      <c r="AEV34" s="458"/>
      <c r="AEW34" s="447"/>
      <c r="AEX34" s="447"/>
      <c r="AEY34" s="447"/>
      <c r="AEZ34" s="450">
        <f t="shared" si="2061"/>
        <v>0</v>
      </c>
      <c r="AFA34" s="447"/>
      <c r="AFB34" s="447"/>
      <c r="AFC34" s="447"/>
      <c r="AFD34" s="447"/>
      <c r="AFE34" s="447"/>
      <c r="AFF34" s="449"/>
      <c r="AFG34" s="450">
        <f t="shared" si="2062"/>
        <v>0</v>
      </c>
      <c r="AFH34" s="463"/>
      <c r="AFI34" s="448"/>
      <c r="AFK34" s="458"/>
      <c r="AFL34" s="447"/>
      <c r="AFM34" s="447"/>
      <c r="AFN34" s="447"/>
      <c r="AFO34" s="450">
        <f t="shared" si="2063"/>
        <v>0</v>
      </c>
      <c r="AFP34" s="447"/>
      <c r="AFQ34" s="447"/>
      <c r="AFR34" s="447"/>
      <c r="AFS34" s="447"/>
      <c r="AFT34" s="447"/>
      <c r="AFU34" s="449"/>
      <c r="AFV34" s="450">
        <f t="shared" si="2064"/>
        <v>0</v>
      </c>
      <c r="AFW34" s="463"/>
      <c r="AFX34" s="448"/>
      <c r="AFZ34" s="458"/>
      <c r="AGA34" s="447"/>
      <c r="AGB34" s="447"/>
      <c r="AGC34" s="447"/>
      <c r="AGD34" s="450">
        <f t="shared" si="2065"/>
        <v>0</v>
      </c>
      <c r="AGE34" s="447"/>
      <c r="AGF34" s="447"/>
      <c r="AGG34" s="447"/>
      <c r="AGH34" s="447"/>
      <c r="AGI34" s="447"/>
      <c r="AGJ34" s="449"/>
      <c r="AGK34" s="450">
        <f t="shared" si="2066"/>
        <v>0</v>
      </c>
      <c r="AGL34" s="463"/>
      <c r="AGM34" s="448"/>
      <c r="AGO34" s="458"/>
      <c r="AGP34" s="447"/>
      <c r="AGQ34" s="447"/>
      <c r="AGR34" s="447"/>
      <c r="AGS34" s="450">
        <f t="shared" si="2067"/>
        <v>0</v>
      </c>
      <c r="AGT34" s="447"/>
      <c r="AGU34" s="447"/>
      <c r="AGV34" s="447"/>
      <c r="AGW34" s="447"/>
      <c r="AGX34" s="447"/>
      <c r="AGY34" s="449"/>
      <c r="AGZ34" s="450">
        <f t="shared" si="2068"/>
        <v>0</v>
      </c>
      <c r="AHA34" s="463"/>
      <c r="AHB34" s="448"/>
      <c r="AHD34" s="458"/>
      <c r="AHE34" s="447"/>
      <c r="AHF34" s="447"/>
      <c r="AHG34" s="447"/>
      <c r="AHH34" s="450">
        <f t="shared" si="2069"/>
        <v>0</v>
      </c>
      <c r="AHI34" s="447"/>
      <c r="AHJ34" s="447"/>
      <c r="AHK34" s="447"/>
      <c r="AHL34" s="447"/>
      <c r="AHM34" s="447"/>
      <c r="AHN34" s="449"/>
      <c r="AHO34" s="450">
        <f t="shared" si="2070"/>
        <v>0</v>
      </c>
      <c r="AHP34" s="463"/>
      <c r="AHQ34" s="448"/>
      <c r="AHS34" s="458"/>
      <c r="AHT34" s="447"/>
      <c r="AHU34" s="447"/>
      <c r="AHV34" s="447"/>
      <c r="AHW34" s="450">
        <f t="shared" si="2071"/>
        <v>0</v>
      </c>
      <c r="AHX34" s="447"/>
      <c r="AHY34" s="447"/>
      <c r="AHZ34" s="447"/>
      <c r="AIA34" s="447"/>
      <c r="AIB34" s="447"/>
      <c r="AIC34" s="449"/>
      <c r="AID34" s="450">
        <f t="shared" si="2072"/>
        <v>0</v>
      </c>
      <c r="AIE34" s="463"/>
      <c r="AIF34" s="448"/>
      <c r="AIH34" s="458"/>
      <c r="AII34" s="447"/>
      <c r="AIJ34" s="447"/>
      <c r="AIK34" s="447"/>
      <c r="AIL34" s="450">
        <f t="shared" si="2073"/>
        <v>0</v>
      </c>
      <c r="AIM34" s="447"/>
      <c r="AIN34" s="447"/>
      <c r="AIO34" s="447"/>
      <c r="AIP34" s="447"/>
      <c r="AIQ34" s="447"/>
      <c r="AIR34" s="449"/>
      <c r="AIS34" s="450">
        <f t="shared" si="2074"/>
        <v>0</v>
      </c>
      <c r="AIT34" s="463"/>
      <c r="AIU34" s="448"/>
      <c r="AIW34" s="458"/>
      <c r="AIX34" s="447"/>
      <c r="AIY34" s="447"/>
      <c r="AIZ34" s="447"/>
      <c r="AJA34" s="450">
        <f t="shared" si="2075"/>
        <v>0</v>
      </c>
      <c r="AJB34" s="447"/>
      <c r="AJC34" s="447"/>
      <c r="AJD34" s="447"/>
      <c r="AJE34" s="447"/>
      <c r="AJF34" s="447"/>
      <c r="AJG34" s="449"/>
      <c r="AJH34" s="450">
        <f t="shared" si="2076"/>
        <v>0</v>
      </c>
      <c r="AJI34" s="463"/>
      <c r="AJJ34" s="448"/>
      <c r="AJL34" s="458"/>
      <c r="AJM34" s="447"/>
      <c r="AJN34" s="447"/>
      <c r="AJO34" s="447"/>
      <c r="AJP34" s="450">
        <f t="shared" si="2077"/>
        <v>0</v>
      </c>
      <c r="AJQ34" s="447"/>
      <c r="AJR34" s="447"/>
      <c r="AJS34" s="447"/>
      <c r="AJT34" s="447"/>
      <c r="AJU34" s="447"/>
      <c r="AJV34" s="449"/>
      <c r="AJW34" s="450">
        <f t="shared" si="2078"/>
        <v>0</v>
      </c>
      <c r="AJX34" s="463"/>
      <c r="AJY34" s="448"/>
      <c r="AKA34" s="458"/>
      <c r="AKB34" s="447"/>
      <c r="AKC34" s="447"/>
      <c r="AKD34" s="447"/>
      <c r="AKE34" s="450">
        <f t="shared" si="2079"/>
        <v>0</v>
      </c>
      <c r="AKF34" s="447"/>
      <c r="AKG34" s="447"/>
      <c r="AKH34" s="447"/>
      <c r="AKI34" s="447"/>
      <c r="AKJ34" s="447"/>
      <c r="AKK34" s="449"/>
      <c r="AKL34" s="450">
        <f t="shared" si="2080"/>
        <v>0</v>
      </c>
      <c r="AKM34" s="463"/>
      <c r="AKN34" s="448"/>
      <c r="AKP34" s="458"/>
      <c r="AKQ34" s="447"/>
      <c r="AKR34" s="447"/>
      <c r="AKS34" s="447"/>
      <c r="AKT34" s="450">
        <f t="shared" si="2081"/>
        <v>0</v>
      </c>
      <c r="AKU34" s="447"/>
      <c r="AKV34" s="447"/>
      <c r="AKW34" s="447"/>
      <c r="AKX34" s="447"/>
      <c r="AKY34" s="447"/>
      <c r="AKZ34" s="449"/>
      <c r="ALA34" s="450">
        <f t="shared" si="2082"/>
        <v>0</v>
      </c>
      <c r="ALB34" s="463"/>
      <c r="ALC34" s="448"/>
      <c r="ALE34" s="458"/>
      <c r="ALF34" s="447"/>
      <c r="ALG34" s="447"/>
      <c r="ALH34" s="447"/>
      <c r="ALI34" s="450">
        <f t="shared" si="2083"/>
        <v>0</v>
      </c>
      <c r="ALJ34" s="447"/>
      <c r="ALK34" s="447"/>
      <c r="ALL34" s="447"/>
      <c r="ALM34" s="447"/>
      <c r="ALN34" s="447"/>
      <c r="ALO34" s="449"/>
      <c r="ALP34" s="450">
        <f t="shared" si="2084"/>
        <v>0</v>
      </c>
      <c r="ALQ34" s="463"/>
      <c r="ALR34" s="448"/>
      <c r="ALT34" s="458"/>
      <c r="ALU34" s="447"/>
      <c r="ALV34" s="447"/>
      <c r="ALW34" s="447"/>
      <c r="ALX34" s="450">
        <f t="shared" si="2085"/>
        <v>0</v>
      </c>
      <c r="ALY34" s="447"/>
      <c r="ALZ34" s="447"/>
      <c r="AMA34" s="447"/>
      <c r="AMB34" s="447"/>
      <c r="AMC34" s="447"/>
      <c r="AMD34" s="449"/>
      <c r="AME34" s="450">
        <f t="shared" si="2086"/>
        <v>0</v>
      </c>
      <c r="AMF34" s="463"/>
      <c r="AMG34" s="448"/>
      <c r="AMI34" s="458"/>
      <c r="AMJ34" s="447"/>
      <c r="AMK34" s="447"/>
      <c r="AML34" s="447"/>
      <c r="AMM34" s="450">
        <f t="shared" si="2087"/>
        <v>0</v>
      </c>
      <c r="AMN34" s="447"/>
      <c r="AMO34" s="447"/>
      <c r="AMP34" s="447"/>
      <c r="AMQ34" s="447"/>
      <c r="AMR34" s="447"/>
      <c r="AMS34" s="449"/>
      <c r="AMT34" s="450">
        <f t="shared" si="2088"/>
        <v>0</v>
      </c>
      <c r="AMU34" s="463"/>
      <c r="AMV34" s="448"/>
      <c r="AMX34" s="458"/>
      <c r="AMY34" s="447"/>
      <c r="AMZ34" s="447"/>
      <c r="ANA34" s="447"/>
      <c r="ANB34" s="450">
        <f t="shared" si="2089"/>
        <v>0</v>
      </c>
      <c r="ANC34" s="447"/>
      <c r="AND34" s="447"/>
      <c r="ANE34" s="447"/>
      <c r="ANF34" s="447"/>
      <c r="ANG34" s="447"/>
      <c r="ANH34" s="449"/>
      <c r="ANI34" s="450">
        <f t="shared" si="2090"/>
        <v>0</v>
      </c>
      <c r="ANJ34" s="463"/>
      <c r="ANK34" s="448"/>
      <c r="ANM34" s="458"/>
      <c r="ANN34" s="447"/>
      <c r="ANO34" s="447"/>
      <c r="ANP34" s="447"/>
      <c r="ANQ34" s="450">
        <f t="shared" si="2091"/>
        <v>0</v>
      </c>
      <c r="ANR34" s="447"/>
      <c r="ANS34" s="447"/>
      <c r="ANT34" s="447"/>
      <c r="ANU34" s="447"/>
      <c r="ANV34" s="447"/>
      <c r="ANW34" s="449"/>
      <c r="ANX34" s="450">
        <f t="shared" si="2092"/>
        <v>0</v>
      </c>
      <c r="ANY34" s="463"/>
      <c r="ANZ34" s="448"/>
      <c r="AOB34" s="458"/>
      <c r="AOC34" s="447"/>
      <c r="AOD34" s="447"/>
      <c r="AOE34" s="447"/>
      <c r="AOF34" s="450">
        <f t="shared" si="2093"/>
        <v>0</v>
      </c>
      <c r="AOG34" s="447"/>
      <c r="AOH34" s="447"/>
      <c r="AOI34" s="447"/>
      <c r="AOJ34" s="447"/>
      <c r="AOK34" s="447"/>
      <c r="AOL34" s="449"/>
      <c r="AOM34" s="450">
        <f t="shared" si="2094"/>
        <v>0</v>
      </c>
      <c r="AON34" s="463"/>
      <c r="AOO34" s="448"/>
      <c r="AOQ34" s="458"/>
      <c r="AOR34" s="447"/>
      <c r="AOS34" s="447"/>
      <c r="AOT34" s="447"/>
      <c r="AOU34" s="450">
        <f t="shared" si="2095"/>
        <v>0</v>
      </c>
      <c r="AOV34" s="447"/>
      <c r="AOW34" s="447"/>
      <c r="AOX34" s="447"/>
      <c r="AOY34" s="447"/>
      <c r="AOZ34" s="447"/>
      <c r="APA34" s="449"/>
      <c r="APB34" s="450">
        <f t="shared" si="2096"/>
        <v>0</v>
      </c>
      <c r="APC34" s="463"/>
      <c r="APD34" s="448"/>
      <c r="APF34" s="458"/>
      <c r="APG34" s="447"/>
      <c r="APH34" s="447"/>
      <c r="API34" s="447"/>
      <c r="APJ34" s="450">
        <f t="shared" si="2097"/>
        <v>0</v>
      </c>
      <c r="APK34" s="447"/>
      <c r="APL34" s="447"/>
      <c r="APM34" s="447"/>
      <c r="APN34" s="447"/>
      <c r="APO34" s="447"/>
      <c r="APP34" s="449"/>
      <c r="APQ34" s="450">
        <f t="shared" si="2098"/>
        <v>0</v>
      </c>
      <c r="APR34" s="463"/>
      <c r="APS34" s="448"/>
      <c r="APU34" s="458"/>
      <c r="APV34" s="447"/>
      <c r="APW34" s="447"/>
      <c r="APX34" s="447"/>
      <c r="APY34" s="450">
        <f t="shared" si="2099"/>
        <v>0</v>
      </c>
      <c r="APZ34" s="447"/>
      <c r="AQA34" s="447"/>
      <c r="AQB34" s="447"/>
      <c r="AQC34" s="447"/>
      <c r="AQD34" s="447"/>
      <c r="AQE34" s="449"/>
      <c r="AQF34" s="450">
        <f t="shared" si="2100"/>
        <v>0</v>
      </c>
      <c r="AQG34" s="463"/>
      <c r="AQH34" s="448"/>
      <c r="AQJ34" s="458"/>
      <c r="AQK34" s="447"/>
      <c r="AQL34" s="447"/>
      <c r="AQM34" s="447"/>
      <c r="AQN34" s="450">
        <f t="shared" si="2101"/>
        <v>0</v>
      </c>
      <c r="AQO34" s="447"/>
      <c r="AQP34" s="447"/>
      <c r="AQQ34" s="447"/>
      <c r="AQR34" s="447"/>
      <c r="AQS34" s="447"/>
      <c r="AQT34" s="449"/>
      <c r="AQU34" s="450">
        <f t="shared" si="2102"/>
        <v>0</v>
      </c>
      <c r="AQV34" s="463"/>
      <c r="AQW34" s="448"/>
      <c r="AQY34" s="458"/>
      <c r="AQZ34" s="447"/>
      <c r="ARA34" s="447"/>
      <c r="ARB34" s="447"/>
      <c r="ARC34" s="450">
        <f t="shared" si="2103"/>
        <v>0</v>
      </c>
      <c r="ARD34" s="447"/>
      <c r="ARE34" s="447"/>
      <c r="ARF34" s="447"/>
      <c r="ARG34" s="447"/>
      <c r="ARH34" s="447"/>
      <c r="ARI34" s="449"/>
      <c r="ARJ34" s="450">
        <f t="shared" si="2104"/>
        <v>0</v>
      </c>
      <c r="ARK34" s="463"/>
      <c r="ARL34" s="448"/>
      <c r="ARN34" s="458"/>
      <c r="ARO34" s="447"/>
      <c r="ARP34" s="447"/>
      <c r="ARQ34" s="447"/>
      <c r="ARR34" s="450">
        <f t="shared" si="2105"/>
        <v>0</v>
      </c>
      <c r="ARS34" s="447"/>
      <c r="ART34" s="447"/>
      <c r="ARU34" s="447"/>
      <c r="ARV34" s="447"/>
      <c r="ARW34" s="447"/>
      <c r="ARX34" s="449"/>
      <c r="ARY34" s="450">
        <f t="shared" si="2106"/>
        <v>0</v>
      </c>
      <c r="ARZ34" s="463"/>
      <c r="ASA34" s="448"/>
      <c r="ASC34" s="458"/>
      <c r="ASD34" s="447"/>
      <c r="ASE34" s="447"/>
      <c r="ASF34" s="447"/>
      <c r="ASG34" s="450">
        <f t="shared" si="2107"/>
        <v>0</v>
      </c>
      <c r="ASH34" s="447"/>
      <c r="ASI34" s="447"/>
      <c r="ASJ34" s="447"/>
      <c r="ASK34" s="447"/>
      <c r="ASL34" s="447"/>
      <c r="ASM34" s="449"/>
      <c r="ASN34" s="450">
        <f t="shared" si="2108"/>
        <v>0</v>
      </c>
      <c r="ASO34" s="463"/>
      <c r="ASP34" s="448"/>
      <c r="ASR34" s="458"/>
      <c r="ASS34" s="447"/>
      <c r="AST34" s="447"/>
      <c r="ASU34" s="447"/>
      <c r="ASV34" s="450">
        <f t="shared" si="2109"/>
        <v>0</v>
      </c>
      <c r="ASW34" s="447"/>
      <c r="ASX34" s="447"/>
      <c r="ASY34" s="447"/>
      <c r="ASZ34" s="447"/>
      <c r="ATA34" s="447"/>
      <c r="ATB34" s="449"/>
      <c r="ATC34" s="450">
        <f t="shared" si="2110"/>
        <v>0</v>
      </c>
      <c r="ATD34" s="463"/>
      <c r="ATE34" s="448"/>
      <c r="ATG34" s="458"/>
      <c r="ATH34" s="447"/>
      <c r="ATI34" s="447"/>
      <c r="ATJ34" s="447"/>
      <c r="ATK34" s="450">
        <f t="shared" si="2111"/>
        <v>0</v>
      </c>
      <c r="ATL34" s="447"/>
      <c r="ATM34" s="447"/>
      <c r="ATN34" s="447"/>
      <c r="ATO34" s="447"/>
      <c r="ATP34" s="447"/>
      <c r="ATQ34" s="449"/>
      <c r="ATR34" s="450">
        <f t="shared" si="2112"/>
        <v>0</v>
      </c>
      <c r="ATS34" s="463"/>
      <c r="ATT34" s="448"/>
      <c r="ATV34" s="458"/>
      <c r="ATW34" s="447"/>
      <c r="ATX34" s="447"/>
      <c r="ATY34" s="447"/>
      <c r="ATZ34" s="450">
        <f t="shared" si="2113"/>
        <v>0</v>
      </c>
      <c r="AUA34" s="447"/>
      <c r="AUB34" s="447"/>
      <c r="AUC34" s="447"/>
      <c r="AUD34" s="447"/>
      <c r="AUE34" s="447"/>
      <c r="AUF34" s="449"/>
      <c r="AUG34" s="450">
        <f t="shared" si="2114"/>
        <v>0</v>
      </c>
      <c r="AUH34" s="463"/>
      <c r="AUI34" s="448"/>
      <c r="AUK34" s="458"/>
      <c r="AUL34" s="447"/>
      <c r="AUM34" s="447"/>
      <c r="AUN34" s="447"/>
      <c r="AUO34" s="450">
        <f t="shared" si="2115"/>
        <v>0</v>
      </c>
      <c r="AUP34" s="447"/>
      <c r="AUQ34" s="447"/>
      <c r="AUR34" s="447"/>
      <c r="AUS34" s="447"/>
      <c r="AUT34" s="447"/>
      <c r="AUU34" s="449"/>
      <c r="AUV34" s="450">
        <f t="shared" si="2116"/>
        <v>0</v>
      </c>
      <c r="AUW34" s="463"/>
      <c r="AUX34" s="448"/>
      <c r="AUZ34" s="458"/>
      <c r="AVA34" s="447"/>
      <c r="AVB34" s="447"/>
      <c r="AVC34" s="447"/>
      <c r="AVD34" s="450">
        <f t="shared" si="2117"/>
        <v>0</v>
      </c>
      <c r="AVE34" s="447"/>
      <c r="AVF34" s="447"/>
      <c r="AVG34" s="447"/>
      <c r="AVH34" s="447"/>
      <c r="AVI34" s="447"/>
      <c r="AVJ34" s="449"/>
      <c r="AVK34" s="450">
        <f t="shared" si="2118"/>
        <v>0</v>
      </c>
      <c r="AVL34" s="463"/>
      <c r="AVM34" s="448"/>
      <c r="AVO34" s="458"/>
      <c r="AVP34" s="447"/>
      <c r="AVQ34" s="447"/>
      <c r="AVR34" s="447"/>
      <c r="AVS34" s="450">
        <f t="shared" si="2119"/>
        <v>0</v>
      </c>
      <c r="AVT34" s="447"/>
      <c r="AVU34" s="447"/>
      <c r="AVV34" s="447"/>
      <c r="AVW34" s="447"/>
      <c r="AVX34" s="447"/>
      <c r="AVY34" s="449"/>
      <c r="AVZ34" s="450">
        <f t="shared" si="2120"/>
        <v>0</v>
      </c>
      <c r="AWA34" s="463"/>
      <c r="AWB34" s="448"/>
      <c r="AWD34" s="458"/>
      <c r="AWE34" s="447"/>
      <c r="AWF34" s="447"/>
      <c r="AWG34" s="447"/>
      <c r="AWH34" s="450">
        <f t="shared" si="2121"/>
        <v>0</v>
      </c>
      <c r="AWI34" s="447"/>
      <c r="AWJ34" s="447"/>
      <c r="AWK34" s="447"/>
      <c r="AWL34" s="447"/>
      <c r="AWM34" s="447"/>
      <c r="AWN34" s="449"/>
      <c r="AWO34" s="450">
        <f t="shared" si="2122"/>
        <v>0</v>
      </c>
      <c r="AWP34" s="463"/>
      <c r="AWQ34" s="448"/>
      <c r="AWS34" s="458"/>
      <c r="AWT34" s="447"/>
      <c r="AWU34" s="447"/>
      <c r="AWV34" s="447"/>
      <c r="AWW34" s="450">
        <f t="shared" si="2123"/>
        <v>0</v>
      </c>
      <c r="AWX34" s="447"/>
      <c r="AWY34" s="447"/>
      <c r="AWZ34" s="447"/>
      <c r="AXA34" s="447"/>
      <c r="AXB34" s="447"/>
      <c r="AXC34" s="449"/>
      <c r="AXD34" s="450">
        <f t="shared" si="2124"/>
        <v>0</v>
      </c>
      <c r="AXE34" s="463"/>
      <c r="AXF34" s="448"/>
      <c r="AXH34" s="458"/>
      <c r="AXI34" s="447"/>
      <c r="AXJ34" s="447"/>
      <c r="AXK34" s="447"/>
      <c r="AXL34" s="450">
        <f t="shared" si="2125"/>
        <v>0</v>
      </c>
      <c r="AXM34" s="447"/>
      <c r="AXN34" s="447"/>
      <c r="AXO34" s="447"/>
      <c r="AXP34" s="447"/>
      <c r="AXQ34" s="447"/>
      <c r="AXR34" s="449"/>
      <c r="AXS34" s="450">
        <f t="shared" si="2126"/>
        <v>0</v>
      </c>
      <c r="AXT34" s="463"/>
      <c r="AXU34" s="448"/>
      <c r="AXW34" s="458"/>
      <c r="AXX34" s="447"/>
      <c r="AXY34" s="447"/>
      <c r="AXZ34" s="447"/>
      <c r="AYA34" s="450">
        <f t="shared" si="2127"/>
        <v>0</v>
      </c>
      <c r="AYB34" s="447"/>
      <c r="AYC34" s="447"/>
      <c r="AYD34" s="447"/>
      <c r="AYE34" s="447"/>
      <c r="AYF34" s="447"/>
      <c r="AYG34" s="449"/>
      <c r="AYH34" s="450">
        <f t="shared" si="2128"/>
        <v>0</v>
      </c>
      <c r="AYI34" s="463"/>
      <c r="AYJ34" s="448"/>
      <c r="AYL34" s="458"/>
      <c r="AYM34" s="447"/>
      <c r="AYN34" s="447"/>
      <c r="AYO34" s="447"/>
      <c r="AYP34" s="450">
        <f t="shared" si="2129"/>
        <v>0</v>
      </c>
      <c r="AYQ34" s="447"/>
      <c r="AYR34" s="447"/>
      <c r="AYS34" s="447"/>
      <c r="AYT34" s="447"/>
      <c r="AYU34" s="447"/>
      <c r="AYV34" s="449"/>
      <c r="AYW34" s="450">
        <f t="shared" si="2130"/>
        <v>0</v>
      </c>
      <c r="AYX34" s="463"/>
      <c r="AYY34" s="448"/>
      <c r="AZA34" s="458"/>
      <c r="AZB34" s="447"/>
      <c r="AZC34" s="447"/>
      <c r="AZD34" s="447"/>
      <c r="AZE34" s="450">
        <f t="shared" si="2131"/>
        <v>0</v>
      </c>
      <c r="AZF34" s="447"/>
      <c r="AZG34" s="447"/>
      <c r="AZH34" s="447"/>
      <c r="AZI34" s="447"/>
      <c r="AZJ34" s="447"/>
      <c r="AZK34" s="449"/>
      <c r="AZL34" s="450">
        <f t="shared" si="2132"/>
        <v>0</v>
      </c>
      <c r="AZM34" s="463"/>
      <c r="AZN34" s="448"/>
      <c r="AZP34" s="458"/>
      <c r="AZQ34" s="447"/>
      <c r="AZR34" s="447"/>
      <c r="AZS34" s="447"/>
      <c r="AZT34" s="450">
        <f t="shared" si="2133"/>
        <v>0</v>
      </c>
      <c r="AZU34" s="447"/>
      <c r="AZV34" s="447"/>
      <c r="AZW34" s="447"/>
      <c r="AZX34" s="447"/>
      <c r="AZY34" s="447"/>
      <c r="AZZ34" s="449"/>
      <c r="BAA34" s="450">
        <f t="shared" si="2134"/>
        <v>0</v>
      </c>
      <c r="BAB34" s="463"/>
      <c r="BAC34" s="448"/>
      <c r="BAE34" s="458"/>
      <c r="BAF34" s="447"/>
      <c r="BAG34" s="447"/>
      <c r="BAH34" s="447"/>
      <c r="BAI34" s="450">
        <f t="shared" si="2135"/>
        <v>0</v>
      </c>
      <c r="BAJ34" s="447"/>
      <c r="BAK34" s="447"/>
      <c r="BAL34" s="447"/>
      <c r="BAM34" s="447"/>
      <c r="BAN34" s="447"/>
      <c r="BAO34" s="449"/>
      <c r="BAP34" s="450">
        <f t="shared" si="2136"/>
        <v>0</v>
      </c>
      <c r="BAQ34" s="463"/>
      <c r="BAR34" s="448"/>
      <c r="BAT34" s="458"/>
      <c r="BAU34" s="447"/>
      <c r="BAV34" s="447"/>
      <c r="BAW34" s="447"/>
      <c r="BAX34" s="450">
        <f t="shared" si="2137"/>
        <v>0</v>
      </c>
      <c r="BAY34" s="447"/>
      <c r="BAZ34" s="447"/>
      <c r="BBA34" s="447"/>
      <c r="BBB34" s="447"/>
      <c r="BBC34" s="447"/>
      <c r="BBD34" s="449"/>
      <c r="BBE34" s="450">
        <f t="shared" si="2138"/>
        <v>0</v>
      </c>
      <c r="BBF34" s="463"/>
      <c r="BBG34" s="448"/>
      <c r="BBI34" s="458"/>
      <c r="BBJ34" s="447"/>
      <c r="BBK34" s="447"/>
      <c r="BBL34" s="447"/>
      <c r="BBM34" s="450">
        <f t="shared" si="2139"/>
        <v>0</v>
      </c>
      <c r="BBN34" s="447"/>
      <c r="BBO34" s="447"/>
      <c r="BBP34" s="447"/>
      <c r="BBQ34" s="447"/>
      <c r="BBR34" s="447"/>
      <c r="BBS34" s="449"/>
      <c r="BBT34" s="450">
        <f t="shared" si="2140"/>
        <v>0</v>
      </c>
      <c r="BBU34" s="463"/>
      <c r="BBV34" s="448"/>
      <c r="BBX34" s="458"/>
      <c r="BBY34" s="447"/>
      <c r="BBZ34" s="447"/>
      <c r="BCA34" s="447"/>
      <c r="BCB34" s="450">
        <f t="shared" si="2141"/>
        <v>0</v>
      </c>
      <c r="BCC34" s="447"/>
      <c r="BCD34" s="447"/>
      <c r="BCE34" s="447"/>
      <c r="BCF34" s="447"/>
      <c r="BCG34" s="447"/>
      <c r="BCH34" s="449"/>
      <c r="BCI34" s="450">
        <f t="shared" si="2142"/>
        <v>0</v>
      </c>
      <c r="BCJ34" s="463"/>
      <c r="BCK34" s="448"/>
      <c r="BCM34" s="458"/>
      <c r="BCN34" s="447"/>
      <c r="BCO34" s="447"/>
      <c r="BCP34" s="447"/>
      <c r="BCQ34" s="450">
        <f t="shared" si="2143"/>
        <v>0</v>
      </c>
      <c r="BCR34" s="447"/>
      <c r="BCS34" s="447"/>
      <c r="BCT34" s="447"/>
      <c r="BCU34" s="447"/>
      <c r="BCV34" s="447"/>
      <c r="BCW34" s="449"/>
      <c r="BCX34" s="450">
        <f t="shared" si="2144"/>
        <v>0</v>
      </c>
      <c r="BCY34" s="463"/>
      <c r="BCZ34" s="448"/>
      <c r="BDB34" s="458"/>
      <c r="BDC34" s="447"/>
      <c r="BDD34" s="447"/>
      <c r="BDE34" s="447"/>
      <c r="BDF34" s="450">
        <f t="shared" si="2145"/>
        <v>0</v>
      </c>
      <c r="BDG34" s="447"/>
      <c r="BDH34" s="447"/>
      <c r="BDI34" s="447"/>
      <c r="BDJ34" s="447"/>
      <c r="BDK34" s="447"/>
      <c r="BDL34" s="449"/>
      <c r="BDM34" s="450">
        <f t="shared" si="2146"/>
        <v>0</v>
      </c>
      <c r="BDN34" s="463"/>
      <c r="BDO34" s="448"/>
      <c r="BDQ34" s="458"/>
      <c r="BDR34" s="447"/>
      <c r="BDS34" s="447"/>
      <c r="BDT34" s="447"/>
      <c r="BDU34" s="450">
        <f t="shared" si="2147"/>
        <v>0</v>
      </c>
      <c r="BDV34" s="447"/>
      <c r="BDW34" s="447"/>
      <c r="BDX34" s="447"/>
      <c r="BDY34" s="447"/>
      <c r="BDZ34" s="447"/>
      <c r="BEA34" s="449"/>
      <c r="BEB34" s="450">
        <f t="shared" si="2148"/>
        <v>0</v>
      </c>
      <c r="BEC34" s="463"/>
      <c r="BED34" s="448"/>
      <c r="BEF34" s="458"/>
      <c r="BEG34" s="447"/>
      <c r="BEH34" s="447"/>
      <c r="BEI34" s="447"/>
      <c r="BEJ34" s="450">
        <f t="shared" si="2149"/>
        <v>0</v>
      </c>
      <c r="BEK34" s="447"/>
      <c r="BEL34" s="447"/>
      <c r="BEM34" s="447"/>
      <c r="BEN34" s="447"/>
      <c r="BEO34" s="447"/>
      <c r="BEP34" s="449"/>
      <c r="BEQ34" s="450">
        <f t="shared" si="2150"/>
        <v>0</v>
      </c>
      <c r="BER34" s="463"/>
      <c r="BES34" s="448"/>
      <c r="BEU34" s="458"/>
      <c r="BEV34" s="447"/>
      <c r="BEW34" s="447"/>
      <c r="BEX34" s="447"/>
      <c r="BEY34" s="450">
        <f t="shared" si="2151"/>
        <v>0</v>
      </c>
      <c r="BEZ34" s="447"/>
      <c r="BFA34" s="447"/>
      <c r="BFB34" s="447"/>
      <c r="BFC34" s="447"/>
      <c r="BFD34" s="447"/>
      <c r="BFE34" s="449"/>
      <c r="BFF34" s="450">
        <f t="shared" si="2152"/>
        <v>0</v>
      </c>
      <c r="BFG34" s="463"/>
      <c r="BFH34" s="448"/>
      <c r="BFJ34" s="458"/>
      <c r="BFK34" s="447"/>
      <c r="BFL34" s="447"/>
      <c r="BFM34" s="447"/>
      <c r="BFN34" s="450">
        <f t="shared" si="2153"/>
        <v>0</v>
      </c>
      <c r="BFO34" s="447"/>
      <c r="BFP34" s="447"/>
      <c r="BFQ34" s="447"/>
      <c r="BFR34" s="447"/>
      <c r="BFS34" s="447"/>
      <c r="BFT34" s="449"/>
      <c r="BFU34" s="450">
        <f t="shared" si="2154"/>
        <v>0</v>
      </c>
      <c r="BFV34" s="463"/>
      <c r="BFW34" s="448"/>
      <c r="BFY34" s="458"/>
      <c r="BFZ34" s="447"/>
      <c r="BGA34" s="447"/>
      <c r="BGB34" s="447"/>
      <c r="BGC34" s="450">
        <f t="shared" si="2155"/>
        <v>0</v>
      </c>
      <c r="BGD34" s="447"/>
      <c r="BGE34" s="447"/>
      <c r="BGF34" s="447"/>
      <c r="BGG34" s="447"/>
      <c r="BGH34" s="447"/>
      <c r="BGI34" s="449"/>
      <c r="BGJ34" s="450">
        <f t="shared" si="2156"/>
        <v>0</v>
      </c>
      <c r="BGK34" s="463"/>
      <c r="BGL34" s="448"/>
      <c r="BGN34" s="458"/>
      <c r="BGO34" s="447"/>
      <c r="BGP34" s="447"/>
      <c r="BGQ34" s="447"/>
      <c r="BGR34" s="450">
        <f t="shared" si="2157"/>
        <v>0</v>
      </c>
      <c r="BGS34" s="447"/>
      <c r="BGT34" s="447"/>
      <c r="BGU34" s="447"/>
      <c r="BGV34" s="447"/>
      <c r="BGW34" s="447"/>
      <c r="BGX34" s="449"/>
      <c r="BGY34" s="450">
        <f t="shared" si="2158"/>
        <v>0</v>
      </c>
      <c r="BGZ34" s="463"/>
      <c r="BHA34" s="448"/>
      <c r="BHC34" s="458"/>
      <c r="BHD34" s="447"/>
      <c r="BHE34" s="447"/>
      <c r="BHF34" s="447"/>
      <c r="BHG34" s="450">
        <f t="shared" si="2159"/>
        <v>0</v>
      </c>
      <c r="BHH34" s="447"/>
      <c r="BHI34" s="447"/>
      <c r="BHJ34" s="447"/>
      <c r="BHK34" s="447"/>
      <c r="BHL34" s="447"/>
      <c r="BHM34" s="449"/>
      <c r="BHN34" s="450">
        <f t="shared" si="2160"/>
        <v>0</v>
      </c>
      <c r="BHO34" s="463"/>
      <c r="BHP34" s="448"/>
      <c r="BHR34" s="458"/>
      <c r="BHS34" s="447"/>
      <c r="BHT34" s="447"/>
      <c r="BHU34" s="447"/>
      <c r="BHV34" s="450">
        <f t="shared" si="2161"/>
        <v>0</v>
      </c>
      <c r="BHW34" s="447"/>
      <c r="BHX34" s="447"/>
      <c r="BHY34" s="447"/>
      <c r="BHZ34" s="447"/>
      <c r="BIA34" s="447"/>
      <c r="BIB34" s="449"/>
      <c r="BIC34" s="450">
        <f t="shared" si="2162"/>
        <v>0</v>
      </c>
      <c r="BID34" s="463"/>
      <c r="BIE34" s="448"/>
      <c r="BIG34" s="458"/>
      <c r="BIH34" s="447"/>
      <c r="BII34" s="447"/>
      <c r="BIJ34" s="447"/>
      <c r="BIK34" s="450">
        <f t="shared" si="2163"/>
        <v>0</v>
      </c>
      <c r="BIL34" s="447"/>
      <c r="BIM34" s="447"/>
      <c r="BIN34" s="447"/>
      <c r="BIO34" s="447"/>
      <c r="BIP34" s="447"/>
      <c r="BIQ34" s="449"/>
      <c r="BIR34" s="450">
        <f t="shared" si="2164"/>
        <v>0</v>
      </c>
      <c r="BIS34" s="463"/>
      <c r="BIT34" s="448"/>
      <c r="BIV34" s="458"/>
      <c r="BIW34" s="447"/>
      <c r="BIX34" s="447"/>
      <c r="BIY34" s="447"/>
      <c r="BIZ34" s="450">
        <f t="shared" si="2165"/>
        <v>0</v>
      </c>
      <c r="BJA34" s="447"/>
      <c r="BJB34" s="447"/>
      <c r="BJC34" s="447"/>
      <c r="BJD34" s="447"/>
      <c r="BJE34" s="447"/>
      <c r="BJF34" s="449"/>
      <c r="BJG34" s="450">
        <f t="shared" si="2166"/>
        <v>0</v>
      </c>
      <c r="BJH34" s="463"/>
      <c r="BJI34" s="448"/>
      <c r="BJK34" s="458"/>
      <c r="BJL34" s="447"/>
      <c r="BJM34" s="447"/>
      <c r="BJN34" s="447"/>
      <c r="BJO34" s="450">
        <f t="shared" si="2167"/>
        <v>0</v>
      </c>
      <c r="BJP34" s="447"/>
      <c r="BJQ34" s="447"/>
      <c r="BJR34" s="447"/>
      <c r="BJS34" s="447"/>
      <c r="BJT34" s="447"/>
      <c r="BJU34" s="449"/>
      <c r="BJV34" s="450">
        <f t="shared" si="2168"/>
        <v>0</v>
      </c>
      <c r="BJW34" s="463"/>
      <c r="BJX34" s="448"/>
      <c r="BJZ34" s="458"/>
      <c r="BKA34" s="447"/>
      <c r="BKB34" s="447"/>
      <c r="BKC34" s="447"/>
      <c r="BKD34" s="450">
        <f t="shared" si="2169"/>
        <v>0</v>
      </c>
      <c r="BKE34" s="447"/>
      <c r="BKF34" s="447"/>
      <c r="BKG34" s="447"/>
      <c r="BKH34" s="447"/>
      <c r="BKI34" s="447"/>
      <c r="BKJ34" s="449"/>
      <c r="BKK34" s="450">
        <f t="shared" si="2170"/>
        <v>0</v>
      </c>
      <c r="BKL34" s="463"/>
      <c r="BKM34" s="448"/>
      <c r="BKO34" s="458"/>
      <c r="BKP34" s="447"/>
      <c r="BKQ34" s="447"/>
      <c r="BKR34" s="447"/>
      <c r="BKS34" s="450">
        <f t="shared" si="2171"/>
        <v>0</v>
      </c>
      <c r="BKT34" s="447"/>
      <c r="BKU34" s="447"/>
      <c r="BKV34" s="447"/>
      <c r="BKW34" s="447"/>
      <c r="BKX34" s="447"/>
      <c r="BKY34" s="449"/>
      <c r="BKZ34" s="450">
        <f t="shared" si="2172"/>
        <v>0</v>
      </c>
      <c r="BLA34" s="463"/>
      <c r="BLB34" s="448"/>
      <c r="BLD34" s="458"/>
      <c r="BLE34" s="447"/>
      <c r="BLF34" s="447"/>
      <c r="BLG34" s="447"/>
      <c r="BLH34" s="450">
        <f t="shared" si="2173"/>
        <v>0</v>
      </c>
      <c r="BLI34" s="447"/>
      <c r="BLJ34" s="447"/>
      <c r="BLK34" s="447"/>
      <c r="BLL34" s="447"/>
      <c r="BLM34" s="447"/>
      <c r="BLN34" s="449"/>
      <c r="BLO34" s="450">
        <f t="shared" si="2174"/>
        <v>0</v>
      </c>
      <c r="BLP34" s="463"/>
      <c r="BLQ34" s="448"/>
      <c r="BLS34" s="458"/>
      <c r="BLT34" s="447"/>
      <c r="BLU34" s="447"/>
      <c r="BLV34" s="447"/>
      <c r="BLW34" s="450">
        <f t="shared" si="2175"/>
        <v>0</v>
      </c>
      <c r="BLX34" s="447"/>
      <c r="BLY34" s="447"/>
      <c r="BLZ34" s="447"/>
      <c r="BMA34" s="447"/>
      <c r="BMB34" s="447"/>
      <c r="BMC34" s="449"/>
      <c r="BMD34" s="450">
        <f t="shared" si="2176"/>
        <v>0</v>
      </c>
      <c r="BME34" s="463"/>
      <c r="BMF34" s="448"/>
      <c r="BMH34" s="458"/>
      <c r="BMI34" s="447"/>
      <c r="BMJ34" s="447"/>
      <c r="BMK34" s="447"/>
      <c r="BML34" s="450">
        <f t="shared" si="2177"/>
        <v>0</v>
      </c>
      <c r="BMM34" s="447"/>
      <c r="BMN34" s="447"/>
      <c r="BMO34" s="447"/>
      <c r="BMP34" s="447"/>
      <c r="BMQ34" s="447"/>
      <c r="BMR34" s="449"/>
      <c r="BMS34" s="450">
        <f t="shared" si="2178"/>
        <v>0</v>
      </c>
      <c r="BMT34" s="463"/>
      <c r="BMU34" s="448"/>
      <c r="BMW34" s="458"/>
      <c r="BMX34" s="447"/>
      <c r="BMY34" s="447"/>
      <c r="BMZ34" s="447"/>
      <c r="BNA34" s="450">
        <f t="shared" si="2179"/>
        <v>0</v>
      </c>
      <c r="BNB34" s="447"/>
      <c r="BNC34" s="447"/>
      <c r="BND34" s="447"/>
      <c r="BNE34" s="447"/>
      <c r="BNF34" s="447"/>
      <c r="BNG34" s="449"/>
      <c r="BNH34" s="450">
        <f t="shared" si="2180"/>
        <v>0</v>
      </c>
      <c r="BNI34" s="463"/>
      <c r="BNJ34" s="448"/>
      <c r="BNL34" s="458"/>
      <c r="BNM34" s="447"/>
      <c r="BNN34" s="447"/>
      <c r="BNO34" s="447"/>
      <c r="BNP34" s="450">
        <f t="shared" si="2181"/>
        <v>0</v>
      </c>
      <c r="BNQ34" s="447"/>
      <c r="BNR34" s="447"/>
      <c r="BNS34" s="447"/>
      <c r="BNT34" s="447"/>
      <c r="BNU34" s="447"/>
      <c r="BNV34" s="449"/>
      <c r="BNW34" s="450">
        <f t="shared" si="2182"/>
        <v>0</v>
      </c>
      <c r="BNX34" s="463"/>
      <c r="BNY34" s="448"/>
      <c r="BOA34" s="458"/>
      <c r="BOB34" s="447"/>
      <c r="BOC34" s="447"/>
      <c r="BOD34" s="447"/>
      <c r="BOE34" s="450">
        <f t="shared" si="2183"/>
        <v>0</v>
      </c>
      <c r="BOF34" s="447"/>
      <c r="BOG34" s="447"/>
      <c r="BOH34" s="447"/>
      <c r="BOI34" s="447"/>
      <c r="BOJ34" s="447"/>
      <c r="BOK34" s="449"/>
      <c r="BOL34" s="450">
        <f t="shared" si="2184"/>
        <v>0</v>
      </c>
      <c r="BOM34" s="463"/>
      <c r="BON34" s="448"/>
      <c r="BOP34" s="458"/>
      <c r="BOQ34" s="447"/>
      <c r="BOR34" s="447"/>
      <c r="BOS34" s="447"/>
      <c r="BOT34" s="450">
        <f t="shared" si="2185"/>
        <v>0</v>
      </c>
      <c r="BOU34" s="447"/>
      <c r="BOV34" s="447"/>
      <c r="BOW34" s="447"/>
      <c r="BOX34" s="447"/>
      <c r="BOY34" s="447"/>
      <c r="BOZ34" s="449"/>
      <c r="BPA34" s="450">
        <f t="shared" si="2186"/>
        <v>0</v>
      </c>
      <c r="BPB34" s="463"/>
      <c r="BPC34" s="448"/>
      <c r="BPE34" s="458"/>
      <c r="BPF34" s="447"/>
      <c r="BPG34" s="447"/>
      <c r="BPH34" s="447"/>
      <c r="BPI34" s="450">
        <f t="shared" si="2187"/>
        <v>0</v>
      </c>
      <c r="BPJ34" s="447"/>
      <c r="BPK34" s="447"/>
      <c r="BPL34" s="447"/>
      <c r="BPM34" s="447"/>
      <c r="BPN34" s="447"/>
      <c r="BPO34" s="449"/>
      <c r="BPP34" s="450">
        <f t="shared" si="2188"/>
        <v>0</v>
      </c>
      <c r="BPQ34" s="463"/>
      <c r="BPR34" s="448"/>
      <c r="BPT34" s="458"/>
      <c r="BPU34" s="447"/>
      <c r="BPV34" s="447"/>
      <c r="BPW34" s="447"/>
      <c r="BPX34" s="450">
        <f t="shared" si="2189"/>
        <v>0</v>
      </c>
      <c r="BPY34" s="447"/>
      <c r="BPZ34" s="447"/>
      <c r="BQA34" s="447"/>
      <c r="BQB34" s="447"/>
      <c r="BQC34" s="447"/>
      <c r="BQD34" s="449"/>
      <c r="BQE34" s="450">
        <f t="shared" si="2190"/>
        <v>0</v>
      </c>
      <c r="BQF34" s="463"/>
      <c r="BQG34" s="448"/>
      <c r="BQI34" s="458"/>
      <c r="BQJ34" s="447"/>
      <c r="BQK34" s="447"/>
      <c r="BQL34" s="447"/>
      <c r="BQM34" s="450">
        <f t="shared" si="2191"/>
        <v>0</v>
      </c>
      <c r="BQN34" s="447"/>
      <c r="BQO34" s="447"/>
      <c r="BQP34" s="447"/>
      <c r="BQQ34" s="447"/>
      <c r="BQR34" s="447"/>
      <c r="BQS34" s="449"/>
      <c r="BQT34" s="450">
        <f t="shared" si="2192"/>
        <v>0</v>
      </c>
      <c r="BQU34" s="463"/>
      <c r="BQV34" s="448"/>
      <c r="BQX34" s="458"/>
      <c r="BQY34" s="447"/>
      <c r="BQZ34" s="447"/>
      <c r="BRA34" s="447"/>
      <c r="BRB34" s="450">
        <f t="shared" si="2193"/>
        <v>0</v>
      </c>
      <c r="BRC34" s="447"/>
      <c r="BRD34" s="447"/>
      <c r="BRE34" s="447"/>
      <c r="BRF34" s="447"/>
      <c r="BRG34" s="447"/>
      <c r="BRH34" s="449"/>
      <c r="BRI34" s="450">
        <f t="shared" si="2194"/>
        <v>0</v>
      </c>
      <c r="BRJ34" s="463"/>
      <c r="BRK34" s="448"/>
      <c r="BRM34" s="458"/>
      <c r="BRN34" s="447"/>
      <c r="BRO34" s="447"/>
      <c r="BRP34" s="447"/>
      <c r="BRQ34" s="450">
        <f t="shared" si="2195"/>
        <v>0</v>
      </c>
      <c r="BRR34" s="447"/>
      <c r="BRS34" s="447"/>
      <c r="BRT34" s="447"/>
      <c r="BRU34" s="447"/>
      <c r="BRV34" s="447"/>
      <c r="BRW34" s="449"/>
      <c r="BRX34" s="450">
        <f t="shared" si="2196"/>
        <v>0</v>
      </c>
      <c r="BRY34" s="463"/>
      <c r="BRZ34" s="448"/>
      <c r="BSB34" s="458"/>
      <c r="BSC34" s="447"/>
      <c r="BSD34" s="447"/>
      <c r="BSE34" s="447"/>
      <c r="BSF34" s="450">
        <f t="shared" si="2197"/>
        <v>0</v>
      </c>
      <c r="BSG34" s="447"/>
      <c r="BSH34" s="447"/>
      <c r="BSI34" s="447"/>
      <c r="BSJ34" s="447"/>
      <c r="BSK34" s="447"/>
      <c r="BSL34" s="449"/>
      <c r="BSM34" s="450">
        <f t="shared" si="2198"/>
        <v>0</v>
      </c>
      <c r="BSN34" s="463"/>
      <c r="BSO34" s="448"/>
      <c r="BSQ34" s="458"/>
      <c r="BSR34" s="447"/>
      <c r="BSS34" s="447"/>
      <c r="BST34" s="447"/>
      <c r="BSU34" s="450">
        <f t="shared" si="2199"/>
        <v>0</v>
      </c>
      <c r="BSV34" s="447"/>
      <c r="BSW34" s="447"/>
      <c r="BSX34" s="447"/>
      <c r="BSY34" s="447"/>
      <c r="BSZ34" s="447"/>
      <c r="BTA34" s="449"/>
      <c r="BTB34" s="450">
        <f t="shared" si="2200"/>
        <v>0</v>
      </c>
      <c r="BTC34" s="463"/>
      <c r="BTD34" s="448"/>
      <c r="BTF34" s="458"/>
      <c r="BTG34" s="447"/>
      <c r="BTH34" s="447"/>
      <c r="BTI34" s="447"/>
      <c r="BTJ34" s="450">
        <f t="shared" si="2201"/>
        <v>0</v>
      </c>
      <c r="BTK34" s="447"/>
      <c r="BTL34" s="447"/>
      <c r="BTM34" s="447"/>
      <c r="BTN34" s="447"/>
      <c r="BTO34" s="447"/>
      <c r="BTP34" s="449"/>
      <c r="BTQ34" s="450">
        <f t="shared" si="2202"/>
        <v>0</v>
      </c>
      <c r="BTR34" s="463"/>
      <c r="BTS34" s="448"/>
      <c r="BTU34" s="458"/>
      <c r="BTV34" s="447"/>
      <c r="BTW34" s="447"/>
      <c r="BTX34" s="447"/>
      <c r="BTY34" s="450">
        <f t="shared" si="2203"/>
        <v>0</v>
      </c>
      <c r="BTZ34" s="447"/>
      <c r="BUA34" s="447"/>
      <c r="BUB34" s="447"/>
      <c r="BUC34" s="447"/>
      <c r="BUD34" s="447"/>
      <c r="BUE34" s="449"/>
      <c r="BUF34" s="450">
        <f t="shared" si="2204"/>
        <v>0</v>
      </c>
      <c r="BUG34" s="463"/>
      <c r="BUH34" s="448"/>
      <c r="BUJ34" s="458"/>
      <c r="BUK34" s="447"/>
      <c r="BUL34" s="447"/>
      <c r="BUM34" s="447"/>
      <c r="BUN34" s="450">
        <f t="shared" si="2205"/>
        <v>0</v>
      </c>
      <c r="BUO34" s="447"/>
      <c r="BUP34" s="447"/>
      <c r="BUQ34" s="447"/>
      <c r="BUR34" s="447"/>
      <c r="BUS34" s="447"/>
      <c r="BUT34" s="449"/>
      <c r="BUU34" s="450">
        <f t="shared" si="2206"/>
        <v>0</v>
      </c>
      <c r="BUV34" s="463"/>
      <c r="BUW34" s="448"/>
      <c r="BUY34" s="458"/>
      <c r="BUZ34" s="447"/>
      <c r="BVA34" s="447"/>
      <c r="BVB34" s="447"/>
      <c r="BVC34" s="450">
        <f t="shared" si="2207"/>
        <v>0</v>
      </c>
      <c r="BVD34" s="447"/>
      <c r="BVE34" s="447"/>
      <c r="BVF34" s="447"/>
      <c r="BVG34" s="447"/>
      <c r="BVH34" s="447"/>
      <c r="BVI34" s="449"/>
      <c r="BVJ34" s="450">
        <f t="shared" si="2208"/>
        <v>0</v>
      </c>
      <c r="BVK34" s="463"/>
      <c r="BVL34" s="448"/>
      <c r="BVN34" s="458"/>
      <c r="BVO34" s="447"/>
      <c r="BVP34" s="447"/>
      <c r="BVQ34" s="447"/>
      <c r="BVR34" s="450">
        <f t="shared" si="2209"/>
        <v>0</v>
      </c>
      <c r="BVS34" s="447"/>
      <c r="BVT34" s="447"/>
      <c r="BVU34" s="447"/>
      <c r="BVV34" s="447"/>
      <c r="BVW34" s="447"/>
      <c r="BVX34" s="449"/>
      <c r="BVY34" s="450">
        <f t="shared" si="2210"/>
        <v>0</v>
      </c>
      <c r="BVZ34" s="463"/>
      <c r="BWA34" s="448"/>
    </row>
    <row r="35" spans="2:1951" ht="15" customHeight="1" x14ac:dyDescent="0.2">
      <c r="B35" s="452" t="s">
        <v>323</v>
      </c>
      <c r="C35" s="447"/>
      <c r="D35" s="447"/>
      <c r="E35" s="447"/>
      <c r="F35" s="447"/>
      <c r="G35" s="450">
        <f t="shared" si="1951"/>
        <v>0</v>
      </c>
      <c r="H35" s="447"/>
      <c r="I35" s="447"/>
      <c r="J35" s="447"/>
      <c r="K35" s="447"/>
      <c r="L35" s="447"/>
      <c r="M35" s="449"/>
      <c r="N35" s="450">
        <f t="shared" si="1952"/>
        <v>0</v>
      </c>
      <c r="O35" s="463"/>
      <c r="P35" s="448"/>
      <c r="R35" s="458"/>
      <c r="S35" s="447"/>
      <c r="T35" s="447"/>
      <c r="U35" s="447"/>
      <c r="V35" s="450">
        <f t="shared" si="1953"/>
        <v>0</v>
      </c>
      <c r="W35" s="447"/>
      <c r="X35" s="447"/>
      <c r="Y35" s="447"/>
      <c r="Z35" s="447"/>
      <c r="AA35" s="447"/>
      <c r="AB35" s="449"/>
      <c r="AC35" s="450">
        <f t="shared" si="1954"/>
        <v>0</v>
      </c>
      <c r="AD35" s="463"/>
      <c r="AE35" s="448"/>
      <c r="AG35" s="458"/>
      <c r="AH35" s="447"/>
      <c r="AI35" s="447"/>
      <c r="AJ35" s="447"/>
      <c r="AK35" s="450">
        <f t="shared" si="1955"/>
        <v>0</v>
      </c>
      <c r="AL35" s="447"/>
      <c r="AM35" s="447"/>
      <c r="AN35" s="447"/>
      <c r="AO35" s="447"/>
      <c r="AP35" s="447"/>
      <c r="AQ35" s="449"/>
      <c r="AR35" s="450">
        <f t="shared" si="1956"/>
        <v>0</v>
      </c>
      <c r="AS35" s="463"/>
      <c r="AT35" s="448"/>
      <c r="AV35" s="458"/>
      <c r="AW35" s="447"/>
      <c r="AX35" s="447"/>
      <c r="AY35" s="447"/>
      <c r="AZ35" s="450">
        <f t="shared" si="1957"/>
        <v>0</v>
      </c>
      <c r="BA35" s="447"/>
      <c r="BB35" s="447"/>
      <c r="BC35" s="447"/>
      <c r="BD35" s="447"/>
      <c r="BE35" s="447"/>
      <c r="BF35" s="449"/>
      <c r="BG35" s="450">
        <f t="shared" si="1958"/>
        <v>0</v>
      </c>
      <c r="BH35" s="463"/>
      <c r="BI35" s="448"/>
      <c r="BK35" s="458"/>
      <c r="BL35" s="447"/>
      <c r="BM35" s="447"/>
      <c r="BN35" s="447"/>
      <c r="BO35" s="450">
        <f t="shared" si="1959"/>
        <v>0</v>
      </c>
      <c r="BP35" s="447"/>
      <c r="BQ35" s="447"/>
      <c r="BR35" s="447"/>
      <c r="BS35" s="447"/>
      <c r="BT35" s="447"/>
      <c r="BU35" s="449"/>
      <c r="BV35" s="450">
        <f t="shared" si="1960"/>
        <v>0</v>
      </c>
      <c r="BW35" s="463"/>
      <c r="BX35" s="448"/>
      <c r="BZ35" s="458"/>
      <c r="CA35" s="447"/>
      <c r="CB35" s="447"/>
      <c r="CC35" s="447"/>
      <c r="CD35" s="450">
        <f t="shared" si="1961"/>
        <v>0</v>
      </c>
      <c r="CE35" s="447"/>
      <c r="CF35" s="447"/>
      <c r="CG35" s="447"/>
      <c r="CH35" s="447"/>
      <c r="CI35" s="447"/>
      <c r="CJ35" s="449"/>
      <c r="CK35" s="450">
        <f t="shared" si="1962"/>
        <v>0</v>
      </c>
      <c r="CL35" s="463"/>
      <c r="CM35" s="448"/>
      <c r="CO35" s="458"/>
      <c r="CP35" s="447"/>
      <c r="CQ35" s="447"/>
      <c r="CR35" s="447"/>
      <c r="CS35" s="450">
        <f t="shared" si="1963"/>
        <v>0</v>
      </c>
      <c r="CT35" s="447"/>
      <c r="CU35" s="447"/>
      <c r="CV35" s="447"/>
      <c r="CW35" s="447"/>
      <c r="CX35" s="447"/>
      <c r="CY35" s="449"/>
      <c r="CZ35" s="450">
        <f t="shared" si="1964"/>
        <v>0</v>
      </c>
      <c r="DA35" s="463"/>
      <c r="DB35" s="448"/>
      <c r="DD35" s="458"/>
      <c r="DE35" s="447"/>
      <c r="DF35" s="447"/>
      <c r="DG35" s="447"/>
      <c r="DH35" s="450">
        <f t="shared" si="1965"/>
        <v>0</v>
      </c>
      <c r="DI35" s="447"/>
      <c r="DJ35" s="447"/>
      <c r="DK35" s="447"/>
      <c r="DL35" s="447"/>
      <c r="DM35" s="447"/>
      <c r="DN35" s="449"/>
      <c r="DO35" s="450">
        <f t="shared" si="1966"/>
        <v>0</v>
      </c>
      <c r="DP35" s="463"/>
      <c r="DQ35" s="448"/>
      <c r="DS35" s="458"/>
      <c r="DT35" s="447"/>
      <c r="DU35" s="447"/>
      <c r="DV35" s="447"/>
      <c r="DW35" s="450">
        <f t="shared" si="1967"/>
        <v>0</v>
      </c>
      <c r="DX35" s="447"/>
      <c r="DY35" s="447"/>
      <c r="DZ35" s="447"/>
      <c r="EA35" s="447"/>
      <c r="EB35" s="447"/>
      <c r="EC35" s="449"/>
      <c r="ED35" s="450">
        <f t="shared" si="1968"/>
        <v>0</v>
      </c>
      <c r="EE35" s="463"/>
      <c r="EF35" s="448"/>
      <c r="EH35" s="458"/>
      <c r="EI35" s="447"/>
      <c r="EJ35" s="447"/>
      <c r="EK35" s="447"/>
      <c r="EL35" s="450">
        <f t="shared" si="1969"/>
        <v>0</v>
      </c>
      <c r="EM35" s="447"/>
      <c r="EN35" s="447"/>
      <c r="EO35" s="447"/>
      <c r="EP35" s="447"/>
      <c r="EQ35" s="447"/>
      <c r="ER35" s="449"/>
      <c r="ES35" s="450">
        <f t="shared" si="1970"/>
        <v>0</v>
      </c>
      <c r="ET35" s="463"/>
      <c r="EU35" s="448"/>
      <c r="EW35" s="458"/>
      <c r="EX35" s="447"/>
      <c r="EY35" s="447"/>
      <c r="EZ35" s="447"/>
      <c r="FA35" s="450">
        <f t="shared" si="1971"/>
        <v>0</v>
      </c>
      <c r="FB35" s="447"/>
      <c r="FC35" s="447"/>
      <c r="FD35" s="447"/>
      <c r="FE35" s="447"/>
      <c r="FF35" s="447"/>
      <c r="FG35" s="449"/>
      <c r="FH35" s="450">
        <f t="shared" si="1972"/>
        <v>0</v>
      </c>
      <c r="FI35" s="463"/>
      <c r="FJ35" s="448"/>
      <c r="FL35" s="458"/>
      <c r="FM35" s="447"/>
      <c r="FN35" s="447"/>
      <c r="FO35" s="447"/>
      <c r="FP35" s="450">
        <f t="shared" si="1973"/>
        <v>0</v>
      </c>
      <c r="FQ35" s="447"/>
      <c r="FR35" s="447"/>
      <c r="FS35" s="447"/>
      <c r="FT35" s="447"/>
      <c r="FU35" s="447"/>
      <c r="FV35" s="449"/>
      <c r="FW35" s="450">
        <f t="shared" si="1974"/>
        <v>0</v>
      </c>
      <c r="FX35" s="463"/>
      <c r="FY35" s="448"/>
      <c r="GA35" s="458"/>
      <c r="GB35" s="447"/>
      <c r="GC35" s="447"/>
      <c r="GD35" s="447"/>
      <c r="GE35" s="450">
        <f t="shared" si="1975"/>
        <v>0</v>
      </c>
      <c r="GF35" s="447"/>
      <c r="GG35" s="447"/>
      <c r="GH35" s="447"/>
      <c r="GI35" s="447"/>
      <c r="GJ35" s="447"/>
      <c r="GK35" s="449"/>
      <c r="GL35" s="450">
        <f t="shared" si="1976"/>
        <v>0</v>
      </c>
      <c r="GM35" s="463"/>
      <c r="GN35" s="448"/>
      <c r="GP35" s="458"/>
      <c r="GQ35" s="447"/>
      <c r="GR35" s="447"/>
      <c r="GS35" s="447"/>
      <c r="GT35" s="450">
        <f t="shared" si="1977"/>
        <v>0</v>
      </c>
      <c r="GU35" s="447"/>
      <c r="GV35" s="447"/>
      <c r="GW35" s="447"/>
      <c r="GX35" s="447"/>
      <c r="GY35" s="447"/>
      <c r="GZ35" s="449"/>
      <c r="HA35" s="450">
        <f t="shared" si="1978"/>
        <v>0</v>
      </c>
      <c r="HB35" s="463"/>
      <c r="HC35" s="448"/>
      <c r="HE35" s="458"/>
      <c r="HF35" s="447"/>
      <c r="HG35" s="447"/>
      <c r="HH35" s="447"/>
      <c r="HI35" s="450">
        <f t="shared" si="1979"/>
        <v>0</v>
      </c>
      <c r="HJ35" s="447"/>
      <c r="HK35" s="447"/>
      <c r="HL35" s="447"/>
      <c r="HM35" s="447"/>
      <c r="HN35" s="447"/>
      <c r="HO35" s="449"/>
      <c r="HP35" s="450">
        <f t="shared" si="1980"/>
        <v>0</v>
      </c>
      <c r="HQ35" s="463"/>
      <c r="HR35" s="448"/>
      <c r="HT35" s="458"/>
      <c r="HU35" s="447"/>
      <c r="HV35" s="447"/>
      <c r="HW35" s="447"/>
      <c r="HX35" s="450">
        <f t="shared" si="1981"/>
        <v>0</v>
      </c>
      <c r="HY35" s="447"/>
      <c r="HZ35" s="447"/>
      <c r="IA35" s="447"/>
      <c r="IB35" s="447"/>
      <c r="IC35" s="447"/>
      <c r="ID35" s="449"/>
      <c r="IE35" s="450">
        <f t="shared" si="1982"/>
        <v>0</v>
      </c>
      <c r="IF35" s="463"/>
      <c r="IG35" s="448"/>
      <c r="II35" s="458"/>
      <c r="IJ35" s="447"/>
      <c r="IK35" s="447"/>
      <c r="IL35" s="447"/>
      <c r="IM35" s="450">
        <f t="shared" si="1983"/>
        <v>0</v>
      </c>
      <c r="IN35" s="447"/>
      <c r="IO35" s="447"/>
      <c r="IP35" s="447"/>
      <c r="IQ35" s="447"/>
      <c r="IR35" s="447"/>
      <c r="IS35" s="449"/>
      <c r="IT35" s="450">
        <f t="shared" si="1984"/>
        <v>0</v>
      </c>
      <c r="IU35" s="463"/>
      <c r="IV35" s="448"/>
      <c r="IX35" s="458"/>
      <c r="IY35" s="447"/>
      <c r="IZ35" s="447"/>
      <c r="JA35" s="447"/>
      <c r="JB35" s="450">
        <f t="shared" si="1985"/>
        <v>0</v>
      </c>
      <c r="JC35" s="447"/>
      <c r="JD35" s="447"/>
      <c r="JE35" s="447"/>
      <c r="JF35" s="447"/>
      <c r="JG35" s="447"/>
      <c r="JH35" s="449"/>
      <c r="JI35" s="450">
        <f t="shared" si="1986"/>
        <v>0</v>
      </c>
      <c r="JJ35" s="463"/>
      <c r="JK35" s="448"/>
      <c r="JM35" s="458"/>
      <c r="JN35" s="447"/>
      <c r="JO35" s="447"/>
      <c r="JP35" s="447"/>
      <c r="JQ35" s="450">
        <f t="shared" si="1987"/>
        <v>0</v>
      </c>
      <c r="JR35" s="447"/>
      <c r="JS35" s="447"/>
      <c r="JT35" s="447"/>
      <c r="JU35" s="447"/>
      <c r="JV35" s="447"/>
      <c r="JW35" s="449"/>
      <c r="JX35" s="450">
        <f t="shared" si="1988"/>
        <v>0</v>
      </c>
      <c r="JY35" s="463"/>
      <c r="JZ35" s="448"/>
      <c r="KB35" s="458"/>
      <c r="KC35" s="447"/>
      <c r="KD35" s="447"/>
      <c r="KE35" s="447"/>
      <c r="KF35" s="450">
        <f t="shared" si="1989"/>
        <v>0</v>
      </c>
      <c r="KG35" s="447"/>
      <c r="KH35" s="447"/>
      <c r="KI35" s="447"/>
      <c r="KJ35" s="447"/>
      <c r="KK35" s="447"/>
      <c r="KL35" s="449"/>
      <c r="KM35" s="450">
        <f t="shared" si="1990"/>
        <v>0</v>
      </c>
      <c r="KN35" s="463"/>
      <c r="KO35" s="448"/>
      <c r="KQ35" s="458"/>
      <c r="KR35" s="447"/>
      <c r="KS35" s="447"/>
      <c r="KT35" s="447"/>
      <c r="KU35" s="450">
        <f t="shared" si="1991"/>
        <v>0</v>
      </c>
      <c r="KV35" s="447"/>
      <c r="KW35" s="447"/>
      <c r="KX35" s="447"/>
      <c r="KY35" s="447"/>
      <c r="KZ35" s="447"/>
      <c r="LA35" s="449"/>
      <c r="LB35" s="450">
        <f t="shared" si="1992"/>
        <v>0</v>
      </c>
      <c r="LC35" s="463"/>
      <c r="LD35" s="448"/>
      <c r="LF35" s="458"/>
      <c r="LG35" s="447"/>
      <c r="LH35" s="447"/>
      <c r="LI35" s="447"/>
      <c r="LJ35" s="450">
        <f t="shared" si="1993"/>
        <v>0</v>
      </c>
      <c r="LK35" s="447"/>
      <c r="LL35" s="447"/>
      <c r="LM35" s="447"/>
      <c r="LN35" s="447"/>
      <c r="LO35" s="447"/>
      <c r="LP35" s="449"/>
      <c r="LQ35" s="450">
        <f t="shared" si="1994"/>
        <v>0</v>
      </c>
      <c r="LR35" s="463"/>
      <c r="LS35" s="448"/>
      <c r="LU35" s="458"/>
      <c r="LV35" s="447"/>
      <c r="LW35" s="447"/>
      <c r="LX35" s="447"/>
      <c r="LY35" s="450">
        <f t="shared" si="1995"/>
        <v>0</v>
      </c>
      <c r="LZ35" s="447"/>
      <c r="MA35" s="447"/>
      <c r="MB35" s="447"/>
      <c r="MC35" s="447"/>
      <c r="MD35" s="447"/>
      <c r="ME35" s="449"/>
      <c r="MF35" s="450">
        <f t="shared" si="1996"/>
        <v>0</v>
      </c>
      <c r="MG35" s="463"/>
      <c r="MH35" s="448"/>
      <c r="MJ35" s="458"/>
      <c r="MK35" s="447"/>
      <c r="ML35" s="447"/>
      <c r="MM35" s="447"/>
      <c r="MN35" s="450">
        <f t="shared" si="1997"/>
        <v>0</v>
      </c>
      <c r="MO35" s="447"/>
      <c r="MP35" s="447"/>
      <c r="MQ35" s="447"/>
      <c r="MR35" s="447"/>
      <c r="MS35" s="447"/>
      <c r="MT35" s="449"/>
      <c r="MU35" s="450">
        <f t="shared" si="1998"/>
        <v>0</v>
      </c>
      <c r="MV35" s="463"/>
      <c r="MW35" s="448"/>
      <c r="MY35" s="458"/>
      <c r="MZ35" s="447"/>
      <c r="NA35" s="447"/>
      <c r="NB35" s="447"/>
      <c r="NC35" s="450">
        <f t="shared" si="1999"/>
        <v>0</v>
      </c>
      <c r="ND35" s="447"/>
      <c r="NE35" s="447"/>
      <c r="NF35" s="447"/>
      <c r="NG35" s="447"/>
      <c r="NH35" s="447"/>
      <c r="NI35" s="449"/>
      <c r="NJ35" s="450">
        <f t="shared" si="2000"/>
        <v>0</v>
      </c>
      <c r="NK35" s="463"/>
      <c r="NL35" s="448"/>
      <c r="NN35" s="458"/>
      <c r="NO35" s="447"/>
      <c r="NP35" s="447"/>
      <c r="NQ35" s="447"/>
      <c r="NR35" s="450">
        <f t="shared" si="2001"/>
        <v>0</v>
      </c>
      <c r="NS35" s="447"/>
      <c r="NT35" s="447"/>
      <c r="NU35" s="447"/>
      <c r="NV35" s="447"/>
      <c r="NW35" s="447"/>
      <c r="NX35" s="449"/>
      <c r="NY35" s="450">
        <f t="shared" si="2002"/>
        <v>0</v>
      </c>
      <c r="NZ35" s="463"/>
      <c r="OA35" s="448"/>
      <c r="OC35" s="458"/>
      <c r="OD35" s="447"/>
      <c r="OE35" s="447"/>
      <c r="OF35" s="447"/>
      <c r="OG35" s="450">
        <f t="shared" si="2003"/>
        <v>0</v>
      </c>
      <c r="OH35" s="447"/>
      <c r="OI35" s="447"/>
      <c r="OJ35" s="447"/>
      <c r="OK35" s="447"/>
      <c r="OL35" s="447"/>
      <c r="OM35" s="449"/>
      <c r="ON35" s="450">
        <f t="shared" si="2004"/>
        <v>0</v>
      </c>
      <c r="OO35" s="463"/>
      <c r="OP35" s="448"/>
      <c r="OR35" s="458"/>
      <c r="OS35" s="447"/>
      <c r="OT35" s="447"/>
      <c r="OU35" s="447"/>
      <c r="OV35" s="450">
        <f t="shared" si="2005"/>
        <v>0</v>
      </c>
      <c r="OW35" s="447"/>
      <c r="OX35" s="447"/>
      <c r="OY35" s="447"/>
      <c r="OZ35" s="447"/>
      <c r="PA35" s="447"/>
      <c r="PB35" s="449"/>
      <c r="PC35" s="450">
        <f t="shared" si="2006"/>
        <v>0</v>
      </c>
      <c r="PD35" s="463"/>
      <c r="PE35" s="448"/>
      <c r="PG35" s="458"/>
      <c r="PH35" s="447"/>
      <c r="PI35" s="447"/>
      <c r="PJ35" s="447"/>
      <c r="PK35" s="450">
        <f t="shared" si="2007"/>
        <v>0</v>
      </c>
      <c r="PL35" s="447"/>
      <c r="PM35" s="447"/>
      <c r="PN35" s="447"/>
      <c r="PO35" s="447"/>
      <c r="PP35" s="447"/>
      <c r="PQ35" s="449"/>
      <c r="PR35" s="450">
        <f t="shared" si="2008"/>
        <v>0</v>
      </c>
      <c r="PS35" s="463"/>
      <c r="PT35" s="448"/>
      <c r="PV35" s="458"/>
      <c r="PW35" s="447"/>
      <c r="PX35" s="447"/>
      <c r="PY35" s="447"/>
      <c r="PZ35" s="450">
        <f t="shared" si="2009"/>
        <v>0</v>
      </c>
      <c r="QA35" s="447"/>
      <c r="QB35" s="447"/>
      <c r="QC35" s="447"/>
      <c r="QD35" s="447"/>
      <c r="QE35" s="447"/>
      <c r="QF35" s="449"/>
      <c r="QG35" s="450">
        <f t="shared" si="2010"/>
        <v>0</v>
      </c>
      <c r="QH35" s="463"/>
      <c r="QI35" s="448"/>
      <c r="QK35" s="458"/>
      <c r="QL35" s="447"/>
      <c r="QM35" s="447"/>
      <c r="QN35" s="447"/>
      <c r="QO35" s="450">
        <f t="shared" si="2011"/>
        <v>0</v>
      </c>
      <c r="QP35" s="447"/>
      <c r="QQ35" s="447"/>
      <c r="QR35" s="447"/>
      <c r="QS35" s="447"/>
      <c r="QT35" s="447"/>
      <c r="QU35" s="449"/>
      <c r="QV35" s="450">
        <f t="shared" si="2012"/>
        <v>0</v>
      </c>
      <c r="QW35" s="463"/>
      <c r="QX35" s="448"/>
      <c r="QZ35" s="458"/>
      <c r="RA35" s="447"/>
      <c r="RB35" s="447"/>
      <c r="RC35" s="447"/>
      <c r="RD35" s="450">
        <f t="shared" si="2013"/>
        <v>0</v>
      </c>
      <c r="RE35" s="447"/>
      <c r="RF35" s="447"/>
      <c r="RG35" s="447"/>
      <c r="RH35" s="447"/>
      <c r="RI35" s="447"/>
      <c r="RJ35" s="449"/>
      <c r="RK35" s="450">
        <f t="shared" si="2014"/>
        <v>0</v>
      </c>
      <c r="RL35" s="463"/>
      <c r="RM35" s="448"/>
      <c r="RO35" s="458"/>
      <c r="RP35" s="447"/>
      <c r="RQ35" s="447"/>
      <c r="RR35" s="447"/>
      <c r="RS35" s="450">
        <f t="shared" si="2015"/>
        <v>0</v>
      </c>
      <c r="RT35" s="447"/>
      <c r="RU35" s="447"/>
      <c r="RV35" s="447"/>
      <c r="RW35" s="447"/>
      <c r="RX35" s="447"/>
      <c r="RY35" s="449"/>
      <c r="RZ35" s="450">
        <f t="shared" si="2016"/>
        <v>0</v>
      </c>
      <c r="SA35" s="463"/>
      <c r="SB35" s="448"/>
      <c r="SD35" s="458"/>
      <c r="SE35" s="447"/>
      <c r="SF35" s="447"/>
      <c r="SG35" s="447"/>
      <c r="SH35" s="450">
        <f t="shared" si="2017"/>
        <v>0</v>
      </c>
      <c r="SI35" s="447"/>
      <c r="SJ35" s="447"/>
      <c r="SK35" s="447"/>
      <c r="SL35" s="447"/>
      <c r="SM35" s="447"/>
      <c r="SN35" s="449"/>
      <c r="SO35" s="450">
        <f t="shared" si="2018"/>
        <v>0</v>
      </c>
      <c r="SP35" s="463"/>
      <c r="SQ35" s="448"/>
      <c r="SS35" s="458"/>
      <c r="ST35" s="447"/>
      <c r="SU35" s="447"/>
      <c r="SV35" s="447"/>
      <c r="SW35" s="450">
        <f t="shared" si="2019"/>
        <v>0</v>
      </c>
      <c r="SX35" s="447"/>
      <c r="SY35" s="447"/>
      <c r="SZ35" s="447"/>
      <c r="TA35" s="447"/>
      <c r="TB35" s="447"/>
      <c r="TC35" s="449"/>
      <c r="TD35" s="450">
        <f t="shared" si="2020"/>
        <v>0</v>
      </c>
      <c r="TE35" s="463"/>
      <c r="TF35" s="448"/>
      <c r="TH35" s="458"/>
      <c r="TI35" s="447"/>
      <c r="TJ35" s="447"/>
      <c r="TK35" s="447"/>
      <c r="TL35" s="450">
        <f t="shared" si="2021"/>
        <v>0</v>
      </c>
      <c r="TM35" s="447"/>
      <c r="TN35" s="447"/>
      <c r="TO35" s="447"/>
      <c r="TP35" s="447"/>
      <c r="TQ35" s="447"/>
      <c r="TR35" s="449"/>
      <c r="TS35" s="450">
        <f t="shared" si="2022"/>
        <v>0</v>
      </c>
      <c r="TT35" s="463"/>
      <c r="TU35" s="448"/>
      <c r="TW35" s="458"/>
      <c r="TX35" s="447"/>
      <c r="TY35" s="447"/>
      <c r="TZ35" s="447"/>
      <c r="UA35" s="450">
        <f t="shared" si="2023"/>
        <v>0</v>
      </c>
      <c r="UB35" s="447"/>
      <c r="UC35" s="447"/>
      <c r="UD35" s="447"/>
      <c r="UE35" s="447"/>
      <c r="UF35" s="447"/>
      <c r="UG35" s="449"/>
      <c r="UH35" s="450">
        <f t="shared" si="2024"/>
        <v>0</v>
      </c>
      <c r="UI35" s="463"/>
      <c r="UJ35" s="448"/>
      <c r="UL35" s="458"/>
      <c r="UM35" s="447"/>
      <c r="UN35" s="447"/>
      <c r="UO35" s="447"/>
      <c r="UP35" s="450">
        <f t="shared" si="2025"/>
        <v>0</v>
      </c>
      <c r="UQ35" s="447"/>
      <c r="UR35" s="447"/>
      <c r="US35" s="447"/>
      <c r="UT35" s="447"/>
      <c r="UU35" s="447"/>
      <c r="UV35" s="449"/>
      <c r="UW35" s="450">
        <f t="shared" si="2026"/>
        <v>0</v>
      </c>
      <c r="UX35" s="463"/>
      <c r="UY35" s="448"/>
      <c r="VA35" s="458"/>
      <c r="VB35" s="447"/>
      <c r="VC35" s="447"/>
      <c r="VD35" s="447"/>
      <c r="VE35" s="450">
        <f t="shared" si="2027"/>
        <v>0</v>
      </c>
      <c r="VF35" s="447"/>
      <c r="VG35" s="447"/>
      <c r="VH35" s="447"/>
      <c r="VI35" s="447"/>
      <c r="VJ35" s="447"/>
      <c r="VK35" s="449"/>
      <c r="VL35" s="450">
        <f t="shared" si="2028"/>
        <v>0</v>
      </c>
      <c r="VM35" s="463"/>
      <c r="VN35" s="448"/>
      <c r="VP35" s="458"/>
      <c r="VQ35" s="447"/>
      <c r="VR35" s="447"/>
      <c r="VS35" s="447"/>
      <c r="VT35" s="450">
        <f t="shared" si="2029"/>
        <v>0</v>
      </c>
      <c r="VU35" s="447"/>
      <c r="VV35" s="447"/>
      <c r="VW35" s="447"/>
      <c r="VX35" s="447"/>
      <c r="VY35" s="447"/>
      <c r="VZ35" s="449"/>
      <c r="WA35" s="450">
        <f t="shared" si="2030"/>
        <v>0</v>
      </c>
      <c r="WB35" s="463"/>
      <c r="WC35" s="448"/>
      <c r="WE35" s="458"/>
      <c r="WF35" s="447"/>
      <c r="WG35" s="447"/>
      <c r="WH35" s="447"/>
      <c r="WI35" s="450">
        <f t="shared" si="2031"/>
        <v>0</v>
      </c>
      <c r="WJ35" s="447"/>
      <c r="WK35" s="447"/>
      <c r="WL35" s="447"/>
      <c r="WM35" s="447"/>
      <c r="WN35" s="447"/>
      <c r="WO35" s="449"/>
      <c r="WP35" s="450">
        <f t="shared" si="2032"/>
        <v>0</v>
      </c>
      <c r="WQ35" s="463"/>
      <c r="WR35" s="448"/>
      <c r="WT35" s="458"/>
      <c r="WU35" s="447"/>
      <c r="WV35" s="447"/>
      <c r="WW35" s="447"/>
      <c r="WX35" s="450">
        <f t="shared" si="2033"/>
        <v>0</v>
      </c>
      <c r="WY35" s="447"/>
      <c r="WZ35" s="447"/>
      <c r="XA35" s="447"/>
      <c r="XB35" s="447"/>
      <c r="XC35" s="447"/>
      <c r="XD35" s="449"/>
      <c r="XE35" s="450">
        <f t="shared" si="2034"/>
        <v>0</v>
      </c>
      <c r="XF35" s="463"/>
      <c r="XG35" s="448"/>
      <c r="XI35" s="458"/>
      <c r="XJ35" s="447"/>
      <c r="XK35" s="447"/>
      <c r="XL35" s="447"/>
      <c r="XM35" s="450">
        <f t="shared" si="2035"/>
        <v>0</v>
      </c>
      <c r="XN35" s="447"/>
      <c r="XO35" s="447"/>
      <c r="XP35" s="447"/>
      <c r="XQ35" s="447"/>
      <c r="XR35" s="447"/>
      <c r="XS35" s="449"/>
      <c r="XT35" s="450">
        <f t="shared" si="2036"/>
        <v>0</v>
      </c>
      <c r="XU35" s="463"/>
      <c r="XV35" s="448"/>
      <c r="XX35" s="458"/>
      <c r="XY35" s="447"/>
      <c r="XZ35" s="447"/>
      <c r="YA35" s="447"/>
      <c r="YB35" s="450">
        <f t="shared" si="2037"/>
        <v>0</v>
      </c>
      <c r="YC35" s="447"/>
      <c r="YD35" s="447"/>
      <c r="YE35" s="447"/>
      <c r="YF35" s="447"/>
      <c r="YG35" s="447"/>
      <c r="YH35" s="449"/>
      <c r="YI35" s="450">
        <f t="shared" si="2038"/>
        <v>0</v>
      </c>
      <c r="YJ35" s="463"/>
      <c r="YK35" s="448"/>
      <c r="YM35" s="458"/>
      <c r="YN35" s="447"/>
      <c r="YO35" s="447"/>
      <c r="YP35" s="447"/>
      <c r="YQ35" s="450">
        <f t="shared" si="2039"/>
        <v>0</v>
      </c>
      <c r="YR35" s="447"/>
      <c r="YS35" s="447"/>
      <c r="YT35" s="447"/>
      <c r="YU35" s="447"/>
      <c r="YV35" s="447"/>
      <c r="YW35" s="449"/>
      <c r="YX35" s="450">
        <f t="shared" si="2040"/>
        <v>0</v>
      </c>
      <c r="YY35" s="463"/>
      <c r="YZ35" s="448"/>
      <c r="ZB35" s="458"/>
      <c r="ZC35" s="447"/>
      <c r="ZD35" s="447"/>
      <c r="ZE35" s="447"/>
      <c r="ZF35" s="450">
        <f t="shared" si="2041"/>
        <v>0</v>
      </c>
      <c r="ZG35" s="447"/>
      <c r="ZH35" s="447"/>
      <c r="ZI35" s="447"/>
      <c r="ZJ35" s="447"/>
      <c r="ZK35" s="447"/>
      <c r="ZL35" s="449"/>
      <c r="ZM35" s="450">
        <f t="shared" si="2042"/>
        <v>0</v>
      </c>
      <c r="ZN35" s="463"/>
      <c r="ZO35" s="448"/>
      <c r="ZQ35" s="458"/>
      <c r="ZR35" s="447"/>
      <c r="ZS35" s="447"/>
      <c r="ZT35" s="447"/>
      <c r="ZU35" s="450">
        <f t="shared" si="2043"/>
        <v>0</v>
      </c>
      <c r="ZV35" s="447"/>
      <c r="ZW35" s="447"/>
      <c r="ZX35" s="447"/>
      <c r="ZY35" s="447"/>
      <c r="ZZ35" s="447"/>
      <c r="AAA35" s="449"/>
      <c r="AAB35" s="450">
        <f t="shared" si="2044"/>
        <v>0</v>
      </c>
      <c r="AAC35" s="463"/>
      <c r="AAD35" s="448"/>
      <c r="AAF35" s="458"/>
      <c r="AAG35" s="447"/>
      <c r="AAH35" s="447"/>
      <c r="AAI35" s="447"/>
      <c r="AAJ35" s="450">
        <f t="shared" si="2045"/>
        <v>0</v>
      </c>
      <c r="AAK35" s="447"/>
      <c r="AAL35" s="447"/>
      <c r="AAM35" s="447"/>
      <c r="AAN35" s="447"/>
      <c r="AAO35" s="447"/>
      <c r="AAP35" s="449"/>
      <c r="AAQ35" s="450">
        <f t="shared" si="2046"/>
        <v>0</v>
      </c>
      <c r="AAR35" s="463"/>
      <c r="AAS35" s="448"/>
      <c r="AAU35" s="458"/>
      <c r="AAV35" s="447"/>
      <c r="AAW35" s="447"/>
      <c r="AAX35" s="447"/>
      <c r="AAY35" s="450">
        <f t="shared" si="2047"/>
        <v>0</v>
      </c>
      <c r="AAZ35" s="447"/>
      <c r="ABA35" s="447"/>
      <c r="ABB35" s="447"/>
      <c r="ABC35" s="447"/>
      <c r="ABD35" s="447"/>
      <c r="ABE35" s="449"/>
      <c r="ABF35" s="450">
        <f t="shared" si="2048"/>
        <v>0</v>
      </c>
      <c r="ABG35" s="463"/>
      <c r="ABH35" s="448"/>
      <c r="ABJ35" s="458"/>
      <c r="ABK35" s="447"/>
      <c r="ABL35" s="447"/>
      <c r="ABM35" s="447"/>
      <c r="ABN35" s="450">
        <f t="shared" si="2049"/>
        <v>0</v>
      </c>
      <c r="ABO35" s="447"/>
      <c r="ABP35" s="447"/>
      <c r="ABQ35" s="447"/>
      <c r="ABR35" s="447"/>
      <c r="ABS35" s="447"/>
      <c r="ABT35" s="449"/>
      <c r="ABU35" s="450">
        <f t="shared" si="2050"/>
        <v>0</v>
      </c>
      <c r="ABV35" s="463"/>
      <c r="ABW35" s="448"/>
      <c r="ABY35" s="458"/>
      <c r="ABZ35" s="447"/>
      <c r="ACA35" s="447"/>
      <c r="ACB35" s="447"/>
      <c r="ACC35" s="450">
        <f t="shared" si="2051"/>
        <v>0</v>
      </c>
      <c r="ACD35" s="447"/>
      <c r="ACE35" s="447"/>
      <c r="ACF35" s="447"/>
      <c r="ACG35" s="447"/>
      <c r="ACH35" s="447"/>
      <c r="ACI35" s="449"/>
      <c r="ACJ35" s="450">
        <f t="shared" si="2052"/>
        <v>0</v>
      </c>
      <c r="ACK35" s="463"/>
      <c r="ACL35" s="448"/>
      <c r="ACN35" s="458"/>
      <c r="ACO35" s="447"/>
      <c r="ACP35" s="447"/>
      <c r="ACQ35" s="447"/>
      <c r="ACR35" s="450">
        <f t="shared" si="2053"/>
        <v>0</v>
      </c>
      <c r="ACS35" s="447"/>
      <c r="ACT35" s="447"/>
      <c r="ACU35" s="447"/>
      <c r="ACV35" s="447"/>
      <c r="ACW35" s="447"/>
      <c r="ACX35" s="449"/>
      <c r="ACY35" s="450">
        <f t="shared" si="2054"/>
        <v>0</v>
      </c>
      <c r="ACZ35" s="463"/>
      <c r="ADA35" s="448"/>
      <c r="ADC35" s="458"/>
      <c r="ADD35" s="447"/>
      <c r="ADE35" s="447"/>
      <c r="ADF35" s="447"/>
      <c r="ADG35" s="450">
        <f t="shared" si="2055"/>
        <v>0</v>
      </c>
      <c r="ADH35" s="447"/>
      <c r="ADI35" s="447"/>
      <c r="ADJ35" s="447"/>
      <c r="ADK35" s="447"/>
      <c r="ADL35" s="447"/>
      <c r="ADM35" s="449"/>
      <c r="ADN35" s="450">
        <f t="shared" si="2056"/>
        <v>0</v>
      </c>
      <c r="ADO35" s="463"/>
      <c r="ADP35" s="448"/>
      <c r="ADR35" s="458"/>
      <c r="ADS35" s="447"/>
      <c r="ADT35" s="447"/>
      <c r="ADU35" s="447"/>
      <c r="ADV35" s="450">
        <f t="shared" si="2057"/>
        <v>0</v>
      </c>
      <c r="ADW35" s="447"/>
      <c r="ADX35" s="447"/>
      <c r="ADY35" s="447"/>
      <c r="ADZ35" s="447"/>
      <c r="AEA35" s="447"/>
      <c r="AEB35" s="449"/>
      <c r="AEC35" s="450">
        <f t="shared" si="2058"/>
        <v>0</v>
      </c>
      <c r="AED35" s="463"/>
      <c r="AEE35" s="448"/>
      <c r="AEG35" s="458"/>
      <c r="AEH35" s="447"/>
      <c r="AEI35" s="447"/>
      <c r="AEJ35" s="447"/>
      <c r="AEK35" s="450">
        <f t="shared" si="2059"/>
        <v>0</v>
      </c>
      <c r="AEL35" s="447"/>
      <c r="AEM35" s="447"/>
      <c r="AEN35" s="447"/>
      <c r="AEO35" s="447"/>
      <c r="AEP35" s="447"/>
      <c r="AEQ35" s="449"/>
      <c r="AER35" s="450">
        <f t="shared" si="2060"/>
        <v>0</v>
      </c>
      <c r="AES35" s="463"/>
      <c r="AET35" s="448"/>
      <c r="AEV35" s="458"/>
      <c r="AEW35" s="447"/>
      <c r="AEX35" s="447"/>
      <c r="AEY35" s="447"/>
      <c r="AEZ35" s="450">
        <f t="shared" si="2061"/>
        <v>0</v>
      </c>
      <c r="AFA35" s="447"/>
      <c r="AFB35" s="447"/>
      <c r="AFC35" s="447"/>
      <c r="AFD35" s="447"/>
      <c r="AFE35" s="447"/>
      <c r="AFF35" s="449"/>
      <c r="AFG35" s="450">
        <f t="shared" si="2062"/>
        <v>0</v>
      </c>
      <c r="AFH35" s="463"/>
      <c r="AFI35" s="448"/>
      <c r="AFK35" s="458"/>
      <c r="AFL35" s="447"/>
      <c r="AFM35" s="447"/>
      <c r="AFN35" s="447"/>
      <c r="AFO35" s="450">
        <f t="shared" si="2063"/>
        <v>0</v>
      </c>
      <c r="AFP35" s="447"/>
      <c r="AFQ35" s="447"/>
      <c r="AFR35" s="447"/>
      <c r="AFS35" s="447"/>
      <c r="AFT35" s="447"/>
      <c r="AFU35" s="449"/>
      <c r="AFV35" s="450">
        <f t="shared" si="2064"/>
        <v>0</v>
      </c>
      <c r="AFW35" s="463"/>
      <c r="AFX35" s="448"/>
      <c r="AFZ35" s="458"/>
      <c r="AGA35" s="447"/>
      <c r="AGB35" s="447"/>
      <c r="AGC35" s="447"/>
      <c r="AGD35" s="450">
        <f t="shared" si="2065"/>
        <v>0</v>
      </c>
      <c r="AGE35" s="447"/>
      <c r="AGF35" s="447"/>
      <c r="AGG35" s="447"/>
      <c r="AGH35" s="447"/>
      <c r="AGI35" s="447"/>
      <c r="AGJ35" s="449"/>
      <c r="AGK35" s="450">
        <f t="shared" si="2066"/>
        <v>0</v>
      </c>
      <c r="AGL35" s="463"/>
      <c r="AGM35" s="448"/>
      <c r="AGO35" s="458"/>
      <c r="AGP35" s="447"/>
      <c r="AGQ35" s="447"/>
      <c r="AGR35" s="447"/>
      <c r="AGS35" s="450">
        <f t="shared" si="2067"/>
        <v>0</v>
      </c>
      <c r="AGT35" s="447"/>
      <c r="AGU35" s="447"/>
      <c r="AGV35" s="447"/>
      <c r="AGW35" s="447"/>
      <c r="AGX35" s="447"/>
      <c r="AGY35" s="449"/>
      <c r="AGZ35" s="450">
        <f t="shared" si="2068"/>
        <v>0</v>
      </c>
      <c r="AHA35" s="463"/>
      <c r="AHB35" s="448"/>
      <c r="AHD35" s="458"/>
      <c r="AHE35" s="447"/>
      <c r="AHF35" s="447"/>
      <c r="AHG35" s="447"/>
      <c r="AHH35" s="450">
        <f t="shared" si="2069"/>
        <v>0</v>
      </c>
      <c r="AHI35" s="447"/>
      <c r="AHJ35" s="447"/>
      <c r="AHK35" s="447"/>
      <c r="AHL35" s="447"/>
      <c r="AHM35" s="447"/>
      <c r="AHN35" s="449"/>
      <c r="AHO35" s="450">
        <f t="shared" si="2070"/>
        <v>0</v>
      </c>
      <c r="AHP35" s="463"/>
      <c r="AHQ35" s="448"/>
      <c r="AHS35" s="458"/>
      <c r="AHT35" s="447"/>
      <c r="AHU35" s="447"/>
      <c r="AHV35" s="447"/>
      <c r="AHW35" s="450">
        <f t="shared" si="2071"/>
        <v>0</v>
      </c>
      <c r="AHX35" s="447"/>
      <c r="AHY35" s="447"/>
      <c r="AHZ35" s="447"/>
      <c r="AIA35" s="447"/>
      <c r="AIB35" s="447"/>
      <c r="AIC35" s="449"/>
      <c r="AID35" s="450">
        <f t="shared" si="2072"/>
        <v>0</v>
      </c>
      <c r="AIE35" s="463"/>
      <c r="AIF35" s="448"/>
      <c r="AIH35" s="458"/>
      <c r="AII35" s="447"/>
      <c r="AIJ35" s="447"/>
      <c r="AIK35" s="447"/>
      <c r="AIL35" s="450">
        <f t="shared" si="2073"/>
        <v>0</v>
      </c>
      <c r="AIM35" s="447"/>
      <c r="AIN35" s="447"/>
      <c r="AIO35" s="447"/>
      <c r="AIP35" s="447"/>
      <c r="AIQ35" s="447"/>
      <c r="AIR35" s="449"/>
      <c r="AIS35" s="450">
        <f t="shared" si="2074"/>
        <v>0</v>
      </c>
      <c r="AIT35" s="463"/>
      <c r="AIU35" s="448"/>
      <c r="AIW35" s="458"/>
      <c r="AIX35" s="447"/>
      <c r="AIY35" s="447"/>
      <c r="AIZ35" s="447"/>
      <c r="AJA35" s="450">
        <f t="shared" si="2075"/>
        <v>0</v>
      </c>
      <c r="AJB35" s="447"/>
      <c r="AJC35" s="447"/>
      <c r="AJD35" s="447"/>
      <c r="AJE35" s="447"/>
      <c r="AJF35" s="447"/>
      <c r="AJG35" s="449"/>
      <c r="AJH35" s="450">
        <f t="shared" si="2076"/>
        <v>0</v>
      </c>
      <c r="AJI35" s="463"/>
      <c r="AJJ35" s="448"/>
      <c r="AJL35" s="458"/>
      <c r="AJM35" s="447"/>
      <c r="AJN35" s="447"/>
      <c r="AJO35" s="447"/>
      <c r="AJP35" s="450">
        <f t="shared" si="2077"/>
        <v>0</v>
      </c>
      <c r="AJQ35" s="447"/>
      <c r="AJR35" s="447"/>
      <c r="AJS35" s="447"/>
      <c r="AJT35" s="447"/>
      <c r="AJU35" s="447"/>
      <c r="AJV35" s="449"/>
      <c r="AJW35" s="450">
        <f t="shared" si="2078"/>
        <v>0</v>
      </c>
      <c r="AJX35" s="463"/>
      <c r="AJY35" s="448"/>
      <c r="AKA35" s="458"/>
      <c r="AKB35" s="447"/>
      <c r="AKC35" s="447"/>
      <c r="AKD35" s="447"/>
      <c r="AKE35" s="450">
        <f t="shared" si="2079"/>
        <v>0</v>
      </c>
      <c r="AKF35" s="447"/>
      <c r="AKG35" s="447"/>
      <c r="AKH35" s="447"/>
      <c r="AKI35" s="447"/>
      <c r="AKJ35" s="447"/>
      <c r="AKK35" s="449"/>
      <c r="AKL35" s="450">
        <f t="shared" si="2080"/>
        <v>0</v>
      </c>
      <c r="AKM35" s="463"/>
      <c r="AKN35" s="448"/>
      <c r="AKP35" s="458"/>
      <c r="AKQ35" s="447"/>
      <c r="AKR35" s="447"/>
      <c r="AKS35" s="447"/>
      <c r="AKT35" s="450">
        <f t="shared" si="2081"/>
        <v>0</v>
      </c>
      <c r="AKU35" s="447"/>
      <c r="AKV35" s="447"/>
      <c r="AKW35" s="447"/>
      <c r="AKX35" s="447"/>
      <c r="AKY35" s="447"/>
      <c r="AKZ35" s="449"/>
      <c r="ALA35" s="450">
        <f t="shared" si="2082"/>
        <v>0</v>
      </c>
      <c r="ALB35" s="463"/>
      <c r="ALC35" s="448"/>
      <c r="ALE35" s="458"/>
      <c r="ALF35" s="447"/>
      <c r="ALG35" s="447"/>
      <c r="ALH35" s="447"/>
      <c r="ALI35" s="450">
        <f t="shared" si="2083"/>
        <v>0</v>
      </c>
      <c r="ALJ35" s="447"/>
      <c r="ALK35" s="447"/>
      <c r="ALL35" s="447"/>
      <c r="ALM35" s="447"/>
      <c r="ALN35" s="447"/>
      <c r="ALO35" s="449"/>
      <c r="ALP35" s="450">
        <f t="shared" si="2084"/>
        <v>0</v>
      </c>
      <c r="ALQ35" s="463"/>
      <c r="ALR35" s="448"/>
      <c r="ALT35" s="458"/>
      <c r="ALU35" s="447"/>
      <c r="ALV35" s="447"/>
      <c r="ALW35" s="447"/>
      <c r="ALX35" s="450">
        <f t="shared" si="2085"/>
        <v>0</v>
      </c>
      <c r="ALY35" s="447"/>
      <c r="ALZ35" s="447"/>
      <c r="AMA35" s="447"/>
      <c r="AMB35" s="447"/>
      <c r="AMC35" s="447"/>
      <c r="AMD35" s="449"/>
      <c r="AME35" s="450">
        <f t="shared" si="2086"/>
        <v>0</v>
      </c>
      <c r="AMF35" s="463"/>
      <c r="AMG35" s="448"/>
      <c r="AMI35" s="458"/>
      <c r="AMJ35" s="447"/>
      <c r="AMK35" s="447"/>
      <c r="AML35" s="447"/>
      <c r="AMM35" s="450">
        <f t="shared" si="2087"/>
        <v>0</v>
      </c>
      <c r="AMN35" s="447"/>
      <c r="AMO35" s="447"/>
      <c r="AMP35" s="447"/>
      <c r="AMQ35" s="447"/>
      <c r="AMR35" s="447"/>
      <c r="AMS35" s="449"/>
      <c r="AMT35" s="450">
        <f t="shared" si="2088"/>
        <v>0</v>
      </c>
      <c r="AMU35" s="463"/>
      <c r="AMV35" s="448"/>
      <c r="AMX35" s="458"/>
      <c r="AMY35" s="447"/>
      <c r="AMZ35" s="447"/>
      <c r="ANA35" s="447"/>
      <c r="ANB35" s="450">
        <f t="shared" si="2089"/>
        <v>0</v>
      </c>
      <c r="ANC35" s="447"/>
      <c r="AND35" s="447"/>
      <c r="ANE35" s="447"/>
      <c r="ANF35" s="447"/>
      <c r="ANG35" s="447"/>
      <c r="ANH35" s="449"/>
      <c r="ANI35" s="450">
        <f t="shared" si="2090"/>
        <v>0</v>
      </c>
      <c r="ANJ35" s="463"/>
      <c r="ANK35" s="448"/>
      <c r="ANM35" s="458"/>
      <c r="ANN35" s="447"/>
      <c r="ANO35" s="447"/>
      <c r="ANP35" s="447"/>
      <c r="ANQ35" s="450">
        <f t="shared" si="2091"/>
        <v>0</v>
      </c>
      <c r="ANR35" s="447"/>
      <c r="ANS35" s="447"/>
      <c r="ANT35" s="447"/>
      <c r="ANU35" s="447"/>
      <c r="ANV35" s="447"/>
      <c r="ANW35" s="449"/>
      <c r="ANX35" s="450">
        <f t="shared" si="2092"/>
        <v>0</v>
      </c>
      <c r="ANY35" s="463"/>
      <c r="ANZ35" s="448"/>
      <c r="AOB35" s="458"/>
      <c r="AOC35" s="447"/>
      <c r="AOD35" s="447"/>
      <c r="AOE35" s="447"/>
      <c r="AOF35" s="450">
        <f t="shared" si="2093"/>
        <v>0</v>
      </c>
      <c r="AOG35" s="447"/>
      <c r="AOH35" s="447"/>
      <c r="AOI35" s="447"/>
      <c r="AOJ35" s="447"/>
      <c r="AOK35" s="447"/>
      <c r="AOL35" s="449"/>
      <c r="AOM35" s="450">
        <f t="shared" si="2094"/>
        <v>0</v>
      </c>
      <c r="AON35" s="463"/>
      <c r="AOO35" s="448"/>
      <c r="AOQ35" s="458"/>
      <c r="AOR35" s="447"/>
      <c r="AOS35" s="447"/>
      <c r="AOT35" s="447"/>
      <c r="AOU35" s="450">
        <f t="shared" si="2095"/>
        <v>0</v>
      </c>
      <c r="AOV35" s="447"/>
      <c r="AOW35" s="447"/>
      <c r="AOX35" s="447"/>
      <c r="AOY35" s="447"/>
      <c r="AOZ35" s="447"/>
      <c r="APA35" s="449"/>
      <c r="APB35" s="450">
        <f t="shared" si="2096"/>
        <v>0</v>
      </c>
      <c r="APC35" s="463"/>
      <c r="APD35" s="448"/>
      <c r="APF35" s="458"/>
      <c r="APG35" s="447"/>
      <c r="APH35" s="447"/>
      <c r="API35" s="447"/>
      <c r="APJ35" s="450">
        <f t="shared" si="2097"/>
        <v>0</v>
      </c>
      <c r="APK35" s="447"/>
      <c r="APL35" s="447"/>
      <c r="APM35" s="447"/>
      <c r="APN35" s="447"/>
      <c r="APO35" s="447"/>
      <c r="APP35" s="449"/>
      <c r="APQ35" s="450">
        <f t="shared" si="2098"/>
        <v>0</v>
      </c>
      <c r="APR35" s="463"/>
      <c r="APS35" s="448"/>
      <c r="APU35" s="458"/>
      <c r="APV35" s="447"/>
      <c r="APW35" s="447"/>
      <c r="APX35" s="447"/>
      <c r="APY35" s="450">
        <f t="shared" si="2099"/>
        <v>0</v>
      </c>
      <c r="APZ35" s="447"/>
      <c r="AQA35" s="447"/>
      <c r="AQB35" s="447"/>
      <c r="AQC35" s="447"/>
      <c r="AQD35" s="447"/>
      <c r="AQE35" s="449"/>
      <c r="AQF35" s="450">
        <f t="shared" si="2100"/>
        <v>0</v>
      </c>
      <c r="AQG35" s="463"/>
      <c r="AQH35" s="448"/>
      <c r="AQJ35" s="458"/>
      <c r="AQK35" s="447"/>
      <c r="AQL35" s="447"/>
      <c r="AQM35" s="447"/>
      <c r="AQN35" s="450">
        <f t="shared" si="2101"/>
        <v>0</v>
      </c>
      <c r="AQO35" s="447"/>
      <c r="AQP35" s="447"/>
      <c r="AQQ35" s="447"/>
      <c r="AQR35" s="447"/>
      <c r="AQS35" s="447"/>
      <c r="AQT35" s="449"/>
      <c r="AQU35" s="450">
        <f t="shared" si="2102"/>
        <v>0</v>
      </c>
      <c r="AQV35" s="463"/>
      <c r="AQW35" s="448"/>
      <c r="AQY35" s="458"/>
      <c r="AQZ35" s="447"/>
      <c r="ARA35" s="447"/>
      <c r="ARB35" s="447"/>
      <c r="ARC35" s="450">
        <f t="shared" si="2103"/>
        <v>0</v>
      </c>
      <c r="ARD35" s="447"/>
      <c r="ARE35" s="447"/>
      <c r="ARF35" s="447"/>
      <c r="ARG35" s="447"/>
      <c r="ARH35" s="447"/>
      <c r="ARI35" s="449"/>
      <c r="ARJ35" s="450">
        <f t="shared" si="2104"/>
        <v>0</v>
      </c>
      <c r="ARK35" s="463"/>
      <c r="ARL35" s="448"/>
      <c r="ARN35" s="458"/>
      <c r="ARO35" s="447"/>
      <c r="ARP35" s="447"/>
      <c r="ARQ35" s="447"/>
      <c r="ARR35" s="450">
        <f t="shared" si="2105"/>
        <v>0</v>
      </c>
      <c r="ARS35" s="447"/>
      <c r="ART35" s="447"/>
      <c r="ARU35" s="447"/>
      <c r="ARV35" s="447"/>
      <c r="ARW35" s="447"/>
      <c r="ARX35" s="449"/>
      <c r="ARY35" s="450">
        <f t="shared" si="2106"/>
        <v>0</v>
      </c>
      <c r="ARZ35" s="463"/>
      <c r="ASA35" s="448"/>
      <c r="ASC35" s="458"/>
      <c r="ASD35" s="447"/>
      <c r="ASE35" s="447"/>
      <c r="ASF35" s="447"/>
      <c r="ASG35" s="450">
        <f t="shared" si="2107"/>
        <v>0</v>
      </c>
      <c r="ASH35" s="447"/>
      <c r="ASI35" s="447"/>
      <c r="ASJ35" s="447"/>
      <c r="ASK35" s="447"/>
      <c r="ASL35" s="447"/>
      <c r="ASM35" s="449"/>
      <c r="ASN35" s="450">
        <f t="shared" si="2108"/>
        <v>0</v>
      </c>
      <c r="ASO35" s="463"/>
      <c r="ASP35" s="448"/>
      <c r="ASR35" s="458"/>
      <c r="ASS35" s="447"/>
      <c r="AST35" s="447"/>
      <c r="ASU35" s="447"/>
      <c r="ASV35" s="450">
        <f t="shared" si="2109"/>
        <v>0</v>
      </c>
      <c r="ASW35" s="447"/>
      <c r="ASX35" s="447"/>
      <c r="ASY35" s="447"/>
      <c r="ASZ35" s="447"/>
      <c r="ATA35" s="447"/>
      <c r="ATB35" s="449"/>
      <c r="ATC35" s="450">
        <f t="shared" si="2110"/>
        <v>0</v>
      </c>
      <c r="ATD35" s="463"/>
      <c r="ATE35" s="448"/>
      <c r="ATG35" s="458"/>
      <c r="ATH35" s="447"/>
      <c r="ATI35" s="447"/>
      <c r="ATJ35" s="447"/>
      <c r="ATK35" s="450">
        <f t="shared" si="2111"/>
        <v>0</v>
      </c>
      <c r="ATL35" s="447"/>
      <c r="ATM35" s="447"/>
      <c r="ATN35" s="447"/>
      <c r="ATO35" s="447"/>
      <c r="ATP35" s="447"/>
      <c r="ATQ35" s="449"/>
      <c r="ATR35" s="450">
        <f t="shared" si="2112"/>
        <v>0</v>
      </c>
      <c r="ATS35" s="463"/>
      <c r="ATT35" s="448"/>
      <c r="ATV35" s="458"/>
      <c r="ATW35" s="447"/>
      <c r="ATX35" s="447"/>
      <c r="ATY35" s="447"/>
      <c r="ATZ35" s="450">
        <f t="shared" si="2113"/>
        <v>0</v>
      </c>
      <c r="AUA35" s="447"/>
      <c r="AUB35" s="447"/>
      <c r="AUC35" s="447"/>
      <c r="AUD35" s="447"/>
      <c r="AUE35" s="447"/>
      <c r="AUF35" s="449"/>
      <c r="AUG35" s="450">
        <f t="shared" si="2114"/>
        <v>0</v>
      </c>
      <c r="AUH35" s="463"/>
      <c r="AUI35" s="448"/>
      <c r="AUK35" s="458"/>
      <c r="AUL35" s="447"/>
      <c r="AUM35" s="447"/>
      <c r="AUN35" s="447"/>
      <c r="AUO35" s="450">
        <f t="shared" si="2115"/>
        <v>0</v>
      </c>
      <c r="AUP35" s="447"/>
      <c r="AUQ35" s="447"/>
      <c r="AUR35" s="447"/>
      <c r="AUS35" s="447"/>
      <c r="AUT35" s="447"/>
      <c r="AUU35" s="449"/>
      <c r="AUV35" s="450">
        <f t="shared" si="2116"/>
        <v>0</v>
      </c>
      <c r="AUW35" s="463"/>
      <c r="AUX35" s="448"/>
      <c r="AUZ35" s="458"/>
      <c r="AVA35" s="447"/>
      <c r="AVB35" s="447"/>
      <c r="AVC35" s="447"/>
      <c r="AVD35" s="450">
        <f t="shared" si="2117"/>
        <v>0</v>
      </c>
      <c r="AVE35" s="447"/>
      <c r="AVF35" s="447"/>
      <c r="AVG35" s="447"/>
      <c r="AVH35" s="447"/>
      <c r="AVI35" s="447"/>
      <c r="AVJ35" s="449"/>
      <c r="AVK35" s="450">
        <f t="shared" si="2118"/>
        <v>0</v>
      </c>
      <c r="AVL35" s="463"/>
      <c r="AVM35" s="448"/>
      <c r="AVO35" s="458"/>
      <c r="AVP35" s="447"/>
      <c r="AVQ35" s="447"/>
      <c r="AVR35" s="447"/>
      <c r="AVS35" s="450">
        <f t="shared" si="2119"/>
        <v>0</v>
      </c>
      <c r="AVT35" s="447"/>
      <c r="AVU35" s="447"/>
      <c r="AVV35" s="447"/>
      <c r="AVW35" s="447"/>
      <c r="AVX35" s="447"/>
      <c r="AVY35" s="449"/>
      <c r="AVZ35" s="450">
        <f t="shared" si="2120"/>
        <v>0</v>
      </c>
      <c r="AWA35" s="463"/>
      <c r="AWB35" s="448"/>
      <c r="AWD35" s="458"/>
      <c r="AWE35" s="447"/>
      <c r="AWF35" s="447"/>
      <c r="AWG35" s="447"/>
      <c r="AWH35" s="450">
        <f t="shared" si="2121"/>
        <v>0</v>
      </c>
      <c r="AWI35" s="447"/>
      <c r="AWJ35" s="447"/>
      <c r="AWK35" s="447"/>
      <c r="AWL35" s="447"/>
      <c r="AWM35" s="447"/>
      <c r="AWN35" s="449"/>
      <c r="AWO35" s="450">
        <f t="shared" si="2122"/>
        <v>0</v>
      </c>
      <c r="AWP35" s="463"/>
      <c r="AWQ35" s="448"/>
      <c r="AWS35" s="458"/>
      <c r="AWT35" s="447"/>
      <c r="AWU35" s="447"/>
      <c r="AWV35" s="447"/>
      <c r="AWW35" s="450">
        <f t="shared" si="2123"/>
        <v>0</v>
      </c>
      <c r="AWX35" s="447"/>
      <c r="AWY35" s="447"/>
      <c r="AWZ35" s="447"/>
      <c r="AXA35" s="447"/>
      <c r="AXB35" s="447"/>
      <c r="AXC35" s="449"/>
      <c r="AXD35" s="450">
        <f t="shared" si="2124"/>
        <v>0</v>
      </c>
      <c r="AXE35" s="463"/>
      <c r="AXF35" s="448"/>
      <c r="AXH35" s="458"/>
      <c r="AXI35" s="447"/>
      <c r="AXJ35" s="447"/>
      <c r="AXK35" s="447"/>
      <c r="AXL35" s="450">
        <f t="shared" si="2125"/>
        <v>0</v>
      </c>
      <c r="AXM35" s="447"/>
      <c r="AXN35" s="447"/>
      <c r="AXO35" s="447"/>
      <c r="AXP35" s="447"/>
      <c r="AXQ35" s="447"/>
      <c r="AXR35" s="449"/>
      <c r="AXS35" s="450">
        <f t="shared" si="2126"/>
        <v>0</v>
      </c>
      <c r="AXT35" s="463"/>
      <c r="AXU35" s="448"/>
      <c r="AXW35" s="458"/>
      <c r="AXX35" s="447"/>
      <c r="AXY35" s="447"/>
      <c r="AXZ35" s="447"/>
      <c r="AYA35" s="450">
        <f t="shared" si="2127"/>
        <v>0</v>
      </c>
      <c r="AYB35" s="447"/>
      <c r="AYC35" s="447"/>
      <c r="AYD35" s="447"/>
      <c r="AYE35" s="447"/>
      <c r="AYF35" s="447"/>
      <c r="AYG35" s="449"/>
      <c r="AYH35" s="450">
        <f t="shared" si="2128"/>
        <v>0</v>
      </c>
      <c r="AYI35" s="463"/>
      <c r="AYJ35" s="448"/>
      <c r="AYL35" s="458"/>
      <c r="AYM35" s="447"/>
      <c r="AYN35" s="447"/>
      <c r="AYO35" s="447"/>
      <c r="AYP35" s="450">
        <f t="shared" si="2129"/>
        <v>0</v>
      </c>
      <c r="AYQ35" s="447"/>
      <c r="AYR35" s="447"/>
      <c r="AYS35" s="447"/>
      <c r="AYT35" s="447"/>
      <c r="AYU35" s="447"/>
      <c r="AYV35" s="449"/>
      <c r="AYW35" s="450">
        <f t="shared" si="2130"/>
        <v>0</v>
      </c>
      <c r="AYX35" s="463"/>
      <c r="AYY35" s="448"/>
      <c r="AZA35" s="458"/>
      <c r="AZB35" s="447"/>
      <c r="AZC35" s="447"/>
      <c r="AZD35" s="447"/>
      <c r="AZE35" s="450">
        <f t="shared" si="2131"/>
        <v>0</v>
      </c>
      <c r="AZF35" s="447"/>
      <c r="AZG35" s="447"/>
      <c r="AZH35" s="447"/>
      <c r="AZI35" s="447"/>
      <c r="AZJ35" s="447"/>
      <c r="AZK35" s="449"/>
      <c r="AZL35" s="450">
        <f t="shared" si="2132"/>
        <v>0</v>
      </c>
      <c r="AZM35" s="463"/>
      <c r="AZN35" s="448"/>
      <c r="AZP35" s="458"/>
      <c r="AZQ35" s="447"/>
      <c r="AZR35" s="447"/>
      <c r="AZS35" s="447"/>
      <c r="AZT35" s="450">
        <f t="shared" si="2133"/>
        <v>0</v>
      </c>
      <c r="AZU35" s="447"/>
      <c r="AZV35" s="447"/>
      <c r="AZW35" s="447"/>
      <c r="AZX35" s="447"/>
      <c r="AZY35" s="447"/>
      <c r="AZZ35" s="449"/>
      <c r="BAA35" s="450">
        <f t="shared" si="2134"/>
        <v>0</v>
      </c>
      <c r="BAB35" s="463"/>
      <c r="BAC35" s="448"/>
      <c r="BAE35" s="458"/>
      <c r="BAF35" s="447"/>
      <c r="BAG35" s="447"/>
      <c r="BAH35" s="447"/>
      <c r="BAI35" s="450">
        <f t="shared" si="2135"/>
        <v>0</v>
      </c>
      <c r="BAJ35" s="447"/>
      <c r="BAK35" s="447"/>
      <c r="BAL35" s="447"/>
      <c r="BAM35" s="447"/>
      <c r="BAN35" s="447"/>
      <c r="BAO35" s="449"/>
      <c r="BAP35" s="450">
        <f t="shared" si="2136"/>
        <v>0</v>
      </c>
      <c r="BAQ35" s="463"/>
      <c r="BAR35" s="448"/>
      <c r="BAT35" s="458"/>
      <c r="BAU35" s="447"/>
      <c r="BAV35" s="447"/>
      <c r="BAW35" s="447"/>
      <c r="BAX35" s="450">
        <f t="shared" si="2137"/>
        <v>0</v>
      </c>
      <c r="BAY35" s="447"/>
      <c r="BAZ35" s="447"/>
      <c r="BBA35" s="447"/>
      <c r="BBB35" s="447"/>
      <c r="BBC35" s="447"/>
      <c r="BBD35" s="449"/>
      <c r="BBE35" s="450">
        <f t="shared" si="2138"/>
        <v>0</v>
      </c>
      <c r="BBF35" s="463"/>
      <c r="BBG35" s="448"/>
      <c r="BBI35" s="458"/>
      <c r="BBJ35" s="447"/>
      <c r="BBK35" s="447"/>
      <c r="BBL35" s="447"/>
      <c r="BBM35" s="450">
        <f t="shared" si="2139"/>
        <v>0</v>
      </c>
      <c r="BBN35" s="447"/>
      <c r="BBO35" s="447"/>
      <c r="BBP35" s="447"/>
      <c r="BBQ35" s="447"/>
      <c r="BBR35" s="447"/>
      <c r="BBS35" s="449"/>
      <c r="BBT35" s="450">
        <f t="shared" si="2140"/>
        <v>0</v>
      </c>
      <c r="BBU35" s="463"/>
      <c r="BBV35" s="448"/>
      <c r="BBX35" s="458"/>
      <c r="BBY35" s="447"/>
      <c r="BBZ35" s="447"/>
      <c r="BCA35" s="447"/>
      <c r="BCB35" s="450">
        <f t="shared" si="2141"/>
        <v>0</v>
      </c>
      <c r="BCC35" s="447"/>
      <c r="BCD35" s="447"/>
      <c r="BCE35" s="447"/>
      <c r="BCF35" s="447"/>
      <c r="BCG35" s="447"/>
      <c r="BCH35" s="449"/>
      <c r="BCI35" s="450">
        <f t="shared" si="2142"/>
        <v>0</v>
      </c>
      <c r="BCJ35" s="463"/>
      <c r="BCK35" s="448"/>
      <c r="BCM35" s="458"/>
      <c r="BCN35" s="447"/>
      <c r="BCO35" s="447"/>
      <c r="BCP35" s="447"/>
      <c r="BCQ35" s="450">
        <f t="shared" si="2143"/>
        <v>0</v>
      </c>
      <c r="BCR35" s="447"/>
      <c r="BCS35" s="447"/>
      <c r="BCT35" s="447"/>
      <c r="BCU35" s="447"/>
      <c r="BCV35" s="447"/>
      <c r="BCW35" s="449"/>
      <c r="BCX35" s="450">
        <f t="shared" si="2144"/>
        <v>0</v>
      </c>
      <c r="BCY35" s="463"/>
      <c r="BCZ35" s="448"/>
      <c r="BDB35" s="458"/>
      <c r="BDC35" s="447"/>
      <c r="BDD35" s="447"/>
      <c r="BDE35" s="447"/>
      <c r="BDF35" s="450">
        <f t="shared" si="2145"/>
        <v>0</v>
      </c>
      <c r="BDG35" s="447"/>
      <c r="BDH35" s="447"/>
      <c r="BDI35" s="447"/>
      <c r="BDJ35" s="447"/>
      <c r="BDK35" s="447"/>
      <c r="BDL35" s="449"/>
      <c r="BDM35" s="450">
        <f t="shared" si="2146"/>
        <v>0</v>
      </c>
      <c r="BDN35" s="463"/>
      <c r="BDO35" s="448"/>
      <c r="BDQ35" s="458"/>
      <c r="BDR35" s="447"/>
      <c r="BDS35" s="447"/>
      <c r="BDT35" s="447"/>
      <c r="BDU35" s="450">
        <f t="shared" si="2147"/>
        <v>0</v>
      </c>
      <c r="BDV35" s="447"/>
      <c r="BDW35" s="447"/>
      <c r="BDX35" s="447"/>
      <c r="BDY35" s="447"/>
      <c r="BDZ35" s="447"/>
      <c r="BEA35" s="449"/>
      <c r="BEB35" s="450">
        <f t="shared" si="2148"/>
        <v>0</v>
      </c>
      <c r="BEC35" s="463"/>
      <c r="BED35" s="448"/>
      <c r="BEF35" s="458"/>
      <c r="BEG35" s="447"/>
      <c r="BEH35" s="447"/>
      <c r="BEI35" s="447"/>
      <c r="BEJ35" s="450">
        <f t="shared" si="2149"/>
        <v>0</v>
      </c>
      <c r="BEK35" s="447"/>
      <c r="BEL35" s="447"/>
      <c r="BEM35" s="447"/>
      <c r="BEN35" s="447"/>
      <c r="BEO35" s="447"/>
      <c r="BEP35" s="449"/>
      <c r="BEQ35" s="450">
        <f t="shared" si="2150"/>
        <v>0</v>
      </c>
      <c r="BER35" s="463"/>
      <c r="BES35" s="448"/>
      <c r="BEU35" s="458"/>
      <c r="BEV35" s="447"/>
      <c r="BEW35" s="447"/>
      <c r="BEX35" s="447"/>
      <c r="BEY35" s="450">
        <f t="shared" si="2151"/>
        <v>0</v>
      </c>
      <c r="BEZ35" s="447"/>
      <c r="BFA35" s="447"/>
      <c r="BFB35" s="447"/>
      <c r="BFC35" s="447"/>
      <c r="BFD35" s="447"/>
      <c r="BFE35" s="449"/>
      <c r="BFF35" s="450">
        <f t="shared" si="2152"/>
        <v>0</v>
      </c>
      <c r="BFG35" s="463"/>
      <c r="BFH35" s="448"/>
      <c r="BFJ35" s="458"/>
      <c r="BFK35" s="447"/>
      <c r="BFL35" s="447"/>
      <c r="BFM35" s="447"/>
      <c r="BFN35" s="450">
        <f t="shared" si="2153"/>
        <v>0</v>
      </c>
      <c r="BFO35" s="447"/>
      <c r="BFP35" s="447"/>
      <c r="BFQ35" s="447"/>
      <c r="BFR35" s="447"/>
      <c r="BFS35" s="447"/>
      <c r="BFT35" s="449"/>
      <c r="BFU35" s="450">
        <f t="shared" si="2154"/>
        <v>0</v>
      </c>
      <c r="BFV35" s="463"/>
      <c r="BFW35" s="448"/>
      <c r="BFY35" s="458"/>
      <c r="BFZ35" s="447"/>
      <c r="BGA35" s="447"/>
      <c r="BGB35" s="447"/>
      <c r="BGC35" s="450">
        <f t="shared" si="2155"/>
        <v>0</v>
      </c>
      <c r="BGD35" s="447"/>
      <c r="BGE35" s="447"/>
      <c r="BGF35" s="447"/>
      <c r="BGG35" s="447"/>
      <c r="BGH35" s="447"/>
      <c r="BGI35" s="449"/>
      <c r="BGJ35" s="450">
        <f t="shared" si="2156"/>
        <v>0</v>
      </c>
      <c r="BGK35" s="463"/>
      <c r="BGL35" s="448"/>
      <c r="BGN35" s="458"/>
      <c r="BGO35" s="447"/>
      <c r="BGP35" s="447"/>
      <c r="BGQ35" s="447"/>
      <c r="BGR35" s="450">
        <f t="shared" si="2157"/>
        <v>0</v>
      </c>
      <c r="BGS35" s="447"/>
      <c r="BGT35" s="447"/>
      <c r="BGU35" s="447"/>
      <c r="BGV35" s="447"/>
      <c r="BGW35" s="447"/>
      <c r="BGX35" s="449"/>
      <c r="BGY35" s="450">
        <f t="shared" si="2158"/>
        <v>0</v>
      </c>
      <c r="BGZ35" s="463"/>
      <c r="BHA35" s="448"/>
      <c r="BHC35" s="458"/>
      <c r="BHD35" s="447"/>
      <c r="BHE35" s="447"/>
      <c r="BHF35" s="447"/>
      <c r="BHG35" s="450">
        <f t="shared" si="2159"/>
        <v>0</v>
      </c>
      <c r="BHH35" s="447"/>
      <c r="BHI35" s="447"/>
      <c r="BHJ35" s="447"/>
      <c r="BHK35" s="447"/>
      <c r="BHL35" s="447"/>
      <c r="BHM35" s="449"/>
      <c r="BHN35" s="450">
        <f t="shared" si="2160"/>
        <v>0</v>
      </c>
      <c r="BHO35" s="463"/>
      <c r="BHP35" s="448"/>
      <c r="BHR35" s="458"/>
      <c r="BHS35" s="447"/>
      <c r="BHT35" s="447"/>
      <c r="BHU35" s="447"/>
      <c r="BHV35" s="450">
        <f t="shared" si="2161"/>
        <v>0</v>
      </c>
      <c r="BHW35" s="447"/>
      <c r="BHX35" s="447"/>
      <c r="BHY35" s="447"/>
      <c r="BHZ35" s="447"/>
      <c r="BIA35" s="447"/>
      <c r="BIB35" s="449"/>
      <c r="BIC35" s="450">
        <f t="shared" si="2162"/>
        <v>0</v>
      </c>
      <c r="BID35" s="463"/>
      <c r="BIE35" s="448"/>
      <c r="BIG35" s="458"/>
      <c r="BIH35" s="447"/>
      <c r="BII35" s="447"/>
      <c r="BIJ35" s="447"/>
      <c r="BIK35" s="450">
        <f t="shared" si="2163"/>
        <v>0</v>
      </c>
      <c r="BIL35" s="447"/>
      <c r="BIM35" s="447"/>
      <c r="BIN35" s="447"/>
      <c r="BIO35" s="447"/>
      <c r="BIP35" s="447"/>
      <c r="BIQ35" s="449"/>
      <c r="BIR35" s="450">
        <f t="shared" si="2164"/>
        <v>0</v>
      </c>
      <c r="BIS35" s="463"/>
      <c r="BIT35" s="448"/>
      <c r="BIV35" s="458"/>
      <c r="BIW35" s="447"/>
      <c r="BIX35" s="447"/>
      <c r="BIY35" s="447"/>
      <c r="BIZ35" s="450">
        <f t="shared" si="2165"/>
        <v>0</v>
      </c>
      <c r="BJA35" s="447"/>
      <c r="BJB35" s="447"/>
      <c r="BJC35" s="447"/>
      <c r="BJD35" s="447"/>
      <c r="BJE35" s="447"/>
      <c r="BJF35" s="449"/>
      <c r="BJG35" s="450">
        <f t="shared" si="2166"/>
        <v>0</v>
      </c>
      <c r="BJH35" s="463"/>
      <c r="BJI35" s="448"/>
      <c r="BJK35" s="458"/>
      <c r="BJL35" s="447"/>
      <c r="BJM35" s="447"/>
      <c r="BJN35" s="447"/>
      <c r="BJO35" s="450">
        <f t="shared" si="2167"/>
        <v>0</v>
      </c>
      <c r="BJP35" s="447"/>
      <c r="BJQ35" s="447"/>
      <c r="BJR35" s="447"/>
      <c r="BJS35" s="447"/>
      <c r="BJT35" s="447"/>
      <c r="BJU35" s="449"/>
      <c r="BJV35" s="450">
        <f t="shared" si="2168"/>
        <v>0</v>
      </c>
      <c r="BJW35" s="463"/>
      <c r="BJX35" s="448"/>
      <c r="BJZ35" s="458"/>
      <c r="BKA35" s="447"/>
      <c r="BKB35" s="447"/>
      <c r="BKC35" s="447"/>
      <c r="BKD35" s="450">
        <f t="shared" si="2169"/>
        <v>0</v>
      </c>
      <c r="BKE35" s="447"/>
      <c r="BKF35" s="447"/>
      <c r="BKG35" s="447"/>
      <c r="BKH35" s="447"/>
      <c r="BKI35" s="447"/>
      <c r="BKJ35" s="449"/>
      <c r="BKK35" s="450">
        <f t="shared" si="2170"/>
        <v>0</v>
      </c>
      <c r="BKL35" s="463"/>
      <c r="BKM35" s="448"/>
      <c r="BKO35" s="458"/>
      <c r="BKP35" s="447"/>
      <c r="BKQ35" s="447"/>
      <c r="BKR35" s="447"/>
      <c r="BKS35" s="450">
        <f t="shared" si="2171"/>
        <v>0</v>
      </c>
      <c r="BKT35" s="447"/>
      <c r="BKU35" s="447"/>
      <c r="BKV35" s="447"/>
      <c r="BKW35" s="447"/>
      <c r="BKX35" s="447"/>
      <c r="BKY35" s="449"/>
      <c r="BKZ35" s="450">
        <f t="shared" si="2172"/>
        <v>0</v>
      </c>
      <c r="BLA35" s="463"/>
      <c r="BLB35" s="448"/>
      <c r="BLD35" s="458"/>
      <c r="BLE35" s="447"/>
      <c r="BLF35" s="447"/>
      <c r="BLG35" s="447"/>
      <c r="BLH35" s="450">
        <f t="shared" si="2173"/>
        <v>0</v>
      </c>
      <c r="BLI35" s="447"/>
      <c r="BLJ35" s="447"/>
      <c r="BLK35" s="447"/>
      <c r="BLL35" s="447"/>
      <c r="BLM35" s="447"/>
      <c r="BLN35" s="449"/>
      <c r="BLO35" s="450">
        <f t="shared" si="2174"/>
        <v>0</v>
      </c>
      <c r="BLP35" s="463"/>
      <c r="BLQ35" s="448"/>
      <c r="BLS35" s="458"/>
      <c r="BLT35" s="447"/>
      <c r="BLU35" s="447"/>
      <c r="BLV35" s="447"/>
      <c r="BLW35" s="450">
        <f t="shared" si="2175"/>
        <v>0</v>
      </c>
      <c r="BLX35" s="447"/>
      <c r="BLY35" s="447"/>
      <c r="BLZ35" s="447"/>
      <c r="BMA35" s="447"/>
      <c r="BMB35" s="447"/>
      <c r="BMC35" s="449"/>
      <c r="BMD35" s="450">
        <f t="shared" si="2176"/>
        <v>0</v>
      </c>
      <c r="BME35" s="463"/>
      <c r="BMF35" s="448"/>
      <c r="BMH35" s="458"/>
      <c r="BMI35" s="447"/>
      <c r="BMJ35" s="447"/>
      <c r="BMK35" s="447"/>
      <c r="BML35" s="450">
        <f t="shared" si="2177"/>
        <v>0</v>
      </c>
      <c r="BMM35" s="447"/>
      <c r="BMN35" s="447"/>
      <c r="BMO35" s="447"/>
      <c r="BMP35" s="447"/>
      <c r="BMQ35" s="447"/>
      <c r="BMR35" s="449"/>
      <c r="BMS35" s="450">
        <f t="shared" si="2178"/>
        <v>0</v>
      </c>
      <c r="BMT35" s="463"/>
      <c r="BMU35" s="448"/>
      <c r="BMW35" s="458"/>
      <c r="BMX35" s="447"/>
      <c r="BMY35" s="447"/>
      <c r="BMZ35" s="447"/>
      <c r="BNA35" s="450">
        <f t="shared" si="2179"/>
        <v>0</v>
      </c>
      <c r="BNB35" s="447"/>
      <c r="BNC35" s="447"/>
      <c r="BND35" s="447"/>
      <c r="BNE35" s="447"/>
      <c r="BNF35" s="447"/>
      <c r="BNG35" s="449"/>
      <c r="BNH35" s="450">
        <f t="shared" si="2180"/>
        <v>0</v>
      </c>
      <c r="BNI35" s="463"/>
      <c r="BNJ35" s="448"/>
      <c r="BNL35" s="458"/>
      <c r="BNM35" s="447"/>
      <c r="BNN35" s="447"/>
      <c r="BNO35" s="447"/>
      <c r="BNP35" s="450">
        <f t="shared" si="2181"/>
        <v>0</v>
      </c>
      <c r="BNQ35" s="447"/>
      <c r="BNR35" s="447"/>
      <c r="BNS35" s="447"/>
      <c r="BNT35" s="447"/>
      <c r="BNU35" s="447"/>
      <c r="BNV35" s="449"/>
      <c r="BNW35" s="450">
        <f t="shared" si="2182"/>
        <v>0</v>
      </c>
      <c r="BNX35" s="463"/>
      <c r="BNY35" s="448"/>
      <c r="BOA35" s="458"/>
      <c r="BOB35" s="447"/>
      <c r="BOC35" s="447"/>
      <c r="BOD35" s="447"/>
      <c r="BOE35" s="450">
        <f t="shared" si="2183"/>
        <v>0</v>
      </c>
      <c r="BOF35" s="447"/>
      <c r="BOG35" s="447"/>
      <c r="BOH35" s="447"/>
      <c r="BOI35" s="447"/>
      <c r="BOJ35" s="447"/>
      <c r="BOK35" s="449"/>
      <c r="BOL35" s="450">
        <f t="shared" si="2184"/>
        <v>0</v>
      </c>
      <c r="BOM35" s="463"/>
      <c r="BON35" s="448"/>
      <c r="BOP35" s="458"/>
      <c r="BOQ35" s="447"/>
      <c r="BOR35" s="447"/>
      <c r="BOS35" s="447"/>
      <c r="BOT35" s="450">
        <f t="shared" si="2185"/>
        <v>0</v>
      </c>
      <c r="BOU35" s="447"/>
      <c r="BOV35" s="447"/>
      <c r="BOW35" s="447"/>
      <c r="BOX35" s="447"/>
      <c r="BOY35" s="447"/>
      <c r="BOZ35" s="449"/>
      <c r="BPA35" s="450">
        <f t="shared" si="2186"/>
        <v>0</v>
      </c>
      <c r="BPB35" s="463"/>
      <c r="BPC35" s="448"/>
      <c r="BPE35" s="458"/>
      <c r="BPF35" s="447"/>
      <c r="BPG35" s="447"/>
      <c r="BPH35" s="447"/>
      <c r="BPI35" s="450">
        <f t="shared" si="2187"/>
        <v>0</v>
      </c>
      <c r="BPJ35" s="447"/>
      <c r="BPK35" s="447"/>
      <c r="BPL35" s="447"/>
      <c r="BPM35" s="447"/>
      <c r="BPN35" s="447"/>
      <c r="BPO35" s="449"/>
      <c r="BPP35" s="450">
        <f t="shared" si="2188"/>
        <v>0</v>
      </c>
      <c r="BPQ35" s="463"/>
      <c r="BPR35" s="448"/>
      <c r="BPT35" s="458"/>
      <c r="BPU35" s="447"/>
      <c r="BPV35" s="447"/>
      <c r="BPW35" s="447"/>
      <c r="BPX35" s="450">
        <f t="shared" si="2189"/>
        <v>0</v>
      </c>
      <c r="BPY35" s="447"/>
      <c r="BPZ35" s="447"/>
      <c r="BQA35" s="447"/>
      <c r="BQB35" s="447"/>
      <c r="BQC35" s="447"/>
      <c r="BQD35" s="449"/>
      <c r="BQE35" s="450">
        <f t="shared" si="2190"/>
        <v>0</v>
      </c>
      <c r="BQF35" s="463"/>
      <c r="BQG35" s="448"/>
      <c r="BQI35" s="458"/>
      <c r="BQJ35" s="447"/>
      <c r="BQK35" s="447"/>
      <c r="BQL35" s="447"/>
      <c r="BQM35" s="450">
        <f t="shared" si="2191"/>
        <v>0</v>
      </c>
      <c r="BQN35" s="447"/>
      <c r="BQO35" s="447"/>
      <c r="BQP35" s="447"/>
      <c r="BQQ35" s="447"/>
      <c r="BQR35" s="447"/>
      <c r="BQS35" s="449"/>
      <c r="BQT35" s="450">
        <f t="shared" si="2192"/>
        <v>0</v>
      </c>
      <c r="BQU35" s="463"/>
      <c r="BQV35" s="448"/>
      <c r="BQX35" s="458"/>
      <c r="BQY35" s="447"/>
      <c r="BQZ35" s="447"/>
      <c r="BRA35" s="447"/>
      <c r="BRB35" s="450">
        <f t="shared" si="2193"/>
        <v>0</v>
      </c>
      <c r="BRC35" s="447"/>
      <c r="BRD35" s="447"/>
      <c r="BRE35" s="447"/>
      <c r="BRF35" s="447"/>
      <c r="BRG35" s="447"/>
      <c r="BRH35" s="449"/>
      <c r="BRI35" s="450">
        <f t="shared" si="2194"/>
        <v>0</v>
      </c>
      <c r="BRJ35" s="463"/>
      <c r="BRK35" s="448"/>
      <c r="BRM35" s="458"/>
      <c r="BRN35" s="447"/>
      <c r="BRO35" s="447"/>
      <c r="BRP35" s="447"/>
      <c r="BRQ35" s="450">
        <f t="shared" si="2195"/>
        <v>0</v>
      </c>
      <c r="BRR35" s="447"/>
      <c r="BRS35" s="447"/>
      <c r="BRT35" s="447"/>
      <c r="BRU35" s="447"/>
      <c r="BRV35" s="447"/>
      <c r="BRW35" s="449"/>
      <c r="BRX35" s="450">
        <f t="shared" si="2196"/>
        <v>0</v>
      </c>
      <c r="BRY35" s="463"/>
      <c r="BRZ35" s="448"/>
      <c r="BSB35" s="458"/>
      <c r="BSC35" s="447"/>
      <c r="BSD35" s="447"/>
      <c r="BSE35" s="447"/>
      <c r="BSF35" s="450">
        <f t="shared" si="2197"/>
        <v>0</v>
      </c>
      <c r="BSG35" s="447"/>
      <c r="BSH35" s="447"/>
      <c r="BSI35" s="447"/>
      <c r="BSJ35" s="447"/>
      <c r="BSK35" s="447"/>
      <c r="BSL35" s="449"/>
      <c r="BSM35" s="450">
        <f t="shared" si="2198"/>
        <v>0</v>
      </c>
      <c r="BSN35" s="463"/>
      <c r="BSO35" s="448"/>
      <c r="BSQ35" s="458"/>
      <c r="BSR35" s="447"/>
      <c r="BSS35" s="447"/>
      <c r="BST35" s="447"/>
      <c r="BSU35" s="450">
        <f t="shared" si="2199"/>
        <v>0</v>
      </c>
      <c r="BSV35" s="447"/>
      <c r="BSW35" s="447"/>
      <c r="BSX35" s="447"/>
      <c r="BSY35" s="447"/>
      <c r="BSZ35" s="447"/>
      <c r="BTA35" s="449"/>
      <c r="BTB35" s="450">
        <f t="shared" si="2200"/>
        <v>0</v>
      </c>
      <c r="BTC35" s="463"/>
      <c r="BTD35" s="448"/>
      <c r="BTF35" s="458"/>
      <c r="BTG35" s="447"/>
      <c r="BTH35" s="447"/>
      <c r="BTI35" s="447"/>
      <c r="BTJ35" s="450">
        <f t="shared" si="2201"/>
        <v>0</v>
      </c>
      <c r="BTK35" s="447"/>
      <c r="BTL35" s="447"/>
      <c r="BTM35" s="447"/>
      <c r="BTN35" s="447"/>
      <c r="BTO35" s="447"/>
      <c r="BTP35" s="449"/>
      <c r="BTQ35" s="450">
        <f t="shared" si="2202"/>
        <v>0</v>
      </c>
      <c r="BTR35" s="463"/>
      <c r="BTS35" s="448"/>
      <c r="BTU35" s="458"/>
      <c r="BTV35" s="447"/>
      <c r="BTW35" s="447"/>
      <c r="BTX35" s="447"/>
      <c r="BTY35" s="450">
        <f t="shared" si="2203"/>
        <v>0</v>
      </c>
      <c r="BTZ35" s="447"/>
      <c r="BUA35" s="447"/>
      <c r="BUB35" s="447"/>
      <c r="BUC35" s="447"/>
      <c r="BUD35" s="447"/>
      <c r="BUE35" s="449"/>
      <c r="BUF35" s="450">
        <f t="shared" si="2204"/>
        <v>0</v>
      </c>
      <c r="BUG35" s="463"/>
      <c r="BUH35" s="448"/>
      <c r="BUJ35" s="458"/>
      <c r="BUK35" s="447"/>
      <c r="BUL35" s="447"/>
      <c r="BUM35" s="447"/>
      <c r="BUN35" s="450">
        <f t="shared" si="2205"/>
        <v>0</v>
      </c>
      <c r="BUO35" s="447"/>
      <c r="BUP35" s="447"/>
      <c r="BUQ35" s="447"/>
      <c r="BUR35" s="447"/>
      <c r="BUS35" s="447"/>
      <c r="BUT35" s="449"/>
      <c r="BUU35" s="450">
        <f t="shared" si="2206"/>
        <v>0</v>
      </c>
      <c r="BUV35" s="463"/>
      <c r="BUW35" s="448"/>
      <c r="BUY35" s="458"/>
      <c r="BUZ35" s="447"/>
      <c r="BVA35" s="447"/>
      <c r="BVB35" s="447"/>
      <c r="BVC35" s="450">
        <f t="shared" si="2207"/>
        <v>0</v>
      </c>
      <c r="BVD35" s="447"/>
      <c r="BVE35" s="447"/>
      <c r="BVF35" s="447"/>
      <c r="BVG35" s="447"/>
      <c r="BVH35" s="447"/>
      <c r="BVI35" s="449"/>
      <c r="BVJ35" s="450">
        <f t="shared" si="2208"/>
        <v>0</v>
      </c>
      <c r="BVK35" s="463"/>
      <c r="BVL35" s="448"/>
      <c r="BVN35" s="458"/>
      <c r="BVO35" s="447"/>
      <c r="BVP35" s="447"/>
      <c r="BVQ35" s="447"/>
      <c r="BVR35" s="450">
        <f t="shared" si="2209"/>
        <v>0</v>
      </c>
      <c r="BVS35" s="447"/>
      <c r="BVT35" s="447"/>
      <c r="BVU35" s="447"/>
      <c r="BVV35" s="447"/>
      <c r="BVW35" s="447"/>
      <c r="BVX35" s="449"/>
      <c r="BVY35" s="450">
        <f t="shared" si="2210"/>
        <v>0</v>
      </c>
      <c r="BVZ35" s="463"/>
      <c r="BWA35" s="448"/>
    </row>
    <row r="36" spans="2:1951" ht="15" customHeight="1" x14ac:dyDescent="0.2">
      <c r="B36" s="452" t="s">
        <v>324</v>
      </c>
      <c r="C36" s="450">
        <f t="shared" ref="C36:P36" si="2211">SUM(C37:C42)</f>
        <v>0</v>
      </c>
      <c r="D36" s="450">
        <f t="shared" si="2211"/>
        <v>0</v>
      </c>
      <c r="E36" s="450">
        <f t="shared" si="2211"/>
        <v>0</v>
      </c>
      <c r="F36" s="450">
        <f t="shared" si="2211"/>
        <v>0</v>
      </c>
      <c r="G36" s="450">
        <f t="shared" si="2211"/>
        <v>0</v>
      </c>
      <c r="H36" s="450">
        <f t="shared" si="2211"/>
        <v>0</v>
      </c>
      <c r="I36" s="450">
        <f t="shared" si="2211"/>
        <v>0</v>
      </c>
      <c r="J36" s="450">
        <f t="shared" si="2211"/>
        <v>0</v>
      </c>
      <c r="K36" s="450">
        <f t="shared" si="2211"/>
        <v>0</v>
      </c>
      <c r="L36" s="450">
        <f t="shared" si="2211"/>
        <v>0</v>
      </c>
      <c r="M36" s="450">
        <f t="shared" si="2211"/>
        <v>0</v>
      </c>
      <c r="N36" s="450">
        <f t="shared" si="2211"/>
        <v>0</v>
      </c>
      <c r="O36" s="450">
        <f t="shared" si="2211"/>
        <v>0</v>
      </c>
      <c r="P36" s="451">
        <f t="shared" si="2211"/>
        <v>0</v>
      </c>
      <c r="R36" s="457">
        <f t="shared" ref="R36:AE36" si="2212">SUM(R37:R42)</f>
        <v>0</v>
      </c>
      <c r="S36" s="450">
        <f t="shared" si="2212"/>
        <v>0</v>
      </c>
      <c r="T36" s="450">
        <f t="shared" si="2212"/>
        <v>0</v>
      </c>
      <c r="U36" s="450">
        <f t="shared" si="2212"/>
        <v>0</v>
      </c>
      <c r="V36" s="450">
        <f t="shared" si="2212"/>
        <v>0</v>
      </c>
      <c r="W36" s="450">
        <f t="shared" si="2212"/>
        <v>0</v>
      </c>
      <c r="X36" s="450">
        <f t="shared" si="2212"/>
        <v>0</v>
      </c>
      <c r="Y36" s="450">
        <f t="shared" si="2212"/>
        <v>0</v>
      </c>
      <c r="Z36" s="450">
        <f t="shared" si="2212"/>
        <v>0</v>
      </c>
      <c r="AA36" s="450">
        <f t="shared" si="2212"/>
        <v>0</v>
      </c>
      <c r="AB36" s="450">
        <f t="shared" si="2212"/>
        <v>0</v>
      </c>
      <c r="AC36" s="450">
        <f t="shared" si="2212"/>
        <v>0</v>
      </c>
      <c r="AD36" s="450">
        <f t="shared" si="2212"/>
        <v>0</v>
      </c>
      <c r="AE36" s="451">
        <f t="shared" si="2212"/>
        <v>0</v>
      </c>
      <c r="AG36" s="457">
        <f t="shared" ref="AG36:AT36" si="2213">SUM(AG37:AG42)</f>
        <v>0</v>
      </c>
      <c r="AH36" s="450">
        <f t="shared" si="2213"/>
        <v>0</v>
      </c>
      <c r="AI36" s="450">
        <f t="shared" si="2213"/>
        <v>0</v>
      </c>
      <c r="AJ36" s="450">
        <f t="shared" si="2213"/>
        <v>0</v>
      </c>
      <c r="AK36" s="450">
        <f t="shared" si="2213"/>
        <v>0</v>
      </c>
      <c r="AL36" s="450">
        <f t="shared" si="2213"/>
        <v>0</v>
      </c>
      <c r="AM36" s="450">
        <f t="shared" si="2213"/>
        <v>0</v>
      </c>
      <c r="AN36" s="450">
        <f t="shared" si="2213"/>
        <v>0</v>
      </c>
      <c r="AO36" s="450">
        <f t="shared" si="2213"/>
        <v>0</v>
      </c>
      <c r="AP36" s="450">
        <f t="shared" si="2213"/>
        <v>0</v>
      </c>
      <c r="AQ36" s="450">
        <f t="shared" si="2213"/>
        <v>0</v>
      </c>
      <c r="AR36" s="450">
        <f t="shared" si="2213"/>
        <v>0</v>
      </c>
      <c r="AS36" s="450">
        <f t="shared" si="2213"/>
        <v>0</v>
      </c>
      <c r="AT36" s="451">
        <f t="shared" si="2213"/>
        <v>0</v>
      </c>
      <c r="AV36" s="457">
        <f t="shared" ref="AV36:BI36" si="2214">SUM(AV37:AV42)</f>
        <v>0</v>
      </c>
      <c r="AW36" s="450">
        <f t="shared" si="2214"/>
        <v>0</v>
      </c>
      <c r="AX36" s="450">
        <f t="shared" si="2214"/>
        <v>0</v>
      </c>
      <c r="AY36" s="450">
        <f t="shared" si="2214"/>
        <v>0</v>
      </c>
      <c r="AZ36" s="450">
        <f t="shared" si="2214"/>
        <v>0</v>
      </c>
      <c r="BA36" s="450">
        <f t="shared" si="2214"/>
        <v>0</v>
      </c>
      <c r="BB36" s="450">
        <f t="shared" si="2214"/>
        <v>0</v>
      </c>
      <c r="BC36" s="450">
        <f t="shared" si="2214"/>
        <v>0</v>
      </c>
      <c r="BD36" s="450">
        <f t="shared" si="2214"/>
        <v>0</v>
      </c>
      <c r="BE36" s="450">
        <f t="shared" si="2214"/>
        <v>0</v>
      </c>
      <c r="BF36" s="450">
        <f t="shared" si="2214"/>
        <v>0</v>
      </c>
      <c r="BG36" s="450">
        <f t="shared" si="2214"/>
        <v>0</v>
      </c>
      <c r="BH36" s="450">
        <f t="shared" si="2214"/>
        <v>0</v>
      </c>
      <c r="BI36" s="451">
        <f t="shared" si="2214"/>
        <v>0</v>
      </c>
      <c r="BK36" s="457">
        <f t="shared" ref="BK36:BX36" si="2215">SUM(BK37:BK42)</f>
        <v>0</v>
      </c>
      <c r="BL36" s="450">
        <f t="shared" si="2215"/>
        <v>0</v>
      </c>
      <c r="BM36" s="450">
        <f t="shared" si="2215"/>
        <v>0</v>
      </c>
      <c r="BN36" s="450">
        <f t="shared" si="2215"/>
        <v>0</v>
      </c>
      <c r="BO36" s="450">
        <f t="shared" si="2215"/>
        <v>0</v>
      </c>
      <c r="BP36" s="450">
        <f t="shared" si="2215"/>
        <v>0</v>
      </c>
      <c r="BQ36" s="450">
        <f t="shared" si="2215"/>
        <v>0</v>
      </c>
      <c r="BR36" s="450">
        <f t="shared" si="2215"/>
        <v>0</v>
      </c>
      <c r="BS36" s="450">
        <f t="shared" si="2215"/>
        <v>0</v>
      </c>
      <c r="BT36" s="450">
        <f t="shared" si="2215"/>
        <v>0</v>
      </c>
      <c r="BU36" s="450">
        <f t="shared" si="2215"/>
        <v>0</v>
      </c>
      <c r="BV36" s="450">
        <f t="shared" si="2215"/>
        <v>0</v>
      </c>
      <c r="BW36" s="450">
        <f t="shared" si="2215"/>
        <v>0</v>
      </c>
      <c r="BX36" s="451">
        <f t="shared" si="2215"/>
        <v>0</v>
      </c>
      <c r="BZ36" s="457">
        <f t="shared" ref="BZ36:CM36" si="2216">SUM(BZ37:BZ42)</f>
        <v>0</v>
      </c>
      <c r="CA36" s="450">
        <f t="shared" si="2216"/>
        <v>0</v>
      </c>
      <c r="CB36" s="450">
        <f t="shared" si="2216"/>
        <v>0</v>
      </c>
      <c r="CC36" s="450">
        <f t="shared" si="2216"/>
        <v>0</v>
      </c>
      <c r="CD36" s="450">
        <f t="shared" si="2216"/>
        <v>0</v>
      </c>
      <c r="CE36" s="450">
        <f t="shared" si="2216"/>
        <v>0</v>
      </c>
      <c r="CF36" s="450">
        <f t="shared" si="2216"/>
        <v>0</v>
      </c>
      <c r="CG36" s="450">
        <f t="shared" si="2216"/>
        <v>0</v>
      </c>
      <c r="CH36" s="450">
        <f t="shared" si="2216"/>
        <v>0</v>
      </c>
      <c r="CI36" s="450">
        <f t="shared" si="2216"/>
        <v>0</v>
      </c>
      <c r="CJ36" s="450">
        <f t="shared" si="2216"/>
        <v>0</v>
      </c>
      <c r="CK36" s="450">
        <f t="shared" si="2216"/>
        <v>0</v>
      </c>
      <c r="CL36" s="450">
        <f t="shared" si="2216"/>
        <v>0</v>
      </c>
      <c r="CM36" s="451">
        <f t="shared" si="2216"/>
        <v>0</v>
      </c>
      <c r="CO36" s="457">
        <f t="shared" ref="CO36:DB36" si="2217">SUM(CO37:CO42)</f>
        <v>0</v>
      </c>
      <c r="CP36" s="450">
        <f t="shared" si="2217"/>
        <v>0</v>
      </c>
      <c r="CQ36" s="450">
        <f t="shared" si="2217"/>
        <v>0</v>
      </c>
      <c r="CR36" s="450">
        <f t="shared" si="2217"/>
        <v>0</v>
      </c>
      <c r="CS36" s="450">
        <f t="shared" si="2217"/>
        <v>0</v>
      </c>
      <c r="CT36" s="450">
        <f t="shared" si="2217"/>
        <v>0</v>
      </c>
      <c r="CU36" s="450">
        <f t="shared" si="2217"/>
        <v>0</v>
      </c>
      <c r="CV36" s="450">
        <f t="shared" si="2217"/>
        <v>0</v>
      </c>
      <c r="CW36" s="450">
        <f t="shared" si="2217"/>
        <v>0</v>
      </c>
      <c r="CX36" s="450">
        <f t="shared" si="2217"/>
        <v>0</v>
      </c>
      <c r="CY36" s="450">
        <f t="shared" si="2217"/>
        <v>0</v>
      </c>
      <c r="CZ36" s="450">
        <f t="shared" si="2217"/>
        <v>0</v>
      </c>
      <c r="DA36" s="450">
        <f t="shared" si="2217"/>
        <v>0</v>
      </c>
      <c r="DB36" s="451">
        <f t="shared" si="2217"/>
        <v>0</v>
      </c>
      <c r="DD36" s="457">
        <f t="shared" ref="DD36:DQ36" si="2218">SUM(DD37:DD42)</f>
        <v>0</v>
      </c>
      <c r="DE36" s="450">
        <f t="shared" si="2218"/>
        <v>0</v>
      </c>
      <c r="DF36" s="450">
        <f t="shared" si="2218"/>
        <v>0</v>
      </c>
      <c r="DG36" s="450">
        <f t="shared" si="2218"/>
        <v>0</v>
      </c>
      <c r="DH36" s="450">
        <f t="shared" si="2218"/>
        <v>0</v>
      </c>
      <c r="DI36" s="450">
        <f t="shared" si="2218"/>
        <v>0</v>
      </c>
      <c r="DJ36" s="450">
        <f t="shared" si="2218"/>
        <v>0</v>
      </c>
      <c r="DK36" s="450">
        <f t="shared" si="2218"/>
        <v>0</v>
      </c>
      <c r="DL36" s="450">
        <f t="shared" si="2218"/>
        <v>0</v>
      </c>
      <c r="DM36" s="450">
        <f t="shared" si="2218"/>
        <v>0</v>
      </c>
      <c r="DN36" s="450">
        <f t="shared" si="2218"/>
        <v>0</v>
      </c>
      <c r="DO36" s="450">
        <f t="shared" si="2218"/>
        <v>0</v>
      </c>
      <c r="DP36" s="450">
        <f t="shared" si="2218"/>
        <v>0</v>
      </c>
      <c r="DQ36" s="451">
        <f t="shared" si="2218"/>
        <v>0</v>
      </c>
      <c r="DS36" s="457">
        <f t="shared" ref="DS36:EF36" si="2219">SUM(DS37:DS42)</f>
        <v>0</v>
      </c>
      <c r="DT36" s="450">
        <f t="shared" si="2219"/>
        <v>0</v>
      </c>
      <c r="DU36" s="450">
        <f t="shared" si="2219"/>
        <v>0</v>
      </c>
      <c r="DV36" s="450">
        <f t="shared" si="2219"/>
        <v>0</v>
      </c>
      <c r="DW36" s="450">
        <f t="shared" si="2219"/>
        <v>0</v>
      </c>
      <c r="DX36" s="450">
        <f t="shared" si="2219"/>
        <v>0</v>
      </c>
      <c r="DY36" s="450">
        <f t="shared" si="2219"/>
        <v>0</v>
      </c>
      <c r="DZ36" s="450">
        <f t="shared" si="2219"/>
        <v>0</v>
      </c>
      <c r="EA36" s="450">
        <f t="shared" si="2219"/>
        <v>0</v>
      </c>
      <c r="EB36" s="450">
        <f t="shared" si="2219"/>
        <v>0</v>
      </c>
      <c r="EC36" s="450">
        <f t="shared" si="2219"/>
        <v>0</v>
      </c>
      <c r="ED36" s="450">
        <f t="shared" si="2219"/>
        <v>0</v>
      </c>
      <c r="EE36" s="450">
        <f t="shared" si="2219"/>
        <v>0</v>
      </c>
      <c r="EF36" s="451">
        <f t="shared" si="2219"/>
        <v>0</v>
      </c>
      <c r="EH36" s="457">
        <f t="shared" ref="EH36:EU36" si="2220">SUM(EH37:EH42)</f>
        <v>0</v>
      </c>
      <c r="EI36" s="450">
        <f t="shared" si="2220"/>
        <v>0</v>
      </c>
      <c r="EJ36" s="450">
        <f t="shared" si="2220"/>
        <v>0</v>
      </c>
      <c r="EK36" s="450">
        <f t="shared" si="2220"/>
        <v>0</v>
      </c>
      <c r="EL36" s="450">
        <f t="shared" si="2220"/>
        <v>0</v>
      </c>
      <c r="EM36" s="450">
        <f t="shared" si="2220"/>
        <v>0</v>
      </c>
      <c r="EN36" s="450">
        <f t="shared" si="2220"/>
        <v>0</v>
      </c>
      <c r="EO36" s="450">
        <f t="shared" si="2220"/>
        <v>0</v>
      </c>
      <c r="EP36" s="450">
        <f t="shared" si="2220"/>
        <v>0</v>
      </c>
      <c r="EQ36" s="450">
        <f t="shared" si="2220"/>
        <v>0</v>
      </c>
      <c r="ER36" s="450">
        <f t="shared" si="2220"/>
        <v>0</v>
      </c>
      <c r="ES36" s="450">
        <f t="shared" si="2220"/>
        <v>0</v>
      </c>
      <c r="ET36" s="450">
        <f t="shared" si="2220"/>
        <v>0</v>
      </c>
      <c r="EU36" s="451">
        <f t="shared" si="2220"/>
        <v>0</v>
      </c>
      <c r="EW36" s="457">
        <f t="shared" ref="EW36:FJ36" si="2221">SUM(EW37:EW42)</f>
        <v>0</v>
      </c>
      <c r="EX36" s="450">
        <f t="shared" si="2221"/>
        <v>0</v>
      </c>
      <c r="EY36" s="450">
        <f t="shared" si="2221"/>
        <v>0</v>
      </c>
      <c r="EZ36" s="450">
        <f t="shared" si="2221"/>
        <v>0</v>
      </c>
      <c r="FA36" s="450">
        <f t="shared" si="2221"/>
        <v>0</v>
      </c>
      <c r="FB36" s="450">
        <f t="shared" si="2221"/>
        <v>0</v>
      </c>
      <c r="FC36" s="450">
        <f t="shared" si="2221"/>
        <v>0</v>
      </c>
      <c r="FD36" s="450">
        <f t="shared" si="2221"/>
        <v>0</v>
      </c>
      <c r="FE36" s="450">
        <f t="shared" si="2221"/>
        <v>0</v>
      </c>
      <c r="FF36" s="450">
        <f t="shared" si="2221"/>
        <v>0</v>
      </c>
      <c r="FG36" s="450">
        <f t="shared" si="2221"/>
        <v>0</v>
      </c>
      <c r="FH36" s="450">
        <f t="shared" si="2221"/>
        <v>0</v>
      </c>
      <c r="FI36" s="450">
        <f t="shared" si="2221"/>
        <v>0</v>
      </c>
      <c r="FJ36" s="451">
        <f t="shared" si="2221"/>
        <v>0</v>
      </c>
      <c r="FL36" s="457">
        <f t="shared" ref="FL36:FY36" si="2222">SUM(FL37:FL42)</f>
        <v>0</v>
      </c>
      <c r="FM36" s="450">
        <f t="shared" si="2222"/>
        <v>0</v>
      </c>
      <c r="FN36" s="450">
        <f t="shared" si="2222"/>
        <v>0</v>
      </c>
      <c r="FO36" s="450">
        <f t="shared" si="2222"/>
        <v>0</v>
      </c>
      <c r="FP36" s="450">
        <f t="shared" si="2222"/>
        <v>0</v>
      </c>
      <c r="FQ36" s="450">
        <f t="shared" si="2222"/>
        <v>0</v>
      </c>
      <c r="FR36" s="450">
        <f t="shared" si="2222"/>
        <v>0</v>
      </c>
      <c r="FS36" s="450">
        <f t="shared" si="2222"/>
        <v>0</v>
      </c>
      <c r="FT36" s="450">
        <f t="shared" si="2222"/>
        <v>0</v>
      </c>
      <c r="FU36" s="450">
        <f t="shared" si="2222"/>
        <v>0</v>
      </c>
      <c r="FV36" s="450">
        <f t="shared" si="2222"/>
        <v>0</v>
      </c>
      <c r="FW36" s="450">
        <f t="shared" si="2222"/>
        <v>0</v>
      </c>
      <c r="FX36" s="450">
        <f t="shared" si="2222"/>
        <v>0</v>
      </c>
      <c r="FY36" s="451">
        <f t="shared" si="2222"/>
        <v>0</v>
      </c>
      <c r="GA36" s="457">
        <f t="shared" ref="GA36:GN36" si="2223">SUM(GA37:GA42)</f>
        <v>0</v>
      </c>
      <c r="GB36" s="450">
        <f t="shared" si="2223"/>
        <v>0</v>
      </c>
      <c r="GC36" s="450">
        <f t="shared" si="2223"/>
        <v>0</v>
      </c>
      <c r="GD36" s="450">
        <f t="shared" si="2223"/>
        <v>0</v>
      </c>
      <c r="GE36" s="450">
        <f t="shared" si="2223"/>
        <v>0</v>
      </c>
      <c r="GF36" s="450">
        <f t="shared" si="2223"/>
        <v>0</v>
      </c>
      <c r="GG36" s="450">
        <f t="shared" si="2223"/>
        <v>0</v>
      </c>
      <c r="GH36" s="450">
        <f t="shared" si="2223"/>
        <v>0</v>
      </c>
      <c r="GI36" s="450">
        <f t="shared" si="2223"/>
        <v>0</v>
      </c>
      <c r="GJ36" s="450">
        <f t="shared" si="2223"/>
        <v>0</v>
      </c>
      <c r="GK36" s="450">
        <f t="shared" si="2223"/>
        <v>0</v>
      </c>
      <c r="GL36" s="450">
        <f t="shared" si="2223"/>
        <v>0</v>
      </c>
      <c r="GM36" s="450">
        <f t="shared" si="2223"/>
        <v>0</v>
      </c>
      <c r="GN36" s="451">
        <f t="shared" si="2223"/>
        <v>0</v>
      </c>
      <c r="GP36" s="457">
        <f t="shared" ref="GP36:HC36" si="2224">SUM(GP37:GP42)</f>
        <v>0</v>
      </c>
      <c r="GQ36" s="450">
        <f t="shared" si="2224"/>
        <v>0</v>
      </c>
      <c r="GR36" s="450">
        <f t="shared" si="2224"/>
        <v>0</v>
      </c>
      <c r="GS36" s="450">
        <f t="shared" si="2224"/>
        <v>0</v>
      </c>
      <c r="GT36" s="450">
        <f t="shared" si="2224"/>
        <v>0</v>
      </c>
      <c r="GU36" s="450">
        <f t="shared" si="2224"/>
        <v>0</v>
      </c>
      <c r="GV36" s="450">
        <f t="shared" si="2224"/>
        <v>0</v>
      </c>
      <c r="GW36" s="450">
        <f t="shared" si="2224"/>
        <v>0</v>
      </c>
      <c r="GX36" s="450">
        <f t="shared" si="2224"/>
        <v>0</v>
      </c>
      <c r="GY36" s="450">
        <f t="shared" si="2224"/>
        <v>0</v>
      </c>
      <c r="GZ36" s="450">
        <f t="shared" si="2224"/>
        <v>0</v>
      </c>
      <c r="HA36" s="450">
        <f t="shared" si="2224"/>
        <v>0</v>
      </c>
      <c r="HB36" s="450">
        <f t="shared" si="2224"/>
        <v>0</v>
      </c>
      <c r="HC36" s="451">
        <f t="shared" si="2224"/>
        <v>0</v>
      </c>
      <c r="HE36" s="457">
        <f t="shared" ref="HE36:HR36" si="2225">SUM(HE37:HE42)</f>
        <v>0</v>
      </c>
      <c r="HF36" s="450">
        <f t="shared" si="2225"/>
        <v>0</v>
      </c>
      <c r="HG36" s="450">
        <f t="shared" si="2225"/>
        <v>0</v>
      </c>
      <c r="HH36" s="450">
        <f t="shared" si="2225"/>
        <v>0</v>
      </c>
      <c r="HI36" s="450">
        <f t="shared" si="2225"/>
        <v>0</v>
      </c>
      <c r="HJ36" s="450">
        <f t="shared" si="2225"/>
        <v>0</v>
      </c>
      <c r="HK36" s="450">
        <f t="shared" si="2225"/>
        <v>0</v>
      </c>
      <c r="HL36" s="450">
        <f t="shared" si="2225"/>
        <v>0</v>
      </c>
      <c r="HM36" s="450">
        <f t="shared" si="2225"/>
        <v>0</v>
      </c>
      <c r="HN36" s="450">
        <f t="shared" si="2225"/>
        <v>0</v>
      </c>
      <c r="HO36" s="450">
        <f t="shared" si="2225"/>
        <v>0</v>
      </c>
      <c r="HP36" s="450">
        <f t="shared" si="2225"/>
        <v>0</v>
      </c>
      <c r="HQ36" s="450">
        <f t="shared" si="2225"/>
        <v>0</v>
      </c>
      <c r="HR36" s="451">
        <f t="shared" si="2225"/>
        <v>0</v>
      </c>
      <c r="HT36" s="457">
        <f t="shared" ref="HT36:IG36" si="2226">SUM(HT37:HT42)</f>
        <v>0</v>
      </c>
      <c r="HU36" s="450">
        <f t="shared" si="2226"/>
        <v>0</v>
      </c>
      <c r="HV36" s="450">
        <f t="shared" si="2226"/>
        <v>0</v>
      </c>
      <c r="HW36" s="450">
        <f t="shared" si="2226"/>
        <v>0</v>
      </c>
      <c r="HX36" s="450">
        <f t="shared" si="2226"/>
        <v>0</v>
      </c>
      <c r="HY36" s="450">
        <f t="shared" si="2226"/>
        <v>0</v>
      </c>
      <c r="HZ36" s="450">
        <f t="shared" si="2226"/>
        <v>0</v>
      </c>
      <c r="IA36" s="450">
        <f t="shared" si="2226"/>
        <v>0</v>
      </c>
      <c r="IB36" s="450">
        <f t="shared" si="2226"/>
        <v>0</v>
      </c>
      <c r="IC36" s="450">
        <f t="shared" si="2226"/>
        <v>0</v>
      </c>
      <c r="ID36" s="450">
        <f t="shared" si="2226"/>
        <v>0</v>
      </c>
      <c r="IE36" s="450">
        <f t="shared" si="2226"/>
        <v>0</v>
      </c>
      <c r="IF36" s="450">
        <f t="shared" si="2226"/>
        <v>0</v>
      </c>
      <c r="IG36" s="451">
        <f t="shared" si="2226"/>
        <v>0</v>
      </c>
      <c r="II36" s="457">
        <f t="shared" ref="II36:IV36" si="2227">SUM(II37:II42)</f>
        <v>0</v>
      </c>
      <c r="IJ36" s="450">
        <f t="shared" si="2227"/>
        <v>0</v>
      </c>
      <c r="IK36" s="450">
        <f t="shared" si="2227"/>
        <v>0</v>
      </c>
      <c r="IL36" s="450">
        <f t="shared" si="2227"/>
        <v>0</v>
      </c>
      <c r="IM36" s="450">
        <f t="shared" si="2227"/>
        <v>0</v>
      </c>
      <c r="IN36" s="450">
        <f t="shared" si="2227"/>
        <v>0</v>
      </c>
      <c r="IO36" s="450">
        <f t="shared" si="2227"/>
        <v>0</v>
      </c>
      <c r="IP36" s="450">
        <f t="shared" si="2227"/>
        <v>0</v>
      </c>
      <c r="IQ36" s="450">
        <f t="shared" si="2227"/>
        <v>0</v>
      </c>
      <c r="IR36" s="450">
        <f t="shared" si="2227"/>
        <v>0</v>
      </c>
      <c r="IS36" s="450">
        <f t="shared" si="2227"/>
        <v>0</v>
      </c>
      <c r="IT36" s="450">
        <f t="shared" si="2227"/>
        <v>0</v>
      </c>
      <c r="IU36" s="450">
        <f t="shared" si="2227"/>
        <v>0</v>
      </c>
      <c r="IV36" s="451">
        <f t="shared" si="2227"/>
        <v>0</v>
      </c>
      <c r="IX36" s="457">
        <f t="shared" ref="IX36:JK36" si="2228">SUM(IX37:IX42)</f>
        <v>0</v>
      </c>
      <c r="IY36" s="450">
        <f t="shared" si="2228"/>
        <v>0</v>
      </c>
      <c r="IZ36" s="450">
        <f t="shared" si="2228"/>
        <v>0</v>
      </c>
      <c r="JA36" s="450">
        <f t="shared" si="2228"/>
        <v>0</v>
      </c>
      <c r="JB36" s="450">
        <f t="shared" si="2228"/>
        <v>0</v>
      </c>
      <c r="JC36" s="450">
        <f t="shared" si="2228"/>
        <v>0</v>
      </c>
      <c r="JD36" s="450">
        <f t="shared" si="2228"/>
        <v>0</v>
      </c>
      <c r="JE36" s="450">
        <f t="shared" si="2228"/>
        <v>0</v>
      </c>
      <c r="JF36" s="450">
        <f t="shared" si="2228"/>
        <v>0</v>
      </c>
      <c r="JG36" s="450">
        <f t="shared" si="2228"/>
        <v>0</v>
      </c>
      <c r="JH36" s="450">
        <f t="shared" si="2228"/>
        <v>0</v>
      </c>
      <c r="JI36" s="450">
        <f t="shared" si="2228"/>
        <v>0</v>
      </c>
      <c r="JJ36" s="450">
        <f t="shared" si="2228"/>
        <v>0</v>
      </c>
      <c r="JK36" s="451">
        <f t="shared" si="2228"/>
        <v>0</v>
      </c>
      <c r="JM36" s="457">
        <f t="shared" ref="JM36:JZ36" si="2229">SUM(JM37:JM42)</f>
        <v>0</v>
      </c>
      <c r="JN36" s="450">
        <f t="shared" si="2229"/>
        <v>0</v>
      </c>
      <c r="JO36" s="450">
        <f t="shared" si="2229"/>
        <v>0</v>
      </c>
      <c r="JP36" s="450">
        <f t="shared" si="2229"/>
        <v>0</v>
      </c>
      <c r="JQ36" s="450">
        <f t="shared" si="2229"/>
        <v>0</v>
      </c>
      <c r="JR36" s="450">
        <f t="shared" si="2229"/>
        <v>0</v>
      </c>
      <c r="JS36" s="450">
        <f t="shared" si="2229"/>
        <v>0</v>
      </c>
      <c r="JT36" s="450">
        <f t="shared" si="2229"/>
        <v>0</v>
      </c>
      <c r="JU36" s="450">
        <f t="shared" si="2229"/>
        <v>0</v>
      </c>
      <c r="JV36" s="450">
        <f t="shared" si="2229"/>
        <v>0</v>
      </c>
      <c r="JW36" s="450">
        <f t="shared" si="2229"/>
        <v>0</v>
      </c>
      <c r="JX36" s="450">
        <f t="shared" si="2229"/>
        <v>0</v>
      </c>
      <c r="JY36" s="450">
        <f t="shared" si="2229"/>
        <v>0</v>
      </c>
      <c r="JZ36" s="451">
        <f t="shared" si="2229"/>
        <v>0</v>
      </c>
      <c r="KB36" s="457">
        <f t="shared" ref="KB36:KO36" si="2230">SUM(KB37:KB42)</f>
        <v>0</v>
      </c>
      <c r="KC36" s="450">
        <f t="shared" si="2230"/>
        <v>0</v>
      </c>
      <c r="KD36" s="450">
        <f t="shared" si="2230"/>
        <v>0</v>
      </c>
      <c r="KE36" s="450">
        <f t="shared" si="2230"/>
        <v>0</v>
      </c>
      <c r="KF36" s="450">
        <f t="shared" si="2230"/>
        <v>0</v>
      </c>
      <c r="KG36" s="450">
        <f t="shared" si="2230"/>
        <v>0</v>
      </c>
      <c r="KH36" s="450">
        <f t="shared" si="2230"/>
        <v>0</v>
      </c>
      <c r="KI36" s="450">
        <f t="shared" si="2230"/>
        <v>0</v>
      </c>
      <c r="KJ36" s="450">
        <f t="shared" si="2230"/>
        <v>0</v>
      </c>
      <c r="KK36" s="450">
        <f t="shared" si="2230"/>
        <v>0</v>
      </c>
      <c r="KL36" s="450">
        <f t="shared" si="2230"/>
        <v>0</v>
      </c>
      <c r="KM36" s="450">
        <f t="shared" si="2230"/>
        <v>0</v>
      </c>
      <c r="KN36" s="450">
        <f t="shared" si="2230"/>
        <v>0</v>
      </c>
      <c r="KO36" s="451">
        <f t="shared" si="2230"/>
        <v>0</v>
      </c>
      <c r="KQ36" s="457">
        <f t="shared" ref="KQ36:LD36" si="2231">SUM(KQ37:KQ42)</f>
        <v>0</v>
      </c>
      <c r="KR36" s="450">
        <f t="shared" si="2231"/>
        <v>0</v>
      </c>
      <c r="KS36" s="450">
        <f t="shared" si="2231"/>
        <v>0</v>
      </c>
      <c r="KT36" s="450">
        <f t="shared" si="2231"/>
        <v>0</v>
      </c>
      <c r="KU36" s="450">
        <f t="shared" si="2231"/>
        <v>0</v>
      </c>
      <c r="KV36" s="450">
        <f t="shared" si="2231"/>
        <v>0</v>
      </c>
      <c r="KW36" s="450">
        <f t="shared" si="2231"/>
        <v>0</v>
      </c>
      <c r="KX36" s="450">
        <f t="shared" si="2231"/>
        <v>0</v>
      </c>
      <c r="KY36" s="450">
        <f t="shared" si="2231"/>
        <v>0</v>
      </c>
      <c r="KZ36" s="450">
        <f t="shared" si="2231"/>
        <v>0</v>
      </c>
      <c r="LA36" s="450">
        <f t="shared" si="2231"/>
        <v>0</v>
      </c>
      <c r="LB36" s="450">
        <f t="shared" si="2231"/>
        <v>0</v>
      </c>
      <c r="LC36" s="450">
        <f t="shared" si="2231"/>
        <v>0</v>
      </c>
      <c r="LD36" s="451">
        <f t="shared" si="2231"/>
        <v>0</v>
      </c>
      <c r="LF36" s="457">
        <f t="shared" ref="LF36:LS36" si="2232">SUM(LF37:LF42)</f>
        <v>0</v>
      </c>
      <c r="LG36" s="450">
        <f t="shared" si="2232"/>
        <v>0</v>
      </c>
      <c r="LH36" s="450">
        <f t="shared" si="2232"/>
        <v>0</v>
      </c>
      <c r="LI36" s="450">
        <f t="shared" si="2232"/>
        <v>0</v>
      </c>
      <c r="LJ36" s="450">
        <f t="shared" si="2232"/>
        <v>0</v>
      </c>
      <c r="LK36" s="450">
        <f t="shared" si="2232"/>
        <v>0</v>
      </c>
      <c r="LL36" s="450">
        <f t="shared" si="2232"/>
        <v>0</v>
      </c>
      <c r="LM36" s="450">
        <f t="shared" si="2232"/>
        <v>0</v>
      </c>
      <c r="LN36" s="450">
        <f t="shared" si="2232"/>
        <v>0</v>
      </c>
      <c r="LO36" s="450">
        <f t="shared" si="2232"/>
        <v>0</v>
      </c>
      <c r="LP36" s="450">
        <f t="shared" si="2232"/>
        <v>0</v>
      </c>
      <c r="LQ36" s="450">
        <f t="shared" si="2232"/>
        <v>0</v>
      </c>
      <c r="LR36" s="450">
        <f t="shared" si="2232"/>
        <v>0</v>
      </c>
      <c r="LS36" s="451">
        <f t="shared" si="2232"/>
        <v>0</v>
      </c>
      <c r="LU36" s="457">
        <f t="shared" ref="LU36:MH36" si="2233">SUM(LU37:LU42)</f>
        <v>0</v>
      </c>
      <c r="LV36" s="450">
        <f t="shared" si="2233"/>
        <v>0</v>
      </c>
      <c r="LW36" s="450">
        <f t="shared" si="2233"/>
        <v>0</v>
      </c>
      <c r="LX36" s="450">
        <f t="shared" si="2233"/>
        <v>0</v>
      </c>
      <c r="LY36" s="450">
        <f t="shared" si="2233"/>
        <v>0</v>
      </c>
      <c r="LZ36" s="450">
        <f t="shared" si="2233"/>
        <v>0</v>
      </c>
      <c r="MA36" s="450">
        <f t="shared" si="2233"/>
        <v>0</v>
      </c>
      <c r="MB36" s="450">
        <f t="shared" si="2233"/>
        <v>0</v>
      </c>
      <c r="MC36" s="450">
        <f t="shared" si="2233"/>
        <v>0</v>
      </c>
      <c r="MD36" s="450">
        <f t="shared" si="2233"/>
        <v>0</v>
      </c>
      <c r="ME36" s="450">
        <f t="shared" si="2233"/>
        <v>0</v>
      </c>
      <c r="MF36" s="450">
        <f t="shared" si="2233"/>
        <v>0</v>
      </c>
      <c r="MG36" s="450">
        <f t="shared" si="2233"/>
        <v>0</v>
      </c>
      <c r="MH36" s="451">
        <f t="shared" si="2233"/>
        <v>0</v>
      </c>
      <c r="MJ36" s="457">
        <f t="shared" ref="MJ36:MW36" si="2234">SUM(MJ37:MJ42)</f>
        <v>0</v>
      </c>
      <c r="MK36" s="450">
        <f t="shared" si="2234"/>
        <v>0</v>
      </c>
      <c r="ML36" s="450">
        <f t="shared" si="2234"/>
        <v>0</v>
      </c>
      <c r="MM36" s="450">
        <f t="shared" si="2234"/>
        <v>0</v>
      </c>
      <c r="MN36" s="450">
        <f t="shared" si="2234"/>
        <v>0</v>
      </c>
      <c r="MO36" s="450">
        <f t="shared" si="2234"/>
        <v>0</v>
      </c>
      <c r="MP36" s="450">
        <f t="shared" si="2234"/>
        <v>0</v>
      </c>
      <c r="MQ36" s="450">
        <f t="shared" si="2234"/>
        <v>0</v>
      </c>
      <c r="MR36" s="450">
        <f t="shared" si="2234"/>
        <v>0</v>
      </c>
      <c r="MS36" s="450">
        <f t="shared" si="2234"/>
        <v>0</v>
      </c>
      <c r="MT36" s="450">
        <f t="shared" si="2234"/>
        <v>0</v>
      </c>
      <c r="MU36" s="450">
        <f t="shared" si="2234"/>
        <v>0</v>
      </c>
      <c r="MV36" s="450">
        <f t="shared" si="2234"/>
        <v>0</v>
      </c>
      <c r="MW36" s="451">
        <f t="shared" si="2234"/>
        <v>0</v>
      </c>
      <c r="MY36" s="457">
        <f t="shared" ref="MY36:NL36" si="2235">SUM(MY37:MY42)</f>
        <v>0</v>
      </c>
      <c r="MZ36" s="450">
        <f t="shared" si="2235"/>
        <v>0</v>
      </c>
      <c r="NA36" s="450">
        <f t="shared" si="2235"/>
        <v>0</v>
      </c>
      <c r="NB36" s="450">
        <f t="shared" si="2235"/>
        <v>0</v>
      </c>
      <c r="NC36" s="450">
        <f t="shared" si="2235"/>
        <v>0</v>
      </c>
      <c r="ND36" s="450">
        <f t="shared" si="2235"/>
        <v>0</v>
      </c>
      <c r="NE36" s="450">
        <f t="shared" si="2235"/>
        <v>0</v>
      </c>
      <c r="NF36" s="450">
        <f t="shared" si="2235"/>
        <v>0</v>
      </c>
      <c r="NG36" s="450">
        <f t="shared" si="2235"/>
        <v>0</v>
      </c>
      <c r="NH36" s="450">
        <f t="shared" si="2235"/>
        <v>0</v>
      </c>
      <c r="NI36" s="450">
        <f t="shared" si="2235"/>
        <v>0</v>
      </c>
      <c r="NJ36" s="450">
        <f t="shared" si="2235"/>
        <v>0</v>
      </c>
      <c r="NK36" s="450">
        <f t="shared" si="2235"/>
        <v>0</v>
      </c>
      <c r="NL36" s="451">
        <f t="shared" si="2235"/>
        <v>0</v>
      </c>
      <c r="NN36" s="457">
        <f t="shared" ref="NN36:OA36" si="2236">SUM(NN37:NN42)</f>
        <v>0</v>
      </c>
      <c r="NO36" s="450">
        <f t="shared" si="2236"/>
        <v>0</v>
      </c>
      <c r="NP36" s="450">
        <f t="shared" si="2236"/>
        <v>0</v>
      </c>
      <c r="NQ36" s="450">
        <f t="shared" si="2236"/>
        <v>0</v>
      </c>
      <c r="NR36" s="450">
        <f t="shared" si="2236"/>
        <v>0</v>
      </c>
      <c r="NS36" s="450">
        <f t="shared" si="2236"/>
        <v>0</v>
      </c>
      <c r="NT36" s="450">
        <f t="shared" si="2236"/>
        <v>0</v>
      </c>
      <c r="NU36" s="450">
        <f t="shared" si="2236"/>
        <v>0</v>
      </c>
      <c r="NV36" s="450">
        <f t="shared" si="2236"/>
        <v>0</v>
      </c>
      <c r="NW36" s="450">
        <f t="shared" si="2236"/>
        <v>0</v>
      </c>
      <c r="NX36" s="450">
        <f t="shared" si="2236"/>
        <v>0</v>
      </c>
      <c r="NY36" s="450">
        <f t="shared" si="2236"/>
        <v>0</v>
      </c>
      <c r="NZ36" s="450">
        <f t="shared" si="2236"/>
        <v>0</v>
      </c>
      <c r="OA36" s="451">
        <f t="shared" si="2236"/>
        <v>0</v>
      </c>
      <c r="OC36" s="457">
        <f t="shared" ref="OC36:OP36" si="2237">SUM(OC37:OC42)</f>
        <v>0</v>
      </c>
      <c r="OD36" s="450">
        <f t="shared" si="2237"/>
        <v>0</v>
      </c>
      <c r="OE36" s="450">
        <f t="shared" si="2237"/>
        <v>0</v>
      </c>
      <c r="OF36" s="450">
        <f t="shared" si="2237"/>
        <v>0</v>
      </c>
      <c r="OG36" s="450">
        <f t="shared" si="2237"/>
        <v>0</v>
      </c>
      <c r="OH36" s="450">
        <f t="shared" si="2237"/>
        <v>0</v>
      </c>
      <c r="OI36" s="450">
        <f t="shared" si="2237"/>
        <v>0</v>
      </c>
      <c r="OJ36" s="450">
        <f t="shared" si="2237"/>
        <v>0</v>
      </c>
      <c r="OK36" s="450">
        <f t="shared" si="2237"/>
        <v>0</v>
      </c>
      <c r="OL36" s="450">
        <f t="shared" si="2237"/>
        <v>0</v>
      </c>
      <c r="OM36" s="450">
        <f t="shared" si="2237"/>
        <v>0</v>
      </c>
      <c r="ON36" s="450">
        <f t="shared" si="2237"/>
        <v>0</v>
      </c>
      <c r="OO36" s="450">
        <f t="shared" si="2237"/>
        <v>0</v>
      </c>
      <c r="OP36" s="451">
        <f t="shared" si="2237"/>
        <v>0</v>
      </c>
      <c r="OR36" s="457">
        <f t="shared" ref="OR36:PE36" si="2238">SUM(OR37:OR42)</f>
        <v>0</v>
      </c>
      <c r="OS36" s="450">
        <f t="shared" si="2238"/>
        <v>0</v>
      </c>
      <c r="OT36" s="450">
        <f t="shared" si="2238"/>
        <v>0</v>
      </c>
      <c r="OU36" s="450">
        <f t="shared" si="2238"/>
        <v>0</v>
      </c>
      <c r="OV36" s="450">
        <f t="shared" si="2238"/>
        <v>0</v>
      </c>
      <c r="OW36" s="450">
        <f t="shared" si="2238"/>
        <v>0</v>
      </c>
      <c r="OX36" s="450">
        <f t="shared" si="2238"/>
        <v>0</v>
      </c>
      <c r="OY36" s="450">
        <f t="shared" si="2238"/>
        <v>0</v>
      </c>
      <c r="OZ36" s="450">
        <f t="shared" si="2238"/>
        <v>0</v>
      </c>
      <c r="PA36" s="450">
        <f t="shared" si="2238"/>
        <v>0</v>
      </c>
      <c r="PB36" s="450">
        <f t="shared" si="2238"/>
        <v>0</v>
      </c>
      <c r="PC36" s="450">
        <f t="shared" si="2238"/>
        <v>0</v>
      </c>
      <c r="PD36" s="450">
        <f t="shared" si="2238"/>
        <v>0</v>
      </c>
      <c r="PE36" s="451">
        <f t="shared" si="2238"/>
        <v>0</v>
      </c>
      <c r="PG36" s="457">
        <f t="shared" ref="PG36:PT36" si="2239">SUM(PG37:PG42)</f>
        <v>0</v>
      </c>
      <c r="PH36" s="450">
        <f t="shared" si="2239"/>
        <v>0</v>
      </c>
      <c r="PI36" s="450">
        <f t="shared" si="2239"/>
        <v>0</v>
      </c>
      <c r="PJ36" s="450">
        <f t="shared" si="2239"/>
        <v>0</v>
      </c>
      <c r="PK36" s="450">
        <f t="shared" si="2239"/>
        <v>0</v>
      </c>
      <c r="PL36" s="450">
        <f t="shared" si="2239"/>
        <v>0</v>
      </c>
      <c r="PM36" s="450">
        <f t="shared" si="2239"/>
        <v>0</v>
      </c>
      <c r="PN36" s="450">
        <f t="shared" si="2239"/>
        <v>0</v>
      </c>
      <c r="PO36" s="450">
        <f t="shared" si="2239"/>
        <v>0</v>
      </c>
      <c r="PP36" s="450">
        <f t="shared" si="2239"/>
        <v>0</v>
      </c>
      <c r="PQ36" s="450">
        <f t="shared" si="2239"/>
        <v>0</v>
      </c>
      <c r="PR36" s="450">
        <f t="shared" si="2239"/>
        <v>0</v>
      </c>
      <c r="PS36" s="450">
        <f t="shared" si="2239"/>
        <v>0</v>
      </c>
      <c r="PT36" s="451">
        <f t="shared" si="2239"/>
        <v>0</v>
      </c>
      <c r="PV36" s="457">
        <f t="shared" ref="PV36:QI36" si="2240">SUM(PV37:PV42)</f>
        <v>0</v>
      </c>
      <c r="PW36" s="450">
        <f t="shared" si="2240"/>
        <v>0</v>
      </c>
      <c r="PX36" s="450">
        <f t="shared" si="2240"/>
        <v>0</v>
      </c>
      <c r="PY36" s="450">
        <f t="shared" si="2240"/>
        <v>0</v>
      </c>
      <c r="PZ36" s="450">
        <f t="shared" si="2240"/>
        <v>0</v>
      </c>
      <c r="QA36" s="450">
        <f t="shared" si="2240"/>
        <v>0</v>
      </c>
      <c r="QB36" s="450">
        <f t="shared" si="2240"/>
        <v>0</v>
      </c>
      <c r="QC36" s="450">
        <f t="shared" si="2240"/>
        <v>0</v>
      </c>
      <c r="QD36" s="450">
        <f t="shared" si="2240"/>
        <v>0</v>
      </c>
      <c r="QE36" s="450">
        <f t="shared" si="2240"/>
        <v>0</v>
      </c>
      <c r="QF36" s="450">
        <f t="shared" si="2240"/>
        <v>0</v>
      </c>
      <c r="QG36" s="450">
        <f t="shared" si="2240"/>
        <v>0</v>
      </c>
      <c r="QH36" s="450">
        <f t="shared" si="2240"/>
        <v>0</v>
      </c>
      <c r="QI36" s="451">
        <f t="shared" si="2240"/>
        <v>0</v>
      </c>
      <c r="QK36" s="457">
        <f t="shared" ref="QK36:QX36" si="2241">SUM(QK37:QK42)</f>
        <v>0</v>
      </c>
      <c r="QL36" s="450">
        <f t="shared" si="2241"/>
        <v>0</v>
      </c>
      <c r="QM36" s="450">
        <f t="shared" si="2241"/>
        <v>0</v>
      </c>
      <c r="QN36" s="450">
        <f t="shared" si="2241"/>
        <v>0</v>
      </c>
      <c r="QO36" s="450">
        <f t="shared" si="2241"/>
        <v>0</v>
      </c>
      <c r="QP36" s="450">
        <f t="shared" si="2241"/>
        <v>0</v>
      </c>
      <c r="QQ36" s="450">
        <f t="shared" si="2241"/>
        <v>0</v>
      </c>
      <c r="QR36" s="450">
        <f t="shared" si="2241"/>
        <v>0</v>
      </c>
      <c r="QS36" s="450">
        <f t="shared" si="2241"/>
        <v>0</v>
      </c>
      <c r="QT36" s="450">
        <f t="shared" si="2241"/>
        <v>0</v>
      </c>
      <c r="QU36" s="450">
        <f t="shared" si="2241"/>
        <v>0</v>
      </c>
      <c r="QV36" s="450">
        <f t="shared" si="2241"/>
        <v>0</v>
      </c>
      <c r="QW36" s="450">
        <f t="shared" si="2241"/>
        <v>0</v>
      </c>
      <c r="QX36" s="451">
        <f t="shared" si="2241"/>
        <v>0</v>
      </c>
      <c r="QZ36" s="457">
        <f t="shared" ref="QZ36:RM36" si="2242">SUM(QZ37:QZ42)</f>
        <v>0</v>
      </c>
      <c r="RA36" s="450">
        <f t="shared" si="2242"/>
        <v>0</v>
      </c>
      <c r="RB36" s="450">
        <f t="shared" si="2242"/>
        <v>0</v>
      </c>
      <c r="RC36" s="450">
        <f t="shared" si="2242"/>
        <v>0</v>
      </c>
      <c r="RD36" s="450">
        <f t="shared" si="2242"/>
        <v>0</v>
      </c>
      <c r="RE36" s="450">
        <f t="shared" si="2242"/>
        <v>0</v>
      </c>
      <c r="RF36" s="450">
        <f t="shared" si="2242"/>
        <v>0</v>
      </c>
      <c r="RG36" s="450">
        <f t="shared" si="2242"/>
        <v>0</v>
      </c>
      <c r="RH36" s="450">
        <f t="shared" si="2242"/>
        <v>0</v>
      </c>
      <c r="RI36" s="450">
        <f t="shared" si="2242"/>
        <v>0</v>
      </c>
      <c r="RJ36" s="450">
        <f t="shared" si="2242"/>
        <v>0</v>
      </c>
      <c r="RK36" s="450">
        <f t="shared" si="2242"/>
        <v>0</v>
      </c>
      <c r="RL36" s="450">
        <f t="shared" si="2242"/>
        <v>0</v>
      </c>
      <c r="RM36" s="451">
        <f t="shared" si="2242"/>
        <v>0</v>
      </c>
      <c r="RO36" s="457">
        <f t="shared" ref="RO36:SB36" si="2243">SUM(RO37:RO42)</f>
        <v>0</v>
      </c>
      <c r="RP36" s="450">
        <f t="shared" si="2243"/>
        <v>0</v>
      </c>
      <c r="RQ36" s="450">
        <f t="shared" si="2243"/>
        <v>0</v>
      </c>
      <c r="RR36" s="450">
        <f t="shared" si="2243"/>
        <v>0</v>
      </c>
      <c r="RS36" s="450">
        <f t="shared" si="2243"/>
        <v>0</v>
      </c>
      <c r="RT36" s="450">
        <f t="shared" si="2243"/>
        <v>0</v>
      </c>
      <c r="RU36" s="450">
        <f t="shared" si="2243"/>
        <v>0</v>
      </c>
      <c r="RV36" s="450">
        <f t="shared" si="2243"/>
        <v>0</v>
      </c>
      <c r="RW36" s="450">
        <f t="shared" si="2243"/>
        <v>0</v>
      </c>
      <c r="RX36" s="450">
        <f t="shared" si="2243"/>
        <v>0</v>
      </c>
      <c r="RY36" s="450">
        <f t="shared" si="2243"/>
        <v>0</v>
      </c>
      <c r="RZ36" s="450">
        <f t="shared" si="2243"/>
        <v>0</v>
      </c>
      <c r="SA36" s="450">
        <f t="shared" si="2243"/>
        <v>0</v>
      </c>
      <c r="SB36" s="451">
        <f t="shared" si="2243"/>
        <v>0</v>
      </c>
      <c r="SD36" s="457">
        <f t="shared" ref="SD36:SQ36" si="2244">SUM(SD37:SD42)</f>
        <v>0</v>
      </c>
      <c r="SE36" s="450">
        <f t="shared" si="2244"/>
        <v>0</v>
      </c>
      <c r="SF36" s="450">
        <f t="shared" si="2244"/>
        <v>0</v>
      </c>
      <c r="SG36" s="450">
        <f t="shared" si="2244"/>
        <v>0</v>
      </c>
      <c r="SH36" s="450">
        <f t="shared" si="2244"/>
        <v>0</v>
      </c>
      <c r="SI36" s="450">
        <f t="shared" si="2244"/>
        <v>0</v>
      </c>
      <c r="SJ36" s="450">
        <f t="shared" si="2244"/>
        <v>0</v>
      </c>
      <c r="SK36" s="450">
        <f t="shared" si="2244"/>
        <v>0</v>
      </c>
      <c r="SL36" s="450">
        <f t="shared" si="2244"/>
        <v>0</v>
      </c>
      <c r="SM36" s="450">
        <f t="shared" si="2244"/>
        <v>0</v>
      </c>
      <c r="SN36" s="450">
        <f t="shared" si="2244"/>
        <v>0</v>
      </c>
      <c r="SO36" s="450">
        <f t="shared" si="2244"/>
        <v>0</v>
      </c>
      <c r="SP36" s="450">
        <f t="shared" si="2244"/>
        <v>0</v>
      </c>
      <c r="SQ36" s="451">
        <f t="shared" si="2244"/>
        <v>0</v>
      </c>
      <c r="SS36" s="457">
        <f t="shared" ref="SS36:TF36" si="2245">SUM(SS37:SS42)</f>
        <v>0</v>
      </c>
      <c r="ST36" s="450">
        <f t="shared" si="2245"/>
        <v>0</v>
      </c>
      <c r="SU36" s="450">
        <f t="shared" si="2245"/>
        <v>0</v>
      </c>
      <c r="SV36" s="450">
        <f t="shared" si="2245"/>
        <v>0</v>
      </c>
      <c r="SW36" s="450">
        <f t="shared" si="2245"/>
        <v>0</v>
      </c>
      <c r="SX36" s="450">
        <f t="shared" si="2245"/>
        <v>0</v>
      </c>
      <c r="SY36" s="450">
        <f t="shared" si="2245"/>
        <v>0</v>
      </c>
      <c r="SZ36" s="450">
        <f t="shared" si="2245"/>
        <v>0</v>
      </c>
      <c r="TA36" s="450">
        <f t="shared" si="2245"/>
        <v>0</v>
      </c>
      <c r="TB36" s="450">
        <f t="shared" si="2245"/>
        <v>0</v>
      </c>
      <c r="TC36" s="450">
        <f t="shared" si="2245"/>
        <v>0</v>
      </c>
      <c r="TD36" s="450">
        <f t="shared" si="2245"/>
        <v>0</v>
      </c>
      <c r="TE36" s="450">
        <f t="shared" si="2245"/>
        <v>0</v>
      </c>
      <c r="TF36" s="451">
        <f t="shared" si="2245"/>
        <v>0</v>
      </c>
      <c r="TH36" s="457">
        <f t="shared" ref="TH36:TU36" si="2246">SUM(TH37:TH42)</f>
        <v>0</v>
      </c>
      <c r="TI36" s="450">
        <f t="shared" si="2246"/>
        <v>0</v>
      </c>
      <c r="TJ36" s="450">
        <f t="shared" si="2246"/>
        <v>0</v>
      </c>
      <c r="TK36" s="450">
        <f t="shared" si="2246"/>
        <v>0</v>
      </c>
      <c r="TL36" s="450">
        <f t="shared" si="2246"/>
        <v>0</v>
      </c>
      <c r="TM36" s="450">
        <f t="shared" si="2246"/>
        <v>0</v>
      </c>
      <c r="TN36" s="450">
        <f t="shared" si="2246"/>
        <v>0</v>
      </c>
      <c r="TO36" s="450">
        <f t="shared" si="2246"/>
        <v>0</v>
      </c>
      <c r="TP36" s="450">
        <f t="shared" si="2246"/>
        <v>0</v>
      </c>
      <c r="TQ36" s="450">
        <f t="shared" si="2246"/>
        <v>0</v>
      </c>
      <c r="TR36" s="450">
        <f t="shared" si="2246"/>
        <v>0</v>
      </c>
      <c r="TS36" s="450">
        <f t="shared" si="2246"/>
        <v>0</v>
      </c>
      <c r="TT36" s="450">
        <f t="shared" si="2246"/>
        <v>0</v>
      </c>
      <c r="TU36" s="451">
        <f t="shared" si="2246"/>
        <v>0</v>
      </c>
      <c r="TW36" s="457">
        <f t="shared" ref="TW36:UJ36" si="2247">SUM(TW37:TW42)</f>
        <v>0</v>
      </c>
      <c r="TX36" s="450">
        <f t="shared" si="2247"/>
        <v>0</v>
      </c>
      <c r="TY36" s="450">
        <f t="shared" si="2247"/>
        <v>0</v>
      </c>
      <c r="TZ36" s="450">
        <f t="shared" si="2247"/>
        <v>0</v>
      </c>
      <c r="UA36" s="450">
        <f t="shared" si="2247"/>
        <v>0</v>
      </c>
      <c r="UB36" s="450">
        <f t="shared" si="2247"/>
        <v>0</v>
      </c>
      <c r="UC36" s="450">
        <f t="shared" si="2247"/>
        <v>0</v>
      </c>
      <c r="UD36" s="450">
        <f t="shared" si="2247"/>
        <v>0</v>
      </c>
      <c r="UE36" s="450">
        <f t="shared" si="2247"/>
        <v>0</v>
      </c>
      <c r="UF36" s="450">
        <f t="shared" si="2247"/>
        <v>0</v>
      </c>
      <c r="UG36" s="450">
        <f t="shared" si="2247"/>
        <v>0</v>
      </c>
      <c r="UH36" s="450">
        <f t="shared" si="2247"/>
        <v>0</v>
      </c>
      <c r="UI36" s="450">
        <f t="shared" si="2247"/>
        <v>0</v>
      </c>
      <c r="UJ36" s="451">
        <f t="shared" si="2247"/>
        <v>0</v>
      </c>
      <c r="UL36" s="457">
        <f t="shared" ref="UL36:UY36" si="2248">SUM(UL37:UL42)</f>
        <v>0</v>
      </c>
      <c r="UM36" s="450">
        <f t="shared" si="2248"/>
        <v>0</v>
      </c>
      <c r="UN36" s="450">
        <f t="shared" si="2248"/>
        <v>0</v>
      </c>
      <c r="UO36" s="450">
        <f t="shared" si="2248"/>
        <v>0</v>
      </c>
      <c r="UP36" s="450">
        <f t="shared" si="2248"/>
        <v>0</v>
      </c>
      <c r="UQ36" s="450">
        <f t="shared" si="2248"/>
        <v>0</v>
      </c>
      <c r="UR36" s="450">
        <f t="shared" si="2248"/>
        <v>0</v>
      </c>
      <c r="US36" s="450">
        <f t="shared" si="2248"/>
        <v>0</v>
      </c>
      <c r="UT36" s="450">
        <f t="shared" si="2248"/>
        <v>0</v>
      </c>
      <c r="UU36" s="450">
        <f t="shared" si="2248"/>
        <v>0</v>
      </c>
      <c r="UV36" s="450">
        <f t="shared" si="2248"/>
        <v>0</v>
      </c>
      <c r="UW36" s="450">
        <f t="shared" si="2248"/>
        <v>0</v>
      </c>
      <c r="UX36" s="450">
        <f t="shared" si="2248"/>
        <v>0</v>
      </c>
      <c r="UY36" s="451">
        <f t="shared" si="2248"/>
        <v>0</v>
      </c>
      <c r="VA36" s="457">
        <f t="shared" ref="VA36:VN36" si="2249">SUM(VA37:VA42)</f>
        <v>0</v>
      </c>
      <c r="VB36" s="450">
        <f t="shared" si="2249"/>
        <v>0</v>
      </c>
      <c r="VC36" s="450">
        <f t="shared" si="2249"/>
        <v>0</v>
      </c>
      <c r="VD36" s="450">
        <f t="shared" si="2249"/>
        <v>0</v>
      </c>
      <c r="VE36" s="450">
        <f t="shared" si="2249"/>
        <v>0</v>
      </c>
      <c r="VF36" s="450">
        <f t="shared" si="2249"/>
        <v>0</v>
      </c>
      <c r="VG36" s="450">
        <f t="shared" si="2249"/>
        <v>0</v>
      </c>
      <c r="VH36" s="450">
        <f t="shared" si="2249"/>
        <v>0</v>
      </c>
      <c r="VI36" s="450">
        <f t="shared" si="2249"/>
        <v>0</v>
      </c>
      <c r="VJ36" s="450">
        <f t="shared" si="2249"/>
        <v>0</v>
      </c>
      <c r="VK36" s="450">
        <f t="shared" si="2249"/>
        <v>0</v>
      </c>
      <c r="VL36" s="450">
        <f t="shared" si="2249"/>
        <v>0</v>
      </c>
      <c r="VM36" s="450">
        <f t="shared" si="2249"/>
        <v>0</v>
      </c>
      <c r="VN36" s="451">
        <f t="shared" si="2249"/>
        <v>0</v>
      </c>
      <c r="VP36" s="457">
        <f t="shared" ref="VP36:WC36" si="2250">SUM(VP37:VP42)</f>
        <v>0</v>
      </c>
      <c r="VQ36" s="450">
        <f t="shared" si="2250"/>
        <v>0</v>
      </c>
      <c r="VR36" s="450">
        <f t="shared" si="2250"/>
        <v>0</v>
      </c>
      <c r="VS36" s="450">
        <f t="shared" si="2250"/>
        <v>0</v>
      </c>
      <c r="VT36" s="450">
        <f t="shared" si="2250"/>
        <v>0</v>
      </c>
      <c r="VU36" s="450">
        <f t="shared" si="2250"/>
        <v>0</v>
      </c>
      <c r="VV36" s="450">
        <f t="shared" si="2250"/>
        <v>0</v>
      </c>
      <c r="VW36" s="450">
        <f t="shared" si="2250"/>
        <v>0</v>
      </c>
      <c r="VX36" s="450">
        <f t="shared" si="2250"/>
        <v>0</v>
      </c>
      <c r="VY36" s="450">
        <f t="shared" si="2250"/>
        <v>0</v>
      </c>
      <c r="VZ36" s="450">
        <f t="shared" si="2250"/>
        <v>0</v>
      </c>
      <c r="WA36" s="450">
        <f t="shared" si="2250"/>
        <v>0</v>
      </c>
      <c r="WB36" s="450">
        <f t="shared" si="2250"/>
        <v>0</v>
      </c>
      <c r="WC36" s="451">
        <f t="shared" si="2250"/>
        <v>0</v>
      </c>
      <c r="WE36" s="457">
        <f t="shared" ref="WE36:WR36" si="2251">SUM(WE37:WE42)</f>
        <v>0</v>
      </c>
      <c r="WF36" s="450">
        <f t="shared" si="2251"/>
        <v>0</v>
      </c>
      <c r="WG36" s="450">
        <f t="shared" si="2251"/>
        <v>0</v>
      </c>
      <c r="WH36" s="450">
        <f t="shared" si="2251"/>
        <v>0</v>
      </c>
      <c r="WI36" s="450">
        <f t="shared" si="2251"/>
        <v>0</v>
      </c>
      <c r="WJ36" s="450">
        <f t="shared" si="2251"/>
        <v>0</v>
      </c>
      <c r="WK36" s="450">
        <f t="shared" si="2251"/>
        <v>0</v>
      </c>
      <c r="WL36" s="450">
        <f t="shared" si="2251"/>
        <v>0</v>
      </c>
      <c r="WM36" s="450">
        <f t="shared" si="2251"/>
        <v>0</v>
      </c>
      <c r="WN36" s="450">
        <f t="shared" si="2251"/>
        <v>0</v>
      </c>
      <c r="WO36" s="450">
        <f t="shared" si="2251"/>
        <v>0</v>
      </c>
      <c r="WP36" s="450">
        <f t="shared" si="2251"/>
        <v>0</v>
      </c>
      <c r="WQ36" s="450">
        <f t="shared" si="2251"/>
        <v>0</v>
      </c>
      <c r="WR36" s="451">
        <f t="shared" si="2251"/>
        <v>0</v>
      </c>
      <c r="WT36" s="457">
        <f t="shared" ref="WT36:XG36" si="2252">SUM(WT37:WT42)</f>
        <v>0</v>
      </c>
      <c r="WU36" s="450">
        <f t="shared" si="2252"/>
        <v>0</v>
      </c>
      <c r="WV36" s="450">
        <f t="shared" si="2252"/>
        <v>0</v>
      </c>
      <c r="WW36" s="450">
        <f t="shared" si="2252"/>
        <v>0</v>
      </c>
      <c r="WX36" s="450">
        <f t="shared" si="2252"/>
        <v>0</v>
      </c>
      <c r="WY36" s="450">
        <f t="shared" si="2252"/>
        <v>0</v>
      </c>
      <c r="WZ36" s="450">
        <f t="shared" si="2252"/>
        <v>0</v>
      </c>
      <c r="XA36" s="450">
        <f t="shared" si="2252"/>
        <v>0</v>
      </c>
      <c r="XB36" s="450">
        <f t="shared" si="2252"/>
        <v>0</v>
      </c>
      <c r="XC36" s="450">
        <f t="shared" si="2252"/>
        <v>0</v>
      </c>
      <c r="XD36" s="450">
        <f t="shared" si="2252"/>
        <v>0</v>
      </c>
      <c r="XE36" s="450">
        <f t="shared" si="2252"/>
        <v>0</v>
      </c>
      <c r="XF36" s="450">
        <f t="shared" si="2252"/>
        <v>0</v>
      </c>
      <c r="XG36" s="451">
        <f t="shared" si="2252"/>
        <v>0</v>
      </c>
      <c r="XI36" s="457">
        <f t="shared" ref="XI36:XV36" si="2253">SUM(XI37:XI42)</f>
        <v>0</v>
      </c>
      <c r="XJ36" s="450">
        <f t="shared" si="2253"/>
        <v>0</v>
      </c>
      <c r="XK36" s="450">
        <f t="shared" si="2253"/>
        <v>0</v>
      </c>
      <c r="XL36" s="450">
        <f t="shared" si="2253"/>
        <v>0</v>
      </c>
      <c r="XM36" s="450">
        <f t="shared" si="2253"/>
        <v>0</v>
      </c>
      <c r="XN36" s="450">
        <f t="shared" si="2253"/>
        <v>0</v>
      </c>
      <c r="XO36" s="450">
        <f t="shared" si="2253"/>
        <v>0</v>
      </c>
      <c r="XP36" s="450">
        <f t="shared" si="2253"/>
        <v>0</v>
      </c>
      <c r="XQ36" s="450">
        <f t="shared" si="2253"/>
        <v>0</v>
      </c>
      <c r="XR36" s="450">
        <f t="shared" si="2253"/>
        <v>0</v>
      </c>
      <c r="XS36" s="450">
        <f t="shared" si="2253"/>
        <v>0</v>
      </c>
      <c r="XT36" s="450">
        <f t="shared" si="2253"/>
        <v>0</v>
      </c>
      <c r="XU36" s="450">
        <f t="shared" si="2253"/>
        <v>0</v>
      </c>
      <c r="XV36" s="451">
        <f t="shared" si="2253"/>
        <v>0</v>
      </c>
      <c r="XX36" s="457">
        <f t="shared" ref="XX36:YK36" si="2254">SUM(XX37:XX42)</f>
        <v>0</v>
      </c>
      <c r="XY36" s="450">
        <f t="shared" si="2254"/>
        <v>0</v>
      </c>
      <c r="XZ36" s="450">
        <f t="shared" si="2254"/>
        <v>0</v>
      </c>
      <c r="YA36" s="450">
        <f t="shared" si="2254"/>
        <v>0</v>
      </c>
      <c r="YB36" s="450">
        <f t="shared" si="2254"/>
        <v>0</v>
      </c>
      <c r="YC36" s="450">
        <f t="shared" si="2254"/>
        <v>0</v>
      </c>
      <c r="YD36" s="450">
        <f t="shared" si="2254"/>
        <v>0</v>
      </c>
      <c r="YE36" s="450">
        <f t="shared" si="2254"/>
        <v>0</v>
      </c>
      <c r="YF36" s="450">
        <f t="shared" si="2254"/>
        <v>0</v>
      </c>
      <c r="YG36" s="450">
        <f t="shared" si="2254"/>
        <v>0</v>
      </c>
      <c r="YH36" s="450">
        <f t="shared" si="2254"/>
        <v>0</v>
      </c>
      <c r="YI36" s="450">
        <f t="shared" si="2254"/>
        <v>0</v>
      </c>
      <c r="YJ36" s="450">
        <f t="shared" si="2254"/>
        <v>0</v>
      </c>
      <c r="YK36" s="451">
        <f t="shared" si="2254"/>
        <v>0</v>
      </c>
      <c r="YM36" s="457">
        <f t="shared" ref="YM36:YZ36" si="2255">SUM(YM37:YM42)</f>
        <v>0</v>
      </c>
      <c r="YN36" s="450">
        <f t="shared" si="2255"/>
        <v>0</v>
      </c>
      <c r="YO36" s="450">
        <f t="shared" si="2255"/>
        <v>0</v>
      </c>
      <c r="YP36" s="450">
        <f t="shared" si="2255"/>
        <v>0</v>
      </c>
      <c r="YQ36" s="450">
        <f t="shared" si="2255"/>
        <v>0</v>
      </c>
      <c r="YR36" s="450">
        <f t="shared" si="2255"/>
        <v>0</v>
      </c>
      <c r="YS36" s="450">
        <f t="shared" si="2255"/>
        <v>0</v>
      </c>
      <c r="YT36" s="450">
        <f t="shared" si="2255"/>
        <v>0</v>
      </c>
      <c r="YU36" s="450">
        <f t="shared" si="2255"/>
        <v>0</v>
      </c>
      <c r="YV36" s="450">
        <f t="shared" si="2255"/>
        <v>0</v>
      </c>
      <c r="YW36" s="450">
        <f t="shared" si="2255"/>
        <v>0</v>
      </c>
      <c r="YX36" s="450">
        <f t="shared" si="2255"/>
        <v>0</v>
      </c>
      <c r="YY36" s="450">
        <f t="shared" si="2255"/>
        <v>0</v>
      </c>
      <c r="YZ36" s="451">
        <f t="shared" si="2255"/>
        <v>0</v>
      </c>
      <c r="ZB36" s="457">
        <f t="shared" ref="ZB36:ZO36" si="2256">SUM(ZB37:ZB42)</f>
        <v>0</v>
      </c>
      <c r="ZC36" s="450">
        <f t="shared" si="2256"/>
        <v>0</v>
      </c>
      <c r="ZD36" s="450">
        <f t="shared" si="2256"/>
        <v>0</v>
      </c>
      <c r="ZE36" s="450">
        <f t="shared" si="2256"/>
        <v>0</v>
      </c>
      <c r="ZF36" s="450">
        <f t="shared" si="2256"/>
        <v>0</v>
      </c>
      <c r="ZG36" s="450">
        <f t="shared" si="2256"/>
        <v>0</v>
      </c>
      <c r="ZH36" s="450">
        <f t="shared" si="2256"/>
        <v>0</v>
      </c>
      <c r="ZI36" s="450">
        <f t="shared" si="2256"/>
        <v>0</v>
      </c>
      <c r="ZJ36" s="450">
        <f t="shared" si="2256"/>
        <v>0</v>
      </c>
      <c r="ZK36" s="450">
        <f t="shared" si="2256"/>
        <v>0</v>
      </c>
      <c r="ZL36" s="450">
        <f t="shared" si="2256"/>
        <v>0</v>
      </c>
      <c r="ZM36" s="450">
        <f t="shared" si="2256"/>
        <v>0</v>
      </c>
      <c r="ZN36" s="450">
        <f t="shared" si="2256"/>
        <v>0</v>
      </c>
      <c r="ZO36" s="451">
        <f t="shared" si="2256"/>
        <v>0</v>
      </c>
      <c r="ZQ36" s="457">
        <f t="shared" ref="ZQ36:AAD36" si="2257">SUM(ZQ37:ZQ42)</f>
        <v>0</v>
      </c>
      <c r="ZR36" s="450">
        <f t="shared" si="2257"/>
        <v>0</v>
      </c>
      <c r="ZS36" s="450">
        <f t="shared" si="2257"/>
        <v>0</v>
      </c>
      <c r="ZT36" s="450">
        <f t="shared" si="2257"/>
        <v>0</v>
      </c>
      <c r="ZU36" s="450">
        <f t="shared" si="2257"/>
        <v>0</v>
      </c>
      <c r="ZV36" s="450">
        <f t="shared" si="2257"/>
        <v>0</v>
      </c>
      <c r="ZW36" s="450">
        <f t="shared" si="2257"/>
        <v>0</v>
      </c>
      <c r="ZX36" s="450">
        <f t="shared" si="2257"/>
        <v>0</v>
      </c>
      <c r="ZY36" s="450">
        <f t="shared" si="2257"/>
        <v>0</v>
      </c>
      <c r="ZZ36" s="450">
        <f t="shared" si="2257"/>
        <v>0</v>
      </c>
      <c r="AAA36" s="450">
        <f t="shared" si="2257"/>
        <v>0</v>
      </c>
      <c r="AAB36" s="450">
        <f t="shared" si="2257"/>
        <v>0</v>
      </c>
      <c r="AAC36" s="450">
        <f t="shared" si="2257"/>
        <v>0</v>
      </c>
      <c r="AAD36" s="451">
        <f t="shared" si="2257"/>
        <v>0</v>
      </c>
      <c r="AAF36" s="457">
        <f t="shared" ref="AAF36:AAS36" si="2258">SUM(AAF37:AAF42)</f>
        <v>0</v>
      </c>
      <c r="AAG36" s="450">
        <f t="shared" si="2258"/>
        <v>0</v>
      </c>
      <c r="AAH36" s="450">
        <f t="shared" si="2258"/>
        <v>0</v>
      </c>
      <c r="AAI36" s="450">
        <f t="shared" si="2258"/>
        <v>0</v>
      </c>
      <c r="AAJ36" s="450">
        <f t="shared" si="2258"/>
        <v>0</v>
      </c>
      <c r="AAK36" s="450">
        <f t="shared" si="2258"/>
        <v>0</v>
      </c>
      <c r="AAL36" s="450">
        <f t="shared" si="2258"/>
        <v>0</v>
      </c>
      <c r="AAM36" s="450">
        <f t="shared" si="2258"/>
        <v>0</v>
      </c>
      <c r="AAN36" s="450">
        <f t="shared" si="2258"/>
        <v>0</v>
      </c>
      <c r="AAO36" s="450">
        <f t="shared" si="2258"/>
        <v>0</v>
      </c>
      <c r="AAP36" s="450">
        <f t="shared" si="2258"/>
        <v>0</v>
      </c>
      <c r="AAQ36" s="450">
        <f t="shared" si="2258"/>
        <v>0</v>
      </c>
      <c r="AAR36" s="450">
        <f t="shared" si="2258"/>
        <v>0</v>
      </c>
      <c r="AAS36" s="451">
        <f t="shared" si="2258"/>
        <v>0</v>
      </c>
      <c r="AAU36" s="457">
        <f t="shared" ref="AAU36:ABH36" si="2259">SUM(AAU37:AAU42)</f>
        <v>0</v>
      </c>
      <c r="AAV36" s="450">
        <f t="shared" si="2259"/>
        <v>0</v>
      </c>
      <c r="AAW36" s="450">
        <f t="shared" si="2259"/>
        <v>0</v>
      </c>
      <c r="AAX36" s="450">
        <f t="shared" si="2259"/>
        <v>0</v>
      </c>
      <c r="AAY36" s="450">
        <f t="shared" si="2259"/>
        <v>0</v>
      </c>
      <c r="AAZ36" s="450">
        <f t="shared" si="2259"/>
        <v>0</v>
      </c>
      <c r="ABA36" s="450">
        <f t="shared" si="2259"/>
        <v>0</v>
      </c>
      <c r="ABB36" s="450">
        <f t="shared" si="2259"/>
        <v>0</v>
      </c>
      <c r="ABC36" s="450">
        <f t="shared" si="2259"/>
        <v>0</v>
      </c>
      <c r="ABD36" s="450">
        <f t="shared" si="2259"/>
        <v>0</v>
      </c>
      <c r="ABE36" s="450">
        <f t="shared" si="2259"/>
        <v>0</v>
      </c>
      <c r="ABF36" s="450">
        <f t="shared" si="2259"/>
        <v>0</v>
      </c>
      <c r="ABG36" s="450">
        <f t="shared" si="2259"/>
        <v>0</v>
      </c>
      <c r="ABH36" s="451">
        <f t="shared" si="2259"/>
        <v>0</v>
      </c>
      <c r="ABJ36" s="457">
        <f t="shared" ref="ABJ36:ABW36" si="2260">SUM(ABJ37:ABJ42)</f>
        <v>0</v>
      </c>
      <c r="ABK36" s="450">
        <f t="shared" si="2260"/>
        <v>0</v>
      </c>
      <c r="ABL36" s="450">
        <f t="shared" si="2260"/>
        <v>0</v>
      </c>
      <c r="ABM36" s="450">
        <f t="shared" si="2260"/>
        <v>0</v>
      </c>
      <c r="ABN36" s="450">
        <f t="shared" si="2260"/>
        <v>0</v>
      </c>
      <c r="ABO36" s="450">
        <f t="shared" si="2260"/>
        <v>0</v>
      </c>
      <c r="ABP36" s="450">
        <f t="shared" si="2260"/>
        <v>0</v>
      </c>
      <c r="ABQ36" s="450">
        <f t="shared" si="2260"/>
        <v>0</v>
      </c>
      <c r="ABR36" s="450">
        <f t="shared" si="2260"/>
        <v>0</v>
      </c>
      <c r="ABS36" s="450">
        <f t="shared" si="2260"/>
        <v>0</v>
      </c>
      <c r="ABT36" s="450">
        <f t="shared" si="2260"/>
        <v>0</v>
      </c>
      <c r="ABU36" s="450">
        <f t="shared" si="2260"/>
        <v>0</v>
      </c>
      <c r="ABV36" s="450">
        <f t="shared" si="2260"/>
        <v>0</v>
      </c>
      <c r="ABW36" s="451">
        <f t="shared" si="2260"/>
        <v>0</v>
      </c>
      <c r="ABY36" s="457">
        <f t="shared" ref="ABY36:ACL36" si="2261">SUM(ABY37:ABY42)</f>
        <v>0</v>
      </c>
      <c r="ABZ36" s="450">
        <f t="shared" si="2261"/>
        <v>0</v>
      </c>
      <c r="ACA36" s="450">
        <f t="shared" si="2261"/>
        <v>0</v>
      </c>
      <c r="ACB36" s="450">
        <f t="shared" si="2261"/>
        <v>0</v>
      </c>
      <c r="ACC36" s="450">
        <f t="shared" si="2261"/>
        <v>0</v>
      </c>
      <c r="ACD36" s="450">
        <f t="shared" si="2261"/>
        <v>0</v>
      </c>
      <c r="ACE36" s="450">
        <f t="shared" si="2261"/>
        <v>0</v>
      </c>
      <c r="ACF36" s="450">
        <f t="shared" si="2261"/>
        <v>0</v>
      </c>
      <c r="ACG36" s="450">
        <f t="shared" si="2261"/>
        <v>0</v>
      </c>
      <c r="ACH36" s="450">
        <f t="shared" si="2261"/>
        <v>0</v>
      </c>
      <c r="ACI36" s="450">
        <f t="shared" si="2261"/>
        <v>0</v>
      </c>
      <c r="ACJ36" s="450">
        <f t="shared" si="2261"/>
        <v>0</v>
      </c>
      <c r="ACK36" s="450">
        <f t="shared" si="2261"/>
        <v>0</v>
      </c>
      <c r="ACL36" s="451">
        <f t="shared" si="2261"/>
        <v>0</v>
      </c>
      <c r="ACN36" s="457">
        <f t="shared" ref="ACN36:ADA36" si="2262">SUM(ACN37:ACN42)</f>
        <v>0</v>
      </c>
      <c r="ACO36" s="450">
        <f t="shared" si="2262"/>
        <v>0</v>
      </c>
      <c r="ACP36" s="450">
        <f t="shared" si="2262"/>
        <v>0</v>
      </c>
      <c r="ACQ36" s="450">
        <f t="shared" si="2262"/>
        <v>0</v>
      </c>
      <c r="ACR36" s="450">
        <f t="shared" si="2262"/>
        <v>0</v>
      </c>
      <c r="ACS36" s="450">
        <f t="shared" si="2262"/>
        <v>0</v>
      </c>
      <c r="ACT36" s="450">
        <f t="shared" si="2262"/>
        <v>0</v>
      </c>
      <c r="ACU36" s="450">
        <f t="shared" si="2262"/>
        <v>0</v>
      </c>
      <c r="ACV36" s="450">
        <f t="shared" si="2262"/>
        <v>0</v>
      </c>
      <c r="ACW36" s="450">
        <f t="shared" si="2262"/>
        <v>0</v>
      </c>
      <c r="ACX36" s="450">
        <f t="shared" si="2262"/>
        <v>0</v>
      </c>
      <c r="ACY36" s="450">
        <f t="shared" si="2262"/>
        <v>0</v>
      </c>
      <c r="ACZ36" s="450">
        <f t="shared" si="2262"/>
        <v>0</v>
      </c>
      <c r="ADA36" s="451">
        <f t="shared" si="2262"/>
        <v>0</v>
      </c>
      <c r="ADC36" s="457">
        <f t="shared" ref="ADC36:ADP36" si="2263">SUM(ADC37:ADC42)</f>
        <v>0</v>
      </c>
      <c r="ADD36" s="450">
        <f t="shared" si="2263"/>
        <v>0</v>
      </c>
      <c r="ADE36" s="450">
        <f t="shared" si="2263"/>
        <v>0</v>
      </c>
      <c r="ADF36" s="450">
        <f t="shared" si="2263"/>
        <v>0</v>
      </c>
      <c r="ADG36" s="450">
        <f t="shared" si="2263"/>
        <v>0</v>
      </c>
      <c r="ADH36" s="450">
        <f t="shared" si="2263"/>
        <v>0</v>
      </c>
      <c r="ADI36" s="450">
        <f t="shared" si="2263"/>
        <v>0</v>
      </c>
      <c r="ADJ36" s="450">
        <f t="shared" si="2263"/>
        <v>0</v>
      </c>
      <c r="ADK36" s="450">
        <f t="shared" si="2263"/>
        <v>0</v>
      </c>
      <c r="ADL36" s="450">
        <f t="shared" si="2263"/>
        <v>0</v>
      </c>
      <c r="ADM36" s="450">
        <f t="shared" si="2263"/>
        <v>0</v>
      </c>
      <c r="ADN36" s="450">
        <f t="shared" si="2263"/>
        <v>0</v>
      </c>
      <c r="ADO36" s="450">
        <f t="shared" si="2263"/>
        <v>0</v>
      </c>
      <c r="ADP36" s="451">
        <f t="shared" si="2263"/>
        <v>0</v>
      </c>
      <c r="ADR36" s="457">
        <f t="shared" ref="ADR36:AEE36" si="2264">SUM(ADR37:ADR42)</f>
        <v>0</v>
      </c>
      <c r="ADS36" s="450">
        <f t="shared" si="2264"/>
        <v>0</v>
      </c>
      <c r="ADT36" s="450">
        <f t="shared" si="2264"/>
        <v>0</v>
      </c>
      <c r="ADU36" s="450">
        <f t="shared" si="2264"/>
        <v>0</v>
      </c>
      <c r="ADV36" s="450">
        <f t="shared" si="2264"/>
        <v>0</v>
      </c>
      <c r="ADW36" s="450">
        <f t="shared" si="2264"/>
        <v>0</v>
      </c>
      <c r="ADX36" s="450">
        <f t="shared" si="2264"/>
        <v>0</v>
      </c>
      <c r="ADY36" s="450">
        <f t="shared" si="2264"/>
        <v>0</v>
      </c>
      <c r="ADZ36" s="450">
        <f t="shared" si="2264"/>
        <v>0</v>
      </c>
      <c r="AEA36" s="450">
        <f t="shared" si="2264"/>
        <v>0</v>
      </c>
      <c r="AEB36" s="450">
        <f t="shared" si="2264"/>
        <v>0</v>
      </c>
      <c r="AEC36" s="450">
        <f t="shared" si="2264"/>
        <v>0</v>
      </c>
      <c r="AED36" s="450">
        <f t="shared" si="2264"/>
        <v>0</v>
      </c>
      <c r="AEE36" s="451">
        <f t="shared" si="2264"/>
        <v>0</v>
      </c>
      <c r="AEG36" s="457">
        <f t="shared" ref="AEG36:AET36" si="2265">SUM(AEG37:AEG42)</f>
        <v>0</v>
      </c>
      <c r="AEH36" s="450">
        <f t="shared" si="2265"/>
        <v>0</v>
      </c>
      <c r="AEI36" s="450">
        <f t="shared" si="2265"/>
        <v>0</v>
      </c>
      <c r="AEJ36" s="450">
        <f t="shared" si="2265"/>
        <v>0</v>
      </c>
      <c r="AEK36" s="450">
        <f t="shared" si="2265"/>
        <v>0</v>
      </c>
      <c r="AEL36" s="450">
        <f t="shared" si="2265"/>
        <v>0</v>
      </c>
      <c r="AEM36" s="450">
        <f t="shared" si="2265"/>
        <v>0</v>
      </c>
      <c r="AEN36" s="450">
        <f t="shared" si="2265"/>
        <v>0</v>
      </c>
      <c r="AEO36" s="450">
        <f t="shared" si="2265"/>
        <v>0</v>
      </c>
      <c r="AEP36" s="450">
        <f t="shared" si="2265"/>
        <v>0</v>
      </c>
      <c r="AEQ36" s="450">
        <f t="shared" si="2265"/>
        <v>0</v>
      </c>
      <c r="AER36" s="450">
        <f t="shared" si="2265"/>
        <v>0</v>
      </c>
      <c r="AES36" s="450">
        <f t="shared" si="2265"/>
        <v>0</v>
      </c>
      <c r="AET36" s="451">
        <f t="shared" si="2265"/>
        <v>0</v>
      </c>
      <c r="AEV36" s="457">
        <f t="shared" ref="AEV36:AFI36" si="2266">SUM(AEV37:AEV42)</f>
        <v>0</v>
      </c>
      <c r="AEW36" s="450">
        <f t="shared" si="2266"/>
        <v>0</v>
      </c>
      <c r="AEX36" s="450">
        <f t="shared" si="2266"/>
        <v>0</v>
      </c>
      <c r="AEY36" s="450">
        <f t="shared" si="2266"/>
        <v>0</v>
      </c>
      <c r="AEZ36" s="450">
        <f t="shared" si="2266"/>
        <v>0</v>
      </c>
      <c r="AFA36" s="450">
        <f t="shared" si="2266"/>
        <v>0</v>
      </c>
      <c r="AFB36" s="450">
        <f t="shared" si="2266"/>
        <v>0</v>
      </c>
      <c r="AFC36" s="450">
        <f t="shared" si="2266"/>
        <v>0</v>
      </c>
      <c r="AFD36" s="450">
        <f t="shared" si="2266"/>
        <v>0</v>
      </c>
      <c r="AFE36" s="450">
        <f t="shared" si="2266"/>
        <v>0</v>
      </c>
      <c r="AFF36" s="450">
        <f t="shared" si="2266"/>
        <v>0</v>
      </c>
      <c r="AFG36" s="450">
        <f t="shared" si="2266"/>
        <v>0</v>
      </c>
      <c r="AFH36" s="450">
        <f t="shared" si="2266"/>
        <v>0</v>
      </c>
      <c r="AFI36" s="451">
        <f t="shared" si="2266"/>
        <v>0</v>
      </c>
      <c r="AFK36" s="457">
        <f t="shared" ref="AFK36:AFX36" si="2267">SUM(AFK37:AFK42)</f>
        <v>0</v>
      </c>
      <c r="AFL36" s="450">
        <f t="shared" si="2267"/>
        <v>0</v>
      </c>
      <c r="AFM36" s="450">
        <f t="shared" si="2267"/>
        <v>0</v>
      </c>
      <c r="AFN36" s="450">
        <f t="shared" si="2267"/>
        <v>0</v>
      </c>
      <c r="AFO36" s="450">
        <f t="shared" si="2267"/>
        <v>0</v>
      </c>
      <c r="AFP36" s="450">
        <f t="shared" si="2267"/>
        <v>0</v>
      </c>
      <c r="AFQ36" s="450">
        <f t="shared" si="2267"/>
        <v>0</v>
      </c>
      <c r="AFR36" s="450">
        <f t="shared" si="2267"/>
        <v>0</v>
      </c>
      <c r="AFS36" s="450">
        <f t="shared" si="2267"/>
        <v>0</v>
      </c>
      <c r="AFT36" s="450">
        <f t="shared" si="2267"/>
        <v>0</v>
      </c>
      <c r="AFU36" s="450">
        <f t="shared" si="2267"/>
        <v>0</v>
      </c>
      <c r="AFV36" s="450">
        <f t="shared" si="2267"/>
        <v>0</v>
      </c>
      <c r="AFW36" s="450">
        <f t="shared" si="2267"/>
        <v>0</v>
      </c>
      <c r="AFX36" s="451">
        <f t="shared" si="2267"/>
        <v>0</v>
      </c>
      <c r="AFZ36" s="457">
        <f t="shared" ref="AFZ36:AGM36" si="2268">SUM(AFZ37:AFZ42)</f>
        <v>0</v>
      </c>
      <c r="AGA36" s="450">
        <f t="shared" si="2268"/>
        <v>0</v>
      </c>
      <c r="AGB36" s="450">
        <f t="shared" si="2268"/>
        <v>0</v>
      </c>
      <c r="AGC36" s="450">
        <f t="shared" si="2268"/>
        <v>0</v>
      </c>
      <c r="AGD36" s="450">
        <f t="shared" si="2268"/>
        <v>0</v>
      </c>
      <c r="AGE36" s="450">
        <f t="shared" si="2268"/>
        <v>0</v>
      </c>
      <c r="AGF36" s="450">
        <f t="shared" si="2268"/>
        <v>0</v>
      </c>
      <c r="AGG36" s="450">
        <f t="shared" si="2268"/>
        <v>0</v>
      </c>
      <c r="AGH36" s="450">
        <f t="shared" si="2268"/>
        <v>0</v>
      </c>
      <c r="AGI36" s="450">
        <f t="shared" si="2268"/>
        <v>0</v>
      </c>
      <c r="AGJ36" s="450">
        <f t="shared" si="2268"/>
        <v>0</v>
      </c>
      <c r="AGK36" s="450">
        <f t="shared" si="2268"/>
        <v>0</v>
      </c>
      <c r="AGL36" s="450">
        <f t="shared" si="2268"/>
        <v>0</v>
      </c>
      <c r="AGM36" s="451">
        <f t="shared" si="2268"/>
        <v>0</v>
      </c>
      <c r="AGO36" s="457">
        <f t="shared" ref="AGO36:AHB36" si="2269">SUM(AGO37:AGO42)</f>
        <v>0</v>
      </c>
      <c r="AGP36" s="450">
        <f t="shared" si="2269"/>
        <v>0</v>
      </c>
      <c r="AGQ36" s="450">
        <f t="shared" si="2269"/>
        <v>0</v>
      </c>
      <c r="AGR36" s="450">
        <f t="shared" si="2269"/>
        <v>0</v>
      </c>
      <c r="AGS36" s="450">
        <f t="shared" si="2269"/>
        <v>0</v>
      </c>
      <c r="AGT36" s="450">
        <f t="shared" si="2269"/>
        <v>0</v>
      </c>
      <c r="AGU36" s="450">
        <f t="shared" si="2269"/>
        <v>0</v>
      </c>
      <c r="AGV36" s="450">
        <f t="shared" si="2269"/>
        <v>0</v>
      </c>
      <c r="AGW36" s="450">
        <f t="shared" si="2269"/>
        <v>0</v>
      </c>
      <c r="AGX36" s="450">
        <f t="shared" si="2269"/>
        <v>0</v>
      </c>
      <c r="AGY36" s="450">
        <f t="shared" si="2269"/>
        <v>0</v>
      </c>
      <c r="AGZ36" s="450">
        <f t="shared" si="2269"/>
        <v>0</v>
      </c>
      <c r="AHA36" s="450">
        <f t="shared" si="2269"/>
        <v>0</v>
      </c>
      <c r="AHB36" s="451">
        <f t="shared" si="2269"/>
        <v>0</v>
      </c>
      <c r="AHD36" s="457">
        <f t="shared" ref="AHD36:AHQ36" si="2270">SUM(AHD37:AHD42)</f>
        <v>0</v>
      </c>
      <c r="AHE36" s="450">
        <f t="shared" si="2270"/>
        <v>0</v>
      </c>
      <c r="AHF36" s="450">
        <f t="shared" si="2270"/>
        <v>0</v>
      </c>
      <c r="AHG36" s="450">
        <f t="shared" si="2270"/>
        <v>0</v>
      </c>
      <c r="AHH36" s="450">
        <f t="shared" si="2270"/>
        <v>0</v>
      </c>
      <c r="AHI36" s="450">
        <f t="shared" si="2270"/>
        <v>0</v>
      </c>
      <c r="AHJ36" s="450">
        <f t="shared" si="2270"/>
        <v>0</v>
      </c>
      <c r="AHK36" s="450">
        <f t="shared" si="2270"/>
        <v>0</v>
      </c>
      <c r="AHL36" s="450">
        <f t="shared" si="2270"/>
        <v>0</v>
      </c>
      <c r="AHM36" s="450">
        <f t="shared" si="2270"/>
        <v>0</v>
      </c>
      <c r="AHN36" s="450">
        <f t="shared" si="2270"/>
        <v>0</v>
      </c>
      <c r="AHO36" s="450">
        <f t="shared" si="2270"/>
        <v>0</v>
      </c>
      <c r="AHP36" s="450">
        <f t="shared" si="2270"/>
        <v>0</v>
      </c>
      <c r="AHQ36" s="451">
        <f t="shared" si="2270"/>
        <v>0</v>
      </c>
      <c r="AHS36" s="457">
        <f t="shared" ref="AHS36:AIF36" si="2271">SUM(AHS37:AHS42)</f>
        <v>0</v>
      </c>
      <c r="AHT36" s="450">
        <f t="shared" si="2271"/>
        <v>0</v>
      </c>
      <c r="AHU36" s="450">
        <f t="shared" si="2271"/>
        <v>0</v>
      </c>
      <c r="AHV36" s="450">
        <f t="shared" si="2271"/>
        <v>0</v>
      </c>
      <c r="AHW36" s="450">
        <f t="shared" si="2271"/>
        <v>0</v>
      </c>
      <c r="AHX36" s="450">
        <f t="shared" si="2271"/>
        <v>0</v>
      </c>
      <c r="AHY36" s="450">
        <f t="shared" si="2271"/>
        <v>0</v>
      </c>
      <c r="AHZ36" s="450">
        <f t="shared" si="2271"/>
        <v>0</v>
      </c>
      <c r="AIA36" s="450">
        <f t="shared" si="2271"/>
        <v>0</v>
      </c>
      <c r="AIB36" s="450">
        <f t="shared" si="2271"/>
        <v>0</v>
      </c>
      <c r="AIC36" s="450">
        <f t="shared" si="2271"/>
        <v>0</v>
      </c>
      <c r="AID36" s="450">
        <f t="shared" si="2271"/>
        <v>0</v>
      </c>
      <c r="AIE36" s="450">
        <f t="shared" si="2271"/>
        <v>0</v>
      </c>
      <c r="AIF36" s="451">
        <f t="shared" si="2271"/>
        <v>0</v>
      </c>
      <c r="AIH36" s="457">
        <f t="shared" ref="AIH36:AIU36" si="2272">SUM(AIH37:AIH42)</f>
        <v>0</v>
      </c>
      <c r="AII36" s="450">
        <f t="shared" si="2272"/>
        <v>0</v>
      </c>
      <c r="AIJ36" s="450">
        <f t="shared" si="2272"/>
        <v>0</v>
      </c>
      <c r="AIK36" s="450">
        <f t="shared" si="2272"/>
        <v>0</v>
      </c>
      <c r="AIL36" s="450">
        <f t="shared" si="2272"/>
        <v>0</v>
      </c>
      <c r="AIM36" s="450">
        <f t="shared" si="2272"/>
        <v>0</v>
      </c>
      <c r="AIN36" s="450">
        <f t="shared" si="2272"/>
        <v>0</v>
      </c>
      <c r="AIO36" s="450">
        <f t="shared" si="2272"/>
        <v>0</v>
      </c>
      <c r="AIP36" s="450">
        <f t="shared" si="2272"/>
        <v>0</v>
      </c>
      <c r="AIQ36" s="450">
        <f t="shared" si="2272"/>
        <v>0</v>
      </c>
      <c r="AIR36" s="450">
        <f t="shared" si="2272"/>
        <v>0</v>
      </c>
      <c r="AIS36" s="450">
        <f t="shared" si="2272"/>
        <v>0</v>
      </c>
      <c r="AIT36" s="450">
        <f t="shared" si="2272"/>
        <v>0</v>
      </c>
      <c r="AIU36" s="451">
        <f t="shared" si="2272"/>
        <v>0</v>
      </c>
      <c r="AIW36" s="457">
        <f t="shared" ref="AIW36:AJJ36" si="2273">SUM(AIW37:AIW42)</f>
        <v>0</v>
      </c>
      <c r="AIX36" s="450">
        <f t="shared" si="2273"/>
        <v>0</v>
      </c>
      <c r="AIY36" s="450">
        <f t="shared" si="2273"/>
        <v>0</v>
      </c>
      <c r="AIZ36" s="450">
        <f t="shared" si="2273"/>
        <v>0</v>
      </c>
      <c r="AJA36" s="450">
        <f t="shared" si="2273"/>
        <v>0</v>
      </c>
      <c r="AJB36" s="450">
        <f t="shared" si="2273"/>
        <v>0</v>
      </c>
      <c r="AJC36" s="450">
        <f t="shared" si="2273"/>
        <v>0</v>
      </c>
      <c r="AJD36" s="450">
        <f t="shared" si="2273"/>
        <v>0</v>
      </c>
      <c r="AJE36" s="450">
        <f t="shared" si="2273"/>
        <v>0</v>
      </c>
      <c r="AJF36" s="450">
        <f t="shared" si="2273"/>
        <v>0</v>
      </c>
      <c r="AJG36" s="450">
        <f t="shared" si="2273"/>
        <v>0</v>
      </c>
      <c r="AJH36" s="450">
        <f t="shared" si="2273"/>
        <v>0</v>
      </c>
      <c r="AJI36" s="450">
        <f t="shared" si="2273"/>
        <v>0</v>
      </c>
      <c r="AJJ36" s="451">
        <f t="shared" si="2273"/>
        <v>0</v>
      </c>
      <c r="AJL36" s="457">
        <f t="shared" ref="AJL36:AJY36" si="2274">SUM(AJL37:AJL42)</f>
        <v>0</v>
      </c>
      <c r="AJM36" s="450">
        <f t="shared" si="2274"/>
        <v>0</v>
      </c>
      <c r="AJN36" s="450">
        <f t="shared" si="2274"/>
        <v>0</v>
      </c>
      <c r="AJO36" s="450">
        <f t="shared" si="2274"/>
        <v>0</v>
      </c>
      <c r="AJP36" s="450">
        <f t="shared" si="2274"/>
        <v>0</v>
      </c>
      <c r="AJQ36" s="450">
        <f t="shared" si="2274"/>
        <v>0</v>
      </c>
      <c r="AJR36" s="450">
        <f t="shared" si="2274"/>
        <v>0</v>
      </c>
      <c r="AJS36" s="450">
        <f t="shared" si="2274"/>
        <v>0</v>
      </c>
      <c r="AJT36" s="450">
        <f t="shared" si="2274"/>
        <v>0</v>
      </c>
      <c r="AJU36" s="450">
        <f t="shared" si="2274"/>
        <v>0</v>
      </c>
      <c r="AJV36" s="450">
        <f t="shared" si="2274"/>
        <v>0</v>
      </c>
      <c r="AJW36" s="450">
        <f t="shared" si="2274"/>
        <v>0</v>
      </c>
      <c r="AJX36" s="450">
        <f t="shared" si="2274"/>
        <v>0</v>
      </c>
      <c r="AJY36" s="451">
        <f t="shared" si="2274"/>
        <v>0</v>
      </c>
      <c r="AKA36" s="457">
        <f t="shared" ref="AKA36:AKN36" si="2275">SUM(AKA37:AKA42)</f>
        <v>0</v>
      </c>
      <c r="AKB36" s="450">
        <f t="shared" si="2275"/>
        <v>0</v>
      </c>
      <c r="AKC36" s="450">
        <f t="shared" si="2275"/>
        <v>0</v>
      </c>
      <c r="AKD36" s="450">
        <f t="shared" si="2275"/>
        <v>0</v>
      </c>
      <c r="AKE36" s="450">
        <f t="shared" si="2275"/>
        <v>0</v>
      </c>
      <c r="AKF36" s="450">
        <f t="shared" si="2275"/>
        <v>0</v>
      </c>
      <c r="AKG36" s="450">
        <f t="shared" si="2275"/>
        <v>0</v>
      </c>
      <c r="AKH36" s="450">
        <f t="shared" si="2275"/>
        <v>0</v>
      </c>
      <c r="AKI36" s="450">
        <f t="shared" si="2275"/>
        <v>0</v>
      </c>
      <c r="AKJ36" s="450">
        <f t="shared" si="2275"/>
        <v>0</v>
      </c>
      <c r="AKK36" s="450">
        <f t="shared" si="2275"/>
        <v>0</v>
      </c>
      <c r="AKL36" s="450">
        <f t="shared" si="2275"/>
        <v>0</v>
      </c>
      <c r="AKM36" s="450">
        <f t="shared" si="2275"/>
        <v>0</v>
      </c>
      <c r="AKN36" s="451">
        <f t="shared" si="2275"/>
        <v>0</v>
      </c>
      <c r="AKP36" s="457">
        <f t="shared" ref="AKP36:ALC36" si="2276">SUM(AKP37:AKP42)</f>
        <v>0</v>
      </c>
      <c r="AKQ36" s="450">
        <f t="shared" si="2276"/>
        <v>0</v>
      </c>
      <c r="AKR36" s="450">
        <f t="shared" si="2276"/>
        <v>0</v>
      </c>
      <c r="AKS36" s="450">
        <f t="shared" si="2276"/>
        <v>0</v>
      </c>
      <c r="AKT36" s="450">
        <f t="shared" si="2276"/>
        <v>0</v>
      </c>
      <c r="AKU36" s="450">
        <f t="shared" si="2276"/>
        <v>0</v>
      </c>
      <c r="AKV36" s="450">
        <f t="shared" si="2276"/>
        <v>0</v>
      </c>
      <c r="AKW36" s="450">
        <f t="shared" si="2276"/>
        <v>0</v>
      </c>
      <c r="AKX36" s="450">
        <f t="shared" si="2276"/>
        <v>0</v>
      </c>
      <c r="AKY36" s="450">
        <f t="shared" si="2276"/>
        <v>0</v>
      </c>
      <c r="AKZ36" s="450">
        <f t="shared" si="2276"/>
        <v>0</v>
      </c>
      <c r="ALA36" s="450">
        <f t="shared" si="2276"/>
        <v>0</v>
      </c>
      <c r="ALB36" s="450">
        <f t="shared" si="2276"/>
        <v>0</v>
      </c>
      <c r="ALC36" s="451">
        <f t="shared" si="2276"/>
        <v>0</v>
      </c>
      <c r="ALE36" s="457">
        <f t="shared" ref="ALE36:ALR36" si="2277">SUM(ALE37:ALE42)</f>
        <v>0</v>
      </c>
      <c r="ALF36" s="450">
        <f t="shared" si="2277"/>
        <v>0</v>
      </c>
      <c r="ALG36" s="450">
        <f t="shared" si="2277"/>
        <v>0</v>
      </c>
      <c r="ALH36" s="450">
        <f t="shared" si="2277"/>
        <v>0</v>
      </c>
      <c r="ALI36" s="450">
        <f t="shared" si="2277"/>
        <v>0</v>
      </c>
      <c r="ALJ36" s="450">
        <f t="shared" si="2277"/>
        <v>0</v>
      </c>
      <c r="ALK36" s="450">
        <f t="shared" si="2277"/>
        <v>0</v>
      </c>
      <c r="ALL36" s="450">
        <f t="shared" si="2277"/>
        <v>0</v>
      </c>
      <c r="ALM36" s="450">
        <f t="shared" si="2277"/>
        <v>0</v>
      </c>
      <c r="ALN36" s="450">
        <f t="shared" si="2277"/>
        <v>0</v>
      </c>
      <c r="ALO36" s="450">
        <f t="shared" si="2277"/>
        <v>0</v>
      </c>
      <c r="ALP36" s="450">
        <f t="shared" si="2277"/>
        <v>0</v>
      </c>
      <c r="ALQ36" s="450">
        <f t="shared" si="2277"/>
        <v>0</v>
      </c>
      <c r="ALR36" s="451">
        <f t="shared" si="2277"/>
        <v>0</v>
      </c>
      <c r="ALT36" s="457">
        <f t="shared" ref="ALT36:AMG36" si="2278">SUM(ALT37:ALT42)</f>
        <v>0</v>
      </c>
      <c r="ALU36" s="450">
        <f t="shared" si="2278"/>
        <v>0</v>
      </c>
      <c r="ALV36" s="450">
        <f t="shared" si="2278"/>
        <v>0</v>
      </c>
      <c r="ALW36" s="450">
        <f t="shared" si="2278"/>
        <v>0</v>
      </c>
      <c r="ALX36" s="450">
        <f t="shared" si="2278"/>
        <v>0</v>
      </c>
      <c r="ALY36" s="450">
        <f t="shared" si="2278"/>
        <v>0</v>
      </c>
      <c r="ALZ36" s="450">
        <f t="shared" si="2278"/>
        <v>0</v>
      </c>
      <c r="AMA36" s="450">
        <f t="shared" si="2278"/>
        <v>0</v>
      </c>
      <c r="AMB36" s="450">
        <f t="shared" si="2278"/>
        <v>0</v>
      </c>
      <c r="AMC36" s="450">
        <f t="shared" si="2278"/>
        <v>0</v>
      </c>
      <c r="AMD36" s="450">
        <f t="shared" si="2278"/>
        <v>0</v>
      </c>
      <c r="AME36" s="450">
        <f t="shared" si="2278"/>
        <v>0</v>
      </c>
      <c r="AMF36" s="450">
        <f t="shared" si="2278"/>
        <v>0</v>
      </c>
      <c r="AMG36" s="451">
        <f t="shared" si="2278"/>
        <v>0</v>
      </c>
      <c r="AMI36" s="457">
        <f t="shared" ref="AMI36:AMV36" si="2279">SUM(AMI37:AMI42)</f>
        <v>0</v>
      </c>
      <c r="AMJ36" s="450">
        <f t="shared" si="2279"/>
        <v>0</v>
      </c>
      <c r="AMK36" s="450">
        <f t="shared" si="2279"/>
        <v>0</v>
      </c>
      <c r="AML36" s="450">
        <f t="shared" si="2279"/>
        <v>0</v>
      </c>
      <c r="AMM36" s="450">
        <f t="shared" si="2279"/>
        <v>0</v>
      </c>
      <c r="AMN36" s="450">
        <f t="shared" si="2279"/>
        <v>0</v>
      </c>
      <c r="AMO36" s="450">
        <f t="shared" si="2279"/>
        <v>0</v>
      </c>
      <c r="AMP36" s="450">
        <f t="shared" si="2279"/>
        <v>0</v>
      </c>
      <c r="AMQ36" s="450">
        <f t="shared" si="2279"/>
        <v>0</v>
      </c>
      <c r="AMR36" s="450">
        <f t="shared" si="2279"/>
        <v>0</v>
      </c>
      <c r="AMS36" s="450">
        <f t="shared" si="2279"/>
        <v>0</v>
      </c>
      <c r="AMT36" s="450">
        <f t="shared" si="2279"/>
        <v>0</v>
      </c>
      <c r="AMU36" s="450">
        <f t="shared" si="2279"/>
        <v>0</v>
      </c>
      <c r="AMV36" s="451">
        <f t="shared" si="2279"/>
        <v>0</v>
      </c>
      <c r="AMX36" s="457">
        <f t="shared" ref="AMX36:ANK36" si="2280">SUM(AMX37:AMX42)</f>
        <v>0</v>
      </c>
      <c r="AMY36" s="450">
        <f t="shared" si="2280"/>
        <v>0</v>
      </c>
      <c r="AMZ36" s="450">
        <f t="shared" si="2280"/>
        <v>0</v>
      </c>
      <c r="ANA36" s="450">
        <f t="shared" si="2280"/>
        <v>0</v>
      </c>
      <c r="ANB36" s="450">
        <f t="shared" si="2280"/>
        <v>0</v>
      </c>
      <c r="ANC36" s="450">
        <f t="shared" si="2280"/>
        <v>0</v>
      </c>
      <c r="AND36" s="450">
        <f t="shared" si="2280"/>
        <v>0</v>
      </c>
      <c r="ANE36" s="450">
        <f t="shared" si="2280"/>
        <v>0</v>
      </c>
      <c r="ANF36" s="450">
        <f t="shared" si="2280"/>
        <v>0</v>
      </c>
      <c r="ANG36" s="450">
        <f t="shared" si="2280"/>
        <v>0</v>
      </c>
      <c r="ANH36" s="450">
        <f t="shared" si="2280"/>
        <v>0</v>
      </c>
      <c r="ANI36" s="450">
        <f t="shared" si="2280"/>
        <v>0</v>
      </c>
      <c r="ANJ36" s="450">
        <f t="shared" si="2280"/>
        <v>0</v>
      </c>
      <c r="ANK36" s="451">
        <f t="shared" si="2280"/>
        <v>0</v>
      </c>
      <c r="ANM36" s="457">
        <f t="shared" ref="ANM36:ANZ36" si="2281">SUM(ANM37:ANM42)</f>
        <v>0</v>
      </c>
      <c r="ANN36" s="450">
        <f t="shared" si="2281"/>
        <v>0</v>
      </c>
      <c r="ANO36" s="450">
        <f t="shared" si="2281"/>
        <v>0</v>
      </c>
      <c r="ANP36" s="450">
        <f t="shared" si="2281"/>
        <v>0</v>
      </c>
      <c r="ANQ36" s="450">
        <f t="shared" si="2281"/>
        <v>0</v>
      </c>
      <c r="ANR36" s="450">
        <f t="shared" si="2281"/>
        <v>0</v>
      </c>
      <c r="ANS36" s="450">
        <f t="shared" si="2281"/>
        <v>0</v>
      </c>
      <c r="ANT36" s="450">
        <f t="shared" si="2281"/>
        <v>0</v>
      </c>
      <c r="ANU36" s="450">
        <f t="shared" si="2281"/>
        <v>0</v>
      </c>
      <c r="ANV36" s="450">
        <f t="shared" si="2281"/>
        <v>0</v>
      </c>
      <c r="ANW36" s="450">
        <f t="shared" si="2281"/>
        <v>0</v>
      </c>
      <c r="ANX36" s="450">
        <f t="shared" si="2281"/>
        <v>0</v>
      </c>
      <c r="ANY36" s="450">
        <f t="shared" si="2281"/>
        <v>0</v>
      </c>
      <c r="ANZ36" s="451">
        <f t="shared" si="2281"/>
        <v>0</v>
      </c>
      <c r="AOB36" s="457">
        <f t="shared" ref="AOB36:AOO36" si="2282">SUM(AOB37:AOB42)</f>
        <v>0</v>
      </c>
      <c r="AOC36" s="450">
        <f t="shared" si="2282"/>
        <v>0</v>
      </c>
      <c r="AOD36" s="450">
        <f t="shared" si="2282"/>
        <v>0</v>
      </c>
      <c r="AOE36" s="450">
        <f t="shared" si="2282"/>
        <v>0</v>
      </c>
      <c r="AOF36" s="450">
        <f t="shared" si="2282"/>
        <v>0</v>
      </c>
      <c r="AOG36" s="450">
        <f t="shared" si="2282"/>
        <v>0</v>
      </c>
      <c r="AOH36" s="450">
        <f t="shared" si="2282"/>
        <v>0</v>
      </c>
      <c r="AOI36" s="450">
        <f t="shared" si="2282"/>
        <v>0</v>
      </c>
      <c r="AOJ36" s="450">
        <f t="shared" si="2282"/>
        <v>0</v>
      </c>
      <c r="AOK36" s="450">
        <f t="shared" si="2282"/>
        <v>0</v>
      </c>
      <c r="AOL36" s="450">
        <f t="shared" si="2282"/>
        <v>0</v>
      </c>
      <c r="AOM36" s="450">
        <f t="shared" si="2282"/>
        <v>0</v>
      </c>
      <c r="AON36" s="450">
        <f t="shared" si="2282"/>
        <v>0</v>
      </c>
      <c r="AOO36" s="451">
        <f t="shared" si="2282"/>
        <v>0</v>
      </c>
      <c r="AOQ36" s="457">
        <f t="shared" ref="AOQ36:APD36" si="2283">SUM(AOQ37:AOQ42)</f>
        <v>0</v>
      </c>
      <c r="AOR36" s="450">
        <f t="shared" si="2283"/>
        <v>0</v>
      </c>
      <c r="AOS36" s="450">
        <f t="shared" si="2283"/>
        <v>0</v>
      </c>
      <c r="AOT36" s="450">
        <f t="shared" si="2283"/>
        <v>0</v>
      </c>
      <c r="AOU36" s="450">
        <f t="shared" si="2283"/>
        <v>0</v>
      </c>
      <c r="AOV36" s="450">
        <f t="shared" si="2283"/>
        <v>0</v>
      </c>
      <c r="AOW36" s="450">
        <f t="shared" si="2283"/>
        <v>0</v>
      </c>
      <c r="AOX36" s="450">
        <f t="shared" si="2283"/>
        <v>0</v>
      </c>
      <c r="AOY36" s="450">
        <f t="shared" si="2283"/>
        <v>0</v>
      </c>
      <c r="AOZ36" s="450">
        <f t="shared" si="2283"/>
        <v>0</v>
      </c>
      <c r="APA36" s="450">
        <f t="shared" si="2283"/>
        <v>0</v>
      </c>
      <c r="APB36" s="450">
        <f t="shared" si="2283"/>
        <v>0</v>
      </c>
      <c r="APC36" s="450">
        <f t="shared" si="2283"/>
        <v>0</v>
      </c>
      <c r="APD36" s="451">
        <f t="shared" si="2283"/>
        <v>0</v>
      </c>
      <c r="APF36" s="457">
        <f t="shared" ref="APF36:APS36" si="2284">SUM(APF37:APF42)</f>
        <v>0</v>
      </c>
      <c r="APG36" s="450">
        <f t="shared" si="2284"/>
        <v>0</v>
      </c>
      <c r="APH36" s="450">
        <f t="shared" si="2284"/>
        <v>0</v>
      </c>
      <c r="API36" s="450">
        <f t="shared" si="2284"/>
        <v>0</v>
      </c>
      <c r="APJ36" s="450">
        <f t="shared" si="2284"/>
        <v>0</v>
      </c>
      <c r="APK36" s="450">
        <f t="shared" si="2284"/>
        <v>0</v>
      </c>
      <c r="APL36" s="450">
        <f t="shared" si="2284"/>
        <v>0</v>
      </c>
      <c r="APM36" s="450">
        <f t="shared" si="2284"/>
        <v>0</v>
      </c>
      <c r="APN36" s="450">
        <f t="shared" si="2284"/>
        <v>0</v>
      </c>
      <c r="APO36" s="450">
        <f t="shared" si="2284"/>
        <v>0</v>
      </c>
      <c r="APP36" s="450">
        <f t="shared" si="2284"/>
        <v>0</v>
      </c>
      <c r="APQ36" s="450">
        <f t="shared" si="2284"/>
        <v>0</v>
      </c>
      <c r="APR36" s="450">
        <f t="shared" si="2284"/>
        <v>0</v>
      </c>
      <c r="APS36" s="451">
        <f t="shared" si="2284"/>
        <v>0</v>
      </c>
      <c r="APU36" s="457">
        <f t="shared" ref="APU36:AQH36" si="2285">SUM(APU37:APU42)</f>
        <v>0</v>
      </c>
      <c r="APV36" s="450">
        <f t="shared" si="2285"/>
        <v>0</v>
      </c>
      <c r="APW36" s="450">
        <f t="shared" si="2285"/>
        <v>0</v>
      </c>
      <c r="APX36" s="450">
        <f t="shared" si="2285"/>
        <v>0</v>
      </c>
      <c r="APY36" s="450">
        <f t="shared" si="2285"/>
        <v>0</v>
      </c>
      <c r="APZ36" s="450">
        <f t="shared" si="2285"/>
        <v>0</v>
      </c>
      <c r="AQA36" s="450">
        <f t="shared" si="2285"/>
        <v>0</v>
      </c>
      <c r="AQB36" s="450">
        <f t="shared" si="2285"/>
        <v>0</v>
      </c>
      <c r="AQC36" s="450">
        <f t="shared" si="2285"/>
        <v>0</v>
      </c>
      <c r="AQD36" s="450">
        <f t="shared" si="2285"/>
        <v>0</v>
      </c>
      <c r="AQE36" s="450">
        <f t="shared" si="2285"/>
        <v>0</v>
      </c>
      <c r="AQF36" s="450">
        <f t="shared" si="2285"/>
        <v>0</v>
      </c>
      <c r="AQG36" s="450">
        <f t="shared" si="2285"/>
        <v>0</v>
      </c>
      <c r="AQH36" s="451">
        <f t="shared" si="2285"/>
        <v>0</v>
      </c>
      <c r="AQJ36" s="457">
        <f t="shared" ref="AQJ36:AQW36" si="2286">SUM(AQJ37:AQJ42)</f>
        <v>0</v>
      </c>
      <c r="AQK36" s="450">
        <f t="shared" si="2286"/>
        <v>0</v>
      </c>
      <c r="AQL36" s="450">
        <f t="shared" si="2286"/>
        <v>0</v>
      </c>
      <c r="AQM36" s="450">
        <f t="shared" si="2286"/>
        <v>0</v>
      </c>
      <c r="AQN36" s="450">
        <f t="shared" si="2286"/>
        <v>0</v>
      </c>
      <c r="AQO36" s="450">
        <f t="shared" si="2286"/>
        <v>0</v>
      </c>
      <c r="AQP36" s="450">
        <f t="shared" si="2286"/>
        <v>0</v>
      </c>
      <c r="AQQ36" s="450">
        <f t="shared" si="2286"/>
        <v>0</v>
      </c>
      <c r="AQR36" s="450">
        <f t="shared" si="2286"/>
        <v>0</v>
      </c>
      <c r="AQS36" s="450">
        <f t="shared" si="2286"/>
        <v>0</v>
      </c>
      <c r="AQT36" s="450">
        <f t="shared" si="2286"/>
        <v>0</v>
      </c>
      <c r="AQU36" s="450">
        <f t="shared" si="2286"/>
        <v>0</v>
      </c>
      <c r="AQV36" s="450">
        <f t="shared" si="2286"/>
        <v>0</v>
      </c>
      <c r="AQW36" s="451">
        <f t="shared" si="2286"/>
        <v>0</v>
      </c>
      <c r="AQY36" s="457">
        <f t="shared" ref="AQY36:ARL36" si="2287">SUM(AQY37:AQY42)</f>
        <v>0</v>
      </c>
      <c r="AQZ36" s="450">
        <f t="shared" si="2287"/>
        <v>0</v>
      </c>
      <c r="ARA36" s="450">
        <f t="shared" si="2287"/>
        <v>0</v>
      </c>
      <c r="ARB36" s="450">
        <f t="shared" si="2287"/>
        <v>0</v>
      </c>
      <c r="ARC36" s="450">
        <f t="shared" si="2287"/>
        <v>0</v>
      </c>
      <c r="ARD36" s="450">
        <f t="shared" si="2287"/>
        <v>0</v>
      </c>
      <c r="ARE36" s="450">
        <f t="shared" si="2287"/>
        <v>0</v>
      </c>
      <c r="ARF36" s="450">
        <f t="shared" si="2287"/>
        <v>0</v>
      </c>
      <c r="ARG36" s="450">
        <f t="shared" si="2287"/>
        <v>0</v>
      </c>
      <c r="ARH36" s="450">
        <f t="shared" si="2287"/>
        <v>0</v>
      </c>
      <c r="ARI36" s="450">
        <f t="shared" si="2287"/>
        <v>0</v>
      </c>
      <c r="ARJ36" s="450">
        <f t="shared" si="2287"/>
        <v>0</v>
      </c>
      <c r="ARK36" s="450">
        <f t="shared" si="2287"/>
        <v>0</v>
      </c>
      <c r="ARL36" s="451">
        <f t="shared" si="2287"/>
        <v>0</v>
      </c>
      <c r="ARN36" s="457">
        <f t="shared" ref="ARN36:ASA36" si="2288">SUM(ARN37:ARN42)</f>
        <v>0</v>
      </c>
      <c r="ARO36" s="450">
        <f t="shared" si="2288"/>
        <v>0</v>
      </c>
      <c r="ARP36" s="450">
        <f t="shared" si="2288"/>
        <v>0</v>
      </c>
      <c r="ARQ36" s="450">
        <f t="shared" si="2288"/>
        <v>0</v>
      </c>
      <c r="ARR36" s="450">
        <f t="shared" si="2288"/>
        <v>0</v>
      </c>
      <c r="ARS36" s="450">
        <f t="shared" si="2288"/>
        <v>0</v>
      </c>
      <c r="ART36" s="450">
        <f t="shared" si="2288"/>
        <v>0</v>
      </c>
      <c r="ARU36" s="450">
        <f t="shared" si="2288"/>
        <v>0</v>
      </c>
      <c r="ARV36" s="450">
        <f t="shared" si="2288"/>
        <v>0</v>
      </c>
      <c r="ARW36" s="450">
        <f t="shared" si="2288"/>
        <v>0</v>
      </c>
      <c r="ARX36" s="450">
        <f t="shared" si="2288"/>
        <v>0</v>
      </c>
      <c r="ARY36" s="450">
        <f t="shared" si="2288"/>
        <v>0</v>
      </c>
      <c r="ARZ36" s="450">
        <f t="shared" si="2288"/>
        <v>0</v>
      </c>
      <c r="ASA36" s="451">
        <f t="shared" si="2288"/>
        <v>0</v>
      </c>
      <c r="ASC36" s="457">
        <f t="shared" ref="ASC36:ASP36" si="2289">SUM(ASC37:ASC42)</f>
        <v>0</v>
      </c>
      <c r="ASD36" s="450">
        <f t="shared" si="2289"/>
        <v>0</v>
      </c>
      <c r="ASE36" s="450">
        <f t="shared" si="2289"/>
        <v>0</v>
      </c>
      <c r="ASF36" s="450">
        <f t="shared" si="2289"/>
        <v>0</v>
      </c>
      <c r="ASG36" s="450">
        <f t="shared" si="2289"/>
        <v>0</v>
      </c>
      <c r="ASH36" s="450">
        <f t="shared" si="2289"/>
        <v>0</v>
      </c>
      <c r="ASI36" s="450">
        <f t="shared" si="2289"/>
        <v>0</v>
      </c>
      <c r="ASJ36" s="450">
        <f t="shared" si="2289"/>
        <v>0</v>
      </c>
      <c r="ASK36" s="450">
        <f t="shared" si="2289"/>
        <v>0</v>
      </c>
      <c r="ASL36" s="450">
        <f t="shared" si="2289"/>
        <v>0</v>
      </c>
      <c r="ASM36" s="450">
        <f t="shared" si="2289"/>
        <v>0</v>
      </c>
      <c r="ASN36" s="450">
        <f t="shared" si="2289"/>
        <v>0</v>
      </c>
      <c r="ASO36" s="450">
        <f t="shared" si="2289"/>
        <v>0</v>
      </c>
      <c r="ASP36" s="451">
        <f t="shared" si="2289"/>
        <v>0</v>
      </c>
      <c r="ASR36" s="457">
        <f t="shared" ref="ASR36:ATE36" si="2290">SUM(ASR37:ASR42)</f>
        <v>0</v>
      </c>
      <c r="ASS36" s="450">
        <f t="shared" si="2290"/>
        <v>0</v>
      </c>
      <c r="AST36" s="450">
        <f t="shared" si="2290"/>
        <v>0</v>
      </c>
      <c r="ASU36" s="450">
        <f t="shared" si="2290"/>
        <v>0</v>
      </c>
      <c r="ASV36" s="450">
        <f t="shared" si="2290"/>
        <v>0</v>
      </c>
      <c r="ASW36" s="450">
        <f t="shared" si="2290"/>
        <v>0</v>
      </c>
      <c r="ASX36" s="450">
        <f t="shared" si="2290"/>
        <v>0</v>
      </c>
      <c r="ASY36" s="450">
        <f t="shared" si="2290"/>
        <v>0</v>
      </c>
      <c r="ASZ36" s="450">
        <f t="shared" si="2290"/>
        <v>0</v>
      </c>
      <c r="ATA36" s="450">
        <f t="shared" si="2290"/>
        <v>0</v>
      </c>
      <c r="ATB36" s="450">
        <f t="shared" si="2290"/>
        <v>0</v>
      </c>
      <c r="ATC36" s="450">
        <f t="shared" si="2290"/>
        <v>0</v>
      </c>
      <c r="ATD36" s="450">
        <f t="shared" si="2290"/>
        <v>0</v>
      </c>
      <c r="ATE36" s="451">
        <f t="shared" si="2290"/>
        <v>0</v>
      </c>
      <c r="ATG36" s="457">
        <f t="shared" ref="ATG36:ATT36" si="2291">SUM(ATG37:ATG42)</f>
        <v>0</v>
      </c>
      <c r="ATH36" s="450">
        <f t="shared" si="2291"/>
        <v>0</v>
      </c>
      <c r="ATI36" s="450">
        <f t="shared" si="2291"/>
        <v>0</v>
      </c>
      <c r="ATJ36" s="450">
        <f t="shared" si="2291"/>
        <v>0</v>
      </c>
      <c r="ATK36" s="450">
        <f t="shared" si="2291"/>
        <v>0</v>
      </c>
      <c r="ATL36" s="450">
        <f t="shared" si="2291"/>
        <v>0</v>
      </c>
      <c r="ATM36" s="450">
        <f t="shared" si="2291"/>
        <v>0</v>
      </c>
      <c r="ATN36" s="450">
        <f t="shared" si="2291"/>
        <v>0</v>
      </c>
      <c r="ATO36" s="450">
        <f t="shared" si="2291"/>
        <v>0</v>
      </c>
      <c r="ATP36" s="450">
        <f t="shared" si="2291"/>
        <v>0</v>
      </c>
      <c r="ATQ36" s="450">
        <f t="shared" si="2291"/>
        <v>0</v>
      </c>
      <c r="ATR36" s="450">
        <f t="shared" si="2291"/>
        <v>0</v>
      </c>
      <c r="ATS36" s="450">
        <f t="shared" si="2291"/>
        <v>0</v>
      </c>
      <c r="ATT36" s="451">
        <f t="shared" si="2291"/>
        <v>0</v>
      </c>
      <c r="ATV36" s="457">
        <f t="shared" ref="ATV36:AUI36" si="2292">SUM(ATV37:ATV42)</f>
        <v>0</v>
      </c>
      <c r="ATW36" s="450">
        <f t="shared" si="2292"/>
        <v>0</v>
      </c>
      <c r="ATX36" s="450">
        <f t="shared" si="2292"/>
        <v>0</v>
      </c>
      <c r="ATY36" s="450">
        <f t="shared" si="2292"/>
        <v>0</v>
      </c>
      <c r="ATZ36" s="450">
        <f t="shared" si="2292"/>
        <v>0</v>
      </c>
      <c r="AUA36" s="450">
        <f t="shared" si="2292"/>
        <v>0</v>
      </c>
      <c r="AUB36" s="450">
        <f t="shared" si="2292"/>
        <v>0</v>
      </c>
      <c r="AUC36" s="450">
        <f t="shared" si="2292"/>
        <v>0</v>
      </c>
      <c r="AUD36" s="450">
        <f t="shared" si="2292"/>
        <v>0</v>
      </c>
      <c r="AUE36" s="450">
        <f t="shared" si="2292"/>
        <v>0</v>
      </c>
      <c r="AUF36" s="450">
        <f t="shared" si="2292"/>
        <v>0</v>
      </c>
      <c r="AUG36" s="450">
        <f t="shared" si="2292"/>
        <v>0</v>
      </c>
      <c r="AUH36" s="450">
        <f t="shared" si="2292"/>
        <v>0</v>
      </c>
      <c r="AUI36" s="451">
        <f t="shared" si="2292"/>
        <v>0</v>
      </c>
      <c r="AUK36" s="457">
        <f t="shared" ref="AUK36:AUX36" si="2293">SUM(AUK37:AUK42)</f>
        <v>0</v>
      </c>
      <c r="AUL36" s="450">
        <f t="shared" si="2293"/>
        <v>0</v>
      </c>
      <c r="AUM36" s="450">
        <f t="shared" si="2293"/>
        <v>0</v>
      </c>
      <c r="AUN36" s="450">
        <f t="shared" si="2293"/>
        <v>0</v>
      </c>
      <c r="AUO36" s="450">
        <f t="shared" si="2293"/>
        <v>0</v>
      </c>
      <c r="AUP36" s="450">
        <f t="shared" si="2293"/>
        <v>0</v>
      </c>
      <c r="AUQ36" s="450">
        <f t="shared" si="2293"/>
        <v>0</v>
      </c>
      <c r="AUR36" s="450">
        <f t="shared" si="2293"/>
        <v>0</v>
      </c>
      <c r="AUS36" s="450">
        <f t="shared" si="2293"/>
        <v>0</v>
      </c>
      <c r="AUT36" s="450">
        <f t="shared" si="2293"/>
        <v>0</v>
      </c>
      <c r="AUU36" s="450">
        <f t="shared" si="2293"/>
        <v>0</v>
      </c>
      <c r="AUV36" s="450">
        <f t="shared" si="2293"/>
        <v>0</v>
      </c>
      <c r="AUW36" s="450">
        <f t="shared" si="2293"/>
        <v>0</v>
      </c>
      <c r="AUX36" s="451">
        <f t="shared" si="2293"/>
        <v>0</v>
      </c>
      <c r="AUZ36" s="457">
        <f t="shared" ref="AUZ36:AVM36" si="2294">SUM(AUZ37:AUZ42)</f>
        <v>0</v>
      </c>
      <c r="AVA36" s="450">
        <f t="shared" si="2294"/>
        <v>0</v>
      </c>
      <c r="AVB36" s="450">
        <f t="shared" si="2294"/>
        <v>0</v>
      </c>
      <c r="AVC36" s="450">
        <f t="shared" si="2294"/>
        <v>0</v>
      </c>
      <c r="AVD36" s="450">
        <f t="shared" si="2294"/>
        <v>0</v>
      </c>
      <c r="AVE36" s="450">
        <f t="shared" si="2294"/>
        <v>0</v>
      </c>
      <c r="AVF36" s="450">
        <f t="shared" si="2294"/>
        <v>0</v>
      </c>
      <c r="AVG36" s="450">
        <f t="shared" si="2294"/>
        <v>0</v>
      </c>
      <c r="AVH36" s="450">
        <f t="shared" si="2294"/>
        <v>0</v>
      </c>
      <c r="AVI36" s="450">
        <f t="shared" si="2294"/>
        <v>0</v>
      </c>
      <c r="AVJ36" s="450">
        <f t="shared" si="2294"/>
        <v>0</v>
      </c>
      <c r="AVK36" s="450">
        <f t="shared" si="2294"/>
        <v>0</v>
      </c>
      <c r="AVL36" s="450">
        <f t="shared" si="2294"/>
        <v>0</v>
      </c>
      <c r="AVM36" s="451">
        <f t="shared" si="2294"/>
        <v>0</v>
      </c>
      <c r="AVO36" s="457">
        <f t="shared" ref="AVO36:AWB36" si="2295">SUM(AVO37:AVO42)</f>
        <v>0</v>
      </c>
      <c r="AVP36" s="450">
        <f t="shared" si="2295"/>
        <v>0</v>
      </c>
      <c r="AVQ36" s="450">
        <f t="shared" si="2295"/>
        <v>0</v>
      </c>
      <c r="AVR36" s="450">
        <f t="shared" si="2295"/>
        <v>0</v>
      </c>
      <c r="AVS36" s="450">
        <f t="shared" si="2295"/>
        <v>0</v>
      </c>
      <c r="AVT36" s="450">
        <f t="shared" si="2295"/>
        <v>0</v>
      </c>
      <c r="AVU36" s="450">
        <f t="shared" si="2295"/>
        <v>0</v>
      </c>
      <c r="AVV36" s="450">
        <f t="shared" si="2295"/>
        <v>0</v>
      </c>
      <c r="AVW36" s="450">
        <f t="shared" si="2295"/>
        <v>0</v>
      </c>
      <c r="AVX36" s="450">
        <f t="shared" si="2295"/>
        <v>0</v>
      </c>
      <c r="AVY36" s="450">
        <f t="shared" si="2295"/>
        <v>0</v>
      </c>
      <c r="AVZ36" s="450">
        <f t="shared" si="2295"/>
        <v>0</v>
      </c>
      <c r="AWA36" s="450">
        <f t="shared" si="2295"/>
        <v>0</v>
      </c>
      <c r="AWB36" s="451">
        <f t="shared" si="2295"/>
        <v>0</v>
      </c>
      <c r="AWD36" s="457">
        <f t="shared" ref="AWD36:AWQ36" si="2296">SUM(AWD37:AWD42)</f>
        <v>0</v>
      </c>
      <c r="AWE36" s="450">
        <f t="shared" si="2296"/>
        <v>0</v>
      </c>
      <c r="AWF36" s="450">
        <f t="shared" si="2296"/>
        <v>0</v>
      </c>
      <c r="AWG36" s="450">
        <f t="shared" si="2296"/>
        <v>0</v>
      </c>
      <c r="AWH36" s="450">
        <f t="shared" si="2296"/>
        <v>0</v>
      </c>
      <c r="AWI36" s="450">
        <f t="shared" si="2296"/>
        <v>0</v>
      </c>
      <c r="AWJ36" s="450">
        <f t="shared" si="2296"/>
        <v>0</v>
      </c>
      <c r="AWK36" s="450">
        <f t="shared" si="2296"/>
        <v>0</v>
      </c>
      <c r="AWL36" s="450">
        <f t="shared" si="2296"/>
        <v>0</v>
      </c>
      <c r="AWM36" s="450">
        <f t="shared" si="2296"/>
        <v>0</v>
      </c>
      <c r="AWN36" s="450">
        <f t="shared" si="2296"/>
        <v>0</v>
      </c>
      <c r="AWO36" s="450">
        <f t="shared" si="2296"/>
        <v>0</v>
      </c>
      <c r="AWP36" s="450">
        <f t="shared" si="2296"/>
        <v>0</v>
      </c>
      <c r="AWQ36" s="451">
        <f t="shared" si="2296"/>
        <v>0</v>
      </c>
      <c r="AWS36" s="457">
        <f t="shared" ref="AWS36:AXF36" si="2297">SUM(AWS37:AWS42)</f>
        <v>0</v>
      </c>
      <c r="AWT36" s="450">
        <f t="shared" si="2297"/>
        <v>0</v>
      </c>
      <c r="AWU36" s="450">
        <f t="shared" si="2297"/>
        <v>0</v>
      </c>
      <c r="AWV36" s="450">
        <f t="shared" si="2297"/>
        <v>0</v>
      </c>
      <c r="AWW36" s="450">
        <f t="shared" si="2297"/>
        <v>0</v>
      </c>
      <c r="AWX36" s="450">
        <f t="shared" si="2297"/>
        <v>0</v>
      </c>
      <c r="AWY36" s="450">
        <f t="shared" si="2297"/>
        <v>0</v>
      </c>
      <c r="AWZ36" s="450">
        <f t="shared" si="2297"/>
        <v>0</v>
      </c>
      <c r="AXA36" s="450">
        <f t="shared" si="2297"/>
        <v>0</v>
      </c>
      <c r="AXB36" s="450">
        <f t="shared" si="2297"/>
        <v>0</v>
      </c>
      <c r="AXC36" s="450">
        <f t="shared" si="2297"/>
        <v>0</v>
      </c>
      <c r="AXD36" s="450">
        <f t="shared" si="2297"/>
        <v>0</v>
      </c>
      <c r="AXE36" s="450">
        <f t="shared" si="2297"/>
        <v>0</v>
      </c>
      <c r="AXF36" s="451">
        <f t="shared" si="2297"/>
        <v>0</v>
      </c>
      <c r="AXH36" s="457">
        <f t="shared" ref="AXH36:AXU36" si="2298">SUM(AXH37:AXH42)</f>
        <v>0</v>
      </c>
      <c r="AXI36" s="450">
        <f t="shared" si="2298"/>
        <v>0</v>
      </c>
      <c r="AXJ36" s="450">
        <f t="shared" si="2298"/>
        <v>0</v>
      </c>
      <c r="AXK36" s="450">
        <f t="shared" si="2298"/>
        <v>0</v>
      </c>
      <c r="AXL36" s="450">
        <f t="shared" si="2298"/>
        <v>0</v>
      </c>
      <c r="AXM36" s="450">
        <f t="shared" si="2298"/>
        <v>0</v>
      </c>
      <c r="AXN36" s="450">
        <f t="shared" si="2298"/>
        <v>0</v>
      </c>
      <c r="AXO36" s="450">
        <f t="shared" si="2298"/>
        <v>0</v>
      </c>
      <c r="AXP36" s="450">
        <f t="shared" si="2298"/>
        <v>0</v>
      </c>
      <c r="AXQ36" s="450">
        <f t="shared" si="2298"/>
        <v>0</v>
      </c>
      <c r="AXR36" s="450">
        <f t="shared" si="2298"/>
        <v>0</v>
      </c>
      <c r="AXS36" s="450">
        <f t="shared" si="2298"/>
        <v>0</v>
      </c>
      <c r="AXT36" s="450">
        <f t="shared" si="2298"/>
        <v>0</v>
      </c>
      <c r="AXU36" s="451">
        <f t="shared" si="2298"/>
        <v>0</v>
      </c>
      <c r="AXW36" s="457">
        <f t="shared" ref="AXW36:AYJ36" si="2299">SUM(AXW37:AXW42)</f>
        <v>0</v>
      </c>
      <c r="AXX36" s="450">
        <f t="shared" si="2299"/>
        <v>0</v>
      </c>
      <c r="AXY36" s="450">
        <f t="shared" si="2299"/>
        <v>0</v>
      </c>
      <c r="AXZ36" s="450">
        <f t="shared" si="2299"/>
        <v>0</v>
      </c>
      <c r="AYA36" s="450">
        <f t="shared" si="2299"/>
        <v>0</v>
      </c>
      <c r="AYB36" s="450">
        <f t="shared" si="2299"/>
        <v>0</v>
      </c>
      <c r="AYC36" s="450">
        <f t="shared" si="2299"/>
        <v>0</v>
      </c>
      <c r="AYD36" s="450">
        <f t="shared" si="2299"/>
        <v>0</v>
      </c>
      <c r="AYE36" s="450">
        <f t="shared" si="2299"/>
        <v>0</v>
      </c>
      <c r="AYF36" s="450">
        <f t="shared" si="2299"/>
        <v>0</v>
      </c>
      <c r="AYG36" s="450">
        <f t="shared" si="2299"/>
        <v>0</v>
      </c>
      <c r="AYH36" s="450">
        <f t="shared" si="2299"/>
        <v>0</v>
      </c>
      <c r="AYI36" s="450">
        <f t="shared" si="2299"/>
        <v>0</v>
      </c>
      <c r="AYJ36" s="451">
        <f t="shared" si="2299"/>
        <v>0</v>
      </c>
      <c r="AYL36" s="457">
        <f t="shared" ref="AYL36:AYY36" si="2300">SUM(AYL37:AYL42)</f>
        <v>0</v>
      </c>
      <c r="AYM36" s="450">
        <f t="shared" si="2300"/>
        <v>0</v>
      </c>
      <c r="AYN36" s="450">
        <f t="shared" si="2300"/>
        <v>0</v>
      </c>
      <c r="AYO36" s="450">
        <f t="shared" si="2300"/>
        <v>0</v>
      </c>
      <c r="AYP36" s="450">
        <f t="shared" si="2300"/>
        <v>0</v>
      </c>
      <c r="AYQ36" s="450">
        <f t="shared" si="2300"/>
        <v>0</v>
      </c>
      <c r="AYR36" s="450">
        <f t="shared" si="2300"/>
        <v>0</v>
      </c>
      <c r="AYS36" s="450">
        <f t="shared" si="2300"/>
        <v>0</v>
      </c>
      <c r="AYT36" s="450">
        <f t="shared" si="2300"/>
        <v>0</v>
      </c>
      <c r="AYU36" s="450">
        <f t="shared" si="2300"/>
        <v>0</v>
      </c>
      <c r="AYV36" s="450">
        <f t="shared" si="2300"/>
        <v>0</v>
      </c>
      <c r="AYW36" s="450">
        <f t="shared" si="2300"/>
        <v>0</v>
      </c>
      <c r="AYX36" s="450">
        <f t="shared" si="2300"/>
        <v>0</v>
      </c>
      <c r="AYY36" s="451">
        <f t="shared" si="2300"/>
        <v>0</v>
      </c>
      <c r="AZA36" s="457">
        <f t="shared" ref="AZA36:AZN36" si="2301">SUM(AZA37:AZA42)</f>
        <v>0</v>
      </c>
      <c r="AZB36" s="450">
        <f t="shared" si="2301"/>
        <v>0</v>
      </c>
      <c r="AZC36" s="450">
        <f t="shared" si="2301"/>
        <v>0</v>
      </c>
      <c r="AZD36" s="450">
        <f t="shared" si="2301"/>
        <v>0</v>
      </c>
      <c r="AZE36" s="450">
        <f t="shared" si="2301"/>
        <v>0</v>
      </c>
      <c r="AZF36" s="450">
        <f t="shared" si="2301"/>
        <v>0</v>
      </c>
      <c r="AZG36" s="450">
        <f t="shared" si="2301"/>
        <v>0</v>
      </c>
      <c r="AZH36" s="450">
        <f t="shared" si="2301"/>
        <v>0</v>
      </c>
      <c r="AZI36" s="450">
        <f t="shared" si="2301"/>
        <v>0</v>
      </c>
      <c r="AZJ36" s="450">
        <f t="shared" si="2301"/>
        <v>0</v>
      </c>
      <c r="AZK36" s="450">
        <f t="shared" si="2301"/>
        <v>0</v>
      </c>
      <c r="AZL36" s="450">
        <f t="shared" si="2301"/>
        <v>0</v>
      </c>
      <c r="AZM36" s="450">
        <f t="shared" si="2301"/>
        <v>0</v>
      </c>
      <c r="AZN36" s="451">
        <f t="shared" si="2301"/>
        <v>0</v>
      </c>
      <c r="AZP36" s="457">
        <f t="shared" ref="AZP36:BAC36" si="2302">SUM(AZP37:AZP42)</f>
        <v>0</v>
      </c>
      <c r="AZQ36" s="450">
        <f t="shared" si="2302"/>
        <v>0</v>
      </c>
      <c r="AZR36" s="450">
        <f t="shared" si="2302"/>
        <v>0</v>
      </c>
      <c r="AZS36" s="450">
        <f t="shared" si="2302"/>
        <v>0</v>
      </c>
      <c r="AZT36" s="450">
        <f t="shared" si="2302"/>
        <v>0</v>
      </c>
      <c r="AZU36" s="450">
        <f t="shared" si="2302"/>
        <v>0</v>
      </c>
      <c r="AZV36" s="450">
        <f t="shared" si="2302"/>
        <v>0</v>
      </c>
      <c r="AZW36" s="450">
        <f t="shared" si="2302"/>
        <v>0</v>
      </c>
      <c r="AZX36" s="450">
        <f t="shared" si="2302"/>
        <v>0</v>
      </c>
      <c r="AZY36" s="450">
        <f t="shared" si="2302"/>
        <v>0</v>
      </c>
      <c r="AZZ36" s="450">
        <f t="shared" si="2302"/>
        <v>0</v>
      </c>
      <c r="BAA36" s="450">
        <f t="shared" si="2302"/>
        <v>0</v>
      </c>
      <c r="BAB36" s="450">
        <f t="shared" si="2302"/>
        <v>0</v>
      </c>
      <c r="BAC36" s="451">
        <f t="shared" si="2302"/>
        <v>0</v>
      </c>
      <c r="BAE36" s="457">
        <f t="shared" ref="BAE36:BAR36" si="2303">SUM(BAE37:BAE42)</f>
        <v>0</v>
      </c>
      <c r="BAF36" s="450">
        <f t="shared" si="2303"/>
        <v>0</v>
      </c>
      <c r="BAG36" s="450">
        <f t="shared" si="2303"/>
        <v>0</v>
      </c>
      <c r="BAH36" s="450">
        <f t="shared" si="2303"/>
        <v>0</v>
      </c>
      <c r="BAI36" s="450">
        <f t="shared" si="2303"/>
        <v>0</v>
      </c>
      <c r="BAJ36" s="450">
        <f t="shared" si="2303"/>
        <v>0</v>
      </c>
      <c r="BAK36" s="450">
        <f t="shared" si="2303"/>
        <v>0</v>
      </c>
      <c r="BAL36" s="450">
        <f t="shared" si="2303"/>
        <v>0</v>
      </c>
      <c r="BAM36" s="450">
        <f t="shared" si="2303"/>
        <v>0</v>
      </c>
      <c r="BAN36" s="450">
        <f t="shared" si="2303"/>
        <v>0</v>
      </c>
      <c r="BAO36" s="450">
        <f t="shared" si="2303"/>
        <v>0</v>
      </c>
      <c r="BAP36" s="450">
        <f t="shared" si="2303"/>
        <v>0</v>
      </c>
      <c r="BAQ36" s="450">
        <f t="shared" si="2303"/>
        <v>0</v>
      </c>
      <c r="BAR36" s="451">
        <f t="shared" si="2303"/>
        <v>0</v>
      </c>
      <c r="BAT36" s="457">
        <f t="shared" ref="BAT36:BBG36" si="2304">SUM(BAT37:BAT42)</f>
        <v>0</v>
      </c>
      <c r="BAU36" s="450">
        <f t="shared" si="2304"/>
        <v>0</v>
      </c>
      <c r="BAV36" s="450">
        <f t="shared" si="2304"/>
        <v>0</v>
      </c>
      <c r="BAW36" s="450">
        <f t="shared" si="2304"/>
        <v>0</v>
      </c>
      <c r="BAX36" s="450">
        <f t="shared" si="2304"/>
        <v>0</v>
      </c>
      <c r="BAY36" s="450">
        <f t="shared" si="2304"/>
        <v>0</v>
      </c>
      <c r="BAZ36" s="450">
        <f t="shared" si="2304"/>
        <v>0</v>
      </c>
      <c r="BBA36" s="450">
        <f t="shared" si="2304"/>
        <v>0</v>
      </c>
      <c r="BBB36" s="450">
        <f t="shared" si="2304"/>
        <v>0</v>
      </c>
      <c r="BBC36" s="450">
        <f t="shared" si="2304"/>
        <v>0</v>
      </c>
      <c r="BBD36" s="450">
        <f t="shared" si="2304"/>
        <v>0</v>
      </c>
      <c r="BBE36" s="450">
        <f t="shared" si="2304"/>
        <v>0</v>
      </c>
      <c r="BBF36" s="450">
        <f t="shared" si="2304"/>
        <v>0</v>
      </c>
      <c r="BBG36" s="451">
        <f t="shared" si="2304"/>
        <v>0</v>
      </c>
      <c r="BBI36" s="457">
        <f t="shared" ref="BBI36:BBV36" si="2305">SUM(BBI37:BBI42)</f>
        <v>0</v>
      </c>
      <c r="BBJ36" s="450">
        <f t="shared" si="2305"/>
        <v>0</v>
      </c>
      <c r="BBK36" s="450">
        <f t="shared" si="2305"/>
        <v>0</v>
      </c>
      <c r="BBL36" s="450">
        <f t="shared" si="2305"/>
        <v>0</v>
      </c>
      <c r="BBM36" s="450">
        <f t="shared" si="2305"/>
        <v>0</v>
      </c>
      <c r="BBN36" s="450">
        <f t="shared" si="2305"/>
        <v>0</v>
      </c>
      <c r="BBO36" s="450">
        <f t="shared" si="2305"/>
        <v>0</v>
      </c>
      <c r="BBP36" s="450">
        <f t="shared" si="2305"/>
        <v>0</v>
      </c>
      <c r="BBQ36" s="450">
        <f t="shared" si="2305"/>
        <v>0</v>
      </c>
      <c r="BBR36" s="450">
        <f t="shared" si="2305"/>
        <v>0</v>
      </c>
      <c r="BBS36" s="450">
        <f t="shared" si="2305"/>
        <v>0</v>
      </c>
      <c r="BBT36" s="450">
        <f t="shared" si="2305"/>
        <v>0</v>
      </c>
      <c r="BBU36" s="450">
        <f t="shared" si="2305"/>
        <v>0</v>
      </c>
      <c r="BBV36" s="451">
        <f t="shared" si="2305"/>
        <v>0</v>
      </c>
      <c r="BBX36" s="457">
        <f t="shared" ref="BBX36:BCK36" si="2306">SUM(BBX37:BBX42)</f>
        <v>0</v>
      </c>
      <c r="BBY36" s="450">
        <f t="shared" si="2306"/>
        <v>0</v>
      </c>
      <c r="BBZ36" s="450">
        <f t="shared" si="2306"/>
        <v>0</v>
      </c>
      <c r="BCA36" s="450">
        <f t="shared" si="2306"/>
        <v>0</v>
      </c>
      <c r="BCB36" s="450">
        <f t="shared" si="2306"/>
        <v>0</v>
      </c>
      <c r="BCC36" s="450">
        <f t="shared" si="2306"/>
        <v>0</v>
      </c>
      <c r="BCD36" s="450">
        <f t="shared" si="2306"/>
        <v>0</v>
      </c>
      <c r="BCE36" s="450">
        <f t="shared" si="2306"/>
        <v>0</v>
      </c>
      <c r="BCF36" s="450">
        <f t="shared" si="2306"/>
        <v>0</v>
      </c>
      <c r="BCG36" s="450">
        <f t="shared" si="2306"/>
        <v>0</v>
      </c>
      <c r="BCH36" s="450">
        <f t="shared" si="2306"/>
        <v>0</v>
      </c>
      <c r="BCI36" s="450">
        <f t="shared" si="2306"/>
        <v>0</v>
      </c>
      <c r="BCJ36" s="450">
        <f t="shared" si="2306"/>
        <v>0</v>
      </c>
      <c r="BCK36" s="451">
        <f t="shared" si="2306"/>
        <v>0</v>
      </c>
      <c r="BCM36" s="457">
        <f t="shared" ref="BCM36:BCZ36" si="2307">SUM(BCM37:BCM42)</f>
        <v>0</v>
      </c>
      <c r="BCN36" s="450">
        <f t="shared" si="2307"/>
        <v>0</v>
      </c>
      <c r="BCO36" s="450">
        <f t="shared" si="2307"/>
        <v>0</v>
      </c>
      <c r="BCP36" s="450">
        <f t="shared" si="2307"/>
        <v>0</v>
      </c>
      <c r="BCQ36" s="450">
        <f t="shared" si="2307"/>
        <v>0</v>
      </c>
      <c r="BCR36" s="450">
        <f t="shared" si="2307"/>
        <v>0</v>
      </c>
      <c r="BCS36" s="450">
        <f t="shared" si="2307"/>
        <v>0</v>
      </c>
      <c r="BCT36" s="450">
        <f t="shared" si="2307"/>
        <v>0</v>
      </c>
      <c r="BCU36" s="450">
        <f t="shared" si="2307"/>
        <v>0</v>
      </c>
      <c r="BCV36" s="450">
        <f t="shared" si="2307"/>
        <v>0</v>
      </c>
      <c r="BCW36" s="450">
        <f t="shared" si="2307"/>
        <v>0</v>
      </c>
      <c r="BCX36" s="450">
        <f t="shared" si="2307"/>
        <v>0</v>
      </c>
      <c r="BCY36" s="450">
        <f t="shared" si="2307"/>
        <v>0</v>
      </c>
      <c r="BCZ36" s="451">
        <f t="shared" si="2307"/>
        <v>0</v>
      </c>
      <c r="BDB36" s="457">
        <f t="shared" ref="BDB36:BDO36" si="2308">SUM(BDB37:BDB42)</f>
        <v>0</v>
      </c>
      <c r="BDC36" s="450">
        <f t="shared" si="2308"/>
        <v>0</v>
      </c>
      <c r="BDD36" s="450">
        <f t="shared" si="2308"/>
        <v>0</v>
      </c>
      <c r="BDE36" s="450">
        <f t="shared" si="2308"/>
        <v>0</v>
      </c>
      <c r="BDF36" s="450">
        <f t="shared" si="2308"/>
        <v>0</v>
      </c>
      <c r="BDG36" s="450">
        <f t="shared" si="2308"/>
        <v>0</v>
      </c>
      <c r="BDH36" s="450">
        <f t="shared" si="2308"/>
        <v>0</v>
      </c>
      <c r="BDI36" s="450">
        <f t="shared" si="2308"/>
        <v>0</v>
      </c>
      <c r="BDJ36" s="450">
        <f t="shared" si="2308"/>
        <v>0</v>
      </c>
      <c r="BDK36" s="450">
        <f t="shared" si="2308"/>
        <v>0</v>
      </c>
      <c r="BDL36" s="450">
        <f t="shared" si="2308"/>
        <v>0</v>
      </c>
      <c r="BDM36" s="450">
        <f t="shared" si="2308"/>
        <v>0</v>
      </c>
      <c r="BDN36" s="450">
        <f t="shared" si="2308"/>
        <v>0</v>
      </c>
      <c r="BDO36" s="451">
        <f t="shared" si="2308"/>
        <v>0</v>
      </c>
      <c r="BDQ36" s="457">
        <f t="shared" ref="BDQ36:BED36" si="2309">SUM(BDQ37:BDQ42)</f>
        <v>0</v>
      </c>
      <c r="BDR36" s="450">
        <f t="shared" si="2309"/>
        <v>0</v>
      </c>
      <c r="BDS36" s="450">
        <f t="shared" si="2309"/>
        <v>0</v>
      </c>
      <c r="BDT36" s="450">
        <f t="shared" si="2309"/>
        <v>0</v>
      </c>
      <c r="BDU36" s="450">
        <f t="shared" si="2309"/>
        <v>0</v>
      </c>
      <c r="BDV36" s="450">
        <f t="shared" si="2309"/>
        <v>0</v>
      </c>
      <c r="BDW36" s="450">
        <f t="shared" si="2309"/>
        <v>0</v>
      </c>
      <c r="BDX36" s="450">
        <f t="shared" si="2309"/>
        <v>0</v>
      </c>
      <c r="BDY36" s="450">
        <f t="shared" si="2309"/>
        <v>0</v>
      </c>
      <c r="BDZ36" s="450">
        <f t="shared" si="2309"/>
        <v>0</v>
      </c>
      <c r="BEA36" s="450">
        <f t="shared" si="2309"/>
        <v>0</v>
      </c>
      <c r="BEB36" s="450">
        <f t="shared" si="2309"/>
        <v>0</v>
      </c>
      <c r="BEC36" s="450">
        <f t="shared" si="2309"/>
        <v>0</v>
      </c>
      <c r="BED36" s="451">
        <f t="shared" si="2309"/>
        <v>0</v>
      </c>
      <c r="BEF36" s="457">
        <f t="shared" ref="BEF36:BES36" si="2310">SUM(BEF37:BEF42)</f>
        <v>0</v>
      </c>
      <c r="BEG36" s="450">
        <f t="shared" si="2310"/>
        <v>0</v>
      </c>
      <c r="BEH36" s="450">
        <f t="shared" si="2310"/>
        <v>0</v>
      </c>
      <c r="BEI36" s="450">
        <f t="shared" si="2310"/>
        <v>0</v>
      </c>
      <c r="BEJ36" s="450">
        <f t="shared" si="2310"/>
        <v>0</v>
      </c>
      <c r="BEK36" s="450">
        <f t="shared" si="2310"/>
        <v>0</v>
      </c>
      <c r="BEL36" s="450">
        <f t="shared" si="2310"/>
        <v>0</v>
      </c>
      <c r="BEM36" s="450">
        <f t="shared" si="2310"/>
        <v>0</v>
      </c>
      <c r="BEN36" s="450">
        <f t="shared" si="2310"/>
        <v>0</v>
      </c>
      <c r="BEO36" s="450">
        <f t="shared" si="2310"/>
        <v>0</v>
      </c>
      <c r="BEP36" s="450">
        <f t="shared" si="2310"/>
        <v>0</v>
      </c>
      <c r="BEQ36" s="450">
        <f t="shared" si="2310"/>
        <v>0</v>
      </c>
      <c r="BER36" s="450">
        <f t="shared" si="2310"/>
        <v>0</v>
      </c>
      <c r="BES36" s="451">
        <f t="shared" si="2310"/>
        <v>0</v>
      </c>
      <c r="BEU36" s="457">
        <f t="shared" ref="BEU36:BFH36" si="2311">SUM(BEU37:BEU42)</f>
        <v>0</v>
      </c>
      <c r="BEV36" s="450">
        <f t="shared" si="2311"/>
        <v>0</v>
      </c>
      <c r="BEW36" s="450">
        <f t="shared" si="2311"/>
        <v>0</v>
      </c>
      <c r="BEX36" s="450">
        <f t="shared" si="2311"/>
        <v>0</v>
      </c>
      <c r="BEY36" s="450">
        <f t="shared" si="2311"/>
        <v>0</v>
      </c>
      <c r="BEZ36" s="450">
        <f t="shared" si="2311"/>
        <v>0</v>
      </c>
      <c r="BFA36" s="450">
        <f t="shared" si="2311"/>
        <v>0</v>
      </c>
      <c r="BFB36" s="450">
        <f t="shared" si="2311"/>
        <v>0</v>
      </c>
      <c r="BFC36" s="450">
        <f t="shared" si="2311"/>
        <v>0</v>
      </c>
      <c r="BFD36" s="450">
        <f t="shared" si="2311"/>
        <v>0</v>
      </c>
      <c r="BFE36" s="450">
        <f t="shared" si="2311"/>
        <v>0</v>
      </c>
      <c r="BFF36" s="450">
        <f t="shared" si="2311"/>
        <v>0</v>
      </c>
      <c r="BFG36" s="450">
        <f t="shared" si="2311"/>
        <v>0</v>
      </c>
      <c r="BFH36" s="451">
        <f t="shared" si="2311"/>
        <v>0</v>
      </c>
      <c r="BFJ36" s="457">
        <f t="shared" ref="BFJ36:BFW36" si="2312">SUM(BFJ37:BFJ42)</f>
        <v>0</v>
      </c>
      <c r="BFK36" s="450">
        <f t="shared" si="2312"/>
        <v>0</v>
      </c>
      <c r="BFL36" s="450">
        <f t="shared" si="2312"/>
        <v>0</v>
      </c>
      <c r="BFM36" s="450">
        <f t="shared" si="2312"/>
        <v>0</v>
      </c>
      <c r="BFN36" s="450">
        <f t="shared" si="2312"/>
        <v>0</v>
      </c>
      <c r="BFO36" s="450">
        <f t="shared" si="2312"/>
        <v>0</v>
      </c>
      <c r="BFP36" s="450">
        <f t="shared" si="2312"/>
        <v>0</v>
      </c>
      <c r="BFQ36" s="450">
        <f t="shared" si="2312"/>
        <v>0</v>
      </c>
      <c r="BFR36" s="450">
        <f t="shared" si="2312"/>
        <v>0</v>
      </c>
      <c r="BFS36" s="450">
        <f t="shared" si="2312"/>
        <v>0</v>
      </c>
      <c r="BFT36" s="450">
        <f t="shared" si="2312"/>
        <v>0</v>
      </c>
      <c r="BFU36" s="450">
        <f t="shared" si="2312"/>
        <v>0</v>
      </c>
      <c r="BFV36" s="450">
        <f t="shared" si="2312"/>
        <v>0</v>
      </c>
      <c r="BFW36" s="451">
        <f t="shared" si="2312"/>
        <v>0</v>
      </c>
      <c r="BFY36" s="457">
        <f t="shared" ref="BFY36:BGL36" si="2313">SUM(BFY37:BFY42)</f>
        <v>0</v>
      </c>
      <c r="BFZ36" s="450">
        <f t="shared" si="2313"/>
        <v>0</v>
      </c>
      <c r="BGA36" s="450">
        <f t="shared" si="2313"/>
        <v>0</v>
      </c>
      <c r="BGB36" s="450">
        <f t="shared" si="2313"/>
        <v>0</v>
      </c>
      <c r="BGC36" s="450">
        <f t="shared" si="2313"/>
        <v>0</v>
      </c>
      <c r="BGD36" s="450">
        <f t="shared" si="2313"/>
        <v>0</v>
      </c>
      <c r="BGE36" s="450">
        <f t="shared" si="2313"/>
        <v>0</v>
      </c>
      <c r="BGF36" s="450">
        <f t="shared" si="2313"/>
        <v>0</v>
      </c>
      <c r="BGG36" s="450">
        <f t="shared" si="2313"/>
        <v>0</v>
      </c>
      <c r="BGH36" s="450">
        <f t="shared" si="2313"/>
        <v>0</v>
      </c>
      <c r="BGI36" s="450">
        <f t="shared" si="2313"/>
        <v>0</v>
      </c>
      <c r="BGJ36" s="450">
        <f t="shared" si="2313"/>
        <v>0</v>
      </c>
      <c r="BGK36" s="450">
        <f t="shared" si="2313"/>
        <v>0</v>
      </c>
      <c r="BGL36" s="451">
        <f t="shared" si="2313"/>
        <v>0</v>
      </c>
      <c r="BGN36" s="457">
        <f t="shared" ref="BGN36:BHA36" si="2314">SUM(BGN37:BGN42)</f>
        <v>0</v>
      </c>
      <c r="BGO36" s="450">
        <f t="shared" si="2314"/>
        <v>0</v>
      </c>
      <c r="BGP36" s="450">
        <f t="shared" si="2314"/>
        <v>0</v>
      </c>
      <c r="BGQ36" s="450">
        <f t="shared" si="2314"/>
        <v>0</v>
      </c>
      <c r="BGR36" s="450">
        <f t="shared" si="2314"/>
        <v>0</v>
      </c>
      <c r="BGS36" s="450">
        <f t="shared" si="2314"/>
        <v>0</v>
      </c>
      <c r="BGT36" s="450">
        <f t="shared" si="2314"/>
        <v>0</v>
      </c>
      <c r="BGU36" s="450">
        <f t="shared" si="2314"/>
        <v>0</v>
      </c>
      <c r="BGV36" s="450">
        <f t="shared" si="2314"/>
        <v>0</v>
      </c>
      <c r="BGW36" s="450">
        <f t="shared" si="2314"/>
        <v>0</v>
      </c>
      <c r="BGX36" s="450">
        <f t="shared" si="2314"/>
        <v>0</v>
      </c>
      <c r="BGY36" s="450">
        <f t="shared" si="2314"/>
        <v>0</v>
      </c>
      <c r="BGZ36" s="450">
        <f t="shared" si="2314"/>
        <v>0</v>
      </c>
      <c r="BHA36" s="451">
        <f t="shared" si="2314"/>
        <v>0</v>
      </c>
      <c r="BHC36" s="457">
        <f t="shared" ref="BHC36:BHP36" si="2315">SUM(BHC37:BHC42)</f>
        <v>0</v>
      </c>
      <c r="BHD36" s="450">
        <f t="shared" si="2315"/>
        <v>0</v>
      </c>
      <c r="BHE36" s="450">
        <f t="shared" si="2315"/>
        <v>0</v>
      </c>
      <c r="BHF36" s="450">
        <f t="shared" si="2315"/>
        <v>0</v>
      </c>
      <c r="BHG36" s="450">
        <f t="shared" si="2315"/>
        <v>0</v>
      </c>
      <c r="BHH36" s="450">
        <f t="shared" si="2315"/>
        <v>0</v>
      </c>
      <c r="BHI36" s="450">
        <f t="shared" si="2315"/>
        <v>0</v>
      </c>
      <c r="BHJ36" s="450">
        <f t="shared" si="2315"/>
        <v>0</v>
      </c>
      <c r="BHK36" s="450">
        <f t="shared" si="2315"/>
        <v>0</v>
      </c>
      <c r="BHL36" s="450">
        <f t="shared" si="2315"/>
        <v>0</v>
      </c>
      <c r="BHM36" s="450">
        <f t="shared" si="2315"/>
        <v>0</v>
      </c>
      <c r="BHN36" s="450">
        <f t="shared" si="2315"/>
        <v>0</v>
      </c>
      <c r="BHO36" s="450">
        <f t="shared" si="2315"/>
        <v>0</v>
      </c>
      <c r="BHP36" s="451">
        <f t="shared" si="2315"/>
        <v>0</v>
      </c>
      <c r="BHR36" s="457">
        <f t="shared" ref="BHR36:BIE36" si="2316">SUM(BHR37:BHR42)</f>
        <v>0</v>
      </c>
      <c r="BHS36" s="450">
        <f t="shared" si="2316"/>
        <v>0</v>
      </c>
      <c r="BHT36" s="450">
        <f t="shared" si="2316"/>
        <v>0</v>
      </c>
      <c r="BHU36" s="450">
        <f t="shared" si="2316"/>
        <v>0</v>
      </c>
      <c r="BHV36" s="450">
        <f t="shared" si="2316"/>
        <v>0</v>
      </c>
      <c r="BHW36" s="450">
        <f t="shared" si="2316"/>
        <v>0</v>
      </c>
      <c r="BHX36" s="450">
        <f t="shared" si="2316"/>
        <v>0</v>
      </c>
      <c r="BHY36" s="450">
        <f t="shared" si="2316"/>
        <v>0</v>
      </c>
      <c r="BHZ36" s="450">
        <f t="shared" si="2316"/>
        <v>0</v>
      </c>
      <c r="BIA36" s="450">
        <f t="shared" si="2316"/>
        <v>0</v>
      </c>
      <c r="BIB36" s="450">
        <f t="shared" si="2316"/>
        <v>0</v>
      </c>
      <c r="BIC36" s="450">
        <f t="shared" si="2316"/>
        <v>0</v>
      </c>
      <c r="BID36" s="450">
        <f t="shared" si="2316"/>
        <v>0</v>
      </c>
      <c r="BIE36" s="451">
        <f t="shared" si="2316"/>
        <v>0</v>
      </c>
      <c r="BIG36" s="457">
        <f t="shared" ref="BIG36:BIT36" si="2317">SUM(BIG37:BIG42)</f>
        <v>0</v>
      </c>
      <c r="BIH36" s="450">
        <f t="shared" si="2317"/>
        <v>0</v>
      </c>
      <c r="BII36" s="450">
        <f t="shared" si="2317"/>
        <v>0</v>
      </c>
      <c r="BIJ36" s="450">
        <f t="shared" si="2317"/>
        <v>0</v>
      </c>
      <c r="BIK36" s="450">
        <f t="shared" si="2317"/>
        <v>0</v>
      </c>
      <c r="BIL36" s="450">
        <f t="shared" si="2317"/>
        <v>0</v>
      </c>
      <c r="BIM36" s="450">
        <f t="shared" si="2317"/>
        <v>0</v>
      </c>
      <c r="BIN36" s="450">
        <f t="shared" si="2317"/>
        <v>0</v>
      </c>
      <c r="BIO36" s="450">
        <f t="shared" si="2317"/>
        <v>0</v>
      </c>
      <c r="BIP36" s="450">
        <f t="shared" si="2317"/>
        <v>0</v>
      </c>
      <c r="BIQ36" s="450">
        <f t="shared" si="2317"/>
        <v>0</v>
      </c>
      <c r="BIR36" s="450">
        <f t="shared" si="2317"/>
        <v>0</v>
      </c>
      <c r="BIS36" s="450">
        <f t="shared" si="2317"/>
        <v>0</v>
      </c>
      <c r="BIT36" s="451">
        <f t="shared" si="2317"/>
        <v>0</v>
      </c>
      <c r="BIV36" s="457">
        <f t="shared" ref="BIV36:BJI36" si="2318">SUM(BIV37:BIV42)</f>
        <v>0</v>
      </c>
      <c r="BIW36" s="450">
        <f t="shared" si="2318"/>
        <v>0</v>
      </c>
      <c r="BIX36" s="450">
        <f t="shared" si="2318"/>
        <v>0</v>
      </c>
      <c r="BIY36" s="450">
        <f t="shared" si="2318"/>
        <v>0</v>
      </c>
      <c r="BIZ36" s="450">
        <f t="shared" si="2318"/>
        <v>0</v>
      </c>
      <c r="BJA36" s="450">
        <f t="shared" si="2318"/>
        <v>0</v>
      </c>
      <c r="BJB36" s="450">
        <f t="shared" si="2318"/>
        <v>0</v>
      </c>
      <c r="BJC36" s="450">
        <f t="shared" si="2318"/>
        <v>0</v>
      </c>
      <c r="BJD36" s="450">
        <f t="shared" si="2318"/>
        <v>0</v>
      </c>
      <c r="BJE36" s="450">
        <f t="shared" si="2318"/>
        <v>0</v>
      </c>
      <c r="BJF36" s="450">
        <f t="shared" si="2318"/>
        <v>0</v>
      </c>
      <c r="BJG36" s="450">
        <f t="shared" si="2318"/>
        <v>0</v>
      </c>
      <c r="BJH36" s="450">
        <f t="shared" si="2318"/>
        <v>0</v>
      </c>
      <c r="BJI36" s="451">
        <f t="shared" si="2318"/>
        <v>0</v>
      </c>
      <c r="BJK36" s="457">
        <f t="shared" ref="BJK36:BJX36" si="2319">SUM(BJK37:BJK42)</f>
        <v>0</v>
      </c>
      <c r="BJL36" s="450">
        <f t="shared" si="2319"/>
        <v>0</v>
      </c>
      <c r="BJM36" s="450">
        <f t="shared" si="2319"/>
        <v>0</v>
      </c>
      <c r="BJN36" s="450">
        <f t="shared" si="2319"/>
        <v>0</v>
      </c>
      <c r="BJO36" s="450">
        <f t="shared" si="2319"/>
        <v>0</v>
      </c>
      <c r="BJP36" s="450">
        <f t="shared" si="2319"/>
        <v>0</v>
      </c>
      <c r="BJQ36" s="450">
        <f t="shared" si="2319"/>
        <v>0</v>
      </c>
      <c r="BJR36" s="450">
        <f t="shared" si="2319"/>
        <v>0</v>
      </c>
      <c r="BJS36" s="450">
        <f t="shared" si="2319"/>
        <v>0</v>
      </c>
      <c r="BJT36" s="450">
        <f t="shared" si="2319"/>
        <v>0</v>
      </c>
      <c r="BJU36" s="450">
        <f t="shared" si="2319"/>
        <v>0</v>
      </c>
      <c r="BJV36" s="450">
        <f t="shared" si="2319"/>
        <v>0</v>
      </c>
      <c r="BJW36" s="450">
        <f t="shared" si="2319"/>
        <v>0</v>
      </c>
      <c r="BJX36" s="451">
        <f t="shared" si="2319"/>
        <v>0</v>
      </c>
      <c r="BJZ36" s="457">
        <f t="shared" ref="BJZ36:BKM36" si="2320">SUM(BJZ37:BJZ42)</f>
        <v>0</v>
      </c>
      <c r="BKA36" s="450">
        <f t="shared" si="2320"/>
        <v>0</v>
      </c>
      <c r="BKB36" s="450">
        <f t="shared" si="2320"/>
        <v>0</v>
      </c>
      <c r="BKC36" s="450">
        <f t="shared" si="2320"/>
        <v>0</v>
      </c>
      <c r="BKD36" s="450">
        <f t="shared" si="2320"/>
        <v>0</v>
      </c>
      <c r="BKE36" s="450">
        <f t="shared" si="2320"/>
        <v>0</v>
      </c>
      <c r="BKF36" s="450">
        <f t="shared" si="2320"/>
        <v>0</v>
      </c>
      <c r="BKG36" s="450">
        <f t="shared" si="2320"/>
        <v>0</v>
      </c>
      <c r="BKH36" s="450">
        <f t="shared" si="2320"/>
        <v>0</v>
      </c>
      <c r="BKI36" s="450">
        <f t="shared" si="2320"/>
        <v>0</v>
      </c>
      <c r="BKJ36" s="450">
        <f t="shared" si="2320"/>
        <v>0</v>
      </c>
      <c r="BKK36" s="450">
        <f t="shared" si="2320"/>
        <v>0</v>
      </c>
      <c r="BKL36" s="450">
        <f t="shared" si="2320"/>
        <v>0</v>
      </c>
      <c r="BKM36" s="451">
        <f t="shared" si="2320"/>
        <v>0</v>
      </c>
      <c r="BKO36" s="457">
        <f t="shared" ref="BKO36:BLB36" si="2321">SUM(BKO37:BKO42)</f>
        <v>0</v>
      </c>
      <c r="BKP36" s="450">
        <f t="shared" si="2321"/>
        <v>0</v>
      </c>
      <c r="BKQ36" s="450">
        <f t="shared" si="2321"/>
        <v>0</v>
      </c>
      <c r="BKR36" s="450">
        <f t="shared" si="2321"/>
        <v>0</v>
      </c>
      <c r="BKS36" s="450">
        <f t="shared" si="2321"/>
        <v>0</v>
      </c>
      <c r="BKT36" s="450">
        <f t="shared" si="2321"/>
        <v>0</v>
      </c>
      <c r="BKU36" s="450">
        <f t="shared" si="2321"/>
        <v>0</v>
      </c>
      <c r="BKV36" s="450">
        <f t="shared" si="2321"/>
        <v>0</v>
      </c>
      <c r="BKW36" s="450">
        <f t="shared" si="2321"/>
        <v>0</v>
      </c>
      <c r="BKX36" s="450">
        <f t="shared" si="2321"/>
        <v>0</v>
      </c>
      <c r="BKY36" s="450">
        <f t="shared" si="2321"/>
        <v>0</v>
      </c>
      <c r="BKZ36" s="450">
        <f t="shared" si="2321"/>
        <v>0</v>
      </c>
      <c r="BLA36" s="450">
        <f t="shared" si="2321"/>
        <v>0</v>
      </c>
      <c r="BLB36" s="451">
        <f t="shared" si="2321"/>
        <v>0</v>
      </c>
      <c r="BLD36" s="457">
        <f t="shared" ref="BLD36:BLQ36" si="2322">SUM(BLD37:BLD42)</f>
        <v>0</v>
      </c>
      <c r="BLE36" s="450">
        <f t="shared" si="2322"/>
        <v>0</v>
      </c>
      <c r="BLF36" s="450">
        <f t="shared" si="2322"/>
        <v>0</v>
      </c>
      <c r="BLG36" s="450">
        <f t="shared" si="2322"/>
        <v>0</v>
      </c>
      <c r="BLH36" s="450">
        <f t="shared" si="2322"/>
        <v>0</v>
      </c>
      <c r="BLI36" s="450">
        <f t="shared" si="2322"/>
        <v>0</v>
      </c>
      <c r="BLJ36" s="450">
        <f t="shared" si="2322"/>
        <v>0</v>
      </c>
      <c r="BLK36" s="450">
        <f t="shared" si="2322"/>
        <v>0</v>
      </c>
      <c r="BLL36" s="450">
        <f t="shared" si="2322"/>
        <v>0</v>
      </c>
      <c r="BLM36" s="450">
        <f t="shared" si="2322"/>
        <v>0</v>
      </c>
      <c r="BLN36" s="450">
        <f t="shared" si="2322"/>
        <v>0</v>
      </c>
      <c r="BLO36" s="450">
        <f t="shared" si="2322"/>
        <v>0</v>
      </c>
      <c r="BLP36" s="450">
        <f t="shared" si="2322"/>
        <v>0</v>
      </c>
      <c r="BLQ36" s="451">
        <f t="shared" si="2322"/>
        <v>0</v>
      </c>
      <c r="BLS36" s="457">
        <f t="shared" ref="BLS36:BMF36" si="2323">SUM(BLS37:BLS42)</f>
        <v>0</v>
      </c>
      <c r="BLT36" s="450">
        <f t="shared" si="2323"/>
        <v>0</v>
      </c>
      <c r="BLU36" s="450">
        <f t="shared" si="2323"/>
        <v>0</v>
      </c>
      <c r="BLV36" s="450">
        <f t="shared" si="2323"/>
        <v>0</v>
      </c>
      <c r="BLW36" s="450">
        <f t="shared" si="2323"/>
        <v>0</v>
      </c>
      <c r="BLX36" s="450">
        <f t="shared" si="2323"/>
        <v>0</v>
      </c>
      <c r="BLY36" s="450">
        <f t="shared" si="2323"/>
        <v>0</v>
      </c>
      <c r="BLZ36" s="450">
        <f t="shared" si="2323"/>
        <v>0</v>
      </c>
      <c r="BMA36" s="450">
        <f t="shared" si="2323"/>
        <v>0</v>
      </c>
      <c r="BMB36" s="450">
        <f t="shared" si="2323"/>
        <v>0</v>
      </c>
      <c r="BMC36" s="450">
        <f t="shared" si="2323"/>
        <v>0</v>
      </c>
      <c r="BMD36" s="450">
        <f t="shared" si="2323"/>
        <v>0</v>
      </c>
      <c r="BME36" s="450">
        <f t="shared" si="2323"/>
        <v>0</v>
      </c>
      <c r="BMF36" s="451">
        <f t="shared" si="2323"/>
        <v>0</v>
      </c>
      <c r="BMH36" s="457">
        <f t="shared" ref="BMH36:BMU36" si="2324">SUM(BMH37:BMH42)</f>
        <v>0</v>
      </c>
      <c r="BMI36" s="450">
        <f t="shared" si="2324"/>
        <v>0</v>
      </c>
      <c r="BMJ36" s="450">
        <f t="shared" si="2324"/>
        <v>0</v>
      </c>
      <c r="BMK36" s="450">
        <f t="shared" si="2324"/>
        <v>0</v>
      </c>
      <c r="BML36" s="450">
        <f t="shared" si="2324"/>
        <v>0</v>
      </c>
      <c r="BMM36" s="450">
        <f t="shared" si="2324"/>
        <v>0</v>
      </c>
      <c r="BMN36" s="450">
        <f t="shared" si="2324"/>
        <v>0</v>
      </c>
      <c r="BMO36" s="450">
        <f t="shared" si="2324"/>
        <v>0</v>
      </c>
      <c r="BMP36" s="450">
        <f t="shared" si="2324"/>
        <v>0</v>
      </c>
      <c r="BMQ36" s="450">
        <f t="shared" si="2324"/>
        <v>0</v>
      </c>
      <c r="BMR36" s="450">
        <f t="shared" si="2324"/>
        <v>0</v>
      </c>
      <c r="BMS36" s="450">
        <f t="shared" si="2324"/>
        <v>0</v>
      </c>
      <c r="BMT36" s="450">
        <f t="shared" si="2324"/>
        <v>0</v>
      </c>
      <c r="BMU36" s="451">
        <f t="shared" si="2324"/>
        <v>0</v>
      </c>
      <c r="BMW36" s="457">
        <f t="shared" ref="BMW36:BNJ36" si="2325">SUM(BMW37:BMW42)</f>
        <v>0</v>
      </c>
      <c r="BMX36" s="450">
        <f t="shared" si="2325"/>
        <v>0</v>
      </c>
      <c r="BMY36" s="450">
        <f t="shared" si="2325"/>
        <v>0</v>
      </c>
      <c r="BMZ36" s="450">
        <f t="shared" si="2325"/>
        <v>0</v>
      </c>
      <c r="BNA36" s="450">
        <f t="shared" si="2325"/>
        <v>0</v>
      </c>
      <c r="BNB36" s="450">
        <f t="shared" si="2325"/>
        <v>0</v>
      </c>
      <c r="BNC36" s="450">
        <f t="shared" si="2325"/>
        <v>0</v>
      </c>
      <c r="BND36" s="450">
        <f t="shared" si="2325"/>
        <v>0</v>
      </c>
      <c r="BNE36" s="450">
        <f t="shared" si="2325"/>
        <v>0</v>
      </c>
      <c r="BNF36" s="450">
        <f t="shared" si="2325"/>
        <v>0</v>
      </c>
      <c r="BNG36" s="450">
        <f t="shared" si="2325"/>
        <v>0</v>
      </c>
      <c r="BNH36" s="450">
        <f t="shared" si="2325"/>
        <v>0</v>
      </c>
      <c r="BNI36" s="450">
        <f t="shared" si="2325"/>
        <v>0</v>
      </c>
      <c r="BNJ36" s="451">
        <f t="shared" si="2325"/>
        <v>0</v>
      </c>
      <c r="BNL36" s="457">
        <f t="shared" ref="BNL36:BNY36" si="2326">SUM(BNL37:BNL42)</f>
        <v>0</v>
      </c>
      <c r="BNM36" s="450">
        <f t="shared" si="2326"/>
        <v>0</v>
      </c>
      <c r="BNN36" s="450">
        <f t="shared" si="2326"/>
        <v>0</v>
      </c>
      <c r="BNO36" s="450">
        <f t="shared" si="2326"/>
        <v>0</v>
      </c>
      <c r="BNP36" s="450">
        <f t="shared" si="2326"/>
        <v>0</v>
      </c>
      <c r="BNQ36" s="450">
        <f t="shared" si="2326"/>
        <v>0</v>
      </c>
      <c r="BNR36" s="450">
        <f t="shared" si="2326"/>
        <v>0</v>
      </c>
      <c r="BNS36" s="450">
        <f t="shared" si="2326"/>
        <v>0</v>
      </c>
      <c r="BNT36" s="450">
        <f t="shared" si="2326"/>
        <v>0</v>
      </c>
      <c r="BNU36" s="450">
        <f t="shared" si="2326"/>
        <v>0</v>
      </c>
      <c r="BNV36" s="450">
        <f t="shared" si="2326"/>
        <v>0</v>
      </c>
      <c r="BNW36" s="450">
        <f t="shared" si="2326"/>
        <v>0</v>
      </c>
      <c r="BNX36" s="450">
        <f t="shared" si="2326"/>
        <v>0</v>
      </c>
      <c r="BNY36" s="451">
        <f t="shared" si="2326"/>
        <v>0</v>
      </c>
      <c r="BOA36" s="457">
        <f t="shared" ref="BOA36:BON36" si="2327">SUM(BOA37:BOA42)</f>
        <v>0</v>
      </c>
      <c r="BOB36" s="450">
        <f t="shared" si="2327"/>
        <v>0</v>
      </c>
      <c r="BOC36" s="450">
        <f t="shared" si="2327"/>
        <v>0</v>
      </c>
      <c r="BOD36" s="450">
        <f t="shared" si="2327"/>
        <v>0</v>
      </c>
      <c r="BOE36" s="450">
        <f t="shared" si="2327"/>
        <v>0</v>
      </c>
      <c r="BOF36" s="450">
        <f t="shared" si="2327"/>
        <v>0</v>
      </c>
      <c r="BOG36" s="450">
        <f t="shared" si="2327"/>
        <v>0</v>
      </c>
      <c r="BOH36" s="450">
        <f t="shared" si="2327"/>
        <v>0</v>
      </c>
      <c r="BOI36" s="450">
        <f t="shared" si="2327"/>
        <v>0</v>
      </c>
      <c r="BOJ36" s="450">
        <f t="shared" si="2327"/>
        <v>0</v>
      </c>
      <c r="BOK36" s="450">
        <f t="shared" si="2327"/>
        <v>0</v>
      </c>
      <c r="BOL36" s="450">
        <f t="shared" si="2327"/>
        <v>0</v>
      </c>
      <c r="BOM36" s="450">
        <f t="shared" si="2327"/>
        <v>0</v>
      </c>
      <c r="BON36" s="451">
        <f t="shared" si="2327"/>
        <v>0</v>
      </c>
      <c r="BOP36" s="457">
        <f t="shared" ref="BOP36:BPC36" si="2328">SUM(BOP37:BOP42)</f>
        <v>0</v>
      </c>
      <c r="BOQ36" s="450">
        <f t="shared" si="2328"/>
        <v>0</v>
      </c>
      <c r="BOR36" s="450">
        <f t="shared" si="2328"/>
        <v>0</v>
      </c>
      <c r="BOS36" s="450">
        <f t="shared" si="2328"/>
        <v>0</v>
      </c>
      <c r="BOT36" s="450">
        <f t="shared" si="2328"/>
        <v>0</v>
      </c>
      <c r="BOU36" s="450">
        <f t="shared" si="2328"/>
        <v>0</v>
      </c>
      <c r="BOV36" s="450">
        <f t="shared" si="2328"/>
        <v>0</v>
      </c>
      <c r="BOW36" s="450">
        <f t="shared" si="2328"/>
        <v>0</v>
      </c>
      <c r="BOX36" s="450">
        <f t="shared" si="2328"/>
        <v>0</v>
      </c>
      <c r="BOY36" s="450">
        <f t="shared" si="2328"/>
        <v>0</v>
      </c>
      <c r="BOZ36" s="450">
        <f t="shared" si="2328"/>
        <v>0</v>
      </c>
      <c r="BPA36" s="450">
        <f t="shared" si="2328"/>
        <v>0</v>
      </c>
      <c r="BPB36" s="450">
        <f t="shared" si="2328"/>
        <v>0</v>
      </c>
      <c r="BPC36" s="451">
        <f t="shared" si="2328"/>
        <v>0</v>
      </c>
      <c r="BPE36" s="457">
        <f t="shared" ref="BPE36:BPR36" si="2329">SUM(BPE37:BPE42)</f>
        <v>0</v>
      </c>
      <c r="BPF36" s="450">
        <f t="shared" si="2329"/>
        <v>0</v>
      </c>
      <c r="BPG36" s="450">
        <f t="shared" si="2329"/>
        <v>0</v>
      </c>
      <c r="BPH36" s="450">
        <f t="shared" si="2329"/>
        <v>0</v>
      </c>
      <c r="BPI36" s="450">
        <f t="shared" si="2329"/>
        <v>0</v>
      </c>
      <c r="BPJ36" s="450">
        <f t="shared" si="2329"/>
        <v>0</v>
      </c>
      <c r="BPK36" s="450">
        <f t="shared" si="2329"/>
        <v>0</v>
      </c>
      <c r="BPL36" s="450">
        <f t="shared" si="2329"/>
        <v>0</v>
      </c>
      <c r="BPM36" s="450">
        <f t="shared" si="2329"/>
        <v>0</v>
      </c>
      <c r="BPN36" s="450">
        <f t="shared" si="2329"/>
        <v>0</v>
      </c>
      <c r="BPO36" s="450">
        <f t="shared" si="2329"/>
        <v>0</v>
      </c>
      <c r="BPP36" s="450">
        <f t="shared" si="2329"/>
        <v>0</v>
      </c>
      <c r="BPQ36" s="450">
        <f t="shared" si="2329"/>
        <v>0</v>
      </c>
      <c r="BPR36" s="451">
        <f t="shared" si="2329"/>
        <v>0</v>
      </c>
      <c r="BPT36" s="457">
        <f t="shared" ref="BPT36:BQG36" si="2330">SUM(BPT37:BPT42)</f>
        <v>0</v>
      </c>
      <c r="BPU36" s="450">
        <f t="shared" si="2330"/>
        <v>0</v>
      </c>
      <c r="BPV36" s="450">
        <f t="shared" si="2330"/>
        <v>0</v>
      </c>
      <c r="BPW36" s="450">
        <f t="shared" si="2330"/>
        <v>0</v>
      </c>
      <c r="BPX36" s="450">
        <f t="shared" si="2330"/>
        <v>0</v>
      </c>
      <c r="BPY36" s="450">
        <f t="shared" si="2330"/>
        <v>0</v>
      </c>
      <c r="BPZ36" s="450">
        <f t="shared" si="2330"/>
        <v>0</v>
      </c>
      <c r="BQA36" s="450">
        <f t="shared" si="2330"/>
        <v>0</v>
      </c>
      <c r="BQB36" s="450">
        <f t="shared" si="2330"/>
        <v>0</v>
      </c>
      <c r="BQC36" s="450">
        <f t="shared" si="2330"/>
        <v>0</v>
      </c>
      <c r="BQD36" s="450">
        <f t="shared" si="2330"/>
        <v>0</v>
      </c>
      <c r="BQE36" s="450">
        <f t="shared" si="2330"/>
        <v>0</v>
      </c>
      <c r="BQF36" s="450">
        <f t="shared" si="2330"/>
        <v>0</v>
      </c>
      <c r="BQG36" s="451">
        <f t="shared" si="2330"/>
        <v>0</v>
      </c>
      <c r="BQI36" s="457">
        <f t="shared" ref="BQI36:BQV36" si="2331">SUM(BQI37:BQI42)</f>
        <v>0</v>
      </c>
      <c r="BQJ36" s="450">
        <f t="shared" si="2331"/>
        <v>0</v>
      </c>
      <c r="BQK36" s="450">
        <f t="shared" si="2331"/>
        <v>0</v>
      </c>
      <c r="BQL36" s="450">
        <f t="shared" si="2331"/>
        <v>0</v>
      </c>
      <c r="BQM36" s="450">
        <f t="shared" si="2331"/>
        <v>0</v>
      </c>
      <c r="BQN36" s="450">
        <f t="shared" si="2331"/>
        <v>0</v>
      </c>
      <c r="BQO36" s="450">
        <f t="shared" si="2331"/>
        <v>0</v>
      </c>
      <c r="BQP36" s="450">
        <f t="shared" si="2331"/>
        <v>0</v>
      </c>
      <c r="BQQ36" s="450">
        <f t="shared" si="2331"/>
        <v>0</v>
      </c>
      <c r="BQR36" s="450">
        <f t="shared" si="2331"/>
        <v>0</v>
      </c>
      <c r="BQS36" s="450">
        <f t="shared" si="2331"/>
        <v>0</v>
      </c>
      <c r="BQT36" s="450">
        <f t="shared" si="2331"/>
        <v>0</v>
      </c>
      <c r="BQU36" s="450">
        <f t="shared" si="2331"/>
        <v>0</v>
      </c>
      <c r="BQV36" s="451">
        <f t="shared" si="2331"/>
        <v>0</v>
      </c>
      <c r="BQX36" s="457">
        <f t="shared" ref="BQX36:BRK36" si="2332">SUM(BQX37:BQX42)</f>
        <v>0</v>
      </c>
      <c r="BQY36" s="450">
        <f t="shared" si="2332"/>
        <v>0</v>
      </c>
      <c r="BQZ36" s="450">
        <f t="shared" si="2332"/>
        <v>0</v>
      </c>
      <c r="BRA36" s="450">
        <f t="shared" si="2332"/>
        <v>0</v>
      </c>
      <c r="BRB36" s="450">
        <f t="shared" si="2332"/>
        <v>0</v>
      </c>
      <c r="BRC36" s="450">
        <f t="shared" si="2332"/>
        <v>0</v>
      </c>
      <c r="BRD36" s="450">
        <f t="shared" si="2332"/>
        <v>0</v>
      </c>
      <c r="BRE36" s="450">
        <f t="shared" si="2332"/>
        <v>0</v>
      </c>
      <c r="BRF36" s="450">
        <f t="shared" si="2332"/>
        <v>0</v>
      </c>
      <c r="BRG36" s="450">
        <f t="shared" si="2332"/>
        <v>0</v>
      </c>
      <c r="BRH36" s="450">
        <f t="shared" si="2332"/>
        <v>0</v>
      </c>
      <c r="BRI36" s="450">
        <f t="shared" si="2332"/>
        <v>0</v>
      </c>
      <c r="BRJ36" s="450">
        <f t="shared" si="2332"/>
        <v>0</v>
      </c>
      <c r="BRK36" s="451">
        <f t="shared" si="2332"/>
        <v>0</v>
      </c>
      <c r="BRM36" s="457">
        <f t="shared" ref="BRM36:BRZ36" si="2333">SUM(BRM37:BRM42)</f>
        <v>0</v>
      </c>
      <c r="BRN36" s="450">
        <f t="shared" si="2333"/>
        <v>0</v>
      </c>
      <c r="BRO36" s="450">
        <f t="shared" si="2333"/>
        <v>0</v>
      </c>
      <c r="BRP36" s="450">
        <f t="shared" si="2333"/>
        <v>0</v>
      </c>
      <c r="BRQ36" s="450">
        <f t="shared" si="2333"/>
        <v>0</v>
      </c>
      <c r="BRR36" s="450">
        <f t="shared" si="2333"/>
        <v>0</v>
      </c>
      <c r="BRS36" s="450">
        <f t="shared" si="2333"/>
        <v>0</v>
      </c>
      <c r="BRT36" s="450">
        <f t="shared" si="2333"/>
        <v>0</v>
      </c>
      <c r="BRU36" s="450">
        <f t="shared" si="2333"/>
        <v>0</v>
      </c>
      <c r="BRV36" s="450">
        <f t="shared" si="2333"/>
        <v>0</v>
      </c>
      <c r="BRW36" s="450">
        <f t="shared" si="2333"/>
        <v>0</v>
      </c>
      <c r="BRX36" s="450">
        <f t="shared" si="2333"/>
        <v>0</v>
      </c>
      <c r="BRY36" s="450">
        <f t="shared" si="2333"/>
        <v>0</v>
      </c>
      <c r="BRZ36" s="451">
        <f t="shared" si="2333"/>
        <v>0</v>
      </c>
      <c r="BSB36" s="457">
        <f t="shared" ref="BSB36:BSO36" si="2334">SUM(BSB37:BSB42)</f>
        <v>0</v>
      </c>
      <c r="BSC36" s="450">
        <f t="shared" si="2334"/>
        <v>0</v>
      </c>
      <c r="BSD36" s="450">
        <f t="shared" si="2334"/>
        <v>0</v>
      </c>
      <c r="BSE36" s="450">
        <f t="shared" si="2334"/>
        <v>0</v>
      </c>
      <c r="BSF36" s="450">
        <f t="shared" si="2334"/>
        <v>0</v>
      </c>
      <c r="BSG36" s="450">
        <f t="shared" si="2334"/>
        <v>0</v>
      </c>
      <c r="BSH36" s="450">
        <f t="shared" si="2334"/>
        <v>0</v>
      </c>
      <c r="BSI36" s="450">
        <f t="shared" si="2334"/>
        <v>0</v>
      </c>
      <c r="BSJ36" s="450">
        <f t="shared" si="2334"/>
        <v>0</v>
      </c>
      <c r="BSK36" s="450">
        <f t="shared" si="2334"/>
        <v>0</v>
      </c>
      <c r="BSL36" s="450">
        <f t="shared" si="2334"/>
        <v>0</v>
      </c>
      <c r="BSM36" s="450">
        <f t="shared" si="2334"/>
        <v>0</v>
      </c>
      <c r="BSN36" s="450">
        <f t="shared" si="2334"/>
        <v>0</v>
      </c>
      <c r="BSO36" s="451">
        <f t="shared" si="2334"/>
        <v>0</v>
      </c>
      <c r="BSQ36" s="457">
        <f t="shared" ref="BSQ36:BTD36" si="2335">SUM(BSQ37:BSQ42)</f>
        <v>0</v>
      </c>
      <c r="BSR36" s="450">
        <f t="shared" si="2335"/>
        <v>0</v>
      </c>
      <c r="BSS36" s="450">
        <f t="shared" si="2335"/>
        <v>0</v>
      </c>
      <c r="BST36" s="450">
        <f t="shared" si="2335"/>
        <v>0</v>
      </c>
      <c r="BSU36" s="450">
        <f t="shared" si="2335"/>
        <v>0</v>
      </c>
      <c r="BSV36" s="450">
        <f t="shared" si="2335"/>
        <v>0</v>
      </c>
      <c r="BSW36" s="450">
        <f t="shared" si="2335"/>
        <v>0</v>
      </c>
      <c r="BSX36" s="450">
        <f t="shared" si="2335"/>
        <v>0</v>
      </c>
      <c r="BSY36" s="450">
        <f t="shared" si="2335"/>
        <v>0</v>
      </c>
      <c r="BSZ36" s="450">
        <f t="shared" si="2335"/>
        <v>0</v>
      </c>
      <c r="BTA36" s="450">
        <f t="shared" si="2335"/>
        <v>0</v>
      </c>
      <c r="BTB36" s="450">
        <f t="shared" si="2335"/>
        <v>0</v>
      </c>
      <c r="BTC36" s="450">
        <f t="shared" si="2335"/>
        <v>0</v>
      </c>
      <c r="BTD36" s="451">
        <f t="shared" si="2335"/>
        <v>0</v>
      </c>
      <c r="BTF36" s="457">
        <f t="shared" ref="BTF36:BTS36" si="2336">SUM(BTF37:BTF42)</f>
        <v>0</v>
      </c>
      <c r="BTG36" s="450">
        <f t="shared" si="2336"/>
        <v>0</v>
      </c>
      <c r="BTH36" s="450">
        <f t="shared" si="2336"/>
        <v>0</v>
      </c>
      <c r="BTI36" s="450">
        <f t="shared" si="2336"/>
        <v>0</v>
      </c>
      <c r="BTJ36" s="450">
        <f t="shared" si="2336"/>
        <v>0</v>
      </c>
      <c r="BTK36" s="450">
        <f t="shared" si="2336"/>
        <v>0</v>
      </c>
      <c r="BTL36" s="450">
        <f t="shared" si="2336"/>
        <v>0</v>
      </c>
      <c r="BTM36" s="450">
        <f t="shared" si="2336"/>
        <v>0</v>
      </c>
      <c r="BTN36" s="450">
        <f t="shared" si="2336"/>
        <v>0</v>
      </c>
      <c r="BTO36" s="450">
        <f t="shared" si="2336"/>
        <v>0</v>
      </c>
      <c r="BTP36" s="450">
        <f t="shared" si="2336"/>
        <v>0</v>
      </c>
      <c r="BTQ36" s="450">
        <f t="shared" si="2336"/>
        <v>0</v>
      </c>
      <c r="BTR36" s="450">
        <f t="shared" si="2336"/>
        <v>0</v>
      </c>
      <c r="BTS36" s="451">
        <f t="shared" si="2336"/>
        <v>0</v>
      </c>
      <c r="BTU36" s="457">
        <f t="shared" ref="BTU36:BUH36" si="2337">SUM(BTU37:BTU42)</f>
        <v>0</v>
      </c>
      <c r="BTV36" s="450">
        <f t="shared" si="2337"/>
        <v>0</v>
      </c>
      <c r="BTW36" s="450">
        <f t="shared" si="2337"/>
        <v>0</v>
      </c>
      <c r="BTX36" s="450">
        <f t="shared" si="2337"/>
        <v>0</v>
      </c>
      <c r="BTY36" s="450">
        <f t="shared" si="2337"/>
        <v>0</v>
      </c>
      <c r="BTZ36" s="450">
        <f t="shared" si="2337"/>
        <v>0</v>
      </c>
      <c r="BUA36" s="450">
        <f t="shared" si="2337"/>
        <v>0</v>
      </c>
      <c r="BUB36" s="450">
        <f t="shared" si="2337"/>
        <v>0</v>
      </c>
      <c r="BUC36" s="450">
        <f t="shared" si="2337"/>
        <v>0</v>
      </c>
      <c r="BUD36" s="450">
        <f t="shared" si="2337"/>
        <v>0</v>
      </c>
      <c r="BUE36" s="450">
        <f t="shared" si="2337"/>
        <v>0</v>
      </c>
      <c r="BUF36" s="450">
        <f t="shared" si="2337"/>
        <v>0</v>
      </c>
      <c r="BUG36" s="450">
        <f t="shared" si="2337"/>
        <v>0</v>
      </c>
      <c r="BUH36" s="451">
        <f t="shared" si="2337"/>
        <v>0</v>
      </c>
      <c r="BUJ36" s="457">
        <f t="shared" ref="BUJ36:BUW36" si="2338">SUM(BUJ37:BUJ42)</f>
        <v>0</v>
      </c>
      <c r="BUK36" s="450">
        <f t="shared" si="2338"/>
        <v>0</v>
      </c>
      <c r="BUL36" s="450">
        <f t="shared" si="2338"/>
        <v>0</v>
      </c>
      <c r="BUM36" s="450">
        <f t="shared" si="2338"/>
        <v>0</v>
      </c>
      <c r="BUN36" s="450">
        <f t="shared" si="2338"/>
        <v>0</v>
      </c>
      <c r="BUO36" s="450">
        <f t="shared" si="2338"/>
        <v>0</v>
      </c>
      <c r="BUP36" s="450">
        <f t="shared" si="2338"/>
        <v>0</v>
      </c>
      <c r="BUQ36" s="450">
        <f t="shared" si="2338"/>
        <v>0</v>
      </c>
      <c r="BUR36" s="450">
        <f t="shared" si="2338"/>
        <v>0</v>
      </c>
      <c r="BUS36" s="450">
        <f t="shared" si="2338"/>
        <v>0</v>
      </c>
      <c r="BUT36" s="450">
        <f t="shared" si="2338"/>
        <v>0</v>
      </c>
      <c r="BUU36" s="450">
        <f t="shared" si="2338"/>
        <v>0</v>
      </c>
      <c r="BUV36" s="450">
        <f t="shared" si="2338"/>
        <v>0</v>
      </c>
      <c r="BUW36" s="451">
        <f t="shared" si="2338"/>
        <v>0</v>
      </c>
      <c r="BUY36" s="457">
        <f t="shared" ref="BUY36:BVL36" si="2339">SUM(BUY37:BUY42)</f>
        <v>0</v>
      </c>
      <c r="BUZ36" s="450">
        <f t="shared" si="2339"/>
        <v>0</v>
      </c>
      <c r="BVA36" s="450">
        <f t="shared" si="2339"/>
        <v>0</v>
      </c>
      <c r="BVB36" s="450">
        <f t="shared" si="2339"/>
        <v>0</v>
      </c>
      <c r="BVC36" s="450">
        <f t="shared" si="2339"/>
        <v>0</v>
      </c>
      <c r="BVD36" s="450">
        <f t="shared" si="2339"/>
        <v>0</v>
      </c>
      <c r="BVE36" s="450">
        <f t="shared" si="2339"/>
        <v>0</v>
      </c>
      <c r="BVF36" s="450">
        <f t="shared" si="2339"/>
        <v>0</v>
      </c>
      <c r="BVG36" s="450">
        <f t="shared" si="2339"/>
        <v>0</v>
      </c>
      <c r="BVH36" s="450">
        <f t="shared" si="2339"/>
        <v>0</v>
      </c>
      <c r="BVI36" s="450">
        <f t="shared" si="2339"/>
        <v>0</v>
      </c>
      <c r="BVJ36" s="450">
        <f t="shared" si="2339"/>
        <v>0</v>
      </c>
      <c r="BVK36" s="450">
        <f t="shared" si="2339"/>
        <v>0</v>
      </c>
      <c r="BVL36" s="451">
        <f t="shared" si="2339"/>
        <v>0</v>
      </c>
      <c r="BVN36" s="457">
        <f t="shared" ref="BVN36:BWA36" si="2340">SUM(BVN37:BVN42)</f>
        <v>0</v>
      </c>
      <c r="BVO36" s="450">
        <f t="shared" si="2340"/>
        <v>0</v>
      </c>
      <c r="BVP36" s="450">
        <f t="shared" si="2340"/>
        <v>0</v>
      </c>
      <c r="BVQ36" s="450">
        <f t="shared" si="2340"/>
        <v>0</v>
      </c>
      <c r="BVR36" s="450">
        <f t="shared" si="2340"/>
        <v>0</v>
      </c>
      <c r="BVS36" s="450">
        <f t="shared" si="2340"/>
        <v>0</v>
      </c>
      <c r="BVT36" s="450">
        <f t="shared" si="2340"/>
        <v>0</v>
      </c>
      <c r="BVU36" s="450">
        <f t="shared" si="2340"/>
        <v>0</v>
      </c>
      <c r="BVV36" s="450">
        <f t="shared" si="2340"/>
        <v>0</v>
      </c>
      <c r="BVW36" s="450">
        <f t="shared" si="2340"/>
        <v>0</v>
      </c>
      <c r="BVX36" s="450">
        <f t="shared" si="2340"/>
        <v>0</v>
      </c>
      <c r="BVY36" s="450">
        <f t="shared" si="2340"/>
        <v>0</v>
      </c>
      <c r="BVZ36" s="450">
        <f t="shared" si="2340"/>
        <v>0</v>
      </c>
      <c r="BWA36" s="451">
        <f t="shared" si="2340"/>
        <v>0</v>
      </c>
    </row>
    <row r="37" spans="2:1951" ht="15" customHeight="1" x14ac:dyDescent="0.2">
      <c r="B37" s="452" t="s">
        <v>325</v>
      </c>
      <c r="C37" s="447"/>
      <c r="D37" s="447"/>
      <c r="E37" s="447"/>
      <c r="F37" s="447"/>
      <c r="G37" s="450">
        <f t="shared" ref="G37:G42" si="2341">C37+D37-E37+F37</f>
        <v>0</v>
      </c>
      <c r="H37" s="447"/>
      <c r="I37" s="447"/>
      <c r="J37" s="447"/>
      <c r="K37" s="447"/>
      <c r="L37" s="447"/>
      <c r="M37" s="449"/>
      <c r="N37" s="450">
        <f t="shared" ref="N37:N42" si="2342">H37+I37-J37+K37-L37+M37</f>
        <v>0</v>
      </c>
      <c r="O37" s="463"/>
      <c r="P37" s="448"/>
      <c r="R37" s="458"/>
      <c r="S37" s="447"/>
      <c r="T37" s="447"/>
      <c r="U37" s="447"/>
      <c r="V37" s="450">
        <f t="shared" ref="V37:V42" si="2343">R37+S37-T37+U37</f>
        <v>0</v>
      </c>
      <c r="W37" s="447"/>
      <c r="X37" s="447"/>
      <c r="Y37" s="447"/>
      <c r="Z37" s="447"/>
      <c r="AA37" s="447"/>
      <c r="AB37" s="449"/>
      <c r="AC37" s="450">
        <f t="shared" ref="AC37:AC42" si="2344">W37+X37-Y37+Z37-AA37+AB37</f>
        <v>0</v>
      </c>
      <c r="AD37" s="463"/>
      <c r="AE37" s="448"/>
      <c r="AG37" s="458"/>
      <c r="AH37" s="447"/>
      <c r="AI37" s="447"/>
      <c r="AJ37" s="447"/>
      <c r="AK37" s="450">
        <f t="shared" ref="AK37:AK42" si="2345">AG37+AH37-AI37+AJ37</f>
        <v>0</v>
      </c>
      <c r="AL37" s="447"/>
      <c r="AM37" s="447"/>
      <c r="AN37" s="447"/>
      <c r="AO37" s="447"/>
      <c r="AP37" s="447"/>
      <c r="AQ37" s="449"/>
      <c r="AR37" s="450">
        <f t="shared" ref="AR37:AR42" si="2346">AL37+AM37-AN37+AO37-AP37+AQ37</f>
        <v>0</v>
      </c>
      <c r="AS37" s="463"/>
      <c r="AT37" s="448"/>
      <c r="AV37" s="458"/>
      <c r="AW37" s="447"/>
      <c r="AX37" s="447"/>
      <c r="AY37" s="447"/>
      <c r="AZ37" s="450">
        <f t="shared" ref="AZ37:AZ42" si="2347">AV37+AW37-AX37+AY37</f>
        <v>0</v>
      </c>
      <c r="BA37" s="447"/>
      <c r="BB37" s="447"/>
      <c r="BC37" s="447"/>
      <c r="BD37" s="447"/>
      <c r="BE37" s="447"/>
      <c r="BF37" s="449"/>
      <c r="BG37" s="450">
        <f t="shared" ref="BG37:BG42" si="2348">BA37+BB37-BC37+BD37-BE37+BF37</f>
        <v>0</v>
      </c>
      <c r="BH37" s="463"/>
      <c r="BI37" s="448"/>
      <c r="BK37" s="458"/>
      <c r="BL37" s="447"/>
      <c r="BM37" s="447"/>
      <c r="BN37" s="447"/>
      <c r="BO37" s="450">
        <f t="shared" ref="BO37:BO42" si="2349">BK37+BL37-BM37+BN37</f>
        <v>0</v>
      </c>
      <c r="BP37" s="447"/>
      <c r="BQ37" s="447"/>
      <c r="BR37" s="447"/>
      <c r="BS37" s="447"/>
      <c r="BT37" s="447"/>
      <c r="BU37" s="449"/>
      <c r="BV37" s="450">
        <f t="shared" ref="BV37:BV42" si="2350">BP37+BQ37-BR37+BS37-BT37+BU37</f>
        <v>0</v>
      </c>
      <c r="BW37" s="463"/>
      <c r="BX37" s="448"/>
      <c r="BZ37" s="458"/>
      <c r="CA37" s="447"/>
      <c r="CB37" s="447"/>
      <c r="CC37" s="447"/>
      <c r="CD37" s="450">
        <f t="shared" ref="CD37:CD42" si="2351">BZ37+CA37-CB37+CC37</f>
        <v>0</v>
      </c>
      <c r="CE37" s="447"/>
      <c r="CF37" s="447"/>
      <c r="CG37" s="447"/>
      <c r="CH37" s="447"/>
      <c r="CI37" s="447"/>
      <c r="CJ37" s="449"/>
      <c r="CK37" s="450">
        <f t="shared" ref="CK37:CK42" si="2352">CE37+CF37-CG37+CH37-CI37+CJ37</f>
        <v>0</v>
      </c>
      <c r="CL37" s="463"/>
      <c r="CM37" s="448"/>
      <c r="CO37" s="458"/>
      <c r="CP37" s="447"/>
      <c r="CQ37" s="447"/>
      <c r="CR37" s="447"/>
      <c r="CS37" s="450">
        <f t="shared" ref="CS37:CS42" si="2353">CO37+CP37-CQ37+CR37</f>
        <v>0</v>
      </c>
      <c r="CT37" s="447"/>
      <c r="CU37" s="447"/>
      <c r="CV37" s="447"/>
      <c r="CW37" s="447"/>
      <c r="CX37" s="447"/>
      <c r="CY37" s="449"/>
      <c r="CZ37" s="450">
        <f t="shared" ref="CZ37:CZ42" si="2354">CT37+CU37-CV37+CW37-CX37+CY37</f>
        <v>0</v>
      </c>
      <c r="DA37" s="463"/>
      <c r="DB37" s="448"/>
      <c r="DD37" s="458"/>
      <c r="DE37" s="447"/>
      <c r="DF37" s="447"/>
      <c r="DG37" s="447"/>
      <c r="DH37" s="450">
        <f t="shared" ref="DH37:DH42" si="2355">DD37+DE37-DF37+DG37</f>
        <v>0</v>
      </c>
      <c r="DI37" s="447"/>
      <c r="DJ37" s="447"/>
      <c r="DK37" s="447"/>
      <c r="DL37" s="447"/>
      <c r="DM37" s="447"/>
      <c r="DN37" s="449"/>
      <c r="DO37" s="450">
        <f t="shared" ref="DO37:DO42" si="2356">DI37+DJ37-DK37+DL37-DM37+DN37</f>
        <v>0</v>
      </c>
      <c r="DP37" s="463"/>
      <c r="DQ37" s="448"/>
      <c r="DS37" s="458"/>
      <c r="DT37" s="447"/>
      <c r="DU37" s="447"/>
      <c r="DV37" s="447"/>
      <c r="DW37" s="450">
        <f t="shared" ref="DW37:DW42" si="2357">DS37+DT37-DU37+DV37</f>
        <v>0</v>
      </c>
      <c r="DX37" s="447"/>
      <c r="DY37" s="447"/>
      <c r="DZ37" s="447"/>
      <c r="EA37" s="447"/>
      <c r="EB37" s="447"/>
      <c r="EC37" s="449"/>
      <c r="ED37" s="450">
        <f t="shared" ref="ED37:ED42" si="2358">DX37+DY37-DZ37+EA37-EB37+EC37</f>
        <v>0</v>
      </c>
      <c r="EE37" s="463"/>
      <c r="EF37" s="448"/>
      <c r="EH37" s="458"/>
      <c r="EI37" s="447"/>
      <c r="EJ37" s="447"/>
      <c r="EK37" s="447"/>
      <c r="EL37" s="450">
        <f t="shared" ref="EL37:EL42" si="2359">EH37+EI37-EJ37+EK37</f>
        <v>0</v>
      </c>
      <c r="EM37" s="447"/>
      <c r="EN37" s="447"/>
      <c r="EO37" s="447"/>
      <c r="EP37" s="447"/>
      <c r="EQ37" s="447"/>
      <c r="ER37" s="449"/>
      <c r="ES37" s="450">
        <f t="shared" ref="ES37:ES42" si="2360">EM37+EN37-EO37+EP37-EQ37+ER37</f>
        <v>0</v>
      </c>
      <c r="ET37" s="463"/>
      <c r="EU37" s="448"/>
      <c r="EW37" s="458"/>
      <c r="EX37" s="447"/>
      <c r="EY37" s="447"/>
      <c r="EZ37" s="447"/>
      <c r="FA37" s="450">
        <f t="shared" ref="FA37:FA42" si="2361">EW37+EX37-EY37+EZ37</f>
        <v>0</v>
      </c>
      <c r="FB37" s="447"/>
      <c r="FC37" s="447"/>
      <c r="FD37" s="447"/>
      <c r="FE37" s="447"/>
      <c r="FF37" s="447"/>
      <c r="FG37" s="449"/>
      <c r="FH37" s="450">
        <f t="shared" ref="FH37:FH42" si="2362">FB37+FC37-FD37+FE37-FF37+FG37</f>
        <v>0</v>
      </c>
      <c r="FI37" s="463"/>
      <c r="FJ37" s="448"/>
      <c r="FL37" s="458"/>
      <c r="FM37" s="447"/>
      <c r="FN37" s="447"/>
      <c r="FO37" s="447"/>
      <c r="FP37" s="450">
        <f t="shared" ref="FP37:FP42" si="2363">FL37+FM37-FN37+FO37</f>
        <v>0</v>
      </c>
      <c r="FQ37" s="447"/>
      <c r="FR37" s="447"/>
      <c r="FS37" s="447"/>
      <c r="FT37" s="447"/>
      <c r="FU37" s="447"/>
      <c r="FV37" s="449"/>
      <c r="FW37" s="450">
        <f t="shared" ref="FW37:FW42" si="2364">FQ37+FR37-FS37+FT37-FU37+FV37</f>
        <v>0</v>
      </c>
      <c r="FX37" s="463"/>
      <c r="FY37" s="448"/>
      <c r="GA37" s="458"/>
      <c r="GB37" s="447"/>
      <c r="GC37" s="447"/>
      <c r="GD37" s="447"/>
      <c r="GE37" s="450">
        <f t="shared" ref="GE37:GE42" si="2365">GA37+GB37-GC37+GD37</f>
        <v>0</v>
      </c>
      <c r="GF37" s="447"/>
      <c r="GG37" s="447"/>
      <c r="GH37" s="447"/>
      <c r="GI37" s="447"/>
      <c r="GJ37" s="447"/>
      <c r="GK37" s="449"/>
      <c r="GL37" s="450">
        <f t="shared" ref="GL37:GL42" si="2366">GF37+GG37-GH37+GI37-GJ37+GK37</f>
        <v>0</v>
      </c>
      <c r="GM37" s="463"/>
      <c r="GN37" s="448"/>
      <c r="GP37" s="458"/>
      <c r="GQ37" s="447"/>
      <c r="GR37" s="447"/>
      <c r="GS37" s="447"/>
      <c r="GT37" s="450">
        <f t="shared" ref="GT37:GT42" si="2367">GP37+GQ37-GR37+GS37</f>
        <v>0</v>
      </c>
      <c r="GU37" s="447"/>
      <c r="GV37" s="447"/>
      <c r="GW37" s="447"/>
      <c r="GX37" s="447"/>
      <c r="GY37" s="447"/>
      <c r="GZ37" s="449"/>
      <c r="HA37" s="450">
        <f t="shared" ref="HA37:HA42" si="2368">GU37+GV37-GW37+GX37-GY37+GZ37</f>
        <v>0</v>
      </c>
      <c r="HB37" s="463"/>
      <c r="HC37" s="448"/>
      <c r="HE37" s="458"/>
      <c r="HF37" s="447"/>
      <c r="HG37" s="447"/>
      <c r="HH37" s="447"/>
      <c r="HI37" s="450">
        <f t="shared" ref="HI37:HI42" si="2369">HE37+HF37-HG37+HH37</f>
        <v>0</v>
      </c>
      <c r="HJ37" s="447"/>
      <c r="HK37" s="447"/>
      <c r="HL37" s="447"/>
      <c r="HM37" s="447"/>
      <c r="HN37" s="447"/>
      <c r="HO37" s="449"/>
      <c r="HP37" s="450">
        <f t="shared" ref="HP37:HP42" si="2370">HJ37+HK37-HL37+HM37-HN37+HO37</f>
        <v>0</v>
      </c>
      <c r="HQ37" s="463"/>
      <c r="HR37" s="448"/>
      <c r="HT37" s="458"/>
      <c r="HU37" s="447"/>
      <c r="HV37" s="447"/>
      <c r="HW37" s="447"/>
      <c r="HX37" s="450">
        <f t="shared" ref="HX37:HX42" si="2371">HT37+HU37-HV37+HW37</f>
        <v>0</v>
      </c>
      <c r="HY37" s="447"/>
      <c r="HZ37" s="447"/>
      <c r="IA37" s="447"/>
      <c r="IB37" s="447"/>
      <c r="IC37" s="447"/>
      <c r="ID37" s="449"/>
      <c r="IE37" s="450">
        <f t="shared" ref="IE37:IE42" si="2372">HY37+HZ37-IA37+IB37-IC37+ID37</f>
        <v>0</v>
      </c>
      <c r="IF37" s="463"/>
      <c r="IG37" s="448"/>
      <c r="II37" s="458"/>
      <c r="IJ37" s="447"/>
      <c r="IK37" s="447"/>
      <c r="IL37" s="447"/>
      <c r="IM37" s="450">
        <f t="shared" ref="IM37:IM42" si="2373">II37+IJ37-IK37+IL37</f>
        <v>0</v>
      </c>
      <c r="IN37" s="447"/>
      <c r="IO37" s="447"/>
      <c r="IP37" s="447"/>
      <c r="IQ37" s="447"/>
      <c r="IR37" s="447"/>
      <c r="IS37" s="449"/>
      <c r="IT37" s="450">
        <f t="shared" ref="IT37:IT42" si="2374">IN37+IO37-IP37+IQ37-IR37+IS37</f>
        <v>0</v>
      </c>
      <c r="IU37" s="463"/>
      <c r="IV37" s="448"/>
      <c r="IX37" s="458"/>
      <c r="IY37" s="447"/>
      <c r="IZ37" s="447"/>
      <c r="JA37" s="447"/>
      <c r="JB37" s="450">
        <f t="shared" ref="JB37:JB42" si="2375">IX37+IY37-IZ37+JA37</f>
        <v>0</v>
      </c>
      <c r="JC37" s="447"/>
      <c r="JD37" s="447"/>
      <c r="JE37" s="447"/>
      <c r="JF37" s="447"/>
      <c r="JG37" s="447"/>
      <c r="JH37" s="449"/>
      <c r="JI37" s="450">
        <f t="shared" ref="JI37:JI42" si="2376">JC37+JD37-JE37+JF37-JG37+JH37</f>
        <v>0</v>
      </c>
      <c r="JJ37" s="463"/>
      <c r="JK37" s="448"/>
      <c r="JM37" s="458"/>
      <c r="JN37" s="447"/>
      <c r="JO37" s="447"/>
      <c r="JP37" s="447"/>
      <c r="JQ37" s="450">
        <f t="shared" ref="JQ37:JQ42" si="2377">JM37+JN37-JO37+JP37</f>
        <v>0</v>
      </c>
      <c r="JR37" s="447"/>
      <c r="JS37" s="447"/>
      <c r="JT37" s="447"/>
      <c r="JU37" s="447"/>
      <c r="JV37" s="447"/>
      <c r="JW37" s="449"/>
      <c r="JX37" s="450">
        <f t="shared" ref="JX37:JX42" si="2378">JR37+JS37-JT37+JU37-JV37+JW37</f>
        <v>0</v>
      </c>
      <c r="JY37" s="463"/>
      <c r="JZ37" s="448"/>
      <c r="KB37" s="458"/>
      <c r="KC37" s="447"/>
      <c r="KD37" s="447"/>
      <c r="KE37" s="447"/>
      <c r="KF37" s="450">
        <f t="shared" ref="KF37:KF42" si="2379">KB37+KC37-KD37+KE37</f>
        <v>0</v>
      </c>
      <c r="KG37" s="447"/>
      <c r="KH37" s="447"/>
      <c r="KI37" s="447"/>
      <c r="KJ37" s="447"/>
      <c r="KK37" s="447"/>
      <c r="KL37" s="449"/>
      <c r="KM37" s="450">
        <f t="shared" ref="KM37:KM42" si="2380">KG37+KH37-KI37+KJ37-KK37+KL37</f>
        <v>0</v>
      </c>
      <c r="KN37" s="463"/>
      <c r="KO37" s="448"/>
      <c r="KQ37" s="458"/>
      <c r="KR37" s="447"/>
      <c r="KS37" s="447"/>
      <c r="KT37" s="447"/>
      <c r="KU37" s="450">
        <f t="shared" ref="KU37:KU42" si="2381">KQ37+KR37-KS37+KT37</f>
        <v>0</v>
      </c>
      <c r="KV37" s="447"/>
      <c r="KW37" s="447"/>
      <c r="KX37" s="447"/>
      <c r="KY37" s="447"/>
      <c r="KZ37" s="447"/>
      <c r="LA37" s="449"/>
      <c r="LB37" s="450">
        <f t="shared" ref="LB37:LB42" si="2382">KV37+KW37-KX37+KY37-KZ37+LA37</f>
        <v>0</v>
      </c>
      <c r="LC37" s="463"/>
      <c r="LD37" s="448"/>
      <c r="LF37" s="458"/>
      <c r="LG37" s="447"/>
      <c r="LH37" s="447"/>
      <c r="LI37" s="447"/>
      <c r="LJ37" s="450">
        <f t="shared" ref="LJ37:LJ42" si="2383">LF37+LG37-LH37+LI37</f>
        <v>0</v>
      </c>
      <c r="LK37" s="447"/>
      <c r="LL37" s="447"/>
      <c r="LM37" s="447"/>
      <c r="LN37" s="447"/>
      <c r="LO37" s="447"/>
      <c r="LP37" s="449"/>
      <c r="LQ37" s="450">
        <f t="shared" ref="LQ37:LQ42" si="2384">LK37+LL37-LM37+LN37-LO37+LP37</f>
        <v>0</v>
      </c>
      <c r="LR37" s="463"/>
      <c r="LS37" s="448"/>
      <c r="LU37" s="458"/>
      <c r="LV37" s="447"/>
      <c r="LW37" s="447"/>
      <c r="LX37" s="447"/>
      <c r="LY37" s="450">
        <f t="shared" ref="LY37:LY42" si="2385">LU37+LV37-LW37+LX37</f>
        <v>0</v>
      </c>
      <c r="LZ37" s="447"/>
      <c r="MA37" s="447"/>
      <c r="MB37" s="447"/>
      <c r="MC37" s="447"/>
      <c r="MD37" s="447"/>
      <c r="ME37" s="449"/>
      <c r="MF37" s="450">
        <f t="shared" ref="MF37:MF42" si="2386">LZ37+MA37-MB37+MC37-MD37+ME37</f>
        <v>0</v>
      </c>
      <c r="MG37" s="463"/>
      <c r="MH37" s="448"/>
      <c r="MJ37" s="458"/>
      <c r="MK37" s="447"/>
      <c r="ML37" s="447"/>
      <c r="MM37" s="447"/>
      <c r="MN37" s="450">
        <f t="shared" ref="MN37:MN42" si="2387">MJ37+MK37-ML37+MM37</f>
        <v>0</v>
      </c>
      <c r="MO37" s="447"/>
      <c r="MP37" s="447"/>
      <c r="MQ37" s="447"/>
      <c r="MR37" s="447"/>
      <c r="MS37" s="447"/>
      <c r="MT37" s="449"/>
      <c r="MU37" s="450">
        <f t="shared" ref="MU37:MU42" si="2388">MO37+MP37-MQ37+MR37-MS37+MT37</f>
        <v>0</v>
      </c>
      <c r="MV37" s="463"/>
      <c r="MW37" s="448"/>
      <c r="MY37" s="458"/>
      <c r="MZ37" s="447"/>
      <c r="NA37" s="447"/>
      <c r="NB37" s="447"/>
      <c r="NC37" s="450">
        <f t="shared" ref="NC37:NC42" si="2389">MY37+MZ37-NA37+NB37</f>
        <v>0</v>
      </c>
      <c r="ND37" s="447"/>
      <c r="NE37" s="447"/>
      <c r="NF37" s="447"/>
      <c r="NG37" s="447"/>
      <c r="NH37" s="447"/>
      <c r="NI37" s="449"/>
      <c r="NJ37" s="450">
        <f t="shared" ref="NJ37:NJ42" si="2390">ND37+NE37-NF37+NG37-NH37+NI37</f>
        <v>0</v>
      </c>
      <c r="NK37" s="463"/>
      <c r="NL37" s="448"/>
      <c r="NN37" s="458"/>
      <c r="NO37" s="447"/>
      <c r="NP37" s="447"/>
      <c r="NQ37" s="447"/>
      <c r="NR37" s="450">
        <f t="shared" ref="NR37:NR42" si="2391">NN37+NO37-NP37+NQ37</f>
        <v>0</v>
      </c>
      <c r="NS37" s="447"/>
      <c r="NT37" s="447"/>
      <c r="NU37" s="447"/>
      <c r="NV37" s="447"/>
      <c r="NW37" s="447"/>
      <c r="NX37" s="449"/>
      <c r="NY37" s="450">
        <f t="shared" ref="NY37:NY42" si="2392">NS37+NT37-NU37+NV37-NW37+NX37</f>
        <v>0</v>
      </c>
      <c r="NZ37" s="463"/>
      <c r="OA37" s="448"/>
      <c r="OC37" s="458"/>
      <c r="OD37" s="447"/>
      <c r="OE37" s="447"/>
      <c r="OF37" s="447"/>
      <c r="OG37" s="450">
        <f t="shared" ref="OG37:OG42" si="2393">OC37+OD37-OE37+OF37</f>
        <v>0</v>
      </c>
      <c r="OH37" s="447"/>
      <c r="OI37" s="447"/>
      <c r="OJ37" s="447"/>
      <c r="OK37" s="447"/>
      <c r="OL37" s="447"/>
      <c r="OM37" s="449"/>
      <c r="ON37" s="450">
        <f t="shared" ref="ON37:ON42" si="2394">OH37+OI37-OJ37+OK37-OL37+OM37</f>
        <v>0</v>
      </c>
      <c r="OO37" s="463"/>
      <c r="OP37" s="448"/>
      <c r="OR37" s="458"/>
      <c r="OS37" s="447"/>
      <c r="OT37" s="447"/>
      <c r="OU37" s="447"/>
      <c r="OV37" s="450">
        <f t="shared" ref="OV37:OV42" si="2395">OR37+OS37-OT37+OU37</f>
        <v>0</v>
      </c>
      <c r="OW37" s="447"/>
      <c r="OX37" s="447"/>
      <c r="OY37" s="447"/>
      <c r="OZ37" s="447"/>
      <c r="PA37" s="447"/>
      <c r="PB37" s="449"/>
      <c r="PC37" s="450">
        <f t="shared" ref="PC37:PC42" si="2396">OW37+OX37-OY37+OZ37-PA37+PB37</f>
        <v>0</v>
      </c>
      <c r="PD37" s="463"/>
      <c r="PE37" s="448"/>
      <c r="PG37" s="458"/>
      <c r="PH37" s="447"/>
      <c r="PI37" s="447"/>
      <c r="PJ37" s="447"/>
      <c r="PK37" s="450">
        <f t="shared" ref="PK37:PK42" si="2397">PG37+PH37-PI37+PJ37</f>
        <v>0</v>
      </c>
      <c r="PL37" s="447"/>
      <c r="PM37" s="447"/>
      <c r="PN37" s="447"/>
      <c r="PO37" s="447"/>
      <c r="PP37" s="447"/>
      <c r="PQ37" s="449"/>
      <c r="PR37" s="450">
        <f t="shared" ref="PR37:PR42" si="2398">PL37+PM37-PN37+PO37-PP37+PQ37</f>
        <v>0</v>
      </c>
      <c r="PS37" s="463"/>
      <c r="PT37" s="448"/>
      <c r="PV37" s="458"/>
      <c r="PW37" s="447"/>
      <c r="PX37" s="447"/>
      <c r="PY37" s="447"/>
      <c r="PZ37" s="450">
        <f t="shared" ref="PZ37:PZ42" si="2399">PV37+PW37-PX37+PY37</f>
        <v>0</v>
      </c>
      <c r="QA37" s="447"/>
      <c r="QB37" s="447"/>
      <c r="QC37" s="447"/>
      <c r="QD37" s="447"/>
      <c r="QE37" s="447"/>
      <c r="QF37" s="449"/>
      <c r="QG37" s="450">
        <f t="shared" ref="QG37:QG42" si="2400">QA37+QB37-QC37+QD37-QE37+QF37</f>
        <v>0</v>
      </c>
      <c r="QH37" s="463"/>
      <c r="QI37" s="448"/>
      <c r="QK37" s="458"/>
      <c r="QL37" s="447"/>
      <c r="QM37" s="447"/>
      <c r="QN37" s="447"/>
      <c r="QO37" s="450">
        <f t="shared" ref="QO37:QO42" si="2401">QK37+QL37-QM37+QN37</f>
        <v>0</v>
      </c>
      <c r="QP37" s="447"/>
      <c r="QQ37" s="447"/>
      <c r="QR37" s="447"/>
      <c r="QS37" s="447"/>
      <c r="QT37" s="447"/>
      <c r="QU37" s="449"/>
      <c r="QV37" s="450">
        <f t="shared" ref="QV37:QV42" si="2402">QP37+QQ37-QR37+QS37-QT37+QU37</f>
        <v>0</v>
      </c>
      <c r="QW37" s="463"/>
      <c r="QX37" s="448"/>
      <c r="QZ37" s="458"/>
      <c r="RA37" s="447"/>
      <c r="RB37" s="447"/>
      <c r="RC37" s="447"/>
      <c r="RD37" s="450">
        <f t="shared" ref="RD37:RD42" si="2403">QZ37+RA37-RB37+RC37</f>
        <v>0</v>
      </c>
      <c r="RE37" s="447"/>
      <c r="RF37" s="447"/>
      <c r="RG37" s="447"/>
      <c r="RH37" s="447"/>
      <c r="RI37" s="447"/>
      <c r="RJ37" s="449"/>
      <c r="RK37" s="450">
        <f t="shared" ref="RK37:RK42" si="2404">RE37+RF37-RG37+RH37-RI37+RJ37</f>
        <v>0</v>
      </c>
      <c r="RL37" s="463"/>
      <c r="RM37" s="448"/>
      <c r="RO37" s="458"/>
      <c r="RP37" s="447"/>
      <c r="RQ37" s="447"/>
      <c r="RR37" s="447"/>
      <c r="RS37" s="450">
        <f t="shared" ref="RS37:RS42" si="2405">RO37+RP37-RQ37+RR37</f>
        <v>0</v>
      </c>
      <c r="RT37" s="447"/>
      <c r="RU37" s="447"/>
      <c r="RV37" s="447"/>
      <c r="RW37" s="447"/>
      <c r="RX37" s="447"/>
      <c r="RY37" s="449"/>
      <c r="RZ37" s="450">
        <f t="shared" ref="RZ37:RZ42" si="2406">RT37+RU37-RV37+RW37-RX37+RY37</f>
        <v>0</v>
      </c>
      <c r="SA37" s="463"/>
      <c r="SB37" s="448"/>
      <c r="SD37" s="458"/>
      <c r="SE37" s="447"/>
      <c r="SF37" s="447"/>
      <c r="SG37" s="447"/>
      <c r="SH37" s="450">
        <f t="shared" ref="SH37:SH42" si="2407">SD37+SE37-SF37+SG37</f>
        <v>0</v>
      </c>
      <c r="SI37" s="447"/>
      <c r="SJ37" s="447"/>
      <c r="SK37" s="447"/>
      <c r="SL37" s="447"/>
      <c r="SM37" s="447"/>
      <c r="SN37" s="449"/>
      <c r="SO37" s="450">
        <f t="shared" ref="SO37:SO42" si="2408">SI37+SJ37-SK37+SL37-SM37+SN37</f>
        <v>0</v>
      </c>
      <c r="SP37" s="463"/>
      <c r="SQ37" s="448"/>
      <c r="SS37" s="458"/>
      <c r="ST37" s="447"/>
      <c r="SU37" s="447"/>
      <c r="SV37" s="447"/>
      <c r="SW37" s="450">
        <f t="shared" ref="SW37:SW42" si="2409">SS37+ST37-SU37+SV37</f>
        <v>0</v>
      </c>
      <c r="SX37" s="447"/>
      <c r="SY37" s="447"/>
      <c r="SZ37" s="447"/>
      <c r="TA37" s="447"/>
      <c r="TB37" s="447"/>
      <c r="TC37" s="449"/>
      <c r="TD37" s="450">
        <f t="shared" ref="TD37:TD42" si="2410">SX37+SY37-SZ37+TA37-TB37+TC37</f>
        <v>0</v>
      </c>
      <c r="TE37" s="463"/>
      <c r="TF37" s="448"/>
      <c r="TH37" s="458"/>
      <c r="TI37" s="447"/>
      <c r="TJ37" s="447"/>
      <c r="TK37" s="447"/>
      <c r="TL37" s="450">
        <f t="shared" ref="TL37:TL42" si="2411">TH37+TI37-TJ37+TK37</f>
        <v>0</v>
      </c>
      <c r="TM37" s="447"/>
      <c r="TN37" s="447"/>
      <c r="TO37" s="447"/>
      <c r="TP37" s="447"/>
      <c r="TQ37" s="447"/>
      <c r="TR37" s="449"/>
      <c r="TS37" s="450">
        <f t="shared" ref="TS37:TS42" si="2412">TM37+TN37-TO37+TP37-TQ37+TR37</f>
        <v>0</v>
      </c>
      <c r="TT37" s="463"/>
      <c r="TU37" s="448"/>
      <c r="TW37" s="458"/>
      <c r="TX37" s="447"/>
      <c r="TY37" s="447"/>
      <c r="TZ37" s="447"/>
      <c r="UA37" s="450">
        <f t="shared" ref="UA37:UA42" si="2413">TW37+TX37-TY37+TZ37</f>
        <v>0</v>
      </c>
      <c r="UB37" s="447"/>
      <c r="UC37" s="447"/>
      <c r="UD37" s="447"/>
      <c r="UE37" s="447"/>
      <c r="UF37" s="447"/>
      <c r="UG37" s="449"/>
      <c r="UH37" s="450">
        <f t="shared" ref="UH37:UH42" si="2414">UB37+UC37-UD37+UE37-UF37+UG37</f>
        <v>0</v>
      </c>
      <c r="UI37" s="463"/>
      <c r="UJ37" s="448"/>
      <c r="UL37" s="458"/>
      <c r="UM37" s="447"/>
      <c r="UN37" s="447"/>
      <c r="UO37" s="447"/>
      <c r="UP37" s="450">
        <f t="shared" ref="UP37:UP42" si="2415">UL37+UM37-UN37+UO37</f>
        <v>0</v>
      </c>
      <c r="UQ37" s="447"/>
      <c r="UR37" s="447"/>
      <c r="US37" s="447"/>
      <c r="UT37" s="447"/>
      <c r="UU37" s="447"/>
      <c r="UV37" s="449"/>
      <c r="UW37" s="450">
        <f t="shared" ref="UW37:UW42" si="2416">UQ37+UR37-US37+UT37-UU37+UV37</f>
        <v>0</v>
      </c>
      <c r="UX37" s="463"/>
      <c r="UY37" s="448"/>
      <c r="VA37" s="458"/>
      <c r="VB37" s="447"/>
      <c r="VC37" s="447"/>
      <c r="VD37" s="447"/>
      <c r="VE37" s="450">
        <f t="shared" ref="VE37:VE42" si="2417">VA37+VB37-VC37+VD37</f>
        <v>0</v>
      </c>
      <c r="VF37" s="447"/>
      <c r="VG37" s="447"/>
      <c r="VH37" s="447"/>
      <c r="VI37" s="447"/>
      <c r="VJ37" s="447"/>
      <c r="VK37" s="449"/>
      <c r="VL37" s="450">
        <f t="shared" ref="VL37:VL42" si="2418">VF37+VG37-VH37+VI37-VJ37+VK37</f>
        <v>0</v>
      </c>
      <c r="VM37" s="463"/>
      <c r="VN37" s="448"/>
      <c r="VP37" s="458"/>
      <c r="VQ37" s="447"/>
      <c r="VR37" s="447"/>
      <c r="VS37" s="447"/>
      <c r="VT37" s="450">
        <f t="shared" ref="VT37:VT42" si="2419">VP37+VQ37-VR37+VS37</f>
        <v>0</v>
      </c>
      <c r="VU37" s="447"/>
      <c r="VV37" s="447"/>
      <c r="VW37" s="447"/>
      <c r="VX37" s="447"/>
      <c r="VY37" s="447"/>
      <c r="VZ37" s="449"/>
      <c r="WA37" s="450">
        <f t="shared" ref="WA37:WA42" si="2420">VU37+VV37-VW37+VX37-VY37+VZ37</f>
        <v>0</v>
      </c>
      <c r="WB37" s="463"/>
      <c r="WC37" s="448"/>
      <c r="WE37" s="458"/>
      <c r="WF37" s="447"/>
      <c r="WG37" s="447"/>
      <c r="WH37" s="447"/>
      <c r="WI37" s="450">
        <f t="shared" ref="WI37:WI42" si="2421">WE37+WF37-WG37+WH37</f>
        <v>0</v>
      </c>
      <c r="WJ37" s="447"/>
      <c r="WK37" s="447"/>
      <c r="WL37" s="447"/>
      <c r="WM37" s="447"/>
      <c r="WN37" s="447"/>
      <c r="WO37" s="449"/>
      <c r="WP37" s="450">
        <f t="shared" ref="WP37:WP42" si="2422">WJ37+WK37-WL37+WM37-WN37+WO37</f>
        <v>0</v>
      </c>
      <c r="WQ37" s="463"/>
      <c r="WR37" s="448"/>
      <c r="WT37" s="458"/>
      <c r="WU37" s="447"/>
      <c r="WV37" s="447"/>
      <c r="WW37" s="447"/>
      <c r="WX37" s="450">
        <f t="shared" ref="WX37:WX42" si="2423">WT37+WU37-WV37+WW37</f>
        <v>0</v>
      </c>
      <c r="WY37" s="447"/>
      <c r="WZ37" s="447"/>
      <c r="XA37" s="447"/>
      <c r="XB37" s="447"/>
      <c r="XC37" s="447"/>
      <c r="XD37" s="449"/>
      <c r="XE37" s="450">
        <f t="shared" ref="XE37:XE42" si="2424">WY37+WZ37-XA37+XB37-XC37+XD37</f>
        <v>0</v>
      </c>
      <c r="XF37" s="463"/>
      <c r="XG37" s="448"/>
      <c r="XI37" s="458"/>
      <c r="XJ37" s="447"/>
      <c r="XK37" s="447"/>
      <c r="XL37" s="447"/>
      <c r="XM37" s="450">
        <f t="shared" ref="XM37:XM42" si="2425">XI37+XJ37-XK37+XL37</f>
        <v>0</v>
      </c>
      <c r="XN37" s="447"/>
      <c r="XO37" s="447"/>
      <c r="XP37" s="447"/>
      <c r="XQ37" s="447"/>
      <c r="XR37" s="447"/>
      <c r="XS37" s="449"/>
      <c r="XT37" s="450">
        <f t="shared" ref="XT37:XT42" si="2426">XN37+XO37-XP37+XQ37-XR37+XS37</f>
        <v>0</v>
      </c>
      <c r="XU37" s="463"/>
      <c r="XV37" s="448"/>
      <c r="XX37" s="458"/>
      <c r="XY37" s="447"/>
      <c r="XZ37" s="447"/>
      <c r="YA37" s="447"/>
      <c r="YB37" s="450">
        <f t="shared" ref="YB37:YB42" si="2427">XX37+XY37-XZ37+YA37</f>
        <v>0</v>
      </c>
      <c r="YC37" s="447"/>
      <c r="YD37" s="447"/>
      <c r="YE37" s="447"/>
      <c r="YF37" s="447"/>
      <c r="YG37" s="447"/>
      <c r="YH37" s="449"/>
      <c r="YI37" s="450">
        <f t="shared" ref="YI37:YI42" si="2428">YC37+YD37-YE37+YF37-YG37+YH37</f>
        <v>0</v>
      </c>
      <c r="YJ37" s="463"/>
      <c r="YK37" s="448"/>
      <c r="YM37" s="458"/>
      <c r="YN37" s="447"/>
      <c r="YO37" s="447"/>
      <c r="YP37" s="447"/>
      <c r="YQ37" s="450">
        <f t="shared" ref="YQ37:YQ42" si="2429">YM37+YN37-YO37+YP37</f>
        <v>0</v>
      </c>
      <c r="YR37" s="447"/>
      <c r="YS37" s="447"/>
      <c r="YT37" s="447"/>
      <c r="YU37" s="447"/>
      <c r="YV37" s="447"/>
      <c r="YW37" s="449"/>
      <c r="YX37" s="450">
        <f t="shared" ref="YX37:YX42" si="2430">YR37+YS37-YT37+YU37-YV37+YW37</f>
        <v>0</v>
      </c>
      <c r="YY37" s="463"/>
      <c r="YZ37" s="448"/>
      <c r="ZB37" s="458"/>
      <c r="ZC37" s="447"/>
      <c r="ZD37" s="447"/>
      <c r="ZE37" s="447"/>
      <c r="ZF37" s="450">
        <f t="shared" ref="ZF37:ZF42" si="2431">ZB37+ZC37-ZD37+ZE37</f>
        <v>0</v>
      </c>
      <c r="ZG37" s="447"/>
      <c r="ZH37" s="447"/>
      <c r="ZI37" s="447"/>
      <c r="ZJ37" s="447"/>
      <c r="ZK37" s="447"/>
      <c r="ZL37" s="449"/>
      <c r="ZM37" s="450">
        <f t="shared" ref="ZM37:ZM42" si="2432">ZG37+ZH37-ZI37+ZJ37-ZK37+ZL37</f>
        <v>0</v>
      </c>
      <c r="ZN37" s="463"/>
      <c r="ZO37" s="448"/>
      <c r="ZQ37" s="458"/>
      <c r="ZR37" s="447"/>
      <c r="ZS37" s="447"/>
      <c r="ZT37" s="447"/>
      <c r="ZU37" s="450">
        <f t="shared" ref="ZU37:ZU42" si="2433">ZQ37+ZR37-ZS37+ZT37</f>
        <v>0</v>
      </c>
      <c r="ZV37" s="447"/>
      <c r="ZW37" s="447"/>
      <c r="ZX37" s="447"/>
      <c r="ZY37" s="447"/>
      <c r="ZZ37" s="447"/>
      <c r="AAA37" s="449"/>
      <c r="AAB37" s="450">
        <f t="shared" ref="AAB37:AAB42" si="2434">ZV37+ZW37-ZX37+ZY37-ZZ37+AAA37</f>
        <v>0</v>
      </c>
      <c r="AAC37" s="463"/>
      <c r="AAD37" s="448"/>
      <c r="AAF37" s="458"/>
      <c r="AAG37" s="447"/>
      <c r="AAH37" s="447"/>
      <c r="AAI37" s="447"/>
      <c r="AAJ37" s="450">
        <f t="shared" ref="AAJ37:AAJ42" si="2435">AAF37+AAG37-AAH37+AAI37</f>
        <v>0</v>
      </c>
      <c r="AAK37" s="447"/>
      <c r="AAL37" s="447"/>
      <c r="AAM37" s="447"/>
      <c r="AAN37" s="447"/>
      <c r="AAO37" s="447"/>
      <c r="AAP37" s="449"/>
      <c r="AAQ37" s="450">
        <f t="shared" ref="AAQ37:AAQ42" si="2436">AAK37+AAL37-AAM37+AAN37-AAO37+AAP37</f>
        <v>0</v>
      </c>
      <c r="AAR37" s="463"/>
      <c r="AAS37" s="448"/>
      <c r="AAU37" s="458"/>
      <c r="AAV37" s="447"/>
      <c r="AAW37" s="447"/>
      <c r="AAX37" s="447"/>
      <c r="AAY37" s="450">
        <f t="shared" ref="AAY37:AAY42" si="2437">AAU37+AAV37-AAW37+AAX37</f>
        <v>0</v>
      </c>
      <c r="AAZ37" s="447"/>
      <c r="ABA37" s="447"/>
      <c r="ABB37" s="447"/>
      <c r="ABC37" s="447"/>
      <c r="ABD37" s="447"/>
      <c r="ABE37" s="449"/>
      <c r="ABF37" s="450">
        <f t="shared" ref="ABF37:ABF42" si="2438">AAZ37+ABA37-ABB37+ABC37-ABD37+ABE37</f>
        <v>0</v>
      </c>
      <c r="ABG37" s="463"/>
      <c r="ABH37" s="448"/>
      <c r="ABJ37" s="458"/>
      <c r="ABK37" s="447"/>
      <c r="ABL37" s="447"/>
      <c r="ABM37" s="447"/>
      <c r="ABN37" s="450">
        <f t="shared" ref="ABN37:ABN42" si="2439">ABJ37+ABK37-ABL37+ABM37</f>
        <v>0</v>
      </c>
      <c r="ABO37" s="447"/>
      <c r="ABP37" s="447"/>
      <c r="ABQ37" s="447"/>
      <c r="ABR37" s="447"/>
      <c r="ABS37" s="447"/>
      <c r="ABT37" s="449"/>
      <c r="ABU37" s="450">
        <f t="shared" ref="ABU37:ABU42" si="2440">ABO37+ABP37-ABQ37+ABR37-ABS37+ABT37</f>
        <v>0</v>
      </c>
      <c r="ABV37" s="463"/>
      <c r="ABW37" s="448"/>
      <c r="ABY37" s="458"/>
      <c r="ABZ37" s="447"/>
      <c r="ACA37" s="447"/>
      <c r="ACB37" s="447"/>
      <c r="ACC37" s="450">
        <f t="shared" ref="ACC37:ACC42" si="2441">ABY37+ABZ37-ACA37+ACB37</f>
        <v>0</v>
      </c>
      <c r="ACD37" s="447"/>
      <c r="ACE37" s="447"/>
      <c r="ACF37" s="447"/>
      <c r="ACG37" s="447"/>
      <c r="ACH37" s="447"/>
      <c r="ACI37" s="449"/>
      <c r="ACJ37" s="450">
        <f t="shared" ref="ACJ37:ACJ42" si="2442">ACD37+ACE37-ACF37+ACG37-ACH37+ACI37</f>
        <v>0</v>
      </c>
      <c r="ACK37" s="463"/>
      <c r="ACL37" s="448"/>
      <c r="ACN37" s="458"/>
      <c r="ACO37" s="447"/>
      <c r="ACP37" s="447"/>
      <c r="ACQ37" s="447"/>
      <c r="ACR37" s="450">
        <f t="shared" ref="ACR37:ACR42" si="2443">ACN37+ACO37-ACP37+ACQ37</f>
        <v>0</v>
      </c>
      <c r="ACS37" s="447"/>
      <c r="ACT37" s="447"/>
      <c r="ACU37" s="447"/>
      <c r="ACV37" s="447"/>
      <c r="ACW37" s="447"/>
      <c r="ACX37" s="449"/>
      <c r="ACY37" s="450">
        <f t="shared" ref="ACY37:ACY42" si="2444">ACS37+ACT37-ACU37+ACV37-ACW37+ACX37</f>
        <v>0</v>
      </c>
      <c r="ACZ37" s="463"/>
      <c r="ADA37" s="448"/>
      <c r="ADC37" s="458"/>
      <c r="ADD37" s="447"/>
      <c r="ADE37" s="447"/>
      <c r="ADF37" s="447"/>
      <c r="ADG37" s="450">
        <f t="shared" ref="ADG37:ADG42" si="2445">ADC37+ADD37-ADE37+ADF37</f>
        <v>0</v>
      </c>
      <c r="ADH37" s="447"/>
      <c r="ADI37" s="447"/>
      <c r="ADJ37" s="447"/>
      <c r="ADK37" s="447"/>
      <c r="ADL37" s="447"/>
      <c r="ADM37" s="449"/>
      <c r="ADN37" s="450">
        <f t="shared" ref="ADN37:ADN42" si="2446">ADH37+ADI37-ADJ37+ADK37-ADL37+ADM37</f>
        <v>0</v>
      </c>
      <c r="ADO37" s="463"/>
      <c r="ADP37" s="448"/>
      <c r="ADR37" s="458"/>
      <c r="ADS37" s="447"/>
      <c r="ADT37" s="447"/>
      <c r="ADU37" s="447"/>
      <c r="ADV37" s="450">
        <f t="shared" ref="ADV37:ADV42" si="2447">ADR37+ADS37-ADT37+ADU37</f>
        <v>0</v>
      </c>
      <c r="ADW37" s="447"/>
      <c r="ADX37" s="447"/>
      <c r="ADY37" s="447"/>
      <c r="ADZ37" s="447"/>
      <c r="AEA37" s="447"/>
      <c r="AEB37" s="449"/>
      <c r="AEC37" s="450">
        <f t="shared" ref="AEC37:AEC42" si="2448">ADW37+ADX37-ADY37+ADZ37-AEA37+AEB37</f>
        <v>0</v>
      </c>
      <c r="AED37" s="463"/>
      <c r="AEE37" s="448"/>
      <c r="AEG37" s="458"/>
      <c r="AEH37" s="447"/>
      <c r="AEI37" s="447"/>
      <c r="AEJ37" s="447"/>
      <c r="AEK37" s="450">
        <f t="shared" ref="AEK37:AEK42" si="2449">AEG37+AEH37-AEI37+AEJ37</f>
        <v>0</v>
      </c>
      <c r="AEL37" s="447"/>
      <c r="AEM37" s="447"/>
      <c r="AEN37" s="447"/>
      <c r="AEO37" s="447"/>
      <c r="AEP37" s="447"/>
      <c r="AEQ37" s="449"/>
      <c r="AER37" s="450">
        <f t="shared" ref="AER37:AER42" si="2450">AEL37+AEM37-AEN37+AEO37-AEP37+AEQ37</f>
        <v>0</v>
      </c>
      <c r="AES37" s="463"/>
      <c r="AET37" s="448"/>
      <c r="AEV37" s="458"/>
      <c r="AEW37" s="447"/>
      <c r="AEX37" s="447"/>
      <c r="AEY37" s="447"/>
      <c r="AEZ37" s="450">
        <f t="shared" ref="AEZ37:AEZ42" si="2451">AEV37+AEW37-AEX37+AEY37</f>
        <v>0</v>
      </c>
      <c r="AFA37" s="447"/>
      <c r="AFB37" s="447"/>
      <c r="AFC37" s="447"/>
      <c r="AFD37" s="447"/>
      <c r="AFE37" s="447"/>
      <c r="AFF37" s="449"/>
      <c r="AFG37" s="450">
        <f t="shared" ref="AFG37:AFG42" si="2452">AFA37+AFB37-AFC37+AFD37-AFE37+AFF37</f>
        <v>0</v>
      </c>
      <c r="AFH37" s="463"/>
      <c r="AFI37" s="448"/>
      <c r="AFK37" s="458"/>
      <c r="AFL37" s="447"/>
      <c r="AFM37" s="447"/>
      <c r="AFN37" s="447"/>
      <c r="AFO37" s="450">
        <f t="shared" ref="AFO37:AFO42" si="2453">AFK37+AFL37-AFM37+AFN37</f>
        <v>0</v>
      </c>
      <c r="AFP37" s="447"/>
      <c r="AFQ37" s="447"/>
      <c r="AFR37" s="447"/>
      <c r="AFS37" s="447"/>
      <c r="AFT37" s="447"/>
      <c r="AFU37" s="449"/>
      <c r="AFV37" s="450">
        <f t="shared" ref="AFV37:AFV42" si="2454">AFP37+AFQ37-AFR37+AFS37-AFT37+AFU37</f>
        <v>0</v>
      </c>
      <c r="AFW37" s="463"/>
      <c r="AFX37" s="448"/>
      <c r="AFZ37" s="458"/>
      <c r="AGA37" s="447"/>
      <c r="AGB37" s="447"/>
      <c r="AGC37" s="447"/>
      <c r="AGD37" s="450">
        <f t="shared" ref="AGD37:AGD42" si="2455">AFZ37+AGA37-AGB37+AGC37</f>
        <v>0</v>
      </c>
      <c r="AGE37" s="447"/>
      <c r="AGF37" s="447"/>
      <c r="AGG37" s="447"/>
      <c r="AGH37" s="447"/>
      <c r="AGI37" s="447"/>
      <c r="AGJ37" s="449"/>
      <c r="AGK37" s="450">
        <f t="shared" ref="AGK37:AGK42" si="2456">AGE37+AGF37-AGG37+AGH37-AGI37+AGJ37</f>
        <v>0</v>
      </c>
      <c r="AGL37" s="463"/>
      <c r="AGM37" s="448"/>
      <c r="AGO37" s="458"/>
      <c r="AGP37" s="447"/>
      <c r="AGQ37" s="447"/>
      <c r="AGR37" s="447"/>
      <c r="AGS37" s="450">
        <f t="shared" ref="AGS37:AGS42" si="2457">AGO37+AGP37-AGQ37+AGR37</f>
        <v>0</v>
      </c>
      <c r="AGT37" s="447"/>
      <c r="AGU37" s="447"/>
      <c r="AGV37" s="447"/>
      <c r="AGW37" s="447"/>
      <c r="AGX37" s="447"/>
      <c r="AGY37" s="449"/>
      <c r="AGZ37" s="450">
        <f t="shared" ref="AGZ37:AGZ42" si="2458">AGT37+AGU37-AGV37+AGW37-AGX37+AGY37</f>
        <v>0</v>
      </c>
      <c r="AHA37" s="463"/>
      <c r="AHB37" s="448"/>
      <c r="AHD37" s="458"/>
      <c r="AHE37" s="447"/>
      <c r="AHF37" s="447"/>
      <c r="AHG37" s="447"/>
      <c r="AHH37" s="450">
        <f t="shared" ref="AHH37:AHH42" si="2459">AHD37+AHE37-AHF37+AHG37</f>
        <v>0</v>
      </c>
      <c r="AHI37" s="447"/>
      <c r="AHJ37" s="447"/>
      <c r="AHK37" s="447"/>
      <c r="AHL37" s="447"/>
      <c r="AHM37" s="447"/>
      <c r="AHN37" s="449"/>
      <c r="AHO37" s="450">
        <f t="shared" ref="AHO37:AHO42" si="2460">AHI37+AHJ37-AHK37+AHL37-AHM37+AHN37</f>
        <v>0</v>
      </c>
      <c r="AHP37" s="463"/>
      <c r="AHQ37" s="448"/>
      <c r="AHS37" s="458"/>
      <c r="AHT37" s="447"/>
      <c r="AHU37" s="447"/>
      <c r="AHV37" s="447"/>
      <c r="AHW37" s="450">
        <f t="shared" ref="AHW37:AHW42" si="2461">AHS37+AHT37-AHU37+AHV37</f>
        <v>0</v>
      </c>
      <c r="AHX37" s="447"/>
      <c r="AHY37" s="447"/>
      <c r="AHZ37" s="447"/>
      <c r="AIA37" s="447"/>
      <c r="AIB37" s="447"/>
      <c r="AIC37" s="449"/>
      <c r="AID37" s="450">
        <f t="shared" ref="AID37:AID42" si="2462">AHX37+AHY37-AHZ37+AIA37-AIB37+AIC37</f>
        <v>0</v>
      </c>
      <c r="AIE37" s="463"/>
      <c r="AIF37" s="448"/>
      <c r="AIH37" s="458"/>
      <c r="AII37" s="447"/>
      <c r="AIJ37" s="447"/>
      <c r="AIK37" s="447"/>
      <c r="AIL37" s="450">
        <f t="shared" ref="AIL37:AIL42" si="2463">AIH37+AII37-AIJ37+AIK37</f>
        <v>0</v>
      </c>
      <c r="AIM37" s="447"/>
      <c r="AIN37" s="447"/>
      <c r="AIO37" s="447"/>
      <c r="AIP37" s="447"/>
      <c r="AIQ37" s="447"/>
      <c r="AIR37" s="449"/>
      <c r="AIS37" s="450">
        <f t="shared" ref="AIS37:AIS42" si="2464">AIM37+AIN37-AIO37+AIP37-AIQ37+AIR37</f>
        <v>0</v>
      </c>
      <c r="AIT37" s="463"/>
      <c r="AIU37" s="448"/>
      <c r="AIW37" s="458"/>
      <c r="AIX37" s="447"/>
      <c r="AIY37" s="447"/>
      <c r="AIZ37" s="447"/>
      <c r="AJA37" s="450">
        <f t="shared" ref="AJA37:AJA42" si="2465">AIW37+AIX37-AIY37+AIZ37</f>
        <v>0</v>
      </c>
      <c r="AJB37" s="447"/>
      <c r="AJC37" s="447"/>
      <c r="AJD37" s="447"/>
      <c r="AJE37" s="447"/>
      <c r="AJF37" s="447"/>
      <c r="AJG37" s="449"/>
      <c r="AJH37" s="450">
        <f t="shared" ref="AJH37:AJH42" si="2466">AJB37+AJC37-AJD37+AJE37-AJF37+AJG37</f>
        <v>0</v>
      </c>
      <c r="AJI37" s="463"/>
      <c r="AJJ37" s="448"/>
      <c r="AJL37" s="458"/>
      <c r="AJM37" s="447"/>
      <c r="AJN37" s="447"/>
      <c r="AJO37" s="447"/>
      <c r="AJP37" s="450">
        <f t="shared" ref="AJP37:AJP42" si="2467">AJL37+AJM37-AJN37+AJO37</f>
        <v>0</v>
      </c>
      <c r="AJQ37" s="447"/>
      <c r="AJR37" s="447"/>
      <c r="AJS37" s="447"/>
      <c r="AJT37" s="447"/>
      <c r="AJU37" s="447"/>
      <c r="AJV37" s="449"/>
      <c r="AJW37" s="450">
        <f t="shared" ref="AJW37:AJW42" si="2468">AJQ37+AJR37-AJS37+AJT37-AJU37+AJV37</f>
        <v>0</v>
      </c>
      <c r="AJX37" s="463"/>
      <c r="AJY37" s="448"/>
      <c r="AKA37" s="458"/>
      <c r="AKB37" s="447"/>
      <c r="AKC37" s="447"/>
      <c r="AKD37" s="447"/>
      <c r="AKE37" s="450">
        <f t="shared" ref="AKE37:AKE42" si="2469">AKA37+AKB37-AKC37+AKD37</f>
        <v>0</v>
      </c>
      <c r="AKF37" s="447"/>
      <c r="AKG37" s="447"/>
      <c r="AKH37" s="447"/>
      <c r="AKI37" s="447"/>
      <c r="AKJ37" s="447"/>
      <c r="AKK37" s="449"/>
      <c r="AKL37" s="450">
        <f t="shared" ref="AKL37:AKL42" si="2470">AKF37+AKG37-AKH37+AKI37-AKJ37+AKK37</f>
        <v>0</v>
      </c>
      <c r="AKM37" s="463"/>
      <c r="AKN37" s="448"/>
      <c r="AKP37" s="458"/>
      <c r="AKQ37" s="447"/>
      <c r="AKR37" s="447"/>
      <c r="AKS37" s="447"/>
      <c r="AKT37" s="450">
        <f t="shared" ref="AKT37:AKT42" si="2471">AKP37+AKQ37-AKR37+AKS37</f>
        <v>0</v>
      </c>
      <c r="AKU37" s="447"/>
      <c r="AKV37" s="447"/>
      <c r="AKW37" s="447"/>
      <c r="AKX37" s="447"/>
      <c r="AKY37" s="447"/>
      <c r="AKZ37" s="449"/>
      <c r="ALA37" s="450">
        <f t="shared" ref="ALA37:ALA42" si="2472">AKU37+AKV37-AKW37+AKX37-AKY37+AKZ37</f>
        <v>0</v>
      </c>
      <c r="ALB37" s="463"/>
      <c r="ALC37" s="448"/>
      <c r="ALE37" s="458"/>
      <c r="ALF37" s="447"/>
      <c r="ALG37" s="447"/>
      <c r="ALH37" s="447"/>
      <c r="ALI37" s="450">
        <f t="shared" ref="ALI37:ALI42" si="2473">ALE37+ALF37-ALG37+ALH37</f>
        <v>0</v>
      </c>
      <c r="ALJ37" s="447"/>
      <c r="ALK37" s="447"/>
      <c r="ALL37" s="447"/>
      <c r="ALM37" s="447"/>
      <c r="ALN37" s="447"/>
      <c r="ALO37" s="449"/>
      <c r="ALP37" s="450">
        <f t="shared" ref="ALP37:ALP42" si="2474">ALJ37+ALK37-ALL37+ALM37-ALN37+ALO37</f>
        <v>0</v>
      </c>
      <c r="ALQ37" s="463"/>
      <c r="ALR37" s="448"/>
      <c r="ALT37" s="458"/>
      <c r="ALU37" s="447"/>
      <c r="ALV37" s="447"/>
      <c r="ALW37" s="447"/>
      <c r="ALX37" s="450">
        <f t="shared" ref="ALX37:ALX42" si="2475">ALT37+ALU37-ALV37+ALW37</f>
        <v>0</v>
      </c>
      <c r="ALY37" s="447"/>
      <c r="ALZ37" s="447"/>
      <c r="AMA37" s="447"/>
      <c r="AMB37" s="447"/>
      <c r="AMC37" s="447"/>
      <c r="AMD37" s="449"/>
      <c r="AME37" s="450">
        <f t="shared" ref="AME37:AME42" si="2476">ALY37+ALZ37-AMA37+AMB37-AMC37+AMD37</f>
        <v>0</v>
      </c>
      <c r="AMF37" s="463"/>
      <c r="AMG37" s="448"/>
      <c r="AMI37" s="458"/>
      <c r="AMJ37" s="447"/>
      <c r="AMK37" s="447"/>
      <c r="AML37" s="447"/>
      <c r="AMM37" s="450">
        <f t="shared" ref="AMM37:AMM42" si="2477">AMI37+AMJ37-AMK37+AML37</f>
        <v>0</v>
      </c>
      <c r="AMN37" s="447"/>
      <c r="AMO37" s="447"/>
      <c r="AMP37" s="447"/>
      <c r="AMQ37" s="447"/>
      <c r="AMR37" s="447"/>
      <c r="AMS37" s="449"/>
      <c r="AMT37" s="450">
        <f t="shared" ref="AMT37:AMT42" si="2478">AMN37+AMO37-AMP37+AMQ37-AMR37+AMS37</f>
        <v>0</v>
      </c>
      <c r="AMU37" s="463"/>
      <c r="AMV37" s="448"/>
      <c r="AMX37" s="458"/>
      <c r="AMY37" s="447"/>
      <c r="AMZ37" s="447"/>
      <c r="ANA37" s="447"/>
      <c r="ANB37" s="450">
        <f t="shared" ref="ANB37:ANB42" si="2479">AMX37+AMY37-AMZ37+ANA37</f>
        <v>0</v>
      </c>
      <c r="ANC37" s="447"/>
      <c r="AND37" s="447"/>
      <c r="ANE37" s="447"/>
      <c r="ANF37" s="447"/>
      <c r="ANG37" s="447"/>
      <c r="ANH37" s="449"/>
      <c r="ANI37" s="450">
        <f t="shared" ref="ANI37:ANI42" si="2480">ANC37+AND37-ANE37+ANF37-ANG37+ANH37</f>
        <v>0</v>
      </c>
      <c r="ANJ37" s="463"/>
      <c r="ANK37" s="448"/>
      <c r="ANM37" s="458"/>
      <c r="ANN37" s="447"/>
      <c r="ANO37" s="447"/>
      <c r="ANP37" s="447"/>
      <c r="ANQ37" s="450">
        <f t="shared" ref="ANQ37:ANQ42" si="2481">ANM37+ANN37-ANO37+ANP37</f>
        <v>0</v>
      </c>
      <c r="ANR37" s="447"/>
      <c r="ANS37" s="447"/>
      <c r="ANT37" s="447"/>
      <c r="ANU37" s="447"/>
      <c r="ANV37" s="447"/>
      <c r="ANW37" s="449"/>
      <c r="ANX37" s="450">
        <f t="shared" ref="ANX37:ANX42" si="2482">ANR37+ANS37-ANT37+ANU37-ANV37+ANW37</f>
        <v>0</v>
      </c>
      <c r="ANY37" s="463"/>
      <c r="ANZ37" s="448"/>
      <c r="AOB37" s="458"/>
      <c r="AOC37" s="447"/>
      <c r="AOD37" s="447"/>
      <c r="AOE37" s="447"/>
      <c r="AOF37" s="450">
        <f t="shared" ref="AOF37:AOF42" si="2483">AOB37+AOC37-AOD37+AOE37</f>
        <v>0</v>
      </c>
      <c r="AOG37" s="447"/>
      <c r="AOH37" s="447"/>
      <c r="AOI37" s="447"/>
      <c r="AOJ37" s="447"/>
      <c r="AOK37" s="447"/>
      <c r="AOL37" s="449"/>
      <c r="AOM37" s="450">
        <f t="shared" ref="AOM37:AOM42" si="2484">AOG37+AOH37-AOI37+AOJ37-AOK37+AOL37</f>
        <v>0</v>
      </c>
      <c r="AON37" s="463"/>
      <c r="AOO37" s="448"/>
      <c r="AOQ37" s="458"/>
      <c r="AOR37" s="447"/>
      <c r="AOS37" s="447"/>
      <c r="AOT37" s="447"/>
      <c r="AOU37" s="450">
        <f t="shared" ref="AOU37:AOU42" si="2485">AOQ37+AOR37-AOS37+AOT37</f>
        <v>0</v>
      </c>
      <c r="AOV37" s="447"/>
      <c r="AOW37" s="447"/>
      <c r="AOX37" s="447"/>
      <c r="AOY37" s="447"/>
      <c r="AOZ37" s="447"/>
      <c r="APA37" s="449"/>
      <c r="APB37" s="450">
        <f t="shared" ref="APB37:APB42" si="2486">AOV37+AOW37-AOX37+AOY37-AOZ37+APA37</f>
        <v>0</v>
      </c>
      <c r="APC37" s="463"/>
      <c r="APD37" s="448"/>
      <c r="APF37" s="458"/>
      <c r="APG37" s="447"/>
      <c r="APH37" s="447"/>
      <c r="API37" s="447"/>
      <c r="APJ37" s="450">
        <f t="shared" ref="APJ37:APJ42" si="2487">APF37+APG37-APH37+API37</f>
        <v>0</v>
      </c>
      <c r="APK37" s="447"/>
      <c r="APL37" s="447"/>
      <c r="APM37" s="447"/>
      <c r="APN37" s="447"/>
      <c r="APO37" s="447"/>
      <c r="APP37" s="449"/>
      <c r="APQ37" s="450">
        <f t="shared" ref="APQ37:APQ42" si="2488">APK37+APL37-APM37+APN37-APO37+APP37</f>
        <v>0</v>
      </c>
      <c r="APR37" s="463"/>
      <c r="APS37" s="448"/>
      <c r="APU37" s="458"/>
      <c r="APV37" s="447"/>
      <c r="APW37" s="447"/>
      <c r="APX37" s="447"/>
      <c r="APY37" s="450">
        <f t="shared" ref="APY37:APY42" si="2489">APU37+APV37-APW37+APX37</f>
        <v>0</v>
      </c>
      <c r="APZ37" s="447"/>
      <c r="AQA37" s="447"/>
      <c r="AQB37" s="447"/>
      <c r="AQC37" s="447"/>
      <c r="AQD37" s="447"/>
      <c r="AQE37" s="449"/>
      <c r="AQF37" s="450">
        <f t="shared" ref="AQF37:AQF42" si="2490">APZ37+AQA37-AQB37+AQC37-AQD37+AQE37</f>
        <v>0</v>
      </c>
      <c r="AQG37" s="463"/>
      <c r="AQH37" s="448"/>
      <c r="AQJ37" s="458"/>
      <c r="AQK37" s="447"/>
      <c r="AQL37" s="447"/>
      <c r="AQM37" s="447"/>
      <c r="AQN37" s="450">
        <f t="shared" ref="AQN37:AQN42" si="2491">AQJ37+AQK37-AQL37+AQM37</f>
        <v>0</v>
      </c>
      <c r="AQO37" s="447"/>
      <c r="AQP37" s="447"/>
      <c r="AQQ37" s="447"/>
      <c r="AQR37" s="447"/>
      <c r="AQS37" s="447"/>
      <c r="AQT37" s="449"/>
      <c r="AQU37" s="450">
        <f t="shared" ref="AQU37:AQU42" si="2492">AQO37+AQP37-AQQ37+AQR37-AQS37+AQT37</f>
        <v>0</v>
      </c>
      <c r="AQV37" s="463"/>
      <c r="AQW37" s="448"/>
      <c r="AQY37" s="458"/>
      <c r="AQZ37" s="447"/>
      <c r="ARA37" s="447"/>
      <c r="ARB37" s="447"/>
      <c r="ARC37" s="450">
        <f t="shared" ref="ARC37:ARC42" si="2493">AQY37+AQZ37-ARA37+ARB37</f>
        <v>0</v>
      </c>
      <c r="ARD37" s="447"/>
      <c r="ARE37" s="447"/>
      <c r="ARF37" s="447"/>
      <c r="ARG37" s="447"/>
      <c r="ARH37" s="447"/>
      <c r="ARI37" s="449"/>
      <c r="ARJ37" s="450">
        <f t="shared" ref="ARJ37:ARJ42" si="2494">ARD37+ARE37-ARF37+ARG37-ARH37+ARI37</f>
        <v>0</v>
      </c>
      <c r="ARK37" s="463"/>
      <c r="ARL37" s="448"/>
      <c r="ARN37" s="458"/>
      <c r="ARO37" s="447"/>
      <c r="ARP37" s="447"/>
      <c r="ARQ37" s="447"/>
      <c r="ARR37" s="450">
        <f t="shared" ref="ARR37:ARR42" si="2495">ARN37+ARO37-ARP37+ARQ37</f>
        <v>0</v>
      </c>
      <c r="ARS37" s="447"/>
      <c r="ART37" s="447"/>
      <c r="ARU37" s="447"/>
      <c r="ARV37" s="447"/>
      <c r="ARW37" s="447"/>
      <c r="ARX37" s="449"/>
      <c r="ARY37" s="450">
        <f t="shared" ref="ARY37:ARY42" si="2496">ARS37+ART37-ARU37+ARV37-ARW37+ARX37</f>
        <v>0</v>
      </c>
      <c r="ARZ37" s="463"/>
      <c r="ASA37" s="448"/>
      <c r="ASC37" s="458"/>
      <c r="ASD37" s="447"/>
      <c r="ASE37" s="447"/>
      <c r="ASF37" s="447"/>
      <c r="ASG37" s="450">
        <f t="shared" ref="ASG37:ASG42" si="2497">ASC37+ASD37-ASE37+ASF37</f>
        <v>0</v>
      </c>
      <c r="ASH37" s="447"/>
      <c r="ASI37" s="447"/>
      <c r="ASJ37" s="447"/>
      <c r="ASK37" s="447"/>
      <c r="ASL37" s="447"/>
      <c r="ASM37" s="449"/>
      <c r="ASN37" s="450">
        <f t="shared" ref="ASN37:ASN42" si="2498">ASH37+ASI37-ASJ37+ASK37-ASL37+ASM37</f>
        <v>0</v>
      </c>
      <c r="ASO37" s="463"/>
      <c r="ASP37" s="448"/>
      <c r="ASR37" s="458"/>
      <c r="ASS37" s="447"/>
      <c r="AST37" s="447"/>
      <c r="ASU37" s="447"/>
      <c r="ASV37" s="450">
        <f t="shared" ref="ASV37:ASV42" si="2499">ASR37+ASS37-AST37+ASU37</f>
        <v>0</v>
      </c>
      <c r="ASW37" s="447"/>
      <c r="ASX37" s="447"/>
      <c r="ASY37" s="447"/>
      <c r="ASZ37" s="447"/>
      <c r="ATA37" s="447"/>
      <c r="ATB37" s="449"/>
      <c r="ATC37" s="450">
        <f t="shared" ref="ATC37:ATC42" si="2500">ASW37+ASX37-ASY37+ASZ37-ATA37+ATB37</f>
        <v>0</v>
      </c>
      <c r="ATD37" s="463"/>
      <c r="ATE37" s="448"/>
      <c r="ATG37" s="458"/>
      <c r="ATH37" s="447"/>
      <c r="ATI37" s="447"/>
      <c r="ATJ37" s="447"/>
      <c r="ATK37" s="450">
        <f t="shared" ref="ATK37:ATK42" si="2501">ATG37+ATH37-ATI37+ATJ37</f>
        <v>0</v>
      </c>
      <c r="ATL37" s="447"/>
      <c r="ATM37" s="447"/>
      <c r="ATN37" s="447"/>
      <c r="ATO37" s="447"/>
      <c r="ATP37" s="447"/>
      <c r="ATQ37" s="449"/>
      <c r="ATR37" s="450">
        <f t="shared" ref="ATR37:ATR42" si="2502">ATL37+ATM37-ATN37+ATO37-ATP37+ATQ37</f>
        <v>0</v>
      </c>
      <c r="ATS37" s="463"/>
      <c r="ATT37" s="448"/>
      <c r="ATV37" s="458"/>
      <c r="ATW37" s="447"/>
      <c r="ATX37" s="447"/>
      <c r="ATY37" s="447"/>
      <c r="ATZ37" s="450">
        <f t="shared" ref="ATZ37:ATZ42" si="2503">ATV37+ATW37-ATX37+ATY37</f>
        <v>0</v>
      </c>
      <c r="AUA37" s="447"/>
      <c r="AUB37" s="447"/>
      <c r="AUC37" s="447"/>
      <c r="AUD37" s="447"/>
      <c r="AUE37" s="447"/>
      <c r="AUF37" s="449"/>
      <c r="AUG37" s="450">
        <f t="shared" ref="AUG37:AUG42" si="2504">AUA37+AUB37-AUC37+AUD37-AUE37+AUF37</f>
        <v>0</v>
      </c>
      <c r="AUH37" s="463"/>
      <c r="AUI37" s="448"/>
      <c r="AUK37" s="458"/>
      <c r="AUL37" s="447"/>
      <c r="AUM37" s="447"/>
      <c r="AUN37" s="447"/>
      <c r="AUO37" s="450">
        <f t="shared" ref="AUO37:AUO42" si="2505">AUK37+AUL37-AUM37+AUN37</f>
        <v>0</v>
      </c>
      <c r="AUP37" s="447"/>
      <c r="AUQ37" s="447"/>
      <c r="AUR37" s="447"/>
      <c r="AUS37" s="447"/>
      <c r="AUT37" s="447"/>
      <c r="AUU37" s="449"/>
      <c r="AUV37" s="450">
        <f t="shared" ref="AUV37:AUV42" si="2506">AUP37+AUQ37-AUR37+AUS37-AUT37+AUU37</f>
        <v>0</v>
      </c>
      <c r="AUW37" s="463"/>
      <c r="AUX37" s="448"/>
      <c r="AUZ37" s="458"/>
      <c r="AVA37" s="447"/>
      <c r="AVB37" s="447"/>
      <c r="AVC37" s="447"/>
      <c r="AVD37" s="450">
        <f t="shared" ref="AVD37:AVD42" si="2507">AUZ37+AVA37-AVB37+AVC37</f>
        <v>0</v>
      </c>
      <c r="AVE37" s="447"/>
      <c r="AVF37" s="447"/>
      <c r="AVG37" s="447"/>
      <c r="AVH37" s="447"/>
      <c r="AVI37" s="447"/>
      <c r="AVJ37" s="449"/>
      <c r="AVK37" s="450">
        <f t="shared" ref="AVK37:AVK42" si="2508">AVE37+AVF37-AVG37+AVH37-AVI37+AVJ37</f>
        <v>0</v>
      </c>
      <c r="AVL37" s="463"/>
      <c r="AVM37" s="448"/>
      <c r="AVO37" s="458"/>
      <c r="AVP37" s="447"/>
      <c r="AVQ37" s="447"/>
      <c r="AVR37" s="447"/>
      <c r="AVS37" s="450">
        <f t="shared" ref="AVS37:AVS42" si="2509">AVO37+AVP37-AVQ37+AVR37</f>
        <v>0</v>
      </c>
      <c r="AVT37" s="447"/>
      <c r="AVU37" s="447"/>
      <c r="AVV37" s="447"/>
      <c r="AVW37" s="447"/>
      <c r="AVX37" s="447"/>
      <c r="AVY37" s="449"/>
      <c r="AVZ37" s="450">
        <f t="shared" ref="AVZ37:AVZ42" si="2510">AVT37+AVU37-AVV37+AVW37-AVX37+AVY37</f>
        <v>0</v>
      </c>
      <c r="AWA37" s="463"/>
      <c r="AWB37" s="448"/>
      <c r="AWD37" s="458"/>
      <c r="AWE37" s="447"/>
      <c r="AWF37" s="447"/>
      <c r="AWG37" s="447"/>
      <c r="AWH37" s="450">
        <f t="shared" ref="AWH37:AWH42" si="2511">AWD37+AWE37-AWF37+AWG37</f>
        <v>0</v>
      </c>
      <c r="AWI37" s="447"/>
      <c r="AWJ37" s="447"/>
      <c r="AWK37" s="447"/>
      <c r="AWL37" s="447"/>
      <c r="AWM37" s="447"/>
      <c r="AWN37" s="449"/>
      <c r="AWO37" s="450">
        <f t="shared" ref="AWO37:AWO42" si="2512">AWI37+AWJ37-AWK37+AWL37-AWM37+AWN37</f>
        <v>0</v>
      </c>
      <c r="AWP37" s="463"/>
      <c r="AWQ37" s="448"/>
      <c r="AWS37" s="458"/>
      <c r="AWT37" s="447"/>
      <c r="AWU37" s="447"/>
      <c r="AWV37" s="447"/>
      <c r="AWW37" s="450">
        <f t="shared" ref="AWW37:AWW42" si="2513">AWS37+AWT37-AWU37+AWV37</f>
        <v>0</v>
      </c>
      <c r="AWX37" s="447"/>
      <c r="AWY37" s="447"/>
      <c r="AWZ37" s="447"/>
      <c r="AXA37" s="447"/>
      <c r="AXB37" s="447"/>
      <c r="AXC37" s="449"/>
      <c r="AXD37" s="450">
        <f t="shared" ref="AXD37:AXD42" si="2514">AWX37+AWY37-AWZ37+AXA37-AXB37+AXC37</f>
        <v>0</v>
      </c>
      <c r="AXE37" s="463"/>
      <c r="AXF37" s="448"/>
      <c r="AXH37" s="458"/>
      <c r="AXI37" s="447"/>
      <c r="AXJ37" s="447"/>
      <c r="AXK37" s="447"/>
      <c r="AXL37" s="450">
        <f t="shared" ref="AXL37:AXL42" si="2515">AXH37+AXI37-AXJ37+AXK37</f>
        <v>0</v>
      </c>
      <c r="AXM37" s="447"/>
      <c r="AXN37" s="447"/>
      <c r="AXO37" s="447"/>
      <c r="AXP37" s="447"/>
      <c r="AXQ37" s="447"/>
      <c r="AXR37" s="449"/>
      <c r="AXS37" s="450">
        <f t="shared" ref="AXS37:AXS42" si="2516">AXM37+AXN37-AXO37+AXP37-AXQ37+AXR37</f>
        <v>0</v>
      </c>
      <c r="AXT37" s="463"/>
      <c r="AXU37" s="448"/>
      <c r="AXW37" s="458"/>
      <c r="AXX37" s="447"/>
      <c r="AXY37" s="447"/>
      <c r="AXZ37" s="447"/>
      <c r="AYA37" s="450">
        <f t="shared" ref="AYA37:AYA42" si="2517">AXW37+AXX37-AXY37+AXZ37</f>
        <v>0</v>
      </c>
      <c r="AYB37" s="447"/>
      <c r="AYC37" s="447"/>
      <c r="AYD37" s="447"/>
      <c r="AYE37" s="447"/>
      <c r="AYF37" s="447"/>
      <c r="AYG37" s="449"/>
      <c r="AYH37" s="450">
        <f t="shared" ref="AYH37:AYH42" si="2518">AYB37+AYC37-AYD37+AYE37-AYF37+AYG37</f>
        <v>0</v>
      </c>
      <c r="AYI37" s="463"/>
      <c r="AYJ37" s="448"/>
      <c r="AYL37" s="458"/>
      <c r="AYM37" s="447"/>
      <c r="AYN37" s="447"/>
      <c r="AYO37" s="447"/>
      <c r="AYP37" s="450">
        <f t="shared" ref="AYP37:AYP42" si="2519">AYL37+AYM37-AYN37+AYO37</f>
        <v>0</v>
      </c>
      <c r="AYQ37" s="447"/>
      <c r="AYR37" s="447"/>
      <c r="AYS37" s="447"/>
      <c r="AYT37" s="447"/>
      <c r="AYU37" s="447"/>
      <c r="AYV37" s="449"/>
      <c r="AYW37" s="450">
        <f t="shared" ref="AYW37:AYW42" si="2520">AYQ37+AYR37-AYS37+AYT37-AYU37+AYV37</f>
        <v>0</v>
      </c>
      <c r="AYX37" s="463"/>
      <c r="AYY37" s="448"/>
      <c r="AZA37" s="458"/>
      <c r="AZB37" s="447"/>
      <c r="AZC37" s="447"/>
      <c r="AZD37" s="447"/>
      <c r="AZE37" s="450">
        <f t="shared" ref="AZE37:AZE42" si="2521">AZA37+AZB37-AZC37+AZD37</f>
        <v>0</v>
      </c>
      <c r="AZF37" s="447"/>
      <c r="AZG37" s="447"/>
      <c r="AZH37" s="447"/>
      <c r="AZI37" s="447"/>
      <c r="AZJ37" s="447"/>
      <c r="AZK37" s="449"/>
      <c r="AZL37" s="450">
        <f t="shared" ref="AZL37:AZL42" si="2522">AZF37+AZG37-AZH37+AZI37-AZJ37+AZK37</f>
        <v>0</v>
      </c>
      <c r="AZM37" s="463"/>
      <c r="AZN37" s="448"/>
      <c r="AZP37" s="458"/>
      <c r="AZQ37" s="447"/>
      <c r="AZR37" s="447"/>
      <c r="AZS37" s="447"/>
      <c r="AZT37" s="450">
        <f t="shared" ref="AZT37:AZT42" si="2523">AZP37+AZQ37-AZR37+AZS37</f>
        <v>0</v>
      </c>
      <c r="AZU37" s="447"/>
      <c r="AZV37" s="447"/>
      <c r="AZW37" s="447"/>
      <c r="AZX37" s="447"/>
      <c r="AZY37" s="447"/>
      <c r="AZZ37" s="449"/>
      <c r="BAA37" s="450">
        <f t="shared" ref="BAA37:BAA42" si="2524">AZU37+AZV37-AZW37+AZX37-AZY37+AZZ37</f>
        <v>0</v>
      </c>
      <c r="BAB37" s="463"/>
      <c r="BAC37" s="448"/>
      <c r="BAE37" s="458"/>
      <c r="BAF37" s="447"/>
      <c r="BAG37" s="447"/>
      <c r="BAH37" s="447"/>
      <c r="BAI37" s="450">
        <f t="shared" ref="BAI37:BAI42" si="2525">BAE37+BAF37-BAG37+BAH37</f>
        <v>0</v>
      </c>
      <c r="BAJ37" s="447"/>
      <c r="BAK37" s="447"/>
      <c r="BAL37" s="447"/>
      <c r="BAM37" s="447"/>
      <c r="BAN37" s="447"/>
      <c r="BAO37" s="449"/>
      <c r="BAP37" s="450">
        <f t="shared" ref="BAP37:BAP42" si="2526">BAJ37+BAK37-BAL37+BAM37-BAN37+BAO37</f>
        <v>0</v>
      </c>
      <c r="BAQ37" s="463"/>
      <c r="BAR37" s="448"/>
      <c r="BAT37" s="458"/>
      <c r="BAU37" s="447"/>
      <c r="BAV37" s="447"/>
      <c r="BAW37" s="447"/>
      <c r="BAX37" s="450">
        <f t="shared" ref="BAX37:BAX42" si="2527">BAT37+BAU37-BAV37+BAW37</f>
        <v>0</v>
      </c>
      <c r="BAY37" s="447"/>
      <c r="BAZ37" s="447"/>
      <c r="BBA37" s="447"/>
      <c r="BBB37" s="447"/>
      <c r="BBC37" s="447"/>
      <c r="BBD37" s="449"/>
      <c r="BBE37" s="450">
        <f t="shared" ref="BBE37:BBE42" si="2528">BAY37+BAZ37-BBA37+BBB37-BBC37+BBD37</f>
        <v>0</v>
      </c>
      <c r="BBF37" s="463"/>
      <c r="BBG37" s="448"/>
      <c r="BBI37" s="458"/>
      <c r="BBJ37" s="447"/>
      <c r="BBK37" s="447"/>
      <c r="BBL37" s="447"/>
      <c r="BBM37" s="450">
        <f t="shared" ref="BBM37:BBM42" si="2529">BBI37+BBJ37-BBK37+BBL37</f>
        <v>0</v>
      </c>
      <c r="BBN37" s="447"/>
      <c r="BBO37" s="447"/>
      <c r="BBP37" s="447"/>
      <c r="BBQ37" s="447"/>
      <c r="BBR37" s="447"/>
      <c r="BBS37" s="449"/>
      <c r="BBT37" s="450">
        <f t="shared" ref="BBT37:BBT42" si="2530">BBN37+BBO37-BBP37+BBQ37-BBR37+BBS37</f>
        <v>0</v>
      </c>
      <c r="BBU37" s="463"/>
      <c r="BBV37" s="448"/>
      <c r="BBX37" s="458"/>
      <c r="BBY37" s="447"/>
      <c r="BBZ37" s="447"/>
      <c r="BCA37" s="447"/>
      <c r="BCB37" s="450">
        <f t="shared" ref="BCB37:BCB42" si="2531">BBX37+BBY37-BBZ37+BCA37</f>
        <v>0</v>
      </c>
      <c r="BCC37" s="447"/>
      <c r="BCD37" s="447"/>
      <c r="BCE37" s="447"/>
      <c r="BCF37" s="447"/>
      <c r="BCG37" s="447"/>
      <c r="BCH37" s="449"/>
      <c r="BCI37" s="450">
        <f t="shared" ref="BCI37:BCI42" si="2532">BCC37+BCD37-BCE37+BCF37-BCG37+BCH37</f>
        <v>0</v>
      </c>
      <c r="BCJ37" s="463"/>
      <c r="BCK37" s="448"/>
      <c r="BCM37" s="458"/>
      <c r="BCN37" s="447"/>
      <c r="BCO37" s="447"/>
      <c r="BCP37" s="447"/>
      <c r="BCQ37" s="450">
        <f t="shared" ref="BCQ37:BCQ42" si="2533">BCM37+BCN37-BCO37+BCP37</f>
        <v>0</v>
      </c>
      <c r="BCR37" s="447"/>
      <c r="BCS37" s="447"/>
      <c r="BCT37" s="447"/>
      <c r="BCU37" s="447"/>
      <c r="BCV37" s="447"/>
      <c r="BCW37" s="449"/>
      <c r="BCX37" s="450">
        <f t="shared" ref="BCX37:BCX42" si="2534">BCR37+BCS37-BCT37+BCU37-BCV37+BCW37</f>
        <v>0</v>
      </c>
      <c r="BCY37" s="463"/>
      <c r="BCZ37" s="448"/>
      <c r="BDB37" s="458"/>
      <c r="BDC37" s="447"/>
      <c r="BDD37" s="447"/>
      <c r="BDE37" s="447"/>
      <c r="BDF37" s="450">
        <f t="shared" ref="BDF37:BDF42" si="2535">BDB37+BDC37-BDD37+BDE37</f>
        <v>0</v>
      </c>
      <c r="BDG37" s="447"/>
      <c r="BDH37" s="447"/>
      <c r="BDI37" s="447"/>
      <c r="BDJ37" s="447"/>
      <c r="BDK37" s="447"/>
      <c r="BDL37" s="449"/>
      <c r="BDM37" s="450">
        <f t="shared" ref="BDM37:BDM42" si="2536">BDG37+BDH37-BDI37+BDJ37-BDK37+BDL37</f>
        <v>0</v>
      </c>
      <c r="BDN37" s="463"/>
      <c r="BDO37" s="448"/>
      <c r="BDQ37" s="458"/>
      <c r="BDR37" s="447"/>
      <c r="BDS37" s="447"/>
      <c r="BDT37" s="447"/>
      <c r="BDU37" s="450">
        <f t="shared" ref="BDU37:BDU42" si="2537">BDQ37+BDR37-BDS37+BDT37</f>
        <v>0</v>
      </c>
      <c r="BDV37" s="447"/>
      <c r="BDW37" s="447"/>
      <c r="BDX37" s="447"/>
      <c r="BDY37" s="447"/>
      <c r="BDZ37" s="447"/>
      <c r="BEA37" s="449"/>
      <c r="BEB37" s="450">
        <f t="shared" ref="BEB37:BEB42" si="2538">BDV37+BDW37-BDX37+BDY37-BDZ37+BEA37</f>
        <v>0</v>
      </c>
      <c r="BEC37" s="463"/>
      <c r="BED37" s="448"/>
      <c r="BEF37" s="458"/>
      <c r="BEG37" s="447"/>
      <c r="BEH37" s="447"/>
      <c r="BEI37" s="447"/>
      <c r="BEJ37" s="450">
        <f t="shared" ref="BEJ37:BEJ42" si="2539">BEF37+BEG37-BEH37+BEI37</f>
        <v>0</v>
      </c>
      <c r="BEK37" s="447"/>
      <c r="BEL37" s="447"/>
      <c r="BEM37" s="447"/>
      <c r="BEN37" s="447"/>
      <c r="BEO37" s="447"/>
      <c r="BEP37" s="449"/>
      <c r="BEQ37" s="450">
        <f t="shared" ref="BEQ37:BEQ42" si="2540">BEK37+BEL37-BEM37+BEN37-BEO37+BEP37</f>
        <v>0</v>
      </c>
      <c r="BER37" s="463"/>
      <c r="BES37" s="448"/>
      <c r="BEU37" s="458"/>
      <c r="BEV37" s="447"/>
      <c r="BEW37" s="447"/>
      <c r="BEX37" s="447"/>
      <c r="BEY37" s="450">
        <f t="shared" ref="BEY37:BEY42" si="2541">BEU37+BEV37-BEW37+BEX37</f>
        <v>0</v>
      </c>
      <c r="BEZ37" s="447"/>
      <c r="BFA37" s="447"/>
      <c r="BFB37" s="447"/>
      <c r="BFC37" s="447"/>
      <c r="BFD37" s="447"/>
      <c r="BFE37" s="449"/>
      <c r="BFF37" s="450">
        <f t="shared" ref="BFF37:BFF42" si="2542">BEZ37+BFA37-BFB37+BFC37-BFD37+BFE37</f>
        <v>0</v>
      </c>
      <c r="BFG37" s="463"/>
      <c r="BFH37" s="448"/>
      <c r="BFJ37" s="458"/>
      <c r="BFK37" s="447"/>
      <c r="BFL37" s="447"/>
      <c r="BFM37" s="447"/>
      <c r="BFN37" s="450">
        <f t="shared" ref="BFN37:BFN42" si="2543">BFJ37+BFK37-BFL37+BFM37</f>
        <v>0</v>
      </c>
      <c r="BFO37" s="447"/>
      <c r="BFP37" s="447"/>
      <c r="BFQ37" s="447"/>
      <c r="BFR37" s="447"/>
      <c r="BFS37" s="447"/>
      <c r="BFT37" s="449"/>
      <c r="BFU37" s="450">
        <f t="shared" ref="BFU37:BFU42" si="2544">BFO37+BFP37-BFQ37+BFR37-BFS37+BFT37</f>
        <v>0</v>
      </c>
      <c r="BFV37" s="463"/>
      <c r="BFW37" s="448"/>
      <c r="BFY37" s="458"/>
      <c r="BFZ37" s="447"/>
      <c r="BGA37" s="447"/>
      <c r="BGB37" s="447"/>
      <c r="BGC37" s="450">
        <f t="shared" ref="BGC37:BGC42" si="2545">BFY37+BFZ37-BGA37+BGB37</f>
        <v>0</v>
      </c>
      <c r="BGD37" s="447"/>
      <c r="BGE37" s="447"/>
      <c r="BGF37" s="447"/>
      <c r="BGG37" s="447"/>
      <c r="BGH37" s="447"/>
      <c r="BGI37" s="449"/>
      <c r="BGJ37" s="450">
        <f t="shared" ref="BGJ37:BGJ42" si="2546">BGD37+BGE37-BGF37+BGG37-BGH37+BGI37</f>
        <v>0</v>
      </c>
      <c r="BGK37" s="463"/>
      <c r="BGL37" s="448"/>
      <c r="BGN37" s="458"/>
      <c r="BGO37" s="447"/>
      <c r="BGP37" s="447"/>
      <c r="BGQ37" s="447"/>
      <c r="BGR37" s="450">
        <f t="shared" ref="BGR37:BGR42" si="2547">BGN37+BGO37-BGP37+BGQ37</f>
        <v>0</v>
      </c>
      <c r="BGS37" s="447"/>
      <c r="BGT37" s="447"/>
      <c r="BGU37" s="447"/>
      <c r="BGV37" s="447"/>
      <c r="BGW37" s="447"/>
      <c r="BGX37" s="449"/>
      <c r="BGY37" s="450">
        <f t="shared" ref="BGY37:BGY42" si="2548">BGS37+BGT37-BGU37+BGV37-BGW37+BGX37</f>
        <v>0</v>
      </c>
      <c r="BGZ37" s="463"/>
      <c r="BHA37" s="448"/>
      <c r="BHC37" s="458"/>
      <c r="BHD37" s="447"/>
      <c r="BHE37" s="447"/>
      <c r="BHF37" s="447"/>
      <c r="BHG37" s="450">
        <f t="shared" ref="BHG37:BHG42" si="2549">BHC37+BHD37-BHE37+BHF37</f>
        <v>0</v>
      </c>
      <c r="BHH37" s="447"/>
      <c r="BHI37" s="447"/>
      <c r="BHJ37" s="447"/>
      <c r="BHK37" s="447"/>
      <c r="BHL37" s="447"/>
      <c r="BHM37" s="449"/>
      <c r="BHN37" s="450">
        <f t="shared" ref="BHN37:BHN42" si="2550">BHH37+BHI37-BHJ37+BHK37-BHL37+BHM37</f>
        <v>0</v>
      </c>
      <c r="BHO37" s="463"/>
      <c r="BHP37" s="448"/>
      <c r="BHR37" s="458"/>
      <c r="BHS37" s="447"/>
      <c r="BHT37" s="447"/>
      <c r="BHU37" s="447"/>
      <c r="BHV37" s="450">
        <f t="shared" ref="BHV37:BHV42" si="2551">BHR37+BHS37-BHT37+BHU37</f>
        <v>0</v>
      </c>
      <c r="BHW37" s="447"/>
      <c r="BHX37" s="447"/>
      <c r="BHY37" s="447"/>
      <c r="BHZ37" s="447"/>
      <c r="BIA37" s="447"/>
      <c r="BIB37" s="449"/>
      <c r="BIC37" s="450">
        <f t="shared" ref="BIC37:BIC42" si="2552">BHW37+BHX37-BHY37+BHZ37-BIA37+BIB37</f>
        <v>0</v>
      </c>
      <c r="BID37" s="463"/>
      <c r="BIE37" s="448"/>
      <c r="BIG37" s="458"/>
      <c r="BIH37" s="447"/>
      <c r="BII37" s="447"/>
      <c r="BIJ37" s="447"/>
      <c r="BIK37" s="450">
        <f t="shared" ref="BIK37:BIK42" si="2553">BIG37+BIH37-BII37+BIJ37</f>
        <v>0</v>
      </c>
      <c r="BIL37" s="447"/>
      <c r="BIM37" s="447"/>
      <c r="BIN37" s="447"/>
      <c r="BIO37" s="447"/>
      <c r="BIP37" s="447"/>
      <c r="BIQ37" s="449"/>
      <c r="BIR37" s="450">
        <f t="shared" ref="BIR37:BIR42" si="2554">BIL37+BIM37-BIN37+BIO37-BIP37+BIQ37</f>
        <v>0</v>
      </c>
      <c r="BIS37" s="463"/>
      <c r="BIT37" s="448"/>
      <c r="BIV37" s="458"/>
      <c r="BIW37" s="447"/>
      <c r="BIX37" s="447"/>
      <c r="BIY37" s="447"/>
      <c r="BIZ37" s="450">
        <f t="shared" ref="BIZ37:BIZ42" si="2555">BIV37+BIW37-BIX37+BIY37</f>
        <v>0</v>
      </c>
      <c r="BJA37" s="447"/>
      <c r="BJB37" s="447"/>
      <c r="BJC37" s="447"/>
      <c r="BJD37" s="447"/>
      <c r="BJE37" s="447"/>
      <c r="BJF37" s="449"/>
      <c r="BJG37" s="450">
        <f t="shared" ref="BJG37:BJG42" si="2556">BJA37+BJB37-BJC37+BJD37-BJE37+BJF37</f>
        <v>0</v>
      </c>
      <c r="BJH37" s="463"/>
      <c r="BJI37" s="448"/>
      <c r="BJK37" s="458"/>
      <c r="BJL37" s="447"/>
      <c r="BJM37" s="447"/>
      <c r="BJN37" s="447"/>
      <c r="BJO37" s="450">
        <f t="shared" ref="BJO37:BJO42" si="2557">BJK37+BJL37-BJM37+BJN37</f>
        <v>0</v>
      </c>
      <c r="BJP37" s="447"/>
      <c r="BJQ37" s="447"/>
      <c r="BJR37" s="447"/>
      <c r="BJS37" s="447"/>
      <c r="BJT37" s="447"/>
      <c r="BJU37" s="449"/>
      <c r="BJV37" s="450">
        <f t="shared" ref="BJV37:BJV42" si="2558">BJP37+BJQ37-BJR37+BJS37-BJT37+BJU37</f>
        <v>0</v>
      </c>
      <c r="BJW37" s="463"/>
      <c r="BJX37" s="448"/>
      <c r="BJZ37" s="458"/>
      <c r="BKA37" s="447"/>
      <c r="BKB37" s="447"/>
      <c r="BKC37" s="447"/>
      <c r="BKD37" s="450">
        <f t="shared" ref="BKD37:BKD42" si="2559">BJZ37+BKA37-BKB37+BKC37</f>
        <v>0</v>
      </c>
      <c r="BKE37" s="447"/>
      <c r="BKF37" s="447"/>
      <c r="BKG37" s="447"/>
      <c r="BKH37" s="447"/>
      <c r="BKI37" s="447"/>
      <c r="BKJ37" s="449"/>
      <c r="BKK37" s="450">
        <f t="shared" ref="BKK37:BKK42" si="2560">BKE37+BKF37-BKG37+BKH37-BKI37+BKJ37</f>
        <v>0</v>
      </c>
      <c r="BKL37" s="463"/>
      <c r="BKM37" s="448"/>
      <c r="BKO37" s="458"/>
      <c r="BKP37" s="447"/>
      <c r="BKQ37" s="447"/>
      <c r="BKR37" s="447"/>
      <c r="BKS37" s="450">
        <f t="shared" ref="BKS37:BKS42" si="2561">BKO37+BKP37-BKQ37+BKR37</f>
        <v>0</v>
      </c>
      <c r="BKT37" s="447"/>
      <c r="BKU37" s="447"/>
      <c r="BKV37" s="447"/>
      <c r="BKW37" s="447"/>
      <c r="BKX37" s="447"/>
      <c r="BKY37" s="449"/>
      <c r="BKZ37" s="450">
        <f t="shared" ref="BKZ37:BKZ42" si="2562">BKT37+BKU37-BKV37+BKW37-BKX37+BKY37</f>
        <v>0</v>
      </c>
      <c r="BLA37" s="463"/>
      <c r="BLB37" s="448"/>
      <c r="BLD37" s="458"/>
      <c r="BLE37" s="447"/>
      <c r="BLF37" s="447"/>
      <c r="BLG37" s="447"/>
      <c r="BLH37" s="450">
        <f t="shared" ref="BLH37:BLH42" si="2563">BLD37+BLE37-BLF37+BLG37</f>
        <v>0</v>
      </c>
      <c r="BLI37" s="447"/>
      <c r="BLJ37" s="447"/>
      <c r="BLK37" s="447"/>
      <c r="BLL37" s="447"/>
      <c r="BLM37" s="447"/>
      <c r="BLN37" s="449"/>
      <c r="BLO37" s="450">
        <f t="shared" ref="BLO37:BLO42" si="2564">BLI37+BLJ37-BLK37+BLL37-BLM37+BLN37</f>
        <v>0</v>
      </c>
      <c r="BLP37" s="463"/>
      <c r="BLQ37" s="448"/>
      <c r="BLS37" s="458"/>
      <c r="BLT37" s="447"/>
      <c r="BLU37" s="447"/>
      <c r="BLV37" s="447"/>
      <c r="BLW37" s="450">
        <f t="shared" ref="BLW37:BLW42" si="2565">BLS37+BLT37-BLU37+BLV37</f>
        <v>0</v>
      </c>
      <c r="BLX37" s="447"/>
      <c r="BLY37" s="447"/>
      <c r="BLZ37" s="447"/>
      <c r="BMA37" s="447"/>
      <c r="BMB37" s="447"/>
      <c r="BMC37" s="449"/>
      <c r="BMD37" s="450">
        <f t="shared" ref="BMD37:BMD42" si="2566">BLX37+BLY37-BLZ37+BMA37-BMB37+BMC37</f>
        <v>0</v>
      </c>
      <c r="BME37" s="463"/>
      <c r="BMF37" s="448"/>
      <c r="BMH37" s="458"/>
      <c r="BMI37" s="447"/>
      <c r="BMJ37" s="447"/>
      <c r="BMK37" s="447"/>
      <c r="BML37" s="450">
        <f t="shared" ref="BML37:BML42" si="2567">BMH37+BMI37-BMJ37+BMK37</f>
        <v>0</v>
      </c>
      <c r="BMM37" s="447"/>
      <c r="BMN37" s="447"/>
      <c r="BMO37" s="447"/>
      <c r="BMP37" s="447"/>
      <c r="BMQ37" s="447"/>
      <c r="BMR37" s="449"/>
      <c r="BMS37" s="450">
        <f t="shared" ref="BMS37:BMS42" si="2568">BMM37+BMN37-BMO37+BMP37-BMQ37+BMR37</f>
        <v>0</v>
      </c>
      <c r="BMT37" s="463"/>
      <c r="BMU37" s="448"/>
      <c r="BMW37" s="458"/>
      <c r="BMX37" s="447"/>
      <c r="BMY37" s="447"/>
      <c r="BMZ37" s="447"/>
      <c r="BNA37" s="450">
        <f t="shared" ref="BNA37:BNA42" si="2569">BMW37+BMX37-BMY37+BMZ37</f>
        <v>0</v>
      </c>
      <c r="BNB37" s="447"/>
      <c r="BNC37" s="447"/>
      <c r="BND37" s="447"/>
      <c r="BNE37" s="447"/>
      <c r="BNF37" s="447"/>
      <c r="BNG37" s="449"/>
      <c r="BNH37" s="450">
        <f t="shared" ref="BNH37:BNH42" si="2570">BNB37+BNC37-BND37+BNE37-BNF37+BNG37</f>
        <v>0</v>
      </c>
      <c r="BNI37" s="463"/>
      <c r="BNJ37" s="448"/>
      <c r="BNL37" s="458"/>
      <c r="BNM37" s="447"/>
      <c r="BNN37" s="447"/>
      <c r="BNO37" s="447"/>
      <c r="BNP37" s="450">
        <f t="shared" ref="BNP37:BNP42" si="2571">BNL37+BNM37-BNN37+BNO37</f>
        <v>0</v>
      </c>
      <c r="BNQ37" s="447"/>
      <c r="BNR37" s="447"/>
      <c r="BNS37" s="447"/>
      <c r="BNT37" s="447"/>
      <c r="BNU37" s="447"/>
      <c r="BNV37" s="449"/>
      <c r="BNW37" s="450">
        <f t="shared" ref="BNW37:BNW42" si="2572">BNQ37+BNR37-BNS37+BNT37-BNU37+BNV37</f>
        <v>0</v>
      </c>
      <c r="BNX37" s="463"/>
      <c r="BNY37" s="448"/>
      <c r="BOA37" s="458"/>
      <c r="BOB37" s="447"/>
      <c r="BOC37" s="447"/>
      <c r="BOD37" s="447"/>
      <c r="BOE37" s="450">
        <f t="shared" ref="BOE37:BOE42" si="2573">BOA37+BOB37-BOC37+BOD37</f>
        <v>0</v>
      </c>
      <c r="BOF37" s="447"/>
      <c r="BOG37" s="447"/>
      <c r="BOH37" s="447"/>
      <c r="BOI37" s="447"/>
      <c r="BOJ37" s="447"/>
      <c r="BOK37" s="449"/>
      <c r="BOL37" s="450">
        <f t="shared" ref="BOL37:BOL42" si="2574">BOF37+BOG37-BOH37+BOI37-BOJ37+BOK37</f>
        <v>0</v>
      </c>
      <c r="BOM37" s="463"/>
      <c r="BON37" s="448"/>
      <c r="BOP37" s="458"/>
      <c r="BOQ37" s="447"/>
      <c r="BOR37" s="447"/>
      <c r="BOS37" s="447"/>
      <c r="BOT37" s="450">
        <f t="shared" ref="BOT37:BOT42" si="2575">BOP37+BOQ37-BOR37+BOS37</f>
        <v>0</v>
      </c>
      <c r="BOU37" s="447"/>
      <c r="BOV37" s="447"/>
      <c r="BOW37" s="447"/>
      <c r="BOX37" s="447"/>
      <c r="BOY37" s="447"/>
      <c r="BOZ37" s="449"/>
      <c r="BPA37" s="450">
        <f t="shared" ref="BPA37:BPA42" si="2576">BOU37+BOV37-BOW37+BOX37-BOY37+BOZ37</f>
        <v>0</v>
      </c>
      <c r="BPB37" s="463"/>
      <c r="BPC37" s="448"/>
      <c r="BPE37" s="458"/>
      <c r="BPF37" s="447"/>
      <c r="BPG37" s="447"/>
      <c r="BPH37" s="447"/>
      <c r="BPI37" s="450">
        <f t="shared" ref="BPI37:BPI42" si="2577">BPE37+BPF37-BPG37+BPH37</f>
        <v>0</v>
      </c>
      <c r="BPJ37" s="447"/>
      <c r="BPK37" s="447"/>
      <c r="BPL37" s="447"/>
      <c r="BPM37" s="447"/>
      <c r="BPN37" s="447"/>
      <c r="BPO37" s="449"/>
      <c r="BPP37" s="450">
        <f t="shared" ref="BPP37:BPP42" si="2578">BPJ37+BPK37-BPL37+BPM37-BPN37+BPO37</f>
        <v>0</v>
      </c>
      <c r="BPQ37" s="463"/>
      <c r="BPR37" s="448"/>
      <c r="BPT37" s="458"/>
      <c r="BPU37" s="447"/>
      <c r="BPV37" s="447"/>
      <c r="BPW37" s="447"/>
      <c r="BPX37" s="450">
        <f t="shared" ref="BPX37:BPX42" si="2579">BPT37+BPU37-BPV37+BPW37</f>
        <v>0</v>
      </c>
      <c r="BPY37" s="447"/>
      <c r="BPZ37" s="447"/>
      <c r="BQA37" s="447"/>
      <c r="BQB37" s="447"/>
      <c r="BQC37" s="447"/>
      <c r="BQD37" s="449"/>
      <c r="BQE37" s="450">
        <f t="shared" ref="BQE37:BQE42" si="2580">BPY37+BPZ37-BQA37+BQB37-BQC37+BQD37</f>
        <v>0</v>
      </c>
      <c r="BQF37" s="463"/>
      <c r="BQG37" s="448"/>
      <c r="BQI37" s="458"/>
      <c r="BQJ37" s="447"/>
      <c r="BQK37" s="447"/>
      <c r="BQL37" s="447"/>
      <c r="BQM37" s="450">
        <f t="shared" ref="BQM37:BQM42" si="2581">BQI37+BQJ37-BQK37+BQL37</f>
        <v>0</v>
      </c>
      <c r="BQN37" s="447"/>
      <c r="BQO37" s="447"/>
      <c r="BQP37" s="447"/>
      <c r="BQQ37" s="447"/>
      <c r="BQR37" s="447"/>
      <c r="BQS37" s="449"/>
      <c r="BQT37" s="450">
        <f t="shared" ref="BQT37:BQT42" si="2582">BQN37+BQO37-BQP37+BQQ37-BQR37+BQS37</f>
        <v>0</v>
      </c>
      <c r="BQU37" s="463"/>
      <c r="BQV37" s="448"/>
      <c r="BQX37" s="458"/>
      <c r="BQY37" s="447"/>
      <c r="BQZ37" s="447"/>
      <c r="BRA37" s="447"/>
      <c r="BRB37" s="450">
        <f t="shared" ref="BRB37:BRB42" si="2583">BQX37+BQY37-BQZ37+BRA37</f>
        <v>0</v>
      </c>
      <c r="BRC37" s="447"/>
      <c r="BRD37" s="447"/>
      <c r="BRE37" s="447"/>
      <c r="BRF37" s="447"/>
      <c r="BRG37" s="447"/>
      <c r="BRH37" s="449"/>
      <c r="BRI37" s="450">
        <f t="shared" ref="BRI37:BRI42" si="2584">BRC37+BRD37-BRE37+BRF37-BRG37+BRH37</f>
        <v>0</v>
      </c>
      <c r="BRJ37" s="463"/>
      <c r="BRK37" s="448"/>
      <c r="BRM37" s="458"/>
      <c r="BRN37" s="447"/>
      <c r="BRO37" s="447"/>
      <c r="BRP37" s="447"/>
      <c r="BRQ37" s="450">
        <f t="shared" ref="BRQ37:BRQ42" si="2585">BRM37+BRN37-BRO37+BRP37</f>
        <v>0</v>
      </c>
      <c r="BRR37" s="447"/>
      <c r="BRS37" s="447"/>
      <c r="BRT37" s="447"/>
      <c r="BRU37" s="447"/>
      <c r="BRV37" s="447"/>
      <c r="BRW37" s="449"/>
      <c r="BRX37" s="450">
        <f t="shared" ref="BRX37:BRX42" si="2586">BRR37+BRS37-BRT37+BRU37-BRV37+BRW37</f>
        <v>0</v>
      </c>
      <c r="BRY37" s="463"/>
      <c r="BRZ37" s="448"/>
      <c r="BSB37" s="458"/>
      <c r="BSC37" s="447"/>
      <c r="BSD37" s="447"/>
      <c r="BSE37" s="447"/>
      <c r="BSF37" s="450">
        <f t="shared" ref="BSF37:BSF42" si="2587">BSB37+BSC37-BSD37+BSE37</f>
        <v>0</v>
      </c>
      <c r="BSG37" s="447"/>
      <c r="BSH37" s="447"/>
      <c r="BSI37" s="447"/>
      <c r="BSJ37" s="447"/>
      <c r="BSK37" s="447"/>
      <c r="BSL37" s="449"/>
      <c r="BSM37" s="450">
        <f t="shared" ref="BSM37:BSM42" si="2588">BSG37+BSH37-BSI37+BSJ37-BSK37+BSL37</f>
        <v>0</v>
      </c>
      <c r="BSN37" s="463"/>
      <c r="BSO37" s="448"/>
      <c r="BSQ37" s="458"/>
      <c r="BSR37" s="447"/>
      <c r="BSS37" s="447"/>
      <c r="BST37" s="447"/>
      <c r="BSU37" s="450">
        <f t="shared" ref="BSU37:BSU42" si="2589">BSQ37+BSR37-BSS37+BST37</f>
        <v>0</v>
      </c>
      <c r="BSV37" s="447"/>
      <c r="BSW37" s="447"/>
      <c r="BSX37" s="447"/>
      <c r="BSY37" s="447"/>
      <c r="BSZ37" s="447"/>
      <c r="BTA37" s="449"/>
      <c r="BTB37" s="450">
        <f t="shared" ref="BTB37:BTB42" si="2590">BSV37+BSW37-BSX37+BSY37-BSZ37+BTA37</f>
        <v>0</v>
      </c>
      <c r="BTC37" s="463"/>
      <c r="BTD37" s="448"/>
      <c r="BTF37" s="458"/>
      <c r="BTG37" s="447"/>
      <c r="BTH37" s="447"/>
      <c r="BTI37" s="447"/>
      <c r="BTJ37" s="450">
        <f t="shared" ref="BTJ37:BTJ42" si="2591">BTF37+BTG37-BTH37+BTI37</f>
        <v>0</v>
      </c>
      <c r="BTK37" s="447"/>
      <c r="BTL37" s="447"/>
      <c r="BTM37" s="447"/>
      <c r="BTN37" s="447"/>
      <c r="BTO37" s="447"/>
      <c r="BTP37" s="449"/>
      <c r="BTQ37" s="450">
        <f t="shared" ref="BTQ37:BTQ42" si="2592">BTK37+BTL37-BTM37+BTN37-BTO37+BTP37</f>
        <v>0</v>
      </c>
      <c r="BTR37" s="463"/>
      <c r="BTS37" s="448"/>
      <c r="BTU37" s="458"/>
      <c r="BTV37" s="447"/>
      <c r="BTW37" s="447"/>
      <c r="BTX37" s="447"/>
      <c r="BTY37" s="450">
        <f t="shared" ref="BTY37:BTY42" si="2593">BTU37+BTV37-BTW37+BTX37</f>
        <v>0</v>
      </c>
      <c r="BTZ37" s="447"/>
      <c r="BUA37" s="447"/>
      <c r="BUB37" s="447"/>
      <c r="BUC37" s="447"/>
      <c r="BUD37" s="447"/>
      <c r="BUE37" s="449"/>
      <c r="BUF37" s="450">
        <f t="shared" ref="BUF37:BUF42" si="2594">BTZ37+BUA37-BUB37+BUC37-BUD37+BUE37</f>
        <v>0</v>
      </c>
      <c r="BUG37" s="463"/>
      <c r="BUH37" s="448"/>
      <c r="BUJ37" s="458"/>
      <c r="BUK37" s="447"/>
      <c r="BUL37" s="447"/>
      <c r="BUM37" s="447"/>
      <c r="BUN37" s="450">
        <f t="shared" ref="BUN37:BUN42" si="2595">BUJ37+BUK37-BUL37+BUM37</f>
        <v>0</v>
      </c>
      <c r="BUO37" s="447"/>
      <c r="BUP37" s="447"/>
      <c r="BUQ37" s="447"/>
      <c r="BUR37" s="447"/>
      <c r="BUS37" s="447"/>
      <c r="BUT37" s="449"/>
      <c r="BUU37" s="450">
        <f t="shared" ref="BUU37:BUU42" si="2596">BUO37+BUP37-BUQ37+BUR37-BUS37+BUT37</f>
        <v>0</v>
      </c>
      <c r="BUV37" s="463"/>
      <c r="BUW37" s="448"/>
      <c r="BUY37" s="458"/>
      <c r="BUZ37" s="447"/>
      <c r="BVA37" s="447"/>
      <c r="BVB37" s="447"/>
      <c r="BVC37" s="450">
        <f t="shared" ref="BVC37:BVC42" si="2597">BUY37+BUZ37-BVA37+BVB37</f>
        <v>0</v>
      </c>
      <c r="BVD37" s="447"/>
      <c r="BVE37" s="447"/>
      <c r="BVF37" s="447"/>
      <c r="BVG37" s="447"/>
      <c r="BVH37" s="447"/>
      <c r="BVI37" s="449"/>
      <c r="BVJ37" s="450">
        <f t="shared" ref="BVJ37:BVJ42" si="2598">BVD37+BVE37-BVF37+BVG37-BVH37+BVI37</f>
        <v>0</v>
      </c>
      <c r="BVK37" s="463"/>
      <c r="BVL37" s="448"/>
      <c r="BVN37" s="458"/>
      <c r="BVO37" s="447"/>
      <c r="BVP37" s="447"/>
      <c r="BVQ37" s="447"/>
      <c r="BVR37" s="450">
        <f t="shared" ref="BVR37:BVR42" si="2599">BVN37+BVO37-BVP37+BVQ37</f>
        <v>0</v>
      </c>
      <c r="BVS37" s="447"/>
      <c r="BVT37" s="447"/>
      <c r="BVU37" s="447"/>
      <c r="BVV37" s="447"/>
      <c r="BVW37" s="447"/>
      <c r="BVX37" s="449"/>
      <c r="BVY37" s="450">
        <f t="shared" ref="BVY37:BVY42" si="2600">BVS37+BVT37-BVU37+BVV37-BVW37+BVX37</f>
        <v>0</v>
      </c>
      <c r="BVZ37" s="463"/>
      <c r="BWA37" s="448"/>
    </row>
    <row r="38" spans="2:1951" ht="15" customHeight="1" x14ac:dyDescent="0.2">
      <c r="B38" s="452" t="s">
        <v>326</v>
      </c>
      <c r="C38" s="447"/>
      <c r="D38" s="447"/>
      <c r="E38" s="447"/>
      <c r="F38" s="447"/>
      <c r="G38" s="450">
        <f t="shared" si="2341"/>
        <v>0</v>
      </c>
      <c r="H38" s="447"/>
      <c r="I38" s="447"/>
      <c r="J38" s="447"/>
      <c r="K38" s="447"/>
      <c r="L38" s="447"/>
      <c r="M38" s="449"/>
      <c r="N38" s="450">
        <f t="shared" si="2342"/>
        <v>0</v>
      </c>
      <c r="O38" s="463"/>
      <c r="P38" s="448"/>
      <c r="R38" s="458"/>
      <c r="S38" s="447"/>
      <c r="T38" s="447"/>
      <c r="U38" s="447"/>
      <c r="V38" s="450">
        <f t="shared" si="2343"/>
        <v>0</v>
      </c>
      <c r="W38" s="447"/>
      <c r="X38" s="447"/>
      <c r="Y38" s="447"/>
      <c r="Z38" s="447"/>
      <c r="AA38" s="447"/>
      <c r="AB38" s="449"/>
      <c r="AC38" s="450">
        <f t="shared" si="2344"/>
        <v>0</v>
      </c>
      <c r="AD38" s="463"/>
      <c r="AE38" s="448"/>
      <c r="AG38" s="458"/>
      <c r="AH38" s="447"/>
      <c r="AI38" s="447"/>
      <c r="AJ38" s="447"/>
      <c r="AK38" s="450">
        <f t="shared" si="2345"/>
        <v>0</v>
      </c>
      <c r="AL38" s="447"/>
      <c r="AM38" s="447"/>
      <c r="AN38" s="447"/>
      <c r="AO38" s="447"/>
      <c r="AP38" s="447"/>
      <c r="AQ38" s="449"/>
      <c r="AR38" s="450">
        <f t="shared" si="2346"/>
        <v>0</v>
      </c>
      <c r="AS38" s="463"/>
      <c r="AT38" s="448"/>
      <c r="AV38" s="458"/>
      <c r="AW38" s="447"/>
      <c r="AX38" s="447"/>
      <c r="AY38" s="447"/>
      <c r="AZ38" s="450">
        <f t="shared" si="2347"/>
        <v>0</v>
      </c>
      <c r="BA38" s="447"/>
      <c r="BB38" s="447"/>
      <c r="BC38" s="447"/>
      <c r="BD38" s="447"/>
      <c r="BE38" s="447"/>
      <c r="BF38" s="449"/>
      <c r="BG38" s="450">
        <f t="shared" si="2348"/>
        <v>0</v>
      </c>
      <c r="BH38" s="463"/>
      <c r="BI38" s="448"/>
      <c r="BK38" s="458"/>
      <c r="BL38" s="447"/>
      <c r="BM38" s="447"/>
      <c r="BN38" s="447"/>
      <c r="BO38" s="450">
        <f t="shared" si="2349"/>
        <v>0</v>
      </c>
      <c r="BP38" s="447"/>
      <c r="BQ38" s="447"/>
      <c r="BR38" s="447"/>
      <c r="BS38" s="447"/>
      <c r="BT38" s="447"/>
      <c r="BU38" s="449"/>
      <c r="BV38" s="450">
        <f t="shared" si="2350"/>
        <v>0</v>
      </c>
      <c r="BW38" s="463"/>
      <c r="BX38" s="448"/>
      <c r="BZ38" s="458"/>
      <c r="CA38" s="447"/>
      <c r="CB38" s="447"/>
      <c r="CC38" s="447"/>
      <c r="CD38" s="450">
        <f t="shared" si="2351"/>
        <v>0</v>
      </c>
      <c r="CE38" s="447"/>
      <c r="CF38" s="447"/>
      <c r="CG38" s="447"/>
      <c r="CH38" s="447"/>
      <c r="CI38" s="447"/>
      <c r="CJ38" s="449"/>
      <c r="CK38" s="450">
        <f t="shared" si="2352"/>
        <v>0</v>
      </c>
      <c r="CL38" s="463"/>
      <c r="CM38" s="448"/>
      <c r="CO38" s="458"/>
      <c r="CP38" s="447"/>
      <c r="CQ38" s="447"/>
      <c r="CR38" s="447"/>
      <c r="CS38" s="450">
        <f t="shared" si="2353"/>
        <v>0</v>
      </c>
      <c r="CT38" s="447"/>
      <c r="CU38" s="447"/>
      <c r="CV38" s="447"/>
      <c r="CW38" s="447"/>
      <c r="CX38" s="447"/>
      <c r="CY38" s="449"/>
      <c r="CZ38" s="450">
        <f t="shared" si="2354"/>
        <v>0</v>
      </c>
      <c r="DA38" s="463"/>
      <c r="DB38" s="448"/>
      <c r="DD38" s="458"/>
      <c r="DE38" s="447"/>
      <c r="DF38" s="447"/>
      <c r="DG38" s="447"/>
      <c r="DH38" s="450">
        <f t="shared" si="2355"/>
        <v>0</v>
      </c>
      <c r="DI38" s="447"/>
      <c r="DJ38" s="447"/>
      <c r="DK38" s="447"/>
      <c r="DL38" s="447"/>
      <c r="DM38" s="447"/>
      <c r="DN38" s="449"/>
      <c r="DO38" s="450">
        <f t="shared" si="2356"/>
        <v>0</v>
      </c>
      <c r="DP38" s="463"/>
      <c r="DQ38" s="448"/>
      <c r="DS38" s="458"/>
      <c r="DT38" s="447"/>
      <c r="DU38" s="447"/>
      <c r="DV38" s="447"/>
      <c r="DW38" s="450">
        <f t="shared" si="2357"/>
        <v>0</v>
      </c>
      <c r="DX38" s="447"/>
      <c r="DY38" s="447"/>
      <c r="DZ38" s="447"/>
      <c r="EA38" s="447"/>
      <c r="EB38" s="447"/>
      <c r="EC38" s="449"/>
      <c r="ED38" s="450">
        <f t="shared" si="2358"/>
        <v>0</v>
      </c>
      <c r="EE38" s="463"/>
      <c r="EF38" s="448"/>
      <c r="EH38" s="458"/>
      <c r="EI38" s="447"/>
      <c r="EJ38" s="447"/>
      <c r="EK38" s="447"/>
      <c r="EL38" s="450">
        <f t="shared" si="2359"/>
        <v>0</v>
      </c>
      <c r="EM38" s="447"/>
      <c r="EN38" s="447"/>
      <c r="EO38" s="447"/>
      <c r="EP38" s="447"/>
      <c r="EQ38" s="447"/>
      <c r="ER38" s="449"/>
      <c r="ES38" s="450">
        <f t="shared" si="2360"/>
        <v>0</v>
      </c>
      <c r="ET38" s="463"/>
      <c r="EU38" s="448"/>
      <c r="EW38" s="458"/>
      <c r="EX38" s="447"/>
      <c r="EY38" s="447"/>
      <c r="EZ38" s="447"/>
      <c r="FA38" s="450">
        <f t="shared" si="2361"/>
        <v>0</v>
      </c>
      <c r="FB38" s="447"/>
      <c r="FC38" s="447"/>
      <c r="FD38" s="447"/>
      <c r="FE38" s="447"/>
      <c r="FF38" s="447"/>
      <c r="FG38" s="449"/>
      <c r="FH38" s="450">
        <f t="shared" si="2362"/>
        <v>0</v>
      </c>
      <c r="FI38" s="463"/>
      <c r="FJ38" s="448"/>
      <c r="FL38" s="458"/>
      <c r="FM38" s="447"/>
      <c r="FN38" s="447"/>
      <c r="FO38" s="447"/>
      <c r="FP38" s="450">
        <f t="shared" si="2363"/>
        <v>0</v>
      </c>
      <c r="FQ38" s="447"/>
      <c r="FR38" s="447"/>
      <c r="FS38" s="447"/>
      <c r="FT38" s="447"/>
      <c r="FU38" s="447"/>
      <c r="FV38" s="449"/>
      <c r="FW38" s="450">
        <f t="shared" si="2364"/>
        <v>0</v>
      </c>
      <c r="FX38" s="463"/>
      <c r="FY38" s="448"/>
      <c r="GA38" s="458"/>
      <c r="GB38" s="447"/>
      <c r="GC38" s="447"/>
      <c r="GD38" s="447"/>
      <c r="GE38" s="450">
        <f t="shared" si="2365"/>
        <v>0</v>
      </c>
      <c r="GF38" s="447"/>
      <c r="GG38" s="447"/>
      <c r="GH38" s="447"/>
      <c r="GI38" s="447"/>
      <c r="GJ38" s="447"/>
      <c r="GK38" s="449"/>
      <c r="GL38" s="450">
        <f t="shared" si="2366"/>
        <v>0</v>
      </c>
      <c r="GM38" s="463"/>
      <c r="GN38" s="448"/>
      <c r="GP38" s="458"/>
      <c r="GQ38" s="447"/>
      <c r="GR38" s="447"/>
      <c r="GS38" s="447"/>
      <c r="GT38" s="450">
        <f t="shared" si="2367"/>
        <v>0</v>
      </c>
      <c r="GU38" s="447"/>
      <c r="GV38" s="447"/>
      <c r="GW38" s="447"/>
      <c r="GX38" s="447"/>
      <c r="GY38" s="447"/>
      <c r="GZ38" s="449"/>
      <c r="HA38" s="450">
        <f t="shared" si="2368"/>
        <v>0</v>
      </c>
      <c r="HB38" s="463"/>
      <c r="HC38" s="448"/>
      <c r="HE38" s="458"/>
      <c r="HF38" s="447"/>
      <c r="HG38" s="447"/>
      <c r="HH38" s="447"/>
      <c r="HI38" s="450">
        <f t="shared" si="2369"/>
        <v>0</v>
      </c>
      <c r="HJ38" s="447"/>
      <c r="HK38" s="447"/>
      <c r="HL38" s="447"/>
      <c r="HM38" s="447"/>
      <c r="HN38" s="447"/>
      <c r="HO38" s="449"/>
      <c r="HP38" s="450">
        <f t="shared" si="2370"/>
        <v>0</v>
      </c>
      <c r="HQ38" s="463"/>
      <c r="HR38" s="448"/>
      <c r="HT38" s="458"/>
      <c r="HU38" s="447"/>
      <c r="HV38" s="447"/>
      <c r="HW38" s="447"/>
      <c r="HX38" s="450">
        <f t="shared" si="2371"/>
        <v>0</v>
      </c>
      <c r="HY38" s="447"/>
      <c r="HZ38" s="447"/>
      <c r="IA38" s="447"/>
      <c r="IB38" s="447"/>
      <c r="IC38" s="447"/>
      <c r="ID38" s="449"/>
      <c r="IE38" s="450">
        <f t="shared" si="2372"/>
        <v>0</v>
      </c>
      <c r="IF38" s="463"/>
      <c r="IG38" s="448"/>
      <c r="II38" s="458"/>
      <c r="IJ38" s="447"/>
      <c r="IK38" s="447"/>
      <c r="IL38" s="447"/>
      <c r="IM38" s="450">
        <f t="shared" si="2373"/>
        <v>0</v>
      </c>
      <c r="IN38" s="447"/>
      <c r="IO38" s="447"/>
      <c r="IP38" s="447"/>
      <c r="IQ38" s="447"/>
      <c r="IR38" s="447"/>
      <c r="IS38" s="449"/>
      <c r="IT38" s="450">
        <f t="shared" si="2374"/>
        <v>0</v>
      </c>
      <c r="IU38" s="463"/>
      <c r="IV38" s="448"/>
      <c r="IX38" s="458"/>
      <c r="IY38" s="447"/>
      <c r="IZ38" s="447"/>
      <c r="JA38" s="447"/>
      <c r="JB38" s="450">
        <f t="shared" si="2375"/>
        <v>0</v>
      </c>
      <c r="JC38" s="447"/>
      <c r="JD38" s="447"/>
      <c r="JE38" s="447"/>
      <c r="JF38" s="447"/>
      <c r="JG38" s="447"/>
      <c r="JH38" s="449"/>
      <c r="JI38" s="450">
        <f t="shared" si="2376"/>
        <v>0</v>
      </c>
      <c r="JJ38" s="463"/>
      <c r="JK38" s="448"/>
      <c r="JM38" s="458"/>
      <c r="JN38" s="447"/>
      <c r="JO38" s="447"/>
      <c r="JP38" s="447"/>
      <c r="JQ38" s="450">
        <f t="shared" si="2377"/>
        <v>0</v>
      </c>
      <c r="JR38" s="447"/>
      <c r="JS38" s="447"/>
      <c r="JT38" s="447"/>
      <c r="JU38" s="447"/>
      <c r="JV38" s="447"/>
      <c r="JW38" s="449"/>
      <c r="JX38" s="450">
        <f t="shared" si="2378"/>
        <v>0</v>
      </c>
      <c r="JY38" s="463"/>
      <c r="JZ38" s="448"/>
      <c r="KB38" s="458"/>
      <c r="KC38" s="447"/>
      <c r="KD38" s="447"/>
      <c r="KE38" s="447"/>
      <c r="KF38" s="450">
        <f t="shared" si="2379"/>
        <v>0</v>
      </c>
      <c r="KG38" s="447"/>
      <c r="KH38" s="447"/>
      <c r="KI38" s="447"/>
      <c r="KJ38" s="447"/>
      <c r="KK38" s="447"/>
      <c r="KL38" s="449"/>
      <c r="KM38" s="450">
        <f t="shared" si="2380"/>
        <v>0</v>
      </c>
      <c r="KN38" s="463"/>
      <c r="KO38" s="448"/>
      <c r="KQ38" s="458"/>
      <c r="KR38" s="447"/>
      <c r="KS38" s="447"/>
      <c r="KT38" s="447"/>
      <c r="KU38" s="450">
        <f t="shared" si="2381"/>
        <v>0</v>
      </c>
      <c r="KV38" s="447"/>
      <c r="KW38" s="447"/>
      <c r="KX38" s="447"/>
      <c r="KY38" s="447"/>
      <c r="KZ38" s="447"/>
      <c r="LA38" s="449"/>
      <c r="LB38" s="450">
        <f t="shared" si="2382"/>
        <v>0</v>
      </c>
      <c r="LC38" s="463"/>
      <c r="LD38" s="448"/>
      <c r="LF38" s="458"/>
      <c r="LG38" s="447"/>
      <c r="LH38" s="447"/>
      <c r="LI38" s="447"/>
      <c r="LJ38" s="450">
        <f t="shared" si="2383"/>
        <v>0</v>
      </c>
      <c r="LK38" s="447"/>
      <c r="LL38" s="447"/>
      <c r="LM38" s="447"/>
      <c r="LN38" s="447"/>
      <c r="LO38" s="447"/>
      <c r="LP38" s="449"/>
      <c r="LQ38" s="450">
        <f t="shared" si="2384"/>
        <v>0</v>
      </c>
      <c r="LR38" s="463"/>
      <c r="LS38" s="448"/>
      <c r="LU38" s="458"/>
      <c r="LV38" s="447"/>
      <c r="LW38" s="447"/>
      <c r="LX38" s="447"/>
      <c r="LY38" s="450">
        <f t="shared" si="2385"/>
        <v>0</v>
      </c>
      <c r="LZ38" s="447"/>
      <c r="MA38" s="447"/>
      <c r="MB38" s="447"/>
      <c r="MC38" s="447"/>
      <c r="MD38" s="447"/>
      <c r="ME38" s="449"/>
      <c r="MF38" s="450">
        <f t="shared" si="2386"/>
        <v>0</v>
      </c>
      <c r="MG38" s="463"/>
      <c r="MH38" s="448"/>
      <c r="MJ38" s="458"/>
      <c r="MK38" s="447"/>
      <c r="ML38" s="447"/>
      <c r="MM38" s="447"/>
      <c r="MN38" s="450">
        <f t="shared" si="2387"/>
        <v>0</v>
      </c>
      <c r="MO38" s="447"/>
      <c r="MP38" s="447"/>
      <c r="MQ38" s="447"/>
      <c r="MR38" s="447"/>
      <c r="MS38" s="447"/>
      <c r="MT38" s="449"/>
      <c r="MU38" s="450">
        <f t="shared" si="2388"/>
        <v>0</v>
      </c>
      <c r="MV38" s="463"/>
      <c r="MW38" s="448"/>
      <c r="MY38" s="458"/>
      <c r="MZ38" s="447"/>
      <c r="NA38" s="447"/>
      <c r="NB38" s="447"/>
      <c r="NC38" s="450">
        <f t="shared" si="2389"/>
        <v>0</v>
      </c>
      <c r="ND38" s="447"/>
      <c r="NE38" s="447"/>
      <c r="NF38" s="447"/>
      <c r="NG38" s="447"/>
      <c r="NH38" s="447"/>
      <c r="NI38" s="449"/>
      <c r="NJ38" s="450">
        <f t="shared" si="2390"/>
        <v>0</v>
      </c>
      <c r="NK38" s="463"/>
      <c r="NL38" s="448"/>
      <c r="NN38" s="458"/>
      <c r="NO38" s="447"/>
      <c r="NP38" s="447"/>
      <c r="NQ38" s="447"/>
      <c r="NR38" s="450">
        <f t="shared" si="2391"/>
        <v>0</v>
      </c>
      <c r="NS38" s="447"/>
      <c r="NT38" s="447"/>
      <c r="NU38" s="447"/>
      <c r="NV38" s="447"/>
      <c r="NW38" s="447"/>
      <c r="NX38" s="449"/>
      <c r="NY38" s="450">
        <f t="shared" si="2392"/>
        <v>0</v>
      </c>
      <c r="NZ38" s="463"/>
      <c r="OA38" s="448"/>
      <c r="OC38" s="458"/>
      <c r="OD38" s="447"/>
      <c r="OE38" s="447"/>
      <c r="OF38" s="447"/>
      <c r="OG38" s="450">
        <f t="shared" si="2393"/>
        <v>0</v>
      </c>
      <c r="OH38" s="447"/>
      <c r="OI38" s="447"/>
      <c r="OJ38" s="447"/>
      <c r="OK38" s="447"/>
      <c r="OL38" s="447"/>
      <c r="OM38" s="449"/>
      <c r="ON38" s="450">
        <f t="shared" si="2394"/>
        <v>0</v>
      </c>
      <c r="OO38" s="463"/>
      <c r="OP38" s="448"/>
      <c r="OR38" s="458"/>
      <c r="OS38" s="447"/>
      <c r="OT38" s="447"/>
      <c r="OU38" s="447"/>
      <c r="OV38" s="450">
        <f t="shared" si="2395"/>
        <v>0</v>
      </c>
      <c r="OW38" s="447"/>
      <c r="OX38" s="447"/>
      <c r="OY38" s="447"/>
      <c r="OZ38" s="447"/>
      <c r="PA38" s="447"/>
      <c r="PB38" s="449"/>
      <c r="PC38" s="450">
        <f t="shared" si="2396"/>
        <v>0</v>
      </c>
      <c r="PD38" s="463"/>
      <c r="PE38" s="448"/>
      <c r="PG38" s="458"/>
      <c r="PH38" s="447"/>
      <c r="PI38" s="447"/>
      <c r="PJ38" s="447"/>
      <c r="PK38" s="450">
        <f t="shared" si="2397"/>
        <v>0</v>
      </c>
      <c r="PL38" s="447"/>
      <c r="PM38" s="447"/>
      <c r="PN38" s="447"/>
      <c r="PO38" s="447"/>
      <c r="PP38" s="447"/>
      <c r="PQ38" s="449"/>
      <c r="PR38" s="450">
        <f t="shared" si="2398"/>
        <v>0</v>
      </c>
      <c r="PS38" s="463"/>
      <c r="PT38" s="448"/>
      <c r="PV38" s="458"/>
      <c r="PW38" s="447"/>
      <c r="PX38" s="447"/>
      <c r="PY38" s="447"/>
      <c r="PZ38" s="450">
        <f t="shared" si="2399"/>
        <v>0</v>
      </c>
      <c r="QA38" s="447"/>
      <c r="QB38" s="447"/>
      <c r="QC38" s="447"/>
      <c r="QD38" s="447"/>
      <c r="QE38" s="447"/>
      <c r="QF38" s="449"/>
      <c r="QG38" s="450">
        <f t="shared" si="2400"/>
        <v>0</v>
      </c>
      <c r="QH38" s="463"/>
      <c r="QI38" s="448"/>
      <c r="QK38" s="458"/>
      <c r="QL38" s="447"/>
      <c r="QM38" s="447"/>
      <c r="QN38" s="447"/>
      <c r="QO38" s="450">
        <f t="shared" si="2401"/>
        <v>0</v>
      </c>
      <c r="QP38" s="447"/>
      <c r="QQ38" s="447"/>
      <c r="QR38" s="447"/>
      <c r="QS38" s="447"/>
      <c r="QT38" s="447"/>
      <c r="QU38" s="449"/>
      <c r="QV38" s="450">
        <f t="shared" si="2402"/>
        <v>0</v>
      </c>
      <c r="QW38" s="463"/>
      <c r="QX38" s="448"/>
      <c r="QZ38" s="458"/>
      <c r="RA38" s="447"/>
      <c r="RB38" s="447"/>
      <c r="RC38" s="447"/>
      <c r="RD38" s="450">
        <f t="shared" si="2403"/>
        <v>0</v>
      </c>
      <c r="RE38" s="447"/>
      <c r="RF38" s="447"/>
      <c r="RG38" s="447"/>
      <c r="RH38" s="447"/>
      <c r="RI38" s="447"/>
      <c r="RJ38" s="449"/>
      <c r="RK38" s="450">
        <f t="shared" si="2404"/>
        <v>0</v>
      </c>
      <c r="RL38" s="463"/>
      <c r="RM38" s="448"/>
      <c r="RO38" s="458"/>
      <c r="RP38" s="447"/>
      <c r="RQ38" s="447"/>
      <c r="RR38" s="447"/>
      <c r="RS38" s="450">
        <f t="shared" si="2405"/>
        <v>0</v>
      </c>
      <c r="RT38" s="447"/>
      <c r="RU38" s="447"/>
      <c r="RV38" s="447"/>
      <c r="RW38" s="447"/>
      <c r="RX38" s="447"/>
      <c r="RY38" s="449"/>
      <c r="RZ38" s="450">
        <f t="shared" si="2406"/>
        <v>0</v>
      </c>
      <c r="SA38" s="463"/>
      <c r="SB38" s="448"/>
      <c r="SD38" s="458"/>
      <c r="SE38" s="447"/>
      <c r="SF38" s="447"/>
      <c r="SG38" s="447"/>
      <c r="SH38" s="450">
        <f t="shared" si="2407"/>
        <v>0</v>
      </c>
      <c r="SI38" s="447"/>
      <c r="SJ38" s="447"/>
      <c r="SK38" s="447"/>
      <c r="SL38" s="447"/>
      <c r="SM38" s="447"/>
      <c r="SN38" s="449"/>
      <c r="SO38" s="450">
        <f t="shared" si="2408"/>
        <v>0</v>
      </c>
      <c r="SP38" s="463"/>
      <c r="SQ38" s="448"/>
      <c r="SS38" s="458"/>
      <c r="ST38" s="447"/>
      <c r="SU38" s="447"/>
      <c r="SV38" s="447"/>
      <c r="SW38" s="450">
        <f t="shared" si="2409"/>
        <v>0</v>
      </c>
      <c r="SX38" s="447"/>
      <c r="SY38" s="447"/>
      <c r="SZ38" s="447"/>
      <c r="TA38" s="447"/>
      <c r="TB38" s="447"/>
      <c r="TC38" s="449"/>
      <c r="TD38" s="450">
        <f t="shared" si="2410"/>
        <v>0</v>
      </c>
      <c r="TE38" s="463"/>
      <c r="TF38" s="448"/>
      <c r="TH38" s="458"/>
      <c r="TI38" s="447"/>
      <c r="TJ38" s="447"/>
      <c r="TK38" s="447"/>
      <c r="TL38" s="450">
        <f t="shared" si="2411"/>
        <v>0</v>
      </c>
      <c r="TM38" s="447"/>
      <c r="TN38" s="447"/>
      <c r="TO38" s="447"/>
      <c r="TP38" s="447"/>
      <c r="TQ38" s="447"/>
      <c r="TR38" s="449"/>
      <c r="TS38" s="450">
        <f t="shared" si="2412"/>
        <v>0</v>
      </c>
      <c r="TT38" s="463"/>
      <c r="TU38" s="448"/>
      <c r="TW38" s="458"/>
      <c r="TX38" s="447"/>
      <c r="TY38" s="447"/>
      <c r="TZ38" s="447"/>
      <c r="UA38" s="450">
        <f t="shared" si="2413"/>
        <v>0</v>
      </c>
      <c r="UB38" s="447"/>
      <c r="UC38" s="447"/>
      <c r="UD38" s="447"/>
      <c r="UE38" s="447"/>
      <c r="UF38" s="447"/>
      <c r="UG38" s="449"/>
      <c r="UH38" s="450">
        <f t="shared" si="2414"/>
        <v>0</v>
      </c>
      <c r="UI38" s="463"/>
      <c r="UJ38" s="448"/>
      <c r="UL38" s="458"/>
      <c r="UM38" s="447"/>
      <c r="UN38" s="447"/>
      <c r="UO38" s="447"/>
      <c r="UP38" s="450">
        <f t="shared" si="2415"/>
        <v>0</v>
      </c>
      <c r="UQ38" s="447"/>
      <c r="UR38" s="447"/>
      <c r="US38" s="447"/>
      <c r="UT38" s="447"/>
      <c r="UU38" s="447"/>
      <c r="UV38" s="449"/>
      <c r="UW38" s="450">
        <f t="shared" si="2416"/>
        <v>0</v>
      </c>
      <c r="UX38" s="463"/>
      <c r="UY38" s="448"/>
      <c r="VA38" s="458"/>
      <c r="VB38" s="447"/>
      <c r="VC38" s="447"/>
      <c r="VD38" s="447"/>
      <c r="VE38" s="450">
        <f t="shared" si="2417"/>
        <v>0</v>
      </c>
      <c r="VF38" s="447"/>
      <c r="VG38" s="447"/>
      <c r="VH38" s="447"/>
      <c r="VI38" s="447"/>
      <c r="VJ38" s="447"/>
      <c r="VK38" s="449"/>
      <c r="VL38" s="450">
        <f t="shared" si="2418"/>
        <v>0</v>
      </c>
      <c r="VM38" s="463"/>
      <c r="VN38" s="448"/>
      <c r="VP38" s="458"/>
      <c r="VQ38" s="447"/>
      <c r="VR38" s="447"/>
      <c r="VS38" s="447"/>
      <c r="VT38" s="450">
        <f t="shared" si="2419"/>
        <v>0</v>
      </c>
      <c r="VU38" s="447"/>
      <c r="VV38" s="447"/>
      <c r="VW38" s="447"/>
      <c r="VX38" s="447"/>
      <c r="VY38" s="447"/>
      <c r="VZ38" s="449"/>
      <c r="WA38" s="450">
        <f t="shared" si="2420"/>
        <v>0</v>
      </c>
      <c r="WB38" s="463"/>
      <c r="WC38" s="448"/>
      <c r="WE38" s="458"/>
      <c r="WF38" s="447"/>
      <c r="WG38" s="447"/>
      <c r="WH38" s="447"/>
      <c r="WI38" s="450">
        <f t="shared" si="2421"/>
        <v>0</v>
      </c>
      <c r="WJ38" s="447"/>
      <c r="WK38" s="447"/>
      <c r="WL38" s="447"/>
      <c r="WM38" s="447"/>
      <c r="WN38" s="447"/>
      <c r="WO38" s="449"/>
      <c r="WP38" s="450">
        <f t="shared" si="2422"/>
        <v>0</v>
      </c>
      <c r="WQ38" s="463"/>
      <c r="WR38" s="448"/>
      <c r="WT38" s="458"/>
      <c r="WU38" s="447"/>
      <c r="WV38" s="447"/>
      <c r="WW38" s="447"/>
      <c r="WX38" s="450">
        <f t="shared" si="2423"/>
        <v>0</v>
      </c>
      <c r="WY38" s="447"/>
      <c r="WZ38" s="447"/>
      <c r="XA38" s="447"/>
      <c r="XB38" s="447"/>
      <c r="XC38" s="447"/>
      <c r="XD38" s="449"/>
      <c r="XE38" s="450">
        <f t="shared" si="2424"/>
        <v>0</v>
      </c>
      <c r="XF38" s="463"/>
      <c r="XG38" s="448"/>
      <c r="XI38" s="458"/>
      <c r="XJ38" s="447"/>
      <c r="XK38" s="447"/>
      <c r="XL38" s="447"/>
      <c r="XM38" s="450">
        <f t="shared" si="2425"/>
        <v>0</v>
      </c>
      <c r="XN38" s="447"/>
      <c r="XO38" s="447"/>
      <c r="XP38" s="447"/>
      <c r="XQ38" s="447"/>
      <c r="XR38" s="447"/>
      <c r="XS38" s="449"/>
      <c r="XT38" s="450">
        <f t="shared" si="2426"/>
        <v>0</v>
      </c>
      <c r="XU38" s="463"/>
      <c r="XV38" s="448"/>
      <c r="XX38" s="458"/>
      <c r="XY38" s="447"/>
      <c r="XZ38" s="447"/>
      <c r="YA38" s="447"/>
      <c r="YB38" s="450">
        <f t="shared" si="2427"/>
        <v>0</v>
      </c>
      <c r="YC38" s="447"/>
      <c r="YD38" s="447"/>
      <c r="YE38" s="447"/>
      <c r="YF38" s="447"/>
      <c r="YG38" s="447"/>
      <c r="YH38" s="449"/>
      <c r="YI38" s="450">
        <f t="shared" si="2428"/>
        <v>0</v>
      </c>
      <c r="YJ38" s="463"/>
      <c r="YK38" s="448"/>
      <c r="YM38" s="458"/>
      <c r="YN38" s="447"/>
      <c r="YO38" s="447"/>
      <c r="YP38" s="447"/>
      <c r="YQ38" s="450">
        <f t="shared" si="2429"/>
        <v>0</v>
      </c>
      <c r="YR38" s="447"/>
      <c r="YS38" s="447"/>
      <c r="YT38" s="447"/>
      <c r="YU38" s="447"/>
      <c r="YV38" s="447"/>
      <c r="YW38" s="449"/>
      <c r="YX38" s="450">
        <f t="shared" si="2430"/>
        <v>0</v>
      </c>
      <c r="YY38" s="463"/>
      <c r="YZ38" s="448"/>
      <c r="ZB38" s="458"/>
      <c r="ZC38" s="447"/>
      <c r="ZD38" s="447"/>
      <c r="ZE38" s="447"/>
      <c r="ZF38" s="450">
        <f t="shared" si="2431"/>
        <v>0</v>
      </c>
      <c r="ZG38" s="447"/>
      <c r="ZH38" s="447"/>
      <c r="ZI38" s="447"/>
      <c r="ZJ38" s="447"/>
      <c r="ZK38" s="447"/>
      <c r="ZL38" s="449"/>
      <c r="ZM38" s="450">
        <f t="shared" si="2432"/>
        <v>0</v>
      </c>
      <c r="ZN38" s="463"/>
      <c r="ZO38" s="448"/>
      <c r="ZQ38" s="458"/>
      <c r="ZR38" s="447"/>
      <c r="ZS38" s="447"/>
      <c r="ZT38" s="447"/>
      <c r="ZU38" s="450">
        <f t="shared" si="2433"/>
        <v>0</v>
      </c>
      <c r="ZV38" s="447"/>
      <c r="ZW38" s="447"/>
      <c r="ZX38" s="447"/>
      <c r="ZY38" s="447"/>
      <c r="ZZ38" s="447"/>
      <c r="AAA38" s="449"/>
      <c r="AAB38" s="450">
        <f t="shared" si="2434"/>
        <v>0</v>
      </c>
      <c r="AAC38" s="463"/>
      <c r="AAD38" s="448"/>
      <c r="AAF38" s="458"/>
      <c r="AAG38" s="447"/>
      <c r="AAH38" s="447"/>
      <c r="AAI38" s="447"/>
      <c r="AAJ38" s="450">
        <f t="shared" si="2435"/>
        <v>0</v>
      </c>
      <c r="AAK38" s="447"/>
      <c r="AAL38" s="447"/>
      <c r="AAM38" s="447"/>
      <c r="AAN38" s="447"/>
      <c r="AAO38" s="447"/>
      <c r="AAP38" s="449"/>
      <c r="AAQ38" s="450">
        <f t="shared" si="2436"/>
        <v>0</v>
      </c>
      <c r="AAR38" s="463"/>
      <c r="AAS38" s="448"/>
      <c r="AAU38" s="458"/>
      <c r="AAV38" s="447"/>
      <c r="AAW38" s="447"/>
      <c r="AAX38" s="447"/>
      <c r="AAY38" s="450">
        <f t="shared" si="2437"/>
        <v>0</v>
      </c>
      <c r="AAZ38" s="447"/>
      <c r="ABA38" s="447"/>
      <c r="ABB38" s="447"/>
      <c r="ABC38" s="447"/>
      <c r="ABD38" s="447"/>
      <c r="ABE38" s="449"/>
      <c r="ABF38" s="450">
        <f t="shared" si="2438"/>
        <v>0</v>
      </c>
      <c r="ABG38" s="463"/>
      <c r="ABH38" s="448"/>
      <c r="ABJ38" s="458"/>
      <c r="ABK38" s="447"/>
      <c r="ABL38" s="447"/>
      <c r="ABM38" s="447"/>
      <c r="ABN38" s="450">
        <f t="shared" si="2439"/>
        <v>0</v>
      </c>
      <c r="ABO38" s="447"/>
      <c r="ABP38" s="447"/>
      <c r="ABQ38" s="447"/>
      <c r="ABR38" s="447"/>
      <c r="ABS38" s="447"/>
      <c r="ABT38" s="449"/>
      <c r="ABU38" s="450">
        <f t="shared" si="2440"/>
        <v>0</v>
      </c>
      <c r="ABV38" s="463"/>
      <c r="ABW38" s="448"/>
      <c r="ABY38" s="458"/>
      <c r="ABZ38" s="447"/>
      <c r="ACA38" s="447"/>
      <c r="ACB38" s="447"/>
      <c r="ACC38" s="450">
        <f t="shared" si="2441"/>
        <v>0</v>
      </c>
      <c r="ACD38" s="447"/>
      <c r="ACE38" s="447"/>
      <c r="ACF38" s="447"/>
      <c r="ACG38" s="447"/>
      <c r="ACH38" s="447"/>
      <c r="ACI38" s="449"/>
      <c r="ACJ38" s="450">
        <f t="shared" si="2442"/>
        <v>0</v>
      </c>
      <c r="ACK38" s="463"/>
      <c r="ACL38" s="448"/>
      <c r="ACN38" s="458"/>
      <c r="ACO38" s="447"/>
      <c r="ACP38" s="447"/>
      <c r="ACQ38" s="447"/>
      <c r="ACR38" s="450">
        <f t="shared" si="2443"/>
        <v>0</v>
      </c>
      <c r="ACS38" s="447"/>
      <c r="ACT38" s="447"/>
      <c r="ACU38" s="447"/>
      <c r="ACV38" s="447"/>
      <c r="ACW38" s="447"/>
      <c r="ACX38" s="449"/>
      <c r="ACY38" s="450">
        <f t="shared" si="2444"/>
        <v>0</v>
      </c>
      <c r="ACZ38" s="463"/>
      <c r="ADA38" s="448"/>
      <c r="ADC38" s="458"/>
      <c r="ADD38" s="447"/>
      <c r="ADE38" s="447"/>
      <c r="ADF38" s="447"/>
      <c r="ADG38" s="450">
        <f t="shared" si="2445"/>
        <v>0</v>
      </c>
      <c r="ADH38" s="447"/>
      <c r="ADI38" s="447"/>
      <c r="ADJ38" s="447"/>
      <c r="ADK38" s="447"/>
      <c r="ADL38" s="447"/>
      <c r="ADM38" s="449"/>
      <c r="ADN38" s="450">
        <f t="shared" si="2446"/>
        <v>0</v>
      </c>
      <c r="ADO38" s="463"/>
      <c r="ADP38" s="448"/>
      <c r="ADR38" s="458"/>
      <c r="ADS38" s="447"/>
      <c r="ADT38" s="447"/>
      <c r="ADU38" s="447"/>
      <c r="ADV38" s="450">
        <f t="shared" si="2447"/>
        <v>0</v>
      </c>
      <c r="ADW38" s="447"/>
      <c r="ADX38" s="447"/>
      <c r="ADY38" s="447"/>
      <c r="ADZ38" s="447"/>
      <c r="AEA38" s="447"/>
      <c r="AEB38" s="449"/>
      <c r="AEC38" s="450">
        <f t="shared" si="2448"/>
        <v>0</v>
      </c>
      <c r="AED38" s="463"/>
      <c r="AEE38" s="448"/>
      <c r="AEG38" s="458"/>
      <c r="AEH38" s="447"/>
      <c r="AEI38" s="447"/>
      <c r="AEJ38" s="447"/>
      <c r="AEK38" s="450">
        <f t="shared" si="2449"/>
        <v>0</v>
      </c>
      <c r="AEL38" s="447"/>
      <c r="AEM38" s="447"/>
      <c r="AEN38" s="447"/>
      <c r="AEO38" s="447"/>
      <c r="AEP38" s="447"/>
      <c r="AEQ38" s="449"/>
      <c r="AER38" s="450">
        <f t="shared" si="2450"/>
        <v>0</v>
      </c>
      <c r="AES38" s="463"/>
      <c r="AET38" s="448"/>
      <c r="AEV38" s="458"/>
      <c r="AEW38" s="447"/>
      <c r="AEX38" s="447"/>
      <c r="AEY38" s="447"/>
      <c r="AEZ38" s="450">
        <f t="shared" si="2451"/>
        <v>0</v>
      </c>
      <c r="AFA38" s="447"/>
      <c r="AFB38" s="447"/>
      <c r="AFC38" s="447"/>
      <c r="AFD38" s="447"/>
      <c r="AFE38" s="447"/>
      <c r="AFF38" s="449"/>
      <c r="AFG38" s="450">
        <f t="shared" si="2452"/>
        <v>0</v>
      </c>
      <c r="AFH38" s="463"/>
      <c r="AFI38" s="448"/>
      <c r="AFK38" s="458"/>
      <c r="AFL38" s="447"/>
      <c r="AFM38" s="447"/>
      <c r="AFN38" s="447"/>
      <c r="AFO38" s="450">
        <f t="shared" si="2453"/>
        <v>0</v>
      </c>
      <c r="AFP38" s="447"/>
      <c r="AFQ38" s="447"/>
      <c r="AFR38" s="447"/>
      <c r="AFS38" s="447"/>
      <c r="AFT38" s="447"/>
      <c r="AFU38" s="449"/>
      <c r="AFV38" s="450">
        <f t="shared" si="2454"/>
        <v>0</v>
      </c>
      <c r="AFW38" s="463"/>
      <c r="AFX38" s="448"/>
      <c r="AFZ38" s="458"/>
      <c r="AGA38" s="447"/>
      <c r="AGB38" s="447"/>
      <c r="AGC38" s="447"/>
      <c r="AGD38" s="450">
        <f t="shared" si="2455"/>
        <v>0</v>
      </c>
      <c r="AGE38" s="447"/>
      <c r="AGF38" s="447"/>
      <c r="AGG38" s="447"/>
      <c r="AGH38" s="447"/>
      <c r="AGI38" s="447"/>
      <c r="AGJ38" s="449"/>
      <c r="AGK38" s="450">
        <f t="shared" si="2456"/>
        <v>0</v>
      </c>
      <c r="AGL38" s="463"/>
      <c r="AGM38" s="448"/>
      <c r="AGO38" s="458"/>
      <c r="AGP38" s="447"/>
      <c r="AGQ38" s="447"/>
      <c r="AGR38" s="447"/>
      <c r="AGS38" s="450">
        <f t="shared" si="2457"/>
        <v>0</v>
      </c>
      <c r="AGT38" s="447"/>
      <c r="AGU38" s="447"/>
      <c r="AGV38" s="447"/>
      <c r="AGW38" s="447"/>
      <c r="AGX38" s="447"/>
      <c r="AGY38" s="449"/>
      <c r="AGZ38" s="450">
        <f t="shared" si="2458"/>
        <v>0</v>
      </c>
      <c r="AHA38" s="463"/>
      <c r="AHB38" s="448"/>
      <c r="AHD38" s="458"/>
      <c r="AHE38" s="447"/>
      <c r="AHF38" s="447"/>
      <c r="AHG38" s="447"/>
      <c r="AHH38" s="450">
        <f t="shared" si="2459"/>
        <v>0</v>
      </c>
      <c r="AHI38" s="447"/>
      <c r="AHJ38" s="447"/>
      <c r="AHK38" s="447"/>
      <c r="AHL38" s="447"/>
      <c r="AHM38" s="447"/>
      <c r="AHN38" s="449"/>
      <c r="AHO38" s="450">
        <f t="shared" si="2460"/>
        <v>0</v>
      </c>
      <c r="AHP38" s="463"/>
      <c r="AHQ38" s="448"/>
      <c r="AHS38" s="458"/>
      <c r="AHT38" s="447"/>
      <c r="AHU38" s="447"/>
      <c r="AHV38" s="447"/>
      <c r="AHW38" s="450">
        <f t="shared" si="2461"/>
        <v>0</v>
      </c>
      <c r="AHX38" s="447"/>
      <c r="AHY38" s="447"/>
      <c r="AHZ38" s="447"/>
      <c r="AIA38" s="447"/>
      <c r="AIB38" s="447"/>
      <c r="AIC38" s="449"/>
      <c r="AID38" s="450">
        <f t="shared" si="2462"/>
        <v>0</v>
      </c>
      <c r="AIE38" s="463"/>
      <c r="AIF38" s="448"/>
      <c r="AIH38" s="458"/>
      <c r="AII38" s="447"/>
      <c r="AIJ38" s="447"/>
      <c r="AIK38" s="447"/>
      <c r="AIL38" s="450">
        <f t="shared" si="2463"/>
        <v>0</v>
      </c>
      <c r="AIM38" s="447"/>
      <c r="AIN38" s="447"/>
      <c r="AIO38" s="447"/>
      <c r="AIP38" s="447"/>
      <c r="AIQ38" s="447"/>
      <c r="AIR38" s="449"/>
      <c r="AIS38" s="450">
        <f t="shared" si="2464"/>
        <v>0</v>
      </c>
      <c r="AIT38" s="463"/>
      <c r="AIU38" s="448"/>
      <c r="AIW38" s="458"/>
      <c r="AIX38" s="447"/>
      <c r="AIY38" s="447"/>
      <c r="AIZ38" s="447"/>
      <c r="AJA38" s="450">
        <f t="shared" si="2465"/>
        <v>0</v>
      </c>
      <c r="AJB38" s="447"/>
      <c r="AJC38" s="447"/>
      <c r="AJD38" s="447"/>
      <c r="AJE38" s="447"/>
      <c r="AJF38" s="447"/>
      <c r="AJG38" s="449"/>
      <c r="AJH38" s="450">
        <f t="shared" si="2466"/>
        <v>0</v>
      </c>
      <c r="AJI38" s="463"/>
      <c r="AJJ38" s="448"/>
      <c r="AJL38" s="458"/>
      <c r="AJM38" s="447"/>
      <c r="AJN38" s="447"/>
      <c r="AJO38" s="447"/>
      <c r="AJP38" s="450">
        <f t="shared" si="2467"/>
        <v>0</v>
      </c>
      <c r="AJQ38" s="447"/>
      <c r="AJR38" s="447"/>
      <c r="AJS38" s="447"/>
      <c r="AJT38" s="447"/>
      <c r="AJU38" s="447"/>
      <c r="AJV38" s="449"/>
      <c r="AJW38" s="450">
        <f t="shared" si="2468"/>
        <v>0</v>
      </c>
      <c r="AJX38" s="463"/>
      <c r="AJY38" s="448"/>
      <c r="AKA38" s="458"/>
      <c r="AKB38" s="447"/>
      <c r="AKC38" s="447"/>
      <c r="AKD38" s="447"/>
      <c r="AKE38" s="450">
        <f t="shared" si="2469"/>
        <v>0</v>
      </c>
      <c r="AKF38" s="447"/>
      <c r="AKG38" s="447"/>
      <c r="AKH38" s="447"/>
      <c r="AKI38" s="447"/>
      <c r="AKJ38" s="447"/>
      <c r="AKK38" s="449"/>
      <c r="AKL38" s="450">
        <f t="shared" si="2470"/>
        <v>0</v>
      </c>
      <c r="AKM38" s="463"/>
      <c r="AKN38" s="448"/>
      <c r="AKP38" s="458"/>
      <c r="AKQ38" s="447"/>
      <c r="AKR38" s="447"/>
      <c r="AKS38" s="447"/>
      <c r="AKT38" s="450">
        <f t="shared" si="2471"/>
        <v>0</v>
      </c>
      <c r="AKU38" s="447"/>
      <c r="AKV38" s="447"/>
      <c r="AKW38" s="447"/>
      <c r="AKX38" s="447"/>
      <c r="AKY38" s="447"/>
      <c r="AKZ38" s="449"/>
      <c r="ALA38" s="450">
        <f t="shared" si="2472"/>
        <v>0</v>
      </c>
      <c r="ALB38" s="463"/>
      <c r="ALC38" s="448"/>
      <c r="ALE38" s="458"/>
      <c r="ALF38" s="447"/>
      <c r="ALG38" s="447"/>
      <c r="ALH38" s="447"/>
      <c r="ALI38" s="450">
        <f t="shared" si="2473"/>
        <v>0</v>
      </c>
      <c r="ALJ38" s="447"/>
      <c r="ALK38" s="447"/>
      <c r="ALL38" s="447"/>
      <c r="ALM38" s="447"/>
      <c r="ALN38" s="447"/>
      <c r="ALO38" s="449"/>
      <c r="ALP38" s="450">
        <f t="shared" si="2474"/>
        <v>0</v>
      </c>
      <c r="ALQ38" s="463"/>
      <c r="ALR38" s="448"/>
      <c r="ALT38" s="458"/>
      <c r="ALU38" s="447"/>
      <c r="ALV38" s="447"/>
      <c r="ALW38" s="447"/>
      <c r="ALX38" s="450">
        <f t="shared" si="2475"/>
        <v>0</v>
      </c>
      <c r="ALY38" s="447"/>
      <c r="ALZ38" s="447"/>
      <c r="AMA38" s="447"/>
      <c r="AMB38" s="447"/>
      <c r="AMC38" s="447"/>
      <c r="AMD38" s="449"/>
      <c r="AME38" s="450">
        <f t="shared" si="2476"/>
        <v>0</v>
      </c>
      <c r="AMF38" s="463"/>
      <c r="AMG38" s="448"/>
      <c r="AMI38" s="458"/>
      <c r="AMJ38" s="447"/>
      <c r="AMK38" s="447"/>
      <c r="AML38" s="447"/>
      <c r="AMM38" s="450">
        <f t="shared" si="2477"/>
        <v>0</v>
      </c>
      <c r="AMN38" s="447"/>
      <c r="AMO38" s="447"/>
      <c r="AMP38" s="447"/>
      <c r="AMQ38" s="447"/>
      <c r="AMR38" s="447"/>
      <c r="AMS38" s="449"/>
      <c r="AMT38" s="450">
        <f t="shared" si="2478"/>
        <v>0</v>
      </c>
      <c r="AMU38" s="463"/>
      <c r="AMV38" s="448"/>
      <c r="AMX38" s="458"/>
      <c r="AMY38" s="447"/>
      <c r="AMZ38" s="447"/>
      <c r="ANA38" s="447"/>
      <c r="ANB38" s="450">
        <f t="shared" si="2479"/>
        <v>0</v>
      </c>
      <c r="ANC38" s="447"/>
      <c r="AND38" s="447"/>
      <c r="ANE38" s="447"/>
      <c r="ANF38" s="447"/>
      <c r="ANG38" s="447"/>
      <c r="ANH38" s="449"/>
      <c r="ANI38" s="450">
        <f t="shared" si="2480"/>
        <v>0</v>
      </c>
      <c r="ANJ38" s="463"/>
      <c r="ANK38" s="448"/>
      <c r="ANM38" s="458"/>
      <c r="ANN38" s="447"/>
      <c r="ANO38" s="447"/>
      <c r="ANP38" s="447"/>
      <c r="ANQ38" s="450">
        <f t="shared" si="2481"/>
        <v>0</v>
      </c>
      <c r="ANR38" s="447"/>
      <c r="ANS38" s="447"/>
      <c r="ANT38" s="447"/>
      <c r="ANU38" s="447"/>
      <c r="ANV38" s="447"/>
      <c r="ANW38" s="449"/>
      <c r="ANX38" s="450">
        <f t="shared" si="2482"/>
        <v>0</v>
      </c>
      <c r="ANY38" s="463"/>
      <c r="ANZ38" s="448"/>
      <c r="AOB38" s="458"/>
      <c r="AOC38" s="447"/>
      <c r="AOD38" s="447"/>
      <c r="AOE38" s="447"/>
      <c r="AOF38" s="450">
        <f t="shared" si="2483"/>
        <v>0</v>
      </c>
      <c r="AOG38" s="447"/>
      <c r="AOH38" s="447"/>
      <c r="AOI38" s="447"/>
      <c r="AOJ38" s="447"/>
      <c r="AOK38" s="447"/>
      <c r="AOL38" s="449"/>
      <c r="AOM38" s="450">
        <f t="shared" si="2484"/>
        <v>0</v>
      </c>
      <c r="AON38" s="463"/>
      <c r="AOO38" s="448"/>
      <c r="AOQ38" s="458"/>
      <c r="AOR38" s="447"/>
      <c r="AOS38" s="447"/>
      <c r="AOT38" s="447"/>
      <c r="AOU38" s="450">
        <f t="shared" si="2485"/>
        <v>0</v>
      </c>
      <c r="AOV38" s="447"/>
      <c r="AOW38" s="447"/>
      <c r="AOX38" s="447"/>
      <c r="AOY38" s="447"/>
      <c r="AOZ38" s="447"/>
      <c r="APA38" s="449"/>
      <c r="APB38" s="450">
        <f t="shared" si="2486"/>
        <v>0</v>
      </c>
      <c r="APC38" s="463"/>
      <c r="APD38" s="448"/>
      <c r="APF38" s="458"/>
      <c r="APG38" s="447"/>
      <c r="APH38" s="447"/>
      <c r="API38" s="447"/>
      <c r="APJ38" s="450">
        <f t="shared" si="2487"/>
        <v>0</v>
      </c>
      <c r="APK38" s="447"/>
      <c r="APL38" s="447"/>
      <c r="APM38" s="447"/>
      <c r="APN38" s="447"/>
      <c r="APO38" s="447"/>
      <c r="APP38" s="449"/>
      <c r="APQ38" s="450">
        <f t="shared" si="2488"/>
        <v>0</v>
      </c>
      <c r="APR38" s="463"/>
      <c r="APS38" s="448"/>
      <c r="APU38" s="458"/>
      <c r="APV38" s="447"/>
      <c r="APW38" s="447"/>
      <c r="APX38" s="447"/>
      <c r="APY38" s="450">
        <f t="shared" si="2489"/>
        <v>0</v>
      </c>
      <c r="APZ38" s="447"/>
      <c r="AQA38" s="447"/>
      <c r="AQB38" s="447"/>
      <c r="AQC38" s="447"/>
      <c r="AQD38" s="447"/>
      <c r="AQE38" s="449"/>
      <c r="AQF38" s="450">
        <f t="shared" si="2490"/>
        <v>0</v>
      </c>
      <c r="AQG38" s="463"/>
      <c r="AQH38" s="448"/>
      <c r="AQJ38" s="458"/>
      <c r="AQK38" s="447"/>
      <c r="AQL38" s="447"/>
      <c r="AQM38" s="447"/>
      <c r="AQN38" s="450">
        <f t="shared" si="2491"/>
        <v>0</v>
      </c>
      <c r="AQO38" s="447"/>
      <c r="AQP38" s="447"/>
      <c r="AQQ38" s="447"/>
      <c r="AQR38" s="447"/>
      <c r="AQS38" s="447"/>
      <c r="AQT38" s="449"/>
      <c r="AQU38" s="450">
        <f t="shared" si="2492"/>
        <v>0</v>
      </c>
      <c r="AQV38" s="463"/>
      <c r="AQW38" s="448"/>
      <c r="AQY38" s="458"/>
      <c r="AQZ38" s="447"/>
      <c r="ARA38" s="447"/>
      <c r="ARB38" s="447"/>
      <c r="ARC38" s="450">
        <f t="shared" si="2493"/>
        <v>0</v>
      </c>
      <c r="ARD38" s="447"/>
      <c r="ARE38" s="447"/>
      <c r="ARF38" s="447"/>
      <c r="ARG38" s="447"/>
      <c r="ARH38" s="447"/>
      <c r="ARI38" s="449"/>
      <c r="ARJ38" s="450">
        <f t="shared" si="2494"/>
        <v>0</v>
      </c>
      <c r="ARK38" s="463"/>
      <c r="ARL38" s="448"/>
      <c r="ARN38" s="458"/>
      <c r="ARO38" s="447"/>
      <c r="ARP38" s="447"/>
      <c r="ARQ38" s="447"/>
      <c r="ARR38" s="450">
        <f t="shared" si="2495"/>
        <v>0</v>
      </c>
      <c r="ARS38" s="447"/>
      <c r="ART38" s="447"/>
      <c r="ARU38" s="447"/>
      <c r="ARV38" s="447"/>
      <c r="ARW38" s="447"/>
      <c r="ARX38" s="449"/>
      <c r="ARY38" s="450">
        <f t="shared" si="2496"/>
        <v>0</v>
      </c>
      <c r="ARZ38" s="463"/>
      <c r="ASA38" s="448"/>
      <c r="ASC38" s="458"/>
      <c r="ASD38" s="447"/>
      <c r="ASE38" s="447"/>
      <c r="ASF38" s="447"/>
      <c r="ASG38" s="450">
        <f t="shared" si="2497"/>
        <v>0</v>
      </c>
      <c r="ASH38" s="447"/>
      <c r="ASI38" s="447"/>
      <c r="ASJ38" s="447"/>
      <c r="ASK38" s="447"/>
      <c r="ASL38" s="447"/>
      <c r="ASM38" s="449"/>
      <c r="ASN38" s="450">
        <f t="shared" si="2498"/>
        <v>0</v>
      </c>
      <c r="ASO38" s="463"/>
      <c r="ASP38" s="448"/>
      <c r="ASR38" s="458"/>
      <c r="ASS38" s="447"/>
      <c r="AST38" s="447"/>
      <c r="ASU38" s="447"/>
      <c r="ASV38" s="450">
        <f t="shared" si="2499"/>
        <v>0</v>
      </c>
      <c r="ASW38" s="447"/>
      <c r="ASX38" s="447"/>
      <c r="ASY38" s="447"/>
      <c r="ASZ38" s="447"/>
      <c r="ATA38" s="447"/>
      <c r="ATB38" s="449"/>
      <c r="ATC38" s="450">
        <f t="shared" si="2500"/>
        <v>0</v>
      </c>
      <c r="ATD38" s="463"/>
      <c r="ATE38" s="448"/>
      <c r="ATG38" s="458"/>
      <c r="ATH38" s="447"/>
      <c r="ATI38" s="447"/>
      <c r="ATJ38" s="447"/>
      <c r="ATK38" s="450">
        <f t="shared" si="2501"/>
        <v>0</v>
      </c>
      <c r="ATL38" s="447"/>
      <c r="ATM38" s="447"/>
      <c r="ATN38" s="447"/>
      <c r="ATO38" s="447"/>
      <c r="ATP38" s="447"/>
      <c r="ATQ38" s="449"/>
      <c r="ATR38" s="450">
        <f t="shared" si="2502"/>
        <v>0</v>
      </c>
      <c r="ATS38" s="463"/>
      <c r="ATT38" s="448"/>
      <c r="ATV38" s="458"/>
      <c r="ATW38" s="447"/>
      <c r="ATX38" s="447"/>
      <c r="ATY38" s="447"/>
      <c r="ATZ38" s="450">
        <f t="shared" si="2503"/>
        <v>0</v>
      </c>
      <c r="AUA38" s="447"/>
      <c r="AUB38" s="447"/>
      <c r="AUC38" s="447"/>
      <c r="AUD38" s="447"/>
      <c r="AUE38" s="447"/>
      <c r="AUF38" s="449"/>
      <c r="AUG38" s="450">
        <f t="shared" si="2504"/>
        <v>0</v>
      </c>
      <c r="AUH38" s="463"/>
      <c r="AUI38" s="448"/>
      <c r="AUK38" s="458"/>
      <c r="AUL38" s="447"/>
      <c r="AUM38" s="447"/>
      <c r="AUN38" s="447"/>
      <c r="AUO38" s="450">
        <f t="shared" si="2505"/>
        <v>0</v>
      </c>
      <c r="AUP38" s="447"/>
      <c r="AUQ38" s="447"/>
      <c r="AUR38" s="447"/>
      <c r="AUS38" s="447"/>
      <c r="AUT38" s="447"/>
      <c r="AUU38" s="449"/>
      <c r="AUV38" s="450">
        <f t="shared" si="2506"/>
        <v>0</v>
      </c>
      <c r="AUW38" s="463"/>
      <c r="AUX38" s="448"/>
      <c r="AUZ38" s="458"/>
      <c r="AVA38" s="447"/>
      <c r="AVB38" s="447"/>
      <c r="AVC38" s="447"/>
      <c r="AVD38" s="450">
        <f t="shared" si="2507"/>
        <v>0</v>
      </c>
      <c r="AVE38" s="447"/>
      <c r="AVF38" s="447"/>
      <c r="AVG38" s="447"/>
      <c r="AVH38" s="447"/>
      <c r="AVI38" s="447"/>
      <c r="AVJ38" s="449"/>
      <c r="AVK38" s="450">
        <f t="shared" si="2508"/>
        <v>0</v>
      </c>
      <c r="AVL38" s="463"/>
      <c r="AVM38" s="448"/>
      <c r="AVO38" s="458"/>
      <c r="AVP38" s="447"/>
      <c r="AVQ38" s="447"/>
      <c r="AVR38" s="447"/>
      <c r="AVS38" s="450">
        <f t="shared" si="2509"/>
        <v>0</v>
      </c>
      <c r="AVT38" s="447"/>
      <c r="AVU38" s="447"/>
      <c r="AVV38" s="447"/>
      <c r="AVW38" s="447"/>
      <c r="AVX38" s="447"/>
      <c r="AVY38" s="449"/>
      <c r="AVZ38" s="450">
        <f t="shared" si="2510"/>
        <v>0</v>
      </c>
      <c r="AWA38" s="463"/>
      <c r="AWB38" s="448"/>
      <c r="AWD38" s="458"/>
      <c r="AWE38" s="447"/>
      <c r="AWF38" s="447"/>
      <c r="AWG38" s="447"/>
      <c r="AWH38" s="450">
        <f t="shared" si="2511"/>
        <v>0</v>
      </c>
      <c r="AWI38" s="447"/>
      <c r="AWJ38" s="447"/>
      <c r="AWK38" s="447"/>
      <c r="AWL38" s="447"/>
      <c r="AWM38" s="447"/>
      <c r="AWN38" s="449"/>
      <c r="AWO38" s="450">
        <f t="shared" si="2512"/>
        <v>0</v>
      </c>
      <c r="AWP38" s="463"/>
      <c r="AWQ38" s="448"/>
      <c r="AWS38" s="458"/>
      <c r="AWT38" s="447"/>
      <c r="AWU38" s="447"/>
      <c r="AWV38" s="447"/>
      <c r="AWW38" s="450">
        <f t="shared" si="2513"/>
        <v>0</v>
      </c>
      <c r="AWX38" s="447"/>
      <c r="AWY38" s="447"/>
      <c r="AWZ38" s="447"/>
      <c r="AXA38" s="447"/>
      <c r="AXB38" s="447"/>
      <c r="AXC38" s="449"/>
      <c r="AXD38" s="450">
        <f t="shared" si="2514"/>
        <v>0</v>
      </c>
      <c r="AXE38" s="463"/>
      <c r="AXF38" s="448"/>
      <c r="AXH38" s="458"/>
      <c r="AXI38" s="447"/>
      <c r="AXJ38" s="447"/>
      <c r="AXK38" s="447"/>
      <c r="AXL38" s="450">
        <f t="shared" si="2515"/>
        <v>0</v>
      </c>
      <c r="AXM38" s="447"/>
      <c r="AXN38" s="447"/>
      <c r="AXO38" s="447"/>
      <c r="AXP38" s="447"/>
      <c r="AXQ38" s="447"/>
      <c r="AXR38" s="449"/>
      <c r="AXS38" s="450">
        <f t="shared" si="2516"/>
        <v>0</v>
      </c>
      <c r="AXT38" s="463"/>
      <c r="AXU38" s="448"/>
      <c r="AXW38" s="458"/>
      <c r="AXX38" s="447"/>
      <c r="AXY38" s="447"/>
      <c r="AXZ38" s="447"/>
      <c r="AYA38" s="450">
        <f t="shared" si="2517"/>
        <v>0</v>
      </c>
      <c r="AYB38" s="447"/>
      <c r="AYC38" s="447"/>
      <c r="AYD38" s="447"/>
      <c r="AYE38" s="447"/>
      <c r="AYF38" s="447"/>
      <c r="AYG38" s="449"/>
      <c r="AYH38" s="450">
        <f t="shared" si="2518"/>
        <v>0</v>
      </c>
      <c r="AYI38" s="463"/>
      <c r="AYJ38" s="448"/>
      <c r="AYL38" s="458"/>
      <c r="AYM38" s="447"/>
      <c r="AYN38" s="447"/>
      <c r="AYO38" s="447"/>
      <c r="AYP38" s="450">
        <f t="shared" si="2519"/>
        <v>0</v>
      </c>
      <c r="AYQ38" s="447"/>
      <c r="AYR38" s="447"/>
      <c r="AYS38" s="447"/>
      <c r="AYT38" s="447"/>
      <c r="AYU38" s="447"/>
      <c r="AYV38" s="449"/>
      <c r="AYW38" s="450">
        <f t="shared" si="2520"/>
        <v>0</v>
      </c>
      <c r="AYX38" s="463"/>
      <c r="AYY38" s="448"/>
      <c r="AZA38" s="458"/>
      <c r="AZB38" s="447"/>
      <c r="AZC38" s="447"/>
      <c r="AZD38" s="447"/>
      <c r="AZE38" s="450">
        <f t="shared" si="2521"/>
        <v>0</v>
      </c>
      <c r="AZF38" s="447"/>
      <c r="AZG38" s="447"/>
      <c r="AZH38" s="447"/>
      <c r="AZI38" s="447"/>
      <c r="AZJ38" s="447"/>
      <c r="AZK38" s="449"/>
      <c r="AZL38" s="450">
        <f t="shared" si="2522"/>
        <v>0</v>
      </c>
      <c r="AZM38" s="463"/>
      <c r="AZN38" s="448"/>
      <c r="AZP38" s="458"/>
      <c r="AZQ38" s="447"/>
      <c r="AZR38" s="447"/>
      <c r="AZS38" s="447"/>
      <c r="AZT38" s="450">
        <f t="shared" si="2523"/>
        <v>0</v>
      </c>
      <c r="AZU38" s="447"/>
      <c r="AZV38" s="447"/>
      <c r="AZW38" s="447"/>
      <c r="AZX38" s="447"/>
      <c r="AZY38" s="447"/>
      <c r="AZZ38" s="449"/>
      <c r="BAA38" s="450">
        <f t="shared" si="2524"/>
        <v>0</v>
      </c>
      <c r="BAB38" s="463"/>
      <c r="BAC38" s="448"/>
      <c r="BAE38" s="458"/>
      <c r="BAF38" s="447"/>
      <c r="BAG38" s="447"/>
      <c r="BAH38" s="447"/>
      <c r="BAI38" s="450">
        <f t="shared" si="2525"/>
        <v>0</v>
      </c>
      <c r="BAJ38" s="447"/>
      <c r="BAK38" s="447"/>
      <c r="BAL38" s="447"/>
      <c r="BAM38" s="447"/>
      <c r="BAN38" s="447"/>
      <c r="BAO38" s="449"/>
      <c r="BAP38" s="450">
        <f t="shared" si="2526"/>
        <v>0</v>
      </c>
      <c r="BAQ38" s="463"/>
      <c r="BAR38" s="448"/>
      <c r="BAT38" s="458"/>
      <c r="BAU38" s="447"/>
      <c r="BAV38" s="447"/>
      <c r="BAW38" s="447"/>
      <c r="BAX38" s="450">
        <f t="shared" si="2527"/>
        <v>0</v>
      </c>
      <c r="BAY38" s="447"/>
      <c r="BAZ38" s="447"/>
      <c r="BBA38" s="447"/>
      <c r="BBB38" s="447"/>
      <c r="BBC38" s="447"/>
      <c r="BBD38" s="449"/>
      <c r="BBE38" s="450">
        <f t="shared" si="2528"/>
        <v>0</v>
      </c>
      <c r="BBF38" s="463"/>
      <c r="BBG38" s="448"/>
      <c r="BBI38" s="458"/>
      <c r="BBJ38" s="447"/>
      <c r="BBK38" s="447"/>
      <c r="BBL38" s="447"/>
      <c r="BBM38" s="450">
        <f t="shared" si="2529"/>
        <v>0</v>
      </c>
      <c r="BBN38" s="447"/>
      <c r="BBO38" s="447"/>
      <c r="BBP38" s="447"/>
      <c r="BBQ38" s="447"/>
      <c r="BBR38" s="447"/>
      <c r="BBS38" s="449"/>
      <c r="BBT38" s="450">
        <f t="shared" si="2530"/>
        <v>0</v>
      </c>
      <c r="BBU38" s="463"/>
      <c r="BBV38" s="448"/>
      <c r="BBX38" s="458"/>
      <c r="BBY38" s="447"/>
      <c r="BBZ38" s="447"/>
      <c r="BCA38" s="447"/>
      <c r="BCB38" s="450">
        <f t="shared" si="2531"/>
        <v>0</v>
      </c>
      <c r="BCC38" s="447"/>
      <c r="BCD38" s="447"/>
      <c r="BCE38" s="447"/>
      <c r="BCF38" s="447"/>
      <c r="BCG38" s="447"/>
      <c r="BCH38" s="449"/>
      <c r="BCI38" s="450">
        <f t="shared" si="2532"/>
        <v>0</v>
      </c>
      <c r="BCJ38" s="463"/>
      <c r="BCK38" s="448"/>
      <c r="BCM38" s="458"/>
      <c r="BCN38" s="447"/>
      <c r="BCO38" s="447"/>
      <c r="BCP38" s="447"/>
      <c r="BCQ38" s="450">
        <f t="shared" si="2533"/>
        <v>0</v>
      </c>
      <c r="BCR38" s="447"/>
      <c r="BCS38" s="447"/>
      <c r="BCT38" s="447"/>
      <c r="BCU38" s="447"/>
      <c r="BCV38" s="447"/>
      <c r="BCW38" s="449"/>
      <c r="BCX38" s="450">
        <f t="shared" si="2534"/>
        <v>0</v>
      </c>
      <c r="BCY38" s="463"/>
      <c r="BCZ38" s="448"/>
      <c r="BDB38" s="458"/>
      <c r="BDC38" s="447"/>
      <c r="BDD38" s="447"/>
      <c r="BDE38" s="447"/>
      <c r="BDF38" s="450">
        <f t="shared" si="2535"/>
        <v>0</v>
      </c>
      <c r="BDG38" s="447"/>
      <c r="BDH38" s="447"/>
      <c r="BDI38" s="447"/>
      <c r="BDJ38" s="447"/>
      <c r="BDK38" s="447"/>
      <c r="BDL38" s="449"/>
      <c r="BDM38" s="450">
        <f t="shared" si="2536"/>
        <v>0</v>
      </c>
      <c r="BDN38" s="463"/>
      <c r="BDO38" s="448"/>
      <c r="BDQ38" s="458"/>
      <c r="BDR38" s="447"/>
      <c r="BDS38" s="447"/>
      <c r="BDT38" s="447"/>
      <c r="BDU38" s="450">
        <f t="shared" si="2537"/>
        <v>0</v>
      </c>
      <c r="BDV38" s="447"/>
      <c r="BDW38" s="447"/>
      <c r="BDX38" s="447"/>
      <c r="BDY38" s="447"/>
      <c r="BDZ38" s="447"/>
      <c r="BEA38" s="449"/>
      <c r="BEB38" s="450">
        <f t="shared" si="2538"/>
        <v>0</v>
      </c>
      <c r="BEC38" s="463"/>
      <c r="BED38" s="448"/>
      <c r="BEF38" s="458"/>
      <c r="BEG38" s="447"/>
      <c r="BEH38" s="447"/>
      <c r="BEI38" s="447"/>
      <c r="BEJ38" s="450">
        <f t="shared" si="2539"/>
        <v>0</v>
      </c>
      <c r="BEK38" s="447"/>
      <c r="BEL38" s="447"/>
      <c r="BEM38" s="447"/>
      <c r="BEN38" s="447"/>
      <c r="BEO38" s="447"/>
      <c r="BEP38" s="449"/>
      <c r="BEQ38" s="450">
        <f t="shared" si="2540"/>
        <v>0</v>
      </c>
      <c r="BER38" s="463"/>
      <c r="BES38" s="448"/>
      <c r="BEU38" s="458"/>
      <c r="BEV38" s="447"/>
      <c r="BEW38" s="447"/>
      <c r="BEX38" s="447"/>
      <c r="BEY38" s="450">
        <f t="shared" si="2541"/>
        <v>0</v>
      </c>
      <c r="BEZ38" s="447"/>
      <c r="BFA38" s="447"/>
      <c r="BFB38" s="447"/>
      <c r="BFC38" s="447"/>
      <c r="BFD38" s="447"/>
      <c r="BFE38" s="449"/>
      <c r="BFF38" s="450">
        <f t="shared" si="2542"/>
        <v>0</v>
      </c>
      <c r="BFG38" s="463"/>
      <c r="BFH38" s="448"/>
      <c r="BFJ38" s="458"/>
      <c r="BFK38" s="447"/>
      <c r="BFL38" s="447"/>
      <c r="BFM38" s="447"/>
      <c r="BFN38" s="450">
        <f t="shared" si="2543"/>
        <v>0</v>
      </c>
      <c r="BFO38" s="447"/>
      <c r="BFP38" s="447"/>
      <c r="BFQ38" s="447"/>
      <c r="BFR38" s="447"/>
      <c r="BFS38" s="447"/>
      <c r="BFT38" s="449"/>
      <c r="BFU38" s="450">
        <f t="shared" si="2544"/>
        <v>0</v>
      </c>
      <c r="BFV38" s="463"/>
      <c r="BFW38" s="448"/>
      <c r="BFY38" s="458"/>
      <c r="BFZ38" s="447"/>
      <c r="BGA38" s="447"/>
      <c r="BGB38" s="447"/>
      <c r="BGC38" s="450">
        <f t="shared" si="2545"/>
        <v>0</v>
      </c>
      <c r="BGD38" s="447"/>
      <c r="BGE38" s="447"/>
      <c r="BGF38" s="447"/>
      <c r="BGG38" s="447"/>
      <c r="BGH38" s="447"/>
      <c r="BGI38" s="449"/>
      <c r="BGJ38" s="450">
        <f t="shared" si="2546"/>
        <v>0</v>
      </c>
      <c r="BGK38" s="463"/>
      <c r="BGL38" s="448"/>
      <c r="BGN38" s="458"/>
      <c r="BGO38" s="447"/>
      <c r="BGP38" s="447"/>
      <c r="BGQ38" s="447"/>
      <c r="BGR38" s="450">
        <f t="shared" si="2547"/>
        <v>0</v>
      </c>
      <c r="BGS38" s="447"/>
      <c r="BGT38" s="447"/>
      <c r="BGU38" s="447"/>
      <c r="BGV38" s="447"/>
      <c r="BGW38" s="447"/>
      <c r="BGX38" s="449"/>
      <c r="BGY38" s="450">
        <f t="shared" si="2548"/>
        <v>0</v>
      </c>
      <c r="BGZ38" s="463"/>
      <c r="BHA38" s="448"/>
      <c r="BHC38" s="458"/>
      <c r="BHD38" s="447"/>
      <c r="BHE38" s="447"/>
      <c r="BHF38" s="447"/>
      <c r="BHG38" s="450">
        <f t="shared" si="2549"/>
        <v>0</v>
      </c>
      <c r="BHH38" s="447"/>
      <c r="BHI38" s="447"/>
      <c r="BHJ38" s="447"/>
      <c r="BHK38" s="447"/>
      <c r="BHL38" s="447"/>
      <c r="BHM38" s="449"/>
      <c r="BHN38" s="450">
        <f t="shared" si="2550"/>
        <v>0</v>
      </c>
      <c r="BHO38" s="463"/>
      <c r="BHP38" s="448"/>
      <c r="BHR38" s="458"/>
      <c r="BHS38" s="447"/>
      <c r="BHT38" s="447"/>
      <c r="BHU38" s="447"/>
      <c r="BHV38" s="450">
        <f t="shared" si="2551"/>
        <v>0</v>
      </c>
      <c r="BHW38" s="447"/>
      <c r="BHX38" s="447"/>
      <c r="BHY38" s="447"/>
      <c r="BHZ38" s="447"/>
      <c r="BIA38" s="447"/>
      <c r="BIB38" s="449"/>
      <c r="BIC38" s="450">
        <f t="shared" si="2552"/>
        <v>0</v>
      </c>
      <c r="BID38" s="463"/>
      <c r="BIE38" s="448"/>
      <c r="BIG38" s="458"/>
      <c r="BIH38" s="447"/>
      <c r="BII38" s="447"/>
      <c r="BIJ38" s="447"/>
      <c r="BIK38" s="450">
        <f t="shared" si="2553"/>
        <v>0</v>
      </c>
      <c r="BIL38" s="447"/>
      <c r="BIM38" s="447"/>
      <c r="BIN38" s="447"/>
      <c r="BIO38" s="447"/>
      <c r="BIP38" s="447"/>
      <c r="BIQ38" s="449"/>
      <c r="BIR38" s="450">
        <f t="shared" si="2554"/>
        <v>0</v>
      </c>
      <c r="BIS38" s="463"/>
      <c r="BIT38" s="448"/>
      <c r="BIV38" s="458"/>
      <c r="BIW38" s="447"/>
      <c r="BIX38" s="447"/>
      <c r="BIY38" s="447"/>
      <c r="BIZ38" s="450">
        <f t="shared" si="2555"/>
        <v>0</v>
      </c>
      <c r="BJA38" s="447"/>
      <c r="BJB38" s="447"/>
      <c r="BJC38" s="447"/>
      <c r="BJD38" s="447"/>
      <c r="BJE38" s="447"/>
      <c r="BJF38" s="449"/>
      <c r="BJG38" s="450">
        <f t="shared" si="2556"/>
        <v>0</v>
      </c>
      <c r="BJH38" s="463"/>
      <c r="BJI38" s="448"/>
      <c r="BJK38" s="458"/>
      <c r="BJL38" s="447"/>
      <c r="BJM38" s="447"/>
      <c r="BJN38" s="447"/>
      <c r="BJO38" s="450">
        <f t="shared" si="2557"/>
        <v>0</v>
      </c>
      <c r="BJP38" s="447"/>
      <c r="BJQ38" s="447"/>
      <c r="BJR38" s="447"/>
      <c r="BJS38" s="447"/>
      <c r="BJT38" s="447"/>
      <c r="BJU38" s="449"/>
      <c r="BJV38" s="450">
        <f t="shared" si="2558"/>
        <v>0</v>
      </c>
      <c r="BJW38" s="463"/>
      <c r="BJX38" s="448"/>
      <c r="BJZ38" s="458"/>
      <c r="BKA38" s="447"/>
      <c r="BKB38" s="447"/>
      <c r="BKC38" s="447"/>
      <c r="BKD38" s="450">
        <f t="shared" si="2559"/>
        <v>0</v>
      </c>
      <c r="BKE38" s="447"/>
      <c r="BKF38" s="447"/>
      <c r="BKG38" s="447"/>
      <c r="BKH38" s="447"/>
      <c r="BKI38" s="447"/>
      <c r="BKJ38" s="449"/>
      <c r="BKK38" s="450">
        <f t="shared" si="2560"/>
        <v>0</v>
      </c>
      <c r="BKL38" s="463"/>
      <c r="BKM38" s="448"/>
      <c r="BKO38" s="458"/>
      <c r="BKP38" s="447"/>
      <c r="BKQ38" s="447"/>
      <c r="BKR38" s="447"/>
      <c r="BKS38" s="450">
        <f t="shared" si="2561"/>
        <v>0</v>
      </c>
      <c r="BKT38" s="447"/>
      <c r="BKU38" s="447"/>
      <c r="BKV38" s="447"/>
      <c r="BKW38" s="447"/>
      <c r="BKX38" s="447"/>
      <c r="BKY38" s="449"/>
      <c r="BKZ38" s="450">
        <f t="shared" si="2562"/>
        <v>0</v>
      </c>
      <c r="BLA38" s="463"/>
      <c r="BLB38" s="448"/>
      <c r="BLD38" s="458"/>
      <c r="BLE38" s="447"/>
      <c r="BLF38" s="447"/>
      <c r="BLG38" s="447"/>
      <c r="BLH38" s="450">
        <f t="shared" si="2563"/>
        <v>0</v>
      </c>
      <c r="BLI38" s="447"/>
      <c r="BLJ38" s="447"/>
      <c r="BLK38" s="447"/>
      <c r="BLL38" s="447"/>
      <c r="BLM38" s="447"/>
      <c r="BLN38" s="449"/>
      <c r="BLO38" s="450">
        <f t="shared" si="2564"/>
        <v>0</v>
      </c>
      <c r="BLP38" s="463"/>
      <c r="BLQ38" s="448"/>
      <c r="BLS38" s="458"/>
      <c r="BLT38" s="447"/>
      <c r="BLU38" s="447"/>
      <c r="BLV38" s="447"/>
      <c r="BLW38" s="450">
        <f t="shared" si="2565"/>
        <v>0</v>
      </c>
      <c r="BLX38" s="447"/>
      <c r="BLY38" s="447"/>
      <c r="BLZ38" s="447"/>
      <c r="BMA38" s="447"/>
      <c r="BMB38" s="447"/>
      <c r="BMC38" s="449"/>
      <c r="BMD38" s="450">
        <f t="shared" si="2566"/>
        <v>0</v>
      </c>
      <c r="BME38" s="463"/>
      <c r="BMF38" s="448"/>
      <c r="BMH38" s="458"/>
      <c r="BMI38" s="447"/>
      <c r="BMJ38" s="447"/>
      <c r="BMK38" s="447"/>
      <c r="BML38" s="450">
        <f t="shared" si="2567"/>
        <v>0</v>
      </c>
      <c r="BMM38" s="447"/>
      <c r="BMN38" s="447"/>
      <c r="BMO38" s="447"/>
      <c r="BMP38" s="447"/>
      <c r="BMQ38" s="447"/>
      <c r="BMR38" s="449"/>
      <c r="BMS38" s="450">
        <f t="shared" si="2568"/>
        <v>0</v>
      </c>
      <c r="BMT38" s="463"/>
      <c r="BMU38" s="448"/>
      <c r="BMW38" s="458"/>
      <c r="BMX38" s="447"/>
      <c r="BMY38" s="447"/>
      <c r="BMZ38" s="447"/>
      <c r="BNA38" s="450">
        <f t="shared" si="2569"/>
        <v>0</v>
      </c>
      <c r="BNB38" s="447"/>
      <c r="BNC38" s="447"/>
      <c r="BND38" s="447"/>
      <c r="BNE38" s="447"/>
      <c r="BNF38" s="447"/>
      <c r="BNG38" s="449"/>
      <c r="BNH38" s="450">
        <f t="shared" si="2570"/>
        <v>0</v>
      </c>
      <c r="BNI38" s="463"/>
      <c r="BNJ38" s="448"/>
      <c r="BNL38" s="458"/>
      <c r="BNM38" s="447"/>
      <c r="BNN38" s="447"/>
      <c r="BNO38" s="447"/>
      <c r="BNP38" s="450">
        <f t="shared" si="2571"/>
        <v>0</v>
      </c>
      <c r="BNQ38" s="447"/>
      <c r="BNR38" s="447"/>
      <c r="BNS38" s="447"/>
      <c r="BNT38" s="447"/>
      <c r="BNU38" s="447"/>
      <c r="BNV38" s="449"/>
      <c r="BNW38" s="450">
        <f t="shared" si="2572"/>
        <v>0</v>
      </c>
      <c r="BNX38" s="463"/>
      <c r="BNY38" s="448"/>
      <c r="BOA38" s="458"/>
      <c r="BOB38" s="447"/>
      <c r="BOC38" s="447"/>
      <c r="BOD38" s="447"/>
      <c r="BOE38" s="450">
        <f t="shared" si="2573"/>
        <v>0</v>
      </c>
      <c r="BOF38" s="447"/>
      <c r="BOG38" s="447"/>
      <c r="BOH38" s="447"/>
      <c r="BOI38" s="447"/>
      <c r="BOJ38" s="447"/>
      <c r="BOK38" s="449"/>
      <c r="BOL38" s="450">
        <f t="shared" si="2574"/>
        <v>0</v>
      </c>
      <c r="BOM38" s="463"/>
      <c r="BON38" s="448"/>
      <c r="BOP38" s="458"/>
      <c r="BOQ38" s="447"/>
      <c r="BOR38" s="447"/>
      <c r="BOS38" s="447"/>
      <c r="BOT38" s="450">
        <f t="shared" si="2575"/>
        <v>0</v>
      </c>
      <c r="BOU38" s="447"/>
      <c r="BOV38" s="447"/>
      <c r="BOW38" s="447"/>
      <c r="BOX38" s="447"/>
      <c r="BOY38" s="447"/>
      <c r="BOZ38" s="449"/>
      <c r="BPA38" s="450">
        <f t="shared" si="2576"/>
        <v>0</v>
      </c>
      <c r="BPB38" s="463"/>
      <c r="BPC38" s="448"/>
      <c r="BPE38" s="458"/>
      <c r="BPF38" s="447"/>
      <c r="BPG38" s="447"/>
      <c r="BPH38" s="447"/>
      <c r="BPI38" s="450">
        <f t="shared" si="2577"/>
        <v>0</v>
      </c>
      <c r="BPJ38" s="447"/>
      <c r="BPK38" s="447"/>
      <c r="BPL38" s="447"/>
      <c r="BPM38" s="447"/>
      <c r="BPN38" s="447"/>
      <c r="BPO38" s="449"/>
      <c r="BPP38" s="450">
        <f t="shared" si="2578"/>
        <v>0</v>
      </c>
      <c r="BPQ38" s="463"/>
      <c r="BPR38" s="448"/>
      <c r="BPT38" s="458"/>
      <c r="BPU38" s="447"/>
      <c r="BPV38" s="447"/>
      <c r="BPW38" s="447"/>
      <c r="BPX38" s="450">
        <f t="shared" si="2579"/>
        <v>0</v>
      </c>
      <c r="BPY38" s="447"/>
      <c r="BPZ38" s="447"/>
      <c r="BQA38" s="447"/>
      <c r="BQB38" s="447"/>
      <c r="BQC38" s="447"/>
      <c r="BQD38" s="449"/>
      <c r="BQE38" s="450">
        <f t="shared" si="2580"/>
        <v>0</v>
      </c>
      <c r="BQF38" s="463"/>
      <c r="BQG38" s="448"/>
      <c r="BQI38" s="458"/>
      <c r="BQJ38" s="447"/>
      <c r="BQK38" s="447"/>
      <c r="BQL38" s="447"/>
      <c r="BQM38" s="450">
        <f t="shared" si="2581"/>
        <v>0</v>
      </c>
      <c r="BQN38" s="447"/>
      <c r="BQO38" s="447"/>
      <c r="BQP38" s="447"/>
      <c r="BQQ38" s="447"/>
      <c r="BQR38" s="447"/>
      <c r="BQS38" s="449"/>
      <c r="BQT38" s="450">
        <f t="shared" si="2582"/>
        <v>0</v>
      </c>
      <c r="BQU38" s="463"/>
      <c r="BQV38" s="448"/>
      <c r="BQX38" s="458"/>
      <c r="BQY38" s="447"/>
      <c r="BQZ38" s="447"/>
      <c r="BRA38" s="447"/>
      <c r="BRB38" s="450">
        <f t="shared" si="2583"/>
        <v>0</v>
      </c>
      <c r="BRC38" s="447"/>
      <c r="BRD38" s="447"/>
      <c r="BRE38" s="447"/>
      <c r="BRF38" s="447"/>
      <c r="BRG38" s="447"/>
      <c r="BRH38" s="449"/>
      <c r="BRI38" s="450">
        <f t="shared" si="2584"/>
        <v>0</v>
      </c>
      <c r="BRJ38" s="463"/>
      <c r="BRK38" s="448"/>
      <c r="BRM38" s="458"/>
      <c r="BRN38" s="447"/>
      <c r="BRO38" s="447"/>
      <c r="BRP38" s="447"/>
      <c r="BRQ38" s="450">
        <f t="shared" si="2585"/>
        <v>0</v>
      </c>
      <c r="BRR38" s="447"/>
      <c r="BRS38" s="447"/>
      <c r="BRT38" s="447"/>
      <c r="BRU38" s="447"/>
      <c r="BRV38" s="447"/>
      <c r="BRW38" s="449"/>
      <c r="BRX38" s="450">
        <f t="shared" si="2586"/>
        <v>0</v>
      </c>
      <c r="BRY38" s="463"/>
      <c r="BRZ38" s="448"/>
      <c r="BSB38" s="458"/>
      <c r="BSC38" s="447"/>
      <c r="BSD38" s="447"/>
      <c r="BSE38" s="447"/>
      <c r="BSF38" s="450">
        <f t="shared" si="2587"/>
        <v>0</v>
      </c>
      <c r="BSG38" s="447"/>
      <c r="BSH38" s="447"/>
      <c r="BSI38" s="447"/>
      <c r="BSJ38" s="447"/>
      <c r="BSK38" s="447"/>
      <c r="BSL38" s="449"/>
      <c r="BSM38" s="450">
        <f t="shared" si="2588"/>
        <v>0</v>
      </c>
      <c r="BSN38" s="463"/>
      <c r="BSO38" s="448"/>
      <c r="BSQ38" s="458"/>
      <c r="BSR38" s="447"/>
      <c r="BSS38" s="447"/>
      <c r="BST38" s="447"/>
      <c r="BSU38" s="450">
        <f t="shared" si="2589"/>
        <v>0</v>
      </c>
      <c r="BSV38" s="447"/>
      <c r="BSW38" s="447"/>
      <c r="BSX38" s="447"/>
      <c r="BSY38" s="447"/>
      <c r="BSZ38" s="447"/>
      <c r="BTA38" s="449"/>
      <c r="BTB38" s="450">
        <f t="shared" si="2590"/>
        <v>0</v>
      </c>
      <c r="BTC38" s="463"/>
      <c r="BTD38" s="448"/>
      <c r="BTF38" s="458"/>
      <c r="BTG38" s="447"/>
      <c r="BTH38" s="447"/>
      <c r="BTI38" s="447"/>
      <c r="BTJ38" s="450">
        <f t="shared" si="2591"/>
        <v>0</v>
      </c>
      <c r="BTK38" s="447"/>
      <c r="BTL38" s="447"/>
      <c r="BTM38" s="447"/>
      <c r="BTN38" s="447"/>
      <c r="BTO38" s="447"/>
      <c r="BTP38" s="449"/>
      <c r="BTQ38" s="450">
        <f t="shared" si="2592"/>
        <v>0</v>
      </c>
      <c r="BTR38" s="463"/>
      <c r="BTS38" s="448"/>
      <c r="BTU38" s="458"/>
      <c r="BTV38" s="447"/>
      <c r="BTW38" s="447"/>
      <c r="BTX38" s="447"/>
      <c r="BTY38" s="450">
        <f t="shared" si="2593"/>
        <v>0</v>
      </c>
      <c r="BTZ38" s="447"/>
      <c r="BUA38" s="447"/>
      <c r="BUB38" s="447"/>
      <c r="BUC38" s="447"/>
      <c r="BUD38" s="447"/>
      <c r="BUE38" s="449"/>
      <c r="BUF38" s="450">
        <f t="shared" si="2594"/>
        <v>0</v>
      </c>
      <c r="BUG38" s="463"/>
      <c r="BUH38" s="448"/>
      <c r="BUJ38" s="458"/>
      <c r="BUK38" s="447"/>
      <c r="BUL38" s="447"/>
      <c r="BUM38" s="447"/>
      <c r="BUN38" s="450">
        <f t="shared" si="2595"/>
        <v>0</v>
      </c>
      <c r="BUO38" s="447"/>
      <c r="BUP38" s="447"/>
      <c r="BUQ38" s="447"/>
      <c r="BUR38" s="447"/>
      <c r="BUS38" s="447"/>
      <c r="BUT38" s="449"/>
      <c r="BUU38" s="450">
        <f t="shared" si="2596"/>
        <v>0</v>
      </c>
      <c r="BUV38" s="463"/>
      <c r="BUW38" s="448"/>
      <c r="BUY38" s="458"/>
      <c r="BUZ38" s="447"/>
      <c r="BVA38" s="447"/>
      <c r="BVB38" s="447"/>
      <c r="BVC38" s="450">
        <f t="shared" si="2597"/>
        <v>0</v>
      </c>
      <c r="BVD38" s="447"/>
      <c r="BVE38" s="447"/>
      <c r="BVF38" s="447"/>
      <c r="BVG38" s="447"/>
      <c r="BVH38" s="447"/>
      <c r="BVI38" s="449"/>
      <c r="BVJ38" s="450">
        <f t="shared" si="2598"/>
        <v>0</v>
      </c>
      <c r="BVK38" s="463"/>
      <c r="BVL38" s="448"/>
      <c r="BVN38" s="458"/>
      <c r="BVO38" s="447"/>
      <c r="BVP38" s="447"/>
      <c r="BVQ38" s="447"/>
      <c r="BVR38" s="450">
        <f t="shared" si="2599"/>
        <v>0</v>
      </c>
      <c r="BVS38" s="447"/>
      <c r="BVT38" s="447"/>
      <c r="BVU38" s="447"/>
      <c r="BVV38" s="447"/>
      <c r="BVW38" s="447"/>
      <c r="BVX38" s="449"/>
      <c r="BVY38" s="450">
        <f t="shared" si="2600"/>
        <v>0</v>
      </c>
      <c r="BVZ38" s="463"/>
      <c r="BWA38" s="448"/>
    </row>
    <row r="39" spans="2:1951" ht="15" customHeight="1" x14ac:dyDescent="0.2">
      <c r="B39" s="452" t="s">
        <v>327</v>
      </c>
      <c r="C39" s="447"/>
      <c r="D39" s="447"/>
      <c r="E39" s="447"/>
      <c r="F39" s="447"/>
      <c r="G39" s="450">
        <f t="shared" si="2341"/>
        <v>0</v>
      </c>
      <c r="H39" s="447"/>
      <c r="I39" s="447"/>
      <c r="J39" s="447"/>
      <c r="K39" s="447"/>
      <c r="L39" s="447"/>
      <c r="M39" s="449"/>
      <c r="N39" s="450">
        <f t="shared" si="2342"/>
        <v>0</v>
      </c>
      <c r="O39" s="463"/>
      <c r="P39" s="448"/>
      <c r="R39" s="458"/>
      <c r="S39" s="447"/>
      <c r="T39" s="447"/>
      <c r="U39" s="447"/>
      <c r="V39" s="450">
        <f t="shared" si="2343"/>
        <v>0</v>
      </c>
      <c r="W39" s="447"/>
      <c r="X39" s="447"/>
      <c r="Y39" s="447"/>
      <c r="Z39" s="447"/>
      <c r="AA39" s="447"/>
      <c r="AB39" s="449"/>
      <c r="AC39" s="450">
        <f t="shared" si="2344"/>
        <v>0</v>
      </c>
      <c r="AD39" s="463"/>
      <c r="AE39" s="448"/>
      <c r="AG39" s="458"/>
      <c r="AH39" s="447"/>
      <c r="AI39" s="447"/>
      <c r="AJ39" s="447"/>
      <c r="AK39" s="450">
        <f t="shared" si="2345"/>
        <v>0</v>
      </c>
      <c r="AL39" s="447"/>
      <c r="AM39" s="447"/>
      <c r="AN39" s="447"/>
      <c r="AO39" s="447"/>
      <c r="AP39" s="447"/>
      <c r="AQ39" s="449"/>
      <c r="AR39" s="450">
        <f t="shared" si="2346"/>
        <v>0</v>
      </c>
      <c r="AS39" s="463"/>
      <c r="AT39" s="448"/>
      <c r="AV39" s="458"/>
      <c r="AW39" s="447"/>
      <c r="AX39" s="447"/>
      <c r="AY39" s="447"/>
      <c r="AZ39" s="450">
        <f t="shared" si="2347"/>
        <v>0</v>
      </c>
      <c r="BA39" s="447"/>
      <c r="BB39" s="447"/>
      <c r="BC39" s="447"/>
      <c r="BD39" s="447"/>
      <c r="BE39" s="447"/>
      <c r="BF39" s="449"/>
      <c r="BG39" s="450">
        <f t="shared" si="2348"/>
        <v>0</v>
      </c>
      <c r="BH39" s="463"/>
      <c r="BI39" s="448"/>
      <c r="BK39" s="458"/>
      <c r="BL39" s="447"/>
      <c r="BM39" s="447"/>
      <c r="BN39" s="447"/>
      <c r="BO39" s="450">
        <f t="shared" si="2349"/>
        <v>0</v>
      </c>
      <c r="BP39" s="447"/>
      <c r="BQ39" s="447"/>
      <c r="BR39" s="447"/>
      <c r="BS39" s="447"/>
      <c r="BT39" s="447"/>
      <c r="BU39" s="449"/>
      <c r="BV39" s="450">
        <f t="shared" si="2350"/>
        <v>0</v>
      </c>
      <c r="BW39" s="463"/>
      <c r="BX39" s="448"/>
      <c r="BZ39" s="458"/>
      <c r="CA39" s="447"/>
      <c r="CB39" s="447"/>
      <c r="CC39" s="447"/>
      <c r="CD39" s="450">
        <f t="shared" si="2351"/>
        <v>0</v>
      </c>
      <c r="CE39" s="447"/>
      <c r="CF39" s="447"/>
      <c r="CG39" s="447"/>
      <c r="CH39" s="447"/>
      <c r="CI39" s="447"/>
      <c r="CJ39" s="449"/>
      <c r="CK39" s="450">
        <f t="shared" si="2352"/>
        <v>0</v>
      </c>
      <c r="CL39" s="463"/>
      <c r="CM39" s="448"/>
      <c r="CO39" s="458"/>
      <c r="CP39" s="447"/>
      <c r="CQ39" s="447"/>
      <c r="CR39" s="447"/>
      <c r="CS39" s="450">
        <f t="shared" si="2353"/>
        <v>0</v>
      </c>
      <c r="CT39" s="447"/>
      <c r="CU39" s="447"/>
      <c r="CV39" s="447"/>
      <c r="CW39" s="447"/>
      <c r="CX39" s="447"/>
      <c r="CY39" s="449"/>
      <c r="CZ39" s="450">
        <f t="shared" si="2354"/>
        <v>0</v>
      </c>
      <c r="DA39" s="463"/>
      <c r="DB39" s="448"/>
      <c r="DD39" s="458"/>
      <c r="DE39" s="447"/>
      <c r="DF39" s="447"/>
      <c r="DG39" s="447"/>
      <c r="DH39" s="450">
        <f t="shared" si="2355"/>
        <v>0</v>
      </c>
      <c r="DI39" s="447"/>
      <c r="DJ39" s="447"/>
      <c r="DK39" s="447"/>
      <c r="DL39" s="447"/>
      <c r="DM39" s="447"/>
      <c r="DN39" s="449"/>
      <c r="DO39" s="450">
        <f t="shared" si="2356"/>
        <v>0</v>
      </c>
      <c r="DP39" s="463"/>
      <c r="DQ39" s="448"/>
      <c r="DS39" s="458"/>
      <c r="DT39" s="447"/>
      <c r="DU39" s="447"/>
      <c r="DV39" s="447"/>
      <c r="DW39" s="450">
        <f t="shared" si="2357"/>
        <v>0</v>
      </c>
      <c r="DX39" s="447"/>
      <c r="DY39" s="447"/>
      <c r="DZ39" s="447"/>
      <c r="EA39" s="447"/>
      <c r="EB39" s="447"/>
      <c r="EC39" s="449"/>
      <c r="ED39" s="450">
        <f t="shared" si="2358"/>
        <v>0</v>
      </c>
      <c r="EE39" s="463"/>
      <c r="EF39" s="448"/>
      <c r="EH39" s="458"/>
      <c r="EI39" s="447"/>
      <c r="EJ39" s="447"/>
      <c r="EK39" s="447"/>
      <c r="EL39" s="450">
        <f t="shared" si="2359"/>
        <v>0</v>
      </c>
      <c r="EM39" s="447"/>
      <c r="EN39" s="447"/>
      <c r="EO39" s="447"/>
      <c r="EP39" s="447"/>
      <c r="EQ39" s="447"/>
      <c r="ER39" s="449"/>
      <c r="ES39" s="450">
        <f t="shared" si="2360"/>
        <v>0</v>
      </c>
      <c r="ET39" s="463"/>
      <c r="EU39" s="448"/>
      <c r="EW39" s="458"/>
      <c r="EX39" s="447"/>
      <c r="EY39" s="447"/>
      <c r="EZ39" s="447"/>
      <c r="FA39" s="450">
        <f t="shared" si="2361"/>
        <v>0</v>
      </c>
      <c r="FB39" s="447"/>
      <c r="FC39" s="447"/>
      <c r="FD39" s="447"/>
      <c r="FE39" s="447"/>
      <c r="FF39" s="447"/>
      <c r="FG39" s="449"/>
      <c r="FH39" s="450">
        <f t="shared" si="2362"/>
        <v>0</v>
      </c>
      <c r="FI39" s="463"/>
      <c r="FJ39" s="448"/>
      <c r="FL39" s="458"/>
      <c r="FM39" s="447"/>
      <c r="FN39" s="447"/>
      <c r="FO39" s="447"/>
      <c r="FP39" s="450">
        <f t="shared" si="2363"/>
        <v>0</v>
      </c>
      <c r="FQ39" s="447"/>
      <c r="FR39" s="447"/>
      <c r="FS39" s="447"/>
      <c r="FT39" s="447"/>
      <c r="FU39" s="447"/>
      <c r="FV39" s="449"/>
      <c r="FW39" s="450">
        <f t="shared" si="2364"/>
        <v>0</v>
      </c>
      <c r="FX39" s="463"/>
      <c r="FY39" s="448"/>
      <c r="GA39" s="458"/>
      <c r="GB39" s="447"/>
      <c r="GC39" s="447"/>
      <c r="GD39" s="447"/>
      <c r="GE39" s="450">
        <f t="shared" si="2365"/>
        <v>0</v>
      </c>
      <c r="GF39" s="447"/>
      <c r="GG39" s="447"/>
      <c r="GH39" s="447"/>
      <c r="GI39" s="447"/>
      <c r="GJ39" s="447"/>
      <c r="GK39" s="449"/>
      <c r="GL39" s="450">
        <f t="shared" si="2366"/>
        <v>0</v>
      </c>
      <c r="GM39" s="463"/>
      <c r="GN39" s="448"/>
      <c r="GP39" s="458"/>
      <c r="GQ39" s="447"/>
      <c r="GR39" s="447"/>
      <c r="GS39" s="447"/>
      <c r="GT39" s="450">
        <f t="shared" si="2367"/>
        <v>0</v>
      </c>
      <c r="GU39" s="447"/>
      <c r="GV39" s="447"/>
      <c r="GW39" s="447"/>
      <c r="GX39" s="447"/>
      <c r="GY39" s="447"/>
      <c r="GZ39" s="449"/>
      <c r="HA39" s="450">
        <f t="shared" si="2368"/>
        <v>0</v>
      </c>
      <c r="HB39" s="463"/>
      <c r="HC39" s="448"/>
      <c r="HE39" s="458"/>
      <c r="HF39" s="447"/>
      <c r="HG39" s="447"/>
      <c r="HH39" s="447"/>
      <c r="HI39" s="450">
        <f t="shared" si="2369"/>
        <v>0</v>
      </c>
      <c r="HJ39" s="447"/>
      <c r="HK39" s="447"/>
      <c r="HL39" s="447"/>
      <c r="HM39" s="447"/>
      <c r="HN39" s="447"/>
      <c r="HO39" s="449"/>
      <c r="HP39" s="450">
        <f t="shared" si="2370"/>
        <v>0</v>
      </c>
      <c r="HQ39" s="463"/>
      <c r="HR39" s="448"/>
      <c r="HT39" s="458"/>
      <c r="HU39" s="447"/>
      <c r="HV39" s="447"/>
      <c r="HW39" s="447"/>
      <c r="HX39" s="450">
        <f t="shared" si="2371"/>
        <v>0</v>
      </c>
      <c r="HY39" s="447"/>
      <c r="HZ39" s="447"/>
      <c r="IA39" s="447"/>
      <c r="IB39" s="447"/>
      <c r="IC39" s="447"/>
      <c r="ID39" s="449"/>
      <c r="IE39" s="450">
        <f t="shared" si="2372"/>
        <v>0</v>
      </c>
      <c r="IF39" s="463"/>
      <c r="IG39" s="448"/>
      <c r="II39" s="458"/>
      <c r="IJ39" s="447"/>
      <c r="IK39" s="447"/>
      <c r="IL39" s="447"/>
      <c r="IM39" s="450">
        <f t="shared" si="2373"/>
        <v>0</v>
      </c>
      <c r="IN39" s="447"/>
      <c r="IO39" s="447"/>
      <c r="IP39" s="447"/>
      <c r="IQ39" s="447"/>
      <c r="IR39" s="447"/>
      <c r="IS39" s="449"/>
      <c r="IT39" s="450">
        <f t="shared" si="2374"/>
        <v>0</v>
      </c>
      <c r="IU39" s="463"/>
      <c r="IV39" s="448"/>
      <c r="IX39" s="458"/>
      <c r="IY39" s="447"/>
      <c r="IZ39" s="447"/>
      <c r="JA39" s="447"/>
      <c r="JB39" s="450">
        <f t="shared" si="2375"/>
        <v>0</v>
      </c>
      <c r="JC39" s="447"/>
      <c r="JD39" s="447"/>
      <c r="JE39" s="447"/>
      <c r="JF39" s="447"/>
      <c r="JG39" s="447"/>
      <c r="JH39" s="449"/>
      <c r="JI39" s="450">
        <f t="shared" si="2376"/>
        <v>0</v>
      </c>
      <c r="JJ39" s="463"/>
      <c r="JK39" s="448"/>
      <c r="JM39" s="458"/>
      <c r="JN39" s="447"/>
      <c r="JO39" s="447"/>
      <c r="JP39" s="447"/>
      <c r="JQ39" s="450">
        <f t="shared" si="2377"/>
        <v>0</v>
      </c>
      <c r="JR39" s="447"/>
      <c r="JS39" s="447"/>
      <c r="JT39" s="447"/>
      <c r="JU39" s="447"/>
      <c r="JV39" s="447"/>
      <c r="JW39" s="449"/>
      <c r="JX39" s="450">
        <f t="shared" si="2378"/>
        <v>0</v>
      </c>
      <c r="JY39" s="463"/>
      <c r="JZ39" s="448"/>
      <c r="KB39" s="458"/>
      <c r="KC39" s="447"/>
      <c r="KD39" s="447"/>
      <c r="KE39" s="447"/>
      <c r="KF39" s="450">
        <f t="shared" si="2379"/>
        <v>0</v>
      </c>
      <c r="KG39" s="447"/>
      <c r="KH39" s="447"/>
      <c r="KI39" s="447"/>
      <c r="KJ39" s="447"/>
      <c r="KK39" s="447"/>
      <c r="KL39" s="449"/>
      <c r="KM39" s="450">
        <f t="shared" si="2380"/>
        <v>0</v>
      </c>
      <c r="KN39" s="463"/>
      <c r="KO39" s="448"/>
      <c r="KQ39" s="458"/>
      <c r="KR39" s="447"/>
      <c r="KS39" s="447"/>
      <c r="KT39" s="447"/>
      <c r="KU39" s="450">
        <f t="shared" si="2381"/>
        <v>0</v>
      </c>
      <c r="KV39" s="447"/>
      <c r="KW39" s="447"/>
      <c r="KX39" s="447"/>
      <c r="KY39" s="447"/>
      <c r="KZ39" s="447"/>
      <c r="LA39" s="449"/>
      <c r="LB39" s="450">
        <f t="shared" si="2382"/>
        <v>0</v>
      </c>
      <c r="LC39" s="463"/>
      <c r="LD39" s="448"/>
      <c r="LF39" s="458"/>
      <c r="LG39" s="447"/>
      <c r="LH39" s="447"/>
      <c r="LI39" s="447"/>
      <c r="LJ39" s="450">
        <f t="shared" si="2383"/>
        <v>0</v>
      </c>
      <c r="LK39" s="447"/>
      <c r="LL39" s="447"/>
      <c r="LM39" s="447"/>
      <c r="LN39" s="447"/>
      <c r="LO39" s="447"/>
      <c r="LP39" s="449"/>
      <c r="LQ39" s="450">
        <f t="shared" si="2384"/>
        <v>0</v>
      </c>
      <c r="LR39" s="463"/>
      <c r="LS39" s="448"/>
      <c r="LU39" s="458"/>
      <c r="LV39" s="447"/>
      <c r="LW39" s="447"/>
      <c r="LX39" s="447"/>
      <c r="LY39" s="450">
        <f t="shared" si="2385"/>
        <v>0</v>
      </c>
      <c r="LZ39" s="447"/>
      <c r="MA39" s="447"/>
      <c r="MB39" s="447"/>
      <c r="MC39" s="447"/>
      <c r="MD39" s="447"/>
      <c r="ME39" s="449"/>
      <c r="MF39" s="450">
        <f t="shared" si="2386"/>
        <v>0</v>
      </c>
      <c r="MG39" s="463"/>
      <c r="MH39" s="448"/>
      <c r="MJ39" s="458"/>
      <c r="MK39" s="447"/>
      <c r="ML39" s="447"/>
      <c r="MM39" s="447"/>
      <c r="MN39" s="450">
        <f t="shared" si="2387"/>
        <v>0</v>
      </c>
      <c r="MO39" s="447"/>
      <c r="MP39" s="447"/>
      <c r="MQ39" s="447"/>
      <c r="MR39" s="447"/>
      <c r="MS39" s="447"/>
      <c r="MT39" s="449"/>
      <c r="MU39" s="450">
        <f t="shared" si="2388"/>
        <v>0</v>
      </c>
      <c r="MV39" s="463"/>
      <c r="MW39" s="448"/>
      <c r="MY39" s="458"/>
      <c r="MZ39" s="447"/>
      <c r="NA39" s="447"/>
      <c r="NB39" s="447"/>
      <c r="NC39" s="450">
        <f t="shared" si="2389"/>
        <v>0</v>
      </c>
      <c r="ND39" s="447"/>
      <c r="NE39" s="447"/>
      <c r="NF39" s="447"/>
      <c r="NG39" s="447"/>
      <c r="NH39" s="447"/>
      <c r="NI39" s="449"/>
      <c r="NJ39" s="450">
        <f t="shared" si="2390"/>
        <v>0</v>
      </c>
      <c r="NK39" s="463"/>
      <c r="NL39" s="448"/>
      <c r="NN39" s="458"/>
      <c r="NO39" s="447"/>
      <c r="NP39" s="447"/>
      <c r="NQ39" s="447"/>
      <c r="NR39" s="450">
        <f t="shared" si="2391"/>
        <v>0</v>
      </c>
      <c r="NS39" s="447"/>
      <c r="NT39" s="447"/>
      <c r="NU39" s="447"/>
      <c r="NV39" s="447"/>
      <c r="NW39" s="447"/>
      <c r="NX39" s="449"/>
      <c r="NY39" s="450">
        <f t="shared" si="2392"/>
        <v>0</v>
      </c>
      <c r="NZ39" s="463"/>
      <c r="OA39" s="448"/>
      <c r="OC39" s="458"/>
      <c r="OD39" s="447"/>
      <c r="OE39" s="447"/>
      <c r="OF39" s="447"/>
      <c r="OG39" s="450">
        <f t="shared" si="2393"/>
        <v>0</v>
      </c>
      <c r="OH39" s="447"/>
      <c r="OI39" s="447"/>
      <c r="OJ39" s="447"/>
      <c r="OK39" s="447"/>
      <c r="OL39" s="447"/>
      <c r="OM39" s="449"/>
      <c r="ON39" s="450">
        <f t="shared" si="2394"/>
        <v>0</v>
      </c>
      <c r="OO39" s="463"/>
      <c r="OP39" s="448"/>
      <c r="OR39" s="458"/>
      <c r="OS39" s="447"/>
      <c r="OT39" s="447"/>
      <c r="OU39" s="447"/>
      <c r="OV39" s="450">
        <f t="shared" si="2395"/>
        <v>0</v>
      </c>
      <c r="OW39" s="447"/>
      <c r="OX39" s="447"/>
      <c r="OY39" s="447"/>
      <c r="OZ39" s="447"/>
      <c r="PA39" s="447"/>
      <c r="PB39" s="449"/>
      <c r="PC39" s="450">
        <f t="shared" si="2396"/>
        <v>0</v>
      </c>
      <c r="PD39" s="463"/>
      <c r="PE39" s="448"/>
      <c r="PG39" s="458"/>
      <c r="PH39" s="447"/>
      <c r="PI39" s="447"/>
      <c r="PJ39" s="447"/>
      <c r="PK39" s="450">
        <f t="shared" si="2397"/>
        <v>0</v>
      </c>
      <c r="PL39" s="447"/>
      <c r="PM39" s="447"/>
      <c r="PN39" s="447"/>
      <c r="PO39" s="447"/>
      <c r="PP39" s="447"/>
      <c r="PQ39" s="449"/>
      <c r="PR39" s="450">
        <f t="shared" si="2398"/>
        <v>0</v>
      </c>
      <c r="PS39" s="463"/>
      <c r="PT39" s="448"/>
      <c r="PV39" s="458"/>
      <c r="PW39" s="447"/>
      <c r="PX39" s="447"/>
      <c r="PY39" s="447"/>
      <c r="PZ39" s="450">
        <f t="shared" si="2399"/>
        <v>0</v>
      </c>
      <c r="QA39" s="447"/>
      <c r="QB39" s="447"/>
      <c r="QC39" s="447"/>
      <c r="QD39" s="447"/>
      <c r="QE39" s="447"/>
      <c r="QF39" s="449"/>
      <c r="QG39" s="450">
        <f t="shared" si="2400"/>
        <v>0</v>
      </c>
      <c r="QH39" s="463"/>
      <c r="QI39" s="448"/>
      <c r="QK39" s="458"/>
      <c r="QL39" s="447"/>
      <c r="QM39" s="447"/>
      <c r="QN39" s="447"/>
      <c r="QO39" s="450">
        <f t="shared" si="2401"/>
        <v>0</v>
      </c>
      <c r="QP39" s="447"/>
      <c r="QQ39" s="447"/>
      <c r="QR39" s="447"/>
      <c r="QS39" s="447"/>
      <c r="QT39" s="447"/>
      <c r="QU39" s="449"/>
      <c r="QV39" s="450">
        <f t="shared" si="2402"/>
        <v>0</v>
      </c>
      <c r="QW39" s="463"/>
      <c r="QX39" s="448"/>
      <c r="QZ39" s="458"/>
      <c r="RA39" s="447"/>
      <c r="RB39" s="447"/>
      <c r="RC39" s="447"/>
      <c r="RD39" s="450">
        <f t="shared" si="2403"/>
        <v>0</v>
      </c>
      <c r="RE39" s="447"/>
      <c r="RF39" s="447"/>
      <c r="RG39" s="447"/>
      <c r="RH39" s="447"/>
      <c r="RI39" s="447"/>
      <c r="RJ39" s="449"/>
      <c r="RK39" s="450">
        <f t="shared" si="2404"/>
        <v>0</v>
      </c>
      <c r="RL39" s="463"/>
      <c r="RM39" s="448"/>
      <c r="RO39" s="458"/>
      <c r="RP39" s="447"/>
      <c r="RQ39" s="447"/>
      <c r="RR39" s="447"/>
      <c r="RS39" s="450">
        <f t="shared" si="2405"/>
        <v>0</v>
      </c>
      <c r="RT39" s="447"/>
      <c r="RU39" s="447"/>
      <c r="RV39" s="447"/>
      <c r="RW39" s="447"/>
      <c r="RX39" s="447"/>
      <c r="RY39" s="449"/>
      <c r="RZ39" s="450">
        <f t="shared" si="2406"/>
        <v>0</v>
      </c>
      <c r="SA39" s="463"/>
      <c r="SB39" s="448"/>
      <c r="SD39" s="458"/>
      <c r="SE39" s="447"/>
      <c r="SF39" s="447"/>
      <c r="SG39" s="447"/>
      <c r="SH39" s="450">
        <f t="shared" si="2407"/>
        <v>0</v>
      </c>
      <c r="SI39" s="447"/>
      <c r="SJ39" s="447"/>
      <c r="SK39" s="447"/>
      <c r="SL39" s="447"/>
      <c r="SM39" s="447"/>
      <c r="SN39" s="449"/>
      <c r="SO39" s="450">
        <f t="shared" si="2408"/>
        <v>0</v>
      </c>
      <c r="SP39" s="463"/>
      <c r="SQ39" s="448"/>
      <c r="SS39" s="458"/>
      <c r="ST39" s="447"/>
      <c r="SU39" s="447"/>
      <c r="SV39" s="447"/>
      <c r="SW39" s="450">
        <f t="shared" si="2409"/>
        <v>0</v>
      </c>
      <c r="SX39" s="447"/>
      <c r="SY39" s="447"/>
      <c r="SZ39" s="447"/>
      <c r="TA39" s="447"/>
      <c r="TB39" s="447"/>
      <c r="TC39" s="449"/>
      <c r="TD39" s="450">
        <f t="shared" si="2410"/>
        <v>0</v>
      </c>
      <c r="TE39" s="463"/>
      <c r="TF39" s="448"/>
      <c r="TH39" s="458"/>
      <c r="TI39" s="447"/>
      <c r="TJ39" s="447"/>
      <c r="TK39" s="447"/>
      <c r="TL39" s="450">
        <f t="shared" si="2411"/>
        <v>0</v>
      </c>
      <c r="TM39" s="447"/>
      <c r="TN39" s="447"/>
      <c r="TO39" s="447"/>
      <c r="TP39" s="447"/>
      <c r="TQ39" s="447"/>
      <c r="TR39" s="449"/>
      <c r="TS39" s="450">
        <f t="shared" si="2412"/>
        <v>0</v>
      </c>
      <c r="TT39" s="463"/>
      <c r="TU39" s="448"/>
      <c r="TW39" s="458"/>
      <c r="TX39" s="447"/>
      <c r="TY39" s="447"/>
      <c r="TZ39" s="447"/>
      <c r="UA39" s="450">
        <f t="shared" si="2413"/>
        <v>0</v>
      </c>
      <c r="UB39" s="447"/>
      <c r="UC39" s="447"/>
      <c r="UD39" s="447"/>
      <c r="UE39" s="447"/>
      <c r="UF39" s="447"/>
      <c r="UG39" s="449"/>
      <c r="UH39" s="450">
        <f t="shared" si="2414"/>
        <v>0</v>
      </c>
      <c r="UI39" s="463"/>
      <c r="UJ39" s="448"/>
      <c r="UL39" s="458"/>
      <c r="UM39" s="447"/>
      <c r="UN39" s="447"/>
      <c r="UO39" s="447"/>
      <c r="UP39" s="450">
        <f t="shared" si="2415"/>
        <v>0</v>
      </c>
      <c r="UQ39" s="447"/>
      <c r="UR39" s="447"/>
      <c r="US39" s="447"/>
      <c r="UT39" s="447"/>
      <c r="UU39" s="447"/>
      <c r="UV39" s="449"/>
      <c r="UW39" s="450">
        <f t="shared" si="2416"/>
        <v>0</v>
      </c>
      <c r="UX39" s="463"/>
      <c r="UY39" s="448"/>
      <c r="VA39" s="458"/>
      <c r="VB39" s="447"/>
      <c r="VC39" s="447"/>
      <c r="VD39" s="447"/>
      <c r="VE39" s="450">
        <f t="shared" si="2417"/>
        <v>0</v>
      </c>
      <c r="VF39" s="447"/>
      <c r="VG39" s="447"/>
      <c r="VH39" s="447"/>
      <c r="VI39" s="447"/>
      <c r="VJ39" s="447"/>
      <c r="VK39" s="449"/>
      <c r="VL39" s="450">
        <f t="shared" si="2418"/>
        <v>0</v>
      </c>
      <c r="VM39" s="463"/>
      <c r="VN39" s="448"/>
      <c r="VP39" s="458"/>
      <c r="VQ39" s="447"/>
      <c r="VR39" s="447"/>
      <c r="VS39" s="447"/>
      <c r="VT39" s="450">
        <f t="shared" si="2419"/>
        <v>0</v>
      </c>
      <c r="VU39" s="447"/>
      <c r="VV39" s="447"/>
      <c r="VW39" s="447"/>
      <c r="VX39" s="447"/>
      <c r="VY39" s="447"/>
      <c r="VZ39" s="449"/>
      <c r="WA39" s="450">
        <f t="shared" si="2420"/>
        <v>0</v>
      </c>
      <c r="WB39" s="463"/>
      <c r="WC39" s="448"/>
      <c r="WE39" s="458"/>
      <c r="WF39" s="447"/>
      <c r="WG39" s="447"/>
      <c r="WH39" s="447"/>
      <c r="WI39" s="450">
        <f t="shared" si="2421"/>
        <v>0</v>
      </c>
      <c r="WJ39" s="447"/>
      <c r="WK39" s="447"/>
      <c r="WL39" s="447"/>
      <c r="WM39" s="447"/>
      <c r="WN39" s="447"/>
      <c r="WO39" s="449"/>
      <c r="WP39" s="450">
        <f t="shared" si="2422"/>
        <v>0</v>
      </c>
      <c r="WQ39" s="463"/>
      <c r="WR39" s="448"/>
      <c r="WT39" s="458"/>
      <c r="WU39" s="447"/>
      <c r="WV39" s="447"/>
      <c r="WW39" s="447"/>
      <c r="WX39" s="450">
        <f t="shared" si="2423"/>
        <v>0</v>
      </c>
      <c r="WY39" s="447"/>
      <c r="WZ39" s="447"/>
      <c r="XA39" s="447"/>
      <c r="XB39" s="447"/>
      <c r="XC39" s="447"/>
      <c r="XD39" s="449"/>
      <c r="XE39" s="450">
        <f t="shared" si="2424"/>
        <v>0</v>
      </c>
      <c r="XF39" s="463"/>
      <c r="XG39" s="448"/>
      <c r="XI39" s="458"/>
      <c r="XJ39" s="447"/>
      <c r="XK39" s="447"/>
      <c r="XL39" s="447"/>
      <c r="XM39" s="450">
        <f t="shared" si="2425"/>
        <v>0</v>
      </c>
      <c r="XN39" s="447"/>
      <c r="XO39" s="447"/>
      <c r="XP39" s="447"/>
      <c r="XQ39" s="447"/>
      <c r="XR39" s="447"/>
      <c r="XS39" s="449"/>
      <c r="XT39" s="450">
        <f t="shared" si="2426"/>
        <v>0</v>
      </c>
      <c r="XU39" s="463"/>
      <c r="XV39" s="448"/>
      <c r="XX39" s="458"/>
      <c r="XY39" s="447"/>
      <c r="XZ39" s="447"/>
      <c r="YA39" s="447"/>
      <c r="YB39" s="450">
        <f t="shared" si="2427"/>
        <v>0</v>
      </c>
      <c r="YC39" s="447"/>
      <c r="YD39" s="447"/>
      <c r="YE39" s="447"/>
      <c r="YF39" s="447"/>
      <c r="YG39" s="447"/>
      <c r="YH39" s="449"/>
      <c r="YI39" s="450">
        <f t="shared" si="2428"/>
        <v>0</v>
      </c>
      <c r="YJ39" s="463"/>
      <c r="YK39" s="448"/>
      <c r="YM39" s="458"/>
      <c r="YN39" s="447"/>
      <c r="YO39" s="447"/>
      <c r="YP39" s="447"/>
      <c r="YQ39" s="450">
        <f t="shared" si="2429"/>
        <v>0</v>
      </c>
      <c r="YR39" s="447"/>
      <c r="YS39" s="447"/>
      <c r="YT39" s="447"/>
      <c r="YU39" s="447"/>
      <c r="YV39" s="447"/>
      <c r="YW39" s="449"/>
      <c r="YX39" s="450">
        <f t="shared" si="2430"/>
        <v>0</v>
      </c>
      <c r="YY39" s="463"/>
      <c r="YZ39" s="448"/>
      <c r="ZB39" s="458"/>
      <c r="ZC39" s="447"/>
      <c r="ZD39" s="447"/>
      <c r="ZE39" s="447"/>
      <c r="ZF39" s="450">
        <f t="shared" si="2431"/>
        <v>0</v>
      </c>
      <c r="ZG39" s="447"/>
      <c r="ZH39" s="447"/>
      <c r="ZI39" s="447"/>
      <c r="ZJ39" s="447"/>
      <c r="ZK39" s="447"/>
      <c r="ZL39" s="449"/>
      <c r="ZM39" s="450">
        <f t="shared" si="2432"/>
        <v>0</v>
      </c>
      <c r="ZN39" s="463"/>
      <c r="ZO39" s="448"/>
      <c r="ZQ39" s="458"/>
      <c r="ZR39" s="447"/>
      <c r="ZS39" s="447"/>
      <c r="ZT39" s="447"/>
      <c r="ZU39" s="450">
        <f t="shared" si="2433"/>
        <v>0</v>
      </c>
      <c r="ZV39" s="447"/>
      <c r="ZW39" s="447"/>
      <c r="ZX39" s="447"/>
      <c r="ZY39" s="447"/>
      <c r="ZZ39" s="447"/>
      <c r="AAA39" s="449"/>
      <c r="AAB39" s="450">
        <f t="shared" si="2434"/>
        <v>0</v>
      </c>
      <c r="AAC39" s="463"/>
      <c r="AAD39" s="448"/>
      <c r="AAF39" s="458"/>
      <c r="AAG39" s="447"/>
      <c r="AAH39" s="447"/>
      <c r="AAI39" s="447"/>
      <c r="AAJ39" s="450">
        <f t="shared" si="2435"/>
        <v>0</v>
      </c>
      <c r="AAK39" s="447"/>
      <c r="AAL39" s="447"/>
      <c r="AAM39" s="447"/>
      <c r="AAN39" s="447"/>
      <c r="AAO39" s="447"/>
      <c r="AAP39" s="449"/>
      <c r="AAQ39" s="450">
        <f t="shared" si="2436"/>
        <v>0</v>
      </c>
      <c r="AAR39" s="463"/>
      <c r="AAS39" s="448"/>
      <c r="AAU39" s="458"/>
      <c r="AAV39" s="447"/>
      <c r="AAW39" s="447"/>
      <c r="AAX39" s="447"/>
      <c r="AAY39" s="450">
        <f t="shared" si="2437"/>
        <v>0</v>
      </c>
      <c r="AAZ39" s="447"/>
      <c r="ABA39" s="447"/>
      <c r="ABB39" s="447"/>
      <c r="ABC39" s="447"/>
      <c r="ABD39" s="447"/>
      <c r="ABE39" s="449"/>
      <c r="ABF39" s="450">
        <f t="shared" si="2438"/>
        <v>0</v>
      </c>
      <c r="ABG39" s="463"/>
      <c r="ABH39" s="448"/>
      <c r="ABJ39" s="458"/>
      <c r="ABK39" s="447"/>
      <c r="ABL39" s="447"/>
      <c r="ABM39" s="447"/>
      <c r="ABN39" s="450">
        <f t="shared" si="2439"/>
        <v>0</v>
      </c>
      <c r="ABO39" s="447"/>
      <c r="ABP39" s="447"/>
      <c r="ABQ39" s="447"/>
      <c r="ABR39" s="447"/>
      <c r="ABS39" s="447"/>
      <c r="ABT39" s="449"/>
      <c r="ABU39" s="450">
        <f t="shared" si="2440"/>
        <v>0</v>
      </c>
      <c r="ABV39" s="463"/>
      <c r="ABW39" s="448"/>
      <c r="ABY39" s="458"/>
      <c r="ABZ39" s="447"/>
      <c r="ACA39" s="447"/>
      <c r="ACB39" s="447"/>
      <c r="ACC39" s="450">
        <f t="shared" si="2441"/>
        <v>0</v>
      </c>
      <c r="ACD39" s="447"/>
      <c r="ACE39" s="447"/>
      <c r="ACF39" s="447"/>
      <c r="ACG39" s="447"/>
      <c r="ACH39" s="447"/>
      <c r="ACI39" s="449"/>
      <c r="ACJ39" s="450">
        <f t="shared" si="2442"/>
        <v>0</v>
      </c>
      <c r="ACK39" s="463"/>
      <c r="ACL39" s="448"/>
      <c r="ACN39" s="458"/>
      <c r="ACO39" s="447"/>
      <c r="ACP39" s="447"/>
      <c r="ACQ39" s="447"/>
      <c r="ACR39" s="450">
        <f t="shared" si="2443"/>
        <v>0</v>
      </c>
      <c r="ACS39" s="447"/>
      <c r="ACT39" s="447"/>
      <c r="ACU39" s="447"/>
      <c r="ACV39" s="447"/>
      <c r="ACW39" s="447"/>
      <c r="ACX39" s="449"/>
      <c r="ACY39" s="450">
        <f t="shared" si="2444"/>
        <v>0</v>
      </c>
      <c r="ACZ39" s="463"/>
      <c r="ADA39" s="448"/>
      <c r="ADC39" s="458"/>
      <c r="ADD39" s="447"/>
      <c r="ADE39" s="447"/>
      <c r="ADF39" s="447"/>
      <c r="ADG39" s="450">
        <f t="shared" si="2445"/>
        <v>0</v>
      </c>
      <c r="ADH39" s="447"/>
      <c r="ADI39" s="447"/>
      <c r="ADJ39" s="447"/>
      <c r="ADK39" s="447"/>
      <c r="ADL39" s="447"/>
      <c r="ADM39" s="449"/>
      <c r="ADN39" s="450">
        <f t="shared" si="2446"/>
        <v>0</v>
      </c>
      <c r="ADO39" s="463"/>
      <c r="ADP39" s="448"/>
      <c r="ADR39" s="458"/>
      <c r="ADS39" s="447"/>
      <c r="ADT39" s="447"/>
      <c r="ADU39" s="447"/>
      <c r="ADV39" s="450">
        <f t="shared" si="2447"/>
        <v>0</v>
      </c>
      <c r="ADW39" s="447"/>
      <c r="ADX39" s="447"/>
      <c r="ADY39" s="447"/>
      <c r="ADZ39" s="447"/>
      <c r="AEA39" s="447"/>
      <c r="AEB39" s="449"/>
      <c r="AEC39" s="450">
        <f t="shared" si="2448"/>
        <v>0</v>
      </c>
      <c r="AED39" s="463"/>
      <c r="AEE39" s="448"/>
      <c r="AEG39" s="458"/>
      <c r="AEH39" s="447"/>
      <c r="AEI39" s="447"/>
      <c r="AEJ39" s="447"/>
      <c r="AEK39" s="450">
        <f t="shared" si="2449"/>
        <v>0</v>
      </c>
      <c r="AEL39" s="447"/>
      <c r="AEM39" s="447"/>
      <c r="AEN39" s="447"/>
      <c r="AEO39" s="447"/>
      <c r="AEP39" s="447"/>
      <c r="AEQ39" s="449"/>
      <c r="AER39" s="450">
        <f t="shared" si="2450"/>
        <v>0</v>
      </c>
      <c r="AES39" s="463"/>
      <c r="AET39" s="448"/>
      <c r="AEV39" s="458"/>
      <c r="AEW39" s="447"/>
      <c r="AEX39" s="447"/>
      <c r="AEY39" s="447"/>
      <c r="AEZ39" s="450">
        <f t="shared" si="2451"/>
        <v>0</v>
      </c>
      <c r="AFA39" s="447"/>
      <c r="AFB39" s="447"/>
      <c r="AFC39" s="447"/>
      <c r="AFD39" s="447"/>
      <c r="AFE39" s="447"/>
      <c r="AFF39" s="449"/>
      <c r="AFG39" s="450">
        <f t="shared" si="2452"/>
        <v>0</v>
      </c>
      <c r="AFH39" s="463"/>
      <c r="AFI39" s="448"/>
      <c r="AFK39" s="458"/>
      <c r="AFL39" s="447"/>
      <c r="AFM39" s="447"/>
      <c r="AFN39" s="447"/>
      <c r="AFO39" s="450">
        <f t="shared" si="2453"/>
        <v>0</v>
      </c>
      <c r="AFP39" s="447"/>
      <c r="AFQ39" s="447"/>
      <c r="AFR39" s="447"/>
      <c r="AFS39" s="447"/>
      <c r="AFT39" s="447"/>
      <c r="AFU39" s="449"/>
      <c r="AFV39" s="450">
        <f t="shared" si="2454"/>
        <v>0</v>
      </c>
      <c r="AFW39" s="463"/>
      <c r="AFX39" s="448"/>
      <c r="AFZ39" s="458"/>
      <c r="AGA39" s="447"/>
      <c r="AGB39" s="447"/>
      <c r="AGC39" s="447"/>
      <c r="AGD39" s="450">
        <f t="shared" si="2455"/>
        <v>0</v>
      </c>
      <c r="AGE39" s="447"/>
      <c r="AGF39" s="447"/>
      <c r="AGG39" s="447"/>
      <c r="AGH39" s="447"/>
      <c r="AGI39" s="447"/>
      <c r="AGJ39" s="449"/>
      <c r="AGK39" s="450">
        <f t="shared" si="2456"/>
        <v>0</v>
      </c>
      <c r="AGL39" s="463"/>
      <c r="AGM39" s="448"/>
      <c r="AGO39" s="458"/>
      <c r="AGP39" s="447"/>
      <c r="AGQ39" s="447"/>
      <c r="AGR39" s="447"/>
      <c r="AGS39" s="450">
        <f t="shared" si="2457"/>
        <v>0</v>
      </c>
      <c r="AGT39" s="447"/>
      <c r="AGU39" s="447"/>
      <c r="AGV39" s="447"/>
      <c r="AGW39" s="447"/>
      <c r="AGX39" s="447"/>
      <c r="AGY39" s="449"/>
      <c r="AGZ39" s="450">
        <f t="shared" si="2458"/>
        <v>0</v>
      </c>
      <c r="AHA39" s="463"/>
      <c r="AHB39" s="448"/>
      <c r="AHD39" s="458"/>
      <c r="AHE39" s="447"/>
      <c r="AHF39" s="447"/>
      <c r="AHG39" s="447"/>
      <c r="AHH39" s="450">
        <f t="shared" si="2459"/>
        <v>0</v>
      </c>
      <c r="AHI39" s="447"/>
      <c r="AHJ39" s="447"/>
      <c r="AHK39" s="447"/>
      <c r="AHL39" s="447"/>
      <c r="AHM39" s="447"/>
      <c r="AHN39" s="449"/>
      <c r="AHO39" s="450">
        <f t="shared" si="2460"/>
        <v>0</v>
      </c>
      <c r="AHP39" s="463"/>
      <c r="AHQ39" s="448"/>
      <c r="AHS39" s="458"/>
      <c r="AHT39" s="447"/>
      <c r="AHU39" s="447"/>
      <c r="AHV39" s="447"/>
      <c r="AHW39" s="450">
        <f t="shared" si="2461"/>
        <v>0</v>
      </c>
      <c r="AHX39" s="447"/>
      <c r="AHY39" s="447"/>
      <c r="AHZ39" s="447"/>
      <c r="AIA39" s="447"/>
      <c r="AIB39" s="447"/>
      <c r="AIC39" s="449"/>
      <c r="AID39" s="450">
        <f t="shared" si="2462"/>
        <v>0</v>
      </c>
      <c r="AIE39" s="463"/>
      <c r="AIF39" s="448"/>
      <c r="AIH39" s="458"/>
      <c r="AII39" s="447"/>
      <c r="AIJ39" s="447"/>
      <c r="AIK39" s="447"/>
      <c r="AIL39" s="450">
        <f t="shared" si="2463"/>
        <v>0</v>
      </c>
      <c r="AIM39" s="447"/>
      <c r="AIN39" s="447"/>
      <c r="AIO39" s="447"/>
      <c r="AIP39" s="447"/>
      <c r="AIQ39" s="447"/>
      <c r="AIR39" s="449"/>
      <c r="AIS39" s="450">
        <f t="shared" si="2464"/>
        <v>0</v>
      </c>
      <c r="AIT39" s="463"/>
      <c r="AIU39" s="448"/>
      <c r="AIW39" s="458"/>
      <c r="AIX39" s="447"/>
      <c r="AIY39" s="447"/>
      <c r="AIZ39" s="447"/>
      <c r="AJA39" s="450">
        <f t="shared" si="2465"/>
        <v>0</v>
      </c>
      <c r="AJB39" s="447"/>
      <c r="AJC39" s="447"/>
      <c r="AJD39" s="447"/>
      <c r="AJE39" s="447"/>
      <c r="AJF39" s="447"/>
      <c r="AJG39" s="449"/>
      <c r="AJH39" s="450">
        <f t="shared" si="2466"/>
        <v>0</v>
      </c>
      <c r="AJI39" s="463"/>
      <c r="AJJ39" s="448"/>
      <c r="AJL39" s="458"/>
      <c r="AJM39" s="447"/>
      <c r="AJN39" s="447"/>
      <c r="AJO39" s="447"/>
      <c r="AJP39" s="450">
        <f t="shared" si="2467"/>
        <v>0</v>
      </c>
      <c r="AJQ39" s="447"/>
      <c r="AJR39" s="447"/>
      <c r="AJS39" s="447"/>
      <c r="AJT39" s="447"/>
      <c r="AJU39" s="447"/>
      <c r="AJV39" s="449"/>
      <c r="AJW39" s="450">
        <f t="shared" si="2468"/>
        <v>0</v>
      </c>
      <c r="AJX39" s="463"/>
      <c r="AJY39" s="448"/>
      <c r="AKA39" s="458"/>
      <c r="AKB39" s="447"/>
      <c r="AKC39" s="447"/>
      <c r="AKD39" s="447"/>
      <c r="AKE39" s="450">
        <f t="shared" si="2469"/>
        <v>0</v>
      </c>
      <c r="AKF39" s="447"/>
      <c r="AKG39" s="447"/>
      <c r="AKH39" s="447"/>
      <c r="AKI39" s="447"/>
      <c r="AKJ39" s="447"/>
      <c r="AKK39" s="449"/>
      <c r="AKL39" s="450">
        <f t="shared" si="2470"/>
        <v>0</v>
      </c>
      <c r="AKM39" s="463"/>
      <c r="AKN39" s="448"/>
      <c r="AKP39" s="458"/>
      <c r="AKQ39" s="447"/>
      <c r="AKR39" s="447"/>
      <c r="AKS39" s="447"/>
      <c r="AKT39" s="450">
        <f t="shared" si="2471"/>
        <v>0</v>
      </c>
      <c r="AKU39" s="447"/>
      <c r="AKV39" s="447"/>
      <c r="AKW39" s="447"/>
      <c r="AKX39" s="447"/>
      <c r="AKY39" s="447"/>
      <c r="AKZ39" s="449"/>
      <c r="ALA39" s="450">
        <f t="shared" si="2472"/>
        <v>0</v>
      </c>
      <c r="ALB39" s="463"/>
      <c r="ALC39" s="448"/>
      <c r="ALE39" s="458"/>
      <c r="ALF39" s="447"/>
      <c r="ALG39" s="447"/>
      <c r="ALH39" s="447"/>
      <c r="ALI39" s="450">
        <f t="shared" si="2473"/>
        <v>0</v>
      </c>
      <c r="ALJ39" s="447"/>
      <c r="ALK39" s="447"/>
      <c r="ALL39" s="447"/>
      <c r="ALM39" s="447"/>
      <c r="ALN39" s="447"/>
      <c r="ALO39" s="449"/>
      <c r="ALP39" s="450">
        <f t="shared" si="2474"/>
        <v>0</v>
      </c>
      <c r="ALQ39" s="463"/>
      <c r="ALR39" s="448"/>
      <c r="ALT39" s="458"/>
      <c r="ALU39" s="447"/>
      <c r="ALV39" s="447"/>
      <c r="ALW39" s="447"/>
      <c r="ALX39" s="450">
        <f t="shared" si="2475"/>
        <v>0</v>
      </c>
      <c r="ALY39" s="447"/>
      <c r="ALZ39" s="447"/>
      <c r="AMA39" s="447"/>
      <c r="AMB39" s="447"/>
      <c r="AMC39" s="447"/>
      <c r="AMD39" s="449"/>
      <c r="AME39" s="450">
        <f t="shared" si="2476"/>
        <v>0</v>
      </c>
      <c r="AMF39" s="463"/>
      <c r="AMG39" s="448"/>
      <c r="AMI39" s="458"/>
      <c r="AMJ39" s="447"/>
      <c r="AMK39" s="447"/>
      <c r="AML39" s="447"/>
      <c r="AMM39" s="450">
        <f t="shared" si="2477"/>
        <v>0</v>
      </c>
      <c r="AMN39" s="447"/>
      <c r="AMO39" s="447"/>
      <c r="AMP39" s="447"/>
      <c r="AMQ39" s="447"/>
      <c r="AMR39" s="447"/>
      <c r="AMS39" s="449"/>
      <c r="AMT39" s="450">
        <f t="shared" si="2478"/>
        <v>0</v>
      </c>
      <c r="AMU39" s="463"/>
      <c r="AMV39" s="448"/>
      <c r="AMX39" s="458"/>
      <c r="AMY39" s="447"/>
      <c r="AMZ39" s="447"/>
      <c r="ANA39" s="447"/>
      <c r="ANB39" s="450">
        <f t="shared" si="2479"/>
        <v>0</v>
      </c>
      <c r="ANC39" s="447"/>
      <c r="AND39" s="447"/>
      <c r="ANE39" s="447"/>
      <c r="ANF39" s="447"/>
      <c r="ANG39" s="447"/>
      <c r="ANH39" s="449"/>
      <c r="ANI39" s="450">
        <f t="shared" si="2480"/>
        <v>0</v>
      </c>
      <c r="ANJ39" s="463"/>
      <c r="ANK39" s="448"/>
      <c r="ANM39" s="458"/>
      <c r="ANN39" s="447"/>
      <c r="ANO39" s="447"/>
      <c r="ANP39" s="447"/>
      <c r="ANQ39" s="450">
        <f t="shared" si="2481"/>
        <v>0</v>
      </c>
      <c r="ANR39" s="447"/>
      <c r="ANS39" s="447"/>
      <c r="ANT39" s="447"/>
      <c r="ANU39" s="447"/>
      <c r="ANV39" s="447"/>
      <c r="ANW39" s="449"/>
      <c r="ANX39" s="450">
        <f t="shared" si="2482"/>
        <v>0</v>
      </c>
      <c r="ANY39" s="463"/>
      <c r="ANZ39" s="448"/>
      <c r="AOB39" s="458"/>
      <c r="AOC39" s="447"/>
      <c r="AOD39" s="447"/>
      <c r="AOE39" s="447"/>
      <c r="AOF39" s="450">
        <f t="shared" si="2483"/>
        <v>0</v>
      </c>
      <c r="AOG39" s="447"/>
      <c r="AOH39" s="447"/>
      <c r="AOI39" s="447"/>
      <c r="AOJ39" s="447"/>
      <c r="AOK39" s="447"/>
      <c r="AOL39" s="449"/>
      <c r="AOM39" s="450">
        <f t="shared" si="2484"/>
        <v>0</v>
      </c>
      <c r="AON39" s="463"/>
      <c r="AOO39" s="448"/>
      <c r="AOQ39" s="458"/>
      <c r="AOR39" s="447"/>
      <c r="AOS39" s="447"/>
      <c r="AOT39" s="447"/>
      <c r="AOU39" s="450">
        <f t="shared" si="2485"/>
        <v>0</v>
      </c>
      <c r="AOV39" s="447"/>
      <c r="AOW39" s="447"/>
      <c r="AOX39" s="447"/>
      <c r="AOY39" s="447"/>
      <c r="AOZ39" s="447"/>
      <c r="APA39" s="449"/>
      <c r="APB39" s="450">
        <f t="shared" si="2486"/>
        <v>0</v>
      </c>
      <c r="APC39" s="463"/>
      <c r="APD39" s="448"/>
      <c r="APF39" s="458"/>
      <c r="APG39" s="447"/>
      <c r="APH39" s="447"/>
      <c r="API39" s="447"/>
      <c r="APJ39" s="450">
        <f t="shared" si="2487"/>
        <v>0</v>
      </c>
      <c r="APK39" s="447"/>
      <c r="APL39" s="447"/>
      <c r="APM39" s="447"/>
      <c r="APN39" s="447"/>
      <c r="APO39" s="447"/>
      <c r="APP39" s="449"/>
      <c r="APQ39" s="450">
        <f t="shared" si="2488"/>
        <v>0</v>
      </c>
      <c r="APR39" s="463"/>
      <c r="APS39" s="448"/>
      <c r="APU39" s="458"/>
      <c r="APV39" s="447"/>
      <c r="APW39" s="447"/>
      <c r="APX39" s="447"/>
      <c r="APY39" s="450">
        <f t="shared" si="2489"/>
        <v>0</v>
      </c>
      <c r="APZ39" s="447"/>
      <c r="AQA39" s="447"/>
      <c r="AQB39" s="447"/>
      <c r="AQC39" s="447"/>
      <c r="AQD39" s="447"/>
      <c r="AQE39" s="449"/>
      <c r="AQF39" s="450">
        <f t="shared" si="2490"/>
        <v>0</v>
      </c>
      <c r="AQG39" s="463"/>
      <c r="AQH39" s="448"/>
      <c r="AQJ39" s="458"/>
      <c r="AQK39" s="447"/>
      <c r="AQL39" s="447"/>
      <c r="AQM39" s="447"/>
      <c r="AQN39" s="450">
        <f t="shared" si="2491"/>
        <v>0</v>
      </c>
      <c r="AQO39" s="447"/>
      <c r="AQP39" s="447"/>
      <c r="AQQ39" s="447"/>
      <c r="AQR39" s="447"/>
      <c r="AQS39" s="447"/>
      <c r="AQT39" s="449"/>
      <c r="AQU39" s="450">
        <f t="shared" si="2492"/>
        <v>0</v>
      </c>
      <c r="AQV39" s="463"/>
      <c r="AQW39" s="448"/>
      <c r="AQY39" s="458"/>
      <c r="AQZ39" s="447"/>
      <c r="ARA39" s="447"/>
      <c r="ARB39" s="447"/>
      <c r="ARC39" s="450">
        <f t="shared" si="2493"/>
        <v>0</v>
      </c>
      <c r="ARD39" s="447"/>
      <c r="ARE39" s="447"/>
      <c r="ARF39" s="447"/>
      <c r="ARG39" s="447"/>
      <c r="ARH39" s="447"/>
      <c r="ARI39" s="449"/>
      <c r="ARJ39" s="450">
        <f t="shared" si="2494"/>
        <v>0</v>
      </c>
      <c r="ARK39" s="463"/>
      <c r="ARL39" s="448"/>
      <c r="ARN39" s="458"/>
      <c r="ARO39" s="447"/>
      <c r="ARP39" s="447"/>
      <c r="ARQ39" s="447"/>
      <c r="ARR39" s="450">
        <f t="shared" si="2495"/>
        <v>0</v>
      </c>
      <c r="ARS39" s="447"/>
      <c r="ART39" s="447"/>
      <c r="ARU39" s="447"/>
      <c r="ARV39" s="447"/>
      <c r="ARW39" s="447"/>
      <c r="ARX39" s="449"/>
      <c r="ARY39" s="450">
        <f t="shared" si="2496"/>
        <v>0</v>
      </c>
      <c r="ARZ39" s="463"/>
      <c r="ASA39" s="448"/>
      <c r="ASC39" s="458"/>
      <c r="ASD39" s="447"/>
      <c r="ASE39" s="447"/>
      <c r="ASF39" s="447"/>
      <c r="ASG39" s="450">
        <f t="shared" si="2497"/>
        <v>0</v>
      </c>
      <c r="ASH39" s="447"/>
      <c r="ASI39" s="447"/>
      <c r="ASJ39" s="447"/>
      <c r="ASK39" s="447"/>
      <c r="ASL39" s="447"/>
      <c r="ASM39" s="449"/>
      <c r="ASN39" s="450">
        <f t="shared" si="2498"/>
        <v>0</v>
      </c>
      <c r="ASO39" s="463"/>
      <c r="ASP39" s="448"/>
      <c r="ASR39" s="458"/>
      <c r="ASS39" s="447"/>
      <c r="AST39" s="447"/>
      <c r="ASU39" s="447"/>
      <c r="ASV39" s="450">
        <f t="shared" si="2499"/>
        <v>0</v>
      </c>
      <c r="ASW39" s="447"/>
      <c r="ASX39" s="447"/>
      <c r="ASY39" s="447"/>
      <c r="ASZ39" s="447"/>
      <c r="ATA39" s="447"/>
      <c r="ATB39" s="449"/>
      <c r="ATC39" s="450">
        <f t="shared" si="2500"/>
        <v>0</v>
      </c>
      <c r="ATD39" s="463"/>
      <c r="ATE39" s="448"/>
      <c r="ATG39" s="458"/>
      <c r="ATH39" s="447"/>
      <c r="ATI39" s="447"/>
      <c r="ATJ39" s="447"/>
      <c r="ATK39" s="450">
        <f t="shared" si="2501"/>
        <v>0</v>
      </c>
      <c r="ATL39" s="447"/>
      <c r="ATM39" s="447"/>
      <c r="ATN39" s="447"/>
      <c r="ATO39" s="447"/>
      <c r="ATP39" s="447"/>
      <c r="ATQ39" s="449"/>
      <c r="ATR39" s="450">
        <f t="shared" si="2502"/>
        <v>0</v>
      </c>
      <c r="ATS39" s="463"/>
      <c r="ATT39" s="448"/>
      <c r="ATV39" s="458"/>
      <c r="ATW39" s="447"/>
      <c r="ATX39" s="447"/>
      <c r="ATY39" s="447"/>
      <c r="ATZ39" s="450">
        <f t="shared" si="2503"/>
        <v>0</v>
      </c>
      <c r="AUA39" s="447"/>
      <c r="AUB39" s="447"/>
      <c r="AUC39" s="447"/>
      <c r="AUD39" s="447"/>
      <c r="AUE39" s="447"/>
      <c r="AUF39" s="449"/>
      <c r="AUG39" s="450">
        <f t="shared" si="2504"/>
        <v>0</v>
      </c>
      <c r="AUH39" s="463"/>
      <c r="AUI39" s="448"/>
      <c r="AUK39" s="458"/>
      <c r="AUL39" s="447"/>
      <c r="AUM39" s="447"/>
      <c r="AUN39" s="447"/>
      <c r="AUO39" s="450">
        <f t="shared" si="2505"/>
        <v>0</v>
      </c>
      <c r="AUP39" s="447"/>
      <c r="AUQ39" s="447"/>
      <c r="AUR39" s="447"/>
      <c r="AUS39" s="447"/>
      <c r="AUT39" s="447"/>
      <c r="AUU39" s="449"/>
      <c r="AUV39" s="450">
        <f t="shared" si="2506"/>
        <v>0</v>
      </c>
      <c r="AUW39" s="463"/>
      <c r="AUX39" s="448"/>
      <c r="AUZ39" s="458"/>
      <c r="AVA39" s="447"/>
      <c r="AVB39" s="447"/>
      <c r="AVC39" s="447"/>
      <c r="AVD39" s="450">
        <f t="shared" si="2507"/>
        <v>0</v>
      </c>
      <c r="AVE39" s="447"/>
      <c r="AVF39" s="447"/>
      <c r="AVG39" s="447"/>
      <c r="AVH39" s="447"/>
      <c r="AVI39" s="447"/>
      <c r="AVJ39" s="449"/>
      <c r="AVK39" s="450">
        <f t="shared" si="2508"/>
        <v>0</v>
      </c>
      <c r="AVL39" s="463"/>
      <c r="AVM39" s="448"/>
      <c r="AVO39" s="458"/>
      <c r="AVP39" s="447"/>
      <c r="AVQ39" s="447"/>
      <c r="AVR39" s="447"/>
      <c r="AVS39" s="450">
        <f t="shared" si="2509"/>
        <v>0</v>
      </c>
      <c r="AVT39" s="447"/>
      <c r="AVU39" s="447"/>
      <c r="AVV39" s="447"/>
      <c r="AVW39" s="447"/>
      <c r="AVX39" s="447"/>
      <c r="AVY39" s="449"/>
      <c r="AVZ39" s="450">
        <f t="shared" si="2510"/>
        <v>0</v>
      </c>
      <c r="AWA39" s="463"/>
      <c r="AWB39" s="448"/>
      <c r="AWD39" s="458"/>
      <c r="AWE39" s="447"/>
      <c r="AWF39" s="447"/>
      <c r="AWG39" s="447"/>
      <c r="AWH39" s="450">
        <f t="shared" si="2511"/>
        <v>0</v>
      </c>
      <c r="AWI39" s="447"/>
      <c r="AWJ39" s="447"/>
      <c r="AWK39" s="447"/>
      <c r="AWL39" s="447"/>
      <c r="AWM39" s="447"/>
      <c r="AWN39" s="449"/>
      <c r="AWO39" s="450">
        <f t="shared" si="2512"/>
        <v>0</v>
      </c>
      <c r="AWP39" s="463"/>
      <c r="AWQ39" s="448"/>
      <c r="AWS39" s="458"/>
      <c r="AWT39" s="447"/>
      <c r="AWU39" s="447"/>
      <c r="AWV39" s="447"/>
      <c r="AWW39" s="450">
        <f t="shared" si="2513"/>
        <v>0</v>
      </c>
      <c r="AWX39" s="447"/>
      <c r="AWY39" s="447"/>
      <c r="AWZ39" s="447"/>
      <c r="AXA39" s="447"/>
      <c r="AXB39" s="447"/>
      <c r="AXC39" s="449"/>
      <c r="AXD39" s="450">
        <f t="shared" si="2514"/>
        <v>0</v>
      </c>
      <c r="AXE39" s="463"/>
      <c r="AXF39" s="448"/>
      <c r="AXH39" s="458"/>
      <c r="AXI39" s="447"/>
      <c r="AXJ39" s="447"/>
      <c r="AXK39" s="447"/>
      <c r="AXL39" s="450">
        <f t="shared" si="2515"/>
        <v>0</v>
      </c>
      <c r="AXM39" s="447"/>
      <c r="AXN39" s="447"/>
      <c r="AXO39" s="447"/>
      <c r="AXP39" s="447"/>
      <c r="AXQ39" s="447"/>
      <c r="AXR39" s="449"/>
      <c r="AXS39" s="450">
        <f t="shared" si="2516"/>
        <v>0</v>
      </c>
      <c r="AXT39" s="463"/>
      <c r="AXU39" s="448"/>
      <c r="AXW39" s="458"/>
      <c r="AXX39" s="447"/>
      <c r="AXY39" s="447"/>
      <c r="AXZ39" s="447"/>
      <c r="AYA39" s="450">
        <f t="shared" si="2517"/>
        <v>0</v>
      </c>
      <c r="AYB39" s="447"/>
      <c r="AYC39" s="447"/>
      <c r="AYD39" s="447"/>
      <c r="AYE39" s="447"/>
      <c r="AYF39" s="447"/>
      <c r="AYG39" s="449"/>
      <c r="AYH39" s="450">
        <f t="shared" si="2518"/>
        <v>0</v>
      </c>
      <c r="AYI39" s="463"/>
      <c r="AYJ39" s="448"/>
      <c r="AYL39" s="458"/>
      <c r="AYM39" s="447"/>
      <c r="AYN39" s="447"/>
      <c r="AYO39" s="447"/>
      <c r="AYP39" s="450">
        <f t="shared" si="2519"/>
        <v>0</v>
      </c>
      <c r="AYQ39" s="447"/>
      <c r="AYR39" s="447"/>
      <c r="AYS39" s="447"/>
      <c r="AYT39" s="447"/>
      <c r="AYU39" s="447"/>
      <c r="AYV39" s="449"/>
      <c r="AYW39" s="450">
        <f t="shared" si="2520"/>
        <v>0</v>
      </c>
      <c r="AYX39" s="463"/>
      <c r="AYY39" s="448"/>
      <c r="AZA39" s="458"/>
      <c r="AZB39" s="447"/>
      <c r="AZC39" s="447"/>
      <c r="AZD39" s="447"/>
      <c r="AZE39" s="450">
        <f t="shared" si="2521"/>
        <v>0</v>
      </c>
      <c r="AZF39" s="447"/>
      <c r="AZG39" s="447"/>
      <c r="AZH39" s="447"/>
      <c r="AZI39" s="447"/>
      <c r="AZJ39" s="447"/>
      <c r="AZK39" s="449"/>
      <c r="AZL39" s="450">
        <f t="shared" si="2522"/>
        <v>0</v>
      </c>
      <c r="AZM39" s="463"/>
      <c r="AZN39" s="448"/>
      <c r="AZP39" s="458"/>
      <c r="AZQ39" s="447"/>
      <c r="AZR39" s="447"/>
      <c r="AZS39" s="447"/>
      <c r="AZT39" s="450">
        <f t="shared" si="2523"/>
        <v>0</v>
      </c>
      <c r="AZU39" s="447"/>
      <c r="AZV39" s="447"/>
      <c r="AZW39" s="447"/>
      <c r="AZX39" s="447"/>
      <c r="AZY39" s="447"/>
      <c r="AZZ39" s="449"/>
      <c r="BAA39" s="450">
        <f t="shared" si="2524"/>
        <v>0</v>
      </c>
      <c r="BAB39" s="463"/>
      <c r="BAC39" s="448"/>
      <c r="BAE39" s="458"/>
      <c r="BAF39" s="447"/>
      <c r="BAG39" s="447"/>
      <c r="BAH39" s="447"/>
      <c r="BAI39" s="450">
        <f t="shared" si="2525"/>
        <v>0</v>
      </c>
      <c r="BAJ39" s="447"/>
      <c r="BAK39" s="447"/>
      <c r="BAL39" s="447"/>
      <c r="BAM39" s="447"/>
      <c r="BAN39" s="447"/>
      <c r="BAO39" s="449"/>
      <c r="BAP39" s="450">
        <f t="shared" si="2526"/>
        <v>0</v>
      </c>
      <c r="BAQ39" s="463"/>
      <c r="BAR39" s="448"/>
      <c r="BAT39" s="458"/>
      <c r="BAU39" s="447"/>
      <c r="BAV39" s="447"/>
      <c r="BAW39" s="447"/>
      <c r="BAX39" s="450">
        <f t="shared" si="2527"/>
        <v>0</v>
      </c>
      <c r="BAY39" s="447"/>
      <c r="BAZ39" s="447"/>
      <c r="BBA39" s="447"/>
      <c r="BBB39" s="447"/>
      <c r="BBC39" s="447"/>
      <c r="BBD39" s="449"/>
      <c r="BBE39" s="450">
        <f t="shared" si="2528"/>
        <v>0</v>
      </c>
      <c r="BBF39" s="463"/>
      <c r="BBG39" s="448"/>
      <c r="BBI39" s="458"/>
      <c r="BBJ39" s="447"/>
      <c r="BBK39" s="447"/>
      <c r="BBL39" s="447"/>
      <c r="BBM39" s="450">
        <f t="shared" si="2529"/>
        <v>0</v>
      </c>
      <c r="BBN39" s="447"/>
      <c r="BBO39" s="447"/>
      <c r="BBP39" s="447"/>
      <c r="BBQ39" s="447"/>
      <c r="BBR39" s="447"/>
      <c r="BBS39" s="449"/>
      <c r="BBT39" s="450">
        <f t="shared" si="2530"/>
        <v>0</v>
      </c>
      <c r="BBU39" s="463"/>
      <c r="BBV39" s="448"/>
      <c r="BBX39" s="458"/>
      <c r="BBY39" s="447"/>
      <c r="BBZ39" s="447"/>
      <c r="BCA39" s="447"/>
      <c r="BCB39" s="450">
        <f t="shared" si="2531"/>
        <v>0</v>
      </c>
      <c r="BCC39" s="447"/>
      <c r="BCD39" s="447"/>
      <c r="BCE39" s="447"/>
      <c r="BCF39" s="447"/>
      <c r="BCG39" s="447"/>
      <c r="BCH39" s="449"/>
      <c r="BCI39" s="450">
        <f t="shared" si="2532"/>
        <v>0</v>
      </c>
      <c r="BCJ39" s="463"/>
      <c r="BCK39" s="448"/>
      <c r="BCM39" s="458"/>
      <c r="BCN39" s="447"/>
      <c r="BCO39" s="447"/>
      <c r="BCP39" s="447"/>
      <c r="BCQ39" s="450">
        <f t="shared" si="2533"/>
        <v>0</v>
      </c>
      <c r="BCR39" s="447"/>
      <c r="BCS39" s="447"/>
      <c r="BCT39" s="447"/>
      <c r="BCU39" s="447"/>
      <c r="BCV39" s="447"/>
      <c r="BCW39" s="449"/>
      <c r="BCX39" s="450">
        <f t="shared" si="2534"/>
        <v>0</v>
      </c>
      <c r="BCY39" s="463"/>
      <c r="BCZ39" s="448"/>
      <c r="BDB39" s="458"/>
      <c r="BDC39" s="447"/>
      <c r="BDD39" s="447"/>
      <c r="BDE39" s="447"/>
      <c r="BDF39" s="450">
        <f t="shared" si="2535"/>
        <v>0</v>
      </c>
      <c r="BDG39" s="447"/>
      <c r="BDH39" s="447"/>
      <c r="BDI39" s="447"/>
      <c r="BDJ39" s="447"/>
      <c r="BDK39" s="447"/>
      <c r="BDL39" s="449"/>
      <c r="BDM39" s="450">
        <f t="shared" si="2536"/>
        <v>0</v>
      </c>
      <c r="BDN39" s="463"/>
      <c r="BDO39" s="448"/>
      <c r="BDQ39" s="458"/>
      <c r="BDR39" s="447"/>
      <c r="BDS39" s="447"/>
      <c r="BDT39" s="447"/>
      <c r="BDU39" s="450">
        <f t="shared" si="2537"/>
        <v>0</v>
      </c>
      <c r="BDV39" s="447"/>
      <c r="BDW39" s="447"/>
      <c r="BDX39" s="447"/>
      <c r="BDY39" s="447"/>
      <c r="BDZ39" s="447"/>
      <c r="BEA39" s="449"/>
      <c r="BEB39" s="450">
        <f t="shared" si="2538"/>
        <v>0</v>
      </c>
      <c r="BEC39" s="463"/>
      <c r="BED39" s="448"/>
      <c r="BEF39" s="458"/>
      <c r="BEG39" s="447"/>
      <c r="BEH39" s="447"/>
      <c r="BEI39" s="447"/>
      <c r="BEJ39" s="450">
        <f t="shared" si="2539"/>
        <v>0</v>
      </c>
      <c r="BEK39" s="447"/>
      <c r="BEL39" s="447"/>
      <c r="BEM39" s="447"/>
      <c r="BEN39" s="447"/>
      <c r="BEO39" s="447"/>
      <c r="BEP39" s="449"/>
      <c r="BEQ39" s="450">
        <f t="shared" si="2540"/>
        <v>0</v>
      </c>
      <c r="BER39" s="463"/>
      <c r="BES39" s="448"/>
      <c r="BEU39" s="458"/>
      <c r="BEV39" s="447"/>
      <c r="BEW39" s="447"/>
      <c r="BEX39" s="447"/>
      <c r="BEY39" s="450">
        <f t="shared" si="2541"/>
        <v>0</v>
      </c>
      <c r="BEZ39" s="447"/>
      <c r="BFA39" s="447"/>
      <c r="BFB39" s="447"/>
      <c r="BFC39" s="447"/>
      <c r="BFD39" s="447"/>
      <c r="BFE39" s="449"/>
      <c r="BFF39" s="450">
        <f t="shared" si="2542"/>
        <v>0</v>
      </c>
      <c r="BFG39" s="463"/>
      <c r="BFH39" s="448"/>
      <c r="BFJ39" s="458"/>
      <c r="BFK39" s="447"/>
      <c r="BFL39" s="447"/>
      <c r="BFM39" s="447"/>
      <c r="BFN39" s="450">
        <f t="shared" si="2543"/>
        <v>0</v>
      </c>
      <c r="BFO39" s="447"/>
      <c r="BFP39" s="447"/>
      <c r="BFQ39" s="447"/>
      <c r="BFR39" s="447"/>
      <c r="BFS39" s="447"/>
      <c r="BFT39" s="449"/>
      <c r="BFU39" s="450">
        <f t="shared" si="2544"/>
        <v>0</v>
      </c>
      <c r="BFV39" s="463"/>
      <c r="BFW39" s="448"/>
      <c r="BFY39" s="458"/>
      <c r="BFZ39" s="447"/>
      <c r="BGA39" s="447"/>
      <c r="BGB39" s="447"/>
      <c r="BGC39" s="450">
        <f t="shared" si="2545"/>
        <v>0</v>
      </c>
      <c r="BGD39" s="447"/>
      <c r="BGE39" s="447"/>
      <c r="BGF39" s="447"/>
      <c r="BGG39" s="447"/>
      <c r="BGH39" s="447"/>
      <c r="BGI39" s="449"/>
      <c r="BGJ39" s="450">
        <f t="shared" si="2546"/>
        <v>0</v>
      </c>
      <c r="BGK39" s="463"/>
      <c r="BGL39" s="448"/>
      <c r="BGN39" s="458"/>
      <c r="BGO39" s="447"/>
      <c r="BGP39" s="447"/>
      <c r="BGQ39" s="447"/>
      <c r="BGR39" s="450">
        <f t="shared" si="2547"/>
        <v>0</v>
      </c>
      <c r="BGS39" s="447"/>
      <c r="BGT39" s="447"/>
      <c r="BGU39" s="447"/>
      <c r="BGV39" s="447"/>
      <c r="BGW39" s="447"/>
      <c r="BGX39" s="449"/>
      <c r="BGY39" s="450">
        <f t="shared" si="2548"/>
        <v>0</v>
      </c>
      <c r="BGZ39" s="463"/>
      <c r="BHA39" s="448"/>
      <c r="BHC39" s="458"/>
      <c r="BHD39" s="447"/>
      <c r="BHE39" s="447"/>
      <c r="BHF39" s="447"/>
      <c r="BHG39" s="450">
        <f t="shared" si="2549"/>
        <v>0</v>
      </c>
      <c r="BHH39" s="447"/>
      <c r="BHI39" s="447"/>
      <c r="BHJ39" s="447"/>
      <c r="BHK39" s="447"/>
      <c r="BHL39" s="447"/>
      <c r="BHM39" s="449"/>
      <c r="BHN39" s="450">
        <f t="shared" si="2550"/>
        <v>0</v>
      </c>
      <c r="BHO39" s="463"/>
      <c r="BHP39" s="448"/>
      <c r="BHR39" s="458"/>
      <c r="BHS39" s="447"/>
      <c r="BHT39" s="447"/>
      <c r="BHU39" s="447"/>
      <c r="BHV39" s="450">
        <f t="shared" si="2551"/>
        <v>0</v>
      </c>
      <c r="BHW39" s="447"/>
      <c r="BHX39" s="447"/>
      <c r="BHY39" s="447"/>
      <c r="BHZ39" s="447"/>
      <c r="BIA39" s="447"/>
      <c r="BIB39" s="449"/>
      <c r="BIC39" s="450">
        <f t="shared" si="2552"/>
        <v>0</v>
      </c>
      <c r="BID39" s="463"/>
      <c r="BIE39" s="448"/>
      <c r="BIG39" s="458"/>
      <c r="BIH39" s="447"/>
      <c r="BII39" s="447"/>
      <c r="BIJ39" s="447"/>
      <c r="BIK39" s="450">
        <f t="shared" si="2553"/>
        <v>0</v>
      </c>
      <c r="BIL39" s="447"/>
      <c r="BIM39" s="447"/>
      <c r="BIN39" s="447"/>
      <c r="BIO39" s="447"/>
      <c r="BIP39" s="447"/>
      <c r="BIQ39" s="449"/>
      <c r="BIR39" s="450">
        <f t="shared" si="2554"/>
        <v>0</v>
      </c>
      <c r="BIS39" s="463"/>
      <c r="BIT39" s="448"/>
      <c r="BIV39" s="458"/>
      <c r="BIW39" s="447"/>
      <c r="BIX39" s="447"/>
      <c r="BIY39" s="447"/>
      <c r="BIZ39" s="450">
        <f t="shared" si="2555"/>
        <v>0</v>
      </c>
      <c r="BJA39" s="447"/>
      <c r="BJB39" s="447"/>
      <c r="BJC39" s="447"/>
      <c r="BJD39" s="447"/>
      <c r="BJE39" s="447"/>
      <c r="BJF39" s="449"/>
      <c r="BJG39" s="450">
        <f t="shared" si="2556"/>
        <v>0</v>
      </c>
      <c r="BJH39" s="463"/>
      <c r="BJI39" s="448"/>
      <c r="BJK39" s="458"/>
      <c r="BJL39" s="447"/>
      <c r="BJM39" s="447"/>
      <c r="BJN39" s="447"/>
      <c r="BJO39" s="450">
        <f t="shared" si="2557"/>
        <v>0</v>
      </c>
      <c r="BJP39" s="447"/>
      <c r="BJQ39" s="447"/>
      <c r="BJR39" s="447"/>
      <c r="BJS39" s="447"/>
      <c r="BJT39" s="447"/>
      <c r="BJU39" s="449"/>
      <c r="BJV39" s="450">
        <f t="shared" si="2558"/>
        <v>0</v>
      </c>
      <c r="BJW39" s="463"/>
      <c r="BJX39" s="448"/>
      <c r="BJZ39" s="458"/>
      <c r="BKA39" s="447"/>
      <c r="BKB39" s="447"/>
      <c r="BKC39" s="447"/>
      <c r="BKD39" s="450">
        <f t="shared" si="2559"/>
        <v>0</v>
      </c>
      <c r="BKE39" s="447"/>
      <c r="BKF39" s="447"/>
      <c r="BKG39" s="447"/>
      <c r="BKH39" s="447"/>
      <c r="BKI39" s="447"/>
      <c r="BKJ39" s="449"/>
      <c r="BKK39" s="450">
        <f t="shared" si="2560"/>
        <v>0</v>
      </c>
      <c r="BKL39" s="463"/>
      <c r="BKM39" s="448"/>
      <c r="BKO39" s="458"/>
      <c r="BKP39" s="447"/>
      <c r="BKQ39" s="447"/>
      <c r="BKR39" s="447"/>
      <c r="BKS39" s="450">
        <f t="shared" si="2561"/>
        <v>0</v>
      </c>
      <c r="BKT39" s="447"/>
      <c r="BKU39" s="447"/>
      <c r="BKV39" s="447"/>
      <c r="BKW39" s="447"/>
      <c r="BKX39" s="447"/>
      <c r="BKY39" s="449"/>
      <c r="BKZ39" s="450">
        <f t="shared" si="2562"/>
        <v>0</v>
      </c>
      <c r="BLA39" s="463"/>
      <c r="BLB39" s="448"/>
      <c r="BLD39" s="458"/>
      <c r="BLE39" s="447"/>
      <c r="BLF39" s="447"/>
      <c r="BLG39" s="447"/>
      <c r="BLH39" s="450">
        <f t="shared" si="2563"/>
        <v>0</v>
      </c>
      <c r="BLI39" s="447"/>
      <c r="BLJ39" s="447"/>
      <c r="BLK39" s="447"/>
      <c r="BLL39" s="447"/>
      <c r="BLM39" s="447"/>
      <c r="BLN39" s="449"/>
      <c r="BLO39" s="450">
        <f t="shared" si="2564"/>
        <v>0</v>
      </c>
      <c r="BLP39" s="463"/>
      <c r="BLQ39" s="448"/>
      <c r="BLS39" s="458"/>
      <c r="BLT39" s="447"/>
      <c r="BLU39" s="447"/>
      <c r="BLV39" s="447"/>
      <c r="BLW39" s="450">
        <f t="shared" si="2565"/>
        <v>0</v>
      </c>
      <c r="BLX39" s="447"/>
      <c r="BLY39" s="447"/>
      <c r="BLZ39" s="447"/>
      <c r="BMA39" s="447"/>
      <c r="BMB39" s="447"/>
      <c r="BMC39" s="449"/>
      <c r="BMD39" s="450">
        <f t="shared" si="2566"/>
        <v>0</v>
      </c>
      <c r="BME39" s="463"/>
      <c r="BMF39" s="448"/>
      <c r="BMH39" s="458"/>
      <c r="BMI39" s="447"/>
      <c r="BMJ39" s="447"/>
      <c r="BMK39" s="447"/>
      <c r="BML39" s="450">
        <f t="shared" si="2567"/>
        <v>0</v>
      </c>
      <c r="BMM39" s="447"/>
      <c r="BMN39" s="447"/>
      <c r="BMO39" s="447"/>
      <c r="BMP39" s="447"/>
      <c r="BMQ39" s="447"/>
      <c r="BMR39" s="449"/>
      <c r="BMS39" s="450">
        <f t="shared" si="2568"/>
        <v>0</v>
      </c>
      <c r="BMT39" s="463"/>
      <c r="BMU39" s="448"/>
      <c r="BMW39" s="458"/>
      <c r="BMX39" s="447"/>
      <c r="BMY39" s="447"/>
      <c r="BMZ39" s="447"/>
      <c r="BNA39" s="450">
        <f t="shared" si="2569"/>
        <v>0</v>
      </c>
      <c r="BNB39" s="447"/>
      <c r="BNC39" s="447"/>
      <c r="BND39" s="447"/>
      <c r="BNE39" s="447"/>
      <c r="BNF39" s="447"/>
      <c r="BNG39" s="449"/>
      <c r="BNH39" s="450">
        <f t="shared" si="2570"/>
        <v>0</v>
      </c>
      <c r="BNI39" s="463"/>
      <c r="BNJ39" s="448"/>
      <c r="BNL39" s="458"/>
      <c r="BNM39" s="447"/>
      <c r="BNN39" s="447"/>
      <c r="BNO39" s="447"/>
      <c r="BNP39" s="450">
        <f t="shared" si="2571"/>
        <v>0</v>
      </c>
      <c r="BNQ39" s="447"/>
      <c r="BNR39" s="447"/>
      <c r="BNS39" s="447"/>
      <c r="BNT39" s="447"/>
      <c r="BNU39" s="447"/>
      <c r="BNV39" s="449"/>
      <c r="BNW39" s="450">
        <f t="shared" si="2572"/>
        <v>0</v>
      </c>
      <c r="BNX39" s="463"/>
      <c r="BNY39" s="448"/>
      <c r="BOA39" s="458"/>
      <c r="BOB39" s="447"/>
      <c r="BOC39" s="447"/>
      <c r="BOD39" s="447"/>
      <c r="BOE39" s="450">
        <f t="shared" si="2573"/>
        <v>0</v>
      </c>
      <c r="BOF39" s="447"/>
      <c r="BOG39" s="447"/>
      <c r="BOH39" s="447"/>
      <c r="BOI39" s="447"/>
      <c r="BOJ39" s="447"/>
      <c r="BOK39" s="449"/>
      <c r="BOL39" s="450">
        <f t="shared" si="2574"/>
        <v>0</v>
      </c>
      <c r="BOM39" s="463"/>
      <c r="BON39" s="448"/>
      <c r="BOP39" s="458"/>
      <c r="BOQ39" s="447"/>
      <c r="BOR39" s="447"/>
      <c r="BOS39" s="447"/>
      <c r="BOT39" s="450">
        <f t="shared" si="2575"/>
        <v>0</v>
      </c>
      <c r="BOU39" s="447"/>
      <c r="BOV39" s="447"/>
      <c r="BOW39" s="447"/>
      <c r="BOX39" s="447"/>
      <c r="BOY39" s="447"/>
      <c r="BOZ39" s="449"/>
      <c r="BPA39" s="450">
        <f t="shared" si="2576"/>
        <v>0</v>
      </c>
      <c r="BPB39" s="463"/>
      <c r="BPC39" s="448"/>
      <c r="BPE39" s="458"/>
      <c r="BPF39" s="447"/>
      <c r="BPG39" s="447"/>
      <c r="BPH39" s="447"/>
      <c r="BPI39" s="450">
        <f t="shared" si="2577"/>
        <v>0</v>
      </c>
      <c r="BPJ39" s="447"/>
      <c r="BPK39" s="447"/>
      <c r="BPL39" s="447"/>
      <c r="BPM39" s="447"/>
      <c r="BPN39" s="447"/>
      <c r="BPO39" s="449"/>
      <c r="BPP39" s="450">
        <f t="shared" si="2578"/>
        <v>0</v>
      </c>
      <c r="BPQ39" s="463"/>
      <c r="BPR39" s="448"/>
      <c r="BPT39" s="458"/>
      <c r="BPU39" s="447"/>
      <c r="BPV39" s="447"/>
      <c r="BPW39" s="447"/>
      <c r="BPX39" s="450">
        <f t="shared" si="2579"/>
        <v>0</v>
      </c>
      <c r="BPY39" s="447"/>
      <c r="BPZ39" s="447"/>
      <c r="BQA39" s="447"/>
      <c r="BQB39" s="447"/>
      <c r="BQC39" s="447"/>
      <c r="BQD39" s="449"/>
      <c r="BQE39" s="450">
        <f t="shared" si="2580"/>
        <v>0</v>
      </c>
      <c r="BQF39" s="463"/>
      <c r="BQG39" s="448"/>
      <c r="BQI39" s="458"/>
      <c r="BQJ39" s="447"/>
      <c r="BQK39" s="447"/>
      <c r="BQL39" s="447"/>
      <c r="BQM39" s="450">
        <f t="shared" si="2581"/>
        <v>0</v>
      </c>
      <c r="BQN39" s="447"/>
      <c r="BQO39" s="447"/>
      <c r="BQP39" s="447"/>
      <c r="BQQ39" s="447"/>
      <c r="BQR39" s="447"/>
      <c r="BQS39" s="449"/>
      <c r="BQT39" s="450">
        <f t="shared" si="2582"/>
        <v>0</v>
      </c>
      <c r="BQU39" s="463"/>
      <c r="BQV39" s="448"/>
      <c r="BQX39" s="458"/>
      <c r="BQY39" s="447"/>
      <c r="BQZ39" s="447"/>
      <c r="BRA39" s="447"/>
      <c r="BRB39" s="450">
        <f t="shared" si="2583"/>
        <v>0</v>
      </c>
      <c r="BRC39" s="447"/>
      <c r="BRD39" s="447"/>
      <c r="BRE39" s="447"/>
      <c r="BRF39" s="447"/>
      <c r="BRG39" s="447"/>
      <c r="BRH39" s="449"/>
      <c r="BRI39" s="450">
        <f t="shared" si="2584"/>
        <v>0</v>
      </c>
      <c r="BRJ39" s="463"/>
      <c r="BRK39" s="448"/>
      <c r="BRM39" s="458"/>
      <c r="BRN39" s="447"/>
      <c r="BRO39" s="447"/>
      <c r="BRP39" s="447"/>
      <c r="BRQ39" s="450">
        <f t="shared" si="2585"/>
        <v>0</v>
      </c>
      <c r="BRR39" s="447"/>
      <c r="BRS39" s="447"/>
      <c r="BRT39" s="447"/>
      <c r="BRU39" s="447"/>
      <c r="BRV39" s="447"/>
      <c r="BRW39" s="449"/>
      <c r="BRX39" s="450">
        <f t="shared" si="2586"/>
        <v>0</v>
      </c>
      <c r="BRY39" s="463"/>
      <c r="BRZ39" s="448"/>
      <c r="BSB39" s="458"/>
      <c r="BSC39" s="447"/>
      <c r="BSD39" s="447"/>
      <c r="BSE39" s="447"/>
      <c r="BSF39" s="450">
        <f t="shared" si="2587"/>
        <v>0</v>
      </c>
      <c r="BSG39" s="447"/>
      <c r="BSH39" s="447"/>
      <c r="BSI39" s="447"/>
      <c r="BSJ39" s="447"/>
      <c r="BSK39" s="447"/>
      <c r="BSL39" s="449"/>
      <c r="BSM39" s="450">
        <f t="shared" si="2588"/>
        <v>0</v>
      </c>
      <c r="BSN39" s="463"/>
      <c r="BSO39" s="448"/>
      <c r="BSQ39" s="458"/>
      <c r="BSR39" s="447"/>
      <c r="BSS39" s="447"/>
      <c r="BST39" s="447"/>
      <c r="BSU39" s="450">
        <f t="shared" si="2589"/>
        <v>0</v>
      </c>
      <c r="BSV39" s="447"/>
      <c r="BSW39" s="447"/>
      <c r="BSX39" s="447"/>
      <c r="BSY39" s="447"/>
      <c r="BSZ39" s="447"/>
      <c r="BTA39" s="449"/>
      <c r="BTB39" s="450">
        <f t="shared" si="2590"/>
        <v>0</v>
      </c>
      <c r="BTC39" s="463"/>
      <c r="BTD39" s="448"/>
      <c r="BTF39" s="458"/>
      <c r="BTG39" s="447"/>
      <c r="BTH39" s="447"/>
      <c r="BTI39" s="447"/>
      <c r="BTJ39" s="450">
        <f t="shared" si="2591"/>
        <v>0</v>
      </c>
      <c r="BTK39" s="447"/>
      <c r="BTL39" s="447"/>
      <c r="BTM39" s="447"/>
      <c r="BTN39" s="447"/>
      <c r="BTO39" s="447"/>
      <c r="BTP39" s="449"/>
      <c r="BTQ39" s="450">
        <f t="shared" si="2592"/>
        <v>0</v>
      </c>
      <c r="BTR39" s="463"/>
      <c r="BTS39" s="448"/>
      <c r="BTU39" s="458"/>
      <c r="BTV39" s="447"/>
      <c r="BTW39" s="447"/>
      <c r="BTX39" s="447"/>
      <c r="BTY39" s="450">
        <f t="shared" si="2593"/>
        <v>0</v>
      </c>
      <c r="BTZ39" s="447"/>
      <c r="BUA39" s="447"/>
      <c r="BUB39" s="447"/>
      <c r="BUC39" s="447"/>
      <c r="BUD39" s="447"/>
      <c r="BUE39" s="449"/>
      <c r="BUF39" s="450">
        <f t="shared" si="2594"/>
        <v>0</v>
      </c>
      <c r="BUG39" s="463"/>
      <c r="BUH39" s="448"/>
      <c r="BUJ39" s="458"/>
      <c r="BUK39" s="447"/>
      <c r="BUL39" s="447"/>
      <c r="BUM39" s="447"/>
      <c r="BUN39" s="450">
        <f t="shared" si="2595"/>
        <v>0</v>
      </c>
      <c r="BUO39" s="447"/>
      <c r="BUP39" s="447"/>
      <c r="BUQ39" s="447"/>
      <c r="BUR39" s="447"/>
      <c r="BUS39" s="447"/>
      <c r="BUT39" s="449"/>
      <c r="BUU39" s="450">
        <f t="shared" si="2596"/>
        <v>0</v>
      </c>
      <c r="BUV39" s="463"/>
      <c r="BUW39" s="448"/>
      <c r="BUY39" s="458"/>
      <c r="BUZ39" s="447"/>
      <c r="BVA39" s="447"/>
      <c r="BVB39" s="447"/>
      <c r="BVC39" s="450">
        <f t="shared" si="2597"/>
        <v>0</v>
      </c>
      <c r="BVD39" s="447"/>
      <c r="BVE39" s="447"/>
      <c r="BVF39" s="447"/>
      <c r="BVG39" s="447"/>
      <c r="BVH39" s="447"/>
      <c r="BVI39" s="449"/>
      <c r="BVJ39" s="450">
        <f t="shared" si="2598"/>
        <v>0</v>
      </c>
      <c r="BVK39" s="463"/>
      <c r="BVL39" s="448"/>
      <c r="BVN39" s="458"/>
      <c r="BVO39" s="447"/>
      <c r="BVP39" s="447"/>
      <c r="BVQ39" s="447"/>
      <c r="BVR39" s="450">
        <f t="shared" si="2599"/>
        <v>0</v>
      </c>
      <c r="BVS39" s="447"/>
      <c r="BVT39" s="447"/>
      <c r="BVU39" s="447"/>
      <c r="BVV39" s="447"/>
      <c r="BVW39" s="447"/>
      <c r="BVX39" s="449"/>
      <c r="BVY39" s="450">
        <f t="shared" si="2600"/>
        <v>0</v>
      </c>
      <c r="BVZ39" s="463"/>
      <c r="BWA39" s="448"/>
    </row>
    <row r="40" spans="2:1951" ht="15" customHeight="1" x14ac:dyDescent="0.2">
      <c r="B40" s="452" t="s">
        <v>328</v>
      </c>
      <c r="C40" s="447"/>
      <c r="D40" s="447"/>
      <c r="E40" s="447"/>
      <c r="F40" s="447"/>
      <c r="G40" s="450">
        <f t="shared" si="2341"/>
        <v>0</v>
      </c>
      <c r="H40" s="447"/>
      <c r="I40" s="447"/>
      <c r="J40" s="447"/>
      <c r="K40" s="447"/>
      <c r="L40" s="447"/>
      <c r="M40" s="449"/>
      <c r="N40" s="450">
        <f t="shared" si="2342"/>
        <v>0</v>
      </c>
      <c r="O40" s="463"/>
      <c r="P40" s="448"/>
      <c r="R40" s="458"/>
      <c r="S40" s="447"/>
      <c r="T40" s="447"/>
      <c r="U40" s="447"/>
      <c r="V40" s="450">
        <f t="shared" si="2343"/>
        <v>0</v>
      </c>
      <c r="W40" s="447"/>
      <c r="X40" s="447"/>
      <c r="Y40" s="447"/>
      <c r="Z40" s="447"/>
      <c r="AA40" s="447"/>
      <c r="AB40" s="449"/>
      <c r="AC40" s="450">
        <f t="shared" si="2344"/>
        <v>0</v>
      </c>
      <c r="AD40" s="463"/>
      <c r="AE40" s="448"/>
      <c r="AG40" s="458"/>
      <c r="AH40" s="447"/>
      <c r="AI40" s="447"/>
      <c r="AJ40" s="447"/>
      <c r="AK40" s="450">
        <f t="shared" si="2345"/>
        <v>0</v>
      </c>
      <c r="AL40" s="447"/>
      <c r="AM40" s="447"/>
      <c r="AN40" s="447"/>
      <c r="AO40" s="447"/>
      <c r="AP40" s="447"/>
      <c r="AQ40" s="449"/>
      <c r="AR40" s="450">
        <f t="shared" si="2346"/>
        <v>0</v>
      </c>
      <c r="AS40" s="463"/>
      <c r="AT40" s="448"/>
      <c r="AV40" s="458"/>
      <c r="AW40" s="447"/>
      <c r="AX40" s="447"/>
      <c r="AY40" s="447"/>
      <c r="AZ40" s="450">
        <f t="shared" si="2347"/>
        <v>0</v>
      </c>
      <c r="BA40" s="447"/>
      <c r="BB40" s="447"/>
      <c r="BC40" s="447"/>
      <c r="BD40" s="447"/>
      <c r="BE40" s="447"/>
      <c r="BF40" s="449"/>
      <c r="BG40" s="450">
        <f t="shared" si="2348"/>
        <v>0</v>
      </c>
      <c r="BH40" s="463"/>
      <c r="BI40" s="448"/>
      <c r="BK40" s="458"/>
      <c r="BL40" s="447"/>
      <c r="BM40" s="447"/>
      <c r="BN40" s="447"/>
      <c r="BO40" s="450">
        <f t="shared" si="2349"/>
        <v>0</v>
      </c>
      <c r="BP40" s="447"/>
      <c r="BQ40" s="447"/>
      <c r="BR40" s="447"/>
      <c r="BS40" s="447"/>
      <c r="BT40" s="447"/>
      <c r="BU40" s="449"/>
      <c r="BV40" s="450">
        <f t="shared" si="2350"/>
        <v>0</v>
      </c>
      <c r="BW40" s="463"/>
      <c r="BX40" s="448"/>
      <c r="BZ40" s="458"/>
      <c r="CA40" s="447"/>
      <c r="CB40" s="447"/>
      <c r="CC40" s="447"/>
      <c r="CD40" s="450">
        <f t="shared" si="2351"/>
        <v>0</v>
      </c>
      <c r="CE40" s="447"/>
      <c r="CF40" s="447"/>
      <c r="CG40" s="447"/>
      <c r="CH40" s="447"/>
      <c r="CI40" s="447"/>
      <c r="CJ40" s="449"/>
      <c r="CK40" s="450">
        <f t="shared" si="2352"/>
        <v>0</v>
      </c>
      <c r="CL40" s="463"/>
      <c r="CM40" s="448"/>
      <c r="CO40" s="458"/>
      <c r="CP40" s="447"/>
      <c r="CQ40" s="447"/>
      <c r="CR40" s="447"/>
      <c r="CS40" s="450">
        <f t="shared" si="2353"/>
        <v>0</v>
      </c>
      <c r="CT40" s="447"/>
      <c r="CU40" s="447"/>
      <c r="CV40" s="447"/>
      <c r="CW40" s="447"/>
      <c r="CX40" s="447"/>
      <c r="CY40" s="449"/>
      <c r="CZ40" s="450">
        <f t="shared" si="2354"/>
        <v>0</v>
      </c>
      <c r="DA40" s="463"/>
      <c r="DB40" s="448"/>
      <c r="DD40" s="458"/>
      <c r="DE40" s="447"/>
      <c r="DF40" s="447"/>
      <c r="DG40" s="447"/>
      <c r="DH40" s="450">
        <f t="shared" si="2355"/>
        <v>0</v>
      </c>
      <c r="DI40" s="447"/>
      <c r="DJ40" s="447"/>
      <c r="DK40" s="447"/>
      <c r="DL40" s="447"/>
      <c r="DM40" s="447"/>
      <c r="DN40" s="449"/>
      <c r="DO40" s="450">
        <f t="shared" si="2356"/>
        <v>0</v>
      </c>
      <c r="DP40" s="463"/>
      <c r="DQ40" s="448"/>
      <c r="DS40" s="458"/>
      <c r="DT40" s="447"/>
      <c r="DU40" s="447"/>
      <c r="DV40" s="447"/>
      <c r="DW40" s="450">
        <f t="shared" si="2357"/>
        <v>0</v>
      </c>
      <c r="DX40" s="447"/>
      <c r="DY40" s="447"/>
      <c r="DZ40" s="447"/>
      <c r="EA40" s="447"/>
      <c r="EB40" s="447"/>
      <c r="EC40" s="449"/>
      <c r="ED40" s="450">
        <f t="shared" si="2358"/>
        <v>0</v>
      </c>
      <c r="EE40" s="463"/>
      <c r="EF40" s="448"/>
      <c r="EH40" s="458"/>
      <c r="EI40" s="447"/>
      <c r="EJ40" s="447"/>
      <c r="EK40" s="447"/>
      <c r="EL40" s="450">
        <f t="shared" si="2359"/>
        <v>0</v>
      </c>
      <c r="EM40" s="447"/>
      <c r="EN40" s="447"/>
      <c r="EO40" s="447"/>
      <c r="EP40" s="447"/>
      <c r="EQ40" s="447"/>
      <c r="ER40" s="449"/>
      <c r="ES40" s="450">
        <f t="shared" si="2360"/>
        <v>0</v>
      </c>
      <c r="ET40" s="463"/>
      <c r="EU40" s="448"/>
      <c r="EW40" s="458"/>
      <c r="EX40" s="447"/>
      <c r="EY40" s="447"/>
      <c r="EZ40" s="447"/>
      <c r="FA40" s="450">
        <f t="shared" si="2361"/>
        <v>0</v>
      </c>
      <c r="FB40" s="447"/>
      <c r="FC40" s="447"/>
      <c r="FD40" s="447"/>
      <c r="FE40" s="447"/>
      <c r="FF40" s="447"/>
      <c r="FG40" s="449"/>
      <c r="FH40" s="450">
        <f t="shared" si="2362"/>
        <v>0</v>
      </c>
      <c r="FI40" s="463"/>
      <c r="FJ40" s="448"/>
      <c r="FL40" s="458"/>
      <c r="FM40" s="447"/>
      <c r="FN40" s="447"/>
      <c r="FO40" s="447"/>
      <c r="FP40" s="450">
        <f t="shared" si="2363"/>
        <v>0</v>
      </c>
      <c r="FQ40" s="447"/>
      <c r="FR40" s="447"/>
      <c r="FS40" s="447"/>
      <c r="FT40" s="447"/>
      <c r="FU40" s="447"/>
      <c r="FV40" s="449"/>
      <c r="FW40" s="450">
        <f t="shared" si="2364"/>
        <v>0</v>
      </c>
      <c r="FX40" s="463"/>
      <c r="FY40" s="448"/>
      <c r="GA40" s="458"/>
      <c r="GB40" s="447"/>
      <c r="GC40" s="447"/>
      <c r="GD40" s="447"/>
      <c r="GE40" s="450">
        <f t="shared" si="2365"/>
        <v>0</v>
      </c>
      <c r="GF40" s="447"/>
      <c r="GG40" s="447"/>
      <c r="GH40" s="447"/>
      <c r="GI40" s="447"/>
      <c r="GJ40" s="447"/>
      <c r="GK40" s="449"/>
      <c r="GL40" s="450">
        <f t="shared" si="2366"/>
        <v>0</v>
      </c>
      <c r="GM40" s="463"/>
      <c r="GN40" s="448"/>
      <c r="GP40" s="458"/>
      <c r="GQ40" s="447"/>
      <c r="GR40" s="447"/>
      <c r="GS40" s="447"/>
      <c r="GT40" s="450">
        <f t="shared" si="2367"/>
        <v>0</v>
      </c>
      <c r="GU40" s="447"/>
      <c r="GV40" s="447"/>
      <c r="GW40" s="447"/>
      <c r="GX40" s="447"/>
      <c r="GY40" s="447"/>
      <c r="GZ40" s="449"/>
      <c r="HA40" s="450">
        <f t="shared" si="2368"/>
        <v>0</v>
      </c>
      <c r="HB40" s="463"/>
      <c r="HC40" s="448"/>
      <c r="HE40" s="458"/>
      <c r="HF40" s="447"/>
      <c r="HG40" s="447"/>
      <c r="HH40" s="447"/>
      <c r="HI40" s="450">
        <f t="shared" si="2369"/>
        <v>0</v>
      </c>
      <c r="HJ40" s="447"/>
      <c r="HK40" s="447"/>
      <c r="HL40" s="447"/>
      <c r="HM40" s="447"/>
      <c r="HN40" s="447"/>
      <c r="HO40" s="449"/>
      <c r="HP40" s="450">
        <f t="shared" si="2370"/>
        <v>0</v>
      </c>
      <c r="HQ40" s="463"/>
      <c r="HR40" s="448"/>
      <c r="HT40" s="458"/>
      <c r="HU40" s="447"/>
      <c r="HV40" s="447"/>
      <c r="HW40" s="447"/>
      <c r="HX40" s="450">
        <f t="shared" si="2371"/>
        <v>0</v>
      </c>
      <c r="HY40" s="447"/>
      <c r="HZ40" s="447"/>
      <c r="IA40" s="447"/>
      <c r="IB40" s="447"/>
      <c r="IC40" s="447"/>
      <c r="ID40" s="449"/>
      <c r="IE40" s="450">
        <f t="shared" si="2372"/>
        <v>0</v>
      </c>
      <c r="IF40" s="463"/>
      <c r="IG40" s="448"/>
      <c r="II40" s="458"/>
      <c r="IJ40" s="447"/>
      <c r="IK40" s="447"/>
      <c r="IL40" s="447"/>
      <c r="IM40" s="450">
        <f t="shared" si="2373"/>
        <v>0</v>
      </c>
      <c r="IN40" s="447"/>
      <c r="IO40" s="447"/>
      <c r="IP40" s="447"/>
      <c r="IQ40" s="447"/>
      <c r="IR40" s="447"/>
      <c r="IS40" s="449"/>
      <c r="IT40" s="450">
        <f t="shared" si="2374"/>
        <v>0</v>
      </c>
      <c r="IU40" s="463"/>
      <c r="IV40" s="448"/>
      <c r="IX40" s="458"/>
      <c r="IY40" s="447"/>
      <c r="IZ40" s="447"/>
      <c r="JA40" s="447"/>
      <c r="JB40" s="450">
        <f t="shared" si="2375"/>
        <v>0</v>
      </c>
      <c r="JC40" s="447"/>
      <c r="JD40" s="447"/>
      <c r="JE40" s="447"/>
      <c r="JF40" s="447"/>
      <c r="JG40" s="447"/>
      <c r="JH40" s="449"/>
      <c r="JI40" s="450">
        <f t="shared" si="2376"/>
        <v>0</v>
      </c>
      <c r="JJ40" s="463"/>
      <c r="JK40" s="448"/>
      <c r="JM40" s="458"/>
      <c r="JN40" s="447"/>
      <c r="JO40" s="447"/>
      <c r="JP40" s="447"/>
      <c r="JQ40" s="450">
        <f t="shared" si="2377"/>
        <v>0</v>
      </c>
      <c r="JR40" s="447"/>
      <c r="JS40" s="447"/>
      <c r="JT40" s="447"/>
      <c r="JU40" s="447"/>
      <c r="JV40" s="447"/>
      <c r="JW40" s="449"/>
      <c r="JX40" s="450">
        <f t="shared" si="2378"/>
        <v>0</v>
      </c>
      <c r="JY40" s="463"/>
      <c r="JZ40" s="448"/>
      <c r="KB40" s="458"/>
      <c r="KC40" s="447"/>
      <c r="KD40" s="447"/>
      <c r="KE40" s="447"/>
      <c r="KF40" s="450">
        <f t="shared" si="2379"/>
        <v>0</v>
      </c>
      <c r="KG40" s="447"/>
      <c r="KH40" s="447"/>
      <c r="KI40" s="447"/>
      <c r="KJ40" s="447"/>
      <c r="KK40" s="447"/>
      <c r="KL40" s="449"/>
      <c r="KM40" s="450">
        <f t="shared" si="2380"/>
        <v>0</v>
      </c>
      <c r="KN40" s="463"/>
      <c r="KO40" s="448"/>
      <c r="KQ40" s="458"/>
      <c r="KR40" s="447"/>
      <c r="KS40" s="447"/>
      <c r="KT40" s="447"/>
      <c r="KU40" s="450">
        <f t="shared" si="2381"/>
        <v>0</v>
      </c>
      <c r="KV40" s="447"/>
      <c r="KW40" s="447"/>
      <c r="KX40" s="447"/>
      <c r="KY40" s="447"/>
      <c r="KZ40" s="447"/>
      <c r="LA40" s="449"/>
      <c r="LB40" s="450">
        <f t="shared" si="2382"/>
        <v>0</v>
      </c>
      <c r="LC40" s="463"/>
      <c r="LD40" s="448"/>
      <c r="LF40" s="458"/>
      <c r="LG40" s="447"/>
      <c r="LH40" s="447"/>
      <c r="LI40" s="447"/>
      <c r="LJ40" s="450">
        <f t="shared" si="2383"/>
        <v>0</v>
      </c>
      <c r="LK40" s="447"/>
      <c r="LL40" s="447"/>
      <c r="LM40" s="447"/>
      <c r="LN40" s="447"/>
      <c r="LO40" s="447"/>
      <c r="LP40" s="449"/>
      <c r="LQ40" s="450">
        <f t="shared" si="2384"/>
        <v>0</v>
      </c>
      <c r="LR40" s="463"/>
      <c r="LS40" s="448"/>
      <c r="LU40" s="458"/>
      <c r="LV40" s="447"/>
      <c r="LW40" s="447"/>
      <c r="LX40" s="447"/>
      <c r="LY40" s="450">
        <f t="shared" si="2385"/>
        <v>0</v>
      </c>
      <c r="LZ40" s="447"/>
      <c r="MA40" s="447"/>
      <c r="MB40" s="447"/>
      <c r="MC40" s="447"/>
      <c r="MD40" s="447"/>
      <c r="ME40" s="449"/>
      <c r="MF40" s="450">
        <f t="shared" si="2386"/>
        <v>0</v>
      </c>
      <c r="MG40" s="463"/>
      <c r="MH40" s="448"/>
      <c r="MJ40" s="458"/>
      <c r="MK40" s="447"/>
      <c r="ML40" s="447"/>
      <c r="MM40" s="447"/>
      <c r="MN40" s="450">
        <f t="shared" si="2387"/>
        <v>0</v>
      </c>
      <c r="MO40" s="447"/>
      <c r="MP40" s="447"/>
      <c r="MQ40" s="447"/>
      <c r="MR40" s="447"/>
      <c r="MS40" s="447"/>
      <c r="MT40" s="449"/>
      <c r="MU40" s="450">
        <f t="shared" si="2388"/>
        <v>0</v>
      </c>
      <c r="MV40" s="463"/>
      <c r="MW40" s="448"/>
      <c r="MY40" s="458"/>
      <c r="MZ40" s="447"/>
      <c r="NA40" s="447"/>
      <c r="NB40" s="447"/>
      <c r="NC40" s="450">
        <f t="shared" si="2389"/>
        <v>0</v>
      </c>
      <c r="ND40" s="447"/>
      <c r="NE40" s="447"/>
      <c r="NF40" s="447"/>
      <c r="NG40" s="447"/>
      <c r="NH40" s="447"/>
      <c r="NI40" s="449"/>
      <c r="NJ40" s="450">
        <f t="shared" si="2390"/>
        <v>0</v>
      </c>
      <c r="NK40" s="463"/>
      <c r="NL40" s="448"/>
      <c r="NN40" s="458"/>
      <c r="NO40" s="447"/>
      <c r="NP40" s="447"/>
      <c r="NQ40" s="447"/>
      <c r="NR40" s="450">
        <f t="shared" si="2391"/>
        <v>0</v>
      </c>
      <c r="NS40" s="447"/>
      <c r="NT40" s="447"/>
      <c r="NU40" s="447"/>
      <c r="NV40" s="447"/>
      <c r="NW40" s="447"/>
      <c r="NX40" s="449"/>
      <c r="NY40" s="450">
        <f t="shared" si="2392"/>
        <v>0</v>
      </c>
      <c r="NZ40" s="463"/>
      <c r="OA40" s="448"/>
      <c r="OC40" s="458"/>
      <c r="OD40" s="447"/>
      <c r="OE40" s="447"/>
      <c r="OF40" s="447"/>
      <c r="OG40" s="450">
        <f t="shared" si="2393"/>
        <v>0</v>
      </c>
      <c r="OH40" s="447"/>
      <c r="OI40" s="447"/>
      <c r="OJ40" s="447"/>
      <c r="OK40" s="447"/>
      <c r="OL40" s="447"/>
      <c r="OM40" s="449"/>
      <c r="ON40" s="450">
        <f t="shared" si="2394"/>
        <v>0</v>
      </c>
      <c r="OO40" s="463"/>
      <c r="OP40" s="448"/>
      <c r="OR40" s="458"/>
      <c r="OS40" s="447"/>
      <c r="OT40" s="447"/>
      <c r="OU40" s="447"/>
      <c r="OV40" s="450">
        <f t="shared" si="2395"/>
        <v>0</v>
      </c>
      <c r="OW40" s="447"/>
      <c r="OX40" s="447"/>
      <c r="OY40" s="447"/>
      <c r="OZ40" s="447"/>
      <c r="PA40" s="447"/>
      <c r="PB40" s="449"/>
      <c r="PC40" s="450">
        <f t="shared" si="2396"/>
        <v>0</v>
      </c>
      <c r="PD40" s="463"/>
      <c r="PE40" s="448"/>
      <c r="PG40" s="458"/>
      <c r="PH40" s="447"/>
      <c r="PI40" s="447"/>
      <c r="PJ40" s="447"/>
      <c r="PK40" s="450">
        <f t="shared" si="2397"/>
        <v>0</v>
      </c>
      <c r="PL40" s="447"/>
      <c r="PM40" s="447"/>
      <c r="PN40" s="447"/>
      <c r="PO40" s="447"/>
      <c r="PP40" s="447"/>
      <c r="PQ40" s="449"/>
      <c r="PR40" s="450">
        <f t="shared" si="2398"/>
        <v>0</v>
      </c>
      <c r="PS40" s="463"/>
      <c r="PT40" s="448"/>
      <c r="PV40" s="458"/>
      <c r="PW40" s="447"/>
      <c r="PX40" s="447"/>
      <c r="PY40" s="447"/>
      <c r="PZ40" s="450">
        <f t="shared" si="2399"/>
        <v>0</v>
      </c>
      <c r="QA40" s="447"/>
      <c r="QB40" s="447"/>
      <c r="QC40" s="447"/>
      <c r="QD40" s="447"/>
      <c r="QE40" s="447"/>
      <c r="QF40" s="449"/>
      <c r="QG40" s="450">
        <f t="shared" si="2400"/>
        <v>0</v>
      </c>
      <c r="QH40" s="463"/>
      <c r="QI40" s="448"/>
      <c r="QK40" s="458"/>
      <c r="QL40" s="447"/>
      <c r="QM40" s="447"/>
      <c r="QN40" s="447"/>
      <c r="QO40" s="450">
        <f t="shared" si="2401"/>
        <v>0</v>
      </c>
      <c r="QP40" s="447"/>
      <c r="QQ40" s="447"/>
      <c r="QR40" s="447"/>
      <c r="QS40" s="447"/>
      <c r="QT40" s="447"/>
      <c r="QU40" s="449"/>
      <c r="QV40" s="450">
        <f t="shared" si="2402"/>
        <v>0</v>
      </c>
      <c r="QW40" s="463"/>
      <c r="QX40" s="448"/>
      <c r="QZ40" s="458"/>
      <c r="RA40" s="447"/>
      <c r="RB40" s="447"/>
      <c r="RC40" s="447"/>
      <c r="RD40" s="450">
        <f t="shared" si="2403"/>
        <v>0</v>
      </c>
      <c r="RE40" s="447"/>
      <c r="RF40" s="447"/>
      <c r="RG40" s="447"/>
      <c r="RH40" s="447"/>
      <c r="RI40" s="447"/>
      <c r="RJ40" s="449"/>
      <c r="RK40" s="450">
        <f t="shared" si="2404"/>
        <v>0</v>
      </c>
      <c r="RL40" s="463"/>
      <c r="RM40" s="448"/>
      <c r="RO40" s="458"/>
      <c r="RP40" s="447"/>
      <c r="RQ40" s="447"/>
      <c r="RR40" s="447"/>
      <c r="RS40" s="450">
        <f t="shared" si="2405"/>
        <v>0</v>
      </c>
      <c r="RT40" s="447"/>
      <c r="RU40" s="447"/>
      <c r="RV40" s="447"/>
      <c r="RW40" s="447"/>
      <c r="RX40" s="447"/>
      <c r="RY40" s="449"/>
      <c r="RZ40" s="450">
        <f t="shared" si="2406"/>
        <v>0</v>
      </c>
      <c r="SA40" s="463"/>
      <c r="SB40" s="448"/>
      <c r="SD40" s="458"/>
      <c r="SE40" s="447"/>
      <c r="SF40" s="447"/>
      <c r="SG40" s="447"/>
      <c r="SH40" s="450">
        <f t="shared" si="2407"/>
        <v>0</v>
      </c>
      <c r="SI40" s="447"/>
      <c r="SJ40" s="447"/>
      <c r="SK40" s="447"/>
      <c r="SL40" s="447"/>
      <c r="SM40" s="447"/>
      <c r="SN40" s="449"/>
      <c r="SO40" s="450">
        <f t="shared" si="2408"/>
        <v>0</v>
      </c>
      <c r="SP40" s="463"/>
      <c r="SQ40" s="448"/>
      <c r="SS40" s="458"/>
      <c r="ST40" s="447"/>
      <c r="SU40" s="447"/>
      <c r="SV40" s="447"/>
      <c r="SW40" s="450">
        <f t="shared" si="2409"/>
        <v>0</v>
      </c>
      <c r="SX40" s="447"/>
      <c r="SY40" s="447"/>
      <c r="SZ40" s="447"/>
      <c r="TA40" s="447"/>
      <c r="TB40" s="447"/>
      <c r="TC40" s="449"/>
      <c r="TD40" s="450">
        <f t="shared" si="2410"/>
        <v>0</v>
      </c>
      <c r="TE40" s="463"/>
      <c r="TF40" s="448"/>
      <c r="TH40" s="458"/>
      <c r="TI40" s="447"/>
      <c r="TJ40" s="447"/>
      <c r="TK40" s="447"/>
      <c r="TL40" s="450">
        <f t="shared" si="2411"/>
        <v>0</v>
      </c>
      <c r="TM40" s="447"/>
      <c r="TN40" s="447"/>
      <c r="TO40" s="447"/>
      <c r="TP40" s="447"/>
      <c r="TQ40" s="447"/>
      <c r="TR40" s="449"/>
      <c r="TS40" s="450">
        <f t="shared" si="2412"/>
        <v>0</v>
      </c>
      <c r="TT40" s="463"/>
      <c r="TU40" s="448"/>
      <c r="TW40" s="458"/>
      <c r="TX40" s="447"/>
      <c r="TY40" s="447"/>
      <c r="TZ40" s="447"/>
      <c r="UA40" s="450">
        <f t="shared" si="2413"/>
        <v>0</v>
      </c>
      <c r="UB40" s="447"/>
      <c r="UC40" s="447"/>
      <c r="UD40" s="447"/>
      <c r="UE40" s="447"/>
      <c r="UF40" s="447"/>
      <c r="UG40" s="449"/>
      <c r="UH40" s="450">
        <f t="shared" si="2414"/>
        <v>0</v>
      </c>
      <c r="UI40" s="463"/>
      <c r="UJ40" s="448"/>
      <c r="UL40" s="458"/>
      <c r="UM40" s="447"/>
      <c r="UN40" s="447"/>
      <c r="UO40" s="447"/>
      <c r="UP40" s="450">
        <f t="shared" si="2415"/>
        <v>0</v>
      </c>
      <c r="UQ40" s="447"/>
      <c r="UR40" s="447"/>
      <c r="US40" s="447"/>
      <c r="UT40" s="447"/>
      <c r="UU40" s="447"/>
      <c r="UV40" s="449"/>
      <c r="UW40" s="450">
        <f t="shared" si="2416"/>
        <v>0</v>
      </c>
      <c r="UX40" s="463"/>
      <c r="UY40" s="448"/>
      <c r="VA40" s="458"/>
      <c r="VB40" s="447"/>
      <c r="VC40" s="447"/>
      <c r="VD40" s="447"/>
      <c r="VE40" s="450">
        <f t="shared" si="2417"/>
        <v>0</v>
      </c>
      <c r="VF40" s="447"/>
      <c r="VG40" s="447"/>
      <c r="VH40" s="447"/>
      <c r="VI40" s="447"/>
      <c r="VJ40" s="447"/>
      <c r="VK40" s="449"/>
      <c r="VL40" s="450">
        <f t="shared" si="2418"/>
        <v>0</v>
      </c>
      <c r="VM40" s="463"/>
      <c r="VN40" s="448"/>
      <c r="VP40" s="458"/>
      <c r="VQ40" s="447"/>
      <c r="VR40" s="447"/>
      <c r="VS40" s="447"/>
      <c r="VT40" s="450">
        <f t="shared" si="2419"/>
        <v>0</v>
      </c>
      <c r="VU40" s="447"/>
      <c r="VV40" s="447"/>
      <c r="VW40" s="447"/>
      <c r="VX40" s="447"/>
      <c r="VY40" s="447"/>
      <c r="VZ40" s="449"/>
      <c r="WA40" s="450">
        <f t="shared" si="2420"/>
        <v>0</v>
      </c>
      <c r="WB40" s="463"/>
      <c r="WC40" s="448"/>
      <c r="WE40" s="458"/>
      <c r="WF40" s="447"/>
      <c r="WG40" s="447"/>
      <c r="WH40" s="447"/>
      <c r="WI40" s="450">
        <f t="shared" si="2421"/>
        <v>0</v>
      </c>
      <c r="WJ40" s="447"/>
      <c r="WK40" s="447"/>
      <c r="WL40" s="447"/>
      <c r="WM40" s="447"/>
      <c r="WN40" s="447"/>
      <c r="WO40" s="449"/>
      <c r="WP40" s="450">
        <f t="shared" si="2422"/>
        <v>0</v>
      </c>
      <c r="WQ40" s="463"/>
      <c r="WR40" s="448"/>
      <c r="WT40" s="458"/>
      <c r="WU40" s="447"/>
      <c r="WV40" s="447"/>
      <c r="WW40" s="447"/>
      <c r="WX40" s="450">
        <f t="shared" si="2423"/>
        <v>0</v>
      </c>
      <c r="WY40" s="447"/>
      <c r="WZ40" s="447"/>
      <c r="XA40" s="447"/>
      <c r="XB40" s="447"/>
      <c r="XC40" s="447"/>
      <c r="XD40" s="449"/>
      <c r="XE40" s="450">
        <f t="shared" si="2424"/>
        <v>0</v>
      </c>
      <c r="XF40" s="463"/>
      <c r="XG40" s="448"/>
      <c r="XI40" s="458"/>
      <c r="XJ40" s="447"/>
      <c r="XK40" s="447"/>
      <c r="XL40" s="447"/>
      <c r="XM40" s="450">
        <f t="shared" si="2425"/>
        <v>0</v>
      </c>
      <c r="XN40" s="447"/>
      <c r="XO40" s="447"/>
      <c r="XP40" s="447"/>
      <c r="XQ40" s="447"/>
      <c r="XR40" s="447"/>
      <c r="XS40" s="449"/>
      <c r="XT40" s="450">
        <f t="shared" si="2426"/>
        <v>0</v>
      </c>
      <c r="XU40" s="463"/>
      <c r="XV40" s="448"/>
      <c r="XX40" s="458"/>
      <c r="XY40" s="447"/>
      <c r="XZ40" s="447"/>
      <c r="YA40" s="447"/>
      <c r="YB40" s="450">
        <f t="shared" si="2427"/>
        <v>0</v>
      </c>
      <c r="YC40" s="447"/>
      <c r="YD40" s="447"/>
      <c r="YE40" s="447"/>
      <c r="YF40" s="447"/>
      <c r="YG40" s="447"/>
      <c r="YH40" s="449"/>
      <c r="YI40" s="450">
        <f t="shared" si="2428"/>
        <v>0</v>
      </c>
      <c r="YJ40" s="463"/>
      <c r="YK40" s="448"/>
      <c r="YM40" s="458"/>
      <c r="YN40" s="447"/>
      <c r="YO40" s="447"/>
      <c r="YP40" s="447"/>
      <c r="YQ40" s="450">
        <f t="shared" si="2429"/>
        <v>0</v>
      </c>
      <c r="YR40" s="447"/>
      <c r="YS40" s="447"/>
      <c r="YT40" s="447"/>
      <c r="YU40" s="447"/>
      <c r="YV40" s="447"/>
      <c r="YW40" s="449"/>
      <c r="YX40" s="450">
        <f t="shared" si="2430"/>
        <v>0</v>
      </c>
      <c r="YY40" s="463"/>
      <c r="YZ40" s="448"/>
      <c r="ZB40" s="458"/>
      <c r="ZC40" s="447"/>
      <c r="ZD40" s="447"/>
      <c r="ZE40" s="447"/>
      <c r="ZF40" s="450">
        <f t="shared" si="2431"/>
        <v>0</v>
      </c>
      <c r="ZG40" s="447"/>
      <c r="ZH40" s="447"/>
      <c r="ZI40" s="447"/>
      <c r="ZJ40" s="447"/>
      <c r="ZK40" s="447"/>
      <c r="ZL40" s="449"/>
      <c r="ZM40" s="450">
        <f t="shared" si="2432"/>
        <v>0</v>
      </c>
      <c r="ZN40" s="463"/>
      <c r="ZO40" s="448"/>
      <c r="ZQ40" s="458"/>
      <c r="ZR40" s="447"/>
      <c r="ZS40" s="447"/>
      <c r="ZT40" s="447"/>
      <c r="ZU40" s="450">
        <f t="shared" si="2433"/>
        <v>0</v>
      </c>
      <c r="ZV40" s="447"/>
      <c r="ZW40" s="447"/>
      <c r="ZX40" s="447"/>
      <c r="ZY40" s="447"/>
      <c r="ZZ40" s="447"/>
      <c r="AAA40" s="449"/>
      <c r="AAB40" s="450">
        <f t="shared" si="2434"/>
        <v>0</v>
      </c>
      <c r="AAC40" s="463"/>
      <c r="AAD40" s="448"/>
      <c r="AAF40" s="458"/>
      <c r="AAG40" s="447"/>
      <c r="AAH40" s="447"/>
      <c r="AAI40" s="447"/>
      <c r="AAJ40" s="450">
        <f t="shared" si="2435"/>
        <v>0</v>
      </c>
      <c r="AAK40" s="447"/>
      <c r="AAL40" s="447"/>
      <c r="AAM40" s="447"/>
      <c r="AAN40" s="447"/>
      <c r="AAO40" s="447"/>
      <c r="AAP40" s="449"/>
      <c r="AAQ40" s="450">
        <f t="shared" si="2436"/>
        <v>0</v>
      </c>
      <c r="AAR40" s="463"/>
      <c r="AAS40" s="448"/>
      <c r="AAU40" s="458"/>
      <c r="AAV40" s="447"/>
      <c r="AAW40" s="447"/>
      <c r="AAX40" s="447"/>
      <c r="AAY40" s="450">
        <f t="shared" si="2437"/>
        <v>0</v>
      </c>
      <c r="AAZ40" s="447"/>
      <c r="ABA40" s="447"/>
      <c r="ABB40" s="447"/>
      <c r="ABC40" s="447"/>
      <c r="ABD40" s="447"/>
      <c r="ABE40" s="449"/>
      <c r="ABF40" s="450">
        <f t="shared" si="2438"/>
        <v>0</v>
      </c>
      <c r="ABG40" s="463"/>
      <c r="ABH40" s="448"/>
      <c r="ABJ40" s="458"/>
      <c r="ABK40" s="447"/>
      <c r="ABL40" s="447"/>
      <c r="ABM40" s="447"/>
      <c r="ABN40" s="450">
        <f t="shared" si="2439"/>
        <v>0</v>
      </c>
      <c r="ABO40" s="447"/>
      <c r="ABP40" s="447"/>
      <c r="ABQ40" s="447"/>
      <c r="ABR40" s="447"/>
      <c r="ABS40" s="447"/>
      <c r="ABT40" s="449"/>
      <c r="ABU40" s="450">
        <f t="shared" si="2440"/>
        <v>0</v>
      </c>
      <c r="ABV40" s="463"/>
      <c r="ABW40" s="448"/>
      <c r="ABY40" s="458"/>
      <c r="ABZ40" s="447"/>
      <c r="ACA40" s="447"/>
      <c r="ACB40" s="447"/>
      <c r="ACC40" s="450">
        <f t="shared" si="2441"/>
        <v>0</v>
      </c>
      <c r="ACD40" s="447"/>
      <c r="ACE40" s="447"/>
      <c r="ACF40" s="447"/>
      <c r="ACG40" s="447"/>
      <c r="ACH40" s="447"/>
      <c r="ACI40" s="449"/>
      <c r="ACJ40" s="450">
        <f t="shared" si="2442"/>
        <v>0</v>
      </c>
      <c r="ACK40" s="463"/>
      <c r="ACL40" s="448"/>
      <c r="ACN40" s="458"/>
      <c r="ACO40" s="447"/>
      <c r="ACP40" s="447"/>
      <c r="ACQ40" s="447"/>
      <c r="ACR40" s="450">
        <f t="shared" si="2443"/>
        <v>0</v>
      </c>
      <c r="ACS40" s="447"/>
      <c r="ACT40" s="447"/>
      <c r="ACU40" s="447"/>
      <c r="ACV40" s="447"/>
      <c r="ACW40" s="447"/>
      <c r="ACX40" s="449"/>
      <c r="ACY40" s="450">
        <f t="shared" si="2444"/>
        <v>0</v>
      </c>
      <c r="ACZ40" s="463"/>
      <c r="ADA40" s="448"/>
      <c r="ADC40" s="458"/>
      <c r="ADD40" s="447"/>
      <c r="ADE40" s="447"/>
      <c r="ADF40" s="447"/>
      <c r="ADG40" s="450">
        <f t="shared" si="2445"/>
        <v>0</v>
      </c>
      <c r="ADH40" s="447"/>
      <c r="ADI40" s="447"/>
      <c r="ADJ40" s="447"/>
      <c r="ADK40" s="447"/>
      <c r="ADL40" s="447"/>
      <c r="ADM40" s="449"/>
      <c r="ADN40" s="450">
        <f t="shared" si="2446"/>
        <v>0</v>
      </c>
      <c r="ADO40" s="463"/>
      <c r="ADP40" s="448"/>
      <c r="ADR40" s="458"/>
      <c r="ADS40" s="447"/>
      <c r="ADT40" s="447"/>
      <c r="ADU40" s="447"/>
      <c r="ADV40" s="450">
        <f t="shared" si="2447"/>
        <v>0</v>
      </c>
      <c r="ADW40" s="447"/>
      <c r="ADX40" s="447"/>
      <c r="ADY40" s="447"/>
      <c r="ADZ40" s="447"/>
      <c r="AEA40" s="447"/>
      <c r="AEB40" s="449"/>
      <c r="AEC40" s="450">
        <f t="shared" si="2448"/>
        <v>0</v>
      </c>
      <c r="AED40" s="463"/>
      <c r="AEE40" s="448"/>
      <c r="AEG40" s="458"/>
      <c r="AEH40" s="447"/>
      <c r="AEI40" s="447"/>
      <c r="AEJ40" s="447"/>
      <c r="AEK40" s="450">
        <f t="shared" si="2449"/>
        <v>0</v>
      </c>
      <c r="AEL40" s="447"/>
      <c r="AEM40" s="447"/>
      <c r="AEN40" s="447"/>
      <c r="AEO40" s="447"/>
      <c r="AEP40" s="447"/>
      <c r="AEQ40" s="449"/>
      <c r="AER40" s="450">
        <f t="shared" si="2450"/>
        <v>0</v>
      </c>
      <c r="AES40" s="463"/>
      <c r="AET40" s="448"/>
      <c r="AEV40" s="458"/>
      <c r="AEW40" s="447"/>
      <c r="AEX40" s="447"/>
      <c r="AEY40" s="447"/>
      <c r="AEZ40" s="450">
        <f t="shared" si="2451"/>
        <v>0</v>
      </c>
      <c r="AFA40" s="447"/>
      <c r="AFB40" s="447"/>
      <c r="AFC40" s="447"/>
      <c r="AFD40" s="447"/>
      <c r="AFE40" s="447"/>
      <c r="AFF40" s="449"/>
      <c r="AFG40" s="450">
        <f t="shared" si="2452"/>
        <v>0</v>
      </c>
      <c r="AFH40" s="463"/>
      <c r="AFI40" s="448"/>
      <c r="AFK40" s="458"/>
      <c r="AFL40" s="447"/>
      <c r="AFM40" s="447"/>
      <c r="AFN40" s="447"/>
      <c r="AFO40" s="450">
        <f t="shared" si="2453"/>
        <v>0</v>
      </c>
      <c r="AFP40" s="447"/>
      <c r="AFQ40" s="447"/>
      <c r="AFR40" s="447"/>
      <c r="AFS40" s="447"/>
      <c r="AFT40" s="447"/>
      <c r="AFU40" s="449"/>
      <c r="AFV40" s="450">
        <f t="shared" si="2454"/>
        <v>0</v>
      </c>
      <c r="AFW40" s="463"/>
      <c r="AFX40" s="448"/>
      <c r="AFZ40" s="458"/>
      <c r="AGA40" s="447"/>
      <c r="AGB40" s="447"/>
      <c r="AGC40" s="447"/>
      <c r="AGD40" s="450">
        <f t="shared" si="2455"/>
        <v>0</v>
      </c>
      <c r="AGE40" s="447"/>
      <c r="AGF40" s="447"/>
      <c r="AGG40" s="447"/>
      <c r="AGH40" s="447"/>
      <c r="AGI40" s="447"/>
      <c r="AGJ40" s="449"/>
      <c r="AGK40" s="450">
        <f t="shared" si="2456"/>
        <v>0</v>
      </c>
      <c r="AGL40" s="463"/>
      <c r="AGM40" s="448"/>
      <c r="AGO40" s="458"/>
      <c r="AGP40" s="447"/>
      <c r="AGQ40" s="447"/>
      <c r="AGR40" s="447"/>
      <c r="AGS40" s="450">
        <f t="shared" si="2457"/>
        <v>0</v>
      </c>
      <c r="AGT40" s="447"/>
      <c r="AGU40" s="447"/>
      <c r="AGV40" s="447"/>
      <c r="AGW40" s="447"/>
      <c r="AGX40" s="447"/>
      <c r="AGY40" s="449"/>
      <c r="AGZ40" s="450">
        <f t="shared" si="2458"/>
        <v>0</v>
      </c>
      <c r="AHA40" s="463"/>
      <c r="AHB40" s="448"/>
      <c r="AHD40" s="458"/>
      <c r="AHE40" s="447"/>
      <c r="AHF40" s="447"/>
      <c r="AHG40" s="447"/>
      <c r="AHH40" s="450">
        <f t="shared" si="2459"/>
        <v>0</v>
      </c>
      <c r="AHI40" s="447"/>
      <c r="AHJ40" s="447"/>
      <c r="AHK40" s="447"/>
      <c r="AHL40" s="447"/>
      <c r="AHM40" s="447"/>
      <c r="AHN40" s="449"/>
      <c r="AHO40" s="450">
        <f t="shared" si="2460"/>
        <v>0</v>
      </c>
      <c r="AHP40" s="463"/>
      <c r="AHQ40" s="448"/>
      <c r="AHS40" s="458"/>
      <c r="AHT40" s="447"/>
      <c r="AHU40" s="447"/>
      <c r="AHV40" s="447"/>
      <c r="AHW40" s="450">
        <f t="shared" si="2461"/>
        <v>0</v>
      </c>
      <c r="AHX40" s="447"/>
      <c r="AHY40" s="447"/>
      <c r="AHZ40" s="447"/>
      <c r="AIA40" s="447"/>
      <c r="AIB40" s="447"/>
      <c r="AIC40" s="449"/>
      <c r="AID40" s="450">
        <f t="shared" si="2462"/>
        <v>0</v>
      </c>
      <c r="AIE40" s="463"/>
      <c r="AIF40" s="448"/>
      <c r="AIH40" s="458"/>
      <c r="AII40" s="447"/>
      <c r="AIJ40" s="447"/>
      <c r="AIK40" s="447"/>
      <c r="AIL40" s="450">
        <f t="shared" si="2463"/>
        <v>0</v>
      </c>
      <c r="AIM40" s="447"/>
      <c r="AIN40" s="447"/>
      <c r="AIO40" s="447"/>
      <c r="AIP40" s="447"/>
      <c r="AIQ40" s="447"/>
      <c r="AIR40" s="449"/>
      <c r="AIS40" s="450">
        <f t="shared" si="2464"/>
        <v>0</v>
      </c>
      <c r="AIT40" s="463"/>
      <c r="AIU40" s="448"/>
      <c r="AIW40" s="458"/>
      <c r="AIX40" s="447"/>
      <c r="AIY40" s="447"/>
      <c r="AIZ40" s="447"/>
      <c r="AJA40" s="450">
        <f t="shared" si="2465"/>
        <v>0</v>
      </c>
      <c r="AJB40" s="447"/>
      <c r="AJC40" s="447"/>
      <c r="AJD40" s="447"/>
      <c r="AJE40" s="447"/>
      <c r="AJF40" s="447"/>
      <c r="AJG40" s="449"/>
      <c r="AJH40" s="450">
        <f t="shared" si="2466"/>
        <v>0</v>
      </c>
      <c r="AJI40" s="463"/>
      <c r="AJJ40" s="448"/>
      <c r="AJL40" s="458"/>
      <c r="AJM40" s="447"/>
      <c r="AJN40" s="447"/>
      <c r="AJO40" s="447"/>
      <c r="AJP40" s="450">
        <f t="shared" si="2467"/>
        <v>0</v>
      </c>
      <c r="AJQ40" s="447"/>
      <c r="AJR40" s="447"/>
      <c r="AJS40" s="447"/>
      <c r="AJT40" s="447"/>
      <c r="AJU40" s="447"/>
      <c r="AJV40" s="449"/>
      <c r="AJW40" s="450">
        <f t="shared" si="2468"/>
        <v>0</v>
      </c>
      <c r="AJX40" s="463"/>
      <c r="AJY40" s="448"/>
      <c r="AKA40" s="458"/>
      <c r="AKB40" s="447"/>
      <c r="AKC40" s="447"/>
      <c r="AKD40" s="447"/>
      <c r="AKE40" s="450">
        <f t="shared" si="2469"/>
        <v>0</v>
      </c>
      <c r="AKF40" s="447"/>
      <c r="AKG40" s="447"/>
      <c r="AKH40" s="447"/>
      <c r="AKI40" s="447"/>
      <c r="AKJ40" s="447"/>
      <c r="AKK40" s="449"/>
      <c r="AKL40" s="450">
        <f t="shared" si="2470"/>
        <v>0</v>
      </c>
      <c r="AKM40" s="463"/>
      <c r="AKN40" s="448"/>
      <c r="AKP40" s="458"/>
      <c r="AKQ40" s="447"/>
      <c r="AKR40" s="447"/>
      <c r="AKS40" s="447"/>
      <c r="AKT40" s="450">
        <f t="shared" si="2471"/>
        <v>0</v>
      </c>
      <c r="AKU40" s="447"/>
      <c r="AKV40" s="447"/>
      <c r="AKW40" s="447"/>
      <c r="AKX40" s="447"/>
      <c r="AKY40" s="447"/>
      <c r="AKZ40" s="449"/>
      <c r="ALA40" s="450">
        <f t="shared" si="2472"/>
        <v>0</v>
      </c>
      <c r="ALB40" s="463"/>
      <c r="ALC40" s="448"/>
      <c r="ALE40" s="458"/>
      <c r="ALF40" s="447"/>
      <c r="ALG40" s="447"/>
      <c r="ALH40" s="447"/>
      <c r="ALI40" s="450">
        <f t="shared" si="2473"/>
        <v>0</v>
      </c>
      <c r="ALJ40" s="447"/>
      <c r="ALK40" s="447"/>
      <c r="ALL40" s="447"/>
      <c r="ALM40" s="447"/>
      <c r="ALN40" s="447"/>
      <c r="ALO40" s="449"/>
      <c r="ALP40" s="450">
        <f t="shared" si="2474"/>
        <v>0</v>
      </c>
      <c r="ALQ40" s="463"/>
      <c r="ALR40" s="448"/>
      <c r="ALT40" s="458"/>
      <c r="ALU40" s="447"/>
      <c r="ALV40" s="447"/>
      <c r="ALW40" s="447"/>
      <c r="ALX40" s="450">
        <f t="shared" si="2475"/>
        <v>0</v>
      </c>
      <c r="ALY40" s="447"/>
      <c r="ALZ40" s="447"/>
      <c r="AMA40" s="447"/>
      <c r="AMB40" s="447"/>
      <c r="AMC40" s="447"/>
      <c r="AMD40" s="449"/>
      <c r="AME40" s="450">
        <f t="shared" si="2476"/>
        <v>0</v>
      </c>
      <c r="AMF40" s="463"/>
      <c r="AMG40" s="448"/>
      <c r="AMI40" s="458"/>
      <c r="AMJ40" s="447"/>
      <c r="AMK40" s="447"/>
      <c r="AML40" s="447"/>
      <c r="AMM40" s="450">
        <f t="shared" si="2477"/>
        <v>0</v>
      </c>
      <c r="AMN40" s="447"/>
      <c r="AMO40" s="447"/>
      <c r="AMP40" s="447"/>
      <c r="AMQ40" s="447"/>
      <c r="AMR40" s="447"/>
      <c r="AMS40" s="449"/>
      <c r="AMT40" s="450">
        <f t="shared" si="2478"/>
        <v>0</v>
      </c>
      <c r="AMU40" s="463"/>
      <c r="AMV40" s="448"/>
      <c r="AMX40" s="458"/>
      <c r="AMY40" s="447"/>
      <c r="AMZ40" s="447"/>
      <c r="ANA40" s="447"/>
      <c r="ANB40" s="450">
        <f t="shared" si="2479"/>
        <v>0</v>
      </c>
      <c r="ANC40" s="447"/>
      <c r="AND40" s="447"/>
      <c r="ANE40" s="447"/>
      <c r="ANF40" s="447"/>
      <c r="ANG40" s="447"/>
      <c r="ANH40" s="449"/>
      <c r="ANI40" s="450">
        <f t="shared" si="2480"/>
        <v>0</v>
      </c>
      <c r="ANJ40" s="463"/>
      <c r="ANK40" s="448"/>
      <c r="ANM40" s="458"/>
      <c r="ANN40" s="447"/>
      <c r="ANO40" s="447"/>
      <c r="ANP40" s="447"/>
      <c r="ANQ40" s="450">
        <f t="shared" si="2481"/>
        <v>0</v>
      </c>
      <c r="ANR40" s="447"/>
      <c r="ANS40" s="447"/>
      <c r="ANT40" s="447"/>
      <c r="ANU40" s="447"/>
      <c r="ANV40" s="447"/>
      <c r="ANW40" s="449"/>
      <c r="ANX40" s="450">
        <f t="shared" si="2482"/>
        <v>0</v>
      </c>
      <c r="ANY40" s="463"/>
      <c r="ANZ40" s="448"/>
      <c r="AOB40" s="458"/>
      <c r="AOC40" s="447"/>
      <c r="AOD40" s="447"/>
      <c r="AOE40" s="447"/>
      <c r="AOF40" s="450">
        <f t="shared" si="2483"/>
        <v>0</v>
      </c>
      <c r="AOG40" s="447"/>
      <c r="AOH40" s="447"/>
      <c r="AOI40" s="447"/>
      <c r="AOJ40" s="447"/>
      <c r="AOK40" s="447"/>
      <c r="AOL40" s="449"/>
      <c r="AOM40" s="450">
        <f t="shared" si="2484"/>
        <v>0</v>
      </c>
      <c r="AON40" s="463"/>
      <c r="AOO40" s="448"/>
      <c r="AOQ40" s="458"/>
      <c r="AOR40" s="447"/>
      <c r="AOS40" s="447"/>
      <c r="AOT40" s="447"/>
      <c r="AOU40" s="450">
        <f t="shared" si="2485"/>
        <v>0</v>
      </c>
      <c r="AOV40" s="447"/>
      <c r="AOW40" s="447"/>
      <c r="AOX40" s="447"/>
      <c r="AOY40" s="447"/>
      <c r="AOZ40" s="447"/>
      <c r="APA40" s="449"/>
      <c r="APB40" s="450">
        <f t="shared" si="2486"/>
        <v>0</v>
      </c>
      <c r="APC40" s="463"/>
      <c r="APD40" s="448"/>
      <c r="APF40" s="458"/>
      <c r="APG40" s="447"/>
      <c r="APH40" s="447"/>
      <c r="API40" s="447"/>
      <c r="APJ40" s="450">
        <f t="shared" si="2487"/>
        <v>0</v>
      </c>
      <c r="APK40" s="447"/>
      <c r="APL40" s="447"/>
      <c r="APM40" s="447"/>
      <c r="APN40" s="447"/>
      <c r="APO40" s="447"/>
      <c r="APP40" s="449"/>
      <c r="APQ40" s="450">
        <f t="shared" si="2488"/>
        <v>0</v>
      </c>
      <c r="APR40" s="463"/>
      <c r="APS40" s="448"/>
      <c r="APU40" s="458"/>
      <c r="APV40" s="447"/>
      <c r="APW40" s="447"/>
      <c r="APX40" s="447"/>
      <c r="APY40" s="450">
        <f t="shared" si="2489"/>
        <v>0</v>
      </c>
      <c r="APZ40" s="447"/>
      <c r="AQA40" s="447"/>
      <c r="AQB40" s="447"/>
      <c r="AQC40" s="447"/>
      <c r="AQD40" s="447"/>
      <c r="AQE40" s="449"/>
      <c r="AQF40" s="450">
        <f t="shared" si="2490"/>
        <v>0</v>
      </c>
      <c r="AQG40" s="463"/>
      <c r="AQH40" s="448"/>
      <c r="AQJ40" s="458"/>
      <c r="AQK40" s="447"/>
      <c r="AQL40" s="447"/>
      <c r="AQM40" s="447"/>
      <c r="AQN40" s="450">
        <f t="shared" si="2491"/>
        <v>0</v>
      </c>
      <c r="AQO40" s="447"/>
      <c r="AQP40" s="447"/>
      <c r="AQQ40" s="447"/>
      <c r="AQR40" s="447"/>
      <c r="AQS40" s="447"/>
      <c r="AQT40" s="449"/>
      <c r="AQU40" s="450">
        <f t="shared" si="2492"/>
        <v>0</v>
      </c>
      <c r="AQV40" s="463"/>
      <c r="AQW40" s="448"/>
      <c r="AQY40" s="458"/>
      <c r="AQZ40" s="447"/>
      <c r="ARA40" s="447"/>
      <c r="ARB40" s="447"/>
      <c r="ARC40" s="450">
        <f t="shared" si="2493"/>
        <v>0</v>
      </c>
      <c r="ARD40" s="447"/>
      <c r="ARE40" s="447"/>
      <c r="ARF40" s="447"/>
      <c r="ARG40" s="447"/>
      <c r="ARH40" s="447"/>
      <c r="ARI40" s="449"/>
      <c r="ARJ40" s="450">
        <f t="shared" si="2494"/>
        <v>0</v>
      </c>
      <c r="ARK40" s="463"/>
      <c r="ARL40" s="448"/>
      <c r="ARN40" s="458"/>
      <c r="ARO40" s="447"/>
      <c r="ARP40" s="447"/>
      <c r="ARQ40" s="447"/>
      <c r="ARR40" s="450">
        <f t="shared" si="2495"/>
        <v>0</v>
      </c>
      <c r="ARS40" s="447"/>
      <c r="ART40" s="447"/>
      <c r="ARU40" s="447"/>
      <c r="ARV40" s="447"/>
      <c r="ARW40" s="447"/>
      <c r="ARX40" s="449"/>
      <c r="ARY40" s="450">
        <f t="shared" si="2496"/>
        <v>0</v>
      </c>
      <c r="ARZ40" s="463"/>
      <c r="ASA40" s="448"/>
      <c r="ASC40" s="458"/>
      <c r="ASD40" s="447"/>
      <c r="ASE40" s="447"/>
      <c r="ASF40" s="447"/>
      <c r="ASG40" s="450">
        <f t="shared" si="2497"/>
        <v>0</v>
      </c>
      <c r="ASH40" s="447"/>
      <c r="ASI40" s="447"/>
      <c r="ASJ40" s="447"/>
      <c r="ASK40" s="447"/>
      <c r="ASL40" s="447"/>
      <c r="ASM40" s="449"/>
      <c r="ASN40" s="450">
        <f t="shared" si="2498"/>
        <v>0</v>
      </c>
      <c r="ASO40" s="463"/>
      <c r="ASP40" s="448"/>
      <c r="ASR40" s="458"/>
      <c r="ASS40" s="447"/>
      <c r="AST40" s="447"/>
      <c r="ASU40" s="447"/>
      <c r="ASV40" s="450">
        <f t="shared" si="2499"/>
        <v>0</v>
      </c>
      <c r="ASW40" s="447"/>
      <c r="ASX40" s="447"/>
      <c r="ASY40" s="447"/>
      <c r="ASZ40" s="447"/>
      <c r="ATA40" s="447"/>
      <c r="ATB40" s="449"/>
      <c r="ATC40" s="450">
        <f t="shared" si="2500"/>
        <v>0</v>
      </c>
      <c r="ATD40" s="463"/>
      <c r="ATE40" s="448"/>
      <c r="ATG40" s="458"/>
      <c r="ATH40" s="447"/>
      <c r="ATI40" s="447"/>
      <c r="ATJ40" s="447"/>
      <c r="ATK40" s="450">
        <f t="shared" si="2501"/>
        <v>0</v>
      </c>
      <c r="ATL40" s="447"/>
      <c r="ATM40" s="447"/>
      <c r="ATN40" s="447"/>
      <c r="ATO40" s="447"/>
      <c r="ATP40" s="447"/>
      <c r="ATQ40" s="449"/>
      <c r="ATR40" s="450">
        <f t="shared" si="2502"/>
        <v>0</v>
      </c>
      <c r="ATS40" s="463"/>
      <c r="ATT40" s="448"/>
      <c r="ATV40" s="458"/>
      <c r="ATW40" s="447"/>
      <c r="ATX40" s="447"/>
      <c r="ATY40" s="447"/>
      <c r="ATZ40" s="450">
        <f t="shared" si="2503"/>
        <v>0</v>
      </c>
      <c r="AUA40" s="447"/>
      <c r="AUB40" s="447"/>
      <c r="AUC40" s="447"/>
      <c r="AUD40" s="447"/>
      <c r="AUE40" s="447"/>
      <c r="AUF40" s="449"/>
      <c r="AUG40" s="450">
        <f t="shared" si="2504"/>
        <v>0</v>
      </c>
      <c r="AUH40" s="463"/>
      <c r="AUI40" s="448"/>
      <c r="AUK40" s="458"/>
      <c r="AUL40" s="447"/>
      <c r="AUM40" s="447"/>
      <c r="AUN40" s="447"/>
      <c r="AUO40" s="450">
        <f t="shared" si="2505"/>
        <v>0</v>
      </c>
      <c r="AUP40" s="447"/>
      <c r="AUQ40" s="447"/>
      <c r="AUR40" s="447"/>
      <c r="AUS40" s="447"/>
      <c r="AUT40" s="447"/>
      <c r="AUU40" s="449"/>
      <c r="AUV40" s="450">
        <f t="shared" si="2506"/>
        <v>0</v>
      </c>
      <c r="AUW40" s="463"/>
      <c r="AUX40" s="448"/>
      <c r="AUZ40" s="458"/>
      <c r="AVA40" s="447"/>
      <c r="AVB40" s="447"/>
      <c r="AVC40" s="447"/>
      <c r="AVD40" s="450">
        <f t="shared" si="2507"/>
        <v>0</v>
      </c>
      <c r="AVE40" s="447"/>
      <c r="AVF40" s="447"/>
      <c r="AVG40" s="447"/>
      <c r="AVH40" s="447"/>
      <c r="AVI40" s="447"/>
      <c r="AVJ40" s="449"/>
      <c r="AVK40" s="450">
        <f t="shared" si="2508"/>
        <v>0</v>
      </c>
      <c r="AVL40" s="463"/>
      <c r="AVM40" s="448"/>
      <c r="AVO40" s="458"/>
      <c r="AVP40" s="447"/>
      <c r="AVQ40" s="447"/>
      <c r="AVR40" s="447"/>
      <c r="AVS40" s="450">
        <f t="shared" si="2509"/>
        <v>0</v>
      </c>
      <c r="AVT40" s="447"/>
      <c r="AVU40" s="447"/>
      <c r="AVV40" s="447"/>
      <c r="AVW40" s="447"/>
      <c r="AVX40" s="447"/>
      <c r="AVY40" s="449"/>
      <c r="AVZ40" s="450">
        <f t="shared" si="2510"/>
        <v>0</v>
      </c>
      <c r="AWA40" s="463"/>
      <c r="AWB40" s="448"/>
      <c r="AWD40" s="458"/>
      <c r="AWE40" s="447"/>
      <c r="AWF40" s="447"/>
      <c r="AWG40" s="447"/>
      <c r="AWH40" s="450">
        <f t="shared" si="2511"/>
        <v>0</v>
      </c>
      <c r="AWI40" s="447"/>
      <c r="AWJ40" s="447"/>
      <c r="AWK40" s="447"/>
      <c r="AWL40" s="447"/>
      <c r="AWM40" s="447"/>
      <c r="AWN40" s="449"/>
      <c r="AWO40" s="450">
        <f t="shared" si="2512"/>
        <v>0</v>
      </c>
      <c r="AWP40" s="463"/>
      <c r="AWQ40" s="448"/>
      <c r="AWS40" s="458"/>
      <c r="AWT40" s="447"/>
      <c r="AWU40" s="447"/>
      <c r="AWV40" s="447"/>
      <c r="AWW40" s="450">
        <f t="shared" si="2513"/>
        <v>0</v>
      </c>
      <c r="AWX40" s="447"/>
      <c r="AWY40" s="447"/>
      <c r="AWZ40" s="447"/>
      <c r="AXA40" s="447"/>
      <c r="AXB40" s="447"/>
      <c r="AXC40" s="449"/>
      <c r="AXD40" s="450">
        <f t="shared" si="2514"/>
        <v>0</v>
      </c>
      <c r="AXE40" s="463"/>
      <c r="AXF40" s="448"/>
      <c r="AXH40" s="458"/>
      <c r="AXI40" s="447"/>
      <c r="AXJ40" s="447"/>
      <c r="AXK40" s="447"/>
      <c r="AXL40" s="450">
        <f t="shared" si="2515"/>
        <v>0</v>
      </c>
      <c r="AXM40" s="447"/>
      <c r="AXN40" s="447"/>
      <c r="AXO40" s="447"/>
      <c r="AXP40" s="447"/>
      <c r="AXQ40" s="447"/>
      <c r="AXR40" s="449"/>
      <c r="AXS40" s="450">
        <f t="shared" si="2516"/>
        <v>0</v>
      </c>
      <c r="AXT40" s="463"/>
      <c r="AXU40" s="448"/>
      <c r="AXW40" s="458"/>
      <c r="AXX40" s="447"/>
      <c r="AXY40" s="447"/>
      <c r="AXZ40" s="447"/>
      <c r="AYA40" s="450">
        <f t="shared" si="2517"/>
        <v>0</v>
      </c>
      <c r="AYB40" s="447"/>
      <c r="AYC40" s="447"/>
      <c r="AYD40" s="447"/>
      <c r="AYE40" s="447"/>
      <c r="AYF40" s="447"/>
      <c r="AYG40" s="449"/>
      <c r="AYH40" s="450">
        <f t="shared" si="2518"/>
        <v>0</v>
      </c>
      <c r="AYI40" s="463"/>
      <c r="AYJ40" s="448"/>
      <c r="AYL40" s="458"/>
      <c r="AYM40" s="447"/>
      <c r="AYN40" s="447"/>
      <c r="AYO40" s="447"/>
      <c r="AYP40" s="450">
        <f t="shared" si="2519"/>
        <v>0</v>
      </c>
      <c r="AYQ40" s="447"/>
      <c r="AYR40" s="447"/>
      <c r="AYS40" s="447"/>
      <c r="AYT40" s="447"/>
      <c r="AYU40" s="447"/>
      <c r="AYV40" s="449"/>
      <c r="AYW40" s="450">
        <f t="shared" si="2520"/>
        <v>0</v>
      </c>
      <c r="AYX40" s="463"/>
      <c r="AYY40" s="448"/>
      <c r="AZA40" s="458"/>
      <c r="AZB40" s="447"/>
      <c r="AZC40" s="447"/>
      <c r="AZD40" s="447"/>
      <c r="AZE40" s="450">
        <f t="shared" si="2521"/>
        <v>0</v>
      </c>
      <c r="AZF40" s="447"/>
      <c r="AZG40" s="447"/>
      <c r="AZH40" s="447"/>
      <c r="AZI40" s="447"/>
      <c r="AZJ40" s="447"/>
      <c r="AZK40" s="449"/>
      <c r="AZL40" s="450">
        <f t="shared" si="2522"/>
        <v>0</v>
      </c>
      <c r="AZM40" s="463"/>
      <c r="AZN40" s="448"/>
      <c r="AZP40" s="458"/>
      <c r="AZQ40" s="447"/>
      <c r="AZR40" s="447"/>
      <c r="AZS40" s="447"/>
      <c r="AZT40" s="450">
        <f t="shared" si="2523"/>
        <v>0</v>
      </c>
      <c r="AZU40" s="447"/>
      <c r="AZV40" s="447"/>
      <c r="AZW40" s="447"/>
      <c r="AZX40" s="447"/>
      <c r="AZY40" s="447"/>
      <c r="AZZ40" s="449"/>
      <c r="BAA40" s="450">
        <f t="shared" si="2524"/>
        <v>0</v>
      </c>
      <c r="BAB40" s="463"/>
      <c r="BAC40" s="448"/>
      <c r="BAE40" s="458"/>
      <c r="BAF40" s="447"/>
      <c r="BAG40" s="447"/>
      <c r="BAH40" s="447"/>
      <c r="BAI40" s="450">
        <f t="shared" si="2525"/>
        <v>0</v>
      </c>
      <c r="BAJ40" s="447"/>
      <c r="BAK40" s="447"/>
      <c r="BAL40" s="447"/>
      <c r="BAM40" s="447"/>
      <c r="BAN40" s="447"/>
      <c r="BAO40" s="449"/>
      <c r="BAP40" s="450">
        <f t="shared" si="2526"/>
        <v>0</v>
      </c>
      <c r="BAQ40" s="463"/>
      <c r="BAR40" s="448"/>
      <c r="BAT40" s="458"/>
      <c r="BAU40" s="447"/>
      <c r="BAV40" s="447"/>
      <c r="BAW40" s="447"/>
      <c r="BAX40" s="450">
        <f t="shared" si="2527"/>
        <v>0</v>
      </c>
      <c r="BAY40" s="447"/>
      <c r="BAZ40" s="447"/>
      <c r="BBA40" s="447"/>
      <c r="BBB40" s="447"/>
      <c r="BBC40" s="447"/>
      <c r="BBD40" s="449"/>
      <c r="BBE40" s="450">
        <f t="shared" si="2528"/>
        <v>0</v>
      </c>
      <c r="BBF40" s="463"/>
      <c r="BBG40" s="448"/>
      <c r="BBI40" s="458"/>
      <c r="BBJ40" s="447"/>
      <c r="BBK40" s="447"/>
      <c r="BBL40" s="447"/>
      <c r="BBM40" s="450">
        <f t="shared" si="2529"/>
        <v>0</v>
      </c>
      <c r="BBN40" s="447"/>
      <c r="BBO40" s="447"/>
      <c r="BBP40" s="447"/>
      <c r="BBQ40" s="447"/>
      <c r="BBR40" s="447"/>
      <c r="BBS40" s="449"/>
      <c r="BBT40" s="450">
        <f t="shared" si="2530"/>
        <v>0</v>
      </c>
      <c r="BBU40" s="463"/>
      <c r="BBV40" s="448"/>
      <c r="BBX40" s="458"/>
      <c r="BBY40" s="447"/>
      <c r="BBZ40" s="447"/>
      <c r="BCA40" s="447"/>
      <c r="BCB40" s="450">
        <f t="shared" si="2531"/>
        <v>0</v>
      </c>
      <c r="BCC40" s="447"/>
      <c r="BCD40" s="447"/>
      <c r="BCE40" s="447"/>
      <c r="BCF40" s="447"/>
      <c r="BCG40" s="447"/>
      <c r="BCH40" s="449"/>
      <c r="BCI40" s="450">
        <f t="shared" si="2532"/>
        <v>0</v>
      </c>
      <c r="BCJ40" s="463"/>
      <c r="BCK40" s="448"/>
      <c r="BCM40" s="458"/>
      <c r="BCN40" s="447"/>
      <c r="BCO40" s="447"/>
      <c r="BCP40" s="447"/>
      <c r="BCQ40" s="450">
        <f t="shared" si="2533"/>
        <v>0</v>
      </c>
      <c r="BCR40" s="447"/>
      <c r="BCS40" s="447"/>
      <c r="BCT40" s="447"/>
      <c r="BCU40" s="447"/>
      <c r="BCV40" s="447"/>
      <c r="BCW40" s="449"/>
      <c r="BCX40" s="450">
        <f t="shared" si="2534"/>
        <v>0</v>
      </c>
      <c r="BCY40" s="463"/>
      <c r="BCZ40" s="448"/>
      <c r="BDB40" s="458"/>
      <c r="BDC40" s="447"/>
      <c r="BDD40" s="447"/>
      <c r="BDE40" s="447"/>
      <c r="BDF40" s="450">
        <f t="shared" si="2535"/>
        <v>0</v>
      </c>
      <c r="BDG40" s="447"/>
      <c r="BDH40" s="447"/>
      <c r="BDI40" s="447"/>
      <c r="BDJ40" s="447"/>
      <c r="BDK40" s="447"/>
      <c r="BDL40" s="449"/>
      <c r="BDM40" s="450">
        <f t="shared" si="2536"/>
        <v>0</v>
      </c>
      <c r="BDN40" s="463"/>
      <c r="BDO40" s="448"/>
      <c r="BDQ40" s="458"/>
      <c r="BDR40" s="447"/>
      <c r="BDS40" s="447"/>
      <c r="BDT40" s="447"/>
      <c r="BDU40" s="450">
        <f t="shared" si="2537"/>
        <v>0</v>
      </c>
      <c r="BDV40" s="447"/>
      <c r="BDW40" s="447"/>
      <c r="BDX40" s="447"/>
      <c r="BDY40" s="447"/>
      <c r="BDZ40" s="447"/>
      <c r="BEA40" s="449"/>
      <c r="BEB40" s="450">
        <f t="shared" si="2538"/>
        <v>0</v>
      </c>
      <c r="BEC40" s="463"/>
      <c r="BED40" s="448"/>
      <c r="BEF40" s="458"/>
      <c r="BEG40" s="447"/>
      <c r="BEH40" s="447"/>
      <c r="BEI40" s="447"/>
      <c r="BEJ40" s="450">
        <f t="shared" si="2539"/>
        <v>0</v>
      </c>
      <c r="BEK40" s="447"/>
      <c r="BEL40" s="447"/>
      <c r="BEM40" s="447"/>
      <c r="BEN40" s="447"/>
      <c r="BEO40" s="447"/>
      <c r="BEP40" s="449"/>
      <c r="BEQ40" s="450">
        <f t="shared" si="2540"/>
        <v>0</v>
      </c>
      <c r="BER40" s="463"/>
      <c r="BES40" s="448"/>
      <c r="BEU40" s="458"/>
      <c r="BEV40" s="447"/>
      <c r="BEW40" s="447"/>
      <c r="BEX40" s="447"/>
      <c r="BEY40" s="450">
        <f t="shared" si="2541"/>
        <v>0</v>
      </c>
      <c r="BEZ40" s="447"/>
      <c r="BFA40" s="447"/>
      <c r="BFB40" s="447"/>
      <c r="BFC40" s="447"/>
      <c r="BFD40" s="447"/>
      <c r="BFE40" s="449"/>
      <c r="BFF40" s="450">
        <f t="shared" si="2542"/>
        <v>0</v>
      </c>
      <c r="BFG40" s="463"/>
      <c r="BFH40" s="448"/>
      <c r="BFJ40" s="458"/>
      <c r="BFK40" s="447"/>
      <c r="BFL40" s="447"/>
      <c r="BFM40" s="447"/>
      <c r="BFN40" s="450">
        <f t="shared" si="2543"/>
        <v>0</v>
      </c>
      <c r="BFO40" s="447"/>
      <c r="BFP40" s="447"/>
      <c r="BFQ40" s="447"/>
      <c r="BFR40" s="447"/>
      <c r="BFS40" s="447"/>
      <c r="BFT40" s="449"/>
      <c r="BFU40" s="450">
        <f t="shared" si="2544"/>
        <v>0</v>
      </c>
      <c r="BFV40" s="463"/>
      <c r="BFW40" s="448"/>
      <c r="BFY40" s="458"/>
      <c r="BFZ40" s="447"/>
      <c r="BGA40" s="447"/>
      <c r="BGB40" s="447"/>
      <c r="BGC40" s="450">
        <f t="shared" si="2545"/>
        <v>0</v>
      </c>
      <c r="BGD40" s="447"/>
      <c r="BGE40" s="447"/>
      <c r="BGF40" s="447"/>
      <c r="BGG40" s="447"/>
      <c r="BGH40" s="447"/>
      <c r="BGI40" s="449"/>
      <c r="BGJ40" s="450">
        <f t="shared" si="2546"/>
        <v>0</v>
      </c>
      <c r="BGK40" s="463"/>
      <c r="BGL40" s="448"/>
      <c r="BGN40" s="458"/>
      <c r="BGO40" s="447"/>
      <c r="BGP40" s="447"/>
      <c r="BGQ40" s="447"/>
      <c r="BGR40" s="450">
        <f t="shared" si="2547"/>
        <v>0</v>
      </c>
      <c r="BGS40" s="447"/>
      <c r="BGT40" s="447"/>
      <c r="BGU40" s="447"/>
      <c r="BGV40" s="447"/>
      <c r="BGW40" s="447"/>
      <c r="BGX40" s="449"/>
      <c r="BGY40" s="450">
        <f t="shared" si="2548"/>
        <v>0</v>
      </c>
      <c r="BGZ40" s="463"/>
      <c r="BHA40" s="448"/>
      <c r="BHC40" s="458"/>
      <c r="BHD40" s="447"/>
      <c r="BHE40" s="447"/>
      <c r="BHF40" s="447"/>
      <c r="BHG40" s="450">
        <f t="shared" si="2549"/>
        <v>0</v>
      </c>
      <c r="BHH40" s="447"/>
      <c r="BHI40" s="447"/>
      <c r="BHJ40" s="447"/>
      <c r="BHK40" s="447"/>
      <c r="BHL40" s="447"/>
      <c r="BHM40" s="449"/>
      <c r="BHN40" s="450">
        <f t="shared" si="2550"/>
        <v>0</v>
      </c>
      <c r="BHO40" s="463"/>
      <c r="BHP40" s="448"/>
      <c r="BHR40" s="458"/>
      <c r="BHS40" s="447"/>
      <c r="BHT40" s="447"/>
      <c r="BHU40" s="447"/>
      <c r="BHV40" s="450">
        <f t="shared" si="2551"/>
        <v>0</v>
      </c>
      <c r="BHW40" s="447"/>
      <c r="BHX40" s="447"/>
      <c r="BHY40" s="447"/>
      <c r="BHZ40" s="447"/>
      <c r="BIA40" s="447"/>
      <c r="BIB40" s="449"/>
      <c r="BIC40" s="450">
        <f t="shared" si="2552"/>
        <v>0</v>
      </c>
      <c r="BID40" s="463"/>
      <c r="BIE40" s="448"/>
      <c r="BIG40" s="458"/>
      <c r="BIH40" s="447"/>
      <c r="BII40" s="447"/>
      <c r="BIJ40" s="447"/>
      <c r="BIK40" s="450">
        <f t="shared" si="2553"/>
        <v>0</v>
      </c>
      <c r="BIL40" s="447"/>
      <c r="BIM40" s="447"/>
      <c r="BIN40" s="447"/>
      <c r="BIO40" s="447"/>
      <c r="BIP40" s="447"/>
      <c r="BIQ40" s="449"/>
      <c r="BIR40" s="450">
        <f t="shared" si="2554"/>
        <v>0</v>
      </c>
      <c r="BIS40" s="463"/>
      <c r="BIT40" s="448"/>
      <c r="BIV40" s="458"/>
      <c r="BIW40" s="447"/>
      <c r="BIX40" s="447"/>
      <c r="BIY40" s="447"/>
      <c r="BIZ40" s="450">
        <f t="shared" si="2555"/>
        <v>0</v>
      </c>
      <c r="BJA40" s="447"/>
      <c r="BJB40" s="447"/>
      <c r="BJC40" s="447"/>
      <c r="BJD40" s="447"/>
      <c r="BJE40" s="447"/>
      <c r="BJF40" s="449"/>
      <c r="BJG40" s="450">
        <f t="shared" si="2556"/>
        <v>0</v>
      </c>
      <c r="BJH40" s="463"/>
      <c r="BJI40" s="448"/>
      <c r="BJK40" s="458"/>
      <c r="BJL40" s="447"/>
      <c r="BJM40" s="447"/>
      <c r="BJN40" s="447"/>
      <c r="BJO40" s="450">
        <f t="shared" si="2557"/>
        <v>0</v>
      </c>
      <c r="BJP40" s="447"/>
      <c r="BJQ40" s="447"/>
      <c r="BJR40" s="447"/>
      <c r="BJS40" s="447"/>
      <c r="BJT40" s="447"/>
      <c r="BJU40" s="449"/>
      <c r="BJV40" s="450">
        <f t="shared" si="2558"/>
        <v>0</v>
      </c>
      <c r="BJW40" s="463"/>
      <c r="BJX40" s="448"/>
      <c r="BJZ40" s="458"/>
      <c r="BKA40" s="447"/>
      <c r="BKB40" s="447"/>
      <c r="BKC40" s="447"/>
      <c r="BKD40" s="450">
        <f t="shared" si="2559"/>
        <v>0</v>
      </c>
      <c r="BKE40" s="447"/>
      <c r="BKF40" s="447"/>
      <c r="BKG40" s="447"/>
      <c r="BKH40" s="447"/>
      <c r="BKI40" s="447"/>
      <c r="BKJ40" s="449"/>
      <c r="BKK40" s="450">
        <f t="shared" si="2560"/>
        <v>0</v>
      </c>
      <c r="BKL40" s="463"/>
      <c r="BKM40" s="448"/>
      <c r="BKO40" s="458"/>
      <c r="BKP40" s="447"/>
      <c r="BKQ40" s="447"/>
      <c r="BKR40" s="447"/>
      <c r="BKS40" s="450">
        <f t="shared" si="2561"/>
        <v>0</v>
      </c>
      <c r="BKT40" s="447"/>
      <c r="BKU40" s="447"/>
      <c r="BKV40" s="447"/>
      <c r="BKW40" s="447"/>
      <c r="BKX40" s="447"/>
      <c r="BKY40" s="449"/>
      <c r="BKZ40" s="450">
        <f t="shared" si="2562"/>
        <v>0</v>
      </c>
      <c r="BLA40" s="463"/>
      <c r="BLB40" s="448"/>
      <c r="BLD40" s="458"/>
      <c r="BLE40" s="447"/>
      <c r="BLF40" s="447"/>
      <c r="BLG40" s="447"/>
      <c r="BLH40" s="450">
        <f t="shared" si="2563"/>
        <v>0</v>
      </c>
      <c r="BLI40" s="447"/>
      <c r="BLJ40" s="447"/>
      <c r="BLK40" s="447"/>
      <c r="BLL40" s="447"/>
      <c r="BLM40" s="447"/>
      <c r="BLN40" s="449"/>
      <c r="BLO40" s="450">
        <f t="shared" si="2564"/>
        <v>0</v>
      </c>
      <c r="BLP40" s="463"/>
      <c r="BLQ40" s="448"/>
      <c r="BLS40" s="458"/>
      <c r="BLT40" s="447"/>
      <c r="BLU40" s="447"/>
      <c r="BLV40" s="447"/>
      <c r="BLW40" s="450">
        <f t="shared" si="2565"/>
        <v>0</v>
      </c>
      <c r="BLX40" s="447"/>
      <c r="BLY40" s="447"/>
      <c r="BLZ40" s="447"/>
      <c r="BMA40" s="447"/>
      <c r="BMB40" s="447"/>
      <c r="BMC40" s="449"/>
      <c r="BMD40" s="450">
        <f t="shared" si="2566"/>
        <v>0</v>
      </c>
      <c r="BME40" s="463"/>
      <c r="BMF40" s="448"/>
      <c r="BMH40" s="458"/>
      <c r="BMI40" s="447"/>
      <c r="BMJ40" s="447"/>
      <c r="BMK40" s="447"/>
      <c r="BML40" s="450">
        <f t="shared" si="2567"/>
        <v>0</v>
      </c>
      <c r="BMM40" s="447"/>
      <c r="BMN40" s="447"/>
      <c r="BMO40" s="447"/>
      <c r="BMP40" s="447"/>
      <c r="BMQ40" s="447"/>
      <c r="BMR40" s="449"/>
      <c r="BMS40" s="450">
        <f t="shared" si="2568"/>
        <v>0</v>
      </c>
      <c r="BMT40" s="463"/>
      <c r="BMU40" s="448"/>
      <c r="BMW40" s="458"/>
      <c r="BMX40" s="447"/>
      <c r="BMY40" s="447"/>
      <c r="BMZ40" s="447"/>
      <c r="BNA40" s="450">
        <f t="shared" si="2569"/>
        <v>0</v>
      </c>
      <c r="BNB40" s="447"/>
      <c r="BNC40" s="447"/>
      <c r="BND40" s="447"/>
      <c r="BNE40" s="447"/>
      <c r="BNF40" s="447"/>
      <c r="BNG40" s="449"/>
      <c r="BNH40" s="450">
        <f t="shared" si="2570"/>
        <v>0</v>
      </c>
      <c r="BNI40" s="463"/>
      <c r="BNJ40" s="448"/>
      <c r="BNL40" s="458"/>
      <c r="BNM40" s="447"/>
      <c r="BNN40" s="447"/>
      <c r="BNO40" s="447"/>
      <c r="BNP40" s="450">
        <f t="shared" si="2571"/>
        <v>0</v>
      </c>
      <c r="BNQ40" s="447"/>
      <c r="BNR40" s="447"/>
      <c r="BNS40" s="447"/>
      <c r="BNT40" s="447"/>
      <c r="BNU40" s="447"/>
      <c r="BNV40" s="449"/>
      <c r="BNW40" s="450">
        <f t="shared" si="2572"/>
        <v>0</v>
      </c>
      <c r="BNX40" s="463"/>
      <c r="BNY40" s="448"/>
      <c r="BOA40" s="458"/>
      <c r="BOB40" s="447"/>
      <c r="BOC40" s="447"/>
      <c r="BOD40" s="447"/>
      <c r="BOE40" s="450">
        <f t="shared" si="2573"/>
        <v>0</v>
      </c>
      <c r="BOF40" s="447"/>
      <c r="BOG40" s="447"/>
      <c r="BOH40" s="447"/>
      <c r="BOI40" s="447"/>
      <c r="BOJ40" s="447"/>
      <c r="BOK40" s="449"/>
      <c r="BOL40" s="450">
        <f t="shared" si="2574"/>
        <v>0</v>
      </c>
      <c r="BOM40" s="463"/>
      <c r="BON40" s="448"/>
      <c r="BOP40" s="458"/>
      <c r="BOQ40" s="447"/>
      <c r="BOR40" s="447"/>
      <c r="BOS40" s="447"/>
      <c r="BOT40" s="450">
        <f t="shared" si="2575"/>
        <v>0</v>
      </c>
      <c r="BOU40" s="447"/>
      <c r="BOV40" s="447"/>
      <c r="BOW40" s="447"/>
      <c r="BOX40" s="447"/>
      <c r="BOY40" s="447"/>
      <c r="BOZ40" s="449"/>
      <c r="BPA40" s="450">
        <f t="shared" si="2576"/>
        <v>0</v>
      </c>
      <c r="BPB40" s="463"/>
      <c r="BPC40" s="448"/>
      <c r="BPE40" s="458"/>
      <c r="BPF40" s="447"/>
      <c r="BPG40" s="447"/>
      <c r="BPH40" s="447"/>
      <c r="BPI40" s="450">
        <f t="shared" si="2577"/>
        <v>0</v>
      </c>
      <c r="BPJ40" s="447"/>
      <c r="BPK40" s="447"/>
      <c r="BPL40" s="447"/>
      <c r="BPM40" s="447"/>
      <c r="BPN40" s="447"/>
      <c r="BPO40" s="449"/>
      <c r="BPP40" s="450">
        <f t="shared" si="2578"/>
        <v>0</v>
      </c>
      <c r="BPQ40" s="463"/>
      <c r="BPR40" s="448"/>
      <c r="BPT40" s="458"/>
      <c r="BPU40" s="447"/>
      <c r="BPV40" s="447"/>
      <c r="BPW40" s="447"/>
      <c r="BPX40" s="450">
        <f t="shared" si="2579"/>
        <v>0</v>
      </c>
      <c r="BPY40" s="447"/>
      <c r="BPZ40" s="447"/>
      <c r="BQA40" s="447"/>
      <c r="BQB40" s="447"/>
      <c r="BQC40" s="447"/>
      <c r="BQD40" s="449"/>
      <c r="BQE40" s="450">
        <f t="shared" si="2580"/>
        <v>0</v>
      </c>
      <c r="BQF40" s="463"/>
      <c r="BQG40" s="448"/>
      <c r="BQI40" s="458"/>
      <c r="BQJ40" s="447"/>
      <c r="BQK40" s="447"/>
      <c r="BQL40" s="447"/>
      <c r="BQM40" s="450">
        <f t="shared" si="2581"/>
        <v>0</v>
      </c>
      <c r="BQN40" s="447"/>
      <c r="BQO40" s="447"/>
      <c r="BQP40" s="447"/>
      <c r="BQQ40" s="447"/>
      <c r="BQR40" s="447"/>
      <c r="BQS40" s="449"/>
      <c r="BQT40" s="450">
        <f t="shared" si="2582"/>
        <v>0</v>
      </c>
      <c r="BQU40" s="463"/>
      <c r="BQV40" s="448"/>
      <c r="BQX40" s="458"/>
      <c r="BQY40" s="447"/>
      <c r="BQZ40" s="447"/>
      <c r="BRA40" s="447"/>
      <c r="BRB40" s="450">
        <f t="shared" si="2583"/>
        <v>0</v>
      </c>
      <c r="BRC40" s="447"/>
      <c r="BRD40" s="447"/>
      <c r="BRE40" s="447"/>
      <c r="BRF40" s="447"/>
      <c r="BRG40" s="447"/>
      <c r="BRH40" s="449"/>
      <c r="BRI40" s="450">
        <f t="shared" si="2584"/>
        <v>0</v>
      </c>
      <c r="BRJ40" s="463"/>
      <c r="BRK40" s="448"/>
      <c r="BRM40" s="458"/>
      <c r="BRN40" s="447"/>
      <c r="BRO40" s="447"/>
      <c r="BRP40" s="447"/>
      <c r="BRQ40" s="450">
        <f t="shared" si="2585"/>
        <v>0</v>
      </c>
      <c r="BRR40" s="447"/>
      <c r="BRS40" s="447"/>
      <c r="BRT40" s="447"/>
      <c r="BRU40" s="447"/>
      <c r="BRV40" s="447"/>
      <c r="BRW40" s="449"/>
      <c r="BRX40" s="450">
        <f t="shared" si="2586"/>
        <v>0</v>
      </c>
      <c r="BRY40" s="463"/>
      <c r="BRZ40" s="448"/>
      <c r="BSB40" s="458"/>
      <c r="BSC40" s="447"/>
      <c r="BSD40" s="447"/>
      <c r="BSE40" s="447"/>
      <c r="BSF40" s="450">
        <f t="shared" si="2587"/>
        <v>0</v>
      </c>
      <c r="BSG40" s="447"/>
      <c r="BSH40" s="447"/>
      <c r="BSI40" s="447"/>
      <c r="BSJ40" s="447"/>
      <c r="BSK40" s="447"/>
      <c r="BSL40" s="449"/>
      <c r="BSM40" s="450">
        <f t="shared" si="2588"/>
        <v>0</v>
      </c>
      <c r="BSN40" s="463"/>
      <c r="BSO40" s="448"/>
      <c r="BSQ40" s="458"/>
      <c r="BSR40" s="447"/>
      <c r="BSS40" s="447"/>
      <c r="BST40" s="447"/>
      <c r="BSU40" s="450">
        <f t="shared" si="2589"/>
        <v>0</v>
      </c>
      <c r="BSV40" s="447"/>
      <c r="BSW40" s="447"/>
      <c r="BSX40" s="447"/>
      <c r="BSY40" s="447"/>
      <c r="BSZ40" s="447"/>
      <c r="BTA40" s="449"/>
      <c r="BTB40" s="450">
        <f t="shared" si="2590"/>
        <v>0</v>
      </c>
      <c r="BTC40" s="463"/>
      <c r="BTD40" s="448"/>
      <c r="BTF40" s="458"/>
      <c r="BTG40" s="447"/>
      <c r="BTH40" s="447"/>
      <c r="BTI40" s="447"/>
      <c r="BTJ40" s="450">
        <f t="shared" si="2591"/>
        <v>0</v>
      </c>
      <c r="BTK40" s="447"/>
      <c r="BTL40" s="447"/>
      <c r="BTM40" s="447"/>
      <c r="BTN40" s="447"/>
      <c r="BTO40" s="447"/>
      <c r="BTP40" s="449"/>
      <c r="BTQ40" s="450">
        <f t="shared" si="2592"/>
        <v>0</v>
      </c>
      <c r="BTR40" s="463"/>
      <c r="BTS40" s="448"/>
      <c r="BTU40" s="458"/>
      <c r="BTV40" s="447"/>
      <c r="BTW40" s="447"/>
      <c r="BTX40" s="447"/>
      <c r="BTY40" s="450">
        <f t="shared" si="2593"/>
        <v>0</v>
      </c>
      <c r="BTZ40" s="447"/>
      <c r="BUA40" s="447"/>
      <c r="BUB40" s="447"/>
      <c r="BUC40" s="447"/>
      <c r="BUD40" s="447"/>
      <c r="BUE40" s="449"/>
      <c r="BUF40" s="450">
        <f t="shared" si="2594"/>
        <v>0</v>
      </c>
      <c r="BUG40" s="463"/>
      <c r="BUH40" s="448"/>
      <c r="BUJ40" s="458"/>
      <c r="BUK40" s="447"/>
      <c r="BUL40" s="447"/>
      <c r="BUM40" s="447"/>
      <c r="BUN40" s="450">
        <f t="shared" si="2595"/>
        <v>0</v>
      </c>
      <c r="BUO40" s="447"/>
      <c r="BUP40" s="447"/>
      <c r="BUQ40" s="447"/>
      <c r="BUR40" s="447"/>
      <c r="BUS40" s="447"/>
      <c r="BUT40" s="449"/>
      <c r="BUU40" s="450">
        <f t="shared" si="2596"/>
        <v>0</v>
      </c>
      <c r="BUV40" s="463"/>
      <c r="BUW40" s="448"/>
      <c r="BUY40" s="458"/>
      <c r="BUZ40" s="447"/>
      <c r="BVA40" s="447"/>
      <c r="BVB40" s="447"/>
      <c r="BVC40" s="450">
        <f t="shared" si="2597"/>
        <v>0</v>
      </c>
      <c r="BVD40" s="447"/>
      <c r="BVE40" s="447"/>
      <c r="BVF40" s="447"/>
      <c r="BVG40" s="447"/>
      <c r="BVH40" s="447"/>
      <c r="BVI40" s="449"/>
      <c r="BVJ40" s="450">
        <f t="shared" si="2598"/>
        <v>0</v>
      </c>
      <c r="BVK40" s="463"/>
      <c r="BVL40" s="448"/>
      <c r="BVN40" s="458"/>
      <c r="BVO40" s="447"/>
      <c r="BVP40" s="447"/>
      <c r="BVQ40" s="447"/>
      <c r="BVR40" s="450">
        <f t="shared" si="2599"/>
        <v>0</v>
      </c>
      <c r="BVS40" s="447"/>
      <c r="BVT40" s="447"/>
      <c r="BVU40" s="447"/>
      <c r="BVV40" s="447"/>
      <c r="BVW40" s="447"/>
      <c r="BVX40" s="449"/>
      <c r="BVY40" s="450">
        <f t="shared" si="2600"/>
        <v>0</v>
      </c>
      <c r="BVZ40" s="463"/>
      <c r="BWA40" s="448"/>
    </row>
    <row r="41" spans="2:1951" ht="15" customHeight="1" x14ac:dyDescent="0.2">
      <c r="B41" s="452" t="s">
        <v>329</v>
      </c>
      <c r="C41" s="447"/>
      <c r="D41" s="447"/>
      <c r="E41" s="447"/>
      <c r="F41" s="447"/>
      <c r="G41" s="450">
        <f t="shared" si="2341"/>
        <v>0</v>
      </c>
      <c r="H41" s="447"/>
      <c r="I41" s="447"/>
      <c r="J41" s="447"/>
      <c r="K41" s="447"/>
      <c r="L41" s="447"/>
      <c r="M41" s="449"/>
      <c r="N41" s="450">
        <f t="shared" si="2342"/>
        <v>0</v>
      </c>
      <c r="O41" s="463"/>
      <c r="P41" s="448"/>
      <c r="R41" s="458"/>
      <c r="S41" s="447"/>
      <c r="T41" s="447"/>
      <c r="U41" s="447"/>
      <c r="V41" s="450">
        <f t="shared" si="2343"/>
        <v>0</v>
      </c>
      <c r="W41" s="447"/>
      <c r="X41" s="447"/>
      <c r="Y41" s="447"/>
      <c r="Z41" s="447"/>
      <c r="AA41" s="447"/>
      <c r="AB41" s="449"/>
      <c r="AC41" s="450">
        <f t="shared" si="2344"/>
        <v>0</v>
      </c>
      <c r="AD41" s="463"/>
      <c r="AE41" s="448"/>
      <c r="AG41" s="458"/>
      <c r="AH41" s="447"/>
      <c r="AI41" s="447"/>
      <c r="AJ41" s="447"/>
      <c r="AK41" s="450">
        <f t="shared" si="2345"/>
        <v>0</v>
      </c>
      <c r="AL41" s="447"/>
      <c r="AM41" s="447"/>
      <c r="AN41" s="447"/>
      <c r="AO41" s="447"/>
      <c r="AP41" s="447"/>
      <c r="AQ41" s="449"/>
      <c r="AR41" s="450">
        <f t="shared" si="2346"/>
        <v>0</v>
      </c>
      <c r="AS41" s="463"/>
      <c r="AT41" s="448"/>
      <c r="AV41" s="458"/>
      <c r="AW41" s="447"/>
      <c r="AX41" s="447"/>
      <c r="AY41" s="447"/>
      <c r="AZ41" s="450">
        <f t="shared" si="2347"/>
        <v>0</v>
      </c>
      <c r="BA41" s="447"/>
      <c r="BB41" s="447"/>
      <c r="BC41" s="447"/>
      <c r="BD41" s="447"/>
      <c r="BE41" s="447"/>
      <c r="BF41" s="449"/>
      <c r="BG41" s="450">
        <f t="shared" si="2348"/>
        <v>0</v>
      </c>
      <c r="BH41" s="463"/>
      <c r="BI41" s="448"/>
      <c r="BK41" s="458"/>
      <c r="BL41" s="447"/>
      <c r="BM41" s="447"/>
      <c r="BN41" s="447"/>
      <c r="BO41" s="450">
        <f t="shared" si="2349"/>
        <v>0</v>
      </c>
      <c r="BP41" s="447"/>
      <c r="BQ41" s="447"/>
      <c r="BR41" s="447"/>
      <c r="BS41" s="447"/>
      <c r="BT41" s="447"/>
      <c r="BU41" s="449"/>
      <c r="BV41" s="450">
        <f t="shared" si="2350"/>
        <v>0</v>
      </c>
      <c r="BW41" s="463"/>
      <c r="BX41" s="448"/>
      <c r="BZ41" s="458"/>
      <c r="CA41" s="447"/>
      <c r="CB41" s="447"/>
      <c r="CC41" s="447"/>
      <c r="CD41" s="450">
        <f t="shared" si="2351"/>
        <v>0</v>
      </c>
      <c r="CE41" s="447"/>
      <c r="CF41" s="447"/>
      <c r="CG41" s="447"/>
      <c r="CH41" s="447"/>
      <c r="CI41" s="447"/>
      <c r="CJ41" s="449"/>
      <c r="CK41" s="450">
        <f t="shared" si="2352"/>
        <v>0</v>
      </c>
      <c r="CL41" s="463"/>
      <c r="CM41" s="448"/>
      <c r="CO41" s="458"/>
      <c r="CP41" s="447"/>
      <c r="CQ41" s="447"/>
      <c r="CR41" s="447"/>
      <c r="CS41" s="450">
        <f t="shared" si="2353"/>
        <v>0</v>
      </c>
      <c r="CT41" s="447"/>
      <c r="CU41" s="447"/>
      <c r="CV41" s="447"/>
      <c r="CW41" s="447"/>
      <c r="CX41" s="447"/>
      <c r="CY41" s="449"/>
      <c r="CZ41" s="450">
        <f t="shared" si="2354"/>
        <v>0</v>
      </c>
      <c r="DA41" s="463"/>
      <c r="DB41" s="448"/>
      <c r="DD41" s="458"/>
      <c r="DE41" s="447"/>
      <c r="DF41" s="447"/>
      <c r="DG41" s="447"/>
      <c r="DH41" s="450">
        <f t="shared" si="2355"/>
        <v>0</v>
      </c>
      <c r="DI41" s="447"/>
      <c r="DJ41" s="447"/>
      <c r="DK41" s="447"/>
      <c r="DL41" s="447"/>
      <c r="DM41" s="447"/>
      <c r="DN41" s="449"/>
      <c r="DO41" s="450">
        <f t="shared" si="2356"/>
        <v>0</v>
      </c>
      <c r="DP41" s="463"/>
      <c r="DQ41" s="448"/>
      <c r="DS41" s="458"/>
      <c r="DT41" s="447"/>
      <c r="DU41" s="447"/>
      <c r="DV41" s="447"/>
      <c r="DW41" s="450">
        <f t="shared" si="2357"/>
        <v>0</v>
      </c>
      <c r="DX41" s="447"/>
      <c r="DY41" s="447"/>
      <c r="DZ41" s="447"/>
      <c r="EA41" s="447"/>
      <c r="EB41" s="447"/>
      <c r="EC41" s="449"/>
      <c r="ED41" s="450">
        <f t="shared" si="2358"/>
        <v>0</v>
      </c>
      <c r="EE41" s="463"/>
      <c r="EF41" s="448"/>
      <c r="EH41" s="458"/>
      <c r="EI41" s="447"/>
      <c r="EJ41" s="447"/>
      <c r="EK41" s="447"/>
      <c r="EL41" s="450">
        <f t="shared" si="2359"/>
        <v>0</v>
      </c>
      <c r="EM41" s="447"/>
      <c r="EN41" s="447"/>
      <c r="EO41" s="447"/>
      <c r="EP41" s="447"/>
      <c r="EQ41" s="447"/>
      <c r="ER41" s="449"/>
      <c r="ES41" s="450">
        <f t="shared" si="2360"/>
        <v>0</v>
      </c>
      <c r="ET41" s="463"/>
      <c r="EU41" s="448"/>
      <c r="EW41" s="458"/>
      <c r="EX41" s="447"/>
      <c r="EY41" s="447"/>
      <c r="EZ41" s="447"/>
      <c r="FA41" s="450">
        <f t="shared" si="2361"/>
        <v>0</v>
      </c>
      <c r="FB41" s="447"/>
      <c r="FC41" s="447"/>
      <c r="FD41" s="447"/>
      <c r="FE41" s="447"/>
      <c r="FF41" s="447"/>
      <c r="FG41" s="449"/>
      <c r="FH41" s="450">
        <f t="shared" si="2362"/>
        <v>0</v>
      </c>
      <c r="FI41" s="463"/>
      <c r="FJ41" s="448"/>
      <c r="FL41" s="458"/>
      <c r="FM41" s="447"/>
      <c r="FN41" s="447"/>
      <c r="FO41" s="447"/>
      <c r="FP41" s="450">
        <f t="shared" si="2363"/>
        <v>0</v>
      </c>
      <c r="FQ41" s="447"/>
      <c r="FR41" s="447"/>
      <c r="FS41" s="447"/>
      <c r="FT41" s="447"/>
      <c r="FU41" s="447"/>
      <c r="FV41" s="449"/>
      <c r="FW41" s="450">
        <f t="shared" si="2364"/>
        <v>0</v>
      </c>
      <c r="FX41" s="463"/>
      <c r="FY41" s="448"/>
      <c r="GA41" s="458"/>
      <c r="GB41" s="447"/>
      <c r="GC41" s="447"/>
      <c r="GD41" s="447"/>
      <c r="GE41" s="450">
        <f t="shared" si="2365"/>
        <v>0</v>
      </c>
      <c r="GF41" s="447"/>
      <c r="GG41" s="447"/>
      <c r="GH41" s="447"/>
      <c r="GI41" s="447"/>
      <c r="GJ41" s="447"/>
      <c r="GK41" s="449"/>
      <c r="GL41" s="450">
        <f t="shared" si="2366"/>
        <v>0</v>
      </c>
      <c r="GM41" s="463"/>
      <c r="GN41" s="448"/>
      <c r="GP41" s="458"/>
      <c r="GQ41" s="447"/>
      <c r="GR41" s="447"/>
      <c r="GS41" s="447"/>
      <c r="GT41" s="450">
        <f t="shared" si="2367"/>
        <v>0</v>
      </c>
      <c r="GU41" s="447"/>
      <c r="GV41" s="447"/>
      <c r="GW41" s="447"/>
      <c r="GX41" s="447"/>
      <c r="GY41" s="447"/>
      <c r="GZ41" s="449"/>
      <c r="HA41" s="450">
        <f t="shared" si="2368"/>
        <v>0</v>
      </c>
      <c r="HB41" s="463"/>
      <c r="HC41" s="448"/>
      <c r="HE41" s="458"/>
      <c r="HF41" s="447"/>
      <c r="HG41" s="447"/>
      <c r="HH41" s="447"/>
      <c r="HI41" s="450">
        <f t="shared" si="2369"/>
        <v>0</v>
      </c>
      <c r="HJ41" s="447"/>
      <c r="HK41" s="447"/>
      <c r="HL41" s="447"/>
      <c r="HM41" s="447"/>
      <c r="HN41" s="447"/>
      <c r="HO41" s="449"/>
      <c r="HP41" s="450">
        <f t="shared" si="2370"/>
        <v>0</v>
      </c>
      <c r="HQ41" s="463"/>
      <c r="HR41" s="448"/>
      <c r="HT41" s="458"/>
      <c r="HU41" s="447"/>
      <c r="HV41" s="447"/>
      <c r="HW41" s="447"/>
      <c r="HX41" s="450">
        <f t="shared" si="2371"/>
        <v>0</v>
      </c>
      <c r="HY41" s="447"/>
      <c r="HZ41" s="447"/>
      <c r="IA41" s="447"/>
      <c r="IB41" s="447"/>
      <c r="IC41" s="447"/>
      <c r="ID41" s="449"/>
      <c r="IE41" s="450">
        <f t="shared" si="2372"/>
        <v>0</v>
      </c>
      <c r="IF41" s="463"/>
      <c r="IG41" s="448"/>
      <c r="II41" s="458"/>
      <c r="IJ41" s="447"/>
      <c r="IK41" s="447"/>
      <c r="IL41" s="447"/>
      <c r="IM41" s="450">
        <f t="shared" si="2373"/>
        <v>0</v>
      </c>
      <c r="IN41" s="447"/>
      <c r="IO41" s="447"/>
      <c r="IP41" s="447"/>
      <c r="IQ41" s="447"/>
      <c r="IR41" s="447"/>
      <c r="IS41" s="449"/>
      <c r="IT41" s="450">
        <f t="shared" si="2374"/>
        <v>0</v>
      </c>
      <c r="IU41" s="463"/>
      <c r="IV41" s="448"/>
      <c r="IX41" s="458"/>
      <c r="IY41" s="447"/>
      <c r="IZ41" s="447"/>
      <c r="JA41" s="447"/>
      <c r="JB41" s="450">
        <f t="shared" si="2375"/>
        <v>0</v>
      </c>
      <c r="JC41" s="447"/>
      <c r="JD41" s="447"/>
      <c r="JE41" s="447"/>
      <c r="JF41" s="447"/>
      <c r="JG41" s="447"/>
      <c r="JH41" s="449"/>
      <c r="JI41" s="450">
        <f t="shared" si="2376"/>
        <v>0</v>
      </c>
      <c r="JJ41" s="463"/>
      <c r="JK41" s="448"/>
      <c r="JM41" s="458"/>
      <c r="JN41" s="447"/>
      <c r="JO41" s="447"/>
      <c r="JP41" s="447"/>
      <c r="JQ41" s="450">
        <f t="shared" si="2377"/>
        <v>0</v>
      </c>
      <c r="JR41" s="447"/>
      <c r="JS41" s="447"/>
      <c r="JT41" s="447"/>
      <c r="JU41" s="447"/>
      <c r="JV41" s="447"/>
      <c r="JW41" s="449"/>
      <c r="JX41" s="450">
        <f t="shared" si="2378"/>
        <v>0</v>
      </c>
      <c r="JY41" s="463"/>
      <c r="JZ41" s="448"/>
      <c r="KB41" s="458"/>
      <c r="KC41" s="447"/>
      <c r="KD41" s="447"/>
      <c r="KE41" s="447"/>
      <c r="KF41" s="450">
        <f t="shared" si="2379"/>
        <v>0</v>
      </c>
      <c r="KG41" s="447"/>
      <c r="KH41" s="447"/>
      <c r="KI41" s="447"/>
      <c r="KJ41" s="447"/>
      <c r="KK41" s="447"/>
      <c r="KL41" s="449"/>
      <c r="KM41" s="450">
        <f t="shared" si="2380"/>
        <v>0</v>
      </c>
      <c r="KN41" s="463"/>
      <c r="KO41" s="448"/>
      <c r="KQ41" s="458"/>
      <c r="KR41" s="447"/>
      <c r="KS41" s="447"/>
      <c r="KT41" s="447"/>
      <c r="KU41" s="450">
        <f t="shared" si="2381"/>
        <v>0</v>
      </c>
      <c r="KV41" s="447"/>
      <c r="KW41" s="447"/>
      <c r="KX41" s="447"/>
      <c r="KY41" s="447"/>
      <c r="KZ41" s="447"/>
      <c r="LA41" s="449"/>
      <c r="LB41" s="450">
        <f t="shared" si="2382"/>
        <v>0</v>
      </c>
      <c r="LC41" s="463"/>
      <c r="LD41" s="448"/>
      <c r="LF41" s="458"/>
      <c r="LG41" s="447"/>
      <c r="LH41" s="447"/>
      <c r="LI41" s="447"/>
      <c r="LJ41" s="450">
        <f t="shared" si="2383"/>
        <v>0</v>
      </c>
      <c r="LK41" s="447"/>
      <c r="LL41" s="447"/>
      <c r="LM41" s="447"/>
      <c r="LN41" s="447"/>
      <c r="LO41" s="447"/>
      <c r="LP41" s="449"/>
      <c r="LQ41" s="450">
        <f t="shared" si="2384"/>
        <v>0</v>
      </c>
      <c r="LR41" s="463"/>
      <c r="LS41" s="448"/>
      <c r="LU41" s="458"/>
      <c r="LV41" s="447"/>
      <c r="LW41" s="447"/>
      <c r="LX41" s="447"/>
      <c r="LY41" s="450">
        <f t="shared" si="2385"/>
        <v>0</v>
      </c>
      <c r="LZ41" s="447"/>
      <c r="MA41" s="447"/>
      <c r="MB41" s="447"/>
      <c r="MC41" s="447"/>
      <c r="MD41" s="447"/>
      <c r="ME41" s="449"/>
      <c r="MF41" s="450">
        <f t="shared" si="2386"/>
        <v>0</v>
      </c>
      <c r="MG41" s="463"/>
      <c r="MH41" s="448"/>
      <c r="MJ41" s="458"/>
      <c r="MK41" s="447"/>
      <c r="ML41" s="447"/>
      <c r="MM41" s="447"/>
      <c r="MN41" s="450">
        <f t="shared" si="2387"/>
        <v>0</v>
      </c>
      <c r="MO41" s="447"/>
      <c r="MP41" s="447"/>
      <c r="MQ41" s="447"/>
      <c r="MR41" s="447"/>
      <c r="MS41" s="447"/>
      <c r="MT41" s="449"/>
      <c r="MU41" s="450">
        <f t="shared" si="2388"/>
        <v>0</v>
      </c>
      <c r="MV41" s="463"/>
      <c r="MW41" s="448"/>
      <c r="MY41" s="458"/>
      <c r="MZ41" s="447"/>
      <c r="NA41" s="447"/>
      <c r="NB41" s="447"/>
      <c r="NC41" s="450">
        <f t="shared" si="2389"/>
        <v>0</v>
      </c>
      <c r="ND41" s="447"/>
      <c r="NE41" s="447"/>
      <c r="NF41" s="447"/>
      <c r="NG41" s="447"/>
      <c r="NH41" s="447"/>
      <c r="NI41" s="449"/>
      <c r="NJ41" s="450">
        <f t="shared" si="2390"/>
        <v>0</v>
      </c>
      <c r="NK41" s="463"/>
      <c r="NL41" s="448"/>
      <c r="NN41" s="458"/>
      <c r="NO41" s="447"/>
      <c r="NP41" s="447"/>
      <c r="NQ41" s="447"/>
      <c r="NR41" s="450">
        <f t="shared" si="2391"/>
        <v>0</v>
      </c>
      <c r="NS41" s="447"/>
      <c r="NT41" s="447"/>
      <c r="NU41" s="447"/>
      <c r="NV41" s="447"/>
      <c r="NW41" s="447"/>
      <c r="NX41" s="449"/>
      <c r="NY41" s="450">
        <f t="shared" si="2392"/>
        <v>0</v>
      </c>
      <c r="NZ41" s="463"/>
      <c r="OA41" s="448"/>
      <c r="OC41" s="458"/>
      <c r="OD41" s="447"/>
      <c r="OE41" s="447"/>
      <c r="OF41" s="447"/>
      <c r="OG41" s="450">
        <f t="shared" si="2393"/>
        <v>0</v>
      </c>
      <c r="OH41" s="447"/>
      <c r="OI41" s="447"/>
      <c r="OJ41" s="447"/>
      <c r="OK41" s="447"/>
      <c r="OL41" s="447"/>
      <c r="OM41" s="449"/>
      <c r="ON41" s="450">
        <f t="shared" si="2394"/>
        <v>0</v>
      </c>
      <c r="OO41" s="463"/>
      <c r="OP41" s="448"/>
      <c r="OR41" s="458"/>
      <c r="OS41" s="447"/>
      <c r="OT41" s="447"/>
      <c r="OU41" s="447"/>
      <c r="OV41" s="450">
        <f t="shared" si="2395"/>
        <v>0</v>
      </c>
      <c r="OW41" s="447"/>
      <c r="OX41" s="447"/>
      <c r="OY41" s="447"/>
      <c r="OZ41" s="447"/>
      <c r="PA41" s="447"/>
      <c r="PB41" s="449"/>
      <c r="PC41" s="450">
        <f t="shared" si="2396"/>
        <v>0</v>
      </c>
      <c r="PD41" s="463"/>
      <c r="PE41" s="448"/>
      <c r="PG41" s="458"/>
      <c r="PH41" s="447"/>
      <c r="PI41" s="447"/>
      <c r="PJ41" s="447"/>
      <c r="PK41" s="450">
        <f t="shared" si="2397"/>
        <v>0</v>
      </c>
      <c r="PL41" s="447"/>
      <c r="PM41" s="447"/>
      <c r="PN41" s="447"/>
      <c r="PO41" s="447"/>
      <c r="PP41" s="447"/>
      <c r="PQ41" s="449"/>
      <c r="PR41" s="450">
        <f t="shared" si="2398"/>
        <v>0</v>
      </c>
      <c r="PS41" s="463"/>
      <c r="PT41" s="448"/>
      <c r="PV41" s="458"/>
      <c r="PW41" s="447"/>
      <c r="PX41" s="447"/>
      <c r="PY41" s="447"/>
      <c r="PZ41" s="450">
        <f t="shared" si="2399"/>
        <v>0</v>
      </c>
      <c r="QA41" s="447"/>
      <c r="QB41" s="447"/>
      <c r="QC41" s="447"/>
      <c r="QD41" s="447"/>
      <c r="QE41" s="447"/>
      <c r="QF41" s="449"/>
      <c r="QG41" s="450">
        <f t="shared" si="2400"/>
        <v>0</v>
      </c>
      <c r="QH41" s="463"/>
      <c r="QI41" s="448"/>
      <c r="QK41" s="458"/>
      <c r="QL41" s="447"/>
      <c r="QM41" s="447"/>
      <c r="QN41" s="447"/>
      <c r="QO41" s="450">
        <f t="shared" si="2401"/>
        <v>0</v>
      </c>
      <c r="QP41" s="447"/>
      <c r="QQ41" s="447"/>
      <c r="QR41" s="447"/>
      <c r="QS41" s="447"/>
      <c r="QT41" s="447"/>
      <c r="QU41" s="449"/>
      <c r="QV41" s="450">
        <f t="shared" si="2402"/>
        <v>0</v>
      </c>
      <c r="QW41" s="463"/>
      <c r="QX41" s="448"/>
      <c r="QZ41" s="458"/>
      <c r="RA41" s="447"/>
      <c r="RB41" s="447"/>
      <c r="RC41" s="447"/>
      <c r="RD41" s="450">
        <f t="shared" si="2403"/>
        <v>0</v>
      </c>
      <c r="RE41" s="447"/>
      <c r="RF41" s="447"/>
      <c r="RG41" s="447"/>
      <c r="RH41" s="447"/>
      <c r="RI41" s="447"/>
      <c r="RJ41" s="449"/>
      <c r="RK41" s="450">
        <f t="shared" si="2404"/>
        <v>0</v>
      </c>
      <c r="RL41" s="463"/>
      <c r="RM41" s="448"/>
      <c r="RO41" s="458"/>
      <c r="RP41" s="447"/>
      <c r="RQ41" s="447"/>
      <c r="RR41" s="447"/>
      <c r="RS41" s="450">
        <f t="shared" si="2405"/>
        <v>0</v>
      </c>
      <c r="RT41" s="447"/>
      <c r="RU41" s="447"/>
      <c r="RV41" s="447"/>
      <c r="RW41" s="447"/>
      <c r="RX41" s="447"/>
      <c r="RY41" s="449"/>
      <c r="RZ41" s="450">
        <f t="shared" si="2406"/>
        <v>0</v>
      </c>
      <c r="SA41" s="463"/>
      <c r="SB41" s="448"/>
      <c r="SD41" s="458"/>
      <c r="SE41" s="447"/>
      <c r="SF41" s="447"/>
      <c r="SG41" s="447"/>
      <c r="SH41" s="450">
        <f t="shared" si="2407"/>
        <v>0</v>
      </c>
      <c r="SI41" s="447"/>
      <c r="SJ41" s="447"/>
      <c r="SK41" s="447"/>
      <c r="SL41" s="447"/>
      <c r="SM41" s="447"/>
      <c r="SN41" s="449"/>
      <c r="SO41" s="450">
        <f t="shared" si="2408"/>
        <v>0</v>
      </c>
      <c r="SP41" s="463"/>
      <c r="SQ41" s="448"/>
      <c r="SS41" s="458"/>
      <c r="ST41" s="447"/>
      <c r="SU41" s="447"/>
      <c r="SV41" s="447"/>
      <c r="SW41" s="450">
        <f t="shared" si="2409"/>
        <v>0</v>
      </c>
      <c r="SX41" s="447"/>
      <c r="SY41" s="447"/>
      <c r="SZ41" s="447"/>
      <c r="TA41" s="447"/>
      <c r="TB41" s="447"/>
      <c r="TC41" s="449"/>
      <c r="TD41" s="450">
        <f t="shared" si="2410"/>
        <v>0</v>
      </c>
      <c r="TE41" s="463"/>
      <c r="TF41" s="448"/>
      <c r="TH41" s="458"/>
      <c r="TI41" s="447"/>
      <c r="TJ41" s="447"/>
      <c r="TK41" s="447"/>
      <c r="TL41" s="450">
        <f t="shared" si="2411"/>
        <v>0</v>
      </c>
      <c r="TM41" s="447"/>
      <c r="TN41" s="447"/>
      <c r="TO41" s="447"/>
      <c r="TP41" s="447"/>
      <c r="TQ41" s="447"/>
      <c r="TR41" s="449"/>
      <c r="TS41" s="450">
        <f t="shared" si="2412"/>
        <v>0</v>
      </c>
      <c r="TT41" s="463"/>
      <c r="TU41" s="448"/>
      <c r="TW41" s="458"/>
      <c r="TX41" s="447"/>
      <c r="TY41" s="447"/>
      <c r="TZ41" s="447"/>
      <c r="UA41" s="450">
        <f t="shared" si="2413"/>
        <v>0</v>
      </c>
      <c r="UB41" s="447"/>
      <c r="UC41" s="447"/>
      <c r="UD41" s="447"/>
      <c r="UE41" s="447"/>
      <c r="UF41" s="447"/>
      <c r="UG41" s="449"/>
      <c r="UH41" s="450">
        <f t="shared" si="2414"/>
        <v>0</v>
      </c>
      <c r="UI41" s="463"/>
      <c r="UJ41" s="448"/>
      <c r="UL41" s="458"/>
      <c r="UM41" s="447"/>
      <c r="UN41" s="447"/>
      <c r="UO41" s="447"/>
      <c r="UP41" s="450">
        <f t="shared" si="2415"/>
        <v>0</v>
      </c>
      <c r="UQ41" s="447"/>
      <c r="UR41" s="447"/>
      <c r="US41" s="447"/>
      <c r="UT41" s="447"/>
      <c r="UU41" s="447"/>
      <c r="UV41" s="449"/>
      <c r="UW41" s="450">
        <f t="shared" si="2416"/>
        <v>0</v>
      </c>
      <c r="UX41" s="463"/>
      <c r="UY41" s="448"/>
      <c r="VA41" s="458"/>
      <c r="VB41" s="447"/>
      <c r="VC41" s="447"/>
      <c r="VD41" s="447"/>
      <c r="VE41" s="450">
        <f t="shared" si="2417"/>
        <v>0</v>
      </c>
      <c r="VF41" s="447"/>
      <c r="VG41" s="447"/>
      <c r="VH41" s="447"/>
      <c r="VI41" s="447"/>
      <c r="VJ41" s="447"/>
      <c r="VK41" s="449"/>
      <c r="VL41" s="450">
        <f t="shared" si="2418"/>
        <v>0</v>
      </c>
      <c r="VM41" s="463"/>
      <c r="VN41" s="448"/>
      <c r="VP41" s="458"/>
      <c r="VQ41" s="447"/>
      <c r="VR41" s="447"/>
      <c r="VS41" s="447"/>
      <c r="VT41" s="450">
        <f t="shared" si="2419"/>
        <v>0</v>
      </c>
      <c r="VU41" s="447"/>
      <c r="VV41" s="447"/>
      <c r="VW41" s="447"/>
      <c r="VX41" s="447"/>
      <c r="VY41" s="447"/>
      <c r="VZ41" s="449"/>
      <c r="WA41" s="450">
        <f t="shared" si="2420"/>
        <v>0</v>
      </c>
      <c r="WB41" s="463"/>
      <c r="WC41" s="448"/>
      <c r="WE41" s="458"/>
      <c r="WF41" s="447"/>
      <c r="WG41" s="447"/>
      <c r="WH41" s="447"/>
      <c r="WI41" s="450">
        <f t="shared" si="2421"/>
        <v>0</v>
      </c>
      <c r="WJ41" s="447"/>
      <c r="WK41" s="447"/>
      <c r="WL41" s="447"/>
      <c r="WM41" s="447"/>
      <c r="WN41" s="447"/>
      <c r="WO41" s="449"/>
      <c r="WP41" s="450">
        <f t="shared" si="2422"/>
        <v>0</v>
      </c>
      <c r="WQ41" s="463"/>
      <c r="WR41" s="448"/>
      <c r="WT41" s="458"/>
      <c r="WU41" s="447"/>
      <c r="WV41" s="447"/>
      <c r="WW41" s="447"/>
      <c r="WX41" s="450">
        <f t="shared" si="2423"/>
        <v>0</v>
      </c>
      <c r="WY41" s="447"/>
      <c r="WZ41" s="447"/>
      <c r="XA41" s="447"/>
      <c r="XB41" s="447"/>
      <c r="XC41" s="447"/>
      <c r="XD41" s="449"/>
      <c r="XE41" s="450">
        <f t="shared" si="2424"/>
        <v>0</v>
      </c>
      <c r="XF41" s="463"/>
      <c r="XG41" s="448"/>
      <c r="XI41" s="458"/>
      <c r="XJ41" s="447"/>
      <c r="XK41" s="447"/>
      <c r="XL41" s="447"/>
      <c r="XM41" s="450">
        <f t="shared" si="2425"/>
        <v>0</v>
      </c>
      <c r="XN41" s="447"/>
      <c r="XO41" s="447"/>
      <c r="XP41" s="447"/>
      <c r="XQ41" s="447"/>
      <c r="XR41" s="447"/>
      <c r="XS41" s="449"/>
      <c r="XT41" s="450">
        <f t="shared" si="2426"/>
        <v>0</v>
      </c>
      <c r="XU41" s="463"/>
      <c r="XV41" s="448"/>
      <c r="XX41" s="458"/>
      <c r="XY41" s="447"/>
      <c r="XZ41" s="447"/>
      <c r="YA41" s="447"/>
      <c r="YB41" s="450">
        <f t="shared" si="2427"/>
        <v>0</v>
      </c>
      <c r="YC41" s="447"/>
      <c r="YD41" s="447"/>
      <c r="YE41" s="447"/>
      <c r="YF41" s="447"/>
      <c r="YG41" s="447"/>
      <c r="YH41" s="449"/>
      <c r="YI41" s="450">
        <f t="shared" si="2428"/>
        <v>0</v>
      </c>
      <c r="YJ41" s="463"/>
      <c r="YK41" s="448"/>
      <c r="YM41" s="458"/>
      <c r="YN41" s="447"/>
      <c r="YO41" s="447"/>
      <c r="YP41" s="447"/>
      <c r="YQ41" s="450">
        <f t="shared" si="2429"/>
        <v>0</v>
      </c>
      <c r="YR41" s="447"/>
      <c r="YS41" s="447"/>
      <c r="YT41" s="447"/>
      <c r="YU41" s="447"/>
      <c r="YV41" s="447"/>
      <c r="YW41" s="449"/>
      <c r="YX41" s="450">
        <f t="shared" si="2430"/>
        <v>0</v>
      </c>
      <c r="YY41" s="463"/>
      <c r="YZ41" s="448"/>
      <c r="ZB41" s="458"/>
      <c r="ZC41" s="447"/>
      <c r="ZD41" s="447"/>
      <c r="ZE41" s="447"/>
      <c r="ZF41" s="450">
        <f t="shared" si="2431"/>
        <v>0</v>
      </c>
      <c r="ZG41" s="447"/>
      <c r="ZH41" s="447"/>
      <c r="ZI41" s="447"/>
      <c r="ZJ41" s="447"/>
      <c r="ZK41" s="447"/>
      <c r="ZL41" s="449"/>
      <c r="ZM41" s="450">
        <f t="shared" si="2432"/>
        <v>0</v>
      </c>
      <c r="ZN41" s="463"/>
      <c r="ZO41" s="448"/>
      <c r="ZQ41" s="458"/>
      <c r="ZR41" s="447"/>
      <c r="ZS41" s="447"/>
      <c r="ZT41" s="447"/>
      <c r="ZU41" s="450">
        <f t="shared" si="2433"/>
        <v>0</v>
      </c>
      <c r="ZV41" s="447"/>
      <c r="ZW41" s="447"/>
      <c r="ZX41" s="447"/>
      <c r="ZY41" s="447"/>
      <c r="ZZ41" s="447"/>
      <c r="AAA41" s="449"/>
      <c r="AAB41" s="450">
        <f t="shared" si="2434"/>
        <v>0</v>
      </c>
      <c r="AAC41" s="463"/>
      <c r="AAD41" s="448"/>
      <c r="AAF41" s="458"/>
      <c r="AAG41" s="447"/>
      <c r="AAH41" s="447"/>
      <c r="AAI41" s="447"/>
      <c r="AAJ41" s="450">
        <f t="shared" si="2435"/>
        <v>0</v>
      </c>
      <c r="AAK41" s="447"/>
      <c r="AAL41" s="447"/>
      <c r="AAM41" s="447"/>
      <c r="AAN41" s="447"/>
      <c r="AAO41" s="447"/>
      <c r="AAP41" s="449"/>
      <c r="AAQ41" s="450">
        <f t="shared" si="2436"/>
        <v>0</v>
      </c>
      <c r="AAR41" s="463"/>
      <c r="AAS41" s="448"/>
      <c r="AAU41" s="458"/>
      <c r="AAV41" s="447"/>
      <c r="AAW41" s="447"/>
      <c r="AAX41" s="447"/>
      <c r="AAY41" s="450">
        <f t="shared" si="2437"/>
        <v>0</v>
      </c>
      <c r="AAZ41" s="447"/>
      <c r="ABA41" s="447"/>
      <c r="ABB41" s="447"/>
      <c r="ABC41" s="447"/>
      <c r="ABD41" s="447"/>
      <c r="ABE41" s="449"/>
      <c r="ABF41" s="450">
        <f t="shared" si="2438"/>
        <v>0</v>
      </c>
      <c r="ABG41" s="463"/>
      <c r="ABH41" s="448"/>
      <c r="ABJ41" s="458"/>
      <c r="ABK41" s="447"/>
      <c r="ABL41" s="447"/>
      <c r="ABM41" s="447"/>
      <c r="ABN41" s="450">
        <f t="shared" si="2439"/>
        <v>0</v>
      </c>
      <c r="ABO41" s="447"/>
      <c r="ABP41" s="447"/>
      <c r="ABQ41" s="447"/>
      <c r="ABR41" s="447"/>
      <c r="ABS41" s="447"/>
      <c r="ABT41" s="449"/>
      <c r="ABU41" s="450">
        <f t="shared" si="2440"/>
        <v>0</v>
      </c>
      <c r="ABV41" s="463"/>
      <c r="ABW41" s="448"/>
      <c r="ABY41" s="458"/>
      <c r="ABZ41" s="447"/>
      <c r="ACA41" s="447"/>
      <c r="ACB41" s="447"/>
      <c r="ACC41" s="450">
        <f t="shared" si="2441"/>
        <v>0</v>
      </c>
      <c r="ACD41" s="447"/>
      <c r="ACE41" s="447"/>
      <c r="ACF41" s="447"/>
      <c r="ACG41" s="447"/>
      <c r="ACH41" s="447"/>
      <c r="ACI41" s="449"/>
      <c r="ACJ41" s="450">
        <f t="shared" si="2442"/>
        <v>0</v>
      </c>
      <c r="ACK41" s="463"/>
      <c r="ACL41" s="448"/>
      <c r="ACN41" s="458"/>
      <c r="ACO41" s="447"/>
      <c r="ACP41" s="447"/>
      <c r="ACQ41" s="447"/>
      <c r="ACR41" s="450">
        <f t="shared" si="2443"/>
        <v>0</v>
      </c>
      <c r="ACS41" s="447"/>
      <c r="ACT41" s="447"/>
      <c r="ACU41" s="447"/>
      <c r="ACV41" s="447"/>
      <c r="ACW41" s="447"/>
      <c r="ACX41" s="449"/>
      <c r="ACY41" s="450">
        <f t="shared" si="2444"/>
        <v>0</v>
      </c>
      <c r="ACZ41" s="463"/>
      <c r="ADA41" s="448"/>
      <c r="ADC41" s="458"/>
      <c r="ADD41" s="447"/>
      <c r="ADE41" s="447"/>
      <c r="ADF41" s="447"/>
      <c r="ADG41" s="450">
        <f t="shared" si="2445"/>
        <v>0</v>
      </c>
      <c r="ADH41" s="447"/>
      <c r="ADI41" s="447"/>
      <c r="ADJ41" s="447"/>
      <c r="ADK41" s="447"/>
      <c r="ADL41" s="447"/>
      <c r="ADM41" s="449"/>
      <c r="ADN41" s="450">
        <f t="shared" si="2446"/>
        <v>0</v>
      </c>
      <c r="ADO41" s="463"/>
      <c r="ADP41" s="448"/>
      <c r="ADR41" s="458"/>
      <c r="ADS41" s="447"/>
      <c r="ADT41" s="447"/>
      <c r="ADU41" s="447"/>
      <c r="ADV41" s="450">
        <f t="shared" si="2447"/>
        <v>0</v>
      </c>
      <c r="ADW41" s="447"/>
      <c r="ADX41" s="447"/>
      <c r="ADY41" s="447"/>
      <c r="ADZ41" s="447"/>
      <c r="AEA41" s="447"/>
      <c r="AEB41" s="449"/>
      <c r="AEC41" s="450">
        <f t="shared" si="2448"/>
        <v>0</v>
      </c>
      <c r="AED41" s="463"/>
      <c r="AEE41" s="448"/>
      <c r="AEG41" s="458"/>
      <c r="AEH41" s="447"/>
      <c r="AEI41" s="447"/>
      <c r="AEJ41" s="447"/>
      <c r="AEK41" s="450">
        <f t="shared" si="2449"/>
        <v>0</v>
      </c>
      <c r="AEL41" s="447"/>
      <c r="AEM41" s="447"/>
      <c r="AEN41" s="447"/>
      <c r="AEO41" s="447"/>
      <c r="AEP41" s="447"/>
      <c r="AEQ41" s="449"/>
      <c r="AER41" s="450">
        <f t="shared" si="2450"/>
        <v>0</v>
      </c>
      <c r="AES41" s="463"/>
      <c r="AET41" s="448"/>
      <c r="AEV41" s="458"/>
      <c r="AEW41" s="447"/>
      <c r="AEX41" s="447"/>
      <c r="AEY41" s="447"/>
      <c r="AEZ41" s="450">
        <f t="shared" si="2451"/>
        <v>0</v>
      </c>
      <c r="AFA41" s="447"/>
      <c r="AFB41" s="447"/>
      <c r="AFC41" s="447"/>
      <c r="AFD41" s="447"/>
      <c r="AFE41" s="447"/>
      <c r="AFF41" s="449"/>
      <c r="AFG41" s="450">
        <f t="shared" si="2452"/>
        <v>0</v>
      </c>
      <c r="AFH41" s="463"/>
      <c r="AFI41" s="448"/>
      <c r="AFK41" s="458"/>
      <c r="AFL41" s="447"/>
      <c r="AFM41" s="447"/>
      <c r="AFN41" s="447"/>
      <c r="AFO41" s="450">
        <f t="shared" si="2453"/>
        <v>0</v>
      </c>
      <c r="AFP41" s="447"/>
      <c r="AFQ41" s="447"/>
      <c r="AFR41" s="447"/>
      <c r="AFS41" s="447"/>
      <c r="AFT41" s="447"/>
      <c r="AFU41" s="449"/>
      <c r="AFV41" s="450">
        <f t="shared" si="2454"/>
        <v>0</v>
      </c>
      <c r="AFW41" s="463"/>
      <c r="AFX41" s="448"/>
      <c r="AFZ41" s="458"/>
      <c r="AGA41" s="447"/>
      <c r="AGB41" s="447"/>
      <c r="AGC41" s="447"/>
      <c r="AGD41" s="450">
        <f t="shared" si="2455"/>
        <v>0</v>
      </c>
      <c r="AGE41" s="447"/>
      <c r="AGF41" s="447"/>
      <c r="AGG41" s="447"/>
      <c r="AGH41" s="447"/>
      <c r="AGI41" s="447"/>
      <c r="AGJ41" s="449"/>
      <c r="AGK41" s="450">
        <f t="shared" si="2456"/>
        <v>0</v>
      </c>
      <c r="AGL41" s="463"/>
      <c r="AGM41" s="448"/>
      <c r="AGO41" s="458"/>
      <c r="AGP41" s="447"/>
      <c r="AGQ41" s="447"/>
      <c r="AGR41" s="447"/>
      <c r="AGS41" s="450">
        <f t="shared" si="2457"/>
        <v>0</v>
      </c>
      <c r="AGT41" s="447"/>
      <c r="AGU41" s="447"/>
      <c r="AGV41" s="447"/>
      <c r="AGW41" s="447"/>
      <c r="AGX41" s="447"/>
      <c r="AGY41" s="449"/>
      <c r="AGZ41" s="450">
        <f t="shared" si="2458"/>
        <v>0</v>
      </c>
      <c r="AHA41" s="463"/>
      <c r="AHB41" s="448"/>
      <c r="AHD41" s="458"/>
      <c r="AHE41" s="447"/>
      <c r="AHF41" s="447"/>
      <c r="AHG41" s="447"/>
      <c r="AHH41" s="450">
        <f t="shared" si="2459"/>
        <v>0</v>
      </c>
      <c r="AHI41" s="447"/>
      <c r="AHJ41" s="447"/>
      <c r="AHK41" s="447"/>
      <c r="AHL41" s="447"/>
      <c r="AHM41" s="447"/>
      <c r="AHN41" s="449"/>
      <c r="AHO41" s="450">
        <f t="shared" si="2460"/>
        <v>0</v>
      </c>
      <c r="AHP41" s="463"/>
      <c r="AHQ41" s="448"/>
      <c r="AHS41" s="458"/>
      <c r="AHT41" s="447"/>
      <c r="AHU41" s="447"/>
      <c r="AHV41" s="447"/>
      <c r="AHW41" s="450">
        <f t="shared" si="2461"/>
        <v>0</v>
      </c>
      <c r="AHX41" s="447"/>
      <c r="AHY41" s="447"/>
      <c r="AHZ41" s="447"/>
      <c r="AIA41" s="447"/>
      <c r="AIB41" s="447"/>
      <c r="AIC41" s="449"/>
      <c r="AID41" s="450">
        <f t="shared" si="2462"/>
        <v>0</v>
      </c>
      <c r="AIE41" s="463"/>
      <c r="AIF41" s="448"/>
      <c r="AIH41" s="458"/>
      <c r="AII41" s="447"/>
      <c r="AIJ41" s="447"/>
      <c r="AIK41" s="447"/>
      <c r="AIL41" s="450">
        <f t="shared" si="2463"/>
        <v>0</v>
      </c>
      <c r="AIM41" s="447"/>
      <c r="AIN41" s="447"/>
      <c r="AIO41" s="447"/>
      <c r="AIP41" s="447"/>
      <c r="AIQ41" s="447"/>
      <c r="AIR41" s="449"/>
      <c r="AIS41" s="450">
        <f t="shared" si="2464"/>
        <v>0</v>
      </c>
      <c r="AIT41" s="463"/>
      <c r="AIU41" s="448"/>
      <c r="AIW41" s="458"/>
      <c r="AIX41" s="447"/>
      <c r="AIY41" s="447"/>
      <c r="AIZ41" s="447"/>
      <c r="AJA41" s="450">
        <f t="shared" si="2465"/>
        <v>0</v>
      </c>
      <c r="AJB41" s="447"/>
      <c r="AJC41" s="447"/>
      <c r="AJD41" s="447"/>
      <c r="AJE41" s="447"/>
      <c r="AJF41" s="447"/>
      <c r="AJG41" s="449"/>
      <c r="AJH41" s="450">
        <f t="shared" si="2466"/>
        <v>0</v>
      </c>
      <c r="AJI41" s="463"/>
      <c r="AJJ41" s="448"/>
      <c r="AJL41" s="458"/>
      <c r="AJM41" s="447"/>
      <c r="AJN41" s="447"/>
      <c r="AJO41" s="447"/>
      <c r="AJP41" s="450">
        <f t="shared" si="2467"/>
        <v>0</v>
      </c>
      <c r="AJQ41" s="447"/>
      <c r="AJR41" s="447"/>
      <c r="AJS41" s="447"/>
      <c r="AJT41" s="447"/>
      <c r="AJU41" s="447"/>
      <c r="AJV41" s="449"/>
      <c r="AJW41" s="450">
        <f t="shared" si="2468"/>
        <v>0</v>
      </c>
      <c r="AJX41" s="463"/>
      <c r="AJY41" s="448"/>
      <c r="AKA41" s="458"/>
      <c r="AKB41" s="447"/>
      <c r="AKC41" s="447"/>
      <c r="AKD41" s="447"/>
      <c r="AKE41" s="450">
        <f t="shared" si="2469"/>
        <v>0</v>
      </c>
      <c r="AKF41" s="447"/>
      <c r="AKG41" s="447"/>
      <c r="AKH41" s="447"/>
      <c r="AKI41" s="447"/>
      <c r="AKJ41" s="447"/>
      <c r="AKK41" s="449"/>
      <c r="AKL41" s="450">
        <f t="shared" si="2470"/>
        <v>0</v>
      </c>
      <c r="AKM41" s="463"/>
      <c r="AKN41" s="448"/>
      <c r="AKP41" s="458"/>
      <c r="AKQ41" s="447"/>
      <c r="AKR41" s="447"/>
      <c r="AKS41" s="447"/>
      <c r="AKT41" s="450">
        <f t="shared" si="2471"/>
        <v>0</v>
      </c>
      <c r="AKU41" s="447"/>
      <c r="AKV41" s="447"/>
      <c r="AKW41" s="447"/>
      <c r="AKX41" s="447"/>
      <c r="AKY41" s="447"/>
      <c r="AKZ41" s="449"/>
      <c r="ALA41" s="450">
        <f t="shared" si="2472"/>
        <v>0</v>
      </c>
      <c r="ALB41" s="463"/>
      <c r="ALC41" s="448"/>
      <c r="ALE41" s="458"/>
      <c r="ALF41" s="447"/>
      <c r="ALG41" s="447"/>
      <c r="ALH41" s="447"/>
      <c r="ALI41" s="450">
        <f t="shared" si="2473"/>
        <v>0</v>
      </c>
      <c r="ALJ41" s="447"/>
      <c r="ALK41" s="447"/>
      <c r="ALL41" s="447"/>
      <c r="ALM41" s="447"/>
      <c r="ALN41" s="447"/>
      <c r="ALO41" s="449"/>
      <c r="ALP41" s="450">
        <f t="shared" si="2474"/>
        <v>0</v>
      </c>
      <c r="ALQ41" s="463"/>
      <c r="ALR41" s="448"/>
      <c r="ALT41" s="458"/>
      <c r="ALU41" s="447"/>
      <c r="ALV41" s="447"/>
      <c r="ALW41" s="447"/>
      <c r="ALX41" s="450">
        <f t="shared" si="2475"/>
        <v>0</v>
      </c>
      <c r="ALY41" s="447"/>
      <c r="ALZ41" s="447"/>
      <c r="AMA41" s="447"/>
      <c r="AMB41" s="447"/>
      <c r="AMC41" s="447"/>
      <c r="AMD41" s="449"/>
      <c r="AME41" s="450">
        <f t="shared" si="2476"/>
        <v>0</v>
      </c>
      <c r="AMF41" s="463"/>
      <c r="AMG41" s="448"/>
      <c r="AMI41" s="458"/>
      <c r="AMJ41" s="447"/>
      <c r="AMK41" s="447"/>
      <c r="AML41" s="447"/>
      <c r="AMM41" s="450">
        <f t="shared" si="2477"/>
        <v>0</v>
      </c>
      <c r="AMN41" s="447"/>
      <c r="AMO41" s="447"/>
      <c r="AMP41" s="447"/>
      <c r="AMQ41" s="447"/>
      <c r="AMR41" s="447"/>
      <c r="AMS41" s="449"/>
      <c r="AMT41" s="450">
        <f t="shared" si="2478"/>
        <v>0</v>
      </c>
      <c r="AMU41" s="463"/>
      <c r="AMV41" s="448"/>
      <c r="AMX41" s="458"/>
      <c r="AMY41" s="447"/>
      <c r="AMZ41" s="447"/>
      <c r="ANA41" s="447"/>
      <c r="ANB41" s="450">
        <f t="shared" si="2479"/>
        <v>0</v>
      </c>
      <c r="ANC41" s="447"/>
      <c r="AND41" s="447"/>
      <c r="ANE41" s="447"/>
      <c r="ANF41" s="447"/>
      <c r="ANG41" s="447"/>
      <c r="ANH41" s="449"/>
      <c r="ANI41" s="450">
        <f t="shared" si="2480"/>
        <v>0</v>
      </c>
      <c r="ANJ41" s="463"/>
      <c r="ANK41" s="448"/>
      <c r="ANM41" s="458"/>
      <c r="ANN41" s="447"/>
      <c r="ANO41" s="447"/>
      <c r="ANP41" s="447"/>
      <c r="ANQ41" s="450">
        <f t="shared" si="2481"/>
        <v>0</v>
      </c>
      <c r="ANR41" s="447"/>
      <c r="ANS41" s="447"/>
      <c r="ANT41" s="447"/>
      <c r="ANU41" s="447"/>
      <c r="ANV41" s="447"/>
      <c r="ANW41" s="449"/>
      <c r="ANX41" s="450">
        <f t="shared" si="2482"/>
        <v>0</v>
      </c>
      <c r="ANY41" s="463"/>
      <c r="ANZ41" s="448"/>
      <c r="AOB41" s="458"/>
      <c r="AOC41" s="447"/>
      <c r="AOD41" s="447"/>
      <c r="AOE41" s="447"/>
      <c r="AOF41" s="450">
        <f t="shared" si="2483"/>
        <v>0</v>
      </c>
      <c r="AOG41" s="447"/>
      <c r="AOH41" s="447"/>
      <c r="AOI41" s="447"/>
      <c r="AOJ41" s="447"/>
      <c r="AOK41" s="447"/>
      <c r="AOL41" s="449"/>
      <c r="AOM41" s="450">
        <f t="shared" si="2484"/>
        <v>0</v>
      </c>
      <c r="AON41" s="463"/>
      <c r="AOO41" s="448"/>
      <c r="AOQ41" s="458"/>
      <c r="AOR41" s="447"/>
      <c r="AOS41" s="447"/>
      <c r="AOT41" s="447"/>
      <c r="AOU41" s="450">
        <f t="shared" si="2485"/>
        <v>0</v>
      </c>
      <c r="AOV41" s="447"/>
      <c r="AOW41" s="447"/>
      <c r="AOX41" s="447"/>
      <c r="AOY41" s="447"/>
      <c r="AOZ41" s="447"/>
      <c r="APA41" s="449"/>
      <c r="APB41" s="450">
        <f t="shared" si="2486"/>
        <v>0</v>
      </c>
      <c r="APC41" s="463"/>
      <c r="APD41" s="448"/>
      <c r="APF41" s="458"/>
      <c r="APG41" s="447"/>
      <c r="APH41" s="447"/>
      <c r="API41" s="447"/>
      <c r="APJ41" s="450">
        <f t="shared" si="2487"/>
        <v>0</v>
      </c>
      <c r="APK41" s="447"/>
      <c r="APL41" s="447"/>
      <c r="APM41" s="447"/>
      <c r="APN41" s="447"/>
      <c r="APO41" s="447"/>
      <c r="APP41" s="449"/>
      <c r="APQ41" s="450">
        <f t="shared" si="2488"/>
        <v>0</v>
      </c>
      <c r="APR41" s="463"/>
      <c r="APS41" s="448"/>
      <c r="APU41" s="458"/>
      <c r="APV41" s="447"/>
      <c r="APW41" s="447"/>
      <c r="APX41" s="447"/>
      <c r="APY41" s="450">
        <f t="shared" si="2489"/>
        <v>0</v>
      </c>
      <c r="APZ41" s="447"/>
      <c r="AQA41" s="447"/>
      <c r="AQB41" s="447"/>
      <c r="AQC41" s="447"/>
      <c r="AQD41" s="447"/>
      <c r="AQE41" s="449"/>
      <c r="AQF41" s="450">
        <f t="shared" si="2490"/>
        <v>0</v>
      </c>
      <c r="AQG41" s="463"/>
      <c r="AQH41" s="448"/>
      <c r="AQJ41" s="458"/>
      <c r="AQK41" s="447"/>
      <c r="AQL41" s="447"/>
      <c r="AQM41" s="447"/>
      <c r="AQN41" s="450">
        <f t="shared" si="2491"/>
        <v>0</v>
      </c>
      <c r="AQO41" s="447"/>
      <c r="AQP41" s="447"/>
      <c r="AQQ41" s="447"/>
      <c r="AQR41" s="447"/>
      <c r="AQS41" s="447"/>
      <c r="AQT41" s="449"/>
      <c r="AQU41" s="450">
        <f t="shared" si="2492"/>
        <v>0</v>
      </c>
      <c r="AQV41" s="463"/>
      <c r="AQW41" s="448"/>
      <c r="AQY41" s="458"/>
      <c r="AQZ41" s="447"/>
      <c r="ARA41" s="447"/>
      <c r="ARB41" s="447"/>
      <c r="ARC41" s="450">
        <f t="shared" si="2493"/>
        <v>0</v>
      </c>
      <c r="ARD41" s="447"/>
      <c r="ARE41" s="447"/>
      <c r="ARF41" s="447"/>
      <c r="ARG41" s="447"/>
      <c r="ARH41" s="447"/>
      <c r="ARI41" s="449"/>
      <c r="ARJ41" s="450">
        <f t="shared" si="2494"/>
        <v>0</v>
      </c>
      <c r="ARK41" s="463"/>
      <c r="ARL41" s="448"/>
      <c r="ARN41" s="458"/>
      <c r="ARO41" s="447"/>
      <c r="ARP41" s="447"/>
      <c r="ARQ41" s="447"/>
      <c r="ARR41" s="450">
        <f t="shared" si="2495"/>
        <v>0</v>
      </c>
      <c r="ARS41" s="447"/>
      <c r="ART41" s="447"/>
      <c r="ARU41" s="447"/>
      <c r="ARV41" s="447"/>
      <c r="ARW41" s="447"/>
      <c r="ARX41" s="449"/>
      <c r="ARY41" s="450">
        <f t="shared" si="2496"/>
        <v>0</v>
      </c>
      <c r="ARZ41" s="463"/>
      <c r="ASA41" s="448"/>
      <c r="ASC41" s="458"/>
      <c r="ASD41" s="447"/>
      <c r="ASE41" s="447"/>
      <c r="ASF41" s="447"/>
      <c r="ASG41" s="450">
        <f t="shared" si="2497"/>
        <v>0</v>
      </c>
      <c r="ASH41" s="447"/>
      <c r="ASI41" s="447"/>
      <c r="ASJ41" s="447"/>
      <c r="ASK41" s="447"/>
      <c r="ASL41" s="447"/>
      <c r="ASM41" s="449"/>
      <c r="ASN41" s="450">
        <f t="shared" si="2498"/>
        <v>0</v>
      </c>
      <c r="ASO41" s="463"/>
      <c r="ASP41" s="448"/>
      <c r="ASR41" s="458"/>
      <c r="ASS41" s="447"/>
      <c r="AST41" s="447"/>
      <c r="ASU41" s="447"/>
      <c r="ASV41" s="450">
        <f t="shared" si="2499"/>
        <v>0</v>
      </c>
      <c r="ASW41" s="447"/>
      <c r="ASX41" s="447"/>
      <c r="ASY41" s="447"/>
      <c r="ASZ41" s="447"/>
      <c r="ATA41" s="447"/>
      <c r="ATB41" s="449"/>
      <c r="ATC41" s="450">
        <f t="shared" si="2500"/>
        <v>0</v>
      </c>
      <c r="ATD41" s="463"/>
      <c r="ATE41" s="448"/>
      <c r="ATG41" s="458"/>
      <c r="ATH41" s="447"/>
      <c r="ATI41" s="447"/>
      <c r="ATJ41" s="447"/>
      <c r="ATK41" s="450">
        <f t="shared" si="2501"/>
        <v>0</v>
      </c>
      <c r="ATL41" s="447"/>
      <c r="ATM41" s="447"/>
      <c r="ATN41" s="447"/>
      <c r="ATO41" s="447"/>
      <c r="ATP41" s="447"/>
      <c r="ATQ41" s="449"/>
      <c r="ATR41" s="450">
        <f t="shared" si="2502"/>
        <v>0</v>
      </c>
      <c r="ATS41" s="463"/>
      <c r="ATT41" s="448"/>
      <c r="ATV41" s="458"/>
      <c r="ATW41" s="447"/>
      <c r="ATX41" s="447"/>
      <c r="ATY41" s="447"/>
      <c r="ATZ41" s="450">
        <f t="shared" si="2503"/>
        <v>0</v>
      </c>
      <c r="AUA41" s="447"/>
      <c r="AUB41" s="447"/>
      <c r="AUC41" s="447"/>
      <c r="AUD41" s="447"/>
      <c r="AUE41" s="447"/>
      <c r="AUF41" s="449"/>
      <c r="AUG41" s="450">
        <f t="shared" si="2504"/>
        <v>0</v>
      </c>
      <c r="AUH41" s="463"/>
      <c r="AUI41" s="448"/>
      <c r="AUK41" s="458"/>
      <c r="AUL41" s="447"/>
      <c r="AUM41" s="447"/>
      <c r="AUN41" s="447"/>
      <c r="AUO41" s="450">
        <f t="shared" si="2505"/>
        <v>0</v>
      </c>
      <c r="AUP41" s="447"/>
      <c r="AUQ41" s="447"/>
      <c r="AUR41" s="447"/>
      <c r="AUS41" s="447"/>
      <c r="AUT41" s="447"/>
      <c r="AUU41" s="449"/>
      <c r="AUV41" s="450">
        <f t="shared" si="2506"/>
        <v>0</v>
      </c>
      <c r="AUW41" s="463"/>
      <c r="AUX41" s="448"/>
      <c r="AUZ41" s="458"/>
      <c r="AVA41" s="447"/>
      <c r="AVB41" s="447"/>
      <c r="AVC41" s="447"/>
      <c r="AVD41" s="450">
        <f t="shared" si="2507"/>
        <v>0</v>
      </c>
      <c r="AVE41" s="447"/>
      <c r="AVF41" s="447"/>
      <c r="AVG41" s="447"/>
      <c r="AVH41" s="447"/>
      <c r="AVI41" s="447"/>
      <c r="AVJ41" s="449"/>
      <c r="AVK41" s="450">
        <f t="shared" si="2508"/>
        <v>0</v>
      </c>
      <c r="AVL41" s="463"/>
      <c r="AVM41" s="448"/>
      <c r="AVO41" s="458"/>
      <c r="AVP41" s="447"/>
      <c r="AVQ41" s="447"/>
      <c r="AVR41" s="447"/>
      <c r="AVS41" s="450">
        <f t="shared" si="2509"/>
        <v>0</v>
      </c>
      <c r="AVT41" s="447"/>
      <c r="AVU41" s="447"/>
      <c r="AVV41" s="447"/>
      <c r="AVW41" s="447"/>
      <c r="AVX41" s="447"/>
      <c r="AVY41" s="449"/>
      <c r="AVZ41" s="450">
        <f t="shared" si="2510"/>
        <v>0</v>
      </c>
      <c r="AWA41" s="463"/>
      <c r="AWB41" s="448"/>
      <c r="AWD41" s="458"/>
      <c r="AWE41" s="447"/>
      <c r="AWF41" s="447"/>
      <c r="AWG41" s="447"/>
      <c r="AWH41" s="450">
        <f t="shared" si="2511"/>
        <v>0</v>
      </c>
      <c r="AWI41" s="447"/>
      <c r="AWJ41" s="447"/>
      <c r="AWK41" s="447"/>
      <c r="AWL41" s="447"/>
      <c r="AWM41" s="447"/>
      <c r="AWN41" s="449"/>
      <c r="AWO41" s="450">
        <f t="shared" si="2512"/>
        <v>0</v>
      </c>
      <c r="AWP41" s="463"/>
      <c r="AWQ41" s="448"/>
      <c r="AWS41" s="458"/>
      <c r="AWT41" s="447"/>
      <c r="AWU41" s="447"/>
      <c r="AWV41" s="447"/>
      <c r="AWW41" s="450">
        <f t="shared" si="2513"/>
        <v>0</v>
      </c>
      <c r="AWX41" s="447"/>
      <c r="AWY41" s="447"/>
      <c r="AWZ41" s="447"/>
      <c r="AXA41" s="447"/>
      <c r="AXB41" s="447"/>
      <c r="AXC41" s="449"/>
      <c r="AXD41" s="450">
        <f t="shared" si="2514"/>
        <v>0</v>
      </c>
      <c r="AXE41" s="463"/>
      <c r="AXF41" s="448"/>
      <c r="AXH41" s="458"/>
      <c r="AXI41" s="447"/>
      <c r="AXJ41" s="447"/>
      <c r="AXK41" s="447"/>
      <c r="AXL41" s="450">
        <f t="shared" si="2515"/>
        <v>0</v>
      </c>
      <c r="AXM41" s="447"/>
      <c r="AXN41" s="447"/>
      <c r="AXO41" s="447"/>
      <c r="AXP41" s="447"/>
      <c r="AXQ41" s="447"/>
      <c r="AXR41" s="449"/>
      <c r="AXS41" s="450">
        <f t="shared" si="2516"/>
        <v>0</v>
      </c>
      <c r="AXT41" s="463"/>
      <c r="AXU41" s="448"/>
      <c r="AXW41" s="458"/>
      <c r="AXX41" s="447"/>
      <c r="AXY41" s="447"/>
      <c r="AXZ41" s="447"/>
      <c r="AYA41" s="450">
        <f t="shared" si="2517"/>
        <v>0</v>
      </c>
      <c r="AYB41" s="447"/>
      <c r="AYC41" s="447"/>
      <c r="AYD41" s="447"/>
      <c r="AYE41" s="447"/>
      <c r="AYF41" s="447"/>
      <c r="AYG41" s="449"/>
      <c r="AYH41" s="450">
        <f t="shared" si="2518"/>
        <v>0</v>
      </c>
      <c r="AYI41" s="463"/>
      <c r="AYJ41" s="448"/>
      <c r="AYL41" s="458"/>
      <c r="AYM41" s="447"/>
      <c r="AYN41" s="447"/>
      <c r="AYO41" s="447"/>
      <c r="AYP41" s="450">
        <f t="shared" si="2519"/>
        <v>0</v>
      </c>
      <c r="AYQ41" s="447"/>
      <c r="AYR41" s="447"/>
      <c r="AYS41" s="447"/>
      <c r="AYT41" s="447"/>
      <c r="AYU41" s="447"/>
      <c r="AYV41" s="449"/>
      <c r="AYW41" s="450">
        <f t="shared" si="2520"/>
        <v>0</v>
      </c>
      <c r="AYX41" s="463"/>
      <c r="AYY41" s="448"/>
      <c r="AZA41" s="458"/>
      <c r="AZB41" s="447"/>
      <c r="AZC41" s="447"/>
      <c r="AZD41" s="447"/>
      <c r="AZE41" s="450">
        <f t="shared" si="2521"/>
        <v>0</v>
      </c>
      <c r="AZF41" s="447"/>
      <c r="AZG41" s="447"/>
      <c r="AZH41" s="447"/>
      <c r="AZI41" s="447"/>
      <c r="AZJ41" s="447"/>
      <c r="AZK41" s="449"/>
      <c r="AZL41" s="450">
        <f t="shared" si="2522"/>
        <v>0</v>
      </c>
      <c r="AZM41" s="463"/>
      <c r="AZN41" s="448"/>
      <c r="AZP41" s="458"/>
      <c r="AZQ41" s="447"/>
      <c r="AZR41" s="447"/>
      <c r="AZS41" s="447"/>
      <c r="AZT41" s="450">
        <f t="shared" si="2523"/>
        <v>0</v>
      </c>
      <c r="AZU41" s="447"/>
      <c r="AZV41" s="447"/>
      <c r="AZW41" s="447"/>
      <c r="AZX41" s="447"/>
      <c r="AZY41" s="447"/>
      <c r="AZZ41" s="449"/>
      <c r="BAA41" s="450">
        <f t="shared" si="2524"/>
        <v>0</v>
      </c>
      <c r="BAB41" s="463"/>
      <c r="BAC41" s="448"/>
      <c r="BAE41" s="458"/>
      <c r="BAF41" s="447"/>
      <c r="BAG41" s="447"/>
      <c r="BAH41" s="447"/>
      <c r="BAI41" s="450">
        <f t="shared" si="2525"/>
        <v>0</v>
      </c>
      <c r="BAJ41" s="447"/>
      <c r="BAK41" s="447"/>
      <c r="BAL41" s="447"/>
      <c r="BAM41" s="447"/>
      <c r="BAN41" s="447"/>
      <c r="BAO41" s="449"/>
      <c r="BAP41" s="450">
        <f t="shared" si="2526"/>
        <v>0</v>
      </c>
      <c r="BAQ41" s="463"/>
      <c r="BAR41" s="448"/>
      <c r="BAT41" s="458"/>
      <c r="BAU41" s="447"/>
      <c r="BAV41" s="447"/>
      <c r="BAW41" s="447"/>
      <c r="BAX41" s="450">
        <f t="shared" si="2527"/>
        <v>0</v>
      </c>
      <c r="BAY41" s="447"/>
      <c r="BAZ41" s="447"/>
      <c r="BBA41" s="447"/>
      <c r="BBB41" s="447"/>
      <c r="BBC41" s="447"/>
      <c r="BBD41" s="449"/>
      <c r="BBE41" s="450">
        <f t="shared" si="2528"/>
        <v>0</v>
      </c>
      <c r="BBF41" s="463"/>
      <c r="BBG41" s="448"/>
      <c r="BBI41" s="458"/>
      <c r="BBJ41" s="447"/>
      <c r="BBK41" s="447"/>
      <c r="BBL41" s="447"/>
      <c r="BBM41" s="450">
        <f t="shared" si="2529"/>
        <v>0</v>
      </c>
      <c r="BBN41" s="447"/>
      <c r="BBO41" s="447"/>
      <c r="BBP41" s="447"/>
      <c r="BBQ41" s="447"/>
      <c r="BBR41" s="447"/>
      <c r="BBS41" s="449"/>
      <c r="BBT41" s="450">
        <f t="shared" si="2530"/>
        <v>0</v>
      </c>
      <c r="BBU41" s="463"/>
      <c r="BBV41" s="448"/>
      <c r="BBX41" s="458"/>
      <c r="BBY41" s="447"/>
      <c r="BBZ41" s="447"/>
      <c r="BCA41" s="447"/>
      <c r="BCB41" s="450">
        <f t="shared" si="2531"/>
        <v>0</v>
      </c>
      <c r="BCC41" s="447"/>
      <c r="BCD41" s="447"/>
      <c r="BCE41" s="447"/>
      <c r="BCF41" s="447"/>
      <c r="BCG41" s="447"/>
      <c r="BCH41" s="449"/>
      <c r="BCI41" s="450">
        <f t="shared" si="2532"/>
        <v>0</v>
      </c>
      <c r="BCJ41" s="463"/>
      <c r="BCK41" s="448"/>
      <c r="BCM41" s="458"/>
      <c r="BCN41" s="447"/>
      <c r="BCO41" s="447"/>
      <c r="BCP41" s="447"/>
      <c r="BCQ41" s="450">
        <f t="shared" si="2533"/>
        <v>0</v>
      </c>
      <c r="BCR41" s="447"/>
      <c r="BCS41" s="447"/>
      <c r="BCT41" s="447"/>
      <c r="BCU41" s="447"/>
      <c r="BCV41" s="447"/>
      <c r="BCW41" s="449"/>
      <c r="BCX41" s="450">
        <f t="shared" si="2534"/>
        <v>0</v>
      </c>
      <c r="BCY41" s="463"/>
      <c r="BCZ41" s="448"/>
      <c r="BDB41" s="458"/>
      <c r="BDC41" s="447"/>
      <c r="BDD41" s="447"/>
      <c r="BDE41" s="447"/>
      <c r="BDF41" s="450">
        <f t="shared" si="2535"/>
        <v>0</v>
      </c>
      <c r="BDG41" s="447"/>
      <c r="BDH41" s="447"/>
      <c r="BDI41" s="447"/>
      <c r="BDJ41" s="447"/>
      <c r="BDK41" s="447"/>
      <c r="BDL41" s="449"/>
      <c r="BDM41" s="450">
        <f t="shared" si="2536"/>
        <v>0</v>
      </c>
      <c r="BDN41" s="463"/>
      <c r="BDO41" s="448"/>
      <c r="BDQ41" s="458"/>
      <c r="BDR41" s="447"/>
      <c r="BDS41" s="447"/>
      <c r="BDT41" s="447"/>
      <c r="BDU41" s="450">
        <f t="shared" si="2537"/>
        <v>0</v>
      </c>
      <c r="BDV41" s="447"/>
      <c r="BDW41" s="447"/>
      <c r="BDX41" s="447"/>
      <c r="BDY41" s="447"/>
      <c r="BDZ41" s="447"/>
      <c r="BEA41" s="449"/>
      <c r="BEB41" s="450">
        <f t="shared" si="2538"/>
        <v>0</v>
      </c>
      <c r="BEC41" s="463"/>
      <c r="BED41" s="448"/>
      <c r="BEF41" s="458"/>
      <c r="BEG41" s="447"/>
      <c r="BEH41" s="447"/>
      <c r="BEI41" s="447"/>
      <c r="BEJ41" s="450">
        <f t="shared" si="2539"/>
        <v>0</v>
      </c>
      <c r="BEK41" s="447"/>
      <c r="BEL41" s="447"/>
      <c r="BEM41" s="447"/>
      <c r="BEN41" s="447"/>
      <c r="BEO41" s="447"/>
      <c r="BEP41" s="449"/>
      <c r="BEQ41" s="450">
        <f t="shared" si="2540"/>
        <v>0</v>
      </c>
      <c r="BER41" s="463"/>
      <c r="BES41" s="448"/>
      <c r="BEU41" s="458"/>
      <c r="BEV41" s="447"/>
      <c r="BEW41" s="447"/>
      <c r="BEX41" s="447"/>
      <c r="BEY41" s="450">
        <f t="shared" si="2541"/>
        <v>0</v>
      </c>
      <c r="BEZ41" s="447"/>
      <c r="BFA41" s="447"/>
      <c r="BFB41" s="447"/>
      <c r="BFC41" s="447"/>
      <c r="BFD41" s="447"/>
      <c r="BFE41" s="449"/>
      <c r="BFF41" s="450">
        <f t="shared" si="2542"/>
        <v>0</v>
      </c>
      <c r="BFG41" s="463"/>
      <c r="BFH41" s="448"/>
      <c r="BFJ41" s="458"/>
      <c r="BFK41" s="447"/>
      <c r="BFL41" s="447"/>
      <c r="BFM41" s="447"/>
      <c r="BFN41" s="450">
        <f t="shared" si="2543"/>
        <v>0</v>
      </c>
      <c r="BFO41" s="447"/>
      <c r="BFP41" s="447"/>
      <c r="BFQ41" s="447"/>
      <c r="BFR41" s="447"/>
      <c r="BFS41" s="447"/>
      <c r="BFT41" s="449"/>
      <c r="BFU41" s="450">
        <f t="shared" si="2544"/>
        <v>0</v>
      </c>
      <c r="BFV41" s="463"/>
      <c r="BFW41" s="448"/>
      <c r="BFY41" s="458"/>
      <c r="BFZ41" s="447"/>
      <c r="BGA41" s="447"/>
      <c r="BGB41" s="447"/>
      <c r="BGC41" s="450">
        <f t="shared" si="2545"/>
        <v>0</v>
      </c>
      <c r="BGD41" s="447"/>
      <c r="BGE41" s="447"/>
      <c r="BGF41" s="447"/>
      <c r="BGG41" s="447"/>
      <c r="BGH41" s="447"/>
      <c r="BGI41" s="449"/>
      <c r="BGJ41" s="450">
        <f t="shared" si="2546"/>
        <v>0</v>
      </c>
      <c r="BGK41" s="463"/>
      <c r="BGL41" s="448"/>
      <c r="BGN41" s="458"/>
      <c r="BGO41" s="447"/>
      <c r="BGP41" s="447"/>
      <c r="BGQ41" s="447"/>
      <c r="BGR41" s="450">
        <f t="shared" si="2547"/>
        <v>0</v>
      </c>
      <c r="BGS41" s="447"/>
      <c r="BGT41" s="447"/>
      <c r="BGU41" s="447"/>
      <c r="BGV41" s="447"/>
      <c r="BGW41" s="447"/>
      <c r="BGX41" s="449"/>
      <c r="BGY41" s="450">
        <f t="shared" si="2548"/>
        <v>0</v>
      </c>
      <c r="BGZ41" s="463"/>
      <c r="BHA41" s="448"/>
      <c r="BHC41" s="458"/>
      <c r="BHD41" s="447"/>
      <c r="BHE41" s="447"/>
      <c r="BHF41" s="447"/>
      <c r="BHG41" s="450">
        <f t="shared" si="2549"/>
        <v>0</v>
      </c>
      <c r="BHH41" s="447"/>
      <c r="BHI41" s="447"/>
      <c r="BHJ41" s="447"/>
      <c r="BHK41" s="447"/>
      <c r="BHL41" s="447"/>
      <c r="BHM41" s="449"/>
      <c r="BHN41" s="450">
        <f t="shared" si="2550"/>
        <v>0</v>
      </c>
      <c r="BHO41" s="463"/>
      <c r="BHP41" s="448"/>
      <c r="BHR41" s="458"/>
      <c r="BHS41" s="447"/>
      <c r="BHT41" s="447"/>
      <c r="BHU41" s="447"/>
      <c r="BHV41" s="450">
        <f t="shared" si="2551"/>
        <v>0</v>
      </c>
      <c r="BHW41" s="447"/>
      <c r="BHX41" s="447"/>
      <c r="BHY41" s="447"/>
      <c r="BHZ41" s="447"/>
      <c r="BIA41" s="447"/>
      <c r="BIB41" s="449"/>
      <c r="BIC41" s="450">
        <f t="shared" si="2552"/>
        <v>0</v>
      </c>
      <c r="BID41" s="463"/>
      <c r="BIE41" s="448"/>
      <c r="BIG41" s="458"/>
      <c r="BIH41" s="447"/>
      <c r="BII41" s="447"/>
      <c r="BIJ41" s="447"/>
      <c r="BIK41" s="450">
        <f t="shared" si="2553"/>
        <v>0</v>
      </c>
      <c r="BIL41" s="447"/>
      <c r="BIM41" s="447"/>
      <c r="BIN41" s="447"/>
      <c r="BIO41" s="447"/>
      <c r="BIP41" s="447"/>
      <c r="BIQ41" s="449"/>
      <c r="BIR41" s="450">
        <f t="shared" si="2554"/>
        <v>0</v>
      </c>
      <c r="BIS41" s="463"/>
      <c r="BIT41" s="448"/>
      <c r="BIV41" s="458"/>
      <c r="BIW41" s="447"/>
      <c r="BIX41" s="447"/>
      <c r="BIY41" s="447"/>
      <c r="BIZ41" s="450">
        <f t="shared" si="2555"/>
        <v>0</v>
      </c>
      <c r="BJA41" s="447"/>
      <c r="BJB41" s="447"/>
      <c r="BJC41" s="447"/>
      <c r="BJD41" s="447"/>
      <c r="BJE41" s="447"/>
      <c r="BJF41" s="449"/>
      <c r="BJG41" s="450">
        <f t="shared" si="2556"/>
        <v>0</v>
      </c>
      <c r="BJH41" s="463"/>
      <c r="BJI41" s="448"/>
      <c r="BJK41" s="458"/>
      <c r="BJL41" s="447"/>
      <c r="BJM41" s="447"/>
      <c r="BJN41" s="447"/>
      <c r="BJO41" s="450">
        <f t="shared" si="2557"/>
        <v>0</v>
      </c>
      <c r="BJP41" s="447"/>
      <c r="BJQ41" s="447"/>
      <c r="BJR41" s="447"/>
      <c r="BJS41" s="447"/>
      <c r="BJT41" s="447"/>
      <c r="BJU41" s="449"/>
      <c r="BJV41" s="450">
        <f t="shared" si="2558"/>
        <v>0</v>
      </c>
      <c r="BJW41" s="463"/>
      <c r="BJX41" s="448"/>
      <c r="BJZ41" s="458"/>
      <c r="BKA41" s="447"/>
      <c r="BKB41" s="447"/>
      <c r="BKC41" s="447"/>
      <c r="BKD41" s="450">
        <f t="shared" si="2559"/>
        <v>0</v>
      </c>
      <c r="BKE41" s="447"/>
      <c r="BKF41" s="447"/>
      <c r="BKG41" s="447"/>
      <c r="BKH41" s="447"/>
      <c r="BKI41" s="447"/>
      <c r="BKJ41" s="449"/>
      <c r="BKK41" s="450">
        <f t="shared" si="2560"/>
        <v>0</v>
      </c>
      <c r="BKL41" s="463"/>
      <c r="BKM41" s="448"/>
      <c r="BKO41" s="458"/>
      <c r="BKP41" s="447"/>
      <c r="BKQ41" s="447"/>
      <c r="BKR41" s="447"/>
      <c r="BKS41" s="450">
        <f t="shared" si="2561"/>
        <v>0</v>
      </c>
      <c r="BKT41" s="447"/>
      <c r="BKU41" s="447"/>
      <c r="BKV41" s="447"/>
      <c r="BKW41" s="447"/>
      <c r="BKX41" s="447"/>
      <c r="BKY41" s="449"/>
      <c r="BKZ41" s="450">
        <f t="shared" si="2562"/>
        <v>0</v>
      </c>
      <c r="BLA41" s="463"/>
      <c r="BLB41" s="448"/>
      <c r="BLD41" s="458"/>
      <c r="BLE41" s="447"/>
      <c r="BLF41" s="447"/>
      <c r="BLG41" s="447"/>
      <c r="BLH41" s="450">
        <f t="shared" si="2563"/>
        <v>0</v>
      </c>
      <c r="BLI41" s="447"/>
      <c r="BLJ41" s="447"/>
      <c r="BLK41" s="447"/>
      <c r="BLL41" s="447"/>
      <c r="BLM41" s="447"/>
      <c r="BLN41" s="449"/>
      <c r="BLO41" s="450">
        <f t="shared" si="2564"/>
        <v>0</v>
      </c>
      <c r="BLP41" s="463"/>
      <c r="BLQ41" s="448"/>
      <c r="BLS41" s="458"/>
      <c r="BLT41" s="447"/>
      <c r="BLU41" s="447"/>
      <c r="BLV41" s="447"/>
      <c r="BLW41" s="450">
        <f t="shared" si="2565"/>
        <v>0</v>
      </c>
      <c r="BLX41" s="447"/>
      <c r="BLY41" s="447"/>
      <c r="BLZ41" s="447"/>
      <c r="BMA41" s="447"/>
      <c r="BMB41" s="447"/>
      <c r="BMC41" s="449"/>
      <c r="BMD41" s="450">
        <f t="shared" si="2566"/>
        <v>0</v>
      </c>
      <c r="BME41" s="463"/>
      <c r="BMF41" s="448"/>
      <c r="BMH41" s="458"/>
      <c r="BMI41" s="447"/>
      <c r="BMJ41" s="447"/>
      <c r="BMK41" s="447"/>
      <c r="BML41" s="450">
        <f t="shared" si="2567"/>
        <v>0</v>
      </c>
      <c r="BMM41" s="447"/>
      <c r="BMN41" s="447"/>
      <c r="BMO41" s="447"/>
      <c r="BMP41" s="447"/>
      <c r="BMQ41" s="447"/>
      <c r="BMR41" s="449"/>
      <c r="BMS41" s="450">
        <f t="shared" si="2568"/>
        <v>0</v>
      </c>
      <c r="BMT41" s="463"/>
      <c r="BMU41" s="448"/>
      <c r="BMW41" s="458"/>
      <c r="BMX41" s="447"/>
      <c r="BMY41" s="447"/>
      <c r="BMZ41" s="447"/>
      <c r="BNA41" s="450">
        <f t="shared" si="2569"/>
        <v>0</v>
      </c>
      <c r="BNB41" s="447"/>
      <c r="BNC41" s="447"/>
      <c r="BND41" s="447"/>
      <c r="BNE41" s="447"/>
      <c r="BNF41" s="447"/>
      <c r="BNG41" s="449"/>
      <c r="BNH41" s="450">
        <f t="shared" si="2570"/>
        <v>0</v>
      </c>
      <c r="BNI41" s="463"/>
      <c r="BNJ41" s="448"/>
      <c r="BNL41" s="458"/>
      <c r="BNM41" s="447"/>
      <c r="BNN41" s="447"/>
      <c r="BNO41" s="447"/>
      <c r="BNP41" s="450">
        <f t="shared" si="2571"/>
        <v>0</v>
      </c>
      <c r="BNQ41" s="447"/>
      <c r="BNR41" s="447"/>
      <c r="BNS41" s="447"/>
      <c r="BNT41" s="447"/>
      <c r="BNU41" s="447"/>
      <c r="BNV41" s="449"/>
      <c r="BNW41" s="450">
        <f t="shared" si="2572"/>
        <v>0</v>
      </c>
      <c r="BNX41" s="463"/>
      <c r="BNY41" s="448"/>
      <c r="BOA41" s="458"/>
      <c r="BOB41" s="447"/>
      <c r="BOC41" s="447"/>
      <c r="BOD41" s="447"/>
      <c r="BOE41" s="450">
        <f t="shared" si="2573"/>
        <v>0</v>
      </c>
      <c r="BOF41" s="447"/>
      <c r="BOG41" s="447"/>
      <c r="BOH41" s="447"/>
      <c r="BOI41" s="447"/>
      <c r="BOJ41" s="447"/>
      <c r="BOK41" s="449"/>
      <c r="BOL41" s="450">
        <f t="shared" si="2574"/>
        <v>0</v>
      </c>
      <c r="BOM41" s="463"/>
      <c r="BON41" s="448"/>
      <c r="BOP41" s="458"/>
      <c r="BOQ41" s="447"/>
      <c r="BOR41" s="447"/>
      <c r="BOS41" s="447"/>
      <c r="BOT41" s="450">
        <f t="shared" si="2575"/>
        <v>0</v>
      </c>
      <c r="BOU41" s="447"/>
      <c r="BOV41" s="447"/>
      <c r="BOW41" s="447"/>
      <c r="BOX41" s="447"/>
      <c r="BOY41" s="447"/>
      <c r="BOZ41" s="449"/>
      <c r="BPA41" s="450">
        <f t="shared" si="2576"/>
        <v>0</v>
      </c>
      <c r="BPB41" s="463"/>
      <c r="BPC41" s="448"/>
      <c r="BPE41" s="458"/>
      <c r="BPF41" s="447"/>
      <c r="BPG41" s="447"/>
      <c r="BPH41" s="447"/>
      <c r="BPI41" s="450">
        <f t="shared" si="2577"/>
        <v>0</v>
      </c>
      <c r="BPJ41" s="447"/>
      <c r="BPK41" s="447"/>
      <c r="BPL41" s="447"/>
      <c r="BPM41" s="447"/>
      <c r="BPN41" s="447"/>
      <c r="BPO41" s="449"/>
      <c r="BPP41" s="450">
        <f t="shared" si="2578"/>
        <v>0</v>
      </c>
      <c r="BPQ41" s="463"/>
      <c r="BPR41" s="448"/>
      <c r="BPT41" s="458"/>
      <c r="BPU41" s="447"/>
      <c r="BPV41" s="447"/>
      <c r="BPW41" s="447"/>
      <c r="BPX41" s="450">
        <f t="shared" si="2579"/>
        <v>0</v>
      </c>
      <c r="BPY41" s="447"/>
      <c r="BPZ41" s="447"/>
      <c r="BQA41" s="447"/>
      <c r="BQB41" s="447"/>
      <c r="BQC41" s="447"/>
      <c r="BQD41" s="449"/>
      <c r="BQE41" s="450">
        <f t="shared" si="2580"/>
        <v>0</v>
      </c>
      <c r="BQF41" s="463"/>
      <c r="BQG41" s="448"/>
      <c r="BQI41" s="458"/>
      <c r="BQJ41" s="447"/>
      <c r="BQK41" s="447"/>
      <c r="BQL41" s="447"/>
      <c r="BQM41" s="450">
        <f t="shared" si="2581"/>
        <v>0</v>
      </c>
      <c r="BQN41" s="447"/>
      <c r="BQO41" s="447"/>
      <c r="BQP41" s="447"/>
      <c r="BQQ41" s="447"/>
      <c r="BQR41" s="447"/>
      <c r="BQS41" s="449"/>
      <c r="BQT41" s="450">
        <f t="shared" si="2582"/>
        <v>0</v>
      </c>
      <c r="BQU41" s="463"/>
      <c r="BQV41" s="448"/>
      <c r="BQX41" s="458"/>
      <c r="BQY41" s="447"/>
      <c r="BQZ41" s="447"/>
      <c r="BRA41" s="447"/>
      <c r="BRB41" s="450">
        <f t="shared" si="2583"/>
        <v>0</v>
      </c>
      <c r="BRC41" s="447"/>
      <c r="BRD41" s="447"/>
      <c r="BRE41" s="447"/>
      <c r="BRF41" s="447"/>
      <c r="BRG41" s="447"/>
      <c r="BRH41" s="449"/>
      <c r="BRI41" s="450">
        <f t="shared" si="2584"/>
        <v>0</v>
      </c>
      <c r="BRJ41" s="463"/>
      <c r="BRK41" s="448"/>
      <c r="BRM41" s="458"/>
      <c r="BRN41" s="447"/>
      <c r="BRO41" s="447"/>
      <c r="BRP41" s="447"/>
      <c r="BRQ41" s="450">
        <f t="shared" si="2585"/>
        <v>0</v>
      </c>
      <c r="BRR41" s="447"/>
      <c r="BRS41" s="447"/>
      <c r="BRT41" s="447"/>
      <c r="BRU41" s="447"/>
      <c r="BRV41" s="447"/>
      <c r="BRW41" s="449"/>
      <c r="BRX41" s="450">
        <f t="shared" si="2586"/>
        <v>0</v>
      </c>
      <c r="BRY41" s="463"/>
      <c r="BRZ41" s="448"/>
      <c r="BSB41" s="458"/>
      <c r="BSC41" s="447"/>
      <c r="BSD41" s="447"/>
      <c r="BSE41" s="447"/>
      <c r="BSF41" s="450">
        <f t="shared" si="2587"/>
        <v>0</v>
      </c>
      <c r="BSG41" s="447"/>
      <c r="BSH41" s="447"/>
      <c r="BSI41" s="447"/>
      <c r="BSJ41" s="447"/>
      <c r="BSK41" s="447"/>
      <c r="BSL41" s="449"/>
      <c r="BSM41" s="450">
        <f t="shared" si="2588"/>
        <v>0</v>
      </c>
      <c r="BSN41" s="463"/>
      <c r="BSO41" s="448"/>
      <c r="BSQ41" s="458"/>
      <c r="BSR41" s="447"/>
      <c r="BSS41" s="447"/>
      <c r="BST41" s="447"/>
      <c r="BSU41" s="450">
        <f t="shared" si="2589"/>
        <v>0</v>
      </c>
      <c r="BSV41" s="447"/>
      <c r="BSW41" s="447"/>
      <c r="BSX41" s="447"/>
      <c r="BSY41" s="447"/>
      <c r="BSZ41" s="447"/>
      <c r="BTA41" s="449"/>
      <c r="BTB41" s="450">
        <f t="shared" si="2590"/>
        <v>0</v>
      </c>
      <c r="BTC41" s="463"/>
      <c r="BTD41" s="448"/>
      <c r="BTF41" s="458"/>
      <c r="BTG41" s="447"/>
      <c r="BTH41" s="447"/>
      <c r="BTI41" s="447"/>
      <c r="BTJ41" s="450">
        <f t="shared" si="2591"/>
        <v>0</v>
      </c>
      <c r="BTK41" s="447"/>
      <c r="BTL41" s="447"/>
      <c r="BTM41" s="447"/>
      <c r="BTN41" s="447"/>
      <c r="BTO41" s="447"/>
      <c r="BTP41" s="449"/>
      <c r="BTQ41" s="450">
        <f t="shared" si="2592"/>
        <v>0</v>
      </c>
      <c r="BTR41" s="463"/>
      <c r="BTS41" s="448"/>
      <c r="BTU41" s="458"/>
      <c r="BTV41" s="447"/>
      <c r="BTW41" s="447"/>
      <c r="BTX41" s="447"/>
      <c r="BTY41" s="450">
        <f t="shared" si="2593"/>
        <v>0</v>
      </c>
      <c r="BTZ41" s="447"/>
      <c r="BUA41" s="447"/>
      <c r="BUB41" s="447"/>
      <c r="BUC41" s="447"/>
      <c r="BUD41" s="447"/>
      <c r="BUE41" s="449"/>
      <c r="BUF41" s="450">
        <f t="shared" si="2594"/>
        <v>0</v>
      </c>
      <c r="BUG41" s="463"/>
      <c r="BUH41" s="448"/>
      <c r="BUJ41" s="458"/>
      <c r="BUK41" s="447"/>
      <c r="BUL41" s="447"/>
      <c r="BUM41" s="447"/>
      <c r="BUN41" s="450">
        <f t="shared" si="2595"/>
        <v>0</v>
      </c>
      <c r="BUO41" s="447"/>
      <c r="BUP41" s="447"/>
      <c r="BUQ41" s="447"/>
      <c r="BUR41" s="447"/>
      <c r="BUS41" s="447"/>
      <c r="BUT41" s="449"/>
      <c r="BUU41" s="450">
        <f t="shared" si="2596"/>
        <v>0</v>
      </c>
      <c r="BUV41" s="463"/>
      <c r="BUW41" s="448"/>
      <c r="BUY41" s="458"/>
      <c r="BUZ41" s="447"/>
      <c r="BVA41" s="447"/>
      <c r="BVB41" s="447"/>
      <c r="BVC41" s="450">
        <f t="shared" si="2597"/>
        <v>0</v>
      </c>
      <c r="BVD41" s="447"/>
      <c r="BVE41" s="447"/>
      <c r="BVF41" s="447"/>
      <c r="BVG41" s="447"/>
      <c r="BVH41" s="447"/>
      <c r="BVI41" s="449"/>
      <c r="BVJ41" s="450">
        <f t="shared" si="2598"/>
        <v>0</v>
      </c>
      <c r="BVK41" s="463"/>
      <c r="BVL41" s="448"/>
      <c r="BVN41" s="458"/>
      <c r="BVO41" s="447"/>
      <c r="BVP41" s="447"/>
      <c r="BVQ41" s="447"/>
      <c r="BVR41" s="450">
        <f t="shared" si="2599"/>
        <v>0</v>
      </c>
      <c r="BVS41" s="447"/>
      <c r="BVT41" s="447"/>
      <c r="BVU41" s="447"/>
      <c r="BVV41" s="447"/>
      <c r="BVW41" s="447"/>
      <c r="BVX41" s="449"/>
      <c r="BVY41" s="450">
        <f t="shared" si="2600"/>
        <v>0</v>
      </c>
      <c r="BVZ41" s="463"/>
      <c r="BWA41" s="448"/>
    </row>
    <row r="42" spans="2:1951" ht="15" customHeight="1" x14ac:dyDescent="0.2">
      <c r="B42" s="452" t="s">
        <v>330</v>
      </c>
      <c r="C42" s="447"/>
      <c r="D42" s="447"/>
      <c r="E42" s="447"/>
      <c r="F42" s="447"/>
      <c r="G42" s="450">
        <f t="shared" si="2341"/>
        <v>0</v>
      </c>
      <c r="H42" s="447"/>
      <c r="I42" s="447"/>
      <c r="J42" s="447"/>
      <c r="K42" s="447"/>
      <c r="L42" s="447"/>
      <c r="M42" s="449"/>
      <c r="N42" s="450">
        <f t="shared" si="2342"/>
        <v>0</v>
      </c>
      <c r="O42" s="463"/>
      <c r="P42" s="448"/>
      <c r="R42" s="458"/>
      <c r="S42" s="447"/>
      <c r="T42" s="447"/>
      <c r="U42" s="447"/>
      <c r="V42" s="450">
        <f t="shared" si="2343"/>
        <v>0</v>
      </c>
      <c r="W42" s="447"/>
      <c r="X42" s="447"/>
      <c r="Y42" s="447"/>
      <c r="Z42" s="447"/>
      <c r="AA42" s="447"/>
      <c r="AB42" s="449"/>
      <c r="AC42" s="450">
        <f t="shared" si="2344"/>
        <v>0</v>
      </c>
      <c r="AD42" s="463"/>
      <c r="AE42" s="448"/>
      <c r="AG42" s="458"/>
      <c r="AH42" s="447"/>
      <c r="AI42" s="447"/>
      <c r="AJ42" s="447"/>
      <c r="AK42" s="450">
        <f t="shared" si="2345"/>
        <v>0</v>
      </c>
      <c r="AL42" s="447"/>
      <c r="AM42" s="447"/>
      <c r="AN42" s="447"/>
      <c r="AO42" s="447"/>
      <c r="AP42" s="447"/>
      <c r="AQ42" s="449"/>
      <c r="AR42" s="450">
        <f t="shared" si="2346"/>
        <v>0</v>
      </c>
      <c r="AS42" s="463"/>
      <c r="AT42" s="448"/>
      <c r="AV42" s="458"/>
      <c r="AW42" s="447"/>
      <c r="AX42" s="447"/>
      <c r="AY42" s="447"/>
      <c r="AZ42" s="450">
        <f t="shared" si="2347"/>
        <v>0</v>
      </c>
      <c r="BA42" s="447"/>
      <c r="BB42" s="447"/>
      <c r="BC42" s="447"/>
      <c r="BD42" s="447"/>
      <c r="BE42" s="447"/>
      <c r="BF42" s="449"/>
      <c r="BG42" s="450">
        <f t="shared" si="2348"/>
        <v>0</v>
      </c>
      <c r="BH42" s="463"/>
      <c r="BI42" s="448"/>
      <c r="BK42" s="458"/>
      <c r="BL42" s="447"/>
      <c r="BM42" s="447"/>
      <c r="BN42" s="447"/>
      <c r="BO42" s="450">
        <f t="shared" si="2349"/>
        <v>0</v>
      </c>
      <c r="BP42" s="447"/>
      <c r="BQ42" s="447"/>
      <c r="BR42" s="447"/>
      <c r="BS42" s="447"/>
      <c r="BT42" s="447"/>
      <c r="BU42" s="449"/>
      <c r="BV42" s="450">
        <f t="shared" si="2350"/>
        <v>0</v>
      </c>
      <c r="BW42" s="463"/>
      <c r="BX42" s="448"/>
      <c r="BZ42" s="458"/>
      <c r="CA42" s="447"/>
      <c r="CB42" s="447"/>
      <c r="CC42" s="447"/>
      <c r="CD42" s="450">
        <f t="shared" si="2351"/>
        <v>0</v>
      </c>
      <c r="CE42" s="447"/>
      <c r="CF42" s="447"/>
      <c r="CG42" s="447"/>
      <c r="CH42" s="447"/>
      <c r="CI42" s="447"/>
      <c r="CJ42" s="449"/>
      <c r="CK42" s="450">
        <f t="shared" si="2352"/>
        <v>0</v>
      </c>
      <c r="CL42" s="463"/>
      <c r="CM42" s="448"/>
      <c r="CO42" s="458"/>
      <c r="CP42" s="447"/>
      <c r="CQ42" s="447"/>
      <c r="CR42" s="447"/>
      <c r="CS42" s="450">
        <f t="shared" si="2353"/>
        <v>0</v>
      </c>
      <c r="CT42" s="447"/>
      <c r="CU42" s="447"/>
      <c r="CV42" s="447"/>
      <c r="CW42" s="447"/>
      <c r="CX42" s="447"/>
      <c r="CY42" s="449"/>
      <c r="CZ42" s="450">
        <f t="shared" si="2354"/>
        <v>0</v>
      </c>
      <c r="DA42" s="463"/>
      <c r="DB42" s="448"/>
      <c r="DD42" s="458"/>
      <c r="DE42" s="447"/>
      <c r="DF42" s="447"/>
      <c r="DG42" s="447"/>
      <c r="DH42" s="450">
        <f t="shared" si="2355"/>
        <v>0</v>
      </c>
      <c r="DI42" s="447"/>
      <c r="DJ42" s="447"/>
      <c r="DK42" s="447"/>
      <c r="DL42" s="447"/>
      <c r="DM42" s="447"/>
      <c r="DN42" s="449"/>
      <c r="DO42" s="450">
        <f t="shared" si="2356"/>
        <v>0</v>
      </c>
      <c r="DP42" s="463"/>
      <c r="DQ42" s="448"/>
      <c r="DS42" s="458"/>
      <c r="DT42" s="447"/>
      <c r="DU42" s="447"/>
      <c r="DV42" s="447"/>
      <c r="DW42" s="450">
        <f t="shared" si="2357"/>
        <v>0</v>
      </c>
      <c r="DX42" s="447"/>
      <c r="DY42" s="447"/>
      <c r="DZ42" s="447"/>
      <c r="EA42" s="447"/>
      <c r="EB42" s="447"/>
      <c r="EC42" s="449"/>
      <c r="ED42" s="450">
        <f t="shared" si="2358"/>
        <v>0</v>
      </c>
      <c r="EE42" s="463"/>
      <c r="EF42" s="448"/>
      <c r="EH42" s="458"/>
      <c r="EI42" s="447"/>
      <c r="EJ42" s="447"/>
      <c r="EK42" s="447"/>
      <c r="EL42" s="450">
        <f t="shared" si="2359"/>
        <v>0</v>
      </c>
      <c r="EM42" s="447"/>
      <c r="EN42" s="447"/>
      <c r="EO42" s="447"/>
      <c r="EP42" s="447"/>
      <c r="EQ42" s="447"/>
      <c r="ER42" s="449"/>
      <c r="ES42" s="450">
        <f t="shared" si="2360"/>
        <v>0</v>
      </c>
      <c r="ET42" s="463"/>
      <c r="EU42" s="448"/>
      <c r="EW42" s="458"/>
      <c r="EX42" s="447"/>
      <c r="EY42" s="447"/>
      <c r="EZ42" s="447"/>
      <c r="FA42" s="450">
        <f t="shared" si="2361"/>
        <v>0</v>
      </c>
      <c r="FB42" s="447"/>
      <c r="FC42" s="447"/>
      <c r="FD42" s="447"/>
      <c r="FE42" s="447"/>
      <c r="FF42" s="447"/>
      <c r="FG42" s="449"/>
      <c r="FH42" s="450">
        <f t="shared" si="2362"/>
        <v>0</v>
      </c>
      <c r="FI42" s="463"/>
      <c r="FJ42" s="448"/>
      <c r="FL42" s="458"/>
      <c r="FM42" s="447"/>
      <c r="FN42" s="447"/>
      <c r="FO42" s="447"/>
      <c r="FP42" s="450">
        <f t="shared" si="2363"/>
        <v>0</v>
      </c>
      <c r="FQ42" s="447"/>
      <c r="FR42" s="447"/>
      <c r="FS42" s="447"/>
      <c r="FT42" s="447"/>
      <c r="FU42" s="447"/>
      <c r="FV42" s="449"/>
      <c r="FW42" s="450">
        <f t="shared" si="2364"/>
        <v>0</v>
      </c>
      <c r="FX42" s="463"/>
      <c r="FY42" s="448"/>
      <c r="GA42" s="458"/>
      <c r="GB42" s="447"/>
      <c r="GC42" s="447"/>
      <c r="GD42" s="447"/>
      <c r="GE42" s="450">
        <f t="shared" si="2365"/>
        <v>0</v>
      </c>
      <c r="GF42" s="447"/>
      <c r="GG42" s="447"/>
      <c r="GH42" s="447"/>
      <c r="GI42" s="447"/>
      <c r="GJ42" s="447"/>
      <c r="GK42" s="449"/>
      <c r="GL42" s="450">
        <f t="shared" si="2366"/>
        <v>0</v>
      </c>
      <c r="GM42" s="463"/>
      <c r="GN42" s="448"/>
      <c r="GP42" s="458"/>
      <c r="GQ42" s="447"/>
      <c r="GR42" s="447"/>
      <c r="GS42" s="447"/>
      <c r="GT42" s="450">
        <f t="shared" si="2367"/>
        <v>0</v>
      </c>
      <c r="GU42" s="447"/>
      <c r="GV42" s="447"/>
      <c r="GW42" s="447"/>
      <c r="GX42" s="447"/>
      <c r="GY42" s="447"/>
      <c r="GZ42" s="449"/>
      <c r="HA42" s="450">
        <f t="shared" si="2368"/>
        <v>0</v>
      </c>
      <c r="HB42" s="463"/>
      <c r="HC42" s="448"/>
      <c r="HE42" s="458"/>
      <c r="HF42" s="447"/>
      <c r="HG42" s="447"/>
      <c r="HH42" s="447"/>
      <c r="HI42" s="450">
        <f t="shared" si="2369"/>
        <v>0</v>
      </c>
      <c r="HJ42" s="447"/>
      <c r="HK42" s="447"/>
      <c r="HL42" s="447"/>
      <c r="HM42" s="447"/>
      <c r="HN42" s="447"/>
      <c r="HO42" s="449"/>
      <c r="HP42" s="450">
        <f t="shared" si="2370"/>
        <v>0</v>
      </c>
      <c r="HQ42" s="463"/>
      <c r="HR42" s="448"/>
      <c r="HT42" s="458"/>
      <c r="HU42" s="447"/>
      <c r="HV42" s="447"/>
      <c r="HW42" s="447"/>
      <c r="HX42" s="450">
        <f t="shared" si="2371"/>
        <v>0</v>
      </c>
      <c r="HY42" s="447"/>
      <c r="HZ42" s="447"/>
      <c r="IA42" s="447"/>
      <c r="IB42" s="447"/>
      <c r="IC42" s="447"/>
      <c r="ID42" s="449"/>
      <c r="IE42" s="450">
        <f t="shared" si="2372"/>
        <v>0</v>
      </c>
      <c r="IF42" s="463"/>
      <c r="IG42" s="448"/>
      <c r="II42" s="458"/>
      <c r="IJ42" s="447"/>
      <c r="IK42" s="447"/>
      <c r="IL42" s="447"/>
      <c r="IM42" s="450">
        <f t="shared" si="2373"/>
        <v>0</v>
      </c>
      <c r="IN42" s="447"/>
      <c r="IO42" s="447"/>
      <c r="IP42" s="447"/>
      <c r="IQ42" s="447"/>
      <c r="IR42" s="447"/>
      <c r="IS42" s="449"/>
      <c r="IT42" s="450">
        <f t="shared" si="2374"/>
        <v>0</v>
      </c>
      <c r="IU42" s="463"/>
      <c r="IV42" s="448"/>
      <c r="IX42" s="458"/>
      <c r="IY42" s="447"/>
      <c r="IZ42" s="447"/>
      <c r="JA42" s="447"/>
      <c r="JB42" s="450">
        <f t="shared" si="2375"/>
        <v>0</v>
      </c>
      <c r="JC42" s="447"/>
      <c r="JD42" s="447"/>
      <c r="JE42" s="447"/>
      <c r="JF42" s="447"/>
      <c r="JG42" s="447"/>
      <c r="JH42" s="449"/>
      <c r="JI42" s="450">
        <f t="shared" si="2376"/>
        <v>0</v>
      </c>
      <c r="JJ42" s="463"/>
      <c r="JK42" s="448"/>
      <c r="JM42" s="458"/>
      <c r="JN42" s="447"/>
      <c r="JO42" s="447"/>
      <c r="JP42" s="447"/>
      <c r="JQ42" s="450">
        <f t="shared" si="2377"/>
        <v>0</v>
      </c>
      <c r="JR42" s="447"/>
      <c r="JS42" s="447"/>
      <c r="JT42" s="447"/>
      <c r="JU42" s="447"/>
      <c r="JV42" s="447"/>
      <c r="JW42" s="449"/>
      <c r="JX42" s="450">
        <f t="shared" si="2378"/>
        <v>0</v>
      </c>
      <c r="JY42" s="463"/>
      <c r="JZ42" s="448"/>
      <c r="KB42" s="458"/>
      <c r="KC42" s="447"/>
      <c r="KD42" s="447"/>
      <c r="KE42" s="447"/>
      <c r="KF42" s="450">
        <f t="shared" si="2379"/>
        <v>0</v>
      </c>
      <c r="KG42" s="447"/>
      <c r="KH42" s="447"/>
      <c r="KI42" s="447"/>
      <c r="KJ42" s="447"/>
      <c r="KK42" s="447"/>
      <c r="KL42" s="449"/>
      <c r="KM42" s="450">
        <f t="shared" si="2380"/>
        <v>0</v>
      </c>
      <c r="KN42" s="463"/>
      <c r="KO42" s="448"/>
      <c r="KQ42" s="458"/>
      <c r="KR42" s="447"/>
      <c r="KS42" s="447"/>
      <c r="KT42" s="447"/>
      <c r="KU42" s="450">
        <f t="shared" si="2381"/>
        <v>0</v>
      </c>
      <c r="KV42" s="447"/>
      <c r="KW42" s="447"/>
      <c r="KX42" s="447"/>
      <c r="KY42" s="447"/>
      <c r="KZ42" s="447"/>
      <c r="LA42" s="449"/>
      <c r="LB42" s="450">
        <f t="shared" si="2382"/>
        <v>0</v>
      </c>
      <c r="LC42" s="463"/>
      <c r="LD42" s="448"/>
      <c r="LF42" s="458"/>
      <c r="LG42" s="447"/>
      <c r="LH42" s="447"/>
      <c r="LI42" s="447"/>
      <c r="LJ42" s="450">
        <f t="shared" si="2383"/>
        <v>0</v>
      </c>
      <c r="LK42" s="447"/>
      <c r="LL42" s="447"/>
      <c r="LM42" s="447"/>
      <c r="LN42" s="447"/>
      <c r="LO42" s="447"/>
      <c r="LP42" s="449"/>
      <c r="LQ42" s="450">
        <f t="shared" si="2384"/>
        <v>0</v>
      </c>
      <c r="LR42" s="463"/>
      <c r="LS42" s="448"/>
      <c r="LU42" s="458"/>
      <c r="LV42" s="447"/>
      <c r="LW42" s="447"/>
      <c r="LX42" s="447"/>
      <c r="LY42" s="450">
        <f t="shared" si="2385"/>
        <v>0</v>
      </c>
      <c r="LZ42" s="447"/>
      <c r="MA42" s="447"/>
      <c r="MB42" s="447"/>
      <c r="MC42" s="447"/>
      <c r="MD42" s="447"/>
      <c r="ME42" s="449"/>
      <c r="MF42" s="450">
        <f t="shared" si="2386"/>
        <v>0</v>
      </c>
      <c r="MG42" s="463"/>
      <c r="MH42" s="448"/>
      <c r="MJ42" s="458"/>
      <c r="MK42" s="447"/>
      <c r="ML42" s="447"/>
      <c r="MM42" s="447"/>
      <c r="MN42" s="450">
        <f t="shared" si="2387"/>
        <v>0</v>
      </c>
      <c r="MO42" s="447"/>
      <c r="MP42" s="447"/>
      <c r="MQ42" s="447"/>
      <c r="MR42" s="447"/>
      <c r="MS42" s="447"/>
      <c r="MT42" s="449"/>
      <c r="MU42" s="450">
        <f t="shared" si="2388"/>
        <v>0</v>
      </c>
      <c r="MV42" s="463"/>
      <c r="MW42" s="448"/>
      <c r="MY42" s="458"/>
      <c r="MZ42" s="447"/>
      <c r="NA42" s="447"/>
      <c r="NB42" s="447"/>
      <c r="NC42" s="450">
        <f t="shared" si="2389"/>
        <v>0</v>
      </c>
      <c r="ND42" s="447"/>
      <c r="NE42" s="447"/>
      <c r="NF42" s="447"/>
      <c r="NG42" s="447"/>
      <c r="NH42" s="447"/>
      <c r="NI42" s="449"/>
      <c r="NJ42" s="450">
        <f t="shared" si="2390"/>
        <v>0</v>
      </c>
      <c r="NK42" s="463"/>
      <c r="NL42" s="448"/>
      <c r="NN42" s="458"/>
      <c r="NO42" s="447"/>
      <c r="NP42" s="447"/>
      <c r="NQ42" s="447"/>
      <c r="NR42" s="450">
        <f t="shared" si="2391"/>
        <v>0</v>
      </c>
      <c r="NS42" s="447"/>
      <c r="NT42" s="447"/>
      <c r="NU42" s="447"/>
      <c r="NV42" s="447"/>
      <c r="NW42" s="447"/>
      <c r="NX42" s="449"/>
      <c r="NY42" s="450">
        <f t="shared" si="2392"/>
        <v>0</v>
      </c>
      <c r="NZ42" s="463"/>
      <c r="OA42" s="448"/>
      <c r="OC42" s="458"/>
      <c r="OD42" s="447"/>
      <c r="OE42" s="447"/>
      <c r="OF42" s="447"/>
      <c r="OG42" s="450">
        <f t="shared" si="2393"/>
        <v>0</v>
      </c>
      <c r="OH42" s="447"/>
      <c r="OI42" s="447"/>
      <c r="OJ42" s="447"/>
      <c r="OK42" s="447"/>
      <c r="OL42" s="447"/>
      <c r="OM42" s="449"/>
      <c r="ON42" s="450">
        <f t="shared" si="2394"/>
        <v>0</v>
      </c>
      <c r="OO42" s="463"/>
      <c r="OP42" s="448"/>
      <c r="OR42" s="458"/>
      <c r="OS42" s="447"/>
      <c r="OT42" s="447"/>
      <c r="OU42" s="447"/>
      <c r="OV42" s="450">
        <f t="shared" si="2395"/>
        <v>0</v>
      </c>
      <c r="OW42" s="447"/>
      <c r="OX42" s="447"/>
      <c r="OY42" s="447"/>
      <c r="OZ42" s="447"/>
      <c r="PA42" s="447"/>
      <c r="PB42" s="449"/>
      <c r="PC42" s="450">
        <f t="shared" si="2396"/>
        <v>0</v>
      </c>
      <c r="PD42" s="463"/>
      <c r="PE42" s="448"/>
      <c r="PG42" s="458"/>
      <c r="PH42" s="447"/>
      <c r="PI42" s="447"/>
      <c r="PJ42" s="447"/>
      <c r="PK42" s="450">
        <f t="shared" si="2397"/>
        <v>0</v>
      </c>
      <c r="PL42" s="447"/>
      <c r="PM42" s="447"/>
      <c r="PN42" s="447"/>
      <c r="PO42" s="447"/>
      <c r="PP42" s="447"/>
      <c r="PQ42" s="449"/>
      <c r="PR42" s="450">
        <f t="shared" si="2398"/>
        <v>0</v>
      </c>
      <c r="PS42" s="463"/>
      <c r="PT42" s="448"/>
      <c r="PV42" s="458"/>
      <c r="PW42" s="447"/>
      <c r="PX42" s="447"/>
      <c r="PY42" s="447"/>
      <c r="PZ42" s="450">
        <f t="shared" si="2399"/>
        <v>0</v>
      </c>
      <c r="QA42" s="447"/>
      <c r="QB42" s="447"/>
      <c r="QC42" s="447"/>
      <c r="QD42" s="447"/>
      <c r="QE42" s="447"/>
      <c r="QF42" s="449"/>
      <c r="QG42" s="450">
        <f t="shared" si="2400"/>
        <v>0</v>
      </c>
      <c r="QH42" s="463"/>
      <c r="QI42" s="448"/>
      <c r="QK42" s="458"/>
      <c r="QL42" s="447"/>
      <c r="QM42" s="447"/>
      <c r="QN42" s="447"/>
      <c r="QO42" s="450">
        <f t="shared" si="2401"/>
        <v>0</v>
      </c>
      <c r="QP42" s="447"/>
      <c r="QQ42" s="447"/>
      <c r="QR42" s="447"/>
      <c r="QS42" s="447"/>
      <c r="QT42" s="447"/>
      <c r="QU42" s="449"/>
      <c r="QV42" s="450">
        <f t="shared" si="2402"/>
        <v>0</v>
      </c>
      <c r="QW42" s="463"/>
      <c r="QX42" s="448"/>
      <c r="QZ42" s="458"/>
      <c r="RA42" s="447"/>
      <c r="RB42" s="447"/>
      <c r="RC42" s="447"/>
      <c r="RD42" s="450">
        <f t="shared" si="2403"/>
        <v>0</v>
      </c>
      <c r="RE42" s="447"/>
      <c r="RF42" s="447"/>
      <c r="RG42" s="447"/>
      <c r="RH42" s="447"/>
      <c r="RI42" s="447"/>
      <c r="RJ42" s="449"/>
      <c r="RK42" s="450">
        <f t="shared" si="2404"/>
        <v>0</v>
      </c>
      <c r="RL42" s="463"/>
      <c r="RM42" s="448"/>
      <c r="RO42" s="458"/>
      <c r="RP42" s="447"/>
      <c r="RQ42" s="447"/>
      <c r="RR42" s="447"/>
      <c r="RS42" s="450">
        <f t="shared" si="2405"/>
        <v>0</v>
      </c>
      <c r="RT42" s="447"/>
      <c r="RU42" s="447"/>
      <c r="RV42" s="447"/>
      <c r="RW42" s="447"/>
      <c r="RX42" s="447"/>
      <c r="RY42" s="449"/>
      <c r="RZ42" s="450">
        <f t="shared" si="2406"/>
        <v>0</v>
      </c>
      <c r="SA42" s="463"/>
      <c r="SB42" s="448"/>
      <c r="SD42" s="458"/>
      <c r="SE42" s="447"/>
      <c r="SF42" s="447"/>
      <c r="SG42" s="447"/>
      <c r="SH42" s="450">
        <f t="shared" si="2407"/>
        <v>0</v>
      </c>
      <c r="SI42" s="447"/>
      <c r="SJ42" s="447"/>
      <c r="SK42" s="447"/>
      <c r="SL42" s="447"/>
      <c r="SM42" s="447"/>
      <c r="SN42" s="449"/>
      <c r="SO42" s="450">
        <f t="shared" si="2408"/>
        <v>0</v>
      </c>
      <c r="SP42" s="463"/>
      <c r="SQ42" s="448"/>
      <c r="SS42" s="458"/>
      <c r="ST42" s="447"/>
      <c r="SU42" s="447"/>
      <c r="SV42" s="447"/>
      <c r="SW42" s="450">
        <f t="shared" si="2409"/>
        <v>0</v>
      </c>
      <c r="SX42" s="447"/>
      <c r="SY42" s="447"/>
      <c r="SZ42" s="447"/>
      <c r="TA42" s="447"/>
      <c r="TB42" s="447"/>
      <c r="TC42" s="449"/>
      <c r="TD42" s="450">
        <f t="shared" si="2410"/>
        <v>0</v>
      </c>
      <c r="TE42" s="463"/>
      <c r="TF42" s="448"/>
      <c r="TH42" s="458"/>
      <c r="TI42" s="447"/>
      <c r="TJ42" s="447"/>
      <c r="TK42" s="447"/>
      <c r="TL42" s="450">
        <f t="shared" si="2411"/>
        <v>0</v>
      </c>
      <c r="TM42" s="447"/>
      <c r="TN42" s="447"/>
      <c r="TO42" s="447"/>
      <c r="TP42" s="447"/>
      <c r="TQ42" s="447"/>
      <c r="TR42" s="449"/>
      <c r="TS42" s="450">
        <f t="shared" si="2412"/>
        <v>0</v>
      </c>
      <c r="TT42" s="463"/>
      <c r="TU42" s="448"/>
      <c r="TW42" s="458"/>
      <c r="TX42" s="447"/>
      <c r="TY42" s="447"/>
      <c r="TZ42" s="447"/>
      <c r="UA42" s="450">
        <f t="shared" si="2413"/>
        <v>0</v>
      </c>
      <c r="UB42" s="447"/>
      <c r="UC42" s="447"/>
      <c r="UD42" s="447"/>
      <c r="UE42" s="447"/>
      <c r="UF42" s="447"/>
      <c r="UG42" s="449"/>
      <c r="UH42" s="450">
        <f t="shared" si="2414"/>
        <v>0</v>
      </c>
      <c r="UI42" s="463"/>
      <c r="UJ42" s="448"/>
      <c r="UL42" s="458"/>
      <c r="UM42" s="447"/>
      <c r="UN42" s="447"/>
      <c r="UO42" s="447"/>
      <c r="UP42" s="450">
        <f t="shared" si="2415"/>
        <v>0</v>
      </c>
      <c r="UQ42" s="447"/>
      <c r="UR42" s="447"/>
      <c r="US42" s="447"/>
      <c r="UT42" s="447"/>
      <c r="UU42" s="447"/>
      <c r="UV42" s="449"/>
      <c r="UW42" s="450">
        <f t="shared" si="2416"/>
        <v>0</v>
      </c>
      <c r="UX42" s="463"/>
      <c r="UY42" s="448"/>
      <c r="VA42" s="458"/>
      <c r="VB42" s="447"/>
      <c r="VC42" s="447"/>
      <c r="VD42" s="447"/>
      <c r="VE42" s="450">
        <f t="shared" si="2417"/>
        <v>0</v>
      </c>
      <c r="VF42" s="447"/>
      <c r="VG42" s="447"/>
      <c r="VH42" s="447"/>
      <c r="VI42" s="447"/>
      <c r="VJ42" s="447"/>
      <c r="VK42" s="449"/>
      <c r="VL42" s="450">
        <f t="shared" si="2418"/>
        <v>0</v>
      </c>
      <c r="VM42" s="463"/>
      <c r="VN42" s="448"/>
      <c r="VP42" s="458"/>
      <c r="VQ42" s="447"/>
      <c r="VR42" s="447"/>
      <c r="VS42" s="447"/>
      <c r="VT42" s="450">
        <f t="shared" si="2419"/>
        <v>0</v>
      </c>
      <c r="VU42" s="447"/>
      <c r="VV42" s="447"/>
      <c r="VW42" s="447"/>
      <c r="VX42" s="447"/>
      <c r="VY42" s="447"/>
      <c r="VZ42" s="449"/>
      <c r="WA42" s="450">
        <f t="shared" si="2420"/>
        <v>0</v>
      </c>
      <c r="WB42" s="463"/>
      <c r="WC42" s="448"/>
      <c r="WE42" s="458"/>
      <c r="WF42" s="447"/>
      <c r="WG42" s="447"/>
      <c r="WH42" s="447"/>
      <c r="WI42" s="450">
        <f t="shared" si="2421"/>
        <v>0</v>
      </c>
      <c r="WJ42" s="447"/>
      <c r="WK42" s="447"/>
      <c r="WL42" s="447"/>
      <c r="WM42" s="447"/>
      <c r="WN42" s="447"/>
      <c r="WO42" s="449"/>
      <c r="WP42" s="450">
        <f t="shared" si="2422"/>
        <v>0</v>
      </c>
      <c r="WQ42" s="463"/>
      <c r="WR42" s="448"/>
      <c r="WT42" s="458"/>
      <c r="WU42" s="447"/>
      <c r="WV42" s="447"/>
      <c r="WW42" s="447"/>
      <c r="WX42" s="450">
        <f t="shared" si="2423"/>
        <v>0</v>
      </c>
      <c r="WY42" s="447"/>
      <c r="WZ42" s="447"/>
      <c r="XA42" s="447"/>
      <c r="XB42" s="447"/>
      <c r="XC42" s="447"/>
      <c r="XD42" s="449"/>
      <c r="XE42" s="450">
        <f t="shared" si="2424"/>
        <v>0</v>
      </c>
      <c r="XF42" s="463"/>
      <c r="XG42" s="448"/>
      <c r="XI42" s="458"/>
      <c r="XJ42" s="447"/>
      <c r="XK42" s="447"/>
      <c r="XL42" s="447"/>
      <c r="XM42" s="450">
        <f t="shared" si="2425"/>
        <v>0</v>
      </c>
      <c r="XN42" s="447"/>
      <c r="XO42" s="447"/>
      <c r="XP42" s="447"/>
      <c r="XQ42" s="447"/>
      <c r="XR42" s="447"/>
      <c r="XS42" s="449"/>
      <c r="XT42" s="450">
        <f t="shared" si="2426"/>
        <v>0</v>
      </c>
      <c r="XU42" s="463"/>
      <c r="XV42" s="448"/>
      <c r="XX42" s="458"/>
      <c r="XY42" s="447"/>
      <c r="XZ42" s="447"/>
      <c r="YA42" s="447"/>
      <c r="YB42" s="450">
        <f t="shared" si="2427"/>
        <v>0</v>
      </c>
      <c r="YC42" s="447"/>
      <c r="YD42" s="447"/>
      <c r="YE42" s="447"/>
      <c r="YF42" s="447"/>
      <c r="YG42" s="447"/>
      <c r="YH42" s="449"/>
      <c r="YI42" s="450">
        <f t="shared" si="2428"/>
        <v>0</v>
      </c>
      <c r="YJ42" s="463"/>
      <c r="YK42" s="448"/>
      <c r="YM42" s="458"/>
      <c r="YN42" s="447"/>
      <c r="YO42" s="447"/>
      <c r="YP42" s="447"/>
      <c r="YQ42" s="450">
        <f t="shared" si="2429"/>
        <v>0</v>
      </c>
      <c r="YR42" s="447"/>
      <c r="YS42" s="447"/>
      <c r="YT42" s="447"/>
      <c r="YU42" s="447"/>
      <c r="YV42" s="447"/>
      <c r="YW42" s="449"/>
      <c r="YX42" s="450">
        <f t="shared" si="2430"/>
        <v>0</v>
      </c>
      <c r="YY42" s="463"/>
      <c r="YZ42" s="448"/>
      <c r="ZB42" s="458"/>
      <c r="ZC42" s="447"/>
      <c r="ZD42" s="447"/>
      <c r="ZE42" s="447"/>
      <c r="ZF42" s="450">
        <f t="shared" si="2431"/>
        <v>0</v>
      </c>
      <c r="ZG42" s="447"/>
      <c r="ZH42" s="447"/>
      <c r="ZI42" s="447"/>
      <c r="ZJ42" s="447"/>
      <c r="ZK42" s="447"/>
      <c r="ZL42" s="449"/>
      <c r="ZM42" s="450">
        <f t="shared" si="2432"/>
        <v>0</v>
      </c>
      <c r="ZN42" s="463"/>
      <c r="ZO42" s="448"/>
      <c r="ZQ42" s="458"/>
      <c r="ZR42" s="447"/>
      <c r="ZS42" s="447"/>
      <c r="ZT42" s="447"/>
      <c r="ZU42" s="450">
        <f t="shared" si="2433"/>
        <v>0</v>
      </c>
      <c r="ZV42" s="447"/>
      <c r="ZW42" s="447"/>
      <c r="ZX42" s="447"/>
      <c r="ZY42" s="447"/>
      <c r="ZZ42" s="447"/>
      <c r="AAA42" s="449"/>
      <c r="AAB42" s="450">
        <f t="shared" si="2434"/>
        <v>0</v>
      </c>
      <c r="AAC42" s="463"/>
      <c r="AAD42" s="448"/>
      <c r="AAF42" s="458"/>
      <c r="AAG42" s="447"/>
      <c r="AAH42" s="447"/>
      <c r="AAI42" s="447"/>
      <c r="AAJ42" s="450">
        <f t="shared" si="2435"/>
        <v>0</v>
      </c>
      <c r="AAK42" s="447"/>
      <c r="AAL42" s="447"/>
      <c r="AAM42" s="447"/>
      <c r="AAN42" s="447"/>
      <c r="AAO42" s="447"/>
      <c r="AAP42" s="449"/>
      <c r="AAQ42" s="450">
        <f t="shared" si="2436"/>
        <v>0</v>
      </c>
      <c r="AAR42" s="463"/>
      <c r="AAS42" s="448"/>
      <c r="AAU42" s="458"/>
      <c r="AAV42" s="447"/>
      <c r="AAW42" s="447"/>
      <c r="AAX42" s="447"/>
      <c r="AAY42" s="450">
        <f t="shared" si="2437"/>
        <v>0</v>
      </c>
      <c r="AAZ42" s="447"/>
      <c r="ABA42" s="447"/>
      <c r="ABB42" s="447"/>
      <c r="ABC42" s="447"/>
      <c r="ABD42" s="447"/>
      <c r="ABE42" s="449"/>
      <c r="ABF42" s="450">
        <f t="shared" si="2438"/>
        <v>0</v>
      </c>
      <c r="ABG42" s="463"/>
      <c r="ABH42" s="448"/>
      <c r="ABJ42" s="458"/>
      <c r="ABK42" s="447"/>
      <c r="ABL42" s="447"/>
      <c r="ABM42" s="447"/>
      <c r="ABN42" s="450">
        <f t="shared" si="2439"/>
        <v>0</v>
      </c>
      <c r="ABO42" s="447"/>
      <c r="ABP42" s="447"/>
      <c r="ABQ42" s="447"/>
      <c r="ABR42" s="447"/>
      <c r="ABS42" s="447"/>
      <c r="ABT42" s="449"/>
      <c r="ABU42" s="450">
        <f t="shared" si="2440"/>
        <v>0</v>
      </c>
      <c r="ABV42" s="463"/>
      <c r="ABW42" s="448"/>
      <c r="ABY42" s="458"/>
      <c r="ABZ42" s="447"/>
      <c r="ACA42" s="447"/>
      <c r="ACB42" s="447"/>
      <c r="ACC42" s="450">
        <f t="shared" si="2441"/>
        <v>0</v>
      </c>
      <c r="ACD42" s="447"/>
      <c r="ACE42" s="447"/>
      <c r="ACF42" s="447"/>
      <c r="ACG42" s="447"/>
      <c r="ACH42" s="447"/>
      <c r="ACI42" s="449"/>
      <c r="ACJ42" s="450">
        <f t="shared" si="2442"/>
        <v>0</v>
      </c>
      <c r="ACK42" s="463"/>
      <c r="ACL42" s="448"/>
      <c r="ACN42" s="458"/>
      <c r="ACO42" s="447"/>
      <c r="ACP42" s="447"/>
      <c r="ACQ42" s="447"/>
      <c r="ACR42" s="450">
        <f t="shared" si="2443"/>
        <v>0</v>
      </c>
      <c r="ACS42" s="447"/>
      <c r="ACT42" s="447"/>
      <c r="ACU42" s="447"/>
      <c r="ACV42" s="447"/>
      <c r="ACW42" s="447"/>
      <c r="ACX42" s="449"/>
      <c r="ACY42" s="450">
        <f t="shared" si="2444"/>
        <v>0</v>
      </c>
      <c r="ACZ42" s="463"/>
      <c r="ADA42" s="448"/>
      <c r="ADC42" s="458"/>
      <c r="ADD42" s="447"/>
      <c r="ADE42" s="447"/>
      <c r="ADF42" s="447"/>
      <c r="ADG42" s="450">
        <f t="shared" si="2445"/>
        <v>0</v>
      </c>
      <c r="ADH42" s="447"/>
      <c r="ADI42" s="447"/>
      <c r="ADJ42" s="447"/>
      <c r="ADK42" s="447"/>
      <c r="ADL42" s="447"/>
      <c r="ADM42" s="449"/>
      <c r="ADN42" s="450">
        <f t="shared" si="2446"/>
        <v>0</v>
      </c>
      <c r="ADO42" s="463"/>
      <c r="ADP42" s="448"/>
      <c r="ADR42" s="458"/>
      <c r="ADS42" s="447"/>
      <c r="ADT42" s="447"/>
      <c r="ADU42" s="447"/>
      <c r="ADV42" s="450">
        <f t="shared" si="2447"/>
        <v>0</v>
      </c>
      <c r="ADW42" s="447"/>
      <c r="ADX42" s="447"/>
      <c r="ADY42" s="447"/>
      <c r="ADZ42" s="447"/>
      <c r="AEA42" s="447"/>
      <c r="AEB42" s="449"/>
      <c r="AEC42" s="450">
        <f t="shared" si="2448"/>
        <v>0</v>
      </c>
      <c r="AED42" s="463"/>
      <c r="AEE42" s="448"/>
      <c r="AEG42" s="458"/>
      <c r="AEH42" s="447"/>
      <c r="AEI42" s="447"/>
      <c r="AEJ42" s="447"/>
      <c r="AEK42" s="450">
        <f t="shared" si="2449"/>
        <v>0</v>
      </c>
      <c r="AEL42" s="447"/>
      <c r="AEM42" s="447"/>
      <c r="AEN42" s="447"/>
      <c r="AEO42" s="447"/>
      <c r="AEP42" s="447"/>
      <c r="AEQ42" s="449"/>
      <c r="AER42" s="450">
        <f t="shared" si="2450"/>
        <v>0</v>
      </c>
      <c r="AES42" s="463"/>
      <c r="AET42" s="448"/>
      <c r="AEV42" s="458"/>
      <c r="AEW42" s="447"/>
      <c r="AEX42" s="447"/>
      <c r="AEY42" s="447"/>
      <c r="AEZ42" s="450">
        <f t="shared" si="2451"/>
        <v>0</v>
      </c>
      <c r="AFA42" s="447"/>
      <c r="AFB42" s="447"/>
      <c r="AFC42" s="447"/>
      <c r="AFD42" s="447"/>
      <c r="AFE42" s="447"/>
      <c r="AFF42" s="449"/>
      <c r="AFG42" s="450">
        <f t="shared" si="2452"/>
        <v>0</v>
      </c>
      <c r="AFH42" s="463"/>
      <c r="AFI42" s="448"/>
      <c r="AFK42" s="458"/>
      <c r="AFL42" s="447"/>
      <c r="AFM42" s="447"/>
      <c r="AFN42" s="447"/>
      <c r="AFO42" s="450">
        <f t="shared" si="2453"/>
        <v>0</v>
      </c>
      <c r="AFP42" s="447"/>
      <c r="AFQ42" s="447"/>
      <c r="AFR42" s="447"/>
      <c r="AFS42" s="447"/>
      <c r="AFT42" s="447"/>
      <c r="AFU42" s="449"/>
      <c r="AFV42" s="450">
        <f t="shared" si="2454"/>
        <v>0</v>
      </c>
      <c r="AFW42" s="463"/>
      <c r="AFX42" s="448"/>
      <c r="AFZ42" s="458"/>
      <c r="AGA42" s="447"/>
      <c r="AGB42" s="447"/>
      <c r="AGC42" s="447"/>
      <c r="AGD42" s="450">
        <f t="shared" si="2455"/>
        <v>0</v>
      </c>
      <c r="AGE42" s="447"/>
      <c r="AGF42" s="447"/>
      <c r="AGG42" s="447"/>
      <c r="AGH42" s="447"/>
      <c r="AGI42" s="447"/>
      <c r="AGJ42" s="449"/>
      <c r="AGK42" s="450">
        <f t="shared" si="2456"/>
        <v>0</v>
      </c>
      <c r="AGL42" s="463"/>
      <c r="AGM42" s="448"/>
      <c r="AGO42" s="458"/>
      <c r="AGP42" s="447"/>
      <c r="AGQ42" s="447"/>
      <c r="AGR42" s="447"/>
      <c r="AGS42" s="450">
        <f t="shared" si="2457"/>
        <v>0</v>
      </c>
      <c r="AGT42" s="447"/>
      <c r="AGU42" s="447"/>
      <c r="AGV42" s="447"/>
      <c r="AGW42" s="447"/>
      <c r="AGX42" s="447"/>
      <c r="AGY42" s="449"/>
      <c r="AGZ42" s="450">
        <f t="shared" si="2458"/>
        <v>0</v>
      </c>
      <c r="AHA42" s="463"/>
      <c r="AHB42" s="448"/>
      <c r="AHD42" s="458"/>
      <c r="AHE42" s="447"/>
      <c r="AHF42" s="447"/>
      <c r="AHG42" s="447"/>
      <c r="AHH42" s="450">
        <f t="shared" si="2459"/>
        <v>0</v>
      </c>
      <c r="AHI42" s="447"/>
      <c r="AHJ42" s="447"/>
      <c r="AHK42" s="447"/>
      <c r="AHL42" s="447"/>
      <c r="AHM42" s="447"/>
      <c r="AHN42" s="449"/>
      <c r="AHO42" s="450">
        <f t="shared" si="2460"/>
        <v>0</v>
      </c>
      <c r="AHP42" s="463"/>
      <c r="AHQ42" s="448"/>
      <c r="AHS42" s="458"/>
      <c r="AHT42" s="447"/>
      <c r="AHU42" s="447"/>
      <c r="AHV42" s="447"/>
      <c r="AHW42" s="450">
        <f t="shared" si="2461"/>
        <v>0</v>
      </c>
      <c r="AHX42" s="447"/>
      <c r="AHY42" s="447"/>
      <c r="AHZ42" s="447"/>
      <c r="AIA42" s="447"/>
      <c r="AIB42" s="447"/>
      <c r="AIC42" s="449"/>
      <c r="AID42" s="450">
        <f t="shared" si="2462"/>
        <v>0</v>
      </c>
      <c r="AIE42" s="463"/>
      <c r="AIF42" s="448"/>
      <c r="AIH42" s="458"/>
      <c r="AII42" s="447"/>
      <c r="AIJ42" s="447"/>
      <c r="AIK42" s="447"/>
      <c r="AIL42" s="450">
        <f t="shared" si="2463"/>
        <v>0</v>
      </c>
      <c r="AIM42" s="447"/>
      <c r="AIN42" s="447"/>
      <c r="AIO42" s="447"/>
      <c r="AIP42" s="447"/>
      <c r="AIQ42" s="447"/>
      <c r="AIR42" s="449"/>
      <c r="AIS42" s="450">
        <f t="shared" si="2464"/>
        <v>0</v>
      </c>
      <c r="AIT42" s="463"/>
      <c r="AIU42" s="448"/>
      <c r="AIW42" s="458"/>
      <c r="AIX42" s="447"/>
      <c r="AIY42" s="447"/>
      <c r="AIZ42" s="447"/>
      <c r="AJA42" s="450">
        <f t="shared" si="2465"/>
        <v>0</v>
      </c>
      <c r="AJB42" s="447"/>
      <c r="AJC42" s="447"/>
      <c r="AJD42" s="447"/>
      <c r="AJE42" s="447"/>
      <c r="AJF42" s="447"/>
      <c r="AJG42" s="449"/>
      <c r="AJH42" s="450">
        <f t="shared" si="2466"/>
        <v>0</v>
      </c>
      <c r="AJI42" s="463"/>
      <c r="AJJ42" s="448"/>
      <c r="AJL42" s="458"/>
      <c r="AJM42" s="447"/>
      <c r="AJN42" s="447"/>
      <c r="AJO42" s="447"/>
      <c r="AJP42" s="450">
        <f t="shared" si="2467"/>
        <v>0</v>
      </c>
      <c r="AJQ42" s="447"/>
      <c r="AJR42" s="447"/>
      <c r="AJS42" s="447"/>
      <c r="AJT42" s="447"/>
      <c r="AJU42" s="447"/>
      <c r="AJV42" s="449"/>
      <c r="AJW42" s="450">
        <f t="shared" si="2468"/>
        <v>0</v>
      </c>
      <c r="AJX42" s="463"/>
      <c r="AJY42" s="448"/>
      <c r="AKA42" s="458"/>
      <c r="AKB42" s="447"/>
      <c r="AKC42" s="447"/>
      <c r="AKD42" s="447"/>
      <c r="AKE42" s="450">
        <f t="shared" si="2469"/>
        <v>0</v>
      </c>
      <c r="AKF42" s="447"/>
      <c r="AKG42" s="447"/>
      <c r="AKH42" s="447"/>
      <c r="AKI42" s="447"/>
      <c r="AKJ42" s="447"/>
      <c r="AKK42" s="449"/>
      <c r="AKL42" s="450">
        <f t="shared" si="2470"/>
        <v>0</v>
      </c>
      <c r="AKM42" s="463"/>
      <c r="AKN42" s="448"/>
      <c r="AKP42" s="458"/>
      <c r="AKQ42" s="447"/>
      <c r="AKR42" s="447"/>
      <c r="AKS42" s="447"/>
      <c r="AKT42" s="450">
        <f t="shared" si="2471"/>
        <v>0</v>
      </c>
      <c r="AKU42" s="447"/>
      <c r="AKV42" s="447"/>
      <c r="AKW42" s="447"/>
      <c r="AKX42" s="447"/>
      <c r="AKY42" s="447"/>
      <c r="AKZ42" s="449"/>
      <c r="ALA42" s="450">
        <f t="shared" si="2472"/>
        <v>0</v>
      </c>
      <c r="ALB42" s="463"/>
      <c r="ALC42" s="448"/>
      <c r="ALE42" s="458"/>
      <c r="ALF42" s="447"/>
      <c r="ALG42" s="447"/>
      <c r="ALH42" s="447"/>
      <c r="ALI42" s="450">
        <f t="shared" si="2473"/>
        <v>0</v>
      </c>
      <c r="ALJ42" s="447"/>
      <c r="ALK42" s="447"/>
      <c r="ALL42" s="447"/>
      <c r="ALM42" s="447"/>
      <c r="ALN42" s="447"/>
      <c r="ALO42" s="449"/>
      <c r="ALP42" s="450">
        <f t="shared" si="2474"/>
        <v>0</v>
      </c>
      <c r="ALQ42" s="463"/>
      <c r="ALR42" s="448"/>
      <c r="ALT42" s="458"/>
      <c r="ALU42" s="447"/>
      <c r="ALV42" s="447"/>
      <c r="ALW42" s="447"/>
      <c r="ALX42" s="450">
        <f t="shared" si="2475"/>
        <v>0</v>
      </c>
      <c r="ALY42" s="447"/>
      <c r="ALZ42" s="447"/>
      <c r="AMA42" s="447"/>
      <c r="AMB42" s="447"/>
      <c r="AMC42" s="447"/>
      <c r="AMD42" s="449"/>
      <c r="AME42" s="450">
        <f t="shared" si="2476"/>
        <v>0</v>
      </c>
      <c r="AMF42" s="463"/>
      <c r="AMG42" s="448"/>
      <c r="AMI42" s="458"/>
      <c r="AMJ42" s="447"/>
      <c r="AMK42" s="447"/>
      <c r="AML42" s="447"/>
      <c r="AMM42" s="450">
        <f t="shared" si="2477"/>
        <v>0</v>
      </c>
      <c r="AMN42" s="447"/>
      <c r="AMO42" s="447"/>
      <c r="AMP42" s="447"/>
      <c r="AMQ42" s="447"/>
      <c r="AMR42" s="447"/>
      <c r="AMS42" s="449"/>
      <c r="AMT42" s="450">
        <f t="shared" si="2478"/>
        <v>0</v>
      </c>
      <c r="AMU42" s="463"/>
      <c r="AMV42" s="448"/>
      <c r="AMX42" s="458"/>
      <c r="AMY42" s="447"/>
      <c r="AMZ42" s="447"/>
      <c r="ANA42" s="447"/>
      <c r="ANB42" s="450">
        <f t="shared" si="2479"/>
        <v>0</v>
      </c>
      <c r="ANC42" s="447"/>
      <c r="AND42" s="447"/>
      <c r="ANE42" s="447"/>
      <c r="ANF42" s="447"/>
      <c r="ANG42" s="447"/>
      <c r="ANH42" s="449"/>
      <c r="ANI42" s="450">
        <f t="shared" si="2480"/>
        <v>0</v>
      </c>
      <c r="ANJ42" s="463"/>
      <c r="ANK42" s="448"/>
      <c r="ANM42" s="458"/>
      <c r="ANN42" s="447"/>
      <c r="ANO42" s="447"/>
      <c r="ANP42" s="447"/>
      <c r="ANQ42" s="450">
        <f t="shared" si="2481"/>
        <v>0</v>
      </c>
      <c r="ANR42" s="447"/>
      <c r="ANS42" s="447"/>
      <c r="ANT42" s="447"/>
      <c r="ANU42" s="447"/>
      <c r="ANV42" s="447"/>
      <c r="ANW42" s="449"/>
      <c r="ANX42" s="450">
        <f t="shared" si="2482"/>
        <v>0</v>
      </c>
      <c r="ANY42" s="463"/>
      <c r="ANZ42" s="448"/>
      <c r="AOB42" s="458"/>
      <c r="AOC42" s="447"/>
      <c r="AOD42" s="447"/>
      <c r="AOE42" s="447"/>
      <c r="AOF42" s="450">
        <f t="shared" si="2483"/>
        <v>0</v>
      </c>
      <c r="AOG42" s="447"/>
      <c r="AOH42" s="447"/>
      <c r="AOI42" s="447"/>
      <c r="AOJ42" s="447"/>
      <c r="AOK42" s="447"/>
      <c r="AOL42" s="449"/>
      <c r="AOM42" s="450">
        <f t="shared" si="2484"/>
        <v>0</v>
      </c>
      <c r="AON42" s="463"/>
      <c r="AOO42" s="448"/>
      <c r="AOQ42" s="458"/>
      <c r="AOR42" s="447"/>
      <c r="AOS42" s="447"/>
      <c r="AOT42" s="447"/>
      <c r="AOU42" s="450">
        <f t="shared" si="2485"/>
        <v>0</v>
      </c>
      <c r="AOV42" s="447"/>
      <c r="AOW42" s="447"/>
      <c r="AOX42" s="447"/>
      <c r="AOY42" s="447"/>
      <c r="AOZ42" s="447"/>
      <c r="APA42" s="449"/>
      <c r="APB42" s="450">
        <f t="shared" si="2486"/>
        <v>0</v>
      </c>
      <c r="APC42" s="463"/>
      <c r="APD42" s="448"/>
      <c r="APF42" s="458"/>
      <c r="APG42" s="447"/>
      <c r="APH42" s="447"/>
      <c r="API42" s="447"/>
      <c r="APJ42" s="450">
        <f t="shared" si="2487"/>
        <v>0</v>
      </c>
      <c r="APK42" s="447"/>
      <c r="APL42" s="447"/>
      <c r="APM42" s="447"/>
      <c r="APN42" s="447"/>
      <c r="APO42" s="447"/>
      <c r="APP42" s="449"/>
      <c r="APQ42" s="450">
        <f t="shared" si="2488"/>
        <v>0</v>
      </c>
      <c r="APR42" s="463"/>
      <c r="APS42" s="448"/>
      <c r="APU42" s="458"/>
      <c r="APV42" s="447"/>
      <c r="APW42" s="447"/>
      <c r="APX42" s="447"/>
      <c r="APY42" s="450">
        <f t="shared" si="2489"/>
        <v>0</v>
      </c>
      <c r="APZ42" s="447"/>
      <c r="AQA42" s="447"/>
      <c r="AQB42" s="447"/>
      <c r="AQC42" s="447"/>
      <c r="AQD42" s="447"/>
      <c r="AQE42" s="449"/>
      <c r="AQF42" s="450">
        <f t="shared" si="2490"/>
        <v>0</v>
      </c>
      <c r="AQG42" s="463"/>
      <c r="AQH42" s="448"/>
      <c r="AQJ42" s="458"/>
      <c r="AQK42" s="447"/>
      <c r="AQL42" s="447"/>
      <c r="AQM42" s="447"/>
      <c r="AQN42" s="450">
        <f t="shared" si="2491"/>
        <v>0</v>
      </c>
      <c r="AQO42" s="447"/>
      <c r="AQP42" s="447"/>
      <c r="AQQ42" s="447"/>
      <c r="AQR42" s="447"/>
      <c r="AQS42" s="447"/>
      <c r="AQT42" s="449"/>
      <c r="AQU42" s="450">
        <f t="shared" si="2492"/>
        <v>0</v>
      </c>
      <c r="AQV42" s="463"/>
      <c r="AQW42" s="448"/>
      <c r="AQY42" s="458"/>
      <c r="AQZ42" s="447"/>
      <c r="ARA42" s="447"/>
      <c r="ARB42" s="447"/>
      <c r="ARC42" s="450">
        <f t="shared" si="2493"/>
        <v>0</v>
      </c>
      <c r="ARD42" s="447"/>
      <c r="ARE42" s="447"/>
      <c r="ARF42" s="447"/>
      <c r="ARG42" s="447"/>
      <c r="ARH42" s="447"/>
      <c r="ARI42" s="449"/>
      <c r="ARJ42" s="450">
        <f t="shared" si="2494"/>
        <v>0</v>
      </c>
      <c r="ARK42" s="463"/>
      <c r="ARL42" s="448"/>
      <c r="ARN42" s="458"/>
      <c r="ARO42" s="447"/>
      <c r="ARP42" s="447"/>
      <c r="ARQ42" s="447"/>
      <c r="ARR42" s="450">
        <f t="shared" si="2495"/>
        <v>0</v>
      </c>
      <c r="ARS42" s="447"/>
      <c r="ART42" s="447"/>
      <c r="ARU42" s="447"/>
      <c r="ARV42" s="447"/>
      <c r="ARW42" s="447"/>
      <c r="ARX42" s="449"/>
      <c r="ARY42" s="450">
        <f t="shared" si="2496"/>
        <v>0</v>
      </c>
      <c r="ARZ42" s="463"/>
      <c r="ASA42" s="448"/>
      <c r="ASC42" s="458"/>
      <c r="ASD42" s="447"/>
      <c r="ASE42" s="447"/>
      <c r="ASF42" s="447"/>
      <c r="ASG42" s="450">
        <f t="shared" si="2497"/>
        <v>0</v>
      </c>
      <c r="ASH42" s="447"/>
      <c r="ASI42" s="447"/>
      <c r="ASJ42" s="447"/>
      <c r="ASK42" s="447"/>
      <c r="ASL42" s="447"/>
      <c r="ASM42" s="449"/>
      <c r="ASN42" s="450">
        <f t="shared" si="2498"/>
        <v>0</v>
      </c>
      <c r="ASO42" s="463"/>
      <c r="ASP42" s="448"/>
      <c r="ASR42" s="458"/>
      <c r="ASS42" s="447"/>
      <c r="AST42" s="447"/>
      <c r="ASU42" s="447"/>
      <c r="ASV42" s="450">
        <f t="shared" si="2499"/>
        <v>0</v>
      </c>
      <c r="ASW42" s="447"/>
      <c r="ASX42" s="447"/>
      <c r="ASY42" s="447"/>
      <c r="ASZ42" s="447"/>
      <c r="ATA42" s="447"/>
      <c r="ATB42" s="449"/>
      <c r="ATC42" s="450">
        <f t="shared" si="2500"/>
        <v>0</v>
      </c>
      <c r="ATD42" s="463"/>
      <c r="ATE42" s="448"/>
      <c r="ATG42" s="458"/>
      <c r="ATH42" s="447"/>
      <c r="ATI42" s="447"/>
      <c r="ATJ42" s="447"/>
      <c r="ATK42" s="450">
        <f t="shared" si="2501"/>
        <v>0</v>
      </c>
      <c r="ATL42" s="447"/>
      <c r="ATM42" s="447"/>
      <c r="ATN42" s="447"/>
      <c r="ATO42" s="447"/>
      <c r="ATP42" s="447"/>
      <c r="ATQ42" s="449"/>
      <c r="ATR42" s="450">
        <f t="shared" si="2502"/>
        <v>0</v>
      </c>
      <c r="ATS42" s="463"/>
      <c r="ATT42" s="448"/>
      <c r="ATV42" s="458"/>
      <c r="ATW42" s="447"/>
      <c r="ATX42" s="447"/>
      <c r="ATY42" s="447"/>
      <c r="ATZ42" s="450">
        <f t="shared" si="2503"/>
        <v>0</v>
      </c>
      <c r="AUA42" s="447"/>
      <c r="AUB42" s="447"/>
      <c r="AUC42" s="447"/>
      <c r="AUD42" s="447"/>
      <c r="AUE42" s="447"/>
      <c r="AUF42" s="449"/>
      <c r="AUG42" s="450">
        <f t="shared" si="2504"/>
        <v>0</v>
      </c>
      <c r="AUH42" s="463"/>
      <c r="AUI42" s="448"/>
      <c r="AUK42" s="458"/>
      <c r="AUL42" s="447"/>
      <c r="AUM42" s="447"/>
      <c r="AUN42" s="447"/>
      <c r="AUO42" s="450">
        <f t="shared" si="2505"/>
        <v>0</v>
      </c>
      <c r="AUP42" s="447"/>
      <c r="AUQ42" s="447"/>
      <c r="AUR42" s="447"/>
      <c r="AUS42" s="447"/>
      <c r="AUT42" s="447"/>
      <c r="AUU42" s="449"/>
      <c r="AUV42" s="450">
        <f t="shared" si="2506"/>
        <v>0</v>
      </c>
      <c r="AUW42" s="463"/>
      <c r="AUX42" s="448"/>
      <c r="AUZ42" s="458"/>
      <c r="AVA42" s="447"/>
      <c r="AVB42" s="447"/>
      <c r="AVC42" s="447"/>
      <c r="AVD42" s="450">
        <f t="shared" si="2507"/>
        <v>0</v>
      </c>
      <c r="AVE42" s="447"/>
      <c r="AVF42" s="447"/>
      <c r="AVG42" s="447"/>
      <c r="AVH42" s="447"/>
      <c r="AVI42" s="447"/>
      <c r="AVJ42" s="449"/>
      <c r="AVK42" s="450">
        <f t="shared" si="2508"/>
        <v>0</v>
      </c>
      <c r="AVL42" s="463"/>
      <c r="AVM42" s="448"/>
      <c r="AVO42" s="458"/>
      <c r="AVP42" s="447"/>
      <c r="AVQ42" s="447"/>
      <c r="AVR42" s="447"/>
      <c r="AVS42" s="450">
        <f t="shared" si="2509"/>
        <v>0</v>
      </c>
      <c r="AVT42" s="447"/>
      <c r="AVU42" s="447"/>
      <c r="AVV42" s="447"/>
      <c r="AVW42" s="447"/>
      <c r="AVX42" s="447"/>
      <c r="AVY42" s="449"/>
      <c r="AVZ42" s="450">
        <f t="shared" si="2510"/>
        <v>0</v>
      </c>
      <c r="AWA42" s="463"/>
      <c r="AWB42" s="448"/>
      <c r="AWD42" s="458"/>
      <c r="AWE42" s="447"/>
      <c r="AWF42" s="447"/>
      <c r="AWG42" s="447"/>
      <c r="AWH42" s="450">
        <f t="shared" si="2511"/>
        <v>0</v>
      </c>
      <c r="AWI42" s="447"/>
      <c r="AWJ42" s="447"/>
      <c r="AWK42" s="447"/>
      <c r="AWL42" s="447"/>
      <c r="AWM42" s="447"/>
      <c r="AWN42" s="449"/>
      <c r="AWO42" s="450">
        <f t="shared" si="2512"/>
        <v>0</v>
      </c>
      <c r="AWP42" s="463"/>
      <c r="AWQ42" s="448"/>
      <c r="AWS42" s="458"/>
      <c r="AWT42" s="447"/>
      <c r="AWU42" s="447"/>
      <c r="AWV42" s="447"/>
      <c r="AWW42" s="450">
        <f t="shared" si="2513"/>
        <v>0</v>
      </c>
      <c r="AWX42" s="447"/>
      <c r="AWY42" s="447"/>
      <c r="AWZ42" s="447"/>
      <c r="AXA42" s="447"/>
      <c r="AXB42" s="447"/>
      <c r="AXC42" s="449"/>
      <c r="AXD42" s="450">
        <f t="shared" si="2514"/>
        <v>0</v>
      </c>
      <c r="AXE42" s="463"/>
      <c r="AXF42" s="448"/>
      <c r="AXH42" s="458"/>
      <c r="AXI42" s="447"/>
      <c r="AXJ42" s="447"/>
      <c r="AXK42" s="447"/>
      <c r="AXL42" s="450">
        <f t="shared" si="2515"/>
        <v>0</v>
      </c>
      <c r="AXM42" s="447"/>
      <c r="AXN42" s="447"/>
      <c r="AXO42" s="447"/>
      <c r="AXP42" s="447"/>
      <c r="AXQ42" s="447"/>
      <c r="AXR42" s="449"/>
      <c r="AXS42" s="450">
        <f t="shared" si="2516"/>
        <v>0</v>
      </c>
      <c r="AXT42" s="463"/>
      <c r="AXU42" s="448"/>
      <c r="AXW42" s="458"/>
      <c r="AXX42" s="447"/>
      <c r="AXY42" s="447"/>
      <c r="AXZ42" s="447"/>
      <c r="AYA42" s="450">
        <f t="shared" si="2517"/>
        <v>0</v>
      </c>
      <c r="AYB42" s="447"/>
      <c r="AYC42" s="447"/>
      <c r="AYD42" s="447"/>
      <c r="AYE42" s="447"/>
      <c r="AYF42" s="447"/>
      <c r="AYG42" s="449"/>
      <c r="AYH42" s="450">
        <f t="shared" si="2518"/>
        <v>0</v>
      </c>
      <c r="AYI42" s="463"/>
      <c r="AYJ42" s="448"/>
      <c r="AYL42" s="458"/>
      <c r="AYM42" s="447"/>
      <c r="AYN42" s="447"/>
      <c r="AYO42" s="447"/>
      <c r="AYP42" s="450">
        <f t="shared" si="2519"/>
        <v>0</v>
      </c>
      <c r="AYQ42" s="447"/>
      <c r="AYR42" s="447"/>
      <c r="AYS42" s="447"/>
      <c r="AYT42" s="447"/>
      <c r="AYU42" s="447"/>
      <c r="AYV42" s="449"/>
      <c r="AYW42" s="450">
        <f t="shared" si="2520"/>
        <v>0</v>
      </c>
      <c r="AYX42" s="463"/>
      <c r="AYY42" s="448"/>
      <c r="AZA42" s="458"/>
      <c r="AZB42" s="447"/>
      <c r="AZC42" s="447"/>
      <c r="AZD42" s="447"/>
      <c r="AZE42" s="450">
        <f t="shared" si="2521"/>
        <v>0</v>
      </c>
      <c r="AZF42" s="447"/>
      <c r="AZG42" s="447"/>
      <c r="AZH42" s="447"/>
      <c r="AZI42" s="447"/>
      <c r="AZJ42" s="447"/>
      <c r="AZK42" s="449"/>
      <c r="AZL42" s="450">
        <f t="shared" si="2522"/>
        <v>0</v>
      </c>
      <c r="AZM42" s="463"/>
      <c r="AZN42" s="448"/>
      <c r="AZP42" s="458"/>
      <c r="AZQ42" s="447"/>
      <c r="AZR42" s="447"/>
      <c r="AZS42" s="447"/>
      <c r="AZT42" s="450">
        <f t="shared" si="2523"/>
        <v>0</v>
      </c>
      <c r="AZU42" s="447"/>
      <c r="AZV42" s="447"/>
      <c r="AZW42" s="447"/>
      <c r="AZX42" s="447"/>
      <c r="AZY42" s="447"/>
      <c r="AZZ42" s="449"/>
      <c r="BAA42" s="450">
        <f t="shared" si="2524"/>
        <v>0</v>
      </c>
      <c r="BAB42" s="463"/>
      <c r="BAC42" s="448"/>
      <c r="BAE42" s="458"/>
      <c r="BAF42" s="447"/>
      <c r="BAG42" s="447"/>
      <c r="BAH42" s="447"/>
      <c r="BAI42" s="450">
        <f t="shared" si="2525"/>
        <v>0</v>
      </c>
      <c r="BAJ42" s="447"/>
      <c r="BAK42" s="447"/>
      <c r="BAL42" s="447"/>
      <c r="BAM42" s="447"/>
      <c r="BAN42" s="447"/>
      <c r="BAO42" s="449"/>
      <c r="BAP42" s="450">
        <f t="shared" si="2526"/>
        <v>0</v>
      </c>
      <c r="BAQ42" s="463"/>
      <c r="BAR42" s="448"/>
      <c r="BAT42" s="458"/>
      <c r="BAU42" s="447"/>
      <c r="BAV42" s="447"/>
      <c r="BAW42" s="447"/>
      <c r="BAX42" s="450">
        <f t="shared" si="2527"/>
        <v>0</v>
      </c>
      <c r="BAY42" s="447"/>
      <c r="BAZ42" s="447"/>
      <c r="BBA42" s="447"/>
      <c r="BBB42" s="447"/>
      <c r="BBC42" s="447"/>
      <c r="BBD42" s="449"/>
      <c r="BBE42" s="450">
        <f t="shared" si="2528"/>
        <v>0</v>
      </c>
      <c r="BBF42" s="463"/>
      <c r="BBG42" s="448"/>
      <c r="BBI42" s="458"/>
      <c r="BBJ42" s="447"/>
      <c r="BBK42" s="447"/>
      <c r="BBL42" s="447"/>
      <c r="BBM42" s="450">
        <f t="shared" si="2529"/>
        <v>0</v>
      </c>
      <c r="BBN42" s="447"/>
      <c r="BBO42" s="447"/>
      <c r="BBP42" s="447"/>
      <c r="BBQ42" s="447"/>
      <c r="BBR42" s="447"/>
      <c r="BBS42" s="449"/>
      <c r="BBT42" s="450">
        <f t="shared" si="2530"/>
        <v>0</v>
      </c>
      <c r="BBU42" s="463"/>
      <c r="BBV42" s="448"/>
      <c r="BBX42" s="458"/>
      <c r="BBY42" s="447"/>
      <c r="BBZ42" s="447"/>
      <c r="BCA42" s="447"/>
      <c r="BCB42" s="450">
        <f t="shared" si="2531"/>
        <v>0</v>
      </c>
      <c r="BCC42" s="447"/>
      <c r="BCD42" s="447"/>
      <c r="BCE42" s="447"/>
      <c r="BCF42" s="447"/>
      <c r="BCG42" s="447"/>
      <c r="BCH42" s="449"/>
      <c r="BCI42" s="450">
        <f t="shared" si="2532"/>
        <v>0</v>
      </c>
      <c r="BCJ42" s="463"/>
      <c r="BCK42" s="448"/>
      <c r="BCM42" s="458"/>
      <c r="BCN42" s="447"/>
      <c r="BCO42" s="447"/>
      <c r="BCP42" s="447"/>
      <c r="BCQ42" s="450">
        <f t="shared" si="2533"/>
        <v>0</v>
      </c>
      <c r="BCR42" s="447"/>
      <c r="BCS42" s="447"/>
      <c r="BCT42" s="447"/>
      <c r="BCU42" s="447"/>
      <c r="BCV42" s="447"/>
      <c r="BCW42" s="449"/>
      <c r="BCX42" s="450">
        <f t="shared" si="2534"/>
        <v>0</v>
      </c>
      <c r="BCY42" s="463"/>
      <c r="BCZ42" s="448"/>
      <c r="BDB42" s="458"/>
      <c r="BDC42" s="447"/>
      <c r="BDD42" s="447"/>
      <c r="BDE42" s="447"/>
      <c r="BDF42" s="450">
        <f t="shared" si="2535"/>
        <v>0</v>
      </c>
      <c r="BDG42" s="447"/>
      <c r="BDH42" s="447"/>
      <c r="BDI42" s="447"/>
      <c r="BDJ42" s="447"/>
      <c r="BDK42" s="447"/>
      <c r="BDL42" s="449"/>
      <c r="BDM42" s="450">
        <f t="shared" si="2536"/>
        <v>0</v>
      </c>
      <c r="BDN42" s="463"/>
      <c r="BDO42" s="448"/>
      <c r="BDQ42" s="458"/>
      <c r="BDR42" s="447"/>
      <c r="BDS42" s="447"/>
      <c r="BDT42" s="447"/>
      <c r="BDU42" s="450">
        <f t="shared" si="2537"/>
        <v>0</v>
      </c>
      <c r="BDV42" s="447"/>
      <c r="BDW42" s="447"/>
      <c r="BDX42" s="447"/>
      <c r="BDY42" s="447"/>
      <c r="BDZ42" s="447"/>
      <c r="BEA42" s="449"/>
      <c r="BEB42" s="450">
        <f t="shared" si="2538"/>
        <v>0</v>
      </c>
      <c r="BEC42" s="463"/>
      <c r="BED42" s="448"/>
      <c r="BEF42" s="458"/>
      <c r="BEG42" s="447"/>
      <c r="BEH42" s="447"/>
      <c r="BEI42" s="447"/>
      <c r="BEJ42" s="450">
        <f t="shared" si="2539"/>
        <v>0</v>
      </c>
      <c r="BEK42" s="447"/>
      <c r="BEL42" s="447"/>
      <c r="BEM42" s="447"/>
      <c r="BEN42" s="447"/>
      <c r="BEO42" s="447"/>
      <c r="BEP42" s="449"/>
      <c r="BEQ42" s="450">
        <f t="shared" si="2540"/>
        <v>0</v>
      </c>
      <c r="BER42" s="463"/>
      <c r="BES42" s="448"/>
      <c r="BEU42" s="458"/>
      <c r="BEV42" s="447"/>
      <c r="BEW42" s="447"/>
      <c r="BEX42" s="447"/>
      <c r="BEY42" s="450">
        <f t="shared" si="2541"/>
        <v>0</v>
      </c>
      <c r="BEZ42" s="447"/>
      <c r="BFA42" s="447"/>
      <c r="BFB42" s="447"/>
      <c r="BFC42" s="447"/>
      <c r="BFD42" s="447"/>
      <c r="BFE42" s="449"/>
      <c r="BFF42" s="450">
        <f t="shared" si="2542"/>
        <v>0</v>
      </c>
      <c r="BFG42" s="463"/>
      <c r="BFH42" s="448"/>
      <c r="BFJ42" s="458"/>
      <c r="BFK42" s="447"/>
      <c r="BFL42" s="447"/>
      <c r="BFM42" s="447"/>
      <c r="BFN42" s="450">
        <f t="shared" si="2543"/>
        <v>0</v>
      </c>
      <c r="BFO42" s="447"/>
      <c r="BFP42" s="447"/>
      <c r="BFQ42" s="447"/>
      <c r="BFR42" s="447"/>
      <c r="BFS42" s="447"/>
      <c r="BFT42" s="449"/>
      <c r="BFU42" s="450">
        <f t="shared" si="2544"/>
        <v>0</v>
      </c>
      <c r="BFV42" s="463"/>
      <c r="BFW42" s="448"/>
      <c r="BFY42" s="458"/>
      <c r="BFZ42" s="447"/>
      <c r="BGA42" s="447"/>
      <c r="BGB42" s="447"/>
      <c r="BGC42" s="450">
        <f t="shared" si="2545"/>
        <v>0</v>
      </c>
      <c r="BGD42" s="447"/>
      <c r="BGE42" s="447"/>
      <c r="BGF42" s="447"/>
      <c r="BGG42" s="447"/>
      <c r="BGH42" s="447"/>
      <c r="BGI42" s="449"/>
      <c r="BGJ42" s="450">
        <f t="shared" si="2546"/>
        <v>0</v>
      </c>
      <c r="BGK42" s="463"/>
      <c r="BGL42" s="448"/>
      <c r="BGN42" s="458"/>
      <c r="BGO42" s="447"/>
      <c r="BGP42" s="447"/>
      <c r="BGQ42" s="447"/>
      <c r="BGR42" s="450">
        <f t="shared" si="2547"/>
        <v>0</v>
      </c>
      <c r="BGS42" s="447"/>
      <c r="BGT42" s="447"/>
      <c r="BGU42" s="447"/>
      <c r="BGV42" s="447"/>
      <c r="BGW42" s="447"/>
      <c r="BGX42" s="449"/>
      <c r="BGY42" s="450">
        <f t="shared" si="2548"/>
        <v>0</v>
      </c>
      <c r="BGZ42" s="463"/>
      <c r="BHA42" s="448"/>
      <c r="BHC42" s="458"/>
      <c r="BHD42" s="447"/>
      <c r="BHE42" s="447"/>
      <c r="BHF42" s="447"/>
      <c r="BHG42" s="450">
        <f t="shared" si="2549"/>
        <v>0</v>
      </c>
      <c r="BHH42" s="447"/>
      <c r="BHI42" s="447"/>
      <c r="BHJ42" s="447"/>
      <c r="BHK42" s="447"/>
      <c r="BHL42" s="447"/>
      <c r="BHM42" s="449"/>
      <c r="BHN42" s="450">
        <f t="shared" si="2550"/>
        <v>0</v>
      </c>
      <c r="BHO42" s="463"/>
      <c r="BHP42" s="448"/>
      <c r="BHR42" s="458"/>
      <c r="BHS42" s="447"/>
      <c r="BHT42" s="447"/>
      <c r="BHU42" s="447"/>
      <c r="BHV42" s="450">
        <f t="shared" si="2551"/>
        <v>0</v>
      </c>
      <c r="BHW42" s="447"/>
      <c r="BHX42" s="447"/>
      <c r="BHY42" s="447"/>
      <c r="BHZ42" s="447"/>
      <c r="BIA42" s="447"/>
      <c r="BIB42" s="449"/>
      <c r="BIC42" s="450">
        <f t="shared" si="2552"/>
        <v>0</v>
      </c>
      <c r="BID42" s="463"/>
      <c r="BIE42" s="448"/>
      <c r="BIG42" s="458"/>
      <c r="BIH42" s="447"/>
      <c r="BII42" s="447"/>
      <c r="BIJ42" s="447"/>
      <c r="BIK42" s="450">
        <f t="shared" si="2553"/>
        <v>0</v>
      </c>
      <c r="BIL42" s="447"/>
      <c r="BIM42" s="447"/>
      <c r="BIN42" s="447"/>
      <c r="BIO42" s="447"/>
      <c r="BIP42" s="447"/>
      <c r="BIQ42" s="449"/>
      <c r="BIR42" s="450">
        <f t="shared" si="2554"/>
        <v>0</v>
      </c>
      <c r="BIS42" s="463"/>
      <c r="BIT42" s="448"/>
      <c r="BIV42" s="458"/>
      <c r="BIW42" s="447"/>
      <c r="BIX42" s="447"/>
      <c r="BIY42" s="447"/>
      <c r="BIZ42" s="450">
        <f t="shared" si="2555"/>
        <v>0</v>
      </c>
      <c r="BJA42" s="447"/>
      <c r="BJB42" s="447"/>
      <c r="BJC42" s="447"/>
      <c r="BJD42" s="447"/>
      <c r="BJE42" s="447"/>
      <c r="BJF42" s="449"/>
      <c r="BJG42" s="450">
        <f t="shared" si="2556"/>
        <v>0</v>
      </c>
      <c r="BJH42" s="463"/>
      <c r="BJI42" s="448"/>
      <c r="BJK42" s="458"/>
      <c r="BJL42" s="447"/>
      <c r="BJM42" s="447"/>
      <c r="BJN42" s="447"/>
      <c r="BJO42" s="450">
        <f t="shared" si="2557"/>
        <v>0</v>
      </c>
      <c r="BJP42" s="447"/>
      <c r="BJQ42" s="447"/>
      <c r="BJR42" s="447"/>
      <c r="BJS42" s="447"/>
      <c r="BJT42" s="447"/>
      <c r="BJU42" s="449"/>
      <c r="BJV42" s="450">
        <f t="shared" si="2558"/>
        <v>0</v>
      </c>
      <c r="BJW42" s="463"/>
      <c r="BJX42" s="448"/>
      <c r="BJZ42" s="458"/>
      <c r="BKA42" s="447"/>
      <c r="BKB42" s="447"/>
      <c r="BKC42" s="447"/>
      <c r="BKD42" s="450">
        <f t="shared" si="2559"/>
        <v>0</v>
      </c>
      <c r="BKE42" s="447"/>
      <c r="BKF42" s="447"/>
      <c r="BKG42" s="447"/>
      <c r="BKH42" s="447"/>
      <c r="BKI42" s="447"/>
      <c r="BKJ42" s="449"/>
      <c r="BKK42" s="450">
        <f t="shared" si="2560"/>
        <v>0</v>
      </c>
      <c r="BKL42" s="463"/>
      <c r="BKM42" s="448"/>
      <c r="BKO42" s="458"/>
      <c r="BKP42" s="447"/>
      <c r="BKQ42" s="447"/>
      <c r="BKR42" s="447"/>
      <c r="BKS42" s="450">
        <f t="shared" si="2561"/>
        <v>0</v>
      </c>
      <c r="BKT42" s="447"/>
      <c r="BKU42" s="447"/>
      <c r="BKV42" s="447"/>
      <c r="BKW42" s="447"/>
      <c r="BKX42" s="447"/>
      <c r="BKY42" s="449"/>
      <c r="BKZ42" s="450">
        <f t="shared" si="2562"/>
        <v>0</v>
      </c>
      <c r="BLA42" s="463"/>
      <c r="BLB42" s="448"/>
      <c r="BLD42" s="458"/>
      <c r="BLE42" s="447"/>
      <c r="BLF42" s="447"/>
      <c r="BLG42" s="447"/>
      <c r="BLH42" s="450">
        <f t="shared" si="2563"/>
        <v>0</v>
      </c>
      <c r="BLI42" s="447"/>
      <c r="BLJ42" s="447"/>
      <c r="BLK42" s="447"/>
      <c r="BLL42" s="447"/>
      <c r="BLM42" s="447"/>
      <c r="BLN42" s="449"/>
      <c r="BLO42" s="450">
        <f t="shared" si="2564"/>
        <v>0</v>
      </c>
      <c r="BLP42" s="463"/>
      <c r="BLQ42" s="448"/>
      <c r="BLS42" s="458"/>
      <c r="BLT42" s="447"/>
      <c r="BLU42" s="447"/>
      <c r="BLV42" s="447"/>
      <c r="BLW42" s="450">
        <f t="shared" si="2565"/>
        <v>0</v>
      </c>
      <c r="BLX42" s="447"/>
      <c r="BLY42" s="447"/>
      <c r="BLZ42" s="447"/>
      <c r="BMA42" s="447"/>
      <c r="BMB42" s="447"/>
      <c r="BMC42" s="449"/>
      <c r="BMD42" s="450">
        <f t="shared" si="2566"/>
        <v>0</v>
      </c>
      <c r="BME42" s="463"/>
      <c r="BMF42" s="448"/>
      <c r="BMH42" s="458"/>
      <c r="BMI42" s="447"/>
      <c r="BMJ42" s="447"/>
      <c r="BMK42" s="447"/>
      <c r="BML42" s="450">
        <f t="shared" si="2567"/>
        <v>0</v>
      </c>
      <c r="BMM42" s="447"/>
      <c r="BMN42" s="447"/>
      <c r="BMO42" s="447"/>
      <c r="BMP42" s="447"/>
      <c r="BMQ42" s="447"/>
      <c r="BMR42" s="449"/>
      <c r="BMS42" s="450">
        <f t="shared" si="2568"/>
        <v>0</v>
      </c>
      <c r="BMT42" s="463"/>
      <c r="BMU42" s="448"/>
      <c r="BMW42" s="458"/>
      <c r="BMX42" s="447"/>
      <c r="BMY42" s="447"/>
      <c r="BMZ42" s="447"/>
      <c r="BNA42" s="450">
        <f t="shared" si="2569"/>
        <v>0</v>
      </c>
      <c r="BNB42" s="447"/>
      <c r="BNC42" s="447"/>
      <c r="BND42" s="447"/>
      <c r="BNE42" s="447"/>
      <c r="BNF42" s="447"/>
      <c r="BNG42" s="449"/>
      <c r="BNH42" s="450">
        <f t="shared" si="2570"/>
        <v>0</v>
      </c>
      <c r="BNI42" s="463"/>
      <c r="BNJ42" s="448"/>
      <c r="BNL42" s="458"/>
      <c r="BNM42" s="447"/>
      <c r="BNN42" s="447"/>
      <c r="BNO42" s="447"/>
      <c r="BNP42" s="450">
        <f t="shared" si="2571"/>
        <v>0</v>
      </c>
      <c r="BNQ42" s="447"/>
      <c r="BNR42" s="447"/>
      <c r="BNS42" s="447"/>
      <c r="BNT42" s="447"/>
      <c r="BNU42" s="447"/>
      <c r="BNV42" s="449"/>
      <c r="BNW42" s="450">
        <f t="shared" si="2572"/>
        <v>0</v>
      </c>
      <c r="BNX42" s="463"/>
      <c r="BNY42" s="448"/>
      <c r="BOA42" s="458"/>
      <c r="BOB42" s="447"/>
      <c r="BOC42" s="447"/>
      <c r="BOD42" s="447"/>
      <c r="BOE42" s="450">
        <f t="shared" si="2573"/>
        <v>0</v>
      </c>
      <c r="BOF42" s="447"/>
      <c r="BOG42" s="447"/>
      <c r="BOH42" s="447"/>
      <c r="BOI42" s="447"/>
      <c r="BOJ42" s="447"/>
      <c r="BOK42" s="449"/>
      <c r="BOL42" s="450">
        <f t="shared" si="2574"/>
        <v>0</v>
      </c>
      <c r="BOM42" s="463"/>
      <c r="BON42" s="448"/>
      <c r="BOP42" s="458"/>
      <c r="BOQ42" s="447"/>
      <c r="BOR42" s="447"/>
      <c r="BOS42" s="447"/>
      <c r="BOT42" s="450">
        <f t="shared" si="2575"/>
        <v>0</v>
      </c>
      <c r="BOU42" s="447"/>
      <c r="BOV42" s="447"/>
      <c r="BOW42" s="447"/>
      <c r="BOX42" s="447"/>
      <c r="BOY42" s="447"/>
      <c r="BOZ42" s="449"/>
      <c r="BPA42" s="450">
        <f t="shared" si="2576"/>
        <v>0</v>
      </c>
      <c r="BPB42" s="463"/>
      <c r="BPC42" s="448"/>
      <c r="BPE42" s="458"/>
      <c r="BPF42" s="447"/>
      <c r="BPG42" s="447"/>
      <c r="BPH42" s="447"/>
      <c r="BPI42" s="450">
        <f t="shared" si="2577"/>
        <v>0</v>
      </c>
      <c r="BPJ42" s="447"/>
      <c r="BPK42" s="447"/>
      <c r="BPL42" s="447"/>
      <c r="BPM42" s="447"/>
      <c r="BPN42" s="447"/>
      <c r="BPO42" s="449"/>
      <c r="BPP42" s="450">
        <f t="shared" si="2578"/>
        <v>0</v>
      </c>
      <c r="BPQ42" s="463"/>
      <c r="BPR42" s="448"/>
      <c r="BPT42" s="458"/>
      <c r="BPU42" s="447"/>
      <c r="BPV42" s="447"/>
      <c r="BPW42" s="447"/>
      <c r="BPX42" s="450">
        <f t="shared" si="2579"/>
        <v>0</v>
      </c>
      <c r="BPY42" s="447"/>
      <c r="BPZ42" s="447"/>
      <c r="BQA42" s="447"/>
      <c r="BQB42" s="447"/>
      <c r="BQC42" s="447"/>
      <c r="BQD42" s="449"/>
      <c r="BQE42" s="450">
        <f t="shared" si="2580"/>
        <v>0</v>
      </c>
      <c r="BQF42" s="463"/>
      <c r="BQG42" s="448"/>
      <c r="BQI42" s="458"/>
      <c r="BQJ42" s="447"/>
      <c r="BQK42" s="447"/>
      <c r="BQL42" s="447"/>
      <c r="BQM42" s="450">
        <f t="shared" si="2581"/>
        <v>0</v>
      </c>
      <c r="BQN42" s="447"/>
      <c r="BQO42" s="447"/>
      <c r="BQP42" s="447"/>
      <c r="BQQ42" s="447"/>
      <c r="BQR42" s="447"/>
      <c r="BQS42" s="449"/>
      <c r="BQT42" s="450">
        <f t="shared" si="2582"/>
        <v>0</v>
      </c>
      <c r="BQU42" s="463"/>
      <c r="BQV42" s="448"/>
      <c r="BQX42" s="458"/>
      <c r="BQY42" s="447"/>
      <c r="BQZ42" s="447"/>
      <c r="BRA42" s="447"/>
      <c r="BRB42" s="450">
        <f t="shared" si="2583"/>
        <v>0</v>
      </c>
      <c r="BRC42" s="447"/>
      <c r="BRD42" s="447"/>
      <c r="BRE42" s="447"/>
      <c r="BRF42" s="447"/>
      <c r="BRG42" s="447"/>
      <c r="BRH42" s="449"/>
      <c r="BRI42" s="450">
        <f t="shared" si="2584"/>
        <v>0</v>
      </c>
      <c r="BRJ42" s="463"/>
      <c r="BRK42" s="448"/>
      <c r="BRM42" s="458"/>
      <c r="BRN42" s="447"/>
      <c r="BRO42" s="447"/>
      <c r="BRP42" s="447"/>
      <c r="BRQ42" s="450">
        <f t="shared" si="2585"/>
        <v>0</v>
      </c>
      <c r="BRR42" s="447"/>
      <c r="BRS42" s="447"/>
      <c r="BRT42" s="447"/>
      <c r="BRU42" s="447"/>
      <c r="BRV42" s="447"/>
      <c r="BRW42" s="449"/>
      <c r="BRX42" s="450">
        <f t="shared" si="2586"/>
        <v>0</v>
      </c>
      <c r="BRY42" s="463"/>
      <c r="BRZ42" s="448"/>
      <c r="BSB42" s="458"/>
      <c r="BSC42" s="447"/>
      <c r="BSD42" s="447"/>
      <c r="BSE42" s="447"/>
      <c r="BSF42" s="450">
        <f t="shared" si="2587"/>
        <v>0</v>
      </c>
      <c r="BSG42" s="447"/>
      <c r="BSH42" s="447"/>
      <c r="BSI42" s="447"/>
      <c r="BSJ42" s="447"/>
      <c r="BSK42" s="447"/>
      <c r="BSL42" s="449"/>
      <c r="BSM42" s="450">
        <f t="shared" si="2588"/>
        <v>0</v>
      </c>
      <c r="BSN42" s="463"/>
      <c r="BSO42" s="448"/>
      <c r="BSQ42" s="458"/>
      <c r="BSR42" s="447"/>
      <c r="BSS42" s="447"/>
      <c r="BST42" s="447"/>
      <c r="BSU42" s="450">
        <f t="shared" si="2589"/>
        <v>0</v>
      </c>
      <c r="BSV42" s="447"/>
      <c r="BSW42" s="447"/>
      <c r="BSX42" s="447"/>
      <c r="BSY42" s="447"/>
      <c r="BSZ42" s="447"/>
      <c r="BTA42" s="449"/>
      <c r="BTB42" s="450">
        <f t="shared" si="2590"/>
        <v>0</v>
      </c>
      <c r="BTC42" s="463"/>
      <c r="BTD42" s="448"/>
      <c r="BTF42" s="458"/>
      <c r="BTG42" s="447"/>
      <c r="BTH42" s="447"/>
      <c r="BTI42" s="447"/>
      <c r="BTJ42" s="450">
        <f t="shared" si="2591"/>
        <v>0</v>
      </c>
      <c r="BTK42" s="447"/>
      <c r="BTL42" s="447"/>
      <c r="BTM42" s="447"/>
      <c r="BTN42" s="447"/>
      <c r="BTO42" s="447"/>
      <c r="BTP42" s="449"/>
      <c r="BTQ42" s="450">
        <f t="shared" si="2592"/>
        <v>0</v>
      </c>
      <c r="BTR42" s="463"/>
      <c r="BTS42" s="448"/>
      <c r="BTU42" s="458"/>
      <c r="BTV42" s="447"/>
      <c r="BTW42" s="447"/>
      <c r="BTX42" s="447"/>
      <c r="BTY42" s="450">
        <f t="shared" si="2593"/>
        <v>0</v>
      </c>
      <c r="BTZ42" s="447"/>
      <c r="BUA42" s="447"/>
      <c r="BUB42" s="447"/>
      <c r="BUC42" s="447"/>
      <c r="BUD42" s="447"/>
      <c r="BUE42" s="449"/>
      <c r="BUF42" s="450">
        <f t="shared" si="2594"/>
        <v>0</v>
      </c>
      <c r="BUG42" s="463"/>
      <c r="BUH42" s="448"/>
      <c r="BUJ42" s="458"/>
      <c r="BUK42" s="447"/>
      <c r="BUL42" s="447"/>
      <c r="BUM42" s="447"/>
      <c r="BUN42" s="450">
        <f t="shared" si="2595"/>
        <v>0</v>
      </c>
      <c r="BUO42" s="447"/>
      <c r="BUP42" s="447"/>
      <c r="BUQ42" s="447"/>
      <c r="BUR42" s="447"/>
      <c r="BUS42" s="447"/>
      <c r="BUT42" s="449"/>
      <c r="BUU42" s="450">
        <f t="shared" si="2596"/>
        <v>0</v>
      </c>
      <c r="BUV42" s="463"/>
      <c r="BUW42" s="448"/>
      <c r="BUY42" s="458"/>
      <c r="BUZ42" s="447"/>
      <c r="BVA42" s="447"/>
      <c r="BVB42" s="447"/>
      <c r="BVC42" s="450">
        <f t="shared" si="2597"/>
        <v>0</v>
      </c>
      <c r="BVD42" s="447"/>
      <c r="BVE42" s="447"/>
      <c r="BVF42" s="447"/>
      <c r="BVG42" s="447"/>
      <c r="BVH42" s="447"/>
      <c r="BVI42" s="449"/>
      <c r="BVJ42" s="450">
        <f t="shared" si="2598"/>
        <v>0</v>
      </c>
      <c r="BVK42" s="463"/>
      <c r="BVL42" s="448"/>
      <c r="BVN42" s="458"/>
      <c r="BVO42" s="447"/>
      <c r="BVP42" s="447"/>
      <c r="BVQ42" s="447"/>
      <c r="BVR42" s="450">
        <f t="shared" si="2599"/>
        <v>0</v>
      </c>
      <c r="BVS42" s="447"/>
      <c r="BVT42" s="447"/>
      <c r="BVU42" s="447"/>
      <c r="BVV42" s="447"/>
      <c r="BVW42" s="447"/>
      <c r="BVX42" s="449"/>
      <c r="BVY42" s="450">
        <f t="shared" si="2600"/>
        <v>0</v>
      </c>
      <c r="BVZ42" s="463"/>
      <c r="BWA42" s="448"/>
    </row>
    <row r="43" spans="2:1951" ht="15" customHeight="1" x14ac:dyDescent="0.2">
      <c r="B43" s="444" t="s">
        <v>313</v>
      </c>
      <c r="C43" s="445"/>
      <c r="D43" s="446"/>
      <c r="E43" s="446"/>
      <c r="F43" s="446"/>
      <c r="G43" s="446"/>
      <c r="H43" s="447"/>
      <c r="I43" s="447"/>
      <c r="J43" s="474"/>
      <c r="K43" s="464"/>
      <c r="L43" s="464"/>
      <c r="M43" s="464"/>
      <c r="N43" s="464"/>
      <c r="O43" s="464"/>
      <c r="P43" s="475"/>
      <c r="R43" s="459"/>
      <c r="S43" s="446"/>
      <c r="T43" s="446"/>
      <c r="U43" s="446"/>
      <c r="V43" s="446"/>
      <c r="W43" s="447"/>
      <c r="X43" s="447"/>
      <c r="Y43" s="474"/>
      <c r="Z43" s="464"/>
      <c r="AA43" s="464"/>
      <c r="AB43" s="464"/>
      <c r="AC43" s="464"/>
      <c r="AD43" s="464"/>
      <c r="AE43" s="475"/>
      <c r="AG43" s="459"/>
      <c r="AH43" s="446"/>
      <c r="AI43" s="446"/>
      <c r="AJ43" s="446"/>
      <c r="AK43" s="446"/>
      <c r="AL43" s="447"/>
      <c r="AM43" s="447"/>
      <c r="AN43" s="474"/>
      <c r="AO43" s="464"/>
      <c r="AP43" s="464"/>
      <c r="AQ43" s="464"/>
      <c r="AR43" s="464"/>
      <c r="AS43" s="464"/>
      <c r="AT43" s="475"/>
      <c r="AV43" s="459"/>
      <c r="AW43" s="446"/>
      <c r="AX43" s="446"/>
      <c r="AY43" s="446"/>
      <c r="AZ43" s="446"/>
      <c r="BA43" s="447"/>
      <c r="BB43" s="447"/>
      <c r="BC43" s="474"/>
      <c r="BD43" s="464"/>
      <c r="BE43" s="464"/>
      <c r="BF43" s="464"/>
      <c r="BG43" s="464"/>
      <c r="BH43" s="464"/>
      <c r="BI43" s="475"/>
      <c r="BK43" s="459"/>
      <c r="BL43" s="446"/>
      <c r="BM43" s="446"/>
      <c r="BN43" s="446"/>
      <c r="BO43" s="446"/>
      <c r="BP43" s="447"/>
      <c r="BQ43" s="447"/>
      <c r="BR43" s="474"/>
      <c r="BS43" s="464"/>
      <c r="BT43" s="464"/>
      <c r="BU43" s="464"/>
      <c r="BV43" s="464"/>
      <c r="BW43" s="464"/>
      <c r="BX43" s="475"/>
      <c r="BZ43" s="459"/>
      <c r="CA43" s="446"/>
      <c r="CB43" s="446"/>
      <c r="CC43" s="446"/>
      <c r="CD43" s="446"/>
      <c r="CE43" s="447"/>
      <c r="CF43" s="447"/>
      <c r="CG43" s="474"/>
      <c r="CH43" s="464"/>
      <c r="CI43" s="464"/>
      <c r="CJ43" s="464"/>
      <c r="CK43" s="464"/>
      <c r="CL43" s="464"/>
      <c r="CM43" s="475"/>
      <c r="CO43" s="459"/>
      <c r="CP43" s="446"/>
      <c r="CQ43" s="446"/>
      <c r="CR43" s="446"/>
      <c r="CS43" s="446"/>
      <c r="CT43" s="447"/>
      <c r="CU43" s="447"/>
      <c r="CV43" s="474"/>
      <c r="CW43" s="464"/>
      <c r="CX43" s="464"/>
      <c r="CY43" s="464"/>
      <c r="CZ43" s="464"/>
      <c r="DA43" s="464"/>
      <c r="DB43" s="475"/>
      <c r="DD43" s="459"/>
      <c r="DE43" s="446"/>
      <c r="DF43" s="446"/>
      <c r="DG43" s="446"/>
      <c r="DH43" s="446"/>
      <c r="DI43" s="447"/>
      <c r="DJ43" s="447"/>
      <c r="DK43" s="474"/>
      <c r="DL43" s="464"/>
      <c r="DM43" s="464"/>
      <c r="DN43" s="464"/>
      <c r="DO43" s="464"/>
      <c r="DP43" s="464"/>
      <c r="DQ43" s="475"/>
      <c r="DS43" s="459"/>
      <c r="DT43" s="446"/>
      <c r="DU43" s="446"/>
      <c r="DV43" s="446"/>
      <c r="DW43" s="446"/>
      <c r="DX43" s="447"/>
      <c r="DY43" s="447"/>
      <c r="DZ43" s="474"/>
      <c r="EA43" s="464"/>
      <c r="EB43" s="464"/>
      <c r="EC43" s="464"/>
      <c r="ED43" s="464"/>
      <c r="EE43" s="464"/>
      <c r="EF43" s="475"/>
      <c r="EH43" s="459"/>
      <c r="EI43" s="446"/>
      <c r="EJ43" s="446"/>
      <c r="EK43" s="446"/>
      <c r="EL43" s="446"/>
      <c r="EM43" s="447"/>
      <c r="EN43" s="447"/>
      <c r="EO43" s="474"/>
      <c r="EP43" s="464"/>
      <c r="EQ43" s="464"/>
      <c r="ER43" s="464"/>
      <c r="ES43" s="464"/>
      <c r="ET43" s="464"/>
      <c r="EU43" s="475"/>
      <c r="EW43" s="459"/>
      <c r="EX43" s="446"/>
      <c r="EY43" s="446"/>
      <c r="EZ43" s="446"/>
      <c r="FA43" s="446"/>
      <c r="FB43" s="447"/>
      <c r="FC43" s="447"/>
      <c r="FD43" s="474"/>
      <c r="FE43" s="464"/>
      <c r="FF43" s="464"/>
      <c r="FG43" s="464"/>
      <c r="FH43" s="464"/>
      <c r="FI43" s="464"/>
      <c r="FJ43" s="475"/>
      <c r="FL43" s="459"/>
      <c r="FM43" s="446"/>
      <c r="FN43" s="446"/>
      <c r="FO43" s="446"/>
      <c r="FP43" s="446"/>
      <c r="FQ43" s="447"/>
      <c r="FR43" s="447"/>
      <c r="FS43" s="474"/>
      <c r="FT43" s="464"/>
      <c r="FU43" s="464"/>
      <c r="FV43" s="464"/>
      <c r="FW43" s="464"/>
      <c r="FX43" s="464"/>
      <c r="FY43" s="475"/>
      <c r="GA43" s="459"/>
      <c r="GB43" s="446"/>
      <c r="GC43" s="446"/>
      <c r="GD43" s="446"/>
      <c r="GE43" s="446"/>
      <c r="GF43" s="447"/>
      <c r="GG43" s="447"/>
      <c r="GH43" s="474"/>
      <c r="GI43" s="464"/>
      <c r="GJ43" s="464"/>
      <c r="GK43" s="464"/>
      <c r="GL43" s="464"/>
      <c r="GM43" s="464"/>
      <c r="GN43" s="475"/>
      <c r="GP43" s="459"/>
      <c r="GQ43" s="446"/>
      <c r="GR43" s="446"/>
      <c r="GS43" s="446"/>
      <c r="GT43" s="446"/>
      <c r="GU43" s="447"/>
      <c r="GV43" s="447"/>
      <c r="GW43" s="474"/>
      <c r="GX43" s="464"/>
      <c r="GY43" s="464"/>
      <c r="GZ43" s="464"/>
      <c r="HA43" s="464"/>
      <c r="HB43" s="464"/>
      <c r="HC43" s="475"/>
      <c r="HE43" s="459"/>
      <c r="HF43" s="446"/>
      <c r="HG43" s="446"/>
      <c r="HH43" s="446"/>
      <c r="HI43" s="446"/>
      <c r="HJ43" s="447"/>
      <c r="HK43" s="447"/>
      <c r="HL43" s="474"/>
      <c r="HM43" s="464"/>
      <c r="HN43" s="464"/>
      <c r="HO43" s="464"/>
      <c r="HP43" s="464"/>
      <c r="HQ43" s="464"/>
      <c r="HR43" s="475"/>
      <c r="HT43" s="459"/>
      <c r="HU43" s="446"/>
      <c r="HV43" s="446"/>
      <c r="HW43" s="446"/>
      <c r="HX43" s="446"/>
      <c r="HY43" s="447"/>
      <c r="HZ43" s="447"/>
      <c r="IA43" s="474"/>
      <c r="IB43" s="464"/>
      <c r="IC43" s="464"/>
      <c r="ID43" s="464"/>
      <c r="IE43" s="464"/>
      <c r="IF43" s="464"/>
      <c r="IG43" s="475"/>
      <c r="II43" s="459"/>
      <c r="IJ43" s="446"/>
      <c r="IK43" s="446"/>
      <c r="IL43" s="446"/>
      <c r="IM43" s="446"/>
      <c r="IN43" s="447"/>
      <c r="IO43" s="447"/>
      <c r="IP43" s="474"/>
      <c r="IQ43" s="464"/>
      <c r="IR43" s="464"/>
      <c r="IS43" s="464"/>
      <c r="IT43" s="464"/>
      <c r="IU43" s="464"/>
      <c r="IV43" s="475"/>
      <c r="IX43" s="459"/>
      <c r="IY43" s="446"/>
      <c r="IZ43" s="446"/>
      <c r="JA43" s="446"/>
      <c r="JB43" s="446"/>
      <c r="JC43" s="447"/>
      <c r="JD43" s="447"/>
      <c r="JE43" s="474"/>
      <c r="JF43" s="464"/>
      <c r="JG43" s="464"/>
      <c r="JH43" s="464"/>
      <c r="JI43" s="464"/>
      <c r="JJ43" s="464"/>
      <c r="JK43" s="475"/>
      <c r="JM43" s="459"/>
      <c r="JN43" s="446"/>
      <c r="JO43" s="446"/>
      <c r="JP43" s="446"/>
      <c r="JQ43" s="446"/>
      <c r="JR43" s="447"/>
      <c r="JS43" s="447"/>
      <c r="JT43" s="474"/>
      <c r="JU43" s="464"/>
      <c r="JV43" s="464"/>
      <c r="JW43" s="464"/>
      <c r="JX43" s="464"/>
      <c r="JY43" s="464"/>
      <c r="JZ43" s="475"/>
      <c r="KB43" s="459"/>
      <c r="KC43" s="446"/>
      <c r="KD43" s="446"/>
      <c r="KE43" s="446"/>
      <c r="KF43" s="446"/>
      <c r="KG43" s="447"/>
      <c r="KH43" s="447"/>
      <c r="KI43" s="474"/>
      <c r="KJ43" s="464"/>
      <c r="KK43" s="464"/>
      <c r="KL43" s="464"/>
      <c r="KM43" s="464"/>
      <c r="KN43" s="464"/>
      <c r="KO43" s="475"/>
      <c r="KQ43" s="459"/>
      <c r="KR43" s="446"/>
      <c r="KS43" s="446"/>
      <c r="KT43" s="446"/>
      <c r="KU43" s="446"/>
      <c r="KV43" s="447"/>
      <c r="KW43" s="447"/>
      <c r="KX43" s="474"/>
      <c r="KY43" s="464"/>
      <c r="KZ43" s="464"/>
      <c r="LA43" s="464"/>
      <c r="LB43" s="464"/>
      <c r="LC43" s="464"/>
      <c r="LD43" s="475"/>
      <c r="LF43" s="459"/>
      <c r="LG43" s="446"/>
      <c r="LH43" s="446"/>
      <c r="LI43" s="446"/>
      <c r="LJ43" s="446"/>
      <c r="LK43" s="447"/>
      <c r="LL43" s="447"/>
      <c r="LM43" s="474"/>
      <c r="LN43" s="464"/>
      <c r="LO43" s="464"/>
      <c r="LP43" s="464"/>
      <c r="LQ43" s="464"/>
      <c r="LR43" s="464"/>
      <c r="LS43" s="475"/>
      <c r="LU43" s="459"/>
      <c r="LV43" s="446"/>
      <c r="LW43" s="446"/>
      <c r="LX43" s="446"/>
      <c r="LY43" s="446"/>
      <c r="LZ43" s="447"/>
      <c r="MA43" s="447"/>
      <c r="MB43" s="474"/>
      <c r="MC43" s="464"/>
      <c r="MD43" s="464"/>
      <c r="ME43" s="464"/>
      <c r="MF43" s="464"/>
      <c r="MG43" s="464"/>
      <c r="MH43" s="475"/>
      <c r="MJ43" s="459"/>
      <c r="MK43" s="446"/>
      <c r="ML43" s="446"/>
      <c r="MM43" s="446"/>
      <c r="MN43" s="446"/>
      <c r="MO43" s="447"/>
      <c r="MP43" s="447"/>
      <c r="MQ43" s="474"/>
      <c r="MR43" s="464"/>
      <c r="MS43" s="464"/>
      <c r="MT43" s="464"/>
      <c r="MU43" s="464"/>
      <c r="MV43" s="464"/>
      <c r="MW43" s="475"/>
      <c r="MY43" s="459"/>
      <c r="MZ43" s="446"/>
      <c r="NA43" s="446"/>
      <c r="NB43" s="446"/>
      <c r="NC43" s="446"/>
      <c r="ND43" s="447"/>
      <c r="NE43" s="447"/>
      <c r="NF43" s="474"/>
      <c r="NG43" s="464"/>
      <c r="NH43" s="464"/>
      <c r="NI43" s="464"/>
      <c r="NJ43" s="464"/>
      <c r="NK43" s="464"/>
      <c r="NL43" s="475"/>
      <c r="NN43" s="459"/>
      <c r="NO43" s="446"/>
      <c r="NP43" s="446"/>
      <c r="NQ43" s="446"/>
      <c r="NR43" s="446"/>
      <c r="NS43" s="447"/>
      <c r="NT43" s="447"/>
      <c r="NU43" s="474"/>
      <c r="NV43" s="464"/>
      <c r="NW43" s="464"/>
      <c r="NX43" s="464"/>
      <c r="NY43" s="464"/>
      <c r="NZ43" s="464"/>
      <c r="OA43" s="475"/>
      <c r="OC43" s="459"/>
      <c r="OD43" s="446"/>
      <c r="OE43" s="446"/>
      <c r="OF43" s="446"/>
      <c r="OG43" s="446"/>
      <c r="OH43" s="447"/>
      <c r="OI43" s="447"/>
      <c r="OJ43" s="474"/>
      <c r="OK43" s="464"/>
      <c r="OL43" s="464"/>
      <c r="OM43" s="464"/>
      <c r="ON43" s="464"/>
      <c r="OO43" s="464"/>
      <c r="OP43" s="475"/>
      <c r="OR43" s="459"/>
      <c r="OS43" s="446"/>
      <c r="OT43" s="446"/>
      <c r="OU43" s="446"/>
      <c r="OV43" s="446"/>
      <c r="OW43" s="447"/>
      <c r="OX43" s="447"/>
      <c r="OY43" s="474"/>
      <c r="OZ43" s="464"/>
      <c r="PA43" s="464"/>
      <c r="PB43" s="464"/>
      <c r="PC43" s="464"/>
      <c r="PD43" s="464"/>
      <c r="PE43" s="475"/>
      <c r="PG43" s="459"/>
      <c r="PH43" s="446"/>
      <c r="PI43" s="446"/>
      <c r="PJ43" s="446"/>
      <c r="PK43" s="446"/>
      <c r="PL43" s="447"/>
      <c r="PM43" s="447"/>
      <c r="PN43" s="474"/>
      <c r="PO43" s="464"/>
      <c r="PP43" s="464"/>
      <c r="PQ43" s="464"/>
      <c r="PR43" s="464"/>
      <c r="PS43" s="464"/>
      <c r="PT43" s="475"/>
      <c r="PV43" s="459"/>
      <c r="PW43" s="446"/>
      <c r="PX43" s="446"/>
      <c r="PY43" s="446"/>
      <c r="PZ43" s="446"/>
      <c r="QA43" s="447"/>
      <c r="QB43" s="447"/>
      <c r="QC43" s="474"/>
      <c r="QD43" s="464"/>
      <c r="QE43" s="464"/>
      <c r="QF43" s="464"/>
      <c r="QG43" s="464"/>
      <c r="QH43" s="464"/>
      <c r="QI43" s="475"/>
      <c r="QK43" s="459"/>
      <c r="QL43" s="446"/>
      <c r="QM43" s="446"/>
      <c r="QN43" s="446"/>
      <c r="QO43" s="446"/>
      <c r="QP43" s="447"/>
      <c r="QQ43" s="447"/>
      <c r="QR43" s="474"/>
      <c r="QS43" s="464"/>
      <c r="QT43" s="464"/>
      <c r="QU43" s="464"/>
      <c r="QV43" s="464"/>
      <c r="QW43" s="464"/>
      <c r="QX43" s="475"/>
      <c r="QZ43" s="459"/>
      <c r="RA43" s="446"/>
      <c r="RB43" s="446"/>
      <c r="RC43" s="446"/>
      <c r="RD43" s="446"/>
      <c r="RE43" s="447"/>
      <c r="RF43" s="447"/>
      <c r="RG43" s="474"/>
      <c r="RH43" s="464"/>
      <c r="RI43" s="464"/>
      <c r="RJ43" s="464"/>
      <c r="RK43" s="464"/>
      <c r="RL43" s="464"/>
      <c r="RM43" s="475"/>
      <c r="RO43" s="459"/>
      <c r="RP43" s="446"/>
      <c r="RQ43" s="446"/>
      <c r="RR43" s="446"/>
      <c r="RS43" s="446"/>
      <c r="RT43" s="447"/>
      <c r="RU43" s="447"/>
      <c r="RV43" s="474"/>
      <c r="RW43" s="464"/>
      <c r="RX43" s="464"/>
      <c r="RY43" s="464"/>
      <c r="RZ43" s="464"/>
      <c r="SA43" s="464"/>
      <c r="SB43" s="475"/>
      <c r="SD43" s="459"/>
      <c r="SE43" s="446"/>
      <c r="SF43" s="446"/>
      <c r="SG43" s="446"/>
      <c r="SH43" s="446"/>
      <c r="SI43" s="447"/>
      <c r="SJ43" s="447"/>
      <c r="SK43" s="474"/>
      <c r="SL43" s="464"/>
      <c r="SM43" s="464"/>
      <c r="SN43" s="464"/>
      <c r="SO43" s="464"/>
      <c r="SP43" s="464"/>
      <c r="SQ43" s="475"/>
      <c r="SS43" s="459"/>
      <c r="ST43" s="446"/>
      <c r="SU43" s="446"/>
      <c r="SV43" s="446"/>
      <c r="SW43" s="446"/>
      <c r="SX43" s="447"/>
      <c r="SY43" s="447"/>
      <c r="SZ43" s="474"/>
      <c r="TA43" s="464"/>
      <c r="TB43" s="464"/>
      <c r="TC43" s="464"/>
      <c r="TD43" s="464"/>
      <c r="TE43" s="464"/>
      <c r="TF43" s="475"/>
      <c r="TH43" s="459"/>
      <c r="TI43" s="446"/>
      <c r="TJ43" s="446"/>
      <c r="TK43" s="446"/>
      <c r="TL43" s="446"/>
      <c r="TM43" s="447"/>
      <c r="TN43" s="447"/>
      <c r="TO43" s="474"/>
      <c r="TP43" s="464"/>
      <c r="TQ43" s="464"/>
      <c r="TR43" s="464"/>
      <c r="TS43" s="464"/>
      <c r="TT43" s="464"/>
      <c r="TU43" s="475"/>
      <c r="TW43" s="459"/>
      <c r="TX43" s="446"/>
      <c r="TY43" s="446"/>
      <c r="TZ43" s="446"/>
      <c r="UA43" s="446"/>
      <c r="UB43" s="447"/>
      <c r="UC43" s="447"/>
      <c r="UD43" s="474"/>
      <c r="UE43" s="464"/>
      <c r="UF43" s="464"/>
      <c r="UG43" s="464"/>
      <c r="UH43" s="464"/>
      <c r="UI43" s="464"/>
      <c r="UJ43" s="475"/>
      <c r="UL43" s="459"/>
      <c r="UM43" s="446"/>
      <c r="UN43" s="446"/>
      <c r="UO43" s="446"/>
      <c r="UP43" s="446"/>
      <c r="UQ43" s="447"/>
      <c r="UR43" s="447"/>
      <c r="US43" s="474"/>
      <c r="UT43" s="464"/>
      <c r="UU43" s="464"/>
      <c r="UV43" s="464"/>
      <c r="UW43" s="464"/>
      <c r="UX43" s="464"/>
      <c r="UY43" s="475"/>
      <c r="VA43" s="459"/>
      <c r="VB43" s="446"/>
      <c r="VC43" s="446"/>
      <c r="VD43" s="446"/>
      <c r="VE43" s="446"/>
      <c r="VF43" s="447"/>
      <c r="VG43" s="447"/>
      <c r="VH43" s="474"/>
      <c r="VI43" s="464"/>
      <c r="VJ43" s="464"/>
      <c r="VK43" s="464"/>
      <c r="VL43" s="464"/>
      <c r="VM43" s="464"/>
      <c r="VN43" s="475"/>
      <c r="VP43" s="459"/>
      <c r="VQ43" s="446"/>
      <c r="VR43" s="446"/>
      <c r="VS43" s="446"/>
      <c r="VT43" s="446"/>
      <c r="VU43" s="447"/>
      <c r="VV43" s="447"/>
      <c r="VW43" s="474"/>
      <c r="VX43" s="464"/>
      <c r="VY43" s="464"/>
      <c r="VZ43" s="464"/>
      <c r="WA43" s="464"/>
      <c r="WB43" s="464"/>
      <c r="WC43" s="475"/>
      <c r="WE43" s="459"/>
      <c r="WF43" s="446"/>
      <c r="WG43" s="446"/>
      <c r="WH43" s="446"/>
      <c r="WI43" s="446"/>
      <c r="WJ43" s="447"/>
      <c r="WK43" s="447"/>
      <c r="WL43" s="474"/>
      <c r="WM43" s="464"/>
      <c r="WN43" s="464"/>
      <c r="WO43" s="464"/>
      <c r="WP43" s="464"/>
      <c r="WQ43" s="464"/>
      <c r="WR43" s="475"/>
      <c r="WT43" s="459"/>
      <c r="WU43" s="446"/>
      <c r="WV43" s="446"/>
      <c r="WW43" s="446"/>
      <c r="WX43" s="446"/>
      <c r="WY43" s="447"/>
      <c r="WZ43" s="447"/>
      <c r="XA43" s="474"/>
      <c r="XB43" s="464"/>
      <c r="XC43" s="464"/>
      <c r="XD43" s="464"/>
      <c r="XE43" s="464"/>
      <c r="XF43" s="464"/>
      <c r="XG43" s="475"/>
      <c r="XI43" s="459"/>
      <c r="XJ43" s="446"/>
      <c r="XK43" s="446"/>
      <c r="XL43" s="446"/>
      <c r="XM43" s="446"/>
      <c r="XN43" s="447"/>
      <c r="XO43" s="447"/>
      <c r="XP43" s="474"/>
      <c r="XQ43" s="464"/>
      <c r="XR43" s="464"/>
      <c r="XS43" s="464"/>
      <c r="XT43" s="464"/>
      <c r="XU43" s="464"/>
      <c r="XV43" s="475"/>
      <c r="XX43" s="459"/>
      <c r="XY43" s="446"/>
      <c r="XZ43" s="446"/>
      <c r="YA43" s="446"/>
      <c r="YB43" s="446"/>
      <c r="YC43" s="447"/>
      <c r="YD43" s="447"/>
      <c r="YE43" s="474"/>
      <c r="YF43" s="464"/>
      <c r="YG43" s="464"/>
      <c r="YH43" s="464"/>
      <c r="YI43" s="464"/>
      <c r="YJ43" s="464"/>
      <c r="YK43" s="475"/>
      <c r="YM43" s="459"/>
      <c r="YN43" s="446"/>
      <c r="YO43" s="446"/>
      <c r="YP43" s="446"/>
      <c r="YQ43" s="446"/>
      <c r="YR43" s="447"/>
      <c r="YS43" s="447"/>
      <c r="YT43" s="474"/>
      <c r="YU43" s="464"/>
      <c r="YV43" s="464"/>
      <c r="YW43" s="464"/>
      <c r="YX43" s="464"/>
      <c r="YY43" s="464"/>
      <c r="YZ43" s="475"/>
      <c r="ZB43" s="459"/>
      <c r="ZC43" s="446"/>
      <c r="ZD43" s="446"/>
      <c r="ZE43" s="446"/>
      <c r="ZF43" s="446"/>
      <c r="ZG43" s="447"/>
      <c r="ZH43" s="447"/>
      <c r="ZI43" s="474"/>
      <c r="ZJ43" s="464"/>
      <c r="ZK43" s="464"/>
      <c r="ZL43" s="464"/>
      <c r="ZM43" s="464"/>
      <c r="ZN43" s="464"/>
      <c r="ZO43" s="475"/>
      <c r="ZQ43" s="459"/>
      <c r="ZR43" s="446"/>
      <c r="ZS43" s="446"/>
      <c r="ZT43" s="446"/>
      <c r="ZU43" s="446"/>
      <c r="ZV43" s="447"/>
      <c r="ZW43" s="447"/>
      <c r="ZX43" s="474"/>
      <c r="ZY43" s="464"/>
      <c r="ZZ43" s="464"/>
      <c r="AAA43" s="464"/>
      <c r="AAB43" s="464"/>
      <c r="AAC43" s="464"/>
      <c r="AAD43" s="475"/>
      <c r="AAF43" s="459"/>
      <c r="AAG43" s="446"/>
      <c r="AAH43" s="446"/>
      <c r="AAI43" s="446"/>
      <c r="AAJ43" s="446"/>
      <c r="AAK43" s="447"/>
      <c r="AAL43" s="447"/>
      <c r="AAM43" s="474"/>
      <c r="AAN43" s="464"/>
      <c r="AAO43" s="464"/>
      <c r="AAP43" s="464"/>
      <c r="AAQ43" s="464"/>
      <c r="AAR43" s="464"/>
      <c r="AAS43" s="475"/>
      <c r="AAU43" s="459"/>
      <c r="AAV43" s="446"/>
      <c r="AAW43" s="446"/>
      <c r="AAX43" s="446"/>
      <c r="AAY43" s="446"/>
      <c r="AAZ43" s="447"/>
      <c r="ABA43" s="447"/>
      <c r="ABB43" s="474"/>
      <c r="ABC43" s="464"/>
      <c r="ABD43" s="464"/>
      <c r="ABE43" s="464"/>
      <c r="ABF43" s="464"/>
      <c r="ABG43" s="464"/>
      <c r="ABH43" s="475"/>
      <c r="ABJ43" s="459"/>
      <c r="ABK43" s="446"/>
      <c r="ABL43" s="446"/>
      <c r="ABM43" s="446"/>
      <c r="ABN43" s="446"/>
      <c r="ABO43" s="447"/>
      <c r="ABP43" s="447"/>
      <c r="ABQ43" s="474"/>
      <c r="ABR43" s="464"/>
      <c r="ABS43" s="464"/>
      <c r="ABT43" s="464"/>
      <c r="ABU43" s="464"/>
      <c r="ABV43" s="464"/>
      <c r="ABW43" s="475"/>
      <c r="ABY43" s="459"/>
      <c r="ABZ43" s="446"/>
      <c r="ACA43" s="446"/>
      <c r="ACB43" s="446"/>
      <c r="ACC43" s="446"/>
      <c r="ACD43" s="447"/>
      <c r="ACE43" s="447"/>
      <c r="ACF43" s="474"/>
      <c r="ACG43" s="464"/>
      <c r="ACH43" s="464"/>
      <c r="ACI43" s="464"/>
      <c r="ACJ43" s="464"/>
      <c r="ACK43" s="464"/>
      <c r="ACL43" s="475"/>
      <c r="ACN43" s="459"/>
      <c r="ACO43" s="446"/>
      <c r="ACP43" s="446"/>
      <c r="ACQ43" s="446"/>
      <c r="ACR43" s="446"/>
      <c r="ACS43" s="447"/>
      <c r="ACT43" s="447"/>
      <c r="ACU43" s="474"/>
      <c r="ACV43" s="464"/>
      <c r="ACW43" s="464"/>
      <c r="ACX43" s="464"/>
      <c r="ACY43" s="464"/>
      <c r="ACZ43" s="464"/>
      <c r="ADA43" s="475"/>
      <c r="ADC43" s="459"/>
      <c r="ADD43" s="446"/>
      <c r="ADE43" s="446"/>
      <c r="ADF43" s="446"/>
      <c r="ADG43" s="446"/>
      <c r="ADH43" s="447"/>
      <c r="ADI43" s="447"/>
      <c r="ADJ43" s="474"/>
      <c r="ADK43" s="464"/>
      <c r="ADL43" s="464"/>
      <c r="ADM43" s="464"/>
      <c r="ADN43" s="464"/>
      <c r="ADO43" s="464"/>
      <c r="ADP43" s="475"/>
      <c r="ADR43" s="459"/>
      <c r="ADS43" s="446"/>
      <c r="ADT43" s="446"/>
      <c r="ADU43" s="446"/>
      <c r="ADV43" s="446"/>
      <c r="ADW43" s="447"/>
      <c r="ADX43" s="447"/>
      <c r="ADY43" s="474"/>
      <c r="ADZ43" s="464"/>
      <c r="AEA43" s="464"/>
      <c r="AEB43" s="464"/>
      <c r="AEC43" s="464"/>
      <c r="AED43" s="464"/>
      <c r="AEE43" s="475"/>
      <c r="AEG43" s="459"/>
      <c r="AEH43" s="446"/>
      <c r="AEI43" s="446"/>
      <c r="AEJ43" s="446"/>
      <c r="AEK43" s="446"/>
      <c r="AEL43" s="447"/>
      <c r="AEM43" s="447"/>
      <c r="AEN43" s="474"/>
      <c r="AEO43" s="464"/>
      <c r="AEP43" s="464"/>
      <c r="AEQ43" s="464"/>
      <c r="AER43" s="464"/>
      <c r="AES43" s="464"/>
      <c r="AET43" s="475"/>
      <c r="AEV43" s="459"/>
      <c r="AEW43" s="446"/>
      <c r="AEX43" s="446"/>
      <c r="AEY43" s="446"/>
      <c r="AEZ43" s="446"/>
      <c r="AFA43" s="447"/>
      <c r="AFB43" s="447"/>
      <c r="AFC43" s="474"/>
      <c r="AFD43" s="464"/>
      <c r="AFE43" s="464"/>
      <c r="AFF43" s="464"/>
      <c r="AFG43" s="464"/>
      <c r="AFH43" s="464"/>
      <c r="AFI43" s="475"/>
      <c r="AFK43" s="459"/>
      <c r="AFL43" s="446"/>
      <c r="AFM43" s="446"/>
      <c r="AFN43" s="446"/>
      <c r="AFO43" s="446"/>
      <c r="AFP43" s="447"/>
      <c r="AFQ43" s="447"/>
      <c r="AFR43" s="474"/>
      <c r="AFS43" s="464"/>
      <c r="AFT43" s="464"/>
      <c r="AFU43" s="464"/>
      <c r="AFV43" s="464"/>
      <c r="AFW43" s="464"/>
      <c r="AFX43" s="475"/>
      <c r="AFZ43" s="459"/>
      <c r="AGA43" s="446"/>
      <c r="AGB43" s="446"/>
      <c r="AGC43" s="446"/>
      <c r="AGD43" s="446"/>
      <c r="AGE43" s="447"/>
      <c r="AGF43" s="447"/>
      <c r="AGG43" s="474"/>
      <c r="AGH43" s="464"/>
      <c r="AGI43" s="464"/>
      <c r="AGJ43" s="464"/>
      <c r="AGK43" s="464"/>
      <c r="AGL43" s="464"/>
      <c r="AGM43" s="475"/>
      <c r="AGO43" s="459"/>
      <c r="AGP43" s="446"/>
      <c r="AGQ43" s="446"/>
      <c r="AGR43" s="446"/>
      <c r="AGS43" s="446"/>
      <c r="AGT43" s="447"/>
      <c r="AGU43" s="447"/>
      <c r="AGV43" s="474"/>
      <c r="AGW43" s="464"/>
      <c r="AGX43" s="464"/>
      <c r="AGY43" s="464"/>
      <c r="AGZ43" s="464"/>
      <c r="AHA43" s="464"/>
      <c r="AHB43" s="475"/>
      <c r="AHD43" s="459"/>
      <c r="AHE43" s="446"/>
      <c r="AHF43" s="446"/>
      <c r="AHG43" s="446"/>
      <c r="AHH43" s="446"/>
      <c r="AHI43" s="447"/>
      <c r="AHJ43" s="447"/>
      <c r="AHK43" s="474"/>
      <c r="AHL43" s="464"/>
      <c r="AHM43" s="464"/>
      <c r="AHN43" s="464"/>
      <c r="AHO43" s="464"/>
      <c r="AHP43" s="464"/>
      <c r="AHQ43" s="475"/>
      <c r="AHS43" s="459"/>
      <c r="AHT43" s="446"/>
      <c r="AHU43" s="446"/>
      <c r="AHV43" s="446"/>
      <c r="AHW43" s="446"/>
      <c r="AHX43" s="447"/>
      <c r="AHY43" s="447"/>
      <c r="AHZ43" s="474"/>
      <c r="AIA43" s="464"/>
      <c r="AIB43" s="464"/>
      <c r="AIC43" s="464"/>
      <c r="AID43" s="464"/>
      <c r="AIE43" s="464"/>
      <c r="AIF43" s="475"/>
      <c r="AIH43" s="459"/>
      <c r="AII43" s="446"/>
      <c r="AIJ43" s="446"/>
      <c r="AIK43" s="446"/>
      <c r="AIL43" s="446"/>
      <c r="AIM43" s="447"/>
      <c r="AIN43" s="447"/>
      <c r="AIO43" s="474"/>
      <c r="AIP43" s="464"/>
      <c r="AIQ43" s="464"/>
      <c r="AIR43" s="464"/>
      <c r="AIS43" s="464"/>
      <c r="AIT43" s="464"/>
      <c r="AIU43" s="475"/>
      <c r="AIW43" s="459"/>
      <c r="AIX43" s="446"/>
      <c r="AIY43" s="446"/>
      <c r="AIZ43" s="446"/>
      <c r="AJA43" s="446"/>
      <c r="AJB43" s="447"/>
      <c r="AJC43" s="447"/>
      <c r="AJD43" s="474"/>
      <c r="AJE43" s="464"/>
      <c r="AJF43" s="464"/>
      <c r="AJG43" s="464"/>
      <c r="AJH43" s="464"/>
      <c r="AJI43" s="464"/>
      <c r="AJJ43" s="475"/>
      <c r="AJL43" s="459"/>
      <c r="AJM43" s="446"/>
      <c r="AJN43" s="446"/>
      <c r="AJO43" s="446"/>
      <c r="AJP43" s="446"/>
      <c r="AJQ43" s="447"/>
      <c r="AJR43" s="447"/>
      <c r="AJS43" s="474"/>
      <c r="AJT43" s="464"/>
      <c r="AJU43" s="464"/>
      <c r="AJV43" s="464"/>
      <c r="AJW43" s="464"/>
      <c r="AJX43" s="464"/>
      <c r="AJY43" s="475"/>
      <c r="AKA43" s="459"/>
      <c r="AKB43" s="446"/>
      <c r="AKC43" s="446"/>
      <c r="AKD43" s="446"/>
      <c r="AKE43" s="446"/>
      <c r="AKF43" s="447"/>
      <c r="AKG43" s="447"/>
      <c r="AKH43" s="474"/>
      <c r="AKI43" s="464"/>
      <c r="AKJ43" s="464"/>
      <c r="AKK43" s="464"/>
      <c r="AKL43" s="464"/>
      <c r="AKM43" s="464"/>
      <c r="AKN43" s="475"/>
      <c r="AKP43" s="459"/>
      <c r="AKQ43" s="446"/>
      <c r="AKR43" s="446"/>
      <c r="AKS43" s="446"/>
      <c r="AKT43" s="446"/>
      <c r="AKU43" s="447"/>
      <c r="AKV43" s="447"/>
      <c r="AKW43" s="474"/>
      <c r="AKX43" s="464"/>
      <c r="AKY43" s="464"/>
      <c r="AKZ43" s="464"/>
      <c r="ALA43" s="464"/>
      <c r="ALB43" s="464"/>
      <c r="ALC43" s="475"/>
      <c r="ALE43" s="459"/>
      <c r="ALF43" s="446"/>
      <c r="ALG43" s="446"/>
      <c r="ALH43" s="446"/>
      <c r="ALI43" s="446"/>
      <c r="ALJ43" s="447"/>
      <c r="ALK43" s="447"/>
      <c r="ALL43" s="474"/>
      <c r="ALM43" s="464"/>
      <c r="ALN43" s="464"/>
      <c r="ALO43" s="464"/>
      <c r="ALP43" s="464"/>
      <c r="ALQ43" s="464"/>
      <c r="ALR43" s="475"/>
      <c r="ALT43" s="459"/>
      <c r="ALU43" s="446"/>
      <c r="ALV43" s="446"/>
      <c r="ALW43" s="446"/>
      <c r="ALX43" s="446"/>
      <c r="ALY43" s="447"/>
      <c r="ALZ43" s="447"/>
      <c r="AMA43" s="474"/>
      <c r="AMB43" s="464"/>
      <c r="AMC43" s="464"/>
      <c r="AMD43" s="464"/>
      <c r="AME43" s="464"/>
      <c r="AMF43" s="464"/>
      <c r="AMG43" s="475"/>
      <c r="AMI43" s="459"/>
      <c r="AMJ43" s="446"/>
      <c r="AMK43" s="446"/>
      <c r="AML43" s="446"/>
      <c r="AMM43" s="446"/>
      <c r="AMN43" s="447"/>
      <c r="AMO43" s="447"/>
      <c r="AMP43" s="474"/>
      <c r="AMQ43" s="464"/>
      <c r="AMR43" s="464"/>
      <c r="AMS43" s="464"/>
      <c r="AMT43" s="464"/>
      <c r="AMU43" s="464"/>
      <c r="AMV43" s="475"/>
      <c r="AMX43" s="459"/>
      <c r="AMY43" s="446"/>
      <c r="AMZ43" s="446"/>
      <c r="ANA43" s="446"/>
      <c r="ANB43" s="446"/>
      <c r="ANC43" s="447"/>
      <c r="AND43" s="447"/>
      <c r="ANE43" s="474"/>
      <c r="ANF43" s="464"/>
      <c r="ANG43" s="464"/>
      <c r="ANH43" s="464"/>
      <c r="ANI43" s="464"/>
      <c r="ANJ43" s="464"/>
      <c r="ANK43" s="475"/>
      <c r="ANM43" s="459"/>
      <c r="ANN43" s="446"/>
      <c r="ANO43" s="446"/>
      <c r="ANP43" s="446"/>
      <c r="ANQ43" s="446"/>
      <c r="ANR43" s="447"/>
      <c r="ANS43" s="447"/>
      <c r="ANT43" s="474"/>
      <c r="ANU43" s="464"/>
      <c r="ANV43" s="464"/>
      <c r="ANW43" s="464"/>
      <c r="ANX43" s="464"/>
      <c r="ANY43" s="464"/>
      <c r="ANZ43" s="475"/>
      <c r="AOB43" s="459"/>
      <c r="AOC43" s="446"/>
      <c r="AOD43" s="446"/>
      <c r="AOE43" s="446"/>
      <c r="AOF43" s="446"/>
      <c r="AOG43" s="447"/>
      <c r="AOH43" s="447"/>
      <c r="AOI43" s="474"/>
      <c r="AOJ43" s="464"/>
      <c r="AOK43" s="464"/>
      <c r="AOL43" s="464"/>
      <c r="AOM43" s="464"/>
      <c r="AON43" s="464"/>
      <c r="AOO43" s="475"/>
      <c r="AOQ43" s="459"/>
      <c r="AOR43" s="446"/>
      <c r="AOS43" s="446"/>
      <c r="AOT43" s="446"/>
      <c r="AOU43" s="446"/>
      <c r="AOV43" s="447"/>
      <c r="AOW43" s="447"/>
      <c r="AOX43" s="474"/>
      <c r="AOY43" s="464"/>
      <c r="AOZ43" s="464"/>
      <c r="APA43" s="464"/>
      <c r="APB43" s="464"/>
      <c r="APC43" s="464"/>
      <c r="APD43" s="475"/>
      <c r="APF43" s="459"/>
      <c r="APG43" s="446"/>
      <c r="APH43" s="446"/>
      <c r="API43" s="446"/>
      <c r="APJ43" s="446"/>
      <c r="APK43" s="447"/>
      <c r="APL43" s="447"/>
      <c r="APM43" s="474"/>
      <c r="APN43" s="464"/>
      <c r="APO43" s="464"/>
      <c r="APP43" s="464"/>
      <c r="APQ43" s="464"/>
      <c r="APR43" s="464"/>
      <c r="APS43" s="475"/>
      <c r="APU43" s="459"/>
      <c r="APV43" s="446"/>
      <c r="APW43" s="446"/>
      <c r="APX43" s="446"/>
      <c r="APY43" s="446"/>
      <c r="APZ43" s="447"/>
      <c r="AQA43" s="447"/>
      <c r="AQB43" s="474"/>
      <c r="AQC43" s="464"/>
      <c r="AQD43" s="464"/>
      <c r="AQE43" s="464"/>
      <c r="AQF43" s="464"/>
      <c r="AQG43" s="464"/>
      <c r="AQH43" s="475"/>
      <c r="AQJ43" s="459"/>
      <c r="AQK43" s="446"/>
      <c r="AQL43" s="446"/>
      <c r="AQM43" s="446"/>
      <c r="AQN43" s="446"/>
      <c r="AQO43" s="447"/>
      <c r="AQP43" s="447"/>
      <c r="AQQ43" s="474"/>
      <c r="AQR43" s="464"/>
      <c r="AQS43" s="464"/>
      <c r="AQT43" s="464"/>
      <c r="AQU43" s="464"/>
      <c r="AQV43" s="464"/>
      <c r="AQW43" s="475"/>
      <c r="AQY43" s="459"/>
      <c r="AQZ43" s="446"/>
      <c r="ARA43" s="446"/>
      <c r="ARB43" s="446"/>
      <c r="ARC43" s="446"/>
      <c r="ARD43" s="447"/>
      <c r="ARE43" s="447"/>
      <c r="ARF43" s="474"/>
      <c r="ARG43" s="464"/>
      <c r="ARH43" s="464"/>
      <c r="ARI43" s="464"/>
      <c r="ARJ43" s="464"/>
      <c r="ARK43" s="464"/>
      <c r="ARL43" s="475"/>
      <c r="ARN43" s="459"/>
      <c r="ARO43" s="446"/>
      <c r="ARP43" s="446"/>
      <c r="ARQ43" s="446"/>
      <c r="ARR43" s="446"/>
      <c r="ARS43" s="447"/>
      <c r="ART43" s="447"/>
      <c r="ARU43" s="474"/>
      <c r="ARV43" s="464"/>
      <c r="ARW43" s="464"/>
      <c r="ARX43" s="464"/>
      <c r="ARY43" s="464"/>
      <c r="ARZ43" s="464"/>
      <c r="ASA43" s="475"/>
      <c r="ASC43" s="459"/>
      <c r="ASD43" s="446"/>
      <c r="ASE43" s="446"/>
      <c r="ASF43" s="446"/>
      <c r="ASG43" s="446"/>
      <c r="ASH43" s="447"/>
      <c r="ASI43" s="447"/>
      <c r="ASJ43" s="474"/>
      <c r="ASK43" s="464"/>
      <c r="ASL43" s="464"/>
      <c r="ASM43" s="464"/>
      <c r="ASN43" s="464"/>
      <c r="ASO43" s="464"/>
      <c r="ASP43" s="475"/>
      <c r="ASR43" s="459"/>
      <c r="ASS43" s="446"/>
      <c r="AST43" s="446"/>
      <c r="ASU43" s="446"/>
      <c r="ASV43" s="446"/>
      <c r="ASW43" s="447"/>
      <c r="ASX43" s="447"/>
      <c r="ASY43" s="474"/>
      <c r="ASZ43" s="464"/>
      <c r="ATA43" s="464"/>
      <c r="ATB43" s="464"/>
      <c r="ATC43" s="464"/>
      <c r="ATD43" s="464"/>
      <c r="ATE43" s="475"/>
      <c r="ATG43" s="459"/>
      <c r="ATH43" s="446"/>
      <c r="ATI43" s="446"/>
      <c r="ATJ43" s="446"/>
      <c r="ATK43" s="446"/>
      <c r="ATL43" s="447"/>
      <c r="ATM43" s="447"/>
      <c r="ATN43" s="474"/>
      <c r="ATO43" s="464"/>
      <c r="ATP43" s="464"/>
      <c r="ATQ43" s="464"/>
      <c r="ATR43" s="464"/>
      <c r="ATS43" s="464"/>
      <c r="ATT43" s="475"/>
      <c r="ATV43" s="459"/>
      <c r="ATW43" s="446"/>
      <c r="ATX43" s="446"/>
      <c r="ATY43" s="446"/>
      <c r="ATZ43" s="446"/>
      <c r="AUA43" s="447"/>
      <c r="AUB43" s="447"/>
      <c r="AUC43" s="474"/>
      <c r="AUD43" s="464"/>
      <c r="AUE43" s="464"/>
      <c r="AUF43" s="464"/>
      <c r="AUG43" s="464"/>
      <c r="AUH43" s="464"/>
      <c r="AUI43" s="475"/>
      <c r="AUK43" s="459"/>
      <c r="AUL43" s="446"/>
      <c r="AUM43" s="446"/>
      <c r="AUN43" s="446"/>
      <c r="AUO43" s="446"/>
      <c r="AUP43" s="447"/>
      <c r="AUQ43" s="447"/>
      <c r="AUR43" s="474"/>
      <c r="AUS43" s="464"/>
      <c r="AUT43" s="464"/>
      <c r="AUU43" s="464"/>
      <c r="AUV43" s="464"/>
      <c r="AUW43" s="464"/>
      <c r="AUX43" s="475"/>
      <c r="AUZ43" s="459"/>
      <c r="AVA43" s="446"/>
      <c r="AVB43" s="446"/>
      <c r="AVC43" s="446"/>
      <c r="AVD43" s="446"/>
      <c r="AVE43" s="447"/>
      <c r="AVF43" s="447"/>
      <c r="AVG43" s="474"/>
      <c r="AVH43" s="464"/>
      <c r="AVI43" s="464"/>
      <c r="AVJ43" s="464"/>
      <c r="AVK43" s="464"/>
      <c r="AVL43" s="464"/>
      <c r="AVM43" s="475"/>
      <c r="AVO43" s="459"/>
      <c r="AVP43" s="446"/>
      <c r="AVQ43" s="446"/>
      <c r="AVR43" s="446"/>
      <c r="AVS43" s="446"/>
      <c r="AVT43" s="447"/>
      <c r="AVU43" s="447"/>
      <c r="AVV43" s="474"/>
      <c r="AVW43" s="464"/>
      <c r="AVX43" s="464"/>
      <c r="AVY43" s="464"/>
      <c r="AVZ43" s="464"/>
      <c r="AWA43" s="464"/>
      <c r="AWB43" s="475"/>
      <c r="AWD43" s="459"/>
      <c r="AWE43" s="446"/>
      <c r="AWF43" s="446"/>
      <c r="AWG43" s="446"/>
      <c r="AWH43" s="446"/>
      <c r="AWI43" s="447"/>
      <c r="AWJ43" s="447"/>
      <c r="AWK43" s="474"/>
      <c r="AWL43" s="464"/>
      <c r="AWM43" s="464"/>
      <c r="AWN43" s="464"/>
      <c r="AWO43" s="464"/>
      <c r="AWP43" s="464"/>
      <c r="AWQ43" s="475"/>
      <c r="AWS43" s="459"/>
      <c r="AWT43" s="446"/>
      <c r="AWU43" s="446"/>
      <c r="AWV43" s="446"/>
      <c r="AWW43" s="446"/>
      <c r="AWX43" s="447"/>
      <c r="AWY43" s="447"/>
      <c r="AWZ43" s="474"/>
      <c r="AXA43" s="464"/>
      <c r="AXB43" s="464"/>
      <c r="AXC43" s="464"/>
      <c r="AXD43" s="464"/>
      <c r="AXE43" s="464"/>
      <c r="AXF43" s="475"/>
      <c r="AXH43" s="459"/>
      <c r="AXI43" s="446"/>
      <c r="AXJ43" s="446"/>
      <c r="AXK43" s="446"/>
      <c r="AXL43" s="446"/>
      <c r="AXM43" s="447"/>
      <c r="AXN43" s="447"/>
      <c r="AXO43" s="474"/>
      <c r="AXP43" s="464"/>
      <c r="AXQ43" s="464"/>
      <c r="AXR43" s="464"/>
      <c r="AXS43" s="464"/>
      <c r="AXT43" s="464"/>
      <c r="AXU43" s="475"/>
      <c r="AXW43" s="459"/>
      <c r="AXX43" s="446"/>
      <c r="AXY43" s="446"/>
      <c r="AXZ43" s="446"/>
      <c r="AYA43" s="446"/>
      <c r="AYB43" s="447"/>
      <c r="AYC43" s="447"/>
      <c r="AYD43" s="474"/>
      <c r="AYE43" s="464"/>
      <c r="AYF43" s="464"/>
      <c r="AYG43" s="464"/>
      <c r="AYH43" s="464"/>
      <c r="AYI43" s="464"/>
      <c r="AYJ43" s="475"/>
      <c r="AYL43" s="459"/>
      <c r="AYM43" s="446"/>
      <c r="AYN43" s="446"/>
      <c r="AYO43" s="446"/>
      <c r="AYP43" s="446"/>
      <c r="AYQ43" s="447"/>
      <c r="AYR43" s="447"/>
      <c r="AYS43" s="474"/>
      <c r="AYT43" s="464"/>
      <c r="AYU43" s="464"/>
      <c r="AYV43" s="464"/>
      <c r="AYW43" s="464"/>
      <c r="AYX43" s="464"/>
      <c r="AYY43" s="475"/>
      <c r="AZA43" s="459"/>
      <c r="AZB43" s="446"/>
      <c r="AZC43" s="446"/>
      <c r="AZD43" s="446"/>
      <c r="AZE43" s="446"/>
      <c r="AZF43" s="447"/>
      <c r="AZG43" s="447"/>
      <c r="AZH43" s="474"/>
      <c r="AZI43" s="464"/>
      <c r="AZJ43" s="464"/>
      <c r="AZK43" s="464"/>
      <c r="AZL43" s="464"/>
      <c r="AZM43" s="464"/>
      <c r="AZN43" s="475"/>
      <c r="AZP43" s="459"/>
      <c r="AZQ43" s="446"/>
      <c r="AZR43" s="446"/>
      <c r="AZS43" s="446"/>
      <c r="AZT43" s="446"/>
      <c r="AZU43" s="447"/>
      <c r="AZV43" s="447"/>
      <c r="AZW43" s="474"/>
      <c r="AZX43" s="464"/>
      <c r="AZY43" s="464"/>
      <c r="AZZ43" s="464"/>
      <c r="BAA43" s="464"/>
      <c r="BAB43" s="464"/>
      <c r="BAC43" s="475"/>
      <c r="BAE43" s="459"/>
      <c r="BAF43" s="446"/>
      <c r="BAG43" s="446"/>
      <c r="BAH43" s="446"/>
      <c r="BAI43" s="446"/>
      <c r="BAJ43" s="447"/>
      <c r="BAK43" s="447"/>
      <c r="BAL43" s="474"/>
      <c r="BAM43" s="464"/>
      <c r="BAN43" s="464"/>
      <c r="BAO43" s="464"/>
      <c r="BAP43" s="464"/>
      <c r="BAQ43" s="464"/>
      <c r="BAR43" s="475"/>
      <c r="BAT43" s="459"/>
      <c r="BAU43" s="446"/>
      <c r="BAV43" s="446"/>
      <c r="BAW43" s="446"/>
      <c r="BAX43" s="446"/>
      <c r="BAY43" s="447"/>
      <c r="BAZ43" s="447"/>
      <c r="BBA43" s="474"/>
      <c r="BBB43" s="464"/>
      <c r="BBC43" s="464"/>
      <c r="BBD43" s="464"/>
      <c r="BBE43" s="464"/>
      <c r="BBF43" s="464"/>
      <c r="BBG43" s="475"/>
      <c r="BBI43" s="459"/>
      <c r="BBJ43" s="446"/>
      <c r="BBK43" s="446"/>
      <c r="BBL43" s="446"/>
      <c r="BBM43" s="446"/>
      <c r="BBN43" s="447"/>
      <c r="BBO43" s="447"/>
      <c r="BBP43" s="474"/>
      <c r="BBQ43" s="464"/>
      <c r="BBR43" s="464"/>
      <c r="BBS43" s="464"/>
      <c r="BBT43" s="464"/>
      <c r="BBU43" s="464"/>
      <c r="BBV43" s="475"/>
      <c r="BBX43" s="459"/>
      <c r="BBY43" s="446"/>
      <c r="BBZ43" s="446"/>
      <c r="BCA43" s="446"/>
      <c r="BCB43" s="446"/>
      <c r="BCC43" s="447"/>
      <c r="BCD43" s="447"/>
      <c r="BCE43" s="474"/>
      <c r="BCF43" s="464"/>
      <c r="BCG43" s="464"/>
      <c r="BCH43" s="464"/>
      <c r="BCI43" s="464"/>
      <c r="BCJ43" s="464"/>
      <c r="BCK43" s="475"/>
      <c r="BCM43" s="459"/>
      <c r="BCN43" s="446"/>
      <c r="BCO43" s="446"/>
      <c r="BCP43" s="446"/>
      <c r="BCQ43" s="446"/>
      <c r="BCR43" s="447"/>
      <c r="BCS43" s="447"/>
      <c r="BCT43" s="474"/>
      <c r="BCU43" s="464"/>
      <c r="BCV43" s="464"/>
      <c r="BCW43" s="464"/>
      <c r="BCX43" s="464"/>
      <c r="BCY43" s="464"/>
      <c r="BCZ43" s="475"/>
      <c r="BDB43" s="459"/>
      <c r="BDC43" s="446"/>
      <c r="BDD43" s="446"/>
      <c r="BDE43" s="446"/>
      <c r="BDF43" s="446"/>
      <c r="BDG43" s="447"/>
      <c r="BDH43" s="447"/>
      <c r="BDI43" s="474"/>
      <c r="BDJ43" s="464"/>
      <c r="BDK43" s="464"/>
      <c r="BDL43" s="464"/>
      <c r="BDM43" s="464"/>
      <c r="BDN43" s="464"/>
      <c r="BDO43" s="475"/>
      <c r="BDQ43" s="459"/>
      <c r="BDR43" s="446"/>
      <c r="BDS43" s="446"/>
      <c r="BDT43" s="446"/>
      <c r="BDU43" s="446"/>
      <c r="BDV43" s="447"/>
      <c r="BDW43" s="447"/>
      <c r="BDX43" s="474"/>
      <c r="BDY43" s="464"/>
      <c r="BDZ43" s="464"/>
      <c r="BEA43" s="464"/>
      <c r="BEB43" s="464"/>
      <c r="BEC43" s="464"/>
      <c r="BED43" s="475"/>
      <c r="BEF43" s="459"/>
      <c r="BEG43" s="446"/>
      <c r="BEH43" s="446"/>
      <c r="BEI43" s="446"/>
      <c r="BEJ43" s="446"/>
      <c r="BEK43" s="447"/>
      <c r="BEL43" s="447"/>
      <c r="BEM43" s="474"/>
      <c r="BEN43" s="464"/>
      <c r="BEO43" s="464"/>
      <c r="BEP43" s="464"/>
      <c r="BEQ43" s="464"/>
      <c r="BER43" s="464"/>
      <c r="BES43" s="475"/>
      <c r="BEU43" s="459"/>
      <c r="BEV43" s="446"/>
      <c r="BEW43" s="446"/>
      <c r="BEX43" s="446"/>
      <c r="BEY43" s="446"/>
      <c r="BEZ43" s="447"/>
      <c r="BFA43" s="447"/>
      <c r="BFB43" s="474"/>
      <c r="BFC43" s="464"/>
      <c r="BFD43" s="464"/>
      <c r="BFE43" s="464"/>
      <c r="BFF43" s="464"/>
      <c r="BFG43" s="464"/>
      <c r="BFH43" s="475"/>
      <c r="BFJ43" s="459"/>
      <c r="BFK43" s="446"/>
      <c r="BFL43" s="446"/>
      <c r="BFM43" s="446"/>
      <c r="BFN43" s="446"/>
      <c r="BFO43" s="447"/>
      <c r="BFP43" s="447"/>
      <c r="BFQ43" s="474"/>
      <c r="BFR43" s="464"/>
      <c r="BFS43" s="464"/>
      <c r="BFT43" s="464"/>
      <c r="BFU43" s="464"/>
      <c r="BFV43" s="464"/>
      <c r="BFW43" s="475"/>
      <c r="BFY43" s="459"/>
      <c r="BFZ43" s="446"/>
      <c r="BGA43" s="446"/>
      <c r="BGB43" s="446"/>
      <c r="BGC43" s="446"/>
      <c r="BGD43" s="447"/>
      <c r="BGE43" s="447"/>
      <c r="BGF43" s="474"/>
      <c r="BGG43" s="464"/>
      <c r="BGH43" s="464"/>
      <c r="BGI43" s="464"/>
      <c r="BGJ43" s="464"/>
      <c r="BGK43" s="464"/>
      <c r="BGL43" s="475"/>
      <c r="BGN43" s="459"/>
      <c r="BGO43" s="446"/>
      <c r="BGP43" s="446"/>
      <c r="BGQ43" s="446"/>
      <c r="BGR43" s="446"/>
      <c r="BGS43" s="447"/>
      <c r="BGT43" s="447"/>
      <c r="BGU43" s="474"/>
      <c r="BGV43" s="464"/>
      <c r="BGW43" s="464"/>
      <c r="BGX43" s="464"/>
      <c r="BGY43" s="464"/>
      <c r="BGZ43" s="464"/>
      <c r="BHA43" s="475"/>
      <c r="BHC43" s="459"/>
      <c r="BHD43" s="446"/>
      <c r="BHE43" s="446"/>
      <c r="BHF43" s="446"/>
      <c r="BHG43" s="446"/>
      <c r="BHH43" s="447"/>
      <c r="BHI43" s="447"/>
      <c r="BHJ43" s="474"/>
      <c r="BHK43" s="464"/>
      <c r="BHL43" s="464"/>
      <c r="BHM43" s="464"/>
      <c r="BHN43" s="464"/>
      <c r="BHO43" s="464"/>
      <c r="BHP43" s="475"/>
      <c r="BHR43" s="459"/>
      <c r="BHS43" s="446"/>
      <c r="BHT43" s="446"/>
      <c r="BHU43" s="446"/>
      <c r="BHV43" s="446"/>
      <c r="BHW43" s="447"/>
      <c r="BHX43" s="447"/>
      <c r="BHY43" s="474"/>
      <c r="BHZ43" s="464"/>
      <c r="BIA43" s="464"/>
      <c r="BIB43" s="464"/>
      <c r="BIC43" s="464"/>
      <c r="BID43" s="464"/>
      <c r="BIE43" s="475"/>
      <c r="BIG43" s="459"/>
      <c r="BIH43" s="446"/>
      <c r="BII43" s="446"/>
      <c r="BIJ43" s="446"/>
      <c r="BIK43" s="446"/>
      <c r="BIL43" s="447"/>
      <c r="BIM43" s="447"/>
      <c r="BIN43" s="474"/>
      <c r="BIO43" s="464"/>
      <c r="BIP43" s="464"/>
      <c r="BIQ43" s="464"/>
      <c r="BIR43" s="464"/>
      <c r="BIS43" s="464"/>
      <c r="BIT43" s="475"/>
      <c r="BIV43" s="459"/>
      <c r="BIW43" s="446"/>
      <c r="BIX43" s="446"/>
      <c r="BIY43" s="446"/>
      <c r="BIZ43" s="446"/>
      <c r="BJA43" s="447"/>
      <c r="BJB43" s="447"/>
      <c r="BJC43" s="474"/>
      <c r="BJD43" s="464"/>
      <c r="BJE43" s="464"/>
      <c r="BJF43" s="464"/>
      <c r="BJG43" s="464"/>
      <c r="BJH43" s="464"/>
      <c r="BJI43" s="475"/>
      <c r="BJK43" s="459"/>
      <c r="BJL43" s="446"/>
      <c r="BJM43" s="446"/>
      <c r="BJN43" s="446"/>
      <c r="BJO43" s="446"/>
      <c r="BJP43" s="447"/>
      <c r="BJQ43" s="447"/>
      <c r="BJR43" s="474"/>
      <c r="BJS43" s="464"/>
      <c r="BJT43" s="464"/>
      <c r="BJU43" s="464"/>
      <c r="BJV43" s="464"/>
      <c r="BJW43" s="464"/>
      <c r="BJX43" s="475"/>
      <c r="BJZ43" s="459"/>
      <c r="BKA43" s="446"/>
      <c r="BKB43" s="446"/>
      <c r="BKC43" s="446"/>
      <c r="BKD43" s="446"/>
      <c r="BKE43" s="447"/>
      <c r="BKF43" s="447"/>
      <c r="BKG43" s="474"/>
      <c r="BKH43" s="464"/>
      <c r="BKI43" s="464"/>
      <c r="BKJ43" s="464"/>
      <c r="BKK43" s="464"/>
      <c r="BKL43" s="464"/>
      <c r="BKM43" s="475"/>
      <c r="BKO43" s="459"/>
      <c r="BKP43" s="446"/>
      <c r="BKQ43" s="446"/>
      <c r="BKR43" s="446"/>
      <c r="BKS43" s="446"/>
      <c r="BKT43" s="447"/>
      <c r="BKU43" s="447"/>
      <c r="BKV43" s="474"/>
      <c r="BKW43" s="464"/>
      <c r="BKX43" s="464"/>
      <c r="BKY43" s="464"/>
      <c r="BKZ43" s="464"/>
      <c r="BLA43" s="464"/>
      <c r="BLB43" s="475"/>
      <c r="BLD43" s="459"/>
      <c r="BLE43" s="446"/>
      <c r="BLF43" s="446"/>
      <c r="BLG43" s="446"/>
      <c r="BLH43" s="446"/>
      <c r="BLI43" s="447"/>
      <c r="BLJ43" s="447"/>
      <c r="BLK43" s="474"/>
      <c r="BLL43" s="464"/>
      <c r="BLM43" s="464"/>
      <c r="BLN43" s="464"/>
      <c r="BLO43" s="464"/>
      <c r="BLP43" s="464"/>
      <c r="BLQ43" s="475"/>
      <c r="BLS43" s="459"/>
      <c r="BLT43" s="446"/>
      <c r="BLU43" s="446"/>
      <c r="BLV43" s="446"/>
      <c r="BLW43" s="446"/>
      <c r="BLX43" s="447"/>
      <c r="BLY43" s="447"/>
      <c r="BLZ43" s="474"/>
      <c r="BMA43" s="464"/>
      <c r="BMB43" s="464"/>
      <c r="BMC43" s="464"/>
      <c r="BMD43" s="464"/>
      <c r="BME43" s="464"/>
      <c r="BMF43" s="475"/>
      <c r="BMH43" s="459"/>
      <c r="BMI43" s="446"/>
      <c r="BMJ43" s="446"/>
      <c r="BMK43" s="446"/>
      <c r="BML43" s="446"/>
      <c r="BMM43" s="447"/>
      <c r="BMN43" s="447"/>
      <c r="BMO43" s="474"/>
      <c r="BMP43" s="464"/>
      <c r="BMQ43" s="464"/>
      <c r="BMR43" s="464"/>
      <c r="BMS43" s="464"/>
      <c r="BMT43" s="464"/>
      <c r="BMU43" s="475"/>
      <c r="BMW43" s="459"/>
      <c r="BMX43" s="446"/>
      <c r="BMY43" s="446"/>
      <c r="BMZ43" s="446"/>
      <c r="BNA43" s="446"/>
      <c r="BNB43" s="447"/>
      <c r="BNC43" s="447"/>
      <c r="BND43" s="474"/>
      <c r="BNE43" s="464"/>
      <c r="BNF43" s="464"/>
      <c r="BNG43" s="464"/>
      <c r="BNH43" s="464"/>
      <c r="BNI43" s="464"/>
      <c r="BNJ43" s="475"/>
      <c r="BNL43" s="459"/>
      <c r="BNM43" s="446"/>
      <c r="BNN43" s="446"/>
      <c r="BNO43" s="446"/>
      <c r="BNP43" s="446"/>
      <c r="BNQ43" s="447"/>
      <c r="BNR43" s="447"/>
      <c r="BNS43" s="474"/>
      <c r="BNT43" s="464"/>
      <c r="BNU43" s="464"/>
      <c r="BNV43" s="464"/>
      <c r="BNW43" s="464"/>
      <c r="BNX43" s="464"/>
      <c r="BNY43" s="475"/>
      <c r="BOA43" s="459"/>
      <c r="BOB43" s="446"/>
      <c r="BOC43" s="446"/>
      <c r="BOD43" s="446"/>
      <c r="BOE43" s="446"/>
      <c r="BOF43" s="447"/>
      <c r="BOG43" s="447"/>
      <c r="BOH43" s="474"/>
      <c r="BOI43" s="464"/>
      <c r="BOJ43" s="464"/>
      <c r="BOK43" s="464"/>
      <c r="BOL43" s="464"/>
      <c r="BOM43" s="464"/>
      <c r="BON43" s="475"/>
      <c r="BOP43" s="459"/>
      <c r="BOQ43" s="446"/>
      <c r="BOR43" s="446"/>
      <c r="BOS43" s="446"/>
      <c r="BOT43" s="446"/>
      <c r="BOU43" s="447"/>
      <c r="BOV43" s="447"/>
      <c r="BOW43" s="474"/>
      <c r="BOX43" s="464"/>
      <c r="BOY43" s="464"/>
      <c r="BOZ43" s="464"/>
      <c r="BPA43" s="464"/>
      <c r="BPB43" s="464"/>
      <c r="BPC43" s="475"/>
      <c r="BPE43" s="459"/>
      <c r="BPF43" s="446"/>
      <c r="BPG43" s="446"/>
      <c r="BPH43" s="446"/>
      <c r="BPI43" s="446"/>
      <c r="BPJ43" s="447"/>
      <c r="BPK43" s="447"/>
      <c r="BPL43" s="474"/>
      <c r="BPM43" s="464"/>
      <c r="BPN43" s="464"/>
      <c r="BPO43" s="464"/>
      <c r="BPP43" s="464"/>
      <c r="BPQ43" s="464"/>
      <c r="BPR43" s="475"/>
      <c r="BPT43" s="459"/>
      <c r="BPU43" s="446"/>
      <c r="BPV43" s="446"/>
      <c r="BPW43" s="446"/>
      <c r="BPX43" s="446"/>
      <c r="BPY43" s="447"/>
      <c r="BPZ43" s="447"/>
      <c r="BQA43" s="474"/>
      <c r="BQB43" s="464"/>
      <c r="BQC43" s="464"/>
      <c r="BQD43" s="464"/>
      <c r="BQE43" s="464"/>
      <c r="BQF43" s="464"/>
      <c r="BQG43" s="475"/>
      <c r="BQI43" s="459"/>
      <c r="BQJ43" s="446"/>
      <c r="BQK43" s="446"/>
      <c r="BQL43" s="446"/>
      <c r="BQM43" s="446"/>
      <c r="BQN43" s="447"/>
      <c r="BQO43" s="447"/>
      <c r="BQP43" s="474"/>
      <c r="BQQ43" s="464"/>
      <c r="BQR43" s="464"/>
      <c r="BQS43" s="464"/>
      <c r="BQT43" s="464"/>
      <c r="BQU43" s="464"/>
      <c r="BQV43" s="475"/>
      <c r="BQX43" s="459"/>
      <c r="BQY43" s="446"/>
      <c r="BQZ43" s="446"/>
      <c r="BRA43" s="446"/>
      <c r="BRB43" s="446"/>
      <c r="BRC43" s="447"/>
      <c r="BRD43" s="447"/>
      <c r="BRE43" s="474"/>
      <c r="BRF43" s="464"/>
      <c r="BRG43" s="464"/>
      <c r="BRH43" s="464"/>
      <c r="BRI43" s="464"/>
      <c r="BRJ43" s="464"/>
      <c r="BRK43" s="475"/>
      <c r="BRM43" s="459"/>
      <c r="BRN43" s="446"/>
      <c r="BRO43" s="446"/>
      <c r="BRP43" s="446"/>
      <c r="BRQ43" s="446"/>
      <c r="BRR43" s="447"/>
      <c r="BRS43" s="447"/>
      <c r="BRT43" s="474"/>
      <c r="BRU43" s="464"/>
      <c r="BRV43" s="464"/>
      <c r="BRW43" s="464"/>
      <c r="BRX43" s="464"/>
      <c r="BRY43" s="464"/>
      <c r="BRZ43" s="475"/>
      <c r="BSB43" s="459"/>
      <c r="BSC43" s="446"/>
      <c r="BSD43" s="446"/>
      <c r="BSE43" s="446"/>
      <c r="BSF43" s="446"/>
      <c r="BSG43" s="447"/>
      <c r="BSH43" s="447"/>
      <c r="BSI43" s="474"/>
      <c r="BSJ43" s="464"/>
      <c r="BSK43" s="464"/>
      <c r="BSL43" s="464"/>
      <c r="BSM43" s="464"/>
      <c r="BSN43" s="464"/>
      <c r="BSO43" s="475"/>
      <c r="BSQ43" s="459"/>
      <c r="BSR43" s="446"/>
      <c r="BSS43" s="446"/>
      <c r="BST43" s="446"/>
      <c r="BSU43" s="446"/>
      <c r="BSV43" s="447"/>
      <c r="BSW43" s="447"/>
      <c r="BSX43" s="474"/>
      <c r="BSY43" s="464"/>
      <c r="BSZ43" s="464"/>
      <c r="BTA43" s="464"/>
      <c r="BTB43" s="464"/>
      <c r="BTC43" s="464"/>
      <c r="BTD43" s="475"/>
      <c r="BTF43" s="459"/>
      <c r="BTG43" s="446"/>
      <c r="BTH43" s="446"/>
      <c r="BTI43" s="446"/>
      <c r="BTJ43" s="446"/>
      <c r="BTK43" s="447"/>
      <c r="BTL43" s="447"/>
      <c r="BTM43" s="474"/>
      <c r="BTN43" s="464"/>
      <c r="BTO43" s="464"/>
      <c r="BTP43" s="464"/>
      <c r="BTQ43" s="464"/>
      <c r="BTR43" s="464"/>
      <c r="BTS43" s="475"/>
      <c r="BTU43" s="459"/>
      <c r="BTV43" s="446"/>
      <c r="BTW43" s="446"/>
      <c r="BTX43" s="446"/>
      <c r="BTY43" s="446"/>
      <c r="BTZ43" s="447"/>
      <c r="BUA43" s="447"/>
      <c r="BUB43" s="474"/>
      <c r="BUC43" s="464"/>
      <c r="BUD43" s="464"/>
      <c r="BUE43" s="464"/>
      <c r="BUF43" s="464"/>
      <c r="BUG43" s="464"/>
      <c r="BUH43" s="475"/>
      <c r="BUJ43" s="459"/>
      <c r="BUK43" s="446"/>
      <c r="BUL43" s="446"/>
      <c r="BUM43" s="446"/>
      <c r="BUN43" s="446"/>
      <c r="BUO43" s="447"/>
      <c r="BUP43" s="447"/>
      <c r="BUQ43" s="474"/>
      <c r="BUR43" s="464"/>
      <c r="BUS43" s="464"/>
      <c r="BUT43" s="464"/>
      <c r="BUU43" s="464"/>
      <c r="BUV43" s="464"/>
      <c r="BUW43" s="475"/>
      <c r="BUY43" s="459"/>
      <c r="BUZ43" s="446"/>
      <c r="BVA43" s="446"/>
      <c r="BVB43" s="446"/>
      <c r="BVC43" s="446"/>
      <c r="BVD43" s="447"/>
      <c r="BVE43" s="447"/>
      <c r="BVF43" s="474"/>
      <c r="BVG43" s="464"/>
      <c r="BVH43" s="464"/>
      <c r="BVI43" s="464"/>
      <c r="BVJ43" s="464"/>
      <c r="BVK43" s="464"/>
      <c r="BVL43" s="475"/>
      <c r="BVN43" s="459"/>
      <c r="BVO43" s="446"/>
      <c r="BVP43" s="446"/>
      <c r="BVQ43" s="446"/>
      <c r="BVR43" s="446"/>
      <c r="BVS43" s="447"/>
      <c r="BVT43" s="447"/>
      <c r="BVU43" s="474"/>
      <c r="BVV43" s="464"/>
      <c r="BVW43" s="464"/>
      <c r="BVX43" s="464"/>
      <c r="BVY43" s="464"/>
      <c r="BVZ43" s="464"/>
      <c r="BWA43" s="475"/>
    </row>
    <row r="44" spans="2:1951" ht="18" customHeight="1" x14ac:dyDescent="0.2">
      <c r="B44" s="301">
        <f>B25+1</f>
        <v>2024</v>
      </c>
      <c r="C44" s="440"/>
      <c r="D44" s="441"/>
      <c r="E44" s="441"/>
      <c r="F44" s="441"/>
      <c r="G44" s="441"/>
      <c r="H44" s="441"/>
      <c r="I44" s="441"/>
      <c r="J44" s="441"/>
      <c r="K44" s="441"/>
      <c r="L44" s="441"/>
      <c r="M44" s="441"/>
      <c r="N44" s="441"/>
      <c r="O44" s="441"/>
      <c r="P44" s="442"/>
      <c r="R44" s="456"/>
      <c r="S44" s="441"/>
      <c r="T44" s="441"/>
      <c r="U44" s="441"/>
      <c r="V44" s="441"/>
      <c r="W44" s="441"/>
      <c r="X44" s="441"/>
      <c r="Y44" s="441"/>
      <c r="Z44" s="441"/>
      <c r="AA44" s="441"/>
      <c r="AB44" s="441"/>
      <c r="AC44" s="441"/>
      <c r="AD44" s="441"/>
      <c r="AE44" s="442"/>
      <c r="AG44" s="456"/>
      <c r="AH44" s="441"/>
      <c r="AI44" s="441"/>
      <c r="AJ44" s="441"/>
      <c r="AK44" s="441"/>
      <c r="AL44" s="441"/>
      <c r="AM44" s="441"/>
      <c r="AN44" s="441"/>
      <c r="AO44" s="441"/>
      <c r="AP44" s="441"/>
      <c r="AQ44" s="441"/>
      <c r="AR44" s="441"/>
      <c r="AS44" s="441"/>
      <c r="AT44" s="442"/>
      <c r="AV44" s="456"/>
      <c r="AW44" s="441"/>
      <c r="AX44" s="441"/>
      <c r="AY44" s="441"/>
      <c r="AZ44" s="441"/>
      <c r="BA44" s="441"/>
      <c r="BB44" s="441"/>
      <c r="BC44" s="441"/>
      <c r="BD44" s="441"/>
      <c r="BE44" s="441"/>
      <c r="BF44" s="441"/>
      <c r="BG44" s="441"/>
      <c r="BH44" s="441"/>
      <c r="BI44" s="442"/>
      <c r="BK44" s="456"/>
      <c r="BL44" s="441"/>
      <c r="BM44" s="441"/>
      <c r="BN44" s="441"/>
      <c r="BO44" s="441"/>
      <c r="BP44" s="441"/>
      <c r="BQ44" s="441"/>
      <c r="BR44" s="441"/>
      <c r="BS44" s="441"/>
      <c r="BT44" s="441"/>
      <c r="BU44" s="441"/>
      <c r="BV44" s="441"/>
      <c r="BW44" s="441"/>
      <c r="BX44" s="442"/>
      <c r="BZ44" s="456"/>
      <c r="CA44" s="441"/>
      <c r="CB44" s="441"/>
      <c r="CC44" s="441"/>
      <c r="CD44" s="441"/>
      <c r="CE44" s="441"/>
      <c r="CF44" s="441"/>
      <c r="CG44" s="441"/>
      <c r="CH44" s="441"/>
      <c r="CI44" s="441"/>
      <c r="CJ44" s="441"/>
      <c r="CK44" s="441"/>
      <c r="CL44" s="441"/>
      <c r="CM44" s="442"/>
      <c r="CO44" s="456"/>
      <c r="CP44" s="441"/>
      <c r="CQ44" s="441"/>
      <c r="CR44" s="441"/>
      <c r="CS44" s="441"/>
      <c r="CT44" s="441"/>
      <c r="CU44" s="441"/>
      <c r="CV44" s="441"/>
      <c r="CW44" s="441"/>
      <c r="CX44" s="441"/>
      <c r="CY44" s="441"/>
      <c r="CZ44" s="441"/>
      <c r="DA44" s="441"/>
      <c r="DB44" s="442"/>
      <c r="DD44" s="456"/>
      <c r="DE44" s="441"/>
      <c r="DF44" s="441"/>
      <c r="DG44" s="441"/>
      <c r="DH44" s="441"/>
      <c r="DI44" s="441"/>
      <c r="DJ44" s="441"/>
      <c r="DK44" s="441"/>
      <c r="DL44" s="441"/>
      <c r="DM44" s="441"/>
      <c r="DN44" s="441"/>
      <c r="DO44" s="441"/>
      <c r="DP44" s="441"/>
      <c r="DQ44" s="442"/>
      <c r="DS44" s="456"/>
      <c r="DT44" s="441"/>
      <c r="DU44" s="441"/>
      <c r="DV44" s="441"/>
      <c r="DW44" s="441"/>
      <c r="DX44" s="441"/>
      <c r="DY44" s="441"/>
      <c r="DZ44" s="441"/>
      <c r="EA44" s="441"/>
      <c r="EB44" s="441"/>
      <c r="EC44" s="441"/>
      <c r="ED44" s="441"/>
      <c r="EE44" s="441"/>
      <c r="EF44" s="442"/>
      <c r="EH44" s="456"/>
      <c r="EI44" s="441"/>
      <c r="EJ44" s="441"/>
      <c r="EK44" s="441"/>
      <c r="EL44" s="441"/>
      <c r="EM44" s="441"/>
      <c r="EN44" s="441"/>
      <c r="EO44" s="441"/>
      <c r="EP44" s="441"/>
      <c r="EQ44" s="441"/>
      <c r="ER44" s="441"/>
      <c r="ES44" s="441"/>
      <c r="ET44" s="441"/>
      <c r="EU44" s="442"/>
      <c r="EW44" s="456"/>
      <c r="EX44" s="441"/>
      <c r="EY44" s="441"/>
      <c r="EZ44" s="441"/>
      <c r="FA44" s="441"/>
      <c r="FB44" s="441"/>
      <c r="FC44" s="441"/>
      <c r="FD44" s="441"/>
      <c r="FE44" s="441"/>
      <c r="FF44" s="441"/>
      <c r="FG44" s="441"/>
      <c r="FH44" s="441"/>
      <c r="FI44" s="441"/>
      <c r="FJ44" s="442"/>
      <c r="FL44" s="456"/>
      <c r="FM44" s="441"/>
      <c r="FN44" s="441"/>
      <c r="FO44" s="441"/>
      <c r="FP44" s="441"/>
      <c r="FQ44" s="441"/>
      <c r="FR44" s="441"/>
      <c r="FS44" s="441"/>
      <c r="FT44" s="441"/>
      <c r="FU44" s="441"/>
      <c r="FV44" s="441"/>
      <c r="FW44" s="441"/>
      <c r="FX44" s="441"/>
      <c r="FY44" s="442"/>
      <c r="GA44" s="456"/>
      <c r="GB44" s="441"/>
      <c r="GC44" s="441"/>
      <c r="GD44" s="441"/>
      <c r="GE44" s="441"/>
      <c r="GF44" s="441"/>
      <c r="GG44" s="441"/>
      <c r="GH44" s="441"/>
      <c r="GI44" s="441"/>
      <c r="GJ44" s="441"/>
      <c r="GK44" s="441"/>
      <c r="GL44" s="441"/>
      <c r="GM44" s="441"/>
      <c r="GN44" s="442"/>
      <c r="GP44" s="456"/>
      <c r="GQ44" s="441"/>
      <c r="GR44" s="441"/>
      <c r="GS44" s="441"/>
      <c r="GT44" s="441"/>
      <c r="GU44" s="441"/>
      <c r="GV44" s="441"/>
      <c r="GW44" s="441"/>
      <c r="GX44" s="441"/>
      <c r="GY44" s="441"/>
      <c r="GZ44" s="441"/>
      <c r="HA44" s="441"/>
      <c r="HB44" s="441"/>
      <c r="HC44" s="442"/>
      <c r="HE44" s="456"/>
      <c r="HF44" s="441"/>
      <c r="HG44" s="441"/>
      <c r="HH44" s="441"/>
      <c r="HI44" s="441"/>
      <c r="HJ44" s="441"/>
      <c r="HK44" s="441"/>
      <c r="HL44" s="441"/>
      <c r="HM44" s="441"/>
      <c r="HN44" s="441"/>
      <c r="HO44" s="441"/>
      <c r="HP44" s="441"/>
      <c r="HQ44" s="441"/>
      <c r="HR44" s="442"/>
      <c r="HT44" s="456"/>
      <c r="HU44" s="441"/>
      <c r="HV44" s="441"/>
      <c r="HW44" s="441"/>
      <c r="HX44" s="441"/>
      <c r="HY44" s="441"/>
      <c r="HZ44" s="441"/>
      <c r="IA44" s="441"/>
      <c r="IB44" s="441"/>
      <c r="IC44" s="441"/>
      <c r="ID44" s="441"/>
      <c r="IE44" s="441"/>
      <c r="IF44" s="441"/>
      <c r="IG44" s="442"/>
      <c r="II44" s="456"/>
      <c r="IJ44" s="441"/>
      <c r="IK44" s="441"/>
      <c r="IL44" s="441"/>
      <c r="IM44" s="441"/>
      <c r="IN44" s="441"/>
      <c r="IO44" s="441"/>
      <c r="IP44" s="441"/>
      <c r="IQ44" s="441"/>
      <c r="IR44" s="441"/>
      <c r="IS44" s="441"/>
      <c r="IT44" s="441"/>
      <c r="IU44" s="441"/>
      <c r="IV44" s="442"/>
      <c r="IX44" s="456"/>
      <c r="IY44" s="441"/>
      <c r="IZ44" s="441"/>
      <c r="JA44" s="441"/>
      <c r="JB44" s="441"/>
      <c r="JC44" s="441"/>
      <c r="JD44" s="441"/>
      <c r="JE44" s="441"/>
      <c r="JF44" s="441"/>
      <c r="JG44" s="441"/>
      <c r="JH44" s="441"/>
      <c r="JI44" s="441"/>
      <c r="JJ44" s="441"/>
      <c r="JK44" s="442"/>
      <c r="JM44" s="456"/>
      <c r="JN44" s="441"/>
      <c r="JO44" s="441"/>
      <c r="JP44" s="441"/>
      <c r="JQ44" s="441"/>
      <c r="JR44" s="441"/>
      <c r="JS44" s="441"/>
      <c r="JT44" s="441"/>
      <c r="JU44" s="441"/>
      <c r="JV44" s="441"/>
      <c r="JW44" s="441"/>
      <c r="JX44" s="441"/>
      <c r="JY44" s="441"/>
      <c r="JZ44" s="442"/>
      <c r="KB44" s="456"/>
      <c r="KC44" s="441"/>
      <c r="KD44" s="441"/>
      <c r="KE44" s="441"/>
      <c r="KF44" s="441"/>
      <c r="KG44" s="441"/>
      <c r="KH44" s="441"/>
      <c r="KI44" s="441"/>
      <c r="KJ44" s="441"/>
      <c r="KK44" s="441"/>
      <c r="KL44" s="441"/>
      <c r="KM44" s="441"/>
      <c r="KN44" s="441"/>
      <c r="KO44" s="442"/>
      <c r="KQ44" s="456"/>
      <c r="KR44" s="441"/>
      <c r="KS44" s="441"/>
      <c r="KT44" s="441"/>
      <c r="KU44" s="441"/>
      <c r="KV44" s="441"/>
      <c r="KW44" s="441"/>
      <c r="KX44" s="441"/>
      <c r="KY44" s="441"/>
      <c r="KZ44" s="441"/>
      <c r="LA44" s="441"/>
      <c r="LB44" s="441"/>
      <c r="LC44" s="441"/>
      <c r="LD44" s="442"/>
      <c r="LF44" s="456"/>
      <c r="LG44" s="441"/>
      <c r="LH44" s="441"/>
      <c r="LI44" s="441"/>
      <c r="LJ44" s="441"/>
      <c r="LK44" s="441"/>
      <c r="LL44" s="441"/>
      <c r="LM44" s="441"/>
      <c r="LN44" s="441"/>
      <c r="LO44" s="441"/>
      <c r="LP44" s="441"/>
      <c r="LQ44" s="441"/>
      <c r="LR44" s="441"/>
      <c r="LS44" s="442"/>
      <c r="LU44" s="456"/>
      <c r="LV44" s="441"/>
      <c r="LW44" s="441"/>
      <c r="LX44" s="441"/>
      <c r="LY44" s="441"/>
      <c r="LZ44" s="441"/>
      <c r="MA44" s="441"/>
      <c r="MB44" s="441"/>
      <c r="MC44" s="441"/>
      <c r="MD44" s="441"/>
      <c r="ME44" s="441"/>
      <c r="MF44" s="441"/>
      <c r="MG44" s="441"/>
      <c r="MH44" s="442"/>
      <c r="MJ44" s="456"/>
      <c r="MK44" s="441"/>
      <c r="ML44" s="441"/>
      <c r="MM44" s="441"/>
      <c r="MN44" s="441"/>
      <c r="MO44" s="441"/>
      <c r="MP44" s="441"/>
      <c r="MQ44" s="441"/>
      <c r="MR44" s="441"/>
      <c r="MS44" s="441"/>
      <c r="MT44" s="441"/>
      <c r="MU44" s="441"/>
      <c r="MV44" s="441"/>
      <c r="MW44" s="442"/>
      <c r="MY44" s="456"/>
      <c r="MZ44" s="441"/>
      <c r="NA44" s="441"/>
      <c r="NB44" s="441"/>
      <c r="NC44" s="441"/>
      <c r="ND44" s="441"/>
      <c r="NE44" s="441"/>
      <c r="NF44" s="441"/>
      <c r="NG44" s="441"/>
      <c r="NH44" s="441"/>
      <c r="NI44" s="441"/>
      <c r="NJ44" s="441"/>
      <c r="NK44" s="441"/>
      <c r="NL44" s="442"/>
      <c r="NN44" s="456"/>
      <c r="NO44" s="441"/>
      <c r="NP44" s="441"/>
      <c r="NQ44" s="441"/>
      <c r="NR44" s="441"/>
      <c r="NS44" s="441"/>
      <c r="NT44" s="441"/>
      <c r="NU44" s="441"/>
      <c r="NV44" s="441"/>
      <c r="NW44" s="441"/>
      <c r="NX44" s="441"/>
      <c r="NY44" s="441"/>
      <c r="NZ44" s="441"/>
      <c r="OA44" s="442"/>
      <c r="OC44" s="456"/>
      <c r="OD44" s="441"/>
      <c r="OE44" s="441"/>
      <c r="OF44" s="441"/>
      <c r="OG44" s="441"/>
      <c r="OH44" s="441"/>
      <c r="OI44" s="441"/>
      <c r="OJ44" s="441"/>
      <c r="OK44" s="441"/>
      <c r="OL44" s="441"/>
      <c r="OM44" s="441"/>
      <c r="ON44" s="441"/>
      <c r="OO44" s="441"/>
      <c r="OP44" s="442"/>
      <c r="OR44" s="456"/>
      <c r="OS44" s="441"/>
      <c r="OT44" s="441"/>
      <c r="OU44" s="441"/>
      <c r="OV44" s="441"/>
      <c r="OW44" s="441"/>
      <c r="OX44" s="441"/>
      <c r="OY44" s="441"/>
      <c r="OZ44" s="441"/>
      <c r="PA44" s="441"/>
      <c r="PB44" s="441"/>
      <c r="PC44" s="441"/>
      <c r="PD44" s="441"/>
      <c r="PE44" s="442"/>
      <c r="PG44" s="456"/>
      <c r="PH44" s="441"/>
      <c r="PI44" s="441"/>
      <c r="PJ44" s="441"/>
      <c r="PK44" s="441"/>
      <c r="PL44" s="441"/>
      <c r="PM44" s="441"/>
      <c r="PN44" s="441"/>
      <c r="PO44" s="441"/>
      <c r="PP44" s="441"/>
      <c r="PQ44" s="441"/>
      <c r="PR44" s="441"/>
      <c r="PS44" s="441"/>
      <c r="PT44" s="442"/>
      <c r="PV44" s="456"/>
      <c r="PW44" s="441"/>
      <c r="PX44" s="441"/>
      <c r="PY44" s="441"/>
      <c r="PZ44" s="441"/>
      <c r="QA44" s="441"/>
      <c r="QB44" s="441"/>
      <c r="QC44" s="441"/>
      <c r="QD44" s="441"/>
      <c r="QE44" s="441"/>
      <c r="QF44" s="441"/>
      <c r="QG44" s="441"/>
      <c r="QH44" s="441"/>
      <c r="QI44" s="442"/>
      <c r="QK44" s="456"/>
      <c r="QL44" s="441"/>
      <c r="QM44" s="441"/>
      <c r="QN44" s="441"/>
      <c r="QO44" s="441"/>
      <c r="QP44" s="441"/>
      <c r="QQ44" s="441"/>
      <c r="QR44" s="441"/>
      <c r="QS44" s="441"/>
      <c r="QT44" s="441"/>
      <c r="QU44" s="441"/>
      <c r="QV44" s="441"/>
      <c r="QW44" s="441"/>
      <c r="QX44" s="442"/>
      <c r="QZ44" s="456"/>
      <c r="RA44" s="441"/>
      <c r="RB44" s="441"/>
      <c r="RC44" s="441"/>
      <c r="RD44" s="441"/>
      <c r="RE44" s="441"/>
      <c r="RF44" s="441"/>
      <c r="RG44" s="441"/>
      <c r="RH44" s="441"/>
      <c r="RI44" s="441"/>
      <c r="RJ44" s="441"/>
      <c r="RK44" s="441"/>
      <c r="RL44" s="441"/>
      <c r="RM44" s="442"/>
      <c r="RO44" s="456"/>
      <c r="RP44" s="441"/>
      <c r="RQ44" s="441"/>
      <c r="RR44" s="441"/>
      <c r="RS44" s="441"/>
      <c r="RT44" s="441"/>
      <c r="RU44" s="441"/>
      <c r="RV44" s="441"/>
      <c r="RW44" s="441"/>
      <c r="RX44" s="441"/>
      <c r="RY44" s="441"/>
      <c r="RZ44" s="441"/>
      <c r="SA44" s="441"/>
      <c r="SB44" s="442"/>
      <c r="SD44" s="456"/>
      <c r="SE44" s="441"/>
      <c r="SF44" s="441"/>
      <c r="SG44" s="441"/>
      <c r="SH44" s="441"/>
      <c r="SI44" s="441"/>
      <c r="SJ44" s="441"/>
      <c r="SK44" s="441"/>
      <c r="SL44" s="441"/>
      <c r="SM44" s="441"/>
      <c r="SN44" s="441"/>
      <c r="SO44" s="441"/>
      <c r="SP44" s="441"/>
      <c r="SQ44" s="442"/>
      <c r="SS44" s="456"/>
      <c r="ST44" s="441"/>
      <c r="SU44" s="441"/>
      <c r="SV44" s="441"/>
      <c r="SW44" s="441"/>
      <c r="SX44" s="441"/>
      <c r="SY44" s="441"/>
      <c r="SZ44" s="441"/>
      <c r="TA44" s="441"/>
      <c r="TB44" s="441"/>
      <c r="TC44" s="441"/>
      <c r="TD44" s="441"/>
      <c r="TE44" s="441"/>
      <c r="TF44" s="442"/>
      <c r="TH44" s="456"/>
      <c r="TI44" s="441"/>
      <c r="TJ44" s="441"/>
      <c r="TK44" s="441"/>
      <c r="TL44" s="441"/>
      <c r="TM44" s="441"/>
      <c r="TN44" s="441"/>
      <c r="TO44" s="441"/>
      <c r="TP44" s="441"/>
      <c r="TQ44" s="441"/>
      <c r="TR44" s="441"/>
      <c r="TS44" s="441"/>
      <c r="TT44" s="441"/>
      <c r="TU44" s="442"/>
      <c r="TW44" s="456"/>
      <c r="TX44" s="441"/>
      <c r="TY44" s="441"/>
      <c r="TZ44" s="441"/>
      <c r="UA44" s="441"/>
      <c r="UB44" s="441"/>
      <c r="UC44" s="441"/>
      <c r="UD44" s="441"/>
      <c r="UE44" s="441"/>
      <c r="UF44" s="441"/>
      <c r="UG44" s="441"/>
      <c r="UH44" s="441"/>
      <c r="UI44" s="441"/>
      <c r="UJ44" s="442"/>
      <c r="UL44" s="456"/>
      <c r="UM44" s="441"/>
      <c r="UN44" s="441"/>
      <c r="UO44" s="441"/>
      <c r="UP44" s="441"/>
      <c r="UQ44" s="441"/>
      <c r="UR44" s="441"/>
      <c r="US44" s="441"/>
      <c r="UT44" s="441"/>
      <c r="UU44" s="441"/>
      <c r="UV44" s="441"/>
      <c r="UW44" s="441"/>
      <c r="UX44" s="441"/>
      <c r="UY44" s="442"/>
      <c r="VA44" s="456"/>
      <c r="VB44" s="441"/>
      <c r="VC44" s="441"/>
      <c r="VD44" s="441"/>
      <c r="VE44" s="441"/>
      <c r="VF44" s="441"/>
      <c r="VG44" s="441"/>
      <c r="VH44" s="441"/>
      <c r="VI44" s="441"/>
      <c r="VJ44" s="441"/>
      <c r="VK44" s="441"/>
      <c r="VL44" s="441"/>
      <c r="VM44" s="441"/>
      <c r="VN44" s="442"/>
      <c r="VP44" s="456"/>
      <c r="VQ44" s="441"/>
      <c r="VR44" s="441"/>
      <c r="VS44" s="441"/>
      <c r="VT44" s="441"/>
      <c r="VU44" s="441"/>
      <c r="VV44" s="441"/>
      <c r="VW44" s="441"/>
      <c r="VX44" s="441"/>
      <c r="VY44" s="441"/>
      <c r="VZ44" s="441"/>
      <c r="WA44" s="441"/>
      <c r="WB44" s="441"/>
      <c r="WC44" s="442"/>
      <c r="WE44" s="456"/>
      <c r="WF44" s="441"/>
      <c r="WG44" s="441"/>
      <c r="WH44" s="441"/>
      <c r="WI44" s="441"/>
      <c r="WJ44" s="441"/>
      <c r="WK44" s="441"/>
      <c r="WL44" s="441"/>
      <c r="WM44" s="441"/>
      <c r="WN44" s="441"/>
      <c r="WO44" s="441"/>
      <c r="WP44" s="441"/>
      <c r="WQ44" s="441"/>
      <c r="WR44" s="442"/>
      <c r="WT44" s="456"/>
      <c r="WU44" s="441"/>
      <c r="WV44" s="441"/>
      <c r="WW44" s="441"/>
      <c r="WX44" s="441"/>
      <c r="WY44" s="441"/>
      <c r="WZ44" s="441"/>
      <c r="XA44" s="441"/>
      <c r="XB44" s="441"/>
      <c r="XC44" s="441"/>
      <c r="XD44" s="441"/>
      <c r="XE44" s="441"/>
      <c r="XF44" s="441"/>
      <c r="XG44" s="442"/>
      <c r="XI44" s="456"/>
      <c r="XJ44" s="441"/>
      <c r="XK44" s="441"/>
      <c r="XL44" s="441"/>
      <c r="XM44" s="441"/>
      <c r="XN44" s="441"/>
      <c r="XO44" s="441"/>
      <c r="XP44" s="441"/>
      <c r="XQ44" s="441"/>
      <c r="XR44" s="441"/>
      <c r="XS44" s="441"/>
      <c r="XT44" s="441"/>
      <c r="XU44" s="441"/>
      <c r="XV44" s="442"/>
      <c r="XX44" s="456"/>
      <c r="XY44" s="441"/>
      <c r="XZ44" s="441"/>
      <c r="YA44" s="441"/>
      <c r="YB44" s="441"/>
      <c r="YC44" s="441"/>
      <c r="YD44" s="441"/>
      <c r="YE44" s="441"/>
      <c r="YF44" s="441"/>
      <c r="YG44" s="441"/>
      <c r="YH44" s="441"/>
      <c r="YI44" s="441"/>
      <c r="YJ44" s="441"/>
      <c r="YK44" s="442"/>
      <c r="YM44" s="456"/>
      <c r="YN44" s="441"/>
      <c r="YO44" s="441"/>
      <c r="YP44" s="441"/>
      <c r="YQ44" s="441"/>
      <c r="YR44" s="441"/>
      <c r="YS44" s="441"/>
      <c r="YT44" s="441"/>
      <c r="YU44" s="441"/>
      <c r="YV44" s="441"/>
      <c r="YW44" s="441"/>
      <c r="YX44" s="441"/>
      <c r="YY44" s="441"/>
      <c r="YZ44" s="442"/>
      <c r="ZB44" s="456"/>
      <c r="ZC44" s="441"/>
      <c r="ZD44" s="441"/>
      <c r="ZE44" s="441"/>
      <c r="ZF44" s="441"/>
      <c r="ZG44" s="441"/>
      <c r="ZH44" s="441"/>
      <c r="ZI44" s="441"/>
      <c r="ZJ44" s="441"/>
      <c r="ZK44" s="441"/>
      <c r="ZL44" s="441"/>
      <c r="ZM44" s="441"/>
      <c r="ZN44" s="441"/>
      <c r="ZO44" s="442"/>
      <c r="ZQ44" s="456"/>
      <c r="ZR44" s="441"/>
      <c r="ZS44" s="441"/>
      <c r="ZT44" s="441"/>
      <c r="ZU44" s="441"/>
      <c r="ZV44" s="441"/>
      <c r="ZW44" s="441"/>
      <c r="ZX44" s="441"/>
      <c r="ZY44" s="441"/>
      <c r="ZZ44" s="441"/>
      <c r="AAA44" s="441"/>
      <c r="AAB44" s="441"/>
      <c r="AAC44" s="441"/>
      <c r="AAD44" s="442"/>
      <c r="AAF44" s="456"/>
      <c r="AAG44" s="441"/>
      <c r="AAH44" s="441"/>
      <c r="AAI44" s="441"/>
      <c r="AAJ44" s="441"/>
      <c r="AAK44" s="441"/>
      <c r="AAL44" s="441"/>
      <c r="AAM44" s="441"/>
      <c r="AAN44" s="441"/>
      <c r="AAO44" s="441"/>
      <c r="AAP44" s="441"/>
      <c r="AAQ44" s="441"/>
      <c r="AAR44" s="441"/>
      <c r="AAS44" s="442"/>
      <c r="AAU44" s="456"/>
      <c r="AAV44" s="441"/>
      <c r="AAW44" s="441"/>
      <c r="AAX44" s="441"/>
      <c r="AAY44" s="441"/>
      <c r="AAZ44" s="441"/>
      <c r="ABA44" s="441"/>
      <c r="ABB44" s="441"/>
      <c r="ABC44" s="441"/>
      <c r="ABD44" s="441"/>
      <c r="ABE44" s="441"/>
      <c r="ABF44" s="441"/>
      <c r="ABG44" s="441"/>
      <c r="ABH44" s="442"/>
      <c r="ABJ44" s="456"/>
      <c r="ABK44" s="441"/>
      <c r="ABL44" s="441"/>
      <c r="ABM44" s="441"/>
      <c r="ABN44" s="441"/>
      <c r="ABO44" s="441"/>
      <c r="ABP44" s="441"/>
      <c r="ABQ44" s="441"/>
      <c r="ABR44" s="441"/>
      <c r="ABS44" s="441"/>
      <c r="ABT44" s="441"/>
      <c r="ABU44" s="441"/>
      <c r="ABV44" s="441"/>
      <c r="ABW44" s="442"/>
      <c r="ABY44" s="456"/>
      <c r="ABZ44" s="441"/>
      <c r="ACA44" s="441"/>
      <c r="ACB44" s="441"/>
      <c r="ACC44" s="441"/>
      <c r="ACD44" s="441"/>
      <c r="ACE44" s="441"/>
      <c r="ACF44" s="441"/>
      <c r="ACG44" s="441"/>
      <c r="ACH44" s="441"/>
      <c r="ACI44" s="441"/>
      <c r="ACJ44" s="441"/>
      <c r="ACK44" s="441"/>
      <c r="ACL44" s="442"/>
      <c r="ACN44" s="456"/>
      <c r="ACO44" s="441"/>
      <c r="ACP44" s="441"/>
      <c r="ACQ44" s="441"/>
      <c r="ACR44" s="441"/>
      <c r="ACS44" s="441"/>
      <c r="ACT44" s="441"/>
      <c r="ACU44" s="441"/>
      <c r="ACV44" s="441"/>
      <c r="ACW44" s="441"/>
      <c r="ACX44" s="441"/>
      <c r="ACY44" s="441"/>
      <c r="ACZ44" s="441"/>
      <c r="ADA44" s="442"/>
      <c r="ADC44" s="456"/>
      <c r="ADD44" s="441"/>
      <c r="ADE44" s="441"/>
      <c r="ADF44" s="441"/>
      <c r="ADG44" s="441"/>
      <c r="ADH44" s="441"/>
      <c r="ADI44" s="441"/>
      <c r="ADJ44" s="441"/>
      <c r="ADK44" s="441"/>
      <c r="ADL44" s="441"/>
      <c r="ADM44" s="441"/>
      <c r="ADN44" s="441"/>
      <c r="ADO44" s="441"/>
      <c r="ADP44" s="442"/>
      <c r="ADR44" s="456"/>
      <c r="ADS44" s="441"/>
      <c r="ADT44" s="441"/>
      <c r="ADU44" s="441"/>
      <c r="ADV44" s="441"/>
      <c r="ADW44" s="441"/>
      <c r="ADX44" s="441"/>
      <c r="ADY44" s="441"/>
      <c r="ADZ44" s="441"/>
      <c r="AEA44" s="441"/>
      <c r="AEB44" s="441"/>
      <c r="AEC44" s="441"/>
      <c r="AED44" s="441"/>
      <c r="AEE44" s="442"/>
      <c r="AEG44" s="456"/>
      <c r="AEH44" s="441"/>
      <c r="AEI44" s="441"/>
      <c r="AEJ44" s="441"/>
      <c r="AEK44" s="441"/>
      <c r="AEL44" s="441"/>
      <c r="AEM44" s="441"/>
      <c r="AEN44" s="441"/>
      <c r="AEO44" s="441"/>
      <c r="AEP44" s="441"/>
      <c r="AEQ44" s="441"/>
      <c r="AER44" s="441"/>
      <c r="AES44" s="441"/>
      <c r="AET44" s="442"/>
      <c r="AEV44" s="456"/>
      <c r="AEW44" s="441"/>
      <c r="AEX44" s="441"/>
      <c r="AEY44" s="441"/>
      <c r="AEZ44" s="441"/>
      <c r="AFA44" s="441"/>
      <c r="AFB44" s="441"/>
      <c r="AFC44" s="441"/>
      <c r="AFD44" s="441"/>
      <c r="AFE44" s="441"/>
      <c r="AFF44" s="441"/>
      <c r="AFG44" s="441"/>
      <c r="AFH44" s="441"/>
      <c r="AFI44" s="442"/>
      <c r="AFK44" s="456"/>
      <c r="AFL44" s="441"/>
      <c r="AFM44" s="441"/>
      <c r="AFN44" s="441"/>
      <c r="AFO44" s="441"/>
      <c r="AFP44" s="441"/>
      <c r="AFQ44" s="441"/>
      <c r="AFR44" s="441"/>
      <c r="AFS44" s="441"/>
      <c r="AFT44" s="441"/>
      <c r="AFU44" s="441"/>
      <c r="AFV44" s="441"/>
      <c r="AFW44" s="441"/>
      <c r="AFX44" s="442"/>
      <c r="AFZ44" s="456"/>
      <c r="AGA44" s="441"/>
      <c r="AGB44" s="441"/>
      <c r="AGC44" s="441"/>
      <c r="AGD44" s="441"/>
      <c r="AGE44" s="441"/>
      <c r="AGF44" s="441"/>
      <c r="AGG44" s="441"/>
      <c r="AGH44" s="441"/>
      <c r="AGI44" s="441"/>
      <c r="AGJ44" s="441"/>
      <c r="AGK44" s="441"/>
      <c r="AGL44" s="441"/>
      <c r="AGM44" s="442"/>
      <c r="AGO44" s="456"/>
      <c r="AGP44" s="441"/>
      <c r="AGQ44" s="441"/>
      <c r="AGR44" s="441"/>
      <c r="AGS44" s="441"/>
      <c r="AGT44" s="441"/>
      <c r="AGU44" s="441"/>
      <c r="AGV44" s="441"/>
      <c r="AGW44" s="441"/>
      <c r="AGX44" s="441"/>
      <c r="AGY44" s="441"/>
      <c r="AGZ44" s="441"/>
      <c r="AHA44" s="441"/>
      <c r="AHB44" s="442"/>
      <c r="AHD44" s="456"/>
      <c r="AHE44" s="441"/>
      <c r="AHF44" s="441"/>
      <c r="AHG44" s="441"/>
      <c r="AHH44" s="441"/>
      <c r="AHI44" s="441"/>
      <c r="AHJ44" s="441"/>
      <c r="AHK44" s="441"/>
      <c r="AHL44" s="441"/>
      <c r="AHM44" s="441"/>
      <c r="AHN44" s="441"/>
      <c r="AHO44" s="441"/>
      <c r="AHP44" s="441"/>
      <c r="AHQ44" s="442"/>
      <c r="AHS44" s="456"/>
      <c r="AHT44" s="441"/>
      <c r="AHU44" s="441"/>
      <c r="AHV44" s="441"/>
      <c r="AHW44" s="441"/>
      <c r="AHX44" s="441"/>
      <c r="AHY44" s="441"/>
      <c r="AHZ44" s="441"/>
      <c r="AIA44" s="441"/>
      <c r="AIB44" s="441"/>
      <c r="AIC44" s="441"/>
      <c r="AID44" s="441"/>
      <c r="AIE44" s="441"/>
      <c r="AIF44" s="442"/>
      <c r="AIH44" s="456"/>
      <c r="AII44" s="441"/>
      <c r="AIJ44" s="441"/>
      <c r="AIK44" s="441"/>
      <c r="AIL44" s="441"/>
      <c r="AIM44" s="441"/>
      <c r="AIN44" s="441"/>
      <c r="AIO44" s="441"/>
      <c r="AIP44" s="441"/>
      <c r="AIQ44" s="441"/>
      <c r="AIR44" s="441"/>
      <c r="AIS44" s="441"/>
      <c r="AIT44" s="441"/>
      <c r="AIU44" s="442"/>
      <c r="AIW44" s="456"/>
      <c r="AIX44" s="441"/>
      <c r="AIY44" s="441"/>
      <c r="AIZ44" s="441"/>
      <c r="AJA44" s="441"/>
      <c r="AJB44" s="441"/>
      <c r="AJC44" s="441"/>
      <c r="AJD44" s="441"/>
      <c r="AJE44" s="441"/>
      <c r="AJF44" s="441"/>
      <c r="AJG44" s="441"/>
      <c r="AJH44" s="441"/>
      <c r="AJI44" s="441"/>
      <c r="AJJ44" s="442"/>
      <c r="AJL44" s="456"/>
      <c r="AJM44" s="441"/>
      <c r="AJN44" s="441"/>
      <c r="AJO44" s="441"/>
      <c r="AJP44" s="441"/>
      <c r="AJQ44" s="441"/>
      <c r="AJR44" s="441"/>
      <c r="AJS44" s="441"/>
      <c r="AJT44" s="441"/>
      <c r="AJU44" s="441"/>
      <c r="AJV44" s="441"/>
      <c r="AJW44" s="441"/>
      <c r="AJX44" s="441"/>
      <c r="AJY44" s="442"/>
      <c r="AKA44" s="456"/>
      <c r="AKB44" s="441"/>
      <c r="AKC44" s="441"/>
      <c r="AKD44" s="441"/>
      <c r="AKE44" s="441"/>
      <c r="AKF44" s="441"/>
      <c r="AKG44" s="441"/>
      <c r="AKH44" s="441"/>
      <c r="AKI44" s="441"/>
      <c r="AKJ44" s="441"/>
      <c r="AKK44" s="441"/>
      <c r="AKL44" s="441"/>
      <c r="AKM44" s="441"/>
      <c r="AKN44" s="442"/>
      <c r="AKP44" s="456"/>
      <c r="AKQ44" s="441"/>
      <c r="AKR44" s="441"/>
      <c r="AKS44" s="441"/>
      <c r="AKT44" s="441"/>
      <c r="AKU44" s="441"/>
      <c r="AKV44" s="441"/>
      <c r="AKW44" s="441"/>
      <c r="AKX44" s="441"/>
      <c r="AKY44" s="441"/>
      <c r="AKZ44" s="441"/>
      <c r="ALA44" s="441"/>
      <c r="ALB44" s="441"/>
      <c r="ALC44" s="442"/>
      <c r="ALE44" s="456"/>
      <c r="ALF44" s="441"/>
      <c r="ALG44" s="441"/>
      <c r="ALH44" s="441"/>
      <c r="ALI44" s="441"/>
      <c r="ALJ44" s="441"/>
      <c r="ALK44" s="441"/>
      <c r="ALL44" s="441"/>
      <c r="ALM44" s="441"/>
      <c r="ALN44" s="441"/>
      <c r="ALO44" s="441"/>
      <c r="ALP44" s="441"/>
      <c r="ALQ44" s="441"/>
      <c r="ALR44" s="442"/>
      <c r="ALT44" s="456"/>
      <c r="ALU44" s="441"/>
      <c r="ALV44" s="441"/>
      <c r="ALW44" s="441"/>
      <c r="ALX44" s="441"/>
      <c r="ALY44" s="441"/>
      <c r="ALZ44" s="441"/>
      <c r="AMA44" s="441"/>
      <c r="AMB44" s="441"/>
      <c r="AMC44" s="441"/>
      <c r="AMD44" s="441"/>
      <c r="AME44" s="441"/>
      <c r="AMF44" s="441"/>
      <c r="AMG44" s="442"/>
      <c r="AMI44" s="456"/>
      <c r="AMJ44" s="441"/>
      <c r="AMK44" s="441"/>
      <c r="AML44" s="441"/>
      <c r="AMM44" s="441"/>
      <c r="AMN44" s="441"/>
      <c r="AMO44" s="441"/>
      <c r="AMP44" s="441"/>
      <c r="AMQ44" s="441"/>
      <c r="AMR44" s="441"/>
      <c r="AMS44" s="441"/>
      <c r="AMT44" s="441"/>
      <c r="AMU44" s="441"/>
      <c r="AMV44" s="442"/>
      <c r="AMX44" s="456"/>
      <c r="AMY44" s="441"/>
      <c r="AMZ44" s="441"/>
      <c r="ANA44" s="441"/>
      <c r="ANB44" s="441"/>
      <c r="ANC44" s="441"/>
      <c r="AND44" s="441"/>
      <c r="ANE44" s="441"/>
      <c r="ANF44" s="441"/>
      <c r="ANG44" s="441"/>
      <c r="ANH44" s="441"/>
      <c r="ANI44" s="441"/>
      <c r="ANJ44" s="441"/>
      <c r="ANK44" s="442"/>
      <c r="ANM44" s="456"/>
      <c r="ANN44" s="441"/>
      <c r="ANO44" s="441"/>
      <c r="ANP44" s="441"/>
      <c r="ANQ44" s="441"/>
      <c r="ANR44" s="441"/>
      <c r="ANS44" s="441"/>
      <c r="ANT44" s="441"/>
      <c r="ANU44" s="441"/>
      <c r="ANV44" s="441"/>
      <c r="ANW44" s="441"/>
      <c r="ANX44" s="441"/>
      <c r="ANY44" s="441"/>
      <c r="ANZ44" s="442"/>
      <c r="AOB44" s="456"/>
      <c r="AOC44" s="441"/>
      <c r="AOD44" s="441"/>
      <c r="AOE44" s="441"/>
      <c r="AOF44" s="441"/>
      <c r="AOG44" s="441"/>
      <c r="AOH44" s="441"/>
      <c r="AOI44" s="441"/>
      <c r="AOJ44" s="441"/>
      <c r="AOK44" s="441"/>
      <c r="AOL44" s="441"/>
      <c r="AOM44" s="441"/>
      <c r="AON44" s="441"/>
      <c r="AOO44" s="442"/>
      <c r="AOQ44" s="456"/>
      <c r="AOR44" s="441"/>
      <c r="AOS44" s="441"/>
      <c r="AOT44" s="441"/>
      <c r="AOU44" s="441"/>
      <c r="AOV44" s="441"/>
      <c r="AOW44" s="441"/>
      <c r="AOX44" s="441"/>
      <c r="AOY44" s="441"/>
      <c r="AOZ44" s="441"/>
      <c r="APA44" s="441"/>
      <c r="APB44" s="441"/>
      <c r="APC44" s="441"/>
      <c r="APD44" s="442"/>
      <c r="APF44" s="456"/>
      <c r="APG44" s="441"/>
      <c r="APH44" s="441"/>
      <c r="API44" s="441"/>
      <c r="APJ44" s="441"/>
      <c r="APK44" s="441"/>
      <c r="APL44" s="441"/>
      <c r="APM44" s="441"/>
      <c r="APN44" s="441"/>
      <c r="APO44" s="441"/>
      <c r="APP44" s="441"/>
      <c r="APQ44" s="441"/>
      <c r="APR44" s="441"/>
      <c r="APS44" s="442"/>
      <c r="APU44" s="456"/>
      <c r="APV44" s="441"/>
      <c r="APW44" s="441"/>
      <c r="APX44" s="441"/>
      <c r="APY44" s="441"/>
      <c r="APZ44" s="441"/>
      <c r="AQA44" s="441"/>
      <c r="AQB44" s="441"/>
      <c r="AQC44" s="441"/>
      <c r="AQD44" s="441"/>
      <c r="AQE44" s="441"/>
      <c r="AQF44" s="441"/>
      <c r="AQG44" s="441"/>
      <c r="AQH44" s="442"/>
      <c r="AQJ44" s="456"/>
      <c r="AQK44" s="441"/>
      <c r="AQL44" s="441"/>
      <c r="AQM44" s="441"/>
      <c r="AQN44" s="441"/>
      <c r="AQO44" s="441"/>
      <c r="AQP44" s="441"/>
      <c r="AQQ44" s="441"/>
      <c r="AQR44" s="441"/>
      <c r="AQS44" s="441"/>
      <c r="AQT44" s="441"/>
      <c r="AQU44" s="441"/>
      <c r="AQV44" s="441"/>
      <c r="AQW44" s="442"/>
      <c r="AQY44" s="456"/>
      <c r="AQZ44" s="441"/>
      <c r="ARA44" s="441"/>
      <c r="ARB44" s="441"/>
      <c r="ARC44" s="441"/>
      <c r="ARD44" s="441"/>
      <c r="ARE44" s="441"/>
      <c r="ARF44" s="441"/>
      <c r="ARG44" s="441"/>
      <c r="ARH44" s="441"/>
      <c r="ARI44" s="441"/>
      <c r="ARJ44" s="441"/>
      <c r="ARK44" s="441"/>
      <c r="ARL44" s="442"/>
      <c r="ARN44" s="456"/>
      <c r="ARO44" s="441"/>
      <c r="ARP44" s="441"/>
      <c r="ARQ44" s="441"/>
      <c r="ARR44" s="441"/>
      <c r="ARS44" s="441"/>
      <c r="ART44" s="441"/>
      <c r="ARU44" s="441"/>
      <c r="ARV44" s="441"/>
      <c r="ARW44" s="441"/>
      <c r="ARX44" s="441"/>
      <c r="ARY44" s="441"/>
      <c r="ARZ44" s="441"/>
      <c r="ASA44" s="442"/>
      <c r="ASC44" s="456"/>
      <c r="ASD44" s="441"/>
      <c r="ASE44" s="441"/>
      <c r="ASF44" s="441"/>
      <c r="ASG44" s="441"/>
      <c r="ASH44" s="441"/>
      <c r="ASI44" s="441"/>
      <c r="ASJ44" s="441"/>
      <c r="ASK44" s="441"/>
      <c r="ASL44" s="441"/>
      <c r="ASM44" s="441"/>
      <c r="ASN44" s="441"/>
      <c r="ASO44" s="441"/>
      <c r="ASP44" s="442"/>
      <c r="ASR44" s="456"/>
      <c r="ASS44" s="441"/>
      <c r="AST44" s="441"/>
      <c r="ASU44" s="441"/>
      <c r="ASV44" s="441"/>
      <c r="ASW44" s="441"/>
      <c r="ASX44" s="441"/>
      <c r="ASY44" s="441"/>
      <c r="ASZ44" s="441"/>
      <c r="ATA44" s="441"/>
      <c r="ATB44" s="441"/>
      <c r="ATC44" s="441"/>
      <c r="ATD44" s="441"/>
      <c r="ATE44" s="442"/>
      <c r="ATG44" s="456"/>
      <c r="ATH44" s="441"/>
      <c r="ATI44" s="441"/>
      <c r="ATJ44" s="441"/>
      <c r="ATK44" s="441"/>
      <c r="ATL44" s="441"/>
      <c r="ATM44" s="441"/>
      <c r="ATN44" s="441"/>
      <c r="ATO44" s="441"/>
      <c r="ATP44" s="441"/>
      <c r="ATQ44" s="441"/>
      <c r="ATR44" s="441"/>
      <c r="ATS44" s="441"/>
      <c r="ATT44" s="442"/>
      <c r="ATV44" s="456"/>
      <c r="ATW44" s="441"/>
      <c r="ATX44" s="441"/>
      <c r="ATY44" s="441"/>
      <c r="ATZ44" s="441"/>
      <c r="AUA44" s="441"/>
      <c r="AUB44" s="441"/>
      <c r="AUC44" s="441"/>
      <c r="AUD44" s="441"/>
      <c r="AUE44" s="441"/>
      <c r="AUF44" s="441"/>
      <c r="AUG44" s="441"/>
      <c r="AUH44" s="441"/>
      <c r="AUI44" s="442"/>
      <c r="AUK44" s="456"/>
      <c r="AUL44" s="441"/>
      <c r="AUM44" s="441"/>
      <c r="AUN44" s="441"/>
      <c r="AUO44" s="441"/>
      <c r="AUP44" s="441"/>
      <c r="AUQ44" s="441"/>
      <c r="AUR44" s="441"/>
      <c r="AUS44" s="441"/>
      <c r="AUT44" s="441"/>
      <c r="AUU44" s="441"/>
      <c r="AUV44" s="441"/>
      <c r="AUW44" s="441"/>
      <c r="AUX44" s="442"/>
      <c r="AUZ44" s="456"/>
      <c r="AVA44" s="441"/>
      <c r="AVB44" s="441"/>
      <c r="AVC44" s="441"/>
      <c r="AVD44" s="441"/>
      <c r="AVE44" s="441"/>
      <c r="AVF44" s="441"/>
      <c r="AVG44" s="441"/>
      <c r="AVH44" s="441"/>
      <c r="AVI44" s="441"/>
      <c r="AVJ44" s="441"/>
      <c r="AVK44" s="441"/>
      <c r="AVL44" s="441"/>
      <c r="AVM44" s="442"/>
      <c r="AVO44" s="456"/>
      <c r="AVP44" s="441"/>
      <c r="AVQ44" s="441"/>
      <c r="AVR44" s="441"/>
      <c r="AVS44" s="441"/>
      <c r="AVT44" s="441"/>
      <c r="AVU44" s="441"/>
      <c r="AVV44" s="441"/>
      <c r="AVW44" s="441"/>
      <c r="AVX44" s="441"/>
      <c r="AVY44" s="441"/>
      <c r="AVZ44" s="441"/>
      <c r="AWA44" s="441"/>
      <c r="AWB44" s="442"/>
      <c r="AWD44" s="456"/>
      <c r="AWE44" s="441"/>
      <c r="AWF44" s="441"/>
      <c r="AWG44" s="441"/>
      <c r="AWH44" s="441"/>
      <c r="AWI44" s="441"/>
      <c r="AWJ44" s="441"/>
      <c r="AWK44" s="441"/>
      <c r="AWL44" s="441"/>
      <c r="AWM44" s="441"/>
      <c r="AWN44" s="441"/>
      <c r="AWO44" s="441"/>
      <c r="AWP44" s="441"/>
      <c r="AWQ44" s="442"/>
      <c r="AWS44" s="456"/>
      <c r="AWT44" s="441"/>
      <c r="AWU44" s="441"/>
      <c r="AWV44" s="441"/>
      <c r="AWW44" s="441"/>
      <c r="AWX44" s="441"/>
      <c r="AWY44" s="441"/>
      <c r="AWZ44" s="441"/>
      <c r="AXA44" s="441"/>
      <c r="AXB44" s="441"/>
      <c r="AXC44" s="441"/>
      <c r="AXD44" s="441"/>
      <c r="AXE44" s="441"/>
      <c r="AXF44" s="442"/>
      <c r="AXH44" s="456"/>
      <c r="AXI44" s="441"/>
      <c r="AXJ44" s="441"/>
      <c r="AXK44" s="441"/>
      <c r="AXL44" s="441"/>
      <c r="AXM44" s="441"/>
      <c r="AXN44" s="441"/>
      <c r="AXO44" s="441"/>
      <c r="AXP44" s="441"/>
      <c r="AXQ44" s="441"/>
      <c r="AXR44" s="441"/>
      <c r="AXS44" s="441"/>
      <c r="AXT44" s="441"/>
      <c r="AXU44" s="442"/>
      <c r="AXW44" s="456"/>
      <c r="AXX44" s="441"/>
      <c r="AXY44" s="441"/>
      <c r="AXZ44" s="441"/>
      <c r="AYA44" s="441"/>
      <c r="AYB44" s="441"/>
      <c r="AYC44" s="441"/>
      <c r="AYD44" s="441"/>
      <c r="AYE44" s="441"/>
      <c r="AYF44" s="441"/>
      <c r="AYG44" s="441"/>
      <c r="AYH44" s="441"/>
      <c r="AYI44" s="441"/>
      <c r="AYJ44" s="442"/>
      <c r="AYL44" s="456"/>
      <c r="AYM44" s="441"/>
      <c r="AYN44" s="441"/>
      <c r="AYO44" s="441"/>
      <c r="AYP44" s="441"/>
      <c r="AYQ44" s="441"/>
      <c r="AYR44" s="441"/>
      <c r="AYS44" s="441"/>
      <c r="AYT44" s="441"/>
      <c r="AYU44" s="441"/>
      <c r="AYV44" s="441"/>
      <c r="AYW44" s="441"/>
      <c r="AYX44" s="441"/>
      <c r="AYY44" s="442"/>
      <c r="AZA44" s="456"/>
      <c r="AZB44" s="441"/>
      <c r="AZC44" s="441"/>
      <c r="AZD44" s="441"/>
      <c r="AZE44" s="441"/>
      <c r="AZF44" s="441"/>
      <c r="AZG44" s="441"/>
      <c r="AZH44" s="441"/>
      <c r="AZI44" s="441"/>
      <c r="AZJ44" s="441"/>
      <c r="AZK44" s="441"/>
      <c r="AZL44" s="441"/>
      <c r="AZM44" s="441"/>
      <c r="AZN44" s="442"/>
      <c r="AZP44" s="456"/>
      <c r="AZQ44" s="441"/>
      <c r="AZR44" s="441"/>
      <c r="AZS44" s="441"/>
      <c r="AZT44" s="441"/>
      <c r="AZU44" s="441"/>
      <c r="AZV44" s="441"/>
      <c r="AZW44" s="441"/>
      <c r="AZX44" s="441"/>
      <c r="AZY44" s="441"/>
      <c r="AZZ44" s="441"/>
      <c r="BAA44" s="441"/>
      <c r="BAB44" s="441"/>
      <c r="BAC44" s="442"/>
      <c r="BAE44" s="456"/>
      <c r="BAF44" s="441"/>
      <c r="BAG44" s="441"/>
      <c r="BAH44" s="441"/>
      <c r="BAI44" s="441"/>
      <c r="BAJ44" s="441"/>
      <c r="BAK44" s="441"/>
      <c r="BAL44" s="441"/>
      <c r="BAM44" s="441"/>
      <c r="BAN44" s="441"/>
      <c r="BAO44" s="441"/>
      <c r="BAP44" s="441"/>
      <c r="BAQ44" s="441"/>
      <c r="BAR44" s="442"/>
      <c r="BAT44" s="456"/>
      <c r="BAU44" s="441"/>
      <c r="BAV44" s="441"/>
      <c r="BAW44" s="441"/>
      <c r="BAX44" s="441"/>
      <c r="BAY44" s="441"/>
      <c r="BAZ44" s="441"/>
      <c r="BBA44" s="441"/>
      <c r="BBB44" s="441"/>
      <c r="BBC44" s="441"/>
      <c r="BBD44" s="441"/>
      <c r="BBE44" s="441"/>
      <c r="BBF44" s="441"/>
      <c r="BBG44" s="442"/>
      <c r="BBI44" s="456"/>
      <c r="BBJ44" s="441"/>
      <c r="BBK44" s="441"/>
      <c r="BBL44" s="441"/>
      <c r="BBM44" s="441"/>
      <c r="BBN44" s="441"/>
      <c r="BBO44" s="441"/>
      <c r="BBP44" s="441"/>
      <c r="BBQ44" s="441"/>
      <c r="BBR44" s="441"/>
      <c r="BBS44" s="441"/>
      <c r="BBT44" s="441"/>
      <c r="BBU44" s="441"/>
      <c r="BBV44" s="442"/>
      <c r="BBX44" s="456"/>
      <c r="BBY44" s="441"/>
      <c r="BBZ44" s="441"/>
      <c r="BCA44" s="441"/>
      <c r="BCB44" s="441"/>
      <c r="BCC44" s="441"/>
      <c r="BCD44" s="441"/>
      <c r="BCE44" s="441"/>
      <c r="BCF44" s="441"/>
      <c r="BCG44" s="441"/>
      <c r="BCH44" s="441"/>
      <c r="BCI44" s="441"/>
      <c r="BCJ44" s="441"/>
      <c r="BCK44" s="442"/>
      <c r="BCM44" s="456"/>
      <c r="BCN44" s="441"/>
      <c r="BCO44" s="441"/>
      <c r="BCP44" s="441"/>
      <c r="BCQ44" s="441"/>
      <c r="BCR44" s="441"/>
      <c r="BCS44" s="441"/>
      <c r="BCT44" s="441"/>
      <c r="BCU44" s="441"/>
      <c r="BCV44" s="441"/>
      <c r="BCW44" s="441"/>
      <c r="BCX44" s="441"/>
      <c r="BCY44" s="441"/>
      <c r="BCZ44" s="442"/>
      <c r="BDB44" s="456"/>
      <c r="BDC44" s="441"/>
      <c r="BDD44" s="441"/>
      <c r="BDE44" s="441"/>
      <c r="BDF44" s="441"/>
      <c r="BDG44" s="441"/>
      <c r="BDH44" s="441"/>
      <c r="BDI44" s="441"/>
      <c r="BDJ44" s="441"/>
      <c r="BDK44" s="441"/>
      <c r="BDL44" s="441"/>
      <c r="BDM44" s="441"/>
      <c r="BDN44" s="441"/>
      <c r="BDO44" s="442"/>
      <c r="BDQ44" s="456"/>
      <c r="BDR44" s="441"/>
      <c r="BDS44" s="441"/>
      <c r="BDT44" s="441"/>
      <c r="BDU44" s="441"/>
      <c r="BDV44" s="441"/>
      <c r="BDW44" s="441"/>
      <c r="BDX44" s="441"/>
      <c r="BDY44" s="441"/>
      <c r="BDZ44" s="441"/>
      <c r="BEA44" s="441"/>
      <c r="BEB44" s="441"/>
      <c r="BEC44" s="441"/>
      <c r="BED44" s="442"/>
      <c r="BEF44" s="456"/>
      <c r="BEG44" s="441"/>
      <c r="BEH44" s="441"/>
      <c r="BEI44" s="441"/>
      <c r="BEJ44" s="441"/>
      <c r="BEK44" s="441"/>
      <c r="BEL44" s="441"/>
      <c r="BEM44" s="441"/>
      <c r="BEN44" s="441"/>
      <c r="BEO44" s="441"/>
      <c r="BEP44" s="441"/>
      <c r="BEQ44" s="441"/>
      <c r="BER44" s="441"/>
      <c r="BES44" s="442"/>
      <c r="BEU44" s="456"/>
      <c r="BEV44" s="441"/>
      <c r="BEW44" s="441"/>
      <c r="BEX44" s="441"/>
      <c r="BEY44" s="441"/>
      <c r="BEZ44" s="441"/>
      <c r="BFA44" s="441"/>
      <c r="BFB44" s="441"/>
      <c r="BFC44" s="441"/>
      <c r="BFD44" s="441"/>
      <c r="BFE44" s="441"/>
      <c r="BFF44" s="441"/>
      <c r="BFG44" s="441"/>
      <c r="BFH44" s="442"/>
      <c r="BFJ44" s="456"/>
      <c r="BFK44" s="441"/>
      <c r="BFL44" s="441"/>
      <c r="BFM44" s="441"/>
      <c r="BFN44" s="441"/>
      <c r="BFO44" s="441"/>
      <c r="BFP44" s="441"/>
      <c r="BFQ44" s="441"/>
      <c r="BFR44" s="441"/>
      <c r="BFS44" s="441"/>
      <c r="BFT44" s="441"/>
      <c r="BFU44" s="441"/>
      <c r="BFV44" s="441"/>
      <c r="BFW44" s="442"/>
      <c r="BFY44" s="456"/>
      <c r="BFZ44" s="441"/>
      <c r="BGA44" s="441"/>
      <c r="BGB44" s="441"/>
      <c r="BGC44" s="441"/>
      <c r="BGD44" s="441"/>
      <c r="BGE44" s="441"/>
      <c r="BGF44" s="441"/>
      <c r="BGG44" s="441"/>
      <c r="BGH44" s="441"/>
      <c r="BGI44" s="441"/>
      <c r="BGJ44" s="441"/>
      <c r="BGK44" s="441"/>
      <c r="BGL44" s="442"/>
      <c r="BGN44" s="456"/>
      <c r="BGO44" s="441"/>
      <c r="BGP44" s="441"/>
      <c r="BGQ44" s="441"/>
      <c r="BGR44" s="441"/>
      <c r="BGS44" s="441"/>
      <c r="BGT44" s="441"/>
      <c r="BGU44" s="441"/>
      <c r="BGV44" s="441"/>
      <c r="BGW44" s="441"/>
      <c r="BGX44" s="441"/>
      <c r="BGY44" s="441"/>
      <c r="BGZ44" s="441"/>
      <c r="BHA44" s="442"/>
      <c r="BHC44" s="456"/>
      <c r="BHD44" s="441"/>
      <c r="BHE44" s="441"/>
      <c r="BHF44" s="441"/>
      <c r="BHG44" s="441"/>
      <c r="BHH44" s="441"/>
      <c r="BHI44" s="441"/>
      <c r="BHJ44" s="441"/>
      <c r="BHK44" s="441"/>
      <c r="BHL44" s="441"/>
      <c r="BHM44" s="441"/>
      <c r="BHN44" s="441"/>
      <c r="BHO44" s="441"/>
      <c r="BHP44" s="442"/>
      <c r="BHR44" s="456"/>
      <c r="BHS44" s="441"/>
      <c r="BHT44" s="441"/>
      <c r="BHU44" s="441"/>
      <c r="BHV44" s="441"/>
      <c r="BHW44" s="441"/>
      <c r="BHX44" s="441"/>
      <c r="BHY44" s="441"/>
      <c r="BHZ44" s="441"/>
      <c r="BIA44" s="441"/>
      <c r="BIB44" s="441"/>
      <c r="BIC44" s="441"/>
      <c r="BID44" s="441"/>
      <c r="BIE44" s="442"/>
      <c r="BIG44" s="456"/>
      <c r="BIH44" s="441"/>
      <c r="BII44" s="441"/>
      <c r="BIJ44" s="441"/>
      <c r="BIK44" s="441"/>
      <c r="BIL44" s="441"/>
      <c r="BIM44" s="441"/>
      <c r="BIN44" s="441"/>
      <c r="BIO44" s="441"/>
      <c r="BIP44" s="441"/>
      <c r="BIQ44" s="441"/>
      <c r="BIR44" s="441"/>
      <c r="BIS44" s="441"/>
      <c r="BIT44" s="442"/>
      <c r="BIV44" s="456"/>
      <c r="BIW44" s="441"/>
      <c r="BIX44" s="441"/>
      <c r="BIY44" s="441"/>
      <c r="BIZ44" s="441"/>
      <c r="BJA44" s="441"/>
      <c r="BJB44" s="441"/>
      <c r="BJC44" s="441"/>
      <c r="BJD44" s="441"/>
      <c r="BJE44" s="441"/>
      <c r="BJF44" s="441"/>
      <c r="BJG44" s="441"/>
      <c r="BJH44" s="441"/>
      <c r="BJI44" s="442"/>
      <c r="BJK44" s="456"/>
      <c r="BJL44" s="441"/>
      <c r="BJM44" s="441"/>
      <c r="BJN44" s="441"/>
      <c r="BJO44" s="441"/>
      <c r="BJP44" s="441"/>
      <c r="BJQ44" s="441"/>
      <c r="BJR44" s="441"/>
      <c r="BJS44" s="441"/>
      <c r="BJT44" s="441"/>
      <c r="BJU44" s="441"/>
      <c r="BJV44" s="441"/>
      <c r="BJW44" s="441"/>
      <c r="BJX44" s="442"/>
      <c r="BJZ44" s="456"/>
      <c r="BKA44" s="441"/>
      <c r="BKB44" s="441"/>
      <c r="BKC44" s="441"/>
      <c r="BKD44" s="441"/>
      <c r="BKE44" s="441"/>
      <c r="BKF44" s="441"/>
      <c r="BKG44" s="441"/>
      <c r="BKH44" s="441"/>
      <c r="BKI44" s="441"/>
      <c r="BKJ44" s="441"/>
      <c r="BKK44" s="441"/>
      <c r="BKL44" s="441"/>
      <c r="BKM44" s="442"/>
      <c r="BKO44" s="456"/>
      <c r="BKP44" s="441"/>
      <c r="BKQ44" s="441"/>
      <c r="BKR44" s="441"/>
      <c r="BKS44" s="441"/>
      <c r="BKT44" s="441"/>
      <c r="BKU44" s="441"/>
      <c r="BKV44" s="441"/>
      <c r="BKW44" s="441"/>
      <c r="BKX44" s="441"/>
      <c r="BKY44" s="441"/>
      <c r="BKZ44" s="441"/>
      <c r="BLA44" s="441"/>
      <c r="BLB44" s="442"/>
      <c r="BLD44" s="456"/>
      <c r="BLE44" s="441"/>
      <c r="BLF44" s="441"/>
      <c r="BLG44" s="441"/>
      <c r="BLH44" s="441"/>
      <c r="BLI44" s="441"/>
      <c r="BLJ44" s="441"/>
      <c r="BLK44" s="441"/>
      <c r="BLL44" s="441"/>
      <c r="BLM44" s="441"/>
      <c r="BLN44" s="441"/>
      <c r="BLO44" s="441"/>
      <c r="BLP44" s="441"/>
      <c r="BLQ44" s="442"/>
      <c r="BLS44" s="456"/>
      <c r="BLT44" s="441"/>
      <c r="BLU44" s="441"/>
      <c r="BLV44" s="441"/>
      <c r="BLW44" s="441"/>
      <c r="BLX44" s="441"/>
      <c r="BLY44" s="441"/>
      <c r="BLZ44" s="441"/>
      <c r="BMA44" s="441"/>
      <c r="BMB44" s="441"/>
      <c r="BMC44" s="441"/>
      <c r="BMD44" s="441"/>
      <c r="BME44" s="441"/>
      <c r="BMF44" s="442"/>
      <c r="BMH44" s="456"/>
      <c r="BMI44" s="441"/>
      <c r="BMJ44" s="441"/>
      <c r="BMK44" s="441"/>
      <c r="BML44" s="441"/>
      <c r="BMM44" s="441"/>
      <c r="BMN44" s="441"/>
      <c r="BMO44" s="441"/>
      <c r="BMP44" s="441"/>
      <c r="BMQ44" s="441"/>
      <c r="BMR44" s="441"/>
      <c r="BMS44" s="441"/>
      <c r="BMT44" s="441"/>
      <c r="BMU44" s="442"/>
      <c r="BMW44" s="456"/>
      <c r="BMX44" s="441"/>
      <c r="BMY44" s="441"/>
      <c r="BMZ44" s="441"/>
      <c r="BNA44" s="441"/>
      <c r="BNB44" s="441"/>
      <c r="BNC44" s="441"/>
      <c r="BND44" s="441"/>
      <c r="BNE44" s="441"/>
      <c r="BNF44" s="441"/>
      <c r="BNG44" s="441"/>
      <c r="BNH44" s="441"/>
      <c r="BNI44" s="441"/>
      <c r="BNJ44" s="442"/>
      <c r="BNL44" s="456"/>
      <c r="BNM44" s="441"/>
      <c r="BNN44" s="441"/>
      <c r="BNO44" s="441"/>
      <c r="BNP44" s="441"/>
      <c r="BNQ44" s="441"/>
      <c r="BNR44" s="441"/>
      <c r="BNS44" s="441"/>
      <c r="BNT44" s="441"/>
      <c r="BNU44" s="441"/>
      <c r="BNV44" s="441"/>
      <c r="BNW44" s="441"/>
      <c r="BNX44" s="441"/>
      <c r="BNY44" s="442"/>
      <c r="BOA44" s="456"/>
      <c r="BOB44" s="441"/>
      <c r="BOC44" s="441"/>
      <c r="BOD44" s="441"/>
      <c r="BOE44" s="441"/>
      <c r="BOF44" s="441"/>
      <c r="BOG44" s="441"/>
      <c r="BOH44" s="441"/>
      <c r="BOI44" s="441"/>
      <c r="BOJ44" s="441"/>
      <c r="BOK44" s="441"/>
      <c r="BOL44" s="441"/>
      <c r="BOM44" s="441"/>
      <c r="BON44" s="442"/>
      <c r="BOP44" s="456"/>
      <c r="BOQ44" s="441"/>
      <c r="BOR44" s="441"/>
      <c r="BOS44" s="441"/>
      <c r="BOT44" s="441"/>
      <c r="BOU44" s="441"/>
      <c r="BOV44" s="441"/>
      <c r="BOW44" s="441"/>
      <c r="BOX44" s="441"/>
      <c r="BOY44" s="441"/>
      <c r="BOZ44" s="441"/>
      <c r="BPA44" s="441"/>
      <c r="BPB44" s="441"/>
      <c r="BPC44" s="442"/>
      <c r="BPE44" s="456"/>
      <c r="BPF44" s="441"/>
      <c r="BPG44" s="441"/>
      <c r="BPH44" s="441"/>
      <c r="BPI44" s="441"/>
      <c r="BPJ44" s="441"/>
      <c r="BPK44" s="441"/>
      <c r="BPL44" s="441"/>
      <c r="BPM44" s="441"/>
      <c r="BPN44" s="441"/>
      <c r="BPO44" s="441"/>
      <c r="BPP44" s="441"/>
      <c r="BPQ44" s="441"/>
      <c r="BPR44" s="442"/>
      <c r="BPT44" s="456"/>
      <c r="BPU44" s="441"/>
      <c r="BPV44" s="441"/>
      <c r="BPW44" s="441"/>
      <c r="BPX44" s="441"/>
      <c r="BPY44" s="441"/>
      <c r="BPZ44" s="441"/>
      <c r="BQA44" s="441"/>
      <c r="BQB44" s="441"/>
      <c r="BQC44" s="441"/>
      <c r="BQD44" s="441"/>
      <c r="BQE44" s="441"/>
      <c r="BQF44" s="441"/>
      <c r="BQG44" s="442"/>
      <c r="BQI44" s="456"/>
      <c r="BQJ44" s="441"/>
      <c r="BQK44" s="441"/>
      <c r="BQL44" s="441"/>
      <c r="BQM44" s="441"/>
      <c r="BQN44" s="441"/>
      <c r="BQO44" s="441"/>
      <c r="BQP44" s="441"/>
      <c r="BQQ44" s="441"/>
      <c r="BQR44" s="441"/>
      <c r="BQS44" s="441"/>
      <c r="BQT44" s="441"/>
      <c r="BQU44" s="441"/>
      <c r="BQV44" s="442"/>
      <c r="BQX44" s="456"/>
      <c r="BQY44" s="441"/>
      <c r="BQZ44" s="441"/>
      <c r="BRA44" s="441"/>
      <c r="BRB44" s="441"/>
      <c r="BRC44" s="441"/>
      <c r="BRD44" s="441"/>
      <c r="BRE44" s="441"/>
      <c r="BRF44" s="441"/>
      <c r="BRG44" s="441"/>
      <c r="BRH44" s="441"/>
      <c r="BRI44" s="441"/>
      <c r="BRJ44" s="441"/>
      <c r="BRK44" s="442"/>
      <c r="BRM44" s="456"/>
      <c r="BRN44" s="441"/>
      <c r="BRO44" s="441"/>
      <c r="BRP44" s="441"/>
      <c r="BRQ44" s="441"/>
      <c r="BRR44" s="441"/>
      <c r="BRS44" s="441"/>
      <c r="BRT44" s="441"/>
      <c r="BRU44" s="441"/>
      <c r="BRV44" s="441"/>
      <c r="BRW44" s="441"/>
      <c r="BRX44" s="441"/>
      <c r="BRY44" s="441"/>
      <c r="BRZ44" s="442"/>
      <c r="BSB44" s="456"/>
      <c r="BSC44" s="441"/>
      <c r="BSD44" s="441"/>
      <c r="BSE44" s="441"/>
      <c r="BSF44" s="441"/>
      <c r="BSG44" s="441"/>
      <c r="BSH44" s="441"/>
      <c r="BSI44" s="441"/>
      <c r="BSJ44" s="441"/>
      <c r="BSK44" s="441"/>
      <c r="BSL44" s="441"/>
      <c r="BSM44" s="441"/>
      <c r="BSN44" s="441"/>
      <c r="BSO44" s="442"/>
      <c r="BSQ44" s="456"/>
      <c r="BSR44" s="441"/>
      <c r="BSS44" s="441"/>
      <c r="BST44" s="441"/>
      <c r="BSU44" s="441"/>
      <c r="BSV44" s="441"/>
      <c r="BSW44" s="441"/>
      <c r="BSX44" s="441"/>
      <c r="BSY44" s="441"/>
      <c r="BSZ44" s="441"/>
      <c r="BTA44" s="441"/>
      <c r="BTB44" s="441"/>
      <c r="BTC44" s="441"/>
      <c r="BTD44" s="442"/>
      <c r="BTF44" s="456"/>
      <c r="BTG44" s="441"/>
      <c r="BTH44" s="441"/>
      <c r="BTI44" s="441"/>
      <c r="BTJ44" s="441"/>
      <c r="BTK44" s="441"/>
      <c r="BTL44" s="441"/>
      <c r="BTM44" s="441"/>
      <c r="BTN44" s="441"/>
      <c r="BTO44" s="441"/>
      <c r="BTP44" s="441"/>
      <c r="BTQ44" s="441"/>
      <c r="BTR44" s="441"/>
      <c r="BTS44" s="442"/>
      <c r="BTU44" s="456"/>
      <c r="BTV44" s="441"/>
      <c r="BTW44" s="441"/>
      <c r="BTX44" s="441"/>
      <c r="BTY44" s="441"/>
      <c r="BTZ44" s="441"/>
      <c r="BUA44" s="441"/>
      <c r="BUB44" s="441"/>
      <c r="BUC44" s="441"/>
      <c r="BUD44" s="441"/>
      <c r="BUE44" s="441"/>
      <c r="BUF44" s="441"/>
      <c r="BUG44" s="441"/>
      <c r="BUH44" s="442"/>
      <c r="BUJ44" s="456"/>
      <c r="BUK44" s="441"/>
      <c r="BUL44" s="441"/>
      <c r="BUM44" s="441"/>
      <c r="BUN44" s="441"/>
      <c r="BUO44" s="441"/>
      <c r="BUP44" s="441"/>
      <c r="BUQ44" s="441"/>
      <c r="BUR44" s="441"/>
      <c r="BUS44" s="441"/>
      <c r="BUT44" s="441"/>
      <c r="BUU44" s="441"/>
      <c r="BUV44" s="441"/>
      <c r="BUW44" s="442"/>
      <c r="BUY44" s="456"/>
      <c r="BUZ44" s="441"/>
      <c r="BVA44" s="441"/>
      <c r="BVB44" s="441"/>
      <c r="BVC44" s="441"/>
      <c r="BVD44" s="441"/>
      <c r="BVE44" s="441"/>
      <c r="BVF44" s="441"/>
      <c r="BVG44" s="441"/>
      <c r="BVH44" s="441"/>
      <c r="BVI44" s="441"/>
      <c r="BVJ44" s="441"/>
      <c r="BVK44" s="441"/>
      <c r="BVL44" s="442"/>
      <c r="BVN44" s="456"/>
      <c r="BVO44" s="441"/>
      <c r="BVP44" s="441"/>
      <c r="BVQ44" s="441"/>
      <c r="BVR44" s="441"/>
      <c r="BVS44" s="441"/>
      <c r="BVT44" s="441"/>
      <c r="BVU44" s="441"/>
      <c r="BVV44" s="441"/>
      <c r="BVW44" s="441"/>
      <c r="BVX44" s="441"/>
      <c r="BVY44" s="441"/>
      <c r="BVZ44" s="441"/>
      <c r="BWA44" s="442"/>
    </row>
    <row r="45" spans="2:1951" ht="15" customHeight="1" x14ac:dyDescent="0.2">
      <c r="B45" s="444" t="s">
        <v>314</v>
      </c>
      <c r="C45" s="450">
        <f t="shared" ref="C45:P45" si="2601">SUM(C46+C50+C55)</f>
        <v>0</v>
      </c>
      <c r="D45" s="450">
        <f t="shared" si="2601"/>
        <v>0</v>
      </c>
      <c r="E45" s="450">
        <f t="shared" si="2601"/>
        <v>0</v>
      </c>
      <c r="F45" s="450">
        <f t="shared" si="2601"/>
        <v>0</v>
      </c>
      <c r="G45" s="450">
        <f t="shared" si="2601"/>
        <v>0</v>
      </c>
      <c r="H45" s="450">
        <f t="shared" si="2601"/>
        <v>0</v>
      </c>
      <c r="I45" s="450">
        <f t="shared" si="2601"/>
        <v>0</v>
      </c>
      <c r="J45" s="450">
        <f t="shared" si="2601"/>
        <v>0</v>
      </c>
      <c r="K45" s="450">
        <f t="shared" si="2601"/>
        <v>0</v>
      </c>
      <c r="L45" s="450">
        <f t="shared" si="2601"/>
        <v>0</v>
      </c>
      <c r="M45" s="450">
        <f t="shared" si="2601"/>
        <v>0</v>
      </c>
      <c r="N45" s="450">
        <f t="shared" si="2601"/>
        <v>0</v>
      </c>
      <c r="O45" s="462">
        <f t="shared" si="2601"/>
        <v>0</v>
      </c>
      <c r="P45" s="451">
        <f t="shared" si="2601"/>
        <v>0</v>
      </c>
      <c r="R45" s="457">
        <f t="shared" ref="R45:AE45" si="2602">SUM(R46+R50+R55)</f>
        <v>0</v>
      </c>
      <c r="S45" s="450">
        <f t="shared" si="2602"/>
        <v>0</v>
      </c>
      <c r="T45" s="450">
        <f t="shared" si="2602"/>
        <v>0</v>
      </c>
      <c r="U45" s="450">
        <f t="shared" si="2602"/>
        <v>0</v>
      </c>
      <c r="V45" s="450">
        <f t="shared" si="2602"/>
        <v>0</v>
      </c>
      <c r="W45" s="450">
        <f t="shared" si="2602"/>
        <v>0</v>
      </c>
      <c r="X45" s="450">
        <f t="shared" si="2602"/>
        <v>0</v>
      </c>
      <c r="Y45" s="450">
        <f t="shared" si="2602"/>
        <v>0</v>
      </c>
      <c r="Z45" s="450">
        <f t="shared" si="2602"/>
        <v>0</v>
      </c>
      <c r="AA45" s="450">
        <f t="shared" si="2602"/>
        <v>0</v>
      </c>
      <c r="AB45" s="450">
        <f t="shared" si="2602"/>
        <v>0</v>
      </c>
      <c r="AC45" s="450">
        <f t="shared" si="2602"/>
        <v>0</v>
      </c>
      <c r="AD45" s="462">
        <f t="shared" si="2602"/>
        <v>0</v>
      </c>
      <c r="AE45" s="451">
        <f t="shared" si="2602"/>
        <v>0</v>
      </c>
      <c r="AG45" s="457">
        <f t="shared" ref="AG45:AT45" si="2603">SUM(AG46+AG50+AG55)</f>
        <v>0</v>
      </c>
      <c r="AH45" s="450">
        <f t="shared" si="2603"/>
        <v>0</v>
      </c>
      <c r="AI45" s="450">
        <f t="shared" si="2603"/>
        <v>0</v>
      </c>
      <c r="AJ45" s="450">
        <f t="shared" si="2603"/>
        <v>0</v>
      </c>
      <c r="AK45" s="450">
        <f t="shared" si="2603"/>
        <v>0</v>
      </c>
      <c r="AL45" s="450">
        <f t="shared" si="2603"/>
        <v>0</v>
      </c>
      <c r="AM45" s="450">
        <f t="shared" si="2603"/>
        <v>0</v>
      </c>
      <c r="AN45" s="450">
        <f t="shared" si="2603"/>
        <v>0</v>
      </c>
      <c r="AO45" s="450">
        <f t="shared" si="2603"/>
        <v>0</v>
      </c>
      <c r="AP45" s="450">
        <f t="shared" si="2603"/>
        <v>0</v>
      </c>
      <c r="AQ45" s="450">
        <f t="shared" si="2603"/>
        <v>0</v>
      </c>
      <c r="AR45" s="450">
        <f t="shared" si="2603"/>
        <v>0</v>
      </c>
      <c r="AS45" s="462">
        <f t="shared" si="2603"/>
        <v>0</v>
      </c>
      <c r="AT45" s="451">
        <f t="shared" si="2603"/>
        <v>0</v>
      </c>
      <c r="AV45" s="457">
        <f t="shared" ref="AV45:BI45" si="2604">SUM(AV46+AV50+AV55)</f>
        <v>0</v>
      </c>
      <c r="AW45" s="450">
        <f t="shared" si="2604"/>
        <v>0</v>
      </c>
      <c r="AX45" s="450">
        <f t="shared" si="2604"/>
        <v>0</v>
      </c>
      <c r="AY45" s="450">
        <f t="shared" si="2604"/>
        <v>0</v>
      </c>
      <c r="AZ45" s="450">
        <f t="shared" si="2604"/>
        <v>0</v>
      </c>
      <c r="BA45" s="450">
        <f t="shared" si="2604"/>
        <v>0</v>
      </c>
      <c r="BB45" s="450">
        <f t="shared" si="2604"/>
        <v>0</v>
      </c>
      <c r="BC45" s="450">
        <f t="shared" si="2604"/>
        <v>0</v>
      </c>
      <c r="BD45" s="450">
        <f t="shared" si="2604"/>
        <v>0</v>
      </c>
      <c r="BE45" s="450">
        <f t="shared" si="2604"/>
        <v>0</v>
      </c>
      <c r="BF45" s="450">
        <f t="shared" si="2604"/>
        <v>0</v>
      </c>
      <c r="BG45" s="450">
        <f t="shared" si="2604"/>
        <v>0</v>
      </c>
      <c r="BH45" s="462">
        <f t="shared" si="2604"/>
        <v>0</v>
      </c>
      <c r="BI45" s="451">
        <f t="shared" si="2604"/>
        <v>0</v>
      </c>
      <c r="BK45" s="457">
        <f t="shared" ref="BK45:BX45" si="2605">SUM(BK46+BK50+BK55)</f>
        <v>0</v>
      </c>
      <c r="BL45" s="450">
        <f t="shared" si="2605"/>
        <v>0</v>
      </c>
      <c r="BM45" s="450">
        <f t="shared" si="2605"/>
        <v>0</v>
      </c>
      <c r="BN45" s="450">
        <f t="shared" si="2605"/>
        <v>0</v>
      </c>
      <c r="BO45" s="450">
        <f t="shared" si="2605"/>
        <v>0</v>
      </c>
      <c r="BP45" s="450">
        <f t="shared" si="2605"/>
        <v>0</v>
      </c>
      <c r="BQ45" s="450">
        <f t="shared" si="2605"/>
        <v>0</v>
      </c>
      <c r="BR45" s="450">
        <f t="shared" si="2605"/>
        <v>0</v>
      </c>
      <c r="BS45" s="450">
        <f t="shared" si="2605"/>
        <v>0</v>
      </c>
      <c r="BT45" s="450">
        <f t="shared" si="2605"/>
        <v>0</v>
      </c>
      <c r="BU45" s="450">
        <f t="shared" si="2605"/>
        <v>0</v>
      </c>
      <c r="BV45" s="450">
        <f t="shared" si="2605"/>
        <v>0</v>
      </c>
      <c r="BW45" s="462">
        <f t="shared" si="2605"/>
        <v>0</v>
      </c>
      <c r="BX45" s="451">
        <f t="shared" si="2605"/>
        <v>0</v>
      </c>
      <c r="BZ45" s="457">
        <f t="shared" ref="BZ45:CM45" si="2606">SUM(BZ46+BZ50+BZ55)</f>
        <v>0</v>
      </c>
      <c r="CA45" s="450">
        <f t="shared" si="2606"/>
        <v>0</v>
      </c>
      <c r="CB45" s="450">
        <f t="shared" si="2606"/>
        <v>0</v>
      </c>
      <c r="CC45" s="450">
        <f t="shared" si="2606"/>
        <v>0</v>
      </c>
      <c r="CD45" s="450">
        <f t="shared" si="2606"/>
        <v>0</v>
      </c>
      <c r="CE45" s="450">
        <f t="shared" si="2606"/>
        <v>0</v>
      </c>
      <c r="CF45" s="450">
        <f t="shared" si="2606"/>
        <v>0</v>
      </c>
      <c r="CG45" s="450">
        <f t="shared" si="2606"/>
        <v>0</v>
      </c>
      <c r="CH45" s="450">
        <f t="shared" si="2606"/>
        <v>0</v>
      </c>
      <c r="CI45" s="450">
        <f t="shared" si="2606"/>
        <v>0</v>
      </c>
      <c r="CJ45" s="450">
        <f t="shared" si="2606"/>
        <v>0</v>
      </c>
      <c r="CK45" s="450">
        <f t="shared" si="2606"/>
        <v>0</v>
      </c>
      <c r="CL45" s="462">
        <f t="shared" si="2606"/>
        <v>0</v>
      </c>
      <c r="CM45" s="451">
        <f t="shared" si="2606"/>
        <v>0</v>
      </c>
      <c r="CO45" s="457">
        <f t="shared" ref="CO45:DB45" si="2607">SUM(CO46+CO50+CO55)</f>
        <v>0</v>
      </c>
      <c r="CP45" s="450">
        <f t="shared" si="2607"/>
        <v>0</v>
      </c>
      <c r="CQ45" s="450">
        <f t="shared" si="2607"/>
        <v>0</v>
      </c>
      <c r="CR45" s="450">
        <f t="shared" si="2607"/>
        <v>0</v>
      </c>
      <c r="CS45" s="450">
        <f t="shared" si="2607"/>
        <v>0</v>
      </c>
      <c r="CT45" s="450">
        <f t="shared" si="2607"/>
        <v>0</v>
      </c>
      <c r="CU45" s="450">
        <f t="shared" si="2607"/>
        <v>0</v>
      </c>
      <c r="CV45" s="450">
        <f t="shared" si="2607"/>
        <v>0</v>
      </c>
      <c r="CW45" s="450">
        <f t="shared" si="2607"/>
        <v>0</v>
      </c>
      <c r="CX45" s="450">
        <f t="shared" si="2607"/>
        <v>0</v>
      </c>
      <c r="CY45" s="450">
        <f t="shared" si="2607"/>
        <v>0</v>
      </c>
      <c r="CZ45" s="450">
        <f t="shared" si="2607"/>
        <v>0</v>
      </c>
      <c r="DA45" s="462">
        <f t="shared" si="2607"/>
        <v>0</v>
      </c>
      <c r="DB45" s="451">
        <f t="shared" si="2607"/>
        <v>0</v>
      </c>
      <c r="DD45" s="457">
        <f t="shared" ref="DD45:DQ45" si="2608">SUM(DD46+DD50+DD55)</f>
        <v>0</v>
      </c>
      <c r="DE45" s="450">
        <f t="shared" si="2608"/>
        <v>0</v>
      </c>
      <c r="DF45" s="450">
        <f t="shared" si="2608"/>
        <v>0</v>
      </c>
      <c r="DG45" s="450">
        <f t="shared" si="2608"/>
        <v>0</v>
      </c>
      <c r="DH45" s="450">
        <f t="shared" si="2608"/>
        <v>0</v>
      </c>
      <c r="DI45" s="450">
        <f t="shared" si="2608"/>
        <v>0</v>
      </c>
      <c r="DJ45" s="450">
        <f t="shared" si="2608"/>
        <v>0</v>
      </c>
      <c r="DK45" s="450">
        <f t="shared" si="2608"/>
        <v>0</v>
      </c>
      <c r="DL45" s="450">
        <f t="shared" si="2608"/>
        <v>0</v>
      </c>
      <c r="DM45" s="450">
        <f t="shared" si="2608"/>
        <v>0</v>
      </c>
      <c r="DN45" s="450">
        <f t="shared" si="2608"/>
        <v>0</v>
      </c>
      <c r="DO45" s="450">
        <f t="shared" si="2608"/>
        <v>0</v>
      </c>
      <c r="DP45" s="462">
        <f t="shared" si="2608"/>
        <v>0</v>
      </c>
      <c r="DQ45" s="451">
        <f t="shared" si="2608"/>
        <v>0</v>
      </c>
      <c r="DS45" s="457">
        <f t="shared" ref="DS45:EF45" si="2609">SUM(DS46+DS50+DS55)</f>
        <v>0</v>
      </c>
      <c r="DT45" s="450">
        <f t="shared" si="2609"/>
        <v>0</v>
      </c>
      <c r="DU45" s="450">
        <f t="shared" si="2609"/>
        <v>0</v>
      </c>
      <c r="DV45" s="450">
        <f t="shared" si="2609"/>
        <v>0</v>
      </c>
      <c r="DW45" s="450">
        <f t="shared" si="2609"/>
        <v>0</v>
      </c>
      <c r="DX45" s="450">
        <f t="shared" si="2609"/>
        <v>0</v>
      </c>
      <c r="DY45" s="450">
        <f t="shared" si="2609"/>
        <v>0</v>
      </c>
      <c r="DZ45" s="450">
        <f t="shared" si="2609"/>
        <v>0</v>
      </c>
      <c r="EA45" s="450">
        <f t="shared" si="2609"/>
        <v>0</v>
      </c>
      <c r="EB45" s="450">
        <f t="shared" si="2609"/>
        <v>0</v>
      </c>
      <c r="EC45" s="450">
        <f t="shared" si="2609"/>
        <v>0</v>
      </c>
      <c r="ED45" s="450">
        <f t="shared" si="2609"/>
        <v>0</v>
      </c>
      <c r="EE45" s="462">
        <f t="shared" si="2609"/>
        <v>0</v>
      </c>
      <c r="EF45" s="451">
        <f t="shared" si="2609"/>
        <v>0</v>
      </c>
      <c r="EH45" s="457">
        <f t="shared" ref="EH45:EU45" si="2610">SUM(EH46+EH50+EH55)</f>
        <v>0</v>
      </c>
      <c r="EI45" s="450">
        <f t="shared" si="2610"/>
        <v>0</v>
      </c>
      <c r="EJ45" s="450">
        <f t="shared" si="2610"/>
        <v>0</v>
      </c>
      <c r="EK45" s="450">
        <f t="shared" si="2610"/>
        <v>0</v>
      </c>
      <c r="EL45" s="450">
        <f t="shared" si="2610"/>
        <v>0</v>
      </c>
      <c r="EM45" s="450">
        <f t="shared" si="2610"/>
        <v>0</v>
      </c>
      <c r="EN45" s="450">
        <f t="shared" si="2610"/>
        <v>0</v>
      </c>
      <c r="EO45" s="450">
        <f t="shared" si="2610"/>
        <v>0</v>
      </c>
      <c r="EP45" s="450">
        <f t="shared" si="2610"/>
        <v>0</v>
      </c>
      <c r="EQ45" s="450">
        <f t="shared" si="2610"/>
        <v>0</v>
      </c>
      <c r="ER45" s="450">
        <f t="shared" si="2610"/>
        <v>0</v>
      </c>
      <c r="ES45" s="450">
        <f t="shared" si="2610"/>
        <v>0</v>
      </c>
      <c r="ET45" s="462">
        <f t="shared" si="2610"/>
        <v>0</v>
      </c>
      <c r="EU45" s="451">
        <f t="shared" si="2610"/>
        <v>0</v>
      </c>
      <c r="EW45" s="457">
        <f t="shared" ref="EW45:FJ45" si="2611">SUM(EW46+EW50+EW55)</f>
        <v>0</v>
      </c>
      <c r="EX45" s="450">
        <f t="shared" si="2611"/>
        <v>0</v>
      </c>
      <c r="EY45" s="450">
        <f t="shared" si="2611"/>
        <v>0</v>
      </c>
      <c r="EZ45" s="450">
        <f t="shared" si="2611"/>
        <v>0</v>
      </c>
      <c r="FA45" s="450">
        <f t="shared" si="2611"/>
        <v>0</v>
      </c>
      <c r="FB45" s="450">
        <f t="shared" si="2611"/>
        <v>0</v>
      </c>
      <c r="FC45" s="450">
        <f t="shared" si="2611"/>
        <v>0</v>
      </c>
      <c r="FD45" s="450">
        <f t="shared" si="2611"/>
        <v>0</v>
      </c>
      <c r="FE45" s="450">
        <f t="shared" si="2611"/>
        <v>0</v>
      </c>
      <c r="FF45" s="450">
        <f t="shared" si="2611"/>
        <v>0</v>
      </c>
      <c r="FG45" s="450">
        <f t="shared" si="2611"/>
        <v>0</v>
      </c>
      <c r="FH45" s="450">
        <f t="shared" si="2611"/>
        <v>0</v>
      </c>
      <c r="FI45" s="462">
        <f t="shared" si="2611"/>
        <v>0</v>
      </c>
      <c r="FJ45" s="451">
        <f t="shared" si="2611"/>
        <v>0</v>
      </c>
      <c r="FL45" s="457">
        <f t="shared" ref="FL45:FY45" si="2612">SUM(FL46+FL50+FL55)</f>
        <v>0</v>
      </c>
      <c r="FM45" s="450">
        <f t="shared" si="2612"/>
        <v>0</v>
      </c>
      <c r="FN45" s="450">
        <f t="shared" si="2612"/>
        <v>0</v>
      </c>
      <c r="FO45" s="450">
        <f t="shared" si="2612"/>
        <v>0</v>
      </c>
      <c r="FP45" s="450">
        <f t="shared" si="2612"/>
        <v>0</v>
      </c>
      <c r="FQ45" s="450">
        <f t="shared" si="2612"/>
        <v>0</v>
      </c>
      <c r="FR45" s="450">
        <f t="shared" si="2612"/>
        <v>0</v>
      </c>
      <c r="FS45" s="450">
        <f t="shared" si="2612"/>
        <v>0</v>
      </c>
      <c r="FT45" s="450">
        <f t="shared" si="2612"/>
        <v>0</v>
      </c>
      <c r="FU45" s="450">
        <f t="shared" si="2612"/>
        <v>0</v>
      </c>
      <c r="FV45" s="450">
        <f t="shared" si="2612"/>
        <v>0</v>
      </c>
      <c r="FW45" s="450">
        <f t="shared" si="2612"/>
        <v>0</v>
      </c>
      <c r="FX45" s="462">
        <f t="shared" si="2612"/>
        <v>0</v>
      </c>
      <c r="FY45" s="451">
        <f t="shared" si="2612"/>
        <v>0</v>
      </c>
      <c r="GA45" s="457">
        <f t="shared" ref="GA45:GN45" si="2613">SUM(GA46+GA50+GA55)</f>
        <v>0</v>
      </c>
      <c r="GB45" s="450">
        <f t="shared" si="2613"/>
        <v>0</v>
      </c>
      <c r="GC45" s="450">
        <f t="shared" si="2613"/>
        <v>0</v>
      </c>
      <c r="GD45" s="450">
        <f t="shared" si="2613"/>
        <v>0</v>
      </c>
      <c r="GE45" s="450">
        <f t="shared" si="2613"/>
        <v>0</v>
      </c>
      <c r="GF45" s="450">
        <f t="shared" si="2613"/>
        <v>0</v>
      </c>
      <c r="GG45" s="450">
        <f t="shared" si="2613"/>
        <v>0</v>
      </c>
      <c r="GH45" s="450">
        <f t="shared" si="2613"/>
        <v>0</v>
      </c>
      <c r="GI45" s="450">
        <f t="shared" si="2613"/>
        <v>0</v>
      </c>
      <c r="GJ45" s="450">
        <f t="shared" si="2613"/>
        <v>0</v>
      </c>
      <c r="GK45" s="450">
        <f t="shared" si="2613"/>
        <v>0</v>
      </c>
      <c r="GL45" s="450">
        <f t="shared" si="2613"/>
        <v>0</v>
      </c>
      <c r="GM45" s="462">
        <f t="shared" si="2613"/>
        <v>0</v>
      </c>
      <c r="GN45" s="451">
        <f t="shared" si="2613"/>
        <v>0</v>
      </c>
      <c r="GP45" s="457">
        <f t="shared" ref="GP45:HC45" si="2614">SUM(GP46+GP50+GP55)</f>
        <v>0</v>
      </c>
      <c r="GQ45" s="450">
        <f t="shared" si="2614"/>
        <v>0</v>
      </c>
      <c r="GR45" s="450">
        <f t="shared" si="2614"/>
        <v>0</v>
      </c>
      <c r="GS45" s="450">
        <f t="shared" si="2614"/>
        <v>0</v>
      </c>
      <c r="GT45" s="450">
        <f t="shared" si="2614"/>
        <v>0</v>
      </c>
      <c r="GU45" s="450">
        <f t="shared" si="2614"/>
        <v>0</v>
      </c>
      <c r="GV45" s="450">
        <f t="shared" si="2614"/>
        <v>0</v>
      </c>
      <c r="GW45" s="450">
        <f t="shared" si="2614"/>
        <v>0</v>
      </c>
      <c r="GX45" s="450">
        <f t="shared" si="2614"/>
        <v>0</v>
      </c>
      <c r="GY45" s="450">
        <f t="shared" si="2614"/>
        <v>0</v>
      </c>
      <c r="GZ45" s="450">
        <f t="shared" si="2614"/>
        <v>0</v>
      </c>
      <c r="HA45" s="450">
        <f t="shared" si="2614"/>
        <v>0</v>
      </c>
      <c r="HB45" s="462">
        <f t="shared" si="2614"/>
        <v>0</v>
      </c>
      <c r="HC45" s="451">
        <f t="shared" si="2614"/>
        <v>0</v>
      </c>
      <c r="HE45" s="457">
        <f t="shared" ref="HE45:HR45" si="2615">SUM(HE46+HE50+HE55)</f>
        <v>0</v>
      </c>
      <c r="HF45" s="450">
        <f t="shared" si="2615"/>
        <v>0</v>
      </c>
      <c r="HG45" s="450">
        <f t="shared" si="2615"/>
        <v>0</v>
      </c>
      <c r="HH45" s="450">
        <f t="shared" si="2615"/>
        <v>0</v>
      </c>
      <c r="HI45" s="450">
        <f t="shared" si="2615"/>
        <v>0</v>
      </c>
      <c r="HJ45" s="450">
        <f t="shared" si="2615"/>
        <v>0</v>
      </c>
      <c r="HK45" s="450">
        <f t="shared" si="2615"/>
        <v>0</v>
      </c>
      <c r="HL45" s="450">
        <f t="shared" si="2615"/>
        <v>0</v>
      </c>
      <c r="HM45" s="450">
        <f t="shared" si="2615"/>
        <v>0</v>
      </c>
      <c r="HN45" s="450">
        <f t="shared" si="2615"/>
        <v>0</v>
      </c>
      <c r="HO45" s="450">
        <f t="shared" si="2615"/>
        <v>0</v>
      </c>
      <c r="HP45" s="450">
        <f t="shared" si="2615"/>
        <v>0</v>
      </c>
      <c r="HQ45" s="462">
        <f t="shared" si="2615"/>
        <v>0</v>
      </c>
      <c r="HR45" s="451">
        <f t="shared" si="2615"/>
        <v>0</v>
      </c>
      <c r="HT45" s="457">
        <f t="shared" ref="HT45:IG45" si="2616">SUM(HT46+HT50+HT55)</f>
        <v>0</v>
      </c>
      <c r="HU45" s="450">
        <f t="shared" si="2616"/>
        <v>0</v>
      </c>
      <c r="HV45" s="450">
        <f t="shared" si="2616"/>
        <v>0</v>
      </c>
      <c r="HW45" s="450">
        <f t="shared" si="2616"/>
        <v>0</v>
      </c>
      <c r="HX45" s="450">
        <f t="shared" si="2616"/>
        <v>0</v>
      </c>
      <c r="HY45" s="450">
        <f t="shared" si="2616"/>
        <v>0</v>
      </c>
      <c r="HZ45" s="450">
        <f t="shared" si="2616"/>
        <v>0</v>
      </c>
      <c r="IA45" s="450">
        <f t="shared" si="2616"/>
        <v>0</v>
      </c>
      <c r="IB45" s="450">
        <f t="shared" si="2616"/>
        <v>0</v>
      </c>
      <c r="IC45" s="450">
        <f t="shared" si="2616"/>
        <v>0</v>
      </c>
      <c r="ID45" s="450">
        <f t="shared" si="2616"/>
        <v>0</v>
      </c>
      <c r="IE45" s="450">
        <f t="shared" si="2616"/>
        <v>0</v>
      </c>
      <c r="IF45" s="462">
        <f t="shared" si="2616"/>
        <v>0</v>
      </c>
      <c r="IG45" s="451">
        <f t="shared" si="2616"/>
        <v>0</v>
      </c>
      <c r="II45" s="457">
        <f t="shared" ref="II45:IV45" si="2617">SUM(II46+II50+II55)</f>
        <v>0</v>
      </c>
      <c r="IJ45" s="450">
        <f t="shared" si="2617"/>
        <v>0</v>
      </c>
      <c r="IK45" s="450">
        <f t="shared" si="2617"/>
        <v>0</v>
      </c>
      <c r="IL45" s="450">
        <f t="shared" si="2617"/>
        <v>0</v>
      </c>
      <c r="IM45" s="450">
        <f t="shared" si="2617"/>
        <v>0</v>
      </c>
      <c r="IN45" s="450">
        <f t="shared" si="2617"/>
        <v>0</v>
      </c>
      <c r="IO45" s="450">
        <f t="shared" si="2617"/>
        <v>0</v>
      </c>
      <c r="IP45" s="450">
        <f t="shared" si="2617"/>
        <v>0</v>
      </c>
      <c r="IQ45" s="450">
        <f t="shared" si="2617"/>
        <v>0</v>
      </c>
      <c r="IR45" s="450">
        <f t="shared" si="2617"/>
        <v>0</v>
      </c>
      <c r="IS45" s="450">
        <f t="shared" si="2617"/>
        <v>0</v>
      </c>
      <c r="IT45" s="450">
        <f t="shared" si="2617"/>
        <v>0</v>
      </c>
      <c r="IU45" s="462">
        <f t="shared" si="2617"/>
        <v>0</v>
      </c>
      <c r="IV45" s="451">
        <f t="shared" si="2617"/>
        <v>0</v>
      </c>
      <c r="IX45" s="457">
        <f t="shared" ref="IX45:JK45" si="2618">SUM(IX46+IX50+IX55)</f>
        <v>0</v>
      </c>
      <c r="IY45" s="450">
        <f t="shared" si="2618"/>
        <v>0</v>
      </c>
      <c r="IZ45" s="450">
        <f t="shared" si="2618"/>
        <v>0</v>
      </c>
      <c r="JA45" s="450">
        <f t="shared" si="2618"/>
        <v>0</v>
      </c>
      <c r="JB45" s="450">
        <f t="shared" si="2618"/>
        <v>0</v>
      </c>
      <c r="JC45" s="450">
        <f t="shared" si="2618"/>
        <v>0</v>
      </c>
      <c r="JD45" s="450">
        <f t="shared" si="2618"/>
        <v>0</v>
      </c>
      <c r="JE45" s="450">
        <f t="shared" si="2618"/>
        <v>0</v>
      </c>
      <c r="JF45" s="450">
        <f t="shared" si="2618"/>
        <v>0</v>
      </c>
      <c r="JG45" s="450">
        <f t="shared" si="2618"/>
        <v>0</v>
      </c>
      <c r="JH45" s="450">
        <f t="shared" si="2618"/>
        <v>0</v>
      </c>
      <c r="JI45" s="450">
        <f t="shared" si="2618"/>
        <v>0</v>
      </c>
      <c r="JJ45" s="462">
        <f t="shared" si="2618"/>
        <v>0</v>
      </c>
      <c r="JK45" s="451">
        <f t="shared" si="2618"/>
        <v>0</v>
      </c>
      <c r="JM45" s="457">
        <f t="shared" ref="JM45:JZ45" si="2619">SUM(JM46+JM50+JM55)</f>
        <v>0</v>
      </c>
      <c r="JN45" s="450">
        <f t="shared" si="2619"/>
        <v>0</v>
      </c>
      <c r="JO45" s="450">
        <f t="shared" si="2619"/>
        <v>0</v>
      </c>
      <c r="JP45" s="450">
        <f t="shared" si="2619"/>
        <v>0</v>
      </c>
      <c r="JQ45" s="450">
        <f t="shared" si="2619"/>
        <v>0</v>
      </c>
      <c r="JR45" s="450">
        <f t="shared" si="2619"/>
        <v>0</v>
      </c>
      <c r="JS45" s="450">
        <f t="shared" si="2619"/>
        <v>0</v>
      </c>
      <c r="JT45" s="450">
        <f t="shared" si="2619"/>
        <v>0</v>
      </c>
      <c r="JU45" s="450">
        <f t="shared" si="2619"/>
        <v>0</v>
      </c>
      <c r="JV45" s="450">
        <f t="shared" si="2619"/>
        <v>0</v>
      </c>
      <c r="JW45" s="450">
        <f t="shared" si="2619"/>
        <v>0</v>
      </c>
      <c r="JX45" s="450">
        <f t="shared" si="2619"/>
        <v>0</v>
      </c>
      <c r="JY45" s="462">
        <f t="shared" si="2619"/>
        <v>0</v>
      </c>
      <c r="JZ45" s="451">
        <f t="shared" si="2619"/>
        <v>0</v>
      </c>
      <c r="KB45" s="457">
        <f t="shared" ref="KB45:KO45" si="2620">SUM(KB46+KB50+KB55)</f>
        <v>0</v>
      </c>
      <c r="KC45" s="450">
        <f t="shared" si="2620"/>
        <v>0</v>
      </c>
      <c r="KD45" s="450">
        <f t="shared" si="2620"/>
        <v>0</v>
      </c>
      <c r="KE45" s="450">
        <f t="shared" si="2620"/>
        <v>0</v>
      </c>
      <c r="KF45" s="450">
        <f t="shared" si="2620"/>
        <v>0</v>
      </c>
      <c r="KG45" s="450">
        <f t="shared" si="2620"/>
        <v>0</v>
      </c>
      <c r="KH45" s="450">
        <f t="shared" si="2620"/>
        <v>0</v>
      </c>
      <c r="KI45" s="450">
        <f t="shared" si="2620"/>
        <v>0</v>
      </c>
      <c r="KJ45" s="450">
        <f t="shared" si="2620"/>
        <v>0</v>
      </c>
      <c r="KK45" s="450">
        <f t="shared" si="2620"/>
        <v>0</v>
      </c>
      <c r="KL45" s="450">
        <f t="shared" si="2620"/>
        <v>0</v>
      </c>
      <c r="KM45" s="450">
        <f t="shared" si="2620"/>
        <v>0</v>
      </c>
      <c r="KN45" s="462">
        <f t="shared" si="2620"/>
        <v>0</v>
      </c>
      <c r="KO45" s="451">
        <f t="shared" si="2620"/>
        <v>0</v>
      </c>
      <c r="KQ45" s="457">
        <f t="shared" ref="KQ45:LD45" si="2621">SUM(KQ46+KQ50+KQ55)</f>
        <v>0</v>
      </c>
      <c r="KR45" s="450">
        <f t="shared" si="2621"/>
        <v>0</v>
      </c>
      <c r="KS45" s="450">
        <f t="shared" si="2621"/>
        <v>0</v>
      </c>
      <c r="KT45" s="450">
        <f t="shared" si="2621"/>
        <v>0</v>
      </c>
      <c r="KU45" s="450">
        <f t="shared" si="2621"/>
        <v>0</v>
      </c>
      <c r="KV45" s="450">
        <f t="shared" si="2621"/>
        <v>0</v>
      </c>
      <c r="KW45" s="450">
        <f t="shared" si="2621"/>
        <v>0</v>
      </c>
      <c r="KX45" s="450">
        <f t="shared" si="2621"/>
        <v>0</v>
      </c>
      <c r="KY45" s="450">
        <f t="shared" si="2621"/>
        <v>0</v>
      </c>
      <c r="KZ45" s="450">
        <f t="shared" si="2621"/>
        <v>0</v>
      </c>
      <c r="LA45" s="450">
        <f t="shared" si="2621"/>
        <v>0</v>
      </c>
      <c r="LB45" s="450">
        <f t="shared" si="2621"/>
        <v>0</v>
      </c>
      <c r="LC45" s="462">
        <f t="shared" si="2621"/>
        <v>0</v>
      </c>
      <c r="LD45" s="451">
        <f t="shared" si="2621"/>
        <v>0</v>
      </c>
      <c r="LF45" s="457">
        <f t="shared" ref="LF45:LS45" si="2622">SUM(LF46+LF50+LF55)</f>
        <v>0</v>
      </c>
      <c r="LG45" s="450">
        <f t="shared" si="2622"/>
        <v>0</v>
      </c>
      <c r="LH45" s="450">
        <f t="shared" si="2622"/>
        <v>0</v>
      </c>
      <c r="LI45" s="450">
        <f t="shared" si="2622"/>
        <v>0</v>
      </c>
      <c r="LJ45" s="450">
        <f t="shared" si="2622"/>
        <v>0</v>
      </c>
      <c r="LK45" s="450">
        <f t="shared" si="2622"/>
        <v>0</v>
      </c>
      <c r="LL45" s="450">
        <f t="shared" si="2622"/>
        <v>0</v>
      </c>
      <c r="LM45" s="450">
        <f t="shared" si="2622"/>
        <v>0</v>
      </c>
      <c r="LN45" s="450">
        <f t="shared" si="2622"/>
        <v>0</v>
      </c>
      <c r="LO45" s="450">
        <f t="shared" si="2622"/>
        <v>0</v>
      </c>
      <c r="LP45" s="450">
        <f t="shared" si="2622"/>
        <v>0</v>
      </c>
      <c r="LQ45" s="450">
        <f t="shared" si="2622"/>
        <v>0</v>
      </c>
      <c r="LR45" s="462">
        <f t="shared" si="2622"/>
        <v>0</v>
      </c>
      <c r="LS45" s="451">
        <f t="shared" si="2622"/>
        <v>0</v>
      </c>
      <c r="LU45" s="457">
        <f t="shared" ref="LU45:MH45" si="2623">SUM(LU46+LU50+LU55)</f>
        <v>0</v>
      </c>
      <c r="LV45" s="450">
        <f t="shared" si="2623"/>
        <v>0</v>
      </c>
      <c r="LW45" s="450">
        <f t="shared" si="2623"/>
        <v>0</v>
      </c>
      <c r="LX45" s="450">
        <f t="shared" si="2623"/>
        <v>0</v>
      </c>
      <c r="LY45" s="450">
        <f t="shared" si="2623"/>
        <v>0</v>
      </c>
      <c r="LZ45" s="450">
        <f t="shared" si="2623"/>
        <v>0</v>
      </c>
      <c r="MA45" s="450">
        <f t="shared" si="2623"/>
        <v>0</v>
      </c>
      <c r="MB45" s="450">
        <f t="shared" si="2623"/>
        <v>0</v>
      </c>
      <c r="MC45" s="450">
        <f t="shared" si="2623"/>
        <v>0</v>
      </c>
      <c r="MD45" s="450">
        <f t="shared" si="2623"/>
        <v>0</v>
      </c>
      <c r="ME45" s="450">
        <f t="shared" si="2623"/>
        <v>0</v>
      </c>
      <c r="MF45" s="450">
        <f t="shared" si="2623"/>
        <v>0</v>
      </c>
      <c r="MG45" s="462">
        <f t="shared" si="2623"/>
        <v>0</v>
      </c>
      <c r="MH45" s="451">
        <f t="shared" si="2623"/>
        <v>0</v>
      </c>
      <c r="MJ45" s="457">
        <f t="shared" ref="MJ45:MW45" si="2624">SUM(MJ46+MJ50+MJ55)</f>
        <v>0</v>
      </c>
      <c r="MK45" s="450">
        <f t="shared" si="2624"/>
        <v>0</v>
      </c>
      <c r="ML45" s="450">
        <f t="shared" si="2624"/>
        <v>0</v>
      </c>
      <c r="MM45" s="450">
        <f t="shared" si="2624"/>
        <v>0</v>
      </c>
      <c r="MN45" s="450">
        <f t="shared" si="2624"/>
        <v>0</v>
      </c>
      <c r="MO45" s="450">
        <f t="shared" si="2624"/>
        <v>0</v>
      </c>
      <c r="MP45" s="450">
        <f t="shared" si="2624"/>
        <v>0</v>
      </c>
      <c r="MQ45" s="450">
        <f t="shared" si="2624"/>
        <v>0</v>
      </c>
      <c r="MR45" s="450">
        <f t="shared" si="2624"/>
        <v>0</v>
      </c>
      <c r="MS45" s="450">
        <f t="shared" si="2624"/>
        <v>0</v>
      </c>
      <c r="MT45" s="450">
        <f t="shared" si="2624"/>
        <v>0</v>
      </c>
      <c r="MU45" s="450">
        <f t="shared" si="2624"/>
        <v>0</v>
      </c>
      <c r="MV45" s="462">
        <f t="shared" si="2624"/>
        <v>0</v>
      </c>
      <c r="MW45" s="451">
        <f t="shared" si="2624"/>
        <v>0</v>
      </c>
      <c r="MY45" s="457">
        <f t="shared" ref="MY45:NL45" si="2625">SUM(MY46+MY50+MY55)</f>
        <v>0</v>
      </c>
      <c r="MZ45" s="450">
        <f t="shared" si="2625"/>
        <v>0</v>
      </c>
      <c r="NA45" s="450">
        <f t="shared" si="2625"/>
        <v>0</v>
      </c>
      <c r="NB45" s="450">
        <f t="shared" si="2625"/>
        <v>0</v>
      </c>
      <c r="NC45" s="450">
        <f t="shared" si="2625"/>
        <v>0</v>
      </c>
      <c r="ND45" s="450">
        <f t="shared" si="2625"/>
        <v>0</v>
      </c>
      <c r="NE45" s="450">
        <f t="shared" si="2625"/>
        <v>0</v>
      </c>
      <c r="NF45" s="450">
        <f t="shared" si="2625"/>
        <v>0</v>
      </c>
      <c r="NG45" s="450">
        <f t="shared" si="2625"/>
        <v>0</v>
      </c>
      <c r="NH45" s="450">
        <f t="shared" si="2625"/>
        <v>0</v>
      </c>
      <c r="NI45" s="450">
        <f t="shared" si="2625"/>
        <v>0</v>
      </c>
      <c r="NJ45" s="450">
        <f t="shared" si="2625"/>
        <v>0</v>
      </c>
      <c r="NK45" s="462">
        <f t="shared" si="2625"/>
        <v>0</v>
      </c>
      <c r="NL45" s="451">
        <f t="shared" si="2625"/>
        <v>0</v>
      </c>
      <c r="NN45" s="457">
        <f t="shared" ref="NN45:OA45" si="2626">SUM(NN46+NN50+NN55)</f>
        <v>0</v>
      </c>
      <c r="NO45" s="450">
        <f t="shared" si="2626"/>
        <v>0</v>
      </c>
      <c r="NP45" s="450">
        <f t="shared" si="2626"/>
        <v>0</v>
      </c>
      <c r="NQ45" s="450">
        <f t="shared" si="2626"/>
        <v>0</v>
      </c>
      <c r="NR45" s="450">
        <f t="shared" si="2626"/>
        <v>0</v>
      </c>
      <c r="NS45" s="450">
        <f t="shared" si="2626"/>
        <v>0</v>
      </c>
      <c r="NT45" s="450">
        <f t="shared" si="2626"/>
        <v>0</v>
      </c>
      <c r="NU45" s="450">
        <f t="shared" si="2626"/>
        <v>0</v>
      </c>
      <c r="NV45" s="450">
        <f t="shared" si="2626"/>
        <v>0</v>
      </c>
      <c r="NW45" s="450">
        <f t="shared" si="2626"/>
        <v>0</v>
      </c>
      <c r="NX45" s="450">
        <f t="shared" si="2626"/>
        <v>0</v>
      </c>
      <c r="NY45" s="450">
        <f t="shared" si="2626"/>
        <v>0</v>
      </c>
      <c r="NZ45" s="462">
        <f t="shared" si="2626"/>
        <v>0</v>
      </c>
      <c r="OA45" s="451">
        <f t="shared" si="2626"/>
        <v>0</v>
      </c>
      <c r="OC45" s="457">
        <f t="shared" ref="OC45:OP45" si="2627">SUM(OC46+OC50+OC55)</f>
        <v>0</v>
      </c>
      <c r="OD45" s="450">
        <f t="shared" si="2627"/>
        <v>0</v>
      </c>
      <c r="OE45" s="450">
        <f t="shared" si="2627"/>
        <v>0</v>
      </c>
      <c r="OF45" s="450">
        <f t="shared" si="2627"/>
        <v>0</v>
      </c>
      <c r="OG45" s="450">
        <f t="shared" si="2627"/>
        <v>0</v>
      </c>
      <c r="OH45" s="450">
        <f t="shared" si="2627"/>
        <v>0</v>
      </c>
      <c r="OI45" s="450">
        <f t="shared" si="2627"/>
        <v>0</v>
      </c>
      <c r="OJ45" s="450">
        <f t="shared" si="2627"/>
        <v>0</v>
      </c>
      <c r="OK45" s="450">
        <f t="shared" si="2627"/>
        <v>0</v>
      </c>
      <c r="OL45" s="450">
        <f t="shared" si="2627"/>
        <v>0</v>
      </c>
      <c r="OM45" s="450">
        <f t="shared" si="2627"/>
        <v>0</v>
      </c>
      <c r="ON45" s="450">
        <f t="shared" si="2627"/>
        <v>0</v>
      </c>
      <c r="OO45" s="462">
        <f t="shared" si="2627"/>
        <v>0</v>
      </c>
      <c r="OP45" s="451">
        <f t="shared" si="2627"/>
        <v>0</v>
      </c>
      <c r="OR45" s="457">
        <f t="shared" ref="OR45:PE45" si="2628">SUM(OR46+OR50+OR55)</f>
        <v>0</v>
      </c>
      <c r="OS45" s="450">
        <f t="shared" si="2628"/>
        <v>0</v>
      </c>
      <c r="OT45" s="450">
        <f t="shared" si="2628"/>
        <v>0</v>
      </c>
      <c r="OU45" s="450">
        <f t="shared" si="2628"/>
        <v>0</v>
      </c>
      <c r="OV45" s="450">
        <f t="shared" si="2628"/>
        <v>0</v>
      </c>
      <c r="OW45" s="450">
        <f t="shared" si="2628"/>
        <v>0</v>
      </c>
      <c r="OX45" s="450">
        <f t="shared" si="2628"/>
        <v>0</v>
      </c>
      <c r="OY45" s="450">
        <f t="shared" si="2628"/>
        <v>0</v>
      </c>
      <c r="OZ45" s="450">
        <f t="shared" si="2628"/>
        <v>0</v>
      </c>
      <c r="PA45" s="450">
        <f t="shared" si="2628"/>
        <v>0</v>
      </c>
      <c r="PB45" s="450">
        <f t="shared" si="2628"/>
        <v>0</v>
      </c>
      <c r="PC45" s="450">
        <f t="shared" si="2628"/>
        <v>0</v>
      </c>
      <c r="PD45" s="462">
        <f t="shared" si="2628"/>
        <v>0</v>
      </c>
      <c r="PE45" s="451">
        <f t="shared" si="2628"/>
        <v>0</v>
      </c>
      <c r="PG45" s="457">
        <f t="shared" ref="PG45:PT45" si="2629">SUM(PG46+PG50+PG55)</f>
        <v>0</v>
      </c>
      <c r="PH45" s="450">
        <f t="shared" si="2629"/>
        <v>0</v>
      </c>
      <c r="PI45" s="450">
        <f t="shared" si="2629"/>
        <v>0</v>
      </c>
      <c r="PJ45" s="450">
        <f t="shared" si="2629"/>
        <v>0</v>
      </c>
      <c r="PK45" s="450">
        <f t="shared" si="2629"/>
        <v>0</v>
      </c>
      <c r="PL45" s="450">
        <f t="shared" si="2629"/>
        <v>0</v>
      </c>
      <c r="PM45" s="450">
        <f t="shared" si="2629"/>
        <v>0</v>
      </c>
      <c r="PN45" s="450">
        <f t="shared" si="2629"/>
        <v>0</v>
      </c>
      <c r="PO45" s="450">
        <f t="shared" si="2629"/>
        <v>0</v>
      </c>
      <c r="PP45" s="450">
        <f t="shared" si="2629"/>
        <v>0</v>
      </c>
      <c r="PQ45" s="450">
        <f t="shared" si="2629"/>
        <v>0</v>
      </c>
      <c r="PR45" s="450">
        <f t="shared" si="2629"/>
        <v>0</v>
      </c>
      <c r="PS45" s="462">
        <f t="shared" si="2629"/>
        <v>0</v>
      </c>
      <c r="PT45" s="451">
        <f t="shared" si="2629"/>
        <v>0</v>
      </c>
      <c r="PV45" s="457">
        <f t="shared" ref="PV45:QI45" si="2630">SUM(PV46+PV50+PV55)</f>
        <v>0</v>
      </c>
      <c r="PW45" s="450">
        <f t="shared" si="2630"/>
        <v>0</v>
      </c>
      <c r="PX45" s="450">
        <f t="shared" si="2630"/>
        <v>0</v>
      </c>
      <c r="PY45" s="450">
        <f t="shared" si="2630"/>
        <v>0</v>
      </c>
      <c r="PZ45" s="450">
        <f t="shared" si="2630"/>
        <v>0</v>
      </c>
      <c r="QA45" s="450">
        <f t="shared" si="2630"/>
        <v>0</v>
      </c>
      <c r="QB45" s="450">
        <f t="shared" si="2630"/>
        <v>0</v>
      </c>
      <c r="QC45" s="450">
        <f t="shared" si="2630"/>
        <v>0</v>
      </c>
      <c r="QD45" s="450">
        <f t="shared" si="2630"/>
        <v>0</v>
      </c>
      <c r="QE45" s="450">
        <f t="shared" si="2630"/>
        <v>0</v>
      </c>
      <c r="QF45" s="450">
        <f t="shared" si="2630"/>
        <v>0</v>
      </c>
      <c r="QG45" s="450">
        <f t="shared" si="2630"/>
        <v>0</v>
      </c>
      <c r="QH45" s="462">
        <f t="shared" si="2630"/>
        <v>0</v>
      </c>
      <c r="QI45" s="451">
        <f t="shared" si="2630"/>
        <v>0</v>
      </c>
      <c r="QK45" s="457">
        <f t="shared" ref="QK45:QX45" si="2631">SUM(QK46+QK50+QK55)</f>
        <v>0</v>
      </c>
      <c r="QL45" s="450">
        <f t="shared" si="2631"/>
        <v>0</v>
      </c>
      <c r="QM45" s="450">
        <f t="shared" si="2631"/>
        <v>0</v>
      </c>
      <c r="QN45" s="450">
        <f t="shared" si="2631"/>
        <v>0</v>
      </c>
      <c r="QO45" s="450">
        <f t="shared" si="2631"/>
        <v>0</v>
      </c>
      <c r="QP45" s="450">
        <f t="shared" si="2631"/>
        <v>0</v>
      </c>
      <c r="QQ45" s="450">
        <f t="shared" si="2631"/>
        <v>0</v>
      </c>
      <c r="QR45" s="450">
        <f t="shared" si="2631"/>
        <v>0</v>
      </c>
      <c r="QS45" s="450">
        <f t="shared" si="2631"/>
        <v>0</v>
      </c>
      <c r="QT45" s="450">
        <f t="shared" si="2631"/>
        <v>0</v>
      </c>
      <c r="QU45" s="450">
        <f t="shared" si="2631"/>
        <v>0</v>
      </c>
      <c r="QV45" s="450">
        <f t="shared" si="2631"/>
        <v>0</v>
      </c>
      <c r="QW45" s="462">
        <f t="shared" si="2631"/>
        <v>0</v>
      </c>
      <c r="QX45" s="451">
        <f t="shared" si="2631"/>
        <v>0</v>
      </c>
      <c r="QZ45" s="457">
        <f t="shared" ref="QZ45:RM45" si="2632">SUM(QZ46+QZ50+QZ55)</f>
        <v>0</v>
      </c>
      <c r="RA45" s="450">
        <f t="shared" si="2632"/>
        <v>0</v>
      </c>
      <c r="RB45" s="450">
        <f t="shared" si="2632"/>
        <v>0</v>
      </c>
      <c r="RC45" s="450">
        <f t="shared" si="2632"/>
        <v>0</v>
      </c>
      <c r="RD45" s="450">
        <f t="shared" si="2632"/>
        <v>0</v>
      </c>
      <c r="RE45" s="450">
        <f t="shared" si="2632"/>
        <v>0</v>
      </c>
      <c r="RF45" s="450">
        <f t="shared" si="2632"/>
        <v>0</v>
      </c>
      <c r="RG45" s="450">
        <f t="shared" si="2632"/>
        <v>0</v>
      </c>
      <c r="RH45" s="450">
        <f t="shared" si="2632"/>
        <v>0</v>
      </c>
      <c r="RI45" s="450">
        <f t="shared" si="2632"/>
        <v>0</v>
      </c>
      <c r="RJ45" s="450">
        <f t="shared" si="2632"/>
        <v>0</v>
      </c>
      <c r="RK45" s="450">
        <f t="shared" si="2632"/>
        <v>0</v>
      </c>
      <c r="RL45" s="462">
        <f t="shared" si="2632"/>
        <v>0</v>
      </c>
      <c r="RM45" s="451">
        <f t="shared" si="2632"/>
        <v>0</v>
      </c>
      <c r="RO45" s="457">
        <f t="shared" ref="RO45:SB45" si="2633">SUM(RO46+RO50+RO55)</f>
        <v>0</v>
      </c>
      <c r="RP45" s="450">
        <f t="shared" si="2633"/>
        <v>0</v>
      </c>
      <c r="RQ45" s="450">
        <f t="shared" si="2633"/>
        <v>0</v>
      </c>
      <c r="RR45" s="450">
        <f t="shared" si="2633"/>
        <v>0</v>
      </c>
      <c r="RS45" s="450">
        <f t="shared" si="2633"/>
        <v>0</v>
      </c>
      <c r="RT45" s="450">
        <f t="shared" si="2633"/>
        <v>0</v>
      </c>
      <c r="RU45" s="450">
        <f t="shared" si="2633"/>
        <v>0</v>
      </c>
      <c r="RV45" s="450">
        <f t="shared" si="2633"/>
        <v>0</v>
      </c>
      <c r="RW45" s="450">
        <f t="shared" si="2633"/>
        <v>0</v>
      </c>
      <c r="RX45" s="450">
        <f t="shared" si="2633"/>
        <v>0</v>
      </c>
      <c r="RY45" s="450">
        <f t="shared" si="2633"/>
        <v>0</v>
      </c>
      <c r="RZ45" s="450">
        <f t="shared" si="2633"/>
        <v>0</v>
      </c>
      <c r="SA45" s="462">
        <f t="shared" si="2633"/>
        <v>0</v>
      </c>
      <c r="SB45" s="451">
        <f t="shared" si="2633"/>
        <v>0</v>
      </c>
      <c r="SD45" s="457">
        <f t="shared" ref="SD45:SQ45" si="2634">SUM(SD46+SD50+SD55)</f>
        <v>0</v>
      </c>
      <c r="SE45" s="450">
        <f t="shared" si="2634"/>
        <v>0</v>
      </c>
      <c r="SF45" s="450">
        <f t="shared" si="2634"/>
        <v>0</v>
      </c>
      <c r="SG45" s="450">
        <f t="shared" si="2634"/>
        <v>0</v>
      </c>
      <c r="SH45" s="450">
        <f t="shared" si="2634"/>
        <v>0</v>
      </c>
      <c r="SI45" s="450">
        <f t="shared" si="2634"/>
        <v>0</v>
      </c>
      <c r="SJ45" s="450">
        <f t="shared" si="2634"/>
        <v>0</v>
      </c>
      <c r="SK45" s="450">
        <f t="shared" si="2634"/>
        <v>0</v>
      </c>
      <c r="SL45" s="450">
        <f t="shared" si="2634"/>
        <v>0</v>
      </c>
      <c r="SM45" s="450">
        <f t="shared" si="2634"/>
        <v>0</v>
      </c>
      <c r="SN45" s="450">
        <f t="shared" si="2634"/>
        <v>0</v>
      </c>
      <c r="SO45" s="450">
        <f t="shared" si="2634"/>
        <v>0</v>
      </c>
      <c r="SP45" s="462">
        <f t="shared" si="2634"/>
        <v>0</v>
      </c>
      <c r="SQ45" s="451">
        <f t="shared" si="2634"/>
        <v>0</v>
      </c>
      <c r="SS45" s="457">
        <f t="shared" ref="SS45:TF45" si="2635">SUM(SS46+SS50+SS55)</f>
        <v>0</v>
      </c>
      <c r="ST45" s="450">
        <f t="shared" si="2635"/>
        <v>0</v>
      </c>
      <c r="SU45" s="450">
        <f t="shared" si="2635"/>
        <v>0</v>
      </c>
      <c r="SV45" s="450">
        <f t="shared" si="2635"/>
        <v>0</v>
      </c>
      <c r="SW45" s="450">
        <f t="shared" si="2635"/>
        <v>0</v>
      </c>
      <c r="SX45" s="450">
        <f t="shared" si="2635"/>
        <v>0</v>
      </c>
      <c r="SY45" s="450">
        <f t="shared" si="2635"/>
        <v>0</v>
      </c>
      <c r="SZ45" s="450">
        <f t="shared" si="2635"/>
        <v>0</v>
      </c>
      <c r="TA45" s="450">
        <f t="shared" si="2635"/>
        <v>0</v>
      </c>
      <c r="TB45" s="450">
        <f t="shared" si="2635"/>
        <v>0</v>
      </c>
      <c r="TC45" s="450">
        <f t="shared" si="2635"/>
        <v>0</v>
      </c>
      <c r="TD45" s="450">
        <f t="shared" si="2635"/>
        <v>0</v>
      </c>
      <c r="TE45" s="462">
        <f t="shared" si="2635"/>
        <v>0</v>
      </c>
      <c r="TF45" s="451">
        <f t="shared" si="2635"/>
        <v>0</v>
      </c>
      <c r="TH45" s="457">
        <f t="shared" ref="TH45:TU45" si="2636">SUM(TH46+TH50+TH55)</f>
        <v>0</v>
      </c>
      <c r="TI45" s="450">
        <f t="shared" si="2636"/>
        <v>0</v>
      </c>
      <c r="TJ45" s="450">
        <f t="shared" si="2636"/>
        <v>0</v>
      </c>
      <c r="TK45" s="450">
        <f t="shared" si="2636"/>
        <v>0</v>
      </c>
      <c r="TL45" s="450">
        <f t="shared" si="2636"/>
        <v>0</v>
      </c>
      <c r="TM45" s="450">
        <f t="shared" si="2636"/>
        <v>0</v>
      </c>
      <c r="TN45" s="450">
        <f t="shared" si="2636"/>
        <v>0</v>
      </c>
      <c r="TO45" s="450">
        <f t="shared" si="2636"/>
        <v>0</v>
      </c>
      <c r="TP45" s="450">
        <f t="shared" si="2636"/>
        <v>0</v>
      </c>
      <c r="TQ45" s="450">
        <f t="shared" si="2636"/>
        <v>0</v>
      </c>
      <c r="TR45" s="450">
        <f t="shared" si="2636"/>
        <v>0</v>
      </c>
      <c r="TS45" s="450">
        <f t="shared" si="2636"/>
        <v>0</v>
      </c>
      <c r="TT45" s="462">
        <f t="shared" si="2636"/>
        <v>0</v>
      </c>
      <c r="TU45" s="451">
        <f t="shared" si="2636"/>
        <v>0</v>
      </c>
      <c r="TW45" s="457">
        <f t="shared" ref="TW45:UJ45" si="2637">SUM(TW46+TW50+TW55)</f>
        <v>0</v>
      </c>
      <c r="TX45" s="450">
        <f t="shared" si="2637"/>
        <v>0</v>
      </c>
      <c r="TY45" s="450">
        <f t="shared" si="2637"/>
        <v>0</v>
      </c>
      <c r="TZ45" s="450">
        <f t="shared" si="2637"/>
        <v>0</v>
      </c>
      <c r="UA45" s="450">
        <f t="shared" si="2637"/>
        <v>0</v>
      </c>
      <c r="UB45" s="450">
        <f t="shared" si="2637"/>
        <v>0</v>
      </c>
      <c r="UC45" s="450">
        <f t="shared" si="2637"/>
        <v>0</v>
      </c>
      <c r="UD45" s="450">
        <f t="shared" si="2637"/>
        <v>0</v>
      </c>
      <c r="UE45" s="450">
        <f t="shared" si="2637"/>
        <v>0</v>
      </c>
      <c r="UF45" s="450">
        <f t="shared" si="2637"/>
        <v>0</v>
      </c>
      <c r="UG45" s="450">
        <f t="shared" si="2637"/>
        <v>0</v>
      </c>
      <c r="UH45" s="450">
        <f t="shared" si="2637"/>
        <v>0</v>
      </c>
      <c r="UI45" s="462">
        <f t="shared" si="2637"/>
        <v>0</v>
      </c>
      <c r="UJ45" s="451">
        <f t="shared" si="2637"/>
        <v>0</v>
      </c>
      <c r="UL45" s="457">
        <f t="shared" ref="UL45:UY45" si="2638">SUM(UL46+UL50+UL55)</f>
        <v>0</v>
      </c>
      <c r="UM45" s="450">
        <f t="shared" si="2638"/>
        <v>0</v>
      </c>
      <c r="UN45" s="450">
        <f t="shared" si="2638"/>
        <v>0</v>
      </c>
      <c r="UO45" s="450">
        <f t="shared" si="2638"/>
        <v>0</v>
      </c>
      <c r="UP45" s="450">
        <f t="shared" si="2638"/>
        <v>0</v>
      </c>
      <c r="UQ45" s="450">
        <f t="shared" si="2638"/>
        <v>0</v>
      </c>
      <c r="UR45" s="450">
        <f t="shared" si="2638"/>
        <v>0</v>
      </c>
      <c r="US45" s="450">
        <f t="shared" si="2638"/>
        <v>0</v>
      </c>
      <c r="UT45" s="450">
        <f t="shared" si="2638"/>
        <v>0</v>
      </c>
      <c r="UU45" s="450">
        <f t="shared" si="2638"/>
        <v>0</v>
      </c>
      <c r="UV45" s="450">
        <f t="shared" si="2638"/>
        <v>0</v>
      </c>
      <c r="UW45" s="450">
        <f t="shared" si="2638"/>
        <v>0</v>
      </c>
      <c r="UX45" s="462">
        <f t="shared" si="2638"/>
        <v>0</v>
      </c>
      <c r="UY45" s="451">
        <f t="shared" si="2638"/>
        <v>0</v>
      </c>
      <c r="VA45" s="457">
        <f t="shared" ref="VA45:VN45" si="2639">SUM(VA46+VA50+VA55)</f>
        <v>0</v>
      </c>
      <c r="VB45" s="450">
        <f t="shared" si="2639"/>
        <v>0</v>
      </c>
      <c r="VC45" s="450">
        <f t="shared" si="2639"/>
        <v>0</v>
      </c>
      <c r="VD45" s="450">
        <f t="shared" si="2639"/>
        <v>0</v>
      </c>
      <c r="VE45" s="450">
        <f t="shared" si="2639"/>
        <v>0</v>
      </c>
      <c r="VF45" s="450">
        <f t="shared" si="2639"/>
        <v>0</v>
      </c>
      <c r="VG45" s="450">
        <f t="shared" si="2639"/>
        <v>0</v>
      </c>
      <c r="VH45" s="450">
        <f t="shared" si="2639"/>
        <v>0</v>
      </c>
      <c r="VI45" s="450">
        <f t="shared" si="2639"/>
        <v>0</v>
      </c>
      <c r="VJ45" s="450">
        <f t="shared" si="2639"/>
        <v>0</v>
      </c>
      <c r="VK45" s="450">
        <f t="shared" si="2639"/>
        <v>0</v>
      </c>
      <c r="VL45" s="450">
        <f t="shared" si="2639"/>
        <v>0</v>
      </c>
      <c r="VM45" s="462">
        <f t="shared" si="2639"/>
        <v>0</v>
      </c>
      <c r="VN45" s="451">
        <f t="shared" si="2639"/>
        <v>0</v>
      </c>
      <c r="VP45" s="457">
        <f t="shared" ref="VP45:WC45" si="2640">SUM(VP46+VP50+VP55)</f>
        <v>0</v>
      </c>
      <c r="VQ45" s="450">
        <f t="shared" si="2640"/>
        <v>0</v>
      </c>
      <c r="VR45" s="450">
        <f t="shared" si="2640"/>
        <v>0</v>
      </c>
      <c r="VS45" s="450">
        <f t="shared" si="2640"/>
        <v>0</v>
      </c>
      <c r="VT45" s="450">
        <f t="shared" si="2640"/>
        <v>0</v>
      </c>
      <c r="VU45" s="450">
        <f t="shared" si="2640"/>
        <v>0</v>
      </c>
      <c r="VV45" s="450">
        <f t="shared" si="2640"/>
        <v>0</v>
      </c>
      <c r="VW45" s="450">
        <f t="shared" si="2640"/>
        <v>0</v>
      </c>
      <c r="VX45" s="450">
        <f t="shared" si="2640"/>
        <v>0</v>
      </c>
      <c r="VY45" s="450">
        <f t="shared" si="2640"/>
        <v>0</v>
      </c>
      <c r="VZ45" s="450">
        <f t="shared" si="2640"/>
        <v>0</v>
      </c>
      <c r="WA45" s="450">
        <f t="shared" si="2640"/>
        <v>0</v>
      </c>
      <c r="WB45" s="462">
        <f t="shared" si="2640"/>
        <v>0</v>
      </c>
      <c r="WC45" s="451">
        <f t="shared" si="2640"/>
        <v>0</v>
      </c>
      <c r="WE45" s="457">
        <f t="shared" ref="WE45:WR45" si="2641">SUM(WE46+WE50+WE55)</f>
        <v>0</v>
      </c>
      <c r="WF45" s="450">
        <f t="shared" si="2641"/>
        <v>0</v>
      </c>
      <c r="WG45" s="450">
        <f t="shared" si="2641"/>
        <v>0</v>
      </c>
      <c r="WH45" s="450">
        <f t="shared" si="2641"/>
        <v>0</v>
      </c>
      <c r="WI45" s="450">
        <f t="shared" si="2641"/>
        <v>0</v>
      </c>
      <c r="WJ45" s="450">
        <f t="shared" si="2641"/>
        <v>0</v>
      </c>
      <c r="WK45" s="450">
        <f t="shared" si="2641"/>
        <v>0</v>
      </c>
      <c r="WL45" s="450">
        <f t="shared" si="2641"/>
        <v>0</v>
      </c>
      <c r="WM45" s="450">
        <f t="shared" si="2641"/>
        <v>0</v>
      </c>
      <c r="WN45" s="450">
        <f t="shared" si="2641"/>
        <v>0</v>
      </c>
      <c r="WO45" s="450">
        <f t="shared" si="2641"/>
        <v>0</v>
      </c>
      <c r="WP45" s="450">
        <f t="shared" si="2641"/>
        <v>0</v>
      </c>
      <c r="WQ45" s="462">
        <f t="shared" si="2641"/>
        <v>0</v>
      </c>
      <c r="WR45" s="451">
        <f t="shared" si="2641"/>
        <v>0</v>
      </c>
      <c r="WT45" s="457">
        <f t="shared" ref="WT45:XG45" si="2642">SUM(WT46+WT50+WT55)</f>
        <v>0</v>
      </c>
      <c r="WU45" s="450">
        <f t="shared" si="2642"/>
        <v>0</v>
      </c>
      <c r="WV45" s="450">
        <f t="shared" si="2642"/>
        <v>0</v>
      </c>
      <c r="WW45" s="450">
        <f t="shared" si="2642"/>
        <v>0</v>
      </c>
      <c r="WX45" s="450">
        <f t="shared" si="2642"/>
        <v>0</v>
      </c>
      <c r="WY45" s="450">
        <f t="shared" si="2642"/>
        <v>0</v>
      </c>
      <c r="WZ45" s="450">
        <f t="shared" si="2642"/>
        <v>0</v>
      </c>
      <c r="XA45" s="450">
        <f t="shared" si="2642"/>
        <v>0</v>
      </c>
      <c r="XB45" s="450">
        <f t="shared" si="2642"/>
        <v>0</v>
      </c>
      <c r="XC45" s="450">
        <f t="shared" si="2642"/>
        <v>0</v>
      </c>
      <c r="XD45" s="450">
        <f t="shared" si="2642"/>
        <v>0</v>
      </c>
      <c r="XE45" s="450">
        <f t="shared" si="2642"/>
        <v>0</v>
      </c>
      <c r="XF45" s="462">
        <f t="shared" si="2642"/>
        <v>0</v>
      </c>
      <c r="XG45" s="451">
        <f t="shared" si="2642"/>
        <v>0</v>
      </c>
      <c r="XI45" s="457">
        <f t="shared" ref="XI45:XV45" si="2643">SUM(XI46+XI50+XI55)</f>
        <v>0</v>
      </c>
      <c r="XJ45" s="450">
        <f t="shared" si="2643"/>
        <v>0</v>
      </c>
      <c r="XK45" s="450">
        <f t="shared" si="2643"/>
        <v>0</v>
      </c>
      <c r="XL45" s="450">
        <f t="shared" si="2643"/>
        <v>0</v>
      </c>
      <c r="XM45" s="450">
        <f t="shared" si="2643"/>
        <v>0</v>
      </c>
      <c r="XN45" s="450">
        <f t="shared" si="2643"/>
        <v>0</v>
      </c>
      <c r="XO45" s="450">
        <f t="shared" si="2643"/>
        <v>0</v>
      </c>
      <c r="XP45" s="450">
        <f t="shared" si="2643"/>
        <v>0</v>
      </c>
      <c r="XQ45" s="450">
        <f t="shared" si="2643"/>
        <v>0</v>
      </c>
      <c r="XR45" s="450">
        <f t="shared" si="2643"/>
        <v>0</v>
      </c>
      <c r="XS45" s="450">
        <f t="shared" si="2643"/>
        <v>0</v>
      </c>
      <c r="XT45" s="450">
        <f t="shared" si="2643"/>
        <v>0</v>
      </c>
      <c r="XU45" s="462">
        <f t="shared" si="2643"/>
        <v>0</v>
      </c>
      <c r="XV45" s="451">
        <f t="shared" si="2643"/>
        <v>0</v>
      </c>
      <c r="XX45" s="457">
        <f t="shared" ref="XX45:YK45" si="2644">SUM(XX46+XX50+XX55)</f>
        <v>0</v>
      </c>
      <c r="XY45" s="450">
        <f t="shared" si="2644"/>
        <v>0</v>
      </c>
      <c r="XZ45" s="450">
        <f t="shared" si="2644"/>
        <v>0</v>
      </c>
      <c r="YA45" s="450">
        <f t="shared" si="2644"/>
        <v>0</v>
      </c>
      <c r="YB45" s="450">
        <f t="shared" si="2644"/>
        <v>0</v>
      </c>
      <c r="YC45" s="450">
        <f t="shared" si="2644"/>
        <v>0</v>
      </c>
      <c r="YD45" s="450">
        <f t="shared" si="2644"/>
        <v>0</v>
      </c>
      <c r="YE45" s="450">
        <f t="shared" si="2644"/>
        <v>0</v>
      </c>
      <c r="YF45" s="450">
        <f t="shared" si="2644"/>
        <v>0</v>
      </c>
      <c r="YG45" s="450">
        <f t="shared" si="2644"/>
        <v>0</v>
      </c>
      <c r="YH45" s="450">
        <f t="shared" si="2644"/>
        <v>0</v>
      </c>
      <c r="YI45" s="450">
        <f t="shared" si="2644"/>
        <v>0</v>
      </c>
      <c r="YJ45" s="462">
        <f t="shared" si="2644"/>
        <v>0</v>
      </c>
      <c r="YK45" s="451">
        <f t="shared" si="2644"/>
        <v>0</v>
      </c>
      <c r="YM45" s="457">
        <f t="shared" ref="YM45:YZ45" si="2645">SUM(YM46+YM50+YM55)</f>
        <v>0</v>
      </c>
      <c r="YN45" s="450">
        <f t="shared" si="2645"/>
        <v>0</v>
      </c>
      <c r="YO45" s="450">
        <f t="shared" si="2645"/>
        <v>0</v>
      </c>
      <c r="YP45" s="450">
        <f t="shared" si="2645"/>
        <v>0</v>
      </c>
      <c r="YQ45" s="450">
        <f t="shared" si="2645"/>
        <v>0</v>
      </c>
      <c r="YR45" s="450">
        <f t="shared" si="2645"/>
        <v>0</v>
      </c>
      <c r="YS45" s="450">
        <f t="shared" si="2645"/>
        <v>0</v>
      </c>
      <c r="YT45" s="450">
        <f t="shared" si="2645"/>
        <v>0</v>
      </c>
      <c r="YU45" s="450">
        <f t="shared" si="2645"/>
        <v>0</v>
      </c>
      <c r="YV45" s="450">
        <f t="shared" si="2645"/>
        <v>0</v>
      </c>
      <c r="YW45" s="450">
        <f t="shared" si="2645"/>
        <v>0</v>
      </c>
      <c r="YX45" s="450">
        <f t="shared" si="2645"/>
        <v>0</v>
      </c>
      <c r="YY45" s="462">
        <f t="shared" si="2645"/>
        <v>0</v>
      </c>
      <c r="YZ45" s="451">
        <f t="shared" si="2645"/>
        <v>0</v>
      </c>
      <c r="ZB45" s="457">
        <f t="shared" ref="ZB45:ZO45" si="2646">SUM(ZB46+ZB50+ZB55)</f>
        <v>0</v>
      </c>
      <c r="ZC45" s="450">
        <f t="shared" si="2646"/>
        <v>0</v>
      </c>
      <c r="ZD45" s="450">
        <f t="shared" si="2646"/>
        <v>0</v>
      </c>
      <c r="ZE45" s="450">
        <f t="shared" si="2646"/>
        <v>0</v>
      </c>
      <c r="ZF45" s="450">
        <f t="shared" si="2646"/>
        <v>0</v>
      </c>
      <c r="ZG45" s="450">
        <f t="shared" si="2646"/>
        <v>0</v>
      </c>
      <c r="ZH45" s="450">
        <f t="shared" si="2646"/>
        <v>0</v>
      </c>
      <c r="ZI45" s="450">
        <f t="shared" si="2646"/>
        <v>0</v>
      </c>
      <c r="ZJ45" s="450">
        <f t="shared" si="2646"/>
        <v>0</v>
      </c>
      <c r="ZK45" s="450">
        <f t="shared" si="2646"/>
        <v>0</v>
      </c>
      <c r="ZL45" s="450">
        <f t="shared" si="2646"/>
        <v>0</v>
      </c>
      <c r="ZM45" s="450">
        <f t="shared" si="2646"/>
        <v>0</v>
      </c>
      <c r="ZN45" s="462">
        <f t="shared" si="2646"/>
        <v>0</v>
      </c>
      <c r="ZO45" s="451">
        <f t="shared" si="2646"/>
        <v>0</v>
      </c>
      <c r="ZQ45" s="457">
        <f t="shared" ref="ZQ45:AAD45" si="2647">SUM(ZQ46+ZQ50+ZQ55)</f>
        <v>0</v>
      </c>
      <c r="ZR45" s="450">
        <f t="shared" si="2647"/>
        <v>0</v>
      </c>
      <c r="ZS45" s="450">
        <f t="shared" si="2647"/>
        <v>0</v>
      </c>
      <c r="ZT45" s="450">
        <f t="shared" si="2647"/>
        <v>0</v>
      </c>
      <c r="ZU45" s="450">
        <f t="shared" si="2647"/>
        <v>0</v>
      </c>
      <c r="ZV45" s="450">
        <f t="shared" si="2647"/>
        <v>0</v>
      </c>
      <c r="ZW45" s="450">
        <f t="shared" si="2647"/>
        <v>0</v>
      </c>
      <c r="ZX45" s="450">
        <f t="shared" si="2647"/>
        <v>0</v>
      </c>
      <c r="ZY45" s="450">
        <f t="shared" si="2647"/>
        <v>0</v>
      </c>
      <c r="ZZ45" s="450">
        <f t="shared" si="2647"/>
        <v>0</v>
      </c>
      <c r="AAA45" s="450">
        <f t="shared" si="2647"/>
        <v>0</v>
      </c>
      <c r="AAB45" s="450">
        <f t="shared" si="2647"/>
        <v>0</v>
      </c>
      <c r="AAC45" s="462">
        <f t="shared" si="2647"/>
        <v>0</v>
      </c>
      <c r="AAD45" s="451">
        <f t="shared" si="2647"/>
        <v>0</v>
      </c>
      <c r="AAF45" s="457">
        <f t="shared" ref="AAF45:AAS45" si="2648">SUM(AAF46+AAF50+AAF55)</f>
        <v>0</v>
      </c>
      <c r="AAG45" s="450">
        <f t="shared" si="2648"/>
        <v>0</v>
      </c>
      <c r="AAH45" s="450">
        <f t="shared" si="2648"/>
        <v>0</v>
      </c>
      <c r="AAI45" s="450">
        <f t="shared" si="2648"/>
        <v>0</v>
      </c>
      <c r="AAJ45" s="450">
        <f t="shared" si="2648"/>
        <v>0</v>
      </c>
      <c r="AAK45" s="450">
        <f t="shared" si="2648"/>
        <v>0</v>
      </c>
      <c r="AAL45" s="450">
        <f t="shared" si="2648"/>
        <v>0</v>
      </c>
      <c r="AAM45" s="450">
        <f t="shared" si="2648"/>
        <v>0</v>
      </c>
      <c r="AAN45" s="450">
        <f t="shared" si="2648"/>
        <v>0</v>
      </c>
      <c r="AAO45" s="450">
        <f t="shared" si="2648"/>
        <v>0</v>
      </c>
      <c r="AAP45" s="450">
        <f t="shared" si="2648"/>
        <v>0</v>
      </c>
      <c r="AAQ45" s="450">
        <f t="shared" si="2648"/>
        <v>0</v>
      </c>
      <c r="AAR45" s="462">
        <f t="shared" si="2648"/>
        <v>0</v>
      </c>
      <c r="AAS45" s="451">
        <f t="shared" si="2648"/>
        <v>0</v>
      </c>
      <c r="AAU45" s="457">
        <f t="shared" ref="AAU45:ABH45" si="2649">SUM(AAU46+AAU50+AAU55)</f>
        <v>0</v>
      </c>
      <c r="AAV45" s="450">
        <f t="shared" si="2649"/>
        <v>0</v>
      </c>
      <c r="AAW45" s="450">
        <f t="shared" si="2649"/>
        <v>0</v>
      </c>
      <c r="AAX45" s="450">
        <f t="shared" si="2649"/>
        <v>0</v>
      </c>
      <c r="AAY45" s="450">
        <f t="shared" si="2649"/>
        <v>0</v>
      </c>
      <c r="AAZ45" s="450">
        <f t="shared" si="2649"/>
        <v>0</v>
      </c>
      <c r="ABA45" s="450">
        <f t="shared" si="2649"/>
        <v>0</v>
      </c>
      <c r="ABB45" s="450">
        <f t="shared" si="2649"/>
        <v>0</v>
      </c>
      <c r="ABC45" s="450">
        <f t="shared" si="2649"/>
        <v>0</v>
      </c>
      <c r="ABD45" s="450">
        <f t="shared" si="2649"/>
        <v>0</v>
      </c>
      <c r="ABE45" s="450">
        <f t="shared" si="2649"/>
        <v>0</v>
      </c>
      <c r="ABF45" s="450">
        <f t="shared" si="2649"/>
        <v>0</v>
      </c>
      <c r="ABG45" s="462">
        <f t="shared" si="2649"/>
        <v>0</v>
      </c>
      <c r="ABH45" s="451">
        <f t="shared" si="2649"/>
        <v>0</v>
      </c>
      <c r="ABJ45" s="457">
        <f t="shared" ref="ABJ45:ABW45" si="2650">SUM(ABJ46+ABJ50+ABJ55)</f>
        <v>0</v>
      </c>
      <c r="ABK45" s="450">
        <f t="shared" si="2650"/>
        <v>0</v>
      </c>
      <c r="ABL45" s="450">
        <f t="shared" si="2650"/>
        <v>0</v>
      </c>
      <c r="ABM45" s="450">
        <f t="shared" si="2650"/>
        <v>0</v>
      </c>
      <c r="ABN45" s="450">
        <f t="shared" si="2650"/>
        <v>0</v>
      </c>
      <c r="ABO45" s="450">
        <f t="shared" si="2650"/>
        <v>0</v>
      </c>
      <c r="ABP45" s="450">
        <f t="shared" si="2650"/>
        <v>0</v>
      </c>
      <c r="ABQ45" s="450">
        <f t="shared" si="2650"/>
        <v>0</v>
      </c>
      <c r="ABR45" s="450">
        <f t="shared" si="2650"/>
        <v>0</v>
      </c>
      <c r="ABS45" s="450">
        <f t="shared" si="2650"/>
        <v>0</v>
      </c>
      <c r="ABT45" s="450">
        <f t="shared" si="2650"/>
        <v>0</v>
      </c>
      <c r="ABU45" s="450">
        <f t="shared" si="2650"/>
        <v>0</v>
      </c>
      <c r="ABV45" s="462">
        <f t="shared" si="2650"/>
        <v>0</v>
      </c>
      <c r="ABW45" s="451">
        <f t="shared" si="2650"/>
        <v>0</v>
      </c>
      <c r="ABY45" s="457">
        <f t="shared" ref="ABY45:ACL45" si="2651">SUM(ABY46+ABY50+ABY55)</f>
        <v>0</v>
      </c>
      <c r="ABZ45" s="450">
        <f t="shared" si="2651"/>
        <v>0</v>
      </c>
      <c r="ACA45" s="450">
        <f t="shared" si="2651"/>
        <v>0</v>
      </c>
      <c r="ACB45" s="450">
        <f t="shared" si="2651"/>
        <v>0</v>
      </c>
      <c r="ACC45" s="450">
        <f t="shared" si="2651"/>
        <v>0</v>
      </c>
      <c r="ACD45" s="450">
        <f t="shared" si="2651"/>
        <v>0</v>
      </c>
      <c r="ACE45" s="450">
        <f t="shared" si="2651"/>
        <v>0</v>
      </c>
      <c r="ACF45" s="450">
        <f t="shared" si="2651"/>
        <v>0</v>
      </c>
      <c r="ACG45" s="450">
        <f t="shared" si="2651"/>
        <v>0</v>
      </c>
      <c r="ACH45" s="450">
        <f t="shared" si="2651"/>
        <v>0</v>
      </c>
      <c r="ACI45" s="450">
        <f t="shared" si="2651"/>
        <v>0</v>
      </c>
      <c r="ACJ45" s="450">
        <f t="shared" si="2651"/>
        <v>0</v>
      </c>
      <c r="ACK45" s="462">
        <f t="shared" si="2651"/>
        <v>0</v>
      </c>
      <c r="ACL45" s="451">
        <f t="shared" si="2651"/>
        <v>0</v>
      </c>
      <c r="ACN45" s="457">
        <f t="shared" ref="ACN45:ADA45" si="2652">SUM(ACN46+ACN50+ACN55)</f>
        <v>0</v>
      </c>
      <c r="ACO45" s="450">
        <f t="shared" si="2652"/>
        <v>0</v>
      </c>
      <c r="ACP45" s="450">
        <f t="shared" si="2652"/>
        <v>0</v>
      </c>
      <c r="ACQ45" s="450">
        <f t="shared" si="2652"/>
        <v>0</v>
      </c>
      <c r="ACR45" s="450">
        <f t="shared" si="2652"/>
        <v>0</v>
      </c>
      <c r="ACS45" s="450">
        <f t="shared" si="2652"/>
        <v>0</v>
      </c>
      <c r="ACT45" s="450">
        <f t="shared" si="2652"/>
        <v>0</v>
      </c>
      <c r="ACU45" s="450">
        <f t="shared" si="2652"/>
        <v>0</v>
      </c>
      <c r="ACV45" s="450">
        <f t="shared" si="2652"/>
        <v>0</v>
      </c>
      <c r="ACW45" s="450">
        <f t="shared" si="2652"/>
        <v>0</v>
      </c>
      <c r="ACX45" s="450">
        <f t="shared" si="2652"/>
        <v>0</v>
      </c>
      <c r="ACY45" s="450">
        <f t="shared" si="2652"/>
        <v>0</v>
      </c>
      <c r="ACZ45" s="462">
        <f t="shared" si="2652"/>
        <v>0</v>
      </c>
      <c r="ADA45" s="451">
        <f t="shared" si="2652"/>
        <v>0</v>
      </c>
      <c r="ADC45" s="457">
        <f t="shared" ref="ADC45:ADP45" si="2653">SUM(ADC46+ADC50+ADC55)</f>
        <v>0</v>
      </c>
      <c r="ADD45" s="450">
        <f t="shared" si="2653"/>
        <v>0</v>
      </c>
      <c r="ADE45" s="450">
        <f t="shared" si="2653"/>
        <v>0</v>
      </c>
      <c r="ADF45" s="450">
        <f t="shared" si="2653"/>
        <v>0</v>
      </c>
      <c r="ADG45" s="450">
        <f t="shared" si="2653"/>
        <v>0</v>
      </c>
      <c r="ADH45" s="450">
        <f t="shared" si="2653"/>
        <v>0</v>
      </c>
      <c r="ADI45" s="450">
        <f t="shared" si="2653"/>
        <v>0</v>
      </c>
      <c r="ADJ45" s="450">
        <f t="shared" si="2653"/>
        <v>0</v>
      </c>
      <c r="ADK45" s="450">
        <f t="shared" si="2653"/>
        <v>0</v>
      </c>
      <c r="ADL45" s="450">
        <f t="shared" si="2653"/>
        <v>0</v>
      </c>
      <c r="ADM45" s="450">
        <f t="shared" si="2653"/>
        <v>0</v>
      </c>
      <c r="ADN45" s="450">
        <f t="shared" si="2653"/>
        <v>0</v>
      </c>
      <c r="ADO45" s="462">
        <f t="shared" si="2653"/>
        <v>0</v>
      </c>
      <c r="ADP45" s="451">
        <f t="shared" si="2653"/>
        <v>0</v>
      </c>
      <c r="ADR45" s="457">
        <f t="shared" ref="ADR45:AEE45" si="2654">SUM(ADR46+ADR50+ADR55)</f>
        <v>0</v>
      </c>
      <c r="ADS45" s="450">
        <f t="shared" si="2654"/>
        <v>0</v>
      </c>
      <c r="ADT45" s="450">
        <f t="shared" si="2654"/>
        <v>0</v>
      </c>
      <c r="ADU45" s="450">
        <f t="shared" si="2654"/>
        <v>0</v>
      </c>
      <c r="ADV45" s="450">
        <f t="shared" si="2654"/>
        <v>0</v>
      </c>
      <c r="ADW45" s="450">
        <f t="shared" si="2654"/>
        <v>0</v>
      </c>
      <c r="ADX45" s="450">
        <f t="shared" si="2654"/>
        <v>0</v>
      </c>
      <c r="ADY45" s="450">
        <f t="shared" si="2654"/>
        <v>0</v>
      </c>
      <c r="ADZ45" s="450">
        <f t="shared" si="2654"/>
        <v>0</v>
      </c>
      <c r="AEA45" s="450">
        <f t="shared" si="2654"/>
        <v>0</v>
      </c>
      <c r="AEB45" s="450">
        <f t="shared" si="2654"/>
        <v>0</v>
      </c>
      <c r="AEC45" s="450">
        <f t="shared" si="2654"/>
        <v>0</v>
      </c>
      <c r="AED45" s="462">
        <f t="shared" si="2654"/>
        <v>0</v>
      </c>
      <c r="AEE45" s="451">
        <f t="shared" si="2654"/>
        <v>0</v>
      </c>
      <c r="AEG45" s="457">
        <f t="shared" ref="AEG45:AET45" si="2655">SUM(AEG46+AEG50+AEG55)</f>
        <v>0</v>
      </c>
      <c r="AEH45" s="450">
        <f t="shared" si="2655"/>
        <v>0</v>
      </c>
      <c r="AEI45" s="450">
        <f t="shared" si="2655"/>
        <v>0</v>
      </c>
      <c r="AEJ45" s="450">
        <f t="shared" si="2655"/>
        <v>0</v>
      </c>
      <c r="AEK45" s="450">
        <f t="shared" si="2655"/>
        <v>0</v>
      </c>
      <c r="AEL45" s="450">
        <f t="shared" si="2655"/>
        <v>0</v>
      </c>
      <c r="AEM45" s="450">
        <f t="shared" si="2655"/>
        <v>0</v>
      </c>
      <c r="AEN45" s="450">
        <f t="shared" si="2655"/>
        <v>0</v>
      </c>
      <c r="AEO45" s="450">
        <f t="shared" si="2655"/>
        <v>0</v>
      </c>
      <c r="AEP45" s="450">
        <f t="shared" si="2655"/>
        <v>0</v>
      </c>
      <c r="AEQ45" s="450">
        <f t="shared" si="2655"/>
        <v>0</v>
      </c>
      <c r="AER45" s="450">
        <f t="shared" si="2655"/>
        <v>0</v>
      </c>
      <c r="AES45" s="462">
        <f t="shared" si="2655"/>
        <v>0</v>
      </c>
      <c r="AET45" s="451">
        <f t="shared" si="2655"/>
        <v>0</v>
      </c>
      <c r="AEV45" s="457">
        <f t="shared" ref="AEV45:AFI45" si="2656">SUM(AEV46+AEV50+AEV55)</f>
        <v>0</v>
      </c>
      <c r="AEW45" s="450">
        <f t="shared" si="2656"/>
        <v>0</v>
      </c>
      <c r="AEX45" s="450">
        <f t="shared" si="2656"/>
        <v>0</v>
      </c>
      <c r="AEY45" s="450">
        <f t="shared" si="2656"/>
        <v>0</v>
      </c>
      <c r="AEZ45" s="450">
        <f t="shared" si="2656"/>
        <v>0</v>
      </c>
      <c r="AFA45" s="450">
        <f t="shared" si="2656"/>
        <v>0</v>
      </c>
      <c r="AFB45" s="450">
        <f t="shared" si="2656"/>
        <v>0</v>
      </c>
      <c r="AFC45" s="450">
        <f t="shared" si="2656"/>
        <v>0</v>
      </c>
      <c r="AFD45" s="450">
        <f t="shared" si="2656"/>
        <v>0</v>
      </c>
      <c r="AFE45" s="450">
        <f t="shared" si="2656"/>
        <v>0</v>
      </c>
      <c r="AFF45" s="450">
        <f t="shared" si="2656"/>
        <v>0</v>
      </c>
      <c r="AFG45" s="450">
        <f t="shared" si="2656"/>
        <v>0</v>
      </c>
      <c r="AFH45" s="462">
        <f t="shared" si="2656"/>
        <v>0</v>
      </c>
      <c r="AFI45" s="451">
        <f t="shared" si="2656"/>
        <v>0</v>
      </c>
      <c r="AFK45" s="457">
        <f t="shared" ref="AFK45:AFX45" si="2657">SUM(AFK46+AFK50+AFK55)</f>
        <v>0</v>
      </c>
      <c r="AFL45" s="450">
        <f t="shared" si="2657"/>
        <v>0</v>
      </c>
      <c r="AFM45" s="450">
        <f t="shared" si="2657"/>
        <v>0</v>
      </c>
      <c r="AFN45" s="450">
        <f t="shared" si="2657"/>
        <v>0</v>
      </c>
      <c r="AFO45" s="450">
        <f t="shared" si="2657"/>
        <v>0</v>
      </c>
      <c r="AFP45" s="450">
        <f t="shared" si="2657"/>
        <v>0</v>
      </c>
      <c r="AFQ45" s="450">
        <f t="shared" si="2657"/>
        <v>0</v>
      </c>
      <c r="AFR45" s="450">
        <f t="shared" si="2657"/>
        <v>0</v>
      </c>
      <c r="AFS45" s="450">
        <f t="shared" si="2657"/>
        <v>0</v>
      </c>
      <c r="AFT45" s="450">
        <f t="shared" si="2657"/>
        <v>0</v>
      </c>
      <c r="AFU45" s="450">
        <f t="shared" si="2657"/>
        <v>0</v>
      </c>
      <c r="AFV45" s="450">
        <f t="shared" si="2657"/>
        <v>0</v>
      </c>
      <c r="AFW45" s="462">
        <f t="shared" si="2657"/>
        <v>0</v>
      </c>
      <c r="AFX45" s="451">
        <f t="shared" si="2657"/>
        <v>0</v>
      </c>
      <c r="AFZ45" s="457">
        <f t="shared" ref="AFZ45:AGM45" si="2658">SUM(AFZ46+AFZ50+AFZ55)</f>
        <v>0</v>
      </c>
      <c r="AGA45" s="450">
        <f t="shared" si="2658"/>
        <v>0</v>
      </c>
      <c r="AGB45" s="450">
        <f t="shared" si="2658"/>
        <v>0</v>
      </c>
      <c r="AGC45" s="450">
        <f t="shared" si="2658"/>
        <v>0</v>
      </c>
      <c r="AGD45" s="450">
        <f t="shared" si="2658"/>
        <v>0</v>
      </c>
      <c r="AGE45" s="450">
        <f t="shared" si="2658"/>
        <v>0</v>
      </c>
      <c r="AGF45" s="450">
        <f t="shared" si="2658"/>
        <v>0</v>
      </c>
      <c r="AGG45" s="450">
        <f t="shared" si="2658"/>
        <v>0</v>
      </c>
      <c r="AGH45" s="450">
        <f t="shared" si="2658"/>
        <v>0</v>
      </c>
      <c r="AGI45" s="450">
        <f t="shared" si="2658"/>
        <v>0</v>
      </c>
      <c r="AGJ45" s="450">
        <f t="shared" si="2658"/>
        <v>0</v>
      </c>
      <c r="AGK45" s="450">
        <f t="shared" si="2658"/>
        <v>0</v>
      </c>
      <c r="AGL45" s="462">
        <f t="shared" si="2658"/>
        <v>0</v>
      </c>
      <c r="AGM45" s="451">
        <f t="shared" si="2658"/>
        <v>0</v>
      </c>
      <c r="AGO45" s="457">
        <f t="shared" ref="AGO45:AHB45" si="2659">SUM(AGO46+AGO50+AGO55)</f>
        <v>0</v>
      </c>
      <c r="AGP45" s="450">
        <f t="shared" si="2659"/>
        <v>0</v>
      </c>
      <c r="AGQ45" s="450">
        <f t="shared" si="2659"/>
        <v>0</v>
      </c>
      <c r="AGR45" s="450">
        <f t="shared" si="2659"/>
        <v>0</v>
      </c>
      <c r="AGS45" s="450">
        <f t="shared" si="2659"/>
        <v>0</v>
      </c>
      <c r="AGT45" s="450">
        <f t="shared" si="2659"/>
        <v>0</v>
      </c>
      <c r="AGU45" s="450">
        <f t="shared" si="2659"/>
        <v>0</v>
      </c>
      <c r="AGV45" s="450">
        <f t="shared" si="2659"/>
        <v>0</v>
      </c>
      <c r="AGW45" s="450">
        <f t="shared" si="2659"/>
        <v>0</v>
      </c>
      <c r="AGX45" s="450">
        <f t="shared" si="2659"/>
        <v>0</v>
      </c>
      <c r="AGY45" s="450">
        <f t="shared" si="2659"/>
        <v>0</v>
      </c>
      <c r="AGZ45" s="450">
        <f t="shared" si="2659"/>
        <v>0</v>
      </c>
      <c r="AHA45" s="462">
        <f t="shared" si="2659"/>
        <v>0</v>
      </c>
      <c r="AHB45" s="451">
        <f t="shared" si="2659"/>
        <v>0</v>
      </c>
      <c r="AHD45" s="457">
        <f t="shared" ref="AHD45:AHQ45" si="2660">SUM(AHD46+AHD50+AHD55)</f>
        <v>0</v>
      </c>
      <c r="AHE45" s="450">
        <f t="shared" si="2660"/>
        <v>0</v>
      </c>
      <c r="AHF45" s="450">
        <f t="shared" si="2660"/>
        <v>0</v>
      </c>
      <c r="AHG45" s="450">
        <f t="shared" si="2660"/>
        <v>0</v>
      </c>
      <c r="AHH45" s="450">
        <f t="shared" si="2660"/>
        <v>0</v>
      </c>
      <c r="AHI45" s="450">
        <f t="shared" si="2660"/>
        <v>0</v>
      </c>
      <c r="AHJ45" s="450">
        <f t="shared" si="2660"/>
        <v>0</v>
      </c>
      <c r="AHK45" s="450">
        <f t="shared" si="2660"/>
        <v>0</v>
      </c>
      <c r="AHL45" s="450">
        <f t="shared" si="2660"/>
        <v>0</v>
      </c>
      <c r="AHM45" s="450">
        <f t="shared" si="2660"/>
        <v>0</v>
      </c>
      <c r="AHN45" s="450">
        <f t="shared" si="2660"/>
        <v>0</v>
      </c>
      <c r="AHO45" s="450">
        <f t="shared" si="2660"/>
        <v>0</v>
      </c>
      <c r="AHP45" s="462">
        <f t="shared" si="2660"/>
        <v>0</v>
      </c>
      <c r="AHQ45" s="451">
        <f t="shared" si="2660"/>
        <v>0</v>
      </c>
      <c r="AHS45" s="457">
        <f t="shared" ref="AHS45:AIF45" si="2661">SUM(AHS46+AHS50+AHS55)</f>
        <v>0</v>
      </c>
      <c r="AHT45" s="450">
        <f t="shared" si="2661"/>
        <v>0</v>
      </c>
      <c r="AHU45" s="450">
        <f t="shared" si="2661"/>
        <v>0</v>
      </c>
      <c r="AHV45" s="450">
        <f t="shared" si="2661"/>
        <v>0</v>
      </c>
      <c r="AHW45" s="450">
        <f t="shared" si="2661"/>
        <v>0</v>
      </c>
      <c r="AHX45" s="450">
        <f t="shared" si="2661"/>
        <v>0</v>
      </c>
      <c r="AHY45" s="450">
        <f t="shared" si="2661"/>
        <v>0</v>
      </c>
      <c r="AHZ45" s="450">
        <f t="shared" si="2661"/>
        <v>0</v>
      </c>
      <c r="AIA45" s="450">
        <f t="shared" si="2661"/>
        <v>0</v>
      </c>
      <c r="AIB45" s="450">
        <f t="shared" si="2661"/>
        <v>0</v>
      </c>
      <c r="AIC45" s="450">
        <f t="shared" si="2661"/>
        <v>0</v>
      </c>
      <c r="AID45" s="450">
        <f t="shared" si="2661"/>
        <v>0</v>
      </c>
      <c r="AIE45" s="462">
        <f t="shared" si="2661"/>
        <v>0</v>
      </c>
      <c r="AIF45" s="451">
        <f t="shared" si="2661"/>
        <v>0</v>
      </c>
      <c r="AIH45" s="457">
        <f t="shared" ref="AIH45:AIU45" si="2662">SUM(AIH46+AIH50+AIH55)</f>
        <v>0</v>
      </c>
      <c r="AII45" s="450">
        <f t="shared" si="2662"/>
        <v>0</v>
      </c>
      <c r="AIJ45" s="450">
        <f t="shared" si="2662"/>
        <v>0</v>
      </c>
      <c r="AIK45" s="450">
        <f t="shared" si="2662"/>
        <v>0</v>
      </c>
      <c r="AIL45" s="450">
        <f t="shared" si="2662"/>
        <v>0</v>
      </c>
      <c r="AIM45" s="450">
        <f t="shared" si="2662"/>
        <v>0</v>
      </c>
      <c r="AIN45" s="450">
        <f t="shared" si="2662"/>
        <v>0</v>
      </c>
      <c r="AIO45" s="450">
        <f t="shared" si="2662"/>
        <v>0</v>
      </c>
      <c r="AIP45" s="450">
        <f t="shared" si="2662"/>
        <v>0</v>
      </c>
      <c r="AIQ45" s="450">
        <f t="shared" si="2662"/>
        <v>0</v>
      </c>
      <c r="AIR45" s="450">
        <f t="shared" si="2662"/>
        <v>0</v>
      </c>
      <c r="AIS45" s="450">
        <f t="shared" si="2662"/>
        <v>0</v>
      </c>
      <c r="AIT45" s="462">
        <f t="shared" si="2662"/>
        <v>0</v>
      </c>
      <c r="AIU45" s="451">
        <f t="shared" si="2662"/>
        <v>0</v>
      </c>
      <c r="AIW45" s="457">
        <f t="shared" ref="AIW45:AJJ45" si="2663">SUM(AIW46+AIW50+AIW55)</f>
        <v>0</v>
      </c>
      <c r="AIX45" s="450">
        <f t="shared" si="2663"/>
        <v>0</v>
      </c>
      <c r="AIY45" s="450">
        <f t="shared" si="2663"/>
        <v>0</v>
      </c>
      <c r="AIZ45" s="450">
        <f t="shared" si="2663"/>
        <v>0</v>
      </c>
      <c r="AJA45" s="450">
        <f t="shared" si="2663"/>
        <v>0</v>
      </c>
      <c r="AJB45" s="450">
        <f t="shared" si="2663"/>
        <v>0</v>
      </c>
      <c r="AJC45" s="450">
        <f t="shared" si="2663"/>
        <v>0</v>
      </c>
      <c r="AJD45" s="450">
        <f t="shared" si="2663"/>
        <v>0</v>
      </c>
      <c r="AJE45" s="450">
        <f t="shared" si="2663"/>
        <v>0</v>
      </c>
      <c r="AJF45" s="450">
        <f t="shared" si="2663"/>
        <v>0</v>
      </c>
      <c r="AJG45" s="450">
        <f t="shared" si="2663"/>
        <v>0</v>
      </c>
      <c r="AJH45" s="450">
        <f t="shared" si="2663"/>
        <v>0</v>
      </c>
      <c r="AJI45" s="462">
        <f t="shared" si="2663"/>
        <v>0</v>
      </c>
      <c r="AJJ45" s="451">
        <f t="shared" si="2663"/>
        <v>0</v>
      </c>
      <c r="AJL45" s="457">
        <f t="shared" ref="AJL45:AJY45" si="2664">SUM(AJL46+AJL50+AJL55)</f>
        <v>0</v>
      </c>
      <c r="AJM45" s="450">
        <f t="shared" si="2664"/>
        <v>0</v>
      </c>
      <c r="AJN45" s="450">
        <f t="shared" si="2664"/>
        <v>0</v>
      </c>
      <c r="AJO45" s="450">
        <f t="shared" si="2664"/>
        <v>0</v>
      </c>
      <c r="AJP45" s="450">
        <f t="shared" si="2664"/>
        <v>0</v>
      </c>
      <c r="AJQ45" s="450">
        <f t="shared" si="2664"/>
        <v>0</v>
      </c>
      <c r="AJR45" s="450">
        <f t="shared" si="2664"/>
        <v>0</v>
      </c>
      <c r="AJS45" s="450">
        <f t="shared" si="2664"/>
        <v>0</v>
      </c>
      <c r="AJT45" s="450">
        <f t="shared" si="2664"/>
        <v>0</v>
      </c>
      <c r="AJU45" s="450">
        <f t="shared" si="2664"/>
        <v>0</v>
      </c>
      <c r="AJV45" s="450">
        <f t="shared" si="2664"/>
        <v>0</v>
      </c>
      <c r="AJW45" s="450">
        <f t="shared" si="2664"/>
        <v>0</v>
      </c>
      <c r="AJX45" s="462">
        <f t="shared" si="2664"/>
        <v>0</v>
      </c>
      <c r="AJY45" s="451">
        <f t="shared" si="2664"/>
        <v>0</v>
      </c>
      <c r="AKA45" s="457">
        <f t="shared" ref="AKA45:AKN45" si="2665">SUM(AKA46+AKA50+AKA55)</f>
        <v>0</v>
      </c>
      <c r="AKB45" s="450">
        <f t="shared" si="2665"/>
        <v>0</v>
      </c>
      <c r="AKC45" s="450">
        <f t="shared" si="2665"/>
        <v>0</v>
      </c>
      <c r="AKD45" s="450">
        <f t="shared" si="2665"/>
        <v>0</v>
      </c>
      <c r="AKE45" s="450">
        <f t="shared" si="2665"/>
        <v>0</v>
      </c>
      <c r="AKF45" s="450">
        <f t="shared" si="2665"/>
        <v>0</v>
      </c>
      <c r="AKG45" s="450">
        <f t="shared" si="2665"/>
        <v>0</v>
      </c>
      <c r="AKH45" s="450">
        <f t="shared" si="2665"/>
        <v>0</v>
      </c>
      <c r="AKI45" s="450">
        <f t="shared" si="2665"/>
        <v>0</v>
      </c>
      <c r="AKJ45" s="450">
        <f t="shared" si="2665"/>
        <v>0</v>
      </c>
      <c r="AKK45" s="450">
        <f t="shared" si="2665"/>
        <v>0</v>
      </c>
      <c r="AKL45" s="450">
        <f t="shared" si="2665"/>
        <v>0</v>
      </c>
      <c r="AKM45" s="462">
        <f t="shared" si="2665"/>
        <v>0</v>
      </c>
      <c r="AKN45" s="451">
        <f t="shared" si="2665"/>
        <v>0</v>
      </c>
      <c r="AKP45" s="457">
        <f t="shared" ref="AKP45:ALC45" si="2666">SUM(AKP46+AKP50+AKP55)</f>
        <v>0</v>
      </c>
      <c r="AKQ45" s="450">
        <f t="shared" si="2666"/>
        <v>0</v>
      </c>
      <c r="AKR45" s="450">
        <f t="shared" si="2666"/>
        <v>0</v>
      </c>
      <c r="AKS45" s="450">
        <f t="shared" si="2666"/>
        <v>0</v>
      </c>
      <c r="AKT45" s="450">
        <f t="shared" si="2666"/>
        <v>0</v>
      </c>
      <c r="AKU45" s="450">
        <f t="shared" si="2666"/>
        <v>0</v>
      </c>
      <c r="AKV45" s="450">
        <f t="shared" si="2666"/>
        <v>0</v>
      </c>
      <c r="AKW45" s="450">
        <f t="shared" si="2666"/>
        <v>0</v>
      </c>
      <c r="AKX45" s="450">
        <f t="shared" si="2666"/>
        <v>0</v>
      </c>
      <c r="AKY45" s="450">
        <f t="shared" si="2666"/>
        <v>0</v>
      </c>
      <c r="AKZ45" s="450">
        <f t="shared" si="2666"/>
        <v>0</v>
      </c>
      <c r="ALA45" s="450">
        <f t="shared" si="2666"/>
        <v>0</v>
      </c>
      <c r="ALB45" s="462">
        <f t="shared" si="2666"/>
        <v>0</v>
      </c>
      <c r="ALC45" s="451">
        <f t="shared" si="2666"/>
        <v>0</v>
      </c>
      <c r="ALE45" s="457">
        <f t="shared" ref="ALE45:ALR45" si="2667">SUM(ALE46+ALE50+ALE55)</f>
        <v>0</v>
      </c>
      <c r="ALF45" s="450">
        <f t="shared" si="2667"/>
        <v>0</v>
      </c>
      <c r="ALG45" s="450">
        <f t="shared" si="2667"/>
        <v>0</v>
      </c>
      <c r="ALH45" s="450">
        <f t="shared" si="2667"/>
        <v>0</v>
      </c>
      <c r="ALI45" s="450">
        <f t="shared" si="2667"/>
        <v>0</v>
      </c>
      <c r="ALJ45" s="450">
        <f t="shared" si="2667"/>
        <v>0</v>
      </c>
      <c r="ALK45" s="450">
        <f t="shared" si="2667"/>
        <v>0</v>
      </c>
      <c r="ALL45" s="450">
        <f t="shared" si="2667"/>
        <v>0</v>
      </c>
      <c r="ALM45" s="450">
        <f t="shared" si="2667"/>
        <v>0</v>
      </c>
      <c r="ALN45" s="450">
        <f t="shared" si="2667"/>
        <v>0</v>
      </c>
      <c r="ALO45" s="450">
        <f t="shared" si="2667"/>
        <v>0</v>
      </c>
      <c r="ALP45" s="450">
        <f t="shared" si="2667"/>
        <v>0</v>
      </c>
      <c r="ALQ45" s="462">
        <f t="shared" si="2667"/>
        <v>0</v>
      </c>
      <c r="ALR45" s="451">
        <f t="shared" si="2667"/>
        <v>0</v>
      </c>
      <c r="ALT45" s="457">
        <f t="shared" ref="ALT45:AMG45" si="2668">SUM(ALT46+ALT50+ALT55)</f>
        <v>0</v>
      </c>
      <c r="ALU45" s="450">
        <f t="shared" si="2668"/>
        <v>0</v>
      </c>
      <c r="ALV45" s="450">
        <f t="shared" si="2668"/>
        <v>0</v>
      </c>
      <c r="ALW45" s="450">
        <f t="shared" si="2668"/>
        <v>0</v>
      </c>
      <c r="ALX45" s="450">
        <f t="shared" si="2668"/>
        <v>0</v>
      </c>
      <c r="ALY45" s="450">
        <f t="shared" si="2668"/>
        <v>0</v>
      </c>
      <c r="ALZ45" s="450">
        <f t="shared" si="2668"/>
        <v>0</v>
      </c>
      <c r="AMA45" s="450">
        <f t="shared" si="2668"/>
        <v>0</v>
      </c>
      <c r="AMB45" s="450">
        <f t="shared" si="2668"/>
        <v>0</v>
      </c>
      <c r="AMC45" s="450">
        <f t="shared" si="2668"/>
        <v>0</v>
      </c>
      <c r="AMD45" s="450">
        <f t="shared" si="2668"/>
        <v>0</v>
      </c>
      <c r="AME45" s="450">
        <f t="shared" si="2668"/>
        <v>0</v>
      </c>
      <c r="AMF45" s="462">
        <f t="shared" si="2668"/>
        <v>0</v>
      </c>
      <c r="AMG45" s="451">
        <f t="shared" si="2668"/>
        <v>0</v>
      </c>
      <c r="AMI45" s="457">
        <f t="shared" ref="AMI45:AMV45" si="2669">SUM(AMI46+AMI50+AMI55)</f>
        <v>0</v>
      </c>
      <c r="AMJ45" s="450">
        <f t="shared" si="2669"/>
        <v>0</v>
      </c>
      <c r="AMK45" s="450">
        <f t="shared" si="2669"/>
        <v>0</v>
      </c>
      <c r="AML45" s="450">
        <f t="shared" si="2669"/>
        <v>0</v>
      </c>
      <c r="AMM45" s="450">
        <f t="shared" si="2669"/>
        <v>0</v>
      </c>
      <c r="AMN45" s="450">
        <f t="shared" si="2669"/>
        <v>0</v>
      </c>
      <c r="AMO45" s="450">
        <f t="shared" si="2669"/>
        <v>0</v>
      </c>
      <c r="AMP45" s="450">
        <f t="shared" si="2669"/>
        <v>0</v>
      </c>
      <c r="AMQ45" s="450">
        <f t="shared" si="2669"/>
        <v>0</v>
      </c>
      <c r="AMR45" s="450">
        <f t="shared" si="2669"/>
        <v>0</v>
      </c>
      <c r="AMS45" s="450">
        <f t="shared" si="2669"/>
        <v>0</v>
      </c>
      <c r="AMT45" s="450">
        <f t="shared" si="2669"/>
        <v>0</v>
      </c>
      <c r="AMU45" s="462">
        <f t="shared" si="2669"/>
        <v>0</v>
      </c>
      <c r="AMV45" s="451">
        <f t="shared" si="2669"/>
        <v>0</v>
      </c>
      <c r="AMX45" s="457">
        <f t="shared" ref="AMX45:ANK45" si="2670">SUM(AMX46+AMX50+AMX55)</f>
        <v>0</v>
      </c>
      <c r="AMY45" s="450">
        <f t="shared" si="2670"/>
        <v>0</v>
      </c>
      <c r="AMZ45" s="450">
        <f t="shared" si="2670"/>
        <v>0</v>
      </c>
      <c r="ANA45" s="450">
        <f t="shared" si="2670"/>
        <v>0</v>
      </c>
      <c r="ANB45" s="450">
        <f t="shared" si="2670"/>
        <v>0</v>
      </c>
      <c r="ANC45" s="450">
        <f t="shared" si="2670"/>
        <v>0</v>
      </c>
      <c r="AND45" s="450">
        <f t="shared" si="2670"/>
        <v>0</v>
      </c>
      <c r="ANE45" s="450">
        <f t="shared" si="2670"/>
        <v>0</v>
      </c>
      <c r="ANF45" s="450">
        <f t="shared" si="2670"/>
        <v>0</v>
      </c>
      <c r="ANG45" s="450">
        <f t="shared" si="2670"/>
        <v>0</v>
      </c>
      <c r="ANH45" s="450">
        <f t="shared" si="2670"/>
        <v>0</v>
      </c>
      <c r="ANI45" s="450">
        <f t="shared" si="2670"/>
        <v>0</v>
      </c>
      <c r="ANJ45" s="462">
        <f t="shared" si="2670"/>
        <v>0</v>
      </c>
      <c r="ANK45" s="451">
        <f t="shared" si="2670"/>
        <v>0</v>
      </c>
      <c r="ANM45" s="457">
        <f t="shared" ref="ANM45:ANZ45" si="2671">SUM(ANM46+ANM50+ANM55)</f>
        <v>0</v>
      </c>
      <c r="ANN45" s="450">
        <f t="shared" si="2671"/>
        <v>0</v>
      </c>
      <c r="ANO45" s="450">
        <f t="shared" si="2671"/>
        <v>0</v>
      </c>
      <c r="ANP45" s="450">
        <f t="shared" si="2671"/>
        <v>0</v>
      </c>
      <c r="ANQ45" s="450">
        <f t="shared" si="2671"/>
        <v>0</v>
      </c>
      <c r="ANR45" s="450">
        <f t="shared" si="2671"/>
        <v>0</v>
      </c>
      <c r="ANS45" s="450">
        <f t="shared" si="2671"/>
        <v>0</v>
      </c>
      <c r="ANT45" s="450">
        <f t="shared" si="2671"/>
        <v>0</v>
      </c>
      <c r="ANU45" s="450">
        <f t="shared" si="2671"/>
        <v>0</v>
      </c>
      <c r="ANV45" s="450">
        <f t="shared" si="2671"/>
        <v>0</v>
      </c>
      <c r="ANW45" s="450">
        <f t="shared" si="2671"/>
        <v>0</v>
      </c>
      <c r="ANX45" s="450">
        <f t="shared" si="2671"/>
        <v>0</v>
      </c>
      <c r="ANY45" s="462">
        <f t="shared" si="2671"/>
        <v>0</v>
      </c>
      <c r="ANZ45" s="451">
        <f t="shared" si="2671"/>
        <v>0</v>
      </c>
      <c r="AOB45" s="457">
        <f t="shared" ref="AOB45:AOO45" si="2672">SUM(AOB46+AOB50+AOB55)</f>
        <v>0</v>
      </c>
      <c r="AOC45" s="450">
        <f t="shared" si="2672"/>
        <v>0</v>
      </c>
      <c r="AOD45" s="450">
        <f t="shared" si="2672"/>
        <v>0</v>
      </c>
      <c r="AOE45" s="450">
        <f t="shared" si="2672"/>
        <v>0</v>
      </c>
      <c r="AOF45" s="450">
        <f t="shared" si="2672"/>
        <v>0</v>
      </c>
      <c r="AOG45" s="450">
        <f t="shared" si="2672"/>
        <v>0</v>
      </c>
      <c r="AOH45" s="450">
        <f t="shared" si="2672"/>
        <v>0</v>
      </c>
      <c r="AOI45" s="450">
        <f t="shared" si="2672"/>
        <v>0</v>
      </c>
      <c r="AOJ45" s="450">
        <f t="shared" si="2672"/>
        <v>0</v>
      </c>
      <c r="AOK45" s="450">
        <f t="shared" si="2672"/>
        <v>0</v>
      </c>
      <c r="AOL45" s="450">
        <f t="shared" si="2672"/>
        <v>0</v>
      </c>
      <c r="AOM45" s="450">
        <f t="shared" si="2672"/>
        <v>0</v>
      </c>
      <c r="AON45" s="462">
        <f t="shared" si="2672"/>
        <v>0</v>
      </c>
      <c r="AOO45" s="451">
        <f t="shared" si="2672"/>
        <v>0</v>
      </c>
      <c r="AOQ45" s="457">
        <f t="shared" ref="AOQ45:APD45" si="2673">SUM(AOQ46+AOQ50+AOQ55)</f>
        <v>0</v>
      </c>
      <c r="AOR45" s="450">
        <f t="shared" si="2673"/>
        <v>0</v>
      </c>
      <c r="AOS45" s="450">
        <f t="shared" si="2673"/>
        <v>0</v>
      </c>
      <c r="AOT45" s="450">
        <f t="shared" si="2673"/>
        <v>0</v>
      </c>
      <c r="AOU45" s="450">
        <f t="shared" si="2673"/>
        <v>0</v>
      </c>
      <c r="AOV45" s="450">
        <f t="shared" si="2673"/>
        <v>0</v>
      </c>
      <c r="AOW45" s="450">
        <f t="shared" si="2673"/>
        <v>0</v>
      </c>
      <c r="AOX45" s="450">
        <f t="shared" si="2673"/>
        <v>0</v>
      </c>
      <c r="AOY45" s="450">
        <f t="shared" si="2673"/>
        <v>0</v>
      </c>
      <c r="AOZ45" s="450">
        <f t="shared" si="2673"/>
        <v>0</v>
      </c>
      <c r="APA45" s="450">
        <f t="shared" si="2673"/>
        <v>0</v>
      </c>
      <c r="APB45" s="450">
        <f t="shared" si="2673"/>
        <v>0</v>
      </c>
      <c r="APC45" s="462">
        <f t="shared" si="2673"/>
        <v>0</v>
      </c>
      <c r="APD45" s="451">
        <f t="shared" si="2673"/>
        <v>0</v>
      </c>
      <c r="APF45" s="457">
        <f t="shared" ref="APF45:APS45" si="2674">SUM(APF46+APF50+APF55)</f>
        <v>0</v>
      </c>
      <c r="APG45" s="450">
        <f t="shared" si="2674"/>
        <v>0</v>
      </c>
      <c r="APH45" s="450">
        <f t="shared" si="2674"/>
        <v>0</v>
      </c>
      <c r="API45" s="450">
        <f t="shared" si="2674"/>
        <v>0</v>
      </c>
      <c r="APJ45" s="450">
        <f t="shared" si="2674"/>
        <v>0</v>
      </c>
      <c r="APK45" s="450">
        <f t="shared" si="2674"/>
        <v>0</v>
      </c>
      <c r="APL45" s="450">
        <f t="shared" si="2674"/>
        <v>0</v>
      </c>
      <c r="APM45" s="450">
        <f t="shared" si="2674"/>
        <v>0</v>
      </c>
      <c r="APN45" s="450">
        <f t="shared" si="2674"/>
        <v>0</v>
      </c>
      <c r="APO45" s="450">
        <f t="shared" si="2674"/>
        <v>0</v>
      </c>
      <c r="APP45" s="450">
        <f t="shared" si="2674"/>
        <v>0</v>
      </c>
      <c r="APQ45" s="450">
        <f t="shared" si="2674"/>
        <v>0</v>
      </c>
      <c r="APR45" s="462">
        <f t="shared" si="2674"/>
        <v>0</v>
      </c>
      <c r="APS45" s="451">
        <f t="shared" si="2674"/>
        <v>0</v>
      </c>
      <c r="APU45" s="457">
        <f t="shared" ref="APU45:AQH45" si="2675">SUM(APU46+APU50+APU55)</f>
        <v>0</v>
      </c>
      <c r="APV45" s="450">
        <f t="shared" si="2675"/>
        <v>0</v>
      </c>
      <c r="APW45" s="450">
        <f t="shared" si="2675"/>
        <v>0</v>
      </c>
      <c r="APX45" s="450">
        <f t="shared" si="2675"/>
        <v>0</v>
      </c>
      <c r="APY45" s="450">
        <f t="shared" si="2675"/>
        <v>0</v>
      </c>
      <c r="APZ45" s="450">
        <f t="shared" si="2675"/>
        <v>0</v>
      </c>
      <c r="AQA45" s="450">
        <f t="shared" si="2675"/>
        <v>0</v>
      </c>
      <c r="AQB45" s="450">
        <f t="shared" si="2675"/>
        <v>0</v>
      </c>
      <c r="AQC45" s="450">
        <f t="shared" si="2675"/>
        <v>0</v>
      </c>
      <c r="AQD45" s="450">
        <f t="shared" si="2675"/>
        <v>0</v>
      </c>
      <c r="AQE45" s="450">
        <f t="shared" si="2675"/>
        <v>0</v>
      </c>
      <c r="AQF45" s="450">
        <f t="shared" si="2675"/>
        <v>0</v>
      </c>
      <c r="AQG45" s="462">
        <f t="shared" si="2675"/>
        <v>0</v>
      </c>
      <c r="AQH45" s="451">
        <f t="shared" si="2675"/>
        <v>0</v>
      </c>
      <c r="AQJ45" s="457">
        <f t="shared" ref="AQJ45:AQW45" si="2676">SUM(AQJ46+AQJ50+AQJ55)</f>
        <v>0</v>
      </c>
      <c r="AQK45" s="450">
        <f t="shared" si="2676"/>
        <v>0</v>
      </c>
      <c r="AQL45" s="450">
        <f t="shared" si="2676"/>
        <v>0</v>
      </c>
      <c r="AQM45" s="450">
        <f t="shared" si="2676"/>
        <v>0</v>
      </c>
      <c r="AQN45" s="450">
        <f t="shared" si="2676"/>
        <v>0</v>
      </c>
      <c r="AQO45" s="450">
        <f t="shared" si="2676"/>
        <v>0</v>
      </c>
      <c r="AQP45" s="450">
        <f t="shared" si="2676"/>
        <v>0</v>
      </c>
      <c r="AQQ45" s="450">
        <f t="shared" si="2676"/>
        <v>0</v>
      </c>
      <c r="AQR45" s="450">
        <f t="shared" si="2676"/>
        <v>0</v>
      </c>
      <c r="AQS45" s="450">
        <f t="shared" si="2676"/>
        <v>0</v>
      </c>
      <c r="AQT45" s="450">
        <f t="shared" si="2676"/>
        <v>0</v>
      </c>
      <c r="AQU45" s="450">
        <f t="shared" si="2676"/>
        <v>0</v>
      </c>
      <c r="AQV45" s="462">
        <f t="shared" si="2676"/>
        <v>0</v>
      </c>
      <c r="AQW45" s="451">
        <f t="shared" si="2676"/>
        <v>0</v>
      </c>
      <c r="AQY45" s="457">
        <f t="shared" ref="AQY45:ARL45" si="2677">SUM(AQY46+AQY50+AQY55)</f>
        <v>0</v>
      </c>
      <c r="AQZ45" s="450">
        <f t="shared" si="2677"/>
        <v>0</v>
      </c>
      <c r="ARA45" s="450">
        <f t="shared" si="2677"/>
        <v>0</v>
      </c>
      <c r="ARB45" s="450">
        <f t="shared" si="2677"/>
        <v>0</v>
      </c>
      <c r="ARC45" s="450">
        <f t="shared" si="2677"/>
        <v>0</v>
      </c>
      <c r="ARD45" s="450">
        <f t="shared" si="2677"/>
        <v>0</v>
      </c>
      <c r="ARE45" s="450">
        <f t="shared" si="2677"/>
        <v>0</v>
      </c>
      <c r="ARF45" s="450">
        <f t="shared" si="2677"/>
        <v>0</v>
      </c>
      <c r="ARG45" s="450">
        <f t="shared" si="2677"/>
        <v>0</v>
      </c>
      <c r="ARH45" s="450">
        <f t="shared" si="2677"/>
        <v>0</v>
      </c>
      <c r="ARI45" s="450">
        <f t="shared" si="2677"/>
        <v>0</v>
      </c>
      <c r="ARJ45" s="450">
        <f t="shared" si="2677"/>
        <v>0</v>
      </c>
      <c r="ARK45" s="462">
        <f t="shared" si="2677"/>
        <v>0</v>
      </c>
      <c r="ARL45" s="451">
        <f t="shared" si="2677"/>
        <v>0</v>
      </c>
      <c r="ARN45" s="457">
        <f t="shared" ref="ARN45:ASA45" si="2678">SUM(ARN46+ARN50+ARN55)</f>
        <v>0</v>
      </c>
      <c r="ARO45" s="450">
        <f t="shared" si="2678"/>
        <v>0</v>
      </c>
      <c r="ARP45" s="450">
        <f t="shared" si="2678"/>
        <v>0</v>
      </c>
      <c r="ARQ45" s="450">
        <f t="shared" si="2678"/>
        <v>0</v>
      </c>
      <c r="ARR45" s="450">
        <f t="shared" si="2678"/>
        <v>0</v>
      </c>
      <c r="ARS45" s="450">
        <f t="shared" si="2678"/>
        <v>0</v>
      </c>
      <c r="ART45" s="450">
        <f t="shared" si="2678"/>
        <v>0</v>
      </c>
      <c r="ARU45" s="450">
        <f t="shared" si="2678"/>
        <v>0</v>
      </c>
      <c r="ARV45" s="450">
        <f t="shared" si="2678"/>
        <v>0</v>
      </c>
      <c r="ARW45" s="450">
        <f t="shared" si="2678"/>
        <v>0</v>
      </c>
      <c r="ARX45" s="450">
        <f t="shared" si="2678"/>
        <v>0</v>
      </c>
      <c r="ARY45" s="450">
        <f t="shared" si="2678"/>
        <v>0</v>
      </c>
      <c r="ARZ45" s="462">
        <f t="shared" si="2678"/>
        <v>0</v>
      </c>
      <c r="ASA45" s="451">
        <f t="shared" si="2678"/>
        <v>0</v>
      </c>
      <c r="ASC45" s="457">
        <f t="shared" ref="ASC45:ASP45" si="2679">SUM(ASC46+ASC50+ASC55)</f>
        <v>0</v>
      </c>
      <c r="ASD45" s="450">
        <f t="shared" si="2679"/>
        <v>0</v>
      </c>
      <c r="ASE45" s="450">
        <f t="shared" si="2679"/>
        <v>0</v>
      </c>
      <c r="ASF45" s="450">
        <f t="shared" si="2679"/>
        <v>0</v>
      </c>
      <c r="ASG45" s="450">
        <f t="shared" si="2679"/>
        <v>0</v>
      </c>
      <c r="ASH45" s="450">
        <f t="shared" si="2679"/>
        <v>0</v>
      </c>
      <c r="ASI45" s="450">
        <f t="shared" si="2679"/>
        <v>0</v>
      </c>
      <c r="ASJ45" s="450">
        <f t="shared" si="2679"/>
        <v>0</v>
      </c>
      <c r="ASK45" s="450">
        <f t="shared" si="2679"/>
        <v>0</v>
      </c>
      <c r="ASL45" s="450">
        <f t="shared" si="2679"/>
        <v>0</v>
      </c>
      <c r="ASM45" s="450">
        <f t="shared" si="2679"/>
        <v>0</v>
      </c>
      <c r="ASN45" s="450">
        <f t="shared" si="2679"/>
        <v>0</v>
      </c>
      <c r="ASO45" s="462">
        <f t="shared" si="2679"/>
        <v>0</v>
      </c>
      <c r="ASP45" s="451">
        <f t="shared" si="2679"/>
        <v>0</v>
      </c>
      <c r="ASR45" s="457">
        <f t="shared" ref="ASR45:ATE45" si="2680">SUM(ASR46+ASR50+ASR55)</f>
        <v>0</v>
      </c>
      <c r="ASS45" s="450">
        <f t="shared" si="2680"/>
        <v>0</v>
      </c>
      <c r="AST45" s="450">
        <f t="shared" si="2680"/>
        <v>0</v>
      </c>
      <c r="ASU45" s="450">
        <f t="shared" si="2680"/>
        <v>0</v>
      </c>
      <c r="ASV45" s="450">
        <f t="shared" si="2680"/>
        <v>0</v>
      </c>
      <c r="ASW45" s="450">
        <f t="shared" si="2680"/>
        <v>0</v>
      </c>
      <c r="ASX45" s="450">
        <f t="shared" si="2680"/>
        <v>0</v>
      </c>
      <c r="ASY45" s="450">
        <f t="shared" si="2680"/>
        <v>0</v>
      </c>
      <c r="ASZ45" s="450">
        <f t="shared" si="2680"/>
        <v>0</v>
      </c>
      <c r="ATA45" s="450">
        <f t="shared" si="2680"/>
        <v>0</v>
      </c>
      <c r="ATB45" s="450">
        <f t="shared" si="2680"/>
        <v>0</v>
      </c>
      <c r="ATC45" s="450">
        <f t="shared" si="2680"/>
        <v>0</v>
      </c>
      <c r="ATD45" s="462">
        <f t="shared" si="2680"/>
        <v>0</v>
      </c>
      <c r="ATE45" s="451">
        <f t="shared" si="2680"/>
        <v>0</v>
      </c>
      <c r="ATG45" s="457">
        <f t="shared" ref="ATG45:ATT45" si="2681">SUM(ATG46+ATG50+ATG55)</f>
        <v>0</v>
      </c>
      <c r="ATH45" s="450">
        <f t="shared" si="2681"/>
        <v>0</v>
      </c>
      <c r="ATI45" s="450">
        <f t="shared" si="2681"/>
        <v>0</v>
      </c>
      <c r="ATJ45" s="450">
        <f t="shared" si="2681"/>
        <v>0</v>
      </c>
      <c r="ATK45" s="450">
        <f t="shared" si="2681"/>
        <v>0</v>
      </c>
      <c r="ATL45" s="450">
        <f t="shared" si="2681"/>
        <v>0</v>
      </c>
      <c r="ATM45" s="450">
        <f t="shared" si="2681"/>
        <v>0</v>
      </c>
      <c r="ATN45" s="450">
        <f t="shared" si="2681"/>
        <v>0</v>
      </c>
      <c r="ATO45" s="450">
        <f t="shared" si="2681"/>
        <v>0</v>
      </c>
      <c r="ATP45" s="450">
        <f t="shared" si="2681"/>
        <v>0</v>
      </c>
      <c r="ATQ45" s="450">
        <f t="shared" si="2681"/>
        <v>0</v>
      </c>
      <c r="ATR45" s="450">
        <f t="shared" si="2681"/>
        <v>0</v>
      </c>
      <c r="ATS45" s="462">
        <f t="shared" si="2681"/>
        <v>0</v>
      </c>
      <c r="ATT45" s="451">
        <f t="shared" si="2681"/>
        <v>0</v>
      </c>
      <c r="ATV45" s="457">
        <f t="shared" ref="ATV45:AUI45" si="2682">SUM(ATV46+ATV50+ATV55)</f>
        <v>0</v>
      </c>
      <c r="ATW45" s="450">
        <f t="shared" si="2682"/>
        <v>0</v>
      </c>
      <c r="ATX45" s="450">
        <f t="shared" si="2682"/>
        <v>0</v>
      </c>
      <c r="ATY45" s="450">
        <f t="shared" si="2682"/>
        <v>0</v>
      </c>
      <c r="ATZ45" s="450">
        <f t="shared" si="2682"/>
        <v>0</v>
      </c>
      <c r="AUA45" s="450">
        <f t="shared" si="2682"/>
        <v>0</v>
      </c>
      <c r="AUB45" s="450">
        <f t="shared" si="2682"/>
        <v>0</v>
      </c>
      <c r="AUC45" s="450">
        <f t="shared" si="2682"/>
        <v>0</v>
      </c>
      <c r="AUD45" s="450">
        <f t="shared" si="2682"/>
        <v>0</v>
      </c>
      <c r="AUE45" s="450">
        <f t="shared" si="2682"/>
        <v>0</v>
      </c>
      <c r="AUF45" s="450">
        <f t="shared" si="2682"/>
        <v>0</v>
      </c>
      <c r="AUG45" s="450">
        <f t="shared" si="2682"/>
        <v>0</v>
      </c>
      <c r="AUH45" s="462">
        <f t="shared" si="2682"/>
        <v>0</v>
      </c>
      <c r="AUI45" s="451">
        <f t="shared" si="2682"/>
        <v>0</v>
      </c>
      <c r="AUK45" s="457">
        <f t="shared" ref="AUK45:AUX45" si="2683">SUM(AUK46+AUK50+AUK55)</f>
        <v>0</v>
      </c>
      <c r="AUL45" s="450">
        <f t="shared" si="2683"/>
        <v>0</v>
      </c>
      <c r="AUM45" s="450">
        <f t="shared" si="2683"/>
        <v>0</v>
      </c>
      <c r="AUN45" s="450">
        <f t="shared" si="2683"/>
        <v>0</v>
      </c>
      <c r="AUO45" s="450">
        <f t="shared" si="2683"/>
        <v>0</v>
      </c>
      <c r="AUP45" s="450">
        <f t="shared" si="2683"/>
        <v>0</v>
      </c>
      <c r="AUQ45" s="450">
        <f t="shared" si="2683"/>
        <v>0</v>
      </c>
      <c r="AUR45" s="450">
        <f t="shared" si="2683"/>
        <v>0</v>
      </c>
      <c r="AUS45" s="450">
        <f t="shared" si="2683"/>
        <v>0</v>
      </c>
      <c r="AUT45" s="450">
        <f t="shared" si="2683"/>
        <v>0</v>
      </c>
      <c r="AUU45" s="450">
        <f t="shared" si="2683"/>
        <v>0</v>
      </c>
      <c r="AUV45" s="450">
        <f t="shared" si="2683"/>
        <v>0</v>
      </c>
      <c r="AUW45" s="462">
        <f t="shared" si="2683"/>
        <v>0</v>
      </c>
      <c r="AUX45" s="451">
        <f t="shared" si="2683"/>
        <v>0</v>
      </c>
      <c r="AUZ45" s="457">
        <f t="shared" ref="AUZ45:AVM45" si="2684">SUM(AUZ46+AUZ50+AUZ55)</f>
        <v>0</v>
      </c>
      <c r="AVA45" s="450">
        <f t="shared" si="2684"/>
        <v>0</v>
      </c>
      <c r="AVB45" s="450">
        <f t="shared" si="2684"/>
        <v>0</v>
      </c>
      <c r="AVC45" s="450">
        <f t="shared" si="2684"/>
        <v>0</v>
      </c>
      <c r="AVD45" s="450">
        <f t="shared" si="2684"/>
        <v>0</v>
      </c>
      <c r="AVE45" s="450">
        <f t="shared" si="2684"/>
        <v>0</v>
      </c>
      <c r="AVF45" s="450">
        <f t="shared" si="2684"/>
        <v>0</v>
      </c>
      <c r="AVG45" s="450">
        <f t="shared" si="2684"/>
        <v>0</v>
      </c>
      <c r="AVH45" s="450">
        <f t="shared" si="2684"/>
        <v>0</v>
      </c>
      <c r="AVI45" s="450">
        <f t="shared" si="2684"/>
        <v>0</v>
      </c>
      <c r="AVJ45" s="450">
        <f t="shared" si="2684"/>
        <v>0</v>
      </c>
      <c r="AVK45" s="450">
        <f t="shared" si="2684"/>
        <v>0</v>
      </c>
      <c r="AVL45" s="462">
        <f t="shared" si="2684"/>
        <v>0</v>
      </c>
      <c r="AVM45" s="451">
        <f t="shared" si="2684"/>
        <v>0</v>
      </c>
      <c r="AVO45" s="457">
        <f t="shared" ref="AVO45:AWB45" si="2685">SUM(AVO46+AVO50+AVO55)</f>
        <v>0</v>
      </c>
      <c r="AVP45" s="450">
        <f t="shared" si="2685"/>
        <v>0</v>
      </c>
      <c r="AVQ45" s="450">
        <f t="shared" si="2685"/>
        <v>0</v>
      </c>
      <c r="AVR45" s="450">
        <f t="shared" si="2685"/>
        <v>0</v>
      </c>
      <c r="AVS45" s="450">
        <f t="shared" si="2685"/>
        <v>0</v>
      </c>
      <c r="AVT45" s="450">
        <f t="shared" si="2685"/>
        <v>0</v>
      </c>
      <c r="AVU45" s="450">
        <f t="shared" si="2685"/>
        <v>0</v>
      </c>
      <c r="AVV45" s="450">
        <f t="shared" si="2685"/>
        <v>0</v>
      </c>
      <c r="AVW45" s="450">
        <f t="shared" si="2685"/>
        <v>0</v>
      </c>
      <c r="AVX45" s="450">
        <f t="shared" si="2685"/>
        <v>0</v>
      </c>
      <c r="AVY45" s="450">
        <f t="shared" si="2685"/>
        <v>0</v>
      </c>
      <c r="AVZ45" s="450">
        <f t="shared" si="2685"/>
        <v>0</v>
      </c>
      <c r="AWA45" s="462">
        <f t="shared" si="2685"/>
        <v>0</v>
      </c>
      <c r="AWB45" s="451">
        <f t="shared" si="2685"/>
        <v>0</v>
      </c>
      <c r="AWD45" s="457">
        <f t="shared" ref="AWD45:AWQ45" si="2686">SUM(AWD46+AWD50+AWD55)</f>
        <v>0</v>
      </c>
      <c r="AWE45" s="450">
        <f t="shared" si="2686"/>
        <v>0</v>
      </c>
      <c r="AWF45" s="450">
        <f t="shared" si="2686"/>
        <v>0</v>
      </c>
      <c r="AWG45" s="450">
        <f t="shared" si="2686"/>
        <v>0</v>
      </c>
      <c r="AWH45" s="450">
        <f t="shared" si="2686"/>
        <v>0</v>
      </c>
      <c r="AWI45" s="450">
        <f t="shared" si="2686"/>
        <v>0</v>
      </c>
      <c r="AWJ45" s="450">
        <f t="shared" si="2686"/>
        <v>0</v>
      </c>
      <c r="AWK45" s="450">
        <f t="shared" si="2686"/>
        <v>0</v>
      </c>
      <c r="AWL45" s="450">
        <f t="shared" si="2686"/>
        <v>0</v>
      </c>
      <c r="AWM45" s="450">
        <f t="shared" si="2686"/>
        <v>0</v>
      </c>
      <c r="AWN45" s="450">
        <f t="shared" si="2686"/>
        <v>0</v>
      </c>
      <c r="AWO45" s="450">
        <f t="shared" si="2686"/>
        <v>0</v>
      </c>
      <c r="AWP45" s="462">
        <f t="shared" si="2686"/>
        <v>0</v>
      </c>
      <c r="AWQ45" s="451">
        <f t="shared" si="2686"/>
        <v>0</v>
      </c>
      <c r="AWS45" s="457">
        <f t="shared" ref="AWS45:AXF45" si="2687">SUM(AWS46+AWS50+AWS55)</f>
        <v>0</v>
      </c>
      <c r="AWT45" s="450">
        <f t="shared" si="2687"/>
        <v>0</v>
      </c>
      <c r="AWU45" s="450">
        <f t="shared" si="2687"/>
        <v>0</v>
      </c>
      <c r="AWV45" s="450">
        <f t="shared" si="2687"/>
        <v>0</v>
      </c>
      <c r="AWW45" s="450">
        <f t="shared" si="2687"/>
        <v>0</v>
      </c>
      <c r="AWX45" s="450">
        <f t="shared" si="2687"/>
        <v>0</v>
      </c>
      <c r="AWY45" s="450">
        <f t="shared" si="2687"/>
        <v>0</v>
      </c>
      <c r="AWZ45" s="450">
        <f t="shared" si="2687"/>
        <v>0</v>
      </c>
      <c r="AXA45" s="450">
        <f t="shared" si="2687"/>
        <v>0</v>
      </c>
      <c r="AXB45" s="450">
        <f t="shared" si="2687"/>
        <v>0</v>
      </c>
      <c r="AXC45" s="450">
        <f t="shared" si="2687"/>
        <v>0</v>
      </c>
      <c r="AXD45" s="450">
        <f t="shared" si="2687"/>
        <v>0</v>
      </c>
      <c r="AXE45" s="462">
        <f t="shared" si="2687"/>
        <v>0</v>
      </c>
      <c r="AXF45" s="451">
        <f t="shared" si="2687"/>
        <v>0</v>
      </c>
      <c r="AXH45" s="457">
        <f t="shared" ref="AXH45:AXU45" si="2688">SUM(AXH46+AXH50+AXH55)</f>
        <v>0</v>
      </c>
      <c r="AXI45" s="450">
        <f t="shared" si="2688"/>
        <v>0</v>
      </c>
      <c r="AXJ45" s="450">
        <f t="shared" si="2688"/>
        <v>0</v>
      </c>
      <c r="AXK45" s="450">
        <f t="shared" si="2688"/>
        <v>0</v>
      </c>
      <c r="AXL45" s="450">
        <f t="shared" si="2688"/>
        <v>0</v>
      </c>
      <c r="AXM45" s="450">
        <f t="shared" si="2688"/>
        <v>0</v>
      </c>
      <c r="AXN45" s="450">
        <f t="shared" si="2688"/>
        <v>0</v>
      </c>
      <c r="AXO45" s="450">
        <f t="shared" si="2688"/>
        <v>0</v>
      </c>
      <c r="AXP45" s="450">
        <f t="shared" si="2688"/>
        <v>0</v>
      </c>
      <c r="AXQ45" s="450">
        <f t="shared" si="2688"/>
        <v>0</v>
      </c>
      <c r="AXR45" s="450">
        <f t="shared" si="2688"/>
        <v>0</v>
      </c>
      <c r="AXS45" s="450">
        <f t="shared" si="2688"/>
        <v>0</v>
      </c>
      <c r="AXT45" s="462">
        <f t="shared" si="2688"/>
        <v>0</v>
      </c>
      <c r="AXU45" s="451">
        <f t="shared" si="2688"/>
        <v>0</v>
      </c>
      <c r="AXW45" s="457">
        <f t="shared" ref="AXW45:AYJ45" si="2689">SUM(AXW46+AXW50+AXW55)</f>
        <v>0</v>
      </c>
      <c r="AXX45" s="450">
        <f t="shared" si="2689"/>
        <v>0</v>
      </c>
      <c r="AXY45" s="450">
        <f t="shared" si="2689"/>
        <v>0</v>
      </c>
      <c r="AXZ45" s="450">
        <f t="shared" si="2689"/>
        <v>0</v>
      </c>
      <c r="AYA45" s="450">
        <f t="shared" si="2689"/>
        <v>0</v>
      </c>
      <c r="AYB45" s="450">
        <f t="shared" si="2689"/>
        <v>0</v>
      </c>
      <c r="AYC45" s="450">
        <f t="shared" si="2689"/>
        <v>0</v>
      </c>
      <c r="AYD45" s="450">
        <f t="shared" si="2689"/>
        <v>0</v>
      </c>
      <c r="AYE45" s="450">
        <f t="shared" si="2689"/>
        <v>0</v>
      </c>
      <c r="AYF45" s="450">
        <f t="shared" si="2689"/>
        <v>0</v>
      </c>
      <c r="AYG45" s="450">
        <f t="shared" si="2689"/>
        <v>0</v>
      </c>
      <c r="AYH45" s="450">
        <f t="shared" si="2689"/>
        <v>0</v>
      </c>
      <c r="AYI45" s="462">
        <f t="shared" si="2689"/>
        <v>0</v>
      </c>
      <c r="AYJ45" s="451">
        <f t="shared" si="2689"/>
        <v>0</v>
      </c>
      <c r="AYL45" s="457">
        <f t="shared" ref="AYL45:AYY45" si="2690">SUM(AYL46+AYL50+AYL55)</f>
        <v>0</v>
      </c>
      <c r="AYM45" s="450">
        <f t="shared" si="2690"/>
        <v>0</v>
      </c>
      <c r="AYN45" s="450">
        <f t="shared" si="2690"/>
        <v>0</v>
      </c>
      <c r="AYO45" s="450">
        <f t="shared" si="2690"/>
        <v>0</v>
      </c>
      <c r="AYP45" s="450">
        <f t="shared" si="2690"/>
        <v>0</v>
      </c>
      <c r="AYQ45" s="450">
        <f t="shared" si="2690"/>
        <v>0</v>
      </c>
      <c r="AYR45" s="450">
        <f t="shared" si="2690"/>
        <v>0</v>
      </c>
      <c r="AYS45" s="450">
        <f t="shared" si="2690"/>
        <v>0</v>
      </c>
      <c r="AYT45" s="450">
        <f t="shared" si="2690"/>
        <v>0</v>
      </c>
      <c r="AYU45" s="450">
        <f t="shared" si="2690"/>
        <v>0</v>
      </c>
      <c r="AYV45" s="450">
        <f t="shared" si="2690"/>
        <v>0</v>
      </c>
      <c r="AYW45" s="450">
        <f t="shared" si="2690"/>
        <v>0</v>
      </c>
      <c r="AYX45" s="462">
        <f t="shared" si="2690"/>
        <v>0</v>
      </c>
      <c r="AYY45" s="451">
        <f t="shared" si="2690"/>
        <v>0</v>
      </c>
      <c r="AZA45" s="457">
        <f t="shared" ref="AZA45:AZN45" si="2691">SUM(AZA46+AZA50+AZA55)</f>
        <v>0</v>
      </c>
      <c r="AZB45" s="450">
        <f t="shared" si="2691"/>
        <v>0</v>
      </c>
      <c r="AZC45" s="450">
        <f t="shared" si="2691"/>
        <v>0</v>
      </c>
      <c r="AZD45" s="450">
        <f t="shared" si="2691"/>
        <v>0</v>
      </c>
      <c r="AZE45" s="450">
        <f t="shared" si="2691"/>
        <v>0</v>
      </c>
      <c r="AZF45" s="450">
        <f t="shared" si="2691"/>
        <v>0</v>
      </c>
      <c r="AZG45" s="450">
        <f t="shared" si="2691"/>
        <v>0</v>
      </c>
      <c r="AZH45" s="450">
        <f t="shared" si="2691"/>
        <v>0</v>
      </c>
      <c r="AZI45" s="450">
        <f t="shared" si="2691"/>
        <v>0</v>
      </c>
      <c r="AZJ45" s="450">
        <f t="shared" si="2691"/>
        <v>0</v>
      </c>
      <c r="AZK45" s="450">
        <f t="shared" si="2691"/>
        <v>0</v>
      </c>
      <c r="AZL45" s="450">
        <f t="shared" si="2691"/>
        <v>0</v>
      </c>
      <c r="AZM45" s="462">
        <f t="shared" si="2691"/>
        <v>0</v>
      </c>
      <c r="AZN45" s="451">
        <f t="shared" si="2691"/>
        <v>0</v>
      </c>
      <c r="AZP45" s="457">
        <f t="shared" ref="AZP45:BAC45" si="2692">SUM(AZP46+AZP50+AZP55)</f>
        <v>0</v>
      </c>
      <c r="AZQ45" s="450">
        <f t="shared" si="2692"/>
        <v>0</v>
      </c>
      <c r="AZR45" s="450">
        <f t="shared" si="2692"/>
        <v>0</v>
      </c>
      <c r="AZS45" s="450">
        <f t="shared" si="2692"/>
        <v>0</v>
      </c>
      <c r="AZT45" s="450">
        <f t="shared" si="2692"/>
        <v>0</v>
      </c>
      <c r="AZU45" s="450">
        <f t="shared" si="2692"/>
        <v>0</v>
      </c>
      <c r="AZV45" s="450">
        <f t="shared" si="2692"/>
        <v>0</v>
      </c>
      <c r="AZW45" s="450">
        <f t="shared" si="2692"/>
        <v>0</v>
      </c>
      <c r="AZX45" s="450">
        <f t="shared" si="2692"/>
        <v>0</v>
      </c>
      <c r="AZY45" s="450">
        <f t="shared" si="2692"/>
        <v>0</v>
      </c>
      <c r="AZZ45" s="450">
        <f t="shared" si="2692"/>
        <v>0</v>
      </c>
      <c r="BAA45" s="450">
        <f t="shared" si="2692"/>
        <v>0</v>
      </c>
      <c r="BAB45" s="462">
        <f t="shared" si="2692"/>
        <v>0</v>
      </c>
      <c r="BAC45" s="451">
        <f t="shared" si="2692"/>
        <v>0</v>
      </c>
      <c r="BAE45" s="457">
        <f t="shared" ref="BAE45:BAR45" si="2693">SUM(BAE46+BAE50+BAE55)</f>
        <v>0</v>
      </c>
      <c r="BAF45" s="450">
        <f t="shared" si="2693"/>
        <v>0</v>
      </c>
      <c r="BAG45" s="450">
        <f t="shared" si="2693"/>
        <v>0</v>
      </c>
      <c r="BAH45" s="450">
        <f t="shared" si="2693"/>
        <v>0</v>
      </c>
      <c r="BAI45" s="450">
        <f t="shared" si="2693"/>
        <v>0</v>
      </c>
      <c r="BAJ45" s="450">
        <f t="shared" si="2693"/>
        <v>0</v>
      </c>
      <c r="BAK45" s="450">
        <f t="shared" si="2693"/>
        <v>0</v>
      </c>
      <c r="BAL45" s="450">
        <f t="shared" si="2693"/>
        <v>0</v>
      </c>
      <c r="BAM45" s="450">
        <f t="shared" si="2693"/>
        <v>0</v>
      </c>
      <c r="BAN45" s="450">
        <f t="shared" si="2693"/>
        <v>0</v>
      </c>
      <c r="BAO45" s="450">
        <f t="shared" si="2693"/>
        <v>0</v>
      </c>
      <c r="BAP45" s="450">
        <f t="shared" si="2693"/>
        <v>0</v>
      </c>
      <c r="BAQ45" s="462">
        <f t="shared" si="2693"/>
        <v>0</v>
      </c>
      <c r="BAR45" s="451">
        <f t="shared" si="2693"/>
        <v>0</v>
      </c>
      <c r="BAT45" s="457">
        <f t="shared" ref="BAT45:BBG45" si="2694">SUM(BAT46+BAT50+BAT55)</f>
        <v>0</v>
      </c>
      <c r="BAU45" s="450">
        <f t="shared" si="2694"/>
        <v>0</v>
      </c>
      <c r="BAV45" s="450">
        <f t="shared" si="2694"/>
        <v>0</v>
      </c>
      <c r="BAW45" s="450">
        <f t="shared" si="2694"/>
        <v>0</v>
      </c>
      <c r="BAX45" s="450">
        <f t="shared" si="2694"/>
        <v>0</v>
      </c>
      <c r="BAY45" s="450">
        <f t="shared" si="2694"/>
        <v>0</v>
      </c>
      <c r="BAZ45" s="450">
        <f t="shared" si="2694"/>
        <v>0</v>
      </c>
      <c r="BBA45" s="450">
        <f t="shared" si="2694"/>
        <v>0</v>
      </c>
      <c r="BBB45" s="450">
        <f t="shared" si="2694"/>
        <v>0</v>
      </c>
      <c r="BBC45" s="450">
        <f t="shared" si="2694"/>
        <v>0</v>
      </c>
      <c r="BBD45" s="450">
        <f t="shared" si="2694"/>
        <v>0</v>
      </c>
      <c r="BBE45" s="450">
        <f t="shared" si="2694"/>
        <v>0</v>
      </c>
      <c r="BBF45" s="462">
        <f t="shared" si="2694"/>
        <v>0</v>
      </c>
      <c r="BBG45" s="451">
        <f t="shared" si="2694"/>
        <v>0</v>
      </c>
      <c r="BBI45" s="457">
        <f t="shared" ref="BBI45:BBV45" si="2695">SUM(BBI46+BBI50+BBI55)</f>
        <v>0</v>
      </c>
      <c r="BBJ45" s="450">
        <f t="shared" si="2695"/>
        <v>0</v>
      </c>
      <c r="BBK45" s="450">
        <f t="shared" si="2695"/>
        <v>0</v>
      </c>
      <c r="BBL45" s="450">
        <f t="shared" si="2695"/>
        <v>0</v>
      </c>
      <c r="BBM45" s="450">
        <f t="shared" si="2695"/>
        <v>0</v>
      </c>
      <c r="BBN45" s="450">
        <f t="shared" si="2695"/>
        <v>0</v>
      </c>
      <c r="BBO45" s="450">
        <f t="shared" si="2695"/>
        <v>0</v>
      </c>
      <c r="BBP45" s="450">
        <f t="shared" si="2695"/>
        <v>0</v>
      </c>
      <c r="BBQ45" s="450">
        <f t="shared" si="2695"/>
        <v>0</v>
      </c>
      <c r="BBR45" s="450">
        <f t="shared" si="2695"/>
        <v>0</v>
      </c>
      <c r="BBS45" s="450">
        <f t="shared" si="2695"/>
        <v>0</v>
      </c>
      <c r="BBT45" s="450">
        <f t="shared" si="2695"/>
        <v>0</v>
      </c>
      <c r="BBU45" s="462">
        <f t="shared" si="2695"/>
        <v>0</v>
      </c>
      <c r="BBV45" s="451">
        <f t="shared" si="2695"/>
        <v>0</v>
      </c>
      <c r="BBX45" s="457">
        <f t="shared" ref="BBX45:BCK45" si="2696">SUM(BBX46+BBX50+BBX55)</f>
        <v>0</v>
      </c>
      <c r="BBY45" s="450">
        <f t="shared" si="2696"/>
        <v>0</v>
      </c>
      <c r="BBZ45" s="450">
        <f t="shared" si="2696"/>
        <v>0</v>
      </c>
      <c r="BCA45" s="450">
        <f t="shared" si="2696"/>
        <v>0</v>
      </c>
      <c r="BCB45" s="450">
        <f t="shared" si="2696"/>
        <v>0</v>
      </c>
      <c r="BCC45" s="450">
        <f t="shared" si="2696"/>
        <v>0</v>
      </c>
      <c r="BCD45" s="450">
        <f t="shared" si="2696"/>
        <v>0</v>
      </c>
      <c r="BCE45" s="450">
        <f t="shared" si="2696"/>
        <v>0</v>
      </c>
      <c r="BCF45" s="450">
        <f t="shared" si="2696"/>
        <v>0</v>
      </c>
      <c r="BCG45" s="450">
        <f t="shared" si="2696"/>
        <v>0</v>
      </c>
      <c r="BCH45" s="450">
        <f t="shared" si="2696"/>
        <v>0</v>
      </c>
      <c r="BCI45" s="450">
        <f t="shared" si="2696"/>
        <v>0</v>
      </c>
      <c r="BCJ45" s="462">
        <f t="shared" si="2696"/>
        <v>0</v>
      </c>
      <c r="BCK45" s="451">
        <f t="shared" si="2696"/>
        <v>0</v>
      </c>
      <c r="BCM45" s="457">
        <f t="shared" ref="BCM45:BCZ45" si="2697">SUM(BCM46+BCM50+BCM55)</f>
        <v>0</v>
      </c>
      <c r="BCN45" s="450">
        <f t="shared" si="2697"/>
        <v>0</v>
      </c>
      <c r="BCO45" s="450">
        <f t="shared" si="2697"/>
        <v>0</v>
      </c>
      <c r="BCP45" s="450">
        <f t="shared" si="2697"/>
        <v>0</v>
      </c>
      <c r="BCQ45" s="450">
        <f t="shared" si="2697"/>
        <v>0</v>
      </c>
      <c r="BCR45" s="450">
        <f t="shared" si="2697"/>
        <v>0</v>
      </c>
      <c r="BCS45" s="450">
        <f t="shared" si="2697"/>
        <v>0</v>
      </c>
      <c r="BCT45" s="450">
        <f t="shared" si="2697"/>
        <v>0</v>
      </c>
      <c r="BCU45" s="450">
        <f t="shared" si="2697"/>
        <v>0</v>
      </c>
      <c r="BCV45" s="450">
        <f t="shared" si="2697"/>
        <v>0</v>
      </c>
      <c r="BCW45" s="450">
        <f t="shared" si="2697"/>
        <v>0</v>
      </c>
      <c r="BCX45" s="450">
        <f t="shared" si="2697"/>
        <v>0</v>
      </c>
      <c r="BCY45" s="462">
        <f t="shared" si="2697"/>
        <v>0</v>
      </c>
      <c r="BCZ45" s="451">
        <f t="shared" si="2697"/>
        <v>0</v>
      </c>
      <c r="BDB45" s="457">
        <f t="shared" ref="BDB45:BDO45" si="2698">SUM(BDB46+BDB50+BDB55)</f>
        <v>0</v>
      </c>
      <c r="BDC45" s="450">
        <f t="shared" si="2698"/>
        <v>0</v>
      </c>
      <c r="BDD45" s="450">
        <f t="shared" si="2698"/>
        <v>0</v>
      </c>
      <c r="BDE45" s="450">
        <f t="shared" si="2698"/>
        <v>0</v>
      </c>
      <c r="BDF45" s="450">
        <f t="shared" si="2698"/>
        <v>0</v>
      </c>
      <c r="BDG45" s="450">
        <f t="shared" si="2698"/>
        <v>0</v>
      </c>
      <c r="BDH45" s="450">
        <f t="shared" si="2698"/>
        <v>0</v>
      </c>
      <c r="BDI45" s="450">
        <f t="shared" si="2698"/>
        <v>0</v>
      </c>
      <c r="BDJ45" s="450">
        <f t="shared" si="2698"/>
        <v>0</v>
      </c>
      <c r="BDK45" s="450">
        <f t="shared" si="2698"/>
        <v>0</v>
      </c>
      <c r="BDL45" s="450">
        <f t="shared" si="2698"/>
        <v>0</v>
      </c>
      <c r="BDM45" s="450">
        <f t="shared" si="2698"/>
        <v>0</v>
      </c>
      <c r="BDN45" s="462">
        <f t="shared" si="2698"/>
        <v>0</v>
      </c>
      <c r="BDO45" s="451">
        <f t="shared" si="2698"/>
        <v>0</v>
      </c>
      <c r="BDQ45" s="457">
        <f t="shared" ref="BDQ45:BED45" si="2699">SUM(BDQ46+BDQ50+BDQ55)</f>
        <v>0</v>
      </c>
      <c r="BDR45" s="450">
        <f t="shared" si="2699"/>
        <v>0</v>
      </c>
      <c r="BDS45" s="450">
        <f t="shared" si="2699"/>
        <v>0</v>
      </c>
      <c r="BDT45" s="450">
        <f t="shared" si="2699"/>
        <v>0</v>
      </c>
      <c r="BDU45" s="450">
        <f t="shared" si="2699"/>
        <v>0</v>
      </c>
      <c r="BDV45" s="450">
        <f t="shared" si="2699"/>
        <v>0</v>
      </c>
      <c r="BDW45" s="450">
        <f t="shared" si="2699"/>
        <v>0</v>
      </c>
      <c r="BDX45" s="450">
        <f t="shared" si="2699"/>
        <v>0</v>
      </c>
      <c r="BDY45" s="450">
        <f t="shared" si="2699"/>
        <v>0</v>
      </c>
      <c r="BDZ45" s="450">
        <f t="shared" si="2699"/>
        <v>0</v>
      </c>
      <c r="BEA45" s="450">
        <f t="shared" si="2699"/>
        <v>0</v>
      </c>
      <c r="BEB45" s="450">
        <f t="shared" si="2699"/>
        <v>0</v>
      </c>
      <c r="BEC45" s="462">
        <f t="shared" si="2699"/>
        <v>0</v>
      </c>
      <c r="BED45" s="451">
        <f t="shared" si="2699"/>
        <v>0</v>
      </c>
      <c r="BEF45" s="457">
        <f t="shared" ref="BEF45:BES45" si="2700">SUM(BEF46+BEF50+BEF55)</f>
        <v>0</v>
      </c>
      <c r="BEG45" s="450">
        <f t="shared" si="2700"/>
        <v>0</v>
      </c>
      <c r="BEH45" s="450">
        <f t="shared" si="2700"/>
        <v>0</v>
      </c>
      <c r="BEI45" s="450">
        <f t="shared" si="2700"/>
        <v>0</v>
      </c>
      <c r="BEJ45" s="450">
        <f t="shared" si="2700"/>
        <v>0</v>
      </c>
      <c r="BEK45" s="450">
        <f t="shared" si="2700"/>
        <v>0</v>
      </c>
      <c r="BEL45" s="450">
        <f t="shared" si="2700"/>
        <v>0</v>
      </c>
      <c r="BEM45" s="450">
        <f t="shared" si="2700"/>
        <v>0</v>
      </c>
      <c r="BEN45" s="450">
        <f t="shared" si="2700"/>
        <v>0</v>
      </c>
      <c r="BEO45" s="450">
        <f t="shared" si="2700"/>
        <v>0</v>
      </c>
      <c r="BEP45" s="450">
        <f t="shared" si="2700"/>
        <v>0</v>
      </c>
      <c r="BEQ45" s="450">
        <f t="shared" si="2700"/>
        <v>0</v>
      </c>
      <c r="BER45" s="462">
        <f t="shared" si="2700"/>
        <v>0</v>
      </c>
      <c r="BES45" s="451">
        <f t="shared" si="2700"/>
        <v>0</v>
      </c>
      <c r="BEU45" s="457">
        <f t="shared" ref="BEU45:BFH45" si="2701">SUM(BEU46+BEU50+BEU55)</f>
        <v>0</v>
      </c>
      <c r="BEV45" s="450">
        <f t="shared" si="2701"/>
        <v>0</v>
      </c>
      <c r="BEW45" s="450">
        <f t="shared" si="2701"/>
        <v>0</v>
      </c>
      <c r="BEX45" s="450">
        <f t="shared" si="2701"/>
        <v>0</v>
      </c>
      <c r="BEY45" s="450">
        <f t="shared" si="2701"/>
        <v>0</v>
      </c>
      <c r="BEZ45" s="450">
        <f t="shared" si="2701"/>
        <v>0</v>
      </c>
      <c r="BFA45" s="450">
        <f t="shared" si="2701"/>
        <v>0</v>
      </c>
      <c r="BFB45" s="450">
        <f t="shared" si="2701"/>
        <v>0</v>
      </c>
      <c r="BFC45" s="450">
        <f t="shared" si="2701"/>
        <v>0</v>
      </c>
      <c r="BFD45" s="450">
        <f t="shared" si="2701"/>
        <v>0</v>
      </c>
      <c r="BFE45" s="450">
        <f t="shared" si="2701"/>
        <v>0</v>
      </c>
      <c r="BFF45" s="450">
        <f t="shared" si="2701"/>
        <v>0</v>
      </c>
      <c r="BFG45" s="462">
        <f t="shared" si="2701"/>
        <v>0</v>
      </c>
      <c r="BFH45" s="451">
        <f t="shared" si="2701"/>
        <v>0</v>
      </c>
      <c r="BFJ45" s="457">
        <f t="shared" ref="BFJ45:BFW45" si="2702">SUM(BFJ46+BFJ50+BFJ55)</f>
        <v>0</v>
      </c>
      <c r="BFK45" s="450">
        <f t="shared" si="2702"/>
        <v>0</v>
      </c>
      <c r="BFL45" s="450">
        <f t="shared" si="2702"/>
        <v>0</v>
      </c>
      <c r="BFM45" s="450">
        <f t="shared" si="2702"/>
        <v>0</v>
      </c>
      <c r="BFN45" s="450">
        <f t="shared" si="2702"/>
        <v>0</v>
      </c>
      <c r="BFO45" s="450">
        <f t="shared" si="2702"/>
        <v>0</v>
      </c>
      <c r="BFP45" s="450">
        <f t="shared" si="2702"/>
        <v>0</v>
      </c>
      <c r="BFQ45" s="450">
        <f t="shared" si="2702"/>
        <v>0</v>
      </c>
      <c r="BFR45" s="450">
        <f t="shared" si="2702"/>
        <v>0</v>
      </c>
      <c r="BFS45" s="450">
        <f t="shared" si="2702"/>
        <v>0</v>
      </c>
      <c r="BFT45" s="450">
        <f t="shared" si="2702"/>
        <v>0</v>
      </c>
      <c r="BFU45" s="450">
        <f t="shared" si="2702"/>
        <v>0</v>
      </c>
      <c r="BFV45" s="462">
        <f t="shared" si="2702"/>
        <v>0</v>
      </c>
      <c r="BFW45" s="451">
        <f t="shared" si="2702"/>
        <v>0</v>
      </c>
      <c r="BFY45" s="457">
        <f t="shared" ref="BFY45:BGL45" si="2703">SUM(BFY46+BFY50+BFY55)</f>
        <v>0</v>
      </c>
      <c r="BFZ45" s="450">
        <f t="shared" si="2703"/>
        <v>0</v>
      </c>
      <c r="BGA45" s="450">
        <f t="shared" si="2703"/>
        <v>0</v>
      </c>
      <c r="BGB45" s="450">
        <f t="shared" si="2703"/>
        <v>0</v>
      </c>
      <c r="BGC45" s="450">
        <f t="shared" si="2703"/>
        <v>0</v>
      </c>
      <c r="BGD45" s="450">
        <f t="shared" si="2703"/>
        <v>0</v>
      </c>
      <c r="BGE45" s="450">
        <f t="shared" si="2703"/>
        <v>0</v>
      </c>
      <c r="BGF45" s="450">
        <f t="shared" si="2703"/>
        <v>0</v>
      </c>
      <c r="BGG45" s="450">
        <f t="shared" si="2703"/>
        <v>0</v>
      </c>
      <c r="BGH45" s="450">
        <f t="shared" si="2703"/>
        <v>0</v>
      </c>
      <c r="BGI45" s="450">
        <f t="shared" si="2703"/>
        <v>0</v>
      </c>
      <c r="BGJ45" s="450">
        <f t="shared" si="2703"/>
        <v>0</v>
      </c>
      <c r="BGK45" s="462">
        <f t="shared" si="2703"/>
        <v>0</v>
      </c>
      <c r="BGL45" s="451">
        <f t="shared" si="2703"/>
        <v>0</v>
      </c>
      <c r="BGN45" s="457">
        <f t="shared" ref="BGN45:BHA45" si="2704">SUM(BGN46+BGN50+BGN55)</f>
        <v>0</v>
      </c>
      <c r="BGO45" s="450">
        <f t="shared" si="2704"/>
        <v>0</v>
      </c>
      <c r="BGP45" s="450">
        <f t="shared" si="2704"/>
        <v>0</v>
      </c>
      <c r="BGQ45" s="450">
        <f t="shared" si="2704"/>
        <v>0</v>
      </c>
      <c r="BGR45" s="450">
        <f t="shared" si="2704"/>
        <v>0</v>
      </c>
      <c r="BGS45" s="450">
        <f t="shared" si="2704"/>
        <v>0</v>
      </c>
      <c r="BGT45" s="450">
        <f t="shared" si="2704"/>
        <v>0</v>
      </c>
      <c r="BGU45" s="450">
        <f t="shared" si="2704"/>
        <v>0</v>
      </c>
      <c r="BGV45" s="450">
        <f t="shared" si="2704"/>
        <v>0</v>
      </c>
      <c r="BGW45" s="450">
        <f t="shared" si="2704"/>
        <v>0</v>
      </c>
      <c r="BGX45" s="450">
        <f t="shared" si="2704"/>
        <v>0</v>
      </c>
      <c r="BGY45" s="450">
        <f t="shared" si="2704"/>
        <v>0</v>
      </c>
      <c r="BGZ45" s="462">
        <f t="shared" si="2704"/>
        <v>0</v>
      </c>
      <c r="BHA45" s="451">
        <f t="shared" si="2704"/>
        <v>0</v>
      </c>
      <c r="BHC45" s="457">
        <f t="shared" ref="BHC45:BHP45" si="2705">SUM(BHC46+BHC50+BHC55)</f>
        <v>0</v>
      </c>
      <c r="BHD45" s="450">
        <f t="shared" si="2705"/>
        <v>0</v>
      </c>
      <c r="BHE45" s="450">
        <f t="shared" si="2705"/>
        <v>0</v>
      </c>
      <c r="BHF45" s="450">
        <f t="shared" si="2705"/>
        <v>0</v>
      </c>
      <c r="BHG45" s="450">
        <f t="shared" si="2705"/>
        <v>0</v>
      </c>
      <c r="BHH45" s="450">
        <f t="shared" si="2705"/>
        <v>0</v>
      </c>
      <c r="BHI45" s="450">
        <f t="shared" si="2705"/>
        <v>0</v>
      </c>
      <c r="BHJ45" s="450">
        <f t="shared" si="2705"/>
        <v>0</v>
      </c>
      <c r="BHK45" s="450">
        <f t="shared" si="2705"/>
        <v>0</v>
      </c>
      <c r="BHL45" s="450">
        <f t="shared" si="2705"/>
        <v>0</v>
      </c>
      <c r="BHM45" s="450">
        <f t="shared" si="2705"/>
        <v>0</v>
      </c>
      <c r="BHN45" s="450">
        <f t="shared" si="2705"/>
        <v>0</v>
      </c>
      <c r="BHO45" s="462">
        <f t="shared" si="2705"/>
        <v>0</v>
      </c>
      <c r="BHP45" s="451">
        <f t="shared" si="2705"/>
        <v>0</v>
      </c>
      <c r="BHR45" s="457">
        <f t="shared" ref="BHR45:BIE45" si="2706">SUM(BHR46+BHR50+BHR55)</f>
        <v>0</v>
      </c>
      <c r="BHS45" s="450">
        <f t="shared" si="2706"/>
        <v>0</v>
      </c>
      <c r="BHT45" s="450">
        <f t="shared" si="2706"/>
        <v>0</v>
      </c>
      <c r="BHU45" s="450">
        <f t="shared" si="2706"/>
        <v>0</v>
      </c>
      <c r="BHV45" s="450">
        <f t="shared" si="2706"/>
        <v>0</v>
      </c>
      <c r="BHW45" s="450">
        <f t="shared" si="2706"/>
        <v>0</v>
      </c>
      <c r="BHX45" s="450">
        <f t="shared" si="2706"/>
        <v>0</v>
      </c>
      <c r="BHY45" s="450">
        <f t="shared" si="2706"/>
        <v>0</v>
      </c>
      <c r="BHZ45" s="450">
        <f t="shared" si="2706"/>
        <v>0</v>
      </c>
      <c r="BIA45" s="450">
        <f t="shared" si="2706"/>
        <v>0</v>
      </c>
      <c r="BIB45" s="450">
        <f t="shared" si="2706"/>
        <v>0</v>
      </c>
      <c r="BIC45" s="450">
        <f t="shared" si="2706"/>
        <v>0</v>
      </c>
      <c r="BID45" s="462">
        <f t="shared" si="2706"/>
        <v>0</v>
      </c>
      <c r="BIE45" s="451">
        <f t="shared" si="2706"/>
        <v>0</v>
      </c>
      <c r="BIG45" s="457">
        <f t="shared" ref="BIG45:BIT45" si="2707">SUM(BIG46+BIG50+BIG55)</f>
        <v>0</v>
      </c>
      <c r="BIH45" s="450">
        <f t="shared" si="2707"/>
        <v>0</v>
      </c>
      <c r="BII45" s="450">
        <f t="shared" si="2707"/>
        <v>0</v>
      </c>
      <c r="BIJ45" s="450">
        <f t="shared" si="2707"/>
        <v>0</v>
      </c>
      <c r="BIK45" s="450">
        <f t="shared" si="2707"/>
        <v>0</v>
      </c>
      <c r="BIL45" s="450">
        <f t="shared" si="2707"/>
        <v>0</v>
      </c>
      <c r="BIM45" s="450">
        <f t="shared" si="2707"/>
        <v>0</v>
      </c>
      <c r="BIN45" s="450">
        <f t="shared" si="2707"/>
        <v>0</v>
      </c>
      <c r="BIO45" s="450">
        <f t="shared" si="2707"/>
        <v>0</v>
      </c>
      <c r="BIP45" s="450">
        <f t="shared" si="2707"/>
        <v>0</v>
      </c>
      <c r="BIQ45" s="450">
        <f t="shared" si="2707"/>
        <v>0</v>
      </c>
      <c r="BIR45" s="450">
        <f t="shared" si="2707"/>
        <v>0</v>
      </c>
      <c r="BIS45" s="462">
        <f t="shared" si="2707"/>
        <v>0</v>
      </c>
      <c r="BIT45" s="451">
        <f t="shared" si="2707"/>
        <v>0</v>
      </c>
      <c r="BIV45" s="457">
        <f t="shared" ref="BIV45:BJI45" si="2708">SUM(BIV46+BIV50+BIV55)</f>
        <v>0</v>
      </c>
      <c r="BIW45" s="450">
        <f t="shared" si="2708"/>
        <v>0</v>
      </c>
      <c r="BIX45" s="450">
        <f t="shared" si="2708"/>
        <v>0</v>
      </c>
      <c r="BIY45" s="450">
        <f t="shared" si="2708"/>
        <v>0</v>
      </c>
      <c r="BIZ45" s="450">
        <f t="shared" si="2708"/>
        <v>0</v>
      </c>
      <c r="BJA45" s="450">
        <f t="shared" si="2708"/>
        <v>0</v>
      </c>
      <c r="BJB45" s="450">
        <f t="shared" si="2708"/>
        <v>0</v>
      </c>
      <c r="BJC45" s="450">
        <f t="shared" si="2708"/>
        <v>0</v>
      </c>
      <c r="BJD45" s="450">
        <f t="shared" si="2708"/>
        <v>0</v>
      </c>
      <c r="BJE45" s="450">
        <f t="shared" si="2708"/>
        <v>0</v>
      </c>
      <c r="BJF45" s="450">
        <f t="shared" si="2708"/>
        <v>0</v>
      </c>
      <c r="BJG45" s="450">
        <f t="shared" si="2708"/>
        <v>0</v>
      </c>
      <c r="BJH45" s="462">
        <f t="shared" si="2708"/>
        <v>0</v>
      </c>
      <c r="BJI45" s="451">
        <f t="shared" si="2708"/>
        <v>0</v>
      </c>
      <c r="BJK45" s="457">
        <f t="shared" ref="BJK45:BJX45" si="2709">SUM(BJK46+BJK50+BJK55)</f>
        <v>0</v>
      </c>
      <c r="BJL45" s="450">
        <f t="shared" si="2709"/>
        <v>0</v>
      </c>
      <c r="BJM45" s="450">
        <f t="shared" si="2709"/>
        <v>0</v>
      </c>
      <c r="BJN45" s="450">
        <f t="shared" si="2709"/>
        <v>0</v>
      </c>
      <c r="BJO45" s="450">
        <f t="shared" si="2709"/>
        <v>0</v>
      </c>
      <c r="BJP45" s="450">
        <f t="shared" si="2709"/>
        <v>0</v>
      </c>
      <c r="BJQ45" s="450">
        <f t="shared" si="2709"/>
        <v>0</v>
      </c>
      <c r="BJR45" s="450">
        <f t="shared" si="2709"/>
        <v>0</v>
      </c>
      <c r="BJS45" s="450">
        <f t="shared" si="2709"/>
        <v>0</v>
      </c>
      <c r="BJT45" s="450">
        <f t="shared" si="2709"/>
        <v>0</v>
      </c>
      <c r="BJU45" s="450">
        <f t="shared" si="2709"/>
        <v>0</v>
      </c>
      <c r="BJV45" s="450">
        <f t="shared" si="2709"/>
        <v>0</v>
      </c>
      <c r="BJW45" s="462">
        <f t="shared" si="2709"/>
        <v>0</v>
      </c>
      <c r="BJX45" s="451">
        <f t="shared" si="2709"/>
        <v>0</v>
      </c>
      <c r="BJZ45" s="457">
        <f t="shared" ref="BJZ45:BKM45" si="2710">SUM(BJZ46+BJZ50+BJZ55)</f>
        <v>0</v>
      </c>
      <c r="BKA45" s="450">
        <f t="shared" si="2710"/>
        <v>0</v>
      </c>
      <c r="BKB45" s="450">
        <f t="shared" si="2710"/>
        <v>0</v>
      </c>
      <c r="BKC45" s="450">
        <f t="shared" si="2710"/>
        <v>0</v>
      </c>
      <c r="BKD45" s="450">
        <f t="shared" si="2710"/>
        <v>0</v>
      </c>
      <c r="BKE45" s="450">
        <f t="shared" si="2710"/>
        <v>0</v>
      </c>
      <c r="BKF45" s="450">
        <f t="shared" si="2710"/>
        <v>0</v>
      </c>
      <c r="BKG45" s="450">
        <f t="shared" si="2710"/>
        <v>0</v>
      </c>
      <c r="BKH45" s="450">
        <f t="shared" si="2710"/>
        <v>0</v>
      </c>
      <c r="BKI45" s="450">
        <f t="shared" si="2710"/>
        <v>0</v>
      </c>
      <c r="BKJ45" s="450">
        <f t="shared" si="2710"/>
        <v>0</v>
      </c>
      <c r="BKK45" s="450">
        <f t="shared" si="2710"/>
        <v>0</v>
      </c>
      <c r="BKL45" s="462">
        <f t="shared" si="2710"/>
        <v>0</v>
      </c>
      <c r="BKM45" s="451">
        <f t="shared" si="2710"/>
        <v>0</v>
      </c>
      <c r="BKO45" s="457">
        <f t="shared" ref="BKO45:BLB45" si="2711">SUM(BKO46+BKO50+BKO55)</f>
        <v>0</v>
      </c>
      <c r="BKP45" s="450">
        <f t="shared" si="2711"/>
        <v>0</v>
      </c>
      <c r="BKQ45" s="450">
        <f t="shared" si="2711"/>
        <v>0</v>
      </c>
      <c r="BKR45" s="450">
        <f t="shared" si="2711"/>
        <v>0</v>
      </c>
      <c r="BKS45" s="450">
        <f t="shared" si="2711"/>
        <v>0</v>
      </c>
      <c r="BKT45" s="450">
        <f t="shared" si="2711"/>
        <v>0</v>
      </c>
      <c r="BKU45" s="450">
        <f t="shared" si="2711"/>
        <v>0</v>
      </c>
      <c r="BKV45" s="450">
        <f t="shared" si="2711"/>
        <v>0</v>
      </c>
      <c r="BKW45" s="450">
        <f t="shared" si="2711"/>
        <v>0</v>
      </c>
      <c r="BKX45" s="450">
        <f t="shared" si="2711"/>
        <v>0</v>
      </c>
      <c r="BKY45" s="450">
        <f t="shared" si="2711"/>
        <v>0</v>
      </c>
      <c r="BKZ45" s="450">
        <f t="shared" si="2711"/>
        <v>0</v>
      </c>
      <c r="BLA45" s="462">
        <f t="shared" si="2711"/>
        <v>0</v>
      </c>
      <c r="BLB45" s="451">
        <f t="shared" si="2711"/>
        <v>0</v>
      </c>
      <c r="BLD45" s="457">
        <f t="shared" ref="BLD45:BLQ45" si="2712">SUM(BLD46+BLD50+BLD55)</f>
        <v>0</v>
      </c>
      <c r="BLE45" s="450">
        <f t="shared" si="2712"/>
        <v>0</v>
      </c>
      <c r="BLF45" s="450">
        <f t="shared" si="2712"/>
        <v>0</v>
      </c>
      <c r="BLG45" s="450">
        <f t="shared" si="2712"/>
        <v>0</v>
      </c>
      <c r="BLH45" s="450">
        <f t="shared" si="2712"/>
        <v>0</v>
      </c>
      <c r="BLI45" s="450">
        <f t="shared" si="2712"/>
        <v>0</v>
      </c>
      <c r="BLJ45" s="450">
        <f t="shared" si="2712"/>
        <v>0</v>
      </c>
      <c r="BLK45" s="450">
        <f t="shared" si="2712"/>
        <v>0</v>
      </c>
      <c r="BLL45" s="450">
        <f t="shared" si="2712"/>
        <v>0</v>
      </c>
      <c r="BLM45" s="450">
        <f t="shared" si="2712"/>
        <v>0</v>
      </c>
      <c r="BLN45" s="450">
        <f t="shared" si="2712"/>
        <v>0</v>
      </c>
      <c r="BLO45" s="450">
        <f t="shared" si="2712"/>
        <v>0</v>
      </c>
      <c r="BLP45" s="462">
        <f t="shared" si="2712"/>
        <v>0</v>
      </c>
      <c r="BLQ45" s="451">
        <f t="shared" si="2712"/>
        <v>0</v>
      </c>
      <c r="BLS45" s="457">
        <f t="shared" ref="BLS45:BMF45" si="2713">SUM(BLS46+BLS50+BLS55)</f>
        <v>0</v>
      </c>
      <c r="BLT45" s="450">
        <f t="shared" si="2713"/>
        <v>0</v>
      </c>
      <c r="BLU45" s="450">
        <f t="shared" si="2713"/>
        <v>0</v>
      </c>
      <c r="BLV45" s="450">
        <f t="shared" si="2713"/>
        <v>0</v>
      </c>
      <c r="BLW45" s="450">
        <f t="shared" si="2713"/>
        <v>0</v>
      </c>
      <c r="BLX45" s="450">
        <f t="shared" si="2713"/>
        <v>0</v>
      </c>
      <c r="BLY45" s="450">
        <f t="shared" si="2713"/>
        <v>0</v>
      </c>
      <c r="BLZ45" s="450">
        <f t="shared" si="2713"/>
        <v>0</v>
      </c>
      <c r="BMA45" s="450">
        <f t="shared" si="2713"/>
        <v>0</v>
      </c>
      <c r="BMB45" s="450">
        <f t="shared" si="2713"/>
        <v>0</v>
      </c>
      <c r="BMC45" s="450">
        <f t="shared" si="2713"/>
        <v>0</v>
      </c>
      <c r="BMD45" s="450">
        <f t="shared" si="2713"/>
        <v>0</v>
      </c>
      <c r="BME45" s="462">
        <f t="shared" si="2713"/>
        <v>0</v>
      </c>
      <c r="BMF45" s="451">
        <f t="shared" si="2713"/>
        <v>0</v>
      </c>
      <c r="BMH45" s="457">
        <f t="shared" ref="BMH45:BMU45" si="2714">SUM(BMH46+BMH50+BMH55)</f>
        <v>0</v>
      </c>
      <c r="BMI45" s="450">
        <f t="shared" si="2714"/>
        <v>0</v>
      </c>
      <c r="BMJ45" s="450">
        <f t="shared" si="2714"/>
        <v>0</v>
      </c>
      <c r="BMK45" s="450">
        <f t="shared" si="2714"/>
        <v>0</v>
      </c>
      <c r="BML45" s="450">
        <f t="shared" si="2714"/>
        <v>0</v>
      </c>
      <c r="BMM45" s="450">
        <f t="shared" si="2714"/>
        <v>0</v>
      </c>
      <c r="BMN45" s="450">
        <f t="shared" si="2714"/>
        <v>0</v>
      </c>
      <c r="BMO45" s="450">
        <f t="shared" si="2714"/>
        <v>0</v>
      </c>
      <c r="BMP45" s="450">
        <f t="shared" si="2714"/>
        <v>0</v>
      </c>
      <c r="BMQ45" s="450">
        <f t="shared" si="2714"/>
        <v>0</v>
      </c>
      <c r="BMR45" s="450">
        <f t="shared" si="2714"/>
        <v>0</v>
      </c>
      <c r="BMS45" s="450">
        <f t="shared" si="2714"/>
        <v>0</v>
      </c>
      <c r="BMT45" s="462">
        <f t="shared" si="2714"/>
        <v>0</v>
      </c>
      <c r="BMU45" s="451">
        <f t="shared" si="2714"/>
        <v>0</v>
      </c>
      <c r="BMW45" s="457">
        <f t="shared" ref="BMW45:BNJ45" si="2715">SUM(BMW46+BMW50+BMW55)</f>
        <v>0</v>
      </c>
      <c r="BMX45" s="450">
        <f t="shared" si="2715"/>
        <v>0</v>
      </c>
      <c r="BMY45" s="450">
        <f t="shared" si="2715"/>
        <v>0</v>
      </c>
      <c r="BMZ45" s="450">
        <f t="shared" si="2715"/>
        <v>0</v>
      </c>
      <c r="BNA45" s="450">
        <f t="shared" si="2715"/>
        <v>0</v>
      </c>
      <c r="BNB45" s="450">
        <f t="shared" si="2715"/>
        <v>0</v>
      </c>
      <c r="BNC45" s="450">
        <f t="shared" si="2715"/>
        <v>0</v>
      </c>
      <c r="BND45" s="450">
        <f t="shared" si="2715"/>
        <v>0</v>
      </c>
      <c r="BNE45" s="450">
        <f t="shared" si="2715"/>
        <v>0</v>
      </c>
      <c r="BNF45" s="450">
        <f t="shared" si="2715"/>
        <v>0</v>
      </c>
      <c r="BNG45" s="450">
        <f t="shared" si="2715"/>
        <v>0</v>
      </c>
      <c r="BNH45" s="450">
        <f t="shared" si="2715"/>
        <v>0</v>
      </c>
      <c r="BNI45" s="462">
        <f t="shared" si="2715"/>
        <v>0</v>
      </c>
      <c r="BNJ45" s="451">
        <f t="shared" si="2715"/>
        <v>0</v>
      </c>
      <c r="BNL45" s="457">
        <f t="shared" ref="BNL45:BNY45" si="2716">SUM(BNL46+BNL50+BNL55)</f>
        <v>0</v>
      </c>
      <c r="BNM45" s="450">
        <f t="shared" si="2716"/>
        <v>0</v>
      </c>
      <c r="BNN45" s="450">
        <f t="shared" si="2716"/>
        <v>0</v>
      </c>
      <c r="BNO45" s="450">
        <f t="shared" si="2716"/>
        <v>0</v>
      </c>
      <c r="BNP45" s="450">
        <f t="shared" si="2716"/>
        <v>0</v>
      </c>
      <c r="BNQ45" s="450">
        <f t="shared" si="2716"/>
        <v>0</v>
      </c>
      <c r="BNR45" s="450">
        <f t="shared" si="2716"/>
        <v>0</v>
      </c>
      <c r="BNS45" s="450">
        <f t="shared" si="2716"/>
        <v>0</v>
      </c>
      <c r="BNT45" s="450">
        <f t="shared" si="2716"/>
        <v>0</v>
      </c>
      <c r="BNU45" s="450">
        <f t="shared" si="2716"/>
        <v>0</v>
      </c>
      <c r="BNV45" s="450">
        <f t="shared" si="2716"/>
        <v>0</v>
      </c>
      <c r="BNW45" s="450">
        <f t="shared" si="2716"/>
        <v>0</v>
      </c>
      <c r="BNX45" s="462">
        <f t="shared" si="2716"/>
        <v>0</v>
      </c>
      <c r="BNY45" s="451">
        <f t="shared" si="2716"/>
        <v>0</v>
      </c>
      <c r="BOA45" s="457">
        <f t="shared" ref="BOA45:BON45" si="2717">SUM(BOA46+BOA50+BOA55)</f>
        <v>0</v>
      </c>
      <c r="BOB45" s="450">
        <f t="shared" si="2717"/>
        <v>0</v>
      </c>
      <c r="BOC45" s="450">
        <f t="shared" si="2717"/>
        <v>0</v>
      </c>
      <c r="BOD45" s="450">
        <f t="shared" si="2717"/>
        <v>0</v>
      </c>
      <c r="BOE45" s="450">
        <f t="shared" si="2717"/>
        <v>0</v>
      </c>
      <c r="BOF45" s="450">
        <f t="shared" si="2717"/>
        <v>0</v>
      </c>
      <c r="BOG45" s="450">
        <f t="shared" si="2717"/>
        <v>0</v>
      </c>
      <c r="BOH45" s="450">
        <f t="shared" si="2717"/>
        <v>0</v>
      </c>
      <c r="BOI45" s="450">
        <f t="shared" si="2717"/>
        <v>0</v>
      </c>
      <c r="BOJ45" s="450">
        <f t="shared" si="2717"/>
        <v>0</v>
      </c>
      <c r="BOK45" s="450">
        <f t="shared" si="2717"/>
        <v>0</v>
      </c>
      <c r="BOL45" s="450">
        <f t="shared" si="2717"/>
        <v>0</v>
      </c>
      <c r="BOM45" s="462">
        <f t="shared" si="2717"/>
        <v>0</v>
      </c>
      <c r="BON45" s="451">
        <f t="shared" si="2717"/>
        <v>0</v>
      </c>
      <c r="BOP45" s="457">
        <f t="shared" ref="BOP45:BPC45" si="2718">SUM(BOP46+BOP50+BOP55)</f>
        <v>0</v>
      </c>
      <c r="BOQ45" s="450">
        <f t="shared" si="2718"/>
        <v>0</v>
      </c>
      <c r="BOR45" s="450">
        <f t="shared" si="2718"/>
        <v>0</v>
      </c>
      <c r="BOS45" s="450">
        <f t="shared" si="2718"/>
        <v>0</v>
      </c>
      <c r="BOT45" s="450">
        <f t="shared" si="2718"/>
        <v>0</v>
      </c>
      <c r="BOU45" s="450">
        <f t="shared" si="2718"/>
        <v>0</v>
      </c>
      <c r="BOV45" s="450">
        <f t="shared" si="2718"/>
        <v>0</v>
      </c>
      <c r="BOW45" s="450">
        <f t="shared" si="2718"/>
        <v>0</v>
      </c>
      <c r="BOX45" s="450">
        <f t="shared" si="2718"/>
        <v>0</v>
      </c>
      <c r="BOY45" s="450">
        <f t="shared" si="2718"/>
        <v>0</v>
      </c>
      <c r="BOZ45" s="450">
        <f t="shared" si="2718"/>
        <v>0</v>
      </c>
      <c r="BPA45" s="450">
        <f t="shared" si="2718"/>
        <v>0</v>
      </c>
      <c r="BPB45" s="462">
        <f t="shared" si="2718"/>
        <v>0</v>
      </c>
      <c r="BPC45" s="451">
        <f t="shared" si="2718"/>
        <v>0</v>
      </c>
      <c r="BPE45" s="457">
        <f t="shared" ref="BPE45:BPR45" si="2719">SUM(BPE46+BPE50+BPE55)</f>
        <v>0</v>
      </c>
      <c r="BPF45" s="450">
        <f t="shared" si="2719"/>
        <v>0</v>
      </c>
      <c r="BPG45" s="450">
        <f t="shared" si="2719"/>
        <v>0</v>
      </c>
      <c r="BPH45" s="450">
        <f t="shared" si="2719"/>
        <v>0</v>
      </c>
      <c r="BPI45" s="450">
        <f t="shared" si="2719"/>
        <v>0</v>
      </c>
      <c r="BPJ45" s="450">
        <f t="shared" si="2719"/>
        <v>0</v>
      </c>
      <c r="BPK45" s="450">
        <f t="shared" si="2719"/>
        <v>0</v>
      </c>
      <c r="BPL45" s="450">
        <f t="shared" si="2719"/>
        <v>0</v>
      </c>
      <c r="BPM45" s="450">
        <f t="shared" si="2719"/>
        <v>0</v>
      </c>
      <c r="BPN45" s="450">
        <f t="shared" si="2719"/>
        <v>0</v>
      </c>
      <c r="BPO45" s="450">
        <f t="shared" si="2719"/>
        <v>0</v>
      </c>
      <c r="BPP45" s="450">
        <f t="shared" si="2719"/>
        <v>0</v>
      </c>
      <c r="BPQ45" s="462">
        <f t="shared" si="2719"/>
        <v>0</v>
      </c>
      <c r="BPR45" s="451">
        <f t="shared" si="2719"/>
        <v>0</v>
      </c>
      <c r="BPT45" s="457">
        <f t="shared" ref="BPT45:BQG45" si="2720">SUM(BPT46+BPT50+BPT55)</f>
        <v>0</v>
      </c>
      <c r="BPU45" s="450">
        <f t="shared" si="2720"/>
        <v>0</v>
      </c>
      <c r="BPV45" s="450">
        <f t="shared" si="2720"/>
        <v>0</v>
      </c>
      <c r="BPW45" s="450">
        <f t="shared" si="2720"/>
        <v>0</v>
      </c>
      <c r="BPX45" s="450">
        <f t="shared" si="2720"/>
        <v>0</v>
      </c>
      <c r="BPY45" s="450">
        <f t="shared" si="2720"/>
        <v>0</v>
      </c>
      <c r="BPZ45" s="450">
        <f t="shared" si="2720"/>
        <v>0</v>
      </c>
      <c r="BQA45" s="450">
        <f t="shared" si="2720"/>
        <v>0</v>
      </c>
      <c r="BQB45" s="450">
        <f t="shared" si="2720"/>
        <v>0</v>
      </c>
      <c r="BQC45" s="450">
        <f t="shared" si="2720"/>
        <v>0</v>
      </c>
      <c r="BQD45" s="450">
        <f t="shared" si="2720"/>
        <v>0</v>
      </c>
      <c r="BQE45" s="450">
        <f t="shared" si="2720"/>
        <v>0</v>
      </c>
      <c r="BQF45" s="462">
        <f t="shared" si="2720"/>
        <v>0</v>
      </c>
      <c r="BQG45" s="451">
        <f t="shared" si="2720"/>
        <v>0</v>
      </c>
      <c r="BQI45" s="457">
        <f t="shared" ref="BQI45:BQV45" si="2721">SUM(BQI46+BQI50+BQI55)</f>
        <v>0</v>
      </c>
      <c r="BQJ45" s="450">
        <f t="shared" si="2721"/>
        <v>0</v>
      </c>
      <c r="BQK45" s="450">
        <f t="shared" si="2721"/>
        <v>0</v>
      </c>
      <c r="BQL45" s="450">
        <f t="shared" si="2721"/>
        <v>0</v>
      </c>
      <c r="BQM45" s="450">
        <f t="shared" si="2721"/>
        <v>0</v>
      </c>
      <c r="BQN45" s="450">
        <f t="shared" si="2721"/>
        <v>0</v>
      </c>
      <c r="BQO45" s="450">
        <f t="shared" si="2721"/>
        <v>0</v>
      </c>
      <c r="BQP45" s="450">
        <f t="shared" si="2721"/>
        <v>0</v>
      </c>
      <c r="BQQ45" s="450">
        <f t="shared" si="2721"/>
        <v>0</v>
      </c>
      <c r="BQR45" s="450">
        <f t="shared" si="2721"/>
        <v>0</v>
      </c>
      <c r="BQS45" s="450">
        <f t="shared" si="2721"/>
        <v>0</v>
      </c>
      <c r="BQT45" s="450">
        <f t="shared" si="2721"/>
        <v>0</v>
      </c>
      <c r="BQU45" s="462">
        <f t="shared" si="2721"/>
        <v>0</v>
      </c>
      <c r="BQV45" s="451">
        <f t="shared" si="2721"/>
        <v>0</v>
      </c>
      <c r="BQX45" s="457">
        <f t="shared" ref="BQX45:BRK45" si="2722">SUM(BQX46+BQX50+BQX55)</f>
        <v>0</v>
      </c>
      <c r="BQY45" s="450">
        <f t="shared" si="2722"/>
        <v>0</v>
      </c>
      <c r="BQZ45" s="450">
        <f t="shared" si="2722"/>
        <v>0</v>
      </c>
      <c r="BRA45" s="450">
        <f t="shared" si="2722"/>
        <v>0</v>
      </c>
      <c r="BRB45" s="450">
        <f t="shared" si="2722"/>
        <v>0</v>
      </c>
      <c r="BRC45" s="450">
        <f t="shared" si="2722"/>
        <v>0</v>
      </c>
      <c r="BRD45" s="450">
        <f t="shared" si="2722"/>
        <v>0</v>
      </c>
      <c r="BRE45" s="450">
        <f t="shared" si="2722"/>
        <v>0</v>
      </c>
      <c r="BRF45" s="450">
        <f t="shared" si="2722"/>
        <v>0</v>
      </c>
      <c r="BRG45" s="450">
        <f t="shared" si="2722"/>
        <v>0</v>
      </c>
      <c r="BRH45" s="450">
        <f t="shared" si="2722"/>
        <v>0</v>
      </c>
      <c r="BRI45" s="450">
        <f t="shared" si="2722"/>
        <v>0</v>
      </c>
      <c r="BRJ45" s="462">
        <f t="shared" si="2722"/>
        <v>0</v>
      </c>
      <c r="BRK45" s="451">
        <f t="shared" si="2722"/>
        <v>0</v>
      </c>
      <c r="BRM45" s="457">
        <f t="shared" ref="BRM45:BRZ45" si="2723">SUM(BRM46+BRM50+BRM55)</f>
        <v>0</v>
      </c>
      <c r="BRN45" s="450">
        <f t="shared" si="2723"/>
        <v>0</v>
      </c>
      <c r="BRO45" s="450">
        <f t="shared" si="2723"/>
        <v>0</v>
      </c>
      <c r="BRP45" s="450">
        <f t="shared" si="2723"/>
        <v>0</v>
      </c>
      <c r="BRQ45" s="450">
        <f t="shared" si="2723"/>
        <v>0</v>
      </c>
      <c r="BRR45" s="450">
        <f t="shared" si="2723"/>
        <v>0</v>
      </c>
      <c r="BRS45" s="450">
        <f t="shared" si="2723"/>
        <v>0</v>
      </c>
      <c r="BRT45" s="450">
        <f t="shared" si="2723"/>
        <v>0</v>
      </c>
      <c r="BRU45" s="450">
        <f t="shared" si="2723"/>
        <v>0</v>
      </c>
      <c r="BRV45" s="450">
        <f t="shared" si="2723"/>
        <v>0</v>
      </c>
      <c r="BRW45" s="450">
        <f t="shared" si="2723"/>
        <v>0</v>
      </c>
      <c r="BRX45" s="450">
        <f t="shared" si="2723"/>
        <v>0</v>
      </c>
      <c r="BRY45" s="462">
        <f t="shared" si="2723"/>
        <v>0</v>
      </c>
      <c r="BRZ45" s="451">
        <f t="shared" si="2723"/>
        <v>0</v>
      </c>
      <c r="BSB45" s="457">
        <f t="shared" ref="BSB45:BSO45" si="2724">SUM(BSB46+BSB50+BSB55)</f>
        <v>0</v>
      </c>
      <c r="BSC45" s="450">
        <f t="shared" si="2724"/>
        <v>0</v>
      </c>
      <c r="BSD45" s="450">
        <f t="shared" si="2724"/>
        <v>0</v>
      </c>
      <c r="BSE45" s="450">
        <f t="shared" si="2724"/>
        <v>0</v>
      </c>
      <c r="BSF45" s="450">
        <f t="shared" si="2724"/>
        <v>0</v>
      </c>
      <c r="BSG45" s="450">
        <f t="shared" si="2724"/>
        <v>0</v>
      </c>
      <c r="BSH45" s="450">
        <f t="shared" si="2724"/>
        <v>0</v>
      </c>
      <c r="BSI45" s="450">
        <f t="shared" si="2724"/>
        <v>0</v>
      </c>
      <c r="BSJ45" s="450">
        <f t="shared" si="2724"/>
        <v>0</v>
      </c>
      <c r="BSK45" s="450">
        <f t="shared" si="2724"/>
        <v>0</v>
      </c>
      <c r="BSL45" s="450">
        <f t="shared" si="2724"/>
        <v>0</v>
      </c>
      <c r="BSM45" s="450">
        <f t="shared" si="2724"/>
        <v>0</v>
      </c>
      <c r="BSN45" s="462">
        <f t="shared" si="2724"/>
        <v>0</v>
      </c>
      <c r="BSO45" s="451">
        <f t="shared" si="2724"/>
        <v>0</v>
      </c>
      <c r="BSQ45" s="457">
        <f t="shared" ref="BSQ45:BTD45" si="2725">SUM(BSQ46+BSQ50+BSQ55)</f>
        <v>0</v>
      </c>
      <c r="BSR45" s="450">
        <f t="shared" si="2725"/>
        <v>0</v>
      </c>
      <c r="BSS45" s="450">
        <f t="shared" si="2725"/>
        <v>0</v>
      </c>
      <c r="BST45" s="450">
        <f t="shared" si="2725"/>
        <v>0</v>
      </c>
      <c r="BSU45" s="450">
        <f t="shared" si="2725"/>
        <v>0</v>
      </c>
      <c r="BSV45" s="450">
        <f t="shared" si="2725"/>
        <v>0</v>
      </c>
      <c r="BSW45" s="450">
        <f t="shared" si="2725"/>
        <v>0</v>
      </c>
      <c r="BSX45" s="450">
        <f t="shared" si="2725"/>
        <v>0</v>
      </c>
      <c r="BSY45" s="450">
        <f t="shared" si="2725"/>
        <v>0</v>
      </c>
      <c r="BSZ45" s="450">
        <f t="shared" si="2725"/>
        <v>0</v>
      </c>
      <c r="BTA45" s="450">
        <f t="shared" si="2725"/>
        <v>0</v>
      </c>
      <c r="BTB45" s="450">
        <f t="shared" si="2725"/>
        <v>0</v>
      </c>
      <c r="BTC45" s="462">
        <f t="shared" si="2725"/>
        <v>0</v>
      </c>
      <c r="BTD45" s="451">
        <f t="shared" si="2725"/>
        <v>0</v>
      </c>
      <c r="BTF45" s="457">
        <f t="shared" ref="BTF45:BTS45" si="2726">SUM(BTF46+BTF50+BTF55)</f>
        <v>0</v>
      </c>
      <c r="BTG45" s="450">
        <f t="shared" si="2726"/>
        <v>0</v>
      </c>
      <c r="BTH45" s="450">
        <f t="shared" si="2726"/>
        <v>0</v>
      </c>
      <c r="BTI45" s="450">
        <f t="shared" si="2726"/>
        <v>0</v>
      </c>
      <c r="BTJ45" s="450">
        <f t="shared" si="2726"/>
        <v>0</v>
      </c>
      <c r="BTK45" s="450">
        <f t="shared" si="2726"/>
        <v>0</v>
      </c>
      <c r="BTL45" s="450">
        <f t="shared" si="2726"/>
        <v>0</v>
      </c>
      <c r="BTM45" s="450">
        <f t="shared" si="2726"/>
        <v>0</v>
      </c>
      <c r="BTN45" s="450">
        <f t="shared" si="2726"/>
        <v>0</v>
      </c>
      <c r="BTO45" s="450">
        <f t="shared" si="2726"/>
        <v>0</v>
      </c>
      <c r="BTP45" s="450">
        <f t="shared" si="2726"/>
        <v>0</v>
      </c>
      <c r="BTQ45" s="450">
        <f t="shared" si="2726"/>
        <v>0</v>
      </c>
      <c r="BTR45" s="462">
        <f t="shared" si="2726"/>
        <v>0</v>
      </c>
      <c r="BTS45" s="451">
        <f t="shared" si="2726"/>
        <v>0</v>
      </c>
      <c r="BTU45" s="457">
        <f t="shared" ref="BTU45:BUH45" si="2727">SUM(BTU46+BTU50+BTU55)</f>
        <v>0</v>
      </c>
      <c r="BTV45" s="450">
        <f t="shared" si="2727"/>
        <v>0</v>
      </c>
      <c r="BTW45" s="450">
        <f t="shared" si="2727"/>
        <v>0</v>
      </c>
      <c r="BTX45" s="450">
        <f t="shared" si="2727"/>
        <v>0</v>
      </c>
      <c r="BTY45" s="450">
        <f t="shared" si="2727"/>
        <v>0</v>
      </c>
      <c r="BTZ45" s="450">
        <f t="shared" si="2727"/>
        <v>0</v>
      </c>
      <c r="BUA45" s="450">
        <f t="shared" si="2727"/>
        <v>0</v>
      </c>
      <c r="BUB45" s="450">
        <f t="shared" si="2727"/>
        <v>0</v>
      </c>
      <c r="BUC45" s="450">
        <f t="shared" si="2727"/>
        <v>0</v>
      </c>
      <c r="BUD45" s="450">
        <f t="shared" si="2727"/>
        <v>0</v>
      </c>
      <c r="BUE45" s="450">
        <f t="shared" si="2727"/>
        <v>0</v>
      </c>
      <c r="BUF45" s="450">
        <f t="shared" si="2727"/>
        <v>0</v>
      </c>
      <c r="BUG45" s="462">
        <f t="shared" si="2727"/>
        <v>0</v>
      </c>
      <c r="BUH45" s="451">
        <f t="shared" si="2727"/>
        <v>0</v>
      </c>
      <c r="BUJ45" s="457">
        <f t="shared" ref="BUJ45:BUW45" si="2728">SUM(BUJ46+BUJ50+BUJ55)</f>
        <v>0</v>
      </c>
      <c r="BUK45" s="450">
        <f t="shared" si="2728"/>
        <v>0</v>
      </c>
      <c r="BUL45" s="450">
        <f t="shared" si="2728"/>
        <v>0</v>
      </c>
      <c r="BUM45" s="450">
        <f t="shared" si="2728"/>
        <v>0</v>
      </c>
      <c r="BUN45" s="450">
        <f t="shared" si="2728"/>
        <v>0</v>
      </c>
      <c r="BUO45" s="450">
        <f t="shared" si="2728"/>
        <v>0</v>
      </c>
      <c r="BUP45" s="450">
        <f t="shared" si="2728"/>
        <v>0</v>
      </c>
      <c r="BUQ45" s="450">
        <f t="shared" si="2728"/>
        <v>0</v>
      </c>
      <c r="BUR45" s="450">
        <f t="shared" si="2728"/>
        <v>0</v>
      </c>
      <c r="BUS45" s="450">
        <f t="shared" si="2728"/>
        <v>0</v>
      </c>
      <c r="BUT45" s="450">
        <f t="shared" si="2728"/>
        <v>0</v>
      </c>
      <c r="BUU45" s="450">
        <f t="shared" si="2728"/>
        <v>0</v>
      </c>
      <c r="BUV45" s="462">
        <f t="shared" si="2728"/>
        <v>0</v>
      </c>
      <c r="BUW45" s="451">
        <f t="shared" si="2728"/>
        <v>0</v>
      </c>
      <c r="BUY45" s="457">
        <f t="shared" ref="BUY45:BVL45" si="2729">SUM(BUY46+BUY50+BUY55)</f>
        <v>0</v>
      </c>
      <c r="BUZ45" s="450">
        <f t="shared" si="2729"/>
        <v>0</v>
      </c>
      <c r="BVA45" s="450">
        <f t="shared" si="2729"/>
        <v>0</v>
      </c>
      <c r="BVB45" s="450">
        <f t="shared" si="2729"/>
        <v>0</v>
      </c>
      <c r="BVC45" s="450">
        <f t="shared" si="2729"/>
        <v>0</v>
      </c>
      <c r="BVD45" s="450">
        <f t="shared" si="2729"/>
        <v>0</v>
      </c>
      <c r="BVE45" s="450">
        <f t="shared" si="2729"/>
        <v>0</v>
      </c>
      <c r="BVF45" s="450">
        <f t="shared" si="2729"/>
        <v>0</v>
      </c>
      <c r="BVG45" s="450">
        <f t="shared" si="2729"/>
        <v>0</v>
      </c>
      <c r="BVH45" s="450">
        <f t="shared" si="2729"/>
        <v>0</v>
      </c>
      <c r="BVI45" s="450">
        <f t="shared" si="2729"/>
        <v>0</v>
      </c>
      <c r="BVJ45" s="450">
        <f t="shared" si="2729"/>
        <v>0</v>
      </c>
      <c r="BVK45" s="462">
        <f t="shared" si="2729"/>
        <v>0</v>
      </c>
      <c r="BVL45" s="451">
        <f t="shared" si="2729"/>
        <v>0</v>
      </c>
      <c r="BVN45" s="457">
        <f t="shared" ref="BVN45:BWA45" si="2730">SUM(BVN46+BVN50+BVN55)</f>
        <v>0</v>
      </c>
      <c r="BVO45" s="450">
        <f t="shared" si="2730"/>
        <v>0</v>
      </c>
      <c r="BVP45" s="450">
        <f t="shared" si="2730"/>
        <v>0</v>
      </c>
      <c r="BVQ45" s="450">
        <f t="shared" si="2730"/>
        <v>0</v>
      </c>
      <c r="BVR45" s="450">
        <f t="shared" si="2730"/>
        <v>0</v>
      </c>
      <c r="BVS45" s="450">
        <f t="shared" si="2730"/>
        <v>0</v>
      </c>
      <c r="BVT45" s="450">
        <f t="shared" si="2730"/>
        <v>0</v>
      </c>
      <c r="BVU45" s="450">
        <f t="shared" si="2730"/>
        <v>0</v>
      </c>
      <c r="BVV45" s="450">
        <f t="shared" si="2730"/>
        <v>0</v>
      </c>
      <c r="BVW45" s="450">
        <f t="shared" si="2730"/>
        <v>0</v>
      </c>
      <c r="BVX45" s="450">
        <f t="shared" si="2730"/>
        <v>0</v>
      </c>
      <c r="BVY45" s="450">
        <f t="shared" si="2730"/>
        <v>0</v>
      </c>
      <c r="BVZ45" s="462">
        <f t="shared" si="2730"/>
        <v>0</v>
      </c>
      <c r="BWA45" s="451">
        <f t="shared" si="2730"/>
        <v>0</v>
      </c>
    </row>
    <row r="46" spans="2:1951" ht="15" customHeight="1" x14ac:dyDescent="0.2">
      <c r="B46" s="452" t="s">
        <v>315</v>
      </c>
      <c r="C46" s="450">
        <f t="shared" ref="C46:P46" si="2731">SUM(C47:C49)</f>
        <v>0</v>
      </c>
      <c r="D46" s="450">
        <f t="shared" si="2731"/>
        <v>0</v>
      </c>
      <c r="E46" s="450">
        <f t="shared" si="2731"/>
        <v>0</v>
      </c>
      <c r="F46" s="450">
        <f t="shared" si="2731"/>
        <v>0</v>
      </c>
      <c r="G46" s="450">
        <f t="shared" si="2731"/>
        <v>0</v>
      </c>
      <c r="H46" s="450">
        <f t="shared" si="2731"/>
        <v>0</v>
      </c>
      <c r="I46" s="450">
        <f t="shared" si="2731"/>
        <v>0</v>
      </c>
      <c r="J46" s="450">
        <f t="shared" si="2731"/>
        <v>0</v>
      </c>
      <c r="K46" s="450">
        <f t="shared" si="2731"/>
        <v>0</v>
      </c>
      <c r="L46" s="450">
        <f t="shared" si="2731"/>
        <v>0</v>
      </c>
      <c r="M46" s="450">
        <f t="shared" si="2731"/>
        <v>0</v>
      </c>
      <c r="N46" s="450">
        <f t="shared" si="2731"/>
        <v>0</v>
      </c>
      <c r="O46" s="462">
        <f t="shared" si="2731"/>
        <v>0</v>
      </c>
      <c r="P46" s="451">
        <f t="shared" si="2731"/>
        <v>0</v>
      </c>
      <c r="R46" s="457">
        <f t="shared" ref="R46:AE46" si="2732">SUM(R47:R49)</f>
        <v>0</v>
      </c>
      <c r="S46" s="450">
        <f t="shared" si="2732"/>
        <v>0</v>
      </c>
      <c r="T46" s="450">
        <f t="shared" si="2732"/>
        <v>0</v>
      </c>
      <c r="U46" s="450">
        <f t="shared" si="2732"/>
        <v>0</v>
      </c>
      <c r="V46" s="450">
        <f t="shared" si="2732"/>
        <v>0</v>
      </c>
      <c r="W46" s="450">
        <f t="shared" si="2732"/>
        <v>0</v>
      </c>
      <c r="X46" s="450">
        <f t="shared" si="2732"/>
        <v>0</v>
      </c>
      <c r="Y46" s="450">
        <f t="shared" si="2732"/>
        <v>0</v>
      </c>
      <c r="Z46" s="450">
        <f t="shared" si="2732"/>
        <v>0</v>
      </c>
      <c r="AA46" s="450">
        <f t="shared" si="2732"/>
        <v>0</v>
      </c>
      <c r="AB46" s="450">
        <f t="shared" si="2732"/>
        <v>0</v>
      </c>
      <c r="AC46" s="450">
        <f t="shared" si="2732"/>
        <v>0</v>
      </c>
      <c r="AD46" s="462">
        <f t="shared" si="2732"/>
        <v>0</v>
      </c>
      <c r="AE46" s="451">
        <f t="shared" si="2732"/>
        <v>0</v>
      </c>
      <c r="AG46" s="457">
        <f t="shared" ref="AG46:AT46" si="2733">SUM(AG47:AG49)</f>
        <v>0</v>
      </c>
      <c r="AH46" s="450">
        <f t="shared" si="2733"/>
        <v>0</v>
      </c>
      <c r="AI46" s="450">
        <f t="shared" si="2733"/>
        <v>0</v>
      </c>
      <c r="AJ46" s="450">
        <f t="shared" si="2733"/>
        <v>0</v>
      </c>
      <c r="AK46" s="450">
        <f t="shared" si="2733"/>
        <v>0</v>
      </c>
      <c r="AL46" s="450">
        <f t="shared" si="2733"/>
        <v>0</v>
      </c>
      <c r="AM46" s="450">
        <f t="shared" si="2733"/>
        <v>0</v>
      </c>
      <c r="AN46" s="450">
        <f t="shared" si="2733"/>
        <v>0</v>
      </c>
      <c r="AO46" s="450">
        <f t="shared" si="2733"/>
        <v>0</v>
      </c>
      <c r="AP46" s="450">
        <f t="shared" si="2733"/>
        <v>0</v>
      </c>
      <c r="AQ46" s="450">
        <f t="shared" si="2733"/>
        <v>0</v>
      </c>
      <c r="AR46" s="450">
        <f t="shared" si="2733"/>
        <v>0</v>
      </c>
      <c r="AS46" s="462">
        <f t="shared" si="2733"/>
        <v>0</v>
      </c>
      <c r="AT46" s="451">
        <f t="shared" si="2733"/>
        <v>0</v>
      </c>
      <c r="AV46" s="457">
        <f t="shared" ref="AV46:BI46" si="2734">SUM(AV47:AV49)</f>
        <v>0</v>
      </c>
      <c r="AW46" s="450">
        <f t="shared" si="2734"/>
        <v>0</v>
      </c>
      <c r="AX46" s="450">
        <f t="shared" si="2734"/>
        <v>0</v>
      </c>
      <c r="AY46" s="450">
        <f t="shared" si="2734"/>
        <v>0</v>
      </c>
      <c r="AZ46" s="450">
        <f t="shared" si="2734"/>
        <v>0</v>
      </c>
      <c r="BA46" s="450">
        <f t="shared" si="2734"/>
        <v>0</v>
      </c>
      <c r="BB46" s="450">
        <f t="shared" si="2734"/>
        <v>0</v>
      </c>
      <c r="BC46" s="450">
        <f t="shared" si="2734"/>
        <v>0</v>
      </c>
      <c r="BD46" s="450">
        <f t="shared" si="2734"/>
        <v>0</v>
      </c>
      <c r="BE46" s="450">
        <f t="shared" si="2734"/>
        <v>0</v>
      </c>
      <c r="BF46" s="450">
        <f t="shared" si="2734"/>
        <v>0</v>
      </c>
      <c r="BG46" s="450">
        <f t="shared" si="2734"/>
        <v>0</v>
      </c>
      <c r="BH46" s="462">
        <f t="shared" si="2734"/>
        <v>0</v>
      </c>
      <c r="BI46" s="451">
        <f t="shared" si="2734"/>
        <v>0</v>
      </c>
      <c r="BK46" s="457">
        <f t="shared" ref="BK46:BX46" si="2735">SUM(BK47:BK49)</f>
        <v>0</v>
      </c>
      <c r="BL46" s="450">
        <f t="shared" si="2735"/>
        <v>0</v>
      </c>
      <c r="BM46" s="450">
        <f t="shared" si="2735"/>
        <v>0</v>
      </c>
      <c r="BN46" s="450">
        <f t="shared" si="2735"/>
        <v>0</v>
      </c>
      <c r="BO46" s="450">
        <f t="shared" si="2735"/>
        <v>0</v>
      </c>
      <c r="BP46" s="450">
        <f t="shared" si="2735"/>
        <v>0</v>
      </c>
      <c r="BQ46" s="450">
        <f t="shared" si="2735"/>
        <v>0</v>
      </c>
      <c r="BR46" s="450">
        <f t="shared" si="2735"/>
        <v>0</v>
      </c>
      <c r="BS46" s="450">
        <f t="shared" si="2735"/>
        <v>0</v>
      </c>
      <c r="BT46" s="450">
        <f t="shared" si="2735"/>
        <v>0</v>
      </c>
      <c r="BU46" s="450">
        <f t="shared" si="2735"/>
        <v>0</v>
      </c>
      <c r="BV46" s="450">
        <f t="shared" si="2735"/>
        <v>0</v>
      </c>
      <c r="BW46" s="462">
        <f t="shared" si="2735"/>
        <v>0</v>
      </c>
      <c r="BX46" s="451">
        <f t="shared" si="2735"/>
        <v>0</v>
      </c>
      <c r="BZ46" s="457">
        <f t="shared" ref="BZ46:CM46" si="2736">SUM(BZ47:BZ49)</f>
        <v>0</v>
      </c>
      <c r="CA46" s="450">
        <f t="shared" si="2736"/>
        <v>0</v>
      </c>
      <c r="CB46" s="450">
        <f t="shared" si="2736"/>
        <v>0</v>
      </c>
      <c r="CC46" s="450">
        <f t="shared" si="2736"/>
        <v>0</v>
      </c>
      <c r="CD46" s="450">
        <f t="shared" si="2736"/>
        <v>0</v>
      </c>
      <c r="CE46" s="450">
        <f t="shared" si="2736"/>
        <v>0</v>
      </c>
      <c r="CF46" s="450">
        <f t="shared" si="2736"/>
        <v>0</v>
      </c>
      <c r="CG46" s="450">
        <f t="shared" si="2736"/>
        <v>0</v>
      </c>
      <c r="CH46" s="450">
        <f t="shared" si="2736"/>
        <v>0</v>
      </c>
      <c r="CI46" s="450">
        <f t="shared" si="2736"/>
        <v>0</v>
      </c>
      <c r="CJ46" s="450">
        <f t="shared" si="2736"/>
        <v>0</v>
      </c>
      <c r="CK46" s="450">
        <f t="shared" si="2736"/>
        <v>0</v>
      </c>
      <c r="CL46" s="462">
        <f t="shared" si="2736"/>
        <v>0</v>
      </c>
      <c r="CM46" s="451">
        <f t="shared" si="2736"/>
        <v>0</v>
      </c>
      <c r="CO46" s="457">
        <f t="shared" ref="CO46:DB46" si="2737">SUM(CO47:CO49)</f>
        <v>0</v>
      </c>
      <c r="CP46" s="450">
        <f t="shared" si="2737"/>
        <v>0</v>
      </c>
      <c r="CQ46" s="450">
        <f t="shared" si="2737"/>
        <v>0</v>
      </c>
      <c r="CR46" s="450">
        <f t="shared" si="2737"/>
        <v>0</v>
      </c>
      <c r="CS46" s="450">
        <f t="shared" si="2737"/>
        <v>0</v>
      </c>
      <c r="CT46" s="450">
        <f t="shared" si="2737"/>
        <v>0</v>
      </c>
      <c r="CU46" s="450">
        <f t="shared" si="2737"/>
        <v>0</v>
      </c>
      <c r="CV46" s="450">
        <f t="shared" si="2737"/>
        <v>0</v>
      </c>
      <c r="CW46" s="450">
        <f t="shared" si="2737"/>
        <v>0</v>
      </c>
      <c r="CX46" s="450">
        <f t="shared" si="2737"/>
        <v>0</v>
      </c>
      <c r="CY46" s="450">
        <f t="shared" si="2737"/>
        <v>0</v>
      </c>
      <c r="CZ46" s="450">
        <f t="shared" si="2737"/>
        <v>0</v>
      </c>
      <c r="DA46" s="462">
        <f t="shared" si="2737"/>
        <v>0</v>
      </c>
      <c r="DB46" s="451">
        <f t="shared" si="2737"/>
        <v>0</v>
      </c>
      <c r="DD46" s="457">
        <f t="shared" ref="DD46:DQ46" si="2738">SUM(DD47:DD49)</f>
        <v>0</v>
      </c>
      <c r="DE46" s="450">
        <f t="shared" si="2738"/>
        <v>0</v>
      </c>
      <c r="DF46" s="450">
        <f t="shared" si="2738"/>
        <v>0</v>
      </c>
      <c r="DG46" s="450">
        <f t="shared" si="2738"/>
        <v>0</v>
      </c>
      <c r="DH46" s="450">
        <f t="shared" si="2738"/>
        <v>0</v>
      </c>
      <c r="DI46" s="450">
        <f t="shared" si="2738"/>
        <v>0</v>
      </c>
      <c r="DJ46" s="450">
        <f t="shared" si="2738"/>
        <v>0</v>
      </c>
      <c r="DK46" s="450">
        <f t="shared" si="2738"/>
        <v>0</v>
      </c>
      <c r="DL46" s="450">
        <f t="shared" si="2738"/>
        <v>0</v>
      </c>
      <c r="DM46" s="450">
        <f t="shared" si="2738"/>
        <v>0</v>
      </c>
      <c r="DN46" s="450">
        <f t="shared" si="2738"/>
        <v>0</v>
      </c>
      <c r="DO46" s="450">
        <f t="shared" si="2738"/>
        <v>0</v>
      </c>
      <c r="DP46" s="462">
        <f t="shared" si="2738"/>
        <v>0</v>
      </c>
      <c r="DQ46" s="451">
        <f t="shared" si="2738"/>
        <v>0</v>
      </c>
      <c r="DS46" s="457">
        <f t="shared" ref="DS46:EF46" si="2739">SUM(DS47:DS49)</f>
        <v>0</v>
      </c>
      <c r="DT46" s="450">
        <f t="shared" si="2739"/>
        <v>0</v>
      </c>
      <c r="DU46" s="450">
        <f t="shared" si="2739"/>
        <v>0</v>
      </c>
      <c r="DV46" s="450">
        <f t="shared" si="2739"/>
        <v>0</v>
      </c>
      <c r="DW46" s="450">
        <f t="shared" si="2739"/>
        <v>0</v>
      </c>
      <c r="DX46" s="450">
        <f t="shared" si="2739"/>
        <v>0</v>
      </c>
      <c r="DY46" s="450">
        <f t="shared" si="2739"/>
        <v>0</v>
      </c>
      <c r="DZ46" s="450">
        <f t="shared" si="2739"/>
        <v>0</v>
      </c>
      <c r="EA46" s="450">
        <f t="shared" si="2739"/>
        <v>0</v>
      </c>
      <c r="EB46" s="450">
        <f t="shared" si="2739"/>
        <v>0</v>
      </c>
      <c r="EC46" s="450">
        <f t="shared" si="2739"/>
        <v>0</v>
      </c>
      <c r="ED46" s="450">
        <f t="shared" si="2739"/>
        <v>0</v>
      </c>
      <c r="EE46" s="462">
        <f t="shared" si="2739"/>
        <v>0</v>
      </c>
      <c r="EF46" s="451">
        <f t="shared" si="2739"/>
        <v>0</v>
      </c>
      <c r="EH46" s="457">
        <f t="shared" ref="EH46:EU46" si="2740">SUM(EH47:EH49)</f>
        <v>0</v>
      </c>
      <c r="EI46" s="450">
        <f t="shared" si="2740"/>
        <v>0</v>
      </c>
      <c r="EJ46" s="450">
        <f t="shared" si="2740"/>
        <v>0</v>
      </c>
      <c r="EK46" s="450">
        <f t="shared" si="2740"/>
        <v>0</v>
      </c>
      <c r="EL46" s="450">
        <f t="shared" si="2740"/>
        <v>0</v>
      </c>
      <c r="EM46" s="450">
        <f t="shared" si="2740"/>
        <v>0</v>
      </c>
      <c r="EN46" s="450">
        <f t="shared" si="2740"/>
        <v>0</v>
      </c>
      <c r="EO46" s="450">
        <f t="shared" si="2740"/>
        <v>0</v>
      </c>
      <c r="EP46" s="450">
        <f t="shared" si="2740"/>
        <v>0</v>
      </c>
      <c r="EQ46" s="450">
        <f t="shared" si="2740"/>
        <v>0</v>
      </c>
      <c r="ER46" s="450">
        <f t="shared" si="2740"/>
        <v>0</v>
      </c>
      <c r="ES46" s="450">
        <f t="shared" si="2740"/>
        <v>0</v>
      </c>
      <c r="ET46" s="462">
        <f t="shared" si="2740"/>
        <v>0</v>
      </c>
      <c r="EU46" s="451">
        <f t="shared" si="2740"/>
        <v>0</v>
      </c>
      <c r="EW46" s="457">
        <f t="shared" ref="EW46:FJ46" si="2741">SUM(EW47:EW49)</f>
        <v>0</v>
      </c>
      <c r="EX46" s="450">
        <f t="shared" si="2741"/>
        <v>0</v>
      </c>
      <c r="EY46" s="450">
        <f t="shared" si="2741"/>
        <v>0</v>
      </c>
      <c r="EZ46" s="450">
        <f t="shared" si="2741"/>
        <v>0</v>
      </c>
      <c r="FA46" s="450">
        <f t="shared" si="2741"/>
        <v>0</v>
      </c>
      <c r="FB46" s="450">
        <f t="shared" si="2741"/>
        <v>0</v>
      </c>
      <c r="FC46" s="450">
        <f t="shared" si="2741"/>
        <v>0</v>
      </c>
      <c r="FD46" s="450">
        <f t="shared" si="2741"/>
        <v>0</v>
      </c>
      <c r="FE46" s="450">
        <f t="shared" si="2741"/>
        <v>0</v>
      </c>
      <c r="FF46" s="450">
        <f t="shared" si="2741"/>
        <v>0</v>
      </c>
      <c r="FG46" s="450">
        <f t="shared" si="2741"/>
        <v>0</v>
      </c>
      <c r="FH46" s="450">
        <f t="shared" si="2741"/>
        <v>0</v>
      </c>
      <c r="FI46" s="462">
        <f t="shared" si="2741"/>
        <v>0</v>
      </c>
      <c r="FJ46" s="451">
        <f t="shared" si="2741"/>
        <v>0</v>
      </c>
      <c r="FL46" s="457">
        <f t="shared" ref="FL46:FY46" si="2742">SUM(FL47:FL49)</f>
        <v>0</v>
      </c>
      <c r="FM46" s="450">
        <f t="shared" si="2742"/>
        <v>0</v>
      </c>
      <c r="FN46" s="450">
        <f t="shared" si="2742"/>
        <v>0</v>
      </c>
      <c r="FO46" s="450">
        <f t="shared" si="2742"/>
        <v>0</v>
      </c>
      <c r="FP46" s="450">
        <f t="shared" si="2742"/>
        <v>0</v>
      </c>
      <c r="FQ46" s="450">
        <f t="shared" si="2742"/>
        <v>0</v>
      </c>
      <c r="FR46" s="450">
        <f t="shared" si="2742"/>
        <v>0</v>
      </c>
      <c r="FS46" s="450">
        <f t="shared" si="2742"/>
        <v>0</v>
      </c>
      <c r="FT46" s="450">
        <f t="shared" si="2742"/>
        <v>0</v>
      </c>
      <c r="FU46" s="450">
        <f t="shared" si="2742"/>
        <v>0</v>
      </c>
      <c r="FV46" s="450">
        <f t="shared" si="2742"/>
        <v>0</v>
      </c>
      <c r="FW46" s="450">
        <f t="shared" si="2742"/>
        <v>0</v>
      </c>
      <c r="FX46" s="462">
        <f t="shared" si="2742"/>
        <v>0</v>
      </c>
      <c r="FY46" s="451">
        <f t="shared" si="2742"/>
        <v>0</v>
      </c>
      <c r="GA46" s="457">
        <f t="shared" ref="GA46:GN46" si="2743">SUM(GA47:GA49)</f>
        <v>0</v>
      </c>
      <c r="GB46" s="450">
        <f t="shared" si="2743"/>
        <v>0</v>
      </c>
      <c r="GC46" s="450">
        <f t="shared" si="2743"/>
        <v>0</v>
      </c>
      <c r="GD46" s="450">
        <f t="shared" si="2743"/>
        <v>0</v>
      </c>
      <c r="GE46" s="450">
        <f t="shared" si="2743"/>
        <v>0</v>
      </c>
      <c r="GF46" s="450">
        <f t="shared" si="2743"/>
        <v>0</v>
      </c>
      <c r="GG46" s="450">
        <f t="shared" si="2743"/>
        <v>0</v>
      </c>
      <c r="GH46" s="450">
        <f t="shared" si="2743"/>
        <v>0</v>
      </c>
      <c r="GI46" s="450">
        <f t="shared" si="2743"/>
        <v>0</v>
      </c>
      <c r="GJ46" s="450">
        <f t="shared" si="2743"/>
        <v>0</v>
      </c>
      <c r="GK46" s="450">
        <f t="shared" si="2743"/>
        <v>0</v>
      </c>
      <c r="GL46" s="450">
        <f t="shared" si="2743"/>
        <v>0</v>
      </c>
      <c r="GM46" s="462">
        <f t="shared" si="2743"/>
        <v>0</v>
      </c>
      <c r="GN46" s="451">
        <f t="shared" si="2743"/>
        <v>0</v>
      </c>
      <c r="GP46" s="457">
        <f t="shared" ref="GP46:HC46" si="2744">SUM(GP47:GP49)</f>
        <v>0</v>
      </c>
      <c r="GQ46" s="450">
        <f t="shared" si="2744"/>
        <v>0</v>
      </c>
      <c r="GR46" s="450">
        <f t="shared" si="2744"/>
        <v>0</v>
      </c>
      <c r="GS46" s="450">
        <f t="shared" si="2744"/>
        <v>0</v>
      </c>
      <c r="GT46" s="450">
        <f t="shared" si="2744"/>
        <v>0</v>
      </c>
      <c r="GU46" s="450">
        <f t="shared" si="2744"/>
        <v>0</v>
      </c>
      <c r="GV46" s="450">
        <f t="shared" si="2744"/>
        <v>0</v>
      </c>
      <c r="GW46" s="450">
        <f t="shared" si="2744"/>
        <v>0</v>
      </c>
      <c r="GX46" s="450">
        <f t="shared" si="2744"/>
        <v>0</v>
      </c>
      <c r="GY46" s="450">
        <f t="shared" si="2744"/>
        <v>0</v>
      </c>
      <c r="GZ46" s="450">
        <f t="shared" si="2744"/>
        <v>0</v>
      </c>
      <c r="HA46" s="450">
        <f t="shared" si="2744"/>
        <v>0</v>
      </c>
      <c r="HB46" s="462">
        <f t="shared" si="2744"/>
        <v>0</v>
      </c>
      <c r="HC46" s="451">
        <f t="shared" si="2744"/>
        <v>0</v>
      </c>
      <c r="HE46" s="457">
        <f t="shared" ref="HE46:HR46" si="2745">SUM(HE47:HE49)</f>
        <v>0</v>
      </c>
      <c r="HF46" s="450">
        <f t="shared" si="2745"/>
        <v>0</v>
      </c>
      <c r="HG46" s="450">
        <f t="shared" si="2745"/>
        <v>0</v>
      </c>
      <c r="HH46" s="450">
        <f t="shared" si="2745"/>
        <v>0</v>
      </c>
      <c r="HI46" s="450">
        <f t="shared" si="2745"/>
        <v>0</v>
      </c>
      <c r="HJ46" s="450">
        <f t="shared" si="2745"/>
        <v>0</v>
      </c>
      <c r="HK46" s="450">
        <f t="shared" si="2745"/>
        <v>0</v>
      </c>
      <c r="HL46" s="450">
        <f t="shared" si="2745"/>
        <v>0</v>
      </c>
      <c r="HM46" s="450">
        <f t="shared" si="2745"/>
        <v>0</v>
      </c>
      <c r="HN46" s="450">
        <f t="shared" si="2745"/>
        <v>0</v>
      </c>
      <c r="HO46" s="450">
        <f t="shared" si="2745"/>
        <v>0</v>
      </c>
      <c r="HP46" s="450">
        <f t="shared" si="2745"/>
        <v>0</v>
      </c>
      <c r="HQ46" s="462">
        <f t="shared" si="2745"/>
        <v>0</v>
      </c>
      <c r="HR46" s="451">
        <f t="shared" si="2745"/>
        <v>0</v>
      </c>
      <c r="HT46" s="457">
        <f t="shared" ref="HT46:IG46" si="2746">SUM(HT47:HT49)</f>
        <v>0</v>
      </c>
      <c r="HU46" s="450">
        <f t="shared" si="2746"/>
        <v>0</v>
      </c>
      <c r="HV46" s="450">
        <f t="shared" si="2746"/>
        <v>0</v>
      </c>
      <c r="HW46" s="450">
        <f t="shared" si="2746"/>
        <v>0</v>
      </c>
      <c r="HX46" s="450">
        <f t="shared" si="2746"/>
        <v>0</v>
      </c>
      <c r="HY46" s="450">
        <f t="shared" si="2746"/>
        <v>0</v>
      </c>
      <c r="HZ46" s="450">
        <f t="shared" si="2746"/>
        <v>0</v>
      </c>
      <c r="IA46" s="450">
        <f t="shared" si="2746"/>
        <v>0</v>
      </c>
      <c r="IB46" s="450">
        <f t="shared" si="2746"/>
        <v>0</v>
      </c>
      <c r="IC46" s="450">
        <f t="shared" si="2746"/>
        <v>0</v>
      </c>
      <c r="ID46" s="450">
        <f t="shared" si="2746"/>
        <v>0</v>
      </c>
      <c r="IE46" s="450">
        <f t="shared" si="2746"/>
        <v>0</v>
      </c>
      <c r="IF46" s="462">
        <f t="shared" si="2746"/>
        <v>0</v>
      </c>
      <c r="IG46" s="451">
        <f t="shared" si="2746"/>
        <v>0</v>
      </c>
      <c r="II46" s="457">
        <f t="shared" ref="II46:IV46" si="2747">SUM(II47:II49)</f>
        <v>0</v>
      </c>
      <c r="IJ46" s="450">
        <f t="shared" si="2747"/>
        <v>0</v>
      </c>
      <c r="IK46" s="450">
        <f t="shared" si="2747"/>
        <v>0</v>
      </c>
      <c r="IL46" s="450">
        <f t="shared" si="2747"/>
        <v>0</v>
      </c>
      <c r="IM46" s="450">
        <f t="shared" si="2747"/>
        <v>0</v>
      </c>
      <c r="IN46" s="450">
        <f t="shared" si="2747"/>
        <v>0</v>
      </c>
      <c r="IO46" s="450">
        <f t="shared" si="2747"/>
        <v>0</v>
      </c>
      <c r="IP46" s="450">
        <f t="shared" si="2747"/>
        <v>0</v>
      </c>
      <c r="IQ46" s="450">
        <f t="shared" si="2747"/>
        <v>0</v>
      </c>
      <c r="IR46" s="450">
        <f t="shared" si="2747"/>
        <v>0</v>
      </c>
      <c r="IS46" s="450">
        <f t="shared" si="2747"/>
        <v>0</v>
      </c>
      <c r="IT46" s="450">
        <f t="shared" si="2747"/>
        <v>0</v>
      </c>
      <c r="IU46" s="462">
        <f t="shared" si="2747"/>
        <v>0</v>
      </c>
      <c r="IV46" s="451">
        <f t="shared" si="2747"/>
        <v>0</v>
      </c>
      <c r="IX46" s="457">
        <f t="shared" ref="IX46:JK46" si="2748">SUM(IX47:IX49)</f>
        <v>0</v>
      </c>
      <c r="IY46" s="450">
        <f t="shared" si="2748"/>
        <v>0</v>
      </c>
      <c r="IZ46" s="450">
        <f t="shared" si="2748"/>
        <v>0</v>
      </c>
      <c r="JA46" s="450">
        <f t="shared" si="2748"/>
        <v>0</v>
      </c>
      <c r="JB46" s="450">
        <f t="shared" si="2748"/>
        <v>0</v>
      </c>
      <c r="JC46" s="450">
        <f t="shared" si="2748"/>
        <v>0</v>
      </c>
      <c r="JD46" s="450">
        <f t="shared" si="2748"/>
        <v>0</v>
      </c>
      <c r="JE46" s="450">
        <f t="shared" si="2748"/>
        <v>0</v>
      </c>
      <c r="JF46" s="450">
        <f t="shared" si="2748"/>
        <v>0</v>
      </c>
      <c r="JG46" s="450">
        <f t="shared" si="2748"/>
        <v>0</v>
      </c>
      <c r="JH46" s="450">
        <f t="shared" si="2748"/>
        <v>0</v>
      </c>
      <c r="JI46" s="450">
        <f t="shared" si="2748"/>
        <v>0</v>
      </c>
      <c r="JJ46" s="462">
        <f t="shared" si="2748"/>
        <v>0</v>
      </c>
      <c r="JK46" s="451">
        <f t="shared" si="2748"/>
        <v>0</v>
      </c>
      <c r="JM46" s="457">
        <f t="shared" ref="JM46:JZ46" si="2749">SUM(JM47:JM49)</f>
        <v>0</v>
      </c>
      <c r="JN46" s="450">
        <f t="shared" si="2749"/>
        <v>0</v>
      </c>
      <c r="JO46" s="450">
        <f t="shared" si="2749"/>
        <v>0</v>
      </c>
      <c r="JP46" s="450">
        <f t="shared" si="2749"/>
        <v>0</v>
      </c>
      <c r="JQ46" s="450">
        <f t="shared" si="2749"/>
        <v>0</v>
      </c>
      <c r="JR46" s="450">
        <f t="shared" si="2749"/>
        <v>0</v>
      </c>
      <c r="JS46" s="450">
        <f t="shared" si="2749"/>
        <v>0</v>
      </c>
      <c r="JT46" s="450">
        <f t="shared" si="2749"/>
        <v>0</v>
      </c>
      <c r="JU46" s="450">
        <f t="shared" si="2749"/>
        <v>0</v>
      </c>
      <c r="JV46" s="450">
        <f t="shared" si="2749"/>
        <v>0</v>
      </c>
      <c r="JW46" s="450">
        <f t="shared" si="2749"/>
        <v>0</v>
      </c>
      <c r="JX46" s="450">
        <f t="shared" si="2749"/>
        <v>0</v>
      </c>
      <c r="JY46" s="462">
        <f t="shared" si="2749"/>
        <v>0</v>
      </c>
      <c r="JZ46" s="451">
        <f t="shared" si="2749"/>
        <v>0</v>
      </c>
      <c r="KB46" s="457">
        <f t="shared" ref="KB46:KO46" si="2750">SUM(KB47:KB49)</f>
        <v>0</v>
      </c>
      <c r="KC46" s="450">
        <f t="shared" si="2750"/>
        <v>0</v>
      </c>
      <c r="KD46" s="450">
        <f t="shared" si="2750"/>
        <v>0</v>
      </c>
      <c r="KE46" s="450">
        <f t="shared" si="2750"/>
        <v>0</v>
      </c>
      <c r="KF46" s="450">
        <f t="shared" si="2750"/>
        <v>0</v>
      </c>
      <c r="KG46" s="450">
        <f t="shared" si="2750"/>
        <v>0</v>
      </c>
      <c r="KH46" s="450">
        <f t="shared" si="2750"/>
        <v>0</v>
      </c>
      <c r="KI46" s="450">
        <f t="shared" si="2750"/>
        <v>0</v>
      </c>
      <c r="KJ46" s="450">
        <f t="shared" si="2750"/>
        <v>0</v>
      </c>
      <c r="KK46" s="450">
        <f t="shared" si="2750"/>
        <v>0</v>
      </c>
      <c r="KL46" s="450">
        <f t="shared" si="2750"/>
        <v>0</v>
      </c>
      <c r="KM46" s="450">
        <f t="shared" si="2750"/>
        <v>0</v>
      </c>
      <c r="KN46" s="462">
        <f t="shared" si="2750"/>
        <v>0</v>
      </c>
      <c r="KO46" s="451">
        <f t="shared" si="2750"/>
        <v>0</v>
      </c>
      <c r="KQ46" s="457">
        <f t="shared" ref="KQ46:LD46" si="2751">SUM(KQ47:KQ49)</f>
        <v>0</v>
      </c>
      <c r="KR46" s="450">
        <f t="shared" si="2751"/>
        <v>0</v>
      </c>
      <c r="KS46" s="450">
        <f t="shared" si="2751"/>
        <v>0</v>
      </c>
      <c r="KT46" s="450">
        <f t="shared" si="2751"/>
        <v>0</v>
      </c>
      <c r="KU46" s="450">
        <f t="shared" si="2751"/>
        <v>0</v>
      </c>
      <c r="KV46" s="450">
        <f t="shared" si="2751"/>
        <v>0</v>
      </c>
      <c r="KW46" s="450">
        <f t="shared" si="2751"/>
        <v>0</v>
      </c>
      <c r="KX46" s="450">
        <f t="shared" si="2751"/>
        <v>0</v>
      </c>
      <c r="KY46" s="450">
        <f t="shared" si="2751"/>
        <v>0</v>
      </c>
      <c r="KZ46" s="450">
        <f t="shared" si="2751"/>
        <v>0</v>
      </c>
      <c r="LA46" s="450">
        <f t="shared" si="2751"/>
        <v>0</v>
      </c>
      <c r="LB46" s="450">
        <f t="shared" si="2751"/>
        <v>0</v>
      </c>
      <c r="LC46" s="462">
        <f t="shared" si="2751"/>
        <v>0</v>
      </c>
      <c r="LD46" s="451">
        <f t="shared" si="2751"/>
        <v>0</v>
      </c>
      <c r="LF46" s="457">
        <f t="shared" ref="LF46:LS46" si="2752">SUM(LF47:LF49)</f>
        <v>0</v>
      </c>
      <c r="LG46" s="450">
        <f t="shared" si="2752"/>
        <v>0</v>
      </c>
      <c r="LH46" s="450">
        <f t="shared" si="2752"/>
        <v>0</v>
      </c>
      <c r="LI46" s="450">
        <f t="shared" si="2752"/>
        <v>0</v>
      </c>
      <c r="LJ46" s="450">
        <f t="shared" si="2752"/>
        <v>0</v>
      </c>
      <c r="LK46" s="450">
        <f t="shared" si="2752"/>
        <v>0</v>
      </c>
      <c r="LL46" s="450">
        <f t="shared" si="2752"/>
        <v>0</v>
      </c>
      <c r="LM46" s="450">
        <f t="shared" si="2752"/>
        <v>0</v>
      </c>
      <c r="LN46" s="450">
        <f t="shared" si="2752"/>
        <v>0</v>
      </c>
      <c r="LO46" s="450">
        <f t="shared" si="2752"/>
        <v>0</v>
      </c>
      <c r="LP46" s="450">
        <f t="shared" si="2752"/>
        <v>0</v>
      </c>
      <c r="LQ46" s="450">
        <f t="shared" si="2752"/>
        <v>0</v>
      </c>
      <c r="LR46" s="462">
        <f t="shared" si="2752"/>
        <v>0</v>
      </c>
      <c r="LS46" s="451">
        <f t="shared" si="2752"/>
        <v>0</v>
      </c>
      <c r="LU46" s="457">
        <f t="shared" ref="LU46:MH46" si="2753">SUM(LU47:LU49)</f>
        <v>0</v>
      </c>
      <c r="LV46" s="450">
        <f t="shared" si="2753"/>
        <v>0</v>
      </c>
      <c r="LW46" s="450">
        <f t="shared" si="2753"/>
        <v>0</v>
      </c>
      <c r="LX46" s="450">
        <f t="shared" si="2753"/>
        <v>0</v>
      </c>
      <c r="LY46" s="450">
        <f t="shared" si="2753"/>
        <v>0</v>
      </c>
      <c r="LZ46" s="450">
        <f t="shared" si="2753"/>
        <v>0</v>
      </c>
      <c r="MA46" s="450">
        <f t="shared" si="2753"/>
        <v>0</v>
      </c>
      <c r="MB46" s="450">
        <f t="shared" si="2753"/>
        <v>0</v>
      </c>
      <c r="MC46" s="450">
        <f t="shared" si="2753"/>
        <v>0</v>
      </c>
      <c r="MD46" s="450">
        <f t="shared" si="2753"/>
        <v>0</v>
      </c>
      <c r="ME46" s="450">
        <f t="shared" si="2753"/>
        <v>0</v>
      </c>
      <c r="MF46" s="450">
        <f t="shared" si="2753"/>
        <v>0</v>
      </c>
      <c r="MG46" s="462">
        <f t="shared" si="2753"/>
        <v>0</v>
      </c>
      <c r="MH46" s="451">
        <f t="shared" si="2753"/>
        <v>0</v>
      </c>
      <c r="MJ46" s="457">
        <f t="shared" ref="MJ46:MW46" si="2754">SUM(MJ47:MJ49)</f>
        <v>0</v>
      </c>
      <c r="MK46" s="450">
        <f t="shared" si="2754"/>
        <v>0</v>
      </c>
      <c r="ML46" s="450">
        <f t="shared" si="2754"/>
        <v>0</v>
      </c>
      <c r="MM46" s="450">
        <f t="shared" si="2754"/>
        <v>0</v>
      </c>
      <c r="MN46" s="450">
        <f t="shared" si="2754"/>
        <v>0</v>
      </c>
      <c r="MO46" s="450">
        <f t="shared" si="2754"/>
        <v>0</v>
      </c>
      <c r="MP46" s="450">
        <f t="shared" si="2754"/>
        <v>0</v>
      </c>
      <c r="MQ46" s="450">
        <f t="shared" si="2754"/>
        <v>0</v>
      </c>
      <c r="MR46" s="450">
        <f t="shared" si="2754"/>
        <v>0</v>
      </c>
      <c r="MS46" s="450">
        <f t="shared" si="2754"/>
        <v>0</v>
      </c>
      <c r="MT46" s="450">
        <f t="shared" si="2754"/>
        <v>0</v>
      </c>
      <c r="MU46" s="450">
        <f t="shared" si="2754"/>
        <v>0</v>
      </c>
      <c r="MV46" s="462">
        <f t="shared" si="2754"/>
        <v>0</v>
      </c>
      <c r="MW46" s="451">
        <f t="shared" si="2754"/>
        <v>0</v>
      </c>
      <c r="MY46" s="457">
        <f t="shared" ref="MY46:NL46" si="2755">SUM(MY47:MY49)</f>
        <v>0</v>
      </c>
      <c r="MZ46" s="450">
        <f t="shared" si="2755"/>
        <v>0</v>
      </c>
      <c r="NA46" s="450">
        <f t="shared" si="2755"/>
        <v>0</v>
      </c>
      <c r="NB46" s="450">
        <f t="shared" si="2755"/>
        <v>0</v>
      </c>
      <c r="NC46" s="450">
        <f t="shared" si="2755"/>
        <v>0</v>
      </c>
      <c r="ND46" s="450">
        <f t="shared" si="2755"/>
        <v>0</v>
      </c>
      <c r="NE46" s="450">
        <f t="shared" si="2755"/>
        <v>0</v>
      </c>
      <c r="NF46" s="450">
        <f t="shared" si="2755"/>
        <v>0</v>
      </c>
      <c r="NG46" s="450">
        <f t="shared" si="2755"/>
        <v>0</v>
      </c>
      <c r="NH46" s="450">
        <f t="shared" si="2755"/>
        <v>0</v>
      </c>
      <c r="NI46" s="450">
        <f t="shared" si="2755"/>
        <v>0</v>
      </c>
      <c r="NJ46" s="450">
        <f t="shared" si="2755"/>
        <v>0</v>
      </c>
      <c r="NK46" s="462">
        <f t="shared" si="2755"/>
        <v>0</v>
      </c>
      <c r="NL46" s="451">
        <f t="shared" si="2755"/>
        <v>0</v>
      </c>
      <c r="NN46" s="457">
        <f t="shared" ref="NN46:OA46" si="2756">SUM(NN47:NN49)</f>
        <v>0</v>
      </c>
      <c r="NO46" s="450">
        <f t="shared" si="2756"/>
        <v>0</v>
      </c>
      <c r="NP46" s="450">
        <f t="shared" si="2756"/>
        <v>0</v>
      </c>
      <c r="NQ46" s="450">
        <f t="shared" si="2756"/>
        <v>0</v>
      </c>
      <c r="NR46" s="450">
        <f t="shared" si="2756"/>
        <v>0</v>
      </c>
      <c r="NS46" s="450">
        <f t="shared" si="2756"/>
        <v>0</v>
      </c>
      <c r="NT46" s="450">
        <f t="shared" si="2756"/>
        <v>0</v>
      </c>
      <c r="NU46" s="450">
        <f t="shared" si="2756"/>
        <v>0</v>
      </c>
      <c r="NV46" s="450">
        <f t="shared" si="2756"/>
        <v>0</v>
      </c>
      <c r="NW46" s="450">
        <f t="shared" si="2756"/>
        <v>0</v>
      </c>
      <c r="NX46" s="450">
        <f t="shared" si="2756"/>
        <v>0</v>
      </c>
      <c r="NY46" s="450">
        <f t="shared" si="2756"/>
        <v>0</v>
      </c>
      <c r="NZ46" s="462">
        <f t="shared" si="2756"/>
        <v>0</v>
      </c>
      <c r="OA46" s="451">
        <f t="shared" si="2756"/>
        <v>0</v>
      </c>
      <c r="OC46" s="457">
        <f t="shared" ref="OC46:OP46" si="2757">SUM(OC47:OC49)</f>
        <v>0</v>
      </c>
      <c r="OD46" s="450">
        <f t="shared" si="2757"/>
        <v>0</v>
      </c>
      <c r="OE46" s="450">
        <f t="shared" si="2757"/>
        <v>0</v>
      </c>
      <c r="OF46" s="450">
        <f t="shared" si="2757"/>
        <v>0</v>
      </c>
      <c r="OG46" s="450">
        <f t="shared" si="2757"/>
        <v>0</v>
      </c>
      <c r="OH46" s="450">
        <f t="shared" si="2757"/>
        <v>0</v>
      </c>
      <c r="OI46" s="450">
        <f t="shared" si="2757"/>
        <v>0</v>
      </c>
      <c r="OJ46" s="450">
        <f t="shared" si="2757"/>
        <v>0</v>
      </c>
      <c r="OK46" s="450">
        <f t="shared" si="2757"/>
        <v>0</v>
      </c>
      <c r="OL46" s="450">
        <f t="shared" si="2757"/>
        <v>0</v>
      </c>
      <c r="OM46" s="450">
        <f t="shared" si="2757"/>
        <v>0</v>
      </c>
      <c r="ON46" s="450">
        <f t="shared" si="2757"/>
        <v>0</v>
      </c>
      <c r="OO46" s="462">
        <f t="shared" si="2757"/>
        <v>0</v>
      </c>
      <c r="OP46" s="451">
        <f t="shared" si="2757"/>
        <v>0</v>
      </c>
      <c r="OR46" s="457">
        <f t="shared" ref="OR46:PE46" si="2758">SUM(OR47:OR49)</f>
        <v>0</v>
      </c>
      <c r="OS46" s="450">
        <f t="shared" si="2758"/>
        <v>0</v>
      </c>
      <c r="OT46" s="450">
        <f t="shared" si="2758"/>
        <v>0</v>
      </c>
      <c r="OU46" s="450">
        <f t="shared" si="2758"/>
        <v>0</v>
      </c>
      <c r="OV46" s="450">
        <f t="shared" si="2758"/>
        <v>0</v>
      </c>
      <c r="OW46" s="450">
        <f t="shared" si="2758"/>
        <v>0</v>
      </c>
      <c r="OX46" s="450">
        <f t="shared" si="2758"/>
        <v>0</v>
      </c>
      <c r="OY46" s="450">
        <f t="shared" si="2758"/>
        <v>0</v>
      </c>
      <c r="OZ46" s="450">
        <f t="shared" si="2758"/>
        <v>0</v>
      </c>
      <c r="PA46" s="450">
        <f t="shared" si="2758"/>
        <v>0</v>
      </c>
      <c r="PB46" s="450">
        <f t="shared" si="2758"/>
        <v>0</v>
      </c>
      <c r="PC46" s="450">
        <f t="shared" si="2758"/>
        <v>0</v>
      </c>
      <c r="PD46" s="462">
        <f t="shared" si="2758"/>
        <v>0</v>
      </c>
      <c r="PE46" s="451">
        <f t="shared" si="2758"/>
        <v>0</v>
      </c>
      <c r="PG46" s="457">
        <f t="shared" ref="PG46:PT46" si="2759">SUM(PG47:PG49)</f>
        <v>0</v>
      </c>
      <c r="PH46" s="450">
        <f t="shared" si="2759"/>
        <v>0</v>
      </c>
      <c r="PI46" s="450">
        <f t="shared" si="2759"/>
        <v>0</v>
      </c>
      <c r="PJ46" s="450">
        <f t="shared" si="2759"/>
        <v>0</v>
      </c>
      <c r="PK46" s="450">
        <f t="shared" si="2759"/>
        <v>0</v>
      </c>
      <c r="PL46" s="450">
        <f t="shared" si="2759"/>
        <v>0</v>
      </c>
      <c r="PM46" s="450">
        <f t="shared" si="2759"/>
        <v>0</v>
      </c>
      <c r="PN46" s="450">
        <f t="shared" si="2759"/>
        <v>0</v>
      </c>
      <c r="PO46" s="450">
        <f t="shared" si="2759"/>
        <v>0</v>
      </c>
      <c r="PP46" s="450">
        <f t="shared" si="2759"/>
        <v>0</v>
      </c>
      <c r="PQ46" s="450">
        <f t="shared" si="2759"/>
        <v>0</v>
      </c>
      <c r="PR46" s="450">
        <f t="shared" si="2759"/>
        <v>0</v>
      </c>
      <c r="PS46" s="462">
        <f t="shared" si="2759"/>
        <v>0</v>
      </c>
      <c r="PT46" s="451">
        <f t="shared" si="2759"/>
        <v>0</v>
      </c>
      <c r="PV46" s="457">
        <f t="shared" ref="PV46:QI46" si="2760">SUM(PV47:PV49)</f>
        <v>0</v>
      </c>
      <c r="PW46" s="450">
        <f t="shared" si="2760"/>
        <v>0</v>
      </c>
      <c r="PX46" s="450">
        <f t="shared" si="2760"/>
        <v>0</v>
      </c>
      <c r="PY46" s="450">
        <f t="shared" si="2760"/>
        <v>0</v>
      </c>
      <c r="PZ46" s="450">
        <f t="shared" si="2760"/>
        <v>0</v>
      </c>
      <c r="QA46" s="450">
        <f t="shared" si="2760"/>
        <v>0</v>
      </c>
      <c r="QB46" s="450">
        <f t="shared" si="2760"/>
        <v>0</v>
      </c>
      <c r="QC46" s="450">
        <f t="shared" si="2760"/>
        <v>0</v>
      </c>
      <c r="QD46" s="450">
        <f t="shared" si="2760"/>
        <v>0</v>
      </c>
      <c r="QE46" s="450">
        <f t="shared" si="2760"/>
        <v>0</v>
      </c>
      <c r="QF46" s="450">
        <f t="shared" si="2760"/>
        <v>0</v>
      </c>
      <c r="QG46" s="450">
        <f t="shared" si="2760"/>
        <v>0</v>
      </c>
      <c r="QH46" s="462">
        <f t="shared" si="2760"/>
        <v>0</v>
      </c>
      <c r="QI46" s="451">
        <f t="shared" si="2760"/>
        <v>0</v>
      </c>
      <c r="QK46" s="457">
        <f t="shared" ref="QK46:QX46" si="2761">SUM(QK47:QK49)</f>
        <v>0</v>
      </c>
      <c r="QL46" s="450">
        <f t="shared" si="2761"/>
        <v>0</v>
      </c>
      <c r="QM46" s="450">
        <f t="shared" si="2761"/>
        <v>0</v>
      </c>
      <c r="QN46" s="450">
        <f t="shared" si="2761"/>
        <v>0</v>
      </c>
      <c r="QO46" s="450">
        <f t="shared" si="2761"/>
        <v>0</v>
      </c>
      <c r="QP46" s="450">
        <f t="shared" si="2761"/>
        <v>0</v>
      </c>
      <c r="QQ46" s="450">
        <f t="shared" si="2761"/>
        <v>0</v>
      </c>
      <c r="QR46" s="450">
        <f t="shared" si="2761"/>
        <v>0</v>
      </c>
      <c r="QS46" s="450">
        <f t="shared" si="2761"/>
        <v>0</v>
      </c>
      <c r="QT46" s="450">
        <f t="shared" si="2761"/>
        <v>0</v>
      </c>
      <c r="QU46" s="450">
        <f t="shared" si="2761"/>
        <v>0</v>
      </c>
      <c r="QV46" s="450">
        <f t="shared" si="2761"/>
        <v>0</v>
      </c>
      <c r="QW46" s="462">
        <f t="shared" si="2761"/>
        <v>0</v>
      </c>
      <c r="QX46" s="451">
        <f t="shared" si="2761"/>
        <v>0</v>
      </c>
      <c r="QZ46" s="457">
        <f t="shared" ref="QZ46:RM46" si="2762">SUM(QZ47:QZ49)</f>
        <v>0</v>
      </c>
      <c r="RA46" s="450">
        <f t="shared" si="2762"/>
        <v>0</v>
      </c>
      <c r="RB46" s="450">
        <f t="shared" si="2762"/>
        <v>0</v>
      </c>
      <c r="RC46" s="450">
        <f t="shared" si="2762"/>
        <v>0</v>
      </c>
      <c r="RD46" s="450">
        <f t="shared" si="2762"/>
        <v>0</v>
      </c>
      <c r="RE46" s="450">
        <f t="shared" si="2762"/>
        <v>0</v>
      </c>
      <c r="RF46" s="450">
        <f t="shared" si="2762"/>
        <v>0</v>
      </c>
      <c r="RG46" s="450">
        <f t="shared" si="2762"/>
        <v>0</v>
      </c>
      <c r="RH46" s="450">
        <f t="shared" si="2762"/>
        <v>0</v>
      </c>
      <c r="RI46" s="450">
        <f t="shared" si="2762"/>
        <v>0</v>
      </c>
      <c r="RJ46" s="450">
        <f t="shared" si="2762"/>
        <v>0</v>
      </c>
      <c r="RK46" s="450">
        <f t="shared" si="2762"/>
        <v>0</v>
      </c>
      <c r="RL46" s="462">
        <f t="shared" si="2762"/>
        <v>0</v>
      </c>
      <c r="RM46" s="451">
        <f t="shared" si="2762"/>
        <v>0</v>
      </c>
      <c r="RO46" s="457">
        <f t="shared" ref="RO46:SB46" si="2763">SUM(RO47:RO49)</f>
        <v>0</v>
      </c>
      <c r="RP46" s="450">
        <f t="shared" si="2763"/>
        <v>0</v>
      </c>
      <c r="RQ46" s="450">
        <f t="shared" si="2763"/>
        <v>0</v>
      </c>
      <c r="RR46" s="450">
        <f t="shared" si="2763"/>
        <v>0</v>
      </c>
      <c r="RS46" s="450">
        <f t="shared" si="2763"/>
        <v>0</v>
      </c>
      <c r="RT46" s="450">
        <f t="shared" si="2763"/>
        <v>0</v>
      </c>
      <c r="RU46" s="450">
        <f t="shared" si="2763"/>
        <v>0</v>
      </c>
      <c r="RV46" s="450">
        <f t="shared" si="2763"/>
        <v>0</v>
      </c>
      <c r="RW46" s="450">
        <f t="shared" si="2763"/>
        <v>0</v>
      </c>
      <c r="RX46" s="450">
        <f t="shared" si="2763"/>
        <v>0</v>
      </c>
      <c r="RY46" s="450">
        <f t="shared" si="2763"/>
        <v>0</v>
      </c>
      <c r="RZ46" s="450">
        <f t="shared" si="2763"/>
        <v>0</v>
      </c>
      <c r="SA46" s="462">
        <f t="shared" si="2763"/>
        <v>0</v>
      </c>
      <c r="SB46" s="451">
        <f t="shared" si="2763"/>
        <v>0</v>
      </c>
      <c r="SD46" s="457">
        <f t="shared" ref="SD46:SQ46" si="2764">SUM(SD47:SD49)</f>
        <v>0</v>
      </c>
      <c r="SE46" s="450">
        <f t="shared" si="2764"/>
        <v>0</v>
      </c>
      <c r="SF46" s="450">
        <f t="shared" si="2764"/>
        <v>0</v>
      </c>
      <c r="SG46" s="450">
        <f t="shared" si="2764"/>
        <v>0</v>
      </c>
      <c r="SH46" s="450">
        <f t="shared" si="2764"/>
        <v>0</v>
      </c>
      <c r="SI46" s="450">
        <f t="shared" si="2764"/>
        <v>0</v>
      </c>
      <c r="SJ46" s="450">
        <f t="shared" si="2764"/>
        <v>0</v>
      </c>
      <c r="SK46" s="450">
        <f t="shared" si="2764"/>
        <v>0</v>
      </c>
      <c r="SL46" s="450">
        <f t="shared" si="2764"/>
        <v>0</v>
      </c>
      <c r="SM46" s="450">
        <f t="shared" si="2764"/>
        <v>0</v>
      </c>
      <c r="SN46" s="450">
        <f t="shared" si="2764"/>
        <v>0</v>
      </c>
      <c r="SO46" s="450">
        <f t="shared" si="2764"/>
        <v>0</v>
      </c>
      <c r="SP46" s="462">
        <f t="shared" si="2764"/>
        <v>0</v>
      </c>
      <c r="SQ46" s="451">
        <f t="shared" si="2764"/>
        <v>0</v>
      </c>
      <c r="SS46" s="457">
        <f t="shared" ref="SS46:TF46" si="2765">SUM(SS47:SS49)</f>
        <v>0</v>
      </c>
      <c r="ST46" s="450">
        <f t="shared" si="2765"/>
        <v>0</v>
      </c>
      <c r="SU46" s="450">
        <f t="shared" si="2765"/>
        <v>0</v>
      </c>
      <c r="SV46" s="450">
        <f t="shared" si="2765"/>
        <v>0</v>
      </c>
      <c r="SW46" s="450">
        <f t="shared" si="2765"/>
        <v>0</v>
      </c>
      <c r="SX46" s="450">
        <f t="shared" si="2765"/>
        <v>0</v>
      </c>
      <c r="SY46" s="450">
        <f t="shared" si="2765"/>
        <v>0</v>
      </c>
      <c r="SZ46" s="450">
        <f t="shared" si="2765"/>
        <v>0</v>
      </c>
      <c r="TA46" s="450">
        <f t="shared" si="2765"/>
        <v>0</v>
      </c>
      <c r="TB46" s="450">
        <f t="shared" si="2765"/>
        <v>0</v>
      </c>
      <c r="TC46" s="450">
        <f t="shared" si="2765"/>
        <v>0</v>
      </c>
      <c r="TD46" s="450">
        <f t="shared" si="2765"/>
        <v>0</v>
      </c>
      <c r="TE46" s="462">
        <f t="shared" si="2765"/>
        <v>0</v>
      </c>
      <c r="TF46" s="451">
        <f t="shared" si="2765"/>
        <v>0</v>
      </c>
      <c r="TH46" s="457">
        <f t="shared" ref="TH46:TU46" si="2766">SUM(TH47:TH49)</f>
        <v>0</v>
      </c>
      <c r="TI46" s="450">
        <f t="shared" si="2766"/>
        <v>0</v>
      </c>
      <c r="TJ46" s="450">
        <f t="shared" si="2766"/>
        <v>0</v>
      </c>
      <c r="TK46" s="450">
        <f t="shared" si="2766"/>
        <v>0</v>
      </c>
      <c r="TL46" s="450">
        <f t="shared" si="2766"/>
        <v>0</v>
      </c>
      <c r="TM46" s="450">
        <f t="shared" si="2766"/>
        <v>0</v>
      </c>
      <c r="TN46" s="450">
        <f t="shared" si="2766"/>
        <v>0</v>
      </c>
      <c r="TO46" s="450">
        <f t="shared" si="2766"/>
        <v>0</v>
      </c>
      <c r="TP46" s="450">
        <f t="shared" si="2766"/>
        <v>0</v>
      </c>
      <c r="TQ46" s="450">
        <f t="shared" si="2766"/>
        <v>0</v>
      </c>
      <c r="TR46" s="450">
        <f t="shared" si="2766"/>
        <v>0</v>
      </c>
      <c r="TS46" s="450">
        <f t="shared" si="2766"/>
        <v>0</v>
      </c>
      <c r="TT46" s="462">
        <f t="shared" si="2766"/>
        <v>0</v>
      </c>
      <c r="TU46" s="451">
        <f t="shared" si="2766"/>
        <v>0</v>
      </c>
      <c r="TW46" s="457">
        <f t="shared" ref="TW46:UJ46" si="2767">SUM(TW47:TW49)</f>
        <v>0</v>
      </c>
      <c r="TX46" s="450">
        <f t="shared" si="2767"/>
        <v>0</v>
      </c>
      <c r="TY46" s="450">
        <f t="shared" si="2767"/>
        <v>0</v>
      </c>
      <c r="TZ46" s="450">
        <f t="shared" si="2767"/>
        <v>0</v>
      </c>
      <c r="UA46" s="450">
        <f t="shared" si="2767"/>
        <v>0</v>
      </c>
      <c r="UB46" s="450">
        <f t="shared" si="2767"/>
        <v>0</v>
      </c>
      <c r="UC46" s="450">
        <f t="shared" si="2767"/>
        <v>0</v>
      </c>
      <c r="UD46" s="450">
        <f t="shared" si="2767"/>
        <v>0</v>
      </c>
      <c r="UE46" s="450">
        <f t="shared" si="2767"/>
        <v>0</v>
      </c>
      <c r="UF46" s="450">
        <f t="shared" si="2767"/>
        <v>0</v>
      </c>
      <c r="UG46" s="450">
        <f t="shared" si="2767"/>
        <v>0</v>
      </c>
      <c r="UH46" s="450">
        <f t="shared" si="2767"/>
        <v>0</v>
      </c>
      <c r="UI46" s="462">
        <f t="shared" si="2767"/>
        <v>0</v>
      </c>
      <c r="UJ46" s="451">
        <f t="shared" si="2767"/>
        <v>0</v>
      </c>
      <c r="UL46" s="457">
        <f t="shared" ref="UL46:UY46" si="2768">SUM(UL47:UL49)</f>
        <v>0</v>
      </c>
      <c r="UM46" s="450">
        <f t="shared" si="2768"/>
        <v>0</v>
      </c>
      <c r="UN46" s="450">
        <f t="shared" si="2768"/>
        <v>0</v>
      </c>
      <c r="UO46" s="450">
        <f t="shared" si="2768"/>
        <v>0</v>
      </c>
      <c r="UP46" s="450">
        <f t="shared" si="2768"/>
        <v>0</v>
      </c>
      <c r="UQ46" s="450">
        <f t="shared" si="2768"/>
        <v>0</v>
      </c>
      <c r="UR46" s="450">
        <f t="shared" si="2768"/>
        <v>0</v>
      </c>
      <c r="US46" s="450">
        <f t="shared" si="2768"/>
        <v>0</v>
      </c>
      <c r="UT46" s="450">
        <f t="shared" si="2768"/>
        <v>0</v>
      </c>
      <c r="UU46" s="450">
        <f t="shared" si="2768"/>
        <v>0</v>
      </c>
      <c r="UV46" s="450">
        <f t="shared" si="2768"/>
        <v>0</v>
      </c>
      <c r="UW46" s="450">
        <f t="shared" si="2768"/>
        <v>0</v>
      </c>
      <c r="UX46" s="462">
        <f t="shared" si="2768"/>
        <v>0</v>
      </c>
      <c r="UY46" s="451">
        <f t="shared" si="2768"/>
        <v>0</v>
      </c>
      <c r="VA46" s="457">
        <f t="shared" ref="VA46:VN46" si="2769">SUM(VA47:VA49)</f>
        <v>0</v>
      </c>
      <c r="VB46" s="450">
        <f t="shared" si="2769"/>
        <v>0</v>
      </c>
      <c r="VC46" s="450">
        <f t="shared" si="2769"/>
        <v>0</v>
      </c>
      <c r="VD46" s="450">
        <f t="shared" si="2769"/>
        <v>0</v>
      </c>
      <c r="VE46" s="450">
        <f t="shared" si="2769"/>
        <v>0</v>
      </c>
      <c r="VF46" s="450">
        <f t="shared" si="2769"/>
        <v>0</v>
      </c>
      <c r="VG46" s="450">
        <f t="shared" si="2769"/>
        <v>0</v>
      </c>
      <c r="VH46" s="450">
        <f t="shared" si="2769"/>
        <v>0</v>
      </c>
      <c r="VI46" s="450">
        <f t="shared" si="2769"/>
        <v>0</v>
      </c>
      <c r="VJ46" s="450">
        <f t="shared" si="2769"/>
        <v>0</v>
      </c>
      <c r="VK46" s="450">
        <f t="shared" si="2769"/>
        <v>0</v>
      </c>
      <c r="VL46" s="450">
        <f t="shared" si="2769"/>
        <v>0</v>
      </c>
      <c r="VM46" s="462">
        <f t="shared" si="2769"/>
        <v>0</v>
      </c>
      <c r="VN46" s="451">
        <f t="shared" si="2769"/>
        <v>0</v>
      </c>
      <c r="VP46" s="457">
        <f t="shared" ref="VP46:WC46" si="2770">SUM(VP47:VP49)</f>
        <v>0</v>
      </c>
      <c r="VQ46" s="450">
        <f t="shared" si="2770"/>
        <v>0</v>
      </c>
      <c r="VR46" s="450">
        <f t="shared" si="2770"/>
        <v>0</v>
      </c>
      <c r="VS46" s="450">
        <f t="shared" si="2770"/>
        <v>0</v>
      </c>
      <c r="VT46" s="450">
        <f t="shared" si="2770"/>
        <v>0</v>
      </c>
      <c r="VU46" s="450">
        <f t="shared" si="2770"/>
        <v>0</v>
      </c>
      <c r="VV46" s="450">
        <f t="shared" si="2770"/>
        <v>0</v>
      </c>
      <c r="VW46" s="450">
        <f t="shared" si="2770"/>
        <v>0</v>
      </c>
      <c r="VX46" s="450">
        <f t="shared" si="2770"/>
        <v>0</v>
      </c>
      <c r="VY46" s="450">
        <f t="shared" si="2770"/>
        <v>0</v>
      </c>
      <c r="VZ46" s="450">
        <f t="shared" si="2770"/>
        <v>0</v>
      </c>
      <c r="WA46" s="450">
        <f t="shared" si="2770"/>
        <v>0</v>
      </c>
      <c r="WB46" s="462">
        <f t="shared" si="2770"/>
        <v>0</v>
      </c>
      <c r="WC46" s="451">
        <f t="shared" si="2770"/>
        <v>0</v>
      </c>
      <c r="WE46" s="457">
        <f t="shared" ref="WE46:WR46" si="2771">SUM(WE47:WE49)</f>
        <v>0</v>
      </c>
      <c r="WF46" s="450">
        <f t="shared" si="2771"/>
        <v>0</v>
      </c>
      <c r="WG46" s="450">
        <f t="shared" si="2771"/>
        <v>0</v>
      </c>
      <c r="WH46" s="450">
        <f t="shared" si="2771"/>
        <v>0</v>
      </c>
      <c r="WI46" s="450">
        <f t="shared" si="2771"/>
        <v>0</v>
      </c>
      <c r="WJ46" s="450">
        <f t="shared" si="2771"/>
        <v>0</v>
      </c>
      <c r="WK46" s="450">
        <f t="shared" si="2771"/>
        <v>0</v>
      </c>
      <c r="WL46" s="450">
        <f t="shared" si="2771"/>
        <v>0</v>
      </c>
      <c r="WM46" s="450">
        <f t="shared" si="2771"/>
        <v>0</v>
      </c>
      <c r="WN46" s="450">
        <f t="shared" si="2771"/>
        <v>0</v>
      </c>
      <c r="WO46" s="450">
        <f t="shared" si="2771"/>
        <v>0</v>
      </c>
      <c r="WP46" s="450">
        <f t="shared" si="2771"/>
        <v>0</v>
      </c>
      <c r="WQ46" s="462">
        <f t="shared" si="2771"/>
        <v>0</v>
      </c>
      <c r="WR46" s="451">
        <f t="shared" si="2771"/>
        <v>0</v>
      </c>
      <c r="WT46" s="457">
        <f t="shared" ref="WT46:XG46" si="2772">SUM(WT47:WT49)</f>
        <v>0</v>
      </c>
      <c r="WU46" s="450">
        <f t="shared" si="2772"/>
        <v>0</v>
      </c>
      <c r="WV46" s="450">
        <f t="shared" si="2772"/>
        <v>0</v>
      </c>
      <c r="WW46" s="450">
        <f t="shared" si="2772"/>
        <v>0</v>
      </c>
      <c r="WX46" s="450">
        <f t="shared" si="2772"/>
        <v>0</v>
      </c>
      <c r="WY46" s="450">
        <f t="shared" si="2772"/>
        <v>0</v>
      </c>
      <c r="WZ46" s="450">
        <f t="shared" si="2772"/>
        <v>0</v>
      </c>
      <c r="XA46" s="450">
        <f t="shared" si="2772"/>
        <v>0</v>
      </c>
      <c r="XB46" s="450">
        <f t="shared" si="2772"/>
        <v>0</v>
      </c>
      <c r="XC46" s="450">
        <f t="shared" si="2772"/>
        <v>0</v>
      </c>
      <c r="XD46" s="450">
        <f t="shared" si="2772"/>
        <v>0</v>
      </c>
      <c r="XE46" s="450">
        <f t="shared" si="2772"/>
        <v>0</v>
      </c>
      <c r="XF46" s="462">
        <f t="shared" si="2772"/>
        <v>0</v>
      </c>
      <c r="XG46" s="451">
        <f t="shared" si="2772"/>
        <v>0</v>
      </c>
      <c r="XI46" s="457">
        <f t="shared" ref="XI46:XV46" si="2773">SUM(XI47:XI49)</f>
        <v>0</v>
      </c>
      <c r="XJ46" s="450">
        <f t="shared" si="2773"/>
        <v>0</v>
      </c>
      <c r="XK46" s="450">
        <f t="shared" si="2773"/>
        <v>0</v>
      </c>
      <c r="XL46" s="450">
        <f t="shared" si="2773"/>
        <v>0</v>
      </c>
      <c r="XM46" s="450">
        <f t="shared" si="2773"/>
        <v>0</v>
      </c>
      <c r="XN46" s="450">
        <f t="shared" si="2773"/>
        <v>0</v>
      </c>
      <c r="XO46" s="450">
        <f t="shared" si="2773"/>
        <v>0</v>
      </c>
      <c r="XP46" s="450">
        <f t="shared" si="2773"/>
        <v>0</v>
      </c>
      <c r="XQ46" s="450">
        <f t="shared" si="2773"/>
        <v>0</v>
      </c>
      <c r="XR46" s="450">
        <f t="shared" si="2773"/>
        <v>0</v>
      </c>
      <c r="XS46" s="450">
        <f t="shared" si="2773"/>
        <v>0</v>
      </c>
      <c r="XT46" s="450">
        <f t="shared" si="2773"/>
        <v>0</v>
      </c>
      <c r="XU46" s="462">
        <f t="shared" si="2773"/>
        <v>0</v>
      </c>
      <c r="XV46" s="451">
        <f t="shared" si="2773"/>
        <v>0</v>
      </c>
      <c r="XX46" s="457">
        <f t="shared" ref="XX46:YK46" si="2774">SUM(XX47:XX49)</f>
        <v>0</v>
      </c>
      <c r="XY46" s="450">
        <f t="shared" si="2774"/>
        <v>0</v>
      </c>
      <c r="XZ46" s="450">
        <f t="shared" si="2774"/>
        <v>0</v>
      </c>
      <c r="YA46" s="450">
        <f t="shared" si="2774"/>
        <v>0</v>
      </c>
      <c r="YB46" s="450">
        <f t="shared" si="2774"/>
        <v>0</v>
      </c>
      <c r="YC46" s="450">
        <f t="shared" si="2774"/>
        <v>0</v>
      </c>
      <c r="YD46" s="450">
        <f t="shared" si="2774"/>
        <v>0</v>
      </c>
      <c r="YE46" s="450">
        <f t="shared" si="2774"/>
        <v>0</v>
      </c>
      <c r="YF46" s="450">
        <f t="shared" si="2774"/>
        <v>0</v>
      </c>
      <c r="YG46" s="450">
        <f t="shared" si="2774"/>
        <v>0</v>
      </c>
      <c r="YH46" s="450">
        <f t="shared" si="2774"/>
        <v>0</v>
      </c>
      <c r="YI46" s="450">
        <f t="shared" si="2774"/>
        <v>0</v>
      </c>
      <c r="YJ46" s="462">
        <f t="shared" si="2774"/>
        <v>0</v>
      </c>
      <c r="YK46" s="451">
        <f t="shared" si="2774"/>
        <v>0</v>
      </c>
      <c r="YM46" s="457">
        <f t="shared" ref="YM46:YZ46" si="2775">SUM(YM47:YM49)</f>
        <v>0</v>
      </c>
      <c r="YN46" s="450">
        <f t="shared" si="2775"/>
        <v>0</v>
      </c>
      <c r="YO46" s="450">
        <f t="shared" si="2775"/>
        <v>0</v>
      </c>
      <c r="YP46" s="450">
        <f t="shared" si="2775"/>
        <v>0</v>
      </c>
      <c r="YQ46" s="450">
        <f t="shared" si="2775"/>
        <v>0</v>
      </c>
      <c r="YR46" s="450">
        <f t="shared" si="2775"/>
        <v>0</v>
      </c>
      <c r="YS46" s="450">
        <f t="shared" si="2775"/>
        <v>0</v>
      </c>
      <c r="YT46" s="450">
        <f t="shared" si="2775"/>
        <v>0</v>
      </c>
      <c r="YU46" s="450">
        <f t="shared" si="2775"/>
        <v>0</v>
      </c>
      <c r="YV46" s="450">
        <f t="shared" si="2775"/>
        <v>0</v>
      </c>
      <c r="YW46" s="450">
        <f t="shared" si="2775"/>
        <v>0</v>
      </c>
      <c r="YX46" s="450">
        <f t="shared" si="2775"/>
        <v>0</v>
      </c>
      <c r="YY46" s="462">
        <f t="shared" si="2775"/>
        <v>0</v>
      </c>
      <c r="YZ46" s="451">
        <f t="shared" si="2775"/>
        <v>0</v>
      </c>
      <c r="ZB46" s="457">
        <f t="shared" ref="ZB46:ZO46" si="2776">SUM(ZB47:ZB49)</f>
        <v>0</v>
      </c>
      <c r="ZC46" s="450">
        <f t="shared" si="2776"/>
        <v>0</v>
      </c>
      <c r="ZD46" s="450">
        <f t="shared" si="2776"/>
        <v>0</v>
      </c>
      <c r="ZE46" s="450">
        <f t="shared" si="2776"/>
        <v>0</v>
      </c>
      <c r="ZF46" s="450">
        <f t="shared" si="2776"/>
        <v>0</v>
      </c>
      <c r="ZG46" s="450">
        <f t="shared" si="2776"/>
        <v>0</v>
      </c>
      <c r="ZH46" s="450">
        <f t="shared" si="2776"/>
        <v>0</v>
      </c>
      <c r="ZI46" s="450">
        <f t="shared" si="2776"/>
        <v>0</v>
      </c>
      <c r="ZJ46" s="450">
        <f t="shared" si="2776"/>
        <v>0</v>
      </c>
      <c r="ZK46" s="450">
        <f t="shared" si="2776"/>
        <v>0</v>
      </c>
      <c r="ZL46" s="450">
        <f t="shared" si="2776"/>
        <v>0</v>
      </c>
      <c r="ZM46" s="450">
        <f t="shared" si="2776"/>
        <v>0</v>
      </c>
      <c r="ZN46" s="462">
        <f t="shared" si="2776"/>
        <v>0</v>
      </c>
      <c r="ZO46" s="451">
        <f t="shared" si="2776"/>
        <v>0</v>
      </c>
      <c r="ZQ46" s="457">
        <f t="shared" ref="ZQ46:AAD46" si="2777">SUM(ZQ47:ZQ49)</f>
        <v>0</v>
      </c>
      <c r="ZR46" s="450">
        <f t="shared" si="2777"/>
        <v>0</v>
      </c>
      <c r="ZS46" s="450">
        <f t="shared" si="2777"/>
        <v>0</v>
      </c>
      <c r="ZT46" s="450">
        <f t="shared" si="2777"/>
        <v>0</v>
      </c>
      <c r="ZU46" s="450">
        <f t="shared" si="2777"/>
        <v>0</v>
      </c>
      <c r="ZV46" s="450">
        <f t="shared" si="2777"/>
        <v>0</v>
      </c>
      <c r="ZW46" s="450">
        <f t="shared" si="2777"/>
        <v>0</v>
      </c>
      <c r="ZX46" s="450">
        <f t="shared" si="2777"/>
        <v>0</v>
      </c>
      <c r="ZY46" s="450">
        <f t="shared" si="2777"/>
        <v>0</v>
      </c>
      <c r="ZZ46" s="450">
        <f t="shared" si="2777"/>
        <v>0</v>
      </c>
      <c r="AAA46" s="450">
        <f t="shared" si="2777"/>
        <v>0</v>
      </c>
      <c r="AAB46" s="450">
        <f t="shared" si="2777"/>
        <v>0</v>
      </c>
      <c r="AAC46" s="462">
        <f t="shared" si="2777"/>
        <v>0</v>
      </c>
      <c r="AAD46" s="451">
        <f t="shared" si="2777"/>
        <v>0</v>
      </c>
      <c r="AAF46" s="457">
        <f t="shared" ref="AAF46:AAS46" si="2778">SUM(AAF47:AAF49)</f>
        <v>0</v>
      </c>
      <c r="AAG46" s="450">
        <f t="shared" si="2778"/>
        <v>0</v>
      </c>
      <c r="AAH46" s="450">
        <f t="shared" si="2778"/>
        <v>0</v>
      </c>
      <c r="AAI46" s="450">
        <f t="shared" si="2778"/>
        <v>0</v>
      </c>
      <c r="AAJ46" s="450">
        <f t="shared" si="2778"/>
        <v>0</v>
      </c>
      <c r="AAK46" s="450">
        <f t="shared" si="2778"/>
        <v>0</v>
      </c>
      <c r="AAL46" s="450">
        <f t="shared" si="2778"/>
        <v>0</v>
      </c>
      <c r="AAM46" s="450">
        <f t="shared" si="2778"/>
        <v>0</v>
      </c>
      <c r="AAN46" s="450">
        <f t="shared" si="2778"/>
        <v>0</v>
      </c>
      <c r="AAO46" s="450">
        <f t="shared" si="2778"/>
        <v>0</v>
      </c>
      <c r="AAP46" s="450">
        <f t="shared" si="2778"/>
        <v>0</v>
      </c>
      <c r="AAQ46" s="450">
        <f t="shared" si="2778"/>
        <v>0</v>
      </c>
      <c r="AAR46" s="462">
        <f t="shared" si="2778"/>
        <v>0</v>
      </c>
      <c r="AAS46" s="451">
        <f t="shared" si="2778"/>
        <v>0</v>
      </c>
      <c r="AAU46" s="457">
        <f t="shared" ref="AAU46:ABH46" si="2779">SUM(AAU47:AAU49)</f>
        <v>0</v>
      </c>
      <c r="AAV46" s="450">
        <f t="shared" si="2779"/>
        <v>0</v>
      </c>
      <c r="AAW46" s="450">
        <f t="shared" si="2779"/>
        <v>0</v>
      </c>
      <c r="AAX46" s="450">
        <f t="shared" si="2779"/>
        <v>0</v>
      </c>
      <c r="AAY46" s="450">
        <f t="shared" si="2779"/>
        <v>0</v>
      </c>
      <c r="AAZ46" s="450">
        <f t="shared" si="2779"/>
        <v>0</v>
      </c>
      <c r="ABA46" s="450">
        <f t="shared" si="2779"/>
        <v>0</v>
      </c>
      <c r="ABB46" s="450">
        <f t="shared" si="2779"/>
        <v>0</v>
      </c>
      <c r="ABC46" s="450">
        <f t="shared" si="2779"/>
        <v>0</v>
      </c>
      <c r="ABD46" s="450">
        <f t="shared" si="2779"/>
        <v>0</v>
      </c>
      <c r="ABE46" s="450">
        <f t="shared" si="2779"/>
        <v>0</v>
      </c>
      <c r="ABF46" s="450">
        <f t="shared" si="2779"/>
        <v>0</v>
      </c>
      <c r="ABG46" s="462">
        <f t="shared" si="2779"/>
        <v>0</v>
      </c>
      <c r="ABH46" s="451">
        <f t="shared" si="2779"/>
        <v>0</v>
      </c>
      <c r="ABJ46" s="457">
        <f t="shared" ref="ABJ46:ABW46" si="2780">SUM(ABJ47:ABJ49)</f>
        <v>0</v>
      </c>
      <c r="ABK46" s="450">
        <f t="shared" si="2780"/>
        <v>0</v>
      </c>
      <c r="ABL46" s="450">
        <f t="shared" si="2780"/>
        <v>0</v>
      </c>
      <c r="ABM46" s="450">
        <f t="shared" si="2780"/>
        <v>0</v>
      </c>
      <c r="ABN46" s="450">
        <f t="shared" si="2780"/>
        <v>0</v>
      </c>
      <c r="ABO46" s="450">
        <f t="shared" si="2780"/>
        <v>0</v>
      </c>
      <c r="ABP46" s="450">
        <f t="shared" si="2780"/>
        <v>0</v>
      </c>
      <c r="ABQ46" s="450">
        <f t="shared" si="2780"/>
        <v>0</v>
      </c>
      <c r="ABR46" s="450">
        <f t="shared" si="2780"/>
        <v>0</v>
      </c>
      <c r="ABS46" s="450">
        <f t="shared" si="2780"/>
        <v>0</v>
      </c>
      <c r="ABT46" s="450">
        <f t="shared" si="2780"/>
        <v>0</v>
      </c>
      <c r="ABU46" s="450">
        <f t="shared" si="2780"/>
        <v>0</v>
      </c>
      <c r="ABV46" s="462">
        <f t="shared" si="2780"/>
        <v>0</v>
      </c>
      <c r="ABW46" s="451">
        <f t="shared" si="2780"/>
        <v>0</v>
      </c>
      <c r="ABY46" s="457">
        <f t="shared" ref="ABY46:ACL46" si="2781">SUM(ABY47:ABY49)</f>
        <v>0</v>
      </c>
      <c r="ABZ46" s="450">
        <f t="shared" si="2781"/>
        <v>0</v>
      </c>
      <c r="ACA46" s="450">
        <f t="shared" si="2781"/>
        <v>0</v>
      </c>
      <c r="ACB46" s="450">
        <f t="shared" si="2781"/>
        <v>0</v>
      </c>
      <c r="ACC46" s="450">
        <f t="shared" si="2781"/>
        <v>0</v>
      </c>
      <c r="ACD46" s="450">
        <f t="shared" si="2781"/>
        <v>0</v>
      </c>
      <c r="ACE46" s="450">
        <f t="shared" si="2781"/>
        <v>0</v>
      </c>
      <c r="ACF46" s="450">
        <f t="shared" si="2781"/>
        <v>0</v>
      </c>
      <c r="ACG46" s="450">
        <f t="shared" si="2781"/>
        <v>0</v>
      </c>
      <c r="ACH46" s="450">
        <f t="shared" si="2781"/>
        <v>0</v>
      </c>
      <c r="ACI46" s="450">
        <f t="shared" si="2781"/>
        <v>0</v>
      </c>
      <c r="ACJ46" s="450">
        <f t="shared" si="2781"/>
        <v>0</v>
      </c>
      <c r="ACK46" s="462">
        <f t="shared" si="2781"/>
        <v>0</v>
      </c>
      <c r="ACL46" s="451">
        <f t="shared" si="2781"/>
        <v>0</v>
      </c>
      <c r="ACN46" s="457">
        <f t="shared" ref="ACN46:ADA46" si="2782">SUM(ACN47:ACN49)</f>
        <v>0</v>
      </c>
      <c r="ACO46" s="450">
        <f t="shared" si="2782"/>
        <v>0</v>
      </c>
      <c r="ACP46" s="450">
        <f t="shared" si="2782"/>
        <v>0</v>
      </c>
      <c r="ACQ46" s="450">
        <f t="shared" si="2782"/>
        <v>0</v>
      </c>
      <c r="ACR46" s="450">
        <f t="shared" si="2782"/>
        <v>0</v>
      </c>
      <c r="ACS46" s="450">
        <f t="shared" si="2782"/>
        <v>0</v>
      </c>
      <c r="ACT46" s="450">
        <f t="shared" si="2782"/>
        <v>0</v>
      </c>
      <c r="ACU46" s="450">
        <f t="shared" si="2782"/>
        <v>0</v>
      </c>
      <c r="ACV46" s="450">
        <f t="shared" si="2782"/>
        <v>0</v>
      </c>
      <c r="ACW46" s="450">
        <f t="shared" si="2782"/>
        <v>0</v>
      </c>
      <c r="ACX46" s="450">
        <f t="shared" si="2782"/>
        <v>0</v>
      </c>
      <c r="ACY46" s="450">
        <f t="shared" si="2782"/>
        <v>0</v>
      </c>
      <c r="ACZ46" s="462">
        <f t="shared" si="2782"/>
        <v>0</v>
      </c>
      <c r="ADA46" s="451">
        <f t="shared" si="2782"/>
        <v>0</v>
      </c>
      <c r="ADC46" s="457">
        <f t="shared" ref="ADC46:ADP46" si="2783">SUM(ADC47:ADC49)</f>
        <v>0</v>
      </c>
      <c r="ADD46" s="450">
        <f t="shared" si="2783"/>
        <v>0</v>
      </c>
      <c r="ADE46" s="450">
        <f t="shared" si="2783"/>
        <v>0</v>
      </c>
      <c r="ADF46" s="450">
        <f t="shared" si="2783"/>
        <v>0</v>
      </c>
      <c r="ADG46" s="450">
        <f t="shared" si="2783"/>
        <v>0</v>
      </c>
      <c r="ADH46" s="450">
        <f t="shared" si="2783"/>
        <v>0</v>
      </c>
      <c r="ADI46" s="450">
        <f t="shared" si="2783"/>
        <v>0</v>
      </c>
      <c r="ADJ46" s="450">
        <f t="shared" si="2783"/>
        <v>0</v>
      </c>
      <c r="ADK46" s="450">
        <f t="shared" si="2783"/>
        <v>0</v>
      </c>
      <c r="ADL46" s="450">
        <f t="shared" si="2783"/>
        <v>0</v>
      </c>
      <c r="ADM46" s="450">
        <f t="shared" si="2783"/>
        <v>0</v>
      </c>
      <c r="ADN46" s="450">
        <f t="shared" si="2783"/>
        <v>0</v>
      </c>
      <c r="ADO46" s="462">
        <f t="shared" si="2783"/>
        <v>0</v>
      </c>
      <c r="ADP46" s="451">
        <f t="shared" si="2783"/>
        <v>0</v>
      </c>
      <c r="ADR46" s="457">
        <f t="shared" ref="ADR46:AEE46" si="2784">SUM(ADR47:ADR49)</f>
        <v>0</v>
      </c>
      <c r="ADS46" s="450">
        <f t="shared" si="2784"/>
        <v>0</v>
      </c>
      <c r="ADT46" s="450">
        <f t="shared" si="2784"/>
        <v>0</v>
      </c>
      <c r="ADU46" s="450">
        <f t="shared" si="2784"/>
        <v>0</v>
      </c>
      <c r="ADV46" s="450">
        <f t="shared" si="2784"/>
        <v>0</v>
      </c>
      <c r="ADW46" s="450">
        <f t="shared" si="2784"/>
        <v>0</v>
      </c>
      <c r="ADX46" s="450">
        <f t="shared" si="2784"/>
        <v>0</v>
      </c>
      <c r="ADY46" s="450">
        <f t="shared" si="2784"/>
        <v>0</v>
      </c>
      <c r="ADZ46" s="450">
        <f t="shared" si="2784"/>
        <v>0</v>
      </c>
      <c r="AEA46" s="450">
        <f t="shared" si="2784"/>
        <v>0</v>
      </c>
      <c r="AEB46" s="450">
        <f t="shared" si="2784"/>
        <v>0</v>
      </c>
      <c r="AEC46" s="450">
        <f t="shared" si="2784"/>
        <v>0</v>
      </c>
      <c r="AED46" s="462">
        <f t="shared" si="2784"/>
        <v>0</v>
      </c>
      <c r="AEE46" s="451">
        <f t="shared" si="2784"/>
        <v>0</v>
      </c>
      <c r="AEG46" s="457">
        <f t="shared" ref="AEG46:AET46" si="2785">SUM(AEG47:AEG49)</f>
        <v>0</v>
      </c>
      <c r="AEH46" s="450">
        <f t="shared" si="2785"/>
        <v>0</v>
      </c>
      <c r="AEI46" s="450">
        <f t="shared" si="2785"/>
        <v>0</v>
      </c>
      <c r="AEJ46" s="450">
        <f t="shared" si="2785"/>
        <v>0</v>
      </c>
      <c r="AEK46" s="450">
        <f t="shared" si="2785"/>
        <v>0</v>
      </c>
      <c r="AEL46" s="450">
        <f t="shared" si="2785"/>
        <v>0</v>
      </c>
      <c r="AEM46" s="450">
        <f t="shared" si="2785"/>
        <v>0</v>
      </c>
      <c r="AEN46" s="450">
        <f t="shared" si="2785"/>
        <v>0</v>
      </c>
      <c r="AEO46" s="450">
        <f t="shared" si="2785"/>
        <v>0</v>
      </c>
      <c r="AEP46" s="450">
        <f t="shared" si="2785"/>
        <v>0</v>
      </c>
      <c r="AEQ46" s="450">
        <f t="shared" si="2785"/>
        <v>0</v>
      </c>
      <c r="AER46" s="450">
        <f t="shared" si="2785"/>
        <v>0</v>
      </c>
      <c r="AES46" s="462">
        <f t="shared" si="2785"/>
        <v>0</v>
      </c>
      <c r="AET46" s="451">
        <f t="shared" si="2785"/>
        <v>0</v>
      </c>
      <c r="AEV46" s="457">
        <f t="shared" ref="AEV46:AFI46" si="2786">SUM(AEV47:AEV49)</f>
        <v>0</v>
      </c>
      <c r="AEW46" s="450">
        <f t="shared" si="2786"/>
        <v>0</v>
      </c>
      <c r="AEX46" s="450">
        <f t="shared" si="2786"/>
        <v>0</v>
      </c>
      <c r="AEY46" s="450">
        <f t="shared" si="2786"/>
        <v>0</v>
      </c>
      <c r="AEZ46" s="450">
        <f t="shared" si="2786"/>
        <v>0</v>
      </c>
      <c r="AFA46" s="450">
        <f t="shared" si="2786"/>
        <v>0</v>
      </c>
      <c r="AFB46" s="450">
        <f t="shared" si="2786"/>
        <v>0</v>
      </c>
      <c r="AFC46" s="450">
        <f t="shared" si="2786"/>
        <v>0</v>
      </c>
      <c r="AFD46" s="450">
        <f t="shared" si="2786"/>
        <v>0</v>
      </c>
      <c r="AFE46" s="450">
        <f t="shared" si="2786"/>
        <v>0</v>
      </c>
      <c r="AFF46" s="450">
        <f t="shared" si="2786"/>
        <v>0</v>
      </c>
      <c r="AFG46" s="450">
        <f t="shared" si="2786"/>
        <v>0</v>
      </c>
      <c r="AFH46" s="462">
        <f t="shared" si="2786"/>
        <v>0</v>
      </c>
      <c r="AFI46" s="451">
        <f t="shared" si="2786"/>
        <v>0</v>
      </c>
      <c r="AFK46" s="457">
        <f t="shared" ref="AFK46:AFX46" si="2787">SUM(AFK47:AFK49)</f>
        <v>0</v>
      </c>
      <c r="AFL46" s="450">
        <f t="shared" si="2787"/>
        <v>0</v>
      </c>
      <c r="AFM46" s="450">
        <f t="shared" si="2787"/>
        <v>0</v>
      </c>
      <c r="AFN46" s="450">
        <f t="shared" si="2787"/>
        <v>0</v>
      </c>
      <c r="AFO46" s="450">
        <f t="shared" si="2787"/>
        <v>0</v>
      </c>
      <c r="AFP46" s="450">
        <f t="shared" si="2787"/>
        <v>0</v>
      </c>
      <c r="AFQ46" s="450">
        <f t="shared" si="2787"/>
        <v>0</v>
      </c>
      <c r="AFR46" s="450">
        <f t="shared" si="2787"/>
        <v>0</v>
      </c>
      <c r="AFS46" s="450">
        <f t="shared" si="2787"/>
        <v>0</v>
      </c>
      <c r="AFT46" s="450">
        <f t="shared" si="2787"/>
        <v>0</v>
      </c>
      <c r="AFU46" s="450">
        <f t="shared" si="2787"/>
        <v>0</v>
      </c>
      <c r="AFV46" s="450">
        <f t="shared" si="2787"/>
        <v>0</v>
      </c>
      <c r="AFW46" s="462">
        <f t="shared" si="2787"/>
        <v>0</v>
      </c>
      <c r="AFX46" s="451">
        <f t="shared" si="2787"/>
        <v>0</v>
      </c>
      <c r="AFZ46" s="457">
        <f t="shared" ref="AFZ46:AGM46" si="2788">SUM(AFZ47:AFZ49)</f>
        <v>0</v>
      </c>
      <c r="AGA46" s="450">
        <f t="shared" si="2788"/>
        <v>0</v>
      </c>
      <c r="AGB46" s="450">
        <f t="shared" si="2788"/>
        <v>0</v>
      </c>
      <c r="AGC46" s="450">
        <f t="shared" si="2788"/>
        <v>0</v>
      </c>
      <c r="AGD46" s="450">
        <f t="shared" si="2788"/>
        <v>0</v>
      </c>
      <c r="AGE46" s="450">
        <f t="shared" si="2788"/>
        <v>0</v>
      </c>
      <c r="AGF46" s="450">
        <f t="shared" si="2788"/>
        <v>0</v>
      </c>
      <c r="AGG46" s="450">
        <f t="shared" si="2788"/>
        <v>0</v>
      </c>
      <c r="AGH46" s="450">
        <f t="shared" si="2788"/>
        <v>0</v>
      </c>
      <c r="AGI46" s="450">
        <f t="shared" si="2788"/>
        <v>0</v>
      </c>
      <c r="AGJ46" s="450">
        <f t="shared" si="2788"/>
        <v>0</v>
      </c>
      <c r="AGK46" s="450">
        <f t="shared" si="2788"/>
        <v>0</v>
      </c>
      <c r="AGL46" s="462">
        <f t="shared" si="2788"/>
        <v>0</v>
      </c>
      <c r="AGM46" s="451">
        <f t="shared" si="2788"/>
        <v>0</v>
      </c>
      <c r="AGO46" s="457">
        <f t="shared" ref="AGO46:AHB46" si="2789">SUM(AGO47:AGO49)</f>
        <v>0</v>
      </c>
      <c r="AGP46" s="450">
        <f t="shared" si="2789"/>
        <v>0</v>
      </c>
      <c r="AGQ46" s="450">
        <f t="shared" si="2789"/>
        <v>0</v>
      </c>
      <c r="AGR46" s="450">
        <f t="shared" si="2789"/>
        <v>0</v>
      </c>
      <c r="AGS46" s="450">
        <f t="shared" si="2789"/>
        <v>0</v>
      </c>
      <c r="AGT46" s="450">
        <f t="shared" si="2789"/>
        <v>0</v>
      </c>
      <c r="AGU46" s="450">
        <f t="shared" si="2789"/>
        <v>0</v>
      </c>
      <c r="AGV46" s="450">
        <f t="shared" si="2789"/>
        <v>0</v>
      </c>
      <c r="AGW46" s="450">
        <f t="shared" si="2789"/>
        <v>0</v>
      </c>
      <c r="AGX46" s="450">
        <f t="shared" si="2789"/>
        <v>0</v>
      </c>
      <c r="AGY46" s="450">
        <f t="shared" si="2789"/>
        <v>0</v>
      </c>
      <c r="AGZ46" s="450">
        <f t="shared" si="2789"/>
        <v>0</v>
      </c>
      <c r="AHA46" s="462">
        <f t="shared" si="2789"/>
        <v>0</v>
      </c>
      <c r="AHB46" s="451">
        <f t="shared" si="2789"/>
        <v>0</v>
      </c>
      <c r="AHD46" s="457">
        <f t="shared" ref="AHD46:AHQ46" si="2790">SUM(AHD47:AHD49)</f>
        <v>0</v>
      </c>
      <c r="AHE46" s="450">
        <f t="shared" si="2790"/>
        <v>0</v>
      </c>
      <c r="AHF46" s="450">
        <f t="shared" si="2790"/>
        <v>0</v>
      </c>
      <c r="AHG46" s="450">
        <f t="shared" si="2790"/>
        <v>0</v>
      </c>
      <c r="AHH46" s="450">
        <f t="shared" si="2790"/>
        <v>0</v>
      </c>
      <c r="AHI46" s="450">
        <f t="shared" si="2790"/>
        <v>0</v>
      </c>
      <c r="AHJ46" s="450">
        <f t="shared" si="2790"/>
        <v>0</v>
      </c>
      <c r="AHK46" s="450">
        <f t="shared" si="2790"/>
        <v>0</v>
      </c>
      <c r="AHL46" s="450">
        <f t="shared" si="2790"/>
        <v>0</v>
      </c>
      <c r="AHM46" s="450">
        <f t="shared" si="2790"/>
        <v>0</v>
      </c>
      <c r="AHN46" s="450">
        <f t="shared" si="2790"/>
        <v>0</v>
      </c>
      <c r="AHO46" s="450">
        <f t="shared" si="2790"/>
        <v>0</v>
      </c>
      <c r="AHP46" s="462">
        <f t="shared" si="2790"/>
        <v>0</v>
      </c>
      <c r="AHQ46" s="451">
        <f t="shared" si="2790"/>
        <v>0</v>
      </c>
      <c r="AHS46" s="457">
        <f t="shared" ref="AHS46:AIF46" si="2791">SUM(AHS47:AHS49)</f>
        <v>0</v>
      </c>
      <c r="AHT46" s="450">
        <f t="shared" si="2791"/>
        <v>0</v>
      </c>
      <c r="AHU46" s="450">
        <f t="shared" si="2791"/>
        <v>0</v>
      </c>
      <c r="AHV46" s="450">
        <f t="shared" si="2791"/>
        <v>0</v>
      </c>
      <c r="AHW46" s="450">
        <f t="shared" si="2791"/>
        <v>0</v>
      </c>
      <c r="AHX46" s="450">
        <f t="shared" si="2791"/>
        <v>0</v>
      </c>
      <c r="AHY46" s="450">
        <f t="shared" si="2791"/>
        <v>0</v>
      </c>
      <c r="AHZ46" s="450">
        <f t="shared" si="2791"/>
        <v>0</v>
      </c>
      <c r="AIA46" s="450">
        <f t="shared" si="2791"/>
        <v>0</v>
      </c>
      <c r="AIB46" s="450">
        <f t="shared" si="2791"/>
        <v>0</v>
      </c>
      <c r="AIC46" s="450">
        <f t="shared" si="2791"/>
        <v>0</v>
      </c>
      <c r="AID46" s="450">
        <f t="shared" si="2791"/>
        <v>0</v>
      </c>
      <c r="AIE46" s="462">
        <f t="shared" si="2791"/>
        <v>0</v>
      </c>
      <c r="AIF46" s="451">
        <f t="shared" si="2791"/>
        <v>0</v>
      </c>
      <c r="AIH46" s="457">
        <f t="shared" ref="AIH46:AIU46" si="2792">SUM(AIH47:AIH49)</f>
        <v>0</v>
      </c>
      <c r="AII46" s="450">
        <f t="shared" si="2792"/>
        <v>0</v>
      </c>
      <c r="AIJ46" s="450">
        <f t="shared" si="2792"/>
        <v>0</v>
      </c>
      <c r="AIK46" s="450">
        <f t="shared" si="2792"/>
        <v>0</v>
      </c>
      <c r="AIL46" s="450">
        <f t="shared" si="2792"/>
        <v>0</v>
      </c>
      <c r="AIM46" s="450">
        <f t="shared" si="2792"/>
        <v>0</v>
      </c>
      <c r="AIN46" s="450">
        <f t="shared" si="2792"/>
        <v>0</v>
      </c>
      <c r="AIO46" s="450">
        <f t="shared" si="2792"/>
        <v>0</v>
      </c>
      <c r="AIP46" s="450">
        <f t="shared" si="2792"/>
        <v>0</v>
      </c>
      <c r="AIQ46" s="450">
        <f t="shared" si="2792"/>
        <v>0</v>
      </c>
      <c r="AIR46" s="450">
        <f t="shared" si="2792"/>
        <v>0</v>
      </c>
      <c r="AIS46" s="450">
        <f t="shared" si="2792"/>
        <v>0</v>
      </c>
      <c r="AIT46" s="462">
        <f t="shared" si="2792"/>
        <v>0</v>
      </c>
      <c r="AIU46" s="451">
        <f t="shared" si="2792"/>
        <v>0</v>
      </c>
      <c r="AIW46" s="457">
        <f t="shared" ref="AIW46:AJJ46" si="2793">SUM(AIW47:AIW49)</f>
        <v>0</v>
      </c>
      <c r="AIX46" s="450">
        <f t="shared" si="2793"/>
        <v>0</v>
      </c>
      <c r="AIY46" s="450">
        <f t="shared" si="2793"/>
        <v>0</v>
      </c>
      <c r="AIZ46" s="450">
        <f t="shared" si="2793"/>
        <v>0</v>
      </c>
      <c r="AJA46" s="450">
        <f t="shared" si="2793"/>
        <v>0</v>
      </c>
      <c r="AJB46" s="450">
        <f t="shared" si="2793"/>
        <v>0</v>
      </c>
      <c r="AJC46" s="450">
        <f t="shared" si="2793"/>
        <v>0</v>
      </c>
      <c r="AJD46" s="450">
        <f t="shared" si="2793"/>
        <v>0</v>
      </c>
      <c r="AJE46" s="450">
        <f t="shared" si="2793"/>
        <v>0</v>
      </c>
      <c r="AJF46" s="450">
        <f t="shared" si="2793"/>
        <v>0</v>
      </c>
      <c r="AJG46" s="450">
        <f t="shared" si="2793"/>
        <v>0</v>
      </c>
      <c r="AJH46" s="450">
        <f t="shared" si="2793"/>
        <v>0</v>
      </c>
      <c r="AJI46" s="462">
        <f t="shared" si="2793"/>
        <v>0</v>
      </c>
      <c r="AJJ46" s="451">
        <f t="shared" si="2793"/>
        <v>0</v>
      </c>
      <c r="AJL46" s="457">
        <f t="shared" ref="AJL46:AJY46" si="2794">SUM(AJL47:AJL49)</f>
        <v>0</v>
      </c>
      <c r="AJM46" s="450">
        <f t="shared" si="2794"/>
        <v>0</v>
      </c>
      <c r="AJN46" s="450">
        <f t="shared" si="2794"/>
        <v>0</v>
      </c>
      <c r="AJO46" s="450">
        <f t="shared" si="2794"/>
        <v>0</v>
      </c>
      <c r="AJP46" s="450">
        <f t="shared" si="2794"/>
        <v>0</v>
      </c>
      <c r="AJQ46" s="450">
        <f t="shared" si="2794"/>
        <v>0</v>
      </c>
      <c r="AJR46" s="450">
        <f t="shared" si="2794"/>
        <v>0</v>
      </c>
      <c r="AJS46" s="450">
        <f t="shared" si="2794"/>
        <v>0</v>
      </c>
      <c r="AJT46" s="450">
        <f t="shared" si="2794"/>
        <v>0</v>
      </c>
      <c r="AJU46" s="450">
        <f t="shared" si="2794"/>
        <v>0</v>
      </c>
      <c r="AJV46" s="450">
        <f t="shared" si="2794"/>
        <v>0</v>
      </c>
      <c r="AJW46" s="450">
        <f t="shared" si="2794"/>
        <v>0</v>
      </c>
      <c r="AJX46" s="462">
        <f t="shared" si="2794"/>
        <v>0</v>
      </c>
      <c r="AJY46" s="451">
        <f t="shared" si="2794"/>
        <v>0</v>
      </c>
      <c r="AKA46" s="457">
        <f t="shared" ref="AKA46:AKN46" si="2795">SUM(AKA47:AKA49)</f>
        <v>0</v>
      </c>
      <c r="AKB46" s="450">
        <f t="shared" si="2795"/>
        <v>0</v>
      </c>
      <c r="AKC46" s="450">
        <f t="shared" si="2795"/>
        <v>0</v>
      </c>
      <c r="AKD46" s="450">
        <f t="shared" si="2795"/>
        <v>0</v>
      </c>
      <c r="AKE46" s="450">
        <f t="shared" si="2795"/>
        <v>0</v>
      </c>
      <c r="AKF46" s="450">
        <f t="shared" si="2795"/>
        <v>0</v>
      </c>
      <c r="AKG46" s="450">
        <f t="shared" si="2795"/>
        <v>0</v>
      </c>
      <c r="AKH46" s="450">
        <f t="shared" si="2795"/>
        <v>0</v>
      </c>
      <c r="AKI46" s="450">
        <f t="shared" si="2795"/>
        <v>0</v>
      </c>
      <c r="AKJ46" s="450">
        <f t="shared" si="2795"/>
        <v>0</v>
      </c>
      <c r="AKK46" s="450">
        <f t="shared" si="2795"/>
        <v>0</v>
      </c>
      <c r="AKL46" s="450">
        <f t="shared" si="2795"/>
        <v>0</v>
      </c>
      <c r="AKM46" s="462">
        <f t="shared" si="2795"/>
        <v>0</v>
      </c>
      <c r="AKN46" s="451">
        <f t="shared" si="2795"/>
        <v>0</v>
      </c>
      <c r="AKP46" s="457">
        <f t="shared" ref="AKP46:ALC46" si="2796">SUM(AKP47:AKP49)</f>
        <v>0</v>
      </c>
      <c r="AKQ46" s="450">
        <f t="shared" si="2796"/>
        <v>0</v>
      </c>
      <c r="AKR46" s="450">
        <f t="shared" si="2796"/>
        <v>0</v>
      </c>
      <c r="AKS46" s="450">
        <f t="shared" si="2796"/>
        <v>0</v>
      </c>
      <c r="AKT46" s="450">
        <f t="shared" si="2796"/>
        <v>0</v>
      </c>
      <c r="AKU46" s="450">
        <f t="shared" si="2796"/>
        <v>0</v>
      </c>
      <c r="AKV46" s="450">
        <f t="shared" si="2796"/>
        <v>0</v>
      </c>
      <c r="AKW46" s="450">
        <f t="shared" si="2796"/>
        <v>0</v>
      </c>
      <c r="AKX46" s="450">
        <f t="shared" si="2796"/>
        <v>0</v>
      </c>
      <c r="AKY46" s="450">
        <f t="shared" si="2796"/>
        <v>0</v>
      </c>
      <c r="AKZ46" s="450">
        <f t="shared" si="2796"/>
        <v>0</v>
      </c>
      <c r="ALA46" s="450">
        <f t="shared" si="2796"/>
        <v>0</v>
      </c>
      <c r="ALB46" s="462">
        <f t="shared" si="2796"/>
        <v>0</v>
      </c>
      <c r="ALC46" s="451">
        <f t="shared" si="2796"/>
        <v>0</v>
      </c>
      <c r="ALE46" s="457">
        <f t="shared" ref="ALE46:ALR46" si="2797">SUM(ALE47:ALE49)</f>
        <v>0</v>
      </c>
      <c r="ALF46" s="450">
        <f t="shared" si="2797"/>
        <v>0</v>
      </c>
      <c r="ALG46" s="450">
        <f t="shared" si="2797"/>
        <v>0</v>
      </c>
      <c r="ALH46" s="450">
        <f t="shared" si="2797"/>
        <v>0</v>
      </c>
      <c r="ALI46" s="450">
        <f t="shared" si="2797"/>
        <v>0</v>
      </c>
      <c r="ALJ46" s="450">
        <f t="shared" si="2797"/>
        <v>0</v>
      </c>
      <c r="ALK46" s="450">
        <f t="shared" si="2797"/>
        <v>0</v>
      </c>
      <c r="ALL46" s="450">
        <f t="shared" si="2797"/>
        <v>0</v>
      </c>
      <c r="ALM46" s="450">
        <f t="shared" si="2797"/>
        <v>0</v>
      </c>
      <c r="ALN46" s="450">
        <f t="shared" si="2797"/>
        <v>0</v>
      </c>
      <c r="ALO46" s="450">
        <f t="shared" si="2797"/>
        <v>0</v>
      </c>
      <c r="ALP46" s="450">
        <f t="shared" si="2797"/>
        <v>0</v>
      </c>
      <c r="ALQ46" s="462">
        <f t="shared" si="2797"/>
        <v>0</v>
      </c>
      <c r="ALR46" s="451">
        <f t="shared" si="2797"/>
        <v>0</v>
      </c>
      <c r="ALT46" s="457">
        <f t="shared" ref="ALT46:AMG46" si="2798">SUM(ALT47:ALT49)</f>
        <v>0</v>
      </c>
      <c r="ALU46" s="450">
        <f t="shared" si="2798"/>
        <v>0</v>
      </c>
      <c r="ALV46" s="450">
        <f t="shared" si="2798"/>
        <v>0</v>
      </c>
      <c r="ALW46" s="450">
        <f t="shared" si="2798"/>
        <v>0</v>
      </c>
      <c r="ALX46" s="450">
        <f t="shared" si="2798"/>
        <v>0</v>
      </c>
      <c r="ALY46" s="450">
        <f t="shared" si="2798"/>
        <v>0</v>
      </c>
      <c r="ALZ46" s="450">
        <f t="shared" si="2798"/>
        <v>0</v>
      </c>
      <c r="AMA46" s="450">
        <f t="shared" si="2798"/>
        <v>0</v>
      </c>
      <c r="AMB46" s="450">
        <f t="shared" si="2798"/>
        <v>0</v>
      </c>
      <c r="AMC46" s="450">
        <f t="shared" si="2798"/>
        <v>0</v>
      </c>
      <c r="AMD46" s="450">
        <f t="shared" si="2798"/>
        <v>0</v>
      </c>
      <c r="AME46" s="450">
        <f t="shared" si="2798"/>
        <v>0</v>
      </c>
      <c r="AMF46" s="462">
        <f t="shared" si="2798"/>
        <v>0</v>
      </c>
      <c r="AMG46" s="451">
        <f t="shared" si="2798"/>
        <v>0</v>
      </c>
      <c r="AMI46" s="457">
        <f t="shared" ref="AMI46:AMV46" si="2799">SUM(AMI47:AMI49)</f>
        <v>0</v>
      </c>
      <c r="AMJ46" s="450">
        <f t="shared" si="2799"/>
        <v>0</v>
      </c>
      <c r="AMK46" s="450">
        <f t="shared" si="2799"/>
        <v>0</v>
      </c>
      <c r="AML46" s="450">
        <f t="shared" si="2799"/>
        <v>0</v>
      </c>
      <c r="AMM46" s="450">
        <f t="shared" si="2799"/>
        <v>0</v>
      </c>
      <c r="AMN46" s="450">
        <f t="shared" si="2799"/>
        <v>0</v>
      </c>
      <c r="AMO46" s="450">
        <f t="shared" si="2799"/>
        <v>0</v>
      </c>
      <c r="AMP46" s="450">
        <f t="shared" si="2799"/>
        <v>0</v>
      </c>
      <c r="AMQ46" s="450">
        <f t="shared" si="2799"/>
        <v>0</v>
      </c>
      <c r="AMR46" s="450">
        <f t="shared" si="2799"/>
        <v>0</v>
      </c>
      <c r="AMS46" s="450">
        <f t="shared" si="2799"/>
        <v>0</v>
      </c>
      <c r="AMT46" s="450">
        <f t="shared" si="2799"/>
        <v>0</v>
      </c>
      <c r="AMU46" s="462">
        <f t="shared" si="2799"/>
        <v>0</v>
      </c>
      <c r="AMV46" s="451">
        <f t="shared" si="2799"/>
        <v>0</v>
      </c>
      <c r="AMX46" s="457">
        <f t="shared" ref="AMX46:ANK46" si="2800">SUM(AMX47:AMX49)</f>
        <v>0</v>
      </c>
      <c r="AMY46" s="450">
        <f t="shared" si="2800"/>
        <v>0</v>
      </c>
      <c r="AMZ46" s="450">
        <f t="shared" si="2800"/>
        <v>0</v>
      </c>
      <c r="ANA46" s="450">
        <f t="shared" si="2800"/>
        <v>0</v>
      </c>
      <c r="ANB46" s="450">
        <f t="shared" si="2800"/>
        <v>0</v>
      </c>
      <c r="ANC46" s="450">
        <f t="shared" si="2800"/>
        <v>0</v>
      </c>
      <c r="AND46" s="450">
        <f t="shared" si="2800"/>
        <v>0</v>
      </c>
      <c r="ANE46" s="450">
        <f t="shared" si="2800"/>
        <v>0</v>
      </c>
      <c r="ANF46" s="450">
        <f t="shared" si="2800"/>
        <v>0</v>
      </c>
      <c r="ANG46" s="450">
        <f t="shared" si="2800"/>
        <v>0</v>
      </c>
      <c r="ANH46" s="450">
        <f t="shared" si="2800"/>
        <v>0</v>
      </c>
      <c r="ANI46" s="450">
        <f t="shared" si="2800"/>
        <v>0</v>
      </c>
      <c r="ANJ46" s="462">
        <f t="shared" si="2800"/>
        <v>0</v>
      </c>
      <c r="ANK46" s="451">
        <f t="shared" si="2800"/>
        <v>0</v>
      </c>
      <c r="ANM46" s="457">
        <f t="shared" ref="ANM46:ANZ46" si="2801">SUM(ANM47:ANM49)</f>
        <v>0</v>
      </c>
      <c r="ANN46" s="450">
        <f t="shared" si="2801"/>
        <v>0</v>
      </c>
      <c r="ANO46" s="450">
        <f t="shared" si="2801"/>
        <v>0</v>
      </c>
      <c r="ANP46" s="450">
        <f t="shared" si="2801"/>
        <v>0</v>
      </c>
      <c r="ANQ46" s="450">
        <f t="shared" si="2801"/>
        <v>0</v>
      </c>
      <c r="ANR46" s="450">
        <f t="shared" si="2801"/>
        <v>0</v>
      </c>
      <c r="ANS46" s="450">
        <f t="shared" si="2801"/>
        <v>0</v>
      </c>
      <c r="ANT46" s="450">
        <f t="shared" si="2801"/>
        <v>0</v>
      </c>
      <c r="ANU46" s="450">
        <f t="shared" si="2801"/>
        <v>0</v>
      </c>
      <c r="ANV46" s="450">
        <f t="shared" si="2801"/>
        <v>0</v>
      </c>
      <c r="ANW46" s="450">
        <f t="shared" si="2801"/>
        <v>0</v>
      </c>
      <c r="ANX46" s="450">
        <f t="shared" si="2801"/>
        <v>0</v>
      </c>
      <c r="ANY46" s="462">
        <f t="shared" si="2801"/>
        <v>0</v>
      </c>
      <c r="ANZ46" s="451">
        <f t="shared" si="2801"/>
        <v>0</v>
      </c>
      <c r="AOB46" s="457">
        <f t="shared" ref="AOB46:AOO46" si="2802">SUM(AOB47:AOB49)</f>
        <v>0</v>
      </c>
      <c r="AOC46" s="450">
        <f t="shared" si="2802"/>
        <v>0</v>
      </c>
      <c r="AOD46" s="450">
        <f t="shared" si="2802"/>
        <v>0</v>
      </c>
      <c r="AOE46" s="450">
        <f t="shared" si="2802"/>
        <v>0</v>
      </c>
      <c r="AOF46" s="450">
        <f t="shared" si="2802"/>
        <v>0</v>
      </c>
      <c r="AOG46" s="450">
        <f t="shared" si="2802"/>
        <v>0</v>
      </c>
      <c r="AOH46" s="450">
        <f t="shared" si="2802"/>
        <v>0</v>
      </c>
      <c r="AOI46" s="450">
        <f t="shared" si="2802"/>
        <v>0</v>
      </c>
      <c r="AOJ46" s="450">
        <f t="shared" si="2802"/>
        <v>0</v>
      </c>
      <c r="AOK46" s="450">
        <f t="shared" si="2802"/>
        <v>0</v>
      </c>
      <c r="AOL46" s="450">
        <f t="shared" si="2802"/>
        <v>0</v>
      </c>
      <c r="AOM46" s="450">
        <f t="shared" si="2802"/>
        <v>0</v>
      </c>
      <c r="AON46" s="462">
        <f t="shared" si="2802"/>
        <v>0</v>
      </c>
      <c r="AOO46" s="451">
        <f t="shared" si="2802"/>
        <v>0</v>
      </c>
      <c r="AOQ46" s="457">
        <f t="shared" ref="AOQ46:APD46" si="2803">SUM(AOQ47:AOQ49)</f>
        <v>0</v>
      </c>
      <c r="AOR46" s="450">
        <f t="shared" si="2803"/>
        <v>0</v>
      </c>
      <c r="AOS46" s="450">
        <f t="shared" si="2803"/>
        <v>0</v>
      </c>
      <c r="AOT46" s="450">
        <f t="shared" si="2803"/>
        <v>0</v>
      </c>
      <c r="AOU46" s="450">
        <f t="shared" si="2803"/>
        <v>0</v>
      </c>
      <c r="AOV46" s="450">
        <f t="shared" si="2803"/>
        <v>0</v>
      </c>
      <c r="AOW46" s="450">
        <f t="shared" si="2803"/>
        <v>0</v>
      </c>
      <c r="AOX46" s="450">
        <f t="shared" si="2803"/>
        <v>0</v>
      </c>
      <c r="AOY46" s="450">
        <f t="shared" si="2803"/>
        <v>0</v>
      </c>
      <c r="AOZ46" s="450">
        <f t="shared" si="2803"/>
        <v>0</v>
      </c>
      <c r="APA46" s="450">
        <f t="shared" si="2803"/>
        <v>0</v>
      </c>
      <c r="APB46" s="450">
        <f t="shared" si="2803"/>
        <v>0</v>
      </c>
      <c r="APC46" s="462">
        <f t="shared" si="2803"/>
        <v>0</v>
      </c>
      <c r="APD46" s="451">
        <f t="shared" si="2803"/>
        <v>0</v>
      </c>
      <c r="APF46" s="457">
        <f t="shared" ref="APF46:APS46" si="2804">SUM(APF47:APF49)</f>
        <v>0</v>
      </c>
      <c r="APG46" s="450">
        <f t="shared" si="2804"/>
        <v>0</v>
      </c>
      <c r="APH46" s="450">
        <f t="shared" si="2804"/>
        <v>0</v>
      </c>
      <c r="API46" s="450">
        <f t="shared" si="2804"/>
        <v>0</v>
      </c>
      <c r="APJ46" s="450">
        <f t="shared" si="2804"/>
        <v>0</v>
      </c>
      <c r="APK46" s="450">
        <f t="shared" si="2804"/>
        <v>0</v>
      </c>
      <c r="APL46" s="450">
        <f t="shared" si="2804"/>
        <v>0</v>
      </c>
      <c r="APM46" s="450">
        <f t="shared" si="2804"/>
        <v>0</v>
      </c>
      <c r="APN46" s="450">
        <f t="shared" si="2804"/>
        <v>0</v>
      </c>
      <c r="APO46" s="450">
        <f t="shared" si="2804"/>
        <v>0</v>
      </c>
      <c r="APP46" s="450">
        <f t="shared" si="2804"/>
        <v>0</v>
      </c>
      <c r="APQ46" s="450">
        <f t="shared" si="2804"/>
        <v>0</v>
      </c>
      <c r="APR46" s="462">
        <f t="shared" si="2804"/>
        <v>0</v>
      </c>
      <c r="APS46" s="451">
        <f t="shared" si="2804"/>
        <v>0</v>
      </c>
      <c r="APU46" s="457">
        <f t="shared" ref="APU46:AQH46" si="2805">SUM(APU47:APU49)</f>
        <v>0</v>
      </c>
      <c r="APV46" s="450">
        <f t="shared" si="2805"/>
        <v>0</v>
      </c>
      <c r="APW46" s="450">
        <f t="shared" si="2805"/>
        <v>0</v>
      </c>
      <c r="APX46" s="450">
        <f t="shared" si="2805"/>
        <v>0</v>
      </c>
      <c r="APY46" s="450">
        <f t="shared" si="2805"/>
        <v>0</v>
      </c>
      <c r="APZ46" s="450">
        <f t="shared" si="2805"/>
        <v>0</v>
      </c>
      <c r="AQA46" s="450">
        <f t="shared" si="2805"/>
        <v>0</v>
      </c>
      <c r="AQB46" s="450">
        <f t="shared" si="2805"/>
        <v>0</v>
      </c>
      <c r="AQC46" s="450">
        <f t="shared" si="2805"/>
        <v>0</v>
      </c>
      <c r="AQD46" s="450">
        <f t="shared" si="2805"/>
        <v>0</v>
      </c>
      <c r="AQE46" s="450">
        <f t="shared" si="2805"/>
        <v>0</v>
      </c>
      <c r="AQF46" s="450">
        <f t="shared" si="2805"/>
        <v>0</v>
      </c>
      <c r="AQG46" s="462">
        <f t="shared" si="2805"/>
        <v>0</v>
      </c>
      <c r="AQH46" s="451">
        <f t="shared" si="2805"/>
        <v>0</v>
      </c>
      <c r="AQJ46" s="457">
        <f t="shared" ref="AQJ46:AQW46" si="2806">SUM(AQJ47:AQJ49)</f>
        <v>0</v>
      </c>
      <c r="AQK46" s="450">
        <f t="shared" si="2806"/>
        <v>0</v>
      </c>
      <c r="AQL46" s="450">
        <f t="shared" si="2806"/>
        <v>0</v>
      </c>
      <c r="AQM46" s="450">
        <f t="shared" si="2806"/>
        <v>0</v>
      </c>
      <c r="AQN46" s="450">
        <f t="shared" si="2806"/>
        <v>0</v>
      </c>
      <c r="AQO46" s="450">
        <f t="shared" si="2806"/>
        <v>0</v>
      </c>
      <c r="AQP46" s="450">
        <f t="shared" si="2806"/>
        <v>0</v>
      </c>
      <c r="AQQ46" s="450">
        <f t="shared" si="2806"/>
        <v>0</v>
      </c>
      <c r="AQR46" s="450">
        <f t="shared" si="2806"/>
        <v>0</v>
      </c>
      <c r="AQS46" s="450">
        <f t="shared" si="2806"/>
        <v>0</v>
      </c>
      <c r="AQT46" s="450">
        <f t="shared" si="2806"/>
        <v>0</v>
      </c>
      <c r="AQU46" s="450">
        <f t="shared" si="2806"/>
        <v>0</v>
      </c>
      <c r="AQV46" s="462">
        <f t="shared" si="2806"/>
        <v>0</v>
      </c>
      <c r="AQW46" s="451">
        <f t="shared" si="2806"/>
        <v>0</v>
      </c>
      <c r="AQY46" s="457">
        <f t="shared" ref="AQY46:ARL46" si="2807">SUM(AQY47:AQY49)</f>
        <v>0</v>
      </c>
      <c r="AQZ46" s="450">
        <f t="shared" si="2807"/>
        <v>0</v>
      </c>
      <c r="ARA46" s="450">
        <f t="shared" si="2807"/>
        <v>0</v>
      </c>
      <c r="ARB46" s="450">
        <f t="shared" si="2807"/>
        <v>0</v>
      </c>
      <c r="ARC46" s="450">
        <f t="shared" si="2807"/>
        <v>0</v>
      </c>
      <c r="ARD46" s="450">
        <f t="shared" si="2807"/>
        <v>0</v>
      </c>
      <c r="ARE46" s="450">
        <f t="shared" si="2807"/>
        <v>0</v>
      </c>
      <c r="ARF46" s="450">
        <f t="shared" si="2807"/>
        <v>0</v>
      </c>
      <c r="ARG46" s="450">
        <f t="shared" si="2807"/>
        <v>0</v>
      </c>
      <c r="ARH46" s="450">
        <f t="shared" si="2807"/>
        <v>0</v>
      </c>
      <c r="ARI46" s="450">
        <f t="shared" si="2807"/>
        <v>0</v>
      </c>
      <c r="ARJ46" s="450">
        <f t="shared" si="2807"/>
        <v>0</v>
      </c>
      <c r="ARK46" s="462">
        <f t="shared" si="2807"/>
        <v>0</v>
      </c>
      <c r="ARL46" s="451">
        <f t="shared" si="2807"/>
        <v>0</v>
      </c>
      <c r="ARN46" s="457">
        <f t="shared" ref="ARN46:ASA46" si="2808">SUM(ARN47:ARN49)</f>
        <v>0</v>
      </c>
      <c r="ARO46" s="450">
        <f t="shared" si="2808"/>
        <v>0</v>
      </c>
      <c r="ARP46" s="450">
        <f t="shared" si="2808"/>
        <v>0</v>
      </c>
      <c r="ARQ46" s="450">
        <f t="shared" si="2808"/>
        <v>0</v>
      </c>
      <c r="ARR46" s="450">
        <f t="shared" si="2808"/>
        <v>0</v>
      </c>
      <c r="ARS46" s="450">
        <f t="shared" si="2808"/>
        <v>0</v>
      </c>
      <c r="ART46" s="450">
        <f t="shared" si="2808"/>
        <v>0</v>
      </c>
      <c r="ARU46" s="450">
        <f t="shared" si="2808"/>
        <v>0</v>
      </c>
      <c r="ARV46" s="450">
        <f t="shared" si="2808"/>
        <v>0</v>
      </c>
      <c r="ARW46" s="450">
        <f t="shared" si="2808"/>
        <v>0</v>
      </c>
      <c r="ARX46" s="450">
        <f t="shared" si="2808"/>
        <v>0</v>
      </c>
      <c r="ARY46" s="450">
        <f t="shared" si="2808"/>
        <v>0</v>
      </c>
      <c r="ARZ46" s="462">
        <f t="shared" si="2808"/>
        <v>0</v>
      </c>
      <c r="ASA46" s="451">
        <f t="shared" si="2808"/>
        <v>0</v>
      </c>
      <c r="ASC46" s="457">
        <f t="shared" ref="ASC46:ASP46" si="2809">SUM(ASC47:ASC49)</f>
        <v>0</v>
      </c>
      <c r="ASD46" s="450">
        <f t="shared" si="2809"/>
        <v>0</v>
      </c>
      <c r="ASE46" s="450">
        <f t="shared" si="2809"/>
        <v>0</v>
      </c>
      <c r="ASF46" s="450">
        <f t="shared" si="2809"/>
        <v>0</v>
      </c>
      <c r="ASG46" s="450">
        <f t="shared" si="2809"/>
        <v>0</v>
      </c>
      <c r="ASH46" s="450">
        <f t="shared" si="2809"/>
        <v>0</v>
      </c>
      <c r="ASI46" s="450">
        <f t="shared" si="2809"/>
        <v>0</v>
      </c>
      <c r="ASJ46" s="450">
        <f t="shared" si="2809"/>
        <v>0</v>
      </c>
      <c r="ASK46" s="450">
        <f t="shared" si="2809"/>
        <v>0</v>
      </c>
      <c r="ASL46" s="450">
        <f t="shared" si="2809"/>
        <v>0</v>
      </c>
      <c r="ASM46" s="450">
        <f t="shared" si="2809"/>
        <v>0</v>
      </c>
      <c r="ASN46" s="450">
        <f t="shared" si="2809"/>
        <v>0</v>
      </c>
      <c r="ASO46" s="462">
        <f t="shared" si="2809"/>
        <v>0</v>
      </c>
      <c r="ASP46" s="451">
        <f t="shared" si="2809"/>
        <v>0</v>
      </c>
      <c r="ASR46" s="457">
        <f t="shared" ref="ASR46:ATE46" si="2810">SUM(ASR47:ASR49)</f>
        <v>0</v>
      </c>
      <c r="ASS46" s="450">
        <f t="shared" si="2810"/>
        <v>0</v>
      </c>
      <c r="AST46" s="450">
        <f t="shared" si="2810"/>
        <v>0</v>
      </c>
      <c r="ASU46" s="450">
        <f t="shared" si="2810"/>
        <v>0</v>
      </c>
      <c r="ASV46" s="450">
        <f t="shared" si="2810"/>
        <v>0</v>
      </c>
      <c r="ASW46" s="450">
        <f t="shared" si="2810"/>
        <v>0</v>
      </c>
      <c r="ASX46" s="450">
        <f t="shared" si="2810"/>
        <v>0</v>
      </c>
      <c r="ASY46" s="450">
        <f t="shared" si="2810"/>
        <v>0</v>
      </c>
      <c r="ASZ46" s="450">
        <f t="shared" si="2810"/>
        <v>0</v>
      </c>
      <c r="ATA46" s="450">
        <f t="shared" si="2810"/>
        <v>0</v>
      </c>
      <c r="ATB46" s="450">
        <f t="shared" si="2810"/>
        <v>0</v>
      </c>
      <c r="ATC46" s="450">
        <f t="shared" si="2810"/>
        <v>0</v>
      </c>
      <c r="ATD46" s="462">
        <f t="shared" si="2810"/>
        <v>0</v>
      </c>
      <c r="ATE46" s="451">
        <f t="shared" si="2810"/>
        <v>0</v>
      </c>
      <c r="ATG46" s="457">
        <f t="shared" ref="ATG46:ATT46" si="2811">SUM(ATG47:ATG49)</f>
        <v>0</v>
      </c>
      <c r="ATH46" s="450">
        <f t="shared" si="2811"/>
        <v>0</v>
      </c>
      <c r="ATI46" s="450">
        <f t="shared" si="2811"/>
        <v>0</v>
      </c>
      <c r="ATJ46" s="450">
        <f t="shared" si="2811"/>
        <v>0</v>
      </c>
      <c r="ATK46" s="450">
        <f t="shared" si="2811"/>
        <v>0</v>
      </c>
      <c r="ATL46" s="450">
        <f t="shared" si="2811"/>
        <v>0</v>
      </c>
      <c r="ATM46" s="450">
        <f t="shared" si="2811"/>
        <v>0</v>
      </c>
      <c r="ATN46" s="450">
        <f t="shared" si="2811"/>
        <v>0</v>
      </c>
      <c r="ATO46" s="450">
        <f t="shared" si="2811"/>
        <v>0</v>
      </c>
      <c r="ATP46" s="450">
        <f t="shared" si="2811"/>
        <v>0</v>
      </c>
      <c r="ATQ46" s="450">
        <f t="shared" si="2811"/>
        <v>0</v>
      </c>
      <c r="ATR46" s="450">
        <f t="shared" si="2811"/>
        <v>0</v>
      </c>
      <c r="ATS46" s="462">
        <f t="shared" si="2811"/>
        <v>0</v>
      </c>
      <c r="ATT46" s="451">
        <f t="shared" si="2811"/>
        <v>0</v>
      </c>
      <c r="ATV46" s="457">
        <f t="shared" ref="ATV46:AUI46" si="2812">SUM(ATV47:ATV49)</f>
        <v>0</v>
      </c>
      <c r="ATW46" s="450">
        <f t="shared" si="2812"/>
        <v>0</v>
      </c>
      <c r="ATX46" s="450">
        <f t="shared" si="2812"/>
        <v>0</v>
      </c>
      <c r="ATY46" s="450">
        <f t="shared" si="2812"/>
        <v>0</v>
      </c>
      <c r="ATZ46" s="450">
        <f t="shared" si="2812"/>
        <v>0</v>
      </c>
      <c r="AUA46" s="450">
        <f t="shared" si="2812"/>
        <v>0</v>
      </c>
      <c r="AUB46" s="450">
        <f t="shared" si="2812"/>
        <v>0</v>
      </c>
      <c r="AUC46" s="450">
        <f t="shared" si="2812"/>
        <v>0</v>
      </c>
      <c r="AUD46" s="450">
        <f t="shared" si="2812"/>
        <v>0</v>
      </c>
      <c r="AUE46" s="450">
        <f t="shared" si="2812"/>
        <v>0</v>
      </c>
      <c r="AUF46" s="450">
        <f t="shared" si="2812"/>
        <v>0</v>
      </c>
      <c r="AUG46" s="450">
        <f t="shared" si="2812"/>
        <v>0</v>
      </c>
      <c r="AUH46" s="462">
        <f t="shared" si="2812"/>
        <v>0</v>
      </c>
      <c r="AUI46" s="451">
        <f t="shared" si="2812"/>
        <v>0</v>
      </c>
      <c r="AUK46" s="457">
        <f t="shared" ref="AUK46:AUX46" si="2813">SUM(AUK47:AUK49)</f>
        <v>0</v>
      </c>
      <c r="AUL46" s="450">
        <f t="shared" si="2813"/>
        <v>0</v>
      </c>
      <c r="AUM46" s="450">
        <f t="shared" si="2813"/>
        <v>0</v>
      </c>
      <c r="AUN46" s="450">
        <f t="shared" si="2813"/>
        <v>0</v>
      </c>
      <c r="AUO46" s="450">
        <f t="shared" si="2813"/>
        <v>0</v>
      </c>
      <c r="AUP46" s="450">
        <f t="shared" si="2813"/>
        <v>0</v>
      </c>
      <c r="AUQ46" s="450">
        <f t="shared" si="2813"/>
        <v>0</v>
      </c>
      <c r="AUR46" s="450">
        <f t="shared" si="2813"/>
        <v>0</v>
      </c>
      <c r="AUS46" s="450">
        <f t="shared" si="2813"/>
        <v>0</v>
      </c>
      <c r="AUT46" s="450">
        <f t="shared" si="2813"/>
        <v>0</v>
      </c>
      <c r="AUU46" s="450">
        <f t="shared" si="2813"/>
        <v>0</v>
      </c>
      <c r="AUV46" s="450">
        <f t="shared" si="2813"/>
        <v>0</v>
      </c>
      <c r="AUW46" s="462">
        <f t="shared" si="2813"/>
        <v>0</v>
      </c>
      <c r="AUX46" s="451">
        <f t="shared" si="2813"/>
        <v>0</v>
      </c>
      <c r="AUZ46" s="457">
        <f t="shared" ref="AUZ46:AVM46" si="2814">SUM(AUZ47:AUZ49)</f>
        <v>0</v>
      </c>
      <c r="AVA46" s="450">
        <f t="shared" si="2814"/>
        <v>0</v>
      </c>
      <c r="AVB46" s="450">
        <f t="shared" si="2814"/>
        <v>0</v>
      </c>
      <c r="AVC46" s="450">
        <f t="shared" si="2814"/>
        <v>0</v>
      </c>
      <c r="AVD46" s="450">
        <f t="shared" si="2814"/>
        <v>0</v>
      </c>
      <c r="AVE46" s="450">
        <f t="shared" si="2814"/>
        <v>0</v>
      </c>
      <c r="AVF46" s="450">
        <f t="shared" si="2814"/>
        <v>0</v>
      </c>
      <c r="AVG46" s="450">
        <f t="shared" si="2814"/>
        <v>0</v>
      </c>
      <c r="AVH46" s="450">
        <f t="shared" si="2814"/>
        <v>0</v>
      </c>
      <c r="AVI46" s="450">
        <f t="shared" si="2814"/>
        <v>0</v>
      </c>
      <c r="AVJ46" s="450">
        <f t="shared" si="2814"/>
        <v>0</v>
      </c>
      <c r="AVK46" s="450">
        <f t="shared" si="2814"/>
        <v>0</v>
      </c>
      <c r="AVL46" s="462">
        <f t="shared" si="2814"/>
        <v>0</v>
      </c>
      <c r="AVM46" s="451">
        <f t="shared" si="2814"/>
        <v>0</v>
      </c>
      <c r="AVO46" s="457">
        <f t="shared" ref="AVO46:AWB46" si="2815">SUM(AVO47:AVO49)</f>
        <v>0</v>
      </c>
      <c r="AVP46" s="450">
        <f t="shared" si="2815"/>
        <v>0</v>
      </c>
      <c r="AVQ46" s="450">
        <f t="shared" si="2815"/>
        <v>0</v>
      </c>
      <c r="AVR46" s="450">
        <f t="shared" si="2815"/>
        <v>0</v>
      </c>
      <c r="AVS46" s="450">
        <f t="shared" si="2815"/>
        <v>0</v>
      </c>
      <c r="AVT46" s="450">
        <f t="shared" si="2815"/>
        <v>0</v>
      </c>
      <c r="AVU46" s="450">
        <f t="shared" si="2815"/>
        <v>0</v>
      </c>
      <c r="AVV46" s="450">
        <f t="shared" si="2815"/>
        <v>0</v>
      </c>
      <c r="AVW46" s="450">
        <f t="shared" si="2815"/>
        <v>0</v>
      </c>
      <c r="AVX46" s="450">
        <f t="shared" si="2815"/>
        <v>0</v>
      </c>
      <c r="AVY46" s="450">
        <f t="shared" si="2815"/>
        <v>0</v>
      </c>
      <c r="AVZ46" s="450">
        <f t="shared" si="2815"/>
        <v>0</v>
      </c>
      <c r="AWA46" s="462">
        <f t="shared" si="2815"/>
        <v>0</v>
      </c>
      <c r="AWB46" s="451">
        <f t="shared" si="2815"/>
        <v>0</v>
      </c>
      <c r="AWD46" s="457">
        <f t="shared" ref="AWD46:AWQ46" si="2816">SUM(AWD47:AWD49)</f>
        <v>0</v>
      </c>
      <c r="AWE46" s="450">
        <f t="shared" si="2816"/>
        <v>0</v>
      </c>
      <c r="AWF46" s="450">
        <f t="shared" si="2816"/>
        <v>0</v>
      </c>
      <c r="AWG46" s="450">
        <f t="shared" si="2816"/>
        <v>0</v>
      </c>
      <c r="AWH46" s="450">
        <f t="shared" si="2816"/>
        <v>0</v>
      </c>
      <c r="AWI46" s="450">
        <f t="shared" si="2816"/>
        <v>0</v>
      </c>
      <c r="AWJ46" s="450">
        <f t="shared" si="2816"/>
        <v>0</v>
      </c>
      <c r="AWK46" s="450">
        <f t="shared" si="2816"/>
        <v>0</v>
      </c>
      <c r="AWL46" s="450">
        <f t="shared" si="2816"/>
        <v>0</v>
      </c>
      <c r="AWM46" s="450">
        <f t="shared" si="2816"/>
        <v>0</v>
      </c>
      <c r="AWN46" s="450">
        <f t="shared" si="2816"/>
        <v>0</v>
      </c>
      <c r="AWO46" s="450">
        <f t="shared" si="2816"/>
        <v>0</v>
      </c>
      <c r="AWP46" s="462">
        <f t="shared" si="2816"/>
        <v>0</v>
      </c>
      <c r="AWQ46" s="451">
        <f t="shared" si="2816"/>
        <v>0</v>
      </c>
      <c r="AWS46" s="457">
        <f t="shared" ref="AWS46:AXF46" si="2817">SUM(AWS47:AWS49)</f>
        <v>0</v>
      </c>
      <c r="AWT46" s="450">
        <f t="shared" si="2817"/>
        <v>0</v>
      </c>
      <c r="AWU46" s="450">
        <f t="shared" si="2817"/>
        <v>0</v>
      </c>
      <c r="AWV46" s="450">
        <f t="shared" si="2817"/>
        <v>0</v>
      </c>
      <c r="AWW46" s="450">
        <f t="shared" si="2817"/>
        <v>0</v>
      </c>
      <c r="AWX46" s="450">
        <f t="shared" si="2817"/>
        <v>0</v>
      </c>
      <c r="AWY46" s="450">
        <f t="shared" si="2817"/>
        <v>0</v>
      </c>
      <c r="AWZ46" s="450">
        <f t="shared" si="2817"/>
        <v>0</v>
      </c>
      <c r="AXA46" s="450">
        <f t="shared" si="2817"/>
        <v>0</v>
      </c>
      <c r="AXB46" s="450">
        <f t="shared" si="2817"/>
        <v>0</v>
      </c>
      <c r="AXC46" s="450">
        <f t="shared" si="2817"/>
        <v>0</v>
      </c>
      <c r="AXD46" s="450">
        <f t="shared" si="2817"/>
        <v>0</v>
      </c>
      <c r="AXE46" s="462">
        <f t="shared" si="2817"/>
        <v>0</v>
      </c>
      <c r="AXF46" s="451">
        <f t="shared" si="2817"/>
        <v>0</v>
      </c>
      <c r="AXH46" s="457">
        <f t="shared" ref="AXH46:AXU46" si="2818">SUM(AXH47:AXH49)</f>
        <v>0</v>
      </c>
      <c r="AXI46" s="450">
        <f t="shared" si="2818"/>
        <v>0</v>
      </c>
      <c r="AXJ46" s="450">
        <f t="shared" si="2818"/>
        <v>0</v>
      </c>
      <c r="AXK46" s="450">
        <f t="shared" si="2818"/>
        <v>0</v>
      </c>
      <c r="AXL46" s="450">
        <f t="shared" si="2818"/>
        <v>0</v>
      </c>
      <c r="AXM46" s="450">
        <f t="shared" si="2818"/>
        <v>0</v>
      </c>
      <c r="AXN46" s="450">
        <f t="shared" si="2818"/>
        <v>0</v>
      </c>
      <c r="AXO46" s="450">
        <f t="shared" si="2818"/>
        <v>0</v>
      </c>
      <c r="AXP46" s="450">
        <f t="shared" si="2818"/>
        <v>0</v>
      </c>
      <c r="AXQ46" s="450">
        <f t="shared" si="2818"/>
        <v>0</v>
      </c>
      <c r="AXR46" s="450">
        <f t="shared" si="2818"/>
        <v>0</v>
      </c>
      <c r="AXS46" s="450">
        <f t="shared" si="2818"/>
        <v>0</v>
      </c>
      <c r="AXT46" s="462">
        <f t="shared" si="2818"/>
        <v>0</v>
      </c>
      <c r="AXU46" s="451">
        <f t="shared" si="2818"/>
        <v>0</v>
      </c>
      <c r="AXW46" s="457">
        <f t="shared" ref="AXW46:AYJ46" si="2819">SUM(AXW47:AXW49)</f>
        <v>0</v>
      </c>
      <c r="AXX46" s="450">
        <f t="shared" si="2819"/>
        <v>0</v>
      </c>
      <c r="AXY46" s="450">
        <f t="shared" si="2819"/>
        <v>0</v>
      </c>
      <c r="AXZ46" s="450">
        <f t="shared" si="2819"/>
        <v>0</v>
      </c>
      <c r="AYA46" s="450">
        <f t="shared" si="2819"/>
        <v>0</v>
      </c>
      <c r="AYB46" s="450">
        <f t="shared" si="2819"/>
        <v>0</v>
      </c>
      <c r="AYC46" s="450">
        <f t="shared" si="2819"/>
        <v>0</v>
      </c>
      <c r="AYD46" s="450">
        <f t="shared" si="2819"/>
        <v>0</v>
      </c>
      <c r="AYE46" s="450">
        <f t="shared" si="2819"/>
        <v>0</v>
      </c>
      <c r="AYF46" s="450">
        <f t="shared" si="2819"/>
        <v>0</v>
      </c>
      <c r="AYG46" s="450">
        <f t="shared" si="2819"/>
        <v>0</v>
      </c>
      <c r="AYH46" s="450">
        <f t="shared" si="2819"/>
        <v>0</v>
      </c>
      <c r="AYI46" s="462">
        <f t="shared" si="2819"/>
        <v>0</v>
      </c>
      <c r="AYJ46" s="451">
        <f t="shared" si="2819"/>
        <v>0</v>
      </c>
      <c r="AYL46" s="457">
        <f t="shared" ref="AYL46:AYY46" si="2820">SUM(AYL47:AYL49)</f>
        <v>0</v>
      </c>
      <c r="AYM46" s="450">
        <f t="shared" si="2820"/>
        <v>0</v>
      </c>
      <c r="AYN46" s="450">
        <f t="shared" si="2820"/>
        <v>0</v>
      </c>
      <c r="AYO46" s="450">
        <f t="shared" si="2820"/>
        <v>0</v>
      </c>
      <c r="AYP46" s="450">
        <f t="shared" si="2820"/>
        <v>0</v>
      </c>
      <c r="AYQ46" s="450">
        <f t="shared" si="2820"/>
        <v>0</v>
      </c>
      <c r="AYR46" s="450">
        <f t="shared" si="2820"/>
        <v>0</v>
      </c>
      <c r="AYS46" s="450">
        <f t="shared" si="2820"/>
        <v>0</v>
      </c>
      <c r="AYT46" s="450">
        <f t="shared" si="2820"/>
        <v>0</v>
      </c>
      <c r="AYU46" s="450">
        <f t="shared" si="2820"/>
        <v>0</v>
      </c>
      <c r="AYV46" s="450">
        <f t="shared" si="2820"/>
        <v>0</v>
      </c>
      <c r="AYW46" s="450">
        <f t="shared" si="2820"/>
        <v>0</v>
      </c>
      <c r="AYX46" s="462">
        <f t="shared" si="2820"/>
        <v>0</v>
      </c>
      <c r="AYY46" s="451">
        <f t="shared" si="2820"/>
        <v>0</v>
      </c>
      <c r="AZA46" s="457">
        <f t="shared" ref="AZA46:AZN46" si="2821">SUM(AZA47:AZA49)</f>
        <v>0</v>
      </c>
      <c r="AZB46" s="450">
        <f t="shared" si="2821"/>
        <v>0</v>
      </c>
      <c r="AZC46" s="450">
        <f t="shared" si="2821"/>
        <v>0</v>
      </c>
      <c r="AZD46" s="450">
        <f t="shared" si="2821"/>
        <v>0</v>
      </c>
      <c r="AZE46" s="450">
        <f t="shared" si="2821"/>
        <v>0</v>
      </c>
      <c r="AZF46" s="450">
        <f t="shared" si="2821"/>
        <v>0</v>
      </c>
      <c r="AZG46" s="450">
        <f t="shared" si="2821"/>
        <v>0</v>
      </c>
      <c r="AZH46" s="450">
        <f t="shared" si="2821"/>
        <v>0</v>
      </c>
      <c r="AZI46" s="450">
        <f t="shared" si="2821"/>
        <v>0</v>
      </c>
      <c r="AZJ46" s="450">
        <f t="shared" si="2821"/>
        <v>0</v>
      </c>
      <c r="AZK46" s="450">
        <f t="shared" si="2821"/>
        <v>0</v>
      </c>
      <c r="AZL46" s="450">
        <f t="shared" si="2821"/>
        <v>0</v>
      </c>
      <c r="AZM46" s="462">
        <f t="shared" si="2821"/>
        <v>0</v>
      </c>
      <c r="AZN46" s="451">
        <f t="shared" si="2821"/>
        <v>0</v>
      </c>
      <c r="AZP46" s="457">
        <f t="shared" ref="AZP46:BAC46" si="2822">SUM(AZP47:AZP49)</f>
        <v>0</v>
      </c>
      <c r="AZQ46" s="450">
        <f t="shared" si="2822"/>
        <v>0</v>
      </c>
      <c r="AZR46" s="450">
        <f t="shared" si="2822"/>
        <v>0</v>
      </c>
      <c r="AZS46" s="450">
        <f t="shared" si="2822"/>
        <v>0</v>
      </c>
      <c r="AZT46" s="450">
        <f t="shared" si="2822"/>
        <v>0</v>
      </c>
      <c r="AZU46" s="450">
        <f t="shared" si="2822"/>
        <v>0</v>
      </c>
      <c r="AZV46" s="450">
        <f t="shared" si="2822"/>
        <v>0</v>
      </c>
      <c r="AZW46" s="450">
        <f t="shared" si="2822"/>
        <v>0</v>
      </c>
      <c r="AZX46" s="450">
        <f t="shared" si="2822"/>
        <v>0</v>
      </c>
      <c r="AZY46" s="450">
        <f t="shared" si="2822"/>
        <v>0</v>
      </c>
      <c r="AZZ46" s="450">
        <f t="shared" si="2822"/>
        <v>0</v>
      </c>
      <c r="BAA46" s="450">
        <f t="shared" si="2822"/>
        <v>0</v>
      </c>
      <c r="BAB46" s="462">
        <f t="shared" si="2822"/>
        <v>0</v>
      </c>
      <c r="BAC46" s="451">
        <f t="shared" si="2822"/>
        <v>0</v>
      </c>
      <c r="BAE46" s="457">
        <f t="shared" ref="BAE46:BAR46" si="2823">SUM(BAE47:BAE49)</f>
        <v>0</v>
      </c>
      <c r="BAF46" s="450">
        <f t="shared" si="2823"/>
        <v>0</v>
      </c>
      <c r="BAG46" s="450">
        <f t="shared" si="2823"/>
        <v>0</v>
      </c>
      <c r="BAH46" s="450">
        <f t="shared" si="2823"/>
        <v>0</v>
      </c>
      <c r="BAI46" s="450">
        <f t="shared" si="2823"/>
        <v>0</v>
      </c>
      <c r="BAJ46" s="450">
        <f t="shared" si="2823"/>
        <v>0</v>
      </c>
      <c r="BAK46" s="450">
        <f t="shared" si="2823"/>
        <v>0</v>
      </c>
      <c r="BAL46" s="450">
        <f t="shared" si="2823"/>
        <v>0</v>
      </c>
      <c r="BAM46" s="450">
        <f t="shared" si="2823"/>
        <v>0</v>
      </c>
      <c r="BAN46" s="450">
        <f t="shared" si="2823"/>
        <v>0</v>
      </c>
      <c r="BAO46" s="450">
        <f t="shared" si="2823"/>
        <v>0</v>
      </c>
      <c r="BAP46" s="450">
        <f t="shared" si="2823"/>
        <v>0</v>
      </c>
      <c r="BAQ46" s="462">
        <f t="shared" si="2823"/>
        <v>0</v>
      </c>
      <c r="BAR46" s="451">
        <f t="shared" si="2823"/>
        <v>0</v>
      </c>
      <c r="BAT46" s="457">
        <f t="shared" ref="BAT46:BBG46" si="2824">SUM(BAT47:BAT49)</f>
        <v>0</v>
      </c>
      <c r="BAU46" s="450">
        <f t="shared" si="2824"/>
        <v>0</v>
      </c>
      <c r="BAV46" s="450">
        <f t="shared" si="2824"/>
        <v>0</v>
      </c>
      <c r="BAW46" s="450">
        <f t="shared" si="2824"/>
        <v>0</v>
      </c>
      <c r="BAX46" s="450">
        <f t="shared" si="2824"/>
        <v>0</v>
      </c>
      <c r="BAY46" s="450">
        <f t="shared" si="2824"/>
        <v>0</v>
      </c>
      <c r="BAZ46" s="450">
        <f t="shared" si="2824"/>
        <v>0</v>
      </c>
      <c r="BBA46" s="450">
        <f t="shared" si="2824"/>
        <v>0</v>
      </c>
      <c r="BBB46" s="450">
        <f t="shared" si="2824"/>
        <v>0</v>
      </c>
      <c r="BBC46" s="450">
        <f t="shared" si="2824"/>
        <v>0</v>
      </c>
      <c r="BBD46" s="450">
        <f t="shared" si="2824"/>
        <v>0</v>
      </c>
      <c r="BBE46" s="450">
        <f t="shared" si="2824"/>
        <v>0</v>
      </c>
      <c r="BBF46" s="462">
        <f t="shared" si="2824"/>
        <v>0</v>
      </c>
      <c r="BBG46" s="451">
        <f t="shared" si="2824"/>
        <v>0</v>
      </c>
      <c r="BBI46" s="457">
        <f t="shared" ref="BBI46:BBV46" si="2825">SUM(BBI47:BBI49)</f>
        <v>0</v>
      </c>
      <c r="BBJ46" s="450">
        <f t="shared" si="2825"/>
        <v>0</v>
      </c>
      <c r="BBK46" s="450">
        <f t="shared" si="2825"/>
        <v>0</v>
      </c>
      <c r="BBL46" s="450">
        <f t="shared" si="2825"/>
        <v>0</v>
      </c>
      <c r="BBM46" s="450">
        <f t="shared" si="2825"/>
        <v>0</v>
      </c>
      <c r="BBN46" s="450">
        <f t="shared" si="2825"/>
        <v>0</v>
      </c>
      <c r="BBO46" s="450">
        <f t="shared" si="2825"/>
        <v>0</v>
      </c>
      <c r="BBP46" s="450">
        <f t="shared" si="2825"/>
        <v>0</v>
      </c>
      <c r="BBQ46" s="450">
        <f t="shared" si="2825"/>
        <v>0</v>
      </c>
      <c r="BBR46" s="450">
        <f t="shared" si="2825"/>
        <v>0</v>
      </c>
      <c r="BBS46" s="450">
        <f t="shared" si="2825"/>
        <v>0</v>
      </c>
      <c r="BBT46" s="450">
        <f t="shared" si="2825"/>
        <v>0</v>
      </c>
      <c r="BBU46" s="462">
        <f t="shared" si="2825"/>
        <v>0</v>
      </c>
      <c r="BBV46" s="451">
        <f t="shared" si="2825"/>
        <v>0</v>
      </c>
      <c r="BBX46" s="457">
        <f t="shared" ref="BBX46:BCK46" si="2826">SUM(BBX47:BBX49)</f>
        <v>0</v>
      </c>
      <c r="BBY46" s="450">
        <f t="shared" si="2826"/>
        <v>0</v>
      </c>
      <c r="BBZ46" s="450">
        <f t="shared" si="2826"/>
        <v>0</v>
      </c>
      <c r="BCA46" s="450">
        <f t="shared" si="2826"/>
        <v>0</v>
      </c>
      <c r="BCB46" s="450">
        <f t="shared" si="2826"/>
        <v>0</v>
      </c>
      <c r="BCC46" s="450">
        <f t="shared" si="2826"/>
        <v>0</v>
      </c>
      <c r="BCD46" s="450">
        <f t="shared" si="2826"/>
        <v>0</v>
      </c>
      <c r="BCE46" s="450">
        <f t="shared" si="2826"/>
        <v>0</v>
      </c>
      <c r="BCF46" s="450">
        <f t="shared" si="2826"/>
        <v>0</v>
      </c>
      <c r="BCG46" s="450">
        <f t="shared" si="2826"/>
        <v>0</v>
      </c>
      <c r="BCH46" s="450">
        <f t="shared" si="2826"/>
        <v>0</v>
      </c>
      <c r="BCI46" s="450">
        <f t="shared" si="2826"/>
        <v>0</v>
      </c>
      <c r="BCJ46" s="462">
        <f t="shared" si="2826"/>
        <v>0</v>
      </c>
      <c r="BCK46" s="451">
        <f t="shared" si="2826"/>
        <v>0</v>
      </c>
      <c r="BCM46" s="457">
        <f t="shared" ref="BCM46:BCZ46" si="2827">SUM(BCM47:BCM49)</f>
        <v>0</v>
      </c>
      <c r="BCN46" s="450">
        <f t="shared" si="2827"/>
        <v>0</v>
      </c>
      <c r="BCO46" s="450">
        <f t="shared" si="2827"/>
        <v>0</v>
      </c>
      <c r="BCP46" s="450">
        <f t="shared" si="2827"/>
        <v>0</v>
      </c>
      <c r="BCQ46" s="450">
        <f t="shared" si="2827"/>
        <v>0</v>
      </c>
      <c r="BCR46" s="450">
        <f t="shared" si="2827"/>
        <v>0</v>
      </c>
      <c r="BCS46" s="450">
        <f t="shared" si="2827"/>
        <v>0</v>
      </c>
      <c r="BCT46" s="450">
        <f t="shared" si="2827"/>
        <v>0</v>
      </c>
      <c r="BCU46" s="450">
        <f t="shared" si="2827"/>
        <v>0</v>
      </c>
      <c r="BCV46" s="450">
        <f t="shared" si="2827"/>
        <v>0</v>
      </c>
      <c r="BCW46" s="450">
        <f t="shared" si="2827"/>
        <v>0</v>
      </c>
      <c r="BCX46" s="450">
        <f t="shared" si="2827"/>
        <v>0</v>
      </c>
      <c r="BCY46" s="462">
        <f t="shared" si="2827"/>
        <v>0</v>
      </c>
      <c r="BCZ46" s="451">
        <f t="shared" si="2827"/>
        <v>0</v>
      </c>
      <c r="BDB46" s="457">
        <f t="shared" ref="BDB46:BDO46" si="2828">SUM(BDB47:BDB49)</f>
        <v>0</v>
      </c>
      <c r="BDC46" s="450">
        <f t="shared" si="2828"/>
        <v>0</v>
      </c>
      <c r="BDD46" s="450">
        <f t="shared" si="2828"/>
        <v>0</v>
      </c>
      <c r="BDE46" s="450">
        <f t="shared" si="2828"/>
        <v>0</v>
      </c>
      <c r="BDF46" s="450">
        <f t="shared" si="2828"/>
        <v>0</v>
      </c>
      <c r="BDG46" s="450">
        <f t="shared" si="2828"/>
        <v>0</v>
      </c>
      <c r="BDH46" s="450">
        <f t="shared" si="2828"/>
        <v>0</v>
      </c>
      <c r="BDI46" s="450">
        <f t="shared" si="2828"/>
        <v>0</v>
      </c>
      <c r="BDJ46" s="450">
        <f t="shared" si="2828"/>
        <v>0</v>
      </c>
      <c r="BDK46" s="450">
        <f t="shared" si="2828"/>
        <v>0</v>
      </c>
      <c r="BDL46" s="450">
        <f t="shared" si="2828"/>
        <v>0</v>
      </c>
      <c r="BDM46" s="450">
        <f t="shared" si="2828"/>
        <v>0</v>
      </c>
      <c r="BDN46" s="462">
        <f t="shared" si="2828"/>
        <v>0</v>
      </c>
      <c r="BDO46" s="451">
        <f t="shared" si="2828"/>
        <v>0</v>
      </c>
      <c r="BDQ46" s="457">
        <f t="shared" ref="BDQ46:BED46" si="2829">SUM(BDQ47:BDQ49)</f>
        <v>0</v>
      </c>
      <c r="BDR46" s="450">
        <f t="shared" si="2829"/>
        <v>0</v>
      </c>
      <c r="BDS46" s="450">
        <f t="shared" si="2829"/>
        <v>0</v>
      </c>
      <c r="BDT46" s="450">
        <f t="shared" si="2829"/>
        <v>0</v>
      </c>
      <c r="BDU46" s="450">
        <f t="shared" si="2829"/>
        <v>0</v>
      </c>
      <c r="BDV46" s="450">
        <f t="shared" si="2829"/>
        <v>0</v>
      </c>
      <c r="BDW46" s="450">
        <f t="shared" si="2829"/>
        <v>0</v>
      </c>
      <c r="BDX46" s="450">
        <f t="shared" si="2829"/>
        <v>0</v>
      </c>
      <c r="BDY46" s="450">
        <f t="shared" si="2829"/>
        <v>0</v>
      </c>
      <c r="BDZ46" s="450">
        <f t="shared" si="2829"/>
        <v>0</v>
      </c>
      <c r="BEA46" s="450">
        <f t="shared" si="2829"/>
        <v>0</v>
      </c>
      <c r="BEB46" s="450">
        <f t="shared" si="2829"/>
        <v>0</v>
      </c>
      <c r="BEC46" s="462">
        <f t="shared" si="2829"/>
        <v>0</v>
      </c>
      <c r="BED46" s="451">
        <f t="shared" si="2829"/>
        <v>0</v>
      </c>
      <c r="BEF46" s="457">
        <f t="shared" ref="BEF46:BES46" si="2830">SUM(BEF47:BEF49)</f>
        <v>0</v>
      </c>
      <c r="BEG46" s="450">
        <f t="shared" si="2830"/>
        <v>0</v>
      </c>
      <c r="BEH46" s="450">
        <f t="shared" si="2830"/>
        <v>0</v>
      </c>
      <c r="BEI46" s="450">
        <f t="shared" si="2830"/>
        <v>0</v>
      </c>
      <c r="BEJ46" s="450">
        <f t="shared" si="2830"/>
        <v>0</v>
      </c>
      <c r="BEK46" s="450">
        <f t="shared" si="2830"/>
        <v>0</v>
      </c>
      <c r="BEL46" s="450">
        <f t="shared" si="2830"/>
        <v>0</v>
      </c>
      <c r="BEM46" s="450">
        <f t="shared" si="2830"/>
        <v>0</v>
      </c>
      <c r="BEN46" s="450">
        <f t="shared" si="2830"/>
        <v>0</v>
      </c>
      <c r="BEO46" s="450">
        <f t="shared" si="2830"/>
        <v>0</v>
      </c>
      <c r="BEP46" s="450">
        <f t="shared" si="2830"/>
        <v>0</v>
      </c>
      <c r="BEQ46" s="450">
        <f t="shared" si="2830"/>
        <v>0</v>
      </c>
      <c r="BER46" s="462">
        <f t="shared" si="2830"/>
        <v>0</v>
      </c>
      <c r="BES46" s="451">
        <f t="shared" si="2830"/>
        <v>0</v>
      </c>
      <c r="BEU46" s="457">
        <f t="shared" ref="BEU46:BFH46" si="2831">SUM(BEU47:BEU49)</f>
        <v>0</v>
      </c>
      <c r="BEV46" s="450">
        <f t="shared" si="2831"/>
        <v>0</v>
      </c>
      <c r="BEW46" s="450">
        <f t="shared" si="2831"/>
        <v>0</v>
      </c>
      <c r="BEX46" s="450">
        <f t="shared" si="2831"/>
        <v>0</v>
      </c>
      <c r="BEY46" s="450">
        <f t="shared" si="2831"/>
        <v>0</v>
      </c>
      <c r="BEZ46" s="450">
        <f t="shared" si="2831"/>
        <v>0</v>
      </c>
      <c r="BFA46" s="450">
        <f t="shared" si="2831"/>
        <v>0</v>
      </c>
      <c r="BFB46" s="450">
        <f t="shared" si="2831"/>
        <v>0</v>
      </c>
      <c r="BFC46" s="450">
        <f t="shared" si="2831"/>
        <v>0</v>
      </c>
      <c r="BFD46" s="450">
        <f t="shared" si="2831"/>
        <v>0</v>
      </c>
      <c r="BFE46" s="450">
        <f t="shared" si="2831"/>
        <v>0</v>
      </c>
      <c r="BFF46" s="450">
        <f t="shared" si="2831"/>
        <v>0</v>
      </c>
      <c r="BFG46" s="462">
        <f t="shared" si="2831"/>
        <v>0</v>
      </c>
      <c r="BFH46" s="451">
        <f t="shared" si="2831"/>
        <v>0</v>
      </c>
      <c r="BFJ46" s="457">
        <f t="shared" ref="BFJ46:BFW46" si="2832">SUM(BFJ47:BFJ49)</f>
        <v>0</v>
      </c>
      <c r="BFK46" s="450">
        <f t="shared" si="2832"/>
        <v>0</v>
      </c>
      <c r="BFL46" s="450">
        <f t="shared" si="2832"/>
        <v>0</v>
      </c>
      <c r="BFM46" s="450">
        <f t="shared" si="2832"/>
        <v>0</v>
      </c>
      <c r="BFN46" s="450">
        <f t="shared" si="2832"/>
        <v>0</v>
      </c>
      <c r="BFO46" s="450">
        <f t="shared" si="2832"/>
        <v>0</v>
      </c>
      <c r="BFP46" s="450">
        <f t="shared" si="2832"/>
        <v>0</v>
      </c>
      <c r="BFQ46" s="450">
        <f t="shared" si="2832"/>
        <v>0</v>
      </c>
      <c r="BFR46" s="450">
        <f t="shared" si="2832"/>
        <v>0</v>
      </c>
      <c r="BFS46" s="450">
        <f t="shared" si="2832"/>
        <v>0</v>
      </c>
      <c r="BFT46" s="450">
        <f t="shared" si="2832"/>
        <v>0</v>
      </c>
      <c r="BFU46" s="450">
        <f t="shared" si="2832"/>
        <v>0</v>
      </c>
      <c r="BFV46" s="462">
        <f t="shared" si="2832"/>
        <v>0</v>
      </c>
      <c r="BFW46" s="451">
        <f t="shared" si="2832"/>
        <v>0</v>
      </c>
      <c r="BFY46" s="457">
        <f t="shared" ref="BFY46:BGL46" si="2833">SUM(BFY47:BFY49)</f>
        <v>0</v>
      </c>
      <c r="BFZ46" s="450">
        <f t="shared" si="2833"/>
        <v>0</v>
      </c>
      <c r="BGA46" s="450">
        <f t="shared" si="2833"/>
        <v>0</v>
      </c>
      <c r="BGB46" s="450">
        <f t="shared" si="2833"/>
        <v>0</v>
      </c>
      <c r="BGC46" s="450">
        <f t="shared" si="2833"/>
        <v>0</v>
      </c>
      <c r="BGD46" s="450">
        <f t="shared" si="2833"/>
        <v>0</v>
      </c>
      <c r="BGE46" s="450">
        <f t="shared" si="2833"/>
        <v>0</v>
      </c>
      <c r="BGF46" s="450">
        <f t="shared" si="2833"/>
        <v>0</v>
      </c>
      <c r="BGG46" s="450">
        <f t="shared" si="2833"/>
        <v>0</v>
      </c>
      <c r="BGH46" s="450">
        <f t="shared" si="2833"/>
        <v>0</v>
      </c>
      <c r="BGI46" s="450">
        <f t="shared" si="2833"/>
        <v>0</v>
      </c>
      <c r="BGJ46" s="450">
        <f t="shared" si="2833"/>
        <v>0</v>
      </c>
      <c r="BGK46" s="462">
        <f t="shared" si="2833"/>
        <v>0</v>
      </c>
      <c r="BGL46" s="451">
        <f t="shared" si="2833"/>
        <v>0</v>
      </c>
      <c r="BGN46" s="457">
        <f t="shared" ref="BGN46:BHA46" si="2834">SUM(BGN47:BGN49)</f>
        <v>0</v>
      </c>
      <c r="BGO46" s="450">
        <f t="shared" si="2834"/>
        <v>0</v>
      </c>
      <c r="BGP46" s="450">
        <f t="shared" si="2834"/>
        <v>0</v>
      </c>
      <c r="BGQ46" s="450">
        <f t="shared" si="2834"/>
        <v>0</v>
      </c>
      <c r="BGR46" s="450">
        <f t="shared" si="2834"/>
        <v>0</v>
      </c>
      <c r="BGS46" s="450">
        <f t="shared" si="2834"/>
        <v>0</v>
      </c>
      <c r="BGT46" s="450">
        <f t="shared" si="2834"/>
        <v>0</v>
      </c>
      <c r="BGU46" s="450">
        <f t="shared" si="2834"/>
        <v>0</v>
      </c>
      <c r="BGV46" s="450">
        <f t="shared" si="2834"/>
        <v>0</v>
      </c>
      <c r="BGW46" s="450">
        <f t="shared" si="2834"/>
        <v>0</v>
      </c>
      <c r="BGX46" s="450">
        <f t="shared" si="2834"/>
        <v>0</v>
      </c>
      <c r="BGY46" s="450">
        <f t="shared" si="2834"/>
        <v>0</v>
      </c>
      <c r="BGZ46" s="462">
        <f t="shared" si="2834"/>
        <v>0</v>
      </c>
      <c r="BHA46" s="451">
        <f t="shared" si="2834"/>
        <v>0</v>
      </c>
      <c r="BHC46" s="457">
        <f t="shared" ref="BHC46:BHP46" si="2835">SUM(BHC47:BHC49)</f>
        <v>0</v>
      </c>
      <c r="BHD46" s="450">
        <f t="shared" si="2835"/>
        <v>0</v>
      </c>
      <c r="BHE46" s="450">
        <f t="shared" si="2835"/>
        <v>0</v>
      </c>
      <c r="BHF46" s="450">
        <f t="shared" si="2835"/>
        <v>0</v>
      </c>
      <c r="BHG46" s="450">
        <f t="shared" si="2835"/>
        <v>0</v>
      </c>
      <c r="BHH46" s="450">
        <f t="shared" si="2835"/>
        <v>0</v>
      </c>
      <c r="BHI46" s="450">
        <f t="shared" si="2835"/>
        <v>0</v>
      </c>
      <c r="BHJ46" s="450">
        <f t="shared" si="2835"/>
        <v>0</v>
      </c>
      <c r="BHK46" s="450">
        <f t="shared" si="2835"/>
        <v>0</v>
      </c>
      <c r="BHL46" s="450">
        <f t="shared" si="2835"/>
        <v>0</v>
      </c>
      <c r="BHM46" s="450">
        <f t="shared" si="2835"/>
        <v>0</v>
      </c>
      <c r="BHN46" s="450">
        <f t="shared" si="2835"/>
        <v>0</v>
      </c>
      <c r="BHO46" s="462">
        <f t="shared" si="2835"/>
        <v>0</v>
      </c>
      <c r="BHP46" s="451">
        <f t="shared" si="2835"/>
        <v>0</v>
      </c>
      <c r="BHR46" s="457">
        <f t="shared" ref="BHR46:BIE46" si="2836">SUM(BHR47:BHR49)</f>
        <v>0</v>
      </c>
      <c r="BHS46" s="450">
        <f t="shared" si="2836"/>
        <v>0</v>
      </c>
      <c r="BHT46" s="450">
        <f t="shared" si="2836"/>
        <v>0</v>
      </c>
      <c r="BHU46" s="450">
        <f t="shared" si="2836"/>
        <v>0</v>
      </c>
      <c r="BHV46" s="450">
        <f t="shared" si="2836"/>
        <v>0</v>
      </c>
      <c r="BHW46" s="450">
        <f t="shared" si="2836"/>
        <v>0</v>
      </c>
      <c r="BHX46" s="450">
        <f t="shared" si="2836"/>
        <v>0</v>
      </c>
      <c r="BHY46" s="450">
        <f t="shared" si="2836"/>
        <v>0</v>
      </c>
      <c r="BHZ46" s="450">
        <f t="shared" si="2836"/>
        <v>0</v>
      </c>
      <c r="BIA46" s="450">
        <f t="shared" si="2836"/>
        <v>0</v>
      </c>
      <c r="BIB46" s="450">
        <f t="shared" si="2836"/>
        <v>0</v>
      </c>
      <c r="BIC46" s="450">
        <f t="shared" si="2836"/>
        <v>0</v>
      </c>
      <c r="BID46" s="462">
        <f t="shared" si="2836"/>
        <v>0</v>
      </c>
      <c r="BIE46" s="451">
        <f t="shared" si="2836"/>
        <v>0</v>
      </c>
      <c r="BIG46" s="457">
        <f t="shared" ref="BIG46:BIT46" si="2837">SUM(BIG47:BIG49)</f>
        <v>0</v>
      </c>
      <c r="BIH46" s="450">
        <f t="shared" si="2837"/>
        <v>0</v>
      </c>
      <c r="BII46" s="450">
        <f t="shared" si="2837"/>
        <v>0</v>
      </c>
      <c r="BIJ46" s="450">
        <f t="shared" si="2837"/>
        <v>0</v>
      </c>
      <c r="BIK46" s="450">
        <f t="shared" si="2837"/>
        <v>0</v>
      </c>
      <c r="BIL46" s="450">
        <f t="shared" si="2837"/>
        <v>0</v>
      </c>
      <c r="BIM46" s="450">
        <f t="shared" si="2837"/>
        <v>0</v>
      </c>
      <c r="BIN46" s="450">
        <f t="shared" si="2837"/>
        <v>0</v>
      </c>
      <c r="BIO46" s="450">
        <f t="shared" si="2837"/>
        <v>0</v>
      </c>
      <c r="BIP46" s="450">
        <f t="shared" si="2837"/>
        <v>0</v>
      </c>
      <c r="BIQ46" s="450">
        <f t="shared" si="2837"/>
        <v>0</v>
      </c>
      <c r="BIR46" s="450">
        <f t="shared" si="2837"/>
        <v>0</v>
      </c>
      <c r="BIS46" s="462">
        <f t="shared" si="2837"/>
        <v>0</v>
      </c>
      <c r="BIT46" s="451">
        <f t="shared" si="2837"/>
        <v>0</v>
      </c>
      <c r="BIV46" s="457">
        <f t="shared" ref="BIV46:BJI46" si="2838">SUM(BIV47:BIV49)</f>
        <v>0</v>
      </c>
      <c r="BIW46" s="450">
        <f t="shared" si="2838"/>
        <v>0</v>
      </c>
      <c r="BIX46" s="450">
        <f t="shared" si="2838"/>
        <v>0</v>
      </c>
      <c r="BIY46" s="450">
        <f t="shared" si="2838"/>
        <v>0</v>
      </c>
      <c r="BIZ46" s="450">
        <f t="shared" si="2838"/>
        <v>0</v>
      </c>
      <c r="BJA46" s="450">
        <f t="shared" si="2838"/>
        <v>0</v>
      </c>
      <c r="BJB46" s="450">
        <f t="shared" si="2838"/>
        <v>0</v>
      </c>
      <c r="BJC46" s="450">
        <f t="shared" si="2838"/>
        <v>0</v>
      </c>
      <c r="BJD46" s="450">
        <f t="shared" si="2838"/>
        <v>0</v>
      </c>
      <c r="BJE46" s="450">
        <f t="shared" si="2838"/>
        <v>0</v>
      </c>
      <c r="BJF46" s="450">
        <f t="shared" si="2838"/>
        <v>0</v>
      </c>
      <c r="BJG46" s="450">
        <f t="shared" si="2838"/>
        <v>0</v>
      </c>
      <c r="BJH46" s="462">
        <f t="shared" si="2838"/>
        <v>0</v>
      </c>
      <c r="BJI46" s="451">
        <f t="shared" si="2838"/>
        <v>0</v>
      </c>
      <c r="BJK46" s="457">
        <f t="shared" ref="BJK46:BJX46" si="2839">SUM(BJK47:BJK49)</f>
        <v>0</v>
      </c>
      <c r="BJL46" s="450">
        <f t="shared" si="2839"/>
        <v>0</v>
      </c>
      <c r="BJM46" s="450">
        <f t="shared" si="2839"/>
        <v>0</v>
      </c>
      <c r="BJN46" s="450">
        <f t="shared" si="2839"/>
        <v>0</v>
      </c>
      <c r="BJO46" s="450">
        <f t="shared" si="2839"/>
        <v>0</v>
      </c>
      <c r="BJP46" s="450">
        <f t="shared" si="2839"/>
        <v>0</v>
      </c>
      <c r="BJQ46" s="450">
        <f t="shared" si="2839"/>
        <v>0</v>
      </c>
      <c r="BJR46" s="450">
        <f t="shared" si="2839"/>
        <v>0</v>
      </c>
      <c r="BJS46" s="450">
        <f t="shared" si="2839"/>
        <v>0</v>
      </c>
      <c r="BJT46" s="450">
        <f t="shared" si="2839"/>
        <v>0</v>
      </c>
      <c r="BJU46" s="450">
        <f t="shared" si="2839"/>
        <v>0</v>
      </c>
      <c r="BJV46" s="450">
        <f t="shared" si="2839"/>
        <v>0</v>
      </c>
      <c r="BJW46" s="462">
        <f t="shared" si="2839"/>
        <v>0</v>
      </c>
      <c r="BJX46" s="451">
        <f t="shared" si="2839"/>
        <v>0</v>
      </c>
      <c r="BJZ46" s="457">
        <f t="shared" ref="BJZ46:BKM46" si="2840">SUM(BJZ47:BJZ49)</f>
        <v>0</v>
      </c>
      <c r="BKA46" s="450">
        <f t="shared" si="2840"/>
        <v>0</v>
      </c>
      <c r="BKB46" s="450">
        <f t="shared" si="2840"/>
        <v>0</v>
      </c>
      <c r="BKC46" s="450">
        <f t="shared" si="2840"/>
        <v>0</v>
      </c>
      <c r="BKD46" s="450">
        <f t="shared" si="2840"/>
        <v>0</v>
      </c>
      <c r="BKE46" s="450">
        <f t="shared" si="2840"/>
        <v>0</v>
      </c>
      <c r="BKF46" s="450">
        <f t="shared" si="2840"/>
        <v>0</v>
      </c>
      <c r="BKG46" s="450">
        <f t="shared" si="2840"/>
        <v>0</v>
      </c>
      <c r="BKH46" s="450">
        <f t="shared" si="2840"/>
        <v>0</v>
      </c>
      <c r="BKI46" s="450">
        <f t="shared" si="2840"/>
        <v>0</v>
      </c>
      <c r="BKJ46" s="450">
        <f t="shared" si="2840"/>
        <v>0</v>
      </c>
      <c r="BKK46" s="450">
        <f t="shared" si="2840"/>
        <v>0</v>
      </c>
      <c r="BKL46" s="462">
        <f t="shared" si="2840"/>
        <v>0</v>
      </c>
      <c r="BKM46" s="451">
        <f t="shared" si="2840"/>
        <v>0</v>
      </c>
      <c r="BKO46" s="457">
        <f t="shared" ref="BKO46:BLB46" si="2841">SUM(BKO47:BKO49)</f>
        <v>0</v>
      </c>
      <c r="BKP46" s="450">
        <f t="shared" si="2841"/>
        <v>0</v>
      </c>
      <c r="BKQ46" s="450">
        <f t="shared" si="2841"/>
        <v>0</v>
      </c>
      <c r="BKR46" s="450">
        <f t="shared" si="2841"/>
        <v>0</v>
      </c>
      <c r="BKS46" s="450">
        <f t="shared" si="2841"/>
        <v>0</v>
      </c>
      <c r="BKT46" s="450">
        <f t="shared" si="2841"/>
        <v>0</v>
      </c>
      <c r="BKU46" s="450">
        <f t="shared" si="2841"/>
        <v>0</v>
      </c>
      <c r="BKV46" s="450">
        <f t="shared" si="2841"/>
        <v>0</v>
      </c>
      <c r="BKW46" s="450">
        <f t="shared" si="2841"/>
        <v>0</v>
      </c>
      <c r="BKX46" s="450">
        <f t="shared" si="2841"/>
        <v>0</v>
      </c>
      <c r="BKY46" s="450">
        <f t="shared" si="2841"/>
        <v>0</v>
      </c>
      <c r="BKZ46" s="450">
        <f t="shared" si="2841"/>
        <v>0</v>
      </c>
      <c r="BLA46" s="462">
        <f t="shared" si="2841"/>
        <v>0</v>
      </c>
      <c r="BLB46" s="451">
        <f t="shared" si="2841"/>
        <v>0</v>
      </c>
      <c r="BLD46" s="457">
        <f t="shared" ref="BLD46:BLQ46" si="2842">SUM(BLD47:BLD49)</f>
        <v>0</v>
      </c>
      <c r="BLE46" s="450">
        <f t="shared" si="2842"/>
        <v>0</v>
      </c>
      <c r="BLF46" s="450">
        <f t="shared" si="2842"/>
        <v>0</v>
      </c>
      <c r="BLG46" s="450">
        <f t="shared" si="2842"/>
        <v>0</v>
      </c>
      <c r="BLH46" s="450">
        <f t="shared" si="2842"/>
        <v>0</v>
      </c>
      <c r="BLI46" s="450">
        <f t="shared" si="2842"/>
        <v>0</v>
      </c>
      <c r="BLJ46" s="450">
        <f t="shared" si="2842"/>
        <v>0</v>
      </c>
      <c r="BLK46" s="450">
        <f t="shared" si="2842"/>
        <v>0</v>
      </c>
      <c r="BLL46" s="450">
        <f t="shared" si="2842"/>
        <v>0</v>
      </c>
      <c r="BLM46" s="450">
        <f t="shared" si="2842"/>
        <v>0</v>
      </c>
      <c r="BLN46" s="450">
        <f t="shared" si="2842"/>
        <v>0</v>
      </c>
      <c r="BLO46" s="450">
        <f t="shared" si="2842"/>
        <v>0</v>
      </c>
      <c r="BLP46" s="462">
        <f t="shared" si="2842"/>
        <v>0</v>
      </c>
      <c r="BLQ46" s="451">
        <f t="shared" si="2842"/>
        <v>0</v>
      </c>
      <c r="BLS46" s="457">
        <f t="shared" ref="BLS46:BMF46" si="2843">SUM(BLS47:BLS49)</f>
        <v>0</v>
      </c>
      <c r="BLT46" s="450">
        <f t="shared" si="2843"/>
        <v>0</v>
      </c>
      <c r="BLU46" s="450">
        <f t="shared" si="2843"/>
        <v>0</v>
      </c>
      <c r="BLV46" s="450">
        <f t="shared" si="2843"/>
        <v>0</v>
      </c>
      <c r="BLW46" s="450">
        <f t="shared" si="2843"/>
        <v>0</v>
      </c>
      <c r="BLX46" s="450">
        <f t="shared" si="2843"/>
        <v>0</v>
      </c>
      <c r="BLY46" s="450">
        <f t="shared" si="2843"/>
        <v>0</v>
      </c>
      <c r="BLZ46" s="450">
        <f t="shared" si="2843"/>
        <v>0</v>
      </c>
      <c r="BMA46" s="450">
        <f t="shared" si="2843"/>
        <v>0</v>
      </c>
      <c r="BMB46" s="450">
        <f t="shared" si="2843"/>
        <v>0</v>
      </c>
      <c r="BMC46" s="450">
        <f t="shared" si="2843"/>
        <v>0</v>
      </c>
      <c r="BMD46" s="450">
        <f t="shared" si="2843"/>
        <v>0</v>
      </c>
      <c r="BME46" s="462">
        <f t="shared" si="2843"/>
        <v>0</v>
      </c>
      <c r="BMF46" s="451">
        <f t="shared" si="2843"/>
        <v>0</v>
      </c>
      <c r="BMH46" s="457">
        <f t="shared" ref="BMH46:BMU46" si="2844">SUM(BMH47:BMH49)</f>
        <v>0</v>
      </c>
      <c r="BMI46" s="450">
        <f t="shared" si="2844"/>
        <v>0</v>
      </c>
      <c r="BMJ46" s="450">
        <f t="shared" si="2844"/>
        <v>0</v>
      </c>
      <c r="BMK46" s="450">
        <f t="shared" si="2844"/>
        <v>0</v>
      </c>
      <c r="BML46" s="450">
        <f t="shared" si="2844"/>
        <v>0</v>
      </c>
      <c r="BMM46" s="450">
        <f t="shared" si="2844"/>
        <v>0</v>
      </c>
      <c r="BMN46" s="450">
        <f t="shared" si="2844"/>
        <v>0</v>
      </c>
      <c r="BMO46" s="450">
        <f t="shared" si="2844"/>
        <v>0</v>
      </c>
      <c r="BMP46" s="450">
        <f t="shared" si="2844"/>
        <v>0</v>
      </c>
      <c r="BMQ46" s="450">
        <f t="shared" si="2844"/>
        <v>0</v>
      </c>
      <c r="BMR46" s="450">
        <f t="shared" si="2844"/>
        <v>0</v>
      </c>
      <c r="BMS46" s="450">
        <f t="shared" si="2844"/>
        <v>0</v>
      </c>
      <c r="BMT46" s="462">
        <f t="shared" si="2844"/>
        <v>0</v>
      </c>
      <c r="BMU46" s="451">
        <f t="shared" si="2844"/>
        <v>0</v>
      </c>
      <c r="BMW46" s="457">
        <f t="shared" ref="BMW46:BNJ46" si="2845">SUM(BMW47:BMW49)</f>
        <v>0</v>
      </c>
      <c r="BMX46" s="450">
        <f t="shared" si="2845"/>
        <v>0</v>
      </c>
      <c r="BMY46" s="450">
        <f t="shared" si="2845"/>
        <v>0</v>
      </c>
      <c r="BMZ46" s="450">
        <f t="shared" si="2845"/>
        <v>0</v>
      </c>
      <c r="BNA46" s="450">
        <f t="shared" si="2845"/>
        <v>0</v>
      </c>
      <c r="BNB46" s="450">
        <f t="shared" si="2845"/>
        <v>0</v>
      </c>
      <c r="BNC46" s="450">
        <f t="shared" si="2845"/>
        <v>0</v>
      </c>
      <c r="BND46" s="450">
        <f t="shared" si="2845"/>
        <v>0</v>
      </c>
      <c r="BNE46" s="450">
        <f t="shared" si="2845"/>
        <v>0</v>
      </c>
      <c r="BNF46" s="450">
        <f t="shared" si="2845"/>
        <v>0</v>
      </c>
      <c r="BNG46" s="450">
        <f t="shared" si="2845"/>
        <v>0</v>
      </c>
      <c r="BNH46" s="450">
        <f t="shared" si="2845"/>
        <v>0</v>
      </c>
      <c r="BNI46" s="462">
        <f t="shared" si="2845"/>
        <v>0</v>
      </c>
      <c r="BNJ46" s="451">
        <f t="shared" si="2845"/>
        <v>0</v>
      </c>
      <c r="BNL46" s="457">
        <f t="shared" ref="BNL46:BNY46" si="2846">SUM(BNL47:BNL49)</f>
        <v>0</v>
      </c>
      <c r="BNM46" s="450">
        <f t="shared" si="2846"/>
        <v>0</v>
      </c>
      <c r="BNN46" s="450">
        <f t="shared" si="2846"/>
        <v>0</v>
      </c>
      <c r="BNO46" s="450">
        <f t="shared" si="2846"/>
        <v>0</v>
      </c>
      <c r="BNP46" s="450">
        <f t="shared" si="2846"/>
        <v>0</v>
      </c>
      <c r="BNQ46" s="450">
        <f t="shared" si="2846"/>
        <v>0</v>
      </c>
      <c r="BNR46" s="450">
        <f t="shared" si="2846"/>
        <v>0</v>
      </c>
      <c r="BNS46" s="450">
        <f t="shared" si="2846"/>
        <v>0</v>
      </c>
      <c r="BNT46" s="450">
        <f t="shared" si="2846"/>
        <v>0</v>
      </c>
      <c r="BNU46" s="450">
        <f t="shared" si="2846"/>
        <v>0</v>
      </c>
      <c r="BNV46" s="450">
        <f t="shared" si="2846"/>
        <v>0</v>
      </c>
      <c r="BNW46" s="450">
        <f t="shared" si="2846"/>
        <v>0</v>
      </c>
      <c r="BNX46" s="462">
        <f t="shared" si="2846"/>
        <v>0</v>
      </c>
      <c r="BNY46" s="451">
        <f t="shared" si="2846"/>
        <v>0</v>
      </c>
      <c r="BOA46" s="457">
        <f t="shared" ref="BOA46:BON46" si="2847">SUM(BOA47:BOA49)</f>
        <v>0</v>
      </c>
      <c r="BOB46" s="450">
        <f t="shared" si="2847"/>
        <v>0</v>
      </c>
      <c r="BOC46" s="450">
        <f t="shared" si="2847"/>
        <v>0</v>
      </c>
      <c r="BOD46" s="450">
        <f t="shared" si="2847"/>
        <v>0</v>
      </c>
      <c r="BOE46" s="450">
        <f t="shared" si="2847"/>
        <v>0</v>
      </c>
      <c r="BOF46" s="450">
        <f t="shared" si="2847"/>
        <v>0</v>
      </c>
      <c r="BOG46" s="450">
        <f t="shared" si="2847"/>
        <v>0</v>
      </c>
      <c r="BOH46" s="450">
        <f t="shared" si="2847"/>
        <v>0</v>
      </c>
      <c r="BOI46" s="450">
        <f t="shared" si="2847"/>
        <v>0</v>
      </c>
      <c r="BOJ46" s="450">
        <f t="shared" si="2847"/>
        <v>0</v>
      </c>
      <c r="BOK46" s="450">
        <f t="shared" si="2847"/>
        <v>0</v>
      </c>
      <c r="BOL46" s="450">
        <f t="shared" si="2847"/>
        <v>0</v>
      </c>
      <c r="BOM46" s="462">
        <f t="shared" si="2847"/>
        <v>0</v>
      </c>
      <c r="BON46" s="451">
        <f t="shared" si="2847"/>
        <v>0</v>
      </c>
      <c r="BOP46" s="457">
        <f t="shared" ref="BOP46:BPC46" si="2848">SUM(BOP47:BOP49)</f>
        <v>0</v>
      </c>
      <c r="BOQ46" s="450">
        <f t="shared" si="2848"/>
        <v>0</v>
      </c>
      <c r="BOR46" s="450">
        <f t="shared" si="2848"/>
        <v>0</v>
      </c>
      <c r="BOS46" s="450">
        <f t="shared" si="2848"/>
        <v>0</v>
      </c>
      <c r="BOT46" s="450">
        <f t="shared" si="2848"/>
        <v>0</v>
      </c>
      <c r="BOU46" s="450">
        <f t="shared" si="2848"/>
        <v>0</v>
      </c>
      <c r="BOV46" s="450">
        <f t="shared" si="2848"/>
        <v>0</v>
      </c>
      <c r="BOW46" s="450">
        <f t="shared" si="2848"/>
        <v>0</v>
      </c>
      <c r="BOX46" s="450">
        <f t="shared" si="2848"/>
        <v>0</v>
      </c>
      <c r="BOY46" s="450">
        <f t="shared" si="2848"/>
        <v>0</v>
      </c>
      <c r="BOZ46" s="450">
        <f t="shared" si="2848"/>
        <v>0</v>
      </c>
      <c r="BPA46" s="450">
        <f t="shared" si="2848"/>
        <v>0</v>
      </c>
      <c r="BPB46" s="462">
        <f t="shared" si="2848"/>
        <v>0</v>
      </c>
      <c r="BPC46" s="451">
        <f t="shared" si="2848"/>
        <v>0</v>
      </c>
      <c r="BPE46" s="457">
        <f t="shared" ref="BPE46:BPR46" si="2849">SUM(BPE47:BPE49)</f>
        <v>0</v>
      </c>
      <c r="BPF46" s="450">
        <f t="shared" si="2849"/>
        <v>0</v>
      </c>
      <c r="BPG46" s="450">
        <f t="shared" si="2849"/>
        <v>0</v>
      </c>
      <c r="BPH46" s="450">
        <f t="shared" si="2849"/>
        <v>0</v>
      </c>
      <c r="BPI46" s="450">
        <f t="shared" si="2849"/>
        <v>0</v>
      </c>
      <c r="BPJ46" s="450">
        <f t="shared" si="2849"/>
        <v>0</v>
      </c>
      <c r="BPK46" s="450">
        <f t="shared" si="2849"/>
        <v>0</v>
      </c>
      <c r="BPL46" s="450">
        <f t="shared" si="2849"/>
        <v>0</v>
      </c>
      <c r="BPM46" s="450">
        <f t="shared" si="2849"/>
        <v>0</v>
      </c>
      <c r="BPN46" s="450">
        <f t="shared" si="2849"/>
        <v>0</v>
      </c>
      <c r="BPO46" s="450">
        <f t="shared" si="2849"/>
        <v>0</v>
      </c>
      <c r="BPP46" s="450">
        <f t="shared" si="2849"/>
        <v>0</v>
      </c>
      <c r="BPQ46" s="462">
        <f t="shared" si="2849"/>
        <v>0</v>
      </c>
      <c r="BPR46" s="451">
        <f t="shared" si="2849"/>
        <v>0</v>
      </c>
      <c r="BPT46" s="457">
        <f t="shared" ref="BPT46:BQG46" si="2850">SUM(BPT47:BPT49)</f>
        <v>0</v>
      </c>
      <c r="BPU46" s="450">
        <f t="shared" si="2850"/>
        <v>0</v>
      </c>
      <c r="BPV46" s="450">
        <f t="shared" si="2850"/>
        <v>0</v>
      </c>
      <c r="BPW46" s="450">
        <f t="shared" si="2850"/>
        <v>0</v>
      </c>
      <c r="BPX46" s="450">
        <f t="shared" si="2850"/>
        <v>0</v>
      </c>
      <c r="BPY46" s="450">
        <f t="shared" si="2850"/>
        <v>0</v>
      </c>
      <c r="BPZ46" s="450">
        <f t="shared" si="2850"/>
        <v>0</v>
      </c>
      <c r="BQA46" s="450">
        <f t="shared" si="2850"/>
        <v>0</v>
      </c>
      <c r="BQB46" s="450">
        <f t="shared" si="2850"/>
        <v>0</v>
      </c>
      <c r="BQC46" s="450">
        <f t="shared" si="2850"/>
        <v>0</v>
      </c>
      <c r="BQD46" s="450">
        <f t="shared" si="2850"/>
        <v>0</v>
      </c>
      <c r="BQE46" s="450">
        <f t="shared" si="2850"/>
        <v>0</v>
      </c>
      <c r="BQF46" s="462">
        <f t="shared" si="2850"/>
        <v>0</v>
      </c>
      <c r="BQG46" s="451">
        <f t="shared" si="2850"/>
        <v>0</v>
      </c>
      <c r="BQI46" s="457">
        <f t="shared" ref="BQI46:BQV46" si="2851">SUM(BQI47:BQI49)</f>
        <v>0</v>
      </c>
      <c r="BQJ46" s="450">
        <f t="shared" si="2851"/>
        <v>0</v>
      </c>
      <c r="BQK46" s="450">
        <f t="shared" si="2851"/>
        <v>0</v>
      </c>
      <c r="BQL46" s="450">
        <f t="shared" si="2851"/>
        <v>0</v>
      </c>
      <c r="BQM46" s="450">
        <f t="shared" si="2851"/>
        <v>0</v>
      </c>
      <c r="BQN46" s="450">
        <f t="shared" si="2851"/>
        <v>0</v>
      </c>
      <c r="BQO46" s="450">
        <f t="shared" si="2851"/>
        <v>0</v>
      </c>
      <c r="BQP46" s="450">
        <f t="shared" si="2851"/>
        <v>0</v>
      </c>
      <c r="BQQ46" s="450">
        <f t="shared" si="2851"/>
        <v>0</v>
      </c>
      <c r="BQR46" s="450">
        <f t="shared" si="2851"/>
        <v>0</v>
      </c>
      <c r="BQS46" s="450">
        <f t="shared" si="2851"/>
        <v>0</v>
      </c>
      <c r="BQT46" s="450">
        <f t="shared" si="2851"/>
        <v>0</v>
      </c>
      <c r="BQU46" s="462">
        <f t="shared" si="2851"/>
        <v>0</v>
      </c>
      <c r="BQV46" s="451">
        <f t="shared" si="2851"/>
        <v>0</v>
      </c>
      <c r="BQX46" s="457">
        <f t="shared" ref="BQX46:BRK46" si="2852">SUM(BQX47:BQX49)</f>
        <v>0</v>
      </c>
      <c r="BQY46" s="450">
        <f t="shared" si="2852"/>
        <v>0</v>
      </c>
      <c r="BQZ46" s="450">
        <f t="shared" si="2852"/>
        <v>0</v>
      </c>
      <c r="BRA46" s="450">
        <f t="shared" si="2852"/>
        <v>0</v>
      </c>
      <c r="BRB46" s="450">
        <f t="shared" si="2852"/>
        <v>0</v>
      </c>
      <c r="BRC46" s="450">
        <f t="shared" si="2852"/>
        <v>0</v>
      </c>
      <c r="BRD46" s="450">
        <f t="shared" si="2852"/>
        <v>0</v>
      </c>
      <c r="BRE46" s="450">
        <f t="shared" si="2852"/>
        <v>0</v>
      </c>
      <c r="BRF46" s="450">
        <f t="shared" si="2852"/>
        <v>0</v>
      </c>
      <c r="BRG46" s="450">
        <f t="shared" si="2852"/>
        <v>0</v>
      </c>
      <c r="BRH46" s="450">
        <f t="shared" si="2852"/>
        <v>0</v>
      </c>
      <c r="BRI46" s="450">
        <f t="shared" si="2852"/>
        <v>0</v>
      </c>
      <c r="BRJ46" s="462">
        <f t="shared" si="2852"/>
        <v>0</v>
      </c>
      <c r="BRK46" s="451">
        <f t="shared" si="2852"/>
        <v>0</v>
      </c>
      <c r="BRM46" s="457">
        <f t="shared" ref="BRM46:BRZ46" si="2853">SUM(BRM47:BRM49)</f>
        <v>0</v>
      </c>
      <c r="BRN46" s="450">
        <f t="shared" si="2853"/>
        <v>0</v>
      </c>
      <c r="BRO46" s="450">
        <f t="shared" si="2853"/>
        <v>0</v>
      </c>
      <c r="BRP46" s="450">
        <f t="shared" si="2853"/>
        <v>0</v>
      </c>
      <c r="BRQ46" s="450">
        <f t="shared" si="2853"/>
        <v>0</v>
      </c>
      <c r="BRR46" s="450">
        <f t="shared" si="2853"/>
        <v>0</v>
      </c>
      <c r="BRS46" s="450">
        <f t="shared" si="2853"/>
        <v>0</v>
      </c>
      <c r="BRT46" s="450">
        <f t="shared" si="2853"/>
        <v>0</v>
      </c>
      <c r="BRU46" s="450">
        <f t="shared" si="2853"/>
        <v>0</v>
      </c>
      <c r="BRV46" s="450">
        <f t="shared" si="2853"/>
        <v>0</v>
      </c>
      <c r="BRW46" s="450">
        <f t="shared" si="2853"/>
        <v>0</v>
      </c>
      <c r="BRX46" s="450">
        <f t="shared" si="2853"/>
        <v>0</v>
      </c>
      <c r="BRY46" s="462">
        <f t="shared" si="2853"/>
        <v>0</v>
      </c>
      <c r="BRZ46" s="451">
        <f t="shared" si="2853"/>
        <v>0</v>
      </c>
      <c r="BSB46" s="457">
        <f t="shared" ref="BSB46:BSO46" si="2854">SUM(BSB47:BSB49)</f>
        <v>0</v>
      </c>
      <c r="BSC46" s="450">
        <f t="shared" si="2854"/>
        <v>0</v>
      </c>
      <c r="BSD46" s="450">
        <f t="shared" si="2854"/>
        <v>0</v>
      </c>
      <c r="BSE46" s="450">
        <f t="shared" si="2854"/>
        <v>0</v>
      </c>
      <c r="BSF46" s="450">
        <f t="shared" si="2854"/>
        <v>0</v>
      </c>
      <c r="BSG46" s="450">
        <f t="shared" si="2854"/>
        <v>0</v>
      </c>
      <c r="BSH46" s="450">
        <f t="shared" si="2854"/>
        <v>0</v>
      </c>
      <c r="BSI46" s="450">
        <f t="shared" si="2854"/>
        <v>0</v>
      </c>
      <c r="BSJ46" s="450">
        <f t="shared" si="2854"/>
        <v>0</v>
      </c>
      <c r="BSK46" s="450">
        <f t="shared" si="2854"/>
        <v>0</v>
      </c>
      <c r="BSL46" s="450">
        <f t="shared" si="2854"/>
        <v>0</v>
      </c>
      <c r="BSM46" s="450">
        <f t="shared" si="2854"/>
        <v>0</v>
      </c>
      <c r="BSN46" s="462">
        <f t="shared" si="2854"/>
        <v>0</v>
      </c>
      <c r="BSO46" s="451">
        <f t="shared" si="2854"/>
        <v>0</v>
      </c>
      <c r="BSQ46" s="457">
        <f t="shared" ref="BSQ46:BTD46" si="2855">SUM(BSQ47:BSQ49)</f>
        <v>0</v>
      </c>
      <c r="BSR46" s="450">
        <f t="shared" si="2855"/>
        <v>0</v>
      </c>
      <c r="BSS46" s="450">
        <f t="shared" si="2855"/>
        <v>0</v>
      </c>
      <c r="BST46" s="450">
        <f t="shared" si="2855"/>
        <v>0</v>
      </c>
      <c r="BSU46" s="450">
        <f t="shared" si="2855"/>
        <v>0</v>
      </c>
      <c r="BSV46" s="450">
        <f t="shared" si="2855"/>
        <v>0</v>
      </c>
      <c r="BSW46" s="450">
        <f t="shared" si="2855"/>
        <v>0</v>
      </c>
      <c r="BSX46" s="450">
        <f t="shared" si="2855"/>
        <v>0</v>
      </c>
      <c r="BSY46" s="450">
        <f t="shared" si="2855"/>
        <v>0</v>
      </c>
      <c r="BSZ46" s="450">
        <f t="shared" si="2855"/>
        <v>0</v>
      </c>
      <c r="BTA46" s="450">
        <f t="shared" si="2855"/>
        <v>0</v>
      </c>
      <c r="BTB46" s="450">
        <f t="shared" si="2855"/>
        <v>0</v>
      </c>
      <c r="BTC46" s="462">
        <f t="shared" si="2855"/>
        <v>0</v>
      </c>
      <c r="BTD46" s="451">
        <f t="shared" si="2855"/>
        <v>0</v>
      </c>
      <c r="BTF46" s="457">
        <f t="shared" ref="BTF46:BTS46" si="2856">SUM(BTF47:BTF49)</f>
        <v>0</v>
      </c>
      <c r="BTG46" s="450">
        <f t="shared" si="2856"/>
        <v>0</v>
      </c>
      <c r="BTH46" s="450">
        <f t="shared" si="2856"/>
        <v>0</v>
      </c>
      <c r="BTI46" s="450">
        <f t="shared" si="2856"/>
        <v>0</v>
      </c>
      <c r="BTJ46" s="450">
        <f t="shared" si="2856"/>
        <v>0</v>
      </c>
      <c r="BTK46" s="450">
        <f t="shared" si="2856"/>
        <v>0</v>
      </c>
      <c r="BTL46" s="450">
        <f t="shared" si="2856"/>
        <v>0</v>
      </c>
      <c r="BTM46" s="450">
        <f t="shared" si="2856"/>
        <v>0</v>
      </c>
      <c r="BTN46" s="450">
        <f t="shared" si="2856"/>
        <v>0</v>
      </c>
      <c r="BTO46" s="450">
        <f t="shared" si="2856"/>
        <v>0</v>
      </c>
      <c r="BTP46" s="450">
        <f t="shared" si="2856"/>
        <v>0</v>
      </c>
      <c r="BTQ46" s="450">
        <f t="shared" si="2856"/>
        <v>0</v>
      </c>
      <c r="BTR46" s="462">
        <f t="shared" si="2856"/>
        <v>0</v>
      </c>
      <c r="BTS46" s="451">
        <f t="shared" si="2856"/>
        <v>0</v>
      </c>
      <c r="BTU46" s="457">
        <f t="shared" ref="BTU46:BUH46" si="2857">SUM(BTU47:BTU49)</f>
        <v>0</v>
      </c>
      <c r="BTV46" s="450">
        <f t="shared" si="2857"/>
        <v>0</v>
      </c>
      <c r="BTW46" s="450">
        <f t="shared" si="2857"/>
        <v>0</v>
      </c>
      <c r="BTX46" s="450">
        <f t="shared" si="2857"/>
        <v>0</v>
      </c>
      <c r="BTY46" s="450">
        <f t="shared" si="2857"/>
        <v>0</v>
      </c>
      <c r="BTZ46" s="450">
        <f t="shared" si="2857"/>
        <v>0</v>
      </c>
      <c r="BUA46" s="450">
        <f t="shared" si="2857"/>
        <v>0</v>
      </c>
      <c r="BUB46" s="450">
        <f t="shared" si="2857"/>
        <v>0</v>
      </c>
      <c r="BUC46" s="450">
        <f t="shared" si="2857"/>
        <v>0</v>
      </c>
      <c r="BUD46" s="450">
        <f t="shared" si="2857"/>
        <v>0</v>
      </c>
      <c r="BUE46" s="450">
        <f t="shared" si="2857"/>
        <v>0</v>
      </c>
      <c r="BUF46" s="450">
        <f t="shared" si="2857"/>
        <v>0</v>
      </c>
      <c r="BUG46" s="462">
        <f t="shared" si="2857"/>
        <v>0</v>
      </c>
      <c r="BUH46" s="451">
        <f t="shared" si="2857"/>
        <v>0</v>
      </c>
      <c r="BUJ46" s="457">
        <f t="shared" ref="BUJ46:BUW46" si="2858">SUM(BUJ47:BUJ49)</f>
        <v>0</v>
      </c>
      <c r="BUK46" s="450">
        <f t="shared" si="2858"/>
        <v>0</v>
      </c>
      <c r="BUL46" s="450">
        <f t="shared" si="2858"/>
        <v>0</v>
      </c>
      <c r="BUM46" s="450">
        <f t="shared" si="2858"/>
        <v>0</v>
      </c>
      <c r="BUN46" s="450">
        <f t="shared" si="2858"/>
        <v>0</v>
      </c>
      <c r="BUO46" s="450">
        <f t="shared" si="2858"/>
        <v>0</v>
      </c>
      <c r="BUP46" s="450">
        <f t="shared" si="2858"/>
        <v>0</v>
      </c>
      <c r="BUQ46" s="450">
        <f t="shared" si="2858"/>
        <v>0</v>
      </c>
      <c r="BUR46" s="450">
        <f t="shared" si="2858"/>
        <v>0</v>
      </c>
      <c r="BUS46" s="450">
        <f t="shared" si="2858"/>
        <v>0</v>
      </c>
      <c r="BUT46" s="450">
        <f t="shared" si="2858"/>
        <v>0</v>
      </c>
      <c r="BUU46" s="450">
        <f t="shared" si="2858"/>
        <v>0</v>
      </c>
      <c r="BUV46" s="462">
        <f t="shared" si="2858"/>
        <v>0</v>
      </c>
      <c r="BUW46" s="451">
        <f t="shared" si="2858"/>
        <v>0</v>
      </c>
      <c r="BUY46" s="457">
        <f t="shared" ref="BUY46:BVL46" si="2859">SUM(BUY47:BUY49)</f>
        <v>0</v>
      </c>
      <c r="BUZ46" s="450">
        <f t="shared" si="2859"/>
        <v>0</v>
      </c>
      <c r="BVA46" s="450">
        <f t="shared" si="2859"/>
        <v>0</v>
      </c>
      <c r="BVB46" s="450">
        <f t="shared" si="2859"/>
        <v>0</v>
      </c>
      <c r="BVC46" s="450">
        <f t="shared" si="2859"/>
        <v>0</v>
      </c>
      <c r="BVD46" s="450">
        <f t="shared" si="2859"/>
        <v>0</v>
      </c>
      <c r="BVE46" s="450">
        <f t="shared" si="2859"/>
        <v>0</v>
      </c>
      <c r="BVF46" s="450">
        <f t="shared" si="2859"/>
        <v>0</v>
      </c>
      <c r="BVG46" s="450">
        <f t="shared" si="2859"/>
        <v>0</v>
      </c>
      <c r="BVH46" s="450">
        <f t="shared" si="2859"/>
        <v>0</v>
      </c>
      <c r="BVI46" s="450">
        <f t="shared" si="2859"/>
        <v>0</v>
      </c>
      <c r="BVJ46" s="450">
        <f t="shared" si="2859"/>
        <v>0</v>
      </c>
      <c r="BVK46" s="462">
        <f t="shared" si="2859"/>
        <v>0</v>
      </c>
      <c r="BVL46" s="451">
        <f t="shared" si="2859"/>
        <v>0</v>
      </c>
      <c r="BVN46" s="457">
        <f t="shared" ref="BVN46:BWA46" si="2860">SUM(BVN47:BVN49)</f>
        <v>0</v>
      </c>
      <c r="BVO46" s="450">
        <f t="shared" si="2860"/>
        <v>0</v>
      </c>
      <c r="BVP46" s="450">
        <f t="shared" si="2860"/>
        <v>0</v>
      </c>
      <c r="BVQ46" s="450">
        <f t="shared" si="2860"/>
        <v>0</v>
      </c>
      <c r="BVR46" s="450">
        <f t="shared" si="2860"/>
        <v>0</v>
      </c>
      <c r="BVS46" s="450">
        <f t="shared" si="2860"/>
        <v>0</v>
      </c>
      <c r="BVT46" s="450">
        <f t="shared" si="2860"/>
        <v>0</v>
      </c>
      <c r="BVU46" s="450">
        <f t="shared" si="2860"/>
        <v>0</v>
      </c>
      <c r="BVV46" s="450">
        <f t="shared" si="2860"/>
        <v>0</v>
      </c>
      <c r="BVW46" s="450">
        <f t="shared" si="2860"/>
        <v>0</v>
      </c>
      <c r="BVX46" s="450">
        <f t="shared" si="2860"/>
        <v>0</v>
      </c>
      <c r="BVY46" s="450">
        <f t="shared" si="2860"/>
        <v>0</v>
      </c>
      <c r="BVZ46" s="462">
        <f t="shared" si="2860"/>
        <v>0</v>
      </c>
      <c r="BWA46" s="451">
        <f t="shared" si="2860"/>
        <v>0</v>
      </c>
    </row>
    <row r="47" spans="2:1951" ht="30" customHeight="1" x14ac:dyDescent="0.2">
      <c r="B47" s="452" t="s">
        <v>316</v>
      </c>
      <c r="C47" s="447"/>
      <c r="D47" s="447"/>
      <c r="E47" s="447"/>
      <c r="F47" s="447"/>
      <c r="G47" s="450">
        <f>C47+D47-E47+F47</f>
        <v>0</v>
      </c>
      <c r="H47" s="447"/>
      <c r="I47" s="447"/>
      <c r="J47" s="447"/>
      <c r="K47" s="447"/>
      <c r="L47" s="447"/>
      <c r="M47" s="449"/>
      <c r="N47" s="450">
        <f>H47+I47-J47+K47-L47+M47</f>
        <v>0</v>
      </c>
      <c r="O47" s="463"/>
      <c r="P47" s="448"/>
      <c r="R47" s="458"/>
      <c r="S47" s="447"/>
      <c r="T47" s="447"/>
      <c r="U47" s="447"/>
      <c r="V47" s="450">
        <f>R47+S47-T47+U47</f>
        <v>0</v>
      </c>
      <c r="W47" s="447"/>
      <c r="X47" s="447"/>
      <c r="Y47" s="447"/>
      <c r="Z47" s="447"/>
      <c r="AA47" s="447"/>
      <c r="AB47" s="449"/>
      <c r="AC47" s="450">
        <f>W47+X47-Y47+Z47-AA47+AB47</f>
        <v>0</v>
      </c>
      <c r="AD47" s="463"/>
      <c r="AE47" s="448"/>
      <c r="AG47" s="458"/>
      <c r="AH47" s="447"/>
      <c r="AI47" s="447"/>
      <c r="AJ47" s="447"/>
      <c r="AK47" s="450">
        <f>AG47+AH47-AI47+AJ47</f>
        <v>0</v>
      </c>
      <c r="AL47" s="447"/>
      <c r="AM47" s="447"/>
      <c r="AN47" s="447"/>
      <c r="AO47" s="447"/>
      <c r="AP47" s="447"/>
      <c r="AQ47" s="449"/>
      <c r="AR47" s="450">
        <f>AL47+AM47-AN47+AO47-AP47+AQ47</f>
        <v>0</v>
      </c>
      <c r="AS47" s="463"/>
      <c r="AT47" s="448"/>
      <c r="AV47" s="458"/>
      <c r="AW47" s="447"/>
      <c r="AX47" s="447"/>
      <c r="AY47" s="447"/>
      <c r="AZ47" s="450">
        <f>AV47+AW47-AX47+AY47</f>
        <v>0</v>
      </c>
      <c r="BA47" s="447"/>
      <c r="BB47" s="447"/>
      <c r="BC47" s="447"/>
      <c r="BD47" s="447"/>
      <c r="BE47" s="447"/>
      <c r="BF47" s="449"/>
      <c r="BG47" s="450">
        <f>BA47+BB47-BC47+BD47-BE47+BF47</f>
        <v>0</v>
      </c>
      <c r="BH47" s="463"/>
      <c r="BI47" s="448"/>
      <c r="BK47" s="458"/>
      <c r="BL47" s="447"/>
      <c r="BM47" s="447"/>
      <c r="BN47" s="447"/>
      <c r="BO47" s="450">
        <f>BK47+BL47-BM47+BN47</f>
        <v>0</v>
      </c>
      <c r="BP47" s="447"/>
      <c r="BQ47" s="447"/>
      <c r="BR47" s="447"/>
      <c r="BS47" s="447"/>
      <c r="BT47" s="447"/>
      <c r="BU47" s="449"/>
      <c r="BV47" s="450">
        <f>BP47+BQ47-BR47+BS47-BT47+BU47</f>
        <v>0</v>
      </c>
      <c r="BW47" s="463"/>
      <c r="BX47" s="448"/>
      <c r="BZ47" s="458"/>
      <c r="CA47" s="447"/>
      <c r="CB47" s="447"/>
      <c r="CC47" s="447"/>
      <c r="CD47" s="450">
        <f>BZ47+CA47-CB47+CC47</f>
        <v>0</v>
      </c>
      <c r="CE47" s="447"/>
      <c r="CF47" s="447"/>
      <c r="CG47" s="447"/>
      <c r="CH47" s="447"/>
      <c r="CI47" s="447"/>
      <c r="CJ47" s="449"/>
      <c r="CK47" s="450">
        <f>CE47+CF47-CG47+CH47-CI47+CJ47</f>
        <v>0</v>
      </c>
      <c r="CL47" s="463"/>
      <c r="CM47" s="448"/>
      <c r="CO47" s="458"/>
      <c r="CP47" s="447"/>
      <c r="CQ47" s="447"/>
      <c r="CR47" s="447"/>
      <c r="CS47" s="450">
        <f>CO47+CP47-CQ47+CR47</f>
        <v>0</v>
      </c>
      <c r="CT47" s="447"/>
      <c r="CU47" s="447"/>
      <c r="CV47" s="447"/>
      <c r="CW47" s="447"/>
      <c r="CX47" s="447"/>
      <c r="CY47" s="449"/>
      <c r="CZ47" s="450">
        <f>CT47+CU47-CV47+CW47-CX47+CY47</f>
        <v>0</v>
      </c>
      <c r="DA47" s="463"/>
      <c r="DB47" s="448"/>
      <c r="DD47" s="458"/>
      <c r="DE47" s="447"/>
      <c r="DF47" s="447"/>
      <c r="DG47" s="447"/>
      <c r="DH47" s="450">
        <f>DD47+DE47-DF47+DG47</f>
        <v>0</v>
      </c>
      <c r="DI47" s="447"/>
      <c r="DJ47" s="447"/>
      <c r="DK47" s="447"/>
      <c r="DL47" s="447"/>
      <c r="DM47" s="447"/>
      <c r="DN47" s="449"/>
      <c r="DO47" s="450">
        <f>DI47+DJ47-DK47+DL47-DM47+DN47</f>
        <v>0</v>
      </c>
      <c r="DP47" s="463"/>
      <c r="DQ47" s="448"/>
      <c r="DS47" s="458"/>
      <c r="DT47" s="447"/>
      <c r="DU47" s="447"/>
      <c r="DV47" s="447"/>
      <c r="DW47" s="450">
        <f>DS47+DT47-DU47+DV47</f>
        <v>0</v>
      </c>
      <c r="DX47" s="447"/>
      <c r="DY47" s="447"/>
      <c r="DZ47" s="447"/>
      <c r="EA47" s="447"/>
      <c r="EB47" s="447"/>
      <c r="EC47" s="449"/>
      <c r="ED47" s="450">
        <f>DX47+DY47-DZ47+EA47-EB47+EC47</f>
        <v>0</v>
      </c>
      <c r="EE47" s="463"/>
      <c r="EF47" s="448"/>
      <c r="EH47" s="458"/>
      <c r="EI47" s="447"/>
      <c r="EJ47" s="447"/>
      <c r="EK47" s="447"/>
      <c r="EL47" s="450">
        <f>EH47+EI47-EJ47+EK47</f>
        <v>0</v>
      </c>
      <c r="EM47" s="447"/>
      <c r="EN47" s="447"/>
      <c r="EO47" s="447"/>
      <c r="EP47" s="447"/>
      <c r="EQ47" s="447"/>
      <c r="ER47" s="449"/>
      <c r="ES47" s="450">
        <f>EM47+EN47-EO47+EP47-EQ47+ER47</f>
        <v>0</v>
      </c>
      <c r="ET47" s="463"/>
      <c r="EU47" s="448"/>
      <c r="EW47" s="458"/>
      <c r="EX47" s="447"/>
      <c r="EY47" s="447"/>
      <c r="EZ47" s="447"/>
      <c r="FA47" s="450">
        <f>EW47+EX47-EY47+EZ47</f>
        <v>0</v>
      </c>
      <c r="FB47" s="447"/>
      <c r="FC47" s="447"/>
      <c r="FD47" s="447"/>
      <c r="FE47" s="447"/>
      <c r="FF47" s="447"/>
      <c r="FG47" s="449"/>
      <c r="FH47" s="450">
        <f>FB47+FC47-FD47+FE47-FF47+FG47</f>
        <v>0</v>
      </c>
      <c r="FI47" s="463"/>
      <c r="FJ47" s="448"/>
      <c r="FL47" s="458"/>
      <c r="FM47" s="447"/>
      <c r="FN47" s="447"/>
      <c r="FO47" s="447"/>
      <c r="FP47" s="450">
        <f>FL47+FM47-FN47+FO47</f>
        <v>0</v>
      </c>
      <c r="FQ47" s="447"/>
      <c r="FR47" s="447"/>
      <c r="FS47" s="447"/>
      <c r="FT47" s="447"/>
      <c r="FU47" s="447"/>
      <c r="FV47" s="449"/>
      <c r="FW47" s="450">
        <f>FQ47+FR47-FS47+FT47-FU47+FV47</f>
        <v>0</v>
      </c>
      <c r="FX47" s="463"/>
      <c r="FY47" s="448"/>
      <c r="GA47" s="458"/>
      <c r="GB47" s="447"/>
      <c r="GC47" s="447"/>
      <c r="GD47" s="447"/>
      <c r="GE47" s="450">
        <f>GA47+GB47-GC47+GD47</f>
        <v>0</v>
      </c>
      <c r="GF47" s="447"/>
      <c r="GG47" s="447"/>
      <c r="GH47" s="447"/>
      <c r="GI47" s="447"/>
      <c r="GJ47" s="447"/>
      <c r="GK47" s="449"/>
      <c r="GL47" s="450">
        <f>GF47+GG47-GH47+GI47-GJ47+GK47</f>
        <v>0</v>
      </c>
      <c r="GM47" s="463"/>
      <c r="GN47" s="448"/>
      <c r="GP47" s="458"/>
      <c r="GQ47" s="447"/>
      <c r="GR47" s="447"/>
      <c r="GS47" s="447"/>
      <c r="GT47" s="450">
        <f>GP47+GQ47-GR47+GS47</f>
        <v>0</v>
      </c>
      <c r="GU47" s="447"/>
      <c r="GV47" s="447"/>
      <c r="GW47" s="447"/>
      <c r="GX47" s="447"/>
      <c r="GY47" s="447"/>
      <c r="GZ47" s="449"/>
      <c r="HA47" s="450">
        <f>GU47+GV47-GW47+GX47-GY47+GZ47</f>
        <v>0</v>
      </c>
      <c r="HB47" s="463"/>
      <c r="HC47" s="448"/>
      <c r="HE47" s="458"/>
      <c r="HF47" s="447"/>
      <c r="HG47" s="447"/>
      <c r="HH47" s="447"/>
      <c r="HI47" s="450">
        <f>HE47+HF47-HG47+HH47</f>
        <v>0</v>
      </c>
      <c r="HJ47" s="447"/>
      <c r="HK47" s="447"/>
      <c r="HL47" s="447"/>
      <c r="HM47" s="447"/>
      <c r="HN47" s="447"/>
      <c r="HO47" s="449"/>
      <c r="HP47" s="450">
        <f>HJ47+HK47-HL47+HM47-HN47+HO47</f>
        <v>0</v>
      </c>
      <c r="HQ47" s="463"/>
      <c r="HR47" s="448"/>
      <c r="HT47" s="458"/>
      <c r="HU47" s="447"/>
      <c r="HV47" s="447"/>
      <c r="HW47" s="447"/>
      <c r="HX47" s="450">
        <f>HT47+HU47-HV47+HW47</f>
        <v>0</v>
      </c>
      <c r="HY47" s="447"/>
      <c r="HZ47" s="447"/>
      <c r="IA47" s="447"/>
      <c r="IB47" s="447"/>
      <c r="IC47" s="447"/>
      <c r="ID47" s="449"/>
      <c r="IE47" s="450">
        <f>HY47+HZ47-IA47+IB47-IC47+ID47</f>
        <v>0</v>
      </c>
      <c r="IF47" s="463"/>
      <c r="IG47" s="448"/>
      <c r="II47" s="458"/>
      <c r="IJ47" s="447"/>
      <c r="IK47" s="447"/>
      <c r="IL47" s="447"/>
      <c r="IM47" s="450">
        <f>II47+IJ47-IK47+IL47</f>
        <v>0</v>
      </c>
      <c r="IN47" s="447"/>
      <c r="IO47" s="447"/>
      <c r="IP47" s="447"/>
      <c r="IQ47" s="447"/>
      <c r="IR47" s="447"/>
      <c r="IS47" s="449"/>
      <c r="IT47" s="450">
        <f>IN47+IO47-IP47+IQ47-IR47+IS47</f>
        <v>0</v>
      </c>
      <c r="IU47" s="463"/>
      <c r="IV47" s="448"/>
      <c r="IX47" s="458"/>
      <c r="IY47" s="447"/>
      <c r="IZ47" s="447"/>
      <c r="JA47" s="447"/>
      <c r="JB47" s="450">
        <f>IX47+IY47-IZ47+JA47</f>
        <v>0</v>
      </c>
      <c r="JC47" s="447"/>
      <c r="JD47" s="447"/>
      <c r="JE47" s="447"/>
      <c r="JF47" s="447"/>
      <c r="JG47" s="447"/>
      <c r="JH47" s="449"/>
      <c r="JI47" s="450">
        <f>JC47+JD47-JE47+JF47-JG47+JH47</f>
        <v>0</v>
      </c>
      <c r="JJ47" s="463"/>
      <c r="JK47" s="448"/>
      <c r="JM47" s="458"/>
      <c r="JN47" s="447"/>
      <c r="JO47" s="447"/>
      <c r="JP47" s="447"/>
      <c r="JQ47" s="450">
        <f>JM47+JN47-JO47+JP47</f>
        <v>0</v>
      </c>
      <c r="JR47" s="447"/>
      <c r="JS47" s="447"/>
      <c r="JT47" s="447"/>
      <c r="JU47" s="447"/>
      <c r="JV47" s="447"/>
      <c r="JW47" s="449"/>
      <c r="JX47" s="450">
        <f>JR47+JS47-JT47+JU47-JV47+JW47</f>
        <v>0</v>
      </c>
      <c r="JY47" s="463"/>
      <c r="JZ47" s="448"/>
      <c r="KB47" s="458"/>
      <c r="KC47" s="447"/>
      <c r="KD47" s="447"/>
      <c r="KE47" s="447"/>
      <c r="KF47" s="450">
        <f>KB47+KC47-KD47+KE47</f>
        <v>0</v>
      </c>
      <c r="KG47" s="447"/>
      <c r="KH47" s="447"/>
      <c r="KI47" s="447"/>
      <c r="KJ47" s="447"/>
      <c r="KK47" s="447"/>
      <c r="KL47" s="449"/>
      <c r="KM47" s="450">
        <f>KG47+KH47-KI47+KJ47-KK47+KL47</f>
        <v>0</v>
      </c>
      <c r="KN47" s="463"/>
      <c r="KO47" s="448"/>
      <c r="KQ47" s="458"/>
      <c r="KR47" s="447"/>
      <c r="KS47" s="447"/>
      <c r="KT47" s="447"/>
      <c r="KU47" s="450">
        <f>KQ47+KR47-KS47+KT47</f>
        <v>0</v>
      </c>
      <c r="KV47" s="447"/>
      <c r="KW47" s="447"/>
      <c r="KX47" s="447"/>
      <c r="KY47" s="447"/>
      <c r="KZ47" s="447"/>
      <c r="LA47" s="449"/>
      <c r="LB47" s="450">
        <f>KV47+KW47-KX47+KY47-KZ47+LA47</f>
        <v>0</v>
      </c>
      <c r="LC47" s="463"/>
      <c r="LD47" s="448"/>
      <c r="LF47" s="458"/>
      <c r="LG47" s="447"/>
      <c r="LH47" s="447"/>
      <c r="LI47" s="447"/>
      <c r="LJ47" s="450">
        <f>LF47+LG47-LH47+LI47</f>
        <v>0</v>
      </c>
      <c r="LK47" s="447"/>
      <c r="LL47" s="447"/>
      <c r="LM47" s="447"/>
      <c r="LN47" s="447"/>
      <c r="LO47" s="447"/>
      <c r="LP47" s="449"/>
      <c r="LQ47" s="450">
        <f>LK47+LL47-LM47+LN47-LO47+LP47</f>
        <v>0</v>
      </c>
      <c r="LR47" s="463"/>
      <c r="LS47" s="448"/>
      <c r="LU47" s="458"/>
      <c r="LV47" s="447"/>
      <c r="LW47" s="447"/>
      <c r="LX47" s="447"/>
      <c r="LY47" s="450">
        <f>LU47+LV47-LW47+LX47</f>
        <v>0</v>
      </c>
      <c r="LZ47" s="447"/>
      <c r="MA47" s="447"/>
      <c r="MB47" s="447"/>
      <c r="MC47" s="447"/>
      <c r="MD47" s="447"/>
      <c r="ME47" s="449"/>
      <c r="MF47" s="450">
        <f>LZ47+MA47-MB47+MC47-MD47+ME47</f>
        <v>0</v>
      </c>
      <c r="MG47" s="463"/>
      <c r="MH47" s="448"/>
      <c r="MJ47" s="458"/>
      <c r="MK47" s="447"/>
      <c r="ML47" s="447"/>
      <c r="MM47" s="447"/>
      <c r="MN47" s="450">
        <f>MJ47+MK47-ML47+MM47</f>
        <v>0</v>
      </c>
      <c r="MO47" s="447"/>
      <c r="MP47" s="447"/>
      <c r="MQ47" s="447"/>
      <c r="MR47" s="447"/>
      <c r="MS47" s="447"/>
      <c r="MT47" s="449"/>
      <c r="MU47" s="450">
        <f>MO47+MP47-MQ47+MR47-MS47+MT47</f>
        <v>0</v>
      </c>
      <c r="MV47" s="463"/>
      <c r="MW47" s="448"/>
      <c r="MY47" s="458"/>
      <c r="MZ47" s="447"/>
      <c r="NA47" s="447"/>
      <c r="NB47" s="447"/>
      <c r="NC47" s="450">
        <f>MY47+MZ47-NA47+NB47</f>
        <v>0</v>
      </c>
      <c r="ND47" s="447"/>
      <c r="NE47" s="447"/>
      <c r="NF47" s="447"/>
      <c r="NG47" s="447"/>
      <c r="NH47" s="447"/>
      <c r="NI47" s="449"/>
      <c r="NJ47" s="450">
        <f>ND47+NE47-NF47+NG47-NH47+NI47</f>
        <v>0</v>
      </c>
      <c r="NK47" s="463"/>
      <c r="NL47" s="448"/>
      <c r="NN47" s="458"/>
      <c r="NO47" s="447"/>
      <c r="NP47" s="447"/>
      <c r="NQ47" s="447"/>
      <c r="NR47" s="450">
        <f>NN47+NO47-NP47+NQ47</f>
        <v>0</v>
      </c>
      <c r="NS47" s="447"/>
      <c r="NT47" s="447"/>
      <c r="NU47" s="447"/>
      <c r="NV47" s="447"/>
      <c r="NW47" s="447"/>
      <c r="NX47" s="449"/>
      <c r="NY47" s="450">
        <f>NS47+NT47-NU47+NV47-NW47+NX47</f>
        <v>0</v>
      </c>
      <c r="NZ47" s="463"/>
      <c r="OA47" s="448"/>
      <c r="OC47" s="458"/>
      <c r="OD47" s="447"/>
      <c r="OE47" s="447"/>
      <c r="OF47" s="447"/>
      <c r="OG47" s="450">
        <f>OC47+OD47-OE47+OF47</f>
        <v>0</v>
      </c>
      <c r="OH47" s="447"/>
      <c r="OI47" s="447"/>
      <c r="OJ47" s="447"/>
      <c r="OK47" s="447"/>
      <c r="OL47" s="447"/>
      <c r="OM47" s="449"/>
      <c r="ON47" s="450">
        <f>OH47+OI47-OJ47+OK47-OL47+OM47</f>
        <v>0</v>
      </c>
      <c r="OO47" s="463"/>
      <c r="OP47" s="448"/>
      <c r="OR47" s="458"/>
      <c r="OS47" s="447"/>
      <c r="OT47" s="447"/>
      <c r="OU47" s="447"/>
      <c r="OV47" s="450">
        <f>OR47+OS47-OT47+OU47</f>
        <v>0</v>
      </c>
      <c r="OW47" s="447"/>
      <c r="OX47" s="447"/>
      <c r="OY47" s="447"/>
      <c r="OZ47" s="447"/>
      <c r="PA47" s="447"/>
      <c r="PB47" s="449"/>
      <c r="PC47" s="450">
        <f>OW47+OX47-OY47+OZ47-PA47+PB47</f>
        <v>0</v>
      </c>
      <c r="PD47" s="463"/>
      <c r="PE47" s="448"/>
      <c r="PG47" s="458"/>
      <c r="PH47" s="447"/>
      <c r="PI47" s="447"/>
      <c r="PJ47" s="447"/>
      <c r="PK47" s="450">
        <f>PG47+PH47-PI47+PJ47</f>
        <v>0</v>
      </c>
      <c r="PL47" s="447"/>
      <c r="PM47" s="447"/>
      <c r="PN47" s="447"/>
      <c r="PO47" s="447"/>
      <c r="PP47" s="447"/>
      <c r="PQ47" s="449"/>
      <c r="PR47" s="450">
        <f>PL47+PM47-PN47+PO47-PP47+PQ47</f>
        <v>0</v>
      </c>
      <c r="PS47" s="463"/>
      <c r="PT47" s="448"/>
      <c r="PV47" s="458"/>
      <c r="PW47" s="447"/>
      <c r="PX47" s="447"/>
      <c r="PY47" s="447"/>
      <c r="PZ47" s="450">
        <f>PV47+PW47-PX47+PY47</f>
        <v>0</v>
      </c>
      <c r="QA47" s="447"/>
      <c r="QB47" s="447"/>
      <c r="QC47" s="447"/>
      <c r="QD47" s="447"/>
      <c r="QE47" s="447"/>
      <c r="QF47" s="449"/>
      <c r="QG47" s="450">
        <f>QA47+QB47-QC47+QD47-QE47+QF47</f>
        <v>0</v>
      </c>
      <c r="QH47" s="463"/>
      <c r="QI47" s="448"/>
      <c r="QK47" s="458"/>
      <c r="QL47" s="447"/>
      <c r="QM47" s="447"/>
      <c r="QN47" s="447"/>
      <c r="QO47" s="450">
        <f>QK47+QL47-QM47+QN47</f>
        <v>0</v>
      </c>
      <c r="QP47" s="447"/>
      <c r="QQ47" s="447"/>
      <c r="QR47" s="447"/>
      <c r="QS47" s="447"/>
      <c r="QT47" s="447"/>
      <c r="QU47" s="449"/>
      <c r="QV47" s="450">
        <f>QP47+QQ47-QR47+QS47-QT47+QU47</f>
        <v>0</v>
      </c>
      <c r="QW47" s="463"/>
      <c r="QX47" s="448"/>
      <c r="QZ47" s="458"/>
      <c r="RA47" s="447"/>
      <c r="RB47" s="447"/>
      <c r="RC47" s="447"/>
      <c r="RD47" s="450">
        <f>QZ47+RA47-RB47+RC47</f>
        <v>0</v>
      </c>
      <c r="RE47" s="447"/>
      <c r="RF47" s="447"/>
      <c r="RG47" s="447"/>
      <c r="RH47" s="447"/>
      <c r="RI47" s="447"/>
      <c r="RJ47" s="449"/>
      <c r="RK47" s="450">
        <f>RE47+RF47-RG47+RH47-RI47+RJ47</f>
        <v>0</v>
      </c>
      <c r="RL47" s="463"/>
      <c r="RM47" s="448"/>
      <c r="RO47" s="458"/>
      <c r="RP47" s="447"/>
      <c r="RQ47" s="447"/>
      <c r="RR47" s="447"/>
      <c r="RS47" s="450">
        <f>RO47+RP47-RQ47+RR47</f>
        <v>0</v>
      </c>
      <c r="RT47" s="447"/>
      <c r="RU47" s="447"/>
      <c r="RV47" s="447"/>
      <c r="RW47" s="447"/>
      <c r="RX47" s="447"/>
      <c r="RY47" s="449"/>
      <c r="RZ47" s="450">
        <f>RT47+RU47-RV47+RW47-RX47+RY47</f>
        <v>0</v>
      </c>
      <c r="SA47" s="463"/>
      <c r="SB47" s="448"/>
      <c r="SD47" s="458"/>
      <c r="SE47" s="447"/>
      <c r="SF47" s="447"/>
      <c r="SG47" s="447"/>
      <c r="SH47" s="450">
        <f>SD47+SE47-SF47+SG47</f>
        <v>0</v>
      </c>
      <c r="SI47" s="447"/>
      <c r="SJ47" s="447"/>
      <c r="SK47" s="447"/>
      <c r="SL47" s="447"/>
      <c r="SM47" s="447"/>
      <c r="SN47" s="449"/>
      <c r="SO47" s="450">
        <f>SI47+SJ47-SK47+SL47-SM47+SN47</f>
        <v>0</v>
      </c>
      <c r="SP47" s="463"/>
      <c r="SQ47" s="448"/>
      <c r="SS47" s="458"/>
      <c r="ST47" s="447"/>
      <c r="SU47" s="447"/>
      <c r="SV47" s="447"/>
      <c r="SW47" s="450">
        <f>SS47+ST47-SU47+SV47</f>
        <v>0</v>
      </c>
      <c r="SX47" s="447"/>
      <c r="SY47" s="447"/>
      <c r="SZ47" s="447"/>
      <c r="TA47" s="447"/>
      <c r="TB47" s="447"/>
      <c r="TC47" s="449"/>
      <c r="TD47" s="450">
        <f>SX47+SY47-SZ47+TA47-TB47+TC47</f>
        <v>0</v>
      </c>
      <c r="TE47" s="463"/>
      <c r="TF47" s="448"/>
      <c r="TH47" s="458"/>
      <c r="TI47" s="447"/>
      <c r="TJ47" s="447"/>
      <c r="TK47" s="447"/>
      <c r="TL47" s="450">
        <f>TH47+TI47-TJ47+TK47</f>
        <v>0</v>
      </c>
      <c r="TM47" s="447"/>
      <c r="TN47" s="447"/>
      <c r="TO47" s="447"/>
      <c r="TP47" s="447"/>
      <c r="TQ47" s="447"/>
      <c r="TR47" s="449"/>
      <c r="TS47" s="450">
        <f>TM47+TN47-TO47+TP47-TQ47+TR47</f>
        <v>0</v>
      </c>
      <c r="TT47" s="463"/>
      <c r="TU47" s="448"/>
      <c r="TW47" s="458"/>
      <c r="TX47" s="447"/>
      <c r="TY47" s="447"/>
      <c r="TZ47" s="447"/>
      <c r="UA47" s="450">
        <f>TW47+TX47-TY47+TZ47</f>
        <v>0</v>
      </c>
      <c r="UB47" s="447"/>
      <c r="UC47" s="447"/>
      <c r="UD47" s="447"/>
      <c r="UE47" s="447"/>
      <c r="UF47" s="447"/>
      <c r="UG47" s="449"/>
      <c r="UH47" s="450">
        <f>UB47+UC47-UD47+UE47-UF47+UG47</f>
        <v>0</v>
      </c>
      <c r="UI47" s="463"/>
      <c r="UJ47" s="448"/>
      <c r="UL47" s="458"/>
      <c r="UM47" s="447"/>
      <c r="UN47" s="447"/>
      <c r="UO47" s="447"/>
      <c r="UP47" s="450">
        <f>UL47+UM47-UN47+UO47</f>
        <v>0</v>
      </c>
      <c r="UQ47" s="447"/>
      <c r="UR47" s="447"/>
      <c r="US47" s="447"/>
      <c r="UT47" s="447"/>
      <c r="UU47" s="447"/>
      <c r="UV47" s="449"/>
      <c r="UW47" s="450">
        <f>UQ47+UR47-US47+UT47-UU47+UV47</f>
        <v>0</v>
      </c>
      <c r="UX47" s="463"/>
      <c r="UY47" s="448"/>
      <c r="VA47" s="458"/>
      <c r="VB47" s="447"/>
      <c r="VC47" s="447"/>
      <c r="VD47" s="447"/>
      <c r="VE47" s="450">
        <f>VA47+VB47-VC47+VD47</f>
        <v>0</v>
      </c>
      <c r="VF47" s="447"/>
      <c r="VG47" s="447"/>
      <c r="VH47" s="447"/>
      <c r="VI47" s="447"/>
      <c r="VJ47" s="447"/>
      <c r="VK47" s="449"/>
      <c r="VL47" s="450">
        <f>VF47+VG47-VH47+VI47-VJ47+VK47</f>
        <v>0</v>
      </c>
      <c r="VM47" s="463"/>
      <c r="VN47" s="448"/>
      <c r="VP47" s="458"/>
      <c r="VQ47" s="447"/>
      <c r="VR47" s="447"/>
      <c r="VS47" s="447"/>
      <c r="VT47" s="450">
        <f>VP47+VQ47-VR47+VS47</f>
        <v>0</v>
      </c>
      <c r="VU47" s="447"/>
      <c r="VV47" s="447"/>
      <c r="VW47" s="447"/>
      <c r="VX47" s="447"/>
      <c r="VY47" s="447"/>
      <c r="VZ47" s="449"/>
      <c r="WA47" s="450">
        <f>VU47+VV47-VW47+VX47-VY47+VZ47</f>
        <v>0</v>
      </c>
      <c r="WB47" s="463"/>
      <c r="WC47" s="448"/>
      <c r="WE47" s="458"/>
      <c r="WF47" s="447"/>
      <c r="WG47" s="447"/>
      <c r="WH47" s="447"/>
      <c r="WI47" s="450">
        <f>WE47+WF47-WG47+WH47</f>
        <v>0</v>
      </c>
      <c r="WJ47" s="447"/>
      <c r="WK47" s="447"/>
      <c r="WL47" s="447"/>
      <c r="WM47" s="447"/>
      <c r="WN47" s="447"/>
      <c r="WO47" s="449"/>
      <c r="WP47" s="450">
        <f>WJ47+WK47-WL47+WM47-WN47+WO47</f>
        <v>0</v>
      </c>
      <c r="WQ47" s="463"/>
      <c r="WR47" s="448"/>
      <c r="WT47" s="458"/>
      <c r="WU47" s="447"/>
      <c r="WV47" s="447"/>
      <c r="WW47" s="447"/>
      <c r="WX47" s="450">
        <f>WT47+WU47-WV47+WW47</f>
        <v>0</v>
      </c>
      <c r="WY47" s="447"/>
      <c r="WZ47" s="447"/>
      <c r="XA47" s="447"/>
      <c r="XB47" s="447"/>
      <c r="XC47" s="447"/>
      <c r="XD47" s="449"/>
      <c r="XE47" s="450">
        <f>WY47+WZ47-XA47+XB47-XC47+XD47</f>
        <v>0</v>
      </c>
      <c r="XF47" s="463"/>
      <c r="XG47" s="448"/>
      <c r="XI47" s="458"/>
      <c r="XJ47" s="447"/>
      <c r="XK47" s="447"/>
      <c r="XL47" s="447"/>
      <c r="XM47" s="450">
        <f>XI47+XJ47-XK47+XL47</f>
        <v>0</v>
      </c>
      <c r="XN47" s="447"/>
      <c r="XO47" s="447"/>
      <c r="XP47" s="447"/>
      <c r="XQ47" s="447"/>
      <c r="XR47" s="447"/>
      <c r="XS47" s="449"/>
      <c r="XT47" s="450">
        <f>XN47+XO47-XP47+XQ47-XR47+XS47</f>
        <v>0</v>
      </c>
      <c r="XU47" s="463"/>
      <c r="XV47" s="448"/>
      <c r="XX47" s="458"/>
      <c r="XY47" s="447"/>
      <c r="XZ47" s="447"/>
      <c r="YA47" s="447"/>
      <c r="YB47" s="450">
        <f>XX47+XY47-XZ47+YA47</f>
        <v>0</v>
      </c>
      <c r="YC47" s="447"/>
      <c r="YD47" s="447"/>
      <c r="YE47" s="447"/>
      <c r="YF47" s="447"/>
      <c r="YG47" s="447"/>
      <c r="YH47" s="449"/>
      <c r="YI47" s="450">
        <f>YC47+YD47-YE47+YF47-YG47+YH47</f>
        <v>0</v>
      </c>
      <c r="YJ47" s="463"/>
      <c r="YK47" s="448"/>
      <c r="YM47" s="458"/>
      <c r="YN47" s="447"/>
      <c r="YO47" s="447"/>
      <c r="YP47" s="447"/>
      <c r="YQ47" s="450">
        <f>YM47+YN47-YO47+YP47</f>
        <v>0</v>
      </c>
      <c r="YR47" s="447"/>
      <c r="YS47" s="447"/>
      <c r="YT47" s="447"/>
      <c r="YU47" s="447"/>
      <c r="YV47" s="447"/>
      <c r="YW47" s="449"/>
      <c r="YX47" s="450">
        <f>YR47+YS47-YT47+YU47-YV47+YW47</f>
        <v>0</v>
      </c>
      <c r="YY47" s="463"/>
      <c r="YZ47" s="448"/>
      <c r="ZB47" s="458"/>
      <c r="ZC47" s="447"/>
      <c r="ZD47" s="447"/>
      <c r="ZE47" s="447"/>
      <c r="ZF47" s="450">
        <f>ZB47+ZC47-ZD47+ZE47</f>
        <v>0</v>
      </c>
      <c r="ZG47" s="447"/>
      <c r="ZH47" s="447"/>
      <c r="ZI47" s="447"/>
      <c r="ZJ47" s="447"/>
      <c r="ZK47" s="447"/>
      <c r="ZL47" s="449"/>
      <c r="ZM47" s="450">
        <f>ZG47+ZH47-ZI47+ZJ47-ZK47+ZL47</f>
        <v>0</v>
      </c>
      <c r="ZN47" s="463"/>
      <c r="ZO47" s="448"/>
      <c r="ZQ47" s="458"/>
      <c r="ZR47" s="447"/>
      <c r="ZS47" s="447"/>
      <c r="ZT47" s="447"/>
      <c r="ZU47" s="450">
        <f>ZQ47+ZR47-ZS47+ZT47</f>
        <v>0</v>
      </c>
      <c r="ZV47" s="447"/>
      <c r="ZW47" s="447"/>
      <c r="ZX47" s="447"/>
      <c r="ZY47" s="447"/>
      <c r="ZZ47" s="447"/>
      <c r="AAA47" s="449"/>
      <c r="AAB47" s="450">
        <f>ZV47+ZW47-ZX47+ZY47-ZZ47+AAA47</f>
        <v>0</v>
      </c>
      <c r="AAC47" s="463"/>
      <c r="AAD47" s="448"/>
      <c r="AAF47" s="458"/>
      <c r="AAG47" s="447"/>
      <c r="AAH47" s="447"/>
      <c r="AAI47" s="447"/>
      <c r="AAJ47" s="450">
        <f>AAF47+AAG47-AAH47+AAI47</f>
        <v>0</v>
      </c>
      <c r="AAK47" s="447"/>
      <c r="AAL47" s="447"/>
      <c r="AAM47" s="447"/>
      <c r="AAN47" s="447"/>
      <c r="AAO47" s="447"/>
      <c r="AAP47" s="449"/>
      <c r="AAQ47" s="450">
        <f>AAK47+AAL47-AAM47+AAN47-AAO47+AAP47</f>
        <v>0</v>
      </c>
      <c r="AAR47" s="463"/>
      <c r="AAS47" s="448"/>
      <c r="AAU47" s="458"/>
      <c r="AAV47" s="447"/>
      <c r="AAW47" s="447"/>
      <c r="AAX47" s="447"/>
      <c r="AAY47" s="450">
        <f>AAU47+AAV47-AAW47+AAX47</f>
        <v>0</v>
      </c>
      <c r="AAZ47" s="447"/>
      <c r="ABA47" s="447"/>
      <c r="ABB47" s="447"/>
      <c r="ABC47" s="447"/>
      <c r="ABD47" s="447"/>
      <c r="ABE47" s="449"/>
      <c r="ABF47" s="450">
        <f>AAZ47+ABA47-ABB47+ABC47-ABD47+ABE47</f>
        <v>0</v>
      </c>
      <c r="ABG47" s="463"/>
      <c r="ABH47" s="448"/>
      <c r="ABJ47" s="458"/>
      <c r="ABK47" s="447"/>
      <c r="ABL47" s="447"/>
      <c r="ABM47" s="447"/>
      <c r="ABN47" s="450">
        <f>ABJ47+ABK47-ABL47+ABM47</f>
        <v>0</v>
      </c>
      <c r="ABO47" s="447"/>
      <c r="ABP47" s="447"/>
      <c r="ABQ47" s="447"/>
      <c r="ABR47" s="447"/>
      <c r="ABS47" s="447"/>
      <c r="ABT47" s="449"/>
      <c r="ABU47" s="450">
        <f>ABO47+ABP47-ABQ47+ABR47-ABS47+ABT47</f>
        <v>0</v>
      </c>
      <c r="ABV47" s="463"/>
      <c r="ABW47" s="448"/>
      <c r="ABY47" s="458"/>
      <c r="ABZ47" s="447"/>
      <c r="ACA47" s="447"/>
      <c r="ACB47" s="447"/>
      <c r="ACC47" s="450">
        <f>ABY47+ABZ47-ACA47+ACB47</f>
        <v>0</v>
      </c>
      <c r="ACD47" s="447"/>
      <c r="ACE47" s="447"/>
      <c r="ACF47" s="447"/>
      <c r="ACG47" s="447"/>
      <c r="ACH47" s="447"/>
      <c r="ACI47" s="449"/>
      <c r="ACJ47" s="450">
        <f>ACD47+ACE47-ACF47+ACG47-ACH47+ACI47</f>
        <v>0</v>
      </c>
      <c r="ACK47" s="463"/>
      <c r="ACL47" s="448"/>
      <c r="ACN47" s="458"/>
      <c r="ACO47" s="447"/>
      <c r="ACP47" s="447"/>
      <c r="ACQ47" s="447"/>
      <c r="ACR47" s="450">
        <f>ACN47+ACO47-ACP47+ACQ47</f>
        <v>0</v>
      </c>
      <c r="ACS47" s="447"/>
      <c r="ACT47" s="447"/>
      <c r="ACU47" s="447"/>
      <c r="ACV47" s="447"/>
      <c r="ACW47" s="447"/>
      <c r="ACX47" s="449"/>
      <c r="ACY47" s="450">
        <f>ACS47+ACT47-ACU47+ACV47-ACW47+ACX47</f>
        <v>0</v>
      </c>
      <c r="ACZ47" s="463"/>
      <c r="ADA47" s="448"/>
      <c r="ADC47" s="458"/>
      <c r="ADD47" s="447"/>
      <c r="ADE47" s="447"/>
      <c r="ADF47" s="447"/>
      <c r="ADG47" s="450">
        <f>ADC47+ADD47-ADE47+ADF47</f>
        <v>0</v>
      </c>
      <c r="ADH47" s="447"/>
      <c r="ADI47" s="447"/>
      <c r="ADJ47" s="447"/>
      <c r="ADK47" s="447"/>
      <c r="ADL47" s="447"/>
      <c r="ADM47" s="449"/>
      <c r="ADN47" s="450">
        <f>ADH47+ADI47-ADJ47+ADK47-ADL47+ADM47</f>
        <v>0</v>
      </c>
      <c r="ADO47" s="463"/>
      <c r="ADP47" s="448"/>
      <c r="ADR47" s="458"/>
      <c r="ADS47" s="447"/>
      <c r="ADT47" s="447"/>
      <c r="ADU47" s="447"/>
      <c r="ADV47" s="450">
        <f>ADR47+ADS47-ADT47+ADU47</f>
        <v>0</v>
      </c>
      <c r="ADW47" s="447"/>
      <c r="ADX47" s="447"/>
      <c r="ADY47" s="447"/>
      <c r="ADZ47" s="447"/>
      <c r="AEA47" s="447"/>
      <c r="AEB47" s="449"/>
      <c r="AEC47" s="450">
        <f>ADW47+ADX47-ADY47+ADZ47-AEA47+AEB47</f>
        <v>0</v>
      </c>
      <c r="AED47" s="463"/>
      <c r="AEE47" s="448"/>
      <c r="AEG47" s="458"/>
      <c r="AEH47" s="447"/>
      <c r="AEI47" s="447"/>
      <c r="AEJ47" s="447"/>
      <c r="AEK47" s="450">
        <f>AEG47+AEH47-AEI47+AEJ47</f>
        <v>0</v>
      </c>
      <c r="AEL47" s="447"/>
      <c r="AEM47" s="447"/>
      <c r="AEN47" s="447"/>
      <c r="AEO47" s="447"/>
      <c r="AEP47" s="447"/>
      <c r="AEQ47" s="449"/>
      <c r="AER47" s="450">
        <f>AEL47+AEM47-AEN47+AEO47-AEP47+AEQ47</f>
        <v>0</v>
      </c>
      <c r="AES47" s="463"/>
      <c r="AET47" s="448"/>
      <c r="AEV47" s="458"/>
      <c r="AEW47" s="447"/>
      <c r="AEX47" s="447"/>
      <c r="AEY47" s="447"/>
      <c r="AEZ47" s="450">
        <f>AEV47+AEW47-AEX47+AEY47</f>
        <v>0</v>
      </c>
      <c r="AFA47" s="447"/>
      <c r="AFB47" s="447"/>
      <c r="AFC47" s="447"/>
      <c r="AFD47" s="447"/>
      <c r="AFE47" s="447"/>
      <c r="AFF47" s="449"/>
      <c r="AFG47" s="450">
        <f>AFA47+AFB47-AFC47+AFD47-AFE47+AFF47</f>
        <v>0</v>
      </c>
      <c r="AFH47" s="463"/>
      <c r="AFI47" s="448"/>
      <c r="AFK47" s="458"/>
      <c r="AFL47" s="447"/>
      <c r="AFM47" s="447"/>
      <c r="AFN47" s="447"/>
      <c r="AFO47" s="450">
        <f>AFK47+AFL47-AFM47+AFN47</f>
        <v>0</v>
      </c>
      <c r="AFP47" s="447"/>
      <c r="AFQ47" s="447"/>
      <c r="AFR47" s="447"/>
      <c r="AFS47" s="447"/>
      <c r="AFT47" s="447"/>
      <c r="AFU47" s="449"/>
      <c r="AFV47" s="450">
        <f>AFP47+AFQ47-AFR47+AFS47-AFT47+AFU47</f>
        <v>0</v>
      </c>
      <c r="AFW47" s="463"/>
      <c r="AFX47" s="448"/>
      <c r="AFZ47" s="458"/>
      <c r="AGA47" s="447"/>
      <c r="AGB47" s="447"/>
      <c r="AGC47" s="447"/>
      <c r="AGD47" s="450">
        <f>AFZ47+AGA47-AGB47+AGC47</f>
        <v>0</v>
      </c>
      <c r="AGE47" s="447"/>
      <c r="AGF47" s="447"/>
      <c r="AGG47" s="447"/>
      <c r="AGH47" s="447"/>
      <c r="AGI47" s="447"/>
      <c r="AGJ47" s="449"/>
      <c r="AGK47" s="450">
        <f>AGE47+AGF47-AGG47+AGH47-AGI47+AGJ47</f>
        <v>0</v>
      </c>
      <c r="AGL47" s="463"/>
      <c r="AGM47" s="448"/>
      <c r="AGO47" s="458"/>
      <c r="AGP47" s="447"/>
      <c r="AGQ47" s="447"/>
      <c r="AGR47" s="447"/>
      <c r="AGS47" s="450">
        <f>AGO47+AGP47-AGQ47+AGR47</f>
        <v>0</v>
      </c>
      <c r="AGT47" s="447"/>
      <c r="AGU47" s="447"/>
      <c r="AGV47" s="447"/>
      <c r="AGW47" s="447"/>
      <c r="AGX47" s="447"/>
      <c r="AGY47" s="449"/>
      <c r="AGZ47" s="450">
        <f>AGT47+AGU47-AGV47+AGW47-AGX47+AGY47</f>
        <v>0</v>
      </c>
      <c r="AHA47" s="463"/>
      <c r="AHB47" s="448"/>
      <c r="AHD47" s="458"/>
      <c r="AHE47" s="447"/>
      <c r="AHF47" s="447"/>
      <c r="AHG47" s="447"/>
      <c r="AHH47" s="450">
        <f>AHD47+AHE47-AHF47+AHG47</f>
        <v>0</v>
      </c>
      <c r="AHI47" s="447"/>
      <c r="AHJ47" s="447"/>
      <c r="AHK47" s="447"/>
      <c r="AHL47" s="447"/>
      <c r="AHM47" s="447"/>
      <c r="AHN47" s="449"/>
      <c r="AHO47" s="450">
        <f>AHI47+AHJ47-AHK47+AHL47-AHM47+AHN47</f>
        <v>0</v>
      </c>
      <c r="AHP47" s="463"/>
      <c r="AHQ47" s="448"/>
      <c r="AHS47" s="458"/>
      <c r="AHT47" s="447"/>
      <c r="AHU47" s="447"/>
      <c r="AHV47" s="447"/>
      <c r="AHW47" s="450">
        <f>AHS47+AHT47-AHU47+AHV47</f>
        <v>0</v>
      </c>
      <c r="AHX47" s="447"/>
      <c r="AHY47" s="447"/>
      <c r="AHZ47" s="447"/>
      <c r="AIA47" s="447"/>
      <c r="AIB47" s="447"/>
      <c r="AIC47" s="449"/>
      <c r="AID47" s="450">
        <f>AHX47+AHY47-AHZ47+AIA47-AIB47+AIC47</f>
        <v>0</v>
      </c>
      <c r="AIE47" s="463"/>
      <c r="AIF47" s="448"/>
      <c r="AIH47" s="458"/>
      <c r="AII47" s="447"/>
      <c r="AIJ47" s="447"/>
      <c r="AIK47" s="447"/>
      <c r="AIL47" s="450">
        <f>AIH47+AII47-AIJ47+AIK47</f>
        <v>0</v>
      </c>
      <c r="AIM47" s="447"/>
      <c r="AIN47" s="447"/>
      <c r="AIO47" s="447"/>
      <c r="AIP47" s="447"/>
      <c r="AIQ47" s="447"/>
      <c r="AIR47" s="449"/>
      <c r="AIS47" s="450">
        <f>AIM47+AIN47-AIO47+AIP47-AIQ47+AIR47</f>
        <v>0</v>
      </c>
      <c r="AIT47" s="463"/>
      <c r="AIU47" s="448"/>
      <c r="AIW47" s="458"/>
      <c r="AIX47" s="447"/>
      <c r="AIY47" s="447"/>
      <c r="AIZ47" s="447"/>
      <c r="AJA47" s="450">
        <f>AIW47+AIX47-AIY47+AIZ47</f>
        <v>0</v>
      </c>
      <c r="AJB47" s="447"/>
      <c r="AJC47" s="447"/>
      <c r="AJD47" s="447"/>
      <c r="AJE47" s="447"/>
      <c r="AJF47" s="447"/>
      <c r="AJG47" s="449"/>
      <c r="AJH47" s="450">
        <f>AJB47+AJC47-AJD47+AJE47-AJF47+AJG47</f>
        <v>0</v>
      </c>
      <c r="AJI47" s="463"/>
      <c r="AJJ47" s="448"/>
      <c r="AJL47" s="458"/>
      <c r="AJM47" s="447"/>
      <c r="AJN47" s="447"/>
      <c r="AJO47" s="447"/>
      <c r="AJP47" s="450">
        <f>AJL47+AJM47-AJN47+AJO47</f>
        <v>0</v>
      </c>
      <c r="AJQ47" s="447"/>
      <c r="AJR47" s="447"/>
      <c r="AJS47" s="447"/>
      <c r="AJT47" s="447"/>
      <c r="AJU47" s="447"/>
      <c r="AJV47" s="449"/>
      <c r="AJW47" s="450">
        <f>AJQ47+AJR47-AJS47+AJT47-AJU47+AJV47</f>
        <v>0</v>
      </c>
      <c r="AJX47" s="463"/>
      <c r="AJY47" s="448"/>
      <c r="AKA47" s="458"/>
      <c r="AKB47" s="447"/>
      <c r="AKC47" s="447"/>
      <c r="AKD47" s="447"/>
      <c r="AKE47" s="450">
        <f>AKA47+AKB47-AKC47+AKD47</f>
        <v>0</v>
      </c>
      <c r="AKF47" s="447"/>
      <c r="AKG47" s="447"/>
      <c r="AKH47" s="447"/>
      <c r="AKI47" s="447"/>
      <c r="AKJ47" s="447"/>
      <c r="AKK47" s="449"/>
      <c r="AKL47" s="450">
        <f>AKF47+AKG47-AKH47+AKI47-AKJ47+AKK47</f>
        <v>0</v>
      </c>
      <c r="AKM47" s="463"/>
      <c r="AKN47" s="448"/>
      <c r="AKP47" s="458"/>
      <c r="AKQ47" s="447"/>
      <c r="AKR47" s="447"/>
      <c r="AKS47" s="447"/>
      <c r="AKT47" s="450">
        <f>AKP47+AKQ47-AKR47+AKS47</f>
        <v>0</v>
      </c>
      <c r="AKU47" s="447"/>
      <c r="AKV47" s="447"/>
      <c r="AKW47" s="447"/>
      <c r="AKX47" s="447"/>
      <c r="AKY47" s="447"/>
      <c r="AKZ47" s="449"/>
      <c r="ALA47" s="450">
        <f>AKU47+AKV47-AKW47+AKX47-AKY47+AKZ47</f>
        <v>0</v>
      </c>
      <c r="ALB47" s="463"/>
      <c r="ALC47" s="448"/>
      <c r="ALE47" s="458"/>
      <c r="ALF47" s="447"/>
      <c r="ALG47" s="447"/>
      <c r="ALH47" s="447"/>
      <c r="ALI47" s="450">
        <f>ALE47+ALF47-ALG47+ALH47</f>
        <v>0</v>
      </c>
      <c r="ALJ47" s="447"/>
      <c r="ALK47" s="447"/>
      <c r="ALL47" s="447"/>
      <c r="ALM47" s="447"/>
      <c r="ALN47" s="447"/>
      <c r="ALO47" s="449"/>
      <c r="ALP47" s="450">
        <f>ALJ47+ALK47-ALL47+ALM47-ALN47+ALO47</f>
        <v>0</v>
      </c>
      <c r="ALQ47" s="463"/>
      <c r="ALR47" s="448"/>
      <c r="ALT47" s="458"/>
      <c r="ALU47" s="447"/>
      <c r="ALV47" s="447"/>
      <c r="ALW47" s="447"/>
      <c r="ALX47" s="450">
        <f>ALT47+ALU47-ALV47+ALW47</f>
        <v>0</v>
      </c>
      <c r="ALY47" s="447"/>
      <c r="ALZ47" s="447"/>
      <c r="AMA47" s="447"/>
      <c r="AMB47" s="447"/>
      <c r="AMC47" s="447"/>
      <c r="AMD47" s="449"/>
      <c r="AME47" s="450">
        <f>ALY47+ALZ47-AMA47+AMB47-AMC47+AMD47</f>
        <v>0</v>
      </c>
      <c r="AMF47" s="463"/>
      <c r="AMG47" s="448"/>
      <c r="AMI47" s="458"/>
      <c r="AMJ47" s="447"/>
      <c r="AMK47" s="447"/>
      <c r="AML47" s="447"/>
      <c r="AMM47" s="450">
        <f>AMI47+AMJ47-AMK47+AML47</f>
        <v>0</v>
      </c>
      <c r="AMN47" s="447"/>
      <c r="AMO47" s="447"/>
      <c r="AMP47" s="447"/>
      <c r="AMQ47" s="447"/>
      <c r="AMR47" s="447"/>
      <c r="AMS47" s="449"/>
      <c r="AMT47" s="450">
        <f>AMN47+AMO47-AMP47+AMQ47-AMR47+AMS47</f>
        <v>0</v>
      </c>
      <c r="AMU47" s="463"/>
      <c r="AMV47" s="448"/>
      <c r="AMX47" s="458"/>
      <c r="AMY47" s="447"/>
      <c r="AMZ47" s="447"/>
      <c r="ANA47" s="447"/>
      <c r="ANB47" s="450">
        <f>AMX47+AMY47-AMZ47+ANA47</f>
        <v>0</v>
      </c>
      <c r="ANC47" s="447"/>
      <c r="AND47" s="447"/>
      <c r="ANE47" s="447"/>
      <c r="ANF47" s="447"/>
      <c r="ANG47" s="447"/>
      <c r="ANH47" s="449"/>
      <c r="ANI47" s="450">
        <f>ANC47+AND47-ANE47+ANF47-ANG47+ANH47</f>
        <v>0</v>
      </c>
      <c r="ANJ47" s="463"/>
      <c r="ANK47" s="448"/>
      <c r="ANM47" s="458"/>
      <c r="ANN47" s="447"/>
      <c r="ANO47" s="447"/>
      <c r="ANP47" s="447"/>
      <c r="ANQ47" s="450">
        <f>ANM47+ANN47-ANO47+ANP47</f>
        <v>0</v>
      </c>
      <c r="ANR47" s="447"/>
      <c r="ANS47" s="447"/>
      <c r="ANT47" s="447"/>
      <c r="ANU47" s="447"/>
      <c r="ANV47" s="447"/>
      <c r="ANW47" s="449"/>
      <c r="ANX47" s="450">
        <f>ANR47+ANS47-ANT47+ANU47-ANV47+ANW47</f>
        <v>0</v>
      </c>
      <c r="ANY47" s="463"/>
      <c r="ANZ47" s="448"/>
      <c r="AOB47" s="458"/>
      <c r="AOC47" s="447"/>
      <c r="AOD47" s="447"/>
      <c r="AOE47" s="447"/>
      <c r="AOF47" s="450">
        <f>AOB47+AOC47-AOD47+AOE47</f>
        <v>0</v>
      </c>
      <c r="AOG47" s="447"/>
      <c r="AOH47" s="447"/>
      <c r="AOI47" s="447"/>
      <c r="AOJ47" s="447"/>
      <c r="AOK47" s="447"/>
      <c r="AOL47" s="449"/>
      <c r="AOM47" s="450">
        <f>AOG47+AOH47-AOI47+AOJ47-AOK47+AOL47</f>
        <v>0</v>
      </c>
      <c r="AON47" s="463"/>
      <c r="AOO47" s="448"/>
      <c r="AOQ47" s="458"/>
      <c r="AOR47" s="447"/>
      <c r="AOS47" s="447"/>
      <c r="AOT47" s="447"/>
      <c r="AOU47" s="450">
        <f>AOQ47+AOR47-AOS47+AOT47</f>
        <v>0</v>
      </c>
      <c r="AOV47" s="447"/>
      <c r="AOW47" s="447"/>
      <c r="AOX47" s="447"/>
      <c r="AOY47" s="447"/>
      <c r="AOZ47" s="447"/>
      <c r="APA47" s="449"/>
      <c r="APB47" s="450">
        <f>AOV47+AOW47-AOX47+AOY47-AOZ47+APA47</f>
        <v>0</v>
      </c>
      <c r="APC47" s="463"/>
      <c r="APD47" s="448"/>
      <c r="APF47" s="458"/>
      <c r="APG47" s="447"/>
      <c r="APH47" s="447"/>
      <c r="API47" s="447"/>
      <c r="APJ47" s="450">
        <f>APF47+APG47-APH47+API47</f>
        <v>0</v>
      </c>
      <c r="APK47" s="447"/>
      <c r="APL47" s="447"/>
      <c r="APM47" s="447"/>
      <c r="APN47" s="447"/>
      <c r="APO47" s="447"/>
      <c r="APP47" s="449"/>
      <c r="APQ47" s="450">
        <f>APK47+APL47-APM47+APN47-APO47+APP47</f>
        <v>0</v>
      </c>
      <c r="APR47" s="463"/>
      <c r="APS47" s="448"/>
      <c r="APU47" s="458"/>
      <c r="APV47" s="447"/>
      <c r="APW47" s="447"/>
      <c r="APX47" s="447"/>
      <c r="APY47" s="450">
        <f>APU47+APV47-APW47+APX47</f>
        <v>0</v>
      </c>
      <c r="APZ47" s="447"/>
      <c r="AQA47" s="447"/>
      <c r="AQB47" s="447"/>
      <c r="AQC47" s="447"/>
      <c r="AQD47" s="447"/>
      <c r="AQE47" s="449"/>
      <c r="AQF47" s="450">
        <f>APZ47+AQA47-AQB47+AQC47-AQD47+AQE47</f>
        <v>0</v>
      </c>
      <c r="AQG47" s="463"/>
      <c r="AQH47" s="448"/>
      <c r="AQJ47" s="458"/>
      <c r="AQK47" s="447"/>
      <c r="AQL47" s="447"/>
      <c r="AQM47" s="447"/>
      <c r="AQN47" s="450">
        <f>AQJ47+AQK47-AQL47+AQM47</f>
        <v>0</v>
      </c>
      <c r="AQO47" s="447"/>
      <c r="AQP47" s="447"/>
      <c r="AQQ47" s="447"/>
      <c r="AQR47" s="447"/>
      <c r="AQS47" s="447"/>
      <c r="AQT47" s="449"/>
      <c r="AQU47" s="450">
        <f>AQO47+AQP47-AQQ47+AQR47-AQS47+AQT47</f>
        <v>0</v>
      </c>
      <c r="AQV47" s="463"/>
      <c r="AQW47" s="448"/>
      <c r="AQY47" s="458"/>
      <c r="AQZ47" s="447"/>
      <c r="ARA47" s="447"/>
      <c r="ARB47" s="447"/>
      <c r="ARC47" s="450">
        <f>AQY47+AQZ47-ARA47+ARB47</f>
        <v>0</v>
      </c>
      <c r="ARD47" s="447"/>
      <c r="ARE47" s="447"/>
      <c r="ARF47" s="447"/>
      <c r="ARG47" s="447"/>
      <c r="ARH47" s="447"/>
      <c r="ARI47" s="449"/>
      <c r="ARJ47" s="450">
        <f>ARD47+ARE47-ARF47+ARG47-ARH47+ARI47</f>
        <v>0</v>
      </c>
      <c r="ARK47" s="463"/>
      <c r="ARL47" s="448"/>
      <c r="ARN47" s="458"/>
      <c r="ARO47" s="447"/>
      <c r="ARP47" s="447"/>
      <c r="ARQ47" s="447"/>
      <c r="ARR47" s="450">
        <f>ARN47+ARO47-ARP47+ARQ47</f>
        <v>0</v>
      </c>
      <c r="ARS47" s="447"/>
      <c r="ART47" s="447"/>
      <c r="ARU47" s="447"/>
      <c r="ARV47" s="447"/>
      <c r="ARW47" s="447"/>
      <c r="ARX47" s="449"/>
      <c r="ARY47" s="450">
        <f>ARS47+ART47-ARU47+ARV47-ARW47+ARX47</f>
        <v>0</v>
      </c>
      <c r="ARZ47" s="463"/>
      <c r="ASA47" s="448"/>
      <c r="ASC47" s="458"/>
      <c r="ASD47" s="447"/>
      <c r="ASE47" s="447"/>
      <c r="ASF47" s="447"/>
      <c r="ASG47" s="450">
        <f>ASC47+ASD47-ASE47+ASF47</f>
        <v>0</v>
      </c>
      <c r="ASH47" s="447"/>
      <c r="ASI47" s="447"/>
      <c r="ASJ47" s="447"/>
      <c r="ASK47" s="447"/>
      <c r="ASL47" s="447"/>
      <c r="ASM47" s="449"/>
      <c r="ASN47" s="450">
        <f>ASH47+ASI47-ASJ47+ASK47-ASL47+ASM47</f>
        <v>0</v>
      </c>
      <c r="ASO47" s="463"/>
      <c r="ASP47" s="448"/>
      <c r="ASR47" s="458"/>
      <c r="ASS47" s="447"/>
      <c r="AST47" s="447"/>
      <c r="ASU47" s="447"/>
      <c r="ASV47" s="450">
        <f>ASR47+ASS47-AST47+ASU47</f>
        <v>0</v>
      </c>
      <c r="ASW47" s="447"/>
      <c r="ASX47" s="447"/>
      <c r="ASY47" s="447"/>
      <c r="ASZ47" s="447"/>
      <c r="ATA47" s="447"/>
      <c r="ATB47" s="449"/>
      <c r="ATC47" s="450">
        <f>ASW47+ASX47-ASY47+ASZ47-ATA47+ATB47</f>
        <v>0</v>
      </c>
      <c r="ATD47" s="463"/>
      <c r="ATE47" s="448"/>
      <c r="ATG47" s="458"/>
      <c r="ATH47" s="447"/>
      <c r="ATI47" s="447"/>
      <c r="ATJ47" s="447"/>
      <c r="ATK47" s="450">
        <f>ATG47+ATH47-ATI47+ATJ47</f>
        <v>0</v>
      </c>
      <c r="ATL47" s="447"/>
      <c r="ATM47" s="447"/>
      <c r="ATN47" s="447"/>
      <c r="ATO47" s="447"/>
      <c r="ATP47" s="447"/>
      <c r="ATQ47" s="449"/>
      <c r="ATR47" s="450">
        <f>ATL47+ATM47-ATN47+ATO47-ATP47+ATQ47</f>
        <v>0</v>
      </c>
      <c r="ATS47" s="463"/>
      <c r="ATT47" s="448"/>
      <c r="ATV47" s="458"/>
      <c r="ATW47" s="447"/>
      <c r="ATX47" s="447"/>
      <c r="ATY47" s="447"/>
      <c r="ATZ47" s="450">
        <f>ATV47+ATW47-ATX47+ATY47</f>
        <v>0</v>
      </c>
      <c r="AUA47" s="447"/>
      <c r="AUB47" s="447"/>
      <c r="AUC47" s="447"/>
      <c r="AUD47" s="447"/>
      <c r="AUE47" s="447"/>
      <c r="AUF47" s="449"/>
      <c r="AUG47" s="450">
        <f>AUA47+AUB47-AUC47+AUD47-AUE47+AUF47</f>
        <v>0</v>
      </c>
      <c r="AUH47" s="463"/>
      <c r="AUI47" s="448"/>
      <c r="AUK47" s="458"/>
      <c r="AUL47" s="447"/>
      <c r="AUM47" s="447"/>
      <c r="AUN47" s="447"/>
      <c r="AUO47" s="450">
        <f>AUK47+AUL47-AUM47+AUN47</f>
        <v>0</v>
      </c>
      <c r="AUP47" s="447"/>
      <c r="AUQ47" s="447"/>
      <c r="AUR47" s="447"/>
      <c r="AUS47" s="447"/>
      <c r="AUT47" s="447"/>
      <c r="AUU47" s="449"/>
      <c r="AUV47" s="450">
        <f>AUP47+AUQ47-AUR47+AUS47-AUT47+AUU47</f>
        <v>0</v>
      </c>
      <c r="AUW47" s="463"/>
      <c r="AUX47" s="448"/>
      <c r="AUZ47" s="458"/>
      <c r="AVA47" s="447"/>
      <c r="AVB47" s="447"/>
      <c r="AVC47" s="447"/>
      <c r="AVD47" s="450">
        <f>AUZ47+AVA47-AVB47+AVC47</f>
        <v>0</v>
      </c>
      <c r="AVE47" s="447"/>
      <c r="AVF47" s="447"/>
      <c r="AVG47" s="447"/>
      <c r="AVH47" s="447"/>
      <c r="AVI47" s="447"/>
      <c r="AVJ47" s="449"/>
      <c r="AVK47" s="450">
        <f>AVE47+AVF47-AVG47+AVH47-AVI47+AVJ47</f>
        <v>0</v>
      </c>
      <c r="AVL47" s="463"/>
      <c r="AVM47" s="448"/>
      <c r="AVO47" s="458"/>
      <c r="AVP47" s="447"/>
      <c r="AVQ47" s="447"/>
      <c r="AVR47" s="447"/>
      <c r="AVS47" s="450">
        <f>AVO47+AVP47-AVQ47+AVR47</f>
        <v>0</v>
      </c>
      <c r="AVT47" s="447"/>
      <c r="AVU47" s="447"/>
      <c r="AVV47" s="447"/>
      <c r="AVW47" s="447"/>
      <c r="AVX47" s="447"/>
      <c r="AVY47" s="449"/>
      <c r="AVZ47" s="450">
        <f>AVT47+AVU47-AVV47+AVW47-AVX47+AVY47</f>
        <v>0</v>
      </c>
      <c r="AWA47" s="463"/>
      <c r="AWB47" s="448"/>
      <c r="AWD47" s="458"/>
      <c r="AWE47" s="447"/>
      <c r="AWF47" s="447"/>
      <c r="AWG47" s="447"/>
      <c r="AWH47" s="450">
        <f>AWD47+AWE47-AWF47+AWG47</f>
        <v>0</v>
      </c>
      <c r="AWI47" s="447"/>
      <c r="AWJ47" s="447"/>
      <c r="AWK47" s="447"/>
      <c r="AWL47" s="447"/>
      <c r="AWM47" s="447"/>
      <c r="AWN47" s="449"/>
      <c r="AWO47" s="450">
        <f>AWI47+AWJ47-AWK47+AWL47-AWM47+AWN47</f>
        <v>0</v>
      </c>
      <c r="AWP47" s="463"/>
      <c r="AWQ47" s="448"/>
      <c r="AWS47" s="458"/>
      <c r="AWT47" s="447"/>
      <c r="AWU47" s="447"/>
      <c r="AWV47" s="447"/>
      <c r="AWW47" s="450">
        <f>AWS47+AWT47-AWU47+AWV47</f>
        <v>0</v>
      </c>
      <c r="AWX47" s="447"/>
      <c r="AWY47" s="447"/>
      <c r="AWZ47" s="447"/>
      <c r="AXA47" s="447"/>
      <c r="AXB47" s="447"/>
      <c r="AXC47" s="449"/>
      <c r="AXD47" s="450">
        <f>AWX47+AWY47-AWZ47+AXA47-AXB47+AXC47</f>
        <v>0</v>
      </c>
      <c r="AXE47" s="463"/>
      <c r="AXF47" s="448"/>
      <c r="AXH47" s="458"/>
      <c r="AXI47" s="447"/>
      <c r="AXJ47" s="447"/>
      <c r="AXK47" s="447"/>
      <c r="AXL47" s="450">
        <f>AXH47+AXI47-AXJ47+AXK47</f>
        <v>0</v>
      </c>
      <c r="AXM47" s="447"/>
      <c r="AXN47" s="447"/>
      <c r="AXO47" s="447"/>
      <c r="AXP47" s="447"/>
      <c r="AXQ47" s="447"/>
      <c r="AXR47" s="449"/>
      <c r="AXS47" s="450">
        <f>AXM47+AXN47-AXO47+AXP47-AXQ47+AXR47</f>
        <v>0</v>
      </c>
      <c r="AXT47" s="463"/>
      <c r="AXU47" s="448"/>
      <c r="AXW47" s="458"/>
      <c r="AXX47" s="447"/>
      <c r="AXY47" s="447"/>
      <c r="AXZ47" s="447"/>
      <c r="AYA47" s="450">
        <f>AXW47+AXX47-AXY47+AXZ47</f>
        <v>0</v>
      </c>
      <c r="AYB47" s="447"/>
      <c r="AYC47" s="447"/>
      <c r="AYD47" s="447"/>
      <c r="AYE47" s="447"/>
      <c r="AYF47" s="447"/>
      <c r="AYG47" s="449"/>
      <c r="AYH47" s="450">
        <f>AYB47+AYC47-AYD47+AYE47-AYF47+AYG47</f>
        <v>0</v>
      </c>
      <c r="AYI47" s="463"/>
      <c r="AYJ47" s="448"/>
      <c r="AYL47" s="458"/>
      <c r="AYM47" s="447"/>
      <c r="AYN47" s="447"/>
      <c r="AYO47" s="447"/>
      <c r="AYP47" s="450">
        <f>AYL47+AYM47-AYN47+AYO47</f>
        <v>0</v>
      </c>
      <c r="AYQ47" s="447"/>
      <c r="AYR47" s="447"/>
      <c r="AYS47" s="447"/>
      <c r="AYT47" s="447"/>
      <c r="AYU47" s="447"/>
      <c r="AYV47" s="449"/>
      <c r="AYW47" s="450">
        <f>AYQ47+AYR47-AYS47+AYT47-AYU47+AYV47</f>
        <v>0</v>
      </c>
      <c r="AYX47" s="463"/>
      <c r="AYY47" s="448"/>
      <c r="AZA47" s="458"/>
      <c r="AZB47" s="447"/>
      <c r="AZC47" s="447"/>
      <c r="AZD47" s="447"/>
      <c r="AZE47" s="450">
        <f>AZA47+AZB47-AZC47+AZD47</f>
        <v>0</v>
      </c>
      <c r="AZF47" s="447"/>
      <c r="AZG47" s="447"/>
      <c r="AZH47" s="447"/>
      <c r="AZI47" s="447"/>
      <c r="AZJ47" s="447"/>
      <c r="AZK47" s="449"/>
      <c r="AZL47" s="450">
        <f>AZF47+AZG47-AZH47+AZI47-AZJ47+AZK47</f>
        <v>0</v>
      </c>
      <c r="AZM47" s="463"/>
      <c r="AZN47" s="448"/>
      <c r="AZP47" s="458"/>
      <c r="AZQ47" s="447"/>
      <c r="AZR47" s="447"/>
      <c r="AZS47" s="447"/>
      <c r="AZT47" s="450">
        <f>AZP47+AZQ47-AZR47+AZS47</f>
        <v>0</v>
      </c>
      <c r="AZU47" s="447"/>
      <c r="AZV47" s="447"/>
      <c r="AZW47" s="447"/>
      <c r="AZX47" s="447"/>
      <c r="AZY47" s="447"/>
      <c r="AZZ47" s="449"/>
      <c r="BAA47" s="450">
        <f>AZU47+AZV47-AZW47+AZX47-AZY47+AZZ47</f>
        <v>0</v>
      </c>
      <c r="BAB47" s="463"/>
      <c r="BAC47" s="448"/>
      <c r="BAE47" s="458"/>
      <c r="BAF47" s="447"/>
      <c r="BAG47" s="447"/>
      <c r="BAH47" s="447"/>
      <c r="BAI47" s="450">
        <f>BAE47+BAF47-BAG47+BAH47</f>
        <v>0</v>
      </c>
      <c r="BAJ47" s="447"/>
      <c r="BAK47" s="447"/>
      <c r="BAL47" s="447"/>
      <c r="BAM47" s="447"/>
      <c r="BAN47" s="447"/>
      <c r="BAO47" s="449"/>
      <c r="BAP47" s="450">
        <f>BAJ47+BAK47-BAL47+BAM47-BAN47+BAO47</f>
        <v>0</v>
      </c>
      <c r="BAQ47" s="463"/>
      <c r="BAR47" s="448"/>
      <c r="BAT47" s="458"/>
      <c r="BAU47" s="447"/>
      <c r="BAV47" s="447"/>
      <c r="BAW47" s="447"/>
      <c r="BAX47" s="450">
        <f>BAT47+BAU47-BAV47+BAW47</f>
        <v>0</v>
      </c>
      <c r="BAY47" s="447"/>
      <c r="BAZ47" s="447"/>
      <c r="BBA47" s="447"/>
      <c r="BBB47" s="447"/>
      <c r="BBC47" s="447"/>
      <c r="BBD47" s="449"/>
      <c r="BBE47" s="450">
        <f>BAY47+BAZ47-BBA47+BBB47-BBC47+BBD47</f>
        <v>0</v>
      </c>
      <c r="BBF47" s="463"/>
      <c r="BBG47" s="448"/>
      <c r="BBI47" s="458"/>
      <c r="BBJ47" s="447"/>
      <c r="BBK47" s="447"/>
      <c r="BBL47" s="447"/>
      <c r="BBM47" s="450">
        <f>BBI47+BBJ47-BBK47+BBL47</f>
        <v>0</v>
      </c>
      <c r="BBN47" s="447"/>
      <c r="BBO47" s="447"/>
      <c r="BBP47" s="447"/>
      <c r="BBQ47" s="447"/>
      <c r="BBR47" s="447"/>
      <c r="BBS47" s="449"/>
      <c r="BBT47" s="450">
        <f>BBN47+BBO47-BBP47+BBQ47-BBR47+BBS47</f>
        <v>0</v>
      </c>
      <c r="BBU47" s="463"/>
      <c r="BBV47" s="448"/>
      <c r="BBX47" s="458"/>
      <c r="BBY47" s="447"/>
      <c r="BBZ47" s="447"/>
      <c r="BCA47" s="447"/>
      <c r="BCB47" s="450">
        <f>BBX47+BBY47-BBZ47+BCA47</f>
        <v>0</v>
      </c>
      <c r="BCC47" s="447"/>
      <c r="BCD47" s="447"/>
      <c r="BCE47" s="447"/>
      <c r="BCF47" s="447"/>
      <c r="BCG47" s="447"/>
      <c r="BCH47" s="449"/>
      <c r="BCI47" s="450">
        <f>BCC47+BCD47-BCE47+BCF47-BCG47+BCH47</f>
        <v>0</v>
      </c>
      <c r="BCJ47" s="463"/>
      <c r="BCK47" s="448"/>
      <c r="BCM47" s="458"/>
      <c r="BCN47" s="447"/>
      <c r="BCO47" s="447"/>
      <c r="BCP47" s="447"/>
      <c r="BCQ47" s="450">
        <f>BCM47+BCN47-BCO47+BCP47</f>
        <v>0</v>
      </c>
      <c r="BCR47" s="447"/>
      <c r="BCS47" s="447"/>
      <c r="BCT47" s="447"/>
      <c r="BCU47" s="447"/>
      <c r="BCV47" s="447"/>
      <c r="BCW47" s="449"/>
      <c r="BCX47" s="450">
        <f>BCR47+BCS47-BCT47+BCU47-BCV47+BCW47</f>
        <v>0</v>
      </c>
      <c r="BCY47" s="463"/>
      <c r="BCZ47" s="448"/>
      <c r="BDB47" s="458"/>
      <c r="BDC47" s="447"/>
      <c r="BDD47" s="447"/>
      <c r="BDE47" s="447"/>
      <c r="BDF47" s="450">
        <f>BDB47+BDC47-BDD47+BDE47</f>
        <v>0</v>
      </c>
      <c r="BDG47" s="447"/>
      <c r="BDH47" s="447"/>
      <c r="BDI47" s="447"/>
      <c r="BDJ47" s="447"/>
      <c r="BDK47" s="447"/>
      <c r="BDL47" s="449"/>
      <c r="BDM47" s="450">
        <f>BDG47+BDH47-BDI47+BDJ47-BDK47+BDL47</f>
        <v>0</v>
      </c>
      <c r="BDN47" s="463"/>
      <c r="BDO47" s="448"/>
      <c r="BDQ47" s="458"/>
      <c r="BDR47" s="447"/>
      <c r="BDS47" s="447"/>
      <c r="BDT47" s="447"/>
      <c r="BDU47" s="450">
        <f>BDQ47+BDR47-BDS47+BDT47</f>
        <v>0</v>
      </c>
      <c r="BDV47" s="447"/>
      <c r="BDW47" s="447"/>
      <c r="BDX47" s="447"/>
      <c r="BDY47" s="447"/>
      <c r="BDZ47" s="447"/>
      <c r="BEA47" s="449"/>
      <c r="BEB47" s="450">
        <f>BDV47+BDW47-BDX47+BDY47-BDZ47+BEA47</f>
        <v>0</v>
      </c>
      <c r="BEC47" s="463"/>
      <c r="BED47" s="448"/>
      <c r="BEF47" s="458"/>
      <c r="BEG47" s="447"/>
      <c r="BEH47" s="447"/>
      <c r="BEI47" s="447"/>
      <c r="BEJ47" s="450">
        <f>BEF47+BEG47-BEH47+BEI47</f>
        <v>0</v>
      </c>
      <c r="BEK47" s="447"/>
      <c r="BEL47" s="447"/>
      <c r="BEM47" s="447"/>
      <c r="BEN47" s="447"/>
      <c r="BEO47" s="447"/>
      <c r="BEP47" s="449"/>
      <c r="BEQ47" s="450">
        <f>BEK47+BEL47-BEM47+BEN47-BEO47+BEP47</f>
        <v>0</v>
      </c>
      <c r="BER47" s="463"/>
      <c r="BES47" s="448"/>
      <c r="BEU47" s="458"/>
      <c r="BEV47" s="447"/>
      <c r="BEW47" s="447"/>
      <c r="BEX47" s="447"/>
      <c r="BEY47" s="450">
        <f>BEU47+BEV47-BEW47+BEX47</f>
        <v>0</v>
      </c>
      <c r="BEZ47" s="447"/>
      <c r="BFA47" s="447"/>
      <c r="BFB47" s="447"/>
      <c r="BFC47" s="447"/>
      <c r="BFD47" s="447"/>
      <c r="BFE47" s="449"/>
      <c r="BFF47" s="450">
        <f>BEZ47+BFA47-BFB47+BFC47-BFD47+BFE47</f>
        <v>0</v>
      </c>
      <c r="BFG47" s="463"/>
      <c r="BFH47" s="448"/>
      <c r="BFJ47" s="458"/>
      <c r="BFK47" s="447"/>
      <c r="BFL47" s="447"/>
      <c r="BFM47" s="447"/>
      <c r="BFN47" s="450">
        <f>BFJ47+BFK47-BFL47+BFM47</f>
        <v>0</v>
      </c>
      <c r="BFO47" s="447"/>
      <c r="BFP47" s="447"/>
      <c r="BFQ47" s="447"/>
      <c r="BFR47" s="447"/>
      <c r="BFS47" s="447"/>
      <c r="BFT47" s="449"/>
      <c r="BFU47" s="450">
        <f>BFO47+BFP47-BFQ47+BFR47-BFS47+BFT47</f>
        <v>0</v>
      </c>
      <c r="BFV47" s="463"/>
      <c r="BFW47" s="448"/>
      <c r="BFY47" s="458"/>
      <c r="BFZ47" s="447"/>
      <c r="BGA47" s="447"/>
      <c r="BGB47" s="447"/>
      <c r="BGC47" s="450">
        <f>BFY47+BFZ47-BGA47+BGB47</f>
        <v>0</v>
      </c>
      <c r="BGD47" s="447"/>
      <c r="BGE47" s="447"/>
      <c r="BGF47" s="447"/>
      <c r="BGG47" s="447"/>
      <c r="BGH47" s="447"/>
      <c r="BGI47" s="449"/>
      <c r="BGJ47" s="450">
        <f>BGD47+BGE47-BGF47+BGG47-BGH47+BGI47</f>
        <v>0</v>
      </c>
      <c r="BGK47" s="463"/>
      <c r="BGL47" s="448"/>
      <c r="BGN47" s="458"/>
      <c r="BGO47" s="447"/>
      <c r="BGP47" s="447"/>
      <c r="BGQ47" s="447"/>
      <c r="BGR47" s="450">
        <f>BGN47+BGO47-BGP47+BGQ47</f>
        <v>0</v>
      </c>
      <c r="BGS47" s="447"/>
      <c r="BGT47" s="447"/>
      <c r="BGU47" s="447"/>
      <c r="BGV47" s="447"/>
      <c r="BGW47" s="447"/>
      <c r="BGX47" s="449"/>
      <c r="BGY47" s="450">
        <f>BGS47+BGT47-BGU47+BGV47-BGW47+BGX47</f>
        <v>0</v>
      </c>
      <c r="BGZ47" s="463"/>
      <c r="BHA47" s="448"/>
      <c r="BHC47" s="458"/>
      <c r="BHD47" s="447"/>
      <c r="BHE47" s="447"/>
      <c r="BHF47" s="447"/>
      <c r="BHG47" s="450">
        <f>BHC47+BHD47-BHE47+BHF47</f>
        <v>0</v>
      </c>
      <c r="BHH47" s="447"/>
      <c r="BHI47" s="447"/>
      <c r="BHJ47" s="447"/>
      <c r="BHK47" s="447"/>
      <c r="BHL47" s="447"/>
      <c r="BHM47" s="449"/>
      <c r="BHN47" s="450">
        <f>BHH47+BHI47-BHJ47+BHK47-BHL47+BHM47</f>
        <v>0</v>
      </c>
      <c r="BHO47" s="463"/>
      <c r="BHP47" s="448"/>
      <c r="BHR47" s="458"/>
      <c r="BHS47" s="447"/>
      <c r="BHT47" s="447"/>
      <c r="BHU47" s="447"/>
      <c r="BHV47" s="450">
        <f>BHR47+BHS47-BHT47+BHU47</f>
        <v>0</v>
      </c>
      <c r="BHW47" s="447"/>
      <c r="BHX47" s="447"/>
      <c r="BHY47" s="447"/>
      <c r="BHZ47" s="447"/>
      <c r="BIA47" s="447"/>
      <c r="BIB47" s="449"/>
      <c r="BIC47" s="450">
        <f>BHW47+BHX47-BHY47+BHZ47-BIA47+BIB47</f>
        <v>0</v>
      </c>
      <c r="BID47" s="463"/>
      <c r="BIE47" s="448"/>
      <c r="BIG47" s="458"/>
      <c r="BIH47" s="447"/>
      <c r="BII47" s="447"/>
      <c r="BIJ47" s="447"/>
      <c r="BIK47" s="450">
        <f>BIG47+BIH47-BII47+BIJ47</f>
        <v>0</v>
      </c>
      <c r="BIL47" s="447"/>
      <c r="BIM47" s="447"/>
      <c r="BIN47" s="447"/>
      <c r="BIO47" s="447"/>
      <c r="BIP47" s="447"/>
      <c r="BIQ47" s="449"/>
      <c r="BIR47" s="450">
        <f>BIL47+BIM47-BIN47+BIO47-BIP47+BIQ47</f>
        <v>0</v>
      </c>
      <c r="BIS47" s="463"/>
      <c r="BIT47" s="448"/>
      <c r="BIV47" s="458"/>
      <c r="BIW47" s="447"/>
      <c r="BIX47" s="447"/>
      <c r="BIY47" s="447"/>
      <c r="BIZ47" s="450">
        <f>BIV47+BIW47-BIX47+BIY47</f>
        <v>0</v>
      </c>
      <c r="BJA47" s="447"/>
      <c r="BJB47" s="447"/>
      <c r="BJC47" s="447"/>
      <c r="BJD47" s="447"/>
      <c r="BJE47" s="447"/>
      <c r="BJF47" s="449"/>
      <c r="BJG47" s="450">
        <f>BJA47+BJB47-BJC47+BJD47-BJE47+BJF47</f>
        <v>0</v>
      </c>
      <c r="BJH47" s="463"/>
      <c r="BJI47" s="448"/>
      <c r="BJK47" s="458"/>
      <c r="BJL47" s="447"/>
      <c r="BJM47" s="447"/>
      <c r="BJN47" s="447"/>
      <c r="BJO47" s="450">
        <f>BJK47+BJL47-BJM47+BJN47</f>
        <v>0</v>
      </c>
      <c r="BJP47" s="447"/>
      <c r="BJQ47" s="447"/>
      <c r="BJR47" s="447"/>
      <c r="BJS47" s="447"/>
      <c r="BJT47" s="447"/>
      <c r="BJU47" s="449"/>
      <c r="BJV47" s="450">
        <f>BJP47+BJQ47-BJR47+BJS47-BJT47+BJU47</f>
        <v>0</v>
      </c>
      <c r="BJW47" s="463"/>
      <c r="BJX47" s="448"/>
      <c r="BJZ47" s="458"/>
      <c r="BKA47" s="447"/>
      <c r="BKB47" s="447"/>
      <c r="BKC47" s="447"/>
      <c r="BKD47" s="450">
        <f>BJZ47+BKA47-BKB47+BKC47</f>
        <v>0</v>
      </c>
      <c r="BKE47" s="447"/>
      <c r="BKF47" s="447"/>
      <c r="BKG47" s="447"/>
      <c r="BKH47" s="447"/>
      <c r="BKI47" s="447"/>
      <c r="BKJ47" s="449"/>
      <c r="BKK47" s="450">
        <f>BKE47+BKF47-BKG47+BKH47-BKI47+BKJ47</f>
        <v>0</v>
      </c>
      <c r="BKL47" s="463"/>
      <c r="BKM47" s="448"/>
      <c r="BKO47" s="458"/>
      <c r="BKP47" s="447"/>
      <c r="BKQ47" s="447"/>
      <c r="BKR47" s="447"/>
      <c r="BKS47" s="450">
        <f>BKO47+BKP47-BKQ47+BKR47</f>
        <v>0</v>
      </c>
      <c r="BKT47" s="447"/>
      <c r="BKU47" s="447"/>
      <c r="BKV47" s="447"/>
      <c r="BKW47" s="447"/>
      <c r="BKX47" s="447"/>
      <c r="BKY47" s="449"/>
      <c r="BKZ47" s="450">
        <f>BKT47+BKU47-BKV47+BKW47-BKX47+BKY47</f>
        <v>0</v>
      </c>
      <c r="BLA47" s="463"/>
      <c r="BLB47" s="448"/>
      <c r="BLD47" s="458"/>
      <c r="BLE47" s="447"/>
      <c r="BLF47" s="447"/>
      <c r="BLG47" s="447"/>
      <c r="BLH47" s="450">
        <f>BLD47+BLE47-BLF47+BLG47</f>
        <v>0</v>
      </c>
      <c r="BLI47" s="447"/>
      <c r="BLJ47" s="447"/>
      <c r="BLK47" s="447"/>
      <c r="BLL47" s="447"/>
      <c r="BLM47" s="447"/>
      <c r="BLN47" s="449"/>
      <c r="BLO47" s="450">
        <f>BLI47+BLJ47-BLK47+BLL47-BLM47+BLN47</f>
        <v>0</v>
      </c>
      <c r="BLP47" s="463"/>
      <c r="BLQ47" s="448"/>
      <c r="BLS47" s="458"/>
      <c r="BLT47" s="447"/>
      <c r="BLU47" s="447"/>
      <c r="BLV47" s="447"/>
      <c r="BLW47" s="450">
        <f>BLS47+BLT47-BLU47+BLV47</f>
        <v>0</v>
      </c>
      <c r="BLX47" s="447"/>
      <c r="BLY47" s="447"/>
      <c r="BLZ47" s="447"/>
      <c r="BMA47" s="447"/>
      <c r="BMB47" s="447"/>
      <c r="BMC47" s="449"/>
      <c r="BMD47" s="450">
        <f>BLX47+BLY47-BLZ47+BMA47-BMB47+BMC47</f>
        <v>0</v>
      </c>
      <c r="BME47" s="463"/>
      <c r="BMF47" s="448"/>
      <c r="BMH47" s="458"/>
      <c r="BMI47" s="447"/>
      <c r="BMJ47" s="447"/>
      <c r="BMK47" s="447"/>
      <c r="BML47" s="450">
        <f>BMH47+BMI47-BMJ47+BMK47</f>
        <v>0</v>
      </c>
      <c r="BMM47" s="447"/>
      <c r="BMN47" s="447"/>
      <c r="BMO47" s="447"/>
      <c r="BMP47" s="447"/>
      <c r="BMQ47" s="447"/>
      <c r="BMR47" s="449"/>
      <c r="BMS47" s="450">
        <f>BMM47+BMN47-BMO47+BMP47-BMQ47+BMR47</f>
        <v>0</v>
      </c>
      <c r="BMT47" s="463"/>
      <c r="BMU47" s="448"/>
      <c r="BMW47" s="458"/>
      <c r="BMX47" s="447"/>
      <c r="BMY47" s="447"/>
      <c r="BMZ47" s="447"/>
      <c r="BNA47" s="450">
        <f>BMW47+BMX47-BMY47+BMZ47</f>
        <v>0</v>
      </c>
      <c r="BNB47" s="447"/>
      <c r="BNC47" s="447"/>
      <c r="BND47" s="447"/>
      <c r="BNE47" s="447"/>
      <c r="BNF47" s="447"/>
      <c r="BNG47" s="449"/>
      <c r="BNH47" s="450">
        <f>BNB47+BNC47-BND47+BNE47-BNF47+BNG47</f>
        <v>0</v>
      </c>
      <c r="BNI47" s="463"/>
      <c r="BNJ47" s="448"/>
      <c r="BNL47" s="458"/>
      <c r="BNM47" s="447"/>
      <c r="BNN47" s="447"/>
      <c r="BNO47" s="447"/>
      <c r="BNP47" s="450">
        <f>BNL47+BNM47-BNN47+BNO47</f>
        <v>0</v>
      </c>
      <c r="BNQ47" s="447"/>
      <c r="BNR47" s="447"/>
      <c r="BNS47" s="447"/>
      <c r="BNT47" s="447"/>
      <c r="BNU47" s="447"/>
      <c r="BNV47" s="449"/>
      <c r="BNW47" s="450">
        <f>BNQ47+BNR47-BNS47+BNT47-BNU47+BNV47</f>
        <v>0</v>
      </c>
      <c r="BNX47" s="463"/>
      <c r="BNY47" s="448"/>
      <c r="BOA47" s="458"/>
      <c r="BOB47" s="447"/>
      <c r="BOC47" s="447"/>
      <c r="BOD47" s="447"/>
      <c r="BOE47" s="450">
        <f>BOA47+BOB47-BOC47+BOD47</f>
        <v>0</v>
      </c>
      <c r="BOF47" s="447"/>
      <c r="BOG47" s="447"/>
      <c r="BOH47" s="447"/>
      <c r="BOI47" s="447"/>
      <c r="BOJ47" s="447"/>
      <c r="BOK47" s="449"/>
      <c r="BOL47" s="450">
        <f>BOF47+BOG47-BOH47+BOI47-BOJ47+BOK47</f>
        <v>0</v>
      </c>
      <c r="BOM47" s="463"/>
      <c r="BON47" s="448"/>
      <c r="BOP47" s="458"/>
      <c r="BOQ47" s="447"/>
      <c r="BOR47" s="447"/>
      <c r="BOS47" s="447"/>
      <c r="BOT47" s="450">
        <f>BOP47+BOQ47-BOR47+BOS47</f>
        <v>0</v>
      </c>
      <c r="BOU47" s="447"/>
      <c r="BOV47" s="447"/>
      <c r="BOW47" s="447"/>
      <c r="BOX47" s="447"/>
      <c r="BOY47" s="447"/>
      <c r="BOZ47" s="449"/>
      <c r="BPA47" s="450">
        <f>BOU47+BOV47-BOW47+BOX47-BOY47+BOZ47</f>
        <v>0</v>
      </c>
      <c r="BPB47" s="463"/>
      <c r="BPC47" s="448"/>
      <c r="BPE47" s="458"/>
      <c r="BPF47" s="447"/>
      <c r="BPG47" s="447"/>
      <c r="BPH47" s="447"/>
      <c r="BPI47" s="450">
        <f>BPE47+BPF47-BPG47+BPH47</f>
        <v>0</v>
      </c>
      <c r="BPJ47" s="447"/>
      <c r="BPK47" s="447"/>
      <c r="BPL47" s="447"/>
      <c r="BPM47" s="447"/>
      <c r="BPN47" s="447"/>
      <c r="BPO47" s="449"/>
      <c r="BPP47" s="450">
        <f>BPJ47+BPK47-BPL47+BPM47-BPN47+BPO47</f>
        <v>0</v>
      </c>
      <c r="BPQ47" s="463"/>
      <c r="BPR47" s="448"/>
      <c r="BPT47" s="458"/>
      <c r="BPU47" s="447"/>
      <c r="BPV47" s="447"/>
      <c r="BPW47" s="447"/>
      <c r="BPX47" s="450">
        <f>BPT47+BPU47-BPV47+BPW47</f>
        <v>0</v>
      </c>
      <c r="BPY47" s="447"/>
      <c r="BPZ47" s="447"/>
      <c r="BQA47" s="447"/>
      <c r="BQB47" s="447"/>
      <c r="BQC47" s="447"/>
      <c r="BQD47" s="449"/>
      <c r="BQE47" s="450">
        <f>BPY47+BPZ47-BQA47+BQB47-BQC47+BQD47</f>
        <v>0</v>
      </c>
      <c r="BQF47" s="463"/>
      <c r="BQG47" s="448"/>
      <c r="BQI47" s="458"/>
      <c r="BQJ47" s="447"/>
      <c r="BQK47" s="447"/>
      <c r="BQL47" s="447"/>
      <c r="BQM47" s="450">
        <f>BQI47+BQJ47-BQK47+BQL47</f>
        <v>0</v>
      </c>
      <c r="BQN47" s="447"/>
      <c r="BQO47" s="447"/>
      <c r="BQP47" s="447"/>
      <c r="BQQ47" s="447"/>
      <c r="BQR47" s="447"/>
      <c r="BQS47" s="449"/>
      <c r="BQT47" s="450">
        <f>BQN47+BQO47-BQP47+BQQ47-BQR47+BQS47</f>
        <v>0</v>
      </c>
      <c r="BQU47" s="463"/>
      <c r="BQV47" s="448"/>
      <c r="BQX47" s="458"/>
      <c r="BQY47" s="447"/>
      <c r="BQZ47" s="447"/>
      <c r="BRA47" s="447"/>
      <c r="BRB47" s="450">
        <f>BQX47+BQY47-BQZ47+BRA47</f>
        <v>0</v>
      </c>
      <c r="BRC47" s="447"/>
      <c r="BRD47" s="447"/>
      <c r="BRE47" s="447"/>
      <c r="BRF47" s="447"/>
      <c r="BRG47" s="447"/>
      <c r="BRH47" s="449"/>
      <c r="BRI47" s="450">
        <f>BRC47+BRD47-BRE47+BRF47-BRG47+BRH47</f>
        <v>0</v>
      </c>
      <c r="BRJ47" s="463"/>
      <c r="BRK47" s="448"/>
      <c r="BRM47" s="458"/>
      <c r="BRN47" s="447"/>
      <c r="BRO47" s="447"/>
      <c r="BRP47" s="447"/>
      <c r="BRQ47" s="450">
        <f>BRM47+BRN47-BRO47+BRP47</f>
        <v>0</v>
      </c>
      <c r="BRR47" s="447"/>
      <c r="BRS47" s="447"/>
      <c r="BRT47" s="447"/>
      <c r="BRU47" s="447"/>
      <c r="BRV47" s="447"/>
      <c r="BRW47" s="449"/>
      <c r="BRX47" s="450">
        <f>BRR47+BRS47-BRT47+BRU47-BRV47+BRW47</f>
        <v>0</v>
      </c>
      <c r="BRY47" s="463"/>
      <c r="BRZ47" s="448"/>
      <c r="BSB47" s="458"/>
      <c r="BSC47" s="447"/>
      <c r="BSD47" s="447"/>
      <c r="BSE47" s="447"/>
      <c r="BSF47" s="450">
        <f>BSB47+BSC47-BSD47+BSE47</f>
        <v>0</v>
      </c>
      <c r="BSG47" s="447"/>
      <c r="BSH47" s="447"/>
      <c r="BSI47" s="447"/>
      <c r="BSJ47" s="447"/>
      <c r="BSK47" s="447"/>
      <c r="BSL47" s="449"/>
      <c r="BSM47" s="450">
        <f>BSG47+BSH47-BSI47+BSJ47-BSK47+BSL47</f>
        <v>0</v>
      </c>
      <c r="BSN47" s="463"/>
      <c r="BSO47" s="448"/>
      <c r="BSQ47" s="458"/>
      <c r="BSR47" s="447"/>
      <c r="BSS47" s="447"/>
      <c r="BST47" s="447"/>
      <c r="BSU47" s="450">
        <f>BSQ47+BSR47-BSS47+BST47</f>
        <v>0</v>
      </c>
      <c r="BSV47" s="447"/>
      <c r="BSW47" s="447"/>
      <c r="BSX47" s="447"/>
      <c r="BSY47" s="447"/>
      <c r="BSZ47" s="447"/>
      <c r="BTA47" s="449"/>
      <c r="BTB47" s="450">
        <f>BSV47+BSW47-BSX47+BSY47-BSZ47+BTA47</f>
        <v>0</v>
      </c>
      <c r="BTC47" s="463"/>
      <c r="BTD47" s="448"/>
      <c r="BTF47" s="458"/>
      <c r="BTG47" s="447"/>
      <c r="BTH47" s="447"/>
      <c r="BTI47" s="447"/>
      <c r="BTJ47" s="450">
        <f>BTF47+BTG47-BTH47+BTI47</f>
        <v>0</v>
      </c>
      <c r="BTK47" s="447"/>
      <c r="BTL47" s="447"/>
      <c r="BTM47" s="447"/>
      <c r="BTN47" s="447"/>
      <c r="BTO47" s="447"/>
      <c r="BTP47" s="449"/>
      <c r="BTQ47" s="450">
        <f>BTK47+BTL47-BTM47+BTN47-BTO47+BTP47</f>
        <v>0</v>
      </c>
      <c r="BTR47" s="463"/>
      <c r="BTS47" s="448"/>
      <c r="BTU47" s="458"/>
      <c r="BTV47" s="447"/>
      <c r="BTW47" s="447"/>
      <c r="BTX47" s="447"/>
      <c r="BTY47" s="450">
        <f>BTU47+BTV47-BTW47+BTX47</f>
        <v>0</v>
      </c>
      <c r="BTZ47" s="447"/>
      <c r="BUA47" s="447"/>
      <c r="BUB47" s="447"/>
      <c r="BUC47" s="447"/>
      <c r="BUD47" s="447"/>
      <c r="BUE47" s="449"/>
      <c r="BUF47" s="450">
        <f>BTZ47+BUA47-BUB47+BUC47-BUD47+BUE47</f>
        <v>0</v>
      </c>
      <c r="BUG47" s="463"/>
      <c r="BUH47" s="448"/>
      <c r="BUJ47" s="458"/>
      <c r="BUK47" s="447"/>
      <c r="BUL47" s="447"/>
      <c r="BUM47" s="447"/>
      <c r="BUN47" s="450">
        <f>BUJ47+BUK47-BUL47+BUM47</f>
        <v>0</v>
      </c>
      <c r="BUO47" s="447"/>
      <c r="BUP47" s="447"/>
      <c r="BUQ47" s="447"/>
      <c r="BUR47" s="447"/>
      <c r="BUS47" s="447"/>
      <c r="BUT47" s="449"/>
      <c r="BUU47" s="450">
        <f>BUO47+BUP47-BUQ47+BUR47-BUS47+BUT47</f>
        <v>0</v>
      </c>
      <c r="BUV47" s="463"/>
      <c r="BUW47" s="448"/>
      <c r="BUY47" s="458"/>
      <c r="BUZ47" s="447"/>
      <c r="BVA47" s="447"/>
      <c r="BVB47" s="447"/>
      <c r="BVC47" s="450">
        <f>BUY47+BUZ47-BVA47+BVB47</f>
        <v>0</v>
      </c>
      <c r="BVD47" s="447"/>
      <c r="BVE47" s="447"/>
      <c r="BVF47" s="447"/>
      <c r="BVG47" s="447"/>
      <c r="BVH47" s="447"/>
      <c r="BVI47" s="449"/>
      <c r="BVJ47" s="450">
        <f>BVD47+BVE47-BVF47+BVG47-BVH47+BVI47</f>
        <v>0</v>
      </c>
      <c r="BVK47" s="463"/>
      <c r="BVL47" s="448"/>
      <c r="BVN47" s="458"/>
      <c r="BVO47" s="447"/>
      <c r="BVP47" s="447"/>
      <c r="BVQ47" s="447"/>
      <c r="BVR47" s="450">
        <f>BVN47+BVO47-BVP47+BVQ47</f>
        <v>0</v>
      </c>
      <c r="BVS47" s="447"/>
      <c r="BVT47" s="447"/>
      <c r="BVU47" s="447"/>
      <c r="BVV47" s="447"/>
      <c r="BVW47" s="447"/>
      <c r="BVX47" s="449"/>
      <c r="BVY47" s="450">
        <f>BVS47+BVT47-BVU47+BVV47-BVW47+BVX47</f>
        <v>0</v>
      </c>
      <c r="BVZ47" s="463"/>
      <c r="BWA47" s="448"/>
    </row>
    <row r="48" spans="2:1951" ht="15" customHeight="1" x14ac:dyDescent="0.2">
      <c r="B48" s="452" t="s">
        <v>317</v>
      </c>
      <c r="C48" s="447"/>
      <c r="D48" s="447"/>
      <c r="E48" s="447"/>
      <c r="F48" s="447"/>
      <c r="G48" s="450">
        <f t="shared" ref="G48:G49" si="2861">C48+D48-E48+F48</f>
        <v>0</v>
      </c>
      <c r="H48" s="447"/>
      <c r="I48" s="447"/>
      <c r="J48" s="447"/>
      <c r="K48" s="447"/>
      <c r="L48" s="447"/>
      <c r="M48" s="449"/>
      <c r="N48" s="450">
        <f t="shared" ref="N48:N49" si="2862">H48+I48-J48+K48-L48+M48</f>
        <v>0</v>
      </c>
      <c r="O48" s="463"/>
      <c r="P48" s="448"/>
      <c r="R48" s="458"/>
      <c r="S48" s="447"/>
      <c r="T48" s="447"/>
      <c r="U48" s="447"/>
      <c r="V48" s="450">
        <f t="shared" ref="V48:V49" si="2863">R48+S48-T48+U48</f>
        <v>0</v>
      </c>
      <c r="W48" s="447"/>
      <c r="X48" s="447"/>
      <c r="Y48" s="447"/>
      <c r="Z48" s="447"/>
      <c r="AA48" s="447"/>
      <c r="AB48" s="449"/>
      <c r="AC48" s="450">
        <f t="shared" ref="AC48:AC49" si="2864">W48+X48-Y48+Z48-AA48+AB48</f>
        <v>0</v>
      </c>
      <c r="AD48" s="463"/>
      <c r="AE48" s="448"/>
      <c r="AG48" s="458"/>
      <c r="AH48" s="447"/>
      <c r="AI48" s="447"/>
      <c r="AJ48" s="447"/>
      <c r="AK48" s="450">
        <f t="shared" ref="AK48:AK49" si="2865">AG48+AH48-AI48+AJ48</f>
        <v>0</v>
      </c>
      <c r="AL48" s="447"/>
      <c r="AM48" s="447"/>
      <c r="AN48" s="447"/>
      <c r="AO48" s="447"/>
      <c r="AP48" s="447"/>
      <c r="AQ48" s="449"/>
      <c r="AR48" s="450">
        <f t="shared" ref="AR48:AR49" si="2866">AL48+AM48-AN48+AO48-AP48+AQ48</f>
        <v>0</v>
      </c>
      <c r="AS48" s="463"/>
      <c r="AT48" s="448"/>
      <c r="AV48" s="458"/>
      <c r="AW48" s="447"/>
      <c r="AX48" s="447"/>
      <c r="AY48" s="447"/>
      <c r="AZ48" s="450">
        <f t="shared" ref="AZ48:AZ49" si="2867">AV48+AW48-AX48+AY48</f>
        <v>0</v>
      </c>
      <c r="BA48" s="447"/>
      <c r="BB48" s="447"/>
      <c r="BC48" s="447"/>
      <c r="BD48" s="447"/>
      <c r="BE48" s="447"/>
      <c r="BF48" s="449"/>
      <c r="BG48" s="450">
        <f t="shared" ref="BG48:BG49" si="2868">BA48+BB48-BC48+BD48-BE48+BF48</f>
        <v>0</v>
      </c>
      <c r="BH48" s="463"/>
      <c r="BI48" s="448"/>
      <c r="BK48" s="458"/>
      <c r="BL48" s="447"/>
      <c r="BM48" s="447"/>
      <c r="BN48" s="447"/>
      <c r="BO48" s="450">
        <f t="shared" ref="BO48:BO49" si="2869">BK48+BL48-BM48+BN48</f>
        <v>0</v>
      </c>
      <c r="BP48" s="447"/>
      <c r="BQ48" s="447"/>
      <c r="BR48" s="447"/>
      <c r="BS48" s="447"/>
      <c r="BT48" s="447"/>
      <c r="BU48" s="449"/>
      <c r="BV48" s="450">
        <f t="shared" ref="BV48:BV49" si="2870">BP48+BQ48-BR48+BS48-BT48+BU48</f>
        <v>0</v>
      </c>
      <c r="BW48" s="463"/>
      <c r="BX48" s="448"/>
      <c r="BZ48" s="458"/>
      <c r="CA48" s="447"/>
      <c r="CB48" s="447"/>
      <c r="CC48" s="447"/>
      <c r="CD48" s="450">
        <f t="shared" ref="CD48:CD49" si="2871">BZ48+CA48-CB48+CC48</f>
        <v>0</v>
      </c>
      <c r="CE48" s="447"/>
      <c r="CF48" s="447"/>
      <c r="CG48" s="447"/>
      <c r="CH48" s="447"/>
      <c r="CI48" s="447"/>
      <c r="CJ48" s="449"/>
      <c r="CK48" s="450">
        <f t="shared" ref="CK48:CK49" si="2872">CE48+CF48-CG48+CH48-CI48+CJ48</f>
        <v>0</v>
      </c>
      <c r="CL48" s="463"/>
      <c r="CM48" s="448"/>
      <c r="CO48" s="458"/>
      <c r="CP48" s="447"/>
      <c r="CQ48" s="447"/>
      <c r="CR48" s="447"/>
      <c r="CS48" s="450">
        <f t="shared" ref="CS48:CS49" si="2873">CO48+CP48-CQ48+CR48</f>
        <v>0</v>
      </c>
      <c r="CT48" s="447"/>
      <c r="CU48" s="447"/>
      <c r="CV48" s="447"/>
      <c r="CW48" s="447"/>
      <c r="CX48" s="447"/>
      <c r="CY48" s="449"/>
      <c r="CZ48" s="450">
        <f t="shared" ref="CZ48:CZ49" si="2874">CT48+CU48-CV48+CW48-CX48+CY48</f>
        <v>0</v>
      </c>
      <c r="DA48" s="463"/>
      <c r="DB48" s="448"/>
      <c r="DD48" s="458"/>
      <c r="DE48" s="447"/>
      <c r="DF48" s="447"/>
      <c r="DG48" s="447"/>
      <c r="DH48" s="450">
        <f t="shared" ref="DH48:DH49" si="2875">DD48+DE48-DF48+DG48</f>
        <v>0</v>
      </c>
      <c r="DI48" s="447"/>
      <c r="DJ48" s="447"/>
      <c r="DK48" s="447"/>
      <c r="DL48" s="447"/>
      <c r="DM48" s="447"/>
      <c r="DN48" s="449"/>
      <c r="DO48" s="450">
        <f t="shared" ref="DO48:DO49" si="2876">DI48+DJ48-DK48+DL48-DM48+DN48</f>
        <v>0</v>
      </c>
      <c r="DP48" s="463"/>
      <c r="DQ48" s="448"/>
      <c r="DS48" s="458"/>
      <c r="DT48" s="447"/>
      <c r="DU48" s="447"/>
      <c r="DV48" s="447"/>
      <c r="DW48" s="450">
        <f t="shared" ref="DW48:DW49" si="2877">DS48+DT48-DU48+DV48</f>
        <v>0</v>
      </c>
      <c r="DX48" s="447"/>
      <c r="DY48" s="447"/>
      <c r="DZ48" s="447"/>
      <c r="EA48" s="447"/>
      <c r="EB48" s="447"/>
      <c r="EC48" s="449"/>
      <c r="ED48" s="450">
        <f t="shared" ref="ED48:ED49" si="2878">DX48+DY48-DZ48+EA48-EB48+EC48</f>
        <v>0</v>
      </c>
      <c r="EE48" s="463"/>
      <c r="EF48" s="448"/>
      <c r="EH48" s="458"/>
      <c r="EI48" s="447"/>
      <c r="EJ48" s="447"/>
      <c r="EK48" s="447"/>
      <c r="EL48" s="450">
        <f t="shared" ref="EL48:EL49" si="2879">EH48+EI48-EJ48+EK48</f>
        <v>0</v>
      </c>
      <c r="EM48" s="447"/>
      <c r="EN48" s="447"/>
      <c r="EO48" s="447"/>
      <c r="EP48" s="447"/>
      <c r="EQ48" s="447"/>
      <c r="ER48" s="449"/>
      <c r="ES48" s="450">
        <f t="shared" ref="ES48:ES49" si="2880">EM48+EN48-EO48+EP48-EQ48+ER48</f>
        <v>0</v>
      </c>
      <c r="ET48" s="463"/>
      <c r="EU48" s="448"/>
      <c r="EW48" s="458"/>
      <c r="EX48" s="447"/>
      <c r="EY48" s="447"/>
      <c r="EZ48" s="447"/>
      <c r="FA48" s="450">
        <f t="shared" ref="FA48:FA49" si="2881">EW48+EX48-EY48+EZ48</f>
        <v>0</v>
      </c>
      <c r="FB48" s="447"/>
      <c r="FC48" s="447"/>
      <c r="FD48" s="447"/>
      <c r="FE48" s="447"/>
      <c r="FF48" s="447"/>
      <c r="FG48" s="449"/>
      <c r="FH48" s="450">
        <f t="shared" ref="FH48:FH49" si="2882">FB48+FC48-FD48+FE48-FF48+FG48</f>
        <v>0</v>
      </c>
      <c r="FI48" s="463"/>
      <c r="FJ48" s="448"/>
      <c r="FL48" s="458"/>
      <c r="FM48" s="447"/>
      <c r="FN48" s="447"/>
      <c r="FO48" s="447"/>
      <c r="FP48" s="450">
        <f t="shared" ref="FP48:FP49" si="2883">FL48+FM48-FN48+FO48</f>
        <v>0</v>
      </c>
      <c r="FQ48" s="447"/>
      <c r="FR48" s="447"/>
      <c r="FS48" s="447"/>
      <c r="FT48" s="447"/>
      <c r="FU48" s="447"/>
      <c r="FV48" s="449"/>
      <c r="FW48" s="450">
        <f t="shared" ref="FW48:FW49" si="2884">FQ48+FR48-FS48+FT48-FU48+FV48</f>
        <v>0</v>
      </c>
      <c r="FX48" s="463"/>
      <c r="FY48" s="448"/>
      <c r="GA48" s="458"/>
      <c r="GB48" s="447"/>
      <c r="GC48" s="447"/>
      <c r="GD48" s="447"/>
      <c r="GE48" s="450">
        <f t="shared" ref="GE48:GE49" si="2885">GA48+GB48-GC48+GD48</f>
        <v>0</v>
      </c>
      <c r="GF48" s="447"/>
      <c r="GG48" s="447"/>
      <c r="GH48" s="447"/>
      <c r="GI48" s="447"/>
      <c r="GJ48" s="447"/>
      <c r="GK48" s="449"/>
      <c r="GL48" s="450">
        <f t="shared" ref="GL48:GL49" si="2886">GF48+GG48-GH48+GI48-GJ48+GK48</f>
        <v>0</v>
      </c>
      <c r="GM48" s="463"/>
      <c r="GN48" s="448"/>
      <c r="GP48" s="458"/>
      <c r="GQ48" s="447"/>
      <c r="GR48" s="447"/>
      <c r="GS48" s="447"/>
      <c r="GT48" s="450">
        <f t="shared" ref="GT48:GT49" si="2887">GP48+GQ48-GR48+GS48</f>
        <v>0</v>
      </c>
      <c r="GU48" s="447"/>
      <c r="GV48" s="447"/>
      <c r="GW48" s="447"/>
      <c r="GX48" s="447"/>
      <c r="GY48" s="447"/>
      <c r="GZ48" s="449"/>
      <c r="HA48" s="450">
        <f t="shared" ref="HA48:HA49" si="2888">GU48+GV48-GW48+GX48-GY48+GZ48</f>
        <v>0</v>
      </c>
      <c r="HB48" s="463"/>
      <c r="HC48" s="448"/>
      <c r="HE48" s="458"/>
      <c r="HF48" s="447"/>
      <c r="HG48" s="447"/>
      <c r="HH48" s="447"/>
      <c r="HI48" s="450">
        <f t="shared" ref="HI48:HI49" si="2889">HE48+HF48-HG48+HH48</f>
        <v>0</v>
      </c>
      <c r="HJ48" s="447"/>
      <c r="HK48" s="447"/>
      <c r="HL48" s="447"/>
      <c r="HM48" s="447"/>
      <c r="HN48" s="447"/>
      <c r="HO48" s="449"/>
      <c r="HP48" s="450">
        <f t="shared" ref="HP48:HP49" si="2890">HJ48+HK48-HL48+HM48-HN48+HO48</f>
        <v>0</v>
      </c>
      <c r="HQ48" s="463"/>
      <c r="HR48" s="448"/>
      <c r="HT48" s="458"/>
      <c r="HU48" s="447"/>
      <c r="HV48" s="447"/>
      <c r="HW48" s="447"/>
      <c r="HX48" s="450">
        <f t="shared" ref="HX48:HX49" si="2891">HT48+HU48-HV48+HW48</f>
        <v>0</v>
      </c>
      <c r="HY48" s="447"/>
      <c r="HZ48" s="447"/>
      <c r="IA48" s="447"/>
      <c r="IB48" s="447"/>
      <c r="IC48" s="447"/>
      <c r="ID48" s="449"/>
      <c r="IE48" s="450">
        <f t="shared" ref="IE48:IE49" si="2892">HY48+HZ48-IA48+IB48-IC48+ID48</f>
        <v>0</v>
      </c>
      <c r="IF48" s="463"/>
      <c r="IG48" s="448"/>
      <c r="II48" s="458"/>
      <c r="IJ48" s="447"/>
      <c r="IK48" s="447"/>
      <c r="IL48" s="447"/>
      <c r="IM48" s="450">
        <f t="shared" ref="IM48:IM49" si="2893">II48+IJ48-IK48+IL48</f>
        <v>0</v>
      </c>
      <c r="IN48" s="447"/>
      <c r="IO48" s="447"/>
      <c r="IP48" s="447"/>
      <c r="IQ48" s="447"/>
      <c r="IR48" s="447"/>
      <c r="IS48" s="449"/>
      <c r="IT48" s="450">
        <f t="shared" ref="IT48:IT49" si="2894">IN48+IO48-IP48+IQ48-IR48+IS48</f>
        <v>0</v>
      </c>
      <c r="IU48" s="463"/>
      <c r="IV48" s="448"/>
      <c r="IX48" s="458"/>
      <c r="IY48" s="447"/>
      <c r="IZ48" s="447"/>
      <c r="JA48" s="447"/>
      <c r="JB48" s="450">
        <f t="shared" ref="JB48:JB49" si="2895">IX48+IY48-IZ48+JA48</f>
        <v>0</v>
      </c>
      <c r="JC48" s="447"/>
      <c r="JD48" s="447"/>
      <c r="JE48" s="447"/>
      <c r="JF48" s="447"/>
      <c r="JG48" s="447"/>
      <c r="JH48" s="449"/>
      <c r="JI48" s="450">
        <f t="shared" ref="JI48:JI49" si="2896">JC48+JD48-JE48+JF48-JG48+JH48</f>
        <v>0</v>
      </c>
      <c r="JJ48" s="463"/>
      <c r="JK48" s="448"/>
      <c r="JM48" s="458"/>
      <c r="JN48" s="447"/>
      <c r="JO48" s="447"/>
      <c r="JP48" s="447"/>
      <c r="JQ48" s="450">
        <f t="shared" ref="JQ48:JQ49" si="2897">JM48+JN48-JO48+JP48</f>
        <v>0</v>
      </c>
      <c r="JR48" s="447"/>
      <c r="JS48" s="447"/>
      <c r="JT48" s="447"/>
      <c r="JU48" s="447"/>
      <c r="JV48" s="447"/>
      <c r="JW48" s="449"/>
      <c r="JX48" s="450">
        <f t="shared" ref="JX48:JX49" si="2898">JR48+JS48-JT48+JU48-JV48+JW48</f>
        <v>0</v>
      </c>
      <c r="JY48" s="463"/>
      <c r="JZ48" s="448"/>
      <c r="KB48" s="458"/>
      <c r="KC48" s="447"/>
      <c r="KD48" s="447"/>
      <c r="KE48" s="447"/>
      <c r="KF48" s="450">
        <f t="shared" ref="KF48:KF49" si="2899">KB48+KC48-KD48+KE48</f>
        <v>0</v>
      </c>
      <c r="KG48" s="447"/>
      <c r="KH48" s="447"/>
      <c r="KI48" s="447"/>
      <c r="KJ48" s="447"/>
      <c r="KK48" s="447"/>
      <c r="KL48" s="449"/>
      <c r="KM48" s="450">
        <f t="shared" ref="KM48:KM49" si="2900">KG48+KH48-KI48+KJ48-KK48+KL48</f>
        <v>0</v>
      </c>
      <c r="KN48" s="463"/>
      <c r="KO48" s="448"/>
      <c r="KQ48" s="458"/>
      <c r="KR48" s="447"/>
      <c r="KS48" s="447"/>
      <c r="KT48" s="447"/>
      <c r="KU48" s="450">
        <f t="shared" ref="KU48:KU49" si="2901">KQ48+KR48-KS48+KT48</f>
        <v>0</v>
      </c>
      <c r="KV48" s="447"/>
      <c r="KW48" s="447"/>
      <c r="KX48" s="447"/>
      <c r="KY48" s="447"/>
      <c r="KZ48" s="447"/>
      <c r="LA48" s="449"/>
      <c r="LB48" s="450">
        <f t="shared" ref="LB48:LB49" si="2902">KV48+KW48-KX48+KY48-KZ48+LA48</f>
        <v>0</v>
      </c>
      <c r="LC48" s="463"/>
      <c r="LD48" s="448"/>
      <c r="LF48" s="458"/>
      <c r="LG48" s="447"/>
      <c r="LH48" s="447"/>
      <c r="LI48" s="447"/>
      <c r="LJ48" s="450">
        <f t="shared" ref="LJ48:LJ49" si="2903">LF48+LG48-LH48+LI48</f>
        <v>0</v>
      </c>
      <c r="LK48" s="447"/>
      <c r="LL48" s="447"/>
      <c r="LM48" s="447"/>
      <c r="LN48" s="447"/>
      <c r="LO48" s="447"/>
      <c r="LP48" s="449"/>
      <c r="LQ48" s="450">
        <f t="shared" ref="LQ48:LQ49" si="2904">LK48+LL48-LM48+LN48-LO48+LP48</f>
        <v>0</v>
      </c>
      <c r="LR48" s="463"/>
      <c r="LS48" s="448"/>
      <c r="LU48" s="458"/>
      <c r="LV48" s="447"/>
      <c r="LW48" s="447"/>
      <c r="LX48" s="447"/>
      <c r="LY48" s="450">
        <f t="shared" ref="LY48:LY49" si="2905">LU48+LV48-LW48+LX48</f>
        <v>0</v>
      </c>
      <c r="LZ48" s="447"/>
      <c r="MA48" s="447"/>
      <c r="MB48" s="447"/>
      <c r="MC48" s="447"/>
      <c r="MD48" s="447"/>
      <c r="ME48" s="449"/>
      <c r="MF48" s="450">
        <f t="shared" ref="MF48:MF49" si="2906">LZ48+MA48-MB48+MC48-MD48+ME48</f>
        <v>0</v>
      </c>
      <c r="MG48" s="463"/>
      <c r="MH48" s="448"/>
      <c r="MJ48" s="458"/>
      <c r="MK48" s="447"/>
      <c r="ML48" s="447"/>
      <c r="MM48" s="447"/>
      <c r="MN48" s="450">
        <f t="shared" ref="MN48:MN49" si="2907">MJ48+MK48-ML48+MM48</f>
        <v>0</v>
      </c>
      <c r="MO48" s="447"/>
      <c r="MP48" s="447"/>
      <c r="MQ48" s="447"/>
      <c r="MR48" s="447"/>
      <c r="MS48" s="447"/>
      <c r="MT48" s="449"/>
      <c r="MU48" s="450">
        <f t="shared" ref="MU48:MU49" si="2908">MO48+MP48-MQ48+MR48-MS48+MT48</f>
        <v>0</v>
      </c>
      <c r="MV48" s="463"/>
      <c r="MW48" s="448"/>
      <c r="MY48" s="458"/>
      <c r="MZ48" s="447"/>
      <c r="NA48" s="447"/>
      <c r="NB48" s="447"/>
      <c r="NC48" s="450">
        <f t="shared" ref="NC48:NC49" si="2909">MY48+MZ48-NA48+NB48</f>
        <v>0</v>
      </c>
      <c r="ND48" s="447"/>
      <c r="NE48" s="447"/>
      <c r="NF48" s="447"/>
      <c r="NG48" s="447"/>
      <c r="NH48" s="447"/>
      <c r="NI48" s="449"/>
      <c r="NJ48" s="450">
        <f t="shared" ref="NJ48:NJ49" si="2910">ND48+NE48-NF48+NG48-NH48+NI48</f>
        <v>0</v>
      </c>
      <c r="NK48" s="463"/>
      <c r="NL48" s="448"/>
      <c r="NN48" s="458"/>
      <c r="NO48" s="447"/>
      <c r="NP48" s="447"/>
      <c r="NQ48" s="447"/>
      <c r="NR48" s="450">
        <f t="shared" ref="NR48:NR49" si="2911">NN48+NO48-NP48+NQ48</f>
        <v>0</v>
      </c>
      <c r="NS48" s="447"/>
      <c r="NT48" s="447"/>
      <c r="NU48" s="447"/>
      <c r="NV48" s="447"/>
      <c r="NW48" s="447"/>
      <c r="NX48" s="449"/>
      <c r="NY48" s="450">
        <f t="shared" ref="NY48:NY49" si="2912">NS48+NT48-NU48+NV48-NW48+NX48</f>
        <v>0</v>
      </c>
      <c r="NZ48" s="463"/>
      <c r="OA48" s="448"/>
      <c r="OC48" s="458"/>
      <c r="OD48" s="447"/>
      <c r="OE48" s="447"/>
      <c r="OF48" s="447"/>
      <c r="OG48" s="450">
        <f t="shared" ref="OG48:OG49" si="2913">OC48+OD48-OE48+OF48</f>
        <v>0</v>
      </c>
      <c r="OH48" s="447"/>
      <c r="OI48" s="447"/>
      <c r="OJ48" s="447"/>
      <c r="OK48" s="447"/>
      <c r="OL48" s="447"/>
      <c r="OM48" s="449"/>
      <c r="ON48" s="450">
        <f t="shared" ref="ON48:ON49" si="2914">OH48+OI48-OJ48+OK48-OL48+OM48</f>
        <v>0</v>
      </c>
      <c r="OO48" s="463"/>
      <c r="OP48" s="448"/>
      <c r="OR48" s="458"/>
      <c r="OS48" s="447"/>
      <c r="OT48" s="447"/>
      <c r="OU48" s="447"/>
      <c r="OV48" s="450">
        <f t="shared" ref="OV48:OV49" si="2915">OR48+OS48-OT48+OU48</f>
        <v>0</v>
      </c>
      <c r="OW48" s="447"/>
      <c r="OX48" s="447"/>
      <c r="OY48" s="447"/>
      <c r="OZ48" s="447"/>
      <c r="PA48" s="447"/>
      <c r="PB48" s="449"/>
      <c r="PC48" s="450">
        <f t="shared" ref="PC48:PC49" si="2916">OW48+OX48-OY48+OZ48-PA48+PB48</f>
        <v>0</v>
      </c>
      <c r="PD48" s="463"/>
      <c r="PE48" s="448"/>
      <c r="PG48" s="458"/>
      <c r="PH48" s="447"/>
      <c r="PI48" s="447"/>
      <c r="PJ48" s="447"/>
      <c r="PK48" s="450">
        <f t="shared" ref="PK48:PK49" si="2917">PG48+PH48-PI48+PJ48</f>
        <v>0</v>
      </c>
      <c r="PL48" s="447"/>
      <c r="PM48" s="447"/>
      <c r="PN48" s="447"/>
      <c r="PO48" s="447"/>
      <c r="PP48" s="447"/>
      <c r="PQ48" s="449"/>
      <c r="PR48" s="450">
        <f t="shared" ref="PR48:PR49" si="2918">PL48+PM48-PN48+PO48-PP48+PQ48</f>
        <v>0</v>
      </c>
      <c r="PS48" s="463"/>
      <c r="PT48" s="448"/>
      <c r="PV48" s="458"/>
      <c r="PW48" s="447"/>
      <c r="PX48" s="447"/>
      <c r="PY48" s="447"/>
      <c r="PZ48" s="450">
        <f t="shared" ref="PZ48:PZ49" si="2919">PV48+PW48-PX48+PY48</f>
        <v>0</v>
      </c>
      <c r="QA48" s="447"/>
      <c r="QB48" s="447"/>
      <c r="QC48" s="447"/>
      <c r="QD48" s="447"/>
      <c r="QE48" s="447"/>
      <c r="QF48" s="449"/>
      <c r="QG48" s="450">
        <f t="shared" ref="QG48:QG49" si="2920">QA48+QB48-QC48+QD48-QE48+QF48</f>
        <v>0</v>
      </c>
      <c r="QH48" s="463"/>
      <c r="QI48" s="448"/>
      <c r="QK48" s="458"/>
      <c r="QL48" s="447"/>
      <c r="QM48" s="447"/>
      <c r="QN48" s="447"/>
      <c r="QO48" s="450">
        <f t="shared" ref="QO48:QO49" si="2921">QK48+QL48-QM48+QN48</f>
        <v>0</v>
      </c>
      <c r="QP48" s="447"/>
      <c r="QQ48" s="447"/>
      <c r="QR48" s="447"/>
      <c r="QS48" s="447"/>
      <c r="QT48" s="447"/>
      <c r="QU48" s="449"/>
      <c r="QV48" s="450">
        <f t="shared" ref="QV48:QV49" si="2922">QP48+QQ48-QR48+QS48-QT48+QU48</f>
        <v>0</v>
      </c>
      <c r="QW48" s="463"/>
      <c r="QX48" s="448"/>
      <c r="QZ48" s="458"/>
      <c r="RA48" s="447"/>
      <c r="RB48" s="447"/>
      <c r="RC48" s="447"/>
      <c r="RD48" s="450">
        <f t="shared" ref="RD48:RD49" si="2923">QZ48+RA48-RB48+RC48</f>
        <v>0</v>
      </c>
      <c r="RE48" s="447"/>
      <c r="RF48" s="447"/>
      <c r="RG48" s="447"/>
      <c r="RH48" s="447"/>
      <c r="RI48" s="447"/>
      <c r="RJ48" s="449"/>
      <c r="RK48" s="450">
        <f t="shared" ref="RK48:RK49" si="2924">RE48+RF48-RG48+RH48-RI48+RJ48</f>
        <v>0</v>
      </c>
      <c r="RL48" s="463"/>
      <c r="RM48" s="448"/>
      <c r="RO48" s="458"/>
      <c r="RP48" s="447"/>
      <c r="RQ48" s="447"/>
      <c r="RR48" s="447"/>
      <c r="RS48" s="450">
        <f t="shared" ref="RS48:RS49" si="2925">RO48+RP48-RQ48+RR48</f>
        <v>0</v>
      </c>
      <c r="RT48" s="447"/>
      <c r="RU48" s="447"/>
      <c r="RV48" s="447"/>
      <c r="RW48" s="447"/>
      <c r="RX48" s="447"/>
      <c r="RY48" s="449"/>
      <c r="RZ48" s="450">
        <f t="shared" ref="RZ48:RZ49" si="2926">RT48+RU48-RV48+RW48-RX48+RY48</f>
        <v>0</v>
      </c>
      <c r="SA48" s="463"/>
      <c r="SB48" s="448"/>
      <c r="SD48" s="458"/>
      <c r="SE48" s="447"/>
      <c r="SF48" s="447"/>
      <c r="SG48" s="447"/>
      <c r="SH48" s="450">
        <f t="shared" ref="SH48:SH49" si="2927">SD48+SE48-SF48+SG48</f>
        <v>0</v>
      </c>
      <c r="SI48" s="447"/>
      <c r="SJ48" s="447"/>
      <c r="SK48" s="447"/>
      <c r="SL48" s="447"/>
      <c r="SM48" s="447"/>
      <c r="SN48" s="449"/>
      <c r="SO48" s="450">
        <f t="shared" ref="SO48:SO49" si="2928">SI48+SJ48-SK48+SL48-SM48+SN48</f>
        <v>0</v>
      </c>
      <c r="SP48" s="463"/>
      <c r="SQ48" s="448"/>
      <c r="SS48" s="458"/>
      <c r="ST48" s="447"/>
      <c r="SU48" s="447"/>
      <c r="SV48" s="447"/>
      <c r="SW48" s="450">
        <f t="shared" ref="SW48:SW49" si="2929">SS48+ST48-SU48+SV48</f>
        <v>0</v>
      </c>
      <c r="SX48" s="447"/>
      <c r="SY48" s="447"/>
      <c r="SZ48" s="447"/>
      <c r="TA48" s="447"/>
      <c r="TB48" s="447"/>
      <c r="TC48" s="449"/>
      <c r="TD48" s="450">
        <f t="shared" ref="TD48:TD49" si="2930">SX48+SY48-SZ48+TA48-TB48+TC48</f>
        <v>0</v>
      </c>
      <c r="TE48" s="463"/>
      <c r="TF48" s="448"/>
      <c r="TH48" s="458"/>
      <c r="TI48" s="447"/>
      <c r="TJ48" s="447"/>
      <c r="TK48" s="447"/>
      <c r="TL48" s="450">
        <f t="shared" ref="TL48:TL49" si="2931">TH48+TI48-TJ48+TK48</f>
        <v>0</v>
      </c>
      <c r="TM48" s="447"/>
      <c r="TN48" s="447"/>
      <c r="TO48" s="447"/>
      <c r="TP48" s="447"/>
      <c r="TQ48" s="447"/>
      <c r="TR48" s="449"/>
      <c r="TS48" s="450">
        <f t="shared" ref="TS48:TS49" si="2932">TM48+TN48-TO48+TP48-TQ48+TR48</f>
        <v>0</v>
      </c>
      <c r="TT48" s="463"/>
      <c r="TU48" s="448"/>
      <c r="TW48" s="458"/>
      <c r="TX48" s="447"/>
      <c r="TY48" s="447"/>
      <c r="TZ48" s="447"/>
      <c r="UA48" s="450">
        <f t="shared" ref="UA48:UA49" si="2933">TW48+TX48-TY48+TZ48</f>
        <v>0</v>
      </c>
      <c r="UB48" s="447"/>
      <c r="UC48" s="447"/>
      <c r="UD48" s="447"/>
      <c r="UE48" s="447"/>
      <c r="UF48" s="447"/>
      <c r="UG48" s="449"/>
      <c r="UH48" s="450">
        <f t="shared" ref="UH48:UH49" si="2934">UB48+UC48-UD48+UE48-UF48+UG48</f>
        <v>0</v>
      </c>
      <c r="UI48" s="463"/>
      <c r="UJ48" s="448"/>
      <c r="UL48" s="458"/>
      <c r="UM48" s="447"/>
      <c r="UN48" s="447"/>
      <c r="UO48" s="447"/>
      <c r="UP48" s="450">
        <f t="shared" ref="UP48:UP49" si="2935">UL48+UM48-UN48+UO48</f>
        <v>0</v>
      </c>
      <c r="UQ48" s="447"/>
      <c r="UR48" s="447"/>
      <c r="US48" s="447"/>
      <c r="UT48" s="447"/>
      <c r="UU48" s="447"/>
      <c r="UV48" s="449"/>
      <c r="UW48" s="450">
        <f t="shared" ref="UW48:UW49" si="2936">UQ48+UR48-US48+UT48-UU48+UV48</f>
        <v>0</v>
      </c>
      <c r="UX48" s="463"/>
      <c r="UY48" s="448"/>
      <c r="VA48" s="458"/>
      <c r="VB48" s="447"/>
      <c r="VC48" s="447"/>
      <c r="VD48" s="447"/>
      <c r="VE48" s="450">
        <f t="shared" ref="VE48:VE49" si="2937">VA48+VB48-VC48+VD48</f>
        <v>0</v>
      </c>
      <c r="VF48" s="447"/>
      <c r="VG48" s="447"/>
      <c r="VH48" s="447"/>
      <c r="VI48" s="447"/>
      <c r="VJ48" s="447"/>
      <c r="VK48" s="449"/>
      <c r="VL48" s="450">
        <f t="shared" ref="VL48:VL49" si="2938">VF48+VG48-VH48+VI48-VJ48+VK48</f>
        <v>0</v>
      </c>
      <c r="VM48" s="463"/>
      <c r="VN48" s="448"/>
      <c r="VP48" s="458"/>
      <c r="VQ48" s="447"/>
      <c r="VR48" s="447"/>
      <c r="VS48" s="447"/>
      <c r="VT48" s="450">
        <f t="shared" ref="VT48:VT49" si="2939">VP48+VQ48-VR48+VS48</f>
        <v>0</v>
      </c>
      <c r="VU48" s="447"/>
      <c r="VV48" s="447"/>
      <c r="VW48" s="447"/>
      <c r="VX48" s="447"/>
      <c r="VY48" s="447"/>
      <c r="VZ48" s="449"/>
      <c r="WA48" s="450">
        <f t="shared" ref="WA48:WA49" si="2940">VU48+VV48-VW48+VX48-VY48+VZ48</f>
        <v>0</v>
      </c>
      <c r="WB48" s="463"/>
      <c r="WC48" s="448"/>
      <c r="WE48" s="458"/>
      <c r="WF48" s="447"/>
      <c r="WG48" s="447"/>
      <c r="WH48" s="447"/>
      <c r="WI48" s="450">
        <f t="shared" ref="WI48:WI49" si="2941">WE48+WF48-WG48+WH48</f>
        <v>0</v>
      </c>
      <c r="WJ48" s="447"/>
      <c r="WK48" s="447"/>
      <c r="WL48" s="447"/>
      <c r="WM48" s="447"/>
      <c r="WN48" s="447"/>
      <c r="WO48" s="449"/>
      <c r="WP48" s="450">
        <f t="shared" ref="WP48:WP49" si="2942">WJ48+WK48-WL48+WM48-WN48+WO48</f>
        <v>0</v>
      </c>
      <c r="WQ48" s="463"/>
      <c r="WR48" s="448"/>
      <c r="WT48" s="458"/>
      <c r="WU48" s="447"/>
      <c r="WV48" s="447"/>
      <c r="WW48" s="447"/>
      <c r="WX48" s="450">
        <f t="shared" ref="WX48:WX49" si="2943">WT48+WU48-WV48+WW48</f>
        <v>0</v>
      </c>
      <c r="WY48" s="447"/>
      <c r="WZ48" s="447"/>
      <c r="XA48" s="447"/>
      <c r="XB48" s="447"/>
      <c r="XC48" s="447"/>
      <c r="XD48" s="449"/>
      <c r="XE48" s="450">
        <f t="shared" ref="XE48:XE49" si="2944">WY48+WZ48-XA48+XB48-XC48+XD48</f>
        <v>0</v>
      </c>
      <c r="XF48" s="463"/>
      <c r="XG48" s="448"/>
      <c r="XI48" s="458"/>
      <c r="XJ48" s="447"/>
      <c r="XK48" s="447"/>
      <c r="XL48" s="447"/>
      <c r="XM48" s="450">
        <f t="shared" ref="XM48:XM49" si="2945">XI48+XJ48-XK48+XL48</f>
        <v>0</v>
      </c>
      <c r="XN48" s="447"/>
      <c r="XO48" s="447"/>
      <c r="XP48" s="447"/>
      <c r="XQ48" s="447"/>
      <c r="XR48" s="447"/>
      <c r="XS48" s="449"/>
      <c r="XT48" s="450">
        <f t="shared" ref="XT48:XT49" si="2946">XN48+XO48-XP48+XQ48-XR48+XS48</f>
        <v>0</v>
      </c>
      <c r="XU48" s="463"/>
      <c r="XV48" s="448"/>
      <c r="XX48" s="458"/>
      <c r="XY48" s="447"/>
      <c r="XZ48" s="447"/>
      <c r="YA48" s="447"/>
      <c r="YB48" s="450">
        <f t="shared" ref="YB48:YB49" si="2947">XX48+XY48-XZ48+YA48</f>
        <v>0</v>
      </c>
      <c r="YC48" s="447"/>
      <c r="YD48" s="447"/>
      <c r="YE48" s="447"/>
      <c r="YF48" s="447"/>
      <c r="YG48" s="447"/>
      <c r="YH48" s="449"/>
      <c r="YI48" s="450">
        <f t="shared" ref="YI48:YI49" si="2948">YC48+YD48-YE48+YF48-YG48+YH48</f>
        <v>0</v>
      </c>
      <c r="YJ48" s="463"/>
      <c r="YK48" s="448"/>
      <c r="YM48" s="458"/>
      <c r="YN48" s="447"/>
      <c r="YO48" s="447"/>
      <c r="YP48" s="447"/>
      <c r="YQ48" s="450">
        <f t="shared" ref="YQ48:YQ49" si="2949">YM48+YN48-YO48+YP48</f>
        <v>0</v>
      </c>
      <c r="YR48" s="447"/>
      <c r="YS48" s="447"/>
      <c r="YT48" s="447"/>
      <c r="YU48" s="447"/>
      <c r="YV48" s="447"/>
      <c r="YW48" s="449"/>
      <c r="YX48" s="450">
        <f t="shared" ref="YX48:YX49" si="2950">YR48+YS48-YT48+YU48-YV48+YW48</f>
        <v>0</v>
      </c>
      <c r="YY48" s="463"/>
      <c r="YZ48" s="448"/>
      <c r="ZB48" s="458"/>
      <c r="ZC48" s="447"/>
      <c r="ZD48" s="447"/>
      <c r="ZE48" s="447"/>
      <c r="ZF48" s="450">
        <f t="shared" ref="ZF48:ZF49" si="2951">ZB48+ZC48-ZD48+ZE48</f>
        <v>0</v>
      </c>
      <c r="ZG48" s="447"/>
      <c r="ZH48" s="447"/>
      <c r="ZI48" s="447"/>
      <c r="ZJ48" s="447"/>
      <c r="ZK48" s="447"/>
      <c r="ZL48" s="449"/>
      <c r="ZM48" s="450">
        <f t="shared" ref="ZM48:ZM49" si="2952">ZG48+ZH48-ZI48+ZJ48-ZK48+ZL48</f>
        <v>0</v>
      </c>
      <c r="ZN48" s="463"/>
      <c r="ZO48" s="448"/>
      <c r="ZQ48" s="458"/>
      <c r="ZR48" s="447"/>
      <c r="ZS48" s="447"/>
      <c r="ZT48" s="447"/>
      <c r="ZU48" s="450">
        <f t="shared" ref="ZU48:ZU49" si="2953">ZQ48+ZR48-ZS48+ZT48</f>
        <v>0</v>
      </c>
      <c r="ZV48" s="447"/>
      <c r="ZW48" s="447"/>
      <c r="ZX48" s="447"/>
      <c r="ZY48" s="447"/>
      <c r="ZZ48" s="447"/>
      <c r="AAA48" s="449"/>
      <c r="AAB48" s="450">
        <f t="shared" ref="AAB48:AAB49" si="2954">ZV48+ZW48-ZX48+ZY48-ZZ48+AAA48</f>
        <v>0</v>
      </c>
      <c r="AAC48" s="463"/>
      <c r="AAD48" s="448"/>
      <c r="AAF48" s="458"/>
      <c r="AAG48" s="447"/>
      <c r="AAH48" s="447"/>
      <c r="AAI48" s="447"/>
      <c r="AAJ48" s="450">
        <f t="shared" ref="AAJ48:AAJ49" si="2955">AAF48+AAG48-AAH48+AAI48</f>
        <v>0</v>
      </c>
      <c r="AAK48" s="447"/>
      <c r="AAL48" s="447"/>
      <c r="AAM48" s="447"/>
      <c r="AAN48" s="447"/>
      <c r="AAO48" s="447"/>
      <c r="AAP48" s="449"/>
      <c r="AAQ48" s="450">
        <f t="shared" ref="AAQ48:AAQ49" si="2956">AAK48+AAL48-AAM48+AAN48-AAO48+AAP48</f>
        <v>0</v>
      </c>
      <c r="AAR48" s="463"/>
      <c r="AAS48" s="448"/>
      <c r="AAU48" s="458"/>
      <c r="AAV48" s="447"/>
      <c r="AAW48" s="447"/>
      <c r="AAX48" s="447"/>
      <c r="AAY48" s="450">
        <f t="shared" ref="AAY48:AAY49" si="2957">AAU48+AAV48-AAW48+AAX48</f>
        <v>0</v>
      </c>
      <c r="AAZ48" s="447"/>
      <c r="ABA48" s="447"/>
      <c r="ABB48" s="447"/>
      <c r="ABC48" s="447"/>
      <c r="ABD48" s="447"/>
      <c r="ABE48" s="449"/>
      <c r="ABF48" s="450">
        <f t="shared" ref="ABF48:ABF49" si="2958">AAZ48+ABA48-ABB48+ABC48-ABD48+ABE48</f>
        <v>0</v>
      </c>
      <c r="ABG48" s="463"/>
      <c r="ABH48" s="448"/>
      <c r="ABJ48" s="458"/>
      <c r="ABK48" s="447"/>
      <c r="ABL48" s="447"/>
      <c r="ABM48" s="447"/>
      <c r="ABN48" s="450">
        <f t="shared" ref="ABN48:ABN49" si="2959">ABJ48+ABK48-ABL48+ABM48</f>
        <v>0</v>
      </c>
      <c r="ABO48" s="447"/>
      <c r="ABP48" s="447"/>
      <c r="ABQ48" s="447"/>
      <c r="ABR48" s="447"/>
      <c r="ABS48" s="447"/>
      <c r="ABT48" s="449"/>
      <c r="ABU48" s="450">
        <f t="shared" ref="ABU48:ABU49" si="2960">ABO48+ABP48-ABQ48+ABR48-ABS48+ABT48</f>
        <v>0</v>
      </c>
      <c r="ABV48" s="463"/>
      <c r="ABW48" s="448"/>
      <c r="ABY48" s="458"/>
      <c r="ABZ48" s="447"/>
      <c r="ACA48" s="447"/>
      <c r="ACB48" s="447"/>
      <c r="ACC48" s="450">
        <f t="shared" ref="ACC48:ACC49" si="2961">ABY48+ABZ48-ACA48+ACB48</f>
        <v>0</v>
      </c>
      <c r="ACD48" s="447"/>
      <c r="ACE48" s="447"/>
      <c r="ACF48" s="447"/>
      <c r="ACG48" s="447"/>
      <c r="ACH48" s="447"/>
      <c r="ACI48" s="449"/>
      <c r="ACJ48" s="450">
        <f t="shared" ref="ACJ48:ACJ49" si="2962">ACD48+ACE48-ACF48+ACG48-ACH48+ACI48</f>
        <v>0</v>
      </c>
      <c r="ACK48" s="463"/>
      <c r="ACL48" s="448"/>
      <c r="ACN48" s="458"/>
      <c r="ACO48" s="447"/>
      <c r="ACP48" s="447"/>
      <c r="ACQ48" s="447"/>
      <c r="ACR48" s="450">
        <f t="shared" ref="ACR48:ACR49" si="2963">ACN48+ACO48-ACP48+ACQ48</f>
        <v>0</v>
      </c>
      <c r="ACS48" s="447"/>
      <c r="ACT48" s="447"/>
      <c r="ACU48" s="447"/>
      <c r="ACV48" s="447"/>
      <c r="ACW48" s="447"/>
      <c r="ACX48" s="449"/>
      <c r="ACY48" s="450">
        <f t="shared" ref="ACY48:ACY49" si="2964">ACS48+ACT48-ACU48+ACV48-ACW48+ACX48</f>
        <v>0</v>
      </c>
      <c r="ACZ48" s="463"/>
      <c r="ADA48" s="448"/>
      <c r="ADC48" s="458"/>
      <c r="ADD48" s="447"/>
      <c r="ADE48" s="447"/>
      <c r="ADF48" s="447"/>
      <c r="ADG48" s="450">
        <f t="shared" ref="ADG48:ADG49" si="2965">ADC48+ADD48-ADE48+ADF48</f>
        <v>0</v>
      </c>
      <c r="ADH48" s="447"/>
      <c r="ADI48" s="447"/>
      <c r="ADJ48" s="447"/>
      <c r="ADK48" s="447"/>
      <c r="ADL48" s="447"/>
      <c r="ADM48" s="449"/>
      <c r="ADN48" s="450">
        <f t="shared" ref="ADN48:ADN49" si="2966">ADH48+ADI48-ADJ48+ADK48-ADL48+ADM48</f>
        <v>0</v>
      </c>
      <c r="ADO48" s="463"/>
      <c r="ADP48" s="448"/>
      <c r="ADR48" s="458"/>
      <c r="ADS48" s="447"/>
      <c r="ADT48" s="447"/>
      <c r="ADU48" s="447"/>
      <c r="ADV48" s="450">
        <f t="shared" ref="ADV48:ADV49" si="2967">ADR48+ADS48-ADT48+ADU48</f>
        <v>0</v>
      </c>
      <c r="ADW48" s="447"/>
      <c r="ADX48" s="447"/>
      <c r="ADY48" s="447"/>
      <c r="ADZ48" s="447"/>
      <c r="AEA48" s="447"/>
      <c r="AEB48" s="449"/>
      <c r="AEC48" s="450">
        <f t="shared" ref="AEC48:AEC49" si="2968">ADW48+ADX48-ADY48+ADZ48-AEA48+AEB48</f>
        <v>0</v>
      </c>
      <c r="AED48" s="463"/>
      <c r="AEE48" s="448"/>
      <c r="AEG48" s="458"/>
      <c r="AEH48" s="447"/>
      <c r="AEI48" s="447"/>
      <c r="AEJ48" s="447"/>
      <c r="AEK48" s="450">
        <f t="shared" ref="AEK48:AEK49" si="2969">AEG48+AEH48-AEI48+AEJ48</f>
        <v>0</v>
      </c>
      <c r="AEL48" s="447"/>
      <c r="AEM48" s="447"/>
      <c r="AEN48" s="447"/>
      <c r="AEO48" s="447"/>
      <c r="AEP48" s="447"/>
      <c r="AEQ48" s="449"/>
      <c r="AER48" s="450">
        <f t="shared" ref="AER48:AER49" si="2970">AEL48+AEM48-AEN48+AEO48-AEP48+AEQ48</f>
        <v>0</v>
      </c>
      <c r="AES48" s="463"/>
      <c r="AET48" s="448"/>
      <c r="AEV48" s="458"/>
      <c r="AEW48" s="447"/>
      <c r="AEX48" s="447"/>
      <c r="AEY48" s="447"/>
      <c r="AEZ48" s="450">
        <f t="shared" ref="AEZ48:AEZ49" si="2971">AEV48+AEW48-AEX48+AEY48</f>
        <v>0</v>
      </c>
      <c r="AFA48" s="447"/>
      <c r="AFB48" s="447"/>
      <c r="AFC48" s="447"/>
      <c r="AFD48" s="447"/>
      <c r="AFE48" s="447"/>
      <c r="AFF48" s="449"/>
      <c r="AFG48" s="450">
        <f t="shared" ref="AFG48:AFG49" si="2972">AFA48+AFB48-AFC48+AFD48-AFE48+AFF48</f>
        <v>0</v>
      </c>
      <c r="AFH48" s="463"/>
      <c r="AFI48" s="448"/>
      <c r="AFK48" s="458"/>
      <c r="AFL48" s="447"/>
      <c r="AFM48" s="447"/>
      <c r="AFN48" s="447"/>
      <c r="AFO48" s="450">
        <f t="shared" ref="AFO48:AFO49" si="2973">AFK48+AFL48-AFM48+AFN48</f>
        <v>0</v>
      </c>
      <c r="AFP48" s="447"/>
      <c r="AFQ48" s="447"/>
      <c r="AFR48" s="447"/>
      <c r="AFS48" s="447"/>
      <c r="AFT48" s="447"/>
      <c r="AFU48" s="449"/>
      <c r="AFV48" s="450">
        <f t="shared" ref="AFV48:AFV49" si="2974">AFP48+AFQ48-AFR48+AFS48-AFT48+AFU48</f>
        <v>0</v>
      </c>
      <c r="AFW48" s="463"/>
      <c r="AFX48" s="448"/>
      <c r="AFZ48" s="458"/>
      <c r="AGA48" s="447"/>
      <c r="AGB48" s="447"/>
      <c r="AGC48" s="447"/>
      <c r="AGD48" s="450">
        <f t="shared" ref="AGD48:AGD49" si="2975">AFZ48+AGA48-AGB48+AGC48</f>
        <v>0</v>
      </c>
      <c r="AGE48" s="447"/>
      <c r="AGF48" s="447"/>
      <c r="AGG48" s="447"/>
      <c r="AGH48" s="447"/>
      <c r="AGI48" s="447"/>
      <c r="AGJ48" s="449"/>
      <c r="AGK48" s="450">
        <f t="shared" ref="AGK48:AGK49" si="2976">AGE48+AGF48-AGG48+AGH48-AGI48+AGJ48</f>
        <v>0</v>
      </c>
      <c r="AGL48" s="463"/>
      <c r="AGM48" s="448"/>
      <c r="AGO48" s="458"/>
      <c r="AGP48" s="447"/>
      <c r="AGQ48" s="447"/>
      <c r="AGR48" s="447"/>
      <c r="AGS48" s="450">
        <f t="shared" ref="AGS48:AGS49" si="2977">AGO48+AGP48-AGQ48+AGR48</f>
        <v>0</v>
      </c>
      <c r="AGT48" s="447"/>
      <c r="AGU48" s="447"/>
      <c r="AGV48" s="447"/>
      <c r="AGW48" s="447"/>
      <c r="AGX48" s="447"/>
      <c r="AGY48" s="449"/>
      <c r="AGZ48" s="450">
        <f t="shared" ref="AGZ48:AGZ49" si="2978">AGT48+AGU48-AGV48+AGW48-AGX48+AGY48</f>
        <v>0</v>
      </c>
      <c r="AHA48" s="463"/>
      <c r="AHB48" s="448"/>
      <c r="AHD48" s="458"/>
      <c r="AHE48" s="447"/>
      <c r="AHF48" s="447"/>
      <c r="AHG48" s="447"/>
      <c r="AHH48" s="450">
        <f t="shared" ref="AHH48:AHH49" si="2979">AHD48+AHE48-AHF48+AHG48</f>
        <v>0</v>
      </c>
      <c r="AHI48" s="447"/>
      <c r="AHJ48" s="447"/>
      <c r="AHK48" s="447"/>
      <c r="AHL48" s="447"/>
      <c r="AHM48" s="447"/>
      <c r="AHN48" s="449"/>
      <c r="AHO48" s="450">
        <f t="shared" ref="AHO48:AHO49" si="2980">AHI48+AHJ48-AHK48+AHL48-AHM48+AHN48</f>
        <v>0</v>
      </c>
      <c r="AHP48" s="463"/>
      <c r="AHQ48" s="448"/>
      <c r="AHS48" s="458"/>
      <c r="AHT48" s="447"/>
      <c r="AHU48" s="447"/>
      <c r="AHV48" s="447"/>
      <c r="AHW48" s="450">
        <f t="shared" ref="AHW48:AHW49" si="2981">AHS48+AHT48-AHU48+AHV48</f>
        <v>0</v>
      </c>
      <c r="AHX48" s="447"/>
      <c r="AHY48" s="447"/>
      <c r="AHZ48" s="447"/>
      <c r="AIA48" s="447"/>
      <c r="AIB48" s="447"/>
      <c r="AIC48" s="449"/>
      <c r="AID48" s="450">
        <f t="shared" ref="AID48:AID49" si="2982">AHX48+AHY48-AHZ48+AIA48-AIB48+AIC48</f>
        <v>0</v>
      </c>
      <c r="AIE48" s="463"/>
      <c r="AIF48" s="448"/>
      <c r="AIH48" s="458"/>
      <c r="AII48" s="447"/>
      <c r="AIJ48" s="447"/>
      <c r="AIK48" s="447"/>
      <c r="AIL48" s="450">
        <f t="shared" ref="AIL48:AIL49" si="2983">AIH48+AII48-AIJ48+AIK48</f>
        <v>0</v>
      </c>
      <c r="AIM48" s="447"/>
      <c r="AIN48" s="447"/>
      <c r="AIO48" s="447"/>
      <c r="AIP48" s="447"/>
      <c r="AIQ48" s="447"/>
      <c r="AIR48" s="449"/>
      <c r="AIS48" s="450">
        <f t="shared" ref="AIS48:AIS49" si="2984">AIM48+AIN48-AIO48+AIP48-AIQ48+AIR48</f>
        <v>0</v>
      </c>
      <c r="AIT48" s="463"/>
      <c r="AIU48" s="448"/>
      <c r="AIW48" s="458"/>
      <c r="AIX48" s="447"/>
      <c r="AIY48" s="447"/>
      <c r="AIZ48" s="447"/>
      <c r="AJA48" s="450">
        <f t="shared" ref="AJA48:AJA49" si="2985">AIW48+AIX48-AIY48+AIZ48</f>
        <v>0</v>
      </c>
      <c r="AJB48" s="447"/>
      <c r="AJC48" s="447"/>
      <c r="AJD48" s="447"/>
      <c r="AJE48" s="447"/>
      <c r="AJF48" s="447"/>
      <c r="AJG48" s="449"/>
      <c r="AJH48" s="450">
        <f t="shared" ref="AJH48:AJH49" si="2986">AJB48+AJC48-AJD48+AJE48-AJF48+AJG48</f>
        <v>0</v>
      </c>
      <c r="AJI48" s="463"/>
      <c r="AJJ48" s="448"/>
      <c r="AJL48" s="458"/>
      <c r="AJM48" s="447"/>
      <c r="AJN48" s="447"/>
      <c r="AJO48" s="447"/>
      <c r="AJP48" s="450">
        <f t="shared" ref="AJP48:AJP49" si="2987">AJL48+AJM48-AJN48+AJO48</f>
        <v>0</v>
      </c>
      <c r="AJQ48" s="447"/>
      <c r="AJR48" s="447"/>
      <c r="AJS48" s="447"/>
      <c r="AJT48" s="447"/>
      <c r="AJU48" s="447"/>
      <c r="AJV48" s="449"/>
      <c r="AJW48" s="450">
        <f t="shared" ref="AJW48:AJW49" si="2988">AJQ48+AJR48-AJS48+AJT48-AJU48+AJV48</f>
        <v>0</v>
      </c>
      <c r="AJX48" s="463"/>
      <c r="AJY48" s="448"/>
      <c r="AKA48" s="458"/>
      <c r="AKB48" s="447"/>
      <c r="AKC48" s="447"/>
      <c r="AKD48" s="447"/>
      <c r="AKE48" s="450">
        <f t="shared" ref="AKE48:AKE49" si="2989">AKA48+AKB48-AKC48+AKD48</f>
        <v>0</v>
      </c>
      <c r="AKF48" s="447"/>
      <c r="AKG48" s="447"/>
      <c r="AKH48" s="447"/>
      <c r="AKI48" s="447"/>
      <c r="AKJ48" s="447"/>
      <c r="AKK48" s="449"/>
      <c r="AKL48" s="450">
        <f t="shared" ref="AKL48:AKL49" si="2990">AKF48+AKG48-AKH48+AKI48-AKJ48+AKK48</f>
        <v>0</v>
      </c>
      <c r="AKM48" s="463"/>
      <c r="AKN48" s="448"/>
      <c r="AKP48" s="458"/>
      <c r="AKQ48" s="447"/>
      <c r="AKR48" s="447"/>
      <c r="AKS48" s="447"/>
      <c r="AKT48" s="450">
        <f t="shared" ref="AKT48:AKT49" si="2991">AKP48+AKQ48-AKR48+AKS48</f>
        <v>0</v>
      </c>
      <c r="AKU48" s="447"/>
      <c r="AKV48" s="447"/>
      <c r="AKW48" s="447"/>
      <c r="AKX48" s="447"/>
      <c r="AKY48" s="447"/>
      <c r="AKZ48" s="449"/>
      <c r="ALA48" s="450">
        <f t="shared" ref="ALA48:ALA49" si="2992">AKU48+AKV48-AKW48+AKX48-AKY48+AKZ48</f>
        <v>0</v>
      </c>
      <c r="ALB48" s="463"/>
      <c r="ALC48" s="448"/>
      <c r="ALE48" s="458"/>
      <c r="ALF48" s="447"/>
      <c r="ALG48" s="447"/>
      <c r="ALH48" s="447"/>
      <c r="ALI48" s="450">
        <f t="shared" ref="ALI48:ALI49" si="2993">ALE48+ALF48-ALG48+ALH48</f>
        <v>0</v>
      </c>
      <c r="ALJ48" s="447"/>
      <c r="ALK48" s="447"/>
      <c r="ALL48" s="447"/>
      <c r="ALM48" s="447"/>
      <c r="ALN48" s="447"/>
      <c r="ALO48" s="449"/>
      <c r="ALP48" s="450">
        <f t="shared" ref="ALP48:ALP49" si="2994">ALJ48+ALK48-ALL48+ALM48-ALN48+ALO48</f>
        <v>0</v>
      </c>
      <c r="ALQ48" s="463"/>
      <c r="ALR48" s="448"/>
      <c r="ALT48" s="458"/>
      <c r="ALU48" s="447"/>
      <c r="ALV48" s="447"/>
      <c r="ALW48" s="447"/>
      <c r="ALX48" s="450">
        <f t="shared" ref="ALX48:ALX49" si="2995">ALT48+ALU48-ALV48+ALW48</f>
        <v>0</v>
      </c>
      <c r="ALY48" s="447"/>
      <c r="ALZ48" s="447"/>
      <c r="AMA48" s="447"/>
      <c r="AMB48" s="447"/>
      <c r="AMC48" s="447"/>
      <c r="AMD48" s="449"/>
      <c r="AME48" s="450">
        <f t="shared" ref="AME48:AME49" si="2996">ALY48+ALZ48-AMA48+AMB48-AMC48+AMD48</f>
        <v>0</v>
      </c>
      <c r="AMF48" s="463"/>
      <c r="AMG48" s="448"/>
      <c r="AMI48" s="458"/>
      <c r="AMJ48" s="447"/>
      <c r="AMK48" s="447"/>
      <c r="AML48" s="447"/>
      <c r="AMM48" s="450">
        <f t="shared" ref="AMM48:AMM49" si="2997">AMI48+AMJ48-AMK48+AML48</f>
        <v>0</v>
      </c>
      <c r="AMN48" s="447"/>
      <c r="AMO48" s="447"/>
      <c r="AMP48" s="447"/>
      <c r="AMQ48" s="447"/>
      <c r="AMR48" s="447"/>
      <c r="AMS48" s="449"/>
      <c r="AMT48" s="450">
        <f t="shared" ref="AMT48:AMT49" si="2998">AMN48+AMO48-AMP48+AMQ48-AMR48+AMS48</f>
        <v>0</v>
      </c>
      <c r="AMU48" s="463"/>
      <c r="AMV48" s="448"/>
      <c r="AMX48" s="458"/>
      <c r="AMY48" s="447"/>
      <c r="AMZ48" s="447"/>
      <c r="ANA48" s="447"/>
      <c r="ANB48" s="450">
        <f t="shared" ref="ANB48:ANB49" si="2999">AMX48+AMY48-AMZ48+ANA48</f>
        <v>0</v>
      </c>
      <c r="ANC48" s="447"/>
      <c r="AND48" s="447"/>
      <c r="ANE48" s="447"/>
      <c r="ANF48" s="447"/>
      <c r="ANG48" s="447"/>
      <c r="ANH48" s="449"/>
      <c r="ANI48" s="450">
        <f t="shared" ref="ANI48:ANI49" si="3000">ANC48+AND48-ANE48+ANF48-ANG48+ANH48</f>
        <v>0</v>
      </c>
      <c r="ANJ48" s="463"/>
      <c r="ANK48" s="448"/>
      <c r="ANM48" s="458"/>
      <c r="ANN48" s="447"/>
      <c r="ANO48" s="447"/>
      <c r="ANP48" s="447"/>
      <c r="ANQ48" s="450">
        <f t="shared" ref="ANQ48:ANQ49" si="3001">ANM48+ANN48-ANO48+ANP48</f>
        <v>0</v>
      </c>
      <c r="ANR48" s="447"/>
      <c r="ANS48" s="447"/>
      <c r="ANT48" s="447"/>
      <c r="ANU48" s="447"/>
      <c r="ANV48" s="447"/>
      <c r="ANW48" s="449"/>
      <c r="ANX48" s="450">
        <f t="shared" ref="ANX48:ANX49" si="3002">ANR48+ANS48-ANT48+ANU48-ANV48+ANW48</f>
        <v>0</v>
      </c>
      <c r="ANY48" s="463"/>
      <c r="ANZ48" s="448"/>
      <c r="AOB48" s="458"/>
      <c r="AOC48" s="447"/>
      <c r="AOD48" s="447"/>
      <c r="AOE48" s="447"/>
      <c r="AOF48" s="450">
        <f t="shared" ref="AOF48:AOF49" si="3003">AOB48+AOC48-AOD48+AOE48</f>
        <v>0</v>
      </c>
      <c r="AOG48" s="447"/>
      <c r="AOH48" s="447"/>
      <c r="AOI48" s="447"/>
      <c r="AOJ48" s="447"/>
      <c r="AOK48" s="447"/>
      <c r="AOL48" s="449"/>
      <c r="AOM48" s="450">
        <f t="shared" ref="AOM48:AOM49" si="3004">AOG48+AOH48-AOI48+AOJ48-AOK48+AOL48</f>
        <v>0</v>
      </c>
      <c r="AON48" s="463"/>
      <c r="AOO48" s="448"/>
      <c r="AOQ48" s="458"/>
      <c r="AOR48" s="447"/>
      <c r="AOS48" s="447"/>
      <c r="AOT48" s="447"/>
      <c r="AOU48" s="450">
        <f t="shared" ref="AOU48:AOU49" si="3005">AOQ48+AOR48-AOS48+AOT48</f>
        <v>0</v>
      </c>
      <c r="AOV48" s="447"/>
      <c r="AOW48" s="447"/>
      <c r="AOX48" s="447"/>
      <c r="AOY48" s="447"/>
      <c r="AOZ48" s="447"/>
      <c r="APA48" s="449"/>
      <c r="APB48" s="450">
        <f t="shared" ref="APB48:APB49" si="3006">AOV48+AOW48-AOX48+AOY48-AOZ48+APA48</f>
        <v>0</v>
      </c>
      <c r="APC48" s="463"/>
      <c r="APD48" s="448"/>
      <c r="APF48" s="458"/>
      <c r="APG48" s="447"/>
      <c r="APH48" s="447"/>
      <c r="API48" s="447"/>
      <c r="APJ48" s="450">
        <f t="shared" ref="APJ48:APJ49" si="3007">APF48+APG48-APH48+API48</f>
        <v>0</v>
      </c>
      <c r="APK48" s="447"/>
      <c r="APL48" s="447"/>
      <c r="APM48" s="447"/>
      <c r="APN48" s="447"/>
      <c r="APO48" s="447"/>
      <c r="APP48" s="449"/>
      <c r="APQ48" s="450">
        <f t="shared" ref="APQ48:APQ49" si="3008">APK48+APL48-APM48+APN48-APO48+APP48</f>
        <v>0</v>
      </c>
      <c r="APR48" s="463"/>
      <c r="APS48" s="448"/>
      <c r="APU48" s="458"/>
      <c r="APV48" s="447"/>
      <c r="APW48" s="447"/>
      <c r="APX48" s="447"/>
      <c r="APY48" s="450">
        <f t="shared" ref="APY48:APY49" si="3009">APU48+APV48-APW48+APX48</f>
        <v>0</v>
      </c>
      <c r="APZ48" s="447"/>
      <c r="AQA48" s="447"/>
      <c r="AQB48" s="447"/>
      <c r="AQC48" s="447"/>
      <c r="AQD48" s="447"/>
      <c r="AQE48" s="449"/>
      <c r="AQF48" s="450">
        <f t="shared" ref="AQF48:AQF49" si="3010">APZ48+AQA48-AQB48+AQC48-AQD48+AQE48</f>
        <v>0</v>
      </c>
      <c r="AQG48" s="463"/>
      <c r="AQH48" s="448"/>
      <c r="AQJ48" s="458"/>
      <c r="AQK48" s="447"/>
      <c r="AQL48" s="447"/>
      <c r="AQM48" s="447"/>
      <c r="AQN48" s="450">
        <f t="shared" ref="AQN48:AQN49" si="3011">AQJ48+AQK48-AQL48+AQM48</f>
        <v>0</v>
      </c>
      <c r="AQO48" s="447"/>
      <c r="AQP48" s="447"/>
      <c r="AQQ48" s="447"/>
      <c r="AQR48" s="447"/>
      <c r="AQS48" s="447"/>
      <c r="AQT48" s="449"/>
      <c r="AQU48" s="450">
        <f t="shared" ref="AQU48:AQU49" si="3012">AQO48+AQP48-AQQ48+AQR48-AQS48+AQT48</f>
        <v>0</v>
      </c>
      <c r="AQV48" s="463"/>
      <c r="AQW48" s="448"/>
      <c r="AQY48" s="458"/>
      <c r="AQZ48" s="447"/>
      <c r="ARA48" s="447"/>
      <c r="ARB48" s="447"/>
      <c r="ARC48" s="450">
        <f t="shared" ref="ARC48:ARC49" si="3013">AQY48+AQZ48-ARA48+ARB48</f>
        <v>0</v>
      </c>
      <c r="ARD48" s="447"/>
      <c r="ARE48" s="447"/>
      <c r="ARF48" s="447"/>
      <c r="ARG48" s="447"/>
      <c r="ARH48" s="447"/>
      <c r="ARI48" s="449"/>
      <c r="ARJ48" s="450">
        <f t="shared" ref="ARJ48:ARJ49" si="3014">ARD48+ARE48-ARF48+ARG48-ARH48+ARI48</f>
        <v>0</v>
      </c>
      <c r="ARK48" s="463"/>
      <c r="ARL48" s="448"/>
      <c r="ARN48" s="458"/>
      <c r="ARO48" s="447"/>
      <c r="ARP48" s="447"/>
      <c r="ARQ48" s="447"/>
      <c r="ARR48" s="450">
        <f t="shared" ref="ARR48:ARR49" si="3015">ARN48+ARO48-ARP48+ARQ48</f>
        <v>0</v>
      </c>
      <c r="ARS48" s="447"/>
      <c r="ART48" s="447"/>
      <c r="ARU48" s="447"/>
      <c r="ARV48" s="447"/>
      <c r="ARW48" s="447"/>
      <c r="ARX48" s="449"/>
      <c r="ARY48" s="450">
        <f t="shared" ref="ARY48:ARY49" si="3016">ARS48+ART48-ARU48+ARV48-ARW48+ARX48</f>
        <v>0</v>
      </c>
      <c r="ARZ48" s="463"/>
      <c r="ASA48" s="448"/>
      <c r="ASC48" s="458"/>
      <c r="ASD48" s="447"/>
      <c r="ASE48" s="447"/>
      <c r="ASF48" s="447"/>
      <c r="ASG48" s="450">
        <f t="shared" ref="ASG48:ASG49" si="3017">ASC48+ASD48-ASE48+ASF48</f>
        <v>0</v>
      </c>
      <c r="ASH48" s="447"/>
      <c r="ASI48" s="447"/>
      <c r="ASJ48" s="447"/>
      <c r="ASK48" s="447"/>
      <c r="ASL48" s="447"/>
      <c r="ASM48" s="449"/>
      <c r="ASN48" s="450">
        <f t="shared" ref="ASN48:ASN49" si="3018">ASH48+ASI48-ASJ48+ASK48-ASL48+ASM48</f>
        <v>0</v>
      </c>
      <c r="ASO48" s="463"/>
      <c r="ASP48" s="448"/>
      <c r="ASR48" s="458"/>
      <c r="ASS48" s="447"/>
      <c r="AST48" s="447"/>
      <c r="ASU48" s="447"/>
      <c r="ASV48" s="450">
        <f t="shared" ref="ASV48:ASV49" si="3019">ASR48+ASS48-AST48+ASU48</f>
        <v>0</v>
      </c>
      <c r="ASW48" s="447"/>
      <c r="ASX48" s="447"/>
      <c r="ASY48" s="447"/>
      <c r="ASZ48" s="447"/>
      <c r="ATA48" s="447"/>
      <c r="ATB48" s="449"/>
      <c r="ATC48" s="450">
        <f t="shared" ref="ATC48:ATC49" si="3020">ASW48+ASX48-ASY48+ASZ48-ATA48+ATB48</f>
        <v>0</v>
      </c>
      <c r="ATD48" s="463"/>
      <c r="ATE48" s="448"/>
      <c r="ATG48" s="458"/>
      <c r="ATH48" s="447"/>
      <c r="ATI48" s="447"/>
      <c r="ATJ48" s="447"/>
      <c r="ATK48" s="450">
        <f t="shared" ref="ATK48:ATK49" si="3021">ATG48+ATH48-ATI48+ATJ48</f>
        <v>0</v>
      </c>
      <c r="ATL48" s="447"/>
      <c r="ATM48" s="447"/>
      <c r="ATN48" s="447"/>
      <c r="ATO48" s="447"/>
      <c r="ATP48" s="447"/>
      <c r="ATQ48" s="449"/>
      <c r="ATR48" s="450">
        <f t="shared" ref="ATR48:ATR49" si="3022">ATL48+ATM48-ATN48+ATO48-ATP48+ATQ48</f>
        <v>0</v>
      </c>
      <c r="ATS48" s="463"/>
      <c r="ATT48" s="448"/>
      <c r="ATV48" s="458"/>
      <c r="ATW48" s="447"/>
      <c r="ATX48" s="447"/>
      <c r="ATY48" s="447"/>
      <c r="ATZ48" s="450">
        <f t="shared" ref="ATZ48:ATZ49" si="3023">ATV48+ATW48-ATX48+ATY48</f>
        <v>0</v>
      </c>
      <c r="AUA48" s="447"/>
      <c r="AUB48" s="447"/>
      <c r="AUC48" s="447"/>
      <c r="AUD48" s="447"/>
      <c r="AUE48" s="447"/>
      <c r="AUF48" s="449"/>
      <c r="AUG48" s="450">
        <f t="shared" ref="AUG48:AUG49" si="3024">AUA48+AUB48-AUC48+AUD48-AUE48+AUF48</f>
        <v>0</v>
      </c>
      <c r="AUH48" s="463"/>
      <c r="AUI48" s="448"/>
      <c r="AUK48" s="458"/>
      <c r="AUL48" s="447"/>
      <c r="AUM48" s="447"/>
      <c r="AUN48" s="447"/>
      <c r="AUO48" s="450">
        <f t="shared" ref="AUO48:AUO49" si="3025">AUK48+AUL48-AUM48+AUN48</f>
        <v>0</v>
      </c>
      <c r="AUP48" s="447"/>
      <c r="AUQ48" s="447"/>
      <c r="AUR48" s="447"/>
      <c r="AUS48" s="447"/>
      <c r="AUT48" s="447"/>
      <c r="AUU48" s="449"/>
      <c r="AUV48" s="450">
        <f t="shared" ref="AUV48:AUV49" si="3026">AUP48+AUQ48-AUR48+AUS48-AUT48+AUU48</f>
        <v>0</v>
      </c>
      <c r="AUW48" s="463"/>
      <c r="AUX48" s="448"/>
      <c r="AUZ48" s="458"/>
      <c r="AVA48" s="447"/>
      <c r="AVB48" s="447"/>
      <c r="AVC48" s="447"/>
      <c r="AVD48" s="450">
        <f t="shared" ref="AVD48:AVD49" si="3027">AUZ48+AVA48-AVB48+AVC48</f>
        <v>0</v>
      </c>
      <c r="AVE48" s="447"/>
      <c r="AVF48" s="447"/>
      <c r="AVG48" s="447"/>
      <c r="AVH48" s="447"/>
      <c r="AVI48" s="447"/>
      <c r="AVJ48" s="449"/>
      <c r="AVK48" s="450">
        <f t="shared" ref="AVK48:AVK49" si="3028">AVE48+AVF48-AVG48+AVH48-AVI48+AVJ48</f>
        <v>0</v>
      </c>
      <c r="AVL48" s="463"/>
      <c r="AVM48" s="448"/>
      <c r="AVO48" s="458"/>
      <c r="AVP48" s="447"/>
      <c r="AVQ48" s="447"/>
      <c r="AVR48" s="447"/>
      <c r="AVS48" s="450">
        <f t="shared" ref="AVS48:AVS49" si="3029">AVO48+AVP48-AVQ48+AVR48</f>
        <v>0</v>
      </c>
      <c r="AVT48" s="447"/>
      <c r="AVU48" s="447"/>
      <c r="AVV48" s="447"/>
      <c r="AVW48" s="447"/>
      <c r="AVX48" s="447"/>
      <c r="AVY48" s="449"/>
      <c r="AVZ48" s="450">
        <f t="shared" ref="AVZ48:AVZ49" si="3030">AVT48+AVU48-AVV48+AVW48-AVX48+AVY48</f>
        <v>0</v>
      </c>
      <c r="AWA48" s="463"/>
      <c r="AWB48" s="448"/>
      <c r="AWD48" s="458"/>
      <c r="AWE48" s="447"/>
      <c r="AWF48" s="447"/>
      <c r="AWG48" s="447"/>
      <c r="AWH48" s="450">
        <f t="shared" ref="AWH48:AWH49" si="3031">AWD48+AWE48-AWF48+AWG48</f>
        <v>0</v>
      </c>
      <c r="AWI48" s="447"/>
      <c r="AWJ48" s="447"/>
      <c r="AWK48" s="447"/>
      <c r="AWL48" s="447"/>
      <c r="AWM48" s="447"/>
      <c r="AWN48" s="449"/>
      <c r="AWO48" s="450">
        <f t="shared" ref="AWO48:AWO49" si="3032">AWI48+AWJ48-AWK48+AWL48-AWM48+AWN48</f>
        <v>0</v>
      </c>
      <c r="AWP48" s="463"/>
      <c r="AWQ48" s="448"/>
      <c r="AWS48" s="458"/>
      <c r="AWT48" s="447"/>
      <c r="AWU48" s="447"/>
      <c r="AWV48" s="447"/>
      <c r="AWW48" s="450">
        <f t="shared" ref="AWW48:AWW49" si="3033">AWS48+AWT48-AWU48+AWV48</f>
        <v>0</v>
      </c>
      <c r="AWX48" s="447"/>
      <c r="AWY48" s="447"/>
      <c r="AWZ48" s="447"/>
      <c r="AXA48" s="447"/>
      <c r="AXB48" s="447"/>
      <c r="AXC48" s="449"/>
      <c r="AXD48" s="450">
        <f t="shared" ref="AXD48:AXD49" si="3034">AWX48+AWY48-AWZ48+AXA48-AXB48+AXC48</f>
        <v>0</v>
      </c>
      <c r="AXE48" s="463"/>
      <c r="AXF48" s="448"/>
      <c r="AXH48" s="458"/>
      <c r="AXI48" s="447"/>
      <c r="AXJ48" s="447"/>
      <c r="AXK48" s="447"/>
      <c r="AXL48" s="450">
        <f t="shared" ref="AXL48:AXL49" si="3035">AXH48+AXI48-AXJ48+AXK48</f>
        <v>0</v>
      </c>
      <c r="AXM48" s="447"/>
      <c r="AXN48" s="447"/>
      <c r="AXO48" s="447"/>
      <c r="AXP48" s="447"/>
      <c r="AXQ48" s="447"/>
      <c r="AXR48" s="449"/>
      <c r="AXS48" s="450">
        <f t="shared" ref="AXS48:AXS49" si="3036">AXM48+AXN48-AXO48+AXP48-AXQ48+AXR48</f>
        <v>0</v>
      </c>
      <c r="AXT48" s="463"/>
      <c r="AXU48" s="448"/>
      <c r="AXW48" s="458"/>
      <c r="AXX48" s="447"/>
      <c r="AXY48" s="447"/>
      <c r="AXZ48" s="447"/>
      <c r="AYA48" s="450">
        <f t="shared" ref="AYA48:AYA49" si="3037">AXW48+AXX48-AXY48+AXZ48</f>
        <v>0</v>
      </c>
      <c r="AYB48" s="447"/>
      <c r="AYC48" s="447"/>
      <c r="AYD48" s="447"/>
      <c r="AYE48" s="447"/>
      <c r="AYF48" s="447"/>
      <c r="AYG48" s="449"/>
      <c r="AYH48" s="450">
        <f t="shared" ref="AYH48:AYH49" si="3038">AYB48+AYC48-AYD48+AYE48-AYF48+AYG48</f>
        <v>0</v>
      </c>
      <c r="AYI48" s="463"/>
      <c r="AYJ48" s="448"/>
      <c r="AYL48" s="458"/>
      <c r="AYM48" s="447"/>
      <c r="AYN48" s="447"/>
      <c r="AYO48" s="447"/>
      <c r="AYP48" s="450">
        <f t="shared" ref="AYP48:AYP49" si="3039">AYL48+AYM48-AYN48+AYO48</f>
        <v>0</v>
      </c>
      <c r="AYQ48" s="447"/>
      <c r="AYR48" s="447"/>
      <c r="AYS48" s="447"/>
      <c r="AYT48" s="447"/>
      <c r="AYU48" s="447"/>
      <c r="AYV48" s="449"/>
      <c r="AYW48" s="450">
        <f t="shared" ref="AYW48:AYW49" si="3040">AYQ48+AYR48-AYS48+AYT48-AYU48+AYV48</f>
        <v>0</v>
      </c>
      <c r="AYX48" s="463"/>
      <c r="AYY48" s="448"/>
      <c r="AZA48" s="458"/>
      <c r="AZB48" s="447"/>
      <c r="AZC48" s="447"/>
      <c r="AZD48" s="447"/>
      <c r="AZE48" s="450">
        <f t="shared" ref="AZE48:AZE49" si="3041">AZA48+AZB48-AZC48+AZD48</f>
        <v>0</v>
      </c>
      <c r="AZF48" s="447"/>
      <c r="AZG48" s="447"/>
      <c r="AZH48" s="447"/>
      <c r="AZI48" s="447"/>
      <c r="AZJ48" s="447"/>
      <c r="AZK48" s="449"/>
      <c r="AZL48" s="450">
        <f t="shared" ref="AZL48:AZL49" si="3042">AZF48+AZG48-AZH48+AZI48-AZJ48+AZK48</f>
        <v>0</v>
      </c>
      <c r="AZM48" s="463"/>
      <c r="AZN48" s="448"/>
      <c r="AZP48" s="458"/>
      <c r="AZQ48" s="447"/>
      <c r="AZR48" s="447"/>
      <c r="AZS48" s="447"/>
      <c r="AZT48" s="450">
        <f t="shared" ref="AZT48:AZT49" si="3043">AZP48+AZQ48-AZR48+AZS48</f>
        <v>0</v>
      </c>
      <c r="AZU48" s="447"/>
      <c r="AZV48" s="447"/>
      <c r="AZW48" s="447"/>
      <c r="AZX48" s="447"/>
      <c r="AZY48" s="447"/>
      <c r="AZZ48" s="449"/>
      <c r="BAA48" s="450">
        <f t="shared" ref="BAA48:BAA49" si="3044">AZU48+AZV48-AZW48+AZX48-AZY48+AZZ48</f>
        <v>0</v>
      </c>
      <c r="BAB48" s="463"/>
      <c r="BAC48" s="448"/>
      <c r="BAE48" s="458"/>
      <c r="BAF48" s="447"/>
      <c r="BAG48" s="447"/>
      <c r="BAH48" s="447"/>
      <c r="BAI48" s="450">
        <f t="shared" ref="BAI48:BAI49" si="3045">BAE48+BAF48-BAG48+BAH48</f>
        <v>0</v>
      </c>
      <c r="BAJ48" s="447"/>
      <c r="BAK48" s="447"/>
      <c r="BAL48" s="447"/>
      <c r="BAM48" s="447"/>
      <c r="BAN48" s="447"/>
      <c r="BAO48" s="449"/>
      <c r="BAP48" s="450">
        <f t="shared" ref="BAP48:BAP49" si="3046">BAJ48+BAK48-BAL48+BAM48-BAN48+BAO48</f>
        <v>0</v>
      </c>
      <c r="BAQ48" s="463"/>
      <c r="BAR48" s="448"/>
      <c r="BAT48" s="458"/>
      <c r="BAU48" s="447"/>
      <c r="BAV48" s="447"/>
      <c r="BAW48" s="447"/>
      <c r="BAX48" s="450">
        <f t="shared" ref="BAX48:BAX49" si="3047">BAT48+BAU48-BAV48+BAW48</f>
        <v>0</v>
      </c>
      <c r="BAY48" s="447"/>
      <c r="BAZ48" s="447"/>
      <c r="BBA48" s="447"/>
      <c r="BBB48" s="447"/>
      <c r="BBC48" s="447"/>
      <c r="BBD48" s="449"/>
      <c r="BBE48" s="450">
        <f t="shared" ref="BBE48:BBE49" si="3048">BAY48+BAZ48-BBA48+BBB48-BBC48+BBD48</f>
        <v>0</v>
      </c>
      <c r="BBF48" s="463"/>
      <c r="BBG48" s="448"/>
      <c r="BBI48" s="458"/>
      <c r="BBJ48" s="447"/>
      <c r="BBK48" s="447"/>
      <c r="BBL48" s="447"/>
      <c r="BBM48" s="450">
        <f t="shared" ref="BBM48:BBM49" si="3049">BBI48+BBJ48-BBK48+BBL48</f>
        <v>0</v>
      </c>
      <c r="BBN48" s="447"/>
      <c r="BBO48" s="447"/>
      <c r="BBP48" s="447"/>
      <c r="BBQ48" s="447"/>
      <c r="BBR48" s="447"/>
      <c r="BBS48" s="449"/>
      <c r="BBT48" s="450">
        <f t="shared" ref="BBT48:BBT49" si="3050">BBN48+BBO48-BBP48+BBQ48-BBR48+BBS48</f>
        <v>0</v>
      </c>
      <c r="BBU48" s="463"/>
      <c r="BBV48" s="448"/>
      <c r="BBX48" s="458"/>
      <c r="BBY48" s="447"/>
      <c r="BBZ48" s="447"/>
      <c r="BCA48" s="447"/>
      <c r="BCB48" s="450">
        <f t="shared" ref="BCB48:BCB49" si="3051">BBX48+BBY48-BBZ48+BCA48</f>
        <v>0</v>
      </c>
      <c r="BCC48" s="447"/>
      <c r="BCD48" s="447"/>
      <c r="BCE48" s="447"/>
      <c r="BCF48" s="447"/>
      <c r="BCG48" s="447"/>
      <c r="BCH48" s="449"/>
      <c r="BCI48" s="450">
        <f t="shared" ref="BCI48:BCI49" si="3052">BCC48+BCD48-BCE48+BCF48-BCG48+BCH48</f>
        <v>0</v>
      </c>
      <c r="BCJ48" s="463"/>
      <c r="BCK48" s="448"/>
      <c r="BCM48" s="458"/>
      <c r="BCN48" s="447"/>
      <c r="BCO48" s="447"/>
      <c r="BCP48" s="447"/>
      <c r="BCQ48" s="450">
        <f t="shared" ref="BCQ48:BCQ49" si="3053">BCM48+BCN48-BCO48+BCP48</f>
        <v>0</v>
      </c>
      <c r="BCR48" s="447"/>
      <c r="BCS48" s="447"/>
      <c r="BCT48" s="447"/>
      <c r="BCU48" s="447"/>
      <c r="BCV48" s="447"/>
      <c r="BCW48" s="449"/>
      <c r="BCX48" s="450">
        <f t="shared" ref="BCX48:BCX49" si="3054">BCR48+BCS48-BCT48+BCU48-BCV48+BCW48</f>
        <v>0</v>
      </c>
      <c r="BCY48" s="463"/>
      <c r="BCZ48" s="448"/>
      <c r="BDB48" s="458"/>
      <c r="BDC48" s="447"/>
      <c r="BDD48" s="447"/>
      <c r="BDE48" s="447"/>
      <c r="BDF48" s="450">
        <f t="shared" ref="BDF48:BDF49" si="3055">BDB48+BDC48-BDD48+BDE48</f>
        <v>0</v>
      </c>
      <c r="BDG48" s="447"/>
      <c r="BDH48" s="447"/>
      <c r="BDI48" s="447"/>
      <c r="BDJ48" s="447"/>
      <c r="BDK48" s="447"/>
      <c r="BDL48" s="449"/>
      <c r="BDM48" s="450">
        <f t="shared" ref="BDM48:BDM49" si="3056">BDG48+BDH48-BDI48+BDJ48-BDK48+BDL48</f>
        <v>0</v>
      </c>
      <c r="BDN48" s="463"/>
      <c r="BDO48" s="448"/>
      <c r="BDQ48" s="458"/>
      <c r="BDR48" s="447"/>
      <c r="BDS48" s="447"/>
      <c r="BDT48" s="447"/>
      <c r="BDU48" s="450">
        <f t="shared" ref="BDU48:BDU49" si="3057">BDQ48+BDR48-BDS48+BDT48</f>
        <v>0</v>
      </c>
      <c r="BDV48" s="447"/>
      <c r="BDW48" s="447"/>
      <c r="BDX48" s="447"/>
      <c r="BDY48" s="447"/>
      <c r="BDZ48" s="447"/>
      <c r="BEA48" s="449"/>
      <c r="BEB48" s="450">
        <f t="shared" ref="BEB48:BEB49" si="3058">BDV48+BDW48-BDX48+BDY48-BDZ48+BEA48</f>
        <v>0</v>
      </c>
      <c r="BEC48" s="463"/>
      <c r="BED48" s="448"/>
      <c r="BEF48" s="458"/>
      <c r="BEG48" s="447"/>
      <c r="BEH48" s="447"/>
      <c r="BEI48" s="447"/>
      <c r="BEJ48" s="450">
        <f t="shared" ref="BEJ48:BEJ49" si="3059">BEF48+BEG48-BEH48+BEI48</f>
        <v>0</v>
      </c>
      <c r="BEK48" s="447"/>
      <c r="BEL48" s="447"/>
      <c r="BEM48" s="447"/>
      <c r="BEN48" s="447"/>
      <c r="BEO48" s="447"/>
      <c r="BEP48" s="449"/>
      <c r="BEQ48" s="450">
        <f t="shared" ref="BEQ48:BEQ49" si="3060">BEK48+BEL48-BEM48+BEN48-BEO48+BEP48</f>
        <v>0</v>
      </c>
      <c r="BER48" s="463"/>
      <c r="BES48" s="448"/>
      <c r="BEU48" s="458"/>
      <c r="BEV48" s="447"/>
      <c r="BEW48" s="447"/>
      <c r="BEX48" s="447"/>
      <c r="BEY48" s="450">
        <f t="shared" ref="BEY48:BEY49" si="3061">BEU48+BEV48-BEW48+BEX48</f>
        <v>0</v>
      </c>
      <c r="BEZ48" s="447"/>
      <c r="BFA48" s="447"/>
      <c r="BFB48" s="447"/>
      <c r="BFC48" s="447"/>
      <c r="BFD48" s="447"/>
      <c r="BFE48" s="449"/>
      <c r="BFF48" s="450">
        <f t="shared" ref="BFF48:BFF49" si="3062">BEZ48+BFA48-BFB48+BFC48-BFD48+BFE48</f>
        <v>0</v>
      </c>
      <c r="BFG48" s="463"/>
      <c r="BFH48" s="448"/>
      <c r="BFJ48" s="458"/>
      <c r="BFK48" s="447"/>
      <c r="BFL48" s="447"/>
      <c r="BFM48" s="447"/>
      <c r="BFN48" s="450">
        <f t="shared" ref="BFN48:BFN49" si="3063">BFJ48+BFK48-BFL48+BFM48</f>
        <v>0</v>
      </c>
      <c r="BFO48" s="447"/>
      <c r="BFP48" s="447"/>
      <c r="BFQ48" s="447"/>
      <c r="BFR48" s="447"/>
      <c r="BFS48" s="447"/>
      <c r="BFT48" s="449"/>
      <c r="BFU48" s="450">
        <f t="shared" ref="BFU48:BFU49" si="3064">BFO48+BFP48-BFQ48+BFR48-BFS48+BFT48</f>
        <v>0</v>
      </c>
      <c r="BFV48" s="463"/>
      <c r="BFW48" s="448"/>
      <c r="BFY48" s="458"/>
      <c r="BFZ48" s="447"/>
      <c r="BGA48" s="447"/>
      <c r="BGB48" s="447"/>
      <c r="BGC48" s="450">
        <f t="shared" ref="BGC48:BGC49" si="3065">BFY48+BFZ48-BGA48+BGB48</f>
        <v>0</v>
      </c>
      <c r="BGD48" s="447"/>
      <c r="BGE48" s="447"/>
      <c r="BGF48" s="447"/>
      <c r="BGG48" s="447"/>
      <c r="BGH48" s="447"/>
      <c r="BGI48" s="449"/>
      <c r="BGJ48" s="450">
        <f t="shared" ref="BGJ48:BGJ49" si="3066">BGD48+BGE48-BGF48+BGG48-BGH48+BGI48</f>
        <v>0</v>
      </c>
      <c r="BGK48" s="463"/>
      <c r="BGL48" s="448"/>
      <c r="BGN48" s="458"/>
      <c r="BGO48" s="447"/>
      <c r="BGP48" s="447"/>
      <c r="BGQ48" s="447"/>
      <c r="BGR48" s="450">
        <f t="shared" ref="BGR48:BGR49" si="3067">BGN48+BGO48-BGP48+BGQ48</f>
        <v>0</v>
      </c>
      <c r="BGS48" s="447"/>
      <c r="BGT48" s="447"/>
      <c r="BGU48" s="447"/>
      <c r="BGV48" s="447"/>
      <c r="BGW48" s="447"/>
      <c r="BGX48" s="449"/>
      <c r="BGY48" s="450">
        <f t="shared" ref="BGY48:BGY49" si="3068">BGS48+BGT48-BGU48+BGV48-BGW48+BGX48</f>
        <v>0</v>
      </c>
      <c r="BGZ48" s="463"/>
      <c r="BHA48" s="448"/>
      <c r="BHC48" s="458"/>
      <c r="BHD48" s="447"/>
      <c r="BHE48" s="447"/>
      <c r="BHF48" s="447"/>
      <c r="BHG48" s="450">
        <f t="shared" ref="BHG48:BHG49" si="3069">BHC48+BHD48-BHE48+BHF48</f>
        <v>0</v>
      </c>
      <c r="BHH48" s="447"/>
      <c r="BHI48" s="447"/>
      <c r="BHJ48" s="447"/>
      <c r="BHK48" s="447"/>
      <c r="BHL48" s="447"/>
      <c r="BHM48" s="449"/>
      <c r="BHN48" s="450">
        <f t="shared" ref="BHN48:BHN49" si="3070">BHH48+BHI48-BHJ48+BHK48-BHL48+BHM48</f>
        <v>0</v>
      </c>
      <c r="BHO48" s="463"/>
      <c r="BHP48" s="448"/>
      <c r="BHR48" s="458"/>
      <c r="BHS48" s="447"/>
      <c r="BHT48" s="447"/>
      <c r="BHU48" s="447"/>
      <c r="BHV48" s="450">
        <f t="shared" ref="BHV48:BHV49" si="3071">BHR48+BHS48-BHT48+BHU48</f>
        <v>0</v>
      </c>
      <c r="BHW48" s="447"/>
      <c r="BHX48" s="447"/>
      <c r="BHY48" s="447"/>
      <c r="BHZ48" s="447"/>
      <c r="BIA48" s="447"/>
      <c r="BIB48" s="449"/>
      <c r="BIC48" s="450">
        <f t="shared" ref="BIC48:BIC49" si="3072">BHW48+BHX48-BHY48+BHZ48-BIA48+BIB48</f>
        <v>0</v>
      </c>
      <c r="BID48" s="463"/>
      <c r="BIE48" s="448"/>
      <c r="BIG48" s="458"/>
      <c r="BIH48" s="447"/>
      <c r="BII48" s="447"/>
      <c r="BIJ48" s="447"/>
      <c r="BIK48" s="450">
        <f t="shared" ref="BIK48:BIK49" si="3073">BIG48+BIH48-BII48+BIJ48</f>
        <v>0</v>
      </c>
      <c r="BIL48" s="447"/>
      <c r="BIM48" s="447"/>
      <c r="BIN48" s="447"/>
      <c r="BIO48" s="447"/>
      <c r="BIP48" s="447"/>
      <c r="BIQ48" s="449"/>
      <c r="BIR48" s="450">
        <f t="shared" ref="BIR48:BIR49" si="3074">BIL48+BIM48-BIN48+BIO48-BIP48+BIQ48</f>
        <v>0</v>
      </c>
      <c r="BIS48" s="463"/>
      <c r="BIT48" s="448"/>
      <c r="BIV48" s="458"/>
      <c r="BIW48" s="447"/>
      <c r="BIX48" s="447"/>
      <c r="BIY48" s="447"/>
      <c r="BIZ48" s="450">
        <f t="shared" ref="BIZ48:BIZ49" si="3075">BIV48+BIW48-BIX48+BIY48</f>
        <v>0</v>
      </c>
      <c r="BJA48" s="447"/>
      <c r="BJB48" s="447"/>
      <c r="BJC48" s="447"/>
      <c r="BJD48" s="447"/>
      <c r="BJE48" s="447"/>
      <c r="BJF48" s="449"/>
      <c r="BJG48" s="450">
        <f t="shared" ref="BJG48:BJG49" si="3076">BJA48+BJB48-BJC48+BJD48-BJE48+BJF48</f>
        <v>0</v>
      </c>
      <c r="BJH48" s="463"/>
      <c r="BJI48" s="448"/>
      <c r="BJK48" s="458"/>
      <c r="BJL48" s="447"/>
      <c r="BJM48" s="447"/>
      <c r="BJN48" s="447"/>
      <c r="BJO48" s="450">
        <f t="shared" ref="BJO48:BJO49" si="3077">BJK48+BJL48-BJM48+BJN48</f>
        <v>0</v>
      </c>
      <c r="BJP48" s="447"/>
      <c r="BJQ48" s="447"/>
      <c r="BJR48" s="447"/>
      <c r="BJS48" s="447"/>
      <c r="BJT48" s="447"/>
      <c r="BJU48" s="449"/>
      <c r="BJV48" s="450">
        <f t="shared" ref="BJV48:BJV49" si="3078">BJP48+BJQ48-BJR48+BJS48-BJT48+BJU48</f>
        <v>0</v>
      </c>
      <c r="BJW48" s="463"/>
      <c r="BJX48" s="448"/>
      <c r="BJZ48" s="458"/>
      <c r="BKA48" s="447"/>
      <c r="BKB48" s="447"/>
      <c r="BKC48" s="447"/>
      <c r="BKD48" s="450">
        <f t="shared" ref="BKD48:BKD49" si="3079">BJZ48+BKA48-BKB48+BKC48</f>
        <v>0</v>
      </c>
      <c r="BKE48" s="447"/>
      <c r="BKF48" s="447"/>
      <c r="BKG48" s="447"/>
      <c r="BKH48" s="447"/>
      <c r="BKI48" s="447"/>
      <c r="BKJ48" s="449"/>
      <c r="BKK48" s="450">
        <f t="shared" ref="BKK48:BKK49" si="3080">BKE48+BKF48-BKG48+BKH48-BKI48+BKJ48</f>
        <v>0</v>
      </c>
      <c r="BKL48" s="463"/>
      <c r="BKM48" s="448"/>
      <c r="BKO48" s="458"/>
      <c r="BKP48" s="447"/>
      <c r="BKQ48" s="447"/>
      <c r="BKR48" s="447"/>
      <c r="BKS48" s="450">
        <f t="shared" ref="BKS48:BKS49" si="3081">BKO48+BKP48-BKQ48+BKR48</f>
        <v>0</v>
      </c>
      <c r="BKT48" s="447"/>
      <c r="BKU48" s="447"/>
      <c r="BKV48" s="447"/>
      <c r="BKW48" s="447"/>
      <c r="BKX48" s="447"/>
      <c r="BKY48" s="449"/>
      <c r="BKZ48" s="450">
        <f t="shared" ref="BKZ48:BKZ49" si="3082">BKT48+BKU48-BKV48+BKW48-BKX48+BKY48</f>
        <v>0</v>
      </c>
      <c r="BLA48" s="463"/>
      <c r="BLB48" s="448"/>
      <c r="BLD48" s="458"/>
      <c r="BLE48" s="447"/>
      <c r="BLF48" s="447"/>
      <c r="BLG48" s="447"/>
      <c r="BLH48" s="450">
        <f t="shared" ref="BLH48:BLH49" si="3083">BLD48+BLE48-BLF48+BLG48</f>
        <v>0</v>
      </c>
      <c r="BLI48" s="447"/>
      <c r="BLJ48" s="447"/>
      <c r="BLK48" s="447"/>
      <c r="BLL48" s="447"/>
      <c r="BLM48" s="447"/>
      <c r="BLN48" s="449"/>
      <c r="BLO48" s="450">
        <f t="shared" ref="BLO48:BLO49" si="3084">BLI48+BLJ48-BLK48+BLL48-BLM48+BLN48</f>
        <v>0</v>
      </c>
      <c r="BLP48" s="463"/>
      <c r="BLQ48" s="448"/>
      <c r="BLS48" s="458"/>
      <c r="BLT48" s="447"/>
      <c r="BLU48" s="447"/>
      <c r="BLV48" s="447"/>
      <c r="BLW48" s="450">
        <f t="shared" ref="BLW48:BLW49" si="3085">BLS48+BLT48-BLU48+BLV48</f>
        <v>0</v>
      </c>
      <c r="BLX48" s="447"/>
      <c r="BLY48" s="447"/>
      <c r="BLZ48" s="447"/>
      <c r="BMA48" s="447"/>
      <c r="BMB48" s="447"/>
      <c r="BMC48" s="449"/>
      <c r="BMD48" s="450">
        <f t="shared" ref="BMD48:BMD49" si="3086">BLX48+BLY48-BLZ48+BMA48-BMB48+BMC48</f>
        <v>0</v>
      </c>
      <c r="BME48" s="463"/>
      <c r="BMF48" s="448"/>
      <c r="BMH48" s="458"/>
      <c r="BMI48" s="447"/>
      <c r="BMJ48" s="447"/>
      <c r="BMK48" s="447"/>
      <c r="BML48" s="450">
        <f t="shared" ref="BML48:BML49" si="3087">BMH48+BMI48-BMJ48+BMK48</f>
        <v>0</v>
      </c>
      <c r="BMM48" s="447"/>
      <c r="BMN48" s="447"/>
      <c r="BMO48" s="447"/>
      <c r="BMP48" s="447"/>
      <c r="BMQ48" s="447"/>
      <c r="BMR48" s="449"/>
      <c r="BMS48" s="450">
        <f t="shared" ref="BMS48:BMS49" si="3088">BMM48+BMN48-BMO48+BMP48-BMQ48+BMR48</f>
        <v>0</v>
      </c>
      <c r="BMT48" s="463"/>
      <c r="BMU48" s="448"/>
      <c r="BMW48" s="458"/>
      <c r="BMX48" s="447"/>
      <c r="BMY48" s="447"/>
      <c r="BMZ48" s="447"/>
      <c r="BNA48" s="450">
        <f t="shared" ref="BNA48:BNA49" si="3089">BMW48+BMX48-BMY48+BMZ48</f>
        <v>0</v>
      </c>
      <c r="BNB48" s="447"/>
      <c r="BNC48" s="447"/>
      <c r="BND48" s="447"/>
      <c r="BNE48" s="447"/>
      <c r="BNF48" s="447"/>
      <c r="BNG48" s="449"/>
      <c r="BNH48" s="450">
        <f t="shared" ref="BNH48:BNH49" si="3090">BNB48+BNC48-BND48+BNE48-BNF48+BNG48</f>
        <v>0</v>
      </c>
      <c r="BNI48" s="463"/>
      <c r="BNJ48" s="448"/>
      <c r="BNL48" s="458"/>
      <c r="BNM48" s="447"/>
      <c r="BNN48" s="447"/>
      <c r="BNO48" s="447"/>
      <c r="BNP48" s="450">
        <f t="shared" ref="BNP48:BNP49" si="3091">BNL48+BNM48-BNN48+BNO48</f>
        <v>0</v>
      </c>
      <c r="BNQ48" s="447"/>
      <c r="BNR48" s="447"/>
      <c r="BNS48" s="447"/>
      <c r="BNT48" s="447"/>
      <c r="BNU48" s="447"/>
      <c r="BNV48" s="449"/>
      <c r="BNW48" s="450">
        <f t="shared" ref="BNW48:BNW49" si="3092">BNQ48+BNR48-BNS48+BNT48-BNU48+BNV48</f>
        <v>0</v>
      </c>
      <c r="BNX48" s="463"/>
      <c r="BNY48" s="448"/>
      <c r="BOA48" s="458"/>
      <c r="BOB48" s="447"/>
      <c r="BOC48" s="447"/>
      <c r="BOD48" s="447"/>
      <c r="BOE48" s="450">
        <f t="shared" ref="BOE48:BOE49" si="3093">BOA48+BOB48-BOC48+BOD48</f>
        <v>0</v>
      </c>
      <c r="BOF48" s="447"/>
      <c r="BOG48" s="447"/>
      <c r="BOH48" s="447"/>
      <c r="BOI48" s="447"/>
      <c r="BOJ48" s="447"/>
      <c r="BOK48" s="449"/>
      <c r="BOL48" s="450">
        <f t="shared" ref="BOL48:BOL49" si="3094">BOF48+BOG48-BOH48+BOI48-BOJ48+BOK48</f>
        <v>0</v>
      </c>
      <c r="BOM48" s="463"/>
      <c r="BON48" s="448"/>
      <c r="BOP48" s="458"/>
      <c r="BOQ48" s="447"/>
      <c r="BOR48" s="447"/>
      <c r="BOS48" s="447"/>
      <c r="BOT48" s="450">
        <f t="shared" ref="BOT48:BOT49" si="3095">BOP48+BOQ48-BOR48+BOS48</f>
        <v>0</v>
      </c>
      <c r="BOU48" s="447"/>
      <c r="BOV48" s="447"/>
      <c r="BOW48" s="447"/>
      <c r="BOX48" s="447"/>
      <c r="BOY48" s="447"/>
      <c r="BOZ48" s="449"/>
      <c r="BPA48" s="450">
        <f t="shared" ref="BPA48:BPA49" si="3096">BOU48+BOV48-BOW48+BOX48-BOY48+BOZ48</f>
        <v>0</v>
      </c>
      <c r="BPB48" s="463"/>
      <c r="BPC48" s="448"/>
      <c r="BPE48" s="458"/>
      <c r="BPF48" s="447"/>
      <c r="BPG48" s="447"/>
      <c r="BPH48" s="447"/>
      <c r="BPI48" s="450">
        <f t="shared" ref="BPI48:BPI49" si="3097">BPE48+BPF48-BPG48+BPH48</f>
        <v>0</v>
      </c>
      <c r="BPJ48" s="447"/>
      <c r="BPK48" s="447"/>
      <c r="BPL48" s="447"/>
      <c r="BPM48" s="447"/>
      <c r="BPN48" s="447"/>
      <c r="BPO48" s="449"/>
      <c r="BPP48" s="450">
        <f t="shared" ref="BPP48:BPP49" si="3098">BPJ48+BPK48-BPL48+BPM48-BPN48+BPO48</f>
        <v>0</v>
      </c>
      <c r="BPQ48" s="463"/>
      <c r="BPR48" s="448"/>
      <c r="BPT48" s="458"/>
      <c r="BPU48" s="447"/>
      <c r="BPV48" s="447"/>
      <c r="BPW48" s="447"/>
      <c r="BPX48" s="450">
        <f t="shared" ref="BPX48:BPX49" si="3099">BPT48+BPU48-BPV48+BPW48</f>
        <v>0</v>
      </c>
      <c r="BPY48" s="447"/>
      <c r="BPZ48" s="447"/>
      <c r="BQA48" s="447"/>
      <c r="BQB48" s="447"/>
      <c r="BQC48" s="447"/>
      <c r="BQD48" s="449"/>
      <c r="BQE48" s="450">
        <f t="shared" ref="BQE48:BQE49" si="3100">BPY48+BPZ48-BQA48+BQB48-BQC48+BQD48</f>
        <v>0</v>
      </c>
      <c r="BQF48" s="463"/>
      <c r="BQG48" s="448"/>
      <c r="BQI48" s="458"/>
      <c r="BQJ48" s="447"/>
      <c r="BQK48" s="447"/>
      <c r="BQL48" s="447"/>
      <c r="BQM48" s="450">
        <f t="shared" ref="BQM48:BQM49" si="3101">BQI48+BQJ48-BQK48+BQL48</f>
        <v>0</v>
      </c>
      <c r="BQN48" s="447"/>
      <c r="BQO48" s="447"/>
      <c r="BQP48" s="447"/>
      <c r="BQQ48" s="447"/>
      <c r="BQR48" s="447"/>
      <c r="BQS48" s="449"/>
      <c r="BQT48" s="450">
        <f t="shared" ref="BQT48:BQT49" si="3102">BQN48+BQO48-BQP48+BQQ48-BQR48+BQS48</f>
        <v>0</v>
      </c>
      <c r="BQU48" s="463"/>
      <c r="BQV48" s="448"/>
      <c r="BQX48" s="458"/>
      <c r="BQY48" s="447"/>
      <c r="BQZ48" s="447"/>
      <c r="BRA48" s="447"/>
      <c r="BRB48" s="450">
        <f t="shared" ref="BRB48:BRB49" si="3103">BQX48+BQY48-BQZ48+BRA48</f>
        <v>0</v>
      </c>
      <c r="BRC48" s="447"/>
      <c r="BRD48" s="447"/>
      <c r="BRE48" s="447"/>
      <c r="BRF48" s="447"/>
      <c r="BRG48" s="447"/>
      <c r="BRH48" s="449"/>
      <c r="BRI48" s="450">
        <f t="shared" ref="BRI48:BRI49" si="3104">BRC48+BRD48-BRE48+BRF48-BRG48+BRH48</f>
        <v>0</v>
      </c>
      <c r="BRJ48" s="463"/>
      <c r="BRK48" s="448"/>
      <c r="BRM48" s="458"/>
      <c r="BRN48" s="447"/>
      <c r="BRO48" s="447"/>
      <c r="BRP48" s="447"/>
      <c r="BRQ48" s="450">
        <f t="shared" ref="BRQ48:BRQ49" si="3105">BRM48+BRN48-BRO48+BRP48</f>
        <v>0</v>
      </c>
      <c r="BRR48" s="447"/>
      <c r="BRS48" s="447"/>
      <c r="BRT48" s="447"/>
      <c r="BRU48" s="447"/>
      <c r="BRV48" s="447"/>
      <c r="BRW48" s="449"/>
      <c r="BRX48" s="450">
        <f t="shared" ref="BRX48:BRX49" si="3106">BRR48+BRS48-BRT48+BRU48-BRV48+BRW48</f>
        <v>0</v>
      </c>
      <c r="BRY48" s="463"/>
      <c r="BRZ48" s="448"/>
      <c r="BSB48" s="458"/>
      <c r="BSC48" s="447"/>
      <c r="BSD48" s="447"/>
      <c r="BSE48" s="447"/>
      <c r="BSF48" s="450">
        <f t="shared" ref="BSF48:BSF49" si="3107">BSB48+BSC48-BSD48+BSE48</f>
        <v>0</v>
      </c>
      <c r="BSG48" s="447"/>
      <c r="BSH48" s="447"/>
      <c r="BSI48" s="447"/>
      <c r="BSJ48" s="447"/>
      <c r="BSK48" s="447"/>
      <c r="BSL48" s="449"/>
      <c r="BSM48" s="450">
        <f t="shared" ref="BSM48:BSM49" si="3108">BSG48+BSH48-BSI48+BSJ48-BSK48+BSL48</f>
        <v>0</v>
      </c>
      <c r="BSN48" s="463"/>
      <c r="BSO48" s="448"/>
      <c r="BSQ48" s="458"/>
      <c r="BSR48" s="447"/>
      <c r="BSS48" s="447"/>
      <c r="BST48" s="447"/>
      <c r="BSU48" s="450">
        <f t="shared" ref="BSU48:BSU49" si="3109">BSQ48+BSR48-BSS48+BST48</f>
        <v>0</v>
      </c>
      <c r="BSV48" s="447"/>
      <c r="BSW48" s="447"/>
      <c r="BSX48" s="447"/>
      <c r="BSY48" s="447"/>
      <c r="BSZ48" s="447"/>
      <c r="BTA48" s="449"/>
      <c r="BTB48" s="450">
        <f t="shared" ref="BTB48:BTB49" si="3110">BSV48+BSW48-BSX48+BSY48-BSZ48+BTA48</f>
        <v>0</v>
      </c>
      <c r="BTC48" s="463"/>
      <c r="BTD48" s="448"/>
      <c r="BTF48" s="458"/>
      <c r="BTG48" s="447"/>
      <c r="BTH48" s="447"/>
      <c r="BTI48" s="447"/>
      <c r="BTJ48" s="450">
        <f t="shared" ref="BTJ48:BTJ49" si="3111">BTF48+BTG48-BTH48+BTI48</f>
        <v>0</v>
      </c>
      <c r="BTK48" s="447"/>
      <c r="BTL48" s="447"/>
      <c r="BTM48" s="447"/>
      <c r="BTN48" s="447"/>
      <c r="BTO48" s="447"/>
      <c r="BTP48" s="449"/>
      <c r="BTQ48" s="450">
        <f t="shared" ref="BTQ48:BTQ49" si="3112">BTK48+BTL48-BTM48+BTN48-BTO48+BTP48</f>
        <v>0</v>
      </c>
      <c r="BTR48" s="463"/>
      <c r="BTS48" s="448"/>
      <c r="BTU48" s="458"/>
      <c r="BTV48" s="447"/>
      <c r="BTW48" s="447"/>
      <c r="BTX48" s="447"/>
      <c r="BTY48" s="450">
        <f t="shared" ref="BTY48:BTY49" si="3113">BTU48+BTV48-BTW48+BTX48</f>
        <v>0</v>
      </c>
      <c r="BTZ48" s="447"/>
      <c r="BUA48" s="447"/>
      <c r="BUB48" s="447"/>
      <c r="BUC48" s="447"/>
      <c r="BUD48" s="447"/>
      <c r="BUE48" s="449"/>
      <c r="BUF48" s="450">
        <f t="shared" ref="BUF48:BUF49" si="3114">BTZ48+BUA48-BUB48+BUC48-BUD48+BUE48</f>
        <v>0</v>
      </c>
      <c r="BUG48" s="463"/>
      <c r="BUH48" s="448"/>
      <c r="BUJ48" s="458"/>
      <c r="BUK48" s="447"/>
      <c r="BUL48" s="447"/>
      <c r="BUM48" s="447"/>
      <c r="BUN48" s="450">
        <f t="shared" ref="BUN48:BUN49" si="3115">BUJ48+BUK48-BUL48+BUM48</f>
        <v>0</v>
      </c>
      <c r="BUO48" s="447"/>
      <c r="BUP48" s="447"/>
      <c r="BUQ48" s="447"/>
      <c r="BUR48" s="447"/>
      <c r="BUS48" s="447"/>
      <c r="BUT48" s="449"/>
      <c r="BUU48" s="450">
        <f t="shared" ref="BUU48:BUU49" si="3116">BUO48+BUP48-BUQ48+BUR48-BUS48+BUT48</f>
        <v>0</v>
      </c>
      <c r="BUV48" s="463"/>
      <c r="BUW48" s="448"/>
      <c r="BUY48" s="458"/>
      <c r="BUZ48" s="447"/>
      <c r="BVA48" s="447"/>
      <c r="BVB48" s="447"/>
      <c r="BVC48" s="450">
        <f t="shared" ref="BVC48:BVC49" si="3117">BUY48+BUZ48-BVA48+BVB48</f>
        <v>0</v>
      </c>
      <c r="BVD48" s="447"/>
      <c r="BVE48" s="447"/>
      <c r="BVF48" s="447"/>
      <c r="BVG48" s="447"/>
      <c r="BVH48" s="447"/>
      <c r="BVI48" s="449"/>
      <c r="BVJ48" s="450">
        <f t="shared" ref="BVJ48:BVJ49" si="3118">BVD48+BVE48-BVF48+BVG48-BVH48+BVI48</f>
        <v>0</v>
      </c>
      <c r="BVK48" s="463"/>
      <c r="BVL48" s="448"/>
      <c r="BVN48" s="458"/>
      <c r="BVO48" s="447"/>
      <c r="BVP48" s="447"/>
      <c r="BVQ48" s="447"/>
      <c r="BVR48" s="450">
        <f t="shared" ref="BVR48:BVR49" si="3119">BVN48+BVO48-BVP48+BVQ48</f>
        <v>0</v>
      </c>
      <c r="BVS48" s="447"/>
      <c r="BVT48" s="447"/>
      <c r="BVU48" s="447"/>
      <c r="BVV48" s="447"/>
      <c r="BVW48" s="447"/>
      <c r="BVX48" s="449"/>
      <c r="BVY48" s="450">
        <f t="shared" ref="BVY48:BVY49" si="3120">BVS48+BVT48-BVU48+BVV48-BVW48+BVX48</f>
        <v>0</v>
      </c>
      <c r="BVZ48" s="463"/>
      <c r="BWA48" s="448"/>
    </row>
    <row r="49" spans="2:1951" ht="15" customHeight="1" x14ac:dyDescent="0.2">
      <c r="B49" s="452" t="s">
        <v>318</v>
      </c>
      <c r="C49" s="447"/>
      <c r="D49" s="447"/>
      <c r="E49" s="447"/>
      <c r="F49" s="447"/>
      <c r="G49" s="450">
        <f t="shared" si="2861"/>
        <v>0</v>
      </c>
      <c r="H49" s="447"/>
      <c r="I49" s="447"/>
      <c r="J49" s="447"/>
      <c r="K49" s="447"/>
      <c r="L49" s="447"/>
      <c r="M49" s="449"/>
      <c r="N49" s="450">
        <f t="shared" si="2862"/>
        <v>0</v>
      </c>
      <c r="O49" s="463"/>
      <c r="P49" s="448"/>
      <c r="R49" s="458"/>
      <c r="S49" s="447"/>
      <c r="T49" s="447"/>
      <c r="U49" s="447"/>
      <c r="V49" s="450">
        <f t="shared" si="2863"/>
        <v>0</v>
      </c>
      <c r="W49" s="447"/>
      <c r="X49" s="447"/>
      <c r="Y49" s="447"/>
      <c r="Z49" s="447"/>
      <c r="AA49" s="447"/>
      <c r="AB49" s="449"/>
      <c r="AC49" s="450">
        <f t="shared" si="2864"/>
        <v>0</v>
      </c>
      <c r="AD49" s="463"/>
      <c r="AE49" s="448"/>
      <c r="AG49" s="458"/>
      <c r="AH49" s="447"/>
      <c r="AI49" s="447"/>
      <c r="AJ49" s="447"/>
      <c r="AK49" s="450">
        <f t="shared" si="2865"/>
        <v>0</v>
      </c>
      <c r="AL49" s="447"/>
      <c r="AM49" s="447"/>
      <c r="AN49" s="447"/>
      <c r="AO49" s="447"/>
      <c r="AP49" s="447"/>
      <c r="AQ49" s="449"/>
      <c r="AR49" s="450">
        <f t="shared" si="2866"/>
        <v>0</v>
      </c>
      <c r="AS49" s="463"/>
      <c r="AT49" s="448"/>
      <c r="AV49" s="458"/>
      <c r="AW49" s="447"/>
      <c r="AX49" s="447"/>
      <c r="AY49" s="447"/>
      <c r="AZ49" s="450">
        <f t="shared" si="2867"/>
        <v>0</v>
      </c>
      <c r="BA49" s="447"/>
      <c r="BB49" s="447"/>
      <c r="BC49" s="447"/>
      <c r="BD49" s="447"/>
      <c r="BE49" s="447"/>
      <c r="BF49" s="449"/>
      <c r="BG49" s="450">
        <f t="shared" si="2868"/>
        <v>0</v>
      </c>
      <c r="BH49" s="463"/>
      <c r="BI49" s="448"/>
      <c r="BK49" s="458"/>
      <c r="BL49" s="447"/>
      <c r="BM49" s="447"/>
      <c r="BN49" s="447"/>
      <c r="BO49" s="450">
        <f t="shared" si="2869"/>
        <v>0</v>
      </c>
      <c r="BP49" s="447"/>
      <c r="BQ49" s="447"/>
      <c r="BR49" s="447"/>
      <c r="BS49" s="447"/>
      <c r="BT49" s="447"/>
      <c r="BU49" s="449"/>
      <c r="BV49" s="450">
        <f t="shared" si="2870"/>
        <v>0</v>
      </c>
      <c r="BW49" s="463"/>
      <c r="BX49" s="448"/>
      <c r="BZ49" s="458"/>
      <c r="CA49" s="447"/>
      <c r="CB49" s="447"/>
      <c r="CC49" s="447"/>
      <c r="CD49" s="450">
        <f t="shared" si="2871"/>
        <v>0</v>
      </c>
      <c r="CE49" s="447"/>
      <c r="CF49" s="447"/>
      <c r="CG49" s="447"/>
      <c r="CH49" s="447"/>
      <c r="CI49" s="447"/>
      <c r="CJ49" s="449"/>
      <c r="CK49" s="450">
        <f t="shared" si="2872"/>
        <v>0</v>
      </c>
      <c r="CL49" s="463"/>
      <c r="CM49" s="448"/>
      <c r="CO49" s="458"/>
      <c r="CP49" s="447"/>
      <c r="CQ49" s="447"/>
      <c r="CR49" s="447"/>
      <c r="CS49" s="450">
        <f t="shared" si="2873"/>
        <v>0</v>
      </c>
      <c r="CT49" s="447"/>
      <c r="CU49" s="447"/>
      <c r="CV49" s="447"/>
      <c r="CW49" s="447"/>
      <c r="CX49" s="447"/>
      <c r="CY49" s="449"/>
      <c r="CZ49" s="450">
        <f t="shared" si="2874"/>
        <v>0</v>
      </c>
      <c r="DA49" s="463"/>
      <c r="DB49" s="448"/>
      <c r="DD49" s="458"/>
      <c r="DE49" s="447"/>
      <c r="DF49" s="447"/>
      <c r="DG49" s="447"/>
      <c r="DH49" s="450">
        <f t="shared" si="2875"/>
        <v>0</v>
      </c>
      <c r="DI49" s="447"/>
      <c r="DJ49" s="447"/>
      <c r="DK49" s="447"/>
      <c r="DL49" s="447"/>
      <c r="DM49" s="447"/>
      <c r="DN49" s="449"/>
      <c r="DO49" s="450">
        <f t="shared" si="2876"/>
        <v>0</v>
      </c>
      <c r="DP49" s="463"/>
      <c r="DQ49" s="448"/>
      <c r="DS49" s="458"/>
      <c r="DT49" s="447"/>
      <c r="DU49" s="447"/>
      <c r="DV49" s="447"/>
      <c r="DW49" s="450">
        <f t="shared" si="2877"/>
        <v>0</v>
      </c>
      <c r="DX49" s="447"/>
      <c r="DY49" s="447"/>
      <c r="DZ49" s="447"/>
      <c r="EA49" s="447"/>
      <c r="EB49" s="447"/>
      <c r="EC49" s="449"/>
      <c r="ED49" s="450">
        <f t="shared" si="2878"/>
        <v>0</v>
      </c>
      <c r="EE49" s="463"/>
      <c r="EF49" s="448"/>
      <c r="EH49" s="458"/>
      <c r="EI49" s="447"/>
      <c r="EJ49" s="447"/>
      <c r="EK49" s="447"/>
      <c r="EL49" s="450">
        <f t="shared" si="2879"/>
        <v>0</v>
      </c>
      <c r="EM49" s="447"/>
      <c r="EN49" s="447"/>
      <c r="EO49" s="447"/>
      <c r="EP49" s="447"/>
      <c r="EQ49" s="447"/>
      <c r="ER49" s="449"/>
      <c r="ES49" s="450">
        <f t="shared" si="2880"/>
        <v>0</v>
      </c>
      <c r="ET49" s="463"/>
      <c r="EU49" s="448"/>
      <c r="EW49" s="458"/>
      <c r="EX49" s="447"/>
      <c r="EY49" s="447"/>
      <c r="EZ49" s="447"/>
      <c r="FA49" s="450">
        <f t="shared" si="2881"/>
        <v>0</v>
      </c>
      <c r="FB49" s="447"/>
      <c r="FC49" s="447"/>
      <c r="FD49" s="447"/>
      <c r="FE49" s="447"/>
      <c r="FF49" s="447"/>
      <c r="FG49" s="449"/>
      <c r="FH49" s="450">
        <f t="shared" si="2882"/>
        <v>0</v>
      </c>
      <c r="FI49" s="463"/>
      <c r="FJ49" s="448"/>
      <c r="FL49" s="458"/>
      <c r="FM49" s="447"/>
      <c r="FN49" s="447"/>
      <c r="FO49" s="447"/>
      <c r="FP49" s="450">
        <f t="shared" si="2883"/>
        <v>0</v>
      </c>
      <c r="FQ49" s="447"/>
      <c r="FR49" s="447"/>
      <c r="FS49" s="447"/>
      <c r="FT49" s="447"/>
      <c r="FU49" s="447"/>
      <c r="FV49" s="449"/>
      <c r="FW49" s="450">
        <f t="shared" si="2884"/>
        <v>0</v>
      </c>
      <c r="FX49" s="463"/>
      <c r="FY49" s="448"/>
      <c r="GA49" s="458"/>
      <c r="GB49" s="447"/>
      <c r="GC49" s="447"/>
      <c r="GD49" s="447"/>
      <c r="GE49" s="450">
        <f t="shared" si="2885"/>
        <v>0</v>
      </c>
      <c r="GF49" s="447"/>
      <c r="GG49" s="447"/>
      <c r="GH49" s="447"/>
      <c r="GI49" s="447"/>
      <c r="GJ49" s="447"/>
      <c r="GK49" s="449"/>
      <c r="GL49" s="450">
        <f t="shared" si="2886"/>
        <v>0</v>
      </c>
      <c r="GM49" s="463"/>
      <c r="GN49" s="448"/>
      <c r="GP49" s="458"/>
      <c r="GQ49" s="447"/>
      <c r="GR49" s="447"/>
      <c r="GS49" s="447"/>
      <c r="GT49" s="450">
        <f t="shared" si="2887"/>
        <v>0</v>
      </c>
      <c r="GU49" s="447"/>
      <c r="GV49" s="447"/>
      <c r="GW49" s="447"/>
      <c r="GX49" s="447"/>
      <c r="GY49" s="447"/>
      <c r="GZ49" s="449"/>
      <c r="HA49" s="450">
        <f t="shared" si="2888"/>
        <v>0</v>
      </c>
      <c r="HB49" s="463"/>
      <c r="HC49" s="448"/>
      <c r="HE49" s="458"/>
      <c r="HF49" s="447"/>
      <c r="HG49" s="447"/>
      <c r="HH49" s="447"/>
      <c r="HI49" s="450">
        <f t="shared" si="2889"/>
        <v>0</v>
      </c>
      <c r="HJ49" s="447"/>
      <c r="HK49" s="447"/>
      <c r="HL49" s="447"/>
      <c r="HM49" s="447"/>
      <c r="HN49" s="447"/>
      <c r="HO49" s="449"/>
      <c r="HP49" s="450">
        <f t="shared" si="2890"/>
        <v>0</v>
      </c>
      <c r="HQ49" s="463"/>
      <c r="HR49" s="448"/>
      <c r="HT49" s="458"/>
      <c r="HU49" s="447"/>
      <c r="HV49" s="447"/>
      <c r="HW49" s="447"/>
      <c r="HX49" s="450">
        <f t="shared" si="2891"/>
        <v>0</v>
      </c>
      <c r="HY49" s="447"/>
      <c r="HZ49" s="447"/>
      <c r="IA49" s="447"/>
      <c r="IB49" s="447"/>
      <c r="IC49" s="447"/>
      <c r="ID49" s="449"/>
      <c r="IE49" s="450">
        <f t="shared" si="2892"/>
        <v>0</v>
      </c>
      <c r="IF49" s="463"/>
      <c r="IG49" s="448"/>
      <c r="II49" s="458"/>
      <c r="IJ49" s="447"/>
      <c r="IK49" s="447"/>
      <c r="IL49" s="447"/>
      <c r="IM49" s="450">
        <f t="shared" si="2893"/>
        <v>0</v>
      </c>
      <c r="IN49" s="447"/>
      <c r="IO49" s="447"/>
      <c r="IP49" s="447"/>
      <c r="IQ49" s="447"/>
      <c r="IR49" s="447"/>
      <c r="IS49" s="449"/>
      <c r="IT49" s="450">
        <f t="shared" si="2894"/>
        <v>0</v>
      </c>
      <c r="IU49" s="463"/>
      <c r="IV49" s="448"/>
      <c r="IX49" s="458"/>
      <c r="IY49" s="447"/>
      <c r="IZ49" s="447"/>
      <c r="JA49" s="447"/>
      <c r="JB49" s="450">
        <f t="shared" si="2895"/>
        <v>0</v>
      </c>
      <c r="JC49" s="447"/>
      <c r="JD49" s="447"/>
      <c r="JE49" s="447"/>
      <c r="JF49" s="447"/>
      <c r="JG49" s="447"/>
      <c r="JH49" s="449"/>
      <c r="JI49" s="450">
        <f t="shared" si="2896"/>
        <v>0</v>
      </c>
      <c r="JJ49" s="463"/>
      <c r="JK49" s="448"/>
      <c r="JM49" s="458"/>
      <c r="JN49" s="447"/>
      <c r="JO49" s="447"/>
      <c r="JP49" s="447"/>
      <c r="JQ49" s="450">
        <f t="shared" si="2897"/>
        <v>0</v>
      </c>
      <c r="JR49" s="447"/>
      <c r="JS49" s="447"/>
      <c r="JT49" s="447"/>
      <c r="JU49" s="447"/>
      <c r="JV49" s="447"/>
      <c r="JW49" s="449"/>
      <c r="JX49" s="450">
        <f t="shared" si="2898"/>
        <v>0</v>
      </c>
      <c r="JY49" s="463"/>
      <c r="JZ49" s="448"/>
      <c r="KB49" s="458"/>
      <c r="KC49" s="447"/>
      <c r="KD49" s="447"/>
      <c r="KE49" s="447"/>
      <c r="KF49" s="450">
        <f t="shared" si="2899"/>
        <v>0</v>
      </c>
      <c r="KG49" s="447"/>
      <c r="KH49" s="447"/>
      <c r="KI49" s="447"/>
      <c r="KJ49" s="447"/>
      <c r="KK49" s="447"/>
      <c r="KL49" s="449"/>
      <c r="KM49" s="450">
        <f t="shared" si="2900"/>
        <v>0</v>
      </c>
      <c r="KN49" s="463"/>
      <c r="KO49" s="448"/>
      <c r="KQ49" s="458"/>
      <c r="KR49" s="447"/>
      <c r="KS49" s="447"/>
      <c r="KT49" s="447"/>
      <c r="KU49" s="450">
        <f t="shared" si="2901"/>
        <v>0</v>
      </c>
      <c r="KV49" s="447"/>
      <c r="KW49" s="447"/>
      <c r="KX49" s="447"/>
      <c r="KY49" s="447"/>
      <c r="KZ49" s="447"/>
      <c r="LA49" s="449"/>
      <c r="LB49" s="450">
        <f t="shared" si="2902"/>
        <v>0</v>
      </c>
      <c r="LC49" s="463"/>
      <c r="LD49" s="448"/>
      <c r="LF49" s="458"/>
      <c r="LG49" s="447"/>
      <c r="LH49" s="447"/>
      <c r="LI49" s="447"/>
      <c r="LJ49" s="450">
        <f t="shared" si="2903"/>
        <v>0</v>
      </c>
      <c r="LK49" s="447"/>
      <c r="LL49" s="447"/>
      <c r="LM49" s="447"/>
      <c r="LN49" s="447"/>
      <c r="LO49" s="447"/>
      <c r="LP49" s="449"/>
      <c r="LQ49" s="450">
        <f t="shared" si="2904"/>
        <v>0</v>
      </c>
      <c r="LR49" s="463"/>
      <c r="LS49" s="448"/>
      <c r="LU49" s="458"/>
      <c r="LV49" s="447"/>
      <c r="LW49" s="447"/>
      <c r="LX49" s="447"/>
      <c r="LY49" s="450">
        <f t="shared" si="2905"/>
        <v>0</v>
      </c>
      <c r="LZ49" s="447"/>
      <c r="MA49" s="447"/>
      <c r="MB49" s="447"/>
      <c r="MC49" s="447"/>
      <c r="MD49" s="447"/>
      <c r="ME49" s="449"/>
      <c r="MF49" s="450">
        <f t="shared" si="2906"/>
        <v>0</v>
      </c>
      <c r="MG49" s="463"/>
      <c r="MH49" s="448"/>
      <c r="MJ49" s="458"/>
      <c r="MK49" s="447"/>
      <c r="ML49" s="447"/>
      <c r="MM49" s="447"/>
      <c r="MN49" s="450">
        <f t="shared" si="2907"/>
        <v>0</v>
      </c>
      <c r="MO49" s="447"/>
      <c r="MP49" s="447"/>
      <c r="MQ49" s="447"/>
      <c r="MR49" s="447"/>
      <c r="MS49" s="447"/>
      <c r="MT49" s="449"/>
      <c r="MU49" s="450">
        <f t="shared" si="2908"/>
        <v>0</v>
      </c>
      <c r="MV49" s="463"/>
      <c r="MW49" s="448"/>
      <c r="MY49" s="458"/>
      <c r="MZ49" s="447"/>
      <c r="NA49" s="447"/>
      <c r="NB49" s="447"/>
      <c r="NC49" s="450">
        <f t="shared" si="2909"/>
        <v>0</v>
      </c>
      <c r="ND49" s="447"/>
      <c r="NE49" s="447"/>
      <c r="NF49" s="447"/>
      <c r="NG49" s="447"/>
      <c r="NH49" s="447"/>
      <c r="NI49" s="449"/>
      <c r="NJ49" s="450">
        <f t="shared" si="2910"/>
        <v>0</v>
      </c>
      <c r="NK49" s="463"/>
      <c r="NL49" s="448"/>
      <c r="NN49" s="458"/>
      <c r="NO49" s="447"/>
      <c r="NP49" s="447"/>
      <c r="NQ49" s="447"/>
      <c r="NR49" s="450">
        <f t="shared" si="2911"/>
        <v>0</v>
      </c>
      <c r="NS49" s="447"/>
      <c r="NT49" s="447"/>
      <c r="NU49" s="447"/>
      <c r="NV49" s="447"/>
      <c r="NW49" s="447"/>
      <c r="NX49" s="449"/>
      <c r="NY49" s="450">
        <f t="shared" si="2912"/>
        <v>0</v>
      </c>
      <c r="NZ49" s="463"/>
      <c r="OA49" s="448"/>
      <c r="OC49" s="458"/>
      <c r="OD49" s="447"/>
      <c r="OE49" s="447"/>
      <c r="OF49" s="447"/>
      <c r="OG49" s="450">
        <f t="shared" si="2913"/>
        <v>0</v>
      </c>
      <c r="OH49" s="447"/>
      <c r="OI49" s="447"/>
      <c r="OJ49" s="447"/>
      <c r="OK49" s="447"/>
      <c r="OL49" s="447"/>
      <c r="OM49" s="449"/>
      <c r="ON49" s="450">
        <f t="shared" si="2914"/>
        <v>0</v>
      </c>
      <c r="OO49" s="463"/>
      <c r="OP49" s="448"/>
      <c r="OR49" s="458"/>
      <c r="OS49" s="447"/>
      <c r="OT49" s="447"/>
      <c r="OU49" s="447"/>
      <c r="OV49" s="450">
        <f t="shared" si="2915"/>
        <v>0</v>
      </c>
      <c r="OW49" s="447"/>
      <c r="OX49" s="447"/>
      <c r="OY49" s="447"/>
      <c r="OZ49" s="447"/>
      <c r="PA49" s="447"/>
      <c r="PB49" s="449"/>
      <c r="PC49" s="450">
        <f t="shared" si="2916"/>
        <v>0</v>
      </c>
      <c r="PD49" s="463"/>
      <c r="PE49" s="448"/>
      <c r="PG49" s="458"/>
      <c r="PH49" s="447"/>
      <c r="PI49" s="447"/>
      <c r="PJ49" s="447"/>
      <c r="PK49" s="450">
        <f t="shared" si="2917"/>
        <v>0</v>
      </c>
      <c r="PL49" s="447"/>
      <c r="PM49" s="447"/>
      <c r="PN49" s="447"/>
      <c r="PO49" s="447"/>
      <c r="PP49" s="447"/>
      <c r="PQ49" s="449"/>
      <c r="PR49" s="450">
        <f t="shared" si="2918"/>
        <v>0</v>
      </c>
      <c r="PS49" s="463"/>
      <c r="PT49" s="448"/>
      <c r="PV49" s="458"/>
      <c r="PW49" s="447"/>
      <c r="PX49" s="447"/>
      <c r="PY49" s="447"/>
      <c r="PZ49" s="450">
        <f t="shared" si="2919"/>
        <v>0</v>
      </c>
      <c r="QA49" s="447"/>
      <c r="QB49" s="447"/>
      <c r="QC49" s="447"/>
      <c r="QD49" s="447"/>
      <c r="QE49" s="447"/>
      <c r="QF49" s="449"/>
      <c r="QG49" s="450">
        <f t="shared" si="2920"/>
        <v>0</v>
      </c>
      <c r="QH49" s="463"/>
      <c r="QI49" s="448"/>
      <c r="QK49" s="458"/>
      <c r="QL49" s="447"/>
      <c r="QM49" s="447"/>
      <c r="QN49" s="447"/>
      <c r="QO49" s="450">
        <f t="shared" si="2921"/>
        <v>0</v>
      </c>
      <c r="QP49" s="447"/>
      <c r="QQ49" s="447"/>
      <c r="QR49" s="447"/>
      <c r="QS49" s="447"/>
      <c r="QT49" s="447"/>
      <c r="QU49" s="449"/>
      <c r="QV49" s="450">
        <f t="shared" si="2922"/>
        <v>0</v>
      </c>
      <c r="QW49" s="463"/>
      <c r="QX49" s="448"/>
      <c r="QZ49" s="458"/>
      <c r="RA49" s="447"/>
      <c r="RB49" s="447"/>
      <c r="RC49" s="447"/>
      <c r="RD49" s="450">
        <f t="shared" si="2923"/>
        <v>0</v>
      </c>
      <c r="RE49" s="447"/>
      <c r="RF49" s="447"/>
      <c r="RG49" s="447"/>
      <c r="RH49" s="447"/>
      <c r="RI49" s="447"/>
      <c r="RJ49" s="449"/>
      <c r="RK49" s="450">
        <f t="shared" si="2924"/>
        <v>0</v>
      </c>
      <c r="RL49" s="463"/>
      <c r="RM49" s="448"/>
      <c r="RO49" s="458"/>
      <c r="RP49" s="447"/>
      <c r="RQ49" s="447"/>
      <c r="RR49" s="447"/>
      <c r="RS49" s="450">
        <f t="shared" si="2925"/>
        <v>0</v>
      </c>
      <c r="RT49" s="447"/>
      <c r="RU49" s="447"/>
      <c r="RV49" s="447"/>
      <c r="RW49" s="447"/>
      <c r="RX49" s="447"/>
      <c r="RY49" s="449"/>
      <c r="RZ49" s="450">
        <f t="shared" si="2926"/>
        <v>0</v>
      </c>
      <c r="SA49" s="463"/>
      <c r="SB49" s="448"/>
      <c r="SD49" s="458"/>
      <c r="SE49" s="447"/>
      <c r="SF49" s="447"/>
      <c r="SG49" s="447"/>
      <c r="SH49" s="450">
        <f t="shared" si="2927"/>
        <v>0</v>
      </c>
      <c r="SI49" s="447"/>
      <c r="SJ49" s="447"/>
      <c r="SK49" s="447"/>
      <c r="SL49" s="447"/>
      <c r="SM49" s="447"/>
      <c r="SN49" s="449"/>
      <c r="SO49" s="450">
        <f t="shared" si="2928"/>
        <v>0</v>
      </c>
      <c r="SP49" s="463"/>
      <c r="SQ49" s="448"/>
      <c r="SS49" s="458"/>
      <c r="ST49" s="447"/>
      <c r="SU49" s="447"/>
      <c r="SV49" s="447"/>
      <c r="SW49" s="450">
        <f t="shared" si="2929"/>
        <v>0</v>
      </c>
      <c r="SX49" s="447"/>
      <c r="SY49" s="447"/>
      <c r="SZ49" s="447"/>
      <c r="TA49" s="447"/>
      <c r="TB49" s="447"/>
      <c r="TC49" s="449"/>
      <c r="TD49" s="450">
        <f t="shared" si="2930"/>
        <v>0</v>
      </c>
      <c r="TE49" s="463"/>
      <c r="TF49" s="448"/>
      <c r="TH49" s="458"/>
      <c r="TI49" s="447"/>
      <c r="TJ49" s="447"/>
      <c r="TK49" s="447"/>
      <c r="TL49" s="450">
        <f t="shared" si="2931"/>
        <v>0</v>
      </c>
      <c r="TM49" s="447"/>
      <c r="TN49" s="447"/>
      <c r="TO49" s="447"/>
      <c r="TP49" s="447"/>
      <c r="TQ49" s="447"/>
      <c r="TR49" s="449"/>
      <c r="TS49" s="450">
        <f t="shared" si="2932"/>
        <v>0</v>
      </c>
      <c r="TT49" s="463"/>
      <c r="TU49" s="448"/>
      <c r="TW49" s="458"/>
      <c r="TX49" s="447"/>
      <c r="TY49" s="447"/>
      <c r="TZ49" s="447"/>
      <c r="UA49" s="450">
        <f t="shared" si="2933"/>
        <v>0</v>
      </c>
      <c r="UB49" s="447"/>
      <c r="UC49" s="447"/>
      <c r="UD49" s="447"/>
      <c r="UE49" s="447"/>
      <c r="UF49" s="447"/>
      <c r="UG49" s="449"/>
      <c r="UH49" s="450">
        <f t="shared" si="2934"/>
        <v>0</v>
      </c>
      <c r="UI49" s="463"/>
      <c r="UJ49" s="448"/>
      <c r="UL49" s="458"/>
      <c r="UM49" s="447"/>
      <c r="UN49" s="447"/>
      <c r="UO49" s="447"/>
      <c r="UP49" s="450">
        <f t="shared" si="2935"/>
        <v>0</v>
      </c>
      <c r="UQ49" s="447"/>
      <c r="UR49" s="447"/>
      <c r="US49" s="447"/>
      <c r="UT49" s="447"/>
      <c r="UU49" s="447"/>
      <c r="UV49" s="449"/>
      <c r="UW49" s="450">
        <f t="shared" si="2936"/>
        <v>0</v>
      </c>
      <c r="UX49" s="463"/>
      <c r="UY49" s="448"/>
      <c r="VA49" s="458"/>
      <c r="VB49" s="447"/>
      <c r="VC49" s="447"/>
      <c r="VD49" s="447"/>
      <c r="VE49" s="450">
        <f t="shared" si="2937"/>
        <v>0</v>
      </c>
      <c r="VF49" s="447"/>
      <c r="VG49" s="447"/>
      <c r="VH49" s="447"/>
      <c r="VI49" s="447"/>
      <c r="VJ49" s="447"/>
      <c r="VK49" s="449"/>
      <c r="VL49" s="450">
        <f t="shared" si="2938"/>
        <v>0</v>
      </c>
      <c r="VM49" s="463"/>
      <c r="VN49" s="448"/>
      <c r="VP49" s="458"/>
      <c r="VQ49" s="447"/>
      <c r="VR49" s="447"/>
      <c r="VS49" s="447"/>
      <c r="VT49" s="450">
        <f t="shared" si="2939"/>
        <v>0</v>
      </c>
      <c r="VU49" s="447"/>
      <c r="VV49" s="447"/>
      <c r="VW49" s="447"/>
      <c r="VX49" s="447"/>
      <c r="VY49" s="447"/>
      <c r="VZ49" s="449"/>
      <c r="WA49" s="450">
        <f t="shared" si="2940"/>
        <v>0</v>
      </c>
      <c r="WB49" s="463"/>
      <c r="WC49" s="448"/>
      <c r="WE49" s="458"/>
      <c r="WF49" s="447"/>
      <c r="WG49" s="447"/>
      <c r="WH49" s="447"/>
      <c r="WI49" s="450">
        <f t="shared" si="2941"/>
        <v>0</v>
      </c>
      <c r="WJ49" s="447"/>
      <c r="WK49" s="447"/>
      <c r="WL49" s="447"/>
      <c r="WM49" s="447"/>
      <c r="WN49" s="447"/>
      <c r="WO49" s="449"/>
      <c r="WP49" s="450">
        <f t="shared" si="2942"/>
        <v>0</v>
      </c>
      <c r="WQ49" s="463"/>
      <c r="WR49" s="448"/>
      <c r="WT49" s="458"/>
      <c r="WU49" s="447"/>
      <c r="WV49" s="447"/>
      <c r="WW49" s="447"/>
      <c r="WX49" s="450">
        <f t="shared" si="2943"/>
        <v>0</v>
      </c>
      <c r="WY49" s="447"/>
      <c r="WZ49" s="447"/>
      <c r="XA49" s="447"/>
      <c r="XB49" s="447"/>
      <c r="XC49" s="447"/>
      <c r="XD49" s="449"/>
      <c r="XE49" s="450">
        <f t="shared" si="2944"/>
        <v>0</v>
      </c>
      <c r="XF49" s="463"/>
      <c r="XG49" s="448"/>
      <c r="XI49" s="458"/>
      <c r="XJ49" s="447"/>
      <c r="XK49" s="447"/>
      <c r="XL49" s="447"/>
      <c r="XM49" s="450">
        <f t="shared" si="2945"/>
        <v>0</v>
      </c>
      <c r="XN49" s="447"/>
      <c r="XO49" s="447"/>
      <c r="XP49" s="447"/>
      <c r="XQ49" s="447"/>
      <c r="XR49" s="447"/>
      <c r="XS49" s="449"/>
      <c r="XT49" s="450">
        <f t="shared" si="2946"/>
        <v>0</v>
      </c>
      <c r="XU49" s="463"/>
      <c r="XV49" s="448"/>
      <c r="XX49" s="458"/>
      <c r="XY49" s="447"/>
      <c r="XZ49" s="447"/>
      <c r="YA49" s="447"/>
      <c r="YB49" s="450">
        <f t="shared" si="2947"/>
        <v>0</v>
      </c>
      <c r="YC49" s="447"/>
      <c r="YD49" s="447"/>
      <c r="YE49" s="447"/>
      <c r="YF49" s="447"/>
      <c r="YG49" s="447"/>
      <c r="YH49" s="449"/>
      <c r="YI49" s="450">
        <f t="shared" si="2948"/>
        <v>0</v>
      </c>
      <c r="YJ49" s="463"/>
      <c r="YK49" s="448"/>
      <c r="YM49" s="458"/>
      <c r="YN49" s="447"/>
      <c r="YO49" s="447"/>
      <c r="YP49" s="447"/>
      <c r="YQ49" s="450">
        <f t="shared" si="2949"/>
        <v>0</v>
      </c>
      <c r="YR49" s="447"/>
      <c r="YS49" s="447"/>
      <c r="YT49" s="447"/>
      <c r="YU49" s="447"/>
      <c r="YV49" s="447"/>
      <c r="YW49" s="449"/>
      <c r="YX49" s="450">
        <f t="shared" si="2950"/>
        <v>0</v>
      </c>
      <c r="YY49" s="463"/>
      <c r="YZ49" s="448"/>
      <c r="ZB49" s="458"/>
      <c r="ZC49" s="447"/>
      <c r="ZD49" s="447"/>
      <c r="ZE49" s="447"/>
      <c r="ZF49" s="450">
        <f t="shared" si="2951"/>
        <v>0</v>
      </c>
      <c r="ZG49" s="447"/>
      <c r="ZH49" s="447"/>
      <c r="ZI49" s="447"/>
      <c r="ZJ49" s="447"/>
      <c r="ZK49" s="447"/>
      <c r="ZL49" s="449"/>
      <c r="ZM49" s="450">
        <f t="shared" si="2952"/>
        <v>0</v>
      </c>
      <c r="ZN49" s="463"/>
      <c r="ZO49" s="448"/>
      <c r="ZQ49" s="458"/>
      <c r="ZR49" s="447"/>
      <c r="ZS49" s="447"/>
      <c r="ZT49" s="447"/>
      <c r="ZU49" s="450">
        <f t="shared" si="2953"/>
        <v>0</v>
      </c>
      <c r="ZV49" s="447"/>
      <c r="ZW49" s="447"/>
      <c r="ZX49" s="447"/>
      <c r="ZY49" s="447"/>
      <c r="ZZ49" s="447"/>
      <c r="AAA49" s="449"/>
      <c r="AAB49" s="450">
        <f t="shared" si="2954"/>
        <v>0</v>
      </c>
      <c r="AAC49" s="463"/>
      <c r="AAD49" s="448"/>
      <c r="AAF49" s="458"/>
      <c r="AAG49" s="447"/>
      <c r="AAH49" s="447"/>
      <c r="AAI49" s="447"/>
      <c r="AAJ49" s="450">
        <f t="shared" si="2955"/>
        <v>0</v>
      </c>
      <c r="AAK49" s="447"/>
      <c r="AAL49" s="447"/>
      <c r="AAM49" s="447"/>
      <c r="AAN49" s="447"/>
      <c r="AAO49" s="447"/>
      <c r="AAP49" s="449"/>
      <c r="AAQ49" s="450">
        <f t="shared" si="2956"/>
        <v>0</v>
      </c>
      <c r="AAR49" s="463"/>
      <c r="AAS49" s="448"/>
      <c r="AAU49" s="458"/>
      <c r="AAV49" s="447"/>
      <c r="AAW49" s="447"/>
      <c r="AAX49" s="447"/>
      <c r="AAY49" s="450">
        <f t="shared" si="2957"/>
        <v>0</v>
      </c>
      <c r="AAZ49" s="447"/>
      <c r="ABA49" s="447"/>
      <c r="ABB49" s="447"/>
      <c r="ABC49" s="447"/>
      <c r="ABD49" s="447"/>
      <c r="ABE49" s="449"/>
      <c r="ABF49" s="450">
        <f t="shared" si="2958"/>
        <v>0</v>
      </c>
      <c r="ABG49" s="463"/>
      <c r="ABH49" s="448"/>
      <c r="ABJ49" s="458"/>
      <c r="ABK49" s="447"/>
      <c r="ABL49" s="447"/>
      <c r="ABM49" s="447"/>
      <c r="ABN49" s="450">
        <f t="shared" si="2959"/>
        <v>0</v>
      </c>
      <c r="ABO49" s="447"/>
      <c r="ABP49" s="447"/>
      <c r="ABQ49" s="447"/>
      <c r="ABR49" s="447"/>
      <c r="ABS49" s="447"/>
      <c r="ABT49" s="449"/>
      <c r="ABU49" s="450">
        <f t="shared" si="2960"/>
        <v>0</v>
      </c>
      <c r="ABV49" s="463"/>
      <c r="ABW49" s="448"/>
      <c r="ABY49" s="458"/>
      <c r="ABZ49" s="447"/>
      <c r="ACA49" s="447"/>
      <c r="ACB49" s="447"/>
      <c r="ACC49" s="450">
        <f t="shared" si="2961"/>
        <v>0</v>
      </c>
      <c r="ACD49" s="447"/>
      <c r="ACE49" s="447"/>
      <c r="ACF49" s="447"/>
      <c r="ACG49" s="447"/>
      <c r="ACH49" s="447"/>
      <c r="ACI49" s="449"/>
      <c r="ACJ49" s="450">
        <f t="shared" si="2962"/>
        <v>0</v>
      </c>
      <c r="ACK49" s="463"/>
      <c r="ACL49" s="448"/>
      <c r="ACN49" s="458"/>
      <c r="ACO49" s="447"/>
      <c r="ACP49" s="447"/>
      <c r="ACQ49" s="447"/>
      <c r="ACR49" s="450">
        <f t="shared" si="2963"/>
        <v>0</v>
      </c>
      <c r="ACS49" s="447"/>
      <c r="ACT49" s="447"/>
      <c r="ACU49" s="447"/>
      <c r="ACV49" s="447"/>
      <c r="ACW49" s="447"/>
      <c r="ACX49" s="449"/>
      <c r="ACY49" s="450">
        <f t="shared" si="2964"/>
        <v>0</v>
      </c>
      <c r="ACZ49" s="463"/>
      <c r="ADA49" s="448"/>
      <c r="ADC49" s="458"/>
      <c r="ADD49" s="447"/>
      <c r="ADE49" s="447"/>
      <c r="ADF49" s="447"/>
      <c r="ADG49" s="450">
        <f t="shared" si="2965"/>
        <v>0</v>
      </c>
      <c r="ADH49" s="447"/>
      <c r="ADI49" s="447"/>
      <c r="ADJ49" s="447"/>
      <c r="ADK49" s="447"/>
      <c r="ADL49" s="447"/>
      <c r="ADM49" s="449"/>
      <c r="ADN49" s="450">
        <f t="shared" si="2966"/>
        <v>0</v>
      </c>
      <c r="ADO49" s="463"/>
      <c r="ADP49" s="448"/>
      <c r="ADR49" s="458"/>
      <c r="ADS49" s="447"/>
      <c r="ADT49" s="447"/>
      <c r="ADU49" s="447"/>
      <c r="ADV49" s="450">
        <f t="shared" si="2967"/>
        <v>0</v>
      </c>
      <c r="ADW49" s="447"/>
      <c r="ADX49" s="447"/>
      <c r="ADY49" s="447"/>
      <c r="ADZ49" s="447"/>
      <c r="AEA49" s="447"/>
      <c r="AEB49" s="449"/>
      <c r="AEC49" s="450">
        <f t="shared" si="2968"/>
        <v>0</v>
      </c>
      <c r="AED49" s="463"/>
      <c r="AEE49" s="448"/>
      <c r="AEG49" s="458"/>
      <c r="AEH49" s="447"/>
      <c r="AEI49" s="447"/>
      <c r="AEJ49" s="447"/>
      <c r="AEK49" s="450">
        <f t="shared" si="2969"/>
        <v>0</v>
      </c>
      <c r="AEL49" s="447"/>
      <c r="AEM49" s="447"/>
      <c r="AEN49" s="447"/>
      <c r="AEO49" s="447"/>
      <c r="AEP49" s="447"/>
      <c r="AEQ49" s="449"/>
      <c r="AER49" s="450">
        <f t="shared" si="2970"/>
        <v>0</v>
      </c>
      <c r="AES49" s="463"/>
      <c r="AET49" s="448"/>
      <c r="AEV49" s="458"/>
      <c r="AEW49" s="447"/>
      <c r="AEX49" s="447"/>
      <c r="AEY49" s="447"/>
      <c r="AEZ49" s="450">
        <f t="shared" si="2971"/>
        <v>0</v>
      </c>
      <c r="AFA49" s="447"/>
      <c r="AFB49" s="447"/>
      <c r="AFC49" s="447"/>
      <c r="AFD49" s="447"/>
      <c r="AFE49" s="447"/>
      <c r="AFF49" s="449"/>
      <c r="AFG49" s="450">
        <f t="shared" si="2972"/>
        <v>0</v>
      </c>
      <c r="AFH49" s="463"/>
      <c r="AFI49" s="448"/>
      <c r="AFK49" s="458"/>
      <c r="AFL49" s="447"/>
      <c r="AFM49" s="447"/>
      <c r="AFN49" s="447"/>
      <c r="AFO49" s="450">
        <f t="shared" si="2973"/>
        <v>0</v>
      </c>
      <c r="AFP49" s="447"/>
      <c r="AFQ49" s="447"/>
      <c r="AFR49" s="447"/>
      <c r="AFS49" s="447"/>
      <c r="AFT49" s="447"/>
      <c r="AFU49" s="449"/>
      <c r="AFV49" s="450">
        <f t="shared" si="2974"/>
        <v>0</v>
      </c>
      <c r="AFW49" s="463"/>
      <c r="AFX49" s="448"/>
      <c r="AFZ49" s="458"/>
      <c r="AGA49" s="447"/>
      <c r="AGB49" s="447"/>
      <c r="AGC49" s="447"/>
      <c r="AGD49" s="450">
        <f t="shared" si="2975"/>
        <v>0</v>
      </c>
      <c r="AGE49" s="447"/>
      <c r="AGF49" s="447"/>
      <c r="AGG49" s="447"/>
      <c r="AGH49" s="447"/>
      <c r="AGI49" s="447"/>
      <c r="AGJ49" s="449"/>
      <c r="AGK49" s="450">
        <f t="shared" si="2976"/>
        <v>0</v>
      </c>
      <c r="AGL49" s="463"/>
      <c r="AGM49" s="448"/>
      <c r="AGO49" s="458"/>
      <c r="AGP49" s="447"/>
      <c r="AGQ49" s="447"/>
      <c r="AGR49" s="447"/>
      <c r="AGS49" s="450">
        <f t="shared" si="2977"/>
        <v>0</v>
      </c>
      <c r="AGT49" s="447"/>
      <c r="AGU49" s="447"/>
      <c r="AGV49" s="447"/>
      <c r="AGW49" s="447"/>
      <c r="AGX49" s="447"/>
      <c r="AGY49" s="449"/>
      <c r="AGZ49" s="450">
        <f t="shared" si="2978"/>
        <v>0</v>
      </c>
      <c r="AHA49" s="463"/>
      <c r="AHB49" s="448"/>
      <c r="AHD49" s="458"/>
      <c r="AHE49" s="447"/>
      <c r="AHF49" s="447"/>
      <c r="AHG49" s="447"/>
      <c r="AHH49" s="450">
        <f t="shared" si="2979"/>
        <v>0</v>
      </c>
      <c r="AHI49" s="447"/>
      <c r="AHJ49" s="447"/>
      <c r="AHK49" s="447"/>
      <c r="AHL49" s="447"/>
      <c r="AHM49" s="447"/>
      <c r="AHN49" s="449"/>
      <c r="AHO49" s="450">
        <f t="shared" si="2980"/>
        <v>0</v>
      </c>
      <c r="AHP49" s="463"/>
      <c r="AHQ49" s="448"/>
      <c r="AHS49" s="458"/>
      <c r="AHT49" s="447"/>
      <c r="AHU49" s="447"/>
      <c r="AHV49" s="447"/>
      <c r="AHW49" s="450">
        <f t="shared" si="2981"/>
        <v>0</v>
      </c>
      <c r="AHX49" s="447"/>
      <c r="AHY49" s="447"/>
      <c r="AHZ49" s="447"/>
      <c r="AIA49" s="447"/>
      <c r="AIB49" s="447"/>
      <c r="AIC49" s="449"/>
      <c r="AID49" s="450">
        <f t="shared" si="2982"/>
        <v>0</v>
      </c>
      <c r="AIE49" s="463"/>
      <c r="AIF49" s="448"/>
      <c r="AIH49" s="458"/>
      <c r="AII49" s="447"/>
      <c r="AIJ49" s="447"/>
      <c r="AIK49" s="447"/>
      <c r="AIL49" s="450">
        <f t="shared" si="2983"/>
        <v>0</v>
      </c>
      <c r="AIM49" s="447"/>
      <c r="AIN49" s="447"/>
      <c r="AIO49" s="447"/>
      <c r="AIP49" s="447"/>
      <c r="AIQ49" s="447"/>
      <c r="AIR49" s="449"/>
      <c r="AIS49" s="450">
        <f t="shared" si="2984"/>
        <v>0</v>
      </c>
      <c r="AIT49" s="463"/>
      <c r="AIU49" s="448"/>
      <c r="AIW49" s="458"/>
      <c r="AIX49" s="447"/>
      <c r="AIY49" s="447"/>
      <c r="AIZ49" s="447"/>
      <c r="AJA49" s="450">
        <f t="shared" si="2985"/>
        <v>0</v>
      </c>
      <c r="AJB49" s="447"/>
      <c r="AJC49" s="447"/>
      <c r="AJD49" s="447"/>
      <c r="AJE49" s="447"/>
      <c r="AJF49" s="447"/>
      <c r="AJG49" s="449"/>
      <c r="AJH49" s="450">
        <f t="shared" si="2986"/>
        <v>0</v>
      </c>
      <c r="AJI49" s="463"/>
      <c r="AJJ49" s="448"/>
      <c r="AJL49" s="458"/>
      <c r="AJM49" s="447"/>
      <c r="AJN49" s="447"/>
      <c r="AJO49" s="447"/>
      <c r="AJP49" s="450">
        <f t="shared" si="2987"/>
        <v>0</v>
      </c>
      <c r="AJQ49" s="447"/>
      <c r="AJR49" s="447"/>
      <c r="AJS49" s="447"/>
      <c r="AJT49" s="447"/>
      <c r="AJU49" s="447"/>
      <c r="AJV49" s="449"/>
      <c r="AJW49" s="450">
        <f t="shared" si="2988"/>
        <v>0</v>
      </c>
      <c r="AJX49" s="463"/>
      <c r="AJY49" s="448"/>
      <c r="AKA49" s="458"/>
      <c r="AKB49" s="447"/>
      <c r="AKC49" s="447"/>
      <c r="AKD49" s="447"/>
      <c r="AKE49" s="450">
        <f t="shared" si="2989"/>
        <v>0</v>
      </c>
      <c r="AKF49" s="447"/>
      <c r="AKG49" s="447"/>
      <c r="AKH49" s="447"/>
      <c r="AKI49" s="447"/>
      <c r="AKJ49" s="447"/>
      <c r="AKK49" s="449"/>
      <c r="AKL49" s="450">
        <f t="shared" si="2990"/>
        <v>0</v>
      </c>
      <c r="AKM49" s="463"/>
      <c r="AKN49" s="448"/>
      <c r="AKP49" s="458"/>
      <c r="AKQ49" s="447"/>
      <c r="AKR49" s="447"/>
      <c r="AKS49" s="447"/>
      <c r="AKT49" s="450">
        <f t="shared" si="2991"/>
        <v>0</v>
      </c>
      <c r="AKU49" s="447"/>
      <c r="AKV49" s="447"/>
      <c r="AKW49" s="447"/>
      <c r="AKX49" s="447"/>
      <c r="AKY49" s="447"/>
      <c r="AKZ49" s="449"/>
      <c r="ALA49" s="450">
        <f t="shared" si="2992"/>
        <v>0</v>
      </c>
      <c r="ALB49" s="463"/>
      <c r="ALC49" s="448"/>
      <c r="ALE49" s="458"/>
      <c r="ALF49" s="447"/>
      <c r="ALG49" s="447"/>
      <c r="ALH49" s="447"/>
      <c r="ALI49" s="450">
        <f t="shared" si="2993"/>
        <v>0</v>
      </c>
      <c r="ALJ49" s="447"/>
      <c r="ALK49" s="447"/>
      <c r="ALL49" s="447"/>
      <c r="ALM49" s="447"/>
      <c r="ALN49" s="447"/>
      <c r="ALO49" s="449"/>
      <c r="ALP49" s="450">
        <f t="shared" si="2994"/>
        <v>0</v>
      </c>
      <c r="ALQ49" s="463"/>
      <c r="ALR49" s="448"/>
      <c r="ALT49" s="458"/>
      <c r="ALU49" s="447"/>
      <c r="ALV49" s="447"/>
      <c r="ALW49" s="447"/>
      <c r="ALX49" s="450">
        <f t="shared" si="2995"/>
        <v>0</v>
      </c>
      <c r="ALY49" s="447"/>
      <c r="ALZ49" s="447"/>
      <c r="AMA49" s="447"/>
      <c r="AMB49" s="447"/>
      <c r="AMC49" s="447"/>
      <c r="AMD49" s="449"/>
      <c r="AME49" s="450">
        <f t="shared" si="2996"/>
        <v>0</v>
      </c>
      <c r="AMF49" s="463"/>
      <c r="AMG49" s="448"/>
      <c r="AMI49" s="458"/>
      <c r="AMJ49" s="447"/>
      <c r="AMK49" s="447"/>
      <c r="AML49" s="447"/>
      <c r="AMM49" s="450">
        <f t="shared" si="2997"/>
        <v>0</v>
      </c>
      <c r="AMN49" s="447"/>
      <c r="AMO49" s="447"/>
      <c r="AMP49" s="447"/>
      <c r="AMQ49" s="447"/>
      <c r="AMR49" s="447"/>
      <c r="AMS49" s="449"/>
      <c r="AMT49" s="450">
        <f t="shared" si="2998"/>
        <v>0</v>
      </c>
      <c r="AMU49" s="463"/>
      <c r="AMV49" s="448"/>
      <c r="AMX49" s="458"/>
      <c r="AMY49" s="447"/>
      <c r="AMZ49" s="447"/>
      <c r="ANA49" s="447"/>
      <c r="ANB49" s="450">
        <f t="shared" si="2999"/>
        <v>0</v>
      </c>
      <c r="ANC49" s="447"/>
      <c r="AND49" s="447"/>
      <c r="ANE49" s="447"/>
      <c r="ANF49" s="447"/>
      <c r="ANG49" s="447"/>
      <c r="ANH49" s="449"/>
      <c r="ANI49" s="450">
        <f t="shared" si="3000"/>
        <v>0</v>
      </c>
      <c r="ANJ49" s="463"/>
      <c r="ANK49" s="448"/>
      <c r="ANM49" s="458"/>
      <c r="ANN49" s="447"/>
      <c r="ANO49" s="447"/>
      <c r="ANP49" s="447"/>
      <c r="ANQ49" s="450">
        <f t="shared" si="3001"/>
        <v>0</v>
      </c>
      <c r="ANR49" s="447"/>
      <c r="ANS49" s="447"/>
      <c r="ANT49" s="447"/>
      <c r="ANU49" s="447"/>
      <c r="ANV49" s="447"/>
      <c r="ANW49" s="449"/>
      <c r="ANX49" s="450">
        <f t="shared" si="3002"/>
        <v>0</v>
      </c>
      <c r="ANY49" s="463"/>
      <c r="ANZ49" s="448"/>
      <c r="AOB49" s="458"/>
      <c r="AOC49" s="447"/>
      <c r="AOD49" s="447"/>
      <c r="AOE49" s="447"/>
      <c r="AOF49" s="450">
        <f t="shared" si="3003"/>
        <v>0</v>
      </c>
      <c r="AOG49" s="447"/>
      <c r="AOH49" s="447"/>
      <c r="AOI49" s="447"/>
      <c r="AOJ49" s="447"/>
      <c r="AOK49" s="447"/>
      <c r="AOL49" s="449"/>
      <c r="AOM49" s="450">
        <f t="shared" si="3004"/>
        <v>0</v>
      </c>
      <c r="AON49" s="463"/>
      <c r="AOO49" s="448"/>
      <c r="AOQ49" s="458"/>
      <c r="AOR49" s="447"/>
      <c r="AOS49" s="447"/>
      <c r="AOT49" s="447"/>
      <c r="AOU49" s="450">
        <f t="shared" si="3005"/>
        <v>0</v>
      </c>
      <c r="AOV49" s="447"/>
      <c r="AOW49" s="447"/>
      <c r="AOX49" s="447"/>
      <c r="AOY49" s="447"/>
      <c r="AOZ49" s="447"/>
      <c r="APA49" s="449"/>
      <c r="APB49" s="450">
        <f t="shared" si="3006"/>
        <v>0</v>
      </c>
      <c r="APC49" s="463"/>
      <c r="APD49" s="448"/>
      <c r="APF49" s="458"/>
      <c r="APG49" s="447"/>
      <c r="APH49" s="447"/>
      <c r="API49" s="447"/>
      <c r="APJ49" s="450">
        <f t="shared" si="3007"/>
        <v>0</v>
      </c>
      <c r="APK49" s="447"/>
      <c r="APL49" s="447"/>
      <c r="APM49" s="447"/>
      <c r="APN49" s="447"/>
      <c r="APO49" s="447"/>
      <c r="APP49" s="449"/>
      <c r="APQ49" s="450">
        <f t="shared" si="3008"/>
        <v>0</v>
      </c>
      <c r="APR49" s="463"/>
      <c r="APS49" s="448"/>
      <c r="APU49" s="458"/>
      <c r="APV49" s="447"/>
      <c r="APW49" s="447"/>
      <c r="APX49" s="447"/>
      <c r="APY49" s="450">
        <f t="shared" si="3009"/>
        <v>0</v>
      </c>
      <c r="APZ49" s="447"/>
      <c r="AQA49" s="447"/>
      <c r="AQB49" s="447"/>
      <c r="AQC49" s="447"/>
      <c r="AQD49" s="447"/>
      <c r="AQE49" s="449"/>
      <c r="AQF49" s="450">
        <f t="shared" si="3010"/>
        <v>0</v>
      </c>
      <c r="AQG49" s="463"/>
      <c r="AQH49" s="448"/>
      <c r="AQJ49" s="458"/>
      <c r="AQK49" s="447"/>
      <c r="AQL49" s="447"/>
      <c r="AQM49" s="447"/>
      <c r="AQN49" s="450">
        <f t="shared" si="3011"/>
        <v>0</v>
      </c>
      <c r="AQO49" s="447"/>
      <c r="AQP49" s="447"/>
      <c r="AQQ49" s="447"/>
      <c r="AQR49" s="447"/>
      <c r="AQS49" s="447"/>
      <c r="AQT49" s="449"/>
      <c r="AQU49" s="450">
        <f t="shared" si="3012"/>
        <v>0</v>
      </c>
      <c r="AQV49" s="463"/>
      <c r="AQW49" s="448"/>
      <c r="AQY49" s="458"/>
      <c r="AQZ49" s="447"/>
      <c r="ARA49" s="447"/>
      <c r="ARB49" s="447"/>
      <c r="ARC49" s="450">
        <f t="shared" si="3013"/>
        <v>0</v>
      </c>
      <c r="ARD49" s="447"/>
      <c r="ARE49" s="447"/>
      <c r="ARF49" s="447"/>
      <c r="ARG49" s="447"/>
      <c r="ARH49" s="447"/>
      <c r="ARI49" s="449"/>
      <c r="ARJ49" s="450">
        <f t="shared" si="3014"/>
        <v>0</v>
      </c>
      <c r="ARK49" s="463"/>
      <c r="ARL49" s="448"/>
      <c r="ARN49" s="458"/>
      <c r="ARO49" s="447"/>
      <c r="ARP49" s="447"/>
      <c r="ARQ49" s="447"/>
      <c r="ARR49" s="450">
        <f t="shared" si="3015"/>
        <v>0</v>
      </c>
      <c r="ARS49" s="447"/>
      <c r="ART49" s="447"/>
      <c r="ARU49" s="447"/>
      <c r="ARV49" s="447"/>
      <c r="ARW49" s="447"/>
      <c r="ARX49" s="449"/>
      <c r="ARY49" s="450">
        <f t="shared" si="3016"/>
        <v>0</v>
      </c>
      <c r="ARZ49" s="463"/>
      <c r="ASA49" s="448"/>
      <c r="ASC49" s="458"/>
      <c r="ASD49" s="447"/>
      <c r="ASE49" s="447"/>
      <c r="ASF49" s="447"/>
      <c r="ASG49" s="450">
        <f t="shared" si="3017"/>
        <v>0</v>
      </c>
      <c r="ASH49" s="447"/>
      <c r="ASI49" s="447"/>
      <c r="ASJ49" s="447"/>
      <c r="ASK49" s="447"/>
      <c r="ASL49" s="447"/>
      <c r="ASM49" s="449"/>
      <c r="ASN49" s="450">
        <f t="shared" si="3018"/>
        <v>0</v>
      </c>
      <c r="ASO49" s="463"/>
      <c r="ASP49" s="448"/>
      <c r="ASR49" s="458"/>
      <c r="ASS49" s="447"/>
      <c r="AST49" s="447"/>
      <c r="ASU49" s="447"/>
      <c r="ASV49" s="450">
        <f t="shared" si="3019"/>
        <v>0</v>
      </c>
      <c r="ASW49" s="447"/>
      <c r="ASX49" s="447"/>
      <c r="ASY49" s="447"/>
      <c r="ASZ49" s="447"/>
      <c r="ATA49" s="447"/>
      <c r="ATB49" s="449"/>
      <c r="ATC49" s="450">
        <f t="shared" si="3020"/>
        <v>0</v>
      </c>
      <c r="ATD49" s="463"/>
      <c r="ATE49" s="448"/>
      <c r="ATG49" s="458"/>
      <c r="ATH49" s="447"/>
      <c r="ATI49" s="447"/>
      <c r="ATJ49" s="447"/>
      <c r="ATK49" s="450">
        <f t="shared" si="3021"/>
        <v>0</v>
      </c>
      <c r="ATL49" s="447"/>
      <c r="ATM49" s="447"/>
      <c r="ATN49" s="447"/>
      <c r="ATO49" s="447"/>
      <c r="ATP49" s="447"/>
      <c r="ATQ49" s="449"/>
      <c r="ATR49" s="450">
        <f t="shared" si="3022"/>
        <v>0</v>
      </c>
      <c r="ATS49" s="463"/>
      <c r="ATT49" s="448"/>
      <c r="ATV49" s="458"/>
      <c r="ATW49" s="447"/>
      <c r="ATX49" s="447"/>
      <c r="ATY49" s="447"/>
      <c r="ATZ49" s="450">
        <f t="shared" si="3023"/>
        <v>0</v>
      </c>
      <c r="AUA49" s="447"/>
      <c r="AUB49" s="447"/>
      <c r="AUC49" s="447"/>
      <c r="AUD49" s="447"/>
      <c r="AUE49" s="447"/>
      <c r="AUF49" s="449"/>
      <c r="AUG49" s="450">
        <f t="shared" si="3024"/>
        <v>0</v>
      </c>
      <c r="AUH49" s="463"/>
      <c r="AUI49" s="448"/>
      <c r="AUK49" s="458"/>
      <c r="AUL49" s="447"/>
      <c r="AUM49" s="447"/>
      <c r="AUN49" s="447"/>
      <c r="AUO49" s="450">
        <f t="shared" si="3025"/>
        <v>0</v>
      </c>
      <c r="AUP49" s="447"/>
      <c r="AUQ49" s="447"/>
      <c r="AUR49" s="447"/>
      <c r="AUS49" s="447"/>
      <c r="AUT49" s="447"/>
      <c r="AUU49" s="449"/>
      <c r="AUV49" s="450">
        <f t="shared" si="3026"/>
        <v>0</v>
      </c>
      <c r="AUW49" s="463"/>
      <c r="AUX49" s="448"/>
      <c r="AUZ49" s="458"/>
      <c r="AVA49" s="447"/>
      <c r="AVB49" s="447"/>
      <c r="AVC49" s="447"/>
      <c r="AVD49" s="450">
        <f t="shared" si="3027"/>
        <v>0</v>
      </c>
      <c r="AVE49" s="447"/>
      <c r="AVF49" s="447"/>
      <c r="AVG49" s="447"/>
      <c r="AVH49" s="447"/>
      <c r="AVI49" s="447"/>
      <c r="AVJ49" s="449"/>
      <c r="AVK49" s="450">
        <f t="shared" si="3028"/>
        <v>0</v>
      </c>
      <c r="AVL49" s="463"/>
      <c r="AVM49" s="448"/>
      <c r="AVO49" s="458"/>
      <c r="AVP49" s="447"/>
      <c r="AVQ49" s="447"/>
      <c r="AVR49" s="447"/>
      <c r="AVS49" s="450">
        <f t="shared" si="3029"/>
        <v>0</v>
      </c>
      <c r="AVT49" s="447"/>
      <c r="AVU49" s="447"/>
      <c r="AVV49" s="447"/>
      <c r="AVW49" s="447"/>
      <c r="AVX49" s="447"/>
      <c r="AVY49" s="449"/>
      <c r="AVZ49" s="450">
        <f t="shared" si="3030"/>
        <v>0</v>
      </c>
      <c r="AWA49" s="463"/>
      <c r="AWB49" s="448"/>
      <c r="AWD49" s="458"/>
      <c r="AWE49" s="447"/>
      <c r="AWF49" s="447"/>
      <c r="AWG49" s="447"/>
      <c r="AWH49" s="450">
        <f t="shared" si="3031"/>
        <v>0</v>
      </c>
      <c r="AWI49" s="447"/>
      <c r="AWJ49" s="447"/>
      <c r="AWK49" s="447"/>
      <c r="AWL49" s="447"/>
      <c r="AWM49" s="447"/>
      <c r="AWN49" s="449"/>
      <c r="AWO49" s="450">
        <f t="shared" si="3032"/>
        <v>0</v>
      </c>
      <c r="AWP49" s="463"/>
      <c r="AWQ49" s="448"/>
      <c r="AWS49" s="458"/>
      <c r="AWT49" s="447"/>
      <c r="AWU49" s="447"/>
      <c r="AWV49" s="447"/>
      <c r="AWW49" s="450">
        <f t="shared" si="3033"/>
        <v>0</v>
      </c>
      <c r="AWX49" s="447"/>
      <c r="AWY49" s="447"/>
      <c r="AWZ49" s="447"/>
      <c r="AXA49" s="447"/>
      <c r="AXB49" s="447"/>
      <c r="AXC49" s="449"/>
      <c r="AXD49" s="450">
        <f t="shared" si="3034"/>
        <v>0</v>
      </c>
      <c r="AXE49" s="463"/>
      <c r="AXF49" s="448"/>
      <c r="AXH49" s="458"/>
      <c r="AXI49" s="447"/>
      <c r="AXJ49" s="447"/>
      <c r="AXK49" s="447"/>
      <c r="AXL49" s="450">
        <f t="shared" si="3035"/>
        <v>0</v>
      </c>
      <c r="AXM49" s="447"/>
      <c r="AXN49" s="447"/>
      <c r="AXO49" s="447"/>
      <c r="AXP49" s="447"/>
      <c r="AXQ49" s="447"/>
      <c r="AXR49" s="449"/>
      <c r="AXS49" s="450">
        <f t="shared" si="3036"/>
        <v>0</v>
      </c>
      <c r="AXT49" s="463"/>
      <c r="AXU49" s="448"/>
      <c r="AXW49" s="458"/>
      <c r="AXX49" s="447"/>
      <c r="AXY49" s="447"/>
      <c r="AXZ49" s="447"/>
      <c r="AYA49" s="450">
        <f t="shared" si="3037"/>
        <v>0</v>
      </c>
      <c r="AYB49" s="447"/>
      <c r="AYC49" s="447"/>
      <c r="AYD49" s="447"/>
      <c r="AYE49" s="447"/>
      <c r="AYF49" s="447"/>
      <c r="AYG49" s="449"/>
      <c r="AYH49" s="450">
        <f t="shared" si="3038"/>
        <v>0</v>
      </c>
      <c r="AYI49" s="463"/>
      <c r="AYJ49" s="448"/>
      <c r="AYL49" s="458"/>
      <c r="AYM49" s="447"/>
      <c r="AYN49" s="447"/>
      <c r="AYO49" s="447"/>
      <c r="AYP49" s="450">
        <f t="shared" si="3039"/>
        <v>0</v>
      </c>
      <c r="AYQ49" s="447"/>
      <c r="AYR49" s="447"/>
      <c r="AYS49" s="447"/>
      <c r="AYT49" s="447"/>
      <c r="AYU49" s="447"/>
      <c r="AYV49" s="449"/>
      <c r="AYW49" s="450">
        <f t="shared" si="3040"/>
        <v>0</v>
      </c>
      <c r="AYX49" s="463"/>
      <c r="AYY49" s="448"/>
      <c r="AZA49" s="458"/>
      <c r="AZB49" s="447"/>
      <c r="AZC49" s="447"/>
      <c r="AZD49" s="447"/>
      <c r="AZE49" s="450">
        <f t="shared" si="3041"/>
        <v>0</v>
      </c>
      <c r="AZF49" s="447"/>
      <c r="AZG49" s="447"/>
      <c r="AZH49" s="447"/>
      <c r="AZI49" s="447"/>
      <c r="AZJ49" s="447"/>
      <c r="AZK49" s="449"/>
      <c r="AZL49" s="450">
        <f t="shared" si="3042"/>
        <v>0</v>
      </c>
      <c r="AZM49" s="463"/>
      <c r="AZN49" s="448"/>
      <c r="AZP49" s="458"/>
      <c r="AZQ49" s="447"/>
      <c r="AZR49" s="447"/>
      <c r="AZS49" s="447"/>
      <c r="AZT49" s="450">
        <f t="shared" si="3043"/>
        <v>0</v>
      </c>
      <c r="AZU49" s="447"/>
      <c r="AZV49" s="447"/>
      <c r="AZW49" s="447"/>
      <c r="AZX49" s="447"/>
      <c r="AZY49" s="447"/>
      <c r="AZZ49" s="449"/>
      <c r="BAA49" s="450">
        <f t="shared" si="3044"/>
        <v>0</v>
      </c>
      <c r="BAB49" s="463"/>
      <c r="BAC49" s="448"/>
      <c r="BAE49" s="458"/>
      <c r="BAF49" s="447"/>
      <c r="BAG49" s="447"/>
      <c r="BAH49" s="447"/>
      <c r="BAI49" s="450">
        <f t="shared" si="3045"/>
        <v>0</v>
      </c>
      <c r="BAJ49" s="447"/>
      <c r="BAK49" s="447"/>
      <c r="BAL49" s="447"/>
      <c r="BAM49" s="447"/>
      <c r="BAN49" s="447"/>
      <c r="BAO49" s="449"/>
      <c r="BAP49" s="450">
        <f t="shared" si="3046"/>
        <v>0</v>
      </c>
      <c r="BAQ49" s="463"/>
      <c r="BAR49" s="448"/>
      <c r="BAT49" s="458"/>
      <c r="BAU49" s="447"/>
      <c r="BAV49" s="447"/>
      <c r="BAW49" s="447"/>
      <c r="BAX49" s="450">
        <f t="shared" si="3047"/>
        <v>0</v>
      </c>
      <c r="BAY49" s="447"/>
      <c r="BAZ49" s="447"/>
      <c r="BBA49" s="447"/>
      <c r="BBB49" s="447"/>
      <c r="BBC49" s="447"/>
      <c r="BBD49" s="449"/>
      <c r="BBE49" s="450">
        <f t="shared" si="3048"/>
        <v>0</v>
      </c>
      <c r="BBF49" s="463"/>
      <c r="BBG49" s="448"/>
      <c r="BBI49" s="458"/>
      <c r="BBJ49" s="447"/>
      <c r="BBK49" s="447"/>
      <c r="BBL49" s="447"/>
      <c r="BBM49" s="450">
        <f t="shared" si="3049"/>
        <v>0</v>
      </c>
      <c r="BBN49" s="447"/>
      <c r="BBO49" s="447"/>
      <c r="BBP49" s="447"/>
      <c r="BBQ49" s="447"/>
      <c r="BBR49" s="447"/>
      <c r="BBS49" s="449"/>
      <c r="BBT49" s="450">
        <f t="shared" si="3050"/>
        <v>0</v>
      </c>
      <c r="BBU49" s="463"/>
      <c r="BBV49" s="448"/>
      <c r="BBX49" s="458"/>
      <c r="BBY49" s="447"/>
      <c r="BBZ49" s="447"/>
      <c r="BCA49" s="447"/>
      <c r="BCB49" s="450">
        <f t="shared" si="3051"/>
        <v>0</v>
      </c>
      <c r="BCC49" s="447"/>
      <c r="BCD49" s="447"/>
      <c r="BCE49" s="447"/>
      <c r="BCF49" s="447"/>
      <c r="BCG49" s="447"/>
      <c r="BCH49" s="449"/>
      <c r="BCI49" s="450">
        <f t="shared" si="3052"/>
        <v>0</v>
      </c>
      <c r="BCJ49" s="463"/>
      <c r="BCK49" s="448"/>
      <c r="BCM49" s="458"/>
      <c r="BCN49" s="447"/>
      <c r="BCO49" s="447"/>
      <c r="BCP49" s="447"/>
      <c r="BCQ49" s="450">
        <f t="shared" si="3053"/>
        <v>0</v>
      </c>
      <c r="BCR49" s="447"/>
      <c r="BCS49" s="447"/>
      <c r="BCT49" s="447"/>
      <c r="BCU49" s="447"/>
      <c r="BCV49" s="447"/>
      <c r="BCW49" s="449"/>
      <c r="BCX49" s="450">
        <f t="shared" si="3054"/>
        <v>0</v>
      </c>
      <c r="BCY49" s="463"/>
      <c r="BCZ49" s="448"/>
      <c r="BDB49" s="458"/>
      <c r="BDC49" s="447"/>
      <c r="BDD49" s="447"/>
      <c r="BDE49" s="447"/>
      <c r="BDF49" s="450">
        <f t="shared" si="3055"/>
        <v>0</v>
      </c>
      <c r="BDG49" s="447"/>
      <c r="BDH49" s="447"/>
      <c r="BDI49" s="447"/>
      <c r="BDJ49" s="447"/>
      <c r="BDK49" s="447"/>
      <c r="BDL49" s="449"/>
      <c r="BDM49" s="450">
        <f t="shared" si="3056"/>
        <v>0</v>
      </c>
      <c r="BDN49" s="463"/>
      <c r="BDO49" s="448"/>
      <c r="BDQ49" s="458"/>
      <c r="BDR49" s="447"/>
      <c r="BDS49" s="447"/>
      <c r="BDT49" s="447"/>
      <c r="BDU49" s="450">
        <f t="shared" si="3057"/>
        <v>0</v>
      </c>
      <c r="BDV49" s="447"/>
      <c r="BDW49" s="447"/>
      <c r="BDX49" s="447"/>
      <c r="BDY49" s="447"/>
      <c r="BDZ49" s="447"/>
      <c r="BEA49" s="449"/>
      <c r="BEB49" s="450">
        <f t="shared" si="3058"/>
        <v>0</v>
      </c>
      <c r="BEC49" s="463"/>
      <c r="BED49" s="448"/>
      <c r="BEF49" s="458"/>
      <c r="BEG49" s="447"/>
      <c r="BEH49" s="447"/>
      <c r="BEI49" s="447"/>
      <c r="BEJ49" s="450">
        <f t="shared" si="3059"/>
        <v>0</v>
      </c>
      <c r="BEK49" s="447"/>
      <c r="BEL49" s="447"/>
      <c r="BEM49" s="447"/>
      <c r="BEN49" s="447"/>
      <c r="BEO49" s="447"/>
      <c r="BEP49" s="449"/>
      <c r="BEQ49" s="450">
        <f t="shared" si="3060"/>
        <v>0</v>
      </c>
      <c r="BER49" s="463"/>
      <c r="BES49" s="448"/>
      <c r="BEU49" s="458"/>
      <c r="BEV49" s="447"/>
      <c r="BEW49" s="447"/>
      <c r="BEX49" s="447"/>
      <c r="BEY49" s="450">
        <f t="shared" si="3061"/>
        <v>0</v>
      </c>
      <c r="BEZ49" s="447"/>
      <c r="BFA49" s="447"/>
      <c r="BFB49" s="447"/>
      <c r="BFC49" s="447"/>
      <c r="BFD49" s="447"/>
      <c r="BFE49" s="449"/>
      <c r="BFF49" s="450">
        <f t="shared" si="3062"/>
        <v>0</v>
      </c>
      <c r="BFG49" s="463"/>
      <c r="BFH49" s="448"/>
      <c r="BFJ49" s="458"/>
      <c r="BFK49" s="447"/>
      <c r="BFL49" s="447"/>
      <c r="BFM49" s="447"/>
      <c r="BFN49" s="450">
        <f t="shared" si="3063"/>
        <v>0</v>
      </c>
      <c r="BFO49" s="447"/>
      <c r="BFP49" s="447"/>
      <c r="BFQ49" s="447"/>
      <c r="BFR49" s="447"/>
      <c r="BFS49" s="447"/>
      <c r="BFT49" s="449"/>
      <c r="BFU49" s="450">
        <f t="shared" si="3064"/>
        <v>0</v>
      </c>
      <c r="BFV49" s="463"/>
      <c r="BFW49" s="448"/>
      <c r="BFY49" s="458"/>
      <c r="BFZ49" s="447"/>
      <c r="BGA49" s="447"/>
      <c r="BGB49" s="447"/>
      <c r="BGC49" s="450">
        <f t="shared" si="3065"/>
        <v>0</v>
      </c>
      <c r="BGD49" s="447"/>
      <c r="BGE49" s="447"/>
      <c r="BGF49" s="447"/>
      <c r="BGG49" s="447"/>
      <c r="BGH49" s="447"/>
      <c r="BGI49" s="449"/>
      <c r="BGJ49" s="450">
        <f t="shared" si="3066"/>
        <v>0</v>
      </c>
      <c r="BGK49" s="463"/>
      <c r="BGL49" s="448"/>
      <c r="BGN49" s="458"/>
      <c r="BGO49" s="447"/>
      <c r="BGP49" s="447"/>
      <c r="BGQ49" s="447"/>
      <c r="BGR49" s="450">
        <f t="shared" si="3067"/>
        <v>0</v>
      </c>
      <c r="BGS49" s="447"/>
      <c r="BGT49" s="447"/>
      <c r="BGU49" s="447"/>
      <c r="BGV49" s="447"/>
      <c r="BGW49" s="447"/>
      <c r="BGX49" s="449"/>
      <c r="BGY49" s="450">
        <f t="shared" si="3068"/>
        <v>0</v>
      </c>
      <c r="BGZ49" s="463"/>
      <c r="BHA49" s="448"/>
      <c r="BHC49" s="458"/>
      <c r="BHD49" s="447"/>
      <c r="BHE49" s="447"/>
      <c r="BHF49" s="447"/>
      <c r="BHG49" s="450">
        <f t="shared" si="3069"/>
        <v>0</v>
      </c>
      <c r="BHH49" s="447"/>
      <c r="BHI49" s="447"/>
      <c r="BHJ49" s="447"/>
      <c r="BHK49" s="447"/>
      <c r="BHL49" s="447"/>
      <c r="BHM49" s="449"/>
      <c r="BHN49" s="450">
        <f t="shared" si="3070"/>
        <v>0</v>
      </c>
      <c r="BHO49" s="463"/>
      <c r="BHP49" s="448"/>
      <c r="BHR49" s="458"/>
      <c r="BHS49" s="447"/>
      <c r="BHT49" s="447"/>
      <c r="BHU49" s="447"/>
      <c r="BHV49" s="450">
        <f t="shared" si="3071"/>
        <v>0</v>
      </c>
      <c r="BHW49" s="447"/>
      <c r="BHX49" s="447"/>
      <c r="BHY49" s="447"/>
      <c r="BHZ49" s="447"/>
      <c r="BIA49" s="447"/>
      <c r="BIB49" s="449"/>
      <c r="BIC49" s="450">
        <f t="shared" si="3072"/>
        <v>0</v>
      </c>
      <c r="BID49" s="463"/>
      <c r="BIE49" s="448"/>
      <c r="BIG49" s="458"/>
      <c r="BIH49" s="447"/>
      <c r="BII49" s="447"/>
      <c r="BIJ49" s="447"/>
      <c r="BIK49" s="450">
        <f t="shared" si="3073"/>
        <v>0</v>
      </c>
      <c r="BIL49" s="447"/>
      <c r="BIM49" s="447"/>
      <c r="BIN49" s="447"/>
      <c r="BIO49" s="447"/>
      <c r="BIP49" s="447"/>
      <c r="BIQ49" s="449"/>
      <c r="BIR49" s="450">
        <f t="shared" si="3074"/>
        <v>0</v>
      </c>
      <c r="BIS49" s="463"/>
      <c r="BIT49" s="448"/>
      <c r="BIV49" s="458"/>
      <c r="BIW49" s="447"/>
      <c r="BIX49" s="447"/>
      <c r="BIY49" s="447"/>
      <c r="BIZ49" s="450">
        <f t="shared" si="3075"/>
        <v>0</v>
      </c>
      <c r="BJA49" s="447"/>
      <c r="BJB49" s="447"/>
      <c r="BJC49" s="447"/>
      <c r="BJD49" s="447"/>
      <c r="BJE49" s="447"/>
      <c r="BJF49" s="449"/>
      <c r="BJG49" s="450">
        <f t="shared" si="3076"/>
        <v>0</v>
      </c>
      <c r="BJH49" s="463"/>
      <c r="BJI49" s="448"/>
      <c r="BJK49" s="458"/>
      <c r="BJL49" s="447"/>
      <c r="BJM49" s="447"/>
      <c r="BJN49" s="447"/>
      <c r="BJO49" s="450">
        <f t="shared" si="3077"/>
        <v>0</v>
      </c>
      <c r="BJP49" s="447"/>
      <c r="BJQ49" s="447"/>
      <c r="BJR49" s="447"/>
      <c r="BJS49" s="447"/>
      <c r="BJT49" s="447"/>
      <c r="BJU49" s="449"/>
      <c r="BJV49" s="450">
        <f t="shared" si="3078"/>
        <v>0</v>
      </c>
      <c r="BJW49" s="463"/>
      <c r="BJX49" s="448"/>
      <c r="BJZ49" s="458"/>
      <c r="BKA49" s="447"/>
      <c r="BKB49" s="447"/>
      <c r="BKC49" s="447"/>
      <c r="BKD49" s="450">
        <f t="shared" si="3079"/>
        <v>0</v>
      </c>
      <c r="BKE49" s="447"/>
      <c r="BKF49" s="447"/>
      <c r="BKG49" s="447"/>
      <c r="BKH49" s="447"/>
      <c r="BKI49" s="447"/>
      <c r="BKJ49" s="449"/>
      <c r="BKK49" s="450">
        <f t="shared" si="3080"/>
        <v>0</v>
      </c>
      <c r="BKL49" s="463"/>
      <c r="BKM49" s="448"/>
      <c r="BKO49" s="458"/>
      <c r="BKP49" s="447"/>
      <c r="BKQ49" s="447"/>
      <c r="BKR49" s="447"/>
      <c r="BKS49" s="450">
        <f t="shared" si="3081"/>
        <v>0</v>
      </c>
      <c r="BKT49" s="447"/>
      <c r="BKU49" s="447"/>
      <c r="BKV49" s="447"/>
      <c r="BKW49" s="447"/>
      <c r="BKX49" s="447"/>
      <c r="BKY49" s="449"/>
      <c r="BKZ49" s="450">
        <f t="shared" si="3082"/>
        <v>0</v>
      </c>
      <c r="BLA49" s="463"/>
      <c r="BLB49" s="448"/>
      <c r="BLD49" s="458"/>
      <c r="BLE49" s="447"/>
      <c r="BLF49" s="447"/>
      <c r="BLG49" s="447"/>
      <c r="BLH49" s="450">
        <f t="shared" si="3083"/>
        <v>0</v>
      </c>
      <c r="BLI49" s="447"/>
      <c r="BLJ49" s="447"/>
      <c r="BLK49" s="447"/>
      <c r="BLL49" s="447"/>
      <c r="BLM49" s="447"/>
      <c r="BLN49" s="449"/>
      <c r="BLO49" s="450">
        <f t="shared" si="3084"/>
        <v>0</v>
      </c>
      <c r="BLP49" s="463"/>
      <c r="BLQ49" s="448"/>
      <c r="BLS49" s="458"/>
      <c r="BLT49" s="447"/>
      <c r="BLU49" s="447"/>
      <c r="BLV49" s="447"/>
      <c r="BLW49" s="450">
        <f t="shared" si="3085"/>
        <v>0</v>
      </c>
      <c r="BLX49" s="447"/>
      <c r="BLY49" s="447"/>
      <c r="BLZ49" s="447"/>
      <c r="BMA49" s="447"/>
      <c r="BMB49" s="447"/>
      <c r="BMC49" s="449"/>
      <c r="BMD49" s="450">
        <f t="shared" si="3086"/>
        <v>0</v>
      </c>
      <c r="BME49" s="463"/>
      <c r="BMF49" s="448"/>
      <c r="BMH49" s="458"/>
      <c r="BMI49" s="447"/>
      <c r="BMJ49" s="447"/>
      <c r="BMK49" s="447"/>
      <c r="BML49" s="450">
        <f t="shared" si="3087"/>
        <v>0</v>
      </c>
      <c r="BMM49" s="447"/>
      <c r="BMN49" s="447"/>
      <c r="BMO49" s="447"/>
      <c r="BMP49" s="447"/>
      <c r="BMQ49" s="447"/>
      <c r="BMR49" s="449"/>
      <c r="BMS49" s="450">
        <f t="shared" si="3088"/>
        <v>0</v>
      </c>
      <c r="BMT49" s="463"/>
      <c r="BMU49" s="448"/>
      <c r="BMW49" s="458"/>
      <c r="BMX49" s="447"/>
      <c r="BMY49" s="447"/>
      <c r="BMZ49" s="447"/>
      <c r="BNA49" s="450">
        <f t="shared" si="3089"/>
        <v>0</v>
      </c>
      <c r="BNB49" s="447"/>
      <c r="BNC49" s="447"/>
      <c r="BND49" s="447"/>
      <c r="BNE49" s="447"/>
      <c r="BNF49" s="447"/>
      <c r="BNG49" s="449"/>
      <c r="BNH49" s="450">
        <f t="shared" si="3090"/>
        <v>0</v>
      </c>
      <c r="BNI49" s="463"/>
      <c r="BNJ49" s="448"/>
      <c r="BNL49" s="458"/>
      <c r="BNM49" s="447"/>
      <c r="BNN49" s="447"/>
      <c r="BNO49" s="447"/>
      <c r="BNP49" s="450">
        <f t="shared" si="3091"/>
        <v>0</v>
      </c>
      <c r="BNQ49" s="447"/>
      <c r="BNR49" s="447"/>
      <c r="BNS49" s="447"/>
      <c r="BNT49" s="447"/>
      <c r="BNU49" s="447"/>
      <c r="BNV49" s="449"/>
      <c r="BNW49" s="450">
        <f t="shared" si="3092"/>
        <v>0</v>
      </c>
      <c r="BNX49" s="463"/>
      <c r="BNY49" s="448"/>
      <c r="BOA49" s="458"/>
      <c r="BOB49" s="447"/>
      <c r="BOC49" s="447"/>
      <c r="BOD49" s="447"/>
      <c r="BOE49" s="450">
        <f t="shared" si="3093"/>
        <v>0</v>
      </c>
      <c r="BOF49" s="447"/>
      <c r="BOG49" s="447"/>
      <c r="BOH49" s="447"/>
      <c r="BOI49" s="447"/>
      <c r="BOJ49" s="447"/>
      <c r="BOK49" s="449"/>
      <c r="BOL49" s="450">
        <f t="shared" si="3094"/>
        <v>0</v>
      </c>
      <c r="BOM49" s="463"/>
      <c r="BON49" s="448"/>
      <c r="BOP49" s="458"/>
      <c r="BOQ49" s="447"/>
      <c r="BOR49" s="447"/>
      <c r="BOS49" s="447"/>
      <c r="BOT49" s="450">
        <f t="shared" si="3095"/>
        <v>0</v>
      </c>
      <c r="BOU49" s="447"/>
      <c r="BOV49" s="447"/>
      <c r="BOW49" s="447"/>
      <c r="BOX49" s="447"/>
      <c r="BOY49" s="447"/>
      <c r="BOZ49" s="449"/>
      <c r="BPA49" s="450">
        <f t="shared" si="3096"/>
        <v>0</v>
      </c>
      <c r="BPB49" s="463"/>
      <c r="BPC49" s="448"/>
      <c r="BPE49" s="458"/>
      <c r="BPF49" s="447"/>
      <c r="BPG49" s="447"/>
      <c r="BPH49" s="447"/>
      <c r="BPI49" s="450">
        <f t="shared" si="3097"/>
        <v>0</v>
      </c>
      <c r="BPJ49" s="447"/>
      <c r="BPK49" s="447"/>
      <c r="BPL49" s="447"/>
      <c r="BPM49" s="447"/>
      <c r="BPN49" s="447"/>
      <c r="BPO49" s="449"/>
      <c r="BPP49" s="450">
        <f t="shared" si="3098"/>
        <v>0</v>
      </c>
      <c r="BPQ49" s="463"/>
      <c r="BPR49" s="448"/>
      <c r="BPT49" s="458"/>
      <c r="BPU49" s="447"/>
      <c r="BPV49" s="447"/>
      <c r="BPW49" s="447"/>
      <c r="BPX49" s="450">
        <f t="shared" si="3099"/>
        <v>0</v>
      </c>
      <c r="BPY49" s="447"/>
      <c r="BPZ49" s="447"/>
      <c r="BQA49" s="447"/>
      <c r="BQB49" s="447"/>
      <c r="BQC49" s="447"/>
      <c r="BQD49" s="449"/>
      <c r="BQE49" s="450">
        <f t="shared" si="3100"/>
        <v>0</v>
      </c>
      <c r="BQF49" s="463"/>
      <c r="BQG49" s="448"/>
      <c r="BQI49" s="458"/>
      <c r="BQJ49" s="447"/>
      <c r="BQK49" s="447"/>
      <c r="BQL49" s="447"/>
      <c r="BQM49" s="450">
        <f t="shared" si="3101"/>
        <v>0</v>
      </c>
      <c r="BQN49" s="447"/>
      <c r="BQO49" s="447"/>
      <c r="BQP49" s="447"/>
      <c r="BQQ49" s="447"/>
      <c r="BQR49" s="447"/>
      <c r="BQS49" s="449"/>
      <c r="BQT49" s="450">
        <f t="shared" si="3102"/>
        <v>0</v>
      </c>
      <c r="BQU49" s="463"/>
      <c r="BQV49" s="448"/>
      <c r="BQX49" s="458"/>
      <c r="BQY49" s="447"/>
      <c r="BQZ49" s="447"/>
      <c r="BRA49" s="447"/>
      <c r="BRB49" s="450">
        <f t="shared" si="3103"/>
        <v>0</v>
      </c>
      <c r="BRC49" s="447"/>
      <c r="BRD49" s="447"/>
      <c r="BRE49" s="447"/>
      <c r="BRF49" s="447"/>
      <c r="BRG49" s="447"/>
      <c r="BRH49" s="449"/>
      <c r="BRI49" s="450">
        <f t="shared" si="3104"/>
        <v>0</v>
      </c>
      <c r="BRJ49" s="463"/>
      <c r="BRK49" s="448"/>
      <c r="BRM49" s="458"/>
      <c r="BRN49" s="447"/>
      <c r="BRO49" s="447"/>
      <c r="BRP49" s="447"/>
      <c r="BRQ49" s="450">
        <f t="shared" si="3105"/>
        <v>0</v>
      </c>
      <c r="BRR49" s="447"/>
      <c r="BRS49" s="447"/>
      <c r="BRT49" s="447"/>
      <c r="BRU49" s="447"/>
      <c r="BRV49" s="447"/>
      <c r="BRW49" s="449"/>
      <c r="BRX49" s="450">
        <f t="shared" si="3106"/>
        <v>0</v>
      </c>
      <c r="BRY49" s="463"/>
      <c r="BRZ49" s="448"/>
      <c r="BSB49" s="458"/>
      <c r="BSC49" s="447"/>
      <c r="BSD49" s="447"/>
      <c r="BSE49" s="447"/>
      <c r="BSF49" s="450">
        <f t="shared" si="3107"/>
        <v>0</v>
      </c>
      <c r="BSG49" s="447"/>
      <c r="BSH49" s="447"/>
      <c r="BSI49" s="447"/>
      <c r="BSJ49" s="447"/>
      <c r="BSK49" s="447"/>
      <c r="BSL49" s="449"/>
      <c r="BSM49" s="450">
        <f t="shared" si="3108"/>
        <v>0</v>
      </c>
      <c r="BSN49" s="463"/>
      <c r="BSO49" s="448"/>
      <c r="BSQ49" s="458"/>
      <c r="BSR49" s="447"/>
      <c r="BSS49" s="447"/>
      <c r="BST49" s="447"/>
      <c r="BSU49" s="450">
        <f t="shared" si="3109"/>
        <v>0</v>
      </c>
      <c r="BSV49" s="447"/>
      <c r="BSW49" s="447"/>
      <c r="BSX49" s="447"/>
      <c r="BSY49" s="447"/>
      <c r="BSZ49" s="447"/>
      <c r="BTA49" s="449"/>
      <c r="BTB49" s="450">
        <f t="shared" si="3110"/>
        <v>0</v>
      </c>
      <c r="BTC49" s="463"/>
      <c r="BTD49" s="448"/>
      <c r="BTF49" s="458"/>
      <c r="BTG49" s="447"/>
      <c r="BTH49" s="447"/>
      <c r="BTI49" s="447"/>
      <c r="BTJ49" s="450">
        <f t="shared" si="3111"/>
        <v>0</v>
      </c>
      <c r="BTK49" s="447"/>
      <c r="BTL49" s="447"/>
      <c r="BTM49" s="447"/>
      <c r="BTN49" s="447"/>
      <c r="BTO49" s="447"/>
      <c r="BTP49" s="449"/>
      <c r="BTQ49" s="450">
        <f t="shared" si="3112"/>
        <v>0</v>
      </c>
      <c r="BTR49" s="463"/>
      <c r="BTS49" s="448"/>
      <c r="BTU49" s="458"/>
      <c r="BTV49" s="447"/>
      <c r="BTW49" s="447"/>
      <c r="BTX49" s="447"/>
      <c r="BTY49" s="450">
        <f t="shared" si="3113"/>
        <v>0</v>
      </c>
      <c r="BTZ49" s="447"/>
      <c r="BUA49" s="447"/>
      <c r="BUB49" s="447"/>
      <c r="BUC49" s="447"/>
      <c r="BUD49" s="447"/>
      <c r="BUE49" s="449"/>
      <c r="BUF49" s="450">
        <f t="shared" si="3114"/>
        <v>0</v>
      </c>
      <c r="BUG49" s="463"/>
      <c r="BUH49" s="448"/>
      <c r="BUJ49" s="458"/>
      <c r="BUK49" s="447"/>
      <c r="BUL49" s="447"/>
      <c r="BUM49" s="447"/>
      <c r="BUN49" s="450">
        <f t="shared" si="3115"/>
        <v>0</v>
      </c>
      <c r="BUO49" s="447"/>
      <c r="BUP49" s="447"/>
      <c r="BUQ49" s="447"/>
      <c r="BUR49" s="447"/>
      <c r="BUS49" s="447"/>
      <c r="BUT49" s="449"/>
      <c r="BUU49" s="450">
        <f t="shared" si="3116"/>
        <v>0</v>
      </c>
      <c r="BUV49" s="463"/>
      <c r="BUW49" s="448"/>
      <c r="BUY49" s="458"/>
      <c r="BUZ49" s="447"/>
      <c r="BVA49" s="447"/>
      <c r="BVB49" s="447"/>
      <c r="BVC49" s="450">
        <f t="shared" si="3117"/>
        <v>0</v>
      </c>
      <c r="BVD49" s="447"/>
      <c r="BVE49" s="447"/>
      <c r="BVF49" s="447"/>
      <c r="BVG49" s="447"/>
      <c r="BVH49" s="447"/>
      <c r="BVI49" s="449"/>
      <c r="BVJ49" s="450">
        <f t="shared" si="3118"/>
        <v>0</v>
      </c>
      <c r="BVK49" s="463"/>
      <c r="BVL49" s="448"/>
      <c r="BVN49" s="458"/>
      <c r="BVO49" s="447"/>
      <c r="BVP49" s="447"/>
      <c r="BVQ49" s="447"/>
      <c r="BVR49" s="450">
        <f t="shared" si="3119"/>
        <v>0</v>
      </c>
      <c r="BVS49" s="447"/>
      <c r="BVT49" s="447"/>
      <c r="BVU49" s="447"/>
      <c r="BVV49" s="447"/>
      <c r="BVW49" s="447"/>
      <c r="BVX49" s="449"/>
      <c r="BVY49" s="450">
        <f t="shared" si="3120"/>
        <v>0</v>
      </c>
      <c r="BVZ49" s="463"/>
      <c r="BWA49" s="448"/>
    </row>
    <row r="50" spans="2:1951" ht="15" customHeight="1" x14ac:dyDescent="0.2">
      <c r="B50" s="452" t="s">
        <v>319</v>
      </c>
      <c r="C50" s="462">
        <f t="shared" ref="C50:P50" si="3121">SUM(C51:C54)</f>
        <v>0</v>
      </c>
      <c r="D50" s="450">
        <f t="shared" si="3121"/>
        <v>0</v>
      </c>
      <c r="E50" s="450">
        <f t="shared" si="3121"/>
        <v>0</v>
      </c>
      <c r="F50" s="450">
        <f t="shared" si="3121"/>
        <v>0</v>
      </c>
      <c r="G50" s="450">
        <f t="shared" si="3121"/>
        <v>0</v>
      </c>
      <c r="H50" s="450">
        <f t="shared" si="3121"/>
        <v>0</v>
      </c>
      <c r="I50" s="450">
        <f t="shared" si="3121"/>
        <v>0</v>
      </c>
      <c r="J50" s="450">
        <f t="shared" si="3121"/>
        <v>0</v>
      </c>
      <c r="K50" s="450">
        <f t="shared" si="3121"/>
        <v>0</v>
      </c>
      <c r="L50" s="450">
        <f t="shared" si="3121"/>
        <v>0</v>
      </c>
      <c r="M50" s="450">
        <f t="shared" si="3121"/>
        <v>0</v>
      </c>
      <c r="N50" s="450">
        <f t="shared" si="3121"/>
        <v>0</v>
      </c>
      <c r="O50" s="450">
        <f t="shared" si="3121"/>
        <v>0</v>
      </c>
      <c r="P50" s="451">
        <f t="shared" si="3121"/>
        <v>0</v>
      </c>
      <c r="R50" s="457">
        <f t="shared" ref="R50:AE50" si="3122">SUM(R51:R54)</f>
        <v>0</v>
      </c>
      <c r="S50" s="450">
        <f t="shared" si="3122"/>
        <v>0</v>
      </c>
      <c r="T50" s="450">
        <f t="shared" si="3122"/>
        <v>0</v>
      </c>
      <c r="U50" s="450">
        <f t="shared" si="3122"/>
        <v>0</v>
      </c>
      <c r="V50" s="450">
        <f t="shared" si="3122"/>
        <v>0</v>
      </c>
      <c r="W50" s="450">
        <f t="shared" si="3122"/>
        <v>0</v>
      </c>
      <c r="X50" s="450">
        <f t="shared" si="3122"/>
        <v>0</v>
      </c>
      <c r="Y50" s="450">
        <f t="shared" si="3122"/>
        <v>0</v>
      </c>
      <c r="Z50" s="450">
        <f t="shared" si="3122"/>
        <v>0</v>
      </c>
      <c r="AA50" s="450">
        <f t="shared" si="3122"/>
        <v>0</v>
      </c>
      <c r="AB50" s="450">
        <f t="shared" si="3122"/>
        <v>0</v>
      </c>
      <c r="AC50" s="450">
        <f t="shared" si="3122"/>
        <v>0</v>
      </c>
      <c r="AD50" s="450">
        <f t="shared" si="3122"/>
        <v>0</v>
      </c>
      <c r="AE50" s="451">
        <f t="shared" si="3122"/>
        <v>0</v>
      </c>
      <c r="AG50" s="457">
        <f t="shared" ref="AG50:AT50" si="3123">SUM(AG51:AG54)</f>
        <v>0</v>
      </c>
      <c r="AH50" s="450">
        <f t="shared" si="3123"/>
        <v>0</v>
      </c>
      <c r="AI50" s="450">
        <f t="shared" si="3123"/>
        <v>0</v>
      </c>
      <c r="AJ50" s="450">
        <f t="shared" si="3123"/>
        <v>0</v>
      </c>
      <c r="AK50" s="450">
        <f t="shared" si="3123"/>
        <v>0</v>
      </c>
      <c r="AL50" s="450">
        <f t="shared" si="3123"/>
        <v>0</v>
      </c>
      <c r="AM50" s="450">
        <f t="shared" si="3123"/>
        <v>0</v>
      </c>
      <c r="AN50" s="450">
        <f t="shared" si="3123"/>
        <v>0</v>
      </c>
      <c r="AO50" s="450">
        <f t="shared" si="3123"/>
        <v>0</v>
      </c>
      <c r="AP50" s="450">
        <f t="shared" si="3123"/>
        <v>0</v>
      </c>
      <c r="AQ50" s="450">
        <f t="shared" si="3123"/>
        <v>0</v>
      </c>
      <c r="AR50" s="450">
        <f t="shared" si="3123"/>
        <v>0</v>
      </c>
      <c r="AS50" s="450">
        <f t="shared" si="3123"/>
        <v>0</v>
      </c>
      <c r="AT50" s="451">
        <f t="shared" si="3123"/>
        <v>0</v>
      </c>
      <c r="AV50" s="457">
        <f t="shared" ref="AV50:BI50" si="3124">SUM(AV51:AV54)</f>
        <v>0</v>
      </c>
      <c r="AW50" s="450">
        <f t="shared" si="3124"/>
        <v>0</v>
      </c>
      <c r="AX50" s="450">
        <f t="shared" si="3124"/>
        <v>0</v>
      </c>
      <c r="AY50" s="450">
        <f t="shared" si="3124"/>
        <v>0</v>
      </c>
      <c r="AZ50" s="450">
        <f t="shared" si="3124"/>
        <v>0</v>
      </c>
      <c r="BA50" s="450">
        <f t="shared" si="3124"/>
        <v>0</v>
      </c>
      <c r="BB50" s="450">
        <f t="shared" si="3124"/>
        <v>0</v>
      </c>
      <c r="BC50" s="450">
        <f t="shared" si="3124"/>
        <v>0</v>
      </c>
      <c r="BD50" s="450">
        <f t="shared" si="3124"/>
        <v>0</v>
      </c>
      <c r="BE50" s="450">
        <f t="shared" si="3124"/>
        <v>0</v>
      </c>
      <c r="BF50" s="450">
        <f t="shared" si="3124"/>
        <v>0</v>
      </c>
      <c r="BG50" s="450">
        <f t="shared" si="3124"/>
        <v>0</v>
      </c>
      <c r="BH50" s="450">
        <f t="shared" si="3124"/>
        <v>0</v>
      </c>
      <c r="BI50" s="451">
        <f t="shared" si="3124"/>
        <v>0</v>
      </c>
      <c r="BK50" s="457">
        <f t="shared" ref="BK50:BX50" si="3125">SUM(BK51:BK54)</f>
        <v>0</v>
      </c>
      <c r="BL50" s="450">
        <f t="shared" si="3125"/>
        <v>0</v>
      </c>
      <c r="BM50" s="450">
        <f t="shared" si="3125"/>
        <v>0</v>
      </c>
      <c r="BN50" s="450">
        <f t="shared" si="3125"/>
        <v>0</v>
      </c>
      <c r="BO50" s="450">
        <f t="shared" si="3125"/>
        <v>0</v>
      </c>
      <c r="BP50" s="450">
        <f t="shared" si="3125"/>
        <v>0</v>
      </c>
      <c r="BQ50" s="450">
        <f t="shared" si="3125"/>
        <v>0</v>
      </c>
      <c r="BR50" s="450">
        <f t="shared" si="3125"/>
        <v>0</v>
      </c>
      <c r="BS50" s="450">
        <f t="shared" si="3125"/>
        <v>0</v>
      </c>
      <c r="BT50" s="450">
        <f t="shared" si="3125"/>
        <v>0</v>
      </c>
      <c r="BU50" s="450">
        <f t="shared" si="3125"/>
        <v>0</v>
      </c>
      <c r="BV50" s="450">
        <f t="shared" si="3125"/>
        <v>0</v>
      </c>
      <c r="BW50" s="450">
        <f t="shared" si="3125"/>
        <v>0</v>
      </c>
      <c r="BX50" s="451">
        <f t="shared" si="3125"/>
        <v>0</v>
      </c>
      <c r="BZ50" s="457">
        <f t="shared" ref="BZ50:CM50" si="3126">SUM(BZ51:BZ54)</f>
        <v>0</v>
      </c>
      <c r="CA50" s="450">
        <f t="shared" si="3126"/>
        <v>0</v>
      </c>
      <c r="CB50" s="450">
        <f t="shared" si="3126"/>
        <v>0</v>
      </c>
      <c r="CC50" s="450">
        <f t="shared" si="3126"/>
        <v>0</v>
      </c>
      <c r="CD50" s="450">
        <f t="shared" si="3126"/>
        <v>0</v>
      </c>
      <c r="CE50" s="450">
        <f t="shared" si="3126"/>
        <v>0</v>
      </c>
      <c r="CF50" s="450">
        <f t="shared" si="3126"/>
        <v>0</v>
      </c>
      <c r="CG50" s="450">
        <f t="shared" si="3126"/>
        <v>0</v>
      </c>
      <c r="CH50" s="450">
        <f t="shared" si="3126"/>
        <v>0</v>
      </c>
      <c r="CI50" s="450">
        <f t="shared" si="3126"/>
        <v>0</v>
      </c>
      <c r="CJ50" s="450">
        <f t="shared" si="3126"/>
        <v>0</v>
      </c>
      <c r="CK50" s="450">
        <f t="shared" si="3126"/>
        <v>0</v>
      </c>
      <c r="CL50" s="450">
        <f t="shared" si="3126"/>
        <v>0</v>
      </c>
      <c r="CM50" s="451">
        <f t="shared" si="3126"/>
        <v>0</v>
      </c>
      <c r="CO50" s="457">
        <f t="shared" ref="CO50:DB50" si="3127">SUM(CO51:CO54)</f>
        <v>0</v>
      </c>
      <c r="CP50" s="450">
        <f t="shared" si="3127"/>
        <v>0</v>
      </c>
      <c r="CQ50" s="450">
        <f t="shared" si="3127"/>
        <v>0</v>
      </c>
      <c r="CR50" s="450">
        <f t="shared" si="3127"/>
        <v>0</v>
      </c>
      <c r="CS50" s="450">
        <f t="shared" si="3127"/>
        <v>0</v>
      </c>
      <c r="CT50" s="450">
        <f t="shared" si="3127"/>
        <v>0</v>
      </c>
      <c r="CU50" s="450">
        <f t="shared" si="3127"/>
        <v>0</v>
      </c>
      <c r="CV50" s="450">
        <f t="shared" si="3127"/>
        <v>0</v>
      </c>
      <c r="CW50" s="450">
        <f t="shared" si="3127"/>
        <v>0</v>
      </c>
      <c r="CX50" s="450">
        <f t="shared" si="3127"/>
        <v>0</v>
      </c>
      <c r="CY50" s="450">
        <f t="shared" si="3127"/>
        <v>0</v>
      </c>
      <c r="CZ50" s="450">
        <f t="shared" si="3127"/>
        <v>0</v>
      </c>
      <c r="DA50" s="450">
        <f t="shared" si="3127"/>
        <v>0</v>
      </c>
      <c r="DB50" s="451">
        <f t="shared" si="3127"/>
        <v>0</v>
      </c>
      <c r="DD50" s="457">
        <f t="shared" ref="DD50:DQ50" si="3128">SUM(DD51:DD54)</f>
        <v>0</v>
      </c>
      <c r="DE50" s="450">
        <f t="shared" si="3128"/>
        <v>0</v>
      </c>
      <c r="DF50" s="450">
        <f t="shared" si="3128"/>
        <v>0</v>
      </c>
      <c r="DG50" s="450">
        <f t="shared" si="3128"/>
        <v>0</v>
      </c>
      <c r="DH50" s="450">
        <f t="shared" si="3128"/>
        <v>0</v>
      </c>
      <c r="DI50" s="450">
        <f t="shared" si="3128"/>
        <v>0</v>
      </c>
      <c r="DJ50" s="450">
        <f t="shared" si="3128"/>
        <v>0</v>
      </c>
      <c r="DK50" s="450">
        <f t="shared" si="3128"/>
        <v>0</v>
      </c>
      <c r="DL50" s="450">
        <f t="shared" si="3128"/>
        <v>0</v>
      </c>
      <c r="DM50" s="450">
        <f t="shared" si="3128"/>
        <v>0</v>
      </c>
      <c r="DN50" s="450">
        <f t="shared" si="3128"/>
        <v>0</v>
      </c>
      <c r="DO50" s="450">
        <f t="shared" si="3128"/>
        <v>0</v>
      </c>
      <c r="DP50" s="450">
        <f t="shared" si="3128"/>
        <v>0</v>
      </c>
      <c r="DQ50" s="451">
        <f t="shared" si="3128"/>
        <v>0</v>
      </c>
      <c r="DS50" s="457">
        <f t="shared" ref="DS50:EF50" si="3129">SUM(DS51:DS54)</f>
        <v>0</v>
      </c>
      <c r="DT50" s="450">
        <f t="shared" si="3129"/>
        <v>0</v>
      </c>
      <c r="DU50" s="450">
        <f t="shared" si="3129"/>
        <v>0</v>
      </c>
      <c r="DV50" s="450">
        <f t="shared" si="3129"/>
        <v>0</v>
      </c>
      <c r="DW50" s="450">
        <f t="shared" si="3129"/>
        <v>0</v>
      </c>
      <c r="DX50" s="450">
        <f t="shared" si="3129"/>
        <v>0</v>
      </c>
      <c r="DY50" s="450">
        <f t="shared" si="3129"/>
        <v>0</v>
      </c>
      <c r="DZ50" s="450">
        <f t="shared" si="3129"/>
        <v>0</v>
      </c>
      <c r="EA50" s="450">
        <f t="shared" si="3129"/>
        <v>0</v>
      </c>
      <c r="EB50" s="450">
        <f t="shared" si="3129"/>
        <v>0</v>
      </c>
      <c r="EC50" s="450">
        <f t="shared" si="3129"/>
        <v>0</v>
      </c>
      <c r="ED50" s="450">
        <f t="shared" si="3129"/>
        <v>0</v>
      </c>
      <c r="EE50" s="450">
        <f t="shared" si="3129"/>
        <v>0</v>
      </c>
      <c r="EF50" s="451">
        <f t="shared" si="3129"/>
        <v>0</v>
      </c>
      <c r="EH50" s="457">
        <f t="shared" ref="EH50:EU50" si="3130">SUM(EH51:EH54)</f>
        <v>0</v>
      </c>
      <c r="EI50" s="450">
        <f t="shared" si="3130"/>
        <v>0</v>
      </c>
      <c r="EJ50" s="450">
        <f t="shared" si="3130"/>
        <v>0</v>
      </c>
      <c r="EK50" s="450">
        <f t="shared" si="3130"/>
        <v>0</v>
      </c>
      <c r="EL50" s="450">
        <f t="shared" si="3130"/>
        <v>0</v>
      </c>
      <c r="EM50" s="450">
        <f t="shared" si="3130"/>
        <v>0</v>
      </c>
      <c r="EN50" s="450">
        <f t="shared" si="3130"/>
        <v>0</v>
      </c>
      <c r="EO50" s="450">
        <f t="shared" si="3130"/>
        <v>0</v>
      </c>
      <c r="EP50" s="450">
        <f t="shared" si="3130"/>
        <v>0</v>
      </c>
      <c r="EQ50" s="450">
        <f t="shared" si="3130"/>
        <v>0</v>
      </c>
      <c r="ER50" s="450">
        <f t="shared" si="3130"/>
        <v>0</v>
      </c>
      <c r="ES50" s="450">
        <f t="shared" si="3130"/>
        <v>0</v>
      </c>
      <c r="ET50" s="450">
        <f t="shared" si="3130"/>
        <v>0</v>
      </c>
      <c r="EU50" s="451">
        <f t="shared" si="3130"/>
        <v>0</v>
      </c>
      <c r="EW50" s="457">
        <f t="shared" ref="EW50:FJ50" si="3131">SUM(EW51:EW54)</f>
        <v>0</v>
      </c>
      <c r="EX50" s="450">
        <f t="shared" si="3131"/>
        <v>0</v>
      </c>
      <c r="EY50" s="450">
        <f t="shared" si="3131"/>
        <v>0</v>
      </c>
      <c r="EZ50" s="450">
        <f t="shared" si="3131"/>
        <v>0</v>
      </c>
      <c r="FA50" s="450">
        <f t="shared" si="3131"/>
        <v>0</v>
      </c>
      <c r="FB50" s="450">
        <f t="shared" si="3131"/>
        <v>0</v>
      </c>
      <c r="FC50" s="450">
        <f t="shared" si="3131"/>
        <v>0</v>
      </c>
      <c r="FD50" s="450">
        <f t="shared" si="3131"/>
        <v>0</v>
      </c>
      <c r="FE50" s="450">
        <f t="shared" si="3131"/>
        <v>0</v>
      </c>
      <c r="FF50" s="450">
        <f t="shared" si="3131"/>
        <v>0</v>
      </c>
      <c r="FG50" s="450">
        <f t="shared" si="3131"/>
        <v>0</v>
      </c>
      <c r="FH50" s="450">
        <f t="shared" si="3131"/>
        <v>0</v>
      </c>
      <c r="FI50" s="450">
        <f t="shared" si="3131"/>
        <v>0</v>
      </c>
      <c r="FJ50" s="451">
        <f t="shared" si="3131"/>
        <v>0</v>
      </c>
      <c r="FL50" s="457">
        <f t="shared" ref="FL50:FY50" si="3132">SUM(FL51:FL54)</f>
        <v>0</v>
      </c>
      <c r="FM50" s="450">
        <f t="shared" si="3132"/>
        <v>0</v>
      </c>
      <c r="FN50" s="450">
        <f t="shared" si="3132"/>
        <v>0</v>
      </c>
      <c r="FO50" s="450">
        <f t="shared" si="3132"/>
        <v>0</v>
      </c>
      <c r="FP50" s="450">
        <f t="shared" si="3132"/>
        <v>0</v>
      </c>
      <c r="FQ50" s="450">
        <f t="shared" si="3132"/>
        <v>0</v>
      </c>
      <c r="FR50" s="450">
        <f t="shared" si="3132"/>
        <v>0</v>
      </c>
      <c r="FS50" s="450">
        <f t="shared" si="3132"/>
        <v>0</v>
      </c>
      <c r="FT50" s="450">
        <f t="shared" si="3132"/>
        <v>0</v>
      </c>
      <c r="FU50" s="450">
        <f t="shared" si="3132"/>
        <v>0</v>
      </c>
      <c r="FV50" s="450">
        <f t="shared" si="3132"/>
        <v>0</v>
      </c>
      <c r="FW50" s="450">
        <f t="shared" si="3132"/>
        <v>0</v>
      </c>
      <c r="FX50" s="450">
        <f t="shared" si="3132"/>
        <v>0</v>
      </c>
      <c r="FY50" s="451">
        <f t="shared" si="3132"/>
        <v>0</v>
      </c>
      <c r="GA50" s="457">
        <f t="shared" ref="GA50:GN50" si="3133">SUM(GA51:GA54)</f>
        <v>0</v>
      </c>
      <c r="GB50" s="450">
        <f t="shared" si="3133"/>
        <v>0</v>
      </c>
      <c r="GC50" s="450">
        <f t="shared" si="3133"/>
        <v>0</v>
      </c>
      <c r="GD50" s="450">
        <f t="shared" si="3133"/>
        <v>0</v>
      </c>
      <c r="GE50" s="450">
        <f t="shared" si="3133"/>
        <v>0</v>
      </c>
      <c r="GF50" s="450">
        <f t="shared" si="3133"/>
        <v>0</v>
      </c>
      <c r="GG50" s="450">
        <f t="shared" si="3133"/>
        <v>0</v>
      </c>
      <c r="GH50" s="450">
        <f t="shared" si="3133"/>
        <v>0</v>
      </c>
      <c r="GI50" s="450">
        <f t="shared" si="3133"/>
        <v>0</v>
      </c>
      <c r="GJ50" s="450">
        <f t="shared" si="3133"/>
        <v>0</v>
      </c>
      <c r="GK50" s="450">
        <f t="shared" si="3133"/>
        <v>0</v>
      </c>
      <c r="GL50" s="450">
        <f t="shared" si="3133"/>
        <v>0</v>
      </c>
      <c r="GM50" s="450">
        <f t="shared" si="3133"/>
        <v>0</v>
      </c>
      <c r="GN50" s="451">
        <f t="shared" si="3133"/>
        <v>0</v>
      </c>
      <c r="GP50" s="457">
        <f t="shared" ref="GP50:HC50" si="3134">SUM(GP51:GP54)</f>
        <v>0</v>
      </c>
      <c r="GQ50" s="450">
        <f t="shared" si="3134"/>
        <v>0</v>
      </c>
      <c r="GR50" s="450">
        <f t="shared" si="3134"/>
        <v>0</v>
      </c>
      <c r="GS50" s="450">
        <f t="shared" si="3134"/>
        <v>0</v>
      </c>
      <c r="GT50" s="450">
        <f t="shared" si="3134"/>
        <v>0</v>
      </c>
      <c r="GU50" s="450">
        <f t="shared" si="3134"/>
        <v>0</v>
      </c>
      <c r="GV50" s="450">
        <f t="shared" si="3134"/>
        <v>0</v>
      </c>
      <c r="GW50" s="450">
        <f t="shared" si="3134"/>
        <v>0</v>
      </c>
      <c r="GX50" s="450">
        <f t="shared" si="3134"/>
        <v>0</v>
      </c>
      <c r="GY50" s="450">
        <f t="shared" si="3134"/>
        <v>0</v>
      </c>
      <c r="GZ50" s="450">
        <f t="shared" si="3134"/>
        <v>0</v>
      </c>
      <c r="HA50" s="450">
        <f t="shared" si="3134"/>
        <v>0</v>
      </c>
      <c r="HB50" s="450">
        <f t="shared" si="3134"/>
        <v>0</v>
      </c>
      <c r="HC50" s="451">
        <f t="shared" si="3134"/>
        <v>0</v>
      </c>
      <c r="HE50" s="457">
        <f t="shared" ref="HE50:HR50" si="3135">SUM(HE51:HE54)</f>
        <v>0</v>
      </c>
      <c r="HF50" s="450">
        <f t="shared" si="3135"/>
        <v>0</v>
      </c>
      <c r="HG50" s="450">
        <f t="shared" si="3135"/>
        <v>0</v>
      </c>
      <c r="HH50" s="450">
        <f t="shared" si="3135"/>
        <v>0</v>
      </c>
      <c r="HI50" s="450">
        <f t="shared" si="3135"/>
        <v>0</v>
      </c>
      <c r="HJ50" s="450">
        <f t="shared" si="3135"/>
        <v>0</v>
      </c>
      <c r="HK50" s="450">
        <f t="shared" si="3135"/>
        <v>0</v>
      </c>
      <c r="HL50" s="450">
        <f t="shared" si="3135"/>
        <v>0</v>
      </c>
      <c r="HM50" s="450">
        <f t="shared" si="3135"/>
        <v>0</v>
      </c>
      <c r="HN50" s="450">
        <f t="shared" si="3135"/>
        <v>0</v>
      </c>
      <c r="HO50" s="450">
        <f t="shared" si="3135"/>
        <v>0</v>
      </c>
      <c r="HP50" s="450">
        <f t="shared" si="3135"/>
        <v>0</v>
      </c>
      <c r="HQ50" s="450">
        <f t="shared" si="3135"/>
        <v>0</v>
      </c>
      <c r="HR50" s="451">
        <f t="shared" si="3135"/>
        <v>0</v>
      </c>
      <c r="HT50" s="457">
        <f t="shared" ref="HT50:IG50" si="3136">SUM(HT51:HT54)</f>
        <v>0</v>
      </c>
      <c r="HU50" s="450">
        <f t="shared" si="3136"/>
        <v>0</v>
      </c>
      <c r="HV50" s="450">
        <f t="shared" si="3136"/>
        <v>0</v>
      </c>
      <c r="HW50" s="450">
        <f t="shared" si="3136"/>
        <v>0</v>
      </c>
      <c r="HX50" s="450">
        <f t="shared" si="3136"/>
        <v>0</v>
      </c>
      <c r="HY50" s="450">
        <f t="shared" si="3136"/>
        <v>0</v>
      </c>
      <c r="HZ50" s="450">
        <f t="shared" si="3136"/>
        <v>0</v>
      </c>
      <c r="IA50" s="450">
        <f t="shared" si="3136"/>
        <v>0</v>
      </c>
      <c r="IB50" s="450">
        <f t="shared" si="3136"/>
        <v>0</v>
      </c>
      <c r="IC50" s="450">
        <f t="shared" si="3136"/>
        <v>0</v>
      </c>
      <c r="ID50" s="450">
        <f t="shared" si="3136"/>
        <v>0</v>
      </c>
      <c r="IE50" s="450">
        <f t="shared" si="3136"/>
        <v>0</v>
      </c>
      <c r="IF50" s="450">
        <f t="shared" si="3136"/>
        <v>0</v>
      </c>
      <c r="IG50" s="451">
        <f t="shared" si="3136"/>
        <v>0</v>
      </c>
      <c r="II50" s="457">
        <f t="shared" ref="II50:IV50" si="3137">SUM(II51:II54)</f>
        <v>0</v>
      </c>
      <c r="IJ50" s="450">
        <f t="shared" si="3137"/>
        <v>0</v>
      </c>
      <c r="IK50" s="450">
        <f t="shared" si="3137"/>
        <v>0</v>
      </c>
      <c r="IL50" s="450">
        <f t="shared" si="3137"/>
        <v>0</v>
      </c>
      <c r="IM50" s="450">
        <f t="shared" si="3137"/>
        <v>0</v>
      </c>
      <c r="IN50" s="450">
        <f t="shared" si="3137"/>
        <v>0</v>
      </c>
      <c r="IO50" s="450">
        <f t="shared" si="3137"/>
        <v>0</v>
      </c>
      <c r="IP50" s="450">
        <f t="shared" si="3137"/>
        <v>0</v>
      </c>
      <c r="IQ50" s="450">
        <f t="shared" si="3137"/>
        <v>0</v>
      </c>
      <c r="IR50" s="450">
        <f t="shared" si="3137"/>
        <v>0</v>
      </c>
      <c r="IS50" s="450">
        <f t="shared" si="3137"/>
        <v>0</v>
      </c>
      <c r="IT50" s="450">
        <f t="shared" si="3137"/>
        <v>0</v>
      </c>
      <c r="IU50" s="450">
        <f t="shared" si="3137"/>
        <v>0</v>
      </c>
      <c r="IV50" s="451">
        <f t="shared" si="3137"/>
        <v>0</v>
      </c>
      <c r="IX50" s="457">
        <f t="shared" ref="IX50:JK50" si="3138">SUM(IX51:IX54)</f>
        <v>0</v>
      </c>
      <c r="IY50" s="450">
        <f t="shared" si="3138"/>
        <v>0</v>
      </c>
      <c r="IZ50" s="450">
        <f t="shared" si="3138"/>
        <v>0</v>
      </c>
      <c r="JA50" s="450">
        <f t="shared" si="3138"/>
        <v>0</v>
      </c>
      <c r="JB50" s="450">
        <f t="shared" si="3138"/>
        <v>0</v>
      </c>
      <c r="JC50" s="450">
        <f t="shared" si="3138"/>
        <v>0</v>
      </c>
      <c r="JD50" s="450">
        <f t="shared" si="3138"/>
        <v>0</v>
      </c>
      <c r="JE50" s="450">
        <f t="shared" si="3138"/>
        <v>0</v>
      </c>
      <c r="JF50" s="450">
        <f t="shared" si="3138"/>
        <v>0</v>
      </c>
      <c r="JG50" s="450">
        <f t="shared" si="3138"/>
        <v>0</v>
      </c>
      <c r="JH50" s="450">
        <f t="shared" si="3138"/>
        <v>0</v>
      </c>
      <c r="JI50" s="450">
        <f t="shared" si="3138"/>
        <v>0</v>
      </c>
      <c r="JJ50" s="450">
        <f t="shared" si="3138"/>
        <v>0</v>
      </c>
      <c r="JK50" s="451">
        <f t="shared" si="3138"/>
        <v>0</v>
      </c>
      <c r="JM50" s="457">
        <f t="shared" ref="JM50:JZ50" si="3139">SUM(JM51:JM54)</f>
        <v>0</v>
      </c>
      <c r="JN50" s="450">
        <f t="shared" si="3139"/>
        <v>0</v>
      </c>
      <c r="JO50" s="450">
        <f t="shared" si="3139"/>
        <v>0</v>
      </c>
      <c r="JP50" s="450">
        <f t="shared" si="3139"/>
        <v>0</v>
      </c>
      <c r="JQ50" s="450">
        <f t="shared" si="3139"/>
        <v>0</v>
      </c>
      <c r="JR50" s="450">
        <f t="shared" si="3139"/>
        <v>0</v>
      </c>
      <c r="JS50" s="450">
        <f t="shared" si="3139"/>
        <v>0</v>
      </c>
      <c r="JT50" s="450">
        <f t="shared" si="3139"/>
        <v>0</v>
      </c>
      <c r="JU50" s="450">
        <f t="shared" si="3139"/>
        <v>0</v>
      </c>
      <c r="JV50" s="450">
        <f t="shared" si="3139"/>
        <v>0</v>
      </c>
      <c r="JW50" s="450">
        <f t="shared" si="3139"/>
        <v>0</v>
      </c>
      <c r="JX50" s="450">
        <f t="shared" si="3139"/>
        <v>0</v>
      </c>
      <c r="JY50" s="450">
        <f t="shared" si="3139"/>
        <v>0</v>
      </c>
      <c r="JZ50" s="451">
        <f t="shared" si="3139"/>
        <v>0</v>
      </c>
      <c r="KB50" s="457">
        <f t="shared" ref="KB50:KO50" si="3140">SUM(KB51:KB54)</f>
        <v>0</v>
      </c>
      <c r="KC50" s="450">
        <f t="shared" si="3140"/>
        <v>0</v>
      </c>
      <c r="KD50" s="450">
        <f t="shared" si="3140"/>
        <v>0</v>
      </c>
      <c r="KE50" s="450">
        <f t="shared" si="3140"/>
        <v>0</v>
      </c>
      <c r="KF50" s="450">
        <f t="shared" si="3140"/>
        <v>0</v>
      </c>
      <c r="KG50" s="450">
        <f t="shared" si="3140"/>
        <v>0</v>
      </c>
      <c r="KH50" s="450">
        <f t="shared" si="3140"/>
        <v>0</v>
      </c>
      <c r="KI50" s="450">
        <f t="shared" si="3140"/>
        <v>0</v>
      </c>
      <c r="KJ50" s="450">
        <f t="shared" si="3140"/>
        <v>0</v>
      </c>
      <c r="KK50" s="450">
        <f t="shared" si="3140"/>
        <v>0</v>
      </c>
      <c r="KL50" s="450">
        <f t="shared" si="3140"/>
        <v>0</v>
      </c>
      <c r="KM50" s="450">
        <f t="shared" si="3140"/>
        <v>0</v>
      </c>
      <c r="KN50" s="450">
        <f t="shared" si="3140"/>
        <v>0</v>
      </c>
      <c r="KO50" s="451">
        <f t="shared" si="3140"/>
        <v>0</v>
      </c>
      <c r="KQ50" s="457">
        <f t="shared" ref="KQ50:LD50" si="3141">SUM(KQ51:KQ54)</f>
        <v>0</v>
      </c>
      <c r="KR50" s="450">
        <f t="shared" si="3141"/>
        <v>0</v>
      </c>
      <c r="KS50" s="450">
        <f t="shared" si="3141"/>
        <v>0</v>
      </c>
      <c r="KT50" s="450">
        <f t="shared" si="3141"/>
        <v>0</v>
      </c>
      <c r="KU50" s="450">
        <f t="shared" si="3141"/>
        <v>0</v>
      </c>
      <c r="KV50" s="450">
        <f t="shared" si="3141"/>
        <v>0</v>
      </c>
      <c r="KW50" s="450">
        <f t="shared" si="3141"/>
        <v>0</v>
      </c>
      <c r="KX50" s="450">
        <f t="shared" si="3141"/>
        <v>0</v>
      </c>
      <c r="KY50" s="450">
        <f t="shared" si="3141"/>
        <v>0</v>
      </c>
      <c r="KZ50" s="450">
        <f t="shared" si="3141"/>
        <v>0</v>
      </c>
      <c r="LA50" s="450">
        <f t="shared" si="3141"/>
        <v>0</v>
      </c>
      <c r="LB50" s="450">
        <f t="shared" si="3141"/>
        <v>0</v>
      </c>
      <c r="LC50" s="450">
        <f t="shared" si="3141"/>
        <v>0</v>
      </c>
      <c r="LD50" s="451">
        <f t="shared" si="3141"/>
        <v>0</v>
      </c>
      <c r="LF50" s="457">
        <f t="shared" ref="LF50:LS50" si="3142">SUM(LF51:LF54)</f>
        <v>0</v>
      </c>
      <c r="LG50" s="450">
        <f t="shared" si="3142"/>
        <v>0</v>
      </c>
      <c r="LH50" s="450">
        <f t="shared" si="3142"/>
        <v>0</v>
      </c>
      <c r="LI50" s="450">
        <f t="shared" si="3142"/>
        <v>0</v>
      </c>
      <c r="LJ50" s="450">
        <f t="shared" si="3142"/>
        <v>0</v>
      </c>
      <c r="LK50" s="450">
        <f t="shared" si="3142"/>
        <v>0</v>
      </c>
      <c r="LL50" s="450">
        <f t="shared" si="3142"/>
        <v>0</v>
      </c>
      <c r="LM50" s="450">
        <f t="shared" si="3142"/>
        <v>0</v>
      </c>
      <c r="LN50" s="450">
        <f t="shared" si="3142"/>
        <v>0</v>
      </c>
      <c r="LO50" s="450">
        <f t="shared" si="3142"/>
        <v>0</v>
      </c>
      <c r="LP50" s="450">
        <f t="shared" si="3142"/>
        <v>0</v>
      </c>
      <c r="LQ50" s="450">
        <f t="shared" si="3142"/>
        <v>0</v>
      </c>
      <c r="LR50" s="450">
        <f t="shared" si="3142"/>
        <v>0</v>
      </c>
      <c r="LS50" s="451">
        <f t="shared" si="3142"/>
        <v>0</v>
      </c>
      <c r="LU50" s="457">
        <f t="shared" ref="LU50:MH50" si="3143">SUM(LU51:LU54)</f>
        <v>0</v>
      </c>
      <c r="LV50" s="450">
        <f t="shared" si="3143"/>
        <v>0</v>
      </c>
      <c r="LW50" s="450">
        <f t="shared" si="3143"/>
        <v>0</v>
      </c>
      <c r="LX50" s="450">
        <f t="shared" si="3143"/>
        <v>0</v>
      </c>
      <c r="LY50" s="450">
        <f t="shared" si="3143"/>
        <v>0</v>
      </c>
      <c r="LZ50" s="450">
        <f t="shared" si="3143"/>
        <v>0</v>
      </c>
      <c r="MA50" s="450">
        <f t="shared" si="3143"/>
        <v>0</v>
      </c>
      <c r="MB50" s="450">
        <f t="shared" si="3143"/>
        <v>0</v>
      </c>
      <c r="MC50" s="450">
        <f t="shared" si="3143"/>
        <v>0</v>
      </c>
      <c r="MD50" s="450">
        <f t="shared" si="3143"/>
        <v>0</v>
      </c>
      <c r="ME50" s="450">
        <f t="shared" si="3143"/>
        <v>0</v>
      </c>
      <c r="MF50" s="450">
        <f t="shared" si="3143"/>
        <v>0</v>
      </c>
      <c r="MG50" s="450">
        <f t="shared" si="3143"/>
        <v>0</v>
      </c>
      <c r="MH50" s="451">
        <f t="shared" si="3143"/>
        <v>0</v>
      </c>
      <c r="MJ50" s="457">
        <f t="shared" ref="MJ50:MW50" si="3144">SUM(MJ51:MJ54)</f>
        <v>0</v>
      </c>
      <c r="MK50" s="450">
        <f t="shared" si="3144"/>
        <v>0</v>
      </c>
      <c r="ML50" s="450">
        <f t="shared" si="3144"/>
        <v>0</v>
      </c>
      <c r="MM50" s="450">
        <f t="shared" si="3144"/>
        <v>0</v>
      </c>
      <c r="MN50" s="450">
        <f t="shared" si="3144"/>
        <v>0</v>
      </c>
      <c r="MO50" s="450">
        <f t="shared" si="3144"/>
        <v>0</v>
      </c>
      <c r="MP50" s="450">
        <f t="shared" si="3144"/>
        <v>0</v>
      </c>
      <c r="MQ50" s="450">
        <f t="shared" si="3144"/>
        <v>0</v>
      </c>
      <c r="MR50" s="450">
        <f t="shared" si="3144"/>
        <v>0</v>
      </c>
      <c r="MS50" s="450">
        <f t="shared" si="3144"/>
        <v>0</v>
      </c>
      <c r="MT50" s="450">
        <f t="shared" si="3144"/>
        <v>0</v>
      </c>
      <c r="MU50" s="450">
        <f t="shared" si="3144"/>
        <v>0</v>
      </c>
      <c r="MV50" s="450">
        <f t="shared" si="3144"/>
        <v>0</v>
      </c>
      <c r="MW50" s="451">
        <f t="shared" si="3144"/>
        <v>0</v>
      </c>
      <c r="MY50" s="457">
        <f t="shared" ref="MY50:NL50" si="3145">SUM(MY51:MY54)</f>
        <v>0</v>
      </c>
      <c r="MZ50" s="450">
        <f t="shared" si="3145"/>
        <v>0</v>
      </c>
      <c r="NA50" s="450">
        <f t="shared" si="3145"/>
        <v>0</v>
      </c>
      <c r="NB50" s="450">
        <f t="shared" si="3145"/>
        <v>0</v>
      </c>
      <c r="NC50" s="450">
        <f t="shared" si="3145"/>
        <v>0</v>
      </c>
      <c r="ND50" s="450">
        <f t="shared" si="3145"/>
        <v>0</v>
      </c>
      <c r="NE50" s="450">
        <f t="shared" si="3145"/>
        <v>0</v>
      </c>
      <c r="NF50" s="450">
        <f t="shared" si="3145"/>
        <v>0</v>
      </c>
      <c r="NG50" s="450">
        <f t="shared" si="3145"/>
        <v>0</v>
      </c>
      <c r="NH50" s="450">
        <f t="shared" si="3145"/>
        <v>0</v>
      </c>
      <c r="NI50" s="450">
        <f t="shared" si="3145"/>
        <v>0</v>
      </c>
      <c r="NJ50" s="450">
        <f t="shared" si="3145"/>
        <v>0</v>
      </c>
      <c r="NK50" s="450">
        <f t="shared" si="3145"/>
        <v>0</v>
      </c>
      <c r="NL50" s="451">
        <f t="shared" si="3145"/>
        <v>0</v>
      </c>
      <c r="NN50" s="457">
        <f t="shared" ref="NN50:OA50" si="3146">SUM(NN51:NN54)</f>
        <v>0</v>
      </c>
      <c r="NO50" s="450">
        <f t="shared" si="3146"/>
        <v>0</v>
      </c>
      <c r="NP50" s="450">
        <f t="shared" si="3146"/>
        <v>0</v>
      </c>
      <c r="NQ50" s="450">
        <f t="shared" si="3146"/>
        <v>0</v>
      </c>
      <c r="NR50" s="450">
        <f t="shared" si="3146"/>
        <v>0</v>
      </c>
      <c r="NS50" s="450">
        <f t="shared" si="3146"/>
        <v>0</v>
      </c>
      <c r="NT50" s="450">
        <f t="shared" si="3146"/>
        <v>0</v>
      </c>
      <c r="NU50" s="450">
        <f t="shared" si="3146"/>
        <v>0</v>
      </c>
      <c r="NV50" s="450">
        <f t="shared" si="3146"/>
        <v>0</v>
      </c>
      <c r="NW50" s="450">
        <f t="shared" si="3146"/>
        <v>0</v>
      </c>
      <c r="NX50" s="450">
        <f t="shared" si="3146"/>
        <v>0</v>
      </c>
      <c r="NY50" s="450">
        <f t="shared" si="3146"/>
        <v>0</v>
      </c>
      <c r="NZ50" s="450">
        <f t="shared" si="3146"/>
        <v>0</v>
      </c>
      <c r="OA50" s="451">
        <f t="shared" si="3146"/>
        <v>0</v>
      </c>
      <c r="OC50" s="457">
        <f t="shared" ref="OC50:OP50" si="3147">SUM(OC51:OC54)</f>
        <v>0</v>
      </c>
      <c r="OD50" s="450">
        <f t="shared" si="3147"/>
        <v>0</v>
      </c>
      <c r="OE50" s="450">
        <f t="shared" si="3147"/>
        <v>0</v>
      </c>
      <c r="OF50" s="450">
        <f t="shared" si="3147"/>
        <v>0</v>
      </c>
      <c r="OG50" s="450">
        <f t="shared" si="3147"/>
        <v>0</v>
      </c>
      <c r="OH50" s="450">
        <f t="shared" si="3147"/>
        <v>0</v>
      </c>
      <c r="OI50" s="450">
        <f t="shared" si="3147"/>
        <v>0</v>
      </c>
      <c r="OJ50" s="450">
        <f t="shared" si="3147"/>
        <v>0</v>
      </c>
      <c r="OK50" s="450">
        <f t="shared" si="3147"/>
        <v>0</v>
      </c>
      <c r="OL50" s="450">
        <f t="shared" si="3147"/>
        <v>0</v>
      </c>
      <c r="OM50" s="450">
        <f t="shared" si="3147"/>
        <v>0</v>
      </c>
      <c r="ON50" s="450">
        <f t="shared" si="3147"/>
        <v>0</v>
      </c>
      <c r="OO50" s="450">
        <f t="shared" si="3147"/>
        <v>0</v>
      </c>
      <c r="OP50" s="451">
        <f t="shared" si="3147"/>
        <v>0</v>
      </c>
      <c r="OR50" s="457">
        <f t="shared" ref="OR50:PE50" si="3148">SUM(OR51:OR54)</f>
        <v>0</v>
      </c>
      <c r="OS50" s="450">
        <f t="shared" si="3148"/>
        <v>0</v>
      </c>
      <c r="OT50" s="450">
        <f t="shared" si="3148"/>
        <v>0</v>
      </c>
      <c r="OU50" s="450">
        <f t="shared" si="3148"/>
        <v>0</v>
      </c>
      <c r="OV50" s="450">
        <f t="shared" si="3148"/>
        <v>0</v>
      </c>
      <c r="OW50" s="450">
        <f t="shared" si="3148"/>
        <v>0</v>
      </c>
      <c r="OX50" s="450">
        <f t="shared" si="3148"/>
        <v>0</v>
      </c>
      <c r="OY50" s="450">
        <f t="shared" si="3148"/>
        <v>0</v>
      </c>
      <c r="OZ50" s="450">
        <f t="shared" si="3148"/>
        <v>0</v>
      </c>
      <c r="PA50" s="450">
        <f t="shared" si="3148"/>
        <v>0</v>
      </c>
      <c r="PB50" s="450">
        <f t="shared" si="3148"/>
        <v>0</v>
      </c>
      <c r="PC50" s="450">
        <f t="shared" si="3148"/>
        <v>0</v>
      </c>
      <c r="PD50" s="450">
        <f t="shared" si="3148"/>
        <v>0</v>
      </c>
      <c r="PE50" s="451">
        <f t="shared" si="3148"/>
        <v>0</v>
      </c>
      <c r="PG50" s="457">
        <f t="shared" ref="PG50:PT50" si="3149">SUM(PG51:PG54)</f>
        <v>0</v>
      </c>
      <c r="PH50" s="450">
        <f t="shared" si="3149"/>
        <v>0</v>
      </c>
      <c r="PI50" s="450">
        <f t="shared" si="3149"/>
        <v>0</v>
      </c>
      <c r="PJ50" s="450">
        <f t="shared" si="3149"/>
        <v>0</v>
      </c>
      <c r="PK50" s="450">
        <f t="shared" si="3149"/>
        <v>0</v>
      </c>
      <c r="PL50" s="450">
        <f t="shared" si="3149"/>
        <v>0</v>
      </c>
      <c r="PM50" s="450">
        <f t="shared" si="3149"/>
        <v>0</v>
      </c>
      <c r="PN50" s="450">
        <f t="shared" si="3149"/>
        <v>0</v>
      </c>
      <c r="PO50" s="450">
        <f t="shared" si="3149"/>
        <v>0</v>
      </c>
      <c r="PP50" s="450">
        <f t="shared" si="3149"/>
        <v>0</v>
      </c>
      <c r="PQ50" s="450">
        <f t="shared" si="3149"/>
        <v>0</v>
      </c>
      <c r="PR50" s="450">
        <f t="shared" si="3149"/>
        <v>0</v>
      </c>
      <c r="PS50" s="450">
        <f t="shared" si="3149"/>
        <v>0</v>
      </c>
      <c r="PT50" s="451">
        <f t="shared" si="3149"/>
        <v>0</v>
      </c>
      <c r="PV50" s="457">
        <f t="shared" ref="PV50:QI50" si="3150">SUM(PV51:PV54)</f>
        <v>0</v>
      </c>
      <c r="PW50" s="450">
        <f t="shared" si="3150"/>
        <v>0</v>
      </c>
      <c r="PX50" s="450">
        <f t="shared" si="3150"/>
        <v>0</v>
      </c>
      <c r="PY50" s="450">
        <f t="shared" si="3150"/>
        <v>0</v>
      </c>
      <c r="PZ50" s="450">
        <f t="shared" si="3150"/>
        <v>0</v>
      </c>
      <c r="QA50" s="450">
        <f t="shared" si="3150"/>
        <v>0</v>
      </c>
      <c r="QB50" s="450">
        <f t="shared" si="3150"/>
        <v>0</v>
      </c>
      <c r="QC50" s="450">
        <f t="shared" si="3150"/>
        <v>0</v>
      </c>
      <c r="QD50" s="450">
        <f t="shared" si="3150"/>
        <v>0</v>
      </c>
      <c r="QE50" s="450">
        <f t="shared" si="3150"/>
        <v>0</v>
      </c>
      <c r="QF50" s="450">
        <f t="shared" si="3150"/>
        <v>0</v>
      </c>
      <c r="QG50" s="450">
        <f t="shared" si="3150"/>
        <v>0</v>
      </c>
      <c r="QH50" s="450">
        <f t="shared" si="3150"/>
        <v>0</v>
      </c>
      <c r="QI50" s="451">
        <f t="shared" si="3150"/>
        <v>0</v>
      </c>
      <c r="QK50" s="457">
        <f t="shared" ref="QK50:QX50" si="3151">SUM(QK51:QK54)</f>
        <v>0</v>
      </c>
      <c r="QL50" s="450">
        <f t="shared" si="3151"/>
        <v>0</v>
      </c>
      <c r="QM50" s="450">
        <f t="shared" si="3151"/>
        <v>0</v>
      </c>
      <c r="QN50" s="450">
        <f t="shared" si="3151"/>
        <v>0</v>
      </c>
      <c r="QO50" s="450">
        <f t="shared" si="3151"/>
        <v>0</v>
      </c>
      <c r="QP50" s="450">
        <f t="shared" si="3151"/>
        <v>0</v>
      </c>
      <c r="QQ50" s="450">
        <f t="shared" si="3151"/>
        <v>0</v>
      </c>
      <c r="QR50" s="450">
        <f t="shared" si="3151"/>
        <v>0</v>
      </c>
      <c r="QS50" s="450">
        <f t="shared" si="3151"/>
        <v>0</v>
      </c>
      <c r="QT50" s="450">
        <f t="shared" si="3151"/>
        <v>0</v>
      </c>
      <c r="QU50" s="450">
        <f t="shared" si="3151"/>
        <v>0</v>
      </c>
      <c r="QV50" s="450">
        <f t="shared" si="3151"/>
        <v>0</v>
      </c>
      <c r="QW50" s="450">
        <f t="shared" si="3151"/>
        <v>0</v>
      </c>
      <c r="QX50" s="451">
        <f t="shared" si="3151"/>
        <v>0</v>
      </c>
      <c r="QZ50" s="457">
        <f t="shared" ref="QZ50:RM50" si="3152">SUM(QZ51:QZ54)</f>
        <v>0</v>
      </c>
      <c r="RA50" s="450">
        <f t="shared" si="3152"/>
        <v>0</v>
      </c>
      <c r="RB50" s="450">
        <f t="shared" si="3152"/>
        <v>0</v>
      </c>
      <c r="RC50" s="450">
        <f t="shared" si="3152"/>
        <v>0</v>
      </c>
      <c r="RD50" s="450">
        <f t="shared" si="3152"/>
        <v>0</v>
      </c>
      <c r="RE50" s="450">
        <f t="shared" si="3152"/>
        <v>0</v>
      </c>
      <c r="RF50" s="450">
        <f t="shared" si="3152"/>
        <v>0</v>
      </c>
      <c r="RG50" s="450">
        <f t="shared" si="3152"/>
        <v>0</v>
      </c>
      <c r="RH50" s="450">
        <f t="shared" si="3152"/>
        <v>0</v>
      </c>
      <c r="RI50" s="450">
        <f t="shared" si="3152"/>
        <v>0</v>
      </c>
      <c r="RJ50" s="450">
        <f t="shared" si="3152"/>
        <v>0</v>
      </c>
      <c r="RK50" s="450">
        <f t="shared" si="3152"/>
        <v>0</v>
      </c>
      <c r="RL50" s="450">
        <f t="shared" si="3152"/>
        <v>0</v>
      </c>
      <c r="RM50" s="451">
        <f t="shared" si="3152"/>
        <v>0</v>
      </c>
      <c r="RO50" s="457">
        <f t="shared" ref="RO50:SB50" si="3153">SUM(RO51:RO54)</f>
        <v>0</v>
      </c>
      <c r="RP50" s="450">
        <f t="shared" si="3153"/>
        <v>0</v>
      </c>
      <c r="RQ50" s="450">
        <f t="shared" si="3153"/>
        <v>0</v>
      </c>
      <c r="RR50" s="450">
        <f t="shared" si="3153"/>
        <v>0</v>
      </c>
      <c r="RS50" s="450">
        <f t="shared" si="3153"/>
        <v>0</v>
      </c>
      <c r="RT50" s="450">
        <f t="shared" si="3153"/>
        <v>0</v>
      </c>
      <c r="RU50" s="450">
        <f t="shared" si="3153"/>
        <v>0</v>
      </c>
      <c r="RV50" s="450">
        <f t="shared" si="3153"/>
        <v>0</v>
      </c>
      <c r="RW50" s="450">
        <f t="shared" si="3153"/>
        <v>0</v>
      </c>
      <c r="RX50" s="450">
        <f t="shared" si="3153"/>
        <v>0</v>
      </c>
      <c r="RY50" s="450">
        <f t="shared" si="3153"/>
        <v>0</v>
      </c>
      <c r="RZ50" s="450">
        <f t="shared" si="3153"/>
        <v>0</v>
      </c>
      <c r="SA50" s="450">
        <f t="shared" si="3153"/>
        <v>0</v>
      </c>
      <c r="SB50" s="451">
        <f t="shared" si="3153"/>
        <v>0</v>
      </c>
      <c r="SD50" s="457">
        <f t="shared" ref="SD50:SQ50" si="3154">SUM(SD51:SD54)</f>
        <v>0</v>
      </c>
      <c r="SE50" s="450">
        <f t="shared" si="3154"/>
        <v>0</v>
      </c>
      <c r="SF50" s="450">
        <f t="shared" si="3154"/>
        <v>0</v>
      </c>
      <c r="SG50" s="450">
        <f t="shared" si="3154"/>
        <v>0</v>
      </c>
      <c r="SH50" s="450">
        <f t="shared" si="3154"/>
        <v>0</v>
      </c>
      <c r="SI50" s="450">
        <f t="shared" si="3154"/>
        <v>0</v>
      </c>
      <c r="SJ50" s="450">
        <f t="shared" si="3154"/>
        <v>0</v>
      </c>
      <c r="SK50" s="450">
        <f t="shared" si="3154"/>
        <v>0</v>
      </c>
      <c r="SL50" s="450">
        <f t="shared" si="3154"/>
        <v>0</v>
      </c>
      <c r="SM50" s="450">
        <f t="shared" si="3154"/>
        <v>0</v>
      </c>
      <c r="SN50" s="450">
        <f t="shared" si="3154"/>
        <v>0</v>
      </c>
      <c r="SO50" s="450">
        <f t="shared" si="3154"/>
        <v>0</v>
      </c>
      <c r="SP50" s="450">
        <f t="shared" si="3154"/>
        <v>0</v>
      </c>
      <c r="SQ50" s="451">
        <f t="shared" si="3154"/>
        <v>0</v>
      </c>
      <c r="SS50" s="457">
        <f t="shared" ref="SS50:TF50" si="3155">SUM(SS51:SS54)</f>
        <v>0</v>
      </c>
      <c r="ST50" s="450">
        <f t="shared" si="3155"/>
        <v>0</v>
      </c>
      <c r="SU50" s="450">
        <f t="shared" si="3155"/>
        <v>0</v>
      </c>
      <c r="SV50" s="450">
        <f t="shared" si="3155"/>
        <v>0</v>
      </c>
      <c r="SW50" s="450">
        <f t="shared" si="3155"/>
        <v>0</v>
      </c>
      <c r="SX50" s="450">
        <f t="shared" si="3155"/>
        <v>0</v>
      </c>
      <c r="SY50" s="450">
        <f t="shared" si="3155"/>
        <v>0</v>
      </c>
      <c r="SZ50" s="450">
        <f t="shared" si="3155"/>
        <v>0</v>
      </c>
      <c r="TA50" s="450">
        <f t="shared" si="3155"/>
        <v>0</v>
      </c>
      <c r="TB50" s="450">
        <f t="shared" si="3155"/>
        <v>0</v>
      </c>
      <c r="TC50" s="450">
        <f t="shared" si="3155"/>
        <v>0</v>
      </c>
      <c r="TD50" s="450">
        <f t="shared" si="3155"/>
        <v>0</v>
      </c>
      <c r="TE50" s="450">
        <f t="shared" si="3155"/>
        <v>0</v>
      </c>
      <c r="TF50" s="451">
        <f t="shared" si="3155"/>
        <v>0</v>
      </c>
      <c r="TH50" s="457">
        <f t="shared" ref="TH50:TU50" si="3156">SUM(TH51:TH54)</f>
        <v>0</v>
      </c>
      <c r="TI50" s="450">
        <f t="shared" si="3156"/>
        <v>0</v>
      </c>
      <c r="TJ50" s="450">
        <f t="shared" si="3156"/>
        <v>0</v>
      </c>
      <c r="TK50" s="450">
        <f t="shared" si="3156"/>
        <v>0</v>
      </c>
      <c r="TL50" s="450">
        <f t="shared" si="3156"/>
        <v>0</v>
      </c>
      <c r="TM50" s="450">
        <f t="shared" si="3156"/>
        <v>0</v>
      </c>
      <c r="TN50" s="450">
        <f t="shared" si="3156"/>
        <v>0</v>
      </c>
      <c r="TO50" s="450">
        <f t="shared" si="3156"/>
        <v>0</v>
      </c>
      <c r="TP50" s="450">
        <f t="shared" si="3156"/>
        <v>0</v>
      </c>
      <c r="TQ50" s="450">
        <f t="shared" si="3156"/>
        <v>0</v>
      </c>
      <c r="TR50" s="450">
        <f t="shared" si="3156"/>
        <v>0</v>
      </c>
      <c r="TS50" s="450">
        <f t="shared" si="3156"/>
        <v>0</v>
      </c>
      <c r="TT50" s="450">
        <f t="shared" si="3156"/>
        <v>0</v>
      </c>
      <c r="TU50" s="451">
        <f t="shared" si="3156"/>
        <v>0</v>
      </c>
      <c r="TW50" s="457">
        <f t="shared" ref="TW50:UJ50" si="3157">SUM(TW51:TW54)</f>
        <v>0</v>
      </c>
      <c r="TX50" s="450">
        <f t="shared" si="3157"/>
        <v>0</v>
      </c>
      <c r="TY50" s="450">
        <f t="shared" si="3157"/>
        <v>0</v>
      </c>
      <c r="TZ50" s="450">
        <f t="shared" si="3157"/>
        <v>0</v>
      </c>
      <c r="UA50" s="450">
        <f t="shared" si="3157"/>
        <v>0</v>
      </c>
      <c r="UB50" s="450">
        <f t="shared" si="3157"/>
        <v>0</v>
      </c>
      <c r="UC50" s="450">
        <f t="shared" si="3157"/>
        <v>0</v>
      </c>
      <c r="UD50" s="450">
        <f t="shared" si="3157"/>
        <v>0</v>
      </c>
      <c r="UE50" s="450">
        <f t="shared" si="3157"/>
        <v>0</v>
      </c>
      <c r="UF50" s="450">
        <f t="shared" si="3157"/>
        <v>0</v>
      </c>
      <c r="UG50" s="450">
        <f t="shared" si="3157"/>
        <v>0</v>
      </c>
      <c r="UH50" s="450">
        <f t="shared" si="3157"/>
        <v>0</v>
      </c>
      <c r="UI50" s="450">
        <f t="shared" si="3157"/>
        <v>0</v>
      </c>
      <c r="UJ50" s="451">
        <f t="shared" si="3157"/>
        <v>0</v>
      </c>
      <c r="UL50" s="457">
        <f t="shared" ref="UL50:UY50" si="3158">SUM(UL51:UL54)</f>
        <v>0</v>
      </c>
      <c r="UM50" s="450">
        <f t="shared" si="3158"/>
        <v>0</v>
      </c>
      <c r="UN50" s="450">
        <f t="shared" si="3158"/>
        <v>0</v>
      </c>
      <c r="UO50" s="450">
        <f t="shared" si="3158"/>
        <v>0</v>
      </c>
      <c r="UP50" s="450">
        <f t="shared" si="3158"/>
        <v>0</v>
      </c>
      <c r="UQ50" s="450">
        <f t="shared" si="3158"/>
        <v>0</v>
      </c>
      <c r="UR50" s="450">
        <f t="shared" si="3158"/>
        <v>0</v>
      </c>
      <c r="US50" s="450">
        <f t="shared" si="3158"/>
        <v>0</v>
      </c>
      <c r="UT50" s="450">
        <f t="shared" si="3158"/>
        <v>0</v>
      </c>
      <c r="UU50" s="450">
        <f t="shared" si="3158"/>
        <v>0</v>
      </c>
      <c r="UV50" s="450">
        <f t="shared" si="3158"/>
        <v>0</v>
      </c>
      <c r="UW50" s="450">
        <f t="shared" si="3158"/>
        <v>0</v>
      </c>
      <c r="UX50" s="450">
        <f t="shared" si="3158"/>
        <v>0</v>
      </c>
      <c r="UY50" s="451">
        <f t="shared" si="3158"/>
        <v>0</v>
      </c>
      <c r="VA50" s="457">
        <f t="shared" ref="VA50:VN50" si="3159">SUM(VA51:VA54)</f>
        <v>0</v>
      </c>
      <c r="VB50" s="450">
        <f t="shared" si="3159"/>
        <v>0</v>
      </c>
      <c r="VC50" s="450">
        <f t="shared" si="3159"/>
        <v>0</v>
      </c>
      <c r="VD50" s="450">
        <f t="shared" si="3159"/>
        <v>0</v>
      </c>
      <c r="VE50" s="450">
        <f t="shared" si="3159"/>
        <v>0</v>
      </c>
      <c r="VF50" s="450">
        <f t="shared" si="3159"/>
        <v>0</v>
      </c>
      <c r="VG50" s="450">
        <f t="shared" si="3159"/>
        <v>0</v>
      </c>
      <c r="VH50" s="450">
        <f t="shared" si="3159"/>
        <v>0</v>
      </c>
      <c r="VI50" s="450">
        <f t="shared" si="3159"/>
        <v>0</v>
      </c>
      <c r="VJ50" s="450">
        <f t="shared" si="3159"/>
        <v>0</v>
      </c>
      <c r="VK50" s="450">
        <f t="shared" si="3159"/>
        <v>0</v>
      </c>
      <c r="VL50" s="450">
        <f t="shared" si="3159"/>
        <v>0</v>
      </c>
      <c r="VM50" s="450">
        <f t="shared" si="3159"/>
        <v>0</v>
      </c>
      <c r="VN50" s="451">
        <f t="shared" si="3159"/>
        <v>0</v>
      </c>
      <c r="VP50" s="457">
        <f t="shared" ref="VP50:WC50" si="3160">SUM(VP51:VP54)</f>
        <v>0</v>
      </c>
      <c r="VQ50" s="450">
        <f t="shared" si="3160"/>
        <v>0</v>
      </c>
      <c r="VR50" s="450">
        <f t="shared" si="3160"/>
        <v>0</v>
      </c>
      <c r="VS50" s="450">
        <f t="shared" si="3160"/>
        <v>0</v>
      </c>
      <c r="VT50" s="450">
        <f t="shared" si="3160"/>
        <v>0</v>
      </c>
      <c r="VU50" s="450">
        <f t="shared" si="3160"/>
        <v>0</v>
      </c>
      <c r="VV50" s="450">
        <f t="shared" si="3160"/>
        <v>0</v>
      </c>
      <c r="VW50" s="450">
        <f t="shared" si="3160"/>
        <v>0</v>
      </c>
      <c r="VX50" s="450">
        <f t="shared" si="3160"/>
        <v>0</v>
      </c>
      <c r="VY50" s="450">
        <f t="shared" si="3160"/>
        <v>0</v>
      </c>
      <c r="VZ50" s="450">
        <f t="shared" si="3160"/>
        <v>0</v>
      </c>
      <c r="WA50" s="450">
        <f t="shared" si="3160"/>
        <v>0</v>
      </c>
      <c r="WB50" s="450">
        <f t="shared" si="3160"/>
        <v>0</v>
      </c>
      <c r="WC50" s="451">
        <f t="shared" si="3160"/>
        <v>0</v>
      </c>
      <c r="WE50" s="457">
        <f t="shared" ref="WE50:WR50" si="3161">SUM(WE51:WE54)</f>
        <v>0</v>
      </c>
      <c r="WF50" s="450">
        <f t="shared" si="3161"/>
        <v>0</v>
      </c>
      <c r="WG50" s="450">
        <f t="shared" si="3161"/>
        <v>0</v>
      </c>
      <c r="WH50" s="450">
        <f t="shared" si="3161"/>
        <v>0</v>
      </c>
      <c r="WI50" s="450">
        <f t="shared" si="3161"/>
        <v>0</v>
      </c>
      <c r="WJ50" s="450">
        <f t="shared" si="3161"/>
        <v>0</v>
      </c>
      <c r="WK50" s="450">
        <f t="shared" si="3161"/>
        <v>0</v>
      </c>
      <c r="WL50" s="450">
        <f t="shared" si="3161"/>
        <v>0</v>
      </c>
      <c r="WM50" s="450">
        <f t="shared" si="3161"/>
        <v>0</v>
      </c>
      <c r="WN50" s="450">
        <f t="shared" si="3161"/>
        <v>0</v>
      </c>
      <c r="WO50" s="450">
        <f t="shared" si="3161"/>
        <v>0</v>
      </c>
      <c r="WP50" s="450">
        <f t="shared" si="3161"/>
        <v>0</v>
      </c>
      <c r="WQ50" s="450">
        <f t="shared" si="3161"/>
        <v>0</v>
      </c>
      <c r="WR50" s="451">
        <f t="shared" si="3161"/>
        <v>0</v>
      </c>
      <c r="WT50" s="457">
        <f t="shared" ref="WT50:XG50" si="3162">SUM(WT51:WT54)</f>
        <v>0</v>
      </c>
      <c r="WU50" s="450">
        <f t="shared" si="3162"/>
        <v>0</v>
      </c>
      <c r="WV50" s="450">
        <f t="shared" si="3162"/>
        <v>0</v>
      </c>
      <c r="WW50" s="450">
        <f t="shared" si="3162"/>
        <v>0</v>
      </c>
      <c r="WX50" s="450">
        <f t="shared" si="3162"/>
        <v>0</v>
      </c>
      <c r="WY50" s="450">
        <f t="shared" si="3162"/>
        <v>0</v>
      </c>
      <c r="WZ50" s="450">
        <f t="shared" si="3162"/>
        <v>0</v>
      </c>
      <c r="XA50" s="450">
        <f t="shared" si="3162"/>
        <v>0</v>
      </c>
      <c r="XB50" s="450">
        <f t="shared" si="3162"/>
        <v>0</v>
      </c>
      <c r="XC50" s="450">
        <f t="shared" si="3162"/>
        <v>0</v>
      </c>
      <c r="XD50" s="450">
        <f t="shared" si="3162"/>
        <v>0</v>
      </c>
      <c r="XE50" s="450">
        <f t="shared" si="3162"/>
        <v>0</v>
      </c>
      <c r="XF50" s="450">
        <f t="shared" si="3162"/>
        <v>0</v>
      </c>
      <c r="XG50" s="451">
        <f t="shared" si="3162"/>
        <v>0</v>
      </c>
      <c r="XI50" s="457">
        <f t="shared" ref="XI50:XV50" si="3163">SUM(XI51:XI54)</f>
        <v>0</v>
      </c>
      <c r="XJ50" s="450">
        <f t="shared" si="3163"/>
        <v>0</v>
      </c>
      <c r="XK50" s="450">
        <f t="shared" si="3163"/>
        <v>0</v>
      </c>
      <c r="XL50" s="450">
        <f t="shared" si="3163"/>
        <v>0</v>
      </c>
      <c r="XM50" s="450">
        <f t="shared" si="3163"/>
        <v>0</v>
      </c>
      <c r="XN50" s="450">
        <f t="shared" si="3163"/>
        <v>0</v>
      </c>
      <c r="XO50" s="450">
        <f t="shared" si="3163"/>
        <v>0</v>
      </c>
      <c r="XP50" s="450">
        <f t="shared" si="3163"/>
        <v>0</v>
      </c>
      <c r="XQ50" s="450">
        <f t="shared" si="3163"/>
        <v>0</v>
      </c>
      <c r="XR50" s="450">
        <f t="shared" si="3163"/>
        <v>0</v>
      </c>
      <c r="XS50" s="450">
        <f t="shared" si="3163"/>
        <v>0</v>
      </c>
      <c r="XT50" s="450">
        <f t="shared" si="3163"/>
        <v>0</v>
      </c>
      <c r="XU50" s="450">
        <f t="shared" si="3163"/>
        <v>0</v>
      </c>
      <c r="XV50" s="451">
        <f t="shared" si="3163"/>
        <v>0</v>
      </c>
      <c r="XX50" s="457">
        <f t="shared" ref="XX50:YK50" si="3164">SUM(XX51:XX54)</f>
        <v>0</v>
      </c>
      <c r="XY50" s="450">
        <f t="shared" si="3164"/>
        <v>0</v>
      </c>
      <c r="XZ50" s="450">
        <f t="shared" si="3164"/>
        <v>0</v>
      </c>
      <c r="YA50" s="450">
        <f t="shared" si="3164"/>
        <v>0</v>
      </c>
      <c r="YB50" s="450">
        <f t="shared" si="3164"/>
        <v>0</v>
      </c>
      <c r="YC50" s="450">
        <f t="shared" si="3164"/>
        <v>0</v>
      </c>
      <c r="YD50" s="450">
        <f t="shared" si="3164"/>
        <v>0</v>
      </c>
      <c r="YE50" s="450">
        <f t="shared" si="3164"/>
        <v>0</v>
      </c>
      <c r="YF50" s="450">
        <f t="shared" si="3164"/>
        <v>0</v>
      </c>
      <c r="YG50" s="450">
        <f t="shared" si="3164"/>
        <v>0</v>
      </c>
      <c r="YH50" s="450">
        <f t="shared" si="3164"/>
        <v>0</v>
      </c>
      <c r="YI50" s="450">
        <f t="shared" si="3164"/>
        <v>0</v>
      </c>
      <c r="YJ50" s="450">
        <f t="shared" si="3164"/>
        <v>0</v>
      </c>
      <c r="YK50" s="451">
        <f t="shared" si="3164"/>
        <v>0</v>
      </c>
      <c r="YM50" s="457">
        <f t="shared" ref="YM50:YZ50" si="3165">SUM(YM51:YM54)</f>
        <v>0</v>
      </c>
      <c r="YN50" s="450">
        <f t="shared" si="3165"/>
        <v>0</v>
      </c>
      <c r="YO50" s="450">
        <f t="shared" si="3165"/>
        <v>0</v>
      </c>
      <c r="YP50" s="450">
        <f t="shared" si="3165"/>
        <v>0</v>
      </c>
      <c r="YQ50" s="450">
        <f t="shared" si="3165"/>
        <v>0</v>
      </c>
      <c r="YR50" s="450">
        <f t="shared" si="3165"/>
        <v>0</v>
      </c>
      <c r="YS50" s="450">
        <f t="shared" si="3165"/>
        <v>0</v>
      </c>
      <c r="YT50" s="450">
        <f t="shared" si="3165"/>
        <v>0</v>
      </c>
      <c r="YU50" s="450">
        <f t="shared" si="3165"/>
        <v>0</v>
      </c>
      <c r="YV50" s="450">
        <f t="shared" si="3165"/>
        <v>0</v>
      </c>
      <c r="YW50" s="450">
        <f t="shared" si="3165"/>
        <v>0</v>
      </c>
      <c r="YX50" s="450">
        <f t="shared" si="3165"/>
        <v>0</v>
      </c>
      <c r="YY50" s="450">
        <f t="shared" si="3165"/>
        <v>0</v>
      </c>
      <c r="YZ50" s="451">
        <f t="shared" si="3165"/>
        <v>0</v>
      </c>
      <c r="ZB50" s="457">
        <f t="shared" ref="ZB50:ZO50" si="3166">SUM(ZB51:ZB54)</f>
        <v>0</v>
      </c>
      <c r="ZC50" s="450">
        <f t="shared" si="3166"/>
        <v>0</v>
      </c>
      <c r="ZD50" s="450">
        <f t="shared" si="3166"/>
        <v>0</v>
      </c>
      <c r="ZE50" s="450">
        <f t="shared" si="3166"/>
        <v>0</v>
      </c>
      <c r="ZF50" s="450">
        <f t="shared" si="3166"/>
        <v>0</v>
      </c>
      <c r="ZG50" s="450">
        <f t="shared" si="3166"/>
        <v>0</v>
      </c>
      <c r="ZH50" s="450">
        <f t="shared" si="3166"/>
        <v>0</v>
      </c>
      <c r="ZI50" s="450">
        <f t="shared" si="3166"/>
        <v>0</v>
      </c>
      <c r="ZJ50" s="450">
        <f t="shared" si="3166"/>
        <v>0</v>
      </c>
      <c r="ZK50" s="450">
        <f t="shared" si="3166"/>
        <v>0</v>
      </c>
      <c r="ZL50" s="450">
        <f t="shared" si="3166"/>
        <v>0</v>
      </c>
      <c r="ZM50" s="450">
        <f t="shared" si="3166"/>
        <v>0</v>
      </c>
      <c r="ZN50" s="450">
        <f t="shared" si="3166"/>
        <v>0</v>
      </c>
      <c r="ZO50" s="451">
        <f t="shared" si="3166"/>
        <v>0</v>
      </c>
      <c r="ZQ50" s="457">
        <f t="shared" ref="ZQ50:AAD50" si="3167">SUM(ZQ51:ZQ54)</f>
        <v>0</v>
      </c>
      <c r="ZR50" s="450">
        <f t="shared" si="3167"/>
        <v>0</v>
      </c>
      <c r="ZS50" s="450">
        <f t="shared" si="3167"/>
        <v>0</v>
      </c>
      <c r="ZT50" s="450">
        <f t="shared" si="3167"/>
        <v>0</v>
      </c>
      <c r="ZU50" s="450">
        <f t="shared" si="3167"/>
        <v>0</v>
      </c>
      <c r="ZV50" s="450">
        <f t="shared" si="3167"/>
        <v>0</v>
      </c>
      <c r="ZW50" s="450">
        <f t="shared" si="3167"/>
        <v>0</v>
      </c>
      <c r="ZX50" s="450">
        <f t="shared" si="3167"/>
        <v>0</v>
      </c>
      <c r="ZY50" s="450">
        <f t="shared" si="3167"/>
        <v>0</v>
      </c>
      <c r="ZZ50" s="450">
        <f t="shared" si="3167"/>
        <v>0</v>
      </c>
      <c r="AAA50" s="450">
        <f t="shared" si="3167"/>
        <v>0</v>
      </c>
      <c r="AAB50" s="450">
        <f t="shared" si="3167"/>
        <v>0</v>
      </c>
      <c r="AAC50" s="450">
        <f t="shared" si="3167"/>
        <v>0</v>
      </c>
      <c r="AAD50" s="451">
        <f t="shared" si="3167"/>
        <v>0</v>
      </c>
      <c r="AAF50" s="457">
        <f t="shared" ref="AAF50:AAS50" si="3168">SUM(AAF51:AAF54)</f>
        <v>0</v>
      </c>
      <c r="AAG50" s="450">
        <f t="shared" si="3168"/>
        <v>0</v>
      </c>
      <c r="AAH50" s="450">
        <f t="shared" si="3168"/>
        <v>0</v>
      </c>
      <c r="AAI50" s="450">
        <f t="shared" si="3168"/>
        <v>0</v>
      </c>
      <c r="AAJ50" s="450">
        <f t="shared" si="3168"/>
        <v>0</v>
      </c>
      <c r="AAK50" s="450">
        <f t="shared" si="3168"/>
        <v>0</v>
      </c>
      <c r="AAL50" s="450">
        <f t="shared" si="3168"/>
        <v>0</v>
      </c>
      <c r="AAM50" s="450">
        <f t="shared" si="3168"/>
        <v>0</v>
      </c>
      <c r="AAN50" s="450">
        <f t="shared" si="3168"/>
        <v>0</v>
      </c>
      <c r="AAO50" s="450">
        <f t="shared" si="3168"/>
        <v>0</v>
      </c>
      <c r="AAP50" s="450">
        <f t="shared" si="3168"/>
        <v>0</v>
      </c>
      <c r="AAQ50" s="450">
        <f t="shared" si="3168"/>
        <v>0</v>
      </c>
      <c r="AAR50" s="450">
        <f t="shared" si="3168"/>
        <v>0</v>
      </c>
      <c r="AAS50" s="451">
        <f t="shared" si="3168"/>
        <v>0</v>
      </c>
      <c r="AAU50" s="457">
        <f t="shared" ref="AAU50:ABH50" si="3169">SUM(AAU51:AAU54)</f>
        <v>0</v>
      </c>
      <c r="AAV50" s="450">
        <f t="shared" si="3169"/>
        <v>0</v>
      </c>
      <c r="AAW50" s="450">
        <f t="shared" si="3169"/>
        <v>0</v>
      </c>
      <c r="AAX50" s="450">
        <f t="shared" si="3169"/>
        <v>0</v>
      </c>
      <c r="AAY50" s="450">
        <f t="shared" si="3169"/>
        <v>0</v>
      </c>
      <c r="AAZ50" s="450">
        <f t="shared" si="3169"/>
        <v>0</v>
      </c>
      <c r="ABA50" s="450">
        <f t="shared" si="3169"/>
        <v>0</v>
      </c>
      <c r="ABB50" s="450">
        <f t="shared" si="3169"/>
        <v>0</v>
      </c>
      <c r="ABC50" s="450">
        <f t="shared" si="3169"/>
        <v>0</v>
      </c>
      <c r="ABD50" s="450">
        <f t="shared" si="3169"/>
        <v>0</v>
      </c>
      <c r="ABE50" s="450">
        <f t="shared" si="3169"/>
        <v>0</v>
      </c>
      <c r="ABF50" s="450">
        <f t="shared" si="3169"/>
        <v>0</v>
      </c>
      <c r="ABG50" s="450">
        <f t="shared" si="3169"/>
        <v>0</v>
      </c>
      <c r="ABH50" s="451">
        <f t="shared" si="3169"/>
        <v>0</v>
      </c>
      <c r="ABJ50" s="457">
        <f t="shared" ref="ABJ50:ABW50" si="3170">SUM(ABJ51:ABJ54)</f>
        <v>0</v>
      </c>
      <c r="ABK50" s="450">
        <f t="shared" si="3170"/>
        <v>0</v>
      </c>
      <c r="ABL50" s="450">
        <f t="shared" si="3170"/>
        <v>0</v>
      </c>
      <c r="ABM50" s="450">
        <f t="shared" si="3170"/>
        <v>0</v>
      </c>
      <c r="ABN50" s="450">
        <f t="shared" si="3170"/>
        <v>0</v>
      </c>
      <c r="ABO50" s="450">
        <f t="shared" si="3170"/>
        <v>0</v>
      </c>
      <c r="ABP50" s="450">
        <f t="shared" si="3170"/>
        <v>0</v>
      </c>
      <c r="ABQ50" s="450">
        <f t="shared" si="3170"/>
        <v>0</v>
      </c>
      <c r="ABR50" s="450">
        <f t="shared" si="3170"/>
        <v>0</v>
      </c>
      <c r="ABS50" s="450">
        <f t="shared" si="3170"/>
        <v>0</v>
      </c>
      <c r="ABT50" s="450">
        <f t="shared" si="3170"/>
        <v>0</v>
      </c>
      <c r="ABU50" s="450">
        <f t="shared" si="3170"/>
        <v>0</v>
      </c>
      <c r="ABV50" s="450">
        <f t="shared" si="3170"/>
        <v>0</v>
      </c>
      <c r="ABW50" s="451">
        <f t="shared" si="3170"/>
        <v>0</v>
      </c>
      <c r="ABY50" s="457">
        <f t="shared" ref="ABY50:ACL50" si="3171">SUM(ABY51:ABY54)</f>
        <v>0</v>
      </c>
      <c r="ABZ50" s="450">
        <f t="shared" si="3171"/>
        <v>0</v>
      </c>
      <c r="ACA50" s="450">
        <f t="shared" si="3171"/>
        <v>0</v>
      </c>
      <c r="ACB50" s="450">
        <f t="shared" si="3171"/>
        <v>0</v>
      </c>
      <c r="ACC50" s="450">
        <f t="shared" si="3171"/>
        <v>0</v>
      </c>
      <c r="ACD50" s="450">
        <f t="shared" si="3171"/>
        <v>0</v>
      </c>
      <c r="ACE50" s="450">
        <f t="shared" si="3171"/>
        <v>0</v>
      </c>
      <c r="ACF50" s="450">
        <f t="shared" si="3171"/>
        <v>0</v>
      </c>
      <c r="ACG50" s="450">
        <f t="shared" si="3171"/>
        <v>0</v>
      </c>
      <c r="ACH50" s="450">
        <f t="shared" si="3171"/>
        <v>0</v>
      </c>
      <c r="ACI50" s="450">
        <f t="shared" si="3171"/>
        <v>0</v>
      </c>
      <c r="ACJ50" s="450">
        <f t="shared" si="3171"/>
        <v>0</v>
      </c>
      <c r="ACK50" s="450">
        <f t="shared" si="3171"/>
        <v>0</v>
      </c>
      <c r="ACL50" s="451">
        <f t="shared" si="3171"/>
        <v>0</v>
      </c>
      <c r="ACN50" s="457">
        <f t="shared" ref="ACN50:ADA50" si="3172">SUM(ACN51:ACN54)</f>
        <v>0</v>
      </c>
      <c r="ACO50" s="450">
        <f t="shared" si="3172"/>
        <v>0</v>
      </c>
      <c r="ACP50" s="450">
        <f t="shared" si="3172"/>
        <v>0</v>
      </c>
      <c r="ACQ50" s="450">
        <f t="shared" si="3172"/>
        <v>0</v>
      </c>
      <c r="ACR50" s="450">
        <f t="shared" si="3172"/>
        <v>0</v>
      </c>
      <c r="ACS50" s="450">
        <f t="shared" si="3172"/>
        <v>0</v>
      </c>
      <c r="ACT50" s="450">
        <f t="shared" si="3172"/>
        <v>0</v>
      </c>
      <c r="ACU50" s="450">
        <f t="shared" si="3172"/>
        <v>0</v>
      </c>
      <c r="ACV50" s="450">
        <f t="shared" si="3172"/>
        <v>0</v>
      </c>
      <c r="ACW50" s="450">
        <f t="shared" si="3172"/>
        <v>0</v>
      </c>
      <c r="ACX50" s="450">
        <f t="shared" si="3172"/>
        <v>0</v>
      </c>
      <c r="ACY50" s="450">
        <f t="shared" si="3172"/>
        <v>0</v>
      </c>
      <c r="ACZ50" s="450">
        <f t="shared" si="3172"/>
        <v>0</v>
      </c>
      <c r="ADA50" s="451">
        <f t="shared" si="3172"/>
        <v>0</v>
      </c>
      <c r="ADC50" s="457">
        <f t="shared" ref="ADC50:ADP50" si="3173">SUM(ADC51:ADC54)</f>
        <v>0</v>
      </c>
      <c r="ADD50" s="450">
        <f t="shared" si="3173"/>
        <v>0</v>
      </c>
      <c r="ADE50" s="450">
        <f t="shared" si="3173"/>
        <v>0</v>
      </c>
      <c r="ADF50" s="450">
        <f t="shared" si="3173"/>
        <v>0</v>
      </c>
      <c r="ADG50" s="450">
        <f t="shared" si="3173"/>
        <v>0</v>
      </c>
      <c r="ADH50" s="450">
        <f t="shared" si="3173"/>
        <v>0</v>
      </c>
      <c r="ADI50" s="450">
        <f t="shared" si="3173"/>
        <v>0</v>
      </c>
      <c r="ADJ50" s="450">
        <f t="shared" si="3173"/>
        <v>0</v>
      </c>
      <c r="ADK50" s="450">
        <f t="shared" si="3173"/>
        <v>0</v>
      </c>
      <c r="ADL50" s="450">
        <f t="shared" si="3173"/>
        <v>0</v>
      </c>
      <c r="ADM50" s="450">
        <f t="shared" si="3173"/>
        <v>0</v>
      </c>
      <c r="ADN50" s="450">
        <f t="shared" si="3173"/>
        <v>0</v>
      </c>
      <c r="ADO50" s="450">
        <f t="shared" si="3173"/>
        <v>0</v>
      </c>
      <c r="ADP50" s="451">
        <f t="shared" si="3173"/>
        <v>0</v>
      </c>
      <c r="ADR50" s="457">
        <f t="shared" ref="ADR50:AEE50" si="3174">SUM(ADR51:ADR54)</f>
        <v>0</v>
      </c>
      <c r="ADS50" s="450">
        <f t="shared" si="3174"/>
        <v>0</v>
      </c>
      <c r="ADT50" s="450">
        <f t="shared" si="3174"/>
        <v>0</v>
      </c>
      <c r="ADU50" s="450">
        <f t="shared" si="3174"/>
        <v>0</v>
      </c>
      <c r="ADV50" s="450">
        <f t="shared" si="3174"/>
        <v>0</v>
      </c>
      <c r="ADW50" s="450">
        <f t="shared" si="3174"/>
        <v>0</v>
      </c>
      <c r="ADX50" s="450">
        <f t="shared" si="3174"/>
        <v>0</v>
      </c>
      <c r="ADY50" s="450">
        <f t="shared" si="3174"/>
        <v>0</v>
      </c>
      <c r="ADZ50" s="450">
        <f t="shared" si="3174"/>
        <v>0</v>
      </c>
      <c r="AEA50" s="450">
        <f t="shared" si="3174"/>
        <v>0</v>
      </c>
      <c r="AEB50" s="450">
        <f t="shared" si="3174"/>
        <v>0</v>
      </c>
      <c r="AEC50" s="450">
        <f t="shared" si="3174"/>
        <v>0</v>
      </c>
      <c r="AED50" s="450">
        <f t="shared" si="3174"/>
        <v>0</v>
      </c>
      <c r="AEE50" s="451">
        <f t="shared" si="3174"/>
        <v>0</v>
      </c>
      <c r="AEG50" s="457">
        <f t="shared" ref="AEG50:AET50" si="3175">SUM(AEG51:AEG54)</f>
        <v>0</v>
      </c>
      <c r="AEH50" s="450">
        <f t="shared" si="3175"/>
        <v>0</v>
      </c>
      <c r="AEI50" s="450">
        <f t="shared" si="3175"/>
        <v>0</v>
      </c>
      <c r="AEJ50" s="450">
        <f t="shared" si="3175"/>
        <v>0</v>
      </c>
      <c r="AEK50" s="450">
        <f t="shared" si="3175"/>
        <v>0</v>
      </c>
      <c r="AEL50" s="450">
        <f t="shared" si="3175"/>
        <v>0</v>
      </c>
      <c r="AEM50" s="450">
        <f t="shared" si="3175"/>
        <v>0</v>
      </c>
      <c r="AEN50" s="450">
        <f t="shared" si="3175"/>
        <v>0</v>
      </c>
      <c r="AEO50" s="450">
        <f t="shared" si="3175"/>
        <v>0</v>
      </c>
      <c r="AEP50" s="450">
        <f t="shared" si="3175"/>
        <v>0</v>
      </c>
      <c r="AEQ50" s="450">
        <f t="shared" si="3175"/>
        <v>0</v>
      </c>
      <c r="AER50" s="450">
        <f t="shared" si="3175"/>
        <v>0</v>
      </c>
      <c r="AES50" s="450">
        <f t="shared" si="3175"/>
        <v>0</v>
      </c>
      <c r="AET50" s="451">
        <f t="shared" si="3175"/>
        <v>0</v>
      </c>
      <c r="AEV50" s="457">
        <f t="shared" ref="AEV50:AFI50" si="3176">SUM(AEV51:AEV54)</f>
        <v>0</v>
      </c>
      <c r="AEW50" s="450">
        <f t="shared" si="3176"/>
        <v>0</v>
      </c>
      <c r="AEX50" s="450">
        <f t="shared" si="3176"/>
        <v>0</v>
      </c>
      <c r="AEY50" s="450">
        <f t="shared" si="3176"/>
        <v>0</v>
      </c>
      <c r="AEZ50" s="450">
        <f t="shared" si="3176"/>
        <v>0</v>
      </c>
      <c r="AFA50" s="450">
        <f t="shared" si="3176"/>
        <v>0</v>
      </c>
      <c r="AFB50" s="450">
        <f t="shared" si="3176"/>
        <v>0</v>
      </c>
      <c r="AFC50" s="450">
        <f t="shared" si="3176"/>
        <v>0</v>
      </c>
      <c r="AFD50" s="450">
        <f t="shared" si="3176"/>
        <v>0</v>
      </c>
      <c r="AFE50" s="450">
        <f t="shared" si="3176"/>
        <v>0</v>
      </c>
      <c r="AFF50" s="450">
        <f t="shared" si="3176"/>
        <v>0</v>
      </c>
      <c r="AFG50" s="450">
        <f t="shared" si="3176"/>
        <v>0</v>
      </c>
      <c r="AFH50" s="450">
        <f t="shared" si="3176"/>
        <v>0</v>
      </c>
      <c r="AFI50" s="451">
        <f t="shared" si="3176"/>
        <v>0</v>
      </c>
      <c r="AFK50" s="457">
        <f t="shared" ref="AFK50:AFX50" si="3177">SUM(AFK51:AFK54)</f>
        <v>0</v>
      </c>
      <c r="AFL50" s="450">
        <f t="shared" si="3177"/>
        <v>0</v>
      </c>
      <c r="AFM50" s="450">
        <f t="shared" si="3177"/>
        <v>0</v>
      </c>
      <c r="AFN50" s="450">
        <f t="shared" si="3177"/>
        <v>0</v>
      </c>
      <c r="AFO50" s="450">
        <f t="shared" si="3177"/>
        <v>0</v>
      </c>
      <c r="AFP50" s="450">
        <f t="shared" si="3177"/>
        <v>0</v>
      </c>
      <c r="AFQ50" s="450">
        <f t="shared" si="3177"/>
        <v>0</v>
      </c>
      <c r="AFR50" s="450">
        <f t="shared" si="3177"/>
        <v>0</v>
      </c>
      <c r="AFS50" s="450">
        <f t="shared" si="3177"/>
        <v>0</v>
      </c>
      <c r="AFT50" s="450">
        <f t="shared" si="3177"/>
        <v>0</v>
      </c>
      <c r="AFU50" s="450">
        <f t="shared" si="3177"/>
        <v>0</v>
      </c>
      <c r="AFV50" s="450">
        <f t="shared" si="3177"/>
        <v>0</v>
      </c>
      <c r="AFW50" s="450">
        <f t="shared" si="3177"/>
        <v>0</v>
      </c>
      <c r="AFX50" s="451">
        <f t="shared" si="3177"/>
        <v>0</v>
      </c>
      <c r="AFZ50" s="457">
        <f t="shared" ref="AFZ50:AGM50" si="3178">SUM(AFZ51:AFZ54)</f>
        <v>0</v>
      </c>
      <c r="AGA50" s="450">
        <f t="shared" si="3178"/>
        <v>0</v>
      </c>
      <c r="AGB50" s="450">
        <f t="shared" si="3178"/>
        <v>0</v>
      </c>
      <c r="AGC50" s="450">
        <f t="shared" si="3178"/>
        <v>0</v>
      </c>
      <c r="AGD50" s="450">
        <f t="shared" si="3178"/>
        <v>0</v>
      </c>
      <c r="AGE50" s="450">
        <f t="shared" si="3178"/>
        <v>0</v>
      </c>
      <c r="AGF50" s="450">
        <f t="shared" si="3178"/>
        <v>0</v>
      </c>
      <c r="AGG50" s="450">
        <f t="shared" si="3178"/>
        <v>0</v>
      </c>
      <c r="AGH50" s="450">
        <f t="shared" si="3178"/>
        <v>0</v>
      </c>
      <c r="AGI50" s="450">
        <f t="shared" si="3178"/>
        <v>0</v>
      </c>
      <c r="AGJ50" s="450">
        <f t="shared" si="3178"/>
        <v>0</v>
      </c>
      <c r="AGK50" s="450">
        <f t="shared" si="3178"/>
        <v>0</v>
      </c>
      <c r="AGL50" s="450">
        <f t="shared" si="3178"/>
        <v>0</v>
      </c>
      <c r="AGM50" s="451">
        <f t="shared" si="3178"/>
        <v>0</v>
      </c>
      <c r="AGO50" s="457">
        <f t="shared" ref="AGO50:AHB50" si="3179">SUM(AGO51:AGO54)</f>
        <v>0</v>
      </c>
      <c r="AGP50" s="450">
        <f t="shared" si="3179"/>
        <v>0</v>
      </c>
      <c r="AGQ50" s="450">
        <f t="shared" si="3179"/>
        <v>0</v>
      </c>
      <c r="AGR50" s="450">
        <f t="shared" si="3179"/>
        <v>0</v>
      </c>
      <c r="AGS50" s="450">
        <f t="shared" si="3179"/>
        <v>0</v>
      </c>
      <c r="AGT50" s="450">
        <f t="shared" si="3179"/>
        <v>0</v>
      </c>
      <c r="AGU50" s="450">
        <f t="shared" si="3179"/>
        <v>0</v>
      </c>
      <c r="AGV50" s="450">
        <f t="shared" si="3179"/>
        <v>0</v>
      </c>
      <c r="AGW50" s="450">
        <f t="shared" si="3179"/>
        <v>0</v>
      </c>
      <c r="AGX50" s="450">
        <f t="shared" si="3179"/>
        <v>0</v>
      </c>
      <c r="AGY50" s="450">
        <f t="shared" si="3179"/>
        <v>0</v>
      </c>
      <c r="AGZ50" s="450">
        <f t="shared" si="3179"/>
        <v>0</v>
      </c>
      <c r="AHA50" s="450">
        <f t="shared" si="3179"/>
        <v>0</v>
      </c>
      <c r="AHB50" s="451">
        <f t="shared" si="3179"/>
        <v>0</v>
      </c>
      <c r="AHD50" s="457">
        <f t="shared" ref="AHD50:AHQ50" si="3180">SUM(AHD51:AHD54)</f>
        <v>0</v>
      </c>
      <c r="AHE50" s="450">
        <f t="shared" si="3180"/>
        <v>0</v>
      </c>
      <c r="AHF50" s="450">
        <f t="shared" si="3180"/>
        <v>0</v>
      </c>
      <c r="AHG50" s="450">
        <f t="shared" si="3180"/>
        <v>0</v>
      </c>
      <c r="AHH50" s="450">
        <f t="shared" si="3180"/>
        <v>0</v>
      </c>
      <c r="AHI50" s="450">
        <f t="shared" si="3180"/>
        <v>0</v>
      </c>
      <c r="AHJ50" s="450">
        <f t="shared" si="3180"/>
        <v>0</v>
      </c>
      <c r="AHK50" s="450">
        <f t="shared" si="3180"/>
        <v>0</v>
      </c>
      <c r="AHL50" s="450">
        <f t="shared" si="3180"/>
        <v>0</v>
      </c>
      <c r="AHM50" s="450">
        <f t="shared" si="3180"/>
        <v>0</v>
      </c>
      <c r="AHN50" s="450">
        <f t="shared" si="3180"/>
        <v>0</v>
      </c>
      <c r="AHO50" s="450">
        <f t="shared" si="3180"/>
        <v>0</v>
      </c>
      <c r="AHP50" s="450">
        <f t="shared" si="3180"/>
        <v>0</v>
      </c>
      <c r="AHQ50" s="451">
        <f t="shared" si="3180"/>
        <v>0</v>
      </c>
      <c r="AHS50" s="457">
        <f t="shared" ref="AHS50:AIF50" si="3181">SUM(AHS51:AHS54)</f>
        <v>0</v>
      </c>
      <c r="AHT50" s="450">
        <f t="shared" si="3181"/>
        <v>0</v>
      </c>
      <c r="AHU50" s="450">
        <f t="shared" si="3181"/>
        <v>0</v>
      </c>
      <c r="AHV50" s="450">
        <f t="shared" si="3181"/>
        <v>0</v>
      </c>
      <c r="AHW50" s="450">
        <f t="shared" si="3181"/>
        <v>0</v>
      </c>
      <c r="AHX50" s="450">
        <f t="shared" si="3181"/>
        <v>0</v>
      </c>
      <c r="AHY50" s="450">
        <f t="shared" si="3181"/>
        <v>0</v>
      </c>
      <c r="AHZ50" s="450">
        <f t="shared" si="3181"/>
        <v>0</v>
      </c>
      <c r="AIA50" s="450">
        <f t="shared" si="3181"/>
        <v>0</v>
      </c>
      <c r="AIB50" s="450">
        <f t="shared" si="3181"/>
        <v>0</v>
      </c>
      <c r="AIC50" s="450">
        <f t="shared" si="3181"/>
        <v>0</v>
      </c>
      <c r="AID50" s="450">
        <f t="shared" si="3181"/>
        <v>0</v>
      </c>
      <c r="AIE50" s="450">
        <f t="shared" si="3181"/>
        <v>0</v>
      </c>
      <c r="AIF50" s="451">
        <f t="shared" si="3181"/>
        <v>0</v>
      </c>
      <c r="AIH50" s="457">
        <f t="shared" ref="AIH50:AIU50" si="3182">SUM(AIH51:AIH54)</f>
        <v>0</v>
      </c>
      <c r="AII50" s="450">
        <f t="shared" si="3182"/>
        <v>0</v>
      </c>
      <c r="AIJ50" s="450">
        <f t="shared" si="3182"/>
        <v>0</v>
      </c>
      <c r="AIK50" s="450">
        <f t="shared" si="3182"/>
        <v>0</v>
      </c>
      <c r="AIL50" s="450">
        <f t="shared" si="3182"/>
        <v>0</v>
      </c>
      <c r="AIM50" s="450">
        <f t="shared" si="3182"/>
        <v>0</v>
      </c>
      <c r="AIN50" s="450">
        <f t="shared" si="3182"/>
        <v>0</v>
      </c>
      <c r="AIO50" s="450">
        <f t="shared" si="3182"/>
        <v>0</v>
      </c>
      <c r="AIP50" s="450">
        <f t="shared" si="3182"/>
        <v>0</v>
      </c>
      <c r="AIQ50" s="450">
        <f t="shared" si="3182"/>
        <v>0</v>
      </c>
      <c r="AIR50" s="450">
        <f t="shared" si="3182"/>
        <v>0</v>
      </c>
      <c r="AIS50" s="450">
        <f t="shared" si="3182"/>
        <v>0</v>
      </c>
      <c r="AIT50" s="450">
        <f t="shared" si="3182"/>
        <v>0</v>
      </c>
      <c r="AIU50" s="451">
        <f t="shared" si="3182"/>
        <v>0</v>
      </c>
      <c r="AIW50" s="457">
        <f t="shared" ref="AIW50:AJJ50" si="3183">SUM(AIW51:AIW54)</f>
        <v>0</v>
      </c>
      <c r="AIX50" s="450">
        <f t="shared" si="3183"/>
        <v>0</v>
      </c>
      <c r="AIY50" s="450">
        <f t="shared" si="3183"/>
        <v>0</v>
      </c>
      <c r="AIZ50" s="450">
        <f t="shared" si="3183"/>
        <v>0</v>
      </c>
      <c r="AJA50" s="450">
        <f t="shared" si="3183"/>
        <v>0</v>
      </c>
      <c r="AJB50" s="450">
        <f t="shared" si="3183"/>
        <v>0</v>
      </c>
      <c r="AJC50" s="450">
        <f t="shared" si="3183"/>
        <v>0</v>
      </c>
      <c r="AJD50" s="450">
        <f t="shared" si="3183"/>
        <v>0</v>
      </c>
      <c r="AJE50" s="450">
        <f t="shared" si="3183"/>
        <v>0</v>
      </c>
      <c r="AJF50" s="450">
        <f t="shared" si="3183"/>
        <v>0</v>
      </c>
      <c r="AJG50" s="450">
        <f t="shared" si="3183"/>
        <v>0</v>
      </c>
      <c r="AJH50" s="450">
        <f t="shared" si="3183"/>
        <v>0</v>
      </c>
      <c r="AJI50" s="450">
        <f t="shared" si="3183"/>
        <v>0</v>
      </c>
      <c r="AJJ50" s="451">
        <f t="shared" si="3183"/>
        <v>0</v>
      </c>
      <c r="AJL50" s="457">
        <f t="shared" ref="AJL50:AJY50" si="3184">SUM(AJL51:AJL54)</f>
        <v>0</v>
      </c>
      <c r="AJM50" s="450">
        <f t="shared" si="3184"/>
        <v>0</v>
      </c>
      <c r="AJN50" s="450">
        <f t="shared" si="3184"/>
        <v>0</v>
      </c>
      <c r="AJO50" s="450">
        <f t="shared" si="3184"/>
        <v>0</v>
      </c>
      <c r="AJP50" s="450">
        <f t="shared" si="3184"/>
        <v>0</v>
      </c>
      <c r="AJQ50" s="450">
        <f t="shared" si="3184"/>
        <v>0</v>
      </c>
      <c r="AJR50" s="450">
        <f t="shared" si="3184"/>
        <v>0</v>
      </c>
      <c r="AJS50" s="450">
        <f t="shared" si="3184"/>
        <v>0</v>
      </c>
      <c r="AJT50" s="450">
        <f t="shared" si="3184"/>
        <v>0</v>
      </c>
      <c r="AJU50" s="450">
        <f t="shared" si="3184"/>
        <v>0</v>
      </c>
      <c r="AJV50" s="450">
        <f t="shared" si="3184"/>
        <v>0</v>
      </c>
      <c r="AJW50" s="450">
        <f t="shared" si="3184"/>
        <v>0</v>
      </c>
      <c r="AJX50" s="450">
        <f t="shared" si="3184"/>
        <v>0</v>
      </c>
      <c r="AJY50" s="451">
        <f t="shared" si="3184"/>
        <v>0</v>
      </c>
      <c r="AKA50" s="457">
        <f t="shared" ref="AKA50:AKN50" si="3185">SUM(AKA51:AKA54)</f>
        <v>0</v>
      </c>
      <c r="AKB50" s="450">
        <f t="shared" si="3185"/>
        <v>0</v>
      </c>
      <c r="AKC50" s="450">
        <f t="shared" si="3185"/>
        <v>0</v>
      </c>
      <c r="AKD50" s="450">
        <f t="shared" si="3185"/>
        <v>0</v>
      </c>
      <c r="AKE50" s="450">
        <f t="shared" si="3185"/>
        <v>0</v>
      </c>
      <c r="AKF50" s="450">
        <f t="shared" si="3185"/>
        <v>0</v>
      </c>
      <c r="AKG50" s="450">
        <f t="shared" si="3185"/>
        <v>0</v>
      </c>
      <c r="AKH50" s="450">
        <f t="shared" si="3185"/>
        <v>0</v>
      </c>
      <c r="AKI50" s="450">
        <f t="shared" si="3185"/>
        <v>0</v>
      </c>
      <c r="AKJ50" s="450">
        <f t="shared" si="3185"/>
        <v>0</v>
      </c>
      <c r="AKK50" s="450">
        <f t="shared" si="3185"/>
        <v>0</v>
      </c>
      <c r="AKL50" s="450">
        <f t="shared" si="3185"/>
        <v>0</v>
      </c>
      <c r="AKM50" s="450">
        <f t="shared" si="3185"/>
        <v>0</v>
      </c>
      <c r="AKN50" s="451">
        <f t="shared" si="3185"/>
        <v>0</v>
      </c>
      <c r="AKP50" s="457">
        <f t="shared" ref="AKP50:ALC50" si="3186">SUM(AKP51:AKP54)</f>
        <v>0</v>
      </c>
      <c r="AKQ50" s="450">
        <f t="shared" si="3186"/>
        <v>0</v>
      </c>
      <c r="AKR50" s="450">
        <f t="shared" si="3186"/>
        <v>0</v>
      </c>
      <c r="AKS50" s="450">
        <f t="shared" si="3186"/>
        <v>0</v>
      </c>
      <c r="AKT50" s="450">
        <f t="shared" si="3186"/>
        <v>0</v>
      </c>
      <c r="AKU50" s="450">
        <f t="shared" si="3186"/>
        <v>0</v>
      </c>
      <c r="AKV50" s="450">
        <f t="shared" si="3186"/>
        <v>0</v>
      </c>
      <c r="AKW50" s="450">
        <f t="shared" si="3186"/>
        <v>0</v>
      </c>
      <c r="AKX50" s="450">
        <f t="shared" si="3186"/>
        <v>0</v>
      </c>
      <c r="AKY50" s="450">
        <f t="shared" si="3186"/>
        <v>0</v>
      </c>
      <c r="AKZ50" s="450">
        <f t="shared" si="3186"/>
        <v>0</v>
      </c>
      <c r="ALA50" s="450">
        <f t="shared" si="3186"/>
        <v>0</v>
      </c>
      <c r="ALB50" s="450">
        <f t="shared" si="3186"/>
        <v>0</v>
      </c>
      <c r="ALC50" s="451">
        <f t="shared" si="3186"/>
        <v>0</v>
      </c>
      <c r="ALE50" s="457">
        <f t="shared" ref="ALE50:ALR50" si="3187">SUM(ALE51:ALE54)</f>
        <v>0</v>
      </c>
      <c r="ALF50" s="450">
        <f t="shared" si="3187"/>
        <v>0</v>
      </c>
      <c r="ALG50" s="450">
        <f t="shared" si="3187"/>
        <v>0</v>
      </c>
      <c r="ALH50" s="450">
        <f t="shared" si="3187"/>
        <v>0</v>
      </c>
      <c r="ALI50" s="450">
        <f t="shared" si="3187"/>
        <v>0</v>
      </c>
      <c r="ALJ50" s="450">
        <f t="shared" si="3187"/>
        <v>0</v>
      </c>
      <c r="ALK50" s="450">
        <f t="shared" si="3187"/>
        <v>0</v>
      </c>
      <c r="ALL50" s="450">
        <f t="shared" si="3187"/>
        <v>0</v>
      </c>
      <c r="ALM50" s="450">
        <f t="shared" si="3187"/>
        <v>0</v>
      </c>
      <c r="ALN50" s="450">
        <f t="shared" si="3187"/>
        <v>0</v>
      </c>
      <c r="ALO50" s="450">
        <f t="shared" si="3187"/>
        <v>0</v>
      </c>
      <c r="ALP50" s="450">
        <f t="shared" si="3187"/>
        <v>0</v>
      </c>
      <c r="ALQ50" s="450">
        <f t="shared" si="3187"/>
        <v>0</v>
      </c>
      <c r="ALR50" s="451">
        <f t="shared" si="3187"/>
        <v>0</v>
      </c>
      <c r="ALT50" s="457">
        <f t="shared" ref="ALT50:AMG50" si="3188">SUM(ALT51:ALT54)</f>
        <v>0</v>
      </c>
      <c r="ALU50" s="450">
        <f t="shared" si="3188"/>
        <v>0</v>
      </c>
      <c r="ALV50" s="450">
        <f t="shared" si="3188"/>
        <v>0</v>
      </c>
      <c r="ALW50" s="450">
        <f t="shared" si="3188"/>
        <v>0</v>
      </c>
      <c r="ALX50" s="450">
        <f t="shared" si="3188"/>
        <v>0</v>
      </c>
      <c r="ALY50" s="450">
        <f t="shared" si="3188"/>
        <v>0</v>
      </c>
      <c r="ALZ50" s="450">
        <f t="shared" si="3188"/>
        <v>0</v>
      </c>
      <c r="AMA50" s="450">
        <f t="shared" si="3188"/>
        <v>0</v>
      </c>
      <c r="AMB50" s="450">
        <f t="shared" si="3188"/>
        <v>0</v>
      </c>
      <c r="AMC50" s="450">
        <f t="shared" si="3188"/>
        <v>0</v>
      </c>
      <c r="AMD50" s="450">
        <f t="shared" si="3188"/>
        <v>0</v>
      </c>
      <c r="AME50" s="450">
        <f t="shared" si="3188"/>
        <v>0</v>
      </c>
      <c r="AMF50" s="450">
        <f t="shared" si="3188"/>
        <v>0</v>
      </c>
      <c r="AMG50" s="451">
        <f t="shared" si="3188"/>
        <v>0</v>
      </c>
      <c r="AMI50" s="457">
        <f t="shared" ref="AMI50:AMV50" si="3189">SUM(AMI51:AMI54)</f>
        <v>0</v>
      </c>
      <c r="AMJ50" s="450">
        <f t="shared" si="3189"/>
        <v>0</v>
      </c>
      <c r="AMK50" s="450">
        <f t="shared" si="3189"/>
        <v>0</v>
      </c>
      <c r="AML50" s="450">
        <f t="shared" si="3189"/>
        <v>0</v>
      </c>
      <c r="AMM50" s="450">
        <f t="shared" si="3189"/>
        <v>0</v>
      </c>
      <c r="AMN50" s="450">
        <f t="shared" si="3189"/>
        <v>0</v>
      </c>
      <c r="AMO50" s="450">
        <f t="shared" si="3189"/>
        <v>0</v>
      </c>
      <c r="AMP50" s="450">
        <f t="shared" si="3189"/>
        <v>0</v>
      </c>
      <c r="AMQ50" s="450">
        <f t="shared" si="3189"/>
        <v>0</v>
      </c>
      <c r="AMR50" s="450">
        <f t="shared" si="3189"/>
        <v>0</v>
      </c>
      <c r="AMS50" s="450">
        <f t="shared" si="3189"/>
        <v>0</v>
      </c>
      <c r="AMT50" s="450">
        <f t="shared" si="3189"/>
        <v>0</v>
      </c>
      <c r="AMU50" s="450">
        <f t="shared" si="3189"/>
        <v>0</v>
      </c>
      <c r="AMV50" s="451">
        <f t="shared" si="3189"/>
        <v>0</v>
      </c>
      <c r="AMX50" s="457">
        <f t="shared" ref="AMX50:ANK50" si="3190">SUM(AMX51:AMX54)</f>
        <v>0</v>
      </c>
      <c r="AMY50" s="450">
        <f t="shared" si="3190"/>
        <v>0</v>
      </c>
      <c r="AMZ50" s="450">
        <f t="shared" si="3190"/>
        <v>0</v>
      </c>
      <c r="ANA50" s="450">
        <f t="shared" si="3190"/>
        <v>0</v>
      </c>
      <c r="ANB50" s="450">
        <f t="shared" si="3190"/>
        <v>0</v>
      </c>
      <c r="ANC50" s="450">
        <f t="shared" si="3190"/>
        <v>0</v>
      </c>
      <c r="AND50" s="450">
        <f t="shared" si="3190"/>
        <v>0</v>
      </c>
      <c r="ANE50" s="450">
        <f t="shared" si="3190"/>
        <v>0</v>
      </c>
      <c r="ANF50" s="450">
        <f t="shared" si="3190"/>
        <v>0</v>
      </c>
      <c r="ANG50" s="450">
        <f t="shared" si="3190"/>
        <v>0</v>
      </c>
      <c r="ANH50" s="450">
        <f t="shared" si="3190"/>
        <v>0</v>
      </c>
      <c r="ANI50" s="450">
        <f t="shared" si="3190"/>
        <v>0</v>
      </c>
      <c r="ANJ50" s="450">
        <f t="shared" si="3190"/>
        <v>0</v>
      </c>
      <c r="ANK50" s="451">
        <f t="shared" si="3190"/>
        <v>0</v>
      </c>
      <c r="ANM50" s="457">
        <f t="shared" ref="ANM50:ANZ50" si="3191">SUM(ANM51:ANM54)</f>
        <v>0</v>
      </c>
      <c r="ANN50" s="450">
        <f t="shared" si="3191"/>
        <v>0</v>
      </c>
      <c r="ANO50" s="450">
        <f t="shared" si="3191"/>
        <v>0</v>
      </c>
      <c r="ANP50" s="450">
        <f t="shared" si="3191"/>
        <v>0</v>
      </c>
      <c r="ANQ50" s="450">
        <f t="shared" si="3191"/>
        <v>0</v>
      </c>
      <c r="ANR50" s="450">
        <f t="shared" si="3191"/>
        <v>0</v>
      </c>
      <c r="ANS50" s="450">
        <f t="shared" si="3191"/>
        <v>0</v>
      </c>
      <c r="ANT50" s="450">
        <f t="shared" si="3191"/>
        <v>0</v>
      </c>
      <c r="ANU50" s="450">
        <f t="shared" si="3191"/>
        <v>0</v>
      </c>
      <c r="ANV50" s="450">
        <f t="shared" si="3191"/>
        <v>0</v>
      </c>
      <c r="ANW50" s="450">
        <f t="shared" si="3191"/>
        <v>0</v>
      </c>
      <c r="ANX50" s="450">
        <f t="shared" si="3191"/>
        <v>0</v>
      </c>
      <c r="ANY50" s="450">
        <f t="shared" si="3191"/>
        <v>0</v>
      </c>
      <c r="ANZ50" s="451">
        <f t="shared" si="3191"/>
        <v>0</v>
      </c>
      <c r="AOB50" s="457">
        <f t="shared" ref="AOB50:AOO50" si="3192">SUM(AOB51:AOB54)</f>
        <v>0</v>
      </c>
      <c r="AOC50" s="450">
        <f t="shared" si="3192"/>
        <v>0</v>
      </c>
      <c r="AOD50" s="450">
        <f t="shared" si="3192"/>
        <v>0</v>
      </c>
      <c r="AOE50" s="450">
        <f t="shared" si="3192"/>
        <v>0</v>
      </c>
      <c r="AOF50" s="450">
        <f t="shared" si="3192"/>
        <v>0</v>
      </c>
      <c r="AOG50" s="450">
        <f t="shared" si="3192"/>
        <v>0</v>
      </c>
      <c r="AOH50" s="450">
        <f t="shared" si="3192"/>
        <v>0</v>
      </c>
      <c r="AOI50" s="450">
        <f t="shared" si="3192"/>
        <v>0</v>
      </c>
      <c r="AOJ50" s="450">
        <f t="shared" si="3192"/>
        <v>0</v>
      </c>
      <c r="AOK50" s="450">
        <f t="shared" si="3192"/>
        <v>0</v>
      </c>
      <c r="AOL50" s="450">
        <f t="shared" si="3192"/>
        <v>0</v>
      </c>
      <c r="AOM50" s="450">
        <f t="shared" si="3192"/>
        <v>0</v>
      </c>
      <c r="AON50" s="450">
        <f t="shared" si="3192"/>
        <v>0</v>
      </c>
      <c r="AOO50" s="451">
        <f t="shared" si="3192"/>
        <v>0</v>
      </c>
      <c r="AOQ50" s="457">
        <f t="shared" ref="AOQ50:APD50" si="3193">SUM(AOQ51:AOQ54)</f>
        <v>0</v>
      </c>
      <c r="AOR50" s="450">
        <f t="shared" si="3193"/>
        <v>0</v>
      </c>
      <c r="AOS50" s="450">
        <f t="shared" si="3193"/>
        <v>0</v>
      </c>
      <c r="AOT50" s="450">
        <f t="shared" si="3193"/>
        <v>0</v>
      </c>
      <c r="AOU50" s="450">
        <f t="shared" si="3193"/>
        <v>0</v>
      </c>
      <c r="AOV50" s="450">
        <f t="shared" si="3193"/>
        <v>0</v>
      </c>
      <c r="AOW50" s="450">
        <f t="shared" si="3193"/>
        <v>0</v>
      </c>
      <c r="AOX50" s="450">
        <f t="shared" si="3193"/>
        <v>0</v>
      </c>
      <c r="AOY50" s="450">
        <f t="shared" si="3193"/>
        <v>0</v>
      </c>
      <c r="AOZ50" s="450">
        <f t="shared" si="3193"/>
        <v>0</v>
      </c>
      <c r="APA50" s="450">
        <f t="shared" si="3193"/>
        <v>0</v>
      </c>
      <c r="APB50" s="450">
        <f t="shared" si="3193"/>
        <v>0</v>
      </c>
      <c r="APC50" s="450">
        <f t="shared" si="3193"/>
        <v>0</v>
      </c>
      <c r="APD50" s="451">
        <f t="shared" si="3193"/>
        <v>0</v>
      </c>
      <c r="APF50" s="457">
        <f t="shared" ref="APF50:APS50" si="3194">SUM(APF51:APF54)</f>
        <v>0</v>
      </c>
      <c r="APG50" s="450">
        <f t="shared" si="3194"/>
        <v>0</v>
      </c>
      <c r="APH50" s="450">
        <f t="shared" si="3194"/>
        <v>0</v>
      </c>
      <c r="API50" s="450">
        <f t="shared" si="3194"/>
        <v>0</v>
      </c>
      <c r="APJ50" s="450">
        <f t="shared" si="3194"/>
        <v>0</v>
      </c>
      <c r="APK50" s="450">
        <f t="shared" si="3194"/>
        <v>0</v>
      </c>
      <c r="APL50" s="450">
        <f t="shared" si="3194"/>
        <v>0</v>
      </c>
      <c r="APM50" s="450">
        <f t="shared" si="3194"/>
        <v>0</v>
      </c>
      <c r="APN50" s="450">
        <f t="shared" si="3194"/>
        <v>0</v>
      </c>
      <c r="APO50" s="450">
        <f t="shared" si="3194"/>
        <v>0</v>
      </c>
      <c r="APP50" s="450">
        <f t="shared" si="3194"/>
        <v>0</v>
      </c>
      <c r="APQ50" s="450">
        <f t="shared" si="3194"/>
        <v>0</v>
      </c>
      <c r="APR50" s="450">
        <f t="shared" si="3194"/>
        <v>0</v>
      </c>
      <c r="APS50" s="451">
        <f t="shared" si="3194"/>
        <v>0</v>
      </c>
      <c r="APU50" s="457">
        <f t="shared" ref="APU50:AQH50" si="3195">SUM(APU51:APU54)</f>
        <v>0</v>
      </c>
      <c r="APV50" s="450">
        <f t="shared" si="3195"/>
        <v>0</v>
      </c>
      <c r="APW50" s="450">
        <f t="shared" si="3195"/>
        <v>0</v>
      </c>
      <c r="APX50" s="450">
        <f t="shared" si="3195"/>
        <v>0</v>
      </c>
      <c r="APY50" s="450">
        <f t="shared" si="3195"/>
        <v>0</v>
      </c>
      <c r="APZ50" s="450">
        <f t="shared" si="3195"/>
        <v>0</v>
      </c>
      <c r="AQA50" s="450">
        <f t="shared" si="3195"/>
        <v>0</v>
      </c>
      <c r="AQB50" s="450">
        <f t="shared" si="3195"/>
        <v>0</v>
      </c>
      <c r="AQC50" s="450">
        <f t="shared" si="3195"/>
        <v>0</v>
      </c>
      <c r="AQD50" s="450">
        <f t="shared" si="3195"/>
        <v>0</v>
      </c>
      <c r="AQE50" s="450">
        <f t="shared" si="3195"/>
        <v>0</v>
      </c>
      <c r="AQF50" s="450">
        <f t="shared" si="3195"/>
        <v>0</v>
      </c>
      <c r="AQG50" s="450">
        <f t="shared" si="3195"/>
        <v>0</v>
      </c>
      <c r="AQH50" s="451">
        <f t="shared" si="3195"/>
        <v>0</v>
      </c>
      <c r="AQJ50" s="457">
        <f t="shared" ref="AQJ50:AQW50" si="3196">SUM(AQJ51:AQJ54)</f>
        <v>0</v>
      </c>
      <c r="AQK50" s="450">
        <f t="shared" si="3196"/>
        <v>0</v>
      </c>
      <c r="AQL50" s="450">
        <f t="shared" si="3196"/>
        <v>0</v>
      </c>
      <c r="AQM50" s="450">
        <f t="shared" si="3196"/>
        <v>0</v>
      </c>
      <c r="AQN50" s="450">
        <f t="shared" si="3196"/>
        <v>0</v>
      </c>
      <c r="AQO50" s="450">
        <f t="shared" si="3196"/>
        <v>0</v>
      </c>
      <c r="AQP50" s="450">
        <f t="shared" si="3196"/>
        <v>0</v>
      </c>
      <c r="AQQ50" s="450">
        <f t="shared" si="3196"/>
        <v>0</v>
      </c>
      <c r="AQR50" s="450">
        <f t="shared" si="3196"/>
        <v>0</v>
      </c>
      <c r="AQS50" s="450">
        <f t="shared" si="3196"/>
        <v>0</v>
      </c>
      <c r="AQT50" s="450">
        <f t="shared" si="3196"/>
        <v>0</v>
      </c>
      <c r="AQU50" s="450">
        <f t="shared" si="3196"/>
        <v>0</v>
      </c>
      <c r="AQV50" s="450">
        <f t="shared" si="3196"/>
        <v>0</v>
      </c>
      <c r="AQW50" s="451">
        <f t="shared" si="3196"/>
        <v>0</v>
      </c>
      <c r="AQY50" s="457">
        <f t="shared" ref="AQY50:ARL50" si="3197">SUM(AQY51:AQY54)</f>
        <v>0</v>
      </c>
      <c r="AQZ50" s="450">
        <f t="shared" si="3197"/>
        <v>0</v>
      </c>
      <c r="ARA50" s="450">
        <f t="shared" si="3197"/>
        <v>0</v>
      </c>
      <c r="ARB50" s="450">
        <f t="shared" si="3197"/>
        <v>0</v>
      </c>
      <c r="ARC50" s="450">
        <f t="shared" si="3197"/>
        <v>0</v>
      </c>
      <c r="ARD50" s="450">
        <f t="shared" si="3197"/>
        <v>0</v>
      </c>
      <c r="ARE50" s="450">
        <f t="shared" si="3197"/>
        <v>0</v>
      </c>
      <c r="ARF50" s="450">
        <f t="shared" si="3197"/>
        <v>0</v>
      </c>
      <c r="ARG50" s="450">
        <f t="shared" si="3197"/>
        <v>0</v>
      </c>
      <c r="ARH50" s="450">
        <f t="shared" si="3197"/>
        <v>0</v>
      </c>
      <c r="ARI50" s="450">
        <f t="shared" si="3197"/>
        <v>0</v>
      </c>
      <c r="ARJ50" s="450">
        <f t="shared" si="3197"/>
        <v>0</v>
      </c>
      <c r="ARK50" s="450">
        <f t="shared" si="3197"/>
        <v>0</v>
      </c>
      <c r="ARL50" s="451">
        <f t="shared" si="3197"/>
        <v>0</v>
      </c>
      <c r="ARN50" s="457">
        <f t="shared" ref="ARN50:ASA50" si="3198">SUM(ARN51:ARN54)</f>
        <v>0</v>
      </c>
      <c r="ARO50" s="450">
        <f t="shared" si="3198"/>
        <v>0</v>
      </c>
      <c r="ARP50" s="450">
        <f t="shared" si="3198"/>
        <v>0</v>
      </c>
      <c r="ARQ50" s="450">
        <f t="shared" si="3198"/>
        <v>0</v>
      </c>
      <c r="ARR50" s="450">
        <f t="shared" si="3198"/>
        <v>0</v>
      </c>
      <c r="ARS50" s="450">
        <f t="shared" si="3198"/>
        <v>0</v>
      </c>
      <c r="ART50" s="450">
        <f t="shared" si="3198"/>
        <v>0</v>
      </c>
      <c r="ARU50" s="450">
        <f t="shared" si="3198"/>
        <v>0</v>
      </c>
      <c r="ARV50" s="450">
        <f t="shared" si="3198"/>
        <v>0</v>
      </c>
      <c r="ARW50" s="450">
        <f t="shared" si="3198"/>
        <v>0</v>
      </c>
      <c r="ARX50" s="450">
        <f t="shared" si="3198"/>
        <v>0</v>
      </c>
      <c r="ARY50" s="450">
        <f t="shared" si="3198"/>
        <v>0</v>
      </c>
      <c r="ARZ50" s="450">
        <f t="shared" si="3198"/>
        <v>0</v>
      </c>
      <c r="ASA50" s="451">
        <f t="shared" si="3198"/>
        <v>0</v>
      </c>
      <c r="ASC50" s="457">
        <f t="shared" ref="ASC50:ASP50" si="3199">SUM(ASC51:ASC54)</f>
        <v>0</v>
      </c>
      <c r="ASD50" s="450">
        <f t="shared" si="3199"/>
        <v>0</v>
      </c>
      <c r="ASE50" s="450">
        <f t="shared" si="3199"/>
        <v>0</v>
      </c>
      <c r="ASF50" s="450">
        <f t="shared" si="3199"/>
        <v>0</v>
      </c>
      <c r="ASG50" s="450">
        <f t="shared" si="3199"/>
        <v>0</v>
      </c>
      <c r="ASH50" s="450">
        <f t="shared" si="3199"/>
        <v>0</v>
      </c>
      <c r="ASI50" s="450">
        <f t="shared" si="3199"/>
        <v>0</v>
      </c>
      <c r="ASJ50" s="450">
        <f t="shared" si="3199"/>
        <v>0</v>
      </c>
      <c r="ASK50" s="450">
        <f t="shared" si="3199"/>
        <v>0</v>
      </c>
      <c r="ASL50" s="450">
        <f t="shared" si="3199"/>
        <v>0</v>
      </c>
      <c r="ASM50" s="450">
        <f t="shared" si="3199"/>
        <v>0</v>
      </c>
      <c r="ASN50" s="450">
        <f t="shared" si="3199"/>
        <v>0</v>
      </c>
      <c r="ASO50" s="450">
        <f t="shared" si="3199"/>
        <v>0</v>
      </c>
      <c r="ASP50" s="451">
        <f t="shared" si="3199"/>
        <v>0</v>
      </c>
      <c r="ASR50" s="457">
        <f t="shared" ref="ASR50:ATE50" si="3200">SUM(ASR51:ASR54)</f>
        <v>0</v>
      </c>
      <c r="ASS50" s="450">
        <f t="shared" si="3200"/>
        <v>0</v>
      </c>
      <c r="AST50" s="450">
        <f t="shared" si="3200"/>
        <v>0</v>
      </c>
      <c r="ASU50" s="450">
        <f t="shared" si="3200"/>
        <v>0</v>
      </c>
      <c r="ASV50" s="450">
        <f t="shared" si="3200"/>
        <v>0</v>
      </c>
      <c r="ASW50" s="450">
        <f t="shared" si="3200"/>
        <v>0</v>
      </c>
      <c r="ASX50" s="450">
        <f t="shared" si="3200"/>
        <v>0</v>
      </c>
      <c r="ASY50" s="450">
        <f t="shared" si="3200"/>
        <v>0</v>
      </c>
      <c r="ASZ50" s="450">
        <f t="shared" si="3200"/>
        <v>0</v>
      </c>
      <c r="ATA50" s="450">
        <f t="shared" si="3200"/>
        <v>0</v>
      </c>
      <c r="ATB50" s="450">
        <f t="shared" si="3200"/>
        <v>0</v>
      </c>
      <c r="ATC50" s="450">
        <f t="shared" si="3200"/>
        <v>0</v>
      </c>
      <c r="ATD50" s="450">
        <f t="shared" si="3200"/>
        <v>0</v>
      </c>
      <c r="ATE50" s="451">
        <f t="shared" si="3200"/>
        <v>0</v>
      </c>
      <c r="ATG50" s="457">
        <f t="shared" ref="ATG50:ATT50" si="3201">SUM(ATG51:ATG54)</f>
        <v>0</v>
      </c>
      <c r="ATH50" s="450">
        <f t="shared" si="3201"/>
        <v>0</v>
      </c>
      <c r="ATI50" s="450">
        <f t="shared" si="3201"/>
        <v>0</v>
      </c>
      <c r="ATJ50" s="450">
        <f t="shared" si="3201"/>
        <v>0</v>
      </c>
      <c r="ATK50" s="450">
        <f t="shared" si="3201"/>
        <v>0</v>
      </c>
      <c r="ATL50" s="450">
        <f t="shared" si="3201"/>
        <v>0</v>
      </c>
      <c r="ATM50" s="450">
        <f t="shared" si="3201"/>
        <v>0</v>
      </c>
      <c r="ATN50" s="450">
        <f t="shared" si="3201"/>
        <v>0</v>
      </c>
      <c r="ATO50" s="450">
        <f t="shared" si="3201"/>
        <v>0</v>
      </c>
      <c r="ATP50" s="450">
        <f t="shared" si="3201"/>
        <v>0</v>
      </c>
      <c r="ATQ50" s="450">
        <f t="shared" si="3201"/>
        <v>0</v>
      </c>
      <c r="ATR50" s="450">
        <f t="shared" si="3201"/>
        <v>0</v>
      </c>
      <c r="ATS50" s="450">
        <f t="shared" si="3201"/>
        <v>0</v>
      </c>
      <c r="ATT50" s="451">
        <f t="shared" si="3201"/>
        <v>0</v>
      </c>
      <c r="ATV50" s="457">
        <f t="shared" ref="ATV50:AUI50" si="3202">SUM(ATV51:ATV54)</f>
        <v>0</v>
      </c>
      <c r="ATW50" s="450">
        <f t="shared" si="3202"/>
        <v>0</v>
      </c>
      <c r="ATX50" s="450">
        <f t="shared" si="3202"/>
        <v>0</v>
      </c>
      <c r="ATY50" s="450">
        <f t="shared" si="3202"/>
        <v>0</v>
      </c>
      <c r="ATZ50" s="450">
        <f t="shared" si="3202"/>
        <v>0</v>
      </c>
      <c r="AUA50" s="450">
        <f t="shared" si="3202"/>
        <v>0</v>
      </c>
      <c r="AUB50" s="450">
        <f t="shared" si="3202"/>
        <v>0</v>
      </c>
      <c r="AUC50" s="450">
        <f t="shared" si="3202"/>
        <v>0</v>
      </c>
      <c r="AUD50" s="450">
        <f t="shared" si="3202"/>
        <v>0</v>
      </c>
      <c r="AUE50" s="450">
        <f t="shared" si="3202"/>
        <v>0</v>
      </c>
      <c r="AUF50" s="450">
        <f t="shared" si="3202"/>
        <v>0</v>
      </c>
      <c r="AUG50" s="450">
        <f t="shared" si="3202"/>
        <v>0</v>
      </c>
      <c r="AUH50" s="450">
        <f t="shared" si="3202"/>
        <v>0</v>
      </c>
      <c r="AUI50" s="451">
        <f t="shared" si="3202"/>
        <v>0</v>
      </c>
      <c r="AUK50" s="457">
        <f t="shared" ref="AUK50:AUX50" si="3203">SUM(AUK51:AUK54)</f>
        <v>0</v>
      </c>
      <c r="AUL50" s="450">
        <f t="shared" si="3203"/>
        <v>0</v>
      </c>
      <c r="AUM50" s="450">
        <f t="shared" si="3203"/>
        <v>0</v>
      </c>
      <c r="AUN50" s="450">
        <f t="shared" si="3203"/>
        <v>0</v>
      </c>
      <c r="AUO50" s="450">
        <f t="shared" si="3203"/>
        <v>0</v>
      </c>
      <c r="AUP50" s="450">
        <f t="shared" si="3203"/>
        <v>0</v>
      </c>
      <c r="AUQ50" s="450">
        <f t="shared" si="3203"/>
        <v>0</v>
      </c>
      <c r="AUR50" s="450">
        <f t="shared" si="3203"/>
        <v>0</v>
      </c>
      <c r="AUS50" s="450">
        <f t="shared" si="3203"/>
        <v>0</v>
      </c>
      <c r="AUT50" s="450">
        <f t="shared" si="3203"/>
        <v>0</v>
      </c>
      <c r="AUU50" s="450">
        <f t="shared" si="3203"/>
        <v>0</v>
      </c>
      <c r="AUV50" s="450">
        <f t="shared" si="3203"/>
        <v>0</v>
      </c>
      <c r="AUW50" s="450">
        <f t="shared" si="3203"/>
        <v>0</v>
      </c>
      <c r="AUX50" s="451">
        <f t="shared" si="3203"/>
        <v>0</v>
      </c>
      <c r="AUZ50" s="457">
        <f t="shared" ref="AUZ50:AVM50" si="3204">SUM(AUZ51:AUZ54)</f>
        <v>0</v>
      </c>
      <c r="AVA50" s="450">
        <f t="shared" si="3204"/>
        <v>0</v>
      </c>
      <c r="AVB50" s="450">
        <f t="shared" si="3204"/>
        <v>0</v>
      </c>
      <c r="AVC50" s="450">
        <f t="shared" si="3204"/>
        <v>0</v>
      </c>
      <c r="AVD50" s="450">
        <f t="shared" si="3204"/>
        <v>0</v>
      </c>
      <c r="AVE50" s="450">
        <f t="shared" si="3204"/>
        <v>0</v>
      </c>
      <c r="AVF50" s="450">
        <f t="shared" si="3204"/>
        <v>0</v>
      </c>
      <c r="AVG50" s="450">
        <f t="shared" si="3204"/>
        <v>0</v>
      </c>
      <c r="AVH50" s="450">
        <f t="shared" si="3204"/>
        <v>0</v>
      </c>
      <c r="AVI50" s="450">
        <f t="shared" si="3204"/>
        <v>0</v>
      </c>
      <c r="AVJ50" s="450">
        <f t="shared" si="3204"/>
        <v>0</v>
      </c>
      <c r="AVK50" s="450">
        <f t="shared" si="3204"/>
        <v>0</v>
      </c>
      <c r="AVL50" s="450">
        <f t="shared" si="3204"/>
        <v>0</v>
      </c>
      <c r="AVM50" s="451">
        <f t="shared" si="3204"/>
        <v>0</v>
      </c>
      <c r="AVO50" s="457">
        <f t="shared" ref="AVO50:AWB50" si="3205">SUM(AVO51:AVO54)</f>
        <v>0</v>
      </c>
      <c r="AVP50" s="450">
        <f t="shared" si="3205"/>
        <v>0</v>
      </c>
      <c r="AVQ50" s="450">
        <f t="shared" si="3205"/>
        <v>0</v>
      </c>
      <c r="AVR50" s="450">
        <f t="shared" si="3205"/>
        <v>0</v>
      </c>
      <c r="AVS50" s="450">
        <f t="shared" si="3205"/>
        <v>0</v>
      </c>
      <c r="AVT50" s="450">
        <f t="shared" si="3205"/>
        <v>0</v>
      </c>
      <c r="AVU50" s="450">
        <f t="shared" si="3205"/>
        <v>0</v>
      </c>
      <c r="AVV50" s="450">
        <f t="shared" si="3205"/>
        <v>0</v>
      </c>
      <c r="AVW50" s="450">
        <f t="shared" si="3205"/>
        <v>0</v>
      </c>
      <c r="AVX50" s="450">
        <f t="shared" si="3205"/>
        <v>0</v>
      </c>
      <c r="AVY50" s="450">
        <f t="shared" si="3205"/>
        <v>0</v>
      </c>
      <c r="AVZ50" s="450">
        <f t="shared" si="3205"/>
        <v>0</v>
      </c>
      <c r="AWA50" s="450">
        <f t="shared" si="3205"/>
        <v>0</v>
      </c>
      <c r="AWB50" s="451">
        <f t="shared" si="3205"/>
        <v>0</v>
      </c>
      <c r="AWD50" s="457">
        <f t="shared" ref="AWD50:AWQ50" si="3206">SUM(AWD51:AWD54)</f>
        <v>0</v>
      </c>
      <c r="AWE50" s="450">
        <f t="shared" si="3206"/>
        <v>0</v>
      </c>
      <c r="AWF50" s="450">
        <f t="shared" si="3206"/>
        <v>0</v>
      </c>
      <c r="AWG50" s="450">
        <f t="shared" si="3206"/>
        <v>0</v>
      </c>
      <c r="AWH50" s="450">
        <f t="shared" si="3206"/>
        <v>0</v>
      </c>
      <c r="AWI50" s="450">
        <f t="shared" si="3206"/>
        <v>0</v>
      </c>
      <c r="AWJ50" s="450">
        <f t="shared" si="3206"/>
        <v>0</v>
      </c>
      <c r="AWK50" s="450">
        <f t="shared" si="3206"/>
        <v>0</v>
      </c>
      <c r="AWL50" s="450">
        <f t="shared" si="3206"/>
        <v>0</v>
      </c>
      <c r="AWM50" s="450">
        <f t="shared" si="3206"/>
        <v>0</v>
      </c>
      <c r="AWN50" s="450">
        <f t="shared" si="3206"/>
        <v>0</v>
      </c>
      <c r="AWO50" s="450">
        <f t="shared" si="3206"/>
        <v>0</v>
      </c>
      <c r="AWP50" s="450">
        <f t="shared" si="3206"/>
        <v>0</v>
      </c>
      <c r="AWQ50" s="451">
        <f t="shared" si="3206"/>
        <v>0</v>
      </c>
      <c r="AWS50" s="457">
        <f t="shared" ref="AWS50:AXF50" si="3207">SUM(AWS51:AWS54)</f>
        <v>0</v>
      </c>
      <c r="AWT50" s="450">
        <f t="shared" si="3207"/>
        <v>0</v>
      </c>
      <c r="AWU50" s="450">
        <f t="shared" si="3207"/>
        <v>0</v>
      </c>
      <c r="AWV50" s="450">
        <f t="shared" si="3207"/>
        <v>0</v>
      </c>
      <c r="AWW50" s="450">
        <f t="shared" si="3207"/>
        <v>0</v>
      </c>
      <c r="AWX50" s="450">
        <f t="shared" si="3207"/>
        <v>0</v>
      </c>
      <c r="AWY50" s="450">
        <f t="shared" si="3207"/>
        <v>0</v>
      </c>
      <c r="AWZ50" s="450">
        <f t="shared" si="3207"/>
        <v>0</v>
      </c>
      <c r="AXA50" s="450">
        <f t="shared" si="3207"/>
        <v>0</v>
      </c>
      <c r="AXB50" s="450">
        <f t="shared" si="3207"/>
        <v>0</v>
      </c>
      <c r="AXC50" s="450">
        <f t="shared" si="3207"/>
        <v>0</v>
      </c>
      <c r="AXD50" s="450">
        <f t="shared" si="3207"/>
        <v>0</v>
      </c>
      <c r="AXE50" s="450">
        <f t="shared" si="3207"/>
        <v>0</v>
      </c>
      <c r="AXF50" s="451">
        <f t="shared" si="3207"/>
        <v>0</v>
      </c>
      <c r="AXH50" s="457">
        <f t="shared" ref="AXH50:AXU50" si="3208">SUM(AXH51:AXH54)</f>
        <v>0</v>
      </c>
      <c r="AXI50" s="450">
        <f t="shared" si="3208"/>
        <v>0</v>
      </c>
      <c r="AXJ50" s="450">
        <f t="shared" si="3208"/>
        <v>0</v>
      </c>
      <c r="AXK50" s="450">
        <f t="shared" si="3208"/>
        <v>0</v>
      </c>
      <c r="AXL50" s="450">
        <f t="shared" si="3208"/>
        <v>0</v>
      </c>
      <c r="AXM50" s="450">
        <f t="shared" si="3208"/>
        <v>0</v>
      </c>
      <c r="AXN50" s="450">
        <f t="shared" si="3208"/>
        <v>0</v>
      </c>
      <c r="AXO50" s="450">
        <f t="shared" si="3208"/>
        <v>0</v>
      </c>
      <c r="AXP50" s="450">
        <f t="shared" si="3208"/>
        <v>0</v>
      </c>
      <c r="AXQ50" s="450">
        <f t="shared" si="3208"/>
        <v>0</v>
      </c>
      <c r="AXR50" s="450">
        <f t="shared" si="3208"/>
        <v>0</v>
      </c>
      <c r="AXS50" s="450">
        <f t="shared" si="3208"/>
        <v>0</v>
      </c>
      <c r="AXT50" s="450">
        <f t="shared" si="3208"/>
        <v>0</v>
      </c>
      <c r="AXU50" s="451">
        <f t="shared" si="3208"/>
        <v>0</v>
      </c>
      <c r="AXW50" s="457">
        <f t="shared" ref="AXW50:AYJ50" si="3209">SUM(AXW51:AXW54)</f>
        <v>0</v>
      </c>
      <c r="AXX50" s="450">
        <f t="shared" si="3209"/>
        <v>0</v>
      </c>
      <c r="AXY50" s="450">
        <f t="shared" si="3209"/>
        <v>0</v>
      </c>
      <c r="AXZ50" s="450">
        <f t="shared" si="3209"/>
        <v>0</v>
      </c>
      <c r="AYA50" s="450">
        <f t="shared" si="3209"/>
        <v>0</v>
      </c>
      <c r="AYB50" s="450">
        <f t="shared" si="3209"/>
        <v>0</v>
      </c>
      <c r="AYC50" s="450">
        <f t="shared" si="3209"/>
        <v>0</v>
      </c>
      <c r="AYD50" s="450">
        <f t="shared" si="3209"/>
        <v>0</v>
      </c>
      <c r="AYE50" s="450">
        <f t="shared" si="3209"/>
        <v>0</v>
      </c>
      <c r="AYF50" s="450">
        <f t="shared" si="3209"/>
        <v>0</v>
      </c>
      <c r="AYG50" s="450">
        <f t="shared" si="3209"/>
        <v>0</v>
      </c>
      <c r="AYH50" s="450">
        <f t="shared" si="3209"/>
        <v>0</v>
      </c>
      <c r="AYI50" s="450">
        <f t="shared" si="3209"/>
        <v>0</v>
      </c>
      <c r="AYJ50" s="451">
        <f t="shared" si="3209"/>
        <v>0</v>
      </c>
      <c r="AYL50" s="457">
        <f t="shared" ref="AYL50:AYY50" si="3210">SUM(AYL51:AYL54)</f>
        <v>0</v>
      </c>
      <c r="AYM50" s="450">
        <f t="shared" si="3210"/>
        <v>0</v>
      </c>
      <c r="AYN50" s="450">
        <f t="shared" si="3210"/>
        <v>0</v>
      </c>
      <c r="AYO50" s="450">
        <f t="shared" si="3210"/>
        <v>0</v>
      </c>
      <c r="AYP50" s="450">
        <f t="shared" si="3210"/>
        <v>0</v>
      </c>
      <c r="AYQ50" s="450">
        <f t="shared" si="3210"/>
        <v>0</v>
      </c>
      <c r="AYR50" s="450">
        <f t="shared" si="3210"/>
        <v>0</v>
      </c>
      <c r="AYS50" s="450">
        <f t="shared" si="3210"/>
        <v>0</v>
      </c>
      <c r="AYT50" s="450">
        <f t="shared" si="3210"/>
        <v>0</v>
      </c>
      <c r="AYU50" s="450">
        <f t="shared" si="3210"/>
        <v>0</v>
      </c>
      <c r="AYV50" s="450">
        <f t="shared" si="3210"/>
        <v>0</v>
      </c>
      <c r="AYW50" s="450">
        <f t="shared" si="3210"/>
        <v>0</v>
      </c>
      <c r="AYX50" s="450">
        <f t="shared" si="3210"/>
        <v>0</v>
      </c>
      <c r="AYY50" s="451">
        <f t="shared" si="3210"/>
        <v>0</v>
      </c>
      <c r="AZA50" s="457">
        <f t="shared" ref="AZA50:AZN50" si="3211">SUM(AZA51:AZA54)</f>
        <v>0</v>
      </c>
      <c r="AZB50" s="450">
        <f t="shared" si="3211"/>
        <v>0</v>
      </c>
      <c r="AZC50" s="450">
        <f t="shared" si="3211"/>
        <v>0</v>
      </c>
      <c r="AZD50" s="450">
        <f t="shared" si="3211"/>
        <v>0</v>
      </c>
      <c r="AZE50" s="450">
        <f t="shared" si="3211"/>
        <v>0</v>
      </c>
      <c r="AZF50" s="450">
        <f t="shared" si="3211"/>
        <v>0</v>
      </c>
      <c r="AZG50" s="450">
        <f t="shared" si="3211"/>
        <v>0</v>
      </c>
      <c r="AZH50" s="450">
        <f t="shared" si="3211"/>
        <v>0</v>
      </c>
      <c r="AZI50" s="450">
        <f t="shared" si="3211"/>
        <v>0</v>
      </c>
      <c r="AZJ50" s="450">
        <f t="shared" si="3211"/>
        <v>0</v>
      </c>
      <c r="AZK50" s="450">
        <f t="shared" si="3211"/>
        <v>0</v>
      </c>
      <c r="AZL50" s="450">
        <f t="shared" si="3211"/>
        <v>0</v>
      </c>
      <c r="AZM50" s="450">
        <f t="shared" si="3211"/>
        <v>0</v>
      </c>
      <c r="AZN50" s="451">
        <f t="shared" si="3211"/>
        <v>0</v>
      </c>
      <c r="AZP50" s="457">
        <f t="shared" ref="AZP50:BAC50" si="3212">SUM(AZP51:AZP54)</f>
        <v>0</v>
      </c>
      <c r="AZQ50" s="450">
        <f t="shared" si="3212"/>
        <v>0</v>
      </c>
      <c r="AZR50" s="450">
        <f t="shared" si="3212"/>
        <v>0</v>
      </c>
      <c r="AZS50" s="450">
        <f t="shared" si="3212"/>
        <v>0</v>
      </c>
      <c r="AZT50" s="450">
        <f t="shared" si="3212"/>
        <v>0</v>
      </c>
      <c r="AZU50" s="450">
        <f t="shared" si="3212"/>
        <v>0</v>
      </c>
      <c r="AZV50" s="450">
        <f t="shared" si="3212"/>
        <v>0</v>
      </c>
      <c r="AZW50" s="450">
        <f t="shared" si="3212"/>
        <v>0</v>
      </c>
      <c r="AZX50" s="450">
        <f t="shared" si="3212"/>
        <v>0</v>
      </c>
      <c r="AZY50" s="450">
        <f t="shared" si="3212"/>
        <v>0</v>
      </c>
      <c r="AZZ50" s="450">
        <f t="shared" si="3212"/>
        <v>0</v>
      </c>
      <c r="BAA50" s="450">
        <f t="shared" si="3212"/>
        <v>0</v>
      </c>
      <c r="BAB50" s="450">
        <f t="shared" si="3212"/>
        <v>0</v>
      </c>
      <c r="BAC50" s="451">
        <f t="shared" si="3212"/>
        <v>0</v>
      </c>
      <c r="BAE50" s="457">
        <f t="shared" ref="BAE50:BAR50" si="3213">SUM(BAE51:BAE54)</f>
        <v>0</v>
      </c>
      <c r="BAF50" s="450">
        <f t="shared" si="3213"/>
        <v>0</v>
      </c>
      <c r="BAG50" s="450">
        <f t="shared" si="3213"/>
        <v>0</v>
      </c>
      <c r="BAH50" s="450">
        <f t="shared" si="3213"/>
        <v>0</v>
      </c>
      <c r="BAI50" s="450">
        <f t="shared" si="3213"/>
        <v>0</v>
      </c>
      <c r="BAJ50" s="450">
        <f t="shared" si="3213"/>
        <v>0</v>
      </c>
      <c r="BAK50" s="450">
        <f t="shared" si="3213"/>
        <v>0</v>
      </c>
      <c r="BAL50" s="450">
        <f t="shared" si="3213"/>
        <v>0</v>
      </c>
      <c r="BAM50" s="450">
        <f t="shared" si="3213"/>
        <v>0</v>
      </c>
      <c r="BAN50" s="450">
        <f t="shared" si="3213"/>
        <v>0</v>
      </c>
      <c r="BAO50" s="450">
        <f t="shared" si="3213"/>
        <v>0</v>
      </c>
      <c r="BAP50" s="450">
        <f t="shared" si="3213"/>
        <v>0</v>
      </c>
      <c r="BAQ50" s="450">
        <f t="shared" si="3213"/>
        <v>0</v>
      </c>
      <c r="BAR50" s="451">
        <f t="shared" si="3213"/>
        <v>0</v>
      </c>
      <c r="BAT50" s="457">
        <f t="shared" ref="BAT50:BBG50" si="3214">SUM(BAT51:BAT54)</f>
        <v>0</v>
      </c>
      <c r="BAU50" s="450">
        <f t="shared" si="3214"/>
        <v>0</v>
      </c>
      <c r="BAV50" s="450">
        <f t="shared" si="3214"/>
        <v>0</v>
      </c>
      <c r="BAW50" s="450">
        <f t="shared" si="3214"/>
        <v>0</v>
      </c>
      <c r="BAX50" s="450">
        <f t="shared" si="3214"/>
        <v>0</v>
      </c>
      <c r="BAY50" s="450">
        <f t="shared" si="3214"/>
        <v>0</v>
      </c>
      <c r="BAZ50" s="450">
        <f t="shared" si="3214"/>
        <v>0</v>
      </c>
      <c r="BBA50" s="450">
        <f t="shared" si="3214"/>
        <v>0</v>
      </c>
      <c r="BBB50" s="450">
        <f t="shared" si="3214"/>
        <v>0</v>
      </c>
      <c r="BBC50" s="450">
        <f t="shared" si="3214"/>
        <v>0</v>
      </c>
      <c r="BBD50" s="450">
        <f t="shared" si="3214"/>
        <v>0</v>
      </c>
      <c r="BBE50" s="450">
        <f t="shared" si="3214"/>
        <v>0</v>
      </c>
      <c r="BBF50" s="450">
        <f t="shared" si="3214"/>
        <v>0</v>
      </c>
      <c r="BBG50" s="451">
        <f t="shared" si="3214"/>
        <v>0</v>
      </c>
      <c r="BBI50" s="457">
        <f t="shared" ref="BBI50:BBV50" si="3215">SUM(BBI51:BBI54)</f>
        <v>0</v>
      </c>
      <c r="BBJ50" s="450">
        <f t="shared" si="3215"/>
        <v>0</v>
      </c>
      <c r="BBK50" s="450">
        <f t="shared" si="3215"/>
        <v>0</v>
      </c>
      <c r="BBL50" s="450">
        <f t="shared" si="3215"/>
        <v>0</v>
      </c>
      <c r="BBM50" s="450">
        <f t="shared" si="3215"/>
        <v>0</v>
      </c>
      <c r="BBN50" s="450">
        <f t="shared" si="3215"/>
        <v>0</v>
      </c>
      <c r="BBO50" s="450">
        <f t="shared" si="3215"/>
        <v>0</v>
      </c>
      <c r="BBP50" s="450">
        <f t="shared" si="3215"/>
        <v>0</v>
      </c>
      <c r="BBQ50" s="450">
        <f t="shared" si="3215"/>
        <v>0</v>
      </c>
      <c r="BBR50" s="450">
        <f t="shared" si="3215"/>
        <v>0</v>
      </c>
      <c r="BBS50" s="450">
        <f t="shared" si="3215"/>
        <v>0</v>
      </c>
      <c r="BBT50" s="450">
        <f t="shared" si="3215"/>
        <v>0</v>
      </c>
      <c r="BBU50" s="450">
        <f t="shared" si="3215"/>
        <v>0</v>
      </c>
      <c r="BBV50" s="451">
        <f t="shared" si="3215"/>
        <v>0</v>
      </c>
      <c r="BBX50" s="457">
        <f t="shared" ref="BBX50:BCK50" si="3216">SUM(BBX51:BBX54)</f>
        <v>0</v>
      </c>
      <c r="BBY50" s="450">
        <f t="shared" si="3216"/>
        <v>0</v>
      </c>
      <c r="BBZ50" s="450">
        <f t="shared" si="3216"/>
        <v>0</v>
      </c>
      <c r="BCA50" s="450">
        <f t="shared" si="3216"/>
        <v>0</v>
      </c>
      <c r="BCB50" s="450">
        <f t="shared" si="3216"/>
        <v>0</v>
      </c>
      <c r="BCC50" s="450">
        <f t="shared" si="3216"/>
        <v>0</v>
      </c>
      <c r="BCD50" s="450">
        <f t="shared" si="3216"/>
        <v>0</v>
      </c>
      <c r="BCE50" s="450">
        <f t="shared" si="3216"/>
        <v>0</v>
      </c>
      <c r="BCF50" s="450">
        <f t="shared" si="3216"/>
        <v>0</v>
      </c>
      <c r="BCG50" s="450">
        <f t="shared" si="3216"/>
        <v>0</v>
      </c>
      <c r="BCH50" s="450">
        <f t="shared" si="3216"/>
        <v>0</v>
      </c>
      <c r="BCI50" s="450">
        <f t="shared" si="3216"/>
        <v>0</v>
      </c>
      <c r="BCJ50" s="450">
        <f t="shared" si="3216"/>
        <v>0</v>
      </c>
      <c r="BCK50" s="451">
        <f t="shared" si="3216"/>
        <v>0</v>
      </c>
      <c r="BCM50" s="457">
        <f t="shared" ref="BCM50:BCZ50" si="3217">SUM(BCM51:BCM54)</f>
        <v>0</v>
      </c>
      <c r="BCN50" s="450">
        <f t="shared" si="3217"/>
        <v>0</v>
      </c>
      <c r="BCO50" s="450">
        <f t="shared" si="3217"/>
        <v>0</v>
      </c>
      <c r="BCP50" s="450">
        <f t="shared" si="3217"/>
        <v>0</v>
      </c>
      <c r="BCQ50" s="450">
        <f t="shared" si="3217"/>
        <v>0</v>
      </c>
      <c r="BCR50" s="450">
        <f t="shared" si="3217"/>
        <v>0</v>
      </c>
      <c r="BCS50" s="450">
        <f t="shared" si="3217"/>
        <v>0</v>
      </c>
      <c r="BCT50" s="450">
        <f t="shared" si="3217"/>
        <v>0</v>
      </c>
      <c r="BCU50" s="450">
        <f t="shared" si="3217"/>
        <v>0</v>
      </c>
      <c r="BCV50" s="450">
        <f t="shared" si="3217"/>
        <v>0</v>
      </c>
      <c r="BCW50" s="450">
        <f t="shared" si="3217"/>
        <v>0</v>
      </c>
      <c r="BCX50" s="450">
        <f t="shared" si="3217"/>
        <v>0</v>
      </c>
      <c r="BCY50" s="450">
        <f t="shared" si="3217"/>
        <v>0</v>
      </c>
      <c r="BCZ50" s="451">
        <f t="shared" si="3217"/>
        <v>0</v>
      </c>
      <c r="BDB50" s="457">
        <f t="shared" ref="BDB50:BDO50" si="3218">SUM(BDB51:BDB54)</f>
        <v>0</v>
      </c>
      <c r="BDC50" s="450">
        <f t="shared" si="3218"/>
        <v>0</v>
      </c>
      <c r="BDD50" s="450">
        <f t="shared" si="3218"/>
        <v>0</v>
      </c>
      <c r="BDE50" s="450">
        <f t="shared" si="3218"/>
        <v>0</v>
      </c>
      <c r="BDF50" s="450">
        <f t="shared" si="3218"/>
        <v>0</v>
      </c>
      <c r="BDG50" s="450">
        <f t="shared" si="3218"/>
        <v>0</v>
      </c>
      <c r="BDH50" s="450">
        <f t="shared" si="3218"/>
        <v>0</v>
      </c>
      <c r="BDI50" s="450">
        <f t="shared" si="3218"/>
        <v>0</v>
      </c>
      <c r="BDJ50" s="450">
        <f t="shared" si="3218"/>
        <v>0</v>
      </c>
      <c r="BDK50" s="450">
        <f t="shared" si="3218"/>
        <v>0</v>
      </c>
      <c r="BDL50" s="450">
        <f t="shared" si="3218"/>
        <v>0</v>
      </c>
      <c r="BDM50" s="450">
        <f t="shared" si="3218"/>
        <v>0</v>
      </c>
      <c r="BDN50" s="450">
        <f t="shared" si="3218"/>
        <v>0</v>
      </c>
      <c r="BDO50" s="451">
        <f t="shared" si="3218"/>
        <v>0</v>
      </c>
      <c r="BDQ50" s="457">
        <f t="shared" ref="BDQ50:BED50" si="3219">SUM(BDQ51:BDQ54)</f>
        <v>0</v>
      </c>
      <c r="BDR50" s="450">
        <f t="shared" si="3219"/>
        <v>0</v>
      </c>
      <c r="BDS50" s="450">
        <f t="shared" si="3219"/>
        <v>0</v>
      </c>
      <c r="BDT50" s="450">
        <f t="shared" si="3219"/>
        <v>0</v>
      </c>
      <c r="BDU50" s="450">
        <f t="shared" si="3219"/>
        <v>0</v>
      </c>
      <c r="BDV50" s="450">
        <f t="shared" si="3219"/>
        <v>0</v>
      </c>
      <c r="BDW50" s="450">
        <f t="shared" si="3219"/>
        <v>0</v>
      </c>
      <c r="BDX50" s="450">
        <f t="shared" si="3219"/>
        <v>0</v>
      </c>
      <c r="BDY50" s="450">
        <f t="shared" si="3219"/>
        <v>0</v>
      </c>
      <c r="BDZ50" s="450">
        <f t="shared" si="3219"/>
        <v>0</v>
      </c>
      <c r="BEA50" s="450">
        <f t="shared" si="3219"/>
        <v>0</v>
      </c>
      <c r="BEB50" s="450">
        <f t="shared" si="3219"/>
        <v>0</v>
      </c>
      <c r="BEC50" s="450">
        <f t="shared" si="3219"/>
        <v>0</v>
      </c>
      <c r="BED50" s="451">
        <f t="shared" si="3219"/>
        <v>0</v>
      </c>
      <c r="BEF50" s="457">
        <f t="shared" ref="BEF50:BES50" si="3220">SUM(BEF51:BEF54)</f>
        <v>0</v>
      </c>
      <c r="BEG50" s="450">
        <f t="shared" si="3220"/>
        <v>0</v>
      </c>
      <c r="BEH50" s="450">
        <f t="shared" si="3220"/>
        <v>0</v>
      </c>
      <c r="BEI50" s="450">
        <f t="shared" si="3220"/>
        <v>0</v>
      </c>
      <c r="BEJ50" s="450">
        <f t="shared" si="3220"/>
        <v>0</v>
      </c>
      <c r="BEK50" s="450">
        <f t="shared" si="3220"/>
        <v>0</v>
      </c>
      <c r="BEL50" s="450">
        <f t="shared" si="3220"/>
        <v>0</v>
      </c>
      <c r="BEM50" s="450">
        <f t="shared" si="3220"/>
        <v>0</v>
      </c>
      <c r="BEN50" s="450">
        <f t="shared" si="3220"/>
        <v>0</v>
      </c>
      <c r="BEO50" s="450">
        <f t="shared" si="3220"/>
        <v>0</v>
      </c>
      <c r="BEP50" s="450">
        <f t="shared" si="3220"/>
        <v>0</v>
      </c>
      <c r="BEQ50" s="450">
        <f t="shared" si="3220"/>
        <v>0</v>
      </c>
      <c r="BER50" s="450">
        <f t="shared" si="3220"/>
        <v>0</v>
      </c>
      <c r="BES50" s="451">
        <f t="shared" si="3220"/>
        <v>0</v>
      </c>
      <c r="BEU50" s="457">
        <f t="shared" ref="BEU50:BFH50" si="3221">SUM(BEU51:BEU54)</f>
        <v>0</v>
      </c>
      <c r="BEV50" s="450">
        <f t="shared" si="3221"/>
        <v>0</v>
      </c>
      <c r="BEW50" s="450">
        <f t="shared" si="3221"/>
        <v>0</v>
      </c>
      <c r="BEX50" s="450">
        <f t="shared" si="3221"/>
        <v>0</v>
      </c>
      <c r="BEY50" s="450">
        <f t="shared" si="3221"/>
        <v>0</v>
      </c>
      <c r="BEZ50" s="450">
        <f t="shared" si="3221"/>
        <v>0</v>
      </c>
      <c r="BFA50" s="450">
        <f t="shared" si="3221"/>
        <v>0</v>
      </c>
      <c r="BFB50" s="450">
        <f t="shared" si="3221"/>
        <v>0</v>
      </c>
      <c r="BFC50" s="450">
        <f t="shared" si="3221"/>
        <v>0</v>
      </c>
      <c r="BFD50" s="450">
        <f t="shared" si="3221"/>
        <v>0</v>
      </c>
      <c r="BFE50" s="450">
        <f t="shared" si="3221"/>
        <v>0</v>
      </c>
      <c r="BFF50" s="450">
        <f t="shared" si="3221"/>
        <v>0</v>
      </c>
      <c r="BFG50" s="450">
        <f t="shared" si="3221"/>
        <v>0</v>
      </c>
      <c r="BFH50" s="451">
        <f t="shared" si="3221"/>
        <v>0</v>
      </c>
      <c r="BFJ50" s="457">
        <f t="shared" ref="BFJ50:BFW50" si="3222">SUM(BFJ51:BFJ54)</f>
        <v>0</v>
      </c>
      <c r="BFK50" s="450">
        <f t="shared" si="3222"/>
        <v>0</v>
      </c>
      <c r="BFL50" s="450">
        <f t="shared" si="3222"/>
        <v>0</v>
      </c>
      <c r="BFM50" s="450">
        <f t="shared" si="3222"/>
        <v>0</v>
      </c>
      <c r="BFN50" s="450">
        <f t="shared" si="3222"/>
        <v>0</v>
      </c>
      <c r="BFO50" s="450">
        <f t="shared" si="3222"/>
        <v>0</v>
      </c>
      <c r="BFP50" s="450">
        <f t="shared" si="3222"/>
        <v>0</v>
      </c>
      <c r="BFQ50" s="450">
        <f t="shared" si="3222"/>
        <v>0</v>
      </c>
      <c r="BFR50" s="450">
        <f t="shared" si="3222"/>
        <v>0</v>
      </c>
      <c r="BFS50" s="450">
        <f t="shared" si="3222"/>
        <v>0</v>
      </c>
      <c r="BFT50" s="450">
        <f t="shared" si="3222"/>
        <v>0</v>
      </c>
      <c r="BFU50" s="450">
        <f t="shared" si="3222"/>
        <v>0</v>
      </c>
      <c r="BFV50" s="450">
        <f t="shared" si="3222"/>
        <v>0</v>
      </c>
      <c r="BFW50" s="451">
        <f t="shared" si="3222"/>
        <v>0</v>
      </c>
      <c r="BFY50" s="457">
        <f t="shared" ref="BFY50:BGL50" si="3223">SUM(BFY51:BFY54)</f>
        <v>0</v>
      </c>
      <c r="BFZ50" s="450">
        <f t="shared" si="3223"/>
        <v>0</v>
      </c>
      <c r="BGA50" s="450">
        <f t="shared" si="3223"/>
        <v>0</v>
      </c>
      <c r="BGB50" s="450">
        <f t="shared" si="3223"/>
        <v>0</v>
      </c>
      <c r="BGC50" s="450">
        <f t="shared" si="3223"/>
        <v>0</v>
      </c>
      <c r="BGD50" s="450">
        <f t="shared" si="3223"/>
        <v>0</v>
      </c>
      <c r="BGE50" s="450">
        <f t="shared" si="3223"/>
        <v>0</v>
      </c>
      <c r="BGF50" s="450">
        <f t="shared" si="3223"/>
        <v>0</v>
      </c>
      <c r="BGG50" s="450">
        <f t="shared" si="3223"/>
        <v>0</v>
      </c>
      <c r="BGH50" s="450">
        <f t="shared" si="3223"/>
        <v>0</v>
      </c>
      <c r="BGI50" s="450">
        <f t="shared" si="3223"/>
        <v>0</v>
      </c>
      <c r="BGJ50" s="450">
        <f t="shared" si="3223"/>
        <v>0</v>
      </c>
      <c r="BGK50" s="450">
        <f t="shared" si="3223"/>
        <v>0</v>
      </c>
      <c r="BGL50" s="451">
        <f t="shared" si="3223"/>
        <v>0</v>
      </c>
      <c r="BGN50" s="457">
        <f t="shared" ref="BGN50:BHA50" si="3224">SUM(BGN51:BGN54)</f>
        <v>0</v>
      </c>
      <c r="BGO50" s="450">
        <f t="shared" si="3224"/>
        <v>0</v>
      </c>
      <c r="BGP50" s="450">
        <f t="shared" si="3224"/>
        <v>0</v>
      </c>
      <c r="BGQ50" s="450">
        <f t="shared" si="3224"/>
        <v>0</v>
      </c>
      <c r="BGR50" s="450">
        <f t="shared" si="3224"/>
        <v>0</v>
      </c>
      <c r="BGS50" s="450">
        <f t="shared" si="3224"/>
        <v>0</v>
      </c>
      <c r="BGT50" s="450">
        <f t="shared" si="3224"/>
        <v>0</v>
      </c>
      <c r="BGU50" s="450">
        <f t="shared" si="3224"/>
        <v>0</v>
      </c>
      <c r="BGV50" s="450">
        <f t="shared" si="3224"/>
        <v>0</v>
      </c>
      <c r="BGW50" s="450">
        <f t="shared" si="3224"/>
        <v>0</v>
      </c>
      <c r="BGX50" s="450">
        <f t="shared" si="3224"/>
        <v>0</v>
      </c>
      <c r="BGY50" s="450">
        <f t="shared" si="3224"/>
        <v>0</v>
      </c>
      <c r="BGZ50" s="450">
        <f t="shared" si="3224"/>
        <v>0</v>
      </c>
      <c r="BHA50" s="451">
        <f t="shared" si="3224"/>
        <v>0</v>
      </c>
      <c r="BHC50" s="457">
        <f t="shared" ref="BHC50:BHP50" si="3225">SUM(BHC51:BHC54)</f>
        <v>0</v>
      </c>
      <c r="BHD50" s="450">
        <f t="shared" si="3225"/>
        <v>0</v>
      </c>
      <c r="BHE50" s="450">
        <f t="shared" si="3225"/>
        <v>0</v>
      </c>
      <c r="BHF50" s="450">
        <f t="shared" si="3225"/>
        <v>0</v>
      </c>
      <c r="BHG50" s="450">
        <f t="shared" si="3225"/>
        <v>0</v>
      </c>
      <c r="BHH50" s="450">
        <f t="shared" si="3225"/>
        <v>0</v>
      </c>
      <c r="BHI50" s="450">
        <f t="shared" si="3225"/>
        <v>0</v>
      </c>
      <c r="BHJ50" s="450">
        <f t="shared" si="3225"/>
        <v>0</v>
      </c>
      <c r="BHK50" s="450">
        <f t="shared" si="3225"/>
        <v>0</v>
      </c>
      <c r="BHL50" s="450">
        <f t="shared" si="3225"/>
        <v>0</v>
      </c>
      <c r="BHM50" s="450">
        <f t="shared" si="3225"/>
        <v>0</v>
      </c>
      <c r="BHN50" s="450">
        <f t="shared" si="3225"/>
        <v>0</v>
      </c>
      <c r="BHO50" s="450">
        <f t="shared" si="3225"/>
        <v>0</v>
      </c>
      <c r="BHP50" s="451">
        <f t="shared" si="3225"/>
        <v>0</v>
      </c>
      <c r="BHR50" s="457">
        <f t="shared" ref="BHR50:BIE50" si="3226">SUM(BHR51:BHR54)</f>
        <v>0</v>
      </c>
      <c r="BHS50" s="450">
        <f t="shared" si="3226"/>
        <v>0</v>
      </c>
      <c r="BHT50" s="450">
        <f t="shared" si="3226"/>
        <v>0</v>
      </c>
      <c r="BHU50" s="450">
        <f t="shared" si="3226"/>
        <v>0</v>
      </c>
      <c r="BHV50" s="450">
        <f t="shared" si="3226"/>
        <v>0</v>
      </c>
      <c r="BHW50" s="450">
        <f t="shared" si="3226"/>
        <v>0</v>
      </c>
      <c r="BHX50" s="450">
        <f t="shared" si="3226"/>
        <v>0</v>
      </c>
      <c r="BHY50" s="450">
        <f t="shared" si="3226"/>
        <v>0</v>
      </c>
      <c r="BHZ50" s="450">
        <f t="shared" si="3226"/>
        <v>0</v>
      </c>
      <c r="BIA50" s="450">
        <f t="shared" si="3226"/>
        <v>0</v>
      </c>
      <c r="BIB50" s="450">
        <f t="shared" si="3226"/>
        <v>0</v>
      </c>
      <c r="BIC50" s="450">
        <f t="shared" si="3226"/>
        <v>0</v>
      </c>
      <c r="BID50" s="450">
        <f t="shared" si="3226"/>
        <v>0</v>
      </c>
      <c r="BIE50" s="451">
        <f t="shared" si="3226"/>
        <v>0</v>
      </c>
      <c r="BIG50" s="457">
        <f t="shared" ref="BIG50:BIT50" si="3227">SUM(BIG51:BIG54)</f>
        <v>0</v>
      </c>
      <c r="BIH50" s="450">
        <f t="shared" si="3227"/>
        <v>0</v>
      </c>
      <c r="BII50" s="450">
        <f t="shared" si="3227"/>
        <v>0</v>
      </c>
      <c r="BIJ50" s="450">
        <f t="shared" si="3227"/>
        <v>0</v>
      </c>
      <c r="BIK50" s="450">
        <f t="shared" si="3227"/>
        <v>0</v>
      </c>
      <c r="BIL50" s="450">
        <f t="shared" si="3227"/>
        <v>0</v>
      </c>
      <c r="BIM50" s="450">
        <f t="shared" si="3227"/>
        <v>0</v>
      </c>
      <c r="BIN50" s="450">
        <f t="shared" si="3227"/>
        <v>0</v>
      </c>
      <c r="BIO50" s="450">
        <f t="shared" si="3227"/>
        <v>0</v>
      </c>
      <c r="BIP50" s="450">
        <f t="shared" si="3227"/>
        <v>0</v>
      </c>
      <c r="BIQ50" s="450">
        <f t="shared" si="3227"/>
        <v>0</v>
      </c>
      <c r="BIR50" s="450">
        <f t="shared" si="3227"/>
        <v>0</v>
      </c>
      <c r="BIS50" s="450">
        <f t="shared" si="3227"/>
        <v>0</v>
      </c>
      <c r="BIT50" s="451">
        <f t="shared" si="3227"/>
        <v>0</v>
      </c>
      <c r="BIV50" s="457">
        <f t="shared" ref="BIV50:BJI50" si="3228">SUM(BIV51:BIV54)</f>
        <v>0</v>
      </c>
      <c r="BIW50" s="450">
        <f t="shared" si="3228"/>
        <v>0</v>
      </c>
      <c r="BIX50" s="450">
        <f t="shared" si="3228"/>
        <v>0</v>
      </c>
      <c r="BIY50" s="450">
        <f t="shared" si="3228"/>
        <v>0</v>
      </c>
      <c r="BIZ50" s="450">
        <f t="shared" si="3228"/>
        <v>0</v>
      </c>
      <c r="BJA50" s="450">
        <f t="shared" si="3228"/>
        <v>0</v>
      </c>
      <c r="BJB50" s="450">
        <f t="shared" si="3228"/>
        <v>0</v>
      </c>
      <c r="BJC50" s="450">
        <f t="shared" si="3228"/>
        <v>0</v>
      </c>
      <c r="BJD50" s="450">
        <f t="shared" si="3228"/>
        <v>0</v>
      </c>
      <c r="BJE50" s="450">
        <f t="shared" si="3228"/>
        <v>0</v>
      </c>
      <c r="BJF50" s="450">
        <f t="shared" si="3228"/>
        <v>0</v>
      </c>
      <c r="BJG50" s="450">
        <f t="shared" si="3228"/>
        <v>0</v>
      </c>
      <c r="BJH50" s="450">
        <f t="shared" si="3228"/>
        <v>0</v>
      </c>
      <c r="BJI50" s="451">
        <f t="shared" si="3228"/>
        <v>0</v>
      </c>
      <c r="BJK50" s="457">
        <f t="shared" ref="BJK50:BJX50" si="3229">SUM(BJK51:BJK54)</f>
        <v>0</v>
      </c>
      <c r="BJL50" s="450">
        <f t="shared" si="3229"/>
        <v>0</v>
      </c>
      <c r="BJM50" s="450">
        <f t="shared" si="3229"/>
        <v>0</v>
      </c>
      <c r="BJN50" s="450">
        <f t="shared" si="3229"/>
        <v>0</v>
      </c>
      <c r="BJO50" s="450">
        <f t="shared" si="3229"/>
        <v>0</v>
      </c>
      <c r="BJP50" s="450">
        <f t="shared" si="3229"/>
        <v>0</v>
      </c>
      <c r="BJQ50" s="450">
        <f t="shared" si="3229"/>
        <v>0</v>
      </c>
      <c r="BJR50" s="450">
        <f t="shared" si="3229"/>
        <v>0</v>
      </c>
      <c r="BJS50" s="450">
        <f t="shared" si="3229"/>
        <v>0</v>
      </c>
      <c r="BJT50" s="450">
        <f t="shared" si="3229"/>
        <v>0</v>
      </c>
      <c r="BJU50" s="450">
        <f t="shared" si="3229"/>
        <v>0</v>
      </c>
      <c r="BJV50" s="450">
        <f t="shared" si="3229"/>
        <v>0</v>
      </c>
      <c r="BJW50" s="450">
        <f t="shared" si="3229"/>
        <v>0</v>
      </c>
      <c r="BJX50" s="451">
        <f t="shared" si="3229"/>
        <v>0</v>
      </c>
      <c r="BJZ50" s="457">
        <f t="shared" ref="BJZ50:BKM50" si="3230">SUM(BJZ51:BJZ54)</f>
        <v>0</v>
      </c>
      <c r="BKA50" s="450">
        <f t="shared" si="3230"/>
        <v>0</v>
      </c>
      <c r="BKB50" s="450">
        <f t="shared" si="3230"/>
        <v>0</v>
      </c>
      <c r="BKC50" s="450">
        <f t="shared" si="3230"/>
        <v>0</v>
      </c>
      <c r="BKD50" s="450">
        <f t="shared" si="3230"/>
        <v>0</v>
      </c>
      <c r="BKE50" s="450">
        <f t="shared" si="3230"/>
        <v>0</v>
      </c>
      <c r="BKF50" s="450">
        <f t="shared" si="3230"/>
        <v>0</v>
      </c>
      <c r="BKG50" s="450">
        <f t="shared" si="3230"/>
        <v>0</v>
      </c>
      <c r="BKH50" s="450">
        <f t="shared" si="3230"/>
        <v>0</v>
      </c>
      <c r="BKI50" s="450">
        <f t="shared" si="3230"/>
        <v>0</v>
      </c>
      <c r="BKJ50" s="450">
        <f t="shared" si="3230"/>
        <v>0</v>
      </c>
      <c r="BKK50" s="450">
        <f t="shared" si="3230"/>
        <v>0</v>
      </c>
      <c r="BKL50" s="450">
        <f t="shared" si="3230"/>
        <v>0</v>
      </c>
      <c r="BKM50" s="451">
        <f t="shared" si="3230"/>
        <v>0</v>
      </c>
      <c r="BKO50" s="457">
        <f t="shared" ref="BKO50:BLB50" si="3231">SUM(BKO51:BKO54)</f>
        <v>0</v>
      </c>
      <c r="BKP50" s="450">
        <f t="shared" si="3231"/>
        <v>0</v>
      </c>
      <c r="BKQ50" s="450">
        <f t="shared" si="3231"/>
        <v>0</v>
      </c>
      <c r="BKR50" s="450">
        <f t="shared" si="3231"/>
        <v>0</v>
      </c>
      <c r="BKS50" s="450">
        <f t="shared" si="3231"/>
        <v>0</v>
      </c>
      <c r="BKT50" s="450">
        <f t="shared" si="3231"/>
        <v>0</v>
      </c>
      <c r="BKU50" s="450">
        <f t="shared" si="3231"/>
        <v>0</v>
      </c>
      <c r="BKV50" s="450">
        <f t="shared" si="3231"/>
        <v>0</v>
      </c>
      <c r="BKW50" s="450">
        <f t="shared" si="3231"/>
        <v>0</v>
      </c>
      <c r="BKX50" s="450">
        <f t="shared" si="3231"/>
        <v>0</v>
      </c>
      <c r="BKY50" s="450">
        <f t="shared" si="3231"/>
        <v>0</v>
      </c>
      <c r="BKZ50" s="450">
        <f t="shared" si="3231"/>
        <v>0</v>
      </c>
      <c r="BLA50" s="450">
        <f t="shared" si="3231"/>
        <v>0</v>
      </c>
      <c r="BLB50" s="451">
        <f t="shared" si="3231"/>
        <v>0</v>
      </c>
      <c r="BLD50" s="457">
        <f t="shared" ref="BLD50:BLQ50" si="3232">SUM(BLD51:BLD54)</f>
        <v>0</v>
      </c>
      <c r="BLE50" s="450">
        <f t="shared" si="3232"/>
        <v>0</v>
      </c>
      <c r="BLF50" s="450">
        <f t="shared" si="3232"/>
        <v>0</v>
      </c>
      <c r="BLG50" s="450">
        <f t="shared" si="3232"/>
        <v>0</v>
      </c>
      <c r="BLH50" s="450">
        <f t="shared" si="3232"/>
        <v>0</v>
      </c>
      <c r="BLI50" s="450">
        <f t="shared" si="3232"/>
        <v>0</v>
      </c>
      <c r="BLJ50" s="450">
        <f t="shared" si="3232"/>
        <v>0</v>
      </c>
      <c r="BLK50" s="450">
        <f t="shared" si="3232"/>
        <v>0</v>
      </c>
      <c r="BLL50" s="450">
        <f t="shared" si="3232"/>
        <v>0</v>
      </c>
      <c r="BLM50" s="450">
        <f t="shared" si="3232"/>
        <v>0</v>
      </c>
      <c r="BLN50" s="450">
        <f t="shared" si="3232"/>
        <v>0</v>
      </c>
      <c r="BLO50" s="450">
        <f t="shared" si="3232"/>
        <v>0</v>
      </c>
      <c r="BLP50" s="450">
        <f t="shared" si="3232"/>
        <v>0</v>
      </c>
      <c r="BLQ50" s="451">
        <f t="shared" si="3232"/>
        <v>0</v>
      </c>
      <c r="BLS50" s="457">
        <f t="shared" ref="BLS50:BMF50" si="3233">SUM(BLS51:BLS54)</f>
        <v>0</v>
      </c>
      <c r="BLT50" s="450">
        <f t="shared" si="3233"/>
        <v>0</v>
      </c>
      <c r="BLU50" s="450">
        <f t="shared" si="3233"/>
        <v>0</v>
      </c>
      <c r="BLV50" s="450">
        <f t="shared" si="3233"/>
        <v>0</v>
      </c>
      <c r="BLW50" s="450">
        <f t="shared" si="3233"/>
        <v>0</v>
      </c>
      <c r="BLX50" s="450">
        <f t="shared" si="3233"/>
        <v>0</v>
      </c>
      <c r="BLY50" s="450">
        <f t="shared" si="3233"/>
        <v>0</v>
      </c>
      <c r="BLZ50" s="450">
        <f t="shared" si="3233"/>
        <v>0</v>
      </c>
      <c r="BMA50" s="450">
        <f t="shared" si="3233"/>
        <v>0</v>
      </c>
      <c r="BMB50" s="450">
        <f t="shared" si="3233"/>
        <v>0</v>
      </c>
      <c r="BMC50" s="450">
        <f t="shared" si="3233"/>
        <v>0</v>
      </c>
      <c r="BMD50" s="450">
        <f t="shared" si="3233"/>
        <v>0</v>
      </c>
      <c r="BME50" s="450">
        <f t="shared" si="3233"/>
        <v>0</v>
      </c>
      <c r="BMF50" s="451">
        <f t="shared" si="3233"/>
        <v>0</v>
      </c>
      <c r="BMH50" s="457">
        <f t="shared" ref="BMH50:BMU50" si="3234">SUM(BMH51:BMH54)</f>
        <v>0</v>
      </c>
      <c r="BMI50" s="450">
        <f t="shared" si="3234"/>
        <v>0</v>
      </c>
      <c r="BMJ50" s="450">
        <f t="shared" si="3234"/>
        <v>0</v>
      </c>
      <c r="BMK50" s="450">
        <f t="shared" si="3234"/>
        <v>0</v>
      </c>
      <c r="BML50" s="450">
        <f t="shared" si="3234"/>
        <v>0</v>
      </c>
      <c r="BMM50" s="450">
        <f t="shared" si="3234"/>
        <v>0</v>
      </c>
      <c r="BMN50" s="450">
        <f t="shared" si="3234"/>
        <v>0</v>
      </c>
      <c r="BMO50" s="450">
        <f t="shared" si="3234"/>
        <v>0</v>
      </c>
      <c r="BMP50" s="450">
        <f t="shared" si="3234"/>
        <v>0</v>
      </c>
      <c r="BMQ50" s="450">
        <f t="shared" si="3234"/>
        <v>0</v>
      </c>
      <c r="BMR50" s="450">
        <f t="shared" si="3234"/>
        <v>0</v>
      </c>
      <c r="BMS50" s="450">
        <f t="shared" si="3234"/>
        <v>0</v>
      </c>
      <c r="BMT50" s="450">
        <f t="shared" si="3234"/>
        <v>0</v>
      </c>
      <c r="BMU50" s="451">
        <f t="shared" si="3234"/>
        <v>0</v>
      </c>
      <c r="BMW50" s="457">
        <f t="shared" ref="BMW50:BNJ50" si="3235">SUM(BMW51:BMW54)</f>
        <v>0</v>
      </c>
      <c r="BMX50" s="450">
        <f t="shared" si="3235"/>
        <v>0</v>
      </c>
      <c r="BMY50" s="450">
        <f t="shared" si="3235"/>
        <v>0</v>
      </c>
      <c r="BMZ50" s="450">
        <f t="shared" si="3235"/>
        <v>0</v>
      </c>
      <c r="BNA50" s="450">
        <f t="shared" si="3235"/>
        <v>0</v>
      </c>
      <c r="BNB50" s="450">
        <f t="shared" si="3235"/>
        <v>0</v>
      </c>
      <c r="BNC50" s="450">
        <f t="shared" si="3235"/>
        <v>0</v>
      </c>
      <c r="BND50" s="450">
        <f t="shared" si="3235"/>
        <v>0</v>
      </c>
      <c r="BNE50" s="450">
        <f t="shared" si="3235"/>
        <v>0</v>
      </c>
      <c r="BNF50" s="450">
        <f t="shared" si="3235"/>
        <v>0</v>
      </c>
      <c r="BNG50" s="450">
        <f t="shared" si="3235"/>
        <v>0</v>
      </c>
      <c r="BNH50" s="450">
        <f t="shared" si="3235"/>
        <v>0</v>
      </c>
      <c r="BNI50" s="450">
        <f t="shared" si="3235"/>
        <v>0</v>
      </c>
      <c r="BNJ50" s="451">
        <f t="shared" si="3235"/>
        <v>0</v>
      </c>
      <c r="BNL50" s="457">
        <f t="shared" ref="BNL50:BNY50" si="3236">SUM(BNL51:BNL54)</f>
        <v>0</v>
      </c>
      <c r="BNM50" s="450">
        <f t="shared" si="3236"/>
        <v>0</v>
      </c>
      <c r="BNN50" s="450">
        <f t="shared" si="3236"/>
        <v>0</v>
      </c>
      <c r="BNO50" s="450">
        <f t="shared" si="3236"/>
        <v>0</v>
      </c>
      <c r="BNP50" s="450">
        <f t="shared" si="3236"/>
        <v>0</v>
      </c>
      <c r="BNQ50" s="450">
        <f t="shared" si="3236"/>
        <v>0</v>
      </c>
      <c r="BNR50" s="450">
        <f t="shared" si="3236"/>
        <v>0</v>
      </c>
      <c r="BNS50" s="450">
        <f t="shared" si="3236"/>
        <v>0</v>
      </c>
      <c r="BNT50" s="450">
        <f t="shared" si="3236"/>
        <v>0</v>
      </c>
      <c r="BNU50" s="450">
        <f t="shared" si="3236"/>
        <v>0</v>
      </c>
      <c r="BNV50" s="450">
        <f t="shared" si="3236"/>
        <v>0</v>
      </c>
      <c r="BNW50" s="450">
        <f t="shared" si="3236"/>
        <v>0</v>
      </c>
      <c r="BNX50" s="450">
        <f t="shared" si="3236"/>
        <v>0</v>
      </c>
      <c r="BNY50" s="451">
        <f t="shared" si="3236"/>
        <v>0</v>
      </c>
      <c r="BOA50" s="457">
        <f t="shared" ref="BOA50:BON50" si="3237">SUM(BOA51:BOA54)</f>
        <v>0</v>
      </c>
      <c r="BOB50" s="450">
        <f t="shared" si="3237"/>
        <v>0</v>
      </c>
      <c r="BOC50" s="450">
        <f t="shared" si="3237"/>
        <v>0</v>
      </c>
      <c r="BOD50" s="450">
        <f t="shared" si="3237"/>
        <v>0</v>
      </c>
      <c r="BOE50" s="450">
        <f t="shared" si="3237"/>
        <v>0</v>
      </c>
      <c r="BOF50" s="450">
        <f t="shared" si="3237"/>
        <v>0</v>
      </c>
      <c r="BOG50" s="450">
        <f t="shared" si="3237"/>
        <v>0</v>
      </c>
      <c r="BOH50" s="450">
        <f t="shared" si="3237"/>
        <v>0</v>
      </c>
      <c r="BOI50" s="450">
        <f t="shared" si="3237"/>
        <v>0</v>
      </c>
      <c r="BOJ50" s="450">
        <f t="shared" si="3237"/>
        <v>0</v>
      </c>
      <c r="BOK50" s="450">
        <f t="shared" si="3237"/>
        <v>0</v>
      </c>
      <c r="BOL50" s="450">
        <f t="shared" si="3237"/>
        <v>0</v>
      </c>
      <c r="BOM50" s="450">
        <f t="shared" si="3237"/>
        <v>0</v>
      </c>
      <c r="BON50" s="451">
        <f t="shared" si="3237"/>
        <v>0</v>
      </c>
      <c r="BOP50" s="457">
        <f t="shared" ref="BOP50:BPC50" si="3238">SUM(BOP51:BOP54)</f>
        <v>0</v>
      </c>
      <c r="BOQ50" s="450">
        <f t="shared" si="3238"/>
        <v>0</v>
      </c>
      <c r="BOR50" s="450">
        <f t="shared" si="3238"/>
        <v>0</v>
      </c>
      <c r="BOS50" s="450">
        <f t="shared" si="3238"/>
        <v>0</v>
      </c>
      <c r="BOT50" s="450">
        <f t="shared" si="3238"/>
        <v>0</v>
      </c>
      <c r="BOU50" s="450">
        <f t="shared" si="3238"/>
        <v>0</v>
      </c>
      <c r="BOV50" s="450">
        <f t="shared" si="3238"/>
        <v>0</v>
      </c>
      <c r="BOW50" s="450">
        <f t="shared" si="3238"/>
        <v>0</v>
      </c>
      <c r="BOX50" s="450">
        <f t="shared" si="3238"/>
        <v>0</v>
      </c>
      <c r="BOY50" s="450">
        <f t="shared" si="3238"/>
        <v>0</v>
      </c>
      <c r="BOZ50" s="450">
        <f t="shared" si="3238"/>
        <v>0</v>
      </c>
      <c r="BPA50" s="450">
        <f t="shared" si="3238"/>
        <v>0</v>
      </c>
      <c r="BPB50" s="450">
        <f t="shared" si="3238"/>
        <v>0</v>
      </c>
      <c r="BPC50" s="451">
        <f t="shared" si="3238"/>
        <v>0</v>
      </c>
      <c r="BPE50" s="457">
        <f t="shared" ref="BPE50:BPR50" si="3239">SUM(BPE51:BPE54)</f>
        <v>0</v>
      </c>
      <c r="BPF50" s="450">
        <f t="shared" si="3239"/>
        <v>0</v>
      </c>
      <c r="BPG50" s="450">
        <f t="shared" si="3239"/>
        <v>0</v>
      </c>
      <c r="BPH50" s="450">
        <f t="shared" si="3239"/>
        <v>0</v>
      </c>
      <c r="BPI50" s="450">
        <f t="shared" si="3239"/>
        <v>0</v>
      </c>
      <c r="BPJ50" s="450">
        <f t="shared" si="3239"/>
        <v>0</v>
      </c>
      <c r="BPK50" s="450">
        <f t="shared" si="3239"/>
        <v>0</v>
      </c>
      <c r="BPL50" s="450">
        <f t="shared" si="3239"/>
        <v>0</v>
      </c>
      <c r="BPM50" s="450">
        <f t="shared" si="3239"/>
        <v>0</v>
      </c>
      <c r="BPN50" s="450">
        <f t="shared" si="3239"/>
        <v>0</v>
      </c>
      <c r="BPO50" s="450">
        <f t="shared" si="3239"/>
        <v>0</v>
      </c>
      <c r="BPP50" s="450">
        <f t="shared" si="3239"/>
        <v>0</v>
      </c>
      <c r="BPQ50" s="450">
        <f t="shared" si="3239"/>
        <v>0</v>
      </c>
      <c r="BPR50" s="451">
        <f t="shared" si="3239"/>
        <v>0</v>
      </c>
      <c r="BPT50" s="457">
        <f t="shared" ref="BPT50:BQG50" si="3240">SUM(BPT51:BPT54)</f>
        <v>0</v>
      </c>
      <c r="BPU50" s="450">
        <f t="shared" si="3240"/>
        <v>0</v>
      </c>
      <c r="BPV50" s="450">
        <f t="shared" si="3240"/>
        <v>0</v>
      </c>
      <c r="BPW50" s="450">
        <f t="shared" si="3240"/>
        <v>0</v>
      </c>
      <c r="BPX50" s="450">
        <f t="shared" si="3240"/>
        <v>0</v>
      </c>
      <c r="BPY50" s="450">
        <f t="shared" si="3240"/>
        <v>0</v>
      </c>
      <c r="BPZ50" s="450">
        <f t="shared" si="3240"/>
        <v>0</v>
      </c>
      <c r="BQA50" s="450">
        <f t="shared" si="3240"/>
        <v>0</v>
      </c>
      <c r="BQB50" s="450">
        <f t="shared" si="3240"/>
        <v>0</v>
      </c>
      <c r="BQC50" s="450">
        <f t="shared" si="3240"/>
        <v>0</v>
      </c>
      <c r="BQD50" s="450">
        <f t="shared" si="3240"/>
        <v>0</v>
      </c>
      <c r="BQE50" s="450">
        <f t="shared" si="3240"/>
        <v>0</v>
      </c>
      <c r="BQF50" s="450">
        <f t="shared" si="3240"/>
        <v>0</v>
      </c>
      <c r="BQG50" s="451">
        <f t="shared" si="3240"/>
        <v>0</v>
      </c>
      <c r="BQI50" s="457">
        <f t="shared" ref="BQI50:BQV50" si="3241">SUM(BQI51:BQI54)</f>
        <v>0</v>
      </c>
      <c r="BQJ50" s="450">
        <f t="shared" si="3241"/>
        <v>0</v>
      </c>
      <c r="BQK50" s="450">
        <f t="shared" si="3241"/>
        <v>0</v>
      </c>
      <c r="BQL50" s="450">
        <f t="shared" si="3241"/>
        <v>0</v>
      </c>
      <c r="BQM50" s="450">
        <f t="shared" si="3241"/>
        <v>0</v>
      </c>
      <c r="BQN50" s="450">
        <f t="shared" si="3241"/>
        <v>0</v>
      </c>
      <c r="BQO50" s="450">
        <f t="shared" si="3241"/>
        <v>0</v>
      </c>
      <c r="BQP50" s="450">
        <f t="shared" si="3241"/>
        <v>0</v>
      </c>
      <c r="BQQ50" s="450">
        <f t="shared" si="3241"/>
        <v>0</v>
      </c>
      <c r="BQR50" s="450">
        <f t="shared" si="3241"/>
        <v>0</v>
      </c>
      <c r="BQS50" s="450">
        <f t="shared" si="3241"/>
        <v>0</v>
      </c>
      <c r="BQT50" s="450">
        <f t="shared" si="3241"/>
        <v>0</v>
      </c>
      <c r="BQU50" s="450">
        <f t="shared" si="3241"/>
        <v>0</v>
      </c>
      <c r="BQV50" s="451">
        <f t="shared" si="3241"/>
        <v>0</v>
      </c>
      <c r="BQX50" s="457">
        <f t="shared" ref="BQX50:BRK50" si="3242">SUM(BQX51:BQX54)</f>
        <v>0</v>
      </c>
      <c r="BQY50" s="450">
        <f t="shared" si="3242"/>
        <v>0</v>
      </c>
      <c r="BQZ50" s="450">
        <f t="shared" si="3242"/>
        <v>0</v>
      </c>
      <c r="BRA50" s="450">
        <f t="shared" si="3242"/>
        <v>0</v>
      </c>
      <c r="BRB50" s="450">
        <f t="shared" si="3242"/>
        <v>0</v>
      </c>
      <c r="BRC50" s="450">
        <f t="shared" si="3242"/>
        <v>0</v>
      </c>
      <c r="BRD50" s="450">
        <f t="shared" si="3242"/>
        <v>0</v>
      </c>
      <c r="BRE50" s="450">
        <f t="shared" si="3242"/>
        <v>0</v>
      </c>
      <c r="BRF50" s="450">
        <f t="shared" si="3242"/>
        <v>0</v>
      </c>
      <c r="BRG50" s="450">
        <f t="shared" si="3242"/>
        <v>0</v>
      </c>
      <c r="BRH50" s="450">
        <f t="shared" si="3242"/>
        <v>0</v>
      </c>
      <c r="BRI50" s="450">
        <f t="shared" si="3242"/>
        <v>0</v>
      </c>
      <c r="BRJ50" s="450">
        <f t="shared" si="3242"/>
        <v>0</v>
      </c>
      <c r="BRK50" s="451">
        <f t="shared" si="3242"/>
        <v>0</v>
      </c>
      <c r="BRM50" s="457">
        <f t="shared" ref="BRM50:BRZ50" si="3243">SUM(BRM51:BRM54)</f>
        <v>0</v>
      </c>
      <c r="BRN50" s="450">
        <f t="shared" si="3243"/>
        <v>0</v>
      </c>
      <c r="BRO50" s="450">
        <f t="shared" si="3243"/>
        <v>0</v>
      </c>
      <c r="BRP50" s="450">
        <f t="shared" si="3243"/>
        <v>0</v>
      </c>
      <c r="BRQ50" s="450">
        <f t="shared" si="3243"/>
        <v>0</v>
      </c>
      <c r="BRR50" s="450">
        <f t="shared" si="3243"/>
        <v>0</v>
      </c>
      <c r="BRS50" s="450">
        <f t="shared" si="3243"/>
        <v>0</v>
      </c>
      <c r="BRT50" s="450">
        <f t="shared" si="3243"/>
        <v>0</v>
      </c>
      <c r="BRU50" s="450">
        <f t="shared" si="3243"/>
        <v>0</v>
      </c>
      <c r="BRV50" s="450">
        <f t="shared" si="3243"/>
        <v>0</v>
      </c>
      <c r="BRW50" s="450">
        <f t="shared" si="3243"/>
        <v>0</v>
      </c>
      <c r="BRX50" s="450">
        <f t="shared" si="3243"/>
        <v>0</v>
      </c>
      <c r="BRY50" s="450">
        <f t="shared" si="3243"/>
        <v>0</v>
      </c>
      <c r="BRZ50" s="451">
        <f t="shared" si="3243"/>
        <v>0</v>
      </c>
      <c r="BSB50" s="457">
        <f t="shared" ref="BSB50:BSO50" si="3244">SUM(BSB51:BSB54)</f>
        <v>0</v>
      </c>
      <c r="BSC50" s="450">
        <f t="shared" si="3244"/>
        <v>0</v>
      </c>
      <c r="BSD50" s="450">
        <f t="shared" si="3244"/>
        <v>0</v>
      </c>
      <c r="BSE50" s="450">
        <f t="shared" si="3244"/>
        <v>0</v>
      </c>
      <c r="BSF50" s="450">
        <f t="shared" si="3244"/>
        <v>0</v>
      </c>
      <c r="BSG50" s="450">
        <f t="shared" si="3244"/>
        <v>0</v>
      </c>
      <c r="BSH50" s="450">
        <f t="shared" si="3244"/>
        <v>0</v>
      </c>
      <c r="BSI50" s="450">
        <f t="shared" si="3244"/>
        <v>0</v>
      </c>
      <c r="BSJ50" s="450">
        <f t="shared" si="3244"/>
        <v>0</v>
      </c>
      <c r="BSK50" s="450">
        <f t="shared" si="3244"/>
        <v>0</v>
      </c>
      <c r="BSL50" s="450">
        <f t="shared" si="3244"/>
        <v>0</v>
      </c>
      <c r="BSM50" s="450">
        <f t="shared" si="3244"/>
        <v>0</v>
      </c>
      <c r="BSN50" s="450">
        <f t="shared" si="3244"/>
        <v>0</v>
      </c>
      <c r="BSO50" s="451">
        <f t="shared" si="3244"/>
        <v>0</v>
      </c>
      <c r="BSQ50" s="457">
        <f t="shared" ref="BSQ50:BTD50" si="3245">SUM(BSQ51:BSQ54)</f>
        <v>0</v>
      </c>
      <c r="BSR50" s="450">
        <f t="shared" si="3245"/>
        <v>0</v>
      </c>
      <c r="BSS50" s="450">
        <f t="shared" si="3245"/>
        <v>0</v>
      </c>
      <c r="BST50" s="450">
        <f t="shared" si="3245"/>
        <v>0</v>
      </c>
      <c r="BSU50" s="450">
        <f t="shared" si="3245"/>
        <v>0</v>
      </c>
      <c r="BSV50" s="450">
        <f t="shared" si="3245"/>
        <v>0</v>
      </c>
      <c r="BSW50" s="450">
        <f t="shared" si="3245"/>
        <v>0</v>
      </c>
      <c r="BSX50" s="450">
        <f t="shared" si="3245"/>
        <v>0</v>
      </c>
      <c r="BSY50" s="450">
        <f t="shared" si="3245"/>
        <v>0</v>
      </c>
      <c r="BSZ50" s="450">
        <f t="shared" si="3245"/>
        <v>0</v>
      </c>
      <c r="BTA50" s="450">
        <f t="shared" si="3245"/>
        <v>0</v>
      </c>
      <c r="BTB50" s="450">
        <f t="shared" si="3245"/>
        <v>0</v>
      </c>
      <c r="BTC50" s="450">
        <f t="shared" si="3245"/>
        <v>0</v>
      </c>
      <c r="BTD50" s="451">
        <f t="shared" si="3245"/>
        <v>0</v>
      </c>
      <c r="BTF50" s="457">
        <f t="shared" ref="BTF50:BTS50" si="3246">SUM(BTF51:BTF54)</f>
        <v>0</v>
      </c>
      <c r="BTG50" s="450">
        <f t="shared" si="3246"/>
        <v>0</v>
      </c>
      <c r="BTH50" s="450">
        <f t="shared" si="3246"/>
        <v>0</v>
      </c>
      <c r="BTI50" s="450">
        <f t="shared" si="3246"/>
        <v>0</v>
      </c>
      <c r="BTJ50" s="450">
        <f t="shared" si="3246"/>
        <v>0</v>
      </c>
      <c r="BTK50" s="450">
        <f t="shared" si="3246"/>
        <v>0</v>
      </c>
      <c r="BTL50" s="450">
        <f t="shared" si="3246"/>
        <v>0</v>
      </c>
      <c r="BTM50" s="450">
        <f t="shared" si="3246"/>
        <v>0</v>
      </c>
      <c r="BTN50" s="450">
        <f t="shared" si="3246"/>
        <v>0</v>
      </c>
      <c r="BTO50" s="450">
        <f t="shared" si="3246"/>
        <v>0</v>
      </c>
      <c r="BTP50" s="450">
        <f t="shared" si="3246"/>
        <v>0</v>
      </c>
      <c r="BTQ50" s="450">
        <f t="shared" si="3246"/>
        <v>0</v>
      </c>
      <c r="BTR50" s="450">
        <f t="shared" si="3246"/>
        <v>0</v>
      </c>
      <c r="BTS50" s="451">
        <f t="shared" si="3246"/>
        <v>0</v>
      </c>
      <c r="BTU50" s="457">
        <f t="shared" ref="BTU50:BUH50" si="3247">SUM(BTU51:BTU54)</f>
        <v>0</v>
      </c>
      <c r="BTV50" s="450">
        <f t="shared" si="3247"/>
        <v>0</v>
      </c>
      <c r="BTW50" s="450">
        <f t="shared" si="3247"/>
        <v>0</v>
      </c>
      <c r="BTX50" s="450">
        <f t="shared" si="3247"/>
        <v>0</v>
      </c>
      <c r="BTY50" s="450">
        <f t="shared" si="3247"/>
        <v>0</v>
      </c>
      <c r="BTZ50" s="450">
        <f t="shared" si="3247"/>
        <v>0</v>
      </c>
      <c r="BUA50" s="450">
        <f t="shared" si="3247"/>
        <v>0</v>
      </c>
      <c r="BUB50" s="450">
        <f t="shared" si="3247"/>
        <v>0</v>
      </c>
      <c r="BUC50" s="450">
        <f t="shared" si="3247"/>
        <v>0</v>
      </c>
      <c r="BUD50" s="450">
        <f t="shared" si="3247"/>
        <v>0</v>
      </c>
      <c r="BUE50" s="450">
        <f t="shared" si="3247"/>
        <v>0</v>
      </c>
      <c r="BUF50" s="450">
        <f t="shared" si="3247"/>
        <v>0</v>
      </c>
      <c r="BUG50" s="450">
        <f t="shared" si="3247"/>
        <v>0</v>
      </c>
      <c r="BUH50" s="451">
        <f t="shared" si="3247"/>
        <v>0</v>
      </c>
      <c r="BUJ50" s="457">
        <f t="shared" ref="BUJ50:BUW50" si="3248">SUM(BUJ51:BUJ54)</f>
        <v>0</v>
      </c>
      <c r="BUK50" s="450">
        <f t="shared" si="3248"/>
        <v>0</v>
      </c>
      <c r="BUL50" s="450">
        <f t="shared" si="3248"/>
        <v>0</v>
      </c>
      <c r="BUM50" s="450">
        <f t="shared" si="3248"/>
        <v>0</v>
      </c>
      <c r="BUN50" s="450">
        <f t="shared" si="3248"/>
        <v>0</v>
      </c>
      <c r="BUO50" s="450">
        <f t="shared" si="3248"/>
        <v>0</v>
      </c>
      <c r="BUP50" s="450">
        <f t="shared" si="3248"/>
        <v>0</v>
      </c>
      <c r="BUQ50" s="450">
        <f t="shared" si="3248"/>
        <v>0</v>
      </c>
      <c r="BUR50" s="450">
        <f t="shared" si="3248"/>
        <v>0</v>
      </c>
      <c r="BUS50" s="450">
        <f t="shared" si="3248"/>
        <v>0</v>
      </c>
      <c r="BUT50" s="450">
        <f t="shared" si="3248"/>
        <v>0</v>
      </c>
      <c r="BUU50" s="450">
        <f t="shared" si="3248"/>
        <v>0</v>
      </c>
      <c r="BUV50" s="450">
        <f t="shared" si="3248"/>
        <v>0</v>
      </c>
      <c r="BUW50" s="451">
        <f t="shared" si="3248"/>
        <v>0</v>
      </c>
      <c r="BUY50" s="457">
        <f t="shared" ref="BUY50:BVL50" si="3249">SUM(BUY51:BUY54)</f>
        <v>0</v>
      </c>
      <c r="BUZ50" s="450">
        <f t="shared" si="3249"/>
        <v>0</v>
      </c>
      <c r="BVA50" s="450">
        <f t="shared" si="3249"/>
        <v>0</v>
      </c>
      <c r="BVB50" s="450">
        <f t="shared" si="3249"/>
        <v>0</v>
      </c>
      <c r="BVC50" s="450">
        <f t="shared" si="3249"/>
        <v>0</v>
      </c>
      <c r="BVD50" s="450">
        <f t="shared" si="3249"/>
        <v>0</v>
      </c>
      <c r="BVE50" s="450">
        <f t="shared" si="3249"/>
        <v>0</v>
      </c>
      <c r="BVF50" s="450">
        <f t="shared" si="3249"/>
        <v>0</v>
      </c>
      <c r="BVG50" s="450">
        <f t="shared" si="3249"/>
        <v>0</v>
      </c>
      <c r="BVH50" s="450">
        <f t="shared" si="3249"/>
        <v>0</v>
      </c>
      <c r="BVI50" s="450">
        <f t="shared" si="3249"/>
        <v>0</v>
      </c>
      <c r="BVJ50" s="450">
        <f t="shared" si="3249"/>
        <v>0</v>
      </c>
      <c r="BVK50" s="450">
        <f t="shared" si="3249"/>
        <v>0</v>
      </c>
      <c r="BVL50" s="451">
        <f t="shared" si="3249"/>
        <v>0</v>
      </c>
      <c r="BVN50" s="457">
        <f t="shared" ref="BVN50:BWA50" si="3250">SUM(BVN51:BVN54)</f>
        <v>0</v>
      </c>
      <c r="BVO50" s="450">
        <f t="shared" si="3250"/>
        <v>0</v>
      </c>
      <c r="BVP50" s="450">
        <f t="shared" si="3250"/>
        <v>0</v>
      </c>
      <c r="BVQ50" s="450">
        <f t="shared" si="3250"/>
        <v>0</v>
      </c>
      <c r="BVR50" s="450">
        <f t="shared" si="3250"/>
        <v>0</v>
      </c>
      <c r="BVS50" s="450">
        <f t="shared" si="3250"/>
        <v>0</v>
      </c>
      <c r="BVT50" s="450">
        <f t="shared" si="3250"/>
        <v>0</v>
      </c>
      <c r="BVU50" s="450">
        <f t="shared" si="3250"/>
        <v>0</v>
      </c>
      <c r="BVV50" s="450">
        <f t="shared" si="3250"/>
        <v>0</v>
      </c>
      <c r="BVW50" s="450">
        <f t="shared" si="3250"/>
        <v>0</v>
      </c>
      <c r="BVX50" s="450">
        <f t="shared" si="3250"/>
        <v>0</v>
      </c>
      <c r="BVY50" s="450">
        <f t="shared" si="3250"/>
        <v>0</v>
      </c>
      <c r="BVZ50" s="450">
        <f t="shared" si="3250"/>
        <v>0</v>
      </c>
      <c r="BWA50" s="451">
        <f t="shared" si="3250"/>
        <v>0</v>
      </c>
    </row>
    <row r="51" spans="2:1951" ht="30" customHeight="1" x14ac:dyDescent="0.2">
      <c r="B51" s="452" t="s">
        <v>320</v>
      </c>
      <c r="C51" s="447"/>
      <c r="D51" s="447"/>
      <c r="E51" s="447"/>
      <c r="F51" s="447"/>
      <c r="G51" s="450">
        <f t="shared" ref="G51:G54" si="3251">C51+D51-E51+F51</f>
        <v>0</v>
      </c>
      <c r="H51" s="447"/>
      <c r="I51" s="447"/>
      <c r="J51" s="447"/>
      <c r="K51" s="447"/>
      <c r="L51" s="447"/>
      <c r="M51" s="449"/>
      <c r="N51" s="450">
        <f t="shared" ref="N51:N54" si="3252">H51+I51-J51+K51-L51+M51</f>
        <v>0</v>
      </c>
      <c r="O51" s="463"/>
      <c r="P51" s="448"/>
      <c r="R51" s="458"/>
      <c r="S51" s="447"/>
      <c r="T51" s="447"/>
      <c r="U51" s="447"/>
      <c r="V51" s="450">
        <f t="shared" ref="V51:V54" si="3253">R51+S51-T51+U51</f>
        <v>0</v>
      </c>
      <c r="W51" s="447"/>
      <c r="X51" s="447"/>
      <c r="Y51" s="447"/>
      <c r="Z51" s="447"/>
      <c r="AA51" s="447"/>
      <c r="AB51" s="449"/>
      <c r="AC51" s="450">
        <f t="shared" ref="AC51:AC54" si="3254">W51+X51-Y51+Z51-AA51+AB51</f>
        <v>0</v>
      </c>
      <c r="AD51" s="463"/>
      <c r="AE51" s="448"/>
      <c r="AG51" s="458"/>
      <c r="AH51" s="447"/>
      <c r="AI51" s="447"/>
      <c r="AJ51" s="447"/>
      <c r="AK51" s="450">
        <f t="shared" ref="AK51:AK54" si="3255">AG51+AH51-AI51+AJ51</f>
        <v>0</v>
      </c>
      <c r="AL51" s="447"/>
      <c r="AM51" s="447"/>
      <c r="AN51" s="447"/>
      <c r="AO51" s="447"/>
      <c r="AP51" s="447"/>
      <c r="AQ51" s="449"/>
      <c r="AR51" s="450">
        <f t="shared" ref="AR51:AR54" si="3256">AL51+AM51-AN51+AO51-AP51+AQ51</f>
        <v>0</v>
      </c>
      <c r="AS51" s="463"/>
      <c r="AT51" s="448"/>
      <c r="AV51" s="458"/>
      <c r="AW51" s="447"/>
      <c r="AX51" s="447"/>
      <c r="AY51" s="447"/>
      <c r="AZ51" s="450">
        <f t="shared" ref="AZ51:AZ54" si="3257">AV51+AW51-AX51+AY51</f>
        <v>0</v>
      </c>
      <c r="BA51" s="447"/>
      <c r="BB51" s="447"/>
      <c r="BC51" s="447"/>
      <c r="BD51" s="447"/>
      <c r="BE51" s="447"/>
      <c r="BF51" s="449"/>
      <c r="BG51" s="450">
        <f t="shared" ref="BG51:BG54" si="3258">BA51+BB51-BC51+BD51-BE51+BF51</f>
        <v>0</v>
      </c>
      <c r="BH51" s="463"/>
      <c r="BI51" s="448"/>
      <c r="BK51" s="458"/>
      <c r="BL51" s="447"/>
      <c r="BM51" s="447"/>
      <c r="BN51" s="447"/>
      <c r="BO51" s="450">
        <f t="shared" ref="BO51:BO54" si="3259">BK51+BL51-BM51+BN51</f>
        <v>0</v>
      </c>
      <c r="BP51" s="447"/>
      <c r="BQ51" s="447"/>
      <c r="BR51" s="447"/>
      <c r="BS51" s="447"/>
      <c r="BT51" s="447"/>
      <c r="BU51" s="449"/>
      <c r="BV51" s="450">
        <f t="shared" ref="BV51:BV54" si="3260">BP51+BQ51-BR51+BS51-BT51+BU51</f>
        <v>0</v>
      </c>
      <c r="BW51" s="463"/>
      <c r="BX51" s="448"/>
      <c r="BZ51" s="458"/>
      <c r="CA51" s="447"/>
      <c r="CB51" s="447"/>
      <c r="CC51" s="447"/>
      <c r="CD51" s="450">
        <f t="shared" ref="CD51:CD54" si="3261">BZ51+CA51-CB51+CC51</f>
        <v>0</v>
      </c>
      <c r="CE51" s="447"/>
      <c r="CF51" s="447"/>
      <c r="CG51" s="447"/>
      <c r="CH51" s="447"/>
      <c r="CI51" s="447"/>
      <c r="CJ51" s="449"/>
      <c r="CK51" s="450">
        <f t="shared" ref="CK51:CK54" si="3262">CE51+CF51-CG51+CH51-CI51+CJ51</f>
        <v>0</v>
      </c>
      <c r="CL51" s="463"/>
      <c r="CM51" s="448"/>
      <c r="CO51" s="458"/>
      <c r="CP51" s="447"/>
      <c r="CQ51" s="447"/>
      <c r="CR51" s="447"/>
      <c r="CS51" s="450">
        <f t="shared" ref="CS51:CS54" si="3263">CO51+CP51-CQ51+CR51</f>
        <v>0</v>
      </c>
      <c r="CT51" s="447"/>
      <c r="CU51" s="447"/>
      <c r="CV51" s="447"/>
      <c r="CW51" s="447"/>
      <c r="CX51" s="447"/>
      <c r="CY51" s="449"/>
      <c r="CZ51" s="450">
        <f t="shared" ref="CZ51:CZ54" si="3264">CT51+CU51-CV51+CW51-CX51+CY51</f>
        <v>0</v>
      </c>
      <c r="DA51" s="463"/>
      <c r="DB51" s="448"/>
      <c r="DD51" s="458"/>
      <c r="DE51" s="447"/>
      <c r="DF51" s="447"/>
      <c r="DG51" s="447"/>
      <c r="DH51" s="450">
        <f t="shared" ref="DH51:DH54" si="3265">DD51+DE51-DF51+DG51</f>
        <v>0</v>
      </c>
      <c r="DI51" s="447"/>
      <c r="DJ51" s="447"/>
      <c r="DK51" s="447"/>
      <c r="DL51" s="447"/>
      <c r="DM51" s="447"/>
      <c r="DN51" s="449"/>
      <c r="DO51" s="450">
        <f t="shared" ref="DO51:DO54" si="3266">DI51+DJ51-DK51+DL51-DM51+DN51</f>
        <v>0</v>
      </c>
      <c r="DP51" s="463"/>
      <c r="DQ51" s="448"/>
      <c r="DS51" s="458"/>
      <c r="DT51" s="447"/>
      <c r="DU51" s="447"/>
      <c r="DV51" s="447"/>
      <c r="DW51" s="450">
        <f t="shared" ref="DW51:DW54" si="3267">DS51+DT51-DU51+DV51</f>
        <v>0</v>
      </c>
      <c r="DX51" s="447"/>
      <c r="DY51" s="447"/>
      <c r="DZ51" s="447"/>
      <c r="EA51" s="447"/>
      <c r="EB51" s="447"/>
      <c r="EC51" s="449"/>
      <c r="ED51" s="450">
        <f t="shared" ref="ED51:ED54" si="3268">DX51+DY51-DZ51+EA51-EB51+EC51</f>
        <v>0</v>
      </c>
      <c r="EE51" s="463"/>
      <c r="EF51" s="448"/>
      <c r="EH51" s="458"/>
      <c r="EI51" s="447"/>
      <c r="EJ51" s="447"/>
      <c r="EK51" s="447"/>
      <c r="EL51" s="450">
        <f t="shared" ref="EL51:EL54" si="3269">EH51+EI51-EJ51+EK51</f>
        <v>0</v>
      </c>
      <c r="EM51" s="447"/>
      <c r="EN51" s="447"/>
      <c r="EO51" s="447"/>
      <c r="EP51" s="447"/>
      <c r="EQ51" s="447"/>
      <c r="ER51" s="449"/>
      <c r="ES51" s="450">
        <f t="shared" ref="ES51:ES54" si="3270">EM51+EN51-EO51+EP51-EQ51+ER51</f>
        <v>0</v>
      </c>
      <c r="ET51" s="463"/>
      <c r="EU51" s="448"/>
      <c r="EW51" s="458"/>
      <c r="EX51" s="447"/>
      <c r="EY51" s="447"/>
      <c r="EZ51" s="447"/>
      <c r="FA51" s="450">
        <f t="shared" ref="FA51:FA54" si="3271">EW51+EX51-EY51+EZ51</f>
        <v>0</v>
      </c>
      <c r="FB51" s="447"/>
      <c r="FC51" s="447"/>
      <c r="FD51" s="447"/>
      <c r="FE51" s="447"/>
      <c r="FF51" s="447"/>
      <c r="FG51" s="449"/>
      <c r="FH51" s="450">
        <f t="shared" ref="FH51:FH54" si="3272">FB51+FC51-FD51+FE51-FF51+FG51</f>
        <v>0</v>
      </c>
      <c r="FI51" s="463"/>
      <c r="FJ51" s="448"/>
      <c r="FL51" s="458"/>
      <c r="FM51" s="447"/>
      <c r="FN51" s="447"/>
      <c r="FO51" s="447"/>
      <c r="FP51" s="450">
        <f t="shared" ref="FP51:FP54" si="3273">FL51+FM51-FN51+FO51</f>
        <v>0</v>
      </c>
      <c r="FQ51" s="447"/>
      <c r="FR51" s="447"/>
      <c r="FS51" s="447"/>
      <c r="FT51" s="447"/>
      <c r="FU51" s="447"/>
      <c r="FV51" s="449"/>
      <c r="FW51" s="450">
        <f t="shared" ref="FW51:FW54" si="3274">FQ51+FR51-FS51+FT51-FU51+FV51</f>
        <v>0</v>
      </c>
      <c r="FX51" s="463"/>
      <c r="FY51" s="448"/>
      <c r="GA51" s="458"/>
      <c r="GB51" s="447"/>
      <c r="GC51" s="447"/>
      <c r="GD51" s="447"/>
      <c r="GE51" s="450">
        <f t="shared" ref="GE51:GE54" si="3275">GA51+GB51-GC51+GD51</f>
        <v>0</v>
      </c>
      <c r="GF51" s="447"/>
      <c r="GG51" s="447"/>
      <c r="GH51" s="447"/>
      <c r="GI51" s="447"/>
      <c r="GJ51" s="447"/>
      <c r="GK51" s="449"/>
      <c r="GL51" s="450">
        <f t="shared" ref="GL51:GL54" si="3276">GF51+GG51-GH51+GI51-GJ51+GK51</f>
        <v>0</v>
      </c>
      <c r="GM51" s="463"/>
      <c r="GN51" s="448"/>
      <c r="GP51" s="458"/>
      <c r="GQ51" s="447"/>
      <c r="GR51" s="447"/>
      <c r="GS51" s="447"/>
      <c r="GT51" s="450">
        <f t="shared" ref="GT51:GT54" si="3277">GP51+GQ51-GR51+GS51</f>
        <v>0</v>
      </c>
      <c r="GU51" s="447"/>
      <c r="GV51" s="447"/>
      <c r="GW51" s="447"/>
      <c r="GX51" s="447"/>
      <c r="GY51" s="447"/>
      <c r="GZ51" s="449"/>
      <c r="HA51" s="450">
        <f t="shared" ref="HA51:HA54" si="3278">GU51+GV51-GW51+GX51-GY51+GZ51</f>
        <v>0</v>
      </c>
      <c r="HB51" s="463"/>
      <c r="HC51" s="448"/>
      <c r="HE51" s="458"/>
      <c r="HF51" s="447"/>
      <c r="HG51" s="447"/>
      <c r="HH51" s="447"/>
      <c r="HI51" s="450">
        <f t="shared" ref="HI51:HI54" si="3279">HE51+HF51-HG51+HH51</f>
        <v>0</v>
      </c>
      <c r="HJ51" s="447"/>
      <c r="HK51" s="447"/>
      <c r="HL51" s="447"/>
      <c r="HM51" s="447"/>
      <c r="HN51" s="447"/>
      <c r="HO51" s="449"/>
      <c r="HP51" s="450">
        <f t="shared" ref="HP51:HP54" si="3280">HJ51+HK51-HL51+HM51-HN51+HO51</f>
        <v>0</v>
      </c>
      <c r="HQ51" s="463"/>
      <c r="HR51" s="448"/>
      <c r="HT51" s="458"/>
      <c r="HU51" s="447"/>
      <c r="HV51" s="447"/>
      <c r="HW51" s="447"/>
      <c r="HX51" s="450">
        <f t="shared" ref="HX51:HX54" si="3281">HT51+HU51-HV51+HW51</f>
        <v>0</v>
      </c>
      <c r="HY51" s="447"/>
      <c r="HZ51" s="447"/>
      <c r="IA51" s="447"/>
      <c r="IB51" s="447"/>
      <c r="IC51" s="447"/>
      <c r="ID51" s="449"/>
      <c r="IE51" s="450">
        <f t="shared" ref="IE51:IE54" si="3282">HY51+HZ51-IA51+IB51-IC51+ID51</f>
        <v>0</v>
      </c>
      <c r="IF51" s="463"/>
      <c r="IG51" s="448"/>
      <c r="II51" s="458"/>
      <c r="IJ51" s="447"/>
      <c r="IK51" s="447"/>
      <c r="IL51" s="447"/>
      <c r="IM51" s="450">
        <f t="shared" ref="IM51:IM54" si="3283">II51+IJ51-IK51+IL51</f>
        <v>0</v>
      </c>
      <c r="IN51" s="447"/>
      <c r="IO51" s="447"/>
      <c r="IP51" s="447"/>
      <c r="IQ51" s="447"/>
      <c r="IR51" s="447"/>
      <c r="IS51" s="449"/>
      <c r="IT51" s="450">
        <f t="shared" ref="IT51:IT54" si="3284">IN51+IO51-IP51+IQ51-IR51+IS51</f>
        <v>0</v>
      </c>
      <c r="IU51" s="463"/>
      <c r="IV51" s="448"/>
      <c r="IX51" s="458"/>
      <c r="IY51" s="447"/>
      <c r="IZ51" s="447"/>
      <c r="JA51" s="447"/>
      <c r="JB51" s="450">
        <f t="shared" ref="JB51:JB54" si="3285">IX51+IY51-IZ51+JA51</f>
        <v>0</v>
      </c>
      <c r="JC51" s="447"/>
      <c r="JD51" s="447"/>
      <c r="JE51" s="447"/>
      <c r="JF51" s="447"/>
      <c r="JG51" s="447"/>
      <c r="JH51" s="449"/>
      <c r="JI51" s="450">
        <f t="shared" ref="JI51:JI54" si="3286">JC51+JD51-JE51+JF51-JG51+JH51</f>
        <v>0</v>
      </c>
      <c r="JJ51" s="463"/>
      <c r="JK51" s="448"/>
      <c r="JM51" s="458"/>
      <c r="JN51" s="447"/>
      <c r="JO51" s="447"/>
      <c r="JP51" s="447"/>
      <c r="JQ51" s="450">
        <f t="shared" ref="JQ51:JQ54" si="3287">JM51+JN51-JO51+JP51</f>
        <v>0</v>
      </c>
      <c r="JR51" s="447"/>
      <c r="JS51" s="447"/>
      <c r="JT51" s="447"/>
      <c r="JU51" s="447"/>
      <c r="JV51" s="447"/>
      <c r="JW51" s="449"/>
      <c r="JX51" s="450">
        <f t="shared" ref="JX51:JX54" si="3288">JR51+JS51-JT51+JU51-JV51+JW51</f>
        <v>0</v>
      </c>
      <c r="JY51" s="463"/>
      <c r="JZ51" s="448"/>
      <c r="KB51" s="458"/>
      <c r="KC51" s="447"/>
      <c r="KD51" s="447"/>
      <c r="KE51" s="447"/>
      <c r="KF51" s="450">
        <f t="shared" ref="KF51:KF54" si="3289">KB51+KC51-KD51+KE51</f>
        <v>0</v>
      </c>
      <c r="KG51" s="447"/>
      <c r="KH51" s="447"/>
      <c r="KI51" s="447"/>
      <c r="KJ51" s="447"/>
      <c r="KK51" s="447"/>
      <c r="KL51" s="449"/>
      <c r="KM51" s="450">
        <f t="shared" ref="KM51:KM54" si="3290">KG51+KH51-KI51+KJ51-KK51+KL51</f>
        <v>0</v>
      </c>
      <c r="KN51" s="463"/>
      <c r="KO51" s="448"/>
      <c r="KQ51" s="458"/>
      <c r="KR51" s="447"/>
      <c r="KS51" s="447"/>
      <c r="KT51" s="447"/>
      <c r="KU51" s="450">
        <f t="shared" ref="KU51:KU54" si="3291">KQ51+KR51-KS51+KT51</f>
        <v>0</v>
      </c>
      <c r="KV51" s="447"/>
      <c r="KW51" s="447"/>
      <c r="KX51" s="447"/>
      <c r="KY51" s="447"/>
      <c r="KZ51" s="447"/>
      <c r="LA51" s="449"/>
      <c r="LB51" s="450">
        <f t="shared" ref="LB51:LB54" si="3292">KV51+KW51-KX51+KY51-KZ51+LA51</f>
        <v>0</v>
      </c>
      <c r="LC51" s="463"/>
      <c r="LD51" s="448"/>
      <c r="LF51" s="458"/>
      <c r="LG51" s="447"/>
      <c r="LH51" s="447"/>
      <c r="LI51" s="447"/>
      <c r="LJ51" s="450">
        <f t="shared" ref="LJ51:LJ54" si="3293">LF51+LG51-LH51+LI51</f>
        <v>0</v>
      </c>
      <c r="LK51" s="447"/>
      <c r="LL51" s="447"/>
      <c r="LM51" s="447"/>
      <c r="LN51" s="447"/>
      <c r="LO51" s="447"/>
      <c r="LP51" s="449"/>
      <c r="LQ51" s="450">
        <f t="shared" ref="LQ51:LQ54" si="3294">LK51+LL51-LM51+LN51-LO51+LP51</f>
        <v>0</v>
      </c>
      <c r="LR51" s="463"/>
      <c r="LS51" s="448"/>
      <c r="LU51" s="458"/>
      <c r="LV51" s="447"/>
      <c r="LW51" s="447"/>
      <c r="LX51" s="447"/>
      <c r="LY51" s="450">
        <f t="shared" ref="LY51:LY54" si="3295">LU51+LV51-LW51+LX51</f>
        <v>0</v>
      </c>
      <c r="LZ51" s="447"/>
      <c r="MA51" s="447"/>
      <c r="MB51" s="447"/>
      <c r="MC51" s="447"/>
      <c r="MD51" s="447"/>
      <c r="ME51" s="449"/>
      <c r="MF51" s="450">
        <f t="shared" ref="MF51:MF54" si="3296">LZ51+MA51-MB51+MC51-MD51+ME51</f>
        <v>0</v>
      </c>
      <c r="MG51" s="463"/>
      <c r="MH51" s="448"/>
      <c r="MJ51" s="458"/>
      <c r="MK51" s="447"/>
      <c r="ML51" s="447"/>
      <c r="MM51" s="447"/>
      <c r="MN51" s="450">
        <f t="shared" ref="MN51:MN54" si="3297">MJ51+MK51-ML51+MM51</f>
        <v>0</v>
      </c>
      <c r="MO51" s="447"/>
      <c r="MP51" s="447"/>
      <c r="MQ51" s="447"/>
      <c r="MR51" s="447"/>
      <c r="MS51" s="447"/>
      <c r="MT51" s="449"/>
      <c r="MU51" s="450">
        <f t="shared" ref="MU51:MU54" si="3298">MO51+MP51-MQ51+MR51-MS51+MT51</f>
        <v>0</v>
      </c>
      <c r="MV51" s="463"/>
      <c r="MW51" s="448"/>
      <c r="MY51" s="458"/>
      <c r="MZ51" s="447"/>
      <c r="NA51" s="447"/>
      <c r="NB51" s="447"/>
      <c r="NC51" s="450">
        <f t="shared" ref="NC51:NC54" si="3299">MY51+MZ51-NA51+NB51</f>
        <v>0</v>
      </c>
      <c r="ND51" s="447"/>
      <c r="NE51" s="447"/>
      <c r="NF51" s="447"/>
      <c r="NG51" s="447"/>
      <c r="NH51" s="447"/>
      <c r="NI51" s="449"/>
      <c r="NJ51" s="450">
        <f t="shared" ref="NJ51:NJ54" si="3300">ND51+NE51-NF51+NG51-NH51+NI51</f>
        <v>0</v>
      </c>
      <c r="NK51" s="463"/>
      <c r="NL51" s="448"/>
      <c r="NN51" s="458"/>
      <c r="NO51" s="447"/>
      <c r="NP51" s="447"/>
      <c r="NQ51" s="447"/>
      <c r="NR51" s="450">
        <f t="shared" ref="NR51:NR54" si="3301">NN51+NO51-NP51+NQ51</f>
        <v>0</v>
      </c>
      <c r="NS51" s="447"/>
      <c r="NT51" s="447"/>
      <c r="NU51" s="447"/>
      <c r="NV51" s="447"/>
      <c r="NW51" s="447"/>
      <c r="NX51" s="449"/>
      <c r="NY51" s="450">
        <f t="shared" ref="NY51:NY54" si="3302">NS51+NT51-NU51+NV51-NW51+NX51</f>
        <v>0</v>
      </c>
      <c r="NZ51" s="463"/>
      <c r="OA51" s="448"/>
      <c r="OC51" s="458"/>
      <c r="OD51" s="447"/>
      <c r="OE51" s="447"/>
      <c r="OF51" s="447"/>
      <c r="OG51" s="450">
        <f t="shared" ref="OG51:OG54" si="3303">OC51+OD51-OE51+OF51</f>
        <v>0</v>
      </c>
      <c r="OH51" s="447"/>
      <c r="OI51" s="447"/>
      <c r="OJ51" s="447"/>
      <c r="OK51" s="447"/>
      <c r="OL51" s="447"/>
      <c r="OM51" s="449"/>
      <c r="ON51" s="450">
        <f t="shared" ref="ON51:ON54" si="3304">OH51+OI51-OJ51+OK51-OL51+OM51</f>
        <v>0</v>
      </c>
      <c r="OO51" s="463"/>
      <c r="OP51" s="448"/>
      <c r="OR51" s="458"/>
      <c r="OS51" s="447"/>
      <c r="OT51" s="447"/>
      <c r="OU51" s="447"/>
      <c r="OV51" s="450">
        <f t="shared" ref="OV51:OV54" si="3305">OR51+OS51-OT51+OU51</f>
        <v>0</v>
      </c>
      <c r="OW51" s="447"/>
      <c r="OX51" s="447"/>
      <c r="OY51" s="447"/>
      <c r="OZ51" s="447"/>
      <c r="PA51" s="447"/>
      <c r="PB51" s="449"/>
      <c r="PC51" s="450">
        <f t="shared" ref="PC51:PC54" si="3306">OW51+OX51-OY51+OZ51-PA51+PB51</f>
        <v>0</v>
      </c>
      <c r="PD51" s="463"/>
      <c r="PE51" s="448"/>
      <c r="PG51" s="458"/>
      <c r="PH51" s="447"/>
      <c r="PI51" s="447"/>
      <c r="PJ51" s="447"/>
      <c r="PK51" s="450">
        <f t="shared" ref="PK51:PK54" si="3307">PG51+PH51-PI51+PJ51</f>
        <v>0</v>
      </c>
      <c r="PL51" s="447"/>
      <c r="PM51" s="447"/>
      <c r="PN51" s="447"/>
      <c r="PO51" s="447"/>
      <c r="PP51" s="447"/>
      <c r="PQ51" s="449"/>
      <c r="PR51" s="450">
        <f t="shared" ref="PR51:PR54" si="3308">PL51+PM51-PN51+PO51-PP51+PQ51</f>
        <v>0</v>
      </c>
      <c r="PS51" s="463"/>
      <c r="PT51" s="448"/>
      <c r="PV51" s="458"/>
      <c r="PW51" s="447"/>
      <c r="PX51" s="447"/>
      <c r="PY51" s="447"/>
      <c r="PZ51" s="450">
        <f t="shared" ref="PZ51:PZ54" si="3309">PV51+PW51-PX51+PY51</f>
        <v>0</v>
      </c>
      <c r="QA51" s="447"/>
      <c r="QB51" s="447"/>
      <c r="QC51" s="447"/>
      <c r="QD51" s="447"/>
      <c r="QE51" s="447"/>
      <c r="QF51" s="449"/>
      <c r="QG51" s="450">
        <f t="shared" ref="QG51:QG54" si="3310">QA51+QB51-QC51+QD51-QE51+QF51</f>
        <v>0</v>
      </c>
      <c r="QH51" s="463"/>
      <c r="QI51" s="448"/>
      <c r="QK51" s="458"/>
      <c r="QL51" s="447"/>
      <c r="QM51" s="447"/>
      <c r="QN51" s="447"/>
      <c r="QO51" s="450">
        <f t="shared" ref="QO51:QO54" si="3311">QK51+QL51-QM51+QN51</f>
        <v>0</v>
      </c>
      <c r="QP51" s="447"/>
      <c r="QQ51" s="447"/>
      <c r="QR51" s="447"/>
      <c r="QS51" s="447"/>
      <c r="QT51" s="447"/>
      <c r="QU51" s="449"/>
      <c r="QV51" s="450">
        <f t="shared" ref="QV51:QV54" si="3312">QP51+QQ51-QR51+QS51-QT51+QU51</f>
        <v>0</v>
      </c>
      <c r="QW51" s="463"/>
      <c r="QX51" s="448"/>
      <c r="QZ51" s="458"/>
      <c r="RA51" s="447"/>
      <c r="RB51" s="447"/>
      <c r="RC51" s="447"/>
      <c r="RD51" s="450">
        <f t="shared" ref="RD51:RD54" si="3313">QZ51+RA51-RB51+RC51</f>
        <v>0</v>
      </c>
      <c r="RE51" s="447"/>
      <c r="RF51" s="447"/>
      <c r="RG51" s="447"/>
      <c r="RH51" s="447"/>
      <c r="RI51" s="447"/>
      <c r="RJ51" s="449"/>
      <c r="RK51" s="450">
        <f t="shared" ref="RK51:RK54" si="3314">RE51+RF51-RG51+RH51-RI51+RJ51</f>
        <v>0</v>
      </c>
      <c r="RL51" s="463"/>
      <c r="RM51" s="448"/>
      <c r="RO51" s="458"/>
      <c r="RP51" s="447"/>
      <c r="RQ51" s="447"/>
      <c r="RR51" s="447"/>
      <c r="RS51" s="450">
        <f t="shared" ref="RS51:RS54" si="3315">RO51+RP51-RQ51+RR51</f>
        <v>0</v>
      </c>
      <c r="RT51" s="447"/>
      <c r="RU51" s="447"/>
      <c r="RV51" s="447"/>
      <c r="RW51" s="447"/>
      <c r="RX51" s="447"/>
      <c r="RY51" s="449"/>
      <c r="RZ51" s="450">
        <f t="shared" ref="RZ51:RZ54" si="3316">RT51+RU51-RV51+RW51-RX51+RY51</f>
        <v>0</v>
      </c>
      <c r="SA51" s="463"/>
      <c r="SB51" s="448"/>
      <c r="SD51" s="458"/>
      <c r="SE51" s="447"/>
      <c r="SF51" s="447"/>
      <c r="SG51" s="447"/>
      <c r="SH51" s="450">
        <f t="shared" ref="SH51:SH54" si="3317">SD51+SE51-SF51+SG51</f>
        <v>0</v>
      </c>
      <c r="SI51" s="447"/>
      <c r="SJ51" s="447"/>
      <c r="SK51" s="447"/>
      <c r="SL51" s="447"/>
      <c r="SM51" s="447"/>
      <c r="SN51" s="449"/>
      <c r="SO51" s="450">
        <f t="shared" ref="SO51:SO54" si="3318">SI51+SJ51-SK51+SL51-SM51+SN51</f>
        <v>0</v>
      </c>
      <c r="SP51" s="463"/>
      <c r="SQ51" s="448"/>
      <c r="SS51" s="458"/>
      <c r="ST51" s="447"/>
      <c r="SU51" s="447"/>
      <c r="SV51" s="447"/>
      <c r="SW51" s="450">
        <f t="shared" ref="SW51:SW54" si="3319">SS51+ST51-SU51+SV51</f>
        <v>0</v>
      </c>
      <c r="SX51" s="447"/>
      <c r="SY51" s="447"/>
      <c r="SZ51" s="447"/>
      <c r="TA51" s="447"/>
      <c r="TB51" s="447"/>
      <c r="TC51" s="449"/>
      <c r="TD51" s="450">
        <f t="shared" ref="TD51:TD54" si="3320">SX51+SY51-SZ51+TA51-TB51+TC51</f>
        <v>0</v>
      </c>
      <c r="TE51" s="463"/>
      <c r="TF51" s="448"/>
      <c r="TH51" s="458"/>
      <c r="TI51" s="447"/>
      <c r="TJ51" s="447"/>
      <c r="TK51" s="447"/>
      <c r="TL51" s="450">
        <f t="shared" ref="TL51:TL54" si="3321">TH51+TI51-TJ51+TK51</f>
        <v>0</v>
      </c>
      <c r="TM51" s="447"/>
      <c r="TN51" s="447"/>
      <c r="TO51" s="447"/>
      <c r="TP51" s="447"/>
      <c r="TQ51" s="447"/>
      <c r="TR51" s="449"/>
      <c r="TS51" s="450">
        <f t="shared" ref="TS51:TS54" si="3322">TM51+TN51-TO51+TP51-TQ51+TR51</f>
        <v>0</v>
      </c>
      <c r="TT51" s="463"/>
      <c r="TU51" s="448"/>
      <c r="TW51" s="458"/>
      <c r="TX51" s="447"/>
      <c r="TY51" s="447"/>
      <c r="TZ51" s="447"/>
      <c r="UA51" s="450">
        <f t="shared" ref="UA51:UA54" si="3323">TW51+TX51-TY51+TZ51</f>
        <v>0</v>
      </c>
      <c r="UB51" s="447"/>
      <c r="UC51" s="447"/>
      <c r="UD51" s="447"/>
      <c r="UE51" s="447"/>
      <c r="UF51" s="447"/>
      <c r="UG51" s="449"/>
      <c r="UH51" s="450">
        <f t="shared" ref="UH51:UH54" si="3324">UB51+UC51-UD51+UE51-UF51+UG51</f>
        <v>0</v>
      </c>
      <c r="UI51" s="463"/>
      <c r="UJ51" s="448"/>
      <c r="UL51" s="458"/>
      <c r="UM51" s="447"/>
      <c r="UN51" s="447"/>
      <c r="UO51" s="447"/>
      <c r="UP51" s="450">
        <f t="shared" ref="UP51:UP54" si="3325">UL51+UM51-UN51+UO51</f>
        <v>0</v>
      </c>
      <c r="UQ51" s="447"/>
      <c r="UR51" s="447"/>
      <c r="US51" s="447"/>
      <c r="UT51" s="447"/>
      <c r="UU51" s="447"/>
      <c r="UV51" s="449"/>
      <c r="UW51" s="450">
        <f t="shared" ref="UW51:UW54" si="3326">UQ51+UR51-US51+UT51-UU51+UV51</f>
        <v>0</v>
      </c>
      <c r="UX51" s="463"/>
      <c r="UY51" s="448"/>
      <c r="VA51" s="458"/>
      <c r="VB51" s="447"/>
      <c r="VC51" s="447"/>
      <c r="VD51" s="447"/>
      <c r="VE51" s="450">
        <f t="shared" ref="VE51:VE54" si="3327">VA51+VB51-VC51+VD51</f>
        <v>0</v>
      </c>
      <c r="VF51" s="447"/>
      <c r="VG51" s="447"/>
      <c r="VH51" s="447"/>
      <c r="VI51" s="447"/>
      <c r="VJ51" s="447"/>
      <c r="VK51" s="449"/>
      <c r="VL51" s="450">
        <f t="shared" ref="VL51:VL54" si="3328">VF51+VG51-VH51+VI51-VJ51+VK51</f>
        <v>0</v>
      </c>
      <c r="VM51" s="463"/>
      <c r="VN51" s="448"/>
      <c r="VP51" s="458"/>
      <c r="VQ51" s="447"/>
      <c r="VR51" s="447"/>
      <c r="VS51" s="447"/>
      <c r="VT51" s="450">
        <f t="shared" ref="VT51:VT54" si="3329">VP51+VQ51-VR51+VS51</f>
        <v>0</v>
      </c>
      <c r="VU51" s="447"/>
      <c r="VV51" s="447"/>
      <c r="VW51" s="447"/>
      <c r="VX51" s="447"/>
      <c r="VY51" s="447"/>
      <c r="VZ51" s="449"/>
      <c r="WA51" s="450">
        <f t="shared" ref="WA51:WA54" si="3330">VU51+VV51-VW51+VX51-VY51+VZ51</f>
        <v>0</v>
      </c>
      <c r="WB51" s="463"/>
      <c r="WC51" s="448"/>
      <c r="WE51" s="458"/>
      <c r="WF51" s="447"/>
      <c r="WG51" s="447"/>
      <c r="WH51" s="447"/>
      <c r="WI51" s="450">
        <f t="shared" ref="WI51:WI54" si="3331">WE51+WF51-WG51+WH51</f>
        <v>0</v>
      </c>
      <c r="WJ51" s="447"/>
      <c r="WK51" s="447"/>
      <c r="WL51" s="447"/>
      <c r="WM51" s="447"/>
      <c r="WN51" s="447"/>
      <c r="WO51" s="449"/>
      <c r="WP51" s="450">
        <f t="shared" ref="WP51:WP54" si="3332">WJ51+WK51-WL51+WM51-WN51+WO51</f>
        <v>0</v>
      </c>
      <c r="WQ51" s="463"/>
      <c r="WR51" s="448"/>
      <c r="WT51" s="458"/>
      <c r="WU51" s="447"/>
      <c r="WV51" s="447"/>
      <c r="WW51" s="447"/>
      <c r="WX51" s="450">
        <f t="shared" ref="WX51:WX54" si="3333">WT51+WU51-WV51+WW51</f>
        <v>0</v>
      </c>
      <c r="WY51" s="447"/>
      <c r="WZ51" s="447"/>
      <c r="XA51" s="447"/>
      <c r="XB51" s="447"/>
      <c r="XC51" s="447"/>
      <c r="XD51" s="449"/>
      <c r="XE51" s="450">
        <f t="shared" ref="XE51:XE54" si="3334">WY51+WZ51-XA51+XB51-XC51+XD51</f>
        <v>0</v>
      </c>
      <c r="XF51" s="463"/>
      <c r="XG51" s="448"/>
      <c r="XI51" s="458"/>
      <c r="XJ51" s="447"/>
      <c r="XK51" s="447"/>
      <c r="XL51" s="447"/>
      <c r="XM51" s="450">
        <f t="shared" ref="XM51:XM54" si="3335">XI51+XJ51-XK51+XL51</f>
        <v>0</v>
      </c>
      <c r="XN51" s="447"/>
      <c r="XO51" s="447"/>
      <c r="XP51" s="447"/>
      <c r="XQ51" s="447"/>
      <c r="XR51" s="447"/>
      <c r="XS51" s="449"/>
      <c r="XT51" s="450">
        <f t="shared" ref="XT51:XT54" si="3336">XN51+XO51-XP51+XQ51-XR51+XS51</f>
        <v>0</v>
      </c>
      <c r="XU51" s="463"/>
      <c r="XV51" s="448"/>
      <c r="XX51" s="458"/>
      <c r="XY51" s="447"/>
      <c r="XZ51" s="447"/>
      <c r="YA51" s="447"/>
      <c r="YB51" s="450">
        <f t="shared" ref="YB51:YB54" si="3337">XX51+XY51-XZ51+YA51</f>
        <v>0</v>
      </c>
      <c r="YC51" s="447"/>
      <c r="YD51" s="447"/>
      <c r="YE51" s="447"/>
      <c r="YF51" s="447"/>
      <c r="YG51" s="447"/>
      <c r="YH51" s="449"/>
      <c r="YI51" s="450">
        <f t="shared" ref="YI51:YI54" si="3338">YC51+YD51-YE51+YF51-YG51+YH51</f>
        <v>0</v>
      </c>
      <c r="YJ51" s="463"/>
      <c r="YK51" s="448"/>
      <c r="YM51" s="458"/>
      <c r="YN51" s="447"/>
      <c r="YO51" s="447"/>
      <c r="YP51" s="447"/>
      <c r="YQ51" s="450">
        <f t="shared" ref="YQ51:YQ54" si="3339">YM51+YN51-YO51+YP51</f>
        <v>0</v>
      </c>
      <c r="YR51" s="447"/>
      <c r="YS51" s="447"/>
      <c r="YT51" s="447"/>
      <c r="YU51" s="447"/>
      <c r="YV51" s="447"/>
      <c r="YW51" s="449"/>
      <c r="YX51" s="450">
        <f t="shared" ref="YX51:YX54" si="3340">YR51+YS51-YT51+YU51-YV51+YW51</f>
        <v>0</v>
      </c>
      <c r="YY51" s="463"/>
      <c r="YZ51" s="448"/>
      <c r="ZB51" s="458"/>
      <c r="ZC51" s="447"/>
      <c r="ZD51" s="447"/>
      <c r="ZE51" s="447"/>
      <c r="ZF51" s="450">
        <f t="shared" ref="ZF51:ZF54" si="3341">ZB51+ZC51-ZD51+ZE51</f>
        <v>0</v>
      </c>
      <c r="ZG51" s="447"/>
      <c r="ZH51" s="447"/>
      <c r="ZI51" s="447"/>
      <c r="ZJ51" s="447"/>
      <c r="ZK51" s="447"/>
      <c r="ZL51" s="449"/>
      <c r="ZM51" s="450">
        <f t="shared" ref="ZM51:ZM54" si="3342">ZG51+ZH51-ZI51+ZJ51-ZK51+ZL51</f>
        <v>0</v>
      </c>
      <c r="ZN51" s="463"/>
      <c r="ZO51" s="448"/>
      <c r="ZQ51" s="458"/>
      <c r="ZR51" s="447"/>
      <c r="ZS51" s="447"/>
      <c r="ZT51" s="447"/>
      <c r="ZU51" s="450">
        <f t="shared" ref="ZU51:ZU54" si="3343">ZQ51+ZR51-ZS51+ZT51</f>
        <v>0</v>
      </c>
      <c r="ZV51" s="447"/>
      <c r="ZW51" s="447"/>
      <c r="ZX51" s="447"/>
      <c r="ZY51" s="447"/>
      <c r="ZZ51" s="447"/>
      <c r="AAA51" s="449"/>
      <c r="AAB51" s="450">
        <f t="shared" ref="AAB51:AAB54" si="3344">ZV51+ZW51-ZX51+ZY51-ZZ51+AAA51</f>
        <v>0</v>
      </c>
      <c r="AAC51" s="463"/>
      <c r="AAD51" s="448"/>
      <c r="AAF51" s="458"/>
      <c r="AAG51" s="447"/>
      <c r="AAH51" s="447"/>
      <c r="AAI51" s="447"/>
      <c r="AAJ51" s="450">
        <f t="shared" ref="AAJ51:AAJ54" si="3345">AAF51+AAG51-AAH51+AAI51</f>
        <v>0</v>
      </c>
      <c r="AAK51" s="447"/>
      <c r="AAL51" s="447"/>
      <c r="AAM51" s="447"/>
      <c r="AAN51" s="447"/>
      <c r="AAO51" s="447"/>
      <c r="AAP51" s="449"/>
      <c r="AAQ51" s="450">
        <f t="shared" ref="AAQ51:AAQ54" si="3346">AAK51+AAL51-AAM51+AAN51-AAO51+AAP51</f>
        <v>0</v>
      </c>
      <c r="AAR51" s="463"/>
      <c r="AAS51" s="448"/>
      <c r="AAU51" s="458"/>
      <c r="AAV51" s="447"/>
      <c r="AAW51" s="447"/>
      <c r="AAX51" s="447"/>
      <c r="AAY51" s="450">
        <f t="shared" ref="AAY51:AAY54" si="3347">AAU51+AAV51-AAW51+AAX51</f>
        <v>0</v>
      </c>
      <c r="AAZ51" s="447"/>
      <c r="ABA51" s="447"/>
      <c r="ABB51" s="447"/>
      <c r="ABC51" s="447"/>
      <c r="ABD51" s="447"/>
      <c r="ABE51" s="449"/>
      <c r="ABF51" s="450">
        <f t="shared" ref="ABF51:ABF54" si="3348">AAZ51+ABA51-ABB51+ABC51-ABD51+ABE51</f>
        <v>0</v>
      </c>
      <c r="ABG51" s="463"/>
      <c r="ABH51" s="448"/>
      <c r="ABJ51" s="458"/>
      <c r="ABK51" s="447"/>
      <c r="ABL51" s="447"/>
      <c r="ABM51" s="447"/>
      <c r="ABN51" s="450">
        <f t="shared" ref="ABN51:ABN54" si="3349">ABJ51+ABK51-ABL51+ABM51</f>
        <v>0</v>
      </c>
      <c r="ABO51" s="447"/>
      <c r="ABP51" s="447"/>
      <c r="ABQ51" s="447"/>
      <c r="ABR51" s="447"/>
      <c r="ABS51" s="447"/>
      <c r="ABT51" s="449"/>
      <c r="ABU51" s="450">
        <f t="shared" ref="ABU51:ABU54" si="3350">ABO51+ABP51-ABQ51+ABR51-ABS51+ABT51</f>
        <v>0</v>
      </c>
      <c r="ABV51" s="463"/>
      <c r="ABW51" s="448"/>
      <c r="ABY51" s="458"/>
      <c r="ABZ51" s="447"/>
      <c r="ACA51" s="447"/>
      <c r="ACB51" s="447"/>
      <c r="ACC51" s="450">
        <f t="shared" ref="ACC51:ACC54" si="3351">ABY51+ABZ51-ACA51+ACB51</f>
        <v>0</v>
      </c>
      <c r="ACD51" s="447"/>
      <c r="ACE51" s="447"/>
      <c r="ACF51" s="447"/>
      <c r="ACG51" s="447"/>
      <c r="ACH51" s="447"/>
      <c r="ACI51" s="449"/>
      <c r="ACJ51" s="450">
        <f t="shared" ref="ACJ51:ACJ54" si="3352">ACD51+ACE51-ACF51+ACG51-ACH51+ACI51</f>
        <v>0</v>
      </c>
      <c r="ACK51" s="463"/>
      <c r="ACL51" s="448"/>
      <c r="ACN51" s="458"/>
      <c r="ACO51" s="447"/>
      <c r="ACP51" s="447"/>
      <c r="ACQ51" s="447"/>
      <c r="ACR51" s="450">
        <f t="shared" ref="ACR51:ACR54" si="3353">ACN51+ACO51-ACP51+ACQ51</f>
        <v>0</v>
      </c>
      <c r="ACS51" s="447"/>
      <c r="ACT51" s="447"/>
      <c r="ACU51" s="447"/>
      <c r="ACV51" s="447"/>
      <c r="ACW51" s="447"/>
      <c r="ACX51" s="449"/>
      <c r="ACY51" s="450">
        <f t="shared" ref="ACY51:ACY54" si="3354">ACS51+ACT51-ACU51+ACV51-ACW51+ACX51</f>
        <v>0</v>
      </c>
      <c r="ACZ51" s="463"/>
      <c r="ADA51" s="448"/>
      <c r="ADC51" s="458"/>
      <c r="ADD51" s="447"/>
      <c r="ADE51" s="447"/>
      <c r="ADF51" s="447"/>
      <c r="ADG51" s="450">
        <f t="shared" ref="ADG51:ADG54" si="3355">ADC51+ADD51-ADE51+ADF51</f>
        <v>0</v>
      </c>
      <c r="ADH51" s="447"/>
      <c r="ADI51" s="447"/>
      <c r="ADJ51" s="447"/>
      <c r="ADK51" s="447"/>
      <c r="ADL51" s="447"/>
      <c r="ADM51" s="449"/>
      <c r="ADN51" s="450">
        <f t="shared" ref="ADN51:ADN54" si="3356">ADH51+ADI51-ADJ51+ADK51-ADL51+ADM51</f>
        <v>0</v>
      </c>
      <c r="ADO51" s="463"/>
      <c r="ADP51" s="448"/>
      <c r="ADR51" s="458"/>
      <c r="ADS51" s="447"/>
      <c r="ADT51" s="447"/>
      <c r="ADU51" s="447"/>
      <c r="ADV51" s="450">
        <f t="shared" ref="ADV51:ADV54" si="3357">ADR51+ADS51-ADT51+ADU51</f>
        <v>0</v>
      </c>
      <c r="ADW51" s="447"/>
      <c r="ADX51" s="447"/>
      <c r="ADY51" s="447"/>
      <c r="ADZ51" s="447"/>
      <c r="AEA51" s="447"/>
      <c r="AEB51" s="449"/>
      <c r="AEC51" s="450">
        <f t="shared" ref="AEC51:AEC54" si="3358">ADW51+ADX51-ADY51+ADZ51-AEA51+AEB51</f>
        <v>0</v>
      </c>
      <c r="AED51" s="463"/>
      <c r="AEE51" s="448"/>
      <c r="AEG51" s="458"/>
      <c r="AEH51" s="447"/>
      <c r="AEI51" s="447"/>
      <c r="AEJ51" s="447"/>
      <c r="AEK51" s="450">
        <f t="shared" ref="AEK51:AEK54" si="3359">AEG51+AEH51-AEI51+AEJ51</f>
        <v>0</v>
      </c>
      <c r="AEL51" s="447"/>
      <c r="AEM51" s="447"/>
      <c r="AEN51" s="447"/>
      <c r="AEO51" s="447"/>
      <c r="AEP51" s="447"/>
      <c r="AEQ51" s="449"/>
      <c r="AER51" s="450">
        <f t="shared" ref="AER51:AER54" si="3360">AEL51+AEM51-AEN51+AEO51-AEP51+AEQ51</f>
        <v>0</v>
      </c>
      <c r="AES51" s="463"/>
      <c r="AET51" s="448"/>
      <c r="AEV51" s="458"/>
      <c r="AEW51" s="447"/>
      <c r="AEX51" s="447"/>
      <c r="AEY51" s="447"/>
      <c r="AEZ51" s="450">
        <f t="shared" ref="AEZ51:AEZ54" si="3361">AEV51+AEW51-AEX51+AEY51</f>
        <v>0</v>
      </c>
      <c r="AFA51" s="447"/>
      <c r="AFB51" s="447"/>
      <c r="AFC51" s="447"/>
      <c r="AFD51" s="447"/>
      <c r="AFE51" s="447"/>
      <c r="AFF51" s="449"/>
      <c r="AFG51" s="450">
        <f t="shared" ref="AFG51:AFG54" si="3362">AFA51+AFB51-AFC51+AFD51-AFE51+AFF51</f>
        <v>0</v>
      </c>
      <c r="AFH51" s="463"/>
      <c r="AFI51" s="448"/>
      <c r="AFK51" s="458"/>
      <c r="AFL51" s="447"/>
      <c r="AFM51" s="447"/>
      <c r="AFN51" s="447"/>
      <c r="AFO51" s="450">
        <f t="shared" ref="AFO51:AFO54" si="3363">AFK51+AFL51-AFM51+AFN51</f>
        <v>0</v>
      </c>
      <c r="AFP51" s="447"/>
      <c r="AFQ51" s="447"/>
      <c r="AFR51" s="447"/>
      <c r="AFS51" s="447"/>
      <c r="AFT51" s="447"/>
      <c r="AFU51" s="449"/>
      <c r="AFV51" s="450">
        <f t="shared" ref="AFV51:AFV54" si="3364">AFP51+AFQ51-AFR51+AFS51-AFT51+AFU51</f>
        <v>0</v>
      </c>
      <c r="AFW51" s="463"/>
      <c r="AFX51" s="448"/>
      <c r="AFZ51" s="458"/>
      <c r="AGA51" s="447"/>
      <c r="AGB51" s="447"/>
      <c r="AGC51" s="447"/>
      <c r="AGD51" s="450">
        <f t="shared" ref="AGD51:AGD54" si="3365">AFZ51+AGA51-AGB51+AGC51</f>
        <v>0</v>
      </c>
      <c r="AGE51" s="447"/>
      <c r="AGF51" s="447"/>
      <c r="AGG51" s="447"/>
      <c r="AGH51" s="447"/>
      <c r="AGI51" s="447"/>
      <c r="AGJ51" s="449"/>
      <c r="AGK51" s="450">
        <f t="shared" ref="AGK51:AGK54" si="3366">AGE51+AGF51-AGG51+AGH51-AGI51+AGJ51</f>
        <v>0</v>
      </c>
      <c r="AGL51" s="463"/>
      <c r="AGM51" s="448"/>
      <c r="AGO51" s="458"/>
      <c r="AGP51" s="447"/>
      <c r="AGQ51" s="447"/>
      <c r="AGR51" s="447"/>
      <c r="AGS51" s="450">
        <f t="shared" ref="AGS51:AGS54" si="3367">AGO51+AGP51-AGQ51+AGR51</f>
        <v>0</v>
      </c>
      <c r="AGT51" s="447"/>
      <c r="AGU51" s="447"/>
      <c r="AGV51" s="447"/>
      <c r="AGW51" s="447"/>
      <c r="AGX51" s="447"/>
      <c r="AGY51" s="449"/>
      <c r="AGZ51" s="450">
        <f t="shared" ref="AGZ51:AGZ54" si="3368">AGT51+AGU51-AGV51+AGW51-AGX51+AGY51</f>
        <v>0</v>
      </c>
      <c r="AHA51" s="463"/>
      <c r="AHB51" s="448"/>
      <c r="AHD51" s="458"/>
      <c r="AHE51" s="447"/>
      <c r="AHF51" s="447"/>
      <c r="AHG51" s="447"/>
      <c r="AHH51" s="450">
        <f t="shared" ref="AHH51:AHH54" si="3369">AHD51+AHE51-AHF51+AHG51</f>
        <v>0</v>
      </c>
      <c r="AHI51" s="447"/>
      <c r="AHJ51" s="447"/>
      <c r="AHK51" s="447"/>
      <c r="AHL51" s="447"/>
      <c r="AHM51" s="447"/>
      <c r="AHN51" s="449"/>
      <c r="AHO51" s="450">
        <f t="shared" ref="AHO51:AHO54" si="3370">AHI51+AHJ51-AHK51+AHL51-AHM51+AHN51</f>
        <v>0</v>
      </c>
      <c r="AHP51" s="463"/>
      <c r="AHQ51" s="448"/>
      <c r="AHS51" s="458"/>
      <c r="AHT51" s="447"/>
      <c r="AHU51" s="447"/>
      <c r="AHV51" s="447"/>
      <c r="AHW51" s="450">
        <f t="shared" ref="AHW51:AHW54" si="3371">AHS51+AHT51-AHU51+AHV51</f>
        <v>0</v>
      </c>
      <c r="AHX51" s="447"/>
      <c r="AHY51" s="447"/>
      <c r="AHZ51" s="447"/>
      <c r="AIA51" s="447"/>
      <c r="AIB51" s="447"/>
      <c r="AIC51" s="449"/>
      <c r="AID51" s="450">
        <f t="shared" ref="AID51:AID54" si="3372">AHX51+AHY51-AHZ51+AIA51-AIB51+AIC51</f>
        <v>0</v>
      </c>
      <c r="AIE51" s="463"/>
      <c r="AIF51" s="448"/>
      <c r="AIH51" s="458"/>
      <c r="AII51" s="447"/>
      <c r="AIJ51" s="447"/>
      <c r="AIK51" s="447"/>
      <c r="AIL51" s="450">
        <f t="shared" ref="AIL51:AIL54" si="3373">AIH51+AII51-AIJ51+AIK51</f>
        <v>0</v>
      </c>
      <c r="AIM51" s="447"/>
      <c r="AIN51" s="447"/>
      <c r="AIO51" s="447"/>
      <c r="AIP51" s="447"/>
      <c r="AIQ51" s="447"/>
      <c r="AIR51" s="449"/>
      <c r="AIS51" s="450">
        <f t="shared" ref="AIS51:AIS54" si="3374">AIM51+AIN51-AIO51+AIP51-AIQ51+AIR51</f>
        <v>0</v>
      </c>
      <c r="AIT51" s="463"/>
      <c r="AIU51" s="448"/>
      <c r="AIW51" s="458"/>
      <c r="AIX51" s="447"/>
      <c r="AIY51" s="447"/>
      <c r="AIZ51" s="447"/>
      <c r="AJA51" s="450">
        <f t="shared" ref="AJA51:AJA54" si="3375">AIW51+AIX51-AIY51+AIZ51</f>
        <v>0</v>
      </c>
      <c r="AJB51" s="447"/>
      <c r="AJC51" s="447"/>
      <c r="AJD51" s="447"/>
      <c r="AJE51" s="447"/>
      <c r="AJF51" s="447"/>
      <c r="AJG51" s="449"/>
      <c r="AJH51" s="450">
        <f t="shared" ref="AJH51:AJH54" si="3376">AJB51+AJC51-AJD51+AJE51-AJF51+AJG51</f>
        <v>0</v>
      </c>
      <c r="AJI51" s="463"/>
      <c r="AJJ51" s="448"/>
      <c r="AJL51" s="458"/>
      <c r="AJM51" s="447"/>
      <c r="AJN51" s="447"/>
      <c r="AJO51" s="447"/>
      <c r="AJP51" s="450">
        <f t="shared" ref="AJP51:AJP54" si="3377">AJL51+AJM51-AJN51+AJO51</f>
        <v>0</v>
      </c>
      <c r="AJQ51" s="447"/>
      <c r="AJR51" s="447"/>
      <c r="AJS51" s="447"/>
      <c r="AJT51" s="447"/>
      <c r="AJU51" s="447"/>
      <c r="AJV51" s="449"/>
      <c r="AJW51" s="450">
        <f t="shared" ref="AJW51:AJW54" si="3378">AJQ51+AJR51-AJS51+AJT51-AJU51+AJV51</f>
        <v>0</v>
      </c>
      <c r="AJX51" s="463"/>
      <c r="AJY51" s="448"/>
      <c r="AKA51" s="458"/>
      <c r="AKB51" s="447"/>
      <c r="AKC51" s="447"/>
      <c r="AKD51" s="447"/>
      <c r="AKE51" s="450">
        <f t="shared" ref="AKE51:AKE54" si="3379">AKA51+AKB51-AKC51+AKD51</f>
        <v>0</v>
      </c>
      <c r="AKF51" s="447"/>
      <c r="AKG51" s="447"/>
      <c r="AKH51" s="447"/>
      <c r="AKI51" s="447"/>
      <c r="AKJ51" s="447"/>
      <c r="AKK51" s="449"/>
      <c r="AKL51" s="450">
        <f t="shared" ref="AKL51:AKL54" si="3380">AKF51+AKG51-AKH51+AKI51-AKJ51+AKK51</f>
        <v>0</v>
      </c>
      <c r="AKM51" s="463"/>
      <c r="AKN51" s="448"/>
      <c r="AKP51" s="458"/>
      <c r="AKQ51" s="447"/>
      <c r="AKR51" s="447"/>
      <c r="AKS51" s="447"/>
      <c r="AKT51" s="450">
        <f t="shared" ref="AKT51:AKT54" si="3381">AKP51+AKQ51-AKR51+AKS51</f>
        <v>0</v>
      </c>
      <c r="AKU51" s="447"/>
      <c r="AKV51" s="447"/>
      <c r="AKW51" s="447"/>
      <c r="AKX51" s="447"/>
      <c r="AKY51" s="447"/>
      <c r="AKZ51" s="449"/>
      <c r="ALA51" s="450">
        <f t="shared" ref="ALA51:ALA54" si="3382">AKU51+AKV51-AKW51+AKX51-AKY51+AKZ51</f>
        <v>0</v>
      </c>
      <c r="ALB51" s="463"/>
      <c r="ALC51" s="448"/>
      <c r="ALE51" s="458"/>
      <c r="ALF51" s="447"/>
      <c r="ALG51" s="447"/>
      <c r="ALH51" s="447"/>
      <c r="ALI51" s="450">
        <f t="shared" ref="ALI51:ALI54" si="3383">ALE51+ALF51-ALG51+ALH51</f>
        <v>0</v>
      </c>
      <c r="ALJ51" s="447"/>
      <c r="ALK51" s="447"/>
      <c r="ALL51" s="447"/>
      <c r="ALM51" s="447"/>
      <c r="ALN51" s="447"/>
      <c r="ALO51" s="449"/>
      <c r="ALP51" s="450">
        <f t="shared" ref="ALP51:ALP54" si="3384">ALJ51+ALK51-ALL51+ALM51-ALN51+ALO51</f>
        <v>0</v>
      </c>
      <c r="ALQ51" s="463"/>
      <c r="ALR51" s="448"/>
      <c r="ALT51" s="458"/>
      <c r="ALU51" s="447"/>
      <c r="ALV51" s="447"/>
      <c r="ALW51" s="447"/>
      <c r="ALX51" s="450">
        <f t="shared" ref="ALX51:ALX54" si="3385">ALT51+ALU51-ALV51+ALW51</f>
        <v>0</v>
      </c>
      <c r="ALY51" s="447"/>
      <c r="ALZ51" s="447"/>
      <c r="AMA51" s="447"/>
      <c r="AMB51" s="447"/>
      <c r="AMC51" s="447"/>
      <c r="AMD51" s="449"/>
      <c r="AME51" s="450">
        <f t="shared" ref="AME51:AME54" si="3386">ALY51+ALZ51-AMA51+AMB51-AMC51+AMD51</f>
        <v>0</v>
      </c>
      <c r="AMF51" s="463"/>
      <c r="AMG51" s="448"/>
      <c r="AMI51" s="458"/>
      <c r="AMJ51" s="447"/>
      <c r="AMK51" s="447"/>
      <c r="AML51" s="447"/>
      <c r="AMM51" s="450">
        <f t="shared" ref="AMM51:AMM54" si="3387">AMI51+AMJ51-AMK51+AML51</f>
        <v>0</v>
      </c>
      <c r="AMN51" s="447"/>
      <c r="AMO51" s="447"/>
      <c r="AMP51" s="447"/>
      <c r="AMQ51" s="447"/>
      <c r="AMR51" s="447"/>
      <c r="AMS51" s="449"/>
      <c r="AMT51" s="450">
        <f t="shared" ref="AMT51:AMT54" si="3388">AMN51+AMO51-AMP51+AMQ51-AMR51+AMS51</f>
        <v>0</v>
      </c>
      <c r="AMU51" s="463"/>
      <c r="AMV51" s="448"/>
      <c r="AMX51" s="458"/>
      <c r="AMY51" s="447"/>
      <c r="AMZ51" s="447"/>
      <c r="ANA51" s="447"/>
      <c r="ANB51" s="450">
        <f t="shared" ref="ANB51:ANB54" si="3389">AMX51+AMY51-AMZ51+ANA51</f>
        <v>0</v>
      </c>
      <c r="ANC51" s="447"/>
      <c r="AND51" s="447"/>
      <c r="ANE51" s="447"/>
      <c r="ANF51" s="447"/>
      <c r="ANG51" s="447"/>
      <c r="ANH51" s="449"/>
      <c r="ANI51" s="450">
        <f t="shared" ref="ANI51:ANI54" si="3390">ANC51+AND51-ANE51+ANF51-ANG51+ANH51</f>
        <v>0</v>
      </c>
      <c r="ANJ51" s="463"/>
      <c r="ANK51" s="448"/>
      <c r="ANM51" s="458"/>
      <c r="ANN51" s="447"/>
      <c r="ANO51" s="447"/>
      <c r="ANP51" s="447"/>
      <c r="ANQ51" s="450">
        <f t="shared" ref="ANQ51:ANQ54" si="3391">ANM51+ANN51-ANO51+ANP51</f>
        <v>0</v>
      </c>
      <c r="ANR51" s="447"/>
      <c r="ANS51" s="447"/>
      <c r="ANT51" s="447"/>
      <c r="ANU51" s="447"/>
      <c r="ANV51" s="447"/>
      <c r="ANW51" s="449"/>
      <c r="ANX51" s="450">
        <f t="shared" ref="ANX51:ANX54" si="3392">ANR51+ANS51-ANT51+ANU51-ANV51+ANW51</f>
        <v>0</v>
      </c>
      <c r="ANY51" s="463"/>
      <c r="ANZ51" s="448"/>
      <c r="AOB51" s="458"/>
      <c r="AOC51" s="447"/>
      <c r="AOD51" s="447"/>
      <c r="AOE51" s="447"/>
      <c r="AOF51" s="450">
        <f t="shared" ref="AOF51:AOF54" si="3393">AOB51+AOC51-AOD51+AOE51</f>
        <v>0</v>
      </c>
      <c r="AOG51" s="447"/>
      <c r="AOH51" s="447"/>
      <c r="AOI51" s="447"/>
      <c r="AOJ51" s="447"/>
      <c r="AOK51" s="447"/>
      <c r="AOL51" s="449"/>
      <c r="AOM51" s="450">
        <f t="shared" ref="AOM51:AOM54" si="3394">AOG51+AOH51-AOI51+AOJ51-AOK51+AOL51</f>
        <v>0</v>
      </c>
      <c r="AON51" s="463"/>
      <c r="AOO51" s="448"/>
      <c r="AOQ51" s="458"/>
      <c r="AOR51" s="447"/>
      <c r="AOS51" s="447"/>
      <c r="AOT51" s="447"/>
      <c r="AOU51" s="450">
        <f t="shared" ref="AOU51:AOU54" si="3395">AOQ51+AOR51-AOS51+AOT51</f>
        <v>0</v>
      </c>
      <c r="AOV51" s="447"/>
      <c r="AOW51" s="447"/>
      <c r="AOX51" s="447"/>
      <c r="AOY51" s="447"/>
      <c r="AOZ51" s="447"/>
      <c r="APA51" s="449"/>
      <c r="APB51" s="450">
        <f t="shared" ref="APB51:APB54" si="3396">AOV51+AOW51-AOX51+AOY51-AOZ51+APA51</f>
        <v>0</v>
      </c>
      <c r="APC51" s="463"/>
      <c r="APD51" s="448"/>
      <c r="APF51" s="458"/>
      <c r="APG51" s="447"/>
      <c r="APH51" s="447"/>
      <c r="API51" s="447"/>
      <c r="APJ51" s="450">
        <f t="shared" ref="APJ51:APJ54" si="3397">APF51+APG51-APH51+API51</f>
        <v>0</v>
      </c>
      <c r="APK51" s="447"/>
      <c r="APL51" s="447"/>
      <c r="APM51" s="447"/>
      <c r="APN51" s="447"/>
      <c r="APO51" s="447"/>
      <c r="APP51" s="449"/>
      <c r="APQ51" s="450">
        <f t="shared" ref="APQ51:APQ54" si="3398">APK51+APL51-APM51+APN51-APO51+APP51</f>
        <v>0</v>
      </c>
      <c r="APR51" s="463"/>
      <c r="APS51" s="448"/>
      <c r="APU51" s="458"/>
      <c r="APV51" s="447"/>
      <c r="APW51" s="447"/>
      <c r="APX51" s="447"/>
      <c r="APY51" s="450">
        <f t="shared" ref="APY51:APY54" si="3399">APU51+APV51-APW51+APX51</f>
        <v>0</v>
      </c>
      <c r="APZ51" s="447"/>
      <c r="AQA51" s="447"/>
      <c r="AQB51" s="447"/>
      <c r="AQC51" s="447"/>
      <c r="AQD51" s="447"/>
      <c r="AQE51" s="449"/>
      <c r="AQF51" s="450">
        <f t="shared" ref="AQF51:AQF54" si="3400">APZ51+AQA51-AQB51+AQC51-AQD51+AQE51</f>
        <v>0</v>
      </c>
      <c r="AQG51" s="463"/>
      <c r="AQH51" s="448"/>
      <c r="AQJ51" s="458"/>
      <c r="AQK51" s="447"/>
      <c r="AQL51" s="447"/>
      <c r="AQM51" s="447"/>
      <c r="AQN51" s="450">
        <f t="shared" ref="AQN51:AQN54" si="3401">AQJ51+AQK51-AQL51+AQM51</f>
        <v>0</v>
      </c>
      <c r="AQO51" s="447"/>
      <c r="AQP51" s="447"/>
      <c r="AQQ51" s="447"/>
      <c r="AQR51" s="447"/>
      <c r="AQS51" s="447"/>
      <c r="AQT51" s="449"/>
      <c r="AQU51" s="450">
        <f t="shared" ref="AQU51:AQU54" si="3402">AQO51+AQP51-AQQ51+AQR51-AQS51+AQT51</f>
        <v>0</v>
      </c>
      <c r="AQV51" s="463"/>
      <c r="AQW51" s="448"/>
      <c r="AQY51" s="458"/>
      <c r="AQZ51" s="447"/>
      <c r="ARA51" s="447"/>
      <c r="ARB51" s="447"/>
      <c r="ARC51" s="450">
        <f t="shared" ref="ARC51:ARC54" si="3403">AQY51+AQZ51-ARA51+ARB51</f>
        <v>0</v>
      </c>
      <c r="ARD51" s="447"/>
      <c r="ARE51" s="447"/>
      <c r="ARF51" s="447"/>
      <c r="ARG51" s="447"/>
      <c r="ARH51" s="447"/>
      <c r="ARI51" s="449"/>
      <c r="ARJ51" s="450">
        <f t="shared" ref="ARJ51:ARJ54" si="3404">ARD51+ARE51-ARF51+ARG51-ARH51+ARI51</f>
        <v>0</v>
      </c>
      <c r="ARK51" s="463"/>
      <c r="ARL51" s="448"/>
      <c r="ARN51" s="458"/>
      <c r="ARO51" s="447"/>
      <c r="ARP51" s="447"/>
      <c r="ARQ51" s="447"/>
      <c r="ARR51" s="450">
        <f t="shared" ref="ARR51:ARR54" si="3405">ARN51+ARO51-ARP51+ARQ51</f>
        <v>0</v>
      </c>
      <c r="ARS51" s="447"/>
      <c r="ART51" s="447"/>
      <c r="ARU51" s="447"/>
      <c r="ARV51" s="447"/>
      <c r="ARW51" s="447"/>
      <c r="ARX51" s="449"/>
      <c r="ARY51" s="450">
        <f t="shared" ref="ARY51:ARY54" si="3406">ARS51+ART51-ARU51+ARV51-ARW51+ARX51</f>
        <v>0</v>
      </c>
      <c r="ARZ51" s="463"/>
      <c r="ASA51" s="448"/>
      <c r="ASC51" s="458"/>
      <c r="ASD51" s="447"/>
      <c r="ASE51" s="447"/>
      <c r="ASF51" s="447"/>
      <c r="ASG51" s="450">
        <f t="shared" ref="ASG51:ASG54" si="3407">ASC51+ASD51-ASE51+ASF51</f>
        <v>0</v>
      </c>
      <c r="ASH51" s="447"/>
      <c r="ASI51" s="447"/>
      <c r="ASJ51" s="447"/>
      <c r="ASK51" s="447"/>
      <c r="ASL51" s="447"/>
      <c r="ASM51" s="449"/>
      <c r="ASN51" s="450">
        <f t="shared" ref="ASN51:ASN54" si="3408">ASH51+ASI51-ASJ51+ASK51-ASL51+ASM51</f>
        <v>0</v>
      </c>
      <c r="ASO51" s="463"/>
      <c r="ASP51" s="448"/>
      <c r="ASR51" s="458"/>
      <c r="ASS51" s="447"/>
      <c r="AST51" s="447"/>
      <c r="ASU51" s="447"/>
      <c r="ASV51" s="450">
        <f t="shared" ref="ASV51:ASV54" si="3409">ASR51+ASS51-AST51+ASU51</f>
        <v>0</v>
      </c>
      <c r="ASW51" s="447"/>
      <c r="ASX51" s="447"/>
      <c r="ASY51" s="447"/>
      <c r="ASZ51" s="447"/>
      <c r="ATA51" s="447"/>
      <c r="ATB51" s="449"/>
      <c r="ATC51" s="450">
        <f t="shared" ref="ATC51:ATC54" si="3410">ASW51+ASX51-ASY51+ASZ51-ATA51+ATB51</f>
        <v>0</v>
      </c>
      <c r="ATD51" s="463"/>
      <c r="ATE51" s="448"/>
      <c r="ATG51" s="458"/>
      <c r="ATH51" s="447"/>
      <c r="ATI51" s="447"/>
      <c r="ATJ51" s="447"/>
      <c r="ATK51" s="450">
        <f t="shared" ref="ATK51:ATK54" si="3411">ATG51+ATH51-ATI51+ATJ51</f>
        <v>0</v>
      </c>
      <c r="ATL51" s="447"/>
      <c r="ATM51" s="447"/>
      <c r="ATN51" s="447"/>
      <c r="ATO51" s="447"/>
      <c r="ATP51" s="447"/>
      <c r="ATQ51" s="449"/>
      <c r="ATR51" s="450">
        <f t="shared" ref="ATR51:ATR54" si="3412">ATL51+ATM51-ATN51+ATO51-ATP51+ATQ51</f>
        <v>0</v>
      </c>
      <c r="ATS51" s="463"/>
      <c r="ATT51" s="448"/>
      <c r="ATV51" s="458"/>
      <c r="ATW51" s="447"/>
      <c r="ATX51" s="447"/>
      <c r="ATY51" s="447"/>
      <c r="ATZ51" s="450">
        <f t="shared" ref="ATZ51:ATZ54" si="3413">ATV51+ATW51-ATX51+ATY51</f>
        <v>0</v>
      </c>
      <c r="AUA51" s="447"/>
      <c r="AUB51" s="447"/>
      <c r="AUC51" s="447"/>
      <c r="AUD51" s="447"/>
      <c r="AUE51" s="447"/>
      <c r="AUF51" s="449"/>
      <c r="AUG51" s="450">
        <f t="shared" ref="AUG51:AUG54" si="3414">AUA51+AUB51-AUC51+AUD51-AUE51+AUF51</f>
        <v>0</v>
      </c>
      <c r="AUH51" s="463"/>
      <c r="AUI51" s="448"/>
      <c r="AUK51" s="458"/>
      <c r="AUL51" s="447"/>
      <c r="AUM51" s="447"/>
      <c r="AUN51" s="447"/>
      <c r="AUO51" s="450">
        <f t="shared" ref="AUO51:AUO54" si="3415">AUK51+AUL51-AUM51+AUN51</f>
        <v>0</v>
      </c>
      <c r="AUP51" s="447"/>
      <c r="AUQ51" s="447"/>
      <c r="AUR51" s="447"/>
      <c r="AUS51" s="447"/>
      <c r="AUT51" s="447"/>
      <c r="AUU51" s="449"/>
      <c r="AUV51" s="450">
        <f t="shared" ref="AUV51:AUV54" si="3416">AUP51+AUQ51-AUR51+AUS51-AUT51+AUU51</f>
        <v>0</v>
      </c>
      <c r="AUW51" s="463"/>
      <c r="AUX51" s="448"/>
      <c r="AUZ51" s="458"/>
      <c r="AVA51" s="447"/>
      <c r="AVB51" s="447"/>
      <c r="AVC51" s="447"/>
      <c r="AVD51" s="450">
        <f t="shared" ref="AVD51:AVD54" si="3417">AUZ51+AVA51-AVB51+AVC51</f>
        <v>0</v>
      </c>
      <c r="AVE51" s="447"/>
      <c r="AVF51" s="447"/>
      <c r="AVG51" s="447"/>
      <c r="AVH51" s="447"/>
      <c r="AVI51" s="447"/>
      <c r="AVJ51" s="449"/>
      <c r="AVK51" s="450">
        <f t="shared" ref="AVK51:AVK54" si="3418">AVE51+AVF51-AVG51+AVH51-AVI51+AVJ51</f>
        <v>0</v>
      </c>
      <c r="AVL51" s="463"/>
      <c r="AVM51" s="448"/>
      <c r="AVO51" s="458"/>
      <c r="AVP51" s="447"/>
      <c r="AVQ51" s="447"/>
      <c r="AVR51" s="447"/>
      <c r="AVS51" s="450">
        <f t="shared" ref="AVS51:AVS54" si="3419">AVO51+AVP51-AVQ51+AVR51</f>
        <v>0</v>
      </c>
      <c r="AVT51" s="447"/>
      <c r="AVU51" s="447"/>
      <c r="AVV51" s="447"/>
      <c r="AVW51" s="447"/>
      <c r="AVX51" s="447"/>
      <c r="AVY51" s="449"/>
      <c r="AVZ51" s="450">
        <f t="shared" ref="AVZ51:AVZ54" si="3420">AVT51+AVU51-AVV51+AVW51-AVX51+AVY51</f>
        <v>0</v>
      </c>
      <c r="AWA51" s="463"/>
      <c r="AWB51" s="448"/>
      <c r="AWD51" s="458"/>
      <c r="AWE51" s="447"/>
      <c r="AWF51" s="447"/>
      <c r="AWG51" s="447"/>
      <c r="AWH51" s="450">
        <f t="shared" ref="AWH51:AWH54" si="3421">AWD51+AWE51-AWF51+AWG51</f>
        <v>0</v>
      </c>
      <c r="AWI51" s="447"/>
      <c r="AWJ51" s="447"/>
      <c r="AWK51" s="447"/>
      <c r="AWL51" s="447"/>
      <c r="AWM51" s="447"/>
      <c r="AWN51" s="449"/>
      <c r="AWO51" s="450">
        <f t="shared" ref="AWO51:AWO54" si="3422">AWI51+AWJ51-AWK51+AWL51-AWM51+AWN51</f>
        <v>0</v>
      </c>
      <c r="AWP51" s="463"/>
      <c r="AWQ51" s="448"/>
      <c r="AWS51" s="458"/>
      <c r="AWT51" s="447"/>
      <c r="AWU51" s="447"/>
      <c r="AWV51" s="447"/>
      <c r="AWW51" s="450">
        <f t="shared" ref="AWW51:AWW54" si="3423">AWS51+AWT51-AWU51+AWV51</f>
        <v>0</v>
      </c>
      <c r="AWX51" s="447"/>
      <c r="AWY51" s="447"/>
      <c r="AWZ51" s="447"/>
      <c r="AXA51" s="447"/>
      <c r="AXB51" s="447"/>
      <c r="AXC51" s="449"/>
      <c r="AXD51" s="450">
        <f t="shared" ref="AXD51:AXD54" si="3424">AWX51+AWY51-AWZ51+AXA51-AXB51+AXC51</f>
        <v>0</v>
      </c>
      <c r="AXE51" s="463"/>
      <c r="AXF51" s="448"/>
      <c r="AXH51" s="458"/>
      <c r="AXI51" s="447"/>
      <c r="AXJ51" s="447"/>
      <c r="AXK51" s="447"/>
      <c r="AXL51" s="450">
        <f t="shared" ref="AXL51:AXL54" si="3425">AXH51+AXI51-AXJ51+AXK51</f>
        <v>0</v>
      </c>
      <c r="AXM51" s="447"/>
      <c r="AXN51" s="447"/>
      <c r="AXO51" s="447"/>
      <c r="AXP51" s="447"/>
      <c r="AXQ51" s="447"/>
      <c r="AXR51" s="449"/>
      <c r="AXS51" s="450">
        <f t="shared" ref="AXS51:AXS54" si="3426">AXM51+AXN51-AXO51+AXP51-AXQ51+AXR51</f>
        <v>0</v>
      </c>
      <c r="AXT51" s="463"/>
      <c r="AXU51" s="448"/>
      <c r="AXW51" s="458"/>
      <c r="AXX51" s="447"/>
      <c r="AXY51" s="447"/>
      <c r="AXZ51" s="447"/>
      <c r="AYA51" s="450">
        <f t="shared" ref="AYA51:AYA54" si="3427">AXW51+AXX51-AXY51+AXZ51</f>
        <v>0</v>
      </c>
      <c r="AYB51" s="447"/>
      <c r="AYC51" s="447"/>
      <c r="AYD51" s="447"/>
      <c r="AYE51" s="447"/>
      <c r="AYF51" s="447"/>
      <c r="AYG51" s="449"/>
      <c r="AYH51" s="450">
        <f t="shared" ref="AYH51:AYH54" si="3428">AYB51+AYC51-AYD51+AYE51-AYF51+AYG51</f>
        <v>0</v>
      </c>
      <c r="AYI51" s="463"/>
      <c r="AYJ51" s="448"/>
      <c r="AYL51" s="458"/>
      <c r="AYM51" s="447"/>
      <c r="AYN51" s="447"/>
      <c r="AYO51" s="447"/>
      <c r="AYP51" s="450">
        <f t="shared" ref="AYP51:AYP54" si="3429">AYL51+AYM51-AYN51+AYO51</f>
        <v>0</v>
      </c>
      <c r="AYQ51" s="447"/>
      <c r="AYR51" s="447"/>
      <c r="AYS51" s="447"/>
      <c r="AYT51" s="447"/>
      <c r="AYU51" s="447"/>
      <c r="AYV51" s="449"/>
      <c r="AYW51" s="450">
        <f t="shared" ref="AYW51:AYW54" si="3430">AYQ51+AYR51-AYS51+AYT51-AYU51+AYV51</f>
        <v>0</v>
      </c>
      <c r="AYX51" s="463"/>
      <c r="AYY51" s="448"/>
      <c r="AZA51" s="458"/>
      <c r="AZB51" s="447"/>
      <c r="AZC51" s="447"/>
      <c r="AZD51" s="447"/>
      <c r="AZE51" s="450">
        <f t="shared" ref="AZE51:AZE54" si="3431">AZA51+AZB51-AZC51+AZD51</f>
        <v>0</v>
      </c>
      <c r="AZF51" s="447"/>
      <c r="AZG51" s="447"/>
      <c r="AZH51" s="447"/>
      <c r="AZI51" s="447"/>
      <c r="AZJ51" s="447"/>
      <c r="AZK51" s="449"/>
      <c r="AZL51" s="450">
        <f t="shared" ref="AZL51:AZL54" si="3432">AZF51+AZG51-AZH51+AZI51-AZJ51+AZK51</f>
        <v>0</v>
      </c>
      <c r="AZM51" s="463"/>
      <c r="AZN51" s="448"/>
      <c r="AZP51" s="458"/>
      <c r="AZQ51" s="447"/>
      <c r="AZR51" s="447"/>
      <c r="AZS51" s="447"/>
      <c r="AZT51" s="450">
        <f t="shared" ref="AZT51:AZT54" si="3433">AZP51+AZQ51-AZR51+AZS51</f>
        <v>0</v>
      </c>
      <c r="AZU51" s="447"/>
      <c r="AZV51" s="447"/>
      <c r="AZW51" s="447"/>
      <c r="AZX51" s="447"/>
      <c r="AZY51" s="447"/>
      <c r="AZZ51" s="449"/>
      <c r="BAA51" s="450">
        <f t="shared" ref="BAA51:BAA54" si="3434">AZU51+AZV51-AZW51+AZX51-AZY51+AZZ51</f>
        <v>0</v>
      </c>
      <c r="BAB51" s="463"/>
      <c r="BAC51" s="448"/>
      <c r="BAE51" s="458"/>
      <c r="BAF51" s="447"/>
      <c r="BAG51" s="447"/>
      <c r="BAH51" s="447"/>
      <c r="BAI51" s="450">
        <f t="shared" ref="BAI51:BAI54" si="3435">BAE51+BAF51-BAG51+BAH51</f>
        <v>0</v>
      </c>
      <c r="BAJ51" s="447"/>
      <c r="BAK51" s="447"/>
      <c r="BAL51" s="447"/>
      <c r="BAM51" s="447"/>
      <c r="BAN51" s="447"/>
      <c r="BAO51" s="449"/>
      <c r="BAP51" s="450">
        <f t="shared" ref="BAP51:BAP54" si="3436">BAJ51+BAK51-BAL51+BAM51-BAN51+BAO51</f>
        <v>0</v>
      </c>
      <c r="BAQ51" s="463"/>
      <c r="BAR51" s="448"/>
      <c r="BAT51" s="458"/>
      <c r="BAU51" s="447"/>
      <c r="BAV51" s="447"/>
      <c r="BAW51" s="447"/>
      <c r="BAX51" s="450">
        <f t="shared" ref="BAX51:BAX54" si="3437">BAT51+BAU51-BAV51+BAW51</f>
        <v>0</v>
      </c>
      <c r="BAY51" s="447"/>
      <c r="BAZ51" s="447"/>
      <c r="BBA51" s="447"/>
      <c r="BBB51" s="447"/>
      <c r="BBC51" s="447"/>
      <c r="BBD51" s="449"/>
      <c r="BBE51" s="450">
        <f t="shared" ref="BBE51:BBE54" si="3438">BAY51+BAZ51-BBA51+BBB51-BBC51+BBD51</f>
        <v>0</v>
      </c>
      <c r="BBF51" s="463"/>
      <c r="BBG51" s="448"/>
      <c r="BBI51" s="458"/>
      <c r="BBJ51" s="447"/>
      <c r="BBK51" s="447"/>
      <c r="BBL51" s="447"/>
      <c r="BBM51" s="450">
        <f t="shared" ref="BBM51:BBM54" si="3439">BBI51+BBJ51-BBK51+BBL51</f>
        <v>0</v>
      </c>
      <c r="BBN51" s="447"/>
      <c r="BBO51" s="447"/>
      <c r="BBP51" s="447"/>
      <c r="BBQ51" s="447"/>
      <c r="BBR51" s="447"/>
      <c r="BBS51" s="449"/>
      <c r="BBT51" s="450">
        <f t="shared" ref="BBT51:BBT54" si="3440">BBN51+BBO51-BBP51+BBQ51-BBR51+BBS51</f>
        <v>0</v>
      </c>
      <c r="BBU51" s="463"/>
      <c r="BBV51" s="448"/>
      <c r="BBX51" s="458"/>
      <c r="BBY51" s="447"/>
      <c r="BBZ51" s="447"/>
      <c r="BCA51" s="447"/>
      <c r="BCB51" s="450">
        <f t="shared" ref="BCB51:BCB54" si="3441">BBX51+BBY51-BBZ51+BCA51</f>
        <v>0</v>
      </c>
      <c r="BCC51" s="447"/>
      <c r="BCD51" s="447"/>
      <c r="BCE51" s="447"/>
      <c r="BCF51" s="447"/>
      <c r="BCG51" s="447"/>
      <c r="BCH51" s="449"/>
      <c r="BCI51" s="450">
        <f t="shared" ref="BCI51:BCI54" si="3442">BCC51+BCD51-BCE51+BCF51-BCG51+BCH51</f>
        <v>0</v>
      </c>
      <c r="BCJ51" s="463"/>
      <c r="BCK51" s="448"/>
      <c r="BCM51" s="458"/>
      <c r="BCN51" s="447"/>
      <c r="BCO51" s="447"/>
      <c r="BCP51" s="447"/>
      <c r="BCQ51" s="450">
        <f t="shared" ref="BCQ51:BCQ54" si="3443">BCM51+BCN51-BCO51+BCP51</f>
        <v>0</v>
      </c>
      <c r="BCR51" s="447"/>
      <c r="BCS51" s="447"/>
      <c r="BCT51" s="447"/>
      <c r="BCU51" s="447"/>
      <c r="BCV51" s="447"/>
      <c r="BCW51" s="449"/>
      <c r="BCX51" s="450">
        <f t="shared" ref="BCX51:BCX54" si="3444">BCR51+BCS51-BCT51+BCU51-BCV51+BCW51</f>
        <v>0</v>
      </c>
      <c r="BCY51" s="463"/>
      <c r="BCZ51" s="448"/>
      <c r="BDB51" s="458"/>
      <c r="BDC51" s="447"/>
      <c r="BDD51" s="447"/>
      <c r="BDE51" s="447"/>
      <c r="BDF51" s="450">
        <f t="shared" ref="BDF51:BDF54" si="3445">BDB51+BDC51-BDD51+BDE51</f>
        <v>0</v>
      </c>
      <c r="BDG51" s="447"/>
      <c r="BDH51" s="447"/>
      <c r="BDI51" s="447"/>
      <c r="BDJ51" s="447"/>
      <c r="BDK51" s="447"/>
      <c r="BDL51" s="449"/>
      <c r="BDM51" s="450">
        <f t="shared" ref="BDM51:BDM54" si="3446">BDG51+BDH51-BDI51+BDJ51-BDK51+BDL51</f>
        <v>0</v>
      </c>
      <c r="BDN51" s="463"/>
      <c r="BDO51" s="448"/>
      <c r="BDQ51" s="458"/>
      <c r="BDR51" s="447"/>
      <c r="BDS51" s="447"/>
      <c r="BDT51" s="447"/>
      <c r="BDU51" s="450">
        <f t="shared" ref="BDU51:BDU54" si="3447">BDQ51+BDR51-BDS51+BDT51</f>
        <v>0</v>
      </c>
      <c r="BDV51" s="447"/>
      <c r="BDW51" s="447"/>
      <c r="BDX51" s="447"/>
      <c r="BDY51" s="447"/>
      <c r="BDZ51" s="447"/>
      <c r="BEA51" s="449"/>
      <c r="BEB51" s="450">
        <f t="shared" ref="BEB51:BEB54" si="3448">BDV51+BDW51-BDX51+BDY51-BDZ51+BEA51</f>
        <v>0</v>
      </c>
      <c r="BEC51" s="463"/>
      <c r="BED51" s="448"/>
      <c r="BEF51" s="458"/>
      <c r="BEG51" s="447"/>
      <c r="BEH51" s="447"/>
      <c r="BEI51" s="447"/>
      <c r="BEJ51" s="450">
        <f t="shared" ref="BEJ51:BEJ54" si="3449">BEF51+BEG51-BEH51+BEI51</f>
        <v>0</v>
      </c>
      <c r="BEK51" s="447"/>
      <c r="BEL51" s="447"/>
      <c r="BEM51" s="447"/>
      <c r="BEN51" s="447"/>
      <c r="BEO51" s="447"/>
      <c r="BEP51" s="449"/>
      <c r="BEQ51" s="450">
        <f t="shared" ref="BEQ51:BEQ54" si="3450">BEK51+BEL51-BEM51+BEN51-BEO51+BEP51</f>
        <v>0</v>
      </c>
      <c r="BER51" s="463"/>
      <c r="BES51" s="448"/>
      <c r="BEU51" s="458"/>
      <c r="BEV51" s="447"/>
      <c r="BEW51" s="447"/>
      <c r="BEX51" s="447"/>
      <c r="BEY51" s="450">
        <f t="shared" ref="BEY51:BEY54" si="3451">BEU51+BEV51-BEW51+BEX51</f>
        <v>0</v>
      </c>
      <c r="BEZ51" s="447"/>
      <c r="BFA51" s="447"/>
      <c r="BFB51" s="447"/>
      <c r="BFC51" s="447"/>
      <c r="BFD51" s="447"/>
      <c r="BFE51" s="449"/>
      <c r="BFF51" s="450">
        <f t="shared" ref="BFF51:BFF54" si="3452">BEZ51+BFA51-BFB51+BFC51-BFD51+BFE51</f>
        <v>0</v>
      </c>
      <c r="BFG51" s="463"/>
      <c r="BFH51" s="448"/>
      <c r="BFJ51" s="458"/>
      <c r="BFK51" s="447"/>
      <c r="BFL51" s="447"/>
      <c r="BFM51" s="447"/>
      <c r="BFN51" s="450">
        <f t="shared" ref="BFN51:BFN54" si="3453">BFJ51+BFK51-BFL51+BFM51</f>
        <v>0</v>
      </c>
      <c r="BFO51" s="447"/>
      <c r="BFP51" s="447"/>
      <c r="BFQ51" s="447"/>
      <c r="BFR51" s="447"/>
      <c r="BFS51" s="447"/>
      <c r="BFT51" s="449"/>
      <c r="BFU51" s="450">
        <f t="shared" ref="BFU51:BFU54" si="3454">BFO51+BFP51-BFQ51+BFR51-BFS51+BFT51</f>
        <v>0</v>
      </c>
      <c r="BFV51" s="463"/>
      <c r="BFW51" s="448"/>
      <c r="BFY51" s="458"/>
      <c r="BFZ51" s="447"/>
      <c r="BGA51" s="447"/>
      <c r="BGB51" s="447"/>
      <c r="BGC51" s="450">
        <f t="shared" ref="BGC51:BGC54" si="3455">BFY51+BFZ51-BGA51+BGB51</f>
        <v>0</v>
      </c>
      <c r="BGD51" s="447"/>
      <c r="BGE51" s="447"/>
      <c r="BGF51" s="447"/>
      <c r="BGG51" s="447"/>
      <c r="BGH51" s="447"/>
      <c r="BGI51" s="449"/>
      <c r="BGJ51" s="450">
        <f t="shared" ref="BGJ51:BGJ54" si="3456">BGD51+BGE51-BGF51+BGG51-BGH51+BGI51</f>
        <v>0</v>
      </c>
      <c r="BGK51" s="463"/>
      <c r="BGL51" s="448"/>
      <c r="BGN51" s="458"/>
      <c r="BGO51" s="447"/>
      <c r="BGP51" s="447"/>
      <c r="BGQ51" s="447"/>
      <c r="BGR51" s="450">
        <f t="shared" ref="BGR51:BGR54" si="3457">BGN51+BGO51-BGP51+BGQ51</f>
        <v>0</v>
      </c>
      <c r="BGS51" s="447"/>
      <c r="BGT51" s="447"/>
      <c r="BGU51" s="447"/>
      <c r="BGV51" s="447"/>
      <c r="BGW51" s="447"/>
      <c r="BGX51" s="449"/>
      <c r="BGY51" s="450">
        <f t="shared" ref="BGY51:BGY54" si="3458">BGS51+BGT51-BGU51+BGV51-BGW51+BGX51</f>
        <v>0</v>
      </c>
      <c r="BGZ51" s="463"/>
      <c r="BHA51" s="448"/>
      <c r="BHC51" s="458"/>
      <c r="BHD51" s="447"/>
      <c r="BHE51" s="447"/>
      <c r="BHF51" s="447"/>
      <c r="BHG51" s="450">
        <f t="shared" ref="BHG51:BHG54" si="3459">BHC51+BHD51-BHE51+BHF51</f>
        <v>0</v>
      </c>
      <c r="BHH51" s="447"/>
      <c r="BHI51" s="447"/>
      <c r="BHJ51" s="447"/>
      <c r="BHK51" s="447"/>
      <c r="BHL51" s="447"/>
      <c r="BHM51" s="449"/>
      <c r="BHN51" s="450">
        <f t="shared" ref="BHN51:BHN54" si="3460">BHH51+BHI51-BHJ51+BHK51-BHL51+BHM51</f>
        <v>0</v>
      </c>
      <c r="BHO51" s="463"/>
      <c r="BHP51" s="448"/>
      <c r="BHR51" s="458"/>
      <c r="BHS51" s="447"/>
      <c r="BHT51" s="447"/>
      <c r="BHU51" s="447"/>
      <c r="BHV51" s="450">
        <f t="shared" ref="BHV51:BHV54" si="3461">BHR51+BHS51-BHT51+BHU51</f>
        <v>0</v>
      </c>
      <c r="BHW51" s="447"/>
      <c r="BHX51" s="447"/>
      <c r="BHY51" s="447"/>
      <c r="BHZ51" s="447"/>
      <c r="BIA51" s="447"/>
      <c r="BIB51" s="449"/>
      <c r="BIC51" s="450">
        <f t="shared" ref="BIC51:BIC54" si="3462">BHW51+BHX51-BHY51+BHZ51-BIA51+BIB51</f>
        <v>0</v>
      </c>
      <c r="BID51" s="463"/>
      <c r="BIE51" s="448"/>
      <c r="BIG51" s="458"/>
      <c r="BIH51" s="447"/>
      <c r="BII51" s="447"/>
      <c r="BIJ51" s="447"/>
      <c r="BIK51" s="450">
        <f t="shared" ref="BIK51:BIK54" si="3463">BIG51+BIH51-BII51+BIJ51</f>
        <v>0</v>
      </c>
      <c r="BIL51" s="447"/>
      <c r="BIM51" s="447"/>
      <c r="BIN51" s="447"/>
      <c r="BIO51" s="447"/>
      <c r="BIP51" s="447"/>
      <c r="BIQ51" s="449"/>
      <c r="BIR51" s="450">
        <f t="shared" ref="BIR51:BIR54" si="3464">BIL51+BIM51-BIN51+BIO51-BIP51+BIQ51</f>
        <v>0</v>
      </c>
      <c r="BIS51" s="463"/>
      <c r="BIT51" s="448"/>
      <c r="BIV51" s="458"/>
      <c r="BIW51" s="447"/>
      <c r="BIX51" s="447"/>
      <c r="BIY51" s="447"/>
      <c r="BIZ51" s="450">
        <f t="shared" ref="BIZ51:BIZ54" si="3465">BIV51+BIW51-BIX51+BIY51</f>
        <v>0</v>
      </c>
      <c r="BJA51" s="447"/>
      <c r="BJB51" s="447"/>
      <c r="BJC51" s="447"/>
      <c r="BJD51" s="447"/>
      <c r="BJE51" s="447"/>
      <c r="BJF51" s="449"/>
      <c r="BJG51" s="450">
        <f t="shared" ref="BJG51:BJG54" si="3466">BJA51+BJB51-BJC51+BJD51-BJE51+BJF51</f>
        <v>0</v>
      </c>
      <c r="BJH51" s="463"/>
      <c r="BJI51" s="448"/>
      <c r="BJK51" s="458"/>
      <c r="BJL51" s="447"/>
      <c r="BJM51" s="447"/>
      <c r="BJN51" s="447"/>
      <c r="BJO51" s="450">
        <f t="shared" ref="BJO51:BJO54" si="3467">BJK51+BJL51-BJM51+BJN51</f>
        <v>0</v>
      </c>
      <c r="BJP51" s="447"/>
      <c r="BJQ51" s="447"/>
      <c r="BJR51" s="447"/>
      <c r="BJS51" s="447"/>
      <c r="BJT51" s="447"/>
      <c r="BJU51" s="449"/>
      <c r="BJV51" s="450">
        <f t="shared" ref="BJV51:BJV54" si="3468">BJP51+BJQ51-BJR51+BJS51-BJT51+BJU51</f>
        <v>0</v>
      </c>
      <c r="BJW51" s="463"/>
      <c r="BJX51" s="448"/>
      <c r="BJZ51" s="458"/>
      <c r="BKA51" s="447"/>
      <c r="BKB51" s="447"/>
      <c r="BKC51" s="447"/>
      <c r="BKD51" s="450">
        <f t="shared" ref="BKD51:BKD54" si="3469">BJZ51+BKA51-BKB51+BKC51</f>
        <v>0</v>
      </c>
      <c r="BKE51" s="447"/>
      <c r="BKF51" s="447"/>
      <c r="BKG51" s="447"/>
      <c r="BKH51" s="447"/>
      <c r="BKI51" s="447"/>
      <c r="BKJ51" s="449"/>
      <c r="BKK51" s="450">
        <f t="shared" ref="BKK51:BKK54" si="3470">BKE51+BKF51-BKG51+BKH51-BKI51+BKJ51</f>
        <v>0</v>
      </c>
      <c r="BKL51" s="463"/>
      <c r="BKM51" s="448"/>
      <c r="BKO51" s="458"/>
      <c r="BKP51" s="447"/>
      <c r="BKQ51" s="447"/>
      <c r="BKR51" s="447"/>
      <c r="BKS51" s="450">
        <f t="shared" ref="BKS51:BKS54" si="3471">BKO51+BKP51-BKQ51+BKR51</f>
        <v>0</v>
      </c>
      <c r="BKT51" s="447"/>
      <c r="BKU51" s="447"/>
      <c r="BKV51" s="447"/>
      <c r="BKW51" s="447"/>
      <c r="BKX51" s="447"/>
      <c r="BKY51" s="449"/>
      <c r="BKZ51" s="450">
        <f t="shared" ref="BKZ51:BKZ54" si="3472">BKT51+BKU51-BKV51+BKW51-BKX51+BKY51</f>
        <v>0</v>
      </c>
      <c r="BLA51" s="463"/>
      <c r="BLB51" s="448"/>
      <c r="BLD51" s="458"/>
      <c r="BLE51" s="447"/>
      <c r="BLF51" s="447"/>
      <c r="BLG51" s="447"/>
      <c r="BLH51" s="450">
        <f t="shared" ref="BLH51:BLH54" si="3473">BLD51+BLE51-BLF51+BLG51</f>
        <v>0</v>
      </c>
      <c r="BLI51" s="447"/>
      <c r="BLJ51" s="447"/>
      <c r="BLK51" s="447"/>
      <c r="BLL51" s="447"/>
      <c r="BLM51" s="447"/>
      <c r="BLN51" s="449"/>
      <c r="BLO51" s="450">
        <f t="shared" ref="BLO51:BLO54" si="3474">BLI51+BLJ51-BLK51+BLL51-BLM51+BLN51</f>
        <v>0</v>
      </c>
      <c r="BLP51" s="463"/>
      <c r="BLQ51" s="448"/>
      <c r="BLS51" s="458"/>
      <c r="BLT51" s="447"/>
      <c r="BLU51" s="447"/>
      <c r="BLV51" s="447"/>
      <c r="BLW51" s="450">
        <f t="shared" ref="BLW51:BLW54" si="3475">BLS51+BLT51-BLU51+BLV51</f>
        <v>0</v>
      </c>
      <c r="BLX51" s="447"/>
      <c r="BLY51" s="447"/>
      <c r="BLZ51" s="447"/>
      <c r="BMA51" s="447"/>
      <c r="BMB51" s="447"/>
      <c r="BMC51" s="449"/>
      <c r="BMD51" s="450">
        <f t="shared" ref="BMD51:BMD54" si="3476">BLX51+BLY51-BLZ51+BMA51-BMB51+BMC51</f>
        <v>0</v>
      </c>
      <c r="BME51" s="463"/>
      <c r="BMF51" s="448"/>
      <c r="BMH51" s="458"/>
      <c r="BMI51" s="447"/>
      <c r="BMJ51" s="447"/>
      <c r="BMK51" s="447"/>
      <c r="BML51" s="450">
        <f t="shared" ref="BML51:BML54" si="3477">BMH51+BMI51-BMJ51+BMK51</f>
        <v>0</v>
      </c>
      <c r="BMM51" s="447"/>
      <c r="BMN51" s="447"/>
      <c r="BMO51" s="447"/>
      <c r="BMP51" s="447"/>
      <c r="BMQ51" s="447"/>
      <c r="BMR51" s="449"/>
      <c r="BMS51" s="450">
        <f t="shared" ref="BMS51:BMS54" si="3478">BMM51+BMN51-BMO51+BMP51-BMQ51+BMR51</f>
        <v>0</v>
      </c>
      <c r="BMT51" s="463"/>
      <c r="BMU51" s="448"/>
      <c r="BMW51" s="458"/>
      <c r="BMX51" s="447"/>
      <c r="BMY51" s="447"/>
      <c r="BMZ51" s="447"/>
      <c r="BNA51" s="450">
        <f t="shared" ref="BNA51:BNA54" si="3479">BMW51+BMX51-BMY51+BMZ51</f>
        <v>0</v>
      </c>
      <c r="BNB51" s="447"/>
      <c r="BNC51" s="447"/>
      <c r="BND51" s="447"/>
      <c r="BNE51" s="447"/>
      <c r="BNF51" s="447"/>
      <c r="BNG51" s="449"/>
      <c r="BNH51" s="450">
        <f t="shared" ref="BNH51:BNH54" si="3480">BNB51+BNC51-BND51+BNE51-BNF51+BNG51</f>
        <v>0</v>
      </c>
      <c r="BNI51" s="463"/>
      <c r="BNJ51" s="448"/>
      <c r="BNL51" s="458"/>
      <c r="BNM51" s="447"/>
      <c r="BNN51" s="447"/>
      <c r="BNO51" s="447"/>
      <c r="BNP51" s="450">
        <f t="shared" ref="BNP51:BNP54" si="3481">BNL51+BNM51-BNN51+BNO51</f>
        <v>0</v>
      </c>
      <c r="BNQ51" s="447"/>
      <c r="BNR51" s="447"/>
      <c r="BNS51" s="447"/>
      <c r="BNT51" s="447"/>
      <c r="BNU51" s="447"/>
      <c r="BNV51" s="449"/>
      <c r="BNW51" s="450">
        <f t="shared" ref="BNW51:BNW54" si="3482">BNQ51+BNR51-BNS51+BNT51-BNU51+BNV51</f>
        <v>0</v>
      </c>
      <c r="BNX51" s="463"/>
      <c r="BNY51" s="448"/>
      <c r="BOA51" s="458"/>
      <c r="BOB51" s="447"/>
      <c r="BOC51" s="447"/>
      <c r="BOD51" s="447"/>
      <c r="BOE51" s="450">
        <f t="shared" ref="BOE51:BOE54" si="3483">BOA51+BOB51-BOC51+BOD51</f>
        <v>0</v>
      </c>
      <c r="BOF51" s="447"/>
      <c r="BOG51" s="447"/>
      <c r="BOH51" s="447"/>
      <c r="BOI51" s="447"/>
      <c r="BOJ51" s="447"/>
      <c r="BOK51" s="449"/>
      <c r="BOL51" s="450">
        <f t="shared" ref="BOL51:BOL54" si="3484">BOF51+BOG51-BOH51+BOI51-BOJ51+BOK51</f>
        <v>0</v>
      </c>
      <c r="BOM51" s="463"/>
      <c r="BON51" s="448"/>
      <c r="BOP51" s="458"/>
      <c r="BOQ51" s="447"/>
      <c r="BOR51" s="447"/>
      <c r="BOS51" s="447"/>
      <c r="BOT51" s="450">
        <f t="shared" ref="BOT51:BOT54" si="3485">BOP51+BOQ51-BOR51+BOS51</f>
        <v>0</v>
      </c>
      <c r="BOU51" s="447"/>
      <c r="BOV51" s="447"/>
      <c r="BOW51" s="447"/>
      <c r="BOX51" s="447"/>
      <c r="BOY51" s="447"/>
      <c r="BOZ51" s="449"/>
      <c r="BPA51" s="450">
        <f t="shared" ref="BPA51:BPA54" si="3486">BOU51+BOV51-BOW51+BOX51-BOY51+BOZ51</f>
        <v>0</v>
      </c>
      <c r="BPB51" s="463"/>
      <c r="BPC51" s="448"/>
      <c r="BPE51" s="458"/>
      <c r="BPF51" s="447"/>
      <c r="BPG51" s="447"/>
      <c r="BPH51" s="447"/>
      <c r="BPI51" s="450">
        <f t="shared" ref="BPI51:BPI54" si="3487">BPE51+BPF51-BPG51+BPH51</f>
        <v>0</v>
      </c>
      <c r="BPJ51" s="447"/>
      <c r="BPK51" s="447"/>
      <c r="BPL51" s="447"/>
      <c r="BPM51" s="447"/>
      <c r="BPN51" s="447"/>
      <c r="BPO51" s="449"/>
      <c r="BPP51" s="450">
        <f t="shared" ref="BPP51:BPP54" si="3488">BPJ51+BPK51-BPL51+BPM51-BPN51+BPO51</f>
        <v>0</v>
      </c>
      <c r="BPQ51" s="463"/>
      <c r="BPR51" s="448"/>
      <c r="BPT51" s="458"/>
      <c r="BPU51" s="447"/>
      <c r="BPV51" s="447"/>
      <c r="BPW51" s="447"/>
      <c r="BPX51" s="450">
        <f t="shared" ref="BPX51:BPX54" si="3489">BPT51+BPU51-BPV51+BPW51</f>
        <v>0</v>
      </c>
      <c r="BPY51" s="447"/>
      <c r="BPZ51" s="447"/>
      <c r="BQA51" s="447"/>
      <c r="BQB51" s="447"/>
      <c r="BQC51" s="447"/>
      <c r="BQD51" s="449"/>
      <c r="BQE51" s="450">
        <f t="shared" ref="BQE51:BQE54" si="3490">BPY51+BPZ51-BQA51+BQB51-BQC51+BQD51</f>
        <v>0</v>
      </c>
      <c r="BQF51" s="463"/>
      <c r="BQG51" s="448"/>
      <c r="BQI51" s="458"/>
      <c r="BQJ51" s="447"/>
      <c r="BQK51" s="447"/>
      <c r="BQL51" s="447"/>
      <c r="BQM51" s="450">
        <f t="shared" ref="BQM51:BQM54" si="3491">BQI51+BQJ51-BQK51+BQL51</f>
        <v>0</v>
      </c>
      <c r="BQN51" s="447"/>
      <c r="BQO51" s="447"/>
      <c r="BQP51" s="447"/>
      <c r="BQQ51" s="447"/>
      <c r="BQR51" s="447"/>
      <c r="BQS51" s="449"/>
      <c r="BQT51" s="450">
        <f t="shared" ref="BQT51:BQT54" si="3492">BQN51+BQO51-BQP51+BQQ51-BQR51+BQS51</f>
        <v>0</v>
      </c>
      <c r="BQU51" s="463"/>
      <c r="BQV51" s="448"/>
      <c r="BQX51" s="458"/>
      <c r="BQY51" s="447"/>
      <c r="BQZ51" s="447"/>
      <c r="BRA51" s="447"/>
      <c r="BRB51" s="450">
        <f t="shared" ref="BRB51:BRB54" si="3493">BQX51+BQY51-BQZ51+BRA51</f>
        <v>0</v>
      </c>
      <c r="BRC51" s="447"/>
      <c r="BRD51" s="447"/>
      <c r="BRE51" s="447"/>
      <c r="BRF51" s="447"/>
      <c r="BRG51" s="447"/>
      <c r="BRH51" s="449"/>
      <c r="BRI51" s="450">
        <f t="shared" ref="BRI51:BRI54" si="3494">BRC51+BRD51-BRE51+BRF51-BRG51+BRH51</f>
        <v>0</v>
      </c>
      <c r="BRJ51" s="463"/>
      <c r="BRK51" s="448"/>
      <c r="BRM51" s="458"/>
      <c r="BRN51" s="447"/>
      <c r="BRO51" s="447"/>
      <c r="BRP51" s="447"/>
      <c r="BRQ51" s="450">
        <f t="shared" ref="BRQ51:BRQ54" si="3495">BRM51+BRN51-BRO51+BRP51</f>
        <v>0</v>
      </c>
      <c r="BRR51" s="447"/>
      <c r="BRS51" s="447"/>
      <c r="BRT51" s="447"/>
      <c r="BRU51" s="447"/>
      <c r="BRV51" s="447"/>
      <c r="BRW51" s="449"/>
      <c r="BRX51" s="450">
        <f t="shared" ref="BRX51:BRX54" si="3496">BRR51+BRS51-BRT51+BRU51-BRV51+BRW51</f>
        <v>0</v>
      </c>
      <c r="BRY51" s="463"/>
      <c r="BRZ51" s="448"/>
      <c r="BSB51" s="458"/>
      <c r="BSC51" s="447"/>
      <c r="BSD51" s="447"/>
      <c r="BSE51" s="447"/>
      <c r="BSF51" s="450">
        <f t="shared" ref="BSF51:BSF54" si="3497">BSB51+BSC51-BSD51+BSE51</f>
        <v>0</v>
      </c>
      <c r="BSG51" s="447"/>
      <c r="BSH51" s="447"/>
      <c r="BSI51" s="447"/>
      <c r="BSJ51" s="447"/>
      <c r="BSK51" s="447"/>
      <c r="BSL51" s="449"/>
      <c r="BSM51" s="450">
        <f t="shared" ref="BSM51:BSM54" si="3498">BSG51+BSH51-BSI51+BSJ51-BSK51+BSL51</f>
        <v>0</v>
      </c>
      <c r="BSN51" s="463"/>
      <c r="BSO51" s="448"/>
      <c r="BSQ51" s="458"/>
      <c r="BSR51" s="447"/>
      <c r="BSS51" s="447"/>
      <c r="BST51" s="447"/>
      <c r="BSU51" s="450">
        <f t="shared" ref="BSU51:BSU54" si="3499">BSQ51+BSR51-BSS51+BST51</f>
        <v>0</v>
      </c>
      <c r="BSV51" s="447"/>
      <c r="BSW51" s="447"/>
      <c r="BSX51" s="447"/>
      <c r="BSY51" s="447"/>
      <c r="BSZ51" s="447"/>
      <c r="BTA51" s="449"/>
      <c r="BTB51" s="450">
        <f t="shared" ref="BTB51:BTB54" si="3500">BSV51+BSW51-BSX51+BSY51-BSZ51+BTA51</f>
        <v>0</v>
      </c>
      <c r="BTC51" s="463"/>
      <c r="BTD51" s="448"/>
      <c r="BTF51" s="458"/>
      <c r="BTG51" s="447"/>
      <c r="BTH51" s="447"/>
      <c r="BTI51" s="447"/>
      <c r="BTJ51" s="450">
        <f t="shared" ref="BTJ51:BTJ54" si="3501">BTF51+BTG51-BTH51+BTI51</f>
        <v>0</v>
      </c>
      <c r="BTK51" s="447"/>
      <c r="BTL51" s="447"/>
      <c r="BTM51" s="447"/>
      <c r="BTN51" s="447"/>
      <c r="BTO51" s="447"/>
      <c r="BTP51" s="449"/>
      <c r="BTQ51" s="450">
        <f t="shared" ref="BTQ51:BTQ54" si="3502">BTK51+BTL51-BTM51+BTN51-BTO51+BTP51</f>
        <v>0</v>
      </c>
      <c r="BTR51" s="463"/>
      <c r="BTS51" s="448"/>
      <c r="BTU51" s="458"/>
      <c r="BTV51" s="447"/>
      <c r="BTW51" s="447"/>
      <c r="BTX51" s="447"/>
      <c r="BTY51" s="450">
        <f t="shared" ref="BTY51:BTY54" si="3503">BTU51+BTV51-BTW51+BTX51</f>
        <v>0</v>
      </c>
      <c r="BTZ51" s="447"/>
      <c r="BUA51" s="447"/>
      <c r="BUB51" s="447"/>
      <c r="BUC51" s="447"/>
      <c r="BUD51" s="447"/>
      <c r="BUE51" s="449"/>
      <c r="BUF51" s="450">
        <f t="shared" ref="BUF51:BUF54" si="3504">BTZ51+BUA51-BUB51+BUC51-BUD51+BUE51</f>
        <v>0</v>
      </c>
      <c r="BUG51" s="463"/>
      <c r="BUH51" s="448"/>
      <c r="BUJ51" s="458"/>
      <c r="BUK51" s="447"/>
      <c r="BUL51" s="447"/>
      <c r="BUM51" s="447"/>
      <c r="BUN51" s="450">
        <f t="shared" ref="BUN51:BUN54" si="3505">BUJ51+BUK51-BUL51+BUM51</f>
        <v>0</v>
      </c>
      <c r="BUO51" s="447"/>
      <c r="BUP51" s="447"/>
      <c r="BUQ51" s="447"/>
      <c r="BUR51" s="447"/>
      <c r="BUS51" s="447"/>
      <c r="BUT51" s="449"/>
      <c r="BUU51" s="450">
        <f t="shared" ref="BUU51:BUU54" si="3506">BUO51+BUP51-BUQ51+BUR51-BUS51+BUT51</f>
        <v>0</v>
      </c>
      <c r="BUV51" s="463"/>
      <c r="BUW51" s="448"/>
      <c r="BUY51" s="458"/>
      <c r="BUZ51" s="447"/>
      <c r="BVA51" s="447"/>
      <c r="BVB51" s="447"/>
      <c r="BVC51" s="450">
        <f t="shared" ref="BVC51:BVC54" si="3507">BUY51+BUZ51-BVA51+BVB51</f>
        <v>0</v>
      </c>
      <c r="BVD51" s="447"/>
      <c r="BVE51" s="447"/>
      <c r="BVF51" s="447"/>
      <c r="BVG51" s="447"/>
      <c r="BVH51" s="447"/>
      <c r="BVI51" s="449"/>
      <c r="BVJ51" s="450">
        <f t="shared" ref="BVJ51:BVJ54" si="3508">BVD51+BVE51-BVF51+BVG51-BVH51+BVI51</f>
        <v>0</v>
      </c>
      <c r="BVK51" s="463"/>
      <c r="BVL51" s="448"/>
      <c r="BVN51" s="458"/>
      <c r="BVO51" s="447"/>
      <c r="BVP51" s="447"/>
      <c r="BVQ51" s="447"/>
      <c r="BVR51" s="450">
        <f t="shared" ref="BVR51:BVR54" si="3509">BVN51+BVO51-BVP51+BVQ51</f>
        <v>0</v>
      </c>
      <c r="BVS51" s="447"/>
      <c r="BVT51" s="447"/>
      <c r="BVU51" s="447"/>
      <c r="BVV51" s="447"/>
      <c r="BVW51" s="447"/>
      <c r="BVX51" s="449"/>
      <c r="BVY51" s="450">
        <f t="shared" ref="BVY51:BVY54" si="3510">BVS51+BVT51-BVU51+BVV51-BVW51+BVX51</f>
        <v>0</v>
      </c>
      <c r="BVZ51" s="463"/>
      <c r="BWA51" s="448"/>
    </row>
    <row r="52" spans="2:1951" ht="15" customHeight="1" x14ac:dyDescent="0.2">
      <c r="B52" s="452" t="s">
        <v>321</v>
      </c>
      <c r="C52" s="447"/>
      <c r="D52" s="447"/>
      <c r="E52" s="447"/>
      <c r="F52" s="447"/>
      <c r="G52" s="450">
        <f t="shared" si="3251"/>
        <v>0</v>
      </c>
      <c r="H52" s="447"/>
      <c r="I52" s="447"/>
      <c r="J52" s="447"/>
      <c r="K52" s="447"/>
      <c r="L52" s="447"/>
      <c r="M52" s="449"/>
      <c r="N52" s="450">
        <f t="shared" si="3252"/>
        <v>0</v>
      </c>
      <c r="O52" s="463"/>
      <c r="P52" s="448"/>
      <c r="R52" s="458"/>
      <c r="S52" s="447"/>
      <c r="T52" s="447"/>
      <c r="U52" s="447"/>
      <c r="V52" s="450">
        <f t="shared" si="3253"/>
        <v>0</v>
      </c>
      <c r="W52" s="447"/>
      <c r="X52" s="447"/>
      <c r="Y52" s="447"/>
      <c r="Z52" s="447"/>
      <c r="AA52" s="447"/>
      <c r="AB52" s="449"/>
      <c r="AC52" s="450">
        <f t="shared" si="3254"/>
        <v>0</v>
      </c>
      <c r="AD52" s="463"/>
      <c r="AE52" s="448"/>
      <c r="AG52" s="458"/>
      <c r="AH52" s="447"/>
      <c r="AI52" s="447"/>
      <c r="AJ52" s="447"/>
      <c r="AK52" s="450">
        <f t="shared" si="3255"/>
        <v>0</v>
      </c>
      <c r="AL52" s="447"/>
      <c r="AM52" s="447"/>
      <c r="AN52" s="447"/>
      <c r="AO52" s="447"/>
      <c r="AP52" s="447"/>
      <c r="AQ52" s="449"/>
      <c r="AR52" s="450">
        <f t="shared" si="3256"/>
        <v>0</v>
      </c>
      <c r="AS52" s="463"/>
      <c r="AT52" s="448"/>
      <c r="AV52" s="458"/>
      <c r="AW52" s="447"/>
      <c r="AX52" s="447"/>
      <c r="AY52" s="447"/>
      <c r="AZ52" s="450">
        <f t="shared" si="3257"/>
        <v>0</v>
      </c>
      <c r="BA52" s="447"/>
      <c r="BB52" s="447"/>
      <c r="BC52" s="447"/>
      <c r="BD52" s="447"/>
      <c r="BE52" s="447"/>
      <c r="BF52" s="449"/>
      <c r="BG52" s="450">
        <f t="shared" si="3258"/>
        <v>0</v>
      </c>
      <c r="BH52" s="463"/>
      <c r="BI52" s="448"/>
      <c r="BK52" s="458"/>
      <c r="BL52" s="447"/>
      <c r="BM52" s="447"/>
      <c r="BN52" s="447"/>
      <c r="BO52" s="450">
        <f t="shared" si="3259"/>
        <v>0</v>
      </c>
      <c r="BP52" s="447"/>
      <c r="BQ52" s="447"/>
      <c r="BR52" s="447"/>
      <c r="BS52" s="447"/>
      <c r="BT52" s="447"/>
      <c r="BU52" s="449"/>
      <c r="BV52" s="450">
        <f t="shared" si="3260"/>
        <v>0</v>
      </c>
      <c r="BW52" s="463"/>
      <c r="BX52" s="448"/>
      <c r="BZ52" s="458"/>
      <c r="CA52" s="447"/>
      <c r="CB52" s="447"/>
      <c r="CC52" s="447"/>
      <c r="CD52" s="450">
        <f t="shared" si="3261"/>
        <v>0</v>
      </c>
      <c r="CE52" s="447"/>
      <c r="CF52" s="447"/>
      <c r="CG52" s="447"/>
      <c r="CH52" s="447"/>
      <c r="CI52" s="447"/>
      <c r="CJ52" s="449"/>
      <c r="CK52" s="450">
        <f t="shared" si="3262"/>
        <v>0</v>
      </c>
      <c r="CL52" s="463"/>
      <c r="CM52" s="448"/>
      <c r="CO52" s="458"/>
      <c r="CP52" s="447"/>
      <c r="CQ52" s="447"/>
      <c r="CR52" s="447"/>
      <c r="CS52" s="450">
        <f t="shared" si="3263"/>
        <v>0</v>
      </c>
      <c r="CT52" s="447"/>
      <c r="CU52" s="447"/>
      <c r="CV52" s="447"/>
      <c r="CW52" s="447"/>
      <c r="CX52" s="447"/>
      <c r="CY52" s="449"/>
      <c r="CZ52" s="450">
        <f t="shared" si="3264"/>
        <v>0</v>
      </c>
      <c r="DA52" s="463"/>
      <c r="DB52" s="448"/>
      <c r="DD52" s="458"/>
      <c r="DE52" s="447"/>
      <c r="DF52" s="447"/>
      <c r="DG52" s="447"/>
      <c r="DH52" s="450">
        <f t="shared" si="3265"/>
        <v>0</v>
      </c>
      <c r="DI52" s="447"/>
      <c r="DJ52" s="447"/>
      <c r="DK52" s="447"/>
      <c r="DL52" s="447"/>
      <c r="DM52" s="447"/>
      <c r="DN52" s="449"/>
      <c r="DO52" s="450">
        <f t="shared" si="3266"/>
        <v>0</v>
      </c>
      <c r="DP52" s="463"/>
      <c r="DQ52" s="448"/>
      <c r="DS52" s="458"/>
      <c r="DT52" s="447"/>
      <c r="DU52" s="447"/>
      <c r="DV52" s="447"/>
      <c r="DW52" s="450">
        <f t="shared" si="3267"/>
        <v>0</v>
      </c>
      <c r="DX52" s="447"/>
      <c r="DY52" s="447"/>
      <c r="DZ52" s="447"/>
      <c r="EA52" s="447"/>
      <c r="EB52" s="447"/>
      <c r="EC52" s="449"/>
      <c r="ED52" s="450">
        <f t="shared" si="3268"/>
        <v>0</v>
      </c>
      <c r="EE52" s="463"/>
      <c r="EF52" s="448"/>
      <c r="EH52" s="458"/>
      <c r="EI52" s="447"/>
      <c r="EJ52" s="447"/>
      <c r="EK52" s="447"/>
      <c r="EL52" s="450">
        <f t="shared" si="3269"/>
        <v>0</v>
      </c>
      <c r="EM52" s="447"/>
      <c r="EN52" s="447"/>
      <c r="EO52" s="447"/>
      <c r="EP52" s="447"/>
      <c r="EQ52" s="447"/>
      <c r="ER52" s="449"/>
      <c r="ES52" s="450">
        <f t="shared" si="3270"/>
        <v>0</v>
      </c>
      <c r="ET52" s="463"/>
      <c r="EU52" s="448"/>
      <c r="EW52" s="458"/>
      <c r="EX52" s="447"/>
      <c r="EY52" s="447"/>
      <c r="EZ52" s="447"/>
      <c r="FA52" s="450">
        <f t="shared" si="3271"/>
        <v>0</v>
      </c>
      <c r="FB52" s="447"/>
      <c r="FC52" s="447"/>
      <c r="FD52" s="447"/>
      <c r="FE52" s="447"/>
      <c r="FF52" s="447"/>
      <c r="FG52" s="449"/>
      <c r="FH52" s="450">
        <f t="shared" si="3272"/>
        <v>0</v>
      </c>
      <c r="FI52" s="463"/>
      <c r="FJ52" s="448"/>
      <c r="FL52" s="458"/>
      <c r="FM52" s="447"/>
      <c r="FN52" s="447"/>
      <c r="FO52" s="447"/>
      <c r="FP52" s="450">
        <f t="shared" si="3273"/>
        <v>0</v>
      </c>
      <c r="FQ52" s="447"/>
      <c r="FR52" s="447"/>
      <c r="FS52" s="447"/>
      <c r="FT52" s="447"/>
      <c r="FU52" s="447"/>
      <c r="FV52" s="449"/>
      <c r="FW52" s="450">
        <f t="shared" si="3274"/>
        <v>0</v>
      </c>
      <c r="FX52" s="463"/>
      <c r="FY52" s="448"/>
      <c r="GA52" s="458"/>
      <c r="GB52" s="447"/>
      <c r="GC52" s="447"/>
      <c r="GD52" s="447"/>
      <c r="GE52" s="450">
        <f t="shared" si="3275"/>
        <v>0</v>
      </c>
      <c r="GF52" s="447"/>
      <c r="GG52" s="447"/>
      <c r="GH52" s="447"/>
      <c r="GI52" s="447"/>
      <c r="GJ52" s="447"/>
      <c r="GK52" s="449"/>
      <c r="GL52" s="450">
        <f t="shared" si="3276"/>
        <v>0</v>
      </c>
      <c r="GM52" s="463"/>
      <c r="GN52" s="448"/>
      <c r="GP52" s="458"/>
      <c r="GQ52" s="447"/>
      <c r="GR52" s="447"/>
      <c r="GS52" s="447"/>
      <c r="GT52" s="450">
        <f t="shared" si="3277"/>
        <v>0</v>
      </c>
      <c r="GU52" s="447"/>
      <c r="GV52" s="447"/>
      <c r="GW52" s="447"/>
      <c r="GX52" s="447"/>
      <c r="GY52" s="447"/>
      <c r="GZ52" s="449"/>
      <c r="HA52" s="450">
        <f t="shared" si="3278"/>
        <v>0</v>
      </c>
      <c r="HB52" s="463"/>
      <c r="HC52" s="448"/>
      <c r="HE52" s="458"/>
      <c r="HF52" s="447"/>
      <c r="HG52" s="447"/>
      <c r="HH52" s="447"/>
      <c r="HI52" s="450">
        <f t="shared" si="3279"/>
        <v>0</v>
      </c>
      <c r="HJ52" s="447"/>
      <c r="HK52" s="447"/>
      <c r="HL52" s="447"/>
      <c r="HM52" s="447"/>
      <c r="HN52" s="447"/>
      <c r="HO52" s="449"/>
      <c r="HP52" s="450">
        <f t="shared" si="3280"/>
        <v>0</v>
      </c>
      <c r="HQ52" s="463"/>
      <c r="HR52" s="448"/>
      <c r="HT52" s="458"/>
      <c r="HU52" s="447"/>
      <c r="HV52" s="447"/>
      <c r="HW52" s="447"/>
      <c r="HX52" s="450">
        <f t="shared" si="3281"/>
        <v>0</v>
      </c>
      <c r="HY52" s="447"/>
      <c r="HZ52" s="447"/>
      <c r="IA52" s="447"/>
      <c r="IB52" s="447"/>
      <c r="IC52" s="447"/>
      <c r="ID52" s="449"/>
      <c r="IE52" s="450">
        <f t="shared" si="3282"/>
        <v>0</v>
      </c>
      <c r="IF52" s="463"/>
      <c r="IG52" s="448"/>
      <c r="II52" s="458"/>
      <c r="IJ52" s="447"/>
      <c r="IK52" s="447"/>
      <c r="IL52" s="447"/>
      <c r="IM52" s="450">
        <f t="shared" si="3283"/>
        <v>0</v>
      </c>
      <c r="IN52" s="447"/>
      <c r="IO52" s="447"/>
      <c r="IP52" s="447"/>
      <c r="IQ52" s="447"/>
      <c r="IR52" s="447"/>
      <c r="IS52" s="449"/>
      <c r="IT52" s="450">
        <f t="shared" si="3284"/>
        <v>0</v>
      </c>
      <c r="IU52" s="463"/>
      <c r="IV52" s="448"/>
      <c r="IX52" s="458"/>
      <c r="IY52" s="447"/>
      <c r="IZ52" s="447"/>
      <c r="JA52" s="447"/>
      <c r="JB52" s="450">
        <f t="shared" si="3285"/>
        <v>0</v>
      </c>
      <c r="JC52" s="447"/>
      <c r="JD52" s="447"/>
      <c r="JE52" s="447"/>
      <c r="JF52" s="447"/>
      <c r="JG52" s="447"/>
      <c r="JH52" s="449"/>
      <c r="JI52" s="450">
        <f t="shared" si="3286"/>
        <v>0</v>
      </c>
      <c r="JJ52" s="463"/>
      <c r="JK52" s="448"/>
      <c r="JM52" s="458"/>
      <c r="JN52" s="447"/>
      <c r="JO52" s="447"/>
      <c r="JP52" s="447"/>
      <c r="JQ52" s="450">
        <f t="shared" si="3287"/>
        <v>0</v>
      </c>
      <c r="JR52" s="447"/>
      <c r="JS52" s="447"/>
      <c r="JT52" s="447"/>
      <c r="JU52" s="447"/>
      <c r="JV52" s="447"/>
      <c r="JW52" s="449"/>
      <c r="JX52" s="450">
        <f t="shared" si="3288"/>
        <v>0</v>
      </c>
      <c r="JY52" s="463"/>
      <c r="JZ52" s="448"/>
      <c r="KB52" s="458"/>
      <c r="KC52" s="447"/>
      <c r="KD52" s="447"/>
      <c r="KE52" s="447"/>
      <c r="KF52" s="450">
        <f t="shared" si="3289"/>
        <v>0</v>
      </c>
      <c r="KG52" s="447"/>
      <c r="KH52" s="447"/>
      <c r="KI52" s="447"/>
      <c r="KJ52" s="447"/>
      <c r="KK52" s="447"/>
      <c r="KL52" s="449"/>
      <c r="KM52" s="450">
        <f t="shared" si="3290"/>
        <v>0</v>
      </c>
      <c r="KN52" s="463"/>
      <c r="KO52" s="448"/>
      <c r="KQ52" s="458"/>
      <c r="KR52" s="447"/>
      <c r="KS52" s="447"/>
      <c r="KT52" s="447"/>
      <c r="KU52" s="450">
        <f t="shared" si="3291"/>
        <v>0</v>
      </c>
      <c r="KV52" s="447"/>
      <c r="KW52" s="447"/>
      <c r="KX52" s="447"/>
      <c r="KY52" s="447"/>
      <c r="KZ52" s="447"/>
      <c r="LA52" s="449"/>
      <c r="LB52" s="450">
        <f t="shared" si="3292"/>
        <v>0</v>
      </c>
      <c r="LC52" s="463"/>
      <c r="LD52" s="448"/>
      <c r="LF52" s="458"/>
      <c r="LG52" s="447"/>
      <c r="LH52" s="447"/>
      <c r="LI52" s="447"/>
      <c r="LJ52" s="450">
        <f t="shared" si="3293"/>
        <v>0</v>
      </c>
      <c r="LK52" s="447"/>
      <c r="LL52" s="447"/>
      <c r="LM52" s="447"/>
      <c r="LN52" s="447"/>
      <c r="LO52" s="447"/>
      <c r="LP52" s="449"/>
      <c r="LQ52" s="450">
        <f t="shared" si="3294"/>
        <v>0</v>
      </c>
      <c r="LR52" s="463"/>
      <c r="LS52" s="448"/>
      <c r="LU52" s="458"/>
      <c r="LV52" s="447"/>
      <c r="LW52" s="447"/>
      <c r="LX52" s="447"/>
      <c r="LY52" s="450">
        <f t="shared" si="3295"/>
        <v>0</v>
      </c>
      <c r="LZ52" s="447"/>
      <c r="MA52" s="447"/>
      <c r="MB52" s="447"/>
      <c r="MC52" s="447"/>
      <c r="MD52" s="447"/>
      <c r="ME52" s="449"/>
      <c r="MF52" s="450">
        <f t="shared" si="3296"/>
        <v>0</v>
      </c>
      <c r="MG52" s="463"/>
      <c r="MH52" s="448"/>
      <c r="MJ52" s="458"/>
      <c r="MK52" s="447"/>
      <c r="ML52" s="447"/>
      <c r="MM52" s="447"/>
      <c r="MN52" s="450">
        <f t="shared" si="3297"/>
        <v>0</v>
      </c>
      <c r="MO52" s="447"/>
      <c r="MP52" s="447"/>
      <c r="MQ52" s="447"/>
      <c r="MR52" s="447"/>
      <c r="MS52" s="447"/>
      <c r="MT52" s="449"/>
      <c r="MU52" s="450">
        <f t="shared" si="3298"/>
        <v>0</v>
      </c>
      <c r="MV52" s="463"/>
      <c r="MW52" s="448"/>
      <c r="MY52" s="458"/>
      <c r="MZ52" s="447"/>
      <c r="NA52" s="447"/>
      <c r="NB52" s="447"/>
      <c r="NC52" s="450">
        <f t="shared" si="3299"/>
        <v>0</v>
      </c>
      <c r="ND52" s="447"/>
      <c r="NE52" s="447"/>
      <c r="NF52" s="447"/>
      <c r="NG52" s="447"/>
      <c r="NH52" s="447"/>
      <c r="NI52" s="449"/>
      <c r="NJ52" s="450">
        <f t="shared" si="3300"/>
        <v>0</v>
      </c>
      <c r="NK52" s="463"/>
      <c r="NL52" s="448"/>
      <c r="NN52" s="458"/>
      <c r="NO52" s="447"/>
      <c r="NP52" s="447"/>
      <c r="NQ52" s="447"/>
      <c r="NR52" s="450">
        <f t="shared" si="3301"/>
        <v>0</v>
      </c>
      <c r="NS52" s="447"/>
      <c r="NT52" s="447"/>
      <c r="NU52" s="447"/>
      <c r="NV52" s="447"/>
      <c r="NW52" s="447"/>
      <c r="NX52" s="449"/>
      <c r="NY52" s="450">
        <f t="shared" si="3302"/>
        <v>0</v>
      </c>
      <c r="NZ52" s="463"/>
      <c r="OA52" s="448"/>
      <c r="OC52" s="458"/>
      <c r="OD52" s="447"/>
      <c r="OE52" s="447"/>
      <c r="OF52" s="447"/>
      <c r="OG52" s="450">
        <f t="shared" si="3303"/>
        <v>0</v>
      </c>
      <c r="OH52" s="447"/>
      <c r="OI52" s="447"/>
      <c r="OJ52" s="447"/>
      <c r="OK52" s="447"/>
      <c r="OL52" s="447"/>
      <c r="OM52" s="449"/>
      <c r="ON52" s="450">
        <f t="shared" si="3304"/>
        <v>0</v>
      </c>
      <c r="OO52" s="463"/>
      <c r="OP52" s="448"/>
      <c r="OR52" s="458"/>
      <c r="OS52" s="447"/>
      <c r="OT52" s="447"/>
      <c r="OU52" s="447"/>
      <c r="OV52" s="450">
        <f t="shared" si="3305"/>
        <v>0</v>
      </c>
      <c r="OW52" s="447"/>
      <c r="OX52" s="447"/>
      <c r="OY52" s="447"/>
      <c r="OZ52" s="447"/>
      <c r="PA52" s="447"/>
      <c r="PB52" s="449"/>
      <c r="PC52" s="450">
        <f t="shared" si="3306"/>
        <v>0</v>
      </c>
      <c r="PD52" s="463"/>
      <c r="PE52" s="448"/>
      <c r="PG52" s="458"/>
      <c r="PH52" s="447"/>
      <c r="PI52" s="447"/>
      <c r="PJ52" s="447"/>
      <c r="PK52" s="450">
        <f t="shared" si="3307"/>
        <v>0</v>
      </c>
      <c r="PL52" s="447"/>
      <c r="PM52" s="447"/>
      <c r="PN52" s="447"/>
      <c r="PO52" s="447"/>
      <c r="PP52" s="447"/>
      <c r="PQ52" s="449"/>
      <c r="PR52" s="450">
        <f t="shared" si="3308"/>
        <v>0</v>
      </c>
      <c r="PS52" s="463"/>
      <c r="PT52" s="448"/>
      <c r="PV52" s="458"/>
      <c r="PW52" s="447"/>
      <c r="PX52" s="447"/>
      <c r="PY52" s="447"/>
      <c r="PZ52" s="450">
        <f t="shared" si="3309"/>
        <v>0</v>
      </c>
      <c r="QA52" s="447"/>
      <c r="QB52" s="447"/>
      <c r="QC52" s="447"/>
      <c r="QD52" s="447"/>
      <c r="QE52" s="447"/>
      <c r="QF52" s="449"/>
      <c r="QG52" s="450">
        <f t="shared" si="3310"/>
        <v>0</v>
      </c>
      <c r="QH52" s="463"/>
      <c r="QI52" s="448"/>
      <c r="QK52" s="458"/>
      <c r="QL52" s="447"/>
      <c r="QM52" s="447"/>
      <c r="QN52" s="447"/>
      <c r="QO52" s="450">
        <f t="shared" si="3311"/>
        <v>0</v>
      </c>
      <c r="QP52" s="447"/>
      <c r="QQ52" s="447"/>
      <c r="QR52" s="447"/>
      <c r="QS52" s="447"/>
      <c r="QT52" s="447"/>
      <c r="QU52" s="449"/>
      <c r="QV52" s="450">
        <f t="shared" si="3312"/>
        <v>0</v>
      </c>
      <c r="QW52" s="463"/>
      <c r="QX52" s="448"/>
      <c r="QZ52" s="458"/>
      <c r="RA52" s="447"/>
      <c r="RB52" s="447"/>
      <c r="RC52" s="447"/>
      <c r="RD52" s="450">
        <f t="shared" si="3313"/>
        <v>0</v>
      </c>
      <c r="RE52" s="447"/>
      <c r="RF52" s="447"/>
      <c r="RG52" s="447"/>
      <c r="RH52" s="447"/>
      <c r="RI52" s="447"/>
      <c r="RJ52" s="449"/>
      <c r="RK52" s="450">
        <f t="shared" si="3314"/>
        <v>0</v>
      </c>
      <c r="RL52" s="463"/>
      <c r="RM52" s="448"/>
      <c r="RO52" s="458"/>
      <c r="RP52" s="447"/>
      <c r="RQ52" s="447"/>
      <c r="RR52" s="447"/>
      <c r="RS52" s="450">
        <f t="shared" si="3315"/>
        <v>0</v>
      </c>
      <c r="RT52" s="447"/>
      <c r="RU52" s="447"/>
      <c r="RV52" s="447"/>
      <c r="RW52" s="447"/>
      <c r="RX52" s="447"/>
      <c r="RY52" s="449"/>
      <c r="RZ52" s="450">
        <f t="shared" si="3316"/>
        <v>0</v>
      </c>
      <c r="SA52" s="463"/>
      <c r="SB52" s="448"/>
      <c r="SD52" s="458"/>
      <c r="SE52" s="447"/>
      <c r="SF52" s="447"/>
      <c r="SG52" s="447"/>
      <c r="SH52" s="450">
        <f t="shared" si="3317"/>
        <v>0</v>
      </c>
      <c r="SI52" s="447"/>
      <c r="SJ52" s="447"/>
      <c r="SK52" s="447"/>
      <c r="SL52" s="447"/>
      <c r="SM52" s="447"/>
      <c r="SN52" s="449"/>
      <c r="SO52" s="450">
        <f t="shared" si="3318"/>
        <v>0</v>
      </c>
      <c r="SP52" s="463"/>
      <c r="SQ52" s="448"/>
      <c r="SS52" s="458"/>
      <c r="ST52" s="447"/>
      <c r="SU52" s="447"/>
      <c r="SV52" s="447"/>
      <c r="SW52" s="450">
        <f t="shared" si="3319"/>
        <v>0</v>
      </c>
      <c r="SX52" s="447"/>
      <c r="SY52" s="447"/>
      <c r="SZ52" s="447"/>
      <c r="TA52" s="447"/>
      <c r="TB52" s="447"/>
      <c r="TC52" s="449"/>
      <c r="TD52" s="450">
        <f t="shared" si="3320"/>
        <v>0</v>
      </c>
      <c r="TE52" s="463"/>
      <c r="TF52" s="448"/>
      <c r="TH52" s="458"/>
      <c r="TI52" s="447"/>
      <c r="TJ52" s="447"/>
      <c r="TK52" s="447"/>
      <c r="TL52" s="450">
        <f t="shared" si="3321"/>
        <v>0</v>
      </c>
      <c r="TM52" s="447"/>
      <c r="TN52" s="447"/>
      <c r="TO52" s="447"/>
      <c r="TP52" s="447"/>
      <c r="TQ52" s="447"/>
      <c r="TR52" s="449"/>
      <c r="TS52" s="450">
        <f t="shared" si="3322"/>
        <v>0</v>
      </c>
      <c r="TT52" s="463"/>
      <c r="TU52" s="448"/>
      <c r="TW52" s="458"/>
      <c r="TX52" s="447"/>
      <c r="TY52" s="447"/>
      <c r="TZ52" s="447"/>
      <c r="UA52" s="450">
        <f t="shared" si="3323"/>
        <v>0</v>
      </c>
      <c r="UB52" s="447"/>
      <c r="UC52" s="447"/>
      <c r="UD52" s="447"/>
      <c r="UE52" s="447"/>
      <c r="UF52" s="447"/>
      <c r="UG52" s="449"/>
      <c r="UH52" s="450">
        <f t="shared" si="3324"/>
        <v>0</v>
      </c>
      <c r="UI52" s="463"/>
      <c r="UJ52" s="448"/>
      <c r="UL52" s="458"/>
      <c r="UM52" s="447"/>
      <c r="UN52" s="447"/>
      <c r="UO52" s="447"/>
      <c r="UP52" s="450">
        <f t="shared" si="3325"/>
        <v>0</v>
      </c>
      <c r="UQ52" s="447"/>
      <c r="UR52" s="447"/>
      <c r="US52" s="447"/>
      <c r="UT52" s="447"/>
      <c r="UU52" s="447"/>
      <c r="UV52" s="449"/>
      <c r="UW52" s="450">
        <f t="shared" si="3326"/>
        <v>0</v>
      </c>
      <c r="UX52" s="463"/>
      <c r="UY52" s="448"/>
      <c r="VA52" s="458"/>
      <c r="VB52" s="447"/>
      <c r="VC52" s="447"/>
      <c r="VD52" s="447"/>
      <c r="VE52" s="450">
        <f t="shared" si="3327"/>
        <v>0</v>
      </c>
      <c r="VF52" s="447"/>
      <c r="VG52" s="447"/>
      <c r="VH52" s="447"/>
      <c r="VI52" s="447"/>
      <c r="VJ52" s="447"/>
      <c r="VK52" s="449"/>
      <c r="VL52" s="450">
        <f t="shared" si="3328"/>
        <v>0</v>
      </c>
      <c r="VM52" s="463"/>
      <c r="VN52" s="448"/>
      <c r="VP52" s="458"/>
      <c r="VQ52" s="447"/>
      <c r="VR52" s="447"/>
      <c r="VS52" s="447"/>
      <c r="VT52" s="450">
        <f t="shared" si="3329"/>
        <v>0</v>
      </c>
      <c r="VU52" s="447"/>
      <c r="VV52" s="447"/>
      <c r="VW52" s="447"/>
      <c r="VX52" s="447"/>
      <c r="VY52" s="447"/>
      <c r="VZ52" s="449"/>
      <c r="WA52" s="450">
        <f t="shared" si="3330"/>
        <v>0</v>
      </c>
      <c r="WB52" s="463"/>
      <c r="WC52" s="448"/>
      <c r="WE52" s="458"/>
      <c r="WF52" s="447"/>
      <c r="WG52" s="447"/>
      <c r="WH52" s="447"/>
      <c r="WI52" s="450">
        <f t="shared" si="3331"/>
        <v>0</v>
      </c>
      <c r="WJ52" s="447"/>
      <c r="WK52" s="447"/>
      <c r="WL52" s="447"/>
      <c r="WM52" s="447"/>
      <c r="WN52" s="447"/>
      <c r="WO52" s="449"/>
      <c r="WP52" s="450">
        <f t="shared" si="3332"/>
        <v>0</v>
      </c>
      <c r="WQ52" s="463"/>
      <c r="WR52" s="448"/>
      <c r="WT52" s="458"/>
      <c r="WU52" s="447"/>
      <c r="WV52" s="447"/>
      <c r="WW52" s="447"/>
      <c r="WX52" s="450">
        <f t="shared" si="3333"/>
        <v>0</v>
      </c>
      <c r="WY52" s="447"/>
      <c r="WZ52" s="447"/>
      <c r="XA52" s="447"/>
      <c r="XB52" s="447"/>
      <c r="XC52" s="447"/>
      <c r="XD52" s="449"/>
      <c r="XE52" s="450">
        <f t="shared" si="3334"/>
        <v>0</v>
      </c>
      <c r="XF52" s="463"/>
      <c r="XG52" s="448"/>
      <c r="XI52" s="458"/>
      <c r="XJ52" s="447"/>
      <c r="XK52" s="447"/>
      <c r="XL52" s="447"/>
      <c r="XM52" s="450">
        <f t="shared" si="3335"/>
        <v>0</v>
      </c>
      <c r="XN52" s="447"/>
      <c r="XO52" s="447"/>
      <c r="XP52" s="447"/>
      <c r="XQ52" s="447"/>
      <c r="XR52" s="447"/>
      <c r="XS52" s="449"/>
      <c r="XT52" s="450">
        <f t="shared" si="3336"/>
        <v>0</v>
      </c>
      <c r="XU52" s="463"/>
      <c r="XV52" s="448"/>
      <c r="XX52" s="458"/>
      <c r="XY52" s="447"/>
      <c r="XZ52" s="447"/>
      <c r="YA52" s="447"/>
      <c r="YB52" s="450">
        <f t="shared" si="3337"/>
        <v>0</v>
      </c>
      <c r="YC52" s="447"/>
      <c r="YD52" s="447"/>
      <c r="YE52" s="447"/>
      <c r="YF52" s="447"/>
      <c r="YG52" s="447"/>
      <c r="YH52" s="449"/>
      <c r="YI52" s="450">
        <f t="shared" si="3338"/>
        <v>0</v>
      </c>
      <c r="YJ52" s="463"/>
      <c r="YK52" s="448"/>
      <c r="YM52" s="458"/>
      <c r="YN52" s="447"/>
      <c r="YO52" s="447"/>
      <c r="YP52" s="447"/>
      <c r="YQ52" s="450">
        <f t="shared" si="3339"/>
        <v>0</v>
      </c>
      <c r="YR52" s="447"/>
      <c r="YS52" s="447"/>
      <c r="YT52" s="447"/>
      <c r="YU52" s="447"/>
      <c r="YV52" s="447"/>
      <c r="YW52" s="449"/>
      <c r="YX52" s="450">
        <f t="shared" si="3340"/>
        <v>0</v>
      </c>
      <c r="YY52" s="463"/>
      <c r="YZ52" s="448"/>
      <c r="ZB52" s="458"/>
      <c r="ZC52" s="447"/>
      <c r="ZD52" s="447"/>
      <c r="ZE52" s="447"/>
      <c r="ZF52" s="450">
        <f t="shared" si="3341"/>
        <v>0</v>
      </c>
      <c r="ZG52" s="447"/>
      <c r="ZH52" s="447"/>
      <c r="ZI52" s="447"/>
      <c r="ZJ52" s="447"/>
      <c r="ZK52" s="447"/>
      <c r="ZL52" s="449"/>
      <c r="ZM52" s="450">
        <f t="shared" si="3342"/>
        <v>0</v>
      </c>
      <c r="ZN52" s="463"/>
      <c r="ZO52" s="448"/>
      <c r="ZQ52" s="458"/>
      <c r="ZR52" s="447"/>
      <c r="ZS52" s="447"/>
      <c r="ZT52" s="447"/>
      <c r="ZU52" s="450">
        <f t="shared" si="3343"/>
        <v>0</v>
      </c>
      <c r="ZV52" s="447"/>
      <c r="ZW52" s="447"/>
      <c r="ZX52" s="447"/>
      <c r="ZY52" s="447"/>
      <c r="ZZ52" s="447"/>
      <c r="AAA52" s="449"/>
      <c r="AAB52" s="450">
        <f t="shared" si="3344"/>
        <v>0</v>
      </c>
      <c r="AAC52" s="463"/>
      <c r="AAD52" s="448"/>
      <c r="AAF52" s="458"/>
      <c r="AAG52" s="447"/>
      <c r="AAH52" s="447"/>
      <c r="AAI52" s="447"/>
      <c r="AAJ52" s="450">
        <f t="shared" si="3345"/>
        <v>0</v>
      </c>
      <c r="AAK52" s="447"/>
      <c r="AAL52" s="447"/>
      <c r="AAM52" s="447"/>
      <c r="AAN52" s="447"/>
      <c r="AAO52" s="447"/>
      <c r="AAP52" s="449"/>
      <c r="AAQ52" s="450">
        <f t="shared" si="3346"/>
        <v>0</v>
      </c>
      <c r="AAR52" s="463"/>
      <c r="AAS52" s="448"/>
      <c r="AAU52" s="458"/>
      <c r="AAV52" s="447"/>
      <c r="AAW52" s="447"/>
      <c r="AAX52" s="447"/>
      <c r="AAY52" s="450">
        <f t="shared" si="3347"/>
        <v>0</v>
      </c>
      <c r="AAZ52" s="447"/>
      <c r="ABA52" s="447"/>
      <c r="ABB52" s="447"/>
      <c r="ABC52" s="447"/>
      <c r="ABD52" s="447"/>
      <c r="ABE52" s="449"/>
      <c r="ABF52" s="450">
        <f t="shared" si="3348"/>
        <v>0</v>
      </c>
      <c r="ABG52" s="463"/>
      <c r="ABH52" s="448"/>
      <c r="ABJ52" s="458"/>
      <c r="ABK52" s="447"/>
      <c r="ABL52" s="447"/>
      <c r="ABM52" s="447"/>
      <c r="ABN52" s="450">
        <f t="shared" si="3349"/>
        <v>0</v>
      </c>
      <c r="ABO52" s="447"/>
      <c r="ABP52" s="447"/>
      <c r="ABQ52" s="447"/>
      <c r="ABR52" s="447"/>
      <c r="ABS52" s="447"/>
      <c r="ABT52" s="449"/>
      <c r="ABU52" s="450">
        <f t="shared" si="3350"/>
        <v>0</v>
      </c>
      <c r="ABV52" s="463"/>
      <c r="ABW52" s="448"/>
      <c r="ABY52" s="458"/>
      <c r="ABZ52" s="447"/>
      <c r="ACA52" s="447"/>
      <c r="ACB52" s="447"/>
      <c r="ACC52" s="450">
        <f t="shared" si="3351"/>
        <v>0</v>
      </c>
      <c r="ACD52" s="447"/>
      <c r="ACE52" s="447"/>
      <c r="ACF52" s="447"/>
      <c r="ACG52" s="447"/>
      <c r="ACH52" s="447"/>
      <c r="ACI52" s="449"/>
      <c r="ACJ52" s="450">
        <f t="shared" si="3352"/>
        <v>0</v>
      </c>
      <c r="ACK52" s="463"/>
      <c r="ACL52" s="448"/>
      <c r="ACN52" s="458"/>
      <c r="ACO52" s="447"/>
      <c r="ACP52" s="447"/>
      <c r="ACQ52" s="447"/>
      <c r="ACR52" s="450">
        <f t="shared" si="3353"/>
        <v>0</v>
      </c>
      <c r="ACS52" s="447"/>
      <c r="ACT52" s="447"/>
      <c r="ACU52" s="447"/>
      <c r="ACV52" s="447"/>
      <c r="ACW52" s="447"/>
      <c r="ACX52" s="449"/>
      <c r="ACY52" s="450">
        <f t="shared" si="3354"/>
        <v>0</v>
      </c>
      <c r="ACZ52" s="463"/>
      <c r="ADA52" s="448"/>
      <c r="ADC52" s="458"/>
      <c r="ADD52" s="447"/>
      <c r="ADE52" s="447"/>
      <c r="ADF52" s="447"/>
      <c r="ADG52" s="450">
        <f t="shared" si="3355"/>
        <v>0</v>
      </c>
      <c r="ADH52" s="447"/>
      <c r="ADI52" s="447"/>
      <c r="ADJ52" s="447"/>
      <c r="ADK52" s="447"/>
      <c r="ADL52" s="447"/>
      <c r="ADM52" s="449"/>
      <c r="ADN52" s="450">
        <f t="shared" si="3356"/>
        <v>0</v>
      </c>
      <c r="ADO52" s="463"/>
      <c r="ADP52" s="448"/>
      <c r="ADR52" s="458"/>
      <c r="ADS52" s="447"/>
      <c r="ADT52" s="447"/>
      <c r="ADU52" s="447"/>
      <c r="ADV52" s="450">
        <f t="shared" si="3357"/>
        <v>0</v>
      </c>
      <c r="ADW52" s="447"/>
      <c r="ADX52" s="447"/>
      <c r="ADY52" s="447"/>
      <c r="ADZ52" s="447"/>
      <c r="AEA52" s="447"/>
      <c r="AEB52" s="449"/>
      <c r="AEC52" s="450">
        <f t="shared" si="3358"/>
        <v>0</v>
      </c>
      <c r="AED52" s="463"/>
      <c r="AEE52" s="448"/>
      <c r="AEG52" s="458"/>
      <c r="AEH52" s="447"/>
      <c r="AEI52" s="447"/>
      <c r="AEJ52" s="447"/>
      <c r="AEK52" s="450">
        <f t="shared" si="3359"/>
        <v>0</v>
      </c>
      <c r="AEL52" s="447"/>
      <c r="AEM52" s="447"/>
      <c r="AEN52" s="447"/>
      <c r="AEO52" s="447"/>
      <c r="AEP52" s="447"/>
      <c r="AEQ52" s="449"/>
      <c r="AER52" s="450">
        <f t="shared" si="3360"/>
        <v>0</v>
      </c>
      <c r="AES52" s="463"/>
      <c r="AET52" s="448"/>
      <c r="AEV52" s="458"/>
      <c r="AEW52" s="447"/>
      <c r="AEX52" s="447"/>
      <c r="AEY52" s="447"/>
      <c r="AEZ52" s="450">
        <f t="shared" si="3361"/>
        <v>0</v>
      </c>
      <c r="AFA52" s="447"/>
      <c r="AFB52" s="447"/>
      <c r="AFC52" s="447"/>
      <c r="AFD52" s="447"/>
      <c r="AFE52" s="447"/>
      <c r="AFF52" s="449"/>
      <c r="AFG52" s="450">
        <f t="shared" si="3362"/>
        <v>0</v>
      </c>
      <c r="AFH52" s="463"/>
      <c r="AFI52" s="448"/>
      <c r="AFK52" s="458"/>
      <c r="AFL52" s="447"/>
      <c r="AFM52" s="447"/>
      <c r="AFN52" s="447"/>
      <c r="AFO52" s="450">
        <f t="shared" si="3363"/>
        <v>0</v>
      </c>
      <c r="AFP52" s="447"/>
      <c r="AFQ52" s="447"/>
      <c r="AFR52" s="447"/>
      <c r="AFS52" s="447"/>
      <c r="AFT52" s="447"/>
      <c r="AFU52" s="449"/>
      <c r="AFV52" s="450">
        <f t="shared" si="3364"/>
        <v>0</v>
      </c>
      <c r="AFW52" s="463"/>
      <c r="AFX52" s="448"/>
      <c r="AFZ52" s="458"/>
      <c r="AGA52" s="447"/>
      <c r="AGB52" s="447"/>
      <c r="AGC52" s="447"/>
      <c r="AGD52" s="450">
        <f t="shared" si="3365"/>
        <v>0</v>
      </c>
      <c r="AGE52" s="447"/>
      <c r="AGF52" s="447"/>
      <c r="AGG52" s="447"/>
      <c r="AGH52" s="447"/>
      <c r="AGI52" s="447"/>
      <c r="AGJ52" s="449"/>
      <c r="AGK52" s="450">
        <f t="shared" si="3366"/>
        <v>0</v>
      </c>
      <c r="AGL52" s="463"/>
      <c r="AGM52" s="448"/>
      <c r="AGO52" s="458"/>
      <c r="AGP52" s="447"/>
      <c r="AGQ52" s="447"/>
      <c r="AGR52" s="447"/>
      <c r="AGS52" s="450">
        <f t="shared" si="3367"/>
        <v>0</v>
      </c>
      <c r="AGT52" s="447"/>
      <c r="AGU52" s="447"/>
      <c r="AGV52" s="447"/>
      <c r="AGW52" s="447"/>
      <c r="AGX52" s="447"/>
      <c r="AGY52" s="449"/>
      <c r="AGZ52" s="450">
        <f t="shared" si="3368"/>
        <v>0</v>
      </c>
      <c r="AHA52" s="463"/>
      <c r="AHB52" s="448"/>
      <c r="AHD52" s="458"/>
      <c r="AHE52" s="447"/>
      <c r="AHF52" s="447"/>
      <c r="AHG52" s="447"/>
      <c r="AHH52" s="450">
        <f t="shared" si="3369"/>
        <v>0</v>
      </c>
      <c r="AHI52" s="447"/>
      <c r="AHJ52" s="447"/>
      <c r="AHK52" s="447"/>
      <c r="AHL52" s="447"/>
      <c r="AHM52" s="447"/>
      <c r="AHN52" s="449"/>
      <c r="AHO52" s="450">
        <f t="shared" si="3370"/>
        <v>0</v>
      </c>
      <c r="AHP52" s="463"/>
      <c r="AHQ52" s="448"/>
      <c r="AHS52" s="458"/>
      <c r="AHT52" s="447"/>
      <c r="AHU52" s="447"/>
      <c r="AHV52" s="447"/>
      <c r="AHW52" s="450">
        <f t="shared" si="3371"/>
        <v>0</v>
      </c>
      <c r="AHX52" s="447"/>
      <c r="AHY52" s="447"/>
      <c r="AHZ52" s="447"/>
      <c r="AIA52" s="447"/>
      <c r="AIB52" s="447"/>
      <c r="AIC52" s="449"/>
      <c r="AID52" s="450">
        <f t="shared" si="3372"/>
        <v>0</v>
      </c>
      <c r="AIE52" s="463"/>
      <c r="AIF52" s="448"/>
      <c r="AIH52" s="458"/>
      <c r="AII52" s="447"/>
      <c r="AIJ52" s="447"/>
      <c r="AIK52" s="447"/>
      <c r="AIL52" s="450">
        <f t="shared" si="3373"/>
        <v>0</v>
      </c>
      <c r="AIM52" s="447"/>
      <c r="AIN52" s="447"/>
      <c r="AIO52" s="447"/>
      <c r="AIP52" s="447"/>
      <c r="AIQ52" s="447"/>
      <c r="AIR52" s="449"/>
      <c r="AIS52" s="450">
        <f t="shared" si="3374"/>
        <v>0</v>
      </c>
      <c r="AIT52" s="463"/>
      <c r="AIU52" s="448"/>
      <c r="AIW52" s="458"/>
      <c r="AIX52" s="447"/>
      <c r="AIY52" s="447"/>
      <c r="AIZ52" s="447"/>
      <c r="AJA52" s="450">
        <f t="shared" si="3375"/>
        <v>0</v>
      </c>
      <c r="AJB52" s="447"/>
      <c r="AJC52" s="447"/>
      <c r="AJD52" s="447"/>
      <c r="AJE52" s="447"/>
      <c r="AJF52" s="447"/>
      <c r="AJG52" s="449"/>
      <c r="AJH52" s="450">
        <f t="shared" si="3376"/>
        <v>0</v>
      </c>
      <c r="AJI52" s="463"/>
      <c r="AJJ52" s="448"/>
      <c r="AJL52" s="458"/>
      <c r="AJM52" s="447"/>
      <c r="AJN52" s="447"/>
      <c r="AJO52" s="447"/>
      <c r="AJP52" s="450">
        <f t="shared" si="3377"/>
        <v>0</v>
      </c>
      <c r="AJQ52" s="447"/>
      <c r="AJR52" s="447"/>
      <c r="AJS52" s="447"/>
      <c r="AJT52" s="447"/>
      <c r="AJU52" s="447"/>
      <c r="AJV52" s="449"/>
      <c r="AJW52" s="450">
        <f t="shared" si="3378"/>
        <v>0</v>
      </c>
      <c r="AJX52" s="463"/>
      <c r="AJY52" s="448"/>
      <c r="AKA52" s="458"/>
      <c r="AKB52" s="447"/>
      <c r="AKC52" s="447"/>
      <c r="AKD52" s="447"/>
      <c r="AKE52" s="450">
        <f t="shared" si="3379"/>
        <v>0</v>
      </c>
      <c r="AKF52" s="447"/>
      <c r="AKG52" s="447"/>
      <c r="AKH52" s="447"/>
      <c r="AKI52" s="447"/>
      <c r="AKJ52" s="447"/>
      <c r="AKK52" s="449"/>
      <c r="AKL52" s="450">
        <f t="shared" si="3380"/>
        <v>0</v>
      </c>
      <c r="AKM52" s="463"/>
      <c r="AKN52" s="448"/>
      <c r="AKP52" s="458"/>
      <c r="AKQ52" s="447"/>
      <c r="AKR52" s="447"/>
      <c r="AKS52" s="447"/>
      <c r="AKT52" s="450">
        <f t="shared" si="3381"/>
        <v>0</v>
      </c>
      <c r="AKU52" s="447"/>
      <c r="AKV52" s="447"/>
      <c r="AKW52" s="447"/>
      <c r="AKX52" s="447"/>
      <c r="AKY52" s="447"/>
      <c r="AKZ52" s="449"/>
      <c r="ALA52" s="450">
        <f t="shared" si="3382"/>
        <v>0</v>
      </c>
      <c r="ALB52" s="463"/>
      <c r="ALC52" s="448"/>
      <c r="ALE52" s="458"/>
      <c r="ALF52" s="447"/>
      <c r="ALG52" s="447"/>
      <c r="ALH52" s="447"/>
      <c r="ALI52" s="450">
        <f t="shared" si="3383"/>
        <v>0</v>
      </c>
      <c r="ALJ52" s="447"/>
      <c r="ALK52" s="447"/>
      <c r="ALL52" s="447"/>
      <c r="ALM52" s="447"/>
      <c r="ALN52" s="447"/>
      <c r="ALO52" s="449"/>
      <c r="ALP52" s="450">
        <f t="shared" si="3384"/>
        <v>0</v>
      </c>
      <c r="ALQ52" s="463"/>
      <c r="ALR52" s="448"/>
      <c r="ALT52" s="458"/>
      <c r="ALU52" s="447"/>
      <c r="ALV52" s="447"/>
      <c r="ALW52" s="447"/>
      <c r="ALX52" s="450">
        <f t="shared" si="3385"/>
        <v>0</v>
      </c>
      <c r="ALY52" s="447"/>
      <c r="ALZ52" s="447"/>
      <c r="AMA52" s="447"/>
      <c r="AMB52" s="447"/>
      <c r="AMC52" s="447"/>
      <c r="AMD52" s="449"/>
      <c r="AME52" s="450">
        <f t="shared" si="3386"/>
        <v>0</v>
      </c>
      <c r="AMF52" s="463"/>
      <c r="AMG52" s="448"/>
      <c r="AMI52" s="458"/>
      <c r="AMJ52" s="447"/>
      <c r="AMK52" s="447"/>
      <c r="AML52" s="447"/>
      <c r="AMM52" s="450">
        <f t="shared" si="3387"/>
        <v>0</v>
      </c>
      <c r="AMN52" s="447"/>
      <c r="AMO52" s="447"/>
      <c r="AMP52" s="447"/>
      <c r="AMQ52" s="447"/>
      <c r="AMR52" s="447"/>
      <c r="AMS52" s="449"/>
      <c r="AMT52" s="450">
        <f t="shared" si="3388"/>
        <v>0</v>
      </c>
      <c r="AMU52" s="463"/>
      <c r="AMV52" s="448"/>
      <c r="AMX52" s="458"/>
      <c r="AMY52" s="447"/>
      <c r="AMZ52" s="447"/>
      <c r="ANA52" s="447"/>
      <c r="ANB52" s="450">
        <f t="shared" si="3389"/>
        <v>0</v>
      </c>
      <c r="ANC52" s="447"/>
      <c r="AND52" s="447"/>
      <c r="ANE52" s="447"/>
      <c r="ANF52" s="447"/>
      <c r="ANG52" s="447"/>
      <c r="ANH52" s="449"/>
      <c r="ANI52" s="450">
        <f t="shared" si="3390"/>
        <v>0</v>
      </c>
      <c r="ANJ52" s="463"/>
      <c r="ANK52" s="448"/>
      <c r="ANM52" s="458"/>
      <c r="ANN52" s="447"/>
      <c r="ANO52" s="447"/>
      <c r="ANP52" s="447"/>
      <c r="ANQ52" s="450">
        <f t="shared" si="3391"/>
        <v>0</v>
      </c>
      <c r="ANR52" s="447"/>
      <c r="ANS52" s="447"/>
      <c r="ANT52" s="447"/>
      <c r="ANU52" s="447"/>
      <c r="ANV52" s="447"/>
      <c r="ANW52" s="449"/>
      <c r="ANX52" s="450">
        <f t="shared" si="3392"/>
        <v>0</v>
      </c>
      <c r="ANY52" s="463"/>
      <c r="ANZ52" s="448"/>
      <c r="AOB52" s="458"/>
      <c r="AOC52" s="447"/>
      <c r="AOD52" s="447"/>
      <c r="AOE52" s="447"/>
      <c r="AOF52" s="450">
        <f t="shared" si="3393"/>
        <v>0</v>
      </c>
      <c r="AOG52" s="447"/>
      <c r="AOH52" s="447"/>
      <c r="AOI52" s="447"/>
      <c r="AOJ52" s="447"/>
      <c r="AOK52" s="447"/>
      <c r="AOL52" s="449"/>
      <c r="AOM52" s="450">
        <f t="shared" si="3394"/>
        <v>0</v>
      </c>
      <c r="AON52" s="463"/>
      <c r="AOO52" s="448"/>
      <c r="AOQ52" s="458"/>
      <c r="AOR52" s="447"/>
      <c r="AOS52" s="447"/>
      <c r="AOT52" s="447"/>
      <c r="AOU52" s="450">
        <f t="shared" si="3395"/>
        <v>0</v>
      </c>
      <c r="AOV52" s="447"/>
      <c r="AOW52" s="447"/>
      <c r="AOX52" s="447"/>
      <c r="AOY52" s="447"/>
      <c r="AOZ52" s="447"/>
      <c r="APA52" s="449"/>
      <c r="APB52" s="450">
        <f t="shared" si="3396"/>
        <v>0</v>
      </c>
      <c r="APC52" s="463"/>
      <c r="APD52" s="448"/>
      <c r="APF52" s="458"/>
      <c r="APG52" s="447"/>
      <c r="APH52" s="447"/>
      <c r="API52" s="447"/>
      <c r="APJ52" s="450">
        <f t="shared" si="3397"/>
        <v>0</v>
      </c>
      <c r="APK52" s="447"/>
      <c r="APL52" s="447"/>
      <c r="APM52" s="447"/>
      <c r="APN52" s="447"/>
      <c r="APO52" s="447"/>
      <c r="APP52" s="449"/>
      <c r="APQ52" s="450">
        <f t="shared" si="3398"/>
        <v>0</v>
      </c>
      <c r="APR52" s="463"/>
      <c r="APS52" s="448"/>
      <c r="APU52" s="458"/>
      <c r="APV52" s="447"/>
      <c r="APW52" s="447"/>
      <c r="APX52" s="447"/>
      <c r="APY52" s="450">
        <f t="shared" si="3399"/>
        <v>0</v>
      </c>
      <c r="APZ52" s="447"/>
      <c r="AQA52" s="447"/>
      <c r="AQB52" s="447"/>
      <c r="AQC52" s="447"/>
      <c r="AQD52" s="447"/>
      <c r="AQE52" s="449"/>
      <c r="AQF52" s="450">
        <f t="shared" si="3400"/>
        <v>0</v>
      </c>
      <c r="AQG52" s="463"/>
      <c r="AQH52" s="448"/>
      <c r="AQJ52" s="458"/>
      <c r="AQK52" s="447"/>
      <c r="AQL52" s="447"/>
      <c r="AQM52" s="447"/>
      <c r="AQN52" s="450">
        <f t="shared" si="3401"/>
        <v>0</v>
      </c>
      <c r="AQO52" s="447"/>
      <c r="AQP52" s="447"/>
      <c r="AQQ52" s="447"/>
      <c r="AQR52" s="447"/>
      <c r="AQS52" s="447"/>
      <c r="AQT52" s="449"/>
      <c r="AQU52" s="450">
        <f t="shared" si="3402"/>
        <v>0</v>
      </c>
      <c r="AQV52" s="463"/>
      <c r="AQW52" s="448"/>
      <c r="AQY52" s="458"/>
      <c r="AQZ52" s="447"/>
      <c r="ARA52" s="447"/>
      <c r="ARB52" s="447"/>
      <c r="ARC52" s="450">
        <f t="shared" si="3403"/>
        <v>0</v>
      </c>
      <c r="ARD52" s="447"/>
      <c r="ARE52" s="447"/>
      <c r="ARF52" s="447"/>
      <c r="ARG52" s="447"/>
      <c r="ARH52" s="447"/>
      <c r="ARI52" s="449"/>
      <c r="ARJ52" s="450">
        <f t="shared" si="3404"/>
        <v>0</v>
      </c>
      <c r="ARK52" s="463"/>
      <c r="ARL52" s="448"/>
      <c r="ARN52" s="458"/>
      <c r="ARO52" s="447"/>
      <c r="ARP52" s="447"/>
      <c r="ARQ52" s="447"/>
      <c r="ARR52" s="450">
        <f t="shared" si="3405"/>
        <v>0</v>
      </c>
      <c r="ARS52" s="447"/>
      <c r="ART52" s="447"/>
      <c r="ARU52" s="447"/>
      <c r="ARV52" s="447"/>
      <c r="ARW52" s="447"/>
      <c r="ARX52" s="449"/>
      <c r="ARY52" s="450">
        <f t="shared" si="3406"/>
        <v>0</v>
      </c>
      <c r="ARZ52" s="463"/>
      <c r="ASA52" s="448"/>
      <c r="ASC52" s="458"/>
      <c r="ASD52" s="447"/>
      <c r="ASE52" s="447"/>
      <c r="ASF52" s="447"/>
      <c r="ASG52" s="450">
        <f t="shared" si="3407"/>
        <v>0</v>
      </c>
      <c r="ASH52" s="447"/>
      <c r="ASI52" s="447"/>
      <c r="ASJ52" s="447"/>
      <c r="ASK52" s="447"/>
      <c r="ASL52" s="447"/>
      <c r="ASM52" s="449"/>
      <c r="ASN52" s="450">
        <f t="shared" si="3408"/>
        <v>0</v>
      </c>
      <c r="ASO52" s="463"/>
      <c r="ASP52" s="448"/>
      <c r="ASR52" s="458"/>
      <c r="ASS52" s="447"/>
      <c r="AST52" s="447"/>
      <c r="ASU52" s="447"/>
      <c r="ASV52" s="450">
        <f t="shared" si="3409"/>
        <v>0</v>
      </c>
      <c r="ASW52" s="447"/>
      <c r="ASX52" s="447"/>
      <c r="ASY52" s="447"/>
      <c r="ASZ52" s="447"/>
      <c r="ATA52" s="447"/>
      <c r="ATB52" s="449"/>
      <c r="ATC52" s="450">
        <f t="shared" si="3410"/>
        <v>0</v>
      </c>
      <c r="ATD52" s="463"/>
      <c r="ATE52" s="448"/>
      <c r="ATG52" s="458"/>
      <c r="ATH52" s="447"/>
      <c r="ATI52" s="447"/>
      <c r="ATJ52" s="447"/>
      <c r="ATK52" s="450">
        <f t="shared" si="3411"/>
        <v>0</v>
      </c>
      <c r="ATL52" s="447"/>
      <c r="ATM52" s="447"/>
      <c r="ATN52" s="447"/>
      <c r="ATO52" s="447"/>
      <c r="ATP52" s="447"/>
      <c r="ATQ52" s="449"/>
      <c r="ATR52" s="450">
        <f t="shared" si="3412"/>
        <v>0</v>
      </c>
      <c r="ATS52" s="463"/>
      <c r="ATT52" s="448"/>
      <c r="ATV52" s="458"/>
      <c r="ATW52" s="447"/>
      <c r="ATX52" s="447"/>
      <c r="ATY52" s="447"/>
      <c r="ATZ52" s="450">
        <f t="shared" si="3413"/>
        <v>0</v>
      </c>
      <c r="AUA52" s="447"/>
      <c r="AUB52" s="447"/>
      <c r="AUC52" s="447"/>
      <c r="AUD52" s="447"/>
      <c r="AUE52" s="447"/>
      <c r="AUF52" s="449"/>
      <c r="AUG52" s="450">
        <f t="shared" si="3414"/>
        <v>0</v>
      </c>
      <c r="AUH52" s="463"/>
      <c r="AUI52" s="448"/>
      <c r="AUK52" s="458"/>
      <c r="AUL52" s="447"/>
      <c r="AUM52" s="447"/>
      <c r="AUN52" s="447"/>
      <c r="AUO52" s="450">
        <f t="shared" si="3415"/>
        <v>0</v>
      </c>
      <c r="AUP52" s="447"/>
      <c r="AUQ52" s="447"/>
      <c r="AUR52" s="447"/>
      <c r="AUS52" s="447"/>
      <c r="AUT52" s="447"/>
      <c r="AUU52" s="449"/>
      <c r="AUV52" s="450">
        <f t="shared" si="3416"/>
        <v>0</v>
      </c>
      <c r="AUW52" s="463"/>
      <c r="AUX52" s="448"/>
      <c r="AUZ52" s="458"/>
      <c r="AVA52" s="447"/>
      <c r="AVB52" s="447"/>
      <c r="AVC52" s="447"/>
      <c r="AVD52" s="450">
        <f t="shared" si="3417"/>
        <v>0</v>
      </c>
      <c r="AVE52" s="447"/>
      <c r="AVF52" s="447"/>
      <c r="AVG52" s="447"/>
      <c r="AVH52" s="447"/>
      <c r="AVI52" s="447"/>
      <c r="AVJ52" s="449"/>
      <c r="AVK52" s="450">
        <f t="shared" si="3418"/>
        <v>0</v>
      </c>
      <c r="AVL52" s="463"/>
      <c r="AVM52" s="448"/>
      <c r="AVO52" s="458"/>
      <c r="AVP52" s="447"/>
      <c r="AVQ52" s="447"/>
      <c r="AVR52" s="447"/>
      <c r="AVS52" s="450">
        <f t="shared" si="3419"/>
        <v>0</v>
      </c>
      <c r="AVT52" s="447"/>
      <c r="AVU52" s="447"/>
      <c r="AVV52" s="447"/>
      <c r="AVW52" s="447"/>
      <c r="AVX52" s="447"/>
      <c r="AVY52" s="449"/>
      <c r="AVZ52" s="450">
        <f t="shared" si="3420"/>
        <v>0</v>
      </c>
      <c r="AWA52" s="463"/>
      <c r="AWB52" s="448"/>
      <c r="AWD52" s="458"/>
      <c r="AWE52" s="447"/>
      <c r="AWF52" s="447"/>
      <c r="AWG52" s="447"/>
      <c r="AWH52" s="450">
        <f t="shared" si="3421"/>
        <v>0</v>
      </c>
      <c r="AWI52" s="447"/>
      <c r="AWJ52" s="447"/>
      <c r="AWK52" s="447"/>
      <c r="AWL52" s="447"/>
      <c r="AWM52" s="447"/>
      <c r="AWN52" s="449"/>
      <c r="AWO52" s="450">
        <f t="shared" si="3422"/>
        <v>0</v>
      </c>
      <c r="AWP52" s="463"/>
      <c r="AWQ52" s="448"/>
      <c r="AWS52" s="458"/>
      <c r="AWT52" s="447"/>
      <c r="AWU52" s="447"/>
      <c r="AWV52" s="447"/>
      <c r="AWW52" s="450">
        <f t="shared" si="3423"/>
        <v>0</v>
      </c>
      <c r="AWX52" s="447"/>
      <c r="AWY52" s="447"/>
      <c r="AWZ52" s="447"/>
      <c r="AXA52" s="447"/>
      <c r="AXB52" s="447"/>
      <c r="AXC52" s="449"/>
      <c r="AXD52" s="450">
        <f t="shared" si="3424"/>
        <v>0</v>
      </c>
      <c r="AXE52" s="463"/>
      <c r="AXF52" s="448"/>
      <c r="AXH52" s="458"/>
      <c r="AXI52" s="447"/>
      <c r="AXJ52" s="447"/>
      <c r="AXK52" s="447"/>
      <c r="AXL52" s="450">
        <f t="shared" si="3425"/>
        <v>0</v>
      </c>
      <c r="AXM52" s="447"/>
      <c r="AXN52" s="447"/>
      <c r="AXO52" s="447"/>
      <c r="AXP52" s="447"/>
      <c r="AXQ52" s="447"/>
      <c r="AXR52" s="449"/>
      <c r="AXS52" s="450">
        <f t="shared" si="3426"/>
        <v>0</v>
      </c>
      <c r="AXT52" s="463"/>
      <c r="AXU52" s="448"/>
      <c r="AXW52" s="458"/>
      <c r="AXX52" s="447"/>
      <c r="AXY52" s="447"/>
      <c r="AXZ52" s="447"/>
      <c r="AYA52" s="450">
        <f t="shared" si="3427"/>
        <v>0</v>
      </c>
      <c r="AYB52" s="447"/>
      <c r="AYC52" s="447"/>
      <c r="AYD52" s="447"/>
      <c r="AYE52" s="447"/>
      <c r="AYF52" s="447"/>
      <c r="AYG52" s="449"/>
      <c r="AYH52" s="450">
        <f t="shared" si="3428"/>
        <v>0</v>
      </c>
      <c r="AYI52" s="463"/>
      <c r="AYJ52" s="448"/>
      <c r="AYL52" s="458"/>
      <c r="AYM52" s="447"/>
      <c r="AYN52" s="447"/>
      <c r="AYO52" s="447"/>
      <c r="AYP52" s="450">
        <f t="shared" si="3429"/>
        <v>0</v>
      </c>
      <c r="AYQ52" s="447"/>
      <c r="AYR52" s="447"/>
      <c r="AYS52" s="447"/>
      <c r="AYT52" s="447"/>
      <c r="AYU52" s="447"/>
      <c r="AYV52" s="449"/>
      <c r="AYW52" s="450">
        <f t="shared" si="3430"/>
        <v>0</v>
      </c>
      <c r="AYX52" s="463"/>
      <c r="AYY52" s="448"/>
      <c r="AZA52" s="458"/>
      <c r="AZB52" s="447"/>
      <c r="AZC52" s="447"/>
      <c r="AZD52" s="447"/>
      <c r="AZE52" s="450">
        <f t="shared" si="3431"/>
        <v>0</v>
      </c>
      <c r="AZF52" s="447"/>
      <c r="AZG52" s="447"/>
      <c r="AZH52" s="447"/>
      <c r="AZI52" s="447"/>
      <c r="AZJ52" s="447"/>
      <c r="AZK52" s="449"/>
      <c r="AZL52" s="450">
        <f t="shared" si="3432"/>
        <v>0</v>
      </c>
      <c r="AZM52" s="463"/>
      <c r="AZN52" s="448"/>
      <c r="AZP52" s="458"/>
      <c r="AZQ52" s="447"/>
      <c r="AZR52" s="447"/>
      <c r="AZS52" s="447"/>
      <c r="AZT52" s="450">
        <f t="shared" si="3433"/>
        <v>0</v>
      </c>
      <c r="AZU52" s="447"/>
      <c r="AZV52" s="447"/>
      <c r="AZW52" s="447"/>
      <c r="AZX52" s="447"/>
      <c r="AZY52" s="447"/>
      <c r="AZZ52" s="449"/>
      <c r="BAA52" s="450">
        <f t="shared" si="3434"/>
        <v>0</v>
      </c>
      <c r="BAB52" s="463"/>
      <c r="BAC52" s="448"/>
      <c r="BAE52" s="458"/>
      <c r="BAF52" s="447"/>
      <c r="BAG52" s="447"/>
      <c r="BAH52" s="447"/>
      <c r="BAI52" s="450">
        <f t="shared" si="3435"/>
        <v>0</v>
      </c>
      <c r="BAJ52" s="447"/>
      <c r="BAK52" s="447"/>
      <c r="BAL52" s="447"/>
      <c r="BAM52" s="447"/>
      <c r="BAN52" s="447"/>
      <c r="BAO52" s="449"/>
      <c r="BAP52" s="450">
        <f t="shared" si="3436"/>
        <v>0</v>
      </c>
      <c r="BAQ52" s="463"/>
      <c r="BAR52" s="448"/>
      <c r="BAT52" s="458"/>
      <c r="BAU52" s="447"/>
      <c r="BAV52" s="447"/>
      <c r="BAW52" s="447"/>
      <c r="BAX52" s="450">
        <f t="shared" si="3437"/>
        <v>0</v>
      </c>
      <c r="BAY52" s="447"/>
      <c r="BAZ52" s="447"/>
      <c r="BBA52" s="447"/>
      <c r="BBB52" s="447"/>
      <c r="BBC52" s="447"/>
      <c r="BBD52" s="449"/>
      <c r="BBE52" s="450">
        <f t="shared" si="3438"/>
        <v>0</v>
      </c>
      <c r="BBF52" s="463"/>
      <c r="BBG52" s="448"/>
      <c r="BBI52" s="458"/>
      <c r="BBJ52" s="447"/>
      <c r="BBK52" s="447"/>
      <c r="BBL52" s="447"/>
      <c r="BBM52" s="450">
        <f t="shared" si="3439"/>
        <v>0</v>
      </c>
      <c r="BBN52" s="447"/>
      <c r="BBO52" s="447"/>
      <c r="BBP52" s="447"/>
      <c r="BBQ52" s="447"/>
      <c r="BBR52" s="447"/>
      <c r="BBS52" s="449"/>
      <c r="BBT52" s="450">
        <f t="shared" si="3440"/>
        <v>0</v>
      </c>
      <c r="BBU52" s="463"/>
      <c r="BBV52" s="448"/>
      <c r="BBX52" s="458"/>
      <c r="BBY52" s="447"/>
      <c r="BBZ52" s="447"/>
      <c r="BCA52" s="447"/>
      <c r="BCB52" s="450">
        <f t="shared" si="3441"/>
        <v>0</v>
      </c>
      <c r="BCC52" s="447"/>
      <c r="BCD52" s="447"/>
      <c r="BCE52" s="447"/>
      <c r="BCF52" s="447"/>
      <c r="BCG52" s="447"/>
      <c r="BCH52" s="449"/>
      <c r="BCI52" s="450">
        <f t="shared" si="3442"/>
        <v>0</v>
      </c>
      <c r="BCJ52" s="463"/>
      <c r="BCK52" s="448"/>
      <c r="BCM52" s="458"/>
      <c r="BCN52" s="447"/>
      <c r="BCO52" s="447"/>
      <c r="BCP52" s="447"/>
      <c r="BCQ52" s="450">
        <f t="shared" si="3443"/>
        <v>0</v>
      </c>
      <c r="BCR52" s="447"/>
      <c r="BCS52" s="447"/>
      <c r="BCT52" s="447"/>
      <c r="BCU52" s="447"/>
      <c r="BCV52" s="447"/>
      <c r="BCW52" s="449"/>
      <c r="BCX52" s="450">
        <f t="shared" si="3444"/>
        <v>0</v>
      </c>
      <c r="BCY52" s="463"/>
      <c r="BCZ52" s="448"/>
      <c r="BDB52" s="458"/>
      <c r="BDC52" s="447"/>
      <c r="BDD52" s="447"/>
      <c r="BDE52" s="447"/>
      <c r="BDF52" s="450">
        <f t="shared" si="3445"/>
        <v>0</v>
      </c>
      <c r="BDG52" s="447"/>
      <c r="BDH52" s="447"/>
      <c r="BDI52" s="447"/>
      <c r="BDJ52" s="447"/>
      <c r="BDK52" s="447"/>
      <c r="BDL52" s="449"/>
      <c r="BDM52" s="450">
        <f t="shared" si="3446"/>
        <v>0</v>
      </c>
      <c r="BDN52" s="463"/>
      <c r="BDO52" s="448"/>
      <c r="BDQ52" s="458"/>
      <c r="BDR52" s="447"/>
      <c r="BDS52" s="447"/>
      <c r="BDT52" s="447"/>
      <c r="BDU52" s="450">
        <f t="shared" si="3447"/>
        <v>0</v>
      </c>
      <c r="BDV52" s="447"/>
      <c r="BDW52" s="447"/>
      <c r="BDX52" s="447"/>
      <c r="BDY52" s="447"/>
      <c r="BDZ52" s="447"/>
      <c r="BEA52" s="449"/>
      <c r="BEB52" s="450">
        <f t="shared" si="3448"/>
        <v>0</v>
      </c>
      <c r="BEC52" s="463"/>
      <c r="BED52" s="448"/>
      <c r="BEF52" s="458"/>
      <c r="BEG52" s="447"/>
      <c r="BEH52" s="447"/>
      <c r="BEI52" s="447"/>
      <c r="BEJ52" s="450">
        <f t="shared" si="3449"/>
        <v>0</v>
      </c>
      <c r="BEK52" s="447"/>
      <c r="BEL52" s="447"/>
      <c r="BEM52" s="447"/>
      <c r="BEN52" s="447"/>
      <c r="BEO52" s="447"/>
      <c r="BEP52" s="449"/>
      <c r="BEQ52" s="450">
        <f t="shared" si="3450"/>
        <v>0</v>
      </c>
      <c r="BER52" s="463"/>
      <c r="BES52" s="448"/>
      <c r="BEU52" s="458"/>
      <c r="BEV52" s="447"/>
      <c r="BEW52" s="447"/>
      <c r="BEX52" s="447"/>
      <c r="BEY52" s="450">
        <f t="shared" si="3451"/>
        <v>0</v>
      </c>
      <c r="BEZ52" s="447"/>
      <c r="BFA52" s="447"/>
      <c r="BFB52" s="447"/>
      <c r="BFC52" s="447"/>
      <c r="BFD52" s="447"/>
      <c r="BFE52" s="449"/>
      <c r="BFF52" s="450">
        <f t="shared" si="3452"/>
        <v>0</v>
      </c>
      <c r="BFG52" s="463"/>
      <c r="BFH52" s="448"/>
      <c r="BFJ52" s="458"/>
      <c r="BFK52" s="447"/>
      <c r="BFL52" s="447"/>
      <c r="BFM52" s="447"/>
      <c r="BFN52" s="450">
        <f t="shared" si="3453"/>
        <v>0</v>
      </c>
      <c r="BFO52" s="447"/>
      <c r="BFP52" s="447"/>
      <c r="BFQ52" s="447"/>
      <c r="BFR52" s="447"/>
      <c r="BFS52" s="447"/>
      <c r="BFT52" s="449"/>
      <c r="BFU52" s="450">
        <f t="shared" si="3454"/>
        <v>0</v>
      </c>
      <c r="BFV52" s="463"/>
      <c r="BFW52" s="448"/>
      <c r="BFY52" s="458"/>
      <c r="BFZ52" s="447"/>
      <c r="BGA52" s="447"/>
      <c r="BGB52" s="447"/>
      <c r="BGC52" s="450">
        <f t="shared" si="3455"/>
        <v>0</v>
      </c>
      <c r="BGD52" s="447"/>
      <c r="BGE52" s="447"/>
      <c r="BGF52" s="447"/>
      <c r="BGG52" s="447"/>
      <c r="BGH52" s="447"/>
      <c r="BGI52" s="449"/>
      <c r="BGJ52" s="450">
        <f t="shared" si="3456"/>
        <v>0</v>
      </c>
      <c r="BGK52" s="463"/>
      <c r="BGL52" s="448"/>
      <c r="BGN52" s="458"/>
      <c r="BGO52" s="447"/>
      <c r="BGP52" s="447"/>
      <c r="BGQ52" s="447"/>
      <c r="BGR52" s="450">
        <f t="shared" si="3457"/>
        <v>0</v>
      </c>
      <c r="BGS52" s="447"/>
      <c r="BGT52" s="447"/>
      <c r="BGU52" s="447"/>
      <c r="BGV52" s="447"/>
      <c r="BGW52" s="447"/>
      <c r="BGX52" s="449"/>
      <c r="BGY52" s="450">
        <f t="shared" si="3458"/>
        <v>0</v>
      </c>
      <c r="BGZ52" s="463"/>
      <c r="BHA52" s="448"/>
      <c r="BHC52" s="458"/>
      <c r="BHD52" s="447"/>
      <c r="BHE52" s="447"/>
      <c r="BHF52" s="447"/>
      <c r="BHG52" s="450">
        <f t="shared" si="3459"/>
        <v>0</v>
      </c>
      <c r="BHH52" s="447"/>
      <c r="BHI52" s="447"/>
      <c r="BHJ52" s="447"/>
      <c r="BHK52" s="447"/>
      <c r="BHL52" s="447"/>
      <c r="BHM52" s="449"/>
      <c r="BHN52" s="450">
        <f t="shared" si="3460"/>
        <v>0</v>
      </c>
      <c r="BHO52" s="463"/>
      <c r="BHP52" s="448"/>
      <c r="BHR52" s="458"/>
      <c r="BHS52" s="447"/>
      <c r="BHT52" s="447"/>
      <c r="BHU52" s="447"/>
      <c r="BHV52" s="450">
        <f t="shared" si="3461"/>
        <v>0</v>
      </c>
      <c r="BHW52" s="447"/>
      <c r="BHX52" s="447"/>
      <c r="BHY52" s="447"/>
      <c r="BHZ52" s="447"/>
      <c r="BIA52" s="447"/>
      <c r="BIB52" s="449"/>
      <c r="BIC52" s="450">
        <f t="shared" si="3462"/>
        <v>0</v>
      </c>
      <c r="BID52" s="463"/>
      <c r="BIE52" s="448"/>
      <c r="BIG52" s="458"/>
      <c r="BIH52" s="447"/>
      <c r="BII52" s="447"/>
      <c r="BIJ52" s="447"/>
      <c r="BIK52" s="450">
        <f t="shared" si="3463"/>
        <v>0</v>
      </c>
      <c r="BIL52" s="447"/>
      <c r="BIM52" s="447"/>
      <c r="BIN52" s="447"/>
      <c r="BIO52" s="447"/>
      <c r="BIP52" s="447"/>
      <c r="BIQ52" s="449"/>
      <c r="BIR52" s="450">
        <f t="shared" si="3464"/>
        <v>0</v>
      </c>
      <c r="BIS52" s="463"/>
      <c r="BIT52" s="448"/>
      <c r="BIV52" s="458"/>
      <c r="BIW52" s="447"/>
      <c r="BIX52" s="447"/>
      <c r="BIY52" s="447"/>
      <c r="BIZ52" s="450">
        <f t="shared" si="3465"/>
        <v>0</v>
      </c>
      <c r="BJA52" s="447"/>
      <c r="BJB52" s="447"/>
      <c r="BJC52" s="447"/>
      <c r="BJD52" s="447"/>
      <c r="BJE52" s="447"/>
      <c r="BJF52" s="449"/>
      <c r="BJG52" s="450">
        <f t="shared" si="3466"/>
        <v>0</v>
      </c>
      <c r="BJH52" s="463"/>
      <c r="BJI52" s="448"/>
      <c r="BJK52" s="458"/>
      <c r="BJL52" s="447"/>
      <c r="BJM52" s="447"/>
      <c r="BJN52" s="447"/>
      <c r="BJO52" s="450">
        <f t="shared" si="3467"/>
        <v>0</v>
      </c>
      <c r="BJP52" s="447"/>
      <c r="BJQ52" s="447"/>
      <c r="BJR52" s="447"/>
      <c r="BJS52" s="447"/>
      <c r="BJT52" s="447"/>
      <c r="BJU52" s="449"/>
      <c r="BJV52" s="450">
        <f t="shared" si="3468"/>
        <v>0</v>
      </c>
      <c r="BJW52" s="463"/>
      <c r="BJX52" s="448"/>
      <c r="BJZ52" s="458"/>
      <c r="BKA52" s="447"/>
      <c r="BKB52" s="447"/>
      <c r="BKC52" s="447"/>
      <c r="BKD52" s="450">
        <f t="shared" si="3469"/>
        <v>0</v>
      </c>
      <c r="BKE52" s="447"/>
      <c r="BKF52" s="447"/>
      <c r="BKG52" s="447"/>
      <c r="BKH52" s="447"/>
      <c r="BKI52" s="447"/>
      <c r="BKJ52" s="449"/>
      <c r="BKK52" s="450">
        <f t="shared" si="3470"/>
        <v>0</v>
      </c>
      <c r="BKL52" s="463"/>
      <c r="BKM52" s="448"/>
      <c r="BKO52" s="458"/>
      <c r="BKP52" s="447"/>
      <c r="BKQ52" s="447"/>
      <c r="BKR52" s="447"/>
      <c r="BKS52" s="450">
        <f t="shared" si="3471"/>
        <v>0</v>
      </c>
      <c r="BKT52" s="447"/>
      <c r="BKU52" s="447"/>
      <c r="BKV52" s="447"/>
      <c r="BKW52" s="447"/>
      <c r="BKX52" s="447"/>
      <c r="BKY52" s="449"/>
      <c r="BKZ52" s="450">
        <f t="shared" si="3472"/>
        <v>0</v>
      </c>
      <c r="BLA52" s="463"/>
      <c r="BLB52" s="448"/>
      <c r="BLD52" s="458"/>
      <c r="BLE52" s="447"/>
      <c r="BLF52" s="447"/>
      <c r="BLG52" s="447"/>
      <c r="BLH52" s="450">
        <f t="shared" si="3473"/>
        <v>0</v>
      </c>
      <c r="BLI52" s="447"/>
      <c r="BLJ52" s="447"/>
      <c r="BLK52" s="447"/>
      <c r="BLL52" s="447"/>
      <c r="BLM52" s="447"/>
      <c r="BLN52" s="449"/>
      <c r="BLO52" s="450">
        <f t="shared" si="3474"/>
        <v>0</v>
      </c>
      <c r="BLP52" s="463"/>
      <c r="BLQ52" s="448"/>
      <c r="BLS52" s="458"/>
      <c r="BLT52" s="447"/>
      <c r="BLU52" s="447"/>
      <c r="BLV52" s="447"/>
      <c r="BLW52" s="450">
        <f t="shared" si="3475"/>
        <v>0</v>
      </c>
      <c r="BLX52" s="447"/>
      <c r="BLY52" s="447"/>
      <c r="BLZ52" s="447"/>
      <c r="BMA52" s="447"/>
      <c r="BMB52" s="447"/>
      <c r="BMC52" s="449"/>
      <c r="BMD52" s="450">
        <f t="shared" si="3476"/>
        <v>0</v>
      </c>
      <c r="BME52" s="463"/>
      <c r="BMF52" s="448"/>
      <c r="BMH52" s="458"/>
      <c r="BMI52" s="447"/>
      <c r="BMJ52" s="447"/>
      <c r="BMK52" s="447"/>
      <c r="BML52" s="450">
        <f t="shared" si="3477"/>
        <v>0</v>
      </c>
      <c r="BMM52" s="447"/>
      <c r="BMN52" s="447"/>
      <c r="BMO52" s="447"/>
      <c r="BMP52" s="447"/>
      <c r="BMQ52" s="447"/>
      <c r="BMR52" s="449"/>
      <c r="BMS52" s="450">
        <f t="shared" si="3478"/>
        <v>0</v>
      </c>
      <c r="BMT52" s="463"/>
      <c r="BMU52" s="448"/>
      <c r="BMW52" s="458"/>
      <c r="BMX52" s="447"/>
      <c r="BMY52" s="447"/>
      <c r="BMZ52" s="447"/>
      <c r="BNA52" s="450">
        <f t="shared" si="3479"/>
        <v>0</v>
      </c>
      <c r="BNB52" s="447"/>
      <c r="BNC52" s="447"/>
      <c r="BND52" s="447"/>
      <c r="BNE52" s="447"/>
      <c r="BNF52" s="447"/>
      <c r="BNG52" s="449"/>
      <c r="BNH52" s="450">
        <f t="shared" si="3480"/>
        <v>0</v>
      </c>
      <c r="BNI52" s="463"/>
      <c r="BNJ52" s="448"/>
      <c r="BNL52" s="458"/>
      <c r="BNM52" s="447"/>
      <c r="BNN52" s="447"/>
      <c r="BNO52" s="447"/>
      <c r="BNP52" s="450">
        <f t="shared" si="3481"/>
        <v>0</v>
      </c>
      <c r="BNQ52" s="447"/>
      <c r="BNR52" s="447"/>
      <c r="BNS52" s="447"/>
      <c r="BNT52" s="447"/>
      <c r="BNU52" s="447"/>
      <c r="BNV52" s="449"/>
      <c r="BNW52" s="450">
        <f t="shared" si="3482"/>
        <v>0</v>
      </c>
      <c r="BNX52" s="463"/>
      <c r="BNY52" s="448"/>
      <c r="BOA52" s="458"/>
      <c r="BOB52" s="447"/>
      <c r="BOC52" s="447"/>
      <c r="BOD52" s="447"/>
      <c r="BOE52" s="450">
        <f t="shared" si="3483"/>
        <v>0</v>
      </c>
      <c r="BOF52" s="447"/>
      <c r="BOG52" s="447"/>
      <c r="BOH52" s="447"/>
      <c r="BOI52" s="447"/>
      <c r="BOJ52" s="447"/>
      <c r="BOK52" s="449"/>
      <c r="BOL52" s="450">
        <f t="shared" si="3484"/>
        <v>0</v>
      </c>
      <c r="BOM52" s="463"/>
      <c r="BON52" s="448"/>
      <c r="BOP52" s="458"/>
      <c r="BOQ52" s="447"/>
      <c r="BOR52" s="447"/>
      <c r="BOS52" s="447"/>
      <c r="BOT52" s="450">
        <f t="shared" si="3485"/>
        <v>0</v>
      </c>
      <c r="BOU52" s="447"/>
      <c r="BOV52" s="447"/>
      <c r="BOW52" s="447"/>
      <c r="BOX52" s="447"/>
      <c r="BOY52" s="447"/>
      <c r="BOZ52" s="449"/>
      <c r="BPA52" s="450">
        <f t="shared" si="3486"/>
        <v>0</v>
      </c>
      <c r="BPB52" s="463"/>
      <c r="BPC52" s="448"/>
      <c r="BPE52" s="458"/>
      <c r="BPF52" s="447"/>
      <c r="BPG52" s="447"/>
      <c r="BPH52" s="447"/>
      <c r="BPI52" s="450">
        <f t="shared" si="3487"/>
        <v>0</v>
      </c>
      <c r="BPJ52" s="447"/>
      <c r="BPK52" s="447"/>
      <c r="BPL52" s="447"/>
      <c r="BPM52" s="447"/>
      <c r="BPN52" s="447"/>
      <c r="BPO52" s="449"/>
      <c r="BPP52" s="450">
        <f t="shared" si="3488"/>
        <v>0</v>
      </c>
      <c r="BPQ52" s="463"/>
      <c r="BPR52" s="448"/>
      <c r="BPT52" s="458"/>
      <c r="BPU52" s="447"/>
      <c r="BPV52" s="447"/>
      <c r="BPW52" s="447"/>
      <c r="BPX52" s="450">
        <f t="shared" si="3489"/>
        <v>0</v>
      </c>
      <c r="BPY52" s="447"/>
      <c r="BPZ52" s="447"/>
      <c r="BQA52" s="447"/>
      <c r="BQB52" s="447"/>
      <c r="BQC52" s="447"/>
      <c r="BQD52" s="449"/>
      <c r="BQE52" s="450">
        <f t="shared" si="3490"/>
        <v>0</v>
      </c>
      <c r="BQF52" s="463"/>
      <c r="BQG52" s="448"/>
      <c r="BQI52" s="458"/>
      <c r="BQJ52" s="447"/>
      <c r="BQK52" s="447"/>
      <c r="BQL52" s="447"/>
      <c r="BQM52" s="450">
        <f t="shared" si="3491"/>
        <v>0</v>
      </c>
      <c r="BQN52" s="447"/>
      <c r="BQO52" s="447"/>
      <c r="BQP52" s="447"/>
      <c r="BQQ52" s="447"/>
      <c r="BQR52" s="447"/>
      <c r="BQS52" s="449"/>
      <c r="BQT52" s="450">
        <f t="shared" si="3492"/>
        <v>0</v>
      </c>
      <c r="BQU52" s="463"/>
      <c r="BQV52" s="448"/>
      <c r="BQX52" s="458"/>
      <c r="BQY52" s="447"/>
      <c r="BQZ52" s="447"/>
      <c r="BRA52" s="447"/>
      <c r="BRB52" s="450">
        <f t="shared" si="3493"/>
        <v>0</v>
      </c>
      <c r="BRC52" s="447"/>
      <c r="BRD52" s="447"/>
      <c r="BRE52" s="447"/>
      <c r="BRF52" s="447"/>
      <c r="BRG52" s="447"/>
      <c r="BRH52" s="449"/>
      <c r="BRI52" s="450">
        <f t="shared" si="3494"/>
        <v>0</v>
      </c>
      <c r="BRJ52" s="463"/>
      <c r="BRK52" s="448"/>
      <c r="BRM52" s="458"/>
      <c r="BRN52" s="447"/>
      <c r="BRO52" s="447"/>
      <c r="BRP52" s="447"/>
      <c r="BRQ52" s="450">
        <f t="shared" si="3495"/>
        <v>0</v>
      </c>
      <c r="BRR52" s="447"/>
      <c r="BRS52" s="447"/>
      <c r="BRT52" s="447"/>
      <c r="BRU52" s="447"/>
      <c r="BRV52" s="447"/>
      <c r="BRW52" s="449"/>
      <c r="BRX52" s="450">
        <f t="shared" si="3496"/>
        <v>0</v>
      </c>
      <c r="BRY52" s="463"/>
      <c r="BRZ52" s="448"/>
      <c r="BSB52" s="458"/>
      <c r="BSC52" s="447"/>
      <c r="BSD52" s="447"/>
      <c r="BSE52" s="447"/>
      <c r="BSF52" s="450">
        <f t="shared" si="3497"/>
        <v>0</v>
      </c>
      <c r="BSG52" s="447"/>
      <c r="BSH52" s="447"/>
      <c r="BSI52" s="447"/>
      <c r="BSJ52" s="447"/>
      <c r="BSK52" s="447"/>
      <c r="BSL52" s="449"/>
      <c r="BSM52" s="450">
        <f t="shared" si="3498"/>
        <v>0</v>
      </c>
      <c r="BSN52" s="463"/>
      <c r="BSO52" s="448"/>
      <c r="BSQ52" s="458"/>
      <c r="BSR52" s="447"/>
      <c r="BSS52" s="447"/>
      <c r="BST52" s="447"/>
      <c r="BSU52" s="450">
        <f t="shared" si="3499"/>
        <v>0</v>
      </c>
      <c r="BSV52" s="447"/>
      <c r="BSW52" s="447"/>
      <c r="BSX52" s="447"/>
      <c r="BSY52" s="447"/>
      <c r="BSZ52" s="447"/>
      <c r="BTA52" s="449"/>
      <c r="BTB52" s="450">
        <f t="shared" si="3500"/>
        <v>0</v>
      </c>
      <c r="BTC52" s="463"/>
      <c r="BTD52" s="448"/>
      <c r="BTF52" s="458"/>
      <c r="BTG52" s="447"/>
      <c r="BTH52" s="447"/>
      <c r="BTI52" s="447"/>
      <c r="BTJ52" s="450">
        <f t="shared" si="3501"/>
        <v>0</v>
      </c>
      <c r="BTK52" s="447"/>
      <c r="BTL52" s="447"/>
      <c r="BTM52" s="447"/>
      <c r="BTN52" s="447"/>
      <c r="BTO52" s="447"/>
      <c r="BTP52" s="449"/>
      <c r="BTQ52" s="450">
        <f t="shared" si="3502"/>
        <v>0</v>
      </c>
      <c r="BTR52" s="463"/>
      <c r="BTS52" s="448"/>
      <c r="BTU52" s="458"/>
      <c r="BTV52" s="447"/>
      <c r="BTW52" s="447"/>
      <c r="BTX52" s="447"/>
      <c r="BTY52" s="450">
        <f t="shared" si="3503"/>
        <v>0</v>
      </c>
      <c r="BTZ52" s="447"/>
      <c r="BUA52" s="447"/>
      <c r="BUB52" s="447"/>
      <c r="BUC52" s="447"/>
      <c r="BUD52" s="447"/>
      <c r="BUE52" s="449"/>
      <c r="BUF52" s="450">
        <f t="shared" si="3504"/>
        <v>0</v>
      </c>
      <c r="BUG52" s="463"/>
      <c r="BUH52" s="448"/>
      <c r="BUJ52" s="458"/>
      <c r="BUK52" s="447"/>
      <c r="BUL52" s="447"/>
      <c r="BUM52" s="447"/>
      <c r="BUN52" s="450">
        <f t="shared" si="3505"/>
        <v>0</v>
      </c>
      <c r="BUO52" s="447"/>
      <c r="BUP52" s="447"/>
      <c r="BUQ52" s="447"/>
      <c r="BUR52" s="447"/>
      <c r="BUS52" s="447"/>
      <c r="BUT52" s="449"/>
      <c r="BUU52" s="450">
        <f t="shared" si="3506"/>
        <v>0</v>
      </c>
      <c r="BUV52" s="463"/>
      <c r="BUW52" s="448"/>
      <c r="BUY52" s="458"/>
      <c r="BUZ52" s="447"/>
      <c r="BVA52" s="447"/>
      <c r="BVB52" s="447"/>
      <c r="BVC52" s="450">
        <f t="shared" si="3507"/>
        <v>0</v>
      </c>
      <c r="BVD52" s="447"/>
      <c r="BVE52" s="447"/>
      <c r="BVF52" s="447"/>
      <c r="BVG52" s="447"/>
      <c r="BVH52" s="447"/>
      <c r="BVI52" s="449"/>
      <c r="BVJ52" s="450">
        <f t="shared" si="3508"/>
        <v>0</v>
      </c>
      <c r="BVK52" s="463"/>
      <c r="BVL52" s="448"/>
      <c r="BVN52" s="458"/>
      <c r="BVO52" s="447"/>
      <c r="BVP52" s="447"/>
      <c r="BVQ52" s="447"/>
      <c r="BVR52" s="450">
        <f t="shared" si="3509"/>
        <v>0</v>
      </c>
      <c r="BVS52" s="447"/>
      <c r="BVT52" s="447"/>
      <c r="BVU52" s="447"/>
      <c r="BVV52" s="447"/>
      <c r="BVW52" s="447"/>
      <c r="BVX52" s="449"/>
      <c r="BVY52" s="450">
        <f t="shared" si="3510"/>
        <v>0</v>
      </c>
      <c r="BVZ52" s="463"/>
      <c r="BWA52" s="448"/>
    </row>
    <row r="53" spans="2:1951" ht="15" customHeight="1" x14ac:dyDescent="0.2">
      <c r="B53" s="452" t="s">
        <v>322</v>
      </c>
      <c r="C53" s="447"/>
      <c r="D53" s="447"/>
      <c r="E53" s="447"/>
      <c r="F53" s="447"/>
      <c r="G53" s="450">
        <f t="shared" si="3251"/>
        <v>0</v>
      </c>
      <c r="H53" s="447"/>
      <c r="I53" s="447"/>
      <c r="J53" s="447"/>
      <c r="K53" s="447"/>
      <c r="L53" s="447"/>
      <c r="M53" s="449"/>
      <c r="N53" s="450">
        <f t="shared" si="3252"/>
        <v>0</v>
      </c>
      <c r="O53" s="463"/>
      <c r="P53" s="448"/>
      <c r="R53" s="458"/>
      <c r="S53" s="447"/>
      <c r="T53" s="447"/>
      <c r="U53" s="447"/>
      <c r="V53" s="450">
        <f t="shared" si="3253"/>
        <v>0</v>
      </c>
      <c r="W53" s="447"/>
      <c r="X53" s="447"/>
      <c r="Y53" s="447"/>
      <c r="Z53" s="447"/>
      <c r="AA53" s="447"/>
      <c r="AB53" s="449"/>
      <c r="AC53" s="450">
        <f t="shared" si="3254"/>
        <v>0</v>
      </c>
      <c r="AD53" s="463"/>
      <c r="AE53" s="448"/>
      <c r="AG53" s="458"/>
      <c r="AH53" s="447"/>
      <c r="AI53" s="447"/>
      <c r="AJ53" s="447"/>
      <c r="AK53" s="450">
        <f t="shared" si="3255"/>
        <v>0</v>
      </c>
      <c r="AL53" s="447"/>
      <c r="AM53" s="447"/>
      <c r="AN53" s="447"/>
      <c r="AO53" s="447"/>
      <c r="AP53" s="447"/>
      <c r="AQ53" s="449"/>
      <c r="AR53" s="450">
        <f t="shared" si="3256"/>
        <v>0</v>
      </c>
      <c r="AS53" s="463"/>
      <c r="AT53" s="448"/>
      <c r="AV53" s="458"/>
      <c r="AW53" s="447"/>
      <c r="AX53" s="447"/>
      <c r="AY53" s="447"/>
      <c r="AZ53" s="450">
        <f t="shared" si="3257"/>
        <v>0</v>
      </c>
      <c r="BA53" s="447"/>
      <c r="BB53" s="447"/>
      <c r="BC53" s="447"/>
      <c r="BD53" s="447"/>
      <c r="BE53" s="447"/>
      <c r="BF53" s="449"/>
      <c r="BG53" s="450">
        <f t="shared" si="3258"/>
        <v>0</v>
      </c>
      <c r="BH53" s="463"/>
      <c r="BI53" s="448"/>
      <c r="BK53" s="458"/>
      <c r="BL53" s="447"/>
      <c r="BM53" s="447"/>
      <c r="BN53" s="447"/>
      <c r="BO53" s="450">
        <f t="shared" si="3259"/>
        <v>0</v>
      </c>
      <c r="BP53" s="447"/>
      <c r="BQ53" s="447"/>
      <c r="BR53" s="447"/>
      <c r="BS53" s="447"/>
      <c r="BT53" s="447"/>
      <c r="BU53" s="449"/>
      <c r="BV53" s="450">
        <f t="shared" si="3260"/>
        <v>0</v>
      </c>
      <c r="BW53" s="463"/>
      <c r="BX53" s="448"/>
      <c r="BZ53" s="458"/>
      <c r="CA53" s="447"/>
      <c r="CB53" s="447"/>
      <c r="CC53" s="447"/>
      <c r="CD53" s="450">
        <f t="shared" si="3261"/>
        <v>0</v>
      </c>
      <c r="CE53" s="447"/>
      <c r="CF53" s="447"/>
      <c r="CG53" s="447"/>
      <c r="CH53" s="447"/>
      <c r="CI53" s="447"/>
      <c r="CJ53" s="449"/>
      <c r="CK53" s="450">
        <f t="shared" si="3262"/>
        <v>0</v>
      </c>
      <c r="CL53" s="463"/>
      <c r="CM53" s="448"/>
      <c r="CO53" s="458"/>
      <c r="CP53" s="447"/>
      <c r="CQ53" s="447"/>
      <c r="CR53" s="447"/>
      <c r="CS53" s="450">
        <f t="shared" si="3263"/>
        <v>0</v>
      </c>
      <c r="CT53" s="447"/>
      <c r="CU53" s="447"/>
      <c r="CV53" s="447"/>
      <c r="CW53" s="447"/>
      <c r="CX53" s="447"/>
      <c r="CY53" s="449"/>
      <c r="CZ53" s="450">
        <f t="shared" si="3264"/>
        <v>0</v>
      </c>
      <c r="DA53" s="463"/>
      <c r="DB53" s="448"/>
      <c r="DD53" s="458"/>
      <c r="DE53" s="447"/>
      <c r="DF53" s="447"/>
      <c r="DG53" s="447"/>
      <c r="DH53" s="450">
        <f t="shared" si="3265"/>
        <v>0</v>
      </c>
      <c r="DI53" s="447"/>
      <c r="DJ53" s="447"/>
      <c r="DK53" s="447"/>
      <c r="DL53" s="447"/>
      <c r="DM53" s="447"/>
      <c r="DN53" s="449"/>
      <c r="DO53" s="450">
        <f t="shared" si="3266"/>
        <v>0</v>
      </c>
      <c r="DP53" s="463"/>
      <c r="DQ53" s="448"/>
      <c r="DS53" s="458"/>
      <c r="DT53" s="447"/>
      <c r="DU53" s="447"/>
      <c r="DV53" s="447"/>
      <c r="DW53" s="450">
        <f t="shared" si="3267"/>
        <v>0</v>
      </c>
      <c r="DX53" s="447"/>
      <c r="DY53" s="447"/>
      <c r="DZ53" s="447"/>
      <c r="EA53" s="447"/>
      <c r="EB53" s="447"/>
      <c r="EC53" s="449"/>
      <c r="ED53" s="450">
        <f t="shared" si="3268"/>
        <v>0</v>
      </c>
      <c r="EE53" s="463"/>
      <c r="EF53" s="448"/>
      <c r="EH53" s="458"/>
      <c r="EI53" s="447"/>
      <c r="EJ53" s="447"/>
      <c r="EK53" s="447"/>
      <c r="EL53" s="450">
        <f t="shared" si="3269"/>
        <v>0</v>
      </c>
      <c r="EM53" s="447"/>
      <c r="EN53" s="447"/>
      <c r="EO53" s="447"/>
      <c r="EP53" s="447"/>
      <c r="EQ53" s="447"/>
      <c r="ER53" s="449"/>
      <c r="ES53" s="450">
        <f t="shared" si="3270"/>
        <v>0</v>
      </c>
      <c r="ET53" s="463"/>
      <c r="EU53" s="448"/>
      <c r="EW53" s="458"/>
      <c r="EX53" s="447"/>
      <c r="EY53" s="447"/>
      <c r="EZ53" s="447"/>
      <c r="FA53" s="450">
        <f t="shared" si="3271"/>
        <v>0</v>
      </c>
      <c r="FB53" s="447"/>
      <c r="FC53" s="447"/>
      <c r="FD53" s="447"/>
      <c r="FE53" s="447"/>
      <c r="FF53" s="447"/>
      <c r="FG53" s="449"/>
      <c r="FH53" s="450">
        <f t="shared" si="3272"/>
        <v>0</v>
      </c>
      <c r="FI53" s="463"/>
      <c r="FJ53" s="448"/>
      <c r="FL53" s="458"/>
      <c r="FM53" s="447"/>
      <c r="FN53" s="447"/>
      <c r="FO53" s="447"/>
      <c r="FP53" s="450">
        <f t="shared" si="3273"/>
        <v>0</v>
      </c>
      <c r="FQ53" s="447"/>
      <c r="FR53" s="447"/>
      <c r="FS53" s="447"/>
      <c r="FT53" s="447"/>
      <c r="FU53" s="447"/>
      <c r="FV53" s="449"/>
      <c r="FW53" s="450">
        <f t="shared" si="3274"/>
        <v>0</v>
      </c>
      <c r="FX53" s="463"/>
      <c r="FY53" s="448"/>
      <c r="GA53" s="458"/>
      <c r="GB53" s="447"/>
      <c r="GC53" s="447"/>
      <c r="GD53" s="447"/>
      <c r="GE53" s="450">
        <f t="shared" si="3275"/>
        <v>0</v>
      </c>
      <c r="GF53" s="447"/>
      <c r="GG53" s="447"/>
      <c r="GH53" s="447"/>
      <c r="GI53" s="447"/>
      <c r="GJ53" s="447"/>
      <c r="GK53" s="449"/>
      <c r="GL53" s="450">
        <f t="shared" si="3276"/>
        <v>0</v>
      </c>
      <c r="GM53" s="463"/>
      <c r="GN53" s="448"/>
      <c r="GP53" s="458"/>
      <c r="GQ53" s="447"/>
      <c r="GR53" s="447"/>
      <c r="GS53" s="447"/>
      <c r="GT53" s="450">
        <f t="shared" si="3277"/>
        <v>0</v>
      </c>
      <c r="GU53" s="447"/>
      <c r="GV53" s="447"/>
      <c r="GW53" s="447"/>
      <c r="GX53" s="447"/>
      <c r="GY53" s="447"/>
      <c r="GZ53" s="449"/>
      <c r="HA53" s="450">
        <f t="shared" si="3278"/>
        <v>0</v>
      </c>
      <c r="HB53" s="463"/>
      <c r="HC53" s="448"/>
      <c r="HE53" s="458"/>
      <c r="HF53" s="447"/>
      <c r="HG53" s="447"/>
      <c r="HH53" s="447"/>
      <c r="HI53" s="450">
        <f t="shared" si="3279"/>
        <v>0</v>
      </c>
      <c r="HJ53" s="447"/>
      <c r="HK53" s="447"/>
      <c r="HL53" s="447"/>
      <c r="HM53" s="447"/>
      <c r="HN53" s="447"/>
      <c r="HO53" s="449"/>
      <c r="HP53" s="450">
        <f t="shared" si="3280"/>
        <v>0</v>
      </c>
      <c r="HQ53" s="463"/>
      <c r="HR53" s="448"/>
      <c r="HT53" s="458"/>
      <c r="HU53" s="447"/>
      <c r="HV53" s="447"/>
      <c r="HW53" s="447"/>
      <c r="HX53" s="450">
        <f t="shared" si="3281"/>
        <v>0</v>
      </c>
      <c r="HY53" s="447"/>
      <c r="HZ53" s="447"/>
      <c r="IA53" s="447"/>
      <c r="IB53" s="447"/>
      <c r="IC53" s="447"/>
      <c r="ID53" s="449"/>
      <c r="IE53" s="450">
        <f t="shared" si="3282"/>
        <v>0</v>
      </c>
      <c r="IF53" s="463"/>
      <c r="IG53" s="448"/>
      <c r="II53" s="458"/>
      <c r="IJ53" s="447"/>
      <c r="IK53" s="447"/>
      <c r="IL53" s="447"/>
      <c r="IM53" s="450">
        <f t="shared" si="3283"/>
        <v>0</v>
      </c>
      <c r="IN53" s="447"/>
      <c r="IO53" s="447"/>
      <c r="IP53" s="447"/>
      <c r="IQ53" s="447"/>
      <c r="IR53" s="447"/>
      <c r="IS53" s="449"/>
      <c r="IT53" s="450">
        <f t="shared" si="3284"/>
        <v>0</v>
      </c>
      <c r="IU53" s="463"/>
      <c r="IV53" s="448"/>
      <c r="IX53" s="458"/>
      <c r="IY53" s="447"/>
      <c r="IZ53" s="447"/>
      <c r="JA53" s="447"/>
      <c r="JB53" s="450">
        <f t="shared" si="3285"/>
        <v>0</v>
      </c>
      <c r="JC53" s="447"/>
      <c r="JD53" s="447"/>
      <c r="JE53" s="447"/>
      <c r="JF53" s="447"/>
      <c r="JG53" s="447"/>
      <c r="JH53" s="449"/>
      <c r="JI53" s="450">
        <f t="shared" si="3286"/>
        <v>0</v>
      </c>
      <c r="JJ53" s="463"/>
      <c r="JK53" s="448"/>
      <c r="JM53" s="458"/>
      <c r="JN53" s="447"/>
      <c r="JO53" s="447"/>
      <c r="JP53" s="447"/>
      <c r="JQ53" s="450">
        <f t="shared" si="3287"/>
        <v>0</v>
      </c>
      <c r="JR53" s="447"/>
      <c r="JS53" s="447"/>
      <c r="JT53" s="447"/>
      <c r="JU53" s="447"/>
      <c r="JV53" s="447"/>
      <c r="JW53" s="449"/>
      <c r="JX53" s="450">
        <f t="shared" si="3288"/>
        <v>0</v>
      </c>
      <c r="JY53" s="463"/>
      <c r="JZ53" s="448"/>
      <c r="KB53" s="458"/>
      <c r="KC53" s="447"/>
      <c r="KD53" s="447"/>
      <c r="KE53" s="447"/>
      <c r="KF53" s="450">
        <f t="shared" si="3289"/>
        <v>0</v>
      </c>
      <c r="KG53" s="447"/>
      <c r="KH53" s="447"/>
      <c r="KI53" s="447"/>
      <c r="KJ53" s="447"/>
      <c r="KK53" s="447"/>
      <c r="KL53" s="449"/>
      <c r="KM53" s="450">
        <f t="shared" si="3290"/>
        <v>0</v>
      </c>
      <c r="KN53" s="463"/>
      <c r="KO53" s="448"/>
      <c r="KQ53" s="458"/>
      <c r="KR53" s="447"/>
      <c r="KS53" s="447"/>
      <c r="KT53" s="447"/>
      <c r="KU53" s="450">
        <f t="shared" si="3291"/>
        <v>0</v>
      </c>
      <c r="KV53" s="447"/>
      <c r="KW53" s="447"/>
      <c r="KX53" s="447"/>
      <c r="KY53" s="447"/>
      <c r="KZ53" s="447"/>
      <c r="LA53" s="449"/>
      <c r="LB53" s="450">
        <f t="shared" si="3292"/>
        <v>0</v>
      </c>
      <c r="LC53" s="463"/>
      <c r="LD53" s="448"/>
      <c r="LF53" s="458"/>
      <c r="LG53" s="447"/>
      <c r="LH53" s="447"/>
      <c r="LI53" s="447"/>
      <c r="LJ53" s="450">
        <f t="shared" si="3293"/>
        <v>0</v>
      </c>
      <c r="LK53" s="447"/>
      <c r="LL53" s="447"/>
      <c r="LM53" s="447"/>
      <c r="LN53" s="447"/>
      <c r="LO53" s="447"/>
      <c r="LP53" s="449"/>
      <c r="LQ53" s="450">
        <f t="shared" si="3294"/>
        <v>0</v>
      </c>
      <c r="LR53" s="463"/>
      <c r="LS53" s="448"/>
      <c r="LU53" s="458"/>
      <c r="LV53" s="447"/>
      <c r="LW53" s="447"/>
      <c r="LX53" s="447"/>
      <c r="LY53" s="450">
        <f t="shared" si="3295"/>
        <v>0</v>
      </c>
      <c r="LZ53" s="447"/>
      <c r="MA53" s="447"/>
      <c r="MB53" s="447"/>
      <c r="MC53" s="447"/>
      <c r="MD53" s="447"/>
      <c r="ME53" s="449"/>
      <c r="MF53" s="450">
        <f t="shared" si="3296"/>
        <v>0</v>
      </c>
      <c r="MG53" s="463"/>
      <c r="MH53" s="448"/>
      <c r="MJ53" s="458"/>
      <c r="MK53" s="447"/>
      <c r="ML53" s="447"/>
      <c r="MM53" s="447"/>
      <c r="MN53" s="450">
        <f t="shared" si="3297"/>
        <v>0</v>
      </c>
      <c r="MO53" s="447"/>
      <c r="MP53" s="447"/>
      <c r="MQ53" s="447"/>
      <c r="MR53" s="447"/>
      <c r="MS53" s="447"/>
      <c r="MT53" s="449"/>
      <c r="MU53" s="450">
        <f t="shared" si="3298"/>
        <v>0</v>
      </c>
      <c r="MV53" s="463"/>
      <c r="MW53" s="448"/>
      <c r="MY53" s="458"/>
      <c r="MZ53" s="447"/>
      <c r="NA53" s="447"/>
      <c r="NB53" s="447"/>
      <c r="NC53" s="450">
        <f t="shared" si="3299"/>
        <v>0</v>
      </c>
      <c r="ND53" s="447"/>
      <c r="NE53" s="447"/>
      <c r="NF53" s="447"/>
      <c r="NG53" s="447"/>
      <c r="NH53" s="447"/>
      <c r="NI53" s="449"/>
      <c r="NJ53" s="450">
        <f t="shared" si="3300"/>
        <v>0</v>
      </c>
      <c r="NK53" s="463"/>
      <c r="NL53" s="448"/>
      <c r="NN53" s="458"/>
      <c r="NO53" s="447"/>
      <c r="NP53" s="447"/>
      <c r="NQ53" s="447"/>
      <c r="NR53" s="450">
        <f t="shared" si="3301"/>
        <v>0</v>
      </c>
      <c r="NS53" s="447"/>
      <c r="NT53" s="447"/>
      <c r="NU53" s="447"/>
      <c r="NV53" s="447"/>
      <c r="NW53" s="447"/>
      <c r="NX53" s="449"/>
      <c r="NY53" s="450">
        <f t="shared" si="3302"/>
        <v>0</v>
      </c>
      <c r="NZ53" s="463"/>
      <c r="OA53" s="448"/>
      <c r="OC53" s="458"/>
      <c r="OD53" s="447"/>
      <c r="OE53" s="447"/>
      <c r="OF53" s="447"/>
      <c r="OG53" s="450">
        <f t="shared" si="3303"/>
        <v>0</v>
      </c>
      <c r="OH53" s="447"/>
      <c r="OI53" s="447"/>
      <c r="OJ53" s="447"/>
      <c r="OK53" s="447"/>
      <c r="OL53" s="447"/>
      <c r="OM53" s="449"/>
      <c r="ON53" s="450">
        <f t="shared" si="3304"/>
        <v>0</v>
      </c>
      <c r="OO53" s="463"/>
      <c r="OP53" s="448"/>
      <c r="OR53" s="458"/>
      <c r="OS53" s="447"/>
      <c r="OT53" s="447"/>
      <c r="OU53" s="447"/>
      <c r="OV53" s="450">
        <f t="shared" si="3305"/>
        <v>0</v>
      </c>
      <c r="OW53" s="447"/>
      <c r="OX53" s="447"/>
      <c r="OY53" s="447"/>
      <c r="OZ53" s="447"/>
      <c r="PA53" s="447"/>
      <c r="PB53" s="449"/>
      <c r="PC53" s="450">
        <f t="shared" si="3306"/>
        <v>0</v>
      </c>
      <c r="PD53" s="463"/>
      <c r="PE53" s="448"/>
      <c r="PG53" s="458"/>
      <c r="PH53" s="447"/>
      <c r="PI53" s="447"/>
      <c r="PJ53" s="447"/>
      <c r="PK53" s="450">
        <f t="shared" si="3307"/>
        <v>0</v>
      </c>
      <c r="PL53" s="447"/>
      <c r="PM53" s="447"/>
      <c r="PN53" s="447"/>
      <c r="PO53" s="447"/>
      <c r="PP53" s="447"/>
      <c r="PQ53" s="449"/>
      <c r="PR53" s="450">
        <f t="shared" si="3308"/>
        <v>0</v>
      </c>
      <c r="PS53" s="463"/>
      <c r="PT53" s="448"/>
      <c r="PV53" s="458"/>
      <c r="PW53" s="447"/>
      <c r="PX53" s="447"/>
      <c r="PY53" s="447"/>
      <c r="PZ53" s="450">
        <f t="shared" si="3309"/>
        <v>0</v>
      </c>
      <c r="QA53" s="447"/>
      <c r="QB53" s="447"/>
      <c r="QC53" s="447"/>
      <c r="QD53" s="447"/>
      <c r="QE53" s="447"/>
      <c r="QF53" s="449"/>
      <c r="QG53" s="450">
        <f t="shared" si="3310"/>
        <v>0</v>
      </c>
      <c r="QH53" s="463"/>
      <c r="QI53" s="448"/>
      <c r="QK53" s="458"/>
      <c r="QL53" s="447"/>
      <c r="QM53" s="447"/>
      <c r="QN53" s="447"/>
      <c r="QO53" s="450">
        <f t="shared" si="3311"/>
        <v>0</v>
      </c>
      <c r="QP53" s="447"/>
      <c r="QQ53" s="447"/>
      <c r="QR53" s="447"/>
      <c r="QS53" s="447"/>
      <c r="QT53" s="447"/>
      <c r="QU53" s="449"/>
      <c r="QV53" s="450">
        <f t="shared" si="3312"/>
        <v>0</v>
      </c>
      <c r="QW53" s="463"/>
      <c r="QX53" s="448"/>
      <c r="QZ53" s="458"/>
      <c r="RA53" s="447"/>
      <c r="RB53" s="447"/>
      <c r="RC53" s="447"/>
      <c r="RD53" s="450">
        <f t="shared" si="3313"/>
        <v>0</v>
      </c>
      <c r="RE53" s="447"/>
      <c r="RF53" s="447"/>
      <c r="RG53" s="447"/>
      <c r="RH53" s="447"/>
      <c r="RI53" s="447"/>
      <c r="RJ53" s="449"/>
      <c r="RK53" s="450">
        <f t="shared" si="3314"/>
        <v>0</v>
      </c>
      <c r="RL53" s="463"/>
      <c r="RM53" s="448"/>
      <c r="RO53" s="458"/>
      <c r="RP53" s="447"/>
      <c r="RQ53" s="447"/>
      <c r="RR53" s="447"/>
      <c r="RS53" s="450">
        <f t="shared" si="3315"/>
        <v>0</v>
      </c>
      <c r="RT53" s="447"/>
      <c r="RU53" s="447"/>
      <c r="RV53" s="447"/>
      <c r="RW53" s="447"/>
      <c r="RX53" s="447"/>
      <c r="RY53" s="449"/>
      <c r="RZ53" s="450">
        <f t="shared" si="3316"/>
        <v>0</v>
      </c>
      <c r="SA53" s="463"/>
      <c r="SB53" s="448"/>
      <c r="SD53" s="458"/>
      <c r="SE53" s="447"/>
      <c r="SF53" s="447"/>
      <c r="SG53" s="447"/>
      <c r="SH53" s="450">
        <f t="shared" si="3317"/>
        <v>0</v>
      </c>
      <c r="SI53" s="447"/>
      <c r="SJ53" s="447"/>
      <c r="SK53" s="447"/>
      <c r="SL53" s="447"/>
      <c r="SM53" s="447"/>
      <c r="SN53" s="449"/>
      <c r="SO53" s="450">
        <f t="shared" si="3318"/>
        <v>0</v>
      </c>
      <c r="SP53" s="463"/>
      <c r="SQ53" s="448"/>
      <c r="SS53" s="458"/>
      <c r="ST53" s="447"/>
      <c r="SU53" s="447"/>
      <c r="SV53" s="447"/>
      <c r="SW53" s="450">
        <f t="shared" si="3319"/>
        <v>0</v>
      </c>
      <c r="SX53" s="447"/>
      <c r="SY53" s="447"/>
      <c r="SZ53" s="447"/>
      <c r="TA53" s="447"/>
      <c r="TB53" s="447"/>
      <c r="TC53" s="449"/>
      <c r="TD53" s="450">
        <f t="shared" si="3320"/>
        <v>0</v>
      </c>
      <c r="TE53" s="463"/>
      <c r="TF53" s="448"/>
      <c r="TH53" s="458"/>
      <c r="TI53" s="447"/>
      <c r="TJ53" s="447"/>
      <c r="TK53" s="447"/>
      <c r="TL53" s="450">
        <f t="shared" si="3321"/>
        <v>0</v>
      </c>
      <c r="TM53" s="447"/>
      <c r="TN53" s="447"/>
      <c r="TO53" s="447"/>
      <c r="TP53" s="447"/>
      <c r="TQ53" s="447"/>
      <c r="TR53" s="449"/>
      <c r="TS53" s="450">
        <f t="shared" si="3322"/>
        <v>0</v>
      </c>
      <c r="TT53" s="463"/>
      <c r="TU53" s="448"/>
      <c r="TW53" s="458"/>
      <c r="TX53" s="447"/>
      <c r="TY53" s="447"/>
      <c r="TZ53" s="447"/>
      <c r="UA53" s="450">
        <f t="shared" si="3323"/>
        <v>0</v>
      </c>
      <c r="UB53" s="447"/>
      <c r="UC53" s="447"/>
      <c r="UD53" s="447"/>
      <c r="UE53" s="447"/>
      <c r="UF53" s="447"/>
      <c r="UG53" s="449"/>
      <c r="UH53" s="450">
        <f t="shared" si="3324"/>
        <v>0</v>
      </c>
      <c r="UI53" s="463"/>
      <c r="UJ53" s="448"/>
      <c r="UL53" s="458"/>
      <c r="UM53" s="447"/>
      <c r="UN53" s="447"/>
      <c r="UO53" s="447"/>
      <c r="UP53" s="450">
        <f t="shared" si="3325"/>
        <v>0</v>
      </c>
      <c r="UQ53" s="447"/>
      <c r="UR53" s="447"/>
      <c r="US53" s="447"/>
      <c r="UT53" s="447"/>
      <c r="UU53" s="447"/>
      <c r="UV53" s="449"/>
      <c r="UW53" s="450">
        <f t="shared" si="3326"/>
        <v>0</v>
      </c>
      <c r="UX53" s="463"/>
      <c r="UY53" s="448"/>
      <c r="VA53" s="458"/>
      <c r="VB53" s="447"/>
      <c r="VC53" s="447"/>
      <c r="VD53" s="447"/>
      <c r="VE53" s="450">
        <f t="shared" si="3327"/>
        <v>0</v>
      </c>
      <c r="VF53" s="447"/>
      <c r="VG53" s="447"/>
      <c r="VH53" s="447"/>
      <c r="VI53" s="447"/>
      <c r="VJ53" s="447"/>
      <c r="VK53" s="449"/>
      <c r="VL53" s="450">
        <f t="shared" si="3328"/>
        <v>0</v>
      </c>
      <c r="VM53" s="463"/>
      <c r="VN53" s="448"/>
      <c r="VP53" s="458"/>
      <c r="VQ53" s="447"/>
      <c r="VR53" s="447"/>
      <c r="VS53" s="447"/>
      <c r="VT53" s="450">
        <f t="shared" si="3329"/>
        <v>0</v>
      </c>
      <c r="VU53" s="447"/>
      <c r="VV53" s="447"/>
      <c r="VW53" s="447"/>
      <c r="VX53" s="447"/>
      <c r="VY53" s="447"/>
      <c r="VZ53" s="449"/>
      <c r="WA53" s="450">
        <f t="shared" si="3330"/>
        <v>0</v>
      </c>
      <c r="WB53" s="463"/>
      <c r="WC53" s="448"/>
      <c r="WE53" s="458"/>
      <c r="WF53" s="447"/>
      <c r="WG53" s="447"/>
      <c r="WH53" s="447"/>
      <c r="WI53" s="450">
        <f t="shared" si="3331"/>
        <v>0</v>
      </c>
      <c r="WJ53" s="447"/>
      <c r="WK53" s="447"/>
      <c r="WL53" s="447"/>
      <c r="WM53" s="447"/>
      <c r="WN53" s="447"/>
      <c r="WO53" s="449"/>
      <c r="WP53" s="450">
        <f t="shared" si="3332"/>
        <v>0</v>
      </c>
      <c r="WQ53" s="463"/>
      <c r="WR53" s="448"/>
      <c r="WT53" s="458"/>
      <c r="WU53" s="447"/>
      <c r="WV53" s="447"/>
      <c r="WW53" s="447"/>
      <c r="WX53" s="450">
        <f t="shared" si="3333"/>
        <v>0</v>
      </c>
      <c r="WY53" s="447"/>
      <c r="WZ53" s="447"/>
      <c r="XA53" s="447"/>
      <c r="XB53" s="447"/>
      <c r="XC53" s="447"/>
      <c r="XD53" s="449"/>
      <c r="XE53" s="450">
        <f t="shared" si="3334"/>
        <v>0</v>
      </c>
      <c r="XF53" s="463"/>
      <c r="XG53" s="448"/>
      <c r="XI53" s="458"/>
      <c r="XJ53" s="447"/>
      <c r="XK53" s="447"/>
      <c r="XL53" s="447"/>
      <c r="XM53" s="450">
        <f t="shared" si="3335"/>
        <v>0</v>
      </c>
      <c r="XN53" s="447"/>
      <c r="XO53" s="447"/>
      <c r="XP53" s="447"/>
      <c r="XQ53" s="447"/>
      <c r="XR53" s="447"/>
      <c r="XS53" s="449"/>
      <c r="XT53" s="450">
        <f t="shared" si="3336"/>
        <v>0</v>
      </c>
      <c r="XU53" s="463"/>
      <c r="XV53" s="448"/>
      <c r="XX53" s="458"/>
      <c r="XY53" s="447"/>
      <c r="XZ53" s="447"/>
      <c r="YA53" s="447"/>
      <c r="YB53" s="450">
        <f t="shared" si="3337"/>
        <v>0</v>
      </c>
      <c r="YC53" s="447"/>
      <c r="YD53" s="447"/>
      <c r="YE53" s="447"/>
      <c r="YF53" s="447"/>
      <c r="YG53" s="447"/>
      <c r="YH53" s="449"/>
      <c r="YI53" s="450">
        <f t="shared" si="3338"/>
        <v>0</v>
      </c>
      <c r="YJ53" s="463"/>
      <c r="YK53" s="448"/>
      <c r="YM53" s="458"/>
      <c r="YN53" s="447"/>
      <c r="YO53" s="447"/>
      <c r="YP53" s="447"/>
      <c r="YQ53" s="450">
        <f t="shared" si="3339"/>
        <v>0</v>
      </c>
      <c r="YR53" s="447"/>
      <c r="YS53" s="447"/>
      <c r="YT53" s="447"/>
      <c r="YU53" s="447"/>
      <c r="YV53" s="447"/>
      <c r="YW53" s="449"/>
      <c r="YX53" s="450">
        <f t="shared" si="3340"/>
        <v>0</v>
      </c>
      <c r="YY53" s="463"/>
      <c r="YZ53" s="448"/>
      <c r="ZB53" s="458"/>
      <c r="ZC53" s="447"/>
      <c r="ZD53" s="447"/>
      <c r="ZE53" s="447"/>
      <c r="ZF53" s="450">
        <f t="shared" si="3341"/>
        <v>0</v>
      </c>
      <c r="ZG53" s="447"/>
      <c r="ZH53" s="447"/>
      <c r="ZI53" s="447"/>
      <c r="ZJ53" s="447"/>
      <c r="ZK53" s="447"/>
      <c r="ZL53" s="449"/>
      <c r="ZM53" s="450">
        <f t="shared" si="3342"/>
        <v>0</v>
      </c>
      <c r="ZN53" s="463"/>
      <c r="ZO53" s="448"/>
      <c r="ZQ53" s="458"/>
      <c r="ZR53" s="447"/>
      <c r="ZS53" s="447"/>
      <c r="ZT53" s="447"/>
      <c r="ZU53" s="450">
        <f t="shared" si="3343"/>
        <v>0</v>
      </c>
      <c r="ZV53" s="447"/>
      <c r="ZW53" s="447"/>
      <c r="ZX53" s="447"/>
      <c r="ZY53" s="447"/>
      <c r="ZZ53" s="447"/>
      <c r="AAA53" s="449"/>
      <c r="AAB53" s="450">
        <f t="shared" si="3344"/>
        <v>0</v>
      </c>
      <c r="AAC53" s="463"/>
      <c r="AAD53" s="448"/>
      <c r="AAF53" s="458"/>
      <c r="AAG53" s="447"/>
      <c r="AAH53" s="447"/>
      <c r="AAI53" s="447"/>
      <c r="AAJ53" s="450">
        <f t="shared" si="3345"/>
        <v>0</v>
      </c>
      <c r="AAK53" s="447"/>
      <c r="AAL53" s="447"/>
      <c r="AAM53" s="447"/>
      <c r="AAN53" s="447"/>
      <c r="AAO53" s="447"/>
      <c r="AAP53" s="449"/>
      <c r="AAQ53" s="450">
        <f t="shared" si="3346"/>
        <v>0</v>
      </c>
      <c r="AAR53" s="463"/>
      <c r="AAS53" s="448"/>
      <c r="AAU53" s="458"/>
      <c r="AAV53" s="447"/>
      <c r="AAW53" s="447"/>
      <c r="AAX53" s="447"/>
      <c r="AAY53" s="450">
        <f t="shared" si="3347"/>
        <v>0</v>
      </c>
      <c r="AAZ53" s="447"/>
      <c r="ABA53" s="447"/>
      <c r="ABB53" s="447"/>
      <c r="ABC53" s="447"/>
      <c r="ABD53" s="447"/>
      <c r="ABE53" s="449"/>
      <c r="ABF53" s="450">
        <f t="shared" si="3348"/>
        <v>0</v>
      </c>
      <c r="ABG53" s="463"/>
      <c r="ABH53" s="448"/>
      <c r="ABJ53" s="458"/>
      <c r="ABK53" s="447"/>
      <c r="ABL53" s="447"/>
      <c r="ABM53" s="447"/>
      <c r="ABN53" s="450">
        <f t="shared" si="3349"/>
        <v>0</v>
      </c>
      <c r="ABO53" s="447"/>
      <c r="ABP53" s="447"/>
      <c r="ABQ53" s="447"/>
      <c r="ABR53" s="447"/>
      <c r="ABS53" s="447"/>
      <c r="ABT53" s="449"/>
      <c r="ABU53" s="450">
        <f t="shared" si="3350"/>
        <v>0</v>
      </c>
      <c r="ABV53" s="463"/>
      <c r="ABW53" s="448"/>
      <c r="ABY53" s="458"/>
      <c r="ABZ53" s="447"/>
      <c r="ACA53" s="447"/>
      <c r="ACB53" s="447"/>
      <c r="ACC53" s="450">
        <f t="shared" si="3351"/>
        <v>0</v>
      </c>
      <c r="ACD53" s="447"/>
      <c r="ACE53" s="447"/>
      <c r="ACF53" s="447"/>
      <c r="ACG53" s="447"/>
      <c r="ACH53" s="447"/>
      <c r="ACI53" s="449"/>
      <c r="ACJ53" s="450">
        <f t="shared" si="3352"/>
        <v>0</v>
      </c>
      <c r="ACK53" s="463"/>
      <c r="ACL53" s="448"/>
      <c r="ACN53" s="458"/>
      <c r="ACO53" s="447"/>
      <c r="ACP53" s="447"/>
      <c r="ACQ53" s="447"/>
      <c r="ACR53" s="450">
        <f t="shared" si="3353"/>
        <v>0</v>
      </c>
      <c r="ACS53" s="447"/>
      <c r="ACT53" s="447"/>
      <c r="ACU53" s="447"/>
      <c r="ACV53" s="447"/>
      <c r="ACW53" s="447"/>
      <c r="ACX53" s="449"/>
      <c r="ACY53" s="450">
        <f t="shared" si="3354"/>
        <v>0</v>
      </c>
      <c r="ACZ53" s="463"/>
      <c r="ADA53" s="448"/>
      <c r="ADC53" s="458"/>
      <c r="ADD53" s="447"/>
      <c r="ADE53" s="447"/>
      <c r="ADF53" s="447"/>
      <c r="ADG53" s="450">
        <f t="shared" si="3355"/>
        <v>0</v>
      </c>
      <c r="ADH53" s="447"/>
      <c r="ADI53" s="447"/>
      <c r="ADJ53" s="447"/>
      <c r="ADK53" s="447"/>
      <c r="ADL53" s="447"/>
      <c r="ADM53" s="449"/>
      <c r="ADN53" s="450">
        <f t="shared" si="3356"/>
        <v>0</v>
      </c>
      <c r="ADO53" s="463"/>
      <c r="ADP53" s="448"/>
      <c r="ADR53" s="458"/>
      <c r="ADS53" s="447"/>
      <c r="ADT53" s="447"/>
      <c r="ADU53" s="447"/>
      <c r="ADV53" s="450">
        <f t="shared" si="3357"/>
        <v>0</v>
      </c>
      <c r="ADW53" s="447"/>
      <c r="ADX53" s="447"/>
      <c r="ADY53" s="447"/>
      <c r="ADZ53" s="447"/>
      <c r="AEA53" s="447"/>
      <c r="AEB53" s="449"/>
      <c r="AEC53" s="450">
        <f t="shared" si="3358"/>
        <v>0</v>
      </c>
      <c r="AED53" s="463"/>
      <c r="AEE53" s="448"/>
      <c r="AEG53" s="458"/>
      <c r="AEH53" s="447"/>
      <c r="AEI53" s="447"/>
      <c r="AEJ53" s="447"/>
      <c r="AEK53" s="450">
        <f t="shared" si="3359"/>
        <v>0</v>
      </c>
      <c r="AEL53" s="447"/>
      <c r="AEM53" s="447"/>
      <c r="AEN53" s="447"/>
      <c r="AEO53" s="447"/>
      <c r="AEP53" s="447"/>
      <c r="AEQ53" s="449"/>
      <c r="AER53" s="450">
        <f t="shared" si="3360"/>
        <v>0</v>
      </c>
      <c r="AES53" s="463"/>
      <c r="AET53" s="448"/>
      <c r="AEV53" s="458"/>
      <c r="AEW53" s="447"/>
      <c r="AEX53" s="447"/>
      <c r="AEY53" s="447"/>
      <c r="AEZ53" s="450">
        <f t="shared" si="3361"/>
        <v>0</v>
      </c>
      <c r="AFA53" s="447"/>
      <c r="AFB53" s="447"/>
      <c r="AFC53" s="447"/>
      <c r="AFD53" s="447"/>
      <c r="AFE53" s="447"/>
      <c r="AFF53" s="449"/>
      <c r="AFG53" s="450">
        <f t="shared" si="3362"/>
        <v>0</v>
      </c>
      <c r="AFH53" s="463"/>
      <c r="AFI53" s="448"/>
      <c r="AFK53" s="458"/>
      <c r="AFL53" s="447"/>
      <c r="AFM53" s="447"/>
      <c r="AFN53" s="447"/>
      <c r="AFO53" s="450">
        <f t="shared" si="3363"/>
        <v>0</v>
      </c>
      <c r="AFP53" s="447"/>
      <c r="AFQ53" s="447"/>
      <c r="AFR53" s="447"/>
      <c r="AFS53" s="447"/>
      <c r="AFT53" s="447"/>
      <c r="AFU53" s="449"/>
      <c r="AFV53" s="450">
        <f t="shared" si="3364"/>
        <v>0</v>
      </c>
      <c r="AFW53" s="463"/>
      <c r="AFX53" s="448"/>
      <c r="AFZ53" s="458"/>
      <c r="AGA53" s="447"/>
      <c r="AGB53" s="447"/>
      <c r="AGC53" s="447"/>
      <c r="AGD53" s="450">
        <f t="shared" si="3365"/>
        <v>0</v>
      </c>
      <c r="AGE53" s="447"/>
      <c r="AGF53" s="447"/>
      <c r="AGG53" s="447"/>
      <c r="AGH53" s="447"/>
      <c r="AGI53" s="447"/>
      <c r="AGJ53" s="449"/>
      <c r="AGK53" s="450">
        <f t="shared" si="3366"/>
        <v>0</v>
      </c>
      <c r="AGL53" s="463"/>
      <c r="AGM53" s="448"/>
      <c r="AGO53" s="458"/>
      <c r="AGP53" s="447"/>
      <c r="AGQ53" s="447"/>
      <c r="AGR53" s="447"/>
      <c r="AGS53" s="450">
        <f t="shared" si="3367"/>
        <v>0</v>
      </c>
      <c r="AGT53" s="447"/>
      <c r="AGU53" s="447"/>
      <c r="AGV53" s="447"/>
      <c r="AGW53" s="447"/>
      <c r="AGX53" s="447"/>
      <c r="AGY53" s="449"/>
      <c r="AGZ53" s="450">
        <f t="shared" si="3368"/>
        <v>0</v>
      </c>
      <c r="AHA53" s="463"/>
      <c r="AHB53" s="448"/>
      <c r="AHD53" s="458"/>
      <c r="AHE53" s="447"/>
      <c r="AHF53" s="447"/>
      <c r="AHG53" s="447"/>
      <c r="AHH53" s="450">
        <f t="shared" si="3369"/>
        <v>0</v>
      </c>
      <c r="AHI53" s="447"/>
      <c r="AHJ53" s="447"/>
      <c r="AHK53" s="447"/>
      <c r="AHL53" s="447"/>
      <c r="AHM53" s="447"/>
      <c r="AHN53" s="449"/>
      <c r="AHO53" s="450">
        <f t="shared" si="3370"/>
        <v>0</v>
      </c>
      <c r="AHP53" s="463"/>
      <c r="AHQ53" s="448"/>
      <c r="AHS53" s="458"/>
      <c r="AHT53" s="447"/>
      <c r="AHU53" s="447"/>
      <c r="AHV53" s="447"/>
      <c r="AHW53" s="450">
        <f t="shared" si="3371"/>
        <v>0</v>
      </c>
      <c r="AHX53" s="447"/>
      <c r="AHY53" s="447"/>
      <c r="AHZ53" s="447"/>
      <c r="AIA53" s="447"/>
      <c r="AIB53" s="447"/>
      <c r="AIC53" s="449"/>
      <c r="AID53" s="450">
        <f t="shared" si="3372"/>
        <v>0</v>
      </c>
      <c r="AIE53" s="463"/>
      <c r="AIF53" s="448"/>
      <c r="AIH53" s="458"/>
      <c r="AII53" s="447"/>
      <c r="AIJ53" s="447"/>
      <c r="AIK53" s="447"/>
      <c r="AIL53" s="450">
        <f t="shared" si="3373"/>
        <v>0</v>
      </c>
      <c r="AIM53" s="447"/>
      <c r="AIN53" s="447"/>
      <c r="AIO53" s="447"/>
      <c r="AIP53" s="447"/>
      <c r="AIQ53" s="447"/>
      <c r="AIR53" s="449"/>
      <c r="AIS53" s="450">
        <f t="shared" si="3374"/>
        <v>0</v>
      </c>
      <c r="AIT53" s="463"/>
      <c r="AIU53" s="448"/>
      <c r="AIW53" s="458"/>
      <c r="AIX53" s="447"/>
      <c r="AIY53" s="447"/>
      <c r="AIZ53" s="447"/>
      <c r="AJA53" s="450">
        <f t="shared" si="3375"/>
        <v>0</v>
      </c>
      <c r="AJB53" s="447"/>
      <c r="AJC53" s="447"/>
      <c r="AJD53" s="447"/>
      <c r="AJE53" s="447"/>
      <c r="AJF53" s="447"/>
      <c r="AJG53" s="449"/>
      <c r="AJH53" s="450">
        <f t="shared" si="3376"/>
        <v>0</v>
      </c>
      <c r="AJI53" s="463"/>
      <c r="AJJ53" s="448"/>
      <c r="AJL53" s="458"/>
      <c r="AJM53" s="447"/>
      <c r="AJN53" s="447"/>
      <c r="AJO53" s="447"/>
      <c r="AJP53" s="450">
        <f t="shared" si="3377"/>
        <v>0</v>
      </c>
      <c r="AJQ53" s="447"/>
      <c r="AJR53" s="447"/>
      <c r="AJS53" s="447"/>
      <c r="AJT53" s="447"/>
      <c r="AJU53" s="447"/>
      <c r="AJV53" s="449"/>
      <c r="AJW53" s="450">
        <f t="shared" si="3378"/>
        <v>0</v>
      </c>
      <c r="AJX53" s="463"/>
      <c r="AJY53" s="448"/>
      <c r="AKA53" s="458"/>
      <c r="AKB53" s="447"/>
      <c r="AKC53" s="447"/>
      <c r="AKD53" s="447"/>
      <c r="AKE53" s="450">
        <f t="shared" si="3379"/>
        <v>0</v>
      </c>
      <c r="AKF53" s="447"/>
      <c r="AKG53" s="447"/>
      <c r="AKH53" s="447"/>
      <c r="AKI53" s="447"/>
      <c r="AKJ53" s="447"/>
      <c r="AKK53" s="449"/>
      <c r="AKL53" s="450">
        <f t="shared" si="3380"/>
        <v>0</v>
      </c>
      <c r="AKM53" s="463"/>
      <c r="AKN53" s="448"/>
      <c r="AKP53" s="458"/>
      <c r="AKQ53" s="447"/>
      <c r="AKR53" s="447"/>
      <c r="AKS53" s="447"/>
      <c r="AKT53" s="450">
        <f t="shared" si="3381"/>
        <v>0</v>
      </c>
      <c r="AKU53" s="447"/>
      <c r="AKV53" s="447"/>
      <c r="AKW53" s="447"/>
      <c r="AKX53" s="447"/>
      <c r="AKY53" s="447"/>
      <c r="AKZ53" s="449"/>
      <c r="ALA53" s="450">
        <f t="shared" si="3382"/>
        <v>0</v>
      </c>
      <c r="ALB53" s="463"/>
      <c r="ALC53" s="448"/>
      <c r="ALE53" s="458"/>
      <c r="ALF53" s="447"/>
      <c r="ALG53" s="447"/>
      <c r="ALH53" s="447"/>
      <c r="ALI53" s="450">
        <f t="shared" si="3383"/>
        <v>0</v>
      </c>
      <c r="ALJ53" s="447"/>
      <c r="ALK53" s="447"/>
      <c r="ALL53" s="447"/>
      <c r="ALM53" s="447"/>
      <c r="ALN53" s="447"/>
      <c r="ALO53" s="449"/>
      <c r="ALP53" s="450">
        <f t="shared" si="3384"/>
        <v>0</v>
      </c>
      <c r="ALQ53" s="463"/>
      <c r="ALR53" s="448"/>
      <c r="ALT53" s="458"/>
      <c r="ALU53" s="447"/>
      <c r="ALV53" s="447"/>
      <c r="ALW53" s="447"/>
      <c r="ALX53" s="450">
        <f t="shared" si="3385"/>
        <v>0</v>
      </c>
      <c r="ALY53" s="447"/>
      <c r="ALZ53" s="447"/>
      <c r="AMA53" s="447"/>
      <c r="AMB53" s="447"/>
      <c r="AMC53" s="447"/>
      <c r="AMD53" s="449"/>
      <c r="AME53" s="450">
        <f t="shared" si="3386"/>
        <v>0</v>
      </c>
      <c r="AMF53" s="463"/>
      <c r="AMG53" s="448"/>
      <c r="AMI53" s="458"/>
      <c r="AMJ53" s="447"/>
      <c r="AMK53" s="447"/>
      <c r="AML53" s="447"/>
      <c r="AMM53" s="450">
        <f t="shared" si="3387"/>
        <v>0</v>
      </c>
      <c r="AMN53" s="447"/>
      <c r="AMO53" s="447"/>
      <c r="AMP53" s="447"/>
      <c r="AMQ53" s="447"/>
      <c r="AMR53" s="447"/>
      <c r="AMS53" s="449"/>
      <c r="AMT53" s="450">
        <f t="shared" si="3388"/>
        <v>0</v>
      </c>
      <c r="AMU53" s="463"/>
      <c r="AMV53" s="448"/>
      <c r="AMX53" s="458"/>
      <c r="AMY53" s="447"/>
      <c r="AMZ53" s="447"/>
      <c r="ANA53" s="447"/>
      <c r="ANB53" s="450">
        <f t="shared" si="3389"/>
        <v>0</v>
      </c>
      <c r="ANC53" s="447"/>
      <c r="AND53" s="447"/>
      <c r="ANE53" s="447"/>
      <c r="ANF53" s="447"/>
      <c r="ANG53" s="447"/>
      <c r="ANH53" s="449"/>
      <c r="ANI53" s="450">
        <f t="shared" si="3390"/>
        <v>0</v>
      </c>
      <c r="ANJ53" s="463"/>
      <c r="ANK53" s="448"/>
      <c r="ANM53" s="458"/>
      <c r="ANN53" s="447"/>
      <c r="ANO53" s="447"/>
      <c r="ANP53" s="447"/>
      <c r="ANQ53" s="450">
        <f t="shared" si="3391"/>
        <v>0</v>
      </c>
      <c r="ANR53" s="447"/>
      <c r="ANS53" s="447"/>
      <c r="ANT53" s="447"/>
      <c r="ANU53" s="447"/>
      <c r="ANV53" s="447"/>
      <c r="ANW53" s="449"/>
      <c r="ANX53" s="450">
        <f t="shared" si="3392"/>
        <v>0</v>
      </c>
      <c r="ANY53" s="463"/>
      <c r="ANZ53" s="448"/>
      <c r="AOB53" s="458"/>
      <c r="AOC53" s="447"/>
      <c r="AOD53" s="447"/>
      <c r="AOE53" s="447"/>
      <c r="AOF53" s="450">
        <f t="shared" si="3393"/>
        <v>0</v>
      </c>
      <c r="AOG53" s="447"/>
      <c r="AOH53" s="447"/>
      <c r="AOI53" s="447"/>
      <c r="AOJ53" s="447"/>
      <c r="AOK53" s="447"/>
      <c r="AOL53" s="449"/>
      <c r="AOM53" s="450">
        <f t="shared" si="3394"/>
        <v>0</v>
      </c>
      <c r="AON53" s="463"/>
      <c r="AOO53" s="448"/>
      <c r="AOQ53" s="458"/>
      <c r="AOR53" s="447"/>
      <c r="AOS53" s="447"/>
      <c r="AOT53" s="447"/>
      <c r="AOU53" s="450">
        <f t="shared" si="3395"/>
        <v>0</v>
      </c>
      <c r="AOV53" s="447"/>
      <c r="AOW53" s="447"/>
      <c r="AOX53" s="447"/>
      <c r="AOY53" s="447"/>
      <c r="AOZ53" s="447"/>
      <c r="APA53" s="449"/>
      <c r="APB53" s="450">
        <f t="shared" si="3396"/>
        <v>0</v>
      </c>
      <c r="APC53" s="463"/>
      <c r="APD53" s="448"/>
      <c r="APF53" s="458"/>
      <c r="APG53" s="447"/>
      <c r="APH53" s="447"/>
      <c r="API53" s="447"/>
      <c r="APJ53" s="450">
        <f t="shared" si="3397"/>
        <v>0</v>
      </c>
      <c r="APK53" s="447"/>
      <c r="APL53" s="447"/>
      <c r="APM53" s="447"/>
      <c r="APN53" s="447"/>
      <c r="APO53" s="447"/>
      <c r="APP53" s="449"/>
      <c r="APQ53" s="450">
        <f t="shared" si="3398"/>
        <v>0</v>
      </c>
      <c r="APR53" s="463"/>
      <c r="APS53" s="448"/>
      <c r="APU53" s="458"/>
      <c r="APV53" s="447"/>
      <c r="APW53" s="447"/>
      <c r="APX53" s="447"/>
      <c r="APY53" s="450">
        <f t="shared" si="3399"/>
        <v>0</v>
      </c>
      <c r="APZ53" s="447"/>
      <c r="AQA53" s="447"/>
      <c r="AQB53" s="447"/>
      <c r="AQC53" s="447"/>
      <c r="AQD53" s="447"/>
      <c r="AQE53" s="449"/>
      <c r="AQF53" s="450">
        <f t="shared" si="3400"/>
        <v>0</v>
      </c>
      <c r="AQG53" s="463"/>
      <c r="AQH53" s="448"/>
      <c r="AQJ53" s="458"/>
      <c r="AQK53" s="447"/>
      <c r="AQL53" s="447"/>
      <c r="AQM53" s="447"/>
      <c r="AQN53" s="450">
        <f t="shared" si="3401"/>
        <v>0</v>
      </c>
      <c r="AQO53" s="447"/>
      <c r="AQP53" s="447"/>
      <c r="AQQ53" s="447"/>
      <c r="AQR53" s="447"/>
      <c r="AQS53" s="447"/>
      <c r="AQT53" s="449"/>
      <c r="AQU53" s="450">
        <f t="shared" si="3402"/>
        <v>0</v>
      </c>
      <c r="AQV53" s="463"/>
      <c r="AQW53" s="448"/>
      <c r="AQY53" s="458"/>
      <c r="AQZ53" s="447"/>
      <c r="ARA53" s="447"/>
      <c r="ARB53" s="447"/>
      <c r="ARC53" s="450">
        <f t="shared" si="3403"/>
        <v>0</v>
      </c>
      <c r="ARD53" s="447"/>
      <c r="ARE53" s="447"/>
      <c r="ARF53" s="447"/>
      <c r="ARG53" s="447"/>
      <c r="ARH53" s="447"/>
      <c r="ARI53" s="449"/>
      <c r="ARJ53" s="450">
        <f t="shared" si="3404"/>
        <v>0</v>
      </c>
      <c r="ARK53" s="463"/>
      <c r="ARL53" s="448"/>
      <c r="ARN53" s="458"/>
      <c r="ARO53" s="447"/>
      <c r="ARP53" s="447"/>
      <c r="ARQ53" s="447"/>
      <c r="ARR53" s="450">
        <f t="shared" si="3405"/>
        <v>0</v>
      </c>
      <c r="ARS53" s="447"/>
      <c r="ART53" s="447"/>
      <c r="ARU53" s="447"/>
      <c r="ARV53" s="447"/>
      <c r="ARW53" s="447"/>
      <c r="ARX53" s="449"/>
      <c r="ARY53" s="450">
        <f t="shared" si="3406"/>
        <v>0</v>
      </c>
      <c r="ARZ53" s="463"/>
      <c r="ASA53" s="448"/>
      <c r="ASC53" s="458"/>
      <c r="ASD53" s="447"/>
      <c r="ASE53" s="447"/>
      <c r="ASF53" s="447"/>
      <c r="ASG53" s="450">
        <f t="shared" si="3407"/>
        <v>0</v>
      </c>
      <c r="ASH53" s="447"/>
      <c r="ASI53" s="447"/>
      <c r="ASJ53" s="447"/>
      <c r="ASK53" s="447"/>
      <c r="ASL53" s="447"/>
      <c r="ASM53" s="449"/>
      <c r="ASN53" s="450">
        <f t="shared" si="3408"/>
        <v>0</v>
      </c>
      <c r="ASO53" s="463"/>
      <c r="ASP53" s="448"/>
      <c r="ASR53" s="458"/>
      <c r="ASS53" s="447"/>
      <c r="AST53" s="447"/>
      <c r="ASU53" s="447"/>
      <c r="ASV53" s="450">
        <f t="shared" si="3409"/>
        <v>0</v>
      </c>
      <c r="ASW53" s="447"/>
      <c r="ASX53" s="447"/>
      <c r="ASY53" s="447"/>
      <c r="ASZ53" s="447"/>
      <c r="ATA53" s="447"/>
      <c r="ATB53" s="449"/>
      <c r="ATC53" s="450">
        <f t="shared" si="3410"/>
        <v>0</v>
      </c>
      <c r="ATD53" s="463"/>
      <c r="ATE53" s="448"/>
      <c r="ATG53" s="458"/>
      <c r="ATH53" s="447"/>
      <c r="ATI53" s="447"/>
      <c r="ATJ53" s="447"/>
      <c r="ATK53" s="450">
        <f t="shared" si="3411"/>
        <v>0</v>
      </c>
      <c r="ATL53" s="447"/>
      <c r="ATM53" s="447"/>
      <c r="ATN53" s="447"/>
      <c r="ATO53" s="447"/>
      <c r="ATP53" s="447"/>
      <c r="ATQ53" s="449"/>
      <c r="ATR53" s="450">
        <f t="shared" si="3412"/>
        <v>0</v>
      </c>
      <c r="ATS53" s="463"/>
      <c r="ATT53" s="448"/>
      <c r="ATV53" s="458"/>
      <c r="ATW53" s="447"/>
      <c r="ATX53" s="447"/>
      <c r="ATY53" s="447"/>
      <c r="ATZ53" s="450">
        <f t="shared" si="3413"/>
        <v>0</v>
      </c>
      <c r="AUA53" s="447"/>
      <c r="AUB53" s="447"/>
      <c r="AUC53" s="447"/>
      <c r="AUD53" s="447"/>
      <c r="AUE53" s="447"/>
      <c r="AUF53" s="449"/>
      <c r="AUG53" s="450">
        <f t="shared" si="3414"/>
        <v>0</v>
      </c>
      <c r="AUH53" s="463"/>
      <c r="AUI53" s="448"/>
      <c r="AUK53" s="458"/>
      <c r="AUL53" s="447"/>
      <c r="AUM53" s="447"/>
      <c r="AUN53" s="447"/>
      <c r="AUO53" s="450">
        <f t="shared" si="3415"/>
        <v>0</v>
      </c>
      <c r="AUP53" s="447"/>
      <c r="AUQ53" s="447"/>
      <c r="AUR53" s="447"/>
      <c r="AUS53" s="447"/>
      <c r="AUT53" s="447"/>
      <c r="AUU53" s="449"/>
      <c r="AUV53" s="450">
        <f t="shared" si="3416"/>
        <v>0</v>
      </c>
      <c r="AUW53" s="463"/>
      <c r="AUX53" s="448"/>
      <c r="AUZ53" s="458"/>
      <c r="AVA53" s="447"/>
      <c r="AVB53" s="447"/>
      <c r="AVC53" s="447"/>
      <c r="AVD53" s="450">
        <f t="shared" si="3417"/>
        <v>0</v>
      </c>
      <c r="AVE53" s="447"/>
      <c r="AVF53" s="447"/>
      <c r="AVG53" s="447"/>
      <c r="AVH53" s="447"/>
      <c r="AVI53" s="447"/>
      <c r="AVJ53" s="449"/>
      <c r="AVK53" s="450">
        <f t="shared" si="3418"/>
        <v>0</v>
      </c>
      <c r="AVL53" s="463"/>
      <c r="AVM53" s="448"/>
      <c r="AVO53" s="458"/>
      <c r="AVP53" s="447"/>
      <c r="AVQ53" s="447"/>
      <c r="AVR53" s="447"/>
      <c r="AVS53" s="450">
        <f t="shared" si="3419"/>
        <v>0</v>
      </c>
      <c r="AVT53" s="447"/>
      <c r="AVU53" s="447"/>
      <c r="AVV53" s="447"/>
      <c r="AVW53" s="447"/>
      <c r="AVX53" s="447"/>
      <c r="AVY53" s="449"/>
      <c r="AVZ53" s="450">
        <f t="shared" si="3420"/>
        <v>0</v>
      </c>
      <c r="AWA53" s="463"/>
      <c r="AWB53" s="448"/>
      <c r="AWD53" s="458"/>
      <c r="AWE53" s="447"/>
      <c r="AWF53" s="447"/>
      <c r="AWG53" s="447"/>
      <c r="AWH53" s="450">
        <f t="shared" si="3421"/>
        <v>0</v>
      </c>
      <c r="AWI53" s="447"/>
      <c r="AWJ53" s="447"/>
      <c r="AWK53" s="447"/>
      <c r="AWL53" s="447"/>
      <c r="AWM53" s="447"/>
      <c r="AWN53" s="449"/>
      <c r="AWO53" s="450">
        <f t="shared" si="3422"/>
        <v>0</v>
      </c>
      <c r="AWP53" s="463"/>
      <c r="AWQ53" s="448"/>
      <c r="AWS53" s="458"/>
      <c r="AWT53" s="447"/>
      <c r="AWU53" s="447"/>
      <c r="AWV53" s="447"/>
      <c r="AWW53" s="450">
        <f t="shared" si="3423"/>
        <v>0</v>
      </c>
      <c r="AWX53" s="447"/>
      <c r="AWY53" s="447"/>
      <c r="AWZ53" s="447"/>
      <c r="AXA53" s="447"/>
      <c r="AXB53" s="447"/>
      <c r="AXC53" s="449"/>
      <c r="AXD53" s="450">
        <f t="shared" si="3424"/>
        <v>0</v>
      </c>
      <c r="AXE53" s="463"/>
      <c r="AXF53" s="448"/>
      <c r="AXH53" s="458"/>
      <c r="AXI53" s="447"/>
      <c r="AXJ53" s="447"/>
      <c r="AXK53" s="447"/>
      <c r="AXL53" s="450">
        <f t="shared" si="3425"/>
        <v>0</v>
      </c>
      <c r="AXM53" s="447"/>
      <c r="AXN53" s="447"/>
      <c r="AXO53" s="447"/>
      <c r="AXP53" s="447"/>
      <c r="AXQ53" s="447"/>
      <c r="AXR53" s="449"/>
      <c r="AXS53" s="450">
        <f t="shared" si="3426"/>
        <v>0</v>
      </c>
      <c r="AXT53" s="463"/>
      <c r="AXU53" s="448"/>
      <c r="AXW53" s="458"/>
      <c r="AXX53" s="447"/>
      <c r="AXY53" s="447"/>
      <c r="AXZ53" s="447"/>
      <c r="AYA53" s="450">
        <f t="shared" si="3427"/>
        <v>0</v>
      </c>
      <c r="AYB53" s="447"/>
      <c r="AYC53" s="447"/>
      <c r="AYD53" s="447"/>
      <c r="AYE53" s="447"/>
      <c r="AYF53" s="447"/>
      <c r="AYG53" s="449"/>
      <c r="AYH53" s="450">
        <f t="shared" si="3428"/>
        <v>0</v>
      </c>
      <c r="AYI53" s="463"/>
      <c r="AYJ53" s="448"/>
      <c r="AYL53" s="458"/>
      <c r="AYM53" s="447"/>
      <c r="AYN53" s="447"/>
      <c r="AYO53" s="447"/>
      <c r="AYP53" s="450">
        <f t="shared" si="3429"/>
        <v>0</v>
      </c>
      <c r="AYQ53" s="447"/>
      <c r="AYR53" s="447"/>
      <c r="AYS53" s="447"/>
      <c r="AYT53" s="447"/>
      <c r="AYU53" s="447"/>
      <c r="AYV53" s="449"/>
      <c r="AYW53" s="450">
        <f t="shared" si="3430"/>
        <v>0</v>
      </c>
      <c r="AYX53" s="463"/>
      <c r="AYY53" s="448"/>
      <c r="AZA53" s="458"/>
      <c r="AZB53" s="447"/>
      <c r="AZC53" s="447"/>
      <c r="AZD53" s="447"/>
      <c r="AZE53" s="450">
        <f t="shared" si="3431"/>
        <v>0</v>
      </c>
      <c r="AZF53" s="447"/>
      <c r="AZG53" s="447"/>
      <c r="AZH53" s="447"/>
      <c r="AZI53" s="447"/>
      <c r="AZJ53" s="447"/>
      <c r="AZK53" s="449"/>
      <c r="AZL53" s="450">
        <f t="shared" si="3432"/>
        <v>0</v>
      </c>
      <c r="AZM53" s="463"/>
      <c r="AZN53" s="448"/>
      <c r="AZP53" s="458"/>
      <c r="AZQ53" s="447"/>
      <c r="AZR53" s="447"/>
      <c r="AZS53" s="447"/>
      <c r="AZT53" s="450">
        <f t="shared" si="3433"/>
        <v>0</v>
      </c>
      <c r="AZU53" s="447"/>
      <c r="AZV53" s="447"/>
      <c r="AZW53" s="447"/>
      <c r="AZX53" s="447"/>
      <c r="AZY53" s="447"/>
      <c r="AZZ53" s="449"/>
      <c r="BAA53" s="450">
        <f t="shared" si="3434"/>
        <v>0</v>
      </c>
      <c r="BAB53" s="463"/>
      <c r="BAC53" s="448"/>
      <c r="BAE53" s="458"/>
      <c r="BAF53" s="447"/>
      <c r="BAG53" s="447"/>
      <c r="BAH53" s="447"/>
      <c r="BAI53" s="450">
        <f t="shared" si="3435"/>
        <v>0</v>
      </c>
      <c r="BAJ53" s="447"/>
      <c r="BAK53" s="447"/>
      <c r="BAL53" s="447"/>
      <c r="BAM53" s="447"/>
      <c r="BAN53" s="447"/>
      <c r="BAO53" s="449"/>
      <c r="BAP53" s="450">
        <f t="shared" si="3436"/>
        <v>0</v>
      </c>
      <c r="BAQ53" s="463"/>
      <c r="BAR53" s="448"/>
      <c r="BAT53" s="458"/>
      <c r="BAU53" s="447"/>
      <c r="BAV53" s="447"/>
      <c r="BAW53" s="447"/>
      <c r="BAX53" s="450">
        <f t="shared" si="3437"/>
        <v>0</v>
      </c>
      <c r="BAY53" s="447"/>
      <c r="BAZ53" s="447"/>
      <c r="BBA53" s="447"/>
      <c r="BBB53" s="447"/>
      <c r="BBC53" s="447"/>
      <c r="BBD53" s="449"/>
      <c r="BBE53" s="450">
        <f t="shared" si="3438"/>
        <v>0</v>
      </c>
      <c r="BBF53" s="463"/>
      <c r="BBG53" s="448"/>
      <c r="BBI53" s="458"/>
      <c r="BBJ53" s="447"/>
      <c r="BBK53" s="447"/>
      <c r="BBL53" s="447"/>
      <c r="BBM53" s="450">
        <f t="shared" si="3439"/>
        <v>0</v>
      </c>
      <c r="BBN53" s="447"/>
      <c r="BBO53" s="447"/>
      <c r="BBP53" s="447"/>
      <c r="BBQ53" s="447"/>
      <c r="BBR53" s="447"/>
      <c r="BBS53" s="449"/>
      <c r="BBT53" s="450">
        <f t="shared" si="3440"/>
        <v>0</v>
      </c>
      <c r="BBU53" s="463"/>
      <c r="BBV53" s="448"/>
      <c r="BBX53" s="458"/>
      <c r="BBY53" s="447"/>
      <c r="BBZ53" s="447"/>
      <c r="BCA53" s="447"/>
      <c r="BCB53" s="450">
        <f t="shared" si="3441"/>
        <v>0</v>
      </c>
      <c r="BCC53" s="447"/>
      <c r="BCD53" s="447"/>
      <c r="BCE53" s="447"/>
      <c r="BCF53" s="447"/>
      <c r="BCG53" s="447"/>
      <c r="BCH53" s="449"/>
      <c r="BCI53" s="450">
        <f t="shared" si="3442"/>
        <v>0</v>
      </c>
      <c r="BCJ53" s="463"/>
      <c r="BCK53" s="448"/>
      <c r="BCM53" s="458"/>
      <c r="BCN53" s="447"/>
      <c r="BCO53" s="447"/>
      <c r="BCP53" s="447"/>
      <c r="BCQ53" s="450">
        <f t="shared" si="3443"/>
        <v>0</v>
      </c>
      <c r="BCR53" s="447"/>
      <c r="BCS53" s="447"/>
      <c r="BCT53" s="447"/>
      <c r="BCU53" s="447"/>
      <c r="BCV53" s="447"/>
      <c r="BCW53" s="449"/>
      <c r="BCX53" s="450">
        <f t="shared" si="3444"/>
        <v>0</v>
      </c>
      <c r="BCY53" s="463"/>
      <c r="BCZ53" s="448"/>
      <c r="BDB53" s="458"/>
      <c r="BDC53" s="447"/>
      <c r="BDD53" s="447"/>
      <c r="BDE53" s="447"/>
      <c r="BDF53" s="450">
        <f t="shared" si="3445"/>
        <v>0</v>
      </c>
      <c r="BDG53" s="447"/>
      <c r="BDH53" s="447"/>
      <c r="BDI53" s="447"/>
      <c r="BDJ53" s="447"/>
      <c r="BDK53" s="447"/>
      <c r="BDL53" s="449"/>
      <c r="BDM53" s="450">
        <f t="shared" si="3446"/>
        <v>0</v>
      </c>
      <c r="BDN53" s="463"/>
      <c r="BDO53" s="448"/>
      <c r="BDQ53" s="458"/>
      <c r="BDR53" s="447"/>
      <c r="BDS53" s="447"/>
      <c r="BDT53" s="447"/>
      <c r="BDU53" s="450">
        <f t="shared" si="3447"/>
        <v>0</v>
      </c>
      <c r="BDV53" s="447"/>
      <c r="BDW53" s="447"/>
      <c r="BDX53" s="447"/>
      <c r="BDY53" s="447"/>
      <c r="BDZ53" s="447"/>
      <c r="BEA53" s="449"/>
      <c r="BEB53" s="450">
        <f t="shared" si="3448"/>
        <v>0</v>
      </c>
      <c r="BEC53" s="463"/>
      <c r="BED53" s="448"/>
      <c r="BEF53" s="458"/>
      <c r="BEG53" s="447"/>
      <c r="BEH53" s="447"/>
      <c r="BEI53" s="447"/>
      <c r="BEJ53" s="450">
        <f t="shared" si="3449"/>
        <v>0</v>
      </c>
      <c r="BEK53" s="447"/>
      <c r="BEL53" s="447"/>
      <c r="BEM53" s="447"/>
      <c r="BEN53" s="447"/>
      <c r="BEO53" s="447"/>
      <c r="BEP53" s="449"/>
      <c r="BEQ53" s="450">
        <f t="shared" si="3450"/>
        <v>0</v>
      </c>
      <c r="BER53" s="463"/>
      <c r="BES53" s="448"/>
      <c r="BEU53" s="458"/>
      <c r="BEV53" s="447"/>
      <c r="BEW53" s="447"/>
      <c r="BEX53" s="447"/>
      <c r="BEY53" s="450">
        <f t="shared" si="3451"/>
        <v>0</v>
      </c>
      <c r="BEZ53" s="447"/>
      <c r="BFA53" s="447"/>
      <c r="BFB53" s="447"/>
      <c r="BFC53" s="447"/>
      <c r="BFD53" s="447"/>
      <c r="BFE53" s="449"/>
      <c r="BFF53" s="450">
        <f t="shared" si="3452"/>
        <v>0</v>
      </c>
      <c r="BFG53" s="463"/>
      <c r="BFH53" s="448"/>
      <c r="BFJ53" s="458"/>
      <c r="BFK53" s="447"/>
      <c r="BFL53" s="447"/>
      <c r="BFM53" s="447"/>
      <c r="BFN53" s="450">
        <f t="shared" si="3453"/>
        <v>0</v>
      </c>
      <c r="BFO53" s="447"/>
      <c r="BFP53" s="447"/>
      <c r="BFQ53" s="447"/>
      <c r="BFR53" s="447"/>
      <c r="BFS53" s="447"/>
      <c r="BFT53" s="449"/>
      <c r="BFU53" s="450">
        <f t="shared" si="3454"/>
        <v>0</v>
      </c>
      <c r="BFV53" s="463"/>
      <c r="BFW53" s="448"/>
      <c r="BFY53" s="458"/>
      <c r="BFZ53" s="447"/>
      <c r="BGA53" s="447"/>
      <c r="BGB53" s="447"/>
      <c r="BGC53" s="450">
        <f t="shared" si="3455"/>
        <v>0</v>
      </c>
      <c r="BGD53" s="447"/>
      <c r="BGE53" s="447"/>
      <c r="BGF53" s="447"/>
      <c r="BGG53" s="447"/>
      <c r="BGH53" s="447"/>
      <c r="BGI53" s="449"/>
      <c r="BGJ53" s="450">
        <f t="shared" si="3456"/>
        <v>0</v>
      </c>
      <c r="BGK53" s="463"/>
      <c r="BGL53" s="448"/>
      <c r="BGN53" s="458"/>
      <c r="BGO53" s="447"/>
      <c r="BGP53" s="447"/>
      <c r="BGQ53" s="447"/>
      <c r="BGR53" s="450">
        <f t="shared" si="3457"/>
        <v>0</v>
      </c>
      <c r="BGS53" s="447"/>
      <c r="BGT53" s="447"/>
      <c r="BGU53" s="447"/>
      <c r="BGV53" s="447"/>
      <c r="BGW53" s="447"/>
      <c r="BGX53" s="449"/>
      <c r="BGY53" s="450">
        <f t="shared" si="3458"/>
        <v>0</v>
      </c>
      <c r="BGZ53" s="463"/>
      <c r="BHA53" s="448"/>
      <c r="BHC53" s="458"/>
      <c r="BHD53" s="447"/>
      <c r="BHE53" s="447"/>
      <c r="BHF53" s="447"/>
      <c r="BHG53" s="450">
        <f t="shared" si="3459"/>
        <v>0</v>
      </c>
      <c r="BHH53" s="447"/>
      <c r="BHI53" s="447"/>
      <c r="BHJ53" s="447"/>
      <c r="BHK53" s="447"/>
      <c r="BHL53" s="447"/>
      <c r="BHM53" s="449"/>
      <c r="BHN53" s="450">
        <f t="shared" si="3460"/>
        <v>0</v>
      </c>
      <c r="BHO53" s="463"/>
      <c r="BHP53" s="448"/>
      <c r="BHR53" s="458"/>
      <c r="BHS53" s="447"/>
      <c r="BHT53" s="447"/>
      <c r="BHU53" s="447"/>
      <c r="BHV53" s="450">
        <f t="shared" si="3461"/>
        <v>0</v>
      </c>
      <c r="BHW53" s="447"/>
      <c r="BHX53" s="447"/>
      <c r="BHY53" s="447"/>
      <c r="BHZ53" s="447"/>
      <c r="BIA53" s="447"/>
      <c r="BIB53" s="449"/>
      <c r="BIC53" s="450">
        <f t="shared" si="3462"/>
        <v>0</v>
      </c>
      <c r="BID53" s="463"/>
      <c r="BIE53" s="448"/>
      <c r="BIG53" s="458"/>
      <c r="BIH53" s="447"/>
      <c r="BII53" s="447"/>
      <c r="BIJ53" s="447"/>
      <c r="BIK53" s="450">
        <f t="shared" si="3463"/>
        <v>0</v>
      </c>
      <c r="BIL53" s="447"/>
      <c r="BIM53" s="447"/>
      <c r="BIN53" s="447"/>
      <c r="BIO53" s="447"/>
      <c r="BIP53" s="447"/>
      <c r="BIQ53" s="449"/>
      <c r="BIR53" s="450">
        <f t="shared" si="3464"/>
        <v>0</v>
      </c>
      <c r="BIS53" s="463"/>
      <c r="BIT53" s="448"/>
      <c r="BIV53" s="458"/>
      <c r="BIW53" s="447"/>
      <c r="BIX53" s="447"/>
      <c r="BIY53" s="447"/>
      <c r="BIZ53" s="450">
        <f t="shared" si="3465"/>
        <v>0</v>
      </c>
      <c r="BJA53" s="447"/>
      <c r="BJB53" s="447"/>
      <c r="BJC53" s="447"/>
      <c r="BJD53" s="447"/>
      <c r="BJE53" s="447"/>
      <c r="BJF53" s="449"/>
      <c r="BJG53" s="450">
        <f t="shared" si="3466"/>
        <v>0</v>
      </c>
      <c r="BJH53" s="463"/>
      <c r="BJI53" s="448"/>
      <c r="BJK53" s="458"/>
      <c r="BJL53" s="447"/>
      <c r="BJM53" s="447"/>
      <c r="BJN53" s="447"/>
      <c r="BJO53" s="450">
        <f t="shared" si="3467"/>
        <v>0</v>
      </c>
      <c r="BJP53" s="447"/>
      <c r="BJQ53" s="447"/>
      <c r="BJR53" s="447"/>
      <c r="BJS53" s="447"/>
      <c r="BJT53" s="447"/>
      <c r="BJU53" s="449"/>
      <c r="BJV53" s="450">
        <f t="shared" si="3468"/>
        <v>0</v>
      </c>
      <c r="BJW53" s="463"/>
      <c r="BJX53" s="448"/>
      <c r="BJZ53" s="458"/>
      <c r="BKA53" s="447"/>
      <c r="BKB53" s="447"/>
      <c r="BKC53" s="447"/>
      <c r="BKD53" s="450">
        <f t="shared" si="3469"/>
        <v>0</v>
      </c>
      <c r="BKE53" s="447"/>
      <c r="BKF53" s="447"/>
      <c r="BKG53" s="447"/>
      <c r="BKH53" s="447"/>
      <c r="BKI53" s="447"/>
      <c r="BKJ53" s="449"/>
      <c r="BKK53" s="450">
        <f t="shared" si="3470"/>
        <v>0</v>
      </c>
      <c r="BKL53" s="463"/>
      <c r="BKM53" s="448"/>
      <c r="BKO53" s="458"/>
      <c r="BKP53" s="447"/>
      <c r="BKQ53" s="447"/>
      <c r="BKR53" s="447"/>
      <c r="BKS53" s="450">
        <f t="shared" si="3471"/>
        <v>0</v>
      </c>
      <c r="BKT53" s="447"/>
      <c r="BKU53" s="447"/>
      <c r="BKV53" s="447"/>
      <c r="BKW53" s="447"/>
      <c r="BKX53" s="447"/>
      <c r="BKY53" s="449"/>
      <c r="BKZ53" s="450">
        <f t="shared" si="3472"/>
        <v>0</v>
      </c>
      <c r="BLA53" s="463"/>
      <c r="BLB53" s="448"/>
      <c r="BLD53" s="458"/>
      <c r="BLE53" s="447"/>
      <c r="BLF53" s="447"/>
      <c r="BLG53" s="447"/>
      <c r="BLH53" s="450">
        <f t="shared" si="3473"/>
        <v>0</v>
      </c>
      <c r="BLI53" s="447"/>
      <c r="BLJ53" s="447"/>
      <c r="BLK53" s="447"/>
      <c r="BLL53" s="447"/>
      <c r="BLM53" s="447"/>
      <c r="BLN53" s="449"/>
      <c r="BLO53" s="450">
        <f t="shared" si="3474"/>
        <v>0</v>
      </c>
      <c r="BLP53" s="463"/>
      <c r="BLQ53" s="448"/>
      <c r="BLS53" s="458"/>
      <c r="BLT53" s="447"/>
      <c r="BLU53" s="447"/>
      <c r="BLV53" s="447"/>
      <c r="BLW53" s="450">
        <f t="shared" si="3475"/>
        <v>0</v>
      </c>
      <c r="BLX53" s="447"/>
      <c r="BLY53" s="447"/>
      <c r="BLZ53" s="447"/>
      <c r="BMA53" s="447"/>
      <c r="BMB53" s="447"/>
      <c r="BMC53" s="449"/>
      <c r="BMD53" s="450">
        <f t="shared" si="3476"/>
        <v>0</v>
      </c>
      <c r="BME53" s="463"/>
      <c r="BMF53" s="448"/>
      <c r="BMH53" s="458"/>
      <c r="BMI53" s="447"/>
      <c r="BMJ53" s="447"/>
      <c r="BMK53" s="447"/>
      <c r="BML53" s="450">
        <f t="shared" si="3477"/>
        <v>0</v>
      </c>
      <c r="BMM53" s="447"/>
      <c r="BMN53" s="447"/>
      <c r="BMO53" s="447"/>
      <c r="BMP53" s="447"/>
      <c r="BMQ53" s="447"/>
      <c r="BMR53" s="449"/>
      <c r="BMS53" s="450">
        <f t="shared" si="3478"/>
        <v>0</v>
      </c>
      <c r="BMT53" s="463"/>
      <c r="BMU53" s="448"/>
      <c r="BMW53" s="458"/>
      <c r="BMX53" s="447"/>
      <c r="BMY53" s="447"/>
      <c r="BMZ53" s="447"/>
      <c r="BNA53" s="450">
        <f t="shared" si="3479"/>
        <v>0</v>
      </c>
      <c r="BNB53" s="447"/>
      <c r="BNC53" s="447"/>
      <c r="BND53" s="447"/>
      <c r="BNE53" s="447"/>
      <c r="BNF53" s="447"/>
      <c r="BNG53" s="449"/>
      <c r="BNH53" s="450">
        <f t="shared" si="3480"/>
        <v>0</v>
      </c>
      <c r="BNI53" s="463"/>
      <c r="BNJ53" s="448"/>
      <c r="BNL53" s="458"/>
      <c r="BNM53" s="447"/>
      <c r="BNN53" s="447"/>
      <c r="BNO53" s="447"/>
      <c r="BNP53" s="450">
        <f t="shared" si="3481"/>
        <v>0</v>
      </c>
      <c r="BNQ53" s="447"/>
      <c r="BNR53" s="447"/>
      <c r="BNS53" s="447"/>
      <c r="BNT53" s="447"/>
      <c r="BNU53" s="447"/>
      <c r="BNV53" s="449"/>
      <c r="BNW53" s="450">
        <f t="shared" si="3482"/>
        <v>0</v>
      </c>
      <c r="BNX53" s="463"/>
      <c r="BNY53" s="448"/>
      <c r="BOA53" s="458"/>
      <c r="BOB53" s="447"/>
      <c r="BOC53" s="447"/>
      <c r="BOD53" s="447"/>
      <c r="BOE53" s="450">
        <f t="shared" si="3483"/>
        <v>0</v>
      </c>
      <c r="BOF53" s="447"/>
      <c r="BOG53" s="447"/>
      <c r="BOH53" s="447"/>
      <c r="BOI53" s="447"/>
      <c r="BOJ53" s="447"/>
      <c r="BOK53" s="449"/>
      <c r="BOL53" s="450">
        <f t="shared" si="3484"/>
        <v>0</v>
      </c>
      <c r="BOM53" s="463"/>
      <c r="BON53" s="448"/>
      <c r="BOP53" s="458"/>
      <c r="BOQ53" s="447"/>
      <c r="BOR53" s="447"/>
      <c r="BOS53" s="447"/>
      <c r="BOT53" s="450">
        <f t="shared" si="3485"/>
        <v>0</v>
      </c>
      <c r="BOU53" s="447"/>
      <c r="BOV53" s="447"/>
      <c r="BOW53" s="447"/>
      <c r="BOX53" s="447"/>
      <c r="BOY53" s="447"/>
      <c r="BOZ53" s="449"/>
      <c r="BPA53" s="450">
        <f t="shared" si="3486"/>
        <v>0</v>
      </c>
      <c r="BPB53" s="463"/>
      <c r="BPC53" s="448"/>
      <c r="BPE53" s="458"/>
      <c r="BPF53" s="447"/>
      <c r="BPG53" s="447"/>
      <c r="BPH53" s="447"/>
      <c r="BPI53" s="450">
        <f t="shared" si="3487"/>
        <v>0</v>
      </c>
      <c r="BPJ53" s="447"/>
      <c r="BPK53" s="447"/>
      <c r="BPL53" s="447"/>
      <c r="BPM53" s="447"/>
      <c r="BPN53" s="447"/>
      <c r="BPO53" s="449"/>
      <c r="BPP53" s="450">
        <f t="shared" si="3488"/>
        <v>0</v>
      </c>
      <c r="BPQ53" s="463"/>
      <c r="BPR53" s="448"/>
      <c r="BPT53" s="458"/>
      <c r="BPU53" s="447"/>
      <c r="BPV53" s="447"/>
      <c r="BPW53" s="447"/>
      <c r="BPX53" s="450">
        <f t="shared" si="3489"/>
        <v>0</v>
      </c>
      <c r="BPY53" s="447"/>
      <c r="BPZ53" s="447"/>
      <c r="BQA53" s="447"/>
      <c r="BQB53" s="447"/>
      <c r="BQC53" s="447"/>
      <c r="BQD53" s="449"/>
      <c r="BQE53" s="450">
        <f t="shared" si="3490"/>
        <v>0</v>
      </c>
      <c r="BQF53" s="463"/>
      <c r="BQG53" s="448"/>
      <c r="BQI53" s="458"/>
      <c r="BQJ53" s="447"/>
      <c r="BQK53" s="447"/>
      <c r="BQL53" s="447"/>
      <c r="BQM53" s="450">
        <f t="shared" si="3491"/>
        <v>0</v>
      </c>
      <c r="BQN53" s="447"/>
      <c r="BQO53" s="447"/>
      <c r="BQP53" s="447"/>
      <c r="BQQ53" s="447"/>
      <c r="BQR53" s="447"/>
      <c r="BQS53" s="449"/>
      <c r="BQT53" s="450">
        <f t="shared" si="3492"/>
        <v>0</v>
      </c>
      <c r="BQU53" s="463"/>
      <c r="BQV53" s="448"/>
      <c r="BQX53" s="458"/>
      <c r="BQY53" s="447"/>
      <c r="BQZ53" s="447"/>
      <c r="BRA53" s="447"/>
      <c r="BRB53" s="450">
        <f t="shared" si="3493"/>
        <v>0</v>
      </c>
      <c r="BRC53" s="447"/>
      <c r="BRD53" s="447"/>
      <c r="BRE53" s="447"/>
      <c r="BRF53" s="447"/>
      <c r="BRG53" s="447"/>
      <c r="BRH53" s="449"/>
      <c r="BRI53" s="450">
        <f t="shared" si="3494"/>
        <v>0</v>
      </c>
      <c r="BRJ53" s="463"/>
      <c r="BRK53" s="448"/>
      <c r="BRM53" s="458"/>
      <c r="BRN53" s="447"/>
      <c r="BRO53" s="447"/>
      <c r="BRP53" s="447"/>
      <c r="BRQ53" s="450">
        <f t="shared" si="3495"/>
        <v>0</v>
      </c>
      <c r="BRR53" s="447"/>
      <c r="BRS53" s="447"/>
      <c r="BRT53" s="447"/>
      <c r="BRU53" s="447"/>
      <c r="BRV53" s="447"/>
      <c r="BRW53" s="449"/>
      <c r="BRX53" s="450">
        <f t="shared" si="3496"/>
        <v>0</v>
      </c>
      <c r="BRY53" s="463"/>
      <c r="BRZ53" s="448"/>
      <c r="BSB53" s="458"/>
      <c r="BSC53" s="447"/>
      <c r="BSD53" s="447"/>
      <c r="BSE53" s="447"/>
      <c r="BSF53" s="450">
        <f t="shared" si="3497"/>
        <v>0</v>
      </c>
      <c r="BSG53" s="447"/>
      <c r="BSH53" s="447"/>
      <c r="BSI53" s="447"/>
      <c r="BSJ53" s="447"/>
      <c r="BSK53" s="447"/>
      <c r="BSL53" s="449"/>
      <c r="BSM53" s="450">
        <f t="shared" si="3498"/>
        <v>0</v>
      </c>
      <c r="BSN53" s="463"/>
      <c r="BSO53" s="448"/>
      <c r="BSQ53" s="458"/>
      <c r="BSR53" s="447"/>
      <c r="BSS53" s="447"/>
      <c r="BST53" s="447"/>
      <c r="BSU53" s="450">
        <f t="shared" si="3499"/>
        <v>0</v>
      </c>
      <c r="BSV53" s="447"/>
      <c r="BSW53" s="447"/>
      <c r="BSX53" s="447"/>
      <c r="BSY53" s="447"/>
      <c r="BSZ53" s="447"/>
      <c r="BTA53" s="449"/>
      <c r="BTB53" s="450">
        <f t="shared" si="3500"/>
        <v>0</v>
      </c>
      <c r="BTC53" s="463"/>
      <c r="BTD53" s="448"/>
      <c r="BTF53" s="458"/>
      <c r="BTG53" s="447"/>
      <c r="BTH53" s="447"/>
      <c r="BTI53" s="447"/>
      <c r="BTJ53" s="450">
        <f t="shared" si="3501"/>
        <v>0</v>
      </c>
      <c r="BTK53" s="447"/>
      <c r="BTL53" s="447"/>
      <c r="BTM53" s="447"/>
      <c r="BTN53" s="447"/>
      <c r="BTO53" s="447"/>
      <c r="BTP53" s="449"/>
      <c r="BTQ53" s="450">
        <f t="shared" si="3502"/>
        <v>0</v>
      </c>
      <c r="BTR53" s="463"/>
      <c r="BTS53" s="448"/>
      <c r="BTU53" s="458"/>
      <c r="BTV53" s="447"/>
      <c r="BTW53" s="447"/>
      <c r="BTX53" s="447"/>
      <c r="BTY53" s="450">
        <f t="shared" si="3503"/>
        <v>0</v>
      </c>
      <c r="BTZ53" s="447"/>
      <c r="BUA53" s="447"/>
      <c r="BUB53" s="447"/>
      <c r="BUC53" s="447"/>
      <c r="BUD53" s="447"/>
      <c r="BUE53" s="449"/>
      <c r="BUF53" s="450">
        <f t="shared" si="3504"/>
        <v>0</v>
      </c>
      <c r="BUG53" s="463"/>
      <c r="BUH53" s="448"/>
      <c r="BUJ53" s="458"/>
      <c r="BUK53" s="447"/>
      <c r="BUL53" s="447"/>
      <c r="BUM53" s="447"/>
      <c r="BUN53" s="450">
        <f t="shared" si="3505"/>
        <v>0</v>
      </c>
      <c r="BUO53" s="447"/>
      <c r="BUP53" s="447"/>
      <c r="BUQ53" s="447"/>
      <c r="BUR53" s="447"/>
      <c r="BUS53" s="447"/>
      <c r="BUT53" s="449"/>
      <c r="BUU53" s="450">
        <f t="shared" si="3506"/>
        <v>0</v>
      </c>
      <c r="BUV53" s="463"/>
      <c r="BUW53" s="448"/>
      <c r="BUY53" s="458"/>
      <c r="BUZ53" s="447"/>
      <c r="BVA53" s="447"/>
      <c r="BVB53" s="447"/>
      <c r="BVC53" s="450">
        <f t="shared" si="3507"/>
        <v>0</v>
      </c>
      <c r="BVD53" s="447"/>
      <c r="BVE53" s="447"/>
      <c r="BVF53" s="447"/>
      <c r="BVG53" s="447"/>
      <c r="BVH53" s="447"/>
      <c r="BVI53" s="449"/>
      <c r="BVJ53" s="450">
        <f t="shared" si="3508"/>
        <v>0</v>
      </c>
      <c r="BVK53" s="463"/>
      <c r="BVL53" s="448"/>
      <c r="BVN53" s="458"/>
      <c r="BVO53" s="447"/>
      <c r="BVP53" s="447"/>
      <c r="BVQ53" s="447"/>
      <c r="BVR53" s="450">
        <f t="shared" si="3509"/>
        <v>0</v>
      </c>
      <c r="BVS53" s="447"/>
      <c r="BVT53" s="447"/>
      <c r="BVU53" s="447"/>
      <c r="BVV53" s="447"/>
      <c r="BVW53" s="447"/>
      <c r="BVX53" s="449"/>
      <c r="BVY53" s="450">
        <f t="shared" si="3510"/>
        <v>0</v>
      </c>
      <c r="BVZ53" s="463"/>
      <c r="BWA53" s="448"/>
    </row>
    <row r="54" spans="2:1951" ht="15" customHeight="1" x14ac:dyDescent="0.2">
      <c r="B54" s="452" t="s">
        <v>323</v>
      </c>
      <c r="C54" s="447"/>
      <c r="D54" s="447"/>
      <c r="E54" s="447"/>
      <c r="F54" s="447"/>
      <c r="G54" s="450">
        <f t="shared" si="3251"/>
        <v>0</v>
      </c>
      <c r="H54" s="447"/>
      <c r="I54" s="447"/>
      <c r="J54" s="447"/>
      <c r="K54" s="447"/>
      <c r="L54" s="447"/>
      <c r="M54" s="449"/>
      <c r="N54" s="450">
        <f t="shared" si="3252"/>
        <v>0</v>
      </c>
      <c r="O54" s="463"/>
      <c r="P54" s="448"/>
      <c r="R54" s="458"/>
      <c r="S54" s="447"/>
      <c r="T54" s="447"/>
      <c r="U54" s="447"/>
      <c r="V54" s="450">
        <f t="shared" si="3253"/>
        <v>0</v>
      </c>
      <c r="W54" s="447"/>
      <c r="X54" s="447"/>
      <c r="Y54" s="447"/>
      <c r="Z54" s="447"/>
      <c r="AA54" s="447"/>
      <c r="AB54" s="449"/>
      <c r="AC54" s="450">
        <f t="shared" si="3254"/>
        <v>0</v>
      </c>
      <c r="AD54" s="463"/>
      <c r="AE54" s="448"/>
      <c r="AG54" s="458"/>
      <c r="AH54" s="447"/>
      <c r="AI54" s="447"/>
      <c r="AJ54" s="447"/>
      <c r="AK54" s="450">
        <f t="shared" si="3255"/>
        <v>0</v>
      </c>
      <c r="AL54" s="447"/>
      <c r="AM54" s="447"/>
      <c r="AN54" s="447"/>
      <c r="AO54" s="447"/>
      <c r="AP54" s="447"/>
      <c r="AQ54" s="449"/>
      <c r="AR54" s="450">
        <f t="shared" si="3256"/>
        <v>0</v>
      </c>
      <c r="AS54" s="463"/>
      <c r="AT54" s="448"/>
      <c r="AV54" s="458"/>
      <c r="AW54" s="447"/>
      <c r="AX54" s="447"/>
      <c r="AY54" s="447"/>
      <c r="AZ54" s="450">
        <f t="shared" si="3257"/>
        <v>0</v>
      </c>
      <c r="BA54" s="447"/>
      <c r="BB54" s="447"/>
      <c r="BC54" s="447"/>
      <c r="BD54" s="447"/>
      <c r="BE54" s="447"/>
      <c r="BF54" s="449"/>
      <c r="BG54" s="450">
        <f t="shared" si="3258"/>
        <v>0</v>
      </c>
      <c r="BH54" s="463"/>
      <c r="BI54" s="448"/>
      <c r="BK54" s="458"/>
      <c r="BL54" s="447"/>
      <c r="BM54" s="447"/>
      <c r="BN54" s="447"/>
      <c r="BO54" s="450">
        <f t="shared" si="3259"/>
        <v>0</v>
      </c>
      <c r="BP54" s="447"/>
      <c r="BQ54" s="447"/>
      <c r="BR54" s="447"/>
      <c r="BS54" s="447"/>
      <c r="BT54" s="447"/>
      <c r="BU54" s="449"/>
      <c r="BV54" s="450">
        <f t="shared" si="3260"/>
        <v>0</v>
      </c>
      <c r="BW54" s="463"/>
      <c r="BX54" s="448"/>
      <c r="BZ54" s="458"/>
      <c r="CA54" s="447"/>
      <c r="CB54" s="447"/>
      <c r="CC54" s="447"/>
      <c r="CD54" s="450">
        <f t="shared" si="3261"/>
        <v>0</v>
      </c>
      <c r="CE54" s="447"/>
      <c r="CF54" s="447"/>
      <c r="CG54" s="447"/>
      <c r="CH54" s="447"/>
      <c r="CI54" s="447"/>
      <c r="CJ54" s="449"/>
      <c r="CK54" s="450">
        <f t="shared" si="3262"/>
        <v>0</v>
      </c>
      <c r="CL54" s="463"/>
      <c r="CM54" s="448"/>
      <c r="CO54" s="458"/>
      <c r="CP54" s="447"/>
      <c r="CQ54" s="447"/>
      <c r="CR54" s="447"/>
      <c r="CS54" s="450">
        <f t="shared" si="3263"/>
        <v>0</v>
      </c>
      <c r="CT54" s="447"/>
      <c r="CU54" s="447"/>
      <c r="CV54" s="447"/>
      <c r="CW54" s="447"/>
      <c r="CX54" s="447"/>
      <c r="CY54" s="449"/>
      <c r="CZ54" s="450">
        <f t="shared" si="3264"/>
        <v>0</v>
      </c>
      <c r="DA54" s="463"/>
      <c r="DB54" s="448"/>
      <c r="DD54" s="458"/>
      <c r="DE54" s="447"/>
      <c r="DF54" s="447"/>
      <c r="DG54" s="447"/>
      <c r="DH54" s="450">
        <f t="shared" si="3265"/>
        <v>0</v>
      </c>
      <c r="DI54" s="447"/>
      <c r="DJ54" s="447"/>
      <c r="DK54" s="447"/>
      <c r="DL54" s="447"/>
      <c r="DM54" s="447"/>
      <c r="DN54" s="449"/>
      <c r="DO54" s="450">
        <f t="shared" si="3266"/>
        <v>0</v>
      </c>
      <c r="DP54" s="463"/>
      <c r="DQ54" s="448"/>
      <c r="DS54" s="458"/>
      <c r="DT54" s="447"/>
      <c r="DU54" s="447"/>
      <c r="DV54" s="447"/>
      <c r="DW54" s="450">
        <f t="shared" si="3267"/>
        <v>0</v>
      </c>
      <c r="DX54" s="447"/>
      <c r="DY54" s="447"/>
      <c r="DZ54" s="447"/>
      <c r="EA54" s="447"/>
      <c r="EB54" s="447"/>
      <c r="EC54" s="449"/>
      <c r="ED54" s="450">
        <f t="shared" si="3268"/>
        <v>0</v>
      </c>
      <c r="EE54" s="463"/>
      <c r="EF54" s="448"/>
      <c r="EH54" s="458"/>
      <c r="EI54" s="447"/>
      <c r="EJ54" s="447"/>
      <c r="EK54" s="447"/>
      <c r="EL54" s="450">
        <f t="shared" si="3269"/>
        <v>0</v>
      </c>
      <c r="EM54" s="447"/>
      <c r="EN54" s="447"/>
      <c r="EO54" s="447"/>
      <c r="EP54" s="447"/>
      <c r="EQ54" s="447"/>
      <c r="ER54" s="449"/>
      <c r="ES54" s="450">
        <f t="shared" si="3270"/>
        <v>0</v>
      </c>
      <c r="ET54" s="463"/>
      <c r="EU54" s="448"/>
      <c r="EW54" s="458"/>
      <c r="EX54" s="447"/>
      <c r="EY54" s="447"/>
      <c r="EZ54" s="447"/>
      <c r="FA54" s="450">
        <f t="shared" si="3271"/>
        <v>0</v>
      </c>
      <c r="FB54" s="447"/>
      <c r="FC54" s="447"/>
      <c r="FD54" s="447"/>
      <c r="FE54" s="447"/>
      <c r="FF54" s="447"/>
      <c r="FG54" s="449"/>
      <c r="FH54" s="450">
        <f t="shared" si="3272"/>
        <v>0</v>
      </c>
      <c r="FI54" s="463"/>
      <c r="FJ54" s="448"/>
      <c r="FL54" s="458"/>
      <c r="FM54" s="447"/>
      <c r="FN54" s="447"/>
      <c r="FO54" s="447"/>
      <c r="FP54" s="450">
        <f t="shared" si="3273"/>
        <v>0</v>
      </c>
      <c r="FQ54" s="447"/>
      <c r="FR54" s="447"/>
      <c r="FS54" s="447"/>
      <c r="FT54" s="447"/>
      <c r="FU54" s="447"/>
      <c r="FV54" s="449"/>
      <c r="FW54" s="450">
        <f t="shared" si="3274"/>
        <v>0</v>
      </c>
      <c r="FX54" s="463"/>
      <c r="FY54" s="448"/>
      <c r="GA54" s="458"/>
      <c r="GB54" s="447"/>
      <c r="GC54" s="447"/>
      <c r="GD54" s="447"/>
      <c r="GE54" s="450">
        <f t="shared" si="3275"/>
        <v>0</v>
      </c>
      <c r="GF54" s="447"/>
      <c r="GG54" s="447"/>
      <c r="GH54" s="447"/>
      <c r="GI54" s="447"/>
      <c r="GJ54" s="447"/>
      <c r="GK54" s="449"/>
      <c r="GL54" s="450">
        <f t="shared" si="3276"/>
        <v>0</v>
      </c>
      <c r="GM54" s="463"/>
      <c r="GN54" s="448"/>
      <c r="GP54" s="458"/>
      <c r="GQ54" s="447"/>
      <c r="GR54" s="447"/>
      <c r="GS54" s="447"/>
      <c r="GT54" s="450">
        <f t="shared" si="3277"/>
        <v>0</v>
      </c>
      <c r="GU54" s="447"/>
      <c r="GV54" s="447"/>
      <c r="GW54" s="447"/>
      <c r="GX54" s="447"/>
      <c r="GY54" s="447"/>
      <c r="GZ54" s="449"/>
      <c r="HA54" s="450">
        <f t="shared" si="3278"/>
        <v>0</v>
      </c>
      <c r="HB54" s="463"/>
      <c r="HC54" s="448"/>
      <c r="HE54" s="458"/>
      <c r="HF54" s="447"/>
      <c r="HG54" s="447"/>
      <c r="HH54" s="447"/>
      <c r="HI54" s="450">
        <f t="shared" si="3279"/>
        <v>0</v>
      </c>
      <c r="HJ54" s="447"/>
      <c r="HK54" s="447"/>
      <c r="HL54" s="447"/>
      <c r="HM54" s="447"/>
      <c r="HN54" s="447"/>
      <c r="HO54" s="449"/>
      <c r="HP54" s="450">
        <f t="shared" si="3280"/>
        <v>0</v>
      </c>
      <c r="HQ54" s="463"/>
      <c r="HR54" s="448"/>
      <c r="HT54" s="458"/>
      <c r="HU54" s="447"/>
      <c r="HV54" s="447"/>
      <c r="HW54" s="447"/>
      <c r="HX54" s="450">
        <f t="shared" si="3281"/>
        <v>0</v>
      </c>
      <c r="HY54" s="447"/>
      <c r="HZ54" s="447"/>
      <c r="IA54" s="447"/>
      <c r="IB54" s="447"/>
      <c r="IC54" s="447"/>
      <c r="ID54" s="449"/>
      <c r="IE54" s="450">
        <f t="shared" si="3282"/>
        <v>0</v>
      </c>
      <c r="IF54" s="463"/>
      <c r="IG54" s="448"/>
      <c r="II54" s="458"/>
      <c r="IJ54" s="447"/>
      <c r="IK54" s="447"/>
      <c r="IL54" s="447"/>
      <c r="IM54" s="450">
        <f t="shared" si="3283"/>
        <v>0</v>
      </c>
      <c r="IN54" s="447"/>
      <c r="IO54" s="447"/>
      <c r="IP54" s="447"/>
      <c r="IQ54" s="447"/>
      <c r="IR54" s="447"/>
      <c r="IS54" s="449"/>
      <c r="IT54" s="450">
        <f t="shared" si="3284"/>
        <v>0</v>
      </c>
      <c r="IU54" s="463"/>
      <c r="IV54" s="448"/>
      <c r="IX54" s="458"/>
      <c r="IY54" s="447"/>
      <c r="IZ54" s="447"/>
      <c r="JA54" s="447"/>
      <c r="JB54" s="450">
        <f t="shared" si="3285"/>
        <v>0</v>
      </c>
      <c r="JC54" s="447"/>
      <c r="JD54" s="447"/>
      <c r="JE54" s="447"/>
      <c r="JF54" s="447"/>
      <c r="JG54" s="447"/>
      <c r="JH54" s="449"/>
      <c r="JI54" s="450">
        <f t="shared" si="3286"/>
        <v>0</v>
      </c>
      <c r="JJ54" s="463"/>
      <c r="JK54" s="448"/>
      <c r="JM54" s="458"/>
      <c r="JN54" s="447"/>
      <c r="JO54" s="447"/>
      <c r="JP54" s="447"/>
      <c r="JQ54" s="450">
        <f t="shared" si="3287"/>
        <v>0</v>
      </c>
      <c r="JR54" s="447"/>
      <c r="JS54" s="447"/>
      <c r="JT54" s="447"/>
      <c r="JU54" s="447"/>
      <c r="JV54" s="447"/>
      <c r="JW54" s="449"/>
      <c r="JX54" s="450">
        <f t="shared" si="3288"/>
        <v>0</v>
      </c>
      <c r="JY54" s="463"/>
      <c r="JZ54" s="448"/>
      <c r="KB54" s="458"/>
      <c r="KC54" s="447"/>
      <c r="KD54" s="447"/>
      <c r="KE54" s="447"/>
      <c r="KF54" s="450">
        <f t="shared" si="3289"/>
        <v>0</v>
      </c>
      <c r="KG54" s="447"/>
      <c r="KH54" s="447"/>
      <c r="KI54" s="447"/>
      <c r="KJ54" s="447"/>
      <c r="KK54" s="447"/>
      <c r="KL54" s="449"/>
      <c r="KM54" s="450">
        <f t="shared" si="3290"/>
        <v>0</v>
      </c>
      <c r="KN54" s="463"/>
      <c r="KO54" s="448"/>
      <c r="KQ54" s="458"/>
      <c r="KR54" s="447"/>
      <c r="KS54" s="447"/>
      <c r="KT54" s="447"/>
      <c r="KU54" s="450">
        <f t="shared" si="3291"/>
        <v>0</v>
      </c>
      <c r="KV54" s="447"/>
      <c r="KW54" s="447"/>
      <c r="KX54" s="447"/>
      <c r="KY54" s="447"/>
      <c r="KZ54" s="447"/>
      <c r="LA54" s="449"/>
      <c r="LB54" s="450">
        <f t="shared" si="3292"/>
        <v>0</v>
      </c>
      <c r="LC54" s="463"/>
      <c r="LD54" s="448"/>
      <c r="LF54" s="458"/>
      <c r="LG54" s="447"/>
      <c r="LH54" s="447"/>
      <c r="LI54" s="447"/>
      <c r="LJ54" s="450">
        <f t="shared" si="3293"/>
        <v>0</v>
      </c>
      <c r="LK54" s="447"/>
      <c r="LL54" s="447"/>
      <c r="LM54" s="447"/>
      <c r="LN54" s="447"/>
      <c r="LO54" s="447"/>
      <c r="LP54" s="449"/>
      <c r="LQ54" s="450">
        <f t="shared" si="3294"/>
        <v>0</v>
      </c>
      <c r="LR54" s="463"/>
      <c r="LS54" s="448"/>
      <c r="LU54" s="458"/>
      <c r="LV54" s="447"/>
      <c r="LW54" s="447"/>
      <c r="LX54" s="447"/>
      <c r="LY54" s="450">
        <f t="shared" si="3295"/>
        <v>0</v>
      </c>
      <c r="LZ54" s="447"/>
      <c r="MA54" s="447"/>
      <c r="MB54" s="447"/>
      <c r="MC54" s="447"/>
      <c r="MD54" s="447"/>
      <c r="ME54" s="449"/>
      <c r="MF54" s="450">
        <f t="shared" si="3296"/>
        <v>0</v>
      </c>
      <c r="MG54" s="463"/>
      <c r="MH54" s="448"/>
      <c r="MJ54" s="458"/>
      <c r="MK54" s="447"/>
      <c r="ML54" s="447"/>
      <c r="MM54" s="447"/>
      <c r="MN54" s="450">
        <f t="shared" si="3297"/>
        <v>0</v>
      </c>
      <c r="MO54" s="447"/>
      <c r="MP54" s="447"/>
      <c r="MQ54" s="447"/>
      <c r="MR54" s="447"/>
      <c r="MS54" s="447"/>
      <c r="MT54" s="449"/>
      <c r="MU54" s="450">
        <f t="shared" si="3298"/>
        <v>0</v>
      </c>
      <c r="MV54" s="463"/>
      <c r="MW54" s="448"/>
      <c r="MY54" s="458"/>
      <c r="MZ54" s="447"/>
      <c r="NA54" s="447"/>
      <c r="NB54" s="447"/>
      <c r="NC54" s="450">
        <f t="shared" si="3299"/>
        <v>0</v>
      </c>
      <c r="ND54" s="447"/>
      <c r="NE54" s="447"/>
      <c r="NF54" s="447"/>
      <c r="NG54" s="447"/>
      <c r="NH54" s="447"/>
      <c r="NI54" s="449"/>
      <c r="NJ54" s="450">
        <f t="shared" si="3300"/>
        <v>0</v>
      </c>
      <c r="NK54" s="463"/>
      <c r="NL54" s="448"/>
      <c r="NN54" s="458"/>
      <c r="NO54" s="447"/>
      <c r="NP54" s="447"/>
      <c r="NQ54" s="447"/>
      <c r="NR54" s="450">
        <f t="shared" si="3301"/>
        <v>0</v>
      </c>
      <c r="NS54" s="447"/>
      <c r="NT54" s="447"/>
      <c r="NU54" s="447"/>
      <c r="NV54" s="447"/>
      <c r="NW54" s="447"/>
      <c r="NX54" s="449"/>
      <c r="NY54" s="450">
        <f t="shared" si="3302"/>
        <v>0</v>
      </c>
      <c r="NZ54" s="463"/>
      <c r="OA54" s="448"/>
      <c r="OC54" s="458"/>
      <c r="OD54" s="447"/>
      <c r="OE54" s="447"/>
      <c r="OF54" s="447"/>
      <c r="OG54" s="450">
        <f t="shared" si="3303"/>
        <v>0</v>
      </c>
      <c r="OH54" s="447"/>
      <c r="OI54" s="447"/>
      <c r="OJ54" s="447"/>
      <c r="OK54" s="447"/>
      <c r="OL54" s="447"/>
      <c r="OM54" s="449"/>
      <c r="ON54" s="450">
        <f t="shared" si="3304"/>
        <v>0</v>
      </c>
      <c r="OO54" s="463"/>
      <c r="OP54" s="448"/>
      <c r="OR54" s="458"/>
      <c r="OS54" s="447"/>
      <c r="OT54" s="447"/>
      <c r="OU54" s="447"/>
      <c r="OV54" s="450">
        <f t="shared" si="3305"/>
        <v>0</v>
      </c>
      <c r="OW54" s="447"/>
      <c r="OX54" s="447"/>
      <c r="OY54" s="447"/>
      <c r="OZ54" s="447"/>
      <c r="PA54" s="447"/>
      <c r="PB54" s="449"/>
      <c r="PC54" s="450">
        <f t="shared" si="3306"/>
        <v>0</v>
      </c>
      <c r="PD54" s="463"/>
      <c r="PE54" s="448"/>
      <c r="PG54" s="458"/>
      <c r="PH54" s="447"/>
      <c r="PI54" s="447"/>
      <c r="PJ54" s="447"/>
      <c r="PK54" s="450">
        <f t="shared" si="3307"/>
        <v>0</v>
      </c>
      <c r="PL54" s="447"/>
      <c r="PM54" s="447"/>
      <c r="PN54" s="447"/>
      <c r="PO54" s="447"/>
      <c r="PP54" s="447"/>
      <c r="PQ54" s="449"/>
      <c r="PR54" s="450">
        <f t="shared" si="3308"/>
        <v>0</v>
      </c>
      <c r="PS54" s="463"/>
      <c r="PT54" s="448"/>
      <c r="PV54" s="458"/>
      <c r="PW54" s="447"/>
      <c r="PX54" s="447"/>
      <c r="PY54" s="447"/>
      <c r="PZ54" s="450">
        <f t="shared" si="3309"/>
        <v>0</v>
      </c>
      <c r="QA54" s="447"/>
      <c r="QB54" s="447"/>
      <c r="QC54" s="447"/>
      <c r="QD54" s="447"/>
      <c r="QE54" s="447"/>
      <c r="QF54" s="449"/>
      <c r="QG54" s="450">
        <f t="shared" si="3310"/>
        <v>0</v>
      </c>
      <c r="QH54" s="463"/>
      <c r="QI54" s="448"/>
      <c r="QK54" s="458"/>
      <c r="QL54" s="447"/>
      <c r="QM54" s="447"/>
      <c r="QN54" s="447"/>
      <c r="QO54" s="450">
        <f t="shared" si="3311"/>
        <v>0</v>
      </c>
      <c r="QP54" s="447"/>
      <c r="QQ54" s="447"/>
      <c r="QR54" s="447"/>
      <c r="QS54" s="447"/>
      <c r="QT54" s="447"/>
      <c r="QU54" s="449"/>
      <c r="QV54" s="450">
        <f t="shared" si="3312"/>
        <v>0</v>
      </c>
      <c r="QW54" s="463"/>
      <c r="QX54" s="448"/>
      <c r="QZ54" s="458"/>
      <c r="RA54" s="447"/>
      <c r="RB54" s="447"/>
      <c r="RC54" s="447"/>
      <c r="RD54" s="450">
        <f t="shared" si="3313"/>
        <v>0</v>
      </c>
      <c r="RE54" s="447"/>
      <c r="RF54" s="447"/>
      <c r="RG54" s="447"/>
      <c r="RH54" s="447"/>
      <c r="RI54" s="447"/>
      <c r="RJ54" s="449"/>
      <c r="RK54" s="450">
        <f t="shared" si="3314"/>
        <v>0</v>
      </c>
      <c r="RL54" s="463"/>
      <c r="RM54" s="448"/>
      <c r="RO54" s="458"/>
      <c r="RP54" s="447"/>
      <c r="RQ54" s="447"/>
      <c r="RR54" s="447"/>
      <c r="RS54" s="450">
        <f t="shared" si="3315"/>
        <v>0</v>
      </c>
      <c r="RT54" s="447"/>
      <c r="RU54" s="447"/>
      <c r="RV54" s="447"/>
      <c r="RW54" s="447"/>
      <c r="RX54" s="447"/>
      <c r="RY54" s="449"/>
      <c r="RZ54" s="450">
        <f t="shared" si="3316"/>
        <v>0</v>
      </c>
      <c r="SA54" s="463"/>
      <c r="SB54" s="448"/>
      <c r="SD54" s="458"/>
      <c r="SE54" s="447"/>
      <c r="SF54" s="447"/>
      <c r="SG54" s="447"/>
      <c r="SH54" s="450">
        <f t="shared" si="3317"/>
        <v>0</v>
      </c>
      <c r="SI54" s="447"/>
      <c r="SJ54" s="447"/>
      <c r="SK54" s="447"/>
      <c r="SL54" s="447"/>
      <c r="SM54" s="447"/>
      <c r="SN54" s="449"/>
      <c r="SO54" s="450">
        <f t="shared" si="3318"/>
        <v>0</v>
      </c>
      <c r="SP54" s="463"/>
      <c r="SQ54" s="448"/>
      <c r="SS54" s="458"/>
      <c r="ST54" s="447"/>
      <c r="SU54" s="447"/>
      <c r="SV54" s="447"/>
      <c r="SW54" s="450">
        <f t="shared" si="3319"/>
        <v>0</v>
      </c>
      <c r="SX54" s="447"/>
      <c r="SY54" s="447"/>
      <c r="SZ54" s="447"/>
      <c r="TA54" s="447"/>
      <c r="TB54" s="447"/>
      <c r="TC54" s="449"/>
      <c r="TD54" s="450">
        <f t="shared" si="3320"/>
        <v>0</v>
      </c>
      <c r="TE54" s="463"/>
      <c r="TF54" s="448"/>
      <c r="TH54" s="458"/>
      <c r="TI54" s="447"/>
      <c r="TJ54" s="447"/>
      <c r="TK54" s="447"/>
      <c r="TL54" s="450">
        <f t="shared" si="3321"/>
        <v>0</v>
      </c>
      <c r="TM54" s="447"/>
      <c r="TN54" s="447"/>
      <c r="TO54" s="447"/>
      <c r="TP54" s="447"/>
      <c r="TQ54" s="447"/>
      <c r="TR54" s="449"/>
      <c r="TS54" s="450">
        <f t="shared" si="3322"/>
        <v>0</v>
      </c>
      <c r="TT54" s="463"/>
      <c r="TU54" s="448"/>
      <c r="TW54" s="458"/>
      <c r="TX54" s="447"/>
      <c r="TY54" s="447"/>
      <c r="TZ54" s="447"/>
      <c r="UA54" s="450">
        <f t="shared" si="3323"/>
        <v>0</v>
      </c>
      <c r="UB54" s="447"/>
      <c r="UC54" s="447"/>
      <c r="UD54" s="447"/>
      <c r="UE54" s="447"/>
      <c r="UF54" s="447"/>
      <c r="UG54" s="449"/>
      <c r="UH54" s="450">
        <f t="shared" si="3324"/>
        <v>0</v>
      </c>
      <c r="UI54" s="463"/>
      <c r="UJ54" s="448"/>
      <c r="UL54" s="458"/>
      <c r="UM54" s="447"/>
      <c r="UN54" s="447"/>
      <c r="UO54" s="447"/>
      <c r="UP54" s="450">
        <f t="shared" si="3325"/>
        <v>0</v>
      </c>
      <c r="UQ54" s="447"/>
      <c r="UR54" s="447"/>
      <c r="US54" s="447"/>
      <c r="UT54" s="447"/>
      <c r="UU54" s="447"/>
      <c r="UV54" s="449"/>
      <c r="UW54" s="450">
        <f t="shared" si="3326"/>
        <v>0</v>
      </c>
      <c r="UX54" s="463"/>
      <c r="UY54" s="448"/>
      <c r="VA54" s="458"/>
      <c r="VB54" s="447"/>
      <c r="VC54" s="447"/>
      <c r="VD54" s="447"/>
      <c r="VE54" s="450">
        <f t="shared" si="3327"/>
        <v>0</v>
      </c>
      <c r="VF54" s="447"/>
      <c r="VG54" s="447"/>
      <c r="VH54" s="447"/>
      <c r="VI54" s="447"/>
      <c r="VJ54" s="447"/>
      <c r="VK54" s="449"/>
      <c r="VL54" s="450">
        <f t="shared" si="3328"/>
        <v>0</v>
      </c>
      <c r="VM54" s="463"/>
      <c r="VN54" s="448"/>
      <c r="VP54" s="458"/>
      <c r="VQ54" s="447"/>
      <c r="VR54" s="447"/>
      <c r="VS54" s="447"/>
      <c r="VT54" s="450">
        <f t="shared" si="3329"/>
        <v>0</v>
      </c>
      <c r="VU54" s="447"/>
      <c r="VV54" s="447"/>
      <c r="VW54" s="447"/>
      <c r="VX54" s="447"/>
      <c r="VY54" s="447"/>
      <c r="VZ54" s="449"/>
      <c r="WA54" s="450">
        <f t="shared" si="3330"/>
        <v>0</v>
      </c>
      <c r="WB54" s="463"/>
      <c r="WC54" s="448"/>
      <c r="WE54" s="458"/>
      <c r="WF54" s="447"/>
      <c r="WG54" s="447"/>
      <c r="WH54" s="447"/>
      <c r="WI54" s="450">
        <f t="shared" si="3331"/>
        <v>0</v>
      </c>
      <c r="WJ54" s="447"/>
      <c r="WK54" s="447"/>
      <c r="WL54" s="447"/>
      <c r="WM54" s="447"/>
      <c r="WN54" s="447"/>
      <c r="WO54" s="449"/>
      <c r="WP54" s="450">
        <f t="shared" si="3332"/>
        <v>0</v>
      </c>
      <c r="WQ54" s="463"/>
      <c r="WR54" s="448"/>
      <c r="WT54" s="458"/>
      <c r="WU54" s="447"/>
      <c r="WV54" s="447"/>
      <c r="WW54" s="447"/>
      <c r="WX54" s="450">
        <f t="shared" si="3333"/>
        <v>0</v>
      </c>
      <c r="WY54" s="447"/>
      <c r="WZ54" s="447"/>
      <c r="XA54" s="447"/>
      <c r="XB54" s="447"/>
      <c r="XC54" s="447"/>
      <c r="XD54" s="449"/>
      <c r="XE54" s="450">
        <f t="shared" si="3334"/>
        <v>0</v>
      </c>
      <c r="XF54" s="463"/>
      <c r="XG54" s="448"/>
      <c r="XI54" s="458"/>
      <c r="XJ54" s="447"/>
      <c r="XK54" s="447"/>
      <c r="XL54" s="447"/>
      <c r="XM54" s="450">
        <f t="shared" si="3335"/>
        <v>0</v>
      </c>
      <c r="XN54" s="447"/>
      <c r="XO54" s="447"/>
      <c r="XP54" s="447"/>
      <c r="XQ54" s="447"/>
      <c r="XR54" s="447"/>
      <c r="XS54" s="449"/>
      <c r="XT54" s="450">
        <f t="shared" si="3336"/>
        <v>0</v>
      </c>
      <c r="XU54" s="463"/>
      <c r="XV54" s="448"/>
      <c r="XX54" s="458"/>
      <c r="XY54" s="447"/>
      <c r="XZ54" s="447"/>
      <c r="YA54" s="447"/>
      <c r="YB54" s="450">
        <f t="shared" si="3337"/>
        <v>0</v>
      </c>
      <c r="YC54" s="447"/>
      <c r="YD54" s="447"/>
      <c r="YE54" s="447"/>
      <c r="YF54" s="447"/>
      <c r="YG54" s="447"/>
      <c r="YH54" s="449"/>
      <c r="YI54" s="450">
        <f t="shared" si="3338"/>
        <v>0</v>
      </c>
      <c r="YJ54" s="463"/>
      <c r="YK54" s="448"/>
      <c r="YM54" s="458"/>
      <c r="YN54" s="447"/>
      <c r="YO54" s="447"/>
      <c r="YP54" s="447"/>
      <c r="YQ54" s="450">
        <f t="shared" si="3339"/>
        <v>0</v>
      </c>
      <c r="YR54" s="447"/>
      <c r="YS54" s="447"/>
      <c r="YT54" s="447"/>
      <c r="YU54" s="447"/>
      <c r="YV54" s="447"/>
      <c r="YW54" s="449"/>
      <c r="YX54" s="450">
        <f t="shared" si="3340"/>
        <v>0</v>
      </c>
      <c r="YY54" s="463"/>
      <c r="YZ54" s="448"/>
      <c r="ZB54" s="458"/>
      <c r="ZC54" s="447"/>
      <c r="ZD54" s="447"/>
      <c r="ZE54" s="447"/>
      <c r="ZF54" s="450">
        <f t="shared" si="3341"/>
        <v>0</v>
      </c>
      <c r="ZG54" s="447"/>
      <c r="ZH54" s="447"/>
      <c r="ZI54" s="447"/>
      <c r="ZJ54" s="447"/>
      <c r="ZK54" s="447"/>
      <c r="ZL54" s="449"/>
      <c r="ZM54" s="450">
        <f t="shared" si="3342"/>
        <v>0</v>
      </c>
      <c r="ZN54" s="463"/>
      <c r="ZO54" s="448"/>
      <c r="ZQ54" s="458"/>
      <c r="ZR54" s="447"/>
      <c r="ZS54" s="447"/>
      <c r="ZT54" s="447"/>
      <c r="ZU54" s="450">
        <f t="shared" si="3343"/>
        <v>0</v>
      </c>
      <c r="ZV54" s="447"/>
      <c r="ZW54" s="447"/>
      <c r="ZX54" s="447"/>
      <c r="ZY54" s="447"/>
      <c r="ZZ54" s="447"/>
      <c r="AAA54" s="449"/>
      <c r="AAB54" s="450">
        <f t="shared" si="3344"/>
        <v>0</v>
      </c>
      <c r="AAC54" s="463"/>
      <c r="AAD54" s="448"/>
      <c r="AAF54" s="458"/>
      <c r="AAG54" s="447"/>
      <c r="AAH54" s="447"/>
      <c r="AAI54" s="447"/>
      <c r="AAJ54" s="450">
        <f t="shared" si="3345"/>
        <v>0</v>
      </c>
      <c r="AAK54" s="447"/>
      <c r="AAL54" s="447"/>
      <c r="AAM54" s="447"/>
      <c r="AAN54" s="447"/>
      <c r="AAO54" s="447"/>
      <c r="AAP54" s="449"/>
      <c r="AAQ54" s="450">
        <f t="shared" si="3346"/>
        <v>0</v>
      </c>
      <c r="AAR54" s="463"/>
      <c r="AAS54" s="448"/>
      <c r="AAU54" s="458"/>
      <c r="AAV54" s="447"/>
      <c r="AAW54" s="447"/>
      <c r="AAX54" s="447"/>
      <c r="AAY54" s="450">
        <f t="shared" si="3347"/>
        <v>0</v>
      </c>
      <c r="AAZ54" s="447"/>
      <c r="ABA54" s="447"/>
      <c r="ABB54" s="447"/>
      <c r="ABC54" s="447"/>
      <c r="ABD54" s="447"/>
      <c r="ABE54" s="449"/>
      <c r="ABF54" s="450">
        <f t="shared" si="3348"/>
        <v>0</v>
      </c>
      <c r="ABG54" s="463"/>
      <c r="ABH54" s="448"/>
      <c r="ABJ54" s="458"/>
      <c r="ABK54" s="447"/>
      <c r="ABL54" s="447"/>
      <c r="ABM54" s="447"/>
      <c r="ABN54" s="450">
        <f t="shared" si="3349"/>
        <v>0</v>
      </c>
      <c r="ABO54" s="447"/>
      <c r="ABP54" s="447"/>
      <c r="ABQ54" s="447"/>
      <c r="ABR54" s="447"/>
      <c r="ABS54" s="447"/>
      <c r="ABT54" s="449"/>
      <c r="ABU54" s="450">
        <f t="shared" si="3350"/>
        <v>0</v>
      </c>
      <c r="ABV54" s="463"/>
      <c r="ABW54" s="448"/>
      <c r="ABY54" s="458"/>
      <c r="ABZ54" s="447"/>
      <c r="ACA54" s="447"/>
      <c r="ACB54" s="447"/>
      <c r="ACC54" s="450">
        <f t="shared" si="3351"/>
        <v>0</v>
      </c>
      <c r="ACD54" s="447"/>
      <c r="ACE54" s="447"/>
      <c r="ACF54" s="447"/>
      <c r="ACG54" s="447"/>
      <c r="ACH54" s="447"/>
      <c r="ACI54" s="449"/>
      <c r="ACJ54" s="450">
        <f t="shared" si="3352"/>
        <v>0</v>
      </c>
      <c r="ACK54" s="463"/>
      <c r="ACL54" s="448"/>
      <c r="ACN54" s="458"/>
      <c r="ACO54" s="447"/>
      <c r="ACP54" s="447"/>
      <c r="ACQ54" s="447"/>
      <c r="ACR54" s="450">
        <f t="shared" si="3353"/>
        <v>0</v>
      </c>
      <c r="ACS54" s="447"/>
      <c r="ACT54" s="447"/>
      <c r="ACU54" s="447"/>
      <c r="ACV54" s="447"/>
      <c r="ACW54" s="447"/>
      <c r="ACX54" s="449"/>
      <c r="ACY54" s="450">
        <f t="shared" si="3354"/>
        <v>0</v>
      </c>
      <c r="ACZ54" s="463"/>
      <c r="ADA54" s="448"/>
      <c r="ADC54" s="458"/>
      <c r="ADD54" s="447"/>
      <c r="ADE54" s="447"/>
      <c r="ADF54" s="447"/>
      <c r="ADG54" s="450">
        <f t="shared" si="3355"/>
        <v>0</v>
      </c>
      <c r="ADH54" s="447"/>
      <c r="ADI54" s="447"/>
      <c r="ADJ54" s="447"/>
      <c r="ADK54" s="447"/>
      <c r="ADL54" s="447"/>
      <c r="ADM54" s="449"/>
      <c r="ADN54" s="450">
        <f t="shared" si="3356"/>
        <v>0</v>
      </c>
      <c r="ADO54" s="463"/>
      <c r="ADP54" s="448"/>
      <c r="ADR54" s="458"/>
      <c r="ADS54" s="447"/>
      <c r="ADT54" s="447"/>
      <c r="ADU54" s="447"/>
      <c r="ADV54" s="450">
        <f t="shared" si="3357"/>
        <v>0</v>
      </c>
      <c r="ADW54" s="447"/>
      <c r="ADX54" s="447"/>
      <c r="ADY54" s="447"/>
      <c r="ADZ54" s="447"/>
      <c r="AEA54" s="447"/>
      <c r="AEB54" s="449"/>
      <c r="AEC54" s="450">
        <f t="shared" si="3358"/>
        <v>0</v>
      </c>
      <c r="AED54" s="463"/>
      <c r="AEE54" s="448"/>
      <c r="AEG54" s="458"/>
      <c r="AEH54" s="447"/>
      <c r="AEI54" s="447"/>
      <c r="AEJ54" s="447"/>
      <c r="AEK54" s="450">
        <f t="shared" si="3359"/>
        <v>0</v>
      </c>
      <c r="AEL54" s="447"/>
      <c r="AEM54" s="447"/>
      <c r="AEN54" s="447"/>
      <c r="AEO54" s="447"/>
      <c r="AEP54" s="447"/>
      <c r="AEQ54" s="449"/>
      <c r="AER54" s="450">
        <f t="shared" si="3360"/>
        <v>0</v>
      </c>
      <c r="AES54" s="463"/>
      <c r="AET54" s="448"/>
      <c r="AEV54" s="458"/>
      <c r="AEW54" s="447"/>
      <c r="AEX54" s="447"/>
      <c r="AEY54" s="447"/>
      <c r="AEZ54" s="450">
        <f t="shared" si="3361"/>
        <v>0</v>
      </c>
      <c r="AFA54" s="447"/>
      <c r="AFB54" s="447"/>
      <c r="AFC54" s="447"/>
      <c r="AFD54" s="447"/>
      <c r="AFE54" s="447"/>
      <c r="AFF54" s="449"/>
      <c r="AFG54" s="450">
        <f t="shared" si="3362"/>
        <v>0</v>
      </c>
      <c r="AFH54" s="463"/>
      <c r="AFI54" s="448"/>
      <c r="AFK54" s="458"/>
      <c r="AFL54" s="447"/>
      <c r="AFM54" s="447"/>
      <c r="AFN54" s="447"/>
      <c r="AFO54" s="450">
        <f t="shared" si="3363"/>
        <v>0</v>
      </c>
      <c r="AFP54" s="447"/>
      <c r="AFQ54" s="447"/>
      <c r="AFR54" s="447"/>
      <c r="AFS54" s="447"/>
      <c r="AFT54" s="447"/>
      <c r="AFU54" s="449"/>
      <c r="AFV54" s="450">
        <f t="shared" si="3364"/>
        <v>0</v>
      </c>
      <c r="AFW54" s="463"/>
      <c r="AFX54" s="448"/>
      <c r="AFZ54" s="458"/>
      <c r="AGA54" s="447"/>
      <c r="AGB54" s="447"/>
      <c r="AGC54" s="447"/>
      <c r="AGD54" s="450">
        <f t="shared" si="3365"/>
        <v>0</v>
      </c>
      <c r="AGE54" s="447"/>
      <c r="AGF54" s="447"/>
      <c r="AGG54" s="447"/>
      <c r="AGH54" s="447"/>
      <c r="AGI54" s="447"/>
      <c r="AGJ54" s="449"/>
      <c r="AGK54" s="450">
        <f t="shared" si="3366"/>
        <v>0</v>
      </c>
      <c r="AGL54" s="463"/>
      <c r="AGM54" s="448"/>
      <c r="AGO54" s="458"/>
      <c r="AGP54" s="447"/>
      <c r="AGQ54" s="447"/>
      <c r="AGR54" s="447"/>
      <c r="AGS54" s="450">
        <f t="shared" si="3367"/>
        <v>0</v>
      </c>
      <c r="AGT54" s="447"/>
      <c r="AGU54" s="447"/>
      <c r="AGV54" s="447"/>
      <c r="AGW54" s="447"/>
      <c r="AGX54" s="447"/>
      <c r="AGY54" s="449"/>
      <c r="AGZ54" s="450">
        <f t="shared" si="3368"/>
        <v>0</v>
      </c>
      <c r="AHA54" s="463"/>
      <c r="AHB54" s="448"/>
      <c r="AHD54" s="458"/>
      <c r="AHE54" s="447"/>
      <c r="AHF54" s="447"/>
      <c r="AHG54" s="447"/>
      <c r="AHH54" s="450">
        <f t="shared" si="3369"/>
        <v>0</v>
      </c>
      <c r="AHI54" s="447"/>
      <c r="AHJ54" s="447"/>
      <c r="AHK54" s="447"/>
      <c r="AHL54" s="447"/>
      <c r="AHM54" s="447"/>
      <c r="AHN54" s="449"/>
      <c r="AHO54" s="450">
        <f t="shared" si="3370"/>
        <v>0</v>
      </c>
      <c r="AHP54" s="463"/>
      <c r="AHQ54" s="448"/>
      <c r="AHS54" s="458"/>
      <c r="AHT54" s="447"/>
      <c r="AHU54" s="447"/>
      <c r="AHV54" s="447"/>
      <c r="AHW54" s="450">
        <f t="shared" si="3371"/>
        <v>0</v>
      </c>
      <c r="AHX54" s="447"/>
      <c r="AHY54" s="447"/>
      <c r="AHZ54" s="447"/>
      <c r="AIA54" s="447"/>
      <c r="AIB54" s="447"/>
      <c r="AIC54" s="449"/>
      <c r="AID54" s="450">
        <f t="shared" si="3372"/>
        <v>0</v>
      </c>
      <c r="AIE54" s="463"/>
      <c r="AIF54" s="448"/>
      <c r="AIH54" s="458"/>
      <c r="AII54" s="447"/>
      <c r="AIJ54" s="447"/>
      <c r="AIK54" s="447"/>
      <c r="AIL54" s="450">
        <f t="shared" si="3373"/>
        <v>0</v>
      </c>
      <c r="AIM54" s="447"/>
      <c r="AIN54" s="447"/>
      <c r="AIO54" s="447"/>
      <c r="AIP54" s="447"/>
      <c r="AIQ54" s="447"/>
      <c r="AIR54" s="449"/>
      <c r="AIS54" s="450">
        <f t="shared" si="3374"/>
        <v>0</v>
      </c>
      <c r="AIT54" s="463"/>
      <c r="AIU54" s="448"/>
      <c r="AIW54" s="458"/>
      <c r="AIX54" s="447"/>
      <c r="AIY54" s="447"/>
      <c r="AIZ54" s="447"/>
      <c r="AJA54" s="450">
        <f t="shared" si="3375"/>
        <v>0</v>
      </c>
      <c r="AJB54" s="447"/>
      <c r="AJC54" s="447"/>
      <c r="AJD54" s="447"/>
      <c r="AJE54" s="447"/>
      <c r="AJF54" s="447"/>
      <c r="AJG54" s="449"/>
      <c r="AJH54" s="450">
        <f t="shared" si="3376"/>
        <v>0</v>
      </c>
      <c r="AJI54" s="463"/>
      <c r="AJJ54" s="448"/>
      <c r="AJL54" s="458"/>
      <c r="AJM54" s="447"/>
      <c r="AJN54" s="447"/>
      <c r="AJO54" s="447"/>
      <c r="AJP54" s="450">
        <f t="shared" si="3377"/>
        <v>0</v>
      </c>
      <c r="AJQ54" s="447"/>
      <c r="AJR54" s="447"/>
      <c r="AJS54" s="447"/>
      <c r="AJT54" s="447"/>
      <c r="AJU54" s="447"/>
      <c r="AJV54" s="449"/>
      <c r="AJW54" s="450">
        <f t="shared" si="3378"/>
        <v>0</v>
      </c>
      <c r="AJX54" s="463"/>
      <c r="AJY54" s="448"/>
      <c r="AKA54" s="458"/>
      <c r="AKB54" s="447"/>
      <c r="AKC54" s="447"/>
      <c r="AKD54" s="447"/>
      <c r="AKE54" s="450">
        <f t="shared" si="3379"/>
        <v>0</v>
      </c>
      <c r="AKF54" s="447"/>
      <c r="AKG54" s="447"/>
      <c r="AKH54" s="447"/>
      <c r="AKI54" s="447"/>
      <c r="AKJ54" s="447"/>
      <c r="AKK54" s="449"/>
      <c r="AKL54" s="450">
        <f t="shared" si="3380"/>
        <v>0</v>
      </c>
      <c r="AKM54" s="463"/>
      <c r="AKN54" s="448"/>
      <c r="AKP54" s="458"/>
      <c r="AKQ54" s="447"/>
      <c r="AKR54" s="447"/>
      <c r="AKS54" s="447"/>
      <c r="AKT54" s="450">
        <f t="shared" si="3381"/>
        <v>0</v>
      </c>
      <c r="AKU54" s="447"/>
      <c r="AKV54" s="447"/>
      <c r="AKW54" s="447"/>
      <c r="AKX54" s="447"/>
      <c r="AKY54" s="447"/>
      <c r="AKZ54" s="449"/>
      <c r="ALA54" s="450">
        <f t="shared" si="3382"/>
        <v>0</v>
      </c>
      <c r="ALB54" s="463"/>
      <c r="ALC54" s="448"/>
      <c r="ALE54" s="458"/>
      <c r="ALF54" s="447"/>
      <c r="ALG54" s="447"/>
      <c r="ALH54" s="447"/>
      <c r="ALI54" s="450">
        <f t="shared" si="3383"/>
        <v>0</v>
      </c>
      <c r="ALJ54" s="447"/>
      <c r="ALK54" s="447"/>
      <c r="ALL54" s="447"/>
      <c r="ALM54" s="447"/>
      <c r="ALN54" s="447"/>
      <c r="ALO54" s="449"/>
      <c r="ALP54" s="450">
        <f t="shared" si="3384"/>
        <v>0</v>
      </c>
      <c r="ALQ54" s="463"/>
      <c r="ALR54" s="448"/>
      <c r="ALT54" s="458"/>
      <c r="ALU54" s="447"/>
      <c r="ALV54" s="447"/>
      <c r="ALW54" s="447"/>
      <c r="ALX54" s="450">
        <f t="shared" si="3385"/>
        <v>0</v>
      </c>
      <c r="ALY54" s="447"/>
      <c r="ALZ54" s="447"/>
      <c r="AMA54" s="447"/>
      <c r="AMB54" s="447"/>
      <c r="AMC54" s="447"/>
      <c r="AMD54" s="449"/>
      <c r="AME54" s="450">
        <f t="shared" si="3386"/>
        <v>0</v>
      </c>
      <c r="AMF54" s="463"/>
      <c r="AMG54" s="448"/>
      <c r="AMI54" s="458"/>
      <c r="AMJ54" s="447"/>
      <c r="AMK54" s="447"/>
      <c r="AML54" s="447"/>
      <c r="AMM54" s="450">
        <f t="shared" si="3387"/>
        <v>0</v>
      </c>
      <c r="AMN54" s="447"/>
      <c r="AMO54" s="447"/>
      <c r="AMP54" s="447"/>
      <c r="AMQ54" s="447"/>
      <c r="AMR54" s="447"/>
      <c r="AMS54" s="449"/>
      <c r="AMT54" s="450">
        <f t="shared" si="3388"/>
        <v>0</v>
      </c>
      <c r="AMU54" s="463"/>
      <c r="AMV54" s="448"/>
      <c r="AMX54" s="458"/>
      <c r="AMY54" s="447"/>
      <c r="AMZ54" s="447"/>
      <c r="ANA54" s="447"/>
      <c r="ANB54" s="450">
        <f t="shared" si="3389"/>
        <v>0</v>
      </c>
      <c r="ANC54" s="447"/>
      <c r="AND54" s="447"/>
      <c r="ANE54" s="447"/>
      <c r="ANF54" s="447"/>
      <c r="ANG54" s="447"/>
      <c r="ANH54" s="449"/>
      <c r="ANI54" s="450">
        <f t="shared" si="3390"/>
        <v>0</v>
      </c>
      <c r="ANJ54" s="463"/>
      <c r="ANK54" s="448"/>
      <c r="ANM54" s="458"/>
      <c r="ANN54" s="447"/>
      <c r="ANO54" s="447"/>
      <c r="ANP54" s="447"/>
      <c r="ANQ54" s="450">
        <f t="shared" si="3391"/>
        <v>0</v>
      </c>
      <c r="ANR54" s="447"/>
      <c r="ANS54" s="447"/>
      <c r="ANT54" s="447"/>
      <c r="ANU54" s="447"/>
      <c r="ANV54" s="447"/>
      <c r="ANW54" s="449"/>
      <c r="ANX54" s="450">
        <f t="shared" si="3392"/>
        <v>0</v>
      </c>
      <c r="ANY54" s="463"/>
      <c r="ANZ54" s="448"/>
      <c r="AOB54" s="458"/>
      <c r="AOC54" s="447"/>
      <c r="AOD54" s="447"/>
      <c r="AOE54" s="447"/>
      <c r="AOF54" s="450">
        <f t="shared" si="3393"/>
        <v>0</v>
      </c>
      <c r="AOG54" s="447"/>
      <c r="AOH54" s="447"/>
      <c r="AOI54" s="447"/>
      <c r="AOJ54" s="447"/>
      <c r="AOK54" s="447"/>
      <c r="AOL54" s="449"/>
      <c r="AOM54" s="450">
        <f t="shared" si="3394"/>
        <v>0</v>
      </c>
      <c r="AON54" s="463"/>
      <c r="AOO54" s="448"/>
      <c r="AOQ54" s="458"/>
      <c r="AOR54" s="447"/>
      <c r="AOS54" s="447"/>
      <c r="AOT54" s="447"/>
      <c r="AOU54" s="450">
        <f t="shared" si="3395"/>
        <v>0</v>
      </c>
      <c r="AOV54" s="447"/>
      <c r="AOW54" s="447"/>
      <c r="AOX54" s="447"/>
      <c r="AOY54" s="447"/>
      <c r="AOZ54" s="447"/>
      <c r="APA54" s="449"/>
      <c r="APB54" s="450">
        <f t="shared" si="3396"/>
        <v>0</v>
      </c>
      <c r="APC54" s="463"/>
      <c r="APD54" s="448"/>
      <c r="APF54" s="458"/>
      <c r="APG54" s="447"/>
      <c r="APH54" s="447"/>
      <c r="API54" s="447"/>
      <c r="APJ54" s="450">
        <f t="shared" si="3397"/>
        <v>0</v>
      </c>
      <c r="APK54" s="447"/>
      <c r="APL54" s="447"/>
      <c r="APM54" s="447"/>
      <c r="APN54" s="447"/>
      <c r="APO54" s="447"/>
      <c r="APP54" s="449"/>
      <c r="APQ54" s="450">
        <f t="shared" si="3398"/>
        <v>0</v>
      </c>
      <c r="APR54" s="463"/>
      <c r="APS54" s="448"/>
      <c r="APU54" s="458"/>
      <c r="APV54" s="447"/>
      <c r="APW54" s="447"/>
      <c r="APX54" s="447"/>
      <c r="APY54" s="450">
        <f t="shared" si="3399"/>
        <v>0</v>
      </c>
      <c r="APZ54" s="447"/>
      <c r="AQA54" s="447"/>
      <c r="AQB54" s="447"/>
      <c r="AQC54" s="447"/>
      <c r="AQD54" s="447"/>
      <c r="AQE54" s="449"/>
      <c r="AQF54" s="450">
        <f t="shared" si="3400"/>
        <v>0</v>
      </c>
      <c r="AQG54" s="463"/>
      <c r="AQH54" s="448"/>
      <c r="AQJ54" s="458"/>
      <c r="AQK54" s="447"/>
      <c r="AQL54" s="447"/>
      <c r="AQM54" s="447"/>
      <c r="AQN54" s="450">
        <f t="shared" si="3401"/>
        <v>0</v>
      </c>
      <c r="AQO54" s="447"/>
      <c r="AQP54" s="447"/>
      <c r="AQQ54" s="447"/>
      <c r="AQR54" s="447"/>
      <c r="AQS54" s="447"/>
      <c r="AQT54" s="449"/>
      <c r="AQU54" s="450">
        <f t="shared" si="3402"/>
        <v>0</v>
      </c>
      <c r="AQV54" s="463"/>
      <c r="AQW54" s="448"/>
      <c r="AQY54" s="458"/>
      <c r="AQZ54" s="447"/>
      <c r="ARA54" s="447"/>
      <c r="ARB54" s="447"/>
      <c r="ARC54" s="450">
        <f t="shared" si="3403"/>
        <v>0</v>
      </c>
      <c r="ARD54" s="447"/>
      <c r="ARE54" s="447"/>
      <c r="ARF54" s="447"/>
      <c r="ARG54" s="447"/>
      <c r="ARH54" s="447"/>
      <c r="ARI54" s="449"/>
      <c r="ARJ54" s="450">
        <f t="shared" si="3404"/>
        <v>0</v>
      </c>
      <c r="ARK54" s="463"/>
      <c r="ARL54" s="448"/>
      <c r="ARN54" s="458"/>
      <c r="ARO54" s="447"/>
      <c r="ARP54" s="447"/>
      <c r="ARQ54" s="447"/>
      <c r="ARR54" s="450">
        <f t="shared" si="3405"/>
        <v>0</v>
      </c>
      <c r="ARS54" s="447"/>
      <c r="ART54" s="447"/>
      <c r="ARU54" s="447"/>
      <c r="ARV54" s="447"/>
      <c r="ARW54" s="447"/>
      <c r="ARX54" s="449"/>
      <c r="ARY54" s="450">
        <f t="shared" si="3406"/>
        <v>0</v>
      </c>
      <c r="ARZ54" s="463"/>
      <c r="ASA54" s="448"/>
      <c r="ASC54" s="458"/>
      <c r="ASD54" s="447"/>
      <c r="ASE54" s="447"/>
      <c r="ASF54" s="447"/>
      <c r="ASG54" s="450">
        <f t="shared" si="3407"/>
        <v>0</v>
      </c>
      <c r="ASH54" s="447"/>
      <c r="ASI54" s="447"/>
      <c r="ASJ54" s="447"/>
      <c r="ASK54" s="447"/>
      <c r="ASL54" s="447"/>
      <c r="ASM54" s="449"/>
      <c r="ASN54" s="450">
        <f t="shared" si="3408"/>
        <v>0</v>
      </c>
      <c r="ASO54" s="463"/>
      <c r="ASP54" s="448"/>
      <c r="ASR54" s="458"/>
      <c r="ASS54" s="447"/>
      <c r="AST54" s="447"/>
      <c r="ASU54" s="447"/>
      <c r="ASV54" s="450">
        <f t="shared" si="3409"/>
        <v>0</v>
      </c>
      <c r="ASW54" s="447"/>
      <c r="ASX54" s="447"/>
      <c r="ASY54" s="447"/>
      <c r="ASZ54" s="447"/>
      <c r="ATA54" s="447"/>
      <c r="ATB54" s="449"/>
      <c r="ATC54" s="450">
        <f t="shared" si="3410"/>
        <v>0</v>
      </c>
      <c r="ATD54" s="463"/>
      <c r="ATE54" s="448"/>
      <c r="ATG54" s="458"/>
      <c r="ATH54" s="447"/>
      <c r="ATI54" s="447"/>
      <c r="ATJ54" s="447"/>
      <c r="ATK54" s="450">
        <f t="shared" si="3411"/>
        <v>0</v>
      </c>
      <c r="ATL54" s="447"/>
      <c r="ATM54" s="447"/>
      <c r="ATN54" s="447"/>
      <c r="ATO54" s="447"/>
      <c r="ATP54" s="447"/>
      <c r="ATQ54" s="449"/>
      <c r="ATR54" s="450">
        <f t="shared" si="3412"/>
        <v>0</v>
      </c>
      <c r="ATS54" s="463"/>
      <c r="ATT54" s="448"/>
      <c r="ATV54" s="458"/>
      <c r="ATW54" s="447"/>
      <c r="ATX54" s="447"/>
      <c r="ATY54" s="447"/>
      <c r="ATZ54" s="450">
        <f t="shared" si="3413"/>
        <v>0</v>
      </c>
      <c r="AUA54" s="447"/>
      <c r="AUB54" s="447"/>
      <c r="AUC54" s="447"/>
      <c r="AUD54" s="447"/>
      <c r="AUE54" s="447"/>
      <c r="AUF54" s="449"/>
      <c r="AUG54" s="450">
        <f t="shared" si="3414"/>
        <v>0</v>
      </c>
      <c r="AUH54" s="463"/>
      <c r="AUI54" s="448"/>
      <c r="AUK54" s="458"/>
      <c r="AUL54" s="447"/>
      <c r="AUM54" s="447"/>
      <c r="AUN54" s="447"/>
      <c r="AUO54" s="450">
        <f t="shared" si="3415"/>
        <v>0</v>
      </c>
      <c r="AUP54" s="447"/>
      <c r="AUQ54" s="447"/>
      <c r="AUR54" s="447"/>
      <c r="AUS54" s="447"/>
      <c r="AUT54" s="447"/>
      <c r="AUU54" s="449"/>
      <c r="AUV54" s="450">
        <f t="shared" si="3416"/>
        <v>0</v>
      </c>
      <c r="AUW54" s="463"/>
      <c r="AUX54" s="448"/>
      <c r="AUZ54" s="458"/>
      <c r="AVA54" s="447"/>
      <c r="AVB54" s="447"/>
      <c r="AVC54" s="447"/>
      <c r="AVD54" s="450">
        <f t="shared" si="3417"/>
        <v>0</v>
      </c>
      <c r="AVE54" s="447"/>
      <c r="AVF54" s="447"/>
      <c r="AVG54" s="447"/>
      <c r="AVH54" s="447"/>
      <c r="AVI54" s="447"/>
      <c r="AVJ54" s="449"/>
      <c r="AVK54" s="450">
        <f t="shared" si="3418"/>
        <v>0</v>
      </c>
      <c r="AVL54" s="463"/>
      <c r="AVM54" s="448"/>
      <c r="AVO54" s="458"/>
      <c r="AVP54" s="447"/>
      <c r="AVQ54" s="447"/>
      <c r="AVR54" s="447"/>
      <c r="AVS54" s="450">
        <f t="shared" si="3419"/>
        <v>0</v>
      </c>
      <c r="AVT54" s="447"/>
      <c r="AVU54" s="447"/>
      <c r="AVV54" s="447"/>
      <c r="AVW54" s="447"/>
      <c r="AVX54" s="447"/>
      <c r="AVY54" s="449"/>
      <c r="AVZ54" s="450">
        <f t="shared" si="3420"/>
        <v>0</v>
      </c>
      <c r="AWA54" s="463"/>
      <c r="AWB54" s="448"/>
      <c r="AWD54" s="458"/>
      <c r="AWE54" s="447"/>
      <c r="AWF54" s="447"/>
      <c r="AWG54" s="447"/>
      <c r="AWH54" s="450">
        <f t="shared" si="3421"/>
        <v>0</v>
      </c>
      <c r="AWI54" s="447"/>
      <c r="AWJ54" s="447"/>
      <c r="AWK54" s="447"/>
      <c r="AWL54" s="447"/>
      <c r="AWM54" s="447"/>
      <c r="AWN54" s="449"/>
      <c r="AWO54" s="450">
        <f t="shared" si="3422"/>
        <v>0</v>
      </c>
      <c r="AWP54" s="463"/>
      <c r="AWQ54" s="448"/>
      <c r="AWS54" s="458"/>
      <c r="AWT54" s="447"/>
      <c r="AWU54" s="447"/>
      <c r="AWV54" s="447"/>
      <c r="AWW54" s="450">
        <f t="shared" si="3423"/>
        <v>0</v>
      </c>
      <c r="AWX54" s="447"/>
      <c r="AWY54" s="447"/>
      <c r="AWZ54" s="447"/>
      <c r="AXA54" s="447"/>
      <c r="AXB54" s="447"/>
      <c r="AXC54" s="449"/>
      <c r="AXD54" s="450">
        <f t="shared" si="3424"/>
        <v>0</v>
      </c>
      <c r="AXE54" s="463"/>
      <c r="AXF54" s="448"/>
      <c r="AXH54" s="458"/>
      <c r="AXI54" s="447"/>
      <c r="AXJ54" s="447"/>
      <c r="AXK54" s="447"/>
      <c r="AXL54" s="450">
        <f t="shared" si="3425"/>
        <v>0</v>
      </c>
      <c r="AXM54" s="447"/>
      <c r="AXN54" s="447"/>
      <c r="AXO54" s="447"/>
      <c r="AXP54" s="447"/>
      <c r="AXQ54" s="447"/>
      <c r="AXR54" s="449"/>
      <c r="AXS54" s="450">
        <f t="shared" si="3426"/>
        <v>0</v>
      </c>
      <c r="AXT54" s="463"/>
      <c r="AXU54" s="448"/>
      <c r="AXW54" s="458"/>
      <c r="AXX54" s="447"/>
      <c r="AXY54" s="447"/>
      <c r="AXZ54" s="447"/>
      <c r="AYA54" s="450">
        <f t="shared" si="3427"/>
        <v>0</v>
      </c>
      <c r="AYB54" s="447"/>
      <c r="AYC54" s="447"/>
      <c r="AYD54" s="447"/>
      <c r="AYE54" s="447"/>
      <c r="AYF54" s="447"/>
      <c r="AYG54" s="449"/>
      <c r="AYH54" s="450">
        <f t="shared" si="3428"/>
        <v>0</v>
      </c>
      <c r="AYI54" s="463"/>
      <c r="AYJ54" s="448"/>
      <c r="AYL54" s="458"/>
      <c r="AYM54" s="447"/>
      <c r="AYN54" s="447"/>
      <c r="AYO54" s="447"/>
      <c r="AYP54" s="450">
        <f t="shared" si="3429"/>
        <v>0</v>
      </c>
      <c r="AYQ54" s="447"/>
      <c r="AYR54" s="447"/>
      <c r="AYS54" s="447"/>
      <c r="AYT54" s="447"/>
      <c r="AYU54" s="447"/>
      <c r="AYV54" s="449"/>
      <c r="AYW54" s="450">
        <f t="shared" si="3430"/>
        <v>0</v>
      </c>
      <c r="AYX54" s="463"/>
      <c r="AYY54" s="448"/>
      <c r="AZA54" s="458"/>
      <c r="AZB54" s="447"/>
      <c r="AZC54" s="447"/>
      <c r="AZD54" s="447"/>
      <c r="AZE54" s="450">
        <f t="shared" si="3431"/>
        <v>0</v>
      </c>
      <c r="AZF54" s="447"/>
      <c r="AZG54" s="447"/>
      <c r="AZH54" s="447"/>
      <c r="AZI54" s="447"/>
      <c r="AZJ54" s="447"/>
      <c r="AZK54" s="449"/>
      <c r="AZL54" s="450">
        <f t="shared" si="3432"/>
        <v>0</v>
      </c>
      <c r="AZM54" s="463"/>
      <c r="AZN54" s="448"/>
      <c r="AZP54" s="458"/>
      <c r="AZQ54" s="447"/>
      <c r="AZR54" s="447"/>
      <c r="AZS54" s="447"/>
      <c r="AZT54" s="450">
        <f t="shared" si="3433"/>
        <v>0</v>
      </c>
      <c r="AZU54" s="447"/>
      <c r="AZV54" s="447"/>
      <c r="AZW54" s="447"/>
      <c r="AZX54" s="447"/>
      <c r="AZY54" s="447"/>
      <c r="AZZ54" s="449"/>
      <c r="BAA54" s="450">
        <f t="shared" si="3434"/>
        <v>0</v>
      </c>
      <c r="BAB54" s="463"/>
      <c r="BAC54" s="448"/>
      <c r="BAE54" s="458"/>
      <c r="BAF54" s="447"/>
      <c r="BAG54" s="447"/>
      <c r="BAH54" s="447"/>
      <c r="BAI54" s="450">
        <f t="shared" si="3435"/>
        <v>0</v>
      </c>
      <c r="BAJ54" s="447"/>
      <c r="BAK54" s="447"/>
      <c r="BAL54" s="447"/>
      <c r="BAM54" s="447"/>
      <c r="BAN54" s="447"/>
      <c r="BAO54" s="449"/>
      <c r="BAP54" s="450">
        <f t="shared" si="3436"/>
        <v>0</v>
      </c>
      <c r="BAQ54" s="463"/>
      <c r="BAR54" s="448"/>
      <c r="BAT54" s="458"/>
      <c r="BAU54" s="447"/>
      <c r="BAV54" s="447"/>
      <c r="BAW54" s="447"/>
      <c r="BAX54" s="450">
        <f t="shared" si="3437"/>
        <v>0</v>
      </c>
      <c r="BAY54" s="447"/>
      <c r="BAZ54" s="447"/>
      <c r="BBA54" s="447"/>
      <c r="BBB54" s="447"/>
      <c r="BBC54" s="447"/>
      <c r="BBD54" s="449"/>
      <c r="BBE54" s="450">
        <f t="shared" si="3438"/>
        <v>0</v>
      </c>
      <c r="BBF54" s="463"/>
      <c r="BBG54" s="448"/>
      <c r="BBI54" s="458"/>
      <c r="BBJ54" s="447"/>
      <c r="BBK54" s="447"/>
      <c r="BBL54" s="447"/>
      <c r="BBM54" s="450">
        <f t="shared" si="3439"/>
        <v>0</v>
      </c>
      <c r="BBN54" s="447"/>
      <c r="BBO54" s="447"/>
      <c r="BBP54" s="447"/>
      <c r="BBQ54" s="447"/>
      <c r="BBR54" s="447"/>
      <c r="BBS54" s="449"/>
      <c r="BBT54" s="450">
        <f t="shared" si="3440"/>
        <v>0</v>
      </c>
      <c r="BBU54" s="463"/>
      <c r="BBV54" s="448"/>
      <c r="BBX54" s="458"/>
      <c r="BBY54" s="447"/>
      <c r="BBZ54" s="447"/>
      <c r="BCA54" s="447"/>
      <c r="BCB54" s="450">
        <f t="shared" si="3441"/>
        <v>0</v>
      </c>
      <c r="BCC54" s="447"/>
      <c r="BCD54" s="447"/>
      <c r="BCE54" s="447"/>
      <c r="BCF54" s="447"/>
      <c r="BCG54" s="447"/>
      <c r="BCH54" s="449"/>
      <c r="BCI54" s="450">
        <f t="shared" si="3442"/>
        <v>0</v>
      </c>
      <c r="BCJ54" s="463"/>
      <c r="BCK54" s="448"/>
      <c r="BCM54" s="458"/>
      <c r="BCN54" s="447"/>
      <c r="BCO54" s="447"/>
      <c r="BCP54" s="447"/>
      <c r="BCQ54" s="450">
        <f t="shared" si="3443"/>
        <v>0</v>
      </c>
      <c r="BCR54" s="447"/>
      <c r="BCS54" s="447"/>
      <c r="BCT54" s="447"/>
      <c r="BCU54" s="447"/>
      <c r="BCV54" s="447"/>
      <c r="BCW54" s="449"/>
      <c r="BCX54" s="450">
        <f t="shared" si="3444"/>
        <v>0</v>
      </c>
      <c r="BCY54" s="463"/>
      <c r="BCZ54" s="448"/>
      <c r="BDB54" s="458"/>
      <c r="BDC54" s="447"/>
      <c r="BDD54" s="447"/>
      <c r="BDE54" s="447"/>
      <c r="BDF54" s="450">
        <f t="shared" si="3445"/>
        <v>0</v>
      </c>
      <c r="BDG54" s="447"/>
      <c r="BDH54" s="447"/>
      <c r="BDI54" s="447"/>
      <c r="BDJ54" s="447"/>
      <c r="BDK54" s="447"/>
      <c r="BDL54" s="449"/>
      <c r="BDM54" s="450">
        <f t="shared" si="3446"/>
        <v>0</v>
      </c>
      <c r="BDN54" s="463"/>
      <c r="BDO54" s="448"/>
      <c r="BDQ54" s="458"/>
      <c r="BDR54" s="447"/>
      <c r="BDS54" s="447"/>
      <c r="BDT54" s="447"/>
      <c r="BDU54" s="450">
        <f t="shared" si="3447"/>
        <v>0</v>
      </c>
      <c r="BDV54" s="447"/>
      <c r="BDW54" s="447"/>
      <c r="BDX54" s="447"/>
      <c r="BDY54" s="447"/>
      <c r="BDZ54" s="447"/>
      <c r="BEA54" s="449"/>
      <c r="BEB54" s="450">
        <f t="shared" si="3448"/>
        <v>0</v>
      </c>
      <c r="BEC54" s="463"/>
      <c r="BED54" s="448"/>
      <c r="BEF54" s="458"/>
      <c r="BEG54" s="447"/>
      <c r="BEH54" s="447"/>
      <c r="BEI54" s="447"/>
      <c r="BEJ54" s="450">
        <f t="shared" si="3449"/>
        <v>0</v>
      </c>
      <c r="BEK54" s="447"/>
      <c r="BEL54" s="447"/>
      <c r="BEM54" s="447"/>
      <c r="BEN54" s="447"/>
      <c r="BEO54" s="447"/>
      <c r="BEP54" s="449"/>
      <c r="BEQ54" s="450">
        <f t="shared" si="3450"/>
        <v>0</v>
      </c>
      <c r="BER54" s="463"/>
      <c r="BES54" s="448"/>
      <c r="BEU54" s="458"/>
      <c r="BEV54" s="447"/>
      <c r="BEW54" s="447"/>
      <c r="BEX54" s="447"/>
      <c r="BEY54" s="450">
        <f t="shared" si="3451"/>
        <v>0</v>
      </c>
      <c r="BEZ54" s="447"/>
      <c r="BFA54" s="447"/>
      <c r="BFB54" s="447"/>
      <c r="BFC54" s="447"/>
      <c r="BFD54" s="447"/>
      <c r="BFE54" s="449"/>
      <c r="BFF54" s="450">
        <f t="shared" si="3452"/>
        <v>0</v>
      </c>
      <c r="BFG54" s="463"/>
      <c r="BFH54" s="448"/>
      <c r="BFJ54" s="458"/>
      <c r="BFK54" s="447"/>
      <c r="BFL54" s="447"/>
      <c r="BFM54" s="447"/>
      <c r="BFN54" s="450">
        <f t="shared" si="3453"/>
        <v>0</v>
      </c>
      <c r="BFO54" s="447"/>
      <c r="BFP54" s="447"/>
      <c r="BFQ54" s="447"/>
      <c r="BFR54" s="447"/>
      <c r="BFS54" s="447"/>
      <c r="BFT54" s="449"/>
      <c r="BFU54" s="450">
        <f t="shared" si="3454"/>
        <v>0</v>
      </c>
      <c r="BFV54" s="463"/>
      <c r="BFW54" s="448"/>
      <c r="BFY54" s="458"/>
      <c r="BFZ54" s="447"/>
      <c r="BGA54" s="447"/>
      <c r="BGB54" s="447"/>
      <c r="BGC54" s="450">
        <f t="shared" si="3455"/>
        <v>0</v>
      </c>
      <c r="BGD54" s="447"/>
      <c r="BGE54" s="447"/>
      <c r="BGF54" s="447"/>
      <c r="BGG54" s="447"/>
      <c r="BGH54" s="447"/>
      <c r="BGI54" s="449"/>
      <c r="BGJ54" s="450">
        <f t="shared" si="3456"/>
        <v>0</v>
      </c>
      <c r="BGK54" s="463"/>
      <c r="BGL54" s="448"/>
      <c r="BGN54" s="458"/>
      <c r="BGO54" s="447"/>
      <c r="BGP54" s="447"/>
      <c r="BGQ54" s="447"/>
      <c r="BGR54" s="450">
        <f t="shared" si="3457"/>
        <v>0</v>
      </c>
      <c r="BGS54" s="447"/>
      <c r="BGT54" s="447"/>
      <c r="BGU54" s="447"/>
      <c r="BGV54" s="447"/>
      <c r="BGW54" s="447"/>
      <c r="BGX54" s="449"/>
      <c r="BGY54" s="450">
        <f t="shared" si="3458"/>
        <v>0</v>
      </c>
      <c r="BGZ54" s="463"/>
      <c r="BHA54" s="448"/>
      <c r="BHC54" s="458"/>
      <c r="BHD54" s="447"/>
      <c r="BHE54" s="447"/>
      <c r="BHF54" s="447"/>
      <c r="BHG54" s="450">
        <f t="shared" si="3459"/>
        <v>0</v>
      </c>
      <c r="BHH54" s="447"/>
      <c r="BHI54" s="447"/>
      <c r="BHJ54" s="447"/>
      <c r="BHK54" s="447"/>
      <c r="BHL54" s="447"/>
      <c r="BHM54" s="449"/>
      <c r="BHN54" s="450">
        <f t="shared" si="3460"/>
        <v>0</v>
      </c>
      <c r="BHO54" s="463"/>
      <c r="BHP54" s="448"/>
      <c r="BHR54" s="458"/>
      <c r="BHS54" s="447"/>
      <c r="BHT54" s="447"/>
      <c r="BHU54" s="447"/>
      <c r="BHV54" s="450">
        <f t="shared" si="3461"/>
        <v>0</v>
      </c>
      <c r="BHW54" s="447"/>
      <c r="BHX54" s="447"/>
      <c r="BHY54" s="447"/>
      <c r="BHZ54" s="447"/>
      <c r="BIA54" s="447"/>
      <c r="BIB54" s="449"/>
      <c r="BIC54" s="450">
        <f t="shared" si="3462"/>
        <v>0</v>
      </c>
      <c r="BID54" s="463"/>
      <c r="BIE54" s="448"/>
      <c r="BIG54" s="458"/>
      <c r="BIH54" s="447"/>
      <c r="BII54" s="447"/>
      <c r="BIJ54" s="447"/>
      <c r="BIK54" s="450">
        <f t="shared" si="3463"/>
        <v>0</v>
      </c>
      <c r="BIL54" s="447"/>
      <c r="BIM54" s="447"/>
      <c r="BIN54" s="447"/>
      <c r="BIO54" s="447"/>
      <c r="BIP54" s="447"/>
      <c r="BIQ54" s="449"/>
      <c r="BIR54" s="450">
        <f t="shared" si="3464"/>
        <v>0</v>
      </c>
      <c r="BIS54" s="463"/>
      <c r="BIT54" s="448"/>
      <c r="BIV54" s="458"/>
      <c r="BIW54" s="447"/>
      <c r="BIX54" s="447"/>
      <c r="BIY54" s="447"/>
      <c r="BIZ54" s="450">
        <f t="shared" si="3465"/>
        <v>0</v>
      </c>
      <c r="BJA54" s="447"/>
      <c r="BJB54" s="447"/>
      <c r="BJC54" s="447"/>
      <c r="BJD54" s="447"/>
      <c r="BJE54" s="447"/>
      <c r="BJF54" s="449"/>
      <c r="BJG54" s="450">
        <f t="shared" si="3466"/>
        <v>0</v>
      </c>
      <c r="BJH54" s="463"/>
      <c r="BJI54" s="448"/>
      <c r="BJK54" s="458"/>
      <c r="BJL54" s="447"/>
      <c r="BJM54" s="447"/>
      <c r="BJN54" s="447"/>
      <c r="BJO54" s="450">
        <f t="shared" si="3467"/>
        <v>0</v>
      </c>
      <c r="BJP54" s="447"/>
      <c r="BJQ54" s="447"/>
      <c r="BJR54" s="447"/>
      <c r="BJS54" s="447"/>
      <c r="BJT54" s="447"/>
      <c r="BJU54" s="449"/>
      <c r="BJV54" s="450">
        <f t="shared" si="3468"/>
        <v>0</v>
      </c>
      <c r="BJW54" s="463"/>
      <c r="BJX54" s="448"/>
      <c r="BJZ54" s="458"/>
      <c r="BKA54" s="447"/>
      <c r="BKB54" s="447"/>
      <c r="BKC54" s="447"/>
      <c r="BKD54" s="450">
        <f t="shared" si="3469"/>
        <v>0</v>
      </c>
      <c r="BKE54" s="447"/>
      <c r="BKF54" s="447"/>
      <c r="BKG54" s="447"/>
      <c r="BKH54" s="447"/>
      <c r="BKI54" s="447"/>
      <c r="BKJ54" s="449"/>
      <c r="BKK54" s="450">
        <f t="shared" si="3470"/>
        <v>0</v>
      </c>
      <c r="BKL54" s="463"/>
      <c r="BKM54" s="448"/>
      <c r="BKO54" s="458"/>
      <c r="BKP54" s="447"/>
      <c r="BKQ54" s="447"/>
      <c r="BKR54" s="447"/>
      <c r="BKS54" s="450">
        <f t="shared" si="3471"/>
        <v>0</v>
      </c>
      <c r="BKT54" s="447"/>
      <c r="BKU54" s="447"/>
      <c r="BKV54" s="447"/>
      <c r="BKW54" s="447"/>
      <c r="BKX54" s="447"/>
      <c r="BKY54" s="449"/>
      <c r="BKZ54" s="450">
        <f t="shared" si="3472"/>
        <v>0</v>
      </c>
      <c r="BLA54" s="463"/>
      <c r="BLB54" s="448"/>
      <c r="BLD54" s="458"/>
      <c r="BLE54" s="447"/>
      <c r="BLF54" s="447"/>
      <c r="BLG54" s="447"/>
      <c r="BLH54" s="450">
        <f t="shared" si="3473"/>
        <v>0</v>
      </c>
      <c r="BLI54" s="447"/>
      <c r="BLJ54" s="447"/>
      <c r="BLK54" s="447"/>
      <c r="BLL54" s="447"/>
      <c r="BLM54" s="447"/>
      <c r="BLN54" s="449"/>
      <c r="BLO54" s="450">
        <f t="shared" si="3474"/>
        <v>0</v>
      </c>
      <c r="BLP54" s="463"/>
      <c r="BLQ54" s="448"/>
      <c r="BLS54" s="458"/>
      <c r="BLT54" s="447"/>
      <c r="BLU54" s="447"/>
      <c r="BLV54" s="447"/>
      <c r="BLW54" s="450">
        <f t="shared" si="3475"/>
        <v>0</v>
      </c>
      <c r="BLX54" s="447"/>
      <c r="BLY54" s="447"/>
      <c r="BLZ54" s="447"/>
      <c r="BMA54" s="447"/>
      <c r="BMB54" s="447"/>
      <c r="BMC54" s="449"/>
      <c r="BMD54" s="450">
        <f t="shared" si="3476"/>
        <v>0</v>
      </c>
      <c r="BME54" s="463"/>
      <c r="BMF54" s="448"/>
      <c r="BMH54" s="458"/>
      <c r="BMI54" s="447"/>
      <c r="BMJ54" s="447"/>
      <c r="BMK54" s="447"/>
      <c r="BML54" s="450">
        <f t="shared" si="3477"/>
        <v>0</v>
      </c>
      <c r="BMM54" s="447"/>
      <c r="BMN54" s="447"/>
      <c r="BMO54" s="447"/>
      <c r="BMP54" s="447"/>
      <c r="BMQ54" s="447"/>
      <c r="BMR54" s="449"/>
      <c r="BMS54" s="450">
        <f t="shared" si="3478"/>
        <v>0</v>
      </c>
      <c r="BMT54" s="463"/>
      <c r="BMU54" s="448"/>
      <c r="BMW54" s="458"/>
      <c r="BMX54" s="447"/>
      <c r="BMY54" s="447"/>
      <c r="BMZ54" s="447"/>
      <c r="BNA54" s="450">
        <f t="shared" si="3479"/>
        <v>0</v>
      </c>
      <c r="BNB54" s="447"/>
      <c r="BNC54" s="447"/>
      <c r="BND54" s="447"/>
      <c r="BNE54" s="447"/>
      <c r="BNF54" s="447"/>
      <c r="BNG54" s="449"/>
      <c r="BNH54" s="450">
        <f t="shared" si="3480"/>
        <v>0</v>
      </c>
      <c r="BNI54" s="463"/>
      <c r="BNJ54" s="448"/>
      <c r="BNL54" s="458"/>
      <c r="BNM54" s="447"/>
      <c r="BNN54" s="447"/>
      <c r="BNO54" s="447"/>
      <c r="BNP54" s="450">
        <f t="shared" si="3481"/>
        <v>0</v>
      </c>
      <c r="BNQ54" s="447"/>
      <c r="BNR54" s="447"/>
      <c r="BNS54" s="447"/>
      <c r="BNT54" s="447"/>
      <c r="BNU54" s="447"/>
      <c r="BNV54" s="449"/>
      <c r="BNW54" s="450">
        <f t="shared" si="3482"/>
        <v>0</v>
      </c>
      <c r="BNX54" s="463"/>
      <c r="BNY54" s="448"/>
      <c r="BOA54" s="458"/>
      <c r="BOB54" s="447"/>
      <c r="BOC54" s="447"/>
      <c r="BOD54" s="447"/>
      <c r="BOE54" s="450">
        <f t="shared" si="3483"/>
        <v>0</v>
      </c>
      <c r="BOF54" s="447"/>
      <c r="BOG54" s="447"/>
      <c r="BOH54" s="447"/>
      <c r="BOI54" s="447"/>
      <c r="BOJ54" s="447"/>
      <c r="BOK54" s="449"/>
      <c r="BOL54" s="450">
        <f t="shared" si="3484"/>
        <v>0</v>
      </c>
      <c r="BOM54" s="463"/>
      <c r="BON54" s="448"/>
      <c r="BOP54" s="458"/>
      <c r="BOQ54" s="447"/>
      <c r="BOR54" s="447"/>
      <c r="BOS54" s="447"/>
      <c r="BOT54" s="450">
        <f t="shared" si="3485"/>
        <v>0</v>
      </c>
      <c r="BOU54" s="447"/>
      <c r="BOV54" s="447"/>
      <c r="BOW54" s="447"/>
      <c r="BOX54" s="447"/>
      <c r="BOY54" s="447"/>
      <c r="BOZ54" s="449"/>
      <c r="BPA54" s="450">
        <f t="shared" si="3486"/>
        <v>0</v>
      </c>
      <c r="BPB54" s="463"/>
      <c r="BPC54" s="448"/>
      <c r="BPE54" s="458"/>
      <c r="BPF54" s="447"/>
      <c r="BPG54" s="447"/>
      <c r="BPH54" s="447"/>
      <c r="BPI54" s="450">
        <f t="shared" si="3487"/>
        <v>0</v>
      </c>
      <c r="BPJ54" s="447"/>
      <c r="BPK54" s="447"/>
      <c r="BPL54" s="447"/>
      <c r="BPM54" s="447"/>
      <c r="BPN54" s="447"/>
      <c r="BPO54" s="449"/>
      <c r="BPP54" s="450">
        <f t="shared" si="3488"/>
        <v>0</v>
      </c>
      <c r="BPQ54" s="463"/>
      <c r="BPR54" s="448"/>
      <c r="BPT54" s="458"/>
      <c r="BPU54" s="447"/>
      <c r="BPV54" s="447"/>
      <c r="BPW54" s="447"/>
      <c r="BPX54" s="450">
        <f t="shared" si="3489"/>
        <v>0</v>
      </c>
      <c r="BPY54" s="447"/>
      <c r="BPZ54" s="447"/>
      <c r="BQA54" s="447"/>
      <c r="BQB54" s="447"/>
      <c r="BQC54" s="447"/>
      <c r="BQD54" s="449"/>
      <c r="BQE54" s="450">
        <f t="shared" si="3490"/>
        <v>0</v>
      </c>
      <c r="BQF54" s="463"/>
      <c r="BQG54" s="448"/>
      <c r="BQI54" s="458"/>
      <c r="BQJ54" s="447"/>
      <c r="BQK54" s="447"/>
      <c r="BQL54" s="447"/>
      <c r="BQM54" s="450">
        <f t="shared" si="3491"/>
        <v>0</v>
      </c>
      <c r="BQN54" s="447"/>
      <c r="BQO54" s="447"/>
      <c r="BQP54" s="447"/>
      <c r="BQQ54" s="447"/>
      <c r="BQR54" s="447"/>
      <c r="BQS54" s="449"/>
      <c r="BQT54" s="450">
        <f t="shared" si="3492"/>
        <v>0</v>
      </c>
      <c r="BQU54" s="463"/>
      <c r="BQV54" s="448"/>
      <c r="BQX54" s="458"/>
      <c r="BQY54" s="447"/>
      <c r="BQZ54" s="447"/>
      <c r="BRA54" s="447"/>
      <c r="BRB54" s="450">
        <f t="shared" si="3493"/>
        <v>0</v>
      </c>
      <c r="BRC54" s="447"/>
      <c r="BRD54" s="447"/>
      <c r="BRE54" s="447"/>
      <c r="BRF54" s="447"/>
      <c r="BRG54" s="447"/>
      <c r="BRH54" s="449"/>
      <c r="BRI54" s="450">
        <f t="shared" si="3494"/>
        <v>0</v>
      </c>
      <c r="BRJ54" s="463"/>
      <c r="BRK54" s="448"/>
      <c r="BRM54" s="458"/>
      <c r="BRN54" s="447"/>
      <c r="BRO54" s="447"/>
      <c r="BRP54" s="447"/>
      <c r="BRQ54" s="450">
        <f t="shared" si="3495"/>
        <v>0</v>
      </c>
      <c r="BRR54" s="447"/>
      <c r="BRS54" s="447"/>
      <c r="BRT54" s="447"/>
      <c r="BRU54" s="447"/>
      <c r="BRV54" s="447"/>
      <c r="BRW54" s="449"/>
      <c r="BRX54" s="450">
        <f t="shared" si="3496"/>
        <v>0</v>
      </c>
      <c r="BRY54" s="463"/>
      <c r="BRZ54" s="448"/>
      <c r="BSB54" s="458"/>
      <c r="BSC54" s="447"/>
      <c r="BSD54" s="447"/>
      <c r="BSE54" s="447"/>
      <c r="BSF54" s="450">
        <f t="shared" si="3497"/>
        <v>0</v>
      </c>
      <c r="BSG54" s="447"/>
      <c r="BSH54" s="447"/>
      <c r="BSI54" s="447"/>
      <c r="BSJ54" s="447"/>
      <c r="BSK54" s="447"/>
      <c r="BSL54" s="449"/>
      <c r="BSM54" s="450">
        <f t="shared" si="3498"/>
        <v>0</v>
      </c>
      <c r="BSN54" s="463"/>
      <c r="BSO54" s="448"/>
      <c r="BSQ54" s="458"/>
      <c r="BSR54" s="447"/>
      <c r="BSS54" s="447"/>
      <c r="BST54" s="447"/>
      <c r="BSU54" s="450">
        <f t="shared" si="3499"/>
        <v>0</v>
      </c>
      <c r="BSV54" s="447"/>
      <c r="BSW54" s="447"/>
      <c r="BSX54" s="447"/>
      <c r="BSY54" s="447"/>
      <c r="BSZ54" s="447"/>
      <c r="BTA54" s="449"/>
      <c r="BTB54" s="450">
        <f t="shared" si="3500"/>
        <v>0</v>
      </c>
      <c r="BTC54" s="463"/>
      <c r="BTD54" s="448"/>
      <c r="BTF54" s="458"/>
      <c r="BTG54" s="447"/>
      <c r="BTH54" s="447"/>
      <c r="BTI54" s="447"/>
      <c r="BTJ54" s="450">
        <f t="shared" si="3501"/>
        <v>0</v>
      </c>
      <c r="BTK54" s="447"/>
      <c r="BTL54" s="447"/>
      <c r="BTM54" s="447"/>
      <c r="BTN54" s="447"/>
      <c r="BTO54" s="447"/>
      <c r="BTP54" s="449"/>
      <c r="BTQ54" s="450">
        <f t="shared" si="3502"/>
        <v>0</v>
      </c>
      <c r="BTR54" s="463"/>
      <c r="BTS54" s="448"/>
      <c r="BTU54" s="458"/>
      <c r="BTV54" s="447"/>
      <c r="BTW54" s="447"/>
      <c r="BTX54" s="447"/>
      <c r="BTY54" s="450">
        <f t="shared" si="3503"/>
        <v>0</v>
      </c>
      <c r="BTZ54" s="447"/>
      <c r="BUA54" s="447"/>
      <c r="BUB54" s="447"/>
      <c r="BUC54" s="447"/>
      <c r="BUD54" s="447"/>
      <c r="BUE54" s="449"/>
      <c r="BUF54" s="450">
        <f t="shared" si="3504"/>
        <v>0</v>
      </c>
      <c r="BUG54" s="463"/>
      <c r="BUH54" s="448"/>
      <c r="BUJ54" s="458"/>
      <c r="BUK54" s="447"/>
      <c r="BUL54" s="447"/>
      <c r="BUM54" s="447"/>
      <c r="BUN54" s="450">
        <f t="shared" si="3505"/>
        <v>0</v>
      </c>
      <c r="BUO54" s="447"/>
      <c r="BUP54" s="447"/>
      <c r="BUQ54" s="447"/>
      <c r="BUR54" s="447"/>
      <c r="BUS54" s="447"/>
      <c r="BUT54" s="449"/>
      <c r="BUU54" s="450">
        <f t="shared" si="3506"/>
        <v>0</v>
      </c>
      <c r="BUV54" s="463"/>
      <c r="BUW54" s="448"/>
      <c r="BUY54" s="458"/>
      <c r="BUZ54" s="447"/>
      <c r="BVA54" s="447"/>
      <c r="BVB54" s="447"/>
      <c r="BVC54" s="450">
        <f t="shared" si="3507"/>
        <v>0</v>
      </c>
      <c r="BVD54" s="447"/>
      <c r="BVE54" s="447"/>
      <c r="BVF54" s="447"/>
      <c r="BVG54" s="447"/>
      <c r="BVH54" s="447"/>
      <c r="BVI54" s="449"/>
      <c r="BVJ54" s="450">
        <f t="shared" si="3508"/>
        <v>0</v>
      </c>
      <c r="BVK54" s="463"/>
      <c r="BVL54" s="448"/>
      <c r="BVN54" s="458"/>
      <c r="BVO54" s="447"/>
      <c r="BVP54" s="447"/>
      <c r="BVQ54" s="447"/>
      <c r="BVR54" s="450">
        <f t="shared" si="3509"/>
        <v>0</v>
      </c>
      <c r="BVS54" s="447"/>
      <c r="BVT54" s="447"/>
      <c r="BVU54" s="447"/>
      <c r="BVV54" s="447"/>
      <c r="BVW54" s="447"/>
      <c r="BVX54" s="449"/>
      <c r="BVY54" s="450">
        <f t="shared" si="3510"/>
        <v>0</v>
      </c>
      <c r="BVZ54" s="463"/>
      <c r="BWA54" s="448"/>
    </row>
    <row r="55" spans="2:1951" ht="15" customHeight="1" x14ac:dyDescent="0.2">
      <c r="B55" s="452" t="s">
        <v>324</v>
      </c>
      <c r="C55" s="450">
        <f t="shared" ref="C55:P55" si="3511">SUM(C56:C61)</f>
        <v>0</v>
      </c>
      <c r="D55" s="450">
        <f t="shared" si="3511"/>
        <v>0</v>
      </c>
      <c r="E55" s="450">
        <f t="shared" si="3511"/>
        <v>0</v>
      </c>
      <c r="F55" s="450">
        <f t="shared" si="3511"/>
        <v>0</v>
      </c>
      <c r="G55" s="450">
        <f t="shared" si="3511"/>
        <v>0</v>
      </c>
      <c r="H55" s="450">
        <f t="shared" si="3511"/>
        <v>0</v>
      </c>
      <c r="I55" s="450">
        <f t="shared" si="3511"/>
        <v>0</v>
      </c>
      <c r="J55" s="450">
        <f t="shared" si="3511"/>
        <v>0</v>
      </c>
      <c r="K55" s="450">
        <f t="shared" si="3511"/>
        <v>0</v>
      </c>
      <c r="L55" s="450">
        <f t="shared" si="3511"/>
        <v>0</v>
      </c>
      <c r="M55" s="450">
        <f t="shared" si="3511"/>
        <v>0</v>
      </c>
      <c r="N55" s="450">
        <f t="shared" si="3511"/>
        <v>0</v>
      </c>
      <c r="O55" s="450">
        <f t="shared" si="3511"/>
        <v>0</v>
      </c>
      <c r="P55" s="451">
        <f t="shared" si="3511"/>
        <v>0</v>
      </c>
      <c r="R55" s="457">
        <f t="shared" ref="R55:AE55" si="3512">SUM(R56:R61)</f>
        <v>0</v>
      </c>
      <c r="S55" s="450">
        <f t="shared" si="3512"/>
        <v>0</v>
      </c>
      <c r="T55" s="450">
        <f t="shared" si="3512"/>
        <v>0</v>
      </c>
      <c r="U55" s="450">
        <f t="shared" si="3512"/>
        <v>0</v>
      </c>
      <c r="V55" s="450">
        <f t="shared" si="3512"/>
        <v>0</v>
      </c>
      <c r="W55" s="450">
        <f t="shared" si="3512"/>
        <v>0</v>
      </c>
      <c r="X55" s="450">
        <f t="shared" si="3512"/>
        <v>0</v>
      </c>
      <c r="Y55" s="450">
        <f t="shared" si="3512"/>
        <v>0</v>
      </c>
      <c r="Z55" s="450">
        <f t="shared" si="3512"/>
        <v>0</v>
      </c>
      <c r="AA55" s="450">
        <f t="shared" si="3512"/>
        <v>0</v>
      </c>
      <c r="AB55" s="450">
        <f t="shared" si="3512"/>
        <v>0</v>
      </c>
      <c r="AC55" s="450">
        <f t="shared" si="3512"/>
        <v>0</v>
      </c>
      <c r="AD55" s="450">
        <f t="shared" si="3512"/>
        <v>0</v>
      </c>
      <c r="AE55" s="451">
        <f t="shared" si="3512"/>
        <v>0</v>
      </c>
      <c r="AG55" s="457">
        <f t="shared" ref="AG55:AT55" si="3513">SUM(AG56:AG61)</f>
        <v>0</v>
      </c>
      <c r="AH55" s="450">
        <f t="shared" si="3513"/>
        <v>0</v>
      </c>
      <c r="AI55" s="450">
        <f t="shared" si="3513"/>
        <v>0</v>
      </c>
      <c r="AJ55" s="450">
        <f t="shared" si="3513"/>
        <v>0</v>
      </c>
      <c r="AK55" s="450">
        <f t="shared" si="3513"/>
        <v>0</v>
      </c>
      <c r="AL55" s="450">
        <f t="shared" si="3513"/>
        <v>0</v>
      </c>
      <c r="AM55" s="450">
        <f t="shared" si="3513"/>
        <v>0</v>
      </c>
      <c r="AN55" s="450">
        <f t="shared" si="3513"/>
        <v>0</v>
      </c>
      <c r="AO55" s="450">
        <f t="shared" si="3513"/>
        <v>0</v>
      </c>
      <c r="AP55" s="450">
        <f t="shared" si="3513"/>
        <v>0</v>
      </c>
      <c r="AQ55" s="450">
        <f t="shared" si="3513"/>
        <v>0</v>
      </c>
      <c r="AR55" s="450">
        <f t="shared" si="3513"/>
        <v>0</v>
      </c>
      <c r="AS55" s="450">
        <f t="shared" si="3513"/>
        <v>0</v>
      </c>
      <c r="AT55" s="451">
        <f t="shared" si="3513"/>
        <v>0</v>
      </c>
      <c r="AV55" s="457">
        <f t="shared" ref="AV55:BI55" si="3514">SUM(AV56:AV61)</f>
        <v>0</v>
      </c>
      <c r="AW55" s="450">
        <f t="shared" si="3514"/>
        <v>0</v>
      </c>
      <c r="AX55" s="450">
        <f t="shared" si="3514"/>
        <v>0</v>
      </c>
      <c r="AY55" s="450">
        <f t="shared" si="3514"/>
        <v>0</v>
      </c>
      <c r="AZ55" s="450">
        <f t="shared" si="3514"/>
        <v>0</v>
      </c>
      <c r="BA55" s="450">
        <f t="shared" si="3514"/>
        <v>0</v>
      </c>
      <c r="BB55" s="450">
        <f t="shared" si="3514"/>
        <v>0</v>
      </c>
      <c r="BC55" s="450">
        <f t="shared" si="3514"/>
        <v>0</v>
      </c>
      <c r="BD55" s="450">
        <f t="shared" si="3514"/>
        <v>0</v>
      </c>
      <c r="BE55" s="450">
        <f t="shared" si="3514"/>
        <v>0</v>
      </c>
      <c r="BF55" s="450">
        <f t="shared" si="3514"/>
        <v>0</v>
      </c>
      <c r="BG55" s="450">
        <f t="shared" si="3514"/>
        <v>0</v>
      </c>
      <c r="BH55" s="450">
        <f t="shared" si="3514"/>
        <v>0</v>
      </c>
      <c r="BI55" s="451">
        <f t="shared" si="3514"/>
        <v>0</v>
      </c>
      <c r="BK55" s="457">
        <f t="shared" ref="BK55:BX55" si="3515">SUM(BK56:BK61)</f>
        <v>0</v>
      </c>
      <c r="BL55" s="450">
        <f t="shared" si="3515"/>
        <v>0</v>
      </c>
      <c r="BM55" s="450">
        <f t="shared" si="3515"/>
        <v>0</v>
      </c>
      <c r="BN55" s="450">
        <f t="shared" si="3515"/>
        <v>0</v>
      </c>
      <c r="BO55" s="450">
        <f t="shared" si="3515"/>
        <v>0</v>
      </c>
      <c r="BP55" s="450">
        <f t="shared" si="3515"/>
        <v>0</v>
      </c>
      <c r="BQ55" s="450">
        <f t="shared" si="3515"/>
        <v>0</v>
      </c>
      <c r="BR55" s="450">
        <f t="shared" si="3515"/>
        <v>0</v>
      </c>
      <c r="BS55" s="450">
        <f t="shared" si="3515"/>
        <v>0</v>
      </c>
      <c r="BT55" s="450">
        <f t="shared" si="3515"/>
        <v>0</v>
      </c>
      <c r="BU55" s="450">
        <f t="shared" si="3515"/>
        <v>0</v>
      </c>
      <c r="BV55" s="450">
        <f t="shared" si="3515"/>
        <v>0</v>
      </c>
      <c r="BW55" s="450">
        <f t="shared" si="3515"/>
        <v>0</v>
      </c>
      <c r="BX55" s="451">
        <f t="shared" si="3515"/>
        <v>0</v>
      </c>
      <c r="BZ55" s="457">
        <f t="shared" ref="BZ55:CM55" si="3516">SUM(BZ56:BZ61)</f>
        <v>0</v>
      </c>
      <c r="CA55" s="450">
        <f t="shared" si="3516"/>
        <v>0</v>
      </c>
      <c r="CB55" s="450">
        <f t="shared" si="3516"/>
        <v>0</v>
      </c>
      <c r="CC55" s="450">
        <f t="shared" si="3516"/>
        <v>0</v>
      </c>
      <c r="CD55" s="450">
        <f t="shared" si="3516"/>
        <v>0</v>
      </c>
      <c r="CE55" s="450">
        <f t="shared" si="3516"/>
        <v>0</v>
      </c>
      <c r="CF55" s="450">
        <f t="shared" si="3516"/>
        <v>0</v>
      </c>
      <c r="CG55" s="450">
        <f t="shared" si="3516"/>
        <v>0</v>
      </c>
      <c r="CH55" s="450">
        <f t="shared" si="3516"/>
        <v>0</v>
      </c>
      <c r="CI55" s="450">
        <f t="shared" si="3516"/>
        <v>0</v>
      </c>
      <c r="CJ55" s="450">
        <f t="shared" si="3516"/>
        <v>0</v>
      </c>
      <c r="CK55" s="450">
        <f t="shared" si="3516"/>
        <v>0</v>
      </c>
      <c r="CL55" s="450">
        <f t="shared" si="3516"/>
        <v>0</v>
      </c>
      <c r="CM55" s="451">
        <f t="shared" si="3516"/>
        <v>0</v>
      </c>
      <c r="CO55" s="457">
        <f t="shared" ref="CO55:DB55" si="3517">SUM(CO56:CO61)</f>
        <v>0</v>
      </c>
      <c r="CP55" s="450">
        <f t="shared" si="3517"/>
        <v>0</v>
      </c>
      <c r="CQ55" s="450">
        <f t="shared" si="3517"/>
        <v>0</v>
      </c>
      <c r="CR55" s="450">
        <f t="shared" si="3517"/>
        <v>0</v>
      </c>
      <c r="CS55" s="450">
        <f t="shared" si="3517"/>
        <v>0</v>
      </c>
      <c r="CT55" s="450">
        <f t="shared" si="3517"/>
        <v>0</v>
      </c>
      <c r="CU55" s="450">
        <f t="shared" si="3517"/>
        <v>0</v>
      </c>
      <c r="CV55" s="450">
        <f t="shared" si="3517"/>
        <v>0</v>
      </c>
      <c r="CW55" s="450">
        <f t="shared" si="3517"/>
        <v>0</v>
      </c>
      <c r="CX55" s="450">
        <f t="shared" si="3517"/>
        <v>0</v>
      </c>
      <c r="CY55" s="450">
        <f t="shared" si="3517"/>
        <v>0</v>
      </c>
      <c r="CZ55" s="450">
        <f t="shared" si="3517"/>
        <v>0</v>
      </c>
      <c r="DA55" s="450">
        <f t="shared" si="3517"/>
        <v>0</v>
      </c>
      <c r="DB55" s="451">
        <f t="shared" si="3517"/>
        <v>0</v>
      </c>
      <c r="DD55" s="457">
        <f t="shared" ref="DD55:DQ55" si="3518">SUM(DD56:DD61)</f>
        <v>0</v>
      </c>
      <c r="DE55" s="450">
        <f t="shared" si="3518"/>
        <v>0</v>
      </c>
      <c r="DF55" s="450">
        <f t="shared" si="3518"/>
        <v>0</v>
      </c>
      <c r="DG55" s="450">
        <f t="shared" si="3518"/>
        <v>0</v>
      </c>
      <c r="DH55" s="450">
        <f t="shared" si="3518"/>
        <v>0</v>
      </c>
      <c r="DI55" s="450">
        <f t="shared" si="3518"/>
        <v>0</v>
      </c>
      <c r="DJ55" s="450">
        <f t="shared" si="3518"/>
        <v>0</v>
      </c>
      <c r="DK55" s="450">
        <f t="shared" si="3518"/>
        <v>0</v>
      </c>
      <c r="DL55" s="450">
        <f t="shared" si="3518"/>
        <v>0</v>
      </c>
      <c r="DM55" s="450">
        <f t="shared" si="3518"/>
        <v>0</v>
      </c>
      <c r="DN55" s="450">
        <f t="shared" si="3518"/>
        <v>0</v>
      </c>
      <c r="DO55" s="450">
        <f t="shared" si="3518"/>
        <v>0</v>
      </c>
      <c r="DP55" s="450">
        <f t="shared" si="3518"/>
        <v>0</v>
      </c>
      <c r="DQ55" s="451">
        <f t="shared" si="3518"/>
        <v>0</v>
      </c>
      <c r="DS55" s="457">
        <f t="shared" ref="DS55:EF55" si="3519">SUM(DS56:DS61)</f>
        <v>0</v>
      </c>
      <c r="DT55" s="450">
        <f t="shared" si="3519"/>
        <v>0</v>
      </c>
      <c r="DU55" s="450">
        <f t="shared" si="3519"/>
        <v>0</v>
      </c>
      <c r="DV55" s="450">
        <f t="shared" si="3519"/>
        <v>0</v>
      </c>
      <c r="DW55" s="450">
        <f t="shared" si="3519"/>
        <v>0</v>
      </c>
      <c r="DX55" s="450">
        <f t="shared" si="3519"/>
        <v>0</v>
      </c>
      <c r="DY55" s="450">
        <f t="shared" si="3519"/>
        <v>0</v>
      </c>
      <c r="DZ55" s="450">
        <f t="shared" si="3519"/>
        <v>0</v>
      </c>
      <c r="EA55" s="450">
        <f t="shared" si="3519"/>
        <v>0</v>
      </c>
      <c r="EB55" s="450">
        <f t="shared" si="3519"/>
        <v>0</v>
      </c>
      <c r="EC55" s="450">
        <f t="shared" si="3519"/>
        <v>0</v>
      </c>
      <c r="ED55" s="450">
        <f t="shared" si="3519"/>
        <v>0</v>
      </c>
      <c r="EE55" s="450">
        <f t="shared" si="3519"/>
        <v>0</v>
      </c>
      <c r="EF55" s="451">
        <f t="shared" si="3519"/>
        <v>0</v>
      </c>
      <c r="EH55" s="457">
        <f t="shared" ref="EH55:EU55" si="3520">SUM(EH56:EH61)</f>
        <v>0</v>
      </c>
      <c r="EI55" s="450">
        <f t="shared" si="3520"/>
        <v>0</v>
      </c>
      <c r="EJ55" s="450">
        <f t="shared" si="3520"/>
        <v>0</v>
      </c>
      <c r="EK55" s="450">
        <f t="shared" si="3520"/>
        <v>0</v>
      </c>
      <c r="EL55" s="450">
        <f t="shared" si="3520"/>
        <v>0</v>
      </c>
      <c r="EM55" s="450">
        <f t="shared" si="3520"/>
        <v>0</v>
      </c>
      <c r="EN55" s="450">
        <f t="shared" si="3520"/>
        <v>0</v>
      </c>
      <c r="EO55" s="450">
        <f t="shared" si="3520"/>
        <v>0</v>
      </c>
      <c r="EP55" s="450">
        <f t="shared" si="3520"/>
        <v>0</v>
      </c>
      <c r="EQ55" s="450">
        <f t="shared" si="3520"/>
        <v>0</v>
      </c>
      <c r="ER55" s="450">
        <f t="shared" si="3520"/>
        <v>0</v>
      </c>
      <c r="ES55" s="450">
        <f t="shared" si="3520"/>
        <v>0</v>
      </c>
      <c r="ET55" s="450">
        <f t="shared" si="3520"/>
        <v>0</v>
      </c>
      <c r="EU55" s="451">
        <f t="shared" si="3520"/>
        <v>0</v>
      </c>
      <c r="EW55" s="457">
        <f t="shared" ref="EW55:FJ55" si="3521">SUM(EW56:EW61)</f>
        <v>0</v>
      </c>
      <c r="EX55" s="450">
        <f t="shared" si="3521"/>
        <v>0</v>
      </c>
      <c r="EY55" s="450">
        <f t="shared" si="3521"/>
        <v>0</v>
      </c>
      <c r="EZ55" s="450">
        <f t="shared" si="3521"/>
        <v>0</v>
      </c>
      <c r="FA55" s="450">
        <f t="shared" si="3521"/>
        <v>0</v>
      </c>
      <c r="FB55" s="450">
        <f t="shared" si="3521"/>
        <v>0</v>
      </c>
      <c r="FC55" s="450">
        <f t="shared" si="3521"/>
        <v>0</v>
      </c>
      <c r="FD55" s="450">
        <f t="shared" si="3521"/>
        <v>0</v>
      </c>
      <c r="FE55" s="450">
        <f t="shared" si="3521"/>
        <v>0</v>
      </c>
      <c r="FF55" s="450">
        <f t="shared" si="3521"/>
        <v>0</v>
      </c>
      <c r="FG55" s="450">
        <f t="shared" si="3521"/>
        <v>0</v>
      </c>
      <c r="FH55" s="450">
        <f t="shared" si="3521"/>
        <v>0</v>
      </c>
      <c r="FI55" s="450">
        <f t="shared" si="3521"/>
        <v>0</v>
      </c>
      <c r="FJ55" s="451">
        <f t="shared" si="3521"/>
        <v>0</v>
      </c>
      <c r="FL55" s="457">
        <f t="shared" ref="FL55:FY55" si="3522">SUM(FL56:FL61)</f>
        <v>0</v>
      </c>
      <c r="FM55" s="450">
        <f t="shared" si="3522"/>
        <v>0</v>
      </c>
      <c r="FN55" s="450">
        <f t="shared" si="3522"/>
        <v>0</v>
      </c>
      <c r="FO55" s="450">
        <f t="shared" si="3522"/>
        <v>0</v>
      </c>
      <c r="FP55" s="450">
        <f t="shared" si="3522"/>
        <v>0</v>
      </c>
      <c r="FQ55" s="450">
        <f t="shared" si="3522"/>
        <v>0</v>
      </c>
      <c r="FR55" s="450">
        <f t="shared" si="3522"/>
        <v>0</v>
      </c>
      <c r="FS55" s="450">
        <f t="shared" si="3522"/>
        <v>0</v>
      </c>
      <c r="FT55" s="450">
        <f t="shared" si="3522"/>
        <v>0</v>
      </c>
      <c r="FU55" s="450">
        <f t="shared" si="3522"/>
        <v>0</v>
      </c>
      <c r="FV55" s="450">
        <f t="shared" si="3522"/>
        <v>0</v>
      </c>
      <c r="FW55" s="450">
        <f t="shared" si="3522"/>
        <v>0</v>
      </c>
      <c r="FX55" s="450">
        <f t="shared" si="3522"/>
        <v>0</v>
      </c>
      <c r="FY55" s="451">
        <f t="shared" si="3522"/>
        <v>0</v>
      </c>
      <c r="GA55" s="457">
        <f t="shared" ref="GA55:GN55" si="3523">SUM(GA56:GA61)</f>
        <v>0</v>
      </c>
      <c r="GB55" s="450">
        <f t="shared" si="3523"/>
        <v>0</v>
      </c>
      <c r="GC55" s="450">
        <f t="shared" si="3523"/>
        <v>0</v>
      </c>
      <c r="GD55" s="450">
        <f t="shared" si="3523"/>
        <v>0</v>
      </c>
      <c r="GE55" s="450">
        <f t="shared" si="3523"/>
        <v>0</v>
      </c>
      <c r="GF55" s="450">
        <f t="shared" si="3523"/>
        <v>0</v>
      </c>
      <c r="GG55" s="450">
        <f t="shared" si="3523"/>
        <v>0</v>
      </c>
      <c r="GH55" s="450">
        <f t="shared" si="3523"/>
        <v>0</v>
      </c>
      <c r="GI55" s="450">
        <f t="shared" si="3523"/>
        <v>0</v>
      </c>
      <c r="GJ55" s="450">
        <f t="shared" si="3523"/>
        <v>0</v>
      </c>
      <c r="GK55" s="450">
        <f t="shared" si="3523"/>
        <v>0</v>
      </c>
      <c r="GL55" s="450">
        <f t="shared" si="3523"/>
        <v>0</v>
      </c>
      <c r="GM55" s="450">
        <f t="shared" si="3523"/>
        <v>0</v>
      </c>
      <c r="GN55" s="451">
        <f t="shared" si="3523"/>
        <v>0</v>
      </c>
      <c r="GP55" s="457">
        <f t="shared" ref="GP55:HC55" si="3524">SUM(GP56:GP61)</f>
        <v>0</v>
      </c>
      <c r="GQ55" s="450">
        <f t="shared" si="3524"/>
        <v>0</v>
      </c>
      <c r="GR55" s="450">
        <f t="shared" si="3524"/>
        <v>0</v>
      </c>
      <c r="GS55" s="450">
        <f t="shared" si="3524"/>
        <v>0</v>
      </c>
      <c r="GT55" s="450">
        <f t="shared" si="3524"/>
        <v>0</v>
      </c>
      <c r="GU55" s="450">
        <f t="shared" si="3524"/>
        <v>0</v>
      </c>
      <c r="GV55" s="450">
        <f t="shared" si="3524"/>
        <v>0</v>
      </c>
      <c r="GW55" s="450">
        <f t="shared" si="3524"/>
        <v>0</v>
      </c>
      <c r="GX55" s="450">
        <f t="shared" si="3524"/>
        <v>0</v>
      </c>
      <c r="GY55" s="450">
        <f t="shared" si="3524"/>
        <v>0</v>
      </c>
      <c r="GZ55" s="450">
        <f t="shared" si="3524"/>
        <v>0</v>
      </c>
      <c r="HA55" s="450">
        <f t="shared" si="3524"/>
        <v>0</v>
      </c>
      <c r="HB55" s="450">
        <f t="shared" si="3524"/>
        <v>0</v>
      </c>
      <c r="HC55" s="451">
        <f t="shared" si="3524"/>
        <v>0</v>
      </c>
      <c r="HE55" s="457">
        <f t="shared" ref="HE55:HR55" si="3525">SUM(HE56:HE61)</f>
        <v>0</v>
      </c>
      <c r="HF55" s="450">
        <f t="shared" si="3525"/>
        <v>0</v>
      </c>
      <c r="HG55" s="450">
        <f t="shared" si="3525"/>
        <v>0</v>
      </c>
      <c r="HH55" s="450">
        <f t="shared" si="3525"/>
        <v>0</v>
      </c>
      <c r="HI55" s="450">
        <f t="shared" si="3525"/>
        <v>0</v>
      </c>
      <c r="HJ55" s="450">
        <f t="shared" si="3525"/>
        <v>0</v>
      </c>
      <c r="HK55" s="450">
        <f t="shared" si="3525"/>
        <v>0</v>
      </c>
      <c r="HL55" s="450">
        <f t="shared" si="3525"/>
        <v>0</v>
      </c>
      <c r="HM55" s="450">
        <f t="shared" si="3525"/>
        <v>0</v>
      </c>
      <c r="HN55" s="450">
        <f t="shared" si="3525"/>
        <v>0</v>
      </c>
      <c r="HO55" s="450">
        <f t="shared" si="3525"/>
        <v>0</v>
      </c>
      <c r="HP55" s="450">
        <f t="shared" si="3525"/>
        <v>0</v>
      </c>
      <c r="HQ55" s="450">
        <f t="shared" si="3525"/>
        <v>0</v>
      </c>
      <c r="HR55" s="451">
        <f t="shared" si="3525"/>
        <v>0</v>
      </c>
      <c r="HT55" s="457">
        <f t="shared" ref="HT55:IG55" si="3526">SUM(HT56:HT61)</f>
        <v>0</v>
      </c>
      <c r="HU55" s="450">
        <f t="shared" si="3526"/>
        <v>0</v>
      </c>
      <c r="HV55" s="450">
        <f t="shared" si="3526"/>
        <v>0</v>
      </c>
      <c r="HW55" s="450">
        <f t="shared" si="3526"/>
        <v>0</v>
      </c>
      <c r="HX55" s="450">
        <f t="shared" si="3526"/>
        <v>0</v>
      </c>
      <c r="HY55" s="450">
        <f t="shared" si="3526"/>
        <v>0</v>
      </c>
      <c r="HZ55" s="450">
        <f t="shared" si="3526"/>
        <v>0</v>
      </c>
      <c r="IA55" s="450">
        <f t="shared" si="3526"/>
        <v>0</v>
      </c>
      <c r="IB55" s="450">
        <f t="shared" si="3526"/>
        <v>0</v>
      </c>
      <c r="IC55" s="450">
        <f t="shared" si="3526"/>
        <v>0</v>
      </c>
      <c r="ID55" s="450">
        <f t="shared" si="3526"/>
        <v>0</v>
      </c>
      <c r="IE55" s="450">
        <f t="shared" si="3526"/>
        <v>0</v>
      </c>
      <c r="IF55" s="450">
        <f t="shared" si="3526"/>
        <v>0</v>
      </c>
      <c r="IG55" s="451">
        <f t="shared" si="3526"/>
        <v>0</v>
      </c>
      <c r="II55" s="457">
        <f t="shared" ref="II55:IV55" si="3527">SUM(II56:II61)</f>
        <v>0</v>
      </c>
      <c r="IJ55" s="450">
        <f t="shared" si="3527"/>
        <v>0</v>
      </c>
      <c r="IK55" s="450">
        <f t="shared" si="3527"/>
        <v>0</v>
      </c>
      <c r="IL55" s="450">
        <f t="shared" si="3527"/>
        <v>0</v>
      </c>
      <c r="IM55" s="450">
        <f t="shared" si="3527"/>
        <v>0</v>
      </c>
      <c r="IN55" s="450">
        <f t="shared" si="3527"/>
        <v>0</v>
      </c>
      <c r="IO55" s="450">
        <f t="shared" si="3527"/>
        <v>0</v>
      </c>
      <c r="IP55" s="450">
        <f t="shared" si="3527"/>
        <v>0</v>
      </c>
      <c r="IQ55" s="450">
        <f t="shared" si="3527"/>
        <v>0</v>
      </c>
      <c r="IR55" s="450">
        <f t="shared" si="3527"/>
        <v>0</v>
      </c>
      <c r="IS55" s="450">
        <f t="shared" si="3527"/>
        <v>0</v>
      </c>
      <c r="IT55" s="450">
        <f t="shared" si="3527"/>
        <v>0</v>
      </c>
      <c r="IU55" s="450">
        <f t="shared" si="3527"/>
        <v>0</v>
      </c>
      <c r="IV55" s="451">
        <f t="shared" si="3527"/>
        <v>0</v>
      </c>
      <c r="IX55" s="457">
        <f t="shared" ref="IX55:JK55" si="3528">SUM(IX56:IX61)</f>
        <v>0</v>
      </c>
      <c r="IY55" s="450">
        <f t="shared" si="3528"/>
        <v>0</v>
      </c>
      <c r="IZ55" s="450">
        <f t="shared" si="3528"/>
        <v>0</v>
      </c>
      <c r="JA55" s="450">
        <f t="shared" si="3528"/>
        <v>0</v>
      </c>
      <c r="JB55" s="450">
        <f t="shared" si="3528"/>
        <v>0</v>
      </c>
      <c r="JC55" s="450">
        <f t="shared" si="3528"/>
        <v>0</v>
      </c>
      <c r="JD55" s="450">
        <f t="shared" si="3528"/>
        <v>0</v>
      </c>
      <c r="JE55" s="450">
        <f t="shared" si="3528"/>
        <v>0</v>
      </c>
      <c r="JF55" s="450">
        <f t="shared" si="3528"/>
        <v>0</v>
      </c>
      <c r="JG55" s="450">
        <f t="shared" si="3528"/>
        <v>0</v>
      </c>
      <c r="JH55" s="450">
        <f t="shared" si="3528"/>
        <v>0</v>
      </c>
      <c r="JI55" s="450">
        <f t="shared" si="3528"/>
        <v>0</v>
      </c>
      <c r="JJ55" s="450">
        <f t="shared" si="3528"/>
        <v>0</v>
      </c>
      <c r="JK55" s="451">
        <f t="shared" si="3528"/>
        <v>0</v>
      </c>
      <c r="JM55" s="457">
        <f t="shared" ref="JM55:JZ55" si="3529">SUM(JM56:JM61)</f>
        <v>0</v>
      </c>
      <c r="JN55" s="450">
        <f t="shared" si="3529"/>
        <v>0</v>
      </c>
      <c r="JO55" s="450">
        <f t="shared" si="3529"/>
        <v>0</v>
      </c>
      <c r="JP55" s="450">
        <f t="shared" si="3529"/>
        <v>0</v>
      </c>
      <c r="JQ55" s="450">
        <f t="shared" si="3529"/>
        <v>0</v>
      </c>
      <c r="JR55" s="450">
        <f t="shared" si="3529"/>
        <v>0</v>
      </c>
      <c r="JS55" s="450">
        <f t="shared" si="3529"/>
        <v>0</v>
      </c>
      <c r="JT55" s="450">
        <f t="shared" si="3529"/>
        <v>0</v>
      </c>
      <c r="JU55" s="450">
        <f t="shared" si="3529"/>
        <v>0</v>
      </c>
      <c r="JV55" s="450">
        <f t="shared" si="3529"/>
        <v>0</v>
      </c>
      <c r="JW55" s="450">
        <f t="shared" si="3529"/>
        <v>0</v>
      </c>
      <c r="JX55" s="450">
        <f t="shared" si="3529"/>
        <v>0</v>
      </c>
      <c r="JY55" s="450">
        <f t="shared" si="3529"/>
        <v>0</v>
      </c>
      <c r="JZ55" s="451">
        <f t="shared" si="3529"/>
        <v>0</v>
      </c>
      <c r="KB55" s="457">
        <f t="shared" ref="KB55:KO55" si="3530">SUM(KB56:KB61)</f>
        <v>0</v>
      </c>
      <c r="KC55" s="450">
        <f t="shared" si="3530"/>
        <v>0</v>
      </c>
      <c r="KD55" s="450">
        <f t="shared" si="3530"/>
        <v>0</v>
      </c>
      <c r="KE55" s="450">
        <f t="shared" si="3530"/>
        <v>0</v>
      </c>
      <c r="KF55" s="450">
        <f t="shared" si="3530"/>
        <v>0</v>
      </c>
      <c r="KG55" s="450">
        <f t="shared" si="3530"/>
        <v>0</v>
      </c>
      <c r="KH55" s="450">
        <f t="shared" si="3530"/>
        <v>0</v>
      </c>
      <c r="KI55" s="450">
        <f t="shared" si="3530"/>
        <v>0</v>
      </c>
      <c r="KJ55" s="450">
        <f t="shared" si="3530"/>
        <v>0</v>
      </c>
      <c r="KK55" s="450">
        <f t="shared" si="3530"/>
        <v>0</v>
      </c>
      <c r="KL55" s="450">
        <f t="shared" si="3530"/>
        <v>0</v>
      </c>
      <c r="KM55" s="450">
        <f t="shared" si="3530"/>
        <v>0</v>
      </c>
      <c r="KN55" s="450">
        <f t="shared" si="3530"/>
        <v>0</v>
      </c>
      <c r="KO55" s="451">
        <f t="shared" si="3530"/>
        <v>0</v>
      </c>
      <c r="KQ55" s="457">
        <f t="shared" ref="KQ55:LD55" si="3531">SUM(KQ56:KQ61)</f>
        <v>0</v>
      </c>
      <c r="KR55" s="450">
        <f t="shared" si="3531"/>
        <v>0</v>
      </c>
      <c r="KS55" s="450">
        <f t="shared" si="3531"/>
        <v>0</v>
      </c>
      <c r="KT55" s="450">
        <f t="shared" si="3531"/>
        <v>0</v>
      </c>
      <c r="KU55" s="450">
        <f t="shared" si="3531"/>
        <v>0</v>
      </c>
      <c r="KV55" s="450">
        <f t="shared" si="3531"/>
        <v>0</v>
      </c>
      <c r="KW55" s="450">
        <f t="shared" si="3531"/>
        <v>0</v>
      </c>
      <c r="KX55" s="450">
        <f t="shared" si="3531"/>
        <v>0</v>
      </c>
      <c r="KY55" s="450">
        <f t="shared" si="3531"/>
        <v>0</v>
      </c>
      <c r="KZ55" s="450">
        <f t="shared" si="3531"/>
        <v>0</v>
      </c>
      <c r="LA55" s="450">
        <f t="shared" si="3531"/>
        <v>0</v>
      </c>
      <c r="LB55" s="450">
        <f t="shared" si="3531"/>
        <v>0</v>
      </c>
      <c r="LC55" s="450">
        <f t="shared" si="3531"/>
        <v>0</v>
      </c>
      <c r="LD55" s="451">
        <f t="shared" si="3531"/>
        <v>0</v>
      </c>
      <c r="LF55" s="457">
        <f t="shared" ref="LF55:LS55" si="3532">SUM(LF56:LF61)</f>
        <v>0</v>
      </c>
      <c r="LG55" s="450">
        <f t="shared" si="3532"/>
        <v>0</v>
      </c>
      <c r="LH55" s="450">
        <f t="shared" si="3532"/>
        <v>0</v>
      </c>
      <c r="LI55" s="450">
        <f t="shared" si="3532"/>
        <v>0</v>
      </c>
      <c r="LJ55" s="450">
        <f t="shared" si="3532"/>
        <v>0</v>
      </c>
      <c r="LK55" s="450">
        <f t="shared" si="3532"/>
        <v>0</v>
      </c>
      <c r="LL55" s="450">
        <f t="shared" si="3532"/>
        <v>0</v>
      </c>
      <c r="LM55" s="450">
        <f t="shared" si="3532"/>
        <v>0</v>
      </c>
      <c r="LN55" s="450">
        <f t="shared" si="3532"/>
        <v>0</v>
      </c>
      <c r="LO55" s="450">
        <f t="shared" si="3532"/>
        <v>0</v>
      </c>
      <c r="LP55" s="450">
        <f t="shared" si="3532"/>
        <v>0</v>
      </c>
      <c r="LQ55" s="450">
        <f t="shared" si="3532"/>
        <v>0</v>
      </c>
      <c r="LR55" s="450">
        <f t="shared" si="3532"/>
        <v>0</v>
      </c>
      <c r="LS55" s="451">
        <f t="shared" si="3532"/>
        <v>0</v>
      </c>
      <c r="LU55" s="457">
        <f t="shared" ref="LU55:MH55" si="3533">SUM(LU56:LU61)</f>
        <v>0</v>
      </c>
      <c r="LV55" s="450">
        <f t="shared" si="3533"/>
        <v>0</v>
      </c>
      <c r="LW55" s="450">
        <f t="shared" si="3533"/>
        <v>0</v>
      </c>
      <c r="LX55" s="450">
        <f t="shared" si="3533"/>
        <v>0</v>
      </c>
      <c r="LY55" s="450">
        <f t="shared" si="3533"/>
        <v>0</v>
      </c>
      <c r="LZ55" s="450">
        <f t="shared" si="3533"/>
        <v>0</v>
      </c>
      <c r="MA55" s="450">
        <f t="shared" si="3533"/>
        <v>0</v>
      </c>
      <c r="MB55" s="450">
        <f t="shared" si="3533"/>
        <v>0</v>
      </c>
      <c r="MC55" s="450">
        <f t="shared" si="3533"/>
        <v>0</v>
      </c>
      <c r="MD55" s="450">
        <f t="shared" si="3533"/>
        <v>0</v>
      </c>
      <c r="ME55" s="450">
        <f t="shared" si="3533"/>
        <v>0</v>
      </c>
      <c r="MF55" s="450">
        <f t="shared" si="3533"/>
        <v>0</v>
      </c>
      <c r="MG55" s="450">
        <f t="shared" si="3533"/>
        <v>0</v>
      </c>
      <c r="MH55" s="451">
        <f t="shared" si="3533"/>
        <v>0</v>
      </c>
      <c r="MJ55" s="457">
        <f t="shared" ref="MJ55:MW55" si="3534">SUM(MJ56:MJ61)</f>
        <v>0</v>
      </c>
      <c r="MK55" s="450">
        <f t="shared" si="3534"/>
        <v>0</v>
      </c>
      <c r="ML55" s="450">
        <f t="shared" si="3534"/>
        <v>0</v>
      </c>
      <c r="MM55" s="450">
        <f t="shared" si="3534"/>
        <v>0</v>
      </c>
      <c r="MN55" s="450">
        <f t="shared" si="3534"/>
        <v>0</v>
      </c>
      <c r="MO55" s="450">
        <f t="shared" si="3534"/>
        <v>0</v>
      </c>
      <c r="MP55" s="450">
        <f t="shared" si="3534"/>
        <v>0</v>
      </c>
      <c r="MQ55" s="450">
        <f t="shared" si="3534"/>
        <v>0</v>
      </c>
      <c r="MR55" s="450">
        <f t="shared" si="3534"/>
        <v>0</v>
      </c>
      <c r="MS55" s="450">
        <f t="shared" si="3534"/>
        <v>0</v>
      </c>
      <c r="MT55" s="450">
        <f t="shared" si="3534"/>
        <v>0</v>
      </c>
      <c r="MU55" s="450">
        <f t="shared" si="3534"/>
        <v>0</v>
      </c>
      <c r="MV55" s="450">
        <f t="shared" si="3534"/>
        <v>0</v>
      </c>
      <c r="MW55" s="451">
        <f t="shared" si="3534"/>
        <v>0</v>
      </c>
      <c r="MY55" s="457">
        <f t="shared" ref="MY55:NL55" si="3535">SUM(MY56:MY61)</f>
        <v>0</v>
      </c>
      <c r="MZ55" s="450">
        <f t="shared" si="3535"/>
        <v>0</v>
      </c>
      <c r="NA55" s="450">
        <f t="shared" si="3535"/>
        <v>0</v>
      </c>
      <c r="NB55" s="450">
        <f t="shared" si="3535"/>
        <v>0</v>
      </c>
      <c r="NC55" s="450">
        <f t="shared" si="3535"/>
        <v>0</v>
      </c>
      <c r="ND55" s="450">
        <f t="shared" si="3535"/>
        <v>0</v>
      </c>
      <c r="NE55" s="450">
        <f t="shared" si="3535"/>
        <v>0</v>
      </c>
      <c r="NF55" s="450">
        <f t="shared" si="3535"/>
        <v>0</v>
      </c>
      <c r="NG55" s="450">
        <f t="shared" si="3535"/>
        <v>0</v>
      </c>
      <c r="NH55" s="450">
        <f t="shared" si="3535"/>
        <v>0</v>
      </c>
      <c r="NI55" s="450">
        <f t="shared" si="3535"/>
        <v>0</v>
      </c>
      <c r="NJ55" s="450">
        <f t="shared" si="3535"/>
        <v>0</v>
      </c>
      <c r="NK55" s="450">
        <f t="shared" si="3535"/>
        <v>0</v>
      </c>
      <c r="NL55" s="451">
        <f t="shared" si="3535"/>
        <v>0</v>
      </c>
      <c r="NN55" s="457">
        <f t="shared" ref="NN55:OA55" si="3536">SUM(NN56:NN61)</f>
        <v>0</v>
      </c>
      <c r="NO55" s="450">
        <f t="shared" si="3536"/>
        <v>0</v>
      </c>
      <c r="NP55" s="450">
        <f t="shared" si="3536"/>
        <v>0</v>
      </c>
      <c r="NQ55" s="450">
        <f t="shared" si="3536"/>
        <v>0</v>
      </c>
      <c r="NR55" s="450">
        <f t="shared" si="3536"/>
        <v>0</v>
      </c>
      <c r="NS55" s="450">
        <f t="shared" si="3536"/>
        <v>0</v>
      </c>
      <c r="NT55" s="450">
        <f t="shared" si="3536"/>
        <v>0</v>
      </c>
      <c r="NU55" s="450">
        <f t="shared" si="3536"/>
        <v>0</v>
      </c>
      <c r="NV55" s="450">
        <f t="shared" si="3536"/>
        <v>0</v>
      </c>
      <c r="NW55" s="450">
        <f t="shared" si="3536"/>
        <v>0</v>
      </c>
      <c r="NX55" s="450">
        <f t="shared" si="3536"/>
        <v>0</v>
      </c>
      <c r="NY55" s="450">
        <f t="shared" si="3536"/>
        <v>0</v>
      </c>
      <c r="NZ55" s="450">
        <f t="shared" si="3536"/>
        <v>0</v>
      </c>
      <c r="OA55" s="451">
        <f t="shared" si="3536"/>
        <v>0</v>
      </c>
      <c r="OC55" s="457">
        <f t="shared" ref="OC55:OP55" si="3537">SUM(OC56:OC61)</f>
        <v>0</v>
      </c>
      <c r="OD55" s="450">
        <f t="shared" si="3537"/>
        <v>0</v>
      </c>
      <c r="OE55" s="450">
        <f t="shared" si="3537"/>
        <v>0</v>
      </c>
      <c r="OF55" s="450">
        <f t="shared" si="3537"/>
        <v>0</v>
      </c>
      <c r="OG55" s="450">
        <f t="shared" si="3537"/>
        <v>0</v>
      </c>
      <c r="OH55" s="450">
        <f t="shared" si="3537"/>
        <v>0</v>
      </c>
      <c r="OI55" s="450">
        <f t="shared" si="3537"/>
        <v>0</v>
      </c>
      <c r="OJ55" s="450">
        <f t="shared" si="3537"/>
        <v>0</v>
      </c>
      <c r="OK55" s="450">
        <f t="shared" si="3537"/>
        <v>0</v>
      </c>
      <c r="OL55" s="450">
        <f t="shared" si="3537"/>
        <v>0</v>
      </c>
      <c r="OM55" s="450">
        <f t="shared" si="3537"/>
        <v>0</v>
      </c>
      <c r="ON55" s="450">
        <f t="shared" si="3537"/>
        <v>0</v>
      </c>
      <c r="OO55" s="450">
        <f t="shared" si="3537"/>
        <v>0</v>
      </c>
      <c r="OP55" s="451">
        <f t="shared" si="3537"/>
        <v>0</v>
      </c>
      <c r="OR55" s="457">
        <f t="shared" ref="OR55:PE55" si="3538">SUM(OR56:OR61)</f>
        <v>0</v>
      </c>
      <c r="OS55" s="450">
        <f t="shared" si="3538"/>
        <v>0</v>
      </c>
      <c r="OT55" s="450">
        <f t="shared" si="3538"/>
        <v>0</v>
      </c>
      <c r="OU55" s="450">
        <f t="shared" si="3538"/>
        <v>0</v>
      </c>
      <c r="OV55" s="450">
        <f t="shared" si="3538"/>
        <v>0</v>
      </c>
      <c r="OW55" s="450">
        <f t="shared" si="3538"/>
        <v>0</v>
      </c>
      <c r="OX55" s="450">
        <f t="shared" si="3538"/>
        <v>0</v>
      </c>
      <c r="OY55" s="450">
        <f t="shared" si="3538"/>
        <v>0</v>
      </c>
      <c r="OZ55" s="450">
        <f t="shared" si="3538"/>
        <v>0</v>
      </c>
      <c r="PA55" s="450">
        <f t="shared" si="3538"/>
        <v>0</v>
      </c>
      <c r="PB55" s="450">
        <f t="shared" si="3538"/>
        <v>0</v>
      </c>
      <c r="PC55" s="450">
        <f t="shared" si="3538"/>
        <v>0</v>
      </c>
      <c r="PD55" s="450">
        <f t="shared" si="3538"/>
        <v>0</v>
      </c>
      <c r="PE55" s="451">
        <f t="shared" si="3538"/>
        <v>0</v>
      </c>
      <c r="PG55" s="457">
        <f t="shared" ref="PG55:PT55" si="3539">SUM(PG56:PG61)</f>
        <v>0</v>
      </c>
      <c r="PH55" s="450">
        <f t="shared" si="3539"/>
        <v>0</v>
      </c>
      <c r="PI55" s="450">
        <f t="shared" si="3539"/>
        <v>0</v>
      </c>
      <c r="PJ55" s="450">
        <f t="shared" si="3539"/>
        <v>0</v>
      </c>
      <c r="PK55" s="450">
        <f t="shared" si="3539"/>
        <v>0</v>
      </c>
      <c r="PL55" s="450">
        <f t="shared" si="3539"/>
        <v>0</v>
      </c>
      <c r="PM55" s="450">
        <f t="shared" si="3539"/>
        <v>0</v>
      </c>
      <c r="PN55" s="450">
        <f t="shared" si="3539"/>
        <v>0</v>
      </c>
      <c r="PO55" s="450">
        <f t="shared" si="3539"/>
        <v>0</v>
      </c>
      <c r="PP55" s="450">
        <f t="shared" si="3539"/>
        <v>0</v>
      </c>
      <c r="PQ55" s="450">
        <f t="shared" si="3539"/>
        <v>0</v>
      </c>
      <c r="PR55" s="450">
        <f t="shared" si="3539"/>
        <v>0</v>
      </c>
      <c r="PS55" s="450">
        <f t="shared" si="3539"/>
        <v>0</v>
      </c>
      <c r="PT55" s="451">
        <f t="shared" si="3539"/>
        <v>0</v>
      </c>
      <c r="PV55" s="457">
        <f t="shared" ref="PV55:QI55" si="3540">SUM(PV56:PV61)</f>
        <v>0</v>
      </c>
      <c r="PW55" s="450">
        <f t="shared" si="3540"/>
        <v>0</v>
      </c>
      <c r="PX55" s="450">
        <f t="shared" si="3540"/>
        <v>0</v>
      </c>
      <c r="PY55" s="450">
        <f t="shared" si="3540"/>
        <v>0</v>
      </c>
      <c r="PZ55" s="450">
        <f t="shared" si="3540"/>
        <v>0</v>
      </c>
      <c r="QA55" s="450">
        <f t="shared" si="3540"/>
        <v>0</v>
      </c>
      <c r="QB55" s="450">
        <f t="shared" si="3540"/>
        <v>0</v>
      </c>
      <c r="QC55" s="450">
        <f t="shared" si="3540"/>
        <v>0</v>
      </c>
      <c r="QD55" s="450">
        <f t="shared" si="3540"/>
        <v>0</v>
      </c>
      <c r="QE55" s="450">
        <f t="shared" si="3540"/>
        <v>0</v>
      </c>
      <c r="QF55" s="450">
        <f t="shared" si="3540"/>
        <v>0</v>
      </c>
      <c r="QG55" s="450">
        <f t="shared" si="3540"/>
        <v>0</v>
      </c>
      <c r="QH55" s="450">
        <f t="shared" si="3540"/>
        <v>0</v>
      </c>
      <c r="QI55" s="451">
        <f t="shared" si="3540"/>
        <v>0</v>
      </c>
      <c r="QK55" s="457">
        <f t="shared" ref="QK55:QX55" si="3541">SUM(QK56:QK61)</f>
        <v>0</v>
      </c>
      <c r="QL55" s="450">
        <f t="shared" si="3541"/>
        <v>0</v>
      </c>
      <c r="QM55" s="450">
        <f t="shared" si="3541"/>
        <v>0</v>
      </c>
      <c r="QN55" s="450">
        <f t="shared" si="3541"/>
        <v>0</v>
      </c>
      <c r="QO55" s="450">
        <f t="shared" si="3541"/>
        <v>0</v>
      </c>
      <c r="QP55" s="450">
        <f t="shared" si="3541"/>
        <v>0</v>
      </c>
      <c r="QQ55" s="450">
        <f t="shared" si="3541"/>
        <v>0</v>
      </c>
      <c r="QR55" s="450">
        <f t="shared" si="3541"/>
        <v>0</v>
      </c>
      <c r="QS55" s="450">
        <f t="shared" si="3541"/>
        <v>0</v>
      </c>
      <c r="QT55" s="450">
        <f t="shared" si="3541"/>
        <v>0</v>
      </c>
      <c r="QU55" s="450">
        <f t="shared" si="3541"/>
        <v>0</v>
      </c>
      <c r="QV55" s="450">
        <f t="shared" si="3541"/>
        <v>0</v>
      </c>
      <c r="QW55" s="450">
        <f t="shared" si="3541"/>
        <v>0</v>
      </c>
      <c r="QX55" s="451">
        <f t="shared" si="3541"/>
        <v>0</v>
      </c>
      <c r="QZ55" s="457">
        <f t="shared" ref="QZ55:RM55" si="3542">SUM(QZ56:QZ61)</f>
        <v>0</v>
      </c>
      <c r="RA55" s="450">
        <f t="shared" si="3542"/>
        <v>0</v>
      </c>
      <c r="RB55" s="450">
        <f t="shared" si="3542"/>
        <v>0</v>
      </c>
      <c r="RC55" s="450">
        <f t="shared" si="3542"/>
        <v>0</v>
      </c>
      <c r="RD55" s="450">
        <f t="shared" si="3542"/>
        <v>0</v>
      </c>
      <c r="RE55" s="450">
        <f t="shared" si="3542"/>
        <v>0</v>
      </c>
      <c r="RF55" s="450">
        <f t="shared" si="3542"/>
        <v>0</v>
      </c>
      <c r="RG55" s="450">
        <f t="shared" si="3542"/>
        <v>0</v>
      </c>
      <c r="RH55" s="450">
        <f t="shared" si="3542"/>
        <v>0</v>
      </c>
      <c r="RI55" s="450">
        <f t="shared" si="3542"/>
        <v>0</v>
      </c>
      <c r="RJ55" s="450">
        <f t="shared" si="3542"/>
        <v>0</v>
      </c>
      <c r="RK55" s="450">
        <f t="shared" si="3542"/>
        <v>0</v>
      </c>
      <c r="RL55" s="450">
        <f t="shared" si="3542"/>
        <v>0</v>
      </c>
      <c r="RM55" s="451">
        <f t="shared" si="3542"/>
        <v>0</v>
      </c>
      <c r="RO55" s="457">
        <f t="shared" ref="RO55:SB55" si="3543">SUM(RO56:RO61)</f>
        <v>0</v>
      </c>
      <c r="RP55" s="450">
        <f t="shared" si="3543"/>
        <v>0</v>
      </c>
      <c r="RQ55" s="450">
        <f t="shared" si="3543"/>
        <v>0</v>
      </c>
      <c r="RR55" s="450">
        <f t="shared" si="3543"/>
        <v>0</v>
      </c>
      <c r="RS55" s="450">
        <f t="shared" si="3543"/>
        <v>0</v>
      </c>
      <c r="RT55" s="450">
        <f t="shared" si="3543"/>
        <v>0</v>
      </c>
      <c r="RU55" s="450">
        <f t="shared" si="3543"/>
        <v>0</v>
      </c>
      <c r="RV55" s="450">
        <f t="shared" si="3543"/>
        <v>0</v>
      </c>
      <c r="RW55" s="450">
        <f t="shared" si="3543"/>
        <v>0</v>
      </c>
      <c r="RX55" s="450">
        <f t="shared" si="3543"/>
        <v>0</v>
      </c>
      <c r="RY55" s="450">
        <f t="shared" si="3543"/>
        <v>0</v>
      </c>
      <c r="RZ55" s="450">
        <f t="shared" si="3543"/>
        <v>0</v>
      </c>
      <c r="SA55" s="450">
        <f t="shared" si="3543"/>
        <v>0</v>
      </c>
      <c r="SB55" s="451">
        <f t="shared" si="3543"/>
        <v>0</v>
      </c>
      <c r="SD55" s="457">
        <f t="shared" ref="SD55:SQ55" si="3544">SUM(SD56:SD61)</f>
        <v>0</v>
      </c>
      <c r="SE55" s="450">
        <f t="shared" si="3544"/>
        <v>0</v>
      </c>
      <c r="SF55" s="450">
        <f t="shared" si="3544"/>
        <v>0</v>
      </c>
      <c r="SG55" s="450">
        <f t="shared" si="3544"/>
        <v>0</v>
      </c>
      <c r="SH55" s="450">
        <f t="shared" si="3544"/>
        <v>0</v>
      </c>
      <c r="SI55" s="450">
        <f t="shared" si="3544"/>
        <v>0</v>
      </c>
      <c r="SJ55" s="450">
        <f t="shared" si="3544"/>
        <v>0</v>
      </c>
      <c r="SK55" s="450">
        <f t="shared" si="3544"/>
        <v>0</v>
      </c>
      <c r="SL55" s="450">
        <f t="shared" si="3544"/>
        <v>0</v>
      </c>
      <c r="SM55" s="450">
        <f t="shared" si="3544"/>
        <v>0</v>
      </c>
      <c r="SN55" s="450">
        <f t="shared" si="3544"/>
        <v>0</v>
      </c>
      <c r="SO55" s="450">
        <f t="shared" si="3544"/>
        <v>0</v>
      </c>
      <c r="SP55" s="450">
        <f t="shared" si="3544"/>
        <v>0</v>
      </c>
      <c r="SQ55" s="451">
        <f t="shared" si="3544"/>
        <v>0</v>
      </c>
      <c r="SS55" s="457">
        <f t="shared" ref="SS55:TF55" si="3545">SUM(SS56:SS61)</f>
        <v>0</v>
      </c>
      <c r="ST55" s="450">
        <f t="shared" si="3545"/>
        <v>0</v>
      </c>
      <c r="SU55" s="450">
        <f t="shared" si="3545"/>
        <v>0</v>
      </c>
      <c r="SV55" s="450">
        <f t="shared" si="3545"/>
        <v>0</v>
      </c>
      <c r="SW55" s="450">
        <f t="shared" si="3545"/>
        <v>0</v>
      </c>
      <c r="SX55" s="450">
        <f t="shared" si="3545"/>
        <v>0</v>
      </c>
      <c r="SY55" s="450">
        <f t="shared" si="3545"/>
        <v>0</v>
      </c>
      <c r="SZ55" s="450">
        <f t="shared" si="3545"/>
        <v>0</v>
      </c>
      <c r="TA55" s="450">
        <f t="shared" si="3545"/>
        <v>0</v>
      </c>
      <c r="TB55" s="450">
        <f t="shared" si="3545"/>
        <v>0</v>
      </c>
      <c r="TC55" s="450">
        <f t="shared" si="3545"/>
        <v>0</v>
      </c>
      <c r="TD55" s="450">
        <f t="shared" si="3545"/>
        <v>0</v>
      </c>
      <c r="TE55" s="450">
        <f t="shared" si="3545"/>
        <v>0</v>
      </c>
      <c r="TF55" s="451">
        <f t="shared" si="3545"/>
        <v>0</v>
      </c>
      <c r="TH55" s="457">
        <f t="shared" ref="TH55:TU55" si="3546">SUM(TH56:TH61)</f>
        <v>0</v>
      </c>
      <c r="TI55" s="450">
        <f t="shared" si="3546"/>
        <v>0</v>
      </c>
      <c r="TJ55" s="450">
        <f t="shared" si="3546"/>
        <v>0</v>
      </c>
      <c r="TK55" s="450">
        <f t="shared" si="3546"/>
        <v>0</v>
      </c>
      <c r="TL55" s="450">
        <f t="shared" si="3546"/>
        <v>0</v>
      </c>
      <c r="TM55" s="450">
        <f t="shared" si="3546"/>
        <v>0</v>
      </c>
      <c r="TN55" s="450">
        <f t="shared" si="3546"/>
        <v>0</v>
      </c>
      <c r="TO55" s="450">
        <f t="shared" si="3546"/>
        <v>0</v>
      </c>
      <c r="TP55" s="450">
        <f t="shared" si="3546"/>
        <v>0</v>
      </c>
      <c r="TQ55" s="450">
        <f t="shared" si="3546"/>
        <v>0</v>
      </c>
      <c r="TR55" s="450">
        <f t="shared" si="3546"/>
        <v>0</v>
      </c>
      <c r="TS55" s="450">
        <f t="shared" si="3546"/>
        <v>0</v>
      </c>
      <c r="TT55" s="450">
        <f t="shared" si="3546"/>
        <v>0</v>
      </c>
      <c r="TU55" s="451">
        <f t="shared" si="3546"/>
        <v>0</v>
      </c>
      <c r="TW55" s="457">
        <f t="shared" ref="TW55:UJ55" si="3547">SUM(TW56:TW61)</f>
        <v>0</v>
      </c>
      <c r="TX55" s="450">
        <f t="shared" si="3547"/>
        <v>0</v>
      </c>
      <c r="TY55" s="450">
        <f t="shared" si="3547"/>
        <v>0</v>
      </c>
      <c r="TZ55" s="450">
        <f t="shared" si="3547"/>
        <v>0</v>
      </c>
      <c r="UA55" s="450">
        <f t="shared" si="3547"/>
        <v>0</v>
      </c>
      <c r="UB55" s="450">
        <f t="shared" si="3547"/>
        <v>0</v>
      </c>
      <c r="UC55" s="450">
        <f t="shared" si="3547"/>
        <v>0</v>
      </c>
      <c r="UD55" s="450">
        <f t="shared" si="3547"/>
        <v>0</v>
      </c>
      <c r="UE55" s="450">
        <f t="shared" si="3547"/>
        <v>0</v>
      </c>
      <c r="UF55" s="450">
        <f t="shared" si="3547"/>
        <v>0</v>
      </c>
      <c r="UG55" s="450">
        <f t="shared" si="3547"/>
        <v>0</v>
      </c>
      <c r="UH55" s="450">
        <f t="shared" si="3547"/>
        <v>0</v>
      </c>
      <c r="UI55" s="450">
        <f t="shared" si="3547"/>
        <v>0</v>
      </c>
      <c r="UJ55" s="451">
        <f t="shared" si="3547"/>
        <v>0</v>
      </c>
      <c r="UL55" s="457">
        <f t="shared" ref="UL55:UY55" si="3548">SUM(UL56:UL61)</f>
        <v>0</v>
      </c>
      <c r="UM55" s="450">
        <f t="shared" si="3548"/>
        <v>0</v>
      </c>
      <c r="UN55" s="450">
        <f t="shared" si="3548"/>
        <v>0</v>
      </c>
      <c r="UO55" s="450">
        <f t="shared" si="3548"/>
        <v>0</v>
      </c>
      <c r="UP55" s="450">
        <f t="shared" si="3548"/>
        <v>0</v>
      </c>
      <c r="UQ55" s="450">
        <f t="shared" si="3548"/>
        <v>0</v>
      </c>
      <c r="UR55" s="450">
        <f t="shared" si="3548"/>
        <v>0</v>
      </c>
      <c r="US55" s="450">
        <f t="shared" si="3548"/>
        <v>0</v>
      </c>
      <c r="UT55" s="450">
        <f t="shared" si="3548"/>
        <v>0</v>
      </c>
      <c r="UU55" s="450">
        <f t="shared" si="3548"/>
        <v>0</v>
      </c>
      <c r="UV55" s="450">
        <f t="shared" si="3548"/>
        <v>0</v>
      </c>
      <c r="UW55" s="450">
        <f t="shared" si="3548"/>
        <v>0</v>
      </c>
      <c r="UX55" s="450">
        <f t="shared" si="3548"/>
        <v>0</v>
      </c>
      <c r="UY55" s="451">
        <f t="shared" si="3548"/>
        <v>0</v>
      </c>
      <c r="VA55" s="457">
        <f t="shared" ref="VA55:VN55" si="3549">SUM(VA56:VA61)</f>
        <v>0</v>
      </c>
      <c r="VB55" s="450">
        <f t="shared" si="3549"/>
        <v>0</v>
      </c>
      <c r="VC55" s="450">
        <f t="shared" si="3549"/>
        <v>0</v>
      </c>
      <c r="VD55" s="450">
        <f t="shared" si="3549"/>
        <v>0</v>
      </c>
      <c r="VE55" s="450">
        <f t="shared" si="3549"/>
        <v>0</v>
      </c>
      <c r="VF55" s="450">
        <f t="shared" si="3549"/>
        <v>0</v>
      </c>
      <c r="VG55" s="450">
        <f t="shared" si="3549"/>
        <v>0</v>
      </c>
      <c r="VH55" s="450">
        <f t="shared" si="3549"/>
        <v>0</v>
      </c>
      <c r="VI55" s="450">
        <f t="shared" si="3549"/>
        <v>0</v>
      </c>
      <c r="VJ55" s="450">
        <f t="shared" si="3549"/>
        <v>0</v>
      </c>
      <c r="VK55" s="450">
        <f t="shared" si="3549"/>
        <v>0</v>
      </c>
      <c r="VL55" s="450">
        <f t="shared" si="3549"/>
        <v>0</v>
      </c>
      <c r="VM55" s="450">
        <f t="shared" si="3549"/>
        <v>0</v>
      </c>
      <c r="VN55" s="451">
        <f t="shared" si="3549"/>
        <v>0</v>
      </c>
      <c r="VP55" s="457">
        <f t="shared" ref="VP55:WC55" si="3550">SUM(VP56:VP61)</f>
        <v>0</v>
      </c>
      <c r="VQ55" s="450">
        <f t="shared" si="3550"/>
        <v>0</v>
      </c>
      <c r="VR55" s="450">
        <f t="shared" si="3550"/>
        <v>0</v>
      </c>
      <c r="VS55" s="450">
        <f t="shared" si="3550"/>
        <v>0</v>
      </c>
      <c r="VT55" s="450">
        <f t="shared" si="3550"/>
        <v>0</v>
      </c>
      <c r="VU55" s="450">
        <f t="shared" si="3550"/>
        <v>0</v>
      </c>
      <c r="VV55" s="450">
        <f t="shared" si="3550"/>
        <v>0</v>
      </c>
      <c r="VW55" s="450">
        <f t="shared" si="3550"/>
        <v>0</v>
      </c>
      <c r="VX55" s="450">
        <f t="shared" si="3550"/>
        <v>0</v>
      </c>
      <c r="VY55" s="450">
        <f t="shared" si="3550"/>
        <v>0</v>
      </c>
      <c r="VZ55" s="450">
        <f t="shared" si="3550"/>
        <v>0</v>
      </c>
      <c r="WA55" s="450">
        <f t="shared" si="3550"/>
        <v>0</v>
      </c>
      <c r="WB55" s="450">
        <f t="shared" si="3550"/>
        <v>0</v>
      </c>
      <c r="WC55" s="451">
        <f t="shared" si="3550"/>
        <v>0</v>
      </c>
      <c r="WE55" s="457">
        <f t="shared" ref="WE55:WR55" si="3551">SUM(WE56:WE61)</f>
        <v>0</v>
      </c>
      <c r="WF55" s="450">
        <f t="shared" si="3551"/>
        <v>0</v>
      </c>
      <c r="WG55" s="450">
        <f t="shared" si="3551"/>
        <v>0</v>
      </c>
      <c r="WH55" s="450">
        <f t="shared" si="3551"/>
        <v>0</v>
      </c>
      <c r="WI55" s="450">
        <f t="shared" si="3551"/>
        <v>0</v>
      </c>
      <c r="WJ55" s="450">
        <f t="shared" si="3551"/>
        <v>0</v>
      </c>
      <c r="WK55" s="450">
        <f t="shared" si="3551"/>
        <v>0</v>
      </c>
      <c r="WL55" s="450">
        <f t="shared" si="3551"/>
        <v>0</v>
      </c>
      <c r="WM55" s="450">
        <f t="shared" si="3551"/>
        <v>0</v>
      </c>
      <c r="WN55" s="450">
        <f t="shared" si="3551"/>
        <v>0</v>
      </c>
      <c r="WO55" s="450">
        <f t="shared" si="3551"/>
        <v>0</v>
      </c>
      <c r="WP55" s="450">
        <f t="shared" si="3551"/>
        <v>0</v>
      </c>
      <c r="WQ55" s="450">
        <f t="shared" si="3551"/>
        <v>0</v>
      </c>
      <c r="WR55" s="451">
        <f t="shared" si="3551"/>
        <v>0</v>
      </c>
      <c r="WT55" s="457">
        <f t="shared" ref="WT55:XG55" si="3552">SUM(WT56:WT61)</f>
        <v>0</v>
      </c>
      <c r="WU55" s="450">
        <f t="shared" si="3552"/>
        <v>0</v>
      </c>
      <c r="WV55" s="450">
        <f t="shared" si="3552"/>
        <v>0</v>
      </c>
      <c r="WW55" s="450">
        <f t="shared" si="3552"/>
        <v>0</v>
      </c>
      <c r="WX55" s="450">
        <f t="shared" si="3552"/>
        <v>0</v>
      </c>
      <c r="WY55" s="450">
        <f t="shared" si="3552"/>
        <v>0</v>
      </c>
      <c r="WZ55" s="450">
        <f t="shared" si="3552"/>
        <v>0</v>
      </c>
      <c r="XA55" s="450">
        <f t="shared" si="3552"/>
        <v>0</v>
      </c>
      <c r="XB55" s="450">
        <f t="shared" si="3552"/>
        <v>0</v>
      </c>
      <c r="XC55" s="450">
        <f t="shared" si="3552"/>
        <v>0</v>
      </c>
      <c r="XD55" s="450">
        <f t="shared" si="3552"/>
        <v>0</v>
      </c>
      <c r="XE55" s="450">
        <f t="shared" si="3552"/>
        <v>0</v>
      </c>
      <c r="XF55" s="450">
        <f t="shared" si="3552"/>
        <v>0</v>
      </c>
      <c r="XG55" s="451">
        <f t="shared" si="3552"/>
        <v>0</v>
      </c>
      <c r="XI55" s="457">
        <f t="shared" ref="XI55:XV55" si="3553">SUM(XI56:XI61)</f>
        <v>0</v>
      </c>
      <c r="XJ55" s="450">
        <f t="shared" si="3553"/>
        <v>0</v>
      </c>
      <c r="XK55" s="450">
        <f t="shared" si="3553"/>
        <v>0</v>
      </c>
      <c r="XL55" s="450">
        <f t="shared" si="3553"/>
        <v>0</v>
      </c>
      <c r="XM55" s="450">
        <f t="shared" si="3553"/>
        <v>0</v>
      </c>
      <c r="XN55" s="450">
        <f t="shared" si="3553"/>
        <v>0</v>
      </c>
      <c r="XO55" s="450">
        <f t="shared" si="3553"/>
        <v>0</v>
      </c>
      <c r="XP55" s="450">
        <f t="shared" si="3553"/>
        <v>0</v>
      </c>
      <c r="XQ55" s="450">
        <f t="shared" si="3553"/>
        <v>0</v>
      </c>
      <c r="XR55" s="450">
        <f t="shared" si="3553"/>
        <v>0</v>
      </c>
      <c r="XS55" s="450">
        <f t="shared" si="3553"/>
        <v>0</v>
      </c>
      <c r="XT55" s="450">
        <f t="shared" si="3553"/>
        <v>0</v>
      </c>
      <c r="XU55" s="450">
        <f t="shared" si="3553"/>
        <v>0</v>
      </c>
      <c r="XV55" s="451">
        <f t="shared" si="3553"/>
        <v>0</v>
      </c>
      <c r="XX55" s="457">
        <f t="shared" ref="XX55:YK55" si="3554">SUM(XX56:XX61)</f>
        <v>0</v>
      </c>
      <c r="XY55" s="450">
        <f t="shared" si="3554"/>
        <v>0</v>
      </c>
      <c r="XZ55" s="450">
        <f t="shared" si="3554"/>
        <v>0</v>
      </c>
      <c r="YA55" s="450">
        <f t="shared" si="3554"/>
        <v>0</v>
      </c>
      <c r="YB55" s="450">
        <f t="shared" si="3554"/>
        <v>0</v>
      </c>
      <c r="YC55" s="450">
        <f t="shared" si="3554"/>
        <v>0</v>
      </c>
      <c r="YD55" s="450">
        <f t="shared" si="3554"/>
        <v>0</v>
      </c>
      <c r="YE55" s="450">
        <f t="shared" si="3554"/>
        <v>0</v>
      </c>
      <c r="YF55" s="450">
        <f t="shared" si="3554"/>
        <v>0</v>
      </c>
      <c r="YG55" s="450">
        <f t="shared" si="3554"/>
        <v>0</v>
      </c>
      <c r="YH55" s="450">
        <f t="shared" si="3554"/>
        <v>0</v>
      </c>
      <c r="YI55" s="450">
        <f t="shared" si="3554"/>
        <v>0</v>
      </c>
      <c r="YJ55" s="450">
        <f t="shared" si="3554"/>
        <v>0</v>
      </c>
      <c r="YK55" s="451">
        <f t="shared" si="3554"/>
        <v>0</v>
      </c>
      <c r="YM55" s="457">
        <f t="shared" ref="YM55:YZ55" si="3555">SUM(YM56:YM61)</f>
        <v>0</v>
      </c>
      <c r="YN55" s="450">
        <f t="shared" si="3555"/>
        <v>0</v>
      </c>
      <c r="YO55" s="450">
        <f t="shared" si="3555"/>
        <v>0</v>
      </c>
      <c r="YP55" s="450">
        <f t="shared" si="3555"/>
        <v>0</v>
      </c>
      <c r="YQ55" s="450">
        <f t="shared" si="3555"/>
        <v>0</v>
      </c>
      <c r="YR55" s="450">
        <f t="shared" si="3555"/>
        <v>0</v>
      </c>
      <c r="YS55" s="450">
        <f t="shared" si="3555"/>
        <v>0</v>
      </c>
      <c r="YT55" s="450">
        <f t="shared" si="3555"/>
        <v>0</v>
      </c>
      <c r="YU55" s="450">
        <f t="shared" si="3555"/>
        <v>0</v>
      </c>
      <c r="YV55" s="450">
        <f t="shared" si="3555"/>
        <v>0</v>
      </c>
      <c r="YW55" s="450">
        <f t="shared" si="3555"/>
        <v>0</v>
      </c>
      <c r="YX55" s="450">
        <f t="shared" si="3555"/>
        <v>0</v>
      </c>
      <c r="YY55" s="450">
        <f t="shared" si="3555"/>
        <v>0</v>
      </c>
      <c r="YZ55" s="451">
        <f t="shared" si="3555"/>
        <v>0</v>
      </c>
      <c r="ZB55" s="457">
        <f t="shared" ref="ZB55:ZO55" si="3556">SUM(ZB56:ZB61)</f>
        <v>0</v>
      </c>
      <c r="ZC55" s="450">
        <f t="shared" si="3556"/>
        <v>0</v>
      </c>
      <c r="ZD55" s="450">
        <f t="shared" si="3556"/>
        <v>0</v>
      </c>
      <c r="ZE55" s="450">
        <f t="shared" si="3556"/>
        <v>0</v>
      </c>
      <c r="ZF55" s="450">
        <f t="shared" si="3556"/>
        <v>0</v>
      </c>
      <c r="ZG55" s="450">
        <f t="shared" si="3556"/>
        <v>0</v>
      </c>
      <c r="ZH55" s="450">
        <f t="shared" si="3556"/>
        <v>0</v>
      </c>
      <c r="ZI55" s="450">
        <f t="shared" si="3556"/>
        <v>0</v>
      </c>
      <c r="ZJ55" s="450">
        <f t="shared" si="3556"/>
        <v>0</v>
      </c>
      <c r="ZK55" s="450">
        <f t="shared" si="3556"/>
        <v>0</v>
      </c>
      <c r="ZL55" s="450">
        <f t="shared" si="3556"/>
        <v>0</v>
      </c>
      <c r="ZM55" s="450">
        <f t="shared" si="3556"/>
        <v>0</v>
      </c>
      <c r="ZN55" s="450">
        <f t="shared" si="3556"/>
        <v>0</v>
      </c>
      <c r="ZO55" s="451">
        <f t="shared" si="3556"/>
        <v>0</v>
      </c>
      <c r="ZQ55" s="457">
        <f t="shared" ref="ZQ55:AAD55" si="3557">SUM(ZQ56:ZQ61)</f>
        <v>0</v>
      </c>
      <c r="ZR55" s="450">
        <f t="shared" si="3557"/>
        <v>0</v>
      </c>
      <c r="ZS55" s="450">
        <f t="shared" si="3557"/>
        <v>0</v>
      </c>
      <c r="ZT55" s="450">
        <f t="shared" si="3557"/>
        <v>0</v>
      </c>
      <c r="ZU55" s="450">
        <f t="shared" si="3557"/>
        <v>0</v>
      </c>
      <c r="ZV55" s="450">
        <f t="shared" si="3557"/>
        <v>0</v>
      </c>
      <c r="ZW55" s="450">
        <f t="shared" si="3557"/>
        <v>0</v>
      </c>
      <c r="ZX55" s="450">
        <f t="shared" si="3557"/>
        <v>0</v>
      </c>
      <c r="ZY55" s="450">
        <f t="shared" si="3557"/>
        <v>0</v>
      </c>
      <c r="ZZ55" s="450">
        <f t="shared" si="3557"/>
        <v>0</v>
      </c>
      <c r="AAA55" s="450">
        <f t="shared" si="3557"/>
        <v>0</v>
      </c>
      <c r="AAB55" s="450">
        <f t="shared" si="3557"/>
        <v>0</v>
      </c>
      <c r="AAC55" s="450">
        <f t="shared" si="3557"/>
        <v>0</v>
      </c>
      <c r="AAD55" s="451">
        <f t="shared" si="3557"/>
        <v>0</v>
      </c>
      <c r="AAF55" s="457">
        <f t="shared" ref="AAF55:AAS55" si="3558">SUM(AAF56:AAF61)</f>
        <v>0</v>
      </c>
      <c r="AAG55" s="450">
        <f t="shared" si="3558"/>
        <v>0</v>
      </c>
      <c r="AAH55" s="450">
        <f t="shared" si="3558"/>
        <v>0</v>
      </c>
      <c r="AAI55" s="450">
        <f t="shared" si="3558"/>
        <v>0</v>
      </c>
      <c r="AAJ55" s="450">
        <f t="shared" si="3558"/>
        <v>0</v>
      </c>
      <c r="AAK55" s="450">
        <f t="shared" si="3558"/>
        <v>0</v>
      </c>
      <c r="AAL55" s="450">
        <f t="shared" si="3558"/>
        <v>0</v>
      </c>
      <c r="AAM55" s="450">
        <f t="shared" si="3558"/>
        <v>0</v>
      </c>
      <c r="AAN55" s="450">
        <f t="shared" si="3558"/>
        <v>0</v>
      </c>
      <c r="AAO55" s="450">
        <f t="shared" si="3558"/>
        <v>0</v>
      </c>
      <c r="AAP55" s="450">
        <f t="shared" si="3558"/>
        <v>0</v>
      </c>
      <c r="AAQ55" s="450">
        <f t="shared" si="3558"/>
        <v>0</v>
      </c>
      <c r="AAR55" s="450">
        <f t="shared" si="3558"/>
        <v>0</v>
      </c>
      <c r="AAS55" s="451">
        <f t="shared" si="3558"/>
        <v>0</v>
      </c>
      <c r="AAU55" s="457">
        <f t="shared" ref="AAU55:ABH55" si="3559">SUM(AAU56:AAU61)</f>
        <v>0</v>
      </c>
      <c r="AAV55" s="450">
        <f t="shared" si="3559"/>
        <v>0</v>
      </c>
      <c r="AAW55" s="450">
        <f t="shared" si="3559"/>
        <v>0</v>
      </c>
      <c r="AAX55" s="450">
        <f t="shared" si="3559"/>
        <v>0</v>
      </c>
      <c r="AAY55" s="450">
        <f t="shared" si="3559"/>
        <v>0</v>
      </c>
      <c r="AAZ55" s="450">
        <f t="shared" si="3559"/>
        <v>0</v>
      </c>
      <c r="ABA55" s="450">
        <f t="shared" si="3559"/>
        <v>0</v>
      </c>
      <c r="ABB55" s="450">
        <f t="shared" si="3559"/>
        <v>0</v>
      </c>
      <c r="ABC55" s="450">
        <f t="shared" si="3559"/>
        <v>0</v>
      </c>
      <c r="ABD55" s="450">
        <f t="shared" si="3559"/>
        <v>0</v>
      </c>
      <c r="ABE55" s="450">
        <f t="shared" si="3559"/>
        <v>0</v>
      </c>
      <c r="ABF55" s="450">
        <f t="shared" si="3559"/>
        <v>0</v>
      </c>
      <c r="ABG55" s="450">
        <f t="shared" si="3559"/>
        <v>0</v>
      </c>
      <c r="ABH55" s="451">
        <f t="shared" si="3559"/>
        <v>0</v>
      </c>
      <c r="ABJ55" s="457">
        <f t="shared" ref="ABJ55:ABW55" si="3560">SUM(ABJ56:ABJ61)</f>
        <v>0</v>
      </c>
      <c r="ABK55" s="450">
        <f t="shared" si="3560"/>
        <v>0</v>
      </c>
      <c r="ABL55" s="450">
        <f t="shared" si="3560"/>
        <v>0</v>
      </c>
      <c r="ABM55" s="450">
        <f t="shared" si="3560"/>
        <v>0</v>
      </c>
      <c r="ABN55" s="450">
        <f t="shared" si="3560"/>
        <v>0</v>
      </c>
      <c r="ABO55" s="450">
        <f t="shared" si="3560"/>
        <v>0</v>
      </c>
      <c r="ABP55" s="450">
        <f t="shared" si="3560"/>
        <v>0</v>
      </c>
      <c r="ABQ55" s="450">
        <f t="shared" si="3560"/>
        <v>0</v>
      </c>
      <c r="ABR55" s="450">
        <f t="shared" si="3560"/>
        <v>0</v>
      </c>
      <c r="ABS55" s="450">
        <f t="shared" si="3560"/>
        <v>0</v>
      </c>
      <c r="ABT55" s="450">
        <f t="shared" si="3560"/>
        <v>0</v>
      </c>
      <c r="ABU55" s="450">
        <f t="shared" si="3560"/>
        <v>0</v>
      </c>
      <c r="ABV55" s="450">
        <f t="shared" si="3560"/>
        <v>0</v>
      </c>
      <c r="ABW55" s="451">
        <f t="shared" si="3560"/>
        <v>0</v>
      </c>
      <c r="ABY55" s="457">
        <f t="shared" ref="ABY55:ACL55" si="3561">SUM(ABY56:ABY61)</f>
        <v>0</v>
      </c>
      <c r="ABZ55" s="450">
        <f t="shared" si="3561"/>
        <v>0</v>
      </c>
      <c r="ACA55" s="450">
        <f t="shared" si="3561"/>
        <v>0</v>
      </c>
      <c r="ACB55" s="450">
        <f t="shared" si="3561"/>
        <v>0</v>
      </c>
      <c r="ACC55" s="450">
        <f t="shared" si="3561"/>
        <v>0</v>
      </c>
      <c r="ACD55" s="450">
        <f t="shared" si="3561"/>
        <v>0</v>
      </c>
      <c r="ACE55" s="450">
        <f t="shared" si="3561"/>
        <v>0</v>
      </c>
      <c r="ACF55" s="450">
        <f t="shared" si="3561"/>
        <v>0</v>
      </c>
      <c r="ACG55" s="450">
        <f t="shared" si="3561"/>
        <v>0</v>
      </c>
      <c r="ACH55" s="450">
        <f t="shared" si="3561"/>
        <v>0</v>
      </c>
      <c r="ACI55" s="450">
        <f t="shared" si="3561"/>
        <v>0</v>
      </c>
      <c r="ACJ55" s="450">
        <f t="shared" si="3561"/>
        <v>0</v>
      </c>
      <c r="ACK55" s="450">
        <f t="shared" si="3561"/>
        <v>0</v>
      </c>
      <c r="ACL55" s="451">
        <f t="shared" si="3561"/>
        <v>0</v>
      </c>
      <c r="ACN55" s="457">
        <f t="shared" ref="ACN55:ADA55" si="3562">SUM(ACN56:ACN61)</f>
        <v>0</v>
      </c>
      <c r="ACO55" s="450">
        <f t="shared" si="3562"/>
        <v>0</v>
      </c>
      <c r="ACP55" s="450">
        <f t="shared" si="3562"/>
        <v>0</v>
      </c>
      <c r="ACQ55" s="450">
        <f t="shared" si="3562"/>
        <v>0</v>
      </c>
      <c r="ACR55" s="450">
        <f t="shared" si="3562"/>
        <v>0</v>
      </c>
      <c r="ACS55" s="450">
        <f t="shared" si="3562"/>
        <v>0</v>
      </c>
      <c r="ACT55" s="450">
        <f t="shared" si="3562"/>
        <v>0</v>
      </c>
      <c r="ACU55" s="450">
        <f t="shared" si="3562"/>
        <v>0</v>
      </c>
      <c r="ACV55" s="450">
        <f t="shared" si="3562"/>
        <v>0</v>
      </c>
      <c r="ACW55" s="450">
        <f t="shared" si="3562"/>
        <v>0</v>
      </c>
      <c r="ACX55" s="450">
        <f t="shared" si="3562"/>
        <v>0</v>
      </c>
      <c r="ACY55" s="450">
        <f t="shared" si="3562"/>
        <v>0</v>
      </c>
      <c r="ACZ55" s="450">
        <f t="shared" si="3562"/>
        <v>0</v>
      </c>
      <c r="ADA55" s="451">
        <f t="shared" si="3562"/>
        <v>0</v>
      </c>
      <c r="ADC55" s="457">
        <f t="shared" ref="ADC55:ADP55" si="3563">SUM(ADC56:ADC61)</f>
        <v>0</v>
      </c>
      <c r="ADD55" s="450">
        <f t="shared" si="3563"/>
        <v>0</v>
      </c>
      <c r="ADE55" s="450">
        <f t="shared" si="3563"/>
        <v>0</v>
      </c>
      <c r="ADF55" s="450">
        <f t="shared" si="3563"/>
        <v>0</v>
      </c>
      <c r="ADG55" s="450">
        <f t="shared" si="3563"/>
        <v>0</v>
      </c>
      <c r="ADH55" s="450">
        <f t="shared" si="3563"/>
        <v>0</v>
      </c>
      <c r="ADI55" s="450">
        <f t="shared" si="3563"/>
        <v>0</v>
      </c>
      <c r="ADJ55" s="450">
        <f t="shared" si="3563"/>
        <v>0</v>
      </c>
      <c r="ADK55" s="450">
        <f t="shared" si="3563"/>
        <v>0</v>
      </c>
      <c r="ADL55" s="450">
        <f t="shared" si="3563"/>
        <v>0</v>
      </c>
      <c r="ADM55" s="450">
        <f t="shared" si="3563"/>
        <v>0</v>
      </c>
      <c r="ADN55" s="450">
        <f t="shared" si="3563"/>
        <v>0</v>
      </c>
      <c r="ADO55" s="450">
        <f t="shared" si="3563"/>
        <v>0</v>
      </c>
      <c r="ADP55" s="451">
        <f t="shared" si="3563"/>
        <v>0</v>
      </c>
      <c r="ADR55" s="457">
        <f t="shared" ref="ADR55:AEE55" si="3564">SUM(ADR56:ADR61)</f>
        <v>0</v>
      </c>
      <c r="ADS55" s="450">
        <f t="shared" si="3564"/>
        <v>0</v>
      </c>
      <c r="ADT55" s="450">
        <f t="shared" si="3564"/>
        <v>0</v>
      </c>
      <c r="ADU55" s="450">
        <f t="shared" si="3564"/>
        <v>0</v>
      </c>
      <c r="ADV55" s="450">
        <f t="shared" si="3564"/>
        <v>0</v>
      </c>
      <c r="ADW55" s="450">
        <f t="shared" si="3564"/>
        <v>0</v>
      </c>
      <c r="ADX55" s="450">
        <f t="shared" si="3564"/>
        <v>0</v>
      </c>
      <c r="ADY55" s="450">
        <f t="shared" si="3564"/>
        <v>0</v>
      </c>
      <c r="ADZ55" s="450">
        <f t="shared" si="3564"/>
        <v>0</v>
      </c>
      <c r="AEA55" s="450">
        <f t="shared" si="3564"/>
        <v>0</v>
      </c>
      <c r="AEB55" s="450">
        <f t="shared" si="3564"/>
        <v>0</v>
      </c>
      <c r="AEC55" s="450">
        <f t="shared" si="3564"/>
        <v>0</v>
      </c>
      <c r="AED55" s="450">
        <f t="shared" si="3564"/>
        <v>0</v>
      </c>
      <c r="AEE55" s="451">
        <f t="shared" si="3564"/>
        <v>0</v>
      </c>
      <c r="AEG55" s="457">
        <f t="shared" ref="AEG55:AET55" si="3565">SUM(AEG56:AEG61)</f>
        <v>0</v>
      </c>
      <c r="AEH55" s="450">
        <f t="shared" si="3565"/>
        <v>0</v>
      </c>
      <c r="AEI55" s="450">
        <f t="shared" si="3565"/>
        <v>0</v>
      </c>
      <c r="AEJ55" s="450">
        <f t="shared" si="3565"/>
        <v>0</v>
      </c>
      <c r="AEK55" s="450">
        <f t="shared" si="3565"/>
        <v>0</v>
      </c>
      <c r="AEL55" s="450">
        <f t="shared" si="3565"/>
        <v>0</v>
      </c>
      <c r="AEM55" s="450">
        <f t="shared" si="3565"/>
        <v>0</v>
      </c>
      <c r="AEN55" s="450">
        <f t="shared" si="3565"/>
        <v>0</v>
      </c>
      <c r="AEO55" s="450">
        <f t="shared" si="3565"/>
        <v>0</v>
      </c>
      <c r="AEP55" s="450">
        <f t="shared" si="3565"/>
        <v>0</v>
      </c>
      <c r="AEQ55" s="450">
        <f t="shared" si="3565"/>
        <v>0</v>
      </c>
      <c r="AER55" s="450">
        <f t="shared" si="3565"/>
        <v>0</v>
      </c>
      <c r="AES55" s="450">
        <f t="shared" si="3565"/>
        <v>0</v>
      </c>
      <c r="AET55" s="451">
        <f t="shared" si="3565"/>
        <v>0</v>
      </c>
      <c r="AEV55" s="457">
        <f t="shared" ref="AEV55:AFI55" si="3566">SUM(AEV56:AEV61)</f>
        <v>0</v>
      </c>
      <c r="AEW55" s="450">
        <f t="shared" si="3566"/>
        <v>0</v>
      </c>
      <c r="AEX55" s="450">
        <f t="shared" si="3566"/>
        <v>0</v>
      </c>
      <c r="AEY55" s="450">
        <f t="shared" si="3566"/>
        <v>0</v>
      </c>
      <c r="AEZ55" s="450">
        <f t="shared" si="3566"/>
        <v>0</v>
      </c>
      <c r="AFA55" s="450">
        <f t="shared" si="3566"/>
        <v>0</v>
      </c>
      <c r="AFB55" s="450">
        <f t="shared" si="3566"/>
        <v>0</v>
      </c>
      <c r="AFC55" s="450">
        <f t="shared" si="3566"/>
        <v>0</v>
      </c>
      <c r="AFD55" s="450">
        <f t="shared" si="3566"/>
        <v>0</v>
      </c>
      <c r="AFE55" s="450">
        <f t="shared" si="3566"/>
        <v>0</v>
      </c>
      <c r="AFF55" s="450">
        <f t="shared" si="3566"/>
        <v>0</v>
      </c>
      <c r="AFG55" s="450">
        <f t="shared" si="3566"/>
        <v>0</v>
      </c>
      <c r="AFH55" s="450">
        <f t="shared" si="3566"/>
        <v>0</v>
      </c>
      <c r="AFI55" s="451">
        <f t="shared" si="3566"/>
        <v>0</v>
      </c>
      <c r="AFK55" s="457">
        <f t="shared" ref="AFK55:AFX55" si="3567">SUM(AFK56:AFK61)</f>
        <v>0</v>
      </c>
      <c r="AFL55" s="450">
        <f t="shared" si="3567"/>
        <v>0</v>
      </c>
      <c r="AFM55" s="450">
        <f t="shared" si="3567"/>
        <v>0</v>
      </c>
      <c r="AFN55" s="450">
        <f t="shared" si="3567"/>
        <v>0</v>
      </c>
      <c r="AFO55" s="450">
        <f t="shared" si="3567"/>
        <v>0</v>
      </c>
      <c r="AFP55" s="450">
        <f t="shared" si="3567"/>
        <v>0</v>
      </c>
      <c r="AFQ55" s="450">
        <f t="shared" si="3567"/>
        <v>0</v>
      </c>
      <c r="AFR55" s="450">
        <f t="shared" si="3567"/>
        <v>0</v>
      </c>
      <c r="AFS55" s="450">
        <f t="shared" si="3567"/>
        <v>0</v>
      </c>
      <c r="AFT55" s="450">
        <f t="shared" si="3567"/>
        <v>0</v>
      </c>
      <c r="AFU55" s="450">
        <f t="shared" si="3567"/>
        <v>0</v>
      </c>
      <c r="AFV55" s="450">
        <f t="shared" si="3567"/>
        <v>0</v>
      </c>
      <c r="AFW55" s="450">
        <f t="shared" si="3567"/>
        <v>0</v>
      </c>
      <c r="AFX55" s="451">
        <f t="shared" si="3567"/>
        <v>0</v>
      </c>
      <c r="AFZ55" s="457">
        <f t="shared" ref="AFZ55:AGM55" si="3568">SUM(AFZ56:AFZ61)</f>
        <v>0</v>
      </c>
      <c r="AGA55" s="450">
        <f t="shared" si="3568"/>
        <v>0</v>
      </c>
      <c r="AGB55" s="450">
        <f t="shared" si="3568"/>
        <v>0</v>
      </c>
      <c r="AGC55" s="450">
        <f t="shared" si="3568"/>
        <v>0</v>
      </c>
      <c r="AGD55" s="450">
        <f t="shared" si="3568"/>
        <v>0</v>
      </c>
      <c r="AGE55" s="450">
        <f t="shared" si="3568"/>
        <v>0</v>
      </c>
      <c r="AGF55" s="450">
        <f t="shared" si="3568"/>
        <v>0</v>
      </c>
      <c r="AGG55" s="450">
        <f t="shared" si="3568"/>
        <v>0</v>
      </c>
      <c r="AGH55" s="450">
        <f t="shared" si="3568"/>
        <v>0</v>
      </c>
      <c r="AGI55" s="450">
        <f t="shared" si="3568"/>
        <v>0</v>
      </c>
      <c r="AGJ55" s="450">
        <f t="shared" si="3568"/>
        <v>0</v>
      </c>
      <c r="AGK55" s="450">
        <f t="shared" si="3568"/>
        <v>0</v>
      </c>
      <c r="AGL55" s="450">
        <f t="shared" si="3568"/>
        <v>0</v>
      </c>
      <c r="AGM55" s="451">
        <f t="shared" si="3568"/>
        <v>0</v>
      </c>
      <c r="AGO55" s="457">
        <f t="shared" ref="AGO55:AHB55" si="3569">SUM(AGO56:AGO61)</f>
        <v>0</v>
      </c>
      <c r="AGP55" s="450">
        <f t="shared" si="3569"/>
        <v>0</v>
      </c>
      <c r="AGQ55" s="450">
        <f t="shared" si="3569"/>
        <v>0</v>
      </c>
      <c r="AGR55" s="450">
        <f t="shared" si="3569"/>
        <v>0</v>
      </c>
      <c r="AGS55" s="450">
        <f t="shared" si="3569"/>
        <v>0</v>
      </c>
      <c r="AGT55" s="450">
        <f t="shared" si="3569"/>
        <v>0</v>
      </c>
      <c r="AGU55" s="450">
        <f t="shared" si="3569"/>
        <v>0</v>
      </c>
      <c r="AGV55" s="450">
        <f t="shared" si="3569"/>
        <v>0</v>
      </c>
      <c r="AGW55" s="450">
        <f t="shared" si="3569"/>
        <v>0</v>
      </c>
      <c r="AGX55" s="450">
        <f t="shared" si="3569"/>
        <v>0</v>
      </c>
      <c r="AGY55" s="450">
        <f t="shared" si="3569"/>
        <v>0</v>
      </c>
      <c r="AGZ55" s="450">
        <f t="shared" si="3569"/>
        <v>0</v>
      </c>
      <c r="AHA55" s="450">
        <f t="shared" si="3569"/>
        <v>0</v>
      </c>
      <c r="AHB55" s="451">
        <f t="shared" si="3569"/>
        <v>0</v>
      </c>
      <c r="AHD55" s="457">
        <f t="shared" ref="AHD55:AHQ55" si="3570">SUM(AHD56:AHD61)</f>
        <v>0</v>
      </c>
      <c r="AHE55" s="450">
        <f t="shared" si="3570"/>
        <v>0</v>
      </c>
      <c r="AHF55" s="450">
        <f t="shared" si="3570"/>
        <v>0</v>
      </c>
      <c r="AHG55" s="450">
        <f t="shared" si="3570"/>
        <v>0</v>
      </c>
      <c r="AHH55" s="450">
        <f t="shared" si="3570"/>
        <v>0</v>
      </c>
      <c r="AHI55" s="450">
        <f t="shared" si="3570"/>
        <v>0</v>
      </c>
      <c r="AHJ55" s="450">
        <f t="shared" si="3570"/>
        <v>0</v>
      </c>
      <c r="AHK55" s="450">
        <f t="shared" si="3570"/>
        <v>0</v>
      </c>
      <c r="AHL55" s="450">
        <f t="shared" si="3570"/>
        <v>0</v>
      </c>
      <c r="AHM55" s="450">
        <f t="shared" si="3570"/>
        <v>0</v>
      </c>
      <c r="AHN55" s="450">
        <f t="shared" si="3570"/>
        <v>0</v>
      </c>
      <c r="AHO55" s="450">
        <f t="shared" si="3570"/>
        <v>0</v>
      </c>
      <c r="AHP55" s="450">
        <f t="shared" si="3570"/>
        <v>0</v>
      </c>
      <c r="AHQ55" s="451">
        <f t="shared" si="3570"/>
        <v>0</v>
      </c>
      <c r="AHS55" s="457">
        <f t="shared" ref="AHS55:AIF55" si="3571">SUM(AHS56:AHS61)</f>
        <v>0</v>
      </c>
      <c r="AHT55" s="450">
        <f t="shared" si="3571"/>
        <v>0</v>
      </c>
      <c r="AHU55" s="450">
        <f t="shared" si="3571"/>
        <v>0</v>
      </c>
      <c r="AHV55" s="450">
        <f t="shared" si="3571"/>
        <v>0</v>
      </c>
      <c r="AHW55" s="450">
        <f t="shared" si="3571"/>
        <v>0</v>
      </c>
      <c r="AHX55" s="450">
        <f t="shared" si="3571"/>
        <v>0</v>
      </c>
      <c r="AHY55" s="450">
        <f t="shared" si="3571"/>
        <v>0</v>
      </c>
      <c r="AHZ55" s="450">
        <f t="shared" si="3571"/>
        <v>0</v>
      </c>
      <c r="AIA55" s="450">
        <f t="shared" si="3571"/>
        <v>0</v>
      </c>
      <c r="AIB55" s="450">
        <f t="shared" si="3571"/>
        <v>0</v>
      </c>
      <c r="AIC55" s="450">
        <f t="shared" si="3571"/>
        <v>0</v>
      </c>
      <c r="AID55" s="450">
        <f t="shared" si="3571"/>
        <v>0</v>
      </c>
      <c r="AIE55" s="450">
        <f t="shared" si="3571"/>
        <v>0</v>
      </c>
      <c r="AIF55" s="451">
        <f t="shared" si="3571"/>
        <v>0</v>
      </c>
      <c r="AIH55" s="457">
        <f t="shared" ref="AIH55:AIU55" si="3572">SUM(AIH56:AIH61)</f>
        <v>0</v>
      </c>
      <c r="AII55" s="450">
        <f t="shared" si="3572"/>
        <v>0</v>
      </c>
      <c r="AIJ55" s="450">
        <f t="shared" si="3572"/>
        <v>0</v>
      </c>
      <c r="AIK55" s="450">
        <f t="shared" si="3572"/>
        <v>0</v>
      </c>
      <c r="AIL55" s="450">
        <f t="shared" si="3572"/>
        <v>0</v>
      </c>
      <c r="AIM55" s="450">
        <f t="shared" si="3572"/>
        <v>0</v>
      </c>
      <c r="AIN55" s="450">
        <f t="shared" si="3572"/>
        <v>0</v>
      </c>
      <c r="AIO55" s="450">
        <f t="shared" si="3572"/>
        <v>0</v>
      </c>
      <c r="AIP55" s="450">
        <f t="shared" si="3572"/>
        <v>0</v>
      </c>
      <c r="AIQ55" s="450">
        <f t="shared" si="3572"/>
        <v>0</v>
      </c>
      <c r="AIR55" s="450">
        <f t="shared" si="3572"/>
        <v>0</v>
      </c>
      <c r="AIS55" s="450">
        <f t="shared" si="3572"/>
        <v>0</v>
      </c>
      <c r="AIT55" s="450">
        <f t="shared" si="3572"/>
        <v>0</v>
      </c>
      <c r="AIU55" s="451">
        <f t="shared" si="3572"/>
        <v>0</v>
      </c>
      <c r="AIW55" s="457">
        <f t="shared" ref="AIW55:AJJ55" si="3573">SUM(AIW56:AIW61)</f>
        <v>0</v>
      </c>
      <c r="AIX55" s="450">
        <f t="shared" si="3573"/>
        <v>0</v>
      </c>
      <c r="AIY55" s="450">
        <f t="shared" si="3573"/>
        <v>0</v>
      </c>
      <c r="AIZ55" s="450">
        <f t="shared" si="3573"/>
        <v>0</v>
      </c>
      <c r="AJA55" s="450">
        <f t="shared" si="3573"/>
        <v>0</v>
      </c>
      <c r="AJB55" s="450">
        <f t="shared" si="3573"/>
        <v>0</v>
      </c>
      <c r="AJC55" s="450">
        <f t="shared" si="3573"/>
        <v>0</v>
      </c>
      <c r="AJD55" s="450">
        <f t="shared" si="3573"/>
        <v>0</v>
      </c>
      <c r="AJE55" s="450">
        <f t="shared" si="3573"/>
        <v>0</v>
      </c>
      <c r="AJF55" s="450">
        <f t="shared" si="3573"/>
        <v>0</v>
      </c>
      <c r="AJG55" s="450">
        <f t="shared" si="3573"/>
        <v>0</v>
      </c>
      <c r="AJH55" s="450">
        <f t="shared" si="3573"/>
        <v>0</v>
      </c>
      <c r="AJI55" s="450">
        <f t="shared" si="3573"/>
        <v>0</v>
      </c>
      <c r="AJJ55" s="451">
        <f t="shared" si="3573"/>
        <v>0</v>
      </c>
      <c r="AJL55" s="457">
        <f t="shared" ref="AJL55:AJY55" si="3574">SUM(AJL56:AJL61)</f>
        <v>0</v>
      </c>
      <c r="AJM55" s="450">
        <f t="shared" si="3574"/>
        <v>0</v>
      </c>
      <c r="AJN55" s="450">
        <f t="shared" si="3574"/>
        <v>0</v>
      </c>
      <c r="AJO55" s="450">
        <f t="shared" si="3574"/>
        <v>0</v>
      </c>
      <c r="AJP55" s="450">
        <f t="shared" si="3574"/>
        <v>0</v>
      </c>
      <c r="AJQ55" s="450">
        <f t="shared" si="3574"/>
        <v>0</v>
      </c>
      <c r="AJR55" s="450">
        <f t="shared" si="3574"/>
        <v>0</v>
      </c>
      <c r="AJS55" s="450">
        <f t="shared" si="3574"/>
        <v>0</v>
      </c>
      <c r="AJT55" s="450">
        <f t="shared" si="3574"/>
        <v>0</v>
      </c>
      <c r="AJU55" s="450">
        <f t="shared" si="3574"/>
        <v>0</v>
      </c>
      <c r="AJV55" s="450">
        <f t="shared" si="3574"/>
        <v>0</v>
      </c>
      <c r="AJW55" s="450">
        <f t="shared" si="3574"/>
        <v>0</v>
      </c>
      <c r="AJX55" s="450">
        <f t="shared" si="3574"/>
        <v>0</v>
      </c>
      <c r="AJY55" s="451">
        <f t="shared" si="3574"/>
        <v>0</v>
      </c>
      <c r="AKA55" s="457">
        <f t="shared" ref="AKA55:AKN55" si="3575">SUM(AKA56:AKA61)</f>
        <v>0</v>
      </c>
      <c r="AKB55" s="450">
        <f t="shared" si="3575"/>
        <v>0</v>
      </c>
      <c r="AKC55" s="450">
        <f t="shared" si="3575"/>
        <v>0</v>
      </c>
      <c r="AKD55" s="450">
        <f t="shared" si="3575"/>
        <v>0</v>
      </c>
      <c r="AKE55" s="450">
        <f t="shared" si="3575"/>
        <v>0</v>
      </c>
      <c r="AKF55" s="450">
        <f t="shared" si="3575"/>
        <v>0</v>
      </c>
      <c r="AKG55" s="450">
        <f t="shared" si="3575"/>
        <v>0</v>
      </c>
      <c r="AKH55" s="450">
        <f t="shared" si="3575"/>
        <v>0</v>
      </c>
      <c r="AKI55" s="450">
        <f t="shared" si="3575"/>
        <v>0</v>
      </c>
      <c r="AKJ55" s="450">
        <f t="shared" si="3575"/>
        <v>0</v>
      </c>
      <c r="AKK55" s="450">
        <f t="shared" si="3575"/>
        <v>0</v>
      </c>
      <c r="AKL55" s="450">
        <f t="shared" si="3575"/>
        <v>0</v>
      </c>
      <c r="AKM55" s="450">
        <f t="shared" si="3575"/>
        <v>0</v>
      </c>
      <c r="AKN55" s="451">
        <f t="shared" si="3575"/>
        <v>0</v>
      </c>
      <c r="AKP55" s="457">
        <f t="shared" ref="AKP55:ALC55" si="3576">SUM(AKP56:AKP61)</f>
        <v>0</v>
      </c>
      <c r="AKQ55" s="450">
        <f t="shared" si="3576"/>
        <v>0</v>
      </c>
      <c r="AKR55" s="450">
        <f t="shared" si="3576"/>
        <v>0</v>
      </c>
      <c r="AKS55" s="450">
        <f t="shared" si="3576"/>
        <v>0</v>
      </c>
      <c r="AKT55" s="450">
        <f t="shared" si="3576"/>
        <v>0</v>
      </c>
      <c r="AKU55" s="450">
        <f t="shared" si="3576"/>
        <v>0</v>
      </c>
      <c r="AKV55" s="450">
        <f t="shared" si="3576"/>
        <v>0</v>
      </c>
      <c r="AKW55" s="450">
        <f t="shared" si="3576"/>
        <v>0</v>
      </c>
      <c r="AKX55" s="450">
        <f t="shared" si="3576"/>
        <v>0</v>
      </c>
      <c r="AKY55" s="450">
        <f t="shared" si="3576"/>
        <v>0</v>
      </c>
      <c r="AKZ55" s="450">
        <f t="shared" si="3576"/>
        <v>0</v>
      </c>
      <c r="ALA55" s="450">
        <f t="shared" si="3576"/>
        <v>0</v>
      </c>
      <c r="ALB55" s="450">
        <f t="shared" si="3576"/>
        <v>0</v>
      </c>
      <c r="ALC55" s="451">
        <f t="shared" si="3576"/>
        <v>0</v>
      </c>
      <c r="ALE55" s="457">
        <f t="shared" ref="ALE55:ALR55" si="3577">SUM(ALE56:ALE61)</f>
        <v>0</v>
      </c>
      <c r="ALF55" s="450">
        <f t="shared" si="3577"/>
        <v>0</v>
      </c>
      <c r="ALG55" s="450">
        <f t="shared" si="3577"/>
        <v>0</v>
      </c>
      <c r="ALH55" s="450">
        <f t="shared" si="3577"/>
        <v>0</v>
      </c>
      <c r="ALI55" s="450">
        <f t="shared" si="3577"/>
        <v>0</v>
      </c>
      <c r="ALJ55" s="450">
        <f t="shared" si="3577"/>
        <v>0</v>
      </c>
      <c r="ALK55" s="450">
        <f t="shared" si="3577"/>
        <v>0</v>
      </c>
      <c r="ALL55" s="450">
        <f t="shared" si="3577"/>
        <v>0</v>
      </c>
      <c r="ALM55" s="450">
        <f t="shared" si="3577"/>
        <v>0</v>
      </c>
      <c r="ALN55" s="450">
        <f t="shared" si="3577"/>
        <v>0</v>
      </c>
      <c r="ALO55" s="450">
        <f t="shared" si="3577"/>
        <v>0</v>
      </c>
      <c r="ALP55" s="450">
        <f t="shared" si="3577"/>
        <v>0</v>
      </c>
      <c r="ALQ55" s="450">
        <f t="shared" si="3577"/>
        <v>0</v>
      </c>
      <c r="ALR55" s="451">
        <f t="shared" si="3577"/>
        <v>0</v>
      </c>
      <c r="ALT55" s="457">
        <f t="shared" ref="ALT55:AMG55" si="3578">SUM(ALT56:ALT61)</f>
        <v>0</v>
      </c>
      <c r="ALU55" s="450">
        <f t="shared" si="3578"/>
        <v>0</v>
      </c>
      <c r="ALV55" s="450">
        <f t="shared" si="3578"/>
        <v>0</v>
      </c>
      <c r="ALW55" s="450">
        <f t="shared" si="3578"/>
        <v>0</v>
      </c>
      <c r="ALX55" s="450">
        <f t="shared" si="3578"/>
        <v>0</v>
      </c>
      <c r="ALY55" s="450">
        <f t="shared" si="3578"/>
        <v>0</v>
      </c>
      <c r="ALZ55" s="450">
        <f t="shared" si="3578"/>
        <v>0</v>
      </c>
      <c r="AMA55" s="450">
        <f t="shared" si="3578"/>
        <v>0</v>
      </c>
      <c r="AMB55" s="450">
        <f t="shared" si="3578"/>
        <v>0</v>
      </c>
      <c r="AMC55" s="450">
        <f t="shared" si="3578"/>
        <v>0</v>
      </c>
      <c r="AMD55" s="450">
        <f t="shared" si="3578"/>
        <v>0</v>
      </c>
      <c r="AME55" s="450">
        <f t="shared" si="3578"/>
        <v>0</v>
      </c>
      <c r="AMF55" s="450">
        <f t="shared" si="3578"/>
        <v>0</v>
      </c>
      <c r="AMG55" s="451">
        <f t="shared" si="3578"/>
        <v>0</v>
      </c>
      <c r="AMI55" s="457">
        <f t="shared" ref="AMI55:AMV55" si="3579">SUM(AMI56:AMI61)</f>
        <v>0</v>
      </c>
      <c r="AMJ55" s="450">
        <f t="shared" si="3579"/>
        <v>0</v>
      </c>
      <c r="AMK55" s="450">
        <f t="shared" si="3579"/>
        <v>0</v>
      </c>
      <c r="AML55" s="450">
        <f t="shared" si="3579"/>
        <v>0</v>
      </c>
      <c r="AMM55" s="450">
        <f t="shared" si="3579"/>
        <v>0</v>
      </c>
      <c r="AMN55" s="450">
        <f t="shared" si="3579"/>
        <v>0</v>
      </c>
      <c r="AMO55" s="450">
        <f t="shared" si="3579"/>
        <v>0</v>
      </c>
      <c r="AMP55" s="450">
        <f t="shared" si="3579"/>
        <v>0</v>
      </c>
      <c r="AMQ55" s="450">
        <f t="shared" si="3579"/>
        <v>0</v>
      </c>
      <c r="AMR55" s="450">
        <f t="shared" si="3579"/>
        <v>0</v>
      </c>
      <c r="AMS55" s="450">
        <f t="shared" si="3579"/>
        <v>0</v>
      </c>
      <c r="AMT55" s="450">
        <f t="shared" si="3579"/>
        <v>0</v>
      </c>
      <c r="AMU55" s="450">
        <f t="shared" si="3579"/>
        <v>0</v>
      </c>
      <c r="AMV55" s="451">
        <f t="shared" si="3579"/>
        <v>0</v>
      </c>
      <c r="AMX55" s="457">
        <f t="shared" ref="AMX55:ANK55" si="3580">SUM(AMX56:AMX61)</f>
        <v>0</v>
      </c>
      <c r="AMY55" s="450">
        <f t="shared" si="3580"/>
        <v>0</v>
      </c>
      <c r="AMZ55" s="450">
        <f t="shared" si="3580"/>
        <v>0</v>
      </c>
      <c r="ANA55" s="450">
        <f t="shared" si="3580"/>
        <v>0</v>
      </c>
      <c r="ANB55" s="450">
        <f t="shared" si="3580"/>
        <v>0</v>
      </c>
      <c r="ANC55" s="450">
        <f t="shared" si="3580"/>
        <v>0</v>
      </c>
      <c r="AND55" s="450">
        <f t="shared" si="3580"/>
        <v>0</v>
      </c>
      <c r="ANE55" s="450">
        <f t="shared" si="3580"/>
        <v>0</v>
      </c>
      <c r="ANF55" s="450">
        <f t="shared" si="3580"/>
        <v>0</v>
      </c>
      <c r="ANG55" s="450">
        <f t="shared" si="3580"/>
        <v>0</v>
      </c>
      <c r="ANH55" s="450">
        <f t="shared" si="3580"/>
        <v>0</v>
      </c>
      <c r="ANI55" s="450">
        <f t="shared" si="3580"/>
        <v>0</v>
      </c>
      <c r="ANJ55" s="450">
        <f t="shared" si="3580"/>
        <v>0</v>
      </c>
      <c r="ANK55" s="451">
        <f t="shared" si="3580"/>
        <v>0</v>
      </c>
      <c r="ANM55" s="457">
        <f t="shared" ref="ANM55:ANZ55" si="3581">SUM(ANM56:ANM61)</f>
        <v>0</v>
      </c>
      <c r="ANN55" s="450">
        <f t="shared" si="3581"/>
        <v>0</v>
      </c>
      <c r="ANO55" s="450">
        <f t="shared" si="3581"/>
        <v>0</v>
      </c>
      <c r="ANP55" s="450">
        <f t="shared" si="3581"/>
        <v>0</v>
      </c>
      <c r="ANQ55" s="450">
        <f t="shared" si="3581"/>
        <v>0</v>
      </c>
      <c r="ANR55" s="450">
        <f t="shared" si="3581"/>
        <v>0</v>
      </c>
      <c r="ANS55" s="450">
        <f t="shared" si="3581"/>
        <v>0</v>
      </c>
      <c r="ANT55" s="450">
        <f t="shared" si="3581"/>
        <v>0</v>
      </c>
      <c r="ANU55" s="450">
        <f t="shared" si="3581"/>
        <v>0</v>
      </c>
      <c r="ANV55" s="450">
        <f t="shared" si="3581"/>
        <v>0</v>
      </c>
      <c r="ANW55" s="450">
        <f t="shared" si="3581"/>
        <v>0</v>
      </c>
      <c r="ANX55" s="450">
        <f t="shared" si="3581"/>
        <v>0</v>
      </c>
      <c r="ANY55" s="450">
        <f t="shared" si="3581"/>
        <v>0</v>
      </c>
      <c r="ANZ55" s="451">
        <f t="shared" si="3581"/>
        <v>0</v>
      </c>
      <c r="AOB55" s="457">
        <f t="shared" ref="AOB55:AOO55" si="3582">SUM(AOB56:AOB61)</f>
        <v>0</v>
      </c>
      <c r="AOC55" s="450">
        <f t="shared" si="3582"/>
        <v>0</v>
      </c>
      <c r="AOD55" s="450">
        <f t="shared" si="3582"/>
        <v>0</v>
      </c>
      <c r="AOE55" s="450">
        <f t="shared" si="3582"/>
        <v>0</v>
      </c>
      <c r="AOF55" s="450">
        <f t="shared" si="3582"/>
        <v>0</v>
      </c>
      <c r="AOG55" s="450">
        <f t="shared" si="3582"/>
        <v>0</v>
      </c>
      <c r="AOH55" s="450">
        <f t="shared" si="3582"/>
        <v>0</v>
      </c>
      <c r="AOI55" s="450">
        <f t="shared" si="3582"/>
        <v>0</v>
      </c>
      <c r="AOJ55" s="450">
        <f t="shared" si="3582"/>
        <v>0</v>
      </c>
      <c r="AOK55" s="450">
        <f t="shared" si="3582"/>
        <v>0</v>
      </c>
      <c r="AOL55" s="450">
        <f t="shared" si="3582"/>
        <v>0</v>
      </c>
      <c r="AOM55" s="450">
        <f t="shared" si="3582"/>
        <v>0</v>
      </c>
      <c r="AON55" s="450">
        <f t="shared" si="3582"/>
        <v>0</v>
      </c>
      <c r="AOO55" s="451">
        <f t="shared" si="3582"/>
        <v>0</v>
      </c>
      <c r="AOQ55" s="457">
        <f t="shared" ref="AOQ55:APD55" si="3583">SUM(AOQ56:AOQ61)</f>
        <v>0</v>
      </c>
      <c r="AOR55" s="450">
        <f t="shared" si="3583"/>
        <v>0</v>
      </c>
      <c r="AOS55" s="450">
        <f t="shared" si="3583"/>
        <v>0</v>
      </c>
      <c r="AOT55" s="450">
        <f t="shared" si="3583"/>
        <v>0</v>
      </c>
      <c r="AOU55" s="450">
        <f t="shared" si="3583"/>
        <v>0</v>
      </c>
      <c r="AOV55" s="450">
        <f t="shared" si="3583"/>
        <v>0</v>
      </c>
      <c r="AOW55" s="450">
        <f t="shared" si="3583"/>
        <v>0</v>
      </c>
      <c r="AOX55" s="450">
        <f t="shared" si="3583"/>
        <v>0</v>
      </c>
      <c r="AOY55" s="450">
        <f t="shared" si="3583"/>
        <v>0</v>
      </c>
      <c r="AOZ55" s="450">
        <f t="shared" si="3583"/>
        <v>0</v>
      </c>
      <c r="APA55" s="450">
        <f t="shared" si="3583"/>
        <v>0</v>
      </c>
      <c r="APB55" s="450">
        <f t="shared" si="3583"/>
        <v>0</v>
      </c>
      <c r="APC55" s="450">
        <f t="shared" si="3583"/>
        <v>0</v>
      </c>
      <c r="APD55" s="451">
        <f t="shared" si="3583"/>
        <v>0</v>
      </c>
      <c r="APF55" s="457">
        <f t="shared" ref="APF55:APS55" si="3584">SUM(APF56:APF61)</f>
        <v>0</v>
      </c>
      <c r="APG55" s="450">
        <f t="shared" si="3584"/>
        <v>0</v>
      </c>
      <c r="APH55" s="450">
        <f t="shared" si="3584"/>
        <v>0</v>
      </c>
      <c r="API55" s="450">
        <f t="shared" si="3584"/>
        <v>0</v>
      </c>
      <c r="APJ55" s="450">
        <f t="shared" si="3584"/>
        <v>0</v>
      </c>
      <c r="APK55" s="450">
        <f t="shared" si="3584"/>
        <v>0</v>
      </c>
      <c r="APL55" s="450">
        <f t="shared" si="3584"/>
        <v>0</v>
      </c>
      <c r="APM55" s="450">
        <f t="shared" si="3584"/>
        <v>0</v>
      </c>
      <c r="APN55" s="450">
        <f t="shared" si="3584"/>
        <v>0</v>
      </c>
      <c r="APO55" s="450">
        <f t="shared" si="3584"/>
        <v>0</v>
      </c>
      <c r="APP55" s="450">
        <f t="shared" si="3584"/>
        <v>0</v>
      </c>
      <c r="APQ55" s="450">
        <f t="shared" si="3584"/>
        <v>0</v>
      </c>
      <c r="APR55" s="450">
        <f t="shared" si="3584"/>
        <v>0</v>
      </c>
      <c r="APS55" s="451">
        <f t="shared" si="3584"/>
        <v>0</v>
      </c>
      <c r="APU55" s="457">
        <f t="shared" ref="APU55:AQH55" si="3585">SUM(APU56:APU61)</f>
        <v>0</v>
      </c>
      <c r="APV55" s="450">
        <f t="shared" si="3585"/>
        <v>0</v>
      </c>
      <c r="APW55" s="450">
        <f t="shared" si="3585"/>
        <v>0</v>
      </c>
      <c r="APX55" s="450">
        <f t="shared" si="3585"/>
        <v>0</v>
      </c>
      <c r="APY55" s="450">
        <f t="shared" si="3585"/>
        <v>0</v>
      </c>
      <c r="APZ55" s="450">
        <f t="shared" si="3585"/>
        <v>0</v>
      </c>
      <c r="AQA55" s="450">
        <f t="shared" si="3585"/>
        <v>0</v>
      </c>
      <c r="AQB55" s="450">
        <f t="shared" si="3585"/>
        <v>0</v>
      </c>
      <c r="AQC55" s="450">
        <f t="shared" si="3585"/>
        <v>0</v>
      </c>
      <c r="AQD55" s="450">
        <f t="shared" si="3585"/>
        <v>0</v>
      </c>
      <c r="AQE55" s="450">
        <f t="shared" si="3585"/>
        <v>0</v>
      </c>
      <c r="AQF55" s="450">
        <f t="shared" si="3585"/>
        <v>0</v>
      </c>
      <c r="AQG55" s="450">
        <f t="shared" si="3585"/>
        <v>0</v>
      </c>
      <c r="AQH55" s="451">
        <f t="shared" si="3585"/>
        <v>0</v>
      </c>
      <c r="AQJ55" s="457">
        <f t="shared" ref="AQJ55:AQW55" si="3586">SUM(AQJ56:AQJ61)</f>
        <v>0</v>
      </c>
      <c r="AQK55" s="450">
        <f t="shared" si="3586"/>
        <v>0</v>
      </c>
      <c r="AQL55" s="450">
        <f t="shared" si="3586"/>
        <v>0</v>
      </c>
      <c r="AQM55" s="450">
        <f t="shared" si="3586"/>
        <v>0</v>
      </c>
      <c r="AQN55" s="450">
        <f t="shared" si="3586"/>
        <v>0</v>
      </c>
      <c r="AQO55" s="450">
        <f t="shared" si="3586"/>
        <v>0</v>
      </c>
      <c r="AQP55" s="450">
        <f t="shared" si="3586"/>
        <v>0</v>
      </c>
      <c r="AQQ55" s="450">
        <f t="shared" si="3586"/>
        <v>0</v>
      </c>
      <c r="AQR55" s="450">
        <f t="shared" si="3586"/>
        <v>0</v>
      </c>
      <c r="AQS55" s="450">
        <f t="shared" si="3586"/>
        <v>0</v>
      </c>
      <c r="AQT55" s="450">
        <f t="shared" si="3586"/>
        <v>0</v>
      </c>
      <c r="AQU55" s="450">
        <f t="shared" si="3586"/>
        <v>0</v>
      </c>
      <c r="AQV55" s="450">
        <f t="shared" si="3586"/>
        <v>0</v>
      </c>
      <c r="AQW55" s="451">
        <f t="shared" si="3586"/>
        <v>0</v>
      </c>
      <c r="AQY55" s="457">
        <f t="shared" ref="AQY55:ARL55" si="3587">SUM(AQY56:AQY61)</f>
        <v>0</v>
      </c>
      <c r="AQZ55" s="450">
        <f t="shared" si="3587"/>
        <v>0</v>
      </c>
      <c r="ARA55" s="450">
        <f t="shared" si="3587"/>
        <v>0</v>
      </c>
      <c r="ARB55" s="450">
        <f t="shared" si="3587"/>
        <v>0</v>
      </c>
      <c r="ARC55" s="450">
        <f t="shared" si="3587"/>
        <v>0</v>
      </c>
      <c r="ARD55" s="450">
        <f t="shared" si="3587"/>
        <v>0</v>
      </c>
      <c r="ARE55" s="450">
        <f t="shared" si="3587"/>
        <v>0</v>
      </c>
      <c r="ARF55" s="450">
        <f t="shared" si="3587"/>
        <v>0</v>
      </c>
      <c r="ARG55" s="450">
        <f t="shared" si="3587"/>
        <v>0</v>
      </c>
      <c r="ARH55" s="450">
        <f t="shared" si="3587"/>
        <v>0</v>
      </c>
      <c r="ARI55" s="450">
        <f t="shared" si="3587"/>
        <v>0</v>
      </c>
      <c r="ARJ55" s="450">
        <f t="shared" si="3587"/>
        <v>0</v>
      </c>
      <c r="ARK55" s="450">
        <f t="shared" si="3587"/>
        <v>0</v>
      </c>
      <c r="ARL55" s="451">
        <f t="shared" si="3587"/>
        <v>0</v>
      </c>
      <c r="ARN55" s="457">
        <f t="shared" ref="ARN55:ASA55" si="3588">SUM(ARN56:ARN61)</f>
        <v>0</v>
      </c>
      <c r="ARO55" s="450">
        <f t="shared" si="3588"/>
        <v>0</v>
      </c>
      <c r="ARP55" s="450">
        <f t="shared" si="3588"/>
        <v>0</v>
      </c>
      <c r="ARQ55" s="450">
        <f t="shared" si="3588"/>
        <v>0</v>
      </c>
      <c r="ARR55" s="450">
        <f t="shared" si="3588"/>
        <v>0</v>
      </c>
      <c r="ARS55" s="450">
        <f t="shared" si="3588"/>
        <v>0</v>
      </c>
      <c r="ART55" s="450">
        <f t="shared" si="3588"/>
        <v>0</v>
      </c>
      <c r="ARU55" s="450">
        <f t="shared" si="3588"/>
        <v>0</v>
      </c>
      <c r="ARV55" s="450">
        <f t="shared" si="3588"/>
        <v>0</v>
      </c>
      <c r="ARW55" s="450">
        <f t="shared" si="3588"/>
        <v>0</v>
      </c>
      <c r="ARX55" s="450">
        <f t="shared" si="3588"/>
        <v>0</v>
      </c>
      <c r="ARY55" s="450">
        <f t="shared" si="3588"/>
        <v>0</v>
      </c>
      <c r="ARZ55" s="450">
        <f t="shared" si="3588"/>
        <v>0</v>
      </c>
      <c r="ASA55" s="451">
        <f t="shared" si="3588"/>
        <v>0</v>
      </c>
      <c r="ASC55" s="457">
        <f t="shared" ref="ASC55:ASP55" si="3589">SUM(ASC56:ASC61)</f>
        <v>0</v>
      </c>
      <c r="ASD55" s="450">
        <f t="shared" si="3589"/>
        <v>0</v>
      </c>
      <c r="ASE55" s="450">
        <f t="shared" si="3589"/>
        <v>0</v>
      </c>
      <c r="ASF55" s="450">
        <f t="shared" si="3589"/>
        <v>0</v>
      </c>
      <c r="ASG55" s="450">
        <f t="shared" si="3589"/>
        <v>0</v>
      </c>
      <c r="ASH55" s="450">
        <f t="shared" si="3589"/>
        <v>0</v>
      </c>
      <c r="ASI55" s="450">
        <f t="shared" si="3589"/>
        <v>0</v>
      </c>
      <c r="ASJ55" s="450">
        <f t="shared" si="3589"/>
        <v>0</v>
      </c>
      <c r="ASK55" s="450">
        <f t="shared" si="3589"/>
        <v>0</v>
      </c>
      <c r="ASL55" s="450">
        <f t="shared" si="3589"/>
        <v>0</v>
      </c>
      <c r="ASM55" s="450">
        <f t="shared" si="3589"/>
        <v>0</v>
      </c>
      <c r="ASN55" s="450">
        <f t="shared" si="3589"/>
        <v>0</v>
      </c>
      <c r="ASO55" s="450">
        <f t="shared" si="3589"/>
        <v>0</v>
      </c>
      <c r="ASP55" s="451">
        <f t="shared" si="3589"/>
        <v>0</v>
      </c>
      <c r="ASR55" s="457">
        <f t="shared" ref="ASR55:ATE55" si="3590">SUM(ASR56:ASR61)</f>
        <v>0</v>
      </c>
      <c r="ASS55" s="450">
        <f t="shared" si="3590"/>
        <v>0</v>
      </c>
      <c r="AST55" s="450">
        <f t="shared" si="3590"/>
        <v>0</v>
      </c>
      <c r="ASU55" s="450">
        <f t="shared" si="3590"/>
        <v>0</v>
      </c>
      <c r="ASV55" s="450">
        <f t="shared" si="3590"/>
        <v>0</v>
      </c>
      <c r="ASW55" s="450">
        <f t="shared" si="3590"/>
        <v>0</v>
      </c>
      <c r="ASX55" s="450">
        <f t="shared" si="3590"/>
        <v>0</v>
      </c>
      <c r="ASY55" s="450">
        <f t="shared" si="3590"/>
        <v>0</v>
      </c>
      <c r="ASZ55" s="450">
        <f t="shared" si="3590"/>
        <v>0</v>
      </c>
      <c r="ATA55" s="450">
        <f t="shared" si="3590"/>
        <v>0</v>
      </c>
      <c r="ATB55" s="450">
        <f t="shared" si="3590"/>
        <v>0</v>
      </c>
      <c r="ATC55" s="450">
        <f t="shared" si="3590"/>
        <v>0</v>
      </c>
      <c r="ATD55" s="450">
        <f t="shared" si="3590"/>
        <v>0</v>
      </c>
      <c r="ATE55" s="451">
        <f t="shared" si="3590"/>
        <v>0</v>
      </c>
      <c r="ATG55" s="457">
        <f t="shared" ref="ATG55:ATT55" si="3591">SUM(ATG56:ATG61)</f>
        <v>0</v>
      </c>
      <c r="ATH55" s="450">
        <f t="shared" si="3591"/>
        <v>0</v>
      </c>
      <c r="ATI55" s="450">
        <f t="shared" si="3591"/>
        <v>0</v>
      </c>
      <c r="ATJ55" s="450">
        <f t="shared" si="3591"/>
        <v>0</v>
      </c>
      <c r="ATK55" s="450">
        <f t="shared" si="3591"/>
        <v>0</v>
      </c>
      <c r="ATL55" s="450">
        <f t="shared" si="3591"/>
        <v>0</v>
      </c>
      <c r="ATM55" s="450">
        <f t="shared" si="3591"/>
        <v>0</v>
      </c>
      <c r="ATN55" s="450">
        <f t="shared" si="3591"/>
        <v>0</v>
      </c>
      <c r="ATO55" s="450">
        <f t="shared" si="3591"/>
        <v>0</v>
      </c>
      <c r="ATP55" s="450">
        <f t="shared" si="3591"/>
        <v>0</v>
      </c>
      <c r="ATQ55" s="450">
        <f t="shared" si="3591"/>
        <v>0</v>
      </c>
      <c r="ATR55" s="450">
        <f t="shared" si="3591"/>
        <v>0</v>
      </c>
      <c r="ATS55" s="450">
        <f t="shared" si="3591"/>
        <v>0</v>
      </c>
      <c r="ATT55" s="451">
        <f t="shared" si="3591"/>
        <v>0</v>
      </c>
      <c r="ATV55" s="457">
        <f t="shared" ref="ATV55:AUI55" si="3592">SUM(ATV56:ATV61)</f>
        <v>0</v>
      </c>
      <c r="ATW55" s="450">
        <f t="shared" si="3592"/>
        <v>0</v>
      </c>
      <c r="ATX55" s="450">
        <f t="shared" si="3592"/>
        <v>0</v>
      </c>
      <c r="ATY55" s="450">
        <f t="shared" si="3592"/>
        <v>0</v>
      </c>
      <c r="ATZ55" s="450">
        <f t="shared" si="3592"/>
        <v>0</v>
      </c>
      <c r="AUA55" s="450">
        <f t="shared" si="3592"/>
        <v>0</v>
      </c>
      <c r="AUB55" s="450">
        <f t="shared" si="3592"/>
        <v>0</v>
      </c>
      <c r="AUC55" s="450">
        <f t="shared" si="3592"/>
        <v>0</v>
      </c>
      <c r="AUD55" s="450">
        <f t="shared" si="3592"/>
        <v>0</v>
      </c>
      <c r="AUE55" s="450">
        <f t="shared" si="3592"/>
        <v>0</v>
      </c>
      <c r="AUF55" s="450">
        <f t="shared" si="3592"/>
        <v>0</v>
      </c>
      <c r="AUG55" s="450">
        <f t="shared" si="3592"/>
        <v>0</v>
      </c>
      <c r="AUH55" s="450">
        <f t="shared" si="3592"/>
        <v>0</v>
      </c>
      <c r="AUI55" s="451">
        <f t="shared" si="3592"/>
        <v>0</v>
      </c>
      <c r="AUK55" s="457">
        <f t="shared" ref="AUK55:AUX55" si="3593">SUM(AUK56:AUK61)</f>
        <v>0</v>
      </c>
      <c r="AUL55" s="450">
        <f t="shared" si="3593"/>
        <v>0</v>
      </c>
      <c r="AUM55" s="450">
        <f t="shared" si="3593"/>
        <v>0</v>
      </c>
      <c r="AUN55" s="450">
        <f t="shared" si="3593"/>
        <v>0</v>
      </c>
      <c r="AUO55" s="450">
        <f t="shared" si="3593"/>
        <v>0</v>
      </c>
      <c r="AUP55" s="450">
        <f t="shared" si="3593"/>
        <v>0</v>
      </c>
      <c r="AUQ55" s="450">
        <f t="shared" si="3593"/>
        <v>0</v>
      </c>
      <c r="AUR55" s="450">
        <f t="shared" si="3593"/>
        <v>0</v>
      </c>
      <c r="AUS55" s="450">
        <f t="shared" si="3593"/>
        <v>0</v>
      </c>
      <c r="AUT55" s="450">
        <f t="shared" si="3593"/>
        <v>0</v>
      </c>
      <c r="AUU55" s="450">
        <f t="shared" si="3593"/>
        <v>0</v>
      </c>
      <c r="AUV55" s="450">
        <f t="shared" si="3593"/>
        <v>0</v>
      </c>
      <c r="AUW55" s="450">
        <f t="shared" si="3593"/>
        <v>0</v>
      </c>
      <c r="AUX55" s="451">
        <f t="shared" si="3593"/>
        <v>0</v>
      </c>
      <c r="AUZ55" s="457">
        <f t="shared" ref="AUZ55:AVM55" si="3594">SUM(AUZ56:AUZ61)</f>
        <v>0</v>
      </c>
      <c r="AVA55" s="450">
        <f t="shared" si="3594"/>
        <v>0</v>
      </c>
      <c r="AVB55" s="450">
        <f t="shared" si="3594"/>
        <v>0</v>
      </c>
      <c r="AVC55" s="450">
        <f t="shared" si="3594"/>
        <v>0</v>
      </c>
      <c r="AVD55" s="450">
        <f t="shared" si="3594"/>
        <v>0</v>
      </c>
      <c r="AVE55" s="450">
        <f t="shared" si="3594"/>
        <v>0</v>
      </c>
      <c r="AVF55" s="450">
        <f t="shared" si="3594"/>
        <v>0</v>
      </c>
      <c r="AVG55" s="450">
        <f t="shared" si="3594"/>
        <v>0</v>
      </c>
      <c r="AVH55" s="450">
        <f t="shared" si="3594"/>
        <v>0</v>
      </c>
      <c r="AVI55" s="450">
        <f t="shared" si="3594"/>
        <v>0</v>
      </c>
      <c r="AVJ55" s="450">
        <f t="shared" si="3594"/>
        <v>0</v>
      </c>
      <c r="AVK55" s="450">
        <f t="shared" si="3594"/>
        <v>0</v>
      </c>
      <c r="AVL55" s="450">
        <f t="shared" si="3594"/>
        <v>0</v>
      </c>
      <c r="AVM55" s="451">
        <f t="shared" si="3594"/>
        <v>0</v>
      </c>
      <c r="AVO55" s="457">
        <f t="shared" ref="AVO55:AWB55" si="3595">SUM(AVO56:AVO61)</f>
        <v>0</v>
      </c>
      <c r="AVP55" s="450">
        <f t="shared" si="3595"/>
        <v>0</v>
      </c>
      <c r="AVQ55" s="450">
        <f t="shared" si="3595"/>
        <v>0</v>
      </c>
      <c r="AVR55" s="450">
        <f t="shared" si="3595"/>
        <v>0</v>
      </c>
      <c r="AVS55" s="450">
        <f t="shared" si="3595"/>
        <v>0</v>
      </c>
      <c r="AVT55" s="450">
        <f t="shared" si="3595"/>
        <v>0</v>
      </c>
      <c r="AVU55" s="450">
        <f t="shared" si="3595"/>
        <v>0</v>
      </c>
      <c r="AVV55" s="450">
        <f t="shared" si="3595"/>
        <v>0</v>
      </c>
      <c r="AVW55" s="450">
        <f t="shared" si="3595"/>
        <v>0</v>
      </c>
      <c r="AVX55" s="450">
        <f t="shared" si="3595"/>
        <v>0</v>
      </c>
      <c r="AVY55" s="450">
        <f t="shared" si="3595"/>
        <v>0</v>
      </c>
      <c r="AVZ55" s="450">
        <f t="shared" si="3595"/>
        <v>0</v>
      </c>
      <c r="AWA55" s="450">
        <f t="shared" si="3595"/>
        <v>0</v>
      </c>
      <c r="AWB55" s="451">
        <f t="shared" si="3595"/>
        <v>0</v>
      </c>
      <c r="AWD55" s="457">
        <f t="shared" ref="AWD55:AWQ55" si="3596">SUM(AWD56:AWD61)</f>
        <v>0</v>
      </c>
      <c r="AWE55" s="450">
        <f t="shared" si="3596"/>
        <v>0</v>
      </c>
      <c r="AWF55" s="450">
        <f t="shared" si="3596"/>
        <v>0</v>
      </c>
      <c r="AWG55" s="450">
        <f t="shared" si="3596"/>
        <v>0</v>
      </c>
      <c r="AWH55" s="450">
        <f t="shared" si="3596"/>
        <v>0</v>
      </c>
      <c r="AWI55" s="450">
        <f t="shared" si="3596"/>
        <v>0</v>
      </c>
      <c r="AWJ55" s="450">
        <f t="shared" si="3596"/>
        <v>0</v>
      </c>
      <c r="AWK55" s="450">
        <f t="shared" si="3596"/>
        <v>0</v>
      </c>
      <c r="AWL55" s="450">
        <f t="shared" si="3596"/>
        <v>0</v>
      </c>
      <c r="AWM55" s="450">
        <f t="shared" si="3596"/>
        <v>0</v>
      </c>
      <c r="AWN55" s="450">
        <f t="shared" si="3596"/>
        <v>0</v>
      </c>
      <c r="AWO55" s="450">
        <f t="shared" si="3596"/>
        <v>0</v>
      </c>
      <c r="AWP55" s="450">
        <f t="shared" si="3596"/>
        <v>0</v>
      </c>
      <c r="AWQ55" s="451">
        <f t="shared" si="3596"/>
        <v>0</v>
      </c>
      <c r="AWS55" s="457">
        <f t="shared" ref="AWS55:AXF55" si="3597">SUM(AWS56:AWS61)</f>
        <v>0</v>
      </c>
      <c r="AWT55" s="450">
        <f t="shared" si="3597"/>
        <v>0</v>
      </c>
      <c r="AWU55" s="450">
        <f t="shared" si="3597"/>
        <v>0</v>
      </c>
      <c r="AWV55" s="450">
        <f t="shared" si="3597"/>
        <v>0</v>
      </c>
      <c r="AWW55" s="450">
        <f t="shared" si="3597"/>
        <v>0</v>
      </c>
      <c r="AWX55" s="450">
        <f t="shared" si="3597"/>
        <v>0</v>
      </c>
      <c r="AWY55" s="450">
        <f t="shared" si="3597"/>
        <v>0</v>
      </c>
      <c r="AWZ55" s="450">
        <f t="shared" si="3597"/>
        <v>0</v>
      </c>
      <c r="AXA55" s="450">
        <f t="shared" si="3597"/>
        <v>0</v>
      </c>
      <c r="AXB55" s="450">
        <f t="shared" si="3597"/>
        <v>0</v>
      </c>
      <c r="AXC55" s="450">
        <f t="shared" si="3597"/>
        <v>0</v>
      </c>
      <c r="AXD55" s="450">
        <f t="shared" si="3597"/>
        <v>0</v>
      </c>
      <c r="AXE55" s="450">
        <f t="shared" si="3597"/>
        <v>0</v>
      </c>
      <c r="AXF55" s="451">
        <f t="shared" si="3597"/>
        <v>0</v>
      </c>
      <c r="AXH55" s="457">
        <f t="shared" ref="AXH55:AXU55" si="3598">SUM(AXH56:AXH61)</f>
        <v>0</v>
      </c>
      <c r="AXI55" s="450">
        <f t="shared" si="3598"/>
        <v>0</v>
      </c>
      <c r="AXJ55" s="450">
        <f t="shared" si="3598"/>
        <v>0</v>
      </c>
      <c r="AXK55" s="450">
        <f t="shared" si="3598"/>
        <v>0</v>
      </c>
      <c r="AXL55" s="450">
        <f t="shared" si="3598"/>
        <v>0</v>
      </c>
      <c r="AXM55" s="450">
        <f t="shared" si="3598"/>
        <v>0</v>
      </c>
      <c r="AXN55" s="450">
        <f t="shared" si="3598"/>
        <v>0</v>
      </c>
      <c r="AXO55" s="450">
        <f t="shared" si="3598"/>
        <v>0</v>
      </c>
      <c r="AXP55" s="450">
        <f t="shared" si="3598"/>
        <v>0</v>
      </c>
      <c r="AXQ55" s="450">
        <f t="shared" si="3598"/>
        <v>0</v>
      </c>
      <c r="AXR55" s="450">
        <f t="shared" si="3598"/>
        <v>0</v>
      </c>
      <c r="AXS55" s="450">
        <f t="shared" si="3598"/>
        <v>0</v>
      </c>
      <c r="AXT55" s="450">
        <f t="shared" si="3598"/>
        <v>0</v>
      </c>
      <c r="AXU55" s="451">
        <f t="shared" si="3598"/>
        <v>0</v>
      </c>
      <c r="AXW55" s="457">
        <f t="shared" ref="AXW55:AYJ55" si="3599">SUM(AXW56:AXW61)</f>
        <v>0</v>
      </c>
      <c r="AXX55" s="450">
        <f t="shared" si="3599"/>
        <v>0</v>
      </c>
      <c r="AXY55" s="450">
        <f t="shared" si="3599"/>
        <v>0</v>
      </c>
      <c r="AXZ55" s="450">
        <f t="shared" si="3599"/>
        <v>0</v>
      </c>
      <c r="AYA55" s="450">
        <f t="shared" si="3599"/>
        <v>0</v>
      </c>
      <c r="AYB55" s="450">
        <f t="shared" si="3599"/>
        <v>0</v>
      </c>
      <c r="AYC55" s="450">
        <f t="shared" si="3599"/>
        <v>0</v>
      </c>
      <c r="AYD55" s="450">
        <f t="shared" si="3599"/>
        <v>0</v>
      </c>
      <c r="AYE55" s="450">
        <f t="shared" si="3599"/>
        <v>0</v>
      </c>
      <c r="AYF55" s="450">
        <f t="shared" si="3599"/>
        <v>0</v>
      </c>
      <c r="AYG55" s="450">
        <f t="shared" si="3599"/>
        <v>0</v>
      </c>
      <c r="AYH55" s="450">
        <f t="shared" si="3599"/>
        <v>0</v>
      </c>
      <c r="AYI55" s="450">
        <f t="shared" si="3599"/>
        <v>0</v>
      </c>
      <c r="AYJ55" s="451">
        <f t="shared" si="3599"/>
        <v>0</v>
      </c>
      <c r="AYL55" s="457">
        <f t="shared" ref="AYL55:AYY55" si="3600">SUM(AYL56:AYL61)</f>
        <v>0</v>
      </c>
      <c r="AYM55" s="450">
        <f t="shared" si="3600"/>
        <v>0</v>
      </c>
      <c r="AYN55" s="450">
        <f t="shared" si="3600"/>
        <v>0</v>
      </c>
      <c r="AYO55" s="450">
        <f t="shared" si="3600"/>
        <v>0</v>
      </c>
      <c r="AYP55" s="450">
        <f t="shared" si="3600"/>
        <v>0</v>
      </c>
      <c r="AYQ55" s="450">
        <f t="shared" si="3600"/>
        <v>0</v>
      </c>
      <c r="AYR55" s="450">
        <f t="shared" si="3600"/>
        <v>0</v>
      </c>
      <c r="AYS55" s="450">
        <f t="shared" si="3600"/>
        <v>0</v>
      </c>
      <c r="AYT55" s="450">
        <f t="shared" si="3600"/>
        <v>0</v>
      </c>
      <c r="AYU55" s="450">
        <f t="shared" si="3600"/>
        <v>0</v>
      </c>
      <c r="AYV55" s="450">
        <f t="shared" si="3600"/>
        <v>0</v>
      </c>
      <c r="AYW55" s="450">
        <f t="shared" si="3600"/>
        <v>0</v>
      </c>
      <c r="AYX55" s="450">
        <f t="shared" si="3600"/>
        <v>0</v>
      </c>
      <c r="AYY55" s="451">
        <f t="shared" si="3600"/>
        <v>0</v>
      </c>
      <c r="AZA55" s="457">
        <f t="shared" ref="AZA55:AZN55" si="3601">SUM(AZA56:AZA61)</f>
        <v>0</v>
      </c>
      <c r="AZB55" s="450">
        <f t="shared" si="3601"/>
        <v>0</v>
      </c>
      <c r="AZC55" s="450">
        <f t="shared" si="3601"/>
        <v>0</v>
      </c>
      <c r="AZD55" s="450">
        <f t="shared" si="3601"/>
        <v>0</v>
      </c>
      <c r="AZE55" s="450">
        <f t="shared" si="3601"/>
        <v>0</v>
      </c>
      <c r="AZF55" s="450">
        <f t="shared" si="3601"/>
        <v>0</v>
      </c>
      <c r="AZG55" s="450">
        <f t="shared" si="3601"/>
        <v>0</v>
      </c>
      <c r="AZH55" s="450">
        <f t="shared" si="3601"/>
        <v>0</v>
      </c>
      <c r="AZI55" s="450">
        <f t="shared" si="3601"/>
        <v>0</v>
      </c>
      <c r="AZJ55" s="450">
        <f t="shared" si="3601"/>
        <v>0</v>
      </c>
      <c r="AZK55" s="450">
        <f t="shared" si="3601"/>
        <v>0</v>
      </c>
      <c r="AZL55" s="450">
        <f t="shared" si="3601"/>
        <v>0</v>
      </c>
      <c r="AZM55" s="450">
        <f t="shared" si="3601"/>
        <v>0</v>
      </c>
      <c r="AZN55" s="451">
        <f t="shared" si="3601"/>
        <v>0</v>
      </c>
      <c r="AZP55" s="457">
        <f t="shared" ref="AZP55:BAC55" si="3602">SUM(AZP56:AZP61)</f>
        <v>0</v>
      </c>
      <c r="AZQ55" s="450">
        <f t="shared" si="3602"/>
        <v>0</v>
      </c>
      <c r="AZR55" s="450">
        <f t="shared" si="3602"/>
        <v>0</v>
      </c>
      <c r="AZS55" s="450">
        <f t="shared" si="3602"/>
        <v>0</v>
      </c>
      <c r="AZT55" s="450">
        <f t="shared" si="3602"/>
        <v>0</v>
      </c>
      <c r="AZU55" s="450">
        <f t="shared" si="3602"/>
        <v>0</v>
      </c>
      <c r="AZV55" s="450">
        <f t="shared" si="3602"/>
        <v>0</v>
      </c>
      <c r="AZW55" s="450">
        <f t="shared" si="3602"/>
        <v>0</v>
      </c>
      <c r="AZX55" s="450">
        <f t="shared" si="3602"/>
        <v>0</v>
      </c>
      <c r="AZY55" s="450">
        <f t="shared" si="3602"/>
        <v>0</v>
      </c>
      <c r="AZZ55" s="450">
        <f t="shared" si="3602"/>
        <v>0</v>
      </c>
      <c r="BAA55" s="450">
        <f t="shared" si="3602"/>
        <v>0</v>
      </c>
      <c r="BAB55" s="450">
        <f t="shared" si="3602"/>
        <v>0</v>
      </c>
      <c r="BAC55" s="451">
        <f t="shared" si="3602"/>
        <v>0</v>
      </c>
      <c r="BAE55" s="457">
        <f t="shared" ref="BAE55:BAR55" si="3603">SUM(BAE56:BAE61)</f>
        <v>0</v>
      </c>
      <c r="BAF55" s="450">
        <f t="shared" si="3603"/>
        <v>0</v>
      </c>
      <c r="BAG55" s="450">
        <f t="shared" si="3603"/>
        <v>0</v>
      </c>
      <c r="BAH55" s="450">
        <f t="shared" si="3603"/>
        <v>0</v>
      </c>
      <c r="BAI55" s="450">
        <f t="shared" si="3603"/>
        <v>0</v>
      </c>
      <c r="BAJ55" s="450">
        <f t="shared" si="3603"/>
        <v>0</v>
      </c>
      <c r="BAK55" s="450">
        <f t="shared" si="3603"/>
        <v>0</v>
      </c>
      <c r="BAL55" s="450">
        <f t="shared" si="3603"/>
        <v>0</v>
      </c>
      <c r="BAM55" s="450">
        <f t="shared" si="3603"/>
        <v>0</v>
      </c>
      <c r="BAN55" s="450">
        <f t="shared" si="3603"/>
        <v>0</v>
      </c>
      <c r="BAO55" s="450">
        <f t="shared" si="3603"/>
        <v>0</v>
      </c>
      <c r="BAP55" s="450">
        <f t="shared" si="3603"/>
        <v>0</v>
      </c>
      <c r="BAQ55" s="450">
        <f t="shared" si="3603"/>
        <v>0</v>
      </c>
      <c r="BAR55" s="451">
        <f t="shared" si="3603"/>
        <v>0</v>
      </c>
      <c r="BAT55" s="457">
        <f t="shared" ref="BAT55:BBG55" si="3604">SUM(BAT56:BAT61)</f>
        <v>0</v>
      </c>
      <c r="BAU55" s="450">
        <f t="shared" si="3604"/>
        <v>0</v>
      </c>
      <c r="BAV55" s="450">
        <f t="shared" si="3604"/>
        <v>0</v>
      </c>
      <c r="BAW55" s="450">
        <f t="shared" si="3604"/>
        <v>0</v>
      </c>
      <c r="BAX55" s="450">
        <f t="shared" si="3604"/>
        <v>0</v>
      </c>
      <c r="BAY55" s="450">
        <f t="shared" si="3604"/>
        <v>0</v>
      </c>
      <c r="BAZ55" s="450">
        <f t="shared" si="3604"/>
        <v>0</v>
      </c>
      <c r="BBA55" s="450">
        <f t="shared" si="3604"/>
        <v>0</v>
      </c>
      <c r="BBB55" s="450">
        <f t="shared" si="3604"/>
        <v>0</v>
      </c>
      <c r="BBC55" s="450">
        <f t="shared" si="3604"/>
        <v>0</v>
      </c>
      <c r="BBD55" s="450">
        <f t="shared" si="3604"/>
        <v>0</v>
      </c>
      <c r="BBE55" s="450">
        <f t="shared" si="3604"/>
        <v>0</v>
      </c>
      <c r="BBF55" s="450">
        <f t="shared" si="3604"/>
        <v>0</v>
      </c>
      <c r="BBG55" s="451">
        <f t="shared" si="3604"/>
        <v>0</v>
      </c>
      <c r="BBI55" s="457">
        <f t="shared" ref="BBI55:BBV55" si="3605">SUM(BBI56:BBI61)</f>
        <v>0</v>
      </c>
      <c r="BBJ55" s="450">
        <f t="shared" si="3605"/>
        <v>0</v>
      </c>
      <c r="BBK55" s="450">
        <f t="shared" si="3605"/>
        <v>0</v>
      </c>
      <c r="BBL55" s="450">
        <f t="shared" si="3605"/>
        <v>0</v>
      </c>
      <c r="BBM55" s="450">
        <f t="shared" si="3605"/>
        <v>0</v>
      </c>
      <c r="BBN55" s="450">
        <f t="shared" si="3605"/>
        <v>0</v>
      </c>
      <c r="BBO55" s="450">
        <f t="shared" si="3605"/>
        <v>0</v>
      </c>
      <c r="BBP55" s="450">
        <f t="shared" si="3605"/>
        <v>0</v>
      </c>
      <c r="BBQ55" s="450">
        <f t="shared" si="3605"/>
        <v>0</v>
      </c>
      <c r="BBR55" s="450">
        <f t="shared" si="3605"/>
        <v>0</v>
      </c>
      <c r="BBS55" s="450">
        <f t="shared" si="3605"/>
        <v>0</v>
      </c>
      <c r="BBT55" s="450">
        <f t="shared" si="3605"/>
        <v>0</v>
      </c>
      <c r="BBU55" s="450">
        <f t="shared" si="3605"/>
        <v>0</v>
      </c>
      <c r="BBV55" s="451">
        <f t="shared" si="3605"/>
        <v>0</v>
      </c>
      <c r="BBX55" s="457">
        <f t="shared" ref="BBX55:BCK55" si="3606">SUM(BBX56:BBX61)</f>
        <v>0</v>
      </c>
      <c r="BBY55" s="450">
        <f t="shared" si="3606"/>
        <v>0</v>
      </c>
      <c r="BBZ55" s="450">
        <f t="shared" si="3606"/>
        <v>0</v>
      </c>
      <c r="BCA55" s="450">
        <f t="shared" si="3606"/>
        <v>0</v>
      </c>
      <c r="BCB55" s="450">
        <f t="shared" si="3606"/>
        <v>0</v>
      </c>
      <c r="BCC55" s="450">
        <f t="shared" si="3606"/>
        <v>0</v>
      </c>
      <c r="BCD55" s="450">
        <f t="shared" si="3606"/>
        <v>0</v>
      </c>
      <c r="BCE55" s="450">
        <f t="shared" si="3606"/>
        <v>0</v>
      </c>
      <c r="BCF55" s="450">
        <f t="shared" si="3606"/>
        <v>0</v>
      </c>
      <c r="BCG55" s="450">
        <f t="shared" si="3606"/>
        <v>0</v>
      </c>
      <c r="BCH55" s="450">
        <f t="shared" si="3606"/>
        <v>0</v>
      </c>
      <c r="BCI55" s="450">
        <f t="shared" si="3606"/>
        <v>0</v>
      </c>
      <c r="BCJ55" s="450">
        <f t="shared" si="3606"/>
        <v>0</v>
      </c>
      <c r="BCK55" s="451">
        <f t="shared" si="3606"/>
        <v>0</v>
      </c>
      <c r="BCM55" s="457">
        <f t="shared" ref="BCM55:BCZ55" si="3607">SUM(BCM56:BCM61)</f>
        <v>0</v>
      </c>
      <c r="BCN55" s="450">
        <f t="shared" si="3607"/>
        <v>0</v>
      </c>
      <c r="BCO55" s="450">
        <f t="shared" si="3607"/>
        <v>0</v>
      </c>
      <c r="BCP55" s="450">
        <f t="shared" si="3607"/>
        <v>0</v>
      </c>
      <c r="BCQ55" s="450">
        <f t="shared" si="3607"/>
        <v>0</v>
      </c>
      <c r="BCR55" s="450">
        <f t="shared" si="3607"/>
        <v>0</v>
      </c>
      <c r="BCS55" s="450">
        <f t="shared" si="3607"/>
        <v>0</v>
      </c>
      <c r="BCT55" s="450">
        <f t="shared" si="3607"/>
        <v>0</v>
      </c>
      <c r="BCU55" s="450">
        <f t="shared" si="3607"/>
        <v>0</v>
      </c>
      <c r="BCV55" s="450">
        <f t="shared" si="3607"/>
        <v>0</v>
      </c>
      <c r="BCW55" s="450">
        <f t="shared" si="3607"/>
        <v>0</v>
      </c>
      <c r="BCX55" s="450">
        <f t="shared" si="3607"/>
        <v>0</v>
      </c>
      <c r="BCY55" s="450">
        <f t="shared" si="3607"/>
        <v>0</v>
      </c>
      <c r="BCZ55" s="451">
        <f t="shared" si="3607"/>
        <v>0</v>
      </c>
      <c r="BDB55" s="457">
        <f t="shared" ref="BDB55:BDO55" si="3608">SUM(BDB56:BDB61)</f>
        <v>0</v>
      </c>
      <c r="BDC55" s="450">
        <f t="shared" si="3608"/>
        <v>0</v>
      </c>
      <c r="BDD55" s="450">
        <f t="shared" si="3608"/>
        <v>0</v>
      </c>
      <c r="BDE55" s="450">
        <f t="shared" si="3608"/>
        <v>0</v>
      </c>
      <c r="BDF55" s="450">
        <f t="shared" si="3608"/>
        <v>0</v>
      </c>
      <c r="BDG55" s="450">
        <f t="shared" si="3608"/>
        <v>0</v>
      </c>
      <c r="BDH55" s="450">
        <f t="shared" si="3608"/>
        <v>0</v>
      </c>
      <c r="BDI55" s="450">
        <f t="shared" si="3608"/>
        <v>0</v>
      </c>
      <c r="BDJ55" s="450">
        <f t="shared" si="3608"/>
        <v>0</v>
      </c>
      <c r="BDK55" s="450">
        <f t="shared" si="3608"/>
        <v>0</v>
      </c>
      <c r="BDL55" s="450">
        <f t="shared" si="3608"/>
        <v>0</v>
      </c>
      <c r="BDM55" s="450">
        <f t="shared" si="3608"/>
        <v>0</v>
      </c>
      <c r="BDN55" s="450">
        <f t="shared" si="3608"/>
        <v>0</v>
      </c>
      <c r="BDO55" s="451">
        <f t="shared" si="3608"/>
        <v>0</v>
      </c>
      <c r="BDQ55" s="457">
        <f t="shared" ref="BDQ55:BED55" si="3609">SUM(BDQ56:BDQ61)</f>
        <v>0</v>
      </c>
      <c r="BDR55" s="450">
        <f t="shared" si="3609"/>
        <v>0</v>
      </c>
      <c r="BDS55" s="450">
        <f t="shared" si="3609"/>
        <v>0</v>
      </c>
      <c r="BDT55" s="450">
        <f t="shared" si="3609"/>
        <v>0</v>
      </c>
      <c r="BDU55" s="450">
        <f t="shared" si="3609"/>
        <v>0</v>
      </c>
      <c r="BDV55" s="450">
        <f t="shared" si="3609"/>
        <v>0</v>
      </c>
      <c r="BDW55" s="450">
        <f t="shared" si="3609"/>
        <v>0</v>
      </c>
      <c r="BDX55" s="450">
        <f t="shared" si="3609"/>
        <v>0</v>
      </c>
      <c r="BDY55" s="450">
        <f t="shared" si="3609"/>
        <v>0</v>
      </c>
      <c r="BDZ55" s="450">
        <f t="shared" si="3609"/>
        <v>0</v>
      </c>
      <c r="BEA55" s="450">
        <f t="shared" si="3609"/>
        <v>0</v>
      </c>
      <c r="BEB55" s="450">
        <f t="shared" si="3609"/>
        <v>0</v>
      </c>
      <c r="BEC55" s="450">
        <f t="shared" si="3609"/>
        <v>0</v>
      </c>
      <c r="BED55" s="451">
        <f t="shared" si="3609"/>
        <v>0</v>
      </c>
      <c r="BEF55" s="457">
        <f t="shared" ref="BEF55:BES55" si="3610">SUM(BEF56:BEF61)</f>
        <v>0</v>
      </c>
      <c r="BEG55" s="450">
        <f t="shared" si="3610"/>
        <v>0</v>
      </c>
      <c r="BEH55" s="450">
        <f t="shared" si="3610"/>
        <v>0</v>
      </c>
      <c r="BEI55" s="450">
        <f t="shared" si="3610"/>
        <v>0</v>
      </c>
      <c r="BEJ55" s="450">
        <f t="shared" si="3610"/>
        <v>0</v>
      </c>
      <c r="BEK55" s="450">
        <f t="shared" si="3610"/>
        <v>0</v>
      </c>
      <c r="BEL55" s="450">
        <f t="shared" si="3610"/>
        <v>0</v>
      </c>
      <c r="BEM55" s="450">
        <f t="shared" si="3610"/>
        <v>0</v>
      </c>
      <c r="BEN55" s="450">
        <f t="shared" si="3610"/>
        <v>0</v>
      </c>
      <c r="BEO55" s="450">
        <f t="shared" si="3610"/>
        <v>0</v>
      </c>
      <c r="BEP55" s="450">
        <f t="shared" si="3610"/>
        <v>0</v>
      </c>
      <c r="BEQ55" s="450">
        <f t="shared" si="3610"/>
        <v>0</v>
      </c>
      <c r="BER55" s="450">
        <f t="shared" si="3610"/>
        <v>0</v>
      </c>
      <c r="BES55" s="451">
        <f t="shared" si="3610"/>
        <v>0</v>
      </c>
      <c r="BEU55" s="457">
        <f t="shared" ref="BEU55:BFH55" si="3611">SUM(BEU56:BEU61)</f>
        <v>0</v>
      </c>
      <c r="BEV55" s="450">
        <f t="shared" si="3611"/>
        <v>0</v>
      </c>
      <c r="BEW55" s="450">
        <f t="shared" si="3611"/>
        <v>0</v>
      </c>
      <c r="BEX55" s="450">
        <f t="shared" si="3611"/>
        <v>0</v>
      </c>
      <c r="BEY55" s="450">
        <f t="shared" si="3611"/>
        <v>0</v>
      </c>
      <c r="BEZ55" s="450">
        <f t="shared" si="3611"/>
        <v>0</v>
      </c>
      <c r="BFA55" s="450">
        <f t="shared" si="3611"/>
        <v>0</v>
      </c>
      <c r="BFB55" s="450">
        <f t="shared" si="3611"/>
        <v>0</v>
      </c>
      <c r="BFC55" s="450">
        <f t="shared" si="3611"/>
        <v>0</v>
      </c>
      <c r="BFD55" s="450">
        <f t="shared" si="3611"/>
        <v>0</v>
      </c>
      <c r="BFE55" s="450">
        <f t="shared" si="3611"/>
        <v>0</v>
      </c>
      <c r="BFF55" s="450">
        <f t="shared" si="3611"/>
        <v>0</v>
      </c>
      <c r="BFG55" s="450">
        <f t="shared" si="3611"/>
        <v>0</v>
      </c>
      <c r="BFH55" s="451">
        <f t="shared" si="3611"/>
        <v>0</v>
      </c>
      <c r="BFJ55" s="457">
        <f t="shared" ref="BFJ55:BFW55" si="3612">SUM(BFJ56:BFJ61)</f>
        <v>0</v>
      </c>
      <c r="BFK55" s="450">
        <f t="shared" si="3612"/>
        <v>0</v>
      </c>
      <c r="BFL55" s="450">
        <f t="shared" si="3612"/>
        <v>0</v>
      </c>
      <c r="BFM55" s="450">
        <f t="shared" si="3612"/>
        <v>0</v>
      </c>
      <c r="BFN55" s="450">
        <f t="shared" si="3612"/>
        <v>0</v>
      </c>
      <c r="BFO55" s="450">
        <f t="shared" si="3612"/>
        <v>0</v>
      </c>
      <c r="BFP55" s="450">
        <f t="shared" si="3612"/>
        <v>0</v>
      </c>
      <c r="BFQ55" s="450">
        <f t="shared" si="3612"/>
        <v>0</v>
      </c>
      <c r="BFR55" s="450">
        <f t="shared" si="3612"/>
        <v>0</v>
      </c>
      <c r="BFS55" s="450">
        <f t="shared" si="3612"/>
        <v>0</v>
      </c>
      <c r="BFT55" s="450">
        <f t="shared" si="3612"/>
        <v>0</v>
      </c>
      <c r="BFU55" s="450">
        <f t="shared" si="3612"/>
        <v>0</v>
      </c>
      <c r="BFV55" s="450">
        <f t="shared" si="3612"/>
        <v>0</v>
      </c>
      <c r="BFW55" s="451">
        <f t="shared" si="3612"/>
        <v>0</v>
      </c>
      <c r="BFY55" s="457">
        <f t="shared" ref="BFY55:BGL55" si="3613">SUM(BFY56:BFY61)</f>
        <v>0</v>
      </c>
      <c r="BFZ55" s="450">
        <f t="shared" si="3613"/>
        <v>0</v>
      </c>
      <c r="BGA55" s="450">
        <f t="shared" si="3613"/>
        <v>0</v>
      </c>
      <c r="BGB55" s="450">
        <f t="shared" si="3613"/>
        <v>0</v>
      </c>
      <c r="BGC55" s="450">
        <f t="shared" si="3613"/>
        <v>0</v>
      </c>
      <c r="BGD55" s="450">
        <f t="shared" si="3613"/>
        <v>0</v>
      </c>
      <c r="BGE55" s="450">
        <f t="shared" si="3613"/>
        <v>0</v>
      </c>
      <c r="BGF55" s="450">
        <f t="shared" si="3613"/>
        <v>0</v>
      </c>
      <c r="BGG55" s="450">
        <f t="shared" si="3613"/>
        <v>0</v>
      </c>
      <c r="BGH55" s="450">
        <f t="shared" si="3613"/>
        <v>0</v>
      </c>
      <c r="BGI55" s="450">
        <f t="shared" si="3613"/>
        <v>0</v>
      </c>
      <c r="BGJ55" s="450">
        <f t="shared" si="3613"/>
        <v>0</v>
      </c>
      <c r="BGK55" s="450">
        <f t="shared" si="3613"/>
        <v>0</v>
      </c>
      <c r="BGL55" s="451">
        <f t="shared" si="3613"/>
        <v>0</v>
      </c>
      <c r="BGN55" s="457">
        <f t="shared" ref="BGN55:BHA55" si="3614">SUM(BGN56:BGN61)</f>
        <v>0</v>
      </c>
      <c r="BGO55" s="450">
        <f t="shared" si="3614"/>
        <v>0</v>
      </c>
      <c r="BGP55" s="450">
        <f t="shared" si="3614"/>
        <v>0</v>
      </c>
      <c r="BGQ55" s="450">
        <f t="shared" si="3614"/>
        <v>0</v>
      </c>
      <c r="BGR55" s="450">
        <f t="shared" si="3614"/>
        <v>0</v>
      </c>
      <c r="BGS55" s="450">
        <f t="shared" si="3614"/>
        <v>0</v>
      </c>
      <c r="BGT55" s="450">
        <f t="shared" si="3614"/>
        <v>0</v>
      </c>
      <c r="BGU55" s="450">
        <f t="shared" si="3614"/>
        <v>0</v>
      </c>
      <c r="BGV55" s="450">
        <f t="shared" si="3614"/>
        <v>0</v>
      </c>
      <c r="BGW55" s="450">
        <f t="shared" si="3614"/>
        <v>0</v>
      </c>
      <c r="BGX55" s="450">
        <f t="shared" si="3614"/>
        <v>0</v>
      </c>
      <c r="BGY55" s="450">
        <f t="shared" si="3614"/>
        <v>0</v>
      </c>
      <c r="BGZ55" s="450">
        <f t="shared" si="3614"/>
        <v>0</v>
      </c>
      <c r="BHA55" s="451">
        <f t="shared" si="3614"/>
        <v>0</v>
      </c>
      <c r="BHC55" s="457">
        <f t="shared" ref="BHC55:BHP55" si="3615">SUM(BHC56:BHC61)</f>
        <v>0</v>
      </c>
      <c r="BHD55" s="450">
        <f t="shared" si="3615"/>
        <v>0</v>
      </c>
      <c r="BHE55" s="450">
        <f t="shared" si="3615"/>
        <v>0</v>
      </c>
      <c r="BHF55" s="450">
        <f t="shared" si="3615"/>
        <v>0</v>
      </c>
      <c r="BHG55" s="450">
        <f t="shared" si="3615"/>
        <v>0</v>
      </c>
      <c r="BHH55" s="450">
        <f t="shared" si="3615"/>
        <v>0</v>
      </c>
      <c r="BHI55" s="450">
        <f t="shared" si="3615"/>
        <v>0</v>
      </c>
      <c r="BHJ55" s="450">
        <f t="shared" si="3615"/>
        <v>0</v>
      </c>
      <c r="BHK55" s="450">
        <f t="shared" si="3615"/>
        <v>0</v>
      </c>
      <c r="BHL55" s="450">
        <f t="shared" si="3615"/>
        <v>0</v>
      </c>
      <c r="BHM55" s="450">
        <f t="shared" si="3615"/>
        <v>0</v>
      </c>
      <c r="BHN55" s="450">
        <f t="shared" si="3615"/>
        <v>0</v>
      </c>
      <c r="BHO55" s="450">
        <f t="shared" si="3615"/>
        <v>0</v>
      </c>
      <c r="BHP55" s="451">
        <f t="shared" si="3615"/>
        <v>0</v>
      </c>
      <c r="BHR55" s="457">
        <f t="shared" ref="BHR55:BIE55" si="3616">SUM(BHR56:BHR61)</f>
        <v>0</v>
      </c>
      <c r="BHS55" s="450">
        <f t="shared" si="3616"/>
        <v>0</v>
      </c>
      <c r="BHT55" s="450">
        <f t="shared" si="3616"/>
        <v>0</v>
      </c>
      <c r="BHU55" s="450">
        <f t="shared" si="3616"/>
        <v>0</v>
      </c>
      <c r="BHV55" s="450">
        <f t="shared" si="3616"/>
        <v>0</v>
      </c>
      <c r="BHW55" s="450">
        <f t="shared" si="3616"/>
        <v>0</v>
      </c>
      <c r="BHX55" s="450">
        <f t="shared" si="3616"/>
        <v>0</v>
      </c>
      <c r="BHY55" s="450">
        <f t="shared" si="3616"/>
        <v>0</v>
      </c>
      <c r="BHZ55" s="450">
        <f t="shared" si="3616"/>
        <v>0</v>
      </c>
      <c r="BIA55" s="450">
        <f t="shared" si="3616"/>
        <v>0</v>
      </c>
      <c r="BIB55" s="450">
        <f t="shared" si="3616"/>
        <v>0</v>
      </c>
      <c r="BIC55" s="450">
        <f t="shared" si="3616"/>
        <v>0</v>
      </c>
      <c r="BID55" s="450">
        <f t="shared" si="3616"/>
        <v>0</v>
      </c>
      <c r="BIE55" s="451">
        <f t="shared" si="3616"/>
        <v>0</v>
      </c>
      <c r="BIG55" s="457">
        <f t="shared" ref="BIG55:BIT55" si="3617">SUM(BIG56:BIG61)</f>
        <v>0</v>
      </c>
      <c r="BIH55" s="450">
        <f t="shared" si="3617"/>
        <v>0</v>
      </c>
      <c r="BII55" s="450">
        <f t="shared" si="3617"/>
        <v>0</v>
      </c>
      <c r="BIJ55" s="450">
        <f t="shared" si="3617"/>
        <v>0</v>
      </c>
      <c r="BIK55" s="450">
        <f t="shared" si="3617"/>
        <v>0</v>
      </c>
      <c r="BIL55" s="450">
        <f t="shared" si="3617"/>
        <v>0</v>
      </c>
      <c r="BIM55" s="450">
        <f t="shared" si="3617"/>
        <v>0</v>
      </c>
      <c r="BIN55" s="450">
        <f t="shared" si="3617"/>
        <v>0</v>
      </c>
      <c r="BIO55" s="450">
        <f t="shared" si="3617"/>
        <v>0</v>
      </c>
      <c r="BIP55" s="450">
        <f t="shared" si="3617"/>
        <v>0</v>
      </c>
      <c r="BIQ55" s="450">
        <f t="shared" si="3617"/>
        <v>0</v>
      </c>
      <c r="BIR55" s="450">
        <f t="shared" si="3617"/>
        <v>0</v>
      </c>
      <c r="BIS55" s="450">
        <f t="shared" si="3617"/>
        <v>0</v>
      </c>
      <c r="BIT55" s="451">
        <f t="shared" si="3617"/>
        <v>0</v>
      </c>
      <c r="BIV55" s="457">
        <f t="shared" ref="BIV55:BJI55" si="3618">SUM(BIV56:BIV61)</f>
        <v>0</v>
      </c>
      <c r="BIW55" s="450">
        <f t="shared" si="3618"/>
        <v>0</v>
      </c>
      <c r="BIX55" s="450">
        <f t="shared" si="3618"/>
        <v>0</v>
      </c>
      <c r="BIY55" s="450">
        <f t="shared" si="3618"/>
        <v>0</v>
      </c>
      <c r="BIZ55" s="450">
        <f t="shared" si="3618"/>
        <v>0</v>
      </c>
      <c r="BJA55" s="450">
        <f t="shared" si="3618"/>
        <v>0</v>
      </c>
      <c r="BJB55" s="450">
        <f t="shared" si="3618"/>
        <v>0</v>
      </c>
      <c r="BJC55" s="450">
        <f t="shared" si="3618"/>
        <v>0</v>
      </c>
      <c r="BJD55" s="450">
        <f t="shared" si="3618"/>
        <v>0</v>
      </c>
      <c r="BJE55" s="450">
        <f t="shared" si="3618"/>
        <v>0</v>
      </c>
      <c r="BJF55" s="450">
        <f t="shared" si="3618"/>
        <v>0</v>
      </c>
      <c r="BJG55" s="450">
        <f t="shared" si="3618"/>
        <v>0</v>
      </c>
      <c r="BJH55" s="450">
        <f t="shared" si="3618"/>
        <v>0</v>
      </c>
      <c r="BJI55" s="451">
        <f t="shared" si="3618"/>
        <v>0</v>
      </c>
      <c r="BJK55" s="457">
        <f t="shared" ref="BJK55:BJX55" si="3619">SUM(BJK56:BJK61)</f>
        <v>0</v>
      </c>
      <c r="BJL55" s="450">
        <f t="shared" si="3619"/>
        <v>0</v>
      </c>
      <c r="BJM55" s="450">
        <f t="shared" si="3619"/>
        <v>0</v>
      </c>
      <c r="BJN55" s="450">
        <f t="shared" si="3619"/>
        <v>0</v>
      </c>
      <c r="BJO55" s="450">
        <f t="shared" si="3619"/>
        <v>0</v>
      </c>
      <c r="BJP55" s="450">
        <f t="shared" si="3619"/>
        <v>0</v>
      </c>
      <c r="BJQ55" s="450">
        <f t="shared" si="3619"/>
        <v>0</v>
      </c>
      <c r="BJR55" s="450">
        <f t="shared" si="3619"/>
        <v>0</v>
      </c>
      <c r="BJS55" s="450">
        <f t="shared" si="3619"/>
        <v>0</v>
      </c>
      <c r="BJT55" s="450">
        <f t="shared" si="3619"/>
        <v>0</v>
      </c>
      <c r="BJU55" s="450">
        <f t="shared" si="3619"/>
        <v>0</v>
      </c>
      <c r="BJV55" s="450">
        <f t="shared" si="3619"/>
        <v>0</v>
      </c>
      <c r="BJW55" s="450">
        <f t="shared" si="3619"/>
        <v>0</v>
      </c>
      <c r="BJX55" s="451">
        <f t="shared" si="3619"/>
        <v>0</v>
      </c>
      <c r="BJZ55" s="457">
        <f t="shared" ref="BJZ55:BKM55" si="3620">SUM(BJZ56:BJZ61)</f>
        <v>0</v>
      </c>
      <c r="BKA55" s="450">
        <f t="shared" si="3620"/>
        <v>0</v>
      </c>
      <c r="BKB55" s="450">
        <f t="shared" si="3620"/>
        <v>0</v>
      </c>
      <c r="BKC55" s="450">
        <f t="shared" si="3620"/>
        <v>0</v>
      </c>
      <c r="BKD55" s="450">
        <f t="shared" si="3620"/>
        <v>0</v>
      </c>
      <c r="BKE55" s="450">
        <f t="shared" si="3620"/>
        <v>0</v>
      </c>
      <c r="BKF55" s="450">
        <f t="shared" si="3620"/>
        <v>0</v>
      </c>
      <c r="BKG55" s="450">
        <f t="shared" si="3620"/>
        <v>0</v>
      </c>
      <c r="BKH55" s="450">
        <f t="shared" si="3620"/>
        <v>0</v>
      </c>
      <c r="BKI55" s="450">
        <f t="shared" si="3620"/>
        <v>0</v>
      </c>
      <c r="BKJ55" s="450">
        <f t="shared" si="3620"/>
        <v>0</v>
      </c>
      <c r="BKK55" s="450">
        <f t="shared" si="3620"/>
        <v>0</v>
      </c>
      <c r="BKL55" s="450">
        <f t="shared" si="3620"/>
        <v>0</v>
      </c>
      <c r="BKM55" s="451">
        <f t="shared" si="3620"/>
        <v>0</v>
      </c>
      <c r="BKO55" s="457">
        <f t="shared" ref="BKO55:BLB55" si="3621">SUM(BKO56:BKO61)</f>
        <v>0</v>
      </c>
      <c r="BKP55" s="450">
        <f t="shared" si="3621"/>
        <v>0</v>
      </c>
      <c r="BKQ55" s="450">
        <f t="shared" si="3621"/>
        <v>0</v>
      </c>
      <c r="BKR55" s="450">
        <f t="shared" si="3621"/>
        <v>0</v>
      </c>
      <c r="BKS55" s="450">
        <f t="shared" si="3621"/>
        <v>0</v>
      </c>
      <c r="BKT55" s="450">
        <f t="shared" si="3621"/>
        <v>0</v>
      </c>
      <c r="BKU55" s="450">
        <f t="shared" si="3621"/>
        <v>0</v>
      </c>
      <c r="BKV55" s="450">
        <f t="shared" si="3621"/>
        <v>0</v>
      </c>
      <c r="BKW55" s="450">
        <f t="shared" si="3621"/>
        <v>0</v>
      </c>
      <c r="BKX55" s="450">
        <f t="shared" si="3621"/>
        <v>0</v>
      </c>
      <c r="BKY55" s="450">
        <f t="shared" si="3621"/>
        <v>0</v>
      </c>
      <c r="BKZ55" s="450">
        <f t="shared" si="3621"/>
        <v>0</v>
      </c>
      <c r="BLA55" s="450">
        <f t="shared" si="3621"/>
        <v>0</v>
      </c>
      <c r="BLB55" s="451">
        <f t="shared" si="3621"/>
        <v>0</v>
      </c>
      <c r="BLD55" s="457">
        <f t="shared" ref="BLD55:BLQ55" si="3622">SUM(BLD56:BLD61)</f>
        <v>0</v>
      </c>
      <c r="BLE55" s="450">
        <f t="shared" si="3622"/>
        <v>0</v>
      </c>
      <c r="BLF55" s="450">
        <f t="shared" si="3622"/>
        <v>0</v>
      </c>
      <c r="BLG55" s="450">
        <f t="shared" si="3622"/>
        <v>0</v>
      </c>
      <c r="BLH55" s="450">
        <f t="shared" si="3622"/>
        <v>0</v>
      </c>
      <c r="BLI55" s="450">
        <f t="shared" si="3622"/>
        <v>0</v>
      </c>
      <c r="BLJ55" s="450">
        <f t="shared" si="3622"/>
        <v>0</v>
      </c>
      <c r="BLK55" s="450">
        <f t="shared" si="3622"/>
        <v>0</v>
      </c>
      <c r="BLL55" s="450">
        <f t="shared" si="3622"/>
        <v>0</v>
      </c>
      <c r="BLM55" s="450">
        <f t="shared" si="3622"/>
        <v>0</v>
      </c>
      <c r="BLN55" s="450">
        <f t="shared" si="3622"/>
        <v>0</v>
      </c>
      <c r="BLO55" s="450">
        <f t="shared" si="3622"/>
        <v>0</v>
      </c>
      <c r="BLP55" s="450">
        <f t="shared" si="3622"/>
        <v>0</v>
      </c>
      <c r="BLQ55" s="451">
        <f t="shared" si="3622"/>
        <v>0</v>
      </c>
      <c r="BLS55" s="457">
        <f t="shared" ref="BLS55:BMF55" si="3623">SUM(BLS56:BLS61)</f>
        <v>0</v>
      </c>
      <c r="BLT55" s="450">
        <f t="shared" si="3623"/>
        <v>0</v>
      </c>
      <c r="BLU55" s="450">
        <f t="shared" si="3623"/>
        <v>0</v>
      </c>
      <c r="BLV55" s="450">
        <f t="shared" si="3623"/>
        <v>0</v>
      </c>
      <c r="BLW55" s="450">
        <f t="shared" si="3623"/>
        <v>0</v>
      </c>
      <c r="BLX55" s="450">
        <f t="shared" si="3623"/>
        <v>0</v>
      </c>
      <c r="BLY55" s="450">
        <f t="shared" si="3623"/>
        <v>0</v>
      </c>
      <c r="BLZ55" s="450">
        <f t="shared" si="3623"/>
        <v>0</v>
      </c>
      <c r="BMA55" s="450">
        <f t="shared" si="3623"/>
        <v>0</v>
      </c>
      <c r="BMB55" s="450">
        <f t="shared" si="3623"/>
        <v>0</v>
      </c>
      <c r="BMC55" s="450">
        <f t="shared" si="3623"/>
        <v>0</v>
      </c>
      <c r="BMD55" s="450">
        <f t="shared" si="3623"/>
        <v>0</v>
      </c>
      <c r="BME55" s="450">
        <f t="shared" si="3623"/>
        <v>0</v>
      </c>
      <c r="BMF55" s="451">
        <f t="shared" si="3623"/>
        <v>0</v>
      </c>
      <c r="BMH55" s="457">
        <f t="shared" ref="BMH55:BMU55" si="3624">SUM(BMH56:BMH61)</f>
        <v>0</v>
      </c>
      <c r="BMI55" s="450">
        <f t="shared" si="3624"/>
        <v>0</v>
      </c>
      <c r="BMJ55" s="450">
        <f t="shared" si="3624"/>
        <v>0</v>
      </c>
      <c r="BMK55" s="450">
        <f t="shared" si="3624"/>
        <v>0</v>
      </c>
      <c r="BML55" s="450">
        <f t="shared" si="3624"/>
        <v>0</v>
      </c>
      <c r="BMM55" s="450">
        <f t="shared" si="3624"/>
        <v>0</v>
      </c>
      <c r="BMN55" s="450">
        <f t="shared" si="3624"/>
        <v>0</v>
      </c>
      <c r="BMO55" s="450">
        <f t="shared" si="3624"/>
        <v>0</v>
      </c>
      <c r="BMP55" s="450">
        <f t="shared" si="3624"/>
        <v>0</v>
      </c>
      <c r="BMQ55" s="450">
        <f t="shared" si="3624"/>
        <v>0</v>
      </c>
      <c r="BMR55" s="450">
        <f t="shared" si="3624"/>
        <v>0</v>
      </c>
      <c r="BMS55" s="450">
        <f t="shared" si="3624"/>
        <v>0</v>
      </c>
      <c r="BMT55" s="450">
        <f t="shared" si="3624"/>
        <v>0</v>
      </c>
      <c r="BMU55" s="451">
        <f t="shared" si="3624"/>
        <v>0</v>
      </c>
      <c r="BMW55" s="457">
        <f t="shared" ref="BMW55:BNJ55" si="3625">SUM(BMW56:BMW61)</f>
        <v>0</v>
      </c>
      <c r="BMX55" s="450">
        <f t="shared" si="3625"/>
        <v>0</v>
      </c>
      <c r="BMY55" s="450">
        <f t="shared" si="3625"/>
        <v>0</v>
      </c>
      <c r="BMZ55" s="450">
        <f t="shared" si="3625"/>
        <v>0</v>
      </c>
      <c r="BNA55" s="450">
        <f t="shared" si="3625"/>
        <v>0</v>
      </c>
      <c r="BNB55" s="450">
        <f t="shared" si="3625"/>
        <v>0</v>
      </c>
      <c r="BNC55" s="450">
        <f t="shared" si="3625"/>
        <v>0</v>
      </c>
      <c r="BND55" s="450">
        <f t="shared" si="3625"/>
        <v>0</v>
      </c>
      <c r="BNE55" s="450">
        <f t="shared" si="3625"/>
        <v>0</v>
      </c>
      <c r="BNF55" s="450">
        <f t="shared" si="3625"/>
        <v>0</v>
      </c>
      <c r="BNG55" s="450">
        <f t="shared" si="3625"/>
        <v>0</v>
      </c>
      <c r="BNH55" s="450">
        <f t="shared" si="3625"/>
        <v>0</v>
      </c>
      <c r="BNI55" s="450">
        <f t="shared" si="3625"/>
        <v>0</v>
      </c>
      <c r="BNJ55" s="451">
        <f t="shared" si="3625"/>
        <v>0</v>
      </c>
      <c r="BNL55" s="457">
        <f t="shared" ref="BNL55:BNY55" si="3626">SUM(BNL56:BNL61)</f>
        <v>0</v>
      </c>
      <c r="BNM55" s="450">
        <f t="shared" si="3626"/>
        <v>0</v>
      </c>
      <c r="BNN55" s="450">
        <f t="shared" si="3626"/>
        <v>0</v>
      </c>
      <c r="BNO55" s="450">
        <f t="shared" si="3626"/>
        <v>0</v>
      </c>
      <c r="BNP55" s="450">
        <f t="shared" si="3626"/>
        <v>0</v>
      </c>
      <c r="BNQ55" s="450">
        <f t="shared" si="3626"/>
        <v>0</v>
      </c>
      <c r="BNR55" s="450">
        <f t="shared" si="3626"/>
        <v>0</v>
      </c>
      <c r="BNS55" s="450">
        <f t="shared" si="3626"/>
        <v>0</v>
      </c>
      <c r="BNT55" s="450">
        <f t="shared" si="3626"/>
        <v>0</v>
      </c>
      <c r="BNU55" s="450">
        <f t="shared" si="3626"/>
        <v>0</v>
      </c>
      <c r="BNV55" s="450">
        <f t="shared" si="3626"/>
        <v>0</v>
      </c>
      <c r="BNW55" s="450">
        <f t="shared" si="3626"/>
        <v>0</v>
      </c>
      <c r="BNX55" s="450">
        <f t="shared" si="3626"/>
        <v>0</v>
      </c>
      <c r="BNY55" s="451">
        <f t="shared" si="3626"/>
        <v>0</v>
      </c>
      <c r="BOA55" s="457">
        <f t="shared" ref="BOA55:BON55" si="3627">SUM(BOA56:BOA61)</f>
        <v>0</v>
      </c>
      <c r="BOB55" s="450">
        <f t="shared" si="3627"/>
        <v>0</v>
      </c>
      <c r="BOC55" s="450">
        <f t="shared" si="3627"/>
        <v>0</v>
      </c>
      <c r="BOD55" s="450">
        <f t="shared" si="3627"/>
        <v>0</v>
      </c>
      <c r="BOE55" s="450">
        <f t="shared" si="3627"/>
        <v>0</v>
      </c>
      <c r="BOF55" s="450">
        <f t="shared" si="3627"/>
        <v>0</v>
      </c>
      <c r="BOG55" s="450">
        <f t="shared" si="3627"/>
        <v>0</v>
      </c>
      <c r="BOH55" s="450">
        <f t="shared" si="3627"/>
        <v>0</v>
      </c>
      <c r="BOI55" s="450">
        <f t="shared" si="3627"/>
        <v>0</v>
      </c>
      <c r="BOJ55" s="450">
        <f t="shared" si="3627"/>
        <v>0</v>
      </c>
      <c r="BOK55" s="450">
        <f t="shared" si="3627"/>
        <v>0</v>
      </c>
      <c r="BOL55" s="450">
        <f t="shared" si="3627"/>
        <v>0</v>
      </c>
      <c r="BOM55" s="450">
        <f t="shared" si="3627"/>
        <v>0</v>
      </c>
      <c r="BON55" s="451">
        <f t="shared" si="3627"/>
        <v>0</v>
      </c>
      <c r="BOP55" s="457">
        <f t="shared" ref="BOP55:BPC55" si="3628">SUM(BOP56:BOP61)</f>
        <v>0</v>
      </c>
      <c r="BOQ55" s="450">
        <f t="shared" si="3628"/>
        <v>0</v>
      </c>
      <c r="BOR55" s="450">
        <f t="shared" si="3628"/>
        <v>0</v>
      </c>
      <c r="BOS55" s="450">
        <f t="shared" si="3628"/>
        <v>0</v>
      </c>
      <c r="BOT55" s="450">
        <f t="shared" si="3628"/>
        <v>0</v>
      </c>
      <c r="BOU55" s="450">
        <f t="shared" si="3628"/>
        <v>0</v>
      </c>
      <c r="BOV55" s="450">
        <f t="shared" si="3628"/>
        <v>0</v>
      </c>
      <c r="BOW55" s="450">
        <f t="shared" si="3628"/>
        <v>0</v>
      </c>
      <c r="BOX55" s="450">
        <f t="shared" si="3628"/>
        <v>0</v>
      </c>
      <c r="BOY55" s="450">
        <f t="shared" si="3628"/>
        <v>0</v>
      </c>
      <c r="BOZ55" s="450">
        <f t="shared" si="3628"/>
        <v>0</v>
      </c>
      <c r="BPA55" s="450">
        <f t="shared" si="3628"/>
        <v>0</v>
      </c>
      <c r="BPB55" s="450">
        <f t="shared" si="3628"/>
        <v>0</v>
      </c>
      <c r="BPC55" s="451">
        <f t="shared" si="3628"/>
        <v>0</v>
      </c>
      <c r="BPE55" s="457">
        <f t="shared" ref="BPE55:BPR55" si="3629">SUM(BPE56:BPE61)</f>
        <v>0</v>
      </c>
      <c r="BPF55" s="450">
        <f t="shared" si="3629"/>
        <v>0</v>
      </c>
      <c r="BPG55" s="450">
        <f t="shared" si="3629"/>
        <v>0</v>
      </c>
      <c r="BPH55" s="450">
        <f t="shared" si="3629"/>
        <v>0</v>
      </c>
      <c r="BPI55" s="450">
        <f t="shared" si="3629"/>
        <v>0</v>
      </c>
      <c r="BPJ55" s="450">
        <f t="shared" si="3629"/>
        <v>0</v>
      </c>
      <c r="BPK55" s="450">
        <f t="shared" si="3629"/>
        <v>0</v>
      </c>
      <c r="BPL55" s="450">
        <f t="shared" si="3629"/>
        <v>0</v>
      </c>
      <c r="BPM55" s="450">
        <f t="shared" si="3629"/>
        <v>0</v>
      </c>
      <c r="BPN55" s="450">
        <f t="shared" si="3629"/>
        <v>0</v>
      </c>
      <c r="BPO55" s="450">
        <f t="shared" si="3629"/>
        <v>0</v>
      </c>
      <c r="BPP55" s="450">
        <f t="shared" si="3629"/>
        <v>0</v>
      </c>
      <c r="BPQ55" s="450">
        <f t="shared" si="3629"/>
        <v>0</v>
      </c>
      <c r="BPR55" s="451">
        <f t="shared" si="3629"/>
        <v>0</v>
      </c>
      <c r="BPT55" s="457">
        <f t="shared" ref="BPT55:BQG55" si="3630">SUM(BPT56:BPT61)</f>
        <v>0</v>
      </c>
      <c r="BPU55" s="450">
        <f t="shared" si="3630"/>
        <v>0</v>
      </c>
      <c r="BPV55" s="450">
        <f t="shared" si="3630"/>
        <v>0</v>
      </c>
      <c r="BPW55" s="450">
        <f t="shared" si="3630"/>
        <v>0</v>
      </c>
      <c r="BPX55" s="450">
        <f t="shared" si="3630"/>
        <v>0</v>
      </c>
      <c r="BPY55" s="450">
        <f t="shared" si="3630"/>
        <v>0</v>
      </c>
      <c r="BPZ55" s="450">
        <f t="shared" si="3630"/>
        <v>0</v>
      </c>
      <c r="BQA55" s="450">
        <f t="shared" si="3630"/>
        <v>0</v>
      </c>
      <c r="BQB55" s="450">
        <f t="shared" si="3630"/>
        <v>0</v>
      </c>
      <c r="BQC55" s="450">
        <f t="shared" si="3630"/>
        <v>0</v>
      </c>
      <c r="BQD55" s="450">
        <f t="shared" si="3630"/>
        <v>0</v>
      </c>
      <c r="BQE55" s="450">
        <f t="shared" si="3630"/>
        <v>0</v>
      </c>
      <c r="BQF55" s="450">
        <f t="shared" si="3630"/>
        <v>0</v>
      </c>
      <c r="BQG55" s="451">
        <f t="shared" si="3630"/>
        <v>0</v>
      </c>
      <c r="BQI55" s="457">
        <f t="shared" ref="BQI55:BQV55" si="3631">SUM(BQI56:BQI61)</f>
        <v>0</v>
      </c>
      <c r="BQJ55" s="450">
        <f t="shared" si="3631"/>
        <v>0</v>
      </c>
      <c r="BQK55" s="450">
        <f t="shared" si="3631"/>
        <v>0</v>
      </c>
      <c r="BQL55" s="450">
        <f t="shared" si="3631"/>
        <v>0</v>
      </c>
      <c r="BQM55" s="450">
        <f t="shared" si="3631"/>
        <v>0</v>
      </c>
      <c r="BQN55" s="450">
        <f t="shared" si="3631"/>
        <v>0</v>
      </c>
      <c r="BQO55" s="450">
        <f t="shared" si="3631"/>
        <v>0</v>
      </c>
      <c r="BQP55" s="450">
        <f t="shared" si="3631"/>
        <v>0</v>
      </c>
      <c r="BQQ55" s="450">
        <f t="shared" si="3631"/>
        <v>0</v>
      </c>
      <c r="BQR55" s="450">
        <f t="shared" si="3631"/>
        <v>0</v>
      </c>
      <c r="BQS55" s="450">
        <f t="shared" si="3631"/>
        <v>0</v>
      </c>
      <c r="BQT55" s="450">
        <f t="shared" si="3631"/>
        <v>0</v>
      </c>
      <c r="BQU55" s="450">
        <f t="shared" si="3631"/>
        <v>0</v>
      </c>
      <c r="BQV55" s="451">
        <f t="shared" si="3631"/>
        <v>0</v>
      </c>
      <c r="BQX55" s="457">
        <f t="shared" ref="BQX55:BRK55" si="3632">SUM(BQX56:BQX61)</f>
        <v>0</v>
      </c>
      <c r="BQY55" s="450">
        <f t="shared" si="3632"/>
        <v>0</v>
      </c>
      <c r="BQZ55" s="450">
        <f t="shared" si="3632"/>
        <v>0</v>
      </c>
      <c r="BRA55" s="450">
        <f t="shared" si="3632"/>
        <v>0</v>
      </c>
      <c r="BRB55" s="450">
        <f t="shared" si="3632"/>
        <v>0</v>
      </c>
      <c r="BRC55" s="450">
        <f t="shared" si="3632"/>
        <v>0</v>
      </c>
      <c r="BRD55" s="450">
        <f t="shared" si="3632"/>
        <v>0</v>
      </c>
      <c r="BRE55" s="450">
        <f t="shared" si="3632"/>
        <v>0</v>
      </c>
      <c r="BRF55" s="450">
        <f t="shared" si="3632"/>
        <v>0</v>
      </c>
      <c r="BRG55" s="450">
        <f t="shared" si="3632"/>
        <v>0</v>
      </c>
      <c r="BRH55" s="450">
        <f t="shared" si="3632"/>
        <v>0</v>
      </c>
      <c r="BRI55" s="450">
        <f t="shared" si="3632"/>
        <v>0</v>
      </c>
      <c r="BRJ55" s="450">
        <f t="shared" si="3632"/>
        <v>0</v>
      </c>
      <c r="BRK55" s="451">
        <f t="shared" si="3632"/>
        <v>0</v>
      </c>
      <c r="BRM55" s="457">
        <f t="shared" ref="BRM55:BRZ55" si="3633">SUM(BRM56:BRM61)</f>
        <v>0</v>
      </c>
      <c r="BRN55" s="450">
        <f t="shared" si="3633"/>
        <v>0</v>
      </c>
      <c r="BRO55" s="450">
        <f t="shared" si="3633"/>
        <v>0</v>
      </c>
      <c r="BRP55" s="450">
        <f t="shared" si="3633"/>
        <v>0</v>
      </c>
      <c r="BRQ55" s="450">
        <f t="shared" si="3633"/>
        <v>0</v>
      </c>
      <c r="BRR55" s="450">
        <f t="shared" si="3633"/>
        <v>0</v>
      </c>
      <c r="BRS55" s="450">
        <f t="shared" si="3633"/>
        <v>0</v>
      </c>
      <c r="BRT55" s="450">
        <f t="shared" si="3633"/>
        <v>0</v>
      </c>
      <c r="BRU55" s="450">
        <f t="shared" si="3633"/>
        <v>0</v>
      </c>
      <c r="BRV55" s="450">
        <f t="shared" si="3633"/>
        <v>0</v>
      </c>
      <c r="BRW55" s="450">
        <f t="shared" si="3633"/>
        <v>0</v>
      </c>
      <c r="BRX55" s="450">
        <f t="shared" si="3633"/>
        <v>0</v>
      </c>
      <c r="BRY55" s="450">
        <f t="shared" si="3633"/>
        <v>0</v>
      </c>
      <c r="BRZ55" s="451">
        <f t="shared" si="3633"/>
        <v>0</v>
      </c>
      <c r="BSB55" s="457">
        <f t="shared" ref="BSB55:BSO55" si="3634">SUM(BSB56:BSB61)</f>
        <v>0</v>
      </c>
      <c r="BSC55" s="450">
        <f t="shared" si="3634"/>
        <v>0</v>
      </c>
      <c r="BSD55" s="450">
        <f t="shared" si="3634"/>
        <v>0</v>
      </c>
      <c r="BSE55" s="450">
        <f t="shared" si="3634"/>
        <v>0</v>
      </c>
      <c r="BSF55" s="450">
        <f t="shared" si="3634"/>
        <v>0</v>
      </c>
      <c r="BSG55" s="450">
        <f t="shared" si="3634"/>
        <v>0</v>
      </c>
      <c r="BSH55" s="450">
        <f t="shared" si="3634"/>
        <v>0</v>
      </c>
      <c r="BSI55" s="450">
        <f t="shared" si="3634"/>
        <v>0</v>
      </c>
      <c r="BSJ55" s="450">
        <f t="shared" si="3634"/>
        <v>0</v>
      </c>
      <c r="BSK55" s="450">
        <f t="shared" si="3634"/>
        <v>0</v>
      </c>
      <c r="BSL55" s="450">
        <f t="shared" si="3634"/>
        <v>0</v>
      </c>
      <c r="BSM55" s="450">
        <f t="shared" si="3634"/>
        <v>0</v>
      </c>
      <c r="BSN55" s="450">
        <f t="shared" si="3634"/>
        <v>0</v>
      </c>
      <c r="BSO55" s="451">
        <f t="shared" si="3634"/>
        <v>0</v>
      </c>
      <c r="BSQ55" s="457">
        <f t="shared" ref="BSQ55:BTD55" si="3635">SUM(BSQ56:BSQ61)</f>
        <v>0</v>
      </c>
      <c r="BSR55" s="450">
        <f t="shared" si="3635"/>
        <v>0</v>
      </c>
      <c r="BSS55" s="450">
        <f t="shared" si="3635"/>
        <v>0</v>
      </c>
      <c r="BST55" s="450">
        <f t="shared" si="3635"/>
        <v>0</v>
      </c>
      <c r="BSU55" s="450">
        <f t="shared" si="3635"/>
        <v>0</v>
      </c>
      <c r="BSV55" s="450">
        <f t="shared" si="3635"/>
        <v>0</v>
      </c>
      <c r="BSW55" s="450">
        <f t="shared" si="3635"/>
        <v>0</v>
      </c>
      <c r="BSX55" s="450">
        <f t="shared" si="3635"/>
        <v>0</v>
      </c>
      <c r="BSY55" s="450">
        <f t="shared" si="3635"/>
        <v>0</v>
      </c>
      <c r="BSZ55" s="450">
        <f t="shared" si="3635"/>
        <v>0</v>
      </c>
      <c r="BTA55" s="450">
        <f t="shared" si="3635"/>
        <v>0</v>
      </c>
      <c r="BTB55" s="450">
        <f t="shared" si="3635"/>
        <v>0</v>
      </c>
      <c r="BTC55" s="450">
        <f t="shared" si="3635"/>
        <v>0</v>
      </c>
      <c r="BTD55" s="451">
        <f t="shared" si="3635"/>
        <v>0</v>
      </c>
      <c r="BTF55" s="457">
        <f t="shared" ref="BTF55:BTS55" si="3636">SUM(BTF56:BTF61)</f>
        <v>0</v>
      </c>
      <c r="BTG55" s="450">
        <f t="shared" si="3636"/>
        <v>0</v>
      </c>
      <c r="BTH55" s="450">
        <f t="shared" si="3636"/>
        <v>0</v>
      </c>
      <c r="BTI55" s="450">
        <f t="shared" si="3636"/>
        <v>0</v>
      </c>
      <c r="BTJ55" s="450">
        <f t="shared" si="3636"/>
        <v>0</v>
      </c>
      <c r="BTK55" s="450">
        <f t="shared" si="3636"/>
        <v>0</v>
      </c>
      <c r="BTL55" s="450">
        <f t="shared" si="3636"/>
        <v>0</v>
      </c>
      <c r="BTM55" s="450">
        <f t="shared" si="3636"/>
        <v>0</v>
      </c>
      <c r="BTN55" s="450">
        <f t="shared" si="3636"/>
        <v>0</v>
      </c>
      <c r="BTO55" s="450">
        <f t="shared" si="3636"/>
        <v>0</v>
      </c>
      <c r="BTP55" s="450">
        <f t="shared" si="3636"/>
        <v>0</v>
      </c>
      <c r="BTQ55" s="450">
        <f t="shared" si="3636"/>
        <v>0</v>
      </c>
      <c r="BTR55" s="450">
        <f t="shared" si="3636"/>
        <v>0</v>
      </c>
      <c r="BTS55" s="451">
        <f t="shared" si="3636"/>
        <v>0</v>
      </c>
      <c r="BTU55" s="457">
        <f t="shared" ref="BTU55:BUH55" si="3637">SUM(BTU56:BTU61)</f>
        <v>0</v>
      </c>
      <c r="BTV55" s="450">
        <f t="shared" si="3637"/>
        <v>0</v>
      </c>
      <c r="BTW55" s="450">
        <f t="shared" si="3637"/>
        <v>0</v>
      </c>
      <c r="BTX55" s="450">
        <f t="shared" si="3637"/>
        <v>0</v>
      </c>
      <c r="BTY55" s="450">
        <f t="shared" si="3637"/>
        <v>0</v>
      </c>
      <c r="BTZ55" s="450">
        <f t="shared" si="3637"/>
        <v>0</v>
      </c>
      <c r="BUA55" s="450">
        <f t="shared" si="3637"/>
        <v>0</v>
      </c>
      <c r="BUB55" s="450">
        <f t="shared" si="3637"/>
        <v>0</v>
      </c>
      <c r="BUC55" s="450">
        <f t="shared" si="3637"/>
        <v>0</v>
      </c>
      <c r="BUD55" s="450">
        <f t="shared" si="3637"/>
        <v>0</v>
      </c>
      <c r="BUE55" s="450">
        <f t="shared" si="3637"/>
        <v>0</v>
      </c>
      <c r="BUF55" s="450">
        <f t="shared" si="3637"/>
        <v>0</v>
      </c>
      <c r="BUG55" s="450">
        <f t="shared" si="3637"/>
        <v>0</v>
      </c>
      <c r="BUH55" s="451">
        <f t="shared" si="3637"/>
        <v>0</v>
      </c>
      <c r="BUJ55" s="457">
        <f t="shared" ref="BUJ55:BUW55" si="3638">SUM(BUJ56:BUJ61)</f>
        <v>0</v>
      </c>
      <c r="BUK55" s="450">
        <f t="shared" si="3638"/>
        <v>0</v>
      </c>
      <c r="BUL55" s="450">
        <f t="shared" si="3638"/>
        <v>0</v>
      </c>
      <c r="BUM55" s="450">
        <f t="shared" si="3638"/>
        <v>0</v>
      </c>
      <c r="BUN55" s="450">
        <f t="shared" si="3638"/>
        <v>0</v>
      </c>
      <c r="BUO55" s="450">
        <f t="shared" si="3638"/>
        <v>0</v>
      </c>
      <c r="BUP55" s="450">
        <f t="shared" si="3638"/>
        <v>0</v>
      </c>
      <c r="BUQ55" s="450">
        <f t="shared" si="3638"/>
        <v>0</v>
      </c>
      <c r="BUR55" s="450">
        <f t="shared" si="3638"/>
        <v>0</v>
      </c>
      <c r="BUS55" s="450">
        <f t="shared" si="3638"/>
        <v>0</v>
      </c>
      <c r="BUT55" s="450">
        <f t="shared" si="3638"/>
        <v>0</v>
      </c>
      <c r="BUU55" s="450">
        <f t="shared" si="3638"/>
        <v>0</v>
      </c>
      <c r="BUV55" s="450">
        <f t="shared" si="3638"/>
        <v>0</v>
      </c>
      <c r="BUW55" s="451">
        <f t="shared" si="3638"/>
        <v>0</v>
      </c>
      <c r="BUY55" s="457">
        <f t="shared" ref="BUY55:BVL55" si="3639">SUM(BUY56:BUY61)</f>
        <v>0</v>
      </c>
      <c r="BUZ55" s="450">
        <f t="shared" si="3639"/>
        <v>0</v>
      </c>
      <c r="BVA55" s="450">
        <f t="shared" si="3639"/>
        <v>0</v>
      </c>
      <c r="BVB55" s="450">
        <f t="shared" si="3639"/>
        <v>0</v>
      </c>
      <c r="BVC55" s="450">
        <f t="shared" si="3639"/>
        <v>0</v>
      </c>
      <c r="BVD55" s="450">
        <f t="shared" si="3639"/>
        <v>0</v>
      </c>
      <c r="BVE55" s="450">
        <f t="shared" si="3639"/>
        <v>0</v>
      </c>
      <c r="BVF55" s="450">
        <f t="shared" si="3639"/>
        <v>0</v>
      </c>
      <c r="BVG55" s="450">
        <f t="shared" si="3639"/>
        <v>0</v>
      </c>
      <c r="BVH55" s="450">
        <f t="shared" si="3639"/>
        <v>0</v>
      </c>
      <c r="BVI55" s="450">
        <f t="shared" si="3639"/>
        <v>0</v>
      </c>
      <c r="BVJ55" s="450">
        <f t="shared" si="3639"/>
        <v>0</v>
      </c>
      <c r="BVK55" s="450">
        <f t="shared" si="3639"/>
        <v>0</v>
      </c>
      <c r="BVL55" s="451">
        <f t="shared" si="3639"/>
        <v>0</v>
      </c>
      <c r="BVN55" s="457">
        <f t="shared" ref="BVN55:BWA55" si="3640">SUM(BVN56:BVN61)</f>
        <v>0</v>
      </c>
      <c r="BVO55" s="450">
        <f t="shared" si="3640"/>
        <v>0</v>
      </c>
      <c r="BVP55" s="450">
        <f t="shared" si="3640"/>
        <v>0</v>
      </c>
      <c r="BVQ55" s="450">
        <f t="shared" si="3640"/>
        <v>0</v>
      </c>
      <c r="BVR55" s="450">
        <f t="shared" si="3640"/>
        <v>0</v>
      </c>
      <c r="BVS55" s="450">
        <f t="shared" si="3640"/>
        <v>0</v>
      </c>
      <c r="BVT55" s="450">
        <f t="shared" si="3640"/>
        <v>0</v>
      </c>
      <c r="BVU55" s="450">
        <f t="shared" si="3640"/>
        <v>0</v>
      </c>
      <c r="BVV55" s="450">
        <f t="shared" si="3640"/>
        <v>0</v>
      </c>
      <c r="BVW55" s="450">
        <f t="shared" si="3640"/>
        <v>0</v>
      </c>
      <c r="BVX55" s="450">
        <f t="shared" si="3640"/>
        <v>0</v>
      </c>
      <c r="BVY55" s="450">
        <f t="shared" si="3640"/>
        <v>0</v>
      </c>
      <c r="BVZ55" s="450">
        <f t="shared" si="3640"/>
        <v>0</v>
      </c>
      <c r="BWA55" s="451">
        <f t="shared" si="3640"/>
        <v>0</v>
      </c>
    </row>
    <row r="56" spans="2:1951" ht="15" customHeight="1" x14ac:dyDescent="0.2">
      <c r="B56" s="452" t="s">
        <v>325</v>
      </c>
      <c r="C56" s="447"/>
      <c r="D56" s="447"/>
      <c r="E56" s="447"/>
      <c r="F56" s="447"/>
      <c r="G56" s="450">
        <f t="shared" ref="G56:G61" si="3641">C56+D56-E56+F56</f>
        <v>0</v>
      </c>
      <c r="H56" s="447"/>
      <c r="I56" s="447"/>
      <c r="J56" s="447"/>
      <c r="K56" s="447"/>
      <c r="L56" s="447"/>
      <c r="M56" s="449"/>
      <c r="N56" s="450">
        <f t="shared" ref="N56:N61" si="3642">H56+I56-J56+K56-L56+M56</f>
        <v>0</v>
      </c>
      <c r="O56" s="463"/>
      <c r="P56" s="448"/>
      <c r="R56" s="458"/>
      <c r="S56" s="447"/>
      <c r="T56" s="447"/>
      <c r="U56" s="447"/>
      <c r="V56" s="450">
        <f t="shared" ref="V56:V61" si="3643">R56+S56-T56+U56</f>
        <v>0</v>
      </c>
      <c r="W56" s="447"/>
      <c r="X56" s="447"/>
      <c r="Y56" s="447"/>
      <c r="Z56" s="447"/>
      <c r="AA56" s="447"/>
      <c r="AB56" s="449"/>
      <c r="AC56" s="450">
        <f t="shared" ref="AC56:AC61" si="3644">W56+X56-Y56+Z56-AA56+AB56</f>
        <v>0</v>
      </c>
      <c r="AD56" s="463"/>
      <c r="AE56" s="448"/>
      <c r="AG56" s="458"/>
      <c r="AH56" s="447"/>
      <c r="AI56" s="447"/>
      <c r="AJ56" s="447"/>
      <c r="AK56" s="450">
        <f t="shared" ref="AK56:AK61" si="3645">AG56+AH56-AI56+AJ56</f>
        <v>0</v>
      </c>
      <c r="AL56" s="447"/>
      <c r="AM56" s="447"/>
      <c r="AN56" s="447"/>
      <c r="AO56" s="447"/>
      <c r="AP56" s="447"/>
      <c r="AQ56" s="449"/>
      <c r="AR56" s="450">
        <f t="shared" ref="AR56:AR61" si="3646">AL56+AM56-AN56+AO56-AP56+AQ56</f>
        <v>0</v>
      </c>
      <c r="AS56" s="463"/>
      <c r="AT56" s="448"/>
      <c r="AV56" s="458"/>
      <c r="AW56" s="447"/>
      <c r="AX56" s="447"/>
      <c r="AY56" s="447"/>
      <c r="AZ56" s="450">
        <f t="shared" ref="AZ56:AZ61" si="3647">AV56+AW56-AX56+AY56</f>
        <v>0</v>
      </c>
      <c r="BA56" s="447"/>
      <c r="BB56" s="447"/>
      <c r="BC56" s="447"/>
      <c r="BD56" s="447"/>
      <c r="BE56" s="447"/>
      <c r="BF56" s="449"/>
      <c r="BG56" s="450">
        <f t="shared" ref="BG56:BG61" si="3648">BA56+BB56-BC56+BD56-BE56+BF56</f>
        <v>0</v>
      </c>
      <c r="BH56" s="463"/>
      <c r="BI56" s="448"/>
      <c r="BK56" s="458"/>
      <c r="BL56" s="447"/>
      <c r="BM56" s="447"/>
      <c r="BN56" s="447"/>
      <c r="BO56" s="450">
        <f t="shared" ref="BO56:BO61" si="3649">BK56+BL56-BM56+BN56</f>
        <v>0</v>
      </c>
      <c r="BP56" s="447"/>
      <c r="BQ56" s="447"/>
      <c r="BR56" s="447"/>
      <c r="BS56" s="447"/>
      <c r="BT56" s="447"/>
      <c r="BU56" s="449"/>
      <c r="BV56" s="450">
        <f t="shared" ref="BV56:BV61" si="3650">BP56+BQ56-BR56+BS56-BT56+BU56</f>
        <v>0</v>
      </c>
      <c r="BW56" s="463"/>
      <c r="BX56" s="448"/>
      <c r="BZ56" s="458"/>
      <c r="CA56" s="447"/>
      <c r="CB56" s="447"/>
      <c r="CC56" s="447"/>
      <c r="CD56" s="450">
        <f t="shared" ref="CD56:CD61" si="3651">BZ56+CA56-CB56+CC56</f>
        <v>0</v>
      </c>
      <c r="CE56" s="447"/>
      <c r="CF56" s="447"/>
      <c r="CG56" s="447"/>
      <c r="CH56" s="447"/>
      <c r="CI56" s="447"/>
      <c r="CJ56" s="449"/>
      <c r="CK56" s="450">
        <f t="shared" ref="CK56:CK61" si="3652">CE56+CF56-CG56+CH56-CI56+CJ56</f>
        <v>0</v>
      </c>
      <c r="CL56" s="463"/>
      <c r="CM56" s="448"/>
      <c r="CO56" s="458"/>
      <c r="CP56" s="447"/>
      <c r="CQ56" s="447"/>
      <c r="CR56" s="447"/>
      <c r="CS56" s="450">
        <f t="shared" ref="CS56:CS61" si="3653">CO56+CP56-CQ56+CR56</f>
        <v>0</v>
      </c>
      <c r="CT56" s="447"/>
      <c r="CU56" s="447"/>
      <c r="CV56" s="447"/>
      <c r="CW56" s="447"/>
      <c r="CX56" s="447"/>
      <c r="CY56" s="449"/>
      <c r="CZ56" s="450">
        <f t="shared" ref="CZ56:CZ61" si="3654">CT56+CU56-CV56+CW56-CX56+CY56</f>
        <v>0</v>
      </c>
      <c r="DA56" s="463"/>
      <c r="DB56" s="448"/>
      <c r="DD56" s="458"/>
      <c r="DE56" s="447"/>
      <c r="DF56" s="447"/>
      <c r="DG56" s="447"/>
      <c r="DH56" s="450">
        <f t="shared" ref="DH56:DH61" si="3655">DD56+DE56-DF56+DG56</f>
        <v>0</v>
      </c>
      <c r="DI56" s="447"/>
      <c r="DJ56" s="447"/>
      <c r="DK56" s="447"/>
      <c r="DL56" s="447"/>
      <c r="DM56" s="447"/>
      <c r="DN56" s="449"/>
      <c r="DO56" s="450">
        <f t="shared" ref="DO56:DO61" si="3656">DI56+DJ56-DK56+DL56-DM56+DN56</f>
        <v>0</v>
      </c>
      <c r="DP56" s="463"/>
      <c r="DQ56" s="448"/>
      <c r="DS56" s="458"/>
      <c r="DT56" s="447"/>
      <c r="DU56" s="447"/>
      <c r="DV56" s="447"/>
      <c r="DW56" s="450">
        <f t="shared" ref="DW56:DW61" si="3657">DS56+DT56-DU56+DV56</f>
        <v>0</v>
      </c>
      <c r="DX56" s="447"/>
      <c r="DY56" s="447"/>
      <c r="DZ56" s="447"/>
      <c r="EA56" s="447"/>
      <c r="EB56" s="447"/>
      <c r="EC56" s="449"/>
      <c r="ED56" s="450">
        <f t="shared" ref="ED56:ED61" si="3658">DX56+DY56-DZ56+EA56-EB56+EC56</f>
        <v>0</v>
      </c>
      <c r="EE56" s="463"/>
      <c r="EF56" s="448"/>
      <c r="EH56" s="458"/>
      <c r="EI56" s="447"/>
      <c r="EJ56" s="447"/>
      <c r="EK56" s="447"/>
      <c r="EL56" s="450">
        <f t="shared" ref="EL56:EL61" si="3659">EH56+EI56-EJ56+EK56</f>
        <v>0</v>
      </c>
      <c r="EM56" s="447"/>
      <c r="EN56" s="447"/>
      <c r="EO56" s="447"/>
      <c r="EP56" s="447"/>
      <c r="EQ56" s="447"/>
      <c r="ER56" s="449"/>
      <c r="ES56" s="450">
        <f t="shared" ref="ES56:ES61" si="3660">EM56+EN56-EO56+EP56-EQ56+ER56</f>
        <v>0</v>
      </c>
      <c r="ET56" s="463"/>
      <c r="EU56" s="448"/>
      <c r="EW56" s="458"/>
      <c r="EX56" s="447"/>
      <c r="EY56" s="447"/>
      <c r="EZ56" s="447"/>
      <c r="FA56" s="450">
        <f t="shared" ref="FA56:FA61" si="3661">EW56+EX56-EY56+EZ56</f>
        <v>0</v>
      </c>
      <c r="FB56" s="447"/>
      <c r="FC56" s="447"/>
      <c r="FD56" s="447"/>
      <c r="FE56" s="447"/>
      <c r="FF56" s="447"/>
      <c r="FG56" s="449"/>
      <c r="FH56" s="450">
        <f t="shared" ref="FH56:FH61" si="3662">FB56+FC56-FD56+FE56-FF56+FG56</f>
        <v>0</v>
      </c>
      <c r="FI56" s="463"/>
      <c r="FJ56" s="448"/>
      <c r="FL56" s="458"/>
      <c r="FM56" s="447"/>
      <c r="FN56" s="447"/>
      <c r="FO56" s="447"/>
      <c r="FP56" s="450">
        <f t="shared" ref="FP56:FP61" si="3663">FL56+FM56-FN56+FO56</f>
        <v>0</v>
      </c>
      <c r="FQ56" s="447"/>
      <c r="FR56" s="447"/>
      <c r="FS56" s="447"/>
      <c r="FT56" s="447"/>
      <c r="FU56" s="447"/>
      <c r="FV56" s="449"/>
      <c r="FW56" s="450">
        <f t="shared" ref="FW56:FW61" si="3664">FQ56+FR56-FS56+FT56-FU56+FV56</f>
        <v>0</v>
      </c>
      <c r="FX56" s="463"/>
      <c r="FY56" s="448"/>
      <c r="GA56" s="458"/>
      <c r="GB56" s="447"/>
      <c r="GC56" s="447"/>
      <c r="GD56" s="447"/>
      <c r="GE56" s="450">
        <f t="shared" ref="GE56:GE61" si="3665">GA56+GB56-GC56+GD56</f>
        <v>0</v>
      </c>
      <c r="GF56" s="447"/>
      <c r="GG56" s="447"/>
      <c r="GH56" s="447"/>
      <c r="GI56" s="447"/>
      <c r="GJ56" s="447"/>
      <c r="GK56" s="449"/>
      <c r="GL56" s="450">
        <f t="shared" ref="GL56:GL61" si="3666">GF56+GG56-GH56+GI56-GJ56+GK56</f>
        <v>0</v>
      </c>
      <c r="GM56" s="463"/>
      <c r="GN56" s="448"/>
      <c r="GP56" s="458"/>
      <c r="GQ56" s="447"/>
      <c r="GR56" s="447"/>
      <c r="GS56" s="447"/>
      <c r="GT56" s="450">
        <f t="shared" ref="GT56:GT61" si="3667">GP56+GQ56-GR56+GS56</f>
        <v>0</v>
      </c>
      <c r="GU56" s="447"/>
      <c r="GV56" s="447"/>
      <c r="GW56" s="447"/>
      <c r="GX56" s="447"/>
      <c r="GY56" s="447"/>
      <c r="GZ56" s="449"/>
      <c r="HA56" s="450">
        <f t="shared" ref="HA56:HA61" si="3668">GU56+GV56-GW56+GX56-GY56+GZ56</f>
        <v>0</v>
      </c>
      <c r="HB56" s="463"/>
      <c r="HC56" s="448"/>
      <c r="HE56" s="458"/>
      <c r="HF56" s="447"/>
      <c r="HG56" s="447"/>
      <c r="HH56" s="447"/>
      <c r="HI56" s="450">
        <f t="shared" ref="HI56:HI61" si="3669">HE56+HF56-HG56+HH56</f>
        <v>0</v>
      </c>
      <c r="HJ56" s="447"/>
      <c r="HK56" s="447"/>
      <c r="HL56" s="447"/>
      <c r="HM56" s="447"/>
      <c r="HN56" s="447"/>
      <c r="HO56" s="449"/>
      <c r="HP56" s="450">
        <f t="shared" ref="HP56:HP61" si="3670">HJ56+HK56-HL56+HM56-HN56+HO56</f>
        <v>0</v>
      </c>
      <c r="HQ56" s="463"/>
      <c r="HR56" s="448"/>
      <c r="HT56" s="458"/>
      <c r="HU56" s="447"/>
      <c r="HV56" s="447"/>
      <c r="HW56" s="447"/>
      <c r="HX56" s="450">
        <f t="shared" ref="HX56:HX61" si="3671">HT56+HU56-HV56+HW56</f>
        <v>0</v>
      </c>
      <c r="HY56" s="447"/>
      <c r="HZ56" s="447"/>
      <c r="IA56" s="447"/>
      <c r="IB56" s="447"/>
      <c r="IC56" s="447"/>
      <c r="ID56" s="449"/>
      <c r="IE56" s="450">
        <f t="shared" ref="IE56:IE61" si="3672">HY56+HZ56-IA56+IB56-IC56+ID56</f>
        <v>0</v>
      </c>
      <c r="IF56" s="463"/>
      <c r="IG56" s="448"/>
      <c r="II56" s="458"/>
      <c r="IJ56" s="447"/>
      <c r="IK56" s="447"/>
      <c r="IL56" s="447"/>
      <c r="IM56" s="450">
        <f t="shared" ref="IM56:IM61" si="3673">II56+IJ56-IK56+IL56</f>
        <v>0</v>
      </c>
      <c r="IN56" s="447"/>
      <c r="IO56" s="447"/>
      <c r="IP56" s="447"/>
      <c r="IQ56" s="447"/>
      <c r="IR56" s="447"/>
      <c r="IS56" s="449"/>
      <c r="IT56" s="450">
        <f t="shared" ref="IT56:IT61" si="3674">IN56+IO56-IP56+IQ56-IR56+IS56</f>
        <v>0</v>
      </c>
      <c r="IU56" s="463"/>
      <c r="IV56" s="448"/>
      <c r="IX56" s="458"/>
      <c r="IY56" s="447"/>
      <c r="IZ56" s="447"/>
      <c r="JA56" s="447"/>
      <c r="JB56" s="450">
        <f t="shared" ref="JB56:JB61" si="3675">IX56+IY56-IZ56+JA56</f>
        <v>0</v>
      </c>
      <c r="JC56" s="447"/>
      <c r="JD56" s="447"/>
      <c r="JE56" s="447"/>
      <c r="JF56" s="447"/>
      <c r="JG56" s="447"/>
      <c r="JH56" s="449"/>
      <c r="JI56" s="450">
        <f t="shared" ref="JI56:JI61" si="3676">JC56+JD56-JE56+JF56-JG56+JH56</f>
        <v>0</v>
      </c>
      <c r="JJ56" s="463"/>
      <c r="JK56" s="448"/>
      <c r="JM56" s="458"/>
      <c r="JN56" s="447"/>
      <c r="JO56" s="447"/>
      <c r="JP56" s="447"/>
      <c r="JQ56" s="450">
        <f t="shared" ref="JQ56:JQ61" si="3677">JM56+JN56-JO56+JP56</f>
        <v>0</v>
      </c>
      <c r="JR56" s="447"/>
      <c r="JS56" s="447"/>
      <c r="JT56" s="447"/>
      <c r="JU56" s="447"/>
      <c r="JV56" s="447"/>
      <c r="JW56" s="449"/>
      <c r="JX56" s="450">
        <f t="shared" ref="JX56:JX61" si="3678">JR56+JS56-JT56+JU56-JV56+JW56</f>
        <v>0</v>
      </c>
      <c r="JY56" s="463"/>
      <c r="JZ56" s="448"/>
      <c r="KB56" s="458"/>
      <c r="KC56" s="447"/>
      <c r="KD56" s="447"/>
      <c r="KE56" s="447"/>
      <c r="KF56" s="450">
        <f t="shared" ref="KF56:KF61" si="3679">KB56+KC56-KD56+KE56</f>
        <v>0</v>
      </c>
      <c r="KG56" s="447"/>
      <c r="KH56" s="447"/>
      <c r="KI56" s="447"/>
      <c r="KJ56" s="447"/>
      <c r="KK56" s="447"/>
      <c r="KL56" s="449"/>
      <c r="KM56" s="450">
        <f t="shared" ref="KM56:KM61" si="3680">KG56+KH56-KI56+KJ56-KK56+KL56</f>
        <v>0</v>
      </c>
      <c r="KN56" s="463"/>
      <c r="KO56" s="448"/>
      <c r="KQ56" s="458"/>
      <c r="KR56" s="447"/>
      <c r="KS56" s="447"/>
      <c r="KT56" s="447"/>
      <c r="KU56" s="450">
        <f t="shared" ref="KU56:KU61" si="3681">KQ56+KR56-KS56+KT56</f>
        <v>0</v>
      </c>
      <c r="KV56" s="447"/>
      <c r="KW56" s="447"/>
      <c r="KX56" s="447"/>
      <c r="KY56" s="447"/>
      <c r="KZ56" s="447"/>
      <c r="LA56" s="449"/>
      <c r="LB56" s="450">
        <f t="shared" ref="LB56:LB61" si="3682">KV56+KW56-KX56+KY56-KZ56+LA56</f>
        <v>0</v>
      </c>
      <c r="LC56" s="463"/>
      <c r="LD56" s="448"/>
      <c r="LF56" s="458"/>
      <c r="LG56" s="447"/>
      <c r="LH56" s="447"/>
      <c r="LI56" s="447"/>
      <c r="LJ56" s="450">
        <f t="shared" ref="LJ56:LJ61" si="3683">LF56+LG56-LH56+LI56</f>
        <v>0</v>
      </c>
      <c r="LK56" s="447"/>
      <c r="LL56" s="447"/>
      <c r="LM56" s="447"/>
      <c r="LN56" s="447"/>
      <c r="LO56" s="447"/>
      <c r="LP56" s="449"/>
      <c r="LQ56" s="450">
        <f t="shared" ref="LQ56:LQ61" si="3684">LK56+LL56-LM56+LN56-LO56+LP56</f>
        <v>0</v>
      </c>
      <c r="LR56" s="463"/>
      <c r="LS56" s="448"/>
      <c r="LU56" s="458"/>
      <c r="LV56" s="447"/>
      <c r="LW56" s="447"/>
      <c r="LX56" s="447"/>
      <c r="LY56" s="450">
        <f t="shared" ref="LY56:LY61" si="3685">LU56+LV56-LW56+LX56</f>
        <v>0</v>
      </c>
      <c r="LZ56" s="447"/>
      <c r="MA56" s="447"/>
      <c r="MB56" s="447"/>
      <c r="MC56" s="447"/>
      <c r="MD56" s="447"/>
      <c r="ME56" s="449"/>
      <c r="MF56" s="450">
        <f t="shared" ref="MF56:MF61" si="3686">LZ56+MA56-MB56+MC56-MD56+ME56</f>
        <v>0</v>
      </c>
      <c r="MG56" s="463"/>
      <c r="MH56" s="448"/>
      <c r="MJ56" s="458"/>
      <c r="MK56" s="447"/>
      <c r="ML56" s="447"/>
      <c r="MM56" s="447"/>
      <c r="MN56" s="450">
        <f t="shared" ref="MN56:MN61" si="3687">MJ56+MK56-ML56+MM56</f>
        <v>0</v>
      </c>
      <c r="MO56" s="447"/>
      <c r="MP56" s="447"/>
      <c r="MQ56" s="447"/>
      <c r="MR56" s="447"/>
      <c r="MS56" s="447"/>
      <c r="MT56" s="449"/>
      <c r="MU56" s="450">
        <f t="shared" ref="MU56:MU61" si="3688">MO56+MP56-MQ56+MR56-MS56+MT56</f>
        <v>0</v>
      </c>
      <c r="MV56" s="463"/>
      <c r="MW56" s="448"/>
      <c r="MY56" s="458"/>
      <c r="MZ56" s="447"/>
      <c r="NA56" s="447"/>
      <c r="NB56" s="447"/>
      <c r="NC56" s="450">
        <f t="shared" ref="NC56:NC61" si="3689">MY56+MZ56-NA56+NB56</f>
        <v>0</v>
      </c>
      <c r="ND56" s="447"/>
      <c r="NE56" s="447"/>
      <c r="NF56" s="447"/>
      <c r="NG56" s="447"/>
      <c r="NH56" s="447"/>
      <c r="NI56" s="449"/>
      <c r="NJ56" s="450">
        <f t="shared" ref="NJ56:NJ61" si="3690">ND56+NE56-NF56+NG56-NH56+NI56</f>
        <v>0</v>
      </c>
      <c r="NK56" s="463"/>
      <c r="NL56" s="448"/>
      <c r="NN56" s="458"/>
      <c r="NO56" s="447"/>
      <c r="NP56" s="447"/>
      <c r="NQ56" s="447"/>
      <c r="NR56" s="450">
        <f t="shared" ref="NR56:NR61" si="3691">NN56+NO56-NP56+NQ56</f>
        <v>0</v>
      </c>
      <c r="NS56" s="447"/>
      <c r="NT56" s="447"/>
      <c r="NU56" s="447"/>
      <c r="NV56" s="447"/>
      <c r="NW56" s="447"/>
      <c r="NX56" s="449"/>
      <c r="NY56" s="450">
        <f t="shared" ref="NY56:NY61" si="3692">NS56+NT56-NU56+NV56-NW56+NX56</f>
        <v>0</v>
      </c>
      <c r="NZ56" s="463"/>
      <c r="OA56" s="448"/>
      <c r="OC56" s="458"/>
      <c r="OD56" s="447"/>
      <c r="OE56" s="447"/>
      <c r="OF56" s="447"/>
      <c r="OG56" s="450">
        <f t="shared" ref="OG56:OG61" si="3693">OC56+OD56-OE56+OF56</f>
        <v>0</v>
      </c>
      <c r="OH56" s="447"/>
      <c r="OI56" s="447"/>
      <c r="OJ56" s="447"/>
      <c r="OK56" s="447"/>
      <c r="OL56" s="447"/>
      <c r="OM56" s="449"/>
      <c r="ON56" s="450">
        <f t="shared" ref="ON56:ON61" si="3694">OH56+OI56-OJ56+OK56-OL56+OM56</f>
        <v>0</v>
      </c>
      <c r="OO56" s="463"/>
      <c r="OP56" s="448"/>
      <c r="OR56" s="458"/>
      <c r="OS56" s="447"/>
      <c r="OT56" s="447"/>
      <c r="OU56" s="447"/>
      <c r="OV56" s="450">
        <f t="shared" ref="OV56:OV61" si="3695">OR56+OS56-OT56+OU56</f>
        <v>0</v>
      </c>
      <c r="OW56" s="447"/>
      <c r="OX56" s="447"/>
      <c r="OY56" s="447"/>
      <c r="OZ56" s="447"/>
      <c r="PA56" s="447"/>
      <c r="PB56" s="449"/>
      <c r="PC56" s="450">
        <f t="shared" ref="PC56:PC61" si="3696">OW56+OX56-OY56+OZ56-PA56+PB56</f>
        <v>0</v>
      </c>
      <c r="PD56" s="463"/>
      <c r="PE56" s="448"/>
      <c r="PG56" s="458"/>
      <c r="PH56" s="447"/>
      <c r="PI56" s="447"/>
      <c r="PJ56" s="447"/>
      <c r="PK56" s="450">
        <f t="shared" ref="PK56:PK61" si="3697">PG56+PH56-PI56+PJ56</f>
        <v>0</v>
      </c>
      <c r="PL56" s="447"/>
      <c r="PM56" s="447"/>
      <c r="PN56" s="447"/>
      <c r="PO56" s="447"/>
      <c r="PP56" s="447"/>
      <c r="PQ56" s="449"/>
      <c r="PR56" s="450">
        <f t="shared" ref="PR56:PR61" si="3698">PL56+PM56-PN56+PO56-PP56+PQ56</f>
        <v>0</v>
      </c>
      <c r="PS56" s="463"/>
      <c r="PT56" s="448"/>
      <c r="PV56" s="458"/>
      <c r="PW56" s="447"/>
      <c r="PX56" s="447"/>
      <c r="PY56" s="447"/>
      <c r="PZ56" s="450">
        <f t="shared" ref="PZ56:PZ61" si="3699">PV56+PW56-PX56+PY56</f>
        <v>0</v>
      </c>
      <c r="QA56" s="447"/>
      <c r="QB56" s="447"/>
      <c r="QC56" s="447"/>
      <c r="QD56" s="447"/>
      <c r="QE56" s="447"/>
      <c r="QF56" s="449"/>
      <c r="QG56" s="450">
        <f t="shared" ref="QG56:QG61" si="3700">QA56+QB56-QC56+QD56-QE56+QF56</f>
        <v>0</v>
      </c>
      <c r="QH56" s="463"/>
      <c r="QI56" s="448"/>
      <c r="QK56" s="458"/>
      <c r="QL56" s="447"/>
      <c r="QM56" s="447"/>
      <c r="QN56" s="447"/>
      <c r="QO56" s="450">
        <f t="shared" ref="QO56:QO61" si="3701">QK56+QL56-QM56+QN56</f>
        <v>0</v>
      </c>
      <c r="QP56" s="447"/>
      <c r="QQ56" s="447"/>
      <c r="QR56" s="447"/>
      <c r="QS56" s="447"/>
      <c r="QT56" s="447"/>
      <c r="QU56" s="449"/>
      <c r="QV56" s="450">
        <f t="shared" ref="QV56:QV61" si="3702">QP56+QQ56-QR56+QS56-QT56+QU56</f>
        <v>0</v>
      </c>
      <c r="QW56" s="463"/>
      <c r="QX56" s="448"/>
      <c r="QZ56" s="458"/>
      <c r="RA56" s="447"/>
      <c r="RB56" s="447"/>
      <c r="RC56" s="447"/>
      <c r="RD56" s="450">
        <f t="shared" ref="RD56:RD61" si="3703">QZ56+RA56-RB56+RC56</f>
        <v>0</v>
      </c>
      <c r="RE56" s="447"/>
      <c r="RF56" s="447"/>
      <c r="RG56" s="447"/>
      <c r="RH56" s="447"/>
      <c r="RI56" s="447"/>
      <c r="RJ56" s="449"/>
      <c r="RK56" s="450">
        <f t="shared" ref="RK56:RK61" si="3704">RE56+RF56-RG56+RH56-RI56+RJ56</f>
        <v>0</v>
      </c>
      <c r="RL56" s="463"/>
      <c r="RM56" s="448"/>
      <c r="RO56" s="458"/>
      <c r="RP56" s="447"/>
      <c r="RQ56" s="447"/>
      <c r="RR56" s="447"/>
      <c r="RS56" s="450">
        <f t="shared" ref="RS56:RS61" si="3705">RO56+RP56-RQ56+RR56</f>
        <v>0</v>
      </c>
      <c r="RT56" s="447"/>
      <c r="RU56" s="447"/>
      <c r="RV56" s="447"/>
      <c r="RW56" s="447"/>
      <c r="RX56" s="447"/>
      <c r="RY56" s="449"/>
      <c r="RZ56" s="450">
        <f t="shared" ref="RZ56:RZ61" si="3706">RT56+RU56-RV56+RW56-RX56+RY56</f>
        <v>0</v>
      </c>
      <c r="SA56" s="463"/>
      <c r="SB56" s="448"/>
      <c r="SD56" s="458"/>
      <c r="SE56" s="447"/>
      <c r="SF56" s="447"/>
      <c r="SG56" s="447"/>
      <c r="SH56" s="450">
        <f t="shared" ref="SH56:SH61" si="3707">SD56+SE56-SF56+SG56</f>
        <v>0</v>
      </c>
      <c r="SI56" s="447"/>
      <c r="SJ56" s="447"/>
      <c r="SK56" s="447"/>
      <c r="SL56" s="447"/>
      <c r="SM56" s="447"/>
      <c r="SN56" s="449"/>
      <c r="SO56" s="450">
        <f t="shared" ref="SO56:SO61" si="3708">SI56+SJ56-SK56+SL56-SM56+SN56</f>
        <v>0</v>
      </c>
      <c r="SP56" s="463"/>
      <c r="SQ56" s="448"/>
      <c r="SS56" s="458"/>
      <c r="ST56" s="447"/>
      <c r="SU56" s="447"/>
      <c r="SV56" s="447"/>
      <c r="SW56" s="450">
        <f t="shared" ref="SW56:SW61" si="3709">SS56+ST56-SU56+SV56</f>
        <v>0</v>
      </c>
      <c r="SX56" s="447"/>
      <c r="SY56" s="447"/>
      <c r="SZ56" s="447"/>
      <c r="TA56" s="447"/>
      <c r="TB56" s="447"/>
      <c r="TC56" s="449"/>
      <c r="TD56" s="450">
        <f t="shared" ref="TD56:TD61" si="3710">SX56+SY56-SZ56+TA56-TB56+TC56</f>
        <v>0</v>
      </c>
      <c r="TE56" s="463"/>
      <c r="TF56" s="448"/>
      <c r="TH56" s="458"/>
      <c r="TI56" s="447"/>
      <c r="TJ56" s="447"/>
      <c r="TK56" s="447"/>
      <c r="TL56" s="450">
        <f t="shared" ref="TL56:TL61" si="3711">TH56+TI56-TJ56+TK56</f>
        <v>0</v>
      </c>
      <c r="TM56" s="447"/>
      <c r="TN56" s="447"/>
      <c r="TO56" s="447"/>
      <c r="TP56" s="447"/>
      <c r="TQ56" s="447"/>
      <c r="TR56" s="449"/>
      <c r="TS56" s="450">
        <f t="shared" ref="TS56:TS61" si="3712">TM56+TN56-TO56+TP56-TQ56+TR56</f>
        <v>0</v>
      </c>
      <c r="TT56" s="463"/>
      <c r="TU56" s="448"/>
      <c r="TW56" s="458"/>
      <c r="TX56" s="447"/>
      <c r="TY56" s="447"/>
      <c r="TZ56" s="447"/>
      <c r="UA56" s="450">
        <f t="shared" ref="UA56:UA61" si="3713">TW56+TX56-TY56+TZ56</f>
        <v>0</v>
      </c>
      <c r="UB56" s="447"/>
      <c r="UC56" s="447"/>
      <c r="UD56" s="447"/>
      <c r="UE56" s="447"/>
      <c r="UF56" s="447"/>
      <c r="UG56" s="449"/>
      <c r="UH56" s="450">
        <f t="shared" ref="UH56:UH61" si="3714">UB56+UC56-UD56+UE56-UF56+UG56</f>
        <v>0</v>
      </c>
      <c r="UI56" s="463"/>
      <c r="UJ56" s="448"/>
      <c r="UL56" s="458"/>
      <c r="UM56" s="447"/>
      <c r="UN56" s="447"/>
      <c r="UO56" s="447"/>
      <c r="UP56" s="450">
        <f t="shared" ref="UP56:UP61" si="3715">UL56+UM56-UN56+UO56</f>
        <v>0</v>
      </c>
      <c r="UQ56" s="447"/>
      <c r="UR56" s="447"/>
      <c r="US56" s="447"/>
      <c r="UT56" s="447"/>
      <c r="UU56" s="447"/>
      <c r="UV56" s="449"/>
      <c r="UW56" s="450">
        <f t="shared" ref="UW56:UW61" si="3716">UQ56+UR56-US56+UT56-UU56+UV56</f>
        <v>0</v>
      </c>
      <c r="UX56" s="463"/>
      <c r="UY56" s="448"/>
      <c r="VA56" s="458"/>
      <c r="VB56" s="447"/>
      <c r="VC56" s="447"/>
      <c r="VD56" s="447"/>
      <c r="VE56" s="450">
        <f t="shared" ref="VE56:VE61" si="3717">VA56+VB56-VC56+VD56</f>
        <v>0</v>
      </c>
      <c r="VF56" s="447"/>
      <c r="VG56" s="447"/>
      <c r="VH56" s="447"/>
      <c r="VI56" s="447"/>
      <c r="VJ56" s="447"/>
      <c r="VK56" s="449"/>
      <c r="VL56" s="450">
        <f t="shared" ref="VL56:VL61" si="3718">VF56+VG56-VH56+VI56-VJ56+VK56</f>
        <v>0</v>
      </c>
      <c r="VM56" s="463"/>
      <c r="VN56" s="448"/>
      <c r="VP56" s="458"/>
      <c r="VQ56" s="447"/>
      <c r="VR56" s="447"/>
      <c r="VS56" s="447"/>
      <c r="VT56" s="450">
        <f t="shared" ref="VT56:VT61" si="3719">VP56+VQ56-VR56+VS56</f>
        <v>0</v>
      </c>
      <c r="VU56" s="447"/>
      <c r="VV56" s="447"/>
      <c r="VW56" s="447"/>
      <c r="VX56" s="447"/>
      <c r="VY56" s="447"/>
      <c r="VZ56" s="449"/>
      <c r="WA56" s="450">
        <f t="shared" ref="WA56:WA61" si="3720">VU56+VV56-VW56+VX56-VY56+VZ56</f>
        <v>0</v>
      </c>
      <c r="WB56" s="463"/>
      <c r="WC56" s="448"/>
      <c r="WE56" s="458"/>
      <c r="WF56" s="447"/>
      <c r="WG56" s="447"/>
      <c r="WH56" s="447"/>
      <c r="WI56" s="450">
        <f t="shared" ref="WI56:WI61" si="3721">WE56+WF56-WG56+WH56</f>
        <v>0</v>
      </c>
      <c r="WJ56" s="447"/>
      <c r="WK56" s="447"/>
      <c r="WL56" s="447"/>
      <c r="WM56" s="447"/>
      <c r="WN56" s="447"/>
      <c r="WO56" s="449"/>
      <c r="WP56" s="450">
        <f t="shared" ref="WP56:WP61" si="3722">WJ56+WK56-WL56+WM56-WN56+WO56</f>
        <v>0</v>
      </c>
      <c r="WQ56" s="463"/>
      <c r="WR56" s="448"/>
      <c r="WT56" s="458"/>
      <c r="WU56" s="447"/>
      <c r="WV56" s="447"/>
      <c r="WW56" s="447"/>
      <c r="WX56" s="450">
        <f t="shared" ref="WX56:WX61" si="3723">WT56+WU56-WV56+WW56</f>
        <v>0</v>
      </c>
      <c r="WY56" s="447"/>
      <c r="WZ56" s="447"/>
      <c r="XA56" s="447"/>
      <c r="XB56" s="447"/>
      <c r="XC56" s="447"/>
      <c r="XD56" s="449"/>
      <c r="XE56" s="450">
        <f t="shared" ref="XE56:XE61" si="3724">WY56+WZ56-XA56+XB56-XC56+XD56</f>
        <v>0</v>
      </c>
      <c r="XF56" s="463"/>
      <c r="XG56" s="448"/>
      <c r="XI56" s="458"/>
      <c r="XJ56" s="447"/>
      <c r="XK56" s="447"/>
      <c r="XL56" s="447"/>
      <c r="XM56" s="450">
        <f t="shared" ref="XM56:XM61" si="3725">XI56+XJ56-XK56+XL56</f>
        <v>0</v>
      </c>
      <c r="XN56" s="447"/>
      <c r="XO56" s="447"/>
      <c r="XP56" s="447"/>
      <c r="XQ56" s="447"/>
      <c r="XR56" s="447"/>
      <c r="XS56" s="449"/>
      <c r="XT56" s="450">
        <f t="shared" ref="XT56:XT61" si="3726">XN56+XO56-XP56+XQ56-XR56+XS56</f>
        <v>0</v>
      </c>
      <c r="XU56" s="463"/>
      <c r="XV56" s="448"/>
      <c r="XX56" s="458"/>
      <c r="XY56" s="447"/>
      <c r="XZ56" s="447"/>
      <c r="YA56" s="447"/>
      <c r="YB56" s="450">
        <f t="shared" ref="YB56:YB61" si="3727">XX56+XY56-XZ56+YA56</f>
        <v>0</v>
      </c>
      <c r="YC56" s="447"/>
      <c r="YD56" s="447"/>
      <c r="YE56" s="447"/>
      <c r="YF56" s="447"/>
      <c r="YG56" s="447"/>
      <c r="YH56" s="449"/>
      <c r="YI56" s="450">
        <f t="shared" ref="YI56:YI61" si="3728">YC56+YD56-YE56+YF56-YG56+YH56</f>
        <v>0</v>
      </c>
      <c r="YJ56" s="463"/>
      <c r="YK56" s="448"/>
      <c r="YM56" s="458"/>
      <c r="YN56" s="447"/>
      <c r="YO56" s="447"/>
      <c r="YP56" s="447"/>
      <c r="YQ56" s="450">
        <f t="shared" ref="YQ56:YQ61" si="3729">YM56+YN56-YO56+YP56</f>
        <v>0</v>
      </c>
      <c r="YR56" s="447"/>
      <c r="YS56" s="447"/>
      <c r="YT56" s="447"/>
      <c r="YU56" s="447"/>
      <c r="YV56" s="447"/>
      <c r="YW56" s="449"/>
      <c r="YX56" s="450">
        <f t="shared" ref="YX56:YX61" si="3730">YR56+YS56-YT56+YU56-YV56+YW56</f>
        <v>0</v>
      </c>
      <c r="YY56" s="463"/>
      <c r="YZ56" s="448"/>
      <c r="ZB56" s="458"/>
      <c r="ZC56" s="447"/>
      <c r="ZD56" s="447"/>
      <c r="ZE56" s="447"/>
      <c r="ZF56" s="450">
        <f t="shared" ref="ZF56:ZF61" si="3731">ZB56+ZC56-ZD56+ZE56</f>
        <v>0</v>
      </c>
      <c r="ZG56" s="447"/>
      <c r="ZH56" s="447"/>
      <c r="ZI56" s="447"/>
      <c r="ZJ56" s="447"/>
      <c r="ZK56" s="447"/>
      <c r="ZL56" s="449"/>
      <c r="ZM56" s="450">
        <f t="shared" ref="ZM56:ZM61" si="3732">ZG56+ZH56-ZI56+ZJ56-ZK56+ZL56</f>
        <v>0</v>
      </c>
      <c r="ZN56" s="463"/>
      <c r="ZO56" s="448"/>
      <c r="ZQ56" s="458"/>
      <c r="ZR56" s="447"/>
      <c r="ZS56" s="447"/>
      <c r="ZT56" s="447"/>
      <c r="ZU56" s="450">
        <f t="shared" ref="ZU56:ZU61" si="3733">ZQ56+ZR56-ZS56+ZT56</f>
        <v>0</v>
      </c>
      <c r="ZV56" s="447"/>
      <c r="ZW56" s="447"/>
      <c r="ZX56" s="447"/>
      <c r="ZY56" s="447"/>
      <c r="ZZ56" s="447"/>
      <c r="AAA56" s="449"/>
      <c r="AAB56" s="450">
        <f t="shared" ref="AAB56:AAB61" si="3734">ZV56+ZW56-ZX56+ZY56-ZZ56+AAA56</f>
        <v>0</v>
      </c>
      <c r="AAC56" s="463"/>
      <c r="AAD56" s="448"/>
      <c r="AAF56" s="458"/>
      <c r="AAG56" s="447"/>
      <c r="AAH56" s="447"/>
      <c r="AAI56" s="447"/>
      <c r="AAJ56" s="450">
        <f t="shared" ref="AAJ56:AAJ61" si="3735">AAF56+AAG56-AAH56+AAI56</f>
        <v>0</v>
      </c>
      <c r="AAK56" s="447"/>
      <c r="AAL56" s="447"/>
      <c r="AAM56" s="447"/>
      <c r="AAN56" s="447"/>
      <c r="AAO56" s="447"/>
      <c r="AAP56" s="449"/>
      <c r="AAQ56" s="450">
        <f t="shared" ref="AAQ56:AAQ61" si="3736">AAK56+AAL56-AAM56+AAN56-AAO56+AAP56</f>
        <v>0</v>
      </c>
      <c r="AAR56" s="463"/>
      <c r="AAS56" s="448"/>
      <c r="AAU56" s="458"/>
      <c r="AAV56" s="447"/>
      <c r="AAW56" s="447"/>
      <c r="AAX56" s="447"/>
      <c r="AAY56" s="450">
        <f t="shared" ref="AAY56:AAY61" si="3737">AAU56+AAV56-AAW56+AAX56</f>
        <v>0</v>
      </c>
      <c r="AAZ56" s="447"/>
      <c r="ABA56" s="447"/>
      <c r="ABB56" s="447"/>
      <c r="ABC56" s="447"/>
      <c r="ABD56" s="447"/>
      <c r="ABE56" s="449"/>
      <c r="ABF56" s="450">
        <f t="shared" ref="ABF56:ABF61" si="3738">AAZ56+ABA56-ABB56+ABC56-ABD56+ABE56</f>
        <v>0</v>
      </c>
      <c r="ABG56" s="463"/>
      <c r="ABH56" s="448"/>
      <c r="ABJ56" s="458"/>
      <c r="ABK56" s="447"/>
      <c r="ABL56" s="447"/>
      <c r="ABM56" s="447"/>
      <c r="ABN56" s="450">
        <f t="shared" ref="ABN56:ABN61" si="3739">ABJ56+ABK56-ABL56+ABM56</f>
        <v>0</v>
      </c>
      <c r="ABO56" s="447"/>
      <c r="ABP56" s="447"/>
      <c r="ABQ56" s="447"/>
      <c r="ABR56" s="447"/>
      <c r="ABS56" s="447"/>
      <c r="ABT56" s="449"/>
      <c r="ABU56" s="450">
        <f t="shared" ref="ABU56:ABU61" si="3740">ABO56+ABP56-ABQ56+ABR56-ABS56+ABT56</f>
        <v>0</v>
      </c>
      <c r="ABV56" s="463"/>
      <c r="ABW56" s="448"/>
      <c r="ABY56" s="458"/>
      <c r="ABZ56" s="447"/>
      <c r="ACA56" s="447"/>
      <c r="ACB56" s="447"/>
      <c r="ACC56" s="450">
        <f t="shared" ref="ACC56:ACC61" si="3741">ABY56+ABZ56-ACA56+ACB56</f>
        <v>0</v>
      </c>
      <c r="ACD56" s="447"/>
      <c r="ACE56" s="447"/>
      <c r="ACF56" s="447"/>
      <c r="ACG56" s="447"/>
      <c r="ACH56" s="447"/>
      <c r="ACI56" s="449"/>
      <c r="ACJ56" s="450">
        <f t="shared" ref="ACJ56:ACJ61" si="3742">ACD56+ACE56-ACF56+ACG56-ACH56+ACI56</f>
        <v>0</v>
      </c>
      <c r="ACK56" s="463"/>
      <c r="ACL56" s="448"/>
      <c r="ACN56" s="458"/>
      <c r="ACO56" s="447"/>
      <c r="ACP56" s="447"/>
      <c r="ACQ56" s="447"/>
      <c r="ACR56" s="450">
        <f t="shared" ref="ACR56:ACR61" si="3743">ACN56+ACO56-ACP56+ACQ56</f>
        <v>0</v>
      </c>
      <c r="ACS56" s="447"/>
      <c r="ACT56" s="447"/>
      <c r="ACU56" s="447"/>
      <c r="ACV56" s="447"/>
      <c r="ACW56" s="447"/>
      <c r="ACX56" s="449"/>
      <c r="ACY56" s="450">
        <f t="shared" ref="ACY56:ACY61" si="3744">ACS56+ACT56-ACU56+ACV56-ACW56+ACX56</f>
        <v>0</v>
      </c>
      <c r="ACZ56" s="463"/>
      <c r="ADA56" s="448"/>
      <c r="ADC56" s="458"/>
      <c r="ADD56" s="447"/>
      <c r="ADE56" s="447"/>
      <c r="ADF56" s="447"/>
      <c r="ADG56" s="450">
        <f t="shared" ref="ADG56:ADG61" si="3745">ADC56+ADD56-ADE56+ADF56</f>
        <v>0</v>
      </c>
      <c r="ADH56" s="447"/>
      <c r="ADI56" s="447"/>
      <c r="ADJ56" s="447"/>
      <c r="ADK56" s="447"/>
      <c r="ADL56" s="447"/>
      <c r="ADM56" s="449"/>
      <c r="ADN56" s="450">
        <f t="shared" ref="ADN56:ADN61" si="3746">ADH56+ADI56-ADJ56+ADK56-ADL56+ADM56</f>
        <v>0</v>
      </c>
      <c r="ADO56" s="463"/>
      <c r="ADP56" s="448"/>
      <c r="ADR56" s="458"/>
      <c r="ADS56" s="447"/>
      <c r="ADT56" s="447"/>
      <c r="ADU56" s="447"/>
      <c r="ADV56" s="450">
        <f t="shared" ref="ADV56:ADV61" si="3747">ADR56+ADS56-ADT56+ADU56</f>
        <v>0</v>
      </c>
      <c r="ADW56" s="447"/>
      <c r="ADX56" s="447"/>
      <c r="ADY56" s="447"/>
      <c r="ADZ56" s="447"/>
      <c r="AEA56" s="447"/>
      <c r="AEB56" s="449"/>
      <c r="AEC56" s="450">
        <f t="shared" ref="AEC56:AEC61" si="3748">ADW56+ADX56-ADY56+ADZ56-AEA56+AEB56</f>
        <v>0</v>
      </c>
      <c r="AED56" s="463"/>
      <c r="AEE56" s="448"/>
      <c r="AEG56" s="458"/>
      <c r="AEH56" s="447"/>
      <c r="AEI56" s="447"/>
      <c r="AEJ56" s="447"/>
      <c r="AEK56" s="450">
        <f t="shared" ref="AEK56:AEK61" si="3749">AEG56+AEH56-AEI56+AEJ56</f>
        <v>0</v>
      </c>
      <c r="AEL56" s="447"/>
      <c r="AEM56" s="447"/>
      <c r="AEN56" s="447"/>
      <c r="AEO56" s="447"/>
      <c r="AEP56" s="447"/>
      <c r="AEQ56" s="449"/>
      <c r="AER56" s="450">
        <f t="shared" ref="AER56:AER61" si="3750">AEL56+AEM56-AEN56+AEO56-AEP56+AEQ56</f>
        <v>0</v>
      </c>
      <c r="AES56" s="463"/>
      <c r="AET56" s="448"/>
      <c r="AEV56" s="458"/>
      <c r="AEW56" s="447"/>
      <c r="AEX56" s="447"/>
      <c r="AEY56" s="447"/>
      <c r="AEZ56" s="450">
        <f t="shared" ref="AEZ56:AEZ61" si="3751">AEV56+AEW56-AEX56+AEY56</f>
        <v>0</v>
      </c>
      <c r="AFA56" s="447"/>
      <c r="AFB56" s="447"/>
      <c r="AFC56" s="447"/>
      <c r="AFD56" s="447"/>
      <c r="AFE56" s="447"/>
      <c r="AFF56" s="449"/>
      <c r="AFG56" s="450">
        <f t="shared" ref="AFG56:AFG61" si="3752">AFA56+AFB56-AFC56+AFD56-AFE56+AFF56</f>
        <v>0</v>
      </c>
      <c r="AFH56" s="463"/>
      <c r="AFI56" s="448"/>
      <c r="AFK56" s="458"/>
      <c r="AFL56" s="447"/>
      <c r="AFM56" s="447"/>
      <c r="AFN56" s="447"/>
      <c r="AFO56" s="450">
        <f t="shared" ref="AFO56:AFO61" si="3753">AFK56+AFL56-AFM56+AFN56</f>
        <v>0</v>
      </c>
      <c r="AFP56" s="447"/>
      <c r="AFQ56" s="447"/>
      <c r="AFR56" s="447"/>
      <c r="AFS56" s="447"/>
      <c r="AFT56" s="447"/>
      <c r="AFU56" s="449"/>
      <c r="AFV56" s="450">
        <f t="shared" ref="AFV56:AFV61" si="3754">AFP56+AFQ56-AFR56+AFS56-AFT56+AFU56</f>
        <v>0</v>
      </c>
      <c r="AFW56" s="463"/>
      <c r="AFX56" s="448"/>
      <c r="AFZ56" s="458"/>
      <c r="AGA56" s="447"/>
      <c r="AGB56" s="447"/>
      <c r="AGC56" s="447"/>
      <c r="AGD56" s="450">
        <f t="shared" ref="AGD56:AGD61" si="3755">AFZ56+AGA56-AGB56+AGC56</f>
        <v>0</v>
      </c>
      <c r="AGE56" s="447"/>
      <c r="AGF56" s="447"/>
      <c r="AGG56" s="447"/>
      <c r="AGH56" s="447"/>
      <c r="AGI56" s="447"/>
      <c r="AGJ56" s="449"/>
      <c r="AGK56" s="450">
        <f t="shared" ref="AGK56:AGK61" si="3756">AGE56+AGF56-AGG56+AGH56-AGI56+AGJ56</f>
        <v>0</v>
      </c>
      <c r="AGL56" s="463"/>
      <c r="AGM56" s="448"/>
      <c r="AGO56" s="458"/>
      <c r="AGP56" s="447"/>
      <c r="AGQ56" s="447"/>
      <c r="AGR56" s="447"/>
      <c r="AGS56" s="450">
        <f t="shared" ref="AGS56:AGS61" si="3757">AGO56+AGP56-AGQ56+AGR56</f>
        <v>0</v>
      </c>
      <c r="AGT56" s="447"/>
      <c r="AGU56" s="447"/>
      <c r="AGV56" s="447"/>
      <c r="AGW56" s="447"/>
      <c r="AGX56" s="447"/>
      <c r="AGY56" s="449"/>
      <c r="AGZ56" s="450">
        <f t="shared" ref="AGZ56:AGZ61" si="3758">AGT56+AGU56-AGV56+AGW56-AGX56+AGY56</f>
        <v>0</v>
      </c>
      <c r="AHA56" s="463"/>
      <c r="AHB56" s="448"/>
      <c r="AHD56" s="458"/>
      <c r="AHE56" s="447"/>
      <c r="AHF56" s="447"/>
      <c r="AHG56" s="447"/>
      <c r="AHH56" s="450">
        <f t="shared" ref="AHH56:AHH61" si="3759">AHD56+AHE56-AHF56+AHG56</f>
        <v>0</v>
      </c>
      <c r="AHI56" s="447"/>
      <c r="AHJ56" s="447"/>
      <c r="AHK56" s="447"/>
      <c r="AHL56" s="447"/>
      <c r="AHM56" s="447"/>
      <c r="AHN56" s="449"/>
      <c r="AHO56" s="450">
        <f t="shared" ref="AHO56:AHO61" si="3760">AHI56+AHJ56-AHK56+AHL56-AHM56+AHN56</f>
        <v>0</v>
      </c>
      <c r="AHP56" s="463"/>
      <c r="AHQ56" s="448"/>
      <c r="AHS56" s="458"/>
      <c r="AHT56" s="447"/>
      <c r="AHU56" s="447"/>
      <c r="AHV56" s="447"/>
      <c r="AHW56" s="450">
        <f t="shared" ref="AHW56:AHW61" si="3761">AHS56+AHT56-AHU56+AHV56</f>
        <v>0</v>
      </c>
      <c r="AHX56" s="447"/>
      <c r="AHY56" s="447"/>
      <c r="AHZ56" s="447"/>
      <c r="AIA56" s="447"/>
      <c r="AIB56" s="447"/>
      <c r="AIC56" s="449"/>
      <c r="AID56" s="450">
        <f t="shared" ref="AID56:AID61" si="3762">AHX56+AHY56-AHZ56+AIA56-AIB56+AIC56</f>
        <v>0</v>
      </c>
      <c r="AIE56" s="463"/>
      <c r="AIF56" s="448"/>
      <c r="AIH56" s="458"/>
      <c r="AII56" s="447"/>
      <c r="AIJ56" s="447"/>
      <c r="AIK56" s="447"/>
      <c r="AIL56" s="450">
        <f t="shared" ref="AIL56:AIL61" si="3763">AIH56+AII56-AIJ56+AIK56</f>
        <v>0</v>
      </c>
      <c r="AIM56" s="447"/>
      <c r="AIN56" s="447"/>
      <c r="AIO56" s="447"/>
      <c r="AIP56" s="447"/>
      <c r="AIQ56" s="447"/>
      <c r="AIR56" s="449"/>
      <c r="AIS56" s="450">
        <f t="shared" ref="AIS56:AIS61" si="3764">AIM56+AIN56-AIO56+AIP56-AIQ56+AIR56</f>
        <v>0</v>
      </c>
      <c r="AIT56" s="463"/>
      <c r="AIU56" s="448"/>
      <c r="AIW56" s="458"/>
      <c r="AIX56" s="447"/>
      <c r="AIY56" s="447"/>
      <c r="AIZ56" s="447"/>
      <c r="AJA56" s="450">
        <f t="shared" ref="AJA56:AJA61" si="3765">AIW56+AIX56-AIY56+AIZ56</f>
        <v>0</v>
      </c>
      <c r="AJB56" s="447"/>
      <c r="AJC56" s="447"/>
      <c r="AJD56" s="447"/>
      <c r="AJE56" s="447"/>
      <c r="AJF56" s="447"/>
      <c r="AJG56" s="449"/>
      <c r="AJH56" s="450">
        <f t="shared" ref="AJH56:AJH61" si="3766">AJB56+AJC56-AJD56+AJE56-AJF56+AJG56</f>
        <v>0</v>
      </c>
      <c r="AJI56" s="463"/>
      <c r="AJJ56" s="448"/>
      <c r="AJL56" s="458"/>
      <c r="AJM56" s="447"/>
      <c r="AJN56" s="447"/>
      <c r="AJO56" s="447"/>
      <c r="AJP56" s="450">
        <f t="shared" ref="AJP56:AJP61" si="3767">AJL56+AJM56-AJN56+AJO56</f>
        <v>0</v>
      </c>
      <c r="AJQ56" s="447"/>
      <c r="AJR56" s="447"/>
      <c r="AJS56" s="447"/>
      <c r="AJT56" s="447"/>
      <c r="AJU56" s="447"/>
      <c r="AJV56" s="449"/>
      <c r="AJW56" s="450">
        <f t="shared" ref="AJW56:AJW61" si="3768">AJQ56+AJR56-AJS56+AJT56-AJU56+AJV56</f>
        <v>0</v>
      </c>
      <c r="AJX56" s="463"/>
      <c r="AJY56" s="448"/>
      <c r="AKA56" s="458"/>
      <c r="AKB56" s="447"/>
      <c r="AKC56" s="447"/>
      <c r="AKD56" s="447"/>
      <c r="AKE56" s="450">
        <f t="shared" ref="AKE56:AKE61" si="3769">AKA56+AKB56-AKC56+AKD56</f>
        <v>0</v>
      </c>
      <c r="AKF56" s="447"/>
      <c r="AKG56" s="447"/>
      <c r="AKH56" s="447"/>
      <c r="AKI56" s="447"/>
      <c r="AKJ56" s="447"/>
      <c r="AKK56" s="449"/>
      <c r="AKL56" s="450">
        <f t="shared" ref="AKL56:AKL61" si="3770">AKF56+AKG56-AKH56+AKI56-AKJ56+AKK56</f>
        <v>0</v>
      </c>
      <c r="AKM56" s="463"/>
      <c r="AKN56" s="448"/>
      <c r="AKP56" s="458"/>
      <c r="AKQ56" s="447"/>
      <c r="AKR56" s="447"/>
      <c r="AKS56" s="447"/>
      <c r="AKT56" s="450">
        <f t="shared" ref="AKT56:AKT61" si="3771">AKP56+AKQ56-AKR56+AKS56</f>
        <v>0</v>
      </c>
      <c r="AKU56" s="447"/>
      <c r="AKV56" s="447"/>
      <c r="AKW56" s="447"/>
      <c r="AKX56" s="447"/>
      <c r="AKY56" s="447"/>
      <c r="AKZ56" s="449"/>
      <c r="ALA56" s="450">
        <f t="shared" ref="ALA56:ALA61" si="3772">AKU56+AKV56-AKW56+AKX56-AKY56+AKZ56</f>
        <v>0</v>
      </c>
      <c r="ALB56" s="463"/>
      <c r="ALC56" s="448"/>
      <c r="ALE56" s="458"/>
      <c r="ALF56" s="447"/>
      <c r="ALG56" s="447"/>
      <c r="ALH56" s="447"/>
      <c r="ALI56" s="450">
        <f t="shared" ref="ALI56:ALI61" si="3773">ALE56+ALF56-ALG56+ALH56</f>
        <v>0</v>
      </c>
      <c r="ALJ56" s="447"/>
      <c r="ALK56" s="447"/>
      <c r="ALL56" s="447"/>
      <c r="ALM56" s="447"/>
      <c r="ALN56" s="447"/>
      <c r="ALO56" s="449"/>
      <c r="ALP56" s="450">
        <f t="shared" ref="ALP56:ALP61" si="3774">ALJ56+ALK56-ALL56+ALM56-ALN56+ALO56</f>
        <v>0</v>
      </c>
      <c r="ALQ56" s="463"/>
      <c r="ALR56" s="448"/>
      <c r="ALT56" s="458"/>
      <c r="ALU56" s="447"/>
      <c r="ALV56" s="447"/>
      <c r="ALW56" s="447"/>
      <c r="ALX56" s="450">
        <f t="shared" ref="ALX56:ALX61" si="3775">ALT56+ALU56-ALV56+ALW56</f>
        <v>0</v>
      </c>
      <c r="ALY56" s="447"/>
      <c r="ALZ56" s="447"/>
      <c r="AMA56" s="447"/>
      <c r="AMB56" s="447"/>
      <c r="AMC56" s="447"/>
      <c r="AMD56" s="449"/>
      <c r="AME56" s="450">
        <f t="shared" ref="AME56:AME61" si="3776">ALY56+ALZ56-AMA56+AMB56-AMC56+AMD56</f>
        <v>0</v>
      </c>
      <c r="AMF56" s="463"/>
      <c r="AMG56" s="448"/>
      <c r="AMI56" s="458"/>
      <c r="AMJ56" s="447"/>
      <c r="AMK56" s="447"/>
      <c r="AML56" s="447"/>
      <c r="AMM56" s="450">
        <f t="shared" ref="AMM56:AMM61" si="3777">AMI56+AMJ56-AMK56+AML56</f>
        <v>0</v>
      </c>
      <c r="AMN56" s="447"/>
      <c r="AMO56" s="447"/>
      <c r="AMP56" s="447"/>
      <c r="AMQ56" s="447"/>
      <c r="AMR56" s="447"/>
      <c r="AMS56" s="449"/>
      <c r="AMT56" s="450">
        <f t="shared" ref="AMT56:AMT61" si="3778">AMN56+AMO56-AMP56+AMQ56-AMR56+AMS56</f>
        <v>0</v>
      </c>
      <c r="AMU56" s="463"/>
      <c r="AMV56" s="448"/>
      <c r="AMX56" s="458"/>
      <c r="AMY56" s="447"/>
      <c r="AMZ56" s="447"/>
      <c r="ANA56" s="447"/>
      <c r="ANB56" s="450">
        <f t="shared" ref="ANB56:ANB61" si="3779">AMX56+AMY56-AMZ56+ANA56</f>
        <v>0</v>
      </c>
      <c r="ANC56" s="447"/>
      <c r="AND56" s="447"/>
      <c r="ANE56" s="447"/>
      <c r="ANF56" s="447"/>
      <c r="ANG56" s="447"/>
      <c r="ANH56" s="449"/>
      <c r="ANI56" s="450">
        <f t="shared" ref="ANI56:ANI61" si="3780">ANC56+AND56-ANE56+ANF56-ANG56+ANH56</f>
        <v>0</v>
      </c>
      <c r="ANJ56" s="463"/>
      <c r="ANK56" s="448"/>
      <c r="ANM56" s="458"/>
      <c r="ANN56" s="447"/>
      <c r="ANO56" s="447"/>
      <c r="ANP56" s="447"/>
      <c r="ANQ56" s="450">
        <f t="shared" ref="ANQ56:ANQ61" si="3781">ANM56+ANN56-ANO56+ANP56</f>
        <v>0</v>
      </c>
      <c r="ANR56" s="447"/>
      <c r="ANS56" s="447"/>
      <c r="ANT56" s="447"/>
      <c r="ANU56" s="447"/>
      <c r="ANV56" s="447"/>
      <c r="ANW56" s="449"/>
      <c r="ANX56" s="450">
        <f t="shared" ref="ANX56:ANX61" si="3782">ANR56+ANS56-ANT56+ANU56-ANV56+ANW56</f>
        <v>0</v>
      </c>
      <c r="ANY56" s="463"/>
      <c r="ANZ56" s="448"/>
      <c r="AOB56" s="458"/>
      <c r="AOC56" s="447"/>
      <c r="AOD56" s="447"/>
      <c r="AOE56" s="447"/>
      <c r="AOF56" s="450">
        <f t="shared" ref="AOF56:AOF61" si="3783">AOB56+AOC56-AOD56+AOE56</f>
        <v>0</v>
      </c>
      <c r="AOG56" s="447"/>
      <c r="AOH56" s="447"/>
      <c r="AOI56" s="447"/>
      <c r="AOJ56" s="447"/>
      <c r="AOK56" s="447"/>
      <c r="AOL56" s="449"/>
      <c r="AOM56" s="450">
        <f t="shared" ref="AOM56:AOM61" si="3784">AOG56+AOH56-AOI56+AOJ56-AOK56+AOL56</f>
        <v>0</v>
      </c>
      <c r="AON56" s="463"/>
      <c r="AOO56" s="448"/>
      <c r="AOQ56" s="458"/>
      <c r="AOR56" s="447"/>
      <c r="AOS56" s="447"/>
      <c r="AOT56" s="447"/>
      <c r="AOU56" s="450">
        <f t="shared" ref="AOU56:AOU61" si="3785">AOQ56+AOR56-AOS56+AOT56</f>
        <v>0</v>
      </c>
      <c r="AOV56" s="447"/>
      <c r="AOW56" s="447"/>
      <c r="AOX56" s="447"/>
      <c r="AOY56" s="447"/>
      <c r="AOZ56" s="447"/>
      <c r="APA56" s="449"/>
      <c r="APB56" s="450">
        <f t="shared" ref="APB56:APB61" si="3786">AOV56+AOW56-AOX56+AOY56-AOZ56+APA56</f>
        <v>0</v>
      </c>
      <c r="APC56" s="463"/>
      <c r="APD56" s="448"/>
      <c r="APF56" s="458"/>
      <c r="APG56" s="447"/>
      <c r="APH56" s="447"/>
      <c r="API56" s="447"/>
      <c r="APJ56" s="450">
        <f t="shared" ref="APJ56:APJ61" si="3787">APF56+APG56-APH56+API56</f>
        <v>0</v>
      </c>
      <c r="APK56" s="447"/>
      <c r="APL56" s="447"/>
      <c r="APM56" s="447"/>
      <c r="APN56" s="447"/>
      <c r="APO56" s="447"/>
      <c r="APP56" s="449"/>
      <c r="APQ56" s="450">
        <f t="shared" ref="APQ56:APQ61" si="3788">APK56+APL56-APM56+APN56-APO56+APP56</f>
        <v>0</v>
      </c>
      <c r="APR56" s="463"/>
      <c r="APS56" s="448"/>
      <c r="APU56" s="458"/>
      <c r="APV56" s="447"/>
      <c r="APW56" s="447"/>
      <c r="APX56" s="447"/>
      <c r="APY56" s="450">
        <f t="shared" ref="APY56:APY61" si="3789">APU56+APV56-APW56+APX56</f>
        <v>0</v>
      </c>
      <c r="APZ56" s="447"/>
      <c r="AQA56" s="447"/>
      <c r="AQB56" s="447"/>
      <c r="AQC56" s="447"/>
      <c r="AQD56" s="447"/>
      <c r="AQE56" s="449"/>
      <c r="AQF56" s="450">
        <f t="shared" ref="AQF56:AQF61" si="3790">APZ56+AQA56-AQB56+AQC56-AQD56+AQE56</f>
        <v>0</v>
      </c>
      <c r="AQG56" s="463"/>
      <c r="AQH56" s="448"/>
      <c r="AQJ56" s="458"/>
      <c r="AQK56" s="447"/>
      <c r="AQL56" s="447"/>
      <c r="AQM56" s="447"/>
      <c r="AQN56" s="450">
        <f t="shared" ref="AQN56:AQN61" si="3791">AQJ56+AQK56-AQL56+AQM56</f>
        <v>0</v>
      </c>
      <c r="AQO56" s="447"/>
      <c r="AQP56" s="447"/>
      <c r="AQQ56" s="447"/>
      <c r="AQR56" s="447"/>
      <c r="AQS56" s="447"/>
      <c r="AQT56" s="449"/>
      <c r="AQU56" s="450">
        <f t="shared" ref="AQU56:AQU61" si="3792">AQO56+AQP56-AQQ56+AQR56-AQS56+AQT56</f>
        <v>0</v>
      </c>
      <c r="AQV56" s="463"/>
      <c r="AQW56" s="448"/>
      <c r="AQY56" s="458"/>
      <c r="AQZ56" s="447"/>
      <c r="ARA56" s="447"/>
      <c r="ARB56" s="447"/>
      <c r="ARC56" s="450">
        <f t="shared" ref="ARC56:ARC61" si="3793">AQY56+AQZ56-ARA56+ARB56</f>
        <v>0</v>
      </c>
      <c r="ARD56" s="447"/>
      <c r="ARE56" s="447"/>
      <c r="ARF56" s="447"/>
      <c r="ARG56" s="447"/>
      <c r="ARH56" s="447"/>
      <c r="ARI56" s="449"/>
      <c r="ARJ56" s="450">
        <f t="shared" ref="ARJ56:ARJ61" si="3794">ARD56+ARE56-ARF56+ARG56-ARH56+ARI56</f>
        <v>0</v>
      </c>
      <c r="ARK56" s="463"/>
      <c r="ARL56" s="448"/>
      <c r="ARN56" s="458"/>
      <c r="ARO56" s="447"/>
      <c r="ARP56" s="447"/>
      <c r="ARQ56" s="447"/>
      <c r="ARR56" s="450">
        <f t="shared" ref="ARR56:ARR61" si="3795">ARN56+ARO56-ARP56+ARQ56</f>
        <v>0</v>
      </c>
      <c r="ARS56" s="447"/>
      <c r="ART56" s="447"/>
      <c r="ARU56" s="447"/>
      <c r="ARV56" s="447"/>
      <c r="ARW56" s="447"/>
      <c r="ARX56" s="449"/>
      <c r="ARY56" s="450">
        <f t="shared" ref="ARY56:ARY61" si="3796">ARS56+ART56-ARU56+ARV56-ARW56+ARX56</f>
        <v>0</v>
      </c>
      <c r="ARZ56" s="463"/>
      <c r="ASA56" s="448"/>
      <c r="ASC56" s="458"/>
      <c r="ASD56" s="447"/>
      <c r="ASE56" s="447"/>
      <c r="ASF56" s="447"/>
      <c r="ASG56" s="450">
        <f t="shared" ref="ASG56:ASG61" si="3797">ASC56+ASD56-ASE56+ASF56</f>
        <v>0</v>
      </c>
      <c r="ASH56" s="447"/>
      <c r="ASI56" s="447"/>
      <c r="ASJ56" s="447"/>
      <c r="ASK56" s="447"/>
      <c r="ASL56" s="447"/>
      <c r="ASM56" s="449"/>
      <c r="ASN56" s="450">
        <f t="shared" ref="ASN56:ASN61" si="3798">ASH56+ASI56-ASJ56+ASK56-ASL56+ASM56</f>
        <v>0</v>
      </c>
      <c r="ASO56" s="463"/>
      <c r="ASP56" s="448"/>
      <c r="ASR56" s="458"/>
      <c r="ASS56" s="447"/>
      <c r="AST56" s="447"/>
      <c r="ASU56" s="447"/>
      <c r="ASV56" s="450">
        <f t="shared" ref="ASV56:ASV61" si="3799">ASR56+ASS56-AST56+ASU56</f>
        <v>0</v>
      </c>
      <c r="ASW56" s="447"/>
      <c r="ASX56" s="447"/>
      <c r="ASY56" s="447"/>
      <c r="ASZ56" s="447"/>
      <c r="ATA56" s="447"/>
      <c r="ATB56" s="449"/>
      <c r="ATC56" s="450">
        <f t="shared" ref="ATC56:ATC61" si="3800">ASW56+ASX56-ASY56+ASZ56-ATA56+ATB56</f>
        <v>0</v>
      </c>
      <c r="ATD56" s="463"/>
      <c r="ATE56" s="448"/>
      <c r="ATG56" s="458"/>
      <c r="ATH56" s="447"/>
      <c r="ATI56" s="447"/>
      <c r="ATJ56" s="447"/>
      <c r="ATK56" s="450">
        <f t="shared" ref="ATK56:ATK61" si="3801">ATG56+ATH56-ATI56+ATJ56</f>
        <v>0</v>
      </c>
      <c r="ATL56" s="447"/>
      <c r="ATM56" s="447"/>
      <c r="ATN56" s="447"/>
      <c r="ATO56" s="447"/>
      <c r="ATP56" s="447"/>
      <c r="ATQ56" s="449"/>
      <c r="ATR56" s="450">
        <f t="shared" ref="ATR56:ATR61" si="3802">ATL56+ATM56-ATN56+ATO56-ATP56+ATQ56</f>
        <v>0</v>
      </c>
      <c r="ATS56" s="463"/>
      <c r="ATT56" s="448"/>
      <c r="ATV56" s="458"/>
      <c r="ATW56" s="447"/>
      <c r="ATX56" s="447"/>
      <c r="ATY56" s="447"/>
      <c r="ATZ56" s="450">
        <f t="shared" ref="ATZ56:ATZ61" si="3803">ATV56+ATW56-ATX56+ATY56</f>
        <v>0</v>
      </c>
      <c r="AUA56" s="447"/>
      <c r="AUB56" s="447"/>
      <c r="AUC56" s="447"/>
      <c r="AUD56" s="447"/>
      <c r="AUE56" s="447"/>
      <c r="AUF56" s="449"/>
      <c r="AUG56" s="450">
        <f t="shared" ref="AUG56:AUG61" si="3804">AUA56+AUB56-AUC56+AUD56-AUE56+AUF56</f>
        <v>0</v>
      </c>
      <c r="AUH56" s="463"/>
      <c r="AUI56" s="448"/>
      <c r="AUK56" s="458"/>
      <c r="AUL56" s="447"/>
      <c r="AUM56" s="447"/>
      <c r="AUN56" s="447"/>
      <c r="AUO56" s="450">
        <f t="shared" ref="AUO56:AUO61" si="3805">AUK56+AUL56-AUM56+AUN56</f>
        <v>0</v>
      </c>
      <c r="AUP56" s="447"/>
      <c r="AUQ56" s="447"/>
      <c r="AUR56" s="447"/>
      <c r="AUS56" s="447"/>
      <c r="AUT56" s="447"/>
      <c r="AUU56" s="449"/>
      <c r="AUV56" s="450">
        <f t="shared" ref="AUV56:AUV61" si="3806">AUP56+AUQ56-AUR56+AUS56-AUT56+AUU56</f>
        <v>0</v>
      </c>
      <c r="AUW56" s="463"/>
      <c r="AUX56" s="448"/>
      <c r="AUZ56" s="458"/>
      <c r="AVA56" s="447"/>
      <c r="AVB56" s="447"/>
      <c r="AVC56" s="447"/>
      <c r="AVD56" s="450">
        <f t="shared" ref="AVD56:AVD61" si="3807">AUZ56+AVA56-AVB56+AVC56</f>
        <v>0</v>
      </c>
      <c r="AVE56" s="447"/>
      <c r="AVF56" s="447"/>
      <c r="AVG56" s="447"/>
      <c r="AVH56" s="447"/>
      <c r="AVI56" s="447"/>
      <c r="AVJ56" s="449"/>
      <c r="AVK56" s="450">
        <f t="shared" ref="AVK56:AVK61" si="3808">AVE56+AVF56-AVG56+AVH56-AVI56+AVJ56</f>
        <v>0</v>
      </c>
      <c r="AVL56" s="463"/>
      <c r="AVM56" s="448"/>
      <c r="AVO56" s="458"/>
      <c r="AVP56" s="447"/>
      <c r="AVQ56" s="447"/>
      <c r="AVR56" s="447"/>
      <c r="AVS56" s="450">
        <f t="shared" ref="AVS56:AVS61" si="3809">AVO56+AVP56-AVQ56+AVR56</f>
        <v>0</v>
      </c>
      <c r="AVT56" s="447"/>
      <c r="AVU56" s="447"/>
      <c r="AVV56" s="447"/>
      <c r="AVW56" s="447"/>
      <c r="AVX56" s="447"/>
      <c r="AVY56" s="449"/>
      <c r="AVZ56" s="450">
        <f t="shared" ref="AVZ56:AVZ61" si="3810">AVT56+AVU56-AVV56+AVW56-AVX56+AVY56</f>
        <v>0</v>
      </c>
      <c r="AWA56" s="463"/>
      <c r="AWB56" s="448"/>
      <c r="AWD56" s="458"/>
      <c r="AWE56" s="447"/>
      <c r="AWF56" s="447"/>
      <c r="AWG56" s="447"/>
      <c r="AWH56" s="450">
        <f t="shared" ref="AWH56:AWH61" si="3811">AWD56+AWE56-AWF56+AWG56</f>
        <v>0</v>
      </c>
      <c r="AWI56" s="447"/>
      <c r="AWJ56" s="447"/>
      <c r="AWK56" s="447"/>
      <c r="AWL56" s="447"/>
      <c r="AWM56" s="447"/>
      <c r="AWN56" s="449"/>
      <c r="AWO56" s="450">
        <f t="shared" ref="AWO56:AWO61" si="3812">AWI56+AWJ56-AWK56+AWL56-AWM56+AWN56</f>
        <v>0</v>
      </c>
      <c r="AWP56" s="463"/>
      <c r="AWQ56" s="448"/>
      <c r="AWS56" s="458"/>
      <c r="AWT56" s="447"/>
      <c r="AWU56" s="447"/>
      <c r="AWV56" s="447"/>
      <c r="AWW56" s="450">
        <f t="shared" ref="AWW56:AWW61" si="3813">AWS56+AWT56-AWU56+AWV56</f>
        <v>0</v>
      </c>
      <c r="AWX56" s="447"/>
      <c r="AWY56" s="447"/>
      <c r="AWZ56" s="447"/>
      <c r="AXA56" s="447"/>
      <c r="AXB56" s="447"/>
      <c r="AXC56" s="449"/>
      <c r="AXD56" s="450">
        <f t="shared" ref="AXD56:AXD61" si="3814">AWX56+AWY56-AWZ56+AXA56-AXB56+AXC56</f>
        <v>0</v>
      </c>
      <c r="AXE56" s="463"/>
      <c r="AXF56" s="448"/>
      <c r="AXH56" s="458"/>
      <c r="AXI56" s="447"/>
      <c r="AXJ56" s="447"/>
      <c r="AXK56" s="447"/>
      <c r="AXL56" s="450">
        <f t="shared" ref="AXL56:AXL61" si="3815">AXH56+AXI56-AXJ56+AXK56</f>
        <v>0</v>
      </c>
      <c r="AXM56" s="447"/>
      <c r="AXN56" s="447"/>
      <c r="AXO56" s="447"/>
      <c r="AXP56" s="447"/>
      <c r="AXQ56" s="447"/>
      <c r="AXR56" s="449"/>
      <c r="AXS56" s="450">
        <f t="shared" ref="AXS56:AXS61" si="3816">AXM56+AXN56-AXO56+AXP56-AXQ56+AXR56</f>
        <v>0</v>
      </c>
      <c r="AXT56" s="463"/>
      <c r="AXU56" s="448"/>
      <c r="AXW56" s="458"/>
      <c r="AXX56" s="447"/>
      <c r="AXY56" s="447"/>
      <c r="AXZ56" s="447"/>
      <c r="AYA56" s="450">
        <f t="shared" ref="AYA56:AYA61" si="3817">AXW56+AXX56-AXY56+AXZ56</f>
        <v>0</v>
      </c>
      <c r="AYB56" s="447"/>
      <c r="AYC56" s="447"/>
      <c r="AYD56" s="447"/>
      <c r="AYE56" s="447"/>
      <c r="AYF56" s="447"/>
      <c r="AYG56" s="449"/>
      <c r="AYH56" s="450">
        <f t="shared" ref="AYH56:AYH61" si="3818">AYB56+AYC56-AYD56+AYE56-AYF56+AYG56</f>
        <v>0</v>
      </c>
      <c r="AYI56" s="463"/>
      <c r="AYJ56" s="448"/>
      <c r="AYL56" s="458"/>
      <c r="AYM56" s="447"/>
      <c r="AYN56" s="447"/>
      <c r="AYO56" s="447"/>
      <c r="AYP56" s="450">
        <f t="shared" ref="AYP56:AYP61" si="3819">AYL56+AYM56-AYN56+AYO56</f>
        <v>0</v>
      </c>
      <c r="AYQ56" s="447"/>
      <c r="AYR56" s="447"/>
      <c r="AYS56" s="447"/>
      <c r="AYT56" s="447"/>
      <c r="AYU56" s="447"/>
      <c r="AYV56" s="449"/>
      <c r="AYW56" s="450">
        <f t="shared" ref="AYW56:AYW61" si="3820">AYQ56+AYR56-AYS56+AYT56-AYU56+AYV56</f>
        <v>0</v>
      </c>
      <c r="AYX56" s="463"/>
      <c r="AYY56" s="448"/>
      <c r="AZA56" s="458"/>
      <c r="AZB56" s="447"/>
      <c r="AZC56" s="447"/>
      <c r="AZD56" s="447"/>
      <c r="AZE56" s="450">
        <f t="shared" ref="AZE56:AZE61" si="3821">AZA56+AZB56-AZC56+AZD56</f>
        <v>0</v>
      </c>
      <c r="AZF56" s="447"/>
      <c r="AZG56" s="447"/>
      <c r="AZH56" s="447"/>
      <c r="AZI56" s="447"/>
      <c r="AZJ56" s="447"/>
      <c r="AZK56" s="449"/>
      <c r="AZL56" s="450">
        <f t="shared" ref="AZL56:AZL61" si="3822">AZF56+AZG56-AZH56+AZI56-AZJ56+AZK56</f>
        <v>0</v>
      </c>
      <c r="AZM56" s="463"/>
      <c r="AZN56" s="448"/>
      <c r="AZP56" s="458"/>
      <c r="AZQ56" s="447"/>
      <c r="AZR56" s="447"/>
      <c r="AZS56" s="447"/>
      <c r="AZT56" s="450">
        <f t="shared" ref="AZT56:AZT61" si="3823">AZP56+AZQ56-AZR56+AZS56</f>
        <v>0</v>
      </c>
      <c r="AZU56" s="447"/>
      <c r="AZV56" s="447"/>
      <c r="AZW56" s="447"/>
      <c r="AZX56" s="447"/>
      <c r="AZY56" s="447"/>
      <c r="AZZ56" s="449"/>
      <c r="BAA56" s="450">
        <f t="shared" ref="BAA56:BAA61" si="3824">AZU56+AZV56-AZW56+AZX56-AZY56+AZZ56</f>
        <v>0</v>
      </c>
      <c r="BAB56" s="463"/>
      <c r="BAC56" s="448"/>
      <c r="BAE56" s="458"/>
      <c r="BAF56" s="447"/>
      <c r="BAG56" s="447"/>
      <c r="BAH56" s="447"/>
      <c r="BAI56" s="450">
        <f t="shared" ref="BAI56:BAI61" si="3825">BAE56+BAF56-BAG56+BAH56</f>
        <v>0</v>
      </c>
      <c r="BAJ56" s="447"/>
      <c r="BAK56" s="447"/>
      <c r="BAL56" s="447"/>
      <c r="BAM56" s="447"/>
      <c r="BAN56" s="447"/>
      <c r="BAO56" s="449"/>
      <c r="BAP56" s="450">
        <f t="shared" ref="BAP56:BAP61" si="3826">BAJ56+BAK56-BAL56+BAM56-BAN56+BAO56</f>
        <v>0</v>
      </c>
      <c r="BAQ56" s="463"/>
      <c r="BAR56" s="448"/>
      <c r="BAT56" s="458"/>
      <c r="BAU56" s="447"/>
      <c r="BAV56" s="447"/>
      <c r="BAW56" s="447"/>
      <c r="BAX56" s="450">
        <f t="shared" ref="BAX56:BAX61" si="3827">BAT56+BAU56-BAV56+BAW56</f>
        <v>0</v>
      </c>
      <c r="BAY56" s="447"/>
      <c r="BAZ56" s="447"/>
      <c r="BBA56" s="447"/>
      <c r="BBB56" s="447"/>
      <c r="BBC56" s="447"/>
      <c r="BBD56" s="449"/>
      <c r="BBE56" s="450">
        <f t="shared" ref="BBE56:BBE61" si="3828">BAY56+BAZ56-BBA56+BBB56-BBC56+BBD56</f>
        <v>0</v>
      </c>
      <c r="BBF56" s="463"/>
      <c r="BBG56" s="448"/>
      <c r="BBI56" s="458"/>
      <c r="BBJ56" s="447"/>
      <c r="BBK56" s="447"/>
      <c r="BBL56" s="447"/>
      <c r="BBM56" s="450">
        <f t="shared" ref="BBM56:BBM61" si="3829">BBI56+BBJ56-BBK56+BBL56</f>
        <v>0</v>
      </c>
      <c r="BBN56" s="447"/>
      <c r="BBO56" s="447"/>
      <c r="BBP56" s="447"/>
      <c r="BBQ56" s="447"/>
      <c r="BBR56" s="447"/>
      <c r="BBS56" s="449"/>
      <c r="BBT56" s="450">
        <f t="shared" ref="BBT56:BBT61" si="3830">BBN56+BBO56-BBP56+BBQ56-BBR56+BBS56</f>
        <v>0</v>
      </c>
      <c r="BBU56" s="463"/>
      <c r="BBV56" s="448"/>
      <c r="BBX56" s="458"/>
      <c r="BBY56" s="447"/>
      <c r="BBZ56" s="447"/>
      <c r="BCA56" s="447"/>
      <c r="BCB56" s="450">
        <f t="shared" ref="BCB56:BCB61" si="3831">BBX56+BBY56-BBZ56+BCA56</f>
        <v>0</v>
      </c>
      <c r="BCC56" s="447"/>
      <c r="BCD56" s="447"/>
      <c r="BCE56" s="447"/>
      <c r="BCF56" s="447"/>
      <c r="BCG56" s="447"/>
      <c r="BCH56" s="449"/>
      <c r="BCI56" s="450">
        <f t="shared" ref="BCI56:BCI61" si="3832">BCC56+BCD56-BCE56+BCF56-BCG56+BCH56</f>
        <v>0</v>
      </c>
      <c r="BCJ56" s="463"/>
      <c r="BCK56" s="448"/>
      <c r="BCM56" s="458"/>
      <c r="BCN56" s="447"/>
      <c r="BCO56" s="447"/>
      <c r="BCP56" s="447"/>
      <c r="BCQ56" s="450">
        <f t="shared" ref="BCQ56:BCQ61" si="3833">BCM56+BCN56-BCO56+BCP56</f>
        <v>0</v>
      </c>
      <c r="BCR56" s="447"/>
      <c r="BCS56" s="447"/>
      <c r="BCT56" s="447"/>
      <c r="BCU56" s="447"/>
      <c r="BCV56" s="447"/>
      <c r="BCW56" s="449"/>
      <c r="BCX56" s="450">
        <f t="shared" ref="BCX56:BCX61" si="3834">BCR56+BCS56-BCT56+BCU56-BCV56+BCW56</f>
        <v>0</v>
      </c>
      <c r="BCY56" s="463"/>
      <c r="BCZ56" s="448"/>
      <c r="BDB56" s="458"/>
      <c r="BDC56" s="447"/>
      <c r="BDD56" s="447"/>
      <c r="BDE56" s="447"/>
      <c r="BDF56" s="450">
        <f t="shared" ref="BDF56:BDF61" si="3835">BDB56+BDC56-BDD56+BDE56</f>
        <v>0</v>
      </c>
      <c r="BDG56" s="447"/>
      <c r="BDH56" s="447"/>
      <c r="BDI56" s="447"/>
      <c r="BDJ56" s="447"/>
      <c r="BDK56" s="447"/>
      <c r="BDL56" s="449"/>
      <c r="BDM56" s="450">
        <f t="shared" ref="BDM56:BDM61" si="3836">BDG56+BDH56-BDI56+BDJ56-BDK56+BDL56</f>
        <v>0</v>
      </c>
      <c r="BDN56" s="463"/>
      <c r="BDO56" s="448"/>
      <c r="BDQ56" s="458"/>
      <c r="BDR56" s="447"/>
      <c r="BDS56" s="447"/>
      <c r="BDT56" s="447"/>
      <c r="BDU56" s="450">
        <f t="shared" ref="BDU56:BDU61" si="3837">BDQ56+BDR56-BDS56+BDT56</f>
        <v>0</v>
      </c>
      <c r="BDV56" s="447"/>
      <c r="BDW56" s="447"/>
      <c r="BDX56" s="447"/>
      <c r="BDY56" s="447"/>
      <c r="BDZ56" s="447"/>
      <c r="BEA56" s="449"/>
      <c r="BEB56" s="450">
        <f t="shared" ref="BEB56:BEB61" si="3838">BDV56+BDW56-BDX56+BDY56-BDZ56+BEA56</f>
        <v>0</v>
      </c>
      <c r="BEC56" s="463"/>
      <c r="BED56" s="448"/>
      <c r="BEF56" s="458"/>
      <c r="BEG56" s="447"/>
      <c r="BEH56" s="447"/>
      <c r="BEI56" s="447"/>
      <c r="BEJ56" s="450">
        <f t="shared" ref="BEJ56:BEJ61" si="3839">BEF56+BEG56-BEH56+BEI56</f>
        <v>0</v>
      </c>
      <c r="BEK56" s="447"/>
      <c r="BEL56" s="447"/>
      <c r="BEM56" s="447"/>
      <c r="BEN56" s="447"/>
      <c r="BEO56" s="447"/>
      <c r="BEP56" s="449"/>
      <c r="BEQ56" s="450">
        <f t="shared" ref="BEQ56:BEQ61" si="3840">BEK56+BEL56-BEM56+BEN56-BEO56+BEP56</f>
        <v>0</v>
      </c>
      <c r="BER56" s="463"/>
      <c r="BES56" s="448"/>
      <c r="BEU56" s="458"/>
      <c r="BEV56" s="447"/>
      <c r="BEW56" s="447"/>
      <c r="BEX56" s="447"/>
      <c r="BEY56" s="450">
        <f t="shared" ref="BEY56:BEY61" si="3841">BEU56+BEV56-BEW56+BEX56</f>
        <v>0</v>
      </c>
      <c r="BEZ56" s="447"/>
      <c r="BFA56" s="447"/>
      <c r="BFB56" s="447"/>
      <c r="BFC56" s="447"/>
      <c r="BFD56" s="447"/>
      <c r="BFE56" s="449"/>
      <c r="BFF56" s="450">
        <f t="shared" ref="BFF56:BFF61" si="3842">BEZ56+BFA56-BFB56+BFC56-BFD56+BFE56</f>
        <v>0</v>
      </c>
      <c r="BFG56" s="463"/>
      <c r="BFH56" s="448"/>
      <c r="BFJ56" s="458"/>
      <c r="BFK56" s="447"/>
      <c r="BFL56" s="447"/>
      <c r="BFM56" s="447"/>
      <c r="BFN56" s="450">
        <f t="shared" ref="BFN56:BFN61" si="3843">BFJ56+BFK56-BFL56+BFM56</f>
        <v>0</v>
      </c>
      <c r="BFO56" s="447"/>
      <c r="BFP56" s="447"/>
      <c r="BFQ56" s="447"/>
      <c r="BFR56" s="447"/>
      <c r="BFS56" s="447"/>
      <c r="BFT56" s="449"/>
      <c r="BFU56" s="450">
        <f t="shared" ref="BFU56:BFU61" si="3844">BFO56+BFP56-BFQ56+BFR56-BFS56+BFT56</f>
        <v>0</v>
      </c>
      <c r="BFV56" s="463"/>
      <c r="BFW56" s="448"/>
      <c r="BFY56" s="458"/>
      <c r="BFZ56" s="447"/>
      <c r="BGA56" s="447"/>
      <c r="BGB56" s="447"/>
      <c r="BGC56" s="450">
        <f t="shared" ref="BGC56:BGC61" si="3845">BFY56+BFZ56-BGA56+BGB56</f>
        <v>0</v>
      </c>
      <c r="BGD56" s="447"/>
      <c r="BGE56" s="447"/>
      <c r="BGF56" s="447"/>
      <c r="BGG56" s="447"/>
      <c r="BGH56" s="447"/>
      <c r="BGI56" s="449"/>
      <c r="BGJ56" s="450">
        <f t="shared" ref="BGJ56:BGJ61" si="3846">BGD56+BGE56-BGF56+BGG56-BGH56+BGI56</f>
        <v>0</v>
      </c>
      <c r="BGK56" s="463"/>
      <c r="BGL56" s="448"/>
      <c r="BGN56" s="458"/>
      <c r="BGO56" s="447"/>
      <c r="BGP56" s="447"/>
      <c r="BGQ56" s="447"/>
      <c r="BGR56" s="450">
        <f t="shared" ref="BGR56:BGR61" si="3847">BGN56+BGO56-BGP56+BGQ56</f>
        <v>0</v>
      </c>
      <c r="BGS56" s="447"/>
      <c r="BGT56" s="447"/>
      <c r="BGU56" s="447"/>
      <c r="BGV56" s="447"/>
      <c r="BGW56" s="447"/>
      <c r="BGX56" s="449"/>
      <c r="BGY56" s="450">
        <f t="shared" ref="BGY56:BGY61" si="3848">BGS56+BGT56-BGU56+BGV56-BGW56+BGX56</f>
        <v>0</v>
      </c>
      <c r="BGZ56" s="463"/>
      <c r="BHA56" s="448"/>
      <c r="BHC56" s="458"/>
      <c r="BHD56" s="447"/>
      <c r="BHE56" s="447"/>
      <c r="BHF56" s="447"/>
      <c r="BHG56" s="450">
        <f t="shared" ref="BHG56:BHG61" si="3849">BHC56+BHD56-BHE56+BHF56</f>
        <v>0</v>
      </c>
      <c r="BHH56" s="447"/>
      <c r="BHI56" s="447"/>
      <c r="BHJ56" s="447"/>
      <c r="BHK56" s="447"/>
      <c r="BHL56" s="447"/>
      <c r="BHM56" s="449"/>
      <c r="BHN56" s="450">
        <f t="shared" ref="BHN56:BHN61" si="3850">BHH56+BHI56-BHJ56+BHK56-BHL56+BHM56</f>
        <v>0</v>
      </c>
      <c r="BHO56" s="463"/>
      <c r="BHP56" s="448"/>
      <c r="BHR56" s="458"/>
      <c r="BHS56" s="447"/>
      <c r="BHT56" s="447"/>
      <c r="BHU56" s="447"/>
      <c r="BHV56" s="450">
        <f t="shared" ref="BHV56:BHV61" si="3851">BHR56+BHS56-BHT56+BHU56</f>
        <v>0</v>
      </c>
      <c r="BHW56" s="447"/>
      <c r="BHX56" s="447"/>
      <c r="BHY56" s="447"/>
      <c r="BHZ56" s="447"/>
      <c r="BIA56" s="447"/>
      <c r="BIB56" s="449"/>
      <c r="BIC56" s="450">
        <f t="shared" ref="BIC56:BIC61" si="3852">BHW56+BHX56-BHY56+BHZ56-BIA56+BIB56</f>
        <v>0</v>
      </c>
      <c r="BID56" s="463"/>
      <c r="BIE56" s="448"/>
      <c r="BIG56" s="458"/>
      <c r="BIH56" s="447"/>
      <c r="BII56" s="447"/>
      <c r="BIJ56" s="447"/>
      <c r="BIK56" s="450">
        <f t="shared" ref="BIK56:BIK61" si="3853">BIG56+BIH56-BII56+BIJ56</f>
        <v>0</v>
      </c>
      <c r="BIL56" s="447"/>
      <c r="BIM56" s="447"/>
      <c r="BIN56" s="447"/>
      <c r="BIO56" s="447"/>
      <c r="BIP56" s="447"/>
      <c r="BIQ56" s="449"/>
      <c r="BIR56" s="450">
        <f t="shared" ref="BIR56:BIR61" si="3854">BIL56+BIM56-BIN56+BIO56-BIP56+BIQ56</f>
        <v>0</v>
      </c>
      <c r="BIS56" s="463"/>
      <c r="BIT56" s="448"/>
      <c r="BIV56" s="458"/>
      <c r="BIW56" s="447"/>
      <c r="BIX56" s="447"/>
      <c r="BIY56" s="447"/>
      <c r="BIZ56" s="450">
        <f t="shared" ref="BIZ56:BIZ61" si="3855">BIV56+BIW56-BIX56+BIY56</f>
        <v>0</v>
      </c>
      <c r="BJA56" s="447"/>
      <c r="BJB56" s="447"/>
      <c r="BJC56" s="447"/>
      <c r="BJD56" s="447"/>
      <c r="BJE56" s="447"/>
      <c r="BJF56" s="449"/>
      <c r="BJG56" s="450">
        <f t="shared" ref="BJG56:BJG61" si="3856">BJA56+BJB56-BJC56+BJD56-BJE56+BJF56</f>
        <v>0</v>
      </c>
      <c r="BJH56" s="463"/>
      <c r="BJI56" s="448"/>
      <c r="BJK56" s="458"/>
      <c r="BJL56" s="447"/>
      <c r="BJM56" s="447"/>
      <c r="BJN56" s="447"/>
      <c r="BJO56" s="450">
        <f t="shared" ref="BJO56:BJO61" si="3857">BJK56+BJL56-BJM56+BJN56</f>
        <v>0</v>
      </c>
      <c r="BJP56" s="447"/>
      <c r="BJQ56" s="447"/>
      <c r="BJR56" s="447"/>
      <c r="BJS56" s="447"/>
      <c r="BJT56" s="447"/>
      <c r="BJU56" s="449"/>
      <c r="BJV56" s="450">
        <f t="shared" ref="BJV56:BJV61" si="3858">BJP56+BJQ56-BJR56+BJS56-BJT56+BJU56</f>
        <v>0</v>
      </c>
      <c r="BJW56" s="463"/>
      <c r="BJX56" s="448"/>
      <c r="BJZ56" s="458"/>
      <c r="BKA56" s="447"/>
      <c r="BKB56" s="447"/>
      <c r="BKC56" s="447"/>
      <c r="BKD56" s="450">
        <f t="shared" ref="BKD56:BKD61" si="3859">BJZ56+BKA56-BKB56+BKC56</f>
        <v>0</v>
      </c>
      <c r="BKE56" s="447"/>
      <c r="BKF56" s="447"/>
      <c r="BKG56" s="447"/>
      <c r="BKH56" s="447"/>
      <c r="BKI56" s="447"/>
      <c r="BKJ56" s="449"/>
      <c r="BKK56" s="450">
        <f t="shared" ref="BKK56:BKK61" si="3860">BKE56+BKF56-BKG56+BKH56-BKI56+BKJ56</f>
        <v>0</v>
      </c>
      <c r="BKL56" s="463"/>
      <c r="BKM56" s="448"/>
      <c r="BKO56" s="458"/>
      <c r="BKP56" s="447"/>
      <c r="BKQ56" s="447"/>
      <c r="BKR56" s="447"/>
      <c r="BKS56" s="450">
        <f t="shared" ref="BKS56:BKS61" si="3861">BKO56+BKP56-BKQ56+BKR56</f>
        <v>0</v>
      </c>
      <c r="BKT56" s="447"/>
      <c r="BKU56" s="447"/>
      <c r="BKV56" s="447"/>
      <c r="BKW56" s="447"/>
      <c r="BKX56" s="447"/>
      <c r="BKY56" s="449"/>
      <c r="BKZ56" s="450">
        <f t="shared" ref="BKZ56:BKZ61" si="3862">BKT56+BKU56-BKV56+BKW56-BKX56+BKY56</f>
        <v>0</v>
      </c>
      <c r="BLA56" s="463"/>
      <c r="BLB56" s="448"/>
      <c r="BLD56" s="458"/>
      <c r="BLE56" s="447"/>
      <c r="BLF56" s="447"/>
      <c r="BLG56" s="447"/>
      <c r="BLH56" s="450">
        <f t="shared" ref="BLH56:BLH61" si="3863">BLD56+BLE56-BLF56+BLG56</f>
        <v>0</v>
      </c>
      <c r="BLI56" s="447"/>
      <c r="BLJ56" s="447"/>
      <c r="BLK56" s="447"/>
      <c r="BLL56" s="447"/>
      <c r="BLM56" s="447"/>
      <c r="BLN56" s="449"/>
      <c r="BLO56" s="450">
        <f t="shared" ref="BLO56:BLO61" si="3864">BLI56+BLJ56-BLK56+BLL56-BLM56+BLN56</f>
        <v>0</v>
      </c>
      <c r="BLP56" s="463"/>
      <c r="BLQ56" s="448"/>
      <c r="BLS56" s="458"/>
      <c r="BLT56" s="447"/>
      <c r="BLU56" s="447"/>
      <c r="BLV56" s="447"/>
      <c r="BLW56" s="450">
        <f t="shared" ref="BLW56:BLW61" si="3865">BLS56+BLT56-BLU56+BLV56</f>
        <v>0</v>
      </c>
      <c r="BLX56" s="447"/>
      <c r="BLY56" s="447"/>
      <c r="BLZ56" s="447"/>
      <c r="BMA56" s="447"/>
      <c r="BMB56" s="447"/>
      <c r="BMC56" s="449"/>
      <c r="BMD56" s="450">
        <f t="shared" ref="BMD56:BMD61" si="3866">BLX56+BLY56-BLZ56+BMA56-BMB56+BMC56</f>
        <v>0</v>
      </c>
      <c r="BME56" s="463"/>
      <c r="BMF56" s="448"/>
      <c r="BMH56" s="458"/>
      <c r="BMI56" s="447"/>
      <c r="BMJ56" s="447"/>
      <c r="BMK56" s="447"/>
      <c r="BML56" s="450">
        <f t="shared" ref="BML56:BML61" si="3867">BMH56+BMI56-BMJ56+BMK56</f>
        <v>0</v>
      </c>
      <c r="BMM56" s="447"/>
      <c r="BMN56" s="447"/>
      <c r="BMO56" s="447"/>
      <c r="BMP56" s="447"/>
      <c r="BMQ56" s="447"/>
      <c r="BMR56" s="449"/>
      <c r="BMS56" s="450">
        <f t="shared" ref="BMS56:BMS61" si="3868">BMM56+BMN56-BMO56+BMP56-BMQ56+BMR56</f>
        <v>0</v>
      </c>
      <c r="BMT56" s="463"/>
      <c r="BMU56" s="448"/>
      <c r="BMW56" s="458"/>
      <c r="BMX56" s="447"/>
      <c r="BMY56" s="447"/>
      <c r="BMZ56" s="447"/>
      <c r="BNA56" s="450">
        <f t="shared" ref="BNA56:BNA61" si="3869">BMW56+BMX56-BMY56+BMZ56</f>
        <v>0</v>
      </c>
      <c r="BNB56" s="447"/>
      <c r="BNC56" s="447"/>
      <c r="BND56" s="447"/>
      <c r="BNE56" s="447"/>
      <c r="BNF56" s="447"/>
      <c r="BNG56" s="449"/>
      <c r="BNH56" s="450">
        <f t="shared" ref="BNH56:BNH61" si="3870">BNB56+BNC56-BND56+BNE56-BNF56+BNG56</f>
        <v>0</v>
      </c>
      <c r="BNI56" s="463"/>
      <c r="BNJ56" s="448"/>
      <c r="BNL56" s="458"/>
      <c r="BNM56" s="447"/>
      <c r="BNN56" s="447"/>
      <c r="BNO56" s="447"/>
      <c r="BNP56" s="450">
        <f t="shared" ref="BNP56:BNP61" si="3871">BNL56+BNM56-BNN56+BNO56</f>
        <v>0</v>
      </c>
      <c r="BNQ56" s="447"/>
      <c r="BNR56" s="447"/>
      <c r="BNS56" s="447"/>
      <c r="BNT56" s="447"/>
      <c r="BNU56" s="447"/>
      <c r="BNV56" s="449"/>
      <c r="BNW56" s="450">
        <f t="shared" ref="BNW56:BNW61" si="3872">BNQ56+BNR56-BNS56+BNT56-BNU56+BNV56</f>
        <v>0</v>
      </c>
      <c r="BNX56" s="463"/>
      <c r="BNY56" s="448"/>
      <c r="BOA56" s="458"/>
      <c r="BOB56" s="447"/>
      <c r="BOC56" s="447"/>
      <c r="BOD56" s="447"/>
      <c r="BOE56" s="450">
        <f t="shared" ref="BOE56:BOE61" si="3873">BOA56+BOB56-BOC56+BOD56</f>
        <v>0</v>
      </c>
      <c r="BOF56" s="447"/>
      <c r="BOG56" s="447"/>
      <c r="BOH56" s="447"/>
      <c r="BOI56" s="447"/>
      <c r="BOJ56" s="447"/>
      <c r="BOK56" s="449"/>
      <c r="BOL56" s="450">
        <f t="shared" ref="BOL56:BOL61" si="3874">BOF56+BOG56-BOH56+BOI56-BOJ56+BOK56</f>
        <v>0</v>
      </c>
      <c r="BOM56" s="463"/>
      <c r="BON56" s="448"/>
      <c r="BOP56" s="458"/>
      <c r="BOQ56" s="447"/>
      <c r="BOR56" s="447"/>
      <c r="BOS56" s="447"/>
      <c r="BOT56" s="450">
        <f t="shared" ref="BOT56:BOT61" si="3875">BOP56+BOQ56-BOR56+BOS56</f>
        <v>0</v>
      </c>
      <c r="BOU56" s="447"/>
      <c r="BOV56" s="447"/>
      <c r="BOW56" s="447"/>
      <c r="BOX56" s="447"/>
      <c r="BOY56" s="447"/>
      <c r="BOZ56" s="449"/>
      <c r="BPA56" s="450">
        <f t="shared" ref="BPA56:BPA61" si="3876">BOU56+BOV56-BOW56+BOX56-BOY56+BOZ56</f>
        <v>0</v>
      </c>
      <c r="BPB56" s="463"/>
      <c r="BPC56" s="448"/>
      <c r="BPE56" s="458"/>
      <c r="BPF56" s="447"/>
      <c r="BPG56" s="447"/>
      <c r="BPH56" s="447"/>
      <c r="BPI56" s="450">
        <f t="shared" ref="BPI56:BPI61" si="3877">BPE56+BPF56-BPG56+BPH56</f>
        <v>0</v>
      </c>
      <c r="BPJ56" s="447"/>
      <c r="BPK56" s="447"/>
      <c r="BPL56" s="447"/>
      <c r="BPM56" s="447"/>
      <c r="BPN56" s="447"/>
      <c r="BPO56" s="449"/>
      <c r="BPP56" s="450">
        <f t="shared" ref="BPP56:BPP61" si="3878">BPJ56+BPK56-BPL56+BPM56-BPN56+BPO56</f>
        <v>0</v>
      </c>
      <c r="BPQ56" s="463"/>
      <c r="BPR56" s="448"/>
      <c r="BPT56" s="458"/>
      <c r="BPU56" s="447"/>
      <c r="BPV56" s="447"/>
      <c r="BPW56" s="447"/>
      <c r="BPX56" s="450">
        <f t="shared" ref="BPX56:BPX61" si="3879">BPT56+BPU56-BPV56+BPW56</f>
        <v>0</v>
      </c>
      <c r="BPY56" s="447"/>
      <c r="BPZ56" s="447"/>
      <c r="BQA56" s="447"/>
      <c r="BQB56" s="447"/>
      <c r="BQC56" s="447"/>
      <c r="BQD56" s="449"/>
      <c r="BQE56" s="450">
        <f t="shared" ref="BQE56:BQE61" si="3880">BPY56+BPZ56-BQA56+BQB56-BQC56+BQD56</f>
        <v>0</v>
      </c>
      <c r="BQF56" s="463"/>
      <c r="BQG56" s="448"/>
      <c r="BQI56" s="458"/>
      <c r="BQJ56" s="447"/>
      <c r="BQK56" s="447"/>
      <c r="BQL56" s="447"/>
      <c r="BQM56" s="450">
        <f t="shared" ref="BQM56:BQM61" si="3881">BQI56+BQJ56-BQK56+BQL56</f>
        <v>0</v>
      </c>
      <c r="BQN56" s="447"/>
      <c r="BQO56" s="447"/>
      <c r="BQP56" s="447"/>
      <c r="BQQ56" s="447"/>
      <c r="BQR56" s="447"/>
      <c r="BQS56" s="449"/>
      <c r="BQT56" s="450">
        <f t="shared" ref="BQT56:BQT61" si="3882">BQN56+BQO56-BQP56+BQQ56-BQR56+BQS56</f>
        <v>0</v>
      </c>
      <c r="BQU56" s="463"/>
      <c r="BQV56" s="448"/>
      <c r="BQX56" s="458"/>
      <c r="BQY56" s="447"/>
      <c r="BQZ56" s="447"/>
      <c r="BRA56" s="447"/>
      <c r="BRB56" s="450">
        <f t="shared" ref="BRB56:BRB61" si="3883">BQX56+BQY56-BQZ56+BRA56</f>
        <v>0</v>
      </c>
      <c r="BRC56" s="447"/>
      <c r="BRD56" s="447"/>
      <c r="BRE56" s="447"/>
      <c r="BRF56" s="447"/>
      <c r="BRG56" s="447"/>
      <c r="BRH56" s="449"/>
      <c r="BRI56" s="450">
        <f t="shared" ref="BRI56:BRI61" si="3884">BRC56+BRD56-BRE56+BRF56-BRG56+BRH56</f>
        <v>0</v>
      </c>
      <c r="BRJ56" s="463"/>
      <c r="BRK56" s="448"/>
      <c r="BRM56" s="458"/>
      <c r="BRN56" s="447"/>
      <c r="BRO56" s="447"/>
      <c r="BRP56" s="447"/>
      <c r="BRQ56" s="450">
        <f t="shared" ref="BRQ56:BRQ61" si="3885">BRM56+BRN56-BRO56+BRP56</f>
        <v>0</v>
      </c>
      <c r="BRR56" s="447"/>
      <c r="BRS56" s="447"/>
      <c r="BRT56" s="447"/>
      <c r="BRU56" s="447"/>
      <c r="BRV56" s="447"/>
      <c r="BRW56" s="449"/>
      <c r="BRX56" s="450">
        <f t="shared" ref="BRX56:BRX61" si="3886">BRR56+BRS56-BRT56+BRU56-BRV56+BRW56</f>
        <v>0</v>
      </c>
      <c r="BRY56" s="463"/>
      <c r="BRZ56" s="448"/>
      <c r="BSB56" s="458"/>
      <c r="BSC56" s="447"/>
      <c r="BSD56" s="447"/>
      <c r="BSE56" s="447"/>
      <c r="BSF56" s="450">
        <f t="shared" ref="BSF56:BSF61" si="3887">BSB56+BSC56-BSD56+BSE56</f>
        <v>0</v>
      </c>
      <c r="BSG56" s="447"/>
      <c r="BSH56" s="447"/>
      <c r="BSI56" s="447"/>
      <c r="BSJ56" s="447"/>
      <c r="BSK56" s="447"/>
      <c r="BSL56" s="449"/>
      <c r="BSM56" s="450">
        <f t="shared" ref="BSM56:BSM61" si="3888">BSG56+BSH56-BSI56+BSJ56-BSK56+BSL56</f>
        <v>0</v>
      </c>
      <c r="BSN56" s="463"/>
      <c r="BSO56" s="448"/>
      <c r="BSQ56" s="458"/>
      <c r="BSR56" s="447"/>
      <c r="BSS56" s="447"/>
      <c r="BST56" s="447"/>
      <c r="BSU56" s="450">
        <f t="shared" ref="BSU56:BSU61" si="3889">BSQ56+BSR56-BSS56+BST56</f>
        <v>0</v>
      </c>
      <c r="BSV56" s="447"/>
      <c r="BSW56" s="447"/>
      <c r="BSX56" s="447"/>
      <c r="BSY56" s="447"/>
      <c r="BSZ56" s="447"/>
      <c r="BTA56" s="449"/>
      <c r="BTB56" s="450">
        <f t="shared" ref="BTB56:BTB61" si="3890">BSV56+BSW56-BSX56+BSY56-BSZ56+BTA56</f>
        <v>0</v>
      </c>
      <c r="BTC56" s="463"/>
      <c r="BTD56" s="448"/>
      <c r="BTF56" s="458"/>
      <c r="BTG56" s="447"/>
      <c r="BTH56" s="447"/>
      <c r="BTI56" s="447"/>
      <c r="BTJ56" s="450">
        <f t="shared" ref="BTJ56:BTJ61" si="3891">BTF56+BTG56-BTH56+BTI56</f>
        <v>0</v>
      </c>
      <c r="BTK56" s="447"/>
      <c r="BTL56" s="447"/>
      <c r="BTM56" s="447"/>
      <c r="BTN56" s="447"/>
      <c r="BTO56" s="447"/>
      <c r="BTP56" s="449"/>
      <c r="BTQ56" s="450">
        <f t="shared" ref="BTQ56:BTQ61" si="3892">BTK56+BTL56-BTM56+BTN56-BTO56+BTP56</f>
        <v>0</v>
      </c>
      <c r="BTR56" s="463"/>
      <c r="BTS56" s="448"/>
      <c r="BTU56" s="458"/>
      <c r="BTV56" s="447"/>
      <c r="BTW56" s="447"/>
      <c r="BTX56" s="447"/>
      <c r="BTY56" s="450">
        <f t="shared" ref="BTY56:BTY61" si="3893">BTU56+BTV56-BTW56+BTX56</f>
        <v>0</v>
      </c>
      <c r="BTZ56" s="447"/>
      <c r="BUA56" s="447"/>
      <c r="BUB56" s="447"/>
      <c r="BUC56" s="447"/>
      <c r="BUD56" s="447"/>
      <c r="BUE56" s="449"/>
      <c r="BUF56" s="450">
        <f t="shared" ref="BUF56:BUF61" si="3894">BTZ56+BUA56-BUB56+BUC56-BUD56+BUE56</f>
        <v>0</v>
      </c>
      <c r="BUG56" s="463"/>
      <c r="BUH56" s="448"/>
      <c r="BUJ56" s="458"/>
      <c r="BUK56" s="447"/>
      <c r="BUL56" s="447"/>
      <c r="BUM56" s="447"/>
      <c r="BUN56" s="450">
        <f t="shared" ref="BUN56:BUN61" si="3895">BUJ56+BUK56-BUL56+BUM56</f>
        <v>0</v>
      </c>
      <c r="BUO56" s="447"/>
      <c r="BUP56" s="447"/>
      <c r="BUQ56" s="447"/>
      <c r="BUR56" s="447"/>
      <c r="BUS56" s="447"/>
      <c r="BUT56" s="449"/>
      <c r="BUU56" s="450">
        <f t="shared" ref="BUU56:BUU61" si="3896">BUO56+BUP56-BUQ56+BUR56-BUS56+BUT56</f>
        <v>0</v>
      </c>
      <c r="BUV56" s="463"/>
      <c r="BUW56" s="448"/>
      <c r="BUY56" s="458"/>
      <c r="BUZ56" s="447"/>
      <c r="BVA56" s="447"/>
      <c r="BVB56" s="447"/>
      <c r="BVC56" s="450">
        <f t="shared" ref="BVC56:BVC61" si="3897">BUY56+BUZ56-BVA56+BVB56</f>
        <v>0</v>
      </c>
      <c r="BVD56" s="447"/>
      <c r="BVE56" s="447"/>
      <c r="BVF56" s="447"/>
      <c r="BVG56" s="447"/>
      <c r="BVH56" s="447"/>
      <c r="BVI56" s="449"/>
      <c r="BVJ56" s="450">
        <f t="shared" ref="BVJ56:BVJ61" si="3898">BVD56+BVE56-BVF56+BVG56-BVH56+BVI56</f>
        <v>0</v>
      </c>
      <c r="BVK56" s="463"/>
      <c r="BVL56" s="448"/>
      <c r="BVN56" s="458"/>
      <c r="BVO56" s="447"/>
      <c r="BVP56" s="447"/>
      <c r="BVQ56" s="447"/>
      <c r="BVR56" s="450">
        <f t="shared" ref="BVR56:BVR61" si="3899">BVN56+BVO56-BVP56+BVQ56</f>
        <v>0</v>
      </c>
      <c r="BVS56" s="447"/>
      <c r="BVT56" s="447"/>
      <c r="BVU56" s="447"/>
      <c r="BVV56" s="447"/>
      <c r="BVW56" s="447"/>
      <c r="BVX56" s="449"/>
      <c r="BVY56" s="450">
        <f t="shared" ref="BVY56:BVY61" si="3900">BVS56+BVT56-BVU56+BVV56-BVW56+BVX56</f>
        <v>0</v>
      </c>
      <c r="BVZ56" s="463"/>
      <c r="BWA56" s="448"/>
    </row>
    <row r="57" spans="2:1951" ht="15" customHeight="1" x14ac:dyDescent="0.2">
      <c r="B57" s="452" t="s">
        <v>326</v>
      </c>
      <c r="C57" s="447"/>
      <c r="D57" s="447"/>
      <c r="E57" s="447"/>
      <c r="F57" s="447"/>
      <c r="G57" s="450">
        <f t="shared" si="3641"/>
        <v>0</v>
      </c>
      <c r="H57" s="447"/>
      <c r="I57" s="447"/>
      <c r="J57" s="447"/>
      <c r="K57" s="447"/>
      <c r="L57" s="447"/>
      <c r="M57" s="449"/>
      <c r="N57" s="450">
        <f t="shared" si="3642"/>
        <v>0</v>
      </c>
      <c r="O57" s="463"/>
      <c r="P57" s="448"/>
      <c r="R57" s="458"/>
      <c r="S57" s="447"/>
      <c r="T57" s="447"/>
      <c r="U57" s="447"/>
      <c r="V57" s="450">
        <f t="shared" si="3643"/>
        <v>0</v>
      </c>
      <c r="W57" s="447"/>
      <c r="X57" s="447"/>
      <c r="Y57" s="447"/>
      <c r="Z57" s="447"/>
      <c r="AA57" s="447"/>
      <c r="AB57" s="449"/>
      <c r="AC57" s="450">
        <f t="shared" si="3644"/>
        <v>0</v>
      </c>
      <c r="AD57" s="463"/>
      <c r="AE57" s="448"/>
      <c r="AG57" s="458"/>
      <c r="AH57" s="447"/>
      <c r="AI57" s="447"/>
      <c r="AJ57" s="447"/>
      <c r="AK57" s="450">
        <f t="shared" si="3645"/>
        <v>0</v>
      </c>
      <c r="AL57" s="447"/>
      <c r="AM57" s="447"/>
      <c r="AN57" s="447"/>
      <c r="AO57" s="447"/>
      <c r="AP57" s="447"/>
      <c r="AQ57" s="449"/>
      <c r="AR57" s="450">
        <f t="shared" si="3646"/>
        <v>0</v>
      </c>
      <c r="AS57" s="463"/>
      <c r="AT57" s="448"/>
      <c r="AV57" s="458"/>
      <c r="AW57" s="447"/>
      <c r="AX57" s="447"/>
      <c r="AY57" s="447"/>
      <c r="AZ57" s="450">
        <f t="shared" si="3647"/>
        <v>0</v>
      </c>
      <c r="BA57" s="447"/>
      <c r="BB57" s="447"/>
      <c r="BC57" s="447"/>
      <c r="BD57" s="447"/>
      <c r="BE57" s="447"/>
      <c r="BF57" s="449"/>
      <c r="BG57" s="450">
        <f t="shared" si="3648"/>
        <v>0</v>
      </c>
      <c r="BH57" s="463"/>
      <c r="BI57" s="448"/>
      <c r="BK57" s="458"/>
      <c r="BL57" s="447"/>
      <c r="BM57" s="447"/>
      <c r="BN57" s="447"/>
      <c r="BO57" s="450">
        <f t="shared" si="3649"/>
        <v>0</v>
      </c>
      <c r="BP57" s="447"/>
      <c r="BQ57" s="447"/>
      <c r="BR57" s="447"/>
      <c r="BS57" s="447"/>
      <c r="BT57" s="447"/>
      <c r="BU57" s="449"/>
      <c r="BV57" s="450">
        <f t="shared" si="3650"/>
        <v>0</v>
      </c>
      <c r="BW57" s="463"/>
      <c r="BX57" s="448"/>
      <c r="BZ57" s="458"/>
      <c r="CA57" s="447"/>
      <c r="CB57" s="447"/>
      <c r="CC57" s="447"/>
      <c r="CD57" s="450">
        <f t="shared" si="3651"/>
        <v>0</v>
      </c>
      <c r="CE57" s="447"/>
      <c r="CF57" s="447"/>
      <c r="CG57" s="447"/>
      <c r="CH57" s="447"/>
      <c r="CI57" s="447"/>
      <c r="CJ57" s="449"/>
      <c r="CK57" s="450">
        <f t="shared" si="3652"/>
        <v>0</v>
      </c>
      <c r="CL57" s="463"/>
      <c r="CM57" s="448"/>
      <c r="CO57" s="458"/>
      <c r="CP57" s="447"/>
      <c r="CQ57" s="447"/>
      <c r="CR57" s="447"/>
      <c r="CS57" s="450">
        <f t="shared" si="3653"/>
        <v>0</v>
      </c>
      <c r="CT57" s="447"/>
      <c r="CU57" s="447"/>
      <c r="CV57" s="447"/>
      <c r="CW57" s="447"/>
      <c r="CX57" s="447"/>
      <c r="CY57" s="449"/>
      <c r="CZ57" s="450">
        <f t="shared" si="3654"/>
        <v>0</v>
      </c>
      <c r="DA57" s="463"/>
      <c r="DB57" s="448"/>
      <c r="DD57" s="458"/>
      <c r="DE57" s="447"/>
      <c r="DF57" s="447"/>
      <c r="DG57" s="447"/>
      <c r="DH57" s="450">
        <f t="shared" si="3655"/>
        <v>0</v>
      </c>
      <c r="DI57" s="447"/>
      <c r="DJ57" s="447"/>
      <c r="DK57" s="447"/>
      <c r="DL57" s="447"/>
      <c r="DM57" s="447"/>
      <c r="DN57" s="449"/>
      <c r="DO57" s="450">
        <f t="shared" si="3656"/>
        <v>0</v>
      </c>
      <c r="DP57" s="463"/>
      <c r="DQ57" s="448"/>
      <c r="DS57" s="458"/>
      <c r="DT57" s="447"/>
      <c r="DU57" s="447"/>
      <c r="DV57" s="447"/>
      <c r="DW57" s="450">
        <f t="shared" si="3657"/>
        <v>0</v>
      </c>
      <c r="DX57" s="447"/>
      <c r="DY57" s="447"/>
      <c r="DZ57" s="447"/>
      <c r="EA57" s="447"/>
      <c r="EB57" s="447"/>
      <c r="EC57" s="449"/>
      <c r="ED57" s="450">
        <f t="shared" si="3658"/>
        <v>0</v>
      </c>
      <c r="EE57" s="463"/>
      <c r="EF57" s="448"/>
      <c r="EH57" s="458"/>
      <c r="EI57" s="447"/>
      <c r="EJ57" s="447"/>
      <c r="EK57" s="447"/>
      <c r="EL57" s="450">
        <f t="shared" si="3659"/>
        <v>0</v>
      </c>
      <c r="EM57" s="447"/>
      <c r="EN57" s="447"/>
      <c r="EO57" s="447"/>
      <c r="EP57" s="447"/>
      <c r="EQ57" s="447"/>
      <c r="ER57" s="449"/>
      <c r="ES57" s="450">
        <f t="shared" si="3660"/>
        <v>0</v>
      </c>
      <c r="ET57" s="463"/>
      <c r="EU57" s="448"/>
      <c r="EW57" s="458"/>
      <c r="EX57" s="447"/>
      <c r="EY57" s="447"/>
      <c r="EZ57" s="447"/>
      <c r="FA57" s="450">
        <f t="shared" si="3661"/>
        <v>0</v>
      </c>
      <c r="FB57" s="447"/>
      <c r="FC57" s="447"/>
      <c r="FD57" s="447"/>
      <c r="FE57" s="447"/>
      <c r="FF57" s="447"/>
      <c r="FG57" s="449"/>
      <c r="FH57" s="450">
        <f t="shared" si="3662"/>
        <v>0</v>
      </c>
      <c r="FI57" s="463"/>
      <c r="FJ57" s="448"/>
      <c r="FL57" s="458"/>
      <c r="FM57" s="447"/>
      <c r="FN57" s="447"/>
      <c r="FO57" s="447"/>
      <c r="FP57" s="450">
        <f t="shared" si="3663"/>
        <v>0</v>
      </c>
      <c r="FQ57" s="447"/>
      <c r="FR57" s="447"/>
      <c r="FS57" s="447"/>
      <c r="FT57" s="447"/>
      <c r="FU57" s="447"/>
      <c r="FV57" s="449"/>
      <c r="FW57" s="450">
        <f t="shared" si="3664"/>
        <v>0</v>
      </c>
      <c r="FX57" s="463"/>
      <c r="FY57" s="448"/>
      <c r="GA57" s="458"/>
      <c r="GB57" s="447"/>
      <c r="GC57" s="447"/>
      <c r="GD57" s="447"/>
      <c r="GE57" s="450">
        <f t="shared" si="3665"/>
        <v>0</v>
      </c>
      <c r="GF57" s="447"/>
      <c r="GG57" s="447"/>
      <c r="GH57" s="447"/>
      <c r="GI57" s="447"/>
      <c r="GJ57" s="447"/>
      <c r="GK57" s="449"/>
      <c r="GL57" s="450">
        <f t="shared" si="3666"/>
        <v>0</v>
      </c>
      <c r="GM57" s="463"/>
      <c r="GN57" s="448"/>
      <c r="GP57" s="458"/>
      <c r="GQ57" s="447"/>
      <c r="GR57" s="447"/>
      <c r="GS57" s="447"/>
      <c r="GT57" s="450">
        <f t="shared" si="3667"/>
        <v>0</v>
      </c>
      <c r="GU57" s="447"/>
      <c r="GV57" s="447"/>
      <c r="GW57" s="447"/>
      <c r="GX57" s="447"/>
      <c r="GY57" s="447"/>
      <c r="GZ57" s="449"/>
      <c r="HA57" s="450">
        <f t="shared" si="3668"/>
        <v>0</v>
      </c>
      <c r="HB57" s="463"/>
      <c r="HC57" s="448"/>
      <c r="HE57" s="458"/>
      <c r="HF57" s="447"/>
      <c r="HG57" s="447"/>
      <c r="HH57" s="447"/>
      <c r="HI57" s="450">
        <f t="shared" si="3669"/>
        <v>0</v>
      </c>
      <c r="HJ57" s="447"/>
      <c r="HK57" s="447"/>
      <c r="HL57" s="447"/>
      <c r="HM57" s="447"/>
      <c r="HN57" s="447"/>
      <c r="HO57" s="449"/>
      <c r="HP57" s="450">
        <f t="shared" si="3670"/>
        <v>0</v>
      </c>
      <c r="HQ57" s="463"/>
      <c r="HR57" s="448"/>
      <c r="HT57" s="458"/>
      <c r="HU57" s="447"/>
      <c r="HV57" s="447"/>
      <c r="HW57" s="447"/>
      <c r="HX57" s="450">
        <f t="shared" si="3671"/>
        <v>0</v>
      </c>
      <c r="HY57" s="447"/>
      <c r="HZ57" s="447"/>
      <c r="IA57" s="447"/>
      <c r="IB57" s="447"/>
      <c r="IC57" s="447"/>
      <c r="ID57" s="449"/>
      <c r="IE57" s="450">
        <f t="shared" si="3672"/>
        <v>0</v>
      </c>
      <c r="IF57" s="463"/>
      <c r="IG57" s="448"/>
      <c r="II57" s="458"/>
      <c r="IJ57" s="447"/>
      <c r="IK57" s="447"/>
      <c r="IL57" s="447"/>
      <c r="IM57" s="450">
        <f t="shared" si="3673"/>
        <v>0</v>
      </c>
      <c r="IN57" s="447"/>
      <c r="IO57" s="447"/>
      <c r="IP57" s="447"/>
      <c r="IQ57" s="447"/>
      <c r="IR57" s="447"/>
      <c r="IS57" s="449"/>
      <c r="IT57" s="450">
        <f t="shared" si="3674"/>
        <v>0</v>
      </c>
      <c r="IU57" s="463"/>
      <c r="IV57" s="448"/>
      <c r="IX57" s="458"/>
      <c r="IY57" s="447"/>
      <c r="IZ57" s="447"/>
      <c r="JA57" s="447"/>
      <c r="JB57" s="450">
        <f t="shared" si="3675"/>
        <v>0</v>
      </c>
      <c r="JC57" s="447"/>
      <c r="JD57" s="447"/>
      <c r="JE57" s="447"/>
      <c r="JF57" s="447"/>
      <c r="JG57" s="447"/>
      <c r="JH57" s="449"/>
      <c r="JI57" s="450">
        <f t="shared" si="3676"/>
        <v>0</v>
      </c>
      <c r="JJ57" s="463"/>
      <c r="JK57" s="448"/>
      <c r="JM57" s="458"/>
      <c r="JN57" s="447"/>
      <c r="JO57" s="447"/>
      <c r="JP57" s="447"/>
      <c r="JQ57" s="450">
        <f t="shared" si="3677"/>
        <v>0</v>
      </c>
      <c r="JR57" s="447"/>
      <c r="JS57" s="447"/>
      <c r="JT57" s="447"/>
      <c r="JU57" s="447"/>
      <c r="JV57" s="447"/>
      <c r="JW57" s="449"/>
      <c r="JX57" s="450">
        <f t="shared" si="3678"/>
        <v>0</v>
      </c>
      <c r="JY57" s="463"/>
      <c r="JZ57" s="448"/>
      <c r="KB57" s="458"/>
      <c r="KC57" s="447"/>
      <c r="KD57" s="447"/>
      <c r="KE57" s="447"/>
      <c r="KF57" s="450">
        <f t="shared" si="3679"/>
        <v>0</v>
      </c>
      <c r="KG57" s="447"/>
      <c r="KH57" s="447"/>
      <c r="KI57" s="447"/>
      <c r="KJ57" s="447"/>
      <c r="KK57" s="447"/>
      <c r="KL57" s="449"/>
      <c r="KM57" s="450">
        <f t="shared" si="3680"/>
        <v>0</v>
      </c>
      <c r="KN57" s="463"/>
      <c r="KO57" s="448"/>
      <c r="KQ57" s="458"/>
      <c r="KR57" s="447"/>
      <c r="KS57" s="447"/>
      <c r="KT57" s="447"/>
      <c r="KU57" s="450">
        <f t="shared" si="3681"/>
        <v>0</v>
      </c>
      <c r="KV57" s="447"/>
      <c r="KW57" s="447"/>
      <c r="KX57" s="447"/>
      <c r="KY57" s="447"/>
      <c r="KZ57" s="447"/>
      <c r="LA57" s="449"/>
      <c r="LB57" s="450">
        <f t="shared" si="3682"/>
        <v>0</v>
      </c>
      <c r="LC57" s="463"/>
      <c r="LD57" s="448"/>
      <c r="LF57" s="458"/>
      <c r="LG57" s="447"/>
      <c r="LH57" s="447"/>
      <c r="LI57" s="447"/>
      <c r="LJ57" s="450">
        <f t="shared" si="3683"/>
        <v>0</v>
      </c>
      <c r="LK57" s="447"/>
      <c r="LL57" s="447"/>
      <c r="LM57" s="447"/>
      <c r="LN57" s="447"/>
      <c r="LO57" s="447"/>
      <c r="LP57" s="449"/>
      <c r="LQ57" s="450">
        <f t="shared" si="3684"/>
        <v>0</v>
      </c>
      <c r="LR57" s="463"/>
      <c r="LS57" s="448"/>
      <c r="LU57" s="458"/>
      <c r="LV57" s="447"/>
      <c r="LW57" s="447"/>
      <c r="LX57" s="447"/>
      <c r="LY57" s="450">
        <f t="shared" si="3685"/>
        <v>0</v>
      </c>
      <c r="LZ57" s="447"/>
      <c r="MA57" s="447"/>
      <c r="MB57" s="447"/>
      <c r="MC57" s="447"/>
      <c r="MD57" s="447"/>
      <c r="ME57" s="449"/>
      <c r="MF57" s="450">
        <f t="shared" si="3686"/>
        <v>0</v>
      </c>
      <c r="MG57" s="463"/>
      <c r="MH57" s="448"/>
      <c r="MJ57" s="458"/>
      <c r="MK57" s="447"/>
      <c r="ML57" s="447"/>
      <c r="MM57" s="447"/>
      <c r="MN57" s="450">
        <f t="shared" si="3687"/>
        <v>0</v>
      </c>
      <c r="MO57" s="447"/>
      <c r="MP57" s="447"/>
      <c r="MQ57" s="447"/>
      <c r="MR57" s="447"/>
      <c r="MS57" s="447"/>
      <c r="MT57" s="449"/>
      <c r="MU57" s="450">
        <f t="shared" si="3688"/>
        <v>0</v>
      </c>
      <c r="MV57" s="463"/>
      <c r="MW57" s="448"/>
      <c r="MY57" s="458"/>
      <c r="MZ57" s="447"/>
      <c r="NA57" s="447"/>
      <c r="NB57" s="447"/>
      <c r="NC57" s="450">
        <f t="shared" si="3689"/>
        <v>0</v>
      </c>
      <c r="ND57" s="447"/>
      <c r="NE57" s="447"/>
      <c r="NF57" s="447"/>
      <c r="NG57" s="447"/>
      <c r="NH57" s="447"/>
      <c r="NI57" s="449"/>
      <c r="NJ57" s="450">
        <f t="shared" si="3690"/>
        <v>0</v>
      </c>
      <c r="NK57" s="463"/>
      <c r="NL57" s="448"/>
      <c r="NN57" s="458"/>
      <c r="NO57" s="447"/>
      <c r="NP57" s="447"/>
      <c r="NQ57" s="447"/>
      <c r="NR57" s="450">
        <f t="shared" si="3691"/>
        <v>0</v>
      </c>
      <c r="NS57" s="447"/>
      <c r="NT57" s="447"/>
      <c r="NU57" s="447"/>
      <c r="NV57" s="447"/>
      <c r="NW57" s="447"/>
      <c r="NX57" s="449"/>
      <c r="NY57" s="450">
        <f t="shared" si="3692"/>
        <v>0</v>
      </c>
      <c r="NZ57" s="463"/>
      <c r="OA57" s="448"/>
      <c r="OC57" s="458"/>
      <c r="OD57" s="447"/>
      <c r="OE57" s="447"/>
      <c r="OF57" s="447"/>
      <c r="OG57" s="450">
        <f t="shared" si="3693"/>
        <v>0</v>
      </c>
      <c r="OH57" s="447"/>
      <c r="OI57" s="447"/>
      <c r="OJ57" s="447"/>
      <c r="OK57" s="447"/>
      <c r="OL57" s="447"/>
      <c r="OM57" s="449"/>
      <c r="ON57" s="450">
        <f t="shared" si="3694"/>
        <v>0</v>
      </c>
      <c r="OO57" s="463"/>
      <c r="OP57" s="448"/>
      <c r="OR57" s="458"/>
      <c r="OS57" s="447"/>
      <c r="OT57" s="447"/>
      <c r="OU57" s="447"/>
      <c r="OV57" s="450">
        <f t="shared" si="3695"/>
        <v>0</v>
      </c>
      <c r="OW57" s="447"/>
      <c r="OX57" s="447"/>
      <c r="OY57" s="447"/>
      <c r="OZ57" s="447"/>
      <c r="PA57" s="447"/>
      <c r="PB57" s="449"/>
      <c r="PC57" s="450">
        <f t="shared" si="3696"/>
        <v>0</v>
      </c>
      <c r="PD57" s="463"/>
      <c r="PE57" s="448"/>
      <c r="PG57" s="458"/>
      <c r="PH57" s="447"/>
      <c r="PI57" s="447"/>
      <c r="PJ57" s="447"/>
      <c r="PK57" s="450">
        <f t="shared" si="3697"/>
        <v>0</v>
      </c>
      <c r="PL57" s="447"/>
      <c r="PM57" s="447"/>
      <c r="PN57" s="447"/>
      <c r="PO57" s="447"/>
      <c r="PP57" s="447"/>
      <c r="PQ57" s="449"/>
      <c r="PR57" s="450">
        <f t="shared" si="3698"/>
        <v>0</v>
      </c>
      <c r="PS57" s="463"/>
      <c r="PT57" s="448"/>
      <c r="PV57" s="458"/>
      <c r="PW57" s="447"/>
      <c r="PX57" s="447"/>
      <c r="PY57" s="447"/>
      <c r="PZ57" s="450">
        <f t="shared" si="3699"/>
        <v>0</v>
      </c>
      <c r="QA57" s="447"/>
      <c r="QB57" s="447"/>
      <c r="QC57" s="447"/>
      <c r="QD57" s="447"/>
      <c r="QE57" s="447"/>
      <c r="QF57" s="449"/>
      <c r="QG57" s="450">
        <f t="shared" si="3700"/>
        <v>0</v>
      </c>
      <c r="QH57" s="463"/>
      <c r="QI57" s="448"/>
      <c r="QK57" s="458"/>
      <c r="QL57" s="447"/>
      <c r="QM57" s="447"/>
      <c r="QN57" s="447"/>
      <c r="QO57" s="450">
        <f t="shared" si="3701"/>
        <v>0</v>
      </c>
      <c r="QP57" s="447"/>
      <c r="QQ57" s="447"/>
      <c r="QR57" s="447"/>
      <c r="QS57" s="447"/>
      <c r="QT57" s="447"/>
      <c r="QU57" s="449"/>
      <c r="QV57" s="450">
        <f t="shared" si="3702"/>
        <v>0</v>
      </c>
      <c r="QW57" s="463"/>
      <c r="QX57" s="448"/>
      <c r="QZ57" s="458"/>
      <c r="RA57" s="447"/>
      <c r="RB57" s="447"/>
      <c r="RC57" s="447"/>
      <c r="RD57" s="450">
        <f t="shared" si="3703"/>
        <v>0</v>
      </c>
      <c r="RE57" s="447"/>
      <c r="RF57" s="447"/>
      <c r="RG57" s="447"/>
      <c r="RH57" s="447"/>
      <c r="RI57" s="447"/>
      <c r="RJ57" s="449"/>
      <c r="RK57" s="450">
        <f t="shared" si="3704"/>
        <v>0</v>
      </c>
      <c r="RL57" s="463"/>
      <c r="RM57" s="448"/>
      <c r="RO57" s="458"/>
      <c r="RP57" s="447"/>
      <c r="RQ57" s="447"/>
      <c r="RR57" s="447"/>
      <c r="RS57" s="450">
        <f t="shared" si="3705"/>
        <v>0</v>
      </c>
      <c r="RT57" s="447"/>
      <c r="RU57" s="447"/>
      <c r="RV57" s="447"/>
      <c r="RW57" s="447"/>
      <c r="RX57" s="447"/>
      <c r="RY57" s="449"/>
      <c r="RZ57" s="450">
        <f t="shared" si="3706"/>
        <v>0</v>
      </c>
      <c r="SA57" s="463"/>
      <c r="SB57" s="448"/>
      <c r="SD57" s="458"/>
      <c r="SE57" s="447"/>
      <c r="SF57" s="447"/>
      <c r="SG57" s="447"/>
      <c r="SH57" s="450">
        <f t="shared" si="3707"/>
        <v>0</v>
      </c>
      <c r="SI57" s="447"/>
      <c r="SJ57" s="447"/>
      <c r="SK57" s="447"/>
      <c r="SL57" s="447"/>
      <c r="SM57" s="447"/>
      <c r="SN57" s="449"/>
      <c r="SO57" s="450">
        <f t="shared" si="3708"/>
        <v>0</v>
      </c>
      <c r="SP57" s="463"/>
      <c r="SQ57" s="448"/>
      <c r="SS57" s="458"/>
      <c r="ST57" s="447"/>
      <c r="SU57" s="447"/>
      <c r="SV57" s="447"/>
      <c r="SW57" s="450">
        <f t="shared" si="3709"/>
        <v>0</v>
      </c>
      <c r="SX57" s="447"/>
      <c r="SY57" s="447"/>
      <c r="SZ57" s="447"/>
      <c r="TA57" s="447"/>
      <c r="TB57" s="447"/>
      <c r="TC57" s="449"/>
      <c r="TD57" s="450">
        <f t="shared" si="3710"/>
        <v>0</v>
      </c>
      <c r="TE57" s="463"/>
      <c r="TF57" s="448"/>
      <c r="TH57" s="458"/>
      <c r="TI57" s="447"/>
      <c r="TJ57" s="447"/>
      <c r="TK57" s="447"/>
      <c r="TL57" s="450">
        <f t="shared" si="3711"/>
        <v>0</v>
      </c>
      <c r="TM57" s="447"/>
      <c r="TN57" s="447"/>
      <c r="TO57" s="447"/>
      <c r="TP57" s="447"/>
      <c r="TQ57" s="447"/>
      <c r="TR57" s="449"/>
      <c r="TS57" s="450">
        <f t="shared" si="3712"/>
        <v>0</v>
      </c>
      <c r="TT57" s="463"/>
      <c r="TU57" s="448"/>
      <c r="TW57" s="458"/>
      <c r="TX57" s="447"/>
      <c r="TY57" s="447"/>
      <c r="TZ57" s="447"/>
      <c r="UA57" s="450">
        <f t="shared" si="3713"/>
        <v>0</v>
      </c>
      <c r="UB57" s="447"/>
      <c r="UC57" s="447"/>
      <c r="UD57" s="447"/>
      <c r="UE57" s="447"/>
      <c r="UF57" s="447"/>
      <c r="UG57" s="449"/>
      <c r="UH57" s="450">
        <f t="shared" si="3714"/>
        <v>0</v>
      </c>
      <c r="UI57" s="463"/>
      <c r="UJ57" s="448"/>
      <c r="UL57" s="458"/>
      <c r="UM57" s="447"/>
      <c r="UN57" s="447"/>
      <c r="UO57" s="447"/>
      <c r="UP57" s="450">
        <f t="shared" si="3715"/>
        <v>0</v>
      </c>
      <c r="UQ57" s="447"/>
      <c r="UR57" s="447"/>
      <c r="US57" s="447"/>
      <c r="UT57" s="447"/>
      <c r="UU57" s="447"/>
      <c r="UV57" s="449"/>
      <c r="UW57" s="450">
        <f t="shared" si="3716"/>
        <v>0</v>
      </c>
      <c r="UX57" s="463"/>
      <c r="UY57" s="448"/>
      <c r="VA57" s="458"/>
      <c r="VB57" s="447"/>
      <c r="VC57" s="447"/>
      <c r="VD57" s="447"/>
      <c r="VE57" s="450">
        <f t="shared" si="3717"/>
        <v>0</v>
      </c>
      <c r="VF57" s="447"/>
      <c r="VG57" s="447"/>
      <c r="VH57" s="447"/>
      <c r="VI57" s="447"/>
      <c r="VJ57" s="447"/>
      <c r="VK57" s="449"/>
      <c r="VL57" s="450">
        <f t="shared" si="3718"/>
        <v>0</v>
      </c>
      <c r="VM57" s="463"/>
      <c r="VN57" s="448"/>
      <c r="VP57" s="458"/>
      <c r="VQ57" s="447"/>
      <c r="VR57" s="447"/>
      <c r="VS57" s="447"/>
      <c r="VT57" s="450">
        <f t="shared" si="3719"/>
        <v>0</v>
      </c>
      <c r="VU57" s="447"/>
      <c r="VV57" s="447"/>
      <c r="VW57" s="447"/>
      <c r="VX57" s="447"/>
      <c r="VY57" s="447"/>
      <c r="VZ57" s="449"/>
      <c r="WA57" s="450">
        <f t="shared" si="3720"/>
        <v>0</v>
      </c>
      <c r="WB57" s="463"/>
      <c r="WC57" s="448"/>
      <c r="WE57" s="458"/>
      <c r="WF57" s="447"/>
      <c r="WG57" s="447"/>
      <c r="WH57" s="447"/>
      <c r="WI57" s="450">
        <f t="shared" si="3721"/>
        <v>0</v>
      </c>
      <c r="WJ57" s="447"/>
      <c r="WK57" s="447"/>
      <c r="WL57" s="447"/>
      <c r="WM57" s="447"/>
      <c r="WN57" s="447"/>
      <c r="WO57" s="449"/>
      <c r="WP57" s="450">
        <f t="shared" si="3722"/>
        <v>0</v>
      </c>
      <c r="WQ57" s="463"/>
      <c r="WR57" s="448"/>
      <c r="WT57" s="458"/>
      <c r="WU57" s="447"/>
      <c r="WV57" s="447"/>
      <c r="WW57" s="447"/>
      <c r="WX57" s="450">
        <f t="shared" si="3723"/>
        <v>0</v>
      </c>
      <c r="WY57" s="447"/>
      <c r="WZ57" s="447"/>
      <c r="XA57" s="447"/>
      <c r="XB57" s="447"/>
      <c r="XC57" s="447"/>
      <c r="XD57" s="449"/>
      <c r="XE57" s="450">
        <f t="shared" si="3724"/>
        <v>0</v>
      </c>
      <c r="XF57" s="463"/>
      <c r="XG57" s="448"/>
      <c r="XI57" s="458"/>
      <c r="XJ57" s="447"/>
      <c r="XK57" s="447"/>
      <c r="XL57" s="447"/>
      <c r="XM57" s="450">
        <f t="shared" si="3725"/>
        <v>0</v>
      </c>
      <c r="XN57" s="447"/>
      <c r="XO57" s="447"/>
      <c r="XP57" s="447"/>
      <c r="XQ57" s="447"/>
      <c r="XR57" s="447"/>
      <c r="XS57" s="449"/>
      <c r="XT57" s="450">
        <f t="shared" si="3726"/>
        <v>0</v>
      </c>
      <c r="XU57" s="463"/>
      <c r="XV57" s="448"/>
      <c r="XX57" s="458"/>
      <c r="XY57" s="447"/>
      <c r="XZ57" s="447"/>
      <c r="YA57" s="447"/>
      <c r="YB57" s="450">
        <f t="shared" si="3727"/>
        <v>0</v>
      </c>
      <c r="YC57" s="447"/>
      <c r="YD57" s="447"/>
      <c r="YE57" s="447"/>
      <c r="YF57" s="447"/>
      <c r="YG57" s="447"/>
      <c r="YH57" s="449"/>
      <c r="YI57" s="450">
        <f t="shared" si="3728"/>
        <v>0</v>
      </c>
      <c r="YJ57" s="463"/>
      <c r="YK57" s="448"/>
      <c r="YM57" s="458"/>
      <c r="YN57" s="447"/>
      <c r="YO57" s="447"/>
      <c r="YP57" s="447"/>
      <c r="YQ57" s="450">
        <f t="shared" si="3729"/>
        <v>0</v>
      </c>
      <c r="YR57" s="447"/>
      <c r="YS57" s="447"/>
      <c r="YT57" s="447"/>
      <c r="YU57" s="447"/>
      <c r="YV57" s="447"/>
      <c r="YW57" s="449"/>
      <c r="YX57" s="450">
        <f t="shared" si="3730"/>
        <v>0</v>
      </c>
      <c r="YY57" s="463"/>
      <c r="YZ57" s="448"/>
      <c r="ZB57" s="458"/>
      <c r="ZC57" s="447"/>
      <c r="ZD57" s="447"/>
      <c r="ZE57" s="447"/>
      <c r="ZF57" s="450">
        <f t="shared" si="3731"/>
        <v>0</v>
      </c>
      <c r="ZG57" s="447"/>
      <c r="ZH57" s="447"/>
      <c r="ZI57" s="447"/>
      <c r="ZJ57" s="447"/>
      <c r="ZK57" s="447"/>
      <c r="ZL57" s="449"/>
      <c r="ZM57" s="450">
        <f t="shared" si="3732"/>
        <v>0</v>
      </c>
      <c r="ZN57" s="463"/>
      <c r="ZO57" s="448"/>
      <c r="ZQ57" s="458"/>
      <c r="ZR57" s="447"/>
      <c r="ZS57" s="447"/>
      <c r="ZT57" s="447"/>
      <c r="ZU57" s="450">
        <f t="shared" si="3733"/>
        <v>0</v>
      </c>
      <c r="ZV57" s="447"/>
      <c r="ZW57" s="447"/>
      <c r="ZX57" s="447"/>
      <c r="ZY57" s="447"/>
      <c r="ZZ57" s="447"/>
      <c r="AAA57" s="449"/>
      <c r="AAB57" s="450">
        <f t="shared" si="3734"/>
        <v>0</v>
      </c>
      <c r="AAC57" s="463"/>
      <c r="AAD57" s="448"/>
      <c r="AAF57" s="458"/>
      <c r="AAG57" s="447"/>
      <c r="AAH57" s="447"/>
      <c r="AAI57" s="447"/>
      <c r="AAJ57" s="450">
        <f t="shared" si="3735"/>
        <v>0</v>
      </c>
      <c r="AAK57" s="447"/>
      <c r="AAL57" s="447"/>
      <c r="AAM57" s="447"/>
      <c r="AAN57" s="447"/>
      <c r="AAO57" s="447"/>
      <c r="AAP57" s="449"/>
      <c r="AAQ57" s="450">
        <f t="shared" si="3736"/>
        <v>0</v>
      </c>
      <c r="AAR57" s="463"/>
      <c r="AAS57" s="448"/>
      <c r="AAU57" s="458"/>
      <c r="AAV57" s="447"/>
      <c r="AAW57" s="447"/>
      <c r="AAX57" s="447"/>
      <c r="AAY57" s="450">
        <f t="shared" si="3737"/>
        <v>0</v>
      </c>
      <c r="AAZ57" s="447"/>
      <c r="ABA57" s="447"/>
      <c r="ABB57" s="447"/>
      <c r="ABC57" s="447"/>
      <c r="ABD57" s="447"/>
      <c r="ABE57" s="449"/>
      <c r="ABF57" s="450">
        <f t="shared" si="3738"/>
        <v>0</v>
      </c>
      <c r="ABG57" s="463"/>
      <c r="ABH57" s="448"/>
      <c r="ABJ57" s="458"/>
      <c r="ABK57" s="447"/>
      <c r="ABL57" s="447"/>
      <c r="ABM57" s="447"/>
      <c r="ABN57" s="450">
        <f t="shared" si="3739"/>
        <v>0</v>
      </c>
      <c r="ABO57" s="447"/>
      <c r="ABP57" s="447"/>
      <c r="ABQ57" s="447"/>
      <c r="ABR57" s="447"/>
      <c r="ABS57" s="447"/>
      <c r="ABT57" s="449"/>
      <c r="ABU57" s="450">
        <f t="shared" si="3740"/>
        <v>0</v>
      </c>
      <c r="ABV57" s="463"/>
      <c r="ABW57" s="448"/>
      <c r="ABY57" s="458"/>
      <c r="ABZ57" s="447"/>
      <c r="ACA57" s="447"/>
      <c r="ACB57" s="447"/>
      <c r="ACC57" s="450">
        <f t="shared" si="3741"/>
        <v>0</v>
      </c>
      <c r="ACD57" s="447"/>
      <c r="ACE57" s="447"/>
      <c r="ACF57" s="447"/>
      <c r="ACG57" s="447"/>
      <c r="ACH57" s="447"/>
      <c r="ACI57" s="449"/>
      <c r="ACJ57" s="450">
        <f t="shared" si="3742"/>
        <v>0</v>
      </c>
      <c r="ACK57" s="463"/>
      <c r="ACL57" s="448"/>
      <c r="ACN57" s="458"/>
      <c r="ACO57" s="447"/>
      <c r="ACP57" s="447"/>
      <c r="ACQ57" s="447"/>
      <c r="ACR57" s="450">
        <f t="shared" si="3743"/>
        <v>0</v>
      </c>
      <c r="ACS57" s="447"/>
      <c r="ACT57" s="447"/>
      <c r="ACU57" s="447"/>
      <c r="ACV57" s="447"/>
      <c r="ACW57" s="447"/>
      <c r="ACX57" s="449"/>
      <c r="ACY57" s="450">
        <f t="shared" si="3744"/>
        <v>0</v>
      </c>
      <c r="ACZ57" s="463"/>
      <c r="ADA57" s="448"/>
      <c r="ADC57" s="458"/>
      <c r="ADD57" s="447"/>
      <c r="ADE57" s="447"/>
      <c r="ADF57" s="447"/>
      <c r="ADG57" s="450">
        <f t="shared" si="3745"/>
        <v>0</v>
      </c>
      <c r="ADH57" s="447"/>
      <c r="ADI57" s="447"/>
      <c r="ADJ57" s="447"/>
      <c r="ADK57" s="447"/>
      <c r="ADL57" s="447"/>
      <c r="ADM57" s="449"/>
      <c r="ADN57" s="450">
        <f t="shared" si="3746"/>
        <v>0</v>
      </c>
      <c r="ADO57" s="463"/>
      <c r="ADP57" s="448"/>
      <c r="ADR57" s="458"/>
      <c r="ADS57" s="447"/>
      <c r="ADT57" s="447"/>
      <c r="ADU57" s="447"/>
      <c r="ADV57" s="450">
        <f t="shared" si="3747"/>
        <v>0</v>
      </c>
      <c r="ADW57" s="447"/>
      <c r="ADX57" s="447"/>
      <c r="ADY57" s="447"/>
      <c r="ADZ57" s="447"/>
      <c r="AEA57" s="447"/>
      <c r="AEB57" s="449"/>
      <c r="AEC57" s="450">
        <f t="shared" si="3748"/>
        <v>0</v>
      </c>
      <c r="AED57" s="463"/>
      <c r="AEE57" s="448"/>
      <c r="AEG57" s="458"/>
      <c r="AEH57" s="447"/>
      <c r="AEI57" s="447"/>
      <c r="AEJ57" s="447"/>
      <c r="AEK57" s="450">
        <f t="shared" si="3749"/>
        <v>0</v>
      </c>
      <c r="AEL57" s="447"/>
      <c r="AEM57" s="447"/>
      <c r="AEN57" s="447"/>
      <c r="AEO57" s="447"/>
      <c r="AEP57" s="447"/>
      <c r="AEQ57" s="449"/>
      <c r="AER57" s="450">
        <f t="shared" si="3750"/>
        <v>0</v>
      </c>
      <c r="AES57" s="463"/>
      <c r="AET57" s="448"/>
      <c r="AEV57" s="458"/>
      <c r="AEW57" s="447"/>
      <c r="AEX57" s="447"/>
      <c r="AEY57" s="447"/>
      <c r="AEZ57" s="450">
        <f t="shared" si="3751"/>
        <v>0</v>
      </c>
      <c r="AFA57" s="447"/>
      <c r="AFB57" s="447"/>
      <c r="AFC57" s="447"/>
      <c r="AFD57" s="447"/>
      <c r="AFE57" s="447"/>
      <c r="AFF57" s="449"/>
      <c r="AFG57" s="450">
        <f t="shared" si="3752"/>
        <v>0</v>
      </c>
      <c r="AFH57" s="463"/>
      <c r="AFI57" s="448"/>
      <c r="AFK57" s="458"/>
      <c r="AFL57" s="447"/>
      <c r="AFM57" s="447"/>
      <c r="AFN57" s="447"/>
      <c r="AFO57" s="450">
        <f t="shared" si="3753"/>
        <v>0</v>
      </c>
      <c r="AFP57" s="447"/>
      <c r="AFQ57" s="447"/>
      <c r="AFR57" s="447"/>
      <c r="AFS57" s="447"/>
      <c r="AFT57" s="447"/>
      <c r="AFU57" s="449"/>
      <c r="AFV57" s="450">
        <f t="shared" si="3754"/>
        <v>0</v>
      </c>
      <c r="AFW57" s="463"/>
      <c r="AFX57" s="448"/>
      <c r="AFZ57" s="458"/>
      <c r="AGA57" s="447"/>
      <c r="AGB57" s="447"/>
      <c r="AGC57" s="447"/>
      <c r="AGD57" s="450">
        <f t="shared" si="3755"/>
        <v>0</v>
      </c>
      <c r="AGE57" s="447"/>
      <c r="AGF57" s="447"/>
      <c r="AGG57" s="447"/>
      <c r="AGH57" s="447"/>
      <c r="AGI57" s="447"/>
      <c r="AGJ57" s="449"/>
      <c r="AGK57" s="450">
        <f t="shared" si="3756"/>
        <v>0</v>
      </c>
      <c r="AGL57" s="463"/>
      <c r="AGM57" s="448"/>
      <c r="AGO57" s="458"/>
      <c r="AGP57" s="447"/>
      <c r="AGQ57" s="447"/>
      <c r="AGR57" s="447"/>
      <c r="AGS57" s="450">
        <f t="shared" si="3757"/>
        <v>0</v>
      </c>
      <c r="AGT57" s="447"/>
      <c r="AGU57" s="447"/>
      <c r="AGV57" s="447"/>
      <c r="AGW57" s="447"/>
      <c r="AGX57" s="447"/>
      <c r="AGY57" s="449"/>
      <c r="AGZ57" s="450">
        <f t="shared" si="3758"/>
        <v>0</v>
      </c>
      <c r="AHA57" s="463"/>
      <c r="AHB57" s="448"/>
      <c r="AHD57" s="458"/>
      <c r="AHE57" s="447"/>
      <c r="AHF57" s="447"/>
      <c r="AHG57" s="447"/>
      <c r="AHH57" s="450">
        <f t="shared" si="3759"/>
        <v>0</v>
      </c>
      <c r="AHI57" s="447"/>
      <c r="AHJ57" s="447"/>
      <c r="AHK57" s="447"/>
      <c r="AHL57" s="447"/>
      <c r="AHM57" s="447"/>
      <c r="AHN57" s="449"/>
      <c r="AHO57" s="450">
        <f t="shared" si="3760"/>
        <v>0</v>
      </c>
      <c r="AHP57" s="463"/>
      <c r="AHQ57" s="448"/>
      <c r="AHS57" s="458"/>
      <c r="AHT57" s="447"/>
      <c r="AHU57" s="447"/>
      <c r="AHV57" s="447"/>
      <c r="AHW57" s="450">
        <f t="shared" si="3761"/>
        <v>0</v>
      </c>
      <c r="AHX57" s="447"/>
      <c r="AHY57" s="447"/>
      <c r="AHZ57" s="447"/>
      <c r="AIA57" s="447"/>
      <c r="AIB57" s="447"/>
      <c r="AIC57" s="449"/>
      <c r="AID57" s="450">
        <f t="shared" si="3762"/>
        <v>0</v>
      </c>
      <c r="AIE57" s="463"/>
      <c r="AIF57" s="448"/>
      <c r="AIH57" s="458"/>
      <c r="AII57" s="447"/>
      <c r="AIJ57" s="447"/>
      <c r="AIK57" s="447"/>
      <c r="AIL57" s="450">
        <f t="shared" si="3763"/>
        <v>0</v>
      </c>
      <c r="AIM57" s="447"/>
      <c r="AIN57" s="447"/>
      <c r="AIO57" s="447"/>
      <c r="AIP57" s="447"/>
      <c r="AIQ57" s="447"/>
      <c r="AIR57" s="449"/>
      <c r="AIS57" s="450">
        <f t="shared" si="3764"/>
        <v>0</v>
      </c>
      <c r="AIT57" s="463"/>
      <c r="AIU57" s="448"/>
      <c r="AIW57" s="458"/>
      <c r="AIX57" s="447"/>
      <c r="AIY57" s="447"/>
      <c r="AIZ57" s="447"/>
      <c r="AJA57" s="450">
        <f t="shared" si="3765"/>
        <v>0</v>
      </c>
      <c r="AJB57" s="447"/>
      <c r="AJC57" s="447"/>
      <c r="AJD57" s="447"/>
      <c r="AJE57" s="447"/>
      <c r="AJF57" s="447"/>
      <c r="AJG57" s="449"/>
      <c r="AJH57" s="450">
        <f t="shared" si="3766"/>
        <v>0</v>
      </c>
      <c r="AJI57" s="463"/>
      <c r="AJJ57" s="448"/>
      <c r="AJL57" s="458"/>
      <c r="AJM57" s="447"/>
      <c r="AJN57" s="447"/>
      <c r="AJO57" s="447"/>
      <c r="AJP57" s="450">
        <f t="shared" si="3767"/>
        <v>0</v>
      </c>
      <c r="AJQ57" s="447"/>
      <c r="AJR57" s="447"/>
      <c r="AJS57" s="447"/>
      <c r="AJT57" s="447"/>
      <c r="AJU57" s="447"/>
      <c r="AJV57" s="449"/>
      <c r="AJW57" s="450">
        <f t="shared" si="3768"/>
        <v>0</v>
      </c>
      <c r="AJX57" s="463"/>
      <c r="AJY57" s="448"/>
      <c r="AKA57" s="458"/>
      <c r="AKB57" s="447"/>
      <c r="AKC57" s="447"/>
      <c r="AKD57" s="447"/>
      <c r="AKE57" s="450">
        <f t="shared" si="3769"/>
        <v>0</v>
      </c>
      <c r="AKF57" s="447"/>
      <c r="AKG57" s="447"/>
      <c r="AKH57" s="447"/>
      <c r="AKI57" s="447"/>
      <c r="AKJ57" s="447"/>
      <c r="AKK57" s="449"/>
      <c r="AKL57" s="450">
        <f t="shared" si="3770"/>
        <v>0</v>
      </c>
      <c r="AKM57" s="463"/>
      <c r="AKN57" s="448"/>
      <c r="AKP57" s="458"/>
      <c r="AKQ57" s="447"/>
      <c r="AKR57" s="447"/>
      <c r="AKS57" s="447"/>
      <c r="AKT57" s="450">
        <f t="shared" si="3771"/>
        <v>0</v>
      </c>
      <c r="AKU57" s="447"/>
      <c r="AKV57" s="447"/>
      <c r="AKW57" s="447"/>
      <c r="AKX57" s="447"/>
      <c r="AKY57" s="447"/>
      <c r="AKZ57" s="449"/>
      <c r="ALA57" s="450">
        <f t="shared" si="3772"/>
        <v>0</v>
      </c>
      <c r="ALB57" s="463"/>
      <c r="ALC57" s="448"/>
      <c r="ALE57" s="458"/>
      <c r="ALF57" s="447"/>
      <c r="ALG57" s="447"/>
      <c r="ALH57" s="447"/>
      <c r="ALI57" s="450">
        <f t="shared" si="3773"/>
        <v>0</v>
      </c>
      <c r="ALJ57" s="447"/>
      <c r="ALK57" s="447"/>
      <c r="ALL57" s="447"/>
      <c r="ALM57" s="447"/>
      <c r="ALN57" s="447"/>
      <c r="ALO57" s="449"/>
      <c r="ALP57" s="450">
        <f t="shared" si="3774"/>
        <v>0</v>
      </c>
      <c r="ALQ57" s="463"/>
      <c r="ALR57" s="448"/>
      <c r="ALT57" s="458"/>
      <c r="ALU57" s="447"/>
      <c r="ALV57" s="447"/>
      <c r="ALW57" s="447"/>
      <c r="ALX57" s="450">
        <f t="shared" si="3775"/>
        <v>0</v>
      </c>
      <c r="ALY57" s="447"/>
      <c r="ALZ57" s="447"/>
      <c r="AMA57" s="447"/>
      <c r="AMB57" s="447"/>
      <c r="AMC57" s="447"/>
      <c r="AMD57" s="449"/>
      <c r="AME57" s="450">
        <f t="shared" si="3776"/>
        <v>0</v>
      </c>
      <c r="AMF57" s="463"/>
      <c r="AMG57" s="448"/>
      <c r="AMI57" s="458"/>
      <c r="AMJ57" s="447"/>
      <c r="AMK57" s="447"/>
      <c r="AML57" s="447"/>
      <c r="AMM57" s="450">
        <f t="shared" si="3777"/>
        <v>0</v>
      </c>
      <c r="AMN57" s="447"/>
      <c r="AMO57" s="447"/>
      <c r="AMP57" s="447"/>
      <c r="AMQ57" s="447"/>
      <c r="AMR57" s="447"/>
      <c r="AMS57" s="449"/>
      <c r="AMT57" s="450">
        <f t="shared" si="3778"/>
        <v>0</v>
      </c>
      <c r="AMU57" s="463"/>
      <c r="AMV57" s="448"/>
      <c r="AMX57" s="458"/>
      <c r="AMY57" s="447"/>
      <c r="AMZ57" s="447"/>
      <c r="ANA57" s="447"/>
      <c r="ANB57" s="450">
        <f t="shared" si="3779"/>
        <v>0</v>
      </c>
      <c r="ANC57" s="447"/>
      <c r="AND57" s="447"/>
      <c r="ANE57" s="447"/>
      <c r="ANF57" s="447"/>
      <c r="ANG57" s="447"/>
      <c r="ANH57" s="449"/>
      <c r="ANI57" s="450">
        <f t="shared" si="3780"/>
        <v>0</v>
      </c>
      <c r="ANJ57" s="463"/>
      <c r="ANK57" s="448"/>
      <c r="ANM57" s="458"/>
      <c r="ANN57" s="447"/>
      <c r="ANO57" s="447"/>
      <c r="ANP57" s="447"/>
      <c r="ANQ57" s="450">
        <f t="shared" si="3781"/>
        <v>0</v>
      </c>
      <c r="ANR57" s="447"/>
      <c r="ANS57" s="447"/>
      <c r="ANT57" s="447"/>
      <c r="ANU57" s="447"/>
      <c r="ANV57" s="447"/>
      <c r="ANW57" s="449"/>
      <c r="ANX57" s="450">
        <f t="shared" si="3782"/>
        <v>0</v>
      </c>
      <c r="ANY57" s="463"/>
      <c r="ANZ57" s="448"/>
      <c r="AOB57" s="458"/>
      <c r="AOC57" s="447"/>
      <c r="AOD57" s="447"/>
      <c r="AOE57" s="447"/>
      <c r="AOF57" s="450">
        <f t="shared" si="3783"/>
        <v>0</v>
      </c>
      <c r="AOG57" s="447"/>
      <c r="AOH57" s="447"/>
      <c r="AOI57" s="447"/>
      <c r="AOJ57" s="447"/>
      <c r="AOK57" s="447"/>
      <c r="AOL57" s="449"/>
      <c r="AOM57" s="450">
        <f t="shared" si="3784"/>
        <v>0</v>
      </c>
      <c r="AON57" s="463"/>
      <c r="AOO57" s="448"/>
      <c r="AOQ57" s="458"/>
      <c r="AOR57" s="447"/>
      <c r="AOS57" s="447"/>
      <c r="AOT57" s="447"/>
      <c r="AOU57" s="450">
        <f t="shared" si="3785"/>
        <v>0</v>
      </c>
      <c r="AOV57" s="447"/>
      <c r="AOW57" s="447"/>
      <c r="AOX57" s="447"/>
      <c r="AOY57" s="447"/>
      <c r="AOZ57" s="447"/>
      <c r="APA57" s="449"/>
      <c r="APB57" s="450">
        <f t="shared" si="3786"/>
        <v>0</v>
      </c>
      <c r="APC57" s="463"/>
      <c r="APD57" s="448"/>
      <c r="APF57" s="458"/>
      <c r="APG57" s="447"/>
      <c r="APH57" s="447"/>
      <c r="API57" s="447"/>
      <c r="APJ57" s="450">
        <f t="shared" si="3787"/>
        <v>0</v>
      </c>
      <c r="APK57" s="447"/>
      <c r="APL57" s="447"/>
      <c r="APM57" s="447"/>
      <c r="APN57" s="447"/>
      <c r="APO57" s="447"/>
      <c r="APP57" s="449"/>
      <c r="APQ57" s="450">
        <f t="shared" si="3788"/>
        <v>0</v>
      </c>
      <c r="APR57" s="463"/>
      <c r="APS57" s="448"/>
      <c r="APU57" s="458"/>
      <c r="APV57" s="447"/>
      <c r="APW57" s="447"/>
      <c r="APX57" s="447"/>
      <c r="APY57" s="450">
        <f t="shared" si="3789"/>
        <v>0</v>
      </c>
      <c r="APZ57" s="447"/>
      <c r="AQA57" s="447"/>
      <c r="AQB57" s="447"/>
      <c r="AQC57" s="447"/>
      <c r="AQD57" s="447"/>
      <c r="AQE57" s="449"/>
      <c r="AQF57" s="450">
        <f t="shared" si="3790"/>
        <v>0</v>
      </c>
      <c r="AQG57" s="463"/>
      <c r="AQH57" s="448"/>
      <c r="AQJ57" s="458"/>
      <c r="AQK57" s="447"/>
      <c r="AQL57" s="447"/>
      <c r="AQM57" s="447"/>
      <c r="AQN57" s="450">
        <f t="shared" si="3791"/>
        <v>0</v>
      </c>
      <c r="AQO57" s="447"/>
      <c r="AQP57" s="447"/>
      <c r="AQQ57" s="447"/>
      <c r="AQR57" s="447"/>
      <c r="AQS57" s="447"/>
      <c r="AQT57" s="449"/>
      <c r="AQU57" s="450">
        <f t="shared" si="3792"/>
        <v>0</v>
      </c>
      <c r="AQV57" s="463"/>
      <c r="AQW57" s="448"/>
      <c r="AQY57" s="458"/>
      <c r="AQZ57" s="447"/>
      <c r="ARA57" s="447"/>
      <c r="ARB57" s="447"/>
      <c r="ARC57" s="450">
        <f t="shared" si="3793"/>
        <v>0</v>
      </c>
      <c r="ARD57" s="447"/>
      <c r="ARE57" s="447"/>
      <c r="ARF57" s="447"/>
      <c r="ARG57" s="447"/>
      <c r="ARH57" s="447"/>
      <c r="ARI57" s="449"/>
      <c r="ARJ57" s="450">
        <f t="shared" si="3794"/>
        <v>0</v>
      </c>
      <c r="ARK57" s="463"/>
      <c r="ARL57" s="448"/>
      <c r="ARN57" s="458"/>
      <c r="ARO57" s="447"/>
      <c r="ARP57" s="447"/>
      <c r="ARQ57" s="447"/>
      <c r="ARR57" s="450">
        <f t="shared" si="3795"/>
        <v>0</v>
      </c>
      <c r="ARS57" s="447"/>
      <c r="ART57" s="447"/>
      <c r="ARU57" s="447"/>
      <c r="ARV57" s="447"/>
      <c r="ARW57" s="447"/>
      <c r="ARX57" s="449"/>
      <c r="ARY57" s="450">
        <f t="shared" si="3796"/>
        <v>0</v>
      </c>
      <c r="ARZ57" s="463"/>
      <c r="ASA57" s="448"/>
      <c r="ASC57" s="458"/>
      <c r="ASD57" s="447"/>
      <c r="ASE57" s="447"/>
      <c r="ASF57" s="447"/>
      <c r="ASG57" s="450">
        <f t="shared" si="3797"/>
        <v>0</v>
      </c>
      <c r="ASH57" s="447"/>
      <c r="ASI57" s="447"/>
      <c r="ASJ57" s="447"/>
      <c r="ASK57" s="447"/>
      <c r="ASL57" s="447"/>
      <c r="ASM57" s="449"/>
      <c r="ASN57" s="450">
        <f t="shared" si="3798"/>
        <v>0</v>
      </c>
      <c r="ASO57" s="463"/>
      <c r="ASP57" s="448"/>
      <c r="ASR57" s="458"/>
      <c r="ASS57" s="447"/>
      <c r="AST57" s="447"/>
      <c r="ASU57" s="447"/>
      <c r="ASV57" s="450">
        <f t="shared" si="3799"/>
        <v>0</v>
      </c>
      <c r="ASW57" s="447"/>
      <c r="ASX57" s="447"/>
      <c r="ASY57" s="447"/>
      <c r="ASZ57" s="447"/>
      <c r="ATA57" s="447"/>
      <c r="ATB57" s="449"/>
      <c r="ATC57" s="450">
        <f t="shared" si="3800"/>
        <v>0</v>
      </c>
      <c r="ATD57" s="463"/>
      <c r="ATE57" s="448"/>
      <c r="ATG57" s="458"/>
      <c r="ATH57" s="447"/>
      <c r="ATI57" s="447"/>
      <c r="ATJ57" s="447"/>
      <c r="ATK57" s="450">
        <f t="shared" si="3801"/>
        <v>0</v>
      </c>
      <c r="ATL57" s="447"/>
      <c r="ATM57" s="447"/>
      <c r="ATN57" s="447"/>
      <c r="ATO57" s="447"/>
      <c r="ATP57" s="447"/>
      <c r="ATQ57" s="449"/>
      <c r="ATR57" s="450">
        <f t="shared" si="3802"/>
        <v>0</v>
      </c>
      <c r="ATS57" s="463"/>
      <c r="ATT57" s="448"/>
      <c r="ATV57" s="458"/>
      <c r="ATW57" s="447"/>
      <c r="ATX57" s="447"/>
      <c r="ATY57" s="447"/>
      <c r="ATZ57" s="450">
        <f t="shared" si="3803"/>
        <v>0</v>
      </c>
      <c r="AUA57" s="447"/>
      <c r="AUB57" s="447"/>
      <c r="AUC57" s="447"/>
      <c r="AUD57" s="447"/>
      <c r="AUE57" s="447"/>
      <c r="AUF57" s="449"/>
      <c r="AUG57" s="450">
        <f t="shared" si="3804"/>
        <v>0</v>
      </c>
      <c r="AUH57" s="463"/>
      <c r="AUI57" s="448"/>
      <c r="AUK57" s="458"/>
      <c r="AUL57" s="447"/>
      <c r="AUM57" s="447"/>
      <c r="AUN57" s="447"/>
      <c r="AUO57" s="450">
        <f t="shared" si="3805"/>
        <v>0</v>
      </c>
      <c r="AUP57" s="447"/>
      <c r="AUQ57" s="447"/>
      <c r="AUR57" s="447"/>
      <c r="AUS57" s="447"/>
      <c r="AUT57" s="447"/>
      <c r="AUU57" s="449"/>
      <c r="AUV57" s="450">
        <f t="shared" si="3806"/>
        <v>0</v>
      </c>
      <c r="AUW57" s="463"/>
      <c r="AUX57" s="448"/>
      <c r="AUZ57" s="458"/>
      <c r="AVA57" s="447"/>
      <c r="AVB57" s="447"/>
      <c r="AVC57" s="447"/>
      <c r="AVD57" s="450">
        <f t="shared" si="3807"/>
        <v>0</v>
      </c>
      <c r="AVE57" s="447"/>
      <c r="AVF57" s="447"/>
      <c r="AVG57" s="447"/>
      <c r="AVH57" s="447"/>
      <c r="AVI57" s="447"/>
      <c r="AVJ57" s="449"/>
      <c r="AVK57" s="450">
        <f t="shared" si="3808"/>
        <v>0</v>
      </c>
      <c r="AVL57" s="463"/>
      <c r="AVM57" s="448"/>
      <c r="AVO57" s="458"/>
      <c r="AVP57" s="447"/>
      <c r="AVQ57" s="447"/>
      <c r="AVR57" s="447"/>
      <c r="AVS57" s="450">
        <f t="shared" si="3809"/>
        <v>0</v>
      </c>
      <c r="AVT57" s="447"/>
      <c r="AVU57" s="447"/>
      <c r="AVV57" s="447"/>
      <c r="AVW57" s="447"/>
      <c r="AVX57" s="447"/>
      <c r="AVY57" s="449"/>
      <c r="AVZ57" s="450">
        <f t="shared" si="3810"/>
        <v>0</v>
      </c>
      <c r="AWA57" s="463"/>
      <c r="AWB57" s="448"/>
      <c r="AWD57" s="458"/>
      <c r="AWE57" s="447"/>
      <c r="AWF57" s="447"/>
      <c r="AWG57" s="447"/>
      <c r="AWH57" s="450">
        <f t="shared" si="3811"/>
        <v>0</v>
      </c>
      <c r="AWI57" s="447"/>
      <c r="AWJ57" s="447"/>
      <c r="AWK57" s="447"/>
      <c r="AWL57" s="447"/>
      <c r="AWM57" s="447"/>
      <c r="AWN57" s="449"/>
      <c r="AWO57" s="450">
        <f t="shared" si="3812"/>
        <v>0</v>
      </c>
      <c r="AWP57" s="463"/>
      <c r="AWQ57" s="448"/>
      <c r="AWS57" s="458"/>
      <c r="AWT57" s="447"/>
      <c r="AWU57" s="447"/>
      <c r="AWV57" s="447"/>
      <c r="AWW57" s="450">
        <f t="shared" si="3813"/>
        <v>0</v>
      </c>
      <c r="AWX57" s="447"/>
      <c r="AWY57" s="447"/>
      <c r="AWZ57" s="447"/>
      <c r="AXA57" s="447"/>
      <c r="AXB57" s="447"/>
      <c r="AXC57" s="449"/>
      <c r="AXD57" s="450">
        <f t="shared" si="3814"/>
        <v>0</v>
      </c>
      <c r="AXE57" s="463"/>
      <c r="AXF57" s="448"/>
      <c r="AXH57" s="458"/>
      <c r="AXI57" s="447"/>
      <c r="AXJ57" s="447"/>
      <c r="AXK57" s="447"/>
      <c r="AXL57" s="450">
        <f t="shared" si="3815"/>
        <v>0</v>
      </c>
      <c r="AXM57" s="447"/>
      <c r="AXN57" s="447"/>
      <c r="AXO57" s="447"/>
      <c r="AXP57" s="447"/>
      <c r="AXQ57" s="447"/>
      <c r="AXR57" s="449"/>
      <c r="AXS57" s="450">
        <f t="shared" si="3816"/>
        <v>0</v>
      </c>
      <c r="AXT57" s="463"/>
      <c r="AXU57" s="448"/>
      <c r="AXW57" s="458"/>
      <c r="AXX57" s="447"/>
      <c r="AXY57" s="447"/>
      <c r="AXZ57" s="447"/>
      <c r="AYA57" s="450">
        <f t="shared" si="3817"/>
        <v>0</v>
      </c>
      <c r="AYB57" s="447"/>
      <c r="AYC57" s="447"/>
      <c r="AYD57" s="447"/>
      <c r="AYE57" s="447"/>
      <c r="AYF57" s="447"/>
      <c r="AYG57" s="449"/>
      <c r="AYH57" s="450">
        <f t="shared" si="3818"/>
        <v>0</v>
      </c>
      <c r="AYI57" s="463"/>
      <c r="AYJ57" s="448"/>
      <c r="AYL57" s="458"/>
      <c r="AYM57" s="447"/>
      <c r="AYN57" s="447"/>
      <c r="AYO57" s="447"/>
      <c r="AYP57" s="450">
        <f t="shared" si="3819"/>
        <v>0</v>
      </c>
      <c r="AYQ57" s="447"/>
      <c r="AYR57" s="447"/>
      <c r="AYS57" s="447"/>
      <c r="AYT57" s="447"/>
      <c r="AYU57" s="447"/>
      <c r="AYV57" s="449"/>
      <c r="AYW57" s="450">
        <f t="shared" si="3820"/>
        <v>0</v>
      </c>
      <c r="AYX57" s="463"/>
      <c r="AYY57" s="448"/>
      <c r="AZA57" s="458"/>
      <c r="AZB57" s="447"/>
      <c r="AZC57" s="447"/>
      <c r="AZD57" s="447"/>
      <c r="AZE57" s="450">
        <f t="shared" si="3821"/>
        <v>0</v>
      </c>
      <c r="AZF57" s="447"/>
      <c r="AZG57" s="447"/>
      <c r="AZH57" s="447"/>
      <c r="AZI57" s="447"/>
      <c r="AZJ57" s="447"/>
      <c r="AZK57" s="449"/>
      <c r="AZL57" s="450">
        <f t="shared" si="3822"/>
        <v>0</v>
      </c>
      <c r="AZM57" s="463"/>
      <c r="AZN57" s="448"/>
      <c r="AZP57" s="458"/>
      <c r="AZQ57" s="447"/>
      <c r="AZR57" s="447"/>
      <c r="AZS57" s="447"/>
      <c r="AZT57" s="450">
        <f t="shared" si="3823"/>
        <v>0</v>
      </c>
      <c r="AZU57" s="447"/>
      <c r="AZV57" s="447"/>
      <c r="AZW57" s="447"/>
      <c r="AZX57" s="447"/>
      <c r="AZY57" s="447"/>
      <c r="AZZ57" s="449"/>
      <c r="BAA57" s="450">
        <f t="shared" si="3824"/>
        <v>0</v>
      </c>
      <c r="BAB57" s="463"/>
      <c r="BAC57" s="448"/>
      <c r="BAE57" s="458"/>
      <c r="BAF57" s="447"/>
      <c r="BAG57" s="447"/>
      <c r="BAH57" s="447"/>
      <c r="BAI57" s="450">
        <f t="shared" si="3825"/>
        <v>0</v>
      </c>
      <c r="BAJ57" s="447"/>
      <c r="BAK57" s="447"/>
      <c r="BAL57" s="447"/>
      <c r="BAM57" s="447"/>
      <c r="BAN57" s="447"/>
      <c r="BAO57" s="449"/>
      <c r="BAP57" s="450">
        <f t="shared" si="3826"/>
        <v>0</v>
      </c>
      <c r="BAQ57" s="463"/>
      <c r="BAR57" s="448"/>
      <c r="BAT57" s="458"/>
      <c r="BAU57" s="447"/>
      <c r="BAV57" s="447"/>
      <c r="BAW57" s="447"/>
      <c r="BAX57" s="450">
        <f t="shared" si="3827"/>
        <v>0</v>
      </c>
      <c r="BAY57" s="447"/>
      <c r="BAZ57" s="447"/>
      <c r="BBA57" s="447"/>
      <c r="BBB57" s="447"/>
      <c r="BBC57" s="447"/>
      <c r="BBD57" s="449"/>
      <c r="BBE57" s="450">
        <f t="shared" si="3828"/>
        <v>0</v>
      </c>
      <c r="BBF57" s="463"/>
      <c r="BBG57" s="448"/>
      <c r="BBI57" s="458"/>
      <c r="BBJ57" s="447"/>
      <c r="BBK57" s="447"/>
      <c r="BBL57" s="447"/>
      <c r="BBM57" s="450">
        <f t="shared" si="3829"/>
        <v>0</v>
      </c>
      <c r="BBN57" s="447"/>
      <c r="BBO57" s="447"/>
      <c r="BBP57" s="447"/>
      <c r="BBQ57" s="447"/>
      <c r="BBR57" s="447"/>
      <c r="BBS57" s="449"/>
      <c r="BBT57" s="450">
        <f t="shared" si="3830"/>
        <v>0</v>
      </c>
      <c r="BBU57" s="463"/>
      <c r="BBV57" s="448"/>
      <c r="BBX57" s="458"/>
      <c r="BBY57" s="447"/>
      <c r="BBZ57" s="447"/>
      <c r="BCA57" s="447"/>
      <c r="BCB57" s="450">
        <f t="shared" si="3831"/>
        <v>0</v>
      </c>
      <c r="BCC57" s="447"/>
      <c r="BCD57" s="447"/>
      <c r="BCE57" s="447"/>
      <c r="BCF57" s="447"/>
      <c r="BCG57" s="447"/>
      <c r="BCH57" s="449"/>
      <c r="BCI57" s="450">
        <f t="shared" si="3832"/>
        <v>0</v>
      </c>
      <c r="BCJ57" s="463"/>
      <c r="BCK57" s="448"/>
      <c r="BCM57" s="458"/>
      <c r="BCN57" s="447"/>
      <c r="BCO57" s="447"/>
      <c r="BCP57" s="447"/>
      <c r="BCQ57" s="450">
        <f t="shared" si="3833"/>
        <v>0</v>
      </c>
      <c r="BCR57" s="447"/>
      <c r="BCS57" s="447"/>
      <c r="BCT57" s="447"/>
      <c r="BCU57" s="447"/>
      <c r="BCV57" s="447"/>
      <c r="BCW57" s="449"/>
      <c r="BCX57" s="450">
        <f t="shared" si="3834"/>
        <v>0</v>
      </c>
      <c r="BCY57" s="463"/>
      <c r="BCZ57" s="448"/>
      <c r="BDB57" s="458"/>
      <c r="BDC57" s="447"/>
      <c r="BDD57" s="447"/>
      <c r="BDE57" s="447"/>
      <c r="BDF57" s="450">
        <f t="shared" si="3835"/>
        <v>0</v>
      </c>
      <c r="BDG57" s="447"/>
      <c r="BDH57" s="447"/>
      <c r="BDI57" s="447"/>
      <c r="BDJ57" s="447"/>
      <c r="BDK57" s="447"/>
      <c r="BDL57" s="449"/>
      <c r="BDM57" s="450">
        <f t="shared" si="3836"/>
        <v>0</v>
      </c>
      <c r="BDN57" s="463"/>
      <c r="BDO57" s="448"/>
      <c r="BDQ57" s="458"/>
      <c r="BDR57" s="447"/>
      <c r="BDS57" s="447"/>
      <c r="BDT57" s="447"/>
      <c r="BDU57" s="450">
        <f t="shared" si="3837"/>
        <v>0</v>
      </c>
      <c r="BDV57" s="447"/>
      <c r="BDW57" s="447"/>
      <c r="BDX57" s="447"/>
      <c r="BDY57" s="447"/>
      <c r="BDZ57" s="447"/>
      <c r="BEA57" s="449"/>
      <c r="BEB57" s="450">
        <f t="shared" si="3838"/>
        <v>0</v>
      </c>
      <c r="BEC57" s="463"/>
      <c r="BED57" s="448"/>
      <c r="BEF57" s="458"/>
      <c r="BEG57" s="447"/>
      <c r="BEH57" s="447"/>
      <c r="BEI57" s="447"/>
      <c r="BEJ57" s="450">
        <f t="shared" si="3839"/>
        <v>0</v>
      </c>
      <c r="BEK57" s="447"/>
      <c r="BEL57" s="447"/>
      <c r="BEM57" s="447"/>
      <c r="BEN57" s="447"/>
      <c r="BEO57" s="447"/>
      <c r="BEP57" s="449"/>
      <c r="BEQ57" s="450">
        <f t="shared" si="3840"/>
        <v>0</v>
      </c>
      <c r="BER57" s="463"/>
      <c r="BES57" s="448"/>
      <c r="BEU57" s="458"/>
      <c r="BEV57" s="447"/>
      <c r="BEW57" s="447"/>
      <c r="BEX57" s="447"/>
      <c r="BEY57" s="450">
        <f t="shared" si="3841"/>
        <v>0</v>
      </c>
      <c r="BEZ57" s="447"/>
      <c r="BFA57" s="447"/>
      <c r="BFB57" s="447"/>
      <c r="BFC57" s="447"/>
      <c r="BFD57" s="447"/>
      <c r="BFE57" s="449"/>
      <c r="BFF57" s="450">
        <f t="shared" si="3842"/>
        <v>0</v>
      </c>
      <c r="BFG57" s="463"/>
      <c r="BFH57" s="448"/>
      <c r="BFJ57" s="458"/>
      <c r="BFK57" s="447"/>
      <c r="BFL57" s="447"/>
      <c r="BFM57" s="447"/>
      <c r="BFN57" s="450">
        <f t="shared" si="3843"/>
        <v>0</v>
      </c>
      <c r="BFO57" s="447"/>
      <c r="BFP57" s="447"/>
      <c r="BFQ57" s="447"/>
      <c r="BFR57" s="447"/>
      <c r="BFS57" s="447"/>
      <c r="BFT57" s="449"/>
      <c r="BFU57" s="450">
        <f t="shared" si="3844"/>
        <v>0</v>
      </c>
      <c r="BFV57" s="463"/>
      <c r="BFW57" s="448"/>
      <c r="BFY57" s="458"/>
      <c r="BFZ57" s="447"/>
      <c r="BGA57" s="447"/>
      <c r="BGB57" s="447"/>
      <c r="BGC57" s="450">
        <f t="shared" si="3845"/>
        <v>0</v>
      </c>
      <c r="BGD57" s="447"/>
      <c r="BGE57" s="447"/>
      <c r="BGF57" s="447"/>
      <c r="BGG57" s="447"/>
      <c r="BGH57" s="447"/>
      <c r="BGI57" s="449"/>
      <c r="BGJ57" s="450">
        <f t="shared" si="3846"/>
        <v>0</v>
      </c>
      <c r="BGK57" s="463"/>
      <c r="BGL57" s="448"/>
      <c r="BGN57" s="458"/>
      <c r="BGO57" s="447"/>
      <c r="BGP57" s="447"/>
      <c r="BGQ57" s="447"/>
      <c r="BGR57" s="450">
        <f t="shared" si="3847"/>
        <v>0</v>
      </c>
      <c r="BGS57" s="447"/>
      <c r="BGT57" s="447"/>
      <c r="BGU57" s="447"/>
      <c r="BGV57" s="447"/>
      <c r="BGW57" s="447"/>
      <c r="BGX57" s="449"/>
      <c r="BGY57" s="450">
        <f t="shared" si="3848"/>
        <v>0</v>
      </c>
      <c r="BGZ57" s="463"/>
      <c r="BHA57" s="448"/>
      <c r="BHC57" s="458"/>
      <c r="BHD57" s="447"/>
      <c r="BHE57" s="447"/>
      <c r="BHF57" s="447"/>
      <c r="BHG57" s="450">
        <f t="shared" si="3849"/>
        <v>0</v>
      </c>
      <c r="BHH57" s="447"/>
      <c r="BHI57" s="447"/>
      <c r="BHJ57" s="447"/>
      <c r="BHK57" s="447"/>
      <c r="BHL57" s="447"/>
      <c r="BHM57" s="449"/>
      <c r="BHN57" s="450">
        <f t="shared" si="3850"/>
        <v>0</v>
      </c>
      <c r="BHO57" s="463"/>
      <c r="BHP57" s="448"/>
      <c r="BHR57" s="458"/>
      <c r="BHS57" s="447"/>
      <c r="BHT57" s="447"/>
      <c r="BHU57" s="447"/>
      <c r="BHV57" s="450">
        <f t="shared" si="3851"/>
        <v>0</v>
      </c>
      <c r="BHW57" s="447"/>
      <c r="BHX57" s="447"/>
      <c r="BHY57" s="447"/>
      <c r="BHZ57" s="447"/>
      <c r="BIA57" s="447"/>
      <c r="BIB57" s="449"/>
      <c r="BIC57" s="450">
        <f t="shared" si="3852"/>
        <v>0</v>
      </c>
      <c r="BID57" s="463"/>
      <c r="BIE57" s="448"/>
      <c r="BIG57" s="458"/>
      <c r="BIH57" s="447"/>
      <c r="BII57" s="447"/>
      <c r="BIJ57" s="447"/>
      <c r="BIK57" s="450">
        <f t="shared" si="3853"/>
        <v>0</v>
      </c>
      <c r="BIL57" s="447"/>
      <c r="BIM57" s="447"/>
      <c r="BIN57" s="447"/>
      <c r="BIO57" s="447"/>
      <c r="BIP57" s="447"/>
      <c r="BIQ57" s="449"/>
      <c r="BIR57" s="450">
        <f t="shared" si="3854"/>
        <v>0</v>
      </c>
      <c r="BIS57" s="463"/>
      <c r="BIT57" s="448"/>
      <c r="BIV57" s="458"/>
      <c r="BIW57" s="447"/>
      <c r="BIX57" s="447"/>
      <c r="BIY57" s="447"/>
      <c r="BIZ57" s="450">
        <f t="shared" si="3855"/>
        <v>0</v>
      </c>
      <c r="BJA57" s="447"/>
      <c r="BJB57" s="447"/>
      <c r="BJC57" s="447"/>
      <c r="BJD57" s="447"/>
      <c r="BJE57" s="447"/>
      <c r="BJF57" s="449"/>
      <c r="BJG57" s="450">
        <f t="shared" si="3856"/>
        <v>0</v>
      </c>
      <c r="BJH57" s="463"/>
      <c r="BJI57" s="448"/>
      <c r="BJK57" s="458"/>
      <c r="BJL57" s="447"/>
      <c r="BJM57" s="447"/>
      <c r="BJN57" s="447"/>
      <c r="BJO57" s="450">
        <f t="shared" si="3857"/>
        <v>0</v>
      </c>
      <c r="BJP57" s="447"/>
      <c r="BJQ57" s="447"/>
      <c r="BJR57" s="447"/>
      <c r="BJS57" s="447"/>
      <c r="BJT57" s="447"/>
      <c r="BJU57" s="449"/>
      <c r="BJV57" s="450">
        <f t="shared" si="3858"/>
        <v>0</v>
      </c>
      <c r="BJW57" s="463"/>
      <c r="BJX57" s="448"/>
      <c r="BJZ57" s="458"/>
      <c r="BKA57" s="447"/>
      <c r="BKB57" s="447"/>
      <c r="BKC57" s="447"/>
      <c r="BKD57" s="450">
        <f t="shared" si="3859"/>
        <v>0</v>
      </c>
      <c r="BKE57" s="447"/>
      <c r="BKF57" s="447"/>
      <c r="BKG57" s="447"/>
      <c r="BKH57" s="447"/>
      <c r="BKI57" s="447"/>
      <c r="BKJ57" s="449"/>
      <c r="BKK57" s="450">
        <f t="shared" si="3860"/>
        <v>0</v>
      </c>
      <c r="BKL57" s="463"/>
      <c r="BKM57" s="448"/>
      <c r="BKO57" s="458"/>
      <c r="BKP57" s="447"/>
      <c r="BKQ57" s="447"/>
      <c r="BKR57" s="447"/>
      <c r="BKS57" s="450">
        <f t="shared" si="3861"/>
        <v>0</v>
      </c>
      <c r="BKT57" s="447"/>
      <c r="BKU57" s="447"/>
      <c r="BKV57" s="447"/>
      <c r="BKW57" s="447"/>
      <c r="BKX57" s="447"/>
      <c r="BKY57" s="449"/>
      <c r="BKZ57" s="450">
        <f t="shared" si="3862"/>
        <v>0</v>
      </c>
      <c r="BLA57" s="463"/>
      <c r="BLB57" s="448"/>
      <c r="BLD57" s="458"/>
      <c r="BLE57" s="447"/>
      <c r="BLF57" s="447"/>
      <c r="BLG57" s="447"/>
      <c r="BLH57" s="450">
        <f t="shared" si="3863"/>
        <v>0</v>
      </c>
      <c r="BLI57" s="447"/>
      <c r="BLJ57" s="447"/>
      <c r="BLK57" s="447"/>
      <c r="BLL57" s="447"/>
      <c r="BLM57" s="447"/>
      <c r="BLN57" s="449"/>
      <c r="BLO57" s="450">
        <f t="shared" si="3864"/>
        <v>0</v>
      </c>
      <c r="BLP57" s="463"/>
      <c r="BLQ57" s="448"/>
      <c r="BLS57" s="458"/>
      <c r="BLT57" s="447"/>
      <c r="BLU57" s="447"/>
      <c r="BLV57" s="447"/>
      <c r="BLW57" s="450">
        <f t="shared" si="3865"/>
        <v>0</v>
      </c>
      <c r="BLX57" s="447"/>
      <c r="BLY57" s="447"/>
      <c r="BLZ57" s="447"/>
      <c r="BMA57" s="447"/>
      <c r="BMB57" s="447"/>
      <c r="BMC57" s="449"/>
      <c r="BMD57" s="450">
        <f t="shared" si="3866"/>
        <v>0</v>
      </c>
      <c r="BME57" s="463"/>
      <c r="BMF57" s="448"/>
      <c r="BMH57" s="458"/>
      <c r="BMI57" s="447"/>
      <c r="BMJ57" s="447"/>
      <c r="BMK57" s="447"/>
      <c r="BML57" s="450">
        <f t="shared" si="3867"/>
        <v>0</v>
      </c>
      <c r="BMM57" s="447"/>
      <c r="BMN57" s="447"/>
      <c r="BMO57" s="447"/>
      <c r="BMP57" s="447"/>
      <c r="BMQ57" s="447"/>
      <c r="BMR57" s="449"/>
      <c r="BMS57" s="450">
        <f t="shared" si="3868"/>
        <v>0</v>
      </c>
      <c r="BMT57" s="463"/>
      <c r="BMU57" s="448"/>
      <c r="BMW57" s="458"/>
      <c r="BMX57" s="447"/>
      <c r="BMY57" s="447"/>
      <c r="BMZ57" s="447"/>
      <c r="BNA57" s="450">
        <f t="shared" si="3869"/>
        <v>0</v>
      </c>
      <c r="BNB57" s="447"/>
      <c r="BNC57" s="447"/>
      <c r="BND57" s="447"/>
      <c r="BNE57" s="447"/>
      <c r="BNF57" s="447"/>
      <c r="BNG57" s="449"/>
      <c r="BNH57" s="450">
        <f t="shared" si="3870"/>
        <v>0</v>
      </c>
      <c r="BNI57" s="463"/>
      <c r="BNJ57" s="448"/>
      <c r="BNL57" s="458"/>
      <c r="BNM57" s="447"/>
      <c r="BNN57" s="447"/>
      <c r="BNO57" s="447"/>
      <c r="BNP57" s="450">
        <f t="shared" si="3871"/>
        <v>0</v>
      </c>
      <c r="BNQ57" s="447"/>
      <c r="BNR57" s="447"/>
      <c r="BNS57" s="447"/>
      <c r="BNT57" s="447"/>
      <c r="BNU57" s="447"/>
      <c r="BNV57" s="449"/>
      <c r="BNW57" s="450">
        <f t="shared" si="3872"/>
        <v>0</v>
      </c>
      <c r="BNX57" s="463"/>
      <c r="BNY57" s="448"/>
      <c r="BOA57" s="458"/>
      <c r="BOB57" s="447"/>
      <c r="BOC57" s="447"/>
      <c r="BOD57" s="447"/>
      <c r="BOE57" s="450">
        <f t="shared" si="3873"/>
        <v>0</v>
      </c>
      <c r="BOF57" s="447"/>
      <c r="BOG57" s="447"/>
      <c r="BOH57" s="447"/>
      <c r="BOI57" s="447"/>
      <c r="BOJ57" s="447"/>
      <c r="BOK57" s="449"/>
      <c r="BOL57" s="450">
        <f t="shared" si="3874"/>
        <v>0</v>
      </c>
      <c r="BOM57" s="463"/>
      <c r="BON57" s="448"/>
      <c r="BOP57" s="458"/>
      <c r="BOQ57" s="447"/>
      <c r="BOR57" s="447"/>
      <c r="BOS57" s="447"/>
      <c r="BOT57" s="450">
        <f t="shared" si="3875"/>
        <v>0</v>
      </c>
      <c r="BOU57" s="447"/>
      <c r="BOV57" s="447"/>
      <c r="BOW57" s="447"/>
      <c r="BOX57" s="447"/>
      <c r="BOY57" s="447"/>
      <c r="BOZ57" s="449"/>
      <c r="BPA57" s="450">
        <f t="shared" si="3876"/>
        <v>0</v>
      </c>
      <c r="BPB57" s="463"/>
      <c r="BPC57" s="448"/>
      <c r="BPE57" s="458"/>
      <c r="BPF57" s="447"/>
      <c r="BPG57" s="447"/>
      <c r="BPH57" s="447"/>
      <c r="BPI57" s="450">
        <f t="shared" si="3877"/>
        <v>0</v>
      </c>
      <c r="BPJ57" s="447"/>
      <c r="BPK57" s="447"/>
      <c r="BPL57" s="447"/>
      <c r="BPM57" s="447"/>
      <c r="BPN57" s="447"/>
      <c r="BPO57" s="449"/>
      <c r="BPP57" s="450">
        <f t="shared" si="3878"/>
        <v>0</v>
      </c>
      <c r="BPQ57" s="463"/>
      <c r="BPR57" s="448"/>
      <c r="BPT57" s="458"/>
      <c r="BPU57" s="447"/>
      <c r="BPV57" s="447"/>
      <c r="BPW57" s="447"/>
      <c r="BPX57" s="450">
        <f t="shared" si="3879"/>
        <v>0</v>
      </c>
      <c r="BPY57" s="447"/>
      <c r="BPZ57" s="447"/>
      <c r="BQA57" s="447"/>
      <c r="BQB57" s="447"/>
      <c r="BQC57" s="447"/>
      <c r="BQD57" s="449"/>
      <c r="BQE57" s="450">
        <f t="shared" si="3880"/>
        <v>0</v>
      </c>
      <c r="BQF57" s="463"/>
      <c r="BQG57" s="448"/>
      <c r="BQI57" s="458"/>
      <c r="BQJ57" s="447"/>
      <c r="BQK57" s="447"/>
      <c r="BQL57" s="447"/>
      <c r="BQM57" s="450">
        <f t="shared" si="3881"/>
        <v>0</v>
      </c>
      <c r="BQN57" s="447"/>
      <c r="BQO57" s="447"/>
      <c r="BQP57" s="447"/>
      <c r="BQQ57" s="447"/>
      <c r="BQR57" s="447"/>
      <c r="BQS57" s="449"/>
      <c r="BQT57" s="450">
        <f t="shared" si="3882"/>
        <v>0</v>
      </c>
      <c r="BQU57" s="463"/>
      <c r="BQV57" s="448"/>
      <c r="BQX57" s="458"/>
      <c r="BQY57" s="447"/>
      <c r="BQZ57" s="447"/>
      <c r="BRA57" s="447"/>
      <c r="BRB57" s="450">
        <f t="shared" si="3883"/>
        <v>0</v>
      </c>
      <c r="BRC57" s="447"/>
      <c r="BRD57" s="447"/>
      <c r="BRE57" s="447"/>
      <c r="BRF57" s="447"/>
      <c r="BRG57" s="447"/>
      <c r="BRH57" s="449"/>
      <c r="BRI57" s="450">
        <f t="shared" si="3884"/>
        <v>0</v>
      </c>
      <c r="BRJ57" s="463"/>
      <c r="BRK57" s="448"/>
      <c r="BRM57" s="458"/>
      <c r="BRN57" s="447"/>
      <c r="BRO57" s="447"/>
      <c r="BRP57" s="447"/>
      <c r="BRQ57" s="450">
        <f t="shared" si="3885"/>
        <v>0</v>
      </c>
      <c r="BRR57" s="447"/>
      <c r="BRS57" s="447"/>
      <c r="BRT57" s="447"/>
      <c r="BRU57" s="447"/>
      <c r="BRV57" s="447"/>
      <c r="BRW57" s="449"/>
      <c r="BRX57" s="450">
        <f t="shared" si="3886"/>
        <v>0</v>
      </c>
      <c r="BRY57" s="463"/>
      <c r="BRZ57" s="448"/>
      <c r="BSB57" s="458"/>
      <c r="BSC57" s="447"/>
      <c r="BSD57" s="447"/>
      <c r="BSE57" s="447"/>
      <c r="BSF57" s="450">
        <f t="shared" si="3887"/>
        <v>0</v>
      </c>
      <c r="BSG57" s="447"/>
      <c r="BSH57" s="447"/>
      <c r="BSI57" s="447"/>
      <c r="BSJ57" s="447"/>
      <c r="BSK57" s="447"/>
      <c r="BSL57" s="449"/>
      <c r="BSM57" s="450">
        <f t="shared" si="3888"/>
        <v>0</v>
      </c>
      <c r="BSN57" s="463"/>
      <c r="BSO57" s="448"/>
      <c r="BSQ57" s="458"/>
      <c r="BSR57" s="447"/>
      <c r="BSS57" s="447"/>
      <c r="BST57" s="447"/>
      <c r="BSU57" s="450">
        <f t="shared" si="3889"/>
        <v>0</v>
      </c>
      <c r="BSV57" s="447"/>
      <c r="BSW57" s="447"/>
      <c r="BSX57" s="447"/>
      <c r="BSY57" s="447"/>
      <c r="BSZ57" s="447"/>
      <c r="BTA57" s="449"/>
      <c r="BTB57" s="450">
        <f t="shared" si="3890"/>
        <v>0</v>
      </c>
      <c r="BTC57" s="463"/>
      <c r="BTD57" s="448"/>
      <c r="BTF57" s="458"/>
      <c r="BTG57" s="447"/>
      <c r="BTH57" s="447"/>
      <c r="BTI57" s="447"/>
      <c r="BTJ57" s="450">
        <f t="shared" si="3891"/>
        <v>0</v>
      </c>
      <c r="BTK57" s="447"/>
      <c r="BTL57" s="447"/>
      <c r="BTM57" s="447"/>
      <c r="BTN57" s="447"/>
      <c r="BTO57" s="447"/>
      <c r="BTP57" s="449"/>
      <c r="BTQ57" s="450">
        <f t="shared" si="3892"/>
        <v>0</v>
      </c>
      <c r="BTR57" s="463"/>
      <c r="BTS57" s="448"/>
      <c r="BTU57" s="458"/>
      <c r="BTV57" s="447"/>
      <c r="BTW57" s="447"/>
      <c r="BTX57" s="447"/>
      <c r="BTY57" s="450">
        <f t="shared" si="3893"/>
        <v>0</v>
      </c>
      <c r="BTZ57" s="447"/>
      <c r="BUA57" s="447"/>
      <c r="BUB57" s="447"/>
      <c r="BUC57" s="447"/>
      <c r="BUD57" s="447"/>
      <c r="BUE57" s="449"/>
      <c r="BUF57" s="450">
        <f t="shared" si="3894"/>
        <v>0</v>
      </c>
      <c r="BUG57" s="463"/>
      <c r="BUH57" s="448"/>
      <c r="BUJ57" s="458"/>
      <c r="BUK57" s="447"/>
      <c r="BUL57" s="447"/>
      <c r="BUM57" s="447"/>
      <c r="BUN57" s="450">
        <f t="shared" si="3895"/>
        <v>0</v>
      </c>
      <c r="BUO57" s="447"/>
      <c r="BUP57" s="447"/>
      <c r="BUQ57" s="447"/>
      <c r="BUR57" s="447"/>
      <c r="BUS57" s="447"/>
      <c r="BUT57" s="449"/>
      <c r="BUU57" s="450">
        <f t="shared" si="3896"/>
        <v>0</v>
      </c>
      <c r="BUV57" s="463"/>
      <c r="BUW57" s="448"/>
      <c r="BUY57" s="458"/>
      <c r="BUZ57" s="447"/>
      <c r="BVA57" s="447"/>
      <c r="BVB57" s="447"/>
      <c r="BVC57" s="450">
        <f t="shared" si="3897"/>
        <v>0</v>
      </c>
      <c r="BVD57" s="447"/>
      <c r="BVE57" s="447"/>
      <c r="BVF57" s="447"/>
      <c r="BVG57" s="447"/>
      <c r="BVH57" s="447"/>
      <c r="BVI57" s="449"/>
      <c r="BVJ57" s="450">
        <f t="shared" si="3898"/>
        <v>0</v>
      </c>
      <c r="BVK57" s="463"/>
      <c r="BVL57" s="448"/>
      <c r="BVN57" s="458"/>
      <c r="BVO57" s="447"/>
      <c r="BVP57" s="447"/>
      <c r="BVQ57" s="447"/>
      <c r="BVR57" s="450">
        <f t="shared" si="3899"/>
        <v>0</v>
      </c>
      <c r="BVS57" s="447"/>
      <c r="BVT57" s="447"/>
      <c r="BVU57" s="447"/>
      <c r="BVV57" s="447"/>
      <c r="BVW57" s="447"/>
      <c r="BVX57" s="449"/>
      <c r="BVY57" s="450">
        <f t="shared" si="3900"/>
        <v>0</v>
      </c>
      <c r="BVZ57" s="463"/>
      <c r="BWA57" s="448"/>
    </row>
    <row r="58" spans="2:1951" ht="15" customHeight="1" x14ac:dyDescent="0.2">
      <c r="B58" s="452" t="s">
        <v>327</v>
      </c>
      <c r="C58" s="447"/>
      <c r="D58" s="447"/>
      <c r="E58" s="447"/>
      <c r="F58" s="447"/>
      <c r="G58" s="450">
        <f t="shared" si="3641"/>
        <v>0</v>
      </c>
      <c r="H58" s="447"/>
      <c r="I58" s="447"/>
      <c r="J58" s="447"/>
      <c r="K58" s="447"/>
      <c r="L58" s="447"/>
      <c r="M58" s="449"/>
      <c r="N58" s="450">
        <f t="shared" si="3642"/>
        <v>0</v>
      </c>
      <c r="O58" s="463"/>
      <c r="P58" s="448"/>
      <c r="R58" s="458"/>
      <c r="S58" s="447"/>
      <c r="T58" s="447"/>
      <c r="U58" s="447"/>
      <c r="V58" s="450">
        <f t="shared" si="3643"/>
        <v>0</v>
      </c>
      <c r="W58" s="447"/>
      <c r="X58" s="447"/>
      <c r="Y58" s="447"/>
      <c r="Z58" s="447"/>
      <c r="AA58" s="447"/>
      <c r="AB58" s="449"/>
      <c r="AC58" s="450">
        <f t="shared" si="3644"/>
        <v>0</v>
      </c>
      <c r="AD58" s="463"/>
      <c r="AE58" s="448"/>
      <c r="AG58" s="458"/>
      <c r="AH58" s="447"/>
      <c r="AI58" s="447"/>
      <c r="AJ58" s="447"/>
      <c r="AK58" s="450">
        <f t="shared" si="3645"/>
        <v>0</v>
      </c>
      <c r="AL58" s="447"/>
      <c r="AM58" s="447"/>
      <c r="AN58" s="447"/>
      <c r="AO58" s="447"/>
      <c r="AP58" s="447"/>
      <c r="AQ58" s="449"/>
      <c r="AR58" s="450">
        <f t="shared" si="3646"/>
        <v>0</v>
      </c>
      <c r="AS58" s="463"/>
      <c r="AT58" s="448"/>
      <c r="AV58" s="458"/>
      <c r="AW58" s="447"/>
      <c r="AX58" s="447"/>
      <c r="AY58" s="447"/>
      <c r="AZ58" s="450">
        <f t="shared" si="3647"/>
        <v>0</v>
      </c>
      <c r="BA58" s="447"/>
      <c r="BB58" s="447"/>
      <c r="BC58" s="447"/>
      <c r="BD58" s="447"/>
      <c r="BE58" s="447"/>
      <c r="BF58" s="449"/>
      <c r="BG58" s="450">
        <f t="shared" si="3648"/>
        <v>0</v>
      </c>
      <c r="BH58" s="463"/>
      <c r="BI58" s="448"/>
      <c r="BK58" s="458"/>
      <c r="BL58" s="447"/>
      <c r="BM58" s="447"/>
      <c r="BN58" s="447"/>
      <c r="BO58" s="450">
        <f t="shared" si="3649"/>
        <v>0</v>
      </c>
      <c r="BP58" s="447"/>
      <c r="BQ58" s="447"/>
      <c r="BR58" s="447"/>
      <c r="BS58" s="447"/>
      <c r="BT58" s="447"/>
      <c r="BU58" s="449"/>
      <c r="BV58" s="450">
        <f t="shared" si="3650"/>
        <v>0</v>
      </c>
      <c r="BW58" s="463"/>
      <c r="BX58" s="448"/>
      <c r="BZ58" s="458"/>
      <c r="CA58" s="447"/>
      <c r="CB58" s="447"/>
      <c r="CC58" s="447"/>
      <c r="CD58" s="450">
        <f t="shared" si="3651"/>
        <v>0</v>
      </c>
      <c r="CE58" s="447"/>
      <c r="CF58" s="447"/>
      <c r="CG58" s="447"/>
      <c r="CH58" s="447"/>
      <c r="CI58" s="447"/>
      <c r="CJ58" s="449"/>
      <c r="CK58" s="450">
        <f t="shared" si="3652"/>
        <v>0</v>
      </c>
      <c r="CL58" s="463"/>
      <c r="CM58" s="448"/>
      <c r="CO58" s="458"/>
      <c r="CP58" s="447"/>
      <c r="CQ58" s="447"/>
      <c r="CR58" s="447"/>
      <c r="CS58" s="450">
        <f t="shared" si="3653"/>
        <v>0</v>
      </c>
      <c r="CT58" s="447"/>
      <c r="CU58" s="447"/>
      <c r="CV58" s="447"/>
      <c r="CW58" s="447"/>
      <c r="CX58" s="447"/>
      <c r="CY58" s="449"/>
      <c r="CZ58" s="450">
        <f t="shared" si="3654"/>
        <v>0</v>
      </c>
      <c r="DA58" s="463"/>
      <c r="DB58" s="448"/>
      <c r="DD58" s="458"/>
      <c r="DE58" s="447"/>
      <c r="DF58" s="447"/>
      <c r="DG58" s="447"/>
      <c r="DH58" s="450">
        <f t="shared" si="3655"/>
        <v>0</v>
      </c>
      <c r="DI58" s="447"/>
      <c r="DJ58" s="447"/>
      <c r="DK58" s="447"/>
      <c r="DL58" s="447"/>
      <c r="DM58" s="447"/>
      <c r="DN58" s="449"/>
      <c r="DO58" s="450">
        <f t="shared" si="3656"/>
        <v>0</v>
      </c>
      <c r="DP58" s="463"/>
      <c r="DQ58" s="448"/>
      <c r="DS58" s="458"/>
      <c r="DT58" s="447"/>
      <c r="DU58" s="447"/>
      <c r="DV58" s="447"/>
      <c r="DW58" s="450">
        <f t="shared" si="3657"/>
        <v>0</v>
      </c>
      <c r="DX58" s="447"/>
      <c r="DY58" s="447"/>
      <c r="DZ58" s="447"/>
      <c r="EA58" s="447"/>
      <c r="EB58" s="447"/>
      <c r="EC58" s="449"/>
      <c r="ED58" s="450">
        <f t="shared" si="3658"/>
        <v>0</v>
      </c>
      <c r="EE58" s="463"/>
      <c r="EF58" s="448"/>
      <c r="EH58" s="458"/>
      <c r="EI58" s="447"/>
      <c r="EJ58" s="447"/>
      <c r="EK58" s="447"/>
      <c r="EL58" s="450">
        <f t="shared" si="3659"/>
        <v>0</v>
      </c>
      <c r="EM58" s="447"/>
      <c r="EN58" s="447"/>
      <c r="EO58" s="447"/>
      <c r="EP58" s="447"/>
      <c r="EQ58" s="447"/>
      <c r="ER58" s="449"/>
      <c r="ES58" s="450">
        <f t="shared" si="3660"/>
        <v>0</v>
      </c>
      <c r="ET58" s="463"/>
      <c r="EU58" s="448"/>
      <c r="EW58" s="458"/>
      <c r="EX58" s="447"/>
      <c r="EY58" s="447"/>
      <c r="EZ58" s="447"/>
      <c r="FA58" s="450">
        <f t="shared" si="3661"/>
        <v>0</v>
      </c>
      <c r="FB58" s="447"/>
      <c r="FC58" s="447"/>
      <c r="FD58" s="447"/>
      <c r="FE58" s="447"/>
      <c r="FF58" s="447"/>
      <c r="FG58" s="449"/>
      <c r="FH58" s="450">
        <f t="shared" si="3662"/>
        <v>0</v>
      </c>
      <c r="FI58" s="463"/>
      <c r="FJ58" s="448"/>
      <c r="FL58" s="458"/>
      <c r="FM58" s="447"/>
      <c r="FN58" s="447"/>
      <c r="FO58" s="447"/>
      <c r="FP58" s="450">
        <f t="shared" si="3663"/>
        <v>0</v>
      </c>
      <c r="FQ58" s="447"/>
      <c r="FR58" s="447"/>
      <c r="FS58" s="447"/>
      <c r="FT58" s="447"/>
      <c r="FU58" s="447"/>
      <c r="FV58" s="449"/>
      <c r="FW58" s="450">
        <f t="shared" si="3664"/>
        <v>0</v>
      </c>
      <c r="FX58" s="463"/>
      <c r="FY58" s="448"/>
      <c r="GA58" s="458"/>
      <c r="GB58" s="447"/>
      <c r="GC58" s="447"/>
      <c r="GD58" s="447"/>
      <c r="GE58" s="450">
        <f t="shared" si="3665"/>
        <v>0</v>
      </c>
      <c r="GF58" s="447"/>
      <c r="GG58" s="447"/>
      <c r="GH58" s="447"/>
      <c r="GI58" s="447"/>
      <c r="GJ58" s="447"/>
      <c r="GK58" s="449"/>
      <c r="GL58" s="450">
        <f t="shared" si="3666"/>
        <v>0</v>
      </c>
      <c r="GM58" s="463"/>
      <c r="GN58" s="448"/>
      <c r="GP58" s="458"/>
      <c r="GQ58" s="447"/>
      <c r="GR58" s="447"/>
      <c r="GS58" s="447"/>
      <c r="GT58" s="450">
        <f t="shared" si="3667"/>
        <v>0</v>
      </c>
      <c r="GU58" s="447"/>
      <c r="GV58" s="447"/>
      <c r="GW58" s="447"/>
      <c r="GX58" s="447"/>
      <c r="GY58" s="447"/>
      <c r="GZ58" s="449"/>
      <c r="HA58" s="450">
        <f t="shared" si="3668"/>
        <v>0</v>
      </c>
      <c r="HB58" s="463"/>
      <c r="HC58" s="448"/>
      <c r="HE58" s="458"/>
      <c r="HF58" s="447"/>
      <c r="HG58" s="447"/>
      <c r="HH58" s="447"/>
      <c r="HI58" s="450">
        <f t="shared" si="3669"/>
        <v>0</v>
      </c>
      <c r="HJ58" s="447"/>
      <c r="HK58" s="447"/>
      <c r="HL58" s="447"/>
      <c r="HM58" s="447"/>
      <c r="HN58" s="447"/>
      <c r="HO58" s="449"/>
      <c r="HP58" s="450">
        <f t="shared" si="3670"/>
        <v>0</v>
      </c>
      <c r="HQ58" s="463"/>
      <c r="HR58" s="448"/>
      <c r="HT58" s="458"/>
      <c r="HU58" s="447"/>
      <c r="HV58" s="447"/>
      <c r="HW58" s="447"/>
      <c r="HX58" s="450">
        <f t="shared" si="3671"/>
        <v>0</v>
      </c>
      <c r="HY58" s="447"/>
      <c r="HZ58" s="447"/>
      <c r="IA58" s="447"/>
      <c r="IB58" s="447"/>
      <c r="IC58" s="447"/>
      <c r="ID58" s="449"/>
      <c r="IE58" s="450">
        <f t="shared" si="3672"/>
        <v>0</v>
      </c>
      <c r="IF58" s="463"/>
      <c r="IG58" s="448"/>
      <c r="II58" s="458"/>
      <c r="IJ58" s="447"/>
      <c r="IK58" s="447"/>
      <c r="IL58" s="447"/>
      <c r="IM58" s="450">
        <f t="shared" si="3673"/>
        <v>0</v>
      </c>
      <c r="IN58" s="447"/>
      <c r="IO58" s="447"/>
      <c r="IP58" s="447"/>
      <c r="IQ58" s="447"/>
      <c r="IR58" s="447"/>
      <c r="IS58" s="449"/>
      <c r="IT58" s="450">
        <f t="shared" si="3674"/>
        <v>0</v>
      </c>
      <c r="IU58" s="463"/>
      <c r="IV58" s="448"/>
      <c r="IX58" s="458"/>
      <c r="IY58" s="447"/>
      <c r="IZ58" s="447"/>
      <c r="JA58" s="447"/>
      <c r="JB58" s="450">
        <f t="shared" si="3675"/>
        <v>0</v>
      </c>
      <c r="JC58" s="447"/>
      <c r="JD58" s="447"/>
      <c r="JE58" s="447"/>
      <c r="JF58" s="447"/>
      <c r="JG58" s="447"/>
      <c r="JH58" s="449"/>
      <c r="JI58" s="450">
        <f t="shared" si="3676"/>
        <v>0</v>
      </c>
      <c r="JJ58" s="463"/>
      <c r="JK58" s="448"/>
      <c r="JM58" s="458"/>
      <c r="JN58" s="447"/>
      <c r="JO58" s="447"/>
      <c r="JP58" s="447"/>
      <c r="JQ58" s="450">
        <f t="shared" si="3677"/>
        <v>0</v>
      </c>
      <c r="JR58" s="447"/>
      <c r="JS58" s="447"/>
      <c r="JT58" s="447"/>
      <c r="JU58" s="447"/>
      <c r="JV58" s="447"/>
      <c r="JW58" s="449"/>
      <c r="JX58" s="450">
        <f t="shared" si="3678"/>
        <v>0</v>
      </c>
      <c r="JY58" s="463"/>
      <c r="JZ58" s="448"/>
      <c r="KB58" s="458"/>
      <c r="KC58" s="447"/>
      <c r="KD58" s="447"/>
      <c r="KE58" s="447"/>
      <c r="KF58" s="450">
        <f t="shared" si="3679"/>
        <v>0</v>
      </c>
      <c r="KG58" s="447"/>
      <c r="KH58" s="447"/>
      <c r="KI58" s="447"/>
      <c r="KJ58" s="447"/>
      <c r="KK58" s="447"/>
      <c r="KL58" s="449"/>
      <c r="KM58" s="450">
        <f t="shared" si="3680"/>
        <v>0</v>
      </c>
      <c r="KN58" s="463"/>
      <c r="KO58" s="448"/>
      <c r="KQ58" s="458"/>
      <c r="KR58" s="447"/>
      <c r="KS58" s="447"/>
      <c r="KT58" s="447"/>
      <c r="KU58" s="450">
        <f t="shared" si="3681"/>
        <v>0</v>
      </c>
      <c r="KV58" s="447"/>
      <c r="KW58" s="447"/>
      <c r="KX58" s="447"/>
      <c r="KY58" s="447"/>
      <c r="KZ58" s="447"/>
      <c r="LA58" s="449"/>
      <c r="LB58" s="450">
        <f t="shared" si="3682"/>
        <v>0</v>
      </c>
      <c r="LC58" s="463"/>
      <c r="LD58" s="448"/>
      <c r="LF58" s="458"/>
      <c r="LG58" s="447"/>
      <c r="LH58" s="447"/>
      <c r="LI58" s="447"/>
      <c r="LJ58" s="450">
        <f t="shared" si="3683"/>
        <v>0</v>
      </c>
      <c r="LK58" s="447"/>
      <c r="LL58" s="447"/>
      <c r="LM58" s="447"/>
      <c r="LN58" s="447"/>
      <c r="LO58" s="447"/>
      <c r="LP58" s="449"/>
      <c r="LQ58" s="450">
        <f t="shared" si="3684"/>
        <v>0</v>
      </c>
      <c r="LR58" s="463"/>
      <c r="LS58" s="448"/>
      <c r="LU58" s="458"/>
      <c r="LV58" s="447"/>
      <c r="LW58" s="447"/>
      <c r="LX58" s="447"/>
      <c r="LY58" s="450">
        <f t="shared" si="3685"/>
        <v>0</v>
      </c>
      <c r="LZ58" s="447"/>
      <c r="MA58" s="447"/>
      <c r="MB58" s="447"/>
      <c r="MC58" s="447"/>
      <c r="MD58" s="447"/>
      <c r="ME58" s="449"/>
      <c r="MF58" s="450">
        <f t="shared" si="3686"/>
        <v>0</v>
      </c>
      <c r="MG58" s="463"/>
      <c r="MH58" s="448"/>
      <c r="MJ58" s="458"/>
      <c r="MK58" s="447"/>
      <c r="ML58" s="447"/>
      <c r="MM58" s="447"/>
      <c r="MN58" s="450">
        <f t="shared" si="3687"/>
        <v>0</v>
      </c>
      <c r="MO58" s="447"/>
      <c r="MP58" s="447"/>
      <c r="MQ58" s="447"/>
      <c r="MR58" s="447"/>
      <c r="MS58" s="447"/>
      <c r="MT58" s="449"/>
      <c r="MU58" s="450">
        <f t="shared" si="3688"/>
        <v>0</v>
      </c>
      <c r="MV58" s="463"/>
      <c r="MW58" s="448"/>
      <c r="MY58" s="458"/>
      <c r="MZ58" s="447"/>
      <c r="NA58" s="447"/>
      <c r="NB58" s="447"/>
      <c r="NC58" s="450">
        <f t="shared" si="3689"/>
        <v>0</v>
      </c>
      <c r="ND58" s="447"/>
      <c r="NE58" s="447"/>
      <c r="NF58" s="447"/>
      <c r="NG58" s="447"/>
      <c r="NH58" s="447"/>
      <c r="NI58" s="449"/>
      <c r="NJ58" s="450">
        <f t="shared" si="3690"/>
        <v>0</v>
      </c>
      <c r="NK58" s="463"/>
      <c r="NL58" s="448"/>
      <c r="NN58" s="458"/>
      <c r="NO58" s="447"/>
      <c r="NP58" s="447"/>
      <c r="NQ58" s="447"/>
      <c r="NR58" s="450">
        <f t="shared" si="3691"/>
        <v>0</v>
      </c>
      <c r="NS58" s="447"/>
      <c r="NT58" s="447"/>
      <c r="NU58" s="447"/>
      <c r="NV58" s="447"/>
      <c r="NW58" s="447"/>
      <c r="NX58" s="449"/>
      <c r="NY58" s="450">
        <f t="shared" si="3692"/>
        <v>0</v>
      </c>
      <c r="NZ58" s="463"/>
      <c r="OA58" s="448"/>
      <c r="OC58" s="458"/>
      <c r="OD58" s="447"/>
      <c r="OE58" s="447"/>
      <c r="OF58" s="447"/>
      <c r="OG58" s="450">
        <f t="shared" si="3693"/>
        <v>0</v>
      </c>
      <c r="OH58" s="447"/>
      <c r="OI58" s="447"/>
      <c r="OJ58" s="447"/>
      <c r="OK58" s="447"/>
      <c r="OL58" s="447"/>
      <c r="OM58" s="449"/>
      <c r="ON58" s="450">
        <f t="shared" si="3694"/>
        <v>0</v>
      </c>
      <c r="OO58" s="463"/>
      <c r="OP58" s="448"/>
      <c r="OR58" s="458"/>
      <c r="OS58" s="447"/>
      <c r="OT58" s="447"/>
      <c r="OU58" s="447"/>
      <c r="OV58" s="450">
        <f t="shared" si="3695"/>
        <v>0</v>
      </c>
      <c r="OW58" s="447"/>
      <c r="OX58" s="447"/>
      <c r="OY58" s="447"/>
      <c r="OZ58" s="447"/>
      <c r="PA58" s="447"/>
      <c r="PB58" s="449"/>
      <c r="PC58" s="450">
        <f t="shared" si="3696"/>
        <v>0</v>
      </c>
      <c r="PD58" s="463"/>
      <c r="PE58" s="448"/>
      <c r="PG58" s="458"/>
      <c r="PH58" s="447"/>
      <c r="PI58" s="447"/>
      <c r="PJ58" s="447"/>
      <c r="PK58" s="450">
        <f t="shared" si="3697"/>
        <v>0</v>
      </c>
      <c r="PL58" s="447"/>
      <c r="PM58" s="447"/>
      <c r="PN58" s="447"/>
      <c r="PO58" s="447"/>
      <c r="PP58" s="447"/>
      <c r="PQ58" s="449"/>
      <c r="PR58" s="450">
        <f t="shared" si="3698"/>
        <v>0</v>
      </c>
      <c r="PS58" s="463"/>
      <c r="PT58" s="448"/>
      <c r="PV58" s="458"/>
      <c r="PW58" s="447"/>
      <c r="PX58" s="447"/>
      <c r="PY58" s="447"/>
      <c r="PZ58" s="450">
        <f t="shared" si="3699"/>
        <v>0</v>
      </c>
      <c r="QA58" s="447"/>
      <c r="QB58" s="447"/>
      <c r="QC58" s="447"/>
      <c r="QD58" s="447"/>
      <c r="QE58" s="447"/>
      <c r="QF58" s="449"/>
      <c r="QG58" s="450">
        <f t="shared" si="3700"/>
        <v>0</v>
      </c>
      <c r="QH58" s="463"/>
      <c r="QI58" s="448"/>
      <c r="QK58" s="458"/>
      <c r="QL58" s="447"/>
      <c r="QM58" s="447"/>
      <c r="QN58" s="447"/>
      <c r="QO58" s="450">
        <f t="shared" si="3701"/>
        <v>0</v>
      </c>
      <c r="QP58" s="447"/>
      <c r="QQ58" s="447"/>
      <c r="QR58" s="447"/>
      <c r="QS58" s="447"/>
      <c r="QT58" s="447"/>
      <c r="QU58" s="449"/>
      <c r="QV58" s="450">
        <f t="shared" si="3702"/>
        <v>0</v>
      </c>
      <c r="QW58" s="463"/>
      <c r="QX58" s="448"/>
      <c r="QZ58" s="458"/>
      <c r="RA58" s="447"/>
      <c r="RB58" s="447"/>
      <c r="RC58" s="447"/>
      <c r="RD58" s="450">
        <f t="shared" si="3703"/>
        <v>0</v>
      </c>
      <c r="RE58" s="447"/>
      <c r="RF58" s="447"/>
      <c r="RG58" s="447"/>
      <c r="RH58" s="447"/>
      <c r="RI58" s="447"/>
      <c r="RJ58" s="449"/>
      <c r="RK58" s="450">
        <f t="shared" si="3704"/>
        <v>0</v>
      </c>
      <c r="RL58" s="463"/>
      <c r="RM58" s="448"/>
      <c r="RO58" s="458"/>
      <c r="RP58" s="447"/>
      <c r="RQ58" s="447"/>
      <c r="RR58" s="447"/>
      <c r="RS58" s="450">
        <f t="shared" si="3705"/>
        <v>0</v>
      </c>
      <c r="RT58" s="447"/>
      <c r="RU58" s="447"/>
      <c r="RV58" s="447"/>
      <c r="RW58" s="447"/>
      <c r="RX58" s="447"/>
      <c r="RY58" s="449"/>
      <c r="RZ58" s="450">
        <f t="shared" si="3706"/>
        <v>0</v>
      </c>
      <c r="SA58" s="463"/>
      <c r="SB58" s="448"/>
      <c r="SD58" s="458"/>
      <c r="SE58" s="447"/>
      <c r="SF58" s="447"/>
      <c r="SG58" s="447"/>
      <c r="SH58" s="450">
        <f t="shared" si="3707"/>
        <v>0</v>
      </c>
      <c r="SI58" s="447"/>
      <c r="SJ58" s="447"/>
      <c r="SK58" s="447"/>
      <c r="SL58" s="447"/>
      <c r="SM58" s="447"/>
      <c r="SN58" s="449"/>
      <c r="SO58" s="450">
        <f t="shared" si="3708"/>
        <v>0</v>
      </c>
      <c r="SP58" s="463"/>
      <c r="SQ58" s="448"/>
      <c r="SS58" s="458"/>
      <c r="ST58" s="447"/>
      <c r="SU58" s="447"/>
      <c r="SV58" s="447"/>
      <c r="SW58" s="450">
        <f t="shared" si="3709"/>
        <v>0</v>
      </c>
      <c r="SX58" s="447"/>
      <c r="SY58" s="447"/>
      <c r="SZ58" s="447"/>
      <c r="TA58" s="447"/>
      <c r="TB58" s="447"/>
      <c r="TC58" s="449"/>
      <c r="TD58" s="450">
        <f t="shared" si="3710"/>
        <v>0</v>
      </c>
      <c r="TE58" s="463"/>
      <c r="TF58" s="448"/>
      <c r="TH58" s="458"/>
      <c r="TI58" s="447"/>
      <c r="TJ58" s="447"/>
      <c r="TK58" s="447"/>
      <c r="TL58" s="450">
        <f t="shared" si="3711"/>
        <v>0</v>
      </c>
      <c r="TM58" s="447"/>
      <c r="TN58" s="447"/>
      <c r="TO58" s="447"/>
      <c r="TP58" s="447"/>
      <c r="TQ58" s="447"/>
      <c r="TR58" s="449"/>
      <c r="TS58" s="450">
        <f t="shared" si="3712"/>
        <v>0</v>
      </c>
      <c r="TT58" s="463"/>
      <c r="TU58" s="448"/>
      <c r="TW58" s="458"/>
      <c r="TX58" s="447"/>
      <c r="TY58" s="447"/>
      <c r="TZ58" s="447"/>
      <c r="UA58" s="450">
        <f t="shared" si="3713"/>
        <v>0</v>
      </c>
      <c r="UB58" s="447"/>
      <c r="UC58" s="447"/>
      <c r="UD58" s="447"/>
      <c r="UE58" s="447"/>
      <c r="UF58" s="447"/>
      <c r="UG58" s="449"/>
      <c r="UH58" s="450">
        <f t="shared" si="3714"/>
        <v>0</v>
      </c>
      <c r="UI58" s="463"/>
      <c r="UJ58" s="448"/>
      <c r="UL58" s="458"/>
      <c r="UM58" s="447"/>
      <c r="UN58" s="447"/>
      <c r="UO58" s="447"/>
      <c r="UP58" s="450">
        <f t="shared" si="3715"/>
        <v>0</v>
      </c>
      <c r="UQ58" s="447"/>
      <c r="UR58" s="447"/>
      <c r="US58" s="447"/>
      <c r="UT58" s="447"/>
      <c r="UU58" s="447"/>
      <c r="UV58" s="449"/>
      <c r="UW58" s="450">
        <f t="shared" si="3716"/>
        <v>0</v>
      </c>
      <c r="UX58" s="463"/>
      <c r="UY58" s="448"/>
      <c r="VA58" s="458"/>
      <c r="VB58" s="447"/>
      <c r="VC58" s="447"/>
      <c r="VD58" s="447"/>
      <c r="VE58" s="450">
        <f t="shared" si="3717"/>
        <v>0</v>
      </c>
      <c r="VF58" s="447"/>
      <c r="VG58" s="447"/>
      <c r="VH58" s="447"/>
      <c r="VI58" s="447"/>
      <c r="VJ58" s="447"/>
      <c r="VK58" s="449"/>
      <c r="VL58" s="450">
        <f t="shared" si="3718"/>
        <v>0</v>
      </c>
      <c r="VM58" s="463"/>
      <c r="VN58" s="448"/>
      <c r="VP58" s="458"/>
      <c r="VQ58" s="447"/>
      <c r="VR58" s="447"/>
      <c r="VS58" s="447"/>
      <c r="VT58" s="450">
        <f t="shared" si="3719"/>
        <v>0</v>
      </c>
      <c r="VU58" s="447"/>
      <c r="VV58" s="447"/>
      <c r="VW58" s="447"/>
      <c r="VX58" s="447"/>
      <c r="VY58" s="447"/>
      <c r="VZ58" s="449"/>
      <c r="WA58" s="450">
        <f t="shared" si="3720"/>
        <v>0</v>
      </c>
      <c r="WB58" s="463"/>
      <c r="WC58" s="448"/>
      <c r="WE58" s="458"/>
      <c r="WF58" s="447"/>
      <c r="WG58" s="447"/>
      <c r="WH58" s="447"/>
      <c r="WI58" s="450">
        <f t="shared" si="3721"/>
        <v>0</v>
      </c>
      <c r="WJ58" s="447"/>
      <c r="WK58" s="447"/>
      <c r="WL58" s="447"/>
      <c r="WM58" s="447"/>
      <c r="WN58" s="447"/>
      <c r="WO58" s="449"/>
      <c r="WP58" s="450">
        <f t="shared" si="3722"/>
        <v>0</v>
      </c>
      <c r="WQ58" s="463"/>
      <c r="WR58" s="448"/>
      <c r="WT58" s="458"/>
      <c r="WU58" s="447"/>
      <c r="WV58" s="447"/>
      <c r="WW58" s="447"/>
      <c r="WX58" s="450">
        <f t="shared" si="3723"/>
        <v>0</v>
      </c>
      <c r="WY58" s="447"/>
      <c r="WZ58" s="447"/>
      <c r="XA58" s="447"/>
      <c r="XB58" s="447"/>
      <c r="XC58" s="447"/>
      <c r="XD58" s="449"/>
      <c r="XE58" s="450">
        <f t="shared" si="3724"/>
        <v>0</v>
      </c>
      <c r="XF58" s="463"/>
      <c r="XG58" s="448"/>
      <c r="XI58" s="458"/>
      <c r="XJ58" s="447"/>
      <c r="XK58" s="447"/>
      <c r="XL58" s="447"/>
      <c r="XM58" s="450">
        <f t="shared" si="3725"/>
        <v>0</v>
      </c>
      <c r="XN58" s="447"/>
      <c r="XO58" s="447"/>
      <c r="XP58" s="447"/>
      <c r="XQ58" s="447"/>
      <c r="XR58" s="447"/>
      <c r="XS58" s="449"/>
      <c r="XT58" s="450">
        <f t="shared" si="3726"/>
        <v>0</v>
      </c>
      <c r="XU58" s="463"/>
      <c r="XV58" s="448"/>
      <c r="XX58" s="458"/>
      <c r="XY58" s="447"/>
      <c r="XZ58" s="447"/>
      <c r="YA58" s="447"/>
      <c r="YB58" s="450">
        <f t="shared" si="3727"/>
        <v>0</v>
      </c>
      <c r="YC58" s="447"/>
      <c r="YD58" s="447"/>
      <c r="YE58" s="447"/>
      <c r="YF58" s="447"/>
      <c r="YG58" s="447"/>
      <c r="YH58" s="449"/>
      <c r="YI58" s="450">
        <f t="shared" si="3728"/>
        <v>0</v>
      </c>
      <c r="YJ58" s="463"/>
      <c r="YK58" s="448"/>
      <c r="YM58" s="458"/>
      <c r="YN58" s="447"/>
      <c r="YO58" s="447"/>
      <c r="YP58" s="447"/>
      <c r="YQ58" s="450">
        <f t="shared" si="3729"/>
        <v>0</v>
      </c>
      <c r="YR58" s="447"/>
      <c r="YS58" s="447"/>
      <c r="YT58" s="447"/>
      <c r="YU58" s="447"/>
      <c r="YV58" s="447"/>
      <c r="YW58" s="449"/>
      <c r="YX58" s="450">
        <f t="shared" si="3730"/>
        <v>0</v>
      </c>
      <c r="YY58" s="463"/>
      <c r="YZ58" s="448"/>
      <c r="ZB58" s="458"/>
      <c r="ZC58" s="447"/>
      <c r="ZD58" s="447"/>
      <c r="ZE58" s="447"/>
      <c r="ZF58" s="450">
        <f t="shared" si="3731"/>
        <v>0</v>
      </c>
      <c r="ZG58" s="447"/>
      <c r="ZH58" s="447"/>
      <c r="ZI58" s="447"/>
      <c r="ZJ58" s="447"/>
      <c r="ZK58" s="447"/>
      <c r="ZL58" s="449"/>
      <c r="ZM58" s="450">
        <f t="shared" si="3732"/>
        <v>0</v>
      </c>
      <c r="ZN58" s="463"/>
      <c r="ZO58" s="448"/>
      <c r="ZQ58" s="458"/>
      <c r="ZR58" s="447"/>
      <c r="ZS58" s="447"/>
      <c r="ZT58" s="447"/>
      <c r="ZU58" s="450">
        <f t="shared" si="3733"/>
        <v>0</v>
      </c>
      <c r="ZV58" s="447"/>
      <c r="ZW58" s="447"/>
      <c r="ZX58" s="447"/>
      <c r="ZY58" s="447"/>
      <c r="ZZ58" s="447"/>
      <c r="AAA58" s="449"/>
      <c r="AAB58" s="450">
        <f t="shared" si="3734"/>
        <v>0</v>
      </c>
      <c r="AAC58" s="463"/>
      <c r="AAD58" s="448"/>
      <c r="AAF58" s="458"/>
      <c r="AAG58" s="447"/>
      <c r="AAH58" s="447"/>
      <c r="AAI58" s="447"/>
      <c r="AAJ58" s="450">
        <f t="shared" si="3735"/>
        <v>0</v>
      </c>
      <c r="AAK58" s="447"/>
      <c r="AAL58" s="447"/>
      <c r="AAM58" s="447"/>
      <c r="AAN58" s="447"/>
      <c r="AAO58" s="447"/>
      <c r="AAP58" s="449"/>
      <c r="AAQ58" s="450">
        <f t="shared" si="3736"/>
        <v>0</v>
      </c>
      <c r="AAR58" s="463"/>
      <c r="AAS58" s="448"/>
      <c r="AAU58" s="458"/>
      <c r="AAV58" s="447"/>
      <c r="AAW58" s="447"/>
      <c r="AAX58" s="447"/>
      <c r="AAY58" s="450">
        <f t="shared" si="3737"/>
        <v>0</v>
      </c>
      <c r="AAZ58" s="447"/>
      <c r="ABA58" s="447"/>
      <c r="ABB58" s="447"/>
      <c r="ABC58" s="447"/>
      <c r="ABD58" s="447"/>
      <c r="ABE58" s="449"/>
      <c r="ABF58" s="450">
        <f t="shared" si="3738"/>
        <v>0</v>
      </c>
      <c r="ABG58" s="463"/>
      <c r="ABH58" s="448"/>
      <c r="ABJ58" s="458"/>
      <c r="ABK58" s="447"/>
      <c r="ABL58" s="447"/>
      <c r="ABM58" s="447"/>
      <c r="ABN58" s="450">
        <f t="shared" si="3739"/>
        <v>0</v>
      </c>
      <c r="ABO58" s="447"/>
      <c r="ABP58" s="447"/>
      <c r="ABQ58" s="447"/>
      <c r="ABR58" s="447"/>
      <c r="ABS58" s="447"/>
      <c r="ABT58" s="449"/>
      <c r="ABU58" s="450">
        <f t="shared" si="3740"/>
        <v>0</v>
      </c>
      <c r="ABV58" s="463"/>
      <c r="ABW58" s="448"/>
      <c r="ABY58" s="458"/>
      <c r="ABZ58" s="447"/>
      <c r="ACA58" s="447"/>
      <c r="ACB58" s="447"/>
      <c r="ACC58" s="450">
        <f t="shared" si="3741"/>
        <v>0</v>
      </c>
      <c r="ACD58" s="447"/>
      <c r="ACE58" s="447"/>
      <c r="ACF58" s="447"/>
      <c r="ACG58" s="447"/>
      <c r="ACH58" s="447"/>
      <c r="ACI58" s="449"/>
      <c r="ACJ58" s="450">
        <f t="shared" si="3742"/>
        <v>0</v>
      </c>
      <c r="ACK58" s="463"/>
      <c r="ACL58" s="448"/>
      <c r="ACN58" s="458"/>
      <c r="ACO58" s="447"/>
      <c r="ACP58" s="447"/>
      <c r="ACQ58" s="447"/>
      <c r="ACR58" s="450">
        <f t="shared" si="3743"/>
        <v>0</v>
      </c>
      <c r="ACS58" s="447"/>
      <c r="ACT58" s="447"/>
      <c r="ACU58" s="447"/>
      <c r="ACV58" s="447"/>
      <c r="ACW58" s="447"/>
      <c r="ACX58" s="449"/>
      <c r="ACY58" s="450">
        <f t="shared" si="3744"/>
        <v>0</v>
      </c>
      <c r="ACZ58" s="463"/>
      <c r="ADA58" s="448"/>
      <c r="ADC58" s="458"/>
      <c r="ADD58" s="447"/>
      <c r="ADE58" s="447"/>
      <c r="ADF58" s="447"/>
      <c r="ADG58" s="450">
        <f t="shared" si="3745"/>
        <v>0</v>
      </c>
      <c r="ADH58" s="447"/>
      <c r="ADI58" s="447"/>
      <c r="ADJ58" s="447"/>
      <c r="ADK58" s="447"/>
      <c r="ADL58" s="447"/>
      <c r="ADM58" s="449"/>
      <c r="ADN58" s="450">
        <f t="shared" si="3746"/>
        <v>0</v>
      </c>
      <c r="ADO58" s="463"/>
      <c r="ADP58" s="448"/>
      <c r="ADR58" s="458"/>
      <c r="ADS58" s="447"/>
      <c r="ADT58" s="447"/>
      <c r="ADU58" s="447"/>
      <c r="ADV58" s="450">
        <f t="shared" si="3747"/>
        <v>0</v>
      </c>
      <c r="ADW58" s="447"/>
      <c r="ADX58" s="447"/>
      <c r="ADY58" s="447"/>
      <c r="ADZ58" s="447"/>
      <c r="AEA58" s="447"/>
      <c r="AEB58" s="449"/>
      <c r="AEC58" s="450">
        <f t="shared" si="3748"/>
        <v>0</v>
      </c>
      <c r="AED58" s="463"/>
      <c r="AEE58" s="448"/>
      <c r="AEG58" s="458"/>
      <c r="AEH58" s="447"/>
      <c r="AEI58" s="447"/>
      <c r="AEJ58" s="447"/>
      <c r="AEK58" s="450">
        <f t="shared" si="3749"/>
        <v>0</v>
      </c>
      <c r="AEL58" s="447"/>
      <c r="AEM58" s="447"/>
      <c r="AEN58" s="447"/>
      <c r="AEO58" s="447"/>
      <c r="AEP58" s="447"/>
      <c r="AEQ58" s="449"/>
      <c r="AER58" s="450">
        <f t="shared" si="3750"/>
        <v>0</v>
      </c>
      <c r="AES58" s="463"/>
      <c r="AET58" s="448"/>
      <c r="AEV58" s="458"/>
      <c r="AEW58" s="447"/>
      <c r="AEX58" s="447"/>
      <c r="AEY58" s="447"/>
      <c r="AEZ58" s="450">
        <f t="shared" si="3751"/>
        <v>0</v>
      </c>
      <c r="AFA58" s="447"/>
      <c r="AFB58" s="447"/>
      <c r="AFC58" s="447"/>
      <c r="AFD58" s="447"/>
      <c r="AFE58" s="447"/>
      <c r="AFF58" s="449"/>
      <c r="AFG58" s="450">
        <f t="shared" si="3752"/>
        <v>0</v>
      </c>
      <c r="AFH58" s="463"/>
      <c r="AFI58" s="448"/>
      <c r="AFK58" s="458"/>
      <c r="AFL58" s="447"/>
      <c r="AFM58" s="447"/>
      <c r="AFN58" s="447"/>
      <c r="AFO58" s="450">
        <f t="shared" si="3753"/>
        <v>0</v>
      </c>
      <c r="AFP58" s="447"/>
      <c r="AFQ58" s="447"/>
      <c r="AFR58" s="447"/>
      <c r="AFS58" s="447"/>
      <c r="AFT58" s="447"/>
      <c r="AFU58" s="449"/>
      <c r="AFV58" s="450">
        <f t="shared" si="3754"/>
        <v>0</v>
      </c>
      <c r="AFW58" s="463"/>
      <c r="AFX58" s="448"/>
      <c r="AFZ58" s="458"/>
      <c r="AGA58" s="447"/>
      <c r="AGB58" s="447"/>
      <c r="AGC58" s="447"/>
      <c r="AGD58" s="450">
        <f t="shared" si="3755"/>
        <v>0</v>
      </c>
      <c r="AGE58" s="447"/>
      <c r="AGF58" s="447"/>
      <c r="AGG58" s="447"/>
      <c r="AGH58" s="447"/>
      <c r="AGI58" s="447"/>
      <c r="AGJ58" s="449"/>
      <c r="AGK58" s="450">
        <f t="shared" si="3756"/>
        <v>0</v>
      </c>
      <c r="AGL58" s="463"/>
      <c r="AGM58" s="448"/>
      <c r="AGO58" s="458"/>
      <c r="AGP58" s="447"/>
      <c r="AGQ58" s="447"/>
      <c r="AGR58" s="447"/>
      <c r="AGS58" s="450">
        <f t="shared" si="3757"/>
        <v>0</v>
      </c>
      <c r="AGT58" s="447"/>
      <c r="AGU58" s="447"/>
      <c r="AGV58" s="447"/>
      <c r="AGW58" s="447"/>
      <c r="AGX58" s="447"/>
      <c r="AGY58" s="449"/>
      <c r="AGZ58" s="450">
        <f t="shared" si="3758"/>
        <v>0</v>
      </c>
      <c r="AHA58" s="463"/>
      <c r="AHB58" s="448"/>
      <c r="AHD58" s="458"/>
      <c r="AHE58" s="447"/>
      <c r="AHF58" s="447"/>
      <c r="AHG58" s="447"/>
      <c r="AHH58" s="450">
        <f t="shared" si="3759"/>
        <v>0</v>
      </c>
      <c r="AHI58" s="447"/>
      <c r="AHJ58" s="447"/>
      <c r="AHK58" s="447"/>
      <c r="AHL58" s="447"/>
      <c r="AHM58" s="447"/>
      <c r="AHN58" s="449"/>
      <c r="AHO58" s="450">
        <f t="shared" si="3760"/>
        <v>0</v>
      </c>
      <c r="AHP58" s="463"/>
      <c r="AHQ58" s="448"/>
      <c r="AHS58" s="458"/>
      <c r="AHT58" s="447"/>
      <c r="AHU58" s="447"/>
      <c r="AHV58" s="447"/>
      <c r="AHW58" s="450">
        <f t="shared" si="3761"/>
        <v>0</v>
      </c>
      <c r="AHX58" s="447"/>
      <c r="AHY58" s="447"/>
      <c r="AHZ58" s="447"/>
      <c r="AIA58" s="447"/>
      <c r="AIB58" s="447"/>
      <c r="AIC58" s="449"/>
      <c r="AID58" s="450">
        <f t="shared" si="3762"/>
        <v>0</v>
      </c>
      <c r="AIE58" s="463"/>
      <c r="AIF58" s="448"/>
      <c r="AIH58" s="458"/>
      <c r="AII58" s="447"/>
      <c r="AIJ58" s="447"/>
      <c r="AIK58" s="447"/>
      <c r="AIL58" s="450">
        <f t="shared" si="3763"/>
        <v>0</v>
      </c>
      <c r="AIM58" s="447"/>
      <c r="AIN58" s="447"/>
      <c r="AIO58" s="447"/>
      <c r="AIP58" s="447"/>
      <c r="AIQ58" s="447"/>
      <c r="AIR58" s="449"/>
      <c r="AIS58" s="450">
        <f t="shared" si="3764"/>
        <v>0</v>
      </c>
      <c r="AIT58" s="463"/>
      <c r="AIU58" s="448"/>
      <c r="AIW58" s="458"/>
      <c r="AIX58" s="447"/>
      <c r="AIY58" s="447"/>
      <c r="AIZ58" s="447"/>
      <c r="AJA58" s="450">
        <f t="shared" si="3765"/>
        <v>0</v>
      </c>
      <c r="AJB58" s="447"/>
      <c r="AJC58" s="447"/>
      <c r="AJD58" s="447"/>
      <c r="AJE58" s="447"/>
      <c r="AJF58" s="447"/>
      <c r="AJG58" s="449"/>
      <c r="AJH58" s="450">
        <f t="shared" si="3766"/>
        <v>0</v>
      </c>
      <c r="AJI58" s="463"/>
      <c r="AJJ58" s="448"/>
      <c r="AJL58" s="458"/>
      <c r="AJM58" s="447"/>
      <c r="AJN58" s="447"/>
      <c r="AJO58" s="447"/>
      <c r="AJP58" s="450">
        <f t="shared" si="3767"/>
        <v>0</v>
      </c>
      <c r="AJQ58" s="447"/>
      <c r="AJR58" s="447"/>
      <c r="AJS58" s="447"/>
      <c r="AJT58" s="447"/>
      <c r="AJU58" s="447"/>
      <c r="AJV58" s="449"/>
      <c r="AJW58" s="450">
        <f t="shared" si="3768"/>
        <v>0</v>
      </c>
      <c r="AJX58" s="463"/>
      <c r="AJY58" s="448"/>
      <c r="AKA58" s="458"/>
      <c r="AKB58" s="447"/>
      <c r="AKC58" s="447"/>
      <c r="AKD58" s="447"/>
      <c r="AKE58" s="450">
        <f t="shared" si="3769"/>
        <v>0</v>
      </c>
      <c r="AKF58" s="447"/>
      <c r="AKG58" s="447"/>
      <c r="AKH58" s="447"/>
      <c r="AKI58" s="447"/>
      <c r="AKJ58" s="447"/>
      <c r="AKK58" s="449"/>
      <c r="AKL58" s="450">
        <f t="shared" si="3770"/>
        <v>0</v>
      </c>
      <c r="AKM58" s="463"/>
      <c r="AKN58" s="448"/>
      <c r="AKP58" s="458"/>
      <c r="AKQ58" s="447"/>
      <c r="AKR58" s="447"/>
      <c r="AKS58" s="447"/>
      <c r="AKT58" s="450">
        <f t="shared" si="3771"/>
        <v>0</v>
      </c>
      <c r="AKU58" s="447"/>
      <c r="AKV58" s="447"/>
      <c r="AKW58" s="447"/>
      <c r="AKX58" s="447"/>
      <c r="AKY58" s="447"/>
      <c r="AKZ58" s="449"/>
      <c r="ALA58" s="450">
        <f t="shared" si="3772"/>
        <v>0</v>
      </c>
      <c r="ALB58" s="463"/>
      <c r="ALC58" s="448"/>
      <c r="ALE58" s="458"/>
      <c r="ALF58" s="447"/>
      <c r="ALG58" s="447"/>
      <c r="ALH58" s="447"/>
      <c r="ALI58" s="450">
        <f t="shared" si="3773"/>
        <v>0</v>
      </c>
      <c r="ALJ58" s="447"/>
      <c r="ALK58" s="447"/>
      <c r="ALL58" s="447"/>
      <c r="ALM58" s="447"/>
      <c r="ALN58" s="447"/>
      <c r="ALO58" s="449"/>
      <c r="ALP58" s="450">
        <f t="shared" si="3774"/>
        <v>0</v>
      </c>
      <c r="ALQ58" s="463"/>
      <c r="ALR58" s="448"/>
      <c r="ALT58" s="458"/>
      <c r="ALU58" s="447"/>
      <c r="ALV58" s="447"/>
      <c r="ALW58" s="447"/>
      <c r="ALX58" s="450">
        <f t="shared" si="3775"/>
        <v>0</v>
      </c>
      <c r="ALY58" s="447"/>
      <c r="ALZ58" s="447"/>
      <c r="AMA58" s="447"/>
      <c r="AMB58" s="447"/>
      <c r="AMC58" s="447"/>
      <c r="AMD58" s="449"/>
      <c r="AME58" s="450">
        <f t="shared" si="3776"/>
        <v>0</v>
      </c>
      <c r="AMF58" s="463"/>
      <c r="AMG58" s="448"/>
      <c r="AMI58" s="458"/>
      <c r="AMJ58" s="447"/>
      <c r="AMK58" s="447"/>
      <c r="AML58" s="447"/>
      <c r="AMM58" s="450">
        <f t="shared" si="3777"/>
        <v>0</v>
      </c>
      <c r="AMN58" s="447"/>
      <c r="AMO58" s="447"/>
      <c r="AMP58" s="447"/>
      <c r="AMQ58" s="447"/>
      <c r="AMR58" s="447"/>
      <c r="AMS58" s="449"/>
      <c r="AMT58" s="450">
        <f t="shared" si="3778"/>
        <v>0</v>
      </c>
      <c r="AMU58" s="463"/>
      <c r="AMV58" s="448"/>
      <c r="AMX58" s="458"/>
      <c r="AMY58" s="447"/>
      <c r="AMZ58" s="447"/>
      <c r="ANA58" s="447"/>
      <c r="ANB58" s="450">
        <f t="shared" si="3779"/>
        <v>0</v>
      </c>
      <c r="ANC58" s="447"/>
      <c r="AND58" s="447"/>
      <c r="ANE58" s="447"/>
      <c r="ANF58" s="447"/>
      <c r="ANG58" s="447"/>
      <c r="ANH58" s="449"/>
      <c r="ANI58" s="450">
        <f t="shared" si="3780"/>
        <v>0</v>
      </c>
      <c r="ANJ58" s="463"/>
      <c r="ANK58" s="448"/>
      <c r="ANM58" s="458"/>
      <c r="ANN58" s="447"/>
      <c r="ANO58" s="447"/>
      <c r="ANP58" s="447"/>
      <c r="ANQ58" s="450">
        <f t="shared" si="3781"/>
        <v>0</v>
      </c>
      <c r="ANR58" s="447"/>
      <c r="ANS58" s="447"/>
      <c r="ANT58" s="447"/>
      <c r="ANU58" s="447"/>
      <c r="ANV58" s="447"/>
      <c r="ANW58" s="449"/>
      <c r="ANX58" s="450">
        <f t="shared" si="3782"/>
        <v>0</v>
      </c>
      <c r="ANY58" s="463"/>
      <c r="ANZ58" s="448"/>
      <c r="AOB58" s="458"/>
      <c r="AOC58" s="447"/>
      <c r="AOD58" s="447"/>
      <c r="AOE58" s="447"/>
      <c r="AOF58" s="450">
        <f t="shared" si="3783"/>
        <v>0</v>
      </c>
      <c r="AOG58" s="447"/>
      <c r="AOH58" s="447"/>
      <c r="AOI58" s="447"/>
      <c r="AOJ58" s="447"/>
      <c r="AOK58" s="447"/>
      <c r="AOL58" s="449"/>
      <c r="AOM58" s="450">
        <f t="shared" si="3784"/>
        <v>0</v>
      </c>
      <c r="AON58" s="463"/>
      <c r="AOO58" s="448"/>
      <c r="AOQ58" s="458"/>
      <c r="AOR58" s="447"/>
      <c r="AOS58" s="447"/>
      <c r="AOT58" s="447"/>
      <c r="AOU58" s="450">
        <f t="shared" si="3785"/>
        <v>0</v>
      </c>
      <c r="AOV58" s="447"/>
      <c r="AOW58" s="447"/>
      <c r="AOX58" s="447"/>
      <c r="AOY58" s="447"/>
      <c r="AOZ58" s="447"/>
      <c r="APA58" s="449"/>
      <c r="APB58" s="450">
        <f t="shared" si="3786"/>
        <v>0</v>
      </c>
      <c r="APC58" s="463"/>
      <c r="APD58" s="448"/>
      <c r="APF58" s="458"/>
      <c r="APG58" s="447"/>
      <c r="APH58" s="447"/>
      <c r="API58" s="447"/>
      <c r="APJ58" s="450">
        <f t="shared" si="3787"/>
        <v>0</v>
      </c>
      <c r="APK58" s="447"/>
      <c r="APL58" s="447"/>
      <c r="APM58" s="447"/>
      <c r="APN58" s="447"/>
      <c r="APO58" s="447"/>
      <c r="APP58" s="449"/>
      <c r="APQ58" s="450">
        <f t="shared" si="3788"/>
        <v>0</v>
      </c>
      <c r="APR58" s="463"/>
      <c r="APS58" s="448"/>
      <c r="APU58" s="458"/>
      <c r="APV58" s="447"/>
      <c r="APW58" s="447"/>
      <c r="APX58" s="447"/>
      <c r="APY58" s="450">
        <f t="shared" si="3789"/>
        <v>0</v>
      </c>
      <c r="APZ58" s="447"/>
      <c r="AQA58" s="447"/>
      <c r="AQB58" s="447"/>
      <c r="AQC58" s="447"/>
      <c r="AQD58" s="447"/>
      <c r="AQE58" s="449"/>
      <c r="AQF58" s="450">
        <f t="shared" si="3790"/>
        <v>0</v>
      </c>
      <c r="AQG58" s="463"/>
      <c r="AQH58" s="448"/>
      <c r="AQJ58" s="458"/>
      <c r="AQK58" s="447"/>
      <c r="AQL58" s="447"/>
      <c r="AQM58" s="447"/>
      <c r="AQN58" s="450">
        <f t="shared" si="3791"/>
        <v>0</v>
      </c>
      <c r="AQO58" s="447"/>
      <c r="AQP58" s="447"/>
      <c r="AQQ58" s="447"/>
      <c r="AQR58" s="447"/>
      <c r="AQS58" s="447"/>
      <c r="AQT58" s="449"/>
      <c r="AQU58" s="450">
        <f t="shared" si="3792"/>
        <v>0</v>
      </c>
      <c r="AQV58" s="463"/>
      <c r="AQW58" s="448"/>
      <c r="AQY58" s="458"/>
      <c r="AQZ58" s="447"/>
      <c r="ARA58" s="447"/>
      <c r="ARB58" s="447"/>
      <c r="ARC58" s="450">
        <f t="shared" si="3793"/>
        <v>0</v>
      </c>
      <c r="ARD58" s="447"/>
      <c r="ARE58" s="447"/>
      <c r="ARF58" s="447"/>
      <c r="ARG58" s="447"/>
      <c r="ARH58" s="447"/>
      <c r="ARI58" s="449"/>
      <c r="ARJ58" s="450">
        <f t="shared" si="3794"/>
        <v>0</v>
      </c>
      <c r="ARK58" s="463"/>
      <c r="ARL58" s="448"/>
      <c r="ARN58" s="458"/>
      <c r="ARO58" s="447"/>
      <c r="ARP58" s="447"/>
      <c r="ARQ58" s="447"/>
      <c r="ARR58" s="450">
        <f t="shared" si="3795"/>
        <v>0</v>
      </c>
      <c r="ARS58" s="447"/>
      <c r="ART58" s="447"/>
      <c r="ARU58" s="447"/>
      <c r="ARV58" s="447"/>
      <c r="ARW58" s="447"/>
      <c r="ARX58" s="449"/>
      <c r="ARY58" s="450">
        <f t="shared" si="3796"/>
        <v>0</v>
      </c>
      <c r="ARZ58" s="463"/>
      <c r="ASA58" s="448"/>
      <c r="ASC58" s="458"/>
      <c r="ASD58" s="447"/>
      <c r="ASE58" s="447"/>
      <c r="ASF58" s="447"/>
      <c r="ASG58" s="450">
        <f t="shared" si="3797"/>
        <v>0</v>
      </c>
      <c r="ASH58" s="447"/>
      <c r="ASI58" s="447"/>
      <c r="ASJ58" s="447"/>
      <c r="ASK58" s="447"/>
      <c r="ASL58" s="447"/>
      <c r="ASM58" s="449"/>
      <c r="ASN58" s="450">
        <f t="shared" si="3798"/>
        <v>0</v>
      </c>
      <c r="ASO58" s="463"/>
      <c r="ASP58" s="448"/>
      <c r="ASR58" s="458"/>
      <c r="ASS58" s="447"/>
      <c r="AST58" s="447"/>
      <c r="ASU58" s="447"/>
      <c r="ASV58" s="450">
        <f t="shared" si="3799"/>
        <v>0</v>
      </c>
      <c r="ASW58" s="447"/>
      <c r="ASX58" s="447"/>
      <c r="ASY58" s="447"/>
      <c r="ASZ58" s="447"/>
      <c r="ATA58" s="447"/>
      <c r="ATB58" s="449"/>
      <c r="ATC58" s="450">
        <f t="shared" si="3800"/>
        <v>0</v>
      </c>
      <c r="ATD58" s="463"/>
      <c r="ATE58" s="448"/>
      <c r="ATG58" s="458"/>
      <c r="ATH58" s="447"/>
      <c r="ATI58" s="447"/>
      <c r="ATJ58" s="447"/>
      <c r="ATK58" s="450">
        <f t="shared" si="3801"/>
        <v>0</v>
      </c>
      <c r="ATL58" s="447"/>
      <c r="ATM58" s="447"/>
      <c r="ATN58" s="447"/>
      <c r="ATO58" s="447"/>
      <c r="ATP58" s="447"/>
      <c r="ATQ58" s="449"/>
      <c r="ATR58" s="450">
        <f t="shared" si="3802"/>
        <v>0</v>
      </c>
      <c r="ATS58" s="463"/>
      <c r="ATT58" s="448"/>
      <c r="ATV58" s="458"/>
      <c r="ATW58" s="447"/>
      <c r="ATX58" s="447"/>
      <c r="ATY58" s="447"/>
      <c r="ATZ58" s="450">
        <f t="shared" si="3803"/>
        <v>0</v>
      </c>
      <c r="AUA58" s="447"/>
      <c r="AUB58" s="447"/>
      <c r="AUC58" s="447"/>
      <c r="AUD58" s="447"/>
      <c r="AUE58" s="447"/>
      <c r="AUF58" s="449"/>
      <c r="AUG58" s="450">
        <f t="shared" si="3804"/>
        <v>0</v>
      </c>
      <c r="AUH58" s="463"/>
      <c r="AUI58" s="448"/>
      <c r="AUK58" s="458"/>
      <c r="AUL58" s="447"/>
      <c r="AUM58" s="447"/>
      <c r="AUN58" s="447"/>
      <c r="AUO58" s="450">
        <f t="shared" si="3805"/>
        <v>0</v>
      </c>
      <c r="AUP58" s="447"/>
      <c r="AUQ58" s="447"/>
      <c r="AUR58" s="447"/>
      <c r="AUS58" s="447"/>
      <c r="AUT58" s="447"/>
      <c r="AUU58" s="449"/>
      <c r="AUV58" s="450">
        <f t="shared" si="3806"/>
        <v>0</v>
      </c>
      <c r="AUW58" s="463"/>
      <c r="AUX58" s="448"/>
      <c r="AUZ58" s="458"/>
      <c r="AVA58" s="447"/>
      <c r="AVB58" s="447"/>
      <c r="AVC58" s="447"/>
      <c r="AVD58" s="450">
        <f t="shared" si="3807"/>
        <v>0</v>
      </c>
      <c r="AVE58" s="447"/>
      <c r="AVF58" s="447"/>
      <c r="AVG58" s="447"/>
      <c r="AVH58" s="447"/>
      <c r="AVI58" s="447"/>
      <c r="AVJ58" s="449"/>
      <c r="AVK58" s="450">
        <f t="shared" si="3808"/>
        <v>0</v>
      </c>
      <c r="AVL58" s="463"/>
      <c r="AVM58" s="448"/>
      <c r="AVO58" s="458"/>
      <c r="AVP58" s="447"/>
      <c r="AVQ58" s="447"/>
      <c r="AVR58" s="447"/>
      <c r="AVS58" s="450">
        <f t="shared" si="3809"/>
        <v>0</v>
      </c>
      <c r="AVT58" s="447"/>
      <c r="AVU58" s="447"/>
      <c r="AVV58" s="447"/>
      <c r="AVW58" s="447"/>
      <c r="AVX58" s="447"/>
      <c r="AVY58" s="449"/>
      <c r="AVZ58" s="450">
        <f t="shared" si="3810"/>
        <v>0</v>
      </c>
      <c r="AWA58" s="463"/>
      <c r="AWB58" s="448"/>
      <c r="AWD58" s="458"/>
      <c r="AWE58" s="447"/>
      <c r="AWF58" s="447"/>
      <c r="AWG58" s="447"/>
      <c r="AWH58" s="450">
        <f t="shared" si="3811"/>
        <v>0</v>
      </c>
      <c r="AWI58" s="447"/>
      <c r="AWJ58" s="447"/>
      <c r="AWK58" s="447"/>
      <c r="AWL58" s="447"/>
      <c r="AWM58" s="447"/>
      <c r="AWN58" s="449"/>
      <c r="AWO58" s="450">
        <f t="shared" si="3812"/>
        <v>0</v>
      </c>
      <c r="AWP58" s="463"/>
      <c r="AWQ58" s="448"/>
      <c r="AWS58" s="458"/>
      <c r="AWT58" s="447"/>
      <c r="AWU58" s="447"/>
      <c r="AWV58" s="447"/>
      <c r="AWW58" s="450">
        <f t="shared" si="3813"/>
        <v>0</v>
      </c>
      <c r="AWX58" s="447"/>
      <c r="AWY58" s="447"/>
      <c r="AWZ58" s="447"/>
      <c r="AXA58" s="447"/>
      <c r="AXB58" s="447"/>
      <c r="AXC58" s="449"/>
      <c r="AXD58" s="450">
        <f t="shared" si="3814"/>
        <v>0</v>
      </c>
      <c r="AXE58" s="463"/>
      <c r="AXF58" s="448"/>
      <c r="AXH58" s="458"/>
      <c r="AXI58" s="447"/>
      <c r="AXJ58" s="447"/>
      <c r="AXK58" s="447"/>
      <c r="AXL58" s="450">
        <f t="shared" si="3815"/>
        <v>0</v>
      </c>
      <c r="AXM58" s="447"/>
      <c r="AXN58" s="447"/>
      <c r="AXO58" s="447"/>
      <c r="AXP58" s="447"/>
      <c r="AXQ58" s="447"/>
      <c r="AXR58" s="449"/>
      <c r="AXS58" s="450">
        <f t="shared" si="3816"/>
        <v>0</v>
      </c>
      <c r="AXT58" s="463"/>
      <c r="AXU58" s="448"/>
      <c r="AXW58" s="458"/>
      <c r="AXX58" s="447"/>
      <c r="AXY58" s="447"/>
      <c r="AXZ58" s="447"/>
      <c r="AYA58" s="450">
        <f t="shared" si="3817"/>
        <v>0</v>
      </c>
      <c r="AYB58" s="447"/>
      <c r="AYC58" s="447"/>
      <c r="AYD58" s="447"/>
      <c r="AYE58" s="447"/>
      <c r="AYF58" s="447"/>
      <c r="AYG58" s="449"/>
      <c r="AYH58" s="450">
        <f t="shared" si="3818"/>
        <v>0</v>
      </c>
      <c r="AYI58" s="463"/>
      <c r="AYJ58" s="448"/>
      <c r="AYL58" s="458"/>
      <c r="AYM58" s="447"/>
      <c r="AYN58" s="447"/>
      <c r="AYO58" s="447"/>
      <c r="AYP58" s="450">
        <f t="shared" si="3819"/>
        <v>0</v>
      </c>
      <c r="AYQ58" s="447"/>
      <c r="AYR58" s="447"/>
      <c r="AYS58" s="447"/>
      <c r="AYT58" s="447"/>
      <c r="AYU58" s="447"/>
      <c r="AYV58" s="449"/>
      <c r="AYW58" s="450">
        <f t="shared" si="3820"/>
        <v>0</v>
      </c>
      <c r="AYX58" s="463"/>
      <c r="AYY58" s="448"/>
      <c r="AZA58" s="458"/>
      <c r="AZB58" s="447"/>
      <c r="AZC58" s="447"/>
      <c r="AZD58" s="447"/>
      <c r="AZE58" s="450">
        <f t="shared" si="3821"/>
        <v>0</v>
      </c>
      <c r="AZF58" s="447"/>
      <c r="AZG58" s="447"/>
      <c r="AZH58" s="447"/>
      <c r="AZI58" s="447"/>
      <c r="AZJ58" s="447"/>
      <c r="AZK58" s="449"/>
      <c r="AZL58" s="450">
        <f t="shared" si="3822"/>
        <v>0</v>
      </c>
      <c r="AZM58" s="463"/>
      <c r="AZN58" s="448"/>
      <c r="AZP58" s="458"/>
      <c r="AZQ58" s="447"/>
      <c r="AZR58" s="447"/>
      <c r="AZS58" s="447"/>
      <c r="AZT58" s="450">
        <f t="shared" si="3823"/>
        <v>0</v>
      </c>
      <c r="AZU58" s="447"/>
      <c r="AZV58" s="447"/>
      <c r="AZW58" s="447"/>
      <c r="AZX58" s="447"/>
      <c r="AZY58" s="447"/>
      <c r="AZZ58" s="449"/>
      <c r="BAA58" s="450">
        <f t="shared" si="3824"/>
        <v>0</v>
      </c>
      <c r="BAB58" s="463"/>
      <c r="BAC58" s="448"/>
      <c r="BAE58" s="458"/>
      <c r="BAF58" s="447"/>
      <c r="BAG58" s="447"/>
      <c r="BAH58" s="447"/>
      <c r="BAI58" s="450">
        <f t="shared" si="3825"/>
        <v>0</v>
      </c>
      <c r="BAJ58" s="447"/>
      <c r="BAK58" s="447"/>
      <c r="BAL58" s="447"/>
      <c r="BAM58" s="447"/>
      <c r="BAN58" s="447"/>
      <c r="BAO58" s="449"/>
      <c r="BAP58" s="450">
        <f t="shared" si="3826"/>
        <v>0</v>
      </c>
      <c r="BAQ58" s="463"/>
      <c r="BAR58" s="448"/>
      <c r="BAT58" s="458"/>
      <c r="BAU58" s="447"/>
      <c r="BAV58" s="447"/>
      <c r="BAW58" s="447"/>
      <c r="BAX58" s="450">
        <f t="shared" si="3827"/>
        <v>0</v>
      </c>
      <c r="BAY58" s="447"/>
      <c r="BAZ58" s="447"/>
      <c r="BBA58" s="447"/>
      <c r="BBB58" s="447"/>
      <c r="BBC58" s="447"/>
      <c r="BBD58" s="449"/>
      <c r="BBE58" s="450">
        <f t="shared" si="3828"/>
        <v>0</v>
      </c>
      <c r="BBF58" s="463"/>
      <c r="BBG58" s="448"/>
      <c r="BBI58" s="458"/>
      <c r="BBJ58" s="447"/>
      <c r="BBK58" s="447"/>
      <c r="BBL58" s="447"/>
      <c r="BBM58" s="450">
        <f t="shared" si="3829"/>
        <v>0</v>
      </c>
      <c r="BBN58" s="447"/>
      <c r="BBO58" s="447"/>
      <c r="BBP58" s="447"/>
      <c r="BBQ58" s="447"/>
      <c r="BBR58" s="447"/>
      <c r="BBS58" s="449"/>
      <c r="BBT58" s="450">
        <f t="shared" si="3830"/>
        <v>0</v>
      </c>
      <c r="BBU58" s="463"/>
      <c r="BBV58" s="448"/>
      <c r="BBX58" s="458"/>
      <c r="BBY58" s="447"/>
      <c r="BBZ58" s="447"/>
      <c r="BCA58" s="447"/>
      <c r="BCB58" s="450">
        <f t="shared" si="3831"/>
        <v>0</v>
      </c>
      <c r="BCC58" s="447"/>
      <c r="BCD58" s="447"/>
      <c r="BCE58" s="447"/>
      <c r="BCF58" s="447"/>
      <c r="BCG58" s="447"/>
      <c r="BCH58" s="449"/>
      <c r="BCI58" s="450">
        <f t="shared" si="3832"/>
        <v>0</v>
      </c>
      <c r="BCJ58" s="463"/>
      <c r="BCK58" s="448"/>
      <c r="BCM58" s="458"/>
      <c r="BCN58" s="447"/>
      <c r="BCO58" s="447"/>
      <c r="BCP58" s="447"/>
      <c r="BCQ58" s="450">
        <f t="shared" si="3833"/>
        <v>0</v>
      </c>
      <c r="BCR58" s="447"/>
      <c r="BCS58" s="447"/>
      <c r="BCT58" s="447"/>
      <c r="BCU58" s="447"/>
      <c r="BCV58" s="447"/>
      <c r="BCW58" s="449"/>
      <c r="BCX58" s="450">
        <f t="shared" si="3834"/>
        <v>0</v>
      </c>
      <c r="BCY58" s="463"/>
      <c r="BCZ58" s="448"/>
      <c r="BDB58" s="458"/>
      <c r="BDC58" s="447"/>
      <c r="BDD58" s="447"/>
      <c r="BDE58" s="447"/>
      <c r="BDF58" s="450">
        <f t="shared" si="3835"/>
        <v>0</v>
      </c>
      <c r="BDG58" s="447"/>
      <c r="BDH58" s="447"/>
      <c r="BDI58" s="447"/>
      <c r="BDJ58" s="447"/>
      <c r="BDK58" s="447"/>
      <c r="BDL58" s="449"/>
      <c r="BDM58" s="450">
        <f t="shared" si="3836"/>
        <v>0</v>
      </c>
      <c r="BDN58" s="463"/>
      <c r="BDO58" s="448"/>
      <c r="BDQ58" s="458"/>
      <c r="BDR58" s="447"/>
      <c r="BDS58" s="447"/>
      <c r="BDT58" s="447"/>
      <c r="BDU58" s="450">
        <f t="shared" si="3837"/>
        <v>0</v>
      </c>
      <c r="BDV58" s="447"/>
      <c r="BDW58" s="447"/>
      <c r="BDX58" s="447"/>
      <c r="BDY58" s="447"/>
      <c r="BDZ58" s="447"/>
      <c r="BEA58" s="449"/>
      <c r="BEB58" s="450">
        <f t="shared" si="3838"/>
        <v>0</v>
      </c>
      <c r="BEC58" s="463"/>
      <c r="BED58" s="448"/>
      <c r="BEF58" s="458"/>
      <c r="BEG58" s="447"/>
      <c r="BEH58" s="447"/>
      <c r="BEI58" s="447"/>
      <c r="BEJ58" s="450">
        <f t="shared" si="3839"/>
        <v>0</v>
      </c>
      <c r="BEK58" s="447"/>
      <c r="BEL58" s="447"/>
      <c r="BEM58" s="447"/>
      <c r="BEN58" s="447"/>
      <c r="BEO58" s="447"/>
      <c r="BEP58" s="449"/>
      <c r="BEQ58" s="450">
        <f t="shared" si="3840"/>
        <v>0</v>
      </c>
      <c r="BER58" s="463"/>
      <c r="BES58" s="448"/>
      <c r="BEU58" s="458"/>
      <c r="BEV58" s="447"/>
      <c r="BEW58" s="447"/>
      <c r="BEX58" s="447"/>
      <c r="BEY58" s="450">
        <f t="shared" si="3841"/>
        <v>0</v>
      </c>
      <c r="BEZ58" s="447"/>
      <c r="BFA58" s="447"/>
      <c r="BFB58" s="447"/>
      <c r="BFC58" s="447"/>
      <c r="BFD58" s="447"/>
      <c r="BFE58" s="449"/>
      <c r="BFF58" s="450">
        <f t="shared" si="3842"/>
        <v>0</v>
      </c>
      <c r="BFG58" s="463"/>
      <c r="BFH58" s="448"/>
      <c r="BFJ58" s="458"/>
      <c r="BFK58" s="447"/>
      <c r="BFL58" s="447"/>
      <c r="BFM58" s="447"/>
      <c r="BFN58" s="450">
        <f t="shared" si="3843"/>
        <v>0</v>
      </c>
      <c r="BFO58" s="447"/>
      <c r="BFP58" s="447"/>
      <c r="BFQ58" s="447"/>
      <c r="BFR58" s="447"/>
      <c r="BFS58" s="447"/>
      <c r="BFT58" s="449"/>
      <c r="BFU58" s="450">
        <f t="shared" si="3844"/>
        <v>0</v>
      </c>
      <c r="BFV58" s="463"/>
      <c r="BFW58" s="448"/>
      <c r="BFY58" s="458"/>
      <c r="BFZ58" s="447"/>
      <c r="BGA58" s="447"/>
      <c r="BGB58" s="447"/>
      <c r="BGC58" s="450">
        <f t="shared" si="3845"/>
        <v>0</v>
      </c>
      <c r="BGD58" s="447"/>
      <c r="BGE58" s="447"/>
      <c r="BGF58" s="447"/>
      <c r="BGG58" s="447"/>
      <c r="BGH58" s="447"/>
      <c r="BGI58" s="449"/>
      <c r="BGJ58" s="450">
        <f t="shared" si="3846"/>
        <v>0</v>
      </c>
      <c r="BGK58" s="463"/>
      <c r="BGL58" s="448"/>
      <c r="BGN58" s="458"/>
      <c r="BGO58" s="447"/>
      <c r="BGP58" s="447"/>
      <c r="BGQ58" s="447"/>
      <c r="BGR58" s="450">
        <f t="shared" si="3847"/>
        <v>0</v>
      </c>
      <c r="BGS58" s="447"/>
      <c r="BGT58" s="447"/>
      <c r="BGU58" s="447"/>
      <c r="BGV58" s="447"/>
      <c r="BGW58" s="447"/>
      <c r="BGX58" s="449"/>
      <c r="BGY58" s="450">
        <f t="shared" si="3848"/>
        <v>0</v>
      </c>
      <c r="BGZ58" s="463"/>
      <c r="BHA58" s="448"/>
      <c r="BHC58" s="458"/>
      <c r="BHD58" s="447"/>
      <c r="BHE58" s="447"/>
      <c r="BHF58" s="447"/>
      <c r="BHG58" s="450">
        <f t="shared" si="3849"/>
        <v>0</v>
      </c>
      <c r="BHH58" s="447"/>
      <c r="BHI58" s="447"/>
      <c r="BHJ58" s="447"/>
      <c r="BHK58" s="447"/>
      <c r="BHL58" s="447"/>
      <c r="BHM58" s="449"/>
      <c r="BHN58" s="450">
        <f t="shared" si="3850"/>
        <v>0</v>
      </c>
      <c r="BHO58" s="463"/>
      <c r="BHP58" s="448"/>
      <c r="BHR58" s="458"/>
      <c r="BHS58" s="447"/>
      <c r="BHT58" s="447"/>
      <c r="BHU58" s="447"/>
      <c r="BHV58" s="450">
        <f t="shared" si="3851"/>
        <v>0</v>
      </c>
      <c r="BHW58" s="447"/>
      <c r="BHX58" s="447"/>
      <c r="BHY58" s="447"/>
      <c r="BHZ58" s="447"/>
      <c r="BIA58" s="447"/>
      <c r="BIB58" s="449"/>
      <c r="BIC58" s="450">
        <f t="shared" si="3852"/>
        <v>0</v>
      </c>
      <c r="BID58" s="463"/>
      <c r="BIE58" s="448"/>
      <c r="BIG58" s="458"/>
      <c r="BIH58" s="447"/>
      <c r="BII58" s="447"/>
      <c r="BIJ58" s="447"/>
      <c r="BIK58" s="450">
        <f t="shared" si="3853"/>
        <v>0</v>
      </c>
      <c r="BIL58" s="447"/>
      <c r="BIM58" s="447"/>
      <c r="BIN58" s="447"/>
      <c r="BIO58" s="447"/>
      <c r="BIP58" s="447"/>
      <c r="BIQ58" s="449"/>
      <c r="BIR58" s="450">
        <f t="shared" si="3854"/>
        <v>0</v>
      </c>
      <c r="BIS58" s="463"/>
      <c r="BIT58" s="448"/>
      <c r="BIV58" s="458"/>
      <c r="BIW58" s="447"/>
      <c r="BIX58" s="447"/>
      <c r="BIY58" s="447"/>
      <c r="BIZ58" s="450">
        <f t="shared" si="3855"/>
        <v>0</v>
      </c>
      <c r="BJA58" s="447"/>
      <c r="BJB58" s="447"/>
      <c r="BJC58" s="447"/>
      <c r="BJD58" s="447"/>
      <c r="BJE58" s="447"/>
      <c r="BJF58" s="449"/>
      <c r="BJG58" s="450">
        <f t="shared" si="3856"/>
        <v>0</v>
      </c>
      <c r="BJH58" s="463"/>
      <c r="BJI58" s="448"/>
      <c r="BJK58" s="458"/>
      <c r="BJL58" s="447"/>
      <c r="BJM58" s="447"/>
      <c r="BJN58" s="447"/>
      <c r="BJO58" s="450">
        <f t="shared" si="3857"/>
        <v>0</v>
      </c>
      <c r="BJP58" s="447"/>
      <c r="BJQ58" s="447"/>
      <c r="BJR58" s="447"/>
      <c r="BJS58" s="447"/>
      <c r="BJT58" s="447"/>
      <c r="BJU58" s="449"/>
      <c r="BJV58" s="450">
        <f t="shared" si="3858"/>
        <v>0</v>
      </c>
      <c r="BJW58" s="463"/>
      <c r="BJX58" s="448"/>
      <c r="BJZ58" s="458"/>
      <c r="BKA58" s="447"/>
      <c r="BKB58" s="447"/>
      <c r="BKC58" s="447"/>
      <c r="BKD58" s="450">
        <f t="shared" si="3859"/>
        <v>0</v>
      </c>
      <c r="BKE58" s="447"/>
      <c r="BKF58" s="447"/>
      <c r="BKG58" s="447"/>
      <c r="BKH58" s="447"/>
      <c r="BKI58" s="447"/>
      <c r="BKJ58" s="449"/>
      <c r="BKK58" s="450">
        <f t="shared" si="3860"/>
        <v>0</v>
      </c>
      <c r="BKL58" s="463"/>
      <c r="BKM58" s="448"/>
      <c r="BKO58" s="458"/>
      <c r="BKP58" s="447"/>
      <c r="BKQ58" s="447"/>
      <c r="BKR58" s="447"/>
      <c r="BKS58" s="450">
        <f t="shared" si="3861"/>
        <v>0</v>
      </c>
      <c r="BKT58" s="447"/>
      <c r="BKU58" s="447"/>
      <c r="BKV58" s="447"/>
      <c r="BKW58" s="447"/>
      <c r="BKX58" s="447"/>
      <c r="BKY58" s="449"/>
      <c r="BKZ58" s="450">
        <f t="shared" si="3862"/>
        <v>0</v>
      </c>
      <c r="BLA58" s="463"/>
      <c r="BLB58" s="448"/>
      <c r="BLD58" s="458"/>
      <c r="BLE58" s="447"/>
      <c r="BLF58" s="447"/>
      <c r="BLG58" s="447"/>
      <c r="BLH58" s="450">
        <f t="shared" si="3863"/>
        <v>0</v>
      </c>
      <c r="BLI58" s="447"/>
      <c r="BLJ58" s="447"/>
      <c r="BLK58" s="447"/>
      <c r="BLL58" s="447"/>
      <c r="BLM58" s="447"/>
      <c r="BLN58" s="449"/>
      <c r="BLO58" s="450">
        <f t="shared" si="3864"/>
        <v>0</v>
      </c>
      <c r="BLP58" s="463"/>
      <c r="BLQ58" s="448"/>
      <c r="BLS58" s="458"/>
      <c r="BLT58" s="447"/>
      <c r="BLU58" s="447"/>
      <c r="BLV58" s="447"/>
      <c r="BLW58" s="450">
        <f t="shared" si="3865"/>
        <v>0</v>
      </c>
      <c r="BLX58" s="447"/>
      <c r="BLY58" s="447"/>
      <c r="BLZ58" s="447"/>
      <c r="BMA58" s="447"/>
      <c r="BMB58" s="447"/>
      <c r="BMC58" s="449"/>
      <c r="BMD58" s="450">
        <f t="shared" si="3866"/>
        <v>0</v>
      </c>
      <c r="BME58" s="463"/>
      <c r="BMF58" s="448"/>
      <c r="BMH58" s="458"/>
      <c r="BMI58" s="447"/>
      <c r="BMJ58" s="447"/>
      <c r="BMK58" s="447"/>
      <c r="BML58" s="450">
        <f t="shared" si="3867"/>
        <v>0</v>
      </c>
      <c r="BMM58" s="447"/>
      <c r="BMN58" s="447"/>
      <c r="BMO58" s="447"/>
      <c r="BMP58" s="447"/>
      <c r="BMQ58" s="447"/>
      <c r="BMR58" s="449"/>
      <c r="BMS58" s="450">
        <f t="shared" si="3868"/>
        <v>0</v>
      </c>
      <c r="BMT58" s="463"/>
      <c r="BMU58" s="448"/>
      <c r="BMW58" s="458"/>
      <c r="BMX58" s="447"/>
      <c r="BMY58" s="447"/>
      <c r="BMZ58" s="447"/>
      <c r="BNA58" s="450">
        <f t="shared" si="3869"/>
        <v>0</v>
      </c>
      <c r="BNB58" s="447"/>
      <c r="BNC58" s="447"/>
      <c r="BND58" s="447"/>
      <c r="BNE58" s="447"/>
      <c r="BNF58" s="447"/>
      <c r="BNG58" s="449"/>
      <c r="BNH58" s="450">
        <f t="shared" si="3870"/>
        <v>0</v>
      </c>
      <c r="BNI58" s="463"/>
      <c r="BNJ58" s="448"/>
      <c r="BNL58" s="458"/>
      <c r="BNM58" s="447"/>
      <c r="BNN58" s="447"/>
      <c r="BNO58" s="447"/>
      <c r="BNP58" s="450">
        <f t="shared" si="3871"/>
        <v>0</v>
      </c>
      <c r="BNQ58" s="447"/>
      <c r="BNR58" s="447"/>
      <c r="BNS58" s="447"/>
      <c r="BNT58" s="447"/>
      <c r="BNU58" s="447"/>
      <c r="BNV58" s="449"/>
      <c r="BNW58" s="450">
        <f t="shared" si="3872"/>
        <v>0</v>
      </c>
      <c r="BNX58" s="463"/>
      <c r="BNY58" s="448"/>
      <c r="BOA58" s="458"/>
      <c r="BOB58" s="447"/>
      <c r="BOC58" s="447"/>
      <c r="BOD58" s="447"/>
      <c r="BOE58" s="450">
        <f t="shared" si="3873"/>
        <v>0</v>
      </c>
      <c r="BOF58" s="447"/>
      <c r="BOG58" s="447"/>
      <c r="BOH58" s="447"/>
      <c r="BOI58" s="447"/>
      <c r="BOJ58" s="447"/>
      <c r="BOK58" s="449"/>
      <c r="BOL58" s="450">
        <f t="shared" si="3874"/>
        <v>0</v>
      </c>
      <c r="BOM58" s="463"/>
      <c r="BON58" s="448"/>
      <c r="BOP58" s="458"/>
      <c r="BOQ58" s="447"/>
      <c r="BOR58" s="447"/>
      <c r="BOS58" s="447"/>
      <c r="BOT58" s="450">
        <f t="shared" si="3875"/>
        <v>0</v>
      </c>
      <c r="BOU58" s="447"/>
      <c r="BOV58" s="447"/>
      <c r="BOW58" s="447"/>
      <c r="BOX58" s="447"/>
      <c r="BOY58" s="447"/>
      <c r="BOZ58" s="449"/>
      <c r="BPA58" s="450">
        <f t="shared" si="3876"/>
        <v>0</v>
      </c>
      <c r="BPB58" s="463"/>
      <c r="BPC58" s="448"/>
      <c r="BPE58" s="458"/>
      <c r="BPF58" s="447"/>
      <c r="BPG58" s="447"/>
      <c r="BPH58" s="447"/>
      <c r="BPI58" s="450">
        <f t="shared" si="3877"/>
        <v>0</v>
      </c>
      <c r="BPJ58" s="447"/>
      <c r="BPK58" s="447"/>
      <c r="BPL58" s="447"/>
      <c r="BPM58" s="447"/>
      <c r="BPN58" s="447"/>
      <c r="BPO58" s="449"/>
      <c r="BPP58" s="450">
        <f t="shared" si="3878"/>
        <v>0</v>
      </c>
      <c r="BPQ58" s="463"/>
      <c r="BPR58" s="448"/>
      <c r="BPT58" s="458"/>
      <c r="BPU58" s="447"/>
      <c r="BPV58" s="447"/>
      <c r="BPW58" s="447"/>
      <c r="BPX58" s="450">
        <f t="shared" si="3879"/>
        <v>0</v>
      </c>
      <c r="BPY58" s="447"/>
      <c r="BPZ58" s="447"/>
      <c r="BQA58" s="447"/>
      <c r="BQB58" s="447"/>
      <c r="BQC58" s="447"/>
      <c r="BQD58" s="449"/>
      <c r="BQE58" s="450">
        <f t="shared" si="3880"/>
        <v>0</v>
      </c>
      <c r="BQF58" s="463"/>
      <c r="BQG58" s="448"/>
      <c r="BQI58" s="458"/>
      <c r="BQJ58" s="447"/>
      <c r="BQK58" s="447"/>
      <c r="BQL58" s="447"/>
      <c r="BQM58" s="450">
        <f t="shared" si="3881"/>
        <v>0</v>
      </c>
      <c r="BQN58" s="447"/>
      <c r="BQO58" s="447"/>
      <c r="BQP58" s="447"/>
      <c r="BQQ58" s="447"/>
      <c r="BQR58" s="447"/>
      <c r="BQS58" s="449"/>
      <c r="BQT58" s="450">
        <f t="shared" si="3882"/>
        <v>0</v>
      </c>
      <c r="BQU58" s="463"/>
      <c r="BQV58" s="448"/>
      <c r="BQX58" s="458"/>
      <c r="BQY58" s="447"/>
      <c r="BQZ58" s="447"/>
      <c r="BRA58" s="447"/>
      <c r="BRB58" s="450">
        <f t="shared" si="3883"/>
        <v>0</v>
      </c>
      <c r="BRC58" s="447"/>
      <c r="BRD58" s="447"/>
      <c r="BRE58" s="447"/>
      <c r="BRF58" s="447"/>
      <c r="BRG58" s="447"/>
      <c r="BRH58" s="449"/>
      <c r="BRI58" s="450">
        <f t="shared" si="3884"/>
        <v>0</v>
      </c>
      <c r="BRJ58" s="463"/>
      <c r="BRK58" s="448"/>
      <c r="BRM58" s="458"/>
      <c r="BRN58" s="447"/>
      <c r="BRO58" s="447"/>
      <c r="BRP58" s="447"/>
      <c r="BRQ58" s="450">
        <f t="shared" si="3885"/>
        <v>0</v>
      </c>
      <c r="BRR58" s="447"/>
      <c r="BRS58" s="447"/>
      <c r="BRT58" s="447"/>
      <c r="BRU58" s="447"/>
      <c r="BRV58" s="447"/>
      <c r="BRW58" s="449"/>
      <c r="BRX58" s="450">
        <f t="shared" si="3886"/>
        <v>0</v>
      </c>
      <c r="BRY58" s="463"/>
      <c r="BRZ58" s="448"/>
      <c r="BSB58" s="458"/>
      <c r="BSC58" s="447"/>
      <c r="BSD58" s="447"/>
      <c r="BSE58" s="447"/>
      <c r="BSF58" s="450">
        <f t="shared" si="3887"/>
        <v>0</v>
      </c>
      <c r="BSG58" s="447"/>
      <c r="BSH58" s="447"/>
      <c r="BSI58" s="447"/>
      <c r="BSJ58" s="447"/>
      <c r="BSK58" s="447"/>
      <c r="BSL58" s="449"/>
      <c r="BSM58" s="450">
        <f t="shared" si="3888"/>
        <v>0</v>
      </c>
      <c r="BSN58" s="463"/>
      <c r="BSO58" s="448"/>
      <c r="BSQ58" s="458"/>
      <c r="BSR58" s="447"/>
      <c r="BSS58" s="447"/>
      <c r="BST58" s="447"/>
      <c r="BSU58" s="450">
        <f t="shared" si="3889"/>
        <v>0</v>
      </c>
      <c r="BSV58" s="447"/>
      <c r="BSW58" s="447"/>
      <c r="BSX58" s="447"/>
      <c r="BSY58" s="447"/>
      <c r="BSZ58" s="447"/>
      <c r="BTA58" s="449"/>
      <c r="BTB58" s="450">
        <f t="shared" si="3890"/>
        <v>0</v>
      </c>
      <c r="BTC58" s="463"/>
      <c r="BTD58" s="448"/>
      <c r="BTF58" s="458"/>
      <c r="BTG58" s="447"/>
      <c r="BTH58" s="447"/>
      <c r="BTI58" s="447"/>
      <c r="BTJ58" s="450">
        <f t="shared" si="3891"/>
        <v>0</v>
      </c>
      <c r="BTK58" s="447"/>
      <c r="BTL58" s="447"/>
      <c r="BTM58" s="447"/>
      <c r="BTN58" s="447"/>
      <c r="BTO58" s="447"/>
      <c r="BTP58" s="449"/>
      <c r="BTQ58" s="450">
        <f t="shared" si="3892"/>
        <v>0</v>
      </c>
      <c r="BTR58" s="463"/>
      <c r="BTS58" s="448"/>
      <c r="BTU58" s="458"/>
      <c r="BTV58" s="447"/>
      <c r="BTW58" s="447"/>
      <c r="BTX58" s="447"/>
      <c r="BTY58" s="450">
        <f t="shared" si="3893"/>
        <v>0</v>
      </c>
      <c r="BTZ58" s="447"/>
      <c r="BUA58" s="447"/>
      <c r="BUB58" s="447"/>
      <c r="BUC58" s="447"/>
      <c r="BUD58" s="447"/>
      <c r="BUE58" s="449"/>
      <c r="BUF58" s="450">
        <f t="shared" si="3894"/>
        <v>0</v>
      </c>
      <c r="BUG58" s="463"/>
      <c r="BUH58" s="448"/>
      <c r="BUJ58" s="458"/>
      <c r="BUK58" s="447"/>
      <c r="BUL58" s="447"/>
      <c r="BUM58" s="447"/>
      <c r="BUN58" s="450">
        <f t="shared" si="3895"/>
        <v>0</v>
      </c>
      <c r="BUO58" s="447"/>
      <c r="BUP58" s="447"/>
      <c r="BUQ58" s="447"/>
      <c r="BUR58" s="447"/>
      <c r="BUS58" s="447"/>
      <c r="BUT58" s="449"/>
      <c r="BUU58" s="450">
        <f t="shared" si="3896"/>
        <v>0</v>
      </c>
      <c r="BUV58" s="463"/>
      <c r="BUW58" s="448"/>
      <c r="BUY58" s="458"/>
      <c r="BUZ58" s="447"/>
      <c r="BVA58" s="447"/>
      <c r="BVB58" s="447"/>
      <c r="BVC58" s="450">
        <f t="shared" si="3897"/>
        <v>0</v>
      </c>
      <c r="BVD58" s="447"/>
      <c r="BVE58" s="447"/>
      <c r="BVF58" s="447"/>
      <c r="BVG58" s="447"/>
      <c r="BVH58" s="447"/>
      <c r="BVI58" s="449"/>
      <c r="BVJ58" s="450">
        <f t="shared" si="3898"/>
        <v>0</v>
      </c>
      <c r="BVK58" s="463"/>
      <c r="BVL58" s="448"/>
      <c r="BVN58" s="458"/>
      <c r="BVO58" s="447"/>
      <c r="BVP58" s="447"/>
      <c r="BVQ58" s="447"/>
      <c r="BVR58" s="450">
        <f t="shared" si="3899"/>
        <v>0</v>
      </c>
      <c r="BVS58" s="447"/>
      <c r="BVT58" s="447"/>
      <c r="BVU58" s="447"/>
      <c r="BVV58" s="447"/>
      <c r="BVW58" s="447"/>
      <c r="BVX58" s="449"/>
      <c r="BVY58" s="450">
        <f t="shared" si="3900"/>
        <v>0</v>
      </c>
      <c r="BVZ58" s="463"/>
      <c r="BWA58" s="448"/>
    </row>
    <row r="59" spans="2:1951" ht="15" customHeight="1" x14ac:dyDescent="0.2">
      <c r="B59" s="452" t="s">
        <v>328</v>
      </c>
      <c r="C59" s="447"/>
      <c r="D59" s="447"/>
      <c r="E59" s="447"/>
      <c r="F59" s="447"/>
      <c r="G59" s="450">
        <f t="shared" si="3641"/>
        <v>0</v>
      </c>
      <c r="H59" s="447"/>
      <c r="I59" s="447"/>
      <c r="J59" s="447"/>
      <c r="K59" s="447"/>
      <c r="L59" s="447"/>
      <c r="M59" s="449"/>
      <c r="N59" s="450">
        <f t="shared" si="3642"/>
        <v>0</v>
      </c>
      <c r="O59" s="463"/>
      <c r="P59" s="448"/>
      <c r="R59" s="458"/>
      <c r="S59" s="447"/>
      <c r="T59" s="447"/>
      <c r="U59" s="447"/>
      <c r="V59" s="450">
        <f t="shared" si="3643"/>
        <v>0</v>
      </c>
      <c r="W59" s="447"/>
      <c r="X59" s="447"/>
      <c r="Y59" s="447"/>
      <c r="Z59" s="447"/>
      <c r="AA59" s="447"/>
      <c r="AB59" s="449"/>
      <c r="AC59" s="450">
        <f t="shared" si="3644"/>
        <v>0</v>
      </c>
      <c r="AD59" s="463"/>
      <c r="AE59" s="448"/>
      <c r="AG59" s="458"/>
      <c r="AH59" s="447"/>
      <c r="AI59" s="447"/>
      <c r="AJ59" s="447"/>
      <c r="AK59" s="450">
        <f t="shared" si="3645"/>
        <v>0</v>
      </c>
      <c r="AL59" s="447"/>
      <c r="AM59" s="447"/>
      <c r="AN59" s="447"/>
      <c r="AO59" s="447"/>
      <c r="AP59" s="447"/>
      <c r="AQ59" s="449"/>
      <c r="AR59" s="450">
        <f t="shared" si="3646"/>
        <v>0</v>
      </c>
      <c r="AS59" s="463"/>
      <c r="AT59" s="448"/>
      <c r="AV59" s="458"/>
      <c r="AW59" s="447"/>
      <c r="AX59" s="447"/>
      <c r="AY59" s="447"/>
      <c r="AZ59" s="450">
        <f t="shared" si="3647"/>
        <v>0</v>
      </c>
      <c r="BA59" s="447"/>
      <c r="BB59" s="447"/>
      <c r="BC59" s="447"/>
      <c r="BD59" s="447"/>
      <c r="BE59" s="447"/>
      <c r="BF59" s="449"/>
      <c r="BG59" s="450">
        <f t="shared" si="3648"/>
        <v>0</v>
      </c>
      <c r="BH59" s="463"/>
      <c r="BI59" s="448"/>
      <c r="BK59" s="458"/>
      <c r="BL59" s="447"/>
      <c r="BM59" s="447"/>
      <c r="BN59" s="447"/>
      <c r="BO59" s="450">
        <f t="shared" si="3649"/>
        <v>0</v>
      </c>
      <c r="BP59" s="447"/>
      <c r="BQ59" s="447"/>
      <c r="BR59" s="447"/>
      <c r="BS59" s="447"/>
      <c r="BT59" s="447"/>
      <c r="BU59" s="449"/>
      <c r="BV59" s="450">
        <f t="shared" si="3650"/>
        <v>0</v>
      </c>
      <c r="BW59" s="463"/>
      <c r="BX59" s="448"/>
      <c r="BZ59" s="458"/>
      <c r="CA59" s="447"/>
      <c r="CB59" s="447"/>
      <c r="CC59" s="447"/>
      <c r="CD59" s="450">
        <f t="shared" si="3651"/>
        <v>0</v>
      </c>
      <c r="CE59" s="447"/>
      <c r="CF59" s="447"/>
      <c r="CG59" s="447"/>
      <c r="CH59" s="447"/>
      <c r="CI59" s="447"/>
      <c r="CJ59" s="449"/>
      <c r="CK59" s="450">
        <f t="shared" si="3652"/>
        <v>0</v>
      </c>
      <c r="CL59" s="463"/>
      <c r="CM59" s="448"/>
      <c r="CO59" s="458"/>
      <c r="CP59" s="447"/>
      <c r="CQ59" s="447"/>
      <c r="CR59" s="447"/>
      <c r="CS59" s="450">
        <f t="shared" si="3653"/>
        <v>0</v>
      </c>
      <c r="CT59" s="447"/>
      <c r="CU59" s="447"/>
      <c r="CV59" s="447"/>
      <c r="CW59" s="447"/>
      <c r="CX59" s="447"/>
      <c r="CY59" s="449"/>
      <c r="CZ59" s="450">
        <f t="shared" si="3654"/>
        <v>0</v>
      </c>
      <c r="DA59" s="463"/>
      <c r="DB59" s="448"/>
      <c r="DD59" s="458"/>
      <c r="DE59" s="447"/>
      <c r="DF59" s="447"/>
      <c r="DG59" s="447"/>
      <c r="DH59" s="450">
        <f t="shared" si="3655"/>
        <v>0</v>
      </c>
      <c r="DI59" s="447"/>
      <c r="DJ59" s="447"/>
      <c r="DK59" s="447"/>
      <c r="DL59" s="447"/>
      <c r="DM59" s="447"/>
      <c r="DN59" s="449"/>
      <c r="DO59" s="450">
        <f t="shared" si="3656"/>
        <v>0</v>
      </c>
      <c r="DP59" s="463"/>
      <c r="DQ59" s="448"/>
      <c r="DS59" s="458"/>
      <c r="DT59" s="447"/>
      <c r="DU59" s="447"/>
      <c r="DV59" s="447"/>
      <c r="DW59" s="450">
        <f t="shared" si="3657"/>
        <v>0</v>
      </c>
      <c r="DX59" s="447"/>
      <c r="DY59" s="447"/>
      <c r="DZ59" s="447"/>
      <c r="EA59" s="447"/>
      <c r="EB59" s="447"/>
      <c r="EC59" s="449"/>
      <c r="ED59" s="450">
        <f t="shared" si="3658"/>
        <v>0</v>
      </c>
      <c r="EE59" s="463"/>
      <c r="EF59" s="448"/>
      <c r="EH59" s="458"/>
      <c r="EI59" s="447"/>
      <c r="EJ59" s="447"/>
      <c r="EK59" s="447"/>
      <c r="EL59" s="450">
        <f t="shared" si="3659"/>
        <v>0</v>
      </c>
      <c r="EM59" s="447"/>
      <c r="EN59" s="447"/>
      <c r="EO59" s="447"/>
      <c r="EP59" s="447"/>
      <c r="EQ59" s="447"/>
      <c r="ER59" s="449"/>
      <c r="ES59" s="450">
        <f t="shared" si="3660"/>
        <v>0</v>
      </c>
      <c r="ET59" s="463"/>
      <c r="EU59" s="448"/>
      <c r="EW59" s="458"/>
      <c r="EX59" s="447"/>
      <c r="EY59" s="447"/>
      <c r="EZ59" s="447"/>
      <c r="FA59" s="450">
        <f t="shared" si="3661"/>
        <v>0</v>
      </c>
      <c r="FB59" s="447"/>
      <c r="FC59" s="447"/>
      <c r="FD59" s="447"/>
      <c r="FE59" s="447"/>
      <c r="FF59" s="447"/>
      <c r="FG59" s="449"/>
      <c r="FH59" s="450">
        <f t="shared" si="3662"/>
        <v>0</v>
      </c>
      <c r="FI59" s="463"/>
      <c r="FJ59" s="448"/>
      <c r="FL59" s="458"/>
      <c r="FM59" s="447"/>
      <c r="FN59" s="447"/>
      <c r="FO59" s="447"/>
      <c r="FP59" s="450">
        <f t="shared" si="3663"/>
        <v>0</v>
      </c>
      <c r="FQ59" s="447"/>
      <c r="FR59" s="447"/>
      <c r="FS59" s="447"/>
      <c r="FT59" s="447"/>
      <c r="FU59" s="447"/>
      <c r="FV59" s="449"/>
      <c r="FW59" s="450">
        <f t="shared" si="3664"/>
        <v>0</v>
      </c>
      <c r="FX59" s="463"/>
      <c r="FY59" s="448"/>
      <c r="GA59" s="458"/>
      <c r="GB59" s="447"/>
      <c r="GC59" s="447"/>
      <c r="GD59" s="447"/>
      <c r="GE59" s="450">
        <f t="shared" si="3665"/>
        <v>0</v>
      </c>
      <c r="GF59" s="447"/>
      <c r="GG59" s="447"/>
      <c r="GH59" s="447"/>
      <c r="GI59" s="447"/>
      <c r="GJ59" s="447"/>
      <c r="GK59" s="449"/>
      <c r="GL59" s="450">
        <f t="shared" si="3666"/>
        <v>0</v>
      </c>
      <c r="GM59" s="463"/>
      <c r="GN59" s="448"/>
      <c r="GP59" s="458"/>
      <c r="GQ59" s="447"/>
      <c r="GR59" s="447"/>
      <c r="GS59" s="447"/>
      <c r="GT59" s="450">
        <f t="shared" si="3667"/>
        <v>0</v>
      </c>
      <c r="GU59" s="447"/>
      <c r="GV59" s="447"/>
      <c r="GW59" s="447"/>
      <c r="GX59" s="447"/>
      <c r="GY59" s="447"/>
      <c r="GZ59" s="449"/>
      <c r="HA59" s="450">
        <f t="shared" si="3668"/>
        <v>0</v>
      </c>
      <c r="HB59" s="463"/>
      <c r="HC59" s="448"/>
      <c r="HE59" s="458"/>
      <c r="HF59" s="447"/>
      <c r="HG59" s="447"/>
      <c r="HH59" s="447"/>
      <c r="HI59" s="450">
        <f t="shared" si="3669"/>
        <v>0</v>
      </c>
      <c r="HJ59" s="447"/>
      <c r="HK59" s="447"/>
      <c r="HL59" s="447"/>
      <c r="HM59" s="447"/>
      <c r="HN59" s="447"/>
      <c r="HO59" s="449"/>
      <c r="HP59" s="450">
        <f t="shared" si="3670"/>
        <v>0</v>
      </c>
      <c r="HQ59" s="463"/>
      <c r="HR59" s="448"/>
      <c r="HT59" s="458"/>
      <c r="HU59" s="447"/>
      <c r="HV59" s="447"/>
      <c r="HW59" s="447"/>
      <c r="HX59" s="450">
        <f t="shared" si="3671"/>
        <v>0</v>
      </c>
      <c r="HY59" s="447"/>
      <c r="HZ59" s="447"/>
      <c r="IA59" s="447"/>
      <c r="IB59" s="447"/>
      <c r="IC59" s="447"/>
      <c r="ID59" s="449"/>
      <c r="IE59" s="450">
        <f t="shared" si="3672"/>
        <v>0</v>
      </c>
      <c r="IF59" s="463"/>
      <c r="IG59" s="448"/>
      <c r="II59" s="458"/>
      <c r="IJ59" s="447"/>
      <c r="IK59" s="447"/>
      <c r="IL59" s="447"/>
      <c r="IM59" s="450">
        <f t="shared" si="3673"/>
        <v>0</v>
      </c>
      <c r="IN59" s="447"/>
      <c r="IO59" s="447"/>
      <c r="IP59" s="447"/>
      <c r="IQ59" s="447"/>
      <c r="IR59" s="447"/>
      <c r="IS59" s="449"/>
      <c r="IT59" s="450">
        <f t="shared" si="3674"/>
        <v>0</v>
      </c>
      <c r="IU59" s="463"/>
      <c r="IV59" s="448"/>
      <c r="IX59" s="458"/>
      <c r="IY59" s="447"/>
      <c r="IZ59" s="447"/>
      <c r="JA59" s="447"/>
      <c r="JB59" s="450">
        <f t="shared" si="3675"/>
        <v>0</v>
      </c>
      <c r="JC59" s="447"/>
      <c r="JD59" s="447"/>
      <c r="JE59" s="447"/>
      <c r="JF59" s="447"/>
      <c r="JG59" s="447"/>
      <c r="JH59" s="449"/>
      <c r="JI59" s="450">
        <f t="shared" si="3676"/>
        <v>0</v>
      </c>
      <c r="JJ59" s="463"/>
      <c r="JK59" s="448"/>
      <c r="JM59" s="458"/>
      <c r="JN59" s="447"/>
      <c r="JO59" s="447"/>
      <c r="JP59" s="447"/>
      <c r="JQ59" s="450">
        <f t="shared" si="3677"/>
        <v>0</v>
      </c>
      <c r="JR59" s="447"/>
      <c r="JS59" s="447"/>
      <c r="JT59" s="447"/>
      <c r="JU59" s="447"/>
      <c r="JV59" s="447"/>
      <c r="JW59" s="449"/>
      <c r="JX59" s="450">
        <f t="shared" si="3678"/>
        <v>0</v>
      </c>
      <c r="JY59" s="463"/>
      <c r="JZ59" s="448"/>
      <c r="KB59" s="458"/>
      <c r="KC59" s="447"/>
      <c r="KD59" s="447"/>
      <c r="KE59" s="447"/>
      <c r="KF59" s="450">
        <f t="shared" si="3679"/>
        <v>0</v>
      </c>
      <c r="KG59" s="447"/>
      <c r="KH59" s="447"/>
      <c r="KI59" s="447"/>
      <c r="KJ59" s="447"/>
      <c r="KK59" s="447"/>
      <c r="KL59" s="449"/>
      <c r="KM59" s="450">
        <f t="shared" si="3680"/>
        <v>0</v>
      </c>
      <c r="KN59" s="463"/>
      <c r="KO59" s="448"/>
      <c r="KQ59" s="458"/>
      <c r="KR59" s="447"/>
      <c r="KS59" s="447"/>
      <c r="KT59" s="447"/>
      <c r="KU59" s="450">
        <f t="shared" si="3681"/>
        <v>0</v>
      </c>
      <c r="KV59" s="447"/>
      <c r="KW59" s="447"/>
      <c r="KX59" s="447"/>
      <c r="KY59" s="447"/>
      <c r="KZ59" s="447"/>
      <c r="LA59" s="449"/>
      <c r="LB59" s="450">
        <f t="shared" si="3682"/>
        <v>0</v>
      </c>
      <c r="LC59" s="463"/>
      <c r="LD59" s="448"/>
      <c r="LF59" s="458"/>
      <c r="LG59" s="447"/>
      <c r="LH59" s="447"/>
      <c r="LI59" s="447"/>
      <c r="LJ59" s="450">
        <f t="shared" si="3683"/>
        <v>0</v>
      </c>
      <c r="LK59" s="447"/>
      <c r="LL59" s="447"/>
      <c r="LM59" s="447"/>
      <c r="LN59" s="447"/>
      <c r="LO59" s="447"/>
      <c r="LP59" s="449"/>
      <c r="LQ59" s="450">
        <f t="shared" si="3684"/>
        <v>0</v>
      </c>
      <c r="LR59" s="463"/>
      <c r="LS59" s="448"/>
      <c r="LU59" s="458"/>
      <c r="LV59" s="447"/>
      <c r="LW59" s="447"/>
      <c r="LX59" s="447"/>
      <c r="LY59" s="450">
        <f t="shared" si="3685"/>
        <v>0</v>
      </c>
      <c r="LZ59" s="447"/>
      <c r="MA59" s="447"/>
      <c r="MB59" s="447"/>
      <c r="MC59" s="447"/>
      <c r="MD59" s="447"/>
      <c r="ME59" s="449"/>
      <c r="MF59" s="450">
        <f t="shared" si="3686"/>
        <v>0</v>
      </c>
      <c r="MG59" s="463"/>
      <c r="MH59" s="448"/>
      <c r="MJ59" s="458"/>
      <c r="MK59" s="447"/>
      <c r="ML59" s="447"/>
      <c r="MM59" s="447"/>
      <c r="MN59" s="450">
        <f t="shared" si="3687"/>
        <v>0</v>
      </c>
      <c r="MO59" s="447"/>
      <c r="MP59" s="447"/>
      <c r="MQ59" s="447"/>
      <c r="MR59" s="447"/>
      <c r="MS59" s="447"/>
      <c r="MT59" s="449"/>
      <c r="MU59" s="450">
        <f t="shared" si="3688"/>
        <v>0</v>
      </c>
      <c r="MV59" s="463"/>
      <c r="MW59" s="448"/>
      <c r="MY59" s="458"/>
      <c r="MZ59" s="447"/>
      <c r="NA59" s="447"/>
      <c r="NB59" s="447"/>
      <c r="NC59" s="450">
        <f t="shared" si="3689"/>
        <v>0</v>
      </c>
      <c r="ND59" s="447"/>
      <c r="NE59" s="447"/>
      <c r="NF59" s="447"/>
      <c r="NG59" s="447"/>
      <c r="NH59" s="447"/>
      <c r="NI59" s="449"/>
      <c r="NJ59" s="450">
        <f t="shared" si="3690"/>
        <v>0</v>
      </c>
      <c r="NK59" s="463"/>
      <c r="NL59" s="448"/>
      <c r="NN59" s="458"/>
      <c r="NO59" s="447"/>
      <c r="NP59" s="447"/>
      <c r="NQ59" s="447"/>
      <c r="NR59" s="450">
        <f t="shared" si="3691"/>
        <v>0</v>
      </c>
      <c r="NS59" s="447"/>
      <c r="NT59" s="447"/>
      <c r="NU59" s="447"/>
      <c r="NV59" s="447"/>
      <c r="NW59" s="447"/>
      <c r="NX59" s="449"/>
      <c r="NY59" s="450">
        <f t="shared" si="3692"/>
        <v>0</v>
      </c>
      <c r="NZ59" s="463"/>
      <c r="OA59" s="448"/>
      <c r="OC59" s="458"/>
      <c r="OD59" s="447"/>
      <c r="OE59" s="447"/>
      <c r="OF59" s="447"/>
      <c r="OG59" s="450">
        <f t="shared" si="3693"/>
        <v>0</v>
      </c>
      <c r="OH59" s="447"/>
      <c r="OI59" s="447"/>
      <c r="OJ59" s="447"/>
      <c r="OK59" s="447"/>
      <c r="OL59" s="447"/>
      <c r="OM59" s="449"/>
      <c r="ON59" s="450">
        <f t="shared" si="3694"/>
        <v>0</v>
      </c>
      <c r="OO59" s="463"/>
      <c r="OP59" s="448"/>
      <c r="OR59" s="458"/>
      <c r="OS59" s="447"/>
      <c r="OT59" s="447"/>
      <c r="OU59" s="447"/>
      <c r="OV59" s="450">
        <f t="shared" si="3695"/>
        <v>0</v>
      </c>
      <c r="OW59" s="447"/>
      <c r="OX59" s="447"/>
      <c r="OY59" s="447"/>
      <c r="OZ59" s="447"/>
      <c r="PA59" s="447"/>
      <c r="PB59" s="449"/>
      <c r="PC59" s="450">
        <f t="shared" si="3696"/>
        <v>0</v>
      </c>
      <c r="PD59" s="463"/>
      <c r="PE59" s="448"/>
      <c r="PG59" s="458"/>
      <c r="PH59" s="447"/>
      <c r="PI59" s="447"/>
      <c r="PJ59" s="447"/>
      <c r="PK59" s="450">
        <f t="shared" si="3697"/>
        <v>0</v>
      </c>
      <c r="PL59" s="447"/>
      <c r="PM59" s="447"/>
      <c r="PN59" s="447"/>
      <c r="PO59" s="447"/>
      <c r="PP59" s="447"/>
      <c r="PQ59" s="449"/>
      <c r="PR59" s="450">
        <f t="shared" si="3698"/>
        <v>0</v>
      </c>
      <c r="PS59" s="463"/>
      <c r="PT59" s="448"/>
      <c r="PV59" s="458"/>
      <c r="PW59" s="447"/>
      <c r="PX59" s="447"/>
      <c r="PY59" s="447"/>
      <c r="PZ59" s="450">
        <f t="shared" si="3699"/>
        <v>0</v>
      </c>
      <c r="QA59" s="447"/>
      <c r="QB59" s="447"/>
      <c r="QC59" s="447"/>
      <c r="QD59" s="447"/>
      <c r="QE59" s="447"/>
      <c r="QF59" s="449"/>
      <c r="QG59" s="450">
        <f t="shared" si="3700"/>
        <v>0</v>
      </c>
      <c r="QH59" s="463"/>
      <c r="QI59" s="448"/>
      <c r="QK59" s="458"/>
      <c r="QL59" s="447"/>
      <c r="QM59" s="447"/>
      <c r="QN59" s="447"/>
      <c r="QO59" s="450">
        <f t="shared" si="3701"/>
        <v>0</v>
      </c>
      <c r="QP59" s="447"/>
      <c r="QQ59" s="447"/>
      <c r="QR59" s="447"/>
      <c r="QS59" s="447"/>
      <c r="QT59" s="447"/>
      <c r="QU59" s="449"/>
      <c r="QV59" s="450">
        <f t="shared" si="3702"/>
        <v>0</v>
      </c>
      <c r="QW59" s="463"/>
      <c r="QX59" s="448"/>
      <c r="QZ59" s="458"/>
      <c r="RA59" s="447"/>
      <c r="RB59" s="447"/>
      <c r="RC59" s="447"/>
      <c r="RD59" s="450">
        <f t="shared" si="3703"/>
        <v>0</v>
      </c>
      <c r="RE59" s="447"/>
      <c r="RF59" s="447"/>
      <c r="RG59" s="447"/>
      <c r="RH59" s="447"/>
      <c r="RI59" s="447"/>
      <c r="RJ59" s="449"/>
      <c r="RK59" s="450">
        <f t="shared" si="3704"/>
        <v>0</v>
      </c>
      <c r="RL59" s="463"/>
      <c r="RM59" s="448"/>
      <c r="RO59" s="458"/>
      <c r="RP59" s="447"/>
      <c r="RQ59" s="447"/>
      <c r="RR59" s="447"/>
      <c r="RS59" s="450">
        <f t="shared" si="3705"/>
        <v>0</v>
      </c>
      <c r="RT59" s="447"/>
      <c r="RU59" s="447"/>
      <c r="RV59" s="447"/>
      <c r="RW59" s="447"/>
      <c r="RX59" s="447"/>
      <c r="RY59" s="449"/>
      <c r="RZ59" s="450">
        <f t="shared" si="3706"/>
        <v>0</v>
      </c>
      <c r="SA59" s="463"/>
      <c r="SB59" s="448"/>
      <c r="SD59" s="458"/>
      <c r="SE59" s="447"/>
      <c r="SF59" s="447"/>
      <c r="SG59" s="447"/>
      <c r="SH59" s="450">
        <f t="shared" si="3707"/>
        <v>0</v>
      </c>
      <c r="SI59" s="447"/>
      <c r="SJ59" s="447"/>
      <c r="SK59" s="447"/>
      <c r="SL59" s="447"/>
      <c r="SM59" s="447"/>
      <c r="SN59" s="449"/>
      <c r="SO59" s="450">
        <f t="shared" si="3708"/>
        <v>0</v>
      </c>
      <c r="SP59" s="463"/>
      <c r="SQ59" s="448"/>
      <c r="SS59" s="458"/>
      <c r="ST59" s="447"/>
      <c r="SU59" s="447"/>
      <c r="SV59" s="447"/>
      <c r="SW59" s="450">
        <f t="shared" si="3709"/>
        <v>0</v>
      </c>
      <c r="SX59" s="447"/>
      <c r="SY59" s="447"/>
      <c r="SZ59" s="447"/>
      <c r="TA59" s="447"/>
      <c r="TB59" s="447"/>
      <c r="TC59" s="449"/>
      <c r="TD59" s="450">
        <f t="shared" si="3710"/>
        <v>0</v>
      </c>
      <c r="TE59" s="463"/>
      <c r="TF59" s="448"/>
      <c r="TH59" s="458"/>
      <c r="TI59" s="447"/>
      <c r="TJ59" s="447"/>
      <c r="TK59" s="447"/>
      <c r="TL59" s="450">
        <f t="shared" si="3711"/>
        <v>0</v>
      </c>
      <c r="TM59" s="447"/>
      <c r="TN59" s="447"/>
      <c r="TO59" s="447"/>
      <c r="TP59" s="447"/>
      <c r="TQ59" s="447"/>
      <c r="TR59" s="449"/>
      <c r="TS59" s="450">
        <f t="shared" si="3712"/>
        <v>0</v>
      </c>
      <c r="TT59" s="463"/>
      <c r="TU59" s="448"/>
      <c r="TW59" s="458"/>
      <c r="TX59" s="447"/>
      <c r="TY59" s="447"/>
      <c r="TZ59" s="447"/>
      <c r="UA59" s="450">
        <f t="shared" si="3713"/>
        <v>0</v>
      </c>
      <c r="UB59" s="447"/>
      <c r="UC59" s="447"/>
      <c r="UD59" s="447"/>
      <c r="UE59" s="447"/>
      <c r="UF59" s="447"/>
      <c r="UG59" s="449"/>
      <c r="UH59" s="450">
        <f t="shared" si="3714"/>
        <v>0</v>
      </c>
      <c r="UI59" s="463"/>
      <c r="UJ59" s="448"/>
      <c r="UL59" s="458"/>
      <c r="UM59" s="447"/>
      <c r="UN59" s="447"/>
      <c r="UO59" s="447"/>
      <c r="UP59" s="450">
        <f t="shared" si="3715"/>
        <v>0</v>
      </c>
      <c r="UQ59" s="447"/>
      <c r="UR59" s="447"/>
      <c r="US59" s="447"/>
      <c r="UT59" s="447"/>
      <c r="UU59" s="447"/>
      <c r="UV59" s="449"/>
      <c r="UW59" s="450">
        <f t="shared" si="3716"/>
        <v>0</v>
      </c>
      <c r="UX59" s="463"/>
      <c r="UY59" s="448"/>
      <c r="VA59" s="458"/>
      <c r="VB59" s="447"/>
      <c r="VC59" s="447"/>
      <c r="VD59" s="447"/>
      <c r="VE59" s="450">
        <f t="shared" si="3717"/>
        <v>0</v>
      </c>
      <c r="VF59" s="447"/>
      <c r="VG59" s="447"/>
      <c r="VH59" s="447"/>
      <c r="VI59" s="447"/>
      <c r="VJ59" s="447"/>
      <c r="VK59" s="449"/>
      <c r="VL59" s="450">
        <f t="shared" si="3718"/>
        <v>0</v>
      </c>
      <c r="VM59" s="463"/>
      <c r="VN59" s="448"/>
      <c r="VP59" s="458"/>
      <c r="VQ59" s="447"/>
      <c r="VR59" s="447"/>
      <c r="VS59" s="447"/>
      <c r="VT59" s="450">
        <f t="shared" si="3719"/>
        <v>0</v>
      </c>
      <c r="VU59" s="447"/>
      <c r="VV59" s="447"/>
      <c r="VW59" s="447"/>
      <c r="VX59" s="447"/>
      <c r="VY59" s="447"/>
      <c r="VZ59" s="449"/>
      <c r="WA59" s="450">
        <f t="shared" si="3720"/>
        <v>0</v>
      </c>
      <c r="WB59" s="463"/>
      <c r="WC59" s="448"/>
      <c r="WE59" s="458"/>
      <c r="WF59" s="447"/>
      <c r="WG59" s="447"/>
      <c r="WH59" s="447"/>
      <c r="WI59" s="450">
        <f t="shared" si="3721"/>
        <v>0</v>
      </c>
      <c r="WJ59" s="447"/>
      <c r="WK59" s="447"/>
      <c r="WL59" s="447"/>
      <c r="WM59" s="447"/>
      <c r="WN59" s="447"/>
      <c r="WO59" s="449"/>
      <c r="WP59" s="450">
        <f t="shared" si="3722"/>
        <v>0</v>
      </c>
      <c r="WQ59" s="463"/>
      <c r="WR59" s="448"/>
      <c r="WT59" s="458"/>
      <c r="WU59" s="447"/>
      <c r="WV59" s="447"/>
      <c r="WW59" s="447"/>
      <c r="WX59" s="450">
        <f t="shared" si="3723"/>
        <v>0</v>
      </c>
      <c r="WY59" s="447"/>
      <c r="WZ59" s="447"/>
      <c r="XA59" s="447"/>
      <c r="XB59" s="447"/>
      <c r="XC59" s="447"/>
      <c r="XD59" s="449"/>
      <c r="XE59" s="450">
        <f t="shared" si="3724"/>
        <v>0</v>
      </c>
      <c r="XF59" s="463"/>
      <c r="XG59" s="448"/>
      <c r="XI59" s="458"/>
      <c r="XJ59" s="447"/>
      <c r="XK59" s="447"/>
      <c r="XL59" s="447"/>
      <c r="XM59" s="450">
        <f t="shared" si="3725"/>
        <v>0</v>
      </c>
      <c r="XN59" s="447"/>
      <c r="XO59" s="447"/>
      <c r="XP59" s="447"/>
      <c r="XQ59" s="447"/>
      <c r="XR59" s="447"/>
      <c r="XS59" s="449"/>
      <c r="XT59" s="450">
        <f t="shared" si="3726"/>
        <v>0</v>
      </c>
      <c r="XU59" s="463"/>
      <c r="XV59" s="448"/>
      <c r="XX59" s="458"/>
      <c r="XY59" s="447"/>
      <c r="XZ59" s="447"/>
      <c r="YA59" s="447"/>
      <c r="YB59" s="450">
        <f t="shared" si="3727"/>
        <v>0</v>
      </c>
      <c r="YC59" s="447"/>
      <c r="YD59" s="447"/>
      <c r="YE59" s="447"/>
      <c r="YF59" s="447"/>
      <c r="YG59" s="447"/>
      <c r="YH59" s="449"/>
      <c r="YI59" s="450">
        <f t="shared" si="3728"/>
        <v>0</v>
      </c>
      <c r="YJ59" s="463"/>
      <c r="YK59" s="448"/>
      <c r="YM59" s="458"/>
      <c r="YN59" s="447"/>
      <c r="YO59" s="447"/>
      <c r="YP59" s="447"/>
      <c r="YQ59" s="450">
        <f t="shared" si="3729"/>
        <v>0</v>
      </c>
      <c r="YR59" s="447"/>
      <c r="YS59" s="447"/>
      <c r="YT59" s="447"/>
      <c r="YU59" s="447"/>
      <c r="YV59" s="447"/>
      <c r="YW59" s="449"/>
      <c r="YX59" s="450">
        <f t="shared" si="3730"/>
        <v>0</v>
      </c>
      <c r="YY59" s="463"/>
      <c r="YZ59" s="448"/>
      <c r="ZB59" s="458"/>
      <c r="ZC59" s="447"/>
      <c r="ZD59" s="447"/>
      <c r="ZE59" s="447"/>
      <c r="ZF59" s="450">
        <f t="shared" si="3731"/>
        <v>0</v>
      </c>
      <c r="ZG59" s="447"/>
      <c r="ZH59" s="447"/>
      <c r="ZI59" s="447"/>
      <c r="ZJ59" s="447"/>
      <c r="ZK59" s="447"/>
      <c r="ZL59" s="449"/>
      <c r="ZM59" s="450">
        <f t="shared" si="3732"/>
        <v>0</v>
      </c>
      <c r="ZN59" s="463"/>
      <c r="ZO59" s="448"/>
      <c r="ZQ59" s="458"/>
      <c r="ZR59" s="447"/>
      <c r="ZS59" s="447"/>
      <c r="ZT59" s="447"/>
      <c r="ZU59" s="450">
        <f t="shared" si="3733"/>
        <v>0</v>
      </c>
      <c r="ZV59" s="447"/>
      <c r="ZW59" s="447"/>
      <c r="ZX59" s="447"/>
      <c r="ZY59" s="447"/>
      <c r="ZZ59" s="447"/>
      <c r="AAA59" s="449"/>
      <c r="AAB59" s="450">
        <f t="shared" si="3734"/>
        <v>0</v>
      </c>
      <c r="AAC59" s="463"/>
      <c r="AAD59" s="448"/>
      <c r="AAF59" s="458"/>
      <c r="AAG59" s="447"/>
      <c r="AAH59" s="447"/>
      <c r="AAI59" s="447"/>
      <c r="AAJ59" s="450">
        <f t="shared" si="3735"/>
        <v>0</v>
      </c>
      <c r="AAK59" s="447"/>
      <c r="AAL59" s="447"/>
      <c r="AAM59" s="447"/>
      <c r="AAN59" s="447"/>
      <c r="AAO59" s="447"/>
      <c r="AAP59" s="449"/>
      <c r="AAQ59" s="450">
        <f t="shared" si="3736"/>
        <v>0</v>
      </c>
      <c r="AAR59" s="463"/>
      <c r="AAS59" s="448"/>
      <c r="AAU59" s="458"/>
      <c r="AAV59" s="447"/>
      <c r="AAW59" s="447"/>
      <c r="AAX59" s="447"/>
      <c r="AAY59" s="450">
        <f t="shared" si="3737"/>
        <v>0</v>
      </c>
      <c r="AAZ59" s="447"/>
      <c r="ABA59" s="447"/>
      <c r="ABB59" s="447"/>
      <c r="ABC59" s="447"/>
      <c r="ABD59" s="447"/>
      <c r="ABE59" s="449"/>
      <c r="ABF59" s="450">
        <f t="shared" si="3738"/>
        <v>0</v>
      </c>
      <c r="ABG59" s="463"/>
      <c r="ABH59" s="448"/>
      <c r="ABJ59" s="458"/>
      <c r="ABK59" s="447"/>
      <c r="ABL59" s="447"/>
      <c r="ABM59" s="447"/>
      <c r="ABN59" s="450">
        <f t="shared" si="3739"/>
        <v>0</v>
      </c>
      <c r="ABO59" s="447"/>
      <c r="ABP59" s="447"/>
      <c r="ABQ59" s="447"/>
      <c r="ABR59" s="447"/>
      <c r="ABS59" s="447"/>
      <c r="ABT59" s="449"/>
      <c r="ABU59" s="450">
        <f t="shared" si="3740"/>
        <v>0</v>
      </c>
      <c r="ABV59" s="463"/>
      <c r="ABW59" s="448"/>
      <c r="ABY59" s="458"/>
      <c r="ABZ59" s="447"/>
      <c r="ACA59" s="447"/>
      <c r="ACB59" s="447"/>
      <c r="ACC59" s="450">
        <f t="shared" si="3741"/>
        <v>0</v>
      </c>
      <c r="ACD59" s="447"/>
      <c r="ACE59" s="447"/>
      <c r="ACF59" s="447"/>
      <c r="ACG59" s="447"/>
      <c r="ACH59" s="447"/>
      <c r="ACI59" s="449"/>
      <c r="ACJ59" s="450">
        <f t="shared" si="3742"/>
        <v>0</v>
      </c>
      <c r="ACK59" s="463"/>
      <c r="ACL59" s="448"/>
      <c r="ACN59" s="458"/>
      <c r="ACO59" s="447"/>
      <c r="ACP59" s="447"/>
      <c r="ACQ59" s="447"/>
      <c r="ACR59" s="450">
        <f t="shared" si="3743"/>
        <v>0</v>
      </c>
      <c r="ACS59" s="447"/>
      <c r="ACT59" s="447"/>
      <c r="ACU59" s="447"/>
      <c r="ACV59" s="447"/>
      <c r="ACW59" s="447"/>
      <c r="ACX59" s="449"/>
      <c r="ACY59" s="450">
        <f t="shared" si="3744"/>
        <v>0</v>
      </c>
      <c r="ACZ59" s="463"/>
      <c r="ADA59" s="448"/>
      <c r="ADC59" s="458"/>
      <c r="ADD59" s="447"/>
      <c r="ADE59" s="447"/>
      <c r="ADF59" s="447"/>
      <c r="ADG59" s="450">
        <f t="shared" si="3745"/>
        <v>0</v>
      </c>
      <c r="ADH59" s="447"/>
      <c r="ADI59" s="447"/>
      <c r="ADJ59" s="447"/>
      <c r="ADK59" s="447"/>
      <c r="ADL59" s="447"/>
      <c r="ADM59" s="449"/>
      <c r="ADN59" s="450">
        <f t="shared" si="3746"/>
        <v>0</v>
      </c>
      <c r="ADO59" s="463"/>
      <c r="ADP59" s="448"/>
      <c r="ADR59" s="458"/>
      <c r="ADS59" s="447"/>
      <c r="ADT59" s="447"/>
      <c r="ADU59" s="447"/>
      <c r="ADV59" s="450">
        <f t="shared" si="3747"/>
        <v>0</v>
      </c>
      <c r="ADW59" s="447"/>
      <c r="ADX59" s="447"/>
      <c r="ADY59" s="447"/>
      <c r="ADZ59" s="447"/>
      <c r="AEA59" s="447"/>
      <c r="AEB59" s="449"/>
      <c r="AEC59" s="450">
        <f t="shared" si="3748"/>
        <v>0</v>
      </c>
      <c r="AED59" s="463"/>
      <c r="AEE59" s="448"/>
      <c r="AEG59" s="458"/>
      <c r="AEH59" s="447"/>
      <c r="AEI59" s="447"/>
      <c r="AEJ59" s="447"/>
      <c r="AEK59" s="450">
        <f t="shared" si="3749"/>
        <v>0</v>
      </c>
      <c r="AEL59" s="447"/>
      <c r="AEM59" s="447"/>
      <c r="AEN59" s="447"/>
      <c r="AEO59" s="447"/>
      <c r="AEP59" s="447"/>
      <c r="AEQ59" s="449"/>
      <c r="AER59" s="450">
        <f t="shared" si="3750"/>
        <v>0</v>
      </c>
      <c r="AES59" s="463"/>
      <c r="AET59" s="448"/>
      <c r="AEV59" s="458"/>
      <c r="AEW59" s="447"/>
      <c r="AEX59" s="447"/>
      <c r="AEY59" s="447"/>
      <c r="AEZ59" s="450">
        <f t="shared" si="3751"/>
        <v>0</v>
      </c>
      <c r="AFA59" s="447"/>
      <c r="AFB59" s="447"/>
      <c r="AFC59" s="447"/>
      <c r="AFD59" s="447"/>
      <c r="AFE59" s="447"/>
      <c r="AFF59" s="449"/>
      <c r="AFG59" s="450">
        <f t="shared" si="3752"/>
        <v>0</v>
      </c>
      <c r="AFH59" s="463"/>
      <c r="AFI59" s="448"/>
      <c r="AFK59" s="458"/>
      <c r="AFL59" s="447"/>
      <c r="AFM59" s="447"/>
      <c r="AFN59" s="447"/>
      <c r="AFO59" s="450">
        <f t="shared" si="3753"/>
        <v>0</v>
      </c>
      <c r="AFP59" s="447"/>
      <c r="AFQ59" s="447"/>
      <c r="AFR59" s="447"/>
      <c r="AFS59" s="447"/>
      <c r="AFT59" s="447"/>
      <c r="AFU59" s="449"/>
      <c r="AFV59" s="450">
        <f t="shared" si="3754"/>
        <v>0</v>
      </c>
      <c r="AFW59" s="463"/>
      <c r="AFX59" s="448"/>
      <c r="AFZ59" s="458"/>
      <c r="AGA59" s="447"/>
      <c r="AGB59" s="447"/>
      <c r="AGC59" s="447"/>
      <c r="AGD59" s="450">
        <f t="shared" si="3755"/>
        <v>0</v>
      </c>
      <c r="AGE59" s="447"/>
      <c r="AGF59" s="447"/>
      <c r="AGG59" s="447"/>
      <c r="AGH59" s="447"/>
      <c r="AGI59" s="447"/>
      <c r="AGJ59" s="449"/>
      <c r="AGK59" s="450">
        <f t="shared" si="3756"/>
        <v>0</v>
      </c>
      <c r="AGL59" s="463"/>
      <c r="AGM59" s="448"/>
      <c r="AGO59" s="458"/>
      <c r="AGP59" s="447"/>
      <c r="AGQ59" s="447"/>
      <c r="AGR59" s="447"/>
      <c r="AGS59" s="450">
        <f t="shared" si="3757"/>
        <v>0</v>
      </c>
      <c r="AGT59" s="447"/>
      <c r="AGU59" s="447"/>
      <c r="AGV59" s="447"/>
      <c r="AGW59" s="447"/>
      <c r="AGX59" s="447"/>
      <c r="AGY59" s="449"/>
      <c r="AGZ59" s="450">
        <f t="shared" si="3758"/>
        <v>0</v>
      </c>
      <c r="AHA59" s="463"/>
      <c r="AHB59" s="448"/>
      <c r="AHD59" s="458"/>
      <c r="AHE59" s="447"/>
      <c r="AHF59" s="447"/>
      <c r="AHG59" s="447"/>
      <c r="AHH59" s="450">
        <f t="shared" si="3759"/>
        <v>0</v>
      </c>
      <c r="AHI59" s="447"/>
      <c r="AHJ59" s="447"/>
      <c r="AHK59" s="447"/>
      <c r="AHL59" s="447"/>
      <c r="AHM59" s="447"/>
      <c r="AHN59" s="449"/>
      <c r="AHO59" s="450">
        <f t="shared" si="3760"/>
        <v>0</v>
      </c>
      <c r="AHP59" s="463"/>
      <c r="AHQ59" s="448"/>
      <c r="AHS59" s="458"/>
      <c r="AHT59" s="447"/>
      <c r="AHU59" s="447"/>
      <c r="AHV59" s="447"/>
      <c r="AHW59" s="450">
        <f t="shared" si="3761"/>
        <v>0</v>
      </c>
      <c r="AHX59" s="447"/>
      <c r="AHY59" s="447"/>
      <c r="AHZ59" s="447"/>
      <c r="AIA59" s="447"/>
      <c r="AIB59" s="447"/>
      <c r="AIC59" s="449"/>
      <c r="AID59" s="450">
        <f t="shared" si="3762"/>
        <v>0</v>
      </c>
      <c r="AIE59" s="463"/>
      <c r="AIF59" s="448"/>
      <c r="AIH59" s="458"/>
      <c r="AII59" s="447"/>
      <c r="AIJ59" s="447"/>
      <c r="AIK59" s="447"/>
      <c r="AIL59" s="450">
        <f t="shared" si="3763"/>
        <v>0</v>
      </c>
      <c r="AIM59" s="447"/>
      <c r="AIN59" s="447"/>
      <c r="AIO59" s="447"/>
      <c r="AIP59" s="447"/>
      <c r="AIQ59" s="447"/>
      <c r="AIR59" s="449"/>
      <c r="AIS59" s="450">
        <f t="shared" si="3764"/>
        <v>0</v>
      </c>
      <c r="AIT59" s="463"/>
      <c r="AIU59" s="448"/>
      <c r="AIW59" s="458"/>
      <c r="AIX59" s="447"/>
      <c r="AIY59" s="447"/>
      <c r="AIZ59" s="447"/>
      <c r="AJA59" s="450">
        <f t="shared" si="3765"/>
        <v>0</v>
      </c>
      <c r="AJB59" s="447"/>
      <c r="AJC59" s="447"/>
      <c r="AJD59" s="447"/>
      <c r="AJE59" s="447"/>
      <c r="AJF59" s="447"/>
      <c r="AJG59" s="449"/>
      <c r="AJH59" s="450">
        <f t="shared" si="3766"/>
        <v>0</v>
      </c>
      <c r="AJI59" s="463"/>
      <c r="AJJ59" s="448"/>
      <c r="AJL59" s="458"/>
      <c r="AJM59" s="447"/>
      <c r="AJN59" s="447"/>
      <c r="AJO59" s="447"/>
      <c r="AJP59" s="450">
        <f t="shared" si="3767"/>
        <v>0</v>
      </c>
      <c r="AJQ59" s="447"/>
      <c r="AJR59" s="447"/>
      <c r="AJS59" s="447"/>
      <c r="AJT59" s="447"/>
      <c r="AJU59" s="447"/>
      <c r="AJV59" s="449"/>
      <c r="AJW59" s="450">
        <f t="shared" si="3768"/>
        <v>0</v>
      </c>
      <c r="AJX59" s="463"/>
      <c r="AJY59" s="448"/>
      <c r="AKA59" s="458"/>
      <c r="AKB59" s="447"/>
      <c r="AKC59" s="447"/>
      <c r="AKD59" s="447"/>
      <c r="AKE59" s="450">
        <f t="shared" si="3769"/>
        <v>0</v>
      </c>
      <c r="AKF59" s="447"/>
      <c r="AKG59" s="447"/>
      <c r="AKH59" s="447"/>
      <c r="AKI59" s="447"/>
      <c r="AKJ59" s="447"/>
      <c r="AKK59" s="449"/>
      <c r="AKL59" s="450">
        <f t="shared" si="3770"/>
        <v>0</v>
      </c>
      <c r="AKM59" s="463"/>
      <c r="AKN59" s="448"/>
      <c r="AKP59" s="458"/>
      <c r="AKQ59" s="447"/>
      <c r="AKR59" s="447"/>
      <c r="AKS59" s="447"/>
      <c r="AKT59" s="450">
        <f t="shared" si="3771"/>
        <v>0</v>
      </c>
      <c r="AKU59" s="447"/>
      <c r="AKV59" s="447"/>
      <c r="AKW59" s="447"/>
      <c r="AKX59" s="447"/>
      <c r="AKY59" s="447"/>
      <c r="AKZ59" s="449"/>
      <c r="ALA59" s="450">
        <f t="shared" si="3772"/>
        <v>0</v>
      </c>
      <c r="ALB59" s="463"/>
      <c r="ALC59" s="448"/>
      <c r="ALE59" s="458"/>
      <c r="ALF59" s="447"/>
      <c r="ALG59" s="447"/>
      <c r="ALH59" s="447"/>
      <c r="ALI59" s="450">
        <f t="shared" si="3773"/>
        <v>0</v>
      </c>
      <c r="ALJ59" s="447"/>
      <c r="ALK59" s="447"/>
      <c r="ALL59" s="447"/>
      <c r="ALM59" s="447"/>
      <c r="ALN59" s="447"/>
      <c r="ALO59" s="449"/>
      <c r="ALP59" s="450">
        <f t="shared" si="3774"/>
        <v>0</v>
      </c>
      <c r="ALQ59" s="463"/>
      <c r="ALR59" s="448"/>
      <c r="ALT59" s="458"/>
      <c r="ALU59" s="447"/>
      <c r="ALV59" s="447"/>
      <c r="ALW59" s="447"/>
      <c r="ALX59" s="450">
        <f t="shared" si="3775"/>
        <v>0</v>
      </c>
      <c r="ALY59" s="447"/>
      <c r="ALZ59" s="447"/>
      <c r="AMA59" s="447"/>
      <c r="AMB59" s="447"/>
      <c r="AMC59" s="447"/>
      <c r="AMD59" s="449"/>
      <c r="AME59" s="450">
        <f t="shared" si="3776"/>
        <v>0</v>
      </c>
      <c r="AMF59" s="463"/>
      <c r="AMG59" s="448"/>
      <c r="AMI59" s="458"/>
      <c r="AMJ59" s="447"/>
      <c r="AMK59" s="447"/>
      <c r="AML59" s="447"/>
      <c r="AMM59" s="450">
        <f t="shared" si="3777"/>
        <v>0</v>
      </c>
      <c r="AMN59" s="447"/>
      <c r="AMO59" s="447"/>
      <c r="AMP59" s="447"/>
      <c r="AMQ59" s="447"/>
      <c r="AMR59" s="447"/>
      <c r="AMS59" s="449"/>
      <c r="AMT59" s="450">
        <f t="shared" si="3778"/>
        <v>0</v>
      </c>
      <c r="AMU59" s="463"/>
      <c r="AMV59" s="448"/>
      <c r="AMX59" s="458"/>
      <c r="AMY59" s="447"/>
      <c r="AMZ59" s="447"/>
      <c r="ANA59" s="447"/>
      <c r="ANB59" s="450">
        <f t="shared" si="3779"/>
        <v>0</v>
      </c>
      <c r="ANC59" s="447"/>
      <c r="AND59" s="447"/>
      <c r="ANE59" s="447"/>
      <c r="ANF59" s="447"/>
      <c r="ANG59" s="447"/>
      <c r="ANH59" s="449"/>
      <c r="ANI59" s="450">
        <f t="shared" si="3780"/>
        <v>0</v>
      </c>
      <c r="ANJ59" s="463"/>
      <c r="ANK59" s="448"/>
      <c r="ANM59" s="458"/>
      <c r="ANN59" s="447"/>
      <c r="ANO59" s="447"/>
      <c r="ANP59" s="447"/>
      <c r="ANQ59" s="450">
        <f t="shared" si="3781"/>
        <v>0</v>
      </c>
      <c r="ANR59" s="447"/>
      <c r="ANS59" s="447"/>
      <c r="ANT59" s="447"/>
      <c r="ANU59" s="447"/>
      <c r="ANV59" s="447"/>
      <c r="ANW59" s="449"/>
      <c r="ANX59" s="450">
        <f t="shared" si="3782"/>
        <v>0</v>
      </c>
      <c r="ANY59" s="463"/>
      <c r="ANZ59" s="448"/>
      <c r="AOB59" s="458"/>
      <c r="AOC59" s="447"/>
      <c r="AOD59" s="447"/>
      <c r="AOE59" s="447"/>
      <c r="AOF59" s="450">
        <f t="shared" si="3783"/>
        <v>0</v>
      </c>
      <c r="AOG59" s="447"/>
      <c r="AOH59" s="447"/>
      <c r="AOI59" s="447"/>
      <c r="AOJ59" s="447"/>
      <c r="AOK59" s="447"/>
      <c r="AOL59" s="449"/>
      <c r="AOM59" s="450">
        <f t="shared" si="3784"/>
        <v>0</v>
      </c>
      <c r="AON59" s="463"/>
      <c r="AOO59" s="448"/>
      <c r="AOQ59" s="458"/>
      <c r="AOR59" s="447"/>
      <c r="AOS59" s="447"/>
      <c r="AOT59" s="447"/>
      <c r="AOU59" s="450">
        <f t="shared" si="3785"/>
        <v>0</v>
      </c>
      <c r="AOV59" s="447"/>
      <c r="AOW59" s="447"/>
      <c r="AOX59" s="447"/>
      <c r="AOY59" s="447"/>
      <c r="AOZ59" s="447"/>
      <c r="APA59" s="449"/>
      <c r="APB59" s="450">
        <f t="shared" si="3786"/>
        <v>0</v>
      </c>
      <c r="APC59" s="463"/>
      <c r="APD59" s="448"/>
      <c r="APF59" s="458"/>
      <c r="APG59" s="447"/>
      <c r="APH59" s="447"/>
      <c r="API59" s="447"/>
      <c r="APJ59" s="450">
        <f t="shared" si="3787"/>
        <v>0</v>
      </c>
      <c r="APK59" s="447"/>
      <c r="APL59" s="447"/>
      <c r="APM59" s="447"/>
      <c r="APN59" s="447"/>
      <c r="APO59" s="447"/>
      <c r="APP59" s="449"/>
      <c r="APQ59" s="450">
        <f t="shared" si="3788"/>
        <v>0</v>
      </c>
      <c r="APR59" s="463"/>
      <c r="APS59" s="448"/>
      <c r="APU59" s="458"/>
      <c r="APV59" s="447"/>
      <c r="APW59" s="447"/>
      <c r="APX59" s="447"/>
      <c r="APY59" s="450">
        <f t="shared" si="3789"/>
        <v>0</v>
      </c>
      <c r="APZ59" s="447"/>
      <c r="AQA59" s="447"/>
      <c r="AQB59" s="447"/>
      <c r="AQC59" s="447"/>
      <c r="AQD59" s="447"/>
      <c r="AQE59" s="449"/>
      <c r="AQF59" s="450">
        <f t="shared" si="3790"/>
        <v>0</v>
      </c>
      <c r="AQG59" s="463"/>
      <c r="AQH59" s="448"/>
      <c r="AQJ59" s="458"/>
      <c r="AQK59" s="447"/>
      <c r="AQL59" s="447"/>
      <c r="AQM59" s="447"/>
      <c r="AQN59" s="450">
        <f t="shared" si="3791"/>
        <v>0</v>
      </c>
      <c r="AQO59" s="447"/>
      <c r="AQP59" s="447"/>
      <c r="AQQ59" s="447"/>
      <c r="AQR59" s="447"/>
      <c r="AQS59" s="447"/>
      <c r="AQT59" s="449"/>
      <c r="AQU59" s="450">
        <f t="shared" si="3792"/>
        <v>0</v>
      </c>
      <c r="AQV59" s="463"/>
      <c r="AQW59" s="448"/>
      <c r="AQY59" s="458"/>
      <c r="AQZ59" s="447"/>
      <c r="ARA59" s="447"/>
      <c r="ARB59" s="447"/>
      <c r="ARC59" s="450">
        <f t="shared" si="3793"/>
        <v>0</v>
      </c>
      <c r="ARD59" s="447"/>
      <c r="ARE59" s="447"/>
      <c r="ARF59" s="447"/>
      <c r="ARG59" s="447"/>
      <c r="ARH59" s="447"/>
      <c r="ARI59" s="449"/>
      <c r="ARJ59" s="450">
        <f t="shared" si="3794"/>
        <v>0</v>
      </c>
      <c r="ARK59" s="463"/>
      <c r="ARL59" s="448"/>
      <c r="ARN59" s="458"/>
      <c r="ARO59" s="447"/>
      <c r="ARP59" s="447"/>
      <c r="ARQ59" s="447"/>
      <c r="ARR59" s="450">
        <f t="shared" si="3795"/>
        <v>0</v>
      </c>
      <c r="ARS59" s="447"/>
      <c r="ART59" s="447"/>
      <c r="ARU59" s="447"/>
      <c r="ARV59" s="447"/>
      <c r="ARW59" s="447"/>
      <c r="ARX59" s="449"/>
      <c r="ARY59" s="450">
        <f t="shared" si="3796"/>
        <v>0</v>
      </c>
      <c r="ARZ59" s="463"/>
      <c r="ASA59" s="448"/>
      <c r="ASC59" s="458"/>
      <c r="ASD59" s="447"/>
      <c r="ASE59" s="447"/>
      <c r="ASF59" s="447"/>
      <c r="ASG59" s="450">
        <f t="shared" si="3797"/>
        <v>0</v>
      </c>
      <c r="ASH59" s="447"/>
      <c r="ASI59" s="447"/>
      <c r="ASJ59" s="447"/>
      <c r="ASK59" s="447"/>
      <c r="ASL59" s="447"/>
      <c r="ASM59" s="449"/>
      <c r="ASN59" s="450">
        <f t="shared" si="3798"/>
        <v>0</v>
      </c>
      <c r="ASO59" s="463"/>
      <c r="ASP59" s="448"/>
      <c r="ASR59" s="458"/>
      <c r="ASS59" s="447"/>
      <c r="AST59" s="447"/>
      <c r="ASU59" s="447"/>
      <c r="ASV59" s="450">
        <f t="shared" si="3799"/>
        <v>0</v>
      </c>
      <c r="ASW59" s="447"/>
      <c r="ASX59" s="447"/>
      <c r="ASY59" s="447"/>
      <c r="ASZ59" s="447"/>
      <c r="ATA59" s="447"/>
      <c r="ATB59" s="449"/>
      <c r="ATC59" s="450">
        <f t="shared" si="3800"/>
        <v>0</v>
      </c>
      <c r="ATD59" s="463"/>
      <c r="ATE59" s="448"/>
      <c r="ATG59" s="458"/>
      <c r="ATH59" s="447"/>
      <c r="ATI59" s="447"/>
      <c r="ATJ59" s="447"/>
      <c r="ATK59" s="450">
        <f t="shared" si="3801"/>
        <v>0</v>
      </c>
      <c r="ATL59" s="447"/>
      <c r="ATM59" s="447"/>
      <c r="ATN59" s="447"/>
      <c r="ATO59" s="447"/>
      <c r="ATP59" s="447"/>
      <c r="ATQ59" s="449"/>
      <c r="ATR59" s="450">
        <f t="shared" si="3802"/>
        <v>0</v>
      </c>
      <c r="ATS59" s="463"/>
      <c r="ATT59" s="448"/>
      <c r="ATV59" s="458"/>
      <c r="ATW59" s="447"/>
      <c r="ATX59" s="447"/>
      <c r="ATY59" s="447"/>
      <c r="ATZ59" s="450">
        <f t="shared" si="3803"/>
        <v>0</v>
      </c>
      <c r="AUA59" s="447"/>
      <c r="AUB59" s="447"/>
      <c r="AUC59" s="447"/>
      <c r="AUD59" s="447"/>
      <c r="AUE59" s="447"/>
      <c r="AUF59" s="449"/>
      <c r="AUG59" s="450">
        <f t="shared" si="3804"/>
        <v>0</v>
      </c>
      <c r="AUH59" s="463"/>
      <c r="AUI59" s="448"/>
      <c r="AUK59" s="458"/>
      <c r="AUL59" s="447"/>
      <c r="AUM59" s="447"/>
      <c r="AUN59" s="447"/>
      <c r="AUO59" s="450">
        <f t="shared" si="3805"/>
        <v>0</v>
      </c>
      <c r="AUP59" s="447"/>
      <c r="AUQ59" s="447"/>
      <c r="AUR59" s="447"/>
      <c r="AUS59" s="447"/>
      <c r="AUT59" s="447"/>
      <c r="AUU59" s="449"/>
      <c r="AUV59" s="450">
        <f t="shared" si="3806"/>
        <v>0</v>
      </c>
      <c r="AUW59" s="463"/>
      <c r="AUX59" s="448"/>
      <c r="AUZ59" s="458"/>
      <c r="AVA59" s="447"/>
      <c r="AVB59" s="447"/>
      <c r="AVC59" s="447"/>
      <c r="AVD59" s="450">
        <f t="shared" si="3807"/>
        <v>0</v>
      </c>
      <c r="AVE59" s="447"/>
      <c r="AVF59" s="447"/>
      <c r="AVG59" s="447"/>
      <c r="AVH59" s="447"/>
      <c r="AVI59" s="447"/>
      <c r="AVJ59" s="449"/>
      <c r="AVK59" s="450">
        <f t="shared" si="3808"/>
        <v>0</v>
      </c>
      <c r="AVL59" s="463"/>
      <c r="AVM59" s="448"/>
      <c r="AVO59" s="458"/>
      <c r="AVP59" s="447"/>
      <c r="AVQ59" s="447"/>
      <c r="AVR59" s="447"/>
      <c r="AVS59" s="450">
        <f t="shared" si="3809"/>
        <v>0</v>
      </c>
      <c r="AVT59" s="447"/>
      <c r="AVU59" s="447"/>
      <c r="AVV59" s="447"/>
      <c r="AVW59" s="447"/>
      <c r="AVX59" s="447"/>
      <c r="AVY59" s="449"/>
      <c r="AVZ59" s="450">
        <f t="shared" si="3810"/>
        <v>0</v>
      </c>
      <c r="AWA59" s="463"/>
      <c r="AWB59" s="448"/>
      <c r="AWD59" s="458"/>
      <c r="AWE59" s="447"/>
      <c r="AWF59" s="447"/>
      <c r="AWG59" s="447"/>
      <c r="AWH59" s="450">
        <f t="shared" si="3811"/>
        <v>0</v>
      </c>
      <c r="AWI59" s="447"/>
      <c r="AWJ59" s="447"/>
      <c r="AWK59" s="447"/>
      <c r="AWL59" s="447"/>
      <c r="AWM59" s="447"/>
      <c r="AWN59" s="449"/>
      <c r="AWO59" s="450">
        <f t="shared" si="3812"/>
        <v>0</v>
      </c>
      <c r="AWP59" s="463"/>
      <c r="AWQ59" s="448"/>
      <c r="AWS59" s="458"/>
      <c r="AWT59" s="447"/>
      <c r="AWU59" s="447"/>
      <c r="AWV59" s="447"/>
      <c r="AWW59" s="450">
        <f t="shared" si="3813"/>
        <v>0</v>
      </c>
      <c r="AWX59" s="447"/>
      <c r="AWY59" s="447"/>
      <c r="AWZ59" s="447"/>
      <c r="AXA59" s="447"/>
      <c r="AXB59" s="447"/>
      <c r="AXC59" s="449"/>
      <c r="AXD59" s="450">
        <f t="shared" si="3814"/>
        <v>0</v>
      </c>
      <c r="AXE59" s="463"/>
      <c r="AXF59" s="448"/>
      <c r="AXH59" s="458"/>
      <c r="AXI59" s="447"/>
      <c r="AXJ59" s="447"/>
      <c r="AXK59" s="447"/>
      <c r="AXL59" s="450">
        <f t="shared" si="3815"/>
        <v>0</v>
      </c>
      <c r="AXM59" s="447"/>
      <c r="AXN59" s="447"/>
      <c r="AXO59" s="447"/>
      <c r="AXP59" s="447"/>
      <c r="AXQ59" s="447"/>
      <c r="AXR59" s="449"/>
      <c r="AXS59" s="450">
        <f t="shared" si="3816"/>
        <v>0</v>
      </c>
      <c r="AXT59" s="463"/>
      <c r="AXU59" s="448"/>
      <c r="AXW59" s="458"/>
      <c r="AXX59" s="447"/>
      <c r="AXY59" s="447"/>
      <c r="AXZ59" s="447"/>
      <c r="AYA59" s="450">
        <f t="shared" si="3817"/>
        <v>0</v>
      </c>
      <c r="AYB59" s="447"/>
      <c r="AYC59" s="447"/>
      <c r="AYD59" s="447"/>
      <c r="AYE59" s="447"/>
      <c r="AYF59" s="447"/>
      <c r="AYG59" s="449"/>
      <c r="AYH59" s="450">
        <f t="shared" si="3818"/>
        <v>0</v>
      </c>
      <c r="AYI59" s="463"/>
      <c r="AYJ59" s="448"/>
      <c r="AYL59" s="458"/>
      <c r="AYM59" s="447"/>
      <c r="AYN59" s="447"/>
      <c r="AYO59" s="447"/>
      <c r="AYP59" s="450">
        <f t="shared" si="3819"/>
        <v>0</v>
      </c>
      <c r="AYQ59" s="447"/>
      <c r="AYR59" s="447"/>
      <c r="AYS59" s="447"/>
      <c r="AYT59" s="447"/>
      <c r="AYU59" s="447"/>
      <c r="AYV59" s="449"/>
      <c r="AYW59" s="450">
        <f t="shared" si="3820"/>
        <v>0</v>
      </c>
      <c r="AYX59" s="463"/>
      <c r="AYY59" s="448"/>
      <c r="AZA59" s="458"/>
      <c r="AZB59" s="447"/>
      <c r="AZC59" s="447"/>
      <c r="AZD59" s="447"/>
      <c r="AZE59" s="450">
        <f t="shared" si="3821"/>
        <v>0</v>
      </c>
      <c r="AZF59" s="447"/>
      <c r="AZG59" s="447"/>
      <c r="AZH59" s="447"/>
      <c r="AZI59" s="447"/>
      <c r="AZJ59" s="447"/>
      <c r="AZK59" s="449"/>
      <c r="AZL59" s="450">
        <f t="shared" si="3822"/>
        <v>0</v>
      </c>
      <c r="AZM59" s="463"/>
      <c r="AZN59" s="448"/>
      <c r="AZP59" s="458"/>
      <c r="AZQ59" s="447"/>
      <c r="AZR59" s="447"/>
      <c r="AZS59" s="447"/>
      <c r="AZT59" s="450">
        <f t="shared" si="3823"/>
        <v>0</v>
      </c>
      <c r="AZU59" s="447"/>
      <c r="AZV59" s="447"/>
      <c r="AZW59" s="447"/>
      <c r="AZX59" s="447"/>
      <c r="AZY59" s="447"/>
      <c r="AZZ59" s="449"/>
      <c r="BAA59" s="450">
        <f t="shared" si="3824"/>
        <v>0</v>
      </c>
      <c r="BAB59" s="463"/>
      <c r="BAC59" s="448"/>
      <c r="BAE59" s="458"/>
      <c r="BAF59" s="447"/>
      <c r="BAG59" s="447"/>
      <c r="BAH59" s="447"/>
      <c r="BAI59" s="450">
        <f t="shared" si="3825"/>
        <v>0</v>
      </c>
      <c r="BAJ59" s="447"/>
      <c r="BAK59" s="447"/>
      <c r="BAL59" s="447"/>
      <c r="BAM59" s="447"/>
      <c r="BAN59" s="447"/>
      <c r="BAO59" s="449"/>
      <c r="BAP59" s="450">
        <f t="shared" si="3826"/>
        <v>0</v>
      </c>
      <c r="BAQ59" s="463"/>
      <c r="BAR59" s="448"/>
      <c r="BAT59" s="458"/>
      <c r="BAU59" s="447"/>
      <c r="BAV59" s="447"/>
      <c r="BAW59" s="447"/>
      <c r="BAX59" s="450">
        <f t="shared" si="3827"/>
        <v>0</v>
      </c>
      <c r="BAY59" s="447"/>
      <c r="BAZ59" s="447"/>
      <c r="BBA59" s="447"/>
      <c r="BBB59" s="447"/>
      <c r="BBC59" s="447"/>
      <c r="BBD59" s="449"/>
      <c r="BBE59" s="450">
        <f t="shared" si="3828"/>
        <v>0</v>
      </c>
      <c r="BBF59" s="463"/>
      <c r="BBG59" s="448"/>
      <c r="BBI59" s="458"/>
      <c r="BBJ59" s="447"/>
      <c r="BBK59" s="447"/>
      <c r="BBL59" s="447"/>
      <c r="BBM59" s="450">
        <f t="shared" si="3829"/>
        <v>0</v>
      </c>
      <c r="BBN59" s="447"/>
      <c r="BBO59" s="447"/>
      <c r="BBP59" s="447"/>
      <c r="BBQ59" s="447"/>
      <c r="BBR59" s="447"/>
      <c r="BBS59" s="449"/>
      <c r="BBT59" s="450">
        <f t="shared" si="3830"/>
        <v>0</v>
      </c>
      <c r="BBU59" s="463"/>
      <c r="BBV59" s="448"/>
      <c r="BBX59" s="458"/>
      <c r="BBY59" s="447"/>
      <c r="BBZ59" s="447"/>
      <c r="BCA59" s="447"/>
      <c r="BCB59" s="450">
        <f t="shared" si="3831"/>
        <v>0</v>
      </c>
      <c r="BCC59" s="447"/>
      <c r="BCD59" s="447"/>
      <c r="BCE59" s="447"/>
      <c r="BCF59" s="447"/>
      <c r="BCG59" s="447"/>
      <c r="BCH59" s="449"/>
      <c r="BCI59" s="450">
        <f t="shared" si="3832"/>
        <v>0</v>
      </c>
      <c r="BCJ59" s="463"/>
      <c r="BCK59" s="448"/>
      <c r="BCM59" s="458"/>
      <c r="BCN59" s="447"/>
      <c r="BCO59" s="447"/>
      <c r="BCP59" s="447"/>
      <c r="BCQ59" s="450">
        <f t="shared" si="3833"/>
        <v>0</v>
      </c>
      <c r="BCR59" s="447"/>
      <c r="BCS59" s="447"/>
      <c r="BCT59" s="447"/>
      <c r="BCU59" s="447"/>
      <c r="BCV59" s="447"/>
      <c r="BCW59" s="449"/>
      <c r="BCX59" s="450">
        <f t="shared" si="3834"/>
        <v>0</v>
      </c>
      <c r="BCY59" s="463"/>
      <c r="BCZ59" s="448"/>
      <c r="BDB59" s="458"/>
      <c r="BDC59" s="447"/>
      <c r="BDD59" s="447"/>
      <c r="BDE59" s="447"/>
      <c r="BDF59" s="450">
        <f t="shared" si="3835"/>
        <v>0</v>
      </c>
      <c r="BDG59" s="447"/>
      <c r="BDH59" s="447"/>
      <c r="BDI59" s="447"/>
      <c r="BDJ59" s="447"/>
      <c r="BDK59" s="447"/>
      <c r="BDL59" s="449"/>
      <c r="BDM59" s="450">
        <f t="shared" si="3836"/>
        <v>0</v>
      </c>
      <c r="BDN59" s="463"/>
      <c r="BDO59" s="448"/>
      <c r="BDQ59" s="458"/>
      <c r="BDR59" s="447"/>
      <c r="BDS59" s="447"/>
      <c r="BDT59" s="447"/>
      <c r="BDU59" s="450">
        <f t="shared" si="3837"/>
        <v>0</v>
      </c>
      <c r="BDV59" s="447"/>
      <c r="BDW59" s="447"/>
      <c r="BDX59" s="447"/>
      <c r="BDY59" s="447"/>
      <c r="BDZ59" s="447"/>
      <c r="BEA59" s="449"/>
      <c r="BEB59" s="450">
        <f t="shared" si="3838"/>
        <v>0</v>
      </c>
      <c r="BEC59" s="463"/>
      <c r="BED59" s="448"/>
      <c r="BEF59" s="458"/>
      <c r="BEG59" s="447"/>
      <c r="BEH59" s="447"/>
      <c r="BEI59" s="447"/>
      <c r="BEJ59" s="450">
        <f t="shared" si="3839"/>
        <v>0</v>
      </c>
      <c r="BEK59" s="447"/>
      <c r="BEL59" s="447"/>
      <c r="BEM59" s="447"/>
      <c r="BEN59" s="447"/>
      <c r="BEO59" s="447"/>
      <c r="BEP59" s="449"/>
      <c r="BEQ59" s="450">
        <f t="shared" si="3840"/>
        <v>0</v>
      </c>
      <c r="BER59" s="463"/>
      <c r="BES59" s="448"/>
      <c r="BEU59" s="458"/>
      <c r="BEV59" s="447"/>
      <c r="BEW59" s="447"/>
      <c r="BEX59" s="447"/>
      <c r="BEY59" s="450">
        <f t="shared" si="3841"/>
        <v>0</v>
      </c>
      <c r="BEZ59" s="447"/>
      <c r="BFA59" s="447"/>
      <c r="BFB59" s="447"/>
      <c r="BFC59" s="447"/>
      <c r="BFD59" s="447"/>
      <c r="BFE59" s="449"/>
      <c r="BFF59" s="450">
        <f t="shared" si="3842"/>
        <v>0</v>
      </c>
      <c r="BFG59" s="463"/>
      <c r="BFH59" s="448"/>
      <c r="BFJ59" s="458"/>
      <c r="BFK59" s="447"/>
      <c r="BFL59" s="447"/>
      <c r="BFM59" s="447"/>
      <c r="BFN59" s="450">
        <f t="shared" si="3843"/>
        <v>0</v>
      </c>
      <c r="BFO59" s="447"/>
      <c r="BFP59" s="447"/>
      <c r="BFQ59" s="447"/>
      <c r="BFR59" s="447"/>
      <c r="BFS59" s="447"/>
      <c r="BFT59" s="449"/>
      <c r="BFU59" s="450">
        <f t="shared" si="3844"/>
        <v>0</v>
      </c>
      <c r="BFV59" s="463"/>
      <c r="BFW59" s="448"/>
      <c r="BFY59" s="458"/>
      <c r="BFZ59" s="447"/>
      <c r="BGA59" s="447"/>
      <c r="BGB59" s="447"/>
      <c r="BGC59" s="450">
        <f t="shared" si="3845"/>
        <v>0</v>
      </c>
      <c r="BGD59" s="447"/>
      <c r="BGE59" s="447"/>
      <c r="BGF59" s="447"/>
      <c r="BGG59" s="447"/>
      <c r="BGH59" s="447"/>
      <c r="BGI59" s="449"/>
      <c r="BGJ59" s="450">
        <f t="shared" si="3846"/>
        <v>0</v>
      </c>
      <c r="BGK59" s="463"/>
      <c r="BGL59" s="448"/>
      <c r="BGN59" s="458"/>
      <c r="BGO59" s="447"/>
      <c r="BGP59" s="447"/>
      <c r="BGQ59" s="447"/>
      <c r="BGR59" s="450">
        <f t="shared" si="3847"/>
        <v>0</v>
      </c>
      <c r="BGS59" s="447"/>
      <c r="BGT59" s="447"/>
      <c r="BGU59" s="447"/>
      <c r="BGV59" s="447"/>
      <c r="BGW59" s="447"/>
      <c r="BGX59" s="449"/>
      <c r="BGY59" s="450">
        <f t="shared" si="3848"/>
        <v>0</v>
      </c>
      <c r="BGZ59" s="463"/>
      <c r="BHA59" s="448"/>
      <c r="BHC59" s="458"/>
      <c r="BHD59" s="447"/>
      <c r="BHE59" s="447"/>
      <c r="BHF59" s="447"/>
      <c r="BHG59" s="450">
        <f t="shared" si="3849"/>
        <v>0</v>
      </c>
      <c r="BHH59" s="447"/>
      <c r="BHI59" s="447"/>
      <c r="BHJ59" s="447"/>
      <c r="BHK59" s="447"/>
      <c r="BHL59" s="447"/>
      <c r="BHM59" s="449"/>
      <c r="BHN59" s="450">
        <f t="shared" si="3850"/>
        <v>0</v>
      </c>
      <c r="BHO59" s="463"/>
      <c r="BHP59" s="448"/>
      <c r="BHR59" s="458"/>
      <c r="BHS59" s="447"/>
      <c r="BHT59" s="447"/>
      <c r="BHU59" s="447"/>
      <c r="BHV59" s="450">
        <f t="shared" si="3851"/>
        <v>0</v>
      </c>
      <c r="BHW59" s="447"/>
      <c r="BHX59" s="447"/>
      <c r="BHY59" s="447"/>
      <c r="BHZ59" s="447"/>
      <c r="BIA59" s="447"/>
      <c r="BIB59" s="449"/>
      <c r="BIC59" s="450">
        <f t="shared" si="3852"/>
        <v>0</v>
      </c>
      <c r="BID59" s="463"/>
      <c r="BIE59" s="448"/>
      <c r="BIG59" s="458"/>
      <c r="BIH59" s="447"/>
      <c r="BII59" s="447"/>
      <c r="BIJ59" s="447"/>
      <c r="BIK59" s="450">
        <f t="shared" si="3853"/>
        <v>0</v>
      </c>
      <c r="BIL59" s="447"/>
      <c r="BIM59" s="447"/>
      <c r="BIN59" s="447"/>
      <c r="BIO59" s="447"/>
      <c r="BIP59" s="447"/>
      <c r="BIQ59" s="449"/>
      <c r="BIR59" s="450">
        <f t="shared" si="3854"/>
        <v>0</v>
      </c>
      <c r="BIS59" s="463"/>
      <c r="BIT59" s="448"/>
      <c r="BIV59" s="458"/>
      <c r="BIW59" s="447"/>
      <c r="BIX59" s="447"/>
      <c r="BIY59" s="447"/>
      <c r="BIZ59" s="450">
        <f t="shared" si="3855"/>
        <v>0</v>
      </c>
      <c r="BJA59" s="447"/>
      <c r="BJB59" s="447"/>
      <c r="BJC59" s="447"/>
      <c r="BJD59" s="447"/>
      <c r="BJE59" s="447"/>
      <c r="BJF59" s="449"/>
      <c r="BJG59" s="450">
        <f t="shared" si="3856"/>
        <v>0</v>
      </c>
      <c r="BJH59" s="463"/>
      <c r="BJI59" s="448"/>
      <c r="BJK59" s="458"/>
      <c r="BJL59" s="447"/>
      <c r="BJM59" s="447"/>
      <c r="BJN59" s="447"/>
      <c r="BJO59" s="450">
        <f t="shared" si="3857"/>
        <v>0</v>
      </c>
      <c r="BJP59" s="447"/>
      <c r="BJQ59" s="447"/>
      <c r="BJR59" s="447"/>
      <c r="BJS59" s="447"/>
      <c r="BJT59" s="447"/>
      <c r="BJU59" s="449"/>
      <c r="BJV59" s="450">
        <f t="shared" si="3858"/>
        <v>0</v>
      </c>
      <c r="BJW59" s="463"/>
      <c r="BJX59" s="448"/>
      <c r="BJZ59" s="458"/>
      <c r="BKA59" s="447"/>
      <c r="BKB59" s="447"/>
      <c r="BKC59" s="447"/>
      <c r="BKD59" s="450">
        <f t="shared" si="3859"/>
        <v>0</v>
      </c>
      <c r="BKE59" s="447"/>
      <c r="BKF59" s="447"/>
      <c r="BKG59" s="447"/>
      <c r="BKH59" s="447"/>
      <c r="BKI59" s="447"/>
      <c r="BKJ59" s="449"/>
      <c r="BKK59" s="450">
        <f t="shared" si="3860"/>
        <v>0</v>
      </c>
      <c r="BKL59" s="463"/>
      <c r="BKM59" s="448"/>
      <c r="BKO59" s="458"/>
      <c r="BKP59" s="447"/>
      <c r="BKQ59" s="447"/>
      <c r="BKR59" s="447"/>
      <c r="BKS59" s="450">
        <f t="shared" si="3861"/>
        <v>0</v>
      </c>
      <c r="BKT59" s="447"/>
      <c r="BKU59" s="447"/>
      <c r="BKV59" s="447"/>
      <c r="BKW59" s="447"/>
      <c r="BKX59" s="447"/>
      <c r="BKY59" s="449"/>
      <c r="BKZ59" s="450">
        <f t="shared" si="3862"/>
        <v>0</v>
      </c>
      <c r="BLA59" s="463"/>
      <c r="BLB59" s="448"/>
      <c r="BLD59" s="458"/>
      <c r="BLE59" s="447"/>
      <c r="BLF59" s="447"/>
      <c r="BLG59" s="447"/>
      <c r="BLH59" s="450">
        <f t="shared" si="3863"/>
        <v>0</v>
      </c>
      <c r="BLI59" s="447"/>
      <c r="BLJ59" s="447"/>
      <c r="BLK59" s="447"/>
      <c r="BLL59" s="447"/>
      <c r="BLM59" s="447"/>
      <c r="BLN59" s="449"/>
      <c r="BLO59" s="450">
        <f t="shared" si="3864"/>
        <v>0</v>
      </c>
      <c r="BLP59" s="463"/>
      <c r="BLQ59" s="448"/>
      <c r="BLS59" s="458"/>
      <c r="BLT59" s="447"/>
      <c r="BLU59" s="447"/>
      <c r="BLV59" s="447"/>
      <c r="BLW59" s="450">
        <f t="shared" si="3865"/>
        <v>0</v>
      </c>
      <c r="BLX59" s="447"/>
      <c r="BLY59" s="447"/>
      <c r="BLZ59" s="447"/>
      <c r="BMA59" s="447"/>
      <c r="BMB59" s="447"/>
      <c r="BMC59" s="449"/>
      <c r="BMD59" s="450">
        <f t="shared" si="3866"/>
        <v>0</v>
      </c>
      <c r="BME59" s="463"/>
      <c r="BMF59" s="448"/>
      <c r="BMH59" s="458"/>
      <c r="BMI59" s="447"/>
      <c r="BMJ59" s="447"/>
      <c r="BMK59" s="447"/>
      <c r="BML59" s="450">
        <f t="shared" si="3867"/>
        <v>0</v>
      </c>
      <c r="BMM59" s="447"/>
      <c r="BMN59" s="447"/>
      <c r="BMO59" s="447"/>
      <c r="BMP59" s="447"/>
      <c r="BMQ59" s="447"/>
      <c r="BMR59" s="449"/>
      <c r="BMS59" s="450">
        <f t="shared" si="3868"/>
        <v>0</v>
      </c>
      <c r="BMT59" s="463"/>
      <c r="BMU59" s="448"/>
      <c r="BMW59" s="458"/>
      <c r="BMX59" s="447"/>
      <c r="BMY59" s="447"/>
      <c r="BMZ59" s="447"/>
      <c r="BNA59" s="450">
        <f t="shared" si="3869"/>
        <v>0</v>
      </c>
      <c r="BNB59" s="447"/>
      <c r="BNC59" s="447"/>
      <c r="BND59" s="447"/>
      <c r="BNE59" s="447"/>
      <c r="BNF59" s="447"/>
      <c r="BNG59" s="449"/>
      <c r="BNH59" s="450">
        <f t="shared" si="3870"/>
        <v>0</v>
      </c>
      <c r="BNI59" s="463"/>
      <c r="BNJ59" s="448"/>
      <c r="BNL59" s="458"/>
      <c r="BNM59" s="447"/>
      <c r="BNN59" s="447"/>
      <c r="BNO59" s="447"/>
      <c r="BNP59" s="450">
        <f t="shared" si="3871"/>
        <v>0</v>
      </c>
      <c r="BNQ59" s="447"/>
      <c r="BNR59" s="447"/>
      <c r="BNS59" s="447"/>
      <c r="BNT59" s="447"/>
      <c r="BNU59" s="447"/>
      <c r="BNV59" s="449"/>
      <c r="BNW59" s="450">
        <f t="shared" si="3872"/>
        <v>0</v>
      </c>
      <c r="BNX59" s="463"/>
      <c r="BNY59" s="448"/>
      <c r="BOA59" s="458"/>
      <c r="BOB59" s="447"/>
      <c r="BOC59" s="447"/>
      <c r="BOD59" s="447"/>
      <c r="BOE59" s="450">
        <f t="shared" si="3873"/>
        <v>0</v>
      </c>
      <c r="BOF59" s="447"/>
      <c r="BOG59" s="447"/>
      <c r="BOH59" s="447"/>
      <c r="BOI59" s="447"/>
      <c r="BOJ59" s="447"/>
      <c r="BOK59" s="449"/>
      <c r="BOL59" s="450">
        <f t="shared" si="3874"/>
        <v>0</v>
      </c>
      <c r="BOM59" s="463"/>
      <c r="BON59" s="448"/>
      <c r="BOP59" s="458"/>
      <c r="BOQ59" s="447"/>
      <c r="BOR59" s="447"/>
      <c r="BOS59" s="447"/>
      <c r="BOT59" s="450">
        <f t="shared" si="3875"/>
        <v>0</v>
      </c>
      <c r="BOU59" s="447"/>
      <c r="BOV59" s="447"/>
      <c r="BOW59" s="447"/>
      <c r="BOX59" s="447"/>
      <c r="BOY59" s="447"/>
      <c r="BOZ59" s="449"/>
      <c r="BPA59" s="450">
        <f t="shared" si="3876"/>
        <v>0</v>
      </c>
      <c r="BPB59" s="463"/>
      <c r="BPC59" s="448"/>
      <c r="BPE59" s="458"/>
      <c r="BPF59" s="447"/>
      <c r="BPG59" s="447"/>
      <c r="BPH59" s="447"/>
      <c r="BPI59" s="450">
        <f t="shared" si="3877"/>
        <v>0</v>
      </c>
      <c r="BPJ59" s="447"/>
      <c r="BPK59" s="447"/>
      <c r="BPL59" s="447"/>
      <c r="BPM59" s="447"/>
      <c r="BPN59" s="447"/>
      <c r="BPO59" s="449"/>
      <c r="BPP59" s="450">
        <f t="shared" si="3878"/>
        <v>0</v>
      </c>
      <c r="BPQ59" s="463"/>
      <c r="BPR59" s="448"/>
      <c r="BPT59" s="458"/>
      <c r="BPU59" s="447"/>
      <c r="BPV59" s="447"/>
      <c r="BPW59" s="447"/>
      <c r="BPX59" s="450">
        <f t="shared" si="3879"/>
        <v>0</v>
      </c>
      <c r="BPY59" s="447"/>
      <c r="BPZ59" s="447"/>
      <c r="BQA59" s="447"/>
      <c r="BQB59" s="447"/>
      <c r="BQC59" s="447"/>
      <c r="BQD59" s="449"/>
      <c r="BQE59" s="450">
        <f t="shared" si="3880"/>
        <v>0</v>
      </c>
      <c r="BQF59" s="463"/>
      <c r="BQG59" s="448"/>
      <c r="BQI59" s="458"/>
      <c r="BQJ59" s="447"/>
      <c r="BQK59" s="447"/>
      <c r="BQL59" s="447"/>
      <c r="BQM59" s="450">
        <f t="shared" si="3881"/>
        <v>0</v>
      </c>
      <c r="BQN59" s="447"/>
      <c r="BQO59" s="447"/>
      <c r="BQP59" s="447"/>
      <c r="BQQ59" s="447"/>
      <c r="BQR59" s="447"/>
      <c r="BQS59" s="449"/>
      <c r="BQT59" s="450">
        <f t="shared" si="3882"/>
        <v>0</v>
      </c>
      <c r="BQU59" s="463"/>
      <c r="BQV59" s="448"/>
      <c r="BQX59" s="458"/>
      <c r="BQY59" s="447"/>
      <c r="BQZ59" s="447"/>
      <c r="BRA59" s="447"/>
      <c r="BRB59" s="450">
        <f t="shared" si="3883"/>
        <v>0</v>
      </c>
      <c r="BRC59" s="447"/>
      <c r="BRD59" s="447"/>
      <c r="BRE59" s="447"/>
      <c r="BRF59" s="447"/>
      <c r="BRG59" s="447"/>
      <c r="BRH59" s="449"/>
      <c r="BRI59" s="450">
        <f t="shared" si="3884"/>
        <v>0</v>
      </c>
      <c r="BRJ59" s="463"/>
      <c r="BRK59" s="448"/>
      <c r="BRM59" s="458"/>
      <c r="BRN59" s="447"/>
      <c r="BRO59" s="447"/>
      <c r="BRP59" s="447"/>
      <c r="BRQ59" s="450">
        <f t="shared" si="3885"/>
        <v>0</v>
      </c>
      <c r="BRR59" s="447"/>
      <c r="BRS59" s="447"/>
      <c r="BRT59" s="447"/>
      <c r="BRU59" s="447"/>
      <c r="BRV59" s="447"/>
      <c r="BRW59" s="449"/>
      <c r="BRX59" s="450">
        <f t="shared" si="3886"/>
        <v>0</v>
      </c>
      <c r="BRY59" s="463"/>
      <c r="BRZ59" s="448"/>
      <c r="BSB59" s="458"/>
      <c r="BSC59" s="447"/>
      <c r="BSD59" s="447"/>
      <c r="BSE59" s="447"/>
      <c r="BSF59" s="450">
        <f t="shared" si="3887"/>
        <v>0</v>
      </c>
      <c r="BSG59" s="447"/>
      <c r="BSH59" s="447"/>
      <c r="BSI59" s="447"/>
      <c r="BSJ59" s="447"/>
      <c r="BSK59" s="447"/>
      <c r="BSL59" s="449"/>
      <c r="BSM59" s="450">
        <f t="shared" si="3888"/>
        <v>0</v>
      </c>
      <c r="BSN59" s="463"/>
      <c r="BSO59" s="448"/>
      <c r="BSQ59" s="458"/>
      <c r="BSR59" s="447"/>
      <c r="BSS59" s="447"/>
      <c r="BST59" s="447"/>
      <c r="BSU59" s="450">
        <f t="shared" si="3889"/>
        <v>0</v>
      </c>
      <c r="BSV59" s="447"/>
      <c r="BSW59" s="447"/>
      <c r="BSX59" s="447"/>
      <c r="BSY59" s="447"/>
      <c r="BSZ59" s="447"/>
      <c r="BTA59" s="449"/>
      <c r="BTB59" s="450">
        <f t="shared" si="3890"/>
        <v>0</v>
      </c>
      <c r="BTC59" s="463"/>
      <c r="BTD59" s="448"/>
      <c r="BTF59" s="458"/>
      <c r="BTG59" s="447"/>
      <c r="BTH59" s="447"/>
      <c r="BTI59" s="447"/>
      <c r="BTJ59" s="450">
        <f t="shared" si="3891"/>
        <v>0</v>
      </c>
      <c r="BTK59" s="447"/>
      <c r="BTL59" s="447"/>
      <c r="BTM59" s="447"/>
      <c r="BTN59" s="447"/>
      <c r="BTO59" s="447"/>
      <c r="BTP59" s="449"/>
      <c r="BTQ59" s="450">
        <f t="shared" si="3892"/>
        <v>0</v>
      </c>
      <c r="BTR59" s="463"/>
      <c r="BTS59" s="448"/>
      <c r="BTU59" s="458"/>
      <c r="BTV59" s="447"/>
      <c r="BTW59" s="447"/>
      <c r="BTX59" s="447"/>
      <c r="BTY59" s="450">
        <f t="shared" si="3893"/>
        <v>0</v>
      </c>
      <c r="BTZ59" s="447"/>
      <c r="BUA59" s="447"/>
      <c r="BUB59" s="447"/>
      <c r="BUC59" s="447"/>
      <c r="BUD59" s="447"/>
      <c r="BUE59" s="449"/>
      <c r="BUF59" s="450">
        <f t="shared" si="3894"/>
        <v>0</v>
      </c>
      <c r="BUG59" s="463"/>
      <c r="BUH59" s="448"/>
      <c r="BUJ59" s="458"/>
      <c r="BUK59" s="447"/>
      <c r="BUL59" s="447"/>
      <c r="BUM59" s="447"/>
      <c r="BUN59" s="450">
        <f t="shared" si="3895"/>
        <v>0</v>
      </c>
      <c r="BUO59" s="447"/>
      <c r="BUP59" s="447"/>
      <c r="BUQ59" s="447"/>
      <c r="BUR59" s="447"/>
      <c r="BUS59" s="447"/>
      <c r="BUT59" s="449"/>
      <c r="BUU59" s="450">
        <f t="shared" si="3896"/>
        <v>0</v>
      </c>
      <c r="BUV59" s="463"/>
      <c r="BUW59" s="448"/>
      <c r="BUY59" s="458"/>
      <c r="BUZ59" s="447"/>
      <c r="BVA59" s="447"/>
      <c r="BVB59" s="447"/>
      <c r="BVC59" s="450">
        <f t="shared" si="3897"/>
        <v>0</v>
      </c>
      <c r="BVD59" s="447"/>
      <c r="BVE59" s="447"/>
      <c r="BVF59" s="447"/>
      <c r="BVG59" s="447"/>
      <c r="BVH59" s="447"/>
      <c r="BVI59" s="449"/>
      <c r="BVJ59" s="450">
        <f t="shared" si="3898"/>
        <v>0</v>
      </c>
      <c r="BVK59" s="463"/>
      <c r="BVL59" s="448"/>
      <c r="BVN59" s="458"/>
      <c r="BVO59" s="447"/>
      <c r="BVP59" s="447"/>
      <c r="BVQ59" s="447"/>
      <c r="BVR59" s="450">
        <f t="shared" si="3899"/>
        <v>0</v>
      </c>
      <c r="BVS59" s="447"/>
      <c r="BVT59" s="447"/>
      <c r="BVU59" s="447"/>
      <c r="BVV59" s="447"/>
      <c r="BVW59" s="447"/>
      <c r="BVX59" s="449"/>
      <c r="BVY59" s="450">
        <f t="shared" si="3900"/>
        <v>0</v>
      </c>
      <c r="BVZ59" s="463"/>
      <c r="BWA59" s="448"/>
    </row>
    <row r="60" spans="2:1951" ht="15" customHeight="1" x14ac:dyDescent="0.2">
      <c r="B60" s="452" t="s">
        <v>329</v>
      </c>
      <c r="C60" s="447"/>
      <c r="D60" s="447"/>
      <c r="E60" s="447"/>
      <c r="F60" s="447"/>
      <c r="G60" s="450">
        <f t="shared" si="3641"/>
        <v>0</v>
      </c>
      <c r="H60" s="447"/>
      <c r="I60" s="447"/>
      <c r="J60" s="447"/>
      <c r="K60" s="447"/>
      <c r="L60" s="447"/>
      <c r="M60" s="449"/>
      <c r="N60" s="450">
        <f t="shared" si="3642"/>
        <v>0</v>
      </c>
      <c r="O60" s="463"/>
      <c r="P60" s="448"/>
      <c r="R60" s="458"/>
      <c r="S60" s="447"/>
      <c r="T60" s="447"/>
      <c r="U60" s="447"/>
      <c r="V60" s="450">
        <f t="shared" si="3643"/>
        <v>0</v>
      </c>
      <c r="W60" s="447"/>
      <c r="X60" s="447"/>
      <c r="Y60" s="447"/>
      <c r="Z60" s="447"/>
      <c r="AA60" s="447"/>
      <c r="AB60" s="449"/>
      <c r="AC60" s="450">
        <f t="shared" si="3644"/>
        <v>0</v>
      </c>
      <c r="AD60" s="463"/>
      <c r="AE60" s="448"/>
      <c r="AG60" s="458"/>
      <c r="AH60" s="447"/>
      <c r="AI60" s="447"/>
      <c r="AJ60" s="447"/>
      <c r="AK60" s="450">
        <f t="shared" si="3645"/>
        <v>0</v>
      </c>
      <c r="AL60" s="447"/>
      <c r="AM60" s="447"/>
      <c r="AN60" s="447"/>
      <c r="AO60" s="447"/>
      <c r="AP60" s="447"/>
      <c r="AQ60" s="449"/>
      <c r="AR60" s="450">
        <f t="shared" si="3646"/>
        <v>0</v>
      </c>
      <c r="AS60" s="463"/>
      <c r="AT60" s="448"/>
      <c r="AV60" s="458"/>
      <c r="AW60" s="447"/>
      <c r="AX60" s="447"/>
      <c r="AY60" s="447"/>
      <c r="AZ60" s="450">
        <f t="shared" si="3647"/>
        <v>0</v>
      </c>
      <c r="BA60" s="447"/>
      <c r="BB60" s="447"/>
      <c r="BC60" s="447"/>
      <c r="BD60" s="447"/>
      <c r="BE60" s="447"/>
      <c r="BF60" s="449"/>
      <c r="BG60" s="450">
        <f t="shared" si="3648"/>
        <v>0</v>
      </c>
      <c r="BH60" s="463"/>
      <c r="BI60" s="448"/>
      <c r="BK60" s="458"/>
      <c r="BL60" s="447"/>
      <c r="BM60" s="447"/>
      <c r="BN60" s="447"/>
      <c r="BO60" s="450">
        <f t="shared" si="3649"/>
        <v>0</v>
      </c>
      <c r="BP60" s="447"/>
      <c r="BQ60" s="447"/>
      <c r="BR60" s="447"/>
      <c r="BS60" s="447"/>
      <c r="BT60" s="447"/>
      <c r="BU60" s="449"/>
      <c r="BV60" s="450">
        <f t="shared" si="3650"/>
        <v>0</v>
      </c>
      <c r="BW60" s="463"/>
      <c r="BX60" s="448"/>
      <c r="BZ60" s="458"/>
      <c r="CA60" s="447"/>
      <c r="CB60" s="447"/>
      <c r="CC60" s="447"/>
      <c r="CD60" s="450">
        <f t="shared" si="3651"/>
        <v>0</v>
      </c>
      <c r="CE60" s="447"/>
      <c r="CF60" s="447"/>
      <c r="CG60" s="447"/>
      <c r="CH60" s="447"/>
      <c r="CI60" s="447"/>
      <c r="CJ60" s="449"/>
      <c r="CK60" s="450">
        <f t="shared" si="3652"/>
        <v>0</v>
      </c>
      <c r="CL60" s="463"/>
      <c r="CM60" s="448"/>
      <c r="CO60" s="458"/>
      <c r="CP60" s="447"/>
      <c r="CQ60" s="447"/>
      <c r="CR60" s="447"/>
      <c r="CS60" s="450">
        <f t="shared" si="3653"/>
        <v>0</v>
      </c>
      <c r="CT60" s="447"/>
      <c r="CU60" s="447"/>
      <c r="CV60" s="447"/>
      <c r="CW60" s="447"/>
      <c r="CX60" s="447"/>
      <c r="CY60" s="449"/>
      <c r="CZ60" s="450">
        <f t="shared" si="3654"/>
        <v>0</v>
      </c>
      <c r="DA60" s="463"/>
      <c r="DB60" s="448"/>
      <c r="DD60" s="458"/>
      <c r="DE60" s="447"/>
      <c r="DF60" s="447"/>
      <c r="DG60" s="447"/>
      <c r="DH60" s="450">
        <f t="shared" si="3655"/>
        <v>0</v>
      </c>
      <c r="DI60" s="447"/>
      <c r="DJ60" s="447"/>
      <c r="DK60" s="447"/>
      <c r="DL60" s="447"/>
      <c r="DM60" s="447"/>
      <c r="DN60" s="449"/>
      <c r="DO60" s="450">
        <f t="shared" si="3656"/>
        <v>0</v>
      </c>
      <c r="DP60" s="463"/>
      <c r="DQ60" s="448"/>
      <c r="DS60" s="458"/>
      <c r="DT60" s="447"/>
      <c r="DU60" s="447"/>
      <c r="DV60" s="447"/>
      <c r="DW60" s="450">
        <f t="shared" si="3657"/>
        <v>0</v>
      </c>
      <c r="DX60" s="447"/>
      <c r="DY60" s="447"/>
      <c r="DZ60" s="447"/>
      <c r="EA60" s="447"/>
      <c r="EB60" s="447"/>
      <c r="EC60" s="449"/>
      <c r="ED60" s="450">
        <f t="shared" si="3658"/>
        <v>0</v>
      </c>
      <c r="EE60" s="463"/>
      <c r="EF60" s="448"/>
      <c r="EH60" s="458"/>
      <c r="EI60" s="447"/>
      <c r="EJ60" s="447"/>
      <c r="EK60" s="447"/>
      <c r="EL60" s="450">
        <f t="shared" si="3659"/>
        <v>0</v>
      </c>
      <c r="EM60" s="447"/>
      <c r="EN60" s="447"/>
      <c r="EO60" s="447"/>
      <c r="EP60" s="447"/>
      <c r="EQ60" s="447"/>
      <c r="ER60" s="449"/>
      <c r="ES60" s="450">
        <f t="shared" si="3660"/>
        <v>0</v>
      </c>
      <c r="ET60" s="463"/>
      <c r="EU60" s="448"/>
      <c r="EW60" s="458"/>
      <c r="EX60" s="447"/>
      <c r="EY60" s="447"/>
      <c r="EZ60" s="447"/>
      <c r="FA60" s="450">
        <f t="shared" si="3661"/>
        <v>0</v>
      </c>
      <c r="FB60" s="447"/>
      <c r="FC60" s="447"/>
      <c r="FD60" s="447"/>
      <c r="FE60" s="447"/>
      <c r="FF60" s="447"/>
      <c r="FG60" s="449"/>
      <c r="FH60" s="450">
        <f t="shared" si="3662"/>
        <v>0</v>
      </c>
      <c r="FI60" s="463"/>
      <c r="FJ60" s="448"/>
      <c r="FL60" s="458"/>
      <c r="FM60" s="447"/>
      <c r="FN60" s="447"/>
      <c r="FO60" s="447"/>
      <c r="FP60" s="450">
        <f t="shared" si="3663"/>
        <v>0</v>
      </c>
      <c r="FQ60" s="447"/>
      <c r="FR60" s="447"/>
      <c r="FS60" s="447"/>
      <c r="FT60" s="447"/>
      <c r="FU60" s="447"/>
      <c r="FV60" s="449"/>
      <c r="FW60" s="450">
        <f t="shared" si="3664"/>
        <v>0</v>
      </c>
      <c r="FX60" s="463"/>
      <c r="FY60" s="448"/>
      <c r="GA60" s="458"/>
      <c r="GB60" s="447"/>
      <c r="GC60" s="447"/>
      <c r="GD60" s="447"/>
      <c r="GE60" s="450">
        <f t="shared" si="3665"/>
        <v>0</v>
      </c>
      <c r="GF60" s="447"/>
      <c r="GG60" s="447"/>
      <c r="GH60" s="447"/>
      <c r="GI60" s="447"/>
      <c r="GJ60" s="447"/>
      <c r="GK60" s="449"/>
      <c r="GL60" s="450">
        <f t="shared" si="3666"/>
        <v>0</v>
      </c>
      <c r="GM60" s="463"/>
      <c r="GN60" s="448"/>
      <c r="GP60" s="458"/>
      <c r="GQ60" s="447"/>
      <c r="GR60" s="447"/>
      <c r="GS60" s="447"/>
      <c r="GT60" s="450">
        <f t="shared" si="3667"/>
        <v>0</v>
      </c>
      <c r="GU60" s="447"/>
      <c r="GV60" s="447"/>
      <c r="GW60" s="447"/>
      <c r="GX60" s="447"/>
      <c r="GY60" s="447"/>
      <c r="GZ60" s="449"/>
      <c r="HA60" s="450">
        <f t="shared" si="3668"/>
        <v>0</v>
      </c>
      <c r="HB60" s="463"/>
      <c r="HC60" s="448"/>
      <c r="HE60" s="458"/>
      <c r="HF60" s="447"/>
      <c r="HG60" s="447"/>
      <c r="HH60" s="447"/>
      <c r="HI60" s="450">
        <f t="shared" si="3669"/>
        <v>0</v>
      </c>
      <c r="HJ60" s="447"/>
      <c r="HK60" s="447"/>
      <c r="HL60" s="447"/>
      <c r="HM60" s="447"/>
      <c r="HN60" s="447"/>
      <c r="HO60" s="449"/>
      <c r="HP60" s="450">
        <f t="shared" si="3670"/>
        <v>0</v>
      </c>
      <c r="HQ60" s="463"/>
      <c r="HR60" s="448"/>
      <c r="HT60" s="458"/>
      <c r="HU60" s="447"/>
      <c r="HV60" s="447"/>
      <c r="HW60" s="447"/>
      <c r="HX60" s="450">
        <f t="shared" si="3671"/>
        <v>0</v>
      </c>
      <c r="HY60" s="447"/>
      <c r="HZ60" s="447"/>
      <c r="IA60" s="447"/>
      <c r="IB60" s="447"/>
      <c r="IC60" s="447"/>
      <c r="ID60" s="449"/>
      <c r="IE60" s="450">
        <f t="shared" si="3672"/>
        <v>0</v>
      </c>
      <c r="IF60" s="463"/>
      <c r="IG60" s="448"/>
      <c r="II60" s="458"/>
      <c r="IJ60" s="447"/>
      <c r="IK60" s="447"/>
      <c r="IL60" s="447"/>
      <c r="IM60" s="450">
        <f t="shared" si="3673"/>
        <v>0</v>
      </c>
      <c r="IN60" s="447"/>
      <c r="IO60" s="447"/>
      <c r="IP60" s="447"/>
      <c r="IQ60" s="447"/>
      <c r="IR60" s="447"/>
      <c r="IS60" s="449"/>
      <c r="IT60" s="450">
        <f t="shared" si="3674"/>
        <v>0</v>
      </c>
      <c r="IU60" s="463"/>
      <c r="IV60" s="448"/>
      <c r="IX60" s="458"/>
      <c r="IY60" s="447"/>
      <c r="IZ60" s="447"/>
      <c r="JA60" s="447"/>
      <c r="JB60" s="450">
        <f t="shared" si="3675"/>
        <v>0</v>
      </c>
      <c r="JC60" s="447"/>
      <c r="JD60" s="447"/>
      <c r="JE60" s="447"/>
      <c r="JF60" s="447"/>
      <c r="JG60" s="447"/>
      <c r="JH60" s="449"/>
      <c r="JI60" s="450">
        <f t="shared" si="3676"/>
        <v>0</v>
      </c>
      <c r="JJ60" s="463"/>
      <c r="JK60" s="448"/>
      <c r="JM60" s="458"/>
      <c r="JN60" s="447"/>
      <c r="JO60" s="447"/>
      <c r="JP60" s="447"/>
      <c r="JQ60" s="450">
        <f t="shared" si="3677"/>
        <v>0</v>
      </c>
      <c r="JR60" s="447"/>
      <c r="JS60" s="447"/>
      <c r="JT60" s="447"/>
      <c r="JU60" s="447"/>
      <c r="JV60" s="447"/>
      <c r="JW60" s="449"/>
      <c r="JX60" s="450">
        <f t="shared" si="3678"/>
        <v>0</v>
      </c>
      <c r="JY60" s="463"/>
      <c r="JZ60" s="448"/>
      <c r="KB60" s="458"/>
      <c r="KC60" s="447"/>
      <c r="KD60" s="447"/>
      <c r="KE60" s="447"/>
      <c r="KF60" s="450">
        <f t="shared" si="3679"/>
        <v>0</v>
      </c>
      <c r="KG60" s="447"/>
      <c r="KH60" s="447"/>
      <c r="KI60" s="447"/>
      <c r="KJ60" s="447"/>
      <c r="KK60" s="447"/>
      <c r="KL60" s="449"/>
      <c r="KM60" s="450">
        <f t="shared" si="3680"/>
        <v>0</v>
      </c>
      <c r="KN60" s="463"/>
      <c r="KO60" s="448"/>
      <c r="KQ60" s="458"/>
      <c r="KR60" s="447"/>
      <c r="KS60" s="447"/>
      <c r="KT60" s="447"/>
      <c r="KU60" s="450">
        <f t="shared" si="3681"/>
        <v>0</v>
      </c>
      <c r="KV60" s="447"/>
      <c r="KW60" s="447"/>
      <c r="KX60" s="447"/>
      <c r="KY60" s="447"/>
      <c r="KZ60" s="447"/>
      <c r="LA60" s="449"/>
      <c r="LB60" s="450">
        <f t="shared" si="3682"/>
        <v>0</v>
      </c>
      <c r="LC60" s="463"/>
      <c r="LD60" s="448"/>
      <c r="LF60" s="458"/>
      <c r="LG60" s="447"/>
      <c r="LH60" s="447"/>
      <c r="LI60" s="447"/>
      <c r="LJ60" s="450">
        <f t="shared" si="3683"/>
        <v>0</v>
      </c>
      <c r="LK60" s="447"/>
      <c r="LL60" s="447"/>
      <c r="LM60" s="447"/>
      <c r="LN60" s="447"/>
      <c r="LO60" s="447"/>
      <c r="LP60" s="449"/>
      <c r="LQ60" s="450">
        <f t="shared" si="3684"/>
        <v>0</v>
      </c>
      <c r="LR60" s="463"/>
      <c r="LS60" s="448"/>
      <c r="LU60" s="458"/>
      <c r="LV60" s="447"/>
      <c r="LW60" s="447"/>
      <c r="LX60" s="447"/>
      <c r="LY60" s="450">
        <f t="shared" si="3685"/>
        <v>0</v>
      </c>
      <c r="LZ60" s="447"/>
      <c r="MA60" s="447"/>
      <c r="MB60" s="447"/>
      <c r="MC60" s="447"/>
      <c r="MD60" s="447"/>
      <c r="ME60" s="449"/>
      <c r="MF60" s="450">
        <f t="shared" si="3686"/>
        <v>0</v>
      </c>
      <c r="MG60" s="463"/>
      <c r="MH60" s="448"/>
      <c r="MJ60" s="458"/>
      <c r="MK60" s="447"/>
      <c r="ML60" s="447"/>
      <c r="MM60" s="447"/>
      <c r="MN60" s="450">
        <f t="shared" si="3687"/>
        <v>0</v>
      </c>
      <c r="MO60" s="447"/>
      <c r="MP60" s="447"/>
      <c r="MQ60" s="447"/>
      <c r="MR60" s="447"/>
      <c r="MS60" s="447"/>
      <c r="MT60" s="449"/>
      <c r="MU60" s="450">
        <f t="shared" si="3688"/>
        <v>0</v>
      </c>
      <c r="MV60" s="463"/>
      <c r="MW60" s="448"/>
      <c r="MY60" s="458"/>
      <c r="MZ60" s="447"/>
      <c r="NA60" s="447"/>
      <c r="NB60" s="447"/>
      <c r="NC60" s="450">
        <f t="shared" si="3689"/>
        <v>0</v>
      </c>
      <c r="ND60" s="447"/>
      <c r="NE60" s="447"/>
      <c r="NF60" s="447"/>
      <c r="NG60" s="447"/>
      <c r="NH60" s="447"/>
      <c r="NI60" s="449"/>
      <c r="NJ60" s="450">
        <f t="shared" si="3690"/>
        <v>0</v>
      </c>
      <c r="NK60" s="463"/>
      <c r="NL60" s="448"/>
      <c r="NN60" s="458"/>
      <c r="NO60" s="447"/>
      <c r="NP60" s="447"/>
      <c r="NQ60" s="447"/>
      <c r="NR60" s="450">
        <f t="shared" si="3691"/>
        <v>0</v>
      </c>
      <c r="NS60" s="447"/>
      <c r="NT60" s="447"/>
      <c r="NU60" s="447"/>
      <c r="NV60" s="447"/>
      <c r="NW60" s="447"/>
      <c r="NX60" s="449"/>
      <c r="NY60" s="450">
        <f t="shared" si="3692"/>
        <v>0</v>
      </c>
      <c r="NZ60" s="463"/>
      <c r="OA60" s="448"/>
      <c r="OC60" s="458"/>
      <c r="OD60" s="447"/>
      <c r="OE60" s="447"/>
      <c r="OF60" s="447"/>
      <c r="OG60" s="450">
        <f t="shared" si="3693"/>
        <v>0</v>
      </c>
      <c r="OH60" s="447"/>
      <c r="OI60" s="447"/>
      <c r="OJ60" s="447"/>
      <c r="OK60" s="447"/>
      <c r="OL60" s="447"/>
      <c r="OM60" s="449"/>
      <c r="ON60" s="450">
        <f t="shared" si="3694"/>
        <v>0</v>
      </c>
      <c r="OO60" s="463"/>
      <c r="OP60" s="448"/>
      <c r="OR60" s="458"/>
      <c r="OS60" s="447"/>
      <c r="OT60" s="447"/>
      <c r="OU60" s="447"/>
      <c r="OV60" s="450">
        <f t="shared" si="3695"/>
        <v>0</v>
      </c>
      <c r="OW60" s="447"/>
      <c r="OX60" s="447"/>
      <c r="OY60" s="447"/>
      <c r="OZ60" s="447"/>
      <c r="PA60" s="447"/>
      <c r="PB60" s="449"/>
      <c r="PC60" s="450">
        <f t="shared" si="3696"/>
        <v>0</v>
      </c>
      <c r="PD60" s="463"/>
      <c r="PE60" s="448"/>
      <c r="PG60" s="458"/>
      <c r="PH60" s="447"/>
      <c r="PI60" s="447"/>
      <c r="PJ60" s="447"/>
      <c r="PK60" s="450">
        <f t="shared" si="3697"/>
        <v>0</v>
      </c>
      <c r="PL60" s="447"/>
      <c r="PM60" s="447"/>
      <c r="PN60" s="447"/>
      <c r="PO60" s="447"/>
      <c r="PP60" s="447"/>
      <c r="PQ60" s="449"/>
      <c r="PR60" s="450">
        <f t="shared" si="3698"/>
        <v>0</v>
      </c>
      <c r="PS60" s="463"/>
      <c r="PT60" s="448"/>
      <c r="PV60" s="458"/>
      <c r="PW60" s="447"/>
      <c r="PX60" s="447"/>
      <c r="PY60" s="447"/>
      <c r="PZ60" s="450">
        <f t="shared" si="3699"/>
        <v>0</v>
      </c>
      <c r="QA60" s="447"/>
      <c r="QB60" s="447"/>
      <c r="QC60" s="447"/>
      <c r="QD60" s="447"/>
      <c r="QE60" s="447"/>
      <c r="QF60" s="449"/>
      <c r="QG60" s="450">
        <f t="shared" si="3700"/>
        <v>0</v>
      </c>
      <c r="QH60" s="463"/>
      <c r="QI60" s="448"/>
      <c r="QK60" s="458"/>
      <c r="QL60" s="447"/>
      <c r="QM60" s="447"/>
      <c r="QN60" s="447"/>
      <c r="QO60" s="450">
        <f t="shared" si="3701"/>
        <v>0</v>
      </c>
      <c r="QP60" s="447"/>
      <c r="QQ60" s="447"/>
      <c r="QR60" s="447"/>
      <c r="QS60" s="447"/>
      <c r="QT60" s="447"/>
      <c r="QU60" s="449"/>
      <c r="QV60" s="450">
        <f t="shared" si="3702"/>
        <v>0</v>
      </c>
      <c r="QW60" s="463"/>
      <c r="QX60" s="448"/>
      <c r="QZ60" s="458"/>
      <c r="RA60" s="447"/>
      <c r="RB60" s="447"/>
      <c r="RC60" s="447"/>
      <c r="RD60" s="450">
        <f t="shared" si="3703"/>
        <v>0</v>
      </c>
      <c r="RE60" s="447"/>
      <c r="RF60" s="447"/>
      <c r="RG60" s="447"/>
      <c r="RH60" s="447"/>
      <c r="RI60" s="447"/>
      <c r="RJ60" s="449"/>
      <c r="RK60" s="450">
        <f t="shared" si="3704"/>
        <v>0</v>
      </c>
      <c r="RL60" s="463"/>
      <c r="RM60" s="448"/>
      <c r="RO60" s="458"/>
      <c r="RP60" s="447"/>
      <c r="RQ60" s="447"/>
      <c r="RR60" s="447"/>
      <c r="RS60" s="450">
        <f t="shared" si="3705"/>
        <v>0</v>
      </c>
      <c r="RT60" s="447"/>
      <c r="RU60" s="447"/>
      <c r="RV60" s="447"/>
      <c r="RW60" s="447"/>
      <c r="RX60" s="447"/>
      <c r="RY60" s="449"/>
      <c r="RZ60" s="450">
        <f t="shared" si="3706"/>
        <v>0</v>
      </c>
      <c r="SA60" s="463"/>
      <c r="SB60" s="448"/>
      <c r="SD60" s="458"/>
      <c r="SE60" s="447"/>
      <c r="SF60" s="447"/>
      <c r="SG60" s="447"/>
      <c r="SH60" s="450">
        <f t="shared" si="3707"/>
        <v>0</v>
      </c>
      <c r="SI60" s="447"/>
      <c r="SJ60" s="447"/>
      <c r="SK60" s="447"/>
      <c r="SL60" s="447"/>
      <c r="SM60" s="447"/>
      <c r="SN60" s="449"/>
      <c r="SO60" s="450">
        <f t="shared" si="3708"/>
        <v>0</v>
      </c>
      <c r="SP60" s="463"/>
      <c r="SQ60" s="448"/>
      <c r="SS60" s="458"/>
      <c r="ST60" s="447"/>
      <c r="SU60" s="447"/>
      <c r="SV60" s="447"/>
      <c r="SW60" s="450">
        <f t="shared" si="3709"/>
        <v>0</v>
      </c>
      <c r="SX60" s="447"/>
      <c r="SY60" s="447"/>
      <c r="SZ60" s="447"/>
      <c r="TA60" s="447"/>
      <c r="TB60" s="447"/>
      <c r="TC60" s="449"/>
      <c r="TD60" s="450">
        <f t="shared" si="3710"/>
        <v>0</v>
      </c>
      <c r="TE60" s="463"/>
      <c r="TF60" s="448"/>
      <c r="TH60" s="458"/>
      <c r="TI60" s="447"/>
      <c r="TJ60" s="447"/>
      <c r="TK60" s="447"/>
      <c r="TL60" s="450">
        <f t="shared" si="3711"/>
        <v>0</v>
      </c>
      <c r="TM60" s="447"/>
      <c r="TN60" s="447"/>
      <c r="TO60" s="447"/>
      <c r="TP60" s="447"/>
      <c r="TQ60" s="447"/>
      <c r="TR60" s="449"/>
      <c r="TS60" s="450">
        <f t="shared" si="3712"/>
        <v>0</v>
      </c>
      <c r="TT60" s="463"/>
      <c r="TU60" s="448"/>
      <c r="TW60" s="458"/>
      <c r="TX60" s="447"/>
      <c r="TY60" s="447"/>
      <c r="TZ60" s="447"/>
      <c r="UA60" s="450">
        <f t="shared" si="3713"/>
        <v>0</v>
      </c>
      <c r="UB60" s="447"/>
      <c r="UC60" s="447"/>
      <c r="UD60" s="447"/>
      <c r="UE60" s="447"/>
      <c r="UF60" s="447"/>
      <c r="UG60" s="449"/>
      <c r="UH60" s="450">
        <f t="shared" si="3714"/>
        <v>0</v>
      </c>
      <c r="UI60" s="463"/>
      <c r="UJ60" s="448"/>
      <c r="UL60" s="458"/>
      <c r="UM60" s="447"/>
      <c r="UN60" s="447"/>
      <c r="UO60" s="447"/>
      <c r="UP60" s="450">
        <f t="shared" si="3715"/>
        <v>0</v>
      </c>
      <c r="UQ60" s="447"/>
      <c r="UR60" s="447"/>
      <c r="US60" s="447"/>
      <c r="UT60" s="447"/>
      <c r="UU60" s="447"/>
      <c r="UV60" s="449"/>
      <c r="UW60" s="450">
        <f t="shared" si="3716"/>
        <v>0</v>
      </c>
      <c r="UX60" s="463"/>
      <c r="UY60" s="448"/>
      <c r="VA60" s="458"/>
      <c r="VB60" s="447"/>
      <c r="VC60" s="447"/>
      <c r="VD60" s="447"/>
      <c r="VE60" s="450">
        <f t="shared" si="3717"/>
        <v>0</v>
      </c>
      <c r="VF60" s="447"/>
      <c r="VG60" s="447"/>
      <c r="VH60" s="447"/>
      <c r="VI60" s="447"/>
      <c r="VJ60" s="447"/>
      <c r="VK60" s="449"/>
      <c r="VL60" s="450">
        <f t="shared" si="3718"/>
        <v>0</v>
      </c>
      <c r="VM60" s="463"/>
      <c r="VN60" s="448"/>
      <c r="VP60" s="458"/>
      <c r="VQ60" s="447"/>
      <c r="VR60" s="447"/>
      <c r="VS60" s="447"/>
      <c r="VT60" s="450">
        <f t="shared" si="3719"/>
        <v>0</v>
      </c>
      <c r="VU60" s="447"/>
      <c r="VV60" s="447"/>
      <c r="VW60" s="447"/>
      <c r="VX60" s="447"/>
      <c r="VY60" s="447"/>
      <c r="VZ60" s="449"/>
      <c r="WA60" s="450">
        <f t="shared" si="3720"/>
        <v>0</v>
      </c>
      <c r="WB60" s="463"/>
      <c r="WC60" s="448"/>
      <c r="WE60" s="458"/>
      <c r="WF60" s="447"/>
      <c r="WG60" s="447"/>
      <c r="WH60" s="447"/>
      <c r="WI60" s="450">
        <f t="shared" si="3721"/>
        <v>0</v>
      </c>
      <c r="WJ60" s="447"/>
      <c r="WK60" s="447"/>
      <c r="WL60" s="447"/>
      <c r="WM60" s="447"/>
      <c r="WN60" s="447"/>
      <c r="WO60" s="449"/>
      <c r="WP60" s="450">
        <f t="shared" si="3722"/>
        <v>0</v>
      </c>
      <c r="WQ60" s="463"/>
      <c r="WR60" s="448"/>
      <c r="WT60" s="458"/>
      <c r="WU60" s="447"/>
      <c r="WV60" s="447"/>
      <c r="WW60" s="447"/>
      <c r="WX60" s="450">
        <f t="shared" si="3723"/>
        <v>0</v>
      </c>
      <c r="WY60" s="447"/>
      <c r="WZ60" s="447"/>
      <c r="XA60" s="447"/>
      <c r="XB60" s="447"/>
      <c r="XC60" s="447"/>
      <c r="XD60" s="449"/>
      <c r="XE60" s="450">
        <f t="shared" si="3724"/>
        <v>0</v>
      </c>
      <c r="XF60" s="463"/>
      <c r="XG60" s="448"/>
      <c r="XI60" s="458"/>
      <c r="XJ60" s="447"/>
      <c r="XK60" s="447"/>
      <c r="XL60" s="447"/>
      <c r="XM60" s="450">
        <f t="shared" si="3725"/>
        <v>0</v>
      </c>
      <c r="XN60" s="447"/>
      <c r="XO60" s="447"/>
      <c r="XP60" s="447"/>
      <c r="XQ60" s="447"/>
      <c r="XR60" s="447"/>
      <c r="XS60" s="449"/>
      <c r="XT60" s="450">
        <f t="shared" si="3726"/>
        <v>0</v>
      </c>
      <c r="XU60" s="463"/>
      <c r="XV60" s="448"/>
      <c r="XX60" s="458"/>
      <c r="XY60" s="447"/>
      <c r="XZ60" s="447"/>
      <c r="YA60" s="447"/>
      <c r="YB60" s="450">
        <f t="shared" si="3727"/>
        <v>0</v>
      </c>
      <c r="YC60" s="447"/>
      <c r="YD60" s="447"/>
      <c r="YE60" s="447"/>
      <c r="YF60" s="447"/>
      <c r="YG60" s="447"/>
      <c r="YH60" s="449"/>
      <c r="YI60" s="450">
        <f t="shared" si="3728"/>
        <v>0</v>
      </c>
      <c r="YJ60" s="463"/>
      <c r="YK60" s="448"/>
      <c r="YM60" s="458"/>
      <c r="YN60" s="447"/>
      <c r="YO60" s="447"/>
      <c r="YP60" s="447"/>
      <c r="YQ60" s="450">
        <f t="shared" si="3729"/>
        <v>0</v>
      </c>
      <c r="YR60" s="447"/>
      <c r="YS60" s="447"/>
      <c r="YT60" s="447"/>
      <c r="YU60" s="447"/>
      <c r="YV60" s="447"/>
      <c r="YW60" s="449"/>
      <c r="YX60" s="450">
        <f t="shared" si="3730"/>
        <v>0</v>
      </c>
      <c r="YY60" s="463"/>
      <c r="YZ60" s="448"/>
      <c r="ZB60" s="458"/>
      <c r="ZC60" s="447"/>
      <c r="ZD60" s="447"/>
      <c r="ZE60" s="447"/>
      <c r="ZF60" s="450">
        <f t="shared" si="3731"/>
        <v>0</v>
      </c>
      <c r="ZG60" s="447"/>
      <c r="ZH60" s="447"/>
      <c r="ZI60" s="447"/>
      <c r="ZJ60" s="447"/>
      <c r="ZK60" s="447"/>
      <c r="ZL60" s="449"/>
      <c r="ZM60" s="450">
        <f t="shared" si="3732"/>
        <v>0</v>
      </c>
      <c r="ZN60" s="463"/>
      <c r="ZO60" s="448"/>
      <c r="ZQ60" s="458"/>
      <c r="ZR60" s="447"/>
      <c r="ZS60" s="447"/>
      <c r="ZT60" s="447"/>
      <c r="ZU60" s="450">
        <f t="shared" si="3733"/>
        <v>0</v>
      </c>
      <c r="ZV60" s="447"/>
      <c r="ZW60" s="447"/>
      <c r="ZX60" s="447"/>
      <c r="ZY60" s="447"/>
      <c r="ZZ60" s="447"/>
      <c r="AAA60" s="449"/>
      <c r="AAB60" s="450">
        <f t="shared" si="3734"/>
        <v>0</v>
      </c>
      <c r="AAC60" s="463"/>
      <c r="AAD60" s="448"/>
      <c r="AAF60" s="458"/>
      <c r="AAG60" s="447"/>
      <c r="AAH60" s="447"/>
      <c r="AAI60" s="447"/>
      <c r="AAJ60" s="450">
        <f t="shared" si="3735"/>
        <v>0</v>
      </c>
      <c r="AAK60" s="447"/>
      <c r="AAL60" s="447"/>
      <c r="AAM60" s="447"/>
      <c r="AAN60" s="447"/>
      <c r="AAO60" s="447"/>
      <c r="AAP60" s="449"/>
      <c r="AAQ60" s="450">
        <f t="shared" si="3736"/>
        <v>0</v>
      </c>
      <c r="AAR60" s="463"/>
      <c r="AAS60" s="448"/>
      <c r="AAU60" s="458"/>
      <c r="AAV60" s="447"/>
      <c r="AAW60" s="447"/>
      <c r="AAX60" s="447"/>
      <c r="AAY60" s="450">
        <f t="shared" si="3737"/>
        <v>0</v>
      </c>
      <c r="AAZ60" s="447"/>
      <c r="ABA60" s="447"/>
      <c r="ABB60" s="447"/>
      <c r="ABC60" s="447"/>
      <c r="ABD60" s="447"/>
      <c r="ABE60" s="449"/>
      <c r="ABF60" s="450">
        <f t="shared" si="3738"/>
        <v>0</v>
      </c>
      <c r="ABG60" s="463"/>
      <c r="ABH60" s="448"/>
      <c r="ABJ60" s="458"/>
      <c r="ABK60" s="447"/>
      <c r="ABL60" s="447"/>
      <c r="ABM60" s="447"/>
      <c r="ABN60" s="450">
        <f t="shared" si="3739"/>
        <v>0</v>
      </c>
      <c r="ABO60" s="447"/>
      <c r="ABP60" s="447"/>
      <c r="ABQ60" s="447"/>
      <c r="ABR60" s="447"/>
      <c r="ABS60" s="447"/>
      <c r="ABT60" s="449"/>
      <c r="ABU60" s="450">
        <f t="shared" si="3740"/>
        <v>0</v>
      </c>
      <c r="ABV60" s="463"/>
      <c r="ABW60" s="448"/>
      <c r="ABY60" s="458"/>
      <c r="ABZ60" s="447"/>
      <c r="ACA60" s="447"/>
      <c r="ACB60" s="447"/>
      <c r="ACC60" s="450">
        <f t="shared" si="3741"/>
        <v>0</v>
      </c>
      <c r="ACD60" s="447"/>
      <c r="ACE60" s="447"/>
      <c r="ACF60" s="447"/>
      <c r="ACG60" s="447"/>
      <c r="ACH60" s="447"/>
      <c r="ACI60" s="449"/>
      <c r="ACJ60" s="450">
        <f t="shared" si="3742"/>
        <v>0</v>
      </c>
      <c r="ACK60" s="463"/>
      <c r="ACL60" s="448"/>
      <c r="ACN60" s="458"/>
      <c r="ACO60" s="447"/>
      <c r="ACP60" s="447"/>
      <c r="ACQ60" s="447"/>
      <c r="ACR60" s="450">
        <f t="shared" si="3743"/>
        <v>0</v>
      </c>
      <c r="ACS60" s="447"/>
      <c r="ACT60" s="447"/>
      <c r="ACU60" s="447"/>
      <c r="ACV60" s="447"/>
      <c r="ACW60" s="447"/>
      <c r="ACX60" s="449"/>
      <c r="ACY60" s="450">
        <f t="shared" si="3744"/>
        <v>0</v>
      </c>
      <c r="ACZ60" s="463"/>
      <c r="ADA60" s="448"/>
      <c r="ADC60" s="458"/>
      <c r="ADD60" s="447"/>
      <c r="ADE60" s="447"/>
      <c r="ADF60" s="447"/>
      <c r="ADG60" s="450">
        <f t="shared" si="3745"/>
        <v>0</v>
      </c>
      <c r="ADH60" s="447"/>
      <c r="ADI60" s="447"/>
      <c r="ADJ60" s="447"/>
      <c r="ADK60" s="447"/>
      <c r="ADL60" s="447"/>
      <c r="ADM60" s="449"/>
      <c r="ADN60" s="450">
        <f t="shared" si="3746"/>
        <v>0</v>
      </c>
      <c r="ADO60" s="463"/>
      <c r="ADP60" s="448"/>
      <c r="ADR60" s="458"/>
      <c r="ADS60" s="447"/>
      <c r="ADT60" s="447"/>
      <c r="ADU60" s="447"/>
      <c r="ADV60" s="450">
        <f t="shared" si="3747"/>
        <v>0</v>
      </c>
      <c r="ADW60" s="447"/>
      <c r="ADX60" s="447"/>
      <c r="ADY60" s="447"/>
      <c r="ADZ60" s="447"/>
      <c r="AEA60" s="447"/>
      <c r="AEB60" s="449"/>
      <c r="AEC60" s="450">
        <f t="shared" si="3748"/>
        <v>0</v>
      </c>
      <c r="AED60" s="463"/>
      <c r="AEE60" s="448"/>
      <c r="AEG60" s="458"/>
      <c r="AEH60" s="447"/>
      <c r="AEI60" s="447"/>
      <c r="AEJ60" s="447"/>
      <c r="AEK60" s="450">
        <f t="shared" si="3749"/>
        <v>0</v>
      </c>
      <c r="AEL60" s="447"/>
      <c r="AEM60" s="447"/>
      <c r="AEN60" s="447"/>
      <c r="AEO60" s="447"/>
      <c r="AEP60" s="447"/>
      <c r="AEQ60" s="449"/>
      <c r="AER60" s="450">
        <f t="shared" si="3750"/>
        <v>0</v>
      </c>
      <c r="AES60" s="463"/>
      <c r="AET60" s="448"/>
      <c r="AEV60" s="458"/>
      <c r="AEW60" s="447"/>
      <c r="AEX60" s="447"/>
      <c r="AEY60" s="447"/>
      <c r="AEZ60" s="450">
        <f t="shared" si="3751"/>
        <v>0</v>
      </c>
      <c r="AFA60" s="447"/>
      <c r="AFB60" s="447"/>
      <c r="AFC60" s="447"/>
      <c r="AFD60" s="447"/>
      <c r="AFE60" s="447"/>
      <c r="AFF60" s="449"/>
      <c r="AFG60" s="450">
        <f t="shared" si="3752"/>
        <v>0</v>
      </c>
      <c r="AFH60" s="463"/>
      <c r="AFI60" s="448"/>
      <c r="AFK60" s="458"/>
      <c r="AFL60" s="447"/>
      <c r="AFM60" s="447"/>
      <c r="AFN60" s="447"/>
      <c r="AFO60" s="450">
        <f t="shared" si="3753"/>
        <v>0</v>
      </c>
      <c r="AFP60" s="447"/>
      <c r="AFQ60" s="447"/>
      <c r="AFR60" s="447"/>
      <c r="AFS60" s="447"/>
      <c r="AFT60" s="447"/>
      <c r="AFU60" s="449"/>
      <c r="AFV60" s="450">
        <f t="shared" si="3754"/>
        <v>0</v>
      </c>
      <c r="AFW60" s="463"/>
      <c r="AFX60" s="448"/>
      <c r="AFZ60" s="458"/>
      <c r="AGA60" s="447"/>
      <c r="AGB60" s="447"/>
      <c r="AGC60" s="447"/>
      <c r="AGD60" s="450">
        <f t="shared" si="3755"/>
        <v>0</v>
      </c>
      <c r="AGE60" s="447"/>
      <c r="AGF60" s="447"/>
      <c r="AGG60" s="447"/>
      <c r="AGH60" s="447"/>
      <c r="AGI60" s="447"/>
      <c r="AGJ60" s="449"/>
      <c r="AGK60" s="450">
        <f t="shared" si="3756"/>
        <v>0</v>
      </c>
      <c r="AGL60" s="463"/>
      <c r="AGM60" s="448"/>
      <c r="AGO60" s="458"/>
      <c r="AGP60" s="447"/>
      <c r="AGQ60" s="447"/>
      <c r="AGR60" s="447"/>
      <c r="AGS60" s="450">
        <f t="shared" si="3757"/>
        <v>0</v>
      </c>
      <c r="AGT60" s="447"/>
      <c r="AGU60" s="447"/>
      <c r="AGV60" s="447"/>
      <c r="AGW60" s="447"/>
      <c r="AGX60" s="447"/>
      <c r="AGY60" s="449"/>
      <c r="AGZ60" s="450">
        <f t="shared" si="3758"/>
        <v>0</v>
      </c>
      <c r="AHA60" s="463"/>
      <c r="AHB60" s="448"/>
      <c r="AHD60" s="458"/>
      <c r="AHE60" s="447"/>
      <c r="AHF60" s="447"/>
      <c r="AHG60" s="447"/>
      <c r="AHH60" s="450">
        <f t="shared" si="3759"/>
        <v>0</v>
      </c>
      <c r="AHI60" s="447"/>
      <c r="AHJ60" s="447"/>
      <c r="AHK60" s="447"/>
      <c r="AHL60" s="447"/>
      <c r="AHM60" s="447"/>
      <c r="AHN60" s="449"/>
      <c r="AHO60" s="450">
        <f t="shared" si="3760"/>
        <v>0</v>
      </c>
      <c r="AHP60" s="463"/>
      <c r="AHQ60" s="448"/>
      <c r="AHS60" s="458"/>
      <c r="AHT60" s="447"/>
      <c r="AHU60" s="447"/>
      <c r="AHV60" s="447"/>
      <c r="AHW60" s="450">
        <f t="shared" si="3761"/>
        <v>0</v>
      </c>
      <c r="AHX60" s="447"/>
      <c r="AHY60" s="447"/>
      <c r="AHZ60" s="447"/>
      <c r="AIA60" s="447"/>
      <c r="AIB60" s="447"/>
      <c r="AIC60" s="449"/>
      <c r="AID60" s="450">
        <f t="shared" si="3762"/>
        <v>0</v>
      </c>
      <c r="AIE60" s="463"/>
      <c r="AIF60" s="448"/>
      <c r="AIH60" s="458"/>
      <c r="AII60" s="447"/>
      <c r="AIJ60" s="447"/>
      <c r="AIK60" s="447"/>
      <c r="AIL60" s="450">
        <f t="shared" si="3763"/>
        <v>0</v>
      </c>
      <c r="AIM60" s="447"/>
      <c r="AIN60" s="447"/>
      <c r="AIO60" s="447"/>
      <c r="AIP60" s="447"/>
      <c r="AIQ60" s="447"/>
      <c r="AIR60" s="449"/>
      <c r="AIS60" s="450">
        <f t="shared" si="3764"/>
        <v>0</v>
      </c>
      <c r="AIT60" s="463"/>
      <c r="AIU60" s="448"/>
      <c r="AIW60" s="458"/>
      <c r="AIX60" s="447"/>
      <c r="AIY60" s="447"/>
      <c r="AIZ60" s="447"/>
      <c r="AJA60" s="450">
        <f t="shared" si="3765"/>
        <v>0</v>
      </c>
      <c r="AJB60" s="447"/>
      <c r="AJC60" s="447"/>
      <c r="AJD60" s="447"/>
      <c r="AJE60" s="447"/>
      <c r="AJF60" s="447"/>
      <c r="AJG60" s="449"/>
      <c r="AJH60" s="450">
        <f t="shared" si="3766"/>
        <v>0</v>
      </c>
      <c r="AJI60" s="463"/>
      <c r="AJJ60" s="448"/>
      <c r="AJL60" s="458"/>
      <c r="AJM60" s="447"/>
      <c r="AJN60" s="447"/>
      <c r="AJO60" s="447"/>
      <c r="AJP60" s="450">
        <f t="shared" si="3767"/>
        <v>0</v>
      </c>
      <c r="AJQ60" s="447"/>
      <c r="AJR60" s="447"/>
      <c r="AJS60" s="447"/>
      <c r="AJT60" s="447"/>
      <c r="AJU60" s="447"/>
      <c r="AJV60" s="449"/>
      <c r="AJW60" s="450">
        <f t="shared" si="3768"/>
        <v>0</v>
      </c>
      <c r="AJX60" s="463"/>
      <c r="AJY60" s="448"/>
      <c r="AKA60" s="458"/>
      <c r="AKB60" s="447"/>
      <c r="AKC60" s="447"/>
      <c r="AKD60" s="447"/>
      <c r="AKE60" s="450">
        <f t="shared" si="3769"/>
        <v>0</v>
      </c>
      <c r="AKF60" s="447"/>
      <c r="AKG60" s="447"/>
      <c r="AKH60" s="447"/>
      <c r="AKI60" s="447"/>
      <c r="AKJ60" s="447"/>
      <c r="AKK60" s="449"/>
      <c r="AKL60" s="450">
        <f t="shared" si="3770"/>
        <v>0</v>
      </c>
      <c r="AKM60" s="463"/>
      <c r="AKN60" s="448"/>
      <c r="AKP60" s="458"/>
      <c r="AKQ60" s="447"/>
      <c r="AKR60" s="447"/>
      <c r="AKS60" s="447"/>
      <c r="AKT60" s="450">
        <f t="shared" si="3771"/>
        <v>0</v>
      </c>
      <c r="AKU60" s="447"/>
      <c r="AKV60" s="447"/>
      <c r="AKW60" s="447"/>
      <c r="AKX60" s="447"/>
      <c r="AKY60" s="447"/>
      <c r="AKZ60" s="449"/>
      <c r="ALA60" s="450">
        <f t="shared" si="3772"/>
        <v>0</v>
      </c>
      <c r="ALB60" s="463"/>
      <c r="ALC60" s="448"/>
      <c r="ALE60" s="458"/>
      <c r="ALF60" s="447"/>
      <c r="ALG60" s="447"/>
      <c r="ALH60" s="447"/>
      <c r="ALI60" s="450">
        <f t="shared" si="3773"/>
        <v>0</v>
      </c>
      <c r="ALJ60" s="447"/>
      <c r="ALK60" s="447"/>
      <c r="ALL60" s="447"/>
      <c r="ALM60" s="447"/>
      <c r="ALN60" s="447"/>
      <c r="ALO60" s="449"/>
      <c r="ALP60" s="450">
        <f t="shared" si="3774"/>
        <v>0</v>
      </c>
      <c r="ALQ60" s="463"/>
      <c r="ALR60" s="448"/>
      <c r="ALT60" s="458"/>
      <c r="ALU60" s="447"/>
      <c r="ALV60" s="447"/>
      <c r="ALW60" s="447"/>
      <c r="ALX60" s="450">
        <f t="shared" si="3775"/>
        <v>0</v>
      </c>
      <c r="ALY60" s="447"/>
      <c r="ALZ60" s="447"/>
      <c r="AMA60" s="447"/>
      <c r="AMB60" s="447"/>
      <c r="AMC60" s="447"/>
      <c r="AMD60" s="449"/>
      <c r="AME60" s="450">
        <f t="shared" si="3776"/>
        <v>0</v>
      </c>
      <c r="AMF60" s="463"/>
      <c r="AMG60" s="448"/>
      <c r="AMI60" s="458"/>
      <c r="AMJ60" s="447"/>
      <c r="AMK60" s="447"/>
      <c r="AML60" s="447"/>
      <c r="AMM60" s="450">
        <f t="shared" si="3777"/>
        <v>0</v>
      </c>
      <c r="AMN60" s="447"/>
      <c r="AMO60" s="447"/>
      <c r="AMP60" s="447"/>
      <c r="AMQ60" s="447"/>
      <c r="AMR60" s="447"/>
      <c r="AMS60" s="449"/>
      <c r="AMT60" s="450">
        <f t="shared" si="3778"/>
        <v>0</v>
      </c>
      <c r="AMU60" s="463"/>
      <c r="AMV60" s="448"/>
      <c r="AMX60" s="458"/>
      <c r="AMY60" s="447"/>
      <c r="AMZ60" s="447"/>
      <c r="ANA60" s="447"/>
      <c r="ANB60" s="450">
        <f t="shared" si="3779"/>
        <v>0</v>
      </c>
      <c r="ANC60" s="447"/>
      <c r="AND60" s="447"/>
      <c r="ANE60" s="447"/>
      <c r="ANF60" s="447"/>
      <c r="ANG60" s="447"/>
      <c r="ANH60" s="449"/>
      <c r="ANI60" s="450">
        <f t="shared" si="3780"/>
        <v>0</v>
      </c>
      <c r="ANJ60" s="463"/>
      <c r="ANK60" s="448"/>
      <c r="ANM60" s="458"/>
      <c r="ANN60" s="447"/>
      <c r="ANO60" s="447"/>
      <c r="ANP60" s="447"/>
      <c r="ANQ60" s="450">
        <f t="shared" si="3781"/>
        <v>0</v>
      </c>
      <c r="ANR60" s="447"/>
      <c r="ANS60" s="447"/>
      <c r="ANT60" s="447"/>
      <c r="ANU60" s="447"/>
      <c r="ANV60" s="447"/>
      <c r="ANW60" s="449"/>
      <c r="ANX60" s="450">
        <f t="shared" si="3782"/>
        <v>0</v>
      </c>
      <c r="ANY60" s="463"/>
      <c r="ANZ60" s="448"/>
      <c r="AOB60" s="458"/>
      <c r="AOC60" s="447"/>
      <c r="AOD60" s="447"/>
      <c r="AOE60" s="447"/>
      <c r="AOF60" s="450">
        <f t="shared" si="3783"/>
        <v>0</v>
      </c>
      <c r="AOG60" s="447"/>
      <c r="AOH60" s="447"/>
      <c r="AOI60" s="447"/>
      <c r="AOJ60" s="447"/>
      <c r="AOK60" s="447"/>
      <c r="AOL60" s="449"/>
      <c r="AOM60" s="450">
        <f t="shared" si="3784"/>
        <v>0</v>
      </c>
      <c r="AON60" s="463"/>
      <c r="AOO60" s="448"/>
      <c r="AOQ60" s="458"/>
      <c r="AOR60" s="447"/>
      <c r="AOS60" s="447"/>
      <c r="AOT60" s="447"/>
      <c r="AOU60" s="450">
        <f t="shared" si="3785"/>
        <v>0</v>
      </c>
      <c r="AOV60" s="447"/>
      <c r="AOW60" s="447"/>
      <c r="AOX60" s="447"/>
      <c r="AOY60" s="447"/>
      <c r="AOZ60" s="447"/>
      <c r="APA60" s="449"/>
      <c r="APB60" s="450">
        <f t="shared" si="3786"/>
        <v>0</v>
      </c>
      <c r="APC60" s="463"/>
      <c r="APD60" s="448"/>
      <c r="APF60" s="458"/>
      <c r="APG60" s="447"/>
      <c r="APH60" s="447"/>
      <c r="API60" s="447"/>
      <c r="APJ60" s="450">
        <f t="shared" si="3787"/>
        <v>0</v>
      </c>
      <c r="APK60" s="447"/>
      <c r="APL60" s="447"/>
      <c r="APM60" s="447"/>
      <c r="APN60" s="447"/>
      <c r="APO60" s="447"/>
      <c r="APP60" s="449"/>
      <c r="APQ60" s="450">
        <f t="shared" si="3788"/>
        <v>0</v>
      </c>
      <c r="APR60" s="463"/>
      <c r="APS60" s="448"/>
      <c r="APU60" s="458"/>
      <c r="APV60" s="447"/>
      <c r="APW60" s="447"/>
      <c r="APX60" s="447"/>
      <c r="APY60" s="450">
        <f t="shared" si="3789"/>
        <v>0</v>
      </c>
      <c r="APZ60" s="447"/>
      <c r="AQA60" s="447"/>
      <c r="AQB60" s="447"/>
      <c r="AQC60" s="447"/>
      <c r="AQD60" s="447"/>
      <c r="AQE60" s="449"/>
      <c r="AQF60" s="450">
        <f t="shared" si="3790"/>
        <v>0</v>
      </c>
      <c r="AQG60" s="463"/>
      <c r="AQH60" s="448"/>
      <c r="AQJ60" s="458"/>
      <c r="AQK60" s="447"/>
      <c r="AQL60" s="447"/>
      <c r="AQM60" s="447"/>
      <c r="AQN60" s="450">
        <f t="shared" si="3791"/>
        <v>0</v>
      </c>
      <c r="AQO60" s="447"/>
      <c r="AQP60" s="447"/>
      <c r="AQQ60" s="447"/>
      <c r="AQR60" s="447"/>
      <c r="AQS60" s="447"/>
      <c r="AQT60" s="449"/>
      <c r="AQU60" s="450">
        <f t="shared" si="3792"/>
        <v>0</v>
      </c>
      <c r="AQV60" s="463"/>
      <c r="AQW60" s="448"/>
      <c r="AQY60" s="458"/>
      <c r="AQZ60" s="447"/>
      <c r="ARA60" s="447"/>
      <c r="ARB60" s="447"/>
      <c r="ARC60" s="450">
        <f t="shared" si="3793"/>
        <v>0</v>
      </c>
      <c r="ARD60" s="447"/>
      <c r="ARE60" s="447"/>
      <c r="ARF60" s="447"/>
      <c r="ARG60" s="447"/>
      <c r="ARH60" s="447"/>
      <c r="ARI60" s="449"/>
      <c r="ARJ60" s="450">
        <f t="shared" si="3794"/>
        <v>0</v>
      </c>
      <c r="ARK60" s="463"/>
      <c r="ARL60" s="448"/>
      <c r="ARN60" s="458"/>
      <c r="ARO60" s="447"/>
      <c r="ARP60" s="447"/>
      <c r="ARQ60" s="447"/>
      <c r="ARR60" s="450">
        <f t="shared" si="3795"/>
        <v>0</v>
      </c>
      <c r="ARS60" s="447"/>
      <c r="ART60" s="447"/>
      <c r="ARU60" s="447"/>
      <c r="ARV60" s="447"/>
      <c r="ARW60" s="447"/>
      <c r="ARX60" s="449"/>
      <c r="ARY60" s="450">
        <f t="shared" si="3796"/>
        <v>0</v>
      </c>
      <c r="ARZ60" s="463"/>
      <c r="ASA60" s="448"/>
      <c r="ASC60" s="458"/>
      <c r="ASD60" s="447"/>
      <c r="ASE60" s="447"/>
      <c r="ASF60" s="447"/>
      <c r="ASG60" s="450">
        <f t="shared" si="3797"/>
        <v>0</v>
      </c>
      <c r="ASH60" s="447"/>
      <c r="ASI60" s="447"/>
      <c r="ASJ60" s="447"/>
      <c r="ASK60" s="447"/>
      <c r="ASL60" s="447"/>
      <c r="ASM60" s="449"/>
      <c r="ASN60" s="450">
        <f t="shared" si="3798"/>
        <v>0</v>
      </c>
      <c r="ASO60" s="463"/>
      <c r="ASP60" s="448"/>
      <c r="ASR60" s="458"/>
      <c r="ASS60" s="447"/>
      <c r="AST60" s="447"/>
      <c r="ASU60" s="447"/>
      <c r="ASV60" s="450">
        <f t="shared" si="3799"/>
        <v>0</v>
      </c>
      <c r="ASW60" s="447"/>
      <c r="ASX60" s="447"/>
      <c r="ASY60" s="447"/>
      <c r="ASZ60" s="447"/>
      <c r="ATA60" s="447"/>
      <c r="ATB60" s="449"/>
      <c r="ATC60" s="450">
        <f t="shared" si="3800"/>
        <v>0</v>
      </c>
      <c r="ATD60" s="463"/>
      <c r="ATE60" s="448"/>
      <c r="ATG60" s="458"/>
      <c r="ATH60" s="447"/>
      <c r="ATI60" s="447"/>
      <c r="ATJ60" s="447"/>
      <c r="ATK60" s="450">
        <f t="shared" si="3801"/>
        <v>0</v>
      </c>
      <c r="ATL60" s="447"/>
      <c r="ATM60" s="447"/>
      <c r="ATN60" s="447"/>
      <c r="ATO60" s="447"/>
      <c r="ATP60" s="447"/>
      <c r="ATQ60" s="449"/>
      <c r="ATR60" s="450">
        <f t="shared" si="3802"/>
        <v>0</v>
      </c>
      <c r="ATS60" s="463"/>
      <c r="ATT60" s="448"/>
      <c r="ATV60" s="458"/>
      <c r="ATW60" s="447"/>
      <c r="ATX60" s="447"/>
      <c r="ATY60" s="447"/>
      <c r="ATZ60" s="450">
        <f t="shared" si="3803"/>
        <v>0</v>
      </c>
      <c r="AUA60" s="447"/>
      <c r="AUB60" s="447"/>
      <c r="AUC60" s="447"/>
      <c r="AUD60" s="447"/>
      <c r="AUE60" s="447"/>
      <c r="AUF60" s="449"/>
      <c r="AUG60" s="450">
        <f t="shared" si="3804"/>
        <v>0</v>
      </c>
      <c r="AUH60" s="463"/>
      <c r="AUI60" s="448"/>
      <c r="AUK60" s="458"/>
      <c r="AUL60" s="447"/>
      <c r="AUM60" s="447"/>
      <c r="AUN60" s="447"/>
      <c r="AUO60" s="450">
        <f t="shared" si="3805"/>
        <v>0</v>
      </c>
      <c r="AUP60" s="447"/>
      <c r="AUQ60" s="447"/>
      <c r="AUR60" s="447"/>
      <c r="AUS60" s="447"/>
      <c r="AUT60" s="447"/>
      <c r="AUU60" s="449"/>
      <c r="AUV60" s="450">
        <f t="shared" si="3806"/>
        <v>0</v>
      </c>
      <c r="AUW60" s="463"/>
      <c r="AUX60" s="448"/>
      <c r="AUZ60" s="458"/>
      <c r="AVA60" s="447"/>
      <c r="AVB60" s="447"/>
      <c r="AVC60" s="447"/>
      <c r="AVD60" s="450">
        <f t="shared" si="3807"/>
        <v>0</v>
      </c>
      <c r="AVE60" s="447"/>
      <c r="AVF60" s="447"/>
      <c r="AVG60" s="447"/>
      <c r="AVH60" s="447"/>
      <c r="AVI60" s="447"/>
      <c r="AVJ60" s="449"/>
      <c r="AVK60" s="450">
        <f t="shared" si="3808"/>
        <v>0</v>
      </c>
      <c r="AVL60" s="463"/>
      <c r="AVM60" s="448"/>
      <c r="AVO60" s="458"/>
      <c r="AVP60" s="447"/>
      <c r="AVQ60" s="447"/>
      <c r="AVR60" s="447"/>
      <c r="AVS60" s="450">
        <f t="shared" si="3809"/>
        <v>0</v>
      </c>
      <c r="AVT60" s="447"/>
      <c r="AVU60" s="447"/>
      <c r="AVV60" s="447"/>
      <c r="AVW60" s="447"/>
      <c r="AVX60" s="447"/>
      <c r="AVY60" s="449"/>
      <c r="AVZ60" s="450">
        <f t="shared" si="3810"/>
        <v>0</v>
      </c>
      <c r="AWA60" s="463"/>
      <c r="AWB60" s="448"/>
      <c r="AWD60" s="458"/>
      <c r="AWE60" s="447"/>
      <c r="AWF60" s="447"/>
      <c r="AWG60" s="447"/>
      <c r="AWH60" s="450">
        <f t="shared" si="3811"/>
        <v>0</v>
      </c>
      <c r="AWI60" s="447"/>
      <c r="AWJ60" s="447"/>
      <c r="AWK60" s="447"/>
      <c r="AWL60" s="447"/>
      <c r="AWM60" s="447"/>
      <c r="AWN60" s="449"/>
      <c r="AWO60" s="450">
        <f t="shared" si="3812"/>
        <v>0</v>
      </c>
      <c r="AWP60" s="463"/>
      <c r="AWQ60" s="448"/>
      <c r="AWS60" s="458"/>
      <c r="AWT60" s="447"/>
      <c r="AWU60" s="447"/>
      <c r="AWV60" s="447"/>
      <c r="AWW60" s="450">
        <f t="shared" si="3813"/>
        <v>0</v>
      </c>
      <c r="AWX60" s="447"/>
      <c r="AWY60" s="447"/>
      <c r="AWZ60" s="447"/>
      <c r="AXA60" s="447"/>
      <c r="AXB60" s="447"/>
      <c r="AXC60" s="449"/>
      <c r="AXD60" s="450">
        <f t="shared" si="3814"/>
        <v>0</v>
      </c>
      <c r="AXE60" s="463"/>
      <c r="AXF60" s="448"/>
      <c r="AXH60" s="458"/>
      <c r="AXI60" s="447"/>
      <c r="AXJ60" s="447"/>
      <c r="AXK60" s="447"/>
      <c r="AXL60" s="450">
        <f t="shared" si="3815"/>
        <v>0</v>
      </c>
      <c r="AXM60" s="447"/>
      <c r="AXN60" s="447"/>
      <c r="AXO60" s="447"/>
      <c r="AXP60" s="447"/>
      <c r="AXQ60" s="447"/>
      <c r="AXR60" s="449"/>
      <c r="AXS60" s="450">
        <f t="shared" si="3816"/>
        <v>0</v>
      </c>
      <c r="AXT60" s="463"/>
      <c r="AXU60" s="448"/>
      <c r="AXW60" s="458"/>
      <c r="AXX60" s="447"/>
      <c r="AXY60" s="447"/>
      <c r="AXZ60" s="447"/>
      <c r="AYA60" s="450">
        <f t="shared" si="3817"/>
        <v>0</v>
      </c>
      <c r="AYB60" s="447"/>
      <c r="AYC60" s="447"/>
      <c r="AYD60" s="447"/>
      <c r="AYE60" s="447"/>
      <c r="AYF60" s="447"/>
      <c r="AYG60" s="449"/>
      <c r="AYH60" s="450">
        <f t="shared" si="3818"/>
        <v>0</v>
      </c>
      <c r="AYI60" s="463"/>
      <c r="AYJ60" s="448"/>
      <c r="AYL60" s="458"/>
      <c r="AYM60" s="447"/>
      <c r="AYN60" s="447"/>
      <c r="AYO60" s="447"/>
      <c r="AYP60" s="450">
        <f t="shared" si="3819"/>
        <v>0</v>
      </c>
      <c r="AYQ60" s="447"/>
      <c r="AYR60" s="447"/>
      <c r="AYS60" s="447"/>
      <c r="AYT60" s="447"/>
      <c r="AYU60" s="447"/>
      <c r="AYV60" s="449"/>
      <c r="AYW60" s="450">
        <f t="shared" si="3820"/>
        <v>0</v>
      </c>
      <c r="AYX60" s="463"/>
      <c r="AYY60" s="448"/>
      <c r="AZA60" s="458"/>
      <c r="AZB60" s="447"/>
      <c r="AZC60" s="447"/>
      <c r="AZD60" s="447"/>
      <c r="AZE60" s="450">
        <f t="shared" si="3821"/>
        <v>0</v>
      </c>
      <c r="AZF60" s="447"/>
      <c r="AZG60" s="447"/>
      <c r="AZH60" s="447"/>
      <c r="AZI60" s="447"/>
      <c r="AZJ60" s="447"/>
      <c r="AZK60" s="449"/>
      <c r="AZL60" s="450">
        <f t="shared" si="3822"/>
        <v>0</v>
      </c>
      <c r="AZM60" s="463"/>
      <c r="AZN60" s="448"/>
      <c r="AZP60" s="458"/>
      <c r="AZQ60" s="447"/>
      <c r="AZR60" s="447"/>
      <c r="AZS60" s="447"/>
      <c r="AZT60" s="450">
        <f t="shared" si="3823"/>
        <v>0</v>
      </c>
      <c r="AZU60" s="447"/>
      <c r="AZV60" s="447"/>
      <c r="AZW60" s="447"/>
      <c r="AZX60" s="447"/>
      <c r="AZY60" s="447"/>
      <c r="AZZ60" s="449"/>
      <c r="BAA60" s="450">
        <f t="shared" si="3824"/>
        <v>0</v>
      </c>
      <c r="BAB60" s="463"/>
      <c r="BAC60" s="448"/>
      <c r="BAE60" s="458"/>
      <c r="BAF60" s="447"/>
      <c r="BAG60" s="447"/>
      <c r="BAH60" s="447"/>
      <c r="BAI60" s="450">
        <f t="shared" si="3825"/>
        <v>0</v>
      </c>
      <c r="BAJ60" s="447"/>
      <c r="BAK60" s="447"/>
      <c r="BAL60" s="447"/>
      <c r="BAM60" s="447"/>
      <c r="BAN60" s="447"/>
      <c r="BAO60" s="449"/>
      <c r="BAP60" s="450">
        <f t="shared" si="3826"/>
        <v>0</v>
      </c>
      <c r="BAQ60" s="463"/>
      <c r="BAR60" s="448"/>
      <c r="BAT60" s="458"/>
      <c r="BAU60" s="447"/>
      <c r="BAV60" s="447"/>
      <c r="BAW60" s="447"/>
      <c r="BAX60" s="450">
        <f t="shared" si="3827"/>
        <v>0</v>
      </c>
      <c r="BAY60" s="447"/>
      <c r="BAZ60" s="447"/>
      <c r="BBA60" s="447"/>
      <c r="BBB60" s="447"/>
      <c r="BBC60" s="447"/>
      <c r="BBD60" s="449"/>
      <c r="BBE60" s="450">
        <f t="shared" si="3828"/>
        <v>0</v>
      </c>
      <c r="BBF60" s="463"/>
      <c r="BBG60" s="448"/>
      <c r="BBI60" s="458"/>
      <c r="BBJ60" s="447"/>
      <c r="BBK60" s="447"/>
      <c r="BBL60" s="447"/>
      <c r="BBM60" s="450">
        <f t="shared" si="3829"/>
        <v>0</v>
      </c>
      <c r="BBN60" s="447"/>
      <c r="BBO60" s="447"/>
      <c r="BBP60" s="447"/>
      <c r="BBQ60" s="447"/>
      <c r="BBR60" s="447"/>
      <c r="BBS60" s="449"/>
      <c r="BBT60" s="450">
        <f t="shared" si="3830"/>
        <v>0</v>
      </c>
      <c r="BBU60" s="463"/>
      <c r="BBV60" s="448"/>
      <c r="BBX60" s="458"/>
      <c r="BBY60" s="447"/>
      <c r="BBZ60" s="447"/>
      <c r="BCA60" s="447"/>
      <c r="BCB60" s="450">
        <f t="shared" si="3831"/>
        <v>0</v>
      </c>
      <c r="BCC60" s="447"/>
      <c r="BCD60" s="447"/>
      <c r="BCE60" s="447"/>
      <c r="BCF60" s="447"/>
      <c r="BCG60" s="447"/>
      <c r="BCH60" s="449"/>
      <c r="BCI60" s="450">
        <f t="shared" si="3832"/>
        <v>0</v>
      </c>
      <c r="BCJ60" s="463"/>
      <c r="BCK60" s="448"/>
      <c r="BCM60" s="458"/>
      <c r="BCN60" s="447"/>
      <c r="BCO60" s="447"/>
      <c r="BCP60" s="447"/>
      <c r="BCQ60" s="450">
        <f t="shared" si="3833"/>
        <v>0</v>
      </c>
      <c r="BCR60" s="447"/>
      <c r="BCS60" s="447"/>
      <c r="BCT60" s="447"/>
      <c r="BCU60" s="447"/>
      <c r="BCV60" s="447"/>
      <c r="BCW60" s="449"/>
      <c r="BCX60" s="450">
        <f t="shared" si="3834"/>
        <v>0</v>
      </c>
      <c r="BCY60" s="463"/>
      <c r="BCZ60" s="448"/>
      <c r="BDB60" s="458"/>
      <c r="BDC60" s="447"/>
      <c r="BDD60" s="447"/>
      <c r="BDE60" s="447"/>
      <c r="BDF60" s="450">
        <f t="shared" si="3835"/>
        <v>0</v>
      </c>
      <c r="BDG60" s="447"/>
      <c r="BDH60" s="447"/>
      <c r="BDI60" s="447"/>
      <c r="BDJ60" s="447"/>
      <c r="BDK60" s="447"/>
      <c r="BDL60" s="449"/>
      <c r="BDM60" s="450">
        <f t="shared" si="3836"/>
        <v>0</v>
      </c>
      <c r="BDN60" s="463"/>
      <c r="BDO60" s="448"/>
      <c r="BDQ60" s="458"/>
      <c r="BDR60" s="447"/>
      <c r="BDS60" s="447"/>
      <c r="BDT60" s="447"/>
      <c r="BDU60" s="450">
        <f t="shared" si="3837"/>
        <v>0</v>
      </c>
      <c r="BDV60" s="447"/>
      <c r="BDW60" s="447"/>
      <c r="BDX60" s="447"/>
      <c r="BDY60" s="447"/>
      <c r="BDZ60" s="447"/>
      <c r="BEA60" s="449"/>
      <c r="BEB60" s="450">
        <f t="shared" si="3838"/>
        <v>0</v>
      </c>
      <c r="BEC60" s="463"/>
      <c r="BED60" s="448"/>
      <c r="BEF60" s="458"/>
      <c r="BEG60" s="447"/>
      <c r="BEH60" s="447"/>
      <c r="BEI60" s="447"/>
      <c r="BEJ60" s="450">
        <f t="shared" si="3839"/>
        <v>0</v>
      </c>
      <c r="BEK60" s="447"/>
      <c r="BEL60" s="447"/>
      <c r="BEM60" s="447"/>
      <c r="BEN60" s="447"/>
      <c r="BEO60" s="447"/>
      <c r="BEP60" s="449"/>
      <c r="BEQ60" s="450">
        <f t="shared" si="3840"/>
        <v>0</v>
      </c>
      <c r="BER60" s="463"/>
      <c r="BES60" s="448"/>
      <c r="BEU60" s="458"/>
      <c r="BEV60" s="447"/>
      <c r="BEW60" s="447"/>
      <c r="BEX60" s="447"/>
      <c r="BEY60" s="450">
        <f t="shared" si="3841"/>
        <v>0</v>
      </c>
      <c r="BEZ60" s="447"/>
      <c r="BFA60" s="447"/>
      <c r="BFB60" s="447"/>
      <c r="BFC60" s="447"/>
      <c r="BFD60" s="447"/>
      <c r="BFE60" s="449"/>
      <c r="BFF60" s="450">
        <f t="shared" si="3842"/>
        <v>0</v>
      </c>
      <c r="BFG60" s="463"/>
      <c r="BFH60" s="448"/>
      <c r="BFJ60" s="458"/>
      <c r="BFK60" s="447"/>
      <c r="BFL60" s="447"/>
      <c r="BFM60" s="447"/>
      <c r="BFN60" s="450">
        <f t="shared" si="3843"/>
        <v>0</v>
      </c>
      <c r="BFO60" s="447"/>
      <c r="BFP60" s="447"/>
      <c r="BFQ60" s="447"/>
      <c r="BFR60" s="447"/>
      <c r="BFS60" s="447"/>
      <c r="BFT60" s="449"/>
      <c r="BFU60" s="450">
        <f t="shared" si="3844"/>
        <v>0</v>
      </c>
      <c r="BFV60" s="463"/>
      <c r="BFW60" s="448"/>
      <c r="BFY60" s="458"/>
      <c r="BFZ60" s="447"/>
      <c r="BGA60" s="447"/>
      <c r="BGB60" s="447"/>
      <c r="BGC60" s="450">
        <f t="shared" si="3845"/>
        <v>0</v>
      </c>
      <c r="BGD60" s="447"/>
      <c r="BGE60" s="447"/>
      <c r="BGF60" s="447"/>
      <c r="BGG60" s="447"/>
      <c r="BGH60" s="447"/>
      <c r="BGI60" s="449"/>
      <c r="BGJ60" s="450">
        <f t="shared" si="3846"/>
        <v>0</v>
      </c>
      <c r="BGK60" s="463"/>
      <c r="BGL60" s="448"/>
      <c r="BGN60" s="458"/>
      <c r="BGO60" s="447"/>
      <c r="BGP60" s="447"/>
      <c r="BGQ60" s="447"/>
      <c r="BGR60" s="450">
        <f t="shared" si="3847"/>
        <v>0</v>
      </c>
      <c r="BGS60" s="447"/>
      <c r="BGT60" s="447"/>
      <c r="BGU60" s="447"/>
      <c r="BGV60" s="447"/>
      <c r="BGW60" s="447"/>
      <c r="BGX60" s="449"/>
      <c r="BGY60" s="450">
        <f t="shared" si="3848"/>
        <v>0</v>
      </c>
      <c r="BGZ60" s="463"/>
      <c r="BHA60" s="448"/>
      <c r="BHC60" s="458"/>
      <c r="BHD60" s="447"/>
      <c r="BHE60" s="447"/>
      <c r="BHF60" s="447"/>
      <c r="BHG60" s="450">
        <f t="shared" si="3849"/>
        <v>0</v>
      </c>
      <c r="BHH60" s="447"/>
      <c r="BHI60" s="447"/>
      <c r="BHJ60" s="447"/>
      <c r="BHK60" s="447"/>
      <c r="BHL60" s="447"/>
      <c r="BHM60" s="449"/>
      <c r="BHN60" s="450">
        <f t="shared" si="3850"/>
        <v>0</v>
      </c>
      <c r="BHO60" s="463"/>
      <c r="BHP60" s="448"/>
      <c r="BHR60" s="458"/>
      <c r="BHS60" s="447"/>
      <c r="BHT60" s="447"/>
      <c r="BHU60" s="447"/>
      <c r="BHV60" s="450">
        <f t="shared" si="3851"/>
        <v>0</v>
      </c>
      <c r="BHW60" s="447"/>
      <c r="BHX60" s="447"/>
      <c r="BHY60" s="447"/>
      <c r="BHZ60" s="447"/>
      <c r="BIA60" s="447"/>
      <c r="BIB60" s="449"/>
      <c r="BIC60" s="450">
        <f t="shared" si="3852"/>
        <v>0</v>
      </c>
      <c r="BID60" s="463"/>
      <c r="BIE60" s="448"/>
      <c r="BIG60" s="458"/>
      <c r="BIH60" s="447"/>
      <c r="BII60" s="447"/>
      <c r="BIJ60" s="447"/>
      <c r="BIK60" s="450">
        <f t="shared" si="3853"/>
        <v>0</v>
      </c>
      <c r="BIL60" s="447"/>
      <c r="BIM60" s="447"/>
      <c r="BIN60" s="447"/>
      <c r="BIO60" s="447"/>
      <c r="BIP60" s="447"/>
      <c r="BIQ60" s="449"/>
      <c r="BIR60" s="450">
        <f t="shared" si="3854"/>
        <v>0</v>
      </c>
      <c r="BIS60" s="463"/>
      <c r="BIT60" s="448"/>
      <c r="BIV60" s="458"/>
      <c r="BIW60" s="447"/>
      <c r="BIX60" s="447"/>
      <c r="BIY60" s="447"/>
      <c r="BIZ60" s="450">
        <f t="shared" si="3855"/>
        <v>0</v>
      </c>
      <c r="BJA60" s="447"/>
      <c r="BJB60" s="447"/>
      <c r="BJC60" s="447"/>
      <c r="BJD60" s="447"/>
      <c r="BJE60" s="447"/>
      <c r="BJF60" s="449"/>
      <c r="BJG60" s="450">
        <f t="shared" si="3856"/>
        <v>0</v>
      </c>
      <c r="BJH60" s="463"/>
      <c r="BJI60" s="448"/>
      <c r="BJK60" s="458"/>
      <c r="BJL60" s="447"/>
      <c r="BJM60" s="447"/>
      <c r="BJN60" s="447"/>
      <c r="BJO60" s="450">
        <f t="shared" si="3857"/>
        <v>0</v>
      </c>
      <c r="BJP60" s="447"/>
      <c r="BJQ60" s="447"/>
      <c r="BJR60" s="447"/>
      <c r="BJS60" s="447"/>
      <c r="BJT60" s="447"/>
      <c r="BJU60" s="449"/>
      <c r="BJV60" s="450">
        <f t="shared" si="3858"/>
        <v>0</v>
      </c>
      <c r="BJW60" s="463"/>
      <c r="BJX60" s="448"/>
      <c r="BJZ60" s="458"/>
      <c r="BKA60" s="447"/>
      <c r="BKB60" s="447"/>
      <c r="BKC60" s="447"/>
      <c r="BKD60" s="450">
        <f t="shared" si="3859"/>
        <v>0</v>
      </c>
      <c r="BKE60" s="447"/>
      <c r="BKF60" s="447"/>
      <c r="BKG60" s="447"/>
      <c r="BKH60" s="447"/>
      <c r="BKI60" s="447"/>
      <c r="BKJ60" s="449"/>
      <c r="BKK60" s="450">
        <f t="shared" si="3860"/>
        <v>0</v>
      </c>
      <c r="BKL60" s="463"/>
      <c r="BKM60" s="448"/>
      <c r="BKO60" s="458"/>
      <c r="BKP60" s="447"/>
      <c r="BKQ60" s="447"/>
      <c r="BKR60" s="447"/>
      <c r="BKS60" s="450">
        <f t="shared" si="3861"/>
        <v>0</v>
      </c>
      <c r="BKT60" s="447"/>
      <c r="BKU60" s="447"/>
      <c r="BKV60" s="447"/>
      <c r="BKW60" s="447"/>
      <c r="BKX60" s="447"/>
      <c r="BKY60" s="449"/>
      <c r="BKZ60" s="450">
        <f t="shared" si="3862"/>
        <v>0</v>
      </c>
      <c r="BLA60" s="463"/>
      <c r="BLB60" s="448"/>
      <c r="BLD60" s="458"/>
      <c r="BLE60" s="447"/>
      <c r="BLF60" s="447"/>
      <c r="BLG60" s="447"/>
      <c r="BLH60" s="450">
        <f t="shared" si="3863"/>
        <v>0</v>
      </c>
      <c r="BLI60" s="447"/>
      <c r="BLJ60" s="447"/>
      <c r="BLK60" s="447"/>
      <c r="BLL60" s="447"/>
      <c r="BLM60" s="447"/>
      <c r="BLN60" s="449"/>
      <c r="BLO60" s="450">
        <f t="shared" si="3864"/>
        <v>0</v>
      </c>
      <c r="BLP60" s="463"/>
      <c r="BLQ60" s="448"/>
      <c r="BLS60" s="458"/>
      <c r="BLT60" s="447"/>
      <c r="BLU60" s="447"/>
      <c r="BLV60" s="447"/>
      <c r="BLW60" s="450">
        <f t="shared" si="3865"/>
        <v>0</v>
      </c>
      <c r="BLX60" s="447"/>
      <c r="BLY60" s="447"/>
      <c r="BLZ60" s="447"/>
      <c r="BMA60" s="447"/>
      <c r="BMB60" s="447"/>
      <c r="BMC60" s="449"/>
      <c r="BMD60" s="450">
        <f t="shared" si="3866"/>
        <v>0</v>
      </c>
      <c r="BME60" s="463"/>
      <c r="BMF60" s="448"/>
      <c r="BMH60" s="458"/>
      <c r="BMI60" s="447"/>
      <c r="BMJ60" s="447"/>
      <c r="BMK60" s="447"/>
      <c r="BML60" s="450">
        <f t="shared" si="3867"/>
        <v>0</v>
      </c>
      <c r="BMM60" s="447"/>
      <c r="BMN60" s="447"/>
      <c r="BMO60" s="447"/>
      <c r="BMP60" s="447"/>
      <c r="BMQ60" s="447"/>
      <c r="BMR60" s="449"/>
      <c r="BMS60" s="450">
        <f t="shared" si="3868"/>
        <v>0</v>
      </c>
      <c r="BMT60" s="463"/>
      <c r="BMU60" s="448"/>
      <c r="BMW60" s="458"/>
      <c r="BMX60" s="447"/>
      <c r="BMY60" s="447"/>
      <c r="BMZ60" s="447"/>
      <c r="BNA60" s="450">
        <f t="shared" si="3869"/>
        <v>0</v>
      </c>
      <c r="BNB60" s="447"/>
      <c r="BNC60" s="447"/>
      <c r="BND60" s="447"/>
      <c r="BNE60" s="447"/>
      <c r="BNF60" s="447"/>
      <c r="BNG60" s="449"/>
      <c r="BNH60" s="450">
        <f t="shared" si="3870"/>
        <v>0</v>
      </c>
      <c r="BNI60" s="463"/>
      <c r="BNJ60" s="448"/>
      <c r="BNL60" s="458"/>
      <c r="BNM60" s="447"/>
      <c r="BNN60" s="447"/>
      <c r="BNO60" s="447"/>
      <c r="BNP60" s="450">
        <f t="shared" si="3871"/>
        <v>0</v>
      </c>
      <c r="BNQ60" s="447"/>
      <c r="BNR60" s="447"/>
      <c r="BNS60" s="447"/>
      <c r="BNT60" s="447"/>
      <c r="BNU60" s="447"/>
      <c r="BNV60" s="449"/>
      <c r="BNW60" s="450">
        <f t="shared" si="3872"/>
        <v>0</v>
      </c>
      <c r="BNX60" s="463"/>
      <c r="BNY60" s="448"/>
      <c r="BOA60" s="458"/>
      <c r="BOB60" s="447"/>
      <c r="BOC60" s="447"/>
      <c r="BOD60" s="447"/>
      <c r="BOE60" s="450">
        <f t="shared" si="3873"/>
        <v>0</v>
      </c>
      <c r="BOF60" s="447"/>
      <c r="BOG60" s="447"/>
      <c r="BOH60" s="447"/>
      <c r="BOI60" s="447"/>
      <c r="BOJ60" s="447"/>
      <c r="BOK60" s="449"/>
      <c r="BOL60" s="450">
        <f t="shared" si="3874"/>
        <v>0</v>
      </c>
      <c r="BOM60" s="463"/>
      <c r="BON60" s="448"/>
      <c r="BOP60" s="458"/>
      <c r="BOQ60" s="447"/>
      <c r="BOR60" s="447"/>
      <c r="BOS60" s="447"/>
      <c r="BOT60" s="450">
        <f t="shared" si="3875"/>
        <v>0</v>
      </c>
      <c r="BOU60" s="447"/>
      <c r="BOV60" s="447"/>
      <c r="BOW60" s="447"/>
      <c r="BOX60" s="447"/>
      <c r="BOY60" s="447"/>
      <c r="BOZ60" s="449"/>
      <c r="BPA60" s="450">
        <f t="shared" si="3876"/>
        <v>0</v>
      </c>
      <c r="BPB60" s="463"/>
      <c r="BPC60" s="448"/>
      <c r="BPE60" s="458"/>
      <c r="BPF60" s="447"/>
      <c r="BPG60" s="447"/>
      <c r="BPH60" s="447"/>
      <c r="BPI60" s="450">
        <f t="shared" si="3877"/>
        <v>0</v>
      </c>
      <c r="BPJ60" s="447"/>
      <c r="BPK60" s="447"/>
      <c r="BPL60" s="447"/>
      <c r="BPM60" s="447"/>
      <c r="BPN60" s="447"/>
      <c r="BPO60" s="449"/>
      <c r="BPP60" s="450">
        <f t="shared" si="3878"/>
        <v>0</v>
      </c>
      <c r="BPQ60" s="463"/>
      <c r="BPR60" s="448"/>
      <c r="BPT60" s="458"/>
      <c r="BPU60" s="447"/>
      <c r="BPV60" s="447"/>
      <c r="BPW60" s="447"/>
      <c r="BPX60" s="450">
        <f t="shared" si="3879"/>
        <v>0</v>
      </c>
      <c r="BPY60" s="447"/>
      <c r="BPZ60" s="447"/>
      <c r="BQA60" s="447"/>
      <c r="BQB60" s="447"/>
      <c r="BQC60" s="447"/>
      <c r="BQD60" s="449"/>
      <c r="BQE60" s="450">
        <f t="shared" si="3880"/>
        <v>0</v>
      </c>
      <c r="BQF60" s="463"/>
      <c r="BQG60" s="448"/>
      <c r="BQI60" s="458"/>
      <c r="BQJ60" s="447"/>
      <c r="BQK60" s="447"/>
      <c r="BQL60" s="447"/>
      <c r="BQM60" s="450">
        <f t="shared" si="3881"/>
        <v>0</v>
      </c>
      <c r="BQN60" s="447"/>
      <c r="BQO60" s="447"/>
      <c r="BQP60" s="447"/>
      <c r="BQQ60" s="447"/>
      <c r="BQR60" s="447"/>
      <c r="BQS60" s="449"/>
      <c r="BQT60" s="450">
        <f t="shared" si="3882"/>
        <v>0</v>
      </c>
      <c r="BQU60" s="463"/>
      <c r="BQV60" s="448"/>
      <c r="BQX60" s="458"/>
      <c r="BQY60" s="447"/>
      <c r="BQZ60" s="447"/>
      <c r="BRA60" s="447"/>
      <c r="BRB60" s="450">
        <f t="shared" si="3883"/>
        <v>0</v>
      </c>
      <c r="BRC60" s="447"/>
      <c r="BRD60" s="447"/>
      <c r="BRE60" s="447"/>
      <c r="BRF60" s="447"/>
      <c r="BRG60" s="447"/>
      <c r="BRH60" s="449"/>
      <c r="BRI60" s="450">
        <f t="shared" si="3884"/>
        <v>0</v>
      </c>
      <c r="BRJ60" s="463"/>
      <c r="BRK60" s="448"/>
      <c r="BRM60" s="458"/>
      <c r="BRN60" s="447"/>
      <c r="BRO60" s="447"/>
      <c r="BRP60" s="447"/>
      <c r="BRQ60" s="450">
        <f t="shared" si="3885"/>
        <v>0</v>
      </c>
      <c r="BRR60" s="447"/>
      <c r="BRS60" s="447"/>
      <c r="BRT60" s="447"/>
      <c r="BRU60" s="447"/>
      <c r="BRV60" s="447"/>
      <c r="BRW60" s="449"/>
      <c r="BRX60" s="450">
        <f t="shared" si="3886"/>
        <v>0</v>
      </c>
      <c r="BRY60" s="463"/>
      <c r="BRZ60" s="448"/>
      <c r="BSB60" s="458"/>
      <c r="BSC60" s="447"/>
      <c r="BSD60" s="447"/>
      <c r="BSE60" s="447"/>
      <c r="BSF60" s="450">
        <f t="shared" si="3887"/>
        <v>0</v>
      </c>
      <c r="BSG60" s="447"/>
      <c r="BSH60" s="447"/>
      <c r="BSI60" s="447"/>
      <c r="BSJ60" s="447"/>
      <c r="BSK60" s="447"/>
      <c r="BSL60" s="449"/>
      <c r="BSM60" s="450">
        <f t="shared" si="3888"/>
        <v>0</v>
      </c>
      <c r="BSN60" s="463"/>
      <c r="BSO60" s="448"/>
      <c r="BSQ60" s="458"/>
      <c r="BSR60" s="447"/>
      <c r="BSS60" s="447"/>
      <c r="BST60" s="447"/>
      <c r="BSU60" s="450">
        <f t="shared" si="3889"/>
        <v>0</v>
      </c>
      <c r="BSV60" s="447"/>
      <c r="BSW60" s="447"/>
      <c r="BSX60" s="447"/>
      <c r="BSY60" s="447"/>
      <c r="BSZ60" s="447"/>
      <c r="BTA60" s="449"/>
      <c r="BTB60" s="450">
        <f t="shared" si="3890"/>
        <v>0</v>
      </c>
      <c r="BTC60" s="463"/>
      <c r="BTD60" s="448"/>
      <c r="BTF60" s="458"/>
      <c r="BTG60" s="447"/>
      <c r="BTH60" s="447"/>
      <c r="BTI60" s="447"/>
      <c r="BTJ60" s="450">
        <f t="shared" si="3891"/>
        <v>0</v>
      </c>
      <c r="BTK60" s="447"/>
      <c r="BTL60" s="447"/>
      <c r="BTM60" s="447"/>
      <c r="BTN60" s="447"/>
      <c r="BTO60" s="447"/>
      <c r="BTP60" s="449"/>
      <c r="BTQ60" s="450">
        <f t="shared" si="3892"/>
        <v>0</v>
      </c>
      <c r="BTR60" s="463"/>
      <c r="BTS60" s="448"/>
      <c r="BTU60" s="458"/>
      <c r="BTV60" s="447"/>
      <c r="BTW60" s="447"/>
      <c r="BTX60" s="447"/>
      <c r="BTY60" s="450">
        <f t="shared" si="3893"/>
        <v>0</v>
      </c>
      <c r="BTZ60" s="447"/>
      <c r="BUA60" s="447"/>
      <c r="BUB60" s="447"/>
      <c r="BUC60" s="447"/>
      <c r="BUD60" s="447"/>
      <c r="BUE60" s="449"/>
      <c r="BUF60" s="450">
        <f t="shared" si="3894"/>
        <v>0</v>
      </c>
      <c r="BUG60" s="463"/>
      <c r="BUH60" s="448"/>
      <c r="BUJ60" s="458"/>
      <c r="BUK60" s="447"/>
      <c r="BUL60" s="447"/>
      <c r="BUM60" s="447"/>
      <c r="BUN60" s="450">
        <f t="shared" si="3895"/>
        <v>0</v>
      </c>
      <c r="BUO60" s="447"/>
      <c r="BUP60" s="447"/>
      <c r="BUQ60" s="447"/>
      <c r="BUR60" s="447"/>
      <c r="BUS60" s="447"/>
      <c r="BUT60" s="449"/>
      <c r="BUU60" s="450">
        <f t="shared" si="3896"/>
        <v>0</v>
      </c>
      <c r="BUV60" s="463"/>
      <c r="BUW60" s="448"/>
      <c r="BUY60" s="458"/>
      <c r="BUZ60" s="447"/>
      <c r="BVA60" s="447"/>
      <c r="BVB60" s="447"/>
      <c r="BVC60" s="450">
        <f t="shared" si="3897"/>
        <v>0</v>
      </c>
      <c r="BVD60" s="447"/>
      <c r="BVE60" s="447"/>
      <c r="BVF60" s="447"/>
      <c r="BVG60" s="447"/>
      <c r="BVH60" s="447"/>
      <c r="BVI60" s="449"/>
      <c r="BVJ60" s="450">
        <f t="shared" si="3898"/>
        <v>0</v>
      </c>
      <c r="BVK60" s="463"/>
      <c r="BVL60" s="448"/>
      <c r="BVN60" s="458"/>
      <c r="BVO60" s="447"/>
      <c r="BVP60" s="447"/>
      <c r="BVQ60" s="447"/>
      <c r="BVR60" s="450">
        <f t="shared" si="3899"/>
        <v>0</v>
      </c>
      <c r="BVS60" s="447"/>
      <c r="BVT60" s="447"/>
      <c r="BVU60" s="447"/>
      <c r="BVV60" s="447"/>
      <c r="BVW60" s="447"/>
      <c r="BVX60" s="449"/>
      <c r="BVY60" s="450">
        <f t="shared" si="3900"/>
        <v>0</v>
      </c>
      <c r="BVZ60" s="463"/>
      <c r="BWA60" s="448"/>
    </row>
    <row r="61" spans="2:1951" ht="15" customHeight="1" x14ac:dyDescent="0.2">
      <c r="B61" s="452" t="s">
        <v>330</v>
      </c>
      <c r="C61" s="447"/>
      <c r="D61" s="447"/>
      <c r="E61" s="447"/>
      <c r="F61" s="447"/>
      <c r="G61" s="450">
        <f t="shared" si="3641"/>
        <v>0</v>
      </c>
      <c r="H61" s="447"/>
      <c r="I61" s="447"/>
      <c r="J61" s="447"/>
      <c r="K61" s="447"/>
      <c r="L61" s="447"/>
      <c r="M61" s="449"/>
      <c r="N61" s="450">
        <f t="shared" si="3642"/>
        <v>0</v>
      </c>
      <c r="O61" s="463"/>
      <c r="P61" s="448"/>
      <c r="R61" s="458"/>
      <c r="S61" s="447"/>
      <c r="T61" s="447"/>
      <c r="U61" s="447"/>
      <c r="V61" s="450">
        <f t="shared" si="3643"/>
        <v>0</v>
      </c>
      <c r="W61" s="447"/>
      <c r="X61" s="447"/>
      <c r="Y61" s="447"/>
      <c r="Z61" s="447"/>
      <c r="AA61" s="447"/>
      <c r="AB61" s="449"/>
      <c r="AC61" s="450">
        <f t="shared" si="3644"/>
        <v>0</v>
      </c>
      <c r="AD61" s="463"/>
      <c r="AE61" s="448"/>
      <c r="AG61" s="458"/>
      <c r="AH61" s="447"/>
      <c r="AI61" s="447"/>
      <c r="AJ61" s="447"/>
      <c r="AK61" s="450">
        <f t="shared" si="3645"/>
        <v>0</v>
      </c>
      <c r="AL61" s="447"/>
      <c r="AM61" s="447"/>
      <c r="AN61" s="447"/>
      <c r="AO61" s="447"/>
      <c r="AP61" s="447"/>
      <c r="AQ61" s="449"/>
      <c r="AR61" s="450">
        <f t="shared" si="3646"/>
        <v>0</v>
      </c>
      <c r="AS61" s="463"/>
      <c r="AT61" s="448"/>
      <c r="AV61" s="458"/>
      <c r="AW61" s="447"/>
      <c r="AX61" s="447"/>
      <c r="AY61" s="447"/>
      <c r="AZ61" s="450">
        <f t="shared" si="3647"/>
        <v>0</v>
      </c>
      <c r="BA61" s="447"/>
      <c r="BB61" s="447"/>
      <c r="BC61" s="447"/>
      <c r="BD61" s="447"/>
      <c r="BE61" s="447"/>
      <c r="BF61" s="449"/>
      <c r="BG61" s="450">
        <f t="shared" si="3648"/>
        <v>0</v>
      </c>
      <c r="BH61" s="463"/>
      <c r="BI61" s="448"/>
      <c r="BK61" s="458"/>
      <c r="BL61" s="447"/>
      <c r="BM61" s="447"/>
      <c r="BN61" s="447"/>
      <c r="BO61" s="450">
        <f t="shared" si="3649"/>
        <v>0</v>
      </c>
      <c r="BP61" s="447"/>
      <c r="BQ61" s="447"/>
      <c r="BR61" s="447"/>
      <c r="BS61" s="447"/>
      <c r="BT61" s="447"/>
      <c r="BU61" s="449"/>
      <c r="BV61" s="450">
        <f t="shared" si="3650"/>
        <v>0</v>
      </c>
      <c r="BW61" s="463"/>
      <c r="BX61" s="448"/>
      <c r="BZ61" s="458"/>
      <c r="CA61" s="447"/>
      <c r="CB61" s="447"/>
      <c r="CC61" s="447"/>
      <c r="CD61" s="450">
        <f t="shared" si="3651"/>
        <v>0</v>
      </c>
      <c r="CE61" s="447"/>
      <c r="CF61" s="447"/>
      <c r="CG61" s="447"/>
      <c r="CH61" s="447"/>
      <c r="CI61" s="447"/>
      <c r="CJ61" s="449"/>
      <c r="CK61" s="450">
        <f t="shared" si="3652"/>
        <v>0</v>
      </c>
      <c r="CL61" s="463"/>
      <c r="CM61" s="448"/>
      <c r="CO61" s="458"/>
      <c r="CP61" s="447"/>
      <c r="CQ61" s="447"/>
      <c r="CR61" s="447"/>
      <c r="CS61" s="450">
        <f t="shared" si="3653"/>
        <v>0</v>
      </c>
      <c r="CT61" s="447"/>
      <c r="CU61" s="447"/>
      <c r="CV61" s="447"/>
      <c r="CW61" s="447"/>
      <c r="CX61" s="447"/>
      <c r="CY61" s="449"/>
      <c r="CZ61" s="450">
        <f t="shared" si="3654"/>
        <v>0</v>
      </c>
      <c r="DA61" s="463"/>
      <c r="DB61" s="448"/>
      <c r="DD61" s="458"/>
      <c r="DE61" s="447"/>
      <c r="DF61" s="447"/>
      <c r="DG61" s="447"/>
      <c r="DH61" s="450">
        <f t="shared" si="3655"/>
        <v>0</v>
      </c>
      <c r="DI61" s="447"/>
      <c r="DJ61" s="447"/>
      <c r="DK61" s="447"/>
      <c r="DL61" s="447"/>
      <c r="DM61" s="447"/>
      <c r="DN61" s="449"/>
      <c r="DO61" s="450">
        <f t="shared" si="3656"/>
        <v>0</v>
      </c>
      <c r="DP61" s="463"/>
      <c r="DQ61" s="448"/>
      <c r="DS61" s="458"/>
      <c r="DT61" s="447"/>
      <c r="DU61" s="447"/>
      <c r="DV61" s="447"/>
      <c r="DW61" s="450">
        <f t="shared" si="3657"/>
        <v>0</v>
      </c>
      <c r="DX61" s="447"/>
      <c r="DY61" s="447"/>
      <c r="DZ61" s="447"/>
      <c r="EA61" s="447"/>
      <c r="EB61" s="447"/>
      <c r="EC61" s="449"/>
      <c r="ED61" s="450">
        <f t="shared" si="3658"/>
        <v>0</v>
      </c>
      <c r="EE61" s="463"/>
      <c r="EF61" s="448"/>
      <c r="EH61" s="458"/>
      <c r="EI61" s="447"/>
      <c r="EJ61" s="447"/>
      <c r="EK61" s="447"/>
      <c r="EL61" s="450">
        <f t="shared" si="3659"/>
        <v>0</v>
      </c>
      <c r="EM61" s="447"/>
      <c r="EN61" s="447"/>
      <c r="EO61" s="447"/>
      <c r="EP61" s="447"/>
      <c r="EQ61" s="447"/>
      <c r="ER61" s="449"/>
      <c r="ES61" s="450">
        <f t="shared" si="3660"/>
        <v>0</v>
      </c>
      <c r="ET61" s="463"/>
      <c r="EU61" s="448"/>
      <c r="EW61" s="458"/>
      <c r="EX61" s="447"/>
      <c r="EY61" s="447"/>
      <c r="EZ61" s="447"/>
      <c r="FA61" s="450">
        <f t="shared" si="3661"/>
        <v>0</v>
      </c>
      <c r="FB61" s="447"/>
      <c r="FC61" s="447"/>
      <c r="FD61" s="447"/>
      <c r="FE61" s="447"/>
      <c r="FF61" s="447"/>
      <c r="FG61" s="449"/>
      <c r="FH61" s="450">
        <f t="shared" si="3662"/>
        <v>0</v>
      </c>
      <c r="FI61" s="463"/>
      <c r="FJ61" s="448"/>
      <c r="FL61" s="458"/>
      <c r="FM61" s="447"/>
      <c r="FN61" s="447"/>
      <c r="FO61" s="447"/>
      <c r="FP61" s="450">
        <f t="shared" si="3663"/>
        <v>0</v>
      </c>
      <c r="FQ61" s="447"/>
      <c r="FR61" s="447"/>
      <c r="FS61" s="447"/>
      <c r="FT61" s="447"/>
      <c r="FU61" s="447"/>
      <c r="FV61" s="449"/>
      <c r="FW61" s="450">
        <f t="shared" si="3664"/>
        <v>0</v>
      </c>
      <c r="FX61" s="463"/>
      <c r="FY61" s="448"/>
      <c r="GA61" s="458"/>
      <c r="GB61" s="447"/>
      <c r="GC61" s="447"/>
      <c r="GD61" s="447"/>
      <c r="GE61" s="450">
        <f t="shared" si="3665"/>
        <v>0</v>
      </c>
      <c r="GF61" s="447"/>
      <c r="GG61" s="447"/>
      <c r="GH61" s="447"/>
      <c r="GI61" s="447"/>
      <c r="GJ61" s="447"/>
      <c r="GK61" s="449"/>
      <c r="GL61" s="450">
        <f t="shared" si="3666"/>
        <v>0</v>
      </c>
      <c r="GM61" s="463"/>
      <c r="GN61" s="448"/>
      <c r="GP61" s="458"/>
      <c r="GQ61" s="447"/>
      <c r="GR61" s="447"/>
      <c r="GS61" s="447"/>
      <c r="GT61" s="450">
        <f t="shared" si="3667"/>
        <v>0</v>
      </c>
      <c r="GU61" s="447"/>
      <c r="GV61" s="447"/>
      <c r="GW61" s="447"/>
      <c r="GX61" s="447"/>
      <c r="GY61" s="447"/>
      <c r="GZ61" s="449"/>
      <c r="HA61" s="450">
        <f t="shared" si="3668"/>
        <v>0</v>
      </c>
      <c r="HB61" s="463"/>
      <c r="HC61" s="448"/>
      <c r="HE61" s="458"/>
      <c r="HF61" s="447"/>
      <c r="HG61" s="447"/>
      <c r="HH61" s="447"/>
      <c r="HI61" s="450">
        <f t="shared" si="3669"/>
        <v>0</v>
      </c>
      <c r="HJ61" s="447"/>
      <c r="HK61" s="447"/>
      <c r="HL61" s="447"/>
      <c r="HM61" s="447"/>
      <c r="HN61" s="447"/>
      <c r="HO61" s="449"/>
      <c r="HP61" s="450">
        <f t="shared" si="3670"/>
        <v>0</v>
      </c>
      <c r="HQ61" s="463"/>
      <c r="HR61" s="448"/>
      <c r="HT61" s="458"/>
      <c r="HU61" s="447"/>
      <c r="HV61" s="447"/>
      <c r="HW61" s="447"/>
      <c r="HX61" s="450">
        <f t="shared" si="3671"/>
        <v>0</v>
      </c>
      <c r="HY61" s="447"/>
      <c r="HZ61" s="447"/>
      <c r="IA61" s="447"/>
      <c r="IB61" s="447"/>
      <c r="IC61" s="447"/>
      <c r="ID61" s="449"/>
      <c r="IE61" s="450">
        <f t="shared" si="3672"/>
        <v>0</v>
      </c>
      <c r="IF61" s="463"/>
      <c r="IG61" s="448"/>
      <c r="II61" s="458"/>
      <c r="IJ61" s="447"/>
      <c r="IK61" s="447"/>
      <c r="IL61" s="447"/>
      <c r="IM61" s="450">
        <f t="shared" si="3673"/>
        <v>0</v>
      </c>
      <c r="IN61" s="447"/>
      <c r="IO61" s="447"/>
      <c r="IP61" s="447"/>
      <c r="IQ61" s="447"/>
      <c r="IR61" s="447"/>
      <c r="IS61" s="449"/>
      <c r="IT61" s="450">
        <f t="shared" si="3674"/>
        <v>0</v>
      </c>
      <c r="IU61" s="463"/>
      <c r="IV61" s="448"/>
      <c r="IX61" s="458"/>
      <c r="IY61" s="447"/>
      <c r="IZ61" s="447"/>
      <c r="JA61" s="447"/>
      <c r="JB61" s="450">
        <f t="shared" si="3675"/>
        <v>0</v>
      </c>
      <c r="JC61" s="447"/>
      <c r="JD61" s="447"/>
      <c r="JE61" s="447"/>
      <c r="JF61" s="447"/>
      <c r="JG61" s="447"/>
      <c r="JH61" s="449"/>
      <c r="JI61" s="450">
        <f t="shared" si="3676"/>
        <v>0</v>
      </c>
      <c r="JJ61" s="463"/>
      <c r="JK61" s="448"/>
      <c r="JM61" s="458"/>
      <c r="JN61" s="447"/>
      <c r="JO61" s="447"/>
      <c r="JP61" s="447"/>
      <c r="JQ61" s="450">
        <f t="shared" si="3677"/>
        <v>0</v>
      </c>
      <c r="JR61" s="447"/>
      <c r="JS61" s="447"/>
      <c r="JT61" s="447"/>
      <c r="JU61" s="447"/>
      <c r="JV61" s="447"/>
      <c r="JW61" s="449"/>
      <c r="JX61" s="450">
        <f t="shared" si="3678"/>
        <v>0</v>
      </c>
      <c r="JY61" s="463"/>
      <c r="JZ61" s="448"/>
      <c r="KB61" s="458"/>
      <c r="KC61" s="447"/>
      <c r="KD61" s="447"/>
      <c r="KE61" s="447"/>
      <c r="KF61" s="450">
        <f t="shared" si="3679"/>
        <v>0</v>
      </c>
      <c r="KG61" s="447"/>
      <c r="KH61" s="447"/>
      <c r="KI61" s="447"/>
      <c r="KJ61" s="447"/>
      <c r="KK61" s="447"/>
      <c r="KL61" s="449"/>
      <c r="KM61" s="450">
        <f t="shared" si="3680"/>
        <v>0</v>
      </c>
      <c r="KN61" s="463"/>
      <c r="KO61" s="448"/>
      <c r="KQ61" s="458"/>
      <c r="KR61" s="447"/>
      <c r="KS61" s="447"/>
      <c r="KT61" s="447"/>
      <c r="KU61" s="450">
        <f t="shared" si="3681"/>
        <v>0</v>
      </c>
      <c r="KV61" s="447"/>
      <c r="KW61" s="447"/>
      <c r="KX61" s="447"/>
      <c r="KY61" s="447"/>
      <c r="KZ61" s="447"/>
      <c r="LA61" s="449"/>
      <c r="LB61" s="450">
        <f t="shared" si="3682"/>
        <v>0</v>
      </c>
      <c r="LC61" s="463"/>
      <c r="LD61" s="448"/>
      <c r="LF61" s="458"/>
      <c r="LG61" s="447"/>
      <c r="LH61" s="447"/>
      <c r="LI61" s="447"/>
      <c r="LJ61" s="450">
        <f t="shared" si="3683"/>
        <v>0</v>
      </c>
      <c r="LK61" s="447"/>
      <c r="LL61" s="447"/>
      <c r="LM61" s="447"/>
      <c r="LN61" s="447"/>
      <c r="LO61" s="447"/>
      <c r="LP61" s="449"/>
      <c r="LQ61" s="450">
        <f t="shared" si="3684"/>
        <v>0</v>
      </c>
      <c r="LR61" s="463"/>
      <c r="LS61" s="448"/>
      <c r="LU61" s="458"/>
      <c r="LV61" s="447"/>
      <c r="LW61" s="447"/>
      <c r="LX61" s="447"/>
      <c r="LY61" s="450">
        <f t="shared" si="3685"/>
        <v>0</v>
      </c>
      <c r="LZ61" s="447"/>
      <c r="MA61" s="447"/>
      <c r="MB61" s="447"/>
      <c r="MC61" s="447"/>
      <c r="MD61" s="447"/>
      <c r="ME61" s="449"/>
      <c r="MF61" s="450">
        <f t="shared" si="3686"/>
        <v>0</v>
      </c>
      <c r="MG61" s="463"/>
      <c r="MH61" s="448"/>
      <c r="MJ61" s="458"/>
      <c r="MK61" s="447"/>
      <c r="ML61" s="447"/>
      <c r="MM61" s="447"/>
      <c r="MN61" s="450">
        <f t="shared" si="3687"/>
        <v>0</v>
      </c>
      <c r="MO61" s="447"/>
      <c r="MP61" s="447"/>
      <c r="MQ61" s="447"/>
      <c r="MR61" s="447"/>
      <c r="MS61" s="447"/>
      <c r="MT61" s="449"/>
      <c r="MU61" s="450">
        <f t="shared" si="3688"/>
        <v>0</v>
      </c>
      <c r="MV61" s="463"/>
      <c r="MW61" s="448"/>
      <c r="MY61" s="458"/>
      <c r="MZ61" s="447"/>
      <c r="NA61" s="447"/>
      <c r="NB61" s="447"/>
      <c r="NC61" s="450">
        <f t="shared" si="3689"/>
        <v>0</v>
      </c>
      <c r="ND61" s="447"/>
      <c r="NE61" s="447"/>
      <c r="NF61" s="447"/>
      <c r="NG61" s="447"/>
      <c r="NH61" s="447"/>
      <c r="NI61" s="449"/>
      <c r="NJ61" s="450">
        <f t="shared" si="3690"/>
        <v>0</v>
      </c>
      <c r="NK61" s="463"/>
      <c r="NL61" s="448"/>
      <c r="NN61" s="458"/>
      <c r="NO61" s="447"/>
      <c r="NP61" s="447"/>
      <c r="NQ61" s="447"/>
      <c r="NR61" s="450">
        <f t="shared" si="3691"/>
        <v>0</v>
      </c>
      <c r="NS61" s="447"/>
      <c r="NT61" s="447"/>
      <c r="NU61" s="447"/>
      <c r="NV61" s="447"/>
      <c r="NW61" s="447"/>
      <c r="NX61" s="449"/>
      <c r="NY61" s="450">
        <f t="shared" si="3692"/>
        <v>0</v>
      </c>
      <c r="NZ61" s="463"/>
      <c r="OA61" s="448"/>
      <c r="OC61" s="458"/>
      <c r="OD61" s="447"/>
      <c r="OE61" s="447"/>
      <c r="OF61" s="447"/>
      <c r="OG61" s="450">
        <f t="shared" si="3693"/>
        <v>0</v>
      </c>
      <c r="OH61" s="447"/>
      <c r="OI61" s="447"/>
      <c r="OJ61" s="447"/>
      <c r="OK61" s="447"/>
      <c r="OL61" s="447"/>
      <c r="OM61" s="449"/>
      <c r="ON61" s="450">
        <f t="shared" si="3694"/>
        <v>0</v>
      </c>
      <c r="OO61" s="463"/>
      <c r="OP61" s="448"/>
      <c r="OR61" s="458"/>
      <c r="OS61" s="447"/>
      <c r="OT61" s="447"/>
      <c r="OU61" s="447"/>
      <c r="OV61" s="450">
        <f t="shared" si="3695"/>
        <v>0</v>
      </c>
      <c r="OW61" s="447"/>
      <c r="OX61" s="447"/>
      <c r="OY61" s="447"/>
      <c r="OZ61" s="447"/>
      <c r="PA61" s="447"/>
      <c r="PB61" s="449"/>
      <c r="PC61" s="450">
        <f t="shared" si="3696"/>
        <v>0</v>
      </c>
      <c r="PD61" s="463"/>
      <c r="PE61" s="448"/>
      <c r="PG61" s="458"/>
      <c r="PH61" s="447"/>
      <c r="PI61" s="447"/>
      <c r="PJ61" s="447"/>
      <c r="PK61" s="450">
        <f t="shared" si="3697"/>
        <v>0</v>
      </c>
      <c r="PL61" s="447"/>
      <c r="PM61" s="447"/>
      <c r="PN61" s="447"/>
      <c r="PO61" s="447"/>
      <c r="PP61" s="447"/>
      <c r="PQ61" s="449"/>
      <c r="PR61" s="450">
        <f t="shared" si="3698"/>
        <v>0</v>
      </c>
      <c r="PS61" s="463"/>
      <c r="PT61" s="448"/>
      <c r="PV61" s="458"/>
      <c r="PW61" s="447"/>
      <c r="PX61" s="447"/>
      <c r="PY61" s="447"/>
      <c r="PZ61" s="450">
        <f t="shared" si="3699"/>
        <v>0</v>
      </c>
      <c r="QA61" s="447"/>
      <c r="QB61" s="447"/>
      <c r="QC61" s="447"/>
      <c r="QD61" s="447"/>
      <c r="QE61" s="447"/>
      <c r="QF61" s="449"/>
      <c r="QG61" s="450">
        <f t="shared" si="3700"/>
        <v>0</v>
      </c>
      <c r="QH61" s="463"/>
      <c r="QI61" s="448"/>
      <c r="QK61" s="458"/>
      <c r="QL61" s="447"/>
      <c r="QM61" s="447"/>
      <c r="QN61" s="447"/>
      <c r="QO61" s="450">
        <f t="shared" si="3701"/>
        <v>0</v>
      </c>
      <c r="QP61" s="447"/>
      <c r="QQ61" s="447"/>
      <c r="QR61" s="447"/>
      <c r="QS61" s="447"/>
      <c r="QT61" s="447"/>
      <c r="QU61" s="449"/>
      <c r="QV61" s="450">
        <f t="shared" si="3702"/>
        <v>0</v>
      </c>
      <c r="QW61" s="463"/>
      <c r="QX61" s="448"/>
      <c r="QZ61" s="458"/>
      <c r="RA61" s="447"/>
      <c r="RB61" s="447"/>
      <c r="RC61" s="447"/>
      <c r="RD61" s="450">
        <f t="shared" si="3703"/>
        <v>0</v>
      </c>
      <c r="RE61" s="447"/>
      <c r="RF61" s="447"/>
      <c r="RG61" s="447"/>
      <c r="RH61" s="447"/>
      <c r="RI61" s="447"/>
      <c r="RJ61" s="449"/>
      <c r="RK61" s="450">
        <f t="shared" si="3704"/>
        <v>0</v>
      </c>
      <c r="RL61" s="463"/>
      <c r="RM61" s="448"/>
      <c r="RO61" s="458"/>
      <c r="RP61" s="447"/>
      <c r="RQ61" s="447"/>
      <c r="RR61" s="447"/>
      <c r="RS61" s="450">
        <f t="shared" si="3705"/>
        <v>0</v>
      </c>
      <c r="RT61" s="447"/>
      <c r="RU61" s="447"/>
      <c r="RV61" s="447"/>
      <c r="RW61" s="447"/>
      <c r="RX61" s="447"/>
      <c r="RY61" s="449"/>
      <c r="RZ61" s="450">
        <f t="shared" si="3706"/>
        <v>0</v>
      </c>
      <c r="SA61" s="463"/>
      <c r="SB61" s="448"/>
      <c r="SD61" s="458"/>
      <c r="SE61" s="447"/>
      <c r="SF61" s="447"/>
      <c r="SG61" s="447"/>
      <c r="SH61" s="450">
        <f t="shared" si="3707"/>
        <v>0</v>
      </c>
      <c r="SI61" s="447"/>
      <c r="SJ61" s="447"/>
      <c r="SK61" s="447"/>
      <c r="SL61" s="447"/>
      <c r="SM61" s="447"/>
      <c r="SN61" s="449"/>
      <c r="SO61" s="450">
        <f t="shared" si="3708"/>
        <v>0</v>
      </c>
      <c r="SP61" s="463"/>
      <c r="SQ61" s="448"/>
      <c r="SS61" s="458"/>
      <c r="ST61" s="447"/>
      <c r="SU61" s="447"/>
      <c r="SV61" s="447"/>
      <c r="SW61" s="450">
        <f t="shared" si="3709"/>
        <v>0</v>
      </c>
      <c r="SX61" s="447"/>
      <c r="SY61" s="447"/>
      <c r="SZ61" s="447"/>
      <c r="TA61" s="447"/>
      <c r="TB61" s="447"/>
      <c r="TC61" s="449"/>
      <c r="TD61" s="450">
        <f t="shared" si="3710"/>
        <v>0</v>
      </c>
      <c r="TE61" s="463"/>
      <c r="TF61" s="448"/>
      <c r="TH61" s="458"/>
      <c r="TI61" s="447"/>
      <c r="TJ61" s="447"/>
      <c r="TK61" s="447"/>
      <c r="TL61" s="450">
        <f t="shared" si="3711"/>
        <v>0</v>
      </c>
      <c r="TM61" s="447"/>
      <c r="TN61" s="447"/>
      <c r="TO61" s="447"/>
      <c r="TP61" s="447"/>
      <c r="TQ61" s="447"/>
      <c r="TR61" s="449"/>
      <c r="TS61" s="450">
        <f t="shared" si="3712"/>
        <v>0</v>
      </c>
      <c r="TT61" s="463"/>
      <c r="TU61" s="448"/>
      <c r="TW61" s="458"/>
      <c r="TX61" s="447"/>
      <c r="TY61" s="447"/>
      <c r="TZ61" s="447"/>
      <c r="UA61" s="450">
        <f t="shared" si="3713"/>
        <v>0</v>
      </c>
      <c r="UB61" s="447"/>
      <c r="UC61" s="447"/>
      <c r="UD61" s="447"/>
      <c r="UE61" s="447"/>
      <c r="UF61" s="447"/>
      <c r="UG61" s="449"/>
      <c r="UH61" s="450">
        <f t="shared" si="3714"/>
        <v>0</v>
      </c>
      <c r="UI61" s="463"/>
      <c r="UJ61" s="448"/>
      <c r="UL61" s="458"/>
      <c r="UM61" s="447"/>
      <c r="UN61" s="447"/>
      <c r="UO61" s="447"/>
      <c r="UP61" s="450">
        <f t="shared" si="3715"/>
        <v>0</v>
      </c>
      <c r="UQ61" s="447"/>
      <c r="UR61" s="447"/>
      <c r="US61" s="447"/>
      <c r="UT61" s="447"/>
      <c r="UU61" s="447"/>
      <c r="UV61" s="449"/>
      <c r="UW61" s="450">
        <f t="shared" si="3716"/>
        <v>0</v>
      </c>
      <c r="UX61" s="463"/>
      <c r="UY61" s="448"/>
      <c r="VA61" s="458"/>
      <c r="VB61" s="447"/>
      <c r="VC61" s="447"/>
      <c r="VD61" s="447"/>
      <c r="VE61" s="450">
        <f t="shared" si="3717"/>
        <v>0</v>
      </c>
      <c r="VF61" s="447"/>
      <c r="VG61" s="447"/>
      <c r="VH61" s="447"/>
      <c r="VI61" s="447"/>
      <c r="VJ61" s="447"/>
      <c r="VK61" s="449"/>
      <c r="VL61" s="450">
        <f t="shared" si="3718"/>
        <v>0</v>
      </c>
      <c r="VM61" s="463"/>
      <c r="VN61" s="448"/>
      <c r="VP61" s="458"/>
      <c r="VQ61" s="447"/>
      <c r="VR61" s="447"/>
      <c r="VS61" s="447"/>
      <c r="VT61" s="450">
        <f t="shared" si="3719"/>
        <v>0</v>
      </c>
      <c r="VU61" s="447"/>
      <c r="VV61" s="447"/>
      <c r="VW61" s="447"/>
      <c r="VX61" s="447"/>
      <c r="VY61" s="447"/>
      <c r="VZ61" s="449"/>
      <c r="WA61" s="450">
        <f t="shared" si="3720"/>
        <v>0</v>
      </c>
      <c r="WB61" s="463"/>
      <c r="WC61" s="448"/>
      <c r="WE61" s="458"/>
      <c r="WF61" s="447"/>
      <c r="WG61" s="447"/>
      <c r="WH61" s="447"/>
      <c r="WI61" s="450">
        <f t="shared" si="3721"/>
        <v>0</v>
      </c>
      <c r="WJ61" s="447"/>
      <c r="WK61" s="447"/>
      <c r="WL61" s="447"/>
      <c r="WM61" s="447"/>
      <c r="WN61" s="447"/>
      <c r="WO61" s="449"/>
      <c r="WP61" s="450">
        <f t="shared" si="3722"/>
        <v>0</v>
      </c>
      <c r="WQ61" s="463"/>
      <c r="WR61" s="448"/>
      <c r="WT61" s="458"/>
      <c r="WU61" s="447"/>
      <c r="WV61" s="447"/>
      <c r="WW61" s="447"/>
      <c r="WX61" s="450">
        <f t="shared" si="3723"/>
        <v>0</v>
      </c>
      <c r="WY61" s="447"/>
      <c r="WZ61" s="447"/>
      <c r="XA61" s="447"/>
      <c r="XB61" s="447"/>
      <c r="XC61" s="447"/>
      <c r="XD61" s="449"/>
      <c r="XE61" s="450">
        <f t="shared" si="3724"/>
        <v>0</v>
      </c>
      <c r="XF61" s="463"/>
      <c r="XG61" s="448"/>
      <c r="XI61" s="458"/>
      <c r="XJ61" s="447"/>
      <c r="XK61" s="447"/>
      <c r="XL61" s="447"/>
      <c r="XM61" s="450">
        <f t="shared" si="3725"/>
        <v>0</v>
      </c>
      <c r="XN61" s="447"/>
      <c r="XO61" s="447"/>
      <c r="XP61" s="447"/>
      <c r="XQ61" s="447"/>
      <c r="XR61" s="447"/>
      <c r="XS61" s="449"/>
      <c r="XT61" s="450">
        <f t="shared" si="3726"/>
        <v>0</v>
      </c>
      <c r="XU61" s="463"/>
      <c r="XV61" s="448"/>
      <c r="XX61" s="458"/>
      <c r="XY61" s="447"/>
      <c r="XZ61" s="447"/>
      <c r="YA61" s="447"/>
      <c r="YB61" s="450">
        <f t="shared" si="3727"/>
        <v>0</v>
      </c>
      <c r="YC61" s="447"/>
      <c r="YD61" s="447"/>
      <c r="YE61" s="447"/>
      <c r="YF61" s="447"/>
      <c r="YG61" s="447"/>
      <c r="YH61" s="449"/>
      <c r="YI61" s="450">
        <f t="shared" si="3728"/>
        <v>0</v>
      </c>
      <c r="YJ61" s="463"/>
      <c r="YK61" s="448"/>
      <c r="YM61" s="458"/>
      <c r="YN61" s="447"/>
      <c r="YO61" s="447"/>
      <c r="YP61" s="447"/>
      <c r="YQ61" s="450">
        <f t="shared" si="3729"/>
        <v>0</v>
      </c>
      <c r="YR61" s="447"/>
      <c r="YS61" s="447"/>
      <c r="YT61" s="447"/>
      <c r="YU61" s="447"/>
      <c r="YV61" s="447"/>
      <c r="YW61" s="449"/>
      <c r="YX61" s="450">
        <f t="shared" si="3730"/>
        <v>0</v>
      </c>
      <c r="YY61" s="463"/>
      <c r="YZ61" s="448"/>
      <c r="ZB61" s="458"/>
      <c r="ZC61" s="447"/>
      <c r="ZD61" s="447"/>
      <c r="ZE61" s="447"/>
      <c r="ZF61" s="450">
        <f t="shared" si="3731"/>
        <v>0</v>
      </c>
      <c r="ZG61" s="447"/>
      <c r="ZH61" s="447"/>
      <c r="ZI61" s="447"/>
      <c r="ZJ61" s="447"/>
      <c r="ZK61" s="447"/>
      <c r="ZL61" s="449"/>
      <c r="ZM61" s="450">
        <f t="shared" si="3732"/>
        <v>0</v>
      </c>
      <c r="ZN61" s="463"/>
      <c r="ZO61" s="448"/>
      <c r="ZQ61" s="458"/>
      <c r="ZR61" s="447"/>
      <c r="ZS61" s="447"/>
      <c r="ZT61" s="447"/>
      <c r="ZU61" s="450">
        <f t="shared" si="3733"/>
        <v>0</v>
      </c>
      <c r="ZV61" s="447"/>
      <c r="ZW61" s="447"/>
      <c r="ZX61" s="447"/>
      <c r="ZY61" s="447"/>
      <c r="ZZ61" s="447"/>
      <c r="AAA61" s="449"/>
      <c r="AAB61" s="450">
        <f t="shared" si="3734"/>
        <v>0</v>
      </c>
      <c r="AAC61" s="463"/>
      <c r="AAD61" s="448"/>
      <c r="AAF61" s="458"/>
      <c r="AAG61" s="447"/>
      <c r="AAH61" s="447"/>
      <c r="AAI61" s="447"/>
      <c r="AAJ61" s="450">
        <f t="shared" si="3735"/>
        <v>0</v>
      </c>
      <c r="AAK61" s="447"/>
      <c r="AAL61" s="447"/>
      <c r="AAM61" s="447"/>
      <c r="AAN61" s="447"/>
      <c r="AAO61" s="447"/>
      <c r="AAP61" s="449"/>
      <c r="AAQ61" s="450">
        <f t="shared" si="3736"/>
        <v>0</v>
      </c>
      <c r="AAR61" s="463"/>
      <c r="AAS61" s="448"/>
      <c r="AAU61" s="458"/>
      <c r="AAV61" s="447"/>
      <c r="AAW61" s="447"/>
      <c r="AAX61" s="447"/>
      <c r="AAY61" s="450">
        <f t="shared" si="3737"/>
        <v>0</v>
      </c>
      <c r="AAZ61" s="447"/>
      <c r="ABA61" s="447"/>
      <c r="ABB61" s="447"/>
      <c r="ABC61" s="447"/>
      <c r="ABD61" s="447"/>
      <c r="ABE61" s="449"/>
      <c r="ABF61" s="450">
        <f t="shared" si="3738"/>
        <v>0</v>
      </c>
      <c r="ABG61" s="463"/>
      <c r="ABH61" s="448"/>
      <c r="ABJ61" s="458"/>
      <c r="ABK61" s="447"/>
      <c r="ABL61" s="447"/>
      <c r="ABM61" s="447"/>
      <c r="ABN61" s="450">
        <f t="shared" si="3739"/>
        <v>0</v>
      </c>
      <c r="ABO61" s="447"/>
      <c r="ABP61" s="447"/>
      <c r="ABQ61" s="447"/>
      <c r="ABR61" s="447"/>
      <c r="ABS61" s="447"/>
      <c r="ABT61" s="449"/>
      <c r="ABU61" s="450">
        <f t="shared" si="3740"/>
        <v>0</v>
      </c>
      <c r="ABV61" s="463"/>
      <c r="ABW61" s="448"/>
      <c r="ABY61" s="458"/>
      <c r="ABZ61" s="447"/>
      <c r="ACA61" s="447"/>
      <c r="ACB61" s="447"/>
      <c r="ACC61" s="450">
        <f t="shared" si="3741"/>
        <v>0</v>
      </c>
      <c r="ACD61" s="447"/>
      <c r="ACE61" s="447"/>
      <c r="ACF61" s="447"/>
      <c r="ACG61" s="447"/>
      <c r="ACH61" s="447"/>
      <c r="ACI61" s="449"/>
      <c r="ACJ61" s="450">
        <f t="shared" si="3742"/>
        <v>0</v>
      </c>
      <c r="ACK61" s="463"/>
      <c r="ACL61" s="448"/>
      <c r="ACN61" s="458"/>
      <c r="ACO61" s="447"/>
      <c r="ACP61" s="447"/>
      <c r="ACQ61" s="447"/>
      <c r="ACR61" s="450">
        <f t="shared" si="3743"/>
        <v>0</v>
      </c>
      <c r="ACS61" s="447"/>
      <c r="ACT61" s="447"/>
      <c r="ACU61" s="447"/>
      <c r="ACV61" s="447"/>
      <c r="ACW61" s="447"/>
      <c r="ACX61" s="449"/>
      <c r="ACY61" s="450">
        <f t="shared" si="3744"/>
        <v>0</v>
      </c>
      <c r="ACZ61" s="463"/>
      <c r="ADA61" s="448"/>
      <c r="ADC61" s="458"/>
      <c r="ADD61" s="447"/>
      <c r="ADE61" s="447"/>
      <c r="ADF61" s="447"/>
      <c r="ADG61" s="450">
        <f t="shared" si="3745"/>
        <v>0</v>
      </c>
      <c r="ADH61" s="447"/>
      <c r="ADI61" s="447"/>
      <c r="ADJ61" s="447"/>
      <c r="ADK61" s="447"/>
      <c r="ADL61" s="447"/>
      <c r="ADM61" s="449"/>
      <c r="ADN61" s="450">
        <f t="shared" si="3746"/>
        <v>0</v>
      </c>
      <c r="ADO61" s="463"/>
      <c r="ADP61" s="448"/>
      <c r="ADR61" s="458"/>
      <c r="ADS61" s="447"/>
      <c r="ADT61" s="447"/>
      <c r="ADU61" s="447"/>
      <c r="ADV61" s="450">
        <f t="shared" si="3747"/>
        <v>0</v>
      </c>
      <c r="ADW61" s="447"/>
      <c r="ADX61" s="447"/>
      <c r="ADY61" s="447"/>
      <c r="ADZ61" s="447"/>
      <c r="AEA61" s="447"/>
      <c r="AEB61" s="449"/>
      <c r="AEC61" s="450">
        <f t="shared" si="3748"/>
        <v>0</v>
      </c>
      <c r="AED61" s="463"/>
      <c r="AEE61" s="448"/>
      <c r="AEG61" s="458"/>
      <c r="AEH61" s="447"/>
      <c r="AEI61" s="447"/>
      <c r="AEJ61" s="447"/>
      <c r="AEK61" s="450">
        <f t="shared" si="3749"/>
        <v>0</v>
      </c>
      <c r="AEL61" s="447"/>
      <c r="AEM61" s="447"/>
      <c r="AEN61" s="447"/>
      <c r="AEO61" s="447"/>
      <c r="AEP61" s="447"/>
      <c r="AEQ61" s="449"/>
      <c r="AER61" s="450">
        <f t="shared" si="3750"/>
        <v>0</v>
      </c>
      <c r="AES61" s="463"/>
      <c r="AET61" s="448"/>
      <c r="AEV61" s="458"/>
      <c r="AEW61" s="447"/>
      <c r="AEX61" s="447"/>
      <c r="AEY61" s="447"/>
      <c r="AEZ61" s="450">
        <f t="shared" si="3751"/>
        <v>0</v>
      </c>
      <c r="AFA61" s="447"/>
      <c r="AFB61" s="447"/>
      <c r="AFC61" s="447"/>
      <c r="AFD61" s="447"/>
      <c r="AFE61" s="447"/>
      <c r="AFF61" s="449"/>
      <c r="AFG61" s="450">
        <f t="shared" si="3752"/>
        <v>0</v>
      </c>
      <c r="AFH61" s="463"/>
      <c r="AFI61" s="448"/>
      <c r="AFK61" s="458"/>
      <c r="AFL61" s="447"/>
      <c r="AFM61" s="447"/>
      <c r="AFN61" s="447"/>
      <c r="AFO61" s="450">
        <f t="shared" si="3753"/>
        <v>0</v>
      </c>
      <c r="AFP61" s="447"/>
      <c r="AFQ61" s="447"/>
      <c r="AFR61" s="447"/>
      <c r="AFS61" s="447"/>
      <c r="AFT61" s="447"/>
      <c r="AFU61" s="449"/>
      <c r="AFV61" s="450">
        <f t="shared" si="3754"/>
        <v>0</v>
      </c>
      <c r="AFW61" s="463"/>
      <c r="AFX61" s="448"/>
      <c r="AFZ61" s="458"/>
      <c r="AGA61" s="447"/>
      <c r="AGB61" s="447"/>
      <c r="AGC61" s="447"/>
      <c r="AGD61" s="450">
        <f t="shared" si="3755"/>
        <v>0</v>
      </c>
      <c r="AGE61" s="447"/>
      <c r="AGF61" s="447"/>
      <c r="AGG61" s="447"/>
      <c r="AGH61" s="447"/>
      <c r="AGI61" s="447"/>
      <c r="AGJ61" s="449"/>
      <c r="AGK61" s="450">
        <f t="shared" si="3756"/>
        <v>0</v>
      </c>
      <c r="AGL61" s="463"/>
      <c r="AGM61" s="448"/>
      <c r="AGO61" s="458"/>
      <c r="AGP61" s="447"/>
      <c r="AGQ61" s="447"/>
      <c r="AGR61" s="447"/>
      <c r="AGS61" s="450">
        <f t="shared" si="3757"/>
        <v>0</v>
      </c>
      <c r="AGT61" s="447"/>
      <c r="AGU61" s="447"/>
      <c r="AGV61" s="447"/>
      <c r="AGW61" s="447"/>
      <c r="AGX61" s="447"/>
      <c r="AGY61" s="449"/>
      <c r="AGZ61" s="450">
        <f t="shared" si="3758"/>
        <v>0</v>
      </c>
      <c r="AHA61" s="463"/>
      <c r="AHB61" s="448"/>
      <c r="AHD61" s="458"/>
      <c r="AHE61" s="447"/>
      <c r="AHF61" s="447"/>
      <c r="AHG61" s="447"/>
      <c r="AHH61" s="450">
        <f t="shared" si="3759"/>
        <v>0</v>
      </c>
      <c r="AHI61" s="447"/>
      <c r="AHJ61" s="447"/>
      <c r="AHK61" s="447"/>
      <c r="AHL61" s="447"/>
      <c r="AHM61" s="447"/>
      <c r="AHN61" s="449"/>
      <c r="AHO61" s="450">
        <f t="shared" si="3760"/>
        <v>0</v>
      </c>
      <c r="AHP61" s="463"/>
      <c r="AHQ61" s="448"/>
      <c r="AHS61" s="458"/>
      <c r="AHT61" s="447"/>
      <c r="AHU61" s="447"/>
      <c r="AHV61" s="447"/>
      <c r="AHW61" s="450">
        <f t="shared" si="3761"/>
        <v>0</v>
      </c>
      <c r="AHX61" s="447"/>
      <c r="AHY61" s="447"/>
      <c r="AHZ61" s="447"/>
      <c r="AIA61" s="447"/>
      <c r="AIB61" s="447"/>
      <c r="AIC61" s="449"/>
      <c r="AID61" s="450">
        <f t="shared" si="3762"/>
        <v>0</v>
      </c>
      <c r="AIE61" s="463"/>
      <c r="AIF61" s="448"/>
      <c r="AIH61" s="458"/>
      <c r="AII61" s="447"/>
      <c r="AIJ61" s="447"/>
      <c r="AIK61" s="447"/>
      <c r="AIL61" s="450">
        <f t="shared" si="3763"/>
        <v>0</v>
      </c>
      <c r="AIM61" s="447"/>
      <c r="AIN61" s="447"/>
      <c r="AIO61" s="447"/>
      <c r="AIP61" s="447"/>
      <c r="AIQ61" s="447"/>
      <c r="AIR61" s="449"/>
      <c r="AIS61" s="450">
        <f t="shared" si="3764"/>
        <v>0</v>
      </c>
      <c r="AIT61" s="463"/>
      <c r="AIU61" s="448"/>
      <c r="AIW61" s="458"/>
      <c r="AIX61" s="447"/>
      <c r="AIY61" s="447"/>
      <c r="AIZ61" s="447"/>
      <c r="AJA61" s="450">
        <f t="shared" si="3765"/>
        <v>0</v>
      </c>
      <c r="AJB61" s="447"/>
      <c r="AJC61" s="447"/>
      <c r="AJD61" s="447"/>
      <c r="AJE61" s="447"/>
      <c r="AJF61" s="447"/>
      <c r="AJG61" s="449"/>
      <c r="AJH61" s="450">
        <f t="shared" si="3766"/>
        <v>0</v>
      </c>
      <c r="AJI61" s="463"/>
      <c r="AJJ61" s="448"/>
      <c r="AJL61" s="458"/>
      <c r="AJM61" s="447"/>
      <c r="AJN61" s="447"/>
      <c r="AJO61" s="447"/>
      <c r="AJP61" s="450">
        <f t="shared" si="3767"/>
        <v>0</v>
      </c>
      <c r="AJQ61" s="447"/>
      <c r="AJR61" s="447"/>
      <c r="AJS61" s="447"/>
      <c r="AJT61" s="447"/>
      <c r="AJU61" s="447"/>
      <c r="AJV61" s="449"/>
      <c r="AJW61" s="450">
        <f t="shared" si="3768"/>
        <v>0</v>
      </c>
      <c r="AJX61" s="463"/>
      <c r="AJY61" s="448"/>
      <c r="AKA61" s="458"/>
      <c r="AKB61" s="447"/>
      <c r="AKC61" s="447"/>
      <c r="AKD61" s="447"/>
      <c r="AKE61" s="450">
        <f t="shared" si="3769"/>
        <v>0</v>
      </c>
      <c r="AKF61" s="447"/>
      <c r="AKG61" s="447"/>
      <c r="AKH61" s="447"/>
      <c r="AKI61" s="447"/>
      <c r="AKJ61" s="447"/>
      <c r="AKK61" s="449"/>
      <c r="AKL61" s="450">
        <f t="shared" si="3770"/>
        <v>0</v>
      </c>
      <c r="AKM61" s="463"/>
      <c r="AKN61" s="448"/>
      <c r="AKP61" s="458"/>
      <c r="AKQ61" s="447"/>
      <c r="AKR61" s="447"/>
      <c r="AKS61" s="447"/>
      <c r="AKT61" s="450">
        <f t="shared" si="3771"/>
        <v>0</v>
      </c>
      <c r="AKU61" s="447"/>
      <c r="AKV61" s="447"/>
      <c r="AKW61" s="447"/>
      <c r="AKX61" s="447"/>
      <c r="AKY61" s="447"/>
      <c r="AKZ61" s="449"/>
      <c r="ALA61" s="450">
        <f t="shared" si="3772"/>
        <v>0</v>
      </c>
      <c r="ALB61" s="463"/>
      <c r="ALC61" s="448"/>
      <c r="ALE61" s="458"/>
      <c r="ALF61" s="447"/>
      <c r="ALG61" s="447"/>
      <c r="ALH61" s="447"/>
      <c r="ALI61" s="450">
        <f t="shared" si="3773"/>
        <v>0</v>
      </c>
      <c r="ALJ61" s="447"/>
      <c r="ALK61" s="447"/>
      <c r="ALL61" s="447"/>
      <c r="ALM61" s="447"/>
      <c r="ALN61" s="447"/>
      <c r="ALO61" s="449"/>
      <c r="ALP61" s="450">
        <f t="shared" si="3774"/>
        <v>0</v>
      </c>
      <c r="ALQ61" s="463"/>
      <c r="ALR61" s="448"/>
      <c r="ALT61" s="458"/>
      <c r="ALU61" s="447"/>
      <c r="ALV61" s="447"/>
      <c r="ALW61" s="447"/>
      <c r="ALX61" s="450">
        <f t="shared" si="3775"/>
        <v>0</v>
      </c>
      <c r="ALY61" s="447"/>
      <c r="ALZ61" s="447"/>
      <c r="AMA61" s="447"/>
      <c r="AMB61" s="447"/>
      <c r="AMC61" s="447"/>
      <c r="AMD61" s="449"/>
      <c r="AME61" s="450">
        <f t="shared" si="3776"/>
        <v>0</v>
      </c>
      <c r="AMF61" s="463"/>
      <c r="AMG61" s="448"/>
      <c r="AMI61" s="458"/>
      <c r="AMJ61" s="447"/>
      <c r="AMK61" s="447"/>
      <c r="AML61" s="447"/>
      <c r="AMM61" s="450">
        <f t="shared" si="3777"/>
        <v>0</v>
      </c>
      <c r="AMN61" s="447"/>
      <c r="AMO61" s="447"/>
      <c r="AMP61" s="447"/>
      <c r="AMQ61" s="447"/>
      <c r="AMR61" s="447"/>
      <c r="AMS61" s="449"/>
      <c r="AMT61" s="450">
        <f t="shared" si="3778"/>
        <v>0</v>
      </c>
      <c r="AMU61" s="463"/>
      <c r="AMV61" s="448"/>
      <c r="AMX61" s="458"/>
      <c r="AMY61" s="447"/>
      <c r="AMZ61" s="447"/>
      <c r="ANA61" s="447"/>
      <c r="ANB61" s="450">
        <f t="shared" si="3779"/>
        <v>0</v>
      </c>
      <c r="ANC61" s="447"/>
      <c r="AND61" s="447"/>
      <c r="ANE61" s="447"/>
      <c r="ANF61" s="447"/>
      <c r="ANG61" s="447"/>
      <c r="ANH61" s="449"/>
      <c r="ANI61" s="450">
        <f t="shared" si="3780"/>
        <v>0</v>
      </c>
      <c r="ANJ61" s="463"/>
      <c r="ANK61" s="448"/>
      <c r="ANM61" s="458"/>
      <c r="ANN61" s="447"/>
      <c r="ANO61" s="447"/>
      <c r="ANP61" s="447"/>
      <c r="ANQ61" s="450">
        <f t="shared" si="3781"/>
        <v>0</v>
      </c>
      <c r="ANR61" s="447"/>
      <c r="ANS61" s="447"/>
      <c r="ANT61" s="447"/>
      <c r="ANU61" s="447"/>
      <c r="ANV61" s="447"/>
      <c r="ANW61" s="449"/>
      <c r="ANX61" s="450">
        <f t="shared" si="3782"/>
        <v>0</v>
      </c>
      <c r="ANY61" s="463"/>
      <c r="ANZ61" s="448"/>
      <c r="AOB61" s="458"/>
      <c r="AOC61" s="447"/>
      <c r="AOD61" s="447"/>
      <c r="AOE61" s="447"/>
      <c r="AOF61" s="450">
        <f t="shared" si="3783"/>
        <v>0</v>
      </c>
      <c r="AOG61" s="447"/>
      <c r="AOH61" s="447"/>
      <c r="AOI61" s="447"/>
      <c r="AOJ61" s="447"/>
      <c r="AOK61" s="447"/>
      <c r="AOL61" s="449"/>
      <c r="AOM61" s="450">
        <f t="shared" si="3784"/>
        <v>0</v>
      </c>
      <c r="AON61" s="463"/>
      <c r="AOO61" s="448"/>
      <c r="AOQ61" s="458"/>
      <c r="AOR61" s="447"/>
      <c r="AOS61" s="447"/>
      <c r="AOT61" s="447"/>
      <c r="AOU61" s="450">
        <f t="shared" si="3785"/>
        <v>0</v>
      </c>
      <c r="AOV61" s="447"/>
      <c r="AOW61" s="447"/>
      <c r="AOX61" s="447"/>
      <c r="AOY61" s="447"/>
      <c r="AOZ61" s="447"/>
      <c r="APA61" s="449"/>
      <c r="APB61" s="450">
        <f t="shared" si="3786"/>
        <v>0</v>
      </c>
      <c r="APC61" s="463"/>
      <c r="APD61" s="448"/>
      <c r="APF61" s="458"/>
      <c r="APG61" s="447"/>
      <c r="APH61" s="447"/>
      <c r="API61" s="447"/>
      <c r="APJ61" s="450">
        <f t="shared" si="3787"/>
        <v>0</v>
      </c>
      <c r="APK61" s="447"/>
      <c r="APL61" s="447"/>
      <c r="APM61" s="447"/>
      <c r="APN61" s="447"/>
      <c r="APO61" s="447"/>
      <c r="APP61" s="449"/>
      <c r="APQ61" s="450">
        <f t="shared" si="3788"/>
        <v>0</v>
      </c>
      <c r="APR61" s="463"/>
      <c r="APS61" s="448"/>
      <c r="APU61" s="458"/>
      <c r="APV61" s="447"/>
      <c r="APW61" s="447"/>
      <c r="APX61" s="447"/>
      <c r="APY61" s="450">
        <f t="shared" si="3789"/>
        <v>0</v>
      </c>
      <c r="APZ61" s="447"/>
      <c r="AQA61" s="447"/>
      <c r="AQB61" s="447"/>
      <c r="AQC61" s="447"/>
      <c r="AQD61" s="447"/>
      <c r="AQE61" s="449"/>
      <c r="AQF61" s="450">
        <f t="shared" si="3790"/>
        <v>0</v>
      </c>
      <c r="AQG61" s="463"/>
      <c r="AQH61" s="448"/>
      <c r="AQJ61" s="458"/>
      <c r="AQK61" s="447"/>
      <c r="AQL61" s="447"/>
      <c r="AQM61" s="447"/>
      <c r="AQN61" s="450">
        <f t="shared" si="3791"/>
        <v>0</v>
      </c>
      <c r="AQO61" s="447"/>
      <c r="AQP61" s="447"/>
      <c r="AQQ61" s="447"/>
      <c r="AQR61" s="447"/>
      <c r="AQS61" s="447"/>
      <c r="AQT61" s="449"/>
      <c r="AQU61" s="450">
        <f t="shared" si="3792"/>
        <v>0</v>
      </c>
      <c r="AQV61" s="463"/>
      <c r="AQW61" s="448"/>
      <c r="AQY61" s="458"/>
      <c r="AQZ61" s="447"/>
      <c r="ARA61" s="447"/>
      <c r="ARB61" s="447"/>
      <c r="ARC61" s="450">
        <f t="shared" si="3793"/>
        <v>0</v>
      </c>
      <c r="ARD61" s="447"/>
      <c r="ARE61" s="447"/>
      <c r="ARF61" s="447"/>
      <c r="ARG61" s="447"/>
      <c r="ARH61" s="447"/>
      <c r="ARI61" s="449"/>
      <c r="ARJ61" s="450">
        <f t="shared" si="3794"/>
        <v>0</v>
      </c>
      <c r="ARK61" s="463"/>
      <c r="ARL61" s="448"/>
      <c r="ARN61" s="458"/>
      <c r="ARO61" s="447"/>
      <c r="ARP61" s="447"/>
      <c r="ARQ61" s="447"/>
      <c r="ARR61" s="450">
        <f t="shared" si="3795"/>
        <v>0</v>
      </c>
      <c r="ARS61" s="447"/>
      <c r="ART61" s="447"/>
      <c r="ARU61" s="447"/>
      <c r="ARV61" s="447"/>
      <c r="ARW61" s="447"/>
      <c r="ARX61" s="449"/>
      <c r="ARY61" s="450">
        <f t="shared" si="3796"/>
        <v>0</v>
      </c>
      <c r="ARZ61" s="463"/>
      <c r="ASA61" s="448"/>
      <c r="ASC61" s="458"/>
      <c r="ASD61" s="447"/>
      <c r="ASE61" s="447"/>
      <c r="ASF61" s="447"/>
      <c r="ASG61" s="450">
        <f t="shared" si="3797"/>
        <v>0</v>
      </c>
      <c r="ASH61" s="447"/>
      <c r="ASI61" s="447"/>
      <c r="ASJ61" s="447"/>
      <c r="ASK61" s="447"/>
      <c r="ASL61" s="447"/>
      <c r="ASM61" s="449"/>
      <c r="ASN61" s="450">
        <f t="shared" si="3798"/>
        <v>0</v>
      </c>
      <c r="ASO61" s="463"/>
      <c r="ASP61" s="448"/>
      <c r="ASR61" s="458"/>
      <c r="ASS61" s="447"/>
      <c r="AST61" s="447"/>
      <c r="ASU61" s="447"/>
      <c r="ASV61" s="450">
        <f t="shared" si="3799"/>
        <v>0</v>
      </c>
      <c r="ASW61" s="447"/>
      <c r="ASX61" s="447"/>
      <c r="ASY61" s="447"/>
      <c r="ASZ61" s="447"/>
      <c r="ATA61" s="447"/>
      <c r="ATB61" s="449"/>
      <c r="ATC61" s="450">
        <f t="shared" si="3800"/>
        <v>0</v>
      </c>
      <c r="ATD61" s="463"/>
      <c r="ATE61" s="448"/>
      <c r="ATG61" s="458"/>
      <c r="ATH61" s="447"/>
      <c r="ATI61" s="447"/>
      <c r="ATJ61" s="447"/>
      <c r="ATK61" s="450">
        <f t="shared" si="3801"/>
        <v>0</v>
      </c>
      <c r="ATL61" s="447"/>
      <c r="ATM61" s="447"/>
      <c r="ATN61" s="447"/>
      <c r="ATO61" s="447"/>
      <c r="ATP61" s="447"/>
      <c r="ATQ61" s="449"/>
      <c r="ATR61" s="450">
        <f t="shared" si="3802"/>
        <v>0</v>
      </c>
      <c r="ATS61" s="463"/>
      <c r="ATT61" s="448"/>
      <c r="ATV61" s="458"/>
      <c r="ATW61" s="447"/>
      <c r="ATX61" s="447"/>
      <c r="ATY61" s="447"/>
      <c r="ATZ61" s="450">
        <f t="shared" si="3803"/>
        <v>0</v>
      </c>
      <c r="AUA61" s="447"/>
      <c r="AUB61" s="447"/>
      <c r="AUC61" s="447"/>
      <c r="AUD61" s="447"/>
      <c r="AUE61" s="447"/>
      <c r="AUF61" s="449"/>
      <c r="AUG61" s="450">
        <f t="shared" si="3804"/>
        <v>0</v>
      </c>
      <c r="AUH61" s="463"/>
      <c r="AUI61" s="448"/>
      <c r="AUK61" s="458"/>
      <c r="AUL61" s="447"/>
      <c r="AUM61" s="447"/>
      <c r="AUN61" s="447"/>
      <c r="AUO61" s="450">
        <f t="shared" si="3805"/>
        <v>0</v>
      </c>
      <c r="AUP61" s="447"/>
      <c r="AUQ61" s="447"/>
      <c r="AUR61" s="447"/>
      <c r="AUS61" s="447"/>
      <c r="AUT61" s="447"/>
      <c r="AUU61" s="449"/>
      <c r="AUV61" s="450">
        <f t="shared" si="3806"/>
        <v>0</v>
      </c>
      <c r="AUW61" s="463"/>
      <c r="AUX61" s="448"/>
      <c r="AUZ61" s="458"/>
      <c r="AVA61" s="447"/>
      <c r="AVB61" s="447"/>
      <c r="AVC61" s="447"/>
      <c r="AVD61" s="450">
        <f t="shared" si="3807"/>
        <v>0</v>
      </c>
      <c r="AVE61" s="447"/>
      <c r="AVF61" s="447"/>
      <c r="AVG61" s="447"/>
      <c r="AVH61" s="447"/>
      <c r="AVI61" s="447"/>
      <c r="AVJ61" s="449"/>
      <c r="AVK61" s="450">
        <f t="shared" si="3808"/>
        <v>0</v>
      </c>
      <c r="AVL61" s="463"/>
      <c r="AVM61" s="448"/>
      <c r="AVO61" s="458"/>
      <c r="AVP61" s="447"/>
      <c r="AVQ61" s="447"/>
      <c r="AVR61" s="447"/>
      <c r="AVS61" s="450">
        <f t="shared" si="3809"/>
        <v>0</v>
      </c>
      <c r="AVT61" s="447"/>
      <c r="AVU61" s="447"/>
      <c r="AVV61" s="447"/>
      <c r="AVW61" s="447"/>
      <c r="AVX61" s="447"/>
      <c r="AVY61" s="449"/>
      <c r="AVZ61" s="450">
        <f t="shared" si="3810"/>
        <v>0</v>
      </c>
      <c r="AWA61" s="463"/>
      <c r="AWB61" s="448"/>
      <c r="AWD61" s="458"/>
      <c r="AWE61" s="447"/>
      <c r="AWF61" s="447"/>
      <c r="AWG61" s="447"/>
      <c r="AWH61" s="450">
        <f t="shared" si="3811"/>
        <v>0</v>
      </c>
      <c r="AWI61" s="447"/>
      <c r="AWJ61" s="447"/>
      <c r="AWK61" s="447"/>
      <c r="AWL61" s="447"/>
      <c r="AWM61" s="447"/>
      <c r="AWN61" s="449"/>
      <c r="AWO61" s="450">
        <f t="shared" si="3812"/>
        <v>0</v>
      </c>
      <c r="AWP61" s="463"/>
      <c r="AWQ61" s="448"/>
      <c r="AWS61" s="458"/>
      <c r="AWT61" s="447"/>
      <c r="AWU61" s="447"/>
      <c r="AWV61" s="447"/>
      <c r="AWW61" s="450">
        <f t="shared" si="3813"/>
        <v>0</v>
      </c>
      <c r="AWX61" s="447"/>
      <c r="AWY61" s="447"/>
      <c r="AWZ61" s="447"/>
      <c r="AXA61" s="447"/>
      <c r="AXB61" s="447"/>
      <c r="AXC61" s="449"/>
      <c r="AXD61" s="450">
        <f t="shared" si="3814"/>
        <v>0</v>
      </c>
      <c r="AXE61" s="463"/>
      <c r="AXF61" s="448"/>
      <c r="AXH61" s="458"/>
      <c r="AXI61" s="447"/>
      <c r="AXJ61" s="447"/>
      <c r="AXK61" s="447"/>
      <c r="AXL61" s="450">
        <f t="shared" si="3815"/>
        <v>0</v>
      </c>
      <c r="AXM61" s="447"/>
      <c r="AXN61" s="447"/>
      <c r="AXO61" s="447"/>
      <c r="AXP61" s="447"/>
      <c r="AXQ61" s="447"/>
      <c r="AXR61" s="449"/>
      <c r="AXS61" s="450">
        <f t="shared" si="3816"/>
        <v>0</v>
      </c>
      <c r="AXT61" s="463"/>
      <c r="AXU61" s="448"/>
      <c r="AXW61" s="458"/>
      <c r="AXX61" s="447"/>
      <c r="AXY61" s="447"/>
      <c r="AXZ61" s="447"/>
      <c r="AYA61" s="450">
        <f t="shared" si="3817"/>
        <v>0</v>
      </c>
      <c r="AYB61" s="447"/>
      <c r="AYC61" s="447"/>
      <c r="AYD61" s="447"/>
      <c r="AYE61" s="447"/>
      <c r="AYF61" s="447"/>
      <c r="AYG61" s="449"/>
      <c r="AYH61" s="450">
        <f t="shared" si="3818"/>
        <v>0</v>
      </c>
      <c r="AYI61" s="463"/>
      <c r="AYJ61" s="448"/>
      <c r="AYL61" s="458"/>
      <c r="AYM61" s="447"/>
      <c r="AYN61" s="447"/>
      <c r="AYO61" s="447"/>
      <c r="AYP61" s="450">
        <f t="shared" si="3819"/>
        <v>0</v>
      </c>
      <c r="AYQ61" s="447"/>
      <c r="AYR61" s="447"/>
      <c r="AYS61" s="447"/>
      <c r="AYT61" s="447"/>
      <c r="AYU61" s="447"/>
      <c r="AYV61" s="449"/>
      <c r="AYW61" s="450">
        <f t="shared" si="3820"/>
        <v>0</v>
      </c>
      <c r="AYX61" s="463"/>
      <c r="AYY61" s="448"/>
      <c r="AZA61" s="458"/>
      <c r="AZB61" s="447"/>
      <c r="AZC61" s="447"/>
      <c r="AZD61" s="447"/>
      <c r="AZE61" s="450">
        <f t="shared" si="3821"/>
        <v>0</v>
      </c>
      <c r="AZF61" s="447"/>
      <c r="AZG61" s="447"/>
      <c r="AZH61" s="447"/>
      <c r="AZI61" s="447"/>
      <c r="AZJ61" s="447"/>
      <c r="AZK61" s="449"/>
      <c r="AZL61" s="450">
        <f t="shared" si="3822"/>
        <v>0</v>
      </c>
      <c r="AZM61" s="463"/>
      <c r="AZN61" s="448"/>
      <c r="AZP61" s="458"/>
      <c r="AZQ61" s="447"/>
      <c r="AZR61" s="447"/>
      <c r="AZS61" s="447"/>
      <c r="AZT61" s="450">
        <f t="shared" si="3823"/>
        <v>0</v>
      </c>
      <c r="AZU61" s="447"/>
      <c r="AZV61" s="447"/>
      <c r="AZW61" s="447"/>
      <c r="AZX61" s="447"/>
      <c r="AZY61" s="447"/>
      <c r="AZZ61" s="449"/>
      <c r="BAA61" s="450">
        <f t="shared" si="3824"/>
        <v>0</v>
      </c>
      <c r="BAB61" s="463"/>
      <c r="BAC61" s="448"/>
      <c r="BAE61" s="458"/>
      <c r="BAF61" s="447"/>
      <c r="BAG61" s="447"/>
      <c r="BAH61" s="447"/>
      <c r="BAI61" s="450">
        <f t="shared" si="3825"/>
        <v>0</v>
      </c>
      <c r="BAJ61" s="447"/>
      <c r="BAK61" s="447"/>
      <c r="BAL61" s="447"/>
      <c r="BAM61" s="447"/>
      <c r="BAN61" s="447"/>
      <c r="BAO61" s="449"/>
      <c r="BAP61" s="450">
        <f t="shared" si="3826"/>
        <v>0</v>
      </c>
      <c r="BAQ61" s="463"/>
      <c r="BAR61" s="448"/>
      <c r="BAT61" s="458"/>
      <c r="BAU61" s="447"/>
      <c r="BAV61" s="447"/>
      <c r="BAW61" s="447"/>
      <c r="BAX61" s="450">
        <f t="shared" si="3827"/>
        <v>0</v>
      </c>
      <c r="BAY61" s="447"/>
      <c r="BAZ61" s="447"/>
      <c r="BBA61" s="447"/>
      <c r="BBB61" s="447"/>
      <c r="BBC61" s="447"/>
      <c r="BBD61" s="449"/>
      <c r="BBE61" s="450">
        <f t="shared" si="3828"/>
        <v>0</v>
      </c>
      <c r="BBF61" s="463"/>
      <c r="BBG61" s="448"/>
      <c r="BBI61" s="458"/>
      <c r="BBJ61" s="447"/>
      <c r="BBK61" s="447"/>
      <c r="BBL61" s="447"/>
      <c r="BBM61" s="450">
        <f t="shared" si="3829"/>
        <v>0</v>
      </c>
      <c r="BBN61" s="447"/>
      <c r="BBO61" s="447"/>
      <c r="BBP61" s="447"/>
      <c r="BBQ61" s="447"/>
      <c r="BBR61" s="447"/>
      <c r="BBS61" s="449"/>
      <c r="BBT61" s="450">
        <f t="shared" si="3830"/>
        <v>0</v>
      </c>
      <c r="BBU61" s="463"/>
      <c r="BBV61" s="448"/>
      <c r="BBX61" s="458"/>
      <c r="BBY61" s="447"/>
      <c r="BBZ61" s="447"/>
      <c r="BCA61" s="447"/>
      <c r="BCB61" s="450">
        <f t="shared" si="3831"/>
        <v>0</v>
      </c>
      <c r="BCC61" s="447"/>
      <c r="BCD61" s="447"/>
      <c r="BCE61" s="447"/>
      <c r="BCF61" s="447"/>
      <c r="BCG61" s="447"/>
      <c r="BCH61" s="449"/>
      <c r="BCI61" s="450">
        <f t="shared" si="3832"/>
        <v>0</v>
      </c>
      <c r="BCJ61" s="463"/>
      <c r="BCK61" s="448"/>
      <c r="BCM61" s="458"/>
      <c r="BCN61" s="447"/>
      <c r="BCO61" s="447"/>
      <c r="BCP61" s="447"/>
      <c r="BCQ61" s="450">
        <f t="shared" si="3833"/>
        <v>0</v>
      </c>
      <c r="BCR61" s="447"/>
      <c r="BCS61" s="447"/>
      <c r="BCT61" s="447"/>
      <c r="BCU61" s="447"/>
      <c r="BCV61" s="447"/>
      <c r="BCW61" s="449"/>
      <c r="BCX61" s="450">
        <f t="shared" si="3834"/>
        <v>0</v>
      </c>
      <c r="BCY61" s="463"/>
      <c r="BCZ61" s="448"/>
      <c r="BDB61" s="458"/>
      <c r="BDC61" s="447"/>
      <c r="BDD61" s="447"/>
      <c r="BDE61" s="447"/>
      <c r="BDF61" s="450">
        <f t="shared" si="3835"/>
        <v>0</v>
      </c>
      <c r="BDG61" s="447"/>
      <c r="BDH61" s="447"/>
      <c r="BDI61" s="447"/>
      <c r="BDJ61" s="447"/>
      <c r="BDK61" s="447"/>
      <c r="BDL61" s="449"/>
      <c r="BDM61" s="450">
        <f t="shared" si="3836"/>
        <v>0</v>
      </c>
      <c r="BDN61" s="463"/>
      <c r="BDO61" s="448"/>
      <c r="BDQ61" s="458"/>
      <c r="BDR61" s="447"/>
      <c r="BDS61" s="447"/>
      <c r="BDT61" s="447"/>
      <c r="BDU61" s="450">
        <f t="shared" si="3837"/>
        <v>0</v>
      </c>
      <c r="BDV61" s="447"/>
      <c r="BDW61" s="447"/>
      <c r="BDX61" s="447"/>
      <c r="BDY61" s="447"/>
      <c r="BDZ61" s="447"/>
      <c r="BEA61" s="449"/>
      <c r="BEB61" s="450">
        <f t="shared" si="3838"/>
        <v>0</v>
      </c>
      <c r="BEC61" s="463"/>
      <c r="BED61" s="448"/>
      <c r="BEF61" s="458"/>
      <c r="BEG61" s="447"/>
      <c r="BEH61" s="447"/>
      <c r="BEI61" s="447"/>
      <c r="BEJ61" s="450">
        <f t="shared" si="3839"/>
        <v>0</v>
      </c>
      <c r="BEK61" s="447"/>
      <c r="BEL61" s="447"/>
      <c r="BEM61" s="447"/>
      <c r="BEN61" s="447"/>
      <c r="BEO61" s="447"/>
      <c r="BEP61" s="449"/>
      <c r="BEQ61" s="450">
        <f t="shared" si="3840"/>
        <v>0</v>
      </c>
      <c r="BER61" s="463"/>
      <c r="BES61" s="448"/>
      <c r="BEU61" s="458"/>
      <c r="BEV61" s="447"/>
      <c r="BEW61" s="447"/>
      <c r="BEX61" s="447"/>
      <c r="BEY61" s="450">
        <f t="shared" si="3841"/>
        <v>0</v>
      </c>
      <c r="BEZ61" s="447"/>
      <c r="BFA61" s="447"/>
      <c r="BFB61" s="447"/>
      <c r="BFC61" s="447"/>
      <c r="BFD61" s="447"/>
      <c r="BFE61" s="449"/>
      <c r="BFF61" s="450">
        <f t="shared" si="3842"/>
        <v>0</v>
      </c>
      <c r="BFG61" s="463"/>
      <c r="BFH61" s="448"/>
      <c r="BFJ61" s="458"/>
      <c r="BFK61" s="447"/>
      <c r="BFL61" s="447"/>
      <c r="BFM61" s="447"/>
      <c r="BFN61" s="450">
        <f t="shared" si="3843"/>
        <v>0</v>
      </c>
      <c r="BFO61" s="447"/>
      <c r="BFP61" s="447"/>
      <c r="BFQ61" s="447"/>
      <c r="BFR61" s="447"/>
      <c r="BFS61" s="447"/>
      <c r="BFT61" s="449"/>
      <c r="BFU61" s="450">
        <f t="shared" si="3844"/>
        <v>0</v>
      </c>
      <c r="BFV61" s="463"/>
      <c r="BFW61" s="448"/>
      <c r="BFY61" s="458"/>
      <c r="BFZ61" s="447"/>
      <c r="BGA61" s="447"/>
      <c r="BGB61" s="447"/>
      <c r="BGC61" s="450">
        <f t="shared" si="3845"/>
        <v>0</v>
      </c>
      <c r="BGD61" s="447"/>
      <c r="BGE61" s="447"/>
      <c r="BGF61" s="447"/>
      <c r="BGG61" s="447"/>
      <c r="BGH61" s="447"/>
      <c r="BGI61" s="449"/>
      <c r="BGJ61" s="450">
        <f t="shared" si="3846"/>
        <v>0</v>
      </c>
      <c r="BGK61" s="463"/>
      <c r="BGL61" s="448"/>
      <c r="BGN61" s="458"/>
      <c r="BGO61" s="447"/>
      <c r="BGP61" s="447"/>
      <c r="BGQ61" s="447"/>
      <c r="BGR61" s="450">
        <f t="shared" si="3847"/>
        <v>0</v>
      </c>
      <c r="BGS61" s="447"/>
      <c r="BGT61" s="447"/>
      <c r="BGU61" s="447"/>
      <c r="BGV61" s="447"/>
      <c r="BGW61" s="447"/>
      <c r="BGX61" s="449"/>
      <c r="BGY61" s="450">
        <f t="shared" si="3848"/>
        <v>0</v>
      </c>
      <c r="BGZ61" s="463"/>
      <c r="BHA61" s="448"/>
      <c r="BHC61" s="458"/>
      <c r="BHD61" s="447"/>
      <c r="BHE61" s="447"/>
      <c r="BHF61" s="447"/>
      <c r="BHG61" s="450">
        <f t="shared" si="3849"/>
        <v>0</v>
      </c>
      <c r="BHH61" s="447"/>
      <c r="BHI61" s="447"/>
      <c r="BHJ61" s="447"/>
      <c r="BHK61" s="447"/>
      <c r="BHL61" s="447"/>
      <c r="BHM61" s="449"/>
      <c r="BHN61" s="450">
        <f t="shared" si="3850"/>
        <v>0</v>
      </c>
      <c r="BHO61" s="463"/>
      <c r="BHP61" s="448"/>
      <c r="BHR61" s="458"/>
      <c r="BHS61" s="447"/>
      <c r="BHT61" s="447"/>
      <c r="BHU61" s="447"/>
      <c r="BHV61" s="450">
        <f t="shared" si="3851"/>
        <v>0</v>
      </c>
      <c r="BHW61" s="447"/>
      <c r="BHX61" s="447"/>
      <c r="BHY61" s="447"/>
      <c r="BHZ61" s="447"/>
      <c r="BIA61" s="447"/>
      <c r="BIB61" s="449"/>
      <c r="BIC61" s="450">
        <f t="shared" si="3852"/>
        <v>0</v>
      </c>
      <c r="BID61" s="463"/>
      <c r="BIE61" s="448"/>
      <c r="BIG61" s="458"/>
      <c r="BIH61" s="447"/>
      <c r="BII61" s="447"/>
      <c r="BIJ61" s="447"/>
      <c r="BIK61" s="450">
        <f t="shared" si="3853"/>
        <v>0</v>
      </c>
      <c r="BIL61" s="447"/>
      <c r="BIM61" s="447"/>
      <c r="BIN61" s="447"/>
      <c r="BIO61" s="447"/>
      <c r="BIP61" s="447"/>
      <c r="BIQ61" s="449"/>
      <c r="BIR61" s="450">
        <f t="shared" si="3854"/>
        <v>0</v>
      </c>
      <c r="BIS61" s="463"/>
      <c r="BIT61" s="448"/>
      <c r="BIV61" s="458"/>
      <c r="BIW61" s="447"/>
      <c r="BIX61" s="447"/>
      <c r="BIY61" s="447"/>
      <c r="BIZ61" s="450">
        <f t="shared" si="3855"/>
        <v>0</v>
      </c>
      <c r="BJA61" s="447"/>
      <c r="BJB61" s="447"/>
      <c r="BJC61" s="447"/>
      <c r="BJD61" s="447"/>
      <c r="BJE61" s="447"/>
      <c r="BJF61" s="449"/>
      <c r="BJG61" s="450">
        <f t="shared" si="3856"/>
        <v>0</v>
      </c>
      <c r="BJH61" s="463"/>
      <c r="BJI61" s="448"/>
      <c r="BJK61" s="458"/>
      <c r="BJL61" s="447"/>
      <c r="BJM61" s="447"/>
      <c r="BJN61" s="447"/>
      <c r="BJO61" s="450">
        <f t="shared" si="3857"/>
        <v>0</v>
      </c>
      <c r="BJP61" s="447"/>
      <c r="BJQ61" s="447"/>
      <c r="BJR61" s="447"/>
      <c r="BJS61" s="447"/>
      <c r="BJT61" s="447"/>
      <c r="BJU61" s="449"/>
      <c r="BJV61" s="450">
        <f t="shared" si="3858"/>
        <v>0</v>
      </c>
      <c r="BJW61" s="463"/>
      <c r="BJX61" s="448"/>
      <c r="BJZ61" s="458"/>
      <c r="BKA61" s="447"/>
      <c r="BKB61" s="447"/>
      <c r="BKC61" s="447"/>
      <c r="BKD61" s="450">
        <f t="shared" si="3859"/>
        <v>0</v>
      </c>
      <c r="BKE61" s="447"/>
      <c r="BKF61" s="447"/>
      <c r="BKG61" s="447"/>
      <c r="BKH61" s="447"/>
      <c r="BKI61" s="447"/>
      <c r="BKJ61" s="449"/>
      <c r="BKK61" s="450">
        <f t="shared" si="3860"/>
        <v>0</v>
      </c>
      <c r="BKL61" s="463"/>
      <c r="BKM61" s="448"/>
      <c r="BKO61" s="458"/>
      <c r="BKP61" s="447"/>
      <c r="BKQ61" s="447"/>
      <c r="BKR61" s="447"/>
      <c r="BKS61" s="450">
        <f t="shared" si="3861"/>
        <v>0</v>
      </c>
      <c r="BKT61" s="447"/>
      <c r="BKU61" s="447"/>
      <c r="BKV61" s="447"/>
      <c r="BKW61" s="447"/>
      <c r="BKX61" s="447"/>
      <c r="BKY61" s="449"/>
      <c r="BKZ61" s="450">
        <f t="shared" si="3862"/>
        <v>0</v>
      </c>
      <c r="BLA61" s="463"/>
      <c r="BLB61" s="448"/>
      <c r="BLD61" s="458"/>
      <c r="BLE61" s="447"/>
      <c r="BLF61" s="447"/>
      <c r="BLG61" s="447"/>
      <c r="BLH61" s="450">
        <f t="shared" si="3863"/>
        <v>0</v>
      </c>
      <c r="BLI61" s="447"/>
      <c r="BLJ61" s="447"/>
      <c r="BLK61" s="447"/>
      <c r="BLL61" s="447"/>
      <c r="BLM61" s="447"/>
      <c r="BLN61" s="449"/>
      <c r="BLO61" s="450">
        <f t="shared" si="3864"/>
        <v>0</v>
      </c>
      <c r="BLP61" s="463"/>
      <c r="BLQ61" s="448"/>
      <c r="BLS61" s="458"/>
      <c r="BLT61" s="447"/>
      <c r="BLU61" s="447"/>
      <c r="BLV61" s="447"/>
      <c r="BLW61" s="450">
        <f t="shared" si="3865"/>
        <v>0</v>
      </c>
      <c r="BLX61" s="447"/>
      <c r="BLY61" s="447"/>
      <c r="BLZ61" s="447"/>
      <c r="BMA61" s="447"/>
      <c r="BMB61" s="447"/>
      <c r="BMC61" s="449"/>
      <c r="BMD61" s="450">
        <f t="shared" si="3866"/>
        <v>0</v>
      </c>
      <c r="BME61" s="463"/>
      <c r="BMF61" s="448"/>
      <c r="BMH61" s="458"/>
      <c r="BMI61" s="447"/>
      <c r="BMJ61" s="447"/>
      <c r="BMK61" s="447"/>
      <c r="BML61" s="450">
        <f t="shared" si="3867"/>
        <v>0</v>
      </c>
      <c r="BMM61" s="447"/>
      <c r="BMN61" s="447"/>
      <c r="BMO61" s="447"/>
      <c r="BMP61" s="447"/>
      <c r="BMQ61" s="447"/>
      <c r="BMR61" s="449"/>
      <c r="BMS61" s="450">
        <f t="shared" si="3868"/>
        <v>0</v>
      </c>
      <c r="BMT61" s="463"/>
      <c r="BMU61" s="448"/>
      <c r="BMW61" s="458"/>
      <c r="BMX61" s="447"/>
      <c r="BMY61" s="447"/>
      <c r="BMZ61" s="447"/>
      <c r="BNA61" s="450">
        <f t="shared" si="3869"/>
        <v>0</v>
      </c>
      <c r="BNB61" s="447"/>
      <c r="BNC61" s="447"/>
      <c r="BND61" s="447"/>
      <c r="BNE61" s="447"/>
      <c r="BNF61" s="447"/>
      <c r="BNG61" s="449"/>
      <c r="BNH61" s="450">
        <f t="shared" si="3870"/>
        <v>0</v>
      </c>
      <c r="BNI61" s="463"/>
      <c r="BNJ61" s="448"/>
      <c r="BNL61" s="458"/>
      <c r="BNM61" s="447"/>
      <c r="BNN61" s="447"/>
      <c r="BNO61" s="447"/>
      <c r="BNP61" s="450">
        <f t="shared" si="3871"/>
        <v>0</v>
      </c>
      <c r="BNQ61" s="447"/>
      <c r="BNR61" s="447"/>
      <c r="BNS61" s="447"/>
      <c r="BNT61" s="447"/>
      <c r="BNU61" s="447"/>
      <c r="BNV61" s="449"/>
      <c r="BNW61" s="450">
        <f t="shared" si="3872"/>
        <v>0</v>
      </c>
      <c r="BNX61" s="463"/>
      <c r="BNY61" s="448"/>
      <c r="BOA61" s="458"/>
      <c r="BOB61" s="447"/>
      <c r="BOC61" s="447"/>
      <c r="BOD61" s="447"/>
      <c r="BOE61" s="450">
        <f t="shared" si="3873"/>
        <v>0</v>
      </c>
      <c r="BOF61" s="447"/>
      <c r="BOG61" s="447"/>
      <c r="BOH61" s="447"/>
      <c r="BOI61" s="447"/>
      <c r="BOJ61" s="447"/>
      <c r="BOK61" s="449"/>
      <c r="BOL61" s="450">
        <f t="shared" si="3874"/>
        <v>0</v>
      </c>
      <c r="BOM61" s="463"/>
      <c r="BON61" s="448"/>
      <c r="BOP61" s="458"/>
      <c r="BOQ61" s="447"/>
      <c r="BOR61" s="447"/>
      <c r="BOS61" s="447"/>
      <c r="BOT61" s="450">
        <f t="shared" si="3875"/>
        <v>0</v>
      </c>
      <c r="BOU61" s="447"/>
      <c r="BOV61" s="447"/>
      <c r="BOW61" s="447"/>
      <c r="BOX61" s="447"/>
      <c r="BOY61" s="447"/>
      <c r="BOZ61" s="449"/>
      <c r="BPA61" s="450">
        <f t="shared" si="3876"/>
        <v>0</v>
      </c>
      <c r="BPB61" s="463"/>
      <c r="BPC61" s="448"/>
      <c r="BPE61" s="458"/>
      <c r="BPF61" s="447"/>
      <c r="BPG61" s="447"/>
      <c r="BPH61" s="447"/>
      <c r="BPI61" s="450">
        <f t="shared" si="3877"/>
        <v>0</v>
      </c>
      <c r="BPJ61" s="447"/>
      <c r="BPK61" s="447"/>
      <c r="BPL61" s="447"/>
      <c r="BPM61" s="447"/>
      <c r="BPN61" s="447"/>
      <c r="BPO61" s="449"/>
      <c r="BPP61" s="450">
        <f t="shared" si="3878"/>
        <v>0</v>
      </c>
      <c r="BPQ61" s="463"/>
      <c r="BPR61" s="448"/>
      <c r="BPT61" s="458"/>
      <c r="BPU61" s="447"/>
      <c r="BPV61" s="447"/>
      <c r="BPW61" s="447"/>
      <c r="BPX61" s="450">
        <f t="shared" si="3879"/>
        <v>0</v>
      </c>
      <c r="BPY61" s="447"/>
      <c r="BPZ61" s="447"/>
      <c r="BQA61" s="447"/>
      <c r="BQB61" s="447"/>
      <c r="BQC61" s="447"/>
      <c r="BQD61" s="449"/>
      <c r="BQE61" s="450">
        <f t="shared" si="3880"/>
        <v>0</v>
      </c>
      <c r="BQF61" s="463"/>
      <c r="BQG61" s="448"/>
      <c r="BQI61" s="458"/>
      <c r="BQJ61" s="447"/>
      <c r="BQK61" s="447"/>
      <c r="BQL61" s="447"/>
      <c r="BQM61" s="450">
        <f t="shared" si="3881"/>
        <v>0</v>
      </c>
      <c r="BQN61" s="447"/>
      <c r="BQO61" s="447"/>
      <c r="BQP61" s="447"/>
      <c r="BQQ61" s="447"/>
      <c r="BQR61" s="447"/>
      <c r="BQS61" s="449"/>
      <c r="BQT61" s="450">
        <f t="shared" si="3882"/>
        <v>0</v>
      </c>
      <c r="BQU61" s="463"/>
      <c r="BQV61" s="448"/>
      <c r="BQX61" s="458"/>
      <c r="BQY61" s="447"/>
      <c r="BQZ61" s="447"/>
      <c r="BRA61" s="447"/>
      <c r="BRB61" s="450">
        <f t="shared" si="3883"/>
        <v>0</v>
      </c>
      <c r="BRC61" s="447"/>
      <c r="BRD61" s="447"/>
      <c r="BRE61" s="447"/>
      <c r="BRF61" s="447"/>
      <c r="BRG61" s="447"/>
      <c r="BRH61" s="449"/>
      <c r="BRI61" s="450">
        <f t="shared" si="3884"/>
        <v>0</v>
      </c>
      <c r="BRJ61" s="463"/>
      <c r="BRK61" s="448"/>
      <c r="BRM61" s="458"/>
      <c r="BRN61" s="447"/>
      <c r="BRO61" s="447"/>
      <c r="BRP61" s="447"/>
      <c r="BRQ61" s="450">
        <f t="shared" si="3885"/>
        <v>0</v>
      </c>
      <c r="BRR61" s="447"/>
      <c r="BRS61" s="447"/>
      <c r="BRT61" s="447"/>
      <c r="BRU61" s="447"/>
      <c r="BRV61" s="447"/>
      <c r="BRW61" s="449"/>
      <c r="BRX61" s="450">
        <f t="shared" si="3886"/>
        <v>0</v>
      </c>
      <c r="BRY61" s="463"/>
      <c r="BRZ61" s="448"/>
      <c r="BSB61" s="458"/>
      <c r="BSC61" s="447"/>
      <c r="BSD61" s="447"/>
      <c r="BSE61" s="447"/>
      <c r="BSF61" s="450">
        <f t="shared" si="3887"/>
        <v>0</v>
      </c>
      <c r="BSG61" s="447"/>
      <c r="BSH61" s="447"/>
      <c r="BSI61" s="447"/>
      <c r="BSJ61" s="447"/>
      <c r="BSK61" s="447"/>
      <c r="BSL61" s="449"/>
      <c r="BSM61" s="450">
        <f t="shared" si="3888"/>
        <v>0</v>
      </c>
      <c r="BSN61" s="463"/>
      <c r="BSO61" s="448"/>
      <c r="BSQ61" s="458"/>
      <c r="BSR61" s="447"/>
      <c r="BSS61" s="447"/>
      <c r="BST61" s="447"/>
      <c r="BSU61" s="450">
        <f t="shared" si="3889"/>
        <v>0</v>
      </c>
      <c r="BSV61" s="447"/>
      <c r="BSW61" s="447"/>
      <c r="BSX61" s="447"/>
      <c r="BSY61" s="447"/>
      <c r="BSZ61" s="447"/>
      <c r="BTA61" s="449"/>
      <c r="BTB61" s="450">
        <f t="shared" si="3890"/>
        <v>0</v>
      </c>
      <c r="BTC61" s="463"/>
      <c r="BTD61" s="448"/>
      <c r="BTF61" s="458"/>
      <c r="BTG61" s="447"/>
      <c r="BTH61" s="447"/>
      <c r="BTI61" s="447"/>
      <c r="BTJ61" s="450">
        <f t="shared" si="3891"/>
        <v>0</v>
      </c>
      <c r="BTK61" s="447"/>
      <c r="BTL61" s="447"/>
      <c r="BTM61" s="447"/>
      <c r="BTN61" s="447"/>
      <c r="BTO61" s="447"/>
      <c r="BTP61" s="449"/>
      <c r="BTQ61" s="450">
        <f t="shared" si="3892"/>
        <v>0</v>
      </c>
      <c r="BTR61" s="463"/>
      <c r="BTS61" s="448"/>
      <c r="BTU61" s="458"/>
      <c r="BTV61" s="447"/>
      <c r="BTW61" s="447"/>
      <c r="BTX61" s="447"/>
      <c r="BTY61" s="450">
        <f t="shared" si="3893"/>
        <v>0</v>
      </c>
      <c r="BTZ61" s="447"/>
      <c r="BUA61" s="447"/>
      <c r="BUB61" s="447"/>
      <c r="BUC61" s="447"/>
      <c r="BUD61" s="447"/>
      <c r="BUE61" s="449"/>
      <c r="BUF61" s="450">
        <f t="shared" si="3894"/>
        <v>0</v>
      </c>
      <c r="BUG61" s="463"/>
      <c r="BUH61" s="448"/>
      <c r="BUJ61" s="458"/>
      <c r="BUK61" s="447"/>
      <c r="BUL61" s="447"/>
      <c r="BUM61" s="447"/>
      <c r="BUN61" s="450">
        <f t="shared" si="3895"/>
        <v>0</v>
      </c>
      <c r="BUO61" s="447"/>
      <c r="BUP61" s="447"/>
      <c r="BUQ61" s="447"/>
      <c r="BUR61" s="447"/>
      <c r="BUS61" s="447"/>
      <c r="BUT61" s="449"/>
      <c r="BUU61" s="450">
        <f t="shared" si="3896"/>
        <v>0</v>
      </c>
      <c r="BUV61" s="463"/>
      <c r="BUW61" s="448"/>
      <c r="BUY61" s="458"/>
      <c r="BUZ61" s="447"/>
      <c r="BVA61" s="447"/>
      <c r="BVB61" s="447"/>
      <c r="BVC61" s="450">
        <f t="shared" si="3897"/>
        <v>0</v>
      </c>
      <c r="BVD61" s="447"/>
      <c r="BVE61" s="447"/>
      <c r="BVF61" s="447"/>
      <c r="BVG61" s="447"/>
      <c r="BVH61" s="447"/>
      <c r="BVI61" s="449"/>
      <c r="BVJ61" s="450">
        <f t="shared" si="3898"/>
        <v>0</v>
      </c>
      <c r="BVK61" s="463"/>
      <c r="BVL61" s="448"/>
      <c r="BVN61" s="458"/>
      <c r="BVO61" s="447"/>
      <c r="BVP61" s="447"/>
      <c r="BVQ61" s="447"/>
      <c r="BVR61" s="450">
        <f t="shared" si="3899"/>
        <v>0</v>
      </c>
      <c r="BVS61" s="447"/>
      <c r="BVT61" s="447"/>
      <c r="BVU61" s="447"/>
      <c r="BVV61" s="447"/>
      <c r="BVW61" s="447"/>
      <c r="BVX61" s="449"/>
      <c r="BVY61" s="450">
        <f t="shared" si="3900"/>
        <v>0</v>
      </c>
      <c r="BVZ61" s="463"/>
      <c r="BWA61" s="448"/>
    </row>
    <row r="62" spans="2:1951" ht="15" customHeight="1" x14ac:dyDescent="0.2">
      <c r="B62" s="444" t="s">
        <v>313</v>
      </c>
      <c r="C62" s="445"/>
      <c r="D62" s="446"/>
      <c r="E62" s="446"/>
      <c r="F62" s="446"/>
      <c r="G62" s="446"/>
      <c r="H62" s="447"/>
      <c r="I62" s="447"/>
      <c r="J62" s="474"/>
      <c r="K62" s="464"/>
      <c r="L62" s="464"/>
      <c r="M62" s="464"/>
      <c r="N62" s="464"/>
      <c r="O62" s="464"/>
      <c r="P62" s="475"/>
      <c r="R62" s="459"/>
      <c r="S62" s="446"/>
      <c r="T62" s="446"/>
      <c r="U62" s="446"/>
      <c r="V62" s="446"/>
      <c r="W62" s="447"/>
      <c r="X62" s="447"/>
      <c r="Y62" s="474"/>
      <c r="Z62" s="464"/>
      <c r="AA62" s="464"/>
      <c r="AB62" s="464"/>
      <c r="AC62" s="464"/>
      <c r="AD62" s="464"/>
      <c r="AE62" s="475"/>
      <c r="AG62" s="459"/>
      <c r="AH62" s="446"/>
      <c r="AI62" s="446"/>
      <c r="AJ62" s="446"/>
      <c r="AK62" s="446"/>
      <c r="AL62" s="447"/>
      <c r="AM62" s="447"/>
      <c r="AN62" s="474"/>
      <c r="AO62" s="464"/>
      <c r="AP62" s="464"/>
      <c r="AQ62" s="464"/>
      <c r="AR62" s="464"/>
      <c r="AS62" s="464"/>
      <c r="AT62" s="475"/>
      <c r="AV62" s="459"/>
      <c r="AW62" s="446"/>
      <c r="AX62" s="446"/>
      <c r="AY62" s="446"/>
      <c r="AZ62" s="446"/>
      <c r="BA62" s="447"/>
      <c r="BB62" s="447"/>
      <c r="BC62" s="474"/>
      <c r="BD62" s="464"/>
      <c r="BE62" s="464"/>
      <c r="BF62" s="464"/>
      <c r="BG62" s="464"/>
      <c r="BH62" s="464"/>
      <c r="BI62" s="475"/>
      <c r="BK62" s="459"/>
      <c r="BL62" s="446"/>
      <c r="BM62" s="446"/>
      <c r="BN62" s="446"/>
      <c r="BO62" s="446"/>
      <c r="BP62" s="447"/>
      <c r="BQ62" s="447"/>
      <c r="BR62" s="474"/>
      <c r="BS62" s="464"/>
      <c r="BT62" s="464"/>
      <c r="BU62" s="464"/>
      <c r="BV62" s="464"/>
      <c r="BW62" s="464"/>
      <c r="BX62" s="475"/>
      <c r="BZ62" s="459"/>
      <c r="CA62" s="446"/>
      <c r="CB62" s="446"/>
      <c r="CC62" s="446"/>
      <c r="CD62" s="446"/>
      <c r="CE62" s="447"/>
      <c r="CF62" s="447"/>
      <c r="CG62" s="474"/>
      <c r="CH62" s="464"/>
      <c r="CI62" s="464"/>
      <c r="CJ62" s="464"/>
      <c r="CK62" s="464"/>
      <c r="CL62" s="464"/>
      <c r="CM62" s="475"/>
      <c r="CO62" s="459"/>
      <c r="CP62" s="446"/>
      <c r="CQ62" s="446"/>
      <c r="CR62" s="446"/>
      <c r="CS62" s="446"/>
      <c r="CT62" s="447"/>
      <c r="CU62" s="447"/>
      <c r="CV62" s="474"/>
      <c r="CW62" s="464"/>
      <c r="CX62" s="464"/>
      <c r="CY62" s="464"/>
      <c r="CZ62" s="464"/>
      <c r="DA62" s="464"/>
      <c r="DB62" s="475"/>
      <c r="DD62" s="459"/>
      <c r="DE62" s="446"/>
      <c r="DF62" s="446"/>
      <c r="DG62" s="446"/>
      <c r="DH62" s="446"/>
      <c r="DI62" s="447"/>
      <c r="DJ62" s="447"/>
      <c r="DK62" s="474"/>
      <c r="DL62" s="464"/>
      <c r="DM62" s="464"/>
      <c r="DN62" s="464"/>
      <c r="DO62" s="464"/>
      <c r="DP62" s="464"/>
      <c r="DQ62" s="475"/>
      <c r="DS62" s="459"/>
      <c r="DT62" s="446"/>
      <c r="DU62" s="446"/>
      <c r="DV62" s="446"/>
      <c r="DW62" s="446"/>
      <c r="DX62" s="447"/>
      <c r="DY62" s="447"/>
      <c r="DZ62" s="474"/>
      <c r="EA62" s="464"/>
      <c r="EB62" s="464"/>
      <c r="EC62" s="464"/>
      <c r="ED62" s="464"/>
      <c r="EE62" s="464"/>
      <c r="EF62" s="475"/>
      <c r="EH62" s="459"/>
      <c r="EI62" s="446"/>
      <c r="EJ62" s="446"/>
      <c r="EK62" s="446"/>
      <c r="EL62" s="446"/>
      <c r="EM62" s="447"/>
      <c r="EN62" s="447"/>
      <c r="EO62" s="474"/>
      <c r="EP62" s="464"/>
      <c r="EQ62" s="464"/>
      <c r="ER62" s="464"/>
      <c r="ES62" s="464"/>
      <c r="ET62" s="464"/>
      <c r="EU62" s="475"/>
      <c r="EW62" s="459"/>
      <c r="EX62" s="446"/>
      <c r="EY62" s="446"/>
      <c r="EZ62" s="446"/>
      <c r="FA62" s="446"/>
      <c r="FB62" s="447"/>
      <c r="FC62" s="447"/>
      <c r="FD62" s="474"/>
      <c r="FE62" s="464"/>
      <c r="FF62" s="464"/>
      <c r="FG62" s="464"/>
      <c r="FH62" s="464"/>
      <c r="FI62" s="464"/>
      <c r="FJ62" s="475"/>
      <c r="FL62" s="459"/>
      <c r="FM62" s="446"/>
      <c r="FN62" s="446"/>
      <c r="FO62" s="446"/>
      <c r="FP62" s="446"/>
      <c r="FQ62" s="447"/>
      <c r="FR62" s="447"/>
      <c r="FS62" s="474"/>
      <c r="FT62" s="464"/>
      <c r="FU62" s="464"/>
      <c r="FV62" s="464"/>
      <c r="FW62" s="464"/>
      <c r="FX62" s="464"/>
      <c r="FY62" s="475"/>
      <c r="GA62" s="459"/>
      <c r="GB62" s="446"/>
      <c r="GC62" s="446"/>
      <c r="GD62" s="446"/>
      <c r="GE62" s="446"/>
      <c r="GF62" s="447"/>
      <c r="GG62" s="447"/>
      <c r="GH62" s="474"/>
      <c r="GI62" s="464"/>
      <c r="GJ62" s="464"/>
      <c r="GK62" s="464"/>
      <c r="GL62" s="464"/>
      <c r="GM62" s="464"/>
      <c r="GN62" s="475"/>
      <c r="GP62" s="459"/>
      <c r="GQ62" s="446"/>
      <c r="GR62" s="446"/>
      <c r="GS62" s="446"/>
      <c r="GT62" s="446"/>
      <c r="GU62" s="447"/>
      <c r="GV62" s="447"/>
      <c r="GW62" s="474"/>
      <c r="GX62" s="464"/>
      <c r="GY62" s="464"/>
      <c r="GZ62" s="464"/>
      <c r="HA62" s="464"/>
      <c r="HB62" s="464"/>
      <c r="HC62" s="475"/>
      <c r="HE62" s="459"/>
      <c r="HF62" s="446"/>
      <c r="HG62" s="446"/>
      <c r="HH62" s="446"/>
      <c r="HI62" s="446"/>
      <c r="HJ62" s="447"/>
      <c r="HK62" s="447"/>
      <c r="HL62" s="474"/>
      <c r="HM62" s="464"/>
      <c r="HN62" s="464"/>
      <c r="HO62" s="464"/>
      <c r="HP62" s="464"/>
      <c r="HQ62" s="464"/>
      <c r="HR62" s="475"/>
      <c r="HT62" s="459"/>
      <c r="HU62" s="446"/>
      <c r="HV62" s="446"/>
      <c r="HW62" s="446"/>
      <c r="HX62" s="446"/>
      <c r="HY62" s="447"/>
      <c r="HZ62" s="447"/>
      <c r="IA62" s="474"/>
      <c r="IB62" s="464"/>
      <c r="IC62" s="464"/>
      <c r="ID62" s="464"/>
      <c r="IE62" s="464"/>
      <c r="IF62" s="464"/>
      <c r="IG62" s="475"/>
      <c r="II62" s="459"/>
      <c r="IJ62" s="446"/>
      <c r="IK62" s="446"/>
      <c r="IL62" s="446"/>
      <c r="IM62" s="446"/>
      <c r="IN62" s="447"/>
      <c r="IO62" s="447"/>
      <c r="IP62" s="474"/>
      <c r="IQ62" s="464"/>
      <c r="IR62" s="464"/>
      <c r="IS62" s="464"/>
      <c r="IT62" s="464"/>
      <c r="IU62" s="464"/>
      <c r="IV62" s="475"/>
      <c r="IX62" s="459"/>
      <c r="IY62" s="446"/>
      <c r="IZ62" s="446"/>
      <c r="JA62" s="446"/>
      <c r="JB62" s="446"/>
      <c r="JC62" s="447"/>
      <c r="JD62" s="447"/>
      <c r="JE62" s="474"/>
      <c r="JF62" s="464"/>
      <c r="JG62" s="464"/>
      <c r="JH62" s="464"/>
      <c r="JI62" s="464"/>
      <c r="JJ62" s="464"/>
      <c r="JK62" s="475"/>
      <c r="JM62" s="459"/>
      <c r="JN62" s="446"/>
      <c r="JO62" s="446"/>
      <c r="JP62" s="446"/>
      <c r="JQ62" s="446"/>
      <c r="JR62" s="447"/>
      <c r="JS62" s="447"/>
      <c r="JT62" s="474"/>
      <c r="JU62" s="464"/>
      <c r="JV62" s="464"/>
      <c r="JW62" s="464"/>
      <c r="JX62" s="464"/>
      <c r="JY62" s="464"/>
      <c r="JZ62" s="475"/>
      <c r="KB62" s="459"/>
      <c r="KC62" s="446"/>
      <c r="KD62" s="446"/>
      <c r="KE62" s="446"/>
      <c r="KF62" s="446"/>
      <c r="KG62" s="447"/>
      <c r="KH62" s="447"/>
      <c r="KI62" s="474"/>
      <c r="KJ62" s="464"/>
      <c r="KK62" s="464"/>
      <c r="KL62" s="464"/>
      <c r="KM62" s="464"/>
      <c r="KN62" s="464"/>
      <c r="KO62" s="475"/>
      <c r="KQ62" s="459"/>
      <c r="KR62" s="446"/>
      <c r="KS62" s="446"/>
      <c r="KT62" s="446"/>
      <c r="KU62" s="446"/>
      <c r="KV62" s="447"/>
      <c r="KW62" s="447"/>
      <c r="KX62" s="474"/>
      <c r="KY62" s="464"/>
      <c r="KZ62" s="464"/>
      <c r="LA62" s="464"/>
      <c r="LB62" s="464"/>
      <c r="LC62" s="464"/>
      <c r="LD62" s="475"/>
      <c r="LF62" s="459"/>
      <c r="LG62" s="446"/>
      <c r="LH62" s="446"/>
      <c r="LI62" s="446"/>
      <c r="LJ62" s="446"/>
      <c r="LK62" s="447"/>
      <c r="LL62" s="447"/>
      <c r="LM62" s="474"/>
      <c r="LN62" s="464"/>
      <c r="LO62" s="464"/>
      <c r="LP62" s="464"/>
      <c r="LQ62" s="464"/>
      <c r="LR62" s="464"/>
      <c r="LS62" s="475"/>
      <c r="LU62" s="459"/>
      <c r="LV62" s="446"/>
      <c r="LW62" s="446"/>
      <c r="LX62" s="446"/>
      <c r="LY62" s="446"/>
      <c r="LZ62" s="447"/>
      <c r="MA62" s="447"/>
      <c r="MB62" s="474"/>
      <c r="MC62" s="464"/>
      <c r="MD62" s="464"/>
      <c r="ME62" s="464"/>
      <c r="MF62" s="464"/>
      <c r="MG62" s="464"/>
      <c r="MH62" s="475"/>
      <c r="MJ62" s="459"/>
      <c r="MK62" s="446"/>
      <c r="ML62" s="446"/>
      <c r="MM62" s="446"/>
      <c r="MN62" s="446"/>
      <c r="MO62" s="447"/>
      <c r="MP62" s="447"/>
      <c r="MQ62" s="474"/>
      <c r="MR62" s="464"/>
      <c r="MS62" s="464"/>
      <c r="MT62" s="464"/>
      <c r="MU62" s="464"/>
      <c r="MV62" s="464"/>
      <c r="MW62" s="475"/>
      <c r="MY62" s="459"/>
      <c r="MZ62" s="446"/>
      <c r="NA62" s="446"/>
      <c r="NB62" s="446"/>
      <c r="NC62" s="446"/>
      <c r="ND62" s="447"/>
      <c r="NE62" s="447"/>
      <c r="NF62" s="474"/>
      <c r="NG62" s="464"/>
      <c r="NH62" s="464"/>
      <c r="NI62" s="464"/>
      <c r="NJ62" s="464"/>
      <c r="NK62" s="464"/>
      <c r="NL62" s="475"/>
      <c r="NN62" s="459"/>
      <c r="NO62" s="446"/>
      <c r="NP62" s="446"/>
      <c r="NQ62" s="446"/>
      <c r="NR62" s="446"/>
      <c r="NS62" s="447"/>
      <c r="NT62" s="447"/>
      <c r="NU62" s="474"/>
      <c r="NV62" s="464"/>
      <c r="NW62" s="464"/>
      <c r="NX62" s="464"/>
      <c r="NY62" s="464"/>
      <c r="NZ62" s="464"/>
      <c r="OA62" s="475"/>
      <c r="OC62" s="459"/>
      <c r="OD62" s="446"/>
      <c r="OE62" s="446"/>
      <c r="OF62" s="446"/>
      <c r="OG62" s="446"/>
      <c r="OH62" s="447"/>
      <c r="OI62" s="447"/>
      <c r="OJ62" s="474"/>
      <c r="OK62" s="464"/>
      <c r="OL62" s="464"/>
      <c r="OM62" s="464"/>
      <c r="ON62" s="464"/>
      <c r="OO62" s="464"/>
      <c r="OP62" s="475"/>
      <c r="OR62" s="459"/>
      <c r="OS62" s="446"/>
      <c r="OT62" s="446"/>
      <c r="OU62" s="446"/>
      <c r="OV62" s="446"/>
      <c r="OW62" s="447"/>
      <c r="OX62" s="447"/>
      <c r="OY62" s="474"/>
      <c r="OZ62" s="464"/>
      <c r="PA62" s="464"/>
      <c r="PB62" s="464"/>
      <c r="PC62" s="464"/>
      <c r="PD62" s="464"/>
      <c r="PE62" s="475"/>
      <c r="PG62" s="459"/>
      <c r="PH62" s="446"/>
      <c r="PI62" s="446"/>
      <c r="PJ62" s="446"/>
      <c r="PK62" s="446"/>
      <c r="PL62" s="447"/>
      <c r="PM62" s="447"/>
      <c r="PN62" s="474"/>
      <c r="PO62" s="464"/>
      <c r="PP62" s="464"/>
      <c r="PQ62" s="464"/>
      <c r="PR62" s="464"/>
      <c r="PS62" s="464"/>
      <c r="PT62" s="475"/>
      <c r="PV62" s="459"/>
      <c r="PW62" s="446"/>
      <c r="PX62" s="446"/>
      <c r="PY62" s="446"/>
      <c r="PZ62" s="446"/>
      <c r="QA62" s="447"/>
      <c r="QB62" s="447"/>
      <c r="QC62" s="474"/>
      <c r="QD62" s="464"/>
      <c r="QE62" s="464"/>
      <c r="QF62" s="464"/>
      <c r="QG62" s="464"/>
      <c r="QH62" s="464"/>
      <c r="QI62" s="475"/>
      <c r="QK62" s="459"/>
      <c r="QL62" s="446"/>
      <c r="QM62" s="446"/>
      <c r="QN62" s="446"/>
      <c r="QO62" s="446"/>
      <c r="QP62" s="447"/>
      <c r="QQ62" s="447"/>
      <c r="QR62" s="474"/>
      <c r="QS62" s="464"/>
      <c r="QT62" s="464"/>
      <c r="QU62" s="464"/>
      <c r="QV62" s="464"/>
      <c r="QW62" s="464"/>
      <c r="QX62" s="475"/>
      <c r="QZ62" s="459"/>
      <c r="RA62" s="446"/>
      <c r="RB62" s="446"/>
      <c r="RC62" s="446"/>
      <c r="RD62" s="446"/>
      <c r="RE62" s="447"/>
      <c r="RF62" s="447"/>
      <c r="RG62" s="474"/>
      <c r="RH62" s="464"/>
      <c r="RI62" s="464"/>
      <c r="RJ62" s="464"/>
      <c r="RK62" s="464"/>
      <c r="RL62" s="464"/>
      <c r="RM62" s="475"/>
      <c r="RO62" s="459"/>
      <c r="RP62" s="446"/>
      <c r="RQ62" s="446"/>
      <c r="RR62" s="446"/>
      <c r="RS62" s="446"/>
      <c r="RT62" s="447"/>
      <c r="RU62" s="447"/>
      <c r="RV62" s="474"/>
      <c r="RW62" s="464"/>
      <c r="RX62" s="464"/>
      <c r="RY62" s="464"/>
      <c r="RZ62" s="464"/>
      <c r="SA62" s="464"/>
      <c r="SB62" s="475"/>
      <c r="SD62" s="459"/>
      <c r="SE62" s="446"/>
      <c r="SF62" s="446"/>
      <c r="SG62" s="446"/>
      <c r="SH62" s="446"/>
      <c r="SI62" s="447"/>
      <c r="SJ62" s="447"/>
      <c r="SK62" s="474"/>
      <c r="SL62" s="464"/>
      <c r="SM62" s="464"/>
      <c r="SN62" s="464"/>
      <c r="SO62" s="464"/>
      <c r="SP62" s="464"/>
      <c r="SQ62" s="475"/>
      <c r="SS62" s="459"/>
      <c r="ST62" s="446"/>
      <c r="SU62" s="446"/>
      <c r="SV62" s="446"/>
      <c r="SW62" s="446"/>
      <c r="SX62" s="447"/>
      <c r="SY62" s="447"/>
      <c r="SZ62" s="474"/>
      <c r="TA62" s="464"/>
      <c r="TB62" s="464"/>
      <c r="TC62" s="464"/>
      <c r="TD62" s="464"/>
      <c r="TE62" s="464"/>
      <c r="TF62" s="475"/>
      <c r="TH62" s="459"/>
      <c r="TI62" s="446"/>
      <c r="TJ62" s="446"/>
      <c r="TK62" s="446"/>
      <c r="TL62" s="446"/>
      <c r="TM62" s="447"/>
      <c r="TN62" s="447"/>
      <c r="TO62" s="474"/>
      <c r="TP62" s="464"/>
      <c r="TQ62" s="464"/>
      <c r="TR62" s="464"/>
      <c r="TS62" s="464"/>
      <c r="TT62" s="464"/>
      <c r="TU62" s="475"/>
      <c r="TW62" s="459"/>
      <c r="TX62" s="446"/>
      <c r="TY62" s="446"/>
      <c r="TZ62" s="446"/>
      <c r="UA62" s="446"/>
      <c r="UB62" s="447"/>
      <c r="UC62" s="447"/>
      <c r="UD62" s="474"/>
      <c r="UE62" s="464"/>
      <c r="UF62" s="464"/>
      <c r="UG62" s="464"/>
      <c r="UH62" s="464"/>
      <c r="UI62" s="464"/>
      <c r="UJ62" s="475"/>
      <c r="UL62" s="459"/>
      <c r="UM62" s="446"/>
      <c r="UN62" s="446"/>
      <c r="UO62" s="446"/>
      <c r="UP62" s="446"/>
      <c r="UQ62" s="447"/>
      <c r="UR62" s="447"/>
      <c r="US62" s="474"/>
      <c r="UT62" s="464"/>
      <c r="UU62" s="464"/>
      <c r="UV62" s="464"/>
      <c r="UW62" s="464"/>
      <c r="UX62" s="464"/>
      <c r="UY62" s="475"/>
      <c r="VA62" s="459"/>
      <c r="VB62" s="446"/>
      <c r="VC62" s="446"/>
      <c r="VD62" s="446"/>
      <c r="VE62" s="446"/>
      <c r="VF62" s="447"/>
      <c r="VG62" s="447"/>
      <c r="VH62" s="474"/>
      <c r="VI62" s="464"/>
      <c r="VJ62" s="464"/>
      <c r="VK62" s="464"/>
      <c r="VL62" s="464"/>
      <c r="VM62" s="464"/>
      <c r="VN62" s="475"/>
      <c r="VP62" s="459"/>
      <c r="VQ62" s="446"/>
      <c r="VR62" s="446"/>
      <c r="VS62" s="446"/>
      <c r="VT62" s="446"/>
      <c r="VU62" s="447"/>
      <c r="VV62" s="447"/>
      <c r="VW62" s="474"/>
      <c r="VX62" s="464"/>
      <c r="VY62" s="464"/>
      <c r="VZ62" s="464"/>
      <c r="WA62" s="464"/>
      <c r="WB62" s="464"/>
      <c r="WC62" s="475"/>
      <c r="WE62" s="459"/>
      <c r="WF62" s="446"/>
      <c r="WG62" s="446"/>
      <c r="WH62" s="446"/>
      <c r="WI62" s="446"/>
      <c r="WJ62" s="447"/>
      <c r="WK62" s="447"/>
      <c r="WL62" s="474"/>
      <c r="WM62" s="464"/>
      <c r="WN62" s="464"/>
      <c r="WO62" s="464"/>
      <c r="WP62" s="464"/>
      <c r="WQ62" s="464"/>
      <c r="WR62" s="475"/>
      <c r="WT62" s="459"/>
      <c r="WU62" s="446"/>
      <c r="WV62" s="446"/>
      <c r="WW62" s="446"/>
      <c r="WX62" s="446"/>
      <c r="WY62" s="447"/>
      <c r="WZ62" s="447"/>
      <c r="XA62" s="474"/>
      <c r="XB62" s="464"/>
      <c r="XC62" s="464"/>
      <c r="XD62" s="464"/>
      <c r="XE62" s="464"/>
      <c r="XF62" s="464"/>
      <c r="XG62" s="475"/>
      <c r="XI62" s="459"/>
      <c r="XJ62" s="446"/>
      <c r="XK62" s="446"/>
      <c r="XL62" s="446"/>
      <c r="XM62" s="446"/>
      <c r="XN62" s="447"/>
      <c r="XO62" s="447"/>
      <c r="XP62" s="474"/>
      <c r="XQ62" s="464"/>
      <c r="XR62" s="464"/>
      <c r="XS62" s="464"/>
      <c r="XT62" s="464"/>
      <c r="XU62" s="464"/>
      <c r="XV62" s="475"/>
      <c r="XX62" s="459"/>
      <c r="XY62" s="446"/>
      <c r="XZ62" s="446"/>
      <c r="YA62" s="446"/>
      <c r="YB62" s="446"/>
      <c r="YC62" s="447"/>
      <c r="YD62" s="447"/>
      <c r="YE62" s="474"/>
      <c r="YF62" s="464"/>
      <c r="YG62" s="464"/>
      <c r="YH62" s="464"/>
      <c r="YI62" s="464"/>
      <c r="YJ62" s="464"/>
      <c r="YK62" s="475"/>
      <c r="YM62" s="459"/>
      <c r="YN62" s="446"/>
      <c r="YO62" s="446"/>
      <c r="YP62" s="446"/>
      <c r="YQ62" s="446"/>
      <c r="YR62" s="447"/>
      <c r="YS62" s="447"/>
      <c r="YT62" s="474"/>
      <c r="YU62" s="464"/>
      <c r="YV62" s="464"/>
      <c r="YW62" s="464"/>
      <c r="YX62" s="464"/>
      <c r="YY62" s="464"/>
      <c r="YZ62" s="475"/>
      <c r="ZB62" s="459"/>
      <c r="ZC62" s="446"/>
      <c r="ZD62" s="446"/>
      <c r="ZE62" s="446"/>
      <c r="ZF62" s="446"/>
      <c r="ZG62" s="447"/>
      <c r="ZH62" s="447"/>
      <c r="ZI62" s="474"/>
      <c r="ZJ62" s="464"/>
      <c r="ZK62" s="464"/>
      <c r="ZL62" s="464"/>
      <c r="ZM62" s="464"/>
      <c r="ZN62" s="464"/>
      <c r="ZO62" s="475"/>
      <c r="ZQ62" s="459"/>
      <c r="ZR62" s="446"/>
      <c r="ZS62" s="446"/>
      <c r="ZT62" s="446"/>
      <c r="ZU62" s="446"/>
      <c r="ZV62" s="447"/>
      <c r="ZW62" s="447"/>
      <c r="ZX62" s="474"/>
      <c r="ZY62" s="464"/>
      <c r="ZZ62" s="464"/>
      <c r="AAA62" s="464"/>
      <c r="AAB62" s="464"/>
      <c r="AAC62" s="464"/>
      <c r="AAD62" s="475"/>
      <c r="AAF62" s="459"/>
      <c r="AAG62" s="446"/>
      <c r="AAH62" s="446"/>
      <c r="AAI62" s="446"/>
      <c r="AAJ62" s="446"/>
      <c r="AAK62" s="447"/>
      <c r="AAL62" s="447"/>
      <c r="AAM62" s="474"/>
      <c r="AAN62" s="464"/>
      <c r="AAO62" s="464"/>
      <c r="AAP62" s="464"/>
      <c r="AAQ62" s="464"/>
      <c r="AAR62" s="464"/>
      <c r="AAS62" s="475"/>
      <c r="AAU62" s="459"/>
      <c r="AAV62" s="446"/>
      <c r="AAW62" s="446"/>
      <c r="AAX62" s="446"/>
      <c r="AAY62" s="446"/>
      <c r="AAZ62" s="447"/>
      <c r="ABA62" s="447"/>
      <c r="ABB62" s="474"/>
      <c r="ABC62" s="464"/>
      <c r="ABD62" s="464"/>
      <c r="ABE62" s="464"/>
      <c r="ABF62" s="464"/>
      <c r="ABG62" s="464"/>
      <c r="ABH62" s="475"/>
      <c r="ABJ62" s="459"/>
      <c r="ABK62" s="446"/>
      <c r="ABL62" s="446"/>
      <c r="ABM62" s="446"/>
      <c r="ABN62" s="446"/>
      <c r="ABO62" s="447"/>
      <c r="ABP62" s="447"/>
      <c r="ABQ62" s="474"/>
      <c r="ABR62" s="464"/>
      <c r="ABS62" s="464"/>
      <c r="ABT62" s="464"/>
      <c r="ABU62" s="464"/>
      <c r="ABV62" s="464"/>
      <c r="ABW62" s="475"/>
      <c r="ABY62" s="459"/>
      <c r="ABZ62" s="446"/>
      <c r="ACA62" s="446"/>
      <c r="ACB62" s="446"/>
      <c r="ACC62" s="446"/>
      <c r="ACD62" s="447"/>
      <c r="ACE62" s="447"/>
      <c r="ACF62" s="474"/>
      <c r="ACG62" s="464"/>
      <c r="ACH62" s="464"/>
      <c r="ACI62" s="464"/>
      <c r="ACJ62" s="464"/>
      <c r="ACK62" s="464"/>
      <c r="ACL62" s="475"/>
      <c r="ACN62" s="459"/>
      <c r="ACO62" s="446"/>
      <c r="ACP62" s="446"/>
      <c r="ACQ62" s="446"/>
      <c r="ACR62" s="446"/>
      <c r="ACS62" s="447"/>
      <c r="ACT62" s="447"/>
      <c r="ACU62" s="474"/>
      <c r="ACV62" s="464"/>
      <c r="ACW62" s="464"/>
      <c r="ACX62" s="464"/>
      <c r="ACY62" s="464"/>
      <c r="ACZ62" s="464"/>
      <c r="ADA62" s="475"/>
      <c r="ADC62" s="459"/>
      <c r="ADD62" s="446"/>
      <c r="ADE62" s="446"/>
      <c r="ADF62" s="446"/>
      <c r="ADG62" s="446"/>
      <c r="ADH62" s="447"/>
      <c r="ADI62" s="447"/>
      <c r="ADJ62" s="474"/>
      <c r="ADK62" s="464"/>
      <c r="ADL62" s="464"/>
      <c r="ADM62" s="464"/>
      <c r="ADN62" s="464"/>
      <c r="ADO62" s="464"/>
      <c r="ADP62" s="475"/>
      <c r="ADR62" s="459"/>
      <c r="ADS62" s="446"/>
      <c r="ADT62" s="446"/>
      <c r="ADU62" s="446"/>
      <c r="ADV62" s="446"/>
      <c r="ADW62" s="447"/>
      <c r="ADX62" s="447"/>
      <c r="ADY62" s="474"/>
      <c r="ADZ62" s="464"/>
      <c r="AEA62" s="464"/>
      <c r="AEB62" s="464"/>
      <c r="AEC62" s="464"/>
      <c r="AED62" s="464"/>
      <c r="AEE62" s="475"/>
      <c r="AEG62" s="459"/>
      <c r="AEH62" s="446"/>
      <c r="AEI62" s="446"/>
      <c r="AEJ62" s="446"/>
      <c r="AEK62" s="446"/>
      <c r="AEL62" s="447"/>
      <c r="AEM62" s="447"/>
      <c r="AEN62" s="474"/>
      <c r="AEO62" s="464"/>
      <c r="AEP62" s="464"/>
      <c r="AEQ62" s="464"/>
      <c r="AER62" s="464"/>
      <c r="AES62" s="464"/>
      <c r="AET62" s="475"/>
      <c r="AEV62" s="459"/>
      <c r="AEW62" s="446"/>
      <c r="AEX62" s="446"/>
      <c r="AEY62" s="446"/>
      <c r="AEZ62" s="446"/>
      <c r="AFA62" s="447"/>
      <c r="AFB62" s="447"/>
      <c r="AFC62" s="474"/>
      <c r="AFD62" s="464"/>
      <c r="AFE62" s="464"/>
      <c r="AFF62" s="464"/>
      <c r="AFG62" s="464"/>
      <c r="AFH62" s="464"/>
      <c r="AFI62" s="475"/>
      <c r="AFK62" s="459"/>
      <c r="AFL62" s="446"/>
      <c r="AFM62" s="446"/>
      <c r="AFN62" s="446"/>
      <c r="AFO62" s="446"/>
      <c r="AFP62" s="447"/>
      <c r="AFQ62" s="447"/>
      <c r="AFR62" s="474"/>
      <c r="AFS62" s="464"/>
      <c r="AFT62" s="464"/>
      <c r="AFU62" s="464"/>
      <c r="AFV62" s="464"/>
      <c r="AFW62" s="464"/>
      <c r="AFX62" s="475"/>
      <c r="AFZ62" s="459"/>
      <c r="AGA62" s="446"/>
      <c r="AGB62" s="446"/>
      <c r="AGC62" s="446"/>
      <c r="AGD62" s="446"/>
      <c r="AGE62" s="447"/>
      <c r="AGF62" s="447"/>
      <c r="AGG62" s="474"/>
      <c r="AGH62" s="464"/>
      <c r="AGI62" s="464"/>
      <c r="AGJ62" s="464"/>
      <c r="AGK62" s="464"/>
      <c r="AGL62" s="464"/>
      <c r="AGM62" s="475"/>
      <c r="AGO62" s="459"/>
      <c r="AGP62" s="446"/>
      <c r="AGQ62" s="446"/>
      <c r="AGR62" s="446"/>
      <c r="AGS62" s="446"/>
      <c r="AGT62" s="447"/>
      <c r="AGU62" s="447"/>
      <c r="AGV62" s="474"/>
      <c r="AGW62" s="464"/>
      <c r="AGX62" s="464"/>
      <c r="AGY62" s="464"/>
      <c r="AGZ62" s="464"/>
      <c r="AHA62" s="464"/>
      <c r="AHB62" s="475"/>
      <c r="AHD62" s="459"/>
      <c r="AHE62" s="446"/>
      <c r="AHF62" s="446"/>
      <c r="AHG62" s="446"/>
      <c r="AHH62" s="446"/>
      <c r="AHI62" s="447"/>
      <c r="AHJ62" s="447"/>
      <c r="AHK62" s="474"/>
      <c r="AHL62" s="464"/>
      <c r="AHM62" s="464"/>
      <c r="AHN62" s="464"/>
      <c r="AHO62" s="464"/>
      <c r="AHP62" s="464"/>
      <c r="AHQ62" s="475"/>
      <c r="AHS62" s="459"/>
      <c r="AHT62" s="446"/>
      <c r="AHU62" s="446"/>
      <c r="AHV62" s="446"/>
      <c r="AHW62" s="446"/>
      <c r="AHX62" s="447"/>
      <c r="AHY62" s="447"/>
      <c r="AHZ62" s="474"/>
      <c r="AIA62" s="464"/>
      <c r="AIB62" s="464"/>
      <c r="AIC62" s="464"/>
      <c r="AID62" s="464"/>
      <c r="AIE62" s="464"/>
      <c r="AIF62" s="475"/>
      <c r="AIH62" s="459"/>
      <c r="AII62" s="446"/>
      <c r="AIJ62" s="446"/>
      <c r="AIK62" s="446"/>
      <c r="AIL62" s="446"/>
      <c r="AIM62" s="447"/>
      <c r="AIN62" s="447"/>
      <c r="AIO62" s="474"/>
      <c r="AIP62" s="464"/>
      <c r="AIQ62" s="464"/>
      <c r="AIR62" s="464"/>
      <c r="AIS62" s="464"/>
      <c r="AIT62" s="464"/>
      <c r="AIU62" s="475"/>
      <c r="AIW62" s="459"/>
      <c r="AIX62" s="446"/>
      <c r="AIY62" s="446"/>
      <c r="AIZ62" s="446"/>
      <c r="AJA62" s="446"/>
      <c r="AJB62" s="447"/>
      <c r="AJC62" s="447"/>
      <c r="AJD62" s="474"/>
      <c r="AJE62" s="464"/>
      <c r="AJF62" s="464"/>
      <c r="AJG62" s="464"/>
      <c r="AJH62" s="464"/>
      <c r="AJI62" s="464"/>
      <c r="AJJ62" s="475"/>
      <c r="AJL62" s="459"/>
      <c r="AJM62" s="446"/>
      <c r="AJN62" s="446"/>
      <c r="AJO62" s="446"/>
      <c r="AJP62" s="446"/>
      <c r="AJQ62" s="447"/>
      <c r="AJR62" s="447"/>
      <c r="AJS62" s="474"/>
      <c r="AJT62" s="464"/>
      <c r="AJU62" s="464"/>
      <c r="AJV62" s="464"/>
      <c r="AJW62" s="464"/>
      <c r="AJX62" s="464"/>
      <c r="AJY62" s="475"/>
      <c r="AKA62" s="459"/>
      <c r="AKB62" s="446"/>
      <c r="AKC62" s="446"/>
      <c r="AKD62" s="446"/>
      <c r="AKE62" s="446"/>
      <c r="AKF62" s="447"/>
      <c r="AKG62" s="447"/>
      <c r="AKH62" s="474"/>
      <c r="AKI62" s="464"/>
      <c r="AKJ62" s="464"/>
      <c r="AKK62" s="464"/>
      <c r="AKL62" s="464"/>
      <c r="AKM62" s="464"/>
      <c r="AKN62" s="475"/>
      <c r="AKP62" s="459"/>
      <c r="AKQ62" s="446"/>
      <c r="AKR62" s="446"/>
      <c r="AKS62" s="446"/>
      <c r="AKT62" s="446"/>
      <c r="AKU62" s="447"/>
      <c r="AKV62" s="447"/>
      <c r="AKW62" s="474"/>
      <c r="AKX62" s="464"/>
      <c r="AKY62" s="464"/>
      <c r="AKZ62" s="464"/>
      <c r="ALA62" s="464"/>
      <c r="ALB62" s="464"/>
      <c r="ALC62" s="475"/>
      <c r="ALE62" s="459"/>
      <c r="ALF62" s="446"/>
      <c r="ALG62" s="446"/>
      <c r="ALH62" s="446"/>
      <c r="ALI62" s="446"/>
      <c r="ALJ62" s="447"/>
      <c r="ALK62" s="447"/>
      <c r="ALL62" s="474"/>
      <c r="ALM62" s="464"/>
      <c r="ALN62" s="464"/>
      <c r="ALO62" s="464"/>
      <c r="ALP62" s="464"/>
      <c r="ALQ62" s="464"/>
      <c r="ALR62" s="475"/>
      <c r="ALT62" s="459"/>
      <c r="ALU62" s="446"/>
      <c r="ALV62" s="446"/>
      <c r="ALW62" s="446"/>
      <c r="ALX62" s="446"/>
      <c r="ALY62" s="447"/>
      <c r="ALZ62" s="447"/>
      <c r="AMA62" s="474"/>
      <c r="AMB62" s="464"/>
      <c r="AMC62" s="464"/>
      <c r="AMD62" s="464"/>
      <c r="AME62" s="464"/>
      <c r="AMF62" s="464"/>
      <c r="AMG62" s="475"/>
      <c r="AMI62" s="459"/>
      <c r="AMJ62" s="446"/>
      <c r="AMK62" s="446"/>
      <c r="AML62" s="446"/>
      <c r="AMM62" s="446"/>
      <c r="AMN62" s="447"/>
      <c r="AMO62" s="447"/>
      <c r="AMP62" s="474"/>
      <c r="AMQ62" s="464"/>
      <c r="AMR62" s="464"/>
      <c r="AMS62" s="464"/>
      <c r="AMT62" s="464"/>
      <c r="AMU62" s="464"/>
      <c r="AMV62" s="475"/>
      <c r="AMX62" s="459"/>
      <c r="AMY62" s="446"/>
      <c r="AMZ62" s="446"/>
      <c r="ANA62" s="446"/>
      <c r="ANB62" s="446"/>
      <c r="ANC62" s="447"/>
      <c r="AND62" s="447"/>
      <c r="ANE62" s="474"/>
      <c r="ANF62" s="464"/>
      <c r="ANG62" s="464"/>
      <c r="ANH62" s="464"/>
      <c r="ANI62" s="464"/>
      <c r="ANJ62" s="464"/>
      <c r="ANK62" s="475"/>
      <c r="ANM62" s="459"/>
      <c r="ANN62" s="446"/>
      <c r="ANO62" s="446"/>
      <c r="ANP62" s="446"/>
      <c r="ANQ62" s="446"/>
      <c r="ANR62" s="447"/>
      <c r="ANS62" s="447"/>
      <c r="ANT62" s="474"/>
      <c r="ANU62" s="464"/>
      <c r="ANV62" s="464"/>
      <c r="ANW62" s="464"/>
      <c r="ANX62" s="464"/>
      <c r="ANY62" s="464"/>
      <c r="ANZ62" s="475"/>
      <c r="AOB62" s="459"/>
      <c r="AOC62" s="446"/>
      <c r="AOD62" s="446"/>
      <c r="AOE62" s="446"/>
      <c r="AOF62" s="446"/>
      <c r="AOG62" s="447"/>
      <c r="AOH62" s="447"/>
      <c r="AOI62" s="474"/>
      <c r="AOJ62" s="464"/>
      <c r="AOK62" s="464"/>
      <c r="AOL62" s="464"/>
      <c r="AOM62" s="464"/>
      <c r="AON62" s="464"/>
      <c r="AOO62" s="475"/>
      <c r="AOQ62" s="459"/>
      <c r="AOR62" s="446"/>
      <c r="AOS62" s="446"/>
      <c r="AOT62" s="446"/>
      <c r="AOU62" s="446"/>
      <c r="AOV62" s="447"/>
      <c r="AOW62" s="447"/>
      <c r="AOX62" s="474"/>
      <c r="AOY62" s="464"/>
      <c r="AOZ62" s="464"/>
      <c r="APA62" s="464"/>
      <c r="APB62" s="464"/>
      <c r="APC62" s="464"/>
      <c r="APD62" s="475"/>
      <c r="APF62" s="459"/>
      <c r="APG62" s="446"/>
      <c r="APH62" s="446"/>
      <c r="API62" s="446"/>
      <c r="APJ62" s="446"/>
      <c r="APK62" s="447"/>
      <c r="APL62" s="447"/>
      <c r="APM62" s="474"/>
      <c r="APN62" s="464"/>
      <c r="APO62" s="464"/>
      <c r="APP62" s="464"/>
      <c r="APQ62" s="464"/>
      <c r="APR62" s="464"/>
      <c r="APS62" s="475"/>
      <c r="APU62" s="459"/>
      <c r="APV62" s="446"/>
      <c r="APW62" s="446"/>
      <c r="APX62" s="446"/>
      <c r="APY62" s="446"/>
      <c r="APZ62" s="447"/>
      <c r="AQA62" s="447"/>
      <c r="AQB62" s="474"/>
      <c r="AQC62" s="464"/>
      <c r="AQD62" s="464"/>
      <c r="AQE62" s="464"/>
      <c r="AQF62" s="464"/>
      <c r="AQG62" s="464"/>
      <c r="AQH62" s="475"/>
      <c r="AQJ62" s="459"/>
      <c r="AQK62" s="446"/>
      <c r="AQL62" s="446"/>
      <c r="AQM62" s="446"/>
      <c r="AQN62" s="446"/>
      <c r="AQO62" s="447"/>
      <c r="AQP62" s="447"/>
      <c r="AQQ62" s="474"/>
      <c r="AQR62" s="464"/>
      <c r="AQS62" s="464"/>
      <c r="AQT62" s="464"/>
      <c r="AQU62" s="464"/>
      <c r="AQV62" s="464"/>
      <c r="AQW62" s="475"/>
      <c r="AQY62" s="459"/>
      <c r="AQZ62" s="446"/>
      <c r="ARA62" s="446"/>
      <c r="ARB62" s="446"/>
      <c r="ARC62" s="446"/>
      <c r="ARD62" s="447"/>
      <c r="ARE62" s="447"/>
      <c r="ARF62" s="474"/>
      <c r="ARG62" s="464"/>
      <c r="ARH62" s="464"/>
      <c r="ARI62" s="464"/>
      <c r="ARJ62" s="464"/>
      <c r="ARK62" s="464"/>
      <c r="ARL62" s="475"/>
      <c r="ARN62" s="459"/>
      <c r="ARO62" s="446"/>
      <c r="ARP62" s="446"/>
      <c r="ARQ62" s="446"/>
      <c r="ARR62" s="446"/>
      <c r="ARS62" s="447"/>
      <c r="ART62" s="447"/>
      <c r="ARU62" s="474"/>
      <c r="ARV62" s="464"/>
      <c r="ARW62" s="464"/>
      <c r="ARX62" s="464"/>
      <c r="ARY62" s="464"/>
      <c r="ARZ62" s="464"/>
      <c r="ASA62" s="475"/>
      <c r="ASC62" s="459"/>
      <c r="ASD62" s="446"/>
      <c r="ASE62" s="446"/>
      <c r="ASF62" s="446"/>
      <c r="ASG62" s="446"/>
      <c r="ASH62" s="447"/>
      <c r="ASI62" s="447"/>
      <c r="ASJ62" s="474"/>
      <c r="ASK62" s="464"/>
      <c r="ASL62" s="464"/>
      <c r="ASM62" s="464"/>
      <c r="ASN62" s="464"/>
      <c r="ASO62" s="464"/>
      <c r="ASP62" s="475"/>
      <c r="ASR62" s="459"/>
      <c r="ASS62" s="446"/>
      <c r="AST62" s="446"/>
      <c r="ASU62" s="446"/>
      <c r="ASV62" s="446"/>
      <c r="ASW62" s="447"/>
      <c r="ASX62" s="447"/>
      <c r="ASY62" s="474"/>
      <c r="ASZ62" s="464"/>
      <c r="ATA62" s="464"/>
      <c r="ATB62" s="464"/>
      <c r="ATC62" s="464"/>
      <c r="ATD62" s="464"/>
      <c r="ATE62" s="475"/>
      <c r="ATG62" s="459"/>
      <c r="ATH62" s="446"/>
      <c r="ATI62" s="446"/>
      <c r="ATJ62" s="446"/>
      <c r="ATK62" s="446"/>
      <c r="ATL62" s="447"/>
      <c r="ATM62" s="447"/>
      <c r="ATN62" s="474"/>
      <c r="ATO62" s="464"/>
      <c r="ATP62" s="464"/>
      <c r="ATQ62" s="464"/>
      <c r="ATR62" s="464"/>
      <c r="ATS62" s="464"/>
      <c r="ATT62" s="475"/>
      <c r="ATV62" s="459"/>
      <c r="ATW62" s="446"/>
      <c r="ATX62" s="446"/>
      <c r="ATY62" s="446"/>
      <c r="ATZ62" s="446"/>
      <c r="AUA62" s="447"/>
      <c r="AUB62" s="447"/>
      <c r="AUC62" s="474"/>
      <c r="AUD62" s="464"/>
      <c r="AUE62" s="464"/>
      <c r="AUF62" s="464"/>
      <c r="AUG62" s="464"/>
      <c r="AUH62" s="464"/>
      <c r="AUI62" s="475"/>
      <c r="AUK62" s="459"/>
      <c r="AUL62" s="446"/>
      <c r="AUM62" s="446"/>
      <c r="AUN62" s="446"/>
      <c r="AUO62" s="446"/>
      <c r="AUP62" s="447"/>
      <c r="AUQ62" s="447"/>
      <c r="AUR62" s="474"/>
      <c r="AUS62" s="464"/>
      <c r="AUT62" s="464"/>
      <c r="AUU62" s="464"/>
      <c r="AUV62" s="464"/>
      <c r="AUW62" s="464"/>
      <c r="AUX62" s="475"/>
      <c r="AUZ62" s="459"/>
      <c r="AVA62" s="446"/>
      <c r="AVB62" s="446"/>
      <c r="AVC62" s="446"/>
      <c r="AVD62" s="446"/>
      <c r="AVE62" s="447"/>
      <c r="AVF62" s="447"/>
      <c r="AVG62" s="474"/>
      <c r="AVH62" s="464"/>
      <c r="AVI62" s="464"/>
      <c r="AVJ62" s="464"/>
      <c r="AVK62" s="464"/>
      <c r="AVL62" s="464"/>
      <c r="AVM62" s="475"/>
      <c r="AVO62" s="459"/>
      <c r="AVP62" s="446"/>
      <c r="AVQ62" s="446"/>
      <c r="AVR62" s="446"/>
      <c r="AVS62" s="446"/>
      <c r="AVT62" s="447"/>
      <c r="AVU62" s="447"/>
      <c r="AVV62" s="474"/>
      <c r="AVW62" s="464"/>
      <c r="AVX62" s="464"/>
      <c r="AVY62" s="464"/>
      <c r="AVZ62" s="464"/>
      <c r="AWA62" s="464"/>
      <c r="AWB62" s="475"/>
      <c r="AWD62" s="459"/>
      <c r="AWE62" s="446"/>
      <c r="AWF62" s="446"/>
      <c r="AWG62" s="446"/>
      <c r="AWH62" s="446"/>
      <c r="AWI62" s="447"/>
      <c r="AWJ62" s="447"/>
      <c r="AWK62" s="474"/>
      <c r="AWL62" s="464"/>
      <c r="AWM62" s="464"/>
      <c r="AWN62" s="464"/>
      <c r="AWO62" s="464"/>
      <c r="AWP62" s="464"/>
      <c r="AWQ62" s="475"/>
      <c r="AWS62" s="459"/>
      <c r="AWT62" s="446"/>
      <c r="AWU62" s="446"/>
      <c r="AWV62" s="446"/>
      <c r="AWW62" s="446"/>
      <c r="AWX62" s="447"/>
      <c r="AWY62" s="447"/>
      <c r="AWZ62" s="474"/>
      <c r="AXA62" s="464"/>
      <c r="AXB62" s="464"/>
      <c r="AXC62" s="464"/>
      <c r="AXD62" s="464"/>
      <c r="AXE62" s="464"/>
      <c r="AXF62" s="475"/>
      <c r="AXH62" s="459"/>
      <c r="AXI62" s="446"/>
      <c r="AXJ62" s="446"/>
      <c r="AXK62" s="446"/>
      <c r="AXL62" s="446"/>
      <c r="AXM62" s="447"/>
      <c r="AXN62" s="447"/>
      <c r="AXO62" s="474"/>
      <c r="AXP62" s="464"/>
      <c r="AXQ62" s="464"/>
      <c r="AXR62" s="464"/>
      <c r="AXS62" s="464"/>
      <c r="AXT62" s="464"/>
      <c r="AXU62" s="475"/>
      <c r="AXW62" s="459"/>
      <c r="AXX62" s="446"/>
      <c r="AXY62" s="446"/>
      <c r="AXZ62" s="446"/>
      <c r="AYA62" s="446"/>
      <c r="AYB62" s="447"/>
      <c r="AYC62" s="447"/>
      <c r="AYD62" s="474"/>
      <c r="AYE62" s="464"/>
      <c r="AYF62" s="464"/>
      <c r="AYG62" s="464"/>
      <c r="AYH62" s="464"/>
      <c r="AYI62" s="464"/>
      <c r="AYJ62" s="475"/>
      <c r="AYL62" s="459"/>
      <c r="AYM62" s="446"/>
      <c r="AYN62" s="446"/>
      <c r="AYO62" s="446"/>
      <c r="AYP62" s="446"/>
      <c r="AYQ62" s="447"/>
      <c r="AYR62" s="447"/>
      <c r="AYS62" s="474"/>
      <c r="AYT62" s="464"/>
      <c r="AYU62" s="464"/>
      <c r="AYV62" s="464"/>
      <c r="AYW62" s="464"/>
      <c r="AYX62" s="464"/>
      <c r="AYY62" s="475"/>
      <c r="AZA62" s="459"/>
      <c r="AZB62" s="446"/>
      <c r="AZC62" s="446"/>
      <c r="AZD62" s="446"/>
      <c r="AZE62" s="446"/>
      <c r="AZF62" s="447"/>
      <c r="AZG62" s="447"/>
      <c r="AZH62" s="474"/>
      <c r="AZI62" s="464"/>
      <c r="AZJ62" s="464"/>
      <c r="AZK62" s="464"/>
      <c r="AZL62" s="464"/>
      <c r="AZM62" s="464"/>
      <c r="AZN62" s="475"/>
      <c r="AZP62" s="459"/>
      <c r="AZQ62" s="446"/>
      <c r="AZR62" s="446"/>
      <c r="AZS62" s="446"/>
      <c r="AZT62" s="446"/>
      <c r="AZU62" s="447"/>
      <c r="AZV62" s="447"/>
      <c r="AZW62" s="474"/>
      <c r="AZX62" s="464"/>
      <c r="AZY62" s="464"/>
      <c r="AZZ62" s="464"/>
      <c r="BAA62" s="464"/>
      <c r="BAB62" s="464"/>
      <c r="BAC62" s="475"/>
      <c r="BAE62" s="459"/>
      <c r="BAF62" s="446"/>
      <c r="BAG62" s="446"/>
      <c r="BAH62" s="446"/>
      <c r="BAI62" s="446"/>
      <c r="BAJ62" s="447"/>
      <c r="BAK62" s="447"/>
      <c r="BAL62" s="474"/>
      <c r="BAM62" s="464"/>
      <c r="BAN62" s="464"/>
      <c r="BAO62" s="464"/>
      <c r="BAP62" s="464"/>
      <c r="BAQ62" s="464"/>
      <c r="BAR62" s="475"/>
      <c r="BAT62" s="459"/>
      <c r="BAU62" s="446"/>
      <c r="BAV62" s="446"/>
      <c r="BAW62" s="446"/>
      <c r="BAX62" s="446"/>
      <c r="BAY62" s="447"/>
      <c r="BAZ62" s="447"/>
      <c r="BBA62" s="474"/>
      <c r="BBB62" s="464"/>
      <c r="BBC62" s="464"/>
      <c r="BBD62" s="464"/>
      <c r="BBE62" s="464"/>
      <c r="BBF62" s="464"/>
      <c r="BBG62" s="475"/>
      <c r="BBI62" s="459"/>
      <c r="BBJ62" s="446"/>
      <c r="BBK62" s="446"/>
      <c r="BBL62" s="446"/>
      <c r="BBM62" s="446"/>
      <c r="BBN62" s="447"/>
      <c r="BBO62" s="447"/>
      <c r="BBP62" s="474"/>
      <c r="BBQ62" s="464"/>
      <c r="BBR62" s="464"/>
      <c r="BBS62" s="464"/>
      <c r="BBT62" s="464"/>
      <c r="BBU62" s="464"/>
      <c r="BBV62" s="475"/>
      <c r="BBX62" s="459"/>
      <c r="BBY62" s="446"/>
      <c r="BBZ62" s="446"/>
      <c r="BCA62" s="446"/>
      <c r="BCB62" s="446"/>
      <c r="BCC62" s="447"/>
      <c r="BCD62" s="447"/>
      <c r="BCE62" s="474"/>
      <c r="BCF62" s="464"/>
      <c r="BCG62" s="464"/>
      <c r="BCH62" s="464"/>
      <c r="BCI62" s="464"/>
      <c r="BCJ62" s="464"/>
      <c r="BCK62" s="475"/>
      <c r="BCM62" s="459"/>
      <c r="BCN62" s="446"/>
      <c r="BCO62" s="446"/>
      <c r="BCP62" s="446"/>
      <c r="BCQ62" s="446"/>
      <c r="BCR62" s="447"/>
      <c r="BCS62" s="447"/>
      <c r="BCT62" s="474"/>
      <c r="BCU62" s="464"/>
      <c r="BCV62" s="464"/>
      <c r="BCW62" s="464"/>
      <c r="BCX62" s="464"/>
      <c r="BCY62" s="464"/>
      <c r="BCZ62" s="475"/>
      <c r="BDB62" s="459"/>
      <c r="BDC62" s="446"/>
      <c r="BDD62" s="446"/>
      <c r="BDE62" s="446"/>
      <c r="BDF62" s="446"/>
      <c r="BDG62" s="447"/>
      <c r="BDH62" s="447"/>
      <c r="BDI62" s="474"/>
      <c r="BDJ62" s="464"/>
      <c r="BDK62" s="464"/>
      <c r="BDL62" s="464"/>
      <c r="BDM62" s="464"/>
      <c r="BDN62" s="464"/>
      <c r="BDO62" s="475"/>
      <c r="BDQ62" s="459"/>
      <c r="BDR62" s="446"/>
      <c r="BDS62" s="446"/>
      <c r="BDT62" s="446"/>
      <c r="BDU62" s="446"/>
      <c r="BDV62" s="447"/>
      <c r="BDW62" s="447"/>
      <c r="BDX62" s="474"/>
      <c r="BDY62" s="464"/>
      <c r="BDZ62" s="464"/>
      <c r="BEA62" s="464"/>
      <c r="BEB62" s="464"/>
      <c r="BEC62" s="464"/>
      <c r="BED62" s="475"/>
      <c r="BEF62" s="459"/>
      <c r="BEG62" s="446"/>
      <c r="BEH62" s="446"/>
      <c r="BEI62" s="446"/>
      <c r="BEJ62" s="446"/>
      <c r="BEK62" s="447"/>
      <c r="BEL62" s="447"/>
      <c r="BEM62" s="474"/>
      <c r="BEN62" s="464"/>
      <c r="BEO62" s="464"/>
      <c r="BEP62" s="464"/>
      <c r="BEQ62" s="464"/>
      <c r="BER62" s="464"/>
      <c r="BES62" s="475"/>
      <c r="BEU62" s="459"/>
      <c r="BEV62" s="446"/>
      <c r="BEW62" s="446"/>
      <c r="BEX62" s="446"/>
      <c r="BEY62" s="446"/>
      <c r="BEZ62" s="447"/>
      <c r="BFA62" s="447"/>
      <c r="BFB62" s="474"/>
      <c r="BFC62" s="464"/>
      <c r="BFD62" s="464"/>
      <c r="BFE62" s="464"/>
      <c r="BFF62" s="464"/>
      <c r="BFG62" s="464"/>
      <c r="BFH62" s="475"/>
      <c r="BFJ62" s="459"/>
      <c r="BFK62" s="446"/>
      <c r="BFL62" s="446"/>
      <c r="BFM62" s="446"/>
      <c r="BFN62" s="446"/>
      <c r="BFO62" s="447"/>
      <c r="BFP62" s="447"/>
      <c r="BFQ62" s="474"/>
      <c r="BFR62" s="464"/>
      <c r="BFS62" s="464"/>
      <c r="BFT62" s="464"/>
      <c r="BFU62" s="464"/>
      <c r="BFV62" s="464"/>
      <c r="BFW62" s="475"/>
      <c r="BFY62" s="459"/>
      <c r="BFZ62" s="446"/>
      <c r="BGA62" s="446"/>
      <c r="BGB62" s="446"/>
      <c r="BGC62" s="446"/>
      <c r="BGD62" s="447"/>
      <c r="BGE62" s="447"/>
      <c r="BGF62" s="474"/>
      <c r="BGG62" s="464"/>
      <c r="BGH62" s="464"/>
      <c r="BGI62" s="464"/>
      <c r="BGJ62" s="464"/>
      <c r="BGK62" s="464"/>
      <c r="BGL62" s="475"/>
      <c r="BGN62" s="459"/>
      <c r="BGO62" s="446"/>
      <c r="BGP62" s="446"/>
      <c r="BGQ62" s="446"/>
      <c r="BGR62" s="446"/>
      <c r="BGS62" s="447"/>
      <c r="BGT62" s="447"/>
      <c r="BGU62" s="474"/>
      <c r="BGV62" s="464"/>
      <c r="BGW62" s="464"/>
      <c r="BGX62" s="464"/>
      <c r="BGY62" s="464"/>
      <c r="BGZ62" s="464"/>
      <c r="BHA62" s="475"/>
      <c r="BHC62" s="459"/>
      <c r="BHD62" s="446"/>
      <c r="BHE62" s="446"/>
      <c r="BHF62" s="446"/>
      <c r="BHG62" s="446"/>
      <c r="BHH62" s="447"/>
      <c r="BHI62" s="447"/>
      <c r="BHJ62" s="474"/>
      <c r="BHK62" s="464"/>
      <c r="BHL62" s="464"/>
      <c r="BHM62" s="464"/>
      <c r="BHN62" s="464"/>
      <c r="BHO62" s="464"/>
      <c r="BHP62" s="475"/>
      <c r="BHR62" s="459"/>
      <c r="BHS62" s="446"/>
      <c r="BHT62" s="446"/>
      <c r="BHU62" s="446"/>
      <c r="BHV62" s="446"/>
      <c r="BHW62" s="447"/>
      <c r="BHX62" s="447"/>
      <c r="BHY62" s="474"/>
      <c r="BHZ62" s="464"/>
      <c r="BIA62" s="464"/>
      <c r="BIB62" s="464"/>
      <c r="BIC62" s="464"/>
      <c r="BID62" s="464"/>
      <c r="BIE62" s="475"/>
      <c r="BIG62" s="459"/>
      <c r="BIH62" s="446"/>
      <c r="BII62" s="446"/>
      <c r="BIJ62" s="446"/>
      <c r="BIK62" s="446"/>
      <c r="BIL62" s="447"/>
      <c r="BIM62" s="447"/>
      <c r="BIN62" s="474"/>
      <c r="BIO62" s="464"/>
      <c r="BIP62" s="464"/>
      <c r="BIQ62" s="464"/>
      <c r="BIR62" s="464"/>
      <c r="BIS62" s="464"/>
      <c r="BIT62" s="475"/>
      <c r="BIV62" s="459"/>
      <c r="BIW62" s="446"/>
      <c r="BIX62" s="446"/>
      <c r="BIY62" s="446"/>
      <c r="BIZ62" s="446"/>
      <c r="BJA62" s="447"/>
      <c r="BJB62" s="447"/>
      <c r="BJC62" s="474"/>
      <c r="BJD62" s="464"/>
      <c r="BJE62" s="464"/>
      <c r="BJF62" s="464"/>
      <c r="BJG62" s="464"/>
      <c r="BJH62" s="464"/>
      <c r="BJI62" s="475"/>
      <c r="BJK62" s="459"/>
      <c r="BJL62" s="446"/>
      <c r="BJM62" s="446"/>
      <c r="BJN62" s="446"/>
      <c r="BJO62" s="446"/>
      <c r="BJP62" s="447"/>
      <c r="BJQ62" s="447"/>
      <c r="BJR62" s="474"/>
      <c r="BJS62" s="464"/>
      <c r="BJT62" s="464"/>
      <c r="BJU62" s="464"/>
      <c r="BJV62" s="464"/>
      <c r="BJW62" s="464"/>
      <c r="BJX62" s="475"/>
      <c r="BJZ62" s="459"/>
      <c r="BKA62" s="446"/>
      <c r="BKB62" s="446"/>
      <c r="BKC62" s="446"/>
      <c r="BKD62" s="446"/>
      <c r="BKE62" s="447"/>
      <c r="BKF62" s="447"/>
      <c r="BKG62" s="474"/>
      <c r="BKH62" s="464"/>
      <c r="BKI62" s="464"/>
      <c r="BKJ62" s="464"/>
      <c r="BKK62" s="464"/>
      <c r="BKL62" s="464"/>
      <c r="BKM62" s="475"/>
      <c r="BKO62" s="459"/>
      <c r="BKP62" s="446"/>
      <c r="BKQ62" s="446"/>
      <c r="BKR62" s="446"/>
      <c r="BKS62" s="446"/>
      <c r="BKT62" s="447"/>
      <c r="BKU62" s="447"/>
      <c r="BKV62" s="474"/>
      <c r="BKW62" s="464"/>
      <c r="BKX62" s="464"/>
      <c r="BKY62" s="464"/>
      <c r="BKZ62" s="464"/>
      <c r="BLA62" s="464"/>
      <c r="BLB62" s="475"/>
      <c r="BLD62" s="459"/>
      <c r="BLE62" s="446"/>
      <c r="BLF62" s="446"/>
      <c r="BLG62" s="446"/>
      <c r="BLH62" s="446"/>
      <c r="BLI62" s="447"/>
      <c r="BLJ62" s="447"/>
      <c r="BLK62" s="474"/>
      <c r="BLL62" s="464"/>
      <c r="BLM62" s="464"/>
      <c r="BLN62" s="464"/>
      <c r="BLO62" s="464"/>
      <c r="BLP62" s="464"/>
      <c r="BLQ62" s="475"/>
      <c r="BLS62" s="459"/>
      <c r="BLT62" s="446"/>
      <c r="BLU62" s="446"/>
      <c r="BLV62" s="446"/>
      <c r="BLW62" s="446"/>
      <c r="BLX62" s="447"/>
      <c r="BLY62" s="447"/>
      <c r="BLZ62" s="474"/>
      <c r="BMA62" s="464"/>
      <c r="BMB62" s="464"/>
      <c r="BMC62" s="464"/>
      <c r="BMD62" s="464"/>
      <c r="BME62" s="464"/>
      <c r="BMF62" s="475"/>
      <c r="BMH62" s="459"/>
      <c r="BMI62" s="446"/>
      <c r="BMJ62" s="446"/>
      <c r="BMK62" s="446"/>
      <c r="BML62" s="446"/>
      <c r="BMM62" s="447"/>
      <c r="BMN62" s="447"/>
      <c r="BMO62" s="474"/>
      <c r="BMP62" s="464"/>
      <c r="BMQ62" s="464"/>
      <c r="BMR62" s="464"/>
      <c r="BMS62" s="464"/>
      <c r="BMT62" s="464"/>
      <c r="BMU62" s="475"/>
      <c r="BMW62" s="459"/>
      <c r="BMX62" s="446"/>
      <c r="BMY62" s="446"/>
      <c r="BMZ62" s="446"/>
      <c r="BNA62" s="446"/>
      <c r="BNB62" s="447"/>
      <c r="BNC62" s="447"/>
      <c r="BND62" s="474"/>
      <c r="BNE62" s="464"/>
      <c r="BNF62" s="464"/>
      <c r="BNG62" s="464"/>
      <c r="BNH62" s="464"/>
      <c r="BNI62" s="464"/>
      <c r="BNJ62" s="475"/>
      <c r="BNL62" s="459"/>
      <c r="BNM62" s="446"/>
      <c r="BNN62" s="446"/>
      <c r="BNO62" s="446"/>
      <c r="BNP62" s="446"/>
      <c r="BNQ62" s="447"/>
      <c r="BNR62" s="447"/>
      <c r="BNS62" s="474"/>
      <c r="BNT62" s="464"/>
      <c r="BNU62" s="464"/>
      <c r="BNV62" s="464"/>
      <c r="BNW62" s="464"/>
      <c r="BNX62" s="464"/>
      <c r="BNY62" s="475"/>
      <c r="BOA62" s="459"/>
      <c r="BOB62" s="446"/>
      <c r="BOC62" s="446"/>
      <c r="BOD62" s="446"/>
      <c r="BOE62" s="446"/>
      <c r="BOF62" s="447"/>
      <c r="BOG62" s="447"/>
      <c r="BOH62" s="474"/>
      <c r="BOI62" s="464"/>
      <c r="BOJ62" s="464"/>
      <c r="BOK62" s="464"/>
      <c r="BOL62" s="464"/>
      <c r="BOM62" s="464"/>
      <c r="BON62" s="475"/>
      <c r="BOP62" s="459"/>
      <c r="BOQ62" s="446"/>
      <c r="BOR62" s="446"/>
      <c r="BOS62" s="446"/>
      <c r="BOT62" s="446"/>
      <c r="BOU62" s="447"/>
      <c r="BOV62" s="447"/>
      <c r="BOW62" s="474"/>
      <c r="BOX62" s="464"/>
      <c r="BOY62" s="464"/>
      <c r="BOZ62" s="464"/>
      <c r="BPA62" s="464"/>
      <c r="BPB62" s="464"/>
      <c r="BPC62" s="475"/>
      <c r="BPE62" s="459"/>
      <c r="BPF62" s="446"/>
      <c r="BPG62" s="446"/>
      <c r="BPH62" s="446"/>
      <c r="BPI62" s="446"/>
      <c r="BPJ62" s="447"/>
      <c r="BPK62" s="447"/>
      <c r="BPL62" s="474"/>
      <c r="BPM62" s="464"/>
      <c r="BPN62" s="464"/>
      <c r="BPO62" s="464"/>
      <c r="BPP62" s="464"/>
      <c r="BPQ62" s="464"/>
      <c r="BPR62" s="475"/>
      <c r="BPT62" s="459"/>
      <c r="BPU62" s="446"/>
      <c r="BPV62" s="446"/>
      <c r="BPW62" s="446"/>
      <c r="BPX62" s="446"/>
      <c r="BPY62" s="447"/>
      <c r="BPZ62" s="447"/>
      <c r="BQA62" s="474"/>
      <c r="BQB62" s="464"/>
      <c r="BQC62" s="464"/>
      <c r="BQD62" s="464"/>
      <c r="BQE62" s="464"/>
      <c r="BQF62" s="464"/>
      <c r="BQG62" s="475"/>
      <c r="BQI62" s="459"/>
      <c r="BQJ62" s="446"/>
      <c r="BQK62" s="446"/>
      <c r="BQL62" s="446"/>
      <c r="BQM62" s="446"/>
      <c r="BQN62" s="447"/>
      <c r="BQO62" s="447"/>
      <c r="BQP62" s="474"/>
      <c r="BQQ62" s="464"/>
      <c r="BQR62" s="464"/>
      <c r="BQS62" s="464"/>
      <c r="BQT62" s="464"/>
      <c r="BQU62" s="464"/>
      <c r="BQV62" s="475"/>
      <c r="BQX62" s="459"/>
      <c r="BQY62" s="446"/>
      <c r="BQZ62" s="446"/>
      <c r="BRA62" s="446"/>
      <c r="BRB62" s="446"/>
      <c r="BRC62" s="447"/>
      <c r="BRD62" s="447"/>
      <c r="BRE62" s="474"/>
      <c r="BRF62" s="464"/>
      <c r="BRG62" s="464"/>
      <c r="BRH62" s="464"/>
      <c r="BRI62" s="464"/>
      <c r="BRJ62" s="464"/>
      <c r="BRK62" s="475"/>
      <c r="BRM62" s="459"/>
      <c r="BRN62" s="446"/>
      <c r="BRO62" s="446"/>
      <c r="BRP62" s="446"/>
      <c r="BRQ62" s="446"/>
      <c r="BRR62" s="447"/>
      <c r="BRS62" s="447"/>
      <c r="BRT62" s="474"/>
      <c r="BRU62" s="464"/>
      <c r="BRV62" s="464"/>
      <c r="BRW62" s="464"/>
      <c r="BRX62" s="464"/>
      <c r="BRY62" s="464"/>
      <c r="BRZ62" s="475"/>
      <c r="BSB62" s="459"/>
      <c r="BSC62" s="446"/>
      <c r="BSD62" s="446"/>
      <c r="BSE62" s="446"/>
      <c r="BSF62" s="446"/>
      <c r="BSG62" s="447"/>
      <c r="BSH62" s="447"/>
      <c r="BSI62" s="474"/>
      <c r="BSJ62" s="464"/>
      <c r="BSK62" s="464"/>
      <c r="BSL62" s="464"/>
      <c r="BSM62" s="464"/>
      <c r="BSN62" s="464"/>
      <c r="BSO62" s="475"/>
      <c r="BSQ62" s="459"/>
      <c r="BSR62" s="446"/>
      <c r="BSS62" s="446"/>
      <c r="BST62" s="446"/>
      <c r="BSU62" s="446"/>
      <c r="BSV62" s="447"/>
      <c r="BSW62" s="447"/>
      <c r="BSX62" s="474"/>
      <c r="BSY62" s="464"/>
      <c r="BSZ62" s="464"/>
      <c r="BTA62" s="464"/>
      <c r="BTB62" s="464"/>
      <c r="BTC62" s="464"/>
      <c r="BTD62" s="475"/>
      <c r="BTF62" s="459"/>
      <c r="BTG62" s="446"/>
      <c r="BTH62" s="446"/>
      <c r="BTI62" s="446"/>
      <c r="BTJ62" s="446"/>
      <c r="BTK62" s="447"/>
      <c r="BTL62" s="447"/>
      <c r="BTM62" s="474"/>
      <c r="BTN62" s="464"/>
      <c r="BTO62" s="464"/>
      <c r="BTP62" s="464"/>
      <c r="BTQ62" s="464"/>
      <c r="BTR62" s="464"/>
      <c r="BTS62" s="475"/>
      <c r="BTU62" s="459"/>
      <c r="BTV62" s="446"/>
      <c r="BTW62" s="446"/>
      <c r="BTX62" s="446"/>
      <c r="BTY62" s="446"/>
      <c r="BTZ62" s="447"/>
      <c r="BUA62" s="447"/>
      <c r="BUB62" s="474"/>
      <c r="BUC62" s="464"/>
      <c r="BUD62" s="464"/>
      <c r="BUE62" s="464"/>
      <c r="BUF62" s="464"/>
      <c r="BUG62" s="464"/>
      <c r="BUH62" s="475"/>
      <c r="BUJ62" s="459"/>
      <c r="BUK62" s="446"/>
      <c r="BUL62" s="446"/>
      <c r="BUM62" s="446"/>
      <c r="BUN62" s="446"/>
      <c r="BUO62" s="447"/>
      <c r="BUP62" s="447"/>
      <c r="BUQ62" s="474"/>
      <c r="BUR62" s="464"/>
      <c r="BUS62" s="464"/>
      <c r="BUT62" s="464"/>
      <c r="BUU62" s="464"/>
      <c r="BUV62" s="464"/>
      <c r="BUW62" s="475"/>
      <c r="BUY62" s="459"/>
      <c r="BUZ62" s="446"/>
      <c r="BVA62" s="446"/>
      <c r="BVB62" s="446"/>
      <c r="BVC62" s="446"/>
      <c r="BVD62" s="447"/>
      <c r="BVE62" s="447"/>
      <c r="BVF62" s="474"/>
      <c r="BVG62" s="464"/>
      <c r="BVH62" s="464"/>
      <c r="BVI62" s="464"/>
      <c r="BVJ62" s="464"/>
      <c r="BVK62" s="464"/>
      <c r="BVL62" s="475"/>
      <c r="BVN62" s="459"/>
      <c r="BVO62" s="446"/>
      <c r="BVP62" s="446"/>
      <c r="BVQ62" s="446"/>
      <c r="BVR62" s="446"/>
      <c r="BVS62" s="447"/>
      <c r="BVT62" s="447"/>
      <c r="BVU62" s="474"/>
      <c r="BVV62" s="464"/>
      <c r="BVW62" s="464"/>
      <c r="BVX62" s="464"/>
      <c r="BVY62" s="464"/>
      <c r="BVZ62" s="464"/>
      <c r="BWA62" s="475"/>
    </row>
    <row r="63" spans="2:1951" ht="18" customHeight="1" x14ac:dyDescent="0.2">
      <c r="B63" s="301">
        <f>B44+1</f>
        <v>2025</v>
      </c>
      <c r="C63" s="440"/>
      <c r="D63" s="441"/>
      <c r="E63" s="441"/>
      <c r="F63" s="441"/>
      <c r="G63" s="441"/>
      <c r="H63" s="441"/>
      <c r="I63" s="441"/>
      <c r="J63" s="441"/>
      <c r="K63" s="441"/>
      <c r="L63" s="441"/>
      <c r="M63" s="441"/>
      <c r="N63" s="441"/>
      <c r="O63" s="441"/>
      <c r="P63" s="442"/>
      <c r="R63" s="456"/>
      <c r="S63" s="441"/>
      <c r="T63" s="441"/>
      <c r="U63" s="441"/>
      <c r="V63" s="441"/>
      <c r="W63" s="441"/>
      <c r="X63" s="441"/>
      <c r="Y63" s="441"/>
      <c r="Z63" s="441"/>
      <c r="AA63" s="441"/>
      <c r="AB63" s="441"/>
      <c r="AC63" s="441"/>
      <c r="AD63" s="441"/>
      <c r="AE63" s="442"/>
      <c r="AG63" s="456"/>
      <c r="AH63" s="441"/>
      <c r="AI63" s="441"/>
      <c r="AJ63" s="441"/>
      <c r="AK63" s="441"/>
      <c r="AL63" s="441"/>
      <c r="AM63" s="441"/>
      <c r="AN63" s="441"/>
      <c r="AO63" s="441"/>
      <c r="AP63" s="441"/>
      <c r="AQ63" s="441"/>
      <c r="AR63" s="441"/>
      <c r="AS63" s="441"/>
      <c r="AT63" s="442"/>
      <c r="AV63" s="456"/>
      <c r="AW63" s="441"/>
      <c r="AX63" s="441"/>
      <c r="AY63" s="441"/>
      <c r="AZ63" s="441"/>
      <c r="BA63" s="441"/>
      <c r="BB63" s="441"/>
      <c r="BC63" s="441"/>
      <c r="BD63" s="441"/>
      <c r="BE63" s="441"/>
      <c r="BF63" s="441"/>
      <c r="BG63" s="441"/>
      <c r="BH63" s="441"/>
      <c r="BI63" s="442"/>
      <c r="BK63" s="456"/>
      <c r="BL63" s="441"/>
      <c r="BM63" s="441"/>
      <c r="BN63" s="441"/>
      <c r="BO63" s="441"/>
      <c r="BP63" s="441"/>
      <c r="BQ63" s="441"/>
      <c r="BR63" s="441"/>
      <c r="BS63" s="441"/>
      <c r="BT63" s="441"/>
      <c r="BU63" s="441"/>
      <c r="BV63" s="441"/>
      <c r="BW63" s="441"/>
      <c r="BX63" s="442"/>
      <c r="BZ63" s="456"/>
      <c r="CA63" s="441"/>
      <c r="CB63" s="441"/>
      <c r="CC63" s="441"/>
      <c r="CD63" s="441"/>
      <c r="CE63" s="441"/>
      <c r="CF63" s="441"/>
      <c r="CG63" s="441"/>
      <c r="CH63" s="441"/>
      <c r="CI63" s="441"/>
      <c r="CJ63" s="441"/>
      <c r="CK63" s="441"/>
      <c r="CL63" s="441"/>
      <c r="CM63" s="442"/>
      <c r="CO63" s="456"/>
      <c r="CP63" s="441"/>
      <c r="CQ63" s="441"/>
      <c r="CR63" s="441"/>
      <c r="CS63" s="441"/>
      <c r="CT63" s="441"/>
      <c r="CU63" s="441"/>
      <c r="CV63" s="441"/>
      <c r="CW63" s="441"/>
      <c r="CX63" s="441"/>
      <c r="CY63" s="441"/>
      <c r="CZ63" s="441"/>
      <c r="DA63" s="441"/>
      <c r="DB63" s="442"/>
      <c r="DD63" s="456"/>
      <c r="DE63" s="441"/>
      <c r="DF63" s="441"/>
      <c r="DG63" s="441"/>
      <c r="DH63" s="441"/>
      <c r="DI63" s="441"/>
      <c r="DJ63" s="441"/>
      <c r="DK63" s="441"/>
      <c r="DL63" s="441"/>
      <c r="DM63" s="441"/>
      <c r="DN63" s="441"/>
      <c r="DO63" s="441"/>
      <c r="DP63" s="441"/>
      <c r="DQ63" s="442"/>
      <c r="DS63" s="456"/>
      <c r="DT63" s="441"/>
      <c r="DU63" s="441"/>
      <c r="DV63" s="441"/>
      <c r="DW63" s="441"/>
      <c r="DX63" s="441"/>
      <c r="DY63" s="441"/>
      <c r="DZ63" s="441"/>
      <c r="EA63" s="441"/>
      <c r="EB63" s="441"/>
      <c r="EC63" s="441"/>
      <c r="ED63" s="441"/>
      <c r="EE63" s="441"/>
      <c r="EF63" s="442"/>
      <c r="EH63" s="456"/>
      <c r="EI63" s="441"/>
      <c r="EJ63" s="441"/>
      <c r="EK63" s="441"/>
      <c r="EL63" s="441"/>
      <c r="EM63" s="441"/>
      <c r="EN63" s="441"/>
      <c r="EO63" s="441"/>
      <c r="EP63" s="441"/>
      <c r="EQ63" s="441"/>
      <c r="ER63" s="441"/>
      <c r="ES63" s="441"/>
      <c r="ET63" s="441"/>
      <c r="EU63" s="442"/>
      <c r="EW63" s="456"/>
      <c r="EX63" s="441"/>
      <c r="EY63" s="441"/>
      <c r="EZ63" s="441"/>
      <c r="FA63" s="441"/>
      <c r="FB63" s="441"/>
      <c r="FC63" s="441"/>
      <c r="FD63" s="441"/>
      <c r="FE63" s="441"/>
      <c r="FF63" s="441"/>
      <c r="FG63" s="441"/>
      <c r="FH63" s="441"/>
      <c r="FI63" s="441"/>
      <c r="FJ63" s="442"/>
      <c r="FL63" s="456"/>
      <c r="FM63" s="441"/>
      <c r="FN63" s="441"/>
      <c r="FO63" s="441"/>
      <c r="FP63" s="441"/>
      <c r="FQ63" s="441"/>
      <c r="FR63" s="441"/>
      <c r="FS63" s="441"/>
      <c r="FT63" s="441"/>
      <c r="FU63" s="441"/>
      <c r="FV63" s="441"/>
      <c r="FW63" s="441"/>
      <c r="FX63" s="441"/>
      <c r="FY63" s="442"/>
      <c r="GA63" s="456"/>
      <c r="GB63" s="441"/>
      <c r="GC63" s="441"/>
      <c r="GD63" s="441"/>
      <c r="GE63" s="441"/>
      <c r="GF63" s="441"/>
      <c r="GG63" s="441"/>
      <c r="GH63" s="441"/>
      <c r="GI63" s="441"/>
      <c r="GJ63" s="441"/>
      <c r="GK63" s="441"/>
      <c r="GL63" s="441"/>
      <c r="GM63" s="441"/>
      <c r="GN63" s="442"/>
      <c r="GP63" s="456"/>
      <c r="GQ63" s="441"/>
      <c r="GR63" s="441"/>
      <c r="GS63" s="441"/>
      <c r="GT63" s="441"/>
      <c r="GU63" s="441"/>
      <c r="GV63" s="441"/>
      <c r="GW63" s="441"/>
      <c r="GX63" s="441"/>
      <c r="GY63" s="441"/>
      <c r="GZ63" s="441"/>
      <c r="HA63" s="441"/>
      <c r="HB63" s="441"/>
      <c r="HC63" s="442"/>
      <c r="HE63" s="456"/>
      <c r="HF63" s="441"/>
      <c r="HG63" s="441"/>
      <c r="HH63" s="441"/>
      <c r="HI63" s="441"/>
      <c r="HJ63" s="441"/>
      <c r="HK63" s="441"/>
      <c r="HL63" s="441"/>
      <c r="HM63" s="441"/>
      <c r="HN63" s="441"/>
      <c r="HO63" s="441"/>
      <c r="HP63" s="441"/>
      <c r="HQ63" s="441"/>
      <c r="HR63" s="442"/>
      <c r="HT63" s="456"/>
      <c r="HU63" s="441"/>
      <c r="HV63" s="441"/>
      <c r="HW63" s="441"/>
      <c r="HX63" s="441"/>
      <c r="HY63" s="441"/>
      <c r="HZ63" s="441"/>
      <c r="IA63" s="441"/>
      <c r="IB63" s="441"/>
      <c r="IC63" s="441"/>
      <c r="ID63" s="441"/>
      <c r="IE63" s="441"/>
      <c r="IF63" s="441"/>
      <c r="IG63" s="442"/>
      <c r="II63" s="456"/>
      <c r="IJ63" s="441"/>
      <c r="IK63" s="441"/>
      <c r="IL63" s="441"/>
      <c r="IM63" s="441"/>
      <c r="IN63" s="441"/>
      <c r="IO63" s="441"/>
      <c r="IP63" s="441"/>
      <c r="IQ63" s="441"/>
      <c r="IR63" s="441"/>
      <c r="IS63" s="441"/>
      <c r="IT63" s="441"/>
      <c r="IU63" s="441"/>
      <c r="IV63" s="442"/>
      <c r="IX63" s="456"/>
      <c r="IY63" s="441"/>
      <c r="IZ63" s="441"/>
      <c r="JA63" s="441"/>
      <c r="JB63" s="441"/>
      <c r="JC63" s="441"/>
      <c r="JD63" s="441"/>
      <c r="JE63" s="441"/>
      <c r="JF63" s="441"/>
      <c r="JG63" s="441"/>
      <c r="JH63" s="441"/>
      <c r="JI63" s="441"/>
      <c r="JJ63" s="441"/>
      <c r="JK63" s="442"/>
      <c r="JM63" s="456"/>
      <c r="JN63" s="441"/>
      <c r="JO63" s="441"/>
      <c r="JP63" s="441"/>
      <c r="JQ63" s="441"/>
      <c r="JR63" s="441"/>
      <c r="JS63" s="441"/>
      <c r="JT63" s="441"/>
      <c r="JU63" s="441"/>
      <c r="JV63" s="441"/>
      <c r="JW63" s="441"/>
      <c r="JX63" s="441"/>
      <c r="JY63" s="441"/>
      <c r="JZ63" s="442"/>
      <c r="KB63" s="456"/>
      <c r="KC63" s="441"/>
      <c r="KD63" s="441"/>
      <c r="KE63" s="441"/>
      <c r="KF63" s="441"/>
      <c r="KG63" s="441"/>
      <c r="KH63" s="441"/>
      <c r="KI63" s="441"/>
      <c r="KJ63" s="441"/>
      <c r="KK63" s="441"/>
      <c r="KL63" s="441"/>
      <c r="KM63" s="441"/>
      <c r="KN63" s="441"/>
      <c r="KO63" s="442"/>
      <c r="KQ63" s="456"/>
      <c r="KR63" s="441"/>
      <c r="KS63" s="441"/>
      <c r="KT63" s="441"/>
      <c r="KU63" s="441"/>
      <c r="KV63" s="441"/>
      <c r="KW63" s="441"/>
      <c r="KX63" s="441"/>
      <c r="KY63" s="441"/>
      <c r="KZ63" s="441"/>
      <c r="LA63" s="441"/>
      <c r="LB63" s="441"/>
      <c r="LC63" s="441"/>
      <c r="LD63" s="442"/>
      <c r="LF63" s="456"/>
      <c r="LG63" s="441"/>
      <c r="LH63" s="441"/>
      <c r="LI63" s="441"/>
      <c r="LJ63" s="441"/>
      <c r="LK63" s="441"/>
      <c r="LL63" s="441"/>
      <c r="LM63" s="441"/>
      <c r="LN63" s="441"/>
      <c r="LO63" s="441"/>
      <c r="LP63" s="441"/>
      <c r="LQ63" s="441"/>
      <c r="LR63" s="441"/>
      <c r="LS63" s="442"/>
      <c r="LU63" s="456"/>
      <c r="LV63" s="441"/>
      <c r="LW63" s="441"/>
      <c r="LX63" s="441"/>
      <c r="LY63" s="441"/>
      <c r="LZ63" s="441"/>
      <c r="MA63" s="441"/>
      <c r="MB63" s="441"/>
      <c r="MC63" s="441"/>
      <c r="MD63" s="441"/>
      <c r="ME63" s="441"/>
      <c r="MF63" s="441"/>
      <c r="MG63" s="441"/>
      <c r="MH63" s="442"/>
      <c r="MJ63" s="456"/>
      <c r="MK63" s="441"/>
      <c r="ML63" s="441"/>
      <c r="MM63" s="441"/>
      <c r="MN63" s="441"/>
      <c r="MO63" s="441"/>
      <c r="MP63" s="441"/>
      <c r="MQ63" s="441"/>
      <c r="MR63" s="441"/>
      <c r="MS63" s="441"/>
      <c r="MT63" s="441"/>
      <c r="MU63" s="441"/>
      <c r="MV63" s="441"/>
      <c r="MW63" s="442"/>
      <c r="MY63" s="456"/>
      <c r="MZ63" s="441"/>
      <c r="NA63" s="441"/>
      <c r="NB63" s="441"/>
      <c r="NC63" s="441"/>
      <c r="ND63" s="441"/>
      <c r="NE63" s="441"/>
      <c r="NF63" s="441"/>
      <c r="NG63" s="441"/>
      <c r="NH63" s="441"/>
      <c r="NI63" s="441"/>
      <c r="NJ63" s="441"/>
      <c r="NK63" s="441"/>
      <c r="NL63" s="442"/>
      <c r="NN63" s="456"/>
      <c r="NO63" s="441"/>
      <c r="NP63" s="441"/>
      <c r="NQ63" s="441"/>
      <c r="NR63" s="441"/>
      <c r="NS63" s="441"/>
      <c r="NT63" s="441"/>
      <c r="NU63" s="441"/>
      <c r="NV63" s="441"/>
      <c r="NW63" s="441"/>
      <c r="NX63" s="441"/>
      <c r="NY63" s="441"/>
      <c r="NZ63" s="441"/>
      <c r="OA63" s="442"/>
      <c r="OC63" s="456"/>
      <c r="OD63" s="441"/>
      <c r="OE63" s="441"/>
      <c r="OF63" s="441"/>
      <c r="OG63" s="441"/>
      <c r="OH63" s="441"/>
      <c r="OI63" s="441"/>
      <c r="OJ63" s="441"/>
      <c r="OK63" s="441"/>
      <c r="OL63" s="441"/>
      <c r="OM63" s="441"/>
      <c r="ON63" s="441"/>
      <c r="OO63" s="441"/>
      <c r="OP63" s="442"/>
      <c r="OR63" s="456"/>
      <c r="OS63" s="441"/>
      <c r="OT63" s="441"/>
      <c r="OU63" s="441"/>
      <c r="OV63" s="441"/>
      <c r="OW63" s="441"/>
      <c r="OX63" s="441"/>
      <c r="OY63" s="441"/>
      <c r="OZ63" s="441"/>
      <c r="PA63" s="441"/>
      <c r="PB63" s="441"/>
      <c r="PC63" s="441"/>
      <c r="PD63" s="441"/>
      <c r="PE63" s="442"/>
      <c r="PG63" s="456"/>
      <c r="PH63" s="441"/>
      <c r="PI63" s="441"/>
      <c r="PJ63" s="441"/>
      <c r="PK63" s="441"/>
      <c r="PL63" s="441"/>
      <c r="PM63" s="441"/>
      <c r="PN63" s="441"/>
      <c r="PO63" s="441"/>
      <c r="PP63" s="441"/>
      <c r="PQ63" s="441"/>
      <c r="PR63" s="441"/>
      <c r="PS63" s="441"/>
      <c r="PT63" s="442"/>
      <c r="PV63" s="456"/>
      <c r="PW63" s="441"/>
      <c r="PX63" s="441"/>
      <c r="PY63" s="441"/>
      <c r="PZ63" s="441"/>
      <c r="QA63" s="441"/>
      <c r="QB63" s="441"/>
      <c r="QC63" s="441"/>
      <c r="QD63" s="441"/>
      <c r="QE63" s="441"/>
      <c r="QF63" s="441"/>
      <c r="QG63" s="441"/>
      <c r="QH63" s="441"/>
      <c r="QI63" s="442"/>
      <c r="QK63" s="456"/>
      <c r="QL63" s="441"/>
      <c r="QM63" s="441"/>
      <c r="QN63" s="441"/>
      <c r="QO63" s="441"/>
      <c r="QP63" s="441"/>
      <c r="QQ63" s="441"/>
      <c r="QR63" s="441"/>
      <c r="QS63" s="441"/>
      <c r="QT63" s="441"/>
      <c r="QU63" s="441"/>
      <c r="QV63" s="441"/>
      <c r="QW63" s="441"/>
      <c r="QX63" s="442"/>
      <c r="QZ63" s="456"/>
      <c r="RA63" s="441"/>
      <c r="RB63" s="441"/>
      <c r="RC63" s="441"/>
      <c r="RD63" s="441"/>
      <c r="RE63" s="441"/>
      <c r="RF63" s="441"/>
      <c r="RG63" s="441"/>
      <c r="RH63" s="441"/>
      <c r="RI63" s="441"/>
      <c r="RJ63" s="441"/>
      <c r="RK63" s="441"/>
      <c r="RL63" s="441"/>
      <c r="RM63" s="442"/>
      <c r="RO63" s="456"/>
      <c r="RP63" s="441"/>
      <c r="RQ63" s="441"/>
      <c r="RR63" s="441"/>
      <c r="RS63" s="441"/>
      <c r="RT63" s="441"/>
      <c r="RU63" s="441"/>
      <c r="RV63" s="441"/>
      <c r="RW63" s="441"/>
      <c r="RX63" s="441"/>
      <c r="RY63" s="441"/>
      <c r="RZ63" s="441"/>
      <c r="SA63" s="441"/>
      <c r="SB63" s="442"/>
      <c r="SD63" s="456"/>
      <c r="SE63" s="441"/>
      <c r="SF63" s="441"/>
      <c r="SG63" s="441"/>
      <c r="SH63" s="441"/>
      <c r="SI63" s="441"/>
      <c r="SJ63" s="441"/>
      <c r="SK63" s="441"/>
      <c r="SL63" s="441"/>
      <c r="SM63" s="441"/>
      <c r="SN63" s="441"/>
      <c r="SO63" s="441"/>
      <c r="SP63" s="441"/>
      <c r="SQ63" s="442"/>
      <c r="SS63" s="456"/>
      <c r="ST63" s="441"/>
      <c r="SU63" s="441"/>
      <c r="SV63" s="441"/>
      <c r="SW63" s="441"/>
      <c r="SX63" s="441"/>
      <c r="SY63" s="441"/>
      <c r="SZ63" s="441"/>
      <c r="TA63" s="441"/>
      <c r="TB63" s="441"/>
      <c r="TC63" s="441"/>
      <c r="TD63" s="441"/>
      <c r="TE63" s="441"/>
      <c r="TF63" s="442"/>
      <c r="TH63" s="456"/>
      <c r="TI63" s="441"/>
      <c r="TJ63" s="441"/>
      <c r="TK63" s="441"/>
      <c r="TL63" s="441"/>
      <c r="TM63" s="441"/>
      <c r="TN63" s="441"/>
      <c r="TO63" s="441"/>
      <c r="TP63" s="441"/>
      <c r="TQ63" s="441"/>
      <c r="TR63" s="441"/>
      <c r="TS63" s="441"/>
      <c r="TT63" s="441"/>
      <c r="TU63" s="442"/>
      <c r="TW63" s="456"/>
      <c r="TX63" s="441"/>
      <c r="TY63" s="441"/>
      <c r="TZ63" s="441"/>
      <c r="UA63" s="441"/>
      <c r="UB63" s="441"/>
      <c r="UC63" s="441"/>
      <c r="UD63" s="441"/>
      <c r="UE63" s="441"/>
      <c r="UF63" s="441"/>
      <c r="UG63" s="441"/>
      <c r="UH63" s="441"/>
      <c r="UI63" s="441"/>
      <c r="UJ63" s="442"/>
      <c r="UL63" s="456"/>
      <c r="UM63" s="441"/>
      <c r="UN63" s="441"/>
      <c r="UO63" s="441"/>
      <c r="UP63" s="441"/>
      <c r="UQ63" s="441"/>
      <c r="UR63" s="441"/>
      <c r="US63" s="441"/>
      <c r="UT63" s="441"/>
      <c r="UU63" s="441"/>
      <c r="UV63" s="441"/>
      <c r="UW63" s="441"/>
      <c r="UX63" s="441"/>
      <c r="UY63" s="442"/>
      <c r="VA63" s="456"/>
      <c r="VB63" s="441"/>
      <c r="VC63" s="441"/>
      <c r="VD63" s="441"/>
      <c r="VE63" s="441"/>
      <c r="VF63" s="441"/>
      <c r="VG63" s="441"/>
      <c r="VH63" s="441"/>
      <c r="VI63" s="441"/>
      <c r="VJ63" s="441"/>
      <c r="VK63" s="441"/>
      <c r="VL63" s="441"/>
      <c r="VM63" s="441"/>
      <c r="VN63" s="442"/>
      <c r="VP63" s="456"/>
      <c r="VQ63" s="441"/>
      <c r="VR63" s="441"/>
      <c r="VS63" s="441"/>
      <c r="VT63" s="441"/>
      <c r="VU63" s="441"/>
      <c r="VV63" s="441"/>
      <c r="VW63" s="441"/>
      <c r="VX63" s="441"/>
      <c r="VY63" s="441"/>
      <c r="VZ63" s="441"/>
      <c r="WA63" s="441"/>
      <c r="WB63" s="441"/>
      <c r="WC63" s="442"/>
      <c r="WE63" s="456"/>
      <c r="WF63" s="441"/>
      <c r="WG63" s="441"/>
      <c r="WH63" s="441"/>
      <c r="WI63" s="441"/>
      <c r="WJ63" s="441"/>
      <c r="WK63" s="441"/>
      <c r="WL63" s="441"/>
      <c r="WM63" s="441"/>
      <c r="WN63" s="441"/>
      <c r="WO63" s="441"/>
      <c r="WP63" s="441"/>
      <c r="WQ63" s="441"/>
      <c r="WR63" s="442"/>
      <c r="WT63" s="456"/>
      <c r="WU63" s="441"/>
      <c r="WV63" s="441"/>
      <c r="WW63" s="441"/>
      <c r="WX63" s="441"/>
      <c r="WY63" s="441"/>
      <c r="WZ63" s="441"/>
      <c r="XA63" s="441"/>
      <c r="XB63" s="441"/>
      <c r="XC63" s="441"/>
      <c r="XD63" s="441"/>
      <c r="XE63" s="441"/>
      <c r="XF63" s="441"/>
      <c r="XG63" s="442"/>
      <c r="XI63" s="456"/>
      <c r="XJ63" s="441"/>
      <c r="XK63" s="441"/>
      <c r="XL63" s="441"/>
      <c r="XM63" s="441"/>
      <c r="XN63" s="441"/>
      <c r="XO63" s="441"/>
      <c r="XP63" s="441"/>
      <c r="XQ63" s="441"/>
      <c r="XR63" s="441"/>
      <c r="XS63" s="441"/>
      <c r="XT63" s="441"/>
      <c r="XU63" s="441"/>
      <c r="XV63" s="442"/>
      <c r="XX63" s="456"/>
      <c r="XY63" s="441"/>
      <c r="XZ63" s="441"/>
      <c r="YA63" s="441"/>
      <c r="YB63" s="441"/>
      <c r="YC63" s="441"/>
      <c r="YD63" s="441"/>
      <c r="YE63" s="441"/>
      <c r="YF63" s="441"/>
      <c r="YG63" s="441"/>
      <c r="YH63" s="441"/>
      <c r="YI63" s="441"/>
      <c r="YJ63" s="441"/>
      <c r="YK63" s="442"/>
      <c r="YM63" s="456"/>
      <c r="YN63" s="441"/>
      <c r="YO63" s="441"/>
      <c r="YP63" s="441"/>
      <c r="YQ63" s="441"/>
      <c r="YR63" s="441"/>
      <c r="YS63" s="441"/>
      <c r="YT63" s="441"/>
      <c r="YU63" s="441"/>
      <c r="YV63" s="441"/>
      <c r="YW63" s="441"/>
      <c r="YX63" s="441"/>
      <c r="YY63" s="441"/>
      <c r="YZ63" s="442"/>
      <c r="ZB63" s="456"/>
      <c r="ZC63" s="441"/>
      <c r="ZD63" s="441"/>
      <c r="ZE63" s="441"/>
      <c r="ZF63" s="441"/>
      <c r="ZG63" s="441"/>
      <c r="ZH63" s="441"/>
      <c r="ZI63" s="441"/>
      <c r="ZJ63" s="441"/>
      <c r="ZK63" s="441"/>
      <c r="ZL63" s="441"/>
      <c r="ZM63" s="441"/>
      <c r="ZN63" s="441"/>
      <c r="ZO63" s="442"/>
      <c r="ZQ63" s="456"/>
      <c r="ZR63" s="441"/>
      <c r="ZS63" s="441"/>
      <c r="ZT63" s="441"/>
      <c r="ZU63" s="441"/>
      <c r="ZV63" s="441"/>
      <c r="ZW63" s="441"/>
      <c r="ZX63" s="441"/>
      <c r="ZY63" s="441"/>
      <c r="ZZ63" s="441"/>
      <c r="AAA63" s="441"/>
      <c r="AAB63" s="441"/>
      <c r="AAC63" s="441"/>
      <c r="AAD63" s="442"/>
      <c r="AAF63" s="456"/>
      <c r="AAG63" s="441"/>
      <c r="AAH63" s="441"/>
      <c r="AAI63" s="441"/>
      <c r="AAJ63" s="441"/>
      <c r="AAK63" s="441"/>
      <c r="AAL63" s="441"/>
      <c r="AAM63" s="441"/>
      <c r="AAN63" s="441"/>
      <c r="AAO63" s="441"/>
      <c r="AAP63" s="441"/>
      <c r="AAQ63" s="441"/>
      <c r="AAR63" s="441"/>
      <c r="AAS63" s="442"/>
      <c r="AAU63" s="456"/>
      <c r="AAV63" s="441"/>
      <c r="AAW63" s="441"/>
      <c r="AAX63" s="441"/>
      <c r="AAY63" s="441"/>
      <c r="AAZ63" s="441"/>
      <c r="ABA63" s="441"/>
      <c r="ABB63" s="441"/>
      <c r="ABC63" s="441"/>
      <c r="ABD63" s="441"/>
      <c r="ABE63" s="441"/>
      <c r="ABF63" s="441"/>
      <c r="ABG63" s="441"/>
      <c r="ABH63" s="442"/>
      <c r="ABJ63" s="456"/>
      <c r="ABK63" s="441"/>
      <c r="ABL63" s="441"/>
      <c r="ABM63" s="441"/>
      <c r="ABN63" s="441"/>
      <c r="ABO63" s="441"/>
      <c r="ABP63" s="441"/>
      <c r="ABQ63" s="441"/>
      <c r="ABR63" s="441"/>
      <c r="ABS63" s="441"/>
      <c r="ABT63" s="441"/>
      <c r="ABU63" s="441"/>
      <c r="ABV63" s="441"/>
      <c r="ABW63" s="442"/>
      <c r="ABY63" s="456"/>
      <c r="ABZ63" s="441"/>
      <c r="ACA63" s="441"/>
      <c r="ACB63" s="441"/>
      <c r="ACC63" s="441"/>
      <c r="ACD63" s="441"/>
      <c r="ACE63" s="441"/>
      <c r="ACF63" s="441"/>
      <c r="ACG63" s="441"/>
      <c r="ACH63" s="441"/>
      <c r="ACI63" s="441"/>
      <c r="ACJ63" s="441"/>
      <c r="ACK63" s="441"/>
      <c r="ACL63" s="442"/>
      <c r="ACN63" s="456"/>
      <c r="ACO63" s="441"/>
      <c r="ACP63" s="441"/>
      <c r="ACQ63" s="441"/>
      <c r="ACR63" s="441"/>
      <c r="ACS63" s="441"/>
      <c r="ACT63" s="441"/>
      <c r="ACU63" s="441"/>
      <c r="ACV63" s="441"/>
      <c r="ACW63" s="441"/>
      <c r="ACX63" s="441"/>
      <c r="ACY63" s="441"/>
      <c r="ACZ63" s="441"/>
      <c r="ADA63" s="442"/>
      <c r="ADC63" s="456"/>
      <c r="ADD63" s="441"/>
      <c r="ADE63" s="441"/>
      <c r="ADF63" s="441"/>
      <c r="ADG63" s="441"/>
      <c r="ADH63" s="441"/>
      <c r="ADI63" s="441"/>
      <c r="ADJ63" s="441"/>
      <c r="ADK63" s="441"/>
      <c r="ADL63" s="441"/>
      <c r="ADM63" s="441"/>
      <c r="ADN63" s="441"/>
      <c r="ADO63" s="441"/>
      <c r="ADP63" s="442"/>
      <c r="ADR63" s="456"/>
      <c r="ADS63" s="441"/>
      <c r="ADT63" s="441"/>
      <c r="ADU63" s="441"/>
      <c r="ADV63" s="441"/>
      <c r="ADW63" s="441"/>
      <c r="ADX63" s="441"/>
      <c r="ADY63" s="441"/>
      <c r="ADZ63" s="441"/>
      <c r="AEA63" s="441"/>
      <c r="AEB63" s="441"/>
      <c r="AEC63" s="441"/>
      <c r="AED63" s="441"/>
      <c r="AEE63" s="442"/>
      <c r="AEG63" s="456"/>
      <c r="AEH63" s="441"/>
      <c r="AEI63" s="441"/>
      <c r="AEJ63" s="441"/>
      <c r="AEK63" s="441"/>
      <c r="AEL63" s="441"/>
      <c r="AEM63" s="441"/>
      <c r="AEN63" s="441"/>
      <c r="AEO63" s="441"/>
      <c r="AEP63" s="441"/>
      <c r="AEQ63" s="441"/>
      <c r="AER63" s="441"/>
      <c r="AES63" s="441"/>
      <c r="AET63" s="442"/>
      <c r="AEV63" s="456"/>
      <c r="AEW63" s="441"/>
      <c r="AEX63" s="441"/>
      <c r="AEY63" s="441"/>
      <c r="AEZ63" s="441"/>
      <c r="AFA63" s="441"/>
      <c r="AFB63" s="441"/>
      <c r="AFC63" s="441"/>
      <c r="AFD63" s="441"/>
      <c r="AFE63" s="441"/>
      <c r="AFF63" s="441"/>
      <c r="AFG63" s="441"/>
      <c r="AFH63" s="441"/>
      <c r="AFI63" s="442"/>
      <c r="AFK63" s="456"/>
      <c r="AFL63" s="441"/>
      <c r="AFM63" s="441"/>
      <c r="AFN63" s="441"/>
      <c r="AFO63" s="441"/>
      <c r="AFP63" s="441"/>
      <c r="AFQ63" s="441"/>
      <c r="AFR63" s="441"/>
      <c r="AFS63" s="441"/>
      <c r="AFT63" s="441"/>
      <c r="AFU63" s="441"/>
      <c r="AFV63" s="441"/>
      <c r="AFW63" s="441"/>
      <c r="AFX63" s="442"/>
      <c r="AFZ63" s="456"/>
      <c r="AGA63" s="441"/>
      <c r="AGB63" s="441"/>
      <c r="AGC63" s="441"/>
      <c r="AGD63" s="441"/>
      <c r="AGE63" s="441"/>
      <c r="AGF63" s="441"/>
      <c r="AGG63" s="441"/>
      <c r="AGH63" s="441"/>
      <c r="AGI63" s="441"/>
      <c r="AGJ63" s="441"/>
      <c r="AGK63" s="441"/>
      <c r="AGL63" s="441"/>
      <c r="AGM63" s="442"/>
      <c r="AGO63" s="456"/>
      <c r="AGP63" s="441"/>
      <c r="AGQ63" s="441"/>
      <c r="AGR63" s="441"/>
      <c r="AGS63" s="441"/>
      <c r="AGT63" s="441"/>
      <c r="AGU63" s="441"/>
      <c r="AGV63" s="441"/>
      <c r="AGW63" s="441"/>
      <c r="AGX63" s="441"/>
      <c r="AGY63" s="441"/>
      <c r="AGZ63" s="441"/>
      <c r="AHA63" s="441"/>
      <c r="AHB63" s="442"/>
      <c r="AHD63" s="456"/>
      <c r="AHE63" s="441"/>
      <c r="AHF63" s="441"/>
      <c r="AHG63" s="441"/>
      <c r="AHH63" s="441"/>
      <c r="AHI63" s="441"/>
      <c r="AHJ63" s="441"/>
      <c r="AHK63" s="441"/>
      <c r="AHL63" s="441"/>
      <c r="AHM63" s="441"/>
      <c r="AHN63" s="441"/>
      <c r="AHO63" s="441"/>
      <c r="AHP63" s="441"/>
      <c r="AHQ63" s="442"/>
      <c r="AHS63" s="456"/>
      <c r="AHT63" s="441"/>
      <c r="AHU63" s="441"/>
      <c r="AHV63" s="441"/>
      <c r="AHW63" s="441"/>
      <c r="AHX63" s="441"/>
      <c r="AHY63" s="441"/>
      <c r="AHZ63" s="441"/>
      <c r="AIA63" s="441"/>
      <c r="AIB63" s="441"/>
      <c r="AIC63" s="441"/>
      <c r="AID63" s="441"/>
      <c r="AIE63" s="441"/>
      <c r="AIF63" s="442"/>
      <c r="AIH63" s="456"/>
      <c r="AII63" s="441"/>
      <c r="AIJ63" s="441"/>
      <c r="AIK63" s="441"/>
      <c r="AIL63" s="441"/>
      <c r="AIM63" s="441"/>
      <c r="AIN63" s="441"/>
      <c r="AIO63" s="441"/>
      <c r="AIP63" s="441"/>
      <c r="AIQ63" s="441"/>
      <c r="AIR63" s="441"/>
      <c r="AIS63" s="441"/>
      <c r="AIT63" s="441"/>
      <c r="AIU63" s="442"/>
      <c r="AIW63" s="456"/>
      <c r="AIX63" s="441"/>
      <c r="AIY63" s="441"/>
      <c r="AIZ63" s="441"/>
      <c r="AJA63" s="441"/>
      <c r="AJB63" s="441"/>
      <c r="AJC63" s="441"/>
      <c r="AJD63" s="441"/>
      <c r="AJE63" s="441"/>
      <c r="AJF63" s="441"/>
      <c r="AJG63" s="441"/>
      <c r="AJH63" s="441"/>
      <c r="AJI63" s="441"/>
      <c r="AJJ63" s="442"/>
      <c r="AJL63" s="456"/>
      <c r="AJM63" s="441"/>
      <c r="AJN63" s="441"/>
      <c r="AJO63" s="441"/>
      <c r="AJP63" s="441"/>
      <c r="AJQ63" s="441"/>
      <c r="AJR63" s="441"/>
      <c r="AJS63" s="441"/>
      <c r="AJT63" s="441"/>
      <c r="AJU63" s="441"/>
      <c r="AJV63" s="441"/>
      <c r="AJW63" s="441"/>
      <c r="AJX63" s="441"/>
      <c r="AJY63" s="442"/>
      <c r="AKA63" s="456"/>
      <c r="AKB63" s="441"/>
      <c r="AKC63" s="441"/>
      <c r="AKD63" s="441"/>
      <c r="AKE63" s="441"/>
      <c r="AKF63" s="441"/>
      <c r="AKG63" s="441"/>
      <c r="AKH63" s="441"/>
      <c r="AKI63" s="441"/>
      <c r="AKJ63" s="441"/>
      <c r="AKK63" s="441"/>
      <c r="AKL63" s="441"/>
      <c r="AKM63" s="441"/>
      <c r="AKN63" s="442"/>
      <c r="AKP63" s="456"/>
      <c r="AKQ63" s="441"/>
      <c r="AKR63" s="441"/>
      <c r="AKS63" s="441"/>
      <c r="AKT63" s="441"/>
      <c r="AKU63" s="441"/>
      <c r="AKV63" s="441"/>
      <c r="AKW63" s="441"/>
      <c r="AKX63" s="441"/>
      <c r="AKY63" s="441"/>
      <c r="AKZ63" s="441"/>
      <c r="ALA63" s="441"/>
      <c r="ALB63" s="441"/>
      <c r="ALC63" s="442"/>
      <c r="ALE63" s="456"/>
      <c r="ALF63" s="441"/>
      <c r="ALG63" s="441"/>
      <c r="ALH63" s="441"/>
      <c r="ALI63" s="441"/>
      <c r="ALJ63" s="441"/>
      <c r="ALK63" s="441"/>
      <c r="ALL63" s="441"/>
      <c r="ALM63" s="441"/>
      <c r="ALN63" s="441"/>
      <c r="ALO63" s="441"/>
      <c r="ALP63" s="441"/>
      <c r="ALQ63" s="441"/>
      <c r="ALR63" s="442"/>
      <c r="ALT63" s="456"/>
      <c r="ALU63" s="441"/>
      <c r="ALV63" s="441"/>
      <c r="ALW63" s="441"/>
      <c r="ALX63" s="441"/>
      <c r="ALY63" s="441"/>
      <c r="ALZ63" s="441"/>
      <c r="AMA63" s="441"/>
      <c r="AMB63" s="441"/>
      <c r="AMC63" s="441"/>
      <c r="AMD63" s="441"/>
      <c r="AME63" s="441"/>
      <c r="AMF63" s="441"/>
      <c r="AMG63" s="442"/>
      <c r="AMI63" s="456"/>
      <c r="AMJ63" s="441"/>
      <c r="AMK63" s="441"/>
      <c r="AML63" s="441"/>
      <c r="AMM63" s="441"/>
      <c r="AMN63" s="441"/>
      <c r="AMO63" s="441"/>
      <c r="AMP63" s="441"/>
      <c r="AMQ63" s="441"/>
      <c r="AMR63" s="441"/>
      <c r="AMS63" s="441"/>
      <c r="AMT63" s="441"/>
      <c r="AMU63" s="441"/>
      <c r="AMV63" s="442"/>
      <c r="AMX63" s="456"/>
      <c r="AMY63" s="441"/>
      <c r="AMZ63" s="441"/>
      <c r="ANA63" s="441"/>
      <c r="ANB63" s="441"/>
      <c r="ANC63" s="441"/>
      <c r="AND63" s="441"/>
      <c r="ANE63" s="441"/>
      <c r="ANF63" s="441"/>
      <c r="ANG63" s="441"/>
      <c r="ANH63" s="441"/>
      <c r="ANI63" s="441"/>
      <c r="ANJ63" s="441"/>
      <c r="ANK63" s="442"/>
      <c r="ANM63" s="456"/>
      <c r="ANN63" s="441"/>
      <c r="ANO63" s="441"/>
      <c r="ANP63" s="441"/>
      <c r="ANQ63" s="441"/>
      <c r="ANR63" s="441"/>
      <c r="ANS63" s="441"/>
      <c r="ANT63" s="441"/>
      <c r="ANU63" s="441"/>
      <c r="ANV63" s="441"/>
      <c r="ANW63" s="441"/>
      <c r="ANX63" s="441"/>
      <c r="ANY63" s="441"/>
      <c r="ANZ63" s="442"/>
      <c r="AOB63" s="456"/>
      <c r="AOC63" s="441"/>
      <c r="AOD63" s="441"/>
      <c r="AOE63" s="441"/>
      <c r="AOF63" s="441"/>
      <c r="AOG63" s="441"/>
      <c r="AOH63" s="441"/>
      <c r="AOI63" s="441"/>
      <c r="AOJ63" s="441"/>
      <c r="AOK63" s="441"/>
      <c r="AOL63" s="441"/>
      <c r="AOM63" s="441"/>
      <c r="AON63" s="441"/>
      <c r="AOO63" s="442"/>
      <c r="AOQ63" s="456"/>
      <c r="AOR63" s="441"/>
      <c r="AOS63" s="441"/>
      <c r="AOT63" s="441"/>
      <c r="AOU63" s="441"/>
      <c r="AOV63" s="441"/>
      <c r="AOW63" s="441"/>
      <c r="AOX63" s="441"/>
      <c r="AOY63" s="441"/>
      <c r="AOZ63" s="441"/>
      <c r="APA63" s="441"/>
      <c r="APB63" s="441"/>
      <c r="APC63" s="441"/>
      <c r="APD63" s="442"/>
      <c r="APF63" s="456"/>
      <c r="APG63" s="441"/>
      <c r="APH63" s="441"/>
      <c r="API63" s="441"/>
      <c r="APJ63" s="441"/>
      <c r="APK63" s="441"/>
      <c r="APL63" s="441"/>
      <c r="APM63" s="441"/>
      <c r="APN63" s="441"/>
      <c r="APO63" s="441"/>
      <c r="APP63" s="441"/>
      <c r="APQ63" s="441"/>
      <c r="APR63" s="441"/>
      <c r="APS63" s="442"/>
      <c r="APU63" s="456"/>
      <c r="APV63" s="441"/>
      <c r="APW63" s="441"/>
      <c r="APX63" s="441"/>
      <c r="APY63" s="441"/>
      <c r="APZ63" s="441"/>
      <c r="AQA63" s="441"/>
      <c r="AQB63" s="441"/>
      <c r="AQC63" s="441"/>
      <c r="AQD63" s="441"/>
      <c r="AQE63" s="441"/>
      <c r="AQF63" s="441"/>
      <c r="AQG63" s="441"/>
      <c r="AQH63" s="442"/>
      <c r="AQJ63" s="456"/>
      <c r="AQK63" s="441"/>
      <c r="AQL63" s="441"/>
      <c r="AQM63" s="441"/>
      <c r="AQN63" s="441"/>
      <c r="AQO63" s="441"/>
      <c r="AQP63" s="441"/>
      <c r="AQQ63" s="441"/>
      <c r="AQR63" s="441"/>
      <c r="AQS63" s="441"/>
      <c r="AQT63" s="441"/>
      <c r="AQU63" s="441"/>
      <c r="AQV63" s="441"/>
      <c r="AQW63" s="442"/>
      <c r="AQY63" s="456"/>
      <c r="AQZ63" s="441"/>
      <c r="ARA63" s="441"/>
      <c r="ARB63" s="441"/>
      <c r="ARC63" s="441"/>
      <c r="ARD63" s="441"/>
      <c r="ARE63" s="441"/>
      <c r="ARF63" s="441"/>
      <c r="ARG63" s="441"/>
      <c r="ARH63" s="441"/>
      <c r="ARI63" s="441"/>
      <c r="ARJ63" s="441"/>
      <c r="ARK63" s="441"/>
      <c r="ARL63" s="442"/>
      <c r="ARN63" s="456"/>
      <c r="ARO63" s="441"/>
      <c r="ARP63" s="441"/>
      <c r="ARQ63" s="441"/>
      <c r="ARR63" s="441"/>
      <c r="ARS63" s="441"/>
      <c r="ART63" s="441"/>
      <c r="ARU63" s="441"/>
      <c r="ARV63" s="441"/>
      <c r="ARW63" s="441"/>
      <c r="ARX63" s="441"/>
      <c r="ARY63" s="441"/>
      <c r="ARZ63" s="441"/>
      <c r="ASA63" s="442"/>
      <c r="ASC63" s="456"/>
      <c r="ASD63" s="441"/>
      <c r="ASE63" s="441"/>
      <c r="ASF63" s="441"/>
      <c r="ASG63" s="441"/>
      <c r="ASH63" s="441"/>
      <c r="ASI63" s="441"/>
      <c r="ASJ63" s="441"/>
      <c r="ASK63" s="441"/>
      <c r="ASL63" s="441"/>
      <c r="ASM63" s="441"/>
      <c r="ASN63" s="441"/>
      <c r="ASO63" s="441"/>
      <c r="ASP63" s="442"/>
      <c r="ASR63" s="456"/>
      <c r="ASS63" s="441"/>
      <c r="AST63" s="441"/>
      <c r="ASU63" s="441"/>
      <c r="ASV63" s="441"/>
      <c r="ASW63" s="441"/>
      <c r="ASX63" s="441"/>
      <c r="ASY63" s="441"/>
      <c r="ASZ63" s="441"/>
      <c r="ATA63" s="441"/>
      <c r="ATB63" s="441"/>
      <c r="ATC63" s="441"/>
      <c r="ATD63" s="441"/>
      <c r="ATE63" s="442"/>
      <c r="ATG63" s="456"/>
      <c r="ATH63" s="441"/>
      <c r="ATI63" s="441"/>
      <c r="ATJ63" s="441"/>
      <c r="ATK63" s="441"/>
      <c r="ATL63" s="441"/>
      <c r="ATM63" s="441"/>
      <c r="ATN63" s="441"/>
      <c r="ATO63" s="441"/>
      <c r="ATP63" s="441"/>
      <c r="ATQ63" s="441"/>
      <c r="ATR63" s="441"/>
      <c r="ATS63" s="441"/>
      <c r="ATT63" s="442"/>
      <c r="ATV63" s="456"/>
      <c r="ATW63" s="441"/>
      <c r="ATX63" s="441"/>
      <c r="ATY63" s="441"/>
      <c r="ATZ63" s="441"/>
      <c r="AUA63" s="441"/>
      <c r="AUB63" s="441"/>
      <c r="AUC63" s="441"/>
      <c r="AUD63" s="441"/>
      <c r="AUE63" s="441"/>
      <c r="AUF63" s="441"/>
      <c r="AUG63" s="441"/>
      <c r="AUH63" s="441"/>
      <c r="AUI63" s="442"/>
      <c r="AUK63" s="456"/>
      <c r="AUL63" s="441"/>
      <c r="AUM63" s="441"/>
      <c r="AUN63" s="441"/>
      <c r="AUO63" s="441"/>
      <c r="AUP63" s="441"/>
      <c r="AUQ63" s="441"/>
      <c r="AUR63" s="441"/>
      <c r="AUS63" s="441"/>
      <c r="AUT63" s="441"/>
      <c r="AUU63" s="441"/>
      <c r="AUV63" s="441"/>
      <c r="AUW63" s="441"/>
      <c r="AUX63" s="442"/>
      <c r="AUZ63" s="456"/>
      <c r="AVA63" s="441"/>
      <c r="AVB63" s="441"/>
      <c r="AVC63" s="441"/>
      <c r="AVD63" s="441"/>
      <c r="AVE63" s="441"/>
      <c r="AVF63" s="441"/>
      <c r="AVG63" s="441"/>
      <c r="AVH63" s="441"/>
      <c r="AVI63" s="441"/>
      <c r="AVJ63" s="441"/>
      <c r="AVK63" s="441"/>
      <c r="AVL63" s="441"/>
      <c r="AVM63" s="442"/>
      <c r="AVO63" s="456"/>
      <c r="AVP63" s="441"/>
      <c r="AVQ63" s="441"/>
      <c r="AVR63" s="441"/>
      <c r="AVS63" s="441"/>
      <c r="AVT63" s="441"/>
      <c r="AVU63" s="441"/>
      <c r="AVV63" s="441"/>
      <c r="AVW63" s="441"/>
      <c r="AVX63" s="441"/>
      <c r="AVY63" s="441"/>
      <c r="AVZ63" s="441"/>
      <c r="AWA63" s="441"/>
      <c r="AWB63" s="442"/>
      <c r="AWD63" s="456"/>
      <c r="AWE63" s="441"/>
      <c r="AWF63" s="441"/>
      <c r="AWG63" s="441"/>
      <c r="AWH63" s="441"/>
      <c r="AWI63" s="441"/>
      <c r="AWJ63" s="441"/>
      <c r="AWK63" s="441"/>
      <c r="AWL63" s="441"/>
      <c r="AWM63" s="441"/>
      <c r="AWN63" s="441"/>
      <c r="AWO63" s="441"/>
      <c r="AWP63" s="441"/>
      <c r="AWQ63" s="442"/>
      <c r="AWS63" s="456"/>
      <c r="AWT63" s="441"/>
      <c r="AWU63" s="441"/>
      <c r="AWV63" s="441"/>
      <c r="AWW63" s="441"/>
      <c r="AWX63" s="441"/>
      <c r="AWY63" s="441"/>
      <c r="AWZ63" s="441"/>
      <c r="AXA63" s="441"/>
      <c r="AXB63" s="441"/>
      <c r="AXC63" s="441"/>
      <c r="AXD63" s="441"/>
      <c r="AXE63" s="441"/>
      <c r="AXF63" s="442"/>
      <c r="AXH63" s="456"/>
      <c r="AXI63" s="441"/>
      <c r="AXJ63" s="441"/>
      <c r="AXK63" s="441"/>
      <c r="AXL63" s="441"/>
      <c r="AXM63" s="441"/>
      <c r="AXN63" s="441"/>
      <c r="AXO63" s="441"/>
      <c r="AXP63" s="441"/>
      <c r="AXQ63" s="441"/>
      <c r="AXR63" s="441"/>
      <c r="AXS63" s="441"/>
      <c r="AXT63" s="441"/>
      <c r="AXU63" s="442"/>
      <c r="AXW63" s="456"/>
      <c r="AXX63" s="441"/>
      <c r="AXY63" s="441"/>
      <c r="AXZ63" s="441"/>
      <c r="AYA63" s="441"/>
      <c r="AYB63" s="441"/>
      <c r="AYC63" s="441"/>
      <c r="AYD63" s="441"/>
      <c r="AYE63" s="441"/>
      <c r="AYF63" s="441"/>
      <c r="AYG63" s="441"/>
      <c r="AYH63" s="441"/>
      <c r="AYI63" s="441"/>
      <c r="AYJ63" s="442"/>
      <c r="AYL63" s="456"/>
      <c r="AYM63" s="441"/>
      <c r="AYN63" s="441"/>
      <c r="AYO63" s="441"/>
      <c r="AYP63" s="441"/>
      <c r="AYQ63" s="441"/>
      <c r="AYR63" s="441"/>
      <c r="AYS63" s="441"/>
      <c r="AYT63" s="441"/>
      <c r="AYU63" s="441"/>
      <c r="AYV63" s="441"/>
      <c r="AYW63" s="441"/>
      <c r="AYX63" s="441"/>
      <c r="AYY63" s="442"/>
      <c r="AZA63" s="456"/>
      <c r="AZB63" s="441"/>
      <c r="AZC63" s="441"/>
      <c r="AZD63" s="441"/>
      <c r="AZE63" s="441"/>
      <c r="AZF63" s="441"/>
      <c r="AZG63" s="441"/>
      <c r="AZH63" s="441"/>
      <c r="AZI63" s="441"/>
      <c r="AZJ63" s="441"/>
      <c r="AZK63" s="441"/>
      <c r="AZL63" s="441"/>
      <c r="AZM63" s="441"/>
      <c r="AZN63" s="442"/>
      <c r="AZP63" s="456"/>
      <c r="AZQ63" s="441"/>
      <c r="AZR63" s="441"/>
      <c r="AZS63" s="441"/>
      <c r="AZT63" s="441"/>
      <c r="AZU63" s="441"/>
      <c r="AZV63" s="441"/>
      <c r="AZW63" s="441"/>
      <c r="AZX63" s="441"/>
      <c r="AZY63" s="441"/>
      <c r="AZZ63" s="441"/>
      <c r="BAA63" s="441"/>
      <c r="BAB63" s="441"/>
      <c r="BAC63" s="442"/>
      <c r="BAE63" s="456"/>
      <c r="BAF63" s="441"/>
      <c r="BAG63" s="441"/>
      <c r="BAH63" s="441"/>
      <c r="BAI63" s="441"/>
      <c r="BAJ63" s="441"/>
      <c r="BAK63" s="441"/>
      <c r="BAL63" s="441"/>
      <c r="BAM63" s="441"/>
      <c r="BAN63" s="441"/>
      <c r="BAO63" s="441"/>
      <c r="BAP63" s="441"/>
      <c r="BAQ63" s="441"/>
      <c r="BAR63" s="442"/>
      <c r="BAT63" s="456"/>
      <c r="BAU63" s="441"/>
      <c r="BAV63" s="441"/>
      <c r="BAW63" s="441"/>
      <c r="BAX63" s="441"/>
      <c r="BAY63" s="441"/>
      <c r="BAZ63" s="441"/>
      <c r="BBA63" s="441"/>
      <c r="BBB63" s="441"/>
      <c r="BBC63" s="441"/>
      <c r="BBD63" s="441"/>
      <c r="BBE63" s="441"/>
      <c r="BBF63" s="441"/>
      <c r="BBG63" s="442"/>
      <c r="BBI63" s="456"/>
      <c r="BBJ63" s="441"/>
      <c r="BBK63" s="441"/>
      <c r="BBL63" s="441"/>
      <c r="BBM63" s="441"/>
      <c r="BBN63" s="441"/>
      <c r="BBO63" s="441"/>
      <c r="BBP63" s="441"/>
      <c r="BBQ63" s="441"/>
      <c r="BBR63" s="441"/>
      <c r="BBS63" s="441"/>
      <c r="BBT63" s="441"/>
      <c r="BBU63" s="441"/>
      <c r="BBV63" s="442"/>
      <c r="BBX63" s="456"/>
      <c r="BBY63" s="441"/>
      <c r="BBZ63" s="441"/>
      <c r="BCA63" s="441"/>
      <c r="BCB63" s="441"/>
      <c r="BCC63" s="441"/>
      <c r="BCD63" s="441"/>
      <c r="BCE63" s="441"/>
      <c r="BCF63" s="441"/>
      <c r="BCG63" s="441"/>
      <c r="BCH63" s="441"/>
      <c r="BCI63" s="441"/>
      <c r="BCJ63" s="441"/>
      <c r="BCK63" s="442"/>
      <c r="BCM63" s="456"/>
      <c r="BCN63" s="441"/>
      <c r="BCO63" s="441"/>
      <c r="BCP63" s="441"/>
      <c r="BCQ63" s="441"/>
      <c r="BCR63" s="441"/>
      <c r="BCS63" s="441"/>
      <c r="BCT63" s="441"/>
      <c r="BCU63" s="441"/>
      <c r="BCV63" s="441"/>
      <c r="BCW63" s="441"/>
      <c r="BCX63" s="441"/>
      <c r="BCY63" s="441"/>
      <c r="BCZ63" s="442"/>
      <c r="BDB63" s="456"/>
      <c r="BDC63" s="441"/>
      <c r="BDD63" s="441"/>
      <c r="BDE63" s="441"/>
      <c r="BDF63" s="441"/>
      <c r="BDG63" s="441"/>
      <c r="BDH63" s="441"/>
      <c r="BDI63" s="441"/>
      <c r="BDJ63" s="441"/>
      <c r="BDK63" s="441"/>
      <c r="BDL63" s="441"/>
      <c r="BDM63" s="441"/>
      <c r="BDN63" s="441"/>
      <c r="BDO63" s="442"/>
      <c r="BDQ63" s="456"/>
      <c r="BDR63" s="441"/>
      <c r="BDS63" s="441"/>
      <c r="BDT63" s="441"/>
      <c r="BDU63" s="441"/>
      <c r="BDV63" s="441"/>
      <c r="BDW63" s="441"/>
      <c r="BDX63" s="441"/>
      <c r="BDY63" s="441"/>
      <c r="BDZ63" s="441"/>
      <c r="BEA63" s="441"/>
      <c r="BEB63" s="441"/>
      <c r="BEC63" s="441"/>
      <c r="BED63" s="442"/>
      <c r="BEF63" s="456"/>
      <c r="BEG63" s="441"/>
      <c r="BEH63" s="441"/>
      <c r="BEI63" s="441"/>
      <c r="BEJ63" s="441"/>
      <c r="BEK63" s="441"/>
      <c r="BEL63" s="441"/>
      <c r="BEM63" s="441"/>
      <c r="BEN63" s="441"/>
      <c r="BEO63" s="441"/>
      <c r="BEP63" s="441"/>
      <c r="BEQ63" s="441"/>
      <c r="BER63" s="441"/>
      <c r="BES63" s="442"/>
      <c r="BEU63" s="456"/>
      <c r="BEV63" s="441"/>
      <c r="BEW63" s="441"/>
      <c r="BEX63" s="441"/>
      <c r="BEY63" s="441"/>
      <c r="BEZ63" s="441"/>
      <c r="BFA63" s="441"/>
      <c r="BFB63" s="441"/>
      <c r="BFC63" s="441"/>
      <c r="BFD63" s="441"/>
      <c r="BFE63" s="441"/>
      <c r="BFF63" s="441"/>
      <c r="BFG63" s="441"/>
      <c r="BFH63" s="442"/>
      <c r="BFJ63" s="456"/>
      <c r="BFK63" s="441"/>
      <c r="BFL63" s="441"/>
      <c r="BFM63" s="441"/>
      <c r="BFN63" s="441"/>
      <c r="BFO63" s="441"/>
      <c r="BFP63" s="441"/>
      <c r="BFQ63" s="441"/>
      <c r="BFR63" s="441"/>
      <c r="BFS63" s="441"/>
      <c r="BFT63" s="441"/>
      <c r="BFU63" s="441"/>
      <c r="BFV63" s="441"/>
      <c r="BFW63" s="442"/>
      <c r="BFY63" s="456"/>
      <c r="BFZ63" s="441"/>
      <c r="BGA63" s="441"/>
      <c r="BGB63" s="441"/>
      <c r="BGC63" s="441"/>
      <c r="BGD63" s="441"/>
      <c r="BGE63" s="441"/>
      <c r="BGF63" s="441"/>
      <c r="BGG63" s="441"/>
      <c r="BGH63" s="441"/>
      <c r="BGI63" s="441"/>
      <c r="BGJ63" s="441"/>
      <c r="BGK63" s="441"/>
      <c r="BGL63" s="442"/>
      <c r="BGN63" s="456"/>
      <c r="BGO63" s="441"/>
      <c r="BGP63" s="441"/>
      <c r="BGQ63" s="441"/>
      <c r="BGR63" s="441"/>
      <c r="BGS63" s="441"/>
      <c r="BGT63" s="441"/>
      <c r="BGU63" s="441"/>
      <c r="BGV63" s="441"/>
      <c r="BGW63" s="441"/>
      <c r="BGX63" s="441"/>
      <c r="BGY63" s="441"/>
      <c r="BGZ63" s="441"/>
      <c r="BHA63" s="442"/>
      <c r="BHC63" s="456"/>
      <c r="BHD63" s="441"/>
      <c r="BHE63" s="441"/>
      <c r="BHF63" s="441"/>
      <c r="BHG63" s="441"/>
      <c r="BHH63" s="441"/>
      <c r="BHI63" s="441"/>
      <c r="BHJ63" s="441"/>
      <c r="BHK63" s="441"/>
      <c r="BHL63" s="441"/>
      <c r="BHM63" s="441"/>
      <c r="BHN63" s="441"/>
      <c r="BHO63" s="441"/>
      <c r="BHP63" s="442"/>
      <c r="BHR63" s="456"/>
      <c r="BHS63" s="441"/>
      <c r="BHT63" s="441"/>
      <c r="BHU63" s="441"/>
      <c r="BHV63" s="441"/>
      <c r="BHW63" s="441"/>
      <c r="BHX63" s="441"/>
      <c r="BHY63" s="441"/>
      <c r="BHZ63" s="441"/>
      <c r="BIA63" s="441"/>
      <c r="BIB63" s="441"/>
      <c r="BIC63" s="441"/>
      <c r="BID63" s="441"/>
      <c r="BIE63" s="442"/>
      <c r="BIG63" s="456"/>
      <c r="BIH63" s="441"/>
      <c r="BII63" s="441"/>
      <c r="BIJ63" s="441"/>
      <c r="BIK63" s="441"/>
      <c r="BIL63" s="441"/>
      <c r="BIM63" s="441"/>
      <c r="BIN63" s="441"/>
      <c r="BIO63" s="441"/>
      <c r="BIP63" s="441"/>
      <c r="BIQ63" s="441"/>
      <c r="BIR63" s="441"/>
      <c r="BIS63" s="441"/>
      <c r="BIT63" s="442"/>
      <c r="BIV63" s="456"/>
      <c r="BIW63" s="441"/>
      <c r="BIX63" s="441"/>
      <c r="BIY63" s="441"/>
      <c r="BIZ63" s="441"/>
      <c r="BJA63" s="441"/>
      <c r="BJB63" s="441"/>
      <c r="BJC63" s="441"/>
      <c r="BJD63" s="441"/>
      <c r="BJE63" s="441"/>
      <c r="BJF63" s="441"/>
      <c r="BJG63" s="441"/>
      <c r="BJH63" s="441"/>
      <c r="BJI63" s="442"/>
      <c r="BJK63" s="456"/>
      <c r="BJL63" s="441"/>
      <c r="BJM63" s="441"/>
      <c r="BJN63" s="441"/>
      <c r="BJO63" s="441"/>
      <c r="BJP63" s="441"/>
      <c r="BJQ63" s="441"/>
      <c r="BJR63" s="441"/>
      <c r="BJS63" s="441"/>
      <c r="BJT63" s="441"/>
      <c r="BJU63" s="441"/>
      <c r="BJV63" s="441"/>
      <c r="BJW63" s="441"/>
      <c r="BJX63" s="442"/>
      <c r="BJZ63" s="456"/>
      <c r="BKA63" s="441"/>
      <c r="BKB63" s="441"/>
      <c r="BKC63" s="441"/>
      <c r="BKD63" s="441"/>
      <c r="BKE63" s="441"/>
      <c r="BKF63" s="441"/>
      <c r="BKG63" s="441"/>
      <c r="BKH63" s="441"/>
      <c r="BKI63" s="441"/>
      <c r="BKJ63" s="441"/>
      <c r="BKK63" s="441"/>
      <c r="BKL63" s="441"/>
      <c r="BKM63" s="442"/>
      <c r="BKO63" s="456"/>
      <c r="BKP63" s="441"/>
      <c r="BKQ63" s="441"/>
      <c r="BKR63" s="441"/>
      <c r="BKS63" s="441"/>
      <c r="BKT63" s="441"/>
      <c r="BKU63" s="441"/>
      <c r="BKV63" s="441"/>
      <c r="BKW63" s="441"/>
      <c r="BKX63" s="441"/>
      <c r="BKY63" s="441"/>
      <c r="BKZ63" s="441"/>
      <c r="BLA63" s="441"/>
      <c r="BLB63" s="442"/>
      <c r="BLD63" s="456"/>
      <c r="BLE63" s="441"/>
      <c r="BLF63" s="441"/>
      <c r="BLG63" s="441"/>
      <c r="BLH63" s="441"/>
      <c r="BLI63" s="441"/>
      <c r="BLJ63" s="441"/>
      <c r="BLK63" s="441"/>
      <c r="BLL63" s="441"/>
      <c r="BLM63" s="441"/>
      <c r="BLN63" s="441"/>
      <c r="BLO63" s="441"/>
      <c r="BLP63" s="441"/>
      <c r="BLQ63" s="442"/>
      <c r="BLS63" s="456"/>
      <c r="BLT63" s="441"/>
      <c r="BLU63" s="441"/>
      <c r="BLV63" s="441"/>
      <c r="BLW63" s="441"/>
      <c r="BLX63" s="441"/>
      <c r="BLY63" s="441"/>
      <c r="BLZ63" s="441"/>
      <c r="BMA63" s="441"/>
      <c r="BMB63" s="441"/>
      <c r="BMC63" s="441"/>
      <c r="BMD63" s="441"/>
      <c r="BME63" s="441"/>
      <c r="BMF63" s="442"/>
      <c r="BMH63" s="456"/>
      <c r="BMI63" s="441"/>
      <c r="BMJ63" s="441"/>
      <c r="BMK63" s="441"/>
      <c r="BML63" s="441"/>
      <c r="BMM63" s="441"/>
      <c r="BMN63" s="441"/>
      <c r="BMO63" s="441"/>
      <c r="BMP63" s="441"/>
      <c r="BMQ63" s="441"/>
      <c r="BMR63" s="441"/>
      <c r="BMS63" s="441"/>
      <c r="BMT63" s="441"/>
      <c r="BMU63" s="442"/>
      <c r="BMW63" s="456"/>
      <c r="BMX63" s="441"/>
      <c r="BMY63" s="441"/>
      <c r="BMZ63" s="441"/>
      <c r="BNA63" s="441"/>
      <c r="BNB63" s="441"/>
      <c r="BNC63" s="441"/>
      <c r="BND63" s="441"/>
      <c r="BNE63" s="441"/>
      <c r="BNF63" s="441"/>
      <c r="BNG63" s="441"/>
      <c r="BNH63" s="441"/>
      <c r="BNI63" s="441"/>
      <c r="BNJ63" s="442"/>
      <c r="BNL63" s="456"/>
      <c r="BNM63" s="441"/>
      <c r="BNN63" s="441"/>
      <c r="BNO63" s="441"/>
      <c r="BNP63" s="441"/>
      <c r="BNQ63" s="441"/>
      <c r="BNR63" s="441"/>
      <c r="BNS63" s="441"/>
      <c r="BNT63" s="441"/>
      <c r="BNU63" s="441"/>
      <c r="BNV63" s="441"/>
      <c r="BNW63" s="441"/>
      <c r="BNX63" s="441"/>
      <c r="BNY63" s="442"/>
      <c r="BOA63" s="456"/>
      <c r="BOB63" s="441"/>
      <c r="BOC63" s="441"/>
      <c r="BOD63" s="441"/>
      <c r="BOE63" s="441"/>
      <c r="BOF63" s="441"/>
      <c r="BOG63" s="441"/>
      <c r="BOH63" s="441"/>
      <c r="BOI63" s="441"/>
      <c r="BOJ63" s="441"/>
      <c r="BOK63" s="441"/>
      <c r="BOL63" s="441"/>
      <c r="BOM63" s="441"/>
      <c r="BON63" s="442"/>
      <c r="BOP63" s="456"/>
      <c r="BOQ63" s="441"/>
      <c r="BOR63" s="441"/>
      <c r="BOS63" s="441"/>
      <c r="BOT63" s="441"/>
      <c r="BOU63" s="441"/>
      <c r="BOV63" s="441"/>
      <c r="BOW63" s="441"/>
      <c r="BOX63" s="441"/>
      <c r="BOY63" s="441"/>
      <c r="BOZ63" s="441"/>
      <c r="BPA63" s="441"/>
      <c r="BPB63" s="441"/>
      <c r="BPC63" s="442"/>
      <c r="BPE63" s="456"/>
      <c r="BPF63" s="441"/>
      <c r="BPG63" s="441"/>
      <c r="BPH63" s="441"/>
      <c r="BPI63" s="441"/>
      <c r="BPJ63" s="441"/>
      <c r="BPK63" s="441"/>
      <c r="BPL63" s="441"/>
      <c r="BPM63" s="441"/>
      <c r="BPN63" s="441"/>
      <c r="BPO63" s="441"/>
      <c r="BPP63" s="441"/>
      <c r="BPQ63" s="441"/>
      <c r="BPR63" s="442"/>
      <c r="BPT63" s="456"/>
      <c r="BPU63" s="441"/>
      <c r="BPV63" s="441"/>
      <c r="BPW63" s="441"/>
      <c r="BPX63" s="441"/>
      <c r="BPY63" s="441"/>
      <c r="BPZ63" s="441"/>
      <c r="BQA63" s="441"/>
      <c r="BQB63" s="441"/>
      <c r="BQC63" s="441"/>
      <c r="BQD63" s="441"/>
      <c r="BQE63" s="441"/>
      <c r="BQF63" s="441"/>
      <c r="BQG63" s="442"/>
      <c r="BQI63" s="456"/>
      <c r="BQJ63" s="441"/>
      <c r="BQK63" s="441"/>
      <c r="BQL63" s="441"/>
      <c r="BQM63" s="441"/>
      <c r="BQN63" s="441"/>
      <c r="BQO63" s="441"/>
      <c r="BQP63" s="441"/>
      <c r="BQQ63" s="441"/>
      <c r="BQR63" s="441"/>
      <c r="BQS63" s="441"/>
      <c r="BQT63" s="441"/>
      <c r="BQU63" s="441"/>
      <c r="BQV63" s="442"/>
      <c r="BQX63" s="456"/>
      <c r="BQY63" s="441"/>
      <c r="BQZ63" s="441"/>
      <c r="BRA63" s="441"/>
      <c r="BRB63" s="441"/>
      <c r="BRC63" s="441"/>
      <c r="BRD63" s="441"/>
      <c r="BRE63" s="441"/>
      <c r="BRF63" s="441"/>
      <c r="BRG63" s="441"/>
      <c r="BRH63" s="441"/>
      <c r="BRI63" s="441"/>
      <c r="BRJ63" s="441"/>
      <c r="BRK63" s="442"/>
      <c r="BRM63" s="456"/>
      <c r="BRN63" s="441"/>
      <c r="BRO63" s="441"/>
      <c r="BRP63" s="441"/>
      <c r="BRQ63" s="441"/>
      <c r="BRR63" s="441"/>
      <c r="BRS63" s="441"/>
      <c r="BRT63" s="441"/>
      <c r="BRU63" s="441"/>
      <c r="BRV63" s="441"/>
      <c r="BRW63" s="441"/>
      <c r="BRX63" s="441"/>
      <c r="BRY63" s="441"/>
      <c r="BRZ63" s="442"/>
      <c r="BSB63" s="456"/>
      <c r="BSC63" s="441"/>
      <c r="BSD63" s="441"/>
      <c r="BSE63" s="441"/>
      <c r="BSF63" s="441"/>
      <c r="BSG63" s="441"/>
      <c r="BSH63" s="441"/>
      <c r="BSI63" s="441"/>
      <c r="BSJ63" s="441"/>
      <c r="BSK63" s="441"/>
      <c r="BSL63" s="441"/>
      <c r="BSM63" s="441"/>
      <c r="BSN63" s="441"/>
      <c r="BSO63" s="442"/>
      <c r="BSQ63" s="456"/>
      <c r="BSR63" s="441"/>
      <c r="BSS63" s="441"/>
      <c r="BST63" s="441"/>
      <c r="BSU63" s="441"/>
      <c r="BSV63" s="441"/>
      <c r="BSW63" s="441"/>
      <c r="BSX63" s="441"/>
      <c r="BSY63" s="441"/>
      <c r="BSZ63" s="441"/>
      <c r="BTA63" s="441"/>
      <c r="BTB63" s="441"/>
      <c r="BTC63" s="441"/>
      <c r="BTD63" s="442"/>
      <c r="BTF63" s="456"/>
      <c r="BTG63" s="441"/>
      <c r="BTH63" s="441"/>
      <c r="BTI63" s="441"/>
      <c r="BTJ63" s="441"/>
      <c r="BTK63" s="441"/>
      <c r="BTL63" s="441"/>
      <c r="BTM63" s="441"/>
      <c r="BTN63" s="441"/>
      <c r="BTO63" s="441"/>
      <c r="BTP63" s="441"/>
      <c r="BTQ63" s="441"/>
      <c r="BTR63" s="441"/>
      <c r="BTS63" s="442"/>
      <c r="BTU63" s="456"/>
      <c r="BTV63" s="441"/>
      <c r="BTW63" s="441"/>
      <c r="BTX63" s="441"/>
      <c r="BTY63" s="441"/>
      <c r="BTZ63" s="441"/>
      <c r="BUA63" s="441"/>
      <c r="BUB63" s="441"/>
      <c r="BUC63" s="441"/>
      <c r="BUD63" s="441"/>
      <c r="BUE63" s="441"/>
      <c r="BUF63" s="441"/>
      <c r="BUG63" s="441"/>
      <c r="BUH63" s="442"/>
      <c r="BUJ63" s="456"/>
      <c r="BUK63" s="441"/>
      <c r="BUL63" s="441"/>
      <c r="BUM63" s="441"/>
      <c r="BUN63" s="441"/>
      <c r="BUO63" s="441"/>
      <c r="BUP63" s="441"/>
      <c r="BUQ63" s="441"/>
      <c r="BUR63" s="441"/>
      <c r="BUS63" s="441"/>
      <c r="BUT63" s="441"/>
      <c r="BUU63" s="441"/>
      <c r="BUV63" s="441"/>
      <c r="BUW63" s="442"/>
      <c r="BUY63" s="456"/>
      <c r="BUZ63" s="441"/>
      <c r="BVA63" s="441"/>
      <c r="BVB63" s="441"/>
      <c r="BVC63" s="441"/>
      <c r="BVD63" s="441"/>
      <c r="BVE63" s="441"/>
      <c r="BVF63" s="441"/>
      <c r="BVG63" s="441"/>
      <c r="BVH63" s="441"/>
      <c r="BVI63" s="441"/>
      <c r="BVJ63" s="441"/>
      <c r="BVK63" s="441"/>
      <c r="BVL63" s="442"/>
      <c r="BVN63" s="456"/>
      <c r="BVO63" s="441"/>
      <c r="BVP63" s="441"/>
      <c r="BVQ63" s="441"/>
      <c r="BVR63" s="441"/>
      <c r="BVS63" s="441"/>
      <c r="BVT63" s="441"/>
      <c r="BVU63" s="441"/>
      <c r="BVV63" s="441"/>
      <c r="BVW63" s="441"/>
      <c r="BVX63" s="441"/>
      <c r="BVY63" s="441"/>
      <c r="BVZ63" s="441"/>
      <c r="BWA63" s="442"/>
    </row>
    <row r="64" spans="2:1951" ht="15" customHeight="1" x14ac:dyDescent="0.2">
      <c r="B64" s="444" t="s">
        <v>314</v>
      </c>
      <c r="C64" s="450">
        <f t="shared" ref="C64:P64" si="3901">SUM(C65+C69+C74)</f>
        <v>0</v>
      </c>
      <c r="D64" s="450">
        <f t="shared" si="3901"/>
        <v>0</v>
      </c>
      <c r="E64" s="450">
        <f t="shared" si="3901"/>
        <v>0</v>
      </c>
      <c r="F64" s="450">
        <f t="shared" si="3901"/>
        <v>0</v>
      </c>
      <c r="G64" s="450">
        <f t="shared" si="3901"/>
        <v>0</v>
      </c>
      <c r="H64" s="450">
        <f t="shared" si="3901"/>
        <v>0</v>
      </c>
      <c r="I64" s="450">
        <f t="shared" si="3901"/>
        <v>0</v>
      </c>
      <c r="J64" s="450">
        <f t="shared" si="3901"/>
        <v>0</v>
      </c>
      <c r="K64" s="450">
        <f t="shared" si="3901"/>
        <v>0</v>
      </c>
      <c r="L64" s="450">
        <f t="shared" si="3901"/>
        <v>0</v>
      </c>
      <c r="M64" s="450">
        <f t="shared" si="3901"/>
        <v>0</v>
      </c>
      <c r="N64" s="450">
        <f t="shared" si="3901"/>
        <v>0</v>
      </c>
      <c r="O64" s="462">
        <f t="shared" si="3901"/>
        <v>0</v>
      </c>
      <c r="P64" s="451">
        <f t="shared" si="3901"/>
        <v>0</v>
      </c>
      <c r="R64" s="457">
        <f t="shared" ref="R64:AE64" si="3902">SUM(R65+R69+R74)</f>
        <v>0</v>
      </c>
      <c r="S64" s="450">
        <f t="shared" si="3902"/>
        <v>0</v>
      </c>
      <c r="T64" s="450">
        <f t="shared" si="3902"/>
        <v>0</v>
      </c>
      <c r="U64" s="450">
        <f t="shared" si="3902"/>
        <v>0</v>
      </c>
      <c r="V64" s="450">
        <f t="shared" si="3902"/>
        <v>0</v>
      </c>
      <c r="W64" s="450">
        <f t="shared" si="3902"/>
        <v>0</v>
      </c>
      <c r="X64" s="450">
        <f t="shared" si="3902"/>
        <v>0</v>
      </c>
      <c r="Y64" s="450">
        <f t="shared" si="3902"/>
        <v>0</v>
      </c>
      <c r="Z64" s="450">
        <f t="shared" si="3902"/>
        <v>0</v>
      </c>
      <c r="AA64" s="450">
        <f t="shared" si="3902"/>
        <v>0</v>
      </c>
      <c r="AB64" s="450">
        <f t="shared" si="3902"/>
        <v>0</v>
      </c>
      <c r="AC64" s="450">
        <f t="shared" si="3902"/>
        <v>0</v>
      </c>
      <c r="AD64" s="462">
        <f t="shared" si="3902"/>
        <v>0</v>
      </c>
      <c r="AE64" s="451">
        <f t="shared" si="3902"/>
        <v>0</v>
      </c>
      <c r="AG64" s="457">
        <f t="shared" ref="AG64:AT64" si="3903">SUM(AG65+AG69+AG74)</f>
        <v>0</v>
      </c>
      <c r="AH64" s="450">
        <f t="shared" si="3903"/>
        <v>0</v>
      </c>
      <c r="AI64" s="450">
        <f t="shared" si="3903"/>
        <v>0</v>
      </c>
      <c r="AJ64" s="450">
        <f t="shared" si="3903"/>
        <v>0</v>
      </c>
      <c r="AK64" s="450">
        <f t="shared" si="3903"/>
        <v>0</v>
      </c>
      <c r="AL64" s="450">
        <f t="shared" si="3903"/>
        <v>0</v>
      </c>
      <c r="AM64" s="450">
        <f t="shared" si="3903"/>
        <v>0</v>
      </c>
      <c r="AN64" s="450">
        <f t="shared" si="3903"/>
        <v>0</v>
      </c>
      <c r="AO64" s="450">
        <f t="shared" si="3903"/>
        <v>0</v>
      </c>
      <c r="AP64" s="450">
        <f t="shared" si="3903"/>
        <v>0</v>
      </c>
      <c r="AQ64" s="450">
        <f t="shared" si="3903"/>
        <v>0</v>
      </c>
      <c r="AR64" s="450">
        <f t="shared" si="3903"/>
        <v>0</v>
      </c>
      <c r="AS64" s="462">
        <f t="shared" si="3903"/>
        <v>0</v>
      </c>
      <c r="AT64" s="451">
        <f t="shared" si="3903"/>
        <v>0</v>
      </c>
      <c r="AV64" s="457">
        <f t="shared" ref="AV64:BI64" si="3904">SUM(AV65+AV69+AV74)</f>
        <v>0</v>
      </c>
      <c r="AW64" s="450">
        <f t="shared" si="3904"/>
        <v>0</v>
      </c>
      <c r="AX64" s="450">
        <f t="shared" si="3904"/>
        <v>0</v>
      </c>
      <c r="AY64" s="450">
        <f t="shared" si="3904"/>
        <v>0</v>
      </c>
      <c r="AZ64" s="450">
        <f t="shared" si="3904"/>
        <v>0</v>
      </c>
      <c r="BA64" s="450">
        <f t="shared" si="3904"/>
        <v>0</v>
      </c>
      <c r="BB64" s="450">
        <f t="shared" si="3904"/>
        <v>0</v>
      </c>
      <c r="BC64" s="450">
        <f t="shared" si="3904"/>
        <v>0</v>
      </c>
      <c r="BD64" s="450">
        <f t="shared" si="3904"/>
        <v>0</v>
      </c>
      <c r="BE64" s="450">
        <f t="shared" si="3904"/>
        <v>0</v>
      </c>
      <c r="BF64" s="450">
        <f t="shared" si="3904"/>
        <v>0</v>
      </c>
      <c r="BG64" s="450">
        <f t="shared" si="3904"/>
        <v>0</v>
      </c>
      <c r="BH64" s="462">
        <f t="shared" si="3904"/>
        <v>0</v>
      </c>
      <c r="BI64" s="451">
        <f t="shared" si="3904"/>
        <v>0</v>
      </c>
      <c r="BK64" s="457">
        <f t="shared" ref="BK64:BX64" si="3905">SUM(BK65+BK69+BK74)</f>
        <v>0</v>
      </c>
      <c r="BL64" s="450">
        <f t="shared" si="3905"/>
        <v>0</v>
      </c>
      <c r="BM64" s="450">
        <f t="shared" si="3905"/>
        <v>0</v>
      </c>
      <c r="BN64" s="450">
        <f t="shared" si="3905"/>
        <v>0</v>
      </c>
      <c r="BO64" s="450">
        <f t="shared" si="3905"/>
        <v>0</v>
      </c>
      <c r="BP64" s="450">
        <f t="shared" si="3905"/>
        <v>0</v>
      </c>
      <c r="BQ64" s="450">
        <f t="shared" si="3905"/>
        <v>0</v>
      </c>
      <c r="BR64" s="450">
        <f t="shared" si="3905"/>
        <v>0</v>
      </c>
      <c r="BS64" s="450">
        <f t="shared" si="3905"/>
        <v>0</v>
      </c>
      <c r="BT64" s="450">
        <f t="shared" si="3905"/>
        <v>0</v>
      </c>
      <c r="BU64" s="450">
        <f t="shared" si="3905"/>
        <v>0</v>
      </c>
      <c r="BV64" s="450">
        <f t="shared" si="3905"/>
        <v>0</v>
      </c>
      <c r="BW64" s="462">
        <f t="shared" si="3905"/>
        <v>0</v>
      </c>
      <c r="BX64" s="451">
        <f t="shared" si="3905"/>
        <v>0</v>
      </c>
      <c r="BZ64" s="457">
        <f t="shared" ref="BZ64:CM64" si="3906">SUM(BZ65+BZ69+BZ74)</f>
        <v>0</v>
      </c>
      <c r="CA64" s="450">
        <f t="shared" si="3906"/>
        <v>0</v>
      </c>
      <c r="CB64" s="450">
        <f t="shared" si="3906"/>
        <v>0</v>
      </c>
      <c r="CC64" s="450">
        <f t="shared" si="3906"/>
        <v>0</v>
      </c>
      <c r="CD64" s="450">
        <f t="shared" si="3906"/>
        <v>0</v>
      </c>
      <c r="CE64" s="450">
        <f t="shared" si="3906"/>
        <v>0</v>
      </c>
      <c r="CF64" s="450">
        <f t="shared" si="3906"/>
        <v>0</v>
      </c>
      <c r="CG64" s="450">
        <f t="shared" si="3906"/>
        <v>0</v>
      </c>
      <c r="CH64" s="450">
        <f t="shared" si="3906"/>
        <v>0</v>
      </c>
      <c r="CI64" s="450">
        <f t="shared" si="3906"/>
        <v>0</v>
      </c>
      <c r="CJ64" s="450">
        <f t="shared" si="3906"/>
        <v>0</v>
      </c>
      <c r="CK64" s="450">
        <f t="shared" si="3906"/>
        <v>0</v>
      </c>
      <c r="CL64" s="462">
        <f t="shared" si="3906"/>
        <v>0</v>
      </c>
      <c r="CM64" s="451">
        <f t="shared" si="3906"/>
        <v>0</v>
      </c>
      <c r="CO64" s="457">
        <f t="shared" ref="CO64:DB64" si="3907">SUM(CO65+CO69+CO74)</f>
        <v>0</v>
      </c>
      <c r="CP64" s="450">
        <f t="shared" si="3907"/>
        <v>0</v>
      </c>
      <c r="CQ64" s="450">
        <f t="shared" si="3907"/>
        <v>0</v>
      </c>
      <c r="CR64" s="450">
        <f t="shared" si="3907"/>
        <v>0</v>
      </c>
      <c r="CS64" s="450">
        <f t="shared" si="3907"/>
        <v>0</v>
      </c>
      <c r="CT64" s="450">
        <f t="shared" si="3907"/>
        <v>0</v>
      </c>
      <c r="CU64" s="450">
        <f t="shared" si="3907"/>
        <v>0</v>
      </c>
      <c r="CV64" s="450">
        <f t="shared" si="3907"/>
        <v>0</v>
      </c>
      <c r="CW64" s="450">
        <f t="shared" si="3907"/>
        <v>0</v>
      </c>
      <c r="CX64" s="450">
        <f t="shared" si="3907"/>
        <v>0</v>
      </c>
      <c r="CY64" s="450">
        <f t="shared" si="3907"/>
        <v>0</v>
      </c>
      <c r="CZ64" s="450">
        <f t="shared" si="3907"/>
        <v>0</v>
      </c>
      <c r="DA64" s="462">
        <f t="shared" si="3907"/>
        <v>0</v>
      </c>
      <c r="DB64" s="451">
        <f t="shared" si="3907"/>
        <v>0</v>
      </c>
      <c r="DD64" s="457">
        <f t="shared" ref="DD64:DQ64" si="3908">SUM(DD65+DD69+DD74)</f>
        <v>0</v>
      </c>
      <c r="DE64" s="450">
        <f t="shared" si="3908"/>
        <v>0</v>
      </c>
      <c r="DF64" s="450">
        <f t="shared" si="3908"/>
        <v>0</v>
      </c>
      <c r="DG64" s="450">
        <f t="shared" si="3908"/>
        <v>0</v>
      </c>
      <c r="DH64" s="450">
        <f t="shared" si="3908"/>
        <v>0</v>
      </c>
      <c r="DI64" s="450">
        <f t="shared" si="3908"/>
        <v>0</v>
      </c>
      <c r="DJ64" s="450">
        <f t="shared" si="3908"/>
        <v>0</v>
      </c>
      <c r="DK64" s="450">
        <f t="shared" si="3908"/>
        <v>0</v>
      </c>
      <c r="DL64" s="450">
        <f t="shared" si="3908"/>
        <v>0</v>
      </c>
      <c r="DM64" s="450">
        <f t="shared" si="3908"/>
        <v>0</v>
      </c>
      <c r="DN64" s="450">
        <f t="shared" si="3908"/>
        <v>0</v>
      </c>
      <c r="DO64" s="450">
        <f t="shared" si="3908"/>
        <v>0</v>
      </c>
      <c r="DP64" s="462">
        <f t="shared" si="3908"/>
        <v>0</v>
      </c>
      <c r="DQ64" s="451">
        <f t="shared" si="3908"/>
        <v>0</v>
      </c>
      <c r="DS64" s="457">
        <f t="shared" ref="DS64:EF64" si="3909">SUM(DS65+DS69+DS74)</f>
        <v>0</v>
      </c>
      <c r="DT64" s="450">
        <f t="shared" si="3909"/>
        <v>0</v>
      </c>
      <c r="DU64" s="450">
        <f t="shared" si="3909"/>
        <v>0</v>
      </c>
      <c r="DV64" s="450">
        <f t="shared" si="3909"/>
        <v>0</v>
      </c>
      <c r="DW64" s="450">
        <f t="shared" si="3909"/>
        <v>0</v>
      </c>
      <c r="DX64" s="450">
        <f t="shared" si="3909"/>
        <v>0</v>
      </c>
      <c r="DY64" s="450">
        <f t="shared" si="3909"/>
        <v>0</v>
      </c>
      <c r="DZ64" s="450">
        <f t="shared" si="3909"/>
        <v>0</v>
      </c>
      <c r="EA64" s="450">
        <f t="shared" si="3909"/>
        <v>0</v>
      </c>
      <c r="EB64" s="450">
        <f t="shared" si="3909"/>
        <v>0</v>
      </c>
      <c r="EC64" s="450">
        <f t="shared" si="3909"/>
        <v>0</v>
      </c>
      <c r="ED64" s="450">
        <f t="shared" si="3909"/>
        <v>0</v>
      </c>
      <c r="EE64" s="462">
        <f t="shared" si="3909"/>
        <v>0</v>
      </c>
      <c r="EF64" s="451">
        <f t="shared" si="3909"/>
        <v>0</v>
      </c>
      <c r="EH64" s="457">
        <f t="shared" ref="EH64:EU64" si="3910">SUM(EH65+EH69+EH74)</f>
        <v>0</v>
      </c>
      <c r="EI64" s="450">
        <f t="shared" si="3910"/>
        <v>0</v>
      </c>
      <c r="EJ64" s="450">
        <f t="shared" si="3910"/>
        <v>0</v>
      </c>
      <c r="EK64" s="450">
        <f t="shared" si="3910"/>
        <v>0</v>
      </c>
      <c r="EL64" s="450">
        <f t="shared" si="3910"/>
        <v>0</v>
      </c>
      <c r="EM64" s="450">
        <f t="shared" si="3910"/>
        <v>0</v>
      </c>
      <c r="EN64" s="450">
        <f t="shared" si="3910"/>
        <v>0</v>
      </c>
      <c r="EO64" s="450">
        <f t="shared" si="3910"/>
        <v>0</v>
      </c>
      <c r="EP64" s="450">
        <f t="shared" si="3910"/>
        <v>0</v>
      </c>
      <c r="EQ64" s="450">
        <f t="shared" si="3910"/>
        <v>0</v>
      </c>
      <c r="ER64" s="450">
        <f t="shared" si="3910"/>
        <v>0</v>
      </c>
      <c r="ES64" s="450">
        <f t="shared" si="3910"/>
        <v>0</v>
      </c>
      <c r="ET64" s="462">
        <f t="shared" si="3910"/>
        <v>0</v>
      </c>
      <c r="EU64" s="451">
        <f t="shared" si="3910"/>
        <v>0</v>
      </c>
      <c r="EW64" s="457">
        <f t="shared" ref="EW64:FJ64" si="3911">SUM(EW65+EW69+EW74)</f>
        <v>0</v>
      </c>
      <c r="EX64" s="450">
        <f t="shared" si="3911"/>
        <v>0</v>
      </c>
      <c r="EY64" s="450">
        <f t="shared" si="3911"/>
        <v>0</v>
      </c>
      <c r="EZ64" s="450">
        <f t="shared" si="3911"/>
        <v>0</v>
      </c>
      <c r="FA64" s="450">
        <f t="shared" si="3911"/>
        <v>0</v>
      </c>
      <c r="FB64" s="450">
        <f t="shared" si="3911"/>
        <v>0</v>
      </c>
      <c r="FC64" s="450">
        <f t="shared" si="3911"/>
        <v>0</v>
      </c>
      <c r="FD64" s="450">
        <f t="shared" si="3911"/>
        <v>0</v>
      </c>
      <c r="FE64" s="450">
        <f t="shared" si="3911"/>
        <v>0</v>
      </c>
      <c r="FF64" s="450">
        <f t="shared" si="3911"/>
        <v>0</v>
      </c>
      <c r="FG64" s="450">
        <f t="shared" si="3911"/>
        <v>0</v>
      </c>
      <c r="FH64" s="450">
        <f t="shared" si="3911"/>
        <v>0</v>
      </c>
      <c r="FI64" s="462">
        <f t="shared" si="3911"/>
        <v>0</v>
      </c>
      <c r="FJ64" s="451">
        <f t="shared" si="3911"/>
        <v>0</v>
      </c>
      <c r="FL64" s="457">
        <f t="shared" ref="FL64:FY64" si="3912">SUM(FL65+FL69+FL74)</f>
        <v>0</v>
      </c>
      <c r="FM64" s="450">
        <f t="shared" si="3912"/>
        <v>0</v>
      </c>
      <c r="FN64" s="450">
        <f t="shared" si="3912"/>
        <v>0</v>
      </c>
      <c r="FO64" s="450">
        <f t="shared" si="3912"/>
        <v>0</v>
      </c>
      <c r="FP64" s="450">
        <f t="shared" si="3912"/>
        <v>0</v>
      </c>
      <c r="FQ64" s="450">
        <f t="shared" si="3912"/>
        <v>0</v>
      </c>
      <c r="FR64" s="450">
        <f t="shared" si="3912"/>
        <v>0</v>
      </c>
      <c r="FS64" s="450">
        <f t="shared" si="3912"/>
        <v>0</v>
      </c>
      <c r="FT64" s="450">
        <f t="shared" si="3912"/>
        <v>0</v>
      </c>
      <c r="FU64" s="450">
        <f t="shared" si="3912"/>
        <v>0</v>
      </c>
      <c r="FV64" s="450">
        <f t="shared" si="3912"/>
        <v>0</v>
      </c>
      <c r="FW64" s="450">
        <f t="shared" si="3912"/>
        <v>0</v>
      </c>
      <c r="FX64" s="462">
        <f t="shared" si="3912"/>
        <v>0</v>
      </c>
      <c r="FY64" s="451">
        <f t="shared" si="3912"/>
        <v>0</v>
      </c>
      <c r="GA64" s="457">
        <f t="shared" ref="GA64:GN64" si="3913">SUM(GA65+GA69+GA74)</f>
        <v>0</v>
      </c>
      <c r="GB64" s="450">
        <f t="shared" si="3913"/>
        <v>0</v>
      </c>
      <c r="GC64" s="450">
        <f t="shared" si="3913"/>
        <v>0</v>
      </c>
      <c r="GD64" s="450">
        <f t="shared" si="3913"/>
        <v>0</v>
      </c>
      <c r="GE64" s="450">
        <f t="shared" si="3913"/>
        <v>0</v>
      </c>
      <c r="GF64" s="450">
        <f t="shared" si="3913"/>
        <v>0</v>
      </c>
      <c r="GG64" s="450">
        <f t="shared" si="3913"/>
        <v>0</v>
      </c>
      <c r="GH64" s="450">
        <f t="shared" si="3913"/>
        <v>0</v>
      </c>
      <c r="GI64" s="450">
        <f t="shared" si="3913"/>
        <v>0</v>
      </c>
      <c r="GJ64" s="450">
        <f t="shared" si="3913"/>
        <v>0</v>
      </c>
      <c r="GK64" s="450">
        <f t="shared" si="3913"/>
        <v>0</v>
      </c>
      <c r="GL64" s="450">
        <f t="shared" si="3913"/>
        <v>0</v>
      </c>
      <c r="GM64" s="462">
        <f t="shared" si="3913"/>
        <v>0</v>
      </c>
      <c r="GN64" s="451">
        <f t="shared" si="3913"/>
        <v>0</v>
      </c>
      <c r="GP64" s="457">
        <f t="shared" ref="GP64:HC64" si="3914">SUM(GP65+GP69+GP74)</f>
        <v>0</v>
      </c>
      <c r="GQ64" s="450">
        <f t="shared" si="3914"/>
        <v>0</v>
      </c>
      <c r="GR64" s="450">
        <f t="shared" si="3914"/>
        <v>0</v>
      </c>
      <c r="GS64" s="450">
        <f t="shared" si="3914"/>
        <v>0</v>
      </c>
      <c r="GT64" s="450">
        <f t="shared" si="3914"/>
        <v>0</v>
      </c>
      <c r="GU64" s="450">
        <f t="shared" si="3914"/>
        <v>0</v>
      </c>
      <c r="GV64" s="450">
        <f t="shared" si="3914"/>
        <v>0</v>
      </c>
      <c r="GW64" s="450">
        <f t="shared" si="3914"/>
        <v>0</v>
      </c>
      <c r="GX64" s="450">
        <f t="shared" si="3914"/>
        <v>0</v>
      </c>
      <c r="GY64" s="450">
        <f t="shared" si="3914"/>
        <v>0</v>
      </c>
      <c r="GZ64" s="450">
        <f t="shared" si="3914"/>
        <v>0</v>
      </c>
      <c r="HA64" s="450">
        <f t="shared" si="3914"/>
        <v>0</v>
      </c>
      <c r="HB64" s="462">
        <f t="shared" si="3914"/>
        <v>0</v>
      </c>
      <c r="HC64" s="451">
        <f t="shared" si="3914"/>
        <v>0</v>
      </c>
      <c r="HE64" s="457">
        <f t="shared" ref="HE64:HR64" si="3915">SUM(HE65+HE69+HE74)</f>
        <v>0</v>
      </c>
      <c r="HF64" s="450">
        <f t="shared" si="3915"/>
        <v>0</v>
      </c>
      <c r="HG64" s="450">
        <f t="shared" si="3915"/>
        <v>0</v>
      </c>
      <c r="HH64" s="450">
        <f t="shared" si="3915"/>
        <v>0</v>
      </c>
      <c r="HI64" s="450">
        <f t="shared" si="3915"/>
        <v>0</v>
      </c>
      <c r="HJ64" s="450">
        <f t="shared" si="3915"/>
        <v>0</v>
      </c>
      <c r="HK64" s="450">
        <f t="shared" si="3915"/>
        <v>0</v>
      </c>
      <c r="HL64" s="450">
        <f t="shared" si="3915"/>
        <v>0</v>
      </c>
      <c r="HM64" s="450">
        <f t="shared" si="3915"/>
        <v>0</v>
      </c>
      <c r="HN64" s="450">
        <f t="shared" si="3915"/>
        <v>0</v>
      </c>
      <c r="HO64" s="450">
        <f t="shared" si="3915"/>
        <v>0</v>
      </c>
      <c r="HP64" s="450">
        <f t="shared" si="3915"/>
        <v>0</v>
      </c>
      <c r="HQ64" s="462">
        <f t="shared" si="3915"/>
        <v>0</v>
      </c>
      <c r="HR64" s="451">
        <f t="shared" si="3915"/>
        <v>0</v>
      </c>
      <c r="HT64" s="457">
        <f t="shared" ref="HT64:IG64" si="3916">SUM(HT65+HT69+HT74)</f>
        <v>0</v>
      </c>
      <c r="HU64" s="450">
        <f t="shared" si="3916"/>
        <v>0</v>
      </c>
      <c r="HV64" s="450">
        <f t="shared" si="3916"/>
        <v>0</v>
      </c>
      <c r="HW64" s="450">
        <f t="shared" si="3916"/>
        <v>0</v>
      </c>
      <c r="HX64" s="450">
        <f t="shared" si="3916"/>
        <v>0</v>
      </c>
      <c r="HY64" s="450">
        <f t="shared" si="3916"/>
        <v>0</v>
      </c>
      <c r="HZ64" s="450">
        <f t="shared" si="3916"/>
        <v>0</v>
      </c>
      <c r="IA64" s="450">
        <f t="shared" si="3916"/>
        <v>0</v>
      </c>
      <c r="IB64" s="450">
        <f t="shared" si="3916"/>
        <v>0</v>
      </c>
      <c r="IC64" s="450">
        <f t="shared" si="3916"/>
        <v>0</v>
      </c>
      <c r="ID64" s="450">
        <f t="shared" si="3916"/>
        <v>0</v>
      </c>
      <c r="IE64" s="450">
        <f t="shared" si="3916"/>
        <v>0</v>
      </c>
      <c r="IF64" s="462">
        <f t="shared" si="3916"/>
        <v>0</v>
      </c>
      <c r="IG64" s="451">
        <f t="shared" si="3916"/>
        <v>0</v>
      </c>
      <c r="II64" s="457">
        <f t="shared" ref="II64:IV64" si="3917">SUM(II65+II69+II74)</f>
        <v>0</v>
      </c>
      <c r="IJ64" s="450">
        <f t="shared" si="3917"/>
        <v>0</v>
      </c>
      <c r="IK64" s="450">
        <f t="shared" si="3917"/>
        <v>0</v>
      </c>
      <c r="IL64" s="450">
        <f t="shared" si="3917"/>
        <v>0</v>
      </c>
      <c r="IM64" s="450">
        <f t="shared" si="3917"/>
        <v>0</v>
      </c>
      <c r="IN64" s="450">
        <f t="shared" si="3917"/>
        <v>0</v>
      </c>
      <c r="IO64" s="450">
        <f t="shared" si="3917"/>
        <v>0</v>
      </c>
      <c r="IP64" s="450">
        <f t="shared" si="3917"/>
        <v>0</v>
      </c>
      <c r="IQ64" s="450">
        <f t="shared" si="3917"/>
        <v>0</v>
      </c>
      <c r="IR64" s="450">
        <f t="shared" si="3917"/>
        <v>0</v>
      </c>
      <c r="IS64" s="450">
        <f t="shared" si="3917"/>
        <v>0</v>
      </c>
      <c r="IT64" s="450">
        <f t="shared" si="3917"/>
        <v>0</v>
      </c>
      <c r="IU64" s="462">
        <f t="shared" si="3917"/>
        <v>0</v>
      </c>
      <c r="IV64" s="451">
        <f t="shared" si="3917"/>
        <v>0</v>
      </c>
      <c r="IX64" s="457">
        <f t="shared" ref="IX64:JK64" si="3918">SUM(IX65+IX69+IX74)</f>
        <v>0</v>
      </c>
      <c r="IY64" s="450">
        <f t="shared" si="3918"/>
        <v>0</v>
      </c>
      <c r="IZ64" s="450">
        <f t="shared" si="3918"/>
        <v>0</v>
      </c>
      <c r="JA64" s="450">
        <f t="shared" si="3918"/>
        <v>0</v>
      </c>
      <c r="JB64" s="450">
        <f t="shared" si="3918"/>
        <v>0</v>
      </c>
      <c r="JC64" s="450">
        <f t="shared" si="3918"/>
        <v>0</v>
      </c>
      <c r="JD64" s="450">
        <f t="shared" si="3918"/>
        <v>0</v>
      </c>
      <c r="JE64" s="450">
        <f t="shared" si="3918"/>
        <v>0</v>
      </c>
      <c r="JF64" s="450">
        <f t="shared" si="3918"/>
        <v>0</v>
      </c>
      <c r="JG64" s="450">
        <f t="shared" si="3918"/>
        <v>0</v>
      </c>
      <c r="JH64" s="450">
        <f t="shared" si="3918"/>
        <v>0</v>
      </c>
      <c r="JI64" s="450">
        <f t="shared" si="3918"/>
        <v>0</v>
      </c>
      <c r="JJ64" s="462">
        <f t="shared" si="3918"/>
        <v>0</v>
      </c>
      <c r="JK64" s="451">
        <f t="shared" si="3918"/>
        <v>0</v>
      </c>
      <c r="JM64" s="457">
        <f t="shared" ref="JM64:JZ64" si="3919">SUM(JM65+JM69+JM74)</f>
        <v>0</v>
      </c>
      <c r="JN64" s="450">
        <f t="shared" si="3919"/>
        <v>0</v>
      </c>
      <c r="JO64" s="450">
        <f t="shared" si="3919"/>
        <v>0</v>
      </c>
      <c r="JP64" s="450">
        <f t="shared" si="3919"/>
        <v>0</v>
      </c>
      <c r="JQ64" s="450">
        <f t="shared" si="3919"/>
        <v>0</v>
      </c>
      <c r="JR64" s="450">
        <f t="shared" si="3919"/>
        <v>0</v>
      </c>
      <c r="JS64" s="450">
        <f t="shared" si="3919"/>
        <v>0</v>
      </c>
      <c r="JT64" s="450">
        <f t="shared" si="3919"/>
        <v>0</v>
      </c>
      <c r="JU64" s="450">
        <f t="shared" si="3919"/>
        <v>0</v>
      </c>
      <c r="JV64" s="450">
        <f t="shared" si="3919"/>
        <v>0</v>
      </c>
      <c r="JW64" s="450">
        <f t="shared" si="3919"/>
        <v>0</v>
      </c>
      <c r="JX64" s="450">
        <f t="shared" si="3919"/>
        <v>0</v>
      </c>
      <c r="JY64" s="462">
        <f t="shared" si="3919"/>
        <v>0</v>
      </c>
      <c r="JZ64" s="451">
        <f t="shared" si="3919"/>
        <v>0</v>
      </c>
      <c r="KB64" s="457">
        <f t="shared" ref="KB64:KO64" si="3920">SUM(KB65+KB69+KB74)</f>
        <v>0</v>
      </c>
      <c r="KC64" s="450">
        <f t="shared" si="3920"/>
        <v>0</v>
      </c>
      <c r="KD64" s="450">
        <f t="shared" si="3920"/>
        <v>0</v>
      </c>
      <c r="KE64" s="450">
        <f t="shared" si="3920"/>
        <v>0</v>
      </c>
      <c r="KF64" s="450">
        <f t="shared" si="3920"/>
        <v>0</v>
      </c>
      <c r="KG64" s="450">
        <f t="shared" si="3920"/>
        <v>0</v>
      </c>
      <c r="KH64" s="450">
        <f t="shared" si="3920"/>
        <v>0</v>
      </c>
      <c r="KI64" s="450">
        <f t="shared" si="3920"/>
        <v>0</v>
      </c>
      <c r="KJ64" s="450">
        <f t="shared" si="3920"/>
        <v>0</v>
      </c>
      <c r="KK64" s="450">
        <f t="shared" si="3920"/>
        <v>0</v>
      </c>
      <c r="KL64" s="450">
        <f t="shared" si="3920"/>
        <v>0</v>
      </c>
      <c r="KM64" s="450">
        <f t="shared" si="3920"/>
        <v>0</v>
      </c>
      <c r="KN64" s="462">
        <f t="shared" si="3920"/>
        <v>0</v>
      </c>
      <c r="KO64" s="451">
        <f t="shared" si="3920"/>
        <v>0</v>
      </c>
      <c r="KQ64" s="457">
        <f t="shared" ref="KQ64:LD64" si="3921">SUM(KQ65+KQ69+KQ74)</f>
        <v>0</v>
      </c>
      <c r="KR64" s="450">
        <f t="shared" si="3921"/>
        <v>0</v>
      </c>
      <c r="KS64" s="450">
        <f t="shared" si="3921"/>
        <v>0</v>
      </c>
      <c r="KT64" s="450">
        <f t="shared" si="3921"/>
        <v>0</v>
      </c>
      <c r="KU64" s="450">
        <f t="shared" si="3921"/>
        <v>0</v>
      </c>
      <c r="KV64" s="450">
        <f t="shared" si="3921"/>
        <v>0</v>
      </c>
      <c r="KW64" s="450">
        <f t="shared" si="3921"/>
        <v>0</v>
      </c>
      <c r="KX64" s="450">
        <f t="shared" si="3921"/>
        <v>0</v>
      </c>
      <c r="KY64" s="450">
        <f t="shared" si="3921"/>
        <v>0</v>
      </c>
      <c r="KZ64" s="450">
        <f t="shared" si="3921"/>
        <v>0</v>
      </c>
      <c r="LA64" s="450">
        <f t="shared" si="3921"/>
        <v>0</v>
      </c>
      <c r="LB64" s="450">
        <f t="shared" si="3921"/>
        <v>0</v>
      </c>
      <c r="LC64" s="462">
        <f t="shared" si="3921"/>
        <v>0</v>
      </c>
      <c r="LD64" s="451">
        <f t="shared" si="3921"/>
        <v>0</v>
      </c>
      <c r="LF64" s="457">
        <f t="shared" ref="LF64:LS64" si="3922">SUM(LF65+LF69+LF74)</f>
        <v>0</v>
      </c>
      <c r="LG64" s="450">
        <f t="shared" si="3922"/>
        <v>0</v>
      </c>
      <c r="LH64" s="450">
        <f t="shared" si="3922"/>
        <v>0</v>
      </c>
      <c r="LI64" s="450">
        <f t="shared" si="3922"/>
        <v>0</v>
      </c>
      <c r="LJ64" s="450">
        <f t="shared" si="3922"/>
        <v>0</v>
      </c>
      <c r="LK64" s="450">
        <f t="shared" si="3922"/>
        <v>0</v>
      </c>
      <c r="LL64" s="450">
        <f t="shared" si="3922"/>
        <v>0</v>
      </c>
      <c r="LM64" s="450">
        <f t="shared" si="3922"/>
        <v>0</v>
      </c>
      <c r="LN64" s="450">
        <f t="shared" si="3922"/>
        <v>0</v>
      </c>
      <c r="LO64" s="450">
        <f t="shared" si="3922"/>
        <v>0</v>
      </c>
      <c r="LP64" s="450">
        <f t="shared" si="3922"/>
        <v>0</v>
      </c>
      <c r="LQ64" s="450">
        <f t="shared" si="3922"/>
        <v>0</v>
      </c>
      <c r="LR64" s="462">
        <f t="shared" si="3922"/>
        <v>0</v>
      </c>
      <c r="LS64" s="451">
        <f t="shared" si="3922"/>
        <v>0</v>
      </c>
      <c r="LU64" s="457">
        <f t="shared" ref="LU64:MH64" si="3923">SUM(LU65+LU69+LU74)</f>
        <v>0</v>
      </c>
      <c r="LV64" s="450">
        <f t="shared" si="3923"/>
        <v>0</v>
      </c>
      <c r="LW64" s="450">
        <f t="shared" si="3923"/>
        <v>0</v>
      </c>
      <c r="LX64" s="450">
        <f t="shared" si="3923"/>
        <v>0</v>
      </c>
      <c r="LY64" s="450">
        <f t="shared" si="3923"/>
        <v>0</v>
      </c>
      <c r="LZ64" s="450">
        <f t="shared" si="3923"/>
        <v>0</v>
      </c>
      <c r="MA64" s="450">
        <f t="shared" si="3923"/>
        <v>0</v>
      </c>
      <c r="MB64" s="450">
        <f t="shared" si="3923"/>
        <v>0</v>
      </c>
      <c r="MC64" s="450">
        <f t="shared" si="3923"/>
        <v>0</v>
      </c>
      <c r="MD64" s="450">
        <f t="shared" si="3923"/>
        <v>0</v>
      </c>
      <c r="ME64" s="450">
        <f t="shared" si="3923"/>
        <v>0</v>
      </c>
      <c r="MF64" s="450">
        <f t="shared" si="3923"/>
        <v>0</v>
      </c>
      <c r="MG64" s="462">
        <f t="shared" si="3923"/>
        <v>0</v>
      </c>
      <c r="MH64" s="451">
        <f t="shared" si="3923"/>
        <v>0</v>
      </c>
      <c r="MJ64" s="457">
        <f t="shared" ref="MJ64:MW64" si="3924">SUM(MJ65+MJ69+MJ74)</f>
        <v>0</v>
      </c>
      <c r="MK64" s="450">
        <f t="shared" si="3924"/>
        <v>0</v>
      </c>
      <c r="ML64" s="450">
        <f t="shared" si="3924"/>
        <v>0</v>
      </c>
      <c r="MM64" s="450">
        <f t="shared" si="3924"/>
        <v>0</v>
      </c>
      <c r="MN64" s="450">
        <f t="shared" si="3924"/>
        <v>0</v>
      </c>
      <c r="MO64" s="450">
        <f t="shared" si="3924"/>
        <v>0</v>
      </c>
      <c r="MP64" s="450">
        <f t="shared" si="3924"/>
        <v>0</v>
      </c>
      <c r="MQ64" s="450">
        <f t="shared" si="3924"/>
        <v>0</v>
      </c>
      <c r="MR64" s="450">
        <f t="shared" si="3924"/>
        <v>0</v>
      </c>
      <c r="MS64" s="450">
        <f t="shared" si="3924"/>
        <v>0</v>
      </c>
      <c r="MT64" s="450">
        <f t="shared" si="3924"/>
        <v>0</v>
      </c>
      <c r="MU64" s="450">
        <f t="shared" si="3924"/>
        <v>0</v>
      </c>
      <c r="MV64" s="462">
        <f t="shared" si="3924"/>
        <v>0</v>
      </c>
      <c r="MW64" s="451">
        <f t="shared" si="3924"/>
        <v>0</v>
      </c>
      <c r="MY64" s="457">
        <f t="shared" ref="MY64:NL64" si="3925">SUM(MY65+MY69+MY74)</f>
        <v>0</v>
      </c>
      <c r="MZ64" s="450">
        <f t="shared" si="3925"/>
        <v>0</v>
      </c>
      <c r="NA64" s="450">
        <f t="shared" si="3925"/>
        <v>0</v>
      </c>
      <c r="NB64" s="450">
        <f t="shared" si="3925"/>
        <v>0</v>
      </c>
      <c r="NC64" s="450">
        <f t="shared" si="3925"/>
        <v>0</v>
      </c>
      <c r="ND64" s="450">
        <f t="shared" si="3925"/>
        <v>0</v>
      </c>
      <c r="NE64" s="450">
        <f t="shared" si="3925"/>
        <v>0</v>
      </c>
      <c r="NF64" s="450">
        <f t="shared" si="3925"/>
        <v>0</v>
      </c>
      <c r="NG64" s="450">
        <f t="shared" si="3925"/>
        <v>0</v>
      </c>
      <c r="NH64" s="450">
        <f t="shared" si="3925"/>
        <v>0</v>
      </c>
      <c r="NI64" s="450">
        <f t="shared" si="3925"/>
        <v>0</v>
      </c>
      <c r="NJ64" s="450">
        <f t="shared" si="3925"/>
        <v>0</v>
      </c>
      <c r="NK64" s="462">
        <f t="shared" si="3925"/>
        <v>0</v>
      </c>
      <c r="NL64" s="451">
        <f t="shared" si="3925"/>
        <v>0</v>
      </c>
      <c r="NN64" s="457">
        <f t="shared" ref="NN64:OA64" si="3926">SUM(NN65+NN69+NN74)</f>
        <v>0</v>
      </c>
      <c r="NO64" s="450">
        <f t="shared" si="3926"/>
        <v>0</v>
      </c>
      <c r="NP64" s="450">
        <f t="shared" si="3926"/>
        <v>0</v>
      </c>
      <c r="NQ64" s="450">
        <f t="shared" si="3926"/>
        <v>0</v>
      </c>
      <c r="NR64" s="450">
        <f t="shared" si="3926"/>
        <v>0</v>
      </c>
      <c r="NS64" s="450">
        <f t="shared" si="3926"/>
        <v>0</v>
      </c>
      <c r="NT64" s="450">
        <f t="shared" si="3926"/>
        <v>0</v>
      </c>
      <c r="NU64" s="450">
        <f t="shared" si="3926"/>
        <v>0</v>
      </c>
      <c r="NV64" s="450">
        <f t="shared" si="3926"/>
        <v>0</v>
      </c>
      <c r="NW64" s="450">
        <f t="shared" si="3926"/>
        <v>0</v>
      </c>
      <c r="NX64" s="450">
        <f t="shared" si="3926"/>
        <v>0</v>
      </c>
      <c r="NY64" s="450">
        <f t="shared" si="3926"/>
        <v>0</v>
      </c>
      <c r="NZ64" s="462">
        <f t="shared" si="3926"/>
        <v>0</v>
      </c>
      <c r="OA64" s="451">
        <f t="shared" si="3926"/>
        <v>0</v>
      </c>
      <c r="OC64" s="457">
        <f t="shared" ref="OC64:OP64" si="3927">SUM(OC65+OC69+OC74)</f>
        <v>0</v>
      </c>
      <c r="OD64" s="450">
        <f t="shared" si="3927"/>
        <v>0</v>
      </c>
      <c r="OE64" s="450">
        <f t="shared" si="3927"/>
        <v>0</v>
      </c>
      <c r="OF64" s="450">
        <f t="shared" si="3927"/>
        <v>0</v>
      </c>
      <c r="OG64" s="450">
        <f t="shared" si="3927"/>
        <v>0</v>
      </c>
      <c r="OH64" s="450">
        <f t="shared" si="3927"/>
        <v>0</v>
      </c>
      <c r="OI64" s="450">
        <f t="shared" si="3927"/>
        <v>0</v>
      </c>
      <c r="OJ64" s="450">
        <f t="shared" si="3927"/>
        <v>0</v>
      </c>
      <c r="OK64" s="450">
        <f t="shared" si="3927"/>
        <v>0</v>
      </c>
      <c r="OL64" s="450">
        <f t="shared" si="3927"/>
        <v>0</v>
      </c>
      <c r="OM64" s="450">
        <f t="shared" si="3927"/>
        <v>0</v>
      </c>
      <c r="ON64" s="450">
        <f t="shared" si="3927"/>
        <v>0</v>
      </c>
      <c r="OO64" s="462">
        <f t="shared" si="3927"/>
        <v>0</v>
      </c>
      <c r="OP64" s="451">
        <f t="shared" si="3927"/>
        <v>0</v>
      </c>
      <c r="OR64" s="457">
        <f t="shared" ref="OR64:PE64" si="3928">SUM(OR65+OR69+OR74)</f>
        <v>0</v>
      </c>
      <c r="OS64" s="450">
        <f t="shared" si="3928"/>
        <v>0</v>
      </c>
      <c r="OT64" s="450">
        <f t="shared" si="3928"/>
        <v>0</v>
      </c>
      <c r="OU64" s="450">
        <f t="shared" si="3928"/>
        <v>0</v>
      </c>
      <c r="OV64" s="450">
        <f t="shared" si="3928"/>
        <v>0</v>
      </c>
      <c r="OW64" s="450">
        <f t="shared" si="3928"/>
        <v>0</v>
      </c>
      <c r="OX64" s="450">
        <f t="shared" si="3928"/>
        <v>0</v>
      </c>
      <c r="OY64" s="450">
        <f t="shared" si="3928"/>
        <v>0</v>
      </c>
      <c r="OZ64" s="450">
        <f t="shared" si="3928"/>
        <v>0</v>
      </c>
      <c r="PA64" s="450">
        <f t="shared" si="3928"/>
        <v>0</v>
      </c>
      <c r="PB64" s="450">
        <f t="shared" si="3928"/>
        <v>0</v>
      </c>
      <c r="PC64" s="450">
        <f t="shared" si="3928"/>
        <v>0</v>
      </c>
      <c r="PD64" s="462">
        <f t="shared" si="3928"/>
        <v>0</v>
      </c>
      <c r="PE64" s="451">
        <f t="shared" si="3928"/>
        <v>0</v>
      </c>
      <c r="PG64" s="457">
        <f t="shared" ref="PG64:PT64" si="3929">SUM(PG65+PG69+PG74)</f>
        <v>0</v>
      </c>
      <c r="PH64" s="450">
        <f t="shared" si="3929"/>
        <v>0</v>
      </c>
      <c r="PI64" s="450">
        <f t="shared" si="3929"/>
        <v>0</v>
      </c>
      <c r="PJ64" s="450">
        <f t="shared" si="3929"/>
        <v>0</v>
      </c>
      <c r="PK64" s="450">
        <f t="shared" si="3929"/>
        <v>0</v>
      </c>
      <c r="PL64" s="450">
        <f t="shared" si="3929"/>
        <v>0</v>
      </c>
      <c r="PM64" s="450">
        <f t="shared" si="3929"/>
        <v>0</v>
      </c>
      <c r="PN64" s="450">
        <f t="shared" si="3929"/>
        <v>0</v>
      </c>
      <c r="PO64" s="450">
        <f t="shared" si="3929"/>
        <v>0</v>
      </c>
      <c r="PP64" s="450">
        <f t="shared" si="3929"/>
        <v>0</v>
      </c>
      <c r="PQ64" s="450">
        <f t="shared" si="3929"/>
        <v>0</v>
      </c>
      <c r="PR64" s="450">
        <f t="shared" si="3929"/>
        <v>0</v>
      </c>
      <c r="PS64" s="462">
        <f t="shared" si="3929"/>
        <v>0</v>
      </c>
      <c r="PT64" s="451">
        <f t="shared" si="3929"/>
        <v>0</v>
      </c>
      <c r="PV64" s="457">
        <f t="shared" ref="PV64:QI64" si="3930">SUM(PV65+PV69+PV74)</f>
        <v>0</v>
      </c>
      <c r="PW64" s="450">
        <f t="shared" si="3930"/>
        <v>0</v>
      </c>
      <c r="PX64" s="450">
        <f t="shared" si="3930"/>
        <v>0</v>
      </c>
      <c r="PY64" s="450">
        <f t="shared" si="3930"/>
        <v>0</v>
      </c>
      <c r="PZ64" s="450">
        <f t="shared" si="3930"/>
        <v>0</v>
      </c>
      <c r="QA64" s="450">
        <f t="shared" si="3930"/>
        <v>0</v>
      </c>
      <c r="QB64" s="450">
        <f t="shared" si="3930"/>
        <v>0</v>
      </c>
      <c r="QC64" s="450">
        <f t="shared" si="3930"/>
        <v>0</v>
      </c>
      <c r="QD64" s="450">
        <f t="shared" si="3930"/>
        <v>0</v>
      </c>
      <c r="QE64" s="450">
        <f t="shared" si="3930"/>
        <v>0</v>
      </c>
      <c r="QF64" s="450">
        <f t="shared" si="3930"/>
        <v>0</v>
      </c>
      <c r="QG64" s="450">
        <f t="shared" si="3930"/>
        <v>0</v>
      </c>
      <c r="QH64" s="462">
        <f t="shared" si="3930"/>
        <v>0</v>
      </c>
      <c r="QI64" s="451">
        <f t="shared" si="3930"/>
        <v>0</v>
      </c>
      <c r="QK64" s="457">
        <f t="shared" ref="QK64:QX64" si="3931">SUM(QK65+QK69+QK74)</f>
        <v>0</v>
      </c>
      <c r="QL64" s="450">
        <f t="shared" si="3931"/>
        <v>0</v>
      </c>
      <c r="QM64" s="450">
        <f t="shared" si="3931"/>
        <v>0</v>
      </c>
      <c r="QN64" s="450">
        <f t="shared" si="3931"/>
        <v>0</v>
      </c>
      <c r="QO64" s="450">
        <f t="shared" si="3931"/>
        <v>0</v>
      </c>
      <c r="QP64" s="450">
        <f t="shared" si="3931"/>
        <v>0</v>
      </c>
      <c r="QQ64" s="450">
        <f t="shared" si="3931"/>
        <v>0</v>
      </c>
      <c r="QR64" s="450">
        <f t="shared" si="3931"/>
        <v>0</v>
      </c>
      <c r="QS64" s="450">
        <f t="shared" si="3931"/>
        <v>0</v>
      </c>
      <c r="QT64" s="450">
        <f t="shared" si="3931"/>
        <v>0</v>
      </c>
      <c r="QU64" s="450">
        <f t="shared" si="3931"/>
        <v>0</v>
      </c>
      <c r="QV64" s="450">
        <f t="shared" si="3931"/>
        <v>0</v>
      </c>
      <c r="QW64" s="462">
        <f t="shared" si="3931"/>
        <v>0</v>
      </c>
      <c r="QX64" s="451">
        <f t="shared" si="3931"/>
        <v>0</v>
      </c>
      <c r="QZ64" s="457">
        <f t="shared" ref="QZ64:RM64" si="3932">SUM(QZ65+QZ69+QZ74)</f>
        <v>0</v>
      </c>
      <c r="RA64" s="450">
        <f t="shared" si="3932"/>
        <v>0</v>
      </c>
      <c r="RB64" s="450">
        <f t="shared" si="3932"/>
        <v>0</v>
      </c>
      <c r="RC64" s="450">
        <f t="shared" si="3932"/>
        <v>0</v>
      </c>
      <c r="RD64" s="450">
        <f t="shared" si="3932"/>
        <v>0</v>
      </c>
      <c r="RE64" s="450">
        <f t="shared" si="3932"/>
        <v>0</v>
      </c>
      <c r="RF64" s="450">
        <f t="shared" si="3932"/>
        <v>0</v>
      </c>
      <c r="RG64" s="450">
        <f t="shared" si="3932"/>
        <v>0</v>
      </c>
      <c r="RH64" s="450">
        <f t="shared" si="3932"/>
        <v>0</v>
      </c>
      <c r="RI64" s="450">
        <f t="shared" si="3932"/>
        <v>0</v>
      </c>
      <c r="RJ64" s="450">
        <f t="shared" si="3932"/>
        <v>0</v>
      </c>
      <c r="RK64" s="450">
        <f t="shared" si="3932"/>
        <v>0</v>
      </c>
      <c r="RL64" s="462">
        <f t="shared" si="3932"/>
        <v>0</v>
      </c>
      <c r="RM64" s="451">
        <f t="shared" si="3932"/>
        <v>0</v>
      </c>
      <c r="RO64" s="457">
        <f t="shared" ref="RO64:SB64" si="3933">SUM(RO65+RO69+RO74)</f>
        <v>0</v>
      </c>
      <c r="RP64" s="450">
        <f t="shared" si="3933"/>
        <v>0</v>
      </c>
      <c r="RQ64" s="450">
        <f t="shared" si="3933"/>
        <v>0</v>
      </c>
      <c r="RR64" s="450">
        <f t="shared" si="3933"/>
        <v>0</v>
      </c>
      <c r="RS64" s="450">
        <f t="shared" si="3933"/>
        <v>0</v>
      </c>
      <c r="RT64" s="450">
        <f t="shared" si="3933"/>
        <v>0</v>
      </c>
      <c r="RU64" s="450">
        <f t="shared" si="3933"/>
        <v>0</v>
      </c>
      <c r="RV64" s="450">
        <f t="shared" si="3933"/>
        <v>0</v>
      </c>
      <c r="RW64" s="450">
        <f t="shared" si="3933"/>
        <v>0</v>
      </c>
      <c r="RX64" s="450">
        <f t="shared" si="3933"/>
        <v>0</v>
      </c>
      <c r="RY64" s="450">
        <f t="shared" si="3933"/>
        <v>0</v>
      </c>
      <c r="RZ64" s="450">
        <f t="shared" si="3933"/>
        <v>0</v>
      </c>
      <c r="SA64" s="462">
        <f t="shared" si="3933"/>
        <v>0</v>
      </c>
      <c r="SB64" s="451">
        <f t="shared" si="3933"/>
        <v>0</v>
      </c>
      <c r="SD64" s="457">
        <f t="shared" ref="SD64:SQ64" si="3934">SUM(SD65+SD69+SD74)</f>
        <v>0</v>
      </c>
      <c r="SE64" s="450">
        <f t="shared" si="3934"/>
        <v>0</v>
      </c>
      <c r="SF64" s="450">
        <f t="shared" si="3934"/>
        <v>0</v>
      </c>
      <c r="SG64" s="450">
        <f t="shared" si="3934"/>
        <v>0</v>
      </c>
      <c r="SH64" s="450">
        <f t="shared" si="3934"/>
        <v>0</v>
      </c>
      <c r="SI64" s="450">
        <f t="shared" si="3934"/>
        <v>0</v>
      </c>
      <c r="SJ64" s="450">
        <f t="shared" si="3934"/>
        <v>0</v>
      </c>
      <c r="SK64" s="450">
        <f t="shared" si="3934"/>
        <v>0</v>
      </c>
      <c r="SL64" s="450">
        <f t="shared" si="3934"/>
        <v>0</v>
      </c>
      <c r="SM64" s="450">
        <f t="shared" si="3934"/>
        <v>0</v>
      </c>
      <c r="SN64" s="450">
        <f t="shared" si="3934"/>
        <v>0</v>
      </c>
      <c r="SO64" s="450">
        <f t="shared" si="3934"/>
        <v>0</v>
      </c>
      <c r="SP64" s="462">
        <f t="shared" si="3934"/>
        <v>0</v>
      </c>
      <c r="SQ64" s="451">
        <f t="shared" si="3934"/>
        <v>0</v>
      </c>
      <c r="SS64" s="457">
        <f t="shared" ref="SS64:TF64" si="3935">SUM(SS65+SS69+SS74)</f>
        <v>0</v>
      </c>
      <c r="ST64" s="450">
        <f t="shared" si="3935"/>
        <v>0</v>
      </c>
      <c r="SU64" s="450">
        <f t="shared" si="3935"/>
        <v>0</v>
      </c>
      <c r="SV64" s="450">
        <f t="shared" si="3935"/>
        <v>0</v>
      </c>
      <c r="SW64" s="450">
        <f t="shared" si="3935"/>
        <v>0</v>
      </c>
      <c r="SX64" s="450">
        <f t="shared" si="3935"/>
        <v>0</v>
      </c>
      <c r="SY64" s="450">
        <f t="shared" si="3935"/>
        <v>0</v>
      </c>
      <c r="SZ64" s="450">
        <f t="shared" si="3935"/>
        <v>0</v>
      </c>
      <c r="TA64" s="450">
        <f t="shared" si="3935"/>
        <v>0</v>
      </c>
      <c r="TB64" s="450">
        <f t="shared" si="3935"/>
        <v>0</v>
      </c>
      <c r="TC64" s="450">
        <f t="shared" si="3935"/>
        <v>0</v>
      </c>
      <c r="TD64" s="450">
        <f t="shared" si="3935"/>
        <v>0</v>
      </c>
      <c r="TE64" s="462">
        <f t="shared" si="3935"/>
        <v>0</v>
      </c>
      <c r="TF64" s="451">
        <f t="shared" si="3935"/>
        <v>0</v>
      </c>
      <c r="TH64" s="457">
        <f t="shared" ref="TH64:TU64" si="3936">SUM(TH65+TH69+TH74)</f>
        <v>0</v>
      </c>
      <c r="TI64" s="450">
        <f t="shared" si="3936"/>
        <v>0</v>
      </c>
      <c r="TJ64" s="450">
        <f t="shared" si="3936"/>
        <v>0</v>
      </c>
      <c r="TK64" s="450">
        <f t="shared" si="3936"/>
        <v>0</v>
      </c>
      <c r="TL64" s="450">
        <f t="shared" si="3936"/>
        <v>0</v>
      </c>
      <c r="TM64" s="450">
        <f t="shared" si="3936"/>
        <v>0</v>
      </c>
      <c r="TN64" s="450">
        <f t="shared" si="3936"/>
        <v>0</v>
      </c>
      <c r="TO64" s="450">
        <f t="shared" si="3936"/>
        <v>0</v>
      </c>
      <c r="TP64" s="450">
        <f t="shared" si="3936"/>
        <v>0</v>
      </c>
      <c r="TQ64" s="450">
        <f t="shared" si="3936"/>
        <v>0</v>
      </c>
      <c r="TR64" s="450">
        <f t="shared" si="3936"/>
        <v>0</v>
      </c>
      <c r="TS64" s="450">
        <f t="shared" si="3936"/>
        <v>0</v>
      </c>
      <c r="TT64" s="462">
        <f t="shared" si="3936"/>
        <v>0</v>
      </c>
      <c r="TU64" s="451">
        <f t="shared" si="3936"/>
        <v>0</v>
      </c>
      <c r="TW64" s="457">
        <f t="shared" ref="TW64:UJ64" si="3937">SUM(TW65+TW69+TW74)</f>
        <v>0</v>
      </c>
      <c r="TX64" s="450">
        <f t="shared" si="3937"/>
        <v>0</v>
      </c>
      <c r="TY64" s="450">
        <f t="shared" si="3937"/>
        <v>0</v>
      </c>
      <c r="TZ64" s="450">
        <f t="shared" si="3937"/>
        <v>0</v>
      </c>
      <c r="UA64" s="450">
        <f t="shared" si="3937"/>
        <v>0</v>
      </c>
      <c r="UB64" s="450">
        <f t="shared" si="3937"/>
        <v>0</v>
      </c>
      <c r="UC64" s="450">
        <f t="shared" si="3937"/>
        <v>0</v>
      </c>
      <c r="UD64" s="450">
        <f t="shared" si="3937"/>
        <v>0</v>
      </c>
      <c r="UE64" s="450">
        <f t="shared" si="3937"/>
        <v>0</v>
      </c>
      <c r="UF64" s="450">
        <f t="shared" si="3937"/>
        <v>0</v>
      </c>
      <c r="UG64" s="450">
        <f t="shared" si="3937"/>
        <v>0</v>
      </c>
      <c r="UH64" s="450">
        <f t="shared" si="3937"/>
        <v>0</v>
      </c>
      <c r="UI64" s="462">
        <f t="shared" si="3937"/>
        <v>0</v>
      </c>
      <c r="UJ64" s="451">
        <f t="shared" si="3937"/>
        <v>0</v>
      </c>
      <c r="UL64" s="457">
        <f t="shared" ref="UL64:UY64" si="3938">SUM(UL65+UL69+UL74)</f>
        <v>0</v>
      </c>
      <c r="UM64" s="450">
        <f t="shared" si="3938"/>
        <v>0</v>
      </c>
      <c r="UN64" s="450">
        <f t="shared" si="3938"/>
        <v>0</v>
      </c>
      <c r="UO64" s="450">
        <f t="shared" si="3938"/>
        <v>0</v>
      </c>
      <c r="UP64" s="450">
        <f t="shared" si="3938"/>
        <v>0</v>
      </c>
      <c r="UQ64" s="450">
        <f t="shared" si="3938"/>
        <v>0</v>
      </c>
      <c r="UR64" s="450">
        <f t="shared" si="3938"/>
        <v>0</v>
      </c>
      <c r="US64" s="450">
        <f t="shared" si="3938"/>
        <v>0</v>
      </c>
      <c r="UT64" s="450">
        <f t="shared" si="3938"/>
        <v>0</v>
      </c>
      <c r="UU64" s="450">
        <f t="shared" si="3938"/>
        <v>0</v>
      </c>
      <c r="UV64" s="450">
        <f t="shared" si="3938"/>
        <v>0</v>
      </c>
      <c r="UW64" s="450">
        <f t="shared" si="3938"/>
        <v>0</v>
      </c>
      <c r="UX64" s="462">
        <f t="shared" si="3938"/>
        <v>0</v>
      </c>
      <c r="UY64" s="451">
        <f t="shared" si="3938"/>
        <v>0</v>
      </c>
      <c r="VA64" s="457">
        <f t="shared" ref="VA64:VN64" si="3939">SUM(VA65+VA69+VA74)</f>
        <v>0</v>
      </c>
      <c r="VB64" s="450">
        <f t="shared" si="3939"/>
        <v>0</v>
      </c>
      <c r="VC64" s="450">
        <f t="shared" si="3939"/>
        <v>0</v>
      </c>
      <c r="VD64" s="450">
        <f t="shared" si="3939"/>
        <v>0</v>
      </c>
      <c r="VE64" s="450">
        <f t="shared" si="3939"/>
        <v>0</v>
      </c>
      <c r="VF64" s="450">
        <f t="shared" si="3939"/>
        <v>0</v>
      </c>
      <c r="VG64" s="450">
        <f t="shared" si="3939"/>
        <v>0</v>
      </c>
      <c r="VH64" s="450">
        <f t="shared" si="3939"/>
        <v>0</v>
      </c>
      <c r="VI64" s="450">
        <f t="shared" si="3939"/>
        <v>0</v>
      </c>
      <c r="VJ64" s="450">
        <f t="shared" si="3939"/>
        <v>0</v>
      </c>
      <c r="VK64" s="450">
        <f t="shared" si="3939"/>
        <v>0</v>
      </c>
      <c r="VL64" s="450">
        <f t="shared" si="3939"/>
        <v>0</v>
      </c>
      <c r="VM64" s="462">
        <f t="shared" si="3939"/>
        <v>0</v>
      </c>
      <c r="VN64" s="451">
        <f t="shared" si="3939"/>
        <v>0</v>
      </c>
      <c r="VP64" s="457">
        <f t="shared" ref="VP64:WC64" si="3940">SUM(VP65+VP69+VP74)</f>
        <v>0</v>
      </c>
      <c r="VQ64" s="450">
        <f t="shared" si="3940"/>
        <v>0</v>
      </c>
      <c r="VR64" s="450">
        <f t="shared" si="3940"/>
        <v>0</v>
      </c>
      <c r="VS64" s="450">
        <f t="shared" si="3940"/>
        <v>0</v>
      </c>
      <c r="VT64" s="450">
        <f t="shared" si="3940"/>
        <v>0</v>
      </c>
      <c r="VU64" s="450">
        <f t="shared" si="3940"/>
        <v>0</v>
      </c>
      <c r="VV64" s="450">
        <f t="shared" si="3940"/>
        <v>0</v>
      </c>
      <c r="VW64" s="450">
        <f t="shared" si="3940"/>
        <v>0</v>
      </c>
      <c r="VX64" s="450">
        <f t="shared" si="3940"/>
        <v>0</v>
      </c>
      <c r="VY64" s="450">
        <f t="shared" si="3940"/>
        <v>0</v>
      </c>
      <c r="VZ64" s="450">
        <f t="shared" si="3940"/>
        <v>0</v>
      </c>
      <c r="WA64" s="450">
        <f t="shared" si="3940"/>
        <v>0</v>
      </c>
      <c r="WB64" s="462">
        <f t="shared" si="3940"/>
        <v>0</v>
      </c>
      <c r="WC64" s="451">
        <f t="shared" si="3940"/>
        <v>0</v>
      </c>
      <c r="WE64" s="457">
        <f t="shared" ref="WE64:WR64" si="3941">SUM(WE65+WE69+WE74)</f>
        <v>0</v>
      </c>
      <c r="WF64" s="450">
        <f t="shared" si="3941"/>
        <v>0</v>
      </c>
      <c r="WG64" s="450">
        <f t="shared" si="3941"/>
        <v>0</v>
      </c>
      <c r="WH64" s="450">
        <f t="shared" si="3941"/>
        <v>0</v>
      </c>
      <c r="WI64" s="450">
        <f t="shared" si="3941"/>
        <v>0</v>
      </c>
      <c r="WJ64" s="450">
        <f t="shared" si="3941"/>
        <v>0</v>
      </c>
      <c r="WK64" s="450">
        <f t="shared" si="3941"/>
        <v>0</v>
      </c>
      <c r="WL64" s="450">
        <f t="shared" si="3941"/>
        <v>0</v>
      </c>
      <c r="WM64" s="450">
        <f t="shared" si="3941"/>
        <v>0</v>
      </c>
      <c r="WN64" s="450">
        <f t="shared" si="3941"/>
        <v>0</v>
      </c>
      <c r="WO64" s="450">
        <f t="shared" si="3941"/>
        <v>0</v>
      </c>
      <c r="WP64" s="450">
        <f t="shared" si="3941"/>
        <v>0</v>
      </c>
      <c r="WQ64" s="462">
        <f t="shared" si="3941"/>
        <v>0</v>
      </c>
      <c r="WR64" s="451">
        <f t="shared" si="3941"/>
        <v>0</v>
      </c>
      <c r="WT64" s="457">
        <f t="shared" ref="WT64:XG64" si="3942">SUM(WT65+WT69+WT74)</f>
        <v>0</v>
      </c>
      <c r="WU64" s="450">
        <f t="shared" si="3942"/>
        <v>0</v>
      </c>
      <c r="WV64" s="450">
        <f t="shared" si="3942"/>
        <v>0</v>
      </c>
      <c r="WW64" s="450">
        <f t="shared" si="3942"/>
        <v>0</v>
      </c>
      <c r="WX64" s="450">
        <f t="shared" si="3942"/>
        <v>0</v>
      </c>
      <c r="WY64" s="450">
        <f t="shared" si="3942"/>
        <v>0</v>
      </c>
      <c r="WZ64" s="450">
        <f t="shared" si="3942"/>
        <v>0</v>
      </c>
      <c r="XA64" s="450">
        <f t="shared" si="3942"/>
        <v>0</v>
      </c>
      <c r="XB64" s="450">
        <f t="shared" si="3942"/>
        <v>0</v>
      </c>
      <c r="XC64" s="450">
        <f t="shared" si="3942"/>
        <v>0</v>
      </c>
      <c r="XD64" s="450">
        <f t="shared" si="3942"/>
        <v>0</v>
      </c>
      <c r="XE64" s="450">
        <f t="shared" si="3942"/>
        <v>0</v>
      </c>
      <c r="XF64" s="462">
        <f t="shared" si="3942"/>
        <v>0</v>
      </c>
      <c r="XG64" s="451">
        <f t="shared" si="3942"/>
        <v>0</v>
      </c>
      <c r="XI64" s="457">
        <f t="shared" ref="XI64:XV64" si="3943">SUM(XI65+XI69+XI74)</f>
        <v>0</v>
      </c>
      <c r="XJ64" s="450">
        <f t="shared" si="3943"/>
        <v>0</v>
      </c>
      <c r="XK64" s="450">
        <f t="shared" si="3943"/>
        <v>0</v>
      </c>
      <c r="XL64" s="450">
        <f t="shared" si="3943"/>
        <v>0</v>
      </c>
      <c r="XM64" s="450">
        <f t="shared" si="3943"/>
        <v>0</v>
      </c>
      <c r="XN64" s="450">
        <f t="shared" si="3943"/>
        <v>0</v>
      </c>
      <c r="XO64" s="450">
        <f t="shared" si="3943"/>
        <v>0</v>
      </c>
      <c r="XP64" s="450">
        <f t="shared" si="3943"/>
        <v>0</v>
      </c>
      <c r="XQ64" s="450">
        <f t="shared" si="3943"/>
        <v>0</v>
      </c>
      <c r="XR64" s="450">
        <f t="shared" si="3943"/>
        <v>0</v>
      </c>
      <c r="XS64" s="450">
        <f t="shared" si="3943"/>
        <v>0</v>
      </c>
      <c r="XT64" s="450">
        <f t="shared" si="3943"/>
        <v>0</v>
      </c>
      <c r="XU64" s="462">
        <f t="shared" si="3943"/>
        <v>0</v>
      </c>
      <c r="XV64" s="451">
        <f t="shared" si="3943"/>
        <v>0</v>
      </c>
      <c r="XX64" s="457">
        <f t="shared" ref="XX64:YK64" si="3944">SUM(XX65+XX69+XX74)</f>
        <v>0</v>
      </c>
      <c r="XY64" s="450">
        <f t="shared" si="3944"/>
        <v>0</v>
      </c>
      <c r="XZ64" s="450">
        <f t="shared" si="3944"/>
        <v>0</v>
      </c>
      <c r="YA64" s="450">
        <f t="shared" si="3944"/>
        <v>0</v>
      </c>
      <c r="YB64" s="450">
        <f t="shared" si="3944"/>
        <v>0</v>
      </c>
      <c r="YC64" s="450">
        <f t="shared" si="3944"/>
        <v>0</v>
      </c>
      <c r="YD64" s="450">
        <f t="shared" si="3944"/>
        <v>0</v>
      </c>
      <c r="YE64" s="450">
        <f t="shared" si="3944"/>
        <v>0</v>
      </c>
      <c r="YF64" s="450">
        <f t="shared" si="3944"/>
        <v>0</v>
      </c>
      <c r="YG64" s="450">
        <f t="shared" si="3944"/>
        <v>0</v>
      </c>
      <c r="YH64" s="450">
        <f t="shared" si="3944"/>
        <v>0</v>
      </c>
      <c r="YI64" s="450">
        <f t="shared" si="3944"/>
        <v>0</v>
      </c>
      <c r="YJ64" s="462">
        <f t="shared" si="3944"/>
        <v>0</v>
      </c>
      <c r="YK64" s="451">
        <f t="shared" si="3944"/>
        <v>0</v>
      </c>
      <c r="YM64" s="457">
        <f t="shared" ref="YM64:YZ64" si="3945">SUM(YM65+YM69+YM74)</f>
        <v>0</v>
      </c>
      <c r="YN64" s="450">
        <f t="shared" si="3945"/>
        <v>0</v>
      </c>
      <c r="YO64" s="450">
        <f t="shared" si="3945"/>
        <v>0</v>
      </c>
      <c r="YP64" s="450">
        <f t="shared" si="3945"/>
        <v>0</v>
      </c>
      <c r="YQ64" s="450">
        <f t="shared" si="3945"/>
        <v>0</v>
      </c>
      <c r="YR64" s="450">
        <f t="shared" si="3945"/>
        <v>0</v>
      </c>
      <c r="YS64" s="450">
        <f t="shared" si="3945"/>
        <v>0</v>
      </c>
      <c r="YT64" s="450">
        <f t="shared" si="3945"/>
        <v>0</v>
      </c>
      <c r="YU64" s="450">
        <f t="shared" si="3945"/>
        <v>0</v>
      </c>
      <c r="YV64" s="450">
        <f t="shared" si="3945"/>
        <v>0</v>
      </c>
      <c r="YW64" s="450">
        <f t="shared" si="3945"/>
        <v>0</v>
      </c>
      <c r="YX64" s="450">
        <f t="shared" si="3945"/>
        <v>0</v>
      </c>
      <c r="YY64" s="462">
        <f t="shared" si="3945"/>
        <v>0</v>
      </c>
      <c r="YZ64" s="451">
        <f t="shared" si="3945"/>
        <v>0</v>
      </c>
      <c r="ZB64" s="457">
        <f t="shared" ref="ZB64:ZO64" si="3946">SUM(ZB65+ZB69+ZB74)</f>
        <v>0</v>
      </c>
      <c r="ZC64" s="450">
        <f t="shared" si="3946"/>
        <v>0</v>
      </c>
      <c r="ZD64" s="450">
        <f t="shared" si="3946"/>
        <v>0</v>
      </c>
      <c r="ZE64" s="450">
        <f t="shared" si="3946"/>
        <v>0</v>
      </c>
      <c r="ZF64" s="450">
        <f t="shared" si="3946"/>
        <v>0</v>
      </c>
      <c r="ZG64" s="450">
        <f t="shared" si="3946"/>
        <v>0</v>
      </c>
      <c r="ZH64" s="450">
        <f t="shared" si="3946"/>
        <v>0</v>
      </c>
      <c r="ZI64" s="450">
        <f t="shared" si="3946"/>
        <v>0</v>
      </c>
      <c r="ZJ64" s="450">
        <f t="shared" si="3946"/>
        <v>0</v>
      </c>
      <c r="ZK64" s="450">
        <f t="shared" si="3946"/>
        <v>0</v>
      </c>
      <c r="ZL64" s="450">
        <f t="shared" si="3946"/>
        <v>0</v>
      </c>
      <c r="ZM64" s="450">
        <f t="shared" si="3946"/>
        <v>0</v>
      </c>
      <c r="ZN64" s="462">
        <f t="shared" si="3946"/>
        <v>0</v>
      </c>
      <c r="ZO64" s="451">
        <f t="shared" si="3946"/>
        <v>0</v>
      </c>
      <c r="ZQ64" s="457">
        <f t="shared" ref="ZQ64:AAD64" si="3947">SUM(ZQ65+ZQ69+ZQ74)</f>
        <v>0</v>
      </c>
      <c r="ZR64" s="450">
        <f t="shared" si="3947"/>
        <v>0</v>
      </c>
      <c r="ZS64" s="450">
        <f t="shared" si="3947"/>
        <v>0</v>
      </c>
      <c r="ZT64" s="450">
        <f t="shared" si="3947"/>
        <v>0</v>
      </c>
      <c r="ZU64" s="450">
        <f t="shared" si="3947"/>
        <v>0</v>
      </c>
      <c r="ZV64" s="450">
        <f t="shared" si="3947"/>
        <v>0</v>
      </c>
      <c r="ZW64" s="450">
        <f t="shared" si="3947"/>
        <v>0</v>
      </c>
      <c r="ZX64" s="450">
        <f t="shared" si="3947"/>
        <v>0</v>
      </c>
      <c r="ZY64" s="450">
        <f t="shared" si="3947"/>
        <v>0</v>
      </c>
      <c r="ZZ64" s="450">
        <f t="shared" si="3947"/>
        <v>0</v>
      </c>
      <c r="AAA64" s="450">
        <f t="shared" si="3947"/>
        <v>0</v>
      </c>
      <c r="AAB64" s="450">
        <f t="shared" si="3947"/>
        <v>0</v>
      </c>
      <c r="AAC64" s="462">
        <f t="shared" si="3947"/>
        <v>0</v>
      </c>
      <c r="AAD64" s="451">
        <f t="shared" si="3947"/>
        <v>0</v>
      </c>
      <c r="AAF64" s="457">
        <f t="shared" ref="AAF64:AAS64" si="3948">SUM(AAF65+AAF69+AAF74)</f>
        <v>0</v>
      </c>
      <c r="AAG64" s="450">
        <f t="shared" si="3948"/>
        <v>0</v>
      </c>
      <c r="AAH64" s="450">
        <f t="shared" si="3948"/>
        <v>0</v>
      </c>
      <c r="AAI64" s="450">
        <f t="shared" si="3948"/>
        <v>0</v>
      </c>
      <c r="AAJ64" s="450">
        <f t="shared" si="3948"/>
        <v>0</v>
      </c>
      <c r="AAK64" s="450">
        <f t="shared" si="3948"/>
        <v>0</v>
      </c>
      <c r="AAL64" s="450">
        <f t="shared" si="3948"/>
        <v>0</v>
      </c>
      <c r="AAM64" s="450">
        <f t="shared" si="3948"/>
        <v>0</v>
      </c>
      <c r="AAN64" s="450">
        <f t="shared" si="3948"/>
        <v>0</v>
      </c>
      <c r="AAO64" s="450">
        <f t="shared" si="3948"/>
        <v>0</v>
      </c>
      <c r="AAP64" s="450">
        <f t="shared" si="3948"/>
        <v>0</v>
      </c>
      <c r="AAQ64" s="450">
        <f t="shared" si="3948"/>
        <v>0</v>
      </c>
      <c r="AAR64" s="462">
        <f t="shared" si="3948"/>
        <v>0</v>
      </c>
      <c r="AAS64" s="451">
        <f t="shared" si="3948"/>
        <v>0</v>
      </c>
      <c r="AAU64" s="457">
        <f t="shared" ref="AAU64:ABH64" si="3949">SUM(AAU65+AAU69+AAU74)</f>
        <v>0</v>
      </c>
      <c r="AAV64" s="450">
        <f t="shared" si="3949"/>
        <v>0</v>
      </c>
      <c r="AAW64" s="450">
        <f t="shared" si="3949"/>
        <v>0</v>
      </c>
      <c r="AAX64" s="450">
        <f t="shared" si="3949"/>
        <v>0</v>
      </c>
      <c r="AAY64" s="450">
        <f t="shared" si="3949"/>
        <v>0</v>
      </c>
      <c r="AAZ64" s="450">
        <f t="shared" si="3949"/>
        <v>0</v>
      </c>
      <c r="ABA64" s="450">
        <f t="shared" si="3949"/>
        <v>0</v>
      </c>
      <c r="ABB64" s="450">
        <f t="shared" si="3949"/>
        <v>0</v>
      </c>
      <c r="ABC64" s="450">
        <f t="shared" si="3949"/>
        <v>0</v>
      </c>
      <c r="ABD64" s="450">
        <f t="shared" si="3949"/>
        <v>0</v>
      </c>
      <c r="ABE64" s="450">
        <f t="shared" si="3949"/>
        <v>0</v>
      </c>
      <c r="ABF64" s="450">
        <f t="shared" si="3949"/>
        <v>0</v>
      </c>
      <c r="ABG64" s="462">
        <f t="shared" si="3949"/>
        <v>0</v>
      </c>
      <c r="ABH64" s="451">
        <f t="shared" si="3949"/>
        <v>0</v>
      </c>
      <c r="ABJ64" s="457">
        <f t="shared" ref="ABJ64:ABW64" si="3950">SUM(ABJ65+ABJ69+ABJ74)</f>
        <v>0</v>
      </c>
      <c r="ABK64" s="450">
        <f t="shared" si="3950"/>
        <v>0</v>
      </c>
      <c r="ABL64" s="450">
        <f t="shared" si="3950"/>
        <v>0</v>
      </c>
      <c r="ABM64" s="450">
        <f t="shared" si="3950"/>
        <v>0</v>
      </c>
      <c r="ABN64" s="450">
        <f t="shared" si="3950"/>
        <v>0</v>
      </c>
      <c r="ABO64" s="450">
        <f t="shared" si="3950"/>
        <v>0</v>
      </c>
      <c r="ABP64" s="450">
        <f t="shared" si="3950"/>
        <v>0</v>
      </c>
      <c r="ABQ64" s="450">
        <f t="shared" si="3950"/>
        <v>0</v>
      </c>
      <c r="ABR64" s="450">
        <f t="shared" si="3950"/>
        <v>0</v>
      </c>
      <c r="ABS64" s="450">
        <f t="shared" si="3950"/>
        <v>0</v>
      </c>
      <c r="ABT64" s="450">
        <f t="shared" si="3950"/>
        <v>0</v>
      </c>
      <c r="ABU64" s="450">
        <f t="shared" si="3950"/>
        <v>0</v>
      </c>
      <c r="ABV64" s="462">
        <f t="shared" si="3950"/>
        <v>0</v>
      </c>
      <c r="ABW64" s="451">
        <f t="shared" si="3950"/>
        <v>0</v>
      </c>
      <c r="ABY64" s="457">
        <f t="shared" ref="ABY64:ACL64" si="3951">SUM(ABY65+ABY69+ABY74)</f>
        <v>0</v>
      </c>
      <c r="ABZ64" s="450">
        <f t="shared" si="3951"/>
        <v>0</v>
      </c>
      <c r="ACA64" s="450">
        <f t="shared" si="3951"/>
        <v>0</v>
      </c>
      <c r="ACB64" s="450">
        <f t="shared" si="3951"/>
        <v>0</v>
      </c>
      <c r="ACC64" s="450">
        <f t="shared" si="3951"/>
        <v>0</v>
      </c>
      <c r="ACD64" s="450">
        <f t="shared" si="3951"/>
        <v>0</v>
      </c>
      <c r="ACE64" s="450">
        <f t="shared" si="3951"/>
        <v>0</v>
      </c>
      <c r="ACF64" s="450">
        <f t="shared" si="3951"/>
        <v>0</v>
      </c>
      <c r="ACG64" s="450">
        <f t="shared" si="3951"/>
        <v>0</v>
      </c>
      <c r="ACH64" s="450">
        <f t="shared" si="3951"/>
        <v>0</v>
      </c>
      <c r="ACI64" s="450">
        <f t="shared" si="3951"/>
        <v>0</v>
      </c>
      <c r="ACJ64" s="450">
        <f t="shared" si="3951"/>
        <v>0</v>
      </c>
      <c r="ACK64" s="462">
        <f t="shared" si="3951"/>
        <v>0</v>
      </c>
      <c r="ACL64" s="451">
        <f t="shared" si="3951"/>
        <v>0</v>
      </c>
      <c r="ACN64" s="457">
        <f t="shared" ref="ACN64:ADA64" si="3952">SUM(ACN65+ACN69+ACN74)</f>
        <v>0</v>
      </c>
      <c r="ACO64" s="450">
        <f t="shared" si="3952"/>
        <v>0</v>
      </c>
      <c r="ACP64" s="450">
        <f t="shared" si="3952"/>
        <v>0</v>
      </c>
      <c r="ACQ64" s="450">
        <f t="shared" si="3952"/>
        <v>0</v>
      </c>
      <c r="ACR64" s="450">
        <f t="shared" si="3952"/>
        <v>0</v>
      </c>
      <c r="ACS64" s="450">
        <f t="shared" si="3952"/>
        <v>0</v>
      </c>
      <c r="ACT64" s="450">
        <f t="shared" si="3952"/>
        <v>0</v>
      </c>
      <c r="ACU64" s="450">
        <f t="shared" si="3952"/>
        <v>0</v>
      </c>
      <c r="ACV64" s="450">
        <f t="shared" si="3952"/>
        <v>0</v>
      </c>
      <c r="ACW64" s="450">
        <f t="shared" si="3952"/>
        <v>0</v>
      </c>
      <c r="ACX64" s="450">
        <f t="shared" si="3952"/>
        <v>0</v>
      </c>
      <c r="ACY64" s="450">
        <f t="shared" si="3952"/>
        <v>0</v>
      </c>
      <c r="ACZ64" s="462">
        <f t="shared" si="3952"/>
        <v>0</v>
      </c>
      <c r="ADA64" s="451">
        <f t="shared" si="3952"/>
        <v>0</v>
      </c>
      <c r="ADC64" s="457">
        <f t="shared" ref="ADC64:ADP64" si="3953">SUM(ADC65+ADC69+ADC74)</f>
        <v>0</v>
      </c>
      <c r="ADD64" s="450">
        <f t="shared" si="3953"/>
        <v>0</v>
      </c>
      <c r="ADE64" s="450">
        <f t="shared" si="3953"/>
        <v>0</v>
      </c>
      <c r="ADF64" s="450">
        <f t="shared" si="3953"/>
        <v>0</v>
      </c>
      <c r="ADG64" s="450">
        <f t="shared" si="3953"/>
        <v>0</v>
      </c>
      <c r="ADH64" s="450">
        <f t="shared" si="3953"/>
        <v>0</v>
      </c>
      <c r="ADI64" s="450">
        <f t="shared" si="3953"/>
        <v>0</v>
      </c>
      <c r="ADJ64" s="450">
        <f t="shared" si="3953"/>
        <v>0</v>
      </c>
      <c r="ADK64" s="450">
        <f t="shared" si="3953"/>
        <v>0</v>
      </c>
      <c r="ADL64" s="450">
        <f t="shared" si="3953"/>
        <v>0</v>
      </c>
      <c r="ADM64" s="450">
        <f t="shared" si="3953"/>
        <v>0</v>
      </c>
      <c r="ADN64" s="450">
        <f t="shared" si="3953"/>
        <v>0</v>
      </c>
      <c r="ADO64" s="462">
        <f t="shared" si="3953"/>
        <v>0</v>
      </c>
      <c r="ADP64" s="451">
        <f t="shared" si="3953"/>
        <v>0</v>
      </c>
      <c r="ADR64" s="457">
        <f t="shared" ref="ADR64:AEE64" si="3954">SUM(ADR65+ADR69+ADR74)</f>
        <v>0</v>
      </c>
      <c r="ADS64" s="450">
        <f t="shared" si="3954"/>
        <v>0</v>
      </c>
      <c r="ADT64" s="450">
        <f t="shared" si="3954"/>
        <v>0</v>
      </c>
      <c r="ADU64" s="450">
        <f t="shared" si="3954"/>
        <v>0</v>
      </c>
      <c r="ADV64" s="450">
        <f t="shared" si="3954"/>
        <v>0</v>
      </c>
      <c r="ADW64" s="450">
        <f t="shared" si="3954"/>
        <v>0</v>
      </c>
      <c r="ADX64" s="450">
        <f t="shared" si="3954"/>
        <v>0</v>
      </c>
      <c r="ADY64" s="450">
        <f t="shared" si="3954"/>
        <v>0</v>
      </c>
      <c r="ADZ64" s="450">
        <f t="shared" si="3954"/>
        <v>0</v>
      </c>
      <c r="AEA64" s="450">
        <f t="shared" si="3954"/>
        <v>0</v>
      </c>
      <c r="AEB64" s="450">
        <f t="shared" si="3954"/>
        <v>0</v>
      </c>
      <c r="AEC64" s="450">
        <f t="shared" si="3954"/>
        <v>0</v>
      </c>
      <c r="AED64" s="462">
        <f t="shared" si="3954"/>
        <v>0</v>
      </c>
      <c r="AEE64" s="451">
        <f t="shared" si="3954"/>
        <v>0</v>
      </c>
      <c r="AEG64" s="457">
        <f t="shared" ref="AEG64:AET64" si="3955">SUM(AEG65+AEG69+AEG74)</f>
        <v>0</v>
      </c>
      <c r="AEH64" s="450">
        <f t="shared" si="3955"/>
        <v>0</v>
      </c>
      <c r="AEI64" s="450">
        <f t="shared" si="3955"/>
        <v>0</v>
      </c>
      <c r="AEJ64" s="450">
        <f t="shared" si="3955"/>
        <v>0</v>
      </c>
      <c r="AEK64" s="450">
        <f t="shared" si="3955"/>
        <v>0</v>
      </c>
      <c r="AEL64" s="450">
        <f t="shared" si="3955"/>
        <v>0</v>
      </c>
      <c r="AEM64" s="450">
        <f t="shared" si="3955"/>
        <v>0</v>
      </c>
      <c r="AEN64" s="450">
        <f t="shared" si="3955"/>
        <v>0</v>
      </c>
      <c r="AEO64" s="450">
        <f t="shared" si="3955"/>
        <v>0</v>
      </c>
      <c r="AEP64" s="450">
        <f t="shared" si="3955"/>
        <v>0</v>
      </c>
      <c r="AEQ64" s="450">
        <f t="shared" si="3955"/>
        <v>0</v>
      </c>
      <c r="AER64" s="450">
        <f t="shared" si="3955"/>
        <v>0</v>
      </c>
      <c r="AES64" s="462">
        <f t="shared" si="3955"/>
        <v>0</v>
      </c>
      <c r="AET64" s="451">
        <f t="shared" si="3955"/>
        <v>0</v>
      </c>
      <c r="AEV64" s="457">
        <f t="shared" ref="AEV64:AFI64" si="3956">SUM(AEV65+AEV69+AEV74)</f>
        <v>0</v>
      </c>
      <c r="AEW64" s="450">
        <f t="shared" si="3956"/>
        <v>0</v>
      </c>
      <c r="AEX64" s="450">
        <f t="shared" si="3956"/>
        <v>0</v>
      </c>
      <c r="AEY64" s="450">
        <f t="shared" si="3956"/>
        <v>0</v>
      </c>
      <c r="AEZ64" s="450">
        <f t="shared" si="3956"/>
        <v>0</v>
      </c>
      <c r="AFA64" s="450">
        <f t="shared" si="3956"/>
        <v>0</v>
      </c>
      <c r="AFB64" s="450">
        <f t="shared" si="3956"/>
        <v>0</v>
      </c>
      <c r="AFC64" s="450">
        <f t="shared" si="3956"/>
        <v>0</v>
      </c>
      <c r="AFD64" s="450">
        <f t="shared" si="3956"/>
        <v>0</v>
      </c>
      <c r="AFE64" s="450">
        <f t="shared" si="3956"/>
        <v>0</v>
      </c>
      <c r="AFF64" s="450">
        <f t="shared" si="3956"/>
        <v>0</v>
      </c>
      <c r="AFG64" s="450">
        <f t="shared" si="3956"/>
        <v>0</v>
      </c>
      <c r="AFH64" s="462">
        <f t="shared" si="3956"/>
        <v>0</v>
      </c>
      <c r="AFI64" s="451">
        <f t="shared" si="3956"/>
        <v>0</v>
      </c>
      <c r="AFK64" s="457">
        <f t="shared" ref="AFK64:AFX64" si="3957">SUM(AFK65+AFK69+AFK74)</f>
        <v>0</v>
      </c>
      <c r="AFL64" s="450">
        <f t="shared" si="3957"/>
        <v>0</v>
      </c>
      <c r="AFM64" s="450">
        <f t="shared" si="3957"/>
        <v>0</v>
      </c>
      <c r="AFN64" s="450">
        <f t="shared" si="3957"/>
        <v>0</v>
      </c>
      <c r="AFO64" s="450">
        <f t="shared" si="3957"/>
        <v>0</v>
      </c>
      <c r="AFP64" s="450">
        <f t="shared" si="3957"/>
        <v>0</v>
      </c>
      <c r="AFQ64" s="450">
        <f t="shared" si="3957"/>
        <v>0</v>
      </c>
      <c r="AFR64" s="450">
        <f t="shared" si="3957"/>
        <v>0</v>
      </c>
      <c r="AFS64" s="450">
        <f t="shared" si="3957"/>
        <v>0</v>
      </c>
      <c r="AFT64" s="450">
        <f t="shared" si="3957"/>
        <v>0</v>
      </c>
      <c r="AFU64" s="450">
        <f t="shared" si="3957"/>
        <v>0</v>
      </c>
      <c r="AFV64" s="450">
        <f t="shared" si="3957"/>
        <v>0</v>
      </c>
      <c r="AFW64" s="462">
        <f t="shared" si="3957"/>
        <v>0</v>
      </c>
      <c r="AFX64" s="451">
        <f t="shared" si="3957"/>
        <v>0</v>
      </c>
      <c r="AFZ64" s="457">
        <f t="shared" ref="AFZ64:AGM64" si="3958">SUM(AFZ65+AFZ69+AFZ74)</f>
        <v>0</v>
      </c>
      <c r="AGA64" s="450">
        <f t="shared" si="3958"/>
        <v>0</v>
      </c>
      <c r="AGB64" s="450">
        <f t="shared" si="3958"/>
        <v>0</v>
      </c>
      <c r="AGC64" s="450">
        <f t="shared" si="3958"/>
        <v>0</v>
      </c>
      <c r="AGD64" s="450">
        <f t="shared" si="3958"/>
        <v>0</v>
      </c>
      <c r="AGE64" s="450">
        <f t="shared" si="3958"/>
        <v>0</v>
      </c>
      <c r="AGF64" s="450">
        <f t="shared" si="3958"/>
        <v>0</v>
      </c>
      <c r="AGG64" s="450">
        <f t="shared" si="3958"/>
        <v>0</v>
      </c>
      <c r="AGH64" s="450">
        <f t="shared" si="3958"/>
        <v>0</v>
      </c>
      <c r="AGI64" s="450">
        <f t="shared" si="3958"/>
        <v>0</v>
      </c>
      <c r="AGJ64" s="450">
        <f t="shared" si="3958"/>
        <v>0</v>
      </c>
      <c r="AGK64" s="450">
        <f t="shared" si="3958"/>
        <v>0</v>
      </c>
      <c r="AGL64" s="462">
        <f t="shared" si="3958"/>
        <v>0</v>
      </c>
      <c r="AGM64" s="451">
        <f t="shared" si="3958"/>
        <v>0</v>
      </c>
      <c r="AGO64" s="457">
        <f t="shared" ref="AGO64:AHB64" si="3959">SUM(AGO65+AGO69+AGO74)</f>
        <v>0</v>
      </c>
      <c r="AGP64" s="450">
        <f t="shared" si="3959"/>
        <v>0</v>
      </c>
      <c r="AGQ64" s="450">
        <f t="shared" si="3959"/>
        <v>0</v>
      </c>
      <c r="AGR64" s="450">
        <f t="shared" si="3959"/>
        <v>0</v>
      </c>
      <c r="AGS64" s="450">
        <f t="shared" si="3959"/>
        <v>0</v>
      </c>
      <c r="AGT64" s="450">
        <f t="shared" si="3959"/>
        <v>0</v>
      </c>
      <c r="AGU64" s="450">
        <f t="shared" si="3959"/>
        <v>0</v>
      </c>
      <c r="AGV64" s="450">
        <f t="shared" si="3959"/>
        <v>0</v>
      </c>
      <c r="AGW64" s="450">
        <f t="shared" si="3959"/>
        <v>0</v>
      </c>
      <c r="AGX64" s="450">
        <f t="shared" si="3959"/>
        <v>0</v>
      </c>
      <c r="AGY64" s="450">
        <f t="shared" si="3959"/>
        <v>0</v>
      </c>
      <c r="AGZ64" s="450">
        <f t="shared" si="3959"/>
        <v>0</v>
      </c>
      <c r="AHA64" s="462">
        <f t="shared" si="3959"/>
        <v>0</v>
      </c>
      <c r="AHB64" s="451">
        <f t="shared" si="3959"/>
        <v>0</v>
      </c>
      <c r="AHD64" s="457">
        <f t="shared" ref="AHD64:AHQ64" si="3960">SUM(AHD65+AHD69+AHD74)</f>
        <v>0</v>
      </c>
      <c r="AHE64" s="450">
        <f t="shared" si="3960"/>
        <v>0</v>
      </c>
      <c r="AHF64" s="450">
        <f t="shared" si="3960"/>
        <v>0</v>
      </c>
      <c r="AHG64" s="450">
        <f t="shared" si="3960"/>
        <v>0</v>
      </c>
      <c r="AHH64" s="450">
        <f t="shared" si="3960"/>
        <v>0</v>
      </c>
      <c r="AHI64" s="450">
        <f t="shared" si="3960"/>
        <v>0</v>
      </c>
      <c r="AHJ64" s="450">
        <f t="shared" si="3960"/>
        <v>0</v>
      </c>
      <c r="AHK64" s="450">
        <f t="shared" si="3960"/>
        <v>0</v>
      </c>
      <c r="AHL64" s="450">
        <f t="shared" si="3960"/>
        <v>0</v>
      </c>
      <c r="AHM64" s="450">
        <f t="shared" si="3960"/>
        <v>0</v>
      </c>
      <c r="AHN64" s="450">
        <f t="shared" si="3960"/>
        <v>0</v>
      </c>
      <c r="AHO64" s="450">
        <f t="shared" si="3960"/>
        <v>0</v>
      </c>
      <c r="AHP64" s="462">
        <f t="shared" si="3960"/>
        <v>0</v>
      </c>
      <c r="AHQ64" s="451">
        <f t="shared" si="3960"/>
        <v>0</v>
      </c>
      <c r="AHS64" s="457">
        <f t="shared" ref="AHS64:AIF64" si="3961">SUM(AHS65+AHS69+AHS74)</f>
        <v>0</v>
      </c>
      <c r="AHT64" s="450">
        <f t="shared" si="3961"/>
        <v>0</v>
      </c>
      <c r="AHU64" s="450">
        <f t="shared" si="3961"/>
        <v>0</v>
      </c>
      <c r="AHV64" s="450">
        <f t="shared" si="3961"/>
        <v>0</v>
      </c>
      <c r="AHW64" s="450">
        <f t="shared" si="3961"/>
        <v>0</v>
      </c>
      <c r="AHX64" s="450">
        <f t="shared" si="3961"/>
        <v>0</v>
      </c>
      <c r="AHY64" s="450">
        <f t="shared" si="3961"/>
        <v>0</v>
      </c>
      <c r="AHZ64" s="450">
        <f t="shared" si="3961"/>
        <v>0</v>
      </c>
      <c r="AIA64" s="450">
        <f t="shared" si="3961"/>
        <v>0</v>
      </c>
      <c r="AIB64" s="450">
        <f t="shared" si="3961"/>
        <v>0</v>
      </c>
      <c r="AIC64" s="450">
        <f t="shared" si="3961"/>
        <v>0</v>
      </c>
      <c r="AID64" s="450">
        <f t="shared" si="3961"/>
        <v>0</v>
      </c>
      <c r="AIE64" s="462">
        <f t="shared" si="3961"/>
        <v>0</v>
      </c>
      <c r="AIF64" s="451">
        <f t="shared" si="3961"/>
        <v>0</v>
      </c>
      <c r="AIH64" s="457">
        <f t="shared" ref="AIH64:AIU64" si="3962">SUM(AIH65+AIH69+AIH74)</f>
        <v>0</v>
      </c>
      <c r="AII64" s="450">
        <f t="shared" si="3962"/>
        <v>0</v>
      </c>
      <c r="AIJ64" s="450">
        <f t="shared" si="3962"/>
        <v>0</v>
      </c>
      <c r="AIK64" s="450">
        <f t="shared" si="3962"/>
        <v>0</v>
      </c>
      <c r="AIL64" s="450">
        <f t="shared" si="3962"/>
        <v>0</v>
      </c>
      <c r="AIM64" s="450">
        <f t="shared" si="3962"/>
        <v>0</v>
      </c>
      <c r="AIN64" s="450">
        <f t="shared" si="3962"/>
        <v>0</v>
      </c>
      <c r="AIO64" s="450">
        <f t="shared" si="3962"/>
        <v>0</v>
      </c>
      <c r="AIP64" s="450">
        <f t="shared" si="3962"/>
        <v>0</v>
      </c>
      <c r="AIQ64" s="450">
        <f t="shared" si="3962"/>
        <v>0</v>
      </c>
      <c r="AIR64" s="450">
        <f t="shared" si="3962"/>
        <v>0</v>
      </c>
      <c r="AIS64" s="450">
        <f t="shared" si="3962"/>
        <v>0</v>
      </c>
      <c r="AIT64" s="462">
        <f t="shared" si="3962"/>
        <v>0</v>
      </c>
      <c r="AIU64" s="451">
        <f t="shared" si="3962"/>
        <v>0</v>
      </c>
      <c r="AIW64" s="457">
        <f t="shared" ref="AIW64:AJJ64" si="3963">SUM(AIW65+AIW69+AIW74)</f>
        <v>0</v>
      </c>
      <c r="AIX64" s="450">
        <f t="shared" si="3963"/>
        <v>0</v>
      </c>
      <c r="AIY64" s="450">
        <f t="shared" si="3963"/>
        <v>0</v>
      </c>
      <c r="AIZ64" s="450">
        <f t="shared" si="3963"/>
        <v>0</v>
      </c>
      <c r="AJA64" s="450">
        <f t="shared" si="3963"/>
        <v>0</v>
      </c>
      <c r="AJB64" s="450">
        <f t="shared" si="3963"/>
        <v>0</v>
      </c>
      <c r="AJC64" s="450">
        <f t="shared" si="3963"/>
        <v>0</v>
      </c>
      <c r="AJD64" s="450">
        <f t="shared" si="3963"/>
        <v>0</v>
      </c>
      <c r="AJE64" s="450">
        <f t="shared" si="3963"/>
        <v>0</v>
      </c>
      <c r="AJF64" s="450">
        <f t="shared" si="3963"/>
        <v>0</v>
      </c>
      <c r="AJG64" s="450">
        <f t="shared" si="3963"/>
        <v>0</v>
      </c>
      <c r="AJH64" s="450">
        <f t="shared" si="3963"/>
        <v>0</v>
      </c>
      <c r="AJI64" s="462">
        <f t="shared" si="3963"/>
        <v>0</v>
      </c>
      <c r="AJJ64" s="451">
        <f t="shared" si="3963"/>
        <v>0</v>
      </c>
      <c r="AJL64" s="457">
        <f t="shared" ref="AJL64:AJY64" si="3964">SUM(AJL65+AJL69+AJL74)</f>
        <v>0</v>
      </c>
      <c r="AJM64" s="450">
        <f t="shared" si="3964"/>
        <v>0</v>
      </c>
      <c r="AJN64" s="450">
        <f t="shared" si="3964"/>
        <v>0</v>
      </c>
      <c r="AJO64" s="450">
        <f t="shared" si="3964"/>
        <v>0</v>
      </c>
      <c r="AJP64" s="450">
        <f t="shared" si="3964"/>
        <v>0</v>
      </c>
      <c r="AJQ64" s="450">
        <f t="shared" si="3964"/>
        <v>0</v>
      </c>
      <c r="AJR64" s="450">
        <f t="shared" si="3964"/>
        <v>0</v>
      </c>
      <c r="AJS64" s="450">
        <f t="shared" si="3964"/>
        <v>0</v>
      </c>
      <c r="AJT64" s="450">
        <f t="shared" si="3964"/>
        <v>0</v>
      </c>
      <c r="AJU64" s="450">
        <f t="shared" si="3964"/>
        <v>0</v>
      </c>
      <c r="AJV64" s="450">
        <f t="shared" si="3964"/>
        <v>0</v>
      </c>
      <c r="AJW64" s="450">
        <f t="shared" si="3964"/>
        <v>0</v>
      </c>
      <c r="AJX64" s="462">
        <f t="shared" si="3964"/>
        <v>0</v>
      </c>
      <c r="AJY64" s="451">
        <f t="shared" si="3964"/>
        <v>0</v>
      </c>
      <c r="AKA64" s="457">
        <f t="shared" ref="AKA64:AKN64" si="3965">SUM(AKA65+AKA69+AKA74)</f>
        <v>0</v>
      </c>
      <c r="AKB64" s="450">
        <f t="shared" si="3965"/>
        <v>0</v>
      </c>
      <c r="AKC64" s="450">
        <f t="shared" si="3965"/>
        <v>0</v>
      </c>
      <c r="AKD64" s="450">
        <f t="shared" si="3965"/>
        <v>0</v>
      </c>
      <c r="AKE64" s="450">
        <f t="shared" si="3965"/>
        <v>0</v>
      </c>
      <c r="AKF64" s="450">
        <f t="shared" si="3965"/>
        <v>0</v>
      </c>
      <c r="AKG64" s="450">
        <f t="shared" si="3965"/>
        <v>0</v>
      </c>
      <c r="AKH64" s="450">
        <f t="shared" si="3965"/>
        <v>0</v>
      </c>
      <c r="AKI64" s="450">
        <f t="shared" si="3965"/>
        <v>0</v>
      </c>
      <c r="AKJ64" s="450">
        <f t="shared" si="3965"/>
        <v>0</v>
      </c>
      <c r="AKK64" s="450">
        <f t="shared" si="3965"/>
        <v>0</v>
      </c>
      <c r="AKL64" s="450">
        <f t="shared" si="3965"/>
        <v>0</v>
      </c>
      <c r="AKM64" s="462">
        <f t="shared" si="3965"/>
        <v>0</v>
      </c>
      <c r="AKN64" s="451">
        <f t="shared" si="3965"/>
        <v>0</v>
      </c>
      <c r="AKP64" s="457">
        <f t="shared" ref="AKP64:ALC64" si="3966">SUM(AKP65+AKP69+AKP74)</f>
        <v>0</v>
      </c>
      <c r="AKQ64" s="450">
        <f t="shared" si="3966"/>
        <v>0</v>
      </c>
      <c r="AKR64" s="450">
        <f t="shared" si="3966"/>
        <v>0</v>
      </c>
      <c r="AKS64" s="450">
        <f t="shared" si="3966"/>
        <v>0</v>
      </c>
      <c r="AKT64" s="450">
        <f t="shared" si="3966"/>
        <v>0</v>
      </c>
      <c r="AKU64" s="450">
        <f t="shared" si="3966"/>
        <v>0</v>
      </c>
      <c r="AKV64" s="450">
        <f t="shared" si="3966"/>
        <v>0</v>
      </c>
      <c r="AKW64" s="450">
        <f t="shared" si="3966"/>
        <v>0</v>
      </c>
      <c r="AKX64" s="450">
        <f t="shared" si="3966"/>
        <v>0</v>
      </c>
      <c r="AKY64" s="450">
        <f t="shared" si="3966"/>
        <v>0</v>
      </c>
      <c r="AKZ64" s="450">
        <f t="shared" si="3966"/>
        <v>0</v>
      </c>
      <c r="ALA64" s="450">
        <f t="shared" si="3966"/>
        <v>0</v>
      </c>
      <c r="ALB64" s="462">
        <f t="shared" si="3966"/>
        <v>0</v>
      </c>
      <c r="ALC64" s="451">
        <f t="shared" si="3966"/>
        <v>0</v>
      </c>
      <c r="ALE64" s="457">
        <f t="shared" ref="ALE64:ALR64" si="3967">SUM(ALE65+ALE69+ALE74)</f>
        <v>0</v>
      </c>
      <c r="ALF64" s="450">
        <f t="shared" si="3967"/>
        <v>0</v>
      </c>
      <c r="ALG64" s="450">
        <f t="shared" si="3967"/>
        <v>0</v>
      </c>
      <c r="ALH64" s="450">
        <f t="shared" si="3967"/>
        <v>0</v>
      </c>
      <c r="ALI64" s="450">
        <f t="shared" si="3967"/>
        <v>0</v>
      </c>
      <c r="ALJ64" s="450">
        <f t="shared" si="3967"/>
        <v>0</v>
      </c>
      <c r="ALK64" s="450">
        <f t="shared" si="3967"/>
        <v>0</v>
      </c>
      <c r="ALL64" s="450">
        <f t="shared" si="3967"/>
        <v>0</v>
      </c>
      <c r="ALM64" s="450">
        <f t="shared" si="3967"/>
        <v>0</v>
      </c>
      <c r="ALN64" s="450">
        <f t="shared" si="3967"/>
        <v>0</v>
      </c>
      <c r="ALO64" s="450">
        <f t="shared" si="3967"/>
        <v>0</v>
      </c>
      <c r="ALP64" s="450">
        <f t="shared" si="3967"/>
        <v>0</v>
      </c>
      <c r="ALQ64" s="462">
        <f t="shared" si="3967"/>
        <v>0</v>
      </c>
      <c r="ALR64" s="451">
        <f t="shared" si="3967"/>
        <v>0</v>
      </c>
      <c r="ALT64" s="457">
        <f t="shared" ref="ALT64:AMG64" si="3968">SUM(ALT65+ALT69+ALT74)</f>
        <v>0</v>
      </c>
      <c r="ALU64" s="450">
        <f t="shared" si="3968"/>
        <v>0</v>
      </c>
      <c r="ALV64" s="450">
        <f t="shared" si="3968"/>
        <v>0</v>
      </c>
      <c r="ALW64" s="450">
        <f t="shared" si="3968"/>
        <v>0</v>
      </c>
      <c r="ALX64" s="450">
        <f t="shared" si="3968"/>
        <v>0</v>
      </c>
      <c r="ALY64" s="450">
        <f t="shared" si="3968"/>
        <v>0</v>
      </c>
      <c r="ALZ64" s="450">
        <f t="shared" si="3968"/>
        <v>0</v>
      </c>
      <c r="AMA64" s="450">
        <f t="shared" si="3968"/>
        <v>0</v>
      </c>
      <c r="AMB64" s="450">
        <f t="shared" si="3968"/>
        <v>0</v>
      </c>
      <c r="AMC64" s="450">
        <f t="shared" si="3968"/>
        <v>0</v>
      </c>
      <c r="AMD64" s="450">
        <f t="shared" si="3968"/>
        <v>0</v>
      </c>
      <c r="AME64" s="450">
        <f t="shared" si="3968"/>
        <v>0</v>
      </c>
      <c r="AMF64" s="462">
        <f t="shared" si="3968"/>
        <v>0</v>
      </c>
      <c r="AMG64" s="451">
        <f t="shared" si="3968"/>
        <v>0</v>
      </c>
      <c r="AMI64" s="457">
        <f t="shared" ref="AMI64:AMV64" si="3969">SUM(AMI65+AMI69+AMI74)</f>
        <v>0</v>
      </c>
      <c r="AMJ64" s="450">
        <f t="shared" si="3969"/>
        <v>0</v>
      </c>
      <c r="AMK64" s="450">
        <f t="shared" si="3969"/>
        <v>0</v>
      </c>
      <c r="AML64" s="450">
        <f t="shared" si="3969"/>
        <v>0</v>
      </c>
      <c r="AMM64" s="450">
        <f t="shared" si="3969"/>
        <v>0</v>
      </c>
      <c r="AMN64" s="450">
        <f t="shared" si="3969"/>
        <v>0</v>
      </c>
      <c r="AMO64" s="450">
        <f t="shared" si="3969"/>
        <v>0</v>
      </c>
      <c r="AMP64" s="450">
        <f t="shared" si="3969"/>
        <v>0</v>
      </c>
      <c r="AMQ64" s="450">
        <f t="shared" si="3969"/>
        <v>0</v>
      </c>
      <c r="AMR64" s="450">
        <f t="shared" si="3969"/>
        <v>0</v>
      </c>
      <c r="AMS64" s="450">
        <f t="shared" si="3969"/>
        <v>0</v>
      </c>
      <c r="AMT64" s="450">
        <f t="shared" si="3969"/>
        <v>0</v>
      </c>
      <c r="AMU64" s="462">
        <f t="shared" si="3969"/>
        <v>0</v>
      </c>
      <c r="AMV64" s="451">
        <f t="shared" si="3969"/>
        <v>0</v>
      </c>
      <c r="AMX64" s="457">
        <f t="shared" ref="AMX64:ANK64" si="3970">SUM(AMX65+AMX69+AMX74)</f>
        <v>0</v>
      </c>
      <c r="AMY64" s="450">
        <f t="shared" si="3970"/>
        <v>0</v>
      </c>
      <c r="AMZ64" s="450">
        <f t="shared" si="3970"/>
        <v>0</v>
      </c>
      <c r="ANA64" s="450">
        <f t="shared" si="3970"/>
        <v>0</v>
      </c>
      <c r="ANB64" s="450">
        <f t="shared" si="3970"/>
        <v>0</v>
      </c>
      <c r="ANC64" s="450">
        <f t="shared" si="3970"/>
        <v>0</v>
      </c>
      <c r="AND64" s="450">
        <f t="shared" si="3970"/>
        <v>0</v>
      </c>
      <c r="ANE64" s="450">
        <f t="shared" si="3970"/>
        <v>0</v>
      </c>
      <c r="ANF64" s="450">
        <f t="shared" si="3970"/>
        <v>0</v>
      </c>
      <c r="ANG64" s="450">
        <f t="shared" si="3970"/>
        <v>0</v>
      </c>
      <c r="ANH64" s="450">
        <f t="shared" si="3970"/>
        <v>0</v>
      </c>
      <c r="ANI64" s="450">
        <f t="shared" si="3970"/>
        <v>0</v>
      </c>
      <c r="ANJ64" s="462">
        <f t="shared" si="3970"/>
        <v>0</v>
      </c>
      <c r="ANK64" s="451">
        <f t="shared" si="3970"/>
        <v>0</v>
      </c>
      <c r="ANM64" s="457">
        <f t="shared" ref="ANM64:ANZ64" si="3971">SUM(ANM65+ANM69+ANM74)</f>
        <v>0</v>
      </c>
      <c r="ANN64" s="450">
        <f t="shared" si="3971"/>
        <v>0</v>
      </c>
      <c r="ANO64" s="450">
        <f t="shared" si="3971"/>
        <v>0</v>
      </c>
      <c r="ANP64" s="450">
        <f t="shared" si="3971"/>
        <v>0</v>
      </c>
      <c r="ANQ64" s="450">
        <f t="shared" si="3971"/>
        <v>0</v>
      </c>
      <c r="ANR64" s="450">
        <f t="shared" si="3971"/>
        <v>0</v>
      </c>
      <c r="ANS64" s="450">
        <f t="shared" si="3971"/>
        <v>0</v>
      </c>
      <c r="ANT64" s="450">
        <f t="shared" si="3971"/>
        <v>0</v>
      </c>
      <c r="ANU64" s="450">
        <f t="shared" si="3971"/>
        <v>0</v>
      </c>
      <c r="ANV64" s="450">
        <f t="shared" si="3971"/>
        <v>0</v>
      </c>
      <c r="ANW64" s="450">
        <f t="shared" si="3971"/>
        <v>0</v>
      </c>
      <c r="ANX64" s="450">
        <f t="shared" si="3971"/>
        <v>0</v>
      </c>
      <c r="ANY64" s="462">
        <f t="shared" si="3971"/>
        <v>0</v>
      </c>
      <c r="ANZ64" s="451">
        <f t="shared" si="3971"/>
        <v>0</v>
      </c>
      <c r="AOB64" s="457">
        <f t="shared" ref="AOB64:AOO64" si="3972">SUM(AOB65+AOB69+AOB74)</f>
        <v>0</v>
      </c>
      <c r="AOC64" s="450">
        <f t="shared" si="3972"/>
        <v>0</v>
      </c>
      <c r="AOD64" s="450">
        <f t="shared" si="3972"/>
        <v>0</v>
      </c>
      <c r="AOE64" s="450">
        <f t="shared" si="3972"/>
        <v>0</v>
      </c>
      <c r="AOF64" s="450">
        <f t="shared" si="3972"/>
        <v>0</v>
      </c>
      <c r="AOG64" s="450">
        <f t="shared" si="3972"/>
        <v>0</v>
      </c>
      <c r="AOH64" s="450">
        <f t="shared" si="3972"/>
        <v>0</v>
      </c>
      <c r="AOI64" s="450">
        <f t="shared" si="3972"/>
        <v>0</v>
      </c>
      <c r="AOJ64" s="450">
        <f t="shared" si="3972"/>
        <v>0</v>
      </c>
      <c r="AOK64" s="450">
        <f t="shared" si="3972"/>
        <v>0</v>
      </c>
      <c r="AOL64" s="450">
        <f t="shared" si="3972"/>
        <v>0</v>
      </c>
      <c r="AOM64" s="450">
        <f t="shared" si="3972"/>
        <v>0</v>
      </c>
      <c r="AON64" s="462">
        <f t="shared" si="3972"/>
        <v>0</v>
      </c>
      <c r="AOO64" s="451">
        <f t="shared" si="3972"/>
        <v>0</v>
      </c>
      <c r="AOQ64" s="457">
        <f t="shared" ref="AOQ64:APD64" si="3973">SUM(AOQ65+AOQ69+AOQ74)</f>
        <v>0</v>
      </c>
      <c r="AOR64" s="450">
        <f t="shared" si="3973"/>
        <v>0</v>
      </c>
      <c r="AOS64" s="450">
        <f t="shared" si="3973"/>
        <v>0</v>
      </c>
      <c r="AOT64" s="450">
        <f t="shared" si="3973"/>
        <v>0</v>
      </c>
      <c r="AOU64" s="450">
        <f t="shared" si="3973"/>
        <v>0</v>
      </c>
      <c r="AOV64" s="450">
        <f t="shared" si="3973"/>
        <v>0</v>
      </c>
      <c r="AOW64" s="450">
        <f t="shared" si="3973"/>
        <v>0</v>
      </c>
      <c r="AOX64" s="450">
        <f t="shared" si="3973"/>
        <v>0</v>
      </c>
      <c r="AOY64" s="450">
        <f t="shared" si="3973"/>
        <v>0</v>
      </c>
      <c r="AOZ64" s="450">
        <f t="shared" si="3973"/>
        <v>0</v>
      </c>
      <c r="APA64" s="450">
        <f t="shared" si="3973"/>
        <v>0</v>
      </c>
      <c r="APB64" s="450">
        <f t="shared" si="3973"/>
        <v>0</v>
      </c>
      <c r="APC64" s="462">
        <f t="shared" si="3973"/>
        <v>0</v>
      </c>
      <c r="APD64" s="451">
        <f t="shared" si="3973"/>
        <v>0</v>
      </c>
      <c r="APF64" s="457">
        <f t="shared" ref="APF64:APS64" si="3974">SUM(APF65+APF69+APF74)</f>
        <v>0</v>
      </c>
      <c r="APG64" s="450">
        <f t="shared" si="3974"/>
        <v>0</v>
      </c>
      <c r="APH64" s="450">
        <f t="shared" si="3974"/>
        <v>0</v>
      </c>
      <c r="API64" s="450">
        <f t="shared" si="3974"/>
        <v>0</v>
      </c>
      <c r="APJ64" s="450">
        <f t="shared" si="3974"/>
        <v>0</v>
      </c>
      <c r="APK64" s="450">
        <f t="shared" si="3974"/>
        <v>0</v>
      </c>
      <c r="APL64" s="450">
        <f t="shared" si="3974"/>
        <v>0</v>
      </c>
      <c r="APM64" s="450">
        <f t="shared" si="3974"/>
        <v>0</v>
      </c>
      <c r="APN64" s="450">
        <f t="shared" si="3974"/>
        <v>0</v>
      </c>
      <c r="APO64" s="450">
        <f t="shared" si="3974"/>
        <v>0</v>
      </c>
      <c r="APP64" s="450">
        <f t="shared" si="3974"/>
        <v>0</v>
      </c>
      <c r="APQ64" s="450">
        <f t="shared" si="3974"/>
        <v>0</v>
      </c>
      <c r="APR64" s="462">
        <f t="shared" si="3974"/>
        <v>0</v>
      </c>
      <c r="APS64" s="451">
        <f t="shared" si="3974"/>
        <v>0</v>
      </c>
      <c r="APU64" s="457">
        <f t="shared" ref="APU64:AQH64" si="3975">SUM(APU65+APU69+APU74)</f>
        <v>0</v>
      </c>
      <c r="APV64" s="450">
        <f t="shared" si="3975"/>
        <v>0</v>
      </c>
      <c r="APW64" s="450">
        <f t="shared" si="3975"/>
        <v>0</v>
      </c>
      <c r="APX64" s="450">
        <f t="shared" si="3975"/>
        <v>0</v>
      </c>
      <c r="APY64" s="450">
        <f t="shared" si="3975"/>
        <v>0</v>
      </c>
      <c r="APZ64" s="450">
        <f t="shared" si="3975"/>
        <v>0</v>
      </c>
      <c r="AQA64" s="450">
        <f t="shared" si="3975"/>
        <v>0</v>
      </c>
      <c r="AQB64" s="450">
        <f t="shared" si="3975"/>
        <v>0</v>
      </c>
      <c r="AQC64" s="450">
        <f t="shared" si="3975"/>
        <v>0</v>
      </c>
      <c r="AQD64" s="450">
        <f t="shared" si="3975"/>
        <v>0</v>
      </c>
      <c r="AQE64" s="450">
        <f t="shared" si="3975"/>
        <v>0</v>
      </c>
      <c r="AQF64" s="450">
        <f t="shared" si="3975"/>
        <v>0</v>
      </c>
      <c r="AQG64" s="462">
        <f t="shared" si="3975"/>
        <v>0</v>
      </c>
      <c r="AQH64" s="451">
        <f t="shared" si="3975"/>
        <v>0</v>
      </c>
      <c r="AQJ64" s="457">
        <f t="shared" ref="AQJ64:AQW64" si="3976">SUM(AQJ65+AQJ69+AQJ74)</f>
        <v>0</v>
      </c>
      <c r="AQK64" s="450">
        <f t="shared" si="3976"/>
        <v>0</v>
      </c>
      <c r="AQL64" s="450">
        <f t="shared" si="3976"/>
        <v>0</v>
      </c>
      <c r="AQM64" s="450">
        <f t="shared" si="3976"/>
        <v>0</v>
      </c>
      <c r="AQN64" s="450">
        <f t="shared" si="3976"/>
        <v>0</v>
      </c>
      <c r="AQO64" s="450">
        <f t="shared" si="3976"/>
        <v>0</v>
      </c>
      <c r="AQP64" s="450">
        <f t="shared" si="3976"/>
        <v>0</v>
      </c>
      <c r="AQQ64" s="450">
        <f t="shared" si="3976"/>
        <v>0</v>
      </c>
      <c r="AQR64" s="450">
        <f t="shared" si="3976"/>
        <v>0</v>
      </c>
      <c r="AQS64" s="450">
        <f t="shared" si="3976"/>
        <v>0</v>
      </c>
      <c r="AQT64" s="450">
        <f t="shared" si="3976"/>
        <v>0</v>
      </c>
      <c r="AQU64" s="450">
        <f t="shared" si="3976"/>
        <v>0</v>
      </c>
      <c r="AQV64" s="462">
        <f t="shared" si="3976"/>
        <v>0</v>
      </c>
      <c r="AQW64" s="451">
        <f t="shared" si="3976"/>
        <v>0</v>
      </c>
      <c r="AQY64" s="457">
        <f t="shared" ref="AQY64:ARL64" si="3977">SUM(AQY65+AQY69+AQY74)</f>
        <v>0</v>
      </c>
      <c r="AQZ64" s="450">
        <f t="shared" si="3977"/>
        <v>0</v>
      </c>
      <c r="ARA64" s="450">
        <f t="shared" si="3977"/>
        <v>0</v>
      </c>
      <c r="ARB64" s="450">
        <f t="shared" si="3977"/>
        <v>0</v>
      </c>
      <c r="ARC64" s="450">
        <f t="shared" si="3977"/>
        <v>0</v>
      </c>
      <c r="ARD64" s="450">
        <f t="shared" si="3977"/>
        <v>0</v>
      </c>
      <c r="ARE64" s="450">
        <f t="shared" si="3977"/>
        <v>0</v>
      </c>
      <c r="ARF64" s="450">
        <f t="shared" si="3977"/>
        <v>0</v>
      </c>
      <c r="ARG64" s="450">
        <f t="shared" si="3977"/>
        <v>0</v>
      </c>
      <c r="ARH64" s="450">
        <f t="shared" si="3977"/>
        <v>0</v>
      </c>
      <c r="ARI64" s="450">
        <f t="shared" si="3977"/>
        <v>0</v>
      </c>
      <c r="ARJ64" s="450">
        <f t="shared" si="3977"/>
        <v>0</v>
      </c>
      <c r="ARK64" s="462">
        <f t="shared" si="3977"/>
        <v>0</v>
      </c>
      <c r="ARL64" s="451">
        <f t="shared" si="3977"/>
        <v>0</v>
      </c>
      <c r="ARN64" s="457">
        <f t="shared" ref="ARN64:ASA64" si="3978">SUM(ARN65+ARN69+ARN74)</f>
        <v>0</v>
      </c>
      <c r="ARO64" s="450">
        <f t="shared" si="3978"/>
        <v>0</v>
      </c>
      <c r="ARP64" s="450">
        <f t="shared" si="3978"/>
        <v>0</v>
      </c>
      <c r="ARQ64" s="450">
        <f t="shared" si="3978"/>
        <v>0</v>
      </c>
      <c r="ARR64" s="450">
        <f t="shared" si="3978"/>
        <v>0</v>
      </c>
      <c r="ARS64" s="450">
        <f t="shared" si="3978"/>
        <v>0</v>
      </c>
      <c r="ART64" s="450">
        <f t="shared" si="3978"/>
        <v>0</v>
      </c>
      <c r="ARU64" s="450">
        <f t="shared" si="3978"/>
        <v>0</v>
      </c>
      <c r="ARV64" s="450">
        <f t="shared" si="3978"/>
        <v>0</v>
      </c>
      <c r="ARW64" s="450">
        <f t="shared" si="3978"/>
        <v>0</v>
      </c>
      <c r="ARX64" s="450">
        <f t="shared" si="3978"/>
        <v>0</v>
      </c>
      <c r="ARY64" s="450">
        <f t="shared" si="3978"/>
        <v>0</v>
      </c>
      <c r="ARZ64" s="462">
        <f t="shared" si="3978"/>
        <v>0</v>
      </c>
      <c r="ASA64" s="451">
        <f t="shared" si="3978"/>
        <v>0</v>
      </c>
      <c r="ASC64" s="457">
        <f t="shared" ref="ASC64:ASP64" si="3979">SUM(ASC65+ASC69+ASC74)</f>
        <v>0</v>
      </c>
      <c r="ASD64" s="450">
        <f t="shared" si="3979"/>
        <v>0</v>
      </c>
      <c r="ASE64" s="450">
        <f t="shared" si="3979"/>
        <v>0</v>
      </c>
      <c r="ASF64" s="450">
        <f t="shared" si="3979"/>
        <v>0</v>
      </c>
      <c r="ASG64" s="450">
        <f t="shared" si="3979"/>
        <v>0</v>
      </c>
      <c r="ASH64" s="450">
        <f t="shared" si="3979"/>
        <v>0</v>
      </c>
      <c r="ASI64" s="450">
        <f t="shared" si="3979"/>
        <v>0</v>
      </c>
      <c r="ASJ64" s="450">
        <f t="shared" si="3979"/>
        <v>0</v>
      </c>
      <c r="ASK64" s="450">
        <f t="shared" si="3979"/>
        <v>0</v>
      </c>
      <c r="ASL64" s="450">
        <f t="shared" si="3979"/>
        <v>0</v>
      </c>
      <c r="ASM64" s="450">
        <f t="shared" si="3979"/>
        <v>0</v>
      </c>
      <c r="ASN64" s="450">
        <f t="shared" si="3979"/>
        <v>0</v>
      </c>
      <c r="ASO64" s="462">
        <f t="shared" si="3979"/>
        <v>0</v>
      </c>
      <c r="ASP64" s="451">
        <f t="shared" si="3979"/>
        <v>0</v>
      </c>
      <c r="ASR64" s="457">
        <f t="shared" ref="ASR64:ATE64" si="3980">SUM(ASR65+ASR69+ASR74)</f>
        <v>0</v>
      </c>
      <c r="ASS64" s="450">
        <f t="shared" si="3980"/>
        <v>0</v>
      </c>
      <c r="AST64" s="450">
        <f t="shared" si="3980"/>
        <v>0</v>
      </c>
      <c r="ASU64" s="450">
        <f t="shared" si="3980"/>
        <v>0</v>
      </c>
      <c r="ASV64" s="450">
        <f t="shared" si="3980"/>
        <v>0</v>
      </c>
      <c r="ASW64" s="450">
        <f t="shared" si="3980"/>
        <v>0</v>
      </c>
      <c r="ASX64" s="450">
        <f t="shared" si="3980"/>
        <v>0</v>
      </c>
      <c r="ASY64" s="450">
        <f t="shared" si="3980"/>
        <v>0</v>
      </c>
      <c r="ASZ64" s="450">
        <f t="shared" si="3980"/>
        <v>0</v>
      </c>
      <c r="ATA64" s="450">
        <f t="shared" si="3980"/>
        <v>0</v>
      </c>
      <c r="ATB64" s="450">
        <f t="shared" si="3980"/>
        <v>0</v>
      </c>
      <c r="ATC64" s="450">
        <f t="shared" si="3980"/>
        <v>0</v>
      </c>
      <c r="ATD64" s="462">
        <f t="shared" si="3980"/>
        <v>0</v>
      </c>
      <c r="ATE64" s="451">
        <f t="shared" si="3980"/>
        <v>0</v>
      </c>
      <c r="ATG64" s="457">
        <f t="shared" ref="ATG64:ATT64" si="3981">SUM(ATG65+ATG69+ATG74)</f>
        <v>0</v>
      </c>
      <c r="ATH64" s="450">
        <f t="shared" si="3981"/>
        <v>0</v>
      </c>
      <c r="ATI64" s="450">
        <f t="shared" si="3981"/>
        <v>0</v>
      </c>
      <c r="ATJ64" s="450">
        <f t="shared" si="3981"/>
        <v>0</v>
      </c>
      <c r="ATK64" s="450">
        <f t="shared" si="3981"/>
        <v>0</v>
      </c>
      <c r="ATL64" s="450">
        <f t="shared" si="3981"/>
        <v>0</v>
      </c>
      <c r="ATM64" s="450">
        <f t="shared" si="3981"/>
        <v>0</v>
      </c>
      <c r="ATN64" s="450">
        <f t="shared" si="3981"/>
        <v>0</v>
      </c>
      <c r="ATO64" s="450">
        <f t="shared" si="3981"/>
        <v>0</v>
      </c>
      <c r="ATP64" s="450">
        <f t="shared" si="3981"/>
        <v>0</v>
      </c>
      <c r="ATQ64" s="450">
        <f t="shared" si="3981"/>
        <v>0</v>
      </c>
      <c r="ATR64" s="450">
        <f t="shared" si="3981"/>
        <v>0</v>
      </c>
      <c r="ATS64" s="462">
        <f t="shared" si="3981"/>
        <v>0</v>
      </c>
      <c r="ATT64" s="451">
        <f t="shared" si="3981"/>
        <v>0</v>
      </c>
      <c r="ATV64" s="457">
        <f t="shared" ref="ATV64:AUI64" si="3982">SUM(ATV65+ATV69+ATV74)</f>
        <v>0</v>
      </c>
      <c r="ATW64" s="450">
        <f t="shared" si="3982"/>
        <v>0</v>
      </c>
      <c r="ATX64" s="450">
        <f t="shared" si="3982"/>
        <v>0</v>
      </c>
      <c r="ATY64" s="450">
        <f t="shared" si="3982"/>
        <v>0</v>
      </c>
      <c r="ATZ64" s="450">
        <f t="shared" si="3982"/>
        <v>0</v>
      </c>
      <c r="AUA64" s="450">
        <f t="shared" si="3982"/>
        <v>0</v>
      </c>
      <c r="AUB64" s="450">
        <f t="shared" si="3982"/>
        <v>0</v>
      </c>
      <c r="AUC64" s="450">
        <f t="shared" si="3982"/>
        <v>0</v>
      </c>
      <c r="AUD64" s="450">
        <f t="shared" si="3982"/>
        <v>0</v>
      </c>
      <c r="AUE64" s="450">
        <f t="shared" si="3982"/>
        <v>0</v>
      </c>
      <c r="AUF64" s="450">
        <f t="shared" si="3982"/>
        <v>0</v>
      </c>
      <c r="AUG64" s="450">
        <f t="shared" si="3982"/>
        <v>0</v>
      </c>
      <c r="AUH64" s="462">
        <f t="shared" si="3982"/>
        <v>0</v>
      </c>
      <c r="AUI64" s="451">
        <f t="shared" si="3982"/>
        <v>0</v>
      </c>
      <c r="AUK64" s="457">
        <f t="shared" ref="AUK64:AUX64" si="3983">SUM(AUK65+AUK69+AUK74)</f>
        <v>0</v>
      </c>
      <c r="AUL64" s="450">
        <f t="shared" si="3983"/>
        <v>0</v>
      </c>
      <c r="AUM64" s="450">
        <f t="shared" si="3983"/>
        <v>0</v>
      </c>
      <c r="AUN64" s="450">
        <f t="shared" si="3983"/>
        <v>0</v>
      </c>
      <c r="AUO64" s="450">
        <f t="shared" si="3983"/>
        <v>0</v>
      </c>
      <c r="AUP64" s="450">
        <f t="shared" si="3983"/>
        <v>0</v>
      </c>
      <c r="AUQ64" s="450">
        <f t="shared" si="3983"/>
        <v>0</v>
      </c>
      <c r="AUR64" s="450">
        <f t="shared" si="3983"/>
        <v>0</v>
      </c>
      <c r="AUS64" s="450">
        <f t="shared" si="3983"/>
        <v>0</v>
      </c>
      <c r="AUT64" s="450">
        <f t="shared" si="3983"/>
        <v>0</v>
      </c>
      <c r="AUU64" s="450">
        <f t="shared" si="3983"/>
        <v>0</v>
      </c>
      <c r="AUV64" s="450">
        <f t="shared" si="3983"/>
        <v>0</v>
      </c>
      <c r="AUW64" s="462">
        <f t="shared" si="3983"/>
        <v>0</v>
      </c>
      <c r="AUX64" s="451">
        <f t="shared" si="3983"/>
        <v>0</v>
      </c>
      <c r="AUZ64" s="457">
        <f t="shared" ref="AUZ64:AVM64" si="3984">SUM(AUZ65+AUZ69+AUZ74)</f>
        <v>0</v>
      </c>
      <c r="AVA64" s="450">
        <f t="shared" si="3984"/>
        <v>0</v>
      </c>
      <c r="AVB64" s="450">
        <f t="shared" si="3984"/>
        <v>0</v>
      </c>
      <c r="AVC64" s="450">
        <f t="shared" si="3984"/>
        <v>0</v>
      </c>
      <c r="AVD64" s="450">
        <f t="shared" si="3984"/>
        <v>0</v>
      </c>
      <c r="AVE64" s="450">
        <f t="shared" si="3984"/>
        <v>0</v>
      </c>
      <c r="AVF64" s="450">
        <f t="shared" si="3984"/>
        <v>0</v>
      </c>
      <c r="AVG64" s="450">
        <f t="shared" si="3984"/>
        <v>0</v>
      </c>
      <c r="AVH64" s="450">
        <f t="shared" si="3984"/>
        <v>0</v>
      </c>
      <c r="AVI64" s="450">
        <f t="shared" si="3984"/>
        <v>0</v>
      </c>
      <c r="AVJ64" s="450">
        <f t="shared" si="3984"/>
        <v>0</v>
      </c>
      <c r="AVK64" s="450">
        <f t="shared" si="3984"/>
        <v>0</v>
      </c>
      <c r="AVL64" s="462">
        <f t="shared" si="3984"/>
        <v>0</v>
      </c>
      <c r="AVM64" s="451">
        <f t="shared" si="3984"/>
        <v>0</v>
      </c>
      <c r="AVO64" s="457">
        <f t="shared" ref="AVO64:AWB64" si="3985">SUM(AVO65+AVO69+AVO74)</f>
        <v>0</v>
      </c>
      <c r="AVP64" s="450">
        <f t="shared" si="3985"/>
        <v>0</v>
      </c>
      <c r="AVQ64" s="450">
        <f t="shared" si="3985"/>
        <v>0</v>
      </c>
      <c r="AVR64" s="450">
        <f t="shared" si="3985"/>
        <v>0</v>
      </c>
      <c r="AVS64" s="450">
        <f t="shared" si="3985"/>
        <v>0</v>
      </c>
      <c r="AVT64" s="450">
        <f t="shared" si="3985"/>
        <v>0</v>
      </c>
      <c r="AVU64" s="450">
        <f t="shared" si="3985"/>
        <v>0</v>
      </c>
      <c r="AVV64" s="450">
        <f t="shared" si="3985"/>
        <v>0</v>
      </c>
      <c r="AVW64" s="450">
        <f t="shared" si="3985"/>
        <v>0</v>
      </c>
      <c r="AVX64" s="450">
        <f t="shared" si="3985"/>
        <v>0</v>
      </c>
      <c r="AVY64" s="450">
        <f t="shared" si="3985"/>
        <v>0</v>
      </c>
      <c r="AVZ64" s="450">
        <f t="shared" si="3985"/>
        <v>0</v>
      </c>
      <c r="AWA64" s="462">
        <f t="shared" si="3985"/>
        <v>0</v>
      </c>
      <c r="AWB64" s="451">
        <f t="shared" si="3985"/>
        <v>0</v>
      </c>
      <c r="AWD64" s="457">
        <f t="shared" ref="AWD64:AWQ64" si="3986">SUM(AWD65+AWD69+AWD74)</f>
        <v>0</v>
      </c>
      <c r="AWE64" s="450">
        <f t="shared" si="3986"/>
        <v>0</v>
      </c>
      <c r="AWF64" s="450">
        <f t="shared" si="3986"/>
        <v>0</v>
      </c>
      <c r="AWG64" s="450">
        <f t="shared" si="3986"/>
        <v>0</v>
      </c>
      <c r="AWH64" s="450">
        <f t="shared" si="3986"/>
        <v>0</v>
      </c>
      <c r="AWI64" s="450">
        <f t="shared" si="3986"/>
        <v>0</v>
      </c>
      <c r="AWJ64" s="450">
        <f t="shared" si="3986"/>
        <v>0</v>
      </c>
      <c r="AWK64" s="450">
        <f t="shared" si="3986"/>
        <v>0</v>
      </c>
      <c r="AWL64" s="450">
        <f t="shared" si="3986"/>
        <v>0</v>
      </c>
      <c r="AWM64" s="450">
        <f t="shared" si="3986"/>
        <v>0</v>
      </c>
      <c r="AWN64" s="450">
        <f t="shared" si="3986"/>
        <v>0</v>
      </c>
      <c r="AWO64" s="450">
        <f t="shared" si="3986"/>
        <v>0</v>
      </c>
      <c r="AWP64" s="462">
        <f t="shared" si="3986"/>
        <v>0</v>
      </c>
      <c r="AWQ64" s="451">
        <f t="shared" si="3986"/>
        <v>0</v>
      </c>
      <c r="AWS64" s="457">
        <f t="shared" ref="AWS64:AXF64" si="3987">SUM(AWS65+AWS69+AWS74)</f>
        <v>0</v>
      </c>
      <c r="AWT64" s="450">
        <f t="shared" si="3987"/>
        <v>0</v>
      </c>
      <c r="AWU64" s="450">
        <f t="shared" si="3987"/>
        <v>0</v>
      </c>
      <c r="AWV64" s="450">
        <f t="shared" si="3987"/>
        <v>0</v>
      </c>
      <c r="AWW64" s="450">
        <f t="shared" si="3987"/>
        <v>0</v>
      </c>
      <c r="AWX64" s="450">
        <f t="shared" si="3987"/>
        <v>0</v>
      </c>
      <c r="AWY64" s="450">
        <f t="shared" si="3987"/>
        <v>0</v>
      </c>
      <c r="AWZ64" s="450">
        <f t="shared" si="3987"/>
        <v>0</v>
      </c>
      <c r="AXA64" s="450">
        <f t="shared" si="3987"/>
        <v>0</v>
      </c>
      <c r="AXB64" s="450">
        <f t="shared" si="3987"/>
        <v>0</v>
      </c>
      <c r="AXC64" s="450">
        <f t="shared" si="3987"/>
        <v>0</v>
      </c>
      <c r="AXD64" s="450">
        <f t="shared" si="3987"/>
        <v>0</v>
      </c>
      <c r="AXE64" s="462">
        <f t="shared" si="3987"/>
        <v>0</v>
      </c>
      <c r="AXF64" s="451">
        <f t="shared" si="3987"/>
        <v>0</v>
      </c>
      <c r="AXH64" s="457">
        <f t="shared" ref="AXH64:AXU64" si="3988">SUM(AXH65+AXH69+AXH74)</f>
        <v>0</v>
      </c>
      <c r="AXI64" s="450">
        <f t="shared" si="3988"/>
        <v>0</v>
      </c>
      <c r="AXJ64" s="450">
        <f t="shared" si="3988"/>
        <v>0</v>
      </c>
      <c r="AXK64" s="450">
        <f t="shared" si="3988"/>
        <v>0</v>
      </c>
      <c r="AXL64" s="450">
        <f t="shared" si="3988"/>
        <v>0</v>
      </c>
      <c r="AXM64" s="450">
        <f t="shared" si="3988"/>
        <v>0</v>
      </c>
      <c r="AXN64" s="450">
        <f t="shared" si="3988"/>
        <v>0</v>
      </c>
      <c r="AXO64" s="450">
        <f t="shared" si="3988"/>
        <v>0</v>
      </c>
      <c r="AXP64" s="450">
        <f t="shared" si="3988"/>
        <v>0</v>
      </c>
      <c r="AXQ64" s="450">
        <f t="shared" si="3988"/>
        <v>0</v>
      </c>
      <c r="AXR64" s="450">
        <f t="shared" si="3988"/>
        <v>0</v>
      </c>
      <c r="AXS64" s="450">
        <f t="shared" si="3988"/>
        <v>0</v>
      </c>
      <c r="AXT64" s="462">
        <f t="shared" si="3988"/>
        <v>0</v>
      </c>
      <c r="AXU64" s="451">
        <f t="shared" si="3988"/>
        <v>0</v>
      </c>
      <c r="AXW64" s="457">
        <f t="shared" ref="AXW64:AYJ64" si="3989">SUM(AXW65+AXW69+AXW74)</f>
        <v>0</v>
      </c>
      <c r="AXX64" s="450">
        <f t="shared" si="3989"/>
        <v>0</v>
      </c>
      <c r="AXY64" s="450">
        <f t="shared" si="3989"/>
        <v>0</v>
      </c>
      <c r="AXZ64" s="450">
        <f t="shared" si="3989"/>
        <v>0</v>
      </c>
      <c r="AYA64" s="450">
        <f t="shared" si="3989"/>
        <v>0</v>
      </c>
      <c r="AYB64" s="450">
        <f t="shared" si="3989"/>
        <v>0</v>
      </c>
      <c r="AYC64" s="450">
        <f t="shared" si="3989"/>
        <v>0</v>
      </c>
      <c r="AYD64" s="450">
        <f t="shared" si="3989"/>
        <v>0</v>
      </c>
      <c r="AYE64" s="450">
        <f t="shared" si="3989"/>
        <v>0</v>
      </c>
      <c r="AYF64" s="450">
        <f t="shared" si="3989"/>
        <v>0</v>
      </c>
      <c r="AYG64" s="450">
        <f t="shared" si="3989"/>
        <v>0</v>
      </c>
      <c r="AYH64" s="450">
        <f t="shared" si="3989"/>
        <v>0</v>
      </c>
      <c r="AYI64" s="462">
        <f t="shared" si="3989"/>
        <v>0</v>
      </c>
      <c r="AYJ64" s="451">
        <f t="shared" si="3989"/>
        <v>0</v>
      </c>
      <c r="AYL64" s="457">
        <f t="shared" ref="AYL64:AYY64" si="3990">SUM(AYL65+AYL69+AYL74)</f>
        <v>0</v>
      </c>
      <c r="AYM64" s="450">
        <f t="shared" si="3990"/>
        <v>0</v>
      </c>
      <c r="AYN64" s="450">
        <f t="shared" si="3990"/>
        <v>0</v>
      </c>
      <c r="AYO64" s="450">
        <f t="shared" si="3990"/>
        <v>0</v>
      </c>
      <c r="AYP64" s="450">
        <f t="shared" si="3990"/>
        <v>0</v>
      </c>
      <c r="AYQ64" s="450">
        <f t="shared" si="3990"/>
        <v>0</v>
      </c>
      <c r="AYR64" s="450">
        <f t="shared" si="3990"/>
        <v>0</v>
      </c>
      <c r="AYS64" s="450">
        <f t="shared" si="3990"/>
        <v>0</v>
      </c>
      <c r="AYT64" s="450">
        <f t="shared" si="3990"/>
        <v>0</v>
      </c>
      <c r="AYU64" s="450">
        <f t="shared" si="3990"/>
        <v>0</v>
      </c>
      <c r="AYV64" s="450">
        <f t="shared" si="3990"/>
        <v>0</v>
      </c>
      <c r="AYW64" s="450">
        <f t="shared" si="3990"/>
        <v>0</v>
      </c>
      <c r="AYX64" s="462">
        <f t="shared" si="3990"/>
        <v>0</v>
      </c>
      <c r="AYY64" s="451">
        <f t="shared" si="3990"/>
        <v>0</v>
      </c>
      <c r="AZA64" s="457">
        <f t="shared" ref="AZA64:AZN64" si="3991">SUM(AZA65+AZA69+AZA74)</f>
        <v>0</v>
      </c>
      <c r="AZB64" s="450">
        <f t="shared" si="3991"/>
        <v>0</v>
      </c>
      <c r="AZC64" s="450">
        <f t="shared" si="3991"/>
        <v>0</v>
      </c>
      <c r="AZD64" s="450">
        <f t="shared" si="3991"/>
        <v>0</v>
      </c>
      <c r="AZE64" s="450">
        <f t="shared" si="3991"/>
        <v>0</v>
      </c>
      <c r="AZF64" s="450">
        <f t="shared" si="3991"/>
        <v>0</v>
      </c>
      <c r="AZG64" s="450">
        <f t="shared" si="3991"/>
        <v>0</v>
      </c>
      <c r="AZH64" s="450">
        <f t="shared" si="3991"/>
        <v>0</v>
      </c>
      <c r="AZI64" s="450">
        <f t="shared" si="3991"/>
        <v>0</v>
      </c>
      <c r="AZJ64" s="450">
        <f t="shared" si="3991"/>
        <v>0</v>
      </c>
      <c r="AZK64" s="450">
        <f t="shared" si="3991"/>
        <v>0</v>
      </c>
      <c r="AZL64" s="450">
        <f t="shared" si="3991"/>
        <v>0</v>
      </c>
      <c r="AZM64" s="462">
        <f t="shared" si="3991"/>
        <v>0</v>
      </c>
      <c r="AZN64" s="451">
        <f t="shared" si="3991"/>
        <v>0</v>
      </c>
      <c r="AZP64" s="457">
        <f t="shared" ref="AZP64:BAC64" si="3992">SUM(AZP65+AZP69+AZP74)</f>
        <v>0</v>
      </c>
      <c r="AZQ64" s="450">
        <f t="shared" si="3992"/>
        <v>0</v>
      </c>
      <c r="AZR64" s="450">
        <f t="shared" si="3992"/>
        <v>0</v>
      </c>
      <c r="AZS64" s="450">
        <f t="shared" si="3992"/>
        <v>0</v>
      </c>
      <c r="AZT64" s="450">
        <f t="shared" si="3992"/>
        <v>0</v>
      </c>
      <c r="AZU64" s="450">
        <f t="shared" si="3992"/>
        <v>0</v>
      </c>
      <c r="AZV64" s="450">
        <f t="shared" si="3992"/>
        <v>0</v>
      </c>
      <c r="AZW64" s="450">
        <f t="shared" si="3992"/>
        <v>0</v>
      </c>
      <c r="AZX64" s="450">
        <f t="shared" si="3992"/>
        <v>0</v>
      </c>
      <c r="AZY64" s="450">
        <f t="shared" si="3992"/>
        <v>0</v>
      </c>
      <c r="AZZ64" s="450">
        <f t="shared" si="3992"/>
        <v>0</v>
      </c>
      <c r="BAA64" s="450">
        <f t="shared" si="3992"/>
        <v>0</v>
      </c>
      <c r="BAB64" s="462">
        <f t="shared" si="3992"/>
        <v>0</v>
      </c>
      <c r="BAC64" s="451">
        <f t="shared" si="3992"/>
        <v>0</v>
      </c>
      <c r="BAE64" s="457">
        <f t="shared" ref="BAE64:BAR64" si="3993">SUM(BAE65+BAE69+BAE74)</f>
        <v>0</v>
      </c>
      <c r="BAF64" s="450">
        <f t="shared" si="3993"/>
        <v>0</v>
      </c>
      <c r="BAG64" s="450">
        <f t="shared" si="3993"/>
        <v>0</v>
      </c>
      <c r="BAH64" s="450">
        <f t="shared" si="3993"/>
        <v>0</v>
      </c>
      <c r="BAI64" s="450">
        <f t="shared" si="3993"/>
        <v>0</v>
      </c>
      <c r="BAJ64" s="450">
        <f t="shared" si="3993"/>
        <v>0</v>
      </c>
      <c r="BAK64" s="450">
        <f t="shared" si="3993"/>
        <v>0</v>
      </c>
      <c r="BAL64" s="450">
        <f t="shared" si="3993"/>
        <v>0</v>
      </c>
      <c r="BAM64" s="450">
        <f t="shared" si="3993"/>
        <v>0</v>
      </c>
      <c r="BAN64" s="450">
        <f t="shared" si="3993"/>
        <v>0</v>
      </c>
      <c r="BAO64" s="450">
        <f t="shared" si="3993"/>
        <v>0</v>
      </c>
      <c r="BAP64" s="450">
        <f t="shared" si="3993"/>
        <v>0</v>
      </c>
      <c r="BAQ64" s="462">
        <f t="shared" si="3993"/>
        <v>0</v>
      </c>
      <c r="BAR64" s="451">
        <f t="shared" si="3993"/>
        <v>0</v>
      </c>
      <c r="BAT64" s="457">
        <f t="shared" ref="BAT64:BBG64" si="3994">SUM(BAT65+BAT69+BAT74)</f>
        <v>0</v>
      </c>
      <c r="BAU64" s="450">
        <f t="shared" si="3994"/>
        <v>0</v>
      </c>
      <c r="BAV64" s="450">
        <f t="shared" si="3994"/>
        <v>0</v>
      </c>
      <c r="BAW64" s="450">
        <f t="shared" si="3994"/>
        <v>0</v>
      </c>
      <c r="BAX64" s="450">
        <f t="shared" si="3994"/>
        <v>0</v>
      </c>
      <c r="BAY64" s="450">
        <f t="shared" si="3994"/>
        <v>0</v>
      </c>
      <c r="BAZ64" s="450">
        <f t="shared" si="3994"/>
        <v>0</v>
      </c>
      <c r="BBA64" s="450">
        <f t="shared" si="3994"/>
        <v>0</v>
      </c>
      <c r="BBB64" s="450">
        <f t="shared" si="3994"/>
        <v>0</v>
      </c>
      <c r="BBC64" s="450">
        <f t="shared" si="3994"/>
        <v>0</v>
      </c>
      <c r="BBD64" s="450">
        <f t="shared" si="3994"/>
        <v>0</v>
      </c>
      <c r="BBE64" s="450">
        <f t="shared" si="3994"/>
        <v>0</v>
      </c>
      <c r="BBF64" s="462">
        <f t="shared" si="3994"/>
        <v>0</v>
      </c>
      <c r="BBG64" s="451">
        <f t="shared" si="3994"/>
        <v>0</v>
      </c>
      <c r="BBI64" s="457">
        <f t="shared" ref="BBI64:BBV64" si="3995">SUM(BBI65+BBI69+BBI74)</f>
        <v>0</v>
      </c>
      <c r="BBJ64" s="450">
        <f t="shared" si="3995"/>
        <v>0</v>
      </c>
      <c r="BBK64" s="450">
        <f t="shared" si="3995"/>
        <v>0</v>
      </c>
      <c r="BBL64" s="450">
        <f t="shared" si="3995"/>
        <v>0</v>
      </c>
      <c r="BBM64" s="450">
        <f t="shared" si="3995"/>
        <v>0</v>
      </c>
      <c r="BBN64" s="450">
        <f t="shared" si="3995"/>
        <v>0</v>
      </c>
      <c r="BBO64" s="450">
        <f t="shared" si="3995"/>
        <v>0</v>
      </c>
      <c r="BBP64" s="450">
        <f t="shared" si="3995"/>
        <v>0</v>
      </c>
      <c r="BBQ64" s="450">
        <f t="shared" si="3995"/>
        <v>0</v>
      </c>
      <c r="BBR64" s="450">
        <f t="shared" si="3995"/>
        <v>0</v>
      </c>
      <c r="BBS64" s="450">
        <f t="shared" si="3995"/>
        <v>0</v>
      </c>
      <c r="BBT64" s="450">
        <f t="shared" si="3995"/>
        <v>0</v>
      </c>
      <c r="BBU64" s="462">
        <f t="shared" si="3995"/>
        <v>0</v>
      </c>
      <c r="BBV64" s="451">
        <f t="shared" si="3995"/>
        <v>0</v>
      </c>
      <c r="BBX64" s="457">
        <f t="shared" ref="BBX64:BCK64" si="3996">SUM(BBX65+BBX69+BBX74)</f>
        <v>0</v>
      </c>
      <c r="BBY64" s="450">
        <f t="shared" si="3996"/>
        <v>0</v>
      </c>
      <c r="BBZ64" s="450">
        <f t="shared" si="3996"/>
        <v>0</v>
      </c>
      <c r="BCA64" s="450">
        <f t="shared" si="3996"/>
        <v>0</v>
      </c>
      <c r="BCB64" s="450">
        <f t="shared" si="3996"/>
        <v>0</v>
      </c>
      <c r="BCC64" s="450">
        <f t="shared" si="3996"/>
        <v>0</v>
      </c>
      <c r="BCD64" s="450">
        <f t="shared" si="3996"/>
        <v>0</v>
      </c>
      <c r="BCE64" s="450">
        <f t="shared" si="3996"/>
        <v>0</v>
      </c>
      <c r="BCF64" s="450">
        <f t="shared" si="3996"/>
        <v>0</v>
      </c>
      <c r="BCG64" s="450">
        <f t="shared" si="3996"/>
        <v>0</v>
      </c>
      <c r="BCH64" s="450">
        <f t="shared" si="3996"/>
        <v>0</v>
      </c>
      <c r="BCI64" s="450">
        <f t="shared" si="3996"/>
        <v>0</v>
      </c>
      <c r="BCJ64" s="462">
        <f t="shared" si="3996"/>
        <v>0</v>
      </c>
      <c r="BCK64" s="451">
        <f t="shared" si="3996"/>
        <v>0</v>
      </c>
      <c r="BCM64" s="457">
        <f t="shared" ref="BCM64:BCZ64" si="3997">SUM(BCM65+BCM69+BCM74)</f>
        <v>0</v>
      </c>
      <c r="BCN64" s="450">
        <f t="shared" si="3997"/>
        <v>0</v>
      </c>
      <c r="BCO64" s="450">
        <f t="shared" si="3997"/>
        <v>0</v>
      </c>
      <c r="BCP64" s="450">
        <f t="shared" si="3997"/>
        <v>0</v>
      </c>
      <c r="BCQ64" s="450">
        <f t="shared" si="3997"/>
        <v>0</v>
      </c>
      <c r="BCR64" s="450">
        <f t="shared" si="3997"/>
        <v>0</v>
      </c>
      <c r="BCS64" s="450">
        <f t="shared" si="3997"/>
        <v>0</v>
      </c>
      <c r="BCT64" s="450">
        <f t="shared" si="3997"/>
        <v>0</v>
      </c>
      <c r="BCU64" s="450">
        <f t="shared" si="3997"/>
        <v>0</v>
      </c>
      <c r="BCV64" s="450">
        <f t="shared" si="3997"/>
        <v>0</v>
      </c>
      <c r="BCW64" s="450">
        <f t="shared" si="3997"/>
        <v>0</v>
      </c>
      <c r="BCX64" s="450">
        <f t="shared" si="3997"/>
        <v>0</v>
      </c>
      <c r="BCY64" s="462">
        <f t="shared" si="3997"/>
        <v>0</v>
      </c>
      <c r="BCZ64" s="451">
        <f t="shared" si="3997"/>
        <v>0</v>
      </c>
      <c r="BDB64" s="457">
        <f t="shared" ref="BDB64:BDO64" si="3998">SUM(BDB65+BDB69+BDB74)</f>
        <v>0</v>
      </c>
      <c r="BDC64" s="450">
        <f t="shared" si="3998"/>
        <v>0</v>
      </c>
      <c r="BDD64" s="450">
        <f t="shared" si="3998"/>
        <v>0</v>
      </c>
      <c r="BDE64" s="450">
        <f t="shared" si="3998"/>
        <v>0</v>
      </c>
      <c r="BDF64" s="450">
        <f t="shared" si="3998"/>
        <v>0</v>
      </c>
      <c r="BDG64" s="450">
        <f t="shared" si="3998"/>
        <v>0</v>
      </c>
      <c r="BDH64" s="450">
        <f t="shared" si="3998"/>
        <v>0</v>
      </c>
      <c r="BDI64" s="450">
        <f t="shared" si="3998"/>
        <v>0</v>
      </c>
      <c r="BDJ64" s="450">
        <f t="shared" si="3998"/>
        <v>0</v>
      </c>
      <c r="BDK64" s="450">
        <f t="shared" si="3998"/>
        <v>0</v>
      </c>
      <c r="BDL64" s="450">
        <f t="shared" si="3998"/>
        <v>0</v>
      </c>
      <c r="BDM64" s="450">
        <f t="shared" si="3998"/>
        <v>0</v>
      </c>
      <c r="BDN64" s="462">
        <f t="shared" si="3998"/>
        <v>0</v>
      </c>
      <c r="BDO64" s="451">
        <f t="shared" si="3998"/>
        <v>0</v>
      </c>
      <c r="BDQ64" s="457">
        <f t="shared" ref="BDQ64:BED64" si="3999">SUM(BDQ65+BDQ69+BDQ74)</f>
        <v>0</v>
      </c>
      <c r="BDR64" s="450">
        <f t="shared" si="3999"/>
        <v>0</v>
      </c>
      <c r="BDS64" s="450">
        <f t="shared" si="3999"/>
        <v>0</v>
      </c>
      <c r="BDT64" s="450">
        <f t="shared" si="3999"/>
        <v>0</v>
      </c>
      <c r="BDU64" s="450">
        <f t="shared" si="3999"/>
        <v>0</v>
      </c>
      <c r="BDV64" s="450">
        <f t="shared" si="3999"/>
        <v>0</v>
      </c>
      <c r="BDW64" s="450">
        <f t="shared" si="3999"/>
        <v>0</v>
      </c>
      <c r="BDX64" s="450">
        <f t="shared" si="3999"/>
        <v>0</v>
      </c>
      <c r="BDY64" s="450">
        <f t="shared" si="3999"/>
        <v>0</v>
      </c>
      <c r="BDZ64" s="450">
        <f t="shared" si="3999"/>
        <v>0</v>
      </c>
      <c r="BEA64" s="450">
        <f t="shared" si="3999"/>
        <v>0</v>
      </c>
      <c r="BEB64" s="450">
        <f t="shared" si="3999"/>
        <v>0</v>
      </c>
      <c r="BEC64" s="462">
        <f t="shared" si="3999"/>
        <v>0</v>
      </c>
      <c r="BED64" s="451">
        <f t="shared" si="3999"/>
        <v>0</v>
      </c>
      <c r="BEF64" s="457">
        <f t="shared" ref="BEF64:BES64" si="4000">SUM(BEF65+BEF69+BEF74)</f>
        <v>0</v>
      </c>
      <c r="BEG64" s="450">
        <f t="shared" si="4000"/>
        <v>0</v>
      </c>
      <c r="BEH64" s="450">
        <f t="shared" si="4000"/>
        <v>0</v>
      </c>
      <c r="BEI64" s="450">
        <f t="shared" si="4000"/>
        <v>0</v>
      </c>
      <c r="BEJ64" s="450">
        <f t="shared" si="4000"/>
        <v>0</v>
      </c>
      <c r="BEK64" s="450">
        <f t="shared" si="4000"/>
        <v>0</v>
      </c>
      <c r="BEL64" s="450">
        <f t="shared" si="4000"/>
        <v>0</v>
      </c>
      <c r="BEM64" s="450">
        <f t="shared" si="4000"/>
        <v>0</v>
      </c>
      <c r="BEN64" s="450">
        <f t="shared" si="4000"/>
        <v>0</v>
      </c>
      <c r="BEO64" s="450">
        <f t="shared" si="4000"/>
        <v>0</v>
      </c>
      <c r="BEP64" s="450">
        <f t="shared" si="4000"/>
        <v>0</v>
      </c>
      <c r="BEQ64" s="450">
        <f t="shared" si="4000"/>
        <v>0</v>
      </c>
      <c r="BER64" s="462">
        <f t="shared" si="4000"/>
        <v>0</v>
      </c>
      <c r="BES64" s="451">
        <f t="shared" si="4000"/>
        <v>0</v>
      </c>
      <c r="BEU64" s="457">
        <f t="shared" ref="BEU64:BFH64" si="4001">SUM(BEU65+BEU69+BEU74)</f>
        <v>0</v>
      </c>
      <c r="BEV64" s="450">
        <f t="shared" si="4001"/>
        <v>0</v>
      </c>
      <c r="BEW64" s="450">
        <f t="shared" si="4001"/>
        <v>0</v>
      </c>
      <c r="BEX64" s="450">
        <f t="shared" si="4001"/>
        <v>0</v>
      </c>
      <c r="BEY64" s="450">
        <f t="shared" si="4001"/>
        <v>0</v>
      </c>
      <c r="BEZ64" s="450">
        <f t="shared" si="4001"/>
        <v>0</v>
      </c>
      <c r="BFA64" s="450">
        <f t="shared" si="4001"/>
        <v>0</v>
      </c>
      <c r="BFB64" s="450">
        <f t="shared" si="4001"/>
        <v>0</v>
      </c>
      <c r="BFC64" s="450">
        <f t="shared" si="4001"/>
        <v>0</v>
      </c>
      <c r="BFD64" s="450">
        <f t="shared" si="4001"/>
        <v>0</v>
      </c>
      <c r="BFE64" s="450">
        <f t="shared" si="4001"/>
        <v>0</v>
      </c>
      <c r="BFF64" s="450">
        <f t="shared" si="4001"/>
        <v>0</v>
      </c>
      <c r="BFG64" s="462">
        <f t="shared" si="4001"/>
        <v>0</v>
      </c>
      <c r="BFH64" s="451">
        <f t="shared" si="4001"/>
        <v>0</v>
      </c>
      <c r="BFJ64" s="457">
        <f t="shared" ref="BFJ64:BFW64" si="4002">SUM(BFJ65+BFJ69+BFJ74)</f>
        <v>0</v>
      </c>
      <c r="BFK64" s="450">
        <f t="shared" si="4002"/>
        <v>0</v>
      </c>
      <c r="BFL64" s="450">
        <f t="shared" si="4002"/>
        <v>0</v>
      </c>
      <c r="BFM64" s="450">
        <f t="shared" si="4002"/>
        <v>0</v>
      </c>
      <c r="BFN64" s="450">
        <f t="shared" si="4002"/>
        <v>0</v>
      </c>
      <c r="BFO64" s="450">
        <f t="shared" si="4002"/>
        <v>0</v>
      </c>
      <c r="BFP64" s="450">
        <f t="shared" si="4002"/>
        <v>0</v>
      </c>
      <c r="BFQ64" s="450">
        <f t="shared" si="4002"/>
        <v>0</v>
      </c>
      <c r="BFR64" s="450">
        <f t="shared" si="4002"/>
        <v>0</v>
      </c>
      <c r="BFS64" s="450">
        <f t="shared" si="4002"/>
        <v>0</v>
      </c>
      <c r="BFT64" s="450">
        <f t="shared" si="4002"/>
        <v>0</v>
      </c>
      <c r="BFU64" s="450">
        <f t="shared" si="4002"/>
        <v>0</v>
      </c>
      <c r="BFV64" s="462">
        <f t="shared" si="4002"/>
        <v>0</v>
      </c>
      <c r="BFW64" s="451">
        <f t="shared" si="4002"/>
        <v>0</v>
      </c>
      <c r="BFY64" s="457">
        <f t="shared" ref="BFY64:BGL64" si="4003">SUM(BFY65+BFY69+BFY74)</f>
        <v>0</v>
      </c>
      <c r="BFZ64" s="450">
        <f t="shared" si="4003"/>
        <v>0</v>
      </c>
      <c r="BGA64" s="450">
        <f t="shared" si="4003"/>
        <v>0</v>
      </c>
      <c r="BGB64" s="450">
        <f t="shared" si="4003"/>
        <v>0</v>
      </c>
      <c r="BGC64" s="450">
        <f t="shared" si="4003"/>
        <v>0</v>
      </c>
      <c r="BGD64" s="450">
        <f t="shared" si="4003"/>
        <v>0</v>
      </c>
      <c r="BGE64" s="450">
        <f t="shared" si="4003"/>
        <v>0</v>
      </c>
      <c r="BGF64" s="450">
        <f t="shared" si="4003"/>
        <v>0</v>
      </c>
      <c r="BGG64" s="450">
        <f t="shared" si="4003"/>
        <v>0</v>
      </c>
      <c r="BGH64" s="450">
        <f t="shared" si="4003"/>
        <v>0</v>
      </c>
      <c r="BGI64" s="450">
        <f t="shared" si="4003"/>
        <v>0</v>
      </c>
      <c r="BGJ64" s="450">
        <f t="shared" si="4003"/>
        <v>0</v>
      </c>
      <c r="BGK64" s="462">
        <f t="shared" si="4003"/>
        <v>0</v>
      </c>
      <c r="BGL64" s="451">
        <f t="shared" si="4003"/>
        <v>0</v>
      </c>
      <c r="BGN64" s="457">
        <f t="shared" ref="BGN64:BHA64" si="4004">SUM(BGN65+BGN69+BGN74)</f>
        <v>0</v>
      </c>
      <c r="BGO64" s="450">
        <f t="shared" si="4004"/>
        <v>0</v>
      </c>
      <c r="BGP64" s="450">
        <f t="shared" si="4004"/>
        <v>0</v>
      </c>
      <c r="BGQ64" s="450">
        <f t="shared" si="4004"/>
        <v>0</v>
      </c>
      <c r="BGR64" s="450">
        <f t="shared" si="4004"/>
        <v>0</v>
      </c>
      <c r="BGS64" s="450">
        <f t="shared" si="4004"/>
        <v>0</v>
      </c>
      <c r="BGT64" s="450">
        <f t="shared" si="4004"/>
        <v>0</v>
      </c>
      <c r="BGU64" s="450">
        <f t="shared" si="4004"/>
        <v>0</v>
      </c>
      <c r="BGV64" s="450">
        <f t="shared" si="4004"/>
        <v>0</v>
      </c>
      <c r="BGW64" s="450">
        <f t="shared" si="4004"/>
        <v>0</v>
      </c>
      <c r="BGX64" s="450">
        <f t="shared" si="4004"/>
        <v>0</v>
      </c>
      <c r="BGY64" s="450">
        <f t="shared" si="4004"/>
        <v>0</v>
      </c>
      <c r="BGZ64" s="462">
        <f t="shared" si="4004"/>
        <v>0</v>
      </c>
      <c r="BHA64" s="451">
        <f t="shared" si="4004"/>
        <v>0</v>
      </c>
      <c r="BHC64" s="457">
        <f t="shared" ref="BHC64:BHP64" si="4005">SUM(BHC65+BHC69+BHC74)</f>
        <v>0</v>
      </c>
      <c r="BHD64" s="450">
        <f t="shared" si="4005"/>
        <v>0</v>
      </c>
      <c r="BHE64" s="450">
        <f t="shared" si="4005"/>
        <v>0</v>
      </c>
      <c r="BHF64" s="450">
        <f t="shared" si="4005"/>
        <v>0</v>
      </c>
      <c r="BHG64" s="450">
        <f t="shared" si="4005"/>
        <v>0</v>
      </c>
      <c r="BHH64" s="450">
        <f t="shared" si="4005"/>
        <v>0</v>
      </c>
      <c r="BHI64" s="450">
        <f t="shared" si="4005"/>
        <v>0</v>
      </c>
      <c r="BHJ64" s="450">
        <f t="shared" si="4005"/>
        <v>0</v>
      </c>
      <c r="BHK64" s="450">
        <f t="shared" si="4005"/>
        <v>0</v>
      </c>
      <c r="BHL64" s="450">
        <f t="shared" si="4005"/>
        <v>0</v>
      </c>
      <c r="BHM64" s="450">
        <f t="shared" si="4005"/>
        <v>0</v>
      </c>
      <c r="BHN64" s="450">
        <f t="shared" si="4005"/>
        <v>0</v>
      </c>
      <c r="BHO64" s="462">
        <f t="shared" si="4005"/>
        <v>0</v>
      </c>
      <c r="BHP64" s="451">
        <f t="shared" si="4005"/>
        <v>0</v>
      </c>
      <c r="BHR64" s="457">
        <f t="shared" ref="BHR64:BIE64" si="4006">SUM(BHR65+BHR69+BHR74)</f>
        <v>0</v>
      </c>
      <c r="BHS64" s="450">
        <f t="shared" si="4006"/>
        <v>0</v>
      </c>
      <c r="BHT64" s="450">
        <f t="shared" si="4006"/>
        <v>0</v>
      </c>
      <c r="BHU64" s="450">
        <f t="shared" si="4006"/>
        <v>0</v>
      </c>
      <c r="BHV64" s="450">
        <f t="shared" si="4006"/>
        <v>0</v>
      </c>
      <c r="BHW64" s="450">
        <f t="shared" si="4006"/>
        <v>0</v>
      </c>
      <c r="BHX64" s="450">
        <f t="shared" si="4006"/>
        <v>0</v>
      </c>
      <c r="BHY64" s="450">
        <f t="shared" si="4006"/>
        <v>0</v>
      </c>
      <c r="BHZ64" s="450">
        <f t="shared" si="4006"/>
        <v>0</v>
      </c>
      <c r="BIA64" s="450">
        <f t="shared" si="4006"/>
        <v>0</v>
      </c>
      <c r="BIB64" s="450">
        <f t="shared" si="4006"/>
        <v>0</v>
      </c>
      <c r="BIC64" s="450">
        <f t="shared" si="4006"/>
        <v>0</v>
      </c>
      <c r="BID64" s="462">
        <f t="shared" si="4006"/>
        <v>0</v>
      </c>
      <c r="BIE64" s="451">
        <f t="shared" si="4006"/>
        <v>0</v>
      </c>
      <c r="BIG64" s="457">
        <f t="shared" ref="BIG64:BIT64" si="4007">SUM(BIG65+BIG69+BIG74)</f>
        <v>0</v>
      </c>
      <c r="BIH64" s="450">
        <f t="shared" si="4007"/>
        <v>0</v>
      </c>
      <c r="BII64" s="450">
        <f t="shared" si="4007"/>
        <v>0</v>
      </c>
      <c r="BIJ64" s="450">
        <f t="shared" si="4007"/>
        <v>0</v>
      </c>
      <c r="BIK64" s="450">
        <f t="shared" si="4007"/>
        <v>0</v>
      </c>
      <c r="BIL64" s="450">
        <f t="shared" si="4007"/>
        <v>0</v>
      </c>
      <c r="BIM64" s="450">
        <f t="shared" si="4007"/>
        <v>0</v>
      </c>
      <c r="BIN64" s="450">
        <f t="shared" si="4007"/>
        <v>0</v>
      </c>
      <c r="BIO64" s="450">
        <f t="shared" si="4007"/>
        <v>0</v>
      </c>
      <c r="BIP64" s="450">
        <f t="shared" si="4007"/>
        <v>0</v>
      </c>
      <c r="BIQ64" s="450">
        <f t="shared" si="4007"/>
        <v>0</v>
      </c>
      <c r="BIR64" s="450">
        <f t="shared" si="4007"/>
        <v>0</v>
      </c>
      <c r="BIS64" s="462">
        <f t="shared" si="4007"/>
        <v>0</v>
      </c>
      <c r="BIT64" s="451">
        <f t="shared" si="4007"/>
        <v>0</v>
      </c>
      <c r="BIV64" s="457">
        <f t="shared" ref="BIV64:BJI64" si="4008">SUM(BIV65+BIV69+BIV74)</f>
        <v>0</v>
      </c>
      <c r="BIW64" s="450">
        <f t="shared" si="4008"/>
        <v>0</v>
      </c>
      <c r="BIX64" s="450">
        <f t="shared" si="4008"/>
        <v>0</v>
      </c>
      <c r="BIY64" s="450">
        <f t="shared" si="4008"/>
        <v>0</v>
      </c>
      <c r="BIZ64" s="450">
        <f t="shared" si="4008"/>
        <v>0</v>
      </c>
      <c r="BJA64" s="450">
        <f t="shared" si="4008"/>
        <v>0</v>
      </c>
      <c r="BJB64" s="450">
        <f t="shared" si="4008"/>
        <v>0</v>
      </c>
      <c r="BJC64" s="450">
        <f t="shared" si="4008"/>
        <v>0</v>
      </c>
      <c r="BJD64" s="450">
        <f t="shared" si="4008"/>
        <v>0</v>
      </c>
      <c r="BJE64" s="450">
        <f t="shared" si="4008"/>
        <v>0</v>
      </c>
      <c r="BJF64" s="450">
        <f t="shared" si="4008"/>
        <v>0</v>
      </c>
      <c r="BJG64" s="450">
        <f t="shared" si="4008"/>
        <v>0</v>
      </c>
      <c r="BJH64" s="462">
        <f t="shared" si="4008"/>
        <v>0</v>
      </c>
      <c r="BJI64" s="451">
        <f t="shared" si="4008"/>
        <v>0</v>
      </c>
      <c r="BJK64" s="457">
        <f t="shared" ref="BJK64:BJX64" si="4009">SUM(BJK65+BJK69+BJK74)</f>
        <v>0</v>
      </c>
      <c r="BJL64" s="450">
        <f t="shared" si="4009"/>
        <v>0</v>
      </c>
      <c r="BJM64" s="450">
        <f t="shared" si="4009"/>
        <v>0</v>
      </c>
      <c r="BJN64" s="450">
        <f t="shared" si="4009"/>
        <v>0</v>
      </c>
      <c r="BJO64" s="450">
        <f t="shared" si="4009"/>
        <v>0</v>
      </c>
      <c r="BJP64" s="450">
        <f t="shared" si="4009"/>
        <v>0</v>
      </c>
      <c r="BJQ64" s="450">
        <f t="shared" si="4009"/>
        <v>0</v>
      </c>
      <c r="BJR64" s="450">
        <f t="shared" si="4009"/>
        <v>0</v>
      </c>
      <c r="BJS64" s="450">
        <f t="shared" si="4009"/>
        <v>0</v>
      </c>
      <c r="BJT64" s="450">
        <f t="shared" si="4009"/>
        <v>0</v>
      </c>
      <c r="BJU64" s="450">
        <f t="shared" si="4009"/>
        <v>0</v>
      </c>
      <c r="BJV64" s="450">
        <f t="shared" si="4009"/>
        <v>0</v>
      </c>
      <c r="BJW64" s="462">
        <f t="shared" si="4009"/>
        <v>0</v>
      </c>
      <c r="BJX64" s="451">
        <f t="shared" si="4009"/>
        <v>0</v>
      </c>
      <c r="BJZ64" s="457">
        <f t="shared" ref="BJZ64:BKM64" si="4010">SUM(BJZ65+BJZ69+BJZ74)</f>
        <v>0</v>
      </c>
      <c r="BKA64" s="450">
        <f t="shared" si="4010"/>
        <v>0</v>
      </c>
      <c r="BKB64" s="450">
        <f t="shared" si="4010"/>
        <v>0</v>
      </c>
      <c r="BKC64" s="450">
        <f t="shared" si="4010"/>
        <v>0</v>
      </c>
      <c r="BKD64" s="450">
        <f t="shared" si="4010"/>
        <v>0</v>
      </c>
      <c r="BKE64" s="450">
        <f t="shared" si="4010"/>
        <v>0</v>
      </c>
      <c r="BKF64" s="450">
        <f t="shared" si="4010"/>
        <v>0</v>
      </c>
      <c r="BKG64" s="450">
        <f t="shared" si="4010"/>
        <v>0</v>
      </c>
      <c r="BKH64" s="450">
        <f t="shared" si="4010"/>
        <v>0</v>
      </c>
      <c r="BKI64" s="450">
        <f t="shared" si="4010"/>
        <v>0</v>
      </c>
      <c r="BKJ64" s="450">
        <f t="shared" si="4010"/>
        <v>0</v>
      </c>
      <c r="BKK64" s="450">
        <f t="shared" si="4010"/>
        <v>0</v>
      </c>
      <c r="BKL64" s="462">
        <f t="shared" si="4010"/>
        <v>0</v>
      </c>
      <c r="BKM64" s="451">
        <f t="shared" si="4010"/>
        <v>0</v>
      </c>
      <c r="BKO64" s="457">
        <f t="shared" ref="BKO64:BLB64" si="4011">SUM(BKO65+BKO69+BKO74)</f>
        <v>0</v>
      </c>
      <c r="BKP64" s="450">
        <f t="shared" si="4011"/>
        <v>0</v>
      </c>
      <c r="BKQ64" s="450">
        <f t="shared" si="4011"/>
        <v>0</v>
      </c>
      <c r="BKR64" s="450">
        <f t="shared" si="4011"/>
        <v>0</v>
      </c>
      <c r="BKS64" s="450">
        <f t="shared" si="4011"/>
        <v>0</v>
      </c>
      <c r="BKT64" s="450">
        <f t="shared" si="4011"/>
        <v>0</v>
      </c>
      <c r="BKU64" s="450">
        <f t="shared" si="4011"/>
        <v>0</v>
      </c>
      <c r="BKV64" s="450">
        <f t="shared" si="4011"/>
        <v>0</v>
      </c>
      <c r="BKW64" s="450">
        <f t="shared" si="4011"/>
        <v>0</v>
      </c>
      <c r="BKX64" s="450">
        <f t="shared" si="4011"/>
        <v>0</v>
      </c>
      <c r="BKY64" s="450">
        <f t="shared" si="4011"/>
        <v>0</v>
      </c>
      <c r="BKZ64" s="450">
        <f t="shared" si="4011"/>
        <v>0</v>
      </c>
      <c r="BLA64" s="462">
        <f t="shared" si="4011"/>
        <v>0</v>
      </c>
      <c r="BLB64" s="451">
        <f t="shared" si="4011"/>
        <v>0</v>
      </c>
      <c r="BLD64" s="457">
        <f t="shared" ref="BLD64:BLQ64" si="4012">SUM(BLD65+BLD69+BLD74)</f>
        <v>0</v>
      </c>
      <c r="BLE64" s="450">
        <f t="shared" si="4012"/>
        <v>0</v>
      </c>
      <c r="BLF64" s="450">
        <f t="shared" si="4012"/>
        <v>0</v>
      </c>
      <c r="BLG64" s="450">
        <f t="shared" si="4012"/>
        <v>0</v>
      </c>
      <c r="BLH64" s="450">
        <f t="shared" si="4012"/>
        <v>0</v>
      </c>
      <c r="BLI64" s="450">
        <f t="shared" si="4012"/>
        <v>0</v>
      </c>
      <c r="BLJ64" s="450">
        <f t="shared" si="4012"/>
        <v>0</v>
      </c>
      <c r="BLK64" s="450">
        <f t="shared" si="4012"/>
        <v>0</v>
      </c>
      <c r="BLL64" s="450">
        <f t="shared" si="4012"/>
        <v>0</v>
      </c>
      <c r="BLM64" s="450">
        <f t="shared" si="4012"/>
        <v>0</v>
      </c>
      <c r="BLN64" s="450">
        <f t="shared" si="4012"/>
        <v>0</v>
      </c>
      <c r="BLO64" s="450">
        <f t="shared" si="4012"/>
        <v>0</v>
      </c>
      <c r="BLP64" s="462">
        <f t="shared" si="4012"/>
        <v>0</v>
      </c>
      <c r="BLQ64" s="451">
        <f t="shared" si="4012"/>
        <v>0</v>
      </c>
      <c r="BLS64" s="457">
        <f t="shared" ref="BLS64:BMF64" si="4013">SUM(BLS65+BLS69+BLS74)</f>
        <v>0</v>
      </c>
      <c r="BLT64" s="450">
        <f t="shared" si="4013"/>
        <v>0</v>
      </c>
      <c r="BLU64" s="450">
        <f t="shared" si="4013"/>
        <v>0</v>
      </c>
      <c r="BLV64" s="450">
        <f t="shared" si="4013"/>
        <v>0</v>
      </c>
      <c r="BLW64" s="450">
        <f t="shared" si="4013"/>
        <v>0</v>
      </c>
      <c r="BLX64" s="450">
        <f t="shared" si="4013"/>
        <v>0</v>
      </c>
      <c r="BLY64" s="450">
        <f t="shared" si="4013"/>
        <v>0</v>
      </c>
      <c r="BLZ64" s="450">
        <f t="shared" si="4013"/>
        <v>0</v>
      </c>
      <c r="BMA64" s="450">
        <f t="shared" si="4013"/>
        <v>0</v>
      </c>
      <c r="BMB64" s="450">
        <f t="shared" si="4013"/>
        <v>0</v>
      </c>
      <c r="BMC64" s="450">
        <f t="shared" si="4013"/>
        <v>0</v>
      </c>
      <c r="BMD64" s="450">
        <f t="shared" si="4013"/>
        <v>0</v>
      </c>
      <c r="BME64" s="462">
        <f t="shared" si="4013"/>
        <v>0</v>
      </c>
      <c r="BMF64" s="451">
        <f t="shared" si="4013"/>
        <v>0</v>
      </c>
      <c r="BMH64" s="457">
        <f t="shared" ref="BMH64:BMU64" si="4014">SUM(BMH65+BMH69+BMH74)</f>
        <v>0</v>
      </c>
      <c r="BMI64" s="450">
        <f t="shared" si="4014"/>
        <v>0</v>
      </c>
      <c r="BMJ64" s="450">
        <f t="shared" si="4014"/>
        <v>0</v>
      </c>
      <c r="BMK64" s="450">
        <f t="shared" si="4014"/>
        <v>0</v>
      </c>
      <c r="BML64" s="450">
        <f t="shared" si="4014"/>
        <v>0</v>
      </c>
      <c r="BMM64" s="450">
        <f t="shared" si="4014"/>
        <v>0</v>
      </c>
      <c r="BMN64" s="450">
        <f t="shared" si="4014"/>
        <v>0</v>
      </c>
      <c r="BMO64" s="450">
        <f t="shared" si="4014"/>
        <v>0</v>
      </c>
      <c r="BMP64" s="450">
        <f t="shared" si="4014"/>
        <v>0</v>
      </c>
      <c r="BMQ64" s="450">
        <f t="shared" si="4014"/>
        <v>0</v>
      </c>
      <c r="BMR64" s="450">
        <f t="shared" si="4014"/>
        <v>0</v>
      </c>
      <c r="BMS64" s="450">
        <f t="shared" si="4014"/>
        <v>0</v>
      </c>
      <c r="BMT64" s="462">
        <f t="shared" si="4014"/>
        <v>0</v>
      </c>
      <c r="BMU64" s="451">
        <f t="shared" si="4014"/>
        <v>0</v>
      </c>
      <c r="BMW64" s="457">
        <f t="shared" ref="BMW64:BNJ64" si="4015">SUM(BMW65+BMW69+BMW74)</f>
        <v>0</v>
      </c>
      <c r="BMX64" s="450">
        <f t="shared" si="4015"/>
        <v>0</v>
      </c>
      <c r="BMY64" s="450">
        <f t="shared" si="4015"/>
        <v>0</v>
      </c>
      <c r="BMZ64" s="450">
        <f t="shared" si="4015"/>
        <v>0</v>
      </c>
      <c r="BNA64" s="450">
        <f t="shared" si="4015"/>
        <v>0</v>
      </c>
      <c r="BNB64" s="450">
        <f t="shared" si="4015"/>
        <v>0</v>
      </c>
      <c r="BNC64" s="450">
        <f t="shared" si="4015"/>
        <v>0</v>
      </c>
      <c r="BND64" s="450">
        <f t="shared" si="4015"/>
        <v>0</v>
      </c>
      <c r="BNE64" s="450">
        <f t="shared" si="4015"/>
        <v>0</v>
      </c>
      <c r="BNF64" s="450">
        <f t="shared" si="4015"/>
        <v>0</v>
      </c>
      <c r="BNG64" s="450">
        <f t="shared" si="4015"/>
        <v>0</v>
      </c>
      <c r="BNH64" s="450">
        <f t="shared" si="4015"/>
        <v>0</v>
      </c>
      <c r="BNI64" s="462">
        <f t="shared" si="4015"/>
        <v>0</v>
      </c>
      <c r="BNJ64" s="451">
        <f t="shared" si="4015"/>
        <v>0</v>
      </c>
      <c r="BNL64" s="457">
        <f t="shared" ref="BNL64:BNY64" si="4016">SUM(BNL65+BNL69+BNL74)</f>
        <v>0</v>
      </c>
      <c r="BNM64" s="450">
        <f t="shared" si="4016"/>
        <v>0</v>
      </c>
      <c r="BNN64" s="450">
        <f t="shared" si="4016"/>
        <v>0</v>
      </c>
      <c r="BNO64" s="450">
        <f t="shared" si="4016"/>
        <v>0</v>
      </c>
      <c r="BNP64" s="450">
        <f t="shared" si="4016"/>
        <v>0</v>
      </c>
      <c r="BNQ64" s="450">
        <f t="shared" si="4016"/>
        <v>0</v>
      </c>
      <c r="BNR64" s="450">
        <f t="shared" si="4016"/>
        <v>0</v>
      </c>
      <c r="BNS64" s="450">
        <f t="shared" si="4016"/>
        <v>0</v>
      </c>
      <c r="BNT64" s="450">
        <f t="shared" si="4016"/>
        <v>0</v>
      </c>
      <c r="BNU64" s="450">
        <f t="shared" si="4016"/>
        <v>0</v>
      </c>
      <c r="BNV64" s="450">
        <f t="shared" si="4016"/>
        <v>0</v>
      </c>
      <c r="BNW64" s="450">
        <f t="shared" si="4016"/>
        <v>0</v>
      </c>
      <c r="BNX64" s="462">
        <f t="shared" si="4016"/>
        <v>0</v>
      </c>
      <c r="BNY64" s="451">
        <f t="shared" si="4016"/>
        <v>0</v>
      </c>
      <c r="BOA64" s="457">
        <f t="shared" ref="BOA64:BON64" si="4017">SUM(BOA65+BOA69+BOA74)</f>
        <v>0</v>
      </c>
      <c r="BOB64" s="450">
        <f t="shared" si="4017"/>
        <v>0</v>
      </c>
      <c r="BOC64" s="450">
        <f t="shared" si="4017"/>
        <v>0</v>
      </c>
      <c r="BOD64" s="450">
        <f t="shared" si="4017"/>
        <v>0</v>
      </c>
      <c r="BOE64" s="450">
        <f t="shared" si="4017"/>
        <v>0</v>
      </c>
      <c r="BOF64" s="450">
        <f t="shared" si="4017"/>
        <v>0</v>
      </c>
      <c r="BOG64" s="450">
        <f t="shared" si="4017"/>
        <v>0</v>
      </c>
      <c r="BOH64" s="450">
        <f t="shared" si="4017"/>
        <v>0</v>
      </c>
      <c r="BOI64" s="450">
        <f t="shared" si="4017"/>
        <v>0</v>
      </c>
      <c r="BOJ64" s="450">
        <f t="shared" si="4017"/>
        <v>0</v>
      </c>
      <c r="BOK64" s="450">
        <f t="shared" si="4017"/>
        <v>0</v>
      </c>
      <c r="BOL64" s="450">
        <f t="shared" si="4017"/>
        <v>0</v>
      </c>
      <c r="BOM64" s="462">
        <f t="shared" si="4017"/>
        <v>0</v>
      </c>
      <c r="BON64" s="451">
        <f t="shared" si="4017"/>
        <v>0</v>
      </c>
      <c r="BOP64" s="457">
        <f t="shared" ref="BOP64:BPC64" si="4018">SUM(BOP65+BOP69+BOP74)</f>
        <v>0</v>
      </c>
      <c r="BOQ64" s="450">
        <f t="shared" si="4018"/>
        <v>0</v>
      </c>
      <c r="BOR64" s="450">
        <f t="shared" si="4018"/>
        <v>0</v>
      </c>
      <c r="BOS64" s="450">
        <f t="shared" si="4018"/>
        <v>0</v>
      </c>
      <c r="BOT64" s="450">
        <f t="shared" si="4018"/>
        <v>0</v>
      </c>
      <c r="BOU64" s="450">
        <f t="shared" si="4018"/>
        <v>0</v>
      </c>
      <c r="BOV64" s="450">
        <f t="shared" si="4018"/>
        <v>0</v>
      </c>
      <c r="BOW64" s="450">
        <f t="shared" si="4018"/>
        <v>0</v>
      </c>
      <c r="BOX64" s="450">
        <f t="shared" si="4018"/>
        <v>0</v>
      </c>
      <c r="BOY64" s="450">
        <f t="shared" si="4018"/>
        <v>0</v>
      </c>
      <c r="BOZ64" s="450">
        <f t="shared" si="4018"/>
        <v>0</v>
      </c>
      <c r="BPA64" s="450">
        <f t="shared" si="4018"/>
        <v>0</v>
      </c>
      <c r="BPB64" s="462">
        <f t="shared" si="4018"/>
        <v>0</v>
      </c>
      <c r="BPC64" s="451">
        <f t="shared" si="4018"/>
        <v>0</v>
      </c>
      <c r="BPE64" s="457">
        <f t="shared" ref="BPE64:BPR64" si="4019">SUM(BPE65+BPE69+BPE74)</f>
        <v>0</v>
      </c>
      <c r="BPF64" s="450">
        <f t="shared" si="4019"/>
        <v>0</v>
      </c>
      <c r="BPG64" s="450">
        <f t="shared" si="4019"/>
        <v>0</v>
      </c>
      <c r="BPH64" s="450">
        <f t="shared" si="4019"/>
        <v>0</v>
      </c>
      <c r="BPI64" s="450">
        <f t="shared" si="4019"/>
        <v>0</v>
      </c>
      <c r="BPJ64" s="450">
        <f t="shared" si="4019"/>
        <v>0</v>
      </c>
      <c r="BPK64" s="450">
        <f t="shared" si="4019"/>
        <v>0</v>
      </c>
      <c r="BPL64" s="450">
        <f t="shared" si="4019"/>
        <v>0</v>
      </c>
      <c r="BPM64" s="450">
        <f t="shared" si="4019"/>
        <v>0</v>
      </c>
      <c r="BPN64" s="450">
        <f t="shared" si="4019"/>
        <v>0</v>
      </c>
      <c r="BPO64" s="450">
        <f t="shared" si="4019"/>
        <v>0</v>
      </c>
      <c r="BPP64" s="450">
        <f t="shared" si="4019"/>
        <v>0</v>
      </c>
      <c r="BPQ64" s="462">
        <f t="shared" si="4019"/>
        <v>0</v>
      </c>
      <c r="BPR64" s="451">
        <f t="shared" si="4019"/>
        <v>0</v>
      </c>
      <c r="BPT64" s="457">
        <f t="shared" ref="BPT64:BQG64" si="4020">SUM(BPT65+BPT69+BPT74)</f>
        <v>0</v>
      </c>
      <c r="BPU64" s="450">
        <f t="shared" si="4020"/>
        <v>0</v>
      </c>
      <c r="BPV64" s="450">
        <f t="shared" si="4020"/>
        <v>0</v>
      </c>
      <c r="BPW64" s="450">
        <f t="shared" si="4020"/>
        <v>0</v>
      </c>
      <c r="BPX64" s="450">
        <f t="shared" si="4020"/>
        <v>0</v>
      </c>
      <c r="BPY64" s="450">
        <f t="shared" si="4020"/>
        <v>0</v>
      </c>
      <c r="BPZ64" s="450">
        <f t="shared" si="4020"/>
        <v>0</v>
      </c>
      <c r="BQA64" s="450">
        <f t="shared" si="4020"/>
        <v>0</v>
      </c>
      <c r="BQB64" s="450">
        <f t="shared" si="4020"/>
        <v>0</v>
      </c>
      <c r="BQC64" s="450">
        <f t="shared" si="4020"/>
        <v>0</v>
      </c>
      <c r="BQD64" s="450">
        <f t="shared" si="4020"/>
        <v>0</v>
      </c>
      <c r="BQE64" s="450">
        <f t="shared" si="4020"/>
        <v>0</v>
      </c>
      <c r="BQF64" s="462">
        <f t="shared" si="4020"/>
        <v>0</v>
      </c>
      <c r="BQG64" s="451">
        <f t="shared" si="4020"/>
        <v>0</v>
      </c>
      <c r="BQI64" s="457">
        <f t="shared" ref="BQI64:BQV64" si="4021">SUM(BQI65+BQI69+BQI74)</f>
        <v>0</v>
      </c>
      <c r="BQJ64" s="450">
        <f t="shared" si="4021"/>
        <v>0</v>
      </c>
      <c r="BQK64" s="450">
        <f t="shared" si="4021"/>
        <v>0</v>
      </c>
      <c r="BQL64" s="450">
        <f t="shared" si="4021"/>
        <v>0</v>
      </c>
      <c r="BQM64" s="450">
        <f t="shared" si="4021"/>
        <v>0</v>
      </c>
      <c r="BQN64" s="450">
        <f t="shared" si="4021"/>
        <v>0</v>
      </c>
      <c r="BQO64" s="450">
        <f t="shared" si="4021"/>
        <v>0</v>
      </c>
      <c r="BQP64" s="450">
        <f t="shared" si="4021"/>
        <v>0</v>
      </c>
      <c r="BQQ64" s="450">
        <f t="shared" si="4021"/>
        <v>0</v>
      </c>
      <c r="BQR64" s="450">
        <f t="shared" si="4021"/>
        <v>0</v>
      </c>
      <c r="BQS64" s="450">
        <f t="shared" si="4021"/>
        <v>0</v>
      </c>
      <c r="BQT64" s="450">
        <f t="shared" si="4021"/>
        <v>0</v>
      </c>
      <c r="BQU64" s="462">
        <f t="shared" si="4021"/>
        <v>0</v>
      </c>
      <c r="BQV64" s="451">
        <f t="shared" si="4021"/>
        <v>0</v>
      </c>
      <c r="BQX64" s="457">
        <f t="shared" ref="BQX64:BRK64" si="4022">SUM(BQX65+BQX69+BQX74)</f>
        <v>0</v>
      </c>
      <c r="BQY64" s="450">
        <f t="shared" si="4022"/>
        <v>0</v>
      </c>
      <c r="BQZ64" s="450">
        <f t="shared" si="4022"/>
        <v>0</v>
      </c>
      <c r="BRA64" s="450">
        <f t="shared" si="4022"/>
        <v>0</v>
      </c>
      <c r="BRB64" s="450">
        <f t="shared" si="4022"/>
        <v>0</v>
      </c>
      <c r="BRC64" s="450">
        <f t="shared" si="4022"/>
        <v>0</v>
      </c>
      <c r="BRD64" s="450">
        <f t="shared" si="4022"/>
        <v>0</v>
      </c>
      <c r="BRE64" s="450">
        <f t="shared" si="4022"/>
        <v>0</v>
      </c>
      <c r="BRF64" s="450">
        <f t="shared" si="4022"/>
        <v>0</v>
      </c>
      <c r="BRG64" s="450">
        <f t="shared" si="4022"/>
        <v>0</v>
      </c>
      <c r="BRH64" s="450">
        <f t="shared" si="4022"/>
        <v>0</v>
      </c>
      <c r="BRI64" s="450">
        <f t="shared" si="4022"/>
        <v>0</v>
      </c>
      <c r="BRJ64" s="462">
        <f t="shared" si="4022"/>
        <v>0</v>
      </c>
      <c r="BRK64" s="451">
        <f t="shared" si="4022"/>
        <v>0</v>
      </c>
      <c r="BRM64" s="457">
        <f t="shared" ref="BRM64:BRZ64" si="4023">SUM(BRM65+BRM69+BRM74)</f>
        <v>0</v>
      </c>
      <c r="BRN64" s="450">
        <f t="shared" si="4023"/>
        <v>0</v>
      </c>
      <c r="BRO64" s="450">
        <f t="shared" si="4023"/>
        <v>0</v>
      </c>
      <c r="BRP64" s="450">
        <f t="shared" si="4023"/>
        <v>0</v>
      </c>
      <c r="BRQ64" s="450">
        <f t="shared" si="4023"/>
        <v>0</v>
      </c>
      <c r="BRR64" s="450">
        <f t="shared" si="4023"/>
        <v>0</v>
      </c>
      <c r="BRS64" s="450">
        <f t="shared" si="4023"/>
        <v>0</v>
      </c>
      <c r="BRT64" s="450">
        <f t="shared" si="4023"/>
        <v>0</v>
      </c>
      <c r="BRU64" s="450">
        <f t="shared" si="4023"/>
        <v>0</v>
      </c>
      <c r="BRV64" s="450">
        <f t="shared" si="4023"/>
        <v>0</v>
      </c>
      <c r="BRW64" s="450">
        <f t="shared" si="4023"/>
        <v>0</v>
      </c>
      <c r="BRX64" s="450">
        <f t="shared" si="4023"/>
        <v>0</v>
      </c>
      <c r="BRY64" s="462">
        <f t="shared" si="4023"/>
        <v>0</v>
      </c>
      <c r="BRZ64" s="451">
        <f t="shared" si="4023"/>
        <v>0</v>
      </c>
      <c r="BSB64" s="457">
        <f t="shared" ref="BSB64:BSO64" si="4024">SUM(BSB65+BSB69+BSB74)</f>
        <v>0</v>
      </c>
      <c r="BSC64" s="450">
        <f t="shared" si="4024"/>
        <v>0</v>
      </c>
      <c r="BSD64" s="450">
        <f t="shared" si="4024"/>
        <v>0</v>
      </c>
      <c r="BSE64" s="450">
        <f t="shared" si="4024"/>
        <v>0</v>
      </c>
      <c r="BSF64" s="450">
        <f t="shared" si="4024"/>
        <v>0</v>
      </c>
      <c r="BSG64" s="450">
        <f t="shared" si="4024"/>
        <v>0</v>
      </c>
      <c r="BSH64" s="450">
        <f t="shared" si="4024"/>
        <v>0</v>
      </c>
      <c r="BSI64" s="450">
        <f t="shared" si="4024"/>
        <v>0</v>
      </c>
      <c r="BSJ64" s="450">
        <f t="shared" si="4024"/>
        <v>0</v>
      </c>
      <c r="BSK64" s="450">
        <f t="shared" si="4024"/>
        <v>0</v>
      </c>
      <c r="BSL64" s="450">
        <f t="shared" si="4024"/>
        <v>0</v>
      </c>
      <c r="BSM64" s="450">
        <f t="shared" si="4024"/>
        <v>0</v>
      </c>
      <c r="BSN64" s="462">
        <f t="shared" si="4024"/>
        <v>0</v>
      </c>
      <c r="BSO64" s="451">
        <f t="shared" si="4024"/>
        <v>0</v>
      </c>
      <c r="BSQ64" s="457">
        <f t="shared" ref="BSQ64:BTD64" si="4025">SUM(BSQ65+BSQ69+BSQ74)</f>
        <v>0</v>
      </c>
      <c r="BSR64" s="450">
        <f t="shared" si="4025"/>
        <v>0</v>
      </c>
      <c r="BSS64" s="450">
        <f t="shared" si="4025"/>
        <v>0</v>
      </c>
      <c r="BST64" s="450">
        <f t="shared" si="4025"/>
        <v>0</v>
      </c>
      <c r="BSU64" s="450">
        <f t="shared" si="4025"/>
        <v>0</v>
      </c>
      <c r="BSV64" s="450">
        <f t="shared" si="4025"/>
        <v>0</v>
      </c>
      <c r="BSW64" s="450">
        <f t="shared" si="4025"/>
        <v>0</v>
      </c>
      <c r="BSX64" s="450">
        <f t="shared" si="4025"/>
        <v>0</v>
      </c>
      <c r="BSY64" s="450">
        <f t="shared" si="4025"/>
        <v>0</v>
      </c>
      <c r="BSZ64" s="450">
        <f t="shared" si="4025"/>
        <v>0</v>
      </c>
      <c r="BTA64" s="450">
        <f t="shared" si="4025"/>
        <v>0</v>
      </c>
      <c r="BTB64" s="450">
        <f t="shared" si="4025"/>
        <v>0</v>
      </c>
      <c r="BTC64" s="462">
        <f t="shared" si="4025"/>
        <v>0</v>
      </c>
      <c r="BTD64" s="451">
        <f t="shared" si="4025"/>
        <v>0</v>
      </c>
      <c r="BTF64" s="457">
        <f t="shared" ref="BTF64:BTS64" si="4026">SUM(BTF65+BTF69+BTF74)</f>
        <v>0</v>
      </c>
      <c r="BTG64" s="450">
        <f t="shared" si="4026"/>
        <v>0</v>
      </c>
      <c r="BTH64" s="450">
        <f t="shared" si="4026"/>
        <v>0</v>
      </c>
      <c r="BTI64" s="450">
        <f t="shared" si="4026"/>
        <v>0</v>
      </c>
      <c r="BTJ64" s="450">
        <f t="shared" si="4026"/>
        <v>0</v>
      </c>
      <c r="BTK64" s="450">
        <f t="shared" si="4026"/>
        <v>0</v>
      </c>
      <c r="BTL64" s="450">
        <f t="shared" si="4026"/>
        <v>0</v>
      </c>
      <c r="BTM64" s="450">
        <f t="shared" si="4026"/>
        <v>0</v>
      </c>
      <c r="BTN64" s="450">
        <f t="shared" si="4026"/>
        <v>0</v>
      </c>
      <c r="BTO64" s="450">
        <f t="shared" si="4026"/>
        <v>0</v>
      </c>
      <c r="BTP64" s="450">
        <f t="shared" si="4026"/>
        <v>0</v>
      </c>
      <c r="BTQ64" s="450">
        <f t="shared" si="4026"/>
        <v>0</v>
      </c>
      <c r="BTR64" s="462">
        <f t="shared" si="4026"/>
        <v>0</v>
      </c>
      <c r="BTS64" s="451">
        <f t="shared" si="4026"/>
        <v>0</v>
      </c>
      <c r="BTU64" s="457">
        <f t="shared" ref="BTU64:BUH64" si="4027">SUM(BTU65+BTU69+BTU74)</f>
        <v>0</v>
      </c>
      <c r="BTV64" s="450">
        <f t="shared" si="4027"/>
        <v>0</v>
      </c>
      <c r="BTW64" s="450">
        <f t="shared" si="4027"/>
        <v>0</v>
      </c>
      <c r="BTX64" s="450">
        <f t="shared" si="4027"/>
        <v>0</v>
      </c>
      <c r="BTY64" s="450">
        <f t="shared" si="4027"/>
        <v>0</v>
      </c>
      <c r="BTZ64" s="450">
        <f t="shared" si="4027"/>
        <v>0</v>
      </c>
      <c r="BUA64" s="450">
        <f t="shared" si="4027"/>
        <v>0</v>
      </c>
      <c r="BUB64" s="450">
        <f t="shared" si="4027"/>
        <v>0</v>
      </c>
      <c r="BUC64" s="450">
        <f t="shared" si="4027"/>
        <v>0</v>
      </c>
      <c r="BUD64" s="450">
        <f t="shared" si="4027"/>
        <v>0</v>
      </c>
      <c r="BUE64" s="450">
        <f t="shared" si="4027"/>
        <v>0</v>
      </c>
      <c r="BUF64" s="450">
        <f t="shared" si="4027"/>
        <v>0</v>
      </c>
      <c r="BUG64" s="462">
        <f t="shared" si="4027"/>
        <v>0</v>
      </c>
      <c r="BUH64" s="451">
        <f t="shared" si="4027"/>
        <v>0</v>
      </c>
      <c r="BUJ64" s="457">
        <f t="shared" ref="BUJ64:BUW64" si="4028">SUM(BUJ65+BUJ69+BUJ74)</f>
        <v>0</v>
      </c>
      <c r="BUK64" s="450">
        <f t="shared" si="4028"/>
        <v>0</v>
      </c>
      <c r="BUL64" s="450">
        <f t="shared" si="4028"/>
        <v>0</v>
      </c>
      <c r="BUM64" s="450">
        <f t="shared" si="4028"/>
        <v>0</v>
      </c>
      <c r="BUN64" s="450">
        <f t="shared" si="4028"/>
        <v>0</v>
      </c>
      <c r="BUO64" s="450">
        <f t="shared" si="4028"/>
        <v>0</v>
      </c>
      <c r="BUP64" s="450">
        <f t="shared" si="4028"/>
        <v>0</v>
      </c>
      <c r="BUQ64" s="450">
        <f t="shared" si="4028"/>
        <v>0</v>
      </c>
      <c r="BUR64" s="450">
        <f t="shared" si="4028"/>
        <v>0</v>
      </c>
      <c r="BUS64" s="450">
        <f t="shared" si="4028"/>
        <v>0</v>
      </c>
      <c r="BUT64" s="450">
        <f t="shared" si="4028"/>
        <v>0</v>
      </c>
      <c r="BUU64" s="450">
        <f t="shared" si="4028"/>
        <v>0</v>
      </c>
      <c r="BUV64" s="462">
        <f t="shared" si="4028"/>
        <v>0</v>
      </c>
      <c r="BUW64" s="451">
        <f t="shared" si="4028"/>
        <v>0</v>
      </c>
      <c r="BUY64" s="457">
        <f t="shared" ref="BUY64:BVL64" si="4029">SUM(BUY65+BUY69+BUY74)</f>
        <v>0</v>
      </c>
      <c r="BUZ64" s="450">
        <f t="shared" si="4029"/>
        <v>0</v>
      </c>
      <c r="BVA64" s="450">
        <f t="shared" si="4029"/>
        <v>0</v>
      </c>
      <c r="BVB64" s="450">
        <f t="shared" si="4029"/>
        <v>0</v>
      </c>
      <c r="BVC64" s="450">
        <f t="shared" si="4029"/>
        <v>0</v>
      </c>
      <c r="BVD64" s="450">
        <f t="shared" si="4029"/>
        <v>0</v>
      </c>
      <c r="BVE64" s="450">
        <f t="shared" si="4029"/>
        <v>0</v>
      </c>
      <c r="BVF64" s="450">
        <f t="shared" si="4029"/>
        <v>0</v>
      </c>
      <c r="BVG64" s="450">
        <f t="shared" si="4029"/>
        <v>0</v>
      </c>
      <c r="BVH64" s="450">
        <f t="shared" si="4029"/>
        <v>0</v>
      </c>
      <c r="BVI64" s="450">
        <f t="shared" si="4029"/>
        <v>0</v>
      </c>
      <c r="BVJ64" s="450">
        <f t="shared" si="4029"/>
        <v>0</v>
      </c>
      <c r="BVK64" s="462">
        <f t="shared" si="4029"/>
        <v>0</v>
      </c>
      <c r="BVL64" s="451">
        <f t="shared" si="4029"/>
        <v>0</v>
      </c>
      <c r="BVN64" s="457">
        <f t="shared" ref="BVN64:BWA64" si="4030">SUM(BVN65+BVN69+BVN74)</f>
        <v>0</v>
      </c>
      <c r="BVO64" s="450">
        <f t="shared" si="4030"/>
        <v>0</v>
      </c>
      <c r="BVP64" s="450">
        <f t="shared" si="4030"/>
        <v>0</v>
      </c>
      <c r="BVQ64" s="450">
        <f t="shared" si="4030"/>
        <v>0</v>
      </c>
      <c r="BVR64" s="450">
        <f t="shared" si="4030"/>
        <v>0</v>
      </c>
      <c r="BVS64" s="450">
        <f t="shared" si="4030"/>
        <v>0</v>
      </c>
      <c r="BVT64" s="450">
        <f t="shared" si="4030"/>
        <v>0</v>
      </c>
      <c r="BVU64" s="450">
        <f t="shared" si="4030"/>
        <v>0</v>
      </c>
      <c r="BVV64" s="450">
        <f t="shared" si="4030"/>
        <v>0</v>
      </c>
      <c r="BVW64" s="450">
        <f t="shared" si="4030"/>
        <v>0</v>
      </c>
      <c r="BVX64" s="450">
        <f t="shared" si="4030"/>
        <v>0</v>
      </c>
      <c r="BVY64" s="450">
        <f t="shared" si="4030"/>
        <v>0</v>
      </c>
      <c r="BVZ64" s="462">
        <f t="shared" si="4030"/>
        <v>0</v>
      </c>
      <c r="BWA64" s="451">
        <f t="shared" si="4030"/>
        <v>0</v>
      </c>
    </row>
    <row r="65" spans="2:1951" ht="15" customHeight="1" x14ac:dyDescent="0.2">
      <c r="B65" s="452" t="s">
        <v>315</v>
      </c>
      <c r="C65" s="450">
        <f t="shared" ref="C65:P65" si="4031">SUM(C66:C68)</f>
        <v>0</v>
      </c>
      <c r="D65" s="450">
        <f t="shared" si="4031"/>
        <v>0</v>
      </c>
      <c r="E65" s="450">
        <f t="shared" si="4031"/>
        <v>0</v>
      </c>
      <c r="F65" s="450">
        <f t="shared" si="4031"/>
        <v>0</v>
      </c>
      <c r="G65" s="450">
        <f t="shared" si="4031"/>
        <v>0</v>
      </c>
      <c r="H65" s="450">
        <f t="shared" si="4031"/>
        <v>0</v>
      </c>
      <c r="I65" s="450">
        <f t="shared" si="4031"/>
        <v>0</v>
      </c>
      <c r="J65" s="450">
        <f t="shared" si="4031"/>
        <v>0</v>
      </c>
      <c r="K65" s="450">
        <f t="shared" si="4031"/>
        <v>0</v>
      </c>
      <c r="L65" s="450">
        <f t="shared" si="4031"/>
        <v>0</v>
      </c>
      <c r="M65" s="450">
        <f t="shared" si="4031"/>
        <v>0</v>
      </c>
      <c r="N65" s="450">
        <f t="shared" si="4031"/>
        <v>0</v>
      </c>
      <c r="O65" s="462">
        <f t="shared" si="4031"/>
        <v>0</v>
      </c>
      <c r="P65" s="451">
        <f t="shared" si="4031"/>
        <v>0</v>
      </c>
      <c r="R65" s="457">
        <f t="shared" ref="R65:AE65" si="4032">SUM(R66:R68)</f>
        <v>0</v>
      </c>
      <c r="S65" s="450">
        <f t="shared" si="4032"/>
        <v>0</v>
      </c>
      <c r="T65" s="450">
        <f t="shared" si="4032"/>
        <v>0</v>
      </c>
      <c r="U65" s="450">
        <f t="shared" si="4032"/>
        <v>0</v>
      </c>
      <c r="V65" s="450">
        <f t="shared" si="4032"/>
        <v>0</v>
      </c>
      <c r="W65" s="450">
        <f t="shared" si="4032"/>
        <v>0</v>
      </c>
      <c r="X65" s="450">
        <f t="shared" si="4032"/>
        <v>0</v>
      </c>
      <c r="Y65" s="450">
        <f t="shared" si="4032"/>
        <v>0</v>
      </c>
      <c r="Z65" s="450">
        <f t="shared" si="4032"/>
        <v>0</v>
      </c>
      <c r="AA65" s="450">
        <f t="shared" si="4032"/>
        <v>0</v>
      </c>
      <c r="AB65" s="450">
        <f t="shared" si="4032"/>
        <v>0</v>
      </c>
      <c r="AC65" s="450">
        <f t="shared" si="4032"/>
        <v>0</v>
      </c>
      <c r="AD65" s="462">
        <f t="shared" si="4032"/>
        <v>0</v>
      </c>
      <c r="AE65" s="451">
        <f t="shared" si="4032"/>
        <v>0</v>
      </c>
      <c r="AG65" s="457">
        <f t="shared" ref="AG65:AT65" si="4033">SUM(AG66:AG68)</f>
        <v>0</v>
      </c>
      <c r="AH65" s="450">
        <f t="shared" si="4033"/>
        <v>0</v>
      </c>
      <c r="AI65" s="450">
        <f t="shared" si="4033"/>
        <v>0</v>
      </c>
      <c r="AJ65" s="450">
        <f t="shared" si="4033"/>
        <v>0</v>
      </c>
      <c r="AK65" s="450">
        <f t="shared" si="4033"/>
        <v>0</v>
      </c>
      <c r="AL65" s="450">
        <f t="shared" si="4033"/>
        <v>0</v>
      </c>
      <c r="AM65" s="450">
        <f t="shared" si="4033"/>
        <v>0</v>
      </c>
      <c r="AN65" s="450">
        <f t="shared" si="4033"/>
        <v>0</v>
      </c>
      <c r="AO65" s="450">
        <f t="shared" si="4033"/>
        <v>0</v>
      </c>
      <c r="AP65" s="450">
        <f t="shared" si="4033"/>
        <v>0</v>
      </c>
      <c r="AQ65" s="450">
        <f t="shared" si="4033"/>
        <v>0</v>
      </c>
      <c r="AR65" s="450">
        <f t="shared" si="4033"/>
        <v>0</v>
      </c>
      <c r="AS65" s="462">
        <f t="shared" si="4033"/>
        <v>0</v>
      </c>
      <c r="AT65" s="451">
        <f t="shared" si="4033"/>
        <v>0</v>
      </c>
      <c r="AV65" s="457">
        <f t="shared" ref="AV65:BI65" si="4034">SUM(AV66:AV68)</f>
        <v>0</v>
      </c>
      <c r="AW65" s="450">
        <f t="shared" si="4034"/>
        <v>0</v>
      </c>
      <c r="AX65" s="450">
        <f t="shared" si="4034"/>
        <v>0</v>
      </c>
      <c r="AY65" s="450">
        <f t="shared" si="4034"/>
        <v>0</v>
      </c>
      <c r="AZ65" s="450">
        <f t="shared" si="4034"/>
        <v>0</v>
      </c>
      <c r="BA65" s="450">
        <f t="shared" si="4034"/>
        <v>0</v>
      </c>
      <c r="BB65" s="450">
        <f t="shared" si="4034"/>
        <v>0</v>
      </c>
      <c r="BC65" s="450">
        <f t="shared" si="4034"/>
        <v>0</v>
      </c>
      <c r="BD65" s="450">
        <f t="shared" si="4034"/>
        <v>0</v>
      </c>
      <c r="BE65" s="450">
        <f t="shared" si="4034"/>
        <v>0</v>
      </c>
      <c r="BF65" s="450">
        <f t="shared" si="4034"/>
        <v>0</v>
      </c>
      <c r="BG65" s="450">
        <f t="shared" si="4034"/>
        <v>0</v>
      </c>
      <c r="BH65" s="462">
        <f t="shared" si="4034"/>
        <v>0</v>
      </c>
      <c r="BI65" s="451">
        <f t="shared" si="4034"/>
        <v>0</v>
      </c>
      <c r="BK65" s="457">
        <f t="shared" ref="BK65:BX65" si="4035">SUM(BK66:BK68)</f>
        <v>0</v>
      </c>
      <c r="BL65" s="450">
        <f t="shared" si="4035"/>
        <v>0</v>
      </c>
      <c r="BM65" s="450">
        <f t="shared" si="4035"/>
        <v>0</v>
      </c>
      <c r="BN65" s="450">
        <f t="shared" si="4035"/>
        <v>0</v>
      </c>
      <c r="BO65" s="450">
        <f t="shared" si="4035"/>
        <v>0</v>
      </c>
      <c r="BP65" s="450">
        <f t="shared" si="4035"/>
        <v>0</v>
      </c>
      <c r="BQ65" s="450">
        <f t="shared" si="4035"/>
        <v>0</v>
      </c>
      <c r="BR65" s="450">
        <f t="shared" si="4035"/>
        <v>0</v>
      </c>
      <c r="BS65" s="450">
        <f t="shared" si="4035"/>
        <v>0</v>
      </c>
      <c r="BT65" s="450">
        <f t="shared" si="4035"/>
        <v>0</v>
      </c>
      <c r="BU65" s="450">
        <f t="shared" si="4035"/>
        <v>0</v>
      </c>
      <c r="BV65" s="450">
        <f t="shared" si="4035"/>
        <v>0</v>
      </c>
      <c r="BW65" s="462">
        <f t="shared" si="4035"/>
        <v>0</v>
      </c>
      <c r="BX65" s="451">
        <f t="shared" si="4035"/>
        <v>0</v>
      </c>
      <c r="BZ65" s="457">
        <f t="shared" ref="BZ65:CM65" si="4036">SUM(BZ66:BZ68)</f>
        <v>0</v>
      </c>
      <c r="CA65" s="450">
        <f t="shared" si="4036"/>
        <v>0</v>
      </c>
      <c r="CB65" s="450">
        <f t="shared" si="4036"/>
        <v>0</v>
      </c>
      <c r="CC65" s="450">
        <f t="shared" si="4036"/>
        <v>0</v>
      </c>
      <c r="CD65" s="450">
        <f t="shared" si="4036"/>
        <v>0</v>
      </c>
      <c r="CE65" s="450">
        <f t="shared" si="4036"/>
        <v>0</v>
      </c>
      <c r="CF65" s="450">
        <f t="shared" si="4036"/>
        <v>0</v>
      </c>
      <c r="CG65" s="450">
        <f t="shared" si="4036"/>
        <v>0</v>
      </c>
      <c r="CH65" s="450">
        <f t="shared" si="4036"/>
        <v>0</v>
      </c>
      <c r="CI65" s="450">
        <f t="shared" si="4036"/>
        <v>0</v>
      </c>
      <c r="CJ65" s="450">
        <f t="shared" si="4036"/>
        <v>0</v>
      </c>
      <c r="CK65" s="450">
        <f t="shared" si="4036"/>
        <v>0</v>
      </c>
      <c r="CL65" s="462">
        <f t="shared" si="4036"/>
        <v>0</v>
      </c>
      <c r="CM65" s="451">
        <f t="shared" si="4036"/>
        <v>0</v>
      </c>
      <c r="CO65" s="457">
        <f t="shared" ref="CO65:DB65" si="4037">SUM(CO66:CO68)</f>
        <v>0</v>
      </c>
      <c r="CP65" s="450">
        <f t="shared" si="4037"/>
        <v>0</v>
      </c>
      <c r="CQ65" s="450">
        <f t="shared" si="4037"/>
        <v>0</v>
      </c>
      <c r="CR65" s="450">
        <f t="shared" si="4037"/>
        <v>0</v>
      </c>
      <c r="CS65" s="450">
        <f t="shared" si="4037"/>
        <v>0</v>
      </c>
      <c r="CT65" s="450">
        <f t="shared" si="4037"/>
        <v>0</v>
      </c>
      <c r="CU65" s="450">
        <f t="shared" si="4037"/>
        <v>0</v>
      </c>
      <c r="CV65" s="450">
        <f t="shared" si="4037"/>
        <v>0</v>
      </c>
      <c r="CW65" s="450">
        <f t="shared" si="4037"/>
        <v>0</v>
      </c>
      <c r="CX65" s="450">
        <f t="shared" si="4037"/>
        <v>0</v>
      </c>
      <c r="CY65" s="450">
        <f t="shared" si="4037"/>
        <v>0</v>
      </c>
      <c r="CZ65" s="450">
        <f t="shared" si="4037"/>
        <v>0</v>
      </c>
      <c r="DA65" s="462">
        <f t="shared" si="4037"/>
        <v>0</v>
      </c>
      <c r="DB65" s="451">
        <f t="shared" si="4037"/>
        <v>0</v>
      </c>
      <c r="DD65" s="457">
        <f t="shared" ref="DD65:DQ65" si="4038">SUM(DD66:DD68)</f>
        <v>0</v>
      </c>
      <c r="DE65" s="450">
        <f t="shared" si="4038"/>
        <v>0</v>
      </c>
      <c r="DF65" s="450">
        <f t="shared" si="4038"/>
        <v>0</v>
      </c>
      <c r="DG65" s="450">
        <f t="shared" si="4038"/>
        <v>0</v>
      </c>
      <c r="DH65" s="450">
        <f t="shared" si="4038"/>
        <v>0</v>
      </c>
      <c r="DI65" s="450">
        <f t="shared" si="4038"/>
        <v>0</v>
      </c>
      <c r="DJ65" s="450">
        <f t="shared" si="4038"/>
        <v>0</v>
      </c>
      <c r="DK65" s="450">
        <f t="shared" si="4038"/>
        <v>0</v>
      </c>
      <c r="DL65" s="450">
        <f t="shared" si="4038"/>
        <v>0</v>
      </c>
      <c r="DM65" s="450">
        <f t="shared" si="4038"/>
        <v>0</v>
      </c>
      <c r="DN65" s="450">
        <f t="shared" si="4038"/>
        <v>0</v>
      </c>
      <c r="DO65" s="450">
        <f t="shared" si="4038"/>
        <v>0</v>
      </c>
      <c r="DP65" s="462">
        <f t="shared" si="4038"/>
        <v>0</v>
      </c>
      <c r="DQ65" s="451">
        <f t="shared" si="4038"/>
        <v>0</v>
      </c>
      <c r="DS65" s="457">
        <f t="shared" ref="DS65:EF65" si="4039">SUM(DS66:DS68)</f>
        <v>0</v>
      </c>
      <c r="DT65" s="450">
        <f t="shared" si="4039"/>
        <v>0</v>
      </c>
      <c r="DU65" s="450">
        <f t="shared" si="4039"/>
        <v>0</v>
      </c>
      <c r="DV65" s="450">
        <f t="shared" si="4039"/>
        <v>0</v>
      </c>
      <c r="DW65" s="450">
        <f t="shared" si="4039"/>
        <v>0</v>
      </c>
      <c r="DX65" s="450">
        <f t="shared" si="4039"/>
        <v>0</v>
      </c>
      <c r="DY65" s="450">
        <f t="shared" si="4039"/>
        <v>0</v>
      </c>
      <c r="DZ65" s="450">
        <f t="shared" si="4039"/>
        <v>0</v>
      </c>
      <c r="EA65" s="450">
        <f t="shared" si="4039"/>
        <v>0</v>
      </c>
      <c r="EB65" s="450">
        <f t="shared" si="4039"/>
        <v>0</v>
      </c>
      <c r="EC65" s="450">
        <f t="shared" si="4039"/>
        <v>0</v>
      </c>
      <c r="ED65" s="450">
        <f t="shared" si="4039"/>
        <v>0</v>
      </c>
      <c r="EE65" s="462">
        <f t="shared" si="4039"/>
        <v>0</v>
      </c>
      <c r="EF65" s="451">
        <f t="shared" si="4039"/>
        <v>0</v>
      </c>
      <c r="EH65" s="457">
        <f t="shared" ref="EH65:EU65" si="4040">SUM(EH66:EH68)</f>
        <v>0</v>
      </c>
      <c r="EI65" s="450">
        <f t="shared" si="4040"/>
        <v>0</v>
      </c>
      <c r="EJ65" s="450">
        <f t="shared" si="4040"/>
        <v>0</v>
      </c>
      <c r="EK65" s="450">
        <f t="shared" si="4040"/>
        <v>0</v>
      </c>
      <c r="EL65" s="450">
        <f t="shared" si="4040"/>
        <v>0</v>
      </c>
      <c r="EM65" s="450">
        <f t="shared" si="4040"/>
        <v>0</v>
      </c>
      <c r="EN65" s="450">
        <f t="shared" si="4040"/>
        <v>0</v>
      </c>
      <c r="EO65" s="450">
        <f t="shared" si="4040"/>
        <v>0</v>
      </c>
      <c r="EP65" s="450">
        <f t="shared" si="4040"/>
        <v>0</v>
      </c>
      <c r="EQ65" s="450">
        <f t="shared" si="4040"/>
        <v>0</v>
      </c>
      <c r="ER65" s="450">
        <f t="shared" si="4040"/>
        <v>0</v>
      </c>
      <c r="ES65" s="450">
        <f t="shared" si="4040"/>
        <v>0</v>
      </c>
      <c r="ET65" s="462">
        <f t="shared" si="4040"/>
        <v>0</v>
      </c>
      <c r="EU65" s="451">
        <f t="shared" si="4040"/>
        <v>0</v>
      </c>
      <c r="EW65" s="457">
        <f t="shared" ref="EW65:FJ65" si="4041">SUM(EW66:EW68)</f>
        <v>0</v>
      </c>
      <c r="EX65" s="450">
        <f t="shared" si="4041"/>
        <v>0</v>
      </c>
      <c r="EY65" s="450">
        <f t="shared" si="4041"/>
        <v>0</v>
      </c>
      <c r="EZ65" s="450">
        <f t="shared" si="4041"/>
        <v>0</v>
      </c>
      <c r="FA65" s="450">
        <f t="shared" si="4041"/>
        <v>0</v>
      </c>
      <c r="FB65" s="450">
        <f t="shared" si="4041"/>
        <v>0</v>
      </c>
      <c r="FC65" s="450">
        <f t="shared" si="4041"/>
        <v>0</v>
      </c>
      <c r="FD65" s="450">
        <f t="shared" si="4041"/>
        <v>0</v>
      </c>
      <c r="FE65" s="450">
        <f t="shared" si="4041"/>
        <v>0</v>
      </c>
      <c r="FF65" s="450">
        <f t="shared" si="4041"/>
        <v>0</v>
      </c>
      <c r="FG65" s="450">
        <f t="shared" si="4041"/>
        <v>0</v>
      </c>
      <c r="FH65" s="450">
        <f t="shared" si="4041"/>
        <v>0</v>
      </c>
      <c r="FI65" s="462">
        <f t="shared" si="4041"/>
        <v>0</v>
      </c>
      <c r="FJ65" s="451">
        <f t="shared" si="4041"/>
        <v>0</v>
      </c>
      <c r="FL65" s="457">
        <f t="shared" ref="FL65:FY65" si="4042">SUM(FL66:FL68)</f>
        <v>0</v>
      </c>
      <c r="FM65" s="450">
        <f t="shared" si="4042"/>
        <v>0</v>
      </c>
      <c r="FN65" s="450">
        <f t="shared" si="4042"/>
        <v>0</v>
      </c>
      <c r="FO65" s="450">
        <f t="shared" si="4042"/>
        <v>0</v>
      </c>
      <c r="FP65" s="450">
        <f t="shared" si="4042"/>
        <v>0</v>
      </c>
      <c r="FQ65" s="450">
        <f t="shared" si="4042"/>
        <v>0</v>
      </c>
      <c r="FR65" s="450">
        <f t="shared" si="4042"/>
        <v>0</v>
      </c>
      <c r="FS65" s="450">
        <f t="shared" si="4042"/>
        <v>0</v>
      </c>
      <c r="FT65" s="450">
        <f t="shared" si="4042"/>
        <v>0</v>
      </c>
      <c r="FU65" s="450">
        <f t="shared" si="4042"/>
        <v>0</v>
      </c>
      <c r="FV65" s="450">
        <f t="shared" si="4042"/>
        <v>0</v>
      </c>
      <c r="FW65" s="450">
        <f t="shared" si="4042"/>
        <v>0</v>
      </c>
      <c r="FX65" s="462">
        <f t="shared" si="4042"/>
        <v>0</v>
      </c>
      <c r="FY65" s="451">
        <f t="shared" si="4042"/>
        <v>0</v>
      </c>
      <c r="GA65" s="457">
        <f t="shared" ref="GA65:GN65" si="4043">SUM(GA66:GA68)</f>
        <v>0</v>
      </c>
      <c r="GB65" s="450">
        <f t="shared" si="4043"/>
        <v>0</v>
      </c>
      <c r="GC65" s="450">
        <f t="shared" si="4043"/>
        <v>0</v>
      </c>
      <c r="GD65" s="450">
        <f t="shared" si="4043"/>
        <v>0</v>
      </c>
      <c r="GE65" s="450">
        <f t="shared" si="4043"/>
        <v>0</v>
      </c>
      <c r="GF65" s="450">
        <f t="shared" si="4043"/>
        <v>0</v>
      </c>
      <c r="GG65" s="450">
        <f t="shared" si="4043"/>
        <v>0</v>
      </c>
      <c r="GH65" s="450">
        <f t="shared" si="4043"/>
        <v>0</v>
      </c>
      <c r="GI65" s="450">
        <f t="shared" si="4043"/>
        <v>0</v>
      </c>
      <c r="GJ65" s="450">
        <f t="shared" si="4043"/>
        <v>0</v>
      </c>
      <c r="GK65" s="450">
        <f t="shared" si="4043"/>
        <v>0</v>
      </c>
      <c r="GL65" s="450">
        <f t="shared" si="4043"/>
        <v>0</v>
      </c>
      <c r="GM65" s="462">
        <f t="shared" si="4043"/>
        <v>0</v>
      </c>
      <c r="GN65" s="451">
        <f t="shared" si="4043"/>
        <v>0</v>
      </c>
      <c r="GP65" s="457">
        <f t="shared" ref="GP65:HC65" si="4044">SUM(GP66:GP68)</f>
        <v>0</v>
      </c>
      <c r="GQ65" s="450">
        <f t="shared" si="4044"/>
        <v>0</v>
      </c>
      <c r="GR65" s="450">
        <f t="shared" si="4044"/>
        <v>0</v>
      </c>
      <c r="GS65" s="450">
        <f t="shared" si="4044"/>
        <v>0</v>
      </c>
      <c r="GT65" s="450">
        <f t="shared" si="4044"/>
        <v>0</v>
      </c>
      <c r="GU65" s="450">
        <f t="shared" si="4044"/>
        <v>0</v>
      </c>
      <c r="GV65" s="450">
        <f t="shared" si="4044"/>
        <v>0</v>
      </c>
      <c r="GW65" s="450">
        <f t="shared" si="4044"/>
        <v>0</v>
      </c>
      <c r="GX65" s="450">
        <f t="shared" si="4044"/>
        <v>0</v>
      </c>
      <c r="GY65" s="450">
        <f t="shared" si="4044"/>
        <v>0</v>
      </c>
      <c r="GZ65" s="450">
        <f t="shared" si="4044"/>
        <v>0</v>
      </c>
      <c r="HA65" s="450">
        <f t="shared" si="4044"/>
        <v>0</v>
      </c>
      <c r="HB65" s="462">
        <f t="shared" si="4044"/>
        <v>0</v>
      </c>
      <c r="HC65" s="451">
        <f t="shared" si="4044"/>
        <v>0</v>
      </c>
      <c r="HE65" s="457">
        <f t="shared" ref="HE65:HR65" si="4045">SUM(HE66:HE68)</f>
        <v>0</v>
      </c>
      <c r="HF65" s="450">
        <f t="shared" si="4045"/>
        <v>0</v>
      </c>
      <c r="HG65" s="450">
        <f t="shared" si="4045"/>
        <v>0</v>
      </c>
      <c r="HH65" s="450">
        <f t="shared" si="4045"/>
        <v>0</v>
      </c>
      <c r="HI65" s="450">
        <f t="shared" si="4045"/>
        <v>0</v>
      </c>
      <c r="HJ65" s="450">
        <f t="shared" si="4045"/>
        <v>0</v>
      </c>
      <c r="HK65" s="450">
        <f t="shared" si="4045"/>
        <v>0</v>
      </c>
      <c r="HL65" s="450">
        <f t="shared" si="4045"/>
        <v>0</v>
      </c>
      <c r="HM65" s="450">
        <f t="shared" si="4045"/>
        <v>0</v>
      </c>
      <c r="HN65" s="450">
        <f t="shared" si="4045"/>
        <v>0</v>
      </c>
      <c r="HO65" s="450">
        <f t="shared" si="4045"/>
        <v>0</v>
      </c>
      <c r="HP65" s="450">
        <f t="shared" si="4045"/>
        <v>0</v>
      </c>
      <c r="HQ65" s="462">
        <f t="shared" si="4045"/>
        <v>0</v>
      </c>
      <c r="HR65" s="451">
        <f t="shared" si="4045"/>
        <v>0</v>
      </c>
      <c r="HT65" s="457">
        <f t="shared" ref="HT65:IG65" si="4046">SUM(HT66:HT68)</f>
        <v>0</v>
      </c>
      <c r="HU65" s="450">
        <f t="shared" si="4046"/>
        <v>0</v>
      </c>
      <c r="HV65" s="450">
        <f t="shared" si="4046"/>
        <v>0</v>
      </c>
      <c r="HW65" s="450">
        <f t="shared" si="4046"/>
        <v>0</v>
      </c>
      <c r="HX65" s="450">
        <f t="shared" si="4046"/>
        <v>0</v>
      </c>
      <c r="HY65" s="450">
        <f t="shared" si="4046"/>
        <v>0</v>
      </c>
      <c r="HZ65" s="450">
        <f t="shared" si="4046"/>
        <v>0</v>
      </c>
      <c r="IA65" s="450">
        <f t="shared" si="4046"/>
        <v>0</v>
      </c>
      <c r="IB65" s="450">
        <f t="shared" si="4046"/>
        <v>0</v>
      </c>
      <c r="IC65" s="450">
        <f t="shared" si="4046"/>
        <v>0</v>
      </c>
      <c r="ID65" s="450">
        <f t="shared" si="4046"/>
        <v>0</v>
      </c>
      <c r="IE65" s="450">
        <f t="shared" si="4046"/>
        <v>0</v>
      </c>
      <c r="IF65" s="462">
        <f t="shared" si="4046"/>
        <v>0</v>
      </c>
      <c r="IG65" s="451">
        <f t="shared" si="4046"/>
        <v>0</v>
      </c>
      <c r="II65" s="457">
        <f t="shared" ref="II65:IV65" si="4047">SUM(II66:II68)</f>
        <v>0</v>
      </c>
      <c r="IJ65" s="450">
        <f t="shared" si="4047"/>
        <v>0</v>
      </c>
      <c r="IK65" s="450">
        <f t="shared" si="4047"/>
        <v>0</v>
      </c>
      <c r="IL65" s="450">
        <f t="shared" si="4047"/>
        <v>0</v>
      </c>
      <c r="IM65" s="450">
        <f t="shared" si="4047"/>
        <v>0</v>
      </c>
      <c r="IN65" s="450">
        <f t="shared" si="4047"/>
        <v>0</v>
      </c>
      <c r="IO65" s="450">
        <f t="shared" si="4047"/>
        <v>0</v>
      </c>
      <c r="IP65" s="450">
        <f t="shared" si="4047"/>
        <v>0</v>
      </c>
      <c r="IQ65" s="450">
        <f t="shared" si="4047"/>
        <v>0</v>
      </c>
      <c r="IR65" s="450">
        <f t="shared" si="4047"/>
        <v>0</v>
      </c>
      <c r="IS65" s="450">
        <f t="shared" si="4047"/>
        <v>0</v>
      </c>
      <c r="IT65" s="450">
        <f t="shared" si="4047"/>
        <v>0</v>
      </c>
      <c r="IU65" s="462">
        <f t="shared" si="4047"/>
        <v>0</v>
      </c>
      <c r="IV65" s="451">
        <f t="shared" si="4047"/>
        <v>0</v>
      </c>
      <c r="IX65" s="457">
        <f t="shared" ref="IX65:JK65" si="4048">SUM(IX66:IX68)</f>
        <v>0</v>
      </c>
      <c r="IY65" s="450">
        <f t="shared" si="4048"/>
        <v>0</v>
      </c>
      <c r="IZ65" s="450">
        <f t="shared" si="4048"/>
        <v>0</v>
      </c>
      <c r="JA65" s="450">
        <f t="shared" si="4048"/>
        <v>0</v>
      </c>
      <c r="JB65" s="450">
        <f t="shared" si="4048"/>
        <v>0</v>
      </c>
      <c r="JC65" s="450">
        <f t="shared" si="4048"/>
        <v>0</v>
      </c>
      <c r="JD65" s="450">
        <f t="shared" si="4048"/>
        <v>0</v>
      </c>
      <c r="JE65" s="450">
        <f t="shared" si="4048"/>
        <v>0</v>
      </c>
      <c r="JF65" s="450">
        <f t="shared" si="4048"/>
        <v>0</v>
      </c>
      <c r="JG65" s="450">
        <f t="shared" si="4048"/>
        <v>0</v>
      </c>
      <c r="JH65" s="450">
        <f t="shared" si="4048"/>
        <v>0</v>
      </c>
      <c r="JI65" s="450">
        <f t="shared" si="4048"/>
        <v>0</v>
      </c>
      <c r="JJ65" s="462">
        <f t="shared" si="4048"/>
        <v>0</v>
      </c>
      <c r="JK65" s="451">
        <f t="shared" si="4048"/>
        <v>0</v>
      </c>
      <c r="JM65" s="457">
        <f t="shared" ref="JM65:JZ65" si="4049">SUM(JM66:JM68)</f>
        <v>0</v>
      </c>
      <c r="JN65" s="450">
        <f t="shared" si="4049"/>
        <v>0</v>
      </c>
      <c r="JO65" s="450">
        <f t="shared" si="4049"/>
        <v>0</v>
      </c>
      <c r="JP65" s="450">
        <f t="shared" si="4049"/>
        <v>0</v>
      </c>
      <c r="JQ65" s="450">
        <f t="shared" si="4049"/>
        <v>0</v>
      </c>
      <c r="JR65" s="450">
        <f t="shared" si="4049"/>
        <v>0</v>
      </c>
      <c r="JS65" s="450">
        <f t="shared" si="4049"/>
        <v>0</v>
      </c>
      <c r="JT65" s="450">
        <f t="shared" si="4049"/>
        <v>0</v>
      </c>
      <c r="JU65" s="450">
        <f t="shared" si="4049"/>
        <v>0</v>
      </c>
      <c r="JV65" s="450">
        <f t="shared" si="4049"/>
        <v>0</v>
      </c>
      <c r="JW65" s="450">
        <f t="shared" si="4049"/>
        <v>0</v>
      </c>
      <c r="JX65" s="450">
        <f t="shared" si="4049"/>
        <v>0</v>
      </c>
      <c r="JY65" s="462">
        <f t="shared" si="4049"/>
        <v>0</v>
      </c>
      <c r="JZ65" s="451">
        <f t="shared" si="4049"/>
        <v>0</v>
      </c>
      <c r="KB65" s="457">
        <f t="shared" ref="KB65:KO65" si="4050">SUM(KB66:KB68)</f>
        <v>0</v>
      </c>
      <c r="KC65" s="450">
        <f t="shared" si="4050"/>
        <v>0</v>
      </c>
      <c r="KD65" s="450">
        <f t="shared" si="4050"/>
        <v>0</v>
      </c>
      <c r="KE65" s="450">
        <f t="shared" si="4050"/>
        <v>0</v>
      </c>
      <c r="KF65" s="450">
        <f t="shared" si="4050"/>
        <v>0</v>
      </c>
      <c r="KG65" s="450">
        <f t="shared" si="4050"/>
        <v>0</v>
      </c>
      <c r="KH65" s="450">
        <f t="shared" si="4050"/>
        <v>0</v>
      </c>
      <c r="KI65" s="450">
        <f t="shared" si="4050"/>
        <v>0</v>
      </c>
      <c r="KJ65" s="450">
        <f t="shared" si="4050"/>
        <v>0</v>
      </c>
      <c r="KK65" s="450">
        <f t="shared" si="4050"/>
        <v>0</v>
      </c>
      <c r="KL65" s="450">
        <f t="shared" si="4050"/>
        <v>0</v>
      </c>
      <c r="KM65" s="450">
        <f t="shared" si="4050"/>
        <v>0</v>
      </c>
      <c r="KN65" s="462">
        <f t="shared" si="4050"/>
        <v>0</v>
      </c>
      <c r="KO65" s="451">
        <f t="shared" si="4050"/>
        <v>0</v>
      </c>
      <c r="KQ65" s="457">
        <f t="shared" ref="KQ65:LD65" si="4051">SUM(KQ66:KQ68)</f>
        <v>0</v>
      </c>
      <c r="KR65" s="450">
        <f t="shared" si="4051"/>
        <v>0</v>
      </c>
      <c r="KS65" s="450">
        <f t="shared" si="4051"/>
        <v>0</v>
      </c>
      <c r="KT65" s="450">
        <f t="shared" si="4051"/>
        <v>0</v>
      </c>
      <c r="KU65" s="450">
        <f t="shared" si="4051"/>
        <v>0</v>
      </c>
      <c r="KV65" s="450">
        <f t="shared" si="4051"/>
        <v>0</v>
      </c>
      <c r="KW65" s="450">
        <f t="shared" si="4051"/>
        <v>0</v>
      </c>
      <c r="KX65" s="450">
        <f t="shared" si="4051"/>
        <v>0</v>
      </c>
      <c r="KY65" s="450">
        <f t="shared" si="4051"/>
        <v>0</v>
      </c>
      <c r="KZ65" s="450">
        <f t="shared" si="4051"/>
        <v>0</v>
      </c>
      <c r="LA65" s="450">
        <f t="shared" si="4051"/>
        <v>0</v>
      </c>
      <c r="LB65" s="450">
        <f t="shared" si="4051"/>
        <v>0</v>
      </c>
      <c r="LC65" s="462">
        <f t="shared" si="4051"/>
        <v>0</v>
      </c>
      <c r="LD65" s="451">
        <f t="shared" si="4051"/>
        <v>0</v>
      </c>
      <c r="LF65" s="457">
        <f t="shared" ref="LF65:LS65" si="4052">SUM(LF66:LF68)</f>
        <v>0</v>
      </c>
      <c r="LG65" s="450">
        <f t="shared" si="4052"/>
        <v>0</v>
      </c>
      <c r="LH65" s="450">
        <f t="shared" si="4052"/>
        <v>0</v>
      </c>
      <c r="LI65" s="450">
        <f t="shared" si="4052"/>
        <v>0</v>
      </c>
      <c r="LJ65" s="450">
        <f t="shared" si="4052"/>
        <v>0</v>
      </c>
      <c r="LK65" s="450">
        <f t="shared" si="4052"/>
        <v>0</v>
      </c>
      <c r="LL65" s="450">
        <f t="shared" si="4052"/>
        <v>0</v>
      </c>
      <c r="LM65" s="450">
        <f t="shared" si="4052"/>
        <v>0</v>
      </c>
      <c r="LN65" s="450">
        <f t="shared" si="4052"/>
        <v>0</v>
      </c>
      <c r="LO65" s="450">
        <f t="shared" si="4052"/>
        <v>0</v>
      </c>
      <c r="LP65" s="450">
        <f t="shared" si="4052"/>
        <v>0</v>
      </c>
      <c r="LQ65" s="450">
        <f t="shared" si="4052"/>
        <v>0</v>
      </c>
      <c r="LR65" s="462">
        <f t="shared" si="4052"/>
        <v>0</v>
      </c>
      <c r="LS65" s="451">
        <f t="shared" si="4052"/>
        <v>0</v>
      </c>
      <c r="LU65" s="457">
        <f t="shared" ref="LU65:MH65" si="4053">SUM(LU66:LU68)</f>
        <v>0</v>
      </c>
      <c r="LV65" s="450">
        <f t="shared" si="4053"/>
        <v>0</v>
      </c>
      <c r="LW65" s="450">
        <f t="shared" si="4053"/>
        <v>0</v>
      </c>
      <c r="LX65" s="450">
        <f t="shared" si="4053"/>
        <v>0</v>
      </c>
      <c r="LY65" s="450">
        <f t="shared" si="4053"/>
        <v>0</v>
      </c>
      <c r="LZ65" s="450">
        <f t="shared" si="4053"/>
        <v>0</v>
      </c>
      <c r="MA65" s="450">
        <f t="shared" si="4053"/>
        <v>0</v>
      </c>
      <c r="MB65" s="450">
        <f t="shared" si="4053"/>
        <v>0</v>
      </c>
      <c r="MC65" s="450">
        <f t="shared" si="4053"/>
        <v>0</v>
      </c>
      <c r="MD65" s="450">
        <f t="shared" si="4053"/>
        <v>0</v>
      </c>
      <c r="ME65" s="450">
        <f t="shared" si="4053"/>
        <v>0</v>
      </c>
      <c r="MF65" s="450">
        <f t="shared" si="4053"/>
        <v>0</v>
      </c>
      <c r="MG65" s="462">
        <f t="shared" si="4053"/>
        <v>0</v>
      </c>
      <c r="MH65" s="451">
        <f t="shared" si="4053"/>
        <v>0</v>
      </c>
      <c r="MJ65" s="457">
        <f t="shared" ref="MJ65:MW65" si="4054">SUM(MJ66:MJ68)</f>
        <v>0</v>
      </c>
      <c r="MK65" s="450">
        <f t="shared" si="4054"/>
        <v>0</v>
      </c>
      <c r="ML65" s="450">
        <f t="shared" si="4054"/>
        <v>0</v>
      </c>
      <c r="MM65" s="450">
        <f t="shared" si="4054"/>
        <v>0</v>
      </c>
      <c r="MN65" s="450">
        <f t="shared" si="4054"/>
        <v>0</v>
      </c>
      <c r="MO65" s="450">
        <f t="shared" si="4054"/>
        <v>0</v>
      </c>
      <c r="MP65" s="450">
        <f t="shared" si="4054"/>
        <v>0</v>
      </c>
      <c r="MQ65" s="450">
        <f t="shared" si="4054"/>
        <v>0</v>
      </c>
      <c r="MR65" s="450">
        <f t="shared" si="4054"/>
        <v>0</v>
      </c>
      <c r="MS65" s="450">
        <f t="shared" si="4054"/>
        <v>0</v>
      </c>
      <c r="MT65" s="450">
        <f t="shared" si="4054"/>
        <v>0</v>
      </c>
      <c r="MU65" s="450">
        <f t="shared" si="4054"/>
        <v>0</v>
      </c>
      <c r="MV65" s="462">
        <f t="shared" si="4054"/>
        <v>0</v>
      </c>
      <c r="MW65" s="451">
        <f t="shared" si="4054"/>
        <v>0</v>
      </c>
      <c r="MY65" s="457">
        <f t="shared" ref="MY65:NL65" si="4055">SUM(MY66:MY68)</f>
        <v>0</v>
      </c>
      <c r="MZ65" s="450">
        <f t="shared" si="4055"/>
        <v>0</v>
      </c>
      <c r="NA65" s="450">
        <f t="shared" si="4055"/>
        <v>0</v>
      </c>
      <c r="NB65" s="450">
        <f t="shared" si="4055"/>
        <v>0</v>
      </c>
      <c r="NC65" s="450">
        <f t="shared" si="4055"/>
        <v>0</v>
      </c>
      <c r="ND65" s="450">
        <f t="shared" si="4055"/>
        <v>0</v>
      </c>
      <c r="NE65" s="450">
        <f t="shared" si="4055"/>
        <v>0</v>
      </c>
      <c r="NF65" s="450">
        <f t="shared" si="4055"/>
        <v>0</v>
      </c>
      <c r="NG65" s="450">
        <f t="shared" si="4055"/>
        <v>0</v>
      </c>
      <c r="NH65" s="450">
        <f t="shared" si="4055"/>
        <v>0</v>
      </c>
      <c r="NI65" s="450">
        <f t="shared" si="4055"/>
        <v>0</v>
      </c>
      <c r="NJ65" s="450">
        <f t="shared" si="4055"/>
        <v>0</v>
      </c>
      <c r="NK65" s="462">
        <f t="shared" si="4055"/>
        <v>0</v>
      </c>
      <c r="NL65" s="451">
        <f t="shared" si="4055"/>
        <v>0</v>
      </c>
      <c r="NN65" s="457">
        <f t="shared" ref="NN65:OA65" si="4056">SUM(NN66:NN68)</f>
        <v>0</v>
      </c>
      <c r="NO65" s="450">
        <f t="shared" si="4056"/>
        <v>0</v>
      </c>
      <c r="NP65" s="450">
        <f t="shared" si="4056"/>
        <v>0</v>
      </c>
      <c r="NQ65" s="450">
        <f t="shared" si="4056"/>
        <v>0</v>
      </c>
      <c r="NR65" s="450">
        <f t="shared" si="4056"/>
        <v>0</v>
      </c>
      <c r="NS65" s="450">
        <f t="shared" si="4056"/>
        <v>0</v>
      </c>
      <c r="NT65" s="450">
        <f t="shared" si="4056"/>
        <v>0</v>
      </c>
      <c r="NU65" s="450">
        <f t="shared" si="4056"/>
        <v>0</v>
      </c>
      <c r="NV65" s="450">
        <f t="shared" si="4056"/>
        <v>0</v>
      </c>
      <c r="NW65" s="450">
        <f t="shared" si="4056"/>
        <v>0</v>
      </c>
      <c r="NX65" s="450">
        <f t="shared" si="4056"/>
        <v>0</v>
      </c>
      <c r="NY65" s="450">
        <f t="shared" si="4056"/>
        <v>0</v>
      </c>
      <c r="NZ65" s="462">
        <f t="shared" si="4056"/>
        <v>0</v>
      </c>
      <c r="OA65" s="451">
        <f t="shared" si="4056"/>
        <v>0</v>
      </c>
      <c r="OC65" s="457">
        <f t="shared" ref="OC65:OP65" si="4057">SUM(OC66:OC68)</f>
        <v>0</v>
      </c>
      <c r="OD65" s="450">
        <f t="shared" si="4057"/>
        <v>0</v>
      </c>
      <c r="OE65" s="450">
        <f t="shared" si="4057"/>
        <v>0</v>
      </c>
      <c r="OF65" s="450">
        <f t="shared" si="4057"/>
        <v>0</v>
      </c>
      <c r="OG65" s="450">
        <f t="shared" si="4057"/>
        <v>0</v>
      </c>
      <c r="OH65" s="450">
        <f t="shared" si="4057"/>
        <v>0</v>
      </c>
      <c r="OI65" s="450">
        <f t="shared" si="4057"/>
        <v>0</v>
      </c>
      <c r="OJ65" s="450">
        <f t="shared" si="4057"/>
        <v>0</v>
      </c>
      <c r="OK65" s="450">
        <f t="shared" si="4057"/>
        <v>0</v>
      </c>
      <c r="OL65" s="450">
        <f t="shared" si="4057"/>
        <v>0</v>
      </c>
      <c r="OM65" s="450">
        <f t="shared" si="4057"/>
        <v>0</v>
      </c>
      <c r="ON65" s="450">
        <f t="shared" si="4057"/>
        <v>0</v>
      </c>
      <c r="OO65" s="462">
        <f t="shared" si="4057"/>
        <v>0</v>
      </c>
      <c r="OP65" s="451">
        <f t="shared" si="4057"/>
        <v>0</v>
      </c>
      <c r="OR65" s="457">
        <f t="shared" ref="OR65:PE65" si="4058">SUM(OR66:OR68)</f>
        <v>0</v>
      </c>
      <c r="OS65" s="450">
        <f t="shared" si="4058"/>
        <v>0</v>
      </c>
      <c r="OT65" s="450">
        <f t="shared" si="4058"/>
        <v>0</v>
      </c>
      <c r="OU65" s="450">
        <f t="shared" si="4058"/>
        <v>0</v>
      </c>
      <c r="OV65" s="450">
        <f t="shared" si="4058"/>
        <v>0</v>
      </c>
      <c r="OW65" s="450">
        <f t="shared" si="4058"/>
        <v>0</v>
      </c>
      <c r="OX65" s="450">
        <f t="shared" si="4058"/>
        <v>0</v>
      </c>
      <c r="OY65" s="450">
        <f t="shared" si="4058"/>
        <v>0</v>
      </c>
      <c r="OZ65" s="450">
        <f t="shared" si="4058"/>
        <v>0</v>
      </c>
      <c r="PA65" s="450">
        <f t="shared" si="4058"/>
        <v>0</v>
      </c>
      <c r="PB65" s="450">
        <f t="shared" si="4058"/>
        <v>0</v>
      </c>
      <c r="PC65" s="450">
        <f t="shared" si="4058"/>
        <v>0</v>
      </c>
      <c r="PD65" s="462">
        <f t="shared" si="4058"/>
        <v>0</v>
      </c>
      <c r="PE65" s="451">
        <f t="shared" si="4058"/>
        <v>0</v>
      </c>
      <c r="PG65" s="457">
        <f t="shared" ref="PG65:PT65" si="4059">SUM(PG66:PG68)</f>
        <v>0</v>
      </c>
      <c r="PH65" s="450">
        <f t="shared" si="4059"/>
        <v>0</v>
      </c>
      <c r="PI65" s="450">
        <f t="shared" si="4059"/>
        <v>0</v>
      </c>
      <c r="PJ65" s="450">
        <f t="shared" si="4059"/>
        <v>0</v>
      </c>
      <c r="PK65" s="450">
        <f t="shared" si="4059"/>
        <v>0</v>
      </c>
      <c r="PL65" s="450">
        <f t="shared" si="4059"/>
        <v>0</v>
      </c>
      <c r="PM65" s="450">
        <f t="shared" si="4059"/>
        <v>0</v>
      </c>
      <c r="PN65" s="450">
        <f t="shared" si="4059"/>
        <v>0</v>
      </c>
      <c r="PO65" s="450">
        <f t="shared" si="4059"/>
        <v>0</v>
      </c>
      <c r="PP65" s="450">
        <f t="shared" si="4059"/>
        <v>0</v>
      </c>
      <c r="PQ65" s="450">
        <f t="shared" si="4059"/>
        <v>0</v>
      </c>
      <c r="PR65" s="450">
        <f t="shared" si="4059"/>
        <v>0</v>
      </c>
      <c r="PS65" s="462">
        <f t="shared" si="4059"/>
        <v>0</v>
      </c>
      <c r="PT65" s="451">
        <f t="shared" si="4059"/>
        <v>0</v>
      </c>
      <c r="PV65" s="457">
        <f t="shared" ref="PV65:QI65" si="4060">SUM(PV66:PV68)</f>
        <v>0</v>
      </c>
      <c r="PW65" s="450">
        <f t="shared" si="4060"/>
        <v>0</v>
      </c>
      <c r="PX65" s="450">
        <f t="shared" si="4060"/>
        <v>0</v>
      </c>
      <c r="PY65" s="450">
        <f t="shared" si="4060"/>
        <v>0</v>
      </c>
      <c r="PZ65" s="450">
        <f t="shared" si="4060"/>
        <v>0</v>
      </c>
      <c r="QA65" s="450">
        <f t="shared" si="4060"/>
        <v>0</v>
      </c>
      <c r="QB65" s="450">
        <f t="shared" si="4060"/>
        <v>0</v>
      </c>
      <c r="QC65" s="450">
        <f t="shared" si="4060"/>
        <v>0</v>
      </c>
      <c r="QD65" s="450">
        <f t="shared" si="4060"/>
        <v>0</v>
      </c>
      <c r="QE65" s="450">
        <f t="shared" si="4060"/>
        <v>0</v>
      </c>
      <c r="QF65" s="450">
        <f t="shared" si="4060"/>
        <v>0</v>
      </c>
      <c r="QG65" s="450">
        <f t="shared" si="4060"/>
        <v>0</v>
      </c>
      <c r="QH65" s="462">
        <f t="shared" si="4060"/>
        <v>0</v>
      </c>
      <c r="QI65" s="451">
        <f t="shared" si="4060"/>
        <v>0</v>
      </c>
      <c r="QK65" s="457">
        <f t="shared" ref="QK65:QX65" si="4061">SUM(QK66:QK68)</f>
        <v>0</v>
      </c>
      <c r="QL65" s="450">
        <f t="shared" si="4061"/>
        <v>0</v>
      </c>
      <c r="QM65" s="450">
        <f t="shared" si="4061"/>
        <v>0</v>
      </c>
      <c r="QN65" s="450">
        <f t="shared" si="4061"/>
        <v>0</v>
      </c>
      <c r="QO65" s="450">
        <f t="shared" si="4061"/>
        <v>0</v>
      </c>
      <c r="QP65" s="450">
        <f t="shared" si="4061"/>
        <v>0</v>
      </c>
      <c r="QQ65" s="450">
        <f t="shared" si="4061"/>
        <v>0</v>
      </c>
      <c r="QR65" s="450">
        <f t="shared" si="4061"/>
        <v>0</v>
      </c>
      <c r="QS65" s="450">
        <f t="shared" si="4061"/>
        <v>0</v>
      </c>
      <c r="QT65" s="450">
        <f t="shared" si="4061"/>
        <v>0</v>
      </c>
      <c r="QU65" s="450">
        <f t="shared" si="4061"/>
        <v>0</v>
      </c>
      <c r="QV65" s="450">
        <f t="shared" si="4061"/>
        <v>0</v>
      </c>
      <c r="QW65" s="462">
        <f t="shared" si="4061"/>
        <v>0</v>
      </c>
      <c r="QX65" s="451">
        <f t="shared" si="4061"/>
        <v>0</v>
      </c>
      <c r="QZ65" s="457">
        <f t="shared" ref="QZ65:RM65" si="4062">SUM(QZ66:QZ68)</f>
        <v>0</v>
      </c>
      <c r="RA65" s="450">
        <f t="shared" si="4062"/>
        <v>0</v>
      </c>
      <c r="RB65" s="450">
        <f t="shared" si="4062"/>
        <v>0</v>
      </c>
      <c r="RC65" s="450">
        <f t="shared" si="4062"/>
        <v>0</v>
      </c>
      <c r="RD65" s="450">
        <f t="shared" si="4062"/>
        <v>0</v>
      </c>
      <c r="RE65" s="450">
        <f t="shared" si="4062"/>
        <v>0</v>
      </c>
      <c r="RF65" s="450">
        <f t="shared" si="4062"/>
        <v>0</v>
      </c>
      <c r="RG65" s="450">
        <f t="shared" si="4062"/>
        <v>0</v>
      </c>
      <c r="RH65" s="450">
        <f t="shared" si="4062"/>
        <v>0</v>
      </c>
      <c r="RI65" s="450">
        <f t="shared" si="4062"/>
        <v>0</v>
      </c>
      <c r="RJ65" s="450">
        <f t="shared" si="4062"/>
        <v>0</v>
      </c>
      <c r="RK65" s="450">
        <f t="shared" si="4062"/>
        <v>0</v>
      </c>
      <c r="RL65" s="462">
        <f t="shared" si="4062"/>
        <v>0</v>
      </c>
      <c r="RM65" s="451">
        <f t="shared" si="4062"/>
        <v>0</v>
      </c>
      <c r="RO65" s="457">
        <f t="shared" ref="RO65:SB65" si="4063">SUM(RO66:RO68)</f>
        <v>0</v>
      </c>
      <c r="RP65" s="450">
        <f t="shared" si="4063"/>
        <v>0</v>
      </c>
      <c r="RQ65" s="450">
        <f t="shared" si="4063"/>
        <v>0</v>
      </c>
      <c r="RR65" s="450">
        <f t="shared" si="4063"/>
        <v>0</v>
      </c>
      <c r="RS65" s="450">
        <f t="shared" si="4063"/>
        <v>0</v>
      </c>
      <c r="RT65" s="450">
        <f t="shared" si="4063"/>
        <v>0</v>
      </c>
      <c r="RU65" s="450">
        <f t="shared" si="4063"/>
        <v>0</v>
      </c>
      <c r="RV65" s="450">
        <f t="shared" si="4063"/>
        <v>0</v>
      </c>
      <c r="RW65" s="450">
        <f t="shared" si="4063"/>
        <v>0</v>
      </c>
      <c r="RX65" s="450">
        <f t="shared" si="4063"/>
        <v>0</v>
      </c>
      <c r="RY65" s="450">
        <f t="shared" si="4063"/>
        <v>0</v>
      </c>
      <c r="RZ65" s="450">
        <f t="shared" si="4063"/>
        <v>0</v>
      </c>
      <c r="SA65" s="462">
        <f t="shared" si="4063"/>
        <v>0</v>
      </c>
      <c r="SB65" s="451">
        <f t="shared" si="4063"/>
        <v>0</v>
      </c>
      <c r="SD65" s="457">
        <f t="shared" ref="SD65:SQ65" si="4064">SUM(SD66:SD68)</f>
        <v>0</v>
      </c>
      <c r="SE65" s="450">
        <f t="shared" si="4064"/>
        <v>0</v>
      </c>
      <c r="SF65" s="450">
        <f t="shared" si="4064"/>
        <v>0</v>
      </c>
      <c r="SG65" s="450">
        <f t="shared" si="4064"/>
        <v>0</v>
      </c>
      <c r="SH65" s="450">
        <f t="shared" si="4064"/>
        <v>0</v>
      </c>
      <c r="SI65" s="450">
        <f t="shared" si="4064"/>
        <v>0</v>
      </c>
      <c r="SJ65" s="450">
        <f t="shared" si="4064"/>
        <v>0</v>
      </c>
      <c r="SK65" s="450">
        <f t="shared" si="4064"/>
        <v>0</v>
      </c>
      <c r="SL65" s="450">
        <f t="shared" si="4064"/>
        <v>0</v>
      </c>
      <c r="SM65" s="450">
        <f t="shared" si="4064"/>
        <v>0</v>
      </c>
      <c r="SN65" s="450">
        <f t="shared" si="4064"/>
        <v>0</v>
      </c>
      <c r="SO65" s="450">
        <f t="shared" si="4064"/>
        <v>0</v>
      </c>
      <c r="SP65" s="462">
        <f t="shared" si="4064"/>
        <v>0</v>
      </c>
      <c r="SQ65" s="451">
        <f t="shared" si="4064"/>
        <v>0</v>
      </c>
      <c r="SS65" s="457">
        <f t="shared" ref="SS65:TF65" si="4065">SUM(SS66:SS68)</f>
        <v>0</v>
      </c>
      <c r="ST65" s="450">
        <f t="shared" si="4065"/>
        <v>0</v>
      </c>
      <c r="SU65" s="450">
        <f t="shared" si="4065"/>
        <v>0</v>
      </c>
      <c r="SV65" s="450">
        <f t="shared" si="4065"/>
        <v>0</v>
      </c>
      <c r="SW65" s="450">
        <f t="shared" si="4065"/>
        <v>0</v>
      </c>
      <c r="SX65" s="450">
        <f t="shared" si="4065"/>
        <v>0</v>
      </c>
      <c r="SY65" s="450">
        <f t="shared" si="4065"/>
        <v>0</v>
      </c>
      <c r="SZ65" s="450">
        <f t="shared" si="4065"/>
        <v>0</v>
      </c>
      <c r="TA65" s="450">
        <f t="shared" si="4065"/>
        <v>0</v>
      </c>
      <c r="TB65" s="450">
        <f t="shared" si="4065"/>
        <v>0</v>
      </c>
      <c r="TC65" s="450">
        <f t="shared" si="4065"/>
        <v>0</v>
      </c>
      <c r="TD65" s="450">
        <f t="shared" si="4065"/>
        <v>0</v>
      </c>
      <c r="TE65" s="462">
        <f t="shared" si="4065"/>
        <v>0</v>
      </c>
      <c r="TF65" s="451">
        <f t="shared" si="4065"/>
        <v>0</v>
      </c>
      <c r="TH65" s="457">
        <f t="shared" ref="TH65:TU65" si="4066">SUM(TH66:TH68)</f>
        <v>0</v>
      </c>
      <c r="TI65" s="450">
        <f t="shared" si="4066"/>
        <v>0</v>
      </c>
      <c r="TJ65" s="450">
        <f t="shared" si="4066"/>
        <v>0</v>
      </c>
      <c r="TK65" s="450">
        <f t="shared" si="4066"/>
        <v>0</v>
      </c>
      <c r="TL65" s="450">
        <f t="shared" si="4066"/>
        <v>0</v>
      </c>
      <c r="TM65" s="450">
        <f t="shared" si="4066"/>
        <v>0</v>
      </c>
      <c r="TN65" s="450">
        <f t="shared" si="4066"/>
        <v>0</v>
      </c>
      <c r="TO65" s="450">
        <f t="shared" si="4066"/>
        <v>0</v>
      </c>
      <c r="TP65" s="450">
        <f t="shared" si="4066"/>
        <v>0</v>
      </c>
      <c r="TQ65" s="450">
        <f t="shared" si="4066"/>
        <v>0</v>
      </c>
      <c r="TR65" s="450">
        <f t="shared" si="4066"/>
        <v>0</v>
      </c>
      <c r="TS65" s="450">
        <f t="shared" si="4066"/>
        <v>0</v>
      </c>
      <c r="TT65" s="462">
        <f t="shared" si="4066"/>
        <v>0</v>
      </c>
      <c r="TU65" s="451">
        <f t="shared" si="4066"/>
        <v>0</v>
      </c>
      <c r="TW65" s="457">
        <f t="shared" ref="TW65:UJ65" si="4067">SUM(TW66:TW68)</f>
        <v>0</v>
      </c>
      <c r="TX65" s="450">
        <f t="shared" si="4067"/>
        <v>0</v>
      </c>
      <c r="TY65" s="450">
        <f t="shared" si="4067"/>
        <v>0</v>
      </c>
      <c r="TZ65" s="450">
        <f t="shared" si="4067"/>
        <v>0</v>
      </c>
      <c r="UA65" s="450">
        <f t="shared" si="4067"/>
        <v>0</v>
      </c>
      <c r="UB65" s="450">
        <f t="shared" si="4067"/>
        <v>0</v>
      </c>
      <c r="UC65" s="450">
        <f t="shared" si="4067"/>
        <v>0</v>
      </c>
      <c r="UD65" s="450">
        <f t="shared" si="4067"/>
        <v>0</v>
      </c>
      <c r="UE65" s="450">
        <f t="shared" si="4067"/>
        <v>0</v>
      </c>
      <c r="UF65" s="450">
        <f t="shared" si="4067"/>
        <v>0</v>
      </c>
      <c r="UG65" s="450">
        <f t="shared" si="4067"/>
        <v>0</v>
      </c>
      <c r="UH65" s="450">
        <f t="shared" si="4067"/>
        <v>0</v>
      </c>
      <c r="UI65" s="462">
        <f t="shared" si="4067"/>
        <v>0</v>
      </c>
      <c r="UJ65" s="451">
        <f t="shared" si="4067"/>
        <v>0</v>
      </c>
      <c r="UL65" s="457">
        <f t="shared" ref="UL65:UY65" si="4068">SUM(UL66:UL68)</f>
        <v>0</v>
      </c>
      <c r="UM65" s="450">
        <f t="shared" si="4068"/>
        <v>0</v>
      </c>
      <c r="UN65" s="450">
        <f t="shared" si="4068"/>
        <v>0</v>
      </c>
      <c r="UO65" s="450">
        <f t="shared" si="4068"/>
        <v>0</v>
      </c>
      <c r="UP65" s="450">
        <f t="shared" si="4068"/>
        <v>0</v>
      </c>
      <c r="UQ65" s="450">
        <f t="shared" si="4068"/>
        <v>0</v>
      </c>
      <c r="UR65" s="450">
        <f t="shared" si="4068"/>
        <v>0</v>
      </c>
      <c r="US65" s="450">
        <f t="shared" si="4068"/>
        <v>0</v>
      </c>
      <c r="UT65" s="450">
        <f t="shared" si="4068"/>
        <v>0</v>
      </c>
      <c r="UU65" s="450">
        <f t="shared" si="4068"/>
        <v>0</v>
      </c>
      <c r="UV65" s="450">
        <f t="shared" si="4068"/>
        <v>0</v>
      </c>
      <c r="UW65" s="450">
        <f t="shared" si="4068"/>
        <v>0</v>
      </c>
      <c r="UX65" s="462">
        <f t="shared" si="4068"/>
        <v>0</v>
      </c>
      <c r="UY65" s="451">
        <f t="shared" si="4068"/>
        <v>0</v>
      </c>
      <c r="VA65" s="457">
        <f t="shared" ref="VA65:VN65" si="4069">SUM(VA66:VA68)</f>
        <v>0</v>
      </c>
      <c r="VB65" s="450">
        <f t="shared" si="4069"/>
        <v>0</v>
      </c>
      <c r="VC65" s="450">
        <f t="shared" si="4069"/>
        <v>0</v>
      </c>
      <c r="VD65" s="450">
        <f t="shared" si="4069"/>
        <v>0</v>
      </c>
      <c r="VE65" s="450">
        <f t="shared" si="4069"/>
        <v>0</v>
      </c>
      <c r="VF65" s="450">
        <f t="shared" si="4069"/>
        <v>0</v>
      </c>
      <c r="VG65" s="450">
        <f t="shared" si="4069"/>
        <v>0</v>
      </c>
      <c r="VH65" s="450">
        <f t="shared" si="4069"/>
        <v>0</v>
      </c>
      <c r="VI65" s="450">
        <f t="shared" si="4069"/>
        <v>0</v>
      </c>
      <c r="VJ65" s="450">
        <f t="shared" si="4069"/>
        <v>0</v>
      </c>
      <c r="VK65" s="450">
        <f t="shared" si="4069"/>
        <v>0</v>
      </c>
      <c r="VL65" s="450">
        <f t="shared" si="4069"/>
        <v>0</v>
      </c>
      <c r="VM65" s="462">
        <f t="shared" si="4069"/>
        <v>0</v>
      </c>
      <c r="VN65" s="451">
        <f t="shared" si="4069"/>
        <v>0</v>
      </c>
      <c r="VP65" s="457">
        <f t="shared" ref="VP65:WC65" si="4070">SUM(VP66:VP68)</f>
        <v>0</v>
      </c>
      <c r="VQ65" s="450">
        <f t="shared" si="4070"/>
        <v>0</v>
      </c>
      <c r="VR65" s="450">
        <f t="shared" si="4070"/>
        <v>0</v>
      </c>
      <c r="VS65" s="450">
        <f t="shared" si="4070"/>
        <v>0</v>
      </c>
      <c r="VT65" s="450">
        <f t="shared" si="4070"/>
        <v>0</v>
      </c>
      <c r="VU65" s="450">
        <f t="shared" si="4070"/>
        <v>0</v>
      </c>
      <c r="VV65" s="450">
        <f t="shared" si="4070"/>
        <v>0</v>
      </c>
      <c r="VW65" s="450">
        <f t="shared" si="4070"/>
        <v>0</v>
      </c>
      <c r="VX65" s="450">
        <f t="shared" si="4070"/>
        <v>0</v>
      </c>
      <c r="VY65" s="450">
        <f t="shared" si="4070"/>
        <v>0</v>
      </c>
      <c r="VZ65" s="450">
        <f t="shared" si="4070"/>
        <v>0</v>
      </c>
      <c r="WA65" s="450">
        <f t="shared" si="4070"/>
        <v>0</v>
      </c>
      <c r="WB65" s="462">
        <f t="shared" si="4070"/>
        <v>0</v>
      </c>
      <c r="WC65" s="451">
        <f t="shared" si="4070"/>
        <v>0</v>
      </c>
      <c r="WE65" s="457">
        <f t="shared" ref="WE65:WR65" si="4071">SUM(WE66:WE68)</f>
        <v>0</v>
      </c>
      <c r="WF65" s="450">
        <f t="shared" si="4071"/>
        <v>0</v>
      </c>
      <c r="WG65" s="450">
        <f t="shared" si="4071"/>
        <v>0</v>
      </c>
      <c r="WH65" s="450">
        <f t="shared" si="4071"/>
        <v>0</v>
      </c>
      <c r="WI65" s="450">
        <f t="shared" si="4071"/>
        <v>0</v>
      </c>
      <c r="WJ65" s="450">
        <f t="shared" si="4071"/>
        <v>0</v>
      </c>
      <c r="WK65" s="450">
        <f t="shared" si="4071"/>
        <v>0</v>
      </c>
      <c r="WL65" s="450">
        <f t="shared" si="4071"/>
        <v>0</v>
      </c>
      <c r="WM65" s="450">
        <f t="shared" si="4071"/>
        <v>0</v>
      </c>
      <c r="WN65" s="450">
        <f t="shared" si="4071"/>
        <v>0</v>
      </c>
      <c r="WO65" s="450">
        <f t="shared" si="4071"/>
        <v>0</v>
      </c>
      <c r="WP65" s="450">
        <f t="shared" si="4071"/>
        <v>0</v>
      </c>
      <c r="WQ65" s="462">
        <f t="shared" si="4071"/>
        <v>0</v>
      </c>
      <c r="WR65" s="451">
        <f t="shared" si="4071"/>
        <v>0</v>
      </c>
      <c r="WT65" s="457">
        <f t="shared" ref="WT65:XG65" si="4072">SUM(WT66:WT68)</f>
        <v>0</v>
      </c>
      <c r="WU65" s="450">
        <f t="shared" si="4072"/>
        <v>0</v>
      </c>
      <c r="WV65" s="450">
        <f t="shared" si="4072"/>
        <v>0</v>
      </c>
      <c r="WW65" s="450">
        <f t="shared" si="4072"/>
        <v>0</v>
      </c>
      <c r="WX65" s="450">
        <f t="shared" si="4072"/>
        <v>0</v>
      </c>
      <c r="WY65" s="450">
        <f t="shared" si="4072"/>
        <v>0</v>
      </c>
      <c r="WZ65" s="450">
        <f t="shared" si="4072"/>
        <v>0</v>
      </c>
      <c r="XA65" s="450">
        <f t="shared" si="4072"/>
        <v>0</v>
      </c>
      <c r="XB65" s="450">
        <f t="shared" si="4072"/>
        <v>0</v>
      </c>
      <c r="XC65" s="450">
        <f t="shared" si="4072"/>
        <v>0</v>
      </c>
      <c r="XD65" s="450">
        <f t="shared" si="4072"/>
        <v>0</v>
      </c>
      <c r="XE65" s="450">
        <f t="shared" si="4072"/>
        <v>0</v>
      </c>
      <c r="XF65" s="462">
        <f t="shared" si="4072"/>
        <v>0</v>
      </c>
      <c r="XG65" s="451">
        <f t="shared" si="4072"/>
        <v>0</v>
      </c>
      <c r="XI65" s="457">
        <f t="shared" ref="XI65:XV65" si="4073">SUM(XI66:XI68)</f>
        <v>0</v>
      </c>
      <c r="XJ65" s="450">
        <f t="shared" si="4073"/>
        <v>0</v>
      </c>
      <c r="XK65" s="450">
        <f t="shared" si="4073"/>
        <v>0</v>
      </c>
      <c r="XL65" s="450">
        <f t="shared" si="4073"/>
        <v>0</v>
      </c>
      <c r="XM65" s="450">
        <f t="shared" si="4073"/>
        <v>0</v>
      </c>
      <c r="XN65" s="450">
        <f t="shared" si="4073"/>
        <v>0</v>
      </c>
      <c r="XO65" s="450">
        <f t="shared" si="4073"/>
        <v>0</v>
      </c>
      <c r="XP65" s="450">
        <f t="shared" si="4073"/>
        <v>0</v>
      </c>
      <c r="XQ65" s="450">
        <f t="shared" si="4073"/>
        <v>0</v>
      </c>
      <c r="XR65" s="450">
        <f t="shared" si="4073"/>
        <v>0</v>
      </c>
      <c r="XS65" s="450">
        <f t="shared" si="4073"/>
        <v>0</v>
      </c>
      <c r="XT65" s="450">
        <f t="shared" si="4073"/>
        <v>0</v>
      </c>
      <c r="XU65" s="462">
        <f t="shared" si="4073"/>
        <v>0</v>
      </c>
      <c r="XV65" s="451">
        <f t="shared" si="4073"/>
        <v>0</v>
      </c>
      <c r="XX65" s="457">
        <f t="shared" ref="XX65:YK65" si="4074">SUM(XX66:XX68)</f>
        <v>0</v>
      </c>
      <c r="XY65" s="450">
        <f t="shared" si="4074"/>
        <v>0</v>
      </c>
      <c r="XZ65" s="450">
        <f t="shared" si="4074"/>
        <v>0</v>
      </c>
      <c r="YA65" s="450">
        <f t="shared" si="4074"/>
        <v>0</v>
      </c>
      <c r="YB65" s="450">
        <f t="shared" si="4074"/>
        <v>0</v>
      </c>
      <c r="YC65" s="450">
        <f t="shared" si="4074"/>
        <v>0</v>
      </c>
      <c r="YD65" s="450">
        <f t="shared" si="4074"/>
        <v>0</v>
      </c>
      <c r="YE65" s="450">
        <f t="shared" si="4074"/>
        <v>0</v>
      </c>
      <c r="YF65" s="450">
        <f t="shared" si="4074"/>
        <v>0</v>
      </c>
      <c r="YG65" s="450">
        <f t="shared" si="4074"/>
        <v>0</v>
      </c>
      <c r="YH65" s="450">
        <f t="shared" si="4074"/>
        <v>0</v>
      </c>
      <c r="YI65" s="450">
        <f t="shared" si="4074"/>
        <v>0</v>
      </c>
      <c r="YJ65" s="462">
        <f t="shared" si="4074"/>
        <v>0</v>
      </c>
      <c r="YK65" s="451">
        <f t="shared" si="4074"/>
        <v>0</v>
      </c>
      <c r="YM65" s="457">
        <f t="shared" ref="YM65:YZ65" si="4075">SUM(YM66:YM68)</f>
        <v>0</v>
      </c>
      <c r="YN65" s="450">
        <f t="shared" si="4075"/>
        <v>0</v>
      </c>
      <c r="YO65" s="450">
        <f t="shared" si="4075"/>
        <v>0</v>
      </c>
      <c r="YP65" s="450">
        <f t="shared" si="4075"/>
        <v>0</v>
      </c>
      <c r="YQ65" s="450">
        <f t="shared" si="4075"/>
        <v>0</v>
      </c>
      <c r="YR65" s="450">
        <f t="shared" si="4075"/>
        <v>0</v>
      </c>
      <c r="YS65" s="450">
        <f t="shared" si="4075"/>
        <v>0</v>
      </c>
      <c r="YT65" s="450">
        <f t="shared" si="4075"/>
        <v>0</v>
      </c>
      <c r="YU65" s="450">
        <f t="shared" si="4075"/>
        <v>0</v>
      </c>
      <c r="YV65" s="450">
        <f t="shared" si="4075"/>
        <v>0</v>
      </c>
      <c r="YW65" s="450">
        <f t="shared" si="4075"/>
        <v>0</v>
      </c>
      <c r="YX65" s="450">
        <f t="shared" si="4075"/>
        <v>0</v>
      </c>
      <c r="YY65" s="462">
        <f t="shared" si="4075"/>
        <v>0</v>
      </c>
      <c r="YZ65" s="451">
        <f t="shared" si="4075"/>
        <v>0</v>
      </c>
      <c r="ZB65" s="457">
        <f t="shared" ref="ZB65:ZO65" si="4076">SUM(ZB66:ZB68)</f>
        <v>0</v>
      </c>
      <c r="ZC65" s="450">
        <f t="shared" si="4076"/>
        <v>0</v>
      </c>
      <c r="ZD65" s="450">
        <f t="shared" si="4076"/>
        <v>0</v>
      </c>
      <c r="ZE65" s="450">
        <f t="shared" si="4076"/>
        <v>0</v>
      </c>
      <c r="ZF65" s="450">
        <f t="shared" si="4076"/>
        <v>0</v>
      </c>
      <c r="ZG65" s="450">
        <f t="shared" si="4076"/>
        <v>0</v>
      </c>
      <c r="ZH65" s="450">
        <f t="shared" si="4076"/>
        <v>0</v>
      </c>
      <c r="ZI65" s="450">
        <f t="shared" si="4076"/>
        <v>0</v>
      </c>
      <c r="ZJ65" s="450">
        <f t="shared" si="4076"/>
        <v>0</v>
      </c>
      <c r="ZK65" s="450">
        <f t="shared" si="4076"/>
        <v>0</v>
      </c>
      <c r="ZL65" s="450">
        <f t="shared" si="4076"/>
        <v>0</v>
      </c>
      <c r="ZM65" s="450">
        <f t="shared" si="4076"/>
        <v>0</v>
      </c>
      <c r="ZN65" s="462">
        <f t="shared" si="4076"/>
        <v>0</v>
      </c>
      <c r="ZO65" s="451">
        <f t="shared" si="4076"/>
        <v>0</v>
      </c>
      <c r="ZQ65" s="457">
        <f t="shared" ref="ZQ65:AAD65" si="4077">SUM(ZQ66:ZQ68)</f>
        <v>0</v>
      </c>
      <c r="ZR65" s="450">
        <f t="shared" si="4077"/>
        <v>0</v>
      </c>
      <c r="ZS65" s="450">
        <f t="shared" si="4077"/>
        <v>0</v>
      </c>
      <c r="ZT65" s="450">
        <f t="shared" si="4077"/>
        <v>0</v>
      </c>
      <c r="ZU65" s="450">
        <f t="shared" si="4077"/>
        <v>0</v>
      </c>
      <c r="ZV65" s="450">
        <f t="shared" si="4077"/>
        <v>0</v>
      </c>
      <c r="ZW65" s="450">
        <f t="shared" si="4077"/>
        <v>0</v>
      </c>
      <c r="ZX65" s="450">
        <f t="shared" si="4077"/>
        <v>0</v>
      </c>
      <c r="ZY65" s="450">
        <f t="shared" si="4077"/>
        <v>0</v>
      </c>
      <c r="ZZ65" s="450">
        <f t="shared" si="4077"/>
        <v>0</v>
      </c>
      <c r="AAA65" s="450">
        <f t="shared" si="4077"/>
        <v>0</v>
      </c>
      <c r="AAB65" s="450">
        <f t="shared" si="4077"/>
        <v>0</v>
      </c>
      <c r="AAC65" s="462">
        <f t="shared" si="4077"/>
        <v>0</v>
      </c>
      <c r="AAD65" s="451">
        <f t="shared" si="4077"/>
        <v>0</v>
      </c>
      <c r="AAF65" s="457">
        <f t="shared" ref="AAF65:AAS65" si="4078">SUM(AAF66:AAF68)</f>
        <v>0</v>
      </c>
      <c r="AAG65" s="450">
        <f t="shared" si="4078"/>
        <v>0</v>
      </c>
      <c r="AAH65" s="450">
        <f t="shared" si="4078"/>
        <v>0</v>
      </c>
      <c r="AAI65" s="450">
        <f t="shared" si="4078"/>
        <v>0</v>
      </c>
      <c r="AAJ65" s="450">
        <f t="shared" si="4078"/>
        <v>0</v>
      </c>
      <c r="AAK65" s="450">
        <f t="shared" si="4078"/>
        <v>0</v>
      </c>
      <c r="AAL65" s="450">
        <f t="shared" si="4078"/>
        <v>0</v>
      </c>
      <c r="AAM65" s="450">
        <f t="shared" si="4078"/>
        <v>0</v>
      </c>
      <c r="AAN65" s="450">
        <f t="shared" si="4078"/>
        <v>0</v>
      </c>
      <c r="AAO65" s="450">
        <f t="shared" si="4078"/>
        <v>0</v>
      </c>
      <c r="AAP65" s="450">
        <f t="shared" si="4078"/>
        <v>0</v>
      </c>
      <c r="AAQ65" s="450">
        <f t="shared" si="4078"/>
        <v>0</v>
      </c>
      <c r="AAR65" s="462">
        <f t="shared" si="4078"/>
        <v>0</v>
      </c>
      <c r="AAS65" s="451">
        <f t="shared" si="4078"/>
        <v>0</v>
      </c>
      <c r="AAU65" s="457">
        <f t="shared" ref="AAU65:ABH65" si="4079">SUM(AAU66:AAU68)</f>
        <v>0</v>
      </c>
      <c r="AAV65" s="450">
        <f t="shared" si="4079"/>
        <v>0</v>
      </c>
      <c r="AAW65" s="450">
        <f t="shared" si="4079"/>
        <v>0</v>
      </c>
      <c r="AAX65" s="450">
        <f t="shared" si="4079"/>
        <v>0</v>
      </c>
      <c r="AAY65" s="450">
        <f t="shared" si="4079"/>
        <v>0</v>
      </c>
      <c r="AAZ65" s="450">
        <f t="shared" si="4079"/>
        <v>0</v>
      </c>
      <c r="ABA65" s="450">
        <f t="shared" si="4079"/>
        <v>0</v>
      </c>
      <c r="ABB65" s="450">
        <f t="shared" si="4079"/>
        <v>0</v>
      </c>
      <c r="ABC65" s="450">
        <f t="shared" si="4079"/>
        <v>0</v>
      </c>
      <c r="ABD65" s="450">
        <f t="shared" si="4079"/>
        <v>0</v>
      </c>
      <c r="ABE65" s="450">
        <f t="shared" si="4079"/>
        <v>0</v>
      </c>
      <c r="ABF65" s="450">
        <f t="shared" si="4079"/>
        <v>0</v>
      </c>
      <c r="ABG65" s="462">
        <f t="shared" si="4079"/>
        <v>0</v>
      </c>
      <c r="ABH65" s="451">
        <f t="shared" si="4079"/>
        <v>0</v>
      </c>
      <c r="ABJ65" s="457">
        <f t="shared" ref="ABJ65:ABW65" si="4080">SUM(ABJ66:ABJ68)</f>
        <v>0</v>
      </c>
      <c r="ABK65" s="450">
        <f t="shared" si="4080"/>
        <v>0</v>
      </c>
      <c r="ABL65" s="450">
        <f t="shared" si="4080"/>
        <v>0</v>
      </c>
      <c r="ABM65" s="450">
        <f t="shared" si="4080"/>
        <v>0</v>
      </c>
      <c r="ABN65" s="450">
        <f t="shared" si="4080"/>
        <v>0</v>
      </c>
      <c r="ABO65" s="450">
        <f t="shared" si="4080"/>
        <v>0</v>
      </c>
      <c r="ABP65" s="450">
        <f t="shared" si="4080"/>
        <v>0</v>
      </c>
      <c r="ABQ65" s="450">
        <f t="shared" si="4080"/>
        <v>0</v>
      </c>
      <c r="ABR65" s="450">
        <f t="shared" si="4080"/>
        <v>0</v>
      </c>
      <c r="ABS65" s="450">
        <f t="shared" si="4080"/>
        <v>0</v>
      </c>
      <c r="ABT65" s="450">
        <f t="shared" si="4080"/>
        <v>0</v>
      </c>
      <c r="ABU65" s="450">
        <f t="shared" si="4080"/>
        <v>0</v>
      </c>
      <c r="ABV65" s="462">
        <f t="shared" si="4080"/>
        <v>0</v>
      </c>
      <c r="ABW65" s="451">
        <f t="shared" si="4080"/>
        <v>0</v>
      </c>
      <c r="ABY65" s="457">
        <f t="shared" ref="ABY65:ACL65" si="4081">SUM(ABY66:ABY68)</f>
        <v>0</v>
      </c>
      <c r="ABZ65" s="450">
        <f t="shared" si="4081"/>
        <v>0</v>
      </c>
      <c r="ACA65" s="450">
        <f t="shared" si="4081"/>
        <v>0</v>
      </c>
      <c r="ACB65" s="450">
        <f t="shared" si="4081"/>
        <v>0</v>
      </c>
      <c r="ACC65" s="450">
        <f t="shared" si="4081"/>
        <v>0</v>
      </c>
      <c r="ACD65" s="450">
        <f t="shared" si="4081"/>
        <v>0</v>
      </c>
      <c r="ACE65" s="450">
        <f t="shared" si="4081"/>
        <v>0</v>
      </c>
      <c r="ACF65" s="450">
        <f t="shared" si="4081"/>
        <v>0</v>
      </c>
      <c r="ACG65" s="450">
        <f t="shared" si="4081"/>
        <v>0</v>
      </c>
      <c r="ACH65" s="450">
        <f t="shared" si="4081"/>
        <v>0</v>
      </c>
      <c r="ACI65" s="450">
        <f t="shared" si="4081"/>
        <v>0</v>
      </c>
      <c r="ACJ65" s="450">
        <f t="shared" si="4081"/>
        <v>0</v>
      </c>
      <c r="ACK65" s="462">
        <f t="shared" si="4081"/>
        <v>0</v>
      </c>
      <c r="ACL65" s="451">
        <f t="shared" si="4081"/>
        <v>0</v>
      </c>
      <c r="ACN65" s="457">
        <f t="shared" ref="ACN65:ADA65" si="4082">SUM(ACN66:ACN68)</f>
        <v>0</v>
      </c>
      <c r="ACO65" s="450">
        <f t="shared" si="4082"/>
        <v>0</v>
      </c>
      <c r="ACP65" s="450">
        <f t="shared" si="4082"/>
        <v>0</v>
      </c>
      <c r="ACQ65" s="450">
        <f t="shared" si="4082"/>
        <v>0</v>
      </c>
      <c r="ACR65" s="450">
        <f t="shared" si="4082"/>
        <v>0</v>
      </c>
      <c r="ACS65" s="450">
        <f t="shared" si="4082"/>
        <v>0</v>
      </c>
      <c r="ACT65" s="450">
        <f t="shared" si="4082"/>
        <v>0</v>
      </c>
      <c r="ACU65" s="450">
        <f t="shared" si="4082"/>
        <v>0</v>
      </c>
      <c r="ACV65" s="450">
        <f t="shared" si="4082"/>
        <v>0</v>
      </c>
      <c r="ACW65" s="450">
        <f t="shared" si="4082"/>
        <v>0</v>
      </c>
      <c r="ACX65" s="450">
        <f t="shared" si="4082"/>
        <v>0</v>
      </c>
      <c r="ACY65" s="450">
        <f t="shared" si="4082"/>
        <v>0</v>
      </c>
      <c r="ACZ65" s="462">
        <f t="shared" si="4082"/>
        <v>0</v>
      </c>
      <c r="ADA65" s="451">
        <f t="shared" si="4082"/>
        <v>0</v>
      </c>
      <c r="ADC65" s="457">
        <f t="shared" ref="ADC65:ADP65" si="4083">SUM(ADC66:ADC68)</f>
        <v>0</v>
      </c>
      <c r="ADD65" s="450">
        <f t="shared" si="4083"/>
        <v>0</v>
      </c>
      <c r="ADE65" s="450">
        <f t="shared" si="4083"/>
        <v>0</v>
      </c>
      <c r="ADF65" s="450">
        <f t="shared" si="4083"/>
        <v>0</v>
      </c>
      <c r="ADG65" s="450">
        <f t="shared" si="4083"/>
        <v>0</v>
      </c>
      <c r="ADH65" s="450">
        <f t="shared" si="4083"/>
        <v>0</v>
      </c>
      <c r="ADI65" s="450">
        <f t="shared" si="4083"/>
        <v>0</v>
      </c>
      <c r="ADJ65" s="450">
        <f t="shared" si="4083"/>
        <v>0</v>
      </c>
      <c r="ADK65" s="450">
        <f t="shared" si="4083"/>
        <v>0</v>
      </c>
      <c r="ADL65" s="450">
        <f t="shared" si="4083"/>
        <v>0</v>
      </c>
      <c r="ADM65" s="450">
        <f t="shared" si="4083"/>
        <v>0</v>
      </c>
      <c r="ADN65" s="450">
        <f t="shared" si="4083"/>
        <v>0</v>
      </c>
      <c r="ADO65" s="462">
        <f t="shared" si="4083"/>
        <v>0</v>
      </c>
      <c r="ADP65" s="451">
        <f t="shared" si="4083"/>
        <v>0</v>
      </c>
      <c r="ADR65" s="457">
        <f t="shared" ref="ADR65:AEE65" si="4084">SUM(ADR66:ADR68)</f>
        <v>0</v>
      </c>
      <c r="ADS65" s="450">
        <f t="shared" si="4084"/>
        <v>0</v>
      </c>
      <c r="ADT65" s="450">
        <f t="shared" si="4084"/>
        <v>0</v>
      </c>
      <c r="ADU65" s="450">
        <f t="shared" si="4084"/>
        <v>0</v>
      </c>
      <c r="ADV65" s="450">
        <f t="shared" si="4084"/>
        <v>0</v>
      </c>
      <c r="ADW65" s="450">
        <f t="shared" si="4084"/>
        <v>0</v>
      </c>
      <c r="ADX65" s="450">
        <f t="shared" si="4084"/>
        <v>0</v>
      </c>
      <c r="ADY65" s="450">
        <f t="shared" si="4084"/>
        <v>0</v>
      </c>
      <c r="ADZ65" s="450">
        <f t="shared" si="4084"/>
        <v>0</v>
      </c>
      <c r="AEA65" s="450">
        <f t="shared" si="4084"/>
        <v>0</v>
      </c>
      <c r="AEB65" s="450">
        <f t="shared" si="4084"/>
        <v>0</v>
      </c>
      <c r="AEC65" s="450">
        <f t="shared" si="4084"/>
        <v>0</v>
      </c>
      <c r="AED65" s="462">
        <f t="shared" si="4084"/>
        <v>0</v>
      </c>
      <c r="AEE65" s="451">
        <f t="shared" si="4084"/>
        <v>0</v>
      </c>
      <c r="AEG65" s="457">
        <f t="shared" ref="AEG65:AET65" si="4085">SUM(AEG66:AEG68)</f>
        <v>0</v>
      </c>
      <c r="AEH65" s="450">
        <f t="shared" si="4085"/>
        <v>0</v>
      </c>
      <c r="AEI65" s="450">
        <f t="shared" si="4085"/>
        <v>0</v>
      </c>
      <c r="AEJ65" s="450">
        <f t="shared" si="4085"/>
        <v>0</v>
      </c>
      <c r="AEK65" s="450">
        <f t="shared" si="4085"/>
        <v>0</v>
      </c>
      <c r="AEL65" s="450">
        <f t="shared" si="4085"/>
        <v>0</v>
      </c>
      <c r="AEM65" s="450">
        <f t="shared" si="4085"/>
        <v>0</v>
      </c>
      <c r="AEN65" s="450">
        <f t="shared" si="4085"/>
        <v>0</v>
      </c>
      <c r="AEO65" s="450">
        <f t="shared" si="4085"/>
        <v>0</v>
      </c>
      <c r="AEP65" s="450">
        <f t="shared" si="4085"/>
        <v>0</v>
      </c>
      <c r="AEQ65" s="450">
        <f t="shared" si="4085"/>
        <v>0</v>
      </c>
      <c r="AER65" s="450">
        <f t="shared" si="4085"/>
        <v>0</v>
      </c>
      <c r="AES65" s="462">
        <f t="shared" si="4085"/>
        <v>0</v>
      </c>
      <c r="AET65" s="451">
        <f t="shared" si="4085"/>
        <v>0</v>
      </c>
      <c r="AEV65" s="457">
        <f t="shared" ref="AEV65:AFI65" si="4086">SUM(AEV66:AEV68)</f>
        <v>0</v>
      </c>
      <c r="AEW65" s="450">
        <f t="shared" si="4086"/>
        <v>0</v>
      </c>
      <c r="AEX65" s="450">
        <f t="shared" si="4086"/>
        <v>0</v>
      </c>
      <c r="AEY65" s="450">
        <f t="shared" si="4086"/>
        <v>0</v>
      </c>
      <c r="AEZ65" s="450">
        <f t="shared" si="4086"/>
        <v>0</v>
      </c>
      <c r="AFA65" s="450">
        <f t="shared" si="4086"/>
        <v>0</v>
      </c>
      <c r="AFB65" s="450">
        <f t="shared" si="4086"/>
        <v>0</v>
      </c>
      <c r="AFC65" s="450">
        <f t="shared" si="4086"/>
        <v>0</v>
      </c>
      <c r="AFD65" s="450">
        <f t="shared" si="4086"/>
        <v>0</v>
      </c>
      <c r="AFE65" s="450">
        <f t="shared" si="4086"/>
        <v>0</v>
      </c>
      <c r="AFF65" s="450">
        <f t="shared" si="4086"/>
        <v>0</v>
      </c>
      <c r="AFG65" s="450">
        <f t="shared" si="4086"/>
        <v>0</v>
      </c>
      <c r="AFH65" s="462">
        <f t="shared" si="4086"/>
        <v>0</v>
      </c>
      <c r="AFI65" s="451">
        <f t="shared" si="4086"/>
        <v>0</v>
      </c>
      <c r="AFK65" s="457">
        <f t="shared" ref="AFK65:AFX65" si="4087">SUM(AFK66:AFK68)</f>
        <v>0</v>
      </c>
      <c r="AFL65" s="450">
        <f t="shared" si="4087"/>
        <v>0</v>
      </c>
      <c r="AFM65" s="450">
        <f t="shared" si="4087"/>
        <v>0</v>
      </c>
      <c r="AFN65" s="450">
        <f t="shared" si="4087"/>
        <v>0</v>
      </c>
      <c r="AFO65" s="450">
        <f t="shared" si="4087"/>
        <v>0</v>
      </c>
      <c r="AFP65" s="450">
        <f t="shared" si="4087"/>
        <v>0</v>
      </c>
      <c r="AFQ65" s="450">
        <f t="shared" si="4087"/>
        <v>0</v>
      </c>
      <c r="AFR65" s="450">
        <f t="shared" si="4087"/>
        <v>0</v>
      </c>
      <c r="AFS65" s="450">
        <f t="shared" si="4087"/>
        <v>0</v>
      </c>
      <c r="AFT65" s="450">
        <f t="shared" si="4087"/>
        <v>0</v>
      </c>
      <c r="AFU65" s="450">
        <f t="shared" si="4087"/>
        <v>0</v>
      </c>
      <c r="AFV65" s="450">
        <f t="shared" si="4087"/>
        <v>0</v>
      </c>
      <c r="AFW65" s="462">
        <f t="shared" si="4087"/>
        <v>0</v>
      </c>
      <c r="AFX65" s="451">
        <f t="shared" si="4087"/>
        <v>0</v>
      </c>
      <c r="AFZ65" s="457">
        <f t="shared" ref="AFZ65:AGM65" si="4088">SUM(AFZ66:AFZ68)</f>
        <v>0</v>
      </c>
      <c r="AGA65" s="450">
        <f t="shared" si="4088"/>
        <v>0</v>
      </c>
      <c r="AGB65" s="450">
        <f t="shared" si="4088"/>
        <v>0</v>
      </c>
      <c r="AGC65" s="450">
        <f t="shared" si="4088"/>
        <v>0</v>
      </c>
      <c r="AGD65" s="450">
        <f t="shared" si="4088"/>
        <v>0</v>
      </c>
      <c r="AGE65" s="450">
        <f t="shared" si="4088"/>
        <v>0</v>
      </c>
      <c r="AGF65" s="450">
        <f t="shared" si="4088"/>
        <v>0</v>
      </c>
      <c r="AGG65" s="450">
        <f t="shared" si="4088"/>
        <v>0</v>
      </c>
      <c r="AGH65" s="450">
        <f t="shared" si="4088"/>
        <v>0</v>
      </c>
      <c r="AGI65" s="450">
        <f t="shared" si="4088"/>
        <v>0</v>
      </c>
      <c r="AGJ65" s="450">
        <f t="shared" si="4088"/>
        <v>0</v>
      </c>
      <c r="AGK65" s="450">
        <f t="shared" si="4088"/>
        <v>0</v>
      </c>
      <c r="AGL65" s="462">
        <f t="shared" si="4088"/>
        <v>0</v>
      </c>
      <c r="AGM65" s="451">
        <f t="shared" si="4088"/>
        <v>0</v>
      </c>
      <c r="AGO65" s="457">
        <f t="shared" ref="AGO65:AHB65" si="4089">SUM(AGO66:AGO68)</f>
        <v>0</v>
      </c>
      <c r="AGP65" s="450">
        <f t="shared" si="4089"/>
        <v>0</v>
      </c>
      <c r="AGQ65" s="450">
        <f t="shared" si="4089"/>
        <v>0</v>
      </c>
      <c r="AGR65" s="450">
        <f t="shared" si="4089"/>
        <v>0</v>
      </c>
      <c r="AGS65" s="450">
        <f t="shared" si="4089"/>
        <v>0</v>
      </c>
      <c r="AGT65" s="450">
        <f t="shared" si="4089"/>
        <v>0</v>
      </c>
      <c r="AGU65" s="450">
        <f t="shared" si="4089"/>
        <v>0</v>
      </c>
      <c r="AGV65" s="450">
        <f t="shared" si="4089"/>
        <v>0</v>
      </c>
      <c r="AGW65" s="450">
        <f t="shared" si="4089"/>
        <v>0</v>
      </c>
      <c r="AGX65" s="450">
        <f t="shared" si="4089"/>
        <v>0</v>
      </c>
      <c r="AGY65" s="450">
        <f t="shared" si="4089"/>
        <v>0</v>
      </c>
      <c r="AGZ65" s="450">
        <f t="shared" si="4089"/>
        <v>0</v>
      </c>
      <c r="AHA65" s="462">
        <f t="shared" si="4089"/>
        <v>0</v>
      </c>
      <c r="AHB65" s="451">
        <f t="shared" si="4089"/>
        <v>0</v>
      </c>
      <c r="AHD65" s="457">
        <f t="shared" ref="AHD65:AHQ65" si="4090">SUM(AHD66:AHD68)</f>
        <v>0</v>
      </c>
      <c r="AHE65" s="450">
        <f t="shared" si="4090"/>
        <v>0</v>
      </c>
      <c r="AHF65" s="450">
        <f t="shared" si="4090"/>
        <v>0</v>
      </c>
      <c r="AHG65" s="450">
        <f t="shared" si="4090"/>
        <v>0</v>
      </c>
      <c r="AHH65" s="450">
        <f t="shared" si="4090"/>
        <v>0</v>
      </c>
      <c r="AHI65" s="450">
        <f t="shared" si="4090"/>
        <v>0</v>
      </c>
      <c r="AHJ65" s="450">
        <f t="shared" si="4090"/>
        <v>0</v>
      </c>
      <c r="AHK65" s="450">
        <f t="shared" si="4090"/>
        <v>0</v>
      </c>
      <c r="AHL65" s="450">
        <f t="shared" si="4090"/>
        <v>0</v>
      </c>
      <c r="AHM65" s="450">
        <f t="shared" si="4090"/>
        <v>0</v>
      </c>
      <c r="AHN65" s="450">
        <f t="shared" si="4090"/>
        <v>0</v>
      </c>
      <c r="AHO65" s="450">
        <f t="shared" si="4090"/>
        <v>0</v>
      </c>
      <c r="AHP65" s="462">
        <f t="shared" si="4090"/>
        <v>0</v>
      </c>
      <c r="AHQ65" s="451">
        <f t="shared" si="4090"/>
        <v>0</v>
      </c>
      <c r="AHS65" s="457">
        <f t="shared" ref="AHS65:AIF65" si="4091">SUM(AHS66:AHS68)</f>
        <v>0</v>
      </c>
      <c r="AHT65" s="450">
        <f t="shared" si="4091"/>
        <v>0</v>
      </c>
      <c r="AHU65" s="450">
        <f t="shared" si="4091"/>
        <v>0</v>
      </c>
      <c r="AHV65" s="450">
        <f t="shared" si="4091"/>
        <v>0</v>
      </c>
      <c r="AHW65" s="450">
        <f t="shared" si="4091"/>
        <v>0</v>
      </c>
      <c r="AHX65" s="450">
        <f t="shared" si="4091"/>
        <v>0</v>
      </c>
      <c r="AHY65" s="450">
        <f t="shared" si="4091"/>
        <v>0</v>
      </c>
      <c r="AHZ65" s="450">
        <f t="shared" si="4091"/>
        <v>0</v>
      </c>
      <c r="AIA65" s="450">
        <f t="shared" si="4091"/>
        <v>0</v>
      </c>
      <c r="AIB65" s="450">
        <f t="shared" si="4091"/>
        <v>0</v>
      </c>
      <c r="AIC65" s="450">
        <f t="shared" si="4091"/>
        <v>0</v>
      </c>
      <c r="AID65" s="450">
        <f t="shared" si="4091"/>
        <v>0</v>
      </c>
      <c r="AIE65" s="462">
        <f t="shared" si="4091"/>
        <v>0</v>
      </c>
      <c r="AIF65" s="451">
        <f t="shared" si="4091"/>
        <v>0</v>
      </c>
      <c r="AIH65" s="457">
        <f t="shared" ref="AIH65:AIU65" si="4092">SUM(AIH66:AIH68)</f>
        <v>0</v>
      </c>
      <c r="AII65" s="450">
        <f t="shared" si="4092"/>
        <v>0</v>
      </c>
      <c r="AIJ65" s="450">
        <f t="shared" si="4092"/>
        <v>0</v>
      </c>
      <c r="AIK65" s="450">
        <f t="shared" si="4092"/>
        <v>0</v>
      </c>
      <c r="AIL65" s="450">
        <f t="shared" si="4092"/>
        <v>0</v>
      </c>
      <c r="AIM65" s="450">
        <f t="shared" si="4092"/>
        <v>0</v>
      </c>
      <c r="AIN65" s="450">
        <f t="shared" si="4092"/>
        <v>0</v>
      </c>
      <c r="AIO65" s="450">
        <f t="shared" si="4092"/>
        <v>0</v>
      </c>
      <c r="AIP65" s="450">
        <f t="shared" si="4092"/>
        <v>0</v>
      </c>
      <c r="AIQ65" s="450">
        <f t="shared" si="4092"/>
        <v>0</v>
      </c>
      <c r="AIR65" s="450">
        <f t="shared" si="4092"/>
        <v>0</v>
      </c>
      <c r="AIS65" s="450">
        <f t="shared" si="4092"/>
        <v>0</v>
      </c>
      <c r="AIT65" s="462">
        <f t="shared" si="4092"/>
        <v>0</v>
      </c>
      <c r="AIU65" s="451">
        <f t="shared" si="4092"/>
        <v>0</v>
      </c>
      <c r="AIW65" s="457">
        <f t="shared" ref="AIW65:AJJ65" si="4093">SUM(AIW66:AIW68)</f>
        <v>0</v>
      </c>
      <c r="AIX65" s="450">
        <f t="shared" si="4093"/>
        <v>0</v>
      </c>
      <c r="AIY65" s="450">
        <f t="shared" si="4093"/>
        <v>0</v>
      </c>
      <c r="AIZ65" s="450">
        <f t="shared" si="4093"/>
        <v>0</v>
      </c>
      <c r="AJA65" s="450">
        <f t="shared" si="4093"/>
        <v>0</v>
      </c>
      <c r="AJB65" s="450">
        <f t="shared" si="4093"/>
        <v>0</v>
      </c>
      <c r="AJC65" s="450">
        <f t="shared" si="4093"/>
        <v>0</v>
      </c>
      <c r="AJD65" s="450">
        <f t="shared" si="4093"/>
        <v>0</v>
      </c>
      <c r="AJE65" s="450">
        <f t="shared" si="4093"/>
        <v>0</v>
      </c>
      <c r="AJF65" s="450">
        <f t="shared" si="4093"/>
        <v>0</v>
      </c>
      <c r="AJG65" s="450">
        <f t="shared" si="4093"/>
        <v>0</v>
      </c>
      <c r="AJH65" s="450">
        <f t="shared" si="4093"/>
        <v>0</v>
      </c>
      <c r="AJI65" s="462">
        <f t="shared" si="4093"/>
        <v>0</v>
      </c>
      <c r="AJJ65" s="451">
        <f t="shared" si="4093"/>
        <v>0</v>
      </c>
      <c r="AJL65" s="457">
        <f t="shared" ref="AJL65:AJY65" si="4094">SUM(AJL66:AJL68)</f>
        <v>0</v>
      </c>
      <c r="AJM65" s="450">
        <f t="shared" si="4094"/>
        <v>0</v>
      </c>
      <c r="AJN65" s="450">
        <f t="shared" si="4094"/>
        <v>0</v>
      </c>
      <c r="AJO65" s="450">
        <f t="shared" si="4094"/>
        <v>0</v>
      </c>
      <c r="AJP65" s="450">
        <f t="shared" si="4094"/>
        <v>0</v>
      </c>
      <c r="AJQ65" s="450">
        <f t="shared" si="4094"/>
        <v>0</v>
      </c>
      <c r="AJR65" s="450">
        <f t="shared" si="4094"/>
        <v>0</v>
      </c>
      <c r="AJS65" s="450">
        <f t="shared" si="4094"/>
        <v>0</v>
      </c>
      <c r="AJT65" s="450">
        <f t="shared" si="4094"/>
        <v>0</v>
      </c>
      <c r="AJU65" s="450">
        <f t="shared" si="4094"/>
        <v>0</v>
      </c>
      <c r="AJV65" s="450">
        <f t="shared" si="4094"/>
        <v>0</v>
      </c>
      <c r="AJW65" s="450">
        <f t="shared" si="4094"/>
        <v>0</v>
      </c>
      <c r="AJX65" s="462">
        <f t="shared" si="4094"/>
        <v>0</v>
      </c>
      <c r="AJY65" s="451">
        <f t="shared" si="4094"/>
        <v>0</v>
      </c>
      <c r="AKA65" s="457">
        <f t="shared" ref="AKA65:AKN65" si="4095">SUM(AKA66:AKA68)</f>
        <v>0</v>
      </c>
      <c r="AKB65" s="450">
        <f t="shared" si="4095"/>
        <v>0</v>
      </c>
      <c r="AKC65" s="450">
        <f t="shared" si="4095"/>
        <v>0</v>
      </c>
      <c r="AKD65" s="450">
        <f t="shared" si="4095"/>
        <v>0</v>
      </c>
      <c r="AKE65" s="450">
        <f t="shared" si="4095"/>
        <v>0</v>
      </c>
      <c r="AKF65" s="450">
        <f t="shared" si="4095"/>
        <v>0</v>
      </c>
      <c r="AKG65" s="450">
        <f t="shared" si="4095"/>
        <v>0</v>
      </c>
      <c r="AKH65" s="450">
        <f t="shared" si="4095"/>
        <v>0</v>
      </c>
      <c r="AKI65" s="450">
        <f t="shared" si="4095"/>
        <v>0</v>
      </c>
      <c r="AKJ65" s="450">
        <f t="shared" si="4095"/>
        <v>0</v>
      </c>
      <c r="AKK65" s="450">
        <f t="shared" si="4095"/>
        <v>0</v>
      </c>
      <c r="AKL65" s="450">
        <f t="shared" si="4095"/>
        <v>0</v>
      </c>
      <c r="AKM65" s="462">
        <f t="shared" si="4095"/>
        <v>0</v>
      </c>
      <c r="AKN65" s="451">
        <f t="shared" si="4095"/>
        <v>0</v>
      </c>
      <c r="AKP65" s="457">
        <f t="shared" ref="AKP65:ALC65" si="4096">SUM(AKP66:AKP68)</f>
        <v>0</v>
      </c>
      <c r="AKQ65" s="450">
        <f t="shared" si="4096"/>
        <v>0</v>
      </c>
      <c r="AKR65" s="450">
        <f t="shared" si="4096"/>
        <v>0</v>
      </c>
      <c r="AKS65" s="450">
        <f t="shared" si="4096"/>
        <v>0</v>
      </c>
      <c r="AKT65" s="450">
        <f t="shared" si="4096"/>
        <v>0</v>
      </c>
      <c r="AKU65" s="450">
        <f t="shared" si="4096"/>
        <v>0</v>
      </c>
      <c r="AKV65" s="450">
        <f t="shared" si="4096"/>
        <v>0</v>
      </c>
      <c r="AKW65" s="450">
        <f t="shared" si="4096"/>
        <v>0</v>
      </c>
      <c r="AKX65" s="450">
        <f t="shared" si="4096"/>
        <v>0</v>
      </c>
      <c r="AKY65" s="450">
        <f t="shared" si="4096"/>
        <v>0</v>
      </c>
      <c r="AKZ65" s="450">
        <f t="shared" si="4096"/>
        <v>0</v>
      </c>
      <c r="ALA65" s="450">
        <f t="shared" si="4096"/>
        <v>0</v>
      </c>
      <c r="ALB65" s="462">
        <f t="shared" si="4096"/>
        <v>0</v>
      </c>
      <c r="ALC65" s="451">
        <f t="shared" si="4096"/>
        <v>0</v>
      </c>
      <c r="ALE65" s="457">
        <f t="shared" ref="ALE65:ALR65" si="4097">SUM(ALE66:ALE68)</f>
        <v>0</v>
      </c>
      <c r="ALF65" s="450">
        <f t="shared" si="4097"/>
        <v>0</v>
      </c>
      <c r="ALG65" s="450">
        <f t="shared" si="4097"/>
        <v>0</v>
      </c>
      <c r="ALH65" s="450">
        <f t="shared" si="4097"/>
        <v>0</v>
      </c>
      <c r="ALI65" s="450">
        <f t="shared" si="4097"/>
        <v>0</v>
      </c>
      <c r="ALJ65" s="450">
        <f t="shared" si="4097"/>
        <v>0</v>
      </c>
      <c r="ALK65" s="450">
        <f t="shared" si="4097"/>
        <v>0</v>
      </c>
      <c r="ALL65" s="450">
        <f t="shared" si="4097"/>
        <v>0</v>
      </c>
      <c r="ALM65" s="450">
        <f t="shared" si="4097"/>
        <v>0</v>
      </c>
      <c r="ALN65" s="450">
        <f t="shared" si="4097"/>
        <v>0</v>
      </c>
      <c r="ALO65" s="450">
        <f t="shared" si="4097"/>
        <v>0</v>
      </c>
      <c r="ALP65" s="450">
        <f t="shared" si="4097"/>
        <v>0</v>
      </c>
      <c r="ALQ65" s="462">
        <f t="shared" si="4097"/>
        <v>0</v>
      </c>
      <c r="ALR65" s="451">
        <f t="shared" si="4097"/>
        <v>0</v>
      </c>
      <c r="ALT65" s="457">
        <f t="shared" ref="ALT65:AMG65" si="4098">SUM(ALT66:ALT68)</f>
        <v>0</v>
      </c>
      <c r="ALU65" s="450">
        <f t="shared" si="4098"/>
        <v>0</v>
      </c>
      <c r="ALV65" s="450">
        <f t="shared" si="4098"/>
        <v>0</v>
      </c>
      <c r="ALW65" s="450">
        <f t="shared" si="4098"/>
        <v>0</v>
      </c>
      <c r="ALX65" s="450">
        <f t="shared" si="4098"/>
        <v>0</v>
      </c>
      <c r="ALY65" s="450">
        <f t="shared" si="4098"/>
        <v>0</v>
      </c>
      <c r="ALZ65" s="450">
        <f t="shared" si="4098"/>
        <v>0</v>
      </c>
      <c r="AMA65" s="450">
        <f t="shared" si="4098"/>
        <v>0</v>
      </c>
      <c r="AMB65" s="450">
        <f t="shared" si="4098"/>
        <v>0</v>
      </c>
      <c r="AMC65" s="450">
        <f t="shared" si="4098"/>
        <v>0</v>
      </c>
      <c r="AMD65" s="450">
        <f t="shared" si="4098"/>
        <v>0</v>
      </c>
      <c r="AME65" s="450">
        <f t="shared" si="4098"/>
        <v>0</v>
      </c>
      <c r="AMF65" s="462">
        <f t="shared" si="4098"/>
        <v>0</v>
      </c>
      <c r="AMG65" s="451">
        <f t="shared" si="4098"/>
        <v>0</v>
      </c>
      <c r="AMI65" s="457">
        <f t="shared" ref="AMI65:AMV65" si="4099">SUM(AMI66:AMI68)</f>
        <v>0</v>
      </c>
      <c r="AMJ65" s="450">
        <f t="shared" si="4099"/>
        <v>0</v>
      </c>
      <c r="AMK65" s="450">
        <f t="shared" si="4099"/>
        <v>0</v>
      </c>
      <c r="AML65" s="450">
        <f t="shared" si="4099"/>
        <v>0</v>
      </c>
      <c r="AMM65" s="450">
        <f t="shared" si="4099"/>
        <v>0</v>
      </c>
      <c r="AMN65" s="450">
        <f t="shared" si="4099"/>
        <v>0</v>
      </c>
      <c r="AMO65" s="450">
        <f t="shared" si="4099"/>
        <v>0</v>
      </c>
      <c r="AMP65" s="450">
        <f t="shared" si="4099"/>
        <v>0</v>
      </c>
      <c r="AMQ65" s="450">
        <f t="shared" si="4099"/>
        <v>0</v>
      </c>
      <c r="AMR65" s="450">
        <f t="shared" si="4099"/>
        <v>0</v>
      </c>
      <c r="AMS65" s="450">
        <f t="shared" si="4099"/>
        <v>0</v>
      </c>
      <c r="AMT65" s="450">
        <f t="shared" si="4099"/>
        <v>0</v>
      </c>
      <c r="AMU65" s="462">
        <f t="shared" si="4099"/>
        <v>0</v>
      </c>
      <c r="AMV65" s="451">
        <f t="shared" si="4099"/>
        <v>0</v>
      </c>
      <c r="AMX65" s="457">
        <f t="shared" ref="AMX65:ANK65" si="4100">SUM(AMX66:AMX68)</f>
        <v>0</v>
      </c>
      <c r="AMY65" s="450">
        <f t="shared" si="4100"/>
        <v>0</v>
      </c>
      <c r="AMZ65" s="450">
        <f t="shared" si="4100"/>
        <v>0</v>
      </c>
      <c r="ANA65" s="450">
        <f t="shared" si="4100"/>
        <v>0</v>
      </c>
      <c r="ANB65" s="450">
        <f t="shared" si="4100"/>
        <v>0</v>
      </c>
      <c r="ANC65" s="450">
        <f t="shared" si="4100"/>
        <v>0</v>
      </c>
      <c r="AND65" s="450">
        <f t="shared" si="4100"/>
        <v>0</v>
      </c>
      <c r="ANE65" s="450">
        <f t="shared" si="4100"/>
        <v>0</v>
      </c>
      <c r="ANF65" s="450">
        <f t="shared" si="4100"/>
        <v>0</v>
      </c>
      <c r="ANG65" s="450">
        <f t="shared" si="4100"/>
        <v>0</v>
      </c>
      <c r="ANH65" s="450">
        <f t="shared" si="4100"/>
        <v>0</v>
      </c>
      <c r="ANI65" s="450">
        <f t="shared" si="4100"/>
        <v>0</v>
      </c>
      <c r="ANJ65" s="462">
        <f t="shared" si="4100"/>
        <v>0</v>
      </c>
      <c r="ANK65" s="451">
        <f t="shared" si="4100"/>
        <v>0</v>
      </c>
      <c r="ANM65" s="457">
        <f t="shared" ref="ANM65:ANZ65" si="4101">SUM(ANM66:ANM68)</f>
        <v>0</v>
      </c>
      <c r="ANN65" s="450">
        <f t="shared" si="4101"/>
        <v>0</v>
      </c>
      <c r="ANO65" s="450">
        <f t="shared" si="4101"/>
        <v>0</v>
      </c>
      <c r="ANP65" s="450">
        <f t="shared" si="4101"/>
        <v>0</v>
      </c>
      <c r="ANQ65" s="450">
        <f t="shared" si="4101"/>
        <v>0</v>
      </c>
      <c r="ANR65" s="450">
        <f t="shared" si="4101"/>
        <v>0</v>
      </c>
      <c r="ANS65" s="450">
        <f t="shared" si="4101"/>
        <v>0</v>
      </c>
      <c r="ANT65" s="450">
        <f t="shared" si="4101"/>
        <v>0</v>
      </c>
      <c r="ANU65" s="450">
        <f t="shared" si="4101"/>
        <v>0</v>
      </c>
      <c r="ANV65" s="450">
        <f t="shared" si="4101"/>
        <v>0</v>
      </c>
      <c r="ANW65" s="450">
        <f t="shared" si="4101"/>
        <v>0</v>
      </c>
      <c r="ANX65" s="450">
        <f t="shared" si="4101"/>
        <v>0</v>
      </c>
      <c r="ANY65" s="462">
        <f t="shared" si="4101"/>
        <v>0</v>
      </c>
      <c r="ANZ65" s="451">
        <f t="shared" si="4101"/>
        <v>0</v>
      </c>
      <c r="AOB65" s="457">
        <f t="shared" ref="AOB65:AOO65" si="4102">SUM(AOB66:AOB68)</f>
        <v>0</v>
      </c>
      <c r="AOC65" s="450">
        <f t="shared" si="4102"/>
        <v>0</v>
      </c>
      <c r="AOD65" s="450">
        <f t="shared" si="4102"/>
        <v>0</v>
      </c>
      <c r="AOE65" s="450">
        <f t="shared" si="4102"/>
        <v>0</v>
      </c>
      <c r="AOF65" s="450">
        <f t="shared" si="4102"/>
        <v>0</v>
      </c>
      <c r="AOG65" s="450">
        <f t="shared" si="4102"/>
        <v>0</v>
      </c>
      <c r="AOH65" s="450">
        <f t="shared" si="4102"/>
        <v>0</v>
      </c>
      <c r="AOI65" s="450">
        <f t="shared" si="4102"/>
        <v>0</v>
      </c>
      <c r="AOJ65" s="450">
        <f t="shared" si="4102"/>
        <v>0</v>
      </c>
      <c r="AOK65" s="450">
        <f t="shared" si="4102"/>
        <v>0</v>
      </c>
      <c r="AOL65" s="450">
        <f t="shared" si="4102"/>
        <v>0</v>
      </c>
      <c r="AOM65" s="450">
        <f t="shared" si="4102"/>
        <v>0</v>
      </c>
      <c r="AON65" s="462">
        <f t="shared" si="4102"/>
        <v>0</v>
      </c>
      <c r="AOO65" s="451">
        <f t="shared" si="4102"/>
        <v>0</v>
      </c>
      <c r="AOQ65" s="457">
        <f t="shared" ref="AOQ65:APD65" si="4103">SUM(AOQ66:AOQ68)</f>
        <v>0</v>
      </c>
      <c r="AOR65" s="450">
        <f t="shared" si="4103"/>
        <v>0</v>
      </c>
      <c r="AOS65" s="450">
        <f t="shared" si="4103"/>
        <v>0</v>
      </c>
      <c r="AOT65" s="450">
        <f t="shared" si="4103"/>
        <v>0</v>
      </c>
      <c r="AOU65" s="450">
        <f t="shared" si="4103"/>
        <v>0</v>
      </c>
      <c r="AOV65" s="450">
        <f t="shared" si="4103"/>
        <v>0</v>
      </c>
      <c r="AOW65" s="450">
        <f t="shared" si="4103"/>
        <v>0</v>
      </c>
      <c r="AOX65" s="450">
        <f t="shared" si="4103"/>
        <v>0</v>
      </c>
      <c r="AOY65" s="450">
        <f t="shared" si="4103"/>
        <v>0</v>
      </c>
      <c r="AOZ65" s="450">
        <f t="shared" si="4103"/>
        <v>0</v>
      </c>
      <c r="APA65" s="450">
        <f t="shared" si="4103"/>
        <v>0</v>
      </c>
      <c r="APB65" s="450">
        <f t="shared" si="4103"/>
        <v>0</v>
      </c>
      <c r="APC65" s="462">
        <f t="shared" si="4103"/>
        <v>0</v>
      </c>
      <c r="APD65" s="451">
        <f t="shared" si="4103"/>
        <v>0</v>
      </c>
      <c r="APF65" s="457">
        <f t="shared" ref="APF65:APS65" si="4104">SUM(APF66:APF68)</f>
        <v>0</v>
      </c>
      <c r="APG65" s="450">
        <f t="shared" si="4104"/>
        <v>0</v>
      </c>
      <c r="APH65" s="450">
        <f t="shared" si="4104"/>
        <v>0</v>
      </c>
      <c r="API65" s="450">
        <f t="shared" si="4104"/>
        <v>0</v>
      </c>
      <c r="APJ65" s="450">
        <f t="shared" si="4104"/>
        <v>0</v>
      </c>
      <c r="APK65" s="450">
        <f t="shared" si="4104"/>
        <v>0</v>
      </c>
      <c r="APL65" s="450">
        <f t="shared" si="4104"/>
        <v>0</v>
      </c>
      <c r="APM65" s="450">
        <f t="shared" si="4104"/>
        <v>0</v>
      </c>
      <c r="APN65" s="450">
        <f t="shared" si="4104"/>
        <v>0</v>
      </c>
      <c r="APO65" s="450">
        <f t="shared" si="4104"/>
        <v>0</v>
      </c>
      <c r="APP65" s="450">
        <f t="shared" si="4104"/>
        <v>0</v>
      </c>
      <c r="APQ65" s="450">
        <f t="shared" si="4104"/>
        <v>0</v>
      </c>
      <c r="APR65" s="462">
        <f t="shared" si="4104"/>
        <v>0</v>
      </c>
      <c r="APS65" s="451">
        <f t="shared" si="4104"/>
        <v>0</v>
      </c>
      <c r="APU65" s="457">
        <f t="shared" ref="APU65:AQH65" si="4105">SUM(APU66:APU68)</f>
        <v>0</v>
      </c>
      <c r="APV65" s="450">
        <f t="shared" si="4105"/>
        <v>0</v>
      </c>
      <c r="APW65" s="450">
        <f t="shared" si="4105"/>
        <v>0</v>
      </c>
      <c r="APX65" s="450">
        <f t="shared" si="4105"/>
        <v>0</v>
      </c>
      <c r="APY65" s="450">
        <f t="shared" si="4105"/>
        <v>0</v>
      </c>
      <c r="APZ65" s="450">
        <f t="shared" si="4105"/>
        <v>0</v>
      </c>
      <c r="AQA65" s="450">
        <f t="shared" si="4105"/>
        <v>0</v>
      </c>
      <c r="AQB65" s="450">
        <f t="shared" si="4105"/>
        <v>0</v>
      </c>
      <c r="AQC65" s="450">
        <f t="shared" si="4105"/>
        <v>0</v>
      </c>
      <c r="AQD65" s="450">
        <f t="shared" si="4105"/>
        <v>0</v>
      </c>
      <c r="AQE65" s="450">
        <f t="shared" si="4105"/>
        <v>0</v>
      </c>
      <c r="AQF65" s="450">
        <f t="shared" si="4105"/>
        <v>0</v>
      </c>
      <c r="AQG65" s="462">
        <f t="shared" si="4105"/>
        <v>0</v>
      </c>
      <c r="AQH65" s="451">
        <f t="shared" si="4105"/>
        <v>0</v>
      </c>
      <c r="AQJ65" s="457">
        <f t="shared" ref="AQJ65:AQW65" si="4106">SUM(AQJ66:AQJ68)</f>
        <v>0</v>
      </c>
      <c r="AQK65" s="450">
        <f t="shared" si="4106"/>
        <v>0</v>
      </c>
      <c r="AQL65" s="450">
        <f t="shared" si="4106"/>
        <v>0</v>
      </c>
      <c r="AQM65" s="450">
        <f t="shared" si="4106"/>
        <v>0</v>
      </c>
      <c r="AQN65" s="450">
        <f t="shared" si="4106"/>
        <v>0</v>
      </c>
      <c r="AQO65" s="450">
        <f t="shared" si="4106"/>
        <v>0</v>
      </c>
      <c r="AQP65" s="450">
        <f t="shared" si="4106"/>
        <v>0</v>
      </c>
      <c r="AQQ65" s="450">
        <f t="shared" si="4106"/>
        <v>0</v>
      </c>
      <c r="AQR65" s="450">
        <f t="shared" si="4106"/>
        <v>0</v>
      </c>
      <c r="AQS65" s="450">
        <f t="shared" si="4106"/>
        <v>0</v>
      </c>
      <c r="AQT65" s="450">
        <f t="shared" si="4106"/>
        <v>0</v>
      </c>
      <c r="AQU65" s="450">
        <f t="shared" si="4106"/>
        <v>0</v>
      </c>
      <c r="AQV65" s="462">
        <f t="shared" si="4106"/>
        <v>0</v>
      </c>
      <c r="AQW65" s="451">
        <f t="shared" si="4106"/>
        <v>0</v>
      </c>
      <c r="AQY65" s="457">
        <f t="shared" ref="AQY65:ARL65" si="4107">SUM(AQY66:AQY68)</f>
        <v>0</v>
      </c>
      <c r="AQZ65" s="450">
        <f t="shared" si="4107"/>
        <v>0</v>
      </c>
      <c r="ARA65" s="450">
        <f t="shared" si="4107"/>
        <v>0</v>
      </c>
      <c r="ARB65" s="450">
        <f t="shared" si="4107"/>
        <v>0</v>
      </c>
      <c r="ARC65" s="450">
        <f t="shared" si="4107"/>
        <v>0</v>
      </c>
      <c r="ARD65" s="450">
        <f t="shared" si="4107"/>
        <v>0</v>
      </c>
      <c r="ARE65" s="450">
        <f t="shared" si="4107"/>
        <v>0</v>
      </c>
      <c r="ARF65" s="450">
        <f t="shared" si="4107"/>
        <v>0</v>
      </c>
      <c r="ARG65" s="450">
        <f t="shared" si="4107"/>
        <v>0</v>
      </c>
      <c r="ARH65" s="450">
        <f t="shared" si="4107"/>
        <v>0</v>
      </c>
      <c r="ARI65" s="450">
        <f t="shared" si="4107"/>
        <v>0</v>
      </c>
      <c r="ARJ65" s="450">
        <f t="shared" si="4107"/>
        <v>0</v>
      </c>
      <c r="ARK65" s="462">
        <f t="shared" si="4107"/>
        <v>0</v>
      </c>
      <c r="ARL65" s="451">
        <f t="shared" si="4107"/>
        <v>0</v>
      </c>
      <c r="ARN65" s="457">
        <f t="shared" ref="ARN65:ASA65" si="4108">SUM(ARN66:ARN68)</f>
        <v>0</v>
      </c>
      <c r="ARO65" s="450">
        <f t="shared" si="4108"/>
        <v>0</v>
      </c>
      <c r="ARP65" s="450">
        <f t="shared" si="4108"/>
        <v>0</v>
      </c>
      <c r="ARQ65" s="450">
        <f t="shared" si="4108"/>
        <v>0</v>
      </c>
      <c r="ARR65" s="450">
        <f t="shared" si="4108"/>
        <v>0</v>
      </c>
      <c r="ARS65" s="450">
        <f t="shared" si="4108"/>
        <v>0</v>
      </c>
      <c r="ART65" s="450">
        <f t="shared" si="4108"/>
        <v>0</v>
      </c>
      <c r="ARU65" s="450">
        <f t="shared" si="4108"/>
        <v>0</v>
      </c>
      <c r="ARV65" s="450">
        <f t="shared" si="4108"/>
        <v>0</v>
      </c>
      <c r="ARW65" s="450">
        <f t="shared" si="4108"/>
        <v>0</v>
      </c>
      <c r="ARX65" s="450">
        <f t="shared" si="4108"/>
        <v>0</v>
      </c>
      <c r="ARY65" s="450">
        <f t="shared" si="4108"/>
        <v>0</v>
      </c>
      <c r="ARZ65" s="462">
        <f t="shared" si="4108"/>
        <v>0</v>
      </c>
      <c r="ASA65" s="451">
        <f t="shared" si="4108"/>
        <v>0</v>
      </c>
      <c r="ASC65" s="457">
        <f t="shared" ref="ASC65:ASP65" si="4109">SUM(ASC66:ASC68)</f>
        <v>0</v>
      </c>
      <c r="ASD65" s="450">
        <f t="shared" si="4109"/>
        <v>0</v>
      </c>
      <c r="ASE65" s="450">
        <f t="shared" si="4109"/>
        <v>0</v>
      </c>
      <c r="ASF65" s="450">
        <f t="shared" si="4109"/>
        <v>0</v>
      </c>
      <c r="ASG65" s="450">
        <f t="shared" si="4109"/>
        <v>0</v>
      </c>
      <c r="ASH65" s="450">
        <f t="shared" si="4109"/>
        <v>0</v>
      </c>
      <c r="ASI65" s="450">
        <f t="shared" si="4109"/>
        <v>0</v>
      </c>
      <c r="ASJ65" s="450">
        <f t="shared" si="4109"/>
        <v>0</v>
      </c>
      <c r="ASK65" s="450">
        <f t="shared" si="4109"/>
        <v>0</v>
      </c>
      <c r="ASL65" s="450">
        <f t="shared" si="4109"/>
        <v>0</v>
      </c>
      <c r="ASM65" s="450">
        <f t="shared" si="4109"/>
        <v>0</v>
      </c>
      <c r="ASN65" s="450">
        <f t="shared" si="4109"/>
        <v>0</v>
      </c>
      <c r="ASO65" s="462">
        <f t="shared" si="4109"/>
        <v>0</v>
      </c>
      <c r="ASP65" s="451">
        <f t="shared" si="4109"/>
        <v>0</v>
      </c>
      <c r="ASR65" s="457">
        <f t="shared" ref="ASR65:ATE65" si="4110">SUM(ASR66:ASR68)</f>
        <v>0</v>
      </c>
      <c r="ASS65" s="450">
        <f t="shared" si="4110"/>
        <v>0</v>
      </c>
      <c r="AST65" s="450">
        <f t="shared" si="4110"/>
        <v>0</v>
      </c>
      <c r="ASU65" s="450">
        <f t="shared" si="4110"/>
        <v>0</v>
      </c>
      <c r="ASV65" s="450">
        <f t="shared" si="4110"/>
        <v>0</v>
      </c>
      <c r="ASW65" s="450">
        <f t="shared" si="4110"/>
        <v>0</v>
      </c>
      <c r="ASX65" s="450">
        <f t="shared" si="4110"/>
        <v>0</v>
      </c>
      <c r="ASY65" s="450">
        <f t="shared" si="4110"/>
        <v>0</v>
      </c>
      <c r="ASZ65" s="450">
        <f t="shared" si="4110"/>
        <v>0</v>
      </c>
      <c r="ATA65" s="450">
        <f t="shared" si="4110"/>
        <v>0</v>
      </c>
      <c r="ATB65" s="450">
        <f t="shared" si="4110"/>
        <v>0</v>
      </c>
      <c r="ATC65" s="450">
        <f t="shared" si="4110"/>
        <v>0</v>
      </c>
      <c r="ATD65" s="462">
        <f t="shared" si="4110"/>
        <v>0</v>
      </c>
      <c r="ATE65" s="451">
        <f t="shared" si="4110"/>
        <v>0</v>
      </c>
      <c r="ATG65" s="457">
        <f t="shared" ref="ATG65:ATT65" si="4111">SUM(ATG66:ATG68)</f>
        <v>0</v>
      </c>
      <c r="ATH65" s="450">
        <f t="shared" si="4111"/>
        <v>0</v>
      </c>
      <c r="ATI65" s="450">
        <f t="shared" si="4111"/>
        <v>0</v>
      </c>
      <c r="ATJ65" s="450">
        <f t="shared" si="4111"/>
        <v>0</v>
      </c>
      <c r="ATK65" s="450">
        <f t="shared" si="4111"/>
        <v>0</v>
      </c>
      <c r="ATL65" s="450">
        <f t="shared" si="4111"/>
        <v>0</v>
      </c>
      <c r="ATM65" s="450">
        <f t="shared" si="4111"/>
        <v>0</v>
      </c>
      <c r="ATN65" s="450">
        <f t="shared" si="4111"/>
        <v>0</v>
      </c>
      <c r="ATO65" s="450">
        <f t="shared" si="4111"/>
        <v>0</v>
      </c>
      <c r="ATP65" s="450">
        <f t="shared" si="4111"/>
        <v>0</v>
      </c>
      <c r="ATQ65" s="450">
        <f t="shared" si="4111"/>
        <v>0</v>
      </c>
      <c r="ATR65" s="450">
        <f t="shared" si="4111"/>
        <v>0</v>
      </c>
      <c r="ATS65" s="462">
        <f t="shared" si="4111"/>
        <v>0</v>
      </c>
      <c r="ATT65" s="451">
        <f t="shared" si="4111"/>
        <v>0</v>
      </c>
      <c r="ATV65" s="457">
        <f t="shared" ref="ATV65:AUI65" si="4112">SUM(ATV66:ATV68)</f>
        <v>0</v>
      </c>
      <c r="ATW65" s="450">
        <f t="shared" si="4112"/>
        <v>0</v>
      </c>
      <c r="ATX65" s="450">
        <f t="shared" si="4112"/>
        <v>0</v>
      </c>
      <c r="ATY65" s="450">
        <f t="shared" si="4112"/>
        <v>0</v>
      </c>
      <c r="ATZ65" s="450">
        <f t="shared" si="4112"/>
        <v>0</v>
      </c>
      <c r="AUA65" s="450">
        <f t="shared" si="4112"/>
        <v>0</v>
      </c>
      <c r="AUB65" s="450">
        <f t="shared" si="4112"/>
        <v>0</v>
      </c>
      <c r="AUC65" s="450">
        <f t="shared" si="4112"/>
        <v>0</v>
      </c>
      <c r="AUD65" s="450">
        <f t="shared" si="4112"/>
        <v>0</v>
      </c>
      <c r="AUE65" s="450">
        <f t="shared" si="4112"/>
        <v>0</v>
      </c>
      <c r="AUF65" s="450">
        <f t="shared" si="4112"/>
        <v>0</v>
      </c>
      <c r="AUG65" s="450">
        <f t="shared" si="4112"/>
        <v>0</v>
      </c>
      <c r="AUH65" s="462">
        <f t="shared" si="4112"/>
        <v>0</v>
      </c>
      <c r="AUI65" s="451">
        <f t="shared" si="4112"/>
        <v>0</v>
      </c>
      <c r="AUK65" s="457">
        <f t="shared" ref="AUK65:AUX65" si="4113">SUM(AUK66:AUK68)</f>
        <v>0</v>
      </c>
      <c r="AUL65" s="450">
        <f t="shared" si="4113"/>
        <v>0</v>
      </c>
      <c r="AUM65" s="450">
        <f t="shared" si="4113"/>
        <v>0</v>
      </c>
      <c r="AUN65" s="450">
        <f t="shared" si="4113"/>
        <v>0</v>
      </c>
      <c r="AUO65" s="450">
        <f t="shared" si="4113"/>
        <v>0</v>
      </c>
      <c r="AUP65" s="450">
        <f t="shared" si="4113"/>
        <v>0</v>
      </c>
      <c r="AUQ65" s="450">
        <f t="shared" si="4113"/>
        <v>0</v>
      </c>
      <c r="AUR65" s="450">
        <f t="shared" si="4113"/>
        <v>0</v>
      </c>
      <c r="AUS65" s="450">
        <f t="shared" si="4113"/>
        <v>0</v>
      </c>
      <c r="AUT65" s="450">
        <f t="shared" si="4113"/>
        <v>0</v>
      </c>
      <c r="AUU65" s="450">
        <f t="shared" si="4113"/>
        <v>0</v>
      </c>
      <c r="AUV65" s="450">
        <f t="shared" si="4113"/>
        <v>0</v>
      </c>
      <c r="AUW65" s="462">
        <f t="shared" si="4113"/>
        <v>0</v>
      </c>
      <c r="AUX65" s="451">
        <f t="shared" si="4113"/>
        <v>0</v>
      </c>
      <c r="AUZ65" s="457">
        <f t="shared" ref="AUZ65:AVM65" si="4114">SUM(AUZ66:AUZ68)</f>
        <v>0</v>
      </c>
      <c r="AVA65" s="450">
        <f t="shared" si="4114"/>
        <v>0</v>
      </c>
      <c r="AVB65" s="450">
        <f t="shared" si="4114"/>
        <v>0</v>
      </c>
      <c r="AVC65" s="450">
        <f t="shared" si="4114"/>
        <v>0</v>
      </c>
      <c r="AVD65" s="450">
        <f t="shared" si="4114"/>
        <v>0</v>
      </c>
      <c r="AVE65" s="450">
        <f t="shared" si="4114"/>
        <v>0</v>
      </c>
      <c r="AVF65" s="450">
        <f t="shared" si="4114"/>
        <v>0</v>
      </c>
      <c r="AVG65" s="450">
        <f t="shared" si="4114"/>
        <v>0</v>
      </c>
      <c r="AVH65" s="450">
        <f t="shared" si="4114"/>
        <v>0</v>
      </c>
      <c r="AVI65" s="450">
        <f t="shared" si="4114"/>
        <v>0</v>
      </c>
      <c r="AVJ65" s="450">
        <f t="shared" si="4114"/>
        <v>0</v>
      </c>
      <c r="AVK65" s="450">
        <f t="shared" si="4114"/>
        <v>0</v>
      </c>
      <c r="AVL65" s="462">
        <f t="shared" si="4114"/>
        <v>0</v>
      </c>
      <c r="AVM65" s="451">
        <f t="shared" si="4114"/>
        <v>0</v>
      </c>
      <c r="AVO65" s="457">
        <f t="shared" ref="AVO65:AWB65" si="4115">SUM(AVO66:AVO68)</f>
        <v>0</v>
      </c>
      <c r="AVP65" s="450">
        <f t="shared" si="4115"/>
        <v>0</v>
      </c>
      <c r="AVQ65" s="450">
        <f t="shared" si="4115"/>
        <v>0</v>
      </c>
      <c r="AVR65" s="450">
        <f t="shared" si="4115"/>
        <v>0</v>
      </c>
      <c r="AVS65" s="450">
        <f t="shared" si="4115"/>
        <v>0</v>
      </c>
      <c r="AVT65" s="450">
        <f t="shared" si="4115"/>
        <v>0</v>
      </c>
      <c r="AVU65" s="450">
        <f t="shared" si="4115"/>
        <v>0</v>
      </c>
      <c r="AVV65" s="450">
        <f t="shared" si="4115"/>
        <v>0</v>
      </c>
      <c r="AVW65" s="450">
        <f t="shared" si="4115"/>
        <v>0</v>
      </c>
      <c r="AVX65" s="450">
        <f t="shared" si="4115"/>
        <v>0</v>
      </c>
      <c r="AVY65" s="450">
        <f t="shared" si="4115"/>
        <v>0</v>
      </c>
      <c r="AVZ65" s="450">
        <f t="shared" si="4115"/>
        <v>0</v>
      </c>
      <c r="AWA65" s="462">
        <f t="shared" si="4115"/>
        <v>0</v>
      </c>
      <c r="AWB65" s="451">
        <f t="shared" si="4115"/>
        <v>0</v>
      </c>
      <c r="AWD65" s="457">
        <f t="shared" ref="AWD65:AWQ65" si="4116">SUM(AWD66:AWD68)</f>
        <v>0</v>
      </c>
      <c r="AWE65" s="450">
        <f t="shared" si="4116"/>
        <v>0</v>
      </c>
      <c r="AWF65" s="450">
        <f t="shared" si="4116"/>
        <v>0</v>
      </c>
      <c r="AWG65" s="450">
        <f t="shared" si="4116"/>
        <v>0</v>
      </c>
      <c r="AWH65" s="450">
        <f t="shared" si="4116"/>
        <v>0</v>
      </c>
      <c r="AWI65" s="450">
        <f t="shared" si="4116"/>
        <v>0</v>
      </c>
      <c r="AWJ65" s="450">
        <f t="shared" si="4116"/>
        <v>0</v>
      </c>
      <c r="AWK65" s="450">
        <f t="shared" si="4116"/>
        <v>0</v>
      </c>
      <c r="AWL65" s="450">
        <f t="shared" si="4116"/>
        <v>0</v>
      </c>
      <c r="AWM65" s="450">
        <f t="shared" si="4116"/>
        <v>0</v>
      </c>
      <c r="AWN65" s="450">
        <f t="shared" si="4116"/>
        <v>0</v>
      </c>
      <c r="AWO65" s="450">
        <f t="shared" si="4116"/>
        <v>0</v>
      </c>
      <c r="AWP65" s="462">
        <f t="shared" si="4116"/>
        <v>0</v>
      </c>
      <c r="AWQ65" s="451">
        <f t="shared" si="4116"/>
        <v>0</v>
      </c>
      <c r="AWS65" s="457">
        <f t="shared" ref="AWS65:AXF65" si="4117">SUM(AWS66:AWS68)</f>
        <v>0</v>
      </c>
      <c r="AWT65" s="450">
        <f t="shared" si="4117"/>
        <v>0</v>
      </c>
      <c r="AWU65" s="450">
        <f t="shared" si="4117"/>
        <v>0</v>
      </c>
      <c r="AWV65" s="450">
        <f t="shared" si="4117"/>
        <v>0</v>
      </c>
      <c r="AWW65" s="450">
        <f t="shared" si="4117"/>
        <v>0</v>
      </c>
      <c r="AWX65" s="450">
        <f t="shared" si="4117"/>
        <v>0</v>
      </c>
      <c r="AWY65" s="450">
        <f t="shared" si="4117"/>
        <v>0</v>
      </c>
      <c r="AWZ65" s="450">
        <f t="shared" si="4117"/>
        <v>0</v>
      </c>
      <c r="AXA65" s="450">
        <f t="shared" si="4117"/>
        <v>0</v>
      </c>
      <c r="AXB65" s="450">
        <f t="shared" si="4117"/>
        <v>0</v>
      </c>
      <c r="AXC65" s="450">
        <f t="shared" si="4117"/>
        <v>0</v>
      </c>
      <c r="AXD65" s="450">
        <f t="shared" si="4117"/>
        <v>0</v>
      </c>
      <c r="AXE65" s="462">
        <f t="shared" si="4117"/>
        <v>0</v>
      </c>
      <c r="AXF65" s="451">
        <f t="shared" si="4117"/>
        <v>0</v>
      </c>
      <c r="AXH65" s="457">
        <f t="shared" ref="AXH65:AXU65" si="4118">SUM(AXH66:AXH68)</f>
        <v>0</v>
      </c>
      <c r="AXI65" s="450">
        <f t="shared" si="4118"/>
        <v>0</v>
      </c>
      <c r="AXJ65" s="450">
        <f t="shared" si="4118"/>
        <v>0</v>
      </c>
      <c r="AXK65" s="450">
        <f t="shared" si="4118"/>
        <v>0</v>
      </c>
      <c r="AXL65" s="450">
        <f t="shared" si="4118"/>
        <v>0</v>
      </c>
      <c r="AXM65" s="450">
        <f t="shared" si="4118"/>
        <v>0</v>
      </c>
      <c r="AXN65" s="450">
        <f t="shared" si="4118"/>
        <v>0</v>
      </c>
      <c r="AXO65" s="450">
        <f t="shared" si="4118"/>
        <v>0</v>
      </c>
      <c r="AXP65" s="450">
        <f t="shared" si="4118"/>
        <v>0</v>
      </c>
      <c r="AXQ65" s="450">
        <f t="shared" si="4118"/>
        <v>0</v>
      </c>
      <c r="AXR65" s="450">
        <f t="shared" si="4118"/>
        <v>0</v>
      </c>
      <c r="AXS65" s="450">
        <f t="shared" si="4118"/>
        <v>0</v>
      </c>
      <c r="AXT65" s="462">
        <f t="shared" si="4118"/>
        <v>0</v>
      </c>
      <c r="AXU65" s="451">
        <f t="shared" si="4118"/>
        <v>0</v>
      </c>
      <c r="AXW65" s="457">
        <f t="shared" ref="AXW65:AYJ65" si="4119">SUM(AXW66:AXW68)</f>
        <v>0</v>
      </c>
      <c r="AXX65" s="450">
        <f t="shared" si="4119"/>
        <v>0</v>
      </c>
      <c r="AXY65" s="450">
        <f t="shared" si="4119"/>
        <v>0</v>
      </c>
      <c r="AXZ65" s="450">
        <f t="shared" si="4119"/>
        <v>0</v>
      </c>
      <c r="AYA65" s="450">
        <f t="shared" si="4119"/>
        <v>0</v>
      </c>
      <c r="AYB65" s="450">
        <f t="shared" si="4119"/>
        <v>0</v>
      </c>
      <c r="AYC65" s="450">
        <f t="shared" si="4119"/>
        <v>0</v>
      </c>
      <c r="AYD65" s="450">
        <f t="shared" si="4119"/>
        <v>0</v>
      </c>
      <c r="AYE65" s="450">
        <f t="shared" si="4119"/>
        <v>0</v>
      </c>
      <c r="AYF65" s="450">
        <f t="shared" si="4119"/>
        <v>0</v>
      </c>
      <c r="AYG65" s="450">
        <f t="shared" si="4119"/>
        <v>0</v>
      </c>
      <c r="AYH65" s="450">
        <f t="shared" si="4119"/>
        <v>0</v>
      </c>
      <c r="AYI65" s="462">
        <f t="shared" si="4119"/>
        <v>0</v>
      </c>
      <c r="AYJ65" s="451">
        <f t="shared" si="4119"/>
        <v>0</v>
      </c>
      <c r="AYL65" s="457">
        <f t="shared" ref="AYL65:AYY65" si="4120">SUM(AYL66:AYL68)</f>
        <v>0</v>
      </c>
      <c r="AYM65" s="450">
        <f t="shared" si="4120"/>
        <v>0</v>
      </c>
      <c r="AYN65" s="450">
        <f t="shared" si="4120"/>
        <v>0</v>
      </c>
      <c r="AYO65" s="450">
        <f t="shared" si="4120"/>
        <v>0</v>
      </c>
      <c r="AYP65" s="450">
        <f t="shared" si="4120"/>
        <v>0</v>
      </c>
      <c r="AYQ65" s="450">
        <f t="shared" si="4120"/>
        <v>0</v>
      </c>
      <c r="AYR65" s="450">
        <f t="shared" si="4120"/>
        <v>0</v>
      </c>
      <c r="AYS65" s="450">
        <f t="shared" si="4120"/>
        <v>0</v>
      </c>
      <c r="AYT65" s="450">
        <f t="shared" si="4120"/>
        <v>0</v>
      </c>
      <c r="AYU65" s="450">
        <f t="shared" si="4120"/>
        <v>0</v>
      </c>
      <c r="AYV65" s="450">
        <f t="shared" si="4120"/>
        <v>0</v>
      </c>
      <c r="AYW65" s="450">
        <f t="shared" si="4120"/>
        <v>0</v>
      </c>
      <c r="AYX65" s="462">
        <f t="shared" si="4120"/>
        <v>0</v>
      </c>
      <c r="AYY65" s="451">
        <f t="shared" si="4120"/>
        <v>0</v>
      </c>
      <c r="AZA65" s="457">
        <f t="shared" ref="AZA65:AZN65" si="4121">SUM(AZA66:AZA68)</f>
        <v>0</v>
      </c>
      <c r="AZB65" s="450">
        <f t="shared" si="4121"/>
        <v>0</v>
      </c>
      <c r="AZC65" s="450">
        <f t="shared" si="4121"/>
        <v>0</v>
      </c>
      <c r="AZD65" s="450">
        <f t="shared" si="4121"/>
        <v>0</v>
      </c>
      <c r="AZE65" s="450">
        <f t="shared" si="4121"/>
        <v>0</v>
      </c>
      <c r="AZF65" s="450">
        <f t="shared" si="4121"/>
        <v>0</v>
      </c>
      <c r="AZG65" s="450">
        <f t="shared" si="4121"/>
        <v>0</v>
      </c>
      <c r="AZH65" s="450">
        <f t="shared" si="4121"/>
        <v>0</v>
      </c>
      <c r="AZI65" s="450">
        <f t="shared" si="4121"/>
        <v>0</v>
      </c>
      <c r="AZJ65" s="450">
        <f t="shared" si="4121"/>
        <v>0</v>
      </c>
      <c r="AZK65" s="450">
        <f t="shared" si="4121"/>
        <v>0</v>
      </c>
      <c r="AZL65" s="450">
        <f t="shared" si="4121"/>
        <v>0</v>
      </c>
      <c r="AZM65" s="462">
        <f t="shared" si="4121"/>
        <v>0</v>
      </c>
      <c r="AZN65" s="451">
        <f t="shared" si="4121"/>
        <v>0</v>
      </c>
      <c r="AZP65" s="457">
        <f t="shared" ref="AZP65:BAC65" si="4122">SUM(AZP66:AZP68)</f>
        <v>0</v>
      </c>
      <c r="AZQ65" s="450">
        <f t="shared" si="4122"/>
        <v>0</v>
      </c>
      <c r="AZR65" s="450">
        <f t="shared" si="4122"/>
        <v>0</v>
      </c>
      <c r="AZS65" s="450">
        <f t="shared" si="4122"/>
        <v>0</v>
      </c>
      <c r="AZT65" s="450">
        <f t="shared" si="4122"/>
        <v>0</v>
      </c>
      <c r="AZU65" s="450">
        <f t="shared" si="4122"/>
        <v>0</v>
      </c>
      <c r="AZV65" s="450">
        <f t="shared" si="4122"/>
        <v>0</v>
      </c>
      <c r="AZW65" s="450">
        <f t="shared" si="4122"/>
        <v>0</v>
      </c>
      <c r="AZX65" s="450">
        <f t="shared" si="4122"/>
        <v>0</v>
      </c>
      <c r="AZY65" s="450">
        <f t="shared" si="4122"/>
        <v>0</v>
      </c>
      <c r="AZZ65" s="450">
        <f t="shared" si="4122"/>
        <v>0</v>
      </c>
      <c r="BAA65" s="450">
        <f t="shared" si="4122"/>
        <v>0</v>
      </c>
      <c r="BAB65" s="462">
        <f t="shared" si="4122"/>
        <v>0</v>
      </c>
      <c r="BAC65" s="451">
        <f t="shared" si="4122"/>
        <v>0</v>
      </c>
      <c r="BAE65" s="457">
        <f t="shared" ref="BAE65:BAR65" si="4123">SUM(BAE66:BAE68)</f>
        <v>0</v>
      </c>
      <c r="BAF65" s="450">
        <f t="shared" si="4123"/>
        <v>0</v>
      </c>
      <c r="BAG65" s="450">
        <f t="shared" si="4123"/>
        <v>0</v>
      </c>
      <c r="BAH65" s="450">
        <f t="shared" si="4123"/>
        <v>0</v>
      </c>
      <c r="BAI65" s="450">
        <f t="shared" si="4123"/>
        <v>0</v>
      </c>
      <c r="BAJ65" s="450">
        <f t="shared" si="4123"/>
        <v>0</v>
      </c>
      <c r="BAK65" s="450">
        <f t="shared" si="4123"/>
        <v>0</v>
      </c>
      <c r="BAL65" s="450">
        <f t="shared" si="4123"/>
        <v>0</v>
      </c>
      <c r="BAM65" s="450">
        <f t="shared" si="4123"/>
        <v>0</v>
      </c>
      <c r="BAN65" s="450">
        <f t="shared" si="4123"/>
        <v>0</v>
      </c>
      <c r="BAO65" s="450">
        <f t="shared" si="4123"/>
        <v>0</v>
      </c>
      <c r="BAP65" s="450">
        <f t="shared" si="4123"/>
        <v>0</v>
      </c>
      <c r="BAQ65" s="462">
        <f t="shared" si="4123"/>
        <v>0</v>
      </c>
      <c r="BAR65" s="451">
        <f t="shared" si="4123"/>
        <v>0</v>
      </c>
      <c r="BAT65" s="457">
        <f t="shared" ref="BAT65:BBG65" si="4124">SUM(BAT66:BAT68)</f>
        <v>0</v>
      </c>
      <c r="BAU65" s="450">
        <f t="shared" si="4124"/>
        <v>0</v>
      </c>
      <c r="BAV65" s="450">
        <f t="shared" si="4124"/>
        <v>0</v>
      </c>
      <c r="BAW65" s="450">
        <f t="shared" si="4124"/>
        <v>0</v>
      </c>
      <c r="BAX65" s="450">
        <f t="shared" si="4124"/>
        <v>0</v>
      </c>
      <c r="BAY65" s="450">
        <f t="shared" si="4124"/>
        <v>0</v>
      </c>
      <c r="BAZ65" s="450">
        <f t="shared" si="4124"/>
        <v>0</v>
      </c>
      <c r="BBA65" s="450">
        <f t="shared" si="4124"/>
        <v>0</v>
      </c>
      <c r="BBB65" s="450">
        <f t="shared" si="4124"/>
        <v>0</v>
      </c>
      <c r="BBC65" s="450">
        <f t="shared" si="4124"/>
        <v>0</v>
      </c>
      <c r="BBD65" s="450">
        <f t="shared" si="4124"/>
        <v>0</v>
      </c>
      <c r="BBE65" s="450">
        <f t="shared" si="4124"/>
        <v>0</v>
      </c>
      <c r="BBF65" s="462">
        <f t="shared" si="4124"/>
        <v>0</v>
      </c>
      <c r="BBG65" s="451">
        <f t="shared" si="4124"/>
        <v>0</v>
      </c>
      <c r="BBI65" s="457">
        <f t="shared" ref="BBI65:BBV65" si="4125">SUM(BBI66:BBI68)</f>
        <v>0</v>
      </c>
      <c r="BBJ65" s="450">
        <f t="shared" si="4125"/>
        <v>0</v>
      </c>
      <c r="BBK65" s="450">
        <f t="shared" si="4125"/>
        <v>0</v>
      </c>
      <c r="BBL65" s="450">
        <f t="shared" si="4125"/>
        <v>0</v>
      </c>
      <c r="BBM65" s="450">
        <f t="shared" si="4125"/>
        <v>0</v>
      </c>
      <c r="BBN65" s="450">
        <f t="shared" si="4125"/>
        <v>0</v>
      </c>
      <c r="BBO65" s="450">
        <f t="shared" si="4125"/>
        <v>0</v>
      </c>
      <c r="BBP65" s="450">
        <f t="shared" si="4125"/>
        <v>0</v>
      </c>
      <c r="BBQ65" s="450">
        <f t="shared" si="4125"/>
        <v>0</v>
      </c>
      <c r="BBR65" s="450">
        <f t="shared" si="4125"/>
        <v>0</v>
      </c>
      <c r="BBS65" s="450">
        <f t="shared" si="4125"/>
        <v>0</v>
      </c>
      <c r="BBT65" s="450">
        <f t="shared" si="4125"/>
        <v>0</v>
      </c>
      <c r="BBU65" s="462">
        <f t="shared" si="4125"/>
        <v>0</v>
      </c>
      <c r="BBV65" s="451">
        <f t="shared" si="4125"/>
        <v>0</v>
      </c>
      <c r="BBX65" s="457">
        <f t="shared" ref="BBX65:BCK65" si="4126">SUM(BBX66:BBX68)</f>
        <v>0</v>
      </c>
      <c r="BBY65" s="450">
        <f t="shared" si="4126"/>
        <v>0</v>
      </c>
      <c r="BBZ65" s="450">
        <f t="shared" si="4126"/>
        <v>0</v>
      </c>
      <c r="BCA65" s="450">
        <f t="shared" si="4126"/>
        <v>0</v>
      </c>
      <c r="BCB65" s="450">
        <f t="shared" si="4126"/>
        <v>0</v>
      </c>
      <c r="BCC65" s="450">
        <f t="shared" si="4126"/>
        <v>0</v>
      </c>
      <c r="BCD65" s="450">
        <f t="shared" si="4126"/>
        <v>0</v>
      </c>
      <c r="BCE65" s="450">
        <f t="shared" si="4126"/>
        <v>0</v>
      </c>
      <c r="BCF65" s="450">
        <f t="shared" si="4126"/>
        <v>0</v>
      </c>
      <c r="BCG65" s="450">
        <f t="shared" si="4126"/>
        <v>0</v>
      </c>
      <c r="BCH65" s="450">
        <f t="shared" si="4126"/>
        <v>0</v>
      </c>
      <c r="BCI65" s="450">
        <f t="shared" si="4126"/>
        <v>0</v>
      </c>
      <c r="BCJ65" s="462">
        <f t="shared" si="4126"/>
        <v>0</v>
      </c>
      <c r="BCK65" s="451">
        <f t="shared" si="4126"/>
        <v>0</v>
      </c>
      <c r="BCM65" s="457">
        <f t="shared" ref="BCM65:BCZ65" si="4127">SUM(BCM66:BCM68)</f>
        <v>0</v>
      </c>
      <c r="BCN65" s="450">
        <f t="shared" si="4127"/>
        <v>0</v>
      </c>
      <c r="BCO65" s="450">
        <f t="shared" si="4127"/>
        <v>0</v>
      </c>
      <c r="BCP65" s="450">
        <f t="shared" si="4127"/>
        <v>0</v>
      </c>
      <c r="BCQ65" s="450">
        <f t="shared" si="4127"/>
        <v>0</v>
      </c>
      <c r="BCR65" s="450">
        <f t="shared" si="4127"/>
        <v>0</v>
      </c>
      <c r="BCS65" s="450">
        <f t="shared" si="4127"/>
        <v>0</v>
      </c>
      <c r="BCT65" s="450">
        <f t="shared" si="4127"/>
        <v>0</v>
      </c>
      <c r="BCU65" s="450">
        <f t="shared" si="4127"/>
        <v>0</v>
      </c>
      <c r="BCV65" s="450">
        <f t="shared" si="4127"/>
        <v>0</v>
      </c>
      <c r="BCW65" s="450">
        <f t="shared" si="4127"/>
        <v>0</v>
      </c>
      <c r="BCX65" s="450">
        <f t="shared" si="4127"/>
        <v>0</v>
      </c>
      <c r="BCY65" s="462">
        <f t="shared" si="4127"/>
        <v>0</v>
      </c>
      <c r="BCZ65" s="451">
        <f t="shared" si="4127"/>
        <v>0</v>
      </c>
      <c r="BDB65" s="457">
        <f t="shared" ref="BDB65:BDO65" si="4128">SUM(BDB66:BDB68)</f>
        <v>0</v>
      </c>
      <c r="BDC65" s="450">
        <f t="shared" si="4128"/>
        <v>0</v>
      </c>
      <c r="BDD65" s="450">
        <f t="shared" si="4128"/>
        <v>0</v>
      </c>
      <c r="BDE65" s="450">
        <f t="shared" si="4128"/>
        <v>0</v>
      </c>
      <c r="BDF65" s="450">
        <f t="shared" si="4128"/>
        <v>0</v>
      </c>
      <c r="BDG65" s="450">
        <f t="shared" si="4128"/>
        <v>0</v>
      </c>
      <c r="BDH65" s="450">
        <f t="shared" si="4128"/>
        <v>0</v>
      </c>
      <c r="BDI65" s="450">
        <f t="shared" si="4128"/>
        <v>0</v>
      </c>
      <c r="BDJ65" s="450">
        <f t="shared" si="4128"/>
        <v>0</v>
      </c>
      <c r="BDK65" s="450">
        <f t="shared" si="4128"/>
        <v>0</v>
      </c>
      <c r="BDL65" s="450">
        <f t="shared" si="4128"/>
        <v>0</v>
      </c>
      <c r="BDM65" s="450">
        <f t="shared" si="4128"/>
        <v>0</v>
      </c>
      <c r="BDN65" s="462">
        <f t="shared" si="4128"/>
        <v>0</v>
      </c>
      <c r="BDO65" s="451">
        <f t="shared" si="4128"/>
        <v>0</v>
      </c>
      <c r="BDQ65" s="457">
        <f t="shared" ref="BDQ65:BED65" si="4129">SUM(BDQ66:BDQ68)</f>
        <v>0</v>
      </c>
      <c r="BDR65" s="450">
        <f t="shared" si="4129"/>
        <v>0</v>
      </c>
      <c r="BDS65" s="450">
        <f t="shared" si="4129"/>
        <v>0</v>
      </c>
      <c r="BDT65" s="450">
        <f t="shared" si="4129"/>
        <v>0</v>
      </c>
      <c r="BDU65" s="450">
        <f t="shared" si="4129"/>
        <v>0</v>
      </c>
      <c r="BDV65" s="450">
        <f t="shared" si="4129"/>
        <v>0</v>
      </c>
      <c r="BDW65" s="450">
        <f t="shared" si="4129"/>
        <v>0</v>
      </c>
      <c r="BDX65" s="450">
        <f t="shared" si="4129"/>
        <v>0</v>
      </c>
      <c r="BDY65" s="450">
        <f t="shared" si="4129"/>
        <v>0</v>
      </c>
      <c r="BDZ65" s="450">
        <f t="shared" si="4129"/>
        <v>0</v>
      </c>
      <c r="BEA65" s="450">
        <f t="shared" si="4129"/>
        <v>0</v>
      </c>
      <c r="BEB65" s="450">
        <f t="shared" si="4129"/>
        <v>0</v>
      </c>
      <c r="BEC65" s="462">
        <f t="shared" si="4129"/>
        <v>0</v>
      </c>
      <c r="BED65" s="451">
        <f t="shared" si="4129"/>
        <v>0</v>
      </c>
      <c r="BEF65" s="457">
        <f t="shared" ref="BEF65:BES65" si="4130">SUM(BEF66:BEF68)</f>
        <v>0</v>
      </c>
      <c r="BEG65" s="450">
        <f t="shared" si="4130"/>
        <v>0</v>
      </c>
      <c r="BEH65" s="450">
        <f t="shared" si="4130"/>
        <v>0</v>
      </c>
      <c r="BEI65" s="450">
        <f t="shared" si="4130"/>
        <v>0</v>
      </c>
      <c r="BEJ65" s="450">
        <f t="shared" si="4130"/>
        <v>0</v>
      </c>
      <c r="BEK65" s="450">
        <f t="shared" si="4130"/>
        <v>0</v>
      </c>
      <c r="BEL65" s="450">
        <f t="shared" si="4130"/>
        <v>0</v>
      </c>
      <c r="BEM65" s="450">
        <f t="shared" si="4130"/>
        <v>0</v>
      </c>
      <c r="BEN65" s="450">
        <f t="shared" si="4130"/>
        <v>0</v>
      </c>
      <c r="BEO65" s="450">
        <f t="shared" si="4130"/>
        <v>0</v>
      </c>
      <c r="BEP65" s="450">
        <f t="shared" si="4130"/>
        <v>0</v>
      </c>
      <c r="BEQ65" s="450">
        <f t="shared" si="4130"/>
        <v>0</v>
      </c>
      <c r="BER65" s="462">
        <f t="shared" si="4130"/>
        <v>0</v>
      </c>
      <c r="BES65" s="451">
        <f t="shared" si="4130"/>
        <v>0</v>
      </c>
      <c r="BEU65" s="457">
        <f t="shared" ref="BEU65:BFH65" si="4131">SUM(BEU66:BEU68)</f>
        <v>0</v>
      </c>
      <c r="BEV65" s="450">
        <f t="shared" si="4131"/>
        <v>0</v>
      </c>
      <c r="BEW65" s="450">
        <f t="shared" si="4131"/>
        <v>0</v>
      </c>
      <c r="BEX65" s="450">
        <f t="shared" si="4131"/>
        <v>0</v>
      </c>
      <c r="BEY65" s="450">
        <f t="shared" si="4131"/>
        <v>0</v>
      </c>
      <c r="BEZ65" s="450">
        <f t="shared" si="4131"/>
        <v>0</v>
      </c>
      <c r="BFA65" s="450">
        <f t="shared" si="4131"/>
        <v>0</v>
      </c>
      <c r="BFB65" s="450">
        <f t="shared" si="4131"/>
        <v>0</v>
      </c>
      <c r="BFC65" s="450">
        <f t="shared" si="4131"/>
        <v>0</v>
      </c>
      <c r="BFD65" s="450">
        <f t="shared" si="4131"/>
        <v>0</v>
      </c>
      <c r="BFE65" s="450">
        <f t="shared" si="4131"/>
        <v>0</v>
      </c>
      <c r="BFF65" s="450">
        <f t="shared" si="4131"/>
        <v>0</v>
      </c>
      <c r="BFG65" s="462">
        <f t="shared" si="4131"/>
        <v>0</v>
      </c>
      <c r="BFH65" s="451">
        <f t="shared" si="4131"/>
        <v>0</v>
      </c>
      <c r="BFJ65" s="457">
        <f t="shared" ref="BFJ65:BFW65" si="4132">SUM(BFJ66:BFJ68)</f>
        <v>0</v>
      </c>
      <c r="BFK65" s="450">
        <f t="shared" si="4132"/>
        <v>0</v>
      </c>
      <c r="BFL65" s="450">
        <f t="shared" si="4132"/>
        <v>0</v>
      </c>
      <c r="BFM65" s="450">
        <f t="shared" si="4132"/>
        <v>0</v>
      </c>
      <c r="BFN65" s="450">
        <f t="shared" si="4132"/>
        <v>0</v>
      </c>
      <c r="BFO65" s="450">
        <f t="shared" si="4132"/>
        <v>0</v>
      </c>
      <c r="BFP65" s="450">
        <f t="shared" si="4132"/>
        <v>0</v>
      </c>
      <c r="BFQ65" s="450">
        <f t="shared" si="4132"/>
        <v>0</v>
      </c>
      <c r="BFR65" s="450">
        <f t="shared" si="4132"/>
        <v>0</v>
      </c>
      <c r="BFS65" s="450">
        <f t="shared" si="4132"/>
        <v>0</v>
      </c>
      <c r="BFT65" s="450">
        <f t="shared" si="4132"/>
        <v>0</v>
      </c>
      <c r="BFU65" s="450">
        <f t="shared" si="4132"/>
        <v>0</v>
      </c>
      <c r="BFV65" s="462">
        <f t="shared" si="4132"/>
        <v>0</v>
      </c>
      <c r="BFW65" s="451">
        <f t="shared" si="4132"/>
        <v>0</v>
      </c>
      <c r="BFY65" s="457">
        <f t="shared" ref="BFY65:BGL65" si="4133">SUM(BFY66:BFY68)</f>
        <v>0</v>
      </c>
      <c r="BFZ65" s="450">
        <f t="shared" si="4133"/>
        <v>0</v>
      </c>
      <c r="BGA65" s="450">
        <f t="shared" si="4133"/>
        <v>0</v>
      </c>
      <c r="BGB65" s="450">
        <f t="shared" si="4133"/>
        <v>0</v>
      </c>
      <c r="BGC65" s="450">
        <f t="shared" si="4133"/>
        <v>0</v>
      </c>
      <c r="BGD65" s="450">
        <f t="shared" si="4133"/>
        <v>0</v>
      </c>
      <c r="BGE65" s="450">
        <f t="shared" si="4133"/>
        <v>0</v>
      </c>
      <c r="BGF65" s="450">
        <f t="shared" si="4133"/>
        <v>0</v>
      </c>
      <c r="BGG65" s="450">
        <f t="shared" si="4133"/>
        <v>0</v>
      </c>
      <c r="BGH65" s="450">
        <f t="shared" si="4133"/>
        <v>0</v>
      </c>
      <c r="BGI65" s="450">
        <f t="shared" si="4133"/>
        <v>0</v>
      </c>
      <c r="BGJ65" s="450">
        <f t="shared" si="4133"/>
        <v>0</v>
      </c>
      <c r="BGK65" s="462">
        <f t="shared" si="4133"/>
        <v>0</v>
      </c>
      <c r="BGL65" s="451">
        <f t="shared" si="4133"/>
        <v>0</v>
      </c>
      <c r="BGN65" s="457">
        <f t="shared" ref="BGN65:BHA65" si="4134">SUM(BGN66:BGN68)</f>
        <v>0</v>
      </c>
      <c r="BGO65" s="450">
        <f t="shared" si="4134"/>
        <v>0</v>
      </c>
      <c r="BGP65" s="450">
        <f t="shared" si="4134"/>
        <v>0</v>
      </c>
      <c r="BGQ65" s="450">
        <f t="shared" si="4134"/>
        <v>0</v>
      </c>
      <c r="BGR65" s="450">
        <f t="shared" si="4134"/>
        <v>0</v>
      </c>
      <c r="BGS65" s="450">
        <f t="shared" si="4134"/>
        <v>0</v>
      </c>
      <c r="BGT65" s="450">
        <f t="shared" si="4134"/>
        <v>0</v>
      </c>
      <c r="BGU65" s="450">
        <f t="shared" si="4134"/>
        <v>0</v>
      </c>
      <c r="BGV65" s="450">
        <f t="shared" si="4134"/>
        <v>0</v>
      </c>
      <c r="BGW65" s="450">
        <f t="shared" si="4134"/>
        <v>0</v>
      </c>
      <c r="BGX65" s="450">
        <f t="shared" si="4134"/>
        <v>0</v>
      </c>
      <c r="BGY65" s="450">
        <f t="shared" si="4134"/>
        <v>0</v>
      </c>
      <c r="BGZ65" s="462">
        <f t="shared" si="4134"/>
        <v>0</v>
      </c>
      <c r="BHA65" s="451">
        <f t="shared" si="4134"/>
        <v>0</v>
      </c>
      <c r="BHC65" s="457">
        <f t="shared" ref="BHC65:BHP65" si="4135">SUM(BHC66:BHC68)</f>
        <v>0</v>
      </c>
      <c r="BHD65" s="450">
        <f t="shared" si="4135"/>
        <v>0</v>
      </c>
      <c r="BHE65" s="450">
        <f t="shared" si="4135"/>
        <v>0</v>
      </c>
      <c r="BHF65" s="450">
        <f t="shared" si="4135"/>
        <v>0</v>
      </c>
      <c r="BHG65" s="450">
        <f t="shared" si="4135"/>
        <v>0</v>
      </c>
      <c r="BHH65" s="450">
        <f t="shared" si="4135"/>
        <v>0</v>
      </c>
      <c r="BHI65" s="450">
        <f t="shared" si="4135"/>
        <v>0</v>
      </c>
      <c r="BHJ65" s="450">
        <f t="shared" si="4135"/>
        <v>0</v>
      </c>
      <c r="BHK65" s="450">
        <f t="shared" si="4135"/>
        <v>0</v>
      </c>
      <c r="BHL65" s="450">
        <f t="shared" si="4135"/>
        <v>0</v>
      </c>
      <c r="BHM65" s="450">
        <f t="shared" si="4135"/>
        <v>0</v>
      </c>
      <c r="BHN65" s="450">
        <f t="shared" si="4135"/>
        <v>0</v>
      </c>
      <c r="BHO65" s="462">
        <f t="shared" si="4135"/>
        <v>0</v>
      </c>
      <c r="BHP65" s="451">
        <f t="shared" si="4135"/>
        <v>0</v>
      </c>
      <c r="BHR65" s="457">
        <f t="shared" ref="BHR65:BIE65" si="4136">SUM(BHR66:BHR68)</f>
        <v>0</v>
      </c>
      <c r="BHS65" s="450">
        <f t="shared" si="4136"/>
        <v>0</v>
      </c>
      <c r="BHT65" s="450">
        <f t="shared" si="4136"/>
        <v>0</v>
      </c>
      <c r="BHU65" s="450">
        <f t="shared" si="4136"/>
        <v>0</v>
      </c>
      <c r="BHV65" s="450">
        <f t="shared" si="4136"/>
        <v>0</v>
      </c>
      <c r="BHW65" s="450">
        <f t="shared" si="4136"/>
        <v>0</v>
      </c>
      <c r="BHX65" s="450">
        <f t="shared" si="4136"/>
        <v>0</v>
      </c>
      <c r="BHY65" s="450">
        <f t="shared" si="4136"/>
        <v>0</v>
      </c>
      <c r="BHZ65" s="450">
        <f t="shared" si="4136"/>
        <v>0</v>
      </c>
      <c r="BIA65" s="450">
        <f t="shared" si="4136"/>
        <v>0</v>
      </c>
      <c r="BIB65" s="450">
        <f t="shared" si="4136"/>
        <v>0</v>
      </c>
      <c r="BIC65" s="450">
        <f t="shared" si="4136"/>
        <v>0</v>
      </c>
      <c r="BID65" s="462">
        <f t="shared" si="4136"/>
        <v>0</v>
      </c>
      <c r="BIE65" s="451">
        <f t="shared" si="4136"/>
        <v>0</v>
      </c>
      <c r="BIG65" s="457">
        <f t="shared" ref="BIG65:BIT65" si="4137">SUM(BIG66:BIG68)</f>
        <v>0</v>
      </c>
      <c r="BIH65" s="450">
        <f t="shared" si="4137"/>
        <v>0</v>
      </c>
      <c r="BII65" s="450">
        <f t="shared" si="4137"/>
        <v>0</v>
      </c>
      <c r="BIJ65" s="450">
        <f t="shared" si="4137"/>
        <v>0</v>
      </c>
      <c r="BIK65" s="450">
        <f t="shared" si="4137"/>
        <v>0</v>
      </c>
      <c r="BIL65" s="450">
        <f t="shared" si="4137"/>
        <v>0</v>
      </c>
      <c r="BIM65" s="450">
        <f t="shared" si="4137"/>
        <v>0</v>
      </c>
      <c r="BIN65" s="450">
        <f t="shared" si="4137"/>
        <v>0</v>
      </c>
      <c r="BIO65" s="450">
        <f t="shared" si="4137"/>
        <v>0</v>
      </c>
      <c r="BIP65" s="450">
        <f t="shared" si="4137"/>
        <v>0</v>
      </c>
      <c r="BIQ65" s="450">
        <f t="shared" si="4137"/>
        <v>0</v>
      </c>
      <c r="BIR65" s="450">
        <f t="shared" si="4137"/>
        <v>0</v>
      </c>
      <c r="BIS65" s="462">
        <f t="shared" si="4137"/>
        <v>0</v>
      </c>
      <c r="BIT65" s="451">
        <f t="shared" si="4137"/>
        <v>0</v>
      </c>
      <c r="BIV65" s="457">
        <f t="shared" ref="BIV65:BJI65" si="4138">SUM(BIV66:BIV68)</f>
        <v>0</v>
      </c>
      <c r="BIW65" s="450">
        <f t="shared" si="4138"/>
        <v>0</v>
      </c>
      <c r="BIX65" s="450">
        <f t="shared" si="4138"/>
        <v>0</v>
      </c>
      <c r="BIY65" s="450">
        <f t="shared" si="4138"/>
        <v>0</v>
      </c>
      <c r="BIZ65" s="450">
        <f t="shared" si="4138"/>
        <v>0</v>
      </c>
      <c r="BJA65" s="450">
        <f t="shared" si="4138"/>
        <v>0</v>
      </c>
      <c r="BJB65" s="450">
        <f t="shared" si="4138"/>
        <v>0</v>
      </c>
      <c r="BJC65" s="450">
        <f t="shared" si="4138"/>
        <v>0</v>
      </c>
      <c r="BJD65" s="450">
        <f t="shared" si="4138"/>
        <v>0</v>
      </c>
      <c r="BJE65" s="450">
        <f t="shared" si="4138"/>
        <v>0</v>
      </c>
      <c r="BJF65" s="450">
        <f t="shared" si="4138"/>
        <v>0</v>
      </c>
      <c r="BJG65" s="450">
        <f t="shared" si="4138"/>
        <v>0</v>
      </c>
      <c r="BJH65" s="462">
        <f t="shared" si="4138"/>
        <v>0</v>
      </c>
      <c r="BJI65" s="451">
        <f t="shared" si="4138"/>
        <v>0</v>
      </c>
      <c r="BJK65" s="457">
        <f t="shared" ref="BJK65:BJX65" si="4139">SUM(BJK66:BJK68)</f>
        <v>0</v>
      </c>
      <c r="BJL65" s="450">
        <f t="shared" si="4139"/>
        <v>0</v>
      </c>
      <c r="BJM65" s="450">
        <f t="shared" si="4139"/>
        <v>0</v>
      </c>
      <c r="BJN65" s="450">
        <f t="shared" si="4139"/>
        <v>0</v>
      </c>
      <c r="BJO65" s="450">
        <f t="shared" si="4139"/>
        <v>0</v>
      </c>
      <c r="BJP65" s="450">
        <f t="shared" si="4139"/>
        <v>0</v>
      </c>
      <c r="BJQ65" s="450">
        <f t="shared" si="4139"/>
        <v>0</v>
      </c>
      <c r="BJR65" s="450">
        <f t="shared" si="4139"/>
        <v>0</v>
      </c>
      <c r="BJS65" s="450">
        <f t="shared" si="4139"/>
        <v>0</v>
      </c>
      <c r="BJT65" s="450">
        <f t="shared" si="4139"/>
        <v>0</v>
      </c>
      <c r="BJU65" s="450">
        <f t="shared" si="4139"/>
        <v>0</v>
      </c>
      <c r="BJV65" s="450">
        <f t="shared" si="4139"/>
        <v>0</v>
      </c>
      <c r="BJW65" s="462">
        <f t="shared" si="4139"/>
        <v>0</v>
      </c>
      <c r="BJX65" s="451">
        <f t="shared" si="4139"/>
        <v>0</v>
      </c>
      <c r="BJZ65" s="457">
        <f t="shared" ref="BJZ65:BKM65" si="4140">SUM(BJZ66:BJZ68)</f>
        <v>0</v>
      </c>
      <c r="BKA65" s="450">
        <f t="shared" si="4140"/>
        <v>0</v>
      </c>
      <c r="BKB65" s="450">
        <f t="shared" si="4140"/>
        <v>0</v>
      </c>
      <c r="BKC65" s="450">
        <f t="shared" si="4140"/>
        <v>0</v>
      </c>
      <c r="BKD65" s="450">
        <f t="shared" si="4140"/>
        <v>0</v>
      </c>
      <c r="BKE65" s="450">
        <f t="shared" si="4140"/>
        <v>0</v>
      </c>
      <c r="BKF65" s="450">
        <f t="shared" si="4140"/>
        <v>0</v>
      </c>
      <c r="BKG65" s="450">
        <f t="shared" si="4140"/>
        <v>0</v>
      </c>
      <c r="BKH65" s="450">
        <f t="shared" si="4140"/>
        <v>0</v>
      </c>
      <c r="BKI65" s="450">
        <f t="shared" si="4140"/>
        <v>0</v>
      </c>
      <c r="BKJ65" s="450">
        <f t="shared" si="4140"/>
        <v>0</v>
      </c>
      <c r="BKK65" s="450">
        <f t="shared" si="4140"/>
        <v>0</v>
      </c>
      <c r="BKL65" s="462">
        <f t="shared" si="4140"/>
        <v>0</v>
      </c>
      <c r="BKM65" s="451">
        <f t="shared" si="4140"/>
        <v>0</v>
      </c>
      <c r="BKO65" s="457">
        <f t="shared" ref="BKO65:BLB65" si="4141">SUM(BKO66:BKO68)</f>
        <v>0</v>
      </c>
      <c r="BKP65" s="450">
        <f t="shared" si="4141"/>
        <v>0</v>
      </c>
      <c r="BKQ65" s="450">
        <f t="shared" si="4141"/>
        <v>0</v>
      </c>
      <c r="BKR65" s="450">
        <f t="shared" si="4141"/>
        <v>0</v>
      </c>
      <c r="BKS65" s="450">
        <f t="shared" si="4141"/>
        <v>0</v>
      </c>
      <c r="BKT65" s="450">
        <f t="shared" si="4141"/>
        <v>0</v>
      </c>
      <c r="BKU65" s="450">
        <f t="shared" si="4141"/>
        <v>0</v>
      </c>
      <c r="BKV65" s="450">
        <f t="shared" si="4141"/>
        <v>0</v>
      </c>
      <c r="BKW65" s="450">
        <f t="shared" si="4141"/>
        <v>0</v>
      </c>
      <c r="BKX65" s="450">
        <f t="shared" si="4141"/>
        <v>0</v>
      </c>
      <c r="BKY65" s="450">
        <f t="shared" si="4141"/>
        <v>0</v>
      </c>
      <c r="BKZ65" s="450">
        <f t="shared" si="4141"/>
        <v>0</v>
      </c>
      <c r="BLA65" s="462">
        <f t="shared" si="4141"/>
        <v>0</v>
      </c>
      <c r="BLB65" s="451">
        <f t="shared" si="4141"/>
        <v>0</v>
      </c>
      <c r="BLD65" s="457">
        <f t="shared" ref="BLD65:BLQ65" si="4142">SUM(BLD66:BLD68)</f>
        <v>0</v>
      </c>
      <c r="BLE65" s="450">
        <f t="shared" si="4142"/>
        <v>0</v>
      </c>
      <c r="BLF65" s="450">
        <f t="shared" si="4142"/>
        <v>0</v>
      </c>
      <c r="BLG65" s="450">
        <f t="shared" si="4142"/>
        <v>0</v>
      </c>
      <c r="BLH65" s="450">
        <f t="shared" si="4142"/>
        <v>0</v>
      </c>
      <c r="BLI65" s="450">
        <f t="shared" si="4142"/>
        <v>0</v>
      </c>
      <c r="BLJ65" s="450">
        <f t="shared" si="4142"/>
        <v>0</v>
      </c>
      <c r="BLK65" s="450">
        <f t="shared" si="4142"/>
        <v>0</v>
      </c>
      <c r="BLL65" s="450">
        <f t="shared" si="4142"/>
        <v>0</v>
      </c>
      <c r="BLM65" s="450">
        <f t="shared" si="4142"/>
        <v>0</v>
      </c>
      <c r="BLN65" s="450">
        <f t="shared" si="4142"/>
        <v>0</v>
      </c>
      <c r="BLO65" s="450">
        <f t="shared" si="4142"/>
        <v>0</v>
      </c>
      <c r="BLP65" s="462">
        <f t="shared" si="4142"/>
        <v>0</v>
      </c>
      <c r="BLQ65" s="451">
        <f t="shared" si="4142"/>
        <v>0</v>
      </c>
      <c r="BLS65" s="457">
        <f t="shared" ref="BLS65:BMF65" si="4143">SUM(BLS66:BLS68)</f>
        <v>0</v>
      </c>
      <c r="BLT65" s="450">
        <f t="shared" si="4143"/>
        <v>0</v>
      </c>
      <c r="BLU65" s="450">
        <f t="shared" si="4143"/>
        <v>0</v>
      </c>
      <c r="BLV65" s="450">
        <f t="shared" si="4143"/>
        <v>0</v>
      </c>
      <c r="BLW65" s="450">
        <f t="shared" si="4143"/>
        <v>0</v>
      </c>
      <c r="BLX65" s="450">
        <f t="shared" si="4143"/>
        <v>0</v>
      </c>
      <c r="BLY65" s="450">
        <f t="shared" si="4143"/>
        <v>0</v>
      </c>
      <c r="BLZ65" s="450">
        <f t="shared" si="4143"/>
        <v>0</v>
      </c>
      <c r="BMA65" s="450">
        <f t="shared" si="4143"/>
        <v>0</v>
      </c>
      <c r="BMB65" s="450">
        <f t="shared" si="4143"/>
        <v>0</v>
      </c>
      <c r="BMC65" s="450">
        <f t="shared" si="4143"/>
        <v>0</v>
      </c>
      <c r="BMD65" s="450">
        <f t="shared" si="4143"/>
        <v>0</v>
      </c>
      <c r="BME65" s="462">
        <f t="shared" si="4143"/>
        <v>0</v>
      </c>
      <c r="BMF65" s="451">
        <f t="shared" si="4143"/>
        <v>0</v>
      </c>
      <c r="BMH65" s="457">
        <f t="shared" ref="BMH65:BMU65" si="4144">SUM(BMH66:BMH68)</f>
        <v>0</v>
      </c>
      <c r="BMI65" s="450">
        <f t="shared" si="4144"/>
        <v>0</v>
      </c>
      <c r="BMJ65" s="450">
        <f t="shared" si="4144"/>
        <v>0</v>
      </c>
      <c r="BMK65" s="450">
        <f t="shared" si="4144"/>
        <v>0</v>
      </c>
      <c r="BML65" s="450">
        <f t="shared" si="4144"/>
        <v>0</v>
      </c>
      <c r="BMM65" s="450">
        <f t="shared" si="4144"/>
        <v>0</v>
      </c>
      <c r="BMN65" s="450">
        <f t="shared" si="4144"/>
        <v>0</v>
      </c>
      <c r="BMO65" s="450">
        <f t="shared" si="4144"/>
        <v>0</v>
      </c>
      <c r="BMP65" s="450">
        <f t="shared" si="4144"/>
        <v>0</v>
      </c>
      <c r="BMQ65" s="450">
        <f t="shared" si="4144"/>
        <v>0</v>
      </c>
      <c r="BMR65" s="450">
        <f t="shared" si="4144"/>
        <v>0</v>
      </c>
      <c r="BMS65" s="450">
        <f t="shared" si="4144"/>
        <v>0</v>
      </c>
      <c r="BMT65" s="462">
        <f t="shared" si="4144"/>
        <v>0</v>
      </c>
      <c r="BMU65" s="451">
        <f t="shared" si="4144"/>
        <v>0</v>
      </c>
      <c r="BMW65" s="457">
        <f t="shared" ref="BMW65:BNJ65" si="4145">SUM(BMW66:BMW68)</f>
        <v>0</v>
      </c>
      <c r="BMX65" s="450">
        <f t="shared" si="4145"/>
        <v>0</v>
      </c>
      <c r="BMY65" s="450">
        <f t="shared" si="4145"/>
        <v>0</v>
      </c>
      <c r="BMZ65" s="450">
        <f t="shared" si="4145"/>
        <v>0</v>
      </c>
      <c r="BNA65" s="450">
        <f t="shared" si="4145"/>
        <v>0</v>
      </c>
      <c r="BNB65" s="450">
        <f t="shared" si="4145"/>
        <v>0</v>
      </c>
      <c r="BNC65" s="450">
        <f t="shared" si="4145"/>
        <v>0</v>
      </c>
      <c r="BND65" s="450">
        <f t="shared" si="4145"/>
        <v>0</v>
      </c>
      <c r="BNE65" s="450">
        <f t="shared" si="4145"/>
        <v>0</v>
      </c>
      <c r="BNF65" s="450">
        <f t="shared" si="4145"/>
        <v>0</v>
      </c>
      <c r="BNG65" s="450">
        <f t="shared" si="4145"/>
        <v>0</v>
      </c>
      <c r="BNH65" s="450">
        <f t="shared" si="4145"/>
        <v>0</v>
      </c>
      <c r="BNI65" s="462">
        <f t="shared" si="4145"/>
        <v>0</v>
      </c>
      <c r="BNJ65" s="451">
        <f t="shared" si="4145"/>
        <v>0</v>
      </c>
      <c r="BNL65" s="457">
        <f t="shared" ref="BNL65:BNY65" si="4146">SUM(BNL66:BNL68)</f>
        <v>0</v>
      </c>
      <c r="BNM65" s="450">
        <f t="shared" si="4146"/>
        <v>0</v>
      </c>
      <c r="BNN65" s="450">
        <f t="shared" si="4146"/>
        <v>0</v>
      </c>
      <c r="BNO65" s="450">
        <f t="shared" si="4146"/>
        <v>0</v>
      </c>
      <c r="BNP65" s="450">
        <f t="shared" si="4146"/>
        <v>0</v>
      </c>
      <c r="BNQ65" s="450">
        <f t="shared" si="4146"/>
        <v>0</v>
      </c>
      <c r="BNR65" s="450">
        <f t="shared" si="4146"/>
        <v>0</v>
      </c>
      <c r="BNS65" s="450">
        <f t="shared" si="4146"/>
        <v>0</v>
      </c>
      <c r="BNT65" s="450">
        <f t="shared" si="4146"/>
        <v>0</v>
      </c>
      <c r="BNU65" s="450">
        <f t="shared" si="4146"/>
        <v>0</v>
      </c>
      <c r="BNV65" s="450">
        <f t="shared" si="4146"/>
        <v>0</v>
      </c>
      <c r="BNW65" s="450">
        <f t="shared" si="4146"/>
        <v>0</v>
      </c>
      <c r="BNX65" s="462">
        <f t="shared" si="4146"/>
        <v>0</v>
      </c>
      <c r="BNY65" s="451">
        <f t="shared" si="4146"/>
        <v>0</v>
      </c>
      <c r="BOA65" s="457">
        <f t="shared" ref="BOA65:BON65" si="4147">SUM(BOA66:BOA68)</f>
        <v>0</v>
      </c>
      <c r="BOB65" s="450">
        <f t="shared" si="4147"/>
        <v>0</v>
      </c>
      <c r="BOC65" s="450">
        <f t="shared" si="4147"/>
        <v>0</v>
      </c>
      <c r="BOD65" s="450">
        <f t="shared" si="4147"/>
        <v>0</v>
      </c>
      <c r="BOE65" s="450">
        <f t="shared" si="4147"/>
        <v>0</v>
      </c>
      <c r="BOF65" s="450">
        <f t="shared" si="4147"/>
        <v>0</v>
      </c>
      <c r="BOG65" s="450">
        <f t="shared" si="4147"/>
        <v>0</v>
      </c>
      <c r="BOH65" s="450">
        <f t="shared" si="4147"/>
        <v>0</v>
      </c>
      <c r="BOI65" s="450">
        <f t="shared" si="4147"/>
        <v>0</v>
      </c>
      <c r="BOJ65" s="450">
        <f t="shared" si="4147"/>
        <v>0</v>
      </c>
      <c r="BOK65" s="450">
        <f t="shared" si="4147"/>
        <v>0</v>
      </c>
      <c r="BOL65" s="450">
        <f t="shared" si="4147"/>
        <v>0</v>
      </c>
      <c r="BOM65" s="462">
        <f t="shared" si="4147"/>
        <v>0</v>
      </c>
      <c r="BON65" s="451">
        <f t="shared" si="4147"/>
        <v>0</v>
      </c>
      <c r="BOP65" s="457">
        <f t="shared" ref="BOP65:BPC65" si="4148">SUM(BOP66:BOP68)</f>
        <v>0</v>
      </c>
      <c r="BOQ65" s="450">
        <f t="shared" si="4148"/>
        <v>0</v>
      </c>
      <c r="BOR65" s="450">
        <f t="shared" si="4148"/>
        <v>0</v>
      </c>
      <c r="BOS65" s="450">
        <f t="shared" si="4148"/>
        <v>0</v>
      </c>
      <c r="BOT65" s="450">
        <f t="shared" si="4148"/>
        <v>0</v>
      </c>
      <c r="BOU65" s="450">
        <f t="shared" si="4148"/>
        <v>0</v>
      </c>
      <c r="BOV65" s="450">
        <f t="shared" si="4148"/>
        <v>0</v>
      </c>
      <c r="BOW65" s="450">
        <f t="shared" si="4148"/>
        <v>0</v>
      </c>
      <c r="BOX65" s="450">
        <f t="shared" si="4148"/>
        <v>0</v>
      </c>
      <c r="BOY65" s="450">
        <f t="shared" si="4148"/>
        <v>0</v>
      </c>
      <c r="BOZ65" s="450">
        <f t="shared" si="4148"/>
        <v>0</v>
      </c>
      <c r="BPA65" s="450">
        <f t="shared" si="4148"/>
        <v>0</v>
      </c>
      <c r="BPB65" s="462">
        <f t="shared" si="4148"/>
        <v>0</v>
      </c>
      <c r="BPC65" s="451">
        <f t="shared" si="4148"/>
        <v>0</v>
      </c>
      <c r="BPE65" s="457">
        <f t="shared" ref="BPE65:BPR65" si="4149">SUM(BPE66:BPE68)</f>
        <v>0</v>
      </c>
      <c r="BPF65" s="450">
        <f t="shared" si="4149"/>
        <v>0</v>
      </c>
      <c r="BPG65" s="450">
        <f t="shared" si="4149"/>
        <v>0</v>
      </c>
      <c r="BPH65" s="450">
        <f t="shared" si="4149"/>
        <v>0</v>
      </c>
      <c r="BPI65" s="450">
        <f t="shared" si="4149"/>
        <v>0</v>
      </c>
      <c r="BPJ65" s="450">
        <f t="shared" si="4149"/>
        <v>0</v>
      </c>
      <c r="BPK65" s="450">
        <f t="shared" si="4149"/>
        <v>0</v>
      </c>
      <c r="BPL65" s="450">
        <f t="shared" si="4149"/>
        <v>0</v>
      </c>
      <c r="BPM65" s="450">
        <f t="shared" si="4149"/>
        <v>0</v>
      </c>
      <c r="BPN65" s="450">
        <f t="shared" si="4149"/>
        <v>0</v>
      </c>
      <c r="BPO65" s="450">
        <f t="shared" si="4149"/>
        <v>0</v>
      </c>
      <c r="BPP65" s="450">
        <f t="shared" si="4149"/>
        <v>0</v>
      </c>
      <c r="BPQ65" s="462">
        <f t="shared" si="4149"/>
        <v>0</v>
      </c>
      <c r="BPR65" s="451">
        <f t="shared" si="4149"/>
        <v>0</v>
      </c>
      <c r="BPT65" s="457">
        <f t="shared" ref="BPT65:BQG65" si="4150">SUM(BPT66:BPT68)</f>
        <v>0</v>
      </c>
      <c r="BPU65" s="450">
        <f t="shared" si="4150"/>
        <v>0</v>
      </c>
      <c r="BPV65" s="450">
        <f t="shared" si="4150"/>
        <v>0</v>
      </c>
      <c r="BPW65" s="450">
        <f t="shared" si="4150"/>
        <v>0</v>
      </c>
      <c r="BPX65" s="450">
        <f t="shared" si="4150"/>
        <v>0</v>
      </c>
      <c r="BPY65" s="450">
        <f t="shared" si="4150"/>
        <v>0</v>
      </c>
      <c r="BPZ65" s="450">
        <f t="shared" si="4150"/>
        <v>0</v>
      </c>
      <c r="BQA65" s="450">
        <f t="shared" si="4150"/>
        <v>0</v>
      </c>
      <c r="BQB65" s="450">
        <f t="shared" si="4150"/>
        <v>0</v>
      </c>
      <c r="BQC65" s="450">
        <f t="shared" si="4150"/>
        <v>0</v>
      </c>
      <c r="BQD65" s="450">
        <f t="shared" si="4150"/>
        <v>0</v>
      </c>
      <c r="BQE65" s="450">
        <f t="shared" si="4150"/>
        <v>0</v>
      </c>
      <c r="BQF65" s="462">
        <f t="shared" si="4150"/>
        <v>0</v>
      </c>
      <c r="BQG65" s="451">
        <f t="shared" si="4150"/>
        <v>0</v>
      </c>
      <c r="BQI65" s="457">
        <f t="shared" ref="BQI65:BQV65" si="4151">SUM(BQI66:BQI68)</f>
        <v>0</v>
      </c>
      <c r="BQJ65" s="450">
        <f t="shared" si="4151"/>
        <v>0</v>
      </c>
      <c r="BQK65" s="450">
        <f t="shared" si="4151"/>
        <v>0</v>
      </c>
      <c r="BQL65" s="450">
        <f t="shared" si="4151"/>
        <v>0</v>
      </c>
      <c r="BQM65" s="450">
        <f t="shared" si="4151"/>
        <v>0</v>
      </c>
      <c r="BQN65" s="450">
        <f t="shared" si="4151"/>
        <v>0</v>
      </c>
      <c r="BQO65" s="450">
        <f t="shared" si="4151"/>
        <v>0</v>
      </c>
      <c r="BQP65" s="450">
        <f t="shared" si="4151"/>
        <v>0</v>
      </c>
      <c r="BQQ65" s="450">
        <f t="shared" si="4151"/>
        <v>0</v>
      </c>
      <c r="BQR65" s="450">
        <f t="shared" si="4151"/>
        <v>0</v>
      </c>
      <c r="BQS65" s="450">
        <f t="shared" si="4151"/>
        <v>0</v>
      </c>
      <c r="BQT65" s="450">
        <f t="shared" si="4151"/>
        <v>0</v>
      </c>
      <c r="BQU65" s="462">
        <f t="shared" si="4151"/>
        <v>0</v>
      </c>
      <c r="BQV65" s="451">
        <f t="shared" si="4151"/>
        <v>0</v>
      </c>
      <c r="BQX65" s="457">
        <f t="shared" ref="BQX65:BRK65" si="4152">SUM(BQX66:BQX68)</f>
        <v>0</v>
      </c>
      <c r="BQY65" s="450">
        <f t="shared" si="4152"/>
        <v>0</v>
      </c>
      <c r="BQZ65" s="450">
        <f t="shared" si="4152"/>
        <v>0</v>
      </c>
      <c r="BRA65" s="450">
        <f t="shared" si="4152"/>
        <v>0</v>
      </c>
      <c r="BRB65" s="450">
        <f t="shared" si="4152"/>
        <v>0</v>
      </c>
      <c r="BRC65" s="450">
        <f t="shared" si="4152"/>
        <v>0</v>
      </c>
      <c r="BRD65" s="450">
        <f t="shared" si="4152"/>
        <v>0</v>
      </c>
      <c r="BRE65" s="450">
        <f t="shared" si="4152"/>
        <v>0</v>
      </c>
      <c r="BRF65" s="450">
        <f t="shared" si="4152"/>
        <v>0</v>
      </c>
      <c r="BRG65" s="450">
        <f t="shared" si="4152"/>
        <v>0</v>
      </c>
      <c r="BRH65" s="450">
        <f t="shared" si="4152"/>
        <v>0</v>
      </c>
      <c r="BRI65" s="450">
        <f t="shared" si="4152"/>
        <v>0</v>
      </c>
      <c r="BRJ65" s="462">
        <f t="shared" si="4152"/>
        <v>0</v>
      </c>
      <c r="BRK65" s="451">
        <f t="shared" si="4152"/>
        <v>0</v>
      </c>
      <c r="BRM65" s="457">
        <f t="shared" ref="BRM65:BRZ65" si="4153">SUM(BRM66:BRM68)</f>
        <v>0</v>
      </c>
      <c r="BRN65" s="450">
        <f t="shared" si="4153"/>
        <v>0</v>
      </c>
      <c r="BRO65" s="450">
        <f t="shared" si="4153"/>
        <v>0</v>
      </c>
      <c r="BRP65" s="450">
        <f t="shared" si="4153"/>
        <v>0</v>
      </c>
      <c r="BRQ65" s="450">
        <f t="shared" si="4153"/>
        <v>0</v>
      </c>
      <c r="BRR65" s="450">
        <f t="shared" si="4153"/>
        <v>0</v>
      </c>
      <c r="BRS65" s="450">
        <f t="shared" si="4153"/>
        <v>0</v>
      </c>
      <c r="BRT65" s="450">
        <f t="shared" si="4153"/>
        <v>0</v>
      </c>
      <c r="BRU65" s="450">
        <f t="shared" si="4153"/>
        <v>0</v>
      </c>
      <c r="BRV65" s="450">
        <f t="shared" si="4153"/>
        <v>0</v>
      </c>
      <c r="BRW65" s="450">
        <f t="shared" si="4153"/>
        <v>0</v>
      </c>
      <c r="BRX65" s="450">
        <f t="shared" si="4153"/>
        <v>0</v>
      </c>
      <c r="BRY65" s="462">
        <f t="shared" si="4153"/>
        <v>0</v>
      </c>
      <c r="BRZ65" s="451">
        <f t="shared" si="4153"/>
        <v>0</v>
      </c>
      <c r="BSB65" s="457">
        <f t="shared" ref="BSB65:BSO65" si="4154">SUM(BSB66:BSB68)</f>
        <v>0</v>
      </c>
      <c r="BSC65" s="450">
        <f t="shared" si="4154"/>
        <v>0</v>
      </c>
      <c r="BSD65" s="450">
        <f t="shared" si="4154"/>
        <v>0</v>
      </c>
      <c r="BSE65" s="450">
        <f t="shared" si="4154"/>
        <v>0</v>
      </c>
      <c r="BSF65" s="450">
        <f t="shared" si="4154"/>
        <v>0</v>
      </c>
      <c r="BSG65" s="450">
        <f t="shared" si="4154"/>
        <v>0</v>
      </c>
      <c r="BSH65" s="450">
        <f t="shared" si="4154"/>
        <v>0</v>
      </c>
      <c r="BSI65" s="450">
        <f t="shared" si="4154"/>
        <v>0</v>
      </c>
      <c r="BSJ65" s="450">
        <f t="shared" si="4154"/>
        <v>0</v>
      </c>
      <c r="BSK65" s="450">
        <f t="shared" si="4154"/>
        <v>0</v>
      </c>
      <c r="BSL65" s="450">
        <f t="shared" si="4154"/>
        <v>0</v>
      </c>
      <c r="BSM65" s="450">
        <f t="shared" si="4154"/>
        <v>0</v>
      </c>
      <c r="BSN65" s="462">
        <f t="shared" si="4154"/>
        <v>0</v>
      </c>
      <c r="BSO65" s="451">
        <f t="shared" si="4154"/>
        <v>0</v>
      </c>
      <c r="BSQ65" s="457">
        <f t="shared" ref="BSQ65:BTD65" si="4155">SUM(BSQ66:BSQ68)</f>
        <v>0</v>
      </c>
      <c r="BSR65" s="450">
        <f t="shared" si="4155"/>
        <v>0</v>
      </c>
      <c r="BSS65" s="450">
        <f t="shared" si="4155"/>
        <v>0</v>
      </c>
      <c r="BST65" s="450">
        <f t="shared" si="4155"/>
        <v>0</v>
      </c>
      <c r="BSU65" s="450">
        <f t="shared" si="4155"/>
        <v>0</v>
      </c>
      <c r="BSV65" s="450">
        <f t="shared" si="4155"/>
        <v>0</v>
      </c>
      <c r="BSW65" s="450">
        <f t="shared" si="4155"/>
        <v>0</v>
      </c>
      <c r="BSX65" s="450">
        <f t="shared" si="4155"/>
        <v>0</v>
      </c>
      <c r="BSY65" s="450">
        <f t="shared" si="4155"/>
        <v>0</v>
      </c>
      <c r="BSZ65" s="450">
        <f t="shared" si="4155"/>
        <v>0</v>
      </c>
      <c r="BTA65" s="450">
        <f t="shared" si="4155"/>
        <v>0</v>
      </c>
      <c r="BTB65" s="450">
        <f t="shared" si="4155"/>
        <v>0</v>
      </c>
      <c r="BTC65" s="462">
        <f t="shared" si="4155"/>
        <v>0</v>
      </c>
      <c r="BTD65" s="451">
        <f t="shared" si="4155"/>
        <v>0</v>
      </c>
      <c r="BTF65" s="457">
        <f t="shared" ref="BTF65:BTS65" si="4156">SUM(BTF66:BTF68)</f>
        <v>0</v>
      </c>
      <c r="BTG65" s="450">
        <f t="shared" si="4156"/>
        <v>0</v>
      </c>
      <c r="BTH65" s="450">
        <f t="shared" si="4156"/>
        <v>0</v>
      </c>
      <c r="BTI65" s="450">
        <f t="shared" si="4156"/>
        <v>0</v>
      </c>
      <c r="BTJ65" s="450">
        <f t="shared" si="4156"/>
        <v>0</v>
      </c>
      <c r="BTK65" s="450">
        <f t="shared" si="4156"/>
        <v>0</v>
      </c>
      <c r="BTL65" s="450">
        <f t="shared" si="4156"/>
        <v>0</v>
      </c>
      <c r="BTM65" s="450">
        <f t="shared" si="4156"/>
        <v>0</v>
      </c>
      <c r="BTN65" s="450">
        <f t="shared" si="4156"/>
        <v>0</v>
      </c>
      <c r="BTO65" s="450">
        <f t="shared" si="4156"/>
        <v>0</v>
      </c>
      <c r="BTP65" s="450">
        <f t="shared" si="4156"/>
        <v>0</v>
      </c>
      <c r="BTQ65" s="450">
        <f t="shared" si="4156"/>
        <v>0</v>
      </c>
      <c r="BTR65" s="462">
        <f t="shared" si="4156"/>
        <v>0</v>
      </c>
      <c r="BTS65" s="451">
        <f t="shared" si="4156"/>
        <v>0</v>
      </c>
      <c r="BTU65" s="457">
        <f t="shared" ref="BTU65:BUH65" si="4157">SUM(BTU66:BTU68)</f>
        <v>0</v>
      </c>
      <c r="BTV65" s="450">
        <f t="shared" si="4157"/>
        <v>0</v>
      </c>
      <c r="BTW65" s="450">
        <f t="shared" si="4157"/>
        <v>0</v>
      </c>
      <c r="BTX65" s="450">
        <f t="shared" si="4157"/>
        <v>0</v>
      </c>
      <c r="BTY65" s="450">
        <f t="shared" si="4157"/>
        <v>0</v>
      </c>
      <c r="BTZ65" s="450">
        <f t="shared" si="4157"/>
        <v>0</v>
      </c>
      <c r="BUA65" s="450">
        <f t="shared" si="4157"/>
        <v>0</v>
      </c>
      <c r="BUB65" s="450">
        <f t="shared" si="4157"/>
        <v>0</v>
      </c>
      <c r="BUC65" s="450">
        <f t="shared" si="4157"/>
        <v>0</v>
      </c>
      <c r="BUD65" s="450">
        <f t="shared" si="4157"/>
        <v>0</v>
      </c>
      <c r="BUE65" s="450">
        <f t="shared" si="4157"/>
        <v>0</v>
      </c>
      <c r="BUF65" s="450">
        <f t="shared" si="4157"/>
        <v>0</v>
      </c>
      <c r="BUG65" s="462">
        <f t="shared" si="4157"/>
        <v>0</v>
      </c>
      <c r="BUH65" s="451">
        <f t="shared" si="4157"/>
        <v>0</v>
      </c>
      <c r="BUJ65" s="457">
        <f t="shared" ref="BUJ65:BUW65" si="4158">SUM(BUJ66:BUJ68)</f>
        <v>0</v>
      </c>
      <c r="BUK65" s="450">
        <f t="shared" si="4158"/>
        <v>0</v>
      </c>
      <c r="BUL65" s="450">
        <f t="shared" si="4158"/>
        <v>0</v>
      </c>
      <c r="BUM65" s="450">
        <f t="shared" si="4158"/>
        <v>0</v>
      </c>
      <c r="BUN65" s="450">
        <f t="shared" si="4158"/>
        <v>0</v>
      </c>
      <c r="BUO65" s="450">
        <f t="shared" si="4158"/>
        <v>0</v>
      </c>
      <c r="BUP65" s="450">
        <f t="shared" si="4158"/>
        <v>0</v>
      </c>
      <c r="BUQ65" s="450">
        <f t="shared" si="4158"/>
        <v>0</v>
      </c>
      <c r="BUR65" s="450">
        <f t="shared" si="4158"/>
        <v>0</v>
      </c>
      <c r="BUS65" s="450">
        <f t="shared" si="4158"/>
        <v>0</v>
      </c>
      <c r="BUT65" s="450">
        <f t="shared" si="4158"/>
        <v>0</v>
      </c>
      <c r="BUU65" s="450">
        <f t="shared" si="4158"/>
        <v>0</v>
      </c>
      <c r="BUV65" s="462">
        <f t="shared" si="4158"/>
        <v>0</v>
      </c>
      <c r="BUW65" s="451">
        <f t="shared" si="4158"/>
        <v>0</v>
      </c>
      <c r="BUY65" s="457">
        <f t="shared" ref="BUY65:BVL65" si="4159">SUM(BUY66:BUY68)</f>
        <v>0</v>
      </c>
      <c r="BUZ65" s="450">
        <f t="shared" si="4159"/>
        <v>0</v>
      </c>
      <c r="BVA65" s="450">
        <f t="shared" si="4159"/>
        <v>0</v>
      </c>
      <c r="BVB65" s="450">
        <f t="shared" si="4159"/>
        <v>0</v>
      </c>
      <c r="BVC65" s="450">
        <f t="shared" si="4159"/>
        <v>0</v>
      </c>
      <c r="BVD65" s="450">
        <f t="shared" si="4159"/>
        <v>0</v>
      </c>
      <c r="BVE65" s="450">
        <f t="shared" si="4159"/>
        <v>0</v>
      </c>
      <c r="BVF65" s="450">
        <f t="shared" si="4159"/>
        <v>0</v>
      </c>
      <c r="BVG65" s="450">
        <f t="shared" si="4159"/>
        <v>0</v>
      </c>
      <c r="BVH65" s="450">
        <f t="shared" si="4159"/>
        <v>0</v>
      </c>
      <c r="BVI65" s="450">
        <f t="shared" si="4159"/>
        <v>0</v>
      </c>
      <c r="BVJ65" s="450">
        <f t="shared" si="4159"/>
        <v>0</v>
      </c>
      <c r="BVK65" s="462">
        <f t="shared" si="4159"/>
        <v>0</v>
      </c>
      <c r="BVL65" s="451">
        <f t="shared" si="4159"/>
        <v>0</v>
      </c>
      <c r="BVN65" s="457">
        <f t="shared" ref="BVN65:BWA65" si="4160">SUM(BVN66:BVN68)</f>
        <v>0</v>
      </c>
      <c r="BVO65" s="450">
        <f t="shared" si="4160"/>
        <v>0</v>
      </c>
      <c r="BVP65" s="450">
        <f t="shared" si="4160"/>
        <v>0</v>
      </c>
      <c r="BVQ65" s="450">
        <f t="shared" si="4160"/>
        <v>0</v>
      </c>
      <c r="BVR65" s="450">
        <f t="shared" si="4160"/>
        <v>0</v>
      </c>
      <c r="BVS65" s="450">
        <f t="shared" si="4160"/>
        <v>0</v>
      </c>
      <c r="BVT65" s="450">
        <f t="shared" si="4160"/>
        <v>0</v>
      </c>
      <c r="BVU65" s="450">
        <f t="shared" si="4160"/>
        <v>0</v>
      </c>
      <c r="BVV65" s="450">
        <f t="shared" si="4160"/>
        <v>0</v>
      </c>
      <c r="BVW65" s="450">
        <f t="shared" si="4160"/>
        <v>0</v>
      </c>
      <c r="BVX65" s="450">
        <f t="shared" si="4160"/>
        <v>0</v>
      </c>
      <c r="BVY65" s="450">
        <f t="shared" si="4160"/>
        <v>0</v>
      </c>
      <c r="BVZ65" s="462">
        <f t="shared" si="4160"/>
        <v>0</v>
      </c>
      <c r="BWA65" s="451">
        <f t="shared" si="4160"/>
        <v>0</v>
      </c>
    </row>
    <row r="66" spans="2:1951" ht="30" customHeight="1" x14ac:dyDescent="0.2">
      <c r="B66" s="452" t="s">
        <v>316</v>
      </c>
      <c r="C66" s="447"/>
      <c r="D66" s="447"/>
      <c r="E66" s="447"/>
      <c r="F66" s="447"/>
      <c r="G66" s="450">
        <f>C66+D66-E66+F66</f>
        <v>0</v>
      </c>
      <c r="H66" s="447"/>
      <c r="I66" s="447"/>
      <c r="J66" s="447"/>
      <c r="K66" s="447"/>
      <c r="L66" s="447"/>
      <c r="M66" s="449"/>
      <c r="N66" s="450">
        <f>H66+I66-J66+K66-L66+M66</f>
        <v>0</v>
      </c>
      <c r="O66" s="463"/>
      <c r="P66" s="448"/>
      <c r="R66" s="458"/>
      <c r="S66" s="447"/>
      <c r="T66" s="447"/>
      <c r="U66" s="447"/>
      <c r="V66" s="450">
        <f>R66+S66-T66+U66</f>
        <v>0</v>
      </c>
      <c r="W66" s="447"/>
      <c r="X66" s="447"/>
      <c r="Y66" s="447"/>
      <c r="Z66" s="447"/>
      <c r="AA66" s="447"/>
      <c r="AB66" s="449"/>
      <c r="AC66" s="450">
        <f>W66+X66-Y66+Z66-AA66+AB66</f>
        <v>0</v>
      </c>
      <c r="AD66" s="463"/>
      <c r="AE66" s="448"/>
      <c r="AG66" s="458"/>
      <c r="AH66" s="447"/>
      <c r="AI66" s="447"/>
      <c r="AJ66" s="447"/>
      <c r="AK66" s="450">
        <f>AG66+AH66-AI66+AJ66</f>
        <v>0</v>
      </c>
      <c r="AL66" s="447"/>
      <c r="AM66" s="447"/>
      <c r="AN66" s="447"/>
      <c r="AO66" s="447"/>
      <c r="AP66" s="447"/>
      <c r="AQ66" s="449"/>
      <c r="AR66" s="450">
        <f>AL66+AM66-AN66+AO66-AP66+AQ66</f>
        <v>0</v>
      </c>
      <c r="AS66" s="463"/>
      <c r="AT66" s="448"/>
      <c r="AV66" s="458"/>
      <c r="AW66" s="447"/>
      <c r="AX66" s="447"/>
      <c r="AY66" s="447"/>
      <c r="AZ66" s="450">
        <f>AV66+AW66-AX66+AY66</f>
        <v>0</v>
      </c>
      <c r="BA66" s="447"/>
      <c r="BB66" s="447"/>
      <c r="BC66" s="447"/>
      <c r="BD66" s="447"/>
      <c r="BE66" s="447"/>
      <c r="BF66" s="449"/>
      <c r="BG66" s="450">
        <f>BA66+BB66-BC66+BD66-BE66+BF66</f>
        <v>0</v>
      </c>
      <c r="BH66" s="463"/>
      <c r="BI66" s="448"/>
      <c r="BK66" s="458"/>
      <c r="BL66" s="447"/>
      <c r="BM66" s="447"/>
      <c r="BN66" s="447"/>
      <c r="BO66" s="450">
        <f>BK66+BL66-BM66+BN66</f>
        <v>0</v>
      </c>
      <c r="BP66" s="447"/>
      <c r="BQ66" s="447"/>
      <c r="BR66" s="447"/>
      <c r="BS66" s="447"/>
      <c r="BT66" s="447"/>
      <c r="BU66" s="449"/>
      <c r="BV66" s="450">
        <f>BP66+BQ66-BR66+BS66-BT66+BU66</f>
        <v>0</v>
      </c>
      <c r="BW66" s="463"/>
      <c r="BX66" s="448"/>
      <c r="BZ66" s="458"/>
      <c r="CA66" s="447"/>
      <c r="CB66" s="447"/>
      <c r="CC66" s="447"/>
      <c r="CD66" s="450">
        <f>BZ66+CA66-CB66+CC66</f>
        <v>0</v>
      </c>
      <c r="CE66" s="447"/>
      <c r="CF66" s="447"/>
      <c r="CG66" s="447"/>
      <c r="CH66" s="447"/>
      <c r="CI66" s="447"/>
      <c r="CJ66" s="449"/>
      <c r="CK66" s="450">
        <f>CE66+CF66-CG66+CH66-CI66+CJ66</f>
        <v>0</v>
      </c>
      <c r="CL66" s="463"/>
      <c r="CM66" s="448"/>
      <c r="CO66" s="458"/>
      <c r="CP66" s="447"/>
      <c r="CQ66" s="447"/>
      <c r="CR66" s="447"/>
      <c r="CS66" s="450">
        <f>CO66+CP66-CQ66+CR66</f>
        <v>0</v>
      </c>
      <c r="CT66" s="447"/>
      <c r="CU66" s="447"/>
      <c r="CV66" s="447"/>
      <c r="CW66" s="447"/>
      <c r="CX66" s="447"/>
      <c r="CY66" s="449"/>
      <c r="CZ66" s="450">
        <f>CT66+CU66-CV66+CW66-CX66+CY66</f>
        <v>0</v>
      </c>
      <c r="DA66" s="463"/>
      <c r="DB66" s="448"/>
      <c r="DD66" s="458"/>
      <c r="DE66" s="447"/>
      <c r="DF66" s="447"/>
      <c r="DG66" s="447"/>
      <c r="DH66" s="450">
        <f>DD66+DE66-DF66+DG66</f>
        <v>0</v>
      </c>
      <c r="DI66" s="447"/>
      <c r="DJ66" s="447"/>
      <c r="DK66" s="447"/>
      <c r="DL66" s="447"/>
      <c r="DM66" s="447"/>
      <c r="DN66" s="449"/>
      <c r="DO66" s="450">
        <f>DI66+DJ66-DK66+DL66-DM66+DN66</f>
        <v>0</v>
      </c>
      <c r="DP66" s="463"/>
      <c r="DQ66" s="448"/>
      <c r="DS66" s="458"/>
      <c r="DT66" s="447"/>
      <c r="DU66" s="447"/>
      <c r="DV66" s="447"/>
      <c r="DW66" s="450">
        <f>DS66+DT66-DU66+DV66</f>
        <v>0</v>
      </c>
      <c r="DX66" s="447"/>
      <c r="DY66" s="447"/>
      <c r="DZ66" s="447"/>
      <c r="EA66" s="447"/>
      <c r="EB66" s="447"/>
      <c r="EC66" s="449"/>
      <c r="ED66" s="450">
        <f>DX66+DY66-DZ66+EA66-EB66+EC66</f>
        <v>0</v>
      </c>
      <c r="EE66" s="463"/>
      <c r="EF66" s="448"/>
      <c r="EH66" s="458"/>
      <c r="EI66" s="447"/>
      <c r="EJ66" s="447"/>
      <c r="EK66" s="447"/>
      <c r="EL66" s="450">
        <f>EH66+EI66-EJ66+EK66</f>
        <v>0</v>
      </c>
      <c r="EM66" s="447"/>
      <c r="EN66" s="447"/>
      <c r="EO66" s="447"/>
      <c r="EP66" s="447"/>
      <c r="EQ66" s="447"/>
      <c r="ER66" s="449"/>
      <c r="ES66" s="450">
        <f>EM66+EN66-EO66+EP66-EQ66+ER66</f>
        <v>0</v>
      </c>
      <c r="ET66" s="463"/>
      <c r="EU66" s="448"/>
      <c r="EW66" s="458"/>
      <c r="EX66" s="447"/>
      <c r="EY66" s="447"/>
      <c r="EZ66" s="447"/>
      <c r="FA66" s="450">
        <f>EW66+EX66-EY66+EZ66</f>
        <v>0</v>
      </c>
      <c r="FB66" s="447"/>
      <c r="FC66" s="447"/>
      <c r="FD66" s="447"/>
      <c r="FE66" s="447"/>
      <c r="FF66" s="447"/>
      <c r="FG66" s="449"/>
      <c r="FH66" s="450">
        <f>FB66+FC66-FD66+FE66-FF66+FG66</f>
        <v>0</v>
      </c>
      <c r="FI66" s="463"/>
      <c r="FJ66" s="448"/>
      <c r="FL66" s="458"/>
      <c r="FM66" s="447"/>
      <c r="FN66" s="447"/>
      <c r="FO66" s="447"/>
      <c r="FP66" s="450">
        <f>FL66+FM66-FN66+FO66</f>
        <v>0</v>
      </c>
      <c r="FQ66" s="447"/>
      <c r="FR66" s="447"/>
      <c r="FS66" s="447"/>
      <c r="FT66" s="447"/>
      <c r="FU66" s="447"/>
      <c r="FV66" s="449"/>
      <c r="FW66" s="450">
        <f>FQ66+FR66-FS66+FT66-FU66+FV66</f>
        <v>0</v>
      </c>
      <c r="FX66" s="463"/>
      <c r="FY66" s="448"/>
      <c r="GA66" s="458"/>
      <c r="GB66" s="447"/>
      <c r="GC66" s="447"/>
      <c r="GD66" s="447"/>
      <c r="GE66" s="450">
        <f>GA66+GB66-GC66+GD66</f>
        <v>0</v>
      </c>
      <c r="GF66" s="447"/>
      <c r="GG66" s="447"/>
      <c r="GH66" s="447"/>
      <c r="GI66" s="447"/>
      <c r="GJ66" s="447"/>
      <c r="GK66" s="449"/>
      <c r="GL66" s="450">
        <f>GF66+GG66-GH66+GI66-GJ66+GK66</f>
        <v>0</v>
      </c>
      <c r="GM66" s="463"/>
      <c r="GN66" s="448"/>
      <c r="GP66" s="458"/>
      <c r="GQ66" s="447"/>
      <c r="GR66" s="447"/>
      <c r="GS66" s="447"/>
      <c r="GT66" s="450">
        <f>GP66+GQ66-GR66+GS66</f>
        <v>0</v>
      </c>
      <c r="GU66" s="447"/>
      <c r="GV66" s="447"/>
      <c r="GW66" s="447"/>
      <c r="GX66" s="447"/>
      <c r="GY66" s="447"/>
      <c r="GZ66" s="449"/>
      <c r="HA66" s="450">
        <f>GU66+GV66-GW66+GX66-GY66+GZ66</f>
        <v>0</v>
      </c>
      <c r="HB66" s="463"/>
      <c r="HC66" s="448"/>
      <c r="HE66" s="458"/>
      <c r="HF66" s="447"/>
      <c r="HG66" s="447"/>
      <c r="HH66" s="447"/>
      <c r="HI66" s="450">
        <f>HE66+HF66-HG66+HH66</f>
        <v>0</v>
      </c>
      <c r="HJ66" s="447"/>
      <c r="HK66" s="447"/>
      <c r="HL66" s="447"/>
      <c r="HM66" s="447"/>
      <c r="HN66" s="447"/>
      <c r="HO66" s="449"/>
      <c r="HP66" s="450">
        <f>HJ66+HK66-HL66+HM66-HN66+HO66</f>
        <v>0</v>
      </c>
      <c r="HQ66" s="463"/>
      <c r="HR66" s="448"/>
      <c r="HT66" s="458"/>
      <c r="HU66" s="447"/>
      <c r="HV66" s="447"/>
      <c r="HW66" s="447"/>
      <c r="HX66" s="450">
        <f>HT66+HU66-HV66+HW66</f>
        <v>0</v>
      </c>
      <c r="HY66" s="447"/>
      <c r="HZ66" s="447"/>
      <c r="IA66" s="447"/>
      <c r="IB66" s="447"/>
      <c r="IC66" s="447"/>
      <c r="ID66" s="449"/>
      <c r="IE66" s="450">
        <f>HY66+HZ66-IA66+IB66-IC66+ID66</f>
        <v>0</v>
      </c>
      <c r="IF66" s="463"/>
      <c r="IG66" s="448"/>
      <c r="II66" s="458"/>
      <c r="IJ66" s="447"/>
      <c r="IK66" s="447"/>
      <c r="IL66" s="447"/>
      <c r="IM66" s="450">
        <f>II66+IJ66-IK66+IL66</f>
        <v>0</v>
      </c>
      <c r="IN66" s="447"/>
      <c r="IO66" s="447"/>
      <c r="IP66" s="447"/>
      <c r="IQ66" s="447"/>
      <c r="IR66" s="447"/>
      <c r="IS66" s="449"/>
      <c r="IT66" s="450">
        <f>IN66+IO66-IP66+IQ66-IR66+IS66</f>
        <v>0</v>
      </c>
      <c r="IU66" s="463"/>
      <c r="IV66" s="448"/>
      <c r="IX66" s="458"/>
      <c r="IY66" s="447"/>
      <c r="IZ66" s="447"/>
      <c r="JA66" s="447"/>
      <c r="JB66" s="450">
        <f>IX66+IY66-IZ66+JA66</f>
        <v>0</v>
      </c>
      <c r="JC66" s="447"/>
      <c r="JD66" s="447"/>
      <c r="JE66" s="447"/>
      <c r="JF66" s="447"/>
      <c r="JG66" s="447"/>
      <c r="JH66" s="449"/>
      <c r="JI66" s="450">
        <f>JC66+JD66-JE66+JF66-JG66+JH66</f>
        <v>0</v>
      </c>
      <c r="JJ66" s="463"/>
      <c r="JK66" s="448"/>
      <c r="JM66" s="458"/>
      <c r="JN66" s="447"/>
      <c r="JO66" s="447"/>
      <c r="JP66" s="447"/>
      <c r="JQ66" s="450">
        <f>JM66+JN66-JO66+JP66</f>
        <v>0</v>
      </c>
      <c r="JR66" s="447"/>
      <c r="JS66" s="447"/>
      <c r="JT66" s="447"/>
      <c r="JU66" s="447"/>
      <c r="JV66" s="447"/>
      <c r="JW66" s="449"/>
      <c r="JX66" s="450">
        <f>JR66+JS66-JT66+JU66-JV66+JW66</f>
        <v>0</v>
      </c>
      <c r="JY66" s="463"/>
      <c r="JZ66" s="448"/>
      <c r="KB66" s="458"/>
      <c r="KC66" s="447"/>
      <c r="KD66" s="447"/>
      <c r="KE66" s="447"/>
      <c r="KF66" s="450">
        <f>KB66+KC66-KD66+KE66</f>
        <v>0</v>
      </c>
      <c r="KG66" s="447"/>
      <c r="KH66" s="447"/>
      <c r="KI66" s="447"/>
      <c r="KJ66" s="447"/>
      <c r="KK66" s="447"/>
      <c r="KL66" s="449"/>
      <c r="KM66" s="450">
        <f>KG66+KH66-KI66+KJ66-KK66+KL66</f>
        <v>0</v>
      </c>
      <c r="KN66" s="463"/>
      <c r="KO66" s="448"/>
      <c r="KQ66" s="458"/>
      <c r="KR66" s="447"/>
      <c r="KS66" s="447"/>
      <c r="KT66" s="447"/>
      <c r="KU66" s="450">
        <f>KQ66+KR66-KS66+KT66</f>
        <v>0</v>
      </c>
      <c r="KV66" s="447"/>
      <c r="KW66" s="447"/>
      <c r="KX66" s="447"/>
      <c r="KY66" s="447"/>
      <c r="KZ66" s="447"/>
      <c r="LA66" s="449"/>
      <c r="LB66" s="450">
        <f>KV66+KW66-KX66+KY66-KZ66+LA66</f>
        <v>0</v>
      </c>
      <c r="LC66" s="463"/>
      <c r="LD66" s="448"/>
      <c r="LF66" s="458"/>
      <c r="LG66" s="447"/>
      <c r="LH66" s="447"/>
      <c r="LI66" s="447"/>
      <c r="LJ66" s="450">
        <f>LF66+LG66-LH66+LI66</f>
        <v>0</v>
      </c>
      <c r="LK66" s="447"/>
      <c r="LL66" s="447"/>
      <c r="LM66" s="447"/>
      <c r="LN66" s="447"/>
      <c r="LO66" s="447"/>
      <c r="LP66" s="449"/>
      <c r="LQ66" s="450">
        <f>LK66+LL66-LM66+LN66-LO66+LP66</f>
        <v>0</v>
      </c>
      <c r="LR66" s="463"/>
      <c r="LS66" s="448"/>
      <c r="LU66" s="458"/>
      <c r="LV66" s="447"/>
      <c r="LW66" s="447"/>
      <c r="LX66" s="447"/>
      <c r="LY66" s="450">
        <f>LU66+LV66-LW66+LX66</f>
        <v>0</v>
      </c>
      <c r="LZ66" s="447"/>
      <c r="MA66" s="447"/>
      <c r="MB66" s="447"/>
      <c r="MC66" s="447"/>
      <c r="MD66" s="447"/>
      <c r="ME66" s="449"/>
      <c r="MF66" s="450">
        <f>LZ66+MA66-MB66+MC66-MD66+ME66</f>
        <v>0</v>
      </c>
      <c r="MG66" s="463"/>
      <c r="MH66" s="448"/>
      <c r="MJ66" s="458"/>
      <c r="MK66" s="447"/>
      <c r="ML66" s="447"/>
      <c r="MM66" s="447"/>
      <c r="MN66" s="450">
        <f>MJ66+MK66-ML66+MM66</f>
        <v>0</v>
      </c>
      <c r="MO66" s="447"/>
      <c r="MP66" s="447"/>
      <c r="MQ66" s="447"/>
      <c r="MR66" s="447"/>
      <c r="MS66" s="447"/>
      <c r="MT66" s="449"/>
      <c r="MU66" s="450">
        <f>MO66+MP66-MQ66+MR66-MS66+MT66</f>
        <v>0</v>
      </c>
      <c r="MV66" s="463"/>
      <c r="MW66" s="448"/>
      <c r="MY66" s="458"/>
      <c r="MZ66" s="447"/>
      <c r="NA66" s="447"/>
      <c r="NB66" s="447"/>
      <c r="NC66" s="450">
        <f>MY66+MZ66-NA66+NB66</f>
        <v>0</v>
      </c>
      <c r="ND66" s="447"/>
      <c r="NE66" s="447"/>
      <c r="NF66" s="447"/>
      <c r="NG66" s="447"/>
      <c r="NH66" s="447"/>
      <c r="NI66" s="449"/>
      <c r="NJ66" s="450">
        <f>ND66+NE66-NF66+NG66-NH66+NI66</f>
        <v>0</v>
      </c>
      <c r="NK66" s="463"/>
      <c r="NL66" s="448"/>
      <c r="NN66" s="458"/>
      <c r="NO66" s="447"/>
      <c r="NP66" s="447"/>
      <c r="NQ66" s="447"/>
      <c r="NR66" s="450">
        <f>NN66+NO66-NP66+NQ66</f>
        <v>0</v>
      </c>
      <c r="NS66" s="447"/>
      <c r="NT66" s="447"/>
      <c r="NU66" s="447"/>
      <c r="NV66" s="447"/>
      <c r="NW66" s="447"/>
      <c r="NX66" s="449"/>
      <c r="NY66" s="450">
        <f>NS66+NT66-NU66+NV66-NW66+NX66</f>
        <v>0</v>
      </c>
      <c r="NZ66" s="463"/>
      <c r="OA66" s="448"/>
      <c r="OC66" s="458"/>
      <c r="OD66" s="447"/>
      <c r="OE66" s="447"/>
      <c r="OF66" s="447"/>
      <c r="OG66" s="450">
        <f>OC66+OD66-OE66+OF66</f>
        <v>0</v>
      </c>
      <c r="OH66" s="447"/>
      <c r="OI66" s="447"/>
      <c r="OJ66" s="447"/>
      <c r="OK66" s="447"/>
      <c r="OL66" s="447"/>
      <c r="OM66" s="449"/>
      <c r="ON66" s="450">
        <f>OH66+OI66-OJ66+OK66-OL66+OM66</f>
        <v>0</v>
      </c>
      <c r="OO66" s="463"/>
      <c r="OP66" s="448"/>
      <c r="OR66" s="458"/>
      <c r="OS66" s="447"/>
      <c r="OT66" s="447"/>
      <c r="OU66" s="447"/>
      <c r="OV66" s="450">
        <f>OR66+OS66-OT66+OU66</f>
        <v>0</v>
      </c>
      <c r="OW66" s="447"/>
      <c r="OX66" s="447"/>
      <c r="OY66" s="447"/>
      <c r="OZ66" s="447"/>
      <c r="PA66" s="447"/>
      <c r="PB66" s="449"/>
      <c r="PC66" s="450">
        <f>OW66+OX66-OY66+OZ66-PA66+PB66</f>
        <v>0</v>
      </c>
      <c r="PD66" s="463"/>
      <c r="PE66" s="448"/>
      <c r="PG66" s="458"/>
      <c r="PH66" s="447"/>
      <c r="PI66" s="447"/>
      <c r="PJ66" s="447"/>
      <c r="PK66" s="450">
        <f>PG66+PH66-PI66+PJ66</f>
        <v>0</v>
      </c>
      <c r="PL66" s="447"/>
      <c r="PM66" s="447"/>
      <c r="PN66" s="447"/>
      <c r="PO66" s="447"/>
      <c r="PP66" s="447"/>
      <c r="PQ66" s="449"/>
      <c r="PR66" s="450">
        <f>PL66+PM66-PN66+PO66-PP66+PQ66</f>
        <v>0</v>
      </c>
      <c r="PS66" s="463"/>
      <c r="PT66" s="448"/>
      <c r="PV66" s="458"/>
      <c r="PW66" s="447"/>
      <c r="PX66" s="447"/>
      <c r="PY66" s="447"/>
      <c r="PZ66" s="450">
        <f>PV66+PW66-PX66+PY66</f>
        <v>0</v>
      </c>
      <c r="QA66" s="447"/>
      <c r="QB66" s="447"/>
      <c r="QC66" s="447"/>
      <c r="QD66" s="447"/>
      <c r="QE66" s="447"/>
      <c r="QF66" s="449"/>
      <c r="QG66" s="450">
        <f>QA66+QB66-QC66+QD66-QE66+QF66</f>
        <v>0</v>
      </c>
      <c r="QH66" s="463"/>
      <c r="QI66" s="448"/>
      <c r="QK66" s="458"/>
      <c r="QL66" s="447"/>
      <c r="QM66" s="447"/>
      <c r="QN66" s="447"/>
      <c r="QO66" s="450">
        <f>QK66+QL66-QM66+QN66</f>
        <v>0</v>
      </c>
      <c r="QP66" s="447"/>
      <c r="QQ66" s="447"/>
      <c r="QR66" s="447"/>
      <c r="QS66" s="447"/>
      <c r="QT66" s="447"/>
      <c r="QU66" s="449"/>
      <c r="QV66" s="450">
        <f>QP66+QQ66-QR66+QS66-QT66+QU66</f>
        <v>0</v>
      </c>
      <c r="QW66" s="463"/>
      <c r="QX66" s="448"/>
      <c r="QZ66" s="458"/>
      <c r="RA66" s="447"/>
      <c r="RB66" s="447"/>
      <c r="RC66" s="447"/>
      <c r="RD66" s="450">
        <f>QZ66+RA66-RB66+RC66</f>
        <v>0</v>
      </c>
      <c r="RE66" s="447"/>
      <c r="RF66" s="447"/>
      <c r="RG66" s="447"/>
      <c r="RH66" s="447"/>
      <c r="RI66" s="447"/>
      <c r="RJ66" s="449"/>
      <c r="RK66" s="450">
        <f>RE66+RF66-RG66+RH66-RI66+RJ66</f>
        <v>0</v>
      </c>
      <c r="RL66" s="463"/>
      <c r="RM66" s="448"/>
      <c r="RO66" s="458"/>
      <c r="RP66" s="447"/>
      <c r="RQ66" s="447"/>
      <c r="RR66" s="447"/>
      <c r="RS66" s="450">
        <f>RO66+RP66-RQ66+RR66</f>
        <v>0</v>
      </c>
      <c r="RT66" s="447"/>
      <c r="RU66" s="447"/>
      <c r="RV66" s="447"/>
      <c r="RW66" s="447"/>
      <c r="RX66" s="447"/>
      <c r="RY66" s="449"/>
      <c r="RZ66" s="450">
        <f>RT66+RU66-RV66+RW66-RX66+RY66</f>
        <v>0</v>
      </c>
      <c r="SA66" s="463"/>
      <c r="SB66" s="448"/>
      <c r="SD66" s="458"/>
      <c r="SE66" s="447"/>
      <c r="SF66" s="447"/>
      <c r="SG66" s="447"/>
      <c r="SH66" s="450">
        <f>SD66+SE66-SF66+SG66</f>
        <v>0</v>
      </c>
      <c r="SI66" s="447"/>
      <c r="SJ66" s="447"/>
      <c r="SK66" s="447"/>
      <c r="SL66" s="447"/>
      <c r="SM66" s="447"/>
      <c r="SN66" s="449"/>
      <c r="SO66" s="450">
        <f>SI66+SJ66-SK66+SL66-SM66+SN66</f>
        <v>0</v>
      </c>
      <c r="SP66" s="463"/>
      <c r="SQ66" s="448"/>
      <c r="SS66" s="458"/>
      <c r="ST66" s="447"/>
      <c r="SU66" s="447"/>
      <c r="SV66" s="447"/>
      <c r="SW66" s="450">
        <f>SS66+ST66-SU66+SV66</f>
        <v>0</v>
      </c>
      <c r="SX66" s="447"/>
      <c r="SY66" s="447"/>
      <c r="SZ66" s="447"/>
      <c r="TA66" s="447"/>
      <c r="TB66" s="447"/>
      <c r="TC66" s="449"/>
      <c r="TD66" s="450">
        <f>SX66+SY66-SZ66+TA66-TB66+TC66</f>
        <v>0</v>
      </c>
      <c r="TE66" s="463"/>
      <c r="TF66" s="448"/>
      <c r="TH66" s="458"/>
      <c r="TI66" s="447"/>
      <c r="TJ66" s="447"/>
      <c r="TK66" s="447"/>
      <c r="TL66" s="450">
        <f>TH66+TI66-TJ66+TK66</f>
        <v>0</v>
      </c>
      <c r="TM66" s="447"/>
      <c r="TN66" s="447"/>
      <c r="TO66" s="447"/>
      <c r="TP66" s="447"/>
      <c r="TQ66" s="447"/>
      <c r="TR66" s="449"/>
      <c r="TS66" s="450">
        <f>TM66+TN66-TO66+TP66-TQ66+TR66</f>
        <v>0</v>
      </c>
      <c r="TT66" s="463"/>
      <c r="TU66" s="448"/>
      <c r="TW66" s="458"/>
      <c r="TX66" s="447"/>
      <c r="TY66" s="447"/>
      <c r="TZ66" s="447"/>
      <c r="UA66" s="450">
        <f>TW66+TX66-TY66+TZ66</f>
        <v>0</v>
      </c>
      <c r="UB66" s="447"/>
      <c r="UC66" s="447"/>
      <c r="UD66" s="447"/>
      <c r="UE66" s="447"/>
      <c r="UF66" s="447"/>
      <c r="UG66" s="449"/>
      <c r="UH66" s="450">
        <f>UB66+UC66-UD66+UE66-UF66+UG66</f>
        <v>0</v>
      </c>
      <c r="UI66" s="463"/>
      <c r="UJ66" s="448"/>
      <c r="UL66" s="458"/>
      <c r="UM66" s="447"/>
      <c r="UN66" s="447"/>
      <c r="UO66" s="447"/>
      <c r="UP66" s="450">
        <f>UL66+UM66-UN66+UO66</f>
        <v>0</v>
      </c>
      <c r="UQ66" s="447"/>
      <c r="UR66" s="447"/>
      <c r="US66" s="447"/>
      <c r="UT66" s="447"/>
      <c r="UU66" s="447"/>
      <c r="UV66" s="449"/>
      <c r="UW66" s="450">
        <f>UQ66+UR66-US66+UT66-UU66+UV66</f>
        <v>0</v>
      </c>
      <c r="UX66" s="463"/>
      <c r="UY66" s="448"/>
      <c r="VA66" s="458"/>
      <c r="VB66" s="447"/>
      <c r="VC66" s="447"/>
      <c r="VD66" s="447"/>
      <c r="VE66" s="450">
        <f>VA66+VB66-VC66+VD66</f>
        <v>0</v>
      </c>
      <c r="VF66" s="447"/>
      <c r="VG66" s="447"/>
      <c r="VH66" s="447"/>
      <c r="VI66" s="447"/>
      <c r="VJ66" s="447"/>
      <c r="VK66" s="449"/>
      <c r="VL66" s="450">
        <f>VF66+VG66-VH66+VI66-VJ66+VK66</f>
        <v>0</v>
      </c>
      <c r="VM66" s="463"/>
      <c r="VN66" s="448"/>
      <c r="VP66" s="458"/>
      <c r="VQ66" s="447"/>
      <c r="VR66" s="447"/>
      <c r="VS66" s="447"/>
      <c r="VT66" s="450">
        <f>VP66+VQ66-VR66+VS66</f>
        <v>0</v>
      </c>
      <c r="VU66" s="447"/>
      <c r="VV66" s="447"/>
      <c r="VW66" s="447"/>
      <c r="VX66" s="447"/>
      <c r="VY66" s="447"/>
      <c r="VZ66" s="449"/>
      <c r="WA66" s="450">
        <f>VU66+VV66-VW66+VX66-VY66+VZ66</f>
        <v>0</v>
      </c>
      <c r="WB66" s="463"/>
      <c r="WC66" s="448"/>
      <c r="WE66" s="458"/>
      <c r="WF66" s="447"/>
      <c r="WG66" s="447"/>
      <c r="WH66" s="447"/>
      <c r="WI66" s="450">
        <f>WE66+WF66-WG66+WH66</f>
        <v>0</v>
      </c>
      <c r="WJ66" s="447"/>
      <c r="WK66" s="447"/>
      <c r="WL66" s="447"/>
      <c r="WM66" s="447"/>
      <c r="WN66" s="447"/>
      <c r="WO66" s="449"/>
      <c r="WP66" s="450">
        <f>WJ66+WK66-WL66+WM66-WN66+WO66</f>
        <v>0</v>
      </c>
      <c r="WQ66" s="463"/>
      <c r="WR66" s="448"/>
      <c r="WT66" s="458"/>
      <c r="WU66" s="447"/>
      <c r="WV66" s="447"/>
      <c r="WW66" s="447"/>
      <c r="WX66" s="450">
        <f>WT66+WU66-WV66+WW66</f>
        <v>0</v>
      </c>
      <c r="WY66" s="447"/>
      <c r="WZ66" s="447"/>
      <c r="XA66" s="447"/>
      <c r="XB66" s="447"/>
      <c r="XC66" s="447"/>
      <c r="XD66" s="449"/>
      <c r="XE66" s="450">
        <f>WY66+WZ66-XA66+XB66-XC66+XD66</f>
        <v>0</v>
      </c>
      <c r="XF66" s="463"/>
      <c r="XG66" s="448"/>
      <c r="XI66" s="458"/>
      <c r="XJ66" s="447"/>
      <c r="XK66" s="447"/>
      <c r="XL66" s="447"/>
      <c r="XM66" s="450">
        <f>XI66+XJ66-XK66+XL66</f>
        <v>0</v>
      </c>
      <c r="XN66" s="447"/>
      <c r="XO66" s="447"/>
      <c r="XP66" s="447"/>
      <c r="XQ66" s="447"/>
      <c r="XR66" s="447"/>
      <c r="XS66" s="449"/>
      <c r="XT66" s="450">
        <f>XN66+XO66-XP66+XQ66-XR66+XS66</f>
        <v>0</v>
      </c>
      <c r="XU66" s="463"/>
      <c r="XV66" s="448"/>
      <c r="XX66" s="458"/>
      <c r="XY66" s="447"/>
      <c r="XZ66" s="447"/>
      <c r="YA66" s="447"/>
      <c r="YB66" s="450">
        <f>XX66+XY66-XZ66+YA66</f>
        <v>0</v>
      </c>
      <c r="YC66" s="447"/>
      <c r="YD66" s="447"/>
      <c r="YE66" s="447"/>
      <c r="YF66" s="447"/>
      <c r="YG66" s="447"/>
      <c r="YH66" s="449"/>
      <c r="YI66" s="450">
        <f>YC66+YD66-YE66+YF66-YG66+YH66</f>
        <v>0</v>
      </c>
      <c r="YJ66" s="463"/>
      <c r="YK66" s="448"/>
      <c r="YM66" s="458"/>
      <c r="YN66" s="447"/>
      <c r="YO66" s="447"/>
      <c r="YP66" s="447"/>
      <c r="YQ66" s="450">
        <f>YM66+YN66-YO66+YP66</f>
        <v>0</v>
      </c>
      <c r="YR66" s="447"/>
      <c r="YS66" s="447"/>
      <c r="YT66" s="447"/>
      <c r="YU66" s="447"/>
      <c r="YV66" s="447"/>
      <c r="YW66" s="449"/>
      <c r="YX66" s="450">
        <f>YR66+YS66-YT66+YU66-YV66+YW66</f>
        <v>0</v>
      </c>
      <c r="YY66" s="463"/>
      <c r="YZ66" s="448"/>
      <c r="ZB66" s="458"/>
      <c r="ZC66" s="447"/>
      <c r="ZD66" s="447"/>
      <c r="ZE66" s="447"/>
      <c r="ZF66" s="450">
        <f>ZB66+ZC66-ZD66+ZE66</f>
        <v>0</v>
      </c>
      <c r="ZG66" s="447"/>
      <c r="ZH66" s="447"/>
      <c r="ZI66" s="447"/>
      <c r="ZJ66" s="447"/>
      <c r="ZK66" s="447"/>
      <c r="ZL66" s="449"/>
      <c r="ZM66" s="450">
        <f>ZG66+ZH66-ZI66+ZJ66-ZK66+ZL66</f>
        <v>0</v>
      </c>
      <c r="ZN66" s="463"/>
      <c r="ZO66" s="448"/>
      <c r="ZQ66" s="458"/>
      <c r="ZR66" s="447"/>
      <c r="ZS66" s="447"/>
      <c r="ZT66" s="447"/>
      <c r="ZU66" s="450">
        <f>ZQ66+ZR66-ZS66+ZT66</f>
        <v>0</v>
      </c>
      <c r="ZV66" s="447"/>
      <c r="ZW66" s="447"/>
      <c r="ZX66" s="447"/>
      <c r="ZY66" s="447"/>
      <c r="ZZ66" s="447"/>
      <c r="AAA66" s="449"/>
      <c r="AAB66" s="450">
        <f>ZV66+ZW66-ZX66+ZY66-ZZ66+AAA66</f>
        <v>0</v>
      </c>
      <c r="AAC66" s="463"/>
      <c r="AAD66" s="448"/>
      <c r="AAF66" s="458"/>
      <c r="AAG66" s="447"/>
      <c r="AAH66" s="447"/>
      <c r="AAI66" s="447"/>
      <c r="AAJ66" s="450">
        <f>AAF66+AAG66-AAH66+AAI66</f>
        <v>0</v>
      </c>
      <c r="AAK66" s="447"/>
      <c r="AAL66" s="447"/>
      <c r="AAM66" s="447"/>
      <c r="AAN66" s="447"/>
      <c r="AAO66" s="447"/>
      <c r="AAP66" s="449"/>
      <c r="AAQ66" s="450">
        <f>AAK66+AAL66-AAM66+AAN66-AAO66+AAP66</f>
        <v>0</v>
      </c>
      <c r="AAR66" s="463"/>
      <c r="AAS66" s="448"/>
      <c r="AAU66" s="458"/>
      <c r="AAV66" s="447"/>
      <c r="AAW66" s="447"/>
      <c r="AAX66" s="447"/>
      <c r="AAY66" s="450">
        <f>AAU66+AAV66-AAW66+AAX66</f>
        <v>0</v>
      </c>
      <c r="AAZ66" s="447"/>
      <c r="ABA66" s="447"/>
      <c r="ABB66" s="447"/>
      <c r="ABC66" s="447"/>
      <c r="ABD66" s="447"/>
      <c r="ABE66" s="449"/>
      <c r="ABF66" s="450">
        <f>AAZ66+ABA66-ABB66+ABC66-ABD66+ABE66</f>
        <v>0</v>
      </c>
      <c r="ABG66" s="463"/>
      <c r="ABH66" s="448"/>
      <c r="ABJ66" s="458"/>
      <c r="ABK66" s="447"/>
      <c r="ABL66" s="447"/>
      <c r="ABM66" s="447"/>
      <c r="ABN66" s="450">
        <f>ABJ66+ABK66-ABL66+ABM66</f>
        <v>0</v>
      </c>
      <c r="ABO66" s="447"/>
      <c r="ABP66" s="447"/>
      <c r="ABQ66" s="447"/>
      <c r="ABR66" s="447"/>
      <c r="ABS66" s="447"/>
      <c r="ABT66" s="449"/>
      <c r="ABU66" s="450">
        <f>ABO66+ABP66-ABQ66+ABR66-ABS66+ABT66</f>
        <v>0</v>
      </c>
      <c r="ABV66" s="463"/>
      <c r="ABW66" s="448"/>
      <c r="ABY66" s="458"/>
      <c r="ABZ66" s="447"/>
      <c r="ACA66" s="447"/>
      <c r="ACB66" s="447"/>
      <c r="ACC66" s="450">
        <f>ABY66+ABZ66-ACA66+ACB66</f>
        <v>0</v>
      </c>
      <c r="ACD66" s="447"/>
      <c r="ACE66" s="447"/>
      <c r="ACF66" s="447"/>
      <c r="ACG66" s="447"/>
      <c r="ACH66" s="447"/>
      <c r="ACI66" s="449"/>
      <c r="ACJ66" s="450">
        <f>ACD66+ACE66-ACF66+ACG66-ACH66+ACI66</f>
        <v>0</v>
      </c>
      <c r="ACK66" s="463"/>
      <c r="ACL66" s="448"/>
      <c r="ACN66" s="458"/>
      <c r="ACO66" s="447"/>
      <c r="ACP66" s="447"/>
      <c r="ACQ66" s="447"/>
      <c r="ACR66" s="450">
        <f>ACN66+ACO66-ACP66+ACQ66</f>
        <v>0</v>
      </c>
      <c r="ACS66" s="447"/>
      <c r="ACT66" s="447"/>
      <c r="ACU66" s="447"/>
      <c r="ACV66" s="447"/>
      <c r="ACW66" s="447"/>
      <c r="ACX66" s="449"/>
      <c r="ACY66" s="450">
        <f>ACS66+ACT66-ACU66+ACV66-ACW66+ACX66</f>
        <v>0</v>
      </c>
      <c r="ACZ66" s="463"/>
      <c r="ADA66" s="448"/>
      <c r="ADC66" s="458"/>
      <c r="ADD66" s="447"/>
      <c r="ADE66" s="447"/>
      <c r="ADF66" s="447"/>
      <c r="ADG66" s="450">
        <f>ADC66+ADD66-ADE66+ADF66</f>
        <v>0</v>
      </c>
      <c r="ADH66" s="447"/>
      <c r="ADI66" s="447"/>
      <c r="ADJ66" s="447"/>
      <c r="ADK66" s="447"/>
      <c r="ADL66" s="447"/>
      <c r="ADM66" s="449"/>
      <c r="ADN66" s="450">
        <f>ADH66+ADI66-ADJ66+ADK66-ADL66+ADM66</f>
        <v>0</v>
      </c>
      <c r="ADO66" s="463"/>
      <c r="ADP66" s="448"/>
      <c r="ADR66" s="458"/>
      <c r="ADS66" s="447"/>
      <c r="ADT66" s="447"/>
      <c r="ADU66" s="447"/>
      <c r="ADV66" s="450">
        <f>ADR66+ADS66-ADT66+ADU66</f>
        <v>0</v>
      </c>
      <c r="ADW66" s="447"/>
      <c r="ADX66" s="447"/>
      <c r="ADY66" s="447"/>
      <c r="ADZ66" s="447"/>
      <c r="AEA66" s="447"/>
      <c r="AEB66" s="449"/>
      <c r="AEC66" s="450">
        <f>ADW66+ADX66-ADY66+ADZ66-AEA66+AEB66</f>
        <v>0</v>
      </c>
      <c r="AED66" s="463"/>
      <c r="AEE66" s="448"/>
      <c r="AEG66" s="458"/>
      <c r="AEH66" s="447"/>
      <c r="AEI66" s="447"/>
      <c r="AEJ66" s="447"/>
      <c r="AEK66" s="450">
        <f>AEG66+AEH66-AEI66+AEJ66</f>
        <v>0</v>
      </c>
      <c r="AEL66" s="447"/>
      <c r="AEM66" s="447"/>
      <c r="AEN66" s="447"/>
      <c r="AEO66" s="447"/>
      <c r="AEP66" s="447"/>
      <c r="AEQ66" s="449"/>
      <c r="AER66" s="450">
        <f>AEL66+AEM66-AEN66+AEO66-AEP66+AEQ66</f>
        <v>0</v>
      </c>
      <c r="AES66" s="463"/>
      <c r="AET66" s="448"/>
      <c r="AEV66" s="458"/>
      <c r="AEW66" s="447"/>
      <c r="AEX66" s="447"/>
      <c r="AEY66" s="447"/>
      <c r="AEZ66" s="450">
        <f>AEV66+AEW66-AEX66+AEY66</f>
        <v>0</v>
      </c>
      <c r="AFA66" s="447"/>
      <c r="AFB66" s="447"/>
      <c r="AFC66" s="447"/>
      <c r="AFD66" s="447"/>
      <c r="AFE66" s="447"/>
      <c r="AFF66" s="449"/>
      <c r="AFG66" s="450">
        <f>AFA66+AFB66-AFC66+AFD66-AFE66+AFF66</f>
        <v>0</v>
      </c>
      <c r="AFH66" s="463"/>
      <c r="AFI66" s="448"/>
      <c r="AFK66" s="458"/>
      <c r="AFL66" s="447"/>
      <c r="AFM66" s="447"/>
      <c r="AFN66" s="447"/>
      <c r="AFO66" s="450">
        <f>AFK66+AFL66-AFM66+AFN66</f>
        <v>0</v>
      </c>
      <c r="AFP66" s="447"/>
      <c r="AFQ66" s="447"/>
      <c r="AFR66" s="447"/>
      <c r="AFS66" s="447"/>
      <c r="AFT66" s="447"/>
      <c r="AFU66" s="449"/>
      <c r="AFV66" s="450">
        <f>AFP66+AFQ66-AFR66+AFS66-AFT66+AFU66</f>
        <v>0</v>
      </c>
      <c r="AFW66" s="463"/>
      <c r="AFX66" s="448"/>
      <c r="AFZ66" s="458"/>
      <c r="AGA66" s="447"/>
      <c r="AGB66" s="447"/>
      <c r="AGC66" s="447"/>
      <c r="AGD66" s="450">
        <f>AFZ66+AGA66-AGB66+AGC66</f>
        <v>0</v>
      </c>
      <c r="AGE66" s="447"/>
      <c r="AGF66" s="447"/>
      <c r="AGG66" s="447"/>
      <c r="AGH66" s="447"/>
      <c r="AGI66" s="447"/>
      <c r="AGJ66" s="449"/>
      <c r="AGK66" s="450">
        <f>AGE66+AGF66-AGG66+AGH66-AGI66+AGJ66</f>
        <v>0</v>
      </c>
      <c r="AGL66" s="463"/>
      <c r="AGM66" s="448"/>
      <c r="AGO66" s="458"/>
      <c r="AGP66" s="447"/>
      <c r="AGQ66" s="447"/>
      <c r="AGR66" s="447"/>
      <c r="AGS66" s="450">
        <f>AGO66+AGP66-AGQ66+AGR66</f>
        <v>0</v>
      </c>
      <c r="AGT66" s="447"/>
      <c r="AGU66" s="447"/>
      <c r="AGV66" s="447"/>
      <c r="AGW66" s="447"/>
      <c r="AGX66" s="447"/>
      <c r="AGY66" s="449"/>
      <c r="AGZ66" s="450">
        <f>AGT66+AGU66-AGV66+AGW66-AGX66+AGY66</f>
        <v>0</v>
      </c>
      <c r="AHA66" s="463"/>
      <c r="AHB66" s="448"/>
      <c r="AHD66" s="458"/>
      <c r="AHE66" s="447"/>
      <c r="AHF66" s="447"/>
      <c r="AHG66" s="447"/>
      <c r="AHH66" s="450">
        <f>AHD66+AHE66-AHF66+AHG66</f>
        <v>0</v>
      </c>
      <c r="AHI66" s="447"/>
      <c r="AHJ66" s="447"/>
      <c r="AHK66" s="447"/>
      <c r="AHL66" s="447"/>
      <c r="AHM66" s="447"/>
      <c r="AHN66" s="449"/>
      <c r="AHO66" s="450">
        <f>AHI66+AHJ66-AHK66+AHL66-AHM66+AHN66</f>
        <v>0</v>
      </c>
      <c r="AHP66" s="463"/>
      <c r="AHQ66" s="448"/>
      <c r="AHS66" s="458"/>
      <c r="AHT66" s="447"/>
      <c r="AHU66" s="447"/>
      <c r="AHV66" s="447"/>
      <c r="AHW66" s="450">
        <f>AHS66+AHT66-AHU66+AHV66</f>
        <v>0</v>
      </c>
      <c r="AHX66" s="447"/>
      <c r="AHY66" s="447"/>
      <c r="AHZ66" s="447"/>
      <c r="AIA66" s="447"/>
      <c r="AIB66" s="447"/>
      <c r="AIC66" s="449"/>
      <c r="AID66" s="450">
        <f>AHX66+AHY66-AHZ66+AIA66-AIB66+AIC66</f>
        <v>0</v>
      </c>
      <c r="AIE66" s="463"/>
      <c r="AIF66" s="448"/>
      <c r="AIH66" s="458"/>
      <c r="AII66" s="447"/>
      <c r="AIJ66" s="447"/>
      <c r="AIK66" s="447"/>
      <c r="AIL66" s="450">
        <f>AIH66+AII66-AIJ66+AIK66</f>
        <v>0</v>
      </c>
      <c r="AIM66" s="447"/>
      <c r="AIN66" s="447"/>
      <c r="AIO66" s="447"/>
      <c r="AIP66" s="447"/>
      <c r="AIQ66" s="447"/>
      <c r="AIR66" s="449"/>
      <c r="AIS66" s="450">
        <f>AIM66+AIN66-AIO66+AIP66-AIQ66+AIR66</f>
        <v>0</v>
      </c>
      <c r="AIT66" s="463"/>
      <c r="AIU66" s="448"/>
      <c r="AIW66" s="458"/>
      <c r="AIX66" s="447"/>
      <c r="AIY66" s="447"/>
      <c r="AIZ66" s="447"/>
      <c r="AJA66" s="450">
        <f>AIW66+AIX66-AIY66+AIZ66</f>
        <v>0</v>
      </c>
      <c r="AJB66" s="447"/>
      <c r="AJC66" s="447"/>
      <c r="AJD66" s="447"/>
      <c r="AJE66" s="447"/>
      <c r="AJF66" s="447"/>
      <c r="AJG66" s="449"/>
      <c r="AJH66" s="450">
        <f>AJB66+AJC66-AJD66+AJE66-AJF66+AJG66</f>
        <v>0</v>
      </c>
      <c r="AJI66" s="463"/>
      <c r="AJJ66" s="448"/>
      <c r="AJL66" s="458"/>
      <c r="AJM66" s="447"/>
      <c r="AJN66" s="447"/>
      <c r="AJO66" s="447"/>
      <c r="AJP66" s="450">
        <f>AJL66+AJM66-AJN66+AJO66</f>
        <v>0</v>
      </c>
      <c r="AJQ66" s="447"/>
      <c r="AJR66" s="447"/>
      <c r="AJS66" s="447"/>
      <c r="AJT66" s="447"/>
      <c r="AJU66" s="447"/>
      <c r="AJV66" s="449"/>
      <c r="AJW66" s="450">
        <f>AJQ66+AJR66-AJS66+AJT66-AJU66+AJV66</f>
        <v>0</v>
      </c>
      <c r="AJX66" s="463"/>
      <c r="AJY66" s="448"/>
      <c r="AKA66" s="458"/>
      <c r="AKB66" s="447"/>
      <c r="AKC66" s="447"/>
      <c r="AKD66" s="447"/>
      <c r="AKE66" s="450">
        <f>AKA66+AKB66-AKC66+AKD66</f>
        <v>0</v>
      </c>
      <c r="AKF66" s="447"/>
      <c r="AKG66" s="447"/>
      <c r="AKH66" s="447"/>
      <c r="AKI66" s="447"/>
      <c r="AKJ66" s="447"/>
      <c r="AKK66" s="449"/>
      <c r="AKL66" s="450">
        <f>AKF66+AKG66-AKH66+AKI66-AKJ66+AKK66</f>
        <v>0</v>
      </c>
      <c r="AKM66" s="463"/>
      <c r="AKN66" s="448"/>
      <c r="AKP66" s="458"/>
      <c r="AKQ66" s="447"/>
      <c r="AKR66" s="447"/>
      <c r="AKS66" s="447"/>
      <c r="AKT66" s="450">
        <f>AKP66+AKQ66-AKR66+AKS66</f>
        <v>0</v>
      </c>
      <c r="AKU66" s="447"/>
      <c r="AKV66" s="447"/>
      <c r="AKW66" s="447"/>
      <c r="AKX66" s="447"/>
      <c r="AKY66" s="447"/>
      <c r="AKZ66" s="449"/>
      <c r="ALA66" s="450">
        <f>AKU66+AKV66-AKW66+AKX66-AKY66+AKZ66</f>
        <v>0</v>
      </c>
      <c r="ALB66" s="463"/>
      <c r="ALC66" s="448"/>
      <c r="ALE66" s="458"/>
      <c r="ALF66" s="447"/>
      <c r="ALG66" s="447"/>
      <c r="ALH66" s="447"/>
      <c r="ALI66" s="450">
        <f>ALE66+ALF66-ALG66+ALH66</f>
        <v>0</v>
      </c>
      <c r="ALJ66" s="447"/>
      <c r="ALK66" s="447"/>
      <c r="ALL66" s="447"/>
      <c r="ALM66" s="447"/>
      <c r="ALN66" s="447"/>
      <c r="ALO66" s="449"/>
      <c r="ALP66" s="450">
        <f>ALJ66+ALK66-ALL66+ALM66-ALN66+ALO66</f>
        <v>0</v>
      </c>
      <c r="ALQ66" s="463"/>
      <c r="ALR66" s="448"/>
      <c r="ALT66" s="458"/>
      <c r="ALU66" s="447"/>
      <c r="ALV66" s="447"/>
      <c r="ALW66" s="447"/>
      <c r="ALX66" s="450">
        <f>ALT66+ALU66-ALV66+ALW66</f>
        <v>0</v>
      </c>
      <c r="ALY66" s="447"/>
      <c r="ALZ66" s="447"/>
      <c r="AMA66" s="447"/>
      <c r="AMB66" s="447"/>
      <c r="AMC66" s="447"/>
      <c r="AMD66" s="449"/>
      <c r="AME66" s="450">
        <f>ALY66+ALZ66-AMA66+AMB66-AMC66+AMD66</f>
        <v>0</v>
      </c>
      <c r="AMF66" s="463"/>
      <c r="AMG66" s="448"/>
      <c r="AMI66" s="458"/>
      <c r="AMJ66" s="447"/>
      <c r="AMK66" s="447"/>
      <c r="AML66" s="447"/>
      <c r="AMM66" s="450">
        <f>AMI66+AMJ66-AMK66+AML66</f>
        <v>0</v>
      </c>
      <c r="AMN66" s="447"/>
      <c r="AMO66" s="447"/>
      <c r="AMP66" s="447"/>
      <c r="AMQ66" s="447"/>
      <c r="AMR66" s="447"/>
      <c r="AMS66" s="449"/>
      <c r="AMT66" s="450">
        <f>AMN66+AMO66-AMP66+AMQ66-AMR66+AMS66</f>
        <v>0</v>
      </c>
      <c r="AMU66" s="463"/>
      <c r="AMV66" s="448"/>
      <c r="AMX66" s="458"/>
      <c r="AMY66" s="447"/>
      <c r="AMZ66" s="447"/>
      <c r="ANA66" s="447"/>
      <c r="ANB66" s="450">
        <f>AMX66+AMY66-AMZ66+ANA66</f>
        <v>0</v>
      </c>
      <c r="ANC66" s="447"/>
      <c r="AND66" s="447"/>
      <c r="ANE66" s="447"/>
      <c r="ANF66" s="447"/>
      <c r="ANG66" s="447"/>
      <c r="ANH66" s="449"/>
      <c r="ANI66" s="450">
        <f>ANC66+AND66-ANE66+ANF66-ANG66+ANH66</f>
        <v>0</v>
      </c>
      <c r="ANJ66" s="463"/>
      <c r="ANK66" s="448"/>
      <c r="ANM66" s="458"/>
      <c r="ANN66" s="447"/>
      <c r="ANO66" s="447"/>
      <c r="ANP66" s="447"/>
      <c r="ANQ66" s="450">
        <f>ANM66+ANN66-ANO66+ANP66</f>
        <v>0</v>
      </c>
      <c r="ANR66" s="447"/>
      <c r="ANS66" s="447"/>
      <c r="ANT66" s="447"/>
      <c r="ANU66" s="447"/>
      <c r="ANV66" s="447"/>
      <c r="ANW66" s="449"/>
      <c r="ANX66" s="450">
        <f>ANR66+ANS66-ANT66+ANU66-ANV66+ANW66</f>
        <v>0</v>
      </c>
      <c r="ANY66" s="463"/>
      <c r="ANZ66" s="448"/>
      <c r="AOB66" s="458"/>
      <c r="AOC66" s="447"/>
      <c r="AOD66" s="447"/>
      <c r="AOE66" s="447"/>
      <c r="AOF66" s="450">
        <f>AOB66+AOC66-AOD66+AOE66</f>
        <v>0</v>
      </c>
      <c r="AOG66" s="447"/>
      <c r="AOH66" s="447"/>
      <c r="AOI66" s="447"/>
      <c r="AOJ66" s="447"/>
      <c r="AOK66" s="447"/>
      <c r="AOL66" s="449"/>
      <c r="AOM66" s="450">
        <f>AOG66+AOH66-AOI66+AOJ66-AOK66+AOL66</f>
        <v>0</v>
      </c>
      <c r="AON66" s="463"/>
      <c r="AOO66" s="448"/>
      <c r="AOQ66" s="458"/>
      <c r="AOR66" s="447"/>
      <c r="AOS66" s="447"/>
      <c r="AOT66" s="447"/>
      <c r="AOU66" s="450">
        <f>AOQ66+AOR66-AOS66+AOT66</f>
        <v>0</v>
      </c>
      <c r="AOV66" s="447"/>
      <c r="AOW66" s="447"/>
      <c r="AOX66" s="447"/>
      <c r="AOY66" s="447"/>
      <c r="AOZ66" s="447"/>
      <c r="APA66" s="449"/>
      <c r="APB66" s="450">
        <f>AOV66+AOW66-AOX66+AOY66-AOZ66+APA66</f>
        <v>0</v>
      </c>
      <c r="APC66" s="463"/>
      <c r="APD66" s="448"/>
      <c r="APF66" s="458"/>
      <c r="APG66" s="447"/>
      <c r="APH66" s="447"/>
      <c r="API66" s="447"/>
      <c r="APJ66" s="450">
        <f>APF66+APG66-APH66+API66</f>
        <v>0</v>
      </c>
      <c r="APK66" s="447"/>
      <c r="APL66" s="447"/>
      <c r="APM66" s="447"/>
      <c r="APN66" s="447"/>
      <c r="APO66" s="447"/>
      <c r="APP66" s="449"/>
      <c r="APQ66" s="450">
        <f>APK66+APL66-APM66+APN66-APO66+APP66</f>
        <v>0</v>
      </c>
      <c r="APR66" s="463"/>
      <c r="APS66" s="448"/>
      <c r="APU66" s="458"/>
      <c r="APV66" s="447"/>
      <c r="APW66" s="447"/>
      <c r="APX66" s="447"/>
      <c r="APY66" s="450">
        <f>APU66+APV66-APW66+APX66</f>
        <v>0</v>
      </c>
      <c r="APZ66" s="447"/>
      <c r="AQA66" s="447"/>
      <c r="AQB66" s="447"/>
      <c r="AQC66" s="447"/>
      <c r="AQD66" s="447"/>
      <c r="AQE66" s="449"/>
      <c r="AQF66" s="450">
        <f>APZ66+AQA66-AQB66+AQC66-AQD66+AQE66</f>
        <v>0</v>
      </c>
      <c r="AQG66" s="463"/>
      <c r="AQH66" s="448"/>
      <c r="AQJ66" s="458"/>
      <c r="AQK66" s="447"/>
      <c r="AQL66" s="447"/>
      <c r="AQM66" s="447"/>
      <c r="AQN66" s="450">
        <f>AQJ66+AQK66-AQL66+AQM66</f>
        <v>0</v>
      </c>
      <c r="AQO66" s="447"/>
      <c r="AQP66" s="447"/>
      <c r="AQQ66" s="447"/>
      <c r="AQR66" s="447"/>
      <c r="AQS66" s="447"/>
      <c r="AQT66" s="449"/>
      <c r="AQU66" s="450">
        <f>AQO66+AQP66-AQQ66+AQR66-AQS66+AQT66</f>
        <v>0</v>
      </c>
      <c r="AQV66" s="463"/>
      <c r="AQW66" s="448"/>
      <c r="AQY66" s="458"/>
      <c r="AQZ66" s="447"/>
      <c r="ARA66" s="447"/>
      <c r="ARB66" s="447"/>
      <c r="ARC66" s="450">
        <f>AQY66+AQZ66-ARA66+ARB66</f>
        <v>0</v>
      </c>
      <c r="ARD66" s="447"/>
      <c r="ARE66" s="447"/>
      <c r="ARF66" s="447"/>
      <c r="ARG66" s="447"/>
      <c r="ARH66" s="447"/>
      <c r="ARI66" s="449"/>
      <c r="ARJ66" s="450">
        <f>ARD66+ARE66-ARF66+ARG66-ARH66+ARI66</f>
        <v>0</v>
      </c>
      <c r="ARK66" s="463"/>
      <c r="ARL66" s="448"/>
      <c r="ARN66" s="458"/>
      <c r="ARO66" s="447"/>
      <c r="ARP66" s="447"/>
      <c r="ARQ66" s="447"/>
      <c r="ARR66" s="450">
        <f>ARN66+ARO66-ARP66+ARQ66</f>
        <v>0</v>
      </c>
      <c r="ARS66" s="447"/>
      <c r="ART66" s="447"/>
      <c r="ARU66" s="447"/>
      <c r="ARV66" s="447"/>
      <c r="ARW66" s="447"/>
      <c r="ARX66" s="449"/>
      <c r="ARY66" s="450">
        <f>ARS66+ART66-ARU66+ARV66-ARW66+ARX66</f>
        <v>0</v>
      </c>
      <c r="ARZ66" s="463"/>
      <c r="ASA66" s="448"/>
      <c r="ASC66" s="458"/>
      <c r="ASD66" s="447"/>
      <c r="ASE66" s="447"/>
      <c r="ASF66" s="447"/>
      <c r="ASG66" s="450">
        <f>ASC66+ASD66-ASE66+ASF66</f>
        <v>0</v>
      </c>
      <c r="ASH66" s="447"/>
      <c r="ASI66" s="447"/>
      <c r="ASJ66" s="447"/>
      <c r="ASK66" s="447"/>
      <c r="ASL66" s="447"/>
      <c r="ASM66" s="449"/>
      <c r="ASN66" s="450">
        <f>ASH66+ASI66-ASJ66+ASK66-ASL66+ASM66</f>
        <v>0</v>
      </c>
      <c r="ASO66" s="463"/>
      <c r="ASP66" s="448"/>
      <c r="ASR66" s="458"/>
      <c r="ASS66" s="447"/>
      <c r="AST66" s="447"/>
      <c r="ASU66" s="447"/>
      <c r="ASV66" s="450">
        <f>ASR66+ASS66-AST66+ASU66</f>
        <v>0</v>
      </c>
      <c r="ASW66" s="447"/>
      <c r="ASX66" s="447"/>
      <c r="ASY66" s="447"/>
      <c r="ASZ66" s="447"/>
      <c r="ATA66" s="447"/>
      <c r="ATB66" s="449"/>
      <c r="ATC66" s="450">
        <f>ASW66+ASX66-ASY66+ASZ66-ATA66+ATB66</f>
        <v>0</v>
      </c>
      <c r="ATD66" s="463"/>
      <c r="ATE66" s="448"/>
      <c r="ATG66" s="458"/>
      <c r="ATH66" s="447"/>
      <c r="ATI66" s="447"/>
      <c r="ATJ66" s="447"/>
      <c r="ATK66" s="450">
        <f>ATG66+ATH66-ATI66+ATJ66</f>
        <v>0</v>
      </c>
      <c r="ATL66" s="447"/>
      <c r="ATM66" s="447"/>
      <c r="ATN66" s="447"/>
      <c r="ATO66" s="447"/>
      <c r="ATP66" s="447"/>
      <c r="ATQ66" s="449"/>
      <c r="ATR66" s="450">
        <f>ATL66+ATM66-ATN66+ATO66-ATP66+ATQ66</f>
        <v>0</v>
      </c>
      <c r="ATS66" s="463"/>
      <c r="ATT66" s="448"/>
      <c r="ATV66" s="458"/>
      <c r="ATW66" s="447"/>
      <c r="ATX66" s="447"/>
      <c r="ATY66" s="447"/>
      <c r="ATZ66" s="450">
        <f>ATV66+ATW66-ATX66+ATY66</f>
        <v>0</v>
      </c>
      <c r="AUA66" s="447"/>
      <c r="AUB66" s="447"/>
      <c r="AUC66" s="447"/>
      <c r="AUD66" s="447"/>
      <c r="AUE66" s="447"/>
      <c r="AUF66" s="449"/>
      <c r="AUG66" s="450">
        <f>AUA66+AUB66-AUC66+AUD66-AUE66+AUF66</f>
        <v>0</v>
      </c>
      <c r="AUH66" s="463"/>
      <c r="AUI66" s="448"/>
      <c r="AUK66" s="458"/>
      <c r="AUL66" s="447"/>
      <c r="AUM66" s="447"/>
      <c r="AUN66" s="447"/>
      <c r="AUO66" s="450">
        <f>AUK66+AUL66-AUM66+AUN66</f>
        <v>0</v>
      </c>
      <c r="AUP66" s="447"/>
      <c r="AUQ66" s="447"/>
      <c r="AUR66" s="447"/>
      <c r="AUS66" s="447"/>
      <c r="AUT66" s="447"/>
      <c r="AUU66" s="449"/>
      <c r="AUV66" s="450">
        <f>AUP66+AUQ66-AUR66+AUS66-AUT66+AUU66</f>
        <v>0</v>
      </c>
      <c r="AUW66" s="463"/>
      <c r="AUX66" s="448"/>
      <c r="AUZ66" s="458"/>
      <c r="AVA66" s="447"/>
      <c r="AVB66" s="447"/>
      <c r="AVC66" s="447"/>
      <c r="AVD66" s="450">
        <f>AUZ66+AVA66-AVB66+AVC66</f>
        <v>0</v>
      </c>
      <c r="AVE66" s="447"/>
      <c r="AVF66" s="447"/>
      <c r="AVG66" s="447"/>
      <c r="AVH66" s="447"/>
      <c r="AVI66" s="447"/>
      <c r="AVJ66" s="449"/>
      <c r="AVK66" s="450">
        <f>AVE66+AVF66-AVG66+AVH66-AVI66+AVJ66</f>
        <v>0</v>
      </c>
      <c r="AVL66" s="463"/>
      <c r="AVM66" s="448"/>
      <c r="AVO66" s="458"/>
      <c r="AVP66" s="447"/>
      <c r="AVQ66" s="447"/>
      <c r="AVR66" s="447"/>
      <c r="AVS66" s="450">
        <f>AVO66+AVP66-AVQ66+AVR66</f>
        <v>0</v>
      </c>
      <c r="AVT66" s="447"/>
      <c r="AVU66" s="447"/>
      <c r="AVV66" s="447"/>
      <c r="AVW66" s="447"/>
      <c r="AVX66" s="447"/>
      <c r="AVY66" s="449"/>
      <c r="AVZ66" s="450">
        <f>AVT66+AVU66-AVV66+AVW66-AVX66+AVY66</f>
        <v>0</v>
      </c>
      <c r="AWA66" s="463"/>
      <c r="AWB66" s="448"/>
      <c r="AWD66" s="458"/>
      <c r="AWE66" s="447"/>
      <c r="AWF66" s="447"/>
      <c r="AWG66" s="447"/>
      <c r="AWH66" s="450">
        <f>AWD66+AWE66-AWF66+AWG66</f>
        <v>0</v>
      </c>
      <c r="AWI66" s="447"/>
      <c r="AWJ66" s="447"/>
      <c r="AWK66" s="447"/>
      <c r="AWL66" s="447"/>
      <c r="AWM66" s="447"/>
      <c r="AWN66" s="449"/>
      <c r="AWO66" s="450">
        <f>AWI66+AWJ66-AWK66+AWL66-AWM66+AWN66</f>
        <v>0</v>
      </c>
      <c r="AWP66" s="463"/>
      <c r="AWQ66" s="448"/>
      <c r="AWS66" s="458"/>
      <c r="AWT66" s="447"/>
      <c r="AWU66" s="447"/>
      <c r="AWV66" s="447"/>
      <c r="AWW66" s="450">
        <f>AWS66+AWT66-AWU66+AWV66</f>
        <v>0</v>
      </c>
      <c r="AWX66" s="447"/>
      <c r="AWY66" s="447"/>
      <c r="AWZ66" s="447"/>
      <c r="AXA66" s="447"/>
      <c r="AXB66" s="447"/>
      <c r="AXC66" s="449"/>
      <c r="AXD66" s="450">
        <f>AWX66+AWY66-AWZ66+AXA66-AXB66+AXC66</f>
        <v>0</v>
      </c>
      <c r="AXE66" s="463"/>
      <c r="AXF66" s="448"/>
      <c r="AXH66" s="458"/>
      <c r="AXI66" s="447"/>
      <c r="AXJ66" s="447"/>
      <c r="AXK66" s="447"/>
      <c r="AXL66" s="450">
        <f>AXH66+AXI66-AXJ66+AXK66</f>
        <v>0</v>
      </c>
      <c r="AXM66" s="447"/>
      <c r="AXN66" s="447"/>
      <c r="AXO66" s="447"/>
      <c r="AXP66" s="447"/>
      <c r="AXQ66" s="447"/>
      <c r="AXR66" s="449"/>
      <c r="AXS66" s="450">
        <f>AXM66+AXN66-AXO66+AXP66-AXQ66+AXR66</f>
        <v>0</v>
      </c>
      <c r="AXT66" s="463"/>
      <c r="AXU66" s="448"/>
      <c r="AXW66" s="458"/>
      <c r="AXX66" s="447"/>
      <c r="AXY66" s="447"/>
      <c r="AXZ66" s="447"/>
      <c r="AYA66" s="450">
        <f>AXW66+AXX66-AXY66+AXZ66</f>
        <v>0</v>
      </c>
      <c r="AYB66" s="447"/>
      <c r="AYC66" s="447"/>
      <c r="AYD66" s="447"/>
      <c r="AYE66" s="447"/>
      <c r="AYF66" s="447"/>
      <c r="AYG66" s="449"/>
      <c r="AYH66" s="450">
        <f>AYB66+AYC66-AYD66+AYE66-AYF66+AYG66</f>
        <v>0</v>
      </c>
      <c r="AYI66" s="463"/>
      <c r="AYJ66" s="448"/>
      <c r="AYL66" s="458"/>
      <c r="AYM66" s="447"/>
      <c r="AYN66" s="447"/>
      <c r="AYO66" s="447"/>
      <c r="AYP66" s="450">
        <f>AYL66+AYM66-AYN66+AYO66</f>
        <v>0</v>
      </c>
      <c r="AYQ66" s="447"/>
      <c r="AYR66" s="447"/>
      <c r="AYS66" s="447"/>
      <c r="AYT66" s="447"/>
      <c r="AYU66" s="447"/>
      <c r="AYV66" s="449"/>
      <c r="AYW66" s="450">
        <f>AYQ66+AYR66-AYS66+AYT66-AYU66+AYV66</f>
        <v>0</v>
      </c>
      <c r="AYX66" s="463"/>
      <c r="AYY66" s="448"/>
      <c r="AZA66" s="458"/>
      <c r="AZB66" s="447"/>
      <c r="AZC66" s="447"/>
      <c r="AZD66" s="447"/>
      <c r="AZE66" s="450">
        <f>AZA66+AZB66-AZC66+AZD66</f>
        <v>0</v>
      </c>
      <c r="AZF66" s="447"/>
      <c r="AZG66" s="447"/>
      <c r="AZH66" s="447"/>
      <c r="AZI66" s="447"/>
      <c r="AZJ66" s="447"/>
      <c r="AZK66" s="449"/>
      <c r="AZL66" s="450">
        <f>AZF66+AZG66-AZH66+AZI66-AZJ66+AZK66</f>
        <v>0</v>
      </c>
      <c r="AZM66" s="463"/>
      <c r="AZN66" s="448"/>
      <c r="AZP66" s="458"/>
      <c r="AZQ66" s="447"/>
      <c r="AZR66" s="447"/>
      <c r="AZS66" s="447"/>
      <c r="AZT66" s="450">
        <f>AZP66+AZQ66-AZR66+AZS66</f>
        <v>0</v>
      </c>
      <c r="AZU66" s="447"/>
      <c r="AZV66" s="447"/>
      <c r="AZW66" s="447"/>
      <c r="AZX66" s="447"/>
      <c r="AZY66" s="447"/>
      <c r="AZZ66" s="449"/>
      <c r="BAA66" s="450">
        <f>AZU66+AZV66-AZW66+AZX66-AZY66+AZZ66</f>
        <v>0</v>
      </c>
      <c r="BAB66" s="463"/>
      <c r="BAC66" s="448"/>
      <c r="BAE66" s="458"/>
      <c r="BAF66" s="447"/>
      <c r="BAG66" s="447"/>
      <c r="BAH66" s="447"/>
      <c r="BAI66" s="450">
        <f>BAE66+BAF66-BAG66+BAH66</f>
        <v>0</v>
      </c>
      <c r="BAJ66" s="447"/>
      <c r="BAK66" s="447"/>
      <c r="BAL66" s="447"/>
      <c r="BAM66" s="447"/>
      <c r="BAN66" s="447"/>
      <c r="BAO66" s="449"/>
      <c r="BAP66" s="450">
        <f>BAJ66+BAK66-BAL66+BAM66-BAN66+BAO66</f>
        <v>0</v>
      </c>
      <c r="BAQ66" s="463"/>
      <c r="BAR66" s="448"/>
      <c r="BAT66" s="458"/>
      <c r="BAU66" s="447"/>
      <c r="BAV66" s="447"/>
      <c r="BAW66" s="447"/>
      <c r="BAX66" s="450">
        <f>BAT66+BAU66-BAV66+BAW66</f>
        <v>0</v>
      </c>
      <c r="BAY66" s="447"/>
      <c r="BAZ66" s="447"/>
      <c r="BBA66" s="447"/>
      <c r="BBB66" s="447"/>
      <c r="BBC66" s="447"/>
      <c r="BBD66" s="449"/>
      <c r="BBE66" s="450">
        <f>BAY66+BAZ66-BBA66+BBB66-BBC66+BBD66</f>
        <v>0</v>
      </c>
      <c r="BBF66" s="463"/>
      <c r="BBG66" s="448"/>
      <c r="BBI66" s="458"/>
      <c r="BBJ66" s="447"/>
      <c r="BBK66" s="447"/>
      <c r="BBL66" s="447"/>
      <c r="BBM66" s="450">
        <f>BBI66+BBJ66-BBK66+BBL66</f>
        <v>0</v>
      </c>
      <c r="BBN66" s="447"/>
      <c r="BBO66" s="447"/>
      <c r="BBP66" s="447"/>
      <c r="BBQ66" s="447"/>
      <c r="BBR66" s="447"/>
      <c r="BBS66" s="449"/>
      <c r="BBT66" s="450">
        <f>BBN66+BBO66-BBP66+BBQ66-BBR66+BBS66</f>
        <v>0</v>
      </c>
      <c r="BBU66" s="463"/>
      <c r="BBV66" s="448"/>
      <c r="BBX66" s="458"/>
      <c r="BBY66" s="447"/>
      <c r="BBZ66" s="447"/>
      <c r="BCA66" s="447"/>
      <c r="BCB66" s="450">
        <f>BBX66+BBY66-BBZ66+BCA66</f>
        <v>0</v>
      </c>
      <c r="BCC66" s="447"/>
      <c r="BCD66" s="447"/>
      <c r="BCE66" s="447"/>
      <c r="BCF66" s="447"/>
      <c r="BCG66" s="447"/>
      <c r="BCH66" s="449"/>
      <c r="BCI66" s="450">
        <f>BCC66+BCD66-BCE66+BCF66-BCG66+BCH66</f>
        <v>0</v>
      </c>
      <c r="BCJ66" s="463"/>
      <c r="BCK66" s="448"/>
      <c r="BCM66" s="458"/>
      <c r="BCN66" s="447"/>
      <c r="BCO66" s="447"/>
      <c r="BCP66" s="447"/>
      <c r="BCQ66" s="450">
        <f>BCM66+BCN66-BCO66+BCP66</f>
        <v>0</v>
      </c>
      <c r="BCR66" s="447"/>
      <c r="BCS66" s="447"/>
      <c r="BCT66" s="447"/>
      <c r="BCU66" s="447"/>
      <c r="BCV66" s="447"/>
      <c r="BCW66" s="449"/>
      <c r="BCX66" s="450">
        <f>BCR66+BCS66-BCT66+BCU66-BCV66+BCW66</f>
        <v>0</v>
      </c>
      <c r="BCY66" s="463"/>
      <c r="BCZ66" s="448"/>
      <c r="BDB66" s="458"/>
      <c r="BDC66" s="447"/>
      <c r="BDD66" s="447"/>
      <c r="BDE66" s="447"/>
      <c r="BDF66" s="450">
        <f>BDB66+BDC66-BDD66+BDE66</f>
        <v>0</v>
      </c>
      <c r="BDG66" s="447"/>
      <c r="BDH66" s="447"/>
      <c r="BDI66" s="447"/>
      <c r="BDJ66" s="447"/>
      <c r="BDK66" s="447"/>
      <c r="BDL66" s="449"/>
      <c r="BDM66" s="450">
        <f>BDG66+BDH66-BDI66+BDJ66-BDK66+BDL66</f>
        <v>0</v>
      </c>
      <c r="BDN66" s="463"/>
      <c r="BDO66" s="448"/>
      <c r="BDQ66" s="458"/>
      <c r="BDR66" s="447"/>
      <c r="BDS66" s="447"/>
      <c r="BDT66" s="447"/>
      <c r="BDU66" s="450">
        <f>BDQ66+BDR66-BDS66+BDT66</f>
        <v>0</v>
      </c>
      <c r="BDV66" s="447"/>
      <c r="BDW66" s="447"/>
      <c r="BDX66" s="447"/>
      <c r="BDY66" s="447"/>
      <c r="BDZ66" s="447"/>
      <c r="BEA66" s="449"/>
      <c r="BEB66" s="450">
        <f>BDV66+BDW66-BDX66+BDY66-BDZ66+BEA66</f>
        <v>0</v>
      </c>
      <c r="BEC66" s="463"/>
      <c r="BED66" s="448"/>
      <c r="BEF66" s="458"/>
      <c r="BEG66" s="447"/>
      <c r="BEH66" s="447"/>
      <c r="BEI66" s="447"/>
      <c r="BEJ66" s="450">
        <f>BEF66+BEG66-BEH66+BEI66</f>
        <v>0</v>
      </c>
      <c r="BEK66" s="447"/>
      <c r="BEL66" s="447"/>
      <c r="BEM66" s="447"/>
      <c r="BEN66" s="447"/>
      <c r="BEO66" s="447"/>
      <c r="BEP66" s="449"/>
      <c r="BEQ66" s="450">
        <f>BEK66+BEL66-BEM66+BEN66-BEO66+BEP66</f>
        <v>0</v>
      </c>
      <c r="BER66" s="463"/>
      <c r="BES66" s="448"/>
      <c r="BEU66" s="458"/>
      <c r="BEV66" s="447"/>
      <c r="BEW66" s="447"/>
      <c r="BEX66" s="447"/>
      <c r="BEY66" s="450">
        <f>BEU66+BEV66-BEW66+BEX66</f>
        <v>0</v>
      </c>
      <c r="BEZ66" s="447"/>
      <c r="BFA66" s="447"/>
      <c r="BFB66" s="447"/>
      <c r="BFC66" s="447"/>
      <c r="BFD66" s="447"/>
      <c r="BFE66" s="449"/>
      <c r="BFF66" s="450">
        <f>BEZ66+BFA66-BFB66+BFC66-BFD66+BFE66</f>
        <v>0</v>
      </c>
      <c r="BFG66" s="463"/>
      <c r="BFH66" s="448"/>
      <c r="BFJ66" s="458"/>
      <c r="BFK66" s="447"/>
      <c r="BFL66" s="447"/>
      <c r="BFM66" s="447"/>
      <c r="BFN66" s="450">
        <f>BFJ66+BFK66-BFL66+BFM66</f>
        <v>0</v>
      </c>
      <c r="BFO66" s="447"/>
      <c r="BFP66" s="447"/>
      <c r="BFQ66" s="447"/>
      <c r="BFR66" s="447"/>
      <c r="BFS66" s="447"/>
      <c r="BFT66" s="449"/>
      <c r="BFU66" s="450">
        <f>BFO66+BFP66-BFQ66+BFR66-BFS66+BFT66</f>
        <v>0</v>
      </c>
      <c r="BFV66" s="463"/>
      <c r="BFW66" s="448"/>
      <c r="BFY66" s="458"/>
      <c r="BFZ66" s="447"/>
      <c r="BGA66" s="447"/>
      <c r="BGB66" s="447"/>
      <c r="BGC66" s="450">
        <f>BFY66+BFZ66-BGA66+BGB66</f>
        <v>0</v>
      </c>
      <c r="BGD66" s="447"/>
      <c r="BGE66" s="447"/>
      <c r="BGF66" s="447"/>
      <c r="BGG66" s="447"/>
      <c r="BGH66" s="447"/>
      <c r="BGI66" s="449"/>
      <c r="BGJ66" s="450">
        <f>BGD66+BGE66-BGF66+BGG66-BGH66+BGI66</f>
        <v>0</v>
      </c>
      <c r="BGK66" s="463"/>
      <c r="BGL66" s="448"/>
      <c r="BGN66" s="458"/>
      <c r="BGO66" s="447"/>
      <c r="BGP66" s="447"/>
      <c r="BGQ66" s="447"/>
      <c r="BGR66" s="450">
        <f>BGN66+BGO66-BGP66+BGQ66</f>
        <v>0</v>
      </c>
      <c r="BGS66" s="447"/>
      <c r="BGT66" s="447"/>
      <c r="BGU66" s="447"/>
      <c r="BGV66" s="447"/>
      <c r="BGW66" s="447"/>
      <c r="BGX66" s="449"/>
      <c r="BGY66" s="450">
        <f>BGS66+BGT66-BGU66+BGV66-BGW66+BGX66</f>
        <v>0</v>
      </c>
      <c r="BGZ66" s="463"/>
      <c r="BHA66" s="448"/>
      <c r="BHC66" s="458"/>
      <c r="BHD66" s="447"/>
      <c r="BHE66" s="447"/>
      <c r="BHF66" s="447"/>
      <c r="BHG66" s="450">
        <f>BHC66+BHD66-BHE66+BHF66</f>
        <v>0</v>
      </c>
      <c r="BHH66" s="447"/>
      <c r="BHI66" s="447"/>
      <c r="BHJ66" s="447"/>
      <c r="BHK66" s="447"/>
      <c r="BHL66" s="447"/>
      <c r="BHM66" s="449"/>
      <c r="BHN66" s="450">
        <f>BHH66+BHI66-BHJ66+BHK66-BHL66+BHM66</f>
        <v>0</v>
      </c>
      <c r="BHO66" s="463"/>
      <c r="BHP66" s="448"/>
      <c r="BHR66" s="458"/>
      <c r="BHS66" s="447"/>
      <c r="BHT66" s="447"/>
      <c r="BHU66" s="447"/>
      <c r="BHV66" s="450">
        <f>BHR66+BHS66-BHT66+BHU66</f>
        <v>0</v>
      </c>
      <c r="BHW66" s="447"/>
      <c r="BHX66" s="447"/>
      <c r="BHY66" s="447"/>
      <c r="BHZ66" s="447"/>
      <c r="BIA66" s="447"/>
      <c r="BIB66" s="449"/>
      <c r="BIC66" s="450">
        <f>BHW66+BHX66-BHY66+BHZ66-BIA66+BIB66</f>
        <v>0</v>
      </c>
      <c r="BID66" s="463"/>
      <c r="BIE66" s="448"/>
      <c r="BIG66" s="458"/>
      <c r="BIH66" s="447"/>
      <c r="BII66" s="447"/>
      <c r="BIJ66" s="447"/>
      <c r="BIK66" s="450">
        <f>BIG66+BIH66-BII66+BIJ66</f>
        <v>0</v>
      </c>
      <c r="BIL66" s="447"/>
      <c r="BIM66" s="447"/>
      <c r="BIN66" s="447"/>
      <c r="BIO66" s="447"/>
      <c r="BIP66" s="447"/>
      <c r="BIQ66" s="449"/>
      <c r="BIR66" s="450">
        <f>BIL66+BIM66-BIN66+BIO66-BIP66+BIQ66</f>
        <v>0</v>
      </c>
      <c r="BIS66" s="463"/>
      <c r="BIT66" s="448"/>
      <c r="BIV66" s="458"/>
      <c r="BIW66" s="447"/>
      <c r="BIX66" s="447"/>
      <c r="BIY66" s="447"/>
      <c r="BIZ66" s="450">
        <f>BIV66+BIW66-BIX66+BIY66</f>
        <v>0</v>
      </c>
      <c r="BJA66" s="447"/>
      <c r="BJB66" s="447"/>
      <c r="BJC66" s="447"/>
      <c r="BJD66" s="447"/>
      <c r="BJE66" s="447"/>
      <c r="BJF66" s="449"/>
      <c r="BJG66" s="450">
        <f>BJA66+BJB66-BJC66+BJD66-BJE66+BJF66</f>
        <v>0</v>
      </c>
      <c r="BJH66" s="463"/>
      <c r="BJI66" s="448"/>
      <c r="BJK66" s="458"/>
      <c r="BJL66" s="447"/>
      <c r="BJM66" s="447"/>
      <c r="BJN66" s="447"/>
      <c r="BJO66" s="450">
        <f>BJK66+BJL66-BJM66+BJN66</f>
        <v>0</v>
      </c>
      <c r="BJP66" s="447"/>
      <c r="BJQ66" s="447"/>
      <c r="BJR66" s="447"/>
      <c r="BJS66" s="447"/>
      <c r="BJT66" s="447"/>
      <c r="BJU66" s="449"/>
      <c r="BJV66" s="450">
        <f>BJP66+BJQ66-BJR66+BJS66-BJT66+BJU66</f>
        <v>0</v>
      </c>
      <c r="BJW66" s="463"/>
      <c r="BJX66" s="448"/>
      <c r="BJZ66" s="458"/>
      <c r="BKA66" s="447"/>
      <c r="BKB66" s="447"/>
      <c r="BKC66" s="447"/>
      <c r="BKD66" s="450">
        <f>BJZ66+BKA66-BKB66+BKC66</f>
        <v>0</v>
      </c>
      <c r="BKE66" s="447"/>
      <c r="BKF66" s="447"/>
      <c r="BKG66" s="447"/>
      <c r="BKH66" s="447"/>
      <c r="BKI66" s="447"/>
      <c r="BKJ66" s="449"/>
      <c r="BKK66" s="450">
        <f>BKE66+BKF66-BKG66+BKH66-BKI66+BKJ66</f>
        <v>0</v>
      </c>
      <c r="BKL66" s="463"/>
      <c r="BKM66" s="448"/>
      <c r="BKO66" s="458"/>
      <c r="BKP66" s="447"/>
      <c r="BKQ66" s="447"/>
      <c r="BKR66" s="447"/>
      <c r="BKS66" s="450">
        <f>BKO66+BKP66-BKQ66+BKR66</f>
        <v>0</v>
      </c>
      <c r="BKT66" s="447"/>
      <c r="BKU66" s="447"/>
      <c r="BKV66" s="447"/>
      <c r="BKW66" s="447"/>
      <c r="BKX66" s="447"/>
      <c r="BKY66" s="449"/>
      <c r="BKZ66" s="450">
        <f>BKT66+BKU66-BKV66+BKW66-BKX66+BKY66</f>
        <v>0</v>
      </c>
      <c r="BLA66" s="463"/>
      <c r="BLB66" s="448"/>
      <c r="BLD66" s="458"/>
      <c r="BLE66" s="447"/>
      <c r="BLF66" s="447"/>
      <c r="BLG66" s="447"/>
      <c r="BLH66" s="450">
        <f>BLD66+BLE66-BLF66+BLG66</f>
        <v>0</v>
      </c>
      <c r="BLI66" s="447"/>
      <c r="BLJ66" s="447"/>
      <c r="BLK66" s="447"/>
      <c r="BLL66" s="447"/>
      <c r="BLM66" s="447"/>
      <c r="BLN66" s="449"/>
      <c r="BLO66" s="450">
        <f>BLI66+BLJ66-BLK66+BLL66-BLM66+BLN66</f>
        <v>0</v>
      </c>
      <c r="BLP66" s="463"/>
      <c r="BLQ66" s="448"/>
      <c r="BLS66" s="458"/>
      <c r="BLT66" s="447"/>
      <c r="BLU66" s="447"/>
      <c r="BLV66" s="447"/>
      <c r="BLW66" s="450">
        <f>BLS66+BLT66-BLU66+BLV66</f>
        <v>0</v>
      </c>
      <c r="BLX66" s="447"/>
      <c r="BLY66" s="447"/>
      <c r="BLZ66" s="447"/>
      <c r="BMA66" s="447"/>
      <c r="BMB66" s="447"/>
      <c r="BMC66" s="449"/>
      <c r="BMD66" s="450">
        <f>BLX66+BLY66-BLZ66+BMA66-BMB66+BMC66</f>
        <v>0</v>
      </c>
      <c r="BME66" s="463"/>
      <c r="BMF66" s="448"/>
      <c r="BMH66" s="458"/>
      <c r="BMI66" s="447"/>
      <c r="BMJ66" s="447"/>
      <c r="BMK66" s="447"/>
      <c r="BML66" s="450">
        <f>BMH66+BMI66-BMJ66+BMK66</f>
        <v>0</v>
      </c>
      <c r="BMM66" s="447"/>
      <c r="BMN66" s="447"/>
      <c r="BMO66" s="447"/>
      <c r="BMP66" s="447"/>
      <c r="BMQ66" s="447"/>
      <c r="BMR66" s="449"/>
      <c r="BMS66" s="450">
        <f>BMM66+BMN66-BMO66+BMP66-BMQ66+BMR66</f>
        <v>0</v>
      </c>
      <c r="BMT66" s="463"/>
      <c r="BMU66" s="448"/>
      <c r="BMW66" s="458"/>
      <c r="BMX66" s="447"/>
      <c r="BMY66" s="447"/>
      <c r="BMZ66" s="447"/>
      <c r="BNA66" s="450">
        <f>BMW66+BMX66-BMY66+BMZ66</f>
        <v>0</v>
      </c>
      <c r="BNB66" s="447"/>
      <c r="BNC66" s="447"/>
      <c r="BND66" s="447"/>
      <c r="BNE66" s="447"/>
      <c r="BNF66" s="447"/>
      <c r="BNG66" s="449"/>
      <c r="BNH66" s="450">
        <f>BNB66+BNC66-BND66+BNE66-BNF66+BNG66</f>
        <v>0</v>
      </c>
      <c r="BNI66" s="463"/>
      <c r="BNJ66" s="448"/>
      <c r="BNL66" s="458"/>
      <c r="BNM66" s="447"/>
      <c r="BNN66" s="447"/>
      <c r="BNO66" s="447"/>
      <c r="BNP66" s="450">
        <f>BNL66+BNM66-BNN66+BNO66</f>
        <v>0</v>
      </c>
      <c r="BNQ66" s="447"/>
      <c r="BNR66" s="447"/>
      <c r="BNS66" s="447"/>
      <c r="BNT66" s="447"/>
      <c r="BNU66" s="447"/>
      <c r="BNV66" s="449"/>
      <c r="BNW66" s="450">
        <f>BNQ66+BNR66-BNS66+BNT66-BNU66+BNV66</f>
        <v>0</v>
      </c>
      <c r="BNX66" s="463"/>
      <c r="BNY66" s="448"/>
      <c r="BOA66" s="458"/>
      <c r="BOB66" s="447"/>
      <c r="BOC66" s="447"/>
      <c r="BOD66" s="447"/>
      <c r="BOE66" s="450">
        <f>BOA66+BOB66-BOC66+BOD66</f>
        <v>0</v>
      </c>
      <c r="BOF66" s="447"/>
      <c r="BOG66" s="447"/>
      <c r="BOH66" s="447"/>
      <c r="BOI66" s="447"/>
      <c r="BOJ66" s="447"/>
      <c r="BOK66" s="449"/>
      <c r="BOL66" s="450">
        <f>BOF66+BOG66-BOH66+BOI66-BOJ66+BOK66</f>
        <v>0</v>
      </c>
      <c r="BOM66" s="463"/>
      <c r="BON66" s="448"/>
      <c r="BOP66" s="458"/>
      <c r="BOQ66" s="447"/>
      <c r="BOR66" s="447"/>
      <c r="BOS66" s="447"/>
      <c r="BOT66" s="450">
        <f>BOP66+BOQ66-BOR66+BOS66</f>
        <v>0</v>
      </c>
      <c r="BOU66" s="447"/>
      <c r="BOV66" s="447"/>
      <c r="BOW66" s="447"/>
      <c r="BOX66" s="447"/>
      <c r="BOY66" s="447"/>
      <c r="BOZ66" s="449"/>
      <c r="BPA66" s="450">
        <f>BOU66+BOV66-BOW66+BOX66-BOY66+BOZ66</f>
        <v>0</v>
      </c>
      <c r="BPB66" s="463"/>
      <c r="BPC66" s="448"/>
      <c r="BPE66" s="458"/>
      <c r="BPF66" s="447"/>
      <c r="BPG66" s="447"/>
      <c r="BPH66" s="447"/>
      <c r="BPI66" s="450">
        <f>BPE66+BPF66-BPG66+BPH66</f>
        <v>0</v>
      </c>
      <c r="BPJ66" s="447"/>
      <c r="BPK66" s="447"/>
      <c r="BPL66" s="447"/>
      <c r="BPM66" s="447"/>
      <c r="BPN66" s="447"/>
      <c r="BPO66" s="449"/>
      <c r="BPP66" s="450">
        <f>BPJ66+BPK66-BPL66+BPM66-BPN66+BPO66</f>
        <v>0</v>
      </c>
      <c r="BPQ66" s="463"/>
      <c r="BPR66" s="448"/>
      <c r="BPT66" s="458"/>
      <c r="BPU66" s="447"/>
      <c r="BPV66" s="447"/>
      <c r="BPW66" s="447"/>
      <c r="BPX66" s="450">
        <f>BPT66+BPU66-BPV66+BPW66</f>
        <v>0</v>
      </c>
      <c r="BPY66" s="447"/>
      <c r="BPZ66" s="447"/>
      <c r="BQA66" s="447"/>
      <c r="BQB66" s="447"/>
      <c r="BQC66" s="447"/>
      <c r="BQD66" s="449"/>
      <c r="BQE66" s="450">
        <f>BPY66+BPZ66-BQA66+BQB66-BQC66+BQD66</f>
        <v>0</v>
      </c>
      <c r="BQF66" s="463"/>
      <c r="BQG66" s="448"/>
      <c r="BQI66" s="458"/>
      <c r="BQJ66" s="447"/>
      <c r="BQK66" s="447"/>
      <c r="BQL66" s="447"/>
      <c r="BQM66" s="450">
        <f>BQI66+BQJ66-BQK66+BQL66</f>
        <v>0</v>
      </c>
      <c r="BQN66" s="447"/>
      <c r="BQO66" s="447"/>
      <c r="BQP66" s="447"/>
      <c r="BQQ66" s="447"/>
      <c r="BQR66" s="447"/>
      <c r="BQS66" s="449"/>
      <c r="BQT66" s="450">
        <f>BQN66+BQO66-BQP66+BQQ66-BQR66+BQS66</f>
        <v>0</v>
      </c>
      <c r="BQU66" s="463"/>
      <c r="BQV66" s="448"/>
      <c r="BQX66" s="458"/>
      <c r="BQY66" s="447"/>
      <c r="BQZ66" s="447"/>
      <c r="BRA66" s="447"/>
      <c r="BRB66" s="450">
        <f>BQX66+BQY66-BQZ66+BRA66</f>
        <v>0</v>
      </c>
      <c r="BRC66" s="447"/>
      <c r="BRD66" s="447"/>
      <c r="BRE66" s="447"/>
      <c r="BRF66" s="447"/>
      <c r="BRG66" s="447"/>
      <c r="BRH66" s="449"/>
      <c r="BRI66" s="450">
        <f>BRC66+BRD66-BRE66+BRF66-BRG66+BRH66</f>
        <v>0</v>
      </c>
      <c r="BRJ66" s="463"/>
      <c r="BRK66" s="448"/>
      <c r="BRM66" s="458"/>
      <c r="BRN66" s="447"/>
      <c r="BRO66" s="447"/>
      <c r="BRP66" s="447"/>
      <c r="BRQ66" s="450">
        <f>BRM66+BRN66-BRO66+BRP66</f>
        <v>0</v>
      </c>
      <c r="BRR66" s="447"/>
      <c r="BRS66" s="447"/>
      <c r="BRT66" s="447"/>
      <c r="BRU66" s="447"/>
      <c r="BRV66" s="447"/>
      <c r="BRW66" s="449"/>
      <c r="BRX66" s="450">
        <f>BRR66+BRS66-BRT66+BRU66-BRV66+BRW66</f>
        <v>0</v>
      </c>
      <c r="BRY66" s="463"/>
      <c r="BRZ66" s="448"/>
      <c r="BSB66" s="458"/>
      <c r="BSC66" s="447"/>
      <c r="BSD66" s="447"/>
      <c r="BSE66" s="447"/>
      <c r="BSF66" s="450">
        <f>BSB66+BSC66-BSD66+BSE66</f>
        <v>0</v>
      </c>
      <c r="BSG66" s="447"/>
      <c r="BSH66" s="447"/>
      <c r="BSI66" s="447"/>
      <c r="BSJ66" s="447"/>
      <c r="BSK66" s="447"/>
      <c r="BSL66" s="449"/>
      <c r="BSM66" s="450">
        <f>BSG66+BSH66-BSI66+BSJ66-BSK66+BSL66</f>
        <v>0</v>
      </c>
      <c r="BSN66" s="463"/>
      <c r="BSO66" s="448"/>
      <c r="BSQ66" s="458"/>
      <c r="BSR66" s="447"/>
      <c r="BSS66" s="447"/>
      <c r="BST66" s="447"/>
      <c r="BSU66" s="450">
        <f>BSQ66+BSR66-BSS66+BST66</f>
        <v>0</v>
      </c>
      <c r="BSV66" s="447"/>
      <c r="BSW66" s="447"/>
      <c r="BSX66" s="447"/>
      <c r="BSY66" s="447"/>
      <c r="BSZ66" s="447"/>
      <c r="BTA66" s="449"/>
      <c r="BTB66" s="450">
        <f>BSV66+BSW66-BSX66+BSY66-BSZ66+BTA66</f>
        <v>0</v>
      </c>
      <c r="BTC66" s="463"/>
      <c r="BTD66" s="448"/>
      <c r="BTF66" s="458"/>
      <c r="BTG66" s="447"/>
      <c r="BTH66" s="447"/>
      <c r="BTI66" s="447"/>
      <c r="BTJ66" s="450">
        <f>BTF66+BTG66-BTH66+BTI66</f>
        <v>0</v>
      </c>
      <c r="BTK66" s="447"/>
      <c r="BTL66" s="447"/>
      <c r="BTM66" s="447"/>
      <c r="BTN66" s="447"/>
      <c r="BTO66" s="447"/>
      <c r="BTP66" s="449"/>
      <c r="BTQ66" s="450">
        <f>BTK66+BTL66-BTM66+BTN66-BTO66+BTP66</f>
        <v>0</v>
      </c>
      <c r="BTR66" s="463"/>
      <c r="BTS66" s="448"/>
      <c r="BTU66" s="458"/>
      <c r="BTV66" s="447"/>
      <c r="BTW66" s="447"/>
      <c r="BTX66" s="447"/>
      <c r="BTY66" s="450">
        <f>BTU66+BTV66-BTW66+BTX66</f>
        <v>0</v>
      </c>
      <c r="BTZ66" s="447"/>
      <c r="BUA66" s="447"/>
      <c r="BUB66" s="447"/>
      <c r="BUC66" s="447"/>
      <c r="BUD66" s="447"/>
      <c r="BUE66" s="449"/>
      <c r="BUF66" s="450">
        <f>BTZ66+BUA66-BUB66+BUC66-BUD66+BUE66</f>
        <v>0</v>
      </c>
      <c r="BUG66" s="463"/>
      <c r="BUH66" s="448"/>
      <c r="BUJ66" s="458"/>
      <c r="BUK66" s="447"/>
      <c r="BUL66" s="447"/>
      <c r="BUM66" s="447"/>
      <c r="BUN66" s="450">
        <f>BUJ66+BUK66-BUL66+BUM66</f>
        <v>0</v>
      </c>
      <c r="BUO66" s="447"/>
      <c r="BUP66" s="447"/>
      <c r="BUQ66" s="447"/>
      <c r="BUR66" s="447"/>
      <c r="BUS66" s="447"/>
      <c r="BUT66" s="449"/>
      <c r="BUU66" s="450">
        <f>BUO66+BUP66-BUQ66+BUR66-BUS66+BUT66</f>
        <v>0</v>
      </c>
      <c r="BUV66" s="463"/>
      <c r="BUW66" s="448"/>
      <c r="BUY66" s="458"/>
      <c r="BUZ66" s="447"/>
      <c r="BVA66" s="447"/>
      <c r="BVB66" s="447"/>
      <c r="BVC66" s="450">
        <f>BUY66+BUZ66-BVA66+BVB66</f>
        <v>0</v>
      </c>
      <c r="BVD66" s="447"/>
      <c r="BVE66" s="447"/>
      <c r="BVF66" s="447"/>
      <c r="BVG66" s="447"/>
      <c r="BVH66" s="447"/>
      <c r="BVI66" s="449"/>
      <c r="BVJ66" s="450">
        <f>BVD66+BVE66-BVF66+BVG66-BVH66+BVI66</f>
        <v>0</v>
      </c>
      <c r="BVK66" s="463"/>
      <c r="BVL66" s="448"/>
      <c r="BVN66" s="458"/>
      <c r="BVO66" s="447"/>
      <c r="BVP66" s="447"/>
      <c r="BVQ66" s="447"/>
      <c r="BVR66" s="450">
        <f>BVN66+BVO66-BVP66+BVQ66</f>
        <v>0</v>
      </c>
      <c r="BVS66" s="447"/>
      <c r="BVT66" s="447"/>
      <c r="BVU66" s="447"/>
      <c r="BVV66" s="447"/>
      <c r="BVW66" s="447"/>
      <c r="BVX66" s="449"/>
      <c r="BVY66" s="450">
        <f>BVS66+BVT66-BVU66+BVV66-BVW66+BVX66</f>
        <v>0</v>
      </c>
      <c r="BVZ66" s="463"/>
      <c r="BWA66" s="448"/>
    </row>
    <row r="67" spans="2:1951" ht="15" customHeight="1" x14ac:dyDescent="0.2">
      <c r="B67" s="452" t="s">
        <v>317</v>
      </c>
      <c r="C67" s="447"/>
      <c r="D67" s="447"/>
      <c r="E67" s="447"/>
      <c r="F67" s="447"/>
      <c r="G67" s="450">
        <f t="shared" ref="G67:G68" si="4161">C67+D67-E67+F67</f>
        <v>0</v>
      </c>
      <c r="H67" s="447"/>
      <c r="I67" s="447"/>
      <c r="J67" s="447"/>
      <c r="K67" s="447"/>
      <c r="L67" s="447"/>
      <c r="M67" s="449"/>
      <c r="N67" s="450">
        <f t="shared" ref="N67:N68" si="4162">H67+I67-J67+K67-L67+M67</f>
        <v>0</v>
      </c>
      <c r="O67" s="463"/>
      <c r="P67" s="448"/>
      <c r="R67" s="458"/>
      <c r="S67" s="447"/>
      <c r="T67" s="447"/>
      <c r="U67" s="447"/>
      <c r="V67" s="450">
        <f t="shared" ref="V67:V68" si="4163">R67+S67-T67+U67</f>
        <v>0</v>
      </c>
      <c r="W67" s="447"/>
      <c r="X67" s="447"/>
      <c r="Y67" s="447"/>
      <c r="Z67" s="447"/>
      <c r="AA67" s="447"/>
      <c r="AB67" s="449"/>
      <c r="AC67" s="450">
        <f t="shared" ref="AC67:AC68" si="4164">W67+X67-Y67+Z67-AA67+AB67</f>
        <v>0</v>
      </c>
      <c r="AD67" s="463"/>
      <c r="AE67" s="448"/>
      <c r="AG67" s="458"/>
      <c r="AH67" s="447"/>
      <c r="AI67" s="447"/>
      <c r="AJ67" s="447"/>
      <c r="AK67" s="450">
        <f t="shared" ref="AK67:AK68" si="4165">AG67+AH67-AI67+AJ67</f>
        <v>0</v>
      </c>
      <c r="AL67" s="447"/>
      <c r="AM67" s="447"/>
      <c r="AN67" s="447"/>
      <c r="AO67" s="447"/>
      <c r="AP67" s="447"/>
      <c r="AQ67" s="449"/>
      <c r="AR67" s="450">
        <f t="shared" ref="AR67:AR68" si="4166">AL67+AM67-AN67+AO67-AP67+AQ67</f>
        <v>0</v>
      </c>
      <c r="AS67" s="463"/>
      <c r="AT67" s="448"/>
      <c r="AV67" s="458"/>
      <c r="AW67" s="447"/>
      <c r="AX67" s="447"/>
      <c r="AY67" s="447"/>
      <c r="AZ67" s="450">
        <f t="shared" ref="AZ67:AZ68" si="4167">AV67+AW67-AX67+AY67</f>
        <v>0</v>
      </c>
      <c r="BA67" s="447"/>
      <c r="BB67" s="447"/>
      <c r="BC67" s="447"/>
      <c r="BD67" s="447"/>
      <c r="BE67" s="447"/>
      <c r="BF67" s="449"/>
      <c r="BG67" s="450">
        <f t="shared" ref="BG67:BG68" si="4168">BA67+BB67-BC67+BD67-BE67+BF67</f>
        <v>0</v>
      </c>
      <c r="BH67" s="463"/>
      <c r="BI67" s="448"/>
      <c r="BK67" s="458"/>
      <c r="BL67" s="447"/>
      <c r="BM67" s="447"/>
      <c r="BN67" s="447"/>
      <c r="BO67" s="450">
        <f t="shared" ref="BO67:BO68" si="4169">BK67+BL67-BM67+BN67</f>
        <v>0</v>
      </c>
      <c r="BP67" s="447"/>
      <c r="BQ67" s="447"/>
      <c r="BR67" s="447"/>
      <c r="BS67" s="447"/>
      <c r="BT67" s="447"/>
      <c r="BU67" s="449"/>
      <c r="BV67" s="450">
        <f t="shared" ref="BV67:BV68" si="4170">BP67+BQ67-BR67+BS67-BT67+BU67</f>
        <v>0</v>
      </c>
      <c r="BW67" s="463"/>
      <c r="BX67" s="448"/>
      <c r="BZ67" s="458"/>
      <c r="CA67" s="447"/>
      <c r="CB67" s="447"/>
      <c r="CC67" s="447"/>
      <c r="CD67" s="450">
        <f t="shared" ref="CD67:CD68" si="4171">BZ67+CA67-CB67+CC67</f>
        <v>0</v>
      </c>
      <c r="CE67" s="447"/>
      <c r="CF67" s="447"/>
      <c r="CG67" s="447"/>
      <c r="CH67" s="447"/>
      <c r="CI67" s="447"/>
      <c r="CJ67" s="449"/>
      <c r="CK67" s="450">
        <f t="shared" ref="CK67:CK68" si="4172">CE67+CF67-CG67+CH67-CI67+CJ67</f>
        <v>0</v>
      </c>
      <c r="CL67" s="463"/>
      <c r="CM67" s="448"/>
      <c r="CO67" s="458"/>
      <c r="CP67" s="447"/>
      <c r="CQ67" s="447"/>
      <c r="CR67" s="447"/>
      <c r="CS67" s="450">
        <f t="shared" ref="CS67:CS68" si="4173">CO67+CP67-CQ67+CR67</f>
        <v>0</v>
      </c>
      <c r="CT67" s="447"/>
      <c r="CU67" s="447"/>
      <c r="CV67" s="447"/>
      <c r="CW67" s="447"/>
      <c r="CX67" s="447"/>
      <c r="CY67" s="449"/>
      <c r="CZ67" s="450">
        <f t="shared" ref="CZ67:CZ68" si="4174">CT67+CU67-CV67+CW67-CX67+CY67</f>
        <v>0</v>
      </c>
      <c r="DA67" s="463"/>
      <c r="DB67" s="448"/>
      <c r="DD67" s="458"/>
      <c r="DE67" s="447"/>
      <c r="DF67" s="447"/>
      <c r="DG67" s="447"/>
      <c r="DH67" s="450">
        <f t="shared" ref="DH67:DH68" si="4175">DD67+DE67-DF67+DG67</f>
        <v>0</v>
      </c>
      <c r="DI67" s="447"/>
      <c r="DJ67" s="447"/>
      <c r="DK67" s="447"/>
      <c r="DL67" s="447"/>
      <c r="DM67" s="447"/>
      <c r="DN67" s="449"/>
      <c r="DO67" s="450">
        <f t="shared" ref="DO67:DO68" si="4176">DI67+DJ67-DK67+DL67-DM67+DN67</f>
        <v>0</v>
      </c>
      <c r="DP67" s="463"/>
      <c r="DQ67" s="448"/>
      <c r="DS67" s="458"/>
      <c r="DT67" s="447"/>
      <c r="DU67" s="447"/>
      <c r="DV67" s="447"/>
      <c r="DW67" s="450">
        <f t="shared" ref="DW67:DW68" si="4177">DS67+DT67-DU67+DV67</f>
        <v>0</v>
      </c>
      <c r="DX67" s="447"/>
      <c r="DY67" s="447"/>
      <c r="DZ67" s="447"/>
      <c r="EA67" s="447"/>
      <c r="EB67" s="447"/>
      <c r="EC67" s="449"/>
      <c r="ED67" s="450">
        <f t="shared" ref="ED67:ED68" si="4178">DX67+DY67-DZ67+EA67-EB67+EC67</f>
        <v>0</v>
      </c>
      <c r="EE67" s="463"/>
      <c r="EF67" s="448"/>
      <c r="EH67" s="458"/>
      <c r="EI67" s="447"/>
      <c r="EJ67" s="447"/>
      <c r="EK67" s="447"/>
      <c r="EL67" s="450">
        <f t="shared" ref="EL67:EL68" si="4179">EH67+EI67-EJ67+EK67</f>
        <v>0</v>
      </c>
      <c r="EM67" s="447"/>
      <c r="EN67" s="447"/>
      <c r="EO67" s="447"/>
      <c r="EP67" s="447"/>
      <c r="EQ67" s="447"/>
      <c r="ER67" s="449"/>
      <c r="ES67" s="450">
        <f t="shared" ref="ES67:ES68" si="4180">EM67+EN67-EO67+EP67-EQ67+ER67</f>
        <v>0</v>
      </c>
      <c r="ET67" s="463"/>
      <c r="EU67" s="448"/>
      <c r="EW67" s="458"/>
      <c r="EX67" s="447"/>
      <c r="EY67" s="447"/>
      <c r="EZ67" s="447"/>
      <c r="FA67" s="450">
        <f t="shared" ref="FA67:FA68" si="4181">EW67+EX67-EY67+EZ67</f>
        <v>0</v>
      </c>
      <c r="FB67" s="447"/>
      <c r="FC67" s="447"/>
      <c r="FD67" s="447"/>
      <c r="FE67" s="447"/>
      <c r="FF67" s="447"/>
      <c r="FG67" s="449"/>
      <c r="FH67" s="450">
        <f t="shared" ref="FH67:FH68" si="4182">FB67+FC67-FD67+FE67-FF67+FG67</f>
        <v>0</v>
      </c>
      <c r="FI67" s="463"/>
      <c r="FJ67" s="448"/>
      <c r="FL67" s="458"/>
      <c r="FM67" s="447"/>
      <c r="FN67" s="447"/>
      <c r="FO67" s="447"/>
      <c r="FP67" s="450">
        <f t="shared" ref="FP67:FP68" si="4183">FL67+FM67-FN67+FO67</f>
        <v>0</v>
      </c>
      <c r="FQ67" s="447"/>
      <c r="FR67" s="447"/>
      <c r="FS67" s="447"/>
      <c r="FT67" s="447"/>
      <c r="FU67" s="447"/>
      <c r="FV67" s="449"/>
      <c r="FW67" s="450">
        <f t="shared" ref="FW67:FW68" si="4184">FQ67+FR67-FS67+FT67-FU67+FV67</f>
        <v>0</v>
      </c>
      <c r="FX67" s="463"/>
      <c r="FY67" s="448"/>
      <c r="GA67" s="458"/>
      <c r="GB67" s="447"/>
      <c r="GC67" s="447"/>
      <c r="GD67" s="447"/>
      <c r="GE67" s="450">
        <f t="shared" ref="GE67:GE68" si="4185">GA67+GB67-GC67+GD67</f>
        <v>0</v>
      </c>
      <c r="GF67" s="447"/>
      <c r="GG67" s="447"/>
      <c r="GH67" s="447"/>
      <c r="GI67" s="447"/>
      <c r="GJ67" s="447"/>
      <c r="GK67" s="449"/>
      <c r="GL67" s="450">
        <f t="shared" ref="GL67:GL68" si="4186">GF67+GG67-GH67+GI67-GJ67+GK67</f>
        <v>0</v>
      </c>
      <c r="GM67" s="463"/>
      <c r="GN67" s="448"/>
      <c r="GP67" s="458"/>
      <c r="GQ67" s="447"/>
      <c r="GR67" s="447"/>
      <c r="GS67" s="447"/>
      <c r="GT67" s="450">
        <f t="shared" ref="GT67:GT68" si="4187">GP67+GQ67-GR67+GS67</f>
        <v>0</v>
      </c>
      <c r="GU67" s="447"/>
      <c r="GV67" s="447"/>
      <c r="GW67" s="447"/>
      <c r="GX67" s="447"/>
      <c r="GY67" s="447"/>
      <c r="GZ67" s="449"/>
      <c r="HA67" s="450">
        <f t="shared" ref="HA67:HA68" si="4188">GU67+GV67-GW67+GX67-GY67+GZ67</f>
        <v>0</v>
      </c>
      <c r="HB67" s="463"/>
      <c r="HC67" s="448"/>
      <c r="HE67" s="458"/>
      <c r="HF67" s="447"/>
      <c r="HG67" s="447"/>
      <c r="HH67" s="447"/>
      <c r="HI67" s="450">
        <f t="shared" ref="HI67:HI68" si="4189">HE67+HF67-HG67+HH67</f>
        <v>0</v>
      </c>
      <c r="HJ67" s="447"/>
      <c r="HK67" s="447"/>
      <c r="HL67" s="447"/>
      <c r="HM67" s="447"/>
      <c r="HN67" s="447"/>
      <c r="HO67" s="449"/>
      <c r="HP67" s="450">
        <f t="shared" ref="HP67:HP68" si="4190">HJ67+HK67-HL67+HM67-HN67+HO67</f>
        <v>0</v>
      </c>
      <c r="HQ67" s="463"/>
      <c r="HR67" s="448"/>
      <c r="HT67" s="458"/>
      <c r="HU67" s="447"/>
      <c r="HV67" s="447"/>
      <c r="HW67" s="447"/>
      <c r="HX67" s="450">
        <f t="shared" ref="HX67:HX68" si="4191">HT67+HU67-HV67+HW67</f>
        <v>0</v>
      </c>
      <c r="HY67" s="447"/>
      <c r="HZ67" s="447"/>
      <c r="IA67" s="447"/>
      <c r="IB67" s="447"/>
      <c r="IC67" s="447"/>
      <c r="ID67" s="449"/>
      <c r="IE67" s="450">
        <f t="shared" ref="IE67:IE68" si="4192">HY67+HZ67-IA67+IB67-IC67+ID67</f>
        <v>0</v>
      </c>
      <c r="IF67" s="463"/>
      <c r="IG67" s="448"/>
      <c r="II67" s="458"/>
      <c r="IJ67" s="447"/>
      <c r="IK67" s="447"/>
      <c r="IL67" s="447"/>
      <c r="IM67" s="450">
        <f t="shared" ref="IM67:IM68" si="4193">II67+IJ67-IK67+IL67</f>
        <v>0</v>
      </c>
      <c r="IN67" s="447"/>
      <c r="IO67" s="447"/>
      <c r="IP67" s="447"/>
      <c r="IQ67" s="447"/>
      <c r="IR67" s="447"/>
      <c r="IS67" s="449"/>
      <c r="IT67" s="450">
        <f t="shared" ref="IT67:IT68" si="4194">IN67+IO67-IP67+IQ67-IR67+IS67</f>
        <v>0</v>
      </c>
      <c r="IU67" s="463"/>
      <c r="IV67" s="448"/>
      <c r="IX67" s="458"/>
      <c r="IY67" s="447"/>
      <c r="IZ67" s="447"/>
      <c r="JA67" s="447"/>
      <c r="JB67" s="450">
        <f t="shared" ref="JB67:JB68" si="4195">IX67+IY67-IZ67+JA67</f>
        <v>0</v>
      </c>
      <c r="JC67" s="447"/>
      <c r="JD67" s="447"/>
      <c r="JE67" s="447"/>
      <c r="JF67" s="447"/>
      <c r="JG67" s="447"/>
      <c r="JH67" s="449"/>
      <c r="JI67" s="450">
        <f t="shared" ref="JI67:JI68" si="4196">JC67+JD67-JE67+JF67-JG67+JH67</f>
        <v>0</v>
      </c>
      <c r="JJ67" s="463"/>
      <c r="JK67" s="448"/>
      <c r="JM67" s="458"/>
      <c r="JN67" s="447"/>
      <c r="JO67" s="447"/>
      <c r="JP67" s="447"/>
      <c r="JQ67" s="450">
        <f t="shared" ref="JQ67:JQ68" si="4197">JM67+JN67-JO67+JP67</f>
        <v>0</v>
      </c>
      <c r="JR67" s="447"/>
      <c r="JS67" s="447"/>
      <c r="JT67" s="447"/>
      <c r="JU67" s="447"/>
      <c r="JV67" s="447"/>
      <c r="JW67" s="449"/>
      <c r="JX67" s="450">
        <f t="shared" ref="JX67:JX68" si="4198">JR67+JS67-JT67+JU67-JV67+JW67</f>
        <v>0</v>
      </c>
      <c r="JY67" s="463"/>
      <c r="JZ67" s="448"/>
      <c r="KB67" s="458"/>
      <c r="KC67" s="447"/>
      <c r="KD67" s="447"/>
      <c r="KE67" s="447"/>
      <c r="KF67" s="450">
        <f t="shared" ref="KF67:KF68" si="4199">KB67+KC67-KD67+KE67</f>
        <v>0</v>
      </c>
      <c r="KG67" s="447"/>
      <c r="KH67" s="447"/>
      <c r="KI67" s="447"/>
      <c r="KJ67" s="447"/>
      <c r="KK67" s="447"/>
      <c r="KL67" s="449"/>
      <c r="KM67" s="450">
        <f t="shared" ref="KM67:KM68" si="4200">KG67+KH67-KI67+KJ67-KK67+KL67</f>
        <v>0</v>
      </c>
      <c r="KN67" s="463"/>
      <c r="KO67" s="448"/>
      <c r="KQ67" s="458"/>
      <c r="KR67" s="447"/>
      <c r="KS67" s="447"/>
      <c r="KT67" s="447"/>
      <c r="KU67" s="450">
        <f t="shared" ref="KU67:KU68" si="4201">KQ67+KR67-KS67+KT67</f>
        <v>0</v>
      </c>
      <c r="KV67" s="447"/>
      <c r="KW67" s="447"/>
      <c r="KX67" s="447"/>
      <c r="KY67" s="447"/>
      <c r="KZ67" s="447"/>
      <c r="LA67" s="449"/>
      <c r="LB67" s="450">
        <f t="shared" ref="LB67:LB68" si="4202">KV67+KW67-KX67+KY67-KZ67+LA67</f>
        <v>0</v>
      </c>
      <c r="LC67" s="463"/>
      <c r="LD67" s="448"/>
      <c r="LF67" s="458"/>
      <c r="LG67" s="447"/>
      <c r="LH67" s="447"/>
      <c r="LI67" s="447"/>
      <c r="LJ67" s="450">
        <f t="shared" ref="LJ67:LJ68" si="4203">LF67+LG67-LH67+LI67</f>
        <v>0</v>
      </c>
      <c r="LK67" s="447"/>
      <c r="LL67" s="447"/>
      <c r="LM67" s="447"/>
      <c r="LN67" s="447"/>
      <c r="LO67" s="447"/>
      <c r="LP67" s="449"/>
      <c r="LQ67" s="450">
        <f t="shared" ref="LQ67:LQ68" si="4204">LK67+LL67-LM67+LN67-LO67+LP67</f>
        <v>0</v>
      </c>
      <c r="LR67" s="463"/>
      <c r="LS67" s="448"/>
      <c r="LU67" s="458"/>
      <c r="LV67" s="447"/>
      <c r="LW67" s="447"/>
      <c r="LX67" s="447"/>
      <c r="LY67" s="450">
        <f t="shared" ref="LY67:LY68" si="4205">LU67+LV67-LW67+LX67</f>
        <v>0</v>
      </c>
      <c r="LZ67" s="447"/>
      <c r="MA67" s="447"/>
      <c r="MB67" s="447"/>
      <c r="MC67" s="447"/>
      <c r="MD67" s="447"/>
      <c r="ME67" s="449"/>
      <c r="MF67" s="450">
        <f t="shared" ref="MF67:MF68" si="4206">LZ67+MA67-MB67+MC67-MD67+ME67</f>
        <v>0</v>
      </c>
      <c r="MG67" s="463"/>
      <c r="MH67" s="448"/>
      <c r="MJ67" s="458"/>
      <c r="MK67" s="447"/>
      <c r="ML67" s="447"/>
      <c r="MM67" s="447"/>
      <c r="MN67" s="450">
        <f t="shared" ref="MN67:MN68" si="4207">MJ67+MK67-ML67+MM67</f>
        <v>0</v>
      </c>
      <c r="MO67" s="447"/>
      <c r="MP67" s="447"/>
      <c r="MQ67" s="447"/>
      <c r="MR67" s="447"/>
      <c r="MS67" s="447"/>
      <c r="MT67" s="449"/>
      <c r="MU67" s="450">
        <f t="shared" ref="MU67:MU68" si="4208">MO67+MP67-MQ67+MR67-MS67+MT67</f>
        <v>0</v>
      </c>
      <c r="MV67" s="463"/>
      <c r="MW67" s="448"/>
      <c r="MY67" s="458"/>
      <c r="MZ67" s="447"/>
      <c r="NA67" s="447"/>
      <c r="NB67" s="447"/>
      <c r="NC67" s="450">
        <f t="shared" ref="NC67:NC68" si="4209">MY67+MZ67-NA67+NB67</f>
        <v>0</v>
      </c>
      <c r="ND67" s="447"/>
      <c r="NE67" s="447"/>
      <c r="NF67" s="447"/>
      <c r="NG67" s="447"/>
      <c r="NH67" s="447"/>
      <c r="NI67" s="449"/>
      <c r="NJ67" s="450">
        <f t="shared" ref="NJ67:NJ68" si="4210">ND67+NE67-NF67+NG67-NH67+NI67</f>
        <v>0</v>
      </c>
      <c r="NK67" s="463"/>
      <c r="NL67" s="448"/>
      <c r="NN67" s="458"/>
      <c r="NO67" s="447"/>
      <c r="NP67" s="447"/>
      <c r="NQ67" s="447"/>
      <c r="NR67" s="450">
        <f t="shared" ref="NR67:NR68" si="4211">NN67+NO67-NP67+NQ67</f>
        <v>0</v>
      </c>
      <c r="NS67" s="447"/>
      <c r="NT67" s="447"/>
      <c r="NU67" s="447"/>
      <c r="NV67" s="447"/>
      <c r="NW67" s="447"/>
      <c r="NX67" s="449"/>
      <c r="NY67" s="450">
        <f t="shared" ref="NY67:NY68" si="4212">NS67+NT67-NU67+NV67-NW67+NX67</f>
        <v>0</v>
      </c>
      <c r="NZ67" s="463"/>
      <c r="OA67" s="448"/>
      <c r="OC67" s="458"/>
      <c r="OD67" s="447"/>
      <c r="OE67" s="447"/>
      <c r="OF67" s="447"/>
      <c r="OG67" s="450">
        <f t="shared" ref="OG67:OG68" si="4213">OC67+OD67-OE67+OF67</f>
        <v>0</v>
      </c>
      <c r="OH67" s="447"/>
      <c r="OI67" s="447"/>
      <c r="OJ67" s="447"/>
      <c r="OK67" s="447"/>
      <c r="OL67" s="447"/>
      <c r="OM67" s="449"/>
      <c r="ON67" s="450">
        <f t="shared" ref="ON67:ON68" si="4214">OH67+OI67-OJ67+OK67-OL67+OM67</f>
        <v>0</v>
      </c>
      <c r="OO67" s="463"/>
      <c r="OP67" s="448"/>
      <c r="OR67" s="458"/>
      <c r="OS67" s="447"/>
      <c r="OT67" s="447"/>
      <c r="OU67" s="447"/>
      <c r="OV67" s="450">
        <f t="shared" ref="OV67:OV68" si="4215">OR67+OS67-OT67+OU67</f>
        <v>0</v>
      </c>
      <c r="OW67" s="447"/>
      <c r="OX67" s="447"/>
      <c r="OY67" s="447"/>
      <c r="OZ67" s="447"/>
      <c r="PA67" s="447"/>
      <c r="PB67" s="449"/>
      <c r="PC67" s="450">
        <f t="shared" ref="PC67:PC68" si="4216">OW67+OX67-OY67+OZ67-PA67+PB67</f>
        <v>0</v>
      </c>
      <c r="PD67" s="463"/>
      <c r="PE67" s="448"/>
      <c r="PG67" s="458"/>
      <c r="PH67" s="447"/>
      <c r="PI67" s="447"/>
      <c r="PJ67" s="447"/>
      <c r="PK67" s="450">
        <f t="shared" ref="PK67:PK68" si="4217">PG67+PH67-PI67+PJ67</f>
        <v>0</v>
      </c>
      <c r="PL67" s="447"/>
      <c r="PM67" s="447"/>
      <c r="PN67" s="447"/>
      <c r="PO67" s="447"/>
      <c r="PP67" s="447"/>
      <c r="PQ67" s="449"/>
      <c r="PR67" s="450">
        <f t="shared" ref="PR67:PR68" si="4218">PL67+PM67-PN67+PO67-PP67+PQ67</f>
        <v>0</v>
      </c>
      <c r="PS67" s="463"/>
      <c r="PT67" s="448"/>
      <c r="PV67" s="458"/>
      <c r="PW67" s="447"/>
      <c r="PX67" s="447"/>
      <c r="PY67" s="447"/>
      <c r="PZ67" s="450">
        <f t="shared" ref="PZ67:PZ68" si="4219">PV67+PW67-PX67+PY67</f>
        <v>0</v>
      </c>
      <c r="QA67" s="447"/>
      <c r="QB67" s="447"/>
      <c r="QC67" s="447"/>
      <c r="QD67" s="447"/>
      <c r="QE67" s="447"/>
      <c r="QF67" s="449"/>
      <c r="QG67" s="450">
        <f t="shared" ref="QG67:QG68" si="4220">QA67+QB67-QC67+QD67-QE67+QF67</f>
        <v>0</v>
      </c>
      <c r="QH67" s="463"/>
      <c r="QI67" s="448"/>
      <c r="QK67" s="458"/>
      <c r="QL67" s="447"/>
      <c r="QM67" s="447"/>
      <c r="QN67" s="447"/>
      <c r="QO67" s="450">
        <f t="shared" ref="QO67:QO68" si="4221">QK67+QL67-QM67+QN67</f>
        <v>0</v>
      </c>
      <c r="QP67" s="447"/>
      <c r="QQ67" s="447"/>
      <c r="QR67" s="447"/>
      <c r="QS67" s="447"/>
      <c r="QT67" s="447"/>
      <c r="QU67" s="449"/>
      <c r="QV67" s="450">
        <f t="shared" ref="QV67:QV68" si="4222">QP67+QQ67-QR67+QS67-QT67+QU67</f>
        <v>0</v>
      </c>
      <c r="QW67" s="463"/>
      <c r="QX67" s="448"/>
      <c r="QZ67" s="458"/>
      <c r="RA67" s="447"/>
      <c r="RB67" s="447"/>
      <c r="RC67" s="447"/>
      <c r="RD67" s="450">
        <f t="shared" ref="RD67:RD68" si="4223">QZ67+RA67-RB67+RC67</f>
        <v>0</v>
      </c>
      <c r="RE67" s="447"/>
      <c r="RF67" s="447"/>
      <c r="RG67" s="447"/>
      <c r="RH67" s="447"/>
      <c r="RI67" s="447"/>
      <c r="RJ67" s="449"/>
      <c r="RK67" s="450">
        <f t="shared" ref="RK67:RK68" si="4224">RE67+RF67-RG67+RH67-RI67+RJ67</f>
        <v>0</v>
      </c>
      <c r="RL67" s="463"/>
      <c r="RM67" s="448"/>
      <c r="RO67" s="458"/>
      <c r="RP67" s="447"/>
      <c r="RQ67" s="447"/>
      <c r="RR67" s="447"/>
      <c r="RS67" s="450">
        <f t="shared" ref="RS67:RS68" si="4225">RO67+RP67-RQ67+RR67</f>
        <v>0</v>
      </c>
      <c r="RT67" s="447"/>
      <c r="RU67" s="447"/>
      <c r="RV67" s="447"/>
      <c r="RW67" s="447"/>
      <c r="RX67" s="447"/>
      <c r="RY67" s="449"/>
      <c r="RZ67" s="450">
        <f t="shared" ref="RZ67:RZ68" si="4226">RT67+RU67-RV67+RW67-RX67+RY67</f>
        <v>0</v>
      </c>
      <c r="SA67" s="463"/>
      <c r="SB67" s="448"/>
      <c r="SD67" s="458"/>
      <c r="SE67" s="447"/>
      <c r="SF67" s="447"/>
      <c r="SG67" s="447"/>
      <c r="SH67" s="450">
        <f t="shared" ref="SH67:SH68" si="4227">SD67+SE67-SF67+SG67</f>
        <v>0</v>
      </c>
      <c r="SI67" s="447"/>
      <c r="SJ67" s="447"/>
      <c r="SK67" s="447"/>
      <c r="SL67" s="447"/>
      <c r="SM67" s="447"/>
      <c r="SN67" s="449"/>
      <c r="SO67" s="450">
        <f t="shared" ref="SO67:SO68" si="4228">SI67+SJ67-SK67+SL67-SM67+SN67</f>
        <v>0</v>
      </c>
      <c r="SP67" s="463"/>
      <c r="SQ67" s="448"/>
      <c r="SS67" s="458"/>
      <c r="ST67" s="447"/>
      <c r="SU67" s="447"/>
      <c r="SV67" s="447"/>
      <c r="SW67" s="450">
        <f t="shared" ref="SW67:SW68" si="4229">SS67+ST67-SU67+SV67</f>
        <v>0</v>
      </c>
      <c r="SX67" s="447"/>
      <c r="SY67" s="447"/>
      <c r="SZ67" s="447"/>
      <c r="TA67" s="447"/>
      <c r="TB67" s="447"/>
      <c r="TC67" s="449"/>
      <c r="TD67" s="450">
        <f t="shared" ref="TD67:TD68" si="4230">SX67+SY67-SZ67+TA67-TB67+TC67</f>
        <v>0</v>
      </c>
      <c r="TE67" s="463"/>
      <c r="TF67" s="448"/>
      <c r="TH67" s="458"/>
      <c r="TI67" s="447"/>
      <c r="TJ67" s="447"/>
      <c r="TK67" s="447"/>
      <c r="TL67" s="450">
        <f t="shared" ref="TL67:TL68" si="4231">TH67+TI67-TJ67+TK67</f>
        <v>0</v>
      </c>
      <c r="TM67" s="447"/>
      <c r="TN67" s="447"/>
      <c r="TO67" s="447"/>
      <c r="TP67" s="447"/>
      <c r="TQ67" s="447"/>
      <c r="TR67" s="449"/>
      <c r="TS67" s="450">
        <f t="shared" ref="TS67:TS68" si="4232">TM67+TN67-TO67+TP67-TQ67+TR67</f>
        <v>0</v>
      </c>
      <c r="TT67" s="463"/>
      <c r="TU67" s="448"/>
      <c r="TW67" s="458"/>
      <c r="TX67" s="447"/>
      <c r="TY67" s="447"/>
      <c r="TZ67" s="447"/>
      <c r="UA67" s="450">
        <f t="shared" ref="UA67:UA68" si="4233">TW67+TX67-TY67+TZ67</f>
        <v>0</v>
      </c>
      <c r="UB67" s="447"/>
      <c r="UC67" s="447"/>
      <c r="UD67" s="447"/>
      <c r="UE67" s="447"/>
      <c r="UF67" s="447"/>
      <c r="UG67" s="449"/>
      <c r="UH67" s="450">
        <f t="shared" ref="UH67:UH68" si="4234">UB67+UC67-UD67+UE67-UF67+UG67</f>
        <v>0</v>
      </c>
      <c r="UI67" s="463"/>
      <c r="UJ67" s="448"/>
      <c r="UL67" s="458"/>
      <c r="UM67" s="447"/>
      <c r="UN67" s="447"/>
      <c r="UO67" s="447"/>
      <c r="UP67" s="450">
        <f t="shared" ref="UP67:UP68" si="4235">UL67+UM67-UN67+UO67</f>
        <v>0</v>
      </c>
      <c r="UQ67" s="447"/>
      <c r="UR67" s="447"/>
      <c r="US67" s="447"/>
      <c r="UT67" s="447"/>
      <c r="UU67" s="447"/>
      <c r="UV67" s="449"/>
      <c r="UW67" s="450">
        <f t="shared" ref="UW67:UW68" si="4236">UQ67+UR67-US67+UT67-UU67+UV67</f>
        <v>0</v>
      </c>
      <c r="UX67" s="463"/>
      <c r="UY67" s="448"/>
      <c r="VA67" s="458"/>
      <c r="VB67" s="447"/>
      <c r="VC67" s="447"/>
      <c r="VD67" s="447"/>
      <c r="VE67" s="450">
        <f t="shared" ref="VE67:VE68" si="4237">VA67+VB67-VC67+VD67</f>
        <v>0</v>
      </c>
      <c r="VF67" s="447"/>
      <c r="VG67" s="447"/>
      <c r="VH67" s="447"/>
      <c r="VI67" s="447"/>
      <c r="VJ67" s="447"/>
      <c r="VK67" s="449"/>
      <c r="VL67" s="450">
        <f t="shared" ref="VL67:VL68" si="4238">VF67+VG67-VH67+VI67-VJ67+VK67</f>
        <v>0</v>
      </c>
      <c r="VM67" s="463"/>
      <c r="VN67" s="448"/>
      <c r="VP67" s="458"/>
      <c r="VQ67" s="447"/>
      <c r="VR67" s="447"/>
      <c r="VS67" s="447"/>
      <c r="VT67" s="450">
        <f t="shared" ref="VT67:VT68" si="4239">VP67+VQ67-VR67+VS67</f>
        <v>0</v>
      </c>
      <c r="VU67" s="447"/>
      <c r="VV67" s="447"/>
      <c r="VW67" s="447"/>
      <c r="VX67" s="447"/>
      <c r="VY67" s="447"/>
      <c r="VZ67" s="449"/>
      <c r="WA67" s="450">
        <f t="shared" ref="WA67:WA68" si="4240">VU67+VV67-VW67+VX67-VY67+VZ67</f>
        <v>0</v>
      </c>
      <c r="WB67" s="463"/>
      <c r="WC67" s="448"/>
      <c r="WE67" s="458"/>
      <c r="WF67" s="447"/>
      <c r="WG67" s="447"/>
      <c r="WH67" s="447"/>
      <c r="WI67" s="450">
        <f t="shared" ref="WI67:WI68" si="4241">WE67+WF67-WG67+WH67</f>
        <v>0</v>
      </c>
      <c r="WJ67" s="447"/>
      <c r="WK67" s="447"/>
      <c r="WL67" s="447"/>
      <c r="WM67" s="447"/>
      <c r="WN67" s="447"/>
      <c r="WO67" s="449"/>
      <c r="WP67" s="450">
        <f t="shared" ref="WP67:WP68" si="4242">WJ67+WK67-WL67+WM67-WN67+WO67</f>
        <v>0</v>
      </c>
      <c r="WQ67" s="463"/>
      <c r="WR67" s="448"/>
      <c r="WT67" s="458"/>
      <c r="WU67" s="447"/>
      <c r="WV67" s="447"/>
      <c r="WW67" s="447"/>
      <c r="WX67" s="450">
        <f t="shared" ref="WX67:WX68" si="4243">WT67+WU67-WV67+WW67</f>
        <v>0</v>
      </c>
      <c r="WY67" s="447"/>
      <c r="WZ67" s="447"/>
      <c r="XA67" s="447"/>
      <c r="XB67" s="447"/>
      <c r="XC67" s="447"/>
      <c r="XD67" s="449"/>
      <c r="XE67" s="450">
        <f t="shared" ref="XE67:XE68" si="4244">WY67+WZ67-XA67+XB67-XC67+XD67</f>
        <v>0</v>
      </c>
      <c r="XF67" s="463"/>
      <c r="XG67" s="448"/>
      <c r="XI67" s="458"/>
      <c r="XJ67" s="447"/>
      <c r="XK67" s="447"/>
      <c r="XL67" s="447"/>
      <c r="XM67" s="450">
        <f t="shared" ref="XM67:XM68" si="4245">XI67+XJ67-XK67+XL67</f>
        <v>0</v>
      </c>
      <c r="XN67" s="447"/>
      <c r="XO67" s="447"/>
      <c r="XP67" s="447"/>
      <c r="XQ67" s="447"/>
      <c r="XR67" s="447"/>
      <c r="XS67" s="449"/>
      <c r="XT67" s="450">
        <f t="shared" ref="XT67:XT68" si="4246">XN67+XO67-XP67+XQ67-XR67+XS67</f>
        <v>0</v>
      </c>
      <c r="XU67" s="463"/>
      <c r="XV67" s="448"/>
      <c r="XX67" s="458"/>
      <c r="XY67" s="447"/>
      <c r="XZ67" s="447"/>
      <c r="YA67" s="447"/>
      <c r="YB67" s="450">
        <f t="shared" ref="YB67:YB68" si="4247">XX67+XY67-XZ67+YA67</f>
        <v>0</v>
      </c>
      <c r="YC67" s="447"/>
      <c r="YD67" s="447"/>
      <c r="YE67" s="447"/>
      <c r="YF67" s="447"/>
      <c r="YG67" s="447"/>
      <c r="YH67" s="449"/>
      <c r="YI67" s="450">
        <f t="shared" ref="YI67:YI68" si="4248">YC67+YD67-YE67+YF67-YG67+YH67</f>
        <v>0</v>
      </c>
      <c r="YJ67" s="463"/>
      <c r="YK67" s="448"/>
      <c r="YM67" s="458"/>
      <c r="YN67" s="447"/>
      <c r="YO67" s="447"/>
      <c r="YP67" s="447"/>
      <c r="YQ67" s="450">
        <f t="shared" ref="YQ67:YQ68" si="4249">YM67+YN67-YO67+YP67</f>
        <v>0</v>
      </c>
      <c r="YR67" s="447"/>
      <c r="YS67" s="447"/>
      <c r="YT67" s="447"/>
      <c r="YU67" s="447"/>
      <c r="YV67" s="447"/>
      <c r="YW67" s="449"/>
      <c r="YX67" s="450">
        <f t="shared" ref="YX67:YX68" si="4250">YR67+YS67-YT67+YU67-YV67+YW67</f>
        <v>0</v>
      </c>
      <c r="YY67" s="463"/>
      <c r="YZ67" s="448"/>
      <c r="ZB67" s="458"/>
      <c r="ZC67" s="447"/>
      <c r="ZD67" s="447"/>
      <c r="ZE67" s="447"/>
      <c r="ZF67" s="450">
        <f t="shared" ref="ZF67:ZF68" si="4251">ZB67+ZC67-ZD67+ZE67</f>
        <v>0</v>
      </c>
      <c r="ZG67" s="447"/>
      <c r="ZH67" s="447"/>
      <c r="ZI67" s="447"/>
      <c r="ZJ67" s="447"/>
      <c r="ZK67" s="447"/>
      <c r="ZL67" s="449"/>
      <c r="ZM67" s="450">
        <f t="shared" ref="ZM67:ZM68" si="4252">ZG67+ZH67-ZI67+ZJ67-ZK67+ZL67</f>
        <v>0</v>
      </c>
      <c r="ZN67" s="463"/>
      <c r="ZO67" s="448"/>
      <c r="ZQ67" s="458"/>
      <c r="ZR67" s="447"/>
      <c r="ZS67" s="447"/>
      <c r="ZT67" s="447"/>
      <c r="ZU67" s="450">
        <f t="shared" ref="ZU67:ZU68" si="4253">ZQ67+ZR67-ZS67+ZT67</f>
        <v>0</v>
      </c>
      <c r="ZV67" s="447"/>
      <c r="ZW67" s="447"/>
      <c r="ZX67" s="447"/>
      <c r="ZY67" s="447"/>
      <c r="ZZ67" s="447"/>
      <c r="AAA67" s="449"/>
      <c r="AAB67" s="450">
        <f t="shared" ref="AAB67:AAB68" si="4254">ZV67+ZW67-ZX67+ZY67-ZZ67+AAA67</f>
        <v>0</v>
      </c>
      <c r="AAC67" s="463"/>
      <c r="AAD67" s="448"/>
      <c r="AAF67" s="458"/>
      <c r="AAG67" s="447"/>
      <c r="AAH67" s="447"/>
      <c r="AAI67" s="447"/>
      <c r="AAJ67" s="450">
        <f t="shared" ref="AAJ67:AAJ68" si="4255">AAF67+AAG67-AAH67+AAI67</f>
        <v>0</v>
      </c>
      <c r="AAK67" s="447"/>
      <c r="AAL67" s="447"/>
      <c r="AAM67" s="447"/>
      <c r="AAN67" s="447"/>
      <c r="AAO67" s="447"/>
      <c r="AAP67" s="449"/>
      <c r="AAQ67" s="450">
        <f t="shared" ref="AAQ67:AAQ68" si="4256">AAK67+AAL67-AAM67+AAN67-AAO67+AAP67</f>
        <v>0</v>
      </c>
      <c r="AAR67" s="463"/>
      <c r="AAS67" s="448"/>
      <c r="AAU67" s="458"/>
      <c r="AAV67" s="447"/>
      <c r="AAW67" s="447"/>
      <c r="AAX67" s="447"/>
      <c r="AAY67" s="450">
        <f t="shared" ref="AAY67:AAY68" si="4257">AAU67+AAV67-AAW67+AAX67</f>
        <v>0</v>
      </c>
      <c r="AAZ67" s="447"/>
      <c r="ABA67" s="447"/>
      <c r="ABB67" s="447"/>
      <c r="ABC67" s="447"/>
      <c r="ABD67" s="447"/>
      <c r="ABE67" s="449"/>
      <c r="ABF67" s="450">
        <f t="shared" ref="ABF67:ABF68" si="4258">AAZ67+ABA67-ABB67+ABC67-ABD67+ABE67</f>
        <v>0</v>
      </c>
      <c r="ABG67" s="463"/>
      <c r="ABH67" s="448"/>
      <c r="ABJ67" s="458"/>
      <c r="ABK67" s="447"/>
      <c r="ABL67" s="447"/>
      <c r="ABM67" s="447"/>
      <c r="ABN67" s="450">
        <f t="shared" ref="ABN67:ABN68" si="4259">ABJ67+ABK67-ABL67+ABM67</f>
        <v>0</v>
      </c>
      <c r="ABO67" s="447"/>
      <c r="ABP67" s="447"/>
      <c r="ABQ67" s="447"/>
      <c r="ABR67" s="447"/>
      <c r="ABS67" s="447"/>
      <c r="ABT67" s="449"/>
      <c r="ABU67" s="450">
        <f t="shared" ref="ABU67:ABU68" si="4260">ABO67+ABP67-ABQ67+ABR67-ABS67+ABT67</f>
        <v>0</v>
      </c>
      <c r="ABV67" s="463"/>
      <c r="ABW67" s="448"/>
      <c r="ABY67" s="458"/>
      <c r="ABZ67" s="447"/>
      <c r="ACA67" s="447"/>
      <c r="ACB67" s="447"/>
      <c r="ACC67" s="450">
        <f t="shared" ref="ACC67:ACC68" si="4261">ABY67+ABZ67-ACA67+ACB67</f>
        <v>0</v>
      </c>
      <c r="ACD67" s="447"/>
      <c r="ACE67" s="447"/>
      <c r="ACF67" s="447"/>
      <c r="ACG67" s="447"/>
      <c r="ACH67" s="447"/>
      <c r="ACI67" s="449"/>
      <c r="ACJ67" s="450">
        <f t="shared" ref="ACJ67:ACJ68" si="4262">ACD67+ACE67-ACF67+ACG67-ACH67+ACI67</f>
        <v>0</v>
      </c>
      <c r="ACK67" s="463"/>
      <c r="ACL67" s="448"/>
      <c r="ACN67" s="458"/>
      <c r="ACO67" s="447"/>
      <c r="ACP67" s="447"/>
      <c r="ACQ67" s="447"/>
      <c r="ACR67" s="450">
        <f t="shared" ref="ACR67:ACR68" si="4263">ACN67+ACO67-ACP67+ACQ67</f>
        <v>0</v>
      </c>
      <c r="ACS67" s="447"/>
      <c r="ACT67" s="447"/>
      <c r="ACU67" s="447"/>
      <c r="ACV67" s="447"/>
      <c r="ACW67" s="447"/>
      <c r="ACX67" s="449"/>
      <c r="ACY67" s="450">
        <f t="shared" ref="ACY67:ACY68" si="4264">ACS67+ACT67-ACU67+ACV67-ACW67+ACX67</f>
        <v>0</v>
      </c>
      <c r="ACZ67" s="463"/>
      <c r="ADA67" s="448"/>
      <c r="ADC67" s="458"/>
      <c r="ADD67" s="447"/>
      <c r="ADE67" s="447"/>
      <c r="ADF67" s="447"/>
      <c r="ADG67" s="450">
        <f t="shared" ref="ADG67:ADG68" si="4265">ADC67+ADD67-ADE67+ADF67</f>
        <v>0</v>
      </c>
      <c r="ADH67" s="447"/>
      <c r="ADI67" s="447"/>
      <c r="ADJ67" s="447"/>
      <c r="ADK67" s="447"/>
      <c r="ADL67" s="447"/>
      <c r="ADM67" s="449"/>
      <c r="ADN67" s="450">
        <f t="shared" ref="ADN67:ADN68" si="4266">ADH67+ADI67-ADJ67+ADK67-ADL67+ADM67</f>
        <v>0</v>
      </c>
      <c r="ADO67" s="463"/>
      <c r="ADP67" s="448"/>
      <c r="ADR67" s="458"/>
      <c r="ADS67" s="447"/>
      <c r="ADT67" s="447"/>
      <c r="ADU67" s="447"/>
      <c r="ADV67" s="450">
        <f t="shared" ref="ADV67:ADV68" si="4267">ADR67+ADS67-ADT67+ADU67</f>
        <v>0</v>
      </c>
      <c r="ADW67" s="447"/>
      <c r="ADX67" s="447"/>
      <c r="ADY67" s="447"/>
      <c r="ADZ67" s="447"/>
      <c r="AEA67" s="447"/>
      <c r="AEB67" s="449"/>
      <c r="AEC67" s="450">
        <f t="shared" ref="AEC67:AEC68" si="4268">ADW67+ADX67-ADY67+ADZ67-AEA67+AEB67</f>
        <v>0</v>
      </c>
      <c r="AED67" s="463"/>
      <c r="AEE67" s="448"/>
      <c r="AEG67" s="458"/>
      <c r="AEH67" s="447"/>
      <c r="AEI67" s="447"/>
      <c r="AEJ67" s="447"/>
      <c r="AEK67" s="450">
        <f t="shared" ref="AEK67:AEK68" si="4269">AEG67+AEH67-AEI67+AEJ67</f>
        <v>0</v>
      </c>
      <c r="AEL67" s="447"/>
      <c r="AEM67" s="447"/>
      <c r="AEN67" s="447"/>
      <c r="AEO67" s="447"/>
      <c r="AEP67" s="447"/>
      <c r="AEQ67" s="449"/>
      <c r="AER67" s="450">
        <f t="shared" ref="AER67:AER68" si="4270">AEL67+AEM67-AEN67+AEO67-AEP67+AEQ67</f>
        <v>0</v>
      </c>
      <c r="AES67" s="463"/>
      <c r="AET67" s="448"/>
      <c r="AEV67" s="458"/>
      <c r="AEW67" s="447"/>
      <c r="AEX67" s="447"/>
      <c r="AEY67" s="447"/>
      <c r="AEZ67" s="450">
        <f t="shared" ref="AEZ67:AEZ68" si="4271">AEV67+AEW67-AEX67+AEY67</f>
        <v>0</v>
      </c>
      <c r="AFA67" s="447"/>
      <c r="AFB67" s="447"/>
      <c r="AFC67" s="447"/>
      <c r="AFD67" s="447"/>
      <c r="AFE67" s="447"/>
      <c r="AFF67" s="449"/>
      <c r="AFG67" s="450">
        <f t="shared" ref="AFG67:AFG68" si="4272">AFA67+AFB67-AFC67+AFD67-AFE67+AFF67</f>
        <v>0</v>
      </c>
      <c r="AFH67" s="463"/>
      <c r="AFI67" s="448"/>
      <c r="AFK67" s="458"/>
      <c r="AFL67" s="447"/>
      <c r="AFM67" s="447"/>
      <c r="AFN67" s="447"/>
      <c r="AFO67" s="450">
        <f t="shared" ref="AFO67:AFO68" si="4273">AFK67+AFL67-AFM67+AFN67</f>
        <v>0</v>
      </c>
      <c r="AFP67" s="447"/>
      <c r="AFQ67" s="447"/>
      <c r="AFR67" s="447"/>
      <c r="AFS67" s="447"/>
      <c r="AFT67" s="447"/>
      <c r="AFU67" s="449"/>
      <c r="AFV67" s="450">
        <f t="shared" ref="AFV67:AFV68" si="4274">AFP67+AFQ67-AFR67+AFS67-AFT67+AFU67</f>
        <v>0</v>
      </c>
      <c r="AFW67" s="463"/>
      <c r="AFX67" s="448"/>
      <c r="AFZ67" s="458"/>
      <c r="AGA67" s="447"/>
      <c r="AGB67" s="447"/>
      <c r="AGC67" s="447"/>
      <c r="AGD67" s="450">
        <f t="shared" ref="AGD67:AGD68" si="4275">AFZ67+AGA67-AGB67+AGC67</f>
        <v>0</v>
      </c>
      <c r="AGE67" s="447"/>
      <c r="AGF67" s="447"/>
      <c r="AGG67" s="447"/>
      <c r="AGH67" s="447"/>
      <c r="AGI67" s="447"/>
      <c r="AGJ67" s="449"/>
      <c r="AGK67" s="450">
        <f t="shared" ref="AGK67:AGK68" si="4276">AGE67+AGF67-AGG67+AGH67-AGI67+AGJ67</f>
        <v>0</v>
      </c>
      <c r="AGL67" s="463"/>
      <c r="AGM67" s="448"/>
      <c r="AGO67" s="458"/>
      <c r="AGP67" s="447"/>
      <c r="AGQ67" s="447"/>
      <c r="AGR67" s="447"/>
      <c r="AGS67" s="450">
        <f t="shared" ref="AGS67:AGS68" si="4277">AGO67+AGP67-AGQ67+AGR67</f>
        <v>0</v>
      </c>
      <c r="AGT67" s="447"/>
      <c r="AGU67" s="447"/>
      <c r="AGV67" s="447"/>
      <c r="AGW67" s="447"/>
      <c r="AGX67" s="447"/>
      <c r="AGY67" s="449"/>
      <c r="AGZ67" s="450">
        <f t="shared" ref="AGZ67:AGZ68" si="4278">AGT67+AGU67-AGV67+AGW67-AGX67+AGY67</f>
        <v>0</v>
      </c>
      <c r="AHA67" s="463"/>
      <c r="AHB67" s="448"/>
      <c r="AHD67" s="458"/>
      <c r="AHE67" s="447"/>
      <c r="AHF67" s="447"/>
      <c r="AHG67" s="447"/>
      <c r="AHH67" s="450">
        <f t="shared" ref="AHH67:AHH68" si="4279">AHD67+AHE67-AHF67+AHG67</f>
        <v>0</v>
      </c>
      <c r="AHI67" s="447"/>
      <c r="AHJ67" s="447"/>
      <c r="AHK67" s="447"/>
      <c r="AHL67" s="447"/>
      <c r="AHM67" s="447"/>
      <c r="AHN67" s="449"/>
      <c r="AHO67" s="450">
        <f t="shared" ref="AHO67:AHO68" si="4280">AHI67+AHJ67-AHK67+AHL67-AHM67+AHN67</f>
        <v>0</v>
      </c>
      <c r="AHP67" s="463"/>
      <c r="AHQ67" s="448"/>
      <c r="AHS67" s="458"/>
      <c r="AHT67" s="447"/>
      <c r="AHU67" s="447"/>
      <c r="AHV67" s="447"/>
      <c r="AHW67" s="450">
        <f t="shared" ref="AHW67:AHW68" si="4281">AHS67+AHT67-AHU67+AHV67</f>
        <v>0</v>
      </c>
      <c r="AHX67" s="447"/>
      <c r="AHY67" s="447"/>
      <c r="AHZ67" s="447"/>
      <c r="AIA67" s="447"/>
      <c r="AIB67" s="447"/>
      <c r="AIC67" s="449"/>
      <c r="AID67" s="450">
        <f t="shared" ref="AID67:AID68" si="4282">AHX67+AHY67-AHZ67+AIA67-AIB67+AIC67</f>
        <v>0</v>
      </c>
      <c r="AIE67" s="463"/>
      <c r="AIF67" s="448"/>
      <c r="AIH67" s="458"/>
      <c r="AII67" s="447"/>
      <c r="AIJ67" s="447"/>
      <c r="AIK67" s="447"/>
      <c r="AIL67" s="450">
        <f t="shared" ref="AIL67:AIL68" si="4283">AIH67+AII67-AIJ67+AIK67</f>
        <v>0</v>
      </c>
      <c r="AIM67" s="447"/>
      <c r="AIN67" s="447"/>
      <c r="AIO67" s="447"/>
      <c r="AIP67" s="447"/>
      <c r="AIQ67" s="447"/>
      <c r="AIR67" s="449"/>
      <c r="AIS67" s="450">
        <f t="shared" ref="AIS67:AIS68" si="4284">AIM67+AIN67-AIO67+AIP67-AIQ67+AIR67</f>
        <v>0</v>
      </c>
      <c r="AIT67" s="463"/>
      <c r="AIU67" s="448"/>
      <c r="AIW67" s="458"/>
      <c r="AIX67" s="447"/>
      <c r="AIY67" s="447"/>
      <c r="AIZ67" s="447"/>
      <c r="AJA67" s="450">
        <f t="shared" ref="AJA67:AJA68" si="4285">AIW67+AIX67-AIY67+AIZ67</f>
        <v>0</v>
      </c>
      <c r="AJB67" s="447"/>
      <c r="AJC67" s="447"/>
      <c r="AJD67" s="447"/>
      <c r="AJE67" s="447"/>
      <c r="AJF67" s="447"/>
      <c r="AJG67" s="449"/>
      <c r="AJH67" s="450">
        <f t="shared" ref="AJH67:AJH68" si="4286">AJB67+AJC67-AJD67+AJE67-AJF67+AJG67</f>
        <v>0</v>
      </c>
      <c r="AJI67" s="463"/>
      <c r="AJJ67" s="448"/>
      <c r="AJL67" s="458"/>
      <c r="AJM67" s="447"/>
      <c r="AJN67" s="447"/>
      <c r="AJO67" s="447"/>
      <c r="AJP67" s="450">
        <f t="shared" ref="AJP67:AJP68" si="4287">AJL67+AJM67-AJN67+AJO67</f>
        <v>0</v>
      </c>
      <c r="AJQ67" s="447"/>
      <c r="AJR67" s="447"/>
      <c r="AJS67" s="447"/>
      <c r="AJT67" s="447"/>
      <c r="AJU67" s="447"/>
      <c r="AJV67" s="449"/>
      <c r="AJW67" s="450">
        <f t="shared" ref="AJW67:AJW68" si="4288">AJQ67+AJR67-AJS67+AJT67-AJU67+AJV67</f>
        <v>0</v>
      </c>
      <c r="AJX67" s="463"/>
      <c r="AJY67" s="448"/>
      <c r="AKA67" s="458"/>
      <c r="AKB67" s="447"/>
      <c r="AKC67" s="447"/>
      <c r="AKD67" s="447"/>
      <c r="AKE67" s="450">
        <f t="shared" ref="AKE67:AKE68" si="4289">AKA67+AKB67-AKC67+AKD67</f>
        <v>0</v>
      </c>
      <c r="AKF67" s="447"/>
      <c r="AKG67" s="447"/>
      <c r="AKH67" s="447"/>
      <c r="AKI67" s="447"/>
      <c r="AKJ67" s="447"/>
      <c r="AKK67" s="449"/>
      <c r="AKL67" s="450">
        <f t="shared" ref="AKL67:AKL68" si="4290">AKF67+AKG67-AKH67+AKI67-AKJ67+AKK67</f>
        <v>0</v>
      </c>
      <c r="AKM67" s="463"/>
      <c r="AKN67" s="448"/>
      <c r="AKP67" s="458"/>
      <c r="AKQ67" s="447"/>
      <c r="AKR67" s="447"/>
      <c r="AKS67" s="447"/>
      <c r="AKT67" s="450">
        <f t="shared" ref="AKT67:AKT68" si="4291">AKP67+AKQ67-AKR67+AKS67</f>
        <v>0</v>
      </c>
      <c r="AKU67" s="447"/>
      <c r="AKV67" s="447"/>
      <c r="AKW67" s="447"/>
      <c r="AKX67" s="447"/>
      <c r="AKY67" s="447"/>
      <c r="AKZ67" s="449"/>
      <c r="ALA67" s="450">
        <f t="shared" ref="ALA67:ALA68" si="4292">AKU67+AKV67-AKW67+AKX67-AKY67+AKZ67</f>
        <v>0</v>
      </c>
      <c r="ALB67" s="463"/>
      <c r="ALC67" s="448"/>
      <c r="ALE67" s="458"/>
      <c r="ALF67" s="447"/>
      <c r="ALG67" s="447"/>
      <c r="ALH67" s="447"/>
      <c r="ALI67" s="450">
        <f t="shared" ref="ALI67:ALI68" si="4293">ALE67+ALF67-ALG67+ALH67</f>
        <v>0</v>
      </c>
      <c r="ALJ67" s="447"/>
      <c r="ALK67" s="447"/>
      <c r="ALL67" s="447"/>
      <c r="ALM67" s="447"/>
      <c r="ALN67" s="447"/>
      <c r="ALO67" s="449"/>
      <c r="ALP67" s="450">
        <f t="shared" ref="ALP67:ALP68" si="4294">ALJ67+ALK67-ALL67+ALM67-ALN67+ALO67</f>
        <v>0</v>
      </c>
      <c r="ALQ67" s="463"/>
      <c r="ALR67" s="448"/>
      <c r="ALT67" s="458"/>
      <c r="ALU67" s="447"/>
      <c r="ALV67" s="447"/>
      <c r="ALW67" s="447"/>
      <c r="ALX67" s="450">
        <f t="shared" ref="ALX67:ALX68" si="4295">ALT67+ALU67-ALV67+ALW67</f>
        <v>0</v>
      </c>
      <c r="ALY67" s="447"/>
      <c r="ALZ67" s="447"/>
      <c r="AMA67" s="447"/>
      <c r="AMB67" s="447"/>
      <c r="AMC67" s="447"/>
      <c r="AMD67" s="449"/>
      <c r="AME67" s="450">
        <f t="shared" ref="AME67:AME68" si="4296">ALY67+ALZ67-AMA67+AMB67-AMC67+AMD67</f>
        <v>0</v>
      </c>
      <c r="AMF67" s="463"/>
      <c r="AMG67" s="448"/>
      <c r="AMI67" s="458"/>
      <c r="AMJ67" s="447"/>
      <c r="AMK67" s="447"/>
      <c r="AML67" s="447"/>
      <c r="AMM67" s="450">
        <f t="shared" ref="AMM67:AMM68" si="4297">AMI67+AMJ67-AMK67+AML67</f>
        <v>0</v>
      </c>
      <c r="AMN67" s="447"/>
      <c r="AMO67" s="447"/>
      <c r="AMP67" s="447"/>
      <c r="AMQ67" s="447"/>
      <c r="AMR67" s="447"/>
      <c r="AMS67" s="449"/>
      <c r="AMT67" s="450">
        <f t="shared" ref="AMT67:AMT68" si="4298">AMN67+AMO67-AMP67+AMQ67-AMR67+AMS67</f>
        <v>0</v>
      </c>
      <c r="AMU67" s="463"/>
      <c r="AMV67" s="448"/>
      <c r="AMX67" s="458"/>
      <c r="AMY67" s="447"/>
      <c r="AMZ67" s="447"/>
      <c r="ANA67" s="447"/>
      <c r="ANB67" s="450">
        <f t="shared" ref="ANB67:ANB68" si="4299">AMX67+AMY67-AMZ67+ANA67</f>
        <v>0</v>
      </c>
      <c r="ANC67" s="447"/>
      <c r="AND67" s="447"/>
      <c r="ANE67" s="447"/>
      <c r="ANF67" s="447"/>
      <c r="ANG67" s="447"/>
      <c r="ANH67" s="449"/>
      <c r="ANI67" s="450">
        <f t="shared" ref="ANI67:ANI68" si="4300">ANC67+AND67-ANE67+ANF67-ANG67+ANH67</f>
        <v>0</v>
      </c>
      <c r="ANJ67" s="463"/>
      <c r="ANK67" s="448"/>
      <c r="ANM67" s="458"/>
      <c r="ANN67" s="447"/>
      <c r="ANO67" s="447"/>
      <c r="ANP67" s="447"/>
      <c r="ANQ67" s="450">
        <f t="shared" ref="ANQ67:ANQ68" si="4301">ANM67+ANN67-ANO67+ANP67</f>
        <v>0</v>
      </c>
      <c r="ANR67" s="447"/>
      <c r="ANS67" s="447"/>
      <c r="ANT67" s="447"/>
      <c r="ANU67" s="447"/>
      <c r="ANV67" s="447"/>
      <c r="ANW67" s="449"/>
      <c r="ANX67" s="450">
        <f t="shared" ref="ANX67:ANX68" si="4302">ANR67+ANS67-ANT67+ANU67-ANV67+ANW67</f>
        <v>0</v>
      </c>
      <c r="ANY67" s="463"/>
      <c r="ANZ67" s="448"/>
      <c r="AOB67" s="458"/>
      <c r="AOC67" s="447"/>
      <c r="AOD67" s="447"/>
      <c r="AOE67" s="447"/>
      <c r="AOF67" s="450">
        <f t="shared" ref="AOF67:AOF68" si="4303">AOB67+AOC67-AOD67+AOE67</f>
        <v>0</v>
      </c>
      <c r="AOG67" s="447"/>
      <c r="AOH67" s="447"/>
      <c r="AOI67" s="447"/>
      <c r="AOJ67" s="447"/>
      <c r="AOK67" s="447"/>
      <c r="AOL67" s="449"/>
      <c r="AOM67" s="450">
        <f t="shared" ref="AOM67:AOM68" si="4304">AOG67+AOH67-AOI67+AOJ67-AOK67+AOL67</f>
        <v>0</v>
      </c>
      <c r="AON67" s="463"/>
      <c r="AOO67" s="448"/>
      <c r="AOQ67" s="458"/>
      <c r="AOR67" s="447"/>
      <c r="AOS67" s="447"/>
      <c r="AOT67" s="447"/>
      <c r="AOU67" s="450">
        <f t="shared" ref="AOU67:AOU68" si="4305">AOQ67+AOR67-AOS67+AOT67</f>
        <v>0</v>
      </c>
      <c r="AOV67" s="447"/>
      <c r="AOW67" s="447"/>
      <c r="AOX67" s="447"/>
      <c r="AOY67" s="447"/>
      <c r="AOZ67" s="447"/>
      <c r="APA67" s="449"/>
      <c r="APB67" s="450">
        <f t="shared" ref="APB67:APB68" si="4306">AOV67+AOW67-AOX67+AOY67-AOZ67+APA67</f>
        <v>0</v>
      </c>
      <c r="APC67" s="463"/>
      <c r="APD67" s="448"/>
      <c r="APF67" s="458"/>
      <c r="APG67" s="447"/>
      <c r="APH67" s="447"/>
      <c r="API67" s="447"/>
      <c r="APJ67" s="450">
        <f t="shared" ref="APJ67:APJ68" si="4307">APF67+APG67-APH67+API67</f>
        <v>0</v>
      </c>
      <c r="APK67" s="447"/>
      <c r="APL67" s="447"/>
      <c r="APM67" s="447"/>
      <c r="APN67" s="447"/>
      <c r="APO67" s="447"/>
      <c r="APP67" s="449"/>
      <c r="APQ67" s="450">
        <f t="shared" ref="APQ67:APQ68" si="4308">APK67+APL67-APM67+APN67-APO67+APP67</f>
        <v>0</v>
      </c>
      <c r="APR67" s="463"/>
      <c r="APS67" s="448"/>
      <c r="APU67" s="458"/>
      <c r="APV67" s="447"/>
      <c r="APW67" s="447"/>
      <c r="APX67" s="447"/>
      <c r="APY67" s="450">
        <f t="shared" ref="APY67:APY68" si="4309">APU67+APV67-APW67+APX67</f>
        <v>0</v>
      </c>
      <c r="APZ67" s="447"/>
      <c r="AQA67" s="447"/>
      <c r="AQB67" s="447"/>
      <c r="AQC67" s="447"/>
      <c r="AQD67" s="447"/>
      <c r="AQE67" s="449"/>
      <c r="AQF67" s="450">
        <f t="shared" ref="AQF67:AQF68" si="4310">APZ67+AQA67-AQB67+AQC67-AQD67+AQE67</f>
        <v>0</v>
      </c>
      <c r="AQG67" s="463"/>
      <c r="AQH67" s="448"/>
      <c r="AQJ67" s="458"/>
      <c r="AQK67" s="447"/>
      <c r="AQL67" s="447"/>
      <c r="AQM67" s="447"/>
      <c r="AQN67" s="450">
        <f t="shared" ref="AQN67:AQN68" si="4311">AQJ67+AQK67-AQL67+AQM67</f>
        <v>0</v>
      </c>
      <c r="AQO67" s="447"/>
      <c r="AQP67" s="447"/>
      <c r="AQQ67" s="447"/>
      <c r="AQR67" s="447"/>
      <c r="AQS67" s="447"/>
      <c r="AQT67" s="449"/>
      <c r="AQU67" s="450">
        <f t="shared" ref="AQU67:AQU68" si="4312">AQO67+AQP67-AQQ67+AQR67-AQS67+AQT67</f>
        <v>0</v>
      </c>
      <c r="AQV67" s="463"/>
      <c r="AQW67" s="448"/>
      <c r="AQY67" s="458"/>
      <c r="AQZ67" s="447"/>
      <c r="ARA67" s="447"/>
      <c r="ARB67" s="447"/>
      <c r="ARC67" s="450">
        <f t="shared" ref="ARC67:ARC68" si="4313">AQY67+AQZ67-ARA67+ARB67</f>
        <v>0</v>
      </c>
      <c r="ARD67" s="447"/>
      <c r="ARE67" s="447"/>
      <c r="ARF67" s="447"/>
      <c r="ARG67" s="447"/>
      <c r="ARH67" s="447"/>
      <c r="ARI67" s="449"/>
      <c r="ARJ67" s="450">
        <f t="shared" ref="ARJ67:ARJ68" si="4314">ARD67+ARE67-ARF67+ARG67-ARH67+ARI67</f>
        <v>0</v>
      </c>
      <c r="ARK67" s="463"/>
      <c r="ARL67" s="448"/>
      <c r="ARN67" s="458"/>
      <c r="ARO67" s="447"/>
      <c r="ARP67" s="447"/>
      <c r="ARQ67" s="447"/>
      <c r="ARR67" s="450">
        <f t="shared" ref="ARR67:ARR68" si="4315">ARN67+ARO67-ARP67+ARQ67</f>
        <v>0</v>
      </c>
      <c r="ARS67" s="447"/>
      <c r="ART67" s="447"/>
      <c r="ARU67" s="447"/>
      <c r="ARV67" s="447"/>
      <c r="ARW67" s="447"/>
      <c r="ARX67" s="449"/>
      <c r="ARY67" s="450">
        <f t="shared" ref="ARY67:ARY68" si="4316">ARS67+ART67-ARU67+ARV67-ARW67+ARX67</f>
        <v>0</v>
      </c>
      <c r="ARZ67" s="463"/>
      <c r="ASA67" s="448"/>
      <c r="ASC67" s="458"/>
      <c r="ASD67" s="447"/>
      <c r="ASE67" s="447"/>
      <c r="ASF67" s="447"/>
      <c r="ASG67" s="450">
        <f t="shared" ref="ASG67:ASG68" si="4317">ASC67+ASD67-ASE67+ASF67</f>
        <v>0</v>
      </c>
      <c r="ASH67" s="447"/>
      <c r="ASI67" s="447"/>
      <c r="ASJ67" s="447"/>
      <c r="ASK67" s="447"/>
      <c r="ASL67" s="447"/>
      <c r="ASM67" s="449"/>
      <c r="ASN67" s="450">
        <f t="shared" ref="ASN67:ASN68" si="4318">ASH67+ASI67-ASJ67+ASK67-ASL67+ASM67</f>
        <v>0</v>
      </c>
      <c r="ASO67" s="463"/>
      <c r="ASP67" s="448"/>
      <c r="ASR67" s="458"/>
      <c r="ASS67" s="447"/>
      <c r="AST67" s="447"/>
      <c r="ASU67" s="447"/>
      <c r="ASV67" s="450">
        <f t="shared" ref="ASV67:ASV68" si="4319">ASR67+ASS67-AST67+ASU67</f>
        <v>0</v>
      </c>
      <c r="ASW67" s="447"/>
      <c r="ASX67" s="447"/>
      <c r="ASY67" s="447"/>
      <c r="ASZ67" s="447"/>
      <c r="ATA67" s="447"/>
      <c r="ATB67" s="449"/>
      <c r="ATC67" s="450">
        <f t="shared" ref="ATC67:ATC68" si="4320">ASW67+ASX67-ASY67+ASZ67-ATA67+ATB67</f>
        <v>0</v>
      </c>
      <c r="ATD67" s="463"/>
      <c r="ATE67" s="448"/>
      <c r="ATG67" s="458"/>
      <c r="ATH67" s="447"/>
      <c r="ATI67" s="447"/>
      <c r="ATJ67" s="447"/>
      <c r="ATK67" s="450">
        <f t="shared" ref="ATK67:ATK68" si="4321">ATG67+ATH67-ATI67+ATJ67</f>
        <v>0</v>
      </c>
      <c r="ATL67" s="447"/>
      <c r="ATM67" s="447"/>
      <c r="ATN67" s="447"/>
      <c r="ATO67" s="447"/>
      <c r="ATP67" s="447"/>
      <c r="ATQ67" s="449"/>
      <c r="ATR67" s="450">
        <f t="shared" ref="ATR67:ATR68" si="4322">ATL67+ATM67-ATN67+ATO67-ATP67+ATQ67</f>
        <v>0</v>
      </c>
      <c r="ATS67" s="463"/>
      <c r="ATT67" s="448"/>
      <c r="ATV67" s="458"/>
      <c r="ATW67" s="447"/>
      <c r="ATX67" s="447"/>
      <c r="ATY67" s="447"/>
      <c r="ATZ67" s="450">
        <f t="shared" ref="ATZ67:ATZ68" si="4323">ATV67+ATW67-ATX67+ATY67</f>
        <v>0</v>
      </c>
      <c r="AUA67" s="447"/>
      <c r="AUB67" s="447"/>
      <c r="AUC67" s="447"/>
      <c r="AUD67" s="447"/>
      <c r="AUE67" s="447"/>
      <c r="AUF67" s="449"/>
      <c r="AUG67" s="450">
        <f t="shared" ref="AUG67:AUG68" si="4324">AUA67+AUB67-AUC67+AUD67-AUE67+AUF67</f>
        <v>0</v>
      </c>
      <c r="AUH67" s="463"/>
      <c r="AUI67" s="448"/>
      <c r="AUK67" s="458"/>
      <c r="AUL67" s="447"/>
      <c r="AUM67" s="447"/>
      <c r="AUN67" s="447"/>
      <c r="AUO67" s="450">
        <f t="shared" ref="AUO67:AUO68" si="4325">AUK67+AUL67-AUM67+AUN67</f>
        <v>0</v>
      </c>
      <c r="AUP67" s="447"/>
      <c r="AUQ67" s="447"/>
      <c r="AUR67" s="447"/>
      <c r="AUS67" s="447"/>
      <c r="AUT67" s="447"/>
      <c r="AUU67" s="449"/>
      <c r="AUV67" s="450">
        <f t="shared" ref="AUV67:AUV68" si="4326">AUP67+AUQ67-AUR67+AUS67-AUT67+AUU67</f>
        <v>0</v>
      </c>
      <c r="AUW67" s="463"/>
      <c r="AUX67" s="448"/>
      <c r="AUZ67" s="458"/>
      <c r="AVA67" s="447"/>
      <c r="AVB67" s="447"/>
      <c r="AVC67" s="447"/>
      <c r="AVD67" s="450">
        <f t="shared" ref="AVD67:AVD68" si="4327">AUZ67+AVA67-AVB67+AVC67</f>
        <v>0</v>
      </c>
      <c r="AVE67" s="447"/>
      <c r="AVF67" s="447"/>
      <c r="AVG67" s="447"/>
      <c r="AVH67" s="447"/>
      <c r="AVI67" s="447"/>
      <c r="AVJ67" s="449"/>
      <c r="AVK67" s="450">
        <f t="shared" ref="AVK67:AVK68" si="4328">AVE67+AVF67-AVG67+AVH67-AVI67+AVJ67</f>
        <v>0</v>
      </c>
      <c r="AVL67" s="463"/>
      <c r="AVM67" s="448"/>
      <c r="AVO67" s="458"/>
      <c r="AVP67" s="447"/>
      <c r="AVQ67" s="447"/>
      <c r="AVR67" s="447"/>
      <c r="AVS67" s="450">
        <f t="shared" ref="AVS67:AVS68" si="4329">AVO67+AVP67-AVQ67+AVR67</f>
        <v>0</v>
      </c>
      <c r="AVT67" s="447"/>
      <c r="AVU67" s="447"/>
      <c r="AVV67" s="447"/>
      <c r="AVW67" s="447"/>
      <c r="AVX67" s="447"/>
      <c r="AVY67" s="449"/>
      <c r="AVZ67" s="450">
        <f t="shared" ref="AVZ67:AVZ68" si="4330">AVT67+AVU67-AVV67+AVW67-AVX67+AVY67</f>
        <v>0</v>
      </c>
      <c r="AWA67" s="463"/>
      <c r="AWB67" s="448"/>
      <c r="AWD67" s="458"/>
      <c r="AWE67" s="447"/>
      <c r="AWF67" s="447"/>
      <c r="AWG67" s="447"/>
      <c r="AWH67" s="450">
        <f t="shared" ref="AWH67:AWH68" si="4331">AWD67+AWE67-AWF67+AWG67</f>
        <v>0</v>
      </c>
      <c r="AWI67" s="447"/>
      <c r="AWJ67" s="447"/>
      <c r="AWK67" s="447"/>
      <c r="AWL67" s="447"/>
      <c r="AWM67" s="447"/>
      <c r="AWN67" s="449"/>
      <c r="AWO67" s="450">
        <f t="shared" ref="AWO67:AWO68" si="4332">AWI67+AWJ67-AWK67+AWL67-AWM67+AWN67</f>
        <v>0</v>
      </c>
      <c r="AWP67" s="463"/>
      <c r="AWQ67" s="448"/>
      <c r="AWS67" s="458"/>
      <c r="AWT67" s="447"/>
      <c r="AWU67" s="447"/>
      <c r="AWV67" s="447"/>
      <c r="AWW67" s="450">
        <f t="shared" ref="AWW67:AWW68" si="4333">AWS67+AWT67-AWU67+AWV67</f>
        <v>0</v>
      </c>
      <c r="AWX67" s="447"/>
      <c r="AWY67" s="447"/>
      <c r="AWZ67" s="447"/>
      <c r="AXA67" s="447"/>
      <c r="AXB67" s="447"/>
      <c r="AXC67" s="449"/>
      <c r="AXD67" s="450">
        <f t="shared" ref="AXD67:AXD68" si="4334">AWX67+AWY67-AWZ67+AXA67-AXB67+AXC67</f>
        <v>0</v>
      </c>
      <c r="AXE67" s="463"/>
      <c r="AXF67" s="448"/>
      <c r="AXH67" s="458"/>
      <c r="AXI67" s="447"/>
      <c r="AXJ67" s="447"/>
      <c r="AXK67" s="447"/>
      <c r="AXL67" s="450">
        <f t="shared" ref="AXL67:AXL68" si="4335">AXH67+AXI67-AXJ67+AXK67</f>
        <v>0</v>
      </c>
      <c r="AXM67" s="447"/>
      <c r="AXN67" s="447"/>
      <c r="AXO67" s="447"/>
      <c r="AXP67" s="447"/>
      <c r="AXQ67" s="447"/>
      <c r="AXR67" s="449"/>
      <c r="AXS67" s="450">
        <f t="shared" ref="AXS67:AXS68" si="4336">AXM67+AXN67-AXO67+AXP67-AXQ67+AXR67</f>
        <v>0</v>
      </c>
      <c r="AXT67" s="463"/>
      <c r="AXU67" s="448"/>
      <c r="AXW67" s="458"/>
      <c r="AXX67" s="447"/>
      <c r="AXY67" s="447"/>
      <c r="AXZ67" s="447"/>
      <c r="AYA67" s="450">
        <f t="shared" ref="AYA67:AYA68" si="4337">AXW67+AXX67-AXY67+AXZ67</f>
        <v>0</v>
      </c>
      <c r="AYB67" s="447"/>
      <c r="AYC67" s="447"/>
      <c r="AYD67" s="447"/>
      <c r="AYE67" s="447"/>
      <c r="AYF67" s="447"/>
      <c r="AYG67" s="449"/>
      <c r="AYH67" s="450">
        <f t="shared" ref="AYH67:AYH68" si="4338">AYB67+AYC67-AYD67+AYE67-AYF67+AYG67</f>
        <v>0</v>
      </c>
      <c r="AYI67" s="463"/>
      <c r="AYJ67" s="448"/>
      <c r="AYL67" s="458"/>
      <c r="AYM67" s="447"/>
      <c r="AYN67" s="447"/>
      <c r="AYO67" s="447"/>
      <c r="AYP67" s="450">
        <f t="shared" ref="AYP67:AYP68" si="4339">AYL67+AYM67-AYN67+AYO67</f>
        <v>0</v>
      </c>
      <c r="AYQ67" s="447"/>
      <c r="AYR67" s="447"/>
      <c r="AYS67" s="447"/>
      <c r="AYT67" s="447"/>
      <c r="AYU67" s="447"/>
      <c r="AYV67" s="449"/>
      <c r="AYW67" s="450">
        <f t="shared" ref="AYW67:AYW68" si="4340">AYQ67+AYR67-AYS67+AYT67-AYU67+AYV67</f>
        <v>0</v>
      </c>
      <c r="AYX67" s="463"/>
      <c r="AYY67" s="448"/>
      <c r="AZA67" s="458"/>
      <c r="AZB67" s="447"/>
      <c r="AZC67" s="447"/>
      <c r="AZD67" s="447"/>
      <c r="AZE67" s="450">
        <f t="shared" ref="AZE67:AZE68" si="4341">AZA67+AZB67-AZC67+AZD67</f>
        <v>0</v>
      </c>
      <c r="AZF67" s="447"/>
      <c r="AZG67" s="447"/>
      <c r="AZH67" s="447"/>
      <c r="AZI67" s="447"/>
      <c r="AZJ67" s="447"/>
      <c r="AZK67" s="449"/>
      <c r="AZL67" s="450">
        <f t="shared" ref="AZL67:AZL68" si="4342">AZF67+AZG67-AZH67+AZI67-AZJ67+AZK67</f>
        <v>0</v>
      </c>
      <c r="AZM67" s="463"/>
      <c r="AZN67" s="448"/>
      <c r="AZP67" s="458"/>
      <c r="AZQ67" s="447"/>
      <c r="AZR67" s="447"/>
      <c r="AZS67" s="447"/>
      <c r="AZT67" s="450">
        <f t="shared" ref="AZT67:AZT68" si="4343">AZP67+AZQ67-AZR67+AZS67</f>
        <v>0</v>
      </c>
      <c r="AZU67" s="447"/>
      <c r="AZV67" s="447"/>
      <c r="AZW67" s="447"/>
      <c r="AZX67" s="447"/>
      <c r="AZY67" s="447"/>
      <c r="AZZ67" s="449"/>
      <c r="BAA67" s="450">
        <f t="shared" ref="BAA67:BAA68" si="4344">AZU67+AZV67-AZW67+AZX67-AZY67+AZZ67</f>
        <v>0</v>
      </c>
      <c r="BAB67" s="463"/>
      <c r="BAC67" s="448"/>
      <c r="BAE67" s="458"/>
      <c r="BAF67" s="447"/>
      <c r="BAG67" s="447"/>
      <c r="BAH67" s="447"/>
      <c r="BAI67" s="450">
        <f t="shared" ref="BAI67:BAI68" si="4345">BAE67+BAF67-BAG67+BAH67</f>
        <v>0</v>
      </c>
      <c r="BAJ67" s="447"/>
      <c r="BAK67" s="447"/>
      <c r="BAL67" s="447"/>
      <c r="BAM67" s="447"/>
      <c r="BAN67" s="447"/>
      <c r="BAO67" s="449"/>
      <c r="BAP67" s="450">
        <f t="shared" ref="BAP67:BAP68" si="4346">BAJ67+BAK67-BAL67+BAM67-BAN67+BAO67</f>
        <v>0</v>
      </c>
      <c r="BAQ67" s="463"/>
      <c r="BAR67" s="448"/>
      <c r="BAT67" s="458"/>
      <c r="BAU67" s="447"/>
      <c r="BAV67" s="447"/>
      <c r="BAW67" s="447"/>
      <c r="BAX67" s="450">
        <f t="shared" ref="BAX67:BAX68" si="4347">BAT67+BAU67-BAV67+BAW67</f>
        <v>0</v>
      </c>
      <c r="BAY67" s="447"/>
      <c r="BAZ67" s="447"/>
      <c r="BBA67" s="447"/>
      <c r="BBB67" s="447"/>
      <c r="BBC67" s="447"/>
      <c r="BBD67" s="449"/>
      <c r="BBE67" s="450">
        <f t="shared" ref="BBE67:BBE68" si="4348">BAY67+BAZ67-BBA67+BBB67-BBC67+BBD67</f>
        <v>0</v>
      </c>
      <c r="BBF67" s="463"/>
      <c r="BBG67" s="448"/>
      <c r="BBI67" s="458"/>
      <c r="BBJ67" s="447"/>
      <c r="BBK67" s="447"/>
      <c r="BBL67" s="447"/>
      <c r="BBM67" s="450">
        <f t="shared" ref="BBM67:BBM68" si="4349">BBI67+BBJ67-BBK67+BBL67</f>
        <v>0</v>
      </c>
      <c r="BBN67" s="447"/>
      <c r="BBO67" s="447"/>
      <c r="BBP67" s="447"/>
      <c r="BBQ67" s="447"/>
      <c r="BBR67" s="447"/>
      <c r="BBS67" s="449"/>
      <c r="BBT67" s="450">
        <f t="shared" ref="BBT67:BBT68" si="4350">BBN67+BBO67-BBP67+BBQ67-BBR67+BBS67</f>
        <v>0</v>
      </c>
      <c r="BBU67" s="463"/>
      <c r="BBV67" s="448"/>
      <c r="BBX67" s="458"/>
      <c r="BBY67" s="447"/>
      <c r="BBZ67" s="447"/>
      <c r="BCA67" s="447"/>
      <c r="BCB67" s="450">
        <f t="shared" ref="BCB67:BCB68" si="4351">BBX67+BBY67-BBZ67+BCA67</f>
        <v>0</v>
      </c>
      <c r="BCC67" s="447"/>
      <c r="BCD67" s="447"/>
      <c r="BCE67" s="447"/>
      <c r="BCF67" s="447"/>
      <c r="BCG67" s="447"/>
      <c r="BCH67" s="449"/>
      <c r="BCI67" s="450">
        <f t="shared" ref="BCI67:BCI68" si="4352">BCC67+BCD67-BCE67+BCF67-BCG67+BCH67</f>
        <v>0</v>
      </c>
      <c r="BCJ67" s="463"/>
      <c r="BCK67" s="448"/>
      <c r="BCM67" s="458"/>
      <c r="BCN67" s="447"/>
      <c r="BCO67" s="447"/>
      <c r="BCP67" s="447"/>
      <c r="BCQ67" s="450">
        <f t="shared" ref="BCQ67:BCQ68" si="4353">BCM67+BCN67-BCO67+BCP67</f>
        <v>0</v>
      </c>
      <c r="BCR67" s="447"/>
      <c r="BCS67" s="447"/>
      <c r="BCT67" s="447"/>
      <c r="BCU67" s="447"/>
      <c r="BCV67" s="447"/>
      <c r="BCW67" s="449"/>
      <c r="BCX67" s="450">
        <f t="shared" ref="BCX67:BCX68" si="4354">BCR67+BCS67-BCT67+BCU67-BCV67+BCW67</f>
        <v>0</v>
      </c>
      <c r="BCY67" s="463"/>
      <c r="BCZ67" s="448"/>
      <c r="BDB67" s="458"/>
      <c r="BDC67" s="447"/>
      <c r="BDD67" s="447"/>
      <c r="BDE67" s="447"/>
      <c r="BDF67" s="450">
        <f t="shared" ref="BDF67:BDF68" si="4355">BDB67+BDC67-BDD67+BDE67</f>
        <v>0</v>
      </c>
      <c r="BDG67" s="447"/>
      <c r="BDH67" s="447"/>
      <c r="BDI67" s="447"/>
      <c r="BDJ67" s="447"/>
      <c r="BDK67" s="447"/>
      <c r="BDL67" s="449"/>
      <c r="BDM67" s="450">
        <f t="shared" ref="BDM67:BDM68" si="4356">BDG67+BDH67-BDI67+BDJ67-BDK67+BDL67</f>
        <v>0</v>
      </c>
      <c r="BDN67" s="463"/>
      <c r="BDO67" s="448"/>
      <c r="BDQ67" s="458"/>
      <c r="BDR67" s="447"/>
      <c r="BDS67" s="447"/>
      <c r="BDT67" s="447"/>
      <c r="BDU67" s="450">
        <f t="shared" ref="BDU67:BDU68" si="4357">BDQ67+BDR67-BDS67+BDT67</f>
        <v>0</v>
      </c>
      <c r="BDV67" s="447"/>
      <c r="BDW67" s="447"/>
      <c r="BDX67" s="447"/>
      <c r="BDY67" s="447"/>
      <c r="BDZ67" s="447"/>
      <c r="BEA67" s="449"/>
      <c r="BEB67" s="450">
        <f t="shared" ref="BEB67:BEB68" si="4358">BDV67+BDW67-BDX67+BDY67-BDZ67+BEA67</f>
        <v>0</v>
      </c>
      <c r="BEC67" s="463"/>
      <c r="BED67" s="448"/>
      <c r="BEF67" s="458"/>
      <c r="BEG67" s="447"/>
      <c r="BEH67" s="447"/>
      <c r="BEI67" s="447"/>
      <c r="BEJ67" s="450">
        <f t="shared" ref="BEJ67:BEJ68" si="4359">BEF67+BEG67-BEH67+BEI67</f>
        <v>0</v>
      </c>
      <c r="BEK67" s="447"/>
      <c r="BEL67" s="447"/>
      <c r="BEM67" s="447"/>
      <c r="BEN67" s="447"/>
      <c r="BEO67" s="447"/>
      <c r="BEP67" s="449"/>
      <c r="BEQ67" s="450">
        <f t="shared" ref="BEQ67:BEQ68" si="4360">BEK67+BEL67-BEM67+BEN67-BEO67+BEP67</f>
        <v>0</v>
      </c>
      <c r="BER67" s="463"/>
      <c r="BES67" s="448"/>
      <c r="BEU67" s="458"/>
      <c r="BEV67" s="447"/>
      <c r="BEW67" s="447"/>
      <c r="BEX67" s="447"/>
      <c r="BEY67" s="450">
        <f t="shared" ref="BEY67:BEY68" si="4361">BEU67+BEV67-BEW67+BEX67</f>
        <v>0</v>
      </c>
      <c r="BEZ67" s="447"/>
      <c r="BFA67" s="447"/>
      <c r="BFB67" s="447"/>
      <c r="BFC67" s="447"/>
      <c r="BFD67" s="447"/>
      <c r="BFE67" s="449"/>
      <c r="BFF67" s="450">
        <f t="shared" ref="BFF67:BFF68" si="4362">BEZ67+BFA67-BFB67+BFC67-BFD67+BFE67</f>
        <v>0</v>
      </c>
      <c r="BFG67" s="463"/>
      <c r="BFH67" s="448"/>
      <c r="BFJ67" s="458"/>
      <c r="BFK67" s="447"/>
      <c r="BFL67" s="447"/>
      <c r="BFM67" s="447"/>
      <c r="BFN67" s="450">
        <f t="shared" ref="BFN67:BFN68" si="4363">BFJ67+BFK67-BFL67+BFM67</f>
        <v>0</v>
      </c>
      <c r="BFO67" s="447"/>
      <c r="BFP67" s="447"/>
      <c r="BFQ67" s="447"/>
      <c r="BFR67" s="447"/>
      <c r="BFS67" s="447"/>
      <c r="BFT67" s="449"/>
      <c r="BFU67" s="450">
        <f t="shared" ref="BFU67:BFU68" si="4364">BFO67+BFP67-BFQ67+BFR67-BFS67+BFT67</f>
        <v>0</v>
      </c>
      <c r="BFV67" s="463"/>
      <c r="BFW67" s="448"/>
      <c r="BFY67" s="458"/>
      <c r="BFZ67" s="447"/>
      <c r="BGA67" s="447"/>
      <c r="BGB67" s="447"/>
      <c r="BGC67" s="450">
        <f t="shared" ref="BGC67:BGC68" si="4365">BFY67+BFZ67-BGA67+BGB67</f>
        <v>0</v>
      </c>
      <c r="BGD67" s="447"/>
      <c r="BGE67" s="447"/>
      <c r="BGF67" s="447"/>
      <c r="BGG67" s="447"/>
      <c r="BGH67" s="447"/>
      <c r="BGI67" s="449"/>
      <c r="BGJ67" s="450">
        <f t="shared" ref="BGJ67:BGJ68" si="4366">BGD67+BGE67-BGF67+BGG67-BGH67+BGI67</f>
        <v>0</v>
      </c>
      <c r="BGK67" s="463"/>
      <c r="BGL67" s="448"/>
      <c r="BGN67" s="458"/>
      <c r="BGO67" s="447"/>
      <c r="BGP67" s="447"/>
      <c r="BGQ67" s="447"/>
      <c r="BGR67" s="450">
        <f t="shared" ref="BGR67:BGR68" si="4367">BGN67+BGO67-BGP67+BGQ67</f>
        <v>0</v>
      </c>
      <c r="BGS67" s="447"/>
      <c r="BGT67" s="447"/>
      <c r="BGU67" s="447"/>
      <c r="BGV67" s="447"/>
      <c r="BGW67" s="447"/>
      <c r="BGX67" s="449"/>
      <c r="BGY67" s="450">
        <f t="shared" ref="BGY67:BGY68" si="4368">BGS67+BGT67-BGU67+BGV67-BGW67+BGX67</f>
        <v>0</v>
      </c>
      <c r="BGZ67" s="463"/>
      <c r="BHA67" s="448"/>
      <c r="BHC67" s="458"/>
      <c r="BHD67" s="447"/>
      <c r="BHE67" s="447"/>
      <c r="BHF67" s="447"/>
      <c r="BHG67" s="450">
        <f t="shared" ref="BHG67:BHG68" si="4369">BHC67+BHD67-BHE67+BHF67</f>
        <v>0</v>
      </c>
      <c r="BHH67" s="447"/>
      <c r="BHI67" s="447"/>
      <c r="BHJ67" s="447"/>
      <c r="BHK67" s="447"/>
      <c r="BHL67" s="447"/>
      <c r="BHM67" s="449"/>
      <c r="BHN67" s="450">
        <f t="shared" ref="BHN67:BHN68" si="4370">BHH67+BHI67-BHJ67+BHK67-BHL67+BHM67</f>
        <v>0</v>
      </c>
      <c r="BHO67" s="463"/>
      <c r="BHP67" s="448"/>
      <c r="BHR67" s="458"/>
      <c r="BHS67" s="447"/>
      <c r="BHT67" s="447"/>
      <c r="BHU67" s="447"/>
      <c r="BHV67" s="450">
        <f t="shared" ref="BHV67:BHV68" si="4371">BHR67+BHS67-BHT67+BHU67</f>
        <v>0</v>
      </c>
      <c r="BHW67" s="447"/>
      <c r="BHX67" s="447"/>
      <c r="BHY67" s="447"/>
      <c r="BHZ67" s="447"/>
      <c r="BIA67" s="447"/>
      <c r="BIB67" s="449"/>
      <c r="BIC67" s="450">
        <f t="shared" ref="BIC67:BIC68" si="4372">BHW67+BHX67-BHY67+BHZ67-BIA67+BIB67</f>
        <v>0</v>
      </c>
      <c r="BID67" s="463"/>
      <c r="BIE67" s="448"/>
      <c r="BIG67" s="458"/>
      <c r="BIH67" s="447"/>
      <c r="BII67" s="447"/>
      <c r="BIJ67" s="447"/>
      <c r="BIK67" s="450">
        <f t="shared" ref="BIK67:BIK68" si="4373">BIG67+BIH67-BII67+BIJ67</f>
        <v>0</v>
      </c>
      <c r="BIL67" s="447"/>
      <c r="BIM67" s="447"/>
      <c r="BIN67" s="447"/>
      <c r="BIO67" s="447"/>
      <c r="BIP67" s="447"/>
      <c r="BIQ67" s="449"/>
      <c r="BIR67" s="450">
        <f t="shared" ref="BIR67:BIR68" si="4374">BIL67+BIM67-BIN67+BIO67-BIP67+BIQ67</f>
        <v>0</v>
      </c>
      <c r="BIS67" s="463"/>
      <c r="BIT67" s="448"/>
      <c r="BIV67" s="458"/>
      <c r="BIW67" s="447"/>
      <c r="BIX67" s="447"/>
      <c r="BIY67" s="447"/>
      <c r="BIZ67" s="450">
        <f t="shared" ref="BIZ67:BIZ68" si="4375">BIV67+BIW67-BIX67+BIY67</f>
        <v>0</v>
      </c>
      <c r="BJA67" s="447"/>
      <c r="BJB67" s="447"/>
      <c r="BJC67" s="447"/>
      <c r="BJD67" s="447"/>
      <c r="BJE67" s="447"/>
      <c r="BJF67" s="449"/>
      <c r="BJG67" s="450">
        <f t="shared" ref="BJG67:BJG68" si="4376">BJA67+BJB67-BJC67+BJD67-BJE67+BJF67</f>
        <v>0</v>
      </c>
      <c r="BJH67" s="463"/>
      <c r="BJI67" s="448"/>
      <c r="BJK67" s="458"/>
      <c r="BJL67" s="447"/>
      <c r="BJM67" s="447"/>
      <c r="BJN67" s="447"/>
      <c r="BJO67" s="450">
        <f t="shared" ref="BJO67:BJO68" si="4377">BJK67+BJL67-BJM67+BJN67</f>
        <v>0</v>
      </c>
      <c r="BJP67" s="447"/>
      <c r="BJQ67" s="447"/>
      <c r="BJR67" s="447"/>
      <c r="BJS67" s="447"/>
      <c r="BJT67" s="447"/>
      <c r="BJU67" s="449"/>
      <c r="BJV67" s="450">
        <f t="shared" ref="BJV67:BJV68" si="4378">BJP67+BJQ67-BJR67+BJS67-BJT67+BJU67</f>
        <v>0</v>
      </c>
      <c r="BJW67" s="463"/>
      <c r="BJX67" s="448"/>
      <c r="BJZ67" s="458"/>
      <c r="BKA67" s="447"/>
      <c r="BKB67" s="447"/>
      <c r="BKC67" s="447"/>
      <c r="BKD67" s="450">
        <f t="shared" ref="BKD67:BKD68" si="4379">BJZ67+BKA67-BKB67+BKC67</f>
        <v>0</v>
      </c>
      <c r="BKE67" s="447"/>
      <c r="BKF67" s="447"/>
      <c r="BKG67" s="447"/>
      <c r="BKH67" s="447"/>
      <c r="BKI67" s="447"/>
      <c r="BKJ67" s="449"/>
      <c r="BKK67" s="450">
        <f t="shared" ref="BKK67:BKK68" si="4380">BKE67+BKF67-BKG67+BKH67-BKI67+BKJ67</f>
        <v>0</v>
      </c>
      <c r="BKL67" s="463"/>
      <c r="BKM67" s="448"/>
      <c r="BKO67" s="458"/>
      <c r="BKP67" s="447"/>
      <c r="BKQ67" s="447"/>
      <c r="BKR67" s="447"/>
      <c r="BKS67" s="450">
        <f t="shared" ref="BKS67:BKS68" si="4381">BKO67+BKP67-BKQ67+BKR67</f>
        <v>0</v>
      </c>
      <c r="BKT67" s="447"/>
      <c r="BKU67" s="447"/>
      <c r="BKV67" s="447"/>
      <c r="BKW67" s="447"/>
      <c r="BKX67" s="447"/>
      <c r="BKY67" s="449"/>
      <c r="BKZ67" s="450">
        <f t="shared" ref="BKZ67:BKZ68" si="4382">BKT67+BKU67-BKV67+BKW67-BKX67+BKY67</f>
        <v>0</v>
      </c>
      <c r="BLA67" s="463"/>
      <c r="BLB67" s="448"/>
      <c r="BLD67" s="458"/>
      <c r="BLE67" s="447"/>
      <c r="BLF67" s="447"/>
      <c r="BLG67" s="447"/>
      <c r="BLH67" s="450">
        <f t="shared" ref="BLH67:BLH68" si="4383">BLD67+BLE67-BLF67+BLG67</f>
        <v>0</v>
      </c>
      <c r="BLI67" s="447"/>
      <c r="BLJ67" s="447"/>
      <c r="BLK67" s="447"/>
      <c r="BLL67" s="447"/>
      <c r="BLM67" s="447"/>
      <c r="BLN67" s="449"/>
      <c r="BLO67" s="450">
        <f t="shared" ref="BLO67:BLO68" si="4384">BLI67+BLJ67-BLK67+BLL67-BLM67+BLN67</f>
        <v>0</v>
      </c>
      <c r="BLP67" s="463"/>
      <c r="BLQ67" s="448"/>
      <c r="BLS67" s="458"/>
      <c r="BLT67" s="447"/>
      <c r="BLU67" s="447"/>
      <c r="BLV67" s="447"/>
      <c r="BLW67" s="450">
        <f t="shared" ref="BLW67:BLW68" si="4385">BLS67+BLT67-BLU67+BLV67</f>
        <v>0</v>
      </c>
      <c r="BLX67" s="447"/>
      <c r="BLY67" s="447"/>
      <c r="BLZ67" s="447"/>
      <c r="BMA67" s="447"/>
      <c r="BMB67" s="447"/>
      <c r="BMC67" s="449"/>
      <c r="BMD67" s="450">
        <f t="shared" ref="BMD67:BMD68" si="4386">BLX67+BLY67-BLZ67+BMA67-BMB67+BMC67</f>
        <v>0</v>
      </c>
      <c r="BME67" s="463"/>
      <c r="BMF67" s="448"/>
      <c r="BMH67" s="458"/>
      <c r="BMI67" s="447"/>
      <c r="BMJ67" s="447"/>
      <c r="BMK67" s="447"/>
      <c r="BML67" s="450">
        <f t="shared" ref="BML67:BML68" si="4387">BMH67+BMI67-BMJ67+BMK67</f>
        <v>0</v>
      </c>
      <c r="BMM67" s="447"/>
      <c r="BMN67" s="447"/>
      <c r="BMO67" s="447"/>
      <c r="BMP67" s="447"/>
      <c r="BMQ67" s="447"/>
      <c r="BMR67" s="449"/>
      <c r="BMS67" s="450">
        <f t="shared" ref="BMS67:BMS68" si="4388">BMM67+BMN67-BMO67+BMP67-BMQ67+BMR67</f>
        <v>0</v>
      </c>
      <c r="BMT67" s="463"/>
      <c r="BMU67" s="448"/>
      <c r="BMW67" s="458"/>
      <c r="BMX67" s="447"/>
      <c r="BMY67" s="447"/>
      <c r="BMZ67" s="447"/>
      <c r="BNA67" s="450">
        <f t="shared" ref="BNA67:BNA68" si="4389">BMW67+BMX67-BMY67+BMZ67</f>
        <v>0</v>
      </c>
      <c r="BNB67" s="447"/>
      <c r="BNC67" s="447"/>
      <c r="BND67" s="447"/>
      <c r="BNE67" s="447"/>
      <c r="BNF67" s="447"/>
      <c r="BNG67" s="449"/>
      <c r="BNH67" s="450">
        <f t="shared" ref="BNH67:BNH68" si="4390">BNB67+BNC67-BND67+BNE67-BNF67+BNG67</f>
        <v>0</v>
      </c>
      <c r="BNI67" s="463"/>
      <c r="BNJ67" s="448"/>
      <c r="BNL67" s="458"/>
      <c r="BNM67" s="447"/>
      <c r="BNN67" s="447"/>
      <c r="BNO67" s="447"/>
      <c r="BNP67" s="450">
        <f t="shared" ref="BNP67:BNP68" si="4391">BNL67+BNM67-BNN67+BNO67</f>
        <v>0</v>
      </c>
      <c r="BNQ67" s="447"/>
      <c r="BNR67" s="447"/>
      <c r="BNS67" s="447"/>
      <c r="BNT67" s="447"/>
      <c r="BNU67" s="447"/>
      <c r="BNV67" s="449"/>
      <c r="BNW67" s="450">
        <f t="shared" ref="BNW67:BNW68" si="4392">BNQ67+BNR67-BNS67+BNT67-BNU67+BNV67</f>
        <v>0</v>
      </c>
      <c r="BNX67" s="463"/>
      <c r="BNY67" s="448"/>
      <c r="BOA67" s="458"/>
      <c r="BOB67" s="447"/>
      <c r="BOC67" s="447"/>
      <c r="BOD67" s="447"/>
      <c r="BOE67" s="450">
        <f t="shared" ref="BOE67:BOE68" si="4393">BOA67+BOB67-BOC67+BOD67</f>
        <v>0</v>
      </c>
      <c r="BOF67" s="447"/>
      <c r="BOG67" s="447"/>
      <c r="BOH67" s="447"/>
      <c r="BOI67" s="447"/>
      <c r="BOJ67" s="447"/>
      <c r="BOK67" s="449"/>
      <c r="BOL67" s="450">
        <f t="shared" ref="BOL67:BOL68" si="4394">BOF67+BOG67-BOH67+BOI67-BOJ67+BOK67</f>
        <v>0</v>
      </c>
      <c r="BOM67" s="463"/>
      <c r="BON67" s="448"/>
      <c r="BOP67" s="458"/>
      <c r="BOQ67" s="447"/>
      <c r="BOR67" s="447"/>
      <c r="BOS67" s="447"/>
      <c r="BOT67" s="450">
        <f t="shared" ref="BOT67:BOT68" si="4395">BOP67+BOQ67-BOR67+BOS67</f>
        <v>0</v>
      </c>
      <c r="BOU67" s="447"/>
      <c r="BOV67" s="447"/>
      <c r="BOW67" s="447"/>
      <c r="BOX67" s="447"/>
      <c r="BOY67" s="447"/>
      <c r="BOZ67" s="449"/>
      <c r="BPA67" s="450">
        <f t="shared" ref="BPA67:BPA68" si="4396">BOU67+BOV67-BOW67+BOX67-BOY67+BOZ67</f>
        <v>0</v>
      </c>
      <c r="BPB67" s="463"/>
      <c r="BPC67" s="448"/>
      <c r="BPE67" s="458"/>
      <c r="BPF67" s="447"/>
      <c r="BPG67" s="447"/>
      <c r="BPH67" s="447"/>
      <c r="BPI67" s="450">
        <f t="shared" ref="BPI67:BPI68" si="4397">BPE67+BPF67-BPG67+BPH67</f>
        <v>0</v>
      </c>
      <c r="BPJ67" s="447"/>
      <c r="BPK67" s="447"/>
      <c r="BPL67" s="447"/>
      <c r="BPM67" s="447"/>
      <c r="BPN67" s="447"/>
      <c r="BPO67" s="449"/>
      <c r="BPP67" s="450">
        <f t="shared" ref="BPP67:BPP68" si="4398">BPJ67+BPK67-BPL67+BPM67-BPN67+BPO67</f>
        <v>0</v>
      </c>
      <c r="BPQ67" s="463"/>
      <c r="BPR67" s="448"/>
      <c r="BPT67" s="458"/>
      <c r="BPU67" s="447"/>
      <c r="BPV67" s="447"/>
      <c r="BPW67" s="447"/>
      <c r="BPX67" s="450">
        <f t="shared" ref="BPX67:BPX68" si="4399">BPT67+BPU67-BPV67+BPW67</f>
        <v>0</v>
      </c>
      <c r="BPY67" s="447"/>
      <c r="BPZ67" s="447"/>
      <c r="BQA67" s="447"/>
      <c r="BQB67" s="447"/>
      <c r="BQC67" s="447"/>
      <c r="BQD67" s="449"/>
      <c r="BQE67" s="450">
        <f t="shared" ref="BQE67:BQE68" si="4400">BPY67+BPZ67-BQA67+BQB67-BQC67+BQD67</f>
        <v>0</v>
      </c>
      <c r="BQF67" s="463"/>
      <c r="BQG67" s="448"/>
      <c r="BQI67" s="458"/>
      <c r="BQJ67" s="447"/>
      <c r="BQK67" s="447"/>
      <c r="BQL67" s="447"/>
      <c r="BQM67" s="450">
        <f t="shared" ref="BQM67:BQM68" si="4401">BQI67+BQJ67-BQK67+BQL67</f>
        <v>0</v>
      </c>
      <c r="BQN67" s="447"/>
      <c r="BQO67" s="447"/>
      <c r="BQP67" s="447"/>
      <c r="BQQ67" s="447"/>
      <c r="BQR67" s="447"/>
      <c r="BQS67" s="449"/>
      <c r="BQT67" s="450">
        <f t="shared" ref="BQT67:BQT68" si="4402">BQN67+BQO67-BQP67+BQQ67-BQR67+BQS67</f>
        <v>0</v>
      </c>
      <c r="BQU67" s="463"/>
      <c r="BQV67" s="448"/>
      <c r="BQX67" s="458"/>
      <c r="BQY67" s="447"/>
      <c r="BQZ67" s="447"/>
      <c r="BRA67" s="447"/>
      <c r="BRB67" s="450">
        <f t="shared" ref="BRB67:BRB68" si="4403">BQX67+BQY67-BQZ67+BRA67</f>
        <v>0</v>
      </c>
      <c r="BRC67" s="447"/>
      <c r="BRD67" s="447"/>
      <c r="BRE67" s="447"/>
      <c r="BRF67" s="447"/>
      <c r="BRG67" s="447"/>
      <c r="BRH67" s="449"/>
      <c r="BRI67" s="450">
        <f t="shared" ref="BRI67:BRI68" si="4404">BRC67+BRD67-BRE67+BRF67-BRG67+BRH67</f>
        <v>0</v>
      </c>
      <c r="BRJ67" s="463"/>
      <c r="BRK67" s="448"/>
      <c r="BRM67" s="458"/>
      <c r="BRN67" s="447"/>
      <c r="BRO67" s="447"/>
      <c r="BRP67" s="447"/>
      <c r="BRQ67" s="450">
        <f t="shared" ref="BRQ67:BRQ68" si="4405">BRM67+BRN67-BRO67+BRP67</f>
        <v>0</v>
      </c>
      <c r="BRR67" s="447"/>
      <c r="BRS67" s="447"/>
      <c r="BRT67" s="447"/>
      <c r="BRU67" s="447"/>
      <c r="BRV67" s="447"/>
      <c r="BRW67" s="449"/>
      <c r="BRX67" s="450">
        <f t="shared" ref="BRX67:BRX68" si="4406">BRR67+BRS67-BRT67+BRU67-BRV67+BRW67</f>
        <v>0</v>
      </c>
      <c r="BRY67" s="463"/>
      <c r="BRZ67" s="448"/>
      <c r="BSB67" s="458"/>
      <c r="BSC67" s="447"/>
      <c r="BSD67" s="447"/>
      <c r="BSE67" s="447"/>
      <c r="BSF67" s="450">
        <f t="shared" ref="BSF67:BSF68" si="4407">BSB67+BSC67-BSD67+BSE67</f>
        <v>0</v>
      </c>
      <c r="BSG67" s="447"/>
      <c r="BSH67" s="447"/>
      <c r="BSI67" s="447"/>
      <c r="BSJ67" s="447"/>
      <c r="BSK67" s="447"/>
      <c r="BSL67" s="449"/>
      <c r="BSM67" s="450">
        <f t="shared" ref="BSM67:BSM68" si="4408">BSG67+BSH67-BSI67+BSJ67-BSK67+BSL67</f>
        <v>0</v>
      </c>
      <c r="BSN67" s="463"/>
      <c r="BSO67" s="448"/>
      <c r="BSQ67" s="458"/>
      <c r="BSR67" s="447"/>
      <c r="BSS67" s="447"/>
      <c r="BST67" s="447"/>
      <c r="BSU67" s="450">
        <f t="shared" ref="BSU67:BSU68" si="4409">BSQ67+BSR67-BSS67+BST67</f>
        <v>0</v>
      </c>
      <c r="BSV67" s="447"/>
      <c r="BSW67" s="447"/>
      <c r="BSX67" s="447"/>
      <c r="BSY67" s="447"/>
      <c r="BSZ67" s="447"/>
      <c r="BTA67" s="449"/>
      <c r="BTB67" s="450">
        <f t="shared" ref="BTB67:BTB68" si="4410">BSV67+BSW67-BSX67+BSY67-BSZ67+BTA67</f>
        <v>0</v>
      </c>
      <c r="BTC67" s="463"/>
      <c r="BTD67" s="448"/>
      <c r="BTF67" s="458"/>
      <c r="BTG67" s="447"/>
      <c r="BTH67" s="447"/>
      <c r="BTI67" s="447"/>
      <c r="BTJ67" s="450">
        <f t="shared" ref="BTJ67:BTJ68" si="4411">BTF67+BTG67-BTH67+BTI67</f>
        <v>0</v>
      </c>
      <c r="BTK67" s="447"/>
      <c r="BTL67" s="447"/>
      <c r="BTM67" s="447"/>
      <c r="BTN67" s="447"/>
      <c r="BTO67" s="447"/>
      <c r="BTP67" s="449"/>
      <c r="BTQ67" s="450">
        <f t="shared" ref="BTQ67:BTQ68" si="4412">BTK67+BTL67-BTM67+BTN67-BTO67+BTP67</f>
        <v>0</v>
      </c>
      <c r="BTR67" s="463"/>
      <c r="BTS67" s="448"/>
      <c r="BTU67" s="458"/>
      <c r="BTV67" s="447"/>
      <c r="BTW67" s="447"/>
      <c r="BTX67" s="447"/>
      <c r="BTY67" s="450">
        <f t="shared" ref="BTY67:BTY68" si="4413">BTU67+BTV67-BTW67+BTX67</f>
        <v>0</v>
      </c>
      <c r="BTZ67" s="447"/>
      <c r="BUA67" s="447"/>
      <c r="BUB67" s="447"/>
      <c r="BUC67" s="447"/>
      <c r="BUD67" s="447"/>
      <c r="BUE67" s="449"/>
      <c r="BUF67" s="450">
        <f t="shared" ref="BUF67:BUF68" si="4414">BTZ67+BUA67-BUB67+BUC67-BUD67+BUE67</f>
        <v>0</v>
      </c>
      <c r="BUG67" s="463"/>
      <c r="BUH67" s="448"/>
      <c r="BUJ67" s="458"/>
      <c r="BUK67" s="447"/>
      <c r="BUL67" s="447"/>
      <c r="BUM67" s="447"/>
      <c r="BUN67" s="450">
        <f t="shared" ref="BUN67:BUN68" si="4415">BUJ67+BUK67-BUL67+BUM67</f>
        <v>0</v>
      </c>
      <c r="BUO67" s="447"/>
      <c r="BUP67" s="447"/>
      <c r="BUQ67" s="447"/>
      <c r="BUR67" s="447"/>
      <c r="BUS67" s="447"/>
      <c r="BUT67" s="449"/>
      <c r="BUU67" s="450">
        <f t="shared" ref="BUU67:BUU68" si="4416">BUO67+BUP67-BUQ67+BUR67-BUS67+BUT67</f>
        <v>0</v>
      </c>
      <c r="BUV67" s="463"/>
      <c r="BUW67" s="448"/>
      <c r="BUY67" s="458"/>
      <c r="BUZ67" s="447"/>
      <c r="BVA67" s="447"/>
      <c r="BVB67" s="447"/>
      <c r="BVC67" s="450">
        <f t="shared" ref="BVC67:BVC68" si="4417">BUY67+BUZ67-BVA67+BVB67</f>
        <v>0</v>
      </c>
      <c r="BVD67" s="447"/>
      <c r="BVE67" s="447"/>
      <c r="BVF67" s="447"/>
      <c r="BVG67" s="447"/>
      <c r="BVH67" s="447"/>
      <c r="BVI67" s="449"/>
      <c r="BVJ67" s="450">
        <f t="shared" ref="BVJ67:BVJ68" si="4418">BVD67+BVE67-BVF67+BVG67-BVH67+BVI67</f>
        <v>0</v>
      </c>
      <c r="BVK67" s="463"/>
      <c r="BVL67" s="448"/>
      <c r="BVN67" s="458"/>
      <c r="BVO67" s="447"/>
      <c r="BVP67" s="447"/>
      <c r="BVQ67" s="447"/>
      <c r="BVR67" s="450">
        <f t="shared" ref="BVR67:BVR68" si="4419">BVN67+BVO67-BVP67+BVQ67</f>
        <v>0</v>
      </c>
      <c r="BVS67" s="447"/>
      <c r="BVT67" s="447"/>
      <c r="BVU67" s="447"/>
      <c r="BVV67" s="447"/>
      <c r="BVW67" s="447"/>
      <c r="BVX67" s="449"/>
      <c r="BVY67" s="450">
        <f t="shared" ref="BVY67:BVY68" si="4420">BVS67+BVT67-BVU67+BVV67-BVW67+BVX67</f>
        <v>0</v>
      </c>
      <c r="BVZ67" s="463"/>
      <c r="BWA67" s="448"/>
    </row>
    <row r="68" spans="2:1951" ht="15" customHeight="1" x14ac:dyDescent="0.2">
      <c r="B68" s="452" t="s">
        <v>318</v>
      </c>
      <c r="C68" s="447"/>
      <c r="D68" s="447"/>
      <c r="E68" s="447"/>
      <c r="F68" s="447"/>
      <c r="G68" s="450">
        <f t="shared" si="4161"/>
        <v>0</v>
      </c>
      <c r="H68" s="447"/>
      <c r="I68" s="447"/>
      <c r="J68" s="447"/>
      <c r="K68" s="447"/>
      <c r="L68" s="447"/>
      <c r="M68" s="449"/>
      <c r="N68" s="450">
        <f t="shared" si="4162"/>
        <v>0</v>
      </c>
      <c r="O68" s="463"/>
      <c r="P68" s="448"/>
      <c r="R68" s="458"/>
      <c r="S68" s="447"/>
      <c r="T68" s="447"/>
      <c r="U68" s="447"/>
      <c r="V68" s="450">
        <f t="shared" si="4163"/>
        <v>0</v>
      </c>
      <c r="W68" s="447"/>
      <c r="X68" s="447"/>
      <c r="Y68" s="447"/>
      <c r="Z68" s="447"/>
      <c r="AA68" s="447"/>
      <c r="AB68" s="449"/>
      <c r="AC68" s="450">
        <f t="shared" si="4164"/>
        <v>0</v>
      </c>
      <c r="AD68" s="463"/>
      <c r="AE68" s="448"/>
      <c r="AG68" s="458"/>
      <c r="AH68" s="447"/>
      <c r="AI68" s="447"/>
      <c r="AJ68" s="447"/>
      <c r="AK68" s="450">
        <f t="shared" si="4165"/>
        <v>0</v>
      </c>
      <c r="AL68" s="447"/>
      <c r="AM68" s="447"/>
      <c r="AN68" s="447"/>
      <c r="AO68" s="447"/>
      <c r="AP68" s="447"/>
      <c r="AQ68" s="449"/>
      <c r="AR68" s="450">
        <f t="shared" si="4166"/>
        <v>0</v>
      </c>
      <c r="AS68" s="463"/>
      <c r="AT68" s="448"/>
      <c r="AV68" s="458"/>
      <c r="AW68" s="447"/>
      <c r="AX68" s="447"/>
      <c r="AY68" s="447"/>
      <c r="AZ68" s="450">
        <f t="shared" si="4167"/>
        <v>0</v>
      </c>
      <c r="BA68" s="447"/>
      <c r="BB68" s="447"/>
      <c r="BC68" s="447"/>
      <c r="BD68" s="447"/>
      <c r="BE68" s="447"/>
      <c r="BF68" s="449"/>
      <c r="BG68" s="450">
        <f t="shared" si="4168"/>
        <v>0</v>
      </c>
      <c r="BH68" s="463"/>
      <c r="BI68" s="448"/>
      <c r="BK68" s="458"/>
      <c r="BL68" s="447"/>
      <c r="BM68" s="447"/>
      <c r="BN68" s="447"/>
      <c r="BO68" s="450">
        <f t="shared" si="4169"/>
        <v>0</v>
      </c>
      <c r="BP68" s="447"/>
      <c r="BQ68" s="447"/>
      <c r="BR68" s="447"/>
      <c r="BS68" s="447"/>
      <c r="BT68" s="447"/>
      <c r="BU68" s="449"/>
      <c r="BV68" s="450">
        <f t="shared" si="4170"/>
        <v>0</v>
      </c>
      <c r="BW68" s="463"/>
      <c r="BX68" s="448"/>
      <c r="BZ68" s="458"/>
      <c r="CA68" s="447"/>
      <c r="CB68" s="447"/>
      <c r="CC68" s="447"/>
      <c r="CD68" s="450">
        <f t="shared" si="4171"/>
        <v>0</v>
      </c>
      <c r="CE68" s="447"/>
      <c r="CF68" s="447"/>
      <c r="CG68" s="447"/>
      <c r="CH68" s="447"/>
      <c r="CI68" s="447"/>
      <c r="CJ68" s="449"/>
      <c r="CK68" s="450">
        <f t="shared" si="4172"/>
        <v>0</v>
      </c>
      <c r="CL68" s="463"/>
      <c r="CM68" s="448"/>
      <c r="CO68" s="458"/>
      <c r="CP68" s="447"/>
      <c r="CQ68" s="447"/>
      <c r="CR68" s="447"/>
      <c r="CS68" s="450">
        <f t="shared" si="4173"/>
        <v>0</v>
      </c>
      <c r="CT68" s="447"/>
      <c r="CU68" s="447"/>
      <c r="CV68" s="447"/>
      <c r="CW68" s="447"/>
      <c r="CX68" s="447"/>
      <c r="CY68" s="449"/>
      <c r="CZ68" s="450">
        <f t="shared" si="4174"/>
        <v>0</v>
      </c>
      <c r="DA68" s="463"/>
      <c r="DB68" s="448"/>
      <c r="DD68" s="458"/>
      <c r="DE68" s="447"/>
      <c r="DF68" s="447"/>
      <c r="DG68" s="447"/>
      <c r="DH68" s="450">
        <f t="shared" si="4175"/>
        <v>0</v>
      </c>
      <c r="DI68" s="447"/>
      <c r="DJ68" s="447"/>
      <c r="DK68" s="447"/>
      <c r="DL68" s="447"/>
      <c r="DM68" s="447"/>
      <c r="DN68" s="449"/>
      <c r="DO68" s="450">
        <f t="shared" si="4176"/>
        <v>0</v>
      </c>
      <c r="DP68" s="463"/>
      <c r="DQ68" s="448"/>
      <c r="DS68" s="458"/>
      <c r="DT68" s="447"/>
      <c r="DU68" s="447"/>
      <c r="DV68" s="447"/>
      <c r="DW68" s="450">
        <f t="shared" si="4177"/>
        <v>0</v>
      </c>
      <c r="DX68" s="447"/>
      <c r="DY68" s="447"/>
      <c r="DZ68" s="447"/>
      <c r="EA68" s="447"/>
      <c r="EB68" s="447"/>
      <c r="EC68" s="449"/>
      <c r="ED68" s="450">
        <f t="shared" si="4178"/>
        <v>0</v>
      </c>
      <c r="EE68" s="463"/>
      <c r="EF68" s="448"/>
      <c r="EH68" s="458"/>
      <c r="EI68" s="447"/>
      <c r="EJ68" s="447"/>
      <c r="EK68" s="447"/>
      <c r="EL68" s="450">
        <f t="shared" si="4179"/>
        <v>0</v>
      </c>
      <c r="EM68" s="447"/>
      <c r="EN68" s="447"/>
      <c r="EO68" s="447"/>
      <c r="EP68" s="447"/>
      <c r="EQ68" s="447"/>
      <c r="ER68" s="449"/>
      <c r="ES68" s="450">
        <f t="shared" si="4180"/>
        <v>0</v>
      </c>
      <c r="ET68" s="463"/>
      <c r="EU68" s="448"/>
      <c r="EW68" s="458"/>
      <c r="EX68" s="447"/>
      <c r="EY68" s="447"/>
      <c r="EZ68" s="447"/>
      <c r="FA68" s="450">
        <f t="shared" si="4181"/>
        <v>0</v>
      </c>
      <c r="FB68" s="447"/>
      <c r="FC68" s="447"/>
      <c r="FD68" s="447"/>
      <c r="FE68" s="447"/>
      <c r="FF68" s="447"/>
      <c r="FG68" s="449"/>
      <c r="FH68" s="450">
        <f t="shared" si="4182"/>
        <v>0</v>
      </c>
      <c r="FI68" s="463"/>
      <c r="FJ68" s="448"/>
      <c r="FL68" s="458"/>
      <c r="FM68" s="447"/>
      <c r="FN68" s="447"/>
      <c r="FO68" s="447"/>
      <c r="FP68" s="450">
        <f t="shared" si="4183"/>
        <v>0</v>
      </c>
      <c r="FQ68" s="447"/>
      <c r="FR68" s="447"/>
      <c r="FS68" s="447"/>
      <c r="FT68" s="447"/>
      <c r="FU68" s="447"/>
      <c r="FV68" s="449"/>
      <c r="FW68" s="450">
        <f t="shared" si="4184"/>
        <v>0</v>
      </c>
      <c r="FX68" s="463"/>
      <c r="FY68" s="448"/>
      <c r="GA68" s="458"/>
      <c r="GB68" s="447"/>
      <c r="GC68" s="447"/>
      <c r="GD68" s="447"/>
      <c r="GE68" s="450">
        <f t="shared" si="4185"/>
        <v>0</v>
      </c>
      <c r="GF68" s="447"/>
      <c r="GG68" s="447"/>
      <c r="GH68" s="447"/>
      <c r="GI68" s="447"/>
      <c r="GJ68" s="447"/>
      <c r="GK68" s="449"/>
      <c r="GL68" s="450">
        <f t="shared" si="4186"/>
        <v>0</v>
      </c>
      <c r="GM68" s="463"/>
      <c r="GN68" s="448"/>
      <c r="GP68" s="458"/>
      <c r="GQ68" s="447"/>
      <c r="GR68" s="447"/>
      <c r="GS68" s="447"/>
      <c r="GT68" s="450">
        <f t="shared" si="4187"/>
        <v>0</v>
      </c>
      <c r="GU68" s="447"/>
      <c r="GV68" s="447"/>
      <c r="GW68" s="447"/>
      <c r="GX68" s="447"/>
      <c r="GY68" s="447"/>
      <c r="GZ68" s="449"/>
      <c r="HA68" s="450">
        <f t="shared" si="4188"/>
        <v>0</v>
      </c>
      <c r="HB68" s="463"/>
      <c r="HC68" s="448"/>
      <c r="HE68" s="458"/>
      <c r="HF68" s="447"/>
      <c r="HG68" s="447"/>
      <c r="HH68" s="447"/>
      <c r="HI68" s="450">
        <f t="shared" si="4189"/>
        <v>0</v>
      </c>
      <c r="HJ68" s="447"/>
      <c r="HK68" s="447"/>
      <c r="HL68" s="447"/>
      <c r="HM68" s="447"/>
      <c r="HN68" s="447"/>
      <c r="HO68" s="449"/>
      <c r="HP68" s="450">
        <f t="shared" si="4190"/>
        <v>0</v>
      </c>
      <c r="HQ68" s="463"/>
      <c r="HR68" s="448"/>
      <c r="HT68" s="458"/>
      <c r="HU68" s="447"/>
      <c r="HV68" s="447"/>
      <c r="HW68" s="447"/>
      <c r="HX68" s="450">
        <f t="shared" si="4191"/>
        <v>0</v>
      </c>
      <c r="HY68" s="447"/>
      <c r="HZ68" s="447"/>
      <c r="IA68" s="447"/>
      <c r="IB68" s="447"/>
      <c r="IC68" s="447"/>
      <c r="ID68" s="449"/>
      <c r="IE68" s="450">
        <f t="shared" si="4192"/>
        <v>0</v>
      </c>
      <c r="IF68" s="463"/>
      <c r="IG68" s="448"/>
      <c r="II68" s="458"/>
      <c r="IJ68" s="447"/>
      <c r="IK68" s="447"/>
      <c r="IL68" s="447"/>
      <c r="IM68" s="450">
        <f t="shared" si="4193"/>
        <v>0</v>
      </c>
      <c r="IN68" s="447"/>
      <c r="IO68" s="447"/>
      <c r="IP68" s="447"/>
      <c r="IQ68" s="447"/>
      <c r="IR68" s="447"/>
      <c r="IS68" s="449"/>
      <c r="IT68" s="450">
        <f t="shared" si="4194"/>
        <v>0</v>
      </c>
      <c r="IU68" s="463"/>
      <c r="IV68" s="448"/>
      <c r="IX68" s="458"/>
      <c r="IY68" s="447"/>
      <c r="IZ68" s="447"/>
      <c r="JA68" s="447"/>
      <c r="JB68" s="450">
        <f t="shared" si="4195"/>
        <v>0</v>
      </c>
      <c r="JC68" s="447"/>
      <c r="JD68" s="447"/>
      <c r="JE68" s="447"/>
      <c r="JF68" s="447"/>
      <c r="JG68" s="447"/>
      <c r="JH68" s="449"/>
      <c r="JI68" s="450">
        <f t="shared" si="4196"/>
        <v>0</v>
      </c>
      <c r="JJ68" s="463"/>
      <c r="JK68" s="448"/>
      <c r="JM68" s="458"/>
      <c r="JN68" s="447"/>
      <c r="JO68" s="447"/>
      <c r="JP68" s="447"/>
      <c r="JQ68" s="450">
        <f t="shared" si="4197"/>
        <v>0</v>
      </c>
      <c r="JR68" s="447"/>
      <c r="JS68" s="447"/>
      <c r="JT68" s="447"/>
      <c r="JU68" s="447"/>
      <c r="JV68" s="447"/>
      <c r="JW68" s="449"/>
      <c r="JX68" s="450">
        <f t="shared" si="4198"/>
        <v>0</v>
      </c>
      <c r="JY68" s="463"/>
      <c r="JZ68" s="448"/>
      <c r="KB68" s="458"/>
      <c r="KC68" s="447"/>
      <c r="KD68" s="447"/>
      <c r="KE68" s="447"/>
      <c r="KF68" s="450">
        <f t="shared" si="4199"/>
        <v>0</v>
      </c>
      <c r="KG68" s="447"/>
      <c r="KH68" s="447"/>
      <c r="KI68" s="447"/>
      <c r="KJ68" s="447"/>
      <c r="KK68" s="447"/>
      <c r="KL68" s="449"/>
      <c r="KM68" s="450">
        <f t="shared" si="4200"/>
        <v>0</v>
      </c>
      <c r="KN68" s="463"/>
      <c r="KO68" s="448"/>
      <c r="KQ68" s="458"/>
      <c r="KR68" s="447"/>
      <c r="KS68" s="447"/>
      <c r="KT68" s="447"/>
      <c r="KU68" s="450">
        <f t="shared" si="4201"/>
        <v>0</v>
      </c>
      <c r="KV68" s="447"/>
      <c r="KW68" s="447"/>
      <c r="KX68" s="447"/>
      <c r="KY68" s="447"/>
      <c r="KZ68" s="447"/>
      <c r="LA68" s="449"/>
      <c r="LB68" s="450">
        <f t="shared" si="4202"/>
        <v>0</v>
      </c>
      <c r="LC68" s="463"/>
      <c r="LD68" s="448"/>
      <c r="LF68" s="458"/>
      <c r="LG68" s="447"/>
      <c r="LH68" s="447"/>
      <c r="LI68" s="447"/>
      <c r="LJ68" s="450">
        <f t="shared" si="4203"/>
        <v>0</v>
      </c>
      <c r="LK68" s="447"/>
      <c r="LL68" s="447"/>
      <c r="LM68" s="447"/>
      <c r="LN68" s="447"/>
      <c r="LO68" s="447"/>
      <c r="LP68" s="449"/>
      <c r="LQ68" s="450">
        <f t="shared" si="4204"/>
        <v>0</v>
      </c>
      <c r="LR68" s="463"/>
      <c r="LS68" s="448"/>
      <c r="LU68" s="458"/>
      <c r="LV68" s="447"/>
      <c r="LW68" s="447"/>
      <c r="LX68" s="447"/>
      <c r="LY68" s="450">
        <f t="shared" si="4205"/>
        <v>0</v>
      </c>
      <c r="LZ68" s="447"/>
      <c r="MA68" s="447"/>
      <c r="MB68" s="447"/>
      <c r="MC68" s="447"/>
      <c r="MD68" s="447"/>
      <c r="ME68" s="449"/>
      <c r="MF68" s="450">
        <f t="shared" si="4206"/>
        <v>0</v>
      </c>
      <c r="MG68" s="463"/>
      <c r="MH68" s="448"/>
      <c r="MJ68" s="458"/>
      <c r="MK68" s="447"/>
      <c r="ML68" s="447"/>
      <c r="MM68" s="447"/>
      <c r="MN68" s="450">
        <f t="shared" si="4207"/>
        <v>0</v>
      </c>
      <c r="MO68" s="447"/>
      <c r="MP68" s="447"/>
      <c r="MQ68" s="447"/>
      <c r="MR68" s="447"/>
      <c r="MS68" s="447"/>
      <c r="MT68" s="449"/>
      <c r="MU68" s="450">
        <f t="shared" si="4208"/>
        <v>0</v>
      </c>
      <c r="MV68" s="463"/>
      <c r="MW68" s="448"/>
      <c r="MY68" s="458"/>
      <c r="MZ68" s="447"/>
      <c r="NA68" s="447"/>
      <c r="NB68" s="447"/>
      <c r="NC68" s="450">
        <f t="shared" si="4209"/>
        <v>0</v>
      </c>
      <c r="ND68" s="447"/>
      <c r="NE68" s="447"/>
      <c r="NF68" s="447"/>
      <c r="NG68" s="447"/>
      <c r="NH68" s="447"/>
      <c r="NI68" s="449"/>
      <c r="NJ68" s="450">
        <f t="shared" si="4210"/>
        <v>0</v>
      </c>
      <c r="NK68" s="463"/>
      <c r="NL68" s="448"/>
      <c r="NN68" s="458"/>
      <c r="NO68" s="447"/>
      <c r="NP68" s="447"/>
      <c r="NQ68" s="447"/>
      <c r="NR68" s="450">
        <f t="shared" si="4211"/>
        <v>0</v>
      </c>
      <c r="NS68" s="447"/>
      <c r="NT68" s="447"/>
      <c r="NU68" s="447"/>
      <c r="NV68" s="447"/>
      <c r="NW68" s="447"/>
      <c r="NX68" s="449"/>
      <c r="NY68" s="450">
        <f t="shared" si="4212"/>
        <v>0</v>
      </c>
      <c r="NZ68" s="463"/>
      <c r="OA68" s="448"/>
      <c r="OC68" s="458"/>
      <c r="OD68" s="447"/>
      <c r="OE68" s="447"/>
      <c r="OF68" s="447"/>
      <c r="OG68" s="450">
        <f t="shared" si="4213"/>
        <v>0</v>
      </c>
      <c r="OH68" s="447"/>
      <c r="OI68" s="447"/>
      <c r="OJ68" s="447"/>
      <c r="OK68" s="447"/>
      <c r="OL68" s="447"/>
      <c r="OM68" s="449"/>
      <c r="ON68" s="450">
        <f t="shared" si="4214"/>
        <v>0</v>
      </c>
      <c r="OO68" s="463"/>
      <c r="OP68" s="448"/>
      <c r="OR68" s="458"/>
      <c r="OS68" s="447"/>
      <c r="OT68" s="447"/>
      <c r="OU68" s="447"/>
      <c r="OV68" s="450">
        <f t="shared" si="4215"/>
        <v>0</v>
      </c>
      <c r="OW68" s="447"/>
      <c r="OX68" s="447"/>
      <c r="OY68" s="447"/>
      <c r="OZ68" s="447"/>
      <c r="PA68" s="447"/>
      <c r="PB68" s="449"/>
      <c r="PC68" s="450">
        <f t="shared" si="4216"/>
        <v>0</v>
      </c>
      <c r="PD68" s="463"/>
      <c r="PE68" s="448"/>
      <c r="PG68" s="458"/>
      <c r="PH68" s="447"/>
      <c r="PI68" s="447"/>
      <c r="PJ68" s="447"/>
      <c r="PK68" s="450">
        <f t="shared" si="4217"/>
        <v>0</v>
      </c>
      <c r="PL68" s="447"/>
      <c r="PM68" s="447"/>
      <c r="PN68" s="447"/>
      <c r="PO68" s="447"/>
      <c r="PP68" s="447"/>
      <c r="PQ68" s="449"/>
      <c r="PR68" s="450">
        <f t="shared" si="4218"/>
        <v>0</v>
      </c>
      <c r="PS68" s="463"/>
      <c r="PT68" s="448"/>
      <c r="PV68" s="458"/>
      <c r="PW68" s="447"/>
      <c r="PX68" s="447"/>
      <c r="PY68" s="447"/>
      <c r="PZ68" s="450">
        <f t="shared" si="4219"/>
        <v>0</v>
      </c>
      <c r="QA68" s="447"/>
      <c r="QB68" s="447"/>
      <c r="QC68" s="447"/>
      <c r="QD68" s="447"/>
      <c r="QE68" s="447"/>
      <c r="QF68" s="449"/>
      <c r="QG68" s="450">
        <f t="shared" si="4220"/>
        <v>0</v>
      </c>
      <c r="QH68" s="463"/>
      <c r="QI68" s="448"/>
      <c r="QK68" s="458"/>
      <c r="QL68" s="447"/>
      <c r="QM68" s="447"/>
      <c r="QN68" s="447"/>
      <c r="QO68" s="450">
        <f t="shared" si="4221"/>
        <v>0</v>
      </c>
      <c r="QP68" s="447"/>
      <c r="QQ68" s="447"/>
      <c r="QR68" s="447"/>
      <c r="QS68" s="447"/>
      <c r="QT68" s="447"/>
      <c r="QU68" s="449"/>
      <c r="QV68" s="450">
        <f t="shared" si="4222"/>
        <v>0</v>
      </c>
      <c r="QW68" s="463"/>
      <c r="QX68" s="448"/>
      <c r="QZ68" s="458"/>
      <c r="RA68" s="447"/>
      <c r="RB68" s="447"/>
      <c r="RC68" s="447"/>
      <c r="RD68" s="450">
        <f t="shared" si="4223"/>
        <v>0</v>
      </c>
      <c r="RE68" s="447"/>
      <c r="RF68" s="447"/>
      <c r="RG68" s="447"/>
      <c r="RH68" s="447"/>
      <c r="RI68" s="447"/>
      <c r="RJ68" s="449"/>
      <c r="RK68" s="450">
        <f t="shared" si="4224"/>
        <v>0</v>
      </c>
      <c r="RL68" s="463"/>
      <c r="RM68" s="448"/>
      <c r="RO68" s="458"/>
      <c r="RP68" s="447"/>
      <c r="RQ68" s="447"/>
      <c r="RR68" s="447"/>
      <c r="RS68" s="450">
        <f t="shared" si="4225"/>
        <v>0</v>
      </c>
      <c r="RT68" s="447"/>
      <c r="RU68" s="447"/>
      <c r="RV68" s="447"/>
      <c r="RW68" s="447"/>
      <c r="RX68" s="447"/>
      <c r="RY68" s="449"/>
      <c r="RZ68" s="450">
        <f t="shared" si="4226"/>
        <v>0</v>
      </c>
      <c r="SA68" s="463"/>
      <c r="SB68" s="448"/>
      <c r="SD68" s="458"/>
      <c r="SE68" s="447"/>
      <c r="SF68" s="447"/>
      <c r="SG68" s="447"/>
      <c r="SH68" s="450">
        <f t="shared" si="4227"/>
        <v>0</v>
      </c>
      <c r="SI68" s="447"/>
      <c r="SJ68" s="447"/>
      <c r="SK68" s="447"/>
      <c r="SL68" s="447"/>
      <c r="SM68" s="447"/>
      <c r="SN68" s="449"/>
      <c r="SO68" s="450">
        <f t="shared" si="4228"/>
        <v>0</v>
      </c>
      <c r="SP68" s="463"/>
      <c r="SQ68" s="448"/>
      <c r="SS68" s="458"/>
      <c r="ST68" s="447"/>
      <c r="SU68" s="447"/>
      <c r="SV68" s="447"/>
      <c r="SW68" s="450">
        <f t="shared" si="4229"/>
        <v>0</v>
      </c>
      <c r="SX68" s="447"/>
      <c r="SY68" s="447"/>
      <c r="SZ68" s="447"/>
      <c r="TA68" s="447"/>
      <c r="TB68" s="447"/>
      <c r="TC68" s="449"/>
      <c r="TD68" s="450">
        <f t="shared" si="4230"/>
        <v>0</v>
      </c>
      <c r="TE68" s="463"/>
      <c r="TF68" s="448"/>
      <c r="TH68" s="458"/>
      <c r="TI68" s="447"/>
      <c r="TJ68" s="447"/>
      <c r="TK68" s="447"/>
      <c r="TL68" s="450">
        <f t="shared" si="4231"/>
        <v>0</v>
      </c>
      <c r="TM68" s="447"/>
      <c r="TN68" s="447"/>
      <c r="TO68" s="447"/>
      <c r="TP68" s="447"/>
      <c r="TQ68" s="447"/>
      <c r="TR68" s="449"/>
      <c r="TS68" s="450">
        <f t="shared" si="4232"/>
        <v>0</v>
      </c>
      <c r="TT68" s="463"/>
      <c r="TU68" s="448"/>
      <c r="TW68" s="458"/>
      <c r="TX68" s="447"/>
      <c r="TY68" s="447"/>
      <c r="TZ68" s="447"/>
      <c r="UA68" s="450">
        <f t="shared" si="4233"/>
        <v>0</v>
      </c>
      <c r="UB68" s="447"/>
      <c r="UC68" s="447"/>
      <c r="UD68" s="447"/>
      <c r="UE68" s="447"/>
      <c r="UF68" s="447"/>
      <c r="UG68" s="449"/>
      <c r="UH68" s="450">
        <f t="shared" si="4234"/>
        <v>0</v>
      </c>
      <c r="UI68" s="463"/>
      <c r="UJ68" s="448"/>
      <c r="UL68" s="458"/>
      <c r="UM68" s="447"/>
      <c r="UN68" s="447"/>
      <c r="UO68" s="447"/>
      <c r="UP68" s="450">
        <f t="shared" si="4235"/>
        <v>0</v>
      </c>
      <c r="UQ68" s="447"/>
      <c r="UR68" s="447"/>
      <c r="US68" s="447"/>
      <c r="UT68" s="447"/>
      <c r="UU68" s="447"/>
      <c r="UV68" s="449"/>
      <c r="UW68" s="450">
        <f t="shared" si="4236"/>
        <v>0</v>
      </c>
      <c r="UX68" s="463"/>
      <c r="UY68" s="448"/>
      <c r="VA68" s="458"/>
      <c r="VB68" s="447"/>
      <c r="VC68" s="447"/>
      <c r="VD68" s="447"/>
      <c r="VE68" s="450">
        <f t="shared" si="4237"/>
        <v>0</v>
      </c>
      <c r="VF68" s="447"/>
      <c r="VG68" s="447"/>
      <c r="VH68" s="447"/>
      <c r="VI68" s="447"/>
      <c r="VJ68" s="447"/>
      <c r="VK68" s="449"/>
      <c r="VL68" s="450">
        <f t="shared" si="4238"/>
        <v>0</v>
      </c>
      <c r="VM68" s="463"/>
      <c r="VN68" s="448"/>
      <c r="VP68" s="458"/>
      <c r="VQ68" s="447"/>
      <c r="VR68" s="447"/>
      <c r="VS68" s="447"/>
      <c r="VT68" s="450">
        <f t="shared" si="4239"/>
        <v>0</v>
      </c>
      <c r="VU68" s="447"/>
      <c r="VV68" s="447"/>
      <c r="VW68" s="447"/>
      <c r="VX68" s="447"/>
      <c r="VY68" s="447"/>
      <c r="VZ68" s="449"/>
      <c r="WA68" s="450">
        <f t="shared" si="4240"/>
        <v>0</v>
      </c>
      <c r="WB68" s="463"/>
      <c r="WC68" s="448"/>
      <c r="WE68" s="458"/>
      <c r="WF68" s="447"/>
      <c r="WG68" s="447"/>
      <c r="WH68" s="447"/>
      <c r="WI68" s="450">
        <f t="shared" si="4241"/>
        <v>0</v>
      </c>
      <c r="WJ68" s="447"/>
      <c r="WK68" s="447"/>
      <c r="WL68" s="447"/>
      <c r="WM68" s="447"/>
      <c r="WN68" s="447"/>
      <c r="WO68" s="449"/>
      <c r="WP68" s="450">
        <f t="shared" si="4242"/>
        <v>0</v>
      </c>
      <c r="WQ68" s="463"/>
      <c r="WR68" s="448"/>
      <c r="WT68" s="458"/>
      <c r="WU68" s="447"/>
      <c r="WV68" s="447"/>
      <c r="WW68" s="447"/>
      <c r="WX68" s="450">
        <f t="shared" si="4243"/>
        <v>0</v>
      </c>
      <c r="WY68" s="447"/>
      <c r="WZ68" s="447"/>
      <c r="XA68" s="447"/>
      <c r="XB68" s="447"/>
      <c r="XC68" s="447"/>
      <c r="XD68" s="449"/>
      <c r="XE68" s="450">
        <f t="shared" si="4244"/>
        <v>0</v>
      </c>
      <c r="XF68" s="463"/>
      <c r="XG68" s="448"/>
      <c r="XI68" s="458"/>
      <c r="XJ68" s="447"/>
      <c r="XK68" s="447"/>
      <c r="XL68" s="447"/>
      <c r="XM68" s="450">
        <f t="shared" si="4245"/>
        <v>0</v>
      </c>
      <c r="XN68" s="447"/>
      <c r="XO68" s="447"/>
      <c r="XP68" s="447"/>
      <c r="XQ68" s="447"/>
      <c r="XR68" s="447"/>
      <c r="XS68" s="449"/>
      <c r="XT68" s="450">
        <f t="shared" si="4246"/>
        <v>0</v>
      </c>
      <c r="XU68" s="463"/>
      <c r="XV68" s="448"/>
      <c r="XX68" s="458"/>
      <c r="XY68" s="447"/>
      <c r="XZ68" s="447"/>
      <c r="YA68" s="447"/>
      <c r="YB68" s="450">
        <f t="shared" si="4247"/>
        <v>0</v>
      </c>
      <c r="YC68" s="447"/>
      <c r="YD68" s="447"/>
      <c r="YE68" s="447"/>
      <c r="YF68" s="447"/>
      <c r="YG68" s="447"/>
      <c r="YH68" s="449"/>
      <c r="YI68" s="450">
        <f t="shared" si="4248"/>
        <v>0</v>
      </c>
      <c r="YJ68" s="463"/>
      <c r="YK68" s="448"/>
      <c r="YM68" s="458"/>
      <c r="YN68" s="447"/>
      <c r="YO68" s="447"/>
      <c r="YP68" s="447"/>
      <c r="YQ68" s="450">
        <f t="shared" si="4249"/>
        <v>0</v>
      </c>
      <c r="YR68" s="447"/>
      <c r="YS68" s="447"/>
      <c r="YT68" s="447"/>
      <c r="YU68" s="447"/>
      <c r="YV68" s="447"/>
      <c r="YW68" s="449"/>
      <c r="YX68" s="450">
        <f t="shared" si="4250"/>
        <v>0</v>
      </c>
      <c r="YY68" s="463"/>
      <c r="YZ68" s="448"/>
      <c r="ZB68" s="458"/>
      <c r="ZC68" s="447"/>
      <c r="ZD68" s="447"/>
      <c r="ZE68" s="447"/>
      <c r="ZF68" s="450">
        <f t="shared" si="4251"/>
        <v>0</v>
      </c>
      <c r="ZG68" s="447"/>
      <c r="ZH68" s="447"/>
      <c r="ZI68" s="447"/>
      <c r="ZJ68" s="447"/>
      <c r="ZK68" s="447"/>
      <c r="ZL68" s="449"/>
      <c r="ZM68" s="450">
        <f t="shared" si="4252"/>
        <v>0</v>
      </c>
      <c r="ZN68" s="463"/>
      <c r="ZO68" s="448"/>
      <c r="ZQ68" s="458"/>
      <c r="ZR68" s="447"/>
      <c r="ZS68" s="447"/>
      <c r="ZT68" s="447"/>
      <c r="ZU68" s="450">
        <f t="shared" si="4253"/>
        <v>0</v>
      </c>
      <c r="ZV68" s="447"/>
      <c r="ZW68" s="447"/>
      <c r="ZX68" s="447"/>
      <c r="ZY68" s="447"/>
      <c r="ZZ68" s="447"/>
      <c r="AAA68" s="449"/>
      <c r="AAB68" s="450">
        <f t="shared" si="4254"/>
        <v>0</v>
      </c>
      <c r="AAC68" s="463"/>
      <c r="AAD68" s="448"/>
      <c r="AAF68" s="458"/>
      <c r="AAG68" s="447"/>
      <c r="AAH68" s="447"/>
      <c r="AAI68" s="447"/>
      <c r="AAJ68" s="450">
        <f t="shared" si="4255"/>
        <v>0</v>
      </c>
      <c r="AAK68" s="447"/>
      <c r="AAL68" s="447"/>
      <c r="AAM68" s="447"/>
      <c r="AAN68" s="447"/>
      <c r="AAO68" s="447"/>
      <c r="AAP68" s="449"/>
      <c r="AAQ68" s="450">
        <f t="shared" si="4256"/>
        <v>0</v>
      </c>
      <c r="AAR68" s="463"/>
      <c r="AAS68" s="448"/>
      <c r="AAU68" s="458"/>
      <c r="AAV68" s="447"/>
      <c r="AAW68" s="447"/>
      <c r="AAX68" s="447"/>
      <c r="AAY68" s="450">
        <f t="shared" si="4257"/>
        <v>0</v>
      </c>
      <c r="AAZ68" s="447"/>
      <c r="ABA68" s="447"/>
      <c r="ABB68" s="447"/>
      <c r="ABC68" s="447"/>
      <c r="ABD68" s="447"/>
      <c r="ABE68" s="449"/>
      <c r="ABF68" s="450">
        <f t="shared" si="4258"/>
        <v>0</v>
      </c>
      <c r="ABG68" s="463"/>
      <c r="ABH68" s="448"/>
      <c r="ABJ68" s="458"/>
      <c r="ABK68" s="447"/>
      <c r="ABL68" s="447"/>
      <c r="ABM68" s="447"/>
      <c r="ABN68" s="450">
        <f t="shared" si="4259"/>
        <v>0</v>
      </c>
      <c r="ABO68" s="447"/>
      <c r="ABP68" s="447"/>
      <c r="ABQ68" s="447"/>
      <c r="ABR68" s="447"/>
      <c r="ABS68" s="447"/>
      <c r="ABT68" s="449"/>
      <c r="ABU68" s="450">
        <f t="shared" si="4260"/>
        <v>0</v>
      </c>
      <c r="ABV68" s="463"/>
      <c r="ABW68" s="448"/>
      <c r="ABY68" s="458"/>
      <c r="ABZ68" s="447"/>
      <c r="ACA68" s="447"/>
      <c r="ACB68" s="447"/>
      <c r="ACC68" s="450">
        <f t="shared" si="4261"/>
        <v>0</v>
      </c>
      <c r="ACD68" s="447"/>
      <c r="ACE68" s="447"/>
      <c r="ACF68" s="447"/>
      <c r="ACG68" s="447"/>
      <c r="ACH68" s="447"/>
      <c r="ACI68" s="449"/>
      <c r="ACJ68" s="450">
        <f t="shared" si="4262"/>
        <v>0</v>
      </c>
      <c r="ACK68" s="463"/>
      <c r="ACL68" s="448"/>
      <c r="ACN68" s="458"/>
      <c r="ACO68" s="447"/>
      <c r="ACP68" s="447"/>
      <c r="ACQ68" s="447"/>
      <c r="ACR68" s="450">
        <f t="shared" si="4263"/>
        <v>0</v>
      </c>
      <c r="ACS68" s="447"/>
      <c r="ACT68" s="447"/>
      <c r="ACU68" s="447"/>
      <c r="ACV68" s="447"/>
      <c r="ACW68" s="447"/>
      <c r="ACX68" s="449"/>
      <c r="ACY68" s="450">
        <f t="shared" si="4264"/>
        <v>0</v>
      </c>
      <c r="ACZ68" s="463"/>
      <c r="ADA68" s="448"/>
      <c r="ADC68" s="458"/>
      <c r="ADD68" s="447"/>
      <c r="ADE68" s="447"/>
      <c r="ADF68" s="447"/>
      <c r="ADG68" s="450">
        <f t="shared" si="4265"/>
        <v>0</v>
      </c>
      <c r="ADH68" s="447"/>
      <c r="ADI68" s="447"/>
      <c r="ADJ68" s="447"/>
      <c r="ADK68" s="447"/>
      <c r="ADL68" s="447"/>
      <c r="ADM68" s="449"/>
      <c r="ADN68" s="450">
        <f t="shared" si="4266"/>
        <v>0</v>
      </c>
      <c r="ADO68" s="463"/>
      <c r="ADP68" s="448"/>
      <c r="ADR68" s="458"/>
      <c r="ADS68" s="447"/>
      <c r="ADT68" s="447"/>
      <c r="ADU68" s="447"/>
      <c r="ADV68" s="450">
        <f t="shared" si="4267"/>
        <v>0</v>
      </c>
      <c r="ADW68" s="447"/>
      <c r="ADX68" s="447"/>
      <c r="ADY68" s="447"/>
      <c r="ADZ68" s="447"/>
      <c r="AEA68" s="447"/>
      <c r="AEB68" s="449"/>
      <c r="AEC68" s="450">
        <f t="shared" si="4268"/>
        <v>0</v>
      </c>
      <c r="AED68" s="463"/>
      <c r="AEE68" s="448"/>
      <c r="AEG68" s="458"/>
      <c r="AEH68" s="447"/>
      <c r="AEI68" s="447"/>
      <c r="AEJ68" s="447"/>
      <c r="AEK68" s="450">
        <f t="shared" si="4269"/>
        <v>0</v>
      </c>
      <c r="AEL68" s="447"/>
      <c r="AEM68" s="447"/>
      <c r="AEN68" s="447"/>
      <c r="AEO68" s="447"/>
      <c r="AEP68" s="447"/>
      <c r="AEQ68" s="449"/>
      <c r="AER68" s="450">
        <f t="shared" si="4270"/>
        <v>0</v>
      </c>
      <c r="AES68" s="463"/>
      <c r="AET68" s="448"/>
      <c r="AEV68" s="458"/>
      <c r="AEW68" s="447"/>
      <c r="AEX68" s="447"/>
      <c r="AEY68" s="447"/>
      <c r="AEZ68" s="450">
        <f t="shared" si="4271"/>
        <v>0</v>
      </c>
      <c r="AFA68" s="447"/>
      <c r="AFB68" s="447"/>
      <c r="AFC68" s="447"/>
      <c r="AFD68" s="447"/>
      <c r="AFE68" s="447"/>
      <c r="AFF68" s="449"/>
      <c r="AFG68" s="450">
        <f t="shared" si="4272"/>
        <v>0</v>
      </c>
      <c r="AFH68" s="463"/>
      <c r="AFI68" s="448"/>
      <c r="AFK68" s="458"/>
      <c r="AFL68" s="447"/>
      <c r="AFM68" s="447"/>
      <c r="AFN68" s="447"/>
      <c r="AFO68" s="450">
        <f t="shared" si="4273"/>
        <v>0</v>
      </c>
      <c r="AFP68" s="447"/>
      <c r="AFQ68" s="447"/>
      <c r="AFR68" s="447"/>
      <c r="AFS68" s="447"/>
      <c r="AFT68" s="447"/>
      <c r="AFU68" s="449"/>
      <c r="AFV68" s="450">
        <f t="shared" si="4274"/>
        <v>0</v>
      </c>
      <c r="AFW68" s="463"/>
      <c r="AFX68" s="448"/>
      <c r="AFZ68" s="458"/>
      <c r="AGA68" s="447"/>
      <c r="AGB68" s="447"/>
      <c r="AGC68" s="447"/>
      <c r="AGD68" s="450">
        <f t="shared" si="4275"/>
        <v>0</v>
      </c>
      <c r="AGE68" s="447"/>
      <c r="AGF68" s="447"/>
      <c r="AGG68" s="447"/>
      <c r="AGH68" s="447"/>
      <c r="AGI68" s="447"/>
      <c r="AGJ68" s="449"/>
      <c r="AGK68" s="450">
        <f t="shared" si="4276"/>
        <v>0</v>
      </c>
      <c r="AGL68" s="463"/>
      <c r="AGM68" s="448"/>
      <c r="AGO68" s="458"/>
      <c r="AGP68" s="447"/>
      <c r="AGQ68" s="447"/>
      <c r="AGR68" s="447"/>
      <c r="AGS68" s="450">
        <f t="shared" si="4277"/>
        <v>0</v>
      </c>
      <c r="AGT68" s="447"/>
      <c r="AGU68" s="447"/>
      <c r="AGV68" s="447"/>
      <c r="AGW68" s="447"/>
      <c r="AGX68" s="447"/>
      <c r="AGY68" s="449"/>
      <c r="AGZ68" s="450">
        <f t="shared" si="4278"/>
        <v>0</v>
      </c>
      <c r="AHA68" s="463"/>
      <c r="AHB68" s="448"/>
      <c r="AHD68" s="458"/>
      <c r="AHE68" s="447"/>
      <c r="AHF68" s="447"/>
      <c r="AHG68" s="447"/>
      <c r="AHH68" s="450">
        <f t="shared" si="4279"/>
        <v>0</v>
      </c>
      <c r="AHI68" s="447"/>
      <c r="AHJ68" s="447"/>
      <c r="AHK68" s="447"/>
      <c r="AHL68" s="447"/>
      <c r="AHM68" s="447"/>
      <c r="AHN68" s="449"/>
      <c r="AHO68" s="450">
        <f t="shared" si="4280"/>
        <v>0</v>
      </c>
      <c r="AHP68" s="463"/>
      <c r="AHQ68" s="448"/>
      <c r="AHS68" s="458"/>
      <c r="AHT68" s="447"/>
      <c r="AHU68" s="447"/>
      <c r="AHV68" s="447"/>
      <c r="AHW68" s="450">
        <f t="shared" si="4281"/>
        <v>0</v>
      </c>
      <c r="AHX68" s="447"/>
      <c r="AHY68" s="447"/>
      <c r="AHZ68" s="447"/>
      <c r="AIA68" s="447"/>
      <c r="AIB68" s="447"/>
      <c r="AIC68" s="449"/>
      <c r="AID68" s="450">
        <f t="shared" si="4282"/>
        <v>0</v>
      </c>
      <c r="AIE68" s="463"/>
      <c r="AIF68" s="448"/>
      <c r="AIH68" s="458"/>
      <c r="AII68" s="447"/>
      <c r="AIJ68" s="447"/>
      <c r="AIK68" s="447"/>
      <c r="AIL68" s="450">
        <f t="shared" si="4283"/>
        <v>0</v>
      </c>
      <c r="AIM68" s="447"/>
      <c r="AIN68" s="447"/>
      <c r="AIO68" s="447"/>
      <c r="AIP68" s="447"/>
      <c r="AIQ68" s="447"/>
      <c r="AIR68" s="449"/>
      <c r="AIS68" s="450">
        <f t="shared" si="4284"/>
        <v>0</v>
      </c>
      <c r="AIT68" s="463"/>
      <c r="AIU68" s="448"/>
      <c r="AIW68" s="458"/>
      <c r="AIX68" s="447"/>
      <c r="AIY68" s="447"/>
      <c r="AIZ68" s="447"/>
      <c r="AJA68" s="450">
        <f t="shared" si="4285"/>
        <v>0</v>
      </c>
      <c r="AJB68" s="447"/>
      <c r="AJC68" s="447"/>
      <c r="AJD68" s="447"/>
      <c r="AJE68" s="447"/>
      <c r="AJF68" s="447"/>
      <c r="AJG68" s="449"/>
      <c r="AJH68" s="450">
        <f t="shared" si="4286"/>
        <v>0</v>
      </c>
      <c r="AJI68" s="463"/>
      <c r="AJJ68" s="448"/>
      <c r="AJL68" s="458"/>
      <c r="AJM68" s="447"/>
      <c r="AJN68" s="447"/>
      <c r="AJO68" s="447"/>
      <c r="AJP68" s="450">
        <f t="shared" si="4287"/>
        <v>0</v>
      </c>
      <c r="AJQ68" s="447"/>
      <c r="AJR68" s="447"/>
      <c r="AJS68" s="447"/>
      <c r="AJT68" s="447"/>
      <c r="AJU68" s="447"/>
      <c r="AJV68" s="449"/>
      <c r="AJW68" s="450">
        <f t="shared" si="4288"/>
        <v>0</v>
      </c>
      <c r="AJX68" s="463"/>
      <c r="AJY68" s="448"/>
      <c r="AKA68" s="458"/>
      <c r="AKB68" s="447"/>
      <c r="AKC68" s="447"/>
      <c r="AKD68" s="447"/>
      <c r="AKE68" s="450">
        <f t="shared" si="4289"/>
        <v>0</v>
      </c>
      <c r="AKF68" s="447"/>
      <c r="AKG68" s="447"/>
      <c r="AKH68" s="447"/>
      <c r="AKI68" s="447"/>
      <c r="AKJ68" s="447"/>
      <c r="AKK68" s="449"/>
      <c r="AKL68" s="450">
        <f t="shared" si="4290"/>
        <v>0</v>
      </c>
      <c r="AKM68" s="463"/>
      <c r="AKN68" s="448"/>
      <c r="AKP68" s="458"/>
      <c r="AKQ68" s="447"/>
      <c r="AKR68" s="447"/>
      <c r="AKS68" s="447"/>
      <c r="AKT68" s="450">
        <f t="shared" si="4291"/>
        <v>0</v>
      </c>
      <c r="AKU68" s="447"/>
      <c r="AKV68" s="447"/>
      <c r="AKW68" s="447"/>
      <c r="AKX68" s="447"/>
      <c r="AKY68" s="447"/>
      <c r="AKZ68" s="449"/>
      <c r="ALA68" s="450">
        <f t="shared" si="4292"/>
        <v>0</v>
      </c>
      <c r="ALB68" s="463"/>
      <c r="ALC68" s="448"/>
      <c r="ALE68" s="458"/>
      <c r="ALF68" s="447"/>
      <c r="ALG68" s="447"/>
      <c r="ALH68" s="447"/>
      <c r="ALI68" s="450">
        <f t="shared" si="4293"/>
        <v>0</v>
      </c>
      <c r="ALJ68" s="447"/>
      <c r="ALK68" s="447"/>
      <c r="ALL68" s="447"/>
      <c r="ALM68" s="447"/>
      <c r="ALN68" s="447"/>
      <c r="ALO68" s="449"/>
      <c r="ALP68" s="450">
        <f t="shared" si="4294"/>
        <v>0</v>
      </c>
      <c r="ALQ68" s="463"/>
      <c r="ALR68" s="448"/>
      <c r="ALT68" s="458"/>
      <c r="ALU68" s="447"/>
      <c r="ALV68" s="447"/>
      <c r="ALW68" s="447"/>
      <c r="ALX68" s="450">
        <f t="shared" si="4295"/>
        <v>0</v>
      </c>
      <c r="ALY68" s="447"/>
      <c r="ALZ68" s="447"/>
      <c r="AMA68" s="447"/>
      <c r="AMB68" s="447"/>
      <c r="AMC68" s="447"/>
      <c r="AMD68" s="449"/>
      <c r="AME68" s="450">
        <f t="shared" si="4296"/>
        <v>0</v>
      </c>
      <c r="AMF68" s="463"/>
      <c r="AMG68" s="448"/>
      <c r="AMI68" s="458"/>
      <c r="AMJ68" s="447"/>
      <c r="AMK68" s="447"/>
      <c r="AML68" s="447"/>
      <c r="AMM68" s="450">
        <f t="shared" si="4297"/>
        <v>0</v>
      </c>
      <c r="AMN68" s="447"/>
      <c r="AMO68" s="447"/>
      <c r="AMP68" s="447"/>
      <c r="AMQ68" s="447"/>
      <c r="AMR68" s="447"/>
      <c r="AMS68" s="449"/>
      <c r="AMT68" s="450">
        <f t="shared" si="4298"/>
        <v>0</v>
      </c>
      <c r="AMU68" s="463"/>
      <c r="AMV68" s="448"/>
      <c r="AMX68" s="458"/>
      <c r="AMY68" s="447"/>
      <c r="AMZ68" s="447"/>
      <c r="ANA68" s="447"/>
      <c r="ANB68" s="450">
        <f t="shared" si="4299"/>
        <v>0</v>
      </c>
      <c r="ANC68" s="447"/>
      <c r="AND68" s="447"/>
      <c r="ANE68" s="447"/>
      <c r="ANF68" s="447"/>
      <c r="ANG68" s="447"/>
      <c r="ANH68" s="449"/>
      <c r="ANI68" s="450">
        <f t="shared" si="4300"/>
        <v>0</v>
      </c>
      <c r="ANJ68" s="463"/>
      <c r="ANK68" s="448"/>
      <c r="ANM68" s="458"/>
      <c r="ANN68" s="447"/>
      <c r="ANO68" s="447"/>
      <c r="ANP68" s="447"/>
      <c r="ANQ68" s="450">
        <f t="shared" si="4301"/>
        <v>0</v>
      </c>
      <c r="ANR68" s="447"/>
      <c r="ANS68" s="447"/>
      <c r="ANT68" s="447"/>
      <c r="ANU68" s="447"/>
      <c r="ANV68" s="447"/>
      <c r="ANW68" s="449"/>
      <c r="ANX68" s="450">
        <f t="shared" si="4302"/>
        <v>0</v>
      </c>
      <c r="ANY68" s="463"/>
      <c r="ANZ68" s="448"/>
      <c r="AOB68" s="458"/>
      <c r="AOC68" s="447"/>
      <c r="AOD68" s="447"/>
      <c r="AOE68" s="447"/>
      <c r="AOF68" s="450">
        <f t="shared" si="4303"/>
        <v>0</v>
      </c>
      <c r="AOG68" s="447"/>
      <c r="AOH68" s="447"/>
      <c r="AOI68" s="447"/>
      <c r="AOJ68" s="447"/>
      <c r="AOK68" s="447"/>
      <c r="AOL68" s="449"/>
      <c r="AOM68" s="450">
        <f t="shared" si="4304"/>
        <v>0</v>
      </c>
      <c r="AON68" s="463"/>
      <c r="AOO68" s="448"/>
      <c r="AOQ68" s="458"/>
      <c r="AOR68" s="447"/>
      <c r="AOS68" s="447"/>
      <c r="AOT68" s="447"/>
      <c r="AOU68" s="450">
        <f t="shared" si="4305"/>
        <v>0</v>
      </c>
      <c r="AOV68" s="447"/>
      <c r="AOW68" s="447"/>
      <c r="AOX68" s="447"/>
      <c r="AOY68" s="447"/>
      <c r="AOZ68" s="447"/>
      <c r="APA68" s="449"/>
      <c r="APB68" s="450">
        <f t="shared" si="4306"/>
        <v>0</v>
      </c>
      <c r="APC68" s="463"/>
      <c r="APD68" s="448"/>
      <c r="APF68" s="458"/>
      <c r="APG68" s="447"/>
      <c r="APH68" s="447"/>
      <c r="API68" s="447"/>
      <c r="APJ68" s="450">
        <f t="shared" si="4307"/>
        <v>0</v>
      </c>
      <c r="APK68" s="447"/>
      <c r="APL68" s="447"/>
      <c r="APM68" s="447"/>
      <c r="APN68" s="447"/>
      <c r="APO68" s="447"/>
      <c r="APP68" s="449"/>
      <c r="APQ68" s="450">
        <f t="shared" si="4308"/>
        <v>0</v>
      </c>
      <c r="APR68" s="463"/>
      <c r="APS68" s="448"/>
      <c r="APU68" s="458"/>
      <c r="APV68" s="447"/>
      <c r="APW68" s="447"/>
      <c r="APX68" s="447"/>
      <c r="APY68" s="450">
        <f t="shared" si="4309"/>
        <v>0</v>
      </c>
      <c r="APZ68" s="447"/>
      <c r="AQA68" s="447"/>
      <c r="AQB68" s="447"/>
      <c r="AQC68" s="447"/>
      <c r="AQD68" s="447"/>
      <c r="AQE68" s="449"/>
      <c r="AQF68" s="450">
        <f t="shared" si="4310"/>
        <v>0</v>
      </c>
      <c r="AQG68" s="463"/>
      <c r="AQH68" s="448"/>
      <c r="AQJ68" s="458"/>
      <c r="AQK68" s="447"/>
      <c r="AQL68" s="447"/>
      <c r="AQM68" s="447"/>
      <c r="AQN68" s="450">
        <f t="shared" si="4311"/>
        <v>0</v>
      </c>
      <c r="AQO68" s="447"/>
      <c r="AQP68" s="447"/>
      <c r="AQQ68" s="447"/>
      <c r="AQR68" s="447"/>
      <c r="AQS68" s="447"/>
      <c r="AQT68" s="449"/>
      <c r="AQU68" s="450">
        <f t="shared" si="4312"/>
        <v>0</v>
      </c>
      <c r="AQV68" s="463"/>
      <c r="AQW68" s="448"/>
      <c r="AQY68" s="458"/>
      <c r="AQZ68" s="447"/>
      <c r="ARA68" s="447"/>
      <c r="ARB68" s="447"/>
      <c r="ARC68" s="450">
        <f t="shared" si="4313"/>
        <v>0</v>
      </c>
      <c r="ARD68" s="447"/>
      <c r="ARE68" s="447"/>
      <c r="ARF68" s="447"/>
      <c r="ARG68" s="447"/>
      <c r="ARH68" s="447"/>
      <c r="ARI68" s="449"/>
      <c r="ARJ68" s="450">
        <f t="shared" si="4314"/>
        <v>0</v>
      </c>
      <c r="ARK68" s="463"/>
      <c r="ARL68" s="448"/>
      <c r="ARN68" s="458"/>
      <c r="ARO68" s="447"/>
      <c r="ARP68" s="447"/>
      <c r="ARQ68" s="447"/>
      <c r="ARR68" s="450">
        <f t="shared" si="4315"/>
        <v>0</v>
      </c>
      <c r="ARS68" s="447"/>
      <c r="ART68" s="447"/>
      <c r="ARU68" s="447"/>
      <c r="ARV68" s="447"/>
      <c r="ARW68" s="447"/>
      <c r="ARX68" s="449"/>
      <c r="ARY68" s="450">
        <f t="shared" si="4316"/>
        <v>0</v>
      </c>
      <c r="ARZ68" s="463"/>
      <c r="ASA68" s="448"/>
      <c r="ASC68" s="458"/>
      <c r="ASD68" s="447"/>
      <c r="ASE68" s="447"/>
      <c r="ASF68" s="447"/>
      <c r="ASG68" s="450">
        <f t="shared" si="4317"/>
        <v>0</v>
      </c>
      <c r="ASH68" s="447"/>
      <c r="ASI68" s="447"/>
      <c r="ASJ68" s="447"/>
      <c r="ASK68" s="447"/>
      <c r="ASL68" s="447"/>
      <c r="ASM68" s="449"/>
      <c r="ASN68" s="450">
        <f t="shared" si="4318"/>
        <v>0</v>
      </c>
      <c r="ASO68" s="463"/>
      <c r="ASP68" s="448"/>
      <c r="ASR68" s="458"/>
      <c r="ASS68" s="447"/>
      <c r="AST68" s="447"/>
      <c r="ASU68" s="447"/>
      <c r="ASV68" s="450">
        <f t="shared" si="4319"/>
        <v>0</v>
      </c>
      <c r="ASW68" s="447"/>
      <c r="ASX68" s="447"/>
      <c r="ASY68" s="447"/>
      <c r="ASZ68" s="447"/>
      <c r="ATA68" s="447"/>
      <c r="ATB68" s="449"/>
      <c r="ATC68" s="450">
        <f t="shared" si="4320"/>
        <v>0</v>
      </c>
      <c r="ATD68" s="463"/>
      <c r="ATE68" s="448"/>
      <c r="ATG68" s="458"/>
      <c r="ATH68" s="447"/>
      <c r="ATI68" s="447"/>
      <c r="ATJ68" s="447"/>
      <c r="ATK68" s="450">
        <f t="shared" si="4321"/>
        <v>0</v>
      </c>
      <c r="ATL68" s="447"/>
      <c r="ATM68" s="447"/>
      <c r="ATN68" s="447"/>
      <c r="ATO68" s="447"/>
      <c r="ATP68" s="447"/>
      <c r="ATQ68" s="449"/>
      <c r="ATR68" s="450">
        <f t="shared" si="4322"/>
        <v>0</v>
      </c>
      <c r="ATS68" s="463"/>
      <c r="ATT68" s="448"/>
      <c r="ATV68" s="458"/>
      <c r="ATW68" s="447"/>
      <c r="ATX68" s="447"/>
      <c r="ATY68" s="447"/>
      <c r="ATZ68" s="450">
        <f t="shared" si="4323"/>
        <v>0</v>
      </c>
      <c r="AUA68" s="447"/>
      <c r="AUB68" s="447"/>
      <c r="AUC68" s="447"/>
      <c r="AUD68" s="447"/>
      <c r="AUE68" s="447"/>
      <c r="AUF68" s="449"/>
      <c r="AUG68" s="450">
        <f t="shared" si="4324"/>
        <v>0</v>
      </c>
      <c r="AUH68" s="463"/>
      <c r="AUI68" s="448"/>
      <c r="AUK68" s="458"/>
      <c r="AUL68" s="447"/>
      <c r="AUM68" s="447"/>
      <c r="AUN68" s="447"/>
      <c r="AUO68" s="450">
        <f t="shared" si="4325"/>
        <v>0</v>
      </c>
      <c r="AUP68" s="447"/>
      <c r="AUQ68" s="447"/>
      <c r="AUR68" s="447"/>
      <c r="AUS68" s="447"/>
      <c r="AUT68" s="447"/>
      <c r="AUU68" s="449"/>
      <c r="AUV68" s="450">
        <f t="shared" si="4326"/>
        <v>0</v>
      </c>
      <c r="AUW68" s="463"/>
      <c r="AUX68" s="448"/>
      <c r="AUZ68" s="458"/>
      <c r="AVA68" s="447"/>
      <c r="AVB68" s="447"/>
      <c r="AVC68" s="447"/>
      <c r="AVD68" s="450">
        <f t="shared" si="4327"/>
        <v>0</v>
      </c>
      <c r="AVE68" s="447"/>
      <c r="AVF68" s="447"/>
      <c r="AVG68" s="447"/>
      <c r="AVH68" s="447"/>
      <c r="AVI68" s="447"/>
      <c r="AVJ68" s="449"/>
      <c r="AVK68" s="450">
        <f t="shared" si="4328"/>
        <v>0</v>
      </c>
      <c r="AVL68" s="463"/>
      <c r="AVM68" s="448"/>
      <c r="AVO68" s="458"/>
      <c r="AVP68" s="447"/>
      <c r="AVQ68" s="447"/>
      <c r="AVR68" s="447"/>
      <c r="AVS68" s="450">
        <f t="shared" si="4329"/>
        <v>0</v>
      </c>
      <c r="AVT68" s="447"/>
      <c r="AVU68" s="447"/>
      <c r="AVV68" s="447"/>
      <c r="AVW68" s="447"/>
      <c r="AVX68" s="447"/>
      <c r="AVY68" s="449"/>
      <c r="AVZ68" s="450">
        <f t="shared" si="4330"/>
        <v>0</v>
      </c>
      <c r="AWA68" s="463"/>
      <c r="AWB68" s="448"/>
      <c r="AWD68" s="458"/>
      <c r="AWE68" s="447"/>
      <c r="AWF68" s="447"/>
      <c r="AWG68" s="447"/>
      <c r="AWH68" s="450">
        <f t="shared" si="4331"/>
        <v>0</v>
      </c>
      <c r="AWI68" s="447"/>
      <c r="AWJ68" s="447"/>
      <c r="AWK68" s="447"/>
      <c r="AWL68" s="447"/>
      <c r="AWM68" s="447"/>
      <c r="AWN68" s="449"/>
      <c r="AWO68" s="450">
        <f t="shared" si="4332"/>
        <v>0</v>
      </c>
      <c r="AWP68" s="463"/>
      <c r="AWQ68" s="448"/>
      <c r="AWS68" s="458"/>
      <c r="AWT68" s="447"/>
      <c r="AWU68" s="447"/>
      <c r="AWV68" s="447"/>
      <c r="AWW68" s="450">
        <f t="shared" si="4333"/>
        <v>0</v>
      </c>
      <c r="AWX68" s="447"/>
      <c r="AWY68" s="447"/>
      <c r="AWZ68" s="447"/>
      <c r="AXA68" s="447"/>
      <c r="AXB68" s="447"/>
      <c r="AXC68" s="449"/>
      <c r="AXD68" s="450">
        <f t="shared" si="4334"/>
        <v>0</v>
      </c>
      <c r="AXE68" s="463"/>
      <c r="AXF68" s="448"/>
      <c r="AXH68" s="458"/>
      <c r="AXI68" s="447"/>
      <c r="AXJ68" s="447"/>
      <c r="AXK68" s="447"/>
      <c r="AXL68" s="450">
        <f t="shared" si="4335"/>
        <v>0</v>
      </c>
      <c r="AXM68" s="447"/>
      <c r="AXN68" s="447"/>
      <c r="AXO68" s="447"/>
      <c r="AXP68" s="447"/>
      <c r="AXQ68" s="447"/>
      <c r="AXR68" s="449"/>
      <c r="AXS68" s="450">
        <f t="shared" si="4336"/>
        <v>0</v>
      </c>
      <c r="AXT68" s="463"/>
      <c r="AXU68" s="448"/>
      <c r="AXW68" s="458"/>
      <c r="AXX68" s="447"/>
      <c r="AXY68" s="447"/>
      <c r="AXZ68" s="447"/>
      <c r="AYA68" s="450">
        <f t="shared" si="4337"/>
        <v>0</v>
      </c>
      <c r="AYB68" s="447"/>
      <c r="AYC68" s="447"/>
      <c r="AYD68" s="447"/>
      <c r="AYE68" s="447"/>
      <c r="AYF68" s="447"/>
      <c r="AYG68" s="449"/>
      <c r="AYH68" s="450">
        <f t="shared" si="4338"/>
        <v>0</v>
      </c>
      <c r="AYI68" s="463"/>
      <c r="AYJ68" s="448"/>
      <c r="AYL68" s="458"/>
      <c r="AYM68" s="447"/>
      <c r="AYN68" s="447"/>
      <c r="AYO68" s="447"/>
      <c r="AYP68" s="450">
        <f t="shared" si="4339"/>
        <v>0</v>
      </c>
      <c r="AYQ68" s="447"/>
      <c r="AYR68" s="447"/>
      <c r="AYS68" s="447"/>
      <c r="AYT68" s="447"/>
      <c r="AYU68" s="447"/>
      <c r="AYV68" s="449"/>
      <c r="AYW68" s="450">
        <f t="shared" si="4340"/>
        <v>0</v>
      </c>
      <c r="AYX68" s="463"/>
      <c r="AYY68" s="448"/>
      <c r="AZA68" s="458"/>
      <c r="AZB68" s="447"/>
      <c r="AZC68" s="447"/>
      <c r="AZD68" s="447"/>
      <c r="AZE68" s="450">
        <f t="shared" si="4341"/>
        <v>0</v>
      </c>
      <c r="AZF68" s="447"/>
      <c r="AZG68" s="447"/>
      <c r="AZH68" s="447"/>
      <c r="AZI68" s="447"/>
      <c r="AZJ68" s="447"/>
      <c r="AZK68" s="449"/>
      <c r="AZL68" s="450">
        <f t="shared" si="4342"/>
        <v>0</v>
      </c>
      <c r="AZM68" s="463"/>
      <c r="AZN68" s="448"/>
      <c r="AZP68" s="458"/>
      <c r="AZQ68" s="447"/>
      <c r="AZR68" s="447"/>
      <c r="AZS68" s="447"/>
      <c r="AZT68" s="450">
        <f t="shared" si="4343"/>
        <v>0</v>
      </c>
      <c r="AZU68" s="447"/>
      <c r="AZV68" s="447"/>
      <c r="AZW68" s="447"/>
      <c r="AZX68" s="447"/>
      <c r="AZY68" s="447"/>
      <c r="AZZ68" s="449"/>
      <c r="BAA68" s="450">
        <f t="shared" si="4344"/>
        <v>0</v>
      </c>
      <c r="BAB68" s="463"/>
      <c r="BAC68" s="448"/>
      <c r="BAE68" s="458"/>
      <c r="BAF68" s="447"/>
      <c r="BAG68" s="447"/>
      <c r="BAH68" s="447"/>
      <c r="BAI68" s="450">
        <f t="shared" si="4345"/>
        <v>0</v>
      </c>
      <c r="BAJ68" s="447"/>
      <c r="BAK68" s="447"/>
      <c r="BAL68" s="447"/>
      <c r="BAM68" s="447"/>
      <c r="BAN68" s="447"/>
      <c r="BAO68" s="449"/>
      <c r="BAP68" s="450">
        <f t="shared" si="4346"/>
        <v>0</v>
      </c>
      <c r="BAQ68" s="463"/>
      <c r="BAR68" s="448"/>
      <c r="BAT68" s="458"/>
      <c r="BAU68" s="447"/>
      <c r="BAV68" s="447"/>
      <c r="BAW68" s="447"/>
      <c r="BAX68" s="450">
        <f t="shared" si="4347"/>
        <v>0</v>
      </c>
      <c r="BAY68" s="447"/>
      <c r="BAZ68" s="447"/>
      <c r="BBA68" s="447"/>
      <c r="BBB68" s="447"/>
      <c r="BBC68" s="447"/>
      <c r="BBD68" s="449"/>
      <c r="BBE68" s="450">
        <f t="shared" si="4348"/>
        <v>0</v>
      </c>
      <c r="BBF68" s="463"/>
      <c r="BBG68" s="448"/>
      <c r="BBI68" s="458"/>
      <c r="BBJ68" s="447"/>
      <c r="BBK68" s="447"/>
      <c r="BBL68" s="447"/>
      <c r="BBM68" s="450">
        <f t="shared" si="4349"/>
        <v>0</v>
      </c>
      <c r="BBN68" s="447"/>
      <c r="BBO68" s="447"/>
      <c r="BBP68" s="447"/>
      <c r="BBQ68" s="447"/>
      <c r="BBR68" s="447"/>
      <c r="BBS68" s="449"/>
      <c r="BBT68" s="450">
        <f t="shared" si="4350"/>
        <v>0</v>
      </c>
      <c r="BBU68" s="463"/>
      <c r="BBV68" s="448"/>
      <c r="BBX68" s="458"/>
      <c r="BBY68" s="447"/>
      <c r="BBZ68" s="447"/>
      <c r="BCA68" s="447"/>
      <c r="BCB68" s="450">
        <f t="shared" si="4351"/>
        <v>0</v>
      </c>
      <c r="BCC68" s="447"/>
      <c r="BCD68" s="447"/>
      <c r="BCE68" s="447"/>
      <c r="BCF68" s="447"/>
      <c r="BCG68" s="447"/>
      <c r="BCH68" s="449"/>
      <c r="BCI68" s="450">
        <f t="shared" si="4352"/>
        <v>0</v>
      </c>
      <c r="BCJ68" s="463"/>
      <c r="BCK68" s="448"/>
      <c r="BCM68" s="458"/>
      <c r="BCN68" s="447"/>
      <c r="BCO68" s="447"/>
      <c r="BCP68" s="447"/>
      <c r="BCQ68" s="450">
        <f t="shared" si="4353"/>
        <v>0</v>
      </c>
      <c r="BCR68" s="447"/>
      <c r="BCS68" s="447"/>
      <c r="BCT68" s="447"/>
      <c r="BCU68" s="447"/>
      <c r="BCV68" s="447"/>
      <c r="BCW68" s="449"/>
      <c r="BCX68" s="450">
        <f t="shared" si="4354"/>
        <v>0</v>
      </c>
      <c r="BCY68" s="463"/>
      <c r="BCZ68" s="448"/>
      <c r="BDB68" s="458"/>
      <c r="BDC68" s="447"/>
      <c r="BDD68" s="447"/>
      <c r="BDE68" s="447"/>
      <c r="BDF68" s="450">
        <f t="shared" si="4355"/>
        <v>0</v>
      </c>
      <c r="BDG68" s="447"/>
      <c r="BDH68" s="447"/>
      <c r="BDI68" s="447"/>
      <c r="BDJ68" s="447"/>
      <c r="BDK68" s="447"/>
      <c r="BDL68" s="449"/>
      <c r="BDM68" s="450">
        <f t="shared" si="4356"/>
        <v>0</v>
      </c>
      <c r="BDN68" s="463"/>
      <c r="BDO68" s="448"/>
      <c r="BDQ68" s="458"/>
      <c r="BDR68" s="447"/>
      <c r="BDS68" s="447"/>
      <c r="BDT68" s="447"/>
      <c r="BDU68" s="450">
        <f t="shared" si="4357"/>
        <v>0</v>
      </c>
      <c r="BDV68" s="447"/>
      <c r="BDW68" s="447"/>
      <c r="BDX68" s="447"/>
      <c r="BDY68" s="447"/>
      <c r="BDZ68" s="447"/>
      <c r="BEA68" s="449"/>
      <c r="BEB68" s="450">
        <f t="shared" si="4358"/>
        <v>0</v>
      </c>
      <c r="BEC68" s="463"/>
      <c r="BED68" s="448"/>
      <c r="BEF68" s="458"/>
      <c r="BEG68" s="447"/>
      <c r="BEH68" s="447"/>
      <c r="BEI68" s="447"/>
      <c r="BEJ68" s="450">
        <f t="shared" si="4359"/>
        <v>0</v>
      </c>
      <c r="BEK68" s="447"/>
      <c r="BEL68" s="447"/>
      <c r="BEM68" s="447"/>
      <c r="BEN68" s="447"/>
      <c r="BEO68" s="447"/>
      <c r="BEP68" s="449"/>
      <c r="BEQ68" s="450">
        <f t="shared" si="4360"/>
        <v>0</v>
      </c>
      <c r="BER68" s="463"/>
      <c r="BES68" s="448"/>
      <c r="BEU68" s="458"/>
      <c r="BEV68" s="447"/>
      <c r="BEW68" s="447"/>
      <c r="BEX68" s="447"/>
      <c r="BEY68" s="450">
        <f t="shared" si="4361"/>
        <v>0</v>
      </c>
      <c r="BEZ68" s="447"/>
      <c r="BFA68" s="447"/>
      <c r="BFB68" s="447"/>
      <c r="BFC68" s="447"/>
      <c r="BFD68" s="447"/>
      <c r="BFE68" s="449"/>
      <c r="BFF68" s="450">
        <f t="shared" si="4362"/>
        <v>0</v>
      </c>
      <c r="BFG68" s="463"/>
      <c r="BFH68" s="448"/>
      <c r="BFJ68" s="458"/>
      <c r="BFK68" s="447"/>
      <c r="BFL68" s="447"/>
      <c r="BFM68" s="447"/>
      <c r="BFN68" s="450">
        <f t="shared" si="4363"/>
        <v>0</v>
      </c>
      <c r="BFO68" s="447"/>
      <c r="BFP68" s="447"/>
      <c r="BFQ68" s="447"/>
      <c r="BFR68" s="447"/>
      <c r="BFS68" s="447"/>
      <c r="BFT68" s="449"/>
      <c r="BFU68" s="450">
        <f t="shared" si="4364"/>
        <v>0</v>
      </c>
      <c r="BFV68" s="463"/>
      <c r="BFW68" s="448"/>
      <c r="BFY68" s="458"/>
      <c r="BFZ68" s="447"/>
      <c r="BGA68" s="447"/>
      <c r="BGB68" s="447"/>
      <c r="BGC68" s="450">
        <f t="shared" si="4365"/>
        <v>0</v>
      </c>
      <c r="BGD68" s="447"/>
      <c r="BGE68" s="447"/>
      <c r="BGF68" s="447"/>
      <c r="BGG68" s="447"/>
      <c r="BGH68" s="447"/>
      <c r="BGI68" s="449"/>
      <c r="BGJ68" s="450">
        <f t="shared" si="4366"/>
        <v>0</v>
      </c>
      <c r="BGK68" s="463"/>
      <c r="BGL68" s="448"/>
      <c r="BGN68" s="458"/>
      <c r="BGO68" s="447"/>
      <c r="BGP68" s="447"/>
      <c r="BGQ68" s="447"/>
      <c r="BGR68" s="450">
        <f t="shared" si="4367"/>
        <v>0</v>
      </c>
      <c r="BGS68" s="447"/>
      <c r="BGT68" s="447"/>
      <c r="BGU68" s="447"/>
      <c r="BGV68" s="447"/>
      <c r="BGW68" s="447"/>
      <c r="BGX68" s="449"/>
      <c r="BGY68" s="450">
        <f t="shared" si="4368"/>
        <v>0</v>
      </c>
      <c r="BGZ68" s="463"/>
      <c r="BHA68" s="448"/>
      <c r="BHC68" s="458"/>
      <c r="BHD68" s="447"/>
      <c r="BHE68" s="447"/>
      <c r="BHF68" s="447"/>
      <c r="BHG68" s="450">
        <f t="shared" si="4369"/>
        <v>0</v>
      </c>
      <c r="BHH68" s="447"/>
      <c r="BHI68" s="447"/>
      <c r="BHJ68" s="447"/>
      <c r="BHK68" s="447"/>
      <c r="BHL68" s="447"/>
      <c r="BHM68" s="449"/>
      <c r="BHN68" s="450">
        <f t="shared" si="4370"/>
        <v>0</v>
      </c>
      <c r="BHO68" s="463"/>
      <c r="BHP68" s="448"/>
      <c r="BHR68" s="458"/>
      <c r="BHS68" s="447"/>
      <c r="BHT68" s="447"/>
      <c r="BHU68" s="447"/>
      <c r="BHV68" s="450">
        <f t="shared" si="4371"/>
        <v>0</v>
      </c>
      <c r="BHW68" s="447"/>
      <c r="BHX68" s="447"/>
      <c r="BHY68" s="447"/>
      <c r="BHZ68" s="447"/>
      <c r="BIA68" s="447"/>
      <c r="BIB68" s="449"/>
      <c r="BIC68" s="450">
        <f t="shared" si="4372"/>
        <v>0</v>
      </c>
      <c r="BID68" s="463"/>
      <c r="BIE68" s="448"/>
      <c r="BIG68" s="458"/>
      <c r="BIH68" s="447"/>
      <c r="BII68" s="447"/>
      <c r="BIJ68" s="447"/>
      <c r="BIK68" s="450">
        <f t="shared" si="4373"/>
        <v>0</v>
      </c>
      <c r="BIL68" s="447"/>
      <c r="BIM68" s="447"/>
      <c r="BIN68" s="447"/>
      <c r="BIO68" s="447"/>
      <c r="BIP68" s="447"/>
      <c r="BIQ68" s="449"/>
      <c r="BIR68" s="450">
        <f t="shared" si="4374"/>
        <v>0</v>
      </c>
      <c r="BIS68" s="463"/>
      <c r="BIT68" s="448"/>
      <c r="BIV68" s="458"/>
      <c r="BIW68" s="447"/>
      <c r="BIX68" s="447"/>
      <c r="BIY68" s="447"/>
      <c r="BIZ68" s="450">
        <f t="shared" si="4375"/>
        <v>0</v>
      </c>
      <c r="BJA68" s="447"/>
      <c r="BJB68" s="447"/>
      <c r="BJC68" s="447"/>
      <c r="BJD68" s="447"/>
      <c r="BJE68" s="447"/>
      <c r="BJF68" s="449"/>
      <c r="BJG68" s="450">
        <f t="shared" si="4376"/>
        <v>0</v>
      </c>
      <c r="BJH68" s="463"/>
      <c r="BJI68" s="448"/>
      <c r="BJK68" s="458"/>
      <c r="BJL68" s="447"/>
      <c r="BJM68" s="447"/>
      <c r="BJN68" s="447"/>
      <c r="BJO68" s="450">
        <f t="shared" si="4377"/>
        <v>0</v>
      </c>
      <c r="BJP68" s="447"/>
      <c r="BJQ68" s="447"/>
      <c r="BJR68" s="447"/>
      <c r="BJS68" s="447"/>
      <c r="BJT68" s="447"/>
      <c r="BJU68" s="449"/>
      <c r="BJV68" s="450">
        <f t="shared" si="4378"/>
        <v>0</v>
      </c>
      <c r="BJW68" s="463"/>
      <c r="BJX68" s="448"/>
      <c r="BJZ68" s="458"/>
      <c r="BKA68" s="447"/>
      <c r="BKB68" s="447"/>
      <c r="BKC68" s="447"/>
      <c r="BKD68" s="450">
        <f t="shared" si="4379"/>
        <v>0</v>
      </c>
      <c r="BKE68" s="447"/>
      <c r="BKF68" s="447"/>
      <c r="BKG68" s="447"/>
      <c r="BKH68" s="447"/>
      <c r="BKI68" s="447"/>
      <c r="BKJ68" s="449"/>
      <c r="BKK68" s="450">
        <f t="shared" si="4380"/>
        <v>0</v>
      </c>
      <c r="BKL68" s="463"/>
      <c r="BKM68" s="448"/>
      <c r="BKO68" s="458"/>
      <c r="BKP68" s="447"/>
      <c r="BKQ68" s="447"/>
      <c r="BKR68" s="447"/>
      <c r="BKS68" s="450">
        <f t="shared" si="4381"/>
        <v>0</v>
      </c>
      <c r="BKT68" s="447"/>
      <c r="BKU68" s="447"/>
      <c r="BKV68" s="447"/>
      <c r="BKW68" s="447"/>
      <c r="BKX68" s="447"/>
      <c r="BKY68" s="449"/>
      <c r="BKZ68" s="450">
        <f t="shared" si="4382"/>
        <v>0</v>
      </c>
      <c r="BLA68" s="463"/>
      <c r="BLB68" s="448"/>
      <c r="BLD68" s="458"/>
      <c r="BLE68" s="447"/>
      <c r="BLF68" s="447"/>
      <c r="BLG68" s="447"/>
      <c r="BLH68" s="450">
        <f t="shared" si="4383"/>
        <v>0</v>
      </c>
      <c r="BLI68" s="447"/>
      <c r="BLJ68" s="447"/>
      <c r="BLK68" s="447"/>
      <c r="BLL68" s="447"/>
      <c r="BLM68" s="447"/>
      <c r="BLN68" s="449"/>
      <c r="BLO68" s="450">
        <f t="shared" si="4384"/>
        <v>0</v>
      </c>
      <c r="BLP68" s="463"/>
      <c r="BLQ68" s="448"/>
      <c r="BLS68" s="458"/>
      <c r="BLT68" s="447"/>
      <c r="BLU68" s="447"/>
      <c r="BLV68" s="447"/>
      <c r="BLW68" s="450">
        <f t="shared" si="4385"/>
        <v>0</v>
      </c>
      <c r="BLX68" s="447"/>
      <c r="BLY68" s="447"/>
      <c r="BLZ68" s="447"/>
      <c r="BMA68" s="447"/>
      <c r="BMB68" s="447"/>
      <c r="BMC68" s="449"/>
      <c r="BMD68" s="450">
        <f t="shared" si="4386"/>
        <v>0</v>
      </c>
      <c r="BME68" s="463"/>
      <c r="BMF68" s="448"/>
      <c r="BMH68" s="458"/>
      <c r="BMI68" s="447"/>
      <c r="BMJ68" s="447"/>
      <c r="BMK68" s="447"/>
      <c r="BML68" s="450">
        <f t="shared" si="4387"/>
        <v>0</v>
      </c>
      <c r="BMM68" s="447"/>
      <c r="BMN68" s="447"/>
      <c r="BMO68" s="447"/>
      <c r="BMP68" s="447"/>
      <c r="BMQ68" s="447"/>
      <c r="BMR68" s="449"/>
      <c r="BMS68" s="450">
        <f t="shared" si="4388"/>
        <v>0</v>
      </c>
      <c r="BMT68" s="463"/>
      <c r="BMU68" s="448"/>
      <c r="BMW68" s="458"/>
      <c r="BMX68" s="447"/>
      <c r="BMY68" s="447"/>
      <c r="BMZ68" s="447"/>
      <c r="BNA68" s="450">
        <f t="shared" si="4389"/>
        <v>0</v>
      </c>
      <c r="BNB68" s="447"/>
      <c r="BNC68" s="447"/>
      <c r="BND68" s="447"/>
      <c r="BNE68" s="447"/>
      <c r="BNF68" s="447"/>
      <c r="BNG68" s="449"/>
      <c r="BNH68" s="450">
        <f t="shared" si="4390"/>
        <v>0</v>
      </c>
      <c r="BNI68" s="463"/>
      <c r="BNJ68" s="448"/>
      <c r="BNL68" s="458"/>
      <c r="BNM68" s="447"/>
      <c r="BNN68" s="447"/>
      <c r="BNO68" s="447"/>
      <c r="BNP68" s="450">
        <f t="shared" si="4391"/>
        <v>0</v>
      </c>
      <c r="BNQ68" s="447"/>
      <c r="BNR68" s="447"/>
      <c r="BNS68" s="447"/>
      <c r="BNT68" s="447"/>
      <c r="BNU68" s="447"/>
      <c r="BNV68" s="449"/>
      <c r="BNW68" s="450">
        <f t="shared" si="4392"/>
        <v>0</v>
      </c>
      <c r="BNX68" s="463"/>
      <c r="BNY68" s="448"/>
      <c r="BOA68" s="458"/>
      <c r="BOB68" s="447"/>
      <c r="BOC68" s="447"/>
      <c r="BOD68" s="447"/>
      <c r="BOE68" s="450">
        <f t="shared" si="4393"/>
        <v>0</v>
      </c>
      <c r="BOF68" s="447"/>
      <c r="BOG68" s="447"/>
      <c r="BOH68" s="447"/>
      <c r="BOI68" s="447"/>
      <c r="BOJ68" s="447"/>
      <c r="BOK68" s="449"/>
      <c r="BOL68" s="450">
        <f t="shared" si="4394"/>
        <v>0</v>
      </c>
      <c r="BOM68" s="463"/>
      <c r="BON68" s="448"/>
      <c r="BOP68" s="458"/>
      <c r="BOQ68" s="447"/>
      <c r="BOR68" s="447"/>
      <c r="BOS68" s="447"/>
      <c r="BOT68" s="450">
        <f t="shared" si="4395"/>
        <v>0</v>
      </c>
      <c r="BOU68" s="447"/>
      <c r="BOV68" s="447"/>
      <c r="BOW68" s="447"/>
      <c r="BOX68" s="447"/>
      <c r="BOY68" s="447"/>
      <c r="BOZ68" s="449"/>
      <c r="BPA68" s="450">
        <f t="shared" si="4396"/>
        <v>0</v>
      </c>
      <c r="BPB68" s="463"/>
      <c r="BPC68" s="448"/>
      <c r="BPE68" s="458"/>
      <c r="BPF68" s="447"/>
      <c r="BPG68" s="447"/>
      <c r="BPH68" s="447"/>
      <c r="BPI68" s="450">
        <f t="shared" si="4397"/>
        <v>0</v>
      </c>
      <c r="BPJ68" s="447"/>
      <c r="BPK68" s="447"/>
      <c r="BPL68" s="447"/>
      <c r="BPM68" s="447"/>
      <c r="BPN68" s="447"/>
      <c r="BPO68" s="449"/>
      <c r="BPP68" s="450">
        <f t="shared" si="4398"/>
        <v>0</v>
      </c>
      <c r="BPQ68" s="463"/>
      <c r="BPR68" s="448"/>
      <c r="BPT68" s="458"/>
      <c r="BPU68" s="447"/>
      <c r="BPV68" s="447"/>
      <c r="BPW68" s="447"/>
      <c r="BPX68" s="450">
        <f t="shared" si="4399"/>
        <v>0</v>
      </c>
      <c r="BPY68" s="447"/>
      <c r="BPZ68" s="447"/>
      <c r="BQA68" s="447"/>
      <c r="BQB68" s="447"/>
      <c r="BQC68" s="447"/>
      <c r="BQD68" s="449"/>
      <c r="BQE68" s="450">
        <f t="shared" si="4400"/>
        <v>0</v>
      </c>
      <c r="BQF68" s="463"/>
      <c r="BQG68" s="448"/>
      <c r="BQI68" s="458"/>
      <c r="BQJ68" s="447"/>
      <c r="BQK68" s="447"/>
      <c r="BQL68" s="447"/>
      <c r="BQM68" s="450">
        <f t="shared" si="4401"/>
        <v>0</v>
      </c>
      <c r="BQN68" s="447"/>
      <c r="BQO68" s="447"/>
      <c r="BQP68" s="447"/>
      <c r="BQQ68" s="447"/>
      <c r="BQR68" s="447"/>
      <c r="BQS68" s="449"/>
      <c r="BQT68" s="450">
        <f t="shared" si="4402"/>
        <v>0</v>
      </c>
      <c r="BQU68" s="463"/>
      <c r="BQV68" s="448"/>
      <c r="BQX68" s="458"/>
      <c r="BQY68" s="447"/>
      <c r="BQZ68" s="447"/>
      <c r="BRA68" s="447"/>
      <c r="BRB68" s="450">
        <f t="shared" si="4403"/>
        <v>0</v>
      </c>
      <c r="BRC68" s="447"/>
      <c r="BRD68" s="447"/>
      <c r="BRE68" s="447"/>
      <c r="BRF68" s="447"/>
      <c r="BRG68" s="447"/>
      <c r="BRH68" s="449"/>
      <c r="BRI68" s="450">
        <f t="shared" si="4404"/>
        <v>0</v>
      </c>
      <c r="BRJ68" s="463"/>
      <c r="BRK68" s="448"/>
      <c r="BRM68" s="458"/>
      <c r="BRN68" s="447"/>
      <c r="BRO68" s="447"/>
      <c r="BRP68" s="447"/>
      <c r="BRQ68" s="450">
        <f t="shared" si="4405"/>
        <v>0</v>
      </c>
      <c r="BRR68" s="447"/>
      <c r="BRS68" s="447"/>
      <c r="BRT68" s="447"/>
      <c r="BRU68" s="447"/>
      <c r="BRV68" s="447"/>
      <c r="BRW68" s="449"/>
      <c r="BRX68" s="450">
        <f t="shared" si="4406"/>
        <v>0</v>
      </c>
      <c r="BRY68" s="463"/>
      <c r="BRZ68" s="448"/>
      <c r="BSB68" s="458"/>
      <c r="BSC68" s="447"/>
      <c r="BSD68" s="447"/>
      <c r="BSE68" s="447"/>
      <c r="BSF68" s="450">
        <f t="shared" si="4407"/>
        <v>0</v>
      </c>
      <c r="BSG68" s="447"/>
      <c r="BSH68" s="447"/>
      <c r="BSI68" s="447"/>
      <c r="BSJ68" s="447"/>
      <c r="BSK68" s="447"/>
      <c r="BSL68" s="449"/>
      <c r="BSM68" s="450">
        <f t="shared" si="4408"/>
        <v>0</v>
      </c>
      <c r="BSN68" s="463"/>
      <c r="BSO68" s="448"/>
      <c r="BSQ68" s="458"/>
      <c r="BSR68" s="447"/>
      <c r="BSS68" s="447"/>
      <c r="BST68" s="447"/>
      <c r="BSU68" s="450">
        <f t="shared" si="4409"/>
        <v>0</v>
      </c>
      <c r="BSV68" s="447"/>
      <c r="BSW68" s="447"/>
      <c r="BSX68" s="447"/>
      <c r="BSY68" s="447"/>
      <c r="BSZ68" s="447"/>
      <c r="BTA68" s="449"/>
      <c r="BTB68" s="450">
        <f t="shared" si="4410"/>
        <v>0</v>
      </c>
      <c r="BTC68" s="463"/>
      <c r="BTD68" s="448"/>
      <c r="BTF68" s="458"/>
      <c r="BTG68" s="447"/>
      <c r="BTH68" s="447"/>
      <c r="BTI68" s="447"/>
      <c r="BTJ68" s="450">
        <f t="shared" si="4411"/>
        <v>0</v>
      </c>
      <c r="BTK68" s="447"/>
      <c r="BTL68" s="447"/>
      <c r="BTM68" s="447"/>
      <c r="BTN68" s="447"/>
      <c r="BTO68" s="447"/>
      <c r="BTP68" s="449"/>
      <c r="BTQ68" s="450">
        <f t="shared" si="4412"/>
        <v>0</v>
      </c>
      <c r="BTR68" s="463"/>
      <c r="BTS68" s="448"/>
      <c r="BTU68" s="458"/>
      <c r="BTV68" s="447"/>
      <c r="BTW68" s="447"/>
      <c r="BTX68" s="447"/>
      <c r="BTY68" s="450">
        <f t="shared" si="4413"/>
        <v>0</v>
      </c>
      <c r="BTZ68" s="447"/>
      <c r="BUA68" s="447"/>
      <c r="BUB68" s="447"/>
      <c r="BUC68" s="447"/>
      <c r="BUD68" s="447"/>
      <c r="BUE68" s="449"/>
      <c r="BUF68" s="450">
        <f t="shared" si="4414"/>
        <v>0</v>
      </c>
      <c r="BUG68" s="463"/>
      <c r="BUH68" s="448"/>
      <c r="BUJ68" s="458"/>
      <c r="BUK68" s="447"/>
      <c r="BUL68" s="447"/>
      <c r="BUM68" s="447"/>
      <c r="BUN68" s="450">
        <f t="shared" si="4415"/>
        <v>0</v>
      </c>
      <c r="BUO68" s="447"/>
      <c r="BUP68" s="447"/>
      <c r="BUQ68" s="447"/>
      <c r="BUR68" s="447"/>
      <c r="BUS68" s="447"/>
      <c r="BUT68" s="449"/>
      <c r="BUU68" s="450">
        <f t="shared" si="4416"/>
        <v>0</v>
      </c>
      <c r="BUV68" s="463"/>
      <c r="BUW68" s="448"/>
      <c r="BUY68" s="458"/>
      <c r="BUZ68" s="447"/>
      <c r="BVA68" s="447"/>
      <c r="BVB68" s="447"/>
      <c r="BVC68" s="450">
        <f t="shared" si="4417"/>
        <v>0</v>
      </c>
      <c r="BVD68" s="447"/>
      <c r="BVE68" s="447"/>
      <c r="BVF68" s="447"/>
      <c r="BVG68" s="447"/>
      <c r="BVH68" s="447"/>
      <c r="BVI68" s="449"/>
      <c r="BVJ68" s="450">
        <f t="shared" si="4418"/>
        <v>0</v>
      </c>
      <c r="BVK68" s="463"/>
      <c r="BVL68" s="448"/>
      <c r="BVN68" s="458"/>
      <c r="BVO68" s="447"/>
      <c r="BVP68" s="447"/>
      <c r="BVQ68" s="447"/>
      <c r="BVR68" s="450">
        <f t="shared" si="4419"/>
        <v>0</v>
      </c>
      <c r="BVS68" s="447"/>
      <c r="BVT68" s="447"/>
      <c r="BVU68" s="447"/>
      <c r="BVV68" s="447"/>
      <c r="BVW68" s="447"/>
      <c r="BVX68" s="449"/>
      <c r="BVY68" s="450">
        <f t="shared" si="4420"/>
        <v>0</v>
      </c>
      <c r="BVZ68" s="463"/>
      <c r="BWA68" s="448"/>
    </row>
    <row r="69" spans="2:1951" ht="15" customHeight="1" x14ac:dyDescent="0.2">
      <c r="B69" s="452" t="s">
        <v>319</v>
      </c>
      <c r="C69" s="462">
        <f t="shared" ref="C69:P69" si="4421">SUM(C70:C73)</f>
        <v>0</v>
      </c>
      <c r="D69" s="450">
        <f t="shared" si="4421"/>
        <v>0</v>
      </c>
      <c r="E69" s="450">
        <f t="shared" si="4421"/>
        <v>0</v>
      </c>
      <c r="F69" s="450">
        <f t="shared" si="4421"/>
        <v>0</v>
      </c>
      <c r="G69" s="450">
        <f t="shared" si="4421"/>
        <v>0</v>
      </c>
      <c r="H69" s="450">
        <f t="shared" si="4421"/>
        <v>0</v>
      </c>
      <c r="I69" s="450">
        <f t="shared" si="4421"/>
        <v>0</v>
      </c>
      <c r="J69" s="450">
        <f t="shared" si="4421"/>
        <v>0</v>
      </c>
      <c r="K69" s="450">
        <f t="shared" si="4421"/>
        <v>0</v>
      </c>
      <c r="L69" s="450">
        <f t="shared" si="4421"/>
        <v>0</v>
      </c>
      <c r="M69" s="450">
        <f t="shared" si="4421"/>
        <v>0</v>
      </c>
      <c r="N69" s="450">
        <f t="shared" si="4421"/>
        <v>0</v>
      </c>
      <c r="O69" s="450">
        <f t="shared" si="4421"/>
        <v>0</v>
      </c>
      <c r="P69" s="451">
        <f t="shared" si="4421"/>
        <v>0</v>
      </c>
      <c r="R69" s="457">
        <f t="shared" ref="R69:AE69" si="4422">SUM(R70:R73)</f>
        <v>0</v>
      </c>
      <c r="S69" s="450">
        <f t="shared" si="4422"/>
        <v>0</v>
      </c>
      <c r="T69" s="450">
        <f t="shared" si="4422"/>
        <v>0</v>
      </c>
      <c r="U69" s="450">
        <f t="shared" si="4422"/>
        <v>0</v>
      </c>
      <c r="V69" s="450">
        <f t="shared" si="4422"/>
        <v>0</v>
      </c>
      <c r="W69" s="450">
        <f t="shared" si="4422"/>
        <v>0</v>
      </c>
      <c r="X69" s="450">
        <f t="shared" si="4422"/>
        <v>0</v>
      </c>
      <c r="Y69" s="450">
        <f t="shared" si="4422"/>
        <v>0</v>
      </c>
      <c r="Z69" s="450">
        <f t="shared" si="4422"/>
        <v>0</v>
      </c>
      <c r="AA69" s="450">
        <f t="shared" si="4422"/>
        <v>0</v>
      </c>
      <c r="AB69" s="450">
        <f t="shared" si="4422"/>
        <v>0</v>
      </c>
      <c r="AC69" s="450">
        <f t="shared" si="4422"/>
        <v>0</v>
      </c>
      <c r="AD69" s="450">
        <f t="shared" si="4422"/>
        <v>0</v>
      </c>
      <c r="AE69" s="451">
        <f t="shared" si="4422"/>
        <v>0</v>
      </c>
      <c r="AG69" s="457">
        <f t="shared" ref="AG69:AT69" si="4423">SUM(AG70:AG73)</f>
        <v>0</v>
      </c>
      <c r="AH69" s="450">
        <f t="shared" si="4423"/>
        <v>0</v>
      </c>
      <c r="AI69" s="450">
        <f t="shared" si="4423"/>
        <v>0</v>
      </c>
      <c r="AJ69" s="450">
        <f t="shared" si="4423"/>
        <v>0</v>
      </c>
      <c r="AK69" s="450">
        <f t="shared" si="4423"/>
        <v>0</v>
      </c>
      <c r="AL69" s="450">
        <f t="shared" si="4423"/>
        <v>0</v>
      </c>
      <c r="AM69" s="450">
        <f t="shared" si="4423"/>
        <v>0</v>
      </c>
      <c r="AN69" s="450">
        <f t="shared" si="4423"/>
        <v>0</v>
      </c>
      <c r="AO69" s="450">
        <f t="shared" si="4423"/>
        <v>0</v>
      </c>
      <c r="AP69" s="450">
        <f t="shared" si="4423"/>
        <v>0</v>
      </c>
      <c r="AQ69" s="450">
        <f t="shared" si="4423"/>
        <v>0</v>
      </c>
      <c r="AR69" s="450">
        <f t="shared" si="4423"/>
        <v>0</v>
      </c>
      <c r="AS69" s="450">
        <f t="shared" si="4423"/>
        <v>0</v>
      </c>
      <c r="AT69" s="451">
        <f t="shared" si="4423"/>
        <v>0</v>
      </c>
      <c r="AV69" s="457">
        <f t="shared" ref="AV69:BI69" si="4424">SUM(AV70:AV73)</f>
        <v>0</v>
      </c>
      <c r="AW69" s="450">
        <f t="shared" si="4424"/>
        <v>0</v>
      </c>
      <c r="AX69" s="450">
        <f t="shared" si="4424"/>
        <v>0</v>
      </c>
      <c r="AY69" s="450">
        <f t="shared" si="4424"/>
        <v>0</v>
      </c>
      <c r="AZ69" s="450">
        <f t="shared" si="4424"/>
        <v>0</v>
      </c>
      <c r="BA69" s="450">
        <f t="shared" si="4424"/>
        <v>0</v>
      </c>
      <c r="BB69" s="450">
        <f t="shared" si="4424"/>
        <v>0</v>
      </c>
      <c r="BC69" s="450">
        <f t="shared" si="4424"/>
        <v>0</v>
      </c>
      <c r="BD69" s="450">
        <f t="shared" si="4424"/>
        <v>0</v>
      </c>
      <c r="BE69" s="450">
        <f t="shared" si="4424"/>
        <v>0</v>
      </c>
      <c r="BF69" s="450">
        <f t="shared" si="4424"/>
        <v>0</v>
      </c>
      <c r="BG69" s="450">
        <f t="shared" si="4424"/>
        <v>0</v>
      </c>
      <c r="BH69" s="450">
        <f t="shared" si="4424"/>
        <v>0</v>
      </c>
      <c r="BI69" s="451">
        <f t="shared" si="4424"/>
        <v>0</v>
      </c>
      <c r="BK69" s="457">
        <f t="shared" ref="BK69:BX69" si="4425">SUM(BK70:BK73)</f>
        <v>0</v>
      </c>
      <c r="BL69" s="450">
        <f t="shared" si="4425"/>
        <v>0</v>
      </c>
      <c r="BM69" s="450">
        <f t="shared" si="4425"/>
        <v>0</v>
      </c>
      <c r="BN69" s="450">
        <f t="shared" si="4425"/>
        <v>0</v>
      </c>
      <c r="BO69" s="450">
        <f t="shared" si="4425"/>
        <v>0</v>
      </c>
      <c r="BP69" s="450">
        <f t="shared" si="4425"/>
        <v>0</v>
      </c>
      <c r="BQ69" s="450">
        <f t="shared" si="4425"/>
        <v>0</v>
      </c>
      <c r="BR69" s="450">
        <f t="shared" si="4425"/>
        <v>0</v>
      </c>
      <c r="BS69" s="450">
        <f t="shared" si="4425"/>
        <v>0</v>
      </c>
      <c r="BT69" s="450">
        <f t="shared" si="4425"/>
        <v>0</v>
      </c>
      <c r="BU69" s="450">
        <f t="shared" si="4425"/>
        <v>0</v>
      </c>
      <c r="BV69" s="450">
        <f t="shared" si="4425"/>
        <v>0</v>
      </c>
      <c r="BW69" s="450">
        <f t="shared" si="4425"/>
        <v>0</v>
      </c>
      <c r="BX69" s="451">
        <f t="shared" si="4425"/>
        <v>0</v>
      </c>
      <c r="BZ69" s="457">
        <f t="shared" ref="BZ69:CM69" si="4426">SUM(BZ70:BZ73)</f>
        <v>0</v>
      </c>
      <c r="CA69" s="450">
        <f t="shared" si="4426"/>
        <v>0</v>
      </c>
      <c r="CB69" s="450">
        <f t="shared" si="4426"/>
        <v>0</v>
      </c>
      <c r="CC69" s="450">
        <f t="shared" si="4426"/>
        <v>0</v>
      </c>
      <c r="CD69" s="450">
        <f t="shared" si="4426"/>
        <v>0</v>
      </c>
      <c r="CE69" s="450">
        <f t="shared" si="4426"/>
        <v>0</v>
      </c>
      <c r="CF69" s="450">
        <f t="shared" si="4426"/>
        <v>0</v>
      </c>
      <c r="CG69" s="450">
        <f t="shared" si="4426"/>
        <v>0</v>
      </c>
      <c r="CH69" s="450">
        <f t="shared" si="4426"/>
        <v>0</v>
      </c>
      <c r="CI69" s="450">
        <f t="shared" si="4426"/>
        <v>0</v>
      </c>
      <c r="CJ69" s="450">
        <f t="shared" si="4426"/>
        <v>0</v>
      </c>
      <c r="CK69" s="450">
        <f t="shared" si="4426"/>
        <v>0</v>
      </c>
      <c r="CL69" s="450">
        <f t="shared" si="4426"/>
        <v>0</v>
      </c>
      <c r="CM69" s="451">
        <f t="shared" si="4426"/>
        <v>0</v>
      </c>
      <c r="CO69" s="457">
        <f t="shared" ref="CO69:DB69" si="4427">SUM(CO70:CO73)</f>
        <v>0</v>
      </c>
      <c r="CP69" s="450">
        <f t="shared" si="4427"/>
        <v>0</v>
      </c>
      <c r="CQ69" s="450">
        <f t="shared" si="4427"/>
        <v>0</v>
      </c>
      <c r="CR69" s="450">
        <f t="shared" si="4427"/>
        <v>0</v>
      </c>
      <c r="CS69" s="450">
        <f t="shared" si="4427"/>
        <v>0</v>
      </c>
      <c r="CT69" s="450">
        <f t="shared" si="4427"/>
        <v>0</v>
      </c>
      <c r="CU69" s="450">
        <f t="shared" si="4427"/>
        <v>0</v>
      </c>
      <c r="CV69" s="450">
        <f t="shared" si="4427"/>
        <v>0</v>
      </c>
      <c r="CW69" s="450">
        <f t="shared" si="4427"/>
        <v>0</v>
      </c>
      <c r="CX69" s="450">
        <f t="shared" si="4427"/>
        <v>0</v>
      </c>
      <c r="CY69" s="450">
        <f t="shared" si="4427"/>
        <v>0</v>
      </c>
      <c r="CZ69" s="450">
        <f t="shared" si="4427"/>
        <v>0</v>
      </c>
      <c r="DA69" s="450">
        <f t="shared" si="4427"/>
        <v>0</v>
      </c>
      <c r="DB69" s="451">
        <f t="shared" si="4427"/>
        <v>0</v>
      </c>
      <c r="DD69" s="457">
        <f t="shared" ref="DD69:DQ69" si="4428">SUM(DD70:DD73)</f>
        <v>0</v>
      </c>
      <c r="DE69" s="450">
        <f t="shared" si="4428"/>
        <v>0</v>
      </c>
      <c r="DF69" s="450">
        <f t="shared" si="4428"/>
        <v>0</v>
      </c>
      <c r="DG69" s="450">
        <f t="shared" si="4428"/>
        <v>0</v>
      </c>
      <c r="DH69" s="450">
        <f t="shared" si="4428"/>
        <v>0</v>
      </c>
      <c r="DI69" s="450">
        <f t="shared" si="4428"/>
        <v>0</v>
      </c>
      <c r="DJ69" s="450">
        <f t="shared" si="4428"/>
        <v>0</v>
      </c>
      <c r="DK69" s="450">
        <f t="shared" si="4428"/>
        <v>0</v>
      </c>
      <c r="DL69" s="450">
        <f t="shared" si="4428"/>
        <v>0</v>
      </c>
      <c r="DM69" s="450">
        <f t="shared" si="4428"/>
        <v>0</v>
      </c>
      <c r="DN69" s="450">
        <f t="shared" si="4428"/>
        <v>0</v>
      </c>
      <c r="DO69" s="450">
        <f t="shared" si="4428"/>
        <v>0</v>
      </c>
      <c r="DP69" s="450">
        <f t="shared" si="4428"/>
        <v>0</v>
      </c>
      <c r="DQ69" s="451">
        <f t="shared" si="4428"/>
        <v>0</v>
      </c>
      <c r="DS69" s="457">
        <f t="shared" ref="DS69:EF69" si="4429">SUM(DS70:DS73)</f>
        <v>0</v>
      </c>
      <c r="DT69" s="450">
        <f t="shared" si="4429"/>
        <v>0</v>
      </c>
      <c r="DU69" s="450">
        <f t="shared" si="4429"/>
        <v>0</v>
      </c>
      <c r="DV69" s="450">
        <f t="shared" si="4429"/>
        <v>0</v>
      </c>
      <c r="DW69" s="450">
        <f t="shared" si="4429"/>
        <v>0</v>
      </c>
      <c r="DX69" s="450">
        <f t="shared" si="4429"/>
        <v>0</v>
      </c>
      <c r="DY69" s="450">
        <f t="shared" si="4429"/>
        <v>0</v>
      </c>
      <c r="DZ69" s="450">
        <f t="shared" si="4429"/>
        <v>0</v>
      </c>
      <c r="EA69" s="450">
        <f t="shared" si="4429"/>
        <v>0</v>
      </c>
      <c r="EB69" s="450">
        <f t="shared" si="4429"/>
        <v>0</v>
      </c>
      <c r="EC69" s="450">
        <f t="shared" si="4429"/>
        <v>0</v>
      </c>
      <c r="ED69" s="450">
        <f t="shared" si="4429"/>
        <v>0</v>
      </c>
      <c r="EE69" s="450">
        <f t="shared" si="4429"/>
        <v>0</v>
      </c>
      <c r="EF69" s="451">
        <f t="shared" si="4429"/>
        <v>0</v>
      </c>
      <c r="EH69" s="457">
        <f t="shared" ref="EH69:EU69" si="4430">SUM(EH70:EH73)</f>
        <v>0</v>
      </c>
      <c r="EI69" s="450">
        <f t="shared" si="4430"/>
        <v>0</v>
      </c>
      <c r="EJ69" s="450">
        <f t="shared" si="4430"/>
        <v>0</v>
      </c>
      <c r="EK69" s="450">
        <f t="shared" si="4430"/>
        <v>0</v>
      </c>
      <c r="EL69" s="450">
        <f t="shared" si="4430"/>
        <v>0</v>
      </c>
      <c r="EM69" s="450">
        <f t="shared" si="4430"/>
        <v>0</v>
      </c>
      <c r="EN69" s="450">
        <f t="shared" si="4430"/>
        <v>0</v>
      </c>
      <c r="EO69" s="450">
        <f t="shared" si="4430"/>
        <v>0</v>
      </c>
      <c r="EP69" s="450">
        <f t="shared" si="4430"/>
        <v>0</v>
      </c>
      <c r="EQ69" s="450">
        <f t="shared" si="4430"/>
        <v>0</v>
      </c>
      <c r="ER69" s="450">
        <f t="shared" si="4430"/>
        <v>0</v>
      </c>
      <c r="ES69" s="450">
        <f t="shared" si="4430"/>
        <v>0</v>
      </c>
      <c r="ET69" s="450">
        <f t="shared" si="4430"/>
        <v>0</v>
      </c>
      <c r="EU69" s="451">
        <f t="shared" si="4430"/>
        <v>0</v>
      </c>
      <c r="EW69" s="457">
        <f t="shared" ref="EW69:FJ69" si="4431">SUM(EW70:EW73)</f>
        <v>0</v>
      </c>
      <c r="EX69" s="450">
        <f t="shared" si="4431"/>
        <v>0</v>
      </c>
      <c r="EY69" s="450">
        <f t="shared" si="4431"/>
        <v>0</v>
      </c>
      <c r="EZ69" s="450">
        <f t="shared" si="4431"/>
        <v>0</v>
      </c>
      <c r="FA69" s="450">
        <f t="shared" si="4431"/>
        <v>0</v>
      </c>
      <c r="FB69" s="450">
        <f t="shared" si="4431"/>
        <v>0</v>
      </c>
      <c r="FC69" s="450">
        <f t="shared" si="4431"/>
        <v>0</v>
      </c>
      <c r="FD69" s="450">
        <f t="shared" si="4431"/>
        <v>0</v>
      </c>
      <c r="FE69" s="450">
        <f t="shared" si="4431"/>
        <v>0</v>
      </c>
      <c r="FF69" s="450">
        <f t="shared" si="4431"/>
        <v>0</v>
      </c>
      <c r="FG69" s="450">
        <f t="shared" si="4431"/>
        <v>0</v>
      </c>
      <c r="FH69" s="450">
        <f t="shared" si="4431"/>
        <v>0</v>
      </c>
      <c r="FI69" s="450">
        <f t="shared" si="4431"/>
        <v>0</v>
      </c>
      <c r="FJ69" s="451">
        <f t="shared" si="4431"/>
        <v>0</v>
      </c>
      <c r="FL69" s="457">
        <f t="shared" ref="FL69:FY69" si="4432">SUM(FL70:FL73)</f>
        <v>0</v>
      </c>
      <c r="FM69" s="450">
        <f t="shared" si="4432"/>
        <v>0</v>
      </c>
      <c r="FN69" s="450">
        <f t="shared" si="4432"/>
        <v>0</v>
      </c>
      <c r="FO69" s="450">
        <f t="shared" si="4432"/>
        <v>0</v>
      </c>
      <c r="FP69" s="450">
        <f t="shared" si="4432"/>
        <v>0</v>
      </c>
      <c r="FQ69" s="450">
        <f t="shared" si="4432"/>
        <v>0</v>
      </c>
      <c r="FR69" s="450">
        <f t="shared" si="4432"/>
        <v>0</v>
      </c>
      <c r="FS69" s="450">
        <f t="shared" si="4432"/>
        <v>0</v>
      </c>
      <c r="FT69" s="450">
        <f t="shared" si="4432"/>
        <v>0</v>
      </c>
      <c r="FU69" s="450">
        <f t="shared" si="4432"/>
        <v>0</v>
      </c>
      <c r="FV69" s="450">
        <f t="shared" si="4432"/>
        <v>0</v>
      </c>
      <c r="FW69" s="450">
        <f t="shared" si="4432"/>
        <v>0</v>
      </c>
      <c r="FX69" s="450">
        <f t="shared" si="4432"/>
        <v>0</v>
      </c>
      <c r="FY69" s="451">
        <f t="shared" si="4432"/>
        <v>0</v>
      </c>
      <c r="GA69" s="457">
        <f t="shared" ref="GA69:GN69" si="4433">SUM(GA70:GA73)</f>
        <v>0</v>
      </c>
      <c r="GB69" s="450">
        <f t="shared" si="4433"/>
        <v>0</v>
      </c>
      <c r="GC69" s="450">
        <f t="shared" si="4433"/>
        <v>0</v>
      </c>
      <c r="GD69" s="450">
        <f t="shared" si="4433"/>
        <v>0</v>
      </c>
      <c r="GE69" s="450">
        <f t="shared" si="4433"/>
        <v>0</v>
      </c>
      <c r="GF69" s="450">
        <f t="shared" si="4433"/>
        <v>0</v>
      </c>
      <c r="GG69" s="450">
        <f t="shared" si="4433"/>
        <v>0</v>
      </c>
      <c r="GH69" s="450">
        <f t="shared" si="4433"/>
        <v>0</v>
      </c>
      <c r="GI69" s="450">
        <f t="shared" si="4433"/>
        <v>0</v>
      </c>
      <c r="GJ69" s="450">
        <f t="shared" si="4433"/>
        <v>0</v>
      </c>
      <c r="GK69" s="450">
        <f t="shared" si="4433"/>
        <v>0</v>
      </c>
      <c r="GL69" s="450">
        <f t="shared" si="4433"/>
        <v>0</v>
      </c>
      <c r="GM69" s="450">
        <f t="shared" si="4433"/>
        <v>0</v>
      </c>
      <c r="GN69" s="451">
        <f t="shared" si="4433"/>
        <v>0</v>
      </c>
      <c r="GP69" s="457">
        <f t="shared" ref="GP69:HC69" si="4434">SUM(GP70:GP73)</f>
        <v>0</v>
      </c>
      <c r="GQ69" s="450">
        <f t="shared" si="4434"/>
        <v>0</v>
      </c>
      <c r="GR69" s="450">
        <f t="shared" si="4434"/>
        <v>0</v>
      </c>
      <c r="GS69" s="450">
        <f t="shared" si="4434"/>
        <v>0</v>
      </c>
      <c r="GT69" s="450">
        <f t="shared" si="4434"/>
        <v>0</v>
      </c>
      <c r="GU69" s="450">
        <f t="shared" si="4434"/>
        <v>0</v>
      </c>
      <c r="GV69" s="450">
        <f t="shared" si="4434"/>
        <v>0</v>
      </c>
      <c r="GW69" s="450">
        <f t="shared" si="4434"/>
        <v>0</v>
      </c>
      <c r="GX69" s="450">
        <f t="shared" si="4434"/>
        <v>0</v>
      </c>
      <c r="GY69" s="450">
        <f t="shared" si="4434"/>
        <v>0</v>
      </c>
      <c r="GZ69" s="450">
        <f t="shared" si="4434"/>
        <v>0</v>
      </c>
      <c r="HA69" s="450">
        <f t="shared" si="4434"/>
        <v>0</v>
      </c>
      <c r="HB69" s="450">
        <f t="shared" si="4434"/>
        <v>0</v>
      </c>
      <c r="HC69" s="451">
        <f t="shared" si="4434"/>
        <v>0</v>
      </c>
      <c r="HE69" s="457">
        <f t="shared" ref="HE69:HR69" si="4435">SUM(HE70:HE73)</f>
        <v>0</v>
      </c>
      <c r="HF69" s="450">
        <f t="shared" si="4435"/>
        <v>0</v>
      </c>
      <c r="HG69" s="450">
        <f t="shared" si="4435"/>
        <v>0</v>
      </c>
      <c r="HH69" s="450">
        <f t="shared" si="4435"/>
        <v>0</v>
      </c>
      <c r="HI69" s="450">
        <f t="shared" si="4435"/>
        <v>0</v>
      </c>
      <c r="HJ69" s="450">
        <f t="shared" si="4435"/>
        <v>0</v>
      </c>
      <c r="HK69" s="450">
        <f t="shared" si="4435"/>
        <v>0</v>
      </c>
      <c r="HL69" s="450">
        <f t="shared" si="4435"/>
        <v>0</v>
      </c>
      <c r="HM69" s="450">
        <f t="shared" si="4435"/>
        <v>0</v>
      </c>
      <c r="HN69" s="450">
        <f t="shared" si="4435"/>
        <v>0</v>
      </c>
      <c r="HO69" s="450">
        <f t="shared" si="4435"/>
        <v>0</v>
      </c>
      <c r="HP69" s="450">
        <f t="shared" si="4435"/>
        <v>0</v>
      </c>
      <c r="HQ69" s="450">
        <f t="shared" si="4435"/>
        <v>0</v>
      </c>
      <c r="HR69" s="451">
        <f t="shared" si="4435"/>
        <v>0</v>
      </c>
      <c r="HT69" s="457">
        <f t="shared" ref="HT69:IG69" si="4436">SUM(HT70:HT73)</f>
        <v>0</v>
      </c>
      <c r="HU69" s="450">
        <f t="shared" si="4436"/>
        <v>0</v>
      </c>
      <c r="HV69" s="450">
        <f t="shared" si="4436"/>
        <v>0</v>
      </c>
      <c r="HW69" s="450">
        <f t="shared" si="4436"/>
        <v>0</v>
      </c>
      <c r="HX69" s="450">
        <f t="shared" si="4436"/>
        <v>0</v>
      </c>
      <c r="HY69" s="450">
        <f t="shared" si="4436"/>
        <v>0</v>
      </c>
      <c r="HZ69" s="450">
        <f t="shared" si="4436"/>
        <v>0</v>
      </c>
      <c r="IA69" s="450">
        <f t="shared" si="4436"/>
        <v>0</v>
      </c>
      <c r="IB69" s="450">
        <f t="shared" si="4436"/>
        <v>0</v>
      </c>
      <c r="IC69" s="450">
        <f t="shared" si="4436"/>
        <v>0</v>
      </c>
      <c r="ID69" s="450">
        <f t="shared" si="4436"/>
        <v>0</v>
      </c>
      <c r="IE69" s="450">
        <f t="shared" si="4436"/>
        <v>0</v>
      </c>
      <c r="IF69" s="450">
        <f t="shared" si="4436"/>
        <v>0</v>
      </c>
      <c r="IG69" s="451">
        <f t="shared" si="4436"/>
        <v>0</v>
      </c>
      <c r="II69" s="457">
        <f t="shared" ref="II69:IV69" si="4437">SUM(II70:II73)</f>
        <v>0</v>
      </c>
      <c r="IJ69" s="450">
        <f t="shared" si="4437"/>
        <v>0</v>
      </c>
      <c r="IK69" s="450">
        <f t="shared" si="4437"/>
        <v>0</v>
      </c>
      <c r="IL69" s="450">
        <f t="shared" si="4437"/>
        <v>0</v>
      </c>
      <c r="IM69" s="450">
        <f t="shared" si="4437"/>
        <v>0</v>
      </c>
      <c r="IN69" s="450">
        <f t="shared" si="4437"/>
        <v>0</v>
      </c>
      <c r="IO69" s="450">
        <f t="shared" si="4437"/>
        <v>0</v>
      </c>
      <c r="IP69" s="450">
        <f t="shared" si="4437"/>
        <v>0</v>
      </c>
      <c r="IQ69" s="450">
        <f t="shared" si="4437"/>
        <v>0</v>
      </c>
      <c r="IR69" s="450">
        <f t="shared" si="4437"/>
        <v>0</v>
      </c>
      <c r="IS69" s="450">
        <f t="shared" si="4437"/>
        <v>0</v>
      </c>
      <c r="IT69" s="450">
        <f t="shared" si="4437"/>
        <v>0</v>
      </c>
      <c r="IU69" s="450">
        <f t="shared" si="4437"/>
        <v>0</v>
      </c>
      <c r="IV69" s="451">
        <f t="shared" si="4437"/>
        <v>0</v>
      </c>
      <c r="IX69" s="457">
        <f t="shared" ref="IX69:JK69" si="4438">SUM(IX70:IX73)</f>
        <v>0</v>
      </c>
      <c r="IY69" s="450">
        <f t="shared" si="4438"/>
        <v>0</v>
      </c>
      <c r="IZ69" s="450">
        <f t="shared" si="4438"/>
        <v>0</v>
      </c>
      <c r="JA69" s="450">
        <f t="shared" si="4438"/>
        <v>0</v>
      </c>
      <c r="JB69" s="450">
        <f t="shared" si="4438"/>
        <v>0</v>
      </c>
      <c r="JC69" s="450">
        <f t="shared" si="4438"/>
        <v>0</v>
      </c>
      <c r="JD69" s="450">
        <f t="shared" si="4438"/>
        <v>0</v>
      </c>
      <c r="JE69" s="450">
        <f t="shared" si="4438"/>
        <v>0</v>
      </c>
      <c r="JF69" s="450">
        <f t="shared" si="4438"/>
        <v>0</v>
      </c>
      <c r="JG69" s="450">
        <f t="shared" si="4438"/>
        <v>0</v>
      </c>
      <c r="JH69" s="450">
        <f t="shared" si="4438"/>
        <v>0</v>
      </c>
      <c r="JI69" s="450">
        <f t="shared" si="4438"/>
        <v>0</v>
      </c>
      <c r="JJ69" s="450">
        <f t="shared" si="4438"/>
        <v>0</v>
      </c>
      <c r="JK69" s="451">
        <f t="shared" si="4438"/>
        <v>0</v>
      </c>
      <c r="JM69" s="457">
        <f t="shared" ref="JM69:JZ69" si="4439">SUM(JM70:JM73)</f>
        <v>0</v>
      </c>
      <c r="JN69" s="450">
        <f t="shared" si="4439"/>
        <v>0</v>
      </c>
      <c r="JO69" s="450">
        <f t="shared" si="4439"/>
        <v>0</v>
      </c>
      <c r="JP69" s="450">
        <f t="shared" si="4439"/>
        <v>0</v>
      </c>
      <c r="JQ69" s="450">
        <f t="shared" si="4439"/>
        <v>0</v>
      </c>
      <c r="JR69" s="450">
        <f t="shared" si="4439"/>
        <v>0</v>
      </c>
      <c r="JS69" s="450">
        <f t="shared" si="4439"/>
        <v>0</v>
      </c>
      <c r="JT69" s="450">
        <f t="shared" si="4439"/>
        <v>0</v>
      </c>
      <c r="JU69" s="450">
        <f t="shared" si="4439"/>
        <v>0</v>
      </c>
      <c r="JV69" s="450">
        <f t="shared" si="4439"/>
        <v>0</v>
      </c>
      <c r="JW69" s="450">
        <f t="shared" si="4439"/>
        <v>0</v>
      </c>
      <c r="JX69" s="450">
        <f t="shared" si="4439"/>
        <v>0</v>
      </c>
      <c r="JY69" s="450">
        <f t="shared" si="4439"/>
        <v>0</v>
      </c>
      <c r="JZ69" s="451">
        <f t="shared" si="4439"/>
        <v>0</v>
      </c>
      <c r="KB69" s="457">
        <f t="shared" ref="KB69:KO69" si="4440">SUM(KB70:KB73)</f>
        <v>0</v>
      </c>
      <c r="KC69" s="450">
        <f t="shared" si="4440"/>
        <v>0</v>
      </c>
      <c r="KD69" s="450">
        <f t="shared" si="4440"/>
        <v>0</v>
      </c>
      <c r="KE69" s="450">
        <f t="shared" si="4440"/>
        <v>0</v>
      </c>
      <c r="KF69" s="450">
        <f t="shared" si="4440"/>
        <v>0</v>
      </c>
      <c r="KG69" s="450">
        <f t="shared" si="4440"/>
        <v>0</v>
      </c>
      <c r="KH69" s="450">
        <f t="shared" si="4440"/>
        <v>0</v>
      </c>
      <c r="KI69" s="450">
        <f t="shared" si="4440"/>
        <v>0</v>
      </c>
      <c r="KJ69" s="450">
        <f t="shared" si="4440"/>
        <v>0</v>
      </c>
      <c r="KK69" s="450">
        <f t="shared" si="4440"/>
        <v>0</v>
      </c>
      <c r="KL69" s="450">
        <f t="shared" si="4440"/>
        <v>0</v>
      </c>
      <c r="KM69" s="450">
        <f t="shared" si="4440"/>
        <v>0</v>
      </c>
      <c r="KN69" s="450">
        <f t="shared" si="4440"/>
        <v>0</v>
      </c>
      <c r="KO69" s="451">
        <f t="shared" si="4440"/>
        <v>0</v>
      </c>
      <c r="KQ69" s="457">
        <f t="shared" ref="KQ69:LD69" si="4441">SUM(KQ70:KQ73)</f>
        <v>0</v>
      </c>
      <c r="KR69" s="450">
        <f t="shared" si="4441"/>
        <v>0</v>
      </c>
      <c r="KS69" s="450">
        <f t="shared" si="4441"/>
        <v>0</v>
      </c>
      <c r="KT69" s="450">
        <f t="shared" si="4441"/>
        <v>0</v>
      </c>
      <c r="KU69" s="450">
        <f t="shared" si="4441"/>
        <v>0</v>
      </c>
      <c r="KV69" s="450">
        <f t="shared" si="4441"/>
        <v>0</v>
      </c>
      <c r="KW69" s="450">
        <f t="shared" si="4441"/>
        <v>0</v>
      </c>
      <c r="KX69" s="450">
        <f t="shared" si="4441"/>
        <v>0</v>
      </c>
      <c r="KY69" s="450">
        <f t="shared" si="4441"/>
        <v>0</v>
      </c>
      <c r="KZ69" s="450">
        <f t="shared" si="4441"/>
        <v>0</v>
      </c>
      <c r="LA69" s="450">
        <f t="shared" si="4441"/>
        <v>0</v>
      </c>
      <c r="LB69" s="450">
        <f t="shared" si="4441"/>
        <v>0</v>
      </c>
      <c r="LC69" s="450">
        <f t="shared" si="4441"/>
        <v>0</v>
      </c>
      <c r="LD69" s="451">
        <f t="shared" si="4441"/>
        <v>0</v>
      </c>
      <c r="LF69" s="457">
        <f t="shared" ref="LF69:LS69" si="4442">SUM(LF70:LF73)</f>
        <v>0</v>
      </c>
      <c r="LG69" s="450">
        <f t="shared" si="4442"/>
        <v>0</v>
      </c>
      <c r="LH69" s="450">
        <f t="shared" si="4442"/>
        <v>0</v>
      </c>
      <c r="LI69" s="450">
        <f t="shared" si="4442"/>
        <v>0</v>
      </c>
      <c r="LJ69" s="450">
        <f t="shared" si="4442"/>
        <v>0</v>
      </c>
      <c r="LK69" s="450">
        <f t="shared" si="4442"/>
        <v>0</v>
      </c>
      <c r="LL69" s="450">
        <f t="shared" si="4442"/>
        <v>0</v>
      </c>
      <c r="LM69" s="450">
        <f t="shared" si="4442"/>
        <v>0</v>
      </c>
      <c r="LN69" s="450">
        <f t="shared" si="4442"/>
        <v>0</v>
      </c>
      <c r="LO69" s="450">
        <f t="shared" si="4442"/>
        <v>0</v>
      </c>
      <c r="LP69" s="450">
        <f t="shared" si="4442"/>
        <v>0</v>
      </c>
      <c r="LQ69" s="450">
        <f t="shared" si="4442"/>
        <v>0</v>
      </c>
      <c r="LR69" s="450">
        <f t="shared" si="4442"/>
        <v>0</v>
      </c>
      <c r="LS69" s="451">
        <f t="shared" si="4442"/>
        <v>0</v>
      </c>
      <c r="LU69" s="457">
        <f t="shared" ref="LU69:MH69" si="4443">SUM(LU70:LU73)</f>
        <v>0</v>
      </c>
      <c r="LV69" s="450">
        <f t="shared" si="4443"/>
        <v>0</v>
      </c>
      <c r="LW69" s="450">
        <f t="shared" si="4443"/>
        <v>0</v>
      </c>
      <c r="LX69" s="450">
        <f t="shared" si="4443"/>
        <v>0</v>
      </c>
      <c r="LY69" s="450">
        <f t="shared" si="4443"/>
        <v>0</v>
      </c>
      <c r="LZ69" s="450">
        <f t="shared" si="4443"/>
        <v>0</v>
      </c>
      <c r="MA69" s="450">
        <f t="shared" si="4443"/>
        <v>0</v>
      </c>
      <c r="MB69" s="450">
        <f t="shared" si="4443"/>
        <v>0</v>
      </c>
      <c r="MC69" s="450">
        <f t="shared" si="4443"/>
        <v>0</v>
      </c>
      <c r="MD69" s="450">
        <f t="shared" si="4443"/>
        <v>0</v>
      </c>
      <c r="ME69" s="450">
        <f t="shared" si="4443"/>
        <v>0</v>
      </c>
      <c r="MF69" s="450">
        <f t="shared" si="4443"/>
        <v>0</v>
      </c>
      <c r="MG69" s="450">
        <f t="shared" si="4443"/>
        <v>0</v>
      </c>
      <c r="MH69" s="451">
        <f t="shared" si="4443"/>
        <v>0</v>
      </c>
      <c r="MJ69" s="457">
        <f t="shared" ref="MJ69:MW69" si="4444">SUM(MJ70:MJ73)</f>
        <v>0</v>
      </c>
      <c r="MK69" s="450">
        <f t="shared" si="4444"/>
        <v>0</v>
      </c>
      <c r="ML69" s="450">
        <f t="shared" si="4444"/>
        <v>0</v>
      </c>
      <c r="MM69" s="450">
        <f t="shared" si="4444"/>
        <v>0</v>
      </c>
      <c r="MN69" s="450">
        <f t="shared" si="4444"/>
        <v>0</v>
      </c>
      <c r="MO69" s="450">
        <f t="shared" si="4444"/>
        <v>0</v>
      </c>
      <c r="MP69" s="450">
        <f t="shared" si="4444"/>
        <v>0</v>
      </c>
      <c r="MQ69" s="450">
        <f t="shared" si="4444"/>
        <v>0</v>
      </c>
      <c r="MR69" s="450">
        <f t="shared" si="4444"/>
        <v>0</v>
      </c>
      <c r="MS69" s="450">
        <f t="shared" si="4444"/>
        <v>0</v>
      </c>
      <c r="MT69" s="450">
        <f t="shared" si="4444"/>
        <v>0</v>
      </c>
      <c r="MU69" s="450">
        <f t="shared" si="4444"/>
        <v>0</v>
      </c>
      <c r="MV69" s="450">
        <f t="shared" si="4444"/>
        <v>0</v>
      </c>
      <c r="MW69" s="451">
        <f t="shared" si="4444"/>
        <v>0</v>
      </c>
      <c r="MY69" s="457">
        <f t="shared" ref="MY69:NL69" si="4445">SUM(MY70:MY73)</f>
        <v>0</v>
      </c>
      <c r="MZ69" s="450">
        <f t="shared" si="4445"/>
        <v>0</v>
      </c>
      <c r="NA69" s="450">
        <f t="shared" si="4445"/>
        <v>0</v>
      </c>
      <c r="NB69" s="450">
        <f t="shared" si="4445"/>
        <v>0</v>
      </c>
      <c r="NC69" s="450">
        <f t="shared" si="4445"/>
        <v>0</v>
      </c>
      <c r="ND69" s="450">
        <f t="shared" si="4445"/>
        <v>0</v>
      </c>
      <c r="NE69" s="450">
        <f t="shared" si="4445"/>
        <v>0</v>
      </c>
      <c r="NF69" s="450">
        <f t="shared" si="4445"/>
        <v>0</v>
      </c>
      <c r="NG69" s="450">
        <f t="shared" si="4445"/>
        <v>0</v>
      </c>
      <c r="NH69" s="450">
        <f t="shared" si="4445"/>
        <v>0</v>
      </c>
      <c r="NI69" s="450">
        <f t="shared" si="4445"/>
        <v>0</v>
      </c>
      <c r="NJ69" s="450">
        <f t="shared" si="4445"/>
        <v>0</v>
      </c>
      <c r="NK69" s="450">
        <f t="shared" si="4445"/>
        <v>0</v>
      </c>
      <c r="NL69" s="451">
        <f t="shared" si="4445"/>
        <v>0</v>
      </c>
      <c r="NN69" s="457">
        <f t="shared" ref="NN69:OA69" si="4446">SUM(NN70:NN73)</f>
        <v>0</v>
      </c>
      <c r="NO69" s="450">
        <f t="shared" si="4446"/>
        <v>0</v>
      </c>
      <c r="NP69" s="450">
        <f t="shared" si="4446"/>
        <v>0</v>
      </c>
      <c r="NQ69" s="450">
        <f t="shared" si="4446"/>
        <v>0</v>
      </c>
      <c r="NR69" s="450">
        <f t="shared" si="4446"/>
        <v>0</v>
      </c>
      <c r="NS69" s="450">
        <f t="shared" si="4446"/>
        <v>0</v>
      </c>
      <c r="NT69" s="450">
        <f t="shared" si="4446"/>
        <v>0</v>
      </c>
      <c r="NU69" s="450">
        <f t="shared" si="4446"/>
        <v>0</v>
      </c>
      <c r="NV69" s="450">
        <f t="shared" si="4446"/>
        <v>0</v>
      </c>
      <c r="NW69" s="450">
        <f t="shared" si="4446"/>
        <v>0</v>
      </c>
      <c r="NX69" s="450">
        <f t="shared" si="4446"/>
        <v>0</v>
      </c>
      <c r="NY69" s="450">
        <f t="shared" si="4446"/>
        <v>0</v>
      </c>
      <c r="NZ69" s="450">
        <f t="shared" si="4446"/>
        <v>0</v>
      </c>
      <c r="OA69" s="451">
        <f t="shared" si="4446"/>
        <v>0</v>
      </c>
      <c r="OC69" s="457">
        <f t="shared" ref="OC69:OP69" si="4447">SUM(OC70:OC73)</f>
        <v>0</v>
      </c>
      <c r="OD69" s="450">
        <f t="shared" si="4447"/>
        <v>0</v>
      </c>
      <c r="OE69" s="450">
        <f t="shared" si="4447"/>
        <v>0</v>
      </c>
      <c r="OF69" s="450">
        <f t="shared" si="4447"/>
        <v>0</v>
      </c>
      <c r="OG69" s="450">
        <f t="shared" si="4447"/>
        <v>0</v>
      </c>
      <c r="OH69" s="450">
        <f t="shared" si="4447"/>
        <v>0</v>
      </c>
      <c r="OI69" s="450">
        <f t="shared" si="4447"/>
        <v>0</v>
      </c>
      <c r="OJ69" s="450">
        <f t="shared" si="4447"/>
        <v>0</v>
      </c>
      <c r="OK69" s="450">
        <f t="shared" si="4447"/>
        <v>0</v>
      </c>
      <c r="OL69" s="450">
        <f t="shared" si="4447"/>
        <v>0</v>
      </c>
      <c r="OM69" s="450">
        <f t="shared" si="4447"/>
        <v>0</v>
      </c>
      <c r="ON69" s="450">
        <f t="shared" si="4447"/>
        <v>0</v>
      </c>
      <c r="OO69" s="450">
        <f t="shared" si="4447"/>
        <v>0</v>
      </c>
      <c r="OP69" s="451">
        <f t="shared" si="4447"/>
        <v>0</v>
      </c>
      <c r="OR69" s="457">
        <f t="shared" ref="OR69:PE69" si="4448">SUM(OR70:OR73)</f>
        <v>0</v>
      </c>
      <c r="OS69" s="450">
        <f t="shared" si="4448"/>
        <v>0</v>
      </c>
      <c r="OT69" s="450">
        <f t="shared" si="4448"/>
        <v>0</v>
      </c>
      <c r="OU69" s="450">
        <f t="shared" si="4448"/>
        <v>0</v>
      </c>
      <c r="OV69" s="450">
        <f t="shared" si="4448"/>
        <v>0</v>
      </c>
      <c r="OW69" s="450">
        <f t="shared" si="4448"/>
        <v>0</v>
      </c>
      <c r="OX69" s="450">
        <f t="shared" si="4448"/>
        <v>0</v>
      </c>
      <c r="OY69" s="450">
        <f t="shared" si="4448"/>
        <v>0</v>
      </c>
      <c r="OZ69" s="450">
        <f t="shared" si="4448"/>
        <v>0</v>
      </c>
      <c r="PA69" s="450">
        <f t="shared" si="4448"/>
        <v>0</v>
      </c>
      <c r="PB69" s="450">
        <f t="shared" si="4448"/>
        <v>0</v>
      </c>
      <c r="PC69" s="450">
        <f t="shared" si="4448"/>
        <v>0</v>
      </c>
      <c r="PD69" s="450">
        <f t="shared" si="4448"/>
        <v>0</v>
      </c>
      <c r="PE69" s="451">
        <f t="shared" si="4448"/>
        <v>0</v>
      </c>
      <c r="PG69" s="457">
        <f t="shared" ref="PG69:PT69" si="4449">SUM(PG70:PG73)</f>
        <v>0</v>
      </c>
      <c r="PH69" s="450">
        <f t="shared" si="4449"/>
        <v>0</v>
      </c>
      <c r="PI69" s="450">
        <f t="shared" si="4449"/>
        <v>0</v>
      </c>
      <c r="PJ69" s="450">
        <f t="shared" si="4449"/>
        <v>0</v>
      </c>
      <c r="PK69" s="450">
        <f t="shared" si="4449"/>
        <v>0</v>
      </c>
      <c r="PL69" s="450">
        <f t="shared" si="4449"/>
        <v>0</v>
      </c>
      <c r="PM69" s="450">
        <f t="shared" si="4449"/>
        <v>0</v>
      </c>
      <c r="PN69" s="450">
        <f t="shared" si="4449"/>
        <v>0</v>
      </c>
      <c r="PO69" s="450">
        <f t="shared" si="4449"/>
        <v>0</v>
      </c>
      <c r="PP69" s="450">
        <f t="shared" si="4449"/>
        <v>0</v>
      </c>
      <c r="PQ69" s="450">
        <f t="shared" si="4449"/>
        <v>0</v>
      </c>
      <c r="PR69" s="450">
        <f t="shared" si="4449"/>
        <v>0</v>
      </c>
      <c r="PS69" s="450">
        <f t="shared" si="4449"/>
        <v>0</v>
      </c>
      <c r="PT69" s="451">
        <f t="shared" si="4449"/>
        <v>0</v>
      </c>
      <c r="PV69" s="457">
        <f t="shared" ref="PV69:QI69" si="4450">SUM(PV70:PV73)</f>
        <v>0</v>
      </c>
      <c r="PW69" s="450">
        <f t="shared" si="4450"/>
        <v>0</v>
      </c>
      <c r="PX69" s="450">
        <f t="shared" si="4450"/>
        <v>0</v>
      </c>
      <c r="PY69" s="450">
        <f t="shared" si="4450"/>
        <v>0</v>
      </c>
      <c r="PZ69" s="450">
        <f t="shared" si="4450"/>
        <v>0</v>
      </c>
      <c r="QA69" s="450">
        <f t="shared" si="4450"/>
        <v>0</v>
      </c>
      <c r="QB69" s="450">
        <f t="shared" si="4450"/>
        <v>0</v>
      </c>
      <c r="QC69" s="450">
        <f t="shared" si="4450"/>
        <v>0</v>
      </c>
      <c r="QD69" s="450">
        <f t="shared" si="4450"/>
        <v>0</v>
      </c>
      <c r="QE69" s="450">
        <f t="shared" si="4450"/>
        <v>0</v>
      </c>
      <c r="QF69" s="450">
        <f t="shared" si="4450"/>
        <v>0</v>
      </c>
      <c r="QG69" s="450">
        <f t="shared" si="4450"/>
        <v>0</v>
      </c>
      <c r="QH69" s="450">
        <f t="shared" si="4450"/>
        <v>0</v>
      </c>
      <c r="QI69" s="451">
        <f t="shared" si="4450"/>
        <v>0</v>
      </c>
      <c r="QK69" s="457">
        <f t="shared" ref="QK69:QX69" si="4451">SUM(QK70:QK73)</f>
        <v>0</v>
      </c>
      <c r="QL69" s="450">
        <f t="shared" si="4451"/>
        <v>0</v>
      </c>
      <c r="QM69" s="450">
        <f t="shared" si="4451"/>
        <v>0</v>
      </c>
      <c r="QN69" s="450">
        <f t="shared" si="4451"/>
        <v>0</v>
      </c>
      <c r="QO69" s="450">
        <f t="shared" si="4451"/>
        <v>0</v>
      </c>
      <c r="QP69" s="450">
        <f t="shared" si="4451"/>
        <v>0</v>
      </c>
      <c r="QQ69" s="450">
        <f t="shared" si="4451"/>
        <v>0</v>
      </c>
      <c r="QR69" s="450">
        <f t="shared" si="4451"/>
        <v>0</v>
      </c>
      <c r="QS69" s="450">
        <f t="shared" si="4451"/>
        <v>0</v>
      </c>
      <c r="QT69" s="450">
        <f t="shared" si="4451"/>
        <v>0</v>
      </c>
      <c r="QU69" s="450">
        <f t="shared" si="4451"/>
        <v>0</v>
      </c>
      <c r="QV69" s="450">
        <f t="shared" si="4451"/>
        <v>0</v>
      </c>
      <c r="QW69" s="450">
        <f t="shared" si="4451"/>
        <v>0</v>
      </c>
      <c r="QX69" s="451">
        <f t="shared" si="4451"/>
        <v>0</v>
      </c>
      <c r="QZ69" s="457">
        <f t="shared" ref="QZ69:RM69" si="4452">SUM(QZ70:QZ73)</f>
        <v>0</v>
      </c>
      <c r="RA69" s="450">
        <f t="shared" si="4452"/>
        <v>0</v>
      </c>
      <c r="RB69" s="450">
        <f t="shared" si="4452"/>
        <v>0</v>
      </c>
      <c r="RC69" s="450">
        <f t="shared" si="4452"/>
        <v>0</v>
      </c>
      <c r="RD69" s="450">
        <f t="shared" si="4452"/>
        <v>0</v>
      </c>
      <c r="RE69" s="450">
        <f t="shared" si="4452"/>
        <v>0</v>
      </c>
      <c r="RF69" s="450">
        <f t="shared" si="4452"/>
        <v>0</v>
      </c>
      <c r="RG69" s="450">
        <f t="shared" si="4452"/>
        <v>0</v>
      </c>
      <c r="RH69" s="450">
        <f t="shared" si="4452"/>
        <v>0</v>
      </c>
      <c r="RI69" s="450">
        <f t="shared" si="4452"/>
        <v>0</v>
      </c>
      <c r="RJ69" s="450">
        <f t="shared" si="4452"/>
        <v>0</v>
      </c>
      <c r="RK69" s="450">
        <f t="shared" si="4452"/>
        <v>0</v>
      </c>
      <c r="RL69" s="450">
        <f t="shared" si="4452"/>
        <v>0</v>
      </c>
      <c r="RM69" s="451">
        <f t="shared" si="4452"/>
        <v>0</v>
      </c>
      <c r="RO69" s="457">
        <f t="shared" ref="RO69:SB69" si="4453">SUM(RO70:RO73)</f>
        <v>0</v>
      </c>
      <c r="RP69" s="450">
        <f t="shared" si="4453"/>
        <v>0</v>
      </c>
      <c r="RQ69" s="450">
        <f t="shared" si="4453"/>
        <v>0</v>
      </c>
      <c r="RR69" s="450">
        <f t="shared" si="4453"/>
        <v>0</v>
      </c>
      <c r="RS69" s="450">
        <f t="shared" si="4453"/>
        <v>0</v>
      </c>
      <c r="RT69" s="450">
        <f t="shared" si="4453"/>
        <v>0</v>
      </c>
      <c r="RU69" s="450">
        <f t="shared" si="4453"/>
        <v>0</v>
      </c>
      <c r="RV69" s="450">
        <f t="shared" si="4453"/>
        <v>0</v>
      </c>
      <c r="RW69" s="450">
        <f t="shared" si="4453"/>
        <v>0</v>
      </c>
      <c r="RX69" s="450">
        <f t="shared" si="4453"/>
        <v>0</v>
      </c>
      <c r="RY69" s="450">
        <f t="shared" si="4453"/>
        <v>0</v>
      </c>
      <c r="RZ69" s="450">
        <f t="shared" si="4453"/>
        <v>0</v>
      </c>
      <c r="SA69" s="450">
        <f t="shared" si="4453"/>
        <v>0</v>
      </c>
      <c r="SB69" s="451">
        <f t="shared" si="4453"/>
        <v>0</v>
      </c>
      <c r="SD69" s="457">
        <f t="shared" ref="SD69:SQ69" si="4454">SUM(SD70:SD73)</f>
        <v>0</v>
      </c>
      <c r="SE69" s="450">
        <f t="shared" si="4454"/>
        <v>0</v>
      </c>
      <c r="SF69" s="450">
        <f t="shared" si="4454"/>
        <v>0</v>
      </c>
      <c r="SG69" s="450">
        <f t="shared" si="4454"/>
        <v>0</v>
      </c>
      <c r="SH69" s="450">
        <f t="shared" si="4454"/>
        <v>0</v>
      </c>
      <c r="SI69" s="450">
        <f t="shared" si="4454"/>
        <v>0</v>
      </c>
      <c r="SJ69" s="450">
        <f t="shared" si="4454"/>
        <v>0</v>
      </c>
      <c r="SK69" s="450">
        <f t="shared" si="4454"/>
        <v>0</v>
      </c>
      <c r="SL69" s="450">
        <f t="shared" si="4454"/>
        <v>0</v>
      </c>
      <c r="SM69" s="450">
        <f t="shared" si="4454"/>
        <v>0</v>
      </c>
      <c r="SN69" s="450">
        <f t="shared" si="4454"/>
        <v>0</v>
      </c>
      <c r="SO69" s="450">
        <f t="shared" si="4454"/>
        <v>0</v>
      </c>
      <c r="SP69" s="450">
        <f t="shared" si="4454"/>
        <v>0</v>
      </c>
      <c r="SQ69" s="451">
        <f t="shared" si="4454"/>
        <v>0</v>
      </c>
      <c r="SS69" s="457">
        <f t="shared" ref="SS69:TF69" si="4455">SUM(SS70:SS73)</f>
        <v>0</v>
      </c>
      <c r="ST69" s="450">
        <f t="shared" si="4455"/>
        <v>0</v>
      </c>
      <c r="SU69" s="450">
        <f t="shared" si="4455"/>
        <v>0</v>
      </c>
      <c r="SV69" s="450">
        <f t="shared" si="4455"/>
        <v>0</v>
      </c>
      <c r="SW69" s="450">
        <f t="shared" si="4455"/>
        <v>0</v>
      </c>
      <c r="SX69" s="450">
        <f t="shared" si="4455"/>
        <v>0</v>
      </c>
      <c r="SY69" s="450">
        <f t="shared" si="4455"/>
        <v>0</v>
      </c>
      <c r="SZ69" s="450">
        <f t="shared" si="4455"/>
        <v>0</v>
      </c>
      <c r="TA69" s="450">
        <f t="shared" si="4455"/>
        <v>0</v>
      </c>
      <c r="TB69" s="450">
        <f t="shared" si="4455"/>
        <v>0</v>
      </c>
      <c r="TC69" s="450">
        <f t="shared" si="4455"/>
        <v>0</v>
      </c>
      <c r="TD69" s="450">
        <f t="shared" si="4455"/>
        <v>0</v>
      </c>
      <c r="TE69" s="450">
        <f t="shared" si="4455"/>
        <v>0</v>
      </c>
      <c r="TF69" s="451">
        <f t="shared" si="4455"/>
        <v>0</v>
      </c>
      <c r="TH69" s="457">
        <f t="shared" ref="TH69:TU69" si="4456">SUM(TH70:TH73)</f>
        <v>0</v>
      </c>
      <c r="TI69" s="450">
        <f t="shared" si="4456"/>
        <v>0</v>
      </c>
      <c r="TJ69" s="450">
        <f t="shared" si="4456"/>
        <v>0</v>
      </c>
      <c r="TK69" s="450">
        <f t="shared" si="4456"/>
        <v>0</v>
      </c>
      <c r="TL69" s="450">
        <f t="shared" si="4456"/>
        <v>0</v>
      </c>
      <c r="TM69" s="450">
        <f t="shared" si="4456"/>
        <v>0</v>
      </c>
      <c r="TN69" s="450">
        <f t="shared" si="4456"/>
        <v>0</v>
      </c>
      <c r="TO69" s="450">
        <f t="shared" si="4456"/>
        <v>0</v>
      </c>
      <c r="TP69" s="450">
        <f t="shared" si="4456"/>
        <v>0</v>
      </c>
      <c r="TQ69" s="450">
        <f t="shared" si="4456"/>
        <v>0</v>
      </c>
      <c r="TR69" s="450">
        <f t="shared" si="4456"/>
        <v>0</v>
      </c>
      <c r="TS69" s="450">
        <f t="shared" si="4456"/>
        <v>0</v>
      </c>
      <c r="TT69" s="450">
        <f t="shared" si="4456"/>
        <v>0</v>
      </c>
      <c r="TU69" s="451">
        <f t="shared" si="4456"/>
        <v>0</v>
      </c>
      <c r="TW69" s="457">
        <f t="shared" ref="TW69:UJ69" si="4457">SUM(TW70:TW73)</f>
        <v>0</v>
      </c>
      <c r="TX69" s="450">
        <f t="shared" si="4457"/>
        <v>0</v>
      </c>
      <c r="TY69" s="450">
        <f t="shared" si="4457"/>
        <v>0</v>
      </c>
      <c r="TZ69" s="450">
        <f t="shared" si="4457"/>
        <v>0</v>
      </c>
      <c r="UA69" s="450">
        <f t="shared" si="4457"/>
        <v>0</v>
      </c>
      <c r="UB69" s="450">
        <f t="shared" si="4457"/>
        <v>0</v>
      </c>
      <c r="UC69" s="450">
        <f t="shared" si="4457"/>
        <v>0</v>
      </c>
      <c r="UD69" s="450">
        <f t="shared" si="4457"/>
        <v>0</v>
      </c>
      <c r="UE69" s="450">
        <f t="shared" si="4457"/>
        <v>0</v>
      </c>
      <c r="UF69" s="450">
        <f t="shared" si="4457"/>
        <v>0</v>
      </c>
      <c r="UG69" s="450">
        <f t="shared" si="4457"/>
        <v>0</v>
      </c>
      <c r="UH69" s="450">
        <f t="shared" si="4457"/>
        <v>0</v>
      </c>
      <c r="UI69" s="450">
        <f t="shared" si="4457"/>
        <v>0</v>
      </c>
      <c r="UJ69" s="451">
        <f t="shared" si="4457"/>
        <v>0</v>
      </c>
      <c r="UL69" s="457">
        <f t="shared" ref="UL69:UY69" si="4458">SUM(UL70:UL73)</f>
        <v>0</v>
      </c>
      <c r="UM69" s="450">
        <f t="shared" si="4458"/>
        <v>0</v>
      </c>
      <c r="UN69" s="450">
        <f t="shared" si="4458"/>
        <v>0</v>
      </c>
      <c r="UO69" s="450">
        <f t="shared" si="4458"/>
        <v>0</v>
      </c>
      <c r="UP69" s="450">
        <f t="shared" si="4458"/>
        <v>0</v>
      </c>
      <c r="UQ69" s="450">
        <f t="shared" si="4458"/>
        <v>0</v>
      </c>
      <c r="UR69" s="450">
        <f t="shared" si="4458"/>
        <v>0</v>
      </c>
      <c r="US69" s="450">
        <f t="shared" si="4458"/>
        <v>0</v>
      </c>
      <c r="UT69" s="450">
        <f t="shared" si="4458"/>
        <v>0</v>
      </c>
      <c r="UU69" s="450">
        <f t="shared" si="4458"/>
        <v>0</v>
      </c>
      <c r="UV69" s="450">
        <f t="shared" si="4458"/>
        <v>0</v>
      </c>
      <c r="UW69" s="450">
        <f t="shared" si="4458"/>
        <v>0</v>
      </c>
      <c r="UX69" s="450">
        <f t="shared" si="4458"/>
        <v>0</v>
      </c>
      <c r="UY69" s="451">
        <f t="shared" si="4458"/>
        <v>0</v>
      </c>
      <c r="VA69" s="457">
        <f t="shared" ref="VA69:VN69" si="4459">SUM(VA70:VA73)</f>
        <v>0</v>
      </c>
      <c r="VB69" s="450">
        <f t="shared" si="4459"/>
        <v>0</v>
      </c>
      <c r="VC69" s="450">
        <f t="shared" si="4459"/>
        <v>0</v>
      </c>
      <c r="VD69" s="450">
        <f t="shared" si="4459"/>
        <v>0</v>
      </c>
      <c r="VE69" s="450">
        <f t="shared" si="4459"/>
        <v>0</v>
      </c>
      <c r="VF69" s="450">
        <f t="shared" si="4459"/>
        <v>0</v>
      </c>
      <c r="VG69" s="450">
        <f t="shared" si="4459"/>
        <v>0</v>
      </c>
      <c r="VH69" s="450">
        <f t="shared" si="4459"/>
        <v>0</v>
      </c>
      <c r="VI69" s="450">
        <f t="shared" si="4459"/>
        <v>0</v>
      </c>
      <c r="VJ69" s="450">
        <f t="shared" si="4459"/>
        <v>0</v>
      </c>
      <c r="VK69" s="450">
        <f t="shared" si="4459"/>
        <v>0</v>
      </c>
      <c r="VL69" s="450">
        <f t="shared" si="4459"/>
        <v>0</v>
      </c>
      <c r="VM69" s="450">
        <f t="shared" si="4459"/>
        <v>0</v>
      </c>
      <c r="VN69" s="451">
        <f t="shared" si="4459"/>
        <v>0</v>
      </c>
      <c r="VP69" s="457">
        <f t="shared" ref="VP69:WC69" si="4460">SUM(VP70:VP73)</f>
        <v>0</v>
      </c>
      <c r="VQ69" s="450">
        <f t="shared" si="4460"/>
        <v>0</v>
      </c>
      <c r="VR69" s="450">
        <f t="shared" si="4460"/>
        <v>0</v>
      </c>
      <c r="VS69" s="450">
        <f t="shared" si="4460"/>
        <v>0</v>
      </c>
      <c r="VT69" s="450">
        <f t="shared" si="4460"/>
        <v>0</v>
      </c>
      <c r="VU69" s="450">
        <f t="shared" si="4460"/>
        <v>0</v>
      </c>
      <c r="VV69" s="450">
        <f t="shared" si="4460"/>
        <v>0</v>
      </c>
      <c r="VW69" s="450">
        <f t="shared" si="4460"/>
        <v>0</v>
      </c>
      <c r="VX69" s="450">
        <f t="shared" si="4460"/>
        <v>0</v>
      </c>
      <c r="VY69" s="450">
        <f t="shared" si="4460"/>
        <v>0</v>
      </c>
      <c r="VZ69" s="450">
        <f t="shared" si="4460"/>
        <v>0</v>
      </c>
      <c r="WA69" s="450">
        <f t="shared" si="4460"/>
        <v>0</v>
      </c>
      <c r="WB69" s="450">
        <f t="shared" si="4460"/>
        <v>0</v>
      </c>
      <c r="WC69" s="451">
        <f t="shared" si="4460"/>
        <v>0</v>
      </c>
      <c r="WE69" s="457">
        <f t="shared" ref="WE69:WR69" si="4461">SUM(WE70:WE73)</f>
        <v>0</v>
      </c>
      <c r="WF69" s="450">
        <f t="shared" si="4461"/>
        <v>0</v>
      </c>
      <c r="WG69" s="450">
        <f t="shared" si="4461"/>
        <v>0</v>
      </c>
      <c r="WH69" s="450">
        <f t="shared" si="4461"/>
        <v>0</v>
      </c>
      <c r="WI69" s="450">
        <f t="shared" si="4461"/>
        <v>0</v>
      </c>
      <c r="WJ69" s="450">
        <f t="shared" si="4461"/>
        <v>0</v>
      </c>
      <c r="WK69" s="450">
        <f t="shared" si="4461"/>
        <v>0</v>
      </c>
      <c r="WL69" s="450">
        <f t="shared" si="4461"/>
        <v>0</v>
      </c>
      <c r="WM69" s="450">
        <f t="shared" si="4461"/>
        <v>0</v>
      </c>
      <c r="WN69" s="450">
        <f t="shared" si="4461"/>
        <v>0</v>
      </c>
      <c r="WO69" s="450">
        <f t="shared" si="4461"/>
        <v>0</v>
      </c>
      <c r="WP69" s="450">
        <f t="shared" si="4461"/>
        <v>0</v>
      </c>
      <c r="WQ69" s="450">
        <f t="shared" si="4461"/>
        <v>0</v>
      </c>
      <c r="WR69" s="451">
        <f t="shared" si="4461"/>
        <v>0</v>
      </c>
      <c r="WT69" s="457">
        <f t="shared" ref="WT69:XG69" si="4462">SUM(WT70:WT73)</f>
        <v>0</v>
      </c>
      <c r="WU69" s="450">
        <f t="shared" si="4462"/>
        <v>0</v>
      </c>
      <c r="WV69" s="450">
        <f t="shared" si="4462"/>
        <v>0</v>
      </c>
      <c r="WW69" s="450">
        <f t="shared" si="4462"/>
        <v>0</v>
      </c>
      <c r="WX69" s="450">
        <f t="shared" si="4462"/>
        <v>0</v>
      </c>
      <c r="WY69" s="450">
        <f t="shared" si="4462"/>
        <v>0</v>
      </c>
      <c r="WZ69" s="450">
        <f t="shared" si="4462"/>
        <v>0</v>
      </c>
      <c r="XA69" s="450">
        <f t="shared" si="4462"/>
        <v>0</v>
      </c>
      <c r="XB69" s="450">
        <f t="shared" si="4462"/>
        <v>0</v>
      </c>
      <c r="XC69" s="450">
        <f t="shared" si="4462"/>
        <v>0</v>
      </c>
      <c r="XD69" s="450">
        <f t="shared" si="4462"/>
        <v>0</v>
      </c>
      <c r="XE69" s="450">
        <f t="shared" si="4462"/>
        <v>0</v>
      </c>
      <c r="XF69" s="450">
        <f t="shared" si="4462"/>
        <v>0</v>
      </c>
      <c r="XG69" s="451">
        <f t="shared" si="4462"/>
        <v>0</v>
      </c>
      <c r="XI69" s="457">
        <f t="shared" ref="XI69:XV69" si="4463">SUM(XI70:XI73)</f>
        <v>0</v>
      </c>
      <c r="XJ69" s="450">
        <f t="shared" si="4463"/>
        <v>0</v>
      </c>
      <c r="XK69" s="450">
        <f t="shared" si="4463"/>
        <v>0</v>
      </c>
      <c r="XL69" s="450">
        <f t="shared" si="4463"/>
        <v>0</v>
      </c>
      <c r="XM69" s="450">
        <f t="shared" si="4463"/>
        <v>0</v>
      </c>
      <c r="XN69" s="450">
        <f t="shared" si="4463"/>
        <v>0</v>
      </c>
      <c r="XO69" s="450">
        <f t="shared" si="4463"/>
        <v>0</v>
      </c>
      <c r="XP69" s="450">
        <f t="shared" si="4463"/>
        <v>0</v>
      </c>
      <c r="XQ69" s="450">
        <f t="shared" si="4463"/>
        <v>0</v>
      </c>
      <c r="XR69" s="450">
        <f t="shared" si="4463"/>
        <v>0</v>
      </c>
      <c r="XS69" s="450">
        <f t="shared" si="4463"/>
        <v>0</v>
      </c>
      <c r="XT69" s="450">
        <f t="shared" si="4463"/>
        <v>0</v>
      </c>
      <c r="XU69" s="450">
        <f t="shared" si="4463"/>
        <v>0</v>
      </c>
      <c r="XV69" s="451">
        <f t="shared" si="4463"/>
        <v>0</v>
      </c>
      <c r="XX69" s="457">
        <f t="shared" ref="XX69:YK69" si="4464">SUM(XX70:XX73)</f>
        <v>0</v>
      </c>
      <c r="XY69" s="450">
        <f t="shared" si="4464"/>
        <v>0</v>
      </c>
      <c r="XZ69" s="450">
        <f t="shared" si="4464"/>
        <v>0</v>
      </c>
      <c r="YA69" s="450">
        <f t="shared" si="4464"/>
        <v>0</v>
      </c>
      <c r="YB69" s="450">
        <f t="shared" si="4464"/>
        <v>0</v>
      </c>
      <c r="YC69" s="450">
        <f t="shared" si="4464"/>
        <v>0</v>
      </c>
      <c r="YD69" s="450">
        <f t="shared" si="4464"/>
        <v>0</v>
      </c>
      <c r="YE69" s="450">
        <f t="shared" si="4464"/>
        <v>0</v>
      </c>
      <c r="YF69" s="450">
        <f t="shared" si="4464"/>
        <v>0</v>
      </c>
      <c r="YG69" s="450">
        <f t="shared" si="4464"/>
        <v>0</v>
      </c>
      <c r="YH69" s="450">
        <f t="shared" si="4464"/>
        <v>0</v>
      </c>
      <c r="YI69" s="450">
        <f t="shared" si="4464"/>
        <v>0</v>
      </c>
      <c r="YJ69" s="450">
        <f t="shared" si="4464"/>
        <v>0</v>
      </c>
      <c r="YK69" s="451">
        <f t="shared" si="4464"/>
        <v>0</v>
      </c>
      <c r="YM69" s="457">
        <f t="shared" ref="YM69:YZ69" si="4465">SUM(YM70:YM73)</f>
        <v>0</v>
      </c>
      <c r="YN69" s="450">
        <f t="shared" si="4465"/>
        <v>0</v>
      </c>
      <c r="YO69" s="450">
        <f t="shared" si="4465"/>
        <v>0</v>
      </c>
      <c r="YP69" s="450">
        <f t="shared" si="4465"/>
        <v>0</v>
      </c>
      <c r="YQ69" s="450">
        <f t="shared" si="4465"/>
        <v>0</v>
      </c>
      <c r="YR69" s="450">
        <f t="shared" si="4465"/>
        <v>0</v>
      </c>
      <c r="YS69" s="450">
        <f t="shared" si="4465"/>
        <v>0</v>
      </c>
      <c r="YT69" s="450">
        <f t="shared" si="4465"/>
        <v>0</v>
      </c>
      <c r="YU69" s="450">
        <f t="shared" si="4465"/>
        <v>0</v>
      </c>
      <c r="YV69" s="450">
        <f t="shared" si="4465"/>
        <v>0</v>
      </c>
      <c r="YW69" s="450">
        <f t="shared" si="4465"/>
        <v>0</v>
      </c>
      <c r="YX69" s="450">
        <f t="shared" si="4465"/>
        <v>0</v>
      </c>
      <c r="YY69" s="450">
        <f t="shared" si="4465"/>
        <v>0</v>
      </c>
      <c r="YZ69" s="451">
        <f t="shared" si="4465"/>
        <v>0</v>
      </c>
      <c r="ZB69" s="457">
        <f t="shared" ref="ZB69:ZO69" si="4466">SUM(ZB70:ZB73)</f>
        <v>0</v>
      </c>
      <c r="ZC69" s="450">
        <f t="shared" si="4466"/>
        <v>0</v>
      </c>
      <c r="ZD69" s="450">
        <f t="shared" si="4466"/>
        <v>0</v>
      </c>
      <c r="ZE69" s="450">
        <f t="shared" si="4466"/>
        <v>0</v>
      </c>
      <c r="ZF69" s="450">
        <f t="shared" si="4466"/>
        <v>0</v>
      </c>
      <c r="ZG69" s="450">
        <f t="shared" si="4466"/>
        <v>0</v>
      </c>
      <c r="ZH69" s="450">
        <f t="shared" si="4466"/>
        <v>0</v>
      </c>
      <c r="ZI69" s="450">
        <f t="shared" si="4466"/>
        <v>0</v>
      </c>
      <c r="ZJ69" s="450">
        <f t="shared" si="4466"/>
        <v>0</v>
      </c>
      <c r="ZK69" s="450">
        <f t="shared" si="4466"/>
        <v>0</v>
      </c>
      <c r="ZL69" s="450">
        <f t="shared" si="4466"/>
        <v>0</v>
      </c>
      <c r="ZM69" s="450">
        <f t="shared" si="4466"/>
        <v>0</v>
      </c>
      <c r="ZN69" s="450">
        <f t="shared" si="4466"/>
        <v>0</v>
      </c>
      <c r="ZO69" s="451">
        <f t="shared" si="4466"/>
        <v>0</v>
      </c>
      <c r="ZQ69" s="457">
        <f t="shared" ref="ZQ69:AAD69" si="4467">SUM(ZQ70:ZQ73)</f>
        <v>0</v>
      </c>
      <c r="ZR69" s="450">
        <f t="shared" si="4467"/>
        <v>0</v>
      </c>
      <c r="ZS69" s="450">
        <f t="shared" si="4467"/>
        <v>0</v>
      </c>
      <c r="ZT69" s="450">
        <f t="shared" si="4467"/>
        <v>0</v>
      </c>
      <c r="ZU69" s="450">
        <f t="shared" si="4467"/>
        <v>0</v>
      </c>
      <c r="ZV69" s="450">
        <f t="shared" si="4467"/>
        <v>0</v>
      </c>
      <c r="ZW69" s="450">
        <f t="shared" si="4467"/>
        <v>0</v>
      </c>
      <c r="ZX69" s="450">
        <f t="shared" si="4467"/>
        <v>0</v>
      </c>
      <c r="ZY69" s="450">
        <f t="shared" si="4467"/>
        <v>0</v>
      </c>
      <c r="ZZ69" s="450">
        <f t="shared" si="4467"/>
        <v>0</v>
      </c>
      <c r="AAA69" s="450">
        <f t="shared" si="4467"/>
        <v>0</v>
      </c>
      <c r="AAB69" s="450">
        <f t="shared" si="4467"/>
        <v>0</v>
      </c>
      <c r="AAC69" s="450">
        <f t="shared" si="4467"/>
        <v>0</v>
      </c>
      <c r="AAD69" s="451">
        <f t="shared" si="4467"/>
        <v>0</v>
      </c>
      <c r="AAF69" s="457">
        <f t="shared" ref="AAF69:AAS69" si="4468">SUM(AAF70:AAF73)</f>
        <v>0</v>
      </c>
      <c r="AAG69" s="450">
        <f t="shared" si="4468"/>
        <v>0</v>
      </c>
      <c r="AAH69" s="450">
        <f t="shared" si="4468"/>
        <v>0</v>
      </c>
      <c r="AAI69" s="450">
        <f t="shared" si="4468"/>
        <v>0</v>
      </c>
      <c r="AAJ69" s="450">
        <f t="shared" si="4468"/>
        <v>0</v>
      </c>
      <c r="AAK69" s="450">
        <f t="shared" si="4468"/>
        <v>0</v>
      </c>
      <c r="AAL69" s="450">
        <f t="shared" si="4468"/>
        <v>0</v>
      </c>
      <c r="AAM69" s="450">
        <f t="shared" si="4468"/>
        <v>0</v>
      </c>
      <c r="AAN69" s="450">
        <f t="shared" si="4468"/>
        <v>0</v>
      </c>
      <c r="AAO69" s="450">
        <f t="shared" si="4468"/>
        <v>0</v>
      </c>
      <c r="AAP69" s="450">
        <f t="shared" si="4468"/>
        <v>0</v>
      </c>
      <c r="AAQ69" s="450">
        <f t="shared" si="4468"/>
        <v>0</v>
      </c>
      <c r="AAR69" s="450">
        <f t="shared" si="4468"/>
        <v>0</v>
      </c>
      <c r="AAS69" s="451">
        <f t="shared" si="4468"/>
        <v>0</v>
      </c>
      <c r="AAU69" s="457">
        <f t="shared" ref="AAU69:ABH69" si="4469">SUM(AAU70:AAU73)</f>
        <v>0</v>
      </c>
      <c r="AAV69" s="450">
        <f t="shared" si="4469"/>
        <v>0</v>
      </c>
      <c r="AAW69" s="450">
        <f t="shared" si="4469"/>
        <v>0</v>
      </c>
      <c r="AAX69" s="450">
        <f t="shared" si="4469"/>
        <v>0</v>
      </c>
      <c r="AAY69" s="450">
        <f t="shared" si="4469"/>
        <v>0</v>
      </c>
      <c r="AAZ69" s="450">
        <f t="shared" si="4469"/>
        <v>0</v>
      </c>
      <c r="ABA69" s="450">
        <f t="shared" si="4469"/>
        <v>0</v>
      </c>
      <c r="ABB69" s="450">
        <f t="shared" si="4469"/>
        <v>0</v>
      </c>
      <c r="ABC69" s="450">
        <f t="shared" si="4469"/>
        <v>0</v>
      </c>
      <c r="ABD69" s="450">
        <f t="shared" si="4469"/>
        <v>0</v>
      </c>
      <c r="ABE69" s="450">
        <f t="shared" si="4469"/>
        <v>0</v>
      </c>
      <c r="ABF69" s="450">
        <f t="shared" si="4469"/>
        <v>0</v>
      </c>
      <c r="ABG69" s="450">
        <f t="shared" si="4469"/>
        <v>0</v>
      </c>
      <c r="ABH69" s="451">
        <f t="shared" si="4469"/>
        <v>0</v>
      </c>
      <c r="ABJ69" s="457">
        <f t="shared" ref="ABJ69:ABW69" si="4470">SUM(ABJ70:ABJ73)</f>
        <v>0</v>
      </c>
      <c r="ABK69" s="450">
        <f t="shared" si="4470"/>
        <v>0</v>
      </c>
      <c r="ABL69" s="450">
        <f t="shared" si="4470"/>
        <v>0</v>
      </c>
      <c r="ABM69" s="450">
        <f t="shared" si="4470"/>
        <v>0</v>
      </c>
      <c r="ABN69" s="450">
        <f t="shared" si="4470"/>
        <v>0</v>
      </c>
      <c r="ABO69" s="450">
        <f t="shared" si="4470"/>
        <v>0</v>
      </c>
      <c r="ABP69" s="450">
        <f t="shared" si="4470"/>
        <v>0</v>
      </c>
      <c r="ABQ69" s="450">
        <f t="shared" si="4470"/>
        <v>0</v>
      </c>
      <c r="ABR69" s="450">
        <f t="shared" si="4470"/>
        <v>0</v>
      </c>
      <c r="ABS69" s="450">
        <f t="shared" si="4470"/>
        <v>0</v>
      </c>
      <c r="ABT69" s="450">
        <f t="shared" si="4470"/>
        <v>0</v>
      </c>
      <c r="ABU69" s="450">
        <f t="shared" si="4470"/>
        <v>0</v>
      </c>
      <c r="ABV69" s="450">
        <f t="shared" si="4470"/>
        <v>0</v>
      </c>
      <c r="ABW69" s="451">
        <f t="shared" si="4470"/>
        <v>0</v>
      </c>
      <c r="ABY69" s="457">
        <f t="shared" ref="ABY69:ACL69" si="4471">SUM(ABY70:ABY73)</f>
        <v>0</v>
      </c>
      <c r="ABZ69" s="450">
        <f t="shared" si="4471"/>
        <v>0</v>
      </c>
      <c r="ACA69" s="450">
        <f t="shared" si="4471"/>
        <v>0</v>
      </c>
      <c r="ACB69" s="450">
        <f t="shared" si="4471"/>
        <v>0</v>
      </c>
      <c r="ACC69" s="450">
        <f t="shared" si="4471"/>
        <v>0</v>
      </c>
      <c r="ACD69" s="450">
        <f t="shared" si="4471"/>
        <v>0</v>
      </c>
      <c r="ACE69" s="450">
        <f t="shared" si="4471"/>
        <v>0</v>
      </c>
      <c r="ACF69" s="450">
        <f t="shared" si="4471"/>
        <v>0</v>
      </c>
      <c r="ACG69" s="450">
        <f t="shared" si="4471"/>
        <v>0</v>
      </c>
      <c r="ACH69" s="450">
        <f t="shared" si="4471"/>
        <v>0</v>
      </c>
      <c r="ACI69" s="450">
        <f t="shared" si="4471"/>
        <v>0</v>
      </c>
      <c r="ACJ69" s="450">
        <f t="shared" si="4471"/>
        <v>0</v>
      </c>
      <c r="ACK69" s="450">
        <f t="shared" si="4471"/>
        <v>0</v>
      </c>
      <c r="ACL69" s="451">
        <f t="shared" si="4471"/>
        <v>0</v>
      </c>
      <c r="ACN69" s="457">
        <f t="shared" ref="ACN69:ADA69" si="4472">SUM(ACN70:ACN73)</f>
        <v>0</v>
      </c>
      <c r="ACO69" s="450">
        <f t="shared" si="4472"/>
        <v>0</v>
      </c>
      <c r="ACP69" s="450">
        <f t="shared" si="4472"/>
        <v>0</v>
      </c>
      <c r="ACQ69" s="450">
        <f t="shared" si="4472"/>
        <v>0</v>
      </c>
      <c r="ACR69" s="450">
        <f t="shared" si="4472"/>
        <v>0</v>
      </c>
      <c r="ACS69" s="450">
        <f t="shared" si="4472"/>
        <v>0</v>
      </c>
      <c r="ACT69" s="450">
        <f t="shared" si="4472"/>
        <v>0</v>
      </c>
      <c r="ACU69" s="450">
        <f t="shared" si="4472"/>
        <v>0</v>
      </c>
      <c r="ACV69" s="450">
        <f t="shared" si="4472"/>
        <v>0</v>
      </c>
      <c r="ACW69" s="450">
        <f t="shared" si="4472"/>
        <v>0</v>
      </c>
      <c r="ACX69" s="450">
        <f t="shared" si="4472"/>
        <v>0</v>
      </c>
      <c r="ACY69" s="450">
        <f t="shared" si="4472"/>
        <v>0</v>
      </c>
      <c r="ACZ69" s="450">
        <f t="shared" si="4472"/>
        <v>0</v>
      </c>
      <c r="ADA69" s="451">
        <f t="shared" si="4472"/>
        <v>0</v>
      </c>
      <c r="ADC69" s="457">
        <f t="shared" ref="ADC69:ADP69" si="4473">SUM(ADC70:ADC73)</f>
        <v>0</v>
      </c>
      <c r="ADD69" s="450">
        <f t="shared" si="4473"/>
        <v>0</v>
      </c>
      <c r="ADE69" s="450">
        <f t="shared" si="4473"/>
        <v>0</v>
      </c>
      <c r="ADF69" s="450">
        <f t="shared" si="4473"/>
        <v>0</v>
      </c>
      <c r="ADG69" s="450">
        <f t="shared" si="4473"/>
        <v>0</v>
      </c>
      <c r="ADH69" s="450">
        <f t="shared" si="4473"/>
        <v>0</v>
      </c>
      <c r="ADI69" s="450">
        <f t="shared" si="4473"/>
        <v>0</v>
      </c>
      <c r="ADJ69" s="450">
        <f t="shared" si="4473"/>
        <v>0</v>
      </c>
      <c r="ADK69" s="450">
        <f t="shared" si="4473"/>
        <v>0</v>
      </c>
      <c r="ADL69" s="450">
        <f t="shared" si="4473"/>
        <v>0</v>
      </c>
      <c r="ADM69" s="450">
        <f t="shared" si="4473"/>
        <v>0</v>
      </c>
      <c r="ADN69" s="450">
        <f t="shared" si="4473"/>
        <v>0</v>
      </c>
      <c r="ADO69" s="450">
        <f t="shared" si="4473"/>
        <v>0</v>
      </c>
      <c r="ADP69" s="451">
        <f t="shared" si="4473"/>
        <v>0</v>
      </c>
      <c r="ADR69" s="457">
        <f t="shared" ref="ADR69:AEE69" si="4474">SUM(ADR70:ADR73)</f>
        <v>0</v>
      </c>
      <c r="ADS69" s="450">
        <f t="shared" si="4474"/>
        <v>0</v>
      </c>
      <c r="ADT69" s="450">
        <f t="shared" si="4474"/>
        <v>0</v>
      </c>
      <c r="ADU69" s="450">
        <f t="shared" si="4474"/>
        <v>0</v>
      </c>
      <c r="ADV69" s="450">
        <f t="shared" si="4474"/>
        <v>0</v>
      </c>
      <c r="ADW69" s="450">
        <f t="shared" si="4474"/>
        <v>0</v>
      </c>
      <c r="ADX69" s="450">
        <f t="shared" si="4474"/>
        <v>0</v>
      </c>
      <c r="ADY69" s="450">
        <f t="shared" si="4474"/>
        <v>0</v>
      </c>
      <c r="ADZ69" s="450">
        <f t="shared" si="4474"/>
        <v>0</v>
      </c>
      <c r="AEA69" s="450">
        <f t="shared" si="4474"/>
        <v>0</v>
      </c>
      <c r="AEB69" s="450">
        <f t="shared" si="4474"/>
        <v>0</v>
      </c>
      <c r="AEC69" s="450">
        <f t="shared" si="4474"/>
        <v>0</v>
      </c>
      <c r="AED69" s="450">
        <f t="shared" si="4474"/>
        <v>0</v>
      </c>
      <c r="AEE69" s="451">
        <f t="shared" si="4474"/>
        <v>0</v>
      </c>
      <c r="AEG69" s="457">
        <f t="shared" ref="AEG69:AET69" si="4475">SUM(AEG70:AEG73)</f>
        <v>0</v>
      </c>
      <c r="AEH69" s="450">
        <f t="shared" si="4475"/>
        <v>0</v>
      </c>
      <c r="AEI69" s="450">
        <f t="shared" si="4475"/>
        <v>0</v>
      </c>
      <c r="AEJ69" s="450">
        <f t="shared" si="4475"/>
        <v>0</v>
      </c>
      <c r="AEK69" s="450">
        <f t="shared" si="4475"/>
        <v>0</v>
      </c>
      <c r="AEL69" s="450">
        <f t="shared" si="4475"/>
        <v>0</v>
      </c>
      <c r="AEM69" s="450">
        <f t="shared" si="4475"/>
        <v>0</v>
      </c>
      <c r="AEN69" s="450">
        <f t="shared" si="4475"/>
        <v>0</v>
      </c>
      <c r="AEO69" s="450">
        <f t="shared" si="4475"/>
        <v>0</v>
      </c>
      <c r="AEP69" s="450">
        <f t="shared" si="4475"/>
        <v>0</v>
      </c>
      <c r="AEQ69" s="450">
        <f t="shared" si="4475"/>
        <v>0</v>
      </c>
      <c r="AER69" s="450">
        <f t="shared" si="4475"/>
        <v>0</v>
      </c>
      <c r="AES69" s="450">
        <f t="shared" si="4475"/>
        <v>0</v>
      </c>
      <c r="AET69" s="451">
        <f t="shared" si="4475"/>
        <v>0</v>
      </c>
      <c r="AEV69" s="457">
        <f t="shared" ref="AEV69:AFI69" si="4476">SUM(AEV70:AEV73)</f>
        <v>0</v>
      </c>
      <c r="AEW69" s="450">
        <f t="shared" si="4476"/>
        <v>0</v>
      </c>
      <c r="AEX69" s="450">
        <f t="shared" si="4476"/>
        <v>0</v>
      </c>
      <c r="AEY69" s="450">
        <f t="shared" si="4476"/>
        <v>0</v>
      </c>
      <c r="AEZ69" s="450">
        <f t="shared" si="4476"/>
        <v>0</v>
      </c>
      <c r="AFA69" s="450">
        <f t="shared" si="4476"/>
        <v>0</v>
      </c>
      <c r="AFB69" s="450">
        <f t="shared" si="4476"/>
        <v>0</v>
      </c>
      <c r="AFC69" s="450">
        <f t="shared" si="4476"/>
        <v>0</v>
      </c>
      <c r="AFD69" s="450">
        <f t="shared" si="4476"/>
        <v>0</v>
      </c>
      <c r="AFE69" s="450">
        <f t="shared" si="4476"/>
        <v>0</v>
      </c>
      <c r="AFF69" s="450">
        <f t="shared" si="4476"/>
        <v>0</v>
      </c>
      <c r="AFG69" s="450">
        <f t="shared" si="4476"/>
        <v>0</v>
      </c>
      <c r="AFH69" s="450">
        <f t="shared" si="4476"/>
        <v>0</v>
      </c>
      <c r="AFI69" s="451">
        <f t="shared" si="4476"/>
        <v>0</v>
      </c>
      <c r="AFK69" s="457">
        <f t="shared" ref="AFK69:AFX69" si="4477">SUM(AFK70:AFK73)</f>
        <v>0</v>
      </c>
      <c r="AFL69" s="450">
        <f t="shared" si="4477"/>
        <v>0</v>
      </c>
      <c r="AFM69" s="450">
        <f t="shared" si="4477"/>
        <v>0</v>
      </c>
      <c r="AFN69" s="450">
        <f t="shared" si="4477"/>
        <v>0</v>
      </c>
      <c r="AFO69" s="450">
        <f t="shared" si="4477"/>
        <v>0</v>
      </c>
      <c r="AFP69" s="450">
        <f t="shared" si="4477"/>
        <v>0</v>
      </c>
      <c r="AFQ69" s="450">
        <f t="shared" si="4477"/>
        <v>0</v>
      </c>
      <c r="AFR69" s="450">
        <f t="shared" si="4477"/>
        <v>0</v>
      </c>
      <c r="AFS69" s="450">
        <f t="shared" si="4477"/>
        <v>0</v>
      </c>
      <c r="AFT69" s="450">
        <f t="shared" si="4477"/>
        <v>0</v>
      </c>
      <c r="AFU69" s="450">
        <f t="shared" si="4477"/>
        <v>0</v>
      </c>
      <c r="AFV69" s="450">
        <f t="shared" si="4477"/>
        <v>0</v>
      </c>
      <c r="AFW69" s="450">
        <f t="shared" si="4477"/>
        <v>0</v>
      </c>
      <c r="AFX69" s="451">
        <f t="shared" si="4477"/>
        <v>0</v>
      </c>
      <c r="AFZ69" s="457">
        <f t="shared" ref="AFZ69:AGM69" si="4478">SUM(AFZ70:AFZ73)</f>
        <v>0</v>
      </c>
      <c r="AGA69" s="450">
        <f t="shared" si="4478"/>
        <v>0</v>
      </c>
      <c r="AGB69" s="450">
        <f t="shared" si="4478"/>
        <v>0</v>
      </c>
      <c r="AGC69" s="450">
        <f t="shared" si="4478"/>
        <v>0</v>
      </c>
      <c r="AGD69" s="450">
        <f t="shared" si="4478"/>
        <v>0</v>
      </c>
      <c r="AGE69" s="450">
        <f t="shared" si="4478"/>
        <v>0</v>
      </c>
      <c r="AGF69" s="450">
        <f t="shared" si="4478"/>
        <v>0</v>
      </c>
      <c r="AGG69" s="450">
        <f t="shared" si="4478"/>
        <v>0</v>
      </c>
      <c r="AGH69" s="450">
        <f t="shared" si="4478"/>
        <v>0</v>
      </c>
      <c r="AGI69" s="450">
        <f t="shared" si="4478"/>
        <v>0</v>
      </c>
      <c r="AGJ69" s="450">
        <f t="shared" si="4478"/>
        <v>0</v>
      </c>
      <c r="AGK69" s="450">
        <f t="shared" si="4478"/>
        <v>0</v>
      </c>
      <c r="AGL69" s="450">
        <f t="shared" si="4478"/>
        <v>0</v>
      </c>
      <c r="AGM69" s="451">
        <f t="shared" si="4478"/>
        <v>0</v>
      </c>
      <c r="AGO69" s="457">
        <f t="shared" ref="AGO69:AHB69" si="4479">SUM(AGO70:AGO73)</f>
        <v>0</v>
      </c>
      <c r="AGP69" s="450">
        <f t="shared" si="4479"/>
        <v>0</v>
      </c>
      <c r="AGQ69" s="450">
        <f t="shared" si="4479"/>
        <v>0</v>
      </c>
      <c r="AGR69" s="450">
        <f t="shared" si="4479"/>
        <v>0</v>
      </c>
      <c r="AGS69" s="450">
        <f t="shared" si="4479"/>
        <v>0</v>
      </c>
      <c r="AGT69" s="450">
        <f t="shared" si="4479"/>
        <v>0</v>
      </c>
      <c r="AGU69" s="450">
        <f t="shared" si="4479"/>
        <v>0</v>
      </c>
      <c r="AGV69" s="450">
        <f t="shared" si="4479"/>
        <v>0</v>
      </c>
      <c r="AGW69" s="450">
        <f t="shared" si="4479"/>
        <v>0</v>
      </c>
      <c r="AGX69" s="450">
        <f t="shared" si="4479"/>
        <v>0</v>
      </c>
      <c r="AGY69" s="450">
        <f t="shared" si="4479"/>
        <v>0</v>
      </c>
      <c r="AGZ69" s="450">
        <f t="shared" si="4479"/>
        <v>0</v>
      </c>
      <c r="AHA69" s="450">
        <f t="shared" si="4479"/>
        <v>0</v>
      </c>
      <c r="AHB69" s="451">
        <f t="shared" si="4479"/>
        <v>0</v>
      </c>
      <c r="AHD69" s="457">
        <f t="shared" ref="AHD69:AHQ69" si="4480">SUM(AHD70:AHD73)</f>
        <v>0</v>
      </c>
      <c r="AHE69" s="450">
        <f t="shared" si="4480"/>
        <v>0</v>
      </c>
      <c r="AHF69" s="450">
        <f t="shared" si="4480"/>
        <v>0</v>
      </c>
      <c r="AHG69" s="450">
        <f t="shared" si="4480"/>
        <v>0</v>
      </c>
      <c r="AHH69" s="450">
        <f t="shared" si="4480"/>
        <v>0</v>
      </c>
      <c r="AHI69" s="450">
        <f t="shared" si="4480"/>
        <v>0</v>
      </c>
      <c r="AHJ69" s="450">
        <f t="shared" si="4480"/>
        <v>0</v>
      </c>
      <c r="AHK69" s="450">
        <f t="shared" si="4480"/>
        <v>0</v>
      </c>
      <c r="AHL69" s="450">
        <f t="shared" si="4480"/>
        <v>0</v>
      </c>
      <c r="AHM69" s="450">
        <f t="shared" si="4480"/>
        <v>0</v>
      </c>
      <c r="AHN69" s="450">
        <f t="shared" si="4480"/>
        <v>0</v>
      </c>
      <c r="AHO69" s="450">
        <f t="shared" si="4480"/>
        <v>0</v>
      </c>
      <c r="AHP69" s="450">
        <f t="shared" si="4480"/>
        <v>0</v>
      </c>
      <c r="AHQ69" s="451">
        <f t="shared" si="4480"/>
        <v>0</v>
      </c>
      <c r="AHS69" s="457">
        <f t="shared" ref="AHS69:AIF69" si="4481">SUM(AHS70:AHS73)</f>
        <v>0</v>
      </c>
      <c r="AHT69" s="450">
        <f t="shared" si="4481"/>
        <v>0</v>
      </c>
      <c r="AHU69" s="450">
        <f t="shared" si="4481"/>
        <v>0</v>
      </c>
      <c r="AHV69" s="450">
        <f t="shared" si="4481"/>
        <v>0</v>
      </c>
      <c r="AHW69" s="450">
        <f t="shared" si="4481"/>
        <v>0</v>
      </c>
      <c r="AHX69" s="450">
        <f t="shared" si="4481"/>
        <v>0</v>
      </c>
      <c r="AHY69" s="450">
        <f t="shared" si="4481"/>
        <v>0</v>
      </c>
      <c r="AHZ69" s="450">
        <f t="shared" si="4481"/>
        <v>0</v>
      </c>
      <c r="AIA69" s="450">
        <f t="shared" si="4481"/>
        <v>0</v>
      </c>
      <c r="AIB69" s="450">
        <f t="shared" si="4481"/>
        <v>0</v>
      </c>
      <c r="AIC69" s="450">
        <f t="shared" si="4481"/>
        <v>0</v>
      </c>
      <c r="AID69" s="450">
        <f t="shared" si="4481"/>
        <v>0</v>
      </c>
      <c r="AIE69" s="450">
        <f t="shared" si="4481"/>
        <v>0</v>
      </c>
      <c r="AIF69" s="451">
        <f t="shared" si="4481"/>
        <v>0</v>
      </c>
      <c r="AIH69" s="457">
        <f t="shared" ref="AIH69:AIU69" si="4482">SUM(AIH70:AIH73)</f>
        <v>0</v>
      </c>
      <c r="AII69" s="450">
        <f t="shared" si="4482"/>
        <v>0</v>
      </c>
      <c r="AIJ69" s="450">
        <f t="shared" si="4482"/>
        <v>0</v>
      </c>
      <c r="AIK69" s="450">
        <f t="shared" si="4482"/>
        <v>0</v>
      </c>
      <c r="AIL69" s="450">
        <f t="shared" si="4482"/>
        <v>0</v>
      </c>
      <c r="AIM69" s="450">
        <f t="shared" si="4482"/>
        <v>0</v>
      </c>
      <c r="AIN69" s="450">
        <f t="shared" si="4482"/>
        <v>0</v>
      </c>
      <c r="AIO69" s="450">
        <f t="shared" si="4482"/>
        <v>0</v>
      </c>
      <c r="AIP69" s="450">
        <f t="shared" si="4482"/>
        <v>0</v>
      </c>
      <c r="AIQ69" s="450">
        <f t="shared" si="4482"/>
        <v>0</v>
      </c>
      <c r="AIR69" s="450">
        <f t="shared" si="4482"/>
        <v>0</v>
      </c>
      <c r="AIS69" s="450">
        <f t="shared" si="4482"/>
        <v>0</v>
      </c>
      <c r="AIT69" s="450">
        <f t="shared" si="4482"/>
        <v>0</v>
      </c>
      <c r="AIU69" s="451">
        <f t="shared" si="4482"/>
        <v>0</v>
      </c>
      <c r="AIW69" s="457">
        <f t="shared" ref="AIW69:AJJ69" si="4483">SUM(AIW70:AIW73)</f>
        <v>0</v>
      </c>
      <c r="AIX69" s="450">
        <f t="shared" si="4483"/>
        <v>0</v>
      </c>
      <c r="AIY69" s="450">
        <f t="shared" si="4483"/>
        <v>0</v>
      </c>
      <c r="AIZ69" s="450">
        <f t="shared" si="4483"/>
        <v>0</v>
      </c>
      <c r="AJA69" s="450">
        <f t="shared" si="4483"/>
        <v>0</v>
      </c>
      <c r="AJB69" s="450">
        <f t="shared" si="4483"/>
        <v>0</v>
      </c>
      <c r="AJC69" s="450">
        <f t="shared" si="4483"/>
        <v>0</v>
      </c>
      <c r="AJD69" s="450">
        <f t="shared" si="4483"/>
        <v>0</v>
      </c>
      <c r="AJE69" s="450">
        <f t="shared" si="4483"/>
        <v>0</v>
      </c>
      <c r="AJF69" s="450">
        <f t="shared" si="4483"/>
        <v>0</v>
      </c>
      <c r="AJG69" s="450">
        <f t="shared" si="4483"/>
        <v>0</v>
      </c>
      <c r="AJH69" s="450">
        <f t="shared" si="4483"/>
        <v>0</v>
      </c>
      <c r="AJI69" s="450">
        <f t="shared" si="4483"/>
        <v>0</v>
      </c>
      <c r="AJJ69" s="451">
        <f t="shared" si="4483"/>
        <v>0</v>
      </c>
      <c r="AJL69" s="457">
        <f t="shared" ref="AJL69:AJY69" si="4484">SUM(AJL70:AJL73)</f>
        <v>0</v>
      </c>
      <c r="AJM69" s="450">
        <f t="shared" si="4484"/>
        <v>0</v>
      </c>
      <c r="AJN69" s="450">
        <f t="shared" si="4484"/>
        <v>0</v>
      </c>
      <c r="AJO69" s="450">
        <f t="shared" si="4484"/>
        <v>0</v>
      </c>
      <c r="AJP69" s="450">
        <f t="shared" si="4484"/>
        <v>0</v>
      </c>
      <c r="AJQ69" s="450">
        <f t="shared" si="4484"/>
        <v>0</v>
      </c>
      <c r="AJR69" s="450">
        <f t="shared" si="4484"/>
        <v>0</v>
      </c>
      <c r="AJS69" s="450">
        <f t="shared" si="4484"/>
        <v>0</v>
      </c>
      <c r="AJT69" s="450">
        <f t="shared" si="4484"/>
        <v>0</v>
      </c>
      <c r="AJU69" s="450">
        <f t="shared" si="4484"/>
        <v>0</v>
      </c>
      <c r="AJV69" s="450">
        <f t="shared" si="4484"/>
        <v>0</v>
      </c>
      <c r="AJW69" s="450">
        <f t="shared" si="4484"/>
        <v>0</v>
      </c>
      <c r="AJX69" s="450">
        <f t="shared" si="4484"/>
        <v>0</v>
      </c>
      <c r="AJY69" s="451">
        <f t="shared" si="4484"/>
        <v>0</v>
      </c>
      <c r="AKA69" s="457">
        <f t="shared" ref="AKA69:AKN69" si="4485">SUM(AKA70:AKA73)</f>
        <v>0</v>
      </c>
      <c r="AKB69" s="450">
        <f t="shared" si="4485"/>
        <v>0</v>
      </c>
      <c r="AKC69" s="450">
        <f t="shared" si="4485"/>
        <v>0</v>
      </c>
      <c r="AKD69" s="450">
        <f t="shared" si="4485"/>
        <v>0</v>
      </c>
      <c r="AKE69" s="450">
        <f t="shared" si="4485"/>
        <v>0</v>
      </c>
      <c r="AKF69" s="450">
        <f t="shared" si="4485"/>
        <v>0</v>
      </c>
      <c r="AKG69" s="450">
        <f t="shared" si="4485"/>
        <v>0</v>
      </c>
      <c r="AKH69" s="450">
        <f t="shared" si="4485"/>
        <v>0</v>
      </c>
      <c r="AKI69" s="450">
        <f t="shared" si="4485"/>
        <v>0</v>
      </c>
      <c r="AKJ69" s="450">
        <f t="shared" si="4485"/>
        <v>0</v>
      </c>
      <c r="AKK69" s="450">
        <f t="shared" si="4485"/>
        <v>0</v>
      </c>
      <c r="AKL69" s="450">
        <f t="shared" si="4485"/>
        <v>0</v>
      </c>
      <c r="AKM69" s="450">
        <f t="shared" si="4485"/>
        <v>0</v>
      </c>
      <c r="AKN69" s="451">
        <f t="shared" si="4485"/>
        <v>0</v>
      </c>
      <c r="AKP69" s="457">
        <f t="shared" ref="AKP69:ALC69" si="4486">SUM(AKP70:AKP73)</f>
        <v>0</v>
      </c>
      <c r="AKQ69" s="450">
        <f t="shared" si="4486"/>
        <v>0</v>
      </c>
      <c r="AKR69" s="450">
        <f t="shared" si="4486"/>
        <v>0</v>
      </c>
      <c r="AKS69" s="450">
        <f t="shared" si="4486"/>
        <v>0</v>
      </c>
      <c r="AKT69" s="450">
        <f t="shared" si="4486"/>
        <v>0</v>
      </c>
      <c r="AKU69" s="450">
        <f t="shared" si="4486"/>
        <v>0</v>
      </c>
      <c r="AKV69" s="450">
        <f t="shared" si="4486"/>
        <v>0</v>
      </c>
      <c r="AKW69" s="450">
        <f t="shared" si="4486"/>
        <v>0</v>
      </c>
      <c r="AKX69" s="450">
        <f t="shared" si="4486"/>
        <v>0</v>
      </c>
      <c r="AKY69" s="450">
        <f t="shared" si="4486"/>
        <v>0</v>
      </c>
      <c r="AKZ69" s="450">
        <f t="shared" si="4486"/>
        <v>0</v>
      </c>
      <c r="ALA69" s="450">
        <f t="shared" si="4486"/>
        <v>0</v>
      </c>
      <c r="ALB69" s="450">
        <f t="shared" si="4486"/>
        <v>0</v>
      </c>
      <c r="ALC69" s="451">
        <f t="shared" si="4486"/>
        <v>0</v>
      </c>
      <c r="ALE69" s="457">
        <f t="shared" ref="ALE69:ALR69" si="4487">SUM(ALE70:ALE73)</f>
        <v>0</v>
      </c>
      <c r="ALF69" s="450">
        <f t="shared" si="4487"/>
        <v>0</v>
      </c>
      <c r="ALG69" s="450">
        <f t="shared" si="4487"/>
        <v>0</v>
      </c>
      <c r="ALH69" s="450">
        <f t="shared" si="4487"/>
        <v>0</v>
      </c>
      <c r="ALI69" s="450">
        <f t="shared" si="4487"/>
        <v>0</v>
      </c>
      <c r="ALJ69" s="450">
        <f t="shared" si="4487"/>
        <v>0</v>
      </c>
      <c r="ALK69" s="450">
        <f t="shared" si="4487"/>
        <v>0</v>
      </c>
      <c r="ALL69" s="450">
        <f t="shared" si="4487"/>
        <v>0</v>
      </c>
      <c r="ALM69" s="450">
        <f t="shared" si="4487"/>
        <v>0</v>
      </c>
      <c r="ALN69" s="450">
        <f t="shared" si="4487"/>
        <v>0</v>
      </c>
      <c r="ALO69" s="450">
        <f t="shared" si="4487"/>
        <v>0</v>
      </c>
      <c r="ALP69" s="450">
        <f t="shared" si="4487"/>
        <v>0</v>
      </c>
      <c r="ALQ69" s="450">
        <f t="shared" si="4487"/>
        <v>0</v>
      </c>
      <c r="ALR69" s="451">
        <f t="shared" si="4487"/>
        <v>0</v>
      </c>
      <c r="ALT69" s="457">
        <f t="shared" ref="ALT69:AMG69" si="4488">SUM(ALT70:ALT73)</f>
        <v>0</v>
      </c>
      <c r="ALU69" s="450">
        <f t="shared" si="4488"/>
        <v>0</v>
      </c>
      <c r="ALV69" s="450">
        <f t="shared" si="4488"/>
        <v>0</v>
      </c>
      <c r="ALW69" s="450">
        <f t="shared" si="4488"/>
        <v>0</v>
      </c>
      <c r="ALX69" s="450">
        <f t="shared" si="4488"/>
        <v>0</v>
      </c>
      <c r="ALY69" s="450">
        <f t="shared" si="4488"/>
        <v>0</v>
      </c>
      <c r="ALZ69" s="450">
        <f t="shared" si="4488"/>
        <v>0</v>
      </c>
      <c r="AMA69" s="450">
        <f t="shared" si="4488"/>
        <v>0</v>
      </c>
      <c r="AMB69" s="450">
        <f t="shared" si="4488"/>
        <v>0</v>
      </c>
      <c r="AMC69" s="450">
        <f t="shared" si="4488"/>
        <v>0</v>
      </c>
      <c r="AMD69" s="450">
        <f t="shared" si="4488"/>
        <v>0</v>
      </c>
      <c r="AME69" s="450">
        <f t="shared" si="4488"/>
        <v>0</v>
      </c>
      <c r="AMF69" s="450">
        <f t="shared" si="4488"/>
        <v>0</v>
      </c>
      <c r="AMG69" s="451">
        <f t="shared" si="4488"/>
        <v>0</v>
      </c>
      <c r="AMI69" s="457">
        <f t="shared" ref="AMI69:AMV69" si="4489">SUM(AMI70:AMI73)</f>
        <v>0</v>
      </c>
      <c r="AMJ69" s="450">
        <f t="shared" si="4489"/>
        <v>0</v>
      </c>
      <c r="AMK69" s="450">
        <f t="shared" si="4489"/>
        <v>0</v>
      </c>
      <c r="AML69" s="450">
        <f t="shared" si="4489"/>
        <v>0</v>
      </c>
      <c r="AMM69" s="450">
        <f t="shared" si="4489"/>
        <v>0</v>
      </c>
      <c r="AMN69" s="450">
        <f t="shared" si="4489"/>
        <v>0</v>
      </c>
      <c r="AMO69" s="450">
        <f t="shared" si="4489"/>
        <v>0</v>
      </c>
      <c r="AMP69" s="450">
        <f t="shared" si="4489"/>
        <v>0</v>
      </c>
      <c r="AMQ69" s="450">
        <f t="shared" si="4489"/>
        <v>0</v>
      </c>
      <c r="AMR69" s="450">
        <f t="shared" si="4489"/>
        <v>0</v>
      </c>
      <c r="AMS69" s="450">
        <f t="shared" si="4489"/>
        <v>0</v>
      </c>
      <c r="AMT69" s="450">
        <f t="shared" si="4489"/>
        <v>0</v>
      </c>
      <c r="AMU69" s="450">
        <f t="shared" si="4489"/>
        <v>0</v>
      </c>
      <c r="AMV69" s="451">
        <f t="shared" si="4489"/>
        <v>0</v>
      </c>
      <c r="AMX69" s="457">
        <f t="shared" ref="AMX69:ANK69" si="4490">SUM(AMX70:AMX73)</f>
        <v>0</v>
      </c>
      <c r="AMY69" s="450">
        <f t="shared" si="4490"/>
        <v>0</v>
      </c>
      <c r="AMZ69" s="450">
        <f t="shared" si="4490"/>
        <v>0</v>
      </c>
      <c r="ANA69" s="450">
        <f t="shared" si="4490"/>
        <v>0</v>
      </c>
      <c r="ANB69" s="450">
        <f t="shared" si="4490"/>
        <v>0</v>
      </c>
      <c r="ANC69" s="450">
        <f t="shared" si="4490"/>
        <v>0</v>
      </c>
      <c r="AND69" s="450">
        <f t="shared" si="4490"/>
        <v>0</v>
      </c>
      <c r="ANE69" s="450">
        <f t="shared" si="4490"/>
        <v>0</v>
      </c>
      <c r="ANF69" s="450">
        <f t="shared" si="4490"/>
        <v>0</v>
      </c>
      <c r="ANG69" s="450">
        <f t="shared" si="4490"/>
        <v>0</v>
      </c>
      <c r="ANH69" s="450">
        <f t="shared" si="4490"/>
        <v>0</v>
      </c>
      <c r="ANI69" s="450">
        <f t="shared" si="4490"/>
        <v>0</v>
      </c>
      <c r="ANJ69" s="450">
        <f t="shared" si="4490"/>
        <v>0</v>
      </c>
      <c r="ANK69" s="451">
        <f t="shared" si="4490"/>
        <v>0</v>
      </c>
      <c r="ANM69" s="457">
        <f t="shared" ref="ANM69:ANZ69" si="4491">SUM(ANM70:ANM73)</f>
        <v>0</v>
      </c>
      <c r="ANN69" s="450">
        <f t="shared" si="4491"/>
        <v>0</v>
      </c>
      <c r="ANO69" s="450">
        <f t="shared" si="4491"/>
        <v>0</v>
      </c>
      <c r="ANP69" s="450">
        <f t="shared" si="4491"/>
        <v>0</v>
      </c>
      <c r="ANQ69" s="450">
        <f t="shared" si="4491"/>
        <v>0</v>
      </c>
      <c r="ANR69" s="450">
        <f t="shared" si="4491"/>
        <v>0</v>
      </c>
      <c r="ANS69" s="450">
        <f t="shared" si="4491"/>
        <v>0</v>
      </c>
      <c r="ANT69" s="450">
        <f t="shared" si="4491"/>
        <v>0</v>
      </c>
      <c r="ANU69" s="450">
        <f t="shared" si="4491"/>
        <v>0</v>
      </c>
      <c r="ANV69" s="450">
        <f t="shared" si="4491"/>
        <v>0</v>
      </c>
      <c r="ANW69" s="450">
        <f t="shared" si="4491"/>
        <v>0</v>
      </c>
      <c r="ANX69" s="450">
        <f t="shared" si="4491"/>
        <v>0</v>
      </c>
      <c r="ANY69" s="450">
        <f t="shared" si="4491"/>
        <v>0</v>
      </c>
      <c r="ANZ69" s="451">
        <f t="shared" si="4491"/>
        <v>0</v>
      </c>
      <c r="AOB69" s="457">
        <f t="shared" ref="AOB69:AOO69" si="4492">SUM(AOB70:AOB73)</f>
        <v>0</v>
      </c>
      <c r="AOC69" s="450">
        <f t="shared" si="4492"/>
        <v>0</v>
      </c>
      <c r="AOD69" s="450">
        <f t="shared" si="4492"/>
        <v>0</v>
      </c>
      <c r="AOE69" s="450">
        <f t="shared" si="4492"/>
        <v>0</v>
      </c>
      <c r="AOF69" s="450">
        <f t="shared" si="4492"/>
        <v>0</v>
      </c>
      <c r="AOG69" s="450">
        <f t="shared" si="4492"/>
        <v>0</v>
      </c>
      <c r="AOH69" s="450">
        <f t="shared" si="4492"/>
        <v>0</v>
      </c>
      <c r="AOI69" s="450">
        <f t="shared" si="4492"/>
        <v>0</v>
      </c>
      <c r="AOJ69" s="450">
        <f t="shared" si="4492"/>
        <v>0</v>
      </c>
      <c r="AOK69" s="450">
        <f t="shared" si="4492"/>
        <v>0</v>
      </c>
      <c r="AOL69" s="450">
        <f t="shared" si="4492"/>
        <v>0</v>
      </c>
      <c r="AOM69" s="450">
        <f t="shared" si="4492"/>
        <v>0</v>
      </c>
      <c r="AON69" s="450">
        <f t="shared" si="4492"/>
        <v>0</v>
      </c>
      <c r="AOO69" s="451">
        <f t="shared" si="4492"/>
        <v>0</v>
      </c>
      <c r="AOQ69" s="457">
        <f t="shared" ref="AOQ69:APD69" si="4493">SUM(AOQ70:AOQ73)</f>
        <v>0</v>
      </c>
      <c r="AOR69" s="450">
        <f t="shared" si="4493"/>
        <v>0</v>
      </c>
      <c r="AOS69" s="450">
        <f t="shared" si="4493"/>
        <v>0</v>
      </c>
      <c r="AOT69" s="450">
        <f t="shared" si="4493"/>
        <v>0</v>
      </c>
      <c r="AOU69" s="450">
        <f t="shared" si="4493"/>
        <v>0</v>
      </c>
      <c r="AOV69" s="450">
        <f t="shared" si="4493"/>
        <v>0</v>
      </c>
      <c r="AOW69" s="450">
        <f t="shared" si="4493"/>
        <v>0</v>
      </c>
      <c r="AOX69" s="450">
        <f t="shared" si="4493"/>
        <v>0</v>
      </c>
      <c r="AOY69" s="450">
        <f t="shared" si="4493"/>
        <v>0</v>
      </c>
      <c r="AOZ69" s="450">
        <f t="shared" si="4493"/>
        <v>0</v>
      </c>
      <c r="APA69" s="450">
        <f t="shared" si="4493"/>
        <v>0</v>
      </c>
      <c r="APB69" s="450">
        <f t="shared" si="4493"/>
        <v>0</v>
      </c>
      <c r="APC69" s="450">
        <f t="shared" si="4493"/>
        <v>0</v>
      </c>
      <c r="APD69" s="451">
        <f t="shared" si="4493"/>
        <v>0</v>
      </c>
      <c r="APF69" s="457">
        <f t="shared" ref="APF69:APS69" si="4494">SUM(APF70:APF73)</f>
        <v>0</v>
      </c>
      <c r="APG69" s="450">
        <f t="shared" si="4494"/>
        <v>0</v>
      </c>
      <c r="APH69" s="450">
        <f t="shared" si="4494"/>
        <v>0</v>
      </c>
      <c r="API69" s="450">
        <f t="shared" si="4494"/>
        <v>0</v>
      </c>
      <c r="APJ69" s="450">
        <f t="shared" si="4494"/>
        <v>0</v>
      </c>
      <c r="APK69" s="450">
        <f t="shared" si="4494"/>
        <v>0</v>
      </c>
      <c r="APL69" s="450">
        <f t="shared" si="4494"/>
        <v>0</v>
      </c>
      <c r="APM69" s="450">
        <f t="shared" si="4494"/>
        <v>0</v>
      </c>
      <c r="APN69" s="450">
        <f t="shared" si="4494"/>
        <v>0</v>
      </c>
      <c r="APO69" s="450">
        <f t="shared" si="4494"/>
        <v>0</v>
      </c>
      <c r="APP69" s="450">
        <f t="shared" si="4494"/>
        <v>0</v>
      </c>
      <c r="APQ69" s="450">
        <f t="shared" si="4494"/>
        <v>0</v>
      </c>
      <c r="APR69" s="450">
        <f t="shared" si="4494"/>
        <v>0</v>
      </c>
      <c r="APS69" s="451">
        <f t="shared" si="4494"/>
        <v>0</v>
      </c>
      <c r="APU69" s="457">
        <f t="shared" ref="APU69:AQH69" si="4495">SUM(APU70:APU73)</f>
        <v>0</v>
      </c>
      <c r="APV69" s="450">
        <f t="shared" si="4495"/>
        <v>0</v>
      </c>
      <c r="APW69" s="450">
        <f t="shared" si="4495"/>
        <v>0</v>
      </c>
      <c r="APX69" s="450">
        <f t="shared" si="4495"/>
        <v>0</v>
      </c>
      <c r="APY69" s="450">
        <f t="shared" si="4495"/>
        <v>0</v>
      </c>
      <c r="APZ69" s="450">
        <f t="shared" si="4495"/>
        <v>0</v>
      </c>
      <c r="AQA69" s="450">
        <f t="shared" si="4495"/>
        <v>0</v>
      </c>
      <c r="AQB69" s="450">
        <f t="shared" si="4495"/>
        <v>0</v>
      </c>
      <c r="AQC69" s="450">
        <f t="shared" si="4495"/>
        <v>0</v>
      </c>
      <c r="AQD69" s="450">
        <f t="shared" si="4495"/>
        <v>0</v>
      </c>
      <c r="AQE69" s="450">
        <f t="shared" si="4495"/>
        <v>0</v>
      </c>
      <c r="AQF69" s="450">
        <f t="shared" si="4495"/>
        <v>0</v>
      </c>
      <c r="AQG69" s="450">
        <f t="shared" si="4495"/>
        <v>0</v>
      </c>
      <c r="AQH69" s="451">
        <f t="shared" si="4495"/>
        <v>0</v>
      </c>
      <c r="AQJ69" s="457">
        <f t="shared" ref="AQJ69:AQW69" si="4496">SUM(AQJ70:AQJ73)</f>
        <v>0</v>
      </c>
      <c r="AQK69" s="450">
        <f t="shared" si="4496"/>
        <v>0</v>
      </c>
      <c r="AQL69" s="450">
        <f t="shared" si="4496"/>
        <v>0</v>
      </c>
      <c r="AQM69" s="450">
        <f t="shared" si="4496"/>
        <v>0</v>
      </c>
      <c r="AQN69" s="450">
        <f t="shared" si="4496"/>
        <v>0</v>
      </c>
      <c r="AQO69" s="450">
        <f t="shared" si="4496"/>
        <v>0</v>
      </c>
      <c r="AQP69" s="450">
        <f t="shared" si="4496"/>
        <v>0</v>
      </c>
      <c r="AQQ69" s="450">
        <f t="shared" si="4496"/>
        <v>0</v>
      </c>
      <c r="AQR69" s="450">
        <f t="shared" si="4496"/>
        <v>0</v>
      </c>
      <c r="AQS69" s="450">
        <f t="shared" si="4496"/>
        <v>0</v>
      </c>
      <c r="AQT69" s="450">
        <f t="shared" si="4496"/>
        <v>0</v>
      </c>
      <c r="AQU69" s="450">
        <f t="shared" si="4496"/>
        <v>0</v>
      </c>
      <c r="AQV69" s="450">
        <f t="shared" si="4496"/>
        <v>0</v>
      </c>
      <c r="AQW69" s="451">
        <f t="shared" si="4496"/>
        <v>0</v>
      </c>
      <c r="AQY69" s="457">
        <f t="shared" ref="AQY69:ARL69" si="4497">SUM(AQY70:AQY73)</f>
        <v>0</v>
      </c>
      <c r="AQZ69" s="450">
        <f t="shared" si="4497"/>
        <v>0</v>
      </c>
      <c r="ARA69" s="450">
        <f t="shared" si="4497"/>
        <v>0</v>
      </c>
      <c r="ARB69" s="450">
        <f t="shared" si="4497"/>
        <v>0</v>
      </c>
      <c r="ARC69" s="450">
        <f t="shared" si="4497"/>
        <v>0</v>
      </c>
      <c r="ARD69" s="450">
        <f t="shared" si="4497"/>
        <v>0</v>
      </c>
      <c r="ARE69" s="450">
        <f t="shared" si="4497"/>
        <v>0</v>
      </c>
      <c r="ARF69" s="450">
        <f t="shared" si="4497"/>
        <v>0</v>
      </c>
      <c r="ARG69" s="450">
        <f t="shared" si="4497"/>
        <v>0</v>
      </c>
      <c r="ARH69" s="450">
        <f t="shared" si="4497"/>
        <v>0</v>
      </c>
      <c r="ARI69" s="450">
        <f t="shared" si="4497"/>
        <v>0</v>
      </c>
      <c r="ARJ69" s="450">
        <f t="shared" si="4497"/>
        <v>0</v>
      </c>
      <c r="ARK69" s="450">
        <f t="shared" si="4497"/>
        <v>0</v>
      </c>
      <c r="ARL69" s="451">
        <f t="shared" si="4497"/>
        <v>0</v>
      </c>
      <c r="ARN69" s="457">
        <f t="shared" ref="ARN69:ASA69" si="4498">SUM(ARN70:ARN73)</f>
        <v>0</v>
      </c>
      <c r="ARO69" s="450">
        <f t="shared" si="4498"/>
        <v>0</v>
      </c>
      <c r="ARP69" s="450">
        <f t="shared" si="4498"/>
        <v>0</v>
      </c>
      <c r="ARQ69" s="450">
        <f t="shared" si="4498"/>
        <v>0</v>
      </c>
      <c r="ARR69" s="450">
        <f t="shared" si="4498"/>
        <v>0</v>
      </c>
      <c r="ARS69" s="450">
        <f t="shared" si="4498"/>
        <v>0</v>
      </c>
      <c r="ART69" s="450">
        <f t="shared" si="4498"/>
        <v>0</v>
      </c>
      <c r="ARU69" s="450">
        <f t="shared" si="4498"/>
        <v>0</v>
      </c>
      <c r="ARV69" s="450">
        <f t="shared" si="4498"/>
        <v>0</v>
      </c>
      <c r="ARW69" s="450">
        <f t="shared" si="4498"/>
        <v>0</v>
      </c>
      <c r="ARX69" s="450">
        <f t="shared" si="4498"/>
        <v>0</v>
      </c>
      <c r="ARY69" s="450">
        <f t="shared" si="4498"/>
        <v>0</v>
      </c>
      <c r="ARZ69" s="450">
        <f t="shared" si="4498"/>
        <v>0</v>
      </c>
      <c r="ASA69" s="451">
        <f t="shared" si="4498"/>
        <v>0</v>
      </c>
      <c r="ASC69" s="457">
        <f t="shared" ref="ASC69:ASP69" si="4499">SUM(ASC70:ASC73)</f>
        <v>0</v>
      </c>
      <c r="ASD69" s="450">
        <f t="shared" si="4499"/>
        <v>0</v>
      </c>
      <c r="ASE69" s="450">
        <f t="shared" si="4499"/>
        <v>0</v>
      </c>
      <c r="ASF69" s="450">
        <f t="shared" si="4499"/>
        <v>0</v>
      </c>
      <c r="ASG69" s="450">
        <f t="shared" si="4499"/>
        <v>0</v>
      </c>
      <c r="ASH69" s="450">
        <f t="shared" si="4499"/>
        <v>0</v>
      </c>
      <c r="ASI69" s="450">
        <f t="shared" si="4499"/>
        <v>0</v>
      </c>
      <c r="ASJ69" s="450">
        <f t="shared" si="4499"/>
        <v>0</v>
      </c>
      <c r="ASK69" s="450">
        <f t="shared" si="4499"/>
        <v>0</v>
      </c>
      <c r="ASL69" s="450">
        <f t="shared" si="4499"/>
        <v>0</v>
      </c>
      <c r="ASM69" s="450">
        <f t="shared" si="4499"/>
        <v>0</v>
      </c>
      <c r="ASN69" s="450">
        <f t="shared" si="4499"/>
        <v>0</v>
      </c>
      <c r="ASO69" s="450">
        <f t="shared" si="4499"/>
        <v>0</v>
      </c>
      <c r="ASP69" s="451">
        <f t="shared" si="4499"/>
        <v>0</v>
      </c>
      <c r="ASR69" s="457">
        <f t="shared" ref="ASR69:ATE69" si="4500">SUM(ASR70:ASR73)</f>
        <v>0</v>
      </c>
      <c r="ASS69" s="450">
        <f t="shared" si="4500"/>
        <v>0</v>
      </c>
      <c r="AST69" s="450">
        <f t="shared" si="4500"/>
        <v>0</v>
      </c>
      <c r="ASU69" s="450">
        <f t="shared" si="4500"/>
        <v>0</v>
      </c>
      <c r="ASV69" s="450">
        <f t="shared" si="4500"/>
        <v>0</v>
      </c>
      <c r="ASW69" s="450">
        <f t="shared" si="4500"/>
        <v>0</v>
      </c>
      <c r="ASX69" s="450">
        <f t="shared" si="4500"/>
        <v>0</v>
      </c>
      <c r="ASY69" s="450">
        <f t="shared" si="4500"/>
        <v>0</v>
      </c>
      <c r="ASZ69" s="450">
        <f t="shared" si="4500"/>
        <v>0</v>
      </c>
      <c r="ATA69" s="450">
        <f t="shared" si="4500"/>
        <v>0</v>
      </c>
      <c r="ATB69" s="450">
        <f t="shared" si="4500"/>
        <v>0</v>
      </c>
      <c r="ATC69" s="450">
        <f t="shared" si="4500"/>
        <v>0</v>
      </c>
      <c r="ATD69" s="450">
        <f t="shared" si="4500"/>
        <v>0</v>
      </c>
      <c r="ATE69" s="451">
        <f t="shared" si="4500"/>
        <v>0</v>
      </c>
      <c r="ATG69" s="457">
        <f t="shared" ref="ATG69:ATT69" si="4501">SUM(ATG70:ATG73)</f>
        <v>0</v>
      </c>
      <c r="ATH69" s="450">
        <f t="shared" si="4501"/>
        <v>0</v>
      </c>
      <c r="ATI69" s="450">
        <f t="shared" si="4501"/>
        <v>0</v>
      </c>
      <c r="ATJ69" s="450">
        <f t="shared" si="4501"/>
        <v>0</v>
      </c>
      <c r="ATK69" s="450">
        <f t="shared" si="4501"/>
        <v>0</v>
      </c>
      <c r="ATL69" s="450">
        <f t="shared" si="4501"/>
        <v>0</v>
      </c>
      <c r="ATM69" s="450">
        <f t="shared" si="4501"/>
        <v>0</v>
      </c>
      <c r="ATN69" s="450">
        <f t="shared" si="4501"/>
        <v>0</v>
      </c>
      <c r="ATO69" s="450">
        <f t="shared" si="4501"/>
        <v>0</v>
      </c>
      <c r="ATP69" s="450">
        <f t="shared" si="4501"/>
        <v>0</v>
      </c>
      <c r="ATQ69" s="450">
        <f t="shared" si="4501"/>
        <v>0</v>
      </c>
      <c r="ATR69" s="450">
        <f t="shared" si="4501"/>
        <v>0</v>
      </c>
      <c r="ATS69" s="450">
        <f t="shared" si="4501"/>
        <v>0</v>
      </c>
      <c r="ATT69" s="451">
        <f t="shared" si="4501"/>
        <v>0</v>
      </c>
      <c r="ATV69" s="457">
        <f t="shared" ref="ATV69:AUI69" si="4502">SUM(ATV70:ATV73)</f>
        <v>0</v>
      </c>
      <c r="ATW69" s="450">
        <f t="shared" si="4502"/>
        <v>0</v>
      </c>
      <c r="ATX69" s="450">
        <f t="shared" si="4502"/>
        <v>0</v>
      </c>
      <c r="ATY69" s="450">
        <f t="shared" si="4502"/>
        <v>0</v>
      </c>
      <c r="ATZ69" s="450">
        <f t="shared" si="4502"/>
        <v>0</v>
      </c>
      <c r="AUA69" s="450">
        <f t="shared" si="4502"/>
        <v>0</v>
      </c>
      <c r="AUB69" s="450">
        <f t="shared" si="4502"/>
        <v>0</v>
      </c>
      <c r="AUC69" s="450">
        <f t="shared" si="4502"/>
        <v>0</v>
      </c>
      <c r="AUD69" s="450">
        <f t="shared" si="4502"/>
        <v>0</v>
      </c>
      <c r="AUE69" s="450">
        <f t="shared" si="4502"/>
        <v>0</v>
      </c>
      <c r="AUF69" s="450">
        <f t="shared" si="4502"/>
        <v>0</v>
      </c>
      <c r="AUG69" s="450">
        <f t="shared" si="4502"/>
        <v>0</v>
      </c>
      <c r="AUH69" s="450">
        <f t="shared" si="4502"/>
        <v>0</v>
      </c>
      <c r="AUI69" s="451">
        <f t="shared" si="4502"/>
        <v>0</v>
      </c>
      <c r="AUK69" s="457">
        <f t="shared" ref="AUK69:AUX69" si="4503">SUM(AUK70:AUK73)</f>
        <v>0</v>
      </c>
      <c r="AUL69" s="450">
        <f t="shared" si="4503"/>
        <v>0</v>
      </c>
      <c r="AUM69" s="450">
        <f t="shared" si="4503"/>
        <v>0</v>
      </c>
      <c r="AUN69" s="450">
        <f t="shared" si="4503"/>
        <v>0</v>
      </c>
      <c r="AUO69" s="450">
        <f t="shared" si="4503"/>
        <v>0</v>
      </c>
      <c r="AUP69" s="450">
        <f t="shared" si="4503"/>
        <v>0</v>
      </c>
      <c r="AUQ69" s="450">
        <f t="shared" si="4503"/>
        <v>0</v>
      </c>
      <c r="AUR69" s="450">
        <f t="shared" si="4503"/>
        <v>0</v>
      </c>
      <c r="AUS69" s="450">
        <f t="shared" si="4503"/>
        <v>0</v>
      </c>
      <c r="AUT69" s="450">
        <f t="shared" si="4503"/>
        <v>0</v>
      </c>
      <c r="AUU69" s="450">
        <f t="shared" si="4503"/>
        <v>0</v>
      </c>
      <c r="AUV69" s="450">
        <f t="shared" si="4503"/>
        <v>0</v>
      </c>
      <c r="AUW69" s="450">
        <f t="shared" si="4503"/>
        <v>0</v>
      </c>
      <c r="AUX69" s="451">
        <f t="shared" si="4503"/>
        <v>0</v>
      </c>
      <c r="AUZ69" s="457">
        <f t="shared" ref="AUZ69:AVM69" si="4504">SUM(AUZ70:AUZ73)</f>
        <v>0</v>
      </c>
      <c r="AVA69" s="450">
        <f t="shared" si="4504"/>
        <v>0</v>
      </c>
      <c r="AVB69" s="450">
        <f t="shared" si="4504"/>
        <v>0</v>
      </c>
      <c r="AVC69" s="450">
        <f t="shared" si="4504"/>
        <v>0</v>
      </c>
      <c r="AVD69" s="450">
        <f t="shared" si="4504"/>
        <v>0</v>
      </c>
      <c r="AVE69" s="450">
        <f t="shared" si="4504"/>
        <v>0</v>
      </c>
      <c r="AVF69" s="450">
        <f t="shared" si="4504"/>
        <v>0</v>
      </c>
      <c r="AVG69" s="450">
        <f t="shared" si="4504"/>
        <v>0</v>
      </c>
      <c r="AVH69" s="450">
        <f t="shared" si="4504"/>
        <v>0</v>
      </c>
      <c r="AVI69" s="450">
        <f t="shared" si="4504"/>
        <v>0</v>
      </c>
      <c r="AVJ69" s="450">
        <f t="shared" si="4504"/>
        <v>0</v>
      </c>
      <c r="AVK69" s="450">
        <f t="shared" si="4504"/>
        <v>0</v>
      </c>
      <c r="AVL69" s="450">
        <f t="shared" si="4504"/>
        <v>0</v>
      </c>
      <c r="AVM69" s="451">
        <f t="shared" si="4504"/>
        <v>0</v>
      </c>
      <c r="AVO69" s="457">
        <f t="shared" ref="AVO69:AWB69" si="4505">SUM(AVO70:AVO73)</f>
        <v>0</v>
      </c>
      <c r="AVP69" s="450">
        <f t="shared" si="4505"/>
        <v>0</v>
      </c>
      <c r="AVQ69" s="450">
        <f t="shared" si="4505"/>
        <v>0</v>
      </c>
      <c r="AVR69" s="450">
        <f t="shared" si="4505"/>
        <v>0</v>
      </c>
      <c r="AVS69" s="450">
        <f t="shared" si="4505"/>
        <v>0</v>
      </c>
      <c r="AVT69" s="450">
        <f t="shared" si="4505"/>
        <v>0</v>
      </c>
      <c r="AVU69" s="450">
        <f t="shared" si="4505"/>
        <v>0</v>
      </c>
      <c r="AVV69" s="450">
        <f t="shared" si="4505"/>
        <v>0</v>
      </c>
      <c r="AVW69" s="450">
        <f t="shared" si="4505"/>
        <v>0</v>
      </c>
      <c r="AVX69" s="450">
        <f t="shared" si="4505"/>
        <v>0</v>
      </c>
      <c r="AVY69" s="450">
        <f t="shared" si="4505"/>
        <v>0</v>
      </c>
      <c r="AVZ69" s="450">
        <f t="shared" si="4505"/>
        <v>0</v>
      </c>
      <c r="AWA69" s="450">
        <f t="shared" si="4505"/>
        <v>0</v>
      </c>
      <c r="AWB69" s="451">
        <f t="shared" si="4505"/>
        <v>0</v>
      </c>
      <c r="AWD69" s="457">
        <f t="shared" ref="AWD69:AWQ69" si="4506">SUM(AWD70:AWD73)</f>
        <v>0</v>
      </c>
      <c r="AWE69" s="450">
        <f t="shared" si="4506"/>
        <v>0</v>
      </c>
      <c r="AWF69" s="450">
        <f t="shared" si="4506"/>
        <v>0</v>
      </c>
      <c r="AWG69" s="450">
        <f t="shared" si="4506"/>
        <v>0</v>
      </c>
      <c r="AWH69" s="450">
        <f t="shared" si="4506"/>
        <v>0</v>
      </c>
      <c r="AWI69" s="450">
        <f t="shared" si="4506"/>
        <v>0</v>
      </c>
      <c r="AWJ69" s="450">
        <f t="shared" si="4506"/>
        <v>0</v>
      </c>
      <c r="AWK69" s="450">
        <f t="shared" si="4506"/>
        <v>0</v>
      </c>
      <c r="AWL69" s="450">
        <f t="shared" si="4506"/>
        <v>0</v>
      </c>
      <c r="AWM69" s="450">
        <f t="shared" si="4506"/>
        <v>0</v>
      </c>
      <c r="AWN69" s="450">
        <f t="shared" si="4506"/>
        <v>0</v>
      </c>
      <c r="AWO69" s="450">
        <f t="shared" si="4506"/>
        <v>0</v>
      </c>
      <c r="AWP69" s="450">
        <f t="shared" si="4506"/>
        <v>0</v>
      </c>
      <c r="AWQ69" s="451">
        <f t="shared" si="4506"/>
        <v>0</v>
      </c>
      <c r="AWS69" s="457">
        <f t="shared" ref="AWS69:AXF69" si="4507">SUM(AWS70:AWS73)</f>
        <v>0</v>
      </c>
      <c r="AWT69" s="450">
        <f t="shared" si="4507"/>
        <v>0</v>
      </c>
      <c r="AWU69" s="450">
        <f t="shared" si="4507"/>
        <v>0</v>
      </c>
      <c r="AWV69" s="450">
        <f t="shared" si="4507"/>
        <v>0</v>
      </c>
      <c r="AWW69" s="450">
        <f t="shared" si="4507"/>
        <v>0</v>
      </c>
      <c r="AWX69" s="450">
        <f t="shared" si="4507"/>
        <v>0</v>
      </c>
      <c r="AWY69" s="450">
        <f t="shared" si="4507"/>
        <v>0</v>
      </c>
      <c r="AWZ69" s="450">
        <f t="shared" si="4507"/>
        <v>0</v>
      </c>
      <c r="AXA69" s="450">
        <f t="shared" si="4507"/>
        <v>0</v>
      </c>
      <c r="AXB69" s="450">
        <f t="shared" si="4507"/>
        <v>0</v>
      </c>
      <c r="AXC69" s="450">
        <f t="shared" si="4507"/>
        <v>0</v>
      </c>
      <c r="AXD69" s="450">
        <f t="shared" si="4507"/>
        <v>0</v>
      </c>
      <c r="AXE69" s="450">
        <f t="shared" si="4507"/>
        <v>0</v>
      </c>
      <c r="AXF69" s="451">
        <f t="shared" si="4507"/>
        <v>0</v>
      </c>
      <c r="AXH69" s="457">
        <f t="shared" ref="AXH69:AXU69" si="4508">SUM(AXH70:AXH73)</f>
        <v>0</v>
      </c>
      <c r="AXI69" s="450">
        <f t="shared" si="4508"/>
        <v>0</v>
      </c>
      <c r="AXJ69" s="450">
        <f t="shared" si="4508"/>
        <v>0</v>
      </c>
      <c r="AXK69" s="450">
        <f t="shared" si="4508"/>
        <v>0</v>
      </c>
      <c r="AXL69" s="450">
        <f t="shared" si="4508"/>
        <v>0</v>
      </c>
      <c r="AXM69" s="450">
        <f t="shared" si="4508"/>
        <v>0</v>
      </c>
      <c r="AXN69" s="450">
        <f t="shared" si="4508"/>
        <v>0</v>
      </c>
      <c r="AXO69" s="450">
        <f t="shared" si="4508"/>
        <v>0</v>
      </c>
      <c r="AXP69" s="450">
        <f t="shared" si="4508"/>
        <v>0</v>
      </c>
      <c r="AXQ69" s="450">
        <f t="shared" si="4508"/>
        <v>0</v>
      </c>
      <c r="AXR69" s="450">
        <f t="shared" si="4508"/>
        <v>0</v>
      </c>
      <c r="AXS69" s="450">
        <f t="shared" si="4508"/>
        <v>0</v>
      </c>
      <c r="AXT69" s="450">
        <f t="shared" si="4508"/>
        <v>0</v>
      </c>
      <c r="AXU69" s="451">
        <f t="shared" si="4508"/>
        <v>0</v>
      </c>
      <c r="AXW69" s="457">
        <f t="shared" ref="AXW69:AYJ69" si="4509">SUM(AXW70:AXW73)</f>
        <v>0</v>
      </c>
      <c r="AXX69" s="450">
        <f t="shared" si="4509"/>
        <v>0</v>
      </c>
      <c r="AXY69" s="450">
        <f t="shared" si="4509"/>
        <v>0</v>
      </c>
      <c r="AXZ69" s="450">
        <f t="shared" si="4509"/>
        <v>0</v>
      </c>
      <c r="AYA69" s="450">
        <f t="shared" si="4509"/>
        <v>0</v>
      </c>
      <c r="AYB69" s="450">
        <f t="shared" si="4509"/>
        <v>0</v>
      </c>
      <c r="AYC69" s="450">
        <f t="shared" si="4509"/>
        <v>0</v>
      </c>
      <c r="AYD69" s="450">
        <f t="shared" si="4509"/>
        <v>0</v>
      </c>
      <c r="AYE69" s="450">
        <f t="shared" si="4509"/>
        <v>0</v>
      </c>
      <c r="AYF69" s="450">
        <f t="shared" si="4509"/>
        <v>0</v>
      </c>
      <c r="AYG69" s="450">
        <f t="shared" si="4509"/>
        <v>0</v>
      </c>
      <c r="AYH69" s="450">
        <f t="shared" si="4509"/>
        <v>0</v>
      </c>
      <c r="AYI69" s="450">
        <f t="shared" si="4509"/>
        <v>0</v>
      </c>
      <c r="AYJ69" s="451">
        <f t="shared" si="4509"/>
        <v>0</v>
      </c>
      <c r="AYL69" s="457">
        <f t="shared" ref="AYL69:AYY69" si="4510">SUM(AYL70:AYL73)</f>
        <v>0</v>
      </c>
      <c r="AYM69" s="450">
        <f t="shared" si="4510"/>
        <v>0</v>
      </c>
      <c r="AYN69" s="450">
        <f t="shared" si="4510"/>
        <v>0</v>
      </c>
      <c r="AYO69" s="450">
        <f t="shared" si="4510"/>
        <v>0</v>
      </c>
      <c r="AYP69" s="450">
        <f t="shared" si="4510"/>
        <v>0</v>
      </c>
      <c r="AYQ69" s="450">
        <f t="shared" si="4510"/>
        <v>0</v>
      </c>
      <c r="AYR69" s="450">
        <f t="shared" si="4510"/>
        <v>0</v>
      </c>
      <c r="AYS69" s="450">
        <f t="shared" si="4510"/>
        <v>0</v>
      </c>
      <c r="AYT69" s="450">
        <f t="shared" si="4510"/>
        <v>0</v>
      </c>
      <c r="AYU69" s="450">
        <f t="shared" si="4510"/>
        <v>0</v>
      </c>
      <c r="AYV69" s="450">
        <f t="shared" si="4510"/>
        <v>0</v>
      </c>
      <c r="AYW69" s="450">
        <f t="shared" si="4510"/>
        <v>0</v>
      </c>
      <c r="AYX69" s="450">
        <f t="shared" si="4510"/>
        <v>0</v>
      </c>
      <c r="AYY69" s="451">
        <f t="shared" si="4510"/>
        <v>0</v>
      </c>
      <c r="AZA69" s="457">
        <f t="shared" ref="AZA69:AZN69" si="4511">SUM(AZA70:AZA73)</f>
        <v>0</v>
      </c>
      <c r="AZB69" s="450">
        <f t="shared" si="4511"/>
        <v>0</v>
      </c>
      <c r="AZC69" s="450">
        <f t="shared" si="4511"/>
        <v>0</v>
      </c>
      <c r="AZD69" s="450">
        <f t="shared" si="4511"/>
        <v>0</v>
      </c>
      <c r="AZE69" s="450">
        <f t="shared" si="4511"/>
        <v>0</v>
      </c>
      <c r="AZF69" s="450">
        <f t="shared" si="4511"/>
        <v>0</v>
      </c>
      <c r="AZG69" s="450">
        <f t="shared" si="4511"/>
        <v>0</v>
      </c>
      <c r="AZH69" s="450">
        <f t="shared" si="4511"/>
        <v>0</v>
      </c>
      <c r="AZI69" s="450">
        <f t="shared" si="4511"/>
        <v>0</v>
      </c>
      <c r="AZJ69" s="450">
        <f t="shared" si="4511"/>
        <v>0</v>
      </c>
      <c r="AZK69" s="450">
        <f t="shared" si="4511"/>
        <v>0</v>
      </c>
      <c r="AZL69" s="450">
        <f t="shared" si="4511"/>
        <v>0</v>
      </c>
      <c r="AZM69" s="450">
        <f t="shared" si="4511"/>
        <v>0</v>
      </c>
      <c r="AZN69" s="451">
        <f t="shared" si="4511"/>
        <v>0</v>
      </c>
      <c r="AZP69" s="457">
        <f t="shared" ref="AZP69:BAC69" si="4512">SUM(AZP70:AZP73)</f>
        <v>0</v>
      </c>
      <c r="AZQ69" s="450">
        <f t="shared" si="4512"/>
        <v>0</v>
      </c>
      <c r="AZR69" s="450">
        <f t="shared" si="4512"/>
        <v>0</v>
      </c>
      <c r="AZS69" s="450">
        <f t="shared" si="4512"/>
        <v>0</v>
      </c>
      <c r="AZT69" s="450">
        <f t="shared" si="4512"/>
        <v>0</v>
      </c>
      <c r="AZU69" s="450">
        <f t="shared" si="4512"/>
        <v>0</v>
      </c>
      <c r="AZV69" s="450">
        <f t="shared" si="4512"/>
        <v>0</v>
      </c>
      <c r="AZW69" s="450">
        <f t="shared" si="4512"/>
        <v>0</v>
      </c>
      <c r="AZX69" s="450">
        <f t="shared" si="4512"/>
        <v>0</v>
      </c>
      <c r="AZY69" s="450">
        <f t="shared" si="4512"/>
        <v>0</v>
      </c>
      <c r="AZZ69" s="450">
        <f t="shared" si="4512"/>
        <v>0</v>
      </c>
      <c r="BAA69" s="450">
        <f t="shared" si="4512"/>
        <v>0</v>
      </c>
      <c r="BAB69" s="450">
        <f t="shared" si="4512"/>
        <v>0</v>
      </c>
      <c r="BAC69" s="451">
        <f t="shared" si="4512"/>
        <v>0</v>
      </c>
      <c r="BAE69" s="457">
        <f t="shared" ref="BAE69:BAR69" si="4513">SUM(BAE70:BAE73)</f>
        <v>0</v>
      </c>
      <c r="BAF69" s="450">
        <f t="shared" si="4513"/>
        <v>0</v>
      </c>
      <c r="BAG69" s="450">
        <f t="shared" si="4513"/>
        <v>0</v>
      </c>
      <c r="BAH69" s="450">
        <f t="shared" si="4513"/>
        <v>0</v>
      </c>
      <c r="BAI69" s="450">
        <f t="shared" si="4513"/>
        <v>0</v>
      </c>
      <c r="BAJ69" s="450">
        <f t="shared" si="4513"/>
        <v>0</v>
      </c>
      <c r="BAK69" s="450">
        <f t="shared" si="4513"/>
        <v>0</v>
      </c>
      <c r="BAL69" s="450">
        <f t="shared" si="4513"/>
        <v>0</v>
      </c>
      <c r="BAM69" s="450">
        <f t="shared" si="4513"/>
        <v>0</v>
      </c>
      <c r="BAN69" s="450">
        <f t="shared" si="4513"/>
        <v>0</v>
      </c>
      <c r="BAO69" s="450">
        <f t="shared" si="4513"/>
        <v>0</v>
      </c>
      <c r="BAP69" s="450">
        <f t="shared" si="4513"/>
        <v>0</v>
      </c>
      <c r="BAQ69" s="450">
        <f t="shared" si="4513"/>
        <v>0</v>
      </c>
      <c r="BAR69" s="451">
        <f t="shared" si="4513"/>
        <v>0</v>
      </c>
      <c r="BAT69" s="457">
        <f t="shared" ref="BAT69:BBG69" si="4514">SUM(BAT70:BAT73)</f>
        <v>0</v>
      </c>
      <c r="BAU69" s="450">
        <f t="shared" si="4514"/>
        <v>0</v>
      </c>
      <c r="BAV69" s="450">
        <f t="shared" si="4514"/>
        <v>0</v>
      </c>
      <c r="BAW69" s="450">
        <f t="shared" si="4514"/>
        <v>0</v>
      </c>
      <c r="BAX69" s="450">
        <f t="shared" si="4514"/>
        <v>0</v>
      </c>
      <c r="BAY69" s="450">
        <f t="shared" si="4514"/>
        <v>0</v>
      </c>
      <c r="BAZ69" s="450">
        <f t="shared" si="4514"/>
        <v>0</v>
      </c>
      <c r="BBA69" s="450">
        <f t="shared" si="4514"/>
        <v>0</v>
      </c>
      <c r="BBB69" s="450">
        <f t="shared" si="4514"/>
        <v>0</v>
      </c>
      <c r="BBC69" s="450">
        <f t="shared" si="4514"/>
        <v>0</v>
      </c>
      <c r="BBD69" s="450">
        <f t="shared" si="4514"/>
        <v>0</v>
      </c>
      <c r="BBE69" s="450">
        <f t="shared" si="4514"/>
        <v>0</v>
      </c>
      <c r="BBF69" s="450">
        <f t="shared" si="4514"/>
        <v>0</v>
      </c>
      <c r="BBG69" s="451">
        <f t="shared" si="4514"/>
        <v>0</v>
      </c>
      <c r="BBI69" s="457">
        <f t="shared" ref="BBI69:BBV69" si="4515">SUM(BBI70:BBI73)</f>
        <v>0</v>
      </c>
      <c r="BBJ69" s="450">
        <f t="shared" si="4515"/>
        <v>0</v>
      </c>
      <c r="BBK69" s="450">
        <f t="shared" si="4515"/>
        <v>0</v>
      </c>
      <c r="BBL69" s="450">
        <f t="shared" si="4515"/>
        <v>0</v>
      </c>
      <c r="BBM69" s="450">
        <f t="shared" si="4515"/>
        <v>0</v>
      </c>
      <c r="BBN69" s="450">
        <f t="shared" si="4515"/>
        <v>0</v>
      </c>
      <c r="BBO69" s="450">
        <f t="shared" si="4515"/>
        <v>0</v>
      </c>
      <c r="BBP69" s="450">
        <f t="shared" si="4515"/>
        <v>0</v>
      </c>
      <c r="BBQ69" s="450">
        <f t="shared" si="4515"/>
        <v>0</v>
      </c>
      <c r="BBR69" s="450">
        <f t="shared" si="4515"/>
        <v>0</v>
      </c>
      <c r="BBS69" s="450">
        <f t="shared" si="4515"/>
        <v>0</v>
      </c>
      <c r="BBT69" s="450">
        <f t="shared" si="4515"/>
        <v>0</v>
      </c>
      <c r="BBU69" s="450">
        <f t="shared" si="4515"/>
        <v>0</v>
      </c>
      <c r="BBV69" s="451">
        <f t="shared" si="4515"/>
        <v>0</v>
      </c>
      <c r="BBX69" s="457">
        <f t="shared" ref="BBX69:BCK69" si="4516">SUM(BBX70:BBX73)</f>
        <v>0</v>
      </c>
      <c r="BBY69" s="450">
        <f t="shared" si="4516"/>
        <v>0</v>
      </c>
      <c r="BBZ69" s="450">
        <f t="shared" si="4516"/>
        <v>0</v>
      </c>
      <c r="BCA69" s="450">
        <f t="shared" si="4516"/>
        <v>0</v>
      </c>
      <c r="BCB69" s="450">
        <f t="shared" si="4516"/>
        <v>0</v>
      </c>
      <c r="BCC69" s="450">
        <f t="shared" si="4516"/>
        <v>0</v>
      </c>
      <c r="BCD69" s="450">
        <f t="shared" si="4516"/>
        <v>0</v>
      </c>
      <c r="BCE69" s="450">
        <f t="shared" si="4516"/>
        <v>0</v>
      </c>
      <c r="BCF69" s="450">
        <f t="shared" si="4516"/>
        <v>0</v>
      </c>
      <c r="BCG69" s="450">
        <f t="shared" si="4516"/>
        <v>0</v>
      </c>
      <c r="BCH69" s="450">
        <f t="shared" si="4516"/>
        <v>0</v>
      </c>
      <c r="BCI69" s="450">
        <f t="shared" si="4516"/>
        <v>0</v>
      </c>
      <c r="BCJ69" s="450">
        <f t="shared" si="4516"/>
        <v>0</v>
      </c>
      <c r="BCK69" s="451">
        <f t="shared" si="4516"/>
        <v>0</v>
      </c>
      <c r="BCM69" s="457">
        <f t="shared" ref="BCM69:BCZ69" si="4517">SUM(BCM70:BCM73)</f>
        <v>0</v>
      </c>
      <c r="BCN69" s="450">
        <f t="shared" si="4517"/>
        <v>0</v>
      </c>
      <c r="BCO69" s="450">
        <f t="shared" si="4517"/>
        <v>0</v>
      </c>
      <c r="BCP69" s="450">
        <f t="shared" si="4517"/>
        <v>0</v>
      </c>
      <c r="BCQ69" s="450">
        <f t="shared" si="4517"/>
        <v>0</v>
      </c>
      <c r="BCR69" s="450">
        <f t="shared" si="4517"/>
        <v>0</v>
      </c>
      <c r="BCS69" s="450">
        <f t="shared" si="4517"/>
        <v>0</v>
      </c>
      <c r="BCT69" s="450">
        <f t="shared" si="4517"/>
        <v>0</v>
      </c>
      <c r="BCU69" s="450">
        <f t="shared" si="4517"/>
        <v>0</v>
      </c>
      <c r="BCV69" s="450">
        <f t="shared" si="4517"/>
        <v>0</v>
      </c>
      <c r="BCW69" s="450">
        <f t="shared" si="4517"/>
        <v>0</v>
      </c>
      <c r="BCX69" s="450">
        <f t="shared" si="4517"/>
        <v>0</v>
      </c>
      <c r="BCY69" s="450">
        <f t="shared" si="4517"/>
        <v>0</v>
      </c>
      <c r="BCZ69" s="451">
        <f t="shared" si="4517"/>
        <v>0</v>
      </c>
      <c r="BDB69" s="457">
        <f t="shared" ref="BDB69:BDO69" si="4518">SUM(BDB70:BDB73)</f>
        <v>0</v>
      </c>
      <c r="BDC69" s="450">
        <f t="shared" si="4518"/>
        <v>0</v>
      </c>
      <c r="BDD69" s="450">
        <f t="shared" si="4518"/>
        <v>0</v>
      </c>
      <c r="BDE69" s="450">
        <f t="shared" si="4518"/>
        <v>0</v>
      </c>
      <c r="BDF69" s="450">
        <f t="shared" si="4518"/>
        <v>0</v>
      </c>
      <c r="BDG69" s="450">
        <f t="shared" si="4518"/>
        <v>0</v>
      </c>
      <c r="BDH69" s="450">
        <f t="shared" si="4518"/>
        <v>0</v>
      </c>
      <c r="BDI69" s="450">
        <f t="shared" si="4518"/>
        <v>0</v>
      </c>
      <c r="BDJ69" s="450">
        <f t="shared" si="4518"/>
        <v>0</v>
      </c>
      <c r="BDK69" s="450">
        <f t="shared" si="4518"/>
        <v>0</v>
      </c>
      <c r="BDL69" s="450">
        <f t="shared" si="4518"/>
        <v>0</v>
      </c>
      <c r="BDM69" s="450">
        <f t="shared" si="4518"/>
        <v>0</v>
      </c>
      <c r="BDN69" s="450">
        <f t="shared" si="4518"/>
        <v>0</v>
      </c>
      <c r="BDO69" s="451">
        <f t="shared" si="4518"/>
        <v>0</v>
      </c>
      <c r="BDQ69" s="457">
        <f t="shared" ref="BDQ69:BED69" si="4519">SUM(BDQ70:BDQ73)</f>
        <v>0</v>
      </c>
      <c r="BDR69" s="450">
        <f t="shared" si="4519"/>
        <v>0</v>
      </c>
      <c r="BDS69" s="450">
        <f t="shared" si="4519"/>
        <v>0</v>
      </c>
      <c r="BDT69" s="450">
        <f t="shared" si="4519"/>
        <v>0</v>
      </c>
      <c r="BDU69" s="450">
        <f t="shared" si="4519"/>
        <v>0</v>
      </c>
      <c r="BDV69" s="450">
        <f t="shared" si="4519"/>
        <v>0</v>
      </c>
      <c r="BDW69" s="450">
        <f t="shared" si="4519"/>
        <v>0</v>
      </c>
      <c r="BDX69" s="450">
        <f t="shared" si="4519"/>
        <v>0</v>
      </c>
      <c r="BDY69" s="450">
        <f t="shared" si="4519"/>
        <v>0</v>
      </c>
      <c r="BDZ69" s="450">
        <f t="shared" si="4519"/>
        <v>0</v>
      </c>
      <c r="BEA69" s="450">
        <f t="shared" si="4519"/>
        <v>0</v>
      </c>
      <c r="BEB69" s="450">
        <f t="shared" si="4519"/>
        <v>0</v>
      </c>
      <c r="BEC69" s="450">
        <f t="shared" si="4519"/>
        <v>0</v>
      </c>
      <c r="BED69" s="451">
        <f t="shared" si="4519"/>
        <v>0</v>
      </c>
      <c r="BEF69" s="457">
        <f t="shared" ref="BEF69:BES69" si="4520">SUM(BEF70:BEF73)</f>
        <v>0</v>
      </c>
      <c r="BEG69" s="450">
        <f t="shared" si="4520"/>
        <v>0</v>
      </c>
      <c r="BEH69" s="450">
        <f t="shared" si="4520"/>
        <v>0</v>
      </c>
      <c r="BEI69" s="450">
        <f t="shared" si="4520"/>
        <v>0</v>
      </c>
      <c r="BEJ69" s="450">
        <f t="shared" si="4520"/>
        <v>0</v>
      </c>
      <c r="BEK69" s="450">
        <f t="shared" si="4520"/>
        <v>0</v>
      </c>
      <c r="BEL69" s="450">
        <f t="shared" si="4520"/>
        <v>0</v>
      </c>
      <c r="BEM69" s="450">
        <f t="shared" si="4520"/>
        <v>0</v>
      </c>
      <c r="BEN69" s="450">
        <f t="shared" si="4520"/>
        <v>0</v>
      </c>
      <c r="BEO69" s="450">
        <f t="shared" si="4520"/>
        <v>0</v>
      </c>
      <c r="BEP69" s="450">
        <f t="shared" si="4520"/>
        <v>0</v>
      </c>
      <c r="BEQ69" s="450">
        <f t="shared" si="4520"/>
        <v>0</v>
      </c>
      <c r="BER69" s="450">
        <f t="shared" si="4520"/>
        <v>0</v>
      </c>
      <c r="BES69" s="451">
        <f t="shared" si="4520"/>
        <v>0</v>
      </c>
      <c r="BEU69" s="457">
        <f t="shared" ref="BEU69:BFH69" si="4521">SUM(BEU70:BEU73)</f>
        <v>0</v>
      </c>
      <c r="BEV69" s="450">
        <f t="shared" si="4521"/>
        <v>0</v>
      </c>
      <c r="BEW69" s="450">
        <f t="shared" si="4521"/>
        <v>0</v>
      </c>
      <c r="BEX69" s="450">
        <f t="shared" si="4521"/>
        <v>0</v>
      </c>
      <c r="BEY69" s="450">
        <f t="shared" si="4521"/>
        <v>0</v>
      </c>
      <c r="BEZ69" s="450">
        <f t="shared" si="4521"/>
        <v>0</v>
      </c>
      <c r="BFA69" s="450">
        <f t="shared" si="4521"/>
        <v>0</v>
      </c>
      <c r="BFB69" s="450">
        <f t="shared" si="4521"/>
        <v>0</v>
      </c>
      <c r="BFC69" s="450">
        <f t="shared" si="4521"/>
        <v>0</v>
      </c>
      <c r="BFD69" s="450">
        <f t="shared" si="4521"/>
        <v>0</v>
      </c>
      <c r="BFE69" s="450">
        <f t="shared" si="4521"/>
        <v>0</v>
      </c>
      <c r="BFF69" s="450">
        <f t="shared" si="4521"/>
        <v>0</v>
      </c>
      <c r="BFG69" s="450">
        <f t="shared" si="4521"/>
        <v>0</v>
      </c>
      <c r="BFH69" s="451">
        <f t="shared" si="4521"/>
        <v>0</v>
      </c>
      <c r="BFJ69" s="457">
        <f t="shared" ref="BFJ69:BFW69" si="4522">SUM(BFJ70:BFJ73)</f>
        <v>0</v>
      </c>
      <c r="BFK69" s="450">
        <f t="shared" si="4522"/>
        <v>0</v>
      </c>
      <c r="BFL69" s="450">
        <f t="shared" si="4522"/>
        <v>0</v>
      </c>
      <c r="BFM69" s="450">
        <f t="shared" si="4522"/>
        <v>0</v>
      </c>
      <c r="BFN69" s="450">
        <f t="shared" si="4522"/>
        <v>0</v>
      </c>
      <c r="BFO69" s="450">
        <f t="shared" si="4522"/>
        <v>0</v>
      </c>
      <c r="BFP69" s="450">
        <f t="shared" si="4522"/>
        <v>0</v>
      </c>
      <c r="BFQ69" s="450">
        <f t="shared" si="4522"/>
        <v>0</v>
      </c>
      <c r="BFR69" s="450">
        <f t="shared" si="4522"/>
        <v>0</v>
      </c>
      <c r="BFS69" s="450">
        <f t="shared" si="4522"/>
        <v>0</v>
      </c>
      <c r="BFT69" s="450">
        <f t="shared" si="4522"/>
        <v>0</v>
      </c>
      <c r="BFU69" s="450">
        <f t="shared" si="4522"/>
        <v>0</v>
      </c>
      <c r="BFV69" s="450">
        <f t="shared" si="4522"/>
        <v>0</v>
      </c>
      <c r="BFW69" s="451">
        <f t="shared" si="4522"/>
        <v>0</v>
      </c>
      <c r="BFY69" s="457">
        <f t="shared" ref="BFY69:BGL69" si="4523">SUM(BFY70:BFY73)</f>
        <v>0</v>
      </c>
      <c r="BFZ69" s="450">
        <f t="shared" si="4523"/>
        <v>0</v>
      </c>
      <c r="BGA69" s="450">
        <f t="shared" si="4523"/>
        <v>0</v>
      </c>
      <c r="BGB69" s="450">
        <f t="shared" si="4523"/>
        <v>0</v>
      </c>
      <c r="BGC69" s="450">
        <f t="shared" si="4523"/>
        <v>0</v>
      </c>
      <c r="BGD69" s="450">
        <f t="shared" si="4523"/>
        <v>0</v>
      </c>
      <c r="BGE69" s="450">
        <f t="shared" si="4523"/>
        <v>0</v>
      </c>
      <c r="BGF69" s="450">
        <f t="shared" si="4523"/>
        <v>0</v>
      </c>
      <c r="BGG69" s="450">
        <f t="shared" si="4523"/>
        <v>0</v>
      </c>
      <c r="BGH69" s="450">
        <f t="shared" si="4523"/>
        <v>0</v>
      </c>
      <c r="BGI69" s="450">
        <f t="shared" si="4523"/>
        <v>0</v>
      </c>
      <c r="BGJ69" s="450">
        <f t="shared" si="4523"/>
        <v>0</v>
      </c>
      <c r="BGK69" s="450">
        <f t="shared" si="4523"/>
        <v>0</v>
      </c>
      <c r="BGL69" s="451">
        <f t="shared" si="4523"/>
        <v>0</v>
      </c>
      <c r="BGN69" s="457">
        <f t="shared" ref="BGN69:BHA69" si="4524">SUM(BGN70:BGN73)</f>
        <v>0</v>
      </c>
      <c r="BGO69" s="450">
        <f t="shared" si="4524"/>
        <v>0</v>
      </c>
      <c r="BGP69" s="450">
        <f t="shared" si="4524"/>
        <v>0</v>
      </c>
      <c r="BGQ69" s="450">
        <f t="shared" si="4524"/>
        <v>0</v>
      </c>
      <c r="BGR69" s="450">
        <f t="shared" si="4524"/>
        <v>0</v>
      </c>
      <c r="BGS69" s="450">
        <f t="shared" si="4524"/>
        <v>0</v>
      </c>
      <c r="BGT69" s="450">
        <f t="shared" si="4524"/>
        <v>0</v>
      </c>
      <c r="BGU69" s="450">
        <f t="shared" si="4524"/>
        <v>0</v>
      </c>
      <c r="BGV69" s="450">
        <f t="shared" si="4524"/>
        <v>0</v>
      </c>
      <c r="BGW69" s="450">
        <f t="shared" si="4524"/>
        <v>0</v>
      </c>
      <c r="BGX69" s="450">
        <f t="shared" si="4524"/>
        <v>0</v>
      </c>
      <c r="BGY69" s="450">
        <f t="shared" si="4524"/>
        <v>0</v>
      </c>
      <c r="BGZ69" s="450">
        <f t="shared" si="4524"/>
        <v>0</v>
      </c>
      <c r="BHA69" s="451">
        <f t="shared" si="4524"/>
        <v>0</v>
      </c>
      <c r="BHC69" s="457">
        <f t="shared" ref="BHC69:BHP69" si="4525">SUM(BHC70:BHC73)</f>
        <v>0</v>
      </c>
      <c r="BHD69" s="450">
        <f t="shared" si="4525"/>
        <v>0</v>
      </c>
      <c r="BHE69" s="450">
        <f t="shared" si="4525"/>
        <v>0</v>
      </c>
      <c r="BHF69" s="450">
        <f t="shared" si="4525"/>
        <v>0</v>
      </c>
      <c r="BHG69" s="450">
        <f t="shared" si="4525"/>
        <v>0</v>
      </c>
      <c r="BHH69" s="450">
        <f t="shared" si="4525"/>
        <v>0</v>
      </c>
      <c r="BHI69" s="450">
        <f t="shared" si="4525"/>
        <v>0</v>
      </c>
      <c r="BHJ69" s="450">
        <f t="shared" si="4525"/>
        <v>0</v>
      </c>
      <c r="BHK69" s="450">
        <f t="shared" si="4525"/>
        <v>0</v>
      </c>
      <c r="BHL69" s="450">
        <f t="shared" si="4525"/>
        <v>0</v>
      </c>
      <c r="BHM69" s="450">
        <f t="shared" si="4525"/>
        <v>0</v>
      </c>
      <c r="BHN69" s="450">
        <f t="shared" si="4525"/>
        <v>0</v>
      </c>
      <c r="BHO69" s="450">
        <f t="shared" si="4525"/>
        <v>0</v>
      </c>
      <c r="BHP69" s="451">
        <f t="shared" si="4525"/>
        <v>0</v>
      </c>
      <c r="BHR69" s="457">
        <f t="shared" ref="BHR69:BIE69" si="4526">SUM(BHR70:BHR73)</f>
        <v>0</v>
      </c>
      <c r="BHS69" s="450">
        <f t="shared" si="4526"/>
        <v>0</v>
      </c>
      <c r="BHT69" s="450">
        <f t="shared" si="4526"/>
        <v>0</v>
      </c>
      <c r="BHU69" s="450">
        <f t="shared" si="4526"/>
        <v>0</v>
      </c>
      <c r="BHV69" s="450">
        <f t="shared" si="4526"/>
        <v>0</v>
      </c>
      <c r="BHW69" s="450">
        <f t="shared" si="4526"/>
        <v>0</v>
      </c>
      <c r="BHX69" s="450">
        <f t="shared" si="4526"/>
        <v>0</v>
      </c>
      <c r="BHY69" s="450">
        <f t="shared" si="4526"/>
        <v>0</v>
      </c>
      <c r="BHZ69" s="450">
        <f t="shared" si="4526"/>
        <v>0</v>
      </c>
      <c r="BIA69" s="450">
        <f t="shared" si="4526"/>
        <v>0</v>
      </c>
      <c r="BIB69" s="450">
        <f t="shared" si="4526"/>
        <v>0</v>
      </c>
      <c r="BIC69" s="450">
        <f t="shared" si="4526"/>
        <v>0</v>
      </c>
      <c r="BID69" s="450">
        <f t="shared" si="4526"/>
        <v>0</v>
      </c>
      <c r="BIE69" s="451">
        <f t="shared" si="4526"/>
        <v>0</v>
      </c>
      <c r="BIG69" s="457">
        <f t="shared" ref="BIG69:BIT69" si="4527">SUM(BIG70:BIG73)</f>
        <v>0</v>
      </c>
      <c r="BIH69" s="450">
        <f t="shared" si="4527"/>
        <v>0</v>
      </c>
      <c r="BII69" s="450">
        <f t="shared" si="4527"/>
        <v>0</v>
      </c>
      <c r="BIJ69" s="450">
        <f t="shared" si="4527"/>
        <v>0</v>
      </c>
      <c r="BIK69" s="450">
        <f t="shared" si="4527"/>
        <v>0</v>
      </c>
      <c r="BIL69" s="450">
        <f t="shared" si="4527"/>
        <v>0</v>
      </c>
      <c r="BIM69" s="450">
        <f t="shared" si="4527"/>
        <v>0</v>
      </c>
      <c r="BIN69" s="450">
        <f t="shared" si="4527"/>
        <v>0</v>
      </c>
      <c r="BIO69" s="450">
        <f t="shared" si="4527"/>
        <v>0</v>
      </c>
      <c r="BIP69" s="450">
        <f t="shared" si="4527"/>
        <v>0</v>
      </c>
      <c r="BIQ69" s="450">
        <f t="shared" si="4527"/>
        <v>0</v>
      </c>
      <c r="BIR69" s="450">
        <f t="shared" si="4527"/>
        <v>0</v>
      </c>
      <c r="BIS69" s="450">
        <f t="shared" si="4527"/>
        <v>0</v>
      </c>
      <c r="BIT69" s="451">
        <f t="shared" si="4527"/>
        <v>0</v>
      </c>
      <c r="BIV69" s="457">
        <f t="shared" ref="BIV69:BJI69" si="4528">SUM(BIV70:BIV73)</f>
        <v>0</v>
      </c>
      <c r="BIW69" s="450">
        <f t="shared" si="4528"/>
        <v>0</v>
      </c>
      <c r="BIX69" s="450">
        <f t="shared" si="4528"/>
        <v>0</v>
      </c>
      <c r="BIY69" s="450">
        <f t="shared" si="4528"/>
        <v>0</v>
      </c>
      <c r="BIZ69" s="450">
        <f t="shared" si="4528"/>
        <v>0</v>
      </c>
      <c r="BJA69" s="450">
        <f t="shared" si="4528"/>
        <v>0</v>
      </c>
      <c r="BJB69" s="450">
        <f t="shared" si="4528"/>
        <v>0</v>
      </c>
      <c r="BJC69" s="450">
        <f t="shared" si="4528"/>
        <v>0</v>
      </c>
      <c r="BJD69" s="450">
        <f t="shared" si="4528"/>
        <v>0</v>
      </c>
      <c r="BJE69" s="450">
        <f t="shared" si="4528"/>
        <v>0</v>
      </c>
      <c r="BJF69" s="450">
        <f t="shared" si="4528"/>
        <v>0</v>
      </c>
      <c r="BJG69" s="450">
        <f t="shared" si="4528"/>
        <v>0</v>
      </c>
      <c r="BJH69" s="450">
        <f t="shared" si="4528"/>
        <v>0</v>
      </c>
      <c r="BJI69" s="451">
        <f t="shared" si="4528"/>
        <v>0</v>
      </c>
      <c r="BJK69" s="457">
        <f t="shared" ref="BJK69:BJX69" si="4529">SUM(BJK70:BJK73)</f>
        <v>0</v>
      </c>
      <c r="BJL69" s="450">
        <f t="shared" si="4529"/>
        <v>0</v>
      </c>
      <c r="BJM69" s="450">
        <f t="shared" si="4529"/>
        <v>0</v>
      </c>
      <c r="BJN69" s="450">
        <f t="shared" si="4529"/>
        <v>0</v>
      </c>
      <c r="BJO69" s="450">
        <f t="shared" si="4529"/>
        <v>0</v>
      </c>
      <c r="BJP69" s="450">
        <f t="shared" si="4529"/>
        <v>0</v>
      </c>
      <c r="BJQ69" s="450">
        <f t="shared" si="4529"/>
        <v>0</v>
      </c>
      <c r="BJR69" s="450">
        <f t="shared" si="4529"/>
        <v>0</v>
      </c>
      <c r="BJS69" s="450">
        <f t="shared" si="4529"/>
        <v>0</v>
      </c>
      <c r="BJT69" s="450">
        <f t="shared" si="4529"/>
        <v>0</v>
      </c>
      <c r="BJU69" s="450">
        <f t="shared" si="4529"/>
        <v>0</v>
      </c>
      <c r="BJV69" s="450">
        <f t="shared" si="4529"/>
        <v>0</v>
      </c>
      <c r="BJW69" s="450">
        <f t="shared" si="4529"/>
        <v>0</v>
      </c>
      <c r="BJX69" s="451">
        <f t="shared" si="4529"/>
        <v>0</v>
      </c>
      <c r="BJZ69" s="457">
        <f t="shared" ref="BJZ69:BKM69" si="4530">SUM(BJZ70:BJZ73)</f>
        <v>0</v>
      </c>
      <c r="BKA69" s="450">
        <f t="shared" si="4530"/>
        <v>0</v>
      </c>
      <c r="BKB69" s="450">
        <f t="shared" si="4530"/>
        <v>0</v>
      </c>
      <c r="BKC69" s="450">
        <f t="shared" si="4530"/>
        <v>0</v>
      </c>
      <c r="BKD69" s="450">
        <f t="shared" si="4530"/>
        <v>0</v>
      </c>
      <c r="BKE69" s="450">
        <f t="shared" si="4530"/>
        <v>0</v>
      </c>
      <c r="BKF69" s="450">
        <f t="shared" si="4530"/>
        <v>0</v>
      </c>
      <c r="BKG69" s="450">
        <f t="shared" si="4530"/>
        <v>0</v>
      </c>
      <c r="BKH69" s="450">
        <f t="shared" si="4530"/>
        <v>0</v>
      </c>
      <c r="BKI69" s="450">
        <f t="shared" si="4530"/>
        <v>0</v>
      </c>
      <c r="BKJ69" s="450">
        <f t="shared" si="4530"/>
        <v>0</v>
      </c>
      <c r="BKK69" s="450">
        <f t="shared" si="4530"/>
        <v>0</v>
      </c>
      <c r="BKL69" s="450">
        <f t="shared" si="4530"/>
        <v>0</v>
      </c>
      <c r="BKM69" s="451">
        <f t="shared" si="4530"/>
        <v>0</v>
      </c>
      <c r="BKO69" s="457">
        <f t="shared" ref="BKO69:BLB69" si="4531">SUM(BKO70:BKO73)</f>
        <v>0</v>
      </c>
      <c r="BKP69" s="450">
        <f t="shared" si="4531"/>
        <v>0</v>
      </c>
      <c r="BKQ69" s="450">
        <f t="shared" si="4531"/>
        <v>0</v>
      </c>
      <c r="BKR69" s="450">
        <f t="shared" si="4531"/>
        <v>0</v>
      </c>
      <c r="BKS69" s="450">
        <f t="shared" si="4531"/>
        <v>0</v>
      </c>
      <c r="BKT69" s="450">
        <f t="shared" si="4531"/>
        <v>0</v>
      </c>
      <c r="BKU69" s="450">
        <f t="shared" si="4531"/>
        <v>0</v>
      </c>
      <c r="BKV69" s="450">
        <f t="shared" si="4531"/>
        <v>0</v>
      </c>
      <c r="BKW69" s="450">
        <f t="shared" si="4531"/>
        <v>0</v>
      </c>
      <c r="BKX69" s="450">
        <f t="shared" si="4531"/>
        <v>0</v>
      </c>
      <c r="BKY69" s="450">
        <f t="shared" si="4531"/>
        <v>0</v>
      </c>
      <c r="BKZ69" s="450">
        <f t="shared" si="4531"/>
        <v>0</v>
      </c>
      <c r="BLA69" s="450">
        <f t="shared" si="4531"/>
        <v>0</v>
      </c>
      <c r="BLB69" s="451">
        <f t="shared" si="4531"/>
        <v>0</v>
      </c>
      <c r="BLD69" s="457">
        <f t="shared" ref="BLD69:BLQ69" si="4532">SUM(BLD70:BLD73)</f>
        <v>0</v>
      </c>
      <c r="BLE69" s="450">
        <f t="shared" si="4532"/>
        <v>0</v>
      </c>
      <c r="BLF69" s="450">
        <f t="shared" si="4532"/>
        <v>0</v>
      </c>
      <c r="BLG69" s="450">
        <f t="shared" si="4532"/>
        <v>0</v>
      </c>
      <c r="BLH69" s="450">
        <f t="shared" si="4532"/>
        <v>0</v>
      </c>
      <c r="BLI69" s="450">
        <f t="shared" si="4532"/>
        <v>0</v>
      </c>
      <c r="BLJ69" s="450">
        <f t="shared" si="4532"/>
        <v>0</v>
      </c>
      <c r="BLK69" s="450">
        <f t="shared" si="4532"/>
        <v>0</v>
      </c>
      <c r="BLL69" s="450">
        <f t="shared" si="4532"/>
        <v>0</v>
      </c>
      <c r="BLM69" s="450">
        <f t="shared" si="4532"/>
        <v>0</v>
      </c>
      <c r="BLN69" s="450">
        <f t="shared" si="4532"/>
        <v>0</v>
      </c>
      <c r="BLO69" s="450">
        <f t="shared" si="4532"/>
        <v>0</v>
      </c>
      <c r="BLP69" s="450">
        <f t="shared" si="4532"/>
        <v>0</v>
      </c>
      <c r="BLQ69" s="451">
        <f t="shared" si="4532"/>
        <v>0</v>
      </c>
      <c r="BLS69" s="457">
        <f t="shared" ref="BLS69:BMF69" si="4533">SUM(BLS70:BLS73)</f>
        <v>0</v>
      </c>
      <c r="BLT69" s="450">
        <f t="shared" si="4533"/>
        <v>0</v>
      </c>
      <c r="BLU69" s="450">
        <f t="shared" si="4533"/>
        <v>0</v>
      </c>
      <c r="BLV69" s="450">
        <f t="shared" si="4533"/>
        <v>0</v>
      </c>
      <c r="BLW69" s="450">
        <f t="shared" si="4533"/>
        <v>0</v>
      </c>
      <c r="BLX69" s="450">
        <f t="shared" si="4533"/>
        <v>0</v>
      </c>
      <c r="BLY69" s="450">
        <f t="shared" si="4533"/>
        <v>0</v>
      </c>
      <c r="BLZ69" s="450">
        <f t="shared" si="4533"/>
        <v>0</v>
      </c>
      <c r="BMA69" s="450">
        <f t="shared" si="4533"/>
        <v>0</v>
      </c>
      <c r="BMB69" s="450">
        <f t="shared" si="4533"/>
        <v>0</v>
      </c>
      <c r="BMC69" s="450">
        <f t="shared" si="4533"/>
        <v>0</v>
      </c>
      <c r="BMD69" s="450">
        <f t="shared" si="4533"/>
        <v>0</v>
      </c>
      <c r="BME69" s="450">
        <f t="shared" si="4533"/>
        <v>0</v>
      </c>
      <c r="BMF69" s="451">
        <f t="shared" si="4533"/>
        <v>0</v>
      </c>
      <c r="BMH69" s="457">
        <f t="shared" ref="BMH69:BMU69" si="4534">SUM(BMH70:BMH73)</f>
        <v>0</v>
      </c>
      <c r="BMI69" s="450">
        <f t="shared" si="4534"/>
        <v>0</v>
      </c>
      <c r="BMJ69" s="450">
        <f t="shared" si="4534"/>
        <v>0</v>
      </c>
      <c r="BMK69" s="450">
        <f t="shared" si="4534"/>
        <v>0</v>
      </c>
      <c r="BML69" s="450">
        <f t="shared" si="4534"/>
        <v>0</v>
      </c>
      <c r="BMM69" s="450">
        <f t="shared" si="4534"/>
        <v>0</v>
      </c>
      <c r="BMN69" s="450">
        <f t="shared" si="4534"/>
        <v>0</v>
      </c>
      <c r="BMO69" s="450">
        <f t="shared" si="4534"/>
        <v>0</v>
      </c>
      <c r="BMP69" s="450">
        <f t="shared" si="4534"/>
        <v>0</v>
      </c>
      <c r="BMQ69" s="450">
        <f t="shared" si="4534"/>
        <v>0</v>
      </c>
      <c r="BMR69" s="450">
        <f t="shared" si="4534"/>
        <v>0</v>
      </c>
      <c r="BMS69" s="450">
        <f t="shared" si="4534"/>
        <v>0</v>
      </c>
      <c r="BMT69" s="450">
        <f t="shared" si="4534"/>
        <v>0</v>
      </c>
      <c r="BMU69" s="451">
        <f t="shared" si="4534"/>
        <v>0</v>
      </c>
      <c r="BMW69" s="457">
        <f t="shared" ref="BMW69:BNJ69" si="4535">SUM(BMW70:BMW73)</f>
        <v>0</v>
      </c>
      <c r="BMX69" s="450">
        <f t="shared" si="4535"/>
        <v>0</v>
      </c>
      <c r="BMY69" s="450">
        <f t="shared" si="4535"/>
        <v>0</v>
      </c>
      <c r="BMZ69" s="450">
        <f t="shared" si="4535"/>
        <v>0</v>
      </c>
      <c r="BNA69" s="450">
        <f t="shared" si="4535"/>
        <v>0</v>
      </c>
      <c r="BNB69" s="450">
        <f t="shared" si="4535"/>
        <v>0</v>
      </c>
      <c r="BNC69" s="450">
        <f t="shared" si="4535"/>
        <v>0</v>
      </c>
      <c r="BND69" s="450">
        <f t="shared" si="4535"/>
        <v>0</v>
      </c>
      <c r="BNE69" s="450">
        <f t="shared" si="4535"/>
        <v>0</v>
      </c>
      <c r="BNF69" s="450">
        <f t="shared" si="4535"/>
        <v>0</v>
      </c>
      <c r="BNG69" s="450">
        <f t="shared" si="4535"/>
        <v>0</v>
      </c>
      <c r="BNH69" s="450">
        <f t="shared" si="4535"/>
        <v>0</v>
      </c>
      <c r="BNI69" s="450">
        <f t="shared" si="4535"/>
        <v>0</v>
      </c>
      <c r="BNJ69" s="451">
        <f t="shared" si="4535"/>
        <v>0</v>
      </c>
      <c r="BNL69" s="457">
        <f t="shared" ref="BNL69:BNY69" si="4536">SUM(BNL70:BNL73)</f>
        <v>0</v>
      </c>
      <c r="BNM69" s="450">
        <f t="shared" si="4536"/>
        <v>0</v>
      </c>
      <c r="BNN69" s="450">
        <f t="shared" si="4536"/>
        <v>0</v>
      </c>
      <c r="BNO69" s="450">
        <f t="shared" si="4536"/>
        <v>0</v>
      </c>
      <c r="BNP69" s="450">
        <f t="shared" si="4536"/>
        <v>0</v>
      </c>
      <c r="BNQ69" s="450">
        <f t="shared" si="4536"/>
        <v>0</v>
      </c>
      <c r="BNR69" s="450">
        <f t="shared" si="4536"/>
        <v>0</v>
      </c>
      <c r="BNS69" s="450">
        <f t="shared" si="4536"/>
        <v>0</v>
      </c>
      <c r="BNT69" s="450">
        <f t="shared" si="4536"/>
        <v>0</v>
      </c>
      <c r="BNU69" s="450">
        <f t="shared" si="4536"/>
        <v>0</v>
      </c>
      <c r="BNV69" s="450">
        <f t="shared" si="4536"/>
        <v>0</v>
      </c>
      <c r="BNW69" s="450">
        <f t="shared" si="4536"/>
        <v>0</v>
      </c>
      <c r="BNX69" s="450">
        <f t="shared" si="4536"/>
        <v>0</v>
      </c>
      <c r="BNY69" s="451">
        <f t="shared" si="4536"/>
        <v>0</v>
      </c>
      <c r="BOA69" s="457">
        <f t="shared" ref="BOA69:BON69" si="4537">SUM(BOA70:BOA73)</f>
        <v>0</v>
      </c>
      <c r="BOB69" s="450">
        <f t="shared" si="4537"/>
        <v>0</v>
      </c>
      <c r="BOC69" s="450">
        <f t="shared" si="4537"/>
        <v>0</v>
      </c>
      <c r="BOD69" s="450">
        <f t="shared" si="4537"/>
        <v>0</v>
      </c>
      <c r="BOE69" s="450">
        <f t="shared" si="4537"/>
        <v>0</v>
      </c>
      <c r="BOF69" s="450">
        <f t="shared" si="4537"/>
        <v>0</v>
      </c>
      <c r="BOG69" s="450">
        <f t="shared" si="4537"/>
        <v>0</v>
      </c>
      <c r="BOH69" s="450">
        <f t="shared" si="4537"/>
        <v>0</v>
      </c>
      <c r="BOI69" s="450">
        <f t="shared" si="4537"/>
        <v>0</v>
      </c>
      <c r="BOJ69" s="450">
        <f t="shared" si="4537"/>
        <v>0</v>
      </c>
      <c r="BOK69" s="450">
        <f t="shared" si="4537"/>
        <v>0</v>
      </c>
      <c r="BOL69" s="450">
        <f t="shared" si="4537"/>
        <v>0</v>
      </c>
      <c r="BOM69" s="450">
        <f t="shared" si="4537"/>
        <v>0</v>
      </c>
      <c r="BON69" s="451">
        <f t="shared" si="4537"/>
        <v>0</v>
      </c>
      <c r="BOP69" s="457">
        <f t="shared" ref="BOP69:BPC69" si="4538">SUM(BOP70:BOP73)</f>
        <v>0</v>
      </c>
      <c r="BOQ69" s="450">
        <f t="shared" si="4538"/>
        <v>0</v>
      </c>
      <c r="BOR69" s="450">
        <f t="shared" si="4538"/>
        <v>0</v>
      </c>
      <c r="BOS69" s="450">
        <f t="shared" si="4538"/>
        <v>0</v>
      </c>
      <c r="BOT69" s="450">
        <f t="shared" si="4538"/>
        <v>0</v>
      </c>
      <c r="BOU69" s="450">
        <f t="shared" si="4538"/>
        <v>0</v>
      </c>
      <c r="BOV69" s="450">
        <f t="shared" si="4538"/>
        <v>0</v>
      </c>
      <c r="BOW69" s="450">
        <f t="shared" si="4538"/>
        <v>0</v>
      </c>
      <c r="BOX69" s="450">
        <f t="shared" si="4538"/>
        <v>0</v>
      </c>
      <c r="BOY69" s="450">
        <f t="shared" si="4538"/>
        <v>0</v>
      </c>
      <c r="BOZ69" s="450">
        <f t="shared" si="4538"/>
        <v>0</v>
      </c>
      <c r="BPA69" s="450">
        <f t="shared" si="4538"/>
        <v>0</v>
      </c>
      <c r="BPB69" s="450">
        <f t="shared" si="4538"/>
        <v>0</v>
      </c>
      <c r="BPC69" s="451">
        <f t="shared" si="4538"/>
        <v>0</v>
      </c>
      <c r="BPE69" s="457">
        <f t="shared" ref="BPE69:BPR69" si="4539">SUM(BPE70:BPE73)</f>
        <v>0</v>
      </c>
      <c r="BPF69" s="450">
        <f t="shared" si="4539"/>
        <v>0</v>
      </c>
      <c r="BPG69" s="450">
        <f t="shared" si="4539"/>
        <v>0</v>
      </c>
      <c r="BPH69" s="450">
        <f t="shared" si="4539"/>
        <v>0</v>
      </c>
      <c r="BPI69" s="450">
        <f t="shared" si="4539"/>
        <v>0</v>
      </c>
      <c r="BPJ69" s="450">
        <f t="shared" si="4539"/>
        <v>0</v>
      </c>
      <c r="BPK69" s="450">
        <f t="shared" si="4539"/>
        <v>0</v>
      </c>
      <c r="BPL69" s="450">
        <f t="shared" si="4539"/>
        <v>0</v>
      </c>
      <c r="BPM69" s="450">
        <f t="shared" si="4539"/>
        <v>0</v>
      </c>
      <c r="BPN69" s="450">
        <f t="shared" si="4539"/>
        <v>0</v>
      </c>
      <c r="BPO69" s="450">
        <f t="shared" si="4539"/>
        <v>0</v>
      </c>
      <c r="BPP69" s="450">
        <f t="shared" si="4539"/>
        <v>0</v>
      </c>
      <c r="BPQ69" s="450">
        <f t="shared" si="4539"/>
        <v>0</v>
      </c>
      <c r="BPR69" s="451">
        <f t="shared" si="4539"/>
        <v>0</v>
      </c>
      <c r="BPT69" s="457">
        <f t="shared" ref="BPT69:BQG69" si="4540">SUM(BPT70:BPT73)</f>
        <v>0</v>
      </c>
      <c r="BPU69" s="450">
        <f t="shared" si="4540"/>
        <v>0</v>
      </c>
      <c r="BPV69" s="450">
        <f t="shared" si="4540"/>
        <v>0</v>
      </c>
      <c r="BPW69" s="450">
        <f t="shared" si="4540"/>
        <v>0</v>
      </c>
      <c r="BPX69" s="450">
        <f t="shared" si="4540"/>
        <v>0</v>
      </c>
      <c r="BPY69" s="450">
        <f t="shared" si="4540"/>
        <v>0</v>
      </c>
      <c r="BPZ69" s="450">
        <f t="shared" si="4540"/>
        <v>0</v>
      </c>
      <c r="BQA69" s="450">
        <f t="shared" si="4540"/>
        <v>0</v>
      </c>
      <c r="BQB69" s="450">
        <f t="shared" si="4540"/>
        <v>0</v>
      </c>
      <c r="BQC69" s="450">
        <f t="shared" si="4540"/>
        <v>0</v>
      </c>
      <c r="BQD69" s="450">
        <f t="shared" si="4540"/>
        <v>0</v>
      </c>
      <c r="BQE69" s="450">
        <f t="shared" si="4540"/>
        <v>0</v>
      </c>
      <c r="BQF69" s="450">
        <f t="shared" si="4540"/>
        <v>0</v>
      </c>
      <c r="BQG69" s="451">
        <f t="shared" si="4540"/>
        <v>0</v>
      </c>
      <c r="BQI69" s="457">
        <f t="shared" ref="BQI69:BQV69" si="4541">SUM(BQI70:BQI73)</f>
        <v>0</v>
      </c>
      <c r="BQJ69" s="450">
        <f t="shared" si="4541"/>
        <v>0</v>
      </c>
      <c r="BQK69" s="450">
        <f t="shared" si="4541"/>
        <v>0</v>
      </c>
      <c r="BQL69" s="450">
        <f t="shared" si="4541"/>
        <v>0</v>
      </c>
      <c r="BQM69" s="450">
        <f t="shared" si="4541"/>
        <v>0</v>
      </c>
      <c r="BQN69" s="450">
        <f t="shared" si="4541"/>
        <v>0</v>
      </c>
      <c r="BQO69" s="450">
        <f t="shared" si="4541"/>
        <v>0</v>
      </c>
      <c r="BQP69" s="450">
        <f t="shared" si="4541"/>
        <v>0</v>
      </c>
      <c r="BQQ69" s="450">
        <f t="shared" si="4541"/>
        <v>0</v>
      </c>
      <c r="BQR69" s="450">
        <f t="shared" si="4541"/>
        <v>0</v>
      </c>
      <c r="BQS69" s="450">
        <f t="shared" si="4541"/>
        <v>0</v>
      </c>
      <c r="BQT69" s="450">
        <f t="shared" si="4541"/>
        <v>0</v>
      </c>
      <c r="BQU69" s="450">
        <f t="shared" si="4541"/>
        <v>0</v>
      </c>
      <c r="BQV69" s="451">
        <f t="shared" si="4541"/>
        <v>0</v>
      </c>
      <c r="BQX69" s="457">
        <f t="shared" ref="BQX69:BRK69" si="4542">SUM(BQX70:BQX73)</f>
        <v>0</v>
      </c>
      <c r="BQY69" s="450">
        <f t="shared" si="4542"/>
        <v>0</v>
      </c>
      <c r="BQZ69" s="450">
        <f t="shared" si="4542"/>
        <v>0</v>
      </c>
      <c r="BRA69" s="450">
        <f t="shared" si="4542"/>
        <v>0</v>
      </c>
      <c r="BRB69" s="450">
        <f t="shared" si="4542"/>
        <v>0</v>
      </c>
      <c r="BRC69" s="450">
        <f t="shared" si="4542"/>
        <v>0</v>
      </c>
      <c r="BRD69" s="450">
        <f t="shared" si="4542"/>
        <v>0</v>
      </c>
      <c r="BRE69" s="450">
        <f t="shared" si="4542"/>
        <v>0</v>
      </c>
      <c r="BRF69" s="450">
        <f t="shared" si="4542"/>
        <v>0</v>
      </c>
      <c r="BRG69" s="450">
        <f t="shared" si="4542"/>
        <v>0</v>
      </c>
      <c r="BRH69" s="450">
        <f t="shared" si="4542"/>
        <v>0</v>
      </c>
      <c r="BRI69" s="450">
        <f t="shared" si="4542"/>
        <v>0</v>
      </c>
      <c r="BRJ69" s="450">
        <f t="shared" si="4542"/>
        <v>0</v>
      </c>
      <c r="BRK69" s="451">
        <f t="shared" si="4542"/>
        <v>0</v>
      </c>
      <c r="BRM69" s="457">
        <f t="shared" ref="BRM69:BRZ69" si="4543">SUM(BRM70:BRM73)</f>
        <v>0</v>
      </c>
      <c r="BRN69" s="450">
        <f t="shared" si="4543"/>
        <v>0</v>
      </c>
      <c r="BRO69" s="450">
        <f t="shared" si="4543"/>
        <v>0</v>
      </c>
      <c r="BRP69" s="450">
        <f t="shared" si="4543"/>
        <v>0</v>
      </c>
      <c r="BRQ69" s="450">
        <f t="shared" si="4543"/>
        <v>0</v>
      </c>
      <c r="BRR69" s="450">
        <f t="shared" si="4543"/>
        <v>0</v>
      </c>
      <c r="BRS69" s="450">
        <f t="shared" si="4543"/>
        <v>0</v>
      </c>
      <c r="BRT69" s="450">
        <f t="shared" si="4543"/>
        <v>0</v>
      </c>
      <c r="BRU69" s="450">
        <f t="shared" si="4543"/>
        <v>0</v>
      </c>
      <c r="BRV69" s="450">
        <f t="shared" si="4543"/>
        <v>0</v>
      </c>
      <c r="BRW69" s="450">
        <f t="shared" si="4543"/>
        <v>0</v>
      </c>
      <c r="BRX69" s="450">
        <f t="shared" si="4543"/>
        <v>0</v>
      </c>
      <c r="BRY69" s="450">
        <f t="shared" si="4543"/>
        <v>0</v>
      </c>
      <c r="BRZ69" s="451">
        <f t="shared" si="4543"/>
        <v>0</v>
      </c>
      <c r="BSB69" s="457">
        <f t="shared" ref="BSB69:BSO69" si="4544">SUM(BSB70:BSB73)</f>
        <v>0</v>
      </c>
      <c r="BSC69" s="450">
        <f t="shared" si="4544"/>
        <v>0</v>
      </c>
      <c r="BSD69" s="450">
        <f t="shared" si="4544"/>
        <v>0</v>
      </c>
      <c r="BSE69" s="450">
        <f t="shared" si="4544"/>
        <v>0</v>
      </c>
      <c r="BSF69" s="450">
        <f t="shared" si="4544"/>
        <v>0</v>
      </c>
      <c r="BSG69" s="450">
        <f t="shared" si="4544"/>
        <v>0</v>
      </c>
      <c r="BSH69" s="450">
        <f t="shared" si="4544"/>
        <v>0</v>
      </c>
      <c r="BSI69" s="450">
        <f t="shared" si="4544"/>
        <v>0</v>
      </c>
      <c r="BSJ69" s="450">
        <f t="shared" si="4544"/>
        <v>0</v>
      </c>
      <c r="BSK69" s="450">
        <f t="shared" si="4544"/>
        <v>0</v>
      </c>
      <c r="BSL69" s="450">
        <f t="shared" si="4544"/>
        <v>0</v>
      </c>
      <c r="BSM69" s="450">
        <f t="shared" si="4544"/>
        <v>0</v>
      </c>
      <c r="BSN69" s="450">
        <f t="shared" si="4544"/>
        <v>0</v>
      </c>
      <c r="BSO69" s="451">
        <f t="shared" si="4544"/>
        <v>0</v>
      </c>
      <c r="BSQ69" s="457">
        <f t="shared" ref="BSQ69:BTD69" si="4545">SUM(BSQ70:BSQ73)</f>
        <v>0</v>
      </c>
      <c r="BSR69" s="450">
        <f t="shared" si="4545"/>
        <v>0</v>
      </c>
      <c r="BSS69" s="450">
        <f t="shared" si="4545"/>
        <v>0</v>
      </c>
      <c r="BST69" s="450">
        <f t="shared" si="4545"/>
        <v>0</v>
      </c>
      <c r="BSU69" s="450">
        <f t="shared" si="4545"/>
        <v>0</v>
      </c>
      <c r="BSV69" s="450">
        <f t="shared" si="4545"/>
        <v>0</v>
      </c>
      <c r="BSW69" s="450">
        <f t="shared" si="4545"/>
        <v>0</v>
      </c>
      <c r="BSX69" s="450">
        <f t="shared" si="4545"/>
        <v>0</v>
      </c>
      <c r="BSY69" s="450">
        <f t="shared" si="4545"/>
        <v>0</v>
      </c>
      <c r="BSZ69" s="450">
        <f t="shared" si="4545"/>
        <v>0</v>
      </c>
      <c r="BTA69" s="450">
        <f t="shared" si="4545"/>
        <v>0</v>
      </c>
      <c r="BTB69" s="450">
        <f t="shared" si="4545"/>
        <v>0</v>
      </c>
      <c r="BTC69" s="450">
        <f t="shared" si="4545"/>
        <v>0</v>
      </c>
      <c r="BTD69" s="451">
        <f t="shared" si="4545"/>
        <v>0</v>
      </c>
      <c r="BTF69" s="457">
        <f t="shared" ref="BTF69:BTS69" si="4546">SUM(BTF70:BTF73)</f>
        <v>0</v>
      </c>
      <c r="BTG69" s="450">
        <f t="shared" si="4546"/>
        <v>0</v>
      </c>
      <c r="BTH69" s="450">
        <f t="shared" si="4546"/>
        <v>0</v>
      </c>
      <c r="BTI69" s="450">
        <f t="shared" si="4546"/>
        <v>0</v>
      </c>
      <c r="BTJ69" s="450">
        <f t="shared" si="4546"/>
        <v>0</v>
      </c>
      <c r="BTK69" s="450">
        <f t="shared" si="4546"/>
        <v>0</v>
      </c>
      <c r="BTL69" s="450">
        <f t="shared" si="4546"/>
        <v>0</v>
      </c>
      <c r="BTM69" s="450">
        <f t="shared" si="4546"/>
        <v>0</v>
      </c>
      <c r="BTN69" s="450">
        <f t="shared" si="4546"/>
        <v>0</v>
      </c>
      <c r="BTO69" s="450">
        <f t="shared" si="4546"/>
        <v>0</v>
      </c>
      <c r="BTP69" s="450">
        <f t="shared" si="4546"/>
        <v>0</v>
      </c>
      <c r="BTQ69" s="450">
        <f t="shared" si="4546"/>
        <v>0</v>
      </c>
      <c r="BTR69" s="450">
        <f t="shared" si="4546"/>
        <v>0</v>
      </c>
      <c r="BTS69" s="451">
        <f t="shared" si="4546"/>
        <v>0</v>
      </c>
      <c r="BTU69" s="457">
        <f t="shared" ref="BTU69:BUH69" si="4547">SUM(BTU70:BTU73)</f>
        <v>0</v>
      </c>
      <c r="BTV69" s="450">
        <f t="shared" si="4547"/>
        <v>0</v>
      </c>
      <c r="BTW69" s="450">
        <f t="shared" si="4547"/>
        <v>0</v>
      </c>
      <c r="BTX69" s="450">
        <f t="shared" si="4547"/>
        <v>0</v>
      </c>
      <c r="BTY69" s="450">
        <f t="shared" si="4547"/>
        <v>0</v>
      </c>
      <c r="BTZ69" s="450">
        <f t="shared" si="4547"/>
        <v>0</v>
      </c>
      <c r="BUA69" s="450">
        <f t="shared" si="4547"/>
        <v>0</v>
      </c>
      <c r="BUB69" s="450">
        <f t="shared" si="4547"/>
        <v>0</v>
      </c>
      <c r="BUC69" s="450">
        <f t="shared" si="4547"/>
        <v>0</v>
      </c>
      <c r="BUD69" s="450">
        <f t="shared" si="4547"/>
        <v>0</v>
      </c>
      <c r="BUE69" s="450">
        <f t="shared" si="4547"/>
        <v>0</v>
      </c>
      <c r="BUF69" s="450">
        <f t="shared" si="4547"/>
        <v>0</v>
      </c>
      <c r="BUG69" s="450">
        <f t="shared" si="4547"/>
        <v>0</v>
      </c>
      <c r="BUH69" s="451">
        <f t="shared" si="4547"/>
        <v>0</v>
      </c>
      <c r="BUJ69" s="457">
        <f t="shared" ref="BUJ69:BUW69" si="4548">SUM(BUJ70:BUJ73)</f>
        <v>0</v>
      </c>
      <c r="BUK69" s="450">
        <f t="shared" si="4548"/>
        <v>0</v>
      </c>
      <c r="BUL69" s="450">
        <f t="shared" si="4548"/>
        <v>0</v>
      </c>
      <c r="BUM69" s="450">
        <f t="shared" si="4548"/>
        <v>0</v>
      </c>
      <c r="BUN69" s="450">
        <f t="shared" si="4548"/>
        <v>0</v>
      </c>
      <c r="BUO69" s="450">
        <f t="shared" si="4548"/>
        <v>0</v>
      </c>
      <c r="BUP69" s="450">
        <f t="shared" si="4548"/>
        <v>0</v>
      </c>
      <c r="BUQ69" s="450">
        <f t="shared" si="4548"/>
        <v>0</v>
      </c>
      <c r="BUR69" s="450">
        <f t="shared" si="4548"/>
        <v>0</v>
      </c>
      <c r="BUS69" s="450">
        <f t="shared" si="4548"/>
        <v>0</v>
      </c>
      <c r="BUT69" s="450">
        <f t="shared" si="4548"/>
        <v>0</v>
      </c>
      <c r="BUU69" s="450">
        <f t="shared" si="4548"/>
        <v>0</v>
      </c>
      <c r="BUV69" s="450">
        <f t="shared" si="4548"/>
        <v>0</v>
      </c>
      <c r="BUW69" s="451">
        <f t="shared" si="4548"/>
        <v>0</v>
      </c>
      <c r="BUY69" s="457">
        <f t="shared" ref="BUY69:BVL69" si="4549">SUM(BUY70:BUY73)</f>
        <v>0</v>
      </c>
      <c r="BUZ69" s="450">
        <f t="shared" si="4549"/>
        <v>0</v>
      </c>
      <c r="BVA69" s="450">
        <f t="shared" si="4549"/>
        <v>0</v>
      </c>
      <c r="BVB69" s="450">
        <f t="shared" si="4549"/>
        <v>0</v>
      </c>
      <c r="BVC69" s="450">
        <f t="shared" si="4549"/>
        <v>0</v>
      </c>
      <c r="BVD69" s="450">
        <f t="shared" si="4549"/>
        <v>0</v>
      </c>
      <c r="BVE69" s="450">
        <f t="shared" si="4549"/>
        <v>0</v>
      </c>
      <c r="BVF69" s="450">
        <f t="shared" si="4549"/>
        <v>0</v>
      </c>
      <c r="BVG69" s="450">
        <f t="shared" si="4549"/>
        <v>0</v>
      </c>
      <c r="BVH69" s="450">
        <f t="shared" si="4549"/>
        <v>0</v>
      </c>
      <c r="BVI69" s="450">
        <f t="shared" si="4549"/>
        <v>0</v>
      </c>
      <c r="BVJ69" s="450">
        <f t="shared" si="4549"/>
        <v>0</v>
      </c>
      <c r="BVK69" s="450">
        <f t="shared" si="4549"/>
        <v>0</v>
      </c>
      <c r="BVL69" s="451">
        <f t="shared" si="4549"/>
        <v>0</v>
      </c>
      <c r="BVN69" s="457">
        <f t="shared" ref="BVN69:BWA69" si="4550">SUM(BVN70:BVN73)</f>
        <v>0</v>
      </c>
      <c r="BVO69" s="450">
        <f t="shared" si="4550"/>
        <v>0</v>
      </c>
      <c r="BVP69" s="450">
        <f t="shared" si="4550"/>
        <v>0</v>
      </c>
      <c r="BVQ69" s="450">
        <f t="shared" si="4550"/>
        <v>0</v>
      </c>
      <c r="BVR69" s="450">
        <f t="shared" si="4550"/>
        <v>0</v>
      </c>
      <c r="BVS69" s="450">
        <f t="shared" si="4550"/>
        <v>0</v>
      </c>
      <c r="BVT69" s="450">
        <f t="shared" si="4550"/>
        <v>0</v>
      </c>
      <c r="BVU69" s="450">
        <f t="shared" si="4550"/>
        <v>0</v>
      </c>
      <c r="BVV69" s="450">
        <f t="shared" si="4550"/>
        <v>0</v>
      </c>
      <c r="BVW69" s="450">
        <f t="shared" si="4550"/>
        <v>0</v>
      </c>
      <c r="BVX69" s="450">
        <f t="shared" si="4550"/>
        <v>0</v>
      </c>
      <c r="BVY69" s="450">
        <f t="shared" si="4550"/>
        <v>0</v>
      </c>
      <c r="BVZ69" s="450">
        <f t="shared" si="4550"/>
        <v>0</v>
      </c>
      <c r="BWA69" s="451">
        <f t="shared" si="4550"/>
        <v>0</v>
      </c>
    </row>
    <row r="70" spans="2:1951" ht="30" customHeight="1" x14ac:dyDescent="0.2">
      <c r="B70" s="452" t="s">
        <v>320</v>
      </c>
      <c r="C70" s="447"/>
      <c r="D70" s="447"/>
      <c r="E70" s="447"/>
      <c r="F70" s="447"/>
      <c r="G70" s="450">
        <f t="shared" ref="G70:G73" si="4551">C70+D70-E70+F70</f>
        <v>0</v>
      </c>
      <c r="H70" s="447"/>
      <c r="I70" s="447"/>
      <c r="J70" s="447"/>
      <c r="K70" s="447"/>
      <c r="L70" s="447"/>
      <c r="M70" s="449"/>
      <c r="N70" s="450">
        <f t="shared" ref="N70:N73" si="4552">H70+I70-J70+K70-L70+M70</f>
        <v>0</v>
      </c>
      <c r="O70" s="463"/>
      <c r="P70" s="448"/>
      <c r="R70" s="458"/>
      <c r="S70" s="447"/>
      <c r="T70" s="447"/>
      <c r="U70" s="447"/>
      <c r="V70" s="450">
        <f t="shared" ref="V70:V73" si="4553">R70+S70-T70+U70</f>
        <v>0</v>
      </c>
      <c r="W70" s="447"/>
      <c r="X70" s="447"/>
      <c r="Y70" s="447"/>
      <c r="Z70" s="447"/>
      <c r="AA70" s="447"/>
      <c r="AB70" s="449"/>
      <c r="AC70" s="450">
        <f t="shared" ref="AC70:AC73" si="4554">W70+X70-Y70+Z70-AA70+AB70</f>
        <v>0</v>
      </c>
      <c r="AD70" s="463"/>
      <c r="AE70" s="448"/>
      <c r="AG70" s="458"/>
      <c r="AH70" s="447"/>
      <c r="AI70" s="447"/>
      <c r="AJ70" s="447"/>
      <c r="AK70" s="450">
        <f t="shared" ref="AK70:AK73" si="4555">AG70+AH70-AI70+AJ70</f>
        <v>0</v>
      </c>
      <c r="AL70" s="447"/>
      <c r="AM70" s="447"/>
      <c r="AN70" s="447"/>
      <c r="AO70" s="447"/>
      <c r="AP70" s="447"/>
      <c r="AQ70" s="449"/>
      <c r="AR70" s="450">
        <f t="shared" ref="AR70:AR73" si="4556">AL70+AM70-AN70+AO70-AP70+AQ70</f>
        <v>0</v>
      </c>
      <c r="AS70" s="463"/>
      <c r="AT70" s="448"/>
      <c r="AV70" s="458"/>
      <c r="AW70" s="447"/>
      <c r="AX70" s="447"/>
      <c r="AY70" s="447"/>
      <c r="AZ70" s="450">
        <f t="shared" ref="AZ70:AZ73" si="4557">AV70+AW70-AX70+AY70</f>
        <v>0</v>
      </c>
      <c r="BA70" s="447"/>
      <c r="BB70" s="447"/>
      <c r="BC70" s="447"/>
      <c r="BD70" s="447"/>
      <c r="BE70" s="447"/>
      <c r="BF70" s="449"/>
      <c r="BG70" s="450">
        <f t="shared" ref="BG70:BG73" si="4558">BA70+BB70-BC70+BD70-BE70+BF70</f>
        <v>0</v>
      </c>
      <c r="BH70" s="463"/>
      <c r="BI70" s="448"/>
      <c r="BK70" s="458"/>
      <c r="BL70" s="447"/>
      <c r="BM70" s="447"/>
      <c r="BN70" s="447"/>
      <c r="BO70" s="450">
        <f t="shared" ref="BO70:BO73" si="4559">BK70+BL70-BM70+BN70</f>
        <v>0</v>
      </c>
      <c r="BP70" s="447"/>
      <c r="BQ70" s="447"/>
      <c r="BR70" s="447"/>
      <c r="BS70" s="447"/>
      <c r="BT70" s="447"/>
      <c r="BU70" s="449"/>
      <c r="BV70" s="450">
        <f t="shared" ref="BV70:BV73" si="4560">BP70+BQ70-BR70+BS70-BT70+BU70</f>
        <v>0</v>
      </c>
      <c r="BW70" s="463"/>
      <c r="BX70" s="448"/>
      <c r="BZ70" s="458"/>
      <c r="CA70" s="447"/>
      <c r="CB70" s="447"/>
      <c r="CC70" s="447"/>
      <c r="CD70" s="450">
        <f t="shared" ref="CD70:CD73" si="4561">BZ70+CA70-CB70+CC70</f>
        <v>0</v>
      </c>
      <c r="CE70" s="447"/>
      <c r="CF70" s="447"/>
      <c r="CG70" s="447"/>
      <c r="CH70" s="447"/>
      <c r="CI70" s="447"/>
      <c r="CJ70" s="449"/>
      <c r="CK70" s="450">
        <f t="shared" ref="CK70:CK73" si="4562">CE70+CF70-CG70+CH70-CI70+CJ70</f>
        <v>0</v>
      </c>
      <c r="CL70" s="463"/>
      <c r="CM70" s="448"/>
      <c r="CO70" s="458"/>
      <c r="CP70" s="447"/>
      <c r="CQ70" s="447"/>
      <c r="CR70" s="447"/>
      <c r="CS70" s="450">
        <f t="shared" ref="CS70:CS73" si="4563">CO70+CP70-CQ70+CR70</f>
        <v>0</v>
      </c>
      <c r="CT70" s="447"/>
      <c r="CU70" s="447"/>
      <c r="CV70" s="447"/>
      <c r="CW70" s="447"/>
      <c r="CX70" s="447"/>
      <c r="CY70" s="449"/>
      <c r="CZ70" s="450">
        <f t="shared" ref="CZ70:CZ73" si="4564">CT70+CU70-CV70+CW70-CX70+CY70</f>
        <v>0</v>
      </c>
      <c r="DA70" s="463"/>
      <c r="DB70" s="448"/>
      <c r="DD70" s="458"/>
      <c r="DE70" s="447"/>
      <c r="DF70" s="447"/>
      <c r="DG70" s="447"/>
      <c r="DH70" s="450">
        <f t="shared" ref="DH70:DH73" si="4565">DD70+DE70-DF70+DG70</f>
        <v>0</v>
      </c>
      <c r="DI70" s="447"/>
      <c r="DJ70" s="447"/>
      <c r="DK70" s="447"/>
      <c r="DL70" s="447"/>
      <c r="DM70" s="447"/>
      <c r="DN70" s="449"/>
      <c r="DO70" s="450">
        <f t="shared" ref="DO70:DO73" si="4566">DI70+DJ70-DK70+DL70-DM70+DN70</f>
        <v>0</v>
      </c>
      <c r="DP70" s="463"/>
      <c r="DQ70" s="448"/>
      <c r="DS70" s="458"/>
      <c r="DT70" s="447"/>
      <c r="DU70" s="447"/>
      <c r="DV70" s="447"/>
      <c r="DW70" s="450">
        <f t="shared" ref="DW70:DW73" si="4567">DS70+DT70-DU70+DV70</f>
        <v>0</v>
      </c>
      <c r="DX70" s="447"/>
      <c r="DY70" s="447"/>
      <c r="DZ70" s="447"/>
      <c r="EA70" s="447"/>
      <c r="EB70" s="447"/>
      <c r="EC70" s="449"/>
      <c r="ED70" s="450">
        <f t="shared" ref="ED70:ED73" si="4568">DX70+DY70-DZ70+EA70-EB70+EC70</f>
        <v>0</v>
      </c>
      <c r="EE70" s="463"/>
      <c r="EF70" s="448"/>
      <c r="EH70" s="458"/>
      <c r="EI70" s="447"/>
      <c r="EJ70" s="447"/>
      <c r="EK70" s="447"/>
      <c r="EL70" s="450">
        <f t="shared" ref="EL70:EL73" si="4569">EH70+EI70-EJ70+EK70</f>
        <v>0</v>
      </c>
      <c r="EM70" s="447"/>
      <c r="EN70" s="447"/>
      <c r="EO70" s="447"/>
      <c r="EP70" s="447"/>
      <c r="EQ70" s="447"/>
      <c r="ER70" s="449"/>
      <c r="ES70" s="450">
        <f t="shared" ref="ES70:ES73" si="4570">EM70+EN70-EO70+EP70-EQ70+ER70</f>
        <v>0</v>
      </c>
      <c r="ET70" s="463"/>
      <c r="EU70" s="448"/>
      <c r="EW70" s="458"/>
      <c r="EX70" s="447"/>
      <c r="EY70" s="447"/>
      <c r="EZ70" s="447"/>
      <c r="FA70" s="450">
        <f t="shared" ref="FA70:FA73" si="4571">EW70+EX70-EY70+EZ70</f>
        <v>0</v>
      </c>
      <c r="FB70" s="447"/>
      <c r="FC70" s="447"/>
      <c r="FD70" s="447"/>
      <c r="FE70" s="447"/>
      <c r="FF70" s="447"/>
      <c r="FG70" s="449"/>
      <c r="FH70" s="450">
        <f t="shared" ref="FH70:FH73" si="4572">FB70+FC70-FD70+FE70-FF70+FG70</f>
        <v>0</v>
      </c>
      <c r="FI70" s="463"/>
      <c r="FJ70" s="448"/>
      <c r="FL70" s="458"/>
      <c r="FM70" s="447"/>
      <c r="FN70" s="447"/>
      <c r="FO70" s="447"/>
      <c r="FP70" s="450">
        <f t="shared" ref="FP70:FP73" si="4573">FL70+FM70-FN70+FO70</f>
        <v>0</v>
      </c>
      <c r="FQ70" s="447"/>
      <c r="FR70" s="447"/>
      <c r="FS70" s="447"/>
      <c r="FT70" s="447"/>
      <c r="FU70" s="447"/>
      <c r="FV70" s="449"/>
      <c r="FW70" s="450">
        <f t="shared" ref="FW70:FW73" si="4574">FQ70+FR70-FS70+FT70-FU70+FV70</f>
        <v>0</v>
      </c>
      <c r="FX70" s="463"/>
      <c r="FY70" s="448"/>
      <c r="GA70" s="458"/>
      <c r="GB70" s="447"/>
      <c r="GC70" s="447"/>
      <c r="GD70" s="447"/>
      <c r="GE70" s="450">
        <f t="shared" ref="GE70:GE73" si="4575">GA70+GB70-GC70+GD70</f>
        <v>0</v>
      </c>
      <c r="GF70" s="447"/>
      <c r="GG70" s="447"/>
      <c r="GH70" s="447"/>
      <c r="GI70" s="447"/>
      <c r="GJ70" s="447"/>
      <c r="GK70" s="449"/>
      <c r="GL70" s="450">
        <f t="shared" ref="GL70:GL73" si="4576">GF70+GG70-GH70+GI70-GJ70+GK70</f>
        <v>0</v>
      </c>
      <c r="GM70" s="463"/>
      <c r="GN70" s="448"/>
      <c r="GP70" s="458"/>
      <c r="GQ70" s="447"/>
      <c r="GR70" s="447"/>
      <c r="GS70" s="447"/>
      <c r="GT70" s="450">
        <f t="shared" ref="GT70:GT73" si="4577">GP70+GQ70-GR70+GS70</f>
        <v>0</v>
      </c>
      <c r="GU70" s="447"/>
      <c r="GV70" s="447"/>
      <c r="GW70" s="447"/>
      <c r="GX70" s="447"/>
      <c r="GY70" s="447"/>
      <c r="GZ70" s="449"/>
      <c r="HA70" s="450">
        <f t="shared" ref="HA70:HA73" si="4578">GU70+GV70-GW70+GX70-GY70+GZ70</f>
        <v>0</v>
      </c>
      <c r="HB70" s="463"/>
      <c r="HC70" s="448"/>
      <c r="HE70" s="458"/>
      <c r="HF70" s="447"/>
      <c r="HG70" s="447"/>
      <c r="HH70" s="447"/>
      <c r="HI70" s="450">
        <f t="shared" ref="HI70:HI73" si="4579">HE70+HF70-HG70+HH70</f>
        <v>0</v>
      </c>
      <c r="HJ70" s="447"/>
      <c r="HK70" s="447"/>
      <c r="HL70" s="447"/>
      <c r="HM70" s="447"/>
      <c r="HN70" s="447"/>
      <c r="HO70" s="449"/>
      <c r="HP70" s="450">
        <f t="shared" ref="HP70:HP73" si="4580">HJ70+HK70-HL70+HM70-HN70+HO70</f>
        <v>0</v>
      </c>
      <c r="HQ70" s="463"/>
      <c r="HR70" s="448"/>
      <c r="HT70" s="458"/>
      <c r="HU70" s="447"/>
      <c r="HV70" s="447"/>
      <c r="HW70" s="447"/>
      <c r="HX70" s="450">
        <f t="shared" ref="HX70:HX73" si="4581">HT70+HU70-HV70+HW70</f>
        <v>0</v>
      </c>
      <c r="HY70" s="447"/>
      <c r="HZ70" s="447"/>
      <c r="IA70" s="447"/>
      <c r="IB70" s="447"/>
      <c r="IC70" s="447"/>
      <c r="ID70" s="449"/>
      <c r="IE70" s="450">
        <f t="shared" ref="IE70:IE73" si="4582">HY70+HZ70-IA70+IB70-IC70+ID70</f>
        <v>0</v>
      </c>
      <c r="IF70" s="463"/>
      <c r="IG70" s="448"/>
      <c r="II70" s="458"/>
      <c r="IJ70" s="447"/>
      <c r="IK70" s="447"/>
      <c r="IL70" s="447"/>
      <c r="IM70" s="450">
        <f t="shared" ref="IM70:IM73" si="4583">II70+IJ70-IK70+IL70</f>
        <v>0</v>
      </c>
      <c r="IN70" s="447"/>
      <c r="IO70" s="447"/>
      <c r="IP70" s="447"/>
      <c r="IQ70" s="447"/>
      <c r="IR70" s="447"/>
      <c r="IS70" s="449"/>
      <c r="IT70" s="450">
        <f t="shared" ref="IT70:IT73" si="4584">IN70+IO70-IP70+IQ70-IR70+IS70</f>
        <v>0</v>
      </c>
      <c r="IU70" s="463"/>
      <c r="IV70" s="448"/>
      <c r="IX70" s="458"/>
      <c r="IY70" s="447"/>
      <c r="IZ70" s="447"/>
      <c r="JA70" s="447"/>
      <c r="JB70" s="450">
        <f t="shared" ref="JB70:JB73" si="4585">IX70+IY70-IZ70+JA70</f>
        <v>0</v>
      </c>
      <c r="JC70" s="447"/>
      <c r="JD70" s="447"/>
      <c r="JE70" s="447"/>
      <c r="JF70" s="447"/>
      <c r="JG70" s="447"/>
      <c r="JH70" s="449"/>
      <c r="JI70" s="450">
        <f t="shared" ref="JI70:JI73" si="4586">JC70+JD70-JE70+JF70-JG70+JH70</f>
        <v>0</v>
      </c>
      <c r="JJ70" s="463"/>
      <c r="JK70" s="448"/>
      <c r="JM70" s="458"/>
      <c r="JN70" s="447"/>
      <c r="JO70" s="447"/>
      <c r="JP70" s="447"/>
      <c r="JQ70" s="450">
        <f t="shared" ref="JQ70:JQ73" si="4587">JM70+JN70-JO70+JP70</f>
        <v>0</v>
      </c>
      <c r="JR70" s="447"/>
      <c r="JS70" s="447"/>
      <c r="JT70" s="447"/>
      <c r="JU70" s="447"/>
      <c r="JV70" s="447"/>
      <c r="JW70" s="449"/>
      <c r="JX70" s="450">
        <f t="shared" ref="JX70:JX73" si="4588">JR70+JS70-JT70+JU70-JV70+JW70</f>
        <v>0</v>
      </c>
      <c r="JY70" s="463"/>
      <c r="JZ70" s="448"/>
      <c r="KB70" s="458"/>
      <c r="KC70" s="447"/>
      <c r="KD70" s="447"/>
      <c r="KE70" s="447"/>
      <c r="KF70" s="450">
        <f t="shared" ref="KF70:KF73" si="4589">KB70+KC70-KD70+KE70</f>
        <v>0</v>
      </c>
      <c r="KG70" s="447"/>
      <c r="KH70" s="447"/>
      <c r="KI70" s="447"/>
      <c r="KJ70" s="447"/>
      <c r="KK70" s="447"/>
      <c r="KL70" s="449"/>
      <c r="KM70" s="450">
        <f t="shared" ref="KM70:KM73" si="4590">KG70+KH70-KI70+KJ70-KK70+KL70</f>
        <v>0</v>
      </c>
      <c r="KN70" s="463"/>
      <c r="KO70" s="448"/>
      <c r="KQ70" s="458"/>
      <c r="KR70" s="447"/>
      <c r="KS70" s="447"/>
      <c r="KT70" s="447"/>
      <c r="KU70" s="450">
        <f t="shared" ref="KU70:KU73" si="4591">KQ70+KR70-KS70+KT70</f>
        <v>0</v>
      </c>
      <c r="KV70" s="447"/>
      <c r="KW70" s="447"/>
      <c r="KX70" s="447"/>
      <c r="KY70" s="447"/>
      <c r="KZ70" s="447"/>
      <c r="LA70" s="449"/>
      <c r="LB70" s="450">
        <f t="shared" ref="LB70:LB73" si="4592">KV70+KW70-KX70+KY70-KZ70+LA70</f>
        <v>0</v>
      </c>
      <c r="LC70" s="463"/>
      <c r="LD70" s="448"/>
      <c r="LF70" s="458"/>
      <c r="LG70" s="447"/>
      <c r="LH70" s="447"/>
      <c r="LI70" s="447"/>
      <c r="LJ70" s="450">
        <f t="shared" ref="LJ70:LJ73" si="4593">LF70+LG70-LH70+LI70</f>
        <v>0</v>
      </c>
      <c r="LK70" s="447"/>
      <c r="LL70" s="447"/>
      <c r="LM70" s="447"/>
      <c r="LN70" s="447"/>
      <c r="LO70" s="447"/>
      <c r="LP70" s="449"/>
      <c r="LQ70" s="450">
        <f t="shared" ref="LQ70:LQ73" si="4594">LK70+LL70-LM70+LN70-LO70+LP70</f>
        <v>0</v>
      </c>
      <c r="LR70" s="463"/>
      <c r="LS70" s="448"/>
      <c r="LU70" s="458"/>
      <c r="LV70" s="447"/>
      <c r="LW70" s="447"/>
      <c r="LX70" s="447"/>
      <c r="LY70" s="450">
        <f t="shared" ref="LY70:LY73" si="4595">LU70+LV70-LW70+LX70</f>
        <v>0</v>
      </c>
      <c r="LZ70" s="447"/>
      <c r="MA70" s="447"/>
      <c r="MB70" s="447"/>
      <c r="MC70" s="447"/>
      <c r="MD70" s="447"/>
      <c r="ME70" s="449"/>
      <c r="MF70" s="450">
        <f t="shared" ref="MF70:MF73" si="4596">LZ70+MA70-MB70+MC70-MD70+ME70</f>
        <v>0</v>
      </c>
      <c r="MG70" s="463"/>
      <c r="MH70" s="448"/>
      <c r="MJ70" s="458"/>
      <c r="MK70" s="447"/>
      <c r="ML70" s="447"/>
      <c r="MM70" s="447"/>
      <c r="MN70" s="450">
        <f t="shared" ref="MN70:MN73" si="4597">MJ70+MK70-ML70+MM70</f>
        <v>0</v>
      </c>
      <c r="MO70" s="447"/>
      <c r="MP70" s="447"/>
      <c r="MQ70" s="447"/>
      <c r="MR70" s="447"/>
      <c r="MS70" s="447"/>
      <c r="MT70" s="449"/>
      <c r="MU70" s="450">
        <f t="shared" ref="MU70:MU73" si="4598">MO70+MP70-MQ70+MR70-MS70+MT70</f>
        <v>0</v>
      </c>
      <c r="MV70" s="463"/>
      <c r="MW70" s="448"/>
      <c r="MY70" s="458"/>
      <c r="MZ70" s="447"/>
      <c r="NA70" s="447"/>
      <c r="NB70" s="447"/>
      <c r="NC70" s="450">
        <f t="shared" ref="NC70:NC73" si="4599">MY70+MZ70-NA70+NB70</f>
        <v>0</v>
      </c>
      <c r="ND70" s="447"/>
      <c r="NE70" s="447"/>
      <c r="NF70" s="447"/>
      <c r="NG70" s="447"/>
      <c r="NH70" s="447"/>
      <c r="NI70" s="449"/>
      <c r="NJ70" s="450">
        <f t="shared" ref="NJ70:NJ73" si="4600">ND70+NE70-NF70+NG70-NH70+NI70</f>
        <v>0</v>
      </c>
      <c r="NK70" s="463"/>
      <c r="NL70" s="448"/>
      <c r="NN70" s="458"/>
      <c r="NO70" s="447"/>
      <c r="NP70" s="447"/>
      <c r="NQ70" s="447"/>
      <c r="NR70" s="450">
        <f t="shared" ref="NR70:NR73" si="4601">NN70+NO70-NP70+NQ70</f>
        <v>0</v>
      </c>
      <c r="NS70" s="447"/>
      <c r="NT70" s="447"/>
      <c r="NU70" s="447"/>
      <c r="NV70" s="447"/>
      <c r="NW70" s="447"/>
      <c r="NX70" s="449"/>
      <c r="NY70" s="450">
        <f t="shared" ref="NY70:NY73" si="4602">NS70+NT70-NU70+NV70-NW70+NX70</f>
        <v>0</v>
      </c>
      <c r="NZ70" s="463"/>
      <c r="OA70" s="448"/>
      <c r="OC70" s="458"/>
      <c r="OD70" s="447"/>
      <c r="OE70" s="447"/>
      <c r="OF70" s="447"/>
      <c r="OG70" s="450">
        <f t="shared" ref="OG70:OG73" si="4603">OC70+OD70-OE70+OF70</f>
        <v>0</v>
      </c>
      <c r="OH70" s="447"/>
      <c r="OI70" s="447"/>
      <c r="OJ70" s="447"/>
      <c r="OK70" s="447"/>
      <c r="OL70" s="447"/>
      <c r="OM70" s="449"/>
      <c r="ON70" s="450">
        <f t="shared" ref="ON70:ON73" si="4604">OH70+OI70-OJ70+OK70-OL70+OM70</f>
        <v>0</v>
      </c>
      <c r="OO70" s="463"/>
      <c r="OP70" s="448"/>
      <c r="OR70" s="458"/>
      <c r="OS70" s="447"/>
      <c r="OT70" s="447"/>
      <c r="OU70" s="447"/>
      <c r="OV70" s="450">
        <f t="shared" ref="OV70:OV73" si="4605">OR70+OS70-OT70+OU70</f>
        <v>0</v>
      </c>
      <c r="OW70" s="447"/>
      <c r="OX70" s="447"/>
      <c r="OY70" s="447"/>
      <c r="OZ70" s="447"/>
      <c r="PA70" s="447"/>
      <c r="PB70" s="449"/>
      <c r="PC70" s="450">
        <f t="shared" ref="PC70:PC73" si="4606">OW70+OX70-OY70+OZ70-PA70+PB70</f>
        <v>0</v>
      </c>
      <c r="PD70" s="463"/>
      <c r="PE70" s="448"/>
      <c r="PG70" s="458"/>
      <c r="PH70" s="447"/>
      <c r="PI70" s="447"/>
      <c r="PJ70" s="447"/>
      <c r="PK70" s="450">
        <f t="shared" ref="PK70:PK73" si="4607">PG70+PH70-PI70+PJ70</f>
        <v>0</v>
      </c>
      <c r="PL70" s="447"/>
      <c r="PM70" s="447"/>
      <c r="PN70" s="447"/>
      <c r="PO70" s="447"/>
      <c r="PP70" s="447"/>
      <c r="PQ70" s="449"/>
      <c r="PR70" s="450">
        <f t="shared" ref="PR70:PR73" si="4608">PL70+PM70-PN70+PO70-PP70+PQ70</f>
        <v>0</v>
      </c>
      <c r="PS70" s="463"/>
      <c r="PT70" s="448"/>
      <c r="PV70" s="458"/>
      <c r="PW70" s="447"/>
      <c r="PX70" s="447"/>
      <c r="PY70" s="447"/>
      <c r="PZ70" s="450">
        <f t="shared" ref="PZ70:PZ73" si="4609">PV70+PW70-PX70+PY70</f>
        <v>0</v>
      </c>
      <c r="QA70" s="447"/>
      <c r="QB70" s="447"/>
      <c r="QC70" s="447"/>
      <c r="QD70" s="447"/>
      <c r="QE70" s="447"/>
      <c r="QF70" s="449"/>
      <c r="QG70" s="450">
        <f t="shared" ref="QG70:QG73" si="4610">QA70+QB70-QC70+QD70-QE70+QF70</f>
        <v>0</v>
      </c>
      <c r="QH70" s="463"/>
      <c r="QI70" s="448"/>
      <c r="QK70" s="458"/>
      <c r="QL70" s="447"/>
      <c r="QM70" s="447"/>
      <c r="QN70" s="447"/>
      <c r="QO70" s="450">
        <f t="shared" ref="QO70:QO73" si="4611">QK70+QL70-QM70+QN70</f>
        <v>0</v>
      </c>
      <c r="QP70" s="447"/>
      <c r="QQ70" s="447"/>
      <c r="QR70" s="447"/>
      <c r="QS70" s="447"/>
      <c r="QT70" s="447"/>
      <c r="QU70" s="449"/>
      <c r="QV70" s="450">
        <f t="shared" ref="QV70:QV73" si="4612">QP70+QQ70-QR70+QS70-QT70+QU70</f>
        <v>0</v>
      </c>
      <c r="QW70" s="463"/>
      <c r="QX70" s="448"/>
      <c r="QZ70" s="458"/>
      <c r="RA70" s="447"/>
      <c r="RB70" s="447"/>
      <c r="RC70" s="447"/>
      <c r="RD70" s="450">
        <f t="shared" ref="RD70:RD73" si="4613">QZ70+RA70-RB70+RC70</f>
        <v>0</v>
      </c>
      <c r="RE70" s="447"/>
      <c r="RF70" s="447"/>
      <c r="RG70" s="447"/>
      <c r="RH70" s="447"/>
      <c r="RI70" s="447"/>
      <c r="RJ70" s="449"/>
      <c r="RK70" s="450">
        <f t="shared" ref="RK70:RK73" si="4614">RE70+RF70-RG70+RH70-RI70+RJ70</f>
        <v>0</v>
      </c>
      <c r="RL70" s="463"/>
      <c r="RM70" s="448"/>
      <c r="RO70" s="458"/>
      <c r="RP70" s="447"/>
      <c r="RQ70" s="447"/>
      <c r="RR70" s="447"/>
      <c r="RS70" s="450">
        <f t="shared" ref="RS70:RS73" si="4615">RO70+RP70-RQ70+RR70</f>
        <v>0</v>
      </c>
      <c r="RT70" s="447"/>
      <c r="RU70" s="447"/>
      <c r="RV70" s="447"/>
      <c r="RW70" s="447"/>
      <c r="RX70" s="447"/>
      <c r="RY70" s="449"/>
      <c r="RZ70" s="450">
        <f t="shared" ref="RZ70:RZ73" si="4616">RT70+RU70-RV70+RW70-RX70+RY70</f>
        <v>0</v>
      </c>
      <c r="SA70" s="463"/>
      <c r="SB70" s="448"/>
      <c r="SD70" s="458"/>
      <c r="SE70" s="447"/>
      <c r="SF70" s="447"/>
      <c r="SG70" s="447"/>
      <c r="SH70" s="450">
        <f t="shared" ref="SH70:SH73" si="4617">SD70+SE70-SF70+SG70</f>
        <v>0</v>
      </c>
      <c r="SI70" s="447"/>
      <c r="SJ70" s="447"/>
      <c r="SK70" s="447"/>
      <c r="SL70" s="447"/>
      <c r="SM70" s="447"/>
      <c r="SN70" s="449"/>
      <c r="SO70" s="450">
        <f t="shared" ref="SO70:SO73" si="4618">SI70+SJ70-SK70+SL70-SM70+SN70</f>
        <v>0</v>
      </c>
      <c r="SP70" s="463"/>
      <c r="SQ70" s="448"/>
      <c r="SS70" s="458"/>
      <c r="ST70" s="447"/>
      <c r="SU70" s="447"/>
      <c r="SV70" s="447"/>
      <c r="SW70" s="450">
        <f t="shared" ref="SW70:SW73" si="4619">SS70+ST70-SU70+SV70</f>
        <v>0</v>
      </c>
      <c r="SX70" s="447"/>
      <c r="SY70" s="447"/>
      <c r="SZ70" s="447"/>
      <c r="TA70" s="447"/>
      <c r="TB70" s="447"/>
      <c r="TC70" s="449"/>
      <c r="TD70" s="450">
        <f t="shared" ref="TD70:TD73" si="4620">SX70+SY70-SZ70+TA70-TB70+TC70</f>
        <v>0</v>
      </c>
      <c r="TE70" s="463"/>
      <c r="TF70" s="448"/>
      <c r="TH70" s="458"/>
      <c r="TI70" s="447"/>
      <c r="TJ70" s="447"/>
      <c r="TK70" s="447"/>
      <c r="TL70" s="450">
        <f t="shared" ref="TL70:TL73" si="4621">TH70+TI70-TJ70+TK70</f>
        <v>0</v>
      </c>
      <c r="TM70" s="447"/>
      <c r="TN70" s="447"/>
      <c r="TO70" s="447"/>
      <c r="TP70" s="447"/>
      <c r="TQ70" s="447"/>
      <c r="TR70" s="449"/>
      <c r="TS70" s="450">
        <f t="shared" ref="TS70:TS73" si="4622">TM70+TN70-TO70+TP70-TQ70+TR70</f>
        <v>0</v>
      </c>
      <c r="TT70" s="463"/>
      <c r="TU70" s="448"/>
      <c r="TW70" s="458"/>
      <c r="TX70" s="447"/>
      <c r="TY70" s="447"/>
      <c r="TZ70" s="447"/>
      <c r="UA70" s="450">
        <f t="shared" ref="UA70:UA73" si="4623">TW70+TX70-TY70+TZ70</f>
        <v>0</v>
      </c>
      <c r="UB70" s="447"/>
      <c r="UC70" s="447"/>
      <c r="UD70" s="447"/>
      <c r="UE70" s="447"/>
      <c r="UF70" s="447"/>
      <c r="UG70" s="449"/>
      <c r="UH70" s="450">
        <f t="shared" ref="UH70:UH73" si="4624">UB70+UC70-UD70+UE70-UF70+UG70</f>
        <v>0</v>
      </c>
      <c r="UI70" s="463"/>
      <c r="UJ70" s="448"/>
      <c r="UL70" s="458"/>
      <c r="UM70" s="447"/>
      <c r="UN70" s="447"/>
      <c r="UO70" s="447"/>
      <c r="UP70" s="450">
        <f t="shared" ref="UP70:UP73" si="4625">UL70+UM70-UN70+UO70</f>
        <v>0</v>
      </c>
      <c r="UQ70" s="447"/>
      <c r="UR70" s="447"/>
      <c r="US70" s="447"/>
      <c r="UT70" s="447"/>
      <c r="UU70" s="447"/>
      <c r="UV70" s="449"/>
      <c r="UW70" s="450">
        <f t="shared" ref="UW70:UW73" si="4626">UQ70+UR70-US70+UT70-UU70+UV70</f>
        <v>0</v>
      </c>
      <c r="UX70" s="463"/>
      <c r="UY70" s="448"/>
      <c r="VA70" s="458"/>
      <c r="VB70" s="447"/>
      <c r="VC70" s="447"/>
      <c r="VD70" s="447"/>
      <c r="VE70" s="450">
        <f t="shared" ref="VE70:VE73" si="4627">VA70+VB70-VC70+VD70</f>
        <v>0</v>
      </c>
      <c r="VF70" s="447"/>
      <c r="VG70" s="447"/>
      <c r="VH70" s="447"/>
      <c r="VI70" s="447"/>
      <c r="VJ70" s="447"/>
      <c r="VK70" s="449"/>
      <c r="VL70" s="450">
        <f t="shared" ref="VL70:VL73" si="4628">VF70+VG70-VH70+VI70-VJ70+VK70</f>
        <v>0</v>
      </c>
      <c r="VM70" s="463"/>
      <c r="VN70" s="448"/>
      <c r="VP70" s="458"/>
      <c r="VQ70" s="447"/>
      <c r="VR70" s="447"/>
      <c r="VS70" s="447"/>
      <c r="VT70" s="450">
        <f t="shared" ref="VT70:VT73" si="4629">VP70+VQ70-VR70+VS70</f>
        <v>0</v>
      </c>
      <c r="VU70" s="447"/>
      <c r="VV70" s="447"/>
      <c r="VW70" s="447"/>
      <c r="VX70" s="447"/>
      <c r="VY70" s="447"/>
      <c r="VZ70" s="449"/>
      <c r="WA70" s="450">
        <f t="shared" ref="WA70:WA73" si="4630">VU70+VV70-VW70+VX70-VY70+VZ70</f>
        <v>0</v>
      </c>
      <c r="WB70" s="463"/>
      <c r="WC70" s="448"/>
      <c r="WE70" s="458"/>
      <c r="WF70" s="447"/>
      <c r="WG70" s="447"/>
      <c r="WH70" s="447"/>
      <c r="WI70" s="450">
        <f t="shared" ref="WI70:WI73" si="4631">WE70+WF70-WG70+WH70</f>
        <v>0</v>
      </c>
      <c r="WJ70" s="447"/>
      <c r="WK70" s="447"/>
      <c r="WL70" s="447"/>
      <c r="WM70" s="447"/>
      <c r="WN70" s="447"/>
      <c r="WO70" s="449"/>
      <c r="WP70" s="450">
        <f t="shared" ref="WP70:WP73" si="4632">WJ70+WK70-WL70+WM70-WN70+WO70</f>
        <v>0</v>
      </c>
      <c r="WQ70" s="463"/>
      <c r="WR70" s="448"/>
      <c r="WT70" s="458"/>
      <c r="WU70" s="447"/>
      <c r="WV70" s="447"/>
      <c r="WW70" s="447"/>
      <c r="WX70" s="450">
        <f t="shared" ref="WX70:WX73" si="4633">WT70+WU70-WV70+WW70</f>
        <v>0</v>
      </c>
      <c r="WY70" s="447"/>
      <c r="WZ70" s="447"/>
      <c r="XA70" s="447"/>
      <c r="XB70" s="447"/>
      <c r="XC70" s="447"/>
      <c r="XD70" s="449"/>
      <c r="XE70" s="450">
        <f t="shared" ref="XE70:XE73" si="4634">WY70+WZ70-XA70+XB70-XC70+XD70</f>
        <v>0</v>
      </c>
      <c r="XF70" s="463"/>
      <c r="XG70" s="448"/>
      <c r="XI70" s="458"/>
      <c r="XJ70" s="447"/>
      <c r="XK70" s="447"/>
      <c r="XL70" s="447"/>
      <c r="XM70" s="450">
        <f t="shared" ref="XM70:XM73" si="4635">XI70+XJ70-XK70+XL70</f>
        <v>0</v>
      </c>
      <c r="XN70" s="447"/>
      <c r="XO70" s="447"/>
      <c r="XP70" s="447"/>
      <c r="XQ70" s="447"/>
      <c r="XR70" s="447"/>
      <c r="XS70" s="449"/>
      <c r="XT70" s="450">
        <f t="shared" ref="XT70:XT73" si="4636">XN70+XO70-XP70+XQ70-XR70+XS70</f>
        <v>0</v>
      </c>
      <c r="XU70" s="463"/>
      <c r="XV70" s="448"/>
      <c r="XX70" s="458"/>
      <c r="XY70" s="447"/>
      <c r="XZ70" s="447"/>
      <c r="YA70" s="447"/>
      <c r="YB70" s="450">
        <f t="shared" ref="YB70:YB73" si="4637">XX70+XY70-XZ70+YA70</f>
        <v>0</v>
      </c>
      <c r="YC70" s="447"/>
      <c r="YD70" s="447"/>
      <c r="YE70" s="447"/>
      <c r="YF70" s="447"/>
      <c r="YG70" s="447"/>
      <c r="YH70" s="449"/>
      <c r="YI70" s="450">
        <f t="shared" ref="YI70:YI73" si="4638">YC70+YD70-YE70+YF70-YG70+YH70</f>
        <v>0</v>
      </c>
      <c r="YJ70" s="463"/>
      <c r="YK70" s="448"/>
      <c r="YM70" s="458"/>
      <c r="YN70" s="447"/>
      <c r="YO70" s="447"/>
      <c r="YP70" s="447"/>
      <c r="YQ70" s="450">
        <f t="shared" ref="YQ70:YQ73" si="4639">YM70+YN70-YO70+YP70</f>
        <v>0</v>
      </c>
      <c r="YR70" s="447"/>
      <c r="YS70" s="447"/>
      <c r="YT70" s="447"/>
      <c r="YU70" s="447"/>
      <c r="YV70" s="447"/>
      <c r="YW70" s="449"/>
      <c r="YX70" s="450">
        <f t="shared" ref="YX70:YX73" si="4640">YR70+YS70-YT70+YU70-YV70+YW70</f>
        <v>0</v>
      </c>
      <c r="YY70" s="463"/>
      <c r="YZ70" s="448"/>
      <c r="ZB70" s="458"/>
      <c r="ZC70" s="447"/>
      <c r="ZD70" s="447"/>
      <c r="ZE70" s="447"/>
      <c r="ZF70" s="450">
        <f t="shared" ref="ZF70:ZF73" si="4641">ZB70+ZC70-ZD70+ZE70</f>
        <v>0</v>
      </c>
      <c r="ZG70" s="447"/>
      <c r="ZH70" s="447"/>
      <c r="ZI70" s="447"/>
      <c r="ZJ70" s="447"/>
      <c r="ZK70" s="447"/>
      <c r="ZL70" s="449"/>
      <c r="ZM70" s="450">
        <f t="shared" ref="ZM70:ZM73" si="4642">ZG70+ZH70-ZI70+ZJ70-ZK70+ZL70</f>
        <v>0</v>
      </c>
      <c r="ZN70" s="463"/>
      <c r="ZO70" s="448"/>
      <c r="ZQ70" s="458"/>
      <c r="ZR70" s="447"/>
      <c r="ZS70" s="447"/>
      <c r="ZT70" s="447"/>
      <c r="ZU70" s="450">
        <f t="shared" ref="ZU70:ZU73" si="4643">ZQ70+ZR70-ZS70+ZT70</f>
        <v>0</v>
      </c>
      <c r="ZV70" s="447"/>
      <c r="ZW70" s="447"/>
      <c r="ZX70" s="447"/>
      <c r="ZY70" s="447"/>
      <c r="ZZ70" s="447"/>
      <c r="AAA70" s="449"/>
      <c r="AAB70" s="450">
        <f t="shared" ref="AAB70:AAB73" si="4644">ZV70+ZW70-ZX70+ZY70-ZZ70+AAA70</f>
        <v>0</v>
      </c>
      <c r="AAC70" s="463"/>
      <c r="AAD70" s="448"/>
      <c r="AAF70" s="458"/>
      <c r="AAG70" s="447"/>
      <c r="AAH70" s="447"/>
      <c r="AAI70" s="447"/>
      <c r="AAJ70" s="450">
        <f t="shared" ref="AAJ70:AAJ73" si="4645">AAF70+AAG70-AAH70+AAI70</f>
        <v>0</v>
      </c>
      <c r="AAK70" s="447"/>
      <c r="AAL70" s="447"/>
      <c r="AAM70" s="447"/>
      <c r="AAN70" s="447"/>
      <c r="AAO70" s="447"/>
      <c r="AAP70" s="449"/>
      <c r="AAQ70" s="450">
        <f t="shared" ref="AAQ70:AAQ73" si="4646">AAK70+AAL70-AAM70+AAN70-AAO70+AAP70</f>
        <v>0</v>
      </c>
      <c r="AAR70" s="463"/>
      <c r="AAS70" s="448"/>
      <c r="AAU70" s="458"/>
      <c r="AAV70" s="447"/>
      <c r="AAW70" s="447"/>
      <c r="AAX70" s="447"/>
      <c r="AAY70" s="450">
        <f t="shared" ref="AAY70:AAY73" si="4647">AAU70+AAV70-AAW70+AAX70</f>
        <v>0</v>
      </c>
      <c r="AAZ70" s="447"/>
      <c r="ABA70" s="447"/>
      <c r="ABB70" s="447"/>
      <c r="ABC70" s="447"/>
      <c r="ABD70" s="447"/>
      <c r="ABE70" s="449"/>
      <c r="ABF70" s="450">
        <f t="shared" ref="ABF70:ABF73" si="4648">AAZ70+ABA70-ABB70+ABC70-ABD70+ABE70</f>
        <v>0</v>
      </c>
      <c r="ABG70" s="463"/>
      <c r="ABH70" s="448"/>
      <c r="ABJ70" s="458"/>
      <c r="ABK70" s="447"/>
      <c r="ABL70" s="447"/>
      <c r="ABM70" s="447"/>
      <c r="ABN70" s="450">
        <f t="shared" ref="ABN70:ABN73" si="4649">ABJ70+ABK70-ABL70+ABM70</f>
        <v>0</v>
      </c>
      <c r="ABO70" s="447"/>
      <c r="ABP70" s="447"/>
      <c r="ABQ70" s="447"/>
      <c r="ABR70" s="447"/>
      <c r="ABS70" s="447"/>
      <c r="ABT70" s="449"/>
      <c r="ABU70" s="450">
        <f t="shared" ref="ABU70:ABU73" si="4650">ABO70+ABP70-ABQ70+ABR70-ABS70+ABT70</f>
        <v>0</v>
      </c>
      <c r="ABV70" s="463"/>
      <c r="ABW70" s="448"/>
      <c r="ABY70" s="458"/>
      <c r="ABZ70" s="447"/>
      <c r="ACA70" s="447"/>
      <c r="ACB70" s="447"/>
      <c r="ACC70" s="450">
        <f t="shared" ref="ACC70:ACC73" si="4651">ABY70+ABZ70-ACA70+ACB70</f>
        <v>0</v>
      </c>
      <c r="ACD70" s="447"/>
      <c r="ACE70" s="447"/>
      <c r="ACF70" s="447"/>
      <c r="ACG70" s="447"/>
      <c r="ACH70" s="447"/>
      <c r="ACI70" s="449"/>
      <c r="ACJ70" s="450">
        <f t="shared" ref="ACJ70:ACJ73" si="4652">ACD70+ACE70-ACF70+ACG70-ACH70+ACI70</f>
        <v>0</v>
      </c>
      <c r="ACK70" s="463"/>
      <c r="ACL70" s="448"/>
      <c r="ACN70" s="458"/>
      <c r="ACO70" s="447"/>
      <c r="ACP70" s="447"/>
      <c r="ACQ70" s="447"/>
      <c r="ACR70" s="450">
        <f t="shared" ref="ACR70:ACR73" si="4653">ACN70+ACO70-ACP70+ACQ70</f>
        <v>0</v>
      </c>
      <c r="ACS70" s="447"/>
      <c r="ACT70" s="447"/>
      <c r="ACU70" s="447"/>
      <c r="ACV70" s="447"/>
      <c r="ACW70" s="447"/>
      <c r="ACX70" s="449"/>
      <c r="ACY70" s="450">
        <f t="shared" ref="ACY70:ACY73" si="4654">ACS70+ACT70-ACU70+ACV70-ACW70+ACX70</f>
        <v>0</v>
      </c>
      <c r="ACZ70" s="463"/>
      <c r="ADA70" s="448"/>
      <c r="ADC70" s="458"/>
      <c r="ADD70" s="447"/>
      <c r="ADE70" s="447"/>
      <c r="ADF70" s="447"/>
      <c r="ADG70" s="450">
        <f t="shared" ref="ADG70:ADG73" si="4655">ADC70+ADD70-ADE70+ADF70</f>
        <v>0</v>
      </c>
      <c r="ADH70" s="447"/>
      <c r="ADI70" s="447"/>
      <c r="ADJ70" s="447"/>
      <c r="ADK70" s="447"/>
      <c r="ADL70" s="447"/>
      <c r="ADM70" s="449"/>
      <c r="ADN70" s="450">
        <f t="shared" ref="ADN70:ADN73" si="4656">ADH70+ADI70-ADJ70+ADK70-ADL70+ADM70</f>
        <v>0</v>
      </c>
      <c r="ADO70" s="463"/>
      <c r="ADP70" s="448"/>
      <c r="ADR70" s="458"/>
      <c r="ADS70" s="447"/>
      <c r="ADT70" s="447"/>
      <c r="ADU70" s="447"/>
      <c r="ADV70" s="450">
        <f t="shared" ref="ADV70:ADV73" si="4657">ADR70+ADS70-ADT70+ADU70</f>
        <v>0</v>
      </c>
      <c r="ADW70" s="447"/>
      <c r="ADX70" s="447"/>
      <c r="ADY70" s="447"/>
      <c r="ADZ70" s="447"/>
      <c r="AEA70" s="447"/>
      <c r="AEB70" s="449"/>
      <c r="AEC70" s="450">
        <f t="shared" ref="AEC70:AEC73" si="4658">ADW70+ADX70-ADY70+ADZ70-AEA70+AEB70</f>
        <v>0</v>
      </c>
      <c r="AED70" s="463"/>
      <c r="AEE70" s="448"/>
      <c r="AEG70" s="458"/>
      <c r="AEH70" s="447"/>
      <c r="AEI70" s="447"/>
      <c r="AEJ70" s="447"/>
      <c r="AEK70" s="450">
        <f t="shared" ref="AEK70:AEK73" si="4659">AEG70+AEH70-AEI70+AEJ70</f>
        <v>0</v>
      </c>
      <c r="AEL70" s="447"/>
      <c r="AEM70" s="447"/>
      <c r="AEN70" s="447"/>
      <c r="AEO70" s="447"/>
      <c r="AEP70" s="447"/>
      <c r="AEQ70" s="449"/>
      <c r="AER70" s="450">
        <f t="shared" ref="AER70:AER73" si="4660">AEL70+AEM70-AEN70+AEO70-AEP70+AEQ70</f>
        <v>0</v>
      </c>
      <c r="AES70" s="463"/>
      <c r="AET70" s="448"/>
      <c r="AEV70" s="458"/>
      <c r="AEW70" s="447"/>
      <c r="AEX70" s="447"/>
      <c r="AEY70" s="447"/>
      <c r="AEZ70" s="450">
        <f t="shared" ref="AEZ70:AEZ73" si="4661">AEV70+AEW70-AEX70+AEY70</f>
        <v>0</v>
      </c>
      <c r="AFA70" s="447"/>
      <c r="AFB70" s="447"/>
      <c r="AFC70" s="447"/>
      <c r="AFD70" s="447"/>
      <c r="AFE70" s="447"/>
      <c r="AFF70" s="449"/>
      <c r="AFG70" s="450">
        <f t="shared" ref="AFG70:AFG73" si="4662">AFA70+AFB70-AFC70+AFD70-AFE70+AFF70</f>
        <v>0</v>
      </c>
      <c r="AFH70" s="463"/>
      <c r="AFI70" s="448"/>
      <c r="AFK70" s="458"/>
      <c r="AFL70" s="447"/>
      <c r="AFM70" s="447"/>
      <c r="AFN70" s="447"/>
      <c r="AFO70" s="450">
        <f t="shared" ref="AFO70:AFO73" si="4663">AFK70+AFL70-AFM70+AFN70</f>
        <v>0</v>
      </c>
      <c r="AFP70" s="447"/>
      <c r="AFQ70" s="447"/>
      <c r="AFR70" s="447"/>
      <c r="AFS70" s="447"/>
      <c r="AFT70" s="447"/>
      <c r="AFU70" s="449"/>
      <c r="AFV70" s="450">
        <f t="shared" ref="AFV70:AFV73" si="4664">AFP70+AFQ70-AFR70+AFS70-AFT70+AFU70</f>
        <v>0</v>
      </c>
      <c r="AFW70" s="463"/>
      <c r="AFX70" s="448"/>
      <c r="AFZ70" s="458"/>
      <c r="AGA70" s="447"/>
      <c r="AGB70" s="447"/>
      <c r="AGC70" s="447"/>
      <c r="AGD70" s="450">
        <f t="shared" ref="AGD70:AGD73" si="4665">AFZ70+AGA70-AGB70+AGC70</f>
        <v>0</v>
      </c>
      <c r="AGE70" s="447"/>
      <c r="AGF70" s="447"/>
      <c r="AGG70" s="447"/>
      <c r="AGH70" s="447"/>
      <c r="AGI70" s="447"/>
      <c r="AGJ70" s="449"/>
      <c r="AGK70" s="450">
        <f t="shared" ref="AGK70:AGK73" si="4666">AGE70+AGF70-AGG70+AGH70-AGI70+AGJ70</f>
        <v>0</v>
      </c>
      <c r="AGL70" s="463"/>
      <c r="AGM70" s="448"/>
      <c r="AGO70" s="458"/>
      <c r="AGP70" s="447"/>
      <c r="AGQ70" s="447"/>
      <c r="AGR70" s="447"/>
      <c r="AGS70" s="450">
        <f t="shared" ref="AGS70:AGS73" si="4667">AGO70+AGP70-AGQ70+AGR70</f>
        <v>0</v>
      </c>
      <c r="AGT70" s="447"/>
      <c r="AGU70" s="447"/>
      <c r="AGV70" s="447"/>
      <c r="AGW70" s="447"/>
      <c r="AGX70" s="447"/>
      <c r="AGY70" s="449"/>
      <c r="AGZ70" s="450">
        <f t="shared" ref="AGZ70:AGZ73" si="4668">AGT70+AGU70-AGV70+AGW70-AGX70+AGY70</f>
        <v>0</v>
      </c>
      <c r="AHA70" s="463"/>
      <c r="AHB70" s="448"/>
      <c r="AHD70" s="458"/>
      <c r="AHE70" s="447"/>
      <c r="AHF70" s="447"/>
      <c r="AHG70" s="447"/>
      <c r="AHH70" s="450">
        <f t="shared" ref="AHH70:AHH73" si="4669">AHD70+AHE70-AHF70+AHG70</f>
        <v>0</v>
      </c>
      <c r="AHI70" s="447"/>
      <c r="AHJ70" s="447"/>
      <c r="AHK70" s="447"/>
      <c r="AHL70" s="447"/>
      <c r="AHM70" s="447"/>
      <c r="AHN70" s="449"/>
      <c r="AHO70" s="450">
        <f t="shared" ref="AHO70:AHO73" si="4670">AHI70+AHJ70-AHK70+AHL70-AHM70+AHN70</f>
        <v>0</v>
      </c>
      <c r="AHP70" s="463"/>
      <c r="AHQ70" s="448"/>
      <c r="AHS70" s="458"/>
      <c r="AHT70" s="447"/>
      <c r="AHU70" s="447"/>
      <c r="AHV70" s="447"/>
      <c r="AHW70" s="450">
        <f t="shared" ref="AHW70:AHW73" si="4671">AHS70+AHT70-AHU70+AHV70</f>
        <v>0</v>
      </c>
      <c r="AHX70" s="447"/>
      <c r="AHY70" s="447"/>
      <c r="AHZ70" s="447"/>
      <c r="AIA70" s="447"/>
      <c r="AIB70" s="447"/>
      <c r="AIC70" s="449"/>
      <c r="AID70" s="450">
        <f t="shared" ref="AID70:AID73" si="4672">AHX70+AHY70-AHZ70+AIA70-AIB70+AIC70</f>
        <v>0</v>
      </c>
      <c r="AIE70" s="463"/>
      <c r="AIF70" s="448"/>
      <c r="AIH70" s="458"/>
      <c r="AII70" s="447"/>
      <c r="AIJ70" s="447"/>
      <c r="AIK70" s="447"/>
      <c r="AIL70" s="450">
        <f t="shared" ref="AIL70:AIL73" si="4673">AIH70+AII70-AIJ70+AIK70</f>
        <v>0</v>
      </c>
      <c r="AIM70" s="447"/>
      <c r="AIN70" s="447"/>
      <c r="AIO70" s="447"/>
      <c r="AIP70" s="447"/>
      <c r="AIQ70" s="447"/>
      <c r="AIR70" s="449"/>
      <c r="AIS70" s="450">
        <f t="shared" ref="AIS70:AIS73" si="4674">AIM70+AIN70-AIO70+AIP70-AIQ70+AIR70</f>
        <v>0</v>
      </c>
      <c r="AIT70" s="463"/>
      <c r="AIU70" s="448"/>
      <c r="AIW70" s="458"/>
      <c r="AIX70" s="447"/>
      <c r="AIY70" s="447"/>
      <c r="AIZ70" s="447"/>
      <c r="AJA70" s="450">
        <f t="shared" ref="AJA70:AJA73" si="4675">AIW70+AIX70-AIY70+AIZ70</f>
        <v>0</v>
      </c>
      <c r="AJB70" s="447"/>
      <c r="AJC70" s="447"/>
      <c r="AJD70" s="447"/>
      <c r="AJE70" s="447"/>
      <c r="AJF70" s="447"/>
      <c r="AJG70" s="449"/>
      <c r="AJH70" s="450">
        <f t="shared" ref="AJH70:AJH73" si="4676">AJB70+AJC70-AJD70+AJE70-AJF70+AJG70</f>
        <v>0</v>
      </c>
      <c r="AJI70" s="463"/>
      <c r="AJJ70" s="448"/>
      <c r="AJL70" s="458"/>
      <c r="AJM70" s="447"/>
      <c r="AJN70" s="447"/>
      <c r="AJO70" s="447"/>
      <c r="AJP70" s="450">
        <f t="shared" ref="AJP70:AJP73" si="4677">AJL70+AJM70-AJN70+AJO70</f>
        <v>0</v>
      </c>
      <c r="AJQ70" s="447"/>
      <c r="AJR70" s="447"/>
      <c r="AJS70" s="447"/>
      <c r="AJT70" s="447"/>
      <c r="AJU70" s="447"/>
      <c r="AJV70" s="449"/>
      <c r="AJW70" s="450">
        <f t="shared" ref="AJW70:AJW73" si="4678">AJQ70+AJR70-AJS70+AJT70-AJU70+AJV70</f>
        <v>0</v>
      </c>
      <c r="AJX70" s="463"/>
      <c r="AJY70" s="448"/>
      <c r="AKA70" s="458"/>
      <c r="AKB70" s="447"/>
      <c r="AKC70" s="447"/>
      <c r="AKD70" s="447"/>
      <c r="AKE70" s="450">
        <f t="shared" ref="AKE70:AKE73" si="4679">AKA70+AKB70-AKC70+AKD70</f>
        <v>0</v>
      </c>
      <c r="AKF70" s="447"/>
      <c r="AKG70" s="447"/>
      <c r="AKH70" s="447"/>
      <c r="AKI70" s="447"/>
      <c r="AKJ70" s="447"/>
      <c r="AKK70" s="449"/>
      <c r="AKL70" s="450">
        <f t="shared" ref="AKL70:AKL73" si="4680">AKF70+AKG70-AKH70+AKI70-AKJ70+AKK70</f>
        <v>0</v>
      </c>
      <c r="AKM70" s="463"/>
      <c r="AKN70" s="448"/>
      <c r="AKP70" s="458"/>
      <c r="AKQ70" s="447"/>
      <c r="AKR70" s="447"/>
      <c r="AKS70" s="447"/>
      <c r="AKT70" s="450">
        <f t="shared" ref="AKT70:AKT73" si="4681">AKP70+AKQ70-AKR70+AKS70</f>
        <v>0</v>
      </c>
      <c r="AKU70" s="447"/>
      <c r="AKV70" s="447"/>
      <c r="AKW70" s="447"/>
      <c r="AKX70" s="447"/>
      <c r="AKY70" s="447"/>
      <c r="AKZ70" s="449"/>
      <c r="ALA70" s="450">
        <f t="shared" ref="ALA70:ALA73" si="4682">AKU70+AKV70-AKW70+AKX70-AKY70+AKZ70</f>
        <v>0</v>
      </c>
      <c r="ALB70" s="463"/>
      <c r="ALC70" s="448"/>
      <c r="ALE70" s="458"/>
      <c r="ALF70" s="447"/>
      <c r="ALG70" s="447"/>
      <c r="ALH70" s="447"/>
      <c r="ALI70" s="450">
        <f t="shared" ref="ALI70:ALI73" si="4683">ALE70+ALF70-ALG70+ALH70</f>
        <v>0</v>
      </c>
      <c r="ALJ70" s="447"/>
      <c r="ALK70" s="447"/>
      <c r="ALL70" s="447"/>
      <c r="ALM70" s="447"/>
      <c r="ALN70" s="447"/>
      <c r="ALO70" s="449"/>
      <c r="ALP70" s="450">
        <f t="shared" ref="ALP70:ALP73" si="4684">ALJ70+ALK70-ALL70+ALM70-ALN70+ALO70</f>
        <v>0</v>
      </c>
      <c r="ALQ70" s="463"/>
      <c r="ALR70" s="448"/>
      <c r="ALT70" s="458"/>
      <c r="ALU70" s="447"/>
      <c r="ALV70" s="447"/>
      <c r="ALW70" s="447"/>
      <c r="ALX70" s="450">
        <f t="shared" ref="ALX70:ALX73" si="4685">ALT70+ALU70-ALV70+ALW70</f>
        <v>0</v>
      </c>
      <c r="ALY70" s="447"/>
      <c r="ALZ70" s="447"/>
      <c r="AMA70" s="447"/>
      <c r="AMB70" s="447"/>
      <c r="AMC70" s="447"/>
      <c r="AMD70" s="449"/>
      <c r="AME70" s="450">
        <f t="shared" ref="AME70:AME73" si="4686">ALY70+ALZ70-AMA70+AMB70-AMC70+AMD70</f>
        <v>0</v>
      </c>
      <c r="AMF70" s="463"/>
      <c r="AMG70" s="448"/>
      <c r="AMI70" s="458"/>
      <c r="AMJ70" s="447"/>
      <c r="AMK70" s="447"/>
      <c r="AML70" s="447"/>
      <c r="AMM70" s="450">
        <f t="shared" ref="AMM70:AMM73" si="4687">AMI70+AMJ70-AMK70+AML70</f>
        <v>0</v>
      </c>
      <c r="AMN70" s="447"/>
      <c r="AMO70" s="447"/>
      <c r="AMP70" s="447"/>
      <c r="AMQ70" s="447"/>
      <c r="AMR70" s="447"/>
      <c r="AMS70" s="449"/>
      <c r="AMT70" s="450">
        <f t="shared" ref="AMT70:AMT73" si="4688">AMN70+AMO70-AMP70+AMQ70-AMR70+AMS70</f>
        <v>0</v>
      </c>
      <c r="AMU70" s="463"/>
      <c r="AMV70" s="448"/>
      <c r="AMX70" s="458"/>
      <c r="AMY70" s="447"/>
      <c r="AMZ70" s="447"/>
      <c r="ANA70" s="447"/>
      <c r="ANB70" s="450">
        <f t="shared" ref="ANB70:ANB73" si="4689">AMX70+AMY70-AMZ70+ANA70</f>
        <v>0</v>
      </c>
      <c r="ANC70" s="447"/>
      <c r="AND70" s="447"/>
      <c r="ANE70" s="447"/>
      <c r="ANF70" s="447"/>
      <c r="ANG70" s="447"/>
      <c r="ANH70" s="449"/>
      <c r="ANI70" s="450">
        <f t="shared" ref="ANI70:ANI73" si="4690">ANC70+AND70-ANE70+ANF70-ANG70+ANH70</f>
        <v>0</v>
      </c>
      <c r="ANJ70" s="463"/>
      <c r="ANK70" s="448"/>
      <c r="ANM70" s="458"/>
      <c r="ANN70" s="447"/>
      <c r="ANO70" s="447"/>
      <c r="ANP70" s="447"/>
      <c r="ANQ70" s="450">
        <f t="shared" ref="ANQ70:ANQ73" si="4691">ANM70+ANN70-ANO70+ANP70</f>
        <v>0</v>
      </c>
      <c r="ANR70" s="447"/>
      <c r="ANS70" s="447"/>
      <c r="ANT70" s="447"/>
      <c r="ANU70" s="447"/>
      <c r="ANV70" s="447"/>
      <c r="ANW70" s="449"/>
      <c r="ANX70" s="450">
        <f t="shared" ref="ANX70:ANX73" si="4692">ANR70+ANS70-ANT70+ANU70-ANV70+ANW70</f>
        <v>0</v>
      </c>
      <c r="ANY70" s="463"/>
      <c r="ANZ70" s="448"/>
      <c r="AOB70" s="458"/>
      <c r="AOC70" s="447"/>
      <c r="AOD70" s="447"/>
      <c r="AOE70" s="447"/>
      <c r="AOF70" s="450">
        <f t="shared" ref="AOF70:AOF73" si="4693">AOB70+AOC70-AOD70+AOE70</f>
        <v>0</v>
      </c>
      <c r="AOG70" s="447"/>
      <c r="AOH70" s="447"/>
      <c r="AOI70" s="447"/>
      <c r="AOJ70" s="447"/>
      <c r="AOK70" s="447"/>
      <c r="AOL70" s="449"/>
      <c r="AOM70" s="450">
        <f t="shared" ref="AOM70:AOM73" si="4694">AOG70+AOH70-AOI70+AOJ70-AOK70+AOL70</f>
        <v>0</v>
      </c>
      <c r="AON70" s="463"/>
      <c r="AOO70" s="448"/>
      <c r="AOQ70" s="458"/>
      <c r="AOR70" s="447"/>
      <c r="AOS70" s="447"/>
      <c r="AOT70" s="447"/>
      <c r="AOU70" s="450">
        <f t="shared" ref="AOU70:AOU73" si="4695">AOQ70+AOR70-AOS70+AOT70</f>
        <v>0</v>
      </c>
      <c r="AOV70" s="447"/>
      <c r="AOW70" s="447"/>
      <c r="AOX70" s="447"/>
      <c r="AOY70" s="447"/>
      <c r="AOZ70" s="447"/>
      <c r="APA70" s="449"/>
      <c r="APB70" s="450">
        <f t="shared" ref="APB70:APB73" si="4696">AOV70+AOW70-AOX70+AOY70-AOZ70+APA70</f>
        <v>0</v>
      </c>
      <c r="APC70" s="463"/>
      <c r="APD70" s="448"/>
      <c r="APF70" s="458"/>
      <c r="APG70" s="447"/>
      <c r="APH70" s="447"/>
      <c r="API70" s="447"/>
      <c r="APJ70" s="450">
        <f t="shared" ref="APJ70:APJ73" si="4697">APF70+APG70-APH70+API70</f>
        <v>0</v>
      </c>
      <c r="APK70" s="447"/>
      <c r="APL70" s="447"/>
      <c r="APM70" s="447"/>
      <c r="APN70" s="447"/>
      <c r="APO70" s="447"/>
      <c r="APP70" s="449"/>
      <c r="APQ70" s="450">
        <f t="shared" ref="APQ70:APQ73" si="4698">APK70+APL70-APM70+APN70-APO70+APP70</f>
        <v>0</v>
      </c>
      <c r="APR70" s="463"/>
      <c r="APS70" s="448"/>
      <c r="APU70" s="458"/>
      <c r="APV70" s="447"/>
      <c r="APW70" s="447"/>
      <c r="APX70" s="447"/>
      <c r="APY70" s="450">
        <f t="shared" ref="APY70:APY73" si="4699">APU70+APV70-APW70+APX70</f>
        <v>0</v>
      </c>
      <c r="APZ70" s="447"/>
      <c r="AQA70" s="447"/>
      <c r="AQB70" s="447"/>
      <c r="AQC70" s="447"/>
      <c r="AQD70" s="447"/>
      <c r="AQE70" s="449"/>
      <c r="AQF70" s="450">
        <f t="shared" ref="AQF70:AQF73" si="4700">APZ70+AQA70-AQB70+AQC70-AQD70+AQE70</f>
        <v>0</v>
      </c>
      <c r="AQG70" s="463"/>
      <c r="AQH70" s="448"/>
      <c r="AQJ70" s="458"/>
      <c r="AQK70" s="447"/>
      <c r="AQL70" s="447"/>
      <c r="AQM70" s="447"/>
      <c r="AQN70" s="450">
        <f t="shared" ref="AQN70:AQN73" si="4701">AQJ70+AQK70-AQL70+AQM70</f>
        <v>0</v>
      </c>
      <c r="AQO70" s="447"/>
      <c r="AQP70" s="447"/>
      <c r="AQQ70" s="447"/>
      <c r="AQR70" s="447"/>
      <c r="AQS70" s="447"/>
      <c r="AQT70" s="449"/>
      <c r="AQU70" s="450">
        <f t="shared" ref="AQU70:AQU73" si="4702">AQO70+AQP70-AQQ70+AQR70-AQS70+AQT70</f>
        <v>0</v>
      </c>
      <c r="AQV70" s="463"/>
      <c r="AQW70" s="448"/>
      <c r="AQY70" s="458"/>
      <c r="AQZ70" s="447"/>
      <c r="ARA70" s="447"/>
      <c r="ARB70" s="447"/>
      <c r="ARC70" s="450">
        <f t="shared" ref="ARC70:ARC73" si="4703">AQY70+AQZ70-ARA70+ARB70</f>
        <v>0</v>
      </c>
      <c r="ARD70" s="447"/>
      <c r="ARE70" s="447"/>
      <c r="ARF70" s="447"/>
      <c r="ARG70" s="447"/>
      <c r="ARH70" s="447"/>
      <c r="ARI70" s="449"/>
      <c r="ARJ70" s="450">
        <f t="shared" ref="ARJ70:ARJ73" si="4704">ARD70+ARE70-ARF70+ARG70-ARH70+ARI70</f>
        <v>0</v>
      </c>
      <c r="ARK70" s="463"/>
      <c r="ARL70" s="448"/>
      <c r="ARN70" s="458"/>
      <c r="ARO70" s="447"/>
      <c r="ARP70" s="447"/>
      <c r="ARQ70" s="447"/>
      <c r="ARR70" s="450">
        <f t="shared" ref="ARR70:ARR73" si="4705">ARN70+ARO70-ARP70+ARQ70</f>
        <v>0</v>
      </c>
      <c r="ARS70" s="447"/>
      <c r="ART70" s="447"/>
      <c r="ARU70" s="447"/>
      <c r="ARV70" s="447"/>
      <c r="ARW70" s="447"/>
      <c r="ARX70" s="449"/>
      <c r="ARY70" s="450">
        <f t="shared" ref="ARY70:ARY73" si="4706">ARS70+ART70-ARU70+ARV70-ARW70+ARX70</f>
        <v>0</v>
      </c>
      <c r="ARZ70" s="463"/>
      <c r="ASA70" s="448"/>
      <c r="ASC70" s="458"/>
      <c r="ASD70" s="447"/>
      <c r="ASE70" s="447"/>
      <c r="ASF70" s="447"/>
      <c r="ASG70" s="450">
        <f t="shared" ref="ASG70:ASG73" si="4707">ASC70+ASD70-ASE70+ASF70</f>
        <v>0</v>
      </c>
      <c r="ASH70" s="447"/>
      <c r="ASI70" s="447"/>
      <c r="ASJ70" s="447"/>
      <c r="ASK70" s="447"/>
      <c r="ASL70" s="447"/>
      <c r="ASM70" s="449"/>
      <c r="ASN70" s="450">
        <f t="shared" ref="ASN70:ASN73" si="4708">ASH70+ASI70-ASJ70+ASK70-ASL70+ASM70</f>
        <v>0</v>
      </c>
      <c r="ASO70" s="463"/>
      <c r="ASP70" s="448"/>
      <c r="ASR70" s="458"/>
      <c r="ASS70" s="447"/>
      <c r="AST70" s="447"/>
      <c r="ASU70" s="447"/>
      <c r="ASV70" s="450">
        <f t="shared" ref="ASV70:ASV73" si="4709">ASR70+ASS70-AST70+ASU70</f>
        <v>0</v>
      </c>
      <c r="ASW70" s="447"/>
      <c r="ASX70" s="447"/>
      <c r="ASY70" s="447"/>
      <c r="ASZ70" s="447"/>
      <c r="ATA70" s="447"/>
      <c r="ATB70" s="449"/>
      <c r="ATC70" s="450">
        <f t="shared" ref="ATC70:ATC73" si="4710">ASW70+ASX70-ASY70+ASZ70-ATA70+ATB70</f>
        <v>0</v>
      </c>
      <c r="ATD70" s="463"/>
      <c r="ATE70" s="448"/>
      <c r="ATG70" s="458"/>
      <c r="ATH70" s="447"/>
      <c r="ATI70" s="447"/>
      <c r="ATJ70" s="447"/>
      <c r="ATK70" s="450">
        <f t="shared" ref="ATK70:ATK73" si="4711">ATG70+ATH70-ATI70+ATJ70</f>
        <v>0</v>
      </c>
      <c r="ATL70" s="447"/>
      <c r="ATM70" s="447"/>
      <c r="ATN70" s="447"/>
      <c r="ATO70" s="447"/>
      <c r="ATP70" s="447"/>
      <c r="ATQ70" s="449"/>
      <c r="ATR70" s="450">
        <f t="shared" ref="ATR70:ATR73" si="4712">ATL70+ATM70-ATN70+ATO70-ATP70+ATQ70</f>
        <v>0</v>
      </c>
      <c r="ATS70" s="463"/>
      <c r="ATT70" s="448"/>
      <c r="ATV70" s="458"/>
      <c r="ATW70" s="447"/>
      <c r="ATX70" s="447"/>
      <c r="ATY70" s="447"/>
      <c r="ATZ70" s="450">
        <f t="shared" ref="ATZ70:ATZ73" si="4713">ATV70+ATW70-ATX70+ATY70</f>
        <v>0</v>
      </c>
      <c r="AUA70" s="447"/>
      <c r="AUB70" s="447"/>
      <c r="AUC70" s="447"/>
      <c r="AUD70" s="447"/>
      <c r="AUE70" s="447"/>
      <c r="AUF70" s="449"/>
      <c r="AUG70" s="450">
        <f t="shared" ref="AUG70:AUG73" si="4714">AUA70+AUB70-AUC70+AUD70-AUE70+AUF70</f>
        <v>0</v>
      </c>
      <c r="AUH70" s="463"/>
      <c r="AUI70" s="448"/>
      <c r="AUK70" s="458"/>
      <c r="AUL70" s="447"/>
      <c r="AUM70" s="447"/>
      <c r="AUN70" s="447"/>
      <c r="AUO70" s="450">
        <f t="shared" ref="AUO70:AUO73" si="4715">AUK70+AUL70-AUM70+AUN70</f>
        <v>0</v>
      </c>
      <c r="AUP70" s="447"/>
      <c r="AUQ70" s="447"/>
      <c r="AUR70" s="447"/>
      <c r="AUS70" s="447"/>
      <c r="AUT70" s="447"/>
      <c r="AUU70" s="449"/>
      <c r="AUV70" s="450">
        <f t="shared" ref="AUV70:AUV73" si="4716">AUP70+AUQ70-AUR70+AUS70-AUT70+AUU70</f>
        <v>0</v>
      </c>
      <c r="AUW70" s="463"/>
      <c r="AUX70" s="448"/>
      <c r="AUZ70" s="458"/>
      <c r="AVA70" s="447"/>
      <c r="AVB70" s="447"/>
      <c r="AVC70" s="447"/>
      <c r="AVD70" s="450">
        <f t="shared" ref="AVD70:AVD73" si="4717">AUZ70+AVA70-AVB70+AVC70</f>
        <v>0</v>
      </c>
      <c r="AVE70" s="447"/>
      <c r="AVF70" s="447"/>
      <c r="AVG70" s="447"/>
      <c r="AVH70" s="447"/>
      <c r="AVI70" s="447"/>
      <c r="AVJ70" s="449"/>
      <c r="AVK70" s="450">
        <f t="shared" ref="AVK70:AVK73" si="4718">AVE70+AVF70-AVG70+AVH70-AVI70+AVJ70</f>
        <v>0</v>
      </c>
      <c r="AVL70" s="463"/>
      <c r="AVM70" s="448"/>
      <c r="AVO70" s="458"/>
      <c r="AVP70" s="447"/>
      <c r="AVQ70" s="447"/>
      <c r="AVR70" s="447"/>
      <c r="AVS70" s="450">
        <f t="shared" ref="AVS70:AVS73" si="4719">AVO70+AVP70-AVQ70+AVR70</f>
        <v>0</v>
      </c>
      <c r="AVT70" s="447"/>
      <c r="AVU70" s="447"/>
      <c r="AVV70" s="447"/>
      <c r="AVW70" s="447"/>
      <c r="AVX70" s="447"/>
      <c r="AVY70" s="449"/>
      <c r="AVZ70" s="450">
        <f t="shared" ref="AVZ70:AVZ73" si="4720">AVT70+AVU70-AVV70+AVW70-AVX70+AVY70</f>
        <v>0</v>
      </c>
      <c r="AWA70" s="463"/>
      <c r="AWB70" s="448"/>
      <c r="AWD70" s="458"/>
      <c r="AWE70" s="447"/>
      <c r="AWF70" s="447"/>
      <c r="AWG70" s="447"/>
      <c r="AWH70" s="450">
        <f t="shared" ref="AWH70:AWH73" si="4721">AWD70+AWE70-AWF70+AWG70</f>
        <v>0</v>
      </c>
      <c r="AWI70" s="447"/>
      <c r="AWJ70" s="447"/>
      <c r="AWK70" s="447"/>
      <c r="AWL70" s="447"/>
      <c r="AWM70" s="447"/>
      <c r="AWN70" s="449"/>
      <c r="AWO70" s="450">
        <f t="shared" ref="AWO70:AWO73" si="4722">AWI70+AWJ70-AWK70+AWL70-AWM70+AWN70</f>
        <v>0</v>
      </c>
      <c r="AWP70" s="463"/>
      <c r="AWQ70" s="448"/>
      <c r="AWS70" s="458"/>
      <c r="AWT70" s="447"/>
      <c r="AWU70" s="447"/>
      <c r="AWV70" s="447"/>
      <c r="AWW70" s="450">
        <f t="shared" ref="AWW70:AWW73" si="4723">AWS70+AWT70-AWU70+AWV70</f>
        <v>0</v>
      </c>
      <c r="AWX70" s="447"/>
      <c r="AWY70" s="447"/>
      <c r="AWZ70" s="447"/>
      <c r="AXA70" s="447"/>
      <c r="AXB70" s="447"/>
      <c r="AXC70" s="449"/>
      <c r="AXD70" s="450">
        <f t="shared" ref="AXD70:AXD73" si="4724">AWX70+AWY70-AWZ70+AXA70-AXB70+AXC70</f>
        <v>0</v>
      </c>
      <c r="AXE70" s="463"/>
      <c r="AXF70" s="448"/>
      <c r="AXH70" s="458"/>
      <c r="AXI70" s="447"/>
      <c r="AXJ70" s="447"/>
      <c r="AXK70" s="447"/>
      <c r="AXL70" s="450">
        <f t="shared" ref="AXL70:AXL73" si="4725">AXH70+AXI70-AXJ70+AXK70</f>
        <v>0</v>
      </c>
      <c r="AXM70" s="447"/>
      <c r="AXN70" s="447"/>
      <c r="AXO70" s="447"/>
      <c r="AXP70" s="447"/>
      <c r="AXQ70" s="447"/>
      <c r="AXR70" s="449"/>
      <c r="AXS70" s="450">
        <f t="shared" ref="AXS70:AXS73" si="4726">AXM70+AXN70-AXO70+AXP70-AXQ70+AXR70</f>
        <v>0</v>
      </c>
      <c r="AXT70" s="463"/>
      <c r="AXU70" s="448"/>
      <c r="AXW70" s="458"/>
      <c r="AXX70" s="447"/>
      <c r="AXY70" s="447"/>
      <c r="AXZ70" s="447"/>
      <c r="AYA70" s="450">
        <f t="shared" ref="AYA70:AYA73" si="4727">AXW70+AXX70-AXY70+AXZ70</f>
        <v>0</v>
      </c>
      <c r="AYB70" s="447"/>
      <c r="AYC70" s="447"/>
      <c r="AYD70" s="447"/>
      <c r="AYE70" s="447"/>
      <c r="AYF70" s="447"/>
      <c r="AYG70" s="449"/>
      <c r="AYH70" s="450">
        <f t="shared" ref="AYH70:AYH73" si="4728">AYB70+AYC70-AYD70+AYE70-AYF70+AYG70</f>
        <v>0</v>
      </c>
      <c r="AYI70" s="463"/>
      <c r="AYJ70" s="448"/>
      <c r="AYL70" s="458"/>
      <c r="AYM70" s="447"/>
      <c r="AYN70" s="447"/>
      <c r="AYO70" s="447"/>
      <c r="AYP70" s="450">
        <f t="shared" ref="AYP70:AYP73" si="4729">AYL70+AYM70-AYN70+AYO70</f>
        <v>0</v>
      </c>
      <c r="AYQ70" s="447"/>
      <c r="AYR70" s="447"/>
      <c r="AYS70" s="447"/>
      <c r="AYT70" s="447"/>
      <c r="AYU70" s="447"/>
      <c r="AYV70" s="449"/>
      <c r="AYW70" s="450">
        <f t="shared" ref="AYW70:AYW73" si="4730">AYQ70+AYR70-AYS70+AYT70-AYU70+AYV70</f>
        <v>0</v>
      </c>
      <c r="AYX70" s="463"/>
      <c r="AYY70" s="448"/>
      <c r="AZA70" s="458"/>
      <c r="AZB70" s="447"/>
      <c r="AZC70" s="447"/>
      <c r="AZD70" s="447"/>
      <c r="AZE70" s="450">
        <f t="shared" ref="AZE70:AZE73" si="4731">AZA70+AZB70-AZC70+AZD70</f>
        <v>0</v>
      </c>
      <c r="AZF70" s="447"/>
      <c r="AZG70" s="447"/>
      <c r="AZH70" s="447"/>
      <c r="AZI70" s="447"/>
      <c r="AZJ70" s="447"/>
      <c r="AZK70" s="449"/>
      <c r="AZL70" s="450">
        <f t="shared" ref="AZL70:AZL73" si="4732">AZF70+AZG70-AZH70+AZI70-AZJ70+AZK70</f>
        <v>0</v>
      </c>
      <c r="AZM70" s="463"/>
      <c r="AZN70" s="448"/>
      <c r="AZP70" s="458"/>
      <c r="AZQ70" s="447"/>
      <c r="AZR70" s="447"/>
      <c r="AZS70" s="447"/>
      <c r="AZT70" s="450">
        <f t="shared" ref="AZT70:AZT73" si="4733">AZP70+AZQ70-AZR70+AZS70</f>
        <v>0</v>
      </c>
      <c r="AZU70" s="447"/>
      <c r="AZV70" s="447"/>
      <c r="AZW70" s="447"/>
      <c r="AZX70" s="447"/>
      <c r="AZY70" s="447"/>
      <c r="AZZ70" s="449"/>
      <c r="BAA70" s="450">
        <f t="shared" ref="BAA70:BAA73" si="4734">AZU70+AZV70-AZW70+AZX70-AZY70+AZZ70</f>
        <v>0</v>
      </c>
      <c r="BAB70" s="463"/>
      <c r="BAC70" s="448"/>
      <c r="BAE70" s="458"/>
      <c r="BAF70" s="447"/>
      <c r="BAG70" s="447"/>
      <c r="BAH70" s="447"/>
      <c r="BAI70" s="450">
        <f t="shared" ref="BAI70:BAI73" si="4735">BAE70+BAF70-BAG70+BAH70</f>
        <v>0</v>
      </c>
      <c r="BAJ70" s="447"/>
      <c r="BAK70" s="447"/>
      <c r="BAL70" s="447"/>
      <c r="BAM70" s="447"/>
      <c r="BAN70" s="447"/>
      <c r="BAO70" s="449"/>
      <c r="BAP70" s="450">
        <f t="shared" ref="BAP70:BAP73" si="4736">BAJ70+BAK70-BAL70+BAM70-BAN70+BAO70</f>
        <v>0</v>
      </c>
      <c r="BAQ70" s="463"/>
      <c r="BAR70" s="448"/>
      <c r="BAT70" s="458"/>
      <c r="BAU70" s="447"/>
      <c r="BAV70" s="447"/>
      <c r="BAW70" s="447"/>
      <c r="BAX70" s="450">
        <f t="shared" ref="BAX70:BAX73" si="4737">BAT70+BAU70-BAV70+BAW70</f>
        <v>0</v>
      </c>
      <c r="BAY70" s="447"/>
      <c r="BAZ70" s="447"/>
      <c r="BBA70" s="447"/>
      <c r="BBB70" s="447"/>
      <c r="BBC70" s="447"/>
      <c r="BBD70" s="449"/>
      <c r="BBE70" s="450">
        <f t="shared" ref="BBE70:BBE73" si="4738">BAY70+BAZ70-BBA70+BBB70-BBC70+BBD70</f>
        <v>0</v>
      </c>
      <c r="BBF70" s="463"/>
      <c r="BBG70" s="448"/>
      <c r="BBI70" s="458"/>
      <c r="BBJ70" s="447"/>
      <c r="BBK70" s="447"/>
      <c r="BBL70" s="447"/>
      <c r="BBM70" s="450">
        <f t="shared" ref="BBM70:BBM73" si="4739">BBI70+BBJ70-BBK70+BBL70</f>
        <v>0</v>
      </c>
      <c r="BBN70" s="447"/>
      <c r="BBO70" s="447"/>
      <c r="BBP70" s="447"/>
      <c r="BBQ70" s="447"/>
      <c r="BBR70" s="447"/>
      <c r="BBS70" s="449"/>
      <c r="BBT70" s="450">
        <f t="shared" ref="BBT70:BBT73" si="4740">BBN70+BBO70-BBP70+BBQ70-BBR70+BBS70</f>
        <v>0</v>
      </c>
      <c r="BBU70" s="463"/>
      <c r="BBV70" s="448"/>
      <c r="BBX70" s="458"/>
      <c r="BBY70" s="447"/>
      <c r="BBZ70" s="447"/>
      <c r="BCA70" s="447"/>
      <c r="BCB70" s="450">
        <f t="shared" ref="BCB70:BCB73" si="4741">BBX70+BBY70-BBZ70+BCA70</f>
        <v>0</v>
      </c>
      <c r="BCC70" s="447"/>
      <c r="BCD70" s="447"/>
      <c r="BCE70" s="447"/>
      <c r="BCF70" s="447"/>
      <c r="BCG70" s="447"/>
      <c r="BCH70" s="449"/>
      <c r="BCI70" s="450">
        <f t="shared" ref="BCI70:BCI73" si="4742">BCC70+BCD70-BCE70+BCF70-BCG70+BCH70</f>
        <v>0</v>
      </c>
      <c r="BCJ70" s="463"/>
      <c r="BCK70" s="448"/>
      <c r="BCM70" s="458"/>
      <c r="BCN70" s="447"/>
      <c r="BCO70" s="447"/>
      <c r="BCP70" s="447"/>
      <c r="BCQ70" s="450">
        <f t="shared" ref="BCQ70:BCQ73" si="4743">BCM70+BCN70-BCO70+BCP70</f>
        <v>0</v>
      </c>
      <c r="BCR70" s="447"/>
      <c r="BCS70" s="447"/>
      <c r="BCT70" s="447"/>
      <c r="BCU70" s="447"/>
      <c r="BCV70" s="447"/>
      <c r="BCW70" s="449"/>
      <c r="BCX70" s="450">
        <f t="shared" ref="BCX70:BCX73" si="4744">BCR70+BCS70-BCT70+BCU70-BCV70+BCW70</f>
        <v>0</v>
      </c>
      <c r="BCY70" s="463"/>
      <c r="BCZ70" s="448"/>
      <c r="BDB70" s="458"/>
      <c r="BDC70" s="447"/>
      <c r="BDD70" s="447"/>
      <c r="BDE70" s="447"/>
      <c r="BDF70" s="450">
        <f t="shared" ref="BDF70:BDF73" si="4745">BDB70+BDC70-BDD70+BDE70</f>
        <v>0</v>
      </c>
      <c r="BDG70" s="447"/>
      <c r="BDH70" s="447"/>
      <c r="BDI70" s="447"/>
      <c r="BDJ70" s="447"/>
      <c r="BDK70" s="447"/>
      <c r="BDL70" s="449"/>
      <c r="BDM70" s="450">
        <f t="shared" ref="BDM70:BDM73" si="4746">BDG70+BDH70-BDI70+BDJ70-BDK70+BDL70</f>
        <v>0</v>
      </c>
      <c r="BDN70" s="463"/>
      <c r="BDO70" s="448"/>
      <c r="BDQ70" s="458"/>
      <c r="BDR70" s="447"/>
      <c r="BDS70" s="447"/>
      <c r="BDT70" s="447"/>
      <c r="BDU70" s="450">
        <f t="shared" ref="BDU70:BDU73" si="4747">BDQ70+BDR70-BDS70+BDT70</f>
        <v>0</v>
      </c>
      <c r="BDV70" s="447"/>
      <c r="BDW70" s="447"/>
      <c r="BDX70" s="447"/>
      <c r="BDY70" s="447"/>
      <c r="BDZ70" s="447"/>
      <c r="BEA70" s="449"/>
      <c r="BEB70" s="450">
        <f t="shared" ref="BEB70:BEB73" si="4748">BDV70+BDW70-BDX70+BDY70-BDZ70+BEA70</f>
        <v>0</v>
      </c>
      <c r="BEC70" s="463"/>
      <c r="BED70" s="448"/>
      <c r="BEF70" s="458"/>
      <c r="BEG70" s="447"/>
      <c r="BEH70" s="447"/>
      <c r="BEI70" s="447"/>
      <c r="BEJ70" s="450">
        <f t="shared" ref="BEJ70:BEJ73" si="4749">BEF70+BEG70-BEH70+BEI70</f>
        <v>0</v>
      </c>
      <c r="BEK70" s="447"/>
      <c r="BEL70" s="447"/>
      <c r="BEM70" s="447"/>
      <c r="BEN70" s="447"/>
      <c r="BEO70" s="447"/>
      <c r="BEP70" s="449"/>
      <c r="BEQ70" s="450">
        <f t="shared" ref="BEQ70:BEQ73" si="4750">BEK70+BEL70-BEM70+BEN70-BEO70+BEP70</f>
        <v>0</v>
      </c>
      <c r="BER70" s="463"/>
      <c r="BES70" s="448"/>
      <c r="BEU70" s="458"/>
      <c r="BEV70" s="447"/>
      <c r="BEW70" s="447"/>
      <c r="BEX70" s="447"/>
      <c r="BEY70" s="450">
        <f t="shared" ref="BEY70:BEY73" si="4751">BEU70+BEV70-BEW70+BEX70</f>
        <v>0</v>
      </c>
      <c r="BEZ70" s="447"/>
      <c r="BFA70" s="447"/>
      <c r="BFB70" s="447"/>
      <c r="BFC70" s="447"/>
      <c r="BFD70" s="447"/>
      <c r="BFE70" s="449"/>
      <c r="BFF70" s="450">
        <f t="shared" ref="BFF70:BFF73" si="4752">BEZ70+BFA70-BFB70+BFC70-BFD70+BFE70</f>
        <v>0</v>
      </c>
      <c r="BFG70" s="463"/>
      <c r="BFH70" s="448"/>
      <c r="BFJ70" s="458"/>
      <c r="BFK70" s="447"/>
      <c r="BFL70" s="447"/>
      <c r="BFM70" s="447"/>
      <c r="BFN70" s="450">
        <f t="shared" ref="BFN70:BFN73" si="4753">BFJ70+BFK70-BFL70+BFM70</f>
        <v>0</v>
      </c>
      <c r="BFO70" s="447"/>
      <c r="BFP70" s="447"/>
      <c r="BFQ70" s="447"/>
      <c r="BFR70" s="447"/>
      <c r="BFS70" s="447"/>
      <c r="BFT70" s="449"/>
      <c r="BFU70" s="450">
        <f t="shared" ref="BFU70:BFU73" si="4754">BFO70+BFP70-BFQ70+BFR70-BFS70+BFT70</f>
        <v>0</v>
      </c>
      <c r="BFV70" s="463"/>
      <c r="BFW70" s="448"/>
      <c r="BFY70" s="458"/>
      <c r="BFZ70" s="447"/>
      <c r="BGA70" s="447"/>
      <c r="BGB70" s="447"/>
      <c r="BGC70" s="450">
        <f t="shared" ref="BGC70:BGC73" si="4755">BFY70+BFZ70-BGA70+BGB70</f>
        <v>0</v>
      </c>
      <c r="BGD70" s="447"/>
      <c r="BGE70" s="447"/>
      <c r="BGF70" s="447"/>
      <c r="BGG70" s="447"/>
      <c r="BGH70" s="447"/>
      <c r="BGI70" s="449"/>
      <c r="BGJ70" s="450">
        <f t="shared" ref="BGJ70:BGJ73" si="4756">BGD70+BGE70-BGF70+BGG70-BGH70+BGI70</f>
        <v>0</v>
      </c>
      <c r="BGK70" s="463"/>
      <c r="BGL70" s="448"/>
      <c r="BGN70" s="458"/>
      <c r="BGO70" s="447"/>
      <c r="BGP70" s="447"/>
      <c r="BGQ70" s="447"/>
      <c r="BGR70" s="450">
        <f t="shared" ref="BGR70:BGR73" si="4757">BGN70+BGO70-BGP70+BGQ70</f>
        <v>0</v>
      </c>
      <c r="BGS70" s="447"/>
      <c r="BGT70" s="447"/>
      <c r="BGU70" s="447"/>
      <c r="BGV70" s="447"/>
      <c r="BGW70" s="447"/>
      <c r="BGX70" s="449"/>
      <c r="BGY70" s="450">
        <f t="shared" ref="BGY70:BGY73" si="4758">BGS70+BGT70-BGU70+BGV70-BGW70+BGX70</f>
        <v>0</v>
      </c>
      <c r="BGZ70" s="463"/>
      <c r="BHA70" s="448"/>
      <c r="BHC70" s="458"/>
      <c r="BHD70" s="447"/>
      <c r="BHE70" s="447"/>
      <c r="BHF70" s="447"/>
      <c r="BHG70" s="450">
        <f t="shared" ref="BHG70:BHG73" si="4759">BHC70+BHD70-BHE70+BHF70</f>
        <v>0</v>
      </c>
      <c r="BHH70" s="447"/>
      <c r="BHI70" s="447"/>
      <c r="BHJ70" s="447"/>
      <c r="BHK70" s="447"/>
      <c r="BHL70" s="447"/>
      <c r="BHM70" s="449"/>
      <c r="BHN70" s="450">
        <f t="shared" ref="BHN70:BHN73" si="4760">BHH70+BHI70-BHJ70+BHK70-BHL70+BHM70</f>
        <v>0</v>
      </c>
      <c r="BHO70" s="463"/>
      <c r="BHP70" s="448"/>
      <c r="BHR70" s="458"/>
      <c r="BHS70" s="447"/>
      <c r="BHT70" s="447"/>
      <c r="BHU70" s="447"/>
      <c r="BHV70" s="450">
        <f t="shared" ref="BHV70:BHV73" si="4761">BHR70+BHS70-BHT70+BHU70</f>
        <v>0</v>
      </c>
      <c r="BHW70" s="447"/>
      <c r="BHX70" s="447"/>
      <c r="BHY70" s="447"/>
      <c r="BHZ70" s="447"/>
      <c r="BIA70" s="447"/>
      <c r="BIB70" s="449"/>
      <c r="BIC70" s="450">
        <f t="shared" ref="BIC70:BIC73" si="4762">BHW70+BHX70-BHY70+BHZ70-BIA70+BIB70</f>
        <v>0</v>
      </c>
      <c r="BID70" s="463"/>
      <c r="BIE70" s="448"/>
      <c r="BIG70" s="458"/>
      <c r="BIH70" s="447"/>
      <c r="BII70" s="447"/>
      <c r="BIJ70" s="447"/>
      <c r="BIK70" s="450">
        <f t="shared" ref="BIK70:BIK73" si="4763">BIG70+BIH70-BII70+BIJ70</f>
        <v>0</v>
      </c>
      <c r="BIL70" s="447"/>
      <c r="BIM70" s="447"/>
      <c r="BIN70" s="447"/>
      <c r="BIO70" s="447"/>
      <c r="BIP70" s="447"/>
      <c r="BIQ70" s="449"/>
      <c r="BIR70" s="450">
        <f t="shared" ref="BIR70:BIR73" si="4764">BIL70+BIM70-BIN70+BIO70-BIP70+BIQ70</f>
        <v>0</v>
      </c>
      <c r="BIS70" s="463"/>
      <c r="BIT70" s="448"/>
      <c r="BIV70" s="458"/>
      <c r="BIW70" s="447"/>
      <c r="BIX70" s="447"/>
      <c r="BIY70" s="447"/>
      <c r="BIZ70" s="450">
        <f t="shared" ref="BIZ70:BIZ73" si="4765">BIV70+BIW70-BIX70+BIY70</f>
        <v>0</v>
      </c>
      <c r="BJA70" s="447"/>
      <c r="BJB70" s="447"/>
      <c r="BJC70" s="447"/>
      <c r="BJD70" s="447"/>
      <c r="BJE70" s="447"/>
      <c r="BJF70" s="449"/>
      <c r="BJG70" s="450">
        <f t="shared" ref="BJG70:BJG73" si="4766">BJA70+BJB70-BJC70+BJD70-BJE70+BJF70</f>
        <v>0</v>
      </c>
      <c r="BJH70" s="463"/>
      <c r="BJI70" s="448"/>
      <c r="BJK70" s="458"/>
      <c r="BJL70" s="447"/>
      <c r="BJM70" s="447"/>
      <c r="BJN70" s="447"/>
      <c r="BJO70" s="450">
        <f t="shared" ref="BJO70:BJO73" si="4767">BJK70+BJL70-BJM70+BJN70</f>
        <v>0</v>
      </c>
      <c r="BJP70" s="447"/>
      <c r="BJQ70" s="447"/>
      <c r="BJR70" s="447"/>
      <c r="BJS70" s="447"/>
      <c r="BJT70" s="447"/>
      <c r="BJU70" s="449"/>
      <c r="BJV70" s="450">
        <f t="shared" ref="BJV70:BJV73" si="4768">BJP70+BJQ70-BJR70+BJS70-BJT70+BJU70</f>
        <v>0</v>
      </c>
      <c r="BJW70" s="463"/>
      <c r="BJX70" s="448"/>
      <c r="BJZ70" s="458"/>
      <c r="BKA70" s="447"/>
      <c r="BKB70" s="447"/>
      <c r="BKC70" s="447"/>
      <c r="BKD70" s="450">
        <f t="shared" ref="BKD70:BKD73" si="4769">BJZ70+BKA70-BKB70+BKC70</f>
        <v>0</v>
      </c>
      <c r="BKE70" s="447"/>
      <c r="BKF70" s="447"/>
      <c r="BKG70" s="447"/>
      <c r="BKH70" s="447"/>
      <c r="BKI70" s="447"/>
      <c r="BKJ70" s="449"/>
      <c r="BKK70" s="450">
        <f t="shared" ref="BKK70:BKK73" si="4770">BKE70+BKF70-BKG70+BKH70-BKI70+BKJ70</f>
        <v>0</v>
      </c>
      <c r="BKL70" s="463"/>
      <c r="BKM70" s="448"/>
      <c r="BKO70" s="458"/>
      <c r="BKP70" s="447"/>
      <c r="BKQ70" s="447"/>
      <c r="BKR70" s="447"/>
      <c r="BKS70" s="450">
        <f t="shared" ref="BKS70:BKS73" si="4771">BKO70+BKP70-BKQ70+BKR70</f>
        <v>0</v>
      </c>
      <c r="BKT70" s="447"/>
      <c r="BKU70" s="447"/>
      <c r="BKV70" s="447"/>
      <c r="BKW70" s="447"/>
      <c r="BKX70" s="447"/>
      <c r="BKY70" s="449"/>
      <c r="BKZ70" s="450">
        <f t="shared" ref="BKZ70:BKZ73" si="4772">BKT70+BKU70-BKV70+BKW70-BKX70+BKY70</f>
        <v>0</v>
      </c>
      <c r="BLA70" s="463"/>
      <c r="BLB70" s="448"/>
      <c r="BLD70" s="458"/>
      <c r="BLE70" s="447"/>
      <c r="BLF70" s="447"/>
      <c r="BLG70" s="447"/>
      <c r="BLH70" s="450">
        <f t="shared" ref="BLH70:BLH73" si="4773">BLD70+BLE70-BLF70+BLG70</f>
        <v>0</v>
      </c>
      <c r="BLI70" s="447"/>
      <c r="BLJ70" s="447"/>
      <c r="BLK70" s="447"/>
      <c r="BLL70" s="447"/>
      <c r="BLM70" s="447"/>
      <c r="BLN70" s="449"/>
      <c r="BLO70" s="450">
        <f t="shared" ref="BLO70:BLO73" si="4774">BLI70+BLJ70-BLK70+BLL70-BLM70+BLN70</f>
        <v>0</v>
      </c>
      <c r="BLP70" s="463"/>
      <c r="BLQ70" s="448"/>
      <c r="BLS70" s="458"/>
      <c r="BLT70" s="447"/>
      <c r="BLU70" s="447"/>
      <c r="BLV70" s="447"/>
      <c r="BLW70" s="450">
        <f t="shared" ref="BLW70:BLW73" si="4775">BLS70+BLT70-BLU70+BLV70</f>
        <v>0</v>
      </c>
      <c r="BLX70" s="447"/>
      <c r="BLY70" s="447"/>
      <c r="BLZ70" s="447"/>
      <c r="BMA70" s="447"/>
      <c r="BMB70" s="447"/>
      <c r="BMC70" s="449"/>
      <c r="BMD70" s="450">
        <f t="shared" ref="BMD70:BMD73" si="4776">BLX70+BLY70-BLZ70+BMA70-BMB70+BMC70</f>
        <v>0</v>
      </c>
      <c r="BME70" s="463"/>
      <c r="BMF70" s="448"/>
      <c r="BMH70" s="458"/>
      <c r="BMI70" s="447"/>
      <c r="BMJ70" s="447"/>
      <c r="BMK70" s="447"/>
      <c r="BML70" s="450">
        <f t="shared" ref="BML70:BML73" si="4777">BMH70+BMI70-BMJ70+BMK70</f>
        <v>0</v>
      </c>
      <c r="BMM70" s="447"/>
      <c r="BMN70" s="447"/>
      <c r="BMO70" s="447"/>
      <c r="BMP70" s="447"/>
      <c r="BMQ70" s="447"/>
      <c r="BMR70" s="449"/>
      <c r="BMS70" s="450">
        <f t="shared" ref="BMS70:BMS73" si="4778">BMM70+BMN70-BMO70+BMP70-BMQ70+BMR70</f>
        <v>0</v>
      </c>
      <c r="BMT70" s="463"/>
      <c r="BMU70" s="448"/>
      <c r="BMW70" s="458"/>
      <c r="BMX70" s="447"/>
      <c r="BMY70" s="447"/>
      <c r="BMZ70" s="447"/>
      <c r="BNA70" s="450">
        <f t="shared" ref="BNA70:BNA73" si="4779">BMW70+BMX70-BMY70+BMZ70</f>
        <v>0</v>
      </c>
      <c r="BNB70" s="447"/>
      <c r="BNC70" s="447"/>
      <c r="BND70" s="447"/>
      <c r="BNE70" s="447"/>
      <c r="BNF70" s="447"/>
      <c r="BNG70" s="449"/>
      <c r="BNH70" s="450">
        <f t="shared" ref="BNH70:BNH73" si="4780">BNB70+BNC70-BND70+BNE70-BNF70+BNG70</f>
        <v>0</v>
      </c>
      <c r="BNI70" s="463"/>
      <c r="BNJ70" s="448"/>
      <c r="BNL70" s="458"/>
      <c r="BNM70" s="447"/>
      <c r="BNN70" s="447"/>
      <c r="BNO70" s="447"/>
      <c r="BNP70" s="450">
        <f t="shared" ref="BNP70:BNP73" si="4781">BNL70+BNM70-BNN70+BNO70</f>
        <v>0</v>
      </c>
      <c r="BNQ70" s="447"/>
      <c r="BNR70" s="447"/>
      <c r="BNS70" s="447"/>
      <c r="BNT70" s="447"/>
      <c r="BNU70" s="447"/>
      <c r="BNV70" s="449"/>
      <c r="BNW70" s="450">
        <f t="shared" ref="BNW70:BNW73" si="4782">BNQ70+BNR70-BNS70+BNT70-BNU70+BNV70</f>
        <v>0</v>
      </c>
      <c r="BNX70" s="463"/>
      <c r="BNY70" s="448"/>
      <c r="BOA70" s="458"/>
      <c r="BOB70" s="447"/>
      <c r="BOC70" s="447"/>
      <c r="BOD70" s="447"/>
      <c r="BOE70" s="450">
        <f t="shared" ref="BOE70:BOE73" si="4783">BOA70+BOB70-BOC70+BOD70</f>
        <v>0</v>
      </c>
      <c r="BOF70" s="447"/>
      <c r="BOG70" s="447"/>
      <c r="BOH70" s="447"/>
      <c r="BOI70" s="447"/>
      <c r="BOJ70" s="447"/>
      <c r="BOK70" s="449"/>
      <c r="BOL70" s="450">
        <f t="shared" ref="BOL70:BOL73" si="4784">BOF70+BOG70-BOH70+BOI70-BOJ70+BOK70</f>
        <v>0</v>
      </c>
      <c r="BOM70" s="463"/>
      <c r="BON70" s="448"/>
      <c r="BOP70" s="458"/>
      <c r="BOQ70" s="447"/>
      <c r="BOR70" s="447"/>
      <c r="BOS70" s="447"/>
      <c r="BOT70" s="450">
        <f t="shared" ref="BOT70:BOT73" si="4785">BOP70+BOQ70-BOR70+BOS70</f>
        <v>0</v>
      </c>
      <c r="BOU70" s="447"/>
      <c r="BOV70" s="447"/>
      <c r="BOW70" s="447"/>
      <c r="BOX70" s="447"/>
      <c r="BOY70" s="447"/>
      <c r="BOZ70" s="449"/>
      <c r="BPA70" s="450">
        <f t="shared" ref="BPA70:BPA73" si="4786">BOU70+BOV70-BOW70+BOX70-BOY70+BOZ70</f>
        <v>0</v>
      </c>
      <c r="BPB70" s="463"/>
      <c r="BPC70" s="448"/>
      <c r="BPE70" s="458"/>
      <c r="BPF70" s="447"/>
      <c r="BPG70" s="447"/>
      <c r="BPH70" s="447"/>
      <c r="BPI70" s="450">
        <f t="shared" ref="BPI70:BPI73" si="4787">BPE70+BPF70-BPG70+BPH70</f>
        <v>0</v>
      </c>
      <c r="BPJ70" s="447"/>
      <c r="BPK70" s="447"/>
      <c r="BPL70" s="447"/>
      <c r="BPM70" s="447"/>
      <c r="BPN70" s="447"/>
      <c r="BPO70" s="449"/>
      <c r="BPP70" s="450">
        <f t="shared" ref="BPP70:BPP73" si="4788">BPJ70+BPK70-BPL70+BPM70-BPN70+BPO70</f>
        <v>0</v>
      </c>
      <c r="BPQ70" s="463"/>
      <c r="BPR70" s="448"/>
      <c r="BPT70" s="458"/>
      <c r="BPU70" s="447"/>
      <c r="BPV70" s="447"/>
      <c r="BPW70" s="447"/>
      <c r="BPX70" s="450">
        <f t="shared" ref="BPX70:BPX73" si="4789">BPT70+BPU70-BPV70+BPW70</f>
        <v>0</v>
      </c>
      <c r="BPY70" s="447"/>
      <c r="BPZ70" s="447"/>
      <c r="BQA70" s="447"/>
      <c r="BQB70" s="447"/>
      <c r="BQC70" s="447"/>
      <c r="BQD70" s="449"/>
      <c r="BQE70" s="450">
        <f t="shared" ref="BQE70:BQE73" si="4790">BPY70+BPZ70-BQA70+BQB70-BQC70+BQD70</f>
        <v>0</v>
      </c>
      <c r="BQF70" s="463"/>
      <c r="BQG70" s="448"/>
      <c r="BQI70" s="458"/>
      <c r="BQJ70" s="447"/>
      <c r="BQK70" s="447"/>
      <c r="BQL70" s="447"/>
      <c r="BQM70" s="450">
        <f t="shared" ref="BQM70:BQM73" si="4791">BQI70+BQJ70-BQK70+BQL70</f>
        <v>0</v>
      </c>
      <c r="BQN70" s="447"/>
      <c r="BQO70" s="447"/>
      <c r="BQP70" s="447"/>
      <c r="BQQ70" s="447"/>
      <c r="BQR70" s="447"/>
      <c r="BQS70" s="449"/>
      <c r="BQT70" s="450">
        <f t="shared" ref="BQT70:BQT73" si="4792">BQN70+BQO70-BQP70+BQQ70-BQR70+BQS70</f>
        <v>0</v>
      </c>
      <c r="BQU70" s="463"/>
      <c r="BQV70" s="448"/>
      <c r="BQX70" s="458"/>
      <c r="BQY70" s="447"/>
      <c r="BQZ70" s="447"/>
      <c r="BRA70" s="447"/>
      <c r="BRB70" s="450">
        <f t="shared" ref="BRB70:BRB73" si="4793">BQX70+BQY70-BQZ70+BRA70</f>
        <v>0</v>
      </c>
      <c r="BRC70" s="447"/>
      <c r="BRD70" s="447"/>
      <c r="BRE70" s="447"/>
      <c r="BRF70" s="447"/>
      <c r="BRG70" s="447"/>
      <c r="BRH70" s="449"/>
      <c r="BRI70" s="450">
        <f t="shared" ref="BRI70:BRI73" si="4794">BRC70+BRD70-BRE70+BRF70-BRG70+BRH70</f>
        <v>0</v>
      </c>
      <c r="BRJ70" s="463"/>
      <c r="BRK70" s="448"/>
      <c r="BRM70" s="458"/>
      <c r="BRN70" s="447"/>
      <c r="BRO70" s="447"/>
      <c r="BRP70" s="447"/>
      <c r="BRQ70" s="450">
        <f t="shared" ref="BRQ70:BRQ73" si="4795">BRM70+BRN70-BRO70+BRP70</f>
        <v>0</v>
      </c>
      <c r="BRR70" s="447"/>
      <c r="BRS70" s="447"/>
      <c r="BRT70" s="447"/>
      <c r="BRU70" s="447"/>
      <c r="BRV70" s="447"/>
      <c r="BRW70" s="449"/>
      <c r="BRX70" s="450">
        <f t="shared" ref="BRX70:BRX73" si="4796">BRR70+BRS70-BRT70+BRU70-BRV70+BRW70</f>
        <v>0</v>
      </c>
      <c r="BRY70" s="463"/>
      <c r="BRZ70" s="448"/>
      <c r="BSB70" s="458"/>
      <c r="BSC70" s="447"/>
      <c r="BSD70" s="447"/>
      <c r="BSE70" s="447"/>
      <c r="BSF70" s="450">
        <f t="shared" ref="BSF70:BSF73" si="4797">BSB70+BSC70-BSD70+BSE70</f>
        <v>0</v>
      </c>
      <c r="BSG70" s="447"/>
      <c r="BSH70" s="447"/>
      <c r="BSI70" s="447"/>
      <c r="BSJ70" s="447"/>
      <c r="BSK70" s="447"/>
      <c r="BSL70" s="449"/>
      <c r="BSM70" s="450">
        <f t="shared" ref="BSM70:BSM73" si="4798">BSG70+BSH70-BSI70+BSJ70-BSK70+BSL70</f>
        <v>0</v>
      </c>
      <c r="BSN70" s="463"/>
      <c r="BSO70" s="448"/>
      <c r="BSQ70" s="458"/>
      <c r="BSR70" s="447"/>
      <c r="BSS70" s="447"/>
      <c r="BST70" s="447"/>
      <c r="BSU70" s="450">
        <f t="shared" ref="BSU70:BSU73" si="4799">BSQ70+BSR70-BSS70+BST70</f>
        <v>0</v>
      </c>
      <c r="BSV70" s="447"/>
      <c r="BSW70" s="447"/>
      <c r="BSX70" s="447"/>
      <c r="BSY70" s="447"/>
      <c r="BSZ70" s="447"/>
      <c r="BTA70" s="449"/>
      <c r="BTB70" s="450">
        <f t="shared" ref="BTB70:BTB73" si="4800">BSV70+BSW70-BSX70+BSY70-BSZ70+BTA70</f>
        <v>0</v>
      </c>
      <c r="BTC70" s="463"/>
      <c r="BTD70" s="448"/>
      <c r="BTF70" s="458"/>
      <c r="BTG70" s="447"/>
      <c r="BTH70" s="447"/>
      <c r="BTI70" s="447"/>
      <c r="BTJ70" s="450">
        <f t="shared" ref="BTJ70:BTJ73" si="4801">BTF70+BTG70-BTH70+BTI70</f>
        <v>0</v>
      </c>
      <c r="BTK70" s="447"/>
      <c r="BTL70" s="447"/>
      <c r="BTM70" s="447"/>
      <c r="BTN70" s="447"/>
      <c r="BTO70" s="447"/>
      <c r="BTP70" s="449"/>
      <c r="BTQ70" s="450">
        <f t="shared" ref="BTQ70:BTQ73" si="4802">BTK70+BTL70-BTM70+BTN70-BTO70+BTP70</f>
        <v>0</v>
      </c>
      <c r="BTR70" s="463"/>
      <c r="BTS70" s="448"/>
      <c r="BTU70" s="458"/>
      <c r="BTV70" s="447"/>
      <c r="BTW70" s="447"/>
      <c r="BTX70" s="447"/>
      <c r="BTY70" s="450">
        <f t="shared" ref="BTY70:BTY73" si="4803">BTU70+BTV70-BTW70+BTX70</f>
        <v>0</v>
      </c>
      <c r="BTZ70" s="447"/>
      <c r="BUA70" s="447"/>
      <c r="BUB70" s="447"/>
      <c r="BUC70" s="447"/>
      <c r="BUD70" s="447"/>
      <c r="BUE70" s="449"/>
      <c r="BUF70" s="450">
        <f t="shared" ref="BUF70:BUF73" si="4804">BTZ70+BUA70-BUB70+BUC70-BUD70+BUE70</f>
        <v>0</v>
      </c>
      <c r="BUG70" s="463"/>
      <c r="BUH70" s="448"/>
      <c r="BUJ70" s="458"/>
      <c r="BUK70" s="447"/>
      <c r="BUL70" s="447"/>
      <c r="BUM70" s="447"/>
      <c r="BUN70" s="450">
        <f t="shared" ref="BUN70:BUN73" si="4805">BUJ70+BUK70-BUL70+BUM70</f>
        <v>0</v>
      </c>
      <c r="BUO70" s="447"/>
      <c r="BUP70" s="447"/>
      <c r="BUQ70" s="447"/>
      <c r="BUR70" s="447"/>
      <c r="BUS70" s="447"/>
      <c r="BUT70" s="449"/>
      <c r="BUU70" s="450">
        <f t="shared" ref="BUU70:BUU73" si="4806">BUO70+BUP70-BUQ70+BUR70-BUS70+BUT70</f>
        <v>0</v>
      </c>
      <c r="BUV70" s="463"/>
      <c r="BUW70" s="448"/>
      <c r="BUY70" s="458"/>
      <c r="BUZ70" s="447"/>
      <c r="BVA70" s="447"/>
      <c r="BVB70" s="447"/>
      <c r="BVC70" s="450">
        <f t="shared" ref="BVC70:BVC73" si="4807">BUY70+BUZ70-BVA70+BVB70</f>
        <v>0</v>
      </c>
      <c r="BVD70" s="447"/>
      <c r="BVE70" s="447"/>
      <c r="BVF70" s="447"/>
      <c r="BVG70" s="447"/>
      <c r="BVH70" s="447"/>
      <c r="BVI70" s="449"/>
      <c r="BVJ70" s="450">
        <f t="shared" ref="BVJ70:BVJ73" si="4808">BVD70+BVE70-BVF70+BVG70-BVH70+BVI70</f>
        <v>0</v>
      </c>
      <c r="BVK70" s="463"/>
      <c r="BVL70" s="448"/>
      <c r="BVN70" s="458"/>
      <c r="BVO70" s="447"/>
      <c r="BVP70" s="447"/>
      <c r="BVQ70" s="447"/>
      <c r="BVR70" s="450">
        <f t="shared" ref="BVR70:BVR73" si="4809">BVN70+BVO70-BVP70+BVQ70</f>
        <v>0</v>
      </c>
      <c r="BVS70" s="447"/>
      <c r="BVT70" s="447"/>
      <c r="BVU70" s="447"/>
      <c r="BVV70" s="447"/>
      <c r="BVW70" s="447"/>
      <c r="BVX70" s="449"/>
      <c r="BVY70" s="450">
        <f t="shared" ref="BVY70:BVY73" si="4810">BVS70+BVT70-BVU70+BVV70-BVW70+BVX70</f>
        <v>0</v>
      </c>
      <c r="BVZ70" s="463"/>
      <c r="BWA70" s="448"/>
    </row>
    <row r="71" spans="2:1951" ht="15" customHeight="1" x14ac:dyDescent="0.2">
      <c r="B71" s="452" t="s">
        <v>321</v>
      </c>
      <c r="C71" s="447"/>
      <c r="D71" s="447"/>
      <c r="E71" s="447"/>
      <c r="F71" s="447"/>
      <c r="G71" s="450">
        <f t="shared" si="4551"/>
        <v>0</v>
      </c>
      <c r="H71" s="447"/>
      <c r="I71" s="447"/>
      <c r="J71" s="447"/>
      <c r="K71" s="447"/>
      <c r="L71" s="447"/>
      <c r="M71" s="449"/>
      <c r="N71" s="450">
        <f t="shared" si="4552"/>
        <v>0</v>
      </c>
      <c r="O71" s="463"/>
      <c r="P71" s="448"/>
      <c r="R71" s="458"/>
      <c r="S71" s="447"/>
      <c r="T71" s="447"/>
      <c r="U71" s="447"/>
      <c r="V71" s="450">
        <f t="shared" si="4553"/>
        <v>0</v>
      </c>
      <c r="W71" s="447"/>
      <c r="X71" s="447"/>
      <c r="Y71" s="447"/>
      <c r="Z71" s="447"/>
      <c r="AA71" s="447"/>
      <c r="AB71" s="449"/>
      <c r="AC71" s="450">
        <f t="shared" si="4554"/>
        <v>0</v>
      </c>
      <c r="AD71" s="463"/>
      <c r="AE71" s="448"/>
      <c r="AG71" s="458"/>
      <c r="AH71" s="447"/>
      <c r="AI71" s="447"/>
      <c r="AJ71" s="447"/>
      <c r="AK71" s="450">
        <f t="shared" si="4555"/>
        <v>0</v>
      </c>
      <c r="AL71" s="447"/>
      <c r="AM71" s="447"/>
      <c r="AN71" s="447"/>
      <c r="AO71" s="447"/>
      <c r="AP71" s="447"/>
      <c r="AQ71" s="449"/>
      <c r="AR71" s="450">
        <f t="shared" si="4556"/>
        <v>0</v>
      </c>
      <c r="AS71" s="463"/>
      <c r="AT71" s="448"/>
      <c r="AV71" s="458"/>
      <c r="AW71" s="447"/>
      <c r="AX71" s="447"/>
      <c r="AY71" s="447"/>
      <c r="AZ71" s="450">
        <f t="shared" si="4557"/>
        <v>0</v>
      </c>
      <c r="BA71" s="447"/>
      <c r="BB71" s="447"/>
      <c r="BC71" s="447"/>
      <c r="BD71" s="447"/>
      <c r="BE71" s="447"/>
      <c r="BF71" s="449"/>
      <c r="BG71" s="450">
        <f t="shared" si="4558"/>
        <v>0</v>
      </c>
      <c r="BH71" s="463"/>
      <c r="BI71" s="448"/>
      <c r="BK71" s="458"/>
      <c r="BL71" s="447"/>
      <c r="BM71" s="447"/>
      <c r="BN71" s="447"/>
      <c r="BO71" s="450">
        <f t="shared" si="4559"/>
        <v>0</v>
      </c>
      <c r="BP71" s="447"/>
      <c r="BQ71" s="447"/>
      <c r="BR71" s="447"/>
      <c r="BS71" s="447"/>
      <c r="BT71" s="447"/>
      <c r="BU71" s="449"/>
      <c r="BV71" s="450">
        <f t="shared" si="4560"/>
        <v>0</v>
      </c>
      <c r="BW71" s="463"/>
      <c r="BX71" s="448"/>
      <c r="BZ71" s="458"/>
      <c r="CA71" s="447"/>
      <c r="CB71" s="447"/>
      <c r="CC71" s="447"/>
      <c r="CD71" s="450">
        <f t="shared" si="4561"/>
        <v>0</v>
      </c>
      <c r="CE71" s="447"/>
      <c r="CF71" s="447"/>
      <c r="CG71" s="447"/>
      <c r="CH71" s="447"/>
      <c r="CI71" s="447"/>
      <c r="CJ71" s="449"/>
      <c r="CK71" s="450">
        <f t="shared" si="4562"/>
        <v>0</v>
      </c>
      <c r="CL71" s="463"/>
      <c r="CM71" s="448"/>
      <c r="CO71" s="458"/>
      <c r="CP71" s="447"/>
      <c r="CQ71" s="447"/>
      <c r="CR71" s="447"/>
      <c r="CS71" s="450">
        <f t="shared" si="4563"/>
        <v>0</v>
      </c>
      <c r="CT71" s="447"/>
      <c r="CU71" s="447"/>
      <c r="CV71" s="447"/>
      <c r="CW71" s="447"/>
      <c r="CX71" s="447"/>
      <c r="CY71" s="449"/>
      <c r="CZ71" s="450">
        <f t="shared" si="4564"/>
        <v>0</v>
      </c>
      <c r="DA71" s="463"/>
      <c r="DB71" s="448"/>
      <c r="DD71" s="458"/>
      <c r="DE71" s="447"/>
      <c r="DF71" s="447"/>
      <c r="DG71" s="447"/>
      <c r="DH71" s="450">
        <f t="shared" si="4565"/>
        <v>0</v>
      </c>
      <c r="DI71" s="447"/>
      <c r="DJ71" s="447"/>
      <c r="DK71" s="447"/>
      <c r="DL71" s="447"/>
      <c r="DM71" s="447"/>
      <c r="DN71" s="449"/>
      <c r="DO71" s="450">
        <f t="shared" si="4566"/>
        <v>0</v>
      </c>
      <c r="DP71" s="463"/>
      <c r="DQ71" s="448"/>
      <c r="DS71" s="458"/>
      <c r="DT71" s="447"/>
      <c r="DU71" s="447"/>
      <c r="DV71" s="447"/>
      <c r="DW71" s="450">
        <f t="shared" si="4567"/>
        <v>0</v>
      </c>
      <c r="DX71" s="447"/>
      <c r="DY71" s="447"/>
      <c r="DZ71" s="447"/>
      <c r="EA71" s="447"/>
      <c r="EB71" s="447"/>
      <c r="EC71" s="449"/>
      <c r="ED71" s="450">
        <f t="shared" si="4568"/>
        <v>0</v>
      </c>
      <c r="EE71" s="463"/>
      <c r="EF71" s="448"/>
      <c r="EH71" s="458"/>
      <c r="EI71" s="447"/>
      <c r="EJ71" s="447"/>
      <c r="EK71" s="447"/>
      <c r="EL71" s="450">
        <f t="shared" si="4569"/>
        <v>0</v>
      </c>
      <c r="EM71" s="447"/>
      <c r="EN71" s="447"/>
      <c r="EO71" s="447"/>
      <c r="EP71" s="447"/>
      <c r="EQ71" s="447"/>
      <c r="ER71" s="449"/>
      <c r="ES71" s="450">
        <f t="shared" si="4570"/>
        <v>0</v>
      </c>
      <c r="ET71" s="463"/>
      <c r="EU71" s="448"/>
      <c r="EW71" s="458"/>
      <c r="EX71" s="447"/>
      <c r="EY71" s="447"/>
      <c r="EZ71" s="447"/>
      <c r="FA71" s="450">
        <f t="shared" si="4571"/>
        <v>0</v>
      </c>
      <c r="FB71" s="447"/>
      <c r="FC71" s="447"/>
      <c r="FD71" s="447"/>
      <c r="FE71" s="447"/>
      <c r="FF71" s="447"/>
      <c r="FG71" s="449"/>
      <c r="FH71" s="450">
        <f t="shared" si="4572"/>
        <v>0</v>
      </c>
      <c r="FI71" s="463"/>
      <c r="FJ71" s="448"/>
      <c r="FL71" s="458"/>
      <c r="FM71" s="447"/>
      <c r="FN71" s="447"/>
      <c r="FO71" s="447"/>
      <c r="FP71" s="450">
        <f t="shared" si="4573"/>
        <v>0</v>
      </c>
      <c r="FQ71" s="447"/>
      <c r="FR71" s="447"/>
      <c r="FS71" s="447"/>
      <c r="FT71" s="447"/>
      <c r="FU71" s="447"/>
      <c r="FV71" s="449"/>
      <c r="FW71" s="450">
        <f t="shared" si="4574"/>
        <v>0</v>
      </c>
      <c r="FX71" s="463"/>
      <c r="FY71" s="448"/>
      <c r="GA71" s="458"/>
      <c r="GB71" s="447"/>
      <c r="GC71" s="447"/>
      <c r="GD71" s="447"/>
      <c r="GE71" s="450">
        <f t="shared" si="4575"/>
        <v>0</v>
      </c>
      <c r="GF71" s="447"/>
      <c r="GG71" s="447"/>
      <c r="GH71" s="447"/>
      <c r="GI71" s="447"/>
      <c r="GJ71" s="447"/>
      <c r="GK71" s="449"/>
      <c r="GL71" s="450">
        <f t="shared" si="4576"/>
        <v>0</v>
      </c>
      <c r="GM71" s="463"/>
      <c r="GN71" s="448"/>
      <c r="GP71" s="458"/>
      <c r="GQ71" s="447"/>
      <c r="GR71" s="447"/>
      <c r="GS71" s="447"/>
      <c r="GT71" s="450">
        <f t="shared" si="4577"/>
        <v>0</v>
      </c>
      <c r="GU71" s="447"/>
      <c r="GV71" s="447"/>
      <c r="GW71" s="447"/>
      <c r="GX71" s="447"/>
      <c r="GY71" s="447"/>
      <c r="GZ71" s="449"/>
      <c r="HA71" s="450">
        <f t="shared" si="4578"/>
        <v>0</v>
      </c>
      <c r="HB71" s="463"/>
      <c r="HC71" s="448"/>
      <c r="HE71" s="458"/>
      <c r="HF71" s="447"/>
      <c r="HG71" s="447"/>
      <c r="HH71" s="447"/>
      <c r="HI71" s="450">
        <f t="shared" si="4579"/>
        <v>0</v>
      </c>
      <c r="HJ71" s="447"/>
      <c r="HK71" s="447"/>
      <c r="HL71" s="447"/>
      <c r="HM71" s="447"/>
      <c r="HN71" s="447"/>
      <c r="HO71" s="449"/>
      <c r="HP71" s="450">
        <f t="shared" si="4580"/>
        <v>0</v>
      </c>
      <c r="HQ71" s="463"/>
      <c r="HR71" s="448"/>
      <c r="HT71" s="458"/>
      <c r="HU71" s="447"/>
      <c r="HV71" s="447"/>
      <c r="HW71" s="447"/>
      <c r="HX71" s="450">
        <f t="shared" si="4581"/>
        <v>0</v>
      </c>
      <c r="HY71" s="447"/>
      <c r="HZ71" s="447"/>
      <c r="IA71" s="447"/>
      <c r="IB71" s="447"/>
      <c r="IC71" s="447"/>
      <c r="ID71" s="449"/>
      <c r="IE71" s="450">
        <f t="shared" si="4582"/>
        <v>0</v>
      </c>
      <c r="IF71" s="463"/>
      <c r="IG71" s="448"/>
      <c r="II71" s="458"/>
      <c r="IJ71" s="447"/>
      <c r="IK71" s="447"/>
      <c r="IL71" s="447"/>
      <c r="IM71" s="450">
        <f t="shared" si="4583"/>
        <v>0</v>
      </c>
      <c r="IN71" s="447"/>
      <c r="IO71" s="447"/>
      <c r="IP71" s="447"/>
      <c r="IQ71" s="447"/>
      <c r="IR71" s="447"/>
      <c r="IS71" s="449"/>
      <c r="IT71" s="450">
        <f t="shared" si="4584"/>
        <v>0</v>
      </c>
      <c r="IU71" s="463"/>
      <c r="IV71" s="448"/>
      <c r="IX71" s="458"/>
      <c r="IY71" s="447"/>
      <c r="IZ71" s="447"/>
      <c r="JA71" s="447"/>
      <c r="JB71" s="450">
        <f t="shared" si="4585"/>
        <v>0</v>
      </c>
      <c r="JC71" s="447"/>
      <c r="JD71" s="447"/>
      <c r="JE71" s="447"/>
      <c r="JF71" s="447"/>
      <c r="JG71" s="447"/>
      <c r="JH71" s="449"/>
      <c r="JI71" s="450">
        <f t="shared" si="4586"/>
        <v>0</v>
      </c>
      <c r="JJ71" s="463"/>
      <c r="JK71" s="448"/>
      <c r="JM71" s="458"/>
      <c r="JN71" s="447"/>
      <c r="JO71" s="447"/>
      <c r="JP71" s="447"/>
      <c r="JQ71" s="450">
        <f t="shared" si="4587"/>
        <v>0</v>
      </c>
      <c r="JR71" s="447"/>
      <c r="JS71" s="447"/>
      <c r="JT71" s="447"/>
      <c r="JU71" s="447"/>
      <c r="JV71" s="447"/>
      <c r="JW71" s="449"/>
      <c r="JX71" s="450">
        <f t="shared" si="4588"/>
        <v>0</v>
      </c>
      <c r="JY71" s="463"/>
      <c r="JZ71" s="448"/>
      <c r="KB71" s="458"/>
      <c r="KC71" s="447"/>
      <c r="KD71" s="447"/>
      <c r="KE71" s="447"/>
      <c r="KF71" s="450">
        <f t="shared" si="4589"/>
        <v>0</v>
      </c>
      <c r="KG71" s="447"/>
      <c r="KH71" s="447"/>
      <c r="KI71" s="447"/>
      <c r="KJ71" s="447"/>
      <c r="KK71" s="447"/>
      <c r="KL71" s="449"/>
      <c r="KM71" s="450">
        <f t="shared" si="4590"/>
        <v>0</v>
      </c>
      <c r="KN71" s="463"/>
      <c r="KO71" s="448"/>
      <c r="KQ71" s="458"/>
      <c r="KR71" s="447"/>
      <c r="KS71" s="447"/>
      <c r="KT71" s="447"/>
      <c r="KU71" s="450">
        <f t="shared" si="4591"/>
        <v>0</v>
      </c>
      <c r="KV71" s="447"/>
      <c r="KW71" s="447"/>
      <c r="KX71" s="447"/>
      <c r="KY71" s="447"/>
      <c r="KZ71" s="447"/>
      <c r="LA71" s="449"/>
      <c r="LB71" s="450">
        <f t="shared" si="4592"/>
        <v>0</v>
      </c>
      <c r="LC71" s="463"/>
      <c r="LD71" s="448"/>
      <c r="LF71" s="458"/>
      <c r="LG71" s="447"/>
      <c r="LH71" s="447"/>
      <c r="LI71" s="447"/>
      <c r="LJ71" s="450">
        <f t="shared" si="4593"/>
        <v>0</v>
      </c>
      <c r="LK71" s="447"/>
      <c r="LL71" s="447"/>
      <c r="LM71" s="447"/>
      <c r="LN71" s="447"/>
      <c r="LO71" s="447"/>
      <c r="LP71" s="449"/>
      <c r="LQ71" s="450">
        <f t="shared" si="4594"/>
        <v>0</v>
      </c>
      <c r="LR71" s="463"/>
      <c r="LS71" s="448"/>
      <c r="LU71" s="458"/>
      <c r="LV71" s="447"/>
      <c r="LW71" s="447"/>
      <c r="LX71" s="447"/>
      <c r="LY71" s="450">
        <f t="shared" si="4595"/>
        <v>0</v>
      </c>
      <c r="LZ71" s="447"/>
      <c r="MA71" s="447"/>
      <c r="MB71" s="447"/>
      <c r="MC71" s="447"/>
      <c r="MD71" s="447"/>
      <c r="ME71" s="449"/>
      <c r="MF71" s="450">
        <f t="shared" si="4596"/>
        <v>0</v>
      </c>
      <c r="MG71" s="463"/>
      <c r="MH71" s="448"/>
      <c r="MJ71" s="458"/>
      <c r="MK71" s="447"/>
      <c r="ML71" s="447"/>
      <c r="MM71" s="447"/>
      <c r="MN71" s="450">
        <f t="shared" si="4597"/>
        <v>0</v>
      </c>
      <c r="MO71" s="447"/>
      <c r="MP71" s="447"/>
      <c r="MQ71" s="447"/>
      <c r="MR71" s="447"/>
      <c r="MS71" s="447"/>
      <c r="MT71" s="449"/>
      <c r="MU71" s="450">
        <f t="shared" si="4598"/>
        <v>0</v>
      </c>
      <c r="MV71" s="463"/>
      <c r="MW71" s="448"/>
      <c r="MY71" s="458"/>
      <c r="MZ71" s="447"/>
      <c r="NA71" s="447"/>
      <c r="NB71" s="447"/>
      <c r="NC71" s="450">
        <f t="shared" si="4599"/>
        <v>0</v>
      </c>
      <c r="ND71" s="447"/>
      <c r="NE71" s="447"/>
      <c r="NF71" s="447"/>
      <c r="NG71" s="447"/>
      <c r="NH71" s="447"/>
      <c r="NI71" s="449"/>
      <c r="NJ71" s="450">
        <f t="shared" si="4600"/>
        <v>0</v>
      </c>
      <c r="NK71" s="463"/>
      <c r="NL71" s="448"/>
      <c r="NN71" s="458"/>
      <c r="NO71" s="447"/>
      <c r="NP71" s="447"/>
      <c r="NQ71" s="447"/>
      <c r="NR71" s="450">
        <f t="shared" si="4601"/>
        <v>0</v>
      </c>
      <c r="NS71" s="447"/>
      <c r="NT71" s="447"/>
      <c r="NU71" s="447"/>
      <c r="NV71" s="447"/>
      <c r="NW71" s="447"/>
      <c r="NX71" s="449"/>
      <c r="NY71" s="450">
        <f t="shared" si="4602"/>
        <v>0</v>
      </c>
      <c r="NZ71" s="463"/>
      <c r="OA71" s="448"/>
      <c r="OC71" s="458"/>
      <c r="OD71" s="447"/>
      <c r="OE71" s="447"/>
      <c r="OF71" s="447"/>
      <c r="OG71" s="450">
        <f t="shared" si="4603"/>
        <v>0</v>
      </c>
      <c r="OH71" s="447"/>
      <c r="OI71" s="447"/>
      <c r="OJ71" s="447"/>
      <c r="OK71" s="447"/>
      <c r="OL71" s="447"/>
      <c r="OM71" s="449"/>
      <c r="ON71" s="450">
        <f t="shared" si="4604"/>
        <v>0</v>
      </c>
      <c r="OO71" s="463"/>
      <c r="OP71" s="448"/>
      <c r="OR71" s="458"/>
      <c r="OS71" s="447"/>
      <c r="OT71" s="447"/>
      <c r="OU71" s="447"/>
      <c r="OV71" s="450">
        <f t="shared" si="4605"/>
        <v>0</v>
      </c>
      <c r="OW71" s="447"/>
      <c r="OX71" s="447"/>
      <c r="OY71" s="447"/>
      <c r="OZ71" s="447"/>
      <c r="PA71" s="447"/>
      <c r="PB71" s="449"/>
      <c r="PC71" s="450">
        <f t="shared" si="4606"/>
        <v>0</v>
      </c>
      <c r="PD71" s="463"/>
      <c r="PE71" s="448"/>
      <c r="PG71" s="458"/>
      <c r="PH71" s="447"/>
      <c r="PI71" s="447"/>
      <c r="PJ71" s="447"/>
      <c r="PK71" s="450">
        <f t="shared" si="4607"/>
        <v>0</v>
      </c>
      <c r="PL71" s="447"/>
      <c r="PM71" s="447"/>
      <c r="PN71" s="447"/>
      <c r="PO71" s="447"/>
      <c r="PP71" s="447"/>
      <c r="PQ71" s="449"/>
      <c r="PR71" s="450">
        <f t="shared" si="4608"/>
        <v>0</v>
      </c>
      <c r="PS71" s="463"/>
      <c r="PT71" s="448"/>
      <c r="PV71" s="458"/>
      <c r="PW71" s="447"/>
      <c r="PX71" s="447"/>
      <c r="PY71" s="447"/>
      <c r="PZ71" s="450">
        <f t="shared" si="4609"/>
        <v>0</v>
      </c>
      <c r="QA71" s="447"/>
      <c r="QB71" s="447"/>
      <c r="QC71" s="447"/>
      <c r="QD71" s="447"/>
      <c r="QE71" s="447"/>
      <c r="QF71" s="449"/>
      <c r="QG71" s="450">
        <f t="shared" si="4610"/>
        <v>0</v>
      </c>
      <c r="QH71" s="463"/>
      <c r="QI71" s="448"/>
      <c r="QK71" s="458"/>
      <c r="QL71" s="447"/>
      <c r="QM71" s="447"/>
      <c r="QN71" s="447"/>
      <c r="QO71" s="450">
        <f t="shared" si="4611"/>
        <v>0</v>
      </c>
      <c r="QP71" s="447"/>
      <c r="QQ71" s="447"/>
      <c r="QR71" s="447"/>
      <c r="QS71" s="447"/>
      <c r="QT71" s="447"/>
      <c r="QU71" s="449"/>
      <c r="QV71" s="450">
        <f t="shared" si="4612"/>
        <v>0</v>
      </c>
      <c r="QW71" s="463"/>
      <c r="QX71" s="448"/>
      <c r="QZ71" s="458"/>
      <c r="RA71" s="447"/>
      <c r="RB71" s="447"/>
      <c r="RC71" s="447"/>
      <c r="RD71" s="450">
        <f t="shared" si="4613"/>
        <v>0</v>
      </c>
      <c r="RE71" s="447"/>
      <c r="RF71" s="447"/>
      <c r="RG71" s="447"/>
      <c r="RH71" s="447"/>
      <c r="RI71" s="447"/>
      <c r="RJ71" s="449"/>
      <c r="RK71" s="450">
        <f t="shared" si="4614"/>
        <v>0</v>
      </c>
      <c r="RL71" s="463"/>
      <c r="RM71" s="448"/>
      <c r="RO71" s="458"/>
      <c r="RP71" s="447"/>
      <c r="RQ71" s="447"/>
      <c r="RR71" s="447"/>
      <c r="RS71" s="450">
        <f t="shared" si="4615"/>
        <v>0</v>
      </c>
      <c r="RT71" s="447"/>
      <c r="RU71" s="447"/>
      <c r="RV71" s="447"/>
      <c r="RW71" s="447"/>
      <c r="RX71" s="447"/>
      <c r="RY71" s="449"/>
      <c r="RZ71" s="450">
        <f t="shared" si="4616"/>
        <v>0</v>
      </c>
      <c r="SA71" s="463"/>
      <c r="SB71" s="448"/>
      <c r="SD71" s="458"/>
      <c r="SE71" s="447"/>
      <c r="SF71" s="447"/>
      <c r="SG71" s="447"/>
      <c r="SH71" s="450">
        <f t="shared" si="4617"/>
        <v>0</v>
      </c>
      <c r="SI71" s="447"/>
      <c r="SJ71" s="447"/>
      <c r="SK71" s="447"/>
      <c r="SL71" s="447"/>
      <c r="SM71" s="447"/>
      <c r="SN71" s="449"/>
      <c r="SO71" s="450">
        <f t="shared" si="4618"/>
        <v>0</v>
      </c>
      <c r="SP71" s="463"/>
      <c r="SQ71" s="448"/>
      <c r="SS71" s="458"/>
      <c r="ST71" s="447"/>
      <c r="SU71" s="447"/>
      <c r="SV71" s="447"/>
      <c r="SW71" s="450">
        <f t="shared" si="4619"/>
        <v>0</v>
      </c>
      <c r="SX71" s="447"/>
      <c r="SY71" s="447"/>
      <c r="SZ71" s="447"/>
      <c r="TA71" s="447"/>
      <c r="TB71" s="447"/>
      <c r="TC71" s="449"/>
      <c r="TD71" s="450">
        <f t="shared" si="4620"/>
        <v>0</v>
      </c>
      <c r="TE71" s="463"/>
      <c r="TF71" s="448"/>
      <c r="TH71" s="458"/>
      <c r="TI71" s="447"/>
      <c r="TJ71" s="447"/>
      <c r="TK71" s="447"/>
      <c r="TL71" s="450">
        <f t="shared" si="4621"/>
        <v>0</v>
      </c>
      <c r="TM71" s="447"/>
      <c r="TN71" s="447"/>
      <c r="TO71" s="447"/>
      <c r="TP71" s="447"/>
      <c r="TQ71" s="447"/>
      <c r="TR71" s="449"/>
      <c r="TS71" s="450">
        <f t="shared" si="4622"/>
        <v>0</v>
      </c>
      <c r="TT71" s="463"/>
      <c r="TU71" s="448"/>
      <c r="TW71" s="458"/>
      <c r="TX71" s="447"/>
      <c r="TY71" s="447"/>
      <c r="TZ71" s="447"/>
      <c r="UA71" s="450">
        <f t="shared" si="4623"/>
        <v>0</v>
      </c>
      <c r="UB71" s="447"/>
      <c r="UC71" s="447"/>
      <c r="UD71" s="447"/>
      <c r="UE71" s="447"/>
      <c r="UF71" s="447"/>
      <c r="UG71" s="449"/>
      <c r="UH71" s="450">
        <f t="shared" si="4624"/>
        <v>0</v>
      </c>
      <c r="UI71" s="463"/>
      <c r="UJ71" s="448"/>
      <c r="UL71" s="458"/>
      <c r="UM71" s="447"/>
      <c r="UN71" s="447"/>
      <c r="UO71" s="447"/>
      <c r="UP71" s="450">
        <f t="shared" si="4625"/>
        <v>0</v>
      </c>
      <c r="UQ71" s="447"/>
      <c r="UR71" s="447"/>
      <c r="US71" s="447"/>
      <c r="UT71" s="447"/>
      <c r="UU71" s="447"/>
      <c r="UV71" s="449"/>
      <c r="UW71" s="450">
        <f t="shared" si="4626"/>
        <v>0</v>
      </c>
      <c r="UX71" s="463"/>
      <c r="UY71" s="448"/>
      <c r="VA71" s="458"/>
      <c r="VB71" s="447"/>
      <c r="VC71" s="447"/>
      <c r="VD71" s="447"/>
      <c r="VE71" s="450">
        <f t="shared" si="4627"/>
        <v>0</v>
      </c>
      <c r="VF71" s="447"/>
      <c r="VG71" s="447"/>
      <c r="VH71" s="447"/>
      <c r="VI71" s="447"/>
      <c r="VJ71" s="447"/>
      <c r="VK71" s="449"/>
      <c r="VL71" s="450">
        <f t="shared" si="4628"/>
        <v>0</v>
      </c>
      <c r="VM71" s="463"/>
      <c r="VN71" s="448"/>
      <c r="VP71" s="458"/>
      <c r="VQ71" s="447"/>
      <c r="VR71" s="447"/>
      <c r="VS71" s="447"/>
      <c r="VT71" s="450">
        <f t="shared" si="4629"/>
        <v>0</v>
      </c>
      <c r="VU71" s="447"/>
      <c r="VV71" s="447"/>
      <c r="VW71" s="447"/>
      <c r="VX71" s="447"/>
      <c r="VY71" s="447"/>
      <c r="VZ71" s="449"/>
      <c r="WA71" s="450">
        <f t="shared" si="4630"/>
        <v>0</v>
      </c>
      <c r="WB71" s="463"/>
      <c r="WC71" s="448"/>
      <c r="WE71" s="458"/>
      <c r="WF71" s="447"/>
      <c r="WG71" s="447"/>
      <c r="WH71" s="447"/>
      <c r="WI71" s="450">
        <f t="shared" si="4631"/>
        <v>0</v>
      </c>
      <c r="WJ71" s="447"/>
      <c r="WK71" s="447"/>
      <c r="WL71" s="447"/>
      <c r="WM71" s="447"/>
      <c r="WN71" s="447"/>
      <c r="WO71" s="449"/>
      <c r="WP71" s="450">
        <f t="shared" si="4632"/>
        <v>0</v>
      </c>
      <c r="WQ71" s="463"/>
      <c r="WR71" s="448"/>
      <c r="WT71" s="458"/>
      <c r="WU71" s="447"/>
      <c r="WV71" s="447"/>
      <c r="WW71" s="447"/>
      <c r="WX71" s="450">
        <f t="shared" si="4633"/>
        <v>0</v>
      </c>
      <c r="WY71" s="447"/>
      <c r="WZ71" s="447"/>
      <c r="XA71" s="447"/>
      <c r="XB71" s="447"/>
      <c r="XC71" s="447"/>
      <c r="XD71" s="449"/>
      <c r="XE71" s="450">
        <f t="shared" si="4634"/>
        <v>0</v>
      </c>
      <c r="XF71" s="463"/>
      <c r="XG71" s="448"/>
      <c r="XI71" s="458"/>
      <c r="XJ71" s="447"/>
      <c r="XK71" s="447"/>
      <c r="XL71" s="447"/>
      <c r="XM71" s="450">
        <f t="shared" si="4635"/>
        <v>0</v>
      </c>
      <c r="XN71" s="447"/>
      <c r="XO71" s="447"/>
      <c r="XP71" s="447"/>
      <c r="XQ71" s="447"/>
      <c r="XR71" s="447"/>
      <c r="XS71" s="449"/>
      <c r="XT71" s="450">
        <f t="shared" si="4636"/>
        <v>0</v>
      </c>
      <c r="XU71" s="463"/>
      <c r="XV71" s="448"/>
      <c r="XX71" s="458"/>
      <c r="XY71" s="447"/>
      <c r="XZ71" s="447"/>
      <c r="YA71" s="447"/>
      <c r="YB71" s="450">
        <f t="shared" si="4637"/>
        <v>0</v>
      </c>
      <c r="YC71" s="447"/>
      <c r="YD71" s="447"/>
      <c r="YE71" s="447"/>
      <c r="YF71" s="447"/>
      <c r="YG71" s="447"/>
      <c r="YH71" s="449"/>
      <c r="YI71" s="450">
        <f t="shared" si="4638"/>
        <v>0</v>
      </c>
      <c r="YJ71" s="463"/>
      <c r="YK71" s="448"/>
      <c r="YM71" s="458"/>
      <c r="YN71" s="447"/>
      <c r="YO71" s="447"/>
      <c r="YP71" s="447"/>
      <c r="YQ71" s="450">
        <f t="shared" si="4639"/>
        <v>0</v>
      </c>
      <c r="YR71" s="447"/>
      <c r="YS71" s="447"/>
      <c r="YT71" s="447"/>
      <c r="YU71" s="447"/>
      <c r="YV71" s="447"/>
      <c r="YW71" s="449"/>
      <c r="YX71" s="450">
        <f t="shared" si="4640"/>
        <v>0</v>
      </c>
      <c r="YY71" s="463"/>
      <c r="YZ71" s="448"/>
      <c r="ZB71" s="458"/>
      <c r="ZC71" s="447"/>
      <c r="ZD71" s="447"/>
      <c r="ZE71" s="447"/>
      <c r="ZF71" s="450">
        <f t="shared" si="4641"/>
        <v>0</v>
      </c>
      <c r="ZG71" s="447"/>
      <c r="ZH71" s="447"/>
      <c r="ZI71" s="447"/>
      <c r="ZJ71" s="447"/>
      <c r="ZK71" s="447"/>
      <c r="ZL71" s="449"/>
      <c r="ZM71" s="450">
        <f t="shared" si="4642"/>
        <v>0</v>
      </c>
      <c r="ZN71" s="463"/>
      <c r="ZO71" s="448"/>
      <c r="ZQ71" s="458"/>
      <c r="ZR71" s="447"/>
      <c r="ZS71" s="447"/>
      <c r="ZT71" s="447"/>
      <c r="ZU71" s="450">
        <f t="shared" si="4643"/>
        <v>0</v>
      </c>
      <c r="ZV71" s="447"/>
      <c r="ZW71" s="447"/>
      <c r="ZX71" s="447"/>
      <c r="ZY71" s="447"/>
      <c r="ZZ71" s="447"/>
      <c r="AAA71" s="449"/>
      <c r="AAB71" s="450">
        <f t="shared" si="4644"/>
        <v>0</v>
      </c>
      <c r="AAC71" s="463"/>
      <c r="AAD71" s="448"/>
      <c r="AAF71" s="458"/>
      <c r="AAG71" s="447"/>
      <c r="AAH71" s="447"/>
      <c r="AAI71" s="447"/>
      <c r="AAJ71" s="450">
        <f t="shared" si="4645"/>
        <v>0</v>
      </c>
      <c r="AAK71" s="447"/>
      <c r="AAL71" s="447"/>
      <c r="AAM71" s="447"/>
      <c r="AAN71" s="447"/>
      <c r="AAO71" s="447"/>
      <c r="AAP71" s="449"/>
      <c r="AAQ71" s="450">
        <f t="shared" si="4646"/>
        <v>0</v>
      </c>
      <c r="AAR71" s="463"/>
      <c r="AAS71" s="448"/>
      <c r="AAU71" s="458"/>
      <c r="AAV71" s="447"/>
      <c r="AAW71" s="447"/>
      <c r="AAX71" s="447"/>
      <c r="AAY71" s="450">
        <f t="shared" si="4647"/>
        <v>0</v>
      </c>
      <c r="AAZ71" s="447"/>
      <c r="ABA71" s="447"/>
      <c r="ABB71" s="447"/>
      <c r="ABC71" s="447"/>
      <c r="ABD71" s="447"/>
      <c r="ABE71" s="449"/>
      <c r="ABF71" s="450">
        <f t="shared" si="4648"/>
        <v>0</v>
      </c>
      <c r="ABG71" s="463"/>
      <c r="ABH71" s="448"/>
      <c r="ABJ71" s="458"/>
      <c r="ABK71" s="447"/>
      <c r="ABL71" s="447"/>
      <c r="ABM71" s="447"/>
      <c r="ABN71" s="450">
        <f t="shared" si="4649"/>
        <v>0</v>
      </c>
      <c r="ABO71" s="447"/>
      <c r="ABP71" s="447"/>
      <c r="ABQ71" s="447"/>
      <c r="ABR71" s="447"/>
      <c r="ABS71" s="447"/>
      <c r="ABT71" s="449"/>
      <c r="ABU71" s="450">
        <f t="shared" si="4650"/>
        <v>0</v>
      </c>
      <c r="ABV71" s="463"/>
      <c r="ABW71" s="448"/>
      <c r="ABY71" s="458"/>
      <c r="ABZ71" s="447"/>
      <c r="ACA71" s="447"/>
      <c r="ACB71" s="447"/>
      <c r="ACC71" s="450">
        <f t="shared" si="4651"/>
        <v>0</v>
      </c>
      <c r="ACD71" s="447"/>
      <c r="ACE71" s="447"/>
      <c r="ACF71" s="447"/>
      <c r="ACG71" s="447"/>
      <c r="ACH71" s="447"/>
      <c r="ACI71" s="449"/>
      <c r="ACJ71" s="450">
        <f t="shared" si="4652"/>
        <v>0</v>
      </c>
      <c r="ACK71" s="463"/>
      <c r="ACL71" s="448"/>
      <c r="ACN71" s="458"/>
      <c r="ACO71" s="447"/>
      <c r="ACP71" s="447"/>
      <c r="ACQ71" s="447"/>
      <c r="ACR71" s="450">
        <f t="shared" si="4653"/>
        <v>0</v>
      </c>
      <c r="ACS71" s="447"/>
      <c r="ACT71" s="447"/>
      <c r="ACU71" s="447"/>
      <c r="ACV71" s="447"/>
      <c r="ACW71" s="447"/>
      <c r="ACX71" s="449"/>
      <c r="ACY71" s="450">
        <f t="shared" si="4654"/>
        <v>0</v>
      </c>
      <c r="ACZ71" s="463"/>
      <c r="ADA71" s="448"/>
      <c r="ADC71" s="458"/>
      <c r="ADD71" s="447"/>
      <c r="ADE71" s="447"/>
      <c r="ADF71" s="447"/>
      <c r="ADG71" s="450">
        <f t="shared" si="4655"/>
        <v>0</v>
      </c>
      <c r="ADH71" s="447"/>
      <c r="ADI71" s="447"/>
      <c r="ADJ71" s="447"/>
      <c r="ADK71" s="447"/>
      <c r="ADL71" s="447"/>
      <c r="ADM71" s="449"/>
      <c r="ADN71" s="450">
        <f t="shared" si="4656"/>
        <v>0</v>
      </c>
      <c r="ADO71" s="463"/>
      <c r="ADP71" s="448"/>
      <c r="ADR71" s="458"/>
      <c r="ADS71" s="447"/>
      <c r="ADT71" s="447"/>
      <c r="ADU71" s="447"/>
      <c r="ADV71" s="450">
        <f t="shared" si="4657"/>
        <v>0</v>
      </c>
      <c r="ADW71" s="447"/>
      <c r="ADX71" s="447"/>
      <c r="ADY71" s="447"/>
      <c r="ADZ71" s="447"/>
      <c r="AEA71" s="447"/>
      <c r="AEB71" s="449"/>
      <c r="AEC71" s="450">
        <f t="shared" si="4658"/>
        <v>0</v>
      </c>
      <c r="AED71" s="463"/>
      <c r="AEE71" s="448"/>
      <c r="AEG71" s="458"/>
      <c r="AEH71" s="447"/>
      <c r="AEI71" s="447"/>
      <c r="AEJ71" s="447"/>
      <c r="AEK71" s="450">
        <f t="shared" si="4659"/>
        <v>0</v>
      </c>
      <c r="AEL71" s="447"/>
      <c r="AEM71" s="447"/>
      <c r="AEN71" s="447"/>
      <c r="AEO71" s="447"/>
      <c r="AEP71" s="447"/>
      <c r="AEQ71" s="449"/>
      <c r="AER71" s="450">
        <f t="shared" si="4660"/>
        <v>0</v>
      </c>
      <c r="AES71" s="463"/>
      <c r="AET71" s="448"/>
      <c r="AEV71" s="458"/>
      <c r="AEW71" s="447"/>
      <c r="AEX71" s="447"/>
      <c r="AEY71" s="447"/>
      <c r="AEZ71" s="450">
        <f t="shared" si="4661"/>
        <v>0</v>
      </c>
      <c r="AFA71" s="447"/>
      <c r="AFB71" s="447"/>
      <c r="AFC71" s="447"/>
      <c r="AFD71" s="447"/>
      <c r="AFE71" s="447"/>
      <c r="AFF71" s="449"/>
      <c r="AFG71" s="450">
        <f t="shared" si="4662"/>
        <v>0</v>
      </c>
      <c r="AFH71" s="463"/>
      <c r="AFI71" s="448"/>
      <c r="AFK71" s="458"/>
      <c r="AFL71" s="447"/>
      <c r="AFM71" s="447"/>
      <c r="AFN71" s="447"/>
      <c r="AFO71" s="450">
        <f t="shared" si="4663"/>
        <v>0</v>
      </c>
      <c r="AFP71" s="447"/>
      <c r="AFQ71" s="447"/>
      <c r="AFR71" s="447"/>
      <c r="AFS71" s="447"/>
      <c r="AFT71" s="447"/>
      <c r="AFU71" s="449"/>
      <c r="AFV71" s="450">
        <f t="shared" si="4664"/>
        <v>0</v>
      </c>
      <c r="AFW71" s="463"/>
      <c r="AFX71" s="448"/>
      <c r="AFZ71" s="458"/>
      <c r="AGA71" s="447"/>
      <c r="AGB71" s="447"/>
      <c r="AGC71" s="447"/>
      <c r="AGD71" s="450">
        <f t="shared" si="4665"/>
        <v>0</v>
      </c>
      <c r="AGE71" s="447"/>
      <c r="AGF71" s="447"/>
      <c r="AGG71" s="447"/>
      <c r="AGH71" s="447"/>
      <c r="AGI71" s="447"/>
      <c r="AGJ71" s="449"/>
      <c r="AGK71" s="450">
        <f t="shared" si="4666"/>
        <v>0</v>
      </c>
      <c r="AGL71" s="463"/>
      <c r="AGM71" s="448"/>
      <c r="AGO71" s="458"/>
      <c r="AGP71" s="447"/>
      <c r="AGQ71" s="447"/>
      <c r="AGR71" s="447"/>
      <c r="AGS71" s="450">
        <f t="shared" si="4667"/>
        <v>0</v>
      </c>
      <c r="AGT71" s="447"/>
      <c r="AGU71" s="447"/>
      <c r="AGV71" s="447"/>
      <c r="AGW71" s="447"/>
      <c r="AGX71" s="447"/>
      <c r="AGY71" s="449"/>
      <c r="AGZ71" s="450">
        <f t="shared" si="4668"/>
        <v>0</v>
      </c>
      <c r="AHA71" s="463"/>
      <c r="AHB71" s="448"/>
      <c r="AHD71" s="458"/>
      <c r="AHE71" s="447"/>
      <c r="AHF71" s="447"/>
      <c r="AHG71" s="447"/>
      <c r="AHH71" s="450">
        <f t="shared" si="4669"/>
        <v>0</v>
      </c>
      <c r="AHI71" s="447"/>
      <c r="AHJ71" s="447"/>
      <c r="AHK71" s="447"/>
      <c r="AHL71" s="447"/>
      <c r="AHM71" s="447"/>
      <c r="AHN71" s="449"/>
      <c r="AHO71" s="450">
        <f t="shared" si="4670"/>
        <v>0</v>
      </c>
      <c r="AHP71" s="463"/>
      <c r="AHQ71" s="448"/>
      <c r="AHS71" s="458"/>
      <c r="AHT71" s="447"/>
      <c r="AHU71" s="447"/>
      <c r="AHV71" s="447"/>
      <c r="AHW71" s="450">
        <f t="shared" si="4671"/>
        <v>0</v>
      </c>
      <c r="AHX71" s="447"/>
      <c r="AHY71" s="447"/>
      <c r="AHZ71" s="447"/>
      <c r="AIA71" s="447"/>
      <c r="AIB71" s="447"/>
      <c r="AIC71" s="449"/>
      <c r="AID71" s="450">
        <f t="shared" si="4672"/>
        <v>0</v>
      </c>
      <c r="AIE71" s="463"/>
      <c r="AIF71" s="448"/>
      <c r="AIH71" s="458"/>
      <c r="AII71" s="447"/>
      <c r="AIJ71" s="447"/>
      <c r="AIK71" s="447"/>
      <c r="AIL71" s="450">
        <f t="shared" si="4673"/>
        <v>0</v>
      </c>
      <c r="AIM71" s="447"/>
      <c r="AIN71" s="447"/>
      <c r="AIO71" s="447"/>
      <c r="AIP71" s="447"/>
      <c r="AIQ71" s="447"/>
      <c r="AIR71" s="449"/>
      <c r="AIS71" s="450">
        <f t="shared" si="4674"/>
        <v>0</v>
      </c>
      <c r="AIT71" s="463"/>
      <c r="AIU71" s="448"/>
      <c r="AIW71" s="458"/>
      <c r="AIX71" s="447"/>
      <c r="AIY71" s="447"/>
      <c r="AIZ71" s="447"/>
      <c r="AJA71" s="450">
        <f t="shared" si="4675"/>
        <v>0</v>
      </c>
      <c r="AJB71" s="447"/>
      <c r="AJC71" s="447"/>
      <c r="AJD71" s="447"/>
      <c r="AJE71" s="447"/>
      <c r="AJF71" s="447"/>
      <c r="AJG71" s="449"/>
      <c r="AJH71" s="450">
        <f t="shared" si="4676"/>
        <v>0</v>
      </c>
      <c r="AJI71" s="463"/>
      <c r="AJJ71" s="448"/>
      <c r="AJL71" s="458"/>
      <c r="AJM71" s="447"/>
      <c r="AJN71" s="447"/>
      <c r="AJO71" s="447"/>
      <c r="AJP71" s="450">
        <f t="shared" si="4677"/>
        <v>0</v>
      </c>
      <c r="AJQ71" s="447"/>
      <c r="AJR71" s="447"/>
      <c r="AJS71" s="447"/>
      <c r="AJT71" s="447"/>
      <c r="AJU71" s="447"/>
      <c r="AJV71" s="449"/>
      <c r="AJW71" s="450">
        <f t="shared" si="4678"/>
        <v>0</v>
      </c>
      <c r="AJX71" s="463"/>
      <c r="AJY71" s="448"/>
      <c r="AKA71" s="458"/>
      <c r="AKB71" s="447"/>
      <c r="AKC71" s="447"/>
      <c r="AKD71" s="447"/>
      <c r="AKE71" s="450">
        <f t="shared" si="4679"/>
        <v>0</v>
      </c>
      <c r="AKF71" s="447"/>
      <c r="AKG71" s="447"/>
      <c r="AKH71" s="447"/>
      <c r="AKI71" s="447"/>
      <c r="AKJ71" s="447"/>
      <c r="AKK71" s="449"/>
      <c r="AKL71" s="450">
        <f t="shared" si="4680"/>
        <v>0</v>
      </c>
      <c r="AKM71" s="463"/>
      <c r="AKN71" s="448"/>
      <c r="AKP71" s="458"/>
      <c r="AKQ71" s="447"/>
      <c r="AKR71" s="447"/>
      <c r="AKS71" s="447"/>
      <c r="AKT71" s="450">
        <f t="shared" si="4681"/>
        <v>0</v>
      </c>
      <c r="AKU71" s="447"/>
      <c r="AKV71" s="447"/>
      <c r="AKW71" s="447"/>
      <c r="AKX71" s="447"/>
      <c r="AKY71" s="447"/>
      <c r="AKZ71" s="449"/>
      <c r="ALA71" s="450">
        <f t="shared" si="4682"/>
        <v>0</v>
      </c>
      <c r="ALB71" s="463"/>
      <c r="ALC71" s="448"/>
      <c r="ALE71" s="458"/>
      <c r="ALF71" s="447"/>
      <c r="ALG71" s="447"/>
      <c r="ALH71" s="447"/>
      <c r="ALI71" s="450">
        <f t="shared" si="4683"/>
        <v>0</v>
      </c>
      <c r="ALJ71" s="447"/>
      <c r="ALK71" s="447"/>
      <c r="ALL71" s="447"/>
      <c r="ALM71" s="447"/>
      <c r="ALN71" s="447"/>
      <c r="ALO71" s="449"/>
      <c r="ALP71" s="450">
        <f t="shared" si="4684"/>
        <v>0</v>
      </c>
      <c r="ALQ71" s="463"/>
      <c r="ALR71" s="448"/>
      <c r="ALT71" s="458"/>
      <c r="ALU71" s="447"/>
      <c r="ALV71" s="447"/>
      <c r="ALW71" s="447"/>
      <c r="ALX71" s="450">
        <f t="shared" si="4685"/>
        <v>0</v>
      </c>
      <c r="ALY71" s="447"/>
      <c r="ALZ71" s="447"/>
      <c r="AMA71" s="447"/>
      <c r="AMB71" s="447"/>
      <c r="AMC71" s="447"/>
      <c r="AMD71" s="449"/>
      <c r="AME71" s="450">
        <f t="shared" si="4686"/>
        <v>0</v>
      </c>
      <c r="AMF71" s="463"/>
      <c r="AMG71" s="448"/>
      <c r="AMI71" s="458"/>
      <c r="AMJ71" s="447"/>
      <c r="AMK71" s="447"/>
      <c r="AML71" s="447"/>
      <c r="AMM71" s="450">
        <f t="shared" si="4687"/>
        <v>0</v>
      </c>
      <c r="AMN71" s="447"/>
      <c r="AMO71" s="447"/>
      <c r="AMP71" s="447"/>
      <c r="AMQ71" s="447"/>
      <c r="AMR71" s="447"/>
      <c r="AMS71" s="449"/>
      <c r="AMT71" s="450">
        <f t="shared" si="4688"/>
        <v>0</v>
      </c>
      <c r="AMU71" s="463"/>
      <c r="AMV71" s="448"/>
      <c r="AMX71" s="458"/>
      <c r="AMY71" s="447"/>
      <c r="AMZ71" s="447"/>
      <c r="ANA71" s="447"/>
      <c r="ANB71" s="450">
        <f t="shared" si="4689"/>
        <v>0</v>
      </c>
      <c r="ANC71" s="447"/>
      <c r="AND71" s="447"/>
      <c r="ANE71" s="447"/>
      <c r="ANF71" s="447"/>
      <c r="ANG71" s="447"/>
      <c r="ANH71" s="449"/>
      <c r="ANI71" s="450">
        <f t="shared" si="4690"/>
        <v>0</v>
      </c>
      <c r="ANJ71" s="463"/>
      <c r="ANK71" s="448"/>
      <c r="ANM71" s="458"/>
      <c r="ANN71" s="447"/>
      <c r="ANO71" s="447"/>
      <c r="ANP71" s="447"/>
      <c r="ANQ71" s="450">
        <f t="shared" si="4691"/>
        <v>0</v>
      </c>
      <c r="ANR71" s="447"/>
      <c r="ANS71" s="447"/>
      <c r="ANT71" s="447"/>
      <c r="ANU71" s="447"/>
      <c r="ANV71" s="447"/>
      <c r="ANW71" s="449"/>
      <c r="ANX71" s="450">
        <f t="shared" si="4692"/>
        <v>0</v>
      </c>
      <c r="ANY71" s="463"/>
      <c r="ANZ71" s="448"/>
      <c r="AOB71" s="458"/>
      <c r="AOC71" s="447"/>
      <c r="AOD71" s="447"/>
      <c r="AOE71" s="447"/>
      <c r="AOF71" s="450">
        <f t="shared" si="4693"/>
        <v>0</v>
      </c>
      <c r="AOG71" s="447"/>
      <c r="AOH71" s="447"/>
      <c r="AOI71" s="447"/>
      <c r="AOJ71" s="447"/>
      <c r="AOK71" s="447"/>
      <c r="AOL71" s="449"/>
      <c r="AOM71" s="450">
        <f t="shared" si="4694"/>
        <v>0</v>
      </c>
      <c r="AON71" s="463"/>
      <c r="AOO71" s="448"/>
      <c r="AOQ71" s="458"/>
      <c r="AOR71" s="447"/>
      <c r="AOS71" s="447"/>
      <c r="AOT71" s="447"/>
      <c r="AOU71" s="450">
        <f t="shared" si="4695"/>
        <v>0</v>
      </c>
      <c r="AOV71" s="447"/>
      <c r="AOW71" s="447"/>
      <c r="AOX71" s="447"/>
      <c r="AOY71" s="447"/>
      <c r="AOZ71" s="447"/>
      <c r="APA71" s="449"/>
      <c r="APB71" s="450">
        <f t="shared" si="4696"/>
        <v>0</v>
      </c>
      <c r="APC71" s="463"/>
      <c r="APD71" s="448"/>
      <c r="APF71" s="458"/>
      <c r="APG71" s="447"/>
      <c r="APH71" s="447"/>
      <c r="API71" s="447"/>
      <c r="APJ71" s="450">
        <f t="shared" si="4697"/>
        <v>0</v>
      </c>
      <c r="APK71" s="447"/>
      <c r="APL71" s="447"/>
      <c r="APM71" s="447"/>
      <c r="APN71" s="447"/>
      <c r="APO71" s="447"/>
      <c r="APP71" s="449"/>
      <c r="APQ71" s="450">
        <f t="shared" si="4698"/>
        <v>0</v>
      </c>
      <c r="APR71" s="463"/>
      <c r="APS71" s="448"/>
      <c r="APU71" s="458"/>
      <c r="APV71" s="447"/>
      <c r="APW71" s="447"/>
      <c r="APX71" s="447"/>
      <c r="APY71" s="450">
        <f t="shared" si="4699"/>
        <v>0</v>
      </c>
      <c r="APZ71" s="447"/>
      <c r="AQA71" s="447"/>
      <c r="AQB71" s="447"/>
      <c r="AQC71" s="447"/>
      <c r="AQD71" s="447"/>
      <c r="AQE71" s="449"/>
      <c r="AQF71" s="450">
        <f t="shared" si="4700"/>
        <v>0</v>
      </c>
      <c r="AQG71" s="463"/>
      <c r="AQH71" s="448"/>
      <c r="AQJ71" s="458"/>
      <c r="AQK71" s="447"/>
      <c r="AQL71" s="447"/>
      <c r="AQM71" s="447"/>
      <c r="AQN71" s="450">
        <f t="shared" si="4701"/>
        <v>0</v>
      </c>
      <c r="AQO71" s="447"/>
      <c r="AQP71" s="447"/>
      <c r="AQQ71" s="447"/>
      <c r="AQR71" s="447"/>
      <c r="AQS71" s="447"/>
      <c r="AQT71" s="449"/>
      <c r="AQU71" s="450">
        <f t="shared" si="4702"/>
        <v>0</v>
      </c>
      <c r="AQV71" s="463"/>
      <c r="AQW71" s="448"/>
      <c r="AQY71" s="458"/>
      <c r="AQZ71" s="447"/>
      <c r="ARA71" s="447"/>
      <c r="ARB71" s="447"/>
      <c r="ARC71" s="450">
        <f t="shared" si="4703"/>
        <v>0</v>
      </c>
      <c r="ARD71" s="447"/>
      <c r="ARE71" s="447"/>
      <c r="ARF71" s="447"/>
      <c r="ARG71" s="447"/>
      <c r="ARH71" s="447"/>
      <c r="ARI71" s="449"/>
      <c r="ARJ71" s="450">
        <f t="shared" si="4704"/>
        <v>0</v>
      </c>
      <c r="ARK71" s="463"/>
      <c r="ARL71" s="448"/>
      <c r="ARN71" s="458"/>
      <c r="ARO71" s="447"/>
      <c r="ARP71" s="447"/>
      <c r="ARQ71" s="447"/>
      <c r="ARR71" s="450">
        <f t="shared" si="4705"/>
        <v>0</v>
      </c>
      <c r="ARS71" s="447"/>
      <c r="ART71" s="447"/>
      <c r="ARU71" s="447"/>
      <c r="ARV71" s="447"/>
      <c r="ARW71" s="447"/>
      <c r="ARX71" s="449"/>
      <c r="ARY71" s="450">
        <f t="shared" si="4706"/>
        <v>0</v>
      </c>
      <c r="ARZ71" s="463"/>
      <c r="ASA71" s="448"/>
      <c r="ASC71" s="458"/>
      <c r="ASD71" s="447"/>
      <c r="ASE71" s="447"/>
      <c r="ASF71" s="447"/>
      <c r="ASG71" s="450">
        <f t="shared" si="4707"/>
        <v>0</v>
      </c>
      <c r="ASH71" s="447"/>
      <c r="ASI71" s="447"/>
      <c r="ASJ71" s="447"/>
      <c r="ASK71" s="447"/>
      <c r="ASL71" s="447"/>
      <c r="ASM71" s="449"/>
      <c r="ASN71" s="450">
        <f t="shared" si="4708"/>
        <v>0</v>
      </c>
      <c r="ASO71" s="463"/>
      <c r="ASP71" s="448"/>
      <c r="ASR71" s="458"/>
      <c r="ASS71" s="447"/>
      <c r="AST71" s="447"/>
      <c r="ASU71" s="447"/>
      <c r="ASV71" s="450">
        <f t="shared" si="4709"/>
        <v>0</v>
      </c>
      <c r="ASW71" s="447"/>
      <c r="ASX71" s="447"/>
      <c r="ASY71" s="447"/>
      <c r="ASZ71" s="447"/>
      <c r="ATA71" s="447"/>
      <c r="ATB71" s="449"/>
      <c r="ATC71" s="450">
        <f t="shared" si="4710"/>
        <v>0</v>
      </c>
      <c r="ATD71" s="463"/>
      <c r="ATE71" s="448"/>
      <c r="ATG71" s="458"/>
      <c r="ATH71" s="447"/>
      <c r="ATI71" s="447"/>
      <c r="ATJ71" s="447"/>
      <c r="ATK71" s="450">
        <f t="shared" si="4711"/>
        <v>0</v>
      </c>
      <c r="ATL71" s="447"/>
      <c r="ATM71" s="447"/>
      <c r="ATN71" s="447"/>
      <c r="ATO71" s="447"/>
      <c r="ATP71" s="447"/>
      <c r="ATQ71" s="449"/>
      <c r="ATR71" s="450">
        <f t="shared" si="4712"/>
        <v>0</v>
      </c>
      <c r="ATS71" s="463"/>
      <c r="ATT71" s="448"/>
      <c r="ATV71" s="458"/>
      <c r="ATW71" s="447"/>
      <c r="ATX71" s="447"/>
      <c r="ATY71" s="447"/>
      <c r="ATZ71" s="450">
        <f t="shared" si="4713"/>
        <v>0</v>
      </c>
      <c r="AUA71" s="447"/>
      <c r="AUB71" s="447"/>
      <c r="AUC71" s="447"/>
      <c r="AUD71" s="447"/>
      <c r="AUE71" s="447"/>
      <c r="AUF71" s="449"/>
      <c r="AUG71" s="450">
        <f t="shared" si="4714"/>
        <v>0</v>
      </c>
      <c r="AUH71" s="463"/>
      <c r="AUI71" s="448"/>
      <c r="AUK71" s="458"/>
      <c r="AUL71" s="447"/>
      <c r="AUM71" s="447"/>
      <c r="AUN71" s="447"/>
      <c r="AUO71" s="450">
        <f t="shared" si="4715"/>
        <v>0</v>
      </c>
      <c r="AUP71" s="447"/>
      <c r="AUQ71" s="447"/>
      <c r="AUR71" s="447"/>
      <c r="AUS71" s="447"/>
      <c r="AUT71" s="447"/>
      <c r="AUU71" s="449"/>
      <c r="AUV71" s="450">
        <f t="shared" si="4716"/>
        <v>0</v>
      </c>
      <c r="AUW71" s="463"/>
      <c r="AUX71" s="448"/>
      <c r="AUZ71" s="458"/>
      <c r="AVA71" s="447"/>
      <c r="AVB71" s="447"/>
      <c r="AVC71" s="447"/>
      <c r="AVD71" s="450">
        <f t="shared" si="4717"/>
        <v>0</v>
      </c>
      <c r="AVE71" s="447"/>
      <c r="AVF71" s="447"/>
      <c r="AVG71" s="447"/>
      <c r="AVH71" s="447"/>
      <c r="AVI71" s="447"/>
      <c r="AVJ71" s="449"/>
      <c r="AVK71" s="450">
        <f t="shared" si="4718"/>
        <v>0</v>
      </c>
      <c r="AVL71" s="463"/>
      <c r="AVM71" s="448"/>
      <c r="AVO71" s="458"/>
      <c r="AVP71" s="447"/>
      <c r="AVQ71" s="447"/>
      <c r="AVR71" s="447"/>
      <c r="AVS71" s="450">
        <f t="shared" si="4719"/>
        <v>0</v>
      </c>
      <c r="AVT71" s="447"/>
      <c r="AVU71" s="447"/>
      <c r="AVV71" s="447"/>
      <c r="AVW71" s="447"/>
      <c r="AVX71" s="447"/>
      <c r="AVY71" s="449"/>
      <c r="AVZ71" s="450">
        <f t="shared" si="4720"/>
        <v>0</v>
      </c>
      <c r="AWA71" s="463"/>
      <c r="AWB71" s="448"/>
      <c r="AWD71" s="458"/>
      <c r="AWE71" s="447"/>
      <c r="AWF71" s="447"/>
      <c r="AWG71" s="447"/>
      <c r="AWH71" s="450">
        <f t="shared" si="4721"/>
        <v>0</v>
      </c>
      <c r="AWI71" s="447"/>
      <c r="AWJ71" s="447"/>
      <c r="AWK71" s="447"/>
      <c r="AWL71" s="447"/>
      <c r="AWM71" s="447"/>
      <c r="AWN71" s="449"/>
      <c r="AWO71" s="450">
        <f t="shared" si="4722"/>
        <v>0</v>
      </c>
      <c r="AWP71" s="463"/>
      <c r="AWQ71" s="448"/>
      <c r="AWS71" s="458"/>
      <c r="AWT71" s="447"/>
      <c r="AWU71" s="447"/>
      <c r="AWV71" s="447"/>
      <c r="AWW71" s="450">
        <f t="shared" si="4723"/>
        <v>0</v>
      </c>
      <c r="AWX71" s="447"/>
      <c r="AWY71" s="447"/>
      <c r="AWZ71" s="447"/>
      <c r="AXA71" s="447"/>
      <c r="AXB71" s="447"/>
      <c r="AXC71" s="449"/>
      <c r="AXD71" s="450">
        <f t="shared" si="4724"/>
        <v>0</v>
      </c>
      <c r="AXE71" s="463"/>
      <c r="AXF71" s="448"/>
      <c r="AXH71" s="458"/>
      <c r="AXI71" s="447"/>
      <c r="AXJ71" s="447"/>
      <c r="AXK71" s="447"/>
      <c r="AXL71" s="450">
        <f t="shared" si="4725"/>
        <v>0</v>
      </c>
      <c r="AXM71" s="447"/>
      <c r="AXN71" s="447"/>
      <c r="AXO71" s="447"/>
      <c r="AXP71" s="447"/>
      <c r="AXQ71" s="447"/>
      <c r="AXR71" s="449"/>
      <c r="AXS71" s="450">
        <f t="shared" si="4726"/>
        <v>0</v>
      </c>
      <c r="AXT71" s="463"/>
      <c r="AXU71" s="448"/>
      <c r="AXW71" s="458"/>
      <c r="AXX71" s="447"/>
      <c r="AXY71" s="447"/>
      <c r="AXZ71" s="447"/>
      <c r="AYA71" s="450">
        <f t="shared" si="4727"/>
        <v>0</v>
      </c>
      <c r="AYB71" s="447"/>
      <c r="AYC71" s="447"/>
      <c r="AYD71" s="447"/>
      <c r="AYE71" s="447"/>
      <c r="AYF71" s="447"/>
      <c r="AYG71" s="449"/>
      <c r="AYH71" s="450">
        <f t="shared" si="4728"/>
        <v>0</v>
      </c>
      <c r="AYI71" s="463"/>
      <c r="AYJ71" s="448"/>
      <c r="AYL71" s="458"/>
      <c r="AYM71" s="447"/>
      <c r="AYN71" s="447"/>
      <c r="AYO71" s="447"/>
      <c r="AYP71" s="450">
        <f t="shared" si="4729"/>
        <v>0</v>
      </c>
      <c r="AYQ71" s="447"/>
      <c r="AYR71" s="447"/>
      <c r="AYS71" s="447"/>
      <c r="AYT71" s="447"/>
      <c r="AYU71" s="447"/>
      <c r="AYV71" s="449"/>
      <c r="AYW71" s="450">
        <f t="shared" si="4730"/>
        <v>0</v>
      </c>
      <c r="AYX71" s="463"/>
      <c r="AYY71" s="448"/>
      <c r="AZA71" s="458"/>
      <c r="AZB71" s="447"/>
      <c r="AZC71" s="447"/>
      <c r="AZD71" s="447"/>
      <c r="AZE71" s="450">
        <f t="shared" si="4731"/>
        <v>0</v>
      </c>
      <c r="AZF71" s="447"/>
      <c r="AZG71" s="447"/>
      <c r="AZH71" s="447"/>
      <c r="AZI71" s="447"/>
      <c r="AZJ71" s="447"/>
      <c r="AZK71" s="449"/>
      <c r="AZL71" s="450">
        <f t="shared" si="4732"/>
        <v>0</v>
      </c>
      <c r="AZM71" s="463"/>
      <c r="AZN71" s="448"/>
      <c r="AZP71" s="458"/>
      <c r="AZQ71" s="447"/>
      <c r="AZR71" s="447"/>
      <c r="AZS71" s="447"/>
      <c r="AZT71" s="450">
        <f t="shared" si="4733"/>
        <v>0</v>
      </c>
      <c r="AZU71" s="447"/>
      <c r="AZV71" s="447"/>
      <c r="AZW71" s="447"/>
      <c r="AZX71" s="447"/>
      <c r="AZY71" s="447"/>
      <c r="AZZ71" s="449"/>
      <c r="BAA71" s="450">
        <f t="shared" si="4734"/>
        <v>0</v>
      </c>
      <c r="BAB71" s="463"/>
      <c r="BAC71" s="448"/>
      <c r="BAE71" s="458"/>
      <c r="BAF71" s="447"/>
      <c r="BAG71" s="447"/>
      <c r="BAH71" s="447"/>
      <c r="BAI71" s="450">
        <f t="shared" si="4735"/>
        <v>0</v>
      </c>
      <c r="BAJ71" s="447"/>
      <c r="BAK71" s="447"/>
      <c r="BAL71" s="447"/>
      <c r="BAM71" s="447"/>
      <c r="BAN71" s="447"/>
      <c r="BAO71" s="449"/>
      <c r="BAP71" s="450">
        <f t="shared" si="4736"/>
        <v>0</v>
      </c>
      <c r="BAQ71" s="463"/>
      <c r="BAR71" s="448"/>
      <c r="BAT71" s="458"/>
      <c r="BAU71" s="447"/>
      <c r="BAV71" s="447"/>
      <c r="BAW71" s="447"/>
      <c r="BAX71" s="450">
        <f t="shared" si="4737"/>
        <v>0</v>
      </c>
      <c r="BAY71" s="447"/>
      <c r="BAZ71" s="447"/>
      <c r="BBA71" s="447"/>
      <c r="BBB71" s="447"/>
      <c r="BBC71" s="447"/>
      <c r="BBD71" s="449"/>
      <c r="BBE71" s="450">
        <f t="shared" si="4738"/>
        <v>0</v>
      </c>
      <c r="BBF71" s="463"/>
      <c r="BBG71" s="448"/>
      <c r="BBI71" s="458"/>
      <c r="BBJ71" s="447"/>
      <c r="BBK71" s="447"/>
      <c r="BBL71" s="447"/>
      <c r="BBM71" s="450">
        <f t="shared" si="4739"/>
        <v>0</v>
      </c>
      <c r="BBN71" s="447"/>
      <c r="BBO71" s="447"/>
      <c r="BBP71" s="447"/>
      <c r="BBQ71" s="447"/>
      <c r="BBR71" s="447"/>
      <c r="BBS71" s="449"/>
      <c r="BBT71" s="450">
        <f t="shared" si="4740"/>
        <v>0</v>
      </c>
      <c r="BBU71" s="463"/>
      <c r="BBV71" s="448"/>
      <c r="BBX71" s="458"/>
      <c r="BBY71" s="447"/>
      <c r="BBZ71" s="447"/>
      <c r="BCA71" s="447"/>
      <c r="BCB71" s="450">
        <f t="shared" si="4741"/>
        <v>0</v>
      </c>
      <c r="BCC71" s="447"/>
      <c r="BCD71" s="447"/>
      <c r="BCE71" s="447"/>
      <c r="BCF71" s="447"/>
      <c r="BCG71" s="447"/>
      <c r="BCH71" s="449"/>
      <c r="BCI71" s="450">
        <f t="shared" si="4742"/>
        <v>0</v>
      </c>
      <c r="BCJ71" s="463"/>
      <c r="BCK71" s="448"/>
      <c r="BCM71" s="458"/>
      <c r="BCN71" s="447"/>
      <c r="BCO71" s="447"/>
      <c r="BCP71" s="447"/>
      <c r="BCQ71" s="450">
        <f t="shared" si="4743"/>
        <v>0</v>
      </c>
      <c r="BCR71" s="447"/>
      <c r="BCS71" s="447"/>
      <c r="BCT71" s="447"/>
      <c r="BCU71" s="447"/>
      <c r="BCV71" s="447"/>
      <c r="BCW71" s="449"/>
      <c r="BCX71" s="450">
        <f t="shared" si="4744"/>
        <v>0</v>
      </c>
      <c r="BCY71" s="463"/>
      <c r="BCZ71" s="448"/>
      <c r="BDB71" s="458"/>
      <c r="BDC71" s="447"/>
      <c r="BDD71" s="447"/>
      <c r="BDE71" s="447"/>
      <c r="BDF71" s="450">
        <f t="shared" si="4745"/>
        <v>0</v>
      </c>
      <c r="BDG71" s="447"/>
      <c r="BDH71" s="447"/>
      <c r="BDI71" s="447"/>
      <c r="BDJ71" s="447"/>
      <c r="BDK71" s="447"/>
      <c r="BDL71" s="449"/>
      <c r="BDM71" s="450">
        <f t="shared" si="4746"/>
        <v>0</v>
      </c>
      <c r="BDN71" s="463"/>
      <c r="BDO71" s="448"/>
      <c r="BDQ71" s="458"/>
      <c r="BDR71" s="447"/>
      <c r="BDS71" s="447"/>
      <c r="BDT71" s="447"/>
      <c r="BDU71" s="450">
        <f t="shared" si="4747"/>
        <v>0</v>
      </c>
      <c r="BDV71" s="447"/>
      <c r="BDW71" s="447"/>
      <c r="BDX71" s="447"/>
      <c r="BDY71" s="447"/>
      <c r="BDZ71" s="447"/>
      <c r="BEA71" s="449"/>
      <c r="BEB71" s="450">
        <f t="shared" si="4748"/>
        <v>0</v>
      </c>
      <c r="BEC71" s="463"/>
      <c r="BED71" s="448"/>
      <c r="BEF71" s="458"/>
      <c r="BEG71" s="447"/>
      <c r="BEH71" s="447"/>
      <c r="BEI71" s="447"/>
      <c r="BEJ71" s="450">
        <f t="shared" si="4749"/>
        <v>0</v>
      </c>
      <c r="BEK71" s="447"/>
      <c r="BEL71" s="447"/>
      <c r="BEM71" s="447"/>
      <c r="BEN71" s="447"/>
      <c r="BEO71" s="447"/>
      <c r="BEP71" s="449"/>
      <c r="BEQ71" s="450">
        <f t="shared" si="4750"/>
        <v>0</v>
      </c>
      <c r="BER71" s="463"/>
      <c r="BES71" s="448"/>
      <c r="BEU71" s="458"/>
      <c r="BEV71" s="447"/>
      <c r="BEW71" s="447"/>
      <c r="BEX71" s="447"/>
      <c r="BEY71" s="450">
        <f t="shared" si="4751"/>
        <v>0</v>
      </c>
      <c r="BEZ71" s="447"/>
      <c r="BFA71" s="447"/>
      <c r="BFB71" s="447"/>
      <c r="BFC71" s="447"/>
      <c r="BFD71" s="447"/>
      <c r="BFE71" s="449"/>
      <c r="BFF71" s="450">
        <f t="shared" si="4752"/>
        <v>0</v>
      </c>
      <c r="BFG71" s="463"/>
      <c r="BFH71" s="448"/>
      <c r="BFJ71" s="458"/>
      <c r="BFK71" s="447"/>
      <c r="BFL71" s="447"/>
      <c r="BFM71" s="447"/>
      <c r="BFN71" s="450">
        <f t="shared" si="4753"/>
        <v>0</v>
      </c>
      <c r="BFO71" s="447"/>
      <c r="BFP71" s="447"/>
      <c r="BFQ71" s="447"/>
      <c r="BFR71" s="447"/>
      <c r="BFS71" s="447"/>
      <c r="BFT71" s="449"/>
      <c r="BFU71" s="450">
        <f t="shared" si="4754"/>
        <v>0</v>
      </c>
      <c r="BFV71" s="463"/>
      <c r="BFW71" s="448"/>
      <c r="BFY71" s="458"/>
      <c r="BFZ71" s="447"/>
      <c r="BGA71" s="447"/>
      <c r="BGB71" s="447"/>
      <c r="BGC71" s="450">
        <f t="shared" si="4755"/>
        <v>0</v>
      </c>
      <c r="BGD71" s="447"/>
      <c r="BGE71" s="447"/>
      <c r="BGF71" s="447"/>
      <c r="BGG71" s="447"/>
      <c r="BGH71" s="447"/>
      <c r="BGI71" s="449"/>
      <c r="BGJ71" s="450">
        <f t="shared" si="4756"/>
        <v>0</v>
      </c>
      <c r="BGK71" s="463"/>
      <c r="BGL71" s="448"/>
      <c r="BGN71" s="458"/>
      <c r="BGO71" s="447"/>
      <c r="BGP71" s="447"/>
      <c r="BGQ71" s="447"/>
      <c r="BGR71" s="450">
        <f t="shared" si="4757"/>
        <v>0</v>
      </c>
      <c r="BGS71" s="447"/>
      <c r="BGT71" s="447"/>
      <c r="BGU71" s="447"/>
      <c r="BGV71" s="447"/>
      <c r="BGW71" s="447"/>
      <c r="BGX71" s="449"/>
      <c r="BGY71" s="450">
        <f t="shared" si="4758"/>
        <v>0</v>
      </c>
      <c r="BGZ71" s="463"/>
      <c r="BHA71" s="448"/>
      <c r="BHC71" s="458"/>
      <c r="BHD71" s="447"/>
      <c r="BHE71" s="447"/>
      <c r="BHF71" s="447"/>
      <c r="BHG71" s="450">
        <f t="shared" si="4759"/>
        <v>0</v>
      </c>
      <c r="BHH71" s="447"/>
      <c r="BHI71" s="447"/>
      <c r="BHJ71" s="447"/>
      <c r="BHK71" s="447"/>
      <c r="BHL71" s="447"/>
      <c r="BHM71" s="449"/>
      <c r="BHN71" s="450">
        <f t="shared" si="4760"/>
        <v>0</v>
      </c>
      <c r="BHO71" s="463"/>
      <c r="BHP71" s="448"/>
      <c r="BHR71" s="458"/>
      <c r="BHS71" s="447"/>
      <c r="BHT71" s="447"/>
      <c r="BHU71" s="447"/>
      <c r="BHV71" s="450">
        <f t="shared" si="4761"/>
        <v>0</v>
      </c>
      <c r="BHW71" s="447"/>
      <c r="BHX71" s="447"/>
      <c r="BHY71" s="447"/>
      <c r="BHZ71" s="447"/>
      <c r="BIA71" s="447"/>
      <c r="BIB71" s="449"/>
      <c r="BIC71" s="450">
        <f t="shared" si="4762"/>
        <v>0</v>
      </c>
      <c r="BID71" s="463"/>
      <c r="BIE71" s="448"/>
      <c r="BIG71" s="458"/>
      <c r="BIH71" s="447"/>
      <c r="BII71" s="447"/>
      <c r="BIJ71" s="447"/>
      <c r="BIK71" s="450">
        <f t="shared" si="4763"/>
        <v>0</v>
      </c>
      <c r="BIL71" s="447"/>
      <c r="BIM71" s="447"/>
      <c r="BIN71" s="447"/>
      <c r="BIO71" s="447"/>
      <c r="BIP71" s="447"/>
      <c r="BIQ71" s="449"/>
      <c r="BIR71" s="450">
        <f t="shared" si="4764"/>
        <v>0</v>
      </c>
      <c r="BIS71" s="463"/>
      <c r="BIT71" s="448"/>
      <c r="BIV71" s="458"/>
      <c r="BIW71" s="447"/>
      <c r="BIX71" s="447"/>
      <c r="BIY71" s="447"/>
      <c r="BIZ71" s="450">
        <f t="shared" si="4765"/>
        <v>0</v>
      </c>
      <c r="BJA71" s="447"/>
      <c r="BJB71" s="447"/>
      <c r="BJC71" s="447"/>
      <c r="BJD71" s="447"/>
      <c r="BJE71" s="447"/>
      <c r="BJF71" s="449"/>
      <c r="BJG71" s="450">
        <f t="shared" si="4766"/>
        <v>0</v>
      </c>
      <c r="BJH71" s="463"/>
      <c r="BJI71" s="448"/>
      <c r="BJK71" s="458"/>
      <c r="BJL71" s="447"/>
      <c r="BJM71" s="447"/>
      <c r="BJN71" s="447"/>
      <c r="BJO71" s="450">
        <f t="shared" si="4767"/>
        <v>0</v>
      </c>
      <c r="BJP71" s="447"/>
      <c r="BJQ71" s="447"/>
      <c r="BJR71" s="447"/>
      <c r="BJS71" s="447"/>
      <c r="BJT71" s="447"/>
      <c r="BJU71" s="449"/>
      <c r="BJV71" s="450">
        <f t="shared" si="4768"/>
        <v>0</v>
      </c>
      <c r="BJW71" s="463"/>
      <c r="BJX71" s="448"/>
      <c r="BJZ71" s="458"/>
      <c r="BKA71" s="447"/>
      <c r="BKB71" s="447"/>
      <c r="BKC71" s="447"/>
      <c r="BKD71" s="450">
        <f t="shared" si="4769"/>
        <v>0</v>
      </c>
      <c r="BKE71" s="447"/>
      <c r="BKF71" s="447"/>
      <c r="BKG71" s="447"/>
      <c r="BKH71" s="447"/>
      <c r="BKI71" s="447"/>
      <c r="BKJ71" s="449"/>
      <c r="BKK71" s="450">
        <f t="shared" si="4770"/>
        <v>0</v>
      </c>
      <c r="BKL71" s="463"/>
      <c r="BKM71" s="448"/>
      <c r="BKO71" s="458"/>
      <c r="BKP71" s="447"/>
      <c r="BKQ71" s="447"/>
      <c r="BKR71" s="447"/>
      <c r="BKS71" s="450">
        <f t="shared" si="4771"/>
        <v>0</v>
      </c>
      <c r="BKT71" s="447"/>
      <c r="BKU71" s="447"/>
      <c r="BKV71" s="447"/>
      <c r="BKW71" s="447"/>
      <c r="BKX71" s="447"/>
      <c r="BKY71" s="449"/>
      <c r="BKZ71" s="450">
        <f t="shared" si="4772"/>
        <v>0</v>
      </c>
      <c r="BLA71" s="463"/>
      <c r="BLB71" s="448"/>
      <c r="BLD71" s="458"/>
      <c r="BLE71" s="447"/>
      <c r="BLF71" s="447"/>
      <c r="BLG71" s="447"/>
      <c r="BLH71" s="450">
        <f t="shared" si="4773"/>
        <v>0</v>
      </c>
      <c r="BLI71" s="447"/>
      <c r="BLJ71" s="447"/>
      <c r="BLK71" s="447"/>
      <c r="BLL71" s="447"/>
      <c r="BLM71" s="447"/>
      <c r="BLN71" s="449"/>
      <c r="BLO71" s="450">
        <f t="shared" si="4774"/>
        <v>0</v>
      </c>
      <c r="BLP71" s="463"/>
      <c r="BLQ71" s="448"/>
      <c r="BLS71" s="458"/>
      <c r="BLT71" s="447"/>
      <c r="BLU71" s="447"/>
      <c r="BLV71" s="447"/>
      <c r="BLW71" s="450">
        <f t="shared" si="4775"/>
        <v>0</v>
      </c>
      <c r="BLX71" s="447"/>
      <c r="BLY71" s="447"/>
      <c r="BLZ71" s="447"/>
      <c r="BMA71" s="447"/>
      <c r="BMB71" s="447"/>
      <c r="BMC71" s="449"/>
      <c r="BMD71" s="450">
        <f t="shared" si="4776"/>
        <v>0</v>
      </c>
      <c r="BME71" s="463"/>
      <c r="BMF71" s="448"/>
      <c r="BMH71" s="458"/>
      <c r="BMI71" s="447"/>
      <c r="BMJ71" s="447"/>
      <c r="BMK71" s="447"/>
      <c r="BML71" s="450">
        <f t="shared" si="4777"/>
        <v>0</v>
      </c>
      <c r="BMM71" s="447"/>
      <c r="BMN71" s="447"/>
      <c r="BMO71" s="447"/>
      <c r="BMP71" s="447"/>
      <c r="BMQ71" s="447"/>
      <c r="BMR71" s="449"/>
      <c r="BMS71" s="450">
        <f t="shared" si="4778"/>
        <v>0</v>
      </c>
      <c r="BMT71" s="463"/>
      <c r="BMU71" s="448"/>
      <c r="BMW71" s="458"/>
      <c r="BMX71" s="447"/>
      <c r="BMY71" s="447"/>
      <c r="BMZ71" s="447"/>
      <c r="BNA71" s="450">
        <f t="shared" si="4779"/>
        <v>0</v>
      </c>
      <c r="BNB71" s="447"/>
      <c r="BNC71" s="447"/>
      <c r="BND71" s="447"/>
      <c r="BNE71" s="447"/>
      <c r="BNF71" s="447"/>
      <c r="BNG71" s="449"/>
      <c r="BNH71" s="450">
        <f t="shared" si="4780"/>
        <v>0</v>
      </c>
      <c r="BNI71" s="463"/>
      <c r="BNJ71" s="448"/>
      <c r="BNL71" s="458"/>
      <c r="BNM71" s="447"/>
      <c r="BNN71" s="447"/>
      <c r="BNO71" s="447"/>
      <c r="BNP71" s="450">
        <f t="shared" si="4781"/>
        <v>0</v>
      </c>
      <c r="BNQ71" s="447"/>
      <c r="BNR71" s="447"/>
      <c r="BNS71" s="447"/>
      <c r="BNT71" s="447"/>
      <c r="BNU71" s="447"/>
      <c r="BNV71" s="449"/>
      <c r="BNW71" s="450">
        <f t="shared" si="4782"/>
        <v>0</v>
      </c>
      <c r="BNX71" s="463"/>
      <c r="BNY71" s="448"/>
      <c r="BOA71" s="458"/>
      <c r="BOB71" s="447"/>
      <c r="BOC71" s="447"/>
      <c r="BOD71" s="447"/>
      <c r="BOE71" s="450">
        <f t="shared" si="4783"/>
        <v>0</v>
      </c>
      <c r="BOF71" s="447"/>
      <c r="BOG71" s="447"/>
      <c r="BOH71" s="447"/>
      <c r="BOI71" s="447"/>
      <c r="BOJ71" s="447"/>
      <c r="BOK71" s="449"/>
      <c r="BOL71" s="450">
        <f t="shared" si="4784"/>
        <v>0</v>
      </c>
      <c r="BOM71" s="463"/>
      <c r="BON71" s="448"/>
      <c r="BOP71" s="458"/>
      <c r="BOQ71" s="447"/>
      <c r="BOR71" s="447"/>
      <c r="BOS71" s="447"/>
      <c r="BOT71" s="450">
        <f t="shared" si="4785"/>
        <v>0</v>
      </c>
      <c r="BOU71" s="447"/>
      <c r="BOV71" s="447"/>
      <c r="BOW71" s="447"/>
      <c r="BOX71" s="447"/>
      <c r="BOY71" s="447"/>
      <c r="BOZ71" s="449"/>
      <c r="BPA71" s="450">
        <f t="shared" si="4786"/>
        <v>0</v>
      </c>
      <c r="BPB71" s="463"/>
      <c r="BPC71" s="448"/>
      <c r="BPE71" s="458"/>
      <c r="BPF71" s="447"/>
      <c r="BPG71" s="447"/>
      <c r="BPH71" s="447"/>
      <c r="BPI71" s="450">
        <f t="shared" si="4787"/>
        <v>0</v>
      </c>
      <c r="BPJ71" s="447"/>
      <c r="BPK71" s="447"/>
      <c r="BPL71" s="447"/>
      <c r="BPM71" s="447"/>
      <c r="BPN71" s="447"/>
      <c r="BPO71" s="449"/>
      <c r="BPP71" s="450">
        <f t="shared" si="4788"/>
        <v>0</v>
      </c>
      <c r="BPQ71" s="463"/>
      <c r="BPR71" s="448"/>
      <c r="BPT71" s="458"/>
      <c r="BPU71" s="447"/>
      <c r="BPV71" s="447"/>
      <c r="BPW71" s="447"/>
      <c r="BPX71" s="450">
        <f t="shared" si="4789"/>
        <v>0</v>
      </c>
      <c r="BPY71" s="447"/>
      <c r="BPZ71" s="447"/>
      <c r="BQA71" s="447"/>
      <c r="BQB71" s="447"/>
      <c r="BQC71" s="447"/>
      <c r="BQD71" s="449"/>
      <c r="BQE71" s="450">
        <f t="shared" si="4790"/>
        <v>0</v>
      </c>
      <c r="BQF71" s="463"/>
      <c r="BQG71" s="448"/>
      <c r="BQI71" s="458"/>
      <c r="BQJ71" s="447"/>
      <c r="BQK71" s="447"/>
      <c r="BQL71" s="447"/>
      <c r="BQM71" s="450">
        <f t="shared" si="4791"/>
        <v>0</v>
      </c>
      <c r="BQN71" s="447"/>
      <c r="BQO71" s="447"/>
      <c r="BQP71" s="447"/>
      <c r="BQQ71" s="447"/>
      <c r="BQR71" s="447"/>
      <c r="BQS71" s="449"/>
      <c r="BQT71" s="450">
        <f t="shared" si="4792"/>
        <v>0</v>
      </c>
      <c r="BQU71" s="463"/>
      <c r="BQV71" s="448"/>
      <c r="BQX71" s="458"/>
      <c r="BQY71" s="447"/>
      <c r="BQZ71" s="447"/>
      <c r="BRA71" s="447"/>
      <c r="BRB71" s="450">
        <f t="shared" si="4793"/>
        <v>0</v>
      </c>
      <c r="BRC71" s="447"/>
      <c r="BRD71" s="447"/>
      <c r="BRE71" s="447"/>
      <c r="BRF71" s="447"/>
      <c r="BRG71" s="447"/>
      <c r="BRH71" s="449"/>
      <c r="BRI71" s="450">
        <f t="shared" si="4794"/>
        <v>0</v>
      </c>
      <c r="BRJ71" s="463"/>
      <c r="BRK71" s="448"/>
      <c r="BRM71" s="458"/>
      <c r="BRN71" s="447"/>
      <c r="BRO71" s="447"/>
      <c r="BRP71" s="447"/>
      <c r="BRQ71" s="450">
        <f t="shared" si="4795"/>
        <v>0</v>
      </c>
      <c r="BRR71" s="447"/>
      <c r="BRS71" s="447"/>
      <c r="BRT71" s="447"/>
      <c r="BRU71" s="447"/>
      <c r="BRV71" s="447"/>
      <c r="BRW71" s="449"/>
      <c r="BRX71" s="450">
        <f t="shared" si="4796"/>
        <v>0</v>
      </c>
      <c r="BRY71" s="463"/>
      <c r="BRZ71" s="448"/>
      <c r="BSB71" s="458"/>
      <c r="BSC71" s="447"/>
      <c r="BSD71" s="447"/>
      <c r="BSE71" s="447"/>
      <c r="BSF71" s="450">
        <f t="shared" si="4797"/>
        <v>0</v>
      </c>
      <c r="BSG71" s="447"/>
      <c r="BSH71" s="447"/>
      <c r="BSI71" s="447"/>
      <c r="BSJ71" s="447"/>
      <c r="BSK71" s="447"/>
      <c r="BSL71" s="449"/>
      <c r="BSM71" s="450">
        <f t="shared" si="4798"/>
        <v>0</v>
      </c>
      <c r="BSN71" s="463"/>
      <c r="BSO71" s="448"/>
      <c r="BSQ71" s="458"/>
      <c r="BSR71" s="447"/>
      <c r="BSS71" s="447"/>
      <c r="BST71" s="447"/>
      <c r="BSU71" s="450">
        <f t="shared" si="4799"/>
        <v>0</v>
      </c>
      <c r="BSV71" s="447"/>
      <c r="BSW71" s="447"/>
      <c r="BSX71" s="447"/>
      <c r="BSY71" s="447"/>
      <c r="BSZ71" s="447"/>
      <c r="BTA71" s="449"/>
      <c r="BTB71" s="450">
        <f t="shared" si="4800"/>
        <v>0</v>
      </c>
      <c r="BTC71" s="463"/>
      <c r="BTD71" s="448"/>
      <c r="BTF71" s="458"/>
      <c r="BTG71" s="447"/>
      <c r="BTH71" s="447"/>
      <c r="BTI71" s="447"/>
      <c r="BTJ71" s="450">
        <f t="shared" si="4801"/>
        <v>0</v>
      </c>
      <c r="BTK71" s="447"/>
      <c r="BTL71" s="447"/>
      <c r="BTM71" s="447"/>
      <c r="BTN71" s="447"/>
      <c r="BTO71" s="447"/>
      <c r="BTP71" s="449"/>
      <c r="BTQ71" s="450">
        <f t="shared" si="4802"/>
        <v>0</v>
      </c>
      <c r="BTR71" s="463"/>
      <c r="BTS71" s="448"/>
      <c r="BTU71" s="458"/>
      <c r="BTV71" s="447"/>
      <c r="BTW71" s="447"/>
      <c r="BTX71" s="447"/>
      <c r="BTY71" s="450">
        <f t="shared" si="4803"/>
        <v>0</v>
      </c>
      <c r="BTZ71" s="447"/>
      <c r="BUA71" s="447"/>
      <c r="BUB71" s="447"/>
      <c r="BUC71" s="447"/>
      <c r="BUD71" s="447"/>
      <c r="BUE71" s="449"/>
      <c r="BUF71" s="450">
        <f t="shared" si="4804"/>
        <v>0</v>
      </c>
      <c r="BUG71" s="463"/>
      <c r="BUH71" s="448"/>
      <c r="BUJ71" s="458"/>
      <c r="BUK71" s="447"/>
      <c r="BUL71" s="447"/>
      <c r="BUM71" s="447"/>
      <c r="BUN71" s="450">
        <f t="shared" si="4805"/>
        <v>0</v>
      </c>
      <c r="BUO71" s="447"/>
      <c r="BUP71" s="447"/>
      <c r="BUQ71" s="447"/>
      <c r="BUR71" s="447"/>
      <c r="BUS71" s="447"/>
      <c r="BUT71" s="449"/>
      <c r="BUU71" s="450">
        <f t="shared" si="4806"/>
        <v>0</v>
      </c>
      <c r="BUV71" s="463"/>
      <c r="BUW71" s="448"/>
      <c r="BUY71" s="458"/>
      <c r="BUZ71" s="447"/>
      <c r="BVA71" s="447"/>
      <c r="BVB71" s="447"/>
      <c r="BVC71" s="450">
        <f t="shared" si="4807"/>
        <v>0</v>
      </c>
      <c r="BVD71" s="447"/>
      <c r="BVE71" s="447"/>
      <c r="BVF71" s="447"/>
      <c r="BVG71" s="447"/>
      <c r="BVH71" s="447"/>
      <c r="BVI71" s="449"/>
      <c r="BVJ71" s="450">
        <f t="shared" si="4808"/>
        <v>0</v>
      </c>
      <c r="BVK71" s="463"/>
      <c r="BVL71" s="448"/>
      <c r="BVN71" s="458"/>
      <c r="BVO71" s="447"/>
      <c r="BVP71" s="447"/>
      <c r="BVQ71" s="447"/>
      <c r="BVR71" s="450">
        <f t="shared" si="4809"/>
        <v>0</v>
      </c>
      <c r="BVS71" s="447"/>
      <c r="BVT71" s="447"/>
      <c r="BVU71" s="447"/>
      <c r="BVV71" s="447"/>
      <c r="BVW71" s="447"/>
      <c r="BVX71" s="449"/>
      <c r="BVY71" s="450">
        <f t="shared" si="4810"/>
        <v>0</v>
      </c>
      <c r="BVZ71" s="463"/>
      <c r="BWA71" s="448"/>
    </row>
    <row r="72" spans="2:1951" ht="15" customHeight="1" x14ac:dyDescent="0.2">
      <c r="B72" s="452" t="s">
        <v>322</v>
      </c>
      <c r="C72" s="447"/>
      <c r="D72" s="447"/>
      <c r="E72" s="447"/>
      <c r="F72" s="447"/>
      <c r="G72" s="450">
        <f t="shared" si="4551"/>
        <v>0</v>
      </c>
      <c r="H72" s="447"/>
      <c r="I72" s="447"/>
      <c r="J72" s="447"/>
      <c r="K72" s="447"/>
      <c r="L72" s="447"/>
      <c r="M72" s="449"/>
      <c r="N72" s="450">
        <f t="shared" si="4552"/>
        <v>0</v>
      </c>
      <c r="O72" s="463"/>
      <c r="P72" s="448"/>
      <c r="R72" s="458"/>
      <c r="S72" s="447"/>
      <c r="T72" s="447"/>
      <c r="U72" s="447"/>
      <c r="V72" s="450">
        <f t="shared" si="4553"/>
        <v>0</v>
      </c>
      <c r="W72" s="447"/>
      <c r="X72" s="447"/>
      <c r="Y72" s="447"/>
      <c r="Z72" s="447"/>
      <c r="AA72" s="447"/>
      <c r="AB72" s="449"/>
      <c r="AC72" s="450">
        <f t="shared" si="4554"/>
        <v>0</v>
      </c>
      <c r="AD72" s="463"/>
      <c r="AE72" s="448"/>
      <c r="AG72" s="458"/>
      <c r="AH72" s="447"/>
      <c r="AI72" s="447"/>
      <c r="AJ72" s="447"/>
      <c r="AK72" s="450">
        <f t="shared" si="4555"/>
        <v>0</v>
      </c>
      <c r="AL72" s="447"/>
      <c r="AM72" s="447"/>
      <c r="AN72" s="447"/>
      <c r="AO72" s="447"/>
      <c r="AP72" s="447"/>
      <c r="AQ72" s="449"/>
      <c r="AR72" s="450">
        <f t="shared" si="4556"/>
        <v>0</v>
      </c>
      <c r="AS72" s="463"/>
      <c r="AT72" s="448"/>
      <c r="AV72" s="458"/>
      <c r="AW72" s="447"/>
      <c r="AX72" s="447"/>
      <c r="AY72" s="447"/>
      <c r="AZ72" s="450">
        <f t="shared" si="4557"/>
        <v>0</v>
      </c>
      <c r="BA72" s="447"/>
      <c r="BB72" s="447"/>
      <c r="BC72" s="447"/>
      <c r="BD72" s="447"/>
      <c r="BE72" s="447"/>
      <c r="BF72" s="449"/>
      <c r="BG72" s="450">
        <f t="shared" si="4558"/>
        <v>0</v>
      </c>
      <c r="BH72" s="463"/>
      <c r="BI72" s="448"/>
      <c r="BK72" s="458"/>
      <c r="BL72" s="447"/>
      <c r="BM72" s="447"/>
      <c r="BN72" s="447"/>
      <c r="BO72" s="450">
        <f t="shared" si="4559"/>
        <v>0</v>
      </c>
      <c r="BP72" s="447"/>
      <c r="BQ72" s="447"/>
      <c r="BR72" s="447"/>
      <c r="BS72" s="447"/>
      <c r="BT72" s="447"/>
      <c r="BU72" s="449"/>
      <c r="BV72" s="450">
        <f t="shared" si="4560"/>
        <v>0</v>
      </c>
      <c r="BW72" s="463"/>
      <c r="BX72" s="448"/>
      <c r="BZ72" s="458"/>
      <c r="CA72" s="447"/>
      <c r="CB72" s="447"/>
      <c r="CC72" s="447"/>
      <c r="CD72" s="450">
        <f t="shared" si="4561"/>
        <v>0</v>
      </c>
      <c r="CE72" s="447"/>
      <c r="CF72" s="447"/>
      <c r="CG72" s="447"/>
      <c r="CH72" s="447"/>
      <c r="CI72" s="447"/>
      <c r="CJ72" s="449"/>
      <c r="CK72" s="450">
        <f t="shared" si="4562"/>
        <v>0</v>
      </c>
      <c r="CL72" s="463"/>
      <c r="CM72" s="448"/>
      <c r="CO72" s="458"/>
      <c r="CP72" s="447"/>
      <c r="CQ72" s="447"/>
      <c r="CR72" s="447"/>
      <c r="CS72" s="450">
        <f t="shared" si="4563"/>
        <v>0</v>
      </c>
      <c r="CT72" s="447"/>
      <c r="CU72" s="447"/>
      <c r="CV72" s="447"/>
      <c r="CW72" s="447"/>
      <c r="CX72" s="447"/>
      <c r="CY72" s="449"/>
      <c r="CZ72" s="450">
        <f t="shared" si="4564"/>
        <v>0</v>
      </c>
      <c r="DA72" s="463"/>
      <c r="DB72" s="448"/>
      <c r="DD72" s="458"/>
      <c r="DE72" s="447"/>
      <c r="DF72" s="447"/>
      <c r="DG72" s="447"/>
      <c r="DH72" s="450">
        <f t="shared" si="4565"/>
        <v>0</v>
      </c>
      <c r="DI72" s="447"/>
      <c r="DJ72" s="447"/>
      <c r="DK72" s="447"/>
      <c r="DL72" s="447"/>
      <c r="DM72" s="447"/>
      <c r="DN72" s="449"/>
      <c r="DO72" s="450">
        <f t="shared" si="4566"/>
        <v>0</v>
      </c>
      <c r="DP72" s="463"/>
      <c r="DQ72" s="448"/>
      <c r="DS72" s="458"/>
      <c r="DT72" s="447"/>
      <c r="DU72" s="447"/>
      <c r="DV72" s="447"/>
      <c r="DW72" s="450">
        <f t="shared" si="4567"/>
        <v>0</v>
      </c>
      <c r="DX72" s="447"/>
      <c r="DY72" s="447"/>
      <c r="DZ72" s="447"/>
      <c r="EA72" s="447"/>
      <c r="EB72" s="447"/>
      <c r="EC72" s="449"/>
      <c r="ED72" s="450">
        <f t="shared" si="4568"/>
        <v>0</v>
      </c>
      <c r="EE72" s="463"/>
      <c r="EF72" s="448"/>
      <c r="EH72" s="458"/>
      <c r="EI72" s="447"/>
      <c r="EJ72" s="447"/>
      <c r="EK72" s="447"/>
      <c r="EL72" s="450">
        <f t="shared" si="4569"/>
        <v>0</v>
      </c>
      <c r="EM72" s="447"/>
      <c r="EN72" s="447"/>
      <c r="EO72" s="447"/>
      <c r="EP72" s="447"/>
      <c r="EQ72" s="447"/>
      <c r="ER72" s="449"/>
      <c r="ES72" s="450">
        <f t="shared" si="4570"/>
        <v>0</v>
      </c>
      <c r="ET72" s="463"/>
      <c r="EU72" s="448"/>
      <c r="EW72" s="458"/>
      <c r="EX72" s="447"/>
      <c r="EY72" s="447"/>
      <c r="EZ72" s="447"/>
      <c r="FA72" s="450">
        <f t="shared" si="4571"/>
        <v>0</v>
      </c>
      <c r="FB72" s="447"/>
      <c r="FC72" s="447"/>
      <c r="FD72" s="447"/>
      <c r="FE72" s="447"/>
      <c r="FF72" s="447"/>
      <c r="FG72" s="449"/>
      <c r="FH72" s="450">
        <f t="shared" si="4572"/>
        <v>0</v>
      </c>
      <c r="FI72" s="463"/>
      <c r="FJ72" s="448"/>
      <c r="FL72" s="458"/>
      <c r="FM72" s="447"/>
      <c r="FN72" s="447"/>
      <c r="FO72" s="447"/>
      <c r="FP72" s="450">
        <f t="shared" si="4573"/>
        <v>0</v>
      </c>
      <c r="FQ72" s="447"/>
      <c r="FR72" s="447"/>
      <c r="FS72" s="447"/>
      <c r="FT72" s="447"/>
      <c r="FU72" s="447"/>
      <c r="FV72" s="449"/>
      <c r="FW72" s="450">
        <f t="shared" si="4574"/>
        <v>0</v>
      </c>
      <c r="FX72" s="463"/>
      <c r="FY72" s="448"/>
      <c r="GA72" s="458"/>
      <c r="GB72" s="447"/>
      <c r="GC72" s="447"/>
      <c r="GD72" s="447"/>
      <c r="GE72" s="450">
        <f t="shared" si="4575"/>
        <v>0</v>
      </c>
      <c r="GF72" s="447"/>
      <c r="GG72" s="447"/>
      <c r="GH72" s="447"/>
      <c r="GI72" s="447"/>
      <c r="GJ72" s="447"/>
      <c r="GK72" s="449"/>
      <c r="GL72" s="450">
        <f t="shared" si="4576"/>
        <v>0</v>
      </c>
      <c r="GM72" s="463"/>
      <c r="GN72" s="448"/>
      <c r="GP72" s="458"/>
      <c r="GQ72" s="447"/>
      <c r="GR72" s="447"/>
      <c r="GS72" s="447"/>
      <c r="GT72" s="450">
        <f t="shared" si="4577"/>
        <v>0</v>
      </c>
      <c r="GU72" s="447"/>
      <c r="GV72" s="447"/>
      <c r="GW72" s="447"/>
      <c r="GX72" s="447"/>
      <c r="GY72" s="447"/>
      <c r="GZ72" s="449"/>
      <c r="HA72" s="450">
        <f t="shared" si="4578"/>
        <v>0</v>
      </c>
      <c r="HB72" s="463"/>
      <c r="HC72" s="448"/>
      <c r="HE72" s="458"/>
      <c r="HF72" s="447"/>
      <c r="HG72" s="447"/>
      <c r="HH72" s="447"/>
      <c r="HI72" s="450">
        <f t="shared" si="4579"/>
        <v>0</v>
      </c>
      <c r="HJ72" s="447"/>
      <c r="HK72" s="447"/>
      <c r="HL72" s="447"/>
      <c r="HM72" s="447"/>
      <c r="HN72" s="447"/>
      <c r="HO72" s="449"/>
      <c r="HP72" s="450">
        <f t="shared" si="4580"/>
        <v>0</v>
      </c>
      <c r="HQ72" s="463"/>
      <c r="HR72" s="448"/>
      <c r="HT72" s="458"/>
      <c r="HU72" s="447"/>
      <c r="HV72" s="447"/>
      <c r="HW72" s="447"/>
      <c r="HX72" s="450">
        <f t="shared" si="4581"/>
        <v>0</v>
      </c>
      <c r="HY72" s="447"/>
      <c r="HZ72" s="447"/>
      <c r="IA72" s="447"/>
      <c r="IB72" s="447"/>
      <c r="IC72" s="447"/>
      <c r="ID72" s="449"/>
      <c r="IE72" s="450">
        <f t="shared" si="4582"/>
        <v>0</v>
      </c>
      <c r="IF72" s="463"/>
      <c r="IG72" s="448"/>
      <c r="II72" s="458"/>
      <c r="IJ72" s="447"/>
      <c r="IK72" s="447"/>
      <c r="IL72" s="447"/>
      <c r="IM72" s="450">
        <f t="shared" si="4583"/>
        <v>0</v>
      </c>
      <c r="IN72" s="447"/>
      <c r="IO72" s="447"/>
      <c r="IP72" s="447"/>
      <c r="IQ72" s="447"/>
      <c r="IR72" s="447"/>
      <c r="IS72" s="449"/>
      <c r="IT72" s="450">
        <f t="shared" si="4584"/>
        <v>0</v>
      </c>
      <c r="IU72" s="463"/>
      <c r="IV72" s="448"/>
      <c r="IX72" s="458"/>
      <c r="IY72" s="447"/>
      <c r="IZ72" s="447"/>
      <c r="JA72" s="447"/>
      <c r="JB72" s="450">
        <f t="shared" si="4585"/>
        <v>0</v>
      </c>
      <c r="JC72" s="447"/>
      <c r="JD72" s="447"/>
      <c r="JE72" s="447"/>
      <c r="JF72" s="447"/>
      <c r="JG72" s="447"/>
      <c r="JH72" s="449"/>
      <c r="JI72" s="450">
        <f t="shared" si="4586"/>
        <v>0</v>
      </c>
      <c r="JJ72" s="463"/>
      <c r="JK72" s="448"/>
      <c r="JM72" s="458"/>
      <c r="JN72" s="447"/>
      <c r="JO72" s="447"/>
      <c r="JP72" s="447"/>
      <c r="JQ72" s="450">
        <f t="shared" si="4587"/>
        <v>0</v>
      </c>
      <c r="JR72" s="447"/>
      <c r="JS72" s="447"/>
      <c r="JT72" s="447"/>
      <c r="JU72" s="447"/>
      <c r="JV72" s="447"/>
      <c r="JW72" s="449"/>
      <c r="JX72" s="450">
        <f t="shared" si="4588"/>
        <v>0</v>
      </c>
      <c r="JY72" s="463"/>
      <c r="JZ72" s="448"/>
      <c r="KB72" s="458"/>
      <c r="KC72" s="447"/>
      <c r="KD72" s="447"/>
      <c r="KE72" s="447"/>
      <c r="KF72" s="450">
        <f t="shared" si="4589"/>
        <v>0</v>
      </c>
      <c r="KG72" s="447"/>
      <c r="KH72" s="447"/>
      <c r="KI72" s="447"/>
      <c r="KJ72" s="447"/>
      <c r="KK72" s="447"/>
      <c r="KL72" s="449"/>
      <c r="KM72" s="450">
        <f t="shared" si="4590"/>
        <v>0</v>
      </c>
      <c r="KN72" s="463"/>
      <c r="KO72" s="448"/>
      <c r="KQ72" s="458"/>
      <c r="KR72" s="447"/>
      <c r="KS72" s="447"/>
      <c r="KT72" s="447"/>
      <c r="KU72" s="450">
        <f t="shared" si="4591"/>
        <v>0</v>
      </c>
      <c r="KV72" s="447"/>
      <c r="KW72" s="447"/>
      <c r="KX72" s="447"/>
      <c r="KY72" s="447"/>
      <c r="KZ72" s="447"/>
      <c r="LA72" s="449"/>
      <c r="LB72" s="450">
        <f t="shared" si="4592"/>
        <v>0</v>
      </c>
      <c r="LC72" s="463"/>
      <c r="LD72" s="448"/>
      <c r="LF72" s="458"/>
      <c r="LG72" s="447"/>
      <c r="LH72" s="447"/>
      <c r="LI72" s="447"/>
      <c r="LJ72" s="450">
        <f t="shared" si="4593"/>
        <v>0</v>
      </c>
      <c r="LK72" s="447"/>
      <c r="LL72" s="447"/>
      <c r="LM72" s="447"/>
      <c r="LN72" s="447"/>
      <c r="LO72" s="447"/>
      <c r="LP72" s="449"/>
      <c r="LQ72" s="450">
        <f t="shared" si="4594"/>
        <v>0</v>
      </c>
      <c r="LR72" s="463"/>
      <c r="LS72" s="448"/>
      <c r="LU72" s="458"/>
      <c r="LV72" s="447"/>
      <c r="LW72" s="447"/>
      <c r="LX72" s="447"/>
      <c r="LY72" s="450">
        <f t="shared" si="4595"/>
        <v>0</v>
      </c>
      <c r="LZ72" s="447"/>
      <c r="MA72" s="447"/>
      <c r="MB72" s="447"/>
      <c r="MC72" s="447"/>
      <c r="MD72" s="447"/>
      <c r="ME72" s="449"/>
      <c r="MF72" s="450">
        <f t="shared" si="4596"/>
        <v>0</v>
      </c>
      <c r="MG72" s="463"/>
      <c r="MH72" s="448"/>
      <c r="MJ72" s="458"/>
      <c r="MK72" s="447"/>
      <c r="ML72" s="447"/>
      <c r="MM72" s="447"/>
      <c r="MN72" s="450">
        <f t="shared" si="4597"/>
        <v>0</v>
      </c>
      <c r="MO72" s="447"/>
      <c r="MP72" s="447"/>
      <c r="MQ72" s="447"/>
      <c r="MR72" s="447"/>
      <c r="MS72" s="447"/>
      <c r="MT72" s="449"/>
      <c r="MU72" s="450">
        <f t="shared" si="4598"/>
        <v>0</v>
      </c>
      <c r="MV72" s="463"/>
      <c r="MW72" s="448"/>
      <c r="MY72" s="458"/>
      <c r="MZ72" s="447"/>
      <c r="NA72" s="447"/>
      <c r="NB72" s="447"/>
      <c r="NC72" s="450">
        <f t="shared" si="4599"/>
        <v>0</v>
      </c>
      <c r="ND72" s="447"/>
      <c r="NE72" s="447"/>
      <c r="NF72" s="447"/>
      <c r="NG72" s="447"/>
      <c r="NH72" s="447"/>
      <c r="NI72" s="449"/>
      <c r="NJ72" s="450">
        <f t="shared" si="4600"/>
        <v>0</v>
      </c>
      <c r="NK72" s="463"/>
      <c r="NL72" s="448"/>
      <c r="NN72" s="458"/>
      <c r="NO72" s="447"/>
      <c r="NP72" s="447"/>
      <c r="NQ72" s="447"/>
      <c r="NR72" s="450">
        <f t="shared" si="4601"/>
        <v>0</v>
      </c>
      <c r="NS72" s="447"/>
      <c r="NT72" s="447"/>
      <c r="NU72" s="447"/>
      <c r="NV72" s="447"/>
      <c r="NW72" s="447"/>
      <c r="NX72" s="449"/>
      <c r="NY72" s="450">
        <f t="shared" si="4602"/>
        <v>0</v>
      </c>
      <c r="NZ72" s="463"/>
      <c r="OA72" s="448"/>
      <c r="OC72" s="458"/>
      <c r="OD72" s="447"/>
      <c r="OE72" s="447"/>
      <c r="OF72" s="447"/>
      <c r="OG72" s="450">
        <f t="shared" si="4603"/>
        <v>0</v>
      </c>
      <c r="OH72" s="447"/>
      <c r="OI72" s="447"/>
      <c r="OJ72" s="447"/>
      <c r="OK72" s="447"/>
      <c r="OL72" s="447"/>
      <c r="OM72" s="449"/>
      <c r="ON72" s="450">
        <f t="shared" si="4604"/>
        <v>0</v>
      </c>
      <c r="OO72" s="463"/>
      <c r="OP72" s="448"/>
      <c r="OR72" s="458"/>
      <c r="OS72" s="447"/>
      <c r="OT72" s="447"/>
      <c r="OU72" s="447"/>
      <c r="OV72" s="450">
        <f t="shared" si="4605"/>
        <v>0</v>
      </c>
      <c r="OW72" s="447"/>
      <c r="OX72" s="447"/>
      <c r="OY72" s="447"/>
      <c r="OZ72" s="447"/>
      <c r="PA72" s="447"/>
      <c r="PB72" s="449"/>
      <c r="PC72" s="450">
        <f t="shared" si="4606"/>
        <v>0</v>
      </c>
      <c r="PD72" s="463"/>
      <c r="PE72" s="448"/>
      <c r="PG72" s="458"/>
      <c r="PH72" s="447"/>
      <c r="PI72" s="447"/>
      <c r="PJ72" s="447"/>
      <c r="PK72" s="450">
        <f t="shared" si="4607"/>
        <v>0</v>
      </c>
      <c r="PL72" s="447"/>
      <c r="PM72" s="447"/>
      <c r="PN72" s="447"/>
      <c r="PO72" s="447"/>
      <c r="PP72" s="447"/>
      <c r="PQ72" s="449"/>
      <c r="PR72" s="450">
        <f t="shared" si="4608"/>
        <v>0</v>
      </c>
      <c r="PS72" s="463"/>
      <c r="PT72" s="448"/>
      <c r="PV72" s="458"/>
      <c r="PW72" s="447"/>
      <c r="PX72" s="447"/>
      <c r="PY72" s="447"/>
      <c r="PZ72" s="450">
        <f t="shared" si="4609"/>
        <v>0</v>
      </c>
      <c r="QA72" s="447"/>
      <c r="QB72" s="447"/>
      <c r="QC72" s="447"/>
      <c r="QD72" s="447"/>
      <c r="QE72" s="447"/>
      <c r="QF72" s="449"/>
      <c r="QG72" s="450">
        <f t="shared" si="4610"/>
        <v>0</v>
      </c>
      <c r="QH72" s="463"/>
      <c r="QI72" s="448"/>
      <c r="QK72" s="458"/>
      <c r="QL72" s="447"/>
      <c r="QM72" s="447"/>
      <c r="QN72" s="447"/>
      <c r="QO72" s="450">
        <f t="shared" si="4611"/>
        <v>0</v>
      </c>
      <c r="QP72" s="447"/>
      <c r="QQ72" s="447"/>
      <c r="QR72" s="447"/>
      <c r="QS72" s="447"/>
      <c r="QT72" s="447"/>
      <c r="QU72" s="449"/>
      <c r="QV72" s="450">
        <f t="shared" si="4612"/>
        <v>0</v>
      </c>
      <c r="QW72" s="463"/>
      <c r="QX72" s="448"/>
      <c r="QZ72" s="458"/>
      <c r="RA72" s="447"/>
      <c r="RB72" s="447"/>
      <c r="RC72" s="447"/>
      <c r="RD72" s="450">
        <f t="shared" si="4613"/>
        <v>0</v>
      </c>
      <c r="RE72" s="447"/>
      <c r="RF72" s="447"/>
      <c r="RG72" s="447"/>
      <c r="RH72" s="447"/>
      <c r="RI72" s="447"/>
      <c r="RJ72" s="449"/>
      <c r="RK72" s="450">
        <f t="shared" si="4614"/>
        <v>0</v>
      </c>
      <c r="RL72" s="463"/>
      <c r="RM72" s="448"/>
      <c r="RO72" s="458"/>
      <c r="RP72" s="447"/>
      <c r="RQ72" s="447"/>
      <c r="RR72" s="447"/>
      <c r="RS72" s="450">
        <f t="shared" si="4615"/>
        <v>0</v>
      </c>
      <c r="RT72" s="447"/>
      <c r="RU72" s="447"/>
      <c r="RV72" s="447"/>
      <c r="RW72" s="447"/>
      <c r="RX72" s="447"/>
      <c r="RY72" s="449"/>
      <c r="RZ72" s="450">
        <f t="shared" si="4616"/>
        <v>0</v>
      </c>
      <c r="SA72" s="463"/>
      <c r="SB72" s="448"/>
      <c r="SD72" s="458"/>
      <c r="SE72" s="447"/>
      <c r="SF72" s="447"/>
      <c r="SG72" s="447"/>
      <c r="SH72" s="450">
        <f t="shared" si="4617"/>
        <v>0</v>
      </c>
      <c r="SI72" s="447"/>
      <c r="SJ72" s="447"/>
      <c r="SK72" s="447"/>
      <c r="SL72" s="447"/>
      <c r="SM72" s="447"/>
      <c r="SN72" s="449"/>
      <c r="SO72" s="450">
        <f t="shared" si="4618"/>
        <v>0</v>
      </c>
      <c r="SP72" s="463"/>
      <c r="SQ72" s="448"/>
      <c r="SS72" s="458"/>
      <c r="ST72" s="447"/>
      <c r="SU72" s="447"/>
      <c r="SV72" s="447"/>
      <c r="SW72" s="450">
        <f t="shared" si="4619"/>
        <v>0</v>
      </c>
      <c r="SX72" s="447"/>
      <c r="SY72" s="447"/>
      <c r="SZ72" s="447"/>
      <c r="TA72" s="447"/>
      <c r="TB72" s="447"/>
      <c r="TC72" s="449"/>
      <c r="TD72" s="450">
        <f t="shared" si="4620"/>
        <v>0</v>
      </c>
      <c r="TE72" s="463"/>
      <c r="TF72" s="448"/>
      <c r="TH72" s="458"/>
      <c r="TI72" s="447"/>
      <c r="TJ72" s="447"/>
      <c r="TK72" s="447"/>
      <c r="TL72" s="450">
        <f t="shared" si="4621"/>
        <v>0</v>
      </c>
      <c r="TM72" s="447"/>
      <c r="TN72" s="447"/>
      <c r="TO72" s="447"/>
      <c r="TP72" s="447"/>
      <c r="TQ72" s="447"/>
      <c r="TR72" s="449"/>
      <c r="TS72" s="450">
        <f t="shared" si="4622"/>
        <v>0</v>
      </c>
      <c r="TT72" s="463"/>
      <c r="TU72" s="448"/>
      <c r="TW72" s="458"/>
      <c r="TX72" s="447"/>
      <c r="TY72" s="447"/>
      <c r="TZ72" s="447"/>
      <c r="UA72" s="450">
        <f t="shared" si="4623"/>
        <v>0</v>
      </c>
      <c r="UB72" s="447"/>
      <c r="UC72" s="447"/>
      <c r="UD72" s="447"/>
      <c r="UE72" s="447"/>
      <c r="UF72" s="447"/>
      <c r="UG72" s="449"/>
      <c r="UH72" s="450">
        <f t="shared" si="4624"/>
        <v>0</v>
      </c>
      <c r="UI72" s="463"/>
      <c r="UJ72" s="448"/>
      <c r="UL72" s="458"/>
      <c r="UM72" s="447"/>
      <c r="UN72" s="447"/>
      <c r="UO72" s="447"/>
      <c r="UP72" s="450">
        <f t="shared" si="4625"/>
        <v>0</v>
      </c>
      <c r="UQ72" s="447"/>
      <c r="UR72" s="447"/>
      <c r="US72" s="447"/>
      <c r="UT72" s="447"/>
      <c r="UU72" s="447"/>
      <c r="UV72" s="449"/>
      <c r="UW72" s="450">
        <f t="shared" si="4626"/>
        <v>0</v>
      </c>
      <c r="UX72" s="463"/>
      <c r="UY72" s="448"/>
      <c r="VA72" s="458"/>
      <c r="VB72" s="447"/>
      <c r="VC72" s="447"/>
      <c r="VD72" s="447"/>
      <c r="VE72" s="450">
        <f t="shared" si="4627"/>
        <v>0</v>
      </c>
      <c r="VF72" s="447"/>
      <c r="VG72" s="447"/>
      <c r="VH72" s="447"/>
      <c r="VI72" s="447"/>
      <c r="VJ72" s="447"/>
      <c r="VK72" s="449"/>
      <c r="VL72" s="450">
        <f t="shared" si="4628"/>
        <v>0</v>
      </c>
      <c r="VM72" s="463"/>
      <c r="VN72" s="448"/>
      <c r="VP72" s="458"/>
      <c r="VQ72" s="447"/>
      <c r="VR72" s="447"/>
      <c r="VS72" s="447"/>
      <c r="VT72" s="450">
        <f t="shared" si="4629"/>
        <v>0</v>
      </c>
      <c r="VU72" s="447"/>
      <c r="VV72" s="447"/>
      <c r="VW72" s="447"/>
      <c r="VX72" s="447"/>
      <c r="VY72" s="447"/>
      <c r="VZ72" s="449"/>
      <c r="WA72" s="450">
        <f t="shared" si="4630"/>
        <v>0</v>
      </c>
      <c r="WB72" s="463"/>
      <c r="WC72" s="448"/>
      <c r="WE72" s="458"/>
      <c r="WF72" s="447"/>
      <c r="WG72" s="447"/>
      <c r="WH72" s="447"/>
      <c r="WI72" s="450">
        <f t="shared" si="4631"/>
        <v>0</v>
      </c>
      <c r="WJ72" s="447"/>
      <c r="WK72" s="447"/>
      <c r="WL72" s="447"/>
      <c r="WM72" s="447"/>
      <c r="WN72" s="447"/>
      <c r="WO72" s="449"/>
      <c r="WP72" s="450">
        <f t="shared" si="4632"/>
        <v>0</v>
      </c>
      <c r="WQ72" s="463"/>
      <c r="WR72" s="448"/>
      <c r="WT72" s="458"/>
      <c r="WU72" s="447"/>
      <c r="WV72" s="447"/>
      <c r="WW72" s="447"/>
      <c r="WX72" s="450">
        <f t="shared" si="4633"/>
        <v>0</v>
      </c>
      <c r="WY72" s="447"/>
      <c r="WZ72" s="447"/>
      <c r="XA72" s="447"/>
      <c r="XB72" s="447"/>
      <c r="XC72" s="447"/>
      <c r="XD72" s="449"/>
      <c r="XE72" s="450">
        <f t="shared" si="4634"/>
        <v>0</v>
      </c>
      <c r="XF72" s="463"/>
      <c r="XG72" s="448"/>
      <c r="XI72" s="458"/>
      <c r="XJ72" s="447"/>
      <c r="XK72" s="447"/>
      <c r="XL72" s="447"/>
      <c r="XM72" s="450">
        <f t="shared" si="4635"/>
        <v>0</v>
      </c>
      <c r="XN72" s="447"/>
      <c r="XO72" s="447"/>
      <c r="XP72" s="447"/>
      <c r="XQ72" s="447"/>
      <c r="XR72" s="447"/>
      <c r="XS72" s="449"/>
      <c r="XT72" s="450">
        <f t="shared" si="4636"/>
        <v>0</v>
      </c>
      <c r="XU72" s="463"/>
      <c r="XV72" s="448"/>
      <c r="XX72" s="458"/>
      <c r="XY72" s="447"/>
      <c r="XZ72" s="447"/>
      <c r="YA72" s="447"/>
      <c r="YB72" s="450">
        <f t="shared" si="4637"/>
        <v>0</v>
      </c>
      <c r="YC72" s="447"/>
      <c r="YD72" s="447"/>
      <c r="YE72" s="447"/>
      <c r="YF72" s="447"/>
      <c r="YG72" s="447"/>
      <c r="YH72" s="449"/>
      <c r="YI72" s="450">
        <f t="shared" si="4638"/>
        <v>0</v>
      </c>
      <c r="YJ72" s="463"/>
      <c r="YK72" s="448"/>
      <c r="YM72" s="458"/>
      <c r="YN72" s="447"/>
      <c r="YO72" s="447"/>
      <c r="YP72" s="447"/>
      <c r="YQ72" s="450">
        <f t="shared" si="4639"/>
        <v>0</v>
      </c>
      <c r="YR72" s="447"/>
      <c r="YS72" s="447"/>
      <c r="YT72" s="447"/>
      <c r="YU72" s="447"/>
      <c r="YV72" s="447"/>
      <c r="YW72" s="449"/>
      <c r="YX72" s="450">
        <f t="shared" si="4640"/>
        <v>0</v>
      </c>
      <c r="YY72" s="463"/>
      <c r="YZ72" s="448"/>
      <c r="ZB72" s="458"/>
      <c r="ZC72" s="447"/>
      <c r="ZD72" s="447"/>
      <c r="ZE72" s="447"/>
      <c r="ZF72" s="450">
        <f t="shared" si="4641"/>
        <v>0</v>
      </c>
      <c r="ZG72" s="447"/>
      <c r="ZH72" s="447"/>
      <c r="ZI72" s="447"/>
      <c r="ZJ72" s="447"/>
      <c r="ZK72" s="447"/>
      <c r="ZL72" s="449"/>
      <c r="ZM72" s="450">
        <f t="shared" si="4642"/>
        <v>0</v>
      </c>
      <c r="ZN72" s="463"/>
      <c r="ZO72" s="448"/>
      <c r="ZQ72" s="458"/>
      <c r="ZR72" s="447"/>
      <c r="ZS72" s="447"/>
      <c r="ZT72" s="447"/>
      <c r="ZU72" s="450">
        <f t="shared" si="4643"/>
        <v>0</v>
      </c>
      <c r="ZV72" s="447"/>
      <c r="ZW72" s="447"/>
      <c r="ZX72" s="447"/>
      <c r="ZY72" s="447"/>
      <c r="ZZ72" s="447"/>
      <c r="AAA72" s="449"/>
      <c r="AAB72" s="450">
        <f t="shared" si="4644"/>
        <v>0</v>
      </c>
      <c r="AAC72" s="463"/>
      <c r="AAD72" s="448"/>
      <c r="AAF72" s="458"/>
      <c r="AAG72" s="447"/>
      <c r="AAH72" s="447"/>
      <c r="AAI72" s="447"/>
      <c r="AAJ72" s="450">
        <f t="shared" si="4645"/>
        <v>0</v>
      </c>
      <c r="AAK72" s="447"/>
      <c r="AAL72" s="447"/>
      <c r="AAM72" s="447"/>
      <c r="AAN72" s="447"/>
      <c r="AAO72" s="447"/>
      <c r="AAP72" s="449"/>
      <c r="AAQ72" s="450">
        <f t="shared" si="4646"/>
        <v>0</v>
      </c>
      <c r="AAR72" s="463"/>
      <c r="AAS72" s="448"/>
      <c r="AAU72" s="458"/>
      <c r="AAV72" s="447"/>
      <c r="AAW72" s="447"/>
      <c r="AAX72" s="447"/>
      <c r="AAY72" s="450">
        <f t="shared" si="4647"/>
        <v>0</v>
      </c>
      <c r="AAZ72" s="447"/>
      <c r="ABA72" s="447"/>
      <c r="ABB72" s="447"/>
      <c r="ABC72" s="447"/>
      <c r="ABD72" s="447"/>
      <c r="ABE72" s="449"/>
      <c r="ABF72" s="450">
        <f t="shared" si="4648"/>
        <v>0</v>
      </c>
      <c r="ABG72" s="463"/>
      <c r="ABH72" s="448"/>
      <c r="ABJ72" s="458"/>
      <c r="ABK72" s="447"/>
      <c r="ABL72" s="447"/>
      <c r="ABM72" s="447"/>
      <c r="ABN72" s="450">
        <f t="shared" si="4649"/>
        <v>0</v>
      </c>
      <c r="ABO72" s="447"/>
      <c r="ABP72" s="447"/>
      <c r="ABQ72" s="447"/>
      <c r="ABR72" s="447"/>
      <c r="ABS72" s="447"/>
      <c r="ABT72" s="449"/>
      <c r="ABU72" s="450">
        <f t="shared" si="4650"/>
        <v>0</v>
      </c>
      <c r="ABV72" s="463"/>
      <c r="ABW72" s="448"/>
      <c r="ABY72" s="458"/>
      <c r="ABZ72" s="447"/>
      <c r="ACA72" s="447"/>
      <c r="ACB72" s="447"/>
      <c r="ACC72" s="450">
        <f t="shared" si="4651"/>
        <v>0</v>
      </c>
      <c r="ACD72" s="447"/>
      <c r="ACE72" s="447"/>
      <c r="ACF72" s="447"/>
      <c r="ACG72" s="447"/>
      <c r="ACH72" s="447"/>
      <c r="ACI72" s="449"/>
      <c r="ACJ72" s="450">
        <f t="shared" si="4652"/>
        <v>0</v>
      </c>
      <c r="ACK72" s="463"/>
      <c r="ACL72" s="448"/>
      <c r="ACN72" s="458"/>
      <c r="ACO72" s="447"/>
      <c r="ACP72" s="447"/>
      <c r="ACQ72" s="447"/>
      <c r="ACR72" s="450">
        <f t="shared" si="4653"/>
        <v>0</v>
      </c>
      <c r="ACS72" s="447"/>
      <c r="ACT72" s="447"/>
      <c r="ACU72" s="447"/>
      <c r="ACV72" s="447"/>
      <c r="ACW72" s="447"/>
      <c r="ACX72" s="449"/>
      <c r="ACY72" s="450">
        <f t="shared" si="4654"/>
        <v>0</v>
      </c>
      <c r="ACZ72" s="463"/>
      <c r="ADA72" s="448"/>
      <c r="ADC72" s="458"/>
      <c r="ADD72" s="447"/>
      <c r="ADE72" s="447"/>
      <c r="ADF72" s="447"/>
      <c r="ADG72" s="450">
        <f t="shared" si="4655"/>
        <v>0</v>
      </c>
      <c r="ADH72" s="447"/>
      <c r="ADI72" s="447"/>
      <c r="ADJ72" s="447"/>
      <c r="ADK72" s="447"/>
      <c r="ADL72" s="447"/>
      <c r="ADM72" s="449"/>
      <c r="ADN72" s="450">
        <f t="shared" si="4656"/>
        <v>0</v>
      </c>
      <c r="ADO72" s="463"/>
      <c r="ADP72" s="448"/>
      <c r="ADR72" s="458"/>
      <c r="ADS72" s="447"/>
      <c r="ADT72" s="447"/>
      <c r="ADU72" s="447"/>
      <c r="ADV72" s="450">
        <f t="shared" si="4657"/>
        <v>0</v>
      </c>
      <c r="ADW72" s="447"/>
      <c r="ADX72" s="447"/>
      <c r="ADY72" s="447"/>
      <c r="ADZ72" s="447"/>
      <c r="AEA72" s="447"/>
      <c r="AEB72" s="449"/>
      <c r="AEC72" s="450">
        <f t="shared" si="4658"/>
        <v>0</v>
      </c>
      <c r="AED72" s="463"/>
      <c r="AEE72" s="448"/>
      <c r="AEG72" s="458"/>
      <c r="AEH72" s="447"/>
      <c r="AEI72" s="447"/>
      <c r="AEJ72" s="447"/>
      <c r="AEK72" s="450">
        <f t="shared" si="4659"/>
        <v>0</v>
      </c>
      <c r="AEL72" s="447"/>
      <c r="AEM72" s="447"/>
      <c r="AEN72" s="447"/>
      <c r="AEO72" s="447"/>
      <c r="AEP72" s="447"/>
      <c r="AEQ72" s="449"/>
      <c r="AER72" s="450">
        <f t="shared" si="4660"/>
        <v>0</v>
      </c>
      <c r="AES72" s="463"/>
      <c r="AET72" s="448"/>
      <c r="AEV72" s="458"/>
      <c r="AEW72" s="447"/>
      <c r="AEX72" s="447"/>
      <c r="AEY72" s="447"/>
      <c r="AEZ72" s="450">
        <f t="shared" si="4661"/>
        <v>0</v>
      </c>
      <c r="AFA72" s="447"/>
      <c r="AFB72" s="447"/>
      <c r="AFC72" s="447"/>
      <c r="AFD72" s="447"/>
      <c r="AFE72" s="447"/>
      <c r="AFF72" s="449"/>
      <c r="AFG72" s="450">
        <f t="shared" si="4662"/>
        <v>0</v>
      </c>
      <c r="AFH72" s="463"/>
      <c r="AFI72" s="448"/>
      <c r="AFK72" s="458"/>
      <c r="AFL72" s="447"/>
      <c r="AFM72" s="447"/>
      <c r="AFN72" s="447"/>
      <c r="AFO72" s="450">
        <f t="shared" si="4663"/>
        <v>0</v>
      </c>
      <c r="AFP72" s="447"/>
      <c r="AFQ72" s="447"/>
      <c r="AFR72" s="447"/>
      <c r="AFS72" s="447"/>
      <c r="AFT72" s="447"/>
      <c r="AFU72" s="449"/>
      <c r="AFV72" s="450">
        <f t="shared" si="4664"/>
        <v>0</v>
      </c>
      <c r="AFW72" s="463"/>
      <c r="AFX72" s="448"/>
      <c r="AFZ72" s="458"/>
      <c r="AGA72" s="447"/>
      <c r="AGB72" s="447"/>
      <c r="AGC72" s="447"/>
      <c r="AGD72" s="450">
        <f t="shared" si="4665"/>
        <v>0</v>
      </c>
      <c r="AGE72" s="447"/>
      <c r="AGF72" s="447"/>
      <c r="AGG72" s="447"/>
      <c r="AGH72" s="447"/>
      <c r="AGI72" s="447"/>
      <c r="AGJ72" s="449"/>
      <c r="AGK72" s="450">
        <f t="shared" si="4666"/>
        <v>0</v>
      </c>
      <c r="AGL72" s="463"/>
      <c r="AGM72" s="448"/>
      <c r="AGO72" s="458"/>
      <c r="AGP72" s="447"/>
      <c r="AGQ72" s="447"/>
      <c r="AGR72" s="447"/>
      <c r="AGS72" s="450">
        <f t="shared" si="4667"/>
        <v>0</v>
      </c>
      <c r="AGT72" s="447"/>
      <c r="AGU72" s="447"/>
      <c r="AGV72" s="447"/>
      <c r="AGW72" s="447"/>
      <c r="AGX72" s="447"/>
      <c r="AGY72" s="449"/>
      <c r="AGZ72" s="450">
        <f t="shared" si="4668"/>
        <v>0</v>
      </c>
      <c r="AHA72" s="463"/>
      <c r="AHB72" s="448"/>
      <c r="AHD72" s="458"/>
      <c r="AHE72" s="447"/>
      <c r="AHF72" s="447"/>
      <c r="AHG72" s="447"/>
      <c r="AHH72" s="450">
        <f t="shared" si="4669"/>
        <v>0</v>
      </c>
      <c r="AHI72" s="447"/>
      <c r="AHJ72" s="447"/>
      <c r="AHK72" s="447"/>
      <c r="AHL72" s="447"/>
      <c r="AHM72" s="447"/>
      <c r="AHN72" s="449"/>
      <c r="AHO72" s="450">
        <f t="shared" si="4670"/>
        <v>0</v>
      </c>
      <c r="AHP72" s="463"/>
      <c r="AHQ72" s="448"/>
      <c r="AHS72" s="458"/>
      <c r="AHT72" s="447"/>
      <c r="AHU72" s="447"/>
      <c r="AHV72" s="447"/>
      <c r="AHW72" s="450">
        <f t="shared" si="4671"/>
        <v>0</v>
      </c>
      <c r="AHX72" s="447"/>
      <c r="AHY72" s="447"/>
      <c r="AHZ72" s="447"/>
      <c r="AIA72" s="447"/>
      <c r="AIB72" s="447"/>
      <c r="AIC72" s="449"/>
      <c r="AID72" s="450">
        <f t="shared" si="4672"/>
        <v>0</v>
      </c>
      <c r="AIE72" s="463"/>
      <c r="AIF72" s="448"/>
      <c r="AIH72" s="458"/>
      <c r="AII72" s="447"/>
      <c r="AIJ72" s="447"/>
      <c r="AIK72" s="447"/>
      <c r="AIL72" s="450">
        <f t="shared" si="4673"/>
        <v>0</v>
      </c>
      <c r="AIM72" s="447"/>
      <c r="AIN72" s="447"/>
      <c r="AIO72" s="447"/>
      <c r="AIP72" s="447"/>
      <c r="AIQ72" s="447"/>
      <c r="AIR72" s="449"/>
      <c r="AIS72" s="450">
        <f t="shared" si="4674"/>
        <v>0</v>
      </c>
      <c r="AIT72" s="463"/>
      <c r="AIU72" s="448"/>
      <c r="AIW72" s="458"/>
      <c r="AIX72" s="447"/>
      <c r="AIY72" s="447"/>
      <c r="AIZ72" s="447"/>
      <c r="AJA72" s="450">
        <f t="shared" si="4675"/>
        <v>0</v>
      </c>
      <c r="AJB72" s="447"/>
      <c r="AJC72" s="447"/>
      <c r="AJD72" s="447"/>
      <c r="AJE72" s="447"/>
      <c r="AJF72" s="447"/>
      <c r="AJG72" s="449"/>
      <c r="AJH72" s="450">
        <f t="shared" si="4676"/>
        <v>0</v>
      </c>
      <c r="AJI72" s="463"/>
      <c r="AJJ72" s="448"/>
      <c r="AJL72" s="458"/>
      <c r="AJM72" s="447"/>
      <c r="AJN72" s="447"/>
      <c r="AJO72" s="447"/>
      <c r="AJP72" s="450">
        <f t="shared" si="4677"/>
        <v>0</v>
      </c>
      <c r="AJQ72" s="447"/>
      <c r="AJR72" s="447"/>
      <c r="AJS72" s="447"/>
      <c r="AJT72" s="447"/>
      <c r="AJU72" s="447"/>
      <c r="AJV72" s="449"/>
      <c r="AJW72" s="450">
        <f t="shared" si="4678"/>
        <v>0</v>
      </c>
      <c r="AJX72" s="463"/>
      <c r="AJY72" s="448"/>
      <c r="AKA72" s="458"/>
      <c r="AKB72" s="447"/>
      <c r="AKC72" s="447"/>
      <c r="AKD72" s="447"/>
      <c r="AKE72" s="450">
        <f t="shared" si="4679"/>
        <v>0</v>
      </c>
      <c r="AKF72" s="447"/>
      <c r="AKG72" s="447"/>
      <c r="AKH72" s="447"/>
      <c r="AKI72" s="447"/>
      <c r="AKJ72" s="447"/>
      <c r="AKK72" s="449"/>
      <c r="AKL72" s="450">
        <f t="shared" si="4680"/>
        <v>0</v>
      </c>
      <c r="AKM72" s="463"/>
      <c r="AKN72" s="448"/>
      <c r="AKP72" s="458"/>
      <c r="AKQ72" s="447"/>
      <c r="AKR72" s="447"/>
      <c r="AKS72" s="447"/>
      <c r="AKT72" s="450">
        <f t="shared" si="4681"/>
        <v>0</v>
      </c>
      <c r="AKU72" s="447"/>
      <c r="AKV72" s="447"/>
      <c r="AKW72" s="447"/>
      <c r="AKX72" s="447"/>
      <c r="AKY72" s="447"/>
      <c r="AKZ72" s="449"/>
      <c r="ALA72" s="450">
        <f t="shared" si="4682"/>
        <v>0</v>
      </c>
      <c r="ALB72" s="463"/>
      <c r="ALC72" s="448"/>
      <c r="ALE72" s="458"/>
      <c r="ALF72" s="447"/>
      <c r="ALG72" s="447"/>
      <c r="ALH72" s="447"/>
      <c r="ALI72" s="450">
        <f t="shared" si="4683"/>
        <v>0</v>
      </c>
      <c r="ALJ72" s="447"/>
      <c r="ALK72" s="447"/>
      <c r="ALL72" s="447"/>
      <c r="ALM72" s="447"/>
      <c r="ALN72" s="447"/>
      <c r="ALO72" s="449"/>
      <c r="ALP72" s="450">
        <f t="shared" si="4684"/>
        <v>0</v>
      </c>
      <c r="ALQ72" s="463"/>
      <c r="ALR72" s="448"/>
      <c r="ALT72" s="458"/>
      <c r="ALU72" s="447"/>
      <c r="ALV72" s="447"/>
      <c r="ALW72" s="447"/>
      <c r="ALX72" s="450">
        <f t="shared" si="4685"/>
        <v>0</v>
      </c>
      <c r="ALY72" s="447"/>
      <c r="ALZ72" s="447"/>
      <c r="AMA72" s="447"/>
      <c r="AMB72" s="447"/>
      <c r="AMC72" s="447"/>
      <c r="AMD72" s="449"/>
      <c r="AME72" s="450">
        <f t="shared" si="4686"/>
        <v>0</v>
      </c>
      <c r="AMF72" s="463"/>
      <c r="AMG72" s="448"/>
      <c r="AMI72" s="458"/>
      <c r="AMJ72" s="447"/>
      <c r="AMK72" s="447"/>
      <c r="AML72" s="447"/>
      <c r="AMM72" s="450">
        <f t="shared" si="4687"/>
        <v>0</v>
      </c>
      <c r="AMN72" s="447"/>
      <c r="AMO72" s="447"/>
      <c r="AMP72" s="447"/>
      <c r="AMQ72" s="447"/>
      <c r="AMR72" s="447"/>
      <c r="AMS72" s="449"/>
      <c r="AMT72" s="450">
        <f t="shared" si="4688"/>
        <v>0</v>
      </c>
      <c r="AMU72" s="463"/>
      <c r="AMV72" s="448"/>
      <c r="AMX72" s="458"/>
      <c r="AMY72" s="447"/>
      <c r="AMZ72" s="447"/>
      <c r="ANA72" s="447"/>
      <c r="ANB72" s="450">
        <f t="shared" si="4689"/>
        <v>0</v>
      </c>
      <c r="ANC72" s="447"/>
      <c r="AND72" s="447"/>
      <c r="ANE72" s="447"/>
      <c r="ANF72" s="447"/>
      <c r="ANG72" s="447"/>
      <c r="ANH72" s="449"/>
      <c r="ANI72" s="450">
        <f t="shared" si="4690"/>
        <v>0</v>
      </c>
      <c r="ANJ72" s="463"/>
      <c r="ANK72" s="448"/>
      <c r="ANM72" s="458"/>
      <c r="ANN72" s="447"/>
      <c r="ANO72" s="447"/>
      <c r="ANP72" s="447"/>
      <c r="ANQ72" s="450">
        <f t="shared" si="4691"/>
        <v>0</v>
      </c>
      <c r="ANR72" s="447"/>
      <c r="ANS72" s="447"/>
      <c r="ANT72" s="447"/>
      <c r="ANU72" s="447"/>
      <c r="ANV72" s="447"/>
      <c r="ANW72" s="449"/>
      <c r="ANX72" s="450">
        <f t="shared" si="4692"/>
        <v>0</v>
      </c>
      <c r="ANY72" s="463"/>
      <c r="ANZ72" s="448"/>
      <c r="AOB72" s="458"/>
      <c r="AOC72" s="447"/>
      <c r="AOD72" s="447"/>
      <c r="AOE72" s="447"/>
      <c r="AOF72" s="450">
        <f t="shared" si="4693"/>
        <v>0</v>
      </c>
      <c r="AOG72" s="447"/>
      <c r="AOH72" s="447"/>
      <c r="AOI72" s="447"/>
      <c r="AOJ72" s="447"/>
      <c r="AOK72" s="447"/>
      <c r="AOL72" s="449"/>
      <c r="AOM72" s="450">
        <f t="shared" si="4694"/>
        <v>0</v>
      </c>
      <c r="AON72" s="463"/>
      <c r="AOO72" s="448"/>
      <c r="AOQ72" s="458"/>
      <c r="AOR72" s="447"/>
      <c r="AOS72" s="447"/>
      <c r="AOT72" s="447"/>
      <c r="AOU72" s="450">
        <f t="shared" si="4695"/>
        <v>0</v>
      </c>
      <c r="AOV72" s="447"/>
      <c r="AOW72" s="447"/>
      <c r="AOX72" s="447"/>
      <c r="AOY72" s="447"/>
      <c r="AOZ72" s="447"/>
      <c r="APA72" s="449"/>
      <c r="APB72" s="450">
        <f t="shared" si="4696"/>
        <v>0</v>
      </c>
      <c r="APC72" s="463"/>
      <c r="APD72" s="448"/>
      <c r="APF72" s="458"/>
      <c r="APG72" s="447"/>
      <c r="APH72" s="447"/>
      <c r="API72" s="447"/>
      <c r="APJ72" s="450">
        <f t="shared" si="4697"/>
        <v>0</v>
      </c>
      <c r="APK72" s="447"/>
      <c r="APL72" s="447"/>
      <c r="APM72" s="447"/>
      <c r="APN72" s="447"/>
      <c r="APO72" s="447"/>
      <c r="APP72" s="449"/>
      <c r="APQ72" s="450">
        <f t="shared" si="4698"/>
        <v>0</v>
      </c>
      <c r="APR72" s="463"/>
      <c r="APS72" s="448"/>
      <c r="APU72" s="458"/>
      <c r="APV72" s="447"/>
      <c r="APW72" s="447"/>
      <c r="APX72" s="447"/>
      <c r="APY72" s="450">
        <f t="shared" si="4699"/>
        <v>0</v>
      </c>
      <c r="APZ72" s="447"/>
      <c r="AQA72" s="447"/>
      <c r="AQB72" s="447"/>
      <c r="AQC72" s="447"/>
      <c r="AQD72" s="447"/>
      <c r="AQE72" s="449"/>
      <c r="AQF72" s="450">
        <f t="shared" si="4700"/>
        <v>0</v>
      </c>
      <c r="AQG72" s="463"/>
      <c r="AQH72" s="448"/>
      <c r="AQJ72" s="458"/>
      <c r="AQK72" s="447"/>
      <c r="AQL72" s="447"/>
      <c r="AQM72" s="447"/>
      <c r="AQN72" s="450">
        <f t="shared" si="4701"/>
        <v>0</v>
      </c>
      <c r="AQO72" s="447"/>
      <c r="AQP72" s="447"/>
      <c r="AQQ72" s="447"/>
      <c r="AQR72" s="447"/>
      <c r="AQS72" s="447"/>
      <c r="AQT72" s="449"/>
      <c r="AQU72" s="450">
        <f t="shared" si="4702"/>
        <v>0</v>
      </c>
      <c r="AQV72" s="463"/>
      <c r="AQW72" s="448"/>
      <c r="AQY72" s="458"/>
      <c r="AQZ72" s="447"/>
      <c r="ARA72" s="447"/>
      <c r="ARB72" s="447"/>
      <c r="ARC72" s="450">
        <f t="shared" si="4703"/>
        <v>0</v>
      </c>
      <c r="ARD72" s="447"/>
      <c r="ARE72" s="447"/>
      <c r="ARF72" s="447"/>
      <c r="ARG72" s="447"/>
      <c r="ARH72" s="447"/>
      <c r="ARI72" s="449"/>
      <c r="ARJ72" s="450">
        <f t="shared" si="4704"/>
        <v>0</v>
      </c>
      <c r="ARK72" s="463"/>
      <c r="ARL72" s="448"/>
      <c r="ARN72" s="458"/>
      <c r="ARO72" s="447"/>
      <c r="ARP72" s="447"/>
      <c r="ARQ72" s="447"/>
      <c r="ARR72" s="450">
        <f t="shared" si="4705"/>
        <v>0</v>
      </c>
      <c r="ARS72" s="447"/>
      <c r="ART72" s="447"/>
      <c r="ARU72" s="447"/>
      <c r="ARV72" s="447"/>
      <c r="ARW72" s="447"/>
      <c r="ARX72" s="449"/>
      <c r="ARY72" s="450">
        <f t="shared" si="4706"/>
        <v>0</v>
      </c>
      <c r="ARZ72" s="463"/>
      <c r="ASA72" s="448"/>
      <c r="ASC72" s="458"/>
      <c r="ASD72" s="447"/>
      <c r="ASE72" s="447"/>
      <c r="ASF72" s="447"/>
      <c r="ASG72" s="450">
        <f t="shared" si="4707"/>
        <v>0</v>
      </c>
      <c r="ASH72" s="447"/>
      <c r="ASI72" s="447"/>
      <c r="ASJ72" s="447"/>
      <c r="ASK72" s="447"/>
      <c r="ASL72" s="447"/>
      <c r="ASM72" s="449"/>
      <c r="ASN72" s="450">
        <f t="shared" si="4708"/>
        <v>0</v>
      </c>
      <c r="ASO72" s="463"/>
      <c r="ASP72" s="448"/>
      <c r="ASR72" s="458"/>
      <c r="ASS72" s="447"/>
      <c r="AST72" s="447"/>
      <c r="ASU72" s="447"/>
      <c r="ASV72" s="450">
        <f t="shared" si="4709"/>
        <v>0</v>
      </c>
      <c r="ASW72" s="447"/>
      <c r="ASX72" s="447"/>
      <c r="ASY72" s="447"/>
      <c r="ASZ72" s="447"/>
      <c r="ATA72" s="447"/>
      <c r="ATB72" s="449"/>
      <c r="ATC72" s="450">
        <f t="shared" si="4710"/>
        <v>0</v>
      </c>
      <c r="ATD72" s="463"/>
      <c r="ATE72" s="448"/>
      <c r="ATG72" s="458"/>
      <c r="ATH72" s="447"/>
      <c r="ATI72" s="447"/>
      <c r="ATJ72" s="447"/>
      <c r="ATK72" s="450">
        <f t="shared" si="4711"/>
        <v>0</v>
      </c>
      <c r="ATL72" s="447"/>
      <c r="ATM72" s="447"/>
      <c r="ATN72" s="447"/>
      <c r="ATO72" s="447"/>
      <c r="ATP72" s="447"/>
      <c r="ATQ72" s="449"/>
      <c r="ATR72" s="450">
        <f t="shared" si="4712"/>
        <v>0</v>
      </c>
      <c r="ATS72" s="463"/>
      <c r="ATT72" s="448"/>
      <c r="ATV72" s="458"/>
      <c r="ATW72" s="447"/>
      <c r="ATX72" s="447"/>
      <c r="ATY72" s="447"/>
      <c r="ATZ72" s="450">
        <f t="shared" si="4713"/>
        <v>0</v>
      </c>
      <c r="AUA72" s="447"/>
      <c r="AUB72" s="447"/>
      <c r="AUC72" s="447"/>
      <c r="AUD72" s="447"/>
      <c r="AUE72" s="447"/>
      <c r="AUF72" s="449"/>
      <c r="AUG72" s="450">
        <f t="shared" si="4714"/>
        <v>0</v>
      </c>
      <c r="AUH72" s="463"/>
      <c r="AUI72" s="448"/>
      <c r="AUK72" s="458"/>
      <c r="AUL72" s="447"/>
      <c r="AUM72" s="447"/>
      <c r="AUN72" s="447"/>
      <c r="AUO72" s="450">
        <f t="shared" si="4715"/>
        <v>0</v>
      </c>
      <c r="AUP72" s="447"/>
      <c r="AUQ72" s="447"/>
      <c r="AUR72" s="447"/>
      <c r="AUS72" s="447"/>
      <c r="AUT72" s="447"/>
      <c r="AUU72" s="449"/>
      <c r="AUV72" s="450">
        <f t="shared" si="4716"/>
        <v>0</v>
      </c>
      <c r="AUW72" s="463"/>
      <c r="AUX72" s="448"/>
      <c r="AUZ72" s="458"/>
      <c r="AVA72" s="447"/>
      <c r="AVB72" s="447"/>
      <c r="AVC72" s="447"/>
      <c r="AVD72" s="450">
        <f t="shared" si="4717"/>
        <v>0</v>
      </c>
      <c r="AVE72" s="447"/>
      <c r="AVF72" s="447"/>
      <c r="AVG72" s="447"/>
      <c r="AVH72" s="447"/>
      <c r="AVI72" s="447"/>
      <c r="AVJ72" s="449"/>
      <c r="AVK72" s="450">
        <f t="shared" si="4718"/>
        <v>0</v>
      </c>
      <c r="AVL72" s="463"/>
      <c r="AVM72" s="448"/>
      <c r="AVO72" s="458"/>
      <c r="AVP72" s="447"/>
      <c r="AVQ72" s="447"/>
      <c r="AVR72" s="447"/>
      <c r="AVS72" s="450">
        <f t="shared" si="4719"/>
        <v>0</v>
      </c>
      <c r="AVT72" s="447"/>
      <c r="AVU72" s="447"/>
      <c r="AVV72" s="447"/>
      <c r="AVW72" s="447"/>
      <c r="AVX72" s="447"/>
      <c r="AVY72" s="449"/>
      <c r="AVZ72" s="450">
        <f t="shared" si="4720"/>
        <v>0</v>
      </c>
      <c r="AWA72" s="463"/>
      <c r="AWB72" s="448"/>
      <c r="AWD72" s="458"/>
      <c r="AWE72" s="447"/>
      <c r="AWF72" s="447"/>
      <c r="AWG72" s="447"/>
      <c r="AWH72" s="450">
        <f t="shared" si="4721"/>
        <v>0</v>
      </c>
      <c r="AWI72" s="447"/>
      <c r="AWJ72" s="447"/>
      <c r="AWK72" s="447"/>
      <c r="AWL72" s="447"/>
      <c r="AWM72" s="447"/>
      <c r="AWN72" s="449"/>
      <c r="AWO72" s="450">
        <f t="shared" si="4722"/>
        <v>0</v>
      </c>
      <c r="AWP72" s="463"/>
      <c r="AWQ72" s="448"/>
      <c r="AWS72" s="458"/>
      <c r="AWT72" s="447"/>
      <c r="AWU72" s="447"/>
      <c r="AWV72" s="447"/>
      <c r="AWW72" s="450">
        <f t="shared" si="4723"/>
        <v>0</v>
      </c>
      <c r="AWX72" s="447"/>
      <c r="AWY72" s="447"/>
      <c r="AWZ72" s="447"/>
      <c r="AXA72" s="447"/>
      <c r="AXB72" s="447"/>
      <c r="AXC72" s="449"/>
      <c r="AXD72" s="450">
        <f t="shared" si="4724"/>
        <v>0</v>
      </c>
      <c r="AXE72" s="463"/>
      <c r="AXF72" s="448"/>
      <c r="AXH72" s="458"/>
      <c r="AXI72" s="447"/>
      <c r="AXJ72" s="447"/>
      <c r="AXK72" s="447"/>
      <c r="AXL72" s="450">
        <f t="shared" si="4725"/>
        <v>0</v>
      </c>
      <c r="AXM72" s="447"/>
      <c r="AXN72" s="447"/>
      <c r="AXO72" s="447"/>
      <c r="AXP72" s="447"/>
      <c r="AXQ72" s="447"/>
      <c r="AXR72" s="449"/>
      <c r="AXS72" s="450">
        <f t="shared" si="4726"/>
        <v>0</v>
      </c>
      <c r="AXT72" s="463"/>
      <c r="AXU72" s="448"/>
      <c r="AXW72" s="458"/>
      <c r="AXX72" s="447"/>
      <c r="AXY72" s="447"/>
      <c r="AXZ72" s="447"/>
      <c r="AYA72" s="450">
        <f t="shared" si="4727"/>
        <v>0</v>
      </c>
      <c r="AYB72" s="447"/>
      <c r="AYC72" s="447"/>
      <c r="AYD72" s="447"/>
      <c r="AYE72" s="447"/>
      <c r="AYF72" s="447"/>
      <c r="AYG72" s="449"/>
      <c r="AYH72" s="450">
        <f t="shared" si="4728"/>
        <v>0</v>
      </c>
      <c r="AYI72" s="463"/>
      <c r="AYJ72" s="448"/>
      <c r="AYL72" s="458"/>
      <c r="AYM72" s="447"/>
      <c r="AYN72" s="447"/>
      <c r="AYO72" s="447"/>
      <c r="AYP72" s="450">
        <f t="shared" si="4729"/>
        <v>0</v>
      </c>
      <c r="AYQ72" s="447"/>
      <c r="AYR72" s="447"/>
      <c r="AYS72" s="447"/>
      <c r="AYT72" s="447"/>
      <c r="AYU72" s="447"/>
      <c r="AYV72" s="449"/>
      <c r="AYW72" s="450">
        <f t="shared" si="4730"/>
        <v>0</v>
      </c>
      <c r="AYX72" s="463"/>
      <c r="AYY72" s="448"/>
      <c r="AZA72" s="458"/>
      <c r="AZB72" s="447"/>
      <c r="AZC72" s="447"/>
      <c r="AZD72" s="447"/>
      <c r="AZE72" s="450">
        <f t="shared" si="4731"/>
        <v>0</v>
      </c>
      <c r="AZF72" s="447"/>
      <c r="AZG72" s="447"/>
      <c r="AZH72" s="447"/>
      <c r="AZI72" s="447"/>
      <c r="AZJ72" s="447"/>
      <c r="AZK72" s="449"/>
      <c r="AZL72" s="450">
        <f t="shared" si="4732"/>
        <v>0</v>
      </c>
      <c r="AZM72" s="463"/>
      <c r="AZN72" s="448"/>
      <c r="AZP72" s="458"/>
      <c r="AZQ72" s="447"/>
      <c r="AZR72" s="447"/>
      <c r="AZS72" s="447"/>
      <c r="AZT72" s="450">
        <f t="shared" si="4733"/>
        <v>0</v>
      </c>
      <c r="AZU72" s="447"/>
      <c r="AZV72" s="447"/>
      <c r="AZW72" s="447"/>
      <c r="AZX72" s="447"/>
      <c r="AZY72" s="447"/>
      <c r="AZZ72" s="449"/>
      <c r="BAA72" s="450">
        <f t="shared" si="4734"/>
        <v>0</v>
      </c>
      <c r="BAB72" s="463"/>
      <c r="BAC72" s="448"/>
      <c r="BAE72" s="458"/>
      <c r="BAF72" s="447"/>
      <c r="BAG72" s="447"/>
      <c r="BAH72" s="447"/>
      <c r="BAI72" s="450">
        <f t="shared" si="4735"/>
        <v>0</v>
      </c>
      <c r="BAJ72" s="447"/>
      <c r="BAK72" s="447"/>
      <c r="BAL72" s="447"/>
      <c r="BAM72" s="447"/>
      <c r="BAN72" s="447"/>
      <c r="BAO72" s="449"/>
      <c r="BAP72" s="450">
        <f t="shared" si="4736"/>
        <v>0</v>
      </c>
      <c r="BAQ72" s="463"/>
      <c r="BAR72" s="448"/>
      <c r="BAT72" s="458"/>
      <c r="BAU72" s="447"/>
      <c r="BAV72" s="447"/>
      <c r="BAW72" s="447"/>
      <c r="BAX72" s="450">
        <f t="shared" si="4737"/>
        <v>0</v>
      </c>
      <c r="BAY72" s="447"/>
      <c r="BAZ72" s="447"/>
      <c r="BBA72" s="447"/>
      <c r="BBB72" s="447"/>
      <c r="BBC72" s="447"/>
      <c r="BBD72" s="449"/>
      <c r="BBE72" s="450">
        <f t="shared" si="4738"/>
        <v>0</v>
      </c>
      <c r="BBF72" s="463"/>
      <c r="BBG72" s="448"/>
      <c r="BBI72" s="458"/>
      <c r="BBJ72" s="447"/>
      <c r="BBK72" s="447"/>
      <c r="BBL72" s="447"/>
      <c r="BBM72" s="450">
        <f t="shared" si="4739"/>
        <v>0</v>
      </c>
      <c r="BBN72" s="447"/>
      <c r="BBO72" s="447"/>
      <c r="BBP72" s="447"/>
      <c r="BBQ72" s="447"/>
      <c r="BBR72" s="447"/>
      <c r="BBS72" s="449"/>
      <c r="BBT72" s="450">
        <f t="shared" si="4740"/>
        <v>0</v>
      </c>
      <c r="BBU72" s="463"/>
      <c r="BBV72" s="448"/>
      <c r="BBX72" s="458"/>
      <c r="BBY72" s="447"/>
      <c r="BBZ72" s="447"/>
      <c r="BCA72" s="447"/>
      <c r="BCB72" s="450">
        <f t="shared" si="4741"/>
        <v>0</v>
      </c>
      <c r="BCC72" s="447"/>
      <c r="BCD72" s="447"/>
      <c r="BCE72" s="447"/>
      <c r="BCF72" s="447"/>
      <c r="BCG72" s="447"/>
      <c r="BCH72" s="449"/>
      <c r="BCI72" s="450">
        <f t="shared" si="4742"/>
        <v>0</v>
      </c>
      <c r="BCJ72" s="463"/>
      <c r="BCK72" s="448"/>
      <c r="BCM72" s="458"/>
      <c r="BCN72" s="447"/>
      <c r="BCO72" s="447"/>
      <c r="BCP72" s="447"/>
      <c r="BCQ72" s="450">
        <f t="shared" si="4743"/>
        <v>0</v>
      </c>
      <c r="BCR72" s="447"/>
      <c r="BCS72" s="447"/>
      <c r="BCT72" s="447"/>
      <c r="BCU72" s="447"/>
      <c r="BCV72" s="447"/>
      <c r="BCW72" s="449"/>
      <c r="BCX72" s="450">
        <f t="shared" si="4744"/>
        <v>0</v>
      </c>
      <c r="BCY72" s="463"/>
      <c r="BCZ72" s="448"/>
      <c r="BDB72" s="458"/>
      <c r="BDC72" s="447"/>
      <c r="BDD72" s="447"/>
      <c r="BDE72" s="447"/>
      <c r="BDF72" s="450">
        <f t="shared" si="4745"/>
        <v>0</v>
      </c>
      <c r="BDG72" s="447"/>
      <c r="BDH72" s="447"/>
      <c r="BDI72" s="447"/>
      <c r="BDJ72" s="447"/>
      <c r="BDK72" s="447"/>
      <c r="BDL72" s="449"/>
      <c r="BDM72" s="450">
        <f t="shared" si="4746"/>
        <v>0</v>
      </c>
      <c r="BDN72" s="463"/>
      <c r="BDO72" s="448"/>
      <c r="BDQ72" s="458"/>
      <c r="BDR72" s="447"/>
      <c r="BDS72" s="447"/>
      <c r="BDT72" s="447"/>
      <c r="BDU72" s="450">
        <f t="shared" si="4747"/>
        <v>0</v>
      </c>
      <c r="BDV72" s="447"/>
      <c r="BDW72" s="447"/>
      <c r="BDX72" s="447"/>
      <c r="BDY72" s="447"/>
      <c r="BDZ72" s="447"/>
      <c r="BEA72" s="449"/>
      <c r="BEB72" s="450">
        <f t="shared" si="4748"/>
        <v>0</v>
      </c>
      <c r="BEC72" s="463"/>
      <c r="BED72" s="448"/>
      <c r="BEF72" s="458"/>
      <c r="BEG72" s="447"/>
      <c r="BEH72" s="447"/>
      <c r="BEI72" s="447"/>
      <c r="BEJ72" s="450">
        <f t="shared" si="4749"/>
        <v>0</v>
      </c>
      <c r="BEK72" s="447"/>
      <c r="BEL72" s="447"/>
      <c r="BEM72" s="447"/>
      <c r="BEN72" s="447"/>
      <c r="BEO72" s="447"/>
      <c r="BEP72" s="449"/>
      <c r="BEQ72" s="450">
        <f t="shared" si="4750"/>
        <v>0</v>
      </c>
      <c r="BER72" s="463"/>
      <c r="BES72" s="448"/>
      <c r="BEU72" s="458"/>
      <c r="BEV72" s="447"/>
      <c r="BEW72" s="447"/>
      <c r="BEX72" s="447"/>
      <c r="BEY72" s="450">
        <f t="shared" si="4751"/>
        <v>0</v>
      </c>
      <c r="BEZ72" s="447"/>
      <c r="BFA72" s="447"/>
      <c r="BFB72" s="447"/>
      <c r="BFC72" s="447"/>
      <c r="BFD72" s="447"/>
      <c r="BFE72" s="449"/>
      <c r="BFF72" s="450">
        <f t="shared" si="4752"/>
        <v>0</v>
      </c>
      <c r="BFG72" s="463"/>
      <c r="BFH72" s="448"/>
      <c r="BFJ72" s="458"/>
      <c r="BFK72" s="447"/>
      <c r="BFL72" s="447"/>
      <c r="BFM72" s="447"/>
      <c r="BFN72" s="450">
        <f t="shared" si="4753"/>
        <v>0</v>
      </c>
      <c r="BFO72" s="447"/>
      <c r="BFP72" s="447"/>
      <c r="BFQ72" s="447"/>
      <c r="BFR72" s="447"/>
      <c r="BFS72" s="447"/>
      <c r="BFT72" s="449"/>
      <c r="BFU72" s="450">
        <f t="shared" si="4754"/>
        <v>0</v>
      </c>
      <c r="BFV72" s="463"/>
      <c r="BFW72" s="448"/>
      <c r="BFY72" s="458"/>
      <c r="BFZ72" s="447"/>
      <c r="BGA72" s="447"/>
      <c r="BGB72" s="447"/>
      <c r="BGC72" s="450">
        <f t="shared" si="4755"/>
        <v>0</v>
      </c>
      <c r="BGD72" s="447"/>
      <c r="BGE72" s="447"/>
      <c r="BGF72" s="447"/>
      <c r="BGG72" s="447"/>
      <c r="BGH72" s="447"/>
      <c r="BGI72" s="449"/>
      <c r="BGJ72" s="450">
        <f t="shared" si="4756"/>
        <v>0</v>
      </c>
      <c r="BGK72" s="463"/>
      <c r="BGL72" s="448"/>
      <c r="BGN72" s="458"/>
      <c r="BGO72" s="447"/>
      <c r="BGP72" s="447"/>
      <c r="BGQ72" s="447"/>
      <c r="BGR72" s="450">
        <f t="shared" si="4757"/>
        <v>0</v>
      </c>
      <c r="BGS72" s="447"/>
      <c r="BGT72" s="447"/>
      <c r="BGU72" s="447"/>
      <c r="BGV72" s="447"/>
      <c r="BGW72" s="447"/>
      <c r="BGX72" s="449"/>
      <c r="BGY72" s="450">
        <f t="shared" si="4758"/>
        <v>0</v>
      </c>
      <c r="BGZ72" s="463"/>
      <c r="BHA72" s="448"/>
      <c r="BHC72" s="458"/>
      <c r="BHD72" s="447"/>
      <c r="BHE72" s="447"/>
      <c r="BHF72" s="447"/>
      <c r="BHG72" s="450">
        <f t="shared" si="4759"/>
        <v>0</v>
      </c>
      <c r="BHH72" s="447"/>
      <c r="BHI72" s="447"/>
      <c r="BHJ72" s="447"/>
      <c r="BHK72" s="447"/>
      <c r="BHL72" s="447"/>
      <c r="BHM72" s="449"/>
      <c r="BHN72" s="450">
        <f t="shared" si="4760"/>
        <v>0</v>
      </c>
      <c r="BHO72" s="463"/>
      <c r="BHP72" s="448"/>
      <c r="BHR72" s="458"/>
      <c r="BHS72" s="447"/>
      <c r="BHT72" s="447"/>
      <c r="BHU72" s="447"/>
      <c r="BHV72" s="450">
        <f t="shared" si="4761"/>
        <v>0</v>
      </c>
      <c r="BHW72" s="447"/>
      <c r="BHX72" s="447"/>
      <c r="BHY72" s="447"/>
      <c r="BHZ72" s="447"/>
      <c r="BIA72" s="447"/>
      <c r="BIB72" s="449"/>
      <c r="BIC72" s="450">
        <f t="shared" si="4762"/>
        <v>0</v>
      </c>
      <c r="BID72" s="463"/>
      <c r="BIE72" s="448"/>
      <c r="BIG72" s="458"/>
      <c r="BIH72" s="447"/>
      <c r="BII72" s="447"/>
      <c r="BIJ72" s="447"/>
      <c r="BIK72" s="450">
        <f t="shared" si="4763"/>
        <v>0</v>
      </c>
      <c r="BIL72" s="447"/>
      <c r="BIM72" s="447"/>
      <c r="BIN72" s="447"/>
      <c r="BIO72" s="447"/>
      <c r="BIP72" s="447"/>
      <c r="BIQ72" s="449"/>
      <c r="BIR72" s="450">
        <f t="shared" si="4764"/>
        <v>0</v>
      </c>
      <c r="BIS72" s="463"/>
      <c r="BIT72" s="448"/>
      <c r="BIV72" s="458"/>
      <c r="BIW72" s="447"/>
      <c r="BIX72" s="447"/>
      <c r="BIY72" s="447"/>
      <c r="BIZ72" s="450">
        <f t="shared" si="4765"/>
        <v>0</v>
      </c>
      <c r="BJA72" s="447"/>
      <c r="BJB72" s="447"/>
      <c r="BJC72" s="447"/>
      <c r="BJD72" s="447"/>
      <c r="BJE72" s="447"/>
      <c r="BJF72" s="449"/>
      <c r="BJG72" s="450">
        <f t="shared" si="4766"/>
        <v>0</v>
      </c>
      <c r="BJH72" s="463"/>
      <c r="BJI72" s="448"/>
      <c r="BJK72" s="458"/>
      <c r="BJL72" s="447"/>
      <c r="BJM72" s="447"/>
      <c r="BJN72" s="447"/>
      <c r="BJO72" s="450">
        <f t="shared" si="4767"/>
        <v>0</v>
      </c>
      <c r="BJP72" s="447"/>
      <c r="BJQ72" s="447"/>
      <c r="BJR72" s="447"/>
      <c r="BJS72" s="447"/>
      <c r="BJT72" s="447"/>
      <c r="BJU72" s="449"/>
      <c r="BJV72" s="450">
        <f t="shared" si="4768"/>
        <v>0</v>
      </c>
      <c r="BJW72" s="463"/>
      <c r="BJX72" s="448"/>
      <c r="BJZ72" s="458"/>
      <c r="BKA72" s="447"/>
      <c r="BKB72" s="447"/>
      <c r="BKC72" s="447"/>
      <c r="BKD72" s="450">
        <f t="shared" si="4769"/>
        <v>0</v>
      </c>
      <c r="BKE72" s="447"/>
      <c r="BKF72" s="447"/>
      <c r="BKG72" s="447"/>
      <c r="BKH72" s="447"/>
      <c r="BKI72" s="447"/>
      <c r="BKJ72" s="449"/>
      <c r="BKK72" s="450">
        <f t="shared" si="4770"/>
        <v>0</v>
      </c>
      <c r="BKL72" s="463"/>
      <c r="BKM72" s="448"/>
      <c r="BKO72" s="458"/>
      <c r="BKP72" s="447"/>
      <c r="BKQ72" s="447"/>
      <c r="BKR72" s="447"/>
      <c r="BKS72" s="450">
        <f t="shared" si="4771"/>
        <v>0</v>
      </c>
      <c r="BKT72" s="447"/>
      <c r="BKU72" s="447"/>
      <c r="BKV72" s="447"/>
      <c r="BKW72" s="447"/>
      <c r="BKX72" s="447"/>
      <c r="BKY72" s="449"/>
      <c r="BKZ72" s="450">
        <f t="shared" si="4772"/>
        <v>0</v>
      </c>
      <c r="BLA72" s="463"/>
      <c r="BLB72" s="448"/>
      <c r="BLD72" s="458"/>
      <c r="BLE72" s="447"/>
      <c r="BLF72" s="447"/>
      <c r="BLG72" s="447"/>
      <c r="BLH72" s="450">
        <f t="shared" si="4773"/>
        <v>0</v>
      </c>
      <c r="BLI72" s="447"/>
      <c r="BLJ72" s="447"/>
      <c r="BLK72" s="447"/>
      <c r="BLL72" s="447"/>
      <c r="BLM72" s="447"/>
      <c r="BLN72" s="449"/>
      <c r="BLO72" s="450">
        <f t="shared" si="4774"/>
        <v>0</v>
      </c>
      <c r="BLP72" s="463"/>
      <c r="BLQ72" s="448"/>
      <c r="BLS72" s="458"/>
      <c r="BLT72" s="447"/>
      <c r="BLU72" s="447"/>
      <c r="BLV72" s="447"/>
      <c r="BLW72" s="450">
        <f t="shared" si="4775"/>
        <v>0</v>
      </c>
      <c r="BLX72" s="447"/>
      <c r="BLY72" s="447"/>
      <c r="BLZ72" s="447"/>
      <c r="BMA72" s="447"/>
      <c r="BMB72" s="447"/>
      <c r="BMC72" s="449"/>
      <c r="BMD72" s="450">
        <f t="shared" si="4776"/>
        <v>0</v>
      </c>
      <c r="BME72" s="463"/>
      <c r="BMF72" s="448"/>
      <c r="BMH72" s="458"/>
      <c r="BMI72" s="447"/>
      <c r="BMJ72" s="447"/>
      <c r="BMK72" s="447"/>
      <c r="BML72" s="450">
        <f t="shared" si="4777"/>
        <v>0</v>
      </c>
      <c r="BMM72" s="447"/>
      <c r="BMN72" s="447"/>
      <c r="BMO72" s="447"/>
      <c r="BMP72" s="447"/>
      <c r="BMQ72" s="447"/>
      <c r="BMR72" s="449"/>
      <c r="BMS72" s="450">
        <f t="shared" si="4778"/>
        <v>0</v>
      </c>
      <c r="BMT72" s="463"/>
      <c r="BMU72" s="448"/>
      <c r="BMW72" s="458"/>
      <c r="BMX72" s="447"/>
      <c r="BMY72" s="447"/>
      <c r="BMZ72" s="447"/>
      <c r="BNA72" s="450">
        <f t="shared" si="4779"/>
        <v>0</v>
      </c>
      <c r="BNB72" s="447"/>
      <c r="BNC72" s="447"/>
      <c r="BND72" s="447"/>
      <c r="BNE72" s="447"/>
      <c r="BNF72" s="447"/>
      <c r="BNG72" s="449"/>
      <c r="BNH72" s="450">
        <f t="shared" si="4780"/>
        <v>0</v>
      </c>
      <c r="BNI72" s="463"/>
      <c r="BNJ72" s="448"/>
      <c r="BNL72" s="458"/>
      <c r="BNM72" s="447"/>
      <c r="BNN72" s="447"/>
      <c r="BNO72" s="447"/>
      <c r="BNP72" s="450">
        <f t="shared" si="4781"/>
        <v>0</v>
      </c>
      <c r="BNQ72" s="447"/>
      <c r="BNR72" s="447"/>
      <c r="BNS72" s="447"/>
      <c r="BNT72" s="447"/>
      <c r="BNU72" s="447"/>
      <c r="BNV72" s="449"/>
      <c r="BNW72" s="450">
        <f t="shared" si="4782"/>
        <v>0</v>
      </c>
      <c r="BNX72" s="463"/>
      <c r="BNY72" s="448"/>
      <c r="BOA72" s="458"/>
      <c r="BOB72" s="447"/>
      <c r="BOC72" s="447"/>
      <c r="BOD72" s="447"/>
      <c r="BOE72" s="450">
        <f t="shared" si="4783"/>
        <v>0</v>
      </c>
      <c r="BOF72" s="447"/>
      <c r="BOG72" s="447"/>
      <c r="BOH72" s="447"/>
      <c r="BOI72" s="447"/>
      <c r="BOJ72" s="447"/>
      <c r="BOK72" s="449"/>
      <c r="BOL72" s="450">
        <f t="shared" si="4784"/>
        <v>0</v>
      </c>
      <c r="BOM72" s="463"/>
      <c r="BON72" s="448"/>
      <c r="BOP72" s="458"/>
      <c r="BOQ72" s="447"/>
      <c r="BOR72" s="447"/>
      <c r="BOS72" s="447"/>
      <c r="BOT72" s="450">
        <f t="shared" si="4785"/>
        <v>0</v>
      </c>
      <c r="BOU72" s="447"/>
      <c r="BOV72" s="447"/>
      <c r="BOW72" s="447"/>
      <c r="BOX72" s="447"/>
      <c r="BOY72" s="447"/>
      <c r="BOZ72" s="449"/>
      <c r="BPA72" s="450">
        <f t="shared" si="4786"/>
        <v>0</v>
      </c>
      <c r="BPB72" s="463"/>
      <c r="BPC72" s="448"/>
      <c r="BPE72" s="458"/>
      <c r="BPF72" s="447"/>
      <c r="BPG72" s="447"/>
      <c r="BPH72" s="447"/>
      <c r="BPI72" s="450">
        <f t="shared" si="4787"/>
        <v>0</v>
      </c>
      <c r="BPJ72" s="447"/>
      <c r="BPK72" s="447"/>
      <c r="BPL72" s="447"/>
      <c r="BPM72" s="447"/>
      <c r="BPN72" s="447"/>
      <c r="BPO72" s="449"/>
      <c r="BPP72" s="450">
        <f t="shared" si="4788"/>
        <v>0</v>
      </c>
      <c r="BPQ72" s="463"/>
      <c r="BPR72" s="448"/>
      <c r="BPT72" s="458"/>
      <c r="BPU72" s="447"/>
      <c r="BPV72" s="447"/>
      <c r="BPW72" s="447"/>
      <c r="BPX72" s="450">
        <f t="shared" si="4789"/>
        <v>0</v>
      </c>
      <c r="BPY72" s="447"/>
      <c r="BPZ72" s="447"/>
      <c r="BQA72" s="447"/>
      <c r="BQB72" s="447"/>
      <c r="BQC72" s="447"/>
      <c r="BQD72" s="449"/>
      <c r="BQE72" s="450">
        <f t="shared" si="4790"/>
        <v>0</v>
      </c>
      <c r="BQF72" s="463"/>
      <c r="BQG72" s="448"/>
      <c r="BQI72" s="458"/>
      <c r="BQJ72" s="447"/>
      <c r="BQK72" s="447"/>
      <c r="BQL72" s="447"/>
      <c r="BQM72" s="450">
        <f t="shared" si="4791"/>
        <v>0</v>
      </c>
      <c r="BQN72" s="447"/>
      <c r="BQO72" s="447"/>
      <c r="BQP72" s="447"/>
      <c r="BQQ72" s="447"/>
      <c r="BQR72" s="447"/>
      <c r="BQS72" s="449"/>
      <c r="BQT72" s="450">
        <f t="shared" si="4792"/>
        <v>0</v>
      </c>
      <c r="BQU72" s="463"/>
      <c r="BQV72" s="448"/>
      <c r="BQX72" s="458"/>
      <c r="BQY72" s="447"/>
      <c r="BQZ72" s="447"/>
      <c r="BRA72" s="447"/>
      <c r="BRB72" s="450">
        <f t="shared" si="4793"/>
        <v>0</v>
      </c>
      <c r="BRC72" s="447"/>
      <c r="BRD72" s="447"/>
      <c r="BRE72" s="447"/>
      <c r="BRF72" s="447"/>
      <c r="BRG72" s="447"/>
      <c r="BRH72" s="449"/>
      <c r="BRI72" s="450">
        <f t="shared" si="4794"/>
        <v>0</v>
      </c>
      <c r="BRJ72" s="463"/>
      <c r="BRK72" s="448"/>
      <c r="BRM72" s="458"/>
      <c r="BRN72" s="447"/>
      <c r="BRO72" s="447"/>
      <c r="BRP72" s="447"/>
      <c r="BRQ72" s="450">
        <f t="shared" si="4795"/>
        <v>0</v>
      </c>
      <c r="BRR72" s="447"/>
      <c r="BRS72" s="447"/>
      <c r="BRT72" s="447"/>
      <c r="BRU72" s="447"/>
      <c r="BRV72" s="447"/>
      <c r="BRW72" s="449"/>
      <c r="BRX72" s="450">
        <f t="shared" si="4796"/>
        <v>0</v>
      </c>
      <c r="BRY72" s="463"/>
      <c r="BRZ72" s="448"/>
      <c r="BSB72" s="458"/>
      <c r="BSC72" s="447"/>
      <c r="BSD72" s="447"/>
      <c r="BSE72" s="447"/>
      <c r="BSF72" s="450">
        <f t="shared" si="4797"/>
        <v>0</v>
      </c>
      <c r="BSG72" s="447"/>
      <c r="BSH72" s="447"/>
      <c r="BSI72" s="447"/>
      <c r="BSJ72" s="447"/>
      <c r="BSK72" s="447"/>
      <c r="BSL72" s="449"/>
      <c r="BSM72" s="450">
        <f t="shared" si="4798"/>
        <v>0</v>
      </c>
      <c r="BSN72" s="463"/>
      <c r="BSO72" s="448"/>
      <c r="BSQ72" s="458"/>
      <c r="BSR72" s="447"/>
      <c r="BSS72" s="447"/>
      <c r="BST72" s="447"/>
      <c r="BSU72" s="450">
        <f t="shared" si="4799"/>
        <v>0</v>
      </c>
      <c r="BSV72" s="447"/>
      <c r="BSW72" s="447"/>
      <c r="BSX72" s="447"/>
      <c r="BSY72" s="447"/>
      <c r="BSZ72" s="447"/>
      <c r="BTA72" s="449"/>
      <c r="BTB72" s="450">
        <f t="shared" si="4800"/>
        <v>0</v>
      </c>
      <c r="BTC72" s="463"/>
      <c r="BTD72" s="448"/>
      <c r="BTF72" s="458"/>
      <c r="BTG72" s="447"/>
      <c r="BTH72" s="447"/>
      <c r="BTI72" s="447"/>
      <c r="BTJ72" s="450">
        <f t="shared" si="4801"/>
        <v>0</v>
      </c>
      <c r="BTK72" s="447"/>
      <c r="BTL72" s="447"/>
      <c r="BTM72" s="447"/>
      <c r="BTN72" s="447"/>
      <c r="BTO72" s="447"/>
      <c r="BTP72" s="449"/>
      <c r="BTQ72" s="450">
        <f t="shared" si="4802"/>
        <v>0</v>
      </c>
      <c r="BTR72" s="463"/>
      <c r="BTS72" s="448"/>
      <c r="BTU72" s="458"/>
      <c r="BTV72" s="447"/>
      <c r="BTW72" s="447"/>
      <c r="BTX72" s="447"/>
      <c r="BTY72" s="450">
        <f t="shared" si="4803"/>
        <v>0</v>
      </c>
      <c r="BTZ72" s="447"/>
      <c r="BUA72" s="447"/>
      <c r="BUB72" s="447"/>
      <c r="BUC72" s="447"/>
      <c r="BUD72" s="447"/>
      <c r="BUE72" s="449"/>
      <c r="BUF72" s="450">
        <f t="shared" si="4804"/>
        <v>0</v>
      </c>
      <c r="BUG72" s="463"/>
      <c r="BUH72" s="448"/>
      <c r="BUJ72" s="458"/>
      <c r="BUK72" s="447"/>
      <c r="BUL72" s="447"/>
      <c r="BUM72" s="447"/>
      <c r="BUN72" s="450">
        <f t="shared" si="4805"/>
        <v>0</v>
      </c>
      <c r="BUO72" s="447"/>
      <c r="BUP72" s="447"/>
      <c r="BUQ72" s="447"/>
      <c r="BUR72" s="447"/>
      <c r="BUS72" s="447"/>
      <c r="BUT72" s="449"/>
      <c r="BUU72" s="450">
        <f t="shared" si="4806"/>
        <v>0</v>
      </c>
      <c r="BUV72" s="463"/>
      <c r="BUW72" s="448"/>
      <c r="BUY72" s="458"/>
      <c r="BUZ72" s="447"/>
      <c r="BVA72" s="447"/>
      <c r="BVB72" s="447"/>
      <c r="BVC72" s="450">
        <f t="shared" si="4807"/>
        <v>0</v>
      </c>
      <c r="BVD72" s="447"/>
      <c r="BVE72" s="447"/>
      <c r="BVF72" s="447"/>
      <c r="BVG72" s="447"/>
      <c r="BVH72" s="447"/>
      <c r="BVI72" s="449"/>
      <c r="BVJ72" s="450">
        <f t="shared" si="4808"/>
        <v>0</v>
      </c>
      <c r="BVK72" s="463"/>
      <c r="BVL72" s="448"/>
      <c r="BVN72" s="458"/>
      <c r="BVO72" s="447"/>
      <c r="BVP72" s="447"/>
      <c r="BVQ72" s="447"/>
      <c r="BVR72" s="450">
        <f t="shared" si="4809"/>
        <v>0</v>
      </c>
      <c r="BVS72" s="447"/>
      <c r="BVT72" s="447"/>
      <c r="BVU72" s="447"/>
      <c r="BVV72" s="447"/>
      <c r="BVW72" s="447"/>
      <c r="BVX72" s="449"/>
      <c r="BVY72" s="450">
        <f t="shared" si="4810"/>
        <v>0</v>
      </c>
      <c r="BVZ72" s="463"/>
      <c r="BWA72" s="448"/>
    </row>
    <row r="73" spans="2:1951" ht="15" customHeight="1" x14ac:dyDescent="0.2">
      <c r="B73" s="452" t="s">
        <v>323</v>
      </c>
      <c r="C73" s="447"/>
      <c r="D73" s="447"/>
      <c r="E73" s="447"/>
      <c r="F73" s="447"/>
      <c r="G73" s="450">
        <f t="shared" si="4551"/>
        <v>0</v>
      </c>
      <c r="H73" s="447"/>
      <c r="I73" s="447"/>
      <c r="J73" s="447"/>
      <c r="K73" s="447"/>
      <c r="L73" s="447"/>
      <c r="M73" s="449"/>
      <c r="N73" s="450">
        <f t="shared" si="4552"/>
        <v>0</v>
      </c>
      <c r="O73" s="463"/>
      <c r="P73" s="448"/>
      <c r="R73" s="458"/>
      <c r="S73" s="447"/>
      <c r="T73" s="447"/>
      <c r="U73" s="447"/>
      <c r="V73" s="450">
        <f t="shared" si="4553"/>
        <v>0</v>
      </c>
      <c r="W73" s="447"/>
      <c r="X73" s="447"/>
      <c r="Y73" s="447"/>
      <c r="Z73" s="447"/>
      <c r="AA73" s="447"/>
      <c r="AB73" s="449"/>
      <c r="AC73" s="450">
        <f t="shared" si="4554"/>
        <v>0</v>
      </c>
      <c r="AD73" s="463"/>
      <c r="AE73" s="448"/>
      <c r="AG73" s="458"/>
      <c r="AH73" s="447"/>
      <c r="AI73" s="447"/>
      <c r="AJ73" s="447"/>
      <c r="AK73" s="450">
        <f t="shared" si="4555"/>
        <v>0</v>
      </c>
      <c r="AL73" s="447"/>
      <c r="AM73" s="447"/>
      <c r="AN73" s="447"/>
      <c r="AO73" s="447"/>
      <c r="AP73" s="447"/>
      <c r="AQ73" s="449"/>
      <c r="AR73" s="450">
        <f t="shared" si="4556"/>
        <v>0</v>
      </c>
      <c r="AS73" s="463"/>
      <c r="AT73" s="448"/>
      <c r="AV73" s="458"/>
      <c r="AW73" s="447"/>
      <c r="AX73" s="447"/>
      <c r="AY73" s="447"/>
      <c r="AZ73" s="450">
        <f t="shared" si="4557"/>
        <v>0</v>
      </c>
      <c r="BA73" s="447"/>
      <c r="BB73" s="447"/>
      <c r="BC73" s="447"/>
      <c r="BD73" s="447"/>
      <c r="BE73" s="447"/>
      <c r="BF73" s="449"/>
      <c r="BG73" s="450">
        <f t="shared" si="4558"/>
        <v>0</v>
      </c>
      <c r="BH73" s="463"/>
      <c r="BI73" s="448"/>
      <c r="BK73" s="458"/>
      <c r="BL73" s="447"/>
      <c r="BM73" s="447"/>
      <c r="BN73" s="447"/>
      <c r="BO73" s="450">
        <f t="shared" si="4559"/>
        <v>0</v>
      </c>
      <c r="BP73" s="447"/>
      <c r="BQ73" s="447"/>
      <c r="BR73" s="447"/>
      <c r="BS73" s="447"/>
      <c r="BT73" s="447"/>
      <c r="BU73" s="449"/>
      <c r="BV73" s="450">
        <f t="shared" si="4560"/>
        <v>0</v>
      </c>
      <c r="BW73" s="463"/>
      <c r="BX73" s="448"/>
      <c r="BZ73" s="458"/>
      <c r="CA73" s="447"/>
      <c r="CB73" s="447"/>
      <c r="CC73" s="447"/>
      <c r="CD73" s="450">
        <f t="shared" si="4561"/>
        <v>0</v>
      </c>
      <c r="CE73" s="447"/>
      <c r="CF73" s="447"/>
      <c r="CG73" s="447"/>
      <c r="CH73" s="447"/>
      <c r="CI73" s="447"/>
      <c r="CJ73" s="449"/>
      <c r="CK73" s="450">
        <f t="shared" si="4562"/>
        <v>0</v>
      </c>
      <c r="CL73" s="463"/>
      <c r="CM73" s="448"/>
      <c r="CO73" s="458"/>
      <c r="CP73" s="447"/>
      <c r="CQ73" s="447"/>
      <c r="CR73" s="447"/>
      <c r="CS73" s="450">
        <f t="shared" si="4563"/>
        <v>0</v>
      </c>
      <c r="CT73" s="447"/>
      <c r="CU73" s="447"/>
      <c r="CV73" s="447"/>
      <c r="CW73" s="447"/>
      <c r="CX73" s="447"/>
      <c r="CY73" s="449"/>
      <c r="CZ73" s="450">
        <f t="shared" si="4564"/>
        <v>0</v>
      </c>
      <c r="DA73" s="463"/>
      <c r="DB73" s="448"/>
      <c r="DD73" s="458"/>
      <c r="DE73" s="447"/>
      <c r="DF73" s="447"/>
      <c r="DG73" s="447"/>
      <c r="DH73" s="450">
        <f t="shared" si="4565"/>
        <v>0</v>
      </c>
      <c r="DI73" s="447"/>
      <c r="DJ73" s="447"/>
      <c r="DK73" s="447"/>
      <c r="DL73" s="447"/>
      <c r="DM73" s="447"/>
      <c r="DN73" s="449"/>
      <c r="DO73" s="450">
        <f t="shared" si="4566"/>
        <v>0</v>
      </c>
      <c r="DP73" s="463"/>
      <c r="DQ73" s="448"/>
      <c r="DS73" s="458"/>
      <c r="DT73" s="447"/>
      <c r="DU73" s="447"/>
      <c r="DV73" s="447"/>
      <c r="DW73" s="450">
        <f t="shared" si="4567"/>
        <v>0</v>
      </c>
      <c r="DX73" s="447"/>
      <c r="DY73" s="447"/>
      <c r="DZ73" s="447"/>
      <c r="EA73" s="447"/>
      <c r="EB73" s="447"/>
      <c r="EC73" s="449"/>
      <c r="ED73" s="450">
        <f t="shared" si="4568"/>
        <v>0</v>
      </c>
      <c r="EE73" s="463"/>
      <c r="EF73" s="448"/>
      <c r="EH73" s="458"/>
      <c r="EI73" s="447"/>
      <c r="EJ73" s="447"/>
      <c r="EK73" s="447"/>
      <c r="EL73" s="450">
        <f t="shared" si="4569"/>
        <v>0</v>
      </c>
      <c r="EM73" s="447"/>
      <c r="EN73" s="447"/>
      <c r="EO73" s="447"/>
      <c r="EP73" s="447"/>
      <c r="EQ73" s="447"/>
      <c r="ER73" s="449"/>
      <c r="ES73" s="450">
        <f t="shared" si="4570"/>
        <v>0</v>
      </c>
      <c r="ET73" s="463"/>
      <c r="EU73" s="448"/>
      <c r="EW73" s="458"/>
      <c r="EX73" s="447"/>
      <c r="EY73" s="447"/>
      <c r="EZ73" s="447"/>
      <c r="FA73" s="450">
        <f t="shared" si="4571"/>
        <v>0</v>
      </c>
      <c r="FB73" s="447"/>
      <c r="FC73" s="447"/>
      <c r="FD73" s="447"/>
      <c r="FE73" s="447"/>
      <c r="FF73" s="447"/>
      <c r="FG73" s="449"/>
      <c r="FH73" s="450">
        <f t="shared" si="4572"/>
        <v>0</v>
      </c>
      <c r="FI73" s="463"/>
      <c r="FJ73" s="448"/>
      <c r="FL73" s="458"/>
      <c r="FM73" s="447"/>
      <c r="FN73" s="447"/>
      <c r="FO73" s="447"/>
      <c r="FP73" s="450">
        <f t="shared" si="4573"/>
        <v>0</v>
      </c>
      <c r="FQ73" s="447"/>
      <c r="FR73" s="447"/>
      <c r="FS73" s="447"/>
      <c r="FT73" s="447"/>
      <c r="FU73" s="447"/>
      <c r="FV73" s="449"/>
      <c r="FW73" s="450">
        <f t="shared" si="4574"/>
        <v>0</v>
      </c>
      <c r="FX73" s="463"/>
      <c r="FY73" s="448"/>
      <c r="GA73" s="458"/>
      <c r="GB73" s="447"/>
      <c r="GC73" s="447"/>
      <c r="GD73" s="447"/>
      <c r="GE73" s="450">
        <f t="shared" si="4575"/>
        <v>0</v>
      </c>
      <c r="GF73" s="447"/>
      <c r="GG73" s="447"/>
      <c r="GH73" s="447"/>
      <c r="GI73" s="447"/>
      <c r="GJ73" s="447"/>
      <c r="GK73" s="449"/>
      <c r="GL73" s="450">
        <f t="shared" si="4576"/>
        <v>0</v>
      </c>
      <c r="GM73" s="463"/>
      <c r="GN73" s="448"/>
      <c r="GP73" s="458"/>
      <c r="GQ73" s="447"/>
      <c r="GR73" s="447"/>
      <c r="GS73" s="447"/>
      <c r="GT73" s="450">
        <f t="shared" si="4577"/>
        <v>0</v>
      </c>
      <c r="GU73" s="447"/>
      <c r="GV73" s="447"/>
      <c r="GW73" s="447"/>
      <c r="GX73" s="447"/>
      <c r="GY73" s="447"/>
      <c r="GZ73" s="449"/>
      <c r="HA73" s="450">
        <f t="shared" si="4578"/>
        <v>0</v>
      </c>
      <c r="HB73" s="463"/>
      <c r="HC73" s="448"/>
      <c r="HE73" s="458"/>
      <c r="HF73" s="447"/>
      <c r="HG73" s="447"/>
      <c r="HH73" s="447"/>
      <c r="HI73" s="450">
        <f t="shared" si="4579"/>
        <v>0</v>
      </c>
      <c r="HJ73" s="447"/>
      <c r="HK73" s="447"/>
      <c r="HL73" s="447"/>
      <c r="HM73" s="447"/>
      <c r="HN73" s="447"/>
      <c r="HO73" s="449"/>
      <c r="HP73" s="450">
        <f t="shared" si="4580"/>
        <v>0</v>
      </c>
      <c r="HQ73" s="463"/>
      <c r="HR73" s="448"/>
      <c r="HT73" s="458"/>
      <c r="HU73" s="447"/>
      <c r="HV73" s="447"/>
      <c r="HW73" s="447"/>
      <c r="HX73" s="450">
        <f t="shared" si="4581"/>
        <v>0</v>
      </c>
      <c r="HY73" s="447"/>
      <c r="HZ73" s="447"/>
      <c r="IA73" s="447"/>
      <c r="IB73" s="447"/>
      <c r="IC73" s="447"/>
      <c r="ID73" s="449"/>
      <c r="IE73" s="450">
        <f t="shared" si="4582"/>
        <v>0</v>
      </c>
      <c r="IF73" s="463"/>
      <c r="IG73" s="448"/>
      <c r="II73" s="458"/>
      <c r="IJ73" s="447"/>
      <c r="IK73" s="447"/>
      <c r="IL73" s="447"/>
      <c r="IM73" s="450">
        <f t="shared" si="4583"/>
        <v>0</v>
      </c>
      <c r="IN73" s="447"/>
      <c r="IO73" s="447"/>
      <c r="IP73" s="447"/>
      <c r="IQ73" s="447"/>
      <c r="IR73" s="447"/>
      <c r="IS73" s="449"/>
      <c r="IT73" s="450">
        <f t="shared" si="4584"/>
        <v>0</v>
      </c>
      <c r="IU73" s="463"/>
      <c r="IV73" s="448"/>
      <c r="IX73" s="458"/>
      <c r="IY73" s="447"/>
      <c r="IZ73" s="447"/>
      <c r="JA73" s="447"/>
      <c r="JB73" s="450">
        <f t="shared" si="4585"/>
        <v>0</v>
      </c>
      <c r="JC73" s="447"/>
      <c r="JD73" s="447"/>
      <c r="JE73" s="447"/>
      <c r="JF73" s="447"/>
      <c r="JG73" s="447"/>
      <c r="JH73" s="449"/>
      <c r="JI73" s="450">
        <f t="shared" si="4586"/>
        <v>0</v>
      </c>
      <c r="JJ73" s="463"/>
      <c r="JK73" s="448"/>
      <c r="JM73" s="458"/>
      <c r="JN73" s="447"/>
      <c r="JO73" s="447"/>
      <c r="JP73" s="447"/>
      <c r="JQ73" s="450">
        <f t="shared" si="4587"/>
        <v>0</v>
      </c>
      <c r="JR73" s="447"/>
      <c r="JS73" s="447"/>
      <c r="JT73" s="447"/>
      <c r="JU73" s="447"/>
      <c r="JV73" s="447"/>
      <c r="JW73" s="449"/>
      <c r="JX73" s="450">
        <f t="shared" si="4588"/>
        <v>0</v>
      </c>
      <c r="JY73" s="463"/>
      <c r="JZ73" s="448"/>
      <c r="KB73" s="458"/>
      <c r="KC73" s="447"/>
      <c r="KD73" s="447"/>
      <c r="KE73" s="447"/>
      <c r="KF73" s="450">
        <f t="shared" si="4589"/>
        <v>0</v>
      </c>
      <c r="KG73" s="447"/>
      <c r="KH73" s="447"/>
      <c r="KI73" s="447"/>
      <c r="KJ73" s="447"/>
      <c r="KK73" s="447"/>
      <c r="KL73" s="449"/>
      <c r="KM73" s="450">
        <f t="shared" si="4590"/>
        <v>0</v>
      </c>
      <c r="KN73" s="463"/>
      <c r="KO73" s="448"/>
      <c r="KQ73" s="458"/>
      <c r="KR73" s="447"/>
      <c r="KS73" s="447"/>
      <c r="KT73" s="447"/>
      <c r="KU73" s="450">
        <f t="shared" si="4591"/>
        <v>0</v>
      </c>
      <c r="KV73" s="447"/>
      <c r="KW73" s="447"/>
      <c r="KX73" s="447"/>
      <c r="KY73" s="447"/>
      <c r="KZ73" s="447"/>
      <c r="LA73" s="449"/>
      <c r="LB73" s="450">
        <f t="shared" si="4592"/>
        <v>0</v>
      </c>
      <c r="LC73" s="463"/>
      <c r="LD73" s="448"/>
      <c r="LF73" s="458"/>
      <c r="LG73" s="447"/>
      <c r="LH73" s="447"/>
      <c r="LI73" s="447"/>
      <c r="LJ73" s="450">
        <f t="shared" si="4593"/>
        <v>0</v>
      </c>
      <c r="LK73" s="447"/>
      <c r="LL73" s="447"/>
      <c r="LM73" s="447"/>
      <c r="LN73" s="447"/>
      <c r="LO73" s="447"/>
      <c r="LP73" s="449"/>
      <c r="LQ73" s="450">
        <f t="shared" si="4594"/>
        <v>0</v>
      </c>
      <c r="LR73" s="463"/>
      <c r="LS73" s="448"/>
      <c r="LU73" s="458"/>
      <c r="LV73" s="447"/>
      <c r="LW73" s="447"/>
      <c r="LX73" s="447"/>
      <c r="LY73" s="450">
        <f t="shared" si="4595"/>
        <v>0</v>
      </c>
      <c r="LZ73" s="447"/>
      <c r="MA73" s="447"/>
      <c r="MB73" s="447"/>
      <c r="MC73" s="447"/>
      <c r="MD73" s="447"/>
      <c r="ME73" s="449"/>
      <c r="MF73" s="450">
        <f t="shared" si="4596"/>
        <v>0</v>
      </c>
      <c r="MG73" s="463"/>
      <c r="MH73" s="448"/>
      <c r="MJ73" s="458"/>
      <c r="MK73" s="447"/>
      <c r="ML73" s="447"/>
      <c r="MM73" s="447"/>
      <c r="MN73" s="450">
        <f t="shared" si="4597"/>
        <v>0</v>
      </c>
      <c r="MO73" s="447"/>
      <c r="MP73" s="447"/>
      <c r="MQ73" s="447"/>
      <c r="MR73" s="447"/>
      <c r="MS73" s="447"/>
      <c r="MT73" s="449"/>
      <c r="MU73" s="450">
        <f t="shared" si="4598"/>
        <v>0</v>
      </c>
      <c r="MV73" s="463"/>
      <c r="MW73" s="448"/>
      <c r="MY73" s="458"/>
      <c r="MZ73" s="447"/>
      <c r="NA73" s="447"/>
      <c r="NB73" s="447"/>
      <c r="NC73" s="450">
        <f t="shared" si="4599"/>
        <v>0</v>
      </c>
      <c r="ND73" s="447"/>
      <c r="NE73" s="447"/>
      <c r="NF73" s="447"/>
      <c r="NG73" s="447"/>
      <c r="NH73" s="447"/>
      <c r="NI73" s="449"/>
      <c r="NJ73" s="450">
        <f t="shared" si="4600"/>
        <v>0</v>
      </c>
      <c r="NK73" s="463"/>
      <c r="NL73" s="448"/>
      <c r="NN73" s="458"/>
      <c r="NO73" s="447"/>
      <c r="NP73" s="447"/>
      <c r="NQ73" s="447"/>
      <c r="NR73" s="450">
        <f t="shared" si="4601"/>
        <v>0</v>
      </c>
      <c r="NS73" s="447"/>
      <c r="NT73" s="447"/>
      <c r="NU73" s="447"/>
      <c r="NV73" s="447"/>
      <c r="NW73" s="447"/>
      <c r="NX73" s="449"/>
      <c r="NY73" s="450">
        <f t="shared" si="4602"/>
        <v>0</v>
      </c>
      <c r="NZ73" s="463"/>
      <c r="OA73" s="448"/>
      <c r="OC73" s="458"/>
      <c r="OD73" s="447"/>
      <c r="OE73" s="447"/>
      <c r="OF73" s="447"/>
      <c r="OG73" s="450">
        <f t="shared" si="4603"/>
        <v>0</v>
      </c>
      <c r="OH73" s="447"/>
      <c r="OI73" s="447"/>
      <c r="OJ73" s="447"/>
      <c r="OK73" s="447"/>
      <c r="OL73" s="447"/>
      <c r="OM73" s="449"/>
      <c r="ON73" s="450">
        <f t="shared" si="4604"/>
        <v>0</v>
      </c>
      <c r="OO73" s="463"/>
      <c r="OP73" s="448"/>
      <c r="OR73" s="458"/>
      <c r="OS73" s="447"/>
      <c r="OT73" s="447"/>
      <c r="OU73" s="447"/>
      <c r="OV73" s="450">
        <f t="shared" si="4605"/>
        <v>0</v>
      </c>
      <c r="OW73" s="447"/>
      <c r="OX73" s="447"/>
      <c r="OY73" s="447"/>
      <c r="OZ73" s="447"/>
      <c r="PA73" s="447"/>
      <c r="PB73" s="449"/>
      <c r="PC73" s="450">
        <f t="shared" si="4606"/>
        <v>0</v>
      </c>
      <c r="PD73" s="463"/>
      <c r="PE73" s="448"/>
      <c r="PG73" s="458"/>
      <c r="PH73" s="447"/>
      <c r="PI73" s="447"/>
      <c r="PJ73" s="447"/>
      <c r="PK73" s="450">
        <f t="shared" si="4607"/>
        <v>0</v>
      </c>
      <c r="PL73" s="447"/>
      <c r="PM73" s="447"/>
      <c r="PN73" s="447"/>
      <c r="PO73" s="447"/>
      <c r="PP73" s="447"/>
      <c r="PQ73" s="449"/>
      <c r="PR73" s="450">
        <f t="shared" si="4608"/>
        <v>0</v>
      </c>
      <c r="PS73" s="463"/>
      <c r="PT73" s="448"/>
      <c r="PV73" s="458"/>
      <c r="PW73" s="447"/>
      <c r="PX73" s="447"/>
      <c r="PY73" s="447"/>
      <c r="PZ73" s="450">
        <f t="shared" si="4609"/>
        <v>0</v>
      </c>
      <c r="QA73" s="447"/>
      <c r="QB73" s="447"/>
      <c r="QC73" s="447"/>
      <c r="QD73" s="447"/>
      <c r="QE73" s="447"/>
      <c r="QF73" s="449"/>
      <c r="QG73" s="450">
        <f t="shared" si="4610"/>
        <v>0</v>
      </c>
      <c r="QH73" s="463"/>
      <c r="QI73" s="448"/>
      <c r="QK73" s="458"/>
      <c r="QL73" s="447"/>
      <c r="QM73" s="447"/>
      <c r="QN73" s="447"/>
      <c r="QO73" s="450">
        <f t="shared" si="4611"/>
        <v>0</v>
      </c>
      <c r="QP73" s="447"/>
      <c r="QQ73" s="447"/>
      <c r="QR73" s="447"/>
      <c r="QS73" s="447"/>
      <c r="QT73" s="447"/>
      <c r="QU73" s="449"/>
      <c r="QV73" s="450">
        <f t="shared" si="4612"/>
        <v>0</v>
      </c>
      <c r="QW73" s="463"/>
      <c r="QX73" s="448"/>
      <c r="QZ73" s="458"/>
      <c r="RA73" s="447"/>
      <c r="RB73" s="447"/>
      <c r="RC73" s="447"/>
      <c r="RD73" s="450">
        <f t="shared" si="4613"/>
        <v>0</v>
      </c>
      <c r="RE73" s="447"/>
      <c r="RF73" s="447"/>
      <c r="RG73" s="447"/>
      <c r="RH73" s="447"/>
      <c r="RI73" s="447"/>
      <c r="RJ73" s="449"/>
      <c r="RK73" s="450">
        <f t="shared" si="4614"/>
        <v>0</v>
      </c>
      <c r="RL73" s="463"/>
      <c r="RM73" s="448"/>
      <c r="RO73" s="458"/>
      <c r="RP73" s="447"/>
      <c r="RQ73" s="447"/>
      <c r="RR73" s="447"/>
      <c r="RS73" s="450">
        <f t="shared" si="4615"/>
        <v>0</v>
      </c>
      <c r="RT73" s="447"/>
      <c r="RU73" s="447"/>
      <c r="RV73" s="447"/>
      <c r="RW73" s="447"/>
      <c r="RX73" s="447"/>
      <c r="RY73" s="449"/>
      <c r="RZ73" s="450">
        <f t="shared" si="4616"/>
        <v>0</v>
      </c>
      <c r="SA73" s="463"/>
      <c r="SB73" s="448"/>
      <c r="SD73" s="458"/>
      <c r="SE73" s="447"/>
      <c r="SF73" s="447"/>
      <c r="SG73" s="447"/>
      <c r="SH73" s="450">
        <f t="shared" si="4617"/>
        <v>0</v>
      </c>
      <c r="SI73" s="447"/>
      <c r="SJ73" s="447"/>
      <c r="SK73" s="447"/>
      <c r="SL73" s="447"/>
      <c r="SM73" s="447"/>
      <c r="SN73" s="449"/>
      <c r="SO73" s="450">
        <f t="shared" si="4618"/>
        <v>0</v>
      </c>
      <c r="SP73" s="463"/>
      <c r="SQ73" s="448"/>
      <c r="SS73" s="458"/>
      <c r="ST73" s="447"/>
      <c r="SU73" s="447"/>
      <c r="SV73" s="447"/>
      <c r="SW73" s="450">
        <f t="shared" si="4619"/>
        <v>0</v>
      </c>
      <c r="SX73" s="447"/>
      <c r="SY73" s="447"/>
      <c r="SZ73" s="447"/>
      <c r="TA73" s="447"/>
      <c r="TB73" s="447"/>
      <c r="TC73" s="449"/>
      <c r="TD73" s="450">
        <f t="shared" si="4620"/>
        <v>0</v>
      </c>
      <c r="TE73" s="463"/>
      <c r="TF73" s="448"/>
      <c r="TH73" s="458"/>
      <c r="TI73" s="447"/>
      <c r="TJ73" s="447"/>
      <c r="TK73" s="447"/>
      <c r="TL73" s="450">
        <f t="shared" si="4621"/>
        <v>0</v>
      </c>
      <c r="TM73" s="447"/>
      <c r="TN73" s="447"/>
      <c r="TO73" s="447"/>
      <c r="TP73" s="447"/>
      <c r="TQ73" s="447"/>
      <c r="TR73" s="449"/>
      <c r="TS73" s="450">
        <f t="shared" si="4622"/>
        <v>0</v>
      </c>
      <c r="TT73" s="463"/>
      <c r="TU73" s="448"/>
      <c r="TW73" s="458"/>
      <c r="TX73" s="447"/>
      <c r="TY73" s="447"/>
      <c r="TZ73" s="447"/>
      <c r="UA73" s="450">
        <f t="shared" si="4623"/>
        <v>0</v>
      </c>
      <c r="UB73" s="447"/>
      <c r="UC73" s="447"/>
      <c r="UD73" s="447"/>
      <c r="UE73" s="447"/>
      <c r="UF73" s="447"/>
      <c r="UG73" s="449"/>
      <c r="UH73" s="450">
        <f t="shared" si="4624"/>
        <v>0</v>
      </c>
      <c r="UI73" s="463"/>
      <c r="UJ73" s="448"/>
      <c r="UL73" s="458"/>
      <c r="UM73" s="447"/>
      <c r="UN73" s="447"/>
      <c r="UO73" s="447"/>
      <c r="UP73" s="450">
        <f t="shared" si="4625"/>
        <v>0</v>
      </c>
      <c r="UQ73" s="447"/>
      <c r="UR73" s="447"/>
      <c r="US73" s="447"/>
      <c r="UT73" s="447"/>
      <c r="UU73" s="447"/>
      <c r="UV73" s="449"/>
      <c r="UW73" s="450">
        <f t="shared" si="4626"/>
        <v>0</v>
      </c>
      <c r="UX73" s="463"/>
      <c r="UY73" s="448"/>
      <c r="VA73" s="458"/>
      <c r="VB73" s="447"/>
      <c r="VC73" s="447"/>
      <c r="VD73" s="447"/>
      <c r="VE73" s="450">
        <f t="shared" si="4627"/>
        <v>0</v>
      </c>
      <c r="VF73" s="447"/>
      <c r="VG73" s="447"/>
      <c r="VH73" s="447"/>
      <c r="VI73" s="447"/>
      <c r="VJ73" s="447"/>
      <c r="VK73" s="449"/>
      <c r="VL73" s="450">
        <f t="shared" si="4628"/>
        <v>0</v>
      </c>
      <c r="VM73" s="463"/>
      <c r="VN73" s="448"/>
      <c r="VP73" s="458"/>
      <c r="VQ73" s="447"/>
      <c r="VR73" s="447"/>
      <c r="VS73" s="447"/>
      <c r="VT73" s="450">
        <f t="shared" si="4629"/>
        <v>0</v>
      </c>
      <c r="VU73" s="447"/>
      <c r="VV73" s="447"/>
      <c r="VW73" s="447"/>
      <c r="VX73" s="447"/>
      <c r="VY73" s="447"/>
      <c r="VZ73" s="449"/>
      <c r="WA73" s="450">
        <f t="shared" si="4630"/>
        <v>0</v>
      </c>
      <c r="WB73" s="463"/>
      <c r="WC73" s="448"/>
      <c r="WE73" s="458"/>
      <c r="WF73" s="447"/>
      <c r="WG73" s="447"/>
      <c r="WH73" s="447"/>
      <c r="WI73" s="450">
        <f t="shared" si="4631"/>
        <v>0</v>
      </c>
      <c r="WJ73" s="447"/>
      <c r="WK73" s="447"/>
      <c r="WL73" s="447"/>
      <c r="WM73" s="447"/>
      <c r="WN73" s="447"/>
      <c r="WO73" s="449"/>
      <c r="WP73" s="450">
        <f t="shared" si="4632"/>
        <v>0</v>
      </c>
      <c r="WQ73" s="463"/>
      <c r="WR73" s="448"/>
      <c r="WT73" s="458"/>
      <c r="WU73" s="447"/>
      <c r="WV73" s="447"/>
      <c r="WW73" s="447"/>
      <c r="WX73" s="450">
        <f t="shared" si="4633"/>
        <v>0</v>
      </c>
      <c r="WY73" s="447"/>
      <c r="WZ73" s="447"/>
      <c r="XA73" s="447"/>
      <c r="XB73" s="447"/>
      <c r="XC73" s="447"/>
      <c r="XD73" s="449"/>
      <c r="XE73" s="450">
        <f t="shared" si="4634"/>
        <v>0</v>
      </c>
      <c r="XF73" s="463"/>
      <c r="XG73" s="448"/>
      <c r="XI73" s="458"/>
      <c r="XJ73" s="447"/>
      <c r="XK73" s="447"/>
      <c r="XL73" s="447"/>
      <c r="XM73" s="450">
        <f t="shared" si="4635"/>
        <v>0</v>
      </c>
      <c r="XN73" s="447"/>
      <c r="XO73" s="447"/>
      <c r="XP73" s="447"/>
      <c r="XQ73" s="447"/>
      <c r="XR73" s="447"/>
      <c r="XS73" s="449"/>
      <c r="XT73" s="450">
        <f t="shared" si="4636"/>
        <v>0</v>
      </c>
      <c r="XU73" s="463"/>
      <c r="XV73" s="448"/>
      <c r="XX73" s="458"/>
      <c r="XY73" s="447"/>
      <c r="XZ73" s="447"/>
      <c r="YA73" s="447"/>
      <c r="YB73" s="450">
        <f t="shared" si="4637"/>
        <v>0</v>
      </c>
      <c r="YC73" s="447"/>
      <c r="YD73" s="447"/>
      <c r="YE73" s="447"/>
      <c r="YF73" s="447"/>
      <c r="YG73" s="447"/>
      <c r="YH73" s="449"/>
      <c r="YI73" s="450">
        <f t="shared" si="4638"/>
        <v>0</v>
      </c>
      <c r="YJ73" s="463"/>
      <c r="YK73" s="448"/>
      <c r="YM73" s="458"/>
      <c r="YN73" s="447"/>
      <c r="YO73" s="447"/>
      <c r="YP73" s="447"/>
      <c r="YQ73" s="450">
        <f t="shared" si="4639"/>
        <v>0</v>
      </c>
      <c r="YR73" s="447"/>
      <c r="YS73" s="447"/>
      <c r="YT73" s="447"/>
      <c r="YU73" s="447"/>
      <c r="YV73" s="447"/>
      <c r="YW73" s="449"/>
      <c r="YX73" s="450">
        <f t="shared" si="4640"/>
        <v>0</v>
      </c>
      <c r="YY73" s="463"/>
      <c r="YZ73" s="448"/>
      <c r="ZB73" s="458"/>
      <c r="ZC73" s="447"/>
      <c r="ZD73" s="447"/>
      <c r="ZE73" s="447"/>
      <c r="ZF73" s="450">
        <f t="shared" si="4641"/>
        <v>0</v>
      </c>
      <c r="ZG73" s="447"/>
      <c r="ZH73" s="447"/>
      <c r="ZI73" s="447"/>
      <c r="ZJ73" s="447"/>
      <c r="ZK73" s="447"/>
      <c r="ZL73" s="449"/>
      <c r="ZM73" s="450">
        <f t="shared" si="4642"/>
        <v>0</v>
      </c>
      <c r="ZN73" s="463"/>
      <c r="ZO73" s="448"/>
      <c r="ZQ73" s="458"/>
      <c r="ZR73" s="447"/>
      <c r="ZS73" s="447"/>
      <c r="ZT73" s="447"/>
      <c r="ZU73" s="450">
        <f t="shared" si="4643"/>
        <v>0</v>
      </c>
      <c r="ZV73" s="447"/>
      <c r="ZW73" s="447"/>
      <c r="ZX73" s="447"/>
      <c r="ZY73" s="447"/>
      <c r="ZZ73" s="447"/>
      <c r="AAA73" s="449"/>
      <c r="AAB73" s="450">
        <f t="shared" si="4644"/>
        <v>0</v>
      </c>
      <c r="AAC73" s="463"/>
      <c r="AAD73" s="448"/>
      <c r="AAF73" s="458"/>
      <c r="AAG73" s="447"/>
      <c r="AAH73" s="447"/>
      <c r="AAI73" s="447"/>
      <c r="AAJ73" s="450">
        <f t="shared" si="4645"/>
        <v>0</v>
      </c>
      <c r="AAK73" s="447"/>
      <c r="AAL73" s="447"/>
      <c r="AAM73" s="447"/>
      <c r="AAN73" s="447"/>
      <c r="AAO73" s="447"/>
      <c r="AAP73" s="449"/>
      <c r="AAQ73" s="450">
        <f t="shared" si="4646"/>
        <v>0</v>
      </c>
      <c r="AAR73" s="463"/>
      <c r="AAS73" s="448"/>
      <c r="AAU73" s="458"/>
      <c r="AAV73" s="447"/>
      <c r="AAW73" s="447"/>
      <c r="AAX73" s="447"/>
      <c r="AAY73" s="450">
        <f t="shared" si="4647"/>
        <v>0</v>
      </c>
      <c r="AAZ73" s="447"/>
      <c r="ABA73" s="447"/>
      <c r="ABB73" s="447"/>
      <c r="ABC73" s="447"/>
      <c r="ABD73" s="447"/>
      <c r="ABE73" s="449"/>
      <c r="ABF73" s="450">
        <f t="shared" si="4648"/>
        <v>0</v>
      </c>
      <c r="ABG73" s="463"/>
      <c r="ABH73" s="448"/>
      <c r="ABJ73" s="458"/>
      <c r="ABK73" s="447"/>
      <c r="ABL73" s="447"/>
      <c r="ABM73" s="447"/>
      <c r="ABN73" s="450">
        <f t="shared" si="4649"/>
        <v>0</v>
      </c>
      <c r="ABO73" s="447"/>
      <c r="ABP73" s="447"/>
      <c r="ABQ73" s="447"/>
      <c r="ABR73" s="447"/>
      <c r="ABS73" s="447"/>
      <c r="ABT73" s="449"/>
      <c r="ABU73" s="450">
        <f t="shared" si="4650"/>
        <v>0</v>
      </c>
      <c r="ABV73" s="463"/>
      <c r="ABW73" s="448"/>
      <c r="ABY73" s="458"/>
      <c r="ABZ73" s="447"/>
      <c r="ACA73" s="447"/>
      <c r="ACB73" s="447"/>
      <c r="ACC73" s="450">
        <f t="shared" si="4651"/>
        <v>0</v>
      </c>
      <c r="ACD73" s="447"/>
      <c r="ACE73" s="447"/>
      <c r="ACF73" s="447"/>
      <c r="ACG73" s="447"/>
      <c r="ACH73" s="447"/>
      <c r="ACI73" s="449"/>
      <c r="ACJ73" s="450">
        <f t="shared" si="4652"/>
        <v>0</v>
      </c>
      <c r="ACK73" s="463"/>
      <c r="ACL73" s="448"/>
      <c r="ACN73" s="458"/>
      <c r="ACO73" s="447"/>
      <c r="ACP73" s="447"/>
      <c r="ACQ73" s="447"/>
      <c r="ACR73" s="450">
        <f t="shared" si="4653"/>
        <v>0</v>
      </c>
      <c r="ACS73" s="447"/>
      <c r="ACT73" s="447"/>
      <c r="ACU73" s="447"/>
      <c r="ACV73" s="447"/>
      <c r="ACW73" s="447"/>
      <c r="ACX73" s="449"/>
      <c r="ACY73" s="450">
        <f t="shared" si="4654"/>
        <v>0</v>
      </c>
      <c r="ACZ73" s="463"/>
      <c r="ADA73" s="448"/>
      <c r="ADC73" s="458"/>
      <c r="ADD73" s="447"/>
      <c r="ADE73" s="447"/>
      <c r="ADF73" s="447"/>
      <c r="ADG73" s="450">
        <f t="shared" si="4655"/>
        <v>0</v>
      </c>
      <c r="ADH73" s="447"/>
      <c r="ADI73" s="447"/>
      <c r="ADJ73" s="447"/>
      <c r="ADK73" s="447"/>
      <c r="ADL73" s="447"/>
      <c r="ADM73" s="449"/>
      <c r="ADN73" s="450">
        <f t="shared" si="4656"/>
        <v>0</v>
      </c>
      <c r="ADO73" s="463"/>
      <c r="ADP73" s="448"/>
      <c r="ADR73" s="458"/>
      <c r="ADS73" s="447"/>
      <c r="ADT73" s="447"/>
      <c r="ADU73" s="447"/>
      <c r="ADV73" s="450">
        <f t="shared" si="4657"/>
        <v>0</v>
      </c>
      <c r="ADW73" s="447"/>
      <c r="ADX73" s="447"/>
      <c r="ADY73" s="447"/>
      <c r="ADZ73" s="447"/>
      <c r="AEA73" s="447"/>
      <c r="AEB73" s="449"/>
      <c r="AEC73" s="450">
        <f t="shared" si="4658"/>
        <v>0</v>
      </c>
      <c r="AED73" s="463"/>
      <c r="AEE73" s="448"/>
      <c r="AEG73" s="458"/>
      <c r="AEH73" s="447"/>
      <c r="AEI73" s="447"/>
      <c r="AEJ73" s="447"/>
      <c r="AEK73" s="450">
        <f t="shared" si="4659"/>
        <v>0</v>
      </c>
      <c r="AEL73" s="447"/>
      <c r="AEM73" s="447"/>
      <c r="AEN73" s="447"/>
      <c r="AEO73" s="447"/>
      <c r="AEP73" s="447"/>
      <c r="AEQ73" s="449"/>
      <c r="AER73" s="450">
        <f t="shared" si="4660"/>
        <v>0</v>
      </c>
      <c r="AES73" s="463"/>
      <c r="AET73" s="448"/>
      <c r="AEV73" s="458"/>
      <c r="AEW73" s="447"/>
      <c r="AEX73" s="447"/>
      <c r="AEY73" s="447"/>
      <c r="AEZ73" s="450">
        <f t="shared" si="4661"/>
        <v>0</v>
      </c>
      <c r="AFA73" s="447"/>
      <c r="AFB73" s="447"/>
      <c r="AFC73" s="447"/>
      <c r="AFD73" s="447"/>
      <c r="AFE73" s="447"/>
      <c r="AFF73" s="449"/>
      <c r="AFG73" s="450">
        <f t="shared" si="4662"/>
        <v>0</v>
      </c>
      <c r="AFH73" s="463"/>
      <c r="AFI73" s="448"/>
      <c r="AFK73" s="458"/>
      <c r="AFL73" s="447"/>
      <c r="AFM73" s="447"/>
      <c r="AFN73" s="447"/>
      <c r="AFO73" s="450">
        <f t="shared" si="4663"/>
        <v>0</v>
      </c>
      <c r="AFP73" s="447"/>
      <c r="AFQ73" s="447"/>
      <c r="AFR73" s="447"/>
      <c r="AFS73" s="447"/>
      <c r="AFT73" s="447"/>
      <c r="AFU73" s="449"/>
      <c r="AFV73" s="450">
        <f t="shared" si="4664"/>
        <v>0</v>
      </c>
      <c r="AFW73" s="463"/>
      <c r="AFX73" s="448"/>
      <c r="AFZ73" s="458"/>
      <c r="AGA73" s="447"/>
      <c r="AGB73" s="447"/>
      <c r="AGC73" s="447"/>
      <c r="AGD73" s="450">
        <f t="shared" si="4665"/>
        <v>0</v>
      </c>
      <c r="AGE73" s="447"/>
      <c r="AGF73" s="447"/>
      <c r="AGG73" s="447"/>
      <c r="AGH73" s="447"/>
      <c r="AGI73" s="447"/>
      <c r="AGJ73" s="449"/>
      <c r="AGK73" s="450">
        <f t="shared" si="4666"/>
        <v>0</v>
      </c>
      <c r="AGL73" s="463"/>
      <c r="AGM73" s="448"/>
      <c r="AGO73" s="458"/>
      <c r="AGP73" s="447"/>
      <c r="AGQ73" s="447"/>
      <c r="AGR73" s="447"/>
      <c r="AGS73" s="450">
        <f t="shared" si="4667"/>
        <v>0</v>
      </c>
      <c r="AGT73" s="447"/>
      <c r="AGU73" s="447"/>
      <c r="AGV73" s="447"/>
      <c r="AGW73" s="447"/>
      <c r="AGX73" s="447"/>
      <c r="AGY73" s="449"/>
      <c r="AGZ73" s="450">
        <f t="shared" si="4668"/>
        <v>0</v>
      </c>
      <c r="AHA73" s="463"/>
      <c r="AHB73" s="448"/>
      <c r="AHD73" s="458"/>
      <c r="AHE73" s="447"/>
      <c r="AHF73" s="447"/>
      <c r="AHG73" s="447"/>
      <c r="AHH73" s="450">
        <f t="shared" si="4669"/>
        <v>0</v>
      </c>
      <c r="AHI73" s="447"/>
      <c r="AHJ73" s="447"/>
      <c r="AHK73" s="447"/>
      <c r="AHL73" s="447"/>
      <c r="AHM73" s="447"/>
      <c r="AHN73" s="449"/>
      <c r="AHO73" s="450">
        <f t="shared" si="4670"/>
        <v>0</v>
      </c>
      <c r="AHP73" s="463"/>
      <c r="AHQ73" s="448"/>
      <c r="AHS73" s="458"/>
      <c r="AHT73" s="447"/>
      <c r="AHU73" s="447"/>
      <c r="AHV73" s="447"/>
      <c r="AHW73" s="450">
        <f t="shared" si="4671"/>
        <v>0</v>
      </c>
      <c r="AHX73" s="447"/>
      <c r="AHY73" s="447"/>
      <c r="AHZ73" s="447"/>
      <c r="AIA73" s="447"/>
      <c r="AIB73" s="447"/>
      <c r="AIC73" s="449"/>
      <c r="AID73" s="450">
        <f t="shared" si="4672"/>
        <v>0</v>
      </c>
      <c r="AIE73" s="463"/>
      <c r="AIF73" s="448"/>
      <c r="AIH73" s="458"/>
      <c r="AII73" s="447"/>
      <c r="AIJ73" s="447"/>
      <c r="AIK73" s="447"/>
      <c r="AIL73" s="450">
        <f t="shared" si="4673"/>
        <v>0</v>
      </c>
      <c r="AIM73" s="447"/>
      <c r="AIN73" s="447"/>
      <c r="AIO73" s="447"/>
      <c r="AIP73" s="447"/>
      <c r="AIQ73" s="447"/>
      <c r="AIR73" s="449"/>
      <c r="AIS73" s="450">
        <f t="shared" si="4674"/>
        <v>0</v>
      </c>
      <c r="AIT73" s="463"/>
      <c r="AIU73" s="448"/>
      <c r="AIW73" s="458"/>
      <c r="AIX73" s="447"/>
      <c r="AIY73" s="447"/>
      <c r="AIZ73" s="447"/>
      <c r="AJA73" s="450">
        <f t="shared" si="4675"/>
        <v>0</v>
      </c>
      <c r="AJB73" s="447"/>
      <c r="AJC73" s="447"/>
      <c r="AJD73" s="447"/>
      <c r="AJE73" s="447"/>
      <c r="AJF73" s="447"/>
      <c r="AJG73" s="449"/>
      <c r="AJH73" s="450">
        <f t="shared" si="4676"/>
        <v>0</v>
      </c>
      <c r="AJI73" s="463"/>
      <c r="AJJ73" s="448"/>
      <c r="AJL73" s="458"/>
      <c r="AJM73" s="447"/>
      <c r="AJN73" s="447"/>
      <c r="AJO73" s="447"/>
      <c r="AJP73" s="450">
        <f t="shared" si="4677"/>
        <v>0</v>
      </c>
      <c r="AJQ73" s="447"/>
      <c r="AJR73" s="447"/>
      <c r="AJS73" s="447"/>
      <c r="AJT73" s="447"/>
      <c r="AJU73" s="447"/>
      <c r="AJV73" s="449"/>
      <c r="AJW73" s="450">
        <f t="shared" si="4678"/>
        <v>0</v>
      </c>
      <c r="AJX73" s="463"/>
      <c r="AJY73" s="448"/>
      <c r="AKA73" s="458"/>
      <c r="AKB73" s="447"/>
      <c r="AKC73" s="447"/>
      <c r="AKD73" s="447"/>
      <c r="AKE73" s="450">
        <f t="shared" si="4679"/>
        <v>0</v>
      </c>
      <c r="AKF73" s="447"/>
      <c r="AKG73" s="447"/>
      <c r="AKH73" s="447"/>
      <c r="AKI73" s="447"/>
      <c r="AKJ73" s="447"/>
      <c r="AKK73" s="449"/>
      <c r="AKL73" s="450">
        <f t="shared" si="4680"/>
        <v>0</v>
      </c>
      <c r="AKM73" s="463"/>
      <c r="AKN73" s="448"/>
      <c r="AKP73" s="458"/>
      <c r="AKQ73" s="447"/>
      <c r="AKR73" s="447"/>
      <c r="AKS73" s="447"/>
      <c r="AKT73" s="450">
        <f t="shared" si="4681"/>
        <v>0</v>
      </c>
      <c r="AKU73" s="447"/>
      <c r="AKV73" s="447"/>
      <c r="AKW73" s="447"/>
      <c r="AKX73" s="447"/>
      <c r="AKY73" s="447"/>
      <c r="AKZ73" s="449"/>
      <c r="ALA73" s="450">
        <f t="shared" si="4682"/>
        <v>0</v>
      </c>
      <c r="ALB73" s="463"/>
      <c r="ALC73" s="448"/>
      <c r="ALE73" s="458"/>
      <c r="ALF73" s="447"/>
      <c r="ALG73" s="447"/>
      <c r="ALH73" s="447"/>
      <c r="ALI73" s="450">
        <f t="shared" si="4683"/>
        <v>0</v>
      </c>
      <c r="ALJ73" s="447"/>
      <c r="ALK73" s="447"/>
      <c r="ALL73" s="447"/>
      <c r="ALM73" s="447"/>
      <c r="ALN73" s="447"/>
      <c r="ALO73" s="449"/>
      <c r="ALP73" s="450">
        <f t="shared" si="4684"/>
        <v>0</v>
      </c>
      <c r="ALQ73" s="463"/>
      <c r="ALR73" s="448"/>
      <c r="ALT73" s="458"/>
      <c r="ALU73" s="447"/>
      <c r="ALV73" s="447"/>
      <c r="ALW73" s="447"/>
      <c r="ALX73" s="450">
        <f t="shared" si="4685"/>
        <v>0</v>
      </c>
      <c r="ALY73" s="447"/>
      <c r="ALZ73" s="447"/>
      <c r="AMA73" s="447"/>
      <c r="AMB73" s="447"/>
      <c r="AMC73" s="447"/>
      <c r="AMD73" s="449"/>
      <c r="AME73" s="450">
        <f t="shared" si="4686"/>
        <v>0</v>
      </c>
      <c r="AMF73" s="463"/>
      <c r="AMG73" s="448"/>
      <c r="AMI73" s="458"/>
      <c r="AMJ73" s="447"/>
      <c r="AMK73" s="447"/>
      <c r="AML73" s="447"/>
      <c r="AMM73" s="450">
        <f t="shared" si="4687"/>
        <v>0</v>
      </c>
      <c r="AMN73" s="447"/>
      <c r="AMO73" s="447"/>
      <c r="AMP73" s="447"/>
      <c r="AMQ73" s="447"/>
      <c r="AMR73" s="447"/>
      <c r="AMS73" s="449"/>
      <c r="AMT73" s="450">
        <f t="shared" si="4688"/>
        <v>0</v>
      </c>
      <c r="AMU73" s="463"/>
      <c r="AMV73" s="448"/>
      <c r="AMX73" s="458"/>
      <c r="AMY73" s="447"/>
      <c r="AMZ73" s="447"/>
      <c r="ANA73" s="447"/>
      <c r="ANB73" s="450">
        <f t="shared" si="4689"/>
        <v>0</v>
      </c>
      <c r="ANC73" s="447"/>
      <c r="AND73" s="447"/>
      <c r="ANE73" s="447"/>
      <c r="ANF73" s="447"/>
      <c r="ANG73" s="447"/>
      <c r="ANH73" s="449"/>
      <c r="ANI73" s="450">
        <f t="shared" si="4690"/>
        <v>0</v>
      </c>
      <c r="ANJ73" s="463"/>
      <c r="ANK73" s="448"/>
      <c r="ANM73" s="458"/>
      <c r="ANN73" s="447"/>
      <c r="ANO73" s="447"/>
      <c r="ANP73" s="447"/>
      <c r="ANQ73" s="450">
        <f t="shared" si="4691"/>
        <v>0</v>
      </c>
      <c r="ANR73" s="447"/>
      <c r="ANS73" s="447"/>
      <c r="ANT73" s="447"/>
      <c r="ANU73" s="447"/>
      <c r="ANV73" s="447"/>
      <c r="ANW73" s="449"/>
      <c r="ANX73" s="450">
        <f t="shared" si="4692"/>
        <v>0</v>
      </c>
      <c r="ANY73" s="463"/>
      <c r="ANZ73" s="448"/>
      <c r="AOB73" s="458"/>
      <c r="AOC73" s="447"/>
      <c r="AOD73" s="447"/>
      <c r="AOE73" s="447"/>
      <c r="AOF73" s="450">
        <f t="shared" si="4693"/>
        <v>0</v>
      </c>
      <c r="AOG73" s="447"/>
      <c r="AOH73" s="447"/>
      <c r="AOI73" s="447"/>
      <c r="AOJ73" s="447"/>
      <c r="AOK73" s="447"/>
      <c r="AOL73" s="449"/>
      <c r="AOM73" s="450">
        <f t="shared" si="4694"/>
        <v>0</v>
      </c>
      <c r="AON73" s="463"/>
      <c r="AOO73" s="448"/>
      <c r="AOQ73" s="458"/>
      <c r="AOR73" s="447"/>
      <c r="AOS73" s="447"/>
      <c r="AOT73" s="447"/>
      <c r="AOU73" s="450">
        <f t="shared" si="4695"/>
        <v>0</v>
      </c>
      <c r="AOV73" s="447"/>
      <c r="AOW73" s="447"/>
      <c r="AOX73" s="447"/>
      <c r="AOY73" s="447"/>
      <c r="AOZ73" s="447"/>
      <c r="APA73" s="449"/>
      <c r="APB73" s="450">
        <f t="shared" si="4696"/>
        <v>0</v>
      </c>
      <c r="APC73" s="463"/>
      <c r="APD73" s="448"/>
      <c r="APF73" s="458"/>
      <c r="APG73" s="447"/>
      <c r="APH73" s="447"/>
      <c r="API73" s="447"/>
      <c r="APJ73" s="450">
        <f t="shared" si="4697"/>
        <v>0</v>
      </c>
      <c r="APK73" s="447"/>
      <c r="APL73" s="447"/>
      <c r="APM73" s="447"/>
      <c r="APN73" s="447"/>
      <c r="APO73" s="447"/>
      <c r="APP73" s="449"/>
      <c r="APQ73" s="450">
        <f t="shared" si="4698"/>
        <v>0</v>
      </c>
      <c r="APR73" s="463"/>
      <c r="APS73" s="448"/>
      <c r="APU73" s="458"/>
      <c r="APV73" s="447"/>
      <c r="APW73" s="447"/>
      <c r="APX73" s="447"/>
      <c r="APY73" s="450">
        <f t="shared" si="4699"/>
        <v>0</v>
      </c>
      <c r="APZ73" s="447"/>
      <c r="AQA73" s="447"/>
      <c r="AQB73" s="447"/>
      <c r="AQC73" s="447"/>
      <c r="AQD73" s="447"/>
      <c r="AQE73" s="449"/>
      <c r="AQF73" s="450">
        <f t="shared" si="4700"/>
        <v>0</v>
      </c>
      <c r="AQG73" s="463"/>
      <c r="AQH73" s="448"/>
      <c r="AQJ73" s="458"/>
      <c r="AQK73" s="447"/>
      <c r="AQL73" s="447"/>
      <c r="AQM73" s="447"/>
      <c r="AQN73" s="450">
        <f t="shared" si="4701"/>
        <v>0</v>
      </c>
      <c r="AQO73" s="447"/>
      <c r="AQP73" s="447"/>
      <c r="AQQ73" s="447"/>
      <c r="AQR73" s="447"/>
      <c r="AQS73" s="447"/>
      <c r="AQT73" s="449"/>
      <c r="AQU73" s="450">
        <f t="shared" si="4702"/>
        <v>0</v>
      </c>
      <c r="AQV73" s="463"/>
      <c r="AQW73" s="448"/>
      <c r="AQY73" s="458"/>
      <c r="AQZ73" s="447"/>
      <c r="ARA73" s="447"/>
      <c r="ARB73" s="447"/>
      <c r="ARC73" s="450">
        <f t="shared" si="4703"/>
        <v>0</v>
      </c>
      <c r="ARD73" s="447"/>
      <c r="ARE73" s="447"/>
      <c r="ARF73" s="447"/>
      <c r="ARG73" s="447"/>
      <c r="ARH73" s="447"/>
      <c r="ARI73" s="449"/>
      <c r="ARJ73" s="450">
        <f t="shared" si="4704"/>
        <v>0</v>
      </c>
      <c r="ARK73" s="463"/>
      <c r="ARL73" s="448"/>
      <c r="ARN73" s="458"/>
      <c r="ARO73" s="447"/>
      <c r="ARP73" s="447"/>
      <c r="ARQ73" s="447"/>
      <c r="ARR73" s="450">
        <f t="shared" si="4705"/>
        <v>0</v>
      </c>
      <c r="ARS73" s="447"/>
      <c r="ART73" s="447"/>
      <c r="ARU73" s="447"/>
      <c r="ARV73" s="447"/>
      <c r="ARW73" s="447"/>
      <c r="ARX73" s="449"/>
      <c r="ARY73" s="450">
        <f t="shared" si="4706"/>
        <v>0</v>
      </c>
      <c r="ARZ73" s="463"/>
      <c r="ASA73" s="448"/>
      <c r="ASC73" s="458"/>
      <c r="ASD73" s="447"/>
      <c r="ASE73" s="447"/>
      <c r="ASF73" s="447"/>
      <c r="ASG73" s="450">
        <f t="shared" si="4707"/>
        <v>0</v>
      </c>
      <c r="ASH73" s="447"/>
      <c r="ASI73" s="447"/>
      <c r="ASJ73" s="447"/>
      <c r="ASK73" s="447"/>
      <c r="ASL73" s="447"/>
      <c r="ASM73" s="449"/>
      <c r="ASN73" s="450">
        <f t="shared" si="4708"/>
        <v>0</v>
      </c>
      <c r="ASO73" s="463"/>
      <c r="ASP73" s="448"/>
      <c r="ASR73" s="458"/>
      <c r="ASS73" s="447"/>
      <c r="AST73" s="447"/>
      <c r="ASU73" s="447"/>
      <c r="ASV73" s="450">
        <f t="shared" si="4709"/>
        <v>0</v>
      </c>
      <c r="ASW73" s="447"/>
      <c r="ASX73" s="447"/>
      <c r="ASY73" s="447"/>
      <c r="ASZ73" s="447"/>
      <c r="ATA73" s="447"/>
      <c r="ATB73" s="449"/>
      <c r="ATC73" s="450">
        <f t="shared" si="4710"/>
        <v>0</v>
      </c>
      <c r="ATD73" s="463"/>
      <c r="ATE73" s="448"/>
      <c r="ATG73" s="458"/>
      <c r="ATH73" s="447"/>
      <c r="ATI73" s="447"/>
      <c r="ATJ73" s="447"/>
      <c r="ATK73" s="450">
        <f t="shared" si="4711"/>
        <v>0</v>
      </c>
      <c r="ATL73" s="447"/>
      <c r="ATM73" s="447"/>
      <c r="ATN73" s="447"/>
      <c r="ATO73" s="447"/>
      <c r="ATP73" s="447"/>
      <c r="ATQ73" s="449"/>
      <c r="ATR73" s="450">
        <f t="shared" si="4712"/>
        <v>0</v>
      </c>
      <c r="ATS73" s="463"/>
      <c r="ATT73" s="448"/>
      <c r="ATV73" s="458"/>
      <c r="ATW73" s="447"/>
      <c r="ATX73" s="447"/>
      <c r="ATY73" s="447"/>
      <c r="ATZ73" s="450">
        <f t="shared" si="4713"/>
        <v>0</v>
      </c>
      <c r="AUA73" s="447"/>
      <c r="AUB73" s="447"/>
      <c r="AUC73" s="447"/>
      <c r="AUD73" s="447"/>
      <c r="AUE73" s="447"/>
      <c r="AUF73" s="449"/>
      <c r="AUG73" s="450">
        <f t="shared" si="4714"/>
        <v>0</v>
      </c>
      <c r="AUH73" s="463"/>
      <c r="AUI73" s="448"/>
      <c r="AUK73" s="458"/>
      <c r="AUL73" s="447"/>
      <c r="AUM73" s="447"/>
      <c r="AUN73" s="447"/>
      <c r="AUO73" s="450">
        <f t="shared" si="4715"/>
        <v>0</v>
      </c>
      <c r="AUP73" s="447"/>
      <c r="AUQ73" s="447"/>
      <c r="AUR73" s="447"/>
      <c r="AUS73" s="447"/>
      <c r="AUT73" s="447"/>
      <c r="AUU73" s="449"/>
      <c r="AUV73" s="450">
        <f t="shared" si="4716"/>
        <v>0</v>
      </c>
      <c r="AUW73" s="463"/>
      <c r="AUX73" s="448"/>
      <c r="AUZ73" s="458"/>
      <c r="AVA73" s="447"/>
      <c r="AVB73" s="447"/>
      <c r="AVC73" s="447"/>
      <c r="AVD73" s="450">
        <f t="shared" si="4717"/>
        <v>0</v>
      </c>
      <c r="AVE73" s="447"/>
      <c r="AVF73" s="447"/>
      <c r="AVG73" s="447"/>
      <c r="AVH73" s="447"/>
      <c r="AVI73" s="447"/>
      <c r="AVJ73" s="449"/>
      <c r="AVK73" s="450">
        <f t="shared" si="4718"/>
        <v>0</v>
      </c>
      <c r="AVL73" s="463"/>
      <c r="AVM73" s="448"/>
      <c r="AVO73" s="458"/>
      <c r="AVP73" s="447"/>
      <c r="AVQ73" s="447"/>
      <c r="AVR73" s="447"/>
      <c r="AVS73" s="450">
        <f t="shared" si="4719"/>
        <v>0</v>
      </c>
      <c r="AVT73" s="447"/>
      <c r="AVU73" s="447"/>
      <c r="AVV73" s="447"/>
      <c r="AVW73" s="447"/>
      <c r="AVX73" s="447"/>
      <c r="AVY73" s="449"/>
      <c r="AVZ73" s="450">
        <f t="shared" si="4720"/>
        <v>0</v>
      </c>
      <c r="AWA73" s="463"/>
      <c r="AWB73" s="448"/>
      <c r="AWD73" s="458"/>
      <c r="AWE73" s="447"/>
      <c r="AWF73" s="447"/>
      <c r="AWG73" s="447"/>
      <c r="AWH73" s="450">
        <f t="shared" si="4721"/>
        <v>0</v>
      </c>
      <c r="AWI73" s="447"/>
      <c r="AWJ73" s="447"/>
      <c r="AWK73" s="447"/>
      <c r="AWL73" s="447"/>
      <c r="AWM73" s="447"/>
      <c r="AWN73" s="449"/>
      <c r="AWO73" s="450">
        <f t="shared" si="4722"/>
        <v>0</v>
      </c>
      <c r="AWP73" s="463"/>
      <c r="AWQ73" s="448"/>
      <c r="AWS73" s="458"/>
      <c r="AWT73" s="447"/>
      <c r="AWU73" s="447"/>
      <c r="AWV73" s="447"/>
      <c r="AWW73" s="450">
        <f t="shared" si="4723"/>
        <v>0</v>
      </c>
      <c r="AWX73" s="447"/>
      <c r="AWY73" s="447"/>
      <c r="AWZ73" s="447"/>
      <c r="AXA73" s="447"/>
      <c r="AXB73" s="447"/>
      <c r="AXC73" s="449"/>
      <c r="AXD73" s="450">
        <f t="shared" si="4724"/>
        <v>0</v>
      </c>
      <c r="AXE73" s="463"/>
      <c r="AXF73" s="448"/>
      <c r="AXH73" s="458"/>
      <c r="AXI73" s="447"/>
      <c r="AXJ73" s="447"/>
      <c r="AXK73" s="447"/>
      <c r="AXL73" s="450">
        <f t="shared" si="4725"/>
        <v>0</v>
      </c>
      <c r="AXM73" s="447"/>
      <c r="AXN73" s="447"/>
      <c r="AXO73" s="447"/>
      <c r="AXP73" s="447"/>
      <c r="AXQ73" s="447"/>
      <c r="AXR73" s="449"/>
      <c r="AXS73" s="450">
        <f t="shared" si="4726"/>
        <v>0</v>
      </c>
      <c r="AXT73" s="463"/>
      <c r="AXU73" s="448"/>
      <c r="AXW73" s="458"/>
      <c r="AXX73" s="447"/>
      <c r="AXY73" s="447"/>
      <c r="AXZ73" s="447"/>
      <c r="AYA73" s="450">
        <f t="shared" si="4727"/>
        <v>0</v>
      </c>
      <c r="AYB73" s="447"/>
      <c r="AYC73" s="447"/>
      <c r="AYD73" s="447"/>
      <c r="AYE73" s="447"/>
      <c r="AYF73" s="447"/>
      <c r="AYG73" s="449"/>
      <c r="AYH73" s="450">
        <f t="shared" si="4728"/>
        <v>0</v>
      </c>
      <c r="AYI73" s="463"/>
      <c r="AYJ73" s="448"/>
      <c r="AYL73" s="458"/>
      <c r="AYM73" s="447"/>
      <c r="AYN73" s="447"/>
      <c r="AYO73" s="447"/>
      <c r="AYP73" s="450">
        <f t="shared" si="4729"/>
        <v>0</v>
      </c>
      <c r="AYQ73" s="447"/>
      <c r="AYR73" s="447"/>
      <c r="AYS73" s="447"/>
      <c r="AYT73" s="447"/>
      <c r="AYU73" s="447"/>
      <c r="AYV73" s="449"/>
      <c r="AYW73" s="450">
        <f t="shared" si="4730"/>
        <v>0</v>
      </c>
      <c r="AYX73" s="463"/>
      <c r="AYY73" s="448"/>
      <c r="AZA73" s="458"/>
      <c r="AZB73" s="447"/>
      <c r="AZC73" s="447"/>
      <c r="AZD73" s="447"/>
      <c r="AZE73" s="450">
        <f t="shared" si="4731"/>
        <v>0</v>
      </c>
      <c r="AZF73" s="447"/>
      <c r="AZG73" s="447"/>
      <c r="AZH73" s="447"/>
      <c r="AZI73" s="447"/>
      <c r="AZJ73" s="447"/>
      <c r="AZK73" s="449"/>
      <c r="AZL73" s="450">
        <f t="shared" si="4732"/>
        <v>0</v>
      </c>
      <c r="AZM73" s="463"/>
      <c r="AZN73" s="448"/>
      <c r="AZP73" s="458"/>
      <c r="AZQ73" s="447"/>
      <c r="AZR73" s="447"/>
      <c r="AZS73" s="447"/>
      <c r="AZT73" s="450">
        <f t="shared" si="4733"/>
        <v>0</v>
      </c>
      <c r="AZU73" s="447"/>
      <c r="AZV73" s="447"/>
      <c r="AZW73" s="447"/>
      <c r="AZX73" s="447"/>
      <c r="AZY73" s="447"/>
      <c r="AZZ73" s="449"/>
      <c r="BAA73" s="450">
        <f t="shared" si="4734"/>
        <v>0</v>
      </c>
      <c r="BAB73" s="463"/>
      <c r="BAC73" s="448"/>
      <c r="BAE73" s="458"/>
      <c r="BAF73" s="447"/>
      <c r="BAG73" s="447"/>
      <c r="BAH73" s="447"/>
      <c r="BAI73" s="450">
        <f t="shared" si="4735"/>
        <v>0</v>
      </c>
      <c r="BAJ73" s="447"/>
      <c r="BAK73" s="447"/>
      <c r="BAL73" s="447"/>
      <c r="BAM73" s="447"/>
      <c r="BAN73" s="447"/>
      <c r="BAO73" s="449"/>
      <c r="BAP73" s="450">
        <f t="shared" si="4736"/>
        <v>0</v>
      </c>
      <c r="BAQ73" s="463"/>
      <c r="BAR73" s="448"/>
      <c r="BAT73" s="458"/>
      <c r="BAU73" s="447"/>
      <c r="BAV73" s="447"/>
      <c r="BAW73" s="447"/>
      <c r="BAX73" s="450">
        <f t="shared" si="4737"/>
        <v>0</v>
      </c>
      <c r="BAY73" s="447"/>
      <c r="BAZ73" s="447"/>
      <c r="BBA73" s="447"/>
      <c r="BBB73" s="447"/>
      <c r="BBC73" s="447"/>
      <c r="BBD73" s="449"/>
      <c r="BBE73" s="450">
        <f t="shared" si="4738"/>
        <v>0</v>
      </c>
      <c r="BBF73" s="463"/>
      <c r="BBG73" s="448"/>
      <c r="BBI73" s="458"/>
      <c r="BBJ73" s="447"/>
      <c r="BBK73" s="447"/>
      <c r="BBL73" s="447"/>
      <c r="BBM73" s="450">
        <f t="shared" si="4739"/>
        <v>0</v>
      </c>
      <c r="BBN73" s="447"/>
      <c r="BBO73" s="447"/>
      <c r="BBP73" s="447"/>
      <c r="BBQ73" s="447"/>
      <c r="BBR73" s="447"/>
      <c r="BBS73" s="449"/>
      <c r="BBT73" s="450">
        <f t="shared" si="4740"/>
        <v>0</v>
      </c>
      <c r="BBU73" s="463"/>
      <c r="BBV73" s="448"/>
      <c r="BBX73" s="458"/>
      <c r="BBY73" s="447"/>
      <c r="BBZ73" s="447"/>
      <c r="BCA73" s="447"/>
      <c r="BCB73" s="450">
        <f t="shared" si="4741"/>
        <v>0</v>
      </c>
      <c r="BCC73" s="447"/>
      <c r="BCD73" s="447"/>
      <c r="BCE73" s="447"/>
      <c r="BCF73" s="447"/>
      <c r="BCG73" s="447"/>
      <c r="BCH73" s="449"/>
      <c r="BCI73" s="450">
        <f t="shared" si="4742"/>
        <v>0</v>
      </c>
      <c r="BCJ73" s="463"/>
      <c r="BCK73" s="448"/>
      <c r="BCM73" s="458"/>
      <c r="BCN73" s="447"/>
      <c r="BCO73" s="447"/>
      <c r="BCP73" s="447"/>
      <c r="BCQ73" s="450">
        <f t="shared" si="4743"/>
        <v>0</v>
      </c>
      <c r="BCR73" s="447"/>
      <c r="BCS73" s="447"/>
      <c r="BCT73" s="447"/>
      <c r="BCU73" s="447"/>
      <c r="BCV73" s="447"/>
      <c r="BCW73" s="449"/>
      <c r="BCX73" s="450">
        <f t="shared" si="4744"/>
        <v>0</v>
      </c>
      <c r="BCY73" s="463"/>
      <c r="BCZ73" s="448"/>
      <c r="BDB73" s="458"/>
      <c r="BDC73" s="447"/>
      <c r="BDD73" s="447"/>
      <c r="BDE73" s="447"/>
      <c r="BDF73" s="450">
        <f t="shared" si="4745"/>
        <v>0</v>
      </c>
      <c r="BDG73" s="447"/>
      <c r="BDH73" s="447"/>
      <c r="BDI73" s="447"/>
      <c r="BDJ73" s="447"/>
      <c r="BDK73" s="447"/>
      <c r="BDL73" s="449"/>
      <c r="BDM73" s="450">
        <f t="shared" si="4746"/>
        <v>0</v>
      </c>
      <c r="BDN73" s="463"/>
      <c r="BDO73" s="448"/>
      <c r="BDQ73" s="458"/>
      <c r="BDR73" s="447"/>
      <c r="BDS73" s="447"/>
      <c r="BDT73" s="447"/>
      <c r="BDU73" s="450">
        <f t="shared" si="4747"/>
        <v>0</v>
      </c>
      <c r="BDV73" s="447"/>
      <c r="BDW73" s="447"/>
      <c r="BDX73" s="447"/>
      <c r="BDY73" s="447"/>
      <c r="BDZ73" s="447"/>
      <c r="BEA73" s="449"/>
      <c r="BEB73" s="450">
        <f t="shared" si="4748"/>
        <v>0</v>
      </c>
      <c r="BEC73" s="463"/>
      <c r="BED73" s="448"/>
      <c r="BEF73" s="458"/>
      <c r="BEG73" s="447"/>
      <c r="BEH73" s="447"/>
      <c r="BEI73" s="447"/>
      <c r="BEJ73" s="450">
        <f t="shared" si="4749"/>
        <v>0</v>
      </c>
      <c r="BEK73" s="447"/>
      <c r="BEL73" s="447"/>
      <c r="BEM73" s="447"/>
      <c r="BEN73" s="447"/>
      <c r="BEO73" s="447"/>
      <c r="BEP73" s="449"/>
      <c r="BEQ73" s="450">
        <f t="shared" si="4750"/>
        <v>0</v>
      </c>
      <c r="BER73" s="463"/>
      <c r="BES73" s="448"/>
      <c r="BEU73" s="458"/>
      <c r="BEV73" s="447"/>
      <c r="BEW73" s="447"/>
      <c r="BEX73" s="447"/>
      <c r="BEY73" s="450">
        <f t="shared" si="4751"/>
        <v>0</v>
      </c>
      <c r="BEZ73" s="447"/>
      <c r="BFA73" s="447"/>
      <c r="BFB73" s="447"/>
      <c r="BFC73" s="447"/>
      <c r="BFD73" s="447"/>
      <c r="BFE73" s="449"/>
      <c r="BFF73" s="450">
        <f t="shared" si="4752"/>
        <v>0</v>
      </c>
      <c r="BFG73" s="463"/>
      <c r="BFH73" s="448"/>
      <c r="BFJ73" s="458"/>
      <c r="BFK73" s="447"/>
      <c r="BFL73" s="447"/>
      <c r="BFM73" s="447"/>
      <c r="BFN73" s="450">
        <f t="shared" si="4753"/>
        <v>0</v>
      </c>
      <c r="BFO73" s="447"/>
      <c r="BFP73" s="447"/>
      <c r="BFQ73" s="447"/>
      <c r="BFR73" s="447"/>
      <c r="BFS73" s="447"/>
      <c r="BFT73" s="449"/>
      <c r="BFU73" s="450">
        <f t="shared" si="4754"/>
        <v>0</v>
      </c>
      <c r="BFV73" s="463"/>
      <c r="BFW73" s="448"/>
      <c r="BFY73" s="458"/>
      <c r="BFZ73" s="447"/>
      <c r="BGA73" s="447"/>
      <c r="BGB73" s="447"/>
      <c r="BGC73" s="450">
        <f t="shared" si="4755"/>
        <v>0</v>
      </c>
      <c r="BGD73" s="447"/>
      <c r="BGE73" s="447"/>
      <c r="BGF73" s="447"/>
      <c r="BGG73" s="447"/>
      <c r="BGH73" s="447"/>
      <c r="BGI73" s="449"/>
      <c r="BGJ73" s="450">
        <f t="shared" si="4756"/>
        <v>0</v>
      </c>
      <c r="BGK73" s="463"/>
      <c r="BGL73" s="448"/>
      <c r="BGN73" s="458"/>
      <c r="BGO73" s="447"/>
      <c r="BGP73" s="447"/>
      <c r="BGQ73" s="447"/>
      <c r="BGR73" s="450">
        <f t="shared" si="4757"/>
        <v>0</v>
      </c>
      <c r="BGS73" s="447"/>
      <c r="BGT73" s="447"/>
      <c r="BGU73" s="447"/>
      <c r="BGV73" s="447"/>
      <c r="BGW73" s="447"/>
      <c r="BGX73" s="449"/>
      <c r="BGY73" s="450">
        <f t="shared" si="4758"/>
        <v>0</v>
      </c>
      <c r="BGZ73" s="463"/>
      <c r="BHA73" s="448"/>
      <c r="BHC73" s="458"/>
      <c r="BHD73" s="447"/>
      <c r="BHE73" s="447"/>
      <c r="BHF73" s="447"/>
      <c r="BHG73" s="450">
        <f t="shared" si="4759"/>
        <v>0</v>
      </c>
      <c r="BHH73" s="447"/>
      <c r="BHI73" s="447"/>
      <c r="BHJ73" s="447"/>
      <c r="BHK73" s="447"/>
      <c r="BHL73" s="447"/>
      <c r="BHM73" s="449"/>
      <c r="BHN73" s="450">
        <f t="shared" si="4760"/>
        <v>0</v>
      </c>
      <c r="BHO73" s="463"/>
      <c r="BHP73" s="448"/>
      <c r="BHR73" s="458"/>
      <c r="BHS73" s="447"/>
      <c r="BHT73" s="447"/>
      <c r="BHU73" s="447"/>
      <c r="BHV73" s="450">
        <f t="shared" si="4761"/>
        <v>0</v>
      </c>
      <c r="BHW73" s="447"/>
      <c r="BHX73" s="447"/>
      <c r="BHY73" s="447"/>
      <c r="BHZ73" s="447"/>
      <c r="BIA73" s="447"/>
      <c r="BIB73" s="449"/>
      <c r="BIC73" s="450">
        <f t="shared" si="4762"/>
        <v>0</v>
      </c>
      <c r="BID73" s="463"/>
      <c r="BIE73" s="448"/>
      <c r="BIG73" s="458"/>
      <c r="BIH73" s="447"/>
      <c r="BII73" s="447"/>
      <c r="BIJ73" s="447"/>
      <c r="BIK73" s="450">
        <f t="shared" si="4763"/>
        <v>0</v>
      </c>
      <c r="BIL73" s="447"/>
      <c r="BIM73" s="447"/>
      <c r="BIN73" s="447"/>
      <c r="BIO73" s="447"/>
      <c r="BIP73" s="447"/>
      <c r="BIQ73" s="449"/>
      <c r="BIR73" s="450">
        <f t="shared" si="4764"/>
        <v>0</v>
      </c>
      <c r="BIS73" s="463"/>
      <c r="BIT73" s="448"/>
      <c r="BIV73" s="458"/>
      <c r="BIW73" s="447"/>
      <c r="BIX73" s="447"/>
      <c r="BIY73" s="447"/>
      <c r="BIZ73" s="450">
        <f t="shared" si="4765"/>
        <v>0</v>
      </c>
      <c r="BJA73" s="447"/>
      <c r="BJB73" s="447"/>
      <c r="BJC73" s="447"/>
      <c r="BJD73" s="447"/>
      <c r="BJE73" s="447"/>
      <c r="BJF73" s="449"/>
      <c r="BJG73" s="450">
        <f t="shared" si="4766"/>
        <v>0</v>
      </c>
      <c r="BJH73" s="463"/>
      <c r="BJI73" s="448"/>
      <c r="BJK73" s="458"/>
      <c r="BJL73" s="447"/>
      <c r="BJM73" s="447"/>
      <c r="BJN73" s="447"/>
      <c r="BJO73" s="450">
        <f t="shared" si="4767"/>
        <v>0</v>
      </c>
      <c r="BJP73" s="447"/>
      <c r="BJQ73" s="447"/>
      <c r="BJR73" s="447"/>
      <c r="BJS73" s="447"/>
      <c r="BJT73" s="447"/>
      <c r="BJU73" s="449"/>
      <c r="BJV73" s="450">
        <f t="shared" si="4768"/>
        <v>0</v>
      </c>
      <c r="BJW73" s="463"/>
      <c r="BJX73" s="448"/>
      <c r="BJZ73" s="458"/>
      <c r="BKA73" s="447"/>
      <c r="BKB73" s="447"/>
      <c r="BKC73" s="447"/>
      <c r="BKD73" s="450">
        <f t="shared" si="4769"/>
        <v>0</v>
      </c>
      <c r="BKE73" s="447"/>
      <c r="BKF73" s="447"/>
      <c r="BKG73" s="447"/>
      <c r="BKH73" s="447"/>
      <c r="BKI73" s="447"/>
      <c r="BKJ73" s="449"/>
      <c r="BKK73" s="450">
        <f t="shared" si="4770"/>
        <v>0</v>
      </c>
      <c r="BKL73" s="463"/>
      <c r="BKM73" s="448"/>
      <c r="BKO73" s="458"/>
      <c r="BKP73" s="447"/>
      <c r="BKQ73" s="447"/>
      <c r="BKR73" s="447"/>
      <c r="BKS73" s="450">
        <f t="shared" si="4771"/>
        <v>0</v>
      </c>
      <c r="BKT73" s="447"/>
      <c r="BKU73" s="447"/>
      <c r="BKV73" s="447"/>
      <c r="BKW73" s="447"/>
      <c r="BKX73" s="447"/>
      <c r="BKY73" s="449"/>
      <c r="BKZ73" s="450">
        <f t="shared" si="4772"/>
        <v>0</v>
      </c>
      <c r="BLA73" s="463"/>
      <c r="BLB73" s="448"/>
      <c r="BLD73" s="458"/>
      <c r="BLE73" s="447"/>
      <c r="BLF73" s="447"/>
      <c r="BLG73" s="447"/>
      <c r="BLH73" s="450">
        <f t="shared" si="4773"/>
        <v>0</v>
      </c>
      <c r="BLI73" s="447"/>
      <c r="BLJ73" s="447"/>
      <c r="BLK73" s="447"/>
      <c r="BLL73" s="447"/>
      <c r="BLM73" s="447"/>
      <c r="BLN73" s="449"/>
      <c r="BLO73" s="450">
        <f t="shared" si="4774"/>
        <v>0</v>
      </c>
      <c r="BLP73" s="463"/>
      <c r="BLQ73" s="448"/>
      <c r="BLS73" s="458"/>
      <c r="BLT73" s="447"/>
      <c r="BLU73" s="447"/>
      <c r="BLV73" s="447"/>
      <c r="BLW73" s="450">
        <f t="shared" si="4775"/>
        <v>0</v>
      </c>
      <c r="BLX73" s="447"/>
      <c r="BLY73" s="447"/>
      <c r="BLZ73" s="447"/>
      <c r="BMA73" s="447"/>
      <c r="BMB73" s="447"/>
      <c r="BMC73" s="449"/>
      <c r="BMD73" s="450">
        <f t="shared" si="4776"/>
        <v>0</v>
      </c>
      <c r="BME73" s="463"/>
      <c r="BMF73" s="448"/>
      <c r="BMH73" s="458"/>
      <c r="BMI73" s="447"/>
      <c r="BMJ73" s="447"/>
      <c r="BMK73" s="447"/>
      <c r="BML73" s="450">
        <f t="shared" si="4777"/>
        <v>0</v>
      </c>
      <c r="BMM73" s="447"/>
      <c r="BMN73" s="447"/>
      <c r="BMO73" s="447"/>
      <c r="BMP73" s="447"/>
      <c r="BMQ73" s="447"/>
      <c r="BMR73" s="449"/>
      <c r="BMS73" s="450">
        <f t="shared" si="4778"/>
        <v>0</v>
      </c>
      <c r="BMT73" s="463"/>
      <c r="BMU73" s="448"/>
      <c r="BMW73" s="458"/>
      <c r="BMX73" s="447"/>
      <c r="BMY73" s="447"/>
      <c r="BMZ73" s="447"/>
      <c r="BNA73" s="450">
        <f t="shared" si="4779"/>
        <v>0</v>
      </c>
      <c r="BNB73" s="447"/>
      <c r="BNC73" s="447"/>
      <c r="BND73" s="447"/>
      <c r="BNE73" s="447"/>
      <c r="BNF73" s="447"/>
      <c r="BNG73" s="449"/>
      <c r="BNH73" s="450">
        <f t="shared" si="4780"/>
        <v>0</v>
      </c>
      <c r="BNI73" s="463"/>
      <c r="BNJ73" s="448"/>
      <c r="BNL73" s="458"/>
      <c r="BNM73" s="447"/>
      <c r="BNN73" s="447"/>
      <c r="BNO73" s="447"/>
      <c r="BNP73" s="450">
        <f t="shared" si="4781"/>
        <v>0</v>
      </c>
      <c r="BNQ73" s="447"/>
      <c r="BNR73" s="447"/>
      <c r="BNS73" s="447"/>
      <c r="BNT73" s="447"/>
      <c r="BNU73" s="447"/>
      <c r="BNV73" s="449"/>
      <c r="BNW73" s="450">
        <f t="shared" si="4782"/>
        <v>0</v>
      </c>
      <c r="BNX73" s="463"/>
      <c r="BNY73" s="448"/>
      <c r="BOA73" s="458"/>
      <c r="BOB73" s="447"/>
      <c r="BOC73" s="447"/>
      <c r="BOD73" s="447"/>
      <c r="BOE73" s="450">
        <f t="shared" si="4783"/>
        <v>0</v>
      </c>
      <c r="BOF73" s="447"/>
      <c r="BOG73" s="447"/>
      <c r="BOH73" s="447"/>
      <c r="BOI73" s="447"/>
      <c r="BOJ73" s="447"/>
      <c r="BOK73" s="449"/>
      <c r="BOL73" s="450">
        <f t="shared" si="4784"/>
        <v>0</v>
      </c>
      <c r="BOM73" s="463"/>
      <c r="BON73" s="448"/>
      <c r="BOP73" s="458"/>
      <c r="BOQ73" s="447"/>
      <c r="BOR73" s="447"/>
      <c r="BOS73" s="447"/>
      <c r="BOT73" s="450">
        <f t="shared" si="4785"/>
        <v>0</v>
      </c>
      <c r="BOU73" s="447"/>
      <c r="BOV73" s="447"/>
      <c r="BOW73" s="447"/>
      <c r="BOX73" s="447"/>
      <c r="BOY73" s="447"/>
      <c r="BOZ73" s="449"/>
      <c r="BPA73" s="450">
        <f t="shared" si="4786"/>
        <v>0</v>
      </c>
      <c r="BPB73" s="463"/>
      <c r="BPC73" s="448"/>
      <c r="BPE73" s="458"/>
      <c r="BPF73" s="447"/>
      <c r="BPG73" s="447"/>
      <c r="BPH73" s="447"/>
      <c r="BPI73" s="450">
        <f t="shared" si="4787"/>
        <v>0</v>
      </c>
      <c r="BPJ73" s="447"/>
      <c r="BPK73" s="447"/>
      <c r="BPL73" s="447"/>
      <c r="BPM73" s="447"/>
      <c r="BPN73" s="447"/>
      <c r="BPO73" s="449"/>
      <c r="BPP73" s="450">
        <f t="shared" si="4788"/>
        <v>0</v>
      </c>
      <c r="BPQ73" s="463"/>
      <c r="BPR73" s="448"/>
      <c r="BPT73" s="458"/>
      <c r="BPU73" s="447"/>
      <c r="BPV73" s="447"/>
      <c r="BPW73" s="447"/>
      <c r="BPX73" s="450">
        <f t="shared" si="4789"/>
        <v>0</v>
      </c>
      <c r="BPY73" s="447"/>
      <c r="BPZ73" s="447"/>
      <c r="BQA73" s="447"/>
      <c r="BQB73" s="447"/>
      <c r="BQC73" s="447"/>
      <c r="BQD73" s="449"/>
      <c r="BQE73" s="450">
        <f t="shared" si="4790"/>
        <v>0</v>
      </c>
      <c r="BQF73" s="463"/>
      <c r="BQG73" s="448"/>
      <c r="BQI73" s="458"/>
      <c r="BQJ73" s="447"/>
      <c r="BQK73" s="447"/>
      <c r="BQL73" s="447"/>
      <c r="BQM73" s="450">
        <f t="shared" si="4791"/>
        <v>0</v>
      </c>
      <c r="BQN73" s="447"/>
      <c r="BQO73" s="447"/>
      <c r="BQP73" s="447"/>
      <c r="BQQ73" s="447"/>
      <c r="BQR73" s="447"/>
      <c r="BQS73" s="449"/>
      <c r="BQT73" s="450">
        <f t="shared" si="4792"/>
        <v>0</v>
      </c>
      <c r="BQU73" s="463"/>
      <c r="BQV73" s="448"/>
      <c r="BQX73" s="458"/>
      <c r="BQY73" s="447"/>
      <c r="BQZ73" s="447"/>
      <c r="BRA73" s="447"/>
      <c r="BRB73" s="450">
        <f t="shared" si="4793"/>
        <v>0</v>
      </c>
      <c r="BRC73" s="447"/>
      <c r="BRD73" s="447"/>
      <c r="BRE73" s="447"/>
      <c r="BRF73" s="447"/>
      <c r="BRG73" s="447"/>
      <c r="BRH73" s="449"/>
      <c r="BRI73" s="450">
        <f t="shared" si="4794"/>
        <v>0</v>
      </c>
      <c r="BRJ73" s="463"/>
      <c r="BRK73" s="448"/>
      <c r="BRM73" s="458"/>
      <c r="BRN73" s="447"/>
      <c r="BRO73" s="447"/>
      <c r="BRP73" s="447"/>
      <c r="BRQ73" s="450">
        <f t="shared" si="4795"/>
        <v>0</v>
      </c>
      <c r="BRR73" s="447"/>
      <c r="BRS73" s="447"/>
      <c r="BRT73" s="447"/>
      <c r="BRU73" s="447"/>
      <c r="BRV73" s="447"/>
      <c r="BRW73" s="449"/>
      <c r="BRX73" s="450">
        <f t="shared" si="4796"/>
        <v>0</v>
      </c>
      <c r="BRY73" s="463"/>
      <c r="BRZ73" s="448"/>
      <c r="BSB73" s="458"/>
      <c r="BSC73" s="447"/>
      <c r="BSD73" s="447"/>
      <c r="BSE73" s="447"/>
      <c r="BSF73" s="450">
        <f t="shared" si="4797"/>
        <v>0</v>
      </c>
      <c r="BSG73" s="447"/>
      <c r="BSH73" s="447"/>
      <c r="BSI73" s="447"/>
      <c r="BSJ73" s="447"/>
      <c r="BSK73" s="447"/>
      <c r="BSL73" s="449"/>
      <c r="BSM73" s="450">
        <f t="shared" si="4798"/>
        <v>0</v>
      </c>
      <c r="BSN73" s="463"/>
      <c r="BSO73" s="448"/>
      <c r="BSQ73" s="458"/>
      <c r="BSR73" s="447"/>
      <c r="BSS73" s="447"/>
      <c r="BST73" s="447"/>
      <c r="BSU73" s="450">
        <f t="shared" si="4799"/>
        <v>0</v>
      </c>
      <c r="BSV73" s="447"/>
      <c r="BSW73" s="447"/>
      <c r="BSX73" s="447"/>
      <c r="BSY73" s="447"/>
      <c r="BSZ73" s="447"/>
      <c r="BTA73" s="449"/>
      <c r="BTB73" s="450">
        <f t="shared" si="4800"/>
        <v>0</v>
      </c>
      <c r="BTC73" s="463"/>
      <c r="BTD73" s="448"/>
      <c r="BTF73" s="458"/>
      <c r="BTG73" s="447"/>
      <c r="BTH73" s="447"/>
      <c r="BTI73" s="447"/>
      <c r="BTJ73" s="450">
        <f t="shared" si="4801"/>
        <v>0</v>
      </c>
      <c r="BTK73" s="447"/>
      <c r="BTL73" s="447"/>
      <c r="BTM73" s="447"/>
      <c r="BTN73" s="447"/>
      <c r="BTO73" s="447"/>
      <c r="BTP73" s="449"/>
      <c r="BTQ73" s="450">
        <f t="shared" si="4802"/>
        <v>0</v>
      </c>
      <c r="BTR73" s="463"/>
      <c r="BTS73" s="448"/>
      <c r="BTU73" s="458"/>
      <c r="BTV73" s="447"/>
      <c r="BTW73" s="447"/>
      <c r="BTX73" s="447"/>
      <c r="BTY73" s="450">
        <f t="shared" si="4803"/>
        <v>0</v>
      </c>
      <c r="BTZ73" s="447"/>
      <c r="BUA73" s="447"/>
      <c r="BUB73" s="447"/>
      <c r="BUC73" s="447"/>
      <c r="BUD73" s="447"/>
      <c r="BUE73" s="449"/>
      <c r="BUF73" s="450">
        <f t="shared" si="4804"/>
        <v>0</v>
      </c>
      <c r="BUG73" s="463"/>
      <c r="BUH73" s="448"/>
      <c r="BUJ73" s="458"/>
      <c r="BUK73" s="447"/>
      <c r="BUL73" s="447"/>
      <c r="BUM73" s="447"/>
      <c r="BUN73" s="450">
        <f t="shared" si="4805"/>
        <v>0</v>
      </c>
      <c r="BUO73" s="447"/>
      <c r="BUP73" s="447"/>
      <c r="BUQ73" s="447"/>
      <c r="BUR73" s="447"/>
      <c r="BUS73" s="447"/>
      <c r="BUT73" s="449"/>
      <c r="BUU73" s="450">
        <f t="shared" si="4806"/>
        <v>0</v>
      </c>
      <c r="BUV73" s="463"/>
      <c r="BUW73" s="448"/>
      <c r="BUY73" s="458"/>
      <c r="BUZ73" s="447"/>
      <c r="BVA73" s="447"/>
      <c r="BVB73" s="447"/>
      <c r="BVC73" s="450">
        <f t="shared" si="4807"/>
        <v>0</v>
      </c>
      <c r="BVD73" s="447"/>
      <c r="BVE73" s="447"/>
      <c r="BVF73" s="447"/>
      <c r="BVG73" s="447"/>
      <c r="BVH73" s="447"/>
      <c r="BVI73" s="449"/>
      <c r="BVJ73" s="450">
        <f t="shared" si="4808"/>
        <v>0</v>
      </c>
      <c r="BVK73" s="463"/>
      <c r="BVL73" s="448"/>
      <c r="BVN73" s="458"/>
      <c r="BVO73" s="447"/>
      <c r="BVP73" s="447"/>
      <c r="BVQ73" s="447"/>
      <c r="BVR73" s="450">
        <f t="shared" si="4809"/>
        <v>0</v>
      </c>
      <c r="BVS73" s="447"/>
      <c r="BVT73" s="447"/>
      <c r="BVU73" s="447"/>
      <c r="BVV73" s="447"/>
      <c r="BVW73" s="447"/>
      <c r="BVX73" s="449"/>
      <c r="BVY73" s="450">
        <f t="shared" si="4810"/>
        <v>0</v>
      </c>
      <c r="BVZ73" s="463"/>
      <c r="BWA73" s="448"/>
    </row>
    <row r="74" spans="2:1951" ht="15" customHeight="1" x14ac:dyDescent="0.2">
      <c r="B74" s="452" t="s">
        <v>324</v>
      </c>
      <c r="C74" s="450">
        <f t="shared" ref="C74:P74" si="4811">SUM(C75:C80)</f>
        <v>0</v>
      </c>
      <c r="D74" s="450">
        <f t="shared" si="4811"/>
        <v>0</v>
      </c>
      <c r="E74" s="450">
        <f t="shared" si="4811"/>
        <v>0</v>
      </c>
      <c r="F74" s="450">
        <f t="shared" si="4811"/>
        <v>0</v>
      </c>
      <c r="G74" s="450">
        <f t="shared" si="4811"/>
        <v>0</v>
      </c>
      <c r="H74" s="450">
        <f t="shared" si="4811"/>
        <v>0</v>
      </c>
      <c r="I74" s="450">
        <f t="shared" si="4811"/>
        <v>0</v>
      </c>
      <c r="J74" s="450">
        <f t="shared" si="4811"/>
        <v>0</v>
      </c>
      <c r="K74" s="450">
        <f t="shared" si="4811"/>
        <v>0</v>
      </c>
      <c r="L74" s="450">
        <f t="shared" si="4811"/>
        <v>0</v>
      </c>
      <c r="M74" s="450">
        <f t="shared" si="4811"/>
        <v>0</v>
      </c>
      <c r="N74" s="450">
        <f t="shared" si="4811"/>
        <v>0</v>
      </c>
      <c r="O74" s="450">
        <f t="shared" si="4811"/>
        <v>0</v>
      </c>
      <c r="P74" s="451">
        <f t="shared" si="4811"/>
        <v>0</v>
      </c>
      <c r="R74" s="457">
        <f t="shared" ref="R74:AE74" si="4812">SUM(R75:R80)</f>
        <v>0</v>
      </c>
      <c r="S74" s="450">
        <f t="shared" si="4812"/>
        <v>0</v>
      </c>
      <c r="T74" s="450">
        <f t="shared" si="4812"/>
        <v>0</v>
      </c>
      <c r="U74" s="450">
        <f t="shared" si="4812"/>
        <v>0</v>
      </c>
      <c r="V74" s="450">
        <f t="shared" si="4812"/>
        <v>0</v>
      </c>
      <c r="W74" s="450">
        <f t="shared" si="4812"/>
        <v>0</v>
      </c>
      <c r="X74" s="450">
        <f t="shared" si="4812"/>
        <v>0</v>
      </c>
      <c r="Y74" s="450">
        <f t="shared" si="4812"/>
        <v>0</v>
      </c>
      <c r="Z74" s="450">
        <f t="shared" si="4812"/>
        <v>0</v>
      </c>
      <c r="AA74" s="450">
        <f t="shared" si="4812"/>
        <v>0</v>
      </c>
      <c r="AB74" s="450">
        <f t="shared" si="4812"/>
        <v>0</v>
      </c>
      <c r="AC74" s="450">
        <f t="shared" si="4812"/>
        <v>0</v>
      </c>
      <c r="AD74" s="450">
        <f t="shared" si="4812"/>
        <v>0</v>
      </c>
      <c r="AE74" s="451">
        <f t="shared" si="4812"/>
        <v>0</v>
      </c>
      <c r="AG74" s="457">
        <f t="shared" ref="AG74:AT74" si="4813">SUM(AG75:AG80)</f>
        <v>0</v>
      </c>
      <c r="AH74" s="450">
        <f t="shared" si="4813"/>
        <v>0</v>
      </c>
      <c r="AI74" s="450">
        <f t="shared" si="4813"/>
        <v>0</v>
      </c>
      <c r="AJ74" s="450">
        <f t="shared" si="4813"/>
        <v>0</v>
      </c>
      <c r="AK74" s="450">
        <f t="shared" si="4813"/>
        <v>0</v>
      </c>
      <c r="AL74" s="450">
        <f t="shared" si="4813"/>
        <v>0</v>
      </c>
      <c r="AM74" s="450">
        <f t="shared" si="4813"/>
        <v>0</v>
      </c>
      <c r="AN74" s="450">
        <f t="shared" si="4813"/>
        <v>0</v>
      </c>
      <c r="AO74" s="450">
        <f t="shared" si="4813"/>
        <v>0</v>
      </c>
      <c r="AP74" s="450">
        <f t="shared" si="4813"/>
        <v>0</v>
      </c>
      <c r="AQ74" s="450">
        <f t="shared" si="4813"/>
        <v>0</v>
      </c>
      <c r="AR74" s="450">
        <f t="shared" si="4813"/>
        <v>0</v>
      </c>
      <c r="AS74" s="450">
        <f t="shared" si="4813"/>
        <v>0</v>
      </c>
      <c r="AT74" s="451">
        <f t="shared" si="4813"/>
        <v>0</v>
      </c>
      <c r="AV74" s="457">
        <f t="shared" ref="AV74:BI74" si="4814">SUM(AV75:AV80)</f>
        <v>0</v>
      </c>
      <c r="AW74" s="450">
        <f t="shared" si="4814"/>
        <v>0</v>
      </c>
      <c r="AX74" s="450">
        <f t="shared" si="4814"/>
        <v>0</v>
      </c>
      <c r="AY74" s="450">
        <f t="shared" si="4814"/>
        <v>0</v>
      </c>
      <c r="AZ74" s="450">
        <f t="shared" si="4814"/>
        <v>0</v>
      </c>
      <c r="BA74" s="450">
        <f t="shared" si="4814"/>
        <v>0</v>
      </c>
      <c r="BB74" s="450">
        <f t="shared" si="4814"/>
        <v>0</v>
      </c>
      <c r="BC74" s="450">
        <f t="shared" si="4814"/>
        <v>0</v>
      </c>
      <c r="BD74" s="450">
        <f t="shared" si="4814"/>
        <v>0</v>
      </c>
      <c r="BE74" s="450">
        <f t="shared" si="4814"/>
        <v>0</v>
      </c>
      <c r="BF74" s="450">
        <f t="shared" si="4814"/>
        <v>0</v>
      </c>
      <c r="BG74" s="450">
        <f t="shared" si="4814"/>
        <v>0</v>
      </c>
      <c r="BH74" s="450">
        <f t="shared" si="4814"/>
        <v>0</v>
      </c>
      <c r="BI74" s="451">
        <f t="shared" si="4814"/>
        <v>0</v>
      </c>
      <c r="BK74" s="457">
        <f t="shared" ref="BK74:BX74" si="4815">SUM(BK75:BK80)</f>
        <v>0</v>
      </c>
      <c r="BL74" s="450">
        <f t="shared" si="4815"/>
        <v>0</v>
      </c>
      <c r="BM74" s="450">
        <f t="shared" si="4815"/>
        <v>0</v>
      </c>
      <c r="BN74" s="450">
        <f t="shared" si="4815"/>
        <v>0</v>
      </c>
      <c r="BO74" s="450">
        <f t="shared" si="4815"/>
        <v>0</v>
      </c>
      <c r="BP74" s="450">
        <f t="shared" si="4815"/>
        <v>0</v>
      </c>
      <c r="BQ74" s="450">
        <f t="shared" si="4815"/>
        <v>0</v>
      </c>
      <c r="BR74" s="450">
        <f t="shared" si="4815"/>
        <v>0</v>
      </c>
      <c r="BS74" s="450">
        <f t="shared" si="4815"/>
        <v>0</v>
      </c>
      <c r="BT74" s="450">
        <f t="shared" si="4815"/>
        <v>0</v>
      </c>
      <c r="BU74" s="450">
        <f t="shared" si="4815"/>
        <v>0</v>
      </c>
      <c r="BV74" s="450">
        <f t="shared" si="4815"/>
        <v>0</v>
      </c>
      <c r="BW74" s="450">
        <f t="shared" si="4815"/>
        <v>0</v>
      </c>
      <c r="BX74" s="451">
        <f t="shared" si="4815"/>
        <v>0</v>
      </c>
      <c r="BZ74" s="457">
        <f t="shared" ref="BZ74:CM74" si="4816">SUM(BZ75:BZ80)</f>
        <v>0</v>
      </c>
      <c r="CA74" s="450">
        <f t="shared" si="4816"/>
        <v>0</v>
      </c>
      <c r="CB74" s="450">
        <f t="shared" si="4816"/>
        <v>0</v>
      </c>
      <c r="CC74" s="450">
        <f t="shared" si="4816"/>
        <v>0</v>
      </c>
      <c r="CD74" s="450">
        <f t="shared" si="4816"/>
        <v>0</v>
      </c>
      <c r="CE74" s="450">
        <f t="shared" si="4816"/>
        <v>0</v>
      </c>
      <c r="CF74" s="450">
        <f t="shared" si="4816"/>
        <v>0</v>
      </c>
      <c r="CG74" s="450">
        <f t="shared" si="4816"/>
        <v>0</v>
      </c>
      <c r="CH74" s="450">
        <f t="shared" si="4816"/>
        <v>0</v>
      </c>
      <c r="CI74" s="450">
        <f t="shared" si="4816"/>
        <v>0</v>
      </c>
      <c r="CJ74" s="450">
        <f t="shared" si="4816"/>
        <v>0</v>
      </c>
      <c r="CK74" s="450">
        <f t="shared" si="4816"/>
        <v>0</v>
      </c>
      <c r="CL74" s="450">
        <f t="shared" si="4816"/>
        <v>0</v>
      </c>
      <c r="CM74" s="451">
        <f t="shared" si="4816"/>
        <v>0</v>
      </c>
      <c r="CO74" s="457">
        <f t="shared" ref="CO74:DB74" si="4817">SUM(CO75:CO80)</f>
        <v>0</v>
      </c>
      <c r="CP74" s="450">
        <f t="shared" si="4817"/>
        <v>0</v>
      </c>
      <c r="CQ74" s="450">
        <f t="shared" si="4817"/>
        <v>0</v>
      </c>
      <c r="CR74" s="450">
        <f t="shared" si="4817"/>
        <v>0</v>
      </c>
      <c r="CS74" s="450">
        <f t="shared" si="4817"/>
        <v>0</v>
      </c>
      <c r="CT74" s="450">
        <f t="shared" si="4817"/>
        <v>0</v>
      </c>
      <c r="CU74" s="450">
        <f t="shared" si="4817"/>
        <v>0</v>
      </c>
      <c r="CV74" s="450">
        <f t="shared" si="4817"/>
        <v>0</v>
      </c>
      <c r="CW74" s="450">
        <f t="shared" si="4817"/>
        <v>0</v>
      </c>
      <c r="CX74" s="450">
        <f t="shared" si="4817"/>
        <v>0</v>
      </c>
      <c r="CY74" s="450">
        <f t="shared" si="4817"/>
        <v>0</v>
      </c>
      <c r="CZ74" s="450">
        <f t="shared" si="4817"/>
        <v>0</v>
      </c>
      <c r="DA74" s="450">
        <f t="shared" si="4817"/>
        <v>0</v>
      </c>
      <c r="DB74" s="451">
        <f t="shared" si="4817"/>
        <v>0</v>
      </c>
      <c r="DD74" s="457">
        <f t="shared" ref="DD74:DQ74" si="4818">SUM(DD75:DD80)</f>
        <v>0</v>
      </c>
      <c r="DE74" s="450">
        <f t="shared" si="4818"/>
        <v>0</v>
      </c>
      <c r="DF74" s="450">
        <f t="shared" si="4818"/>
        <v>0</v>
      </c>
      <c r="DG74" s="450">
        <f t="shared" si="4818"/>
        <v>0</v>
      </c>
      <c r="DH74" s="450">
        <f t="shared" si="4818"/>
        <v>0</v>
      </c>
      <c r="DI74" s="450">
        <f t="shared" si="4818"/>
        <v>0</v>
      </c>
      <c r="DJ74" s="450">
        <f t="shared" si="4818"/>
        <v>0</v>
      </c>
      <c r="DK74" s="450">
        <f t="shared" si="4818"/>
        <v>0</v>
      </c>
      <c r="DL74" s="450">
        <f t="shared" si="4818"/>
        <v>0</v>
      </c>
      <c r="DM74" s="450">
        <f t="shared" si="4818"/>
        <v>0</v>
      </c>
      <c r="DN74" s="450">
        <f t="shared" si="4818"/>
        <v>0</v>
      </c>
      <c r="DO74" s="450">
        <f t="shared" si="4818"/>
        <v>0</v>
      </c>
      <c r="DP74" s="450">
        <f t="shared" si="4818"/>
        <v>0</v>
      </c>
      <c r="DQ74" s="451">
        <f t="shared" si="4818"/>
        <v>0</v>
      </c>
      <c r="DS74" s="457">
        <f t="shared" ref="DS74:EF74" si="4819">SUM(DS75:DS80)</f>
        <v>0</v>
      </c>
      <c r="DT74" s="450">
        <f t="shared" si="4819"/>
        <v>0</v>
      </c>
      <c r="DU74" s="450">
        <f t="shared" si="4819"/>
        <v>0</v>
      </c>
      <c r="DV74" s="450">
        <f t="shared" si="4819"/>
        <v>0</v>
      </c>
      <c r="DW74" s="450">
        <f t="shared" si="4819"/>
        <v>0</v>
      </c>
      <c r="DX74" s="450">
        <f t="shared" si="4819"/>
        <v>0</v>
      </c>
      <c r="DY74" s="450">
        <f t="shared" si="4819"/>
        <v>0</v>
      </c>
      <c r="DZ74" s="450">
        <f t="shared" si="4819"/>
        <v>0</v>
      </c>
      <c r="EA74" s="450">
        <f t="shared" si="4819"/>
        <v>0</v>
      </c>
      <c r="EB74" s="450">
        <f t="shared" si="4819"/>
        <v>0</v>
      </c>
      <c r="EC74" s="450">
        <f t="shared" si="4819"/>
        <v>0</v>
      </c>
      <c r="ED74" s="450">
        <f t="shared" si="4819"/>
        <v>0</v>
      </c>
      <c r="EE74" s="450">
        <f t="shared" si="4819"/>
        <v>0</v>
      </c>
      <c r="EF74" s="451">
        <f t="shared" si="4819"/>
        <v>0</v>
      </c>
      <c r="EH74" s="457">
        <f t="shared" ref="EH74:EU74" si="4820">SUM(EH75:EH80)</f>
        <v>0</v>
      </c>
      <c r="EI74" s="450">
        <f t="shared" si="4820"/>
        <v>0</v>
      </c>
      <c r="EJ74" s="450">
        <f t="shared" si="4820"/>
        <v>0</v>
      </c>
      <c r="EK74" s="450">
        <f t="shared" si="4820"/>
        <v>0</v>
      </c>
      <c r="EL74" s="450">
        <f t="shared" si="4820"/>
        <v>0</v>
      </c>
      <c r="EM74" s="450">
        <f t="shared" si="4820"/>
        <v>0</v>
      </c>
      <c r="EN74" s="450">
        <f t="shared" si="4820"/>
        <v>0</v>
      </c>
      <c r="EO74" s="450">
        <f t="shared" si="4820"/>
        <v>0</v>
      </c>
      <c r="EP74" s="450">
        <f t="shared" si="4820"/>
        <v>0</v>
      </c>
      <c r="EQ74" s="450">
        <f t="shared" si="4820"/>
        <v>0</v>
      </c>
      <c r="ER74" s="450">
        <f t="shared" si="4820"/>
        <v>0</v>
      </c>
      <c r="ES74" s="450">
        <f t="shared" si="4820"/>
        <v>0</v>
      </c>
      <c r="ET74" s="450">
        <f t="shared" si="4820"/>
        <v>0</v>
      </c>
      <c r="EU74" s="451">
        <f t="shared" si="4820"/>
        <v>0</v>
      </c>
      <c r="EW74" s="457">
        <f t="shared" ref="EW74:FJ74" si="4821">SUM(EW75:EW80)</f>
        <v>0</v>
      </c>
      <c r="EX74" s="450">
        <f t="shared" si="4821"/>
        <v>0</v>
      </c>
      <c r="EY74" s="450">
        <f t="shared" si="4821"/>
        <v>0</v>
      </c>
      <c r="EZ74" s="450">
        <f t="shared" si="4821"/>
        <v>0</v>
      </c>
      <c r="FA74" s="450">
        <f t="shared" si="4821"/>
        <v>0</v>
      </c>
      <c r="FB74" s="450">
        <f t="shared" si="4821"/>
        <v>0</v>
      </c>
      <c r="FC74" s="450">
        <f t="shared" si="4821"/>
        <v>0</v>
      </c>
      <c r="FD74" s="450">
        <f t="shared" si="4821"/>
        <v>0</v>
      </c>
      <c r="FE74" s="450">
        <f t="shared" si="4821"/>
        <v>0</v>
      </c>
      <c r="FF74" s="450">
        <f t="shared" si="4821"/>
        <v>0</v>
      </c>
      <c r="FG74" s="450">
        <f t="shared" si="4821"/>
        <v>0</v>
      </c>
      <c r="FH74" s="450">
        <f t="shared" si="4821"/>
        <v>0</v>
      </c>
      <c r="FI74" s="450">
        <f t="shared" si="4821"/>
        <v>0</v>
      </c>
      <c r="FJ74" s="451">
        <f t="shared" si="4821"/>
        <v>0</v>
      </c>
      <c r="FL74" s="457">
        <f t="shared" ref="FL74:FY74" si="4822">SUM(FL75:FL80)</f>
        <v>0</v>
      </c>
      <c r="FM74" s="450">
        <f t="shared" si="4822"/>
        <v>0</v>
      </c>
      <c r="FN74" s="450">
        <f t="shared" si="4822"/>
        <v>0</v>
      </c>
      <c r="FO74" s="450">
        <f t="shared" si="4822"/>
        <v>0</v>
      </c>
      <c r="FP74" s="450">
        <f t="shared" si="4822"/>
        <v>0</v>
      </c>
      <c r="FQ74" s="450">
        <f t="shared" si="4822"/>
        <v>0</v>
      </c>
      <c r="FR74" s="450">
        <f t="shared" si="4822"/>
        <v>0</v>
      </c>
      <c r="FS74" s="450">
        <f t="shared" si="4822"/>
        <v>0</v>
      </c>
      <c r="FT74" s="450">
        <f t="shared" si="4822"/>
        <v>0</v>
      </c>
      <c r="FU74" s="450">
        <f t="shared" si="4822"/>
        <v>0</v>
      </c>
      <c r="FV74" s="450">
        <f t="shared" si="4822"/>
        <v>0</v>
      </c>
      <c r="FW74" s="450">
        <f t="shared" si="4822"/>
        <v>0</v>
      </c>
      <c r="FX74" s="450">
        <f t="shared" si="4822"/>
        <v>0</v>
      </c>
      <c r="FY74" s="451">
        <f t="shared" si="4822"/>
        <v>0</v>
      </c>
      <c r="GA74" s="457">
        <f t="shared" ref="GA74:GN74" si="4823">SUM(GA75:GA80)</f>
        <v>0</v>
      </c>
      <c r="GB74" s="450">
        <f t="shared" si="4823"/>
        <v>0</v>
      </c>
      <c r="GC74" s="450">
        <f t="shared" si="4823"/>
        <v>0</v>
      </c>
      <c r="GD74" s="450">
        <f t="shared" si="4823"/>
        <v>0</v>
      </c>
      <c r="GE74" s="450">
        <f t="shared" si="4823"/>
        <v>0</v>
      </c>
      <c r="GF74" s="450">
        <f t="shared" si="4823"/>
        <v>0</v>
      </c>
      <c r="GG74" s="450">
        <f t="shared" si="4823"/>
        <v>0</v>
      </c>
      <c r="GH74" s="450">
        <f t="shared" si="4823"/>
        <v>0</v>
      </c>
      <c r="GI74" s="450">
        <f t="shared" si="4823"/>
        <v>0</v>
      </c>
      <c r="GJ74" s="450">
        <f t="shared" si="4823"/>
        <v>0</v>
      </c>
      <c r="GK74" s="450">
        <f t="shared" si="4823"/>
        <v>0</v>
      </c>
      <c r="GL74" s="450">
        <f t="shared" si="4823"/>
        <v>0</v>
      </c>
      <c r="GM74" s="450">
        <f t="shared" si="4823"/>
        <v>0</v>
      </c>
      <c r="GN74" s="451">
        <f t="shared" si="4823"/>
        <v>0</v>
      </c>
      <c r="GP74" s="457">
        <f t="shared" ref="GP74:HC74" si="4824">SUM(GP75:GP80)</f>
        <v>0</v>
      </c>
      <c r="GQ74" s="450">
        <f t="shared" si="4824"/>
        <v>0</v>
      </c>
      <c r="GR74" s="450">
        <f t="shared" si="4824"/>
        <v>0</v>
      </c>
      <c r="GS74" s="450">
        <f t="shared" si="4824"/>
        <v>0</v>
      </c>
      <c r="GT74" s="450">
        <f t="shared" si="4824"/>
        <v>0</v>
      </c>
      <c r="GU74" s="450">
        <f t="shared" si="4824"/>
        <v>0</v>
      </c>
      <c r="GV74" s="450">
        <f t="shared" si="4824"/>
        <v>0</v>
      </c>
      <c r="GW74" s="450">
        <f t="shared" si="4824"/>
        <v>0</v>
      </c>
      <c r="GX74" s="450">
        <f t="shared" si="4824"/>
        <v>0</v>
      </c>
      <c r="GY74" s="450">
        <f t="shared" si="4824"/>
        <v>0</v>
      </c>
      <c r="GZ74" s="450">
        <f t="shared" si="4824"/>
        <v>0</v>
      </c>
      <c r="HA74" s="450">
        <f t="shared" si="4824"/>
        <v>0</v>
      </c>
      <c r="HB74" s="450">
        <f t="shared" si="4824"/>
        <v>0</v>
      </c>
      <c r="HC74" s="451">
        <f t="shared" si="4824"/>
        <v>0</v>
      </c>
      <c r="HE74" s="457">
        <f t="shared" ref="HE74:HR74" si="4825">SUM(HE75:HE80)</f>
        <v>0</v>
      </c>
      <c r="HF74" s="450">
        <f t="shared" si="4825"/>
        <v>0</v>
      </c>
      <c r="HG74" s="450">
        <f t="shared" si="4825"/>
        <v>0</v>
      </c>
      <c r="HH74" s="450">
        <f t="shared" si="4825"/>
        <v>0</v>
      </c>
      <c r="HI74" s="450">
        <f t="shared" si="4825"/>
        <v>0</v>
      </c>
      <c r="HJ74" s="450">
        <f t="shared" si="4825"/>
        <v>0</v>
      </c>
      <c r="HK74" s="450">
        <f t="shared" si="4825"/>
        <v>0</v>
      </c>
      <c r="HL74" s="450">
        <f t="shared" si="4825"/>
        <v>0</v>
      </c>
      <c r="HM74" s="450">
        <f t="shared" si="4825"/>
        <v>0</v>
      </c>
      <c r="HN74" s="450">
        <f t="shared" si="4825"/>
        <v>0</v>
      </c>
      <c r="HO74" s="450">
        <f t="shared" si="4825"/>
        <v>0</v>
      </c>
      <c r="HP74" s="450">
        <f t="shared" si="4825"/>
        <v>0</v>
      </c>
      <c r="HQ74" s="450">
        <f t="shared" si="4825"/>
        <v>0</v>
      </c>
      <c r="HR74" s="451">
        <f t="shared" si="4825"/>
        <v>0</v>
      </c>
      <c r="HT74" s="457">
        <f t="shared" ref="HT74:IG74" si="4826">SUM(HT75:HT80)</f>
        <v>0</v>
      </c>
      <c r="HU74" s="450">
        <f t="shared" si="4826"/>
        <v>0</v>
      </c>
      <c r="HV74" s="450">
        <f t="shared" si="4826"/>
        <v>0</v>
      </c>
      <c r="HW74" s="450">
        <f t="shared" si="4826"/>
        <v>0</v>
      </c>
      <c r="HX74" s="450">
        <f t="shared" si="4826"/>
        <v>0</v>
      </c>
      <c r="HY74" s="450">
        <f t="shared" si="4826"/>
        <v>0</v>
      </c>
      <c r="HZ74" s="450">
        <f t="shared" si="4826"/>
        <v>0</v>
      </c>
      <c r="IA74" s="450">
        <f t="shared" si="4826"/>
        <v>0</v>
      </c>
      <c r="IB74" s="450">
        <f t="shared" si="4826"/>
        <v>0</v>
      </c>
      <c r="IC74" s="450">
        <f t="shared" si="4826"/>
        <v>0</v>
      </c>
      <c r="ID74" s="450">
        <f t="shared" si="4826"/>
        <v>0</v>
      </c>
      <c r="IE74" s="450">
        <f t="shared" si="4826"/>
        <v>0</v>
      </c>
      <c r="IF74" s="450">
        <f t="shared" si="4826"/>
        <v>0</v>
      </c>
      <c r="IG74" s="451">
        <f t="shared" si="4826"/>
        <v>0</v>
      </c>
      <c r="II74" s="457">
        <f t="shared" ref="II74:IV74" si="4827">SUM(II75:II80)</f>
        <v>0</v>
      </c>
      <c r="IJ74" s="450">
        <f t="shared" si="4827"/>
        <v>0</v>
      </c>
      <c r="IK74" s="450">
        <f t="shared" si="4827"/>
        <v>0</v>
      </c>
      <c r="IL74" s="450">
        <f t="shared" si="4827"/>
        <v>0</v>
      </c>
      <c r="IM74" s="450">
        <f t="shared" si="4827"/>
        <v>0</v>
      </c>
      <c r="IN74" s="450">
        <f t="shared" si="4827"/>
        <v>0</v>
      </c>
      <c r="IO74" s="450">
        <f t="shared" si="4827"/>
        <v>0</v>
      </c>
      <c r="IP74" s="450">
        <f t="shared" si="4827"/>
        <v>0</v>
      </c>
      <c r="IQ74" s="450">
        <f t="shared" si="4827"/>
        <v>0</v>
      </c>
      <c r="IR74" s="450">
        <f t="shared" si="4827"/>
        <v>0</v>
      </c>
      <c r="IS74" s="450">
        <f t="shared" si="4827"/>
        <v>0</v>
      </c>
      <c r="IT74" s="450">
        <f t="shared" si="4827"/>
        <v>0</v>
      </c>
      <c r="IU74" s="450">
        <f t="shared" si="4827"/>
        <v>0</v>
      </c>
      <c r="IV74" s="451">
        <f t="shared" si="4827"/>
        <v>0</v>
      </c>
      <c r="IX74" s="457">
        <f t="shared" ref="IX74:JK74" si="4828">SUM(IX75:IX80)</f>
        <v>0</v>
      </c>
      <c r="IY74" s="450">
        <f t="shared" si="4828"/>
        <v>0</v>
      </c>
      <c r="IZ74" s="450">
        <f t="shared" si="4828"/>
        <v>0</v>
      </c>
      <c r="JA74" s="450">
        <f t="shared" si="4828"/>
        <v>0</v>
      </c>
      <c r="JB74" s="450">
        <f t="shared" si="4828"/>
        <v>0</v>
      </c>
      <c r="JC74" s="450">
        <f t="shared" si="4828"/>
        <v>0</v>
      </c>
      <c r="JD74" s="450">
        <f t="shared" si="4828"/>
        <v>0</v>
      </c>
      <c r="JE74" s="450">
        <f t="shared" si="4828"/>
        <v>0</v>
      </c>
      <c r="JF74" s="450">
        <f t="shared" si="4828"/>
        <v>0</v>
      </c>
      <c r="JG74" s="450">
        <f t="shared" si="4828"/>
        <v>0</v>
      </c>
      <c r="JH74" s="450">
        <f t="shared" si="4828"/>
        <v>0</v>
      </c>
      <c r="JI74" s="450">
        <f t="shared" si="4828"/>
        <v>0</v>
      </c>
      <c r="JJ74" s="450">
        <f t="shared" si="4828"/>
        <v>0</v>
      </c>
      <c r="JK74" s="451">
        <f t="shared" si="4828"/>
        <v>0</v>
      </c>
      <c r="JM74" s="457">
        <f t="shared" ref="JM74:JZ74" si="4829">SUM(JM75:JM80)</f>
        <v>0</v>
      </c>
      <c r="JN74" s="450">
        <f t="shared" si="4829"/>
        <v>0</v>
      </c>
      <c r="JO74" s="450">
        <f t="shared" si="4829"/>
        <v>0</v>
      </c>
      <c r="JP74" s="450">
        <f t="shared" si="4829"/>
        <v>0</v>
      </c>
      <c r="JQ74" s="450">
        <f t="shared" si="4829"/>
        <v>0</v>
      </c>
      <c r="JR74" s="450">
        <f t="shared" si="4829"/>
        <v>0</v>
      </c>
      <c r="JS74" s="450">
        <f t="shared" si="4829"/>
        <v>0</v>
      </c>
      <c r="JT74" s="450">
        <f t="shared" si="4829"/>
        <v>0</v>
      </c>
      <c r="JU74" s="450">
        <f t="shared" si="4829"/>
        <v>0</v>
      </c>
      <c r="JV74" s="450">
        <f t="shared" si="4829"/>
        <v>0</v>
      </c>
      <c r="JW74" s="450">
        <f t="shared" si="4829"/>
        <v>0</v>
      </c>
      <c r="JX74" s="450">
        <f t="shared" si="4829"/>
        <v>0</v>
      </c>
      <c r="JY74" s="450">
        <f t="shared" si="4829"/>
        <v>0</v>
      </c>
      <c r="JZ74" s="451">
        <f t="shared" si="4829"/>
        <v>0</v>
      </c>
      <c r="KB74" s="457">
        <f t="shared" ref="KB74:KO74" si="4830">SUM(KB75:KB80)</f>
        <v>0</v>
      </c>
      <c r="KC74" s="450">
        <f t="shared" si="4830"/>
        <v>0</v>
      </c>
      <c r="KD74" s="450">
        <f t="shared" si="4830"/>
        <v>0</v>
      </c>
      <c r="KE74" s="450">
        <f t="shared" si="4830"/>
        <v>0</v>
      </c>
      <c r="KF74" s="450">
        <f t="shared" si="4830"/>
        <v>0</v>
      </c>
      <c r="KG74" s="450">
        <f t="shared" si="4830"/>
        <v>0</v>
      </c>
      <c r="KH74" s="450">
        <f t="shared" si="4830"/>
        <v>0</v>
      </c>
      <c r="KI74" s="450">
        <f t="shared" si="4830"/>
        <v>0</v>
      </c>
      <c r="KJ74" s="450">
        <f t="shared" si="4830"/>
        <v>0</v>
      </c>
      <c r="KK74" s="450">
        <f t="shared" si="4830"/>
        <v>0</v>
      </c>
      <c r="KL74" s="450">
        <f t="shared" si="4830"/>
        <v>0</v>
      </c>
      <c r="KM74" s="450">
        <f t="shared" si="4830"/>
        <v>0</v>
      </c>
      <c r="KN74" s="450">
        <f t="shared" si="4830"/>
        <v>0</v>
      </c>
      <c r="KO74" s="451">
        <f t="shared" si="4830"/>
        <v>0</v>
      </c>
      <c r="KQ74" s="457">
        <f t="shared" ref="KQ74:LD74" si="4831">SUM(KQ75:KQ80)</f>
        <v>0</v>
      </c>
      <c r="KR74" s="450">
        <f t="shared" si="4831"/>
        <v>0</v>
      </c>
      <c r="KS74" s="450">
        <f t="shared" si="4831"/>
        <v>0</v>
      </c>
      <c r="KT74" s="450">
        <f t="shared" si="4831"/>
        <v>0</v>
      </c>
      <c r="KU74" s="450">
        <f t="shared" si="4831"/>
        <v>0</v>
      </c>
      <c r="KV74" s="450">
        <f t="shared" si="4831"/>
        <v>0</v>
      </c>
      <c r="KW74" s="450">
        <f t="shared" si="4831"/>
        <v>0</v>
      </c>
      <c r="KX74" s="450">
        <f t="shared" si="4831"/>
        <v>0</v>
      </c>
      <c r="KY74" s="450">
        <f t="shared" si="4831"/>
        <v>0</v>
      </c>
      <c r="KZ74" s="450">
        <f t="shared" si="4831"/>
        <v>0</v>
      </c>
      <c r="LA74" s="450">
        <f t="shared" si="4831"/>
        <v>0</v>
      </c>
      <c r="LB74" s="450">
        <f t="shared" si="4831"/>
        <v>0</v>
      </c>
      <c r="LC74" s="450">
        <f t="shared" si="4831"/>
        <v>0</v>
      </c>
      <c r="LD74" s="451">
        <f t="shared" si="4831"/>
        <v>0</v>
      </c>
      <c r="LF74" s="457">
        <f t="shared" ref="LF74:LS74" si="4832">SUM(LF75:LF80)</f>
        <v>0</v>
      </c>
      <c r="LG74" s="450">
        <f t="shared" si="4832"/>
        <v>0</v>
      </c>
      <c r="LH74" s="450">
        <f t="shared" si="4832"/>
        <v>0</v>
      </c>
      <c r="LI74" s="450">
        <f t="shared" si="4832"/>
        <v>0</v>
      </c>
      <c r="LJ74" s="450">
        <f t="shared" si="4832"/>
        <v>0</v>
      </c>
      <c r="LK74" s="450">
        <f t="shared" si="4832"/>
        <v>0</v>
      </c>
      <c r="LL74" s="450">
        <f t="shared" si="4832"/>
        <v>0</v>
      </c>
      <c r="LM74" s="450">
        <f t="shared" si="4832"/>
        <v>0</v>
      </c>
      <c r="LN74" s="450">
        <f t="shared" si="4832"/>
        <v>0</v>
      </c>
      <c r="LO74" s="450">
        <f t="shared" si="4832"/>
        <v>0</v>
      </c>
      <c r="LP74" s="450">
        <f t="shared" si="4832"/>
        <v>0</v>
      </c>
      <c r="LQ74" s="450">
        <f t="shared" si="4832"/>
        <v>0</v>
      </c>
      <c r="LR74" s="450">
        <f t="shared" si="4832"/>
        <v>0</v>
      </c>
      <c r="LS74" s="451">
        <f t="shared" si="4832"/>
        <v>0</v>
      </c>
      <c r="LU74" s="457">
        <f t="shared" ref="LU74:MH74" si="4833">SUM(LU75:LU80)</f>
        <v>0</v>
      </c>
      <c r="LV74" s="450">
        <f t="shared" si="4833"/>
        <v>0</v>
      </c>
      <c r="LW74" s="450">
        <f t="shared" si="4833"/>
        <v>0</v>
      </c>
      <c r="LX74" s="450">
        <f t="shared" si="4833"/>
        <v>0</v>
      </c>
      <c r="LY74" s="450">
        <f t="shared" si="4833"/>
        <v>0</v>
      </c>
      <c r="LZ74" s="450">
        <f t="shared" si="4833"/>
        <v>0</v>
      </c>
      <c r="MA74" s="450">
        <f t="shared" si="4833"/>
        <v>0</v>
      </c>
      <c r="MB74" s="450">
        <f t="shared" si="4833"/>
        <v>0</v>
      </c>
      <c r="MC74" s="450">
        <f t="shared" si="4833"/>
        <v>0</v>
      </c>
      <c r="MD74" s="450">
        <f t="shared" si="4833"/>
        <v>0</v>
      </c>
      <c r="ME74" s="450">
        <f t="shared" si="4833"/>
        <v>0</v>
      </c>
      <c r="MF74" s="450">
        <f t="shared" si="4833"/>
        <v>0</v>
      </c>
      <c r="MG74" s="450">
        <f t="shared" si="4833"/>
        <v>0</v>
      </c>
      <c r="MH74" s="451">
        <f t="shared" si="4833"/>
        <v>0</v>
      </c>
      <c r="MJ74" s="457">
        <f t="shared" ref="MJ74:MW74" si="4834">SUM(MJ75:MJ80)</f>
        <v>0</v>
      </c>
      <c r="MK74" s="450">
        <f t="shared" si="4834"/>
        <v>0</v>
      </c>
      <c r="ML74" s="450">
        <f t="shared" si="4834"/>
        <v>0</v>
      </c>
      <c r="MM74" s="450">
        <f t="shared" si="4834"/>
        <v>0</v>
      </c>
      <c r="MN74" s="450">
        <f t="shared" si="4834"/>
        <v>0</v>
      </c>
      <c r="MO74" s="450">
        <f t="shared" si="4834"/>
        <v>0</v>
      </c>
      <c r="MP74" s="450">
        <f t="shared" si="4834"/>
        <v>0</v>
      </c>
      <c r="MQ74" s="450">
        <f t="shared" si="4834"/>
        <v>0</v>
      </c>
      <c r="MR74" s="450">
        <f t="shared" si="4834"/>
        <v>0</v>
      </c>
      <c r="MS74" s="450">
        <f t="shared" si="4834"/>
        <v>0</v>
      </c>
      <c r="MT74" s="450">
        <f t="shared" si="4834"/>
        <v>0</v>
      </c>
      <c r="MU74" s="450">
        <f t="shared" si="4834"/>
        <v>0</v>
      </c>
      <c r="MV74" s="450">
        <f t="shared" si="4834"/>
        <v>0</v>
      </c>
      <c r="MW74" s="451">
        <f t="shared" si="4834"/>
        <v>0</v>
      </c>
      <c r="MY74" s="457">
        <f t="shared" ref="MY74:NL74" si="4835">SUM(MY75:MY80)</f>
        <v>0</v>
      </c>
      <c r="MZ74" s="450">
        <f t="shared" si="4835"/>
        <v>0</v>
      </c>
      <c r="NA74" s="450">
        <f t="shared" si="4835"/>
        <v>0</v>
      </c>
      <c r="NB74" s="450">
        <f t="shared" si="4835"/>
        <v>0</v>
      </c>
      <c r="NC74" s="450">
        <f t="shared" si="4835"/>
        <v>0</v>
      </c>
      <c r="ND74" s="450">
        <f t="shared" si="4835"/>
        <v>0</v>
      </c>
      <c r="NE74" s="450">
        <f t="shared" si="4835"/>
        <v>0</v>
      </c>
      <c r="NF74" s="450">
        <f t="shared" si="4835"/>
        <v>0</v>
      </c>
      <c r="NG74" s="450">
        <f t="shared" si="4835"/>
        <v>0</v>
      </c>
      <c r="NH74" s="450">
        <f t="shared" si="4835"/>
        <v>0</v>
      </c>
      <c r="NI74" s="450">
        <f t="shared" si="4835"/>
        <v>0</v>
      </c>
      <c r="NJ74" s="450">
        <f t="shared" si="4835"/>
        <v>0</v>
      </c>
      <c r="NK74" s="450">
        <f t="shared" si="4835"/>
        <v>0</v>
      </c>
      <c r="NL74" s="451">
        <f t="shared" si="4835"/>
        <v>0</v>
      </c>
      <c r="NN74" s="457">
        <f t="shared" ref="NN74:OA74" si="4836">SUM(NN75:NN80)</f>
        <v>0</v>
      </c>
      <c r="NO74" s="450">
        <f t="shared" si="4836"/>
        <v>0</v>
      </c>
      <c r="NP74" s="450">
        <f t="shared" si="4836"/>
        <v>0</v>
      </c>
      <c r="NQ74" s="450">
        <f t="shared" si="4836"/>
        <v>0</v>
      </c>
      <c r="NR74" s="450">
        <f t="shared" si="4836"/>
        <v>0</v>
      </c>
      <c r="NS74" s="450">
        <f t="shared" si="4836"/>
        <v>0</v>
      </c>
      <c r="NT74" s="450">
        <f t="shared" si="4836"/>
        <v>0</v>
      </c>
      <c r="NU74" s="450">
        <f t="shared" si="4836"/>
        <v>0</v>
      </c>
      <c r="NV74" s="450">
        <f t="shared" si="4836"/>
        <v>0</v>
      </c>
      <c r="NW74" s="450">
        <f t="shared" si="4836"/>
        <v>0</v>
      </c>
      <c r="NX74" s="450">
        <f t="shared" si="4836"/>
        <v>0</v>
      </c>
      <c r="NY74" s="450">
        <f t="shared" si="4836"/>
        <v>0</v>
      </c>
      <c r="NZ74" s="450">
        <f t="shared" si="4836"/>
        <v>0</v>
      </c>
      <c r="OA74" s="451">
        <f t="shared" si="4836"/>
        <v>0</v>
      </c>
      <c r="OC74" s="457">
        <f t="shared" ref="OC74:OP74" si="4837">SUM(OC75:OC80)</f>
        <v>0</v>
      </c>
      <c r="OD74" s="450">
        <f t="shared" si="4837"/>
        <v>0</v>
      </c>
      <c r="OE74" s="450">
        <f t="shared" si="4837"/>
        <v>0</v>
      </c>
      <c r="OF74" s="450">
        <f t="shared" si="4837"/>
        <v>0</v>
      </c>
      <c r="OG74" s="450">
        <f t="shared" si="4837"/>
        <v>0</v>
      </c>
      <c r="OH74" s="450">
        <f t="shared" si="4837"/>
        <v>0</v>
      </c>
      <c r="OI74" s="450">
        <f t="shared" si="4837"/>
        <v>0</v>
      </c>
      <c r="OJ74" s="450">
        <f t="shared" si="4837"/>
        <v>0</v>
      </c>
      <c r="OK74" s="450">
        <f t="shared" si="4837"/>
        <v>0</v>
      </c>
      <c r="OL74" s="450">
        <f t="shared" si="4837"/>
        <v>0</v>
      </c>
      <c r="OM74" s="450">
        <f t="shared" si="4837"/>
        <v>0</v>
      </c>
      <c r="ON74" s="450">
        <f t="shared" si="4837"/>
        <v>0</v>
      </c>
      <c r="OO74" s="450">
        <f t="shared" si="4837"/>
        <v>0</v>
      </c>
      <c r="OP74" s="451">
        <f t="shared" si="4837"/>
        <v>0</v>
      </c>
      <c r="OR74" s="457">
        <f t="shared" ref="OR74:PE74" si="4838">SUM(OR75:OR80)</f>
        <v>0</v>
      </c>
      <c r="OS74" s="450">
        <f t="shared" si="4838"/>
        <v>0</v>
      </c>
      <c r="OT74" s="450">
        <f t="shared" si="4838"/>
        <v>0</v>
      </c>
      <c r="OU74" s="450">
        <f t="shared" si="4838"/>
        <v>0</v>
      </c>
      <c r="OV74" s="450">
        <f t="shared" si="4838"/>
        <v>0</v>
      </c>
      <c r="OW74" s="450">
        <f t="shared" si="4838"/>
        <v>0</v>
      </c>
      <c r="OX74" s="450">
        <f t="shared" si="4838"/>
        <v>0</v>
      </c>
      <c r="OY74" s="450">
        <f t="shared" si="4838"/>
        <v>0</v>
      </c>
      <c r="OZ74" s="450">
        <f t="shared" si="4838"/>
        <v>0</v>
      </c>
      <c r="PA74" s="450">
        <f t="shared" si="4838"/>
        <v>0</v>
      </c>
      <c r="PB74" s="450">
        <f t="shared" si="4838"/>
        <v>0</v>
      </c>
      <c r="PC74" s="450">
        <f t="shared" si="4838"/>
        <v>0</v>
      </c>
      <c r="PD74" s="450">
        <f t="shared" si="4838"/>
        <v>0</v>
      </c>
      <c r="PE74" s="451">
        <f t="shared" si="4838"/>
        <v>0</v>
      </c>
      <c r="PG74" s="457">
        <f t="shared" ref="PG74:PT74" si="4839">SUM(PG75:PG80)</f>
        <v>0</v>
      </c>
      <c r="PH74" s="450">
        <f t="shared" si="4839"/>
        <v>0</v>
      </c>
      <c r="PI74" s="450">
        <f t="shared" si="4839"/>
        <v>0</v>
      </c>
      <c r="PJ74" s="450">
        <f t="shared" si="4839"/>
        <v>0</v>
      </c>
      <c r="PK74" s="450">
        <f t="shared" si="4839"/>
        <v>0</v>
      </c>
      <c r="PL74" s="450">
        <f t="shared" si="4839"/>
        <v>0</v>
      </c>
      <c r="PM74" s="450">
        <f t="shared" si="4839"/>
        <v>0</v>
      </c>
      <c r="PN74" s="450">
        <f t="shared" si="4839"/>
        <v>0</v>
      </c>
      <c r="PO74" s="450">
        <f t="shared" si="4839"/>
        <v>0</v>
      </c>
      <c r="PP74" s="450">
        <f t="shared" si="4839"/>
        <v>0</v>
      </c>
      <c r="PQ74" s="450">
        <f t="shared" si="4839"/>
        <v>0</v>
      </c>
      <c r="PR74" s="450">
        <f t="shared" si="4839"/>
        <v>0</v>
      </c>
      <c r="PS74" s="450">
        <f t="shared" si="4839"/>
        <v>0</v>
      </c>
      <c r="PT74" s="451">
        <f t="shared" si="4839"/>
        <v>0</v>
      </c>
      <c r="PV74" s="457">
        <f t="shared" ref="PV74:QI74" si="4840">SUM(PV75:PV80)</f>
        <v>0</v>
      </c>
      <c r="PW74" s="450">
        <f t="shared" si="4840"/>
        <v>0</v>
      </c>
      <c r="PX74" s="450">
        <f t="shared" si="4840"/>
        <v>0</v>
      </c>
      <c r="PY74" s="450">
        <f t="shared" si="4840"/>
        <v>0</v>
      </c>
      <c r="PZ74" s="450">
        <f t="shared" si="4840"/>
        <v>0</v>
      </c>
      <c r="QA74" s="450">
        <f t="shared" si="4840"/>
        <v>0</v>
      </c>
      <c r="QB74" s="450">
        <f t="shared" si="4840"/>
        <v>0</v>
      </c>
      <c r="QC74" s="450">
        <f t="shared" si="4840"/>
        <v>0</v>
      </c>
      <c r="QD74" s="450">
        <f t="shared" si="4840"/>
        <v>0</v>
      </c>
      <c r="QE74" s="450">
        <f t="shared" si="4840"/>
        <v>0</v>
      </c>
      <c r="QF74" s="450">
        <f t="shared" si="4840"/>
        <v>0</v>
      </c>
      <c r="QG74" s="450">
        <f t="shared" si="4840"/>
        <v>0</v>
      </c>
      <c r="QH74" s="450">
        <f t="shared" si="4840"/>
        <v>0</v>
      </c>
      <c r="QI74" s="451">
        <f t="shared" si="4840"/>
        <v>0</v>
      </c>
      <c r="QK74" s="457">
        <f t="shared" ref="QK74:QX74" si="4841">SUM(QK75:QK80)</f>
        <v>0</v>
      </c>
      <c r="QL74" s="450">
        <f t="shared" si="4841"/>
        <v>0</v>
      </c>
      <c r="QM74" s="450">
        <f t="shared" si="4841"/>
        <v>0</v>
      </c>
      <c r="QN74" s="450">
        <f t="shared" si="4841"/>
        <v>0</v>
      </c>
      <c r="QO74" s="450">
        <f t="shared" si="4841"/>
        <v>0</v>
      </c>
      <c r="QP74" s="450">
        <f t="shared" si="4841"/>
        <v>0</v>
      </c>
      <c r="QQ74" s="450">
        <f t="shared" si="4841"/>
        <v>0</v>
      </c>
      <c r="QR74" s="450">
        <f t="shared" si="4841"/>
        <v>0</v>
      </c>
      <c r="QS74" s="450">
        <f t="shared" si="4841"/>
        <v>0</v>
      </c>
      <c r="QT74" s="450">
        <f t="shared" si="4841"/>
        <v>0</v>
      </c>
      <c r="QU74" s="450">
        <f t="shared" si="4841"/>
        <v>0</v>
      </c>
      <c r="QV74" s="450">
        <f t="shared" si="4841"/>
        <v>0</v>
      </c>
      <c r="QW74" s="450">
        <f t="shared" si="4841"/>
        <v>0</v>
      </c>
      <c r="QX74" s="451">
        <f t="shared" si="4841"/>
        <v>0</v>
      </c>
      <c r="QZ74" s="457">
        <f t="shared" ref="QZ74:RM74" si="4842">SUM(QZ75:QZ80)</f>
        <v>0</v>
      </c>
      <c r="RA74" s="450">
        <f t="shared" si="4842"/>
        <v>0</v>
      </c>
      <c r="RB74" s="450">
        <f t="shared" si="4842"/>
        <v>0</v>
      </c>
      <c r="RC74" s="450">
        <f t="shared" si="4842"/>
        <v>0</v>
      </c>
      <c r="RD74" s="450">
        <f t="shared" si="4842"/>
        <v>0</v>
      </c>
      <c r="RE74" s="450">
        <f t="shared" si="4842"/>
        <v>0</v>
      </c>
      <c r="RF74" s="450">
        <f t="shared" si="4842"/>
        <v>0</v>
      </c>
      <c r="RG74" s="450">
        <f t="shared" si="4842"/>
        <v>0</v>
      </c>
      <c r="RH74" s="450">
        <f t="shared" si="4842"/>
        <v>0</v>
      </c>
      <c r="RI74" s="450">
        <f t="shared" si="4842"/>
        <v>0</v>
      </c>
      <c r="RJ74" s="450">
        <f t="shared" si="4842"/>
        <v>0</v>
      </c>
      <c r="RK74" s="450">
        <f t="shared" si="4842"/>
        <v>0</v>
      </c>
      <c r="RL74" s="450">
        <f t="shared" si="4842"/>
        <v>0</v>
      </c>
      <c r="RM74" s="451">
        <f t="shared" si="4842"/>
        <v>0</v>
      </c>
      <c r="RO74" s="457">
        <f t="shared" ref="RO74:SB74" si="4843">SUM(RO75:RO80)</f>
        <v>0</v>
      </c>
      <c r="RP74" s="450">
        <f t="shared" si="4843"/>
        <v>0</v>
      </c>
      <c r="RQ74" s="450">
        <f t="shared" si="4843"/>
        <v>0</v>
      </c>
      <c r="RR74" s="450">
        <f t="shared" si="4843"/>
        <v>0</v>
      </c>
      <c r="RS74" s="450">
        <f t="shared" si="4843"/>
        <v>0</v>
      </c>
      <c r="RT74" s="450">
        <f t="shared" si="4843"/>
        <v>0</v>
      </c>
      <c r="RU74" s="450">
        <f t="shared" si="4843"/>
        <v>0</v>
      </c>
      <c r="RV74" s="450">
        <f t="shared" si="4843"/>
        <v>0</v>
      </c>
      <c r="RW74" s="450">
        <f t="shared" si="4843"/>
        <v>0</v>
      </c>
      <c r="RX74" s="450">
        <f t="shared" si="4843"/>
        <v>0</v>
      </c>
      <c r="RY74" s="450">
        <f t="shared" si="4843"/>
        <v>0</v>
      </c>
      <c r="RZ74" s="450">
        <f t="shared" si="4843"/>
        <v>0</v>
      </c>
      <c r="SA74" s="450">
        <f t="shared" si="4843"/>
        <v>0</v>
      </c>
      <c r="SB74" s="451">
        <f t="shared" si="4843"/>
        <v>0</v>
      </c>
      <c r="SD74" s="457">
        <f t="shared" ref="SD74:SQ74" si="4844">SUM(SD75:SD80)</f>
        <v>0</v>
      </c>
      <c r="SE74" s="450">
        <f t="shared" si="4844"/>
        <v>0</v>
      </c>
      <c r="SF74" s="450">
        <f t="shared" si="4844"/>
        <v>0</v>
      </c>
      <c r="SG74" s="450">
        <f t="shared" si="4844"/>
        <v>0</v>
      </c>
      <c r="SH74" s="450">
        <f t="shared" si="4844"/>
        <v>0</v>
      </c>
      <c r="SI74" s="450">
        <f t="shared" si="4844"/>
        <v>0</v>
      </c>
      <c r="SJ74" s="450">
        <f t="shared" si="4844"/>
        <v>0</v>
      </c>
      <c r="SK74" s="450">
        <f t="shared" si="4844"/>
        <v>0</v>
      </c>
      <c r="SL74" s="450">
        <f t="shared" si="4844"/>
        <v>0</v>
      </c>
      <c r="SM74" s="450">
        <f t="shared" si="4844"/>
        <v>0</v>
      </c>
      <c r="SN74" s="450">
        <f t="shared" si="4844"/>
        <v>0</v>
      </c>
      <c r="SO74" s="450">
        <f t="shared" si="4844"/>
        <v>0</v>
      </c>
      <c r="SP74" s="450">
        <f t="shared" si="4844"/>
        <v>0</v>
      </c>
      <c r="SQ74" s="451">
        <f t="shared" si="4844"/>
        <v>0</v>
      </c>
      <c r="SS74" s="457">
        <f t="shared" ref="SS74:TF74" si="4845">SUM(SS75:SS80)</f>
        <v>0</v>
      </c>
      <c r="ST74" s="450">
        <f t="shared" si="4845"/>
        <v>0</v>
      </c>
      <c r="SU74" s="450">
        <f t="shared" si="4845"/>
        <v>0</v>
      </c>
      <c r="SV74" s="450">
        <f t="shared" si="4845"/>
        <v>0</v>
      </c>
      <c r="SW74" s="450">
        <f t="shared" si="4845"/>
        <v>0</v>
      </c>
      <c r="SX74" s="450">
        <f t="shared" si="4845"/>
        <v>0</v>
      </c>
      <c r="SY74" s="450">
        <f t="shared" si="4845"/>
        <v>0</v>
      </c>
      <c r="SZ74" s="450">
        <f t="shared" si="4845"/>
        <v>0</v>
      </c>
      <c r="TA74" s="450">
        <f t="shared" si="4845"/>
        <v>0</v>
      </c>
      <c r="TB74" s="450">
        <f t="shared" si="4845"/>
        <v>0</v>
      </c>
      <c r="TC74" s="450">
        <f t="shared" si="4845"/>
        <v>0</v>
      </c>
      <c r="TD74" s="450">
        <f t="shared" si="4845"/>
        <v>0</v>
      </c>
      <c r="TE74" s="450">
        <f t="shared" si="4845"/>
        <v>0</v>
      </c>
      <c r="TF74" s="451">
        <f t="shared" si="4845"/>
        <v>0</v>
      </c>
      <c r="TH74" s="457">
        <f t="shared" ref="TH74:TU74" si="4846">SUM(TH75:TH80)</f>
        <v>0</v>
      </c>
      <c r="TI74" s="450">
        <f t="shared" si="4846"/>
        <v>0</v>
      </c>
      <c r="TJ74" s="450">
        <f t="shared" si="4846"/>
        <v>0</v>
      </c>
      <c r="TK74" s="450">
        <f t="shared" si="4846"/>
        <v>0</v>
      </c>
      <c r="TL74" s="450">
        <f t="shared" si="4846"/>
        <v>0</v>
      </c>
      <c r="TM74" s="450">
        <f t="shared" si="4846"/>
        <v>0</v>
      </c>
      <c r="TN74" s="450">
        <f t="shared" si="4846"/>
        <v>0</v>
      </c>
      <c r="TO74" s="450">
        <f t="shared" si="4846"/>
        <v>0</v>
      </c>
      <c r="TP74" s="450">
        <f t="shared" si="4846"/>
        <v>0</v>
      </c>
      <c r="TQ74" s="450">
        <f t="shared" si="4846"/>
        <v>0</v>
      </c>
      <c r="TR74" s="450">
        <f t="shared" si="4846"/>
        <v>0</v>
      </c>
      <c r="TS74" s="450">
        <f t="shared" si="4846"/>
        <v>0</v>
      </c>
      <c r="TT74" s="450">
        <f t="shared" si="4846"/>
        <v>0</v>
      </c>
      <c r="TU74" s="451">
        <f t="shared" si="4846"/>
        <v>0</v>
      </c>
      <c r="TW74" s="457">
        <f t="shared" ref="TW74:UJ74" si="4847">SUM(TW75:TW80)</f>
        <v>0</v>
      </c>
      <c r="TX74" s="450">
        <f t="shared" si="4847"/>
        <v>0</v>
      </c>
      <c r="TY74" s="450">
        <f t="shared" si="4847"/>
        <v>0</v>
      </c>
      <c r="TZ74" s="450">
        <f t="shared" si="4847"/>
        <v>0</v>
      </c>
      <c r="UA74" s="450">
        <f t="shared" si="4847"/>
        <v>0</v>
      </c>
      <c r="UB74" s="450">
        <f t="shared" si="4847"/>
        <v>0</v>
      </c>
      <c r="UC74" s="450">
        <f t="shared" si="4847"/>
        <v>0</v>
      </c>
      <c r="UD74" s="450">
        <f t="shared" si="4847"/>
        <v>0</v>
      </c>
      <c r="UE74" s="450">
        <f t="shared" si="4847"/>
        <v>0</v>
      </c>
      <c r="UF74" s="450">
        <f t="shared" si="4847"/>
        <v>0</v>
      </c>
      <c r="UG74" s="450">
        <f t="shared" si="4847"/>
        <v>0</v>
      </c>
      <c r="UH74" s="450">
        <f t="shared" si="4847"/>
        <v>0</v>
      </c>
      <c r="UI74" s="450">
        <f t="shared" si="4847"/>
        <v>0</v>
      </c>
      <c r="UJ74" s="451">
        <f t="shared" si="4847"/>
        <v>0</v>
      </c>
      <c r="UL74" s="457">
        <f t="shared" ref="UL74:UY74" si="4848">SUM(UL75:UL80)</f>
        <v>0</v>
      </c>
      <c r="UM74" s="450">
        <f t="shared" si="4848"/>
        <v>0</v>
      </c>
      <c r="UN74" s="450">
        <f t="shared" si="4848"/>
        <v>0</v>
      </c>
      <c r="UO74" s="450">
        <f t="shared" si="4848"/>
        <v>0</v>
      </c>
      <c r="UP74" s="450">
        <f t="shared" si="4848"/>
        <v>0</v>
      </c>
      <c r="UQ74" s="450">
        <f t="shared" si="4848"/>
        <v>0</v>
      </c>
      <c r="UR74" s="450">
        <f t="shared" si="4848"/>
        <v>0</v>
      </c>
      <c r="US74" s="450">
        <f t="shared" si="4848"/>
        <v>0</v>
      </c>
      <c r="UT74" s="450">
        <f t="shared" si="4848"/>
        <v>0</v>
      </c>
      <c r="UU74" s="450">
        <f t="shared" si="4848"/>
        <v>0</v>
      </c>
      <c r="UV74" s="450">
        <f t="shared" si="4848"/>
        <v>0</v>
      </c>
      <c r="UW74" s="450">
        <f t="shared" si="4848"/>
        <v>0</v>
      </c>
      <c r="UX74" s="450">
        <f t="shared" si="4848"/>
        <v>0</v>
      </c>
      <c r="UY74" s="451">
        <f t="shared" si="4848"/>
        <v>0</v>
      </c>
      <c r="VA74" s="457">
        <f t="shared" ref="VA74:VN74" si="4849">SUM(VA75:VA80)</f>
        <v>0</v>
      </c>
      <c r="VB74" s="450">
        <f t="shared" si="4849"/>
        <v>0</v>
      </c>
      <c r="VC74" s="450">
        <f t="shared" si="4849"/>
        <v>0</v>
      </c>
      <c r="VD74" s="450">
        <f t="shared" si="4849"/>
        <v>0</v>
      </c>
      <c r="VE74" s="450">
        <f t="shared" si="4849"/>
        <v>0</v>
      </c>
      <c r="VF74" s="450">
        <f t="shared" si="4849"/>
        <v>0</v>
      </c>
      <c r="VG74" s="450">
        <f t="shared" si="4849"/>
        <v>0</v>
      </c>
      <c r="VH74" s="450">
        <f t="shared" si="4849"/>
        <v>0</v>
      </c>
      <c r="VI74" s="450">
        <f t="shared" si="4849"/>
        <v>0</v>
      </c>
      <c r="VJ74" s="450">
        <f t="shared" si="4849"/>
        <v>0</v>
      </c>
      <c r="VK74" s="450">
        <f t="shared" si="4849"/>
        <v>0</v>
      </c>
      <c r="VL74" s="450">
        <f t="shared" si="4849"/>
        <v>0</v>
      </c>
      <c r="VM74" s="450">
        <f t="shared" si="4849"/>
        <v>0</v>
      </c>
      <c r="VN74" s="451">
        <f t="shared" si="4849"/>
        <v>0</v>
      </c>
      <c r="VP74" s="457">
        <f t="shared" ref="VP74:WC74" si="4850">SUM(VP75:VP80)</f>
        <v>0</v>
      </c>
      <c r="VQ74" s="450">
        <f t="shared" si="4850"/>
        <v>0</v>
      </c>
      <c r="VR74" s="450">
        <f t="shared" si="4850"/>
        <v>0</v>
      </c>
      <c r="VS74" s="450">
        <f t="shared" si="4850"/>
        <v>0</v>
      </c>
      <c r="VT74" s="450">
        <f t="shared" si="4850"/>
        <v>0</v>
      </c>
      <c r="VU74" s="450">
        <f t="shared" si="4850"/>
        <v>0</v>
      </c>
      <c r="VV74" s="450">
        <f t="shared" si="4850"/>
        <v>0</v>
      </c>
      <c r="VW74" s="450">
        <f t="shared" si="4850"/>
        <v>0</v>
      </c>
      <c r="VX74" s="450">
        <f t="shared" si="4850"/>
        <v>0</v>
      </c>
      <c r="VY74" s="450">
        <f t="shared" si="4850"/>
        <v>0</v>
      </c>
      <c r="VZ74" s="450">
        <f t="shared" si="4850"/>
        <v>0</v>
      </c>
      <c r="WA74" s="450">
        <f t="shared" si="4850"/>
        <v>0</v>
      </c>
      <c r="WB74" s="450">
        <f t="shared" si="4850"/>
        <v>0</v>
      </c>
      <c r="WC74" s="451">
        <f t="shared" si="4850"/>
        <v>0</v>
      </c>
      <c r="WE74" s="457">
        <f t="shared" ref="WE74:WR74" si="4851">SUM(WE75:WE80)</f>
        <v>0</v>
      </c>
      <c r="WF74" s="450">
        <f t="shared" si="4851"/>
        <v>0</v>
      </c>
      <c r="WG74" s="450">
        <f t="shared" si="4851"/>
        <v>0</v>
      </c>
      <c r="WH74" s="450">
        <f t="shared" si="4851"/>
        <v>0</v>
      </c>
      <c r="WI74" s="450">
        <f t="shared" si="4851"/>
        <v>0</v>
      </c>
      <c r="WJ74" s="450">
        <f t="shared" si="4851"/>
        <v>0</v>
      </c>
      <c r="WK74" s="450">
        <f t="shared" si="4851"/>
        <v>0</v>
      </c>
      <c r="WL74" s="450">
        <f t="shared" si="4851"/>
        <v>0</v>
      </c>
      <c r="WM74" s="450">
        <f t="shared" si="4851"/>
        <v>0</v>
      </c>
      <c r="WN74" s="450">
        <f t="shared" si="4851"/>
        <v>0</v>
      </c>
      <c r="WO74" s="450">
        <f t="shared" si="4851"/>
        <v>0</v>
      </c>
      <c r="WP74" s="450">
        <f t="shared" si="4851"/>
        <v>0</v>
      </c>
      <c r="WQ74" s="450">
        <f t="shared" si="4851"/>
        <v>0</v>
      </c>
      <c r="WR74" s="451">
        <f t="shared" si="4851"/>
        <v>0</v>
      </c>
      <c r="WT74" s="457">
        <f t="shared" ref="WT74:XG74" si="4852">SUM(WT75:WT80)</f>
        <v>0</v>
      </c>
      <c r="WU74" s="450">
        <f t="shared" si="4852"/>
        <v>0</v>
      </c>
      <c r="WV74" s="450">
        <f t="shared" si="4852"/>
        <v>0</v>
      </c>
      <c r="WW74" s="450">
        <f t="shared" si="4852"/>
        <v>0</v>
      </c>
      <c r="WX74" s="450">
        <f t="shared" si="4852"/>
        <v>0</v>
      </c>
      <c r="WY74" s="450">
        <f t="shared" si="4852"/>
        <v>0</v>
      </c>
      <c r="WZ74" s="450">
        <f t="shared" si="4852"/>
        <v>0</v>
      </c>
      <c r="XA74" s="450">
        <f t="shared" si="4852"/>
        <v>0</v>
      </c>
      <c r="XB74" s="450">
        <f t="shared" si="4852"/>
        <v>0</v>
      </c>
      <c r="XC74" s="450">
        <f t="shared" si="4852"/>
        <v>0</v>
      </c>
      <c r="XD74" s="450">
        <f t="shared" si="4852"/>
        <v>0</v>
      </c>
      <c r="XE74" s="450">
        <f t="shared" si="4852"/>
        <v>0</v>
      </c>
      <c r="XF74" s="450">
        <f t="shared" si="4852"/>
        <v>0</v>
      </c>
      <c r="XG74" s="451">
        <f t="shared" si="4852"/>
        <v>0</v>
      </c>
      <c r="XI74" s="457">
        <f t="shared" ref="XI74:XV74" si="4853">SUM(XI75:XI80)</f>
        <v>0</v>
      </c>
      <c r="XJ74" s="450">
        <f t="shared" si="4853"/>
        <v>0</v>
      </c>
      <c r="XK74" s="450">
        <f t="shared" si="4853"/>
        <v>0</v>
      </c>
      <c r="XL74" s="450">
        <f t="shared" si="4853"/>
        <v>0</v>
      </c>
      <c r="XM74" s="450">
        <f t="shared" si="4853"/>
        <v>0</v>
      </c>
      <c r="XN74" s="450">
        <f t="shared" si="4853"/>
        <v>0</v>
      </c>
      <c r="XO74" s="450">
        <f t="shared" si="4853"/>
        <v>0</v>
      </c>
      <c r="XP74" s="450">
        <f t="shared" si="4853"/>
        <v>0</v>
      </c>
      <c r="XQ74" s="450">
        <f t="shared" si="4853"/>
        <v>0</v>
      </c>
      <c r="XR74" s="450">
        <f t="shared" si="4853"/>
        <v>0</v>
      </c>
      <c r="XS74" s="450">
        <f t="shared" si="4853"/>
        <v>0</v>
      </c>
      <c r="XT74" s="450">
        <f t="shared" si="4853"/>
        <v>0</v>
      </c>
      <c r="XU74" s="450">
        <f t="shared" si="4853"/>
        <v>0</v>
      </c>
      <c r="XV74" s="451">
        <f t="shared" si="4853"/>
        <v>0</v>
      </c>
      <c r="XX74" s="457">
        <f t="shared" ref="XX74:YK74" si="4854">SUM(XX75:XX80)</f>
        <v>0</v>
      </c>
      <c r="XY74" s="450">
        <f t="shared" si="4854"/>
        <v>0</v>
      </c>
      <c r="XZ74" s="450">
        <f t="shared" si="4854"/>
        <v>0</v>
      </c>
      <c r="YA74" s="450">
        <f t="shared" si="4854"/>
        <v>0</v>
      </c>
      <c r="YB74" s="450">
        <f t="shared" si="4854"/>
        <v>0</v>
      </c>
      <c r="YC74" s="450">
        <f t="shared" si="4854"/>
        <v>0</v>
      </c>
      <c r="YD74" s="450">
        <f t="shared" si="4854"/>
        <v>0</v>
      </c>
      <c r="YE74" s="450">
        <f t="shared" si="4854"/>
        <v>0</v>
      </c>
      <c r="YF74" s="450">
        <f t="shared" si="4854"/>
        <v>0</v>
      </c>
      <c r="YG74" s="450">
        <f t="shared" si="4854"/>
        <v>0</v>
      </c>
      <c r="YH74" s="450">
        <f t="shared" si="4854"/>
        <v>0</v>
      </c>
      <c r="YI74" s="450">
        <f t="shared" si="4854"/>
        <v>0</v>
      </c>
      <c r="YJ74" s="450">
        <f t="shared" si="4854"/>
        <v>0</v>
      </c>
      <c r="YK74" s="451">
        <f t="shared" si="4854"/>
        <v>0</v>
      </c>
      <c r="YM74" s="457">
        <f t="shared" ref="YM74:YZ74" si="4855">SUM(YM75:YM80)</f>
        <v>0</v>
      </c>
      <c r="YN74" s="450">
        <f t="shared" si="4855"/>
        <v>0</v>
      </c>
      <c r="YO74" s="450">
        <f t="shared" si="4855"/>
        <v>0</v>
      </c>
      <c r="YP74" s="450">
        <f t="shared" si="4855"/>
        <v>0</v>
      </c>
      <c r="YQ74" s="450">
        <f t="shared" si="4855"/>
        <v>0</v>
      </c>
      <c r="YR74" s="450">
        <f t="shared" si="4855"/>
        <v>0</v>
      </c>
      <c r="YS74" s="450">
        <f t="shared" si="4855"/>
        <v>0</v>
      </c>
      <c r="YT74" s="450">
        <f t="shared" si="4855"/>
        <v>0</v>
      </c>
      <c r="YU74" s="450">
        <f t="shared" si="4855"/>
        <v>0</v>
      </c>
      <c r="YV74" s="450">
        <f t="shared" si="4855"/>
        <v>0</v>
      </c>
      <c r="YW74" s="450">
        <f t="shared" si="4855"/>
        <v>0</v>
      </c>
      <c r="YX74" s="450">
        <f t="shared" si="4855"/>
        <v>0</v>
      </c>
      <c r="YY74" s="450">
        <f t="shared" si="4855"/>
        <v>0</v>
      </c>
      <c r="YZ74" s="451">
        <f t="shared" si="4855"/>
        <v>0</v>
      </c>
      <c r="ZB74" s="457">
        <f t="shared" ref="ZB74:ZO74" si="4856">SUM(ZB75:ZB80)</f>
        <v>0</v>
      </c>
      <c r="ZC74" s="450">
        <f t="shared" si="4856"/>
        <v>0</v>
      </c>
      <c r="ZD74" s="450">
        <f t="shared" si="4856"/>
        <v>0</v>
      </c>
      <c r="ZE74" s="450">
        <f t="shared" si="4856"/>
        <v>0</v>
      </c>
      <c r="ZF74" s="450">
        <f t="shared" si="4856"/>
        <v>0</v>
      </c>
      <c r="ZG74" s="450">
        <f t="shared" si="4856"/>
        <v>0</v>
      </c>
      <c r="ZH74" s="450">
        <f t="shared" si="4856"/>
        <v>0</v>
      </c>
      <c r="ZI74" s="450">
        <f t="shared" si="4856"/>
        <v>0</v>
      </c>
      <c r="ZJ74" s="450">
        <f t="shared" si="4856"/>
        <v>0</v>
      </c>
      <c r="ZK74" s="450">
        <f t="shared" si="4856"/>
        <v>0</v>
      </c>
      <c r="ZL74" s="450">
        <f t="shared" si="4856"/>
        <v>0</v>
      </c>
      <c r="ZM74" s="450">
        <f t="shared" si="4856"/>
        <v>0</v>
      </c>
      <c r="ZN74" s="450">
        <f t="shared" si="4856"/>
        <v>0</v>
      </c>
      <c r="ZO74" s="451">
        <f t="shared" si="4856"/>
        <v>0</v>
      </c>
      <c r="ZQ74" s="457">
        <f t="shared" ref="ZQ74:AAD74" si="4857">SUM(ZQ75:ZQ80)</f>
        <v>0</v>
      </c>
      <c r="ZR74" s="450">
        <f t="shared" si="4857"/>
        <v>0</v>
      </c>
      <c r="ZS74" s="450">
        <f t="shared" si="4857"/>
        <v>0</v>
      </c>
      <c r="ZT74" s="450">
        <f t="shared" si="4857"/>
        <v>0</v>
      </c>
      <c r="ZU74" s="450">
        <f t="shared" si="4857"/>
        <v>0</v>
      </c>
      <c r="ZV74" s="450">
        <f t="shared" si="4857"/>
        <v>0</v>
      </c>
      <c r="ZW74" s="450">
        <f t="shared" si="4857"/>
        <v>0</v>
      </c>
      <c r="ZX74" s="450">
        <f t="shared" si="4857"/>
        <v>0</v>
      </c>
      <c r="ZY74" s="450">
        <f t="shared" si="4857"/>
        <v>0</v>
      </c>
      <c r="ZZ74" s="450">
        <f t="shared" si="4857"/>
        <v>0</v>
      </c>
      <c r="AAA74" s="450">
        <f t="shared" si="4857"/>
        <v>0</v>
      </c>
      <c r="AAB74" s="450">
        <f t="shared" si="4857"/>
        <v>0</v>
      </c>
      <c r="AAC74" s="450">
        <f t="shared" si="4857"/>
        <v>0</v>
      </c>
      <c r="AAD74" s="451">
        <f t="shared" si="4857"/>
        <v>0</v>
      </c>
      <c r="AAF74" s="457">
        <f t="shared" ref="AAF74:AAS74" si="4858">SUM(AAF75:AAF80)</f>
        <v>0</v>
      </c>
      <c r="AAG74" s="450">
        <f t="shared" si="4858"/>
        <v>0</v>
      </c>
      <c r="AAH74" s="450">
        <f t="shared" si="4858"/>
        <v>0</v>
      </c>
      <c r="AAI74" s="450">
        <f t="shared" si="4858"/>
        <v>0</v>
      </c>
      <c r="AAJ74" s="450">
        <f t="shared" si="4858"/>
        <v>0</v>
      </c>
      <c r="AAK74" s="450">
        <f t="shared" si="4858"/>
        <v>0</v>
      </c>
      <c r="AAL74" s="450">
        <f t="shared" si="4858"/>
        <v>0</v>
      </c>
      <c r="AAM74" s="450">
        <f t="shared" si="4858"/>
        <v>0</v>
      </c>
      <c r="AAN74" s="450">
        <f t="shared" si="4858"/>
        <v>0</v>
      </c>
      <c r="AAO74" s="450">
        <f t="shared" si="4858"/>
        <v>0</v>
      </c>
      <c r="AAP74" s="450">
        <f t="shared" si="4858"/>
        <v>0</v>
      </c>
      <c r="AAQ74" s="450">
        <f t="shared" si="4858"/>
        <v>0</v>
      </c>
      <c r="AAR74" s="450">
        <f t="shared" si="4858"/>
        <v>0</v>
      </c>
      <c r="AAS74" s="451">
        <f t="shared" si="4858"/>
        <v>0</v>
      </c>
      <c r="AAU74" s="457">
        <f t="shared" ref="AAU74:ABH74" si="4859">SUM(AAU75:AAU80)</f>
        <v>0</v>
      </c>
      <c r="AAV74" s="450">
        <f t="shared" si="4859"/>
        <v>0</v>
      </c>
      <c r="AAW74" s="450">
        <f t="shared" si="4859"/>
        <v>0</v>
      </c>
      <c r="AAX74" s="450">
        <f t="shared" si="4859"/>
        <v>0</v>
      </c>
      <c r="AAY74" s="450">
        <f t="shared" si="4859"/>
        <v>0</v>
      </c>
      <c r="AAZ74" s="450">
        <f t="shared" si="4859"/>
        <v>0</v>
      </c>
      <c r="ABA74" s="450">
        <f t="shared" si="4859"/>
        <v>0</v>
      </c>
      <c r="ABB74" s="450">
        <f t="shared" si="4859"/>
        <v>0</v>
      </c>
      <c r="ABC74" s="450">
        <f t="shared" si="4859"/>
        <v>0</v>
      </c>
      <c r="ABD74" s="450">
        <f t="shared" si="4859"/>
        <v>0</v>
      </c>
      <c r="ABE74" s="450">
        <f t="shared" si="4859"/>
        <v>0</v>
      </c>
      <c r="ABF74" s="450">
        <f t="shared" si="4859"/>
        <v>0</v>
      </c>
      <c r="ABG74" s="450">
        <f t="shared" si="4859"/>
        <v>0</v>
      </c>
      <c r="ABH74" s="451">
        <f t="shared" si="4859"/>
        <v>0</v>
      </c>
      <c r="ABJ74" s="457">
        <f t="shared" ref="ABJ74:ABW74" si="4860">SUM(ABJ75:ABJ80)</f>
        <v>0</v>
      </c>
      <c r="ABK74" s="450">
        <f t="shared" si="4860"/>
        <v>0</v>
      </c>
      <c r="ABL74" s="450">
        <f t="shared" si="4860"/>
        <v>0</v>
      </c>
      <c r="ABM74" s="450">
        <f t="shared" si="4860"/>
        <v>0</v>
      </c>
      <c r="ABN74" s="450">
        <f t="shared" si="4860"/>
        <v>0</v>
      </c>
      <c r="ABO74" s="450">
        <f t="shared" si="4860"/>
        <v>0</v>
      </c>
      <c r="ABP74" s="450">
        <f t="shared" si="4860"/>
        <v>0</v>
      </c>
      <c r="ABQ74" s="450">
        <f t="shared" si="4860"/>
        <v>0</v>
      </c>
      <c r="ABR74" s="450">
        <f t="shared" si="4860"/>
        <v>0</v>
      </c>
      <c r="ABS74" s="450">
        <f t="shared" si="4860"/>
        <v>0</v>
      </c>
      <c r="ABT74" s="450">
        <f t="shared" si="4860"/>
        <v>0</v>
      </c>
      <c r="ABU74" s="450">
        <f t="shared" si="4860"/>
        <v>0</v>
      </c>
      <c r="ABV74" s="450">
        <f t="shared" si="4860"/>
        <v>0</v>
      </c>
      <c r="ABW74" s="451">
        <f t="shared" si="4860"/>
        <v>0</v>
      </c>
      <c r="ABY74" s="457">
        <f t="shared" ref="ABY74:ACL74" si="4861">SUM(ABY75:ABY80)</f>
        <v>0</v>
      </c>
      <c r="ABZ74" s="450">
        <f t="shared" si="4861"/>
        <v>0</v>
      </c>
      <c r="ACA74" s="450">
        <f t="shared" si="4861"/>
        <v>0</v>
      </c>
      <c r="ACB74" s="450">
        <f t="shared" si="4861"/>
        <v>0</v>
      </c>
      <c r="ACC74" s="450">
        <f t="shared" si="4861"/>
        <v>0</v>
      </c>
      <c r="ACD74" s="450">
        <f t="shared" si="4861"/>
        <v>0</v>
      </c>
      <c r="ACE74" s="450">
        <f t="shared" si="4861"/>
        <v>0</v>
      </c>
      <c r="ACF74" s="450">
        <f t="shared" si="4861"/>
        <v>0</v>
      </c>
      <c r="ACG74" s="450">
        <f t="shared" si="4861"/>
        <v>0</v>
      </c>
      <c r="ACH74" s="450">
        <f t="shared" si="4861"/>
        <v>0</v>
      </c>
      <c r="ACI74" s="450">
        <f t="shared" si="4861"/>
        <v>0</v>
      </c>
      <c r="ACJ74" s="450">
        <f t="shared" si="4861"/>
        <v>0</v>
      </c>
      <c r="ACK74" s="450">
        <f t="shared" si="4861"/>
        <v>0</v>
      </c>
      <c r="ACL74" s="451">
        <f t="shared" si="4861"/>
        <v>0</v>
      </c>
      <c r="ACN74" s="457">
        <f t="shared" ref="ACN74:ADA74" si="4862">SUM(ACN75:ACN80)</f>
        <v>0</v>
      </c>
      <c r="ACO74" s="450">
        <f t="shared" si="4862"/>
        <v>0</v>
      </c>
      <c r="ACP74" s="450">
        <f t="shared" si="4862"/>
        <v>0</v>
      </c>
      <c r="ACQ74" s="450">
        <f t="shared" si="4862"/>
        <v>0</v>
      </c>
      <c r="ACR74" s="450">
        <f t="shared" si="4862"/>
        <v>0</v>
      </c>
      <c r="ACS74" s="450">
        <f t="shared" si="4862"/>
        <v>0</v>
      </c>
      <c r="ACT74" s="450">
        <f t="shared" si="4862"/>
        <v>0</v>
      </c>
      <c r="ACU74" s="450">
        <f t="shared" si="4862"/>
        <v>0</v>
      </c>
      <c r="ACV74" s="450">
        <f t="shared" si="4862"/>
        <v>0</v>
      </c>
      <c r="ACW74" s="450">
        <f t="shared" si="4862"/>
        <v>0</v>
      </c>
      <c r="ACX74" s="450">
        <f t="shared" si="4862"/>
        <v>0</v>
      </c>
      <c r="ACY74" s="450">
        <f t="shared" si="4862"/>
        <v>0</v>
      </c>
      <c r="ACZ74" s="450">
        <f t="shared" si="4862"/>
        <v>0</v>
      </c>
      <c r="ADA74" s="451">
        <f t="shared" si="4862"/>
        <v>0</v>
      </c>
      <c r="ADC74" s="457">
        <f t="shared" ref="ADC74:ADP74" si="4863">SUM(ADC75:ADC80)</f>
        <v>0</v>
      </c>
      <c r="ADD74" s="450">
        <f t="shared" si="4863"/>
        <v>0</v>
      </c>
      <c r="ADE74" s="450">
        <f t="shared" si="4863"/>
        <v>0</v>
      </c>
      <c r="ADF74" s="450">
        <f t="shared" si="4863"/>
        <v>0</v>
      </c>
      <c r="ADG74" s="450">
        <f t="shared" si="4863"/>
        <v>0</v>
      </c>
      <c r="ADH74" s="450">
        <f t="shared" si="4863"/>
        <v>0</v>
      </c>
      <c r="ADI74" s="450">
        <f t="shared" si="4863"/>
        <v>0</v>
      </c>
      <c r="ADJ74" s="450">
        <f t="shared" si="4863"/>
        <v>0</v>
      </c>
      <c r="ADK74" s="450">
        <f t="shared" si="4863"/>
        <v>0</v>
      </c>
      <c r="ADL74" s="450">
        <f t="shared" si="4863"/>
        <v>0</v>
      </c>
      <c r="ADM74" s="450">
        <f t="shared" si="4863"/>
        <v>0</v>
      </c>
      <c r="ADN74" s="450">
        <f t="shared" si="4863"/>
        <v>0</v>
      </c>
      <c r="ADO74" s="450">
        <f t="shared" si="4863"/>
        <v>0</v>
      </c>
      <c r="ADP74" s="451">
        <f t="shared" si="4863"/>
        <v>0</v>
      </c>
      <c r="ADR74" s="457">
        <f t="shared" ref="ADR74:AEE74" si="4864">SUM(ADR75:ADR80)</f>
        <v>0</v>
      </c>
      <c r="ADS74" s="450">
        <f t="shared" si="4864"/>
        <v>0</v>
      </c>
      <c r="ADT74" s="450">
        <f t="shared" si="4864"/>
        <v>0</v>
      </c>
      <c r="ADU74" s="450">
        <f t="shared" si="4864"/>
        <v>0</v>
      </c>
      <c r="ADV74" s="450">
        <f t="shared" si="4864"/>
        <v>0</v>
      </c>
      <c r="ADW74" s="450">
        <f t="shared" si="4864"/>
        <v>0</v>
      </c>
      <c r="ADX74" s="450">
        <f t="shared" si="4864"/>
        <v>0</v>
      </c>
      <c r="ADY74" s="450">
        <f t="shared" si="4864"/>
        <v>0</v>
      </c>
      <c r="ADZ74" s="450">
        <f t="shared" si="4864"/>
        <v>0</v>
      </c>
      <c r="AEA74" s="450">
        <f t="shared" si="4864"/>
        <v>0</v>
      </c>
      <c r="AEB74" s="450">
        <f t="shared" si="4864"/>
        <v>0</v>
      </c>
      <c r="AEC74" s="450">
        <f t="shared" si="4864"/>
        <v>0</v>
      </c>
      <c r="AED74" s="450">
        <f t="shared" si="4864"/>
        <v>0</v>
      </c>
      <c r="AEE74" s="451">
        <f t="shared" si="4864"/>
        <v>0</v>
      </c>
      <c r="AEG74" s="457">
        <f t="shared" ref="AEG74:AET74" si="4865">SUM(AEG75:AEG80)</f>
        <v>0</v>
      </c>
      <c r="AEH74" s="450">
        <f t="shared" si="4865"/>
        <v>0</v>
      </c>
      <c r="AEI74" s="450">
        <f t="shared" si="4865"/>
        <v>0</v>
      </c>
      <c r="AEJ74" s="450">
        <f t="shared" si="4865"/>
        <v>0</v>
      </c>
      <c r="AEK74" s="450">
        <f t="shared" si="4865"/>
        <v>0</v>
      </c>
      <c r="AEL74" s="450">
        <f t="shared" si="4865"/>
        <v>0</v>
      </c>
      <c r="AEM74" s="450">
        <f t="shared" si="4865"/>
        <v>0</v>
      </c>
      <c r="AEN74" s="450">
        <f t="shared" si="4865"/>
        <v>0</v>
      </c>
      <c r="AEO74" s="450">
        <f t="shared" si="4865"/>
        <v>0</v>
      </c>
      <c r="AEP74" s="450">
        <f t="shared" si="4865"/>
        <v>0</v>
      </c>
      <c r="AEQ74" s="450">
        <f t="shared" si="4865"/>
        <v>0</v>
      </c>
      <c r="AER74" s="450">
        <f t="shared" si="4865"/>
        <v>0</v>
      </c>
      <c r="AES74" s="450">
        <f t="shared" si="4865"/>
        <v>0</v>
      </c>
      <c r="AET74" s="451">
        <f t="shared" si="4865"/>
        <v>0</v>
      </c>
      <c r="AEV74" s="457">
        <f t="shared" ref="AEV74:AFI74" si="4866">SUM(AEV75:AEV80)</f>
        <v>0</v>
      </c>
      <c r="AEW74" s="450">
        <f t="shared" si="4866"/>
        <v>0</v>
      </c>
      <c r="AEX74" s="450">
        <f t="shared" si="4866"/>
        <v>0</v>
      </c>
      <c r="AEY74" s="450">
        <f t="shared" si="4866"/>
        <v>0</v>
      </c>
      <c r="AEZ74" s="450">
        <f t="shared" si="4866"/>
        <v>0</v>
      </c>
      <c r="AFA74" s="450">
        <f t="shared" si="4866"/>
        <v>0</v>
      </c>
      <c r="AFB74" s="450">
        <f t="shared" si="4866"/>
        <v>0</v>
      </c>
      <c r="AFC74" s="450">
        <f t="shared" si="4866"/>
        <v>0</v>
      </c>
      <c r="AFD74" s="450">
        <f t="shared" si="4866"/>
        <v>0</v>
      </c>
      <c r="AFE74" s="450">
        <f t="shared" si="4866"/>
        <v>0</v>
      </c>
      <c r="AFF74" s="450">
        <f t="shared" si="4866"/>
        <v>0</v>
      </c>
      <c r="AFG74" s="450">
        <f t="shared" si="4866"/>
        <v>0</v>
      </c>
      <c r="AFH74" s="450">
        <f t="shared" si="4866"/>
        <v>0</v>
      </c>
      <c r="AFI74" s="451">
        <f t="shared" si="4866"/>
        <v>0</v>
      </c>
      <c r="AFK74" s="457">
        <f t="shared" ref="AFK74:AFX74" si="4867">SUM(AFK75:AFK80)</f>
        <v>0</v>
      </c>
      <c r="AFL74" s="450">
        <f t="shared" si="4867"/>
        <v>0</v>
      </c>
      <c r="AFM74" s="450">
        <f t="shared" si="4867"/>
        <v>0</v>
      </c>
      <c r="AFN74" s="450">
        <f t="shared" si="4867"/>
        <v>0</v>
      </c>
      <c r="AFO74" s="450">
        <f t="shared" si="4867"/>
        <v>0</v>
      </c>
      <c r="AFP74" s="450">
        <f t="shared" si="4867"/>
        <v>0</v>
      </c>
      <c r="AFQ74" s="450">
        <f t="shared" si="4867"/>
        <v>0</v>
      </c>
      <c r="AFR74" s="450">
        <f t="shared" si="4867"/>
        <v>0</v>
      </c>
      <c r="AFS74" s="450">
        <f t="shared" si="4867"/>
        <v>0</v>
      </c>
      <c r="AFT74" s="450">
        <f t="shared" si="4867"/>
        <v>0</v>
      </c>
      <c r="AFU74" s="450">
        <f t="shared" si="4867"/>
        <v>0</v>
      </c>
      <c r="AFV74" s="450">
        <f t="shared" si="4867"/>
        <v>0</v>
      </c>
      <c r="AFW74" s="450">
        <f t="shared" si="4867"/>
        <v>0</v>
      </c>
      <c r="AFX74" s="451">
        <f t="shared" si="4867"/>
        <v>0</v>
      </c>
      <c r="AFZ74" s="457">
        <f t="shared" ref="AFZ74:AGM74" si="4868">SUM(AFZ75:AFZ80)</f>
        <v>0</v>
      </c>
      <c r="AGA74" s="450">
        <f t="shared" si="4868"/>
        <v>0</v>
      </c>
      <c r="AGB74" s="450">
        <f t="shared" si="4868"/>
        <v>0</v>
      </c>
      <c r="AGC74" s="450">
        <f t="shared" si="4868"/>
        <v>0</v>
      </c>
      <c r="AGD74" s="450">
        <f t="shared" si="4868"/>
        <v>0</v>
      </c>
      <c r="AGE74" s="450">
        <f t="shared" si="4868"/>
        <v>0</v>
      </c>
      <c r="AGF74" s="450">
        <f t="shared" si="4868"/>
        <v>0</v>
      </c>
      <c r="AGG74" s="450">
        <f t="shared" si="4868"/>
        <v>0</v>
      </c>
      <c r="AGH74" s="450">
        <f t="shared" si="4868"/>
        <v>0</v>
      </c>
      <c r="AGI74" s="450">
        <f t="shared" si="4868"/>
        <v>0</v>
      </c>
      <c r="AGJ74" s="450">
        <f t="shared" si="4868"/>
        <v>0</v>
      </c>
      <c r="AGK74" s="450">
        <f t="shared" si="4868"/>
        <v>0</v>
      </c>
      <c r="AGL74" s="450">
        <f t="shared" si="4868"/>
        <v>0</v>
      </c>
      <c r="AGM74" s="451">
        <f t="shared" si="4868"/>
        <v>0</v>
      </c>
      <c r="AGO74" s="457">
        <f t="shared" ref="AGO74:AHB74" si="4869">SUM(AGO75:AGO80)</f>
        <v>0</v>
      </c>
      <c r="AGP74" s="450">
        <f t="shared" si="4869"/>
        <v>0</v>
      </c>
      <c r="AGQ74" s="450">
        <f t="shared" si="4869"/>
        <v>0</v>
      </c>
      <c r="AGR74" s="450">
        <f t="shared" si="4869"/>
        <v>0</v>
      </c>
      <c r="AGS74" s="450">
        <f t="shared" si="4869"/>
        <v>0</v>
      </c>
      <c r="AGT74" s="450">
        <f t="shared" si="4869"/>
        <v>0</v>
      </c>
      <c r="AGU74" s="450">
        <f t="shared" si="4869"/>
        <v>0</v>
      </c>
      <c r="AGV74" s="450">
        <f t="shared" si="4869"/>
        <v>0</v>
      </c>
      <c r="AGW74" s="450">
        <f t="shared" si="4869"/>
        <v>0</v>
      </c>
      <c r="AGX74" s="450">
        <f t="shared" si="4869"/>
        <v>0</v>
      </c>
      <c r="AGY74" s="450">
        <f t="shared" si="4869"/>
        <v>0</v>
      </c>
      <c r="AGZ74" s="450">
        <f t="shared" si="4869"/>
        <v>0</v>
      </c>
      <c r="AHA74" s="450">
        <f t="shared" si="4869"/>
        <v>0</v>
      </c>
      <c r="AHB74" s="451">
        <f t="shared" si="4869"/>
        <v>0</v>
      </c>
      <c r="AHD74" s="457">
        <f t="shared" ref="AHD74:AHQ74" si="4870">SUM(AHD75:AHD80)</f>
        <v>0</v>
      </c>
      <c r="AHE74" s="450">
        <f t="shared" si="4870"/>
        <v>0</v>
      </c>
      <c r="AHF74" s="450">
        <f t="shared" si="4870"/>
        <v>0</v>
      </c>
      <c r="AHG74" s="450">
        <f t="shared" si="4870"/>
        <v>0</v>
      </c>
      <c r="AHH74" s="450">
        <f t="shared" si="4870"/>
        <v>0</v>
      </c>
      <c r="AHI74" s="450">
        <f t="shared" si="4870"/>
        <v>0</v>
      </c>
      <c r="AHJ74" s="450">
        <f t="shared" si="4870"/>
        <v>0</v>
      </c>
      <c r="AHK74" s="450">
        <f t="shared" si="4870"/>
        <v>0</v>
      </c>
      <c r="AHL74" s="450">
        <f t="shared" si="4870"/>
        <v>0</v>
      </c>
      <c r="AHM74" s="450">
        <f t="shared" si="4870"/>
        <v>0</v>
      </c>
      <c r="AHN74" s="450">
        <f t="shared" si="4870"/>
        <v>0</v>
      </c>
      <c r="AHO74" s="450">
        <f t="shared" si="4870"/>
        <v>0</v>
      </c>
      <c r="AHP74" s="450">
        <f t="shared" si="4870"/>
        <v>0</v>
      </c>
      <c r="AHQ74" s="451">
        <f t="shared" si="4870"/>
        <v>0</v>
      </c>
      <c r="AHS74" s="457">
        <f t="shared" ref="AHS74:AIF74" si="4871">SUM(AHS75:AHS80)</f>
        <v>0</v>
      </c>
      <c r="AHT74" s="450">
        <f t="shared" si="4871"/>
        <v>0</v>
      </c>
      <c r="AHU74" s="450">
        <f t="shared" si="4871"/>
        <v>0</v>
      </c>
      <c r="AHV74" s="450">
        <f t="shared" si="4871"/>
        <v>0</v>
      </c>
      <c r="AHW74" s="450">
        <f t="shared" si="4871"/>
        <v>0</v>
      </c>
      <c r="AHX74" s="450">
        <f t="shared" si="4871"/>
        <v>0</v>
      </c>
      <c r="AHY74" s="450">
        <f t="shared" si="4871"/>
        <v>0</v>
      </c>
      <c r="AHZ74" s="450">
        <f t="shared" si="4871"/>
        <v>0</v>
      </c>
      <c r="AIA74" s="450">
        <f t="shared" si="4871"/>
        <v>0</v>
      </c>
      <c r="AIB74" s="450">
        <f t="shared" si="4871"/>
        <v>0</v>
      </c>
      <c r="AIC74" s="450">
        <f t="shared" si="4871"/>
        <v>0</v>
      </c>
      <c r="AID74" s="450">
        <f t="shared" si="4871"/>
        <v>0</v>
      </c>
      <c r="AIE74" s="450">
        <f t="shared" si="4871"/>
        <v>0</v>
      </c>
      <c r="AIF74" s="451">
        <f t="shared" si="4871"/>
        <v>0</v>
      </c>
      <c r="AIH74" s="457">
        <f t="shared" ref="AIH74:AIU74" si="4872">SUM(AIH75:AIH80)</f>
        <v>0</v>
      </c>
      <c r="AII74" s="450">
        <f t="shared" si="4872"/>
        <v>0</v>
      </c>
      <c r="AIJ74" s="450">
        <f t="shared" si="4872"/>
        <v>0</v>
      </c>
      <c r="AIK74" s="450">
        <f t="shared" si="4872"/>
        <v>0</v>
      </c>
      <c r="AIL74" s="450">
        <f t="shared" si="4872"/>
        <v>0</v>
      </c>
      <c r="AIM74" s="450">
        <f t="shared" si="4872"/>
        <v>0</v>
      </c>
      <c r="AIN74" s="450">
        <f t="shared" si="4872"/>
        <v>0</v>
      </c>
      <c r="AIO74" s="450">
        <f t="shared" si="4872"/>
        <v>0</v>
      </c>
      <c r="AIP74" s="450">
        <f t="shared" si="4872"/>
        <v>0</v>
      </c>
      <c r="AIQ74" s="450">
        <f t="shared" si="4872"/>
        <v>0</v>
      </c>
      <c r="AIR74" s="450">
        <f t="shared" si="4872"/>
        <v>0</v>
      </c>
      <c r="AIS74" s="450">
        <f t="shared" si="4872"/>
        <v>0</v>
      </c>
      <c r="AIT74" s="450">
        <f t="shared" si="4872"/>
        <v>0</v>
      </c>
      <c r="AIU74" s="451">
        <f t="shared" si="4872"/>
        <v>0</v>
      </c>
      <c r="AIW74" s="457">
        <f t="shared" ref="AIW74:AJJ74" si="4873">SUM(AIW75:AIW80)</f>
        <v>0</v>
      </c>
      <c r="AIX74" s="450">
        <f t="shared" si="4873"/>
        <v>0</v>
      </c>
      <c r="AIY74" s="450">
        <f t="shared" si="4873"/>
        <v>0</v>
      </c>
      <c r="AIZ74" s="450">
        <f t="shared" si="4873"/>
        <v>0</v>
      </c>
      <c r="AJA74" s="450">
        <f t="shared" si="4873"/>
        <v>0</v>
      </c>
      <c r="AJB74" s="450">
        <f t="shared" si="4873"/>
        <v>0</v>
      </c>
      <c r="AJC74" s="450">
        <f t="shared" si="4873"/>
        <v>0</v>
      </c>
      <c r="AJD74" s="450">
        <f t="shared" si="4873"/>
        <v>0</v>
      </c>
      <c r="AJE74" s="450">
        <f t="shared" si="4873"/>
        <v>0</v>
      </c>
      <c r="AJF74" s="450">
        <f t="shared" si="4873"/>
        <v>0</v>
      </c>
      <c r="AJG74" s="450">
        <f t="shared" si="4873"/>
        <v>0</v>
      </c>
      <c r="AJH74" s="450">
        <f t="shared" si="4873"/>
        <v>0</v>
      </c>
      <c r="AJI74" s="450">
        <f t="shared" si="4873"/>
        <v>0</v>
      </c>
      <c r="AJJ74" s="451">
        <f t="shared" si="4873"/>
        <v>0</v>
      </c>
      <c r="AJL74" s="457">
        <f t="shared" ref="AJL74:AJY74" si="4874">SUM(AJL75:AJL80)</f>
        <v>0</v>
      </c>
      <c r="AJM74" s="450">
        <f t="shared" si="4874"/>
        <v>0</v>
      </c>
      <c r="AJN74" s="450">
        <f t="shared" si="4874"/>
        <v>0</v>
      </c>
      <c r="AJO74" s="450">
        <f t="shared" si="4874"/>
        <v>0</v>
      </c>
      <c r="AJP74" s="450">
        <f t="shared" si="4874"/>
        <v>0</v>
      </c>
      <c r="AJQ74" s="450">
        <f t="shared" si="4874"/>
        <v>0</v>
      </c>
      <c r="AJR74" s="450">
        <f t="shared" si="4874"/>
        <v>0</v>
      </c>
      <c r="AJS74" s="450">
        <f t="shared" si="4874"/>
        <v>0</v>
      </c>
      <c r="AJT74" s="450">
        <f t="shared" si="4874"/>
        <v>0</v>
      </c>
      <c r="AJU74" s="450">
        <f t="shared" si="4874"/>
        <v>0</v>
      </c>
      <c r="AJV74" s="450">
        <f t="shared" si="4874"/>
        <v>0</v>
      </c>
      <c r="AJW74" s="450">
        <f t="shared" si="4874"/>
        <v>0</v>
      </c>
      <c r="AJX74" s="450">
        <f t="shared" si="4874"/>
        <v>0</v>
      </c>
      <c r="AJY74" s="451">
        <f t="shared" si="4874"/>
        <v>0</v>
      </c>
      <c r="AKA74" s="457">
        <f t="shared" ref="AKA74:AKN74" si="4875">SUM(AKA75:AKA80)</f>
        <v>0</v>
      </c>
      <c r="AKB74" s="450">
        <f t="shared" si="4875"/>
        <v>0</v>
      </c>
      <c r="AKC74" s="450">
        <f t="shared" si="4875"/>
        <v>0</v>
      </c>
      <c r="AKD74" s="450">
        <f t="shared" si="4875"/>
        <v>0</v>
      </c>
      <c r="AKE74" s="450">
        <f t="shared" si="4875"/>
        <v>0</v>
      </c>
      <c r="AKF74" s="450">
        <f t="shared" si="4875"/>
        <v>0</v>
      </c>
      <c r="AKG74" s="450">
        <f t="shared" si="4875"/>
        <v>0</v>
      </c>
      <c r="AKH74" s="450">
        <f t="shared" si="4875"/>
        <v>0</v>
      </c>
      <c r="AKI74" s="450">
        <f t="shared" si="4875"/>
        <v>0</v>
      </c>
      <c r="AKJ74" s="450">
        <f t="shared" si="4875"/>
        <v>0</v>
      </c>
      <c r="AKK74" s="450">
        <f t="shared" si="4875"/>
        <v>0</v>
      </c>
      <c r="AKL74" s="450">
        <f t="shared" si="4875"/>
        <v>0</v>
      </c>
      <c r="AKM74" s="450">
        <f t="shared" si="4875"/>
        <v>0</v>
      </c>
      <c r="AKN74" s="451">
        <f t="shared" si="4875"/>
        <v>0</v>
      </c>
      <c r="AKP74" s="457">
        <f t="shared" ref="AKP74:ALC74" si="4876">SUM(AKP75:AKP80)</f>
        <v>0</v>
      </c>
      <c r="AKQ74" s="450">
        <f t="shared" si="4876"/>
        <v>0</v>
      </c>
      <c r="AKR74" s="450">
        <f t="shared" si="4876"/>
        <v>0</v>
      </c>
      <c r="AKS74" s="450">
        <f t="shared" si="4876"/>
        <v>0</v>
      </c>
      <c r="AKT74" s="450">
        <f t="shared" si="4876"/>
        <v>0</v>
      </c>
      <c r="AKU74" s="450">
        <f t="shared" si="4876"/>
        <v>0</v>
      </c>
      <c r="AKV74" s="450">
        <f t="shared" si="4876"/>
        <v>0</v>
      </c>
      <c r="AKW74" s="450">
        <f t="shared" si="4876"/>
        <v>0</v>
      </c>
      <c r="AKX74" s="450">
        <f t="shared" si="4876"/>
        <v>0</v>
      </c>
      <c r="AKY74" s="450">
        <f t="shared" si="4876"/>
        <v>0</v>
      </c>
      <c r="AKZ74" s="450">
        <f t="shared" si="4876"/>
        <v>0</v>
      </c>
      <c r="ALA74" s="450">
        <f t="shared" si="4876"/>
        <v>0</v>
      </c>
      <c r="ALB74" s="450">
        <f t="shared" si="4876"/>
        <v>0</v>
      </c>
      <c r="ALC74" s="451">
        <f t="shared" si="4876"/>
        <v>0</v>
      </c>
      <c r="ALE74" s="457">
        <f t="shared" ref="ALE74:ALR74" si="4877">SUM(ALE75:ALE80)</f>
        <v>0</v>
      </c>
      <c r="ALF74" s="450">
        <f t="shared" si="4877"/>
        <v>0</v>
      </c>
      <c r="ALG74" s="450">
        <f t="shared" si="4877"/>
        <v>0</v>
      </c>
      <c r="ALH74" s="450">
        <f t="shared" si="4877"/>
        <v>0</v>
      </c>
      <c r="ALI74" s="450">
        <f t="shared" si="4877"/>
        <v>0</v>
      </c>
      <c r="ALJ74" s="450">
        <f t="shared" si="4877"/>
        <v>0</v>
      </c>
      <c r="ALK74" s="450">
        <f t="shared" si="4877"/>
        <v>0</v>
      </c>
      <c r="ALL74" s="450">
        <f t="shared" si="4877"/>
        <v>0</v>
      </c>
      <c r="ALM74" s="450">
        <f t="shared" si="4877"/>
        <v>0</v>
      </c>
      <c r="ALN74" s="450">
        <f t="shared" si="4877"/>
        <v>0</v>
      </c>
      <c r="ALO74" s="450">
        <f t="shared" si="4877"/>
        <v>0</v>
      </c>
      <c r="ALP74" s="450">
        <f t="shared" si="4877"/>
        <v>0</v>
      </c>
      <c r="ALQ74" s="450">
        <f t="shared" si="4877"/>
        <v>0</v>
      </c>
      <c r="ALR74" s="451">
        <f t="shared" si="4877"/>
        <v>0</v>
      </c>
      <c r="ALT74" s="457">
        <f t="shared" ref="ALT74:AMG74" si="4878">SUM(ALT75:ALT80)</f>
        <v>0</v>
      </c>
      <c r="ALU74" s="450">
        <f t="shared" si="4878"/>
        <v>0</v>
      </c>
      <c r="ALV74" s="450">
        <f t="shared" si="4878"/>
        <v>0</v>
      </c>
      <c r="ALW74" s="450">
        <f t="shared" si="4878"/>
        <v>0</v>
      </c>
      <c r="ALX74" s="450">
        <f t="shared" si="4878"/>
        <v>0</v>
      </c>
      <c r="ALY74" s="450">
        <f t="shared" si="4878"/>
        <v>0</v>
      </c>
      <c r="ALZ74" s="450">
        <f t="shared" si="4878"/>
        <v>0</v>
      </c>
      <c r="AMA74" s="450">
        <f t="shared" si="4878"/>
        <v>0</v>
      </c>
      <c r="AMB74" s="450">
        <f t="shared" si="4878"/>
        <v>0</v>
      </c>
      <c r="AMC74" s="450">
        <f t="shared" si="4878"/>
        <v>0</v>
      </c>
      <c r="AMD74" s="450">
        <f t="shared" si="4878"/>
        <v>0</v>
      </c>
      <c r="AME74" s="450">
        <f t="shared" si="4878"/>
        <v>0</v>
      </c>
      <c r="AMF74" s="450">
        <f t="shared" si="4878"/>
        <v>0</v>
      </c>
      <c r="AMG74" s="451">
        <f t="shared" si="4878"/>
        <v>0</v>
      </c>
      <c r="AMI74" s="457">
        <f t="shared" ref="AMI74:AMV74" si="4879">SUM(AMI75:AMI80)</f>
        <v>0</v>
      </c>
      <c r="AMJ74" s="450">
        <f t="shared" si="4879"/>
        <v>0</v>
      </c>
      <c r="AMK74" s="450">
        <f t="shared" si="4879"/>
        <v>0</v>
      </c>
      <c r="AML74" s="450">
        <f t="shared" si="4879"/>
        <v>0</v>
      </c>
      <c r="AMM74" s="450">
        <f t="shared" si="4879"/>
        <v>0</v>
      </c>
      <c r="AMN74" s="450">
        <f t="shared" si="4879"/>
        <v>0</v>
      </c>
      <c r="AMO74" s="450">
        <f t="shared" si="4879"/>
        <v>0</v>
      </c>
      <c r="AMP74" s="450">
        <f t="shared" si="4879"/>
        <v>0</v>
      </c>
      <c r="AMQ74" s="450">
        <f t="shared" si="4879"/>
        <v>0</v>
      </c>
      <c r="AMR74" s="450">
        <f t="shared" si="4879"/>
        <v>0</v>
      </c>
      <c r="AMS74" s="450">
        <f t="shared" si="4879"/>
        <v>0</v>
      </c>
      <c r="AMT74" s="450">
        <f t="shared" si="4879"/>
        <v>0</v>
      </c>
      <c r="AMU74" s="450">
        <f t="shared" si="4879"/>
        <v>0</v>
      </c>
      <c r="AMV74" s="451">
        <f t="shared" si="4879"/>
        <v>0</v>
      </c>
      <c r="AMX74" s="457">
        <f t="shared" ref="AMX74:ANK74" si="4880">SUM(AMX75:AMX80)</f>
        <v>0</v>
      </c>
      <c r="AMY74" s="450">
        <f t="shared" si="4880"/>
        <v>0</v>
      </c>
      <c r="AMZ74" s="450">
        <f t="shared" si="4880"/>
        <v>0</v>
      </c>
      <c r="ANA74" s="450">
        <f t="shared" si="4880"/>
        <v>0</v>
      </c>
      <c r="ANB74" s="450">
        <f t="shared" si="4880"/>
        <v>0</v>
      </c>
      <c r="ANC74" s="450">
        <f t="shared" si="4880"/>
        <v>0</v>
      </c>
      <c r="AND74" s="450">
        <f t="shared" si="4880"/>
        <v>0</v>
      </c>
      <c r="ANE74" s="450">
        <f t="shared" si="4880"/>
        <v>0</v>
      </c>
      <c r="ANF74" s="450">
        <f t="shared" si="4880"/>
        <v>0</v>
      </c>
      <c r="ANG74" s="450">
        <f t="shared" si="4880"/>
        <v>0</v>
      </c>
      <c r="ANH74" s="450">
        <f t="shared" si="4880"/>
        <v>0</v>
      </c>
      <c r="ANI74" s="450">
        <f t="shared" si="4880"/>
        <v>0</v>
      </c>
      <c r="ANJ74" s="450">
        <f t="shared" si="4880"/>
        <v>0</v>
      </c>
      <c r="ANK74" s="451">
        <f t="shared" si="4880"/>
        <v>0</v>
      </c>
      <c r="ANM74" s="457">
        <f t="shared" ref="ANM74:ANZ74" si="4881">SUM(ANM75:ANM80)</f>
        <v>0</v>
      </c>
      <c r="ANN74" s="450">
        <f t="shared" si="4881"/>
        <v>0</v>
      </c>
      <c r="ANO74" s="450">
        <f t="shared" si="4881"/>
        <v>0</v>
      </c>
      <c r="ANP74" s="450">
        <f t="shared" si="4881"/>
        <v>0</v>
      </c>
      <c r="ANQ74" s="450">
        <f t="shared" si="4881"/>
        <v>0</v>
      </c>
      <c r="ANR74" s="450">
        <f t="shared" si="4881"/>
        <v>0</v>
      </c>
      <c r="ANS74" s="450">
        <f t="shared" si="4881"/>
        <v>0</v>
      </c>
      <c r="ANT74" s="450">
        <f t="shared" si="4881"/>
        <v>0</v>
      </c>
      <c r="ANU74" s="450">
        <f t="shared" si="4881"/>
        <v>0</v>
      </c>
      <c r="ANV74" s="450">
        <f t="shared" si="4881"/>
        <v>0</v>
      </c>
      <c r="ANW74" s="450">
        <f t="shared" si="4881"/>
        <v>0</v>
      </c>
      <c r="ANX74" s="450">
        <f t="shared" si="4881"/>
        <v>0</v>
      </c>
      <c r="ANY74" s="450">
        <f t="shared" si="4881"/>
        <v>0</v>
      </c>
      <c r="ANZ74" s="451">
        <f t="shared" si="4881"/>
        <v>0</v>
      </c>
      <c r="AOB74" s="457">
        <f t="shared" ref="AOB74:AOO74" si="4882">SUM(AOB75:AOB80)</f>
        <v>0</v>
      </c>
      <c r="AOC74" s="450">
        <f t="shared" si="4882"/>
        <v>0</v>
      </c>
      <c r="AOD74" s="450">
        <f t="shared" si="4882"/>
        <v>0</v>
      </c>
      <c r="AOE74" s="450">
        <f t="shared" si="4882"/>
        <v>0</v>
      </c>
      <c r="AOF74" s="450">
        <f t="shared" si="4882"/>
        <v>0</v>
      </c>
      <c r="AOG74" s="450">
        <f t="shared" si="4882"/>
        <v>0</v>
      </c>
      <c r="AOH74" s="450">
        <f t="shared" si="4882"/>
        <v>0</v>
      </c>
      <c r="AOI74" s="450">
        <f t="shared" si="4882"/>
        <v>0</v>
      </c>
      <c r="AOJ74" s="450">
        <f t="shared" si="4882"/>
        <v>0</v>
      </c>
      <c r="AOK74" s="450">
        <f t="shared" si="4882"/>
        <v>0</v>
      </c>
      <c r="AOL74" s="450">
        <f t="shared" si="4882"/>
        <v>0</v>
      </c>
      <c r="AOM74" s="450">
        <f t="shared" si="4882"/>
        <v>0</v>
      </c>
      <c r="AON74" s="450">
        <f t="shared" si="4882"/>
        <v>0</v>
      </c>
      <c r="AOO74" s="451">
        <f t="shared" si="4882"/>
        <v>0</v>
      </c>
      <c r="AOQ74" s="457">
        <f t="shared" ref="AOQ74:APD74" si="4883">SUM(AOQ75:AOQ80)</f>
        <v>0</v>
      </c>
      <c r="AOR74" s="450">
        <f t="shared" si="4883"/>
        <v>0</v>
      </c>
      <c r="AOS74" s="450">
        <f t="shared" si="4883"/>
        <v>0</v>
      </c>
      <c r="AOT74" s="450">
        <f t="shared" si="4883"/>
        <v>0</v>
      </c>
      <c r="AOU74" s="450">
        <f t="shared" si="4883"/>
        <v>0</v>
      </c>
      <c r="AOV74" s="450">
        <f t="shared" si="4883"/>
        <v>0</v>
      </c>
      <c r="AOW74" s="450">
        <f t="shared" si="4883"/>
        <v>0</v>
      </c>
      <c r="AOX74" s="450">
        <f t="shared" si="4883"/>
        <v>0</v>
      </c>
      <c r="AOY74" s="450">
        <f t="shared" si="4883"/>
        <v>0</v>
      </c>
      <c r="AOZ74" s="450">
        <f t="shared" si="4883"/>
        <v>0</v>
      </c>
      <c r="APA74" s="450">
        <f t="shared" si="4883"/>
        <v>0</v>
      </c>
      <c r="APB74" s="450">
        <f t="shared" si="4883"/>
        <v>0</v>
      </c>
      <c r="APC74" s="450">
        <f t="shared" si="4883"/>
        <v>0</v>
      </c>
      <c r="APD74" s="451">
        <f t="shared" si="4883"/>
        <v>0</v>
      </c>
      <c r="APF74" s="457">
        <f t="shared" ref="APF74:APS74" si="4884">SUM(APF75:APF80)</f>
        <v>0</v>
      </c>
      <c r="APG74" s="450">
        <f t="shared" si="4884"/>
        <v>0</v>
      </c>
      <c r="APH74" s="450">
        <f t="shared" si="4884"/>
        <v>0</v>
      </c>
      <c r="API74" s="450">
        <f t="shared" si="4884"/>
        <v>0</v>
      </c>
      <c r="APJ74" s="450">
        <f t="shared" si="4884"/>
        <v>0</v>
      </c>
      <c r="APK74" s="450">
        <f t="shared" si="4884"/>
        <v>0</v>
      </c>
      <c r="APL74" s="450">
        <f t="shared" si="4884"/>
        <v>0</v>
      </c>
      <c r="APM74" s="450">
        <f t="shared" si="4884"/>
        <v>0</v>
      </c>
      <c r="APN74" s="450">
        <f t="shared" si="4884"/>
        <v>0</v>
      </c>
      <c r="APO74" s="450">
        <f t="shared" si="4884"/>
        <v>0</v>
      </c>
      <c r="APP74" s="450">
        <f t="shared" si="4884"/>
        <v>0</v>
      </c>
      <c r="APQ74" s="450">
        <f t="shared" si="4884"/>
        <v>0</v>
      </c>
      <c r="APR74" s="450">
        <f t="shared" si="4884"/>
        <v>0</v>
      </c>
      <c r="APS74" s="451">
        <f t="shared" si="4884"/>
        <v>0</v>
      </c>
      <c r="APU74" s="457">
        <f t="shared" ref="APU74:AQH74" si="4885">SUM(APU75:APU80)</f>
        <v>0</v>
      </c>
      <c r="APV74" s="450">
        <f t="shared" si="4885"/>
        <v>0</v>
      </c>
      <c r="APW74" s="450">
        <f t="shared" si="4885"/>
        <v>0</v>
      </c>
      <c r="APX74" s="450">
        <f t="shared" si="4885"/>
        <v>0</v>
      </c>
      <c r="APY74" s="450">
        <f t="shared" si="4885"/>
        <v>0</v>
      </c>
      <c r="APZ74" s="450">
        <f t="shared" si="4885"/>
        <v>0</v>
      </c>
      <c r="AQA74" s="450">
        <f t="shared" si="4885"/>
        <v>0</v>
      </c>
      <c r="AQB74" s="450">
        <f t="shared" si="4885"/>
        <v>0</v>
      </c>
      <c r="AQC74" s="450">
        <f t="shared" si="4885"/>
        <v>0</v>
      </c>
      <c r="AQD74" s="450">
        <f t="shared" si="4885"/>
        <v>0</v>
      </c>
      <c r="AQE74" s="450">
        <f t="shared" si="4885"/>
        <v>0</v>
      </c>
      <c r="AQF74" s="450">
        <f t="shared" si="4885"/>
        <v>0</v>
      </c>
      <c r="AQG74" s="450">
        <f t="shared" si="4885"/>
        <v>0</v>
      </c>
      <c r="AQH74" s="451">
        <f t="shared" si="4885"/>
        <v>0</v>
      </c>
      <c r="AQJ74" s="457">
        <f t="shared" ref="AQJ74:AQW74" si="4886">SUM(AQJ75:AQJ80)</f>
        <v>0</v>
      </c>
      <c r="AQK74" s="450">
        <f t="shared" si="4886"/>
        <v>0</v>
      </c>
      <c r="AQL74" s="450">
        <f t="shared" si="4886"/>
        <v>0</v>
      </c>
      <c r="AQM74" s="450">
        <f t="shared" si="4886"/>
        <v>0</v>
      </c>
      <c r="AQN74" s="450">
        <f t="shared" si="4886"/>
        <v>0</v>
      </c>
      <c r="AQO74" s="450">
        <f t="shared" si="4886"/>
        <v>0</v>
      </c>
      <c r="AQP74" s="450">
        <f t="shared" si="4886"/>
        <v>0</v>
      </c>
      <c r="AQQ74" s="450">
        <f t="shared" si="4886"/>
        <v>0</v>
      </c>
      <c r="AQR74" s="450">
        <f t="shared" si="4886"/>
        <v>0</v>
      </c>
      <c r="AQS74" s="450">
        <f t="shared" si="4886"/>
        <v>0</v>
      </c>
      <c r="AQT74" s="450">
        <f t="shared" si="4886"/>
        <v>0</v>
      </c>
      <c r="AQU74" s="450">
        <f t="shared" si="4886"/>
        <v>0</v>
      </c>
      <c r="AQV74" s="450">
        <f t="shared" si="4886"/>
        <v>0</v>
      </c>
      <c r="AQW74" s="451">
        <f t="shared" si="4886"/>
        <v>0</v>
      </c>
      <c r="AQY74" s="457">
        <f t="shared" ref="AQY74:ARL74" si="4887">SUM(AQY75:AQY80)</f>
        <v>0</v>
      </c>
      <c r="AQZ74" s="450">
        <f t="shared" si="4887"/>
        <v>0</v>
      </c>
      <c r="ARA74" s="450">
        <f t="shared" si="4887"/>
        <v>0</v>
      </c>
      <c r="ARB74" s="450">
        <f t="shared" si="4887"/>
        <v>0</v>
      </c>
      <c r="ARC74" s="450">
        <f t="shared" si="4887"/>
        <v>0</v>
      </c>
      <c r="ARD74" s="450">
        <f t="shared" si="4887"/>
        <v>0</v>
      </c>
      <c r="ARE74" s="450">
        <f t="shared" si="4887"/>
        <v>0</v>
      </c>
      <c r="ARF74" s="450">
        <f t="shared" si="4887"/>
        <v>0</v>
      </c>
      <c r="ARG74" s="450">
        <f t="shared" si="4887"/>
        <v>0</v>
      </c>
      <c r="ARH74" s="450">
        <f t="shared" si="4887"/>
        <v>0</v>
      </c>
      <c r="ARI74" s="450">
        <f t="shared" si="4887"/>
        <v>0</v>
      </c>
      <c r="ARJ74" s="450">
        <f t="shared" si="4887"/>
        <v>0</v>
      </c>
      <c r="ARK74" s="450">
        <f t="shared" si="4887"/>
        <v>0</v>
      </c>
      <c r="ARL74" s="451">
        <f t="shared" si="4887"/>
        <v>0</v>
      </c>
      <c r="ARN74" s="457">
        <f t="shared" ref="ARN74:ASA74" si="4888">SUM(ARN75:ARN80)</f>
        <v>0</v>
      </c>
      <c r="ARO74" s="450">
        <f t="shared" si="4888"/>
        <v>0</v>
      </c>
      <c r="ARP74" s="450">
        <f t="shared" si="4888"/>
        <v>0</v>
      </c>
      <c r="ARQ74" s="450">
        <f t="shared" si="4888"/>
        <v>0</v>
      </c>
      <c r="ARR74" s="450">
        <f t="shared" si="4888"/>
        <v>0</v>
      </c>
      <c r="ARS74" s="450">
        <f t="shared" si="4888"/>
        <v>0</v>
      </c>
      <c r="ART74" s="450">
        <f t="shared" si="4888"/>
        <v>0</v>
      </c>
      <c r="ARU74" s="450">
        <f t="shared" si="4888"/>
        <v>0</v>
      </c>
      <c r="ARV74" s="450">
        <f t="shared" si="4888"/>
        <v>0</v>
      </c>
      <c r="ARW74" s="450">
        <f t="shared" si="4888"/>
        <v>0</v>
      </c>
      <c r="ARX74" s="450">
        <f t="shared" si="4888"/>
        <v>0</v>
      </c>
      <c r="ARY74" s="450">
        <f t="shared" si="4888"/>
        <v>0</v>
      </c>
      <c r="ARZ74" s="450">
        <f t="shared" si="4888"/>
        <v>0</v>
      </c>
      <c r="ASA74" s="451">
        <f t="shared" si="4888"/>
        <v>0</v>
      </c>
      <c r="ASC74" s="457">
        <f t="shared" ref="ASC74:ASP74" si="4889">SUM(ASC75:ASC80)</f>
        <v>0</v>
      </c>
      <c r="ASD74" s="450">
        <f t="shared" si="4889"/>
        <v>0</v>
      </c>
      <c r="ASE74" s="450">
        <f t="shared" si="4889"/>
        <v>0</v>
      </c>
      <c r="ASF74" s="450">
        <f t="shared" si="4889"/>
        <v>0</v>
      </c>
      <c r="ASG74" s="450">
        <f t="shared" si="4889"/>
        <v>0</v>
      </c>
      <c r="ASH74" s="450">
        <f t="shared" si="4889"/>
        <v>0</v>
      </c>
      <c r="ASI74" s="450">
        <f t="shared" si="4889"/>
        <v>0</v>
      </c>
      <c r="ASJ74" s="450">
        <f t="shared" si="4889"/>
        <v>0</v>
      </c>
      <c r="ASK74" s="450">
        <f t="shared" si="4889"/>
        <v>0</v>
      </c>
      <c r="ASL74" s="450">
        <f t="shared" si="4889"/>
        <v>0</v>
      </c>
      <c r="ASM74" s="450">
        <f t="shared" si="4889"/>
        <v>0</v>
      </c>
      <c r="ASN74" s="450">
        <f t="shared" si="4889"/>
        <v>0</v>
      </c>
      <c r="ASO74" s="450">
        <f t="shared" si="4889"/>
        <v>0</v>
      </c>
      <c r="ASP74" s="451">
        <f t="shared" si="4889"/>
        <v>0</v>
      </c>
      <c r="ASR74" s="457">
        <f t="shared" ref="ASR74:ATE74" si="4890">SUM(ASR75:ASR80)</f>
        <v>0</v>
      </c>
      <c r="ASS74" s="450">
        <f t="shared" si="4890"/>
        <v>0</v>
      </c>
      <c r="AST74" s="450">
        <f t="shared" si="4890"/>
        <v>0</v>
      </c>
      <c r="ASU74" s="450">
        <f t="shared" si="4890"/>
        <v>0</v>
      </c>
      <c r="ASV74" s="450">
        <f t="shared" si="4890"/>
        <v>0</v>
      </c>
      <c r="ASW74" s="450">
        <f t="shared" si="4890"/>
        <v>0</v>
      </c>
      <c r="ASX74" s="450">
        <f t="shared" si="4890"/>
        <v>0</v>
      </c>
      <c r="ASY74" s="450">
        <f t="shared" si="4890"/>
        <v>0</v>
      </c>
      <c r="ASZ74" s="450">
        <f t="shared" si="4890"/>
        <v>0</v>
      </c>
      <c r="ATA74" s="450">
        <f t="shared" si="4890"/>
        <v>0</v>
      </c>
      <c r="ATB74" s="450">
        <f t="shared" si="4890"/>
        <v>0</v>
      </c>
      <c r="ATC74" s="450">
        <f t="shared" si="4890"/>
        <v>0</v>
      </c>
      <c r="ATD74" s="450">
        <f t="shared" si="4890"/>
        <v>0</v>
      </c>
      <c r="ATE74" s="451">
        <f t="shared" si="4890"/>
        <v>0</v>
      </c>
      <c r="ATG74" s="457">
        <f t="shared" ref="ATG74:ATT74" si="4891">SUM(ATG75:ATG80)</f>
        <v>0</v>
      </c>
      <c r="ATH74" s="450">
        <f t="shared" si="4891"/>
        <v>0</v>
      </c>
      <c r="ATI74" s="450">
        <f t="shared" si="4891"/>
        <v>0</v>
      </c>
      <c r="ATJ74" s="450">
        <f t="shared" si="4891"/>
        <v>0</v>
      </c>
      <c r="ATK74" s="450">
        <f t="shared" si="4891"/>
        <v>0</v>
      </c>
      <c r="ATL74" s="450">
        <f t="shared" si="4891"/>
        <v>0</v>
      </c>
      <c r="ATM74" s="450">
        <f t="shared" si="4891"/>
        <v>0</v>
      </c>
      <c r="ATN74" s="450">
        <f t="shared" si="4891"/>
        <v>0</v>
      </c>
      <c r="ATO74" s="450">
        <f t="shared" si="4891"/>
        <v>0</v>
      </c>
      <c r="ATP74" s="450">
        <f t="shared" si="4891"/>
        <v>0</v>
      </c>
      <c r="ATQ74" s="450">
        <f t="shared" si="4891"/>
        <v>0</v>
      </c>
      <c r="ATR74" s="450">
        <f t="shared" si="4891"/>
        <v>0</v>
      </c>
      <c r="ATS74" s="450">
        <f t="shared" si="4891"/>
        <v>0</v>
      </c>
      <c r="ATT74" s="451">
        <f t="shared" si="4891"/>
        <v>0</v>
      </c>
      <c r="ATV74" s="457">
        <f t="shared" ref="ATV74:AUI74" si="4892">SUM(ATV75:ATV80)</f>
        <v>0</v>
      </c>
      <c r="ATW74" s="450">
        <f t="shared" si="4892"/>
        <v>0</v>
      </c>
      <c r="ATX74" s="450">
        <f t="shared" si="4892"/>
        <v>0</v>
      </c>
      <c r="ATY74" s="450">
        <f t="shared" si="4892"/>
        <v>0</v>
      </c>
      <c r="ATZ74" s="450">
        <f t="shared" si="4892"/>
        <v>0</v>
      </c>
      <c r="AUA74" s="450">
        <f t="shared" si="4892"/>
        <v>0</v>
      </c>
      <c r="AUB74" s="450">
        <f t="shared" si="4892"/>
        <v>0</v>
      </c>
      <c r="AUC74" s="450">
        <f t="shared" si="4892"/>
        <v>0</v>
      </c>
      <c r="AUD74" s="450">
        <f t="shared" si="4892"/>
        <v>0</v>
      </c>
      <c r="AUE74" s="450">
        <f t="shared" si="4892"/>
        <v>0</v>
      </c>
      <c r="AUF74" s="450">
        <f t="shared" si="4892"/>
        <v>0</v>
      </c>
      <c r="AUG74" s="450">
        <f t="shared" si="4892"/>
        <v>0</v>
      </c>
      <c r="AUH74" s="450">
        <f t="shared" si="4892"/>
        <v>0</v>
      </c>
      <c r="AUI74" s="451">
        <f t="shared" si="4892"/>
        <v>0</v>
      </c>
      <c r="AUK74" s="457">
        <f t="shared" ref="AUK74:AUX74" si="4893">SUM(AUK75:AUK80)</f>
        <v>0</v>
      </c>
      <c r="AUL74" s="450">
        <f t="shared" si="4893"/>
        <v>0</v>
      </c>
      <c r="AUM74" s="450">
        <f t="shared" si="4893"/>
        <v>0</v>
      </c>
      <c r="AUN74" s="450">
        <f t="shared" si="4893"/>
        <v>0</v>
      </c>
      <c r="AUO74" s="450">
        <f t="shared" si="4893"/>
        <v>0</v>
      </c>
      <c r="AUP74" s="450">
        <f t="shared" si="4893"/>
        <v>0</v>
      </c>
      <c r="AUQ74" s="450">
        <f t="shared" si="4893"/>
        <v>0</v>
      </c>
      <c r="AUR74" s="450">
        <f t="shared" si="4893"/>
        <v>0</v>
      </c>
      <c r="AUS74" s="450">
        <f t="shared" si="4893"/>
        <v>0</v>
      </c>
      <c r="AUT74" s="450">
        <f t="shared" si="4893"/>
        <v>0</v>
      </c>
      <c r="AUU74" s="450">
        <f t="shared" si="4893"/>
        <v>0</v>
      </c>
      <c r="AUV74" s="450">
        <f t="shared" si="4893"/>
        <v>0</v>
      </c>
      <c r="AUW74" s="450">
        <f t="shared" si="4893"/>
        <v>0</v>
      </c>
      <c r="AUX74" s="451">
        <f t="shared" si="4893"/>
        <v>0</v>
      </c>
      <c r="AUZ74" s="457">
        <f t="shared" ref="AUZ74:AVM74" si="4894">SUM(AUZ75:AUZ80)</f>
        <v>0</v>
      </c>
      <c r="AVA74" s="450">
        <f t="shared" si="4894"/>
        <v>0</v>
      </c>
      <c r="AVB74" s="450">
        <f t="shared" si="4894"/>
        <v>0</v>
      </c>
      <c r="AVC74" s="450">
        <f t="shared" si="4894"/>
        <v>0</v>
      </c>
      <c r="AVD74" s="450">
        <f t="shared" si="4894"/>
        <v>0</v>
      </c>
      <c r="AVE74" s="450">
        <f t="shared" si="4894"/>
        <v>0</v>
      </c>
      <c r="AVF74" s="450">
        <f t="shared" si="4894"/>
        <v>0</v>
      </c>
      <c r="AVG74" s="450">
        <f t="shared" si="4894"/>
        <v>0</v>
      </c>
      <c r="AVH74" s="450">
        <f t="shared" si="4894"/>
        <v>0</v>
      </c>
      <c r="AVI74" s="450">
        <f t="shared" si="4894"/>
        <v>0</v>
      </c>
      <c r="AVJ74" s="450">
        <f t="shared" si="4894"/>
        <v>0</v>
      </c>
      <c r="AVK74" s="450">
        <f t="shared" si="4894"/>
        <v>0</v>
      </c>
      <c r="AVL74" s="450">
        <f t="shared" si="4894"/>
        <v>0</v>
      </c>
      <c r="AVM74" s="451">
        <f t="shared" si="4894"/>
        <v>0</v>
      </c>
      <c r="AVO74" s="457">
        <f t="shared" ref="AVO74:AWB74" si="4895">SUM(AVO75:AVO80)</f>
        <v>0</v>
      </c>
      <c r="AVP74" s="450">
        <f t="shared" si="4895"/>
        <v>0</v>
      </c>
      <c r="AVQ74" s="450">
        <f t="shared" si="4895"/>
        <v>0</v>
      </c>
      <c r="AVR74" s="450">
        <f t="shared" si="4895"/>
        <v>0</v>
      </c>
      <c r="AVS74" s="450">
        <f t="shared" si="4895"/>
        <v>0</v>
      </c>
      <c r="AVT74" s="450">
        <f t="shared" si="4895"/>
        <v>0</v>
      </c>
      <c r="AVU74" s="450">
        <f t="shared" si="4895"/>
        <v>0</v>
      </c>
      <c r="AVV74" s="450">
        <f t="shared" si="4895"/>
        <v>0</v>
      </c>
      <c r="AVW74" s="450">
        <f t="shared" si="4895"/>
        <v>0</v>
      </c>
      <c r="AVX74" s="450">
        <f t="shared" si="4895"/>
        <v>0</v>
      </c>
      <c r="AVY74" s="450">
        <f t="shared" si="4895"/>
        <v>0</v>
      </c>
      <c r="AVZ74" s="450">
        <f t="shared" si="4895"/>
        <v>0</v>
      </c>
      <c r="AWA74" s="450">
        <f t="shared" si="4895"/>
        <v>0</v>
      </c>
      <c r="AWB74" s="451">
        <f t="shared" si="4895"/>
        <v>0</v>
      </c>
      <c r="AWD74" s="457">
        <f t="shared" ref="AWD74:AWQ74" si="4896">SUM(AWD75:AWD80)</f>
        <v>0</v>
      </c>
      <c r="AWE74" s="450">
        <f t="shared" si="4896"/>
        <v>0</v>
      </c>
      <c r="AWF74" s="450">
        <f t="shared" si="4896"/>
        <v>0</v>
      </c>
      <c r="AWG74" s="450">
        <f t="shared" si="4896"/>
        <v>0</v>
      </c>
      <c r="AWH74" s="450">
        <f t="shared" si="4896"/>
        <v>0</v>
      </c>
      <c r="AWI74" s="450">
        <f t="shared" si="4896"/>
        <v>0</v>
      </c>
      <c r="AWJ74" s="450">
        <f t="shared" si="4896"/>
        <v>0</v>
      </c>
      <c r="AWK74" s="450">
        <f t="shared" si="4896"/>
        <v>0</v>
      </c>
      <c r="AWL74" s="450">
        <f t="shared" si="4896"/>
        <v>0</v>
      </c>
      <c r="AWM74" s="450">
        <f t="shared" si="4896"/>
        <v>0</v>
      </c>
      <c r="AWN74" s="450">
        <f t="shared" si="4896"/>
        <v>0</v>
      </c>
      <c r="AWO74" s="450">
        <f t="shared" si="4896"/>
        <v>0</v>
      </c>
      <c r="AWP74" s="450">
        <f t="shared" si="4896"/>
        <v>0</v>
      </c>
      <c r="AWQ74" s="451">
        <f t="shared" si="4896"/>
        <v>0</v>
      </c>
      <c r="AWS74" s="457">
        <f t="shared" ref="AWS74:AXF74" si="4897">SUM(AWS75:AWS80)</f>
        <v>0</v>
      </c>
      <c r="AWT74" s="450">
        <f t="shared" si="4897"/>
        <v>0</v>
      </c>
      <c r="AWU74" s="450">
        <f t="shared" si="4897"/>
        <v>0</v>
      </c>
      <c r="AWV74" s="450">
        <f t="shared" si="4897"/>
        <v>0</v>
      </c>
      <c r="AWW74" s="450">
        <f t="shared" si="4897"/>
        <v>0</v>
      </c>
      <c r="AWX74" s="450">
        <f t="shared" si="4897"/>
        <v>0</v>
      </c>
      <c r="AWY74" s="450">
        <f t="shared" si="4897"/>
        <v>0</v>
      </c>
      <c r="AWZ74" s="450">
        <f t="shared" si="4897"/>
        <v>0</v>
      </c>
      <c r="AXA74" s="450">
        <f t="shared" si="4897"/>
        <v>0</v>
      </c>
      <c r="AXB74" s="450">
        <f t="shared" si="4897"/>
        <v>0</v>
      </c>
      <c r="AXC74" s="450">
        <f t="shared" si="4897"/>
        <v>0</v>
      </c>
      <c r="AXD74" s="450">
        <f t="shared" si="4897"/>
        <v>0</v>
      </c>
      <c r="AXE74" s="450">
        <f t="shared" si="4897"/>
        <v>0</v>
      </c>
      <c r="AXF74" s="451">
        <f t="shared" si="4897"/>
        <v>0</v>
      </c>
      <c r="AXH74" s="457">
        <f t="shared" ref="AXH74:AXU74" si="4898">SUM(AXH75:AXH80)</f>
        <v>0</v>
      </c>
      <c r="AXI74" s="450">
        <f t="shared" si="4898"/>
        <v>0</v>
      </c>
      <c r="AXJ74" s="450">
        <f t="shared" si="4898"/>
        <v>0</v>
      </c>
      <c r="AXK74" s="450">
        <f t="shared" si="4898"/>
        <v>0</v>
      </c>
      <c r="AXL74" s="450">
        <f t="shared" si="4898"/>
        <v>0</v>
      </c>
      <c r="AXM74" s="450">
        <f t="shared" si="4898"/>
        <v>0</v>
      </c>
      <c r="AXN74" s="450">
        <f t="shared" si="4898"/>
        <v>0</v>
      </c>
      <c r="AXO74" s="450">
        <f t="shared" si="4898"/>
        <v>0</v>
      </c>
      <c r="AXP74" s="450">
        <f t="shared" si="4898"/>
        <v>0</v>
      </c>
      <c r="AXQ74" s="450">
        <f t="shared" si="4898"/>
        <v>0</v>
      </c>
      <c r="AXR74" s="450">
        <f t="shared" si="4898"/>
        <v>0</v>
      </c>
      <c r="AXS74" s="450">
        <f t="shared" si="4898"/>
        <v>0</v>
      </c>
      <c r="AXT74" s="450">
        <f t="shared" si="4898"/>
        <v>0</v>
      </c>
      <c r="AXU74" s="451">
        <f t="shared" si="4898"/>
        <v>0</v>
      </c>
      <c r="AXW74" s="457">
        <f t="shared" ref="AXW74:AYJ74" si="4899">SUM(AXW75:AXW80)</f>
        <v>0</v>
      </c>
      <c r="AXX74" s="450">
        <f t="shared" si="4899"/>
        <v>0</v>
      </c>
      <c r="AXY74" s="450">
        <f t="shared" si="4899"/>
        <v>0</v>
      </c>
      <c r="AXZ74" s="450">
        <f t="shared" si="4899"/>
        <v>0</v>
      </c>
      <c r="AYA74" s="450">
        <f t="shared" si="4899"/>
        <v>0</v>
      </c>
      <c r="AYB74" s="450">
        <f t="shared" si="4899"/>
        <v>0</v>
      </c>
      <c r="AYC74" s="450">
        <f t="shared" si="4899"/>
        <v>0</v>
      </c>
      <c r="AYD74" s="450">
        <f t="shared" si="4899"/>
        <v>0</v>
      </c>
      <c r="AYE74" s="450">
        <f t="shared" si="4899"/>
        <v>0</v>
      </c>
      <c r="AYF74" s="450">
        <f t="shared" si="4899"/>
        <v>0</v>
      </c>
      <c r="AYG74" s="450">
        <f t="shared" si="4899"/>
        <v>0</v>
      </c>
      <c r="AYH74" s="450">
        <f t="shared" si="4899"/>
        <v>0</v>
      </c>
      <c r="AYI74" s="450">
        <f t="shared" si="4899"/>
        <v>0</v>
      </c>
      <c r="AYJ74" s="451">
        <f t="shared" si="4899"/>
        <v>0</v>
      </c>
      <c r="AYL74" s="457">
        <f t="shared" ref="AYL74:AYY74" si="4900">SUM(AYL75:AYL80)</f>
        <v>0</v>
      </c>
      <c r="AYM74" s="450">
        <f t="shared" si="4900"/>
        <v>0</v>
      </c>
      <c r="AYN74" s="450">
        <f t="shared" si="4900"/>
        <v>0</v>
      </c>
      <c r="AYO74" s="450">
        <f t="shared" si="4900"/>
        <v>0</v>
      </c>
      <c r="AYP74" s="450">
        <f t="shared" si="4900"/>
        <v>0</v>
      </c>
      <c r="AYQ74" s="450">
        <f t="shared" si="4900"/>
        <v>0</v>
      </c>
      <c r="AYR74" s="450">
        <f t="shared" si="4900"/>
        <v>0</v>
      </c>
      <c r="AYS74" s="450">
        <f t="shared" si="4900"/>
        <v>0</v>
      </c>
      <c r="AYT74" s="450">
        <f t="shared" si="4900"/>
        <v>0</v>
      </c>
      <c r="AYU74" s="450">
        <f t="shared" si="4900"/>
        <v>0</v>
      </c>
      <c r="AYV74" s="450">
        <f t="shared" si="4900"/>
        <v>0</v>
      </c>
      <c r="AYW74" s="450">
        <f t="shared" si="4900"/>
        <v>0</v>
      </c>
      <c r="AYX74" s="450">
        <f t="shared" si="4900"/>
        <v>0</v>
      </c>
      <c r="AYY74" s="451">
        <f t="shared" si="4900"/>
        <v>0</v>
      </c>
      <c r="AZA74" s="457">
        <f t="shared" ref="AZA74:AZN74" si="4901">SUM(AZA75:AZA80)</f>
        <v>0</v>
      </c>
      <c r="AZB74" s="450">
        <f t="shared" si="4901"/>
        <v>0</v>
      </c>
      <c r="AZC74" s="450">
        <f t="shared" si="4901"/>
        <v>0</v>
      </c>
      <c r="AZD74" s="450">
        <f t="shared" si="4901"/>
        <v>0</v>
      </c>
      <c r="AZE74" s="450">
        <f t="shared" si="4901"/>
        <v>0</v>
      </c>
      <c r="AZF74" s="450">
        <f t="shared" si="4901"/>
        <v>0</v>
      </c>
      <c r="AZG74" s="450">
        <f t="shared" si="4901"/>
        <v>0</v>
      </c>
      <c r="AZH74" s="450">
        <f t="shared" si="4901"/>
        <v>0</v>
      </c>
      <c r="AZI74" s="450">
        <f t="shared" si="4901"/>
        <v>0</v>
      </c>
      <c r="AZJ74" s="450">
        <f t="shared" si="4901"/>
        <v>0</v>
      </c>
      <c r="AZK74" s="450">
        <f t="shared" si="4901"/>
        <v>0</v>
      </c>
      <c r="AZL74" s="450">
        <f t="shared" si="4901"/>
        <v>0</v>
      </c>
      <c r="AZM74" s="450">
        <f t="shared" si="4901"/>
        <v>0</v>
      </c>
      <c r="AZN74" s="451">
        <f t="shared" si="4901"/>
        <v>0</v>
      </c>
      <c r="AZP74" s="457">
        <f t="shared" ref="AZP74:BAC74" si="4902">SUM(AZP75:AZP80)</f>
        <v>0</v>
      </c>
      <c r="AZQ74" s="450">
        <f t="shared" si="4902"/>
        <v>0</v>
      </c>
      <c r="AZR74" s="450">
        <f t="shared" si="4902"/>
        <v>0</v>
      </c>
      <c r="AZS74" s="450">
        <f t="shared" si="4902"/>
        <v>0</v>
      </c>
      <c r="AZT74" s="450">
        <f t="shared" si="4902"/>
        <v>0</v>
      </c>
      <c r="AZU74" s="450">
        <f t="shared" si="4902"/>
        <v>0</v>
      </c>
      <c r="AZV74" s="450">
        <f t="shared" si="4902"/>
        <v>0</v>
      </c>
      <c r="AZW74" s="450">
        <f t="shared" si="4902"/>
        <v>0</v>
      </c>
      <c r="AZX74" s="450">
        <f t="shared" si="4902"/>
        <v>0</v>
      </c>
      <c r="AZY74" s="450">
        <f t="shared" si="4902"/>
        <v>0</v>
      </c>
      <c r="AZZ74" s="450">
        <f t="shared" si="4902"/>
        <v>0</v>
      </c>
      <c r="BAA74" s="450">
        <f t="shared" si="4902"/>
        <v>0</v>
      </c>
      <c r="BAB74" s="450">
        <f t="shared" si="4902"/>
        <v>0</v>
      </c>
      <c r="BAC74" s="451">
        <f t="shared" si="4902"/>
        <v>0</v>
      </c>
      <c r="BAE74" s="457">
        <f t="shared" ref="BAE74:BAR74" si="4903">SUM(BAE75:BAE80)</f>
        <v>0</v>
      </c>
      <c r="BAF74" s="450">
        <f t="shared" si="4903"/>
        <v>0</v>
      </c>
      <c r="BAG74" s="450">
        <f t="shared" si="4903"/>
        <v>0</v>
      </c>
      <c r="BAH74" s="450">
        <f t="shared" si="4903"/>
        <v>0</v>
      </c>
      <c r="BAI74" s="450">
        <f t="shared" si="4903"/>
        <v>0</v>
      </c>
      <c r="BAJ74" s="450">
        <f t="shared" si="4903"/>
        <v>0</v>
      </c>
      <c r="BAK74" s="450">
        <f t="shared" si="4903"/>
        <v>0</v>
      </c>
      <c r="BAL74" s="450">
        <f t="shared" si="4903"/>
        <v>0</v>
      </c>
      <c r="BAM74" s="450">
        <f t="shared" si="4903"/>
        <v>0</v>
      </c>
      <c r="BAN74" s="450">
        <f t="shared" si="4903"/>
        <v>0</v>
      </c>
      <c r="BAO74" s="450">
        <f t="shared" si="4903"/>
        <v>0</v>
      </c>
      <c r="BAP74" s="450">
        <f t="shared" si="4903"/>
        <v>0</v>
      </c>
      <c r="BAQ74" s="450">
        <f t="shared" si="4903"/>
        <v>0</v>
      </c>
      <c r="BAR74" s="451">
        <f t="shared" si="4903"/>
        <v>0</v>
      </c>
      <c r="BAT74" s="457">
        <f t="shared" ref="BAT74:BBG74" si="4904">SUM(BAT75:BAT80)</f>
        <v>0</v>
      </c>
      <c r="BAU74" s="450">
        <f t="shared" si="4904"/>
        <v>0</v>
      </c>
      <c r="BAV74" s="450">
        <f t="shared" si="4904"/>
        <v>0</v>
      </c>
      <c r="BAW74" s="450">
        <f t="shared" si="4904"/>
        <v>0</v>
      </c>
      <c r="BAX74" s="450">
        <f t="shared" si="4904"/>
        <v>0</v>
      </c>
      <c r="BAY74" s="450">
        <f t="shared" si="4904"/>
        <v>0</v>
      </c>
      <c r="BAZ74" s="450">
        <f t="shared" si="4904"/>
        <v>0</v>
      </c>
      <c r="BBA74" s="450">
        <f t="shared" si="4904"/>
        <v>0</v>
      </c>
      <c r="BBB74" s="450">
        <f t="shared" si="4904"/>
        <v>0</v>
      </c>
      <c r="BBC74" s="450">
        <f t="shared" si="4904"/>
        <v>0</v>
      </c>
      <c r="BBD74" s="450">
        <f t="shared" si="4904"/>
        <v>0</v>
      </c>
      <c r="BBE74" s="450">
        <f t="shared" si="4904"/>
        <v>0</v>
      </c>
      <c r="BBF74" s="450">
        <f t="shared" si="4904"/>
        <v>0</v>
      </c>
      <c r="BBG74" s="451">
        <f t="shared" si="4904"/>
        <v>0</v>
      </c>
      <c r="BBI74" s="457">
        <f t="shared" ref="BBI74:BBV74" si="4905">SUM(BBI75:BBI80)</f>
        <v>0</v>
      </c>
      <c r="BBJ74" s="450">
        <f t="shared" si="4905"/>
        <v>0</v>
      </c>
      <c r="BBK74" s="450">
        <f t="shared" si="4905"/>
        <v>0</v>
      </c>
      <c r="BBL74" s="450">
        <f t="shared" si="4905"/>
        <v>0</v>
      </c>
      <c r="BBM74" s="450">
        <f t="shared" si="4905"/>
        <v>0</v>
      </c>
      <c r="BBN74" s="450">
        <f t="shared" si="4905"/>
        <v>0</v>
      </c>
      <c r="BBO74" s="450">
        <f t="shared" si="4905"/>
        <v>0</v>
      </c>
      <c r="BBP74" s="450">
        <f t="shared" si="4905"/>
        <v>0</v>
      </c>
      <c r="BBQ74" s="450">
        <f t="shared" si="4905"/>
        <v>0</v>
      </c>
      <c r="BBR74" s="450">
        <f t="shared" si="4905"/>
        <v>0</v>
      </c>
      <c r="BBS74" s="450">
        <f t="shared" si="4905"/>
        <v>0</v>
      </c>
      <c r="BBT74" s="450">
        <f t="shared" si="4905"/>
        <v>0</v>
      </c>
      <c r="BBU74" s="450">
        <f t="shared" si="4905"/>
        <v>0</v>
      </c>
      <c r="BBV74" s="451">
        <f t="shared" si="4905"/>
        <v>0</v>
      </c>
      <c r="BBX74" s="457">
        <f t="shared" ref="BBX74:BCK74" si="4906">SUM(BBX75:BBX80)</f>
        <v>0</v>
      </c>
      <c r="BBY74" s="450">
        <f t="shared" si="4906"/>
        <v>0</v>
      </c>
      <c r="BBZ74" s="450">
        <f t="shared" si="4906"/>
        <v>0</v>
      </c>
      <c r="BCA74" s="450">
        <f t="shared" si="4906"/>
        <v>0</v>
      </c>
      <c r="BCB74" s="450">
        <f t="shared" si="4906"/>
        <v>0</v>
      </c>
      <c r="BCC74" s="450">
        <f t="shared" si="4906"/>
        <v>0</v>
      </c>
      <c r="BCD74" s="450">
        <f t="shared" si="4906"/>
        <v>0</v>
      </c>
      <c r="BCE74" s="450">
        <f t="shared" si="4906"/>
        <v>0</v>
      </c>
      <c r="BCF74" s="450">
        <f t="shared" si="4906"/>
        <v>0</v>
      </c>
      <c r="BCG74" s="450">
        <f t="shared" si="4906"/>
        <v>0</v>
      </c>
      <c r="BCH74" s="450">
        <f t="shared" si="4906"/>
        <v>0</v>
      </c>
      <c r="BCI74" s="450">
        <f t="shared" si="4906"/>
        <v>0</v>
      </c>
      <c r="BCJ74" s="450">
        <f t="shared" si="4906"/>
        <v>0</v>
      </c>
      <c r="BCK74" s="451">
        <f t="shared" si="4906"/>
        <v>0</v>
      </c>
      <c r="BCM74" s="457">
        <f t="shared" ref="BCM74:BCZ74" si="4907">SUM(BCM75:BCM80)</f>
        <v>0</v>
      </c>
      <c r="BCN74" s="450">
        <f t="shared" si="4907"/>
        <v>0</v>
      </c>
      <c r="BCO74" s="450">
        <f t="shared" si="4907"/>
        <v>0</v>
      </c>
      <c r="BCP74" s="450">
        <f t="shared" si="4907"/>
        <v>0</v>
      </c>
      <c r="BCQ74" s="450">
        <f t="shared" si="4907"/>
        <v>0</v>
      </c>
      <c r="BCR74" s="450">
        <f t="shared" si="4907"/>
        <v>0</v>
      </c>
      <c r="BCS74" s="450">
        <f t="shared" si="4907"/>
        <v>0</v>
      </c>
      <c r="BCT74" s="450">
        <f t="shared" si="4907"/>
        <v>0</v>
      </c>
      <c r="BCU74" s="450">
        <f t="shared" si="4907"/>
        <v>0</v>
      </c>
      <c r="BCV74" s="450">
        <f t="shared" si="4907"/>
        <v>0</v>
      </c>
      <c r="BCW74" s="450">
        <f t="shared" si="4907"/>
        <v>0</v>
      </c>
      <c r="BCX74" s="450">
        <f t="shared" si="4907"/>
        <v>0</v>
      </c>
      <c r="BCY74" s="450">
        <f t="shared" si="4907"/>
        <v>0</v>
      </c>
      <c r="BCZ74" s="451">
        <f t="shared" si="4907"/>
        <v>0</v>
      </c>
      <c r="BDB74" s="457">
        <f t="shared" ref="BDB74:BDO74" si="4908">SUM(BDB75:BDB80)</f>
        <v>0</v>
      </c>
      <c r="BDC74" s="450">
        <f t="shared" si="4908"/>
        <v>0</v>
      </c>
      <c r="BDD74" s="450">
        <f t="shared" si="4908"/>
        <v>0</v>
      </c>
      <c r="BDE74" s="450">
        <f t="shared" si="4908"/>
        <v>0</v>
      </c>
      <c r="BDF74" s="450">
        <f t="shared" si="4908"/>
        <v>0</v>
      </c>
      <c r="BDG74" s="450">
        <f t="shared" si="4908"/>
        <v>0</v>
      </c>
      <c r="BDH74" s="450">
        <f t="shared" si="4908"/>
        <v>0</v>
      </c>
      <c r="BDI74" s="450">
        <f t="shared" si="4908"/>
        <v>0</v>
      </c>
      <c r="BDJ74" s="450">
        <f t="shared" si="4908"/>
        <v>0</v>
      </c>
      <c r="BDK74" s="450">
        <f t="shared" si="4908"/>
        <v>0</v>
      </c>
      <c r="BDL74" s="450">
        <f t="shared" si="4908"/>
        <v>0</v>
      </c>
      <c r="BDM74" s="450">
        <f t="shared" si="4908"/>
        <v>0</v>
      </c>
      <c r="BDN74" s="450">
        <f t="shared" si="4908"/>
        <v>0</v>
      </c>
      <c r="BDO74" s="451">
        <f t="shared" si="4908"/>
        <v>0</v>
      </c>
      <c r="BDQ74" s="457">
        <f t="shared" ref="BDQ74:BED74" si="4909">SUM(BDQ75:BDQ80)</f>
        <v>0</v>
      </c>
      <c r="BDR74" s="450">
        <f t="shared" si="4909"/>
        <v>0</v>
      </c>
      <c r="BDS74" s="450">
        <f t="shared" si="4909"/>
        <v>0</v>
      </c>
      <c r="BDT74" s="450">
        <f t="shared" si="4909"/>
        <v>0</v>
      </c>
      <c r="BDU74" s="450">
        <f t="shared" si="4909"/>
        <v>0</v>
      </c>
      <c r="BDV74" s="450">
        <f t="shared" si="4909"/>
        <v>0</v>
      </c>
      <c r="BDW74" s="450">
        <f t="shared" si="4909"/>
        <v>0</v>
      </c>
      <c r="BDX74" s="450">
        <f t="shared" si="4909"/>
        <v>0</v>
      </c>
      <c r="BDY74" s="450">
        <f t="shared" si="4909"/>
        <v>0</v>
      </c>
      <c r="BDZ74" s="450">
        <f t="shared" si="4909"/>
        <v>0</v>
      </c>
      <c r="BEA74" s="450">
        <f t="shared" si="4909"/>
        <v>0</v>
      </c>
      <c r="BEB74" s="450">
        <f t="shared" si="4909"/>
        <v>0</v>
      </c>
      <c r="BEC74" s="450">
        <f t="shared" si="4909"/>
        <v>0</v>
      </c>
      <c r="BED74" s="451">
        <f t="shared" si="4909"/>
        <v>0</v>
      </c>
      <c r="BEF74" s="457">
        <f t="shared" ref="BEF74:BES74" si="4910">SUM(BEF75:BEF80)</f>
        <v>0</v>
      </c>
      <c r="BEG74" s="450">
        <f t="shared" si="4910"/>
        <v>0</v>
      </c>
      <c r="BEH74" s="450">
        <f t="shared" si="4910"/>
        <v>0</v>
      </c>
      <c r="BEI74" s="450">
        <f t="shared" si="4910"/>
        <v>0</v>
      </c>
      <c r="BEJ74" s="450">
        <f t="shared" si="4910"/>
        <v>0</v>
      </c>
      <c r="BEK74" s="450">
        <f t="shared" si="4910"/>
        <v>0</v>
      </c>
      <c r="BEL74" s="450">
        <f t="shared" si="4910"/>
        <v>0</v>
      </c>
      <c r="BEM74" s="450">
        <f t="shared" si="4910"/>
        <v>0</v>
      </c>
      <c r="BEN74" s="450">
        <f t="shared" si="4910"/>
        <v>0</v>
      </c>
      <c r="BEO74" s="450">
        <f t="shared" si="4910"/>
        <v>0</v>
      </c>
      <c r="BEP74" s="450">
        <f t="shared" si="4910"/>
        <v>0</v>
      </c>
      <c r="BEQ74" s="450">
        <f t="shared" si="4910"/>
        <v>0</v>
      </c>
      <c r="BER74" s="450">
        <f t="shared" si="4910"/>
        <v>0</v>
      </c>
      <c r="BES74" s="451">
        <f t="shared" si="4910"/>
        <v>0</v>
      </c>
      <c r="BEU74" s="457">
        <f t="shared" ref="BEU74:BFH74" si="4911">SUM(BEU75:BEU80)</f>
        <v>0</v>
      </c>
      <c r="BEV74" s="450">
        <f t="shared" si="4911"/>
        <v>0</v>
      </c>
      <c r="BEW74" s="450">
        <f t="shared" si="4911"/>
        <v>0</v>
      </c>
      <c r="BEX74" s="450">
        <f t="shared" si="4911"/>
        <v>0</v>
      </c>
      <c r="BEY74" s="450">
        <f t="shared" si="4911"/>
        <v>0</v>
      </c>
      <c r="BEZ74" s="450">
        <f t="shared" si="4911"/>
        <v>0</v>
      </c>
      <c r="BFA74" s="450">
        <f t="shared" si="4911"/>
        <v>0</v>
      </c>
      <c r="BFB74" s="450">
        <f t="shared" si="4911"/>
        <v>0</v>
      </c>
      <c r="BFC74" s="450">
        <f t="shared" si="4911"/>
        <v>0</v>
      </c>
      <c r="BFD74" s="450">
        <f t="shared" si="4911"/>
        <v>0</v>
      </c>
      <c r="BFE74" s="450">
        <f t="shared" si="4911"/>
        <v>0</v>
      </c>
      <c r="BFF74" s="450">
        <f t="shared" si="4911"/>
        <v>0</v>
      </c>
      <c r="BFG74" s="450">
        <f t="shared" si="4911"/>
        <v>0</v>
      </c>
      <c r="BFH74" s="451">
        <f t="shared" si="4911"/>
        <v>0</v>
      </c>
      <c r="BFJ74" s="457">
        <f t="shared" ref="BFJ74:BFW74" si="4912">SUM(BFJ75:BFJ80)</f>
        <v>0</v>
      </c>
      <c r="BFK74" s="450">
        <f t="shared" si="4912"/>
        <v>0</v>
      </c>
      <c r="BFL74" s="450">
        <f t="shared" si="4912"/>
        <v>0</v>
      </c>
      <c r="BFM74" s="450">
        <f t="shared" si="4912"/>
        <v>0</v>
      </c>
      <c r="BFN74" s="450">
        <f t="shared" si="4912"/>
        <v>0</v>
      </c>
      <c r="BFO74" s="450">
        <f t="shared" si="4912"/>
        <v>0</v>
      </c>
      <c r="BFP74" s="450">
        <f t="shared" si="4912"/>
        <v>0</v>
      </c>
      <c r="BFQ74" s="450">
        <f t="shared" si="4912"/>
        <v>0</v>
      </c>
      <c r="BFR74" s="450">
        <f t="shared" si="4912"/>
        <v>0</v>
      </c>
      <c r="BFS74" s="450">
        <f t="shared" si="4912"/>
        <v>0</v>
      </c>
      <c r="BFT74" s="450">
        <f t="shared" si="4912"/>
        <v>0</v>
      </c>
      <c r="BFU74" s="450">
        <f t="shared" si="4912"/>
        <v>0</v>
      </c>
      <c r="BFV74" s="450">
        <f t="shared" si="4912"/>
        <v>0</v>
      </c>
      <c r="BFW74" s="451">
        <f t="shared" si="4912"/>
        <v>0</v>
      </c>
      <c r="BFY74" s="457">
        <f t="shared" ref="BFY74:BGL74" si="4913">SUM(BFY75:BFY80)</f>
        <v>0</v>
      </c>
      <c r="BFZ74" s="450">
        <f t="shared" si="4913"/>
        <v>0</v>
      </c>
      <c r="BGA74" s="450">
        <f t="shared" si="4913"/>
        <v>0</v>
      </c>
      <c r="BGB74" s="450">
        <f t="shared" si="4913"/>
        <v>0</v>
      </c>
      <c r="BGC74" s="450">
        <f t="shared" si="4913"/>
        <v>0</v>
      </c>
      <c r="BGD74" s="450">
        <f t="shared" si="4913"/>
        <v>0</v>
      </c>
      <c r="BGE74" s="450">
        <f t="shared" si="4913"/>
        <v>0</v>
      </c>
      <c r="BGF74" s="450">
        <f t="shared" si="4913"/>
        <v>0</v>
      </c>
      <c r="BGG74" s="450">
        <f t="shared" si="4913"/>
        <v>0</v>
      </c>
      <c r="BGH74" s="450">
        <f t="shared" si="4913"/>
        <v>0</v>
      </c>
      <c r="BGI74" s="450">
        <f t="shared" si="4913"/>
        <v>0</v>
      </c>
      <c r="BGJ74" s="450">
        <f t="shared" si="4913"/>
        <v>0</v>
      </c>
      <c r="BGK74" s="450">
        <f t="shared" si="4913"/>
        <v>0</v>
      </c>
      <c r="BGL74" s="451">
        <f t="shared" si="4913"/>
        <v>0</v>
      </c>
      <c r="BGN74" s="457">
        <f t="shared" ref="BGN74:BHA74" si="4914">SUM(BGN75:BGN80)</f>
        <v>0</v>
      </c>
      <c r="BGO74" s="450">
        <f t="shared" si="4914"/>
        <v>0</v>
      </c>
      <c r="BGP74" s="450">
        <f t="shared" si="4914"/>
        <v>0</v>
      </c>
      <c r="BGQ74" s="450">
        <f t="shared" si="4914"/>
        <v>0</v>
      </c>
      <c r="BGR74" s="450">
        <f t="shared" si="4914"/>
        <v>0</v>
      </c>
      <c r="BGS74" s="450">
        <f t="shared" si="4914"/>
        <v>0</v>
      </c>
      <c r="BGT74" s="450">
        <f t="shared" si="4914"/>
        <v>0</v>
      </c>
      <c r="BGU74" s="450">
        <f t="shared" si="4914"/>
        <v>0</v>
      </c>
      <c r="BGV74" s="450">
        <f t="shared" si="4914"/>
        <v>0</v>
      </c>
      <c r="BGW74" s="450">
        <f t="shared" si="4914"/>
        <v>0</v>
      </c>
      <c r="BGX74" s="450">
        <f t="shared" si="4914"/>
        <v>0</v>
      </c>
      <c r="BGY74" s="450">
        <f t="shared" si="4914"/>
        <v>0</v>
      </c>
      <c r="BGZ74" s="450">
        <f t="shared" si="4914"/>
        <v>0</v>
      </c>
      <c r="BHA74" s="451">
        <f t="shared" si="4914"/>
        <v>0</v>
      </c>
      <c r="BHC74" s="457">
        <f t="shared" ref="BHC74:BHP74" si="4915">SUM(BHC75:BHC80)</f>
        <v>0</v>
      </c>
      <c r="BHD74" s="450">
        <f t="shared" si="4915"/>
        <v>0</v>
      </c>
      <c r="BHE74" s="450">
        <f t="shared" si="4915"/>
        <v>0</v>
      </c>
      <c r="BHF74" s="450">
        <f t="shared" si="4915"/>
        <v>0</v>
      </c>
      <c r="BHG74" s="450">
        <f t="shared" si="4915"/>
        <v>0</v>
      </c>
      <c r="BHH74" s="450">
        <f t="shared" si="4915"/>
        <v>0</v>
      </c>
      <c r="BHI74" s="450">
        <f t="shared" si="4915"/>
        <v>0</v>
      </c>
      <c r="BHJ74" s="450">
        <f t="shared" si="4915"/>
        <v>0</v>
      </c>
      <c r="BHK74" s="450">
        <f t="shared" si="4915"/>
        <v>0</v>
      </c>
      <c r="BHL74" s="450">
        <f t="shared" si="4915"/>
        <v>0</v>
      </c>
      <c r="BHM74" s="450">
        <f t="shared" si="4915"/>
        <v>0</v>
      </c>
      <c r="BHN74" s="450">
        <f t="shared" si="4915"/>
        <v>0</v>
      </c>
      <c r="BHO74" s="450">
        <f t="shared" si="4915"/>
        <v>0</v>
      </c>
      <c r="BHP74" s="451">
        <f t="shared" si="4915"/>
        <v>0</v>
      </c>
      <c r="BHR74" s="457">
        <f t="shared" ref="BHR74:BIE74" si="4916">SUM(BHR75:BHR80)</f>
        <v>0</v>
      </c>
      <c r="BHS74" s="450">
        <f t="shared" si="4916"/>
        <v>0</v>
      </c>
      <c r="BHT74" s="450">
        <f t="shared" si="4916"/>
        <v>0</v>
      </c>
      <c r="BHU74" s="450">
        <f t="shared" si="4916"/>
        <v>0</v>
      </c>
      <c r="BHV74" s="450">
        <f t="shared" si="4916"/>
        <v>0</v>
      </c>
      <c r="BHW74" s="450">
        <f t="shared" si="4916"/>
        <v>0</v>
      </c>
      <c r="BHX74" s="450">
        <f t="shared" si="4916"/>
        <v>0</v>
      </c>
      <c r="BHY74" s="450">
        <f t="shared" si="4916"/>
        <v>0</v>
      </c>
      <c r="BHZ74" s="450">
        <f t="shared" si="4916"/>
        <v>0</v>
      </c>
      <c r="BIA74" s="450">
        <f t="shared" si="4916"/>
        <v>0</v>
      </c>
      <c r="BIB74" s="450">
        <f t="shared" si="4916"/>
        <v>0</v>
      </c>
      <c r="BIC74" s="450">
        <f t="shared" si="4916"/>
        <v>0</v>
      </c>
      <c r="BID74" s="450">
        <f t="shared" si="4916"/>
        <v>0</v>
      </c>
      <c r="BIE74" s="451">
        <f t="shared" si="4916"/>
        <v>0</v>
      </c>
      <c r="BIG74" s="457">
        <f t="shared" ref="BIG74:BIT74" si="4917">SUM(BIG75:BIG80)</f>
        <v>0</v>
      </c>
      <c r="BIH74" s="450">
        <f t="shared" si="4917"/>
        <v>0</v>
      </c>
      <c r="BII74" s="450">
        <f t="shared" si="4917"/>
        <v>0</v>
      </c>
      <c r="BIJ74" s="450">
        <f t="shared" si="4917"/>
        <v>0</v>
      </c>
      <c r="BIK74" s="450">
        <f t="shared" si="4917"/>
        <v>0</v>
      </c>
      <c r="BIL74" s="450">
        <f t="shared" si="4917"/>
        <v>0</v>
      </c>
      <c r="BIM74" s="450">
        <f t="shared" si="4917"/>
        <v>0</v>
      </c>
      <c r="BIN74" s="450">
        <f t="shared" si="4917"/>
        <v>0</v>
      </c>
      <c r="BIO74" s="450">
        <f t="shared" si="4917"/>
        <v>0</v>
      </c>
      <c r="BIP74" s="450">
        <f t="shared" si="4917"/>
        <v>0</v>
      </c>
      <c r="BIQ74" s="450">
        <f t="shared" si="4917"/>
        <v>0</v>
      </c>
      <c r="BIR74" s="450">
        <f t="shared" si="4917"/>
        <v>0</v>
      </c>
      <c r="BIS74" s="450">
        <f t="shared" si="4917"/>
        <v>0</v>
      </c>
      <c r="BIT74" s="451">
        <f t="shared" si="4917"/>
        <v>0</v>
      </c>
      <c r="BIV74" s="457">
        <f t="shared" ref="BIV74:BJI74" si="4918">SUM(BIV75:BIV80)</f>
        <v>0</v>
      </c>
      <c r="BIW74" s="450">
        <f t="shared" si="4918"/>
        <v>0</v>
      </c>
      <c r="BIX74" s="450">
        <f t="shared" si="4918"/>
        <v>0</v>
      </c>
      <c r="BIY74" s="450">
        <f t="shared" si="4918"/>
        <v>0</v>
      </c>
      <c r="BIZ74" s="450">
        <f t="shared" si="4918"/>
        <v>0</v>
      </c>
      <c r="BJA74" s="450">
        <f t="shared" si="4918"/>
        <v>0</v>
      </c>
      <c r="BJB74" s="450">
        <f t="shared" si="4918"/>
        <v>0</v>
      </c>
      <c r="BJC74" s="450">
        <f t="shared" si="4918"/>
        <v>0</v>
      </c>
      <c r="BJD74" s="450">
        <f t="shared" si="4918"/>
        <v>0</v>
      </c>
      <c r="BJE74" s="450">
        <f t="shared" si="4918"/>
        <v>0</v>
      </c>
      <c r="BJF74" s="450">
        <f t="shared" si="4918"/>
        <v>0</v>
      </c>
      <c r="BJG74" s="450">
        <f t="shared" si="4918"/>
        <v>0</v>
      </c>
      <c r="BJH74" s="450">
        <f t="shared" si="4918"/>
        <v>0</v>
      </c>
      <c r="BJI74" s="451">
        <f t="shared" si="4918"/>
        <v>0</v>
      </c>
      <c r="BJK74" s="457">
        <f t="shared" ref="BJK74:BJX74" si="4919">SUM(BJK75:BJK80)</f>
        <v>0</v>
      </c>
      <c r="BJL74" s="450">
        <f t="shared" si="4919"/>
        <v>0</v>
      </c>
      <c r="BJM74" s="450">
        <f t="shared" si="4919"/>
        <v>0</v>
      </c>
      <c r="BJN74" s="450">
        <f t="shared" si="4919"/>
        <v>0</v>
      </c>
      <c r="BJO74" s="450">
        <f t="shared" si="4919"/>
        <v>0</v>
      </c>
      <c r="BJP74" s="450">
        <f t="shared" si="4919"/>
        <v>0</v>
      </c>
      <c r="BJQ74" s="450">
        <f t="shared" si="4919"/>
        <v>0</v>
      </c>
      <c r="BJR74" s="450">
        <f t="shared" si="4919"/>
        <v>0</v>
      </c>
      <c r="BJS74" s="450">
        <f t="shared" si="4919"/>
        <v>0</v>
      </c>
      <c r="BJT74" s="450">
        <f t="shared" si="4919"/>
        <v>0</v>
      </c>
      <c r="BJU74" s="450">
        <f t="shared" si="4919"/>
        <v>0</v>
      </c>
      <c r="BJV74" s="450">
        <f t="shared" si="4919"/>
        <v>0</v>
      </c>
      <c r="BJW74" s="450">
        <f t="shared" si="4919"/>
        <v>0</v>
      </c>
      <c r="BJX74" s="451">
        <f t="shared" si="4919"/>
        <v>0</v>
      </c>
      <c r="BJZ74" s="457">
        <f t="shared" ref="BJZ74:BKM74" si="4920">SUM(BJZ75:BJZ80)</f>
        <v>0</v>
      </c>
      <c r="BKA74" s="450">
        <f t="shared" si="4920"/>
        <v>0</v>
      </c>
      <c r="BKB74" s="450">
        <f t="shared" si="4920"/>
        <v>0</v>
      </c>
      <c r="BKC74" s="450">
        <f t="shared" si="4920"/>
        <v>0</v>
      </c>
      <c r="BKD74" s="450">
        <f t="shared" si="4920"/>
        <v>0</v>
      </c>
      <c r="BKE74" s="450">
        <f t="shared" si="4920"/>
        <v>0</v>
      </c>
      <c r="BKF74" s="450">
        <f t="shared" si="4920"/>
        <v>0</v>
      </c>
      <c r="BKG74" s="450">
        <f t="shared" si="4920"/>
        <v>0</v>
      </c>
      <c r="BKH74" s="450">
        <f t="shared" si="4920"/>
        <v>0</v>
      </c>
      <c r="BKI74" s="450">
        <f t="shared" si="4920"/>
        <v>0</v>
      </c>
      <c r="BKJ74" s="450">
        <f t="shared" si="4920"/>
        <v>0</v>
      </c>
      <c r="BKK74" s="450">
        <f t="shared" si="4920"/>
        <v>0</v>
      </c>
      <c r="BKL74" s="450">
        <f t="shared" si="4920"/>
        <v>0</v>
      </c>
      <c r="BKM74" s="451">
        <f t="shared" si="4920"/>
        <v>0</v>
      </c>
      <c r="BKO74" s="457">
        <f t="shared" ref="BKO74:BLB74" si="4921">SUM(BKO75:BKO80)</f>
        <v>0</v>
      </c>
      <c r="BKP74" s="450">
        <f t="shared" si="4921"/>
        <v>0</v>
      </c>
      <c r="BKQ74" s="450">
        <f t="shared" si="4921"/>
        <v>0</v>
      </c>
      <c r="BKR74" s="450">
        <f t="shared" si="4921"/>
        <v>0</v>
      </c>
      <c r="BKS74" s="450">
        <f t="shared" si="4921"/>
        <v>0</v>
      </c>
      <c r="BKT74" s="450">
        <f t="shared" si="4921"/>
        <v>0</v>
      </c>
      <c r="BKU74" s="450">
        <f t="shared" si="4921"/>
        <v>0</v>
      </c>
      <c r="BKV74" s="450">
        <f t="shared" si="4921"/>
        <v>0</v>
      </c>
      <c r="BKW74" s="450">
        <f t="shared" si="4921"/>
        <v>0</v>
      </c>
      <c r="BKX74" s="450">
        <f t="shared" si="4921"/>
        <v>0</v>
      </c>
      <c r="BKY74" s="450">
        <f t="shared" si="4921"/>
        <v>0</v>
      </c>
      <c r="BKZ74" s="450">
        <f t="shared" si="4921"/>
        <v>0</v>
      </c>
      <c r="BLA74" s="450">
        <f t="shared" si="4921"/>
        <v>0</v>
      </c>
      <c r="BLB74" s="451">
        <f t="shared" si="4921"/>
        <v>0</v>
      </c>
      <c r="BLD74" s="457">
        <f t="shared" ref="BLD74:BLQ74" si="4922">SUM(BLD75:BLD80)</f>
        <v>0</v>
      </c>
      <c r="BLE74" s="450">
        <f t="shared" si="4922"/>
        <v>0</v>
      </c>
      <c r="BLF74" s="450">
        <f t="shared" si="4922"/>
        <v>0</v>
      </c>
      <c r="BLG74" s="450">
        <f t="shared" si="4922"/>
        <v>0</v>
      </c>
      <c r="BLH74" s="450">
        <f t="shared" si="4922"/>
        <v>0</v>
      </c>
      <c r="BLI74" s="450">
        <f t="shared" si="4922"/>
        <v>0</v>
      </c>
      <c r="BLJ74" s="450">
        <f t="shared" si="4922"/>
        <v>0</v>
      </c>
      <c r="BLK74" s="450">
        <f t="shared" si="4922"/>
        <v>0</v>
      </c>
      <c r="BLL74" s="450">
        <f t="shared" si="4922"/>
        <v>0</v>
      </c>
      <c r="BLM74" s="450">
        <f t="shared" si="4922"/>
        <v>0</v>
      </c>
      <c r="BLN74" s="450">
        <f t="shared" si="4922"/>
        <v>0</v>
      </c>
      <c r="BLO74" s="450">
        <f t="shared" si="4922"/>
        <v>0</v>
      </c>
      <c r="BLP74" s="450">
        <f t="shared" si="4922"/>
        <v>0</v>
      </c>
      <c r="BLQ74" s="451">
        <f t="shared" si="4922"/>
        <v>0</v>
      </c>
      <c r="BLS74" s="457">
        <f t="shared" ref="BLS74:BMF74" si="4923">SUM(BLS75:BLS80)</f>
        <v>0</v>
      </c>
      <c r="BLT74" s="450">
        <f t="shared" si="4923"/>
        <v>0</v>
      </c>
      <c r="BLU74" s="450">
        <f t="shared" si="4923"/>
        <v>0</v>
      </c>
      <c r="BLV74" s="450">
        <f t="shared" si="4923"/>
        <v>0</v>
      </c>
      <c r="BLW74" s="450">
        <f t="shared" si="4923"/>
        <v>0</v>
      </c>
      <c r="BLX74" s="450">
        <f t="shared" si="4923"/>
        <v>0</v>
      </c>
      <c r="BLY74" s="450">
        <f t="shared" si="4923"/>
        <v>0</v>
      </c>
      <c r="BLZ74" s="450">
        <f t="shared" si="4923"/>
        <v>0</v>
      </c>
      <c r="BMA74" s="450">
        <f t="shared" si="4923"/>
        <v>0</v>
      </c>
      <c r="BMB74" s="450">
        <f t="shared" si="4923"/>
        <v>0</v>
      </c>
      <c r="BMC74" s="450">
        <f t="shared" si="4923"/>
        <v>0</v>
      </c>
      <c r="BMD74" s="450">
        <f t="shared" si="4923"/>
        <v>0</v>
      </c>
      <c r="BME74" s="450">
        <f t="shared" si="4923"/>
        <v>0</v>
      </c>
      <c r="BMF74" s="451">
        <f t="shared" si="4923"/>
        <v>0</v>
      </c>
      <c r="BMH74" s="457">
        <f t="shared" ref="BMH74:BMU74" si="4924">SUM(BMH75:BMH80)</f>
        <v>0</v>
      </c>
      <c r="BMI74" s="450">
        <f t="shared" si="4924"/>
        <v>0</v>
      </c>
      <c r="BMJ74" s="450">
        <f t="shared" si="4924"/>
        <v>0</v>
      </c>
      <c r="BMK74" s="450">
        <f t="shared" si="4924"/>
        <v>0</v>
      </c>
      <c r="BML74" s="450">
        <f t="shared" si="4924"/>
        <v>0</v>
      </c>
      <c r="BMM74" s="450">
        <f t="shared" si="4924"/>
        <v>0</v>
      </c>
      <c r="BMN74" s="450">
        <f t="shared" si="4924"/>
        <v>0</v>
      </c>
      <c r="BMO74" s="450">
        <f t="shared" si="4924"/>
        <v>0</v>
      </c>
      <c r="BMP74" s="450">
        <f t="shared" si="4924"/>
        <v>0</v>
      </c>
      <c r="BMQ74" s="450">
        <f t="shared" si="4924"/>
        <v>0</v>
      </c>
      <c r="BMR74" s="450">
        <f t="shared" si="4924"/>
        <v>0</v>
      </c>
      <c r="BMS74" s="450">
        <f t="shared" si="4924"/>
        <v>0</v>
      </c>
      <c r="BMT74" s="450">
        <f t="shared" si="4924"/>
        <v>0</v>
      </c>
      <c r="BMU74" s="451">
        <f t="shared" si="4924"/>
        <v>0</v>
      </c>
      <c r="BMW74" s="457">
        <f t="shared" ref="BMW74:BNJ74" si="4925">SUM(BMW75:BMW80)</f>
        <v>0</v>
      </c>
      <c r="BMX74" s="450">
        <f t="shared" si="4925"/>
        <v>0</v>
      </c>
      <c r="BMY74" s="450">
        <f t="shared" si="4925"/>
        <v>0</v>
      </c>
      <c r="BMZ74" s="450">
        <f t="shared" si="4925"/>
        <v>0</v>
      </c>
      <c r="BNA74" s="450">
        <f t="shared" si="4925"/>
        <v>0</v>
      </c>
      <c r="BNB74" s="450">
        <f t="shared" si="4925"/>
        <v>0</v>
      </c>
      <c r="BNC74" s="450">
        <f t="shared" si="4925"/>
        <v>0</v>
      </c>
      <c r="BND74" s="450">
        <f t="shared" si="4925"/>
        <v>0</v>
      </c>
      <c r="BNE74" s="450">
        <f t="shared" si="4925"/>
        <v>0</v>
      </c>
      <c r="BNF74" s="450">
        <f t="shared" si="4925"/>
        <v>0</v>
      </c>
      <c r="BNG74" s="450">
        <f t="shared" si="4925"/>
        <v>0</v>
      </c>
      <c r="BNH74" s="450">
        <f t="shared" si="4925"/>
        <v>0</v>
      </c>
      <c r="BNI74" s="450">
        <f t="shared" si="4925"/>
        <v>0</v>
      </c>
      <c r="BNJ74" s="451">
        <f t="shared" si="4925"/>
        <v>0</v>
      </c>
      <c r="BNL74" s="457">
        <f t="shared" ref="BNL74:BNY74" si="4926">SUM(BNL75:BNL80)</f>
        <v>0</v>
      </c>
      <c r="BNM74" s="450">
        <f t="shared" si="4926"/>
        <v>0</v>
      </c>
      <c r="BNN74" s="450">
        <f t="shared" si="4926"/>
        <v>0</v>
      </c>
      <c r="BNO74" s="450">
        <f t="shared" si="4926"/>
        <v>0</v>
      </c>
      <c r="BNP74" s="450">
        <f t="shared" si="4926"/>
        <v>0</v>
      </c>
      <c r="BNQ74" s="450">
        <f t="shared" si="4926"/>
        <v>0</v>
      </c>
      <c r="BNR74" s="450">
        <f t="shared" si="4926"/>
        <v>0</v>
      </c>
      <c r="BNS74" s="450">
        <f t="shared" si="4926"/>
        <v>0</v>
      </c>
      <c r="BNT74" s="450">
        <f t="shared" si="4926"/>
        <v>0</v>
      </c>
      <c r="BNU74" s="450">
        <f t="shared" si="4926"/>
        <v>0</v>
      </c>
      <c r="BNV74" s="450">
        <f t="shared" si="4926"/>
        <v>0</v>
      </c>
      <c r="BNW74" s="450">
        <f t="shared" si="4926"/>
        <v>0</v>
      </c>
      <c r="BNX74" s="450">
        <f t="shared" si="4926"/>
        <v>0</v>
      </c>
      <c r="BNY74" s="451">
        <f t="shared" si="4926"/>
        <v>0</v>
      </c>
      <c r="BOA74" s="457">
        <f t="shared" ref="BOA74:BON74" si="4927">SUM(BOA75:BOA80)</f>
        <v>0</v>
      </c>
      <c r="BOB74" s="450">
        <f t="shared" si="4927"/>
        <v>0</v>
      </c>
      <c r="BOC74" s="450">
        <f t="shared" si="4927"/>
        <v>0</v>
      </c>
      <c r="BOD74" s="450">
        <f t="shared" si="4927"/>
        <v>0</v>
      </c>
      <c r="BOE74" s="450">
        <f t="shared" si="4927"/>
        <v>0</v>
      </c>
      <c r="BOF74" s="450">
        <f t="shared" si="4927"/>
        <v>0</v>
      </c>
      <c r="BOG74" s="450">
        <f t="shared" si="4927"/>
        <v>0</v>
      </c>
      <c r="BOH74" s="450">
        <f t="shared" si="4927"/>
        <v>0</v>
      </c>
      <c r="BOI74" s="450">
        <f t="shared" si="4927"/>
        <v>0</v>
      </c>
      <c r="BOJ74" s="450">
        <f t="shared" si="4927"/>
        <v>0</v>
      </c>
      <c r="BOK74" s="450">
        <f t="shared" si="4927"/>
        <v>0</v>
      </c>
      <c r="BOL74" s="450">
        <f t="shared" si="4927"/>
        <v>0</v>
      </c>
      <c r="BOM74" s="450">
        <f t="shared" si="4927"/>
        <v>0</v>
      </c>
      <c r="BON74" s="451">
        <f t="shared" si="4927"/>
        <v>0</v>
      </c>
      <c r="BOP74" s="457">
        <f t="shared" ref="BOP74:BPC74" si="4928">SUM(BOP75:BOP80)</f>
        <v>0</v>
      </c>
      <c r="BOQ74" s="450">
        <f t="shared" si="4928"/>
        <v>0</v>
      </c>
      <c r="BOR74" s="450">
        <f t="shared" si="4928"/>
        <v>0</v>
      </c>
      <c r="BOS74" s="450">
        <f t="shared" si="4928"/>
        <v>0</v>
      </c>
      <c r="BOT74" s="450">
        <f t="shared" si="4928"/>
        <v>0</v>
      </c>
      <c r="BOU74" s="450">
        <f t="shared" si="4928"/>
        <v>0</v>
      </c>
      <c r="BOV74" s="450">
        <f t="shared" si="4928"/>
        <v>0</v>
      </c>
      <c r="BOW74" s="450">
        <f t="shared" si="4928"/>
        <v>0</v>
      </c>
      <c r="BOX74" s="450">
        <f t="shared" si="4928"/>
        <v>0</v>
      </c>
      <c r="BOY74" s="450">
        <f t="shared" si="4928"/>
        <v>0</v>
      </c>
      <c r="BOZ74" s="450">
        <f t="shared" si="4928"/>
        <v>0</v>
      </c>
      <c r="BPA74" s="450">
        <f t="shared" si="4928"/>
        <v>0</v>
      </c>
      <c r="BPB74" s="450">
        <f t="shared" si="4928"/>
        <v>0</v>
      </c>
      <c r="BPC74" s="451">
        <f t="shared" si="4928"/>
        <v>0</v>
      </c>
      <c r="BPE74" s="457">
        <f t="shared" ref="BPE74:BPR74" si="4929">SUM(BPE75:BPE80)</f>
        <v>0</v>
      </c>
      <c r="BPF74" s="450">
        <f t="shared" si="4929"/>
        <v>0</v>
      </c>
      <c r="BPG74" s="450">
        <f t="shared" si="4929"/>
        <v>0</v>
      </c>
      <c r="BPH74" s="450">
        <f t="shared" si="4929"/>
        <v>0</v>
      </c>
      <c r="BPI74" s="450">
        <f t="shared" si="4929"/>
        <v>0</v>
      </c>
      <c r="BPJ74" s="450">
        <f t="shared" si="4929"/>
        <v>0</v>
      </c>
      <c r="BPK74" s="450">
        <f t="shared" si="4929"/>
        <v>0</v>
      </c>
      <c r="BPL74" s="450">
        <f t="shared" si="4929"/>
        <v>0</v>
      </c>
      <c r="BPM74" s="450">
        <f t="shared" si="4929"/>
        <v>0</v>
      </c>
      <c r="BPN74" s="450">
        <f t="shared" si="4929"/>
        <v>0</v>
      </c>
      <c r="BPO74" s="450">
        <f t="shared" si="4929"/>
        <v>0</v>
      </c>
      <c r="BPP74" s="450">
        <f t="shared" si="4929"/>
        <v>0</v>
      </c>
      <c r="BPQ74" s="450">
        <f t="shared" si="4929"/>
        <v>0</v>
      </c>
      <c r="BPR74" s="451">
        <f t="shared" si="4929"/>
        <v>0</v>
      </c>
      <c r="BPT74" s="457">
        <f t="shared" ref="BPT74:BQG74" si="4930">SUM(BPT75:BPT80)</f>
        <v>0</v>
      </c>
      <c r="BPU74" s="450">
        <f t="shared" si="4930"/>
        <v>0</v>
      </c>
      <c r="BPV74" s="450">
        <f t="shared" si="4930"/>
        <v>0</v>
      </c>
      <c r="BPW74" s="450">
        <f t="shared" si="4930"/>
        <v>0</v>
      </c>
      <c r="BPX74" s="450">
        <f t="shared" si="4930"/>
        <v>0</v>
      </c>
      <c r="BPY74" s="450">
        <f t="shared" si="4930"/>
        <v>0</v>
      </c>
      <c r="BPZ74" s="450">
        <f t="shared" si="4930"/>
        <v>0</v>
      </c>
      <c r="BQA74" s="450">
        <f t="shared" si="4930"/>
        <v>0</v>
      </c>
      <c r="BQB74" s="450">
        <f t="shared" si="4930"/>
        <v>0</v>
      </c>
      <c r="BQC74" s="450">
        <f t="shared" si="4930"/>
        <v>0</v>
      </c>
      <c r="BQD74" s="450">
        <f t="shared" si="4930"/>
        <v>0</v>
      </c>
      <c r="BQE74" s="450">
        <f t="shared" si="4930"/>
        <v>0</v>
      </c>
      <c r="BQF74" s="450">
        <f t="shared" si="4930"/>
        <v>0</v>
      </c>
      <c r="BQG74" s="451">
        <f t="shared" si="4930"/>
        <v>0</v>
      </c>
      <c r="BQI74" s="457">
        <f t="shared" ref="BQI74:BQV74" si="4931">SUM(BQI75:BQI80)</f>
        <v>0</v>
      </c>
      <c r="BQJ74" s="450">
        <f t="shared" si="4931"/>
        <v>0</v>
      </c>
      <c r="BQK74" s="450">
        <f t="shared" si="4931"/>
        <v>0</v>
      </c>
      <c r="BQL74" s="450">
        <f t="shared" si="4931"/>
        <v>0</v>
      </c>
      <c r="BQM74" s="450">
        <f t="shared" si="4931"/>
        <v>0</v>
      </c>
      <c r="BQN74" s="450">
        <f t="shared" si="4931"/>
        <v>0</v>
      </c>
      <c r="BQO74" s="450">
        <f t="shared" si="4931"/>
        <v>0</v>
      </c>
      <c r="BQP74" s="450">
        <f t="shared" si="4931"/>
        <v>0</v>
      </c>
      <c r="BQQ74" s="450">
        <f t="shared" si="4931"/>
        <v>0</v>
      </c>
      <c r="BQR74" s="450">
        <f t="shared" si="4931"/>
        <v>0</v>
      </c>
      <c r="BQS74" s="450">
        <f t="shared" si="4931"/>
        <v>0</v>
      </c>
      <c r="BQT74" s="450">
        <f t="shared" si="4931"/>
        <v>0</v>
      </c>
      <c r="BQU74" s="450">
        <f t="shared" si="4931"/>
        <v>0</v>
      </c>
      <c r="BQV74" s="451">
        <f t="shared" si="4931"/>
        <v>0</v>
      </c>
      <c r="BQX74" s="457">
        <f t="shared" ref="BQX74:BRK74" si="4932">SUM(BQX75:BQX80)</f>
        <v>0</v>
      </c>
      <c r="BQY74" s="450">
        <f t="shared" si="4932"/>
        <v>0</v>
      </c>
      <c r="BQZ74" s="450">
        <f t="shared" si="4932"/>
        <v>0</v>
      </c>
      <c r="BRA74" s="450">
        <f t="shared" si="4932"/>
        <v>0</v>
      </c>
      <c r="BRB74" s="450">
        <f t="shared" si="4932"/>
        <v>0</v>
      </c>
      <c r="BRC74" s="450">
        <f t="shared" si="4932"/>
        <v>0</v>
      </c>
      <c r="BRD74" s="450">
        <f t="shared" si="4932"/>
        <v>0</v>
      </c>
      <c r="BRE74" s="450">
        <f t="shared" si="4932"/>
        <v>0</v>
      </c>
      <c r="BRF74" s="450">
        <f t="shared" si="4932"/>
        <v>0</v>
      </c>
      <c r="BRG74" s="450">
        <f t="shared" si="4932"/>
        <v>0</v>
      </c>
      <c r="BRH74" s="450">
        <f t="shared" si="4932"/>
        <v>0</v>
      </c>
      <c r="BRI74" s="450">
        <f t="shared" si="4932"/>
        <v>0</v>
      </c>
      <c r="BRJ74" s="450">
        <f t="shared" si="4932"/>
        <v>0</v>
      </c>
      <c r="BRK74" s="451">
        <f t="shared" si="4932"/>
        <v>0</v>
      </c>
      <c r="BRM74" s="457">
        <f t="shared" ref="BRM74:BRZ74" si="4933">SUM(BRM75:BRM80)</f>
        <v>0</v>
      </c>
      <c r="BRN74" s="450">
        <f t="shared" si="4933"/>
        <v>0</v>
      </c>
      <c r="BRO74" s="450">
        <f t="shared" si="4933"/>
        <v>0</v>
      </c>
      <c r="BRP74" s="450">
        <f t="shared" si="4933"/>
        <v>0</v>
      </c>
      <c r="BRQ74" s="450">
        <f t="shared" si="4933"/>
        <v>0</v>
      </c>
      <c r="BRR74" s="450">
        <f t="shared" si="4933"/>
        <v>0</v>
      </c>
      <c r="BRS74" s="450">
        <f t="shared" si="4933"/>
        <v>0</v>
      </c>
      <c r="BRT74" s="450">
        <f t="shared" si="4933"/>
        <v>0</v>
      </c>
      <c r="BRU74" s="450">
        <f t="shared" si="4933"/>
        <v>0</v>
      </c>
      <c r="BRV74" s="450">
        <f t="shared" si="4933"/>
        <v>0</v>
      </c>
      <c r="BRW74" s="450">
        <f t="shared" si="4933"/>
        <v>0</v>
      </c>
      <c r="BRX74" s="450">
        <f t="shared" si="4933"/>
        <v>0</v>
      </c>
      <c r="BRY74" s="450">
        <f t="shared" si="4933"/>
        <v>0</v>
      </c>
      <c r="BRZ74" s="451">
        <f t="shared" si="4933"/>
        <v>0</v>
      </c>
      <c r="BSB74" s="457">
        <f t="shared" ref="BSB74:BSO74" si="4934">SUM(BSB75:BSB80)</f>
        <v>0</v>
      </c>
      <c r="BSC74" s="450">
        <f t="shared" si="4934"/>
        <v>0</v>
      </c>
      <c r="BSD74" s="450">
        <f t="shared" si="4934"/>
        <v>0</v>
      </c>
      <c r="BSE74" s="450">
        <f t="shared" si="4934"/>
        <v>0</v>
      </c>
      <c r="BSF74" s="450">
        <f t="shared" si="4934"/>
        <v>0</v>
      </c>
      <c r="BSG74" s="450">
        <f t="shared" si="4934"/>
        <v>0</v>
      </c>
      <c r="BSH74" s="450">
        <f t="shared" si="4934"/>
        <v>0</v>
      </c>
      <c r="BSI74" s="450">
        <f t="shared" si="4934"/>
        <v>0</v>
      </c>
      <c r="BSJ74" s="450">
        <f t="shared" si="4934"/>
        <v>0</v>
      </c>
      <c r="BSK74" s="450">
        <f t="shared" si="4934"/>
        <v>0</v>
      </c>
      <c r="BSL74" s="450">
        <f t="shared" si="4934"/>
        <v>0</v>
      </c>
      <c r="BSM74" s="450">
        <f t="shared" si="4934"/>
        <v>0</v>
      </c>
      <c r="BSN74" s="450">
        <f t="shared" si="4934"/>
        <v>0</v>
      </c>
      <c r="BSO74" s="451">
        <f t="shared" si="4934"/>
        <v>0</v>
      </c>
      <c r="BSQ74" s="457">
        <f t="shared" ref="BSQ74:BTD74" si="4935">SUM(BSQ75:BSQ80)</f>
        <v>0</v>
      </c>
      <c r="BSR74" s="450">
        <f t="shared" si="4935"/>
        <v>0</v>
      </c>
      <c r="BSS74" s="450">
        <f t="shared" si="4935"/>
        <v>0</v>
      </c>
      <c r="BST74" s="450">
        <f t="shared" si="4935"/>
        <v>0</v>
      </c>
      <c r="BSU74" s="450">
        <f t="shared" si="4935"/>
        <v>0</v>
      </c>
      <c r="BSV74" s="450">
        <f t="shared" si="4935"/>
        <v>0</v>
      </c>
      <c r="BSW74" s="450">
        <f t="shared" si="4935"/>
        <v>0</v>
      </c>
      <c r="BSX74" s="450">
        <f t="shared" si="4935"/>
        <v>0</v>
      </c>
      <c r="BSY74" s="450">
        <f t="shared" si="4935"/>
        <v>0</v>
      </c>
      <c r="BSZ74" s="450">
        <f t="shared" si="4935"/>
        <v>0</v>
      </c>
      <c r="BTA74" s="450">
        <f t="shared" si="4935"/>
        <v>0</v>
      </c>
      <c r="BTB74" s="450">
        <f t="shared" si="4935"/>
        <v>0</v>
      </c>
      <c r="BTC74" s="450">
        <f t="shared" si="4935"/>
        <v>0</v>
      </c>
      <c r="BTD74" s="451">
        <f t="shared" si="4935"/>
        <v>0</v>
      </c>
      <c r="BTF74" s="457">
        <f t="shared" ref="BTF74:BTS74" si="4936">SUM(BTF75:BTF80)</f>
        <v>0</v>
      </c>
      <c r="BTG74" s="450">
        <f t="shared" si="4936"/>
        <v>0</v>
      </c>
      <c r="BTH74" s="450">
        <f t="shared" si="4936"/>
        <v>0</v>
      </c>
      <c r="BTI74" s="450">
        <f t="shared" si="4936"/>
        <v>0</v>
      </c>
      <c r="BTJ74" s="450">
        <f t="shared" si="4936"/>
        <v>0</v>
      </c>
      <c r="BTK74" s="450">
        <f t="shared" si="4936"/>
        <v>0</v>
      </c>
      <c r="BTL74" s="450">
        <f t="shared" si="4936"/>
        <v>0</v>
      </c>
      <c r="BTM74" s="450">
        <f t="shared" si="4936"/>
        <v>0</v>
      </c>
      <c r="BTN74" s="450">
        <f t="shared" si="4936"/>
        <v>0</v>
      </c>
      <c r="BTO74" s="450">
        <f t="shared" si="4936"/>
        <v>0</v>
      </c>
      <c r="BTP74" s="450">
        <f t="shared" si="4936"/>
        <v>0</v>
      </c>
      <c r="BTQ74" s="450">
        <f t="shared" si="4936"/>
        <v>0</v>
      </c>
      <c r="BTR74" s="450">
        <f t="shared" si="4936"/>
        <v>0</v>
      </c>
      <c r="BTS74" s="451">
        <f t="shared" si="4936"/>
        <v>0</v>
      </c>
      <c r="BTU74" s="457">
        <f t="shared" ref="BTU74:BUH74" si="4937">SUM(BTU75:BTU80)</f>
        <v>0</v>
      </c>
      <c r="BTV74" s="450">
        <f t="shared" si="4937"/>
        <v>0</v>
      </c>
      <c r="BTW74" s="450">
        <f t="shared" si="4937"/>
        <v>0</v>
      </c>
      <c r="BTX74" s="450">
        <f t="shared" si="4937"/>
        <v>0</v>
      </c>
      <c r="BTY74" s="450">
        <f t="shared" si="4937"/>
        <v>0</v>
      </c>
      <c r="BTZ74" s="450">
        <f t="shared" si="4937"/>
        <v>0</v>
      </c>
      <c r="BUA74" s="450">
        <f t="shared" si="4937"/>
        <v>0</v>
      </c>
      <c r="BUB74" s="450">
        <f t="shared" si="4937"/>
        <v>0</v>
      </c>
      <c r="BUC74" s="450">
        <f t="shared" si="4937"/>
        <v>0</v>
      </c>
      <c r="BUD74" s="450">
        <f t="shared" si="4937"/>
        <v>0</v>
      </c>
      <c r="BUE74" s="450">
        <f t="shared" si="4937"/>
        <v>0</v>
      </c>
      <c r="BUF74" s="450">
        <f t="shared" si="4937"/>
        <v>0</v>
      </c>
      <c r="BUG74" s="450">
        <f t="shared" si="4937"/>
        <v>0</v>
      </c>
      <c r="BUH74" s="451">
        <f t="shared" si="4937"/>
        <v>0</v>
      </c>
      <c r="BUJ74" s="457">
        <f t="shared" ref="BUJ74:BUW74" si="4938">SUM(BUJ75:BUJ80)</f>
        <v>0</v>
      </c>
      <c r="BUK74" s="450">
        <f t="shared" si="4938"/>
        <v>0</v>
      </c>
      <c r="BUL74" s="450">
        <f t="shared" si="4938"/>
        <v>0</v>
      </c>
      <c r="BUM74" s="450">
        <f t="shared" si="4938"/>
        <v>0</v>
      </c>
      <c r="BUN74" s="450">
        <f t="shared" si="4938"/>
        <v>0</v>
      </c>
      <c r="BUO74" s="450">
        <f t="shared" si="4938"/>
        <v>0</v>
      </c>
      <c r="BUP74" s="450">
        <f t="shared" si="4938"/>
        <v>0</v>
      </c>
      <c r="BUQ74" s="450">
        <f t="shared" si="4938"/>
        <v>0</v>
      </c>
      <c r="BUR74" s="450">
        <f t="shared" si="4938"/>
        <v>0</v>
      </c>
      <c r="BUS74" s="450">
        <f t="shared" si="4938"/>
        <v>0</v>
      </c>
      <c r="BUT74" s="450">
        <f t="shared" si="4938"/>
        <v>0</v>
      </c>
      <c r="BUU74" s="450">
        <f t="shared" si="4938"/>
        <v>0</v>
      </c>
      <c r="BUV74" s="450">
        <f t="shared" si="4938"/>
        <v>0</v>
      </c>
      <c r="BUW74" s="451">
        <f t="shared" si="4938"/>
        <v>0</v>
      </c>
      <c r="BUY74" s="457">
        <f t="shared" ref="BUY74:BVL74" si="4939">SUM(BUY75:BUY80)</f>
        <v>0</v>
      </c>
      <c r="BUZ74" s="450">
        <f t="shared" si="4939"/>
        <v>0</v>
      </c>
      <c r="BVA74" s="450">
        <f t="shared" si="4939"/>
        <v>0</v>
      </c>
      <c r="BVB74" s="450">
        <f t="shared" si="4939"/>
        <v>0</v>
      </c>
      <c r="BVC74" s="450">
        <f t="shared" si="4939"/>
        <v>0</v>
      </c>
      <c r="BVD74" s="450">
        <f t="shared" si="4939"/>
        <v>0</v>
      </c>
      <c r="BVE74" s="450">
        <f t="shared" si="4939"/>
        <v>0</v>
      </c>
      <c r="BVF74" s="450">
        <f t="shared" si="4939"/>
        <v>0</v>
      </c>
      <c r="BVG74" s="450">
        <f t="shared" si="4939"/>
        <v>0</v>
      </c>
      <c r="BVH74" s="450">
        <f t="shared" si="4939"/>
        <v>0</v>
      </c>
      <c r="BVI74" s="450">
        <f t="shared" si="4939"/>
        <v>0</v>
      </c>
      <c r="BVJ74" s="450">
        <f t="shared" si="4939"/>
        <v>0</v>
      </c>
      <c r="BVK74" s="450">
        <f t="shared" si="4939"/>
        <v>0</v>
      </c>
      <c r="BVL74" s="451">
        <f t="shared" si="4939"/>
        <v>0</v>
      </c>
      <c r="BVN74" s="457">
        <f t="shared" ref="BVN74:BWA74" si="4940">SUM(BVN75:BVN80)</f>
        <v>0</v>
      </c>
      <c r="BVO74" s="450">
        <f t="shared" si="4940"/>
        <v>0</v>
      </c>
      <c r="BVP74" s="450">
        <f t="shared" si="4940"/>
        <v>0</v>
      </c>
      <c r="BVQ74" s="450">
        <f t="shared" si="4940"/>
        <v>0</v>
      </c>
      <c r="BVR74" s="450">
        <f t="shared" si="4940"/>
        <v>0</v>
      </c>
      <c r="BVS74" s="450">
        <f t="shared" si="4940"/>
        <v>0</v>
      </c>
      <c r="BVT74" s="450">
        <f t="shared" si="4940"/>
        <v>0</v>
      </c>
      <c r="BVU74" s="450">
        <f t="shared" si="4940"/>
        <v>0</v>
      </c>
      <c r="BVV74" s="450">
        <f t="shared" si="4940"/>
        <v>0</v>
      </c>
      <c r="BVW74" s="450">
        <f t="shared" si="4940"/>
        <v>0</v>
      </c>
      <c r="BVX74" s="450">
        <f t="shared" si="4940"/>
        <v>0</v>
      </c>
      <c r="BVY74" s="450">
        <f t="shared" si="4940"/>
        <v>0</v>
      </c>
      <c r="BVZ74" s="450">
        <f t="shared" si="4940"/>
        <v>0</v>
      </c>
      <c r="BWA74" s="451">
        <f t="shared" si="4940"/>
        <v>0</v>
      </c>
    </row>
    <row r="75" spans="2:1951" ht="15" customHeight="1" x14ac:dyDescent="0.2">
      <c r="B75" s="452" t="s">
        <v>325</v>
      </c>
      <c r="C75" s="447"/>
      <c r="D75" s="447"/>
      <c r="E75" s="447"/>
      <c r="F75" s="447"/>
      <c r="G75" s="450">
        <f t="shared" ref="G75:G80" si="4941">C75+D75-E75+F75</f>
        <v>0</v>
      </c>
      <c r="H75" s="447"/>
      <c r="I75" s="447"/>
      <c r="J75" s="447"/>
      <c r="K75" s="447"/>
      <c r="L75" s="447"/>
      <c r="M75" s="449"/>
      <c r="N75" s="450">
        <f t="shared" ref="N75:N80" si="4942">H75+I75-J75+K75-L75+M75</f>
        <v>0</v>
      </c>
      <c r="O75" s="463"/>
      <c r="P75" s="448"/>
      <c r="R75" s="458"/>
      <c r="S75" s="447"/>
      <c r="T75" s="447"/>
      <c r="U75" s="447"/>
      <c r="V75" s="450">
        <f t="shared" ref="V75:V80" si="4943">R75+S75-T75+U75</f>
        <v>0</v>
      </c>
      <c r="W75" s="447"/>
      <c r="X75" s="447"/>
      <c r="Y75" s="447"/>
      <c r="Z75" s="447"/>
      <c r="AA75" s="447"/>
      <c r="AB75" s="449"/>
      <c r="AC75" s="450">
        <f t="shared" ref="AC75:AC80" si="4944">W75+X75-Y75+Z75-AA75+AB75</f>
        <v>0</v>
      </c>
      <c r="AD75" s="463"/>
      <c r="AE75" s="448"/>
      <c r="AG75" s="458"/>
      <c r="AH75" s="447"/>
      <c r="AI75" s="447"/>
      <c r="AJ75" s="447"/>
      <c r="AK75" s="450">
        <f t="shared" ref="AK75:AK80" si="4945">AG75+AH75-AI75+AJ75</f>
        <v>0</v>
      </c>
      <c r="AL75" s="447"/>
      <c r="AM75" s="447"/>
      <c r="AN75" s="447"/>
      <c r="AO75" s="447"/>
      <c r="AP75" s="447"/>
      <c r="AQ75" s="449"/>
      <c r="AR75" s="450">
        <f t="shared" ref="AR75:AR80" si="4946">AL75+AM75-AN75+AO75-AP75+AQ75</f>
        <v>0</v>
      </c>
      <c r="AS75" s="463"/>
      <c r="AT75" s="448"/>
      <c r="AV75" s="458"/>
      <c r="AW75" s="447"/>
      <c r="AX75" s="447"/>
      <c r="AY75" s="447"/>
      <c r="AZ75" s="450">
        <f t="shared" ref="AZ75:AZ80" si="4947">AV75+AW75-AX75+AY75</f>
        <v>0</v>
      </c>
      <c r="BA75" s="447"/>
      <c r="BB75" s="447"/>
      <c r="BC75" s="447"/>
      <c r="BD75" s="447"/>
      <c r="BE75" s="447"/>
      <c r="BF75" s="449"/>
      <c r="BG75" s="450">
        <f t="shared" ref="BG75:BG80" si="4948">BA75+BB75-BC75+BD75-BE75+BF75</f>
        <v>0</v>
      </c>
      <c r="BH75" s="463"/>
      <c r="BI75" s="448"/>
      <c r="BK75" s="458"/>
      <c r="BL75" s="447"/>
      <c r="BM75" s="447"/>
      <c r="BN75" s="447"/>
      <c r="BO75" s="450">
        <f t="shared" ref="BO75:BO80" si="4949">BK75+BL75-BM75+BN75</f>
        <v>0</v>
      </c>
      <c r="BP75" s="447"/>
      <c r="BQ75" s="447"/>
      <c r="BR75" s="447"/>
      <c r="BS75" s="447"/>
      <c r="BT75" s="447"/>
      <c r="BU75" s="449"/>
      <c r="BV75" s="450">
        <f t="shared" ref="BV75:BV80" si="4950">BP75+BQ75-BR75+BS75-BT75+BU75</f>
        <v>0</v>
      </c>
      <c r="BW75" s="463"/>
      <c r="BX75" s="448"/>
      <c r="BZ75" s="458"/>
      <c r="CA75" s="447"/>
      <c r="CB75" s="447"/>
      <c r="CC75" s="447"/>
      <c r="CD75" s="450">
        <f t="shared" ref="CD75:CD80" si="4951">BZ75+CA75-CB75+CC75</f>
        <v>0</v>
      </c>
      <c r="CE75" s="447"/>
      <c r="CF75" s="447"/>
      <c r="CG75" s="447"/>
      <c r="CH75" s="447"/>
      <c r="CI75" s="447"/>
      <c r="CJ75" s="449"/>
      <c r="CK75" s="450">
        <f t="shared" ref="CK75:CK80" si="4952">CE75+CF75-CG75+CH75-CI75+CJ75</f>
        <v>0</v>
      </c>
      <c r="CL75" s="463"/>
      <c r="CM75" s="448"/>
      <c r="CO75" s="458"/>
      <c r="CP75" s="447"/>
      <c r="CQ75" s="447"/>
      <c r="CR75" s="447"/>
      <c r="CS75" s="450">
        <f t="shared" ref="CS75:CS80" si="4953">CO75+CP75-CQ75+CR75</f>
        <v>0</v>
      </c>
      <c r="CT75" s="447"/>
      <c r="CU75" s="447"/>
      <c r="CV75" s="447"/>
      <c r="CW75" s="447"/>
      <c r="CX75" s="447"/>
      <c r="CY75" s="449"/>
      <c r="CZ75" s="450">
        <f t="shared" ref="CZ75:CZ80" si="4954">CT75+CU75-CV75+CW75-CX75+CY75</f>
        <v>0</v>
      </c>
      <c r="DA75" s="463"/>
      <c r="DB75" s="448"/>
      <c r="DD75" s="458"/>
      <c r="DE75" s="447"/>
      <c r="DF75" s="447"/>
      <c r="DG75" s="447"/>
      <c r="DH75" s="450">
        <f t="shared" ref="DH75:DH80" si="4955">DD75+DE75-DF75+DG75</f>
        <v>0</v>
      </c>
      <c r="DI75" s="447"/>
      <c r="DJ75" s="447"/>
      <c r="DK75" s="447"/>
      <c r="DL75" s="447"/>
      <c r="DM75" s="447"/>
      <c r="DN75" s="449"/>
      <c r="DO75" s="450">
        <f t="shared" ref="DO75:DO80" si="4956">DI75+DJ75-DK75+DL75-DM75+DN75</f>
        <v>0</v>
      </c>
      <c r="DP75" s="463"/>
      <c r="DQ75" s="448"/>
      <c r="DS75" s="458"/>
      <c r="DT75" s="447"/>
      <c r="DU75" s="447"/>
      <c r="DV75" s="447"/>
      <c r="DW75" s="450">
        <f t="shared" ref="DW75:DW80" si="4957">DS75+DT75-DU75+DV75</f>
        <v>0</v>
      </c>
      <c r="DX75" s="447"/>
      <c r="DY75" s="447"/>
      <c r="DZ75" s="447"/>
      <c r="EA75" s="447"/>
      <c r="EB75" s="447"/>
      <c r="EC75" s="449"/>
      <c r="ED75" s="450">
        <f t="shared" ref="ED75:ED80" si="4958">DX75+DY75-DZ75+EA75-EB75+EC75</f>
        <v>0</v>
      </c>
      <c r="EE75" s="463"/>
      <c r="EF75" s="448"/>
      <c r="EH75" s="458"/>
      <c r="EI75" s="447"/>
      <c r="EJ75" s="447"/>
      <c r="EK75" s="447"/>
      <c r="EL75" s="450">
        <f t="shared" ref="EL75:EL80" si="4959">EH75+EI75-EJ75+EK75</f>
        <v>0</v>
      </c>
      <c r="EM75" s="447"/>
      <c r="EN75" s="447"/>
      <c r="EO75" s="447"/>
      <c r="EP75" s="447"/>
      <c r="EQ75" s="447"/>
      <c r="ER75" s="449"/>
      <c r="ES75" s="450">
        <f t="shared" ref="ES75:ES80" si="4960">EM75+EN75-EO75+EP75-EQ75+ER75</f>
        <v>0</v>
      </c>
      <c r="ET75" s="463"/>
      <c r="EU75" s="448"/>
      <c r="EW75" s="458"/>
      <c r="EX75" s="447"/>
      <c r="EY75" s="447"/>
      <c r="EZ75" s="447"/>
      <c r="FA75" s="450">
        <f t="shared" ref="FA75:FA80" si="4961">EW75+EX75-EY75+EZ75</f>
        <v>0</v>
      </c>
      <c r="FB75" s="447"/>
      <c r="FC75" s="447"/>
      <c r="FD75" s="447"/>
      <c r="FE75" s="447"/>
      <c r="FF75" s="447"/>
      <c r="FG75" s="449"/>
      <c r="FH75" s="450">
        <f t="shared" ref="FH75:FH80" si="4962">FB75+FC75-FD75+FE75-FF75+FG75</f>
        <v>0</v>
      </c>
      <c r="FI75" s="463"/>
      <c r="FJ75" s="448"/>
      <c r="FL75" s="458"/>
      <c r="FM75" s="447"/>
      <c r="FN75" s="447"/>
      <c r="FO75" s="447"/>
      <c r="FP75" s="450">
        <f t="shared" ref="FP75:FP80" si="4963">FL75+FM75-FN75+FO75</f>
        <v>0</v>
      </c>
      <c r="FQ75" s="447"/>
      <c r="FR75" s="447"/>
      <c r="FS75" s="447"/>
      <c r="FT75" s="447"/>
      <c r="FU75" s="447"/>
      <c r="FV75" s="449"/>
      <c r="FW75" s="450">
        <f t="shared" ref="FW75:FW80" si="4964">FQ75+FR75-FS75+FT75-FU75+FV75</f>
        <v>0</v>
      </c>
      <c r="FX75" s="463"/>
      <c r="FY75" s="448"/>
      <c r="GA75" s="458"/>
      <c r="GB75" s="447"/>
      <c r="GC75" s="447"/>
      <c r="GD75" s="447"/>
      <c r="GE75" s="450">
        <f t="shared" ref="GE75:GE80" si="4965">GA75+GB75-GC75+GD75</f>
        <v>0</v>
      </c>
      <c r="GF75" s="447"/>
      <c r="GG75" s="447"/>
      <c r="GH75" s="447"/>
      <c r="GI75" s="447"/>
      <c r="GJ75" s="447"/>
      <c r="GK75" s="449"/>
      <c r="GL75" s="450">
        <f t="shared" ref="GL75:GL80" si="4966">GF75+GG75-GH75+GI75-GJ75+GK75</f>
        <v>0</v>
      </c>
      <c r="GM75" s="463"/>
      <c r="GN75" s="448"/>
      <c r="GP75" s="458"/>
      <c r="GQ75" s="447"/>
      <c r="GR75" s="447"/>
      <c r="GS75" s="447"/>
      <c r="GT75" s="450">
        <f t="shared" ref="GT75:GT80" si="4967">GP75+GQ75-GR75+GS75</f>
        <v>0</v>
      </c>
      <c r="GU75" s="447"/>
      <c r="GV75" s="447"/>
      <c r="GW75" s="447"/>
      <c r="GX75" s="447"/>
      <c r="GY75" s="447"/>
      <c r="GZ75" s="449"/>
      <c r="HA75" s="450">
        <f t="shared" ref="HA75:HA80" si="4968">GU75+GV75-GW75+GX75-GY75+GZ75</f>
        <v>0</v>
      </c>
      <c r="HB75" s="463"/>
      <c r="HC75" s="448"/>
      <c r="HE75" s="458"/>
      <c r="HF75" s="447"/>
      <c r="HG75" s="447"/>
      <c r="HH75" s="447"/>
      <c r="HI75" s="450">
        <f t="shared" ref="HI75:HI80" si="4969">HE75+HF75-HG75+HH75</f>
        <v>0</v>
      </c>
      <c r="HJ75" s="447"/>
      <c r="HK75" s="447"/>
      <c r="HL75" s="447"/>
      <c r="HM75" s="447"/>
      <c r="HN75" s="447"/>
      <c r="HO75" s="449"/>
      <c r="HP75" s="450">
        <f t="shared" ref="HP75:HP80" si="4970">HJ75+HK75-HL75+HM75-HN75+HO75</f>
        <v>0</v>
      </c>
      <c r="HQ75" s="463"/>
      <c r="HR75" s="448"/>
      <c r="HT75" s="458"/>
      <c r="HU75" s="447"/>
      <c r="HV75" s="447"/>
      <c r="HW75" s="447"/>
      <c r="HX75" s="450">
        <f t="shared" ref="HX75:HX80" si="4971">HT75+HU75-HV75+HW75</f>
        <v>0</v>
      </c>
      <c r="HY75" s="447"/>
      <c r="HZ75" s="447"/>
      <c r="IA75" s="447"/>
      <c r="IB75" s="447"/>
      <c r="IC75" s="447"/>
      <c r="ID75" s="449"/>
      <c r="IE75" s="450">
        <f t="shared" ref="IE75:IE80" si="4972">HY75+HZ75-IA75+IB75-IC75+ID75</f>
        <v>0</v>
      </c>
      <c r="IF75" s="463"/>
      <c r="IG75" s="448"/>
      <c r="II75" s="458"/>
      <c r="IJ75" s="447"/>
      <c r="IK75" s="447"/>
      <c r="IL75" s="447"/>
      <c r="IM75" s="450">
        <f t="shared" ref="IM75:IM80" si="4973">II75+IJ75-IK75+IL75</f>
        <v>0</v>
      </c>
      <c r="IN75" s="447"/>
      <c r="IO75" s="447"/>
      <c r="IP75" s="447"/>
      <c r="IQ75" s="447"/>
      <c r="IR75" s="447"/>
      <c r="IS75" s="449"/>
      <c r="IT75" s="450">
        <f t="shared" ref="IT75:IT80" si="4974">IN75+IO75-IP75+IQ75-IR75+IS75</f>
        <v>0</v>
      </c>
      <c r="IU75" s="463"/>
      <c r="IV75" s="448"/>
      <c r="IX75" s="458"/>
      <c r="IY75" s="447"/>
      <c r="IZ75" s="447"/>
      <c r="JA75" s="447"/>
      <c r="JB75" s="450">
        <f t="shared" ref="JB75:JB80" si="4975">IX75+IY75-IZ75+JA75</f>
        <v>0</v>
      </c>
      <c r="JC75" s="447"/>
      <c r="JD75" s="447"/>
      <c r="JE75" s="447"/>
      <c r="JF75" s="447"/>
      <c r="JG75" s="447"/>
      <c r="JH75" s="449"/>
      <c r="JI75" s="450">
        <f t="shared" ref="JI75:JI80" si="4976">JC75+JD75-JE75+JF75-JG75+JH75</f>
        <v>0</v>
      </c>
      <c r="JJ75" s="463"/>
      <c r="JK75" s="448"/>
      <c r="JM75" s="458"/>
      <c r="JN75" s="447"/>
      <c r="JO75" s="447"/>
      <c r="JP75" s="447"/>
      <c r="JQ75" s="450">
        <f t="shared" ref="JQ75:JQ80" si="4977">JM75+JN75-JO75+JP75</f>
        <v>0</v>
      </c>
      <c r="JR75" s="447"/>
      <c r="JS75" s="447"/>
      <c r="JT75" s="447"/>
      <c r="JU75" s="447"/>
      <c r="JV75" s="447"/>
      <c r="JW75" s="449"/>
      <c r="JX75" s="450">
        <f t="shared" ref="JX75:JX80" si="4978">JR75+JS75-JT75+JU75-JV75+JW75</f>
        <v>0</v>
      </c>
      <c r="JY75" s="463"/>
      <c r="JZ75" s="448"/>
      <c r="KB75" s="458"/>
      <c r="KC75" s="447"/>
      <c r="KD75" s="447"/>
      <c r="KE75" s="447"/>
      <c r="KF75" s="450">
        <f t="shared" ref="KF75:KF80" si="4979">KB75+KC75-KD75+KE75</f>
        <v>0</v>
      </c>
      <c r="KG75" s="447"/>
      <c r="KH75" s="447"/>
      <c r="KI75" s="447"/>
      <c r="KJ75" s="447"/>
      <c r="KK75" s="447"/>
      <c r="KL75" s="449"/>
      <c r="KM75" s="450">
        <f t="shared" ref="KM75:KM80" si="4980">KG75+KH75-KI75+KJ75-KK75+KL75</f>
        <v>0</v>
      </c>
      <c r="KN75" s="463"/>
      <c r="KO75" s="448"/>
      <c r="KQ75" s="458"/>
      <c r="KR75" s="447"/>
      <c r="KS75" s="447"/>
      <c r="KT75" s="447"/>
      <c r="KU75" s="450">
        <f t="shared" ref="KU75:KU80" si="4981">KQ75+KR75-KS75+KT75</f>
        <v>0</v>
      </c>
      <c r="KV75" s="447"/>
      <c r="KW75" s="447"/>
      <c r="KX75" s="447"/>
      <c r="KY75" s="447"/>
      <c r="KZ75" s="447"/>
      <c r="LA75" s="449"/>
      <c r="LB75" s="450">
        <f t="shared" ref="LB75:LB80" si="4982">KV75+KW75-KX75+KY75-KZ75+LA75</f>
        <v>0</v>
      </c>
      <c r="LC75" s="463"/>
      <c r="LD75" s="448"/>
      <c r="LF75" s="458"/>
      <c r="LG75" s="447"/>
      <c r="LH75" s="447"/>
      <c r="LI75" s="447"/>
      <c r="LJ75" s="450">
        <f t="shared" ref="LJ75:LJ80" si="4983">LF75+LG75-LH75+LI75</f>
        <v>0</v>
      </c>
      <c r="LK75" s="447"/>
      <c r="LL75" s="447"/>
      <c r="LM75" s="447"/>
      <c r="LN75" s="447"/>
      <c r="LO75" s="447"/>
      <c r="LP75" s="449"/>
      <c r="LQ75" s="450">
        <f t="shared" ref="LQ75:LQ80" si="4984">LK75+LL75-LM75+LN75-LO75+LP75</f>
        <v>0</v>
      </c>
      <c r="LR75" s="463"/>
      <c r="LS75" s="448"/>
      <c r="LU75" s="458"/>
      <c r="LV75" s="447"/>
      <c r="LW75" s="447"/>
      <c r="LX75" s="447"/>
      <c r="LY75" s="450">
        <f t="shared" ref="LY75:LY80" si="4985">LU75+LV75-LW75+LX75</f>
        <v>0</v>
      </c>
      <c r="LZ75" s="447"/>
      <c r="MA75" s="447"/>
      <c r="MB75" s="447"/>
      <c r="MC75" s="447"/>
      <c r="MD75" s="447"/>
      <c r="ME75" s="449"/>
      <c r="MF75" s="450">
        <f t="shared" ref="MF75:MF80" si="4986">LZ75+MA75-MB75+MC75-MD75+ME75</f>
        <v>0</v>
      </c>
      <c r="MG75" s="463"/>
      <c r="MH75" s="448"/>
      <c r="MJ75" s="458"/>
      <c r="MK75" s="447"/>
      <c r="ML75" s="447"/>
      <c r="MM75" s="447"/>
      <c r="MN75" s="450">
        <f t="shared" ref="MN75:MN80" si="4987">MJ75+MK75-ML75+MM75</f>
        <v>0</v>
      </c>
      <c r="MO75" s="447"/>
      <c r="MP75" s="447"/>
      <c r="MQ75" s="447"/>
      <c r="MR75" s="447"/>
      <c r="MS75" s="447"/>
      <c r="MT75" s="449"/>
      <c r="MU75" s="450">
        <f t="shared" ref="MU75:MU80" si="4988">MO75+MP75-MQ75+MR75-MS75+MT75</f>
        <v>0</v>
      </c>
      <c r="MV75" s="463"/>
      <c r="MW75" s="448"/>
      <c r="MY75" s="458"/>
      <c r="MZ75" s="447"/>
      <c r="NA75" s="447"/>
      <c r="NB75" s="447"/>
      <c r="NC75" s="450">
        <f t="shared" ref="NC75:NC80" si="4989">MY75+MZ75-NA75+NB75</f>
        <v>0</v>
      </c>
      <c r="ND75" s="447"/>
      <c r="NE75" s="447"/>
      <c r="NF75" s="447"/>
      <c r="NG75" s="447"/>
      <c r="NH75" s="447"/>
      <c r="NI75" s="449"/>
      <c r="NJ75" s="450">
        <f t="shared" ref="NJ75:NJ80" si="4990">ND75+NE75-NF75+NG75-NH75+NI75</f>
        <v>0</v>
      </c>
      <c r="NK75" s="463"/>
      <c r="NL75" s="448"/>
      <c r="NN75" s="458"/>
      <c r="NO75" s="447"/>
      <c r="NP75" s="447"/>
      <c r="NQ75" s="447"/>
      <c r="NR75" s="450">
        <f t="shared" ref="NR75:NR80" si="4991">NN75+NO75-NP75+NQ75</f>
        <v>0</v>
      </c>
      <c r="NS75" s="447"/>
      <c r="NT75" s="447"/>
      <c r="NU75" s="447"/>
      <c r="NV75" s="447"/>
      <c r="NW75" s="447"/>
      <c r="NX75" s="449"/>
      <c r="NY75" s="450">
        <f t="shared" ref="NY75:NY80" si="4992">NS75+NT75-NU75+NV75-NW75+NX75</f>
        <v>0</v>
      </c>
      <c r="NZ75" s="463"/>
      <c r="OA75" s="448"/>
      <c r="OC75" s="458"/>
      <c r="OD75" s="447"/>
      <c r="OE75" s="447"/>
      <c r="OF75" s="447"/>
      <c r="OG75" s="450">
        <f t="shared" ref="OG75:OG80" si="4993">OC75+OD75-OE75+OF75</f>
        <v>0</v>
      </c>
      <c r="OH75" s="447"/>
      <c r="OI75" s="447"/>
      <c r="OJ75" s="447"/>
      <c r="OK75" s="447"/>
      <c r="OL75" s="447"/>
      <c r="OM75" s="449"/>
      <c r="ON75" s="450">
        <f t="shared" ref="ON75:ON80" si="4994">OH75+OI75-OJ75+OK75-OL75+OM75</f>
        <v>0</v>
      </c>
      <c r="OO75" s="463"/>
      <c r="OP75" s="448"/>
      <c r="OR75" s="458"/>
      <c r="OS75" s="447"/>
      <c r="OT75" s="447"/>
      <c r="OU75" s="447"/>
      <c r="OV75" s="450">
        <f t="shared" ref="OV75:OV80" si="4995">OR75+OS75-OT75+OU75</f>
        <v>0</v>
      </c>
      <c r="OW75" s="447"/>
      <c r="OX75" s="447"/>
      <c r="OY75" s="447"/>
      <c r="OZ75" s="447"/>
      <c r="PA75" s="447"/>
      <c r="PB75" s="449"/>
      <c r="PC75" s="450">
        <f t="shared" ref="PC75:PC80" si="4996">OW75+OX75-OY75+OZ75-PA75+PB75</f>
        <v>0</v>
      </c>
      <c r="PD75" s="463"/>
      <c r="PE75" s="448"/>
      <c r="PG75" s="458"/>
      <c r="PH75" s="447"/>
      <c r="PI75" s="447"/>
      <c r="PJ75" s="447"/>
      <c r="PK75" s="450">
        <f t="shared" ref="PK75:PK80" si="4997">PG75+PH75-PI75+PJ75</f>
        <v>0</v>
      </c>
      <c r="PL75" s="447"/>
      <c r="PM75" s="447"/>
      <c r="PN75" s="447"/>
      <c r="PO75" s="447"/>
      <c r="PP75" s="447"/>
      <c r="PQ75" s="449"/>
      <c r="PR75" s="450">
        <f t="shared" ref="PR75:PR80" si="4998">PL75+PM75-PN75+PO75-PP75+PQ75</f>
        <v>0</v>
      </c>
      <c r="PS75" s="463"/>
      <c r="PT75" s="448"/>
      <c r="PV75" s="458"/>
      <c r="PW75" s="447"/>
      <c r="PX75" s="447"/>
      <c r="PY75" s="447"/>
      <c r="PZ75" s="450">
        <f t="shared" ref="PZ75:PZ80" si="4999">PV75+PW75-PX75+PY75</f>
        <v>0</v>
      </c>
      <c r="QA75" s="447"/>
      <c r="QB75" s="447"/>
      <c r="QC75" s="447"/>
      <c r="QD75" s="447"/>
      <c r="QE75" s="447"/>
      <c r="QF75" s="449"/>
      <c r="QG75" s="450">
        <f t="shared" ref="QG75:QG80" si="5000">QA75+QB75-QC75+QD75-QE75+QF75</f>
        <v>0</v>
      </c>
      <c r="QH75" s="463"/>
      <c r="QI75" s="448"/>
      <c r="QK75" s="458"/>
      <c r="QL75" s="447"/>
      <c r="QM75" s="447"/>
      <c r="QN75" s="447"/>
      <c r="QO75" s="450">
        <f t="shared" ref="QO75:QO80" si="5001">QK75+QL75-QM75+QN75</f>
        <v>0</v>
      </c>
      <c r="QP75" s="447"/>
      <c r="QQ75" s="447"/>
      <c r="QR75" s="447"/>
      <c r="QS75" s="447"/>
      <c r="QT75" s="447"/>
      <c r="QU75" s="449"/>
      <c r="QV75" s="450">
        <f t="shared" ref="QV75:QV80" si="5002">QP75+QQ75-QR75+QS75-QT75+QU75</f>
        <v>0</v>
      </c>
      <c r="QW75" s="463"/>
      <c r="QX75" s="448"/>
      <c r="QZ75" s="458"/>
      <c r="RA75" s="447"/>
      <c r="RB75" s="447"/>
      <c r="RC75" s="447"/>
      <c r="RD75" s="450">
        <f t="shared" ref="RD75:RD80" si="5003">QZ75+RA75-RB75+RC75</f>
        <v>0</v>
      </c>
      <c r="RE75" s="447"/>
      <c r="RF75" s="447"/>
      <c r="RG75" s="447"/>
      <c r="RH75" s="447"/>
      <c r="RI75" s="447"/>
      <c r="RJ75" s="449"/>
      <c r="RK75" s="450">
        <f t="shared" ref="RK75:RK80" si="5004">RE75+RF75-RG75+RH75-RI75+RJ75</f>
        <v>0</v>
      </c>
      <c r="RL75" s="463"/>
      <c r="RM75" s="448"/>
      <c r="RO75" s="458"/>
      <c r="RP75" s="447"/>
      <c r="RQ75" s="447"/>
      <c r="RR75" s="447"/>
      <c r="RS75" s="450">
        <f t="shared" ref="RS75:RS80" si="5005">RO75+RP75-RQ75+RR75</f>
        <v>0</v>
      </c>
      <c r="RT75" s="447"/>
      <c r="RU75" s="447"/>
      <c r="RV75" s="447"/>
      <c r="RW75" s="447"/>
      <c r="RX75" s="447"/>
      <c r="RY75" s="449"/>
      <c r="RZ75" s="450">
        <f t="shared" ref="RZ75:RZ80" si="5006">RT75+RU75-RV75+RW75-RX75+RY75</f>
        <v>0</v>
      </c>
      <c r="SA75" s="463"/>
      <c r="SB75" s="448"/>
      <c r="SD75" s="458"/>
      <c r="SE75" s="447"/>
      <c r="SF75" s="447"/>
      <c r="SG75" s="447"/>
      <c r="SH75" s="450">
        <f t="shared" ref="SH75:SH80" si="5007">SD75+SE75-SF75+SG75</f>
        <v>0</v>
      </c>
      <c r="SI75" s="447"/>
      <c r="SJ75" s="447"/>
      <c r="SK75" s="447"/>
      <c r="SL75" s="447"/>
      <c r="SM75" s="447"/>
      <c r="SN75" s="449"/>
      <c r="SO75" s="450">
        <f t="shared" ref="SO75:SO80" si="5008">SI75+SJ75-SK75+SL75-SM75+SN75</f>
        <v>0</v>
      </c>
      <c r="SP75" s="463"/>
      <c r="SQ75" s="448"/>
      <c r="SS75" s="458"/>
      <c r="ST75" s="447"/>
      <c r="SU75" s="447"/>
      <c r="SV75" s="447"/>
      <c r="SW75" s="450">
        <f t="shared" ref="SW75:SW80" si="5009">SS75+ST75-SU75+SV75</f>
        <v>0</v>
      </c>
      <c r="SX75" s="447"/>
      <c r="SY75" s="447"/>
      <c r="SZ75" s="447"/>
      <c r="TA75" s="447"/>
      <c r="TB75" s="447"/>
      <c r="TC75" s="449"/>
      <c r="TD75" s="450">
        <f t="shared" ref="TD75:TD80" si="5010">SX75+SY75-SZ75+TA75-TB75+TC75</f>
        <v>0</v>
      </c>
      <c r="TE75" s="463"/>
      <c r="TF75" s="448"/>
      <c r="TH75" s="458"/>
      <c r="TI75" s="447"/>
      <c r="TJ75" s="447"/>
      <c r="TK75" s="447"/>
      <c r="TL75" s="450">
        <f t="shared" ref="TL75:TL80" si="5011">TH75+TI75-TJ75+TK75</f>
        <v>0</v>
      </c>
      <c r="TM75" s="447"/>
      <c r="TN75" s="447"/>
      <c r="TO75" s="447"/>
      <c r="TP75" s="447"/>
      <c r="TQ75" s="447"/>
      <c r="TR75" s="449"/>
      <c r="TS75" s="450">
        <f t="shared" ref="TS75:TS80" si="5012">TM75+TN75-TO75+TP75-TQ75+TR75</f>
        <v>0</v>
      </c>
      <c r="TT75" s="463"/>
      <c r="TU75" s="448"/>
      <c r="TW75" s="458"/>
      <c r="TX75" s="447"/>
      <c r="TY75" s="447"/>
      <c r="TZ75" s="447"/>
      <c r="UA75" s="450">
        <f t="shared" ref="UA75:UA80" si="5013">TW75+TX75-TY75+TZ75</f>
        <v>0</v>
      </c>
      <c r="UB75" s="447"/>
      <c r="UC75" s="447"/>
      <c r="UD75" s="447"/>
      <c r="UE75" s="447"/>
      <c r="UF75" s="447"/>
      <c r="UG75" s="449"/>
      <c r="UH75" s="450">
        <f t="shared" ref="UH75:UH80" si="5014">UB75+UC75-UD75+UE75-UF75+UG75</f>
        <v>0</v>
      </c>
      <c r="UI75" s="463"/>
      <c r="UJ75" s="448"/>
      <c r="UL75" s="458"/>
      <c r="UM75" s="447"/>
      <c r="UN75" s="447"/>
      <c r="UO75" s="447"/>
      <c r="UP75" s="450">
        <f t="shared" ref="UP75:UP80" si="5015">UL75+UM75-UN75+UO75</f>
        <v>0</v>
      </c>
      <c r="UQ75" s="447"/>
      <c r="UR75" s="447"/>
      <c r="US75" s="447"/>
      <c r="UT75" s="447"/>
      <c r="UU75" s="447"/>
      <c r="UV75" s="449"/>
      <c r="UW75" s="450">
        <f t="shared" ref="UW75:UW80" si="5016">UQ75+UR75-US75+UT75-UU75+UV75</f>
        <v>0</v>
      </c>
      <c r="UX75" s="463"/>
      <c r="UY75" s="448"/>
      <c r="VA75" s="458"/>
      <c r="VB75" s="447"/>
      <c r="VC75" s="447"/>
      <c r="VD75" s="447"/>
      <c r="VE75" s="450">
        <f t="shared" ref="VE75:VE80" si="5017">VA75+VB75-VC75+VD75</f>
        <v>0</v>
      </c>
      <c r="VF75" s="447"/>
      <c r="VG75" s="447"/>
      <c r="VH75" s="447"/>
      <c r="VI75" s="447"/>
      <c r="VJ75" s="447"/>
      <c r="VK75" s="449"/>
      <c r="VL75" s="450">
        <f t="shared" ref="VL75:VL80" si="5018">VF75+VG75-VH75+VI75-VJ75+VK75</f>
        <v>0</v>
      </c>
      <c r="VM75" s="463"/>
      <c r="VN75" s="448"/>
      <c r="VP75" s="458"/>
      <c r="VQ75" s="447"/>
      <c r="VR75" s="447"/>
      <c r="VS75" s="447"/>
      <c r="VT75" s="450">
        <f t="shared" ref="VT75:VT80" si="5019">VP75+VQ75-VR75+VS75</f>
        <v>0</v>
      </c>
      <c r="VU75" s="447"/>
      <c r="VV75" s="447"/>
      <c r="VW75" s="447"/>
      <c r="VX75" s="447"/>
      <c r="VY75" s="447"/>
      <c r="VZ75" s="449"/>
      <c r="WA75" s="450">
        <f t="shared" ref="WA75:WA80" si="5020">VU75+VV75-VW75+VX75-VY75+VZ75</f>
        <v>0</v>
      </c>
      <c r="WB75" s="463"/>
      <c r="WC75" s="448"/>
      <c r="WE75" s="458"/>
      <c r="WF75" s="447"/>
      <c r="WG75" s="447"/>
      <c r="WH75" s="447"/>
      <c r="WI75" s="450">
        <f t="shared" ref="WI75:WI80" si="5021">WE75+WF75-WG75+WH75</f>
        <v>0</v>
      </c>
      <c r="WJ75" s="447"/>
      <c r="WK75" s="447"/>
      <c r="WL75" s="447"/>
      <c r="WM75" s="447"/>
      <c r="WN75" s="447"/>
      <c r="WO75" s="449"/>
      <c r="WP75" s="450">
        <f t="shared" ref="WP75:WP80" si="5022">WJ75+WK75-WL75+WM75-WN75+WO75</f>
        <v>0</v>
      </c>
      <c r="WQ75" s="463"/>
      <c r="WR75" s="448"/>
      <c r="WT75" s="458"/>
      <c r="WU75" s="447"/>
      <c r="WV75" s="447"/>
      <c r="WW75" s="447"/>
      <c r="WX75" s="450">
        <f t="shared" ref="WX75:WX80" si="5023">WT75+WU75-WV75+WW75</f>
        <v>0</v>
      </c>
      <c r="WY75" s="447"/>
      <c r="WZ75" s="447"/>
      <c r="XA75" s="447"/>
      <c r="XB75" s="447"/>
      <c r="XC75" s="447"/>
      <c r="XD75" s="449"/>
      <c r="XE75" s="450">
        <f t="shared" ref="XE75:XE80" si="5024">WY75+WZ75-XA75+XB75-XC75+XD75</f>
        <v>0</v>
      </c>
      <c r="XF75" s="463"/>
      <c r="XG75" s="448"/>
      <c r="XI75" s="458"/>
      <c r="XJ75" s="447"/>
      <c r="XK75" s="447"/>
      <c r="XL75" s="447"/>
      <c r="XM75" s="450">
        <f t="shared" ref="XM75:XM80" si="5025">XI75+XJ75-XK75+XL75</f>
        <v>0</v>
      </c>
      <c r="XN75" s="447"/>
      <c r="XO75" s="447"/>
      <c r="XP75" s="447"/>
      <c r="XQ75" s="447"/>
      <c r="XR75" s="447"/>
      <c r="XS75" s="449"/>
      <c r="XT75" s="450">
        <f t="shared" ref="XT75:XT80" si="5026">XN75+XO75-XP75+XQ75-XR75+XS75</f>
        <v>0</v>
      </c>
      <c r="XU75" s="463"/>
      <c r="XV75" s="448"/>
      <c r="XX75" s="458"/>
      <c r="XY75" s="447"/>
      <c r="XZ75" s="447"/>
      <c r="YA75" s="447"/>
      <c r="YB75" s="450">
        <f t="shared" ref="YB75:YB80" si="5027">XX75+XY75-XZ75+YA75</f>
        <v>0</v>
      </c>
      <c r="YC75" s="447"/>
      <c r="YD75" s="447"/>
      <c r="YE75" s="447"/>
      <c r="YF75" s="447"/>
      <c r="YG75" s="447"/>
      <c r="YH75" s="449"/>
      <c r="YI75" s="450">
        <f t="shared" ref="YI75:YI80" si="5028">YC75+YD75-YE75+YF75-YG75+YH75</f>
        <v>0</v>
      </c>
      <c r="YJ75" s="463"/>
      <c r="YK75" s="448"/>
      <c r="YM75" s="458"/>
      <c r="YN75" s="447"/>
      <c r="YO75" s="447"/>
      <c r="YP75" s="447"/>
      <c r="YQ75" s="450">
        <f t="shared" ref="YQ75:YQ80" si="5029">YM75+YN75-YO75+YP75</f>
        <v>0</v>
      </c>
      <c r="YR75" s="447"/>
      <c r="YS75" s="447"/>
      <c r="YT75" s="447"/>
      <c r="YU75" s="447"/>
      <c r="YV75" s="447"/>
      <c r="YW75" s="449"/>
      <c r="YX75" s="450">
        <f t="shared" ref="YX75:YX80" si="5030">YR75+YS75-YT75+YU75-YV75+YW75</f>
        <v>0</v>
      </c>
      <c r="YY75" s="463"/>
      <c r="YZ75" s="448"/>
      <c r="ZB75" s="458"/>
      <c r="ZC75" s="447"/>
      <c r="ZD75" s="447"/>
      <c r="ZE75" s="447"/>
      <c r="ZF75" s="450">
        <f t="shared" ref="ZF75:ZF80" si="5031">ZB75+ZC75-ZD75+ZE75</f>
        <v>0</v>
      </c>
      <c r="ZG75" s="447"/>
      <c r="ZH75" s="447"/>
      <c r="ZI75" s="447"/>
      <c r="ZJ75" s="447"/>
      <c r="ZK75" s="447"/>
      <c r="ZL75" s="449"/>
      <c r="ZM75" s="450">
        <f t="shared" ref="ZM75:ZM80" si="5032">ZG75+ZH75-ZI75+ZJ75-ZK75+ZL75</f>
        <v>0</v>
      </c>
      <c r="ZN75" s="463"/>
      <c r="ZO75" s="448"/>
      <c r="ZQ75" s="458"/>
      <c r="ZR75" s="447"/>
      <c r="ZS75" s="447"/>
      <c r="ZT75" s="447"/>
      <c r="ZU75" s="450">
        <f t="shared" ref="ZU75:ZU80" si="5033">ZQ75+ZR75-ZS75+ZT75</f>
        <v>0</v>
      </c>
      <c r="ZV75" s="447"/>
      <c r="ZW75" s="447"/>
      <c r="ZX75" s="447"/>
      <c r="ZY75" s="447"/>
      <c r="ZZ75" s="447"/>
      <c r="AAA75" s="449"/>
      <c r="AAB75" s="450">
        <f t="shared" ref="AAB75:AAB80" si="5034">ZV75+ZW75-ZX75+ZY75-ZZ75+AAA75</f>
        <v>0</v>
      </c>
      <c r="AAC75" s="463"/>
      <c r="AAD75" s="448"/>
      <c r="AAF75" s="458"/>
      <c r="AAG75" s="447"/>
      <c r="AAH75" s="447"/>
      <c r="AAI75" s="447"/>
      <c r="AAJ75" s="450">
        <f t="shared" ref="AAJ75:AAJ80" si="5035">AAF75+AAG75-AAH75+AAI75</f>
        <v>0</v>
      </c>
      <c r="AAK75" s="447"/>
      <c r="AAL75" s="447"/>
      <c r="AAM75" s="447"/>
      <c r="AAN75" s="447"/>
      <c r="AAO75" s="447"/>
      <c r="AAP75" s="449"/>
      <c r="AAQ75" s="450">
        <f t="shared" ref="AAQ75:AAQ80" si="5036">AAK75+AAL75-AAM75+AAN75-AAO75+AAP75</f>
        <v>0</v>
      </c>
      <c r="AAR75" s="463"/>
      <c r="AAS75" s="448"/>
      <c r="AAU75" s="458"/>
      <c r="AAV75" s="447"/>
      <c r="AAW75" s="447"/>
      <c r="AAX75" s="447"/>
      <c r="AAY75" s="450">
        <f t="shared" ref="AAY75:AAY80" si="5037">AAU75+AAV75-AAW75+AAX75</f>
        <v>0</v>
      </c>
      <c r="AAZ75" s="447"/>
      <c r="ABA75" s="447"/>
      <c r="ABB75" s="447"/>
      <c r="ABC75" s="447"/>
      <c r="ABD75" s="447"/>
      <c r="ABE75" s="449"/>
      <c r="ABF75" s="450">
        <f t="shared" ref="ABF75:ABF80" si="5038">AAZ75+ABA75-ABB75+ABC75-ABD75+ABE75</f>
        <v>0</v>
      </c>
      <c r="ABG75" s="463"/>
      <c r="ABH75" s="448"/>
      <c r="ABJ75" s="458"/>
      <c r="ABK75" s="447"/>
      <c r="ABL75" s="447"/>
      <c r="ABM75" s="447"/>
      <c r="ABN75" s="450">
        <f t="shared" ref="ABN75:ABN80" si="5039">ABJ75+ABK75-ABL75+ABM75</f>
        <v>0</v>
      </c>
      <c r="ABO75" s="447"/>
      <c r="ABP75" s="447"/>
      <c r="ABQ75" s="447"/>
      <c r="ABR75" s="447"/>
      <c r="ABS75" s="447"/>
      <c r="ABT75" s="449"/>
      <c r="ABU75" s="450">
        <f t="shared" ref="ABU75:ABU80" si="5040">ABO75+ABP75-ABQ75+ABR75-ABS75+ABT75</f>
        <v>0</v>
      </c>
      <c r="ABV75" s="463"/>
      <c r="ABW75" s="448"/>
      <c r="ABY75" s="458"/>
      <c r="ABZ75" s="447"/>
      <c r="ACA75" s="447"/>
      <c r="ACB75" s="447"/>
      <c r="ACC75" s="450">
        <f t="shared" ref="ACC75:ACC80" si="5041">ABY75+ABZ75-ACA75+ACB75</f>
        <v>0</v>
      </c>
      <c r="ACD75" s="447"/>
      <c r="ACE75" s="447"/>
      <c r="ACF75" s="447"/>
      <c r="ACG75" s="447"/>
      <c r="ACH75" s="447"/>
      <c r="ACI75" s="449"/>
      <c r="ACJ75" s="450">
        <f t="shared" ref="ACJ75:ACJ80" si="5042">ACD75+ACE75-ACF75+ACG75-ACH75+ACI75</f>
        <v>0</v>
      </c>
      <c r="ACK75" s="463"/>
      <c r="ACL75" s="448"/>
      <c r="ACN75" s="458"/>
      <c r="ACO75" s="447"/>
      <c r="ACP75" s="447"/>
      <c r="ACQ75" s="447"/>
      <c r="ACR75" s="450">
        <f t="shared" ref="ACR75:ACR80" si="5043">ACN75+ACO75-ACP75+ACQ75</f>
        <v>0</v>
      </c>
      <c r="ACS75" s="447"/>
      <c r="ACT75" s="447"/>
      <c r="ACU75" s="447"/>
      <c r="ACV75" s="447"/>
      <c r="ACW75" s="447"/>
      <c r="ACX75" s="449"/>
      <c r="ACY75" s="450">
        <f t="shared" ref="ACY75:ACY80" si="5044">ACS75+ACT75-ACU75+ACV75-ACW75+ACX75</f>
        <v>0</v>
      </c>
      <c r="ACZ75" s="463"/>
      <c r="ADA75" s="448"/>
      <c r="ADC75" s="458"/>
      <c r="ADD75" s="447"/>
      <c r="ADE75" s="447"/>
      <c r="ADF75" s="447"/>
      <c r="ADG75" s="450">
        <f t="shared" ref="ADG75:ADG80" si="5045">ADC75+ADD75-ADE75+ADF75</f>
        <v>0</v>
      </c>
      <c r="ADH75" s="447"/>
      <c r="ADI75" s="447"/>
      <c r="ADJ75" s="447"/>
      <c r="ADK75" s="447"/>
      <c r="ADL75" s="447"/>
      <c r="ADM75" s="449"/>
      <c r="ADN75" s="450">
        <f t="shared" ref="ADN75:ADN80" si="5046">ADH75+ADI75-ADJ75+ADK75-ADL75+ADM75</f>
        <v>0</v>
      </c>
      <c r="ADO75" s="463"/>
      <c r="ADP75" s="448"/>
      <c r="ADR75" s="458"/>
      <c r="ADS75" s="447"/>
      <c r="ADT75" s="447"/>
      <c r="ADU75" s="447"/>
      <c r="ADV75" s="450">
        <f t="shared" ref="ADV75:ADV80" si="5047">ADR75+ADS75-ADT75+ADU75</f>
        <v>0</v>
      </c>
      <c r="ADW75" s="447"/>
      <c r="ADX75" s="447"/>
      <c r="ADY75" s="447"/>
      <c r="ADZ75" s="447"/>
      <c r="AEA75" s="447"/>
      <c r="AEB75" s="449"/>
      <c r="AEC75" s="450">
        <f t="shared" ref="AEC75:AEC80" si="5048">ADW75+ADX75-ADY75+ADZ75-AEA75+AEB75</f>
        <v>0</v>
      </c>
      <c r="AED75" s="463"/>
      <c r="AEE75" s="448"/>
      <c r="AEG75" s="458"/>
      <c r="AEH75" s="447"/>
      <c r="AEI75" s="447"/>
      <c r="AEJ75" s="447"/>
      <c r="AEK75" s="450">
        <f t="shared" ref="AEK75:AEK80" si="5049">AEG75+AEH75-AEI75+AEJ75</f>
        <v>0</v>
      </c>
      <c r="AEL75" s="447"/>
      <c r="AEM75" s="447"/>
      <c r="AEN75" s="447"/>
      <c r="AEO75" s="447"/>
      <c r="AEP75" s="447"/>
      <c r="AEQ75" s="449"/>
      <c r="AER75" s="450">
        <f t="shared" ref="AER75:AER80" si="5050">AEL75+AEM75-AEN75+AEO75-AEP75+AEQ75</f>
        <v>0</v>
      </c>
      <c r="AES75" s="463"/>
      <c r="AET75" s="448"/>
      <c r="AEV75" s="458"/>
      <c r="AEW75" s="447"/>
      <c r="AEX75" s="447"/>
      <c r="AEY75" s="447"/>
      <c r="AEZ75" s="450">
        <f t="shared" ref="AEZ75:AEZ80" si="5051">AEV75+AEW75-AEX75+AEY75</f>
        <v>0</v>
      </c>
      <c r="AFA75" s="447"/>
      <c r="AFB75" s="447"/>
      <c r="AFC75" s="447"/>
      <c r="AFD75" s="447"/>
      <c r="AFE75" s="447"/>
      <c r="AFF75" s="449"/>
      <c r="AFG75" s="450">
        <f t="shared" ref="AFG75:AFG80" si="5052">AFA75+AFB75-AFC75+AFD75-AFE75+AFF75</f>
        <v>0</v>
      </c>
      <c r="AFH75" s="463"/>
      <c r="AFI75" s="448"/>
      <c r="AFK75" s="458"/>
      <c r="AFL75" s="447"/>
      <c r="AFM75" s="447"/>
      <c r="AFN75" s="447"/>
      <c r="AFO75" s="450">
        <f t="shared" ref="AFO75:AFO80" si="5053">AFK75+AFL75-AFM75+AFN75</f>
        <v>0</v>
      </c>
      <c r="AFP75" s="447"/>
      <c r="AFQ75" s="447"/>
      <c r="AFR75" s="447"/>
      <c r="AFS75" s="447"/>
      <c r="AFT75" s="447"/>
      <c r="AFU75" s="449"/>
      <c r="AFV75" s="450">
        <f t="shared" ref="AFV75:AFV80" si="5054">AFP75+AFQ75-AFR75+AFS75-AFT75+AFU75</f>
        <v>0</v>
      </c>
      <c r="AFW75" s="463"/>
      <c r="AFX75" s="448"/>
      <c r="AFZ75" s="458"/>
      <c r="AGA75" s="447"/>
      <c r="AGB75" s="447"/>
      <c r="AGC75" s="447"/>
      <c r="AGD75" s="450">
        <f t="shared" ref="AGD75:AGD80" si="5055">AFZ75+AGA75-AGB75+AGC75</f>
        <v>0</v>
      </c>
      <c r="AGE75" s="447"/>
      <c r="AGF75" s="447"/>
      <c r="AGG75" s="447"/>
      <c r="AGH75" s="447"/>
      <c r="AGI75" s="447"/>
      <c r="AGJ75" s="449"/>
      <c r="AGK75" s="450">
        <f t="shared" ref="AGK75:AGK80" si="5056">AGE75+AGF75-AGG75+AGH75-AGI75+AGJ75</f>
        <v>0</v>
      </c>
      <c r="AGL75" s="463"/>
      <c r="AGM75" s="448"/>
      <c r="AGO75" s="458"/>
      <c r="AGP75" s="447"/>
      <c r="AGQ75" s="447"/>
      <c r="AGR75" s="447"/>
      <c r="AGS75" s="450">
        <f t="shared" ref="AGS75:AGS80" si="5057">AGO75+AGP75-AGQ75+AGR75</f>
        <v>0</v>
      </c>
      <c r="AGT75" s="447"/>
      <c r="AGU75" s="447"/>
      <c r="AGV75" s="447"/>
      <c r="AGW75" s="447"/>
      <c r="AGX75" s="447"/>
      <c r="AGY75" s="449"/>
      <c r="AGZ75" s="450">
        <f t="shared" ref="AGZ75:AGZ80" si="5058">AGT75+AGU75-AGV75+AGW75-AGX75+AGY75</f>
        <v>0</v>
      </c>
      <c r="AHA75" s="463"/>
      <c r="AHB75" s="448"/>
      <c r="AHD75" s="458"/>
      <c r="AHE75" s="447"/>
      <c r="AHF75" s="447"/>
      <c r="AHG75" s="447"/>
      <c r="AHH75" s="450">
        <f t="shared" ref="AHH75:AHH80" si="5059">AHD75+AHE75-AHF75+AHG75</f>
        <v>0</v>
      </c>
      <c r="AHI75" s="447"/>
      <c r="AHJ75" s="447"/>
      <c r="AHK75" s="447"/>
      <c r="AHL75" s="447"/>
      <c r="AHM75" s="447"/>
      <c r="AHN75" s="449"/>
      <c r="AHO75" s="450">
        <f t="shared" ref="AHO75:AHO80" si="5060">AHI75+AHJ75-AHK75+AHL75-AHM75+AHN75</f>
        <v>0</v>
      </c>
      <c r="AHP75" s="463"/>
      <c r="AHQ75" s="448"/>
      <c r="AHS75" s="458"/>
      <c r="AHT75" s="447"/>
      <c r="AHU75" s="447"/>
      <c r="AHV75" s="447"/>
      <c r="AHW75" s="450">
        <f t="shared" ref="AHW75:AHW80" si="5061">AHS75+AHT75-AHU75+AHV75</f>
        <v>0</v>
      </c>
      <c r="AHX75" s="447"/>
      <c r="AHY75" s="447"/>
      <c r="AHZ75" s="447"/>
      <c r="AIA75" s="447"/>
      <c r="AIB75" s="447"/>
      <c r="AIC75" s="449"/>
      <c r="AID75" s="450">
        <f t="shared" ref="AID75:AID80" si="5062">AHX75+AHY75-AHZ75+AIA75-AIB75+AIC75</f>
        <v>0</v>
      </c>
      <c r="AIE75" s="463"/>
      <c r="AIF75" s="448"/>
      <c r="AIH75" s="458"/>
      <c r="AII75" s="447"/>
      <c r="AIJ75" s="447"/>
      <c r="AIK75" s="447"/>
      <c r="AIL75" s="450">
        <f t="shared" ref="AIL75:AIL80" si="5063">AIH75+AII75-AIJ75+AIK75</f>
        <v>0</v>
      </c>
      <c r="AIM75" s="447"/>
      <c r="AIN75" s="447"/>
      <c r="AIO75" s="447"/>
      <c r="AIP75" s="447"/>
      <c r="AIQ75" s="447"/>
      <c r="AIR75" s="449"/>
      <c r="AIS75" s="450">
        <f t="shared" ref="AIS75:AIS80" si="5064">AIM75+AIN75-AIO75+AIP75-AIQ75+AIR75</f>
        <v>0</v>
      </c>
      <c r="AIT75" s="463"/>
      <c r="AIU75" s="448"/>
      <c r="AIW75" s="458"/>
      <c r="AIX75" s="447"/>
      <c r="AIY75" s="447"/>
      <c r="AIZ75" s="447"/>
      <c r="AJA75" s="450">
        <f t="shared" ref="AJA75:AJA80" si="5065">AIW75+AIX75-AIY75+AIZ75</f>
        <v>0</v>
      </c>
      <c r="AJB75" s="447"/>
      <c r="AJC75" s="447"/>
      <c r="AJD75" s="447"/>
      <c r="AJE75" s="447"/>
      <c r="AJF75" s="447"/>
      <c r="AJG75" s="449"/>
      <c r="AJH75" s="450">
        <f t="shared" ref="AJH75:AJH80" si="5066">AJB75+AJC75-AJD75+AJE75-AJF75+AJG75</f>
        <v>0</v>
      </c>
      <c r="AJI75" s="463"/>
      <c r="AJJ75" s="448"/>
      <c r="AJL75" s="458"/>
      <c r="AJM75" s="447"/>
      <c r="AJN75" s="447"/>
      <c r="AJO75" s="447"/>
      <c r="AJP75" s="450">
        <f t="shared" ref="AJP75:AJP80" si="5067">AJL75+AJM75-AJN75+AJO75</f>
        <v>0</v>
      </c>
      <c r="AJQ75" s="447"/>
      <c r="AJR75" s="447"/>
      <c r="AJS75" s="447"/>
      <c r="AJT75" s="447"/>
      <c r="AJU75" s="447"/>
      <c r="AJV75" s="449"/>
      <c r="AJW75" s="450">
        <f t="shared" ref="AJW75:AJW80" si="5068">AJQ75+AJR75-AJS75+AJT75-AJU75+AJV75</f>
        <v>0</v>
      </c>
      <c r="AJX75" s="463"/>
      <c r="AJY75" s="448"/>
      <c r="AKA75" s="458"/>
      <c r="AKB75" s="447"/>
      <c r="AKC75" s="447"/>
      <c r="AKD75" s="447"/>
      <c r="AKE75" s="450">
        <f t="shared" ref="AKE75:AKE80" si="5069">AKA75+AKB75-AKC75+AKD75</f>
        <v>0</v>
      </c>
      <c r="AKF75" s="447"/>
      <c r="AKG75" s="447"/>
      <c r="AKH75" s="447"/>
      <c r="AKI75" s="447"/>
      <c r="AKJ75" s="447"/>
      <c r="AKK75" s="449"/>
      <c r="AKL75" s="450">
        <f t="shared" ref="AKL75:AKL80" si="5070">AKF75+AKG75-AKH75+AKI75-AKJ75+AKK75</f>
        <v>0</v>
      </c>
      <c r="AKM75" s="463"/>
      <c r="AKN75" s="448"/>
      <c r="AKP75" s="458"/>
      <c r="AKQ75" s="447"/>
      <c r="AKR75" s="447"/>
      <c r="AKS75" s="447"/>
      <c r="AKT75" s="450">
        <f t="shared" ref="AKT75:AKT80" si="5071">AKP75+AKQ75-AKR75+AKS75</f>
        <v>0</v>
      </c>
      <c r="AKU75" s="447"/>
      <c r="AKV75" s="447"/>
      <c r="AKW75" s="447"/>
      <c r="AKX75" s="447"/>
      <c r="AKY75" s="447"/>
      <c r="AKZ75" s="449"/>
      <c r="ALA75" s="450">
        <f t="shared" ref="ALA75:ALA80" si="5072">AKU75+AKV75-AKW75+AKX75-AKY75+AKZ75</f>
        <v>0</v>
      </c>
      <c r="ALB75" s="463"/>
      <c r="ALC75" s="448"/>
      <c r="ALE75" s="458"/>
      <c r="ALF75" s="447"/>
      <c r="ALG75" s="447"/>
      <c r="ALH75" s="447"/>
      <c r="ALI75" s="450">
        <f t="shared" ref="ALI75:ALI80" si="5073">ALE75+ALF75-ALG75+ALH75</f>
        <v>0</v>
      </c>
      <c r="ALJ75" s="447"/>
      <c r="ALK75" s="447"/>
      <c r="ALL75" s="447"/>
      <c r="ALM75" s="447"/>
      <c r="ALN75" s="447"/>
      <c r="ALO75" s="449"/>
      <c r="ALP75" s="450">
        <f t="shared" ref="ALP75:ALP80" si="5074">ALJ75+ALK75-ALL75+ALM75-ALN75+ALO75</f>
        <v>0</v>
      </c>
      <c r="ALQ75" s="463"/>
      <c r="ALR75" s="448"/>
      <c r="ALT75" s="458"/>
      <c r="ALU75" s="447"/>
      <c r="ALV75" s="447"/>
      <c r="ALW75" s="447"/>
      <c r="ALX75" s="450">
        <f t="shared" ref="ALX75:ALX80" si="5075">ALT75+ALU75-ALV75+ALW75</f>
        <v>0</v>
      </c>
      <c r="ALY75" s="447"/>
      <c r="ALZ75" s="447"/>
      <c r="AMA75" s="447"/>
      <c r="AMB75" s="447"/>
      <c r="AMC75" s="447"/>
      <c r="AMD75" s="449"/>
      <c r="AME75" s="450">
        <f t="shared" ref="AME75:AME80" si="5076">ALY75+ALZ75-AMA75+AMB75-AMC75+AMD75</f>
        <v>0</v>
      </c>
      <c r="AMF75" s="463"/>
      <c r="AMG75" s="448"/>
      <c r="AMI75" s="458"/>
      <c r="AMJ75" s="447"/>
      <c r="AMK75" s="447"/>
      <c r="AML75" s="447"/>
      <c r="AMM75" s="450">
        <f t="shared" ref="AMM75:AMM80" si="5077">AMI75+AMJ75-AMK75+AML75</f>
        <v>0</v>
      </c>
      <c r="AMN75" s="447"/>
      <c r="AMO75" s="447"/>
      <c r="AMP75" s="447"/>
      <c r="AMQ75" s="447"/>
      <c r="AMR75" s="447"/>
      <c r="AMS75" s="449"/>
      <c r="AMT75" s="450">
        <f t="shared" ref="AMT75:AMT80" si="5078">AMN75+AMO75-AMP75+AMQ75-AMR75+AMS75</f>
        <v>0</v>
      </c>
      <c r="AMU75" s="463"/>
      <c r="AMV75" s="448"/>
      <c r="AMX75" s="458"/>
      <c r="AMY75" s="447"/>
      <c r="AMZ75" s="447"/>
      <c r="ANA75" s="447"/>
      <c r="ANB75" s="450">
        <f t="shared" ref="ANB75:ANB80" si="5079">AMX75+AMY75-AMZ75+ANA75</f>
        <v>0</v>
      </c>
      <c r="ANC75" s="447"/>
      <c r="AND75" s="447"/>
      <c r="ANE75" s="447"/>
      <c r="ANF75" s="447"/>
      <c r="ANG75" s="447"/>
      <c r="ANH75" s="449"/>
      <c r="ANI75" s="450">
        <f t="shared" ref="ANI75:ANI80" si="5080">ANC75+AND75-ANE75+ANF75-ANG75+ANH75</f>
        <v>0</v>
      </c>
      <c r="ANJ75" s="463"/>
      <c r="ANK75" s="448"/>
      <c r="ANM75" s="458"/>
      <c r="ANN75" s="447"/>
      <c r="ANO75" s="447"/>
      <c r="ANP75" s="447"/>
      <c r="ANQ75" s="450">
        <f t="shared" ref="ANQ75:ANQ80" si="5081">ANM75+ANN75-ANO75+ANP75</f>
        <v>0</v>
      </c>
      <c r="ANR75" s="447"/>
      <c r="ANS75" s="447"/>
      <c r="ANT75" s="447"/>
      <c r="ANU75" s="447"/>
      <c r="ANV75" s="447"/>
      <c r="ANW75" s="449"/>
      <c r="ANX75" s="450">
        <f t="shared" ref="ANX75:ANX80" si="5082">ANR75+ANS75-ANT75+ANU75-ANV75+ANW75</f>
        <v>0</v>
      </c>
      <c r="ANY75" s="463"/>
      <c r="ANZ75" s="448"/>
      <c r="AOB75" s="458"/>
      <c r="AOC75" s="447"/>
      <c r="AOD75" s="447"/>
      <c r="AOE75" s="447"/>
      <c r="AOF75" s="450">
        <f t="shared" ref="AOF75:AOF80" si="5083">AOB75+AOC75-AOD75+AOE75</f>
        <v>0</v>
      </c>
      <c r="AOG75" s="447"/>
      <c r="AOH75" s="447"/>
      <c r="AOI75" s="447"/>
      <c r="AOJ75" s="447"/>
      <c r="AOK75" s="447"/>
      <c r="AOL75" s="449"/>
      <c r="AOM75" s="450">
        <f t="shared" ref="AOM75:AOM80" si="5084">AOG75+AOH75-AOI75+AOJ75-AOK75+AOL75</f>
        <v>0</v>
      </c>
      <c r="AON75" s="463"/>
      <c r="AOO75" s="448"/>
      <c r="AOQ75" s="458"/>
      <c r="AOR75" s="447"/>
      <c r="AOS75" s="447"/>
      <c r="AOT75" s="447"/>
      <c r="AOU75" s="450">
        <f t="shared" ref="AOU75:AOU80" si="5085">AOQ75+AOR75-AOS75+AOT75</f>
        <v>0</v>
      </c>
      <c r="AOV75" s="447"/>
      <c r="AOW75" s="447"/>
      <c r="AOX75" s="447"/>
      <c r="AOY75" s="447"/>
      <c r="AOZ75" s="447"/>
      <c r="APA75" s="449"/>
      <c r="APB75" s="450">
        <f t="shared" ref="APB75:APB80" si="5086">AOV75+AOW75-AOX75+AOY75-AOZ75+APA75</f>
        <v>0</v>
      </c>
      <c r="APC75" s="463"/>
      <c r="APD75" s="448"/>
      <c r="APF75" s="458"/>
      <c r="APG75" s="447"/>
      <c r="APH75" s="447"/>
      <c r="API75" s="447"/>
      <c r="APJ75" s="450">
        <f t="shared" ref="APJ75:APJ80" si="5087">APF75+APG75-APH75+API75</f>
        <v>0</v>
      </c>
      <c r="APK75" s="447"/>
      <c r="APL75" s="447"/>
      <c r="APM75" s="447"/>
      <c r="APN75" s="447"/>
      <c r="APO75" s="447"/>
      <c r="APP75" s="449"/>
      <c r="APQ75" s="450">
        <f t="shared" ref="APQ75:APQ80" si="5088">APK75+APL75-APM75+APN75-APO75+APP75</f>
        <v>0</v>
      </c>
      <c r="APR75" s="463"/>
      <c r="APS75" s="448"/>
      <c r="APU75" s="458"/>
      <c r="APV75" s="447"/>
      <c r="APW75" s="447"/>
      <c r="APX75" s="447"/>
      <c r="APY75" s="450">
        <f t="shared" ref="APY75:APY80" si="5089">APU75+APV75-APW75+APX75</f>
        <v>0</v>
      </c>
      <c r="APZ75" s="447"/>
      <c r="AQA75" s="447"/>
      <c r="AQB75" s="447"/>
      <c r="AQC75" s="447"/>
      <c r="AQD75" s="447"/>
      <c r="AQE75" s="449"/>
      <c r="AQF75" s="450">
        <f t="shared" ref="AQF75:AQF80" si="5090">APZ75+AQA75-AQB75+AQC75-AQD75+AQE75</f>
        <v>0</v>
      </c>
      <c r="AQG75" s="463"/>
      <c r="AQH75" s="448"/>
      <c r="AQJ75" s="458"/>
      <c r="AQK75" s="447"/>
      <c r="AQL75" s="447"/>
      <c r="AQM75" s="447"/>
      <c r="AQN75" s="450">
        <f t="shared" ref="AQN75:AQN80" si="5091">AQJ75+AQK75-AQL75+AQM75</f>
        <v>0</v>
      </c>
      <c r="AQO75" s="447"/>
      <c r="AQP75" s="447"/>
      <c r="AQQ75" s="447"/>
      <c r="AQR75" s="447"/>
      <c r="AQS75" s="447"/>
      <c r="AQT75" s="449"/>
      <c r="AQU75" s="450">
        <f t="shared" ref="AQU75:AQU80" si="5092">AQO75+AQP75-AQQ75+AQR75-AQS75+AQT75</f>
        <v>0</v>
      </c>
      <c r="AQV75" s="463"/>
      <c r="AQW75" s="448"/>
      <c r="AQY75" s="458"/>
      <c r="AQZ75" s="447"/>
      <c r="ARA75" s="447"/>
      <c r="ARB75" s="447"/>
      <c r="ARC75" s="450">
        <f t="shared" ref="ARC75:ARC80" si="5093">AQY75+AQZ75-ARA75+ARB75</f>
        <v>0</v>
      </c>
      <c r="ARD75" s="447"/>
      <c r="ARE75" s="447"/>
      <c r="ARF75" s="447"/>
      <c r="ARG75" s="447"/>
      <c r="ARH75" s="447"/>
      <c r="ARI75" s="449"/>
      <c r="ARJ75" s="450">
        <f t="shared" ref="ARJ75:ARJ80" si="5094">ARD75+ARE75-ARF75+ARG75-ARH75+ARI75</f>
        <v>0</v>
      </c>
      <c r="ARK75" s="463"/>
      <c r="ARL75" s="448"/>
      <c r="ARN75" s="458"/>
      <c r="ARO75" s="447"/>
      <c r="ARP75" s="447"/>
      <c r="ARQ75" s="447"/>
      <c r="ARR75" s="450">
        <f t="shared" ref="ARR75:ARR80" si="5095">ARN75+ARO75-ARP75+ARQ75</f>
        <v>0</v>
      </c>
      <c r="ARS75" s="447"/>
      <c r="ART75" s="447"/>
      <c r="ARU75" s="447"/>
      <c r="ARV75" s="447"/>
      <c r="ARW75" s="447"/>
      <c r="ARX75" s="449"/>
      <c r="ARY75" s="450">
        <f t="shared" ref="ARY75:ARY80" si="5096">ARS75+ART75-ARU75+ARV75-ARW75+ARX75</f>
        <v>0</v>
      </c>
      <c r="ARZ75" s="463"/>
      <c r="ASA75" s="448"/>
      <c r="ASC75" s="458"/>
      <c r="ASD75" s="447"/>
      <c r="ASE75" s="447"/>
      <c r="ASF75" s="447"/>
      <c r="ASG75" s="450">
        <f t="shared" ref="ASG75:ASG80" si="5097">ASC75+ASD75-ASE75+ASF75</f>
        <v>0</v>
      </c>
      <c r="ASH75" s="447"/>
      <c r="ASI75" s="447"/>
      <c r="ASJ75" s="447"/>
      <c r="ASK75" s="447"/>
      <c r="ASL75" s="447"/>
      <c r="ASM75" s="449"/>
      <c r="ASN75" s="450">
        <f t="shared" ref="ASN75:ASN80" si="5098">ASH75+ASI75-ASJ75+ASK75-ASL75+ASM75</f>
        <v>0</v>
      </c>
      <c r="ASO75" s="463"/>
      <c r="ASP75" s="448"/>
      <c r="ASR75" s="458"/>
      <c r="ASS75" s="447"/>
      <c r="AST75" s="447"/>
      <c r="ASU75" s="447"/>
      <c r="ASV75" s="450">
        <f t="shared" ref="ASV75:ASV80" si="5099">ASR75+ASS75-AST75+ASU75</f>
        <v>0</v>
      </c>
      <c r="ASW75" s="447"/>
      <c r="ASX75" s="447"/>
      <c r="ASY75" s="447"/>
      <c r="ASZ75" s="447"/>
      <c r="ATA75" s="447"/>
      <c r="ATB75" s="449"/>
      <c r="ATC75" s="450">
        <f t="shared" ref="ATC75:ATC80" si="5100">ASW75+ASX75-ASY75+ASZ75-ATA75+ATB75</f>
        <v>0</v>
      </c>
      <c r="ATD75" s="463"/>
      <c r="ATE75" s="448"/>
      <c r="ATG75" s="458"/>
      <c r="ATH75" s="447"/>
      <c r="ATI75" s="447"/>
      <c r="ATJ75" s="447"/>
      <c r="ATK75" s="450">
        <f t="shared" ref="ATK75:ATK80" si="5101">ATG75+ATH75-ATI75+ATJ75</f>
        <v>0</v>
      </c>
      <c r="ATL75" s="447"/>
      <c r="ATM75" s="447"/>
      <c r="ATN75" s="447"/>
      <c r="ATO75" s="447"/>
      <c r="ATP75" s="447"/>
      <c r="ATQ75" s="449"/>
      <c r="ATR75" s="450">
        <f t="shared" ref="ATR75:ATR80" si="5102">ATL75+ATM75-ATN75+ATO75-ATP75+ATQ75</f>
        <v>0</v>
      </c>
      <c r="ATS75" s="463"/>
      <c r="ATT75" s="448"/>
      <c r="ATV75" s="458"/>
      <c r="ATW75" s="447"/>
      <c r="ATX75" s="447"/>
      <c r="ATY75" s="447"/>
      <c r="ATZ75" s="450">
        <f t="shared" ref="ATZ75:ATZ80" si="5103">ATV75+ATW75-ATX75+ATY75</f>
        <v>0</v>
      </c>
      <c r="AUA75" s="447"/>
      <c r="AUB75" s="447"/>
      <c r="AUC75" s="447"/>
      <c r="AUD75" s="447"/>
      <c r="AUE75" s="447"/>
      <c r="AUF75" s="449"/>
      <c r="AUG75" s="450">
        <f t="shared" ref="AUG75:AUG80" si="5104">AUA75+AUB75-AUC75+AUD75-AUE75+AUF75</f>
        <v>0</v>
      </c>
      <c r="AUH75" s="463"/>
      <c r="AUI75" s="448"/>
      <c r="AUK75" s="458"/>
      <c r="AUL75" s="447"/>
      <c r="AUM75" s="447"/>
      <c r="AUN75" s="447"/>
      <c r="AUO75" s="450">
        <f t="shared" ref="AUO75:AUO80" si="5105">AUK75+AUL75-AUM75+AUN75</f>
        <v>0</v>
      </c>
      <c r="AUP75" s="447"/>
      <c r="AUQ75" s="447"/>
      <c r="AUR75" s="447"/>
      <c r="AUS75" s="447"/>
      <c r="AUT75" s="447"/>
      <c r="AUU75" s="449"/>
      <c r="AUV75" s="450">
        <f t="shared" ref="AUV75:AUV80" si="5106">AUP75+AUQ75-AUR75+AUS75-AUT75+AUU75</f>
        <v>0</v>
      </c>
      <c r="AUW75" s="463"/>
      <c r="AUX75" s="448"/>
      <c r="AUZ75" s="458"/>
      <c r="AVA75" s="447"/>
      <c r="AVB75" s="447"/>
      <c r="AVC75" s="447"/>
      <c r="AVD75" s="450">
        <f t="shared" ref="AVD75:AVD80" si="5107">AUZ75+AVA75-AVB75+AVC75</f>
        <v>0</v>
      </c>
      <c r="AVE75" s="447"/>
      <c r="AVF75" s="447"/>
      <c r="AVG75" s="447"/>
      <c r="AVH75" s="447"/>
      <c r="AVI75" s="447"/>
      <c r="AVJ75" s="449"/>
      <c r="AVK75" s="450">
        <f t="shared" ref="AVK75:AVK80" si="5108">AVE75+AVF75-AVG75+AVH75-AVI75+AVJ75</f>
        <v>0</v>
      </c>
      <c r="AVL75" s="463"/>
      <c r="AVM75" s="448"/>
      <c r="AVO75" s="458"/>
      <c r="AVP75" s="447"/>
      <c r="AVQ75" s="447"/>
      <c r="AVR75" s="447"/>
      <c r="AVS75" s="450">
        <f t="shared" ref="AVS75:AVS80" si="5109">AVO75+AVP75-AVQ75+AVR75</f>
        <v>0</v>
      </c>
      <c r="AVT75" s="447"/>
      <c r="AVU75" s="447"/>
      <c r="AVV75" s="447"/>
      <c r="AVW75" s="447"/>
      <c r="AVX75" s="447"/>
      <c r="AVY75" s="449"/>
      <c r="AVZ75" s="450">
        <f t="shared" ref="AVZ75:AVZ80" si="5110">AVT75+AVU75-AVV75+AVW75-AVX75+AVY75</f>
        <v>0</v>
      </c>
      <c r="AWA75" s="463"/>
      <c r="AWB75" s="448"/>
      <c r="AWD75" s="458"/>
      <c r="AWE75" s="447"/>
      <c r="AWF75" s="447"/>
      <c r="AWG75" s="447"/>
      <c r="AWH75" s="450">
        <f t="shared" ref="AWH75:AWH80" si="5111">AWD75+AWE75-AWF75+AWG75</f>
        <v>0</v>
      </c>
      <c r="AWI75" s="447"/>
      <c r="AWJ75" s="447"/>
      <c r="AWK75" s="447"/>
      <c r="AWL75" s="447"/>
      <c r="AWM75" s="447"/>
      <c r="AWN75" s="449"/>
      <c r="AWO75" s="450">
        <f t="shared" ref="AWO75:AWO80" si="5112">AWI75+AWJ75-AWK75+AWL75-AWM75+AWN75</f>
        <v>0</v>
      </c>
      <c r="AWP75" s="463"/>
      <c r="AWQ75" s="448"/>
      <c r="AWS75" s="458"/>
      <c r="AWT75" s="447"/>
      <c r="AWU75" s="447"/>
      <c r="AWV75" s="447"/>
      <c r="AWW75" s="450">
        <f t="shared" ref="AWW75:AWW80" si="5113">AWS75+AWT75-AWU75+AWV75</f>
        <v>0</v>
      </c>
      <c r="AWX75" s="447"/>
      <c r="AWY75" s="447"/>
      <c r="AWZ75" s="447"/>
      <c r="AXA75" s="447"/>
      <c r="AXB75" s="447"/>
      <c r="AXC75" s="449"/>
      <c r="AXD75" s="450">
        <f t="shared" ref="AXD75:AXD80" si="5114">AWX75+AWY75-AWZ75+AXA75-AXB75+AXC75</f>
        <v>0</v>
      </c>
      <c r="AXE75" s="463"/>
      <c r="AXF75" s="448"/>
      <c r="AXH75" s="458"/>
      <c r="AXI75" s="447"/>
      <c r="AXJ75" s="447"/>
      <c r="AXK75" s="447"/>
      <c r="AXL75" s="450">
        <f t="shared" ref="AXL75:AXL80" si="5115">AXH75+AXI75-AXJ75+AXK75</f>
        <v>0</v>
      </c>
      <c r="AXM75" s="447"/>
      <c r="AXN75" s="447"/>
      <c r="AXO75" s="447"/>
      <c r="AXP75" s="447"/>
      <c r="AXQ75" s="447"/>
      <c r="AXR75" s="449"/>
      <c r="AXS75" s="450">
        <f t="shared" ref="AXS75:AXS80" si="5116">AXM75+AXN75-AXO75+AXP75-AXQ75+AXR75</f>
        <v>0</v>
      </c>
      <c r="AXT75" s="463"/>
      <c r="AXU75" s="448"/>
      <c r="AXW75" s="458"/>
      <c r="AXX75" s="447"/>
      <c r="AXY75" s="447"/>
      <c r="AXZ75" s="447"/>
      <c r="AYA75" s="450">
        <f t="shared" ref="AYA75:AYA80" si="5117">AXW75+AXX75-AXY75+AXZ75</f>
        <v>0</v>
      </c>
      <c r="AYB75" s="447"/>
      <c r="AYC75" s="447"/>
      <c r="AYD75" s="447"/>
      <c r="AYE75" s="447"/>
      <c r="AYF75" s="447"/>
      <c r="AYG75" s="449"/>
      <c r="AYH75" s="450">
        <f t="shared" ref="AYH75:AYH80" si="5118">AYB75+AYC75-AYD75+AYE75-AYF75+AYG75</f>
        <v>0</v>
      </c>
      <c r="AYI75" s="463"/>
      <c r="AYJ75" s="448"/>
      <c r="AYL75" s="458"/>
      <c r="AYM75" s="447"/>
      <c r="AYN75" s="447"/>
      <c r="AYO75" s="447"/>
      <c r="AYP75" s="450">
        <f t="shared" ref="AYP75:AYP80" si="5119">AYL75+AYM75-AYN75+AYO75</f>
        <v>0</v>
      </c>
      <c r="AYQ75" s="447"/>
      <c r="AYR75" s="447"/>
      <c r="AYS75" s="447"/>
      <c r="AYT75" s="447"/>
      <c r="AYU75" s="447"/>
      <c r="AYV75" s="449"/>
      <c r="AYW75" s="450">
        <f t="shared" ref="AYW75:AYW80" si="5120">AYQ75+AYR75-AYS75+AYT75-AYU75+AYV75</f>
        <v>0</v>
      </c>
      <c r="AYX75" s="463"/>
      <c r="AYY75" s="448"/>
      <c r="AZA75" s="458"/>
      <c r="AZB75" s="447"/>
      <c r="AZC75" s="447"/>
      <c r="AZD75" s="447"/>
      <c r="AZE75" s="450">
        <f t="shared" ref="AZE75:AZE80" si="5121">AZA75+AZB75-AZC75+AZD75</f>
        <v>0</v>
      </c>
      <c r="AZF75" s="447"/>
      <c r="AZG75" s="447"/>
      <c r="AZH75" s="447"/>
      <c r="AZI75" s="447"/>
      <c r="AZJ75" s="447"/>
      <c r="AZK75" s="449"/>
      <c r="AZL75" s="450">
        <f t="shared" ref="AZL75:AZL80" si="5122">AZF75+AZG75-AZH75+AZI75-AZJ75+AZK75</f>
        <v>0</v>
      </c>
      <c r="AZM75" s="463"/>
      <c r="AZN75" s="448"/>
      <c r="AZP75" s="458"/>
      <c r="AZQ75" s="447"/>
      <c r="AZR75" s="447"/>
      <c r="AZS75" s="447"/>
      <c r="AZT75" s="450">
        <f t="shared" ref="AZT75:AZT80" si="5123">AZP75+AZQ75-AZR75+AZS75</f>
        <v>0</v>
      </c>
      <c r="AZU75" s="447"/>
      <c r="AZV75" s="447"/>
      <c r="AZW75" s="447"/>
      <c r="AZX75" s="447"/>
      <c r="AZY75" s="447"/>
      <c r="AZZ75" s="449"/>
      <c r="BAA75" s="450">
        <f t="shared" ref="BAA75:BAA80" si="5124">AZU75+AZV75-AZW75+AZX75-AZY75+AZZ75</f>
        <v>0</v>
      </c>
      <c r="BAB75" s="463"/>
      <c r="BAC75" s="448"/>
      <c r="BAE75" s="458"/>
      <c r="BAF75" s="447"/>
      <c r="BAG75" s="447"/>
      <c r="BAH75" s="447"/>
      <c r="BAI75" s="450">
        <f t="shared" ref="BAI75:BAI80" si="5125">BAE75+BAF75-BAG75+BAH75</f>
        <v>0</v>
      </c>
      <c r="BAJ75" s="447"/>
      <c r="BAK75" s="447"/>
      <c r="BAL75" s="447"/>
      <c r="BAM75" s="447"/>
      <c r="BAN75" s="447"/>
      <c r="BAO75" s="449"/>
      <c r="BAP75" s="450">
        <f t="shared" ref="BAP75:BAP80" si="5126">BAJ75+BAK75-BAL75+BAM75-BAN75+BAO75</f>
        <v>0</v>
      </c>
      <c r="BAQ75" s="463"/>
      <c r="BAR75" s="448"/>
      <c r="BAT75" s="458"/>
      <c r="BAU75" s="447"/>
      <c r="BAV75" s="447"/>
      <c r="BAW75" s="447"/>
      <c r="BAX75" s="450">
        <f t="shared" ref="BAX75:BAX80" si="5127">BAT75+BAU75-BAV75+BAW75</f>
        <v>0</v>
      </c>
      <c r="BAY75" s="447"/>
      <c r="BAZ75" s="447"/>
      <c r="BBA75" s="447"/>
      <c r="BBB75" s="447"/>
      <c r="BBC75" s="447"/>
      <c r="BBD75" s="449"/>
      <c r="BBE75" s="450">
        <f t="shared" ref="BBE75:BBE80" si="5128">BAY75+BAZ75-BBA75+BBB75-BBC75+BBD75</f>
        <v>0</v>
      </c>
      <c r="BBF75" s="463"/>
      <c r="BBG75" s="448"/>
      <c r="BBI75" s="458"/>
      <c r="BBJ75" s="447"/>
      <c r="BBK75" s="447"/>
      <c r="BBL75" s="447"/>
      <c r="BBM75" s="450">
        <f t="shared" ref="BBM75:BBM80" si="5129">BBI75+BBJ75-BBK75+BBL75</f>
        <v>0</v>
      </c>
      <c r="BBN75" s="447"/>
      <c r="BBO75" s="447"/>
      <c r="BBP75" s="447"/>
      <c r="BBQ75" s="447"/>
      <c r="BBR75" s="447"/>
      <c r="BBS75" s="449"/>
      <c r="BBT75" s="450">
        <f t="shared" ref="BBT75:BBT80" si="5130">BBN75+BBO75-BBP75+BBQ75-BBR75+BBS75</f>
        <v>0</v>
      </c>
      <c r="BBU75" s="463"/>
      <c r="BBV75" s="448"/>
      <c r="BBX75" s="458"/>
      <c r="BBY75" s="447"/>
      <c r="BBZ75" s="447"/>
      <c r="BCA75" s="447"/>
      <c r="BCB75" s="450">
        <f t="shared" ref="BCB75:BCB80" si="5131">BBX75+BBY75-BBZ75+BCA75</f>
        <v>0</v>
      </c>
      <c r="BCC75" s="447"/>
      <c r="BCD75" s="447"/>
      <c r="BCE75" s="447"/>
      <c r="BCF75" s="447"/>
      <c r="BCG75" s="447"/>
      <c r="BCH75" s="449"/>
      <c r="BCI75" s="450">
        <f t="shared" ref="BCI75:BCI80" si="5132">BCC75+BCD75-BCE75+BCF75-BCG75+BCH75</f>
        <v>0</v>
      </c>
      <c r="BCJ75" s="463"/>
      <c r="BCK75" s="448"/>
      <c r="BCM75" s="458"/>
      <c r="BCN75" s="447"/>
      <c r="BCO75" s="447"/>
      <c r="BCP75" s="447"/>
      <c r="BCQ75" s="450">
        <f t="shared" ref="BCQ75:BCQ80" si="5133">BCM75+BCN75-BCO75+BCP75</f>
        <v>0</v>
      </c>
      <c r="BCR75" s="447"/>
      <c r="BCS75" s="447"/>
      <c r="BCT75" s="447"/>
      <c r="BCU75" s="447"/>
      <c r="BCV75" s="447"/>
      <c r="BCW75" s="449"/>
      <c r="BCX75" s="450">
        <f t="shared" ref="BCX75:BCX80" si="5134">BCR75+BCS75-BCT75+BCU75-BCV75+BCW75</f>
        <v>0</v>
      </c>
      <c r="BCY75" s="463"/>
      <c r="BCZ75" s="448"/>
      <c r="BDB75" s="458"/>
      <c r="BDC75" s="447"/>
      <c r="BDD75" s="447"/>
      <c r="BDE75" s="447"/>
      <c r="BDF75" s="450">
        <f t="shared" ref="BDF75:BDF80" si="5135">BDB75+BDC75-BDD75+BDE75</f>
        <v>0</v>
      </c>
      <c r="BDG75" s="447"/>
      <c r="BDH75" s="447"/>
      <c r="BDI75" s="447"/>
      <c r="BDJ75" s="447"/>
      <c r="BDK75" s="447"/>
      <c r="BDL75" s="449"/>
      <c r="BDM75" s="450">
        <f t="shared" ref="BDM75:BDM80" si="5136">BDG75+BDH75-BDI75+BDJ75-BDK75+BDL75</f>
        <v>0</v>
      </c>
      <c r="BDN75" s="463"/>
      <c r="BDO75" s="448"/>
      <c r="BDQ75" s="458"/>
      <c r="BDR75" s="447"/>
      <c r="BDS75" s="447"/>
      <c r="BDT75" s="447"/>
      <c r="BDU75" s="450">
        <f t="shared" ref="BDU75:BDU80" si="5137">BDQ75+BDR75-BDS75+BDT75</f>
        <v>0</v>
      </c>
      <c r="BDV75" s="447"/>
      <c r="BDW75" s="447"/>
      <c r="BDX75" s="447"/>
      <c r="BDY75" s="447"/>
      <c r="BDZ75" s="447"/>
      <c r="BEA75" s="449"/>
      <c r="BEB75" s="450">
        <f t="shared" ref="BEB75:BEB80" si="5138">BDV75+BDW75-BDX75+BDY75-BDZ75+BEA75</f>
        <v>0</v>
      </c>
      <c r="BEC75" s="463"/>
      <c r="BED75" s="448"/>
      <c r="BEF75" s="458"/>
      <c r="BEG75" s="447"/>
      <c r="BEH75" s="447"/>
      <c r="BEI75" s="447"/>
      <c r="BEJ75" s="450">
        <f t="shared" ref="BEJ75:BEJ80" si="5139">BEF75+BEG75-BEH75+BEI75</f>
        <v>0</v>
      </c>
      <c r="BEK75" s="447"/>
      <c r="BEL75" s="447"/>
      <c r="BEM75" s="447"/>
      <c r="BEN75" s="447"/>
      <c r="BEO75" s="447"/>
      <c r="BEP75" s="449"/>
      <c r="BEQ75" s="450">
        <f t="shared" ref="BEQ75:BEQ80" si="5140">BEK75+BEL75-BEM75+BEN75-BEO75+BEP75</f>
        <v>0</v>
      </c>
      <c r="BER75" s="463"/>
      <c r="BES75" s="448"/>
      <c r="BEU75" s="458"/>
      <c r="BEV75" s="447"/>
      <c r="BEW75" s="447"/>
      <c r="BEX75" s="447"/>
      <c r="BEY75" s="450">
        <f t="shared" ref="BEY75:BEY80" si="5141">BEU75+BEV75-BEW75+BEX75</f>
        <v>0</v>
      </c>
      <c r="BEZ75" s="447"/>
      <c r="BFA75" s="447"/>
      <c r="BFB75" s="447"/>
      <c r="BFC75" s="447"/>
      <c r="BFD75" s="447"/>
      <c r="BFE75" s="449"/>
      <c r="BFF75" s="450">
        <f t="shared" ref="BFF75:BFF80" si="5142">BEZ75+BFA75-BFB75+BFC75-BFD75+BFE75</f>
        <v>0</v>
      </c>
      <c r="BFG75" s="463"/>
      <c r="BFH75" s="448"/>
      <c r="BFJ75" s="458"/>
      <c r="BFK75" s="447"/>
      <c r="BFL75" s="447"/>
      <c r="BFM75" s="447"/>
      <c r="BFN75" s="450">
        <f t="shared" ref="BFN75:BFN80" si="5143">BFJ75+BFK75-BFL75+BFM75</f>
        <v>0</v>
      </c>
      <c r="BFO75" s="447"/>
      <c r="BFP75" s="447"/>
      <c r="BFQ75" s="447"/>
      <c r="BFR75" s="447"/>
      <c r="BFS75" s="447"/>
      <c r="BFT75" s="449"/>
      <c r="BFU75" s="450">
        <f t="shared" ref="BFU75:BFU80" si="5144">BFO75+BFP75-BFQ75+BFR75-BFS75+BFT75</f>
        <v>0</v>
      </c>
      <c r="BFV75" s="463"/>
      <c r="BFW75" s="448"/>
      <c r="BFY75" s="458"/>
      <c r="BFZ75" s="447"/>
      <c r="BGA75" s="447"/>
      <c r="BGB75" s="447"/>
      <c r="BGC75" s="450">
        <f t="shared" ref="BGC75:BGC80" si="5145">BFY75+BFZ75-BGA75+BGB75</f>
        <v>0</v>
      </c>
      <c r="BGD75" s="447"/>
      <c r="BGE75" s="447"/>
      <c r="BGF75" s="447"/>
      <c r="BGG75" s="447"/>
      <c r="BGH75" s="447"/>
      <c r="BGI75" s="449"/>
      <c r="BGJ75" s="450">
        <f t="shared" ref="BGJ75:BGJ80" si="5146">BGD75+BGE75-BGF75+BGG75-BGH75+BGI75</f>
        <v>0</v>
      </c>
      <c r="BGK75" s="463"/>
      <c r="BGL75" s="448"/>
      <c r="BGN75" s="458"/>
      <c r="BGO75" s="447"/>
      <c r="BGP75" s="447"/>
      <c r="BGQ75" s="447"/>
      <c r="BGR75" s="450">
        <f t="shared" ref="BGR75:BGR80" si="5147">BGN75+BGO75-BGP75+BGQ75</f>
        <v>0</v>
      </c>
      <c r="BGS75" s="447"/>
      <c r="BGT75" s="447"/>
      <c r="BGU75" s="447"/>
      <c r="BGV75" s="447"/>
      <c r="BGW75" s="447"/>
      <c r="BGX75" s="449"/>
      <c r="BGY75" s="450">
        <f t="shared" ref="BGY75:BGY80" si="5148">BGS75+BGT75-BGU75+BGV75-BGW75+BGX75</f>
        <v>0</v>
      </c>
      <c r="BGZ75" s="463"/>
      <c r="BHA75" s="448"/>
      <c r="BHC75" s="458"/>
      <c r="BHD75" s="447"/>
      <c r="BHE75" s="447"/>
      <c r="BHF75" s="447"/>
      <c r="BHG75" s="450">
        <f t="shared" ref="BHG75:BHG80" si="5149">BHC75+BHD75-BHE75+BHF75</f>
        <v>0</v>
      </c>
      <c r="BHH75" s="447"/>
      <c r="BHI75" s="447"/>
      <c r="BHJ75" s="447"/>
      <c r="BHK75" s="447"/>
      <c r="BHL75" s="447"/>
      <c r="BHM75" s="449"/>
      <c r="BHN75" s="450">
        <f t="shared" ref="BHN75:BHN80" si="5150">BHH75+BHI75-BHJ75+BHK75-BHL75+BHM75</f>
        <v>0</v>
      </c>
      <c r="BHO75" s="463"/>
      <c r="BHP75" s="448"/>
      <c r="BHR75" s="458"/>
      <c r="BHS75" s="447"/>
      <c r="BHT75" s="447"/>
      <c r="BHU75" s="447"/>
      <c r="BHV75" s="450">
        <f t="shared" ref="BHV75:BHV80" si="5151">BHR75+BHS75-BHT75+BHU75</f>
        <v>0</v>
      </c>
      <c r="BHW75" s="447"/>
      <c r="BHX75" s="447"/>
      <c r="BHY75" s="447"/>
      <c r="BHZ75" s="447"/>
      <c r="BIA75" s="447"/>
      <c r="BIB75" s="449"/>
      <c r="BIC75" s="450">
        <f t="shared" ref="BIC75:BIC80" si="5152">BHW75+BHX75-BHY75+BHZ75-BIA75+BIB75</f>
        <v>0</v>
      </c>
      <c r="BID75" s="463"/>
      <c r="BIE75" s="448"/>
      <c r="BIG75" s="458"/>
      <c r="BIH75" s="447"/>
      <c r="BII75" s="447"/>
      <c r="BIJ75" s="447"/>
      <c r="BIK75" s="450">
        <f t="shared" ref="BIK75:BIK80" si="5153">BIG75+BIH75-BII75+BIJ75</f>
        <v>0</v>
      </c>
      <c r="BIL75" s="447"/>
      <c r="BIM75" s="447"/>
      <c r="BIN75" s="447"/>
      <c r="BIO75" s="447"/>
      <c r="BIP75" s="447"/>
      <c r="BIQ75" s="449"/>
      <c r="BIR75" s="450">
        <f t="shared" ref="BIR75:BIR80" si="5154">BIL75+BIM75-BIN75+BIO75-BIP75+BIQ75</f>
        <v>0</v>
      </c>
      <c r="BIS75" s="463"/>
      <c r="BIT75" s="448"/>
      <c r="BIV75" s="458"/>
      <c r="BIW75" s="447"/>
      <c r="BIX75" s="447"/>
      <c r="BIY75" s="447"/>
      <c r="BIZ75" s="450">
        <f t="shared" ref="BIZ75:BIZ80" si="5155">BIV75+BIW75-BIX75+BIY75</f>
        <v>0</v>
      </c>
      <c r="BJA75" s="447"/>
      <c r="BJB75" s="447"/>
      <c r="BJC75" s="447"/>
      <c r="BJD75" s="447"/>
      <c r="BJE75" s="447"/>
      <c r="BJF75" s="449"/>
      <c r="BJG75" s="450">
        <f t="shared" ref="BJG75:BJG80" si="5156">BJA75+BJB75-BJC75+BJD75-BJE75+BJF75</f>
        <v>0</v>
      </c>
      <c r="BJH75" s="463"/>
      <c r="BJI75" s="448"/>
      <c r="BJK75" s="458"/>
      <c r="BJL75" s="447"/>
      <c r="BJM75" s="447"/>
      <c r="BJN75" s="447"/>
      <c r="BJO75" s="450">
        <f t="shared" ref="BJO75:BJO80" si="5157">BJK75+BJL75-BJM75+BJN75</f>
        <v>0</v>
      </c>
      <c r="BJP75" s="447"/>
      <c r="BJQ75" s="447"/>
      <c r="BJR75" s="447"/>
      <c r="BJS75" s="447"/>
      <c r="BJT75" s="447"/>
      <c r="BJU75" s="449"/>
      <c r="BJV75" s="450">
        <f t="shared" ref="BJV75:BJV80" si="5158">BJP75+BJQ75-BJR75+BJS75-BJT75+BJU75</f>
        <v>0</v>
      </c>
      <c r="BJW75" s="463"/>
      <c r="BJX75" s="448"/>
      <c r="BJZ75" s="458"/>
      <c r="BKA75" s="447"/>
      <c r="BKB75" s="447"/>
      <c r="BKC75" s="447"/>
      <c r="BKD75" s="450">
        <f t="shared" ref="BKD75:BKD80" si="5159">BJZ75+BKA75-BKB75+BKC75</f>
        <v>0</v>
      </c>
      <c r="BKE75" s="447"/>
      <c r="BKF75" s="447"/>
      <c r="BKG75" s="447"/>
      <c r="BKH75" s="447"/>
      <c r="BKI75" s="447"/>
      <c r="BKJ75" s="449"/>
      <c r="BKK75" s="450">
        <f t="shared" ref="BKK75:BKK80" si="5160">BKE75+BKF75-BKG75+BKH75-BKI75+BKJ75</f>
        <v>0</v>
      </c>
      <c r="BKL75" s="463"/>
      <c r="BKM75" s="448"/>
      <c r="BKO75" s="458"/>
      <c r="BKP75" s="447"/>
      <c r="BKQ75" s="447"/>
      <c r="BKR75" s="447"/>
      <c r="BKS75" s="450">
        <f t="shared" ref="BKS75:BKS80" si="5161">BKO75+BKP75-BKQ75+BKR75</f>
        <v>0</v>
      </c>
      <c r="BKT75" s="447"/>
      <c r="BKU75" s="447"/>
      <c r="BKV75" s="447"/>
      <c r="BKW75" s="447"/>
      <c r="BKX75" s="447"/>
      <c r="BKY75" s="449"/>
      <c r="BKZ75" s="450">
        <f t="shared" ref="BKZ75:BKZ80" si="5162">BKT75+BKU75-BKV75+BKW75-BKX75+BKY75</f>
        <v>0</v>
      </c>
      <c r="BLA75" s="463"/>
      <c r="BLB75" s="448"/>
      <c r="BLD75" s="458"/>
      <c r="BLE75" s="447"/>
      <c r="BLF75" s="447"/>
      <c r="BLG75" s="447"/>
      <c r="BLH75" s="450">
        <f t="shared" ref="BLH75:BLH80" si="5163">BLD75+BLE75-BLF75+BLG75</f>
        <v>0</v>
      </c>
      <c r="BLI75" s="447"/>
      <c r="BLJ75" s="447"/>
      <c r="BLK75" s="447"/>
      <c r="BLL75" s="447"/>
      <c r="BLM75" s="447"/>
      <c r="BLN75" s="449"/>
      <c r="BLO75" s="450">
        <f t="shared" ref="BLO75:BLO80" si="5164">BLI75+BLJ75-BLK75+BLL75-BLM75+BLN75</f>
        <v>0</v>
      </c>
      <c r="BLP75" s="463"/>
      <c r="BLQ75" s="448"/>
      <c r="BLS75" s="458"/>
      <c r="BLT75" s="447"/>
      <c r="BLU75" s="447"/>
      <c r="BLV75" s="447"/>
      <c r="BLW75" s="450">
        <f t="shared" ref="BLW75:BLW80" si="5165">BLS75+BLT75-BLU75+BLV75</f>
        <v>0</v>
      </c>
      <c r="BLX75" s="447"/>
      <c r="BLY75" s="447"/>
      <c r="BLZ75" s="447"/>
      <c r="BMA75" s="447"/>
      <c r="BMB75" s="447"/>
      <c r="BMC75" s="449"/>
      <c r="BMD75" s="450">
        <f t="shared" ref="BMD75:BMD80" si="5166">BLX75+BLY75-BLZ75+BMA75-BMB75+BMC75</f>
        <v>0</v>
      </c>
      <c r="BME75" s="463"/>
      <c r="BMF75" s="448"/>
      <c r="BMH75" s="458"/>
      <c r="BMI75" s="447"/>
      <c r="BMJ75" s="447"/>
      <c r="BMK75" s="447"/>
      <c r="BML75" s="450">
        <f t="shared" ref="BML75:BML80" si="5167">BMH75+BMI75-BMJ75+BMK75</f>
        <v>0</v>
      </c>
      <c r="BMM75" s="447"/>
      <c r="BMN75" s="447"/>
      <c r="BMO75" s="447"/>
      <c r="BMP75" s="447"/>
      <c r="BMQ75" s="447"/>
      <c r="BMR75" s="449"/>
      <c r="BMS75" s="450">
        <f t="shared" ref="BMS75:BMS80" si="5168">BMM75+BMN75-BMO75+BMP75-BMQ75+BMR75</f>
        <v>0</v>
      </c>
      <c r="BMT75" s="463"/>
      <c r="BMU75" s="448"/>
      <c r="BMW75" s="458"/>
      <c r="BMX75" s="447"/>
      <c r="BMY75" s="447"/>
      <c r="BMZ75" s="447"/>
      <c r="BNA75" s="450">
        <f t="shared" ref="BNA75:BNA80" si="5169">BMW75+BMX75-BMY75+BMZ75</f>
        <v>0</v>
      </c>
      <c r="BNB75" s="447"/>
      <c r="BNC75" s="447"/>
      <c r="BND75" s="447"/>
      <c r="BNE75" s="447"/>
      <c r="BNF75" s="447"/>
      <c r="BNG75" s="449"/>
      <c r="BNH75" s="450">
        <f t="shared" ref="BNH75:BNH80" si="5170">BNB75+BNC75-BND75+BNE75-BNF75+BNG75</f>
        <v>0</v>
      </c>
      <c r="BNI75" s="463"/>
      <c r="BNJ75" s="448"/>
      <c r="BNL75" s="458"/>
      <c r="BNM75" s="447"/>
      <c r="BNN75" s="447"/>
      <c r="BNO75" s="447"/>
      <c r="BNP75" s="450">
        <f t="shared" ref="BNP75:BNP80" si="5171">BNL75+BNM75-BNN75+BNO75</f>
        <v>0</v>
      </c>
      <c r="BNQ75" s="447"/>
      <c r="BNR75" s="447"/>
      <c r="BNS75" s="447"/>
      <c r="BNT75" s="447"/>
      <c r="BNU75" s="447"/>
      <c r="BNV75" s="449"/>
      <c r="BNW75" s="450">
        <f t="shared" ref="BNW75:BNW80" si="5172">BNQ75+BNR75-BNS75+BNT75-BNU75+BNV75</f>
        <v>0</v>
      </c>
      <c r="BNX75" s="463"/>
      <c r="BNY75" s="448"/>
      <c r="BOA75" s="458"/>
      <c r="BOB75" s="447"/>
      <c r="BOC75" s="447"/>
      <c r="BOD75" s="447"/>
      <c r="BOE75" s="450">
        <f t="shared" ref="BOE75:BOE80" si="5173">BOA75+BOB75-BOC75+BOD75</f>
        <v>0</v>
      </c>
      <c r="BOF75" s="447"/>
      <c r="BOG75" s="447"/>
      <c r="BOH75" s="447"/>
      <c r="BOI75" s="447"/>
      <c r="BOJ75" s="447"/>
      <c r="BOK75" s="449"/>
      <c r="BOL75" s="450">
        <f t="shared" ref="BOL75:BOL80" si="5174">BOF75+BOG75-BOH75+BOI75-BOJ75+BOK75</f>
        <v>0</v>
      </c>
      <c r="BOM75" s="463"/>
      <c r="BON75" s="448"/>
      <c r="BOP75" s="458"/>
      <c r="BOQ75" s="447"/>
      <c r="BOR75" s="447"/>
      <c r="BOS75" s="447"/>
      <c r="BOT75" s="450">
        <f t="shared" ref="BOT75:BOT80" si="5175">BOP75+BOQ75-BOR75+BOS75</f>
        <v>0</v>
      </c>
      <c r="BOU75" s="447"/>
      <c r="BOV75" s="447"/>
      <c r="BOW75" s="447"/>
      <c r="BOX75" s="447"/>
      <c r="BOY75" s="447"/>
      <c r="BOZ75" s="449"/>
      <c r="BPA75" s="450">
        <f t="shared" ref="BPA75:BPA80" si="5176">BOU75+BOV75-BOW75+BOX75-BOY75+BOZ75</f>
        <v>0</v>
      </c>
      <c r="BPB75" s="463"/>
      <c r="BPC75" s="448"/>
      <c r="BPE75" s="458"/>
      <c r="BPF75" s="447"/>
      <c r="BPG75" s="447"/>
      <c r="BPH75" s="447"/>
      <c r="BPI75" s="450">
        <f t="shared" ref="BPI75:BPI80" si="5177">BPE75+BPF75-BPG75+BPH75</f>
        <v>0</v>
      </c>
      <c r="BPJ75" s="447"/>
      <c r="BPK75" s="447"/>
      <c r="BPL75" s="447"/>
      <c r="BPM75" s="447"/>
      <c r="BPN75" s="447"/>
      <c r="BPO75" s="449"/>
      <c r="BPP75" s="450">
        <f t="shared" ref="BPP75:BPP80" si="5178">BPJ75+BPK75-BPL75+BPM75-BPN75+BPO75</f>
        <v>0</v>
      </c>
      <c r="BPQ75" s="463"/>
      <c r="BPR75" s="448"/>
      <c r="BPT75" s="458"/>
      <c r="BPU75" s="447"/>
      <c r="BPV75" s="447"/>
      <c r="BPW75" s="447"/>
      <c r="BPX75" s="450">
        <f t="shared" ref="BPX75:BPX80" si="5179">BPT75+BPU75-BPV75+BPW75</f>
        <v>0</v>
      </c>
      <c r="BPY75" s="447"/>
      <c r="BPZ75" s="447"/>
      <c r="BQA75" s="447"/>
      <c r="BQB75" s="447"/>
      <c r="BQC75" s="447"/>
      <c r="BQD75" s="449"/>
      <c r="BQE75" s="450">
        <f t="shared" ref="BQE75:BQE80" si="5180">BPY75+BPZ75-BQA75+BQB75-BQC75+BQD75</f>
        <v>0</v>
      </c>
      <c r="BQF75" s="463"/>
      <c r="BQG75" s="448"/>
      <c r="BQI75" s="458"/>
      <c r="BQJ75" s="447"/>
      <c r="BQK75" s="447"/>
      <c r="BQL75" s="447"/>
      <c r="BQM75" s="450">
        <f t="shared" ref="BQM75:BQM80" si="5181">BQI75+BQJ75-BQK75+BQL75</f>
        <v>0</v>
      </c>
      <c r="BQN75" s="447"/>
      <c r="BQO75" s="447"/>
      <c r="BQP75" s="447"/>
      <c r="BQQ75" s="447"/>
      <c r="BQR75" s="447"/>
      <c r="BQS75" s="449"/>
      <c r="BQT75" s="450">
        <f t="shared" ref="BQT75:BQT80" si="5182">BQN75+BQO75-BQP75+BQQ75-BQR75+BQS75</f>
        <v>0</v>
      </c>
      <c r="BQU75" s="463"/>
      <c r="BQV75" s="448"/>
      <c r="BQX75" s="458"/>
      <c r="BQY75" s="447"/>
      <c r="BQZ75" s="447"/>
      <c r="BRA75" s="447"/>
      <c r="BRB75" s="450">
        <f t="shared" ref="BRB75:BRB80" si="5183">BQX75+BQY75-BQZ75+BRA75</f>
        <v>0</v>
      </c>
      <c r="BRC75" s="447"/>
      <c r="BRD75" s="447"/>
      <c r="BRE75" s="447"/>
      <c r="BRF75" s="447"/>
      <c r="BRG75" s="447"/>
      <c r="BRH75" s="449"/>
      <c r="BRI75" s="450">
        <f t="shared" ref="BRI75:BRI80" si="5184">BRC75+BRD75-BRE75+BRF75-BRG75+BRH75</f>
        <v>0</v>
      </c>
      <c r="BRJ75" s="463"/>
      <c r="BRK75" s="448"/>
      <c r="BRM75" s="458"/>
      <c r="BRN75" s="447"/>
      <c r="BRO75" s="447"/>
      <c r="BRP75" s="447"/>
      <c r="BRQ75" s="450">
        <f t="shared" ref="BRQ75:BRQ80" si="5185">BRM75+BRN75-BRO75+BRP75</f>
        <v>0</v>
      </c>
      <c r="BRR75" s="447"/>
      <c r="BRS75" s="447"/>
      <c r="BRT75" s="447"/>
      <c r="BRU75" s="447"/>
      <c r="BRV75" s="447"/>
      <c r="BRW75" s="449"/>
      <c r="BRX75" s="450">
        <f t="shared" ref="BRX75:BRX80" si="5186">BRR75+BRS75-BRT75+BRU75-BRV75+BRW75</f>
        <v>0</v>
      </c>
      <c r="BRY75" s="463"/>
      <c r="BRZ75" s="448"/>
      <c r="BSB75" s="458"/>
      <c r="BSC75" s="447"/>
      <c r="BSD75" s="447"/>
      <c r="BSE75" s="447"/>
      <c r="BSF75" s="450">
        <f t="shared" ref="BSF75:BSF80" si="5187">BSB75+BSC75-BSD75+BSE75</f>
        <v>0</v>
      </c>
      <c r="BSG75" s="447"/>
      <c r="BSH75" s="447"/>
      <c r="BSI75" s="447"/>
      <c r="BSJ75" s="447"/>
      <c r="BSK75" s="447"/>
      <c r="BSL75" s="449"/>
      <c r="BSM75" s="450">
        <f t="shared" ref="BSM75:BSM80" si="5188">BSG75+BSH75-BSI75+BSJ75-BSK75+BSL75</f>
        <v>0</v>
      </c>
      <c r="BSN75" s="463"/>
      <c r="BSO75" s="448"/>
      <c r="BSQ75" s="458"/>
      <c r="BSR75" s="447"/>
      <c r="BSS75" s="447"/>
      <c r="BST75" s="447"/>
      <c r="BSU75" s="450">
        <f t="shared" ref="BSU75:BSU80" si="5189">BSQ75+BSR75-BSS75+BST75</f>
        <v>0</v>
      </c>
      <c r="BSV75" s="447"/>
      <c r="BSW75" s="447"/>
      <c r="BSX75" s="447"/>
      <c r="BSY75" s="447"/>
      <c r="BSZ75" s="447"/>
      <c r="BTA75" s="449"/>
      <c r="BTB75" s="450">
        <f t="shared" ref="BTB75:BTB80" si="5190">BSV75+BSW75-BSX75+BSY75-BSZ75+BTA75</f>
        <v>0</v>
      </c>
      <c r="BTC75" s="463"/>
      <c r="BTD75" s="448"/>
      <c r="BTF75" s="458"/>
      <c r="BTG75" s="447"/>
      <c r="BTH75" s="447"/>
      <c r="BTI75" s="447"/>
      <c r="BTJ75" s="450">
        <f t="shared" ref="BTJ75:BTJ80" si="5191">BTF75+BTG75-BTH75+BTI75</f>
        <v>0</v>
      </c>
      <c r="BTK75" s="447"/>
      <c r="BTL75" s="447"/>
      <c r="BTM75" s="447"/>
      <c r="BTN75" s="447"/>
      <c r="BTO75" s="447"/>
      <c r="BTP75" s="449"/>
      <c r="BTQ75" s="450">
        <f t="shared" ref="BTQ75:BTQ80" si="5192">BTK75+BTL75-BTM75+BTN75-BTO75+BTP75</f>
        <v>0</v>
      </c>
      <c r="BTR75" s="463"/>
      <c r="BTS75" s="448"/>
      <c r="BTU75" s="458"/>
      <c r="BTV75" s="447"/>
      <c r="BTW75" s="447"/>
      <c r="BTX75" s="447"/>
      <c r="BTY75" s="450">
        <f t="shared" ref="BTY75:BTY80" si="5193">BTU75+BTV75-BTW75+BTX75</f>
        <v>0</v>
      </c>
      <c r="BTZ75" s="447"/>
      <c r="BUA75" s="447"/>
      <c r="BUB75" s="447"/>
      <c r="BUC75" s="447"/>
      <c r="BUD75" s="447"/>
      <c r="BUE75" s="449"/>
      <c r="BUF75" s="450">
        <f t="shared" ref="BUF75:BUF80" si="5194">BTZ75+BUA75-BUB75+BUC75-BUD75+BUE75</f>
        <v>0</v>
      </c>
      <c r="BUG75" s="463"/>
      <c r="BUH75" s="448"/>
      <c r="BUJ75" s="458"/>
      <c r="BUK75" s="447"/>
      <c r="BUL75" s="447"/>
      <c r="BUM75" s="447"/>
      <c r="BUN75" s="450">
        <f t="shared" ref="BUN75:BUN80" si="5195">BUJ75+BUK75-BUL75+BUM75</f>
        <v>0</v>
      </c>
      <c r="BUO75" s="447"/>
      <c r="BUP75" s="447"/>
      <c r="BUQ75" s="447"/>
      <c r="BUR75" s="447"/>
      <c r="BUS75" s="447"/>
      <c r="BUT75" s="449"/>
      <c r="BUU75" s="450">
        <f t="shared" ref="BUU75:BUU80" si="5196">BUO75+BUP75-BUQ75+BUR75-BUS75+BUT75</f>
        <v>0</v>
      </c>
      <c r="BUV75" s="463"/>
      <c r="BUW75" s="448"/>
      <c r="BUY75" s="458"/>
      <c r="BUZ75" s="447"/>
      <c r="BVA75" s="447"/>
      <c r="BVB75" s="447"/>
      <c r="BVC75" s="450">
        <f t="shared" ref="BVC75:BVC80" si="5197">BUY75+BUZ75-BVA75+BVB75</f>
        <v>0</v>
      </c>
      <c r="BVD75" s="447"/>
      <c r="BVE75" s="447"/>
      <c r="BVF75" s="447"/>
      <c r="BVG75" s="447"/>
      <c r="BVH75" s="447"/>
      <c r="BVI75" s="449"/>
      <c r="BVJ75" s="450">
        <f t="shared" ref="BVJ75:BVJ80" si="5198">BVD75+BVE75-BVF75+BVG75-BVH75+BVI75</f>
        <v>0</v>
      </c>
      <c r="BVK75" s="463"/>
      <c r="BVL75" s="448"/>
      <c r="BVN75" s="458"/>
      <c r="BVO75" s="447"/>
      <c r="BVP75" s="447"/>
      <c r="BVQ75" s="447"/>
      <c r="BVR75" s="450">
        <f t="shared" ref="BVR75:BVR80" si="5199">BVN75+BVO75-BVP75+BVQ75</f>
        <v>0</v>
      </c>
      <c r="BVS75" s="447"/>
      <c r="BVT75" s="447"/>
      <c r="BVU75" s="447"/>
      <c r="BVV75" s="447"/>
      <c r="BVW75" s="447"/>
      <c r="BVX75" s="449"/>
      <c r="BVY75" s="450">
        <f t="shared" ref="BVY75:BVY80" si="5200">BVS75+BVT75-BVU75+BVV75-BVW75+BVX75</f>
        <v>0</v>
      </c>
      <c r="BVZ75" s="463"/>
      <c r="BWA75" s="448"/>
    </row>
    <row r="76" spans="2:1951" ht="15" customHeight="1" x14ac:dyDescent="0.2">
      <c r="B76" s="452" t="s">
        <v>326</v>
      </c>
      <c r="C76" s="447"/>
      <c r="D76" s="447"/>
      <c r="E76" s="447"/>
      <c r="F76" s="447"/>
      <c r="G76" s="450">
        <f t="shared" si="4941"/>
        <v>0</v>
      </c>
      <c r="H76" s="447"/>
      <c r="I76" s="447"/>
      <c r="J76" s="447"/>
      <c r="K76" s="447"/>
      <c r="L76" s="447"/>
      <c r="M76" s="449"/>
      <c r="N76" s="450">
        <f t="shared" si="4942"/>
        <v>0</v>
      </c>
      <c r="O76" s="463"/>
      <c r="P76" s="448"/>
      <c r="R76" s="458"/>
      <c r="S76" s="447"/>
      <c r="T76" s="447"/>
      <c r="U76" s="447"/>
      <c r="V76" s="450">
        <f t="shared" si="4943"/>
        <v>0</v>
      </c>
      <c r="W76" s="447"/>
      <c r="X76" s="447"/>
      <c r="Y76" s="447"/>
      <c r="Z76" s="447"/>
      <c r="AA76" s="447"/>
      <c r="AB76" s="449"/>
      <c r="AC76" s="450">
        <f t="shared" si="4944"/>
        <v>0</v>
      </c>
      <c r="AD76" s="463"/>
      <c r="AE76" s="448"/>
      <c r="AG76" s="458"/>
      <c r="AH76" s="447"/>
      <c r="AI76" s="447"/>
      <c r="AJ76" s="447"/>
      <c r="AK76" s="450">
        <f t="shared" si="4945"/>
        <v>0</v>
      </c>
      <c r="AL76" s="447"/>
      <c r="AM76" s="447"/>
      <c r="AN76" s="447"/>
      <c r="AO76" s="447"/>
      <c r="AP76" s="447"/>
      <c r="AQ76" s="449"/>
      <c r="AR76" s="450">
        <f t="shared" si="4946"/>
        <v>0</v>
      </c>
      <c r="AS76" s="463"/>
      <c r="AT76" s="448"/>
      <c r="AV76" s="458"/>
      <c r="AW76" s="447"/>
      <c r="AX76" s="447"/>
      <c r="AY76" s="447"/>
      <c r="AZ76" s="450">
        <f t="shared" si="4947"/>
        <v>0</v>
      </c>
      <c r="BA76" s="447"/>
      <c r="BB76" s="447"/>
      <c r="BC76" s="447"/>
      <c r="BD76" s="447"/>
      <c r="BE76" s="447"/>
      <c r="BF76" s="449"/>
      <c r="BG76" s="450">
        <f t="shared" si="4948"/>
        <v>0</v>
      </c>
      <c r="BH76" s="463"/>
      <c r="BI76" s="448"/>
      <c r="BK76" s="458"/>
      <c r="BL76" s="447"/>
      <c r="BM76" s="447"/>
      <c r="BN76" s="447"/>
      <c r="BO76" s="450">
        <f t="shared" si="4949"/>
        <v>0</v>
      </c>
      <c r="BP76" s="447"/>
      <c r="BQ76" s="447"/>
      <c r="BR76" s="447"/>
      <c r="BS76" s="447"/>
      <c r="BT76" s="447"/>
      <c r="BU76" s="449"/>
      <c r="BV76" s="450">
        <f t="shared" si="4950"/>
        <v>0</v>
      </c>
      <c r="BW76" s="463"/>
      <c r="BX76" s="448"/>
      <c r="BZ76" s="458"/>
      <c r="CA76" s="447"/>
      <c r="CB76" s="447"/>
      <c r="CC76" s="447"/>
      <c r="CD76" s="450">
        <f t="shared" si="4951"/>
        <v>0</v>
      </c>
      <c r="CE76" s="447"/>
      <c r="CF76" s="447"/>
      <c r="CG76" s="447"/>
      <c r="CH76" s="447"/>
      <c r="CI76" s="447"/>
      <c r="CJ76" s="449"/>
      <c r="CK76" s="450">
        <f t="shared" si="4952"/>
        <v>0</v>
      </c>
      <c r="CL76" s="463"/>
      <c r="CM76" s="448"/>
      <c r="CO76" s="458"/>
      <c r="CP76" s="447"/>
      <c r="CQ76" s="447"/>
      <c r="CR76" s="447"/>
      <c r="CS76" s="450">
        <f t="shared" si="4953"/>
        <v>0</v>
      </c>
      <c r="CT76" s="447"/>
      <c r="CU76" s="447"/>
      <c r="CV76" s="447"/>
      <c r="CW76" s="447"/>
      <c r="CX76" s="447"/>
      <c r="CY76" s="449"/>
      <c r="CZ76" s="450">
        <f t="shared" si="4954"/>
        <v>0</v>
      </c>
      <c r="DA76" s="463"/>
      <c r="DB76" s="448"/>
      <c r="DD76" s="458"/>
      <c r="DE76" s="447"/>
      <c r="DF76" s="447"/>
      <c r="DG76" s="447"/>
      <c r="DH76" s="450">
        <f t="shared" si="4955"/>
        <v>0</v>
      </c>
      <c r="DI76" s="447"/>
      <c r="DJ76" s="447"/>
      <c r="DK76" s="447"/>
      <c r="DL76" s="447"/>
      <c r="DM76" s="447"/>
      <c r="DN76" s="449"/>
      <c r="DO76" s="450">
        <f t="shared" si="4956"/>
        <v>0</v>
      </c>
      <c r="DP76" s="463"/>
      <c r="DQ76" s="448"/>
      <c r="DS76" s="458"/>
      <c r="DT76" s="447"/>
      <c r="DU76" s="447"/>
      <c r="DV76" s="447"/>
      <c r="DW76" s="450">
        <f t="shared" si="4957"/>
        <v>0</v>
      </c>
      <c r="DX76" s="447"/>
      <c r="DY76" s="447"/>
      <c r="DZ76" s="447"/>
      <c r="EA76" s="447"/>
      <c r="EB76" s="447"/>
      <c r="EC76" s="449"/>
      <c r="ED76" s="450">
        <f t="shared" si="4958"/>
        <v>0</v>
      </c>
      <c r="EE76" s="463"/>
      <c r="EF76" s="448"/>
      <c r="EH76" s="458"/>
      <c r="EI76" s="447"/>
      <c r="EJ76" s="447"/>
      <c r="EK76" s="447"/>
      <c r="EL76" s="450">
        <f t="shared" si="4959"/>
        <v>0</v>
      </c>
      <c r="EM76" s="447"/>
      <c r="EN76" s="447"/>
      <c r="EO76" s="447"/>
      <c r="EP76" s="447"/>
      <c r="EQ76" s="447"/>
      <c r="ER76" s="449"/>
      <c r="ES76" s="450">
        <f t="shared" si="4960"/>
        <v>0</v>
      </c>
      <c r="ET76" s="463"/>
      <c r="EU76" s="448"/>
      <c r="EW76" s="458"/>
      <c r="EX76" s="447"/>
      <c r="EY76" s="447"/>
      <c r="EZ76" s="447"/>
      <c r="FA76" s="450">
        <f t="shared" si="4961"/>
        <v>0</v>
      </c>
      <c r="FB76" s="447"/>
      <c r="FC76" s="447"/>
      <c r="FD76" s="447"/>
      <c r="FE76" s="447"/>
      <c r="FF76" s="447"/>
      <c r="FG76" s="449"/>
      <c r="FH76" s="450">
        <f t="shared" si="4962"/>
        <v>0</v>
      </c>
      <c r="FI76" s="463"/>
      <c r="FJ76" s="448"/>
      <c r="FL76" s="458"/>
      <c r="FM76" s="447"/>
      <c r="FN76" s="447"/>
      <c r="FO76" s="447"/>
      <c r="FP76" s="450">
        <f t="shared" si="4963"/>
        <v>0</v>
      </c>
      <c r="FQ76" s="447"/>
      <c r="FR76" s="447"/>
      <c r="FS76" s="447"/>
      <c r="FT76" s="447"/>
      <c r="FU76" s="447"/>
      <c r="FV76" s="449"/>
      <c r="FW76" s="450">
        <f t="shared" si="4964"/>
        <v>0</v>
      </c>
      <c r="FX76" s="463"/>
      <c r="FY76" s="448"/>
      <c r="GA76" s="458"/>
      <c r="GB76" s="447"/>
      <c r="GC76" s="447"/>
      <c r="GD76" s="447"/>
      <c r="GE76" s="450">
        <f t="shared" si="4965"/>
        <v>0</v>
      </c>
      <c r="GF76" s="447"/>
      <c r="GG76" s="447"/>
      <c r="GH76" s="447"/>
      <c r="GI76" s="447"/>
      <c r="GJ76" s="447"/>
      <c r="GK76" s="449"/>
      <c r="GL76" s="450">
        <f t="shared" si="4966"/>
        <v>0</v>
      </c>
      <c r="GM76" s="463"/>
      <c r="GN76" s="448"/>
      <c r="GP76" s="458"/>
      <c r="GQ76" s="447"/>
      <c r="GR76" s="447"/>
      <c r="GS76" s="447"/>
      <c r="GT76" s="450">
        <f t="shared" si="4967"/>
        <v>0</v>
      </c>
      <c r="GU76" s="447"/>
      <c r="GV76" s="447"/>
      <c r="GW76" s="447"/>
      <c r="GX76" s="447"/>
      <c r="GY76" s="447"/>
      <c r="GZ76" s="449"/>
      <c r="HA76" s="450">
        <f t="shared" si="4968"/>
        <v>0</v>
      </c>
      <c r="HB76" s="463"/>
      <c r="HC76" s="448"/>
      <c r="HE76" s="458"/>
      <c r="HF76" s="447"/>
      <c r="HG76" s="447"/>
      <c r="HH76" s="447"/>
      <c r="HI76" s="450">
        <f t="shared" si="4969"/>
        <v>0</v>
      </c>
      <c r="HJ76" s="447"/>
      <c r="HK76" s="447"/>
      <c r="HL76" s="447"/>
      <c r="HM76" s="447"/>
      <c r="HN76" s="447"/>
      <c r="HO76" s="449"/>
      <c r="HP76" s="450">
        <f t="shared" si="4970"/>
        <v>0</v>
      </c>
      <c r="HQ76" s="463"/>
      <c r="HR76" s="448"/>
      <c r="HT76" s="458"/>
      <c r="HU76" s="447"/>
      <c r="HV76" s="447"/>
      <c r="HW76" s="447"/>
      <c r="HX76" s="450">
        <f t="shared" si="4971"/>
        <v>0</v>
      </c>
      <c r="HY76" s="447"/>
      <c r="HZ76" s="447"/>
      <c r="IA76" s="447"/>
      <c r="IB76" s="447"/>
      <c r="IC76" s="447"/>
      <c r="ID76" s="449"/>
      <c r="IE76" s="450">
        <f t="shared" si="4972"/>
        <v>0</v>
      </c>
      <c r="IF76" s="463"/>
      <c r="IG76" s="448"/>
      <c r="II76" s="458"/>
      <c r="IJ76" s="447"/>
      <c r="IK76" s="447"/>
      <c r="IL76" s="447"/>
      <c r="IM76" s="450">
        <f t="shared" si="4973"/>
        <v>0</v>
      </c>
      <c r="IN76" s="447"/>
      <c r="IO76" s="447"/>
      <c r="IP76" s="447"/>
      <c r="IQ76" s="447"/>
      <c r="IR76" s="447"/>
      <c r="IS76" s="449"/>
      <c r="IT76" s="450">
        <f t="shared" si="4974"/>
        <v>0</v>
      </c>
      <c r="IU76" s="463"/>
      <c r="IV76" s="448"/>
      <c r="IX76" s="458"/>
      <c r="IY76" s="447"/>
      <c r="IZ76" s="447"/>
      <c r="JA76" s="447"/>
      <c r="JB76" s="450">
        <f t="shared" si="4975"/>
        <v>0</v>
      </c>
      <c r="JC76" s="447"/>
      <c r="JD76" s="447"/>
      <c r="JE76" s="447"/>
      <c r="JF76" s="447"/>
      <c r="JG76" s="447"/>
      <c r="JH76" s="449"/>
      <c r="JI76" s="450">
        <f t="shared" si="4976"/>
        <v>0</v>
      </c>
      <c r="JJ76" s="463"/>
      <c r="JK76" s="448"/>
      <c r="JM76" s="458"/>
      <c r="JN76" s="447"/>
      <c r="JO76" s="447"/>
      <c r="JP76" s="447"/>
      <c r="JQ76" s="450">
        <f t="shared" si="4977"/>
        <v>0</v>
      </c>
      <c r="JR76" s="447"/>
      <c r="JS76" s="447"/>
      <c r="JT76" s="447"/>
      <c r="JU76" s="447"/>
      <c r="JV76" s="447"/>
      <c r="JW76" s="449"/>
      <c r="JX76" s="450">
        <f t="shared" si="4978"/>
        <v>0</v>
      </c>
      <c r="JY76" s="463"/>
      <c r="JZ76" s="448"/>
      <c r="KB76" s="458"/>
      <c r="KC76" s="447"/>
      <c r="KD76" s="447"/>
      <c r="KE76" s="447"/>
      <c r="KF76" s="450">
        <f t="shared" si="4979"/>
        <v>0</v>
      </c>
      <c r="KG76" s="447"/>
      <c r="KH76" s="447"/>
      <c r="KI76" s="447"/>
      <c r="KJ76" s="447"/>
      <c r="KK76" s="447"/>
      <c r="KL76" s="449"/>
      <c r="KM76" s="450">
        <f t="shared" si="4980"/>
        <v>0</v>
      </c>
      <c r="KN76" s="463"/>
      <c r="KO76" s="448"/>
      <c r="KQ76" s="458"/>
      <c r="KR76" s="447"/>
      <c r="KS76" s="447"/>
      <c r="KT76" s="447"/>
      <c r="KU76" s="450">
        <f t="shared" si="4981"/>
        <v>0</v>
      </c>
      <c r="KV76" s="447"/>
      <c r="KW76" s="447"/>
      <c r="KX76" s="447"/>
      <c r="KY76" s="447"/>
      <c r="KZ76" s="447"/>
      <c r="LA76" s="449"/>
      <c r="LB76" s="450">
        <f t="shared" si="4982"/>
        <v>0</v>
      </c>
      <c r="LC76" s="463"/>
      <c r="LD76" s="448"/>
      <c r="LF76" s="458"/>
      <c r="LG76" s="447"/>
      <c r="LH76" s="447"/>
      <c r="LI76" s="447"/>
      <c r="LJ76" s="450">
        <f t="shared" si="4983"/>
        <v>0</v>
      </c>
      <c r="LK76" s="447"/>
      <c r="LL76" s="447"/>
      <c r="LM76" s="447"/>
      <c r="LN76" s="447"/>
      <c r="LO76" s="447"/>
      <c r="LP76" s="449"/>
      <c r="LQ76" s="450">
        <f t="shared" si="4984"/>
        <v>0</v>
      </c>
      <c r="LR76" s="463"/>
      <c r="LS76" s="448"/>
      <c r="LU76" s="458"/>
      <c r="LV76" s="447"/>
      <c r="LW76" s="447"/>
      <c r="LX76" s="447"/>
      <c r="LY76" s="450">
        <f t="shared" si="4985"/>
        <v>0</v>
      </c>
      <c r="LZ76" s="447"/>
      <c r="MA76" s="447"/>
      <c r="MB76" s="447"/>
      <c r="MC76" s="447"/>
      <c r="MD76" s="447"/>
      <c r="ME76" s="449"/>
      <c r="MF76" s="450">
        <f t="shared" si="4986"/>
        <v>0</v>
      </c>
      <c r="MG76" s="463"/>
      <c r="MH76" s="448"/>
      <c r="MJ76" s="458"/>
      <c r="MK76" s="447"/>
      <c r="ML76" s="447"/>
      <c r="MM76" s="447"/>
      <c r="MN76" s="450">
        <f t="shared" si="4987"/>
        <v>0</v>
      </c>
      <c r="MO76" s="447"/>
      <c r="MP76" s="447"/>
      <c r="MQ76" s="447"/>
      <c r="MR76" s="447"/>
      <c r="MS76" s="447"/>
      <c r="MT76" s="449"/>
      <c r="MU76" s="450">
        <f t="shared" si="4988"/>
        <v>0</v>
      </c>
      <c r="MV76" s="463"/>
      <c r="MW76" s="448"/>
      <c r="MY76" s="458"/>
      <c r="MZ76" s="447"/>
      <c r="NA76" s="447"/>
      <c r="NB76" s="447"/>
      <c r="NC76" s="450">
        <f t="shared" si="4989"/>
        <v>0</v>
      </c>
      <c r="ND76" s="447"/>
      <c r="NE76" s="447"/>
      <c r="NF76" s="447"/>
      <c r="NG76" s="447"/>
      <c r="NH76" s="447"/>
      <c r="NI76" s="449"/>
      <c r="NJ76" s="450">
        <f t="shared" si="4990"/>
        <v>0</v>
      </c>
      <c r="NK76" s="463"/>
      <c r="NL76" s="448"/>
      <c r="NN76" s="458"/>
      <c r="NO76" s="447"/>
      <c r="NP76" s="447"/>
      <c r="NQ76" s="447"/>
      <c r="NR76" s="450">
        <f t="shared" si="4991"/>
        <v>0</v>
      </c>
      <c r="NS76" s="447"/>
      <c r="NT76" s="447"/>
      <c r="NU76" s="447"/>
      <c r="NV76" s="447"/>
      <c r="NW76" s="447"/>
      <c r="NX76" s="449"/>
      <c r="NY76" s="450">
        <f t="shared" si="4992"/>
        <v>0</v>
      </c>
      <c r="NZ76" s="463"/>
      <c r="OA76" s="448"/>
      <c r="OC76" s="458"/>
      <c r="OD76" s="447"/>
      <c r="OE76" s="447"/>
      <c r="OF76" s="447"/>
      <c r="OG76" s="450">
        <f t="shared" si="4993"/>
        <v>0</v>
      </c>
      <c r="OH76" s="447"/>
      <c r="OI76" s="447"/>
      <c r="OJ76" s="447"/>
      <c r="OK76" s="447"/>
      <c r="OL76" s="447"/>
      <c r="OM76" s="449"/>
      <c r="ON76" s="450">
        <f t="shared" si="4994"/>
        <v>0</v>
      </c>
      <c r="OO76" s="463"/>
      <c r="OP76" s="448"/>
      <c r="OR76" s="458"/>
      <c r="OS76" s="447"/>
      <c r="OT76" s="447"/>
      <c r="OU76" s="447"/>
      <c r="OV76" s="450">
        <f t="shared" si="4995"/>
        <v>0</v>
      </c>
      <c r="OW76" s="447"/>
      <c r="OX76" s="447"/>
      <c r="OY76" s="447"/>
      <c r="OZ76" s="447"/>
      <c r="PA76" s="447"/>
      <c r="PB76" s="449"/>
      <c r="PC76" s="450">
        <f t="shared" si="4996"/>
        <v>0</v>
      </c>
      <c r="PD76" s="463"/>
      <c r="PE76" s="448"/>
      <c r="PG76" s="458"/>
      <c r="PH76" s="447"/>
      <c r="PI76" s="447"/>
      <c r="PJ76" s="447"/>
      <c r="PK76" s="450">
        <f t="shared" si="4997"/>
        <v>0</v>
      </c>
      <c r="PL76" s="447"/>
      <c r="PM76" s="447"/>
      <c r="PN76" s="447"/>
      <c r="PO76" s="447"/>
      <c r="PP76" s="447"/>
      <c r="PQ76" s="449"/>
      <c r="PR76" s="450">
        <f t="shared" si="4998"/>
        <v>0</v>
      </c>
      <c r="PS76" s="463"/>
      <c r="PT76" s="448"/>
      <c r="PV76" s="458"/>
      <c r="PW76" s="447"/>
      <c r="PX76" s="447"/>
      <c r="PY76" s="447"/>
      <c r="PZ76" s="450">
        <f t="shared" si="4999"/>
        <v>0</v>
      </c>
      <c r="QA76" s="447"/>
      <c r="QB76" s="447"/>
      <c r="QC76" s="447"/>
      <c r="QD76" s="447"/>
      <c r="QE76" s="447"/>
      <c r="QF76" s="449"/>
      <c r="QG76" s="450">
        <f t="shared" si="5000"/>
        <v>0</v>
      </c>
      <c r="QH76" s="463"/>
      <c r="QI76" s="448"/>
      <c r="QK76" s="458"/>
      <c r="QL76" s="447"/>
      <c r="QM76" s="447"/>
      <c r="QN76" s="447"/>
      <c r="QO76" s="450">
        <f t="shared" si="5001"/>
        <v>0</v>
      </c>
      <c r="QP76" s="447"/>
      <c r="QQ76" s="447"/>
      <c r="QR76" s="447"/>
      <c r="QS76" s="447"/>
      <c r="QT76" s="447"/>
      <c r="QU76" s="449"/>
      <c r="QV76" s="450">
        <f t="shared" si="5002"/>
        <v>0</v>
      </c>
      <c r="QW76" s="463"/>
      <c r="QX76" s="448"/>
      <c r="QZ76" s="458"/>
      <c r="RA76" s="447"/>
      <c r="RB76" s="447"/>
      <c r="RC76" s="447"/>
      <c r="RD76" s="450">
        <f t="shared" si="5003"/>
        <v>0</v>
      </c>
      <c r="RE76" s="447"/>
      <c r="RF76" s="447"/>
      <c r="RG76" s="447"/>
      <c r="RH76" s="447"/>
      <c r="RI76" s="447"/>
      <c r="RJ76" s="449"/>
      <c r="RK76" s="450">
        <f t="shared" si="5004"/>
        <v>0</v>
      </c>
      <c r="RL76" s="463"/>
      <c r="RM76" s="448"/>
      <c r="RO76" s="458"/>
      <c r="RP76" s="447"/>
      <c r="RQ76" s="447"/>
      <c r="RR76" s="447"/>
      <c r="RS76" s="450">
        <f t="shared" si="5005"/>
        <v>0</v>
      </c>
      <c r="RT76" s="447"/>
      <c r="RU76" s="447"/>
      <c r="RV76" s="447"/>
      <c r="RW76" s="447"/>
      <c r="RX76" s="447"/>
      <c r="RY76" s="449"/>
      <c r="RZ76" s="450">
        <f t="shared" si="5006"/>
        <v>0</v>
      </c>
      <c r="SA76" s="463"/>
      <c r="SB76" s="448"/>
      <c r="SD76" s="458"/>
      <c r="SE76" s="447"/>
      <c r="SF76" s="447"/>
      <c r="SG76" s="447"/>
      <c r="SH76" s="450">
        <f t="shared" si="5007"/>
        <v>0</v>
      </c>
      <c r="SI76" s="447"/>
      <c r="SJ76" s="447"/>
      <c r="SK76" s="447"/>
      <c r="SL76" s="447"/>
      <c r="SM76" s="447"/>
      <c r="SN76" s="449"/>
      <c r="SO76" s="450">
        <f t="shared" si="5008"/>
        <v>0</v>
      </c>
      <c r="SP76" s="463"/>
      <c r="SQ76" s="448"/>
      <c r="SS76" s="458"/>
      <c r="ST76" s="447"/>
      <c r="SU76" s="447"/>
      <c r="SV76" s="447"/>
      <c r="SW76" s="450">
        <f t="shared" si="5009"/>
        <v>0</v>
      </c>
      <c r="SX76" s="447"/>
      <c r="SY76" s="447"/>
      <c r="SZ76" s="447"/>
      <c r="TA76" s="447"/>
      <c r="TB76" s="447"/>
      <c r="TC76" s="449"/>
      <c r="TD76" s="450">
        <f t="shared" si="5010"/>
        <v>0</v>
      </c>
      <c r="TE76" s="463"/>
      <c r="TF76" s="448"/>
      <c r="TH76" s="458"/>
      <c r="TI76" s="447"/>
      <c r="TJ76" s="447"/>
      <c r="TK76" s="447"/>
      <c r="TL76" s="450">
        <f t="shared" si="5011"/>
        <v>0</v>
      </c>
      <c r="TM76" s="447"/>
      <c r="TN76" s="447"/>
      <c r="TO76" s="447"/>
      <c r="TP76" s="447"/>
      <c r="TQ76" s="447"/>
      <c r="TR76" s="449"/>
      <c r="TS76" s="450">
        <f t="shared" si="5012"/>
        <v>0</v>
      </c>
      <c r="TT76" s="463"/>
      <c r="TU76" s="448"/>
      <c r="TW76" s="458"/>
      <c r="TX76" s="447"/>
      <c r="TY76" s="447"/>
      <c r="TZ76" s="447"/>
      <c r="UA76" s="450">
        <f t="shared" si="5013"/>
        <v>0</v>
      </c>
      <c r="UB76" s="447"/>
      <c r="UC76" s="447"/>
      <c r="UD76" s="447"/>
      <c r="UE76" s="447"/>
      <c r="UF76" s="447"/>
      <c r="UG76" s="449"/>
      <c r="UH76" s="450">
        <f t="shared" si="5014"/>
        <v>0</v>
      </c>
      <c r="UI76" s="463"/>
      <c r="UJ76" s="448"/>
      <c r="UL76" s="458"/>
      <c r="UM76" s="447"/>
      <c r="UN76" s="447"/>
      <c r="UO76" s="447"/>
      <c r="UP76" s="450">
        <f t="shared" si="5015"/>
        <v>0</v>
      </c>
      <c r="UQ76" s="447"/>
      <c r="UR76" s="447"/>
      <c r="US76" s="447"/>
      <c r="UT76" s="447"/>
      <c r="UU76" s="447"/>
      <c r="UV76" s="449"/>
      <c r="UW76" s="450">
        <f t="shared" si="5016"/>
        <v>0</v>
      </c>
      <c r="UX76" s="463"/>
      <c r="UY76" s="448"/>
      <c r="VA76" s="458"/>
      <c r="VB76" s="447"/>
      <c r="VC76" s="447"/>
      <c r="VD76" s="447"/>
      <c r="VE76" s="450">
        <f t="shared" si="5017"/>
        <v>0</v>
      </c>
      <c r="VF76" s="447"/>
      <c r="VG76" s="447"/>
      <c r="VH76" s="447"/>
      <c r="VI76" s="447"/>
      <c r="VJ76" s="447"/>
      <c r="VK76" s="449"/>
      <c r="VL76" s="450">
        <f t="shared" si="5018"/>
        <v>0</v>
      </c>
      <c r="VM76" s="463"/>
      <c r="VN76" s="448"/>
      <c r="VP76" s="458"/>
      <c r="VQ76" s="447"/>
      <c r="VR76" s="447"/>
      <c r="VS76" s="447"/>
      <c r="VT76" s="450">
        <f t="shared" si="5019"/>
        <v>0</v>
      </c>
      <c r="VU76" s="447"/>
      <c r="VV76" s="447"/>
      <c r="VW76" s="447"/>
      <c r="VX76" s="447"/>
      <c r="VY76" s="447"/>
      <c r="VZ76" s="449"/>
      <c r="WA76" s="450">
        <f t="shared" si="5020"/>
        <v>0</v>
      </c>
      <c r="WB76" s="463"/>
      <c r="WC76" s="448"/>
      <c r="WE76" s="458"/>
      <c r="WF76" s="447"/>
      <c r="WG76" s="447"/>
      <c r="WH76" s="447"/>
      <c r="WI76" s="450">
        <f t="shared" si="5021"/>
        <v>0</v>
      </c>
      <c r="WJ76" s="447"/>
      <c r="WK76" s="447"/>
      <c r="WL76" s="447"/>
      <c r="WM76" s="447"/>
      <c r="WN76" s="447"/>
      <c r="WO76" s="449"/>
      <c r="WP76" s="450">
        <f t="shared" si="5022"/>
        <v>0</v>
      </c>
      <c r="WQ76" s="463"/>
      <c r="WR76" s="448"/>
      <c r="WT76" s="458"/>
      <c r="WU76" s="447"/>
      <c r="WV76" s="447"/>
      <c r="WW76" s="447"/>
      <c r="WX76" s="450">
        <f t="shared" si="5023"/>
        <v>0</v>
      </c>
      <c r="WY76" s="447"/>
      <c r="WZ76" s="447"/>
      <c r="XA76" s="447"/>
      <c r="XB76" s="447"/>
      <c r="XC76" s="447"/>
      <c r="XD76" s="449"/>
      <c r="XE76" s="450">
        <f t="shared" si="5024"/>
        <v>0</v>
      </c>
      <c r="XF76" s="463"/>
      <c r="XG76" s="448"/>
      <c r="XI76" s="458"/>
      <c r="XJ76" s="447"/>
      <c r="XK76" s="447"/>
      <c r="XL76" s="447"/>
      <c r="XM76" s="450">
        <f t="shared" si="5025"/>
        <v>0</v>
      </c>
      <c r="XN76" s="447"/>
      <c r="XO76" s="447"/>
      <c r="XP76" s="447"/>
      <c r="XQ76" s="447"/>
      <c r="XR76" s="447"/>
      <c r="XS76" s="449"/>
      <c r="XT76" s="450">
        <f t="shared" si="5026"/>
        <v>0</v>
      </c>
      <c r="XU76" s="463"/>
      <c r="XV76" s="448"/>
      <c r="XX76" s="458"/>
      <c r="XY76" s="447"/>
      <c r="XZ76" s="447"/>
      <c r="YA76" s="447"/>
      <c r="YB76" s="450">
        <f t="shared" si="5027"/>
        <v>0</v>
      </c>
      <c r="YC76" s="447"/>
      <c r="YD76" s="447"/>
      <c r="YE76" s="447"/>
      <c r="YF76" s="447"/>
      <c r="YG76" s="447"/>
      <c r="YH76" s="449"/>
      <c r="YI76" s="450">
        <f t="shared" si="5028"/>
        <v>0</v>
      </c>
      <c r="YJ76" s="463"/>
      <c r="YK76" s="448"/>
      <c r="YM76" s="458"/>
      <c r="YN76" s="447"/>
      <c r="YO76" s="447"/>
      <c r="YP76" s="447"/>
      <c r="YQ76" s="450">
        <f t="shared" si="5029"/>
        <v>0</v>
      </c>
      <c r="YR76" s="447"/>
      <c r="YS76" s="447"/>
      <c r="YT76" s="447"/>
      <c r="YU76" s="447"/>
      <c r="YV76" s="447"/>
      <c r="YW76" s="449"/>
      <c r="YX76" s="450">
        <f t="shared" si="5030"/>
        <v>0</v>
      </c>
      <c r="YY76" s="463"/>
      <c r="YZ76" s="448"/>
      <c r="ZB76" s="458"/>
      <c r="ZC76" s="447"/>
      <c r="ZD76" s="447"/>
      <c r="ZE76" s="447"/>
      <c r="ZF76" s="450">
        <f t="shared" si="5031"/>
        <v>0</v>
      </c>
      <c r="ZG76" s="447"/>
      <c r="ZH76" s="447"/>
      <c r="ZI76" s="447"/>
      <c r="ZJ76" s="447"/>
      <c r="ZK76" s="447"/>
      <c r="ZL76" s="449"/>
      <c r="ZM76" s="450">
        <f t="shared" si="5032"/>
        <v>0</v>
      </c>
      <c r="ZN76" s="463"/>
      <c r="ZO76" s="448"/>
      <c r="ZQ76" s="458"/>
      <c r="ZR76" s="447"/>
      <c r="ZS76" s="447"/>
      <c r="ZT76" s="447"/>
      <c r="ZU76" s="450">
        <f t="shared" si="5033"/>
        <v>0</v>
      </c>
      <c r="ZV76" s="447"/>
      <c r="ZW76" s="447"/>
      <c r="ZX76" s="447"/>
      <c r="ZY76" s="447"/>
      <c r="ZZ76" s="447"/>
      <c r="AAA76" s="449"/>
      <c r="AAB76" s="450">
        <f t="shared" si="5034"/>
        <v>0</v>
      </c>
      <c r="AAC76" s="463"/>
      <c r="AAD76" s="448"/>
      <c r="AAF76" s="458"/>
      <c r="AAG76" s="447"/>
      <c r="AAH76" s="447"/>
      <c r="AAI76" s="447"/>
      <c r="AAJ76" s="450">
        <f t="shared" si="5035"/>
        <v>0</v>
      </c>
      <c r="AAK76" s="447"/>
      <c r="AAL76" s="447"/>
      <c r="AAM76" s="447"/>
      <c r="AAN76" s="447"/>
      <c r="AAO76" s="447"/>
      <c r="AAP76" s="449"/>
      <c r="AAQ76" s="450">
        <f t="shared" si="5036"/>
        <v>0</v>
      </c>
      <c r="AAR76" s="463"/>
      <c r="AAS76" s="448"/>
      <c r="AAU76" s="458"/>
      <c r="AAV76" s="447"/>
      <c r="AAW76" s="447"/>
      <c r="AAX76" s="447"/>
      <c r="AAY76" s="450">
        <f t="shared" si="5037"/>
        <v>0</v>
      </c>
      <c r="AAZ76" s="447"/>
      <c r="ABA76" s="447"/>
      <c r="ABB76" s="447"/>
      <c r="ABC76" s="447"/>
      <c r="ABD76" s="447"/>
      <c r="ABE76" s="449"/>
      <c r="ABF76" s="450">
        <f t="shared" si="5038"/>
        <v>0</v>
      </c>
      <c r="ABG76" s="463"/>
      <c r="ABH76" s="448"/>
      <c r="ABJ76" s="458"/>
      <c r="ABK76" s="447"/>
      <c r="ABL76" s="447"/>
      <c r="ABM76" s="447"/>
      <c r="ABN76" s="450">
        <f t="shared" si="5039"/>
        <v>0</v>
      </c>
      <c r="ABO76" s="447"/>
      <c r="ABP76" s="447"/>
      <c r="ABQ76" s="447"/>
      <c r="ABR76" s="447"/>
      <c r="ABS76" s="447"/>
      <c r="ABT76" s="449"/>
      <c r="ABU76" s="450">
        <f t="shared" si="5040"/>
        <v>0</v>
      </c>
      <c r="ABV76" s="463"/>
      <c r="ABW76" s="448"/>
      <c r="ABY76" s="458"/>
      <c r="ABZ76" s="447"/>
      <c r="ACA76" s="447"/>
      <c r="ACB76" s="447"/>
      <c r="ACC76" s="450">
        <f t="shared" si="5041"/>
        <v>0</v>
      </c>
      <c r="ACD76" s="447"/>
      <c r="ACE76" s="447"/>
      <c r="ACF76" s="447"/>
      <c r="ACG76" s="447"/>
      <c r="ACH76" s="447"/>
      <c r="ACI76" s="449"/>
      <c r="ACJ76" s="450">
        <f t="shared" si="5042"/>
        <v>0</v>
      </c>
      <c r="ACK76" s="463"/>
      <c r="ACL76" s="448"/>
      <c r="ACN76" s="458"/>
      <c r="ACO76" s="447"/>
      <c r="ACP76" s="447"/>
      <c r="ACQ76" s="447"/>
      <c r="ACR76" s="450">
        <f t="shared" si="5043"/>
        <v>0</v>
      </c>
      <c r="ACS76" s="447"/>
      <c r="ACT76" s="447"/>
      <c r="ACU76" s="447"/>
      <c r="ACV76" s="447"/>
      <c r="ACW76" s="447"/>
      <c r="ACX76" s="449"/>
      <c r="ACY76" s="450">
        <f t="shared" si="5044"/>
        <v>0</v>
      </c>
      <c r="ACZ76" s="463"/>
      <c r="ADA76" s="448"/>
      <c r="ADC76" s="458"/>
      <c r="ADD76" s="447"/>
      <c r="ADE76" s="447"/>
      <c r="ADF76" s="447"/>
      <c r="ADG76" s="450">
        <f t="shared" si="5045"/>
        <v>0</v>
      </c>
      <c r="ADH76" s="447"/>
      <c r="ADI76" s="447"/>
      <c r="ADJ76" s="447"/>
      <c r="ADK76" s="447"/>
      <c r="ADL76" s="447"/>
      <c r="ADM76" s="449"/>
      <c r="ADN76" s="450">
        <f t="shared" si="5046"/>
        <v>0</v>
      </c>
      <c r="ADO76" s="463"/>
      <c r="ADP76" s="448"/>
      <c r="ADR76" s="458"/>
      <c r="ADS76" s="447"/>
      <c r="ADT76" s="447"/>
      <c r="ADU76" s="447"/>
      <c r="ADV76" s="450">
        <f t="shared" si="5047"/>
        <v>0</v>
      </c>
      <c r="ADW76" s="447"/>
      <c r="ADX76" s="447"/>
      <c r="ADY76" s="447"/>
      <c r="ADZ76" s="447"/>
      <c r="AEA76" s="447"/>
      <c r="AEB76" s="449"/>
      <c r="AEC76" s="450">
        <f t="shared" si="5048"/>
        <v>0</v>
      </c>
      <c r="AED76" s="463"/>
      <c r="AEE76" s="448"/>
      <c r="AEG76" s="458"/>
      <c r="AEH76" s="447"/>
      <c r="AEI76" s="447"/>
      <c r="AEJ76" s="447"/>
      <c r="AEK76" s="450">
        <f t="shared" si="5049"/>
        <v>0</v>
      </c>
      <c r="AEL76" s="447"/>
      <c r="AEM76" s="447"/>
      <c r="AEN76" s="447"/>
      <c r="AEO76" s="447"/>
      <c r="AEP76" s="447"/>
      <c r="AEQ76" s="449"/>
      <c r="AER76" s="450">
        <f t="shared" si="5050"/>
        <v>0</v>
      </c>
      <c r="AES76" s="463"/>
      <c r="AET76" s="448"/>
      <c r="AEV76" s="458"/>
      <c r="AEW76" s="447"/>
      <c r="AEX76" s="447"/>
      <c r="AEY76" s="447"/>
      <c r="AEZ76" s="450">
        <f t="shared" si="5051"/>
        <v>0</v>
      </c>
      <c r="AFA76" s="447"/>
      <c r="AFB76" s="447"/>
      <c r="AFC76" s="447"/>
      <c r="AFD76" s="447"/>
      <c r="AFE76" s="447"/>
      <c r="AFF76" s="449"/>
      <c r="AFG76" s="450">
        <f t="shared" si="5052"/>
        <v>0</v>
      </c>
      <c r="AFH76" s="463"/>
      <c r="AFI76" s="448"/>
      <c r="AFK76" s="458"/>
      <c r="AFL76" s="447"/>
      <c r="AFM76" s="447"/>
      <c r="AFN76" s="447"/>
      <c r="AFO76" s="450">
        <f t="shared" si="5053"/>
        <v>0</v>
      </c>
      <c r="AFP76" s="447"/>
      <c r="AFQ76" s="447"/>
      <c r="AFR76" s="447"/>
      <c r="AFS76" s="447"/>
      <c r="AFT76" s="447"/>
      <c r="AFU76" s="449"/>
      <c r="AFV76" s="450">
        <f t="shared" si="5054"/>
        <v>0</v>
      </c>
      <c r="AFW76" s="463"/>
      <c r="AFX76" s="448"/>
      <c r="AFZ76" s="458"/>
      <c r="AGA76" s="447"/>
      <c r="AGB76" s="447"/>
      <c r="AGC76" s="447"/>
      <c r="AGD76" s="450">
        <f t="shared" si="5055"/>
        <v>0</v>
      </c>
      <c r="AGE76" s="447"/>
      <c r="AGF76" s="447"/>
      <c r="AGG76" s="447"/>
      <c r="AGH76" s="447"/>
      <c r="AGI76" s="447"/>
      <c r="AGJ76" s="449"/>
      <c r="AGK76" s="450">
        <f t="shared" si="5056"/>
        <v>0</v>
      </c>
      <c r="AGL76" s="463"/>
      <c r="AGM76" s="448"/>
      <c r="AGO76" s="458"/>
      <c r="AGP76" s="447"/>
      <c r="AGQ76" s="447"/>
      <c r="AGR76" s="447"/>
      <c r="AGS76" s="450">
        <f t="shared" si="5057"/>
        <v>0</v>
      </c>
      <c r="AGT76" s="447"/>
      <c r="AGU76" s="447"/>
      <c r="AGV76" s="447"/>
      <c r="AGW76" s="447"/>
      <c r="AGX76" s="447"/>
      <c r="AGY76" s="449"/>
      <c r="AGZ76" s="450">
        <f t="shared" si="5058"/>
        <v>0</v>
      </c>
      <c r="AHA76" s="463"/>
      <c r="AHB76" s="448"/>
      <c r="AHD76" s="458"/>
      <c r="AHE76" s="447"/>
      <c r="AHF76" s="447"/>
      <c r="AHG76" s="447"/>
      <c r="AHH76" s="450">
        <f t="shared" si="5059"/>
        <v>0</v>
      </c>
      <c r="AHI76" s="447"/>
      <c r="AHJ76" s="447"/>
      <c r="AHK76" s="447"/>
      <c r="AHL76" s="447"/>
      <c r="AHM76" s="447"/>
      <c r="AHN76" s="449"/>
      <c r="AHO76" s="450">
        <f t="shared" si="5060"/>
        <v>0</v>
      </c>
      <c r="AHP76" s="463"/>
      <c r="AHQ76" s="448"/>
      <c r="AHS76" s="458"/>
      <c r="AHT76" s="447"/>
      <c r="AHU76" s="447"/>
      <c r="AHV76" s="447"/>
      <c r="AHW76" s="450">
        <f t="shared" si="5061"/>
        <v>0</v>
      </c>
      <c r="AHX76" s="447"/>
      <c r="AHY76" s="447"/>
      <c r="AHZ76" s="447"/>
      <c r="AIA76" s="447"/>
      <c r="AIB76" s="447"/>
      <c r="AIC76" s="449"/>
      <c r="AID76" s="450">
        <f t="shared" si="5062"/>
        <v>0</v>
      </c>
      <c r="AIE76" s="463"/>
      <c r="AIF76" s="448"/>
      <c r="AIH76" s="458"/>
      <c r="AII76" s="447"/>
      <c r="AIJ76" s="447"/>
      <c r="AIK76" s="447"/>
      <c r="AIL76" s="450">
        <f t="shared" si="5063"/>
        <v>0</v>
      </c>
      <c r="AIM76" s="447"/>
      <c r="AIN76" s="447"/>
      <c r="AIO76" s="447"/>
      <c r="AIP76" s="447"/>
      <c r="AIQ76" s="447"/>
      <c r="AIR76" s="449"/>
      <c r="AIS76" s="450">
        <f t="shared" si="5064"/>
        <v>0</v>
      </c>
      <c r="AIT76" s="463"/>
      <c r="AIU76" s="448"/>
      <c r="AIW76" s="458"/>
      <c r="AIX76" s="447"/>
      <c r="AIY76" s="447"/>
      <c r="AIZ76" s="447"/>
      <c r="AJA76" s="450">
        <f t="shared" si="5065"/>
        <v>0</v>
      </c>
      <c r="AJB76" s="447"/>
      <c r="AJC76" s="447"/>
      <c r="AJD76" s="447"/>
      <c r="AJE76" s="447"/>
      <c r="AJF76" s="447"/>
      <c r="AJG76" s="449"/>
      <c r="AJH76" s="450">
        <f t="shared" si="5066"/>
        <v>0</v>
      </c>
      <c r="AJI76" s="463"/>
      <c r="AJJ76" s="448"/>
      <c r="AJL76" s="458"/>
      <c r="AJM76" s="447"/>
      <c r="AJN76" s="447"/>
      <c r="AJO76" s="447"/>
      <c r="AJP76" s="450">
        <f t="shared" si="5067"/>
        <v>0</v>
      </c>
      <c r="AJQ76" s="447"/>
      <c r="AJR76" s="447"/>
      <c r="AJS76" s="447"/>
      <c r="AJT76" s="447"/>
      <c r="AJU76" s="447"/>
      <c r="AJV76" s="449"/>
      <c r="AJW76" s="450">
        <f t="shared" si="5068"/>
        <v>0</v>
      </c>
      <c r="AJX76" s="463"/>
      <c r="AJY76" s="448"/>
      <c r="AKA76" s="458"/>
      <c r="AKB76" s="447"/>
      <c r="AKC76" s="447"/>
      <c r="AKD76" s="447"/>
      <c r="AKE76" s="450">
        <f t="shared" si="5069"/>
        <v>0</v>
      </c>
      <c r="AKF76" s="447"/>
      <c r="AKG76" s="447"/>
      <c r="AKH76" s="447"/>
      <c r="AKI76" s="447"/>
      <c r="AKJ76" s="447"/>
      <c r="AKK76" s="449"/>
      <c r="AKL76" s="450">
        <f t="shared" si="5070"/>
        <v>0</v>
      </c>
      <c r="AKM76" s="463"/>
      <c r="AKN76" s="448"/>
      <c r="AKP76" s="458"/>
      <c r="AKQ76" s="447"/>
      <c r="AKR76" s="447"/>
      <c r="AKS76" s="447"/>
      <c r="AKT76" s="450">
        <f t="shared" si="5071"/>
        <v>0</v>
      </c>
      <c r="AKU76" s="447"/>
      <c r="AKV76" s="447"/>
      <c r="AKW76" s="447"/>
      <c r="AKX76" s="447"/>
      <c r="AKY76" s="447"/>
      <c r="AKZ76" s="449"/>
      <c r="ALA76" s="450">
        <f t="shared" si="5072"/>
        <v>0</v>
      </c>
      <c r="ALB76" s="463"/>
      <c r="ALC76" s="448"/>
      <c r="ALE76" s="458"/>
      <c r="ALF76" s="447"/>
      <c r="ALG76" s="447"/>
      <c r="ALH76" s="447"/>
      <c r="ALI76" s="450">
        <f t="shared" si="5073"/>
        <v>0</v>
      </c>
      <c r="ALJ76" s="447"/>
      <c r="ALK76" s="447"/>
      <c r="ALL76" s="447"/>
      <c r="ALM76" s="447"/>
      <c r="ALN76" s="447"/>
      <c r="ALO76" s="449"/>
      <c r="ALP76" s="450">
        <f t="shared" si="5074"/>
        <v>0</v>
      </c>
      <c r="ALQ76" s="463"/>
      <c r="ALR76" s="448"/>
      <c r="ALT76" s="458"/>
      <c r="ALU76" s="447"/>
      <c r="ALV76" s="447"/>
      <c r="ALW76" s="447"/>
      <c r="ALX76" s="450">
        <f t="shared" si="5075"/>
        <v>0</v>
      </c>
      <c r="ALY76" s="447"/>
      <c r="ALZ76" s="447"/>
      <c r="AMA76" s="447"/>
      <c r="AMB76" s="447"/>
      <c r="AMC76" s="447"/>
      <c r="AMD76" s="449"/>
      <c r="AME76" s="450">
        <f t="shared" si="5076"/>
        <v>0</v>
      </c>
      <c r="AMF76" s="463"/>
      <c r="AMG76" s="448"/>
      <c r="AMI76" s="458"/>
      <c r="AMJ76" s="447"/>
      <c r="AMK76" s="447"/>
      <c r="AML76" s="447"/>
      <c r="AMM76" s="450">
        <f t="shared" si="5077"/>
        <v>0</v>
      </c>
      <c r="AMN76" s="447"/>
      <c r="AMO76" s="447"/>
      <c r="AMP76" s="447"/>
      <c r="AMQ76" s="447"/>
      <c r="AMR76" s="447"/>
      <c r="AMS76" s="449"/>
      <c r="AMT76" s="450">
        <f t="shared" si="5078"/>
        <v>0</v>
      </c>
      <c r="AMU76" s="463"/>
      <c r="AMV76" s="448"/>
      <c r="AMX76" s="458"/>
      <c r="AMY76" s="447"/>
      <c r="AMZ76" s="447"/>
      <c r="ANA76" s="447"/>
      <c r="ANB76" s="450">
        <f t="shared" si="5079"/>
        <v>0</v>
      </c>
      <c r="ANC76" s="447"/>
      <c r="AND76" s="447"/>
      <c r="ANE76" s="447"/>
      <c r="ANF76" s="447"/>
      <c r="ANG76" s="447"/>
      <c r="ANH76" s="449"/>
      <c r="ANI76" s="450">
        <f t="shared" si="5080"/>
        <v>0</v>
      </c>
      <c r="ANJ76" s="463"/>
      <c r="ANK76" s="448"/>
      <c r="ANM76" s="458"/>
      <c r="ANN76" s="447"/>
      <c r="ANO76" s="447"/>
      <c r="ANP76" s="447"/>
      <c r="ANQ76" s="450">
        <f t="shared" si="5081"/>
        <v>0</v>
      </c>
      <c r="ANR76" s="447"/>
      <c r="ANS76" s="447"/>
      <c r="ANT76" s="447"/>
      <c r="ANU76" s="447"/>
      <c r="ANV76" s="447"/>
      <c r="ANW76" s="449"/>
      <c r="ANX76" s="450">
        <f t="shared" si="5082"/>
        <v>0</v>
      </c>
      <c r="ANY76" s="463"/>
      <c r="ANZ76" s="448"/>
      <c r="AOB76" s="458"/>
      <c r="AOC76" s="447"/>
      <c r="AOD76" s="447"/>
      <c r="AOE76" s="447"/>
      <c r="AOF76" s="450">
        <f t="shared" si="5083"/>
        <v>0</v>
      </c>
      <c r="AOG76" s="447"/>
      <c r="AOH76" s="447"/>
      <c r="AOI76" s="447"/>
      <c r="AOJ76" s="447"/>
      <c r="AOK76" s="447"/>
      <c r="AOL76" s="449"/>
      <c r="AOM76" s="450">
        <f t="shared" si="5084"/>
        <v>0</v>
      </c>
      <c r="AON76" s="463"/>
      <c r="AOO76" s="448"/>
      <c r="AOQ76" s="458"/>
      <c r="AOR76" s="447"/>
      <c r="AOS76" s="447"/>
      <c r="AOT76" s="447"/>
      <c r="AOU76" s="450">
        <f t="shared" si="5085"/>
        <v>0</v>
      </c>
      <c r="AOV76" s="447"/>
      <c r="AOW76" s="447"/>
      <c r="AOX76" s="447"/>
      <c r="AOY76" s="447"/>
      <c r="AOZ76" s="447"/>
      <c r="APA76" s="449"/>
      <c r="APB76" s="450">
        <f t="shared" si="5086"/>
        <v>0</v>
      </c>
      <c r="APC76" s="463"/>
      <c r="APD76" s="448"/>
      <c r="APF76" s="458"/>
      <c r="APG76" s="447"/>
      <c r="APH76" s="447"/>
      <c r="API76" s="447"/>
      <c r="APJ76" s="450">
        <f t="shared" si="5087"/>
        <v>0</v>
      </c>
      <c r="APK76" s="447"/>
      <c r="APL76" s="447"/>
      <c r="APM76" s="447"/>
      <c r="APN76" s="447"/>
      <c r="APO76" s="447"/>
      <c r="APP76" s="449"/>
      <c r="APQ76" s="450">
        <f t="shared" si="5088"/>
        <v>0</v>
      </c>
      <c r="APR76" s="463"/>
      <c r="APS76" s="448"/>
      <c r="APU76" s="458"/>
      <c r="APV76" s="447"/>
      <c r="APW76" s="447"/>
      <c r="APX76" s="447"/>
      <c r="APY76" s="450">
        <f t="shared" si="5089"/>
        <v>0</v>
      </c>
      <c r="APZ76" s="447"/>
      <c r="AQA76" s="447"/>
      <c r="AQB76" s="447"/>
      <c r="AQC76" s="447"/>
      <c r="AQD76" s="447"/>
      <c r="AQE76" s="449"/>
      <c r="AQF76" s="450">
        <f t="shared" si="5090"/>
        <v>0</v>
      </c>
      <c r="AQG76" s="463"/>
      <c r="AQH76" s="448"/>
      <c r="AQJ76" s="458"/>
      <c r="AQK76" s="447"/>
      <c r="AQL76" s="447"/>
      <c r="AQM76" s="447"/>
      <c r="AQN76" s="450">
        <f t="shared" si="5091"/>
        <v>0</v>
      </c>
      <c r="AQO76" s="447"/>
      <c r="AQP76" s="447"/>
      <c r="AQQ76" s="447"/>
      <c r="AQR76" s="447"/>
      <c r="AQS76" s="447"/>
      <c r="AQT76" s="449"/>
      <c r="AQU76" s="450">
        <f t="shared" si="5092"/>
        <v>0</v>
      </c>
      <c r="AQV76" s="463"/>
      <c r="AQW76" s="448"/>
      <c r="AQY76" s="458"/>
      <c r="AQZ76" s="447"/>
      <c r="ARA76" s="447"/>
      <c r="ARB76" s="447"/>
      <c r="ARC76" s="450">
        <f t="shared" si="5093"/>
        <v>0</v>
      </c>
      <c r="ARD76" s="447"/>
      <c r="ARE76" s="447"/>
      <c r="ARF76" s="447"/>
      <c r="ARG76" s="447"/>
      <c r="ARH76" s="447"/>
      <c r="ARI76" s="449"/>
      <c r="ARJ76" s="450">
        <f t="shared" si="5094"/>
        <v>0</v>
      </c>
      <c r="ARK76" s="463"/>
      <c r="ARL76" s="448"/>
      <c r="ARN76" s="458"/>
      <c r="ARO76" s="447"/>
      <c r="ARP76" s="447"/>
      <c r="ARQ76" s="447"/>
      <c r="ARR76" s="450">
        <f t="shared" si="5095"/>
        <v>0</v>
      </c>
      <c r="ARS76" s="447"/>
      <c r="ART76" s="447"/>
      <c r="ARU76" s="447"/>
      <c r="ARV76" s="447"/>
      <c r="ARW76" s="447"/>
      <c r="ARX76" s="449"/>
      <c r="ARY76" s="450">
        <f t="shared" si="5096"/>
        <v>0</v>
      </c>
      <c r="ARZ76" s="463"/>
      <c r="ASA76" s="448"/>
      <c r="ASC76" s="458"/>
      <c r="ASD76" s="447"/>
      <c r="ASE76" s="447"/>
      <c r="ASF76" s="447"/>
      <c r="ASG76" s="450">
        <f t="shared" si="5097"/>
        <v>0</v>
      </c>
      <c r="ASH76" s="447"/>
      <c r="ASI76" s="447"/>
      <c r="ASJ76" s="447"/>
      <c r="ASK76" s="447"/>
      <c r="ASL76" s="447"/>
      <c r="ASM76" s="449"/>
      <c r="ASN76" s="450">
        <f t="shared" si="5098"/>
        <v>0</v>
      </c>
      <c r="ASO76" s="463"/>
      <c r="ASP76" s="448"/>
      <c r="ASR76" s="458"/>
      <c r="ASS76" s="447"/>
      <c r="AST76" s="447"/>
      <c r="ASU76" s="447"/>
      <c r="ASV76" s="450">
        <f t="shared" si="5099"/>
        <v>0</v>
      </c>
      <c r="ASW76" s="447"/>
      <c r="ASX76" s="447"/>
      <c r="ASY76" s="447"/>
      <c r="ASZ76" s="447"/>
      <c r="ATA76" s="447"/>
      <c r="ATB76" s="449"/>
      <c r="ATC76" s="450">
        <f t="shared" si="5100"/>
        <v>0</v>
      </c>
      <c r="ATD76" s="463"/>
      <c r="ATE76" s="448"/>
      <c r="ATG76" s="458"/>
      <c r="ATH76" s="447"/>
      <c r="ATI76" s="447"/>
      <c r="ATJ76" s="447"/>
      <c r="ATK76" s="450">
        <f t="shared" si="5101"/>
        <v>0</v>
      </c>
      <c r="ATL76" s="447"/>
      <c r="ATM76" s="447"/>
      <c r="ATN76" s="447"/>
      <c r="ATO76" s="447"/>
      <c r="ATP76" s="447"/>
      <c r="ATQ76" s="449"/>
      <c r="ATR76" s="450">
        <f t="shared" si="5102"/>
        <v>0</v>
      </c>
      <c r="ATS76" s="463"/>
      <c r="ATT76" s="448"/>
      <c r="ATV76" s="458"/>
      <c r="ATW76" s="447"/>
      <c r="ATX76" s="447"/>
      <c r="ATY76" s="447"/>
      <c r="ATZ76" s="450">
        <f t="shared" si="5103"/>
        <v>0</v>
      </c>
      <c r="AUA76" s="447"/>
      <c r="AUB76" s="447"/>
      <c r="AUC76" s="447"/>
      <c r="AUD76" s="447"/>
      <c r="AUE76" s="447"/>
      <c r="AUF76" s="449"/>
      <c r="AUG76" s="450">
        <f t="shared" si="5104"/>
        <v>0</v>
      </c>
      <c r="AUH76" s="463"/>
      <c r="AUI76" s="448"/>
      <c r="AUK76" s="458"/>
      <c r="AUL76" s="447"/>
      <c r="AUM76" s="447"/>
      <c r="AUN76" s="447"/>
      <c r="AUO76" s="450">
        <f t="shared" si="5105"/>
        <v>0</v>
      </c>
      <c r="AUP76" s="447"/>
      <c r="AUQ76" s="447"/>
      <c r="AUR76" s="447"/>
      <c r="AUS76" s="447"/>
      <c r="AUT76" s="447"/>
      <c r="AUU76" s="449"/>
      <c r="AUV76" s="450">
        <f t="shared" si="5106"/>
        <v>0</v>
      </c>
      <c r="AUW76" s="463"/>
      <c r="AUX76" s="448"/>
      <c r="AUZ76" s="458"/>
      <c r="AVA76" s="447"/>
      <c r="AVB76" s="447"/>
      <c r="AVC76" s="447"/>
      <c r="AVD76" s="450">
        <f t="shared" si="5107"/>
        <v>0</v>
      </c>
      <c r="AVE76" s="447"/>
      <c r="AVF76" s="447"/>
      <c r="AVG76" s="447"/>
      <c r="AVH76" s="447"/>
      <c r="AVI76" s="447"/>
      <c r="AVJ76" s="449"/>
      <c r="AVK76" s="450">
        <f t="shared" si="5108"/>
        <v>0</v>
      </c>
      <c r="AVL76" s="463"/>
      <c r="AVM76" s="448"/>
      <c r="AVO76" s="458"/>
      <c r="AVP76" s="447"/>
      <c r="AVQ76" s="447"/>
      <c r="AVR76" s="447"/>
      <c r="AVS76" s="450">
        <f t="shared" si="5109"/>
        <v>0</v>
      </c>
      <c r="AVT76" s="447"/>
      <c r="AVU76" s="447"/>
      <c r="AVV76" s="447"/>
      <c r="AVW76" s="447"/>
      <c r="AVX76" s="447"/>
      <c r="AVY76" s="449"/>
      <c r="AVZ76" s="450">
        <f t="shared" si="5110"/>
        <v>0</v>
      </c>
      <c r="AWA76" s="463"/>
      <c r="AWB76" s="448"/>
      <c r="AWD76" s="458"/>
      <c r="AWE76" s="447"/>
      <c r="AWF76" s="447"/>
      <c r="AWG76" s="447"/>
      <c r="AWH76" s="450">
        <f t="shared" si="5111"/>
        <v>0</v>
      </c>
      <c r="AWI76" s="447"/>
      <c r="AWJ76" s="447"/>
      <c r="AWK76" s="447"/>
      <c r="AWL76" s="447"/>
      <c r="AWM76" s="447"/>
      <c r="AWN76" s="449"/>
      <c r="AWO76" s="450">
        <f t="shared" si="5112"/>
        <v>0</v>
      </c>
      <c r="AWP76" s="463"/>
      <c r="AWQ76" s="448"/>
      <c r="AWS76" s="458"/>
      <c r="AWT76" s="447"/>
      <c r="AWU76" s="447"/>
      <c r="AWV76" s="447"/>
      <c r="AWW76" s="450">
        <f t="shared" si="5113"/>
        <v>0</v>
      </c>
      <c r="AWX76" s="447"/>
      <c r="AWY76" s="447"/>
      <c r="AWZ76" s="447"/>
      <c r="AXA76" s="447"/>
      <c r="AXB76" s="447"/>
      <c r="AXC76" s="449"/>
      <c r="AXD76" s="450">
        <f t="shared" si="5114"/>
        <v>0</v>
      </c>
      <c r="AXE76" s="463"/>
      <c r="AXF76" s="448"/>
      <c r="AXH76" s="458"/>
      <c r="AXI76" s="447"/>
      <c r="AXJ76" s="447"/>
      <c r="AXK76" s="447"/>
      <c r="AXL76" s="450">
        <f t="shared" si="5115"/>
        <v>0</v>
      </c>
      <c r="AXM76" s="447"/>
      <c r="AXN76" s="447"/>
      <c r="AXO76" s="447"/>
      <c r="AXP76" s="447"/>
      <c r="AXQ76" s="447"/>
      <c r="AXR76" s="449"/>
      <c r="AXS76" s="450">
        <f t="shared" si="5116"/>
        <v>0</v>
      </c>
      <c r="AXT76" s="463"/>
      <c r="AXU76" s="448"/>
      <c r="AXW76" s="458"/>
      <c r="AXX76" s="447"/>
      <c r="AXY76" s="447"/>
      <c r="AXZ76" s="447"/>
      <c r="AYA76" s="450">
        <f t="shared" si="5117"/>
        <v>0</v>
      </c>
      <c r="AYB76" s="447"/>
      <c r="AYC76" s="447"/>
      <c r="AYD76" s="447"/>
      <c r="AYE76" s="447"/>
      <c r="AYF76" s="447"/>
      <c r="AYG76" s="449"/>
      <c r="AYH76" s="450">
        <f t="shared" si="5118"/>
        <v>0</v>
      </c>
      <c r="AYI76" s="463"/>
      <c r="AYJ76" s="448"/>
      <c r="AYL76" s="458"/>
      <c r="AYM76" s="447"/>
      <c r="AYN76" s="447"/>
      <c r="AYO76" s="447"/>
      <c r="AYP76" s="450">
        <f t="shared" si="5119"/>
        <v>0</v>
      </c>
      <c r="AYQ76" s="447"/>
      <c r="AYR76" s="447"/>
      <c r="AYS76" s="447"/>
      <c r="AYT76" s="447"/>
      <c r="AYU76" s="447"/>
      <c r="AYV76" s="449"/>
      <c r="AYW76" s="450">
        <f t="shared" si="5120"/>
        <v>0</v>
      </c>
      <c r="AYX76" s="463"/>
      <c r="AYY76" s="448"/>
      <c r="AZA76" s="458"/>
      <c r="AZB76" s="447"/>
      <c r="AZC76" s="447"/>
      <c r="AZD76" s="447"/>
      <c r="AZE76" s="450">
        <f t="shared" si="5121"/>
        <v>0</v>
      </c>
      <c r="AZF76" s="447"/>
      <c r="AZG76" s="447"/>
      <c r="AZH76" s="447"/>
      <c r="AZI76" s="447"/>
      <c r="AZJ76" s="447"/>
      <c r="AZK76" s="449"/>
      <c r="AZL76" s="450">
        <f t="shared" si="5122"/>
        <v>0</v>
      </c>
      <c r="AZM76" s="463"/>
      <c r="AZN76" s="448"/>
      <c r="AZP76" s="458"/>
      <c r="AZQ76" s="447"/>
      <c r="AZR76" s="447"/>
      <c r="AZS76" s="447"/>
      <c r="AZT76" s="450">
        <f t="shared" si="5123"/>
        <v>0</v>
      </c>
      <c r="AZU76" s="447"/>
      <c r="AZV76" s="447"/>
      <c r="AZW76" s="447"/>
      <c r="AZX76" s="447"/>
      <c r="AZY76" s="447"/>
      <c r="AZZ76" s="449"/>
      <c r="BAA76" s="450">
        <f t="shared" si="5124"/>
        <v>0</v>
      </c>
      <c r="BAB76" s="463"/>
      <c r="BAC76" s="448"/>
      <c r="BAE76" s="458"/>
      <c r="BAF76" s="447"/>
      <c r="BAG76" s="447"/>
      <c r="BAH76" s="447"/>
      <c r="BAI76" s="450">
        <f t="shared" si="5125"/>
        <v>0</v>
      </c>
      <c r="BAJ76" s="447"/>
      <c r="BAK76" s="447"/>
      <c r="BAL76" s="447"/>
      <c r="BAM76" s="447"/>
      <c r="BAN76" s="447"/>
      <c r="BAO76" s="449"/>
      <c r="BAP76" s="450">
        <f t="shared" si="5126"/>
        <v>0</v>
      </c>
      <c r="BAQ76" s="463"/>
      <c r="BAR76" s="448"/>
      <c r="BAT76" s="458"/>
      <c r="BAU76" s="447"/>
      <c r="BAV76" s="447"/>
      <c r="BAW76" s="447"/>
      <c r="BAX76" s="450">
        <f t="shared" si="5127"/>
        <v>0</v>
      </c>
      <c r="BAY76" s="447"/>
      <c r="BAZ76" s="447"/>
      <c r="BBA76" s="447"/>
      <c r="BBB76" s="447"/>
      <c r="BBC76" s="447"/>
      <c r="BBD76" s="449"/>
      <c r="BBE76" s="450">
        <f t="shared" si="5128"/>
        <v>0</v>
      </c>
      <c r="BBF76" s="463"/>
      <c r="BBG76" s="448"/>
      <c r="BBI76" s="458"/>
      <c r="BBJ76" s="447"/>
      <c r="BBK76" s="447"/>
      <c r="BBL76" s="447"/>
      <c r="BBM76" s="450">
        <f t="shared" si="5129"/>
        <v>0</v>
      </c>
      <c r="BBN76" s="447"/>
      <c r="BBO76" s="447"/>
      <c r="BBP76" s="447"/>
      <c r="BBQ76" s="447"/>
      <c r="BBR76" s="447"/>
      <c r="BBS76" s="449"/>
      <c r="BBT76" s="450">
        <f t="shared" si="5130"/>
        <v>0</v>
      </c>
      <c r="BBU76" s="463"/>
      <c r="BBV76" s="448"/>
      <c r="BBX76" s="458"/>
      <c r="BBY76" s="447"/>
      <c r="BBZ76" s="447"/>
      <c r="BCA76" s="447"/>
      <c r="BCB76" s="450">
        <f t="shared" si="5131"/>
        <v>0</v>
      </c>
      <c r="BCC76" s="447"/>
      <c r="BCD76" s="447"/>
      <c r="BCE76" s="447"/>
      <c r="BCF76" s="447"/>
      <c r="BCG76" s="447"/>
      <c r="BCH76" s="449"/>
      <c r="BCI76" s="450">
        <f t="shared" si="5132"/>
        <v>0</v>
      </c>
      <c r="BCJ76" s="463"/>
      <c r="BCK76" s="448"/>
      <c r="BCM76" s="458"/>
      <c r="BCN76" s="447"/>
      <c r="BCO76" s="447"/>
      <c r="BCP76" s="447"/>
      <c r="BCQ76" s="450">
        <f t="shared" si="5133"/>
        <v>0</v>
      </c>
      <c r="BCR76" s="447"/>
      <c r="BCS76" s="447"/>
      <c r="BCT76" s="447"/>
      <c r="BCU76" s="447"/>
      <c r="BCV76" s="447"/>
      <c r="BCW76" s="449"/>
      <c r="BCX76" s="450">
        <f t="shared" si="5134"/>
        <v>0</v>
      </c>
      <c r="BCY76" s="463"/>
      <c r="BCZ76" s="448"/>
      <c r="BDB76" s="458"/>
      <c r="BDC76" s="447"/>
      <c r="BDD76" s="447"/>
      <c r="BDE76" s="447"/>
      <c r="BDF76" s="450">
        <f t="shared" si="5135"/>
        <v>0</v>
      </c>
      <c r="BDG76" s="447"/>
      <c r="BDH76" s="447"/>
      <c r="BDI76" s="447"/>
      <c r="BDJ76" s="447"/>
      <c r="BDK76" s="447"/>
      <c r="BDL76" s="449"/>
      <c r="BDM76" s="450">
        <f t="shared" si="5136"/>
        <v>0</v>
      </c>
      <c r="BDN76" s="463"/>
      <c r="BDO76" s="448"/>
      <c r="BDQ76" s="458"/>
      <c r="BDR76" s="447"/>
      <c r="BDS76" s="447"/>
      <c r="BDT76" s="447"/>
      <c r="BDU76" s="450">
        <f t="shared" si="5137"/>
        <v>0</v>
      </c>
      <c r="BDV76" s="447"/>
      <c r="BDW76" s="447"/>
      <c r="BDX76" s="447"/>
      <c r="BDY76" s="447"/>
      <c r="BDZ76" s="447"/>
      <c r="BEA76" s="449"/>
      <c r="BEB76" s="450">
        <f t="shared" si="5138"/>
        <v>0</v>
      </c>
      <c r="BEC76" s="463"/>
      <c r="BED76" s="448"/>
      <c r="BEF76" s="458"/>
      <c r="BEG76" s="447"/>
      <c r="BEH76" s="447"/>
      <c r="BEI76" s="447"/>
      <c r="BEJ76" s="450">
        <f t="shared" si="5139"/>
        <v>0</v>
      </c>
      <c r="BEK76" s="447"/>
      <c r="BEL76" s="447"/>
      <c r="BEM76" s="447"/>
      <c r="BEN76" s="447"/>
      <c r="BEO76" s="447"/>
      <c r="BEP76" s="449"/>
      <c r="BEQ76" s="450">
        <f t="shared" si="5140"/>
        <v>0</v>
      </c>
      <c r="BER76" s="463"/>
      <c r="BES76" s="448"/>
      <c r="BEU76" s="458"/>
      <c r="BEV76" s="447"/>
      <c r="BEW76" s="447"/>
      <c r="BEX76" s="447"/>
      <c r="BEY76" s="450">
        <f t="shared" si="5141"/>
        <v>0</v>
      </c>
      <c r="BEZ76" s="447"/>
      <c r="BFA76" s="447"/>
      <c r="BFB76" s="447"/>
      <c r="BFC76" s="447"/>
      <c r="BFD76" s="447"/>
      <c r="BFE76" s="449"/>
      <c r="BFF76" s="450">
        <f t="shared" si="5142"/>
        <v>0</v>
      </c>
      <c r="BFG76" s="463"/>
      <c r="BFH76" s="448"/>
      <c r="BFJ76" s="458"/>
      <c r="BFK76" s="447"/>
      <c r="BFL76" s="447"/>
      <c r="BFM76" s="447"/>
      <c r="BFN76" s="450">
        <f t="shared" si="5143"/>
        <v>0</v>
      </c>
      <c r="BFO76" s="447"/>
      <c r="BFP76" s="447"/>
      <c r="BFQ76" s="447"/>
      <c r="BFR76" s="447"/>
      <c r="BFS76" s="447"/>
      <c r="BFT76" s="449"/>
      <c r="BFU76" s="450">
        <f t="shared" si="5144"/>
        <v>0</v>
      </c>
      <c r="BFV76" s="463"/>
      <c r="BFW76" s="448"/>
      <c r="BFY76" s="458"/>
      <c r="BFZ76" s="447"/>
      <c r="BGA76" s="447"/>
      <c r="BGB76" s="447"/>
      <c r="BGC76" s="450">
        <f t="shared" si="5145"/>
        <v>0</v>
      </c>
      <c r="BGD76" s="447"/>
      <c r="BGE76" s="447"/>
      <c r="BGF76" s="447"/>
      <c r="BGG76" s="447"/>
      <c r="BGH76" s="447"/>
      <c r="BGI76" s="449"/>
      <c r="BGJ76" s="450">
        <f t="shared" si="5146"/>
        <v>0</v>
      </c>
      <c r="BGK76" s="463"/>
      <c r="BGL76" s="448"/>
      <c r="BGN76" s="458"/>
      <c r="BGO76" s="447"/>
      <c r="BGP76" s="447"/>
      <c r="BGQ76" s="447"/>
      <c r="BGR76" s="450">
        <f t="shared" si="5147"/>
        <v>0</v>
      </c>
      <c r="BGS76" s="447"/>
      <c r="BGT76" s="447"/>
      <c r="BGU76" s="447"/>
      <c r="BGV76" s="447"/>
      <c r="BGW76" s="447"/>
      <c r="BGX76" s="449"/>
      <c r="BGY76" s="450">
        <f t="shared" si="5148"/>
        <v>0</v>
      </c>
      <c r="BGZ76" s="463"/>
      <c r="BHA76" s="448"/>
      <c r="BHC76" s="458"/>
      <c r="BHD76" s="447"/>
      <c r="BHE76" s="447"/>
      <c r="BHF76" s="447"/>
      <c r="BHG76" s="450">
        <f t="shared" si="5149"/>
        <v>0</v>
      </c>
      <c r="BHH76" s="447"/>
      <c r="BHI76" s="447"/>
      <c r="BHJ76" s="447"/>
      <c r="BHK76" s="447"/>
      <c r="BHL76" s="447"/>
      <c r="BHM76" s="449"/>
      <c r="BHN76" s="450">
        <f t="shared" si="5150"/>
        <v>0</v>
      </c>
      <c r="BHO76" s="463"/>
      <c r="BHP76" s="448"/>
      <c r="BHR76" s="458"/>
      <c r="BHS76" s="447"/>
      <c r="BHT76" s="447"/>
      <c r="BHU76" s="447"/>
      <c r="BHV76" s="450">
        <f t="shared" si="5151"/>
        <v>0</v>
      </c>
      <c r="BHW76" s="447"/>
      <c r="BHX76" s="447"/>
      <c r="BHY76" s="447"/>
      <c r="BHZ76" s="447"/>
      <c r="BIA76" s="447"/>
      <c r="BIB76" s="449"/>
      <c r="BIC76" s="450">
        <f t="shared" si="5152"/>
        <v>0</v>
      </c>
      <c r="BID76" s="463"/>
      <c r="BIE76" s="448"/>
      <c r="BIG76" s="458"/>
      <c r="BIH76" s="447"/>
      <c r="BII76" s="447"/>
      <c r="BIJ76" s="447"/>
      <c r="BIK76" s="450">
        <f t="shared" si="5153"/>
        <v>0</v>
      </c>
      <c r="BIL76" s="447"/>
      <c r="BIM76" s="447"/>
      <c r="BIN76" s="447"/>
      <c r="BIO76" s="447"/>
      <c r="BIP76" s="447"/>
      <c r="BIQ76" s="449"/>
      <c r="BIR76" s="450">
        <f t="shared" si="5154"/>
        <v>0</v>
      </c>
      <c r="BIS76" s="463"/>
      <c r="BIT76" s="448"/>
      <c r="BIV76" s="458"/>
      <c r="BIW76" s="447"/>
      <c r="BIX76" s="447"/>
      <c r="BIY76" s="447"/>
      <c r="BIZ76" s="450">
        <f t="shared" si="5155"/>
        <v>0</v>
      </c>
      <c r="BJA76" s="447"/>
      <c r="BJB76" s="447"/>
      <c r="BJC76" s="447"/>
      <c r="BJD76" s="447"/>
      <c r="BJE76" s="447"/>
      <c r="BJF76" s="449"/>
      <c r="BJG76" s="450">
        <f t="shared" si="5156"/>
        <v>0</v>
      </c>
      <c r="BJH76" s="463"/>
      <c r="BJI76" s="448"/>
      <c r="BJK76" s="458"/>
      <c r="BJL76" s="447"/>
      <c r="BJM76" s="447"/>
      <c r="BJN76" s="447"/>
      <c r="BJO76" s="450">
        <f t="shared" si="5157"/>
        <v>0</v>
      </c>
      <c r="BJP76" s="447"/>
      <c r="BJQ76" s="447"/>
      <c r="BJR76" s="447"/>
      <c r="BJS76" s="447"/>
      <c r="BJT76" s="447"/>
      <c r="BJU76" s="449"/>
      <c r="BJV76" s="450">
        <f t="shared" si="5158"/>
        <v>0</v>
      </c>
      <c r="BJW76" s="463"/>
      <c r="BJX76" s="448"/>
      <c r="BJZ76" s="458"/>
      <c r="BKA76" s="447"/>
      <c r="BKB76" s="447"/>
      <c r="BKC76" s="447"/>
      <c r="BKD76" s="450">
        <f t="shared" si="5159"/>
        <v>0</v>
      </c>
      <c r="BKE76" s="447"/>
      <c r="BKF76" s="447"/>
      <c r="BKG76" s="447"/>
      <c r="BKH76" s="447"/>
      <c r="BKI76" s="447"/>
      <c r="BKJ76" s="449"/>
      <c r="BKK76" s="450">
        <f t="shared" si="5160"/>
        <v>0</v>
      </c>
      <c r="BKL76" s="463"/>
      <c r="BKM76" s="448"/>
      <c r="BKO76" s="458"/>
      <c r="BKP76" s="447"/>
      <c r="BKQ76" s="447"/>
      <c r="BKR76" s="447"/>
      <c r="BKS76" s="450">
        <f t="shared" si="5161"/>
        <v>0</v>
      </c>
      <c r="BKT76" s="447"/>
      <c r="BKU76" s="447"/>
      <c r="BKV76" s="447"/>
      <c r="BKW76" s="447"/>
      <c r="BKX76" s="447"/>
      <c r="BKY76" s="449"/>
      <c r="BKZ76" s="450">
        <f t="shared" si="5162"/>
        <v>0</v>
      </c>
      <c r="BLA76" s="463"/>
      <c r="BLB76" s="448"/>
      <c r="BLD76" s="458"/>
      <c r="BLE76" s="447"/>
      <c r="BLF76" s="447"/>
      <c r="BLG76" s="447"/>
      <c r="BLH76" s="450">
        <f t="shared" si="5163"/>
        <v>0</v>
      </c>
      <c r="BLI76" s="447"/>
      <c r="BLJ76" s="447"/>
      <c r="BLK76" s="447"/>
      <c r="BLL76" s="447"/>
      <c r="BLM76" s="447"/>
      <c r="BLN76" s="449"/>
      <c r="BLO76" s="450">
        <f t="shared" si="5164"/>
        <v>0</v>
      </c>
      <c r="BLP76" s="463"/>
      <c r="BLQ76" s="448"/>
      <c r="BLS76" s="458"/>
      <c r="BLT76" s="447"/>
      <c r="BLU76" s="447"/>
      <c r="BLV76" s="447"/>
      <c r="BLW76" s="450">
        <f t="shared" si="5165"/>
        <v>0</v>
      </c>
      <c r="BLX76" s="447"/>
      <c r="BLY76" s="447"/>
      <c r="BLZ76" s="447"/>
      <c r="BMA76" s="447"/>
      <c r="BMB76" s="447"/>
      <c r="BMC76" s="449"/>
      <c r="BMD76" s="450">
        <f t="shared" si="5166"/>
        <v>0</v>
      </c>
      <c r="BME76" s="463"/>
      <c r="BMF76" s="448"/>
      <c r="BMH76" s="458"/>
      <c r="BMI76" s="447"/>
      <c r="BMJ76" s="447"/>
      <c r="BMK76" s="447"/>
      <c r="BML76" s="450">
        <f t="shared" si="5167"/>
        <v>0</v>
      </c>
      <c r="BMM76" s="447"/>
      <c r="BMN76" s="447"/>
      <c r="BMO76" s="447"/>
      <c r="BMP76" s="447"/>
      <c r="BMQ76" s="447"/>
      <c r="BMR76" s="449"/>
      <c r="BMS76" s="450">
        <f t="shared" si="5168"/>
        <v>0</v>
      </c>
      <c r="BMT76" s="463"/>
      <c r="BMU76" s="448"/>
      <c r="BMW76" s="458"/>
      <c r="BMX76" s="447"/>
      <c r="BMY76" s="447"/>
      <c r="BMZ76" s="447"/>
      <c r="BNA76" s="450">
        <f t="shared" si="5169"/>
        <v>0</v>
      </c>
      <c r="BNB76" s="447"/>
      <c r="BNC76" s="447"/>
      <c r="BND76" s="447"/>
      <c r="BNE76" s="447"/>
      <c r="BNF76" s="447"/>
      <c r="BNG76" s="449"/>
      <c r="BNH76" s="450">
        <f t="shared" si="5170"/>
        <v>0</v>
      </c>
      <c r="BNI76" s="463"/>
      <c r="BNJ76" s="448"/>
      <c r="BNL76" s="458"/>
      <c r="BNM76" s="447"/>
      <c r="BNN76" s="447"/>
      <c r="BNO76" s="447"/>
      <c r="BNP76" s="450">
        <f t="shared" si="5171"/>
        <v>0</v>
      </c>
      <c r="BNQ76" s="447"/>
      <c r="BNR76" s="447"/>
      <c r="BNS76" s="447"/>
      <c r="BNT76" s="447"/>
      <c r="BNU76" s="447"/>
      <c r="BNV76" s="449"/>
      <c r="BNW76" s="450">
        <f t="shared" si="5172"/>
        <v>0</v>
      </c>
      <c r="BNX76" s="463"/>
      <c r="BNY76" s="448"/>
      <c r="BOA76" s="458"/>
      <c r="BOB76" s="447"/>
      <c r="BOC76" s="447"/>
      <c r="BOD76" s="447"/>
      <c r="BOE76" s="450">
        <f t="shared" si="5173"/>
        <v>0</v>
      </c>
      <c r="BOF76" s="447"/>
      <c r="BOG76" s="447"/>
      <c r="BOH76" s="447"/>
      <c r="BOI76" s="447"/>
      <c r="BOJ76" s="447"/>
      <c r="BOK76" s="449"/>
      <c r="BOL76" s="450">
        <f t="shared" si="5174"/>
        <v>0</v>
      </c>
      <c r="BOM76" s="463"/>
      <c r="BON76" s="448"/>
      <c r="BOP76" s="458"/>
      <c r="BOQ76" s="447"/>
      <c r="BOR76" s="447"/>
      <c r="BOS76" s="447"/>
      <c r="BOT76" s="450">
        <f t="shared" si="5175"/>
        <v>0</v>
      </c>
      <c r="BOU76" s="447"/>
      <c r="BOV76" s="447"/>
      <c r="BOW76" s="447"/>
      <c r="BOX76" s="447"/>
      <c r="BOY76" s="447"/>
      <c r="BOZ76" s="449"/>
      <c r="BPA76" s="450">
        <f t="shared" si="5176"/>
        <v>0</v>
      </c>
      <c r="BPB76" s="463"/>
      <c r="BPC76" s="448"/>
      <c r="BPE76" s="458"/>
      <c r="BPF76" s="447"/>
      <c r="BPG76" s="447"/>
      <c r="BPH76" s="447"/>
      <c r="BPI76" s="450">
        <f t="shared" si="5177"/>
        <v>0</v>
      </c>
      <c r="BPJ76" s="447"/>
      <c r="BPK76" s="447"/>
      <c r="BPL76" s="447"/>
      <c r="BPM76" s="447"/>
      <c r="BPN76" s="447"/>
      <c r="BPO76" s="449"/>
      <c r="BPP76" s="450">
        <f t="shared" si="5178"/>
        <v>0</v>
      </c>
      <c r="BPQ76" s="463"/>
      <c r="BPR76" s="448"/>
      <c r="BPT76" s="458"/>
      <c r="BPU76" s="447"/>
      <c r="BPV76" s="447"/>
      <c r="BPW76" s="447"/>
      <c r="BPX76" s="450">
        <f t="shared" si="5179"/>
        <v>0</v>
      </c>
      <c r="BPY76" s="447"/>
      <c r="BPZ76" s="447"/>
      <c r="BQA76" s="447"/>
      <c r="BQB76" s="447"/>
      <c r="BQC76" s="447"/>
      <c r="BQD76" s="449"/>
      <c r="BQE76" s="450">
        <f t="shared" si="5180"/>
        <v>0</v>
      </c>
      <c r="BQF76" s="463"/>
      <c r="BQG76" s="448"/>
      <c r="BQI76" s="458"/>
      <c r="BQJ76" s="447"/>
      <c r="BQK76" s="447"/>
      <c r="BQL76" s="447"/>
      <c r="BQM76" s="450">
        <f t="shared" si="5181"/>
        <v>0</v>
      </c>
      <c r="BQN76" s="447"/>
      <c r="BQO76" s="447"/>
      <c r="BQP76" s="447"/>
      <c r="BQQ76" s="447"/>
      <c r="BQR76" s="447"/>
      <c r="BQS76" s="449"/>
      <c r="BQT76" s="450">
        <f t="shared" si="5182"/>
        <v>0</v>
      </c>
      <c r="BQU76" s="463"/>
      <c r="BQV76" s="448"/>
      <c r="BQX76" s="458"/>
      <c r="BQY76" s="447"/>
      <c r="BQZ76" s="447"/>
      <c r="BRA76" s="447"/>
      <c r="BRB76" s="450">
        <f t="shared" si="5183"/>
        <v>0</v>
      </c>
      <c r="BRC76" s="447"/>
      <c r="BRD76" s="447"/>
      <c r="BRE76" s="447"/>
      <c r="BRF76" s="447"/>
      <c r="BRG76" s="447"/>
      <c r="BRH76" s="449"/>
      <c r="BRI76" s="450">
        <f t="shared" si="5184"/>
        <v>0</v>
      </c>
      <c r="BRJ76" s="463"/>
      <c r="BRK76" s="448"/>
      <c r="BRM76" s="458"/>
      <c r="BRN76" s="447"/>
      <c r="BRO76" s="447"/>
      <c r="BRP76" s="447"/>
      <c r="BRQ76" s="450">
        <f t="shared" si="5185"/>
        <v>0</v>
      </c>
      <c r="BRR76" s="447"/>
      <c r="BRS76" s="447"/>
      <c r="BRT76" s="447"/>
      <c r="BRU76" s="447"/>
      <c r="BRV76" s="447"/>
      <c r="BRW76" s="449"/>
      <c r="BRX76" s="450">
        <f t="shared" si="5186"/>
        <v>0</v>
      </c>
      <c r="BRY76" s="463"/>
      <c r="BRZ76" s="448"/>
      <c r="BSB76" s="458"/>
      <c r="BSC76" s="447"/>
      <c r="BSD76" s="447"/>
      <c r="BSE76" s="447"/>
      <c r="BSF76" s="450">
        <f t="shared" si="5187"/>
        <v>0</v>
      </c>
      <c r="BSG76" s="447"/>
      <c r="BSH76" s="447"/>
      <c r="BSI76" s="447"/>
      <c r="BSJ76" s="447"/>
      <c r="BSK76" s="447"/>
      <c r="BSL76" s="449"/>
      <c r="BSM76" s="450">
        <f t="shared" si="5188"/>
        <v>0</v>
      </c>
      <c r="BSN76" s="463"/>
      <c r="BSO76" s="448"/>
      <c r="BSQ76" s="458"/>
      <c r="BSR76" s="447"/>
      <c r="BSS76" s="447"/>
      <c r="BST76" s="447"/>
      <c r="BSU76" s="450">
        <f t="shared" si="5189"/>
        <v>0</v>
      </c>
      <c r="BSV76" s="447"/>
      <c r="BSW76" s="447"/>
      <c r="BSX76" s="447"/>
      <c r="BSY76" s="447"/>
      <c r="BSZ76" s="447"/>
      <c r="BTA76" s="449"/>
      <c r="BTB76" s="450">
        <f t="shared" si="5190"/>
        <v>0</v>
      </c>
      <c r="BTC76" s="463"/>
      <c r="BTD76" s="448"/>
      <c r="BTF76" s="458"/>
      <c r="BTG76" s="447"/>
      <c r="BTH76" s="447"/>
      <c r="BTI76" s="447"/>
      <c r="BTJ76" s="450">
        <f t="shared" si="5191"/>
        <v>0</v>
      </c>
      <c r="BTK76" s="447"/>
      <c r="BTL76" s="447"/>
      <c r="BTM76" s="447"/>
      <c r="BTN76" s="447"/>
      <c r="BTO76" s="447"/>
      <c r="BTP76" s="449"/>
      <c r="BTQ76" s="450">
        <f t="shared" si="5192"/>
        <v>0</v>
      </c>
      <c r="BTR76" s="463"/>
      <c r="BTS76" s="448"/>
      <c r="BTU76" s="458"/>
      <c r="BTV76" s="447"/>
      <c r="BTW76" s="447"/>
      <c r="BTX76" s="447"/>
      <c r="BTY76" s="450">
        <f t="shared" si="5193"/>
        <v>0</v>
      </c>
      <c r="BTZ76" s="447"/>
      <c r="BUA76" s="447"/>
      <c r="BUB76" s="447"/>
      <c r="BUC76" s="447"/>
      <c r="BUD76" s="447"/>
      <c r="BUE76" s="449"/>
      <c r="BUF76" s="450">
        <f t="shared" si="5194"/>
        <v>0</v>
      </c>
      <c r="BUG76" s="463"/>
      <c r="BUH76" s="448"/>
      <c r="BUJ76" s="458"/>
      <c r="BUK76" s="447"/>
      <c r="BUL76" s="447"/>
      <c r="BUM76" s="447"/>
      <c r="BUN76" s="450">
        <f t="shared" si="5195"/>
        <v>0</v>
      </c>
      <c r="BUO76" s="447"/>
      <c r="BUP76" s="447"/>
      <c r="BUQ76" s="447"/>
      <c r="BUR76" s="447"/>
      <c r="BUS76" s="447"/>
      <c r="BUT76" s="449"/>
      <c r="BUU76" s="450">
        <f t="shared" si="5196"/>
        <v>0</v>
      </c>
      <c r="BUV76" s="463"/>
      <c r="BUW76" s="448"/>
      <c r="BUY76" s="458"/>
      <c r="BUZ76" s="447"/>
      <c r="BVA76" s="447"/>
      <c r="BVB76" s="447"/>
      <c r="BVC76" s="450">
        <f t="shared" si="5197"/>
        <v>0</v>
      </c>
      <c r="BVD76" s="447"/>
      <c r="BVE76" s="447"/>
      <c r="BVF76" s="447"/>
      <c r="BVG76" s="447"/>
      <c r="BVH76" s="447"/>
      <c r="BVI76" s="449"/>
      <c r="BVJ76" s="450">
        <f t="shared" si="5198"/>
        <v>0</v>
      </c>
      <c r="BVK76" s="463"/>
      <c r="BVL76" s="448"/>
      <c r="BVN76" s="458"/>
      <c r="BVO76" s="447"/>
      <c r="BVP76" s="447"/>
      <c r="BVQ76" s="447"/>
      <c r="BVR76" s="450">
        <f t="shared" si="5199"/>
        <v>0</v>
      </c>
      <c r="BVS76" s="447"/>
      <c r="BVT76" s="447"/>
      <c r="BVU76" s="447"/>
      <c r="BVV76" s="447"/>
      <c r="BVW76" s="447"/>
      <c r="BVX76" s="449"/>
      <c r="BVY76" s="450">
        <f t="shared" si="5200"/>
        <v>0</v>
      </c>
      <c r="BVZ76" s="463"/>
      <c r="BWA76" s="448"/>
    </row>
    <row r="77" spans="2:1951" ht="15" customHeight="1" x14ac:dyDescent="0.2">
      <c r="B77" s="452" t="s">
        <v>327</v>
      </c>
      <c r="C77" s="447"/>
      <c r="D77" s="447"/>
      <c r="E77" s="447"/>
      <c r="F77" s="447"/>
      <c r="G77" s="450">
        <f t="shared" si="4941"/>
        <v>0</v>
      </c>
      <c r="H77" s="447"/>
      <c r="I77" s="447"/>
      <c r="J77" s="447"/>
      <c r="K77" s="447"/>
      <c r="L77" s="447"/>
      <c r="M77" s="449"/>
      <c r="N77" s="450">
        <f t="shared" si="4942"/>
        <v>0</v>
      </c>
      <c r="O77" s="463"/>
      <c r="P77" s="448"/>
      <c r="R77" s="458"/>
      <c r="S77" s="447"/>
      <c r="T77" s="447"/>
      <c r="U77" s="447"/>
      <c r="V77" s="450">
        <f t="shared" si="4943"/>
        <v>0</v>
      </c>
      <c r="W77" s="447"/>
      <c r="X77" s="447"/>
      <c r="Y77" s="447"/>
      <c r="Z77" s="447"/>
      <c r="AA77" s="447"/>
      <c r="AB77" s="449"/>
      <c r="AC77" s="450">
        <f t="shared" si="4944"/>
        <v>0</v>
      </c>
      <c r="AD77" s="463"/>
      <c r="AE77" s="448"/>
      <c r="AG77" s="458"/>
      <c r="AH77" s="447"/>
      <c r="AI77" s="447"/>
      <c r="AJ77" s="447"/>
      <c r="AK77" s="450">
        <f t="shared" si="4945"/>
        <v>0</v>
      </c>
      <c r="AL77" s="447"/>
      <c r="AM77" s="447"/>
      <c r="AN77" s="447"/>
      <c r="AO77" s="447"/>
      <c r="AP77" s="447"/>
      <c r="AQ77" s="449"/>
      <c r="AR77" s="450">
        <f t="shared" si="4946"/>
        <v>0</v>
      </c>
      <c r="AS77" s="463"/>
      <c r="AT77" s="448"/>
      <c r="AV77" s="458"/>
      <c r="AW77" s="447"/>
      <c r="AX77" s="447"/>
      <c r="AY77" s="447"/>
      <c r="AZ77" s="450">
        <f t="shared" si="4947"/>
        <v>0</v>
      </c>
      <c r="BA77" s="447"/>
      <c r="BB77" s="447"/>
      <c r="BC77" s="447"/>
      <c r="BD77" s="447"/>
      <c r="BE77" s="447"/>
      <c r="BF77" s="449"/>
      <c r="BG77" s="450">
        <f t="shared" si="4948"/>
        <v>0</v>
      </c>
      <c r="BH77" s="463"/>
      <c r="BI77" s="448"/>
      <c r="BK77" s="458"/>
      <c r="BL77" s="447"/>
      <c r="BM77" s="447"/>
      <c r="BN77" s="447"/>
      <c r="BO77" s="450">
        <f t="shared" si="4949"/>
        <v>0</v>
      </c>
      <c r="BP77" s="447"/>
      <c r="BQ77" s="447"/>
      <c r="BR77" s="447"/>
      <c r="BS77" s="447"/>
      <c r="BT77" s="447"/>
      <c r="BU77" s="449"/>
      <c r="BV77" s="450">
        <f t="shared" si="4950"/>
        <v>0</v>
      </c>
      <c r="BW77" s="463"/>
      <c r="BX77" s="448"/>
      <c r="BZ77" s="458"/>
      <c r="CA77" s="447"/>
      <c r="CB77" s="447"/>
      <c r="CC77" s="447"/>
      <c r="CD77" s="450">
        <f t="shared" si="4951"/>
        <v>0</v>
      </c>
      <c r="CE77" s="447"/>
      <c r="CF77" s="447"/>
      <c r="CG77" s="447"/>
      <c r="CH77" s="447"/>
      <c r="CI77" s="447"/>
      <c r="CJ77" s="449"/>
      <c r="CK77" s="450">
        <f t="shared" si="4952"/>
        <v>0</v>
      </c>
      <c r="CL77" s="463"/>
      <c r="CM77" s="448"/>
      <c r="CO77" s="458"/>
      <c r="CP77" s="447"/>
      <c r="CQ77" s="447"/>
      <c r="CR77" s="447"/>
      <c r="CS77" s="450">
        <f t="shared" si="4953"/>
        <v>0</v>
      </c>
      <c r="CT77" s="447"/>
      <c r="CU77" s="447"/>
      <c r="CV77" s="447"/>
      <c r="CW77" s="447"/>
      <c r="CX77" s="447"/>
      <c r="CY77" s="449"/>
      <c r="CZ77" s="450">
        <f t="shared" si="4954"/>
        <v>0</v>
      </c>
      <c r="DA77" s="463"/>
      <c r="DB77" s="448"/>
      <c r="DD77" s="458"/>
      <c r="DE77" s="447"/>
      <c r="DF77" s="447"/>
      <c r="DG77" s="447"/>
      <c r="DH77" s="450">
        <f t="shared" si="4955"/>
        <v>0</v>
      </c>
      <c r="DI77" s="447"/>
      <c r="DJ77" s="447"/>
      <c r="DK77" s="447"/>
      <c r="DL77" s="447"/>
      <c r="DM77" s="447"/>
      <c r="DN77" s="449"/>
      <c r="DO77" s="450">
        <f t="shared" si="4956"/>
        <v>0</v>
      </c>
      <c r="DP77" s="463"/>
      <c r="DQ77" s="448"/>
      <c r="DS77" s="458"/>
      <c r="DT77" s="447"/>
      <c r="DU77" s="447"/>
      <c r="DV77" s="447"/>
      <c r="DW77" s="450">
        <f t="shared" si="4957"/>
        <v>0</v>
      </c>
      <c r="DX77" s="447"/>
      <c r="DY77" s="447"/>
      <c r="DZ77" s="447"/>
      <c r="EA77" s="447"/>
      <c r="EB77" s="447"/>
      <c r="EC77" s="449"/>
      <c r="ED77" s="450">
        <f t="shared" si="4958"/>
        <v>0</v>
      </c>
      <c r="EE77" s="463"/>
      <c r="EF77" s="448"/>
      <c r="EH77" s="458"/>
      <c r="EI77" s="447"/>
      <c r="EJ77" s="447"/>
      <c r="EK77" s="447"/>
      <c r="EL77" s="450">
        <f t="shared" si="4959"/>
        <v>0</v>
      </c>
      <c r="EM77" s="447"/>
      <c r="EN77" s="447"/>
      <c r="EO77" s="447"/>
      <c r="EP77" s="447"/>
      <c r="EQ77" s="447"/>
      <c r="ER77" s="449"/>
      <c r="ES77" s="450">
        <f t="shared" si="4960"/>
        <v>0</v>
      </c>
      <c r="ET77" s="463"/>
      <c r="EU77" s="448"/>
      <c r="EW77" s="458"/>
      <c r="EX77" s="447"/>
      <c r="EY77" s="447"/>
      <c r="EZ77" s="447"/>
      <c r="FA77" s="450">
        <f t="shared" si="4961"/>
        <v>0</v>
      </c>
      <c r="FB77" s="447"/>
      <c r="FC77" s="447"/>
      <c r="FD77" s="447"/>
      <c r="FE77" s="447"/>
      <c r="FF77" s="447"/>
      <c r="FG77" s="449"/>
      <c r="FH77" s="450">
        <f t="shared" si="4962"/>
        <v>0</v>
      </c>
      <c r="FI77" s="463"/>
      <c r="FJ77" s="448"/>
      <c r="FL77" s="458"/>
      <c r="FM77" s="447"/>
      <c r="FN77" s="447"/>
      <c r="FO77" s="447"/>
      <c r="FP77" s="450">
        <f t="shared" si="4963"/>
        <v>0</v>
      </c>
      <c r="FQ77" s="447"/>
      <c r="FR77" s="447"/>
      <c r="FS77" s="447"/>
      <c r="FT77" s="447"/>
      <c r="FU77" s="447"/>
      <c r="FV77" s="449"/>
      <c r="FW77" s="450">
        <f t="shared" si="4964"/>
        <v>0</v>
      </c>
      <c r="FX77" s="463"/>
      <c r="FY77" s="448"/>
      <c r="GA77" s="458"/>
      <c r="GB77" s="447"/>
      <c r="GC77" s="447"/>
      <c r="GD77" s="447"/>
      <c r="GE77" s="450">
        <f t="shared" si="4965"/>
        <v>0</v>
      </c>
      <c r="GF77" s="447"/>
      <c r="GG77" s="447"/>
      <c r="GH77" s="447"/>
      <c r="GI77" s="447"/>
      <c r="GJ77" s="447"/>
      <c r="GK77" s="449"/>
      <c r="GL77" s="450">
        <f t="shared" si="4966"/>
        <v>0</v>
      </c>
      <c r="GM77" s="463"/>
      <c r="GN77" s="448"/>
      <c r="GP77" s="458"/>
      <c r="GQ77" s="447"/>
      <c r="GR77" s="447"/>
      <c r="GS77" s="447"/>
      <c r="GT77" s="450">
        <f t="shared" si="4967"/>
        <v>0</v>
      </c>
      <c r="GU77" s="447"/>
      <c r="GV77" s="447"/>
      <c r="GW77" s="447"/>
      <c r="GX77" s="447"/>
      <c r="GY77" s="447"/>
      <c r="GZ77" s="449"/>
      <c r="HA77" s="450">
        <f t="shared" si="4968"/>
        <v>0</v>
      </c>
      <c r="HB77" s="463"/>
      <c r="HC77" s="448"/>
      <c r="HE77" s="458"/>
      <c r="HF77" s="447"/>
      <c r="HG77" s="447"/>
      <c r="HH77" s="447"/>
      <c r="HI77" s="450">
        <f t="shared" si="4969"/>
        <v>0</v>
      </c>
      <c r="HJ77" s="447"/>
      <c r="HK77" s="447"/>
      <c r="HL77" s="447"/>
      <c r="HM77" s="447"/>
      <c r="HN77" s="447"/>
      <c r="HO77" s="449"/>
      <c r="HP77" s="450">
        <f t="shared" si="4970"/>
        <v>0</v>
      </c>
      <c r="HQ77" s="463"/>
      <c r="HR77" s="448"/>
      <c r="HT77" s="458"/>
      <c r="HU77" s="447"/>
      <c r="HV77" s="447"/>
      <c r="HW77" s="447"/>
      <c r="HX77" s="450">
        <f t="shared" si="4971"/>
        <v>0</v>
      </c>
      <c r="HY77" s="447"/>
      <c r="HZ77" s="447"/>
      <c r="IA77" s="447"/>
      <c r="IB77" s="447"/>
      <c r="IC77" s="447"/>
      <c r="ID77" s="449"/>
      <c r="IE77" s="450">
        <f t="shared" si="4972"/>
        <v>0</v>
      </c>
      <c r="IF77" s="463"/>
      <c r="IG77" s="448"/>
      <c r="II77" s="458"/>
      <c r="IJ77" s="447"/>
      <c r="IK77" s="447"/>
      <c r="IL77" s="447"/>
      <c r="IM77" s="450">
        <f t="shared" si="4973"/>
        <v>0</v>
      </c>
      <c r="IN77" s="447"/>
      <c r="IO77" s="447"/>
      <c r="IP77" s="447"/>
      <c r="IQ77" s="447"/>
      <c r="IR77" s="447"/>
      <c r="IS77" s="449"/>
      <c r="IT77" s="450">
        <f t="shared" si="4974"/>
        <v>0</v>
      </c>
      <c r="IU77" s="463"/>
      <c r="IV77" s="448"/>
      <c r="IX77" s="458"/>
      <c r="IY77" s="447"/>
      <c r="IZ77" s="447"/>
      <c r="JA77" s="447"/>
      <c r="JB77" s="450">
        <f t="shared" si="4975"/>
        <v>0</v>
      </c>
      <c r="JC77" s="447"/>
      <c r="JD77" s="447"/>
      <c r="JE77" s="447"/>
      <c r="JF77" s="447"/>
      <c r="JG77" s="447"/>
      <c r="JH77" s="449"/>
      <c r="JI77" s="450">
        <f t="shared" si="4976"/>
        <v>0</v>
      </c>
      <c r="JJ77" s="463"/>
      <c r="JK77" s="448"/>
      <c r="JM77" s="458"/>
      <c r="JN77" s="447"/>
      <c r="JO77" s="447"/>
      <c r="JP77" s="447"/>
      <c r="JQ77" s="450">
        <f t="shared" si="4977"/>
        <v>0</v>
      </c>
      <c r="JR77" s="447"/>
      <c r="JS77" s="447"/>
      <c r="JT77" s="447"/>
      <c r="JU77" s="447"/>
      <c r="JV77" s="447"/>
      <c r="JW77" s="449"/>
      <c r="JX77" s="450">
        <f t="shared" si="4978"/>
        <v>0</v>
      </c>
      <c r="JY77" s="463"/>
      <c r="JZ77" s="448"/>
      <c r="KB77" s="458"/>
      <c r="KC77" s="447"/>
      <c r="KD77" s="447"/>
      <c r="KE77" s="447"/>
      <c r="KF77" s="450">
        <f t="shared" si="4979"/>
        <v>0</v>
      </c>
      <c r="KG77" s="447"/>
      <c r="KH77" s="447"/>
      <c r="KI77" s="447"/>
      <c r="KJ77" s="447"/>
      <c r="KK77" s="447"/>
      <c r="KL77" s="449"/>
      <c r="KM77" s="450">
        <f t="shared" si="4980"/>
        <v>0</v>
      </c>
      <c r="KN77" s="463"/>
      <c r="KO77" s="448"/>
      <c r="KQ77" s="458"/>
      <c r="KR77" s="447"/>
      <c r="KS77" s="447"/>
      <c r="KT77" s="447"/>
      <c r="KU77" s="450">
        <f t="shared" si="4981"/>
        <v>0</v>
      </c>
      <c r="KV77" s="447"/>
      <c r="KW77" s="447"/>
      <c r="KX77" s="447"/>
      <c r="KY77" s="447"/>
      <c r="KZ77" s="447"/>
      <c r="LA77" s="449"/>
      <c r="LB77" s="450">
        <f t="shared" si="4982"/>
        <v>0</v>
      </c>
      <c r="LC77" s="463"/>
      <c r="LD77" s="448"/>
      <c r="LF77" s="458"/>
      <c r="LG77" s="447"/>
      <c r="LH77" s="447"/>
      <c r="LI77" s="447"/>
      <c r="LJ77" s="450">
        <f t="shared" si="4983"/>
        <v>0</v>
      </c>
      <c r="LK77" s="447"/>
      <c r="LL77" s="447"/>
      <c r="LM77" s="447"/>
      <c r="LN77" s="447"/>
      <c r="LO77" s="447"/>
      <c r="LP77" s="449"/>
      <c r="LQ77" s="450">
        <f t="shared" si="4984"/>
        <v>0</v>
      </c>
      <c r="LR77" s="463"/>
      <c r="LS77" s="448"/>
      <c r="LU77" s="458"/>
      <c r="LV77" s="447"/>
      <c r="LW77" s="447"/>
      <c r="LX77" s="447"/>
      <c r="LY77" s="450">
        <f t="shared" si="4985"/>
        <v>0</v>
      </c>
      <c r="LZ77" s="447"/>
      <c r="MA77" s="447"/>
      <c r="MB77" s="447"/>
      <c r="MC77" s="447"/>
      <c r="MD77" s="447"/>
      <c r="ME77" s="449"/>
      <c r="MF77" s="450">
        <f t="shared" si="4986"/>
        <v>0</v>
      </c>
      <c r="MG77" s="463"/>
      <c r="MH77" s="448"/>
      <c r="MJ77" s="458"/>
      <c r="MK77" s="447"/>
      <c r="ML77" s="447"/>
      <c r="MM77" s="447"/>
      <c r="MN77" s="450">
        <f t="shared" si="4987"/>
        <v>0</v>
      </c>
      <c r="MO77" s="447"/>
      <c r="MP77" s="447"/>
      <c r="MQ77" s="447"/>
      <c r="MR77" s="447"/>
      <c r="MS77" s="447"/>
      <c r="MT77" s="449"/>
      <c r="MU77" s="450">
        <f t="shared" si="4988"/>
        <v>0</v>
      </c>
      <c r="MV77" s="463"/>
      <c r="MW77" s="448"/>
      <c r="MY77" s="458"/>
      <c r="MZ77" s="447"/>
      <c r="NA77" s="447"/>
      <c r="NB77" s="447"/>
      <c r="NC77" s="450">
        <f t="shared" si="4989"/>
        <v>0</v>
      </c>
      <c r="ND77" s="447"/>
      <c r="NE77" s="447"/>
      <c r="NF77" s="447"/>
      <c r="NG77" s="447"/>
      <c r="NH77" s="447"/>
      <c r="NI77" s="449"/>
      <c r="NJ77" s="450">
        <f t="shared" si="4990"/>
        <v>0</v>
      </c>
      <c r="NK77" s="463"/>
      <c r="NL77" s="448"/>
      <c r="NN77" s="458"/>
      <c r="NO77" s="447"/>
      <c r="NP77" s="447"/>
      <c r="NQ77" s="447"/>
      <c r="NR77" s="450">
        <f t="shared" si="4991"/>
        <v>0</v>
      </c>
      <c r="NS77" s="447"/>
      <c r="NT77" s="447"/>
      <c r="NU77" s="447"/>
      <c r="NV77" s="447"/>
      <c r="NW77" s="447"/>
      <c r="NX77" s="449"/>
      <c r="NY77" s="450">
        <f t="shared" si="4992"/>
        <v>0</v>
      </c>
      <c r="NZ77" s="463"/>
      <c r="OA77" s="448"/>
      <c r="OC77" s="458"/>
      <c r="OD77" s="447"/>
      <c r="OE77" s="447"/>
      <c r="OF77" s="447"/>
      <c r="OG77" s="450">
        <f t="shared" si="4993"/>
        <v>0</v>
      </c>
      <c r="OH77" s="447"/>
      <c r="OI77" s="447"/>
      <c r="OJ77" s="447"/>
      <c r="OK77" s="447"/>
      <c r="OL77" s="447"/>
      <c r="OM77" s="449"/>
      <c r="ON77" s="450">
        <f t="shared" si="4994"/>
        <v>0</v>
      </c>
      <c r="OO77" s="463"/>
      <c r="OP77" s="448"/>
      <c r="OR77" s="458"/>
      <c r="OS77" s="447"/>
      <c r="OT77" s="447"/>
      <c r="OU77" s="447"/>
      <c r="OV77" s="450">
        <f t="shared" si="4995"/>
        <v>0</v>
      </c>
      <c r="OW77" s="447"/>
      <c r="OX77" s="447"/>
      <c r="OY77" s="447"/>
      <c r="OZ77" s="447"/>
      <c r="PA77" s="447"/>
      <c r="PB77" s="449"/>
      <c r="PC77" s="450">
        <f t="shared" si="4996"/>
        <v>0</v>
      </c>
      <c r="PD77" s="463"/>
      <c r="PE77" s="448"/>
      <c r="PG77" s="458"/>
      <c r="PH77" s="447"/>
      <c r="PI77" s="447"/>
      <c r="PJ77" s="447"/>
      <c r="PK77" s="450">
        <f t="shared" si="4997"/>
        <v>0</v>
      </c>
      <c r="PL77" s="447"/>
      <c r="PM77" s="447"/>
      <c r="PN77" s="447"/>
      <c r="PO77" s="447"/>
      <c r="PP77" s="447"/>
      <c r="PQ77" s="449"/>
      <c r="PR77" s="450">
        <f t="shared" si="4998"/>
        <v>0</v>
      </c>
      <c r="PS77" s="463"/>
      <c r="PT77" s="448"/>
      <c r="PV77" s="458"/>
      <c r="PW77" s="447"/>
      <c r="PX77" s="447"/>
      <c r="PY77" s="447"/>
      <c r="PZ77" s="450">
        <f t="shared" si="4999"/>
        <v>0</v>
      </c>
      <c r="QA77" s="447"/>
      <c r="QB77" s="447"/>
      <c r="QC77" s="447"/>
      <c r="QD77" s="447"/>
      <c r="QE77" s="447"/>
      <c r="QF77" s="449"/>
      <c r="QG77" s="450">
        <f t="shared" si="5000"/>
        <v>0</v>
      </c>
      <c r="QH77" s="463"/>
      <c r="QI77" s="448"/>
      <c r="QK77" s="458"/>
      <c r="QL77" s="447"/>
      <c r="QM77" s="447"/>
      <c r="QN77" s="447"/>
      <c r="QO77" s="450">
        <f t="shared" si="5001"/>
        <v>0</v>
      </c>
      <c r="QP77" s="447"/>
      <c r="QQ77" s="447"/>
      <c r="QR77" s="447"/>
      <c r="QS77" s="447"/>
      <c r="QT77" s="447"/>
      <c r="QU77" s="449"/>
      <c r="QV77" s="450">
        <f t="shared" si="5002"/>
        <v>0</v>
      </c>
      <c r="QW77" s="463"/>
      <c r="QX77" s="448"/>
      <c r="QZ77" s="458"/>
      <c r="RA77" s="447"/>
      <c r="RB77" s="447"/>
      <c r="RC77" s="447"/>
      <c r="RD77" s="450">
        <f t="shared" si="5003"/>
        <v>0</v>
      </c>
      <c r="RE77" s="447"/>
      <c r="RF77" s="447"/>
      <c r="RG77" s="447"/>
      <c r="RH77" s="447"/>
      <c r="RI77" s="447"/>
      <c r="RJ77" s="449"/>
      <c r="RK77" s="450">
        <f t="shared" si="5004"/>
        <v>0</v>
      </c>
      <c r="RL77" s="463"/>
      <c r="RM77" s="448"/>
      <c r="RO77" s="458"/>
      <c r="RP77" s="447"/>
      <c r="RQ77" s="447"/>
      <c r="RR77" s="447"/>
      <c r="RS77" s="450">
        <f t="shared" si="5005"/>
        <v>0</v>
      </c>
      <c r="RT77" s="447"/>
      <c r="RU77" s="447"/>
      <c r="RV77" s="447"/>
      <c r="RW77" s="447"/>
      <c r="RX77" s="447"/>
      <c r="RY77" s="449"/>
      <c r="RZ77" s="450">
        <f t="shared" si="5006"/>
        <v>0</v>
      </c>
      <c r="SA77" s="463"/>
      <c r="SB77" s="448"/>
      <c r="SD77" s="458"/>
      <c r="SE77" s="447"/>
      <c r="SF77" s="447"/>
      <c r="SG77" s="447"/>
      <c r="SH77" s="450">
        <f t="shared" si="5007"/>
        <v>0</v>
      </c>
      <c r="SI77" s="447"/>
      <c r="SJ77" s="447"/>
      <c r="SK77" s="447"/>
      <c r="SL77" s="447"/>
      <c r="SM77" s="447"/>
      <c r="SN77" s="449"/>
      <c r="SO77" s="450">
        <f t="shared" si="5008"/>
        <v>0</v>
      </c>
      <c r="SP77" s="463"/>
      <c r="SQ77" s="448"/>
      <c r="SS77" s="458"/>
      <c r="ST77" s="447"/>
      <c r="SU77" s="447"/>
      <c r="SV77" s="447"/>
      <c r="SW77" s="450">
        <f t="shared" si="5009"/>
        <v>0</v>
      </c>
      <c r="SX77" s="447"/>
      <c r="SY77" s="447"/>
      <c r="SZ77" s="447"/>
      <c r="TA77" s="447"/>
      <c r="TB77" s="447"/>
      <c r="TC77" s="449"/>
      <c r="TD77" s="450">
        <f t="shared" si="5010"/>
        <v>0</v>
      </c>
      <c r="TE77" s="463"/>
      <c r="TF77" s="448"/>
      <c r="TH77" s="458"/>
      <c r="TI77" s="447"/>
      <c r="TJ77" s="447"/>
      <c r="TK77" s="447"/>
      <c r="TL77" s="450">
        <f t="shared" si="5011"/>
        <v>0</v>
      </c>
      <c r="TM77" s="447"/>
      <c r="TN77" s="447"/>
      <c r="TO77" s="447"/>
      <c r="TP77" s="447"/>
      <c r="TQ77" s="447"/>
      <c r="TR77" s="449"/>
      <c r="TS77" s="450">
        <f t="shared" si="5012"/>
        <v>0</v>
      </c>
      <c r="TT77" s="463"/>
      <c r="TU77" s="448"/>
      <c r="TW77" s="458"/>
      <c r="TX77" s="447"/>
      <c r="TY77" s="447"/>
      <c r="TZ77" s="447"/>
      <c r="UA77" s="450">
        <f t="shared" si="5013"/>
        <v>0</v>
      </c>
      <c r="UB77" s="447"/>
      <c r="UC77" s="447"/>
      <c r="UD77" s="447"/>
      <c r="UE77" s="447"/>
      <c r="UF77" s="447"/>
      <c r="UG77" s="449"/>
      <c r="UH77" s="450">
        <f t="shared" si="5014"/>
        <v>0</v>
      </c>
      <c r="UI77" s="463"/>
      <c r="UJ77" s="448"/>
      <c r="UL77" s="458"/>
      <c r="UM77" s="447"/>
      <c r="UN77" s="447"/>
      <c r="UO77" s="447"/>
      <c r="UP77" s="450">
        <f t="shared" si="5015"/>
        <v>0</v>
      </c>
      <c r="UQ77" s="447"/>
      <c r="UR77" s="447"/>
      <c r="US77" s="447"/>
      <c r="UT77" s="447"/>
      <c r="UU77" s="447"/>
      <c r="UV77" s="449"/>
      <c r="UW77" s="450">
        <f t="shared" si="5016"/>
        <v>0</v>
      </c>
      <c r="UX77" s="463"/>
      <c r="UY77" s="448"/>
      <c r="VA77" s="458"/>
      <c r="VB77" s="447"/>
      <c r="VC77" s="447"/>
      <c r="VD77" s="447"/>
      <c r="VE77" s="450">
        <f t="shared" si="5017"/>
        <v>0</v>
      </c>
      <c r="VF77" s="447"/>
      <c r="VG77" s="447"/>
      <c r="VH77" s="447"/>
      <c r="VI77" s="447"/>
      <c r="VJ77" s="447"/>
      <c r="VK77" s="449"/>
      <c r="VL77" s="450">
        <f t="shared" si="5018"/>
        <v>0</v>
      </c>
      <c r="VM77" s="463"/>
      <c r="VN77" s="448"/>
      <c r="VP77" s="458"/>
      <c r="VQ77" s="447"/>
      <c r="VR77" s="447"/>
      <c r="VS77" s="447"/>
      <c r="VT77" s="450">
        <f t="shared" si="5019"/>
        <v>0</v>
      </c>
      <c r="VU77" s="447"/>
      <c r="VV77" s="447"/>
      <c r="VW77" s="447"/>
      <c r="VX77" s="447"/>
      <c r="VY77" s="447"/>
      <c r="VZ77" s="449"/>
      <c r="WA77" s="450">
        <f t="shared" si="5020"/>
        <v>0</v>
      </c>
      <c r="WB77" s="463"/>
      <c r="WC77" s="448"/>
      <c r="WE77" s="458"/>
      <c r="WF77" s="447"/>
      <c r="WG77" s="447"/>
      <c r="WH77" s="447"/>
      <c r="WI77" s="450">
        <f t="shared" si="5021"/>
        <v>0</v>
      </c>
      <c r="WJ77" s="447"/>
      <c r="WK77" s="447"/>
      <c r="WL77" s="447"/>
      <c r="WM77" s="447"/>
      <c r="WN77" s="447"/>
      <c r="WO77" s="449"/>
      <c r="WP77" s="450">
        <f t="shared" si="5022"/>
        <v>0</v>
      </c>
      <c r="WQ77" s="463"/>
      <c r="WR77" s="448"/>
      <c r="WT77" s="458"/>
      <c r="WU77" s="447"/>
      <c r="WV77" s="447"/>
      <c r="WW77" s="447"/>
      <c r="WX77" s="450">
        <f t="shared" si="5023"/>
        <v>0</v>
      </c>
      <c r="WY77" s="447"/>
      <c r="WZ77" s="447"/>
      <c r="XA77" s="447"/>
      <c r="XB77" s="447"/>
      <c r="XC77" s="447"/>
      <c r="XD77" s="449"/>
      <c r="XE77" s="450">
        <f t="shared" si="5024"/>
        <v>0</v>
      </c>
      <c r="XF77" s="463"/>
      <c r="XG77" s="448"/>
      <c r="XI77" s="458"/>
      <c r="XJ77" s="447"/>
      <c r="XK77" s="447"/>
      <c r="XL77" s="447"/>
      <c r="XM77" s="450">
        <f t="shared" si="5025"/>
        <v>0</v>
      </c>
      <c r="XN77" s="447"/>
      <c r="XO77" s="447"/>
      <c r="XP77" s="447"/>
      <c r="XQ77" s="447"/>
      <c r="XR77" s="447"/>
      <c r="XS77" s="449"/>
      <c r="XT77" s="450">
        <f t="shared" si="5026"/>
        <v>0</v>
      </c>
      <c r="XU77" s="463"/>
      <c r="XV77" s="448"/>
      <c r="XX77" s="458"/>
      <c r="XY77" s="447"/>
      <c r="XZ77" s="447"/>
      <c r="YA77" s="447"/>
      <c r="YB77" s="450">
        <f t="shared" si="5027"/>
        <v>0</v>
      </c>
      <c r="YC77" s="447"/>
      <c r="YD77" s="447"/>
      <c r="YE77" s="447"/>
      <c r="YF77" s="447"/>
      <c r="YG77" s="447"/>
      <c r="YH77" s="449"/>
      <c r="YI77" s="450">
        <f t="shared" si="5028"/>
        <v>0</v>
      </c>
      <c r="YJ77" s="463"/>
      <c r="YK77" s="448"/>
      <c r="YM77" s="458"/>
      <c r="YN77" s="447"/>
      <c r="YO77" s="447"/>
      <c r="YP77" s="447"/>
      <c r="YQ77" s="450">
        <f t="shared" si="5029"/>
        <v>0</v>
      </c>
      <c r="YR77" s="447"/>
      <c r="YS77" s="447"/>
      <c r="YT77" s="447"/>
      <c r="YU77" s="447"/>
      <c r="YV77" s="447"/>
      <c r="YW77" s="449"/>
      <c r="YX77" s="450">
        <f t="shared" si="5030"/>
        <v>0</v>
      </c>
      <c r="YY77" s="463"/>
      <c r="YZ77" s="448"/>
      <c r="ZB77" s="458"/>
      <c r="ZC77" s="447"/>
      <c r="ZD77" s="447"/>
      <c r="ZE77" s="447"/>
      <c r="ZF77" s="450">
        <f t="shared" si="5031"/>
        <v>0</v>
      </c>
      <c r="ZG77" s="447"/>
      <c r="ZH77" s="447"/>
      <c r="ZI77" s="447"/>
      <c r="ZJ77" s="447"/>
      <c r="ZK77" s="447"/>
      <c r="ZL77" s="449"/>
      <c r="ZM77" s="450">
        <f t="shared" si="5032"/>
        <v>0</v>
      </c>
      <c r="ZN77" s="463"/>
      <c r="ZO77" s="448"/>
      <c r="ZQ77" s="458"/>
      <c r="ZR77" s="447"/>
      <c r="ZS77" s="447"/>
      <c r="ZT77" s="447"/>
      <c r="ZU77" s="450">
        <f t="shared" si="5033"/>
        <v>0</v>
      </c>
      <c r="ZV77" s="447"/>
      <c r="ZW77" s="447"/>
      <c r="ZX77" s="447"/>
      <c r="ZY77" s="447"/>
      <c r="ZZ77" s="447"/>
      <c r="AAA77" s="449"/>
      <c r="AAB77" s="450">
        <f t="shared" si="5034"/>
        <v>0</v>
      </c>
      <c r="AAC77" s="463"/>
      <c r="AAD77" s="448"/>
      <c r="AAF77" s="458"/>
      <c r="AAG77" s="447"/>
      <c r="AAH77" s="447"/>
      <c r="AAI77" s="447"/>
      <c r="AAJ77" s="450">
        <f t="shared" si="5035"/>
        <v>0</v>
      </c>
      <c r="AAK77" s="447"/>
      <c r="AAL77" s="447"/>
      <c r="AAM77" s="447"/>
      <c r="AAN77" s="447"/>
      <c r="AAO77" s="447"/>
      <c r="AAP77" s="449"/>
      <c r="AAQ77" s="450">
        <f t="shared" si="5036"/>
        <v>0</v>
      </c>
      <c r="AAR77" s="463"/>
      <c r="AAS77" s="448"/>
      <c r="AAU77" s="458"/>
      <c r="AAV77" s="447"/>
      <c r="AAW77" s="447"/>
      <c r="AAX77" s="447"/>
      <c r="AAY77" s="450">
        <f t="shared" si="5037"/>
        <v>0</v>
      </c>
      <c r="AAZ77" s="447"/>
      <c r="ABA77" s="447"/>
      <c r="ABB77" s="447"/>
      <c r="ABC77" s="447"/>
      <c r="ABD77" s="447"/>
      <c r="ABE77" s="449"/>
      <c r="ABF77" s="450">
        <f t="shared" si="5038"/>
        <v>0</v>
      </c>
      <c r="ABG77" s="463"/>
      <c r="ABH77" s="448"/>
      <c r="ABJ77" s="458"/>
      <c r="ABK77" s="447"/>
      <c r="ABL77" s="447"/>
      <c r="ABM77" s="447"/>
      <c r="ABN77" s="450">
        <f t="shared" si="5039"/>
        <v>0</v>
      </c>
      <c r="ABO77" s="447"/>
      <c r="ABP77" s="447"/>
      <c r="ABQ77" s="447"/>
      <c r="ABR77" s="447"/>
      <c r="ABS77" s="447"/>
      <c r="ABT77" s="449"/>
      <c r="ABU77" s="450">
        <f t="shared" si="5040"/>
        <v>0</v>
      </c>
      <c r="ABV77" s="463"/>
      <c r="ABW77" s="448"/>
      <c r="ABY77" s="458"/>
      <c r="ABZ77" s="447"/>
      <c r="ACA77" s="447"/>
      <c r="ACB77" s="447"/>
      <c r="ACC77" s="450">
        <f t="shared" si="5041"/>
        <v>0</v>
      </c>
      <c r="ACD77" s="447"/>
      <c r="ACE77" s="447"/>
      <c r="ACF77" s="447"/>
      <c r="ACG77" s="447"/>
      <c r="ACH77" s="447"/>
      <c r="ACI77" s="449"/>
      <c r="ACJ77" s="450">
        <f t="shared" si="5042"/>
        <v>0</v>
      </c>
      <c r="ACK77" s="463"/>
      <c r="ACL77" s="448"/>
      <c r="ACN77" s="458"/>
      <c r="ACO77" s="447"/>
      <c r="ACP77" s="447"/>
      <c r="ACQ77" s="447"/>
      <c r="ACR77" s="450">
        <f t="shared" si="5043"/>
        <v>0</v>
      </c>
      <c r="ACS77" s="447"/>
      <c r="ACT77" s="447"/>
      <c r="ACU77" s="447"/>
      <c r="ACV77" s="447"/>
      <c r="ACW77" s="447"/>
      <c r="ACX77" s="449"/>
      <c r="ACY77" s="450">
        <f t="shared" si="5044"/>
        <v>0</v>
      </c>
      <c r="ACZ77" s="463"/>
      <c r="ADA77" s="448"/>
      <c r="ADC77" s="458"/>
      <c r="ADD77" s="447"/>
      <c r="ADE77" s="447"/>
      <c r="ADF77" s="447"/>
      <c r="ADG77" s="450">
        <f t="shared" si="5045"/>
        <v>0</v>
      </c>
      <c r="ADH77" s="447"/>
      <c r="ADI77" s="447"/>
      <c r="ADJ77" s="447"/>
      <c r="ADK77" s="447"/>
      <c r="ADL77" s="447"/>
      <c r="ADM77" s="449"/>
      <c r="ADN77" s="450">
        <f t="shared" si="5046"/>
        <v>0</v>
      </c>
      <c r="ADO77" s="463"/>
      <c r="ADP77" s="448"/>
      <c r="ADR77" s="458"/>
      <c r="ADS77" s="447"/>
      <c r="ADT77" s="447"/>
      <c r="ADU77" s="447"/>
      <c r="ADV77" s="450">
        <f t="shared" si="5047"/>
        <v>0</v>
      </c>
      <c r="ADW77" s="447"/>
      <c r="ADX77" s="447"/>
      <c r="ADY77" s="447"/>
      <c r="ADZ77" s="447"/>
      <c r="AEA77" s="447"/>
      <c r="AEB77" s="449"/>
      <c r="AEC77" s="450">
        <f t="shared" si="5048"/>
        <v>0</v>
      </c>
      <c r="AED77" s="463"/>
      <c r="AEE77" s="448"/>
      <c r="AEG77" s="458"/>
      <c r="AEH77" s="447"/>
      <c r="AEI77" s="447"/>
      <c r="AEJ77" s="447"/>
      <c r="AEK77" s="450">
        <f t="shared" si="5049"/>
        <v>0</v>
      </c>
      <c r="AEL77" s="447"/>
      <c r="AEM77" s="447"/>
      <c r="AEN77" s="447"/>
      <c r="AEO77" s="447"/>
      <c r="AEP77" s="447"/>
      <c r="AEQ77" s="449"/>
      <c r="AER77" s="450">
        <f t="shared" si="5050"/>
        <v>0</v>
      </c>
      <c r="AES77" s="463"/>
      <c r="AET77" s="448"/>
      <c r="AEV77" s="458"/>
      <c r="AEW77" s="447"/>
      <c r="AEX77" s="447"/>
      <c r="AEY77" s="447"/>
      <c r="AEZ77" s="450">
        <f t="shared" si="5051"/>
        <v>0</v>
      </c>
      <c r="AFA77" s="447"/>
      <c r="AFB77" s="447"/>
      <c r="AFC77" s="447"/>
      <c r="AFD77" s="447"/>
      <c r="AFE77" s="447"/>
      <c r="AFF77" s="449"/>
      <c r="AFG77" s="450">
        <f t="shared" si="5052"/>
        <v>0</v>
      </c>
      <c r="AFH77" s="463"/>
      <c r="AFI77" s="448"/>
      <c r="AFK77" s="458"/>
      <c r="AFL77" s="447"/>
      <c r="AFM77" s="447"/>
      <c r="AFN77" s="447"/>
      <c r="AFO77" s="450">
        <f t="shared" si="5053"/>
        <v>0</v>
      </c>
      <c r="AFP77" s="447"/>
      <c r="AFQ77" s="447"/>
      <c r="AFR77" s="447"/>
      <c r="AFS77" s="447"/>
      <c r="AFT77" s="447"/>
      <c r="AFU77" s="449"/>
      <c r="AFV77" s="450">
        <f t="shared" si="5054"/>
        <v>0</v>
      </c>
      <c r="AFW77" s="463"/>
      <c r="AFX77" s="448"/>
      <c r="AFZ77" s="458"/>
      <c r="AGA77" s="447"/>
      <c r="AGB77" s="447"/>
      <c r="AGC77" s="447"/>
      <c r="AGD77" s="450">
        <f t="shared" si="5055"/>
        <v>0</v>
      </c>
      <c r="AGE77" s="447"/>
      <c r="AGF77" s="447"/>
      <c r="AGG77" s="447"/>
      <c r="AGH77" s="447"/>
      <c r="AGI77" s="447"/>
      <c r="AGJ77" s="449"/>
      <c r="AGK77" s="450">
        <f t="shared" si="5056"/>
        <v>0</v>
      </c>
      <c r="AGL77" s="463"/>
      <c r="AGM77" s="448"/>
      <c r="AGO77" s="458"/>
      <c r="AGP77" s="447"/>
      <c r="AGQ77" s="447"/>
      <c r="AGR77" s="447"/>
      <c r="AGS77" s="450">
        <f t="shared" si="5057"/>
        <v>0</v>
      </c>
      <c r="AGT77" s="447"/>
      <c r="AGU77" s="447"/>
      <c r="AGV77" s="447"/>
      <c r="AGW77" s="447"/>
      <c r="AGX77" s="447"/>
      <c r="AGY77" s="449"/>
      <c r="AGZ77" s="450">
        <f t="shared" si="5058"/>
        <v>0</v>
      </c>
      <c r="AHA77" s="463"/>
      <c r="AHB77" s="448"/>
      <c r="AHD77" s="458"/>
      <c r="AHE77" s="447"/>
      <c r="AHF77" s="447"/>
      <c r="AHG77" s="447"/>
      <c r="AHH77" s="450">
        <f t="shared" si="5059"/>
        <v>0</v>
      </c>
      <c r="AHI77" s="447"/>
      <c r="AHJ77" s="447"/>
      <c r="AHK77" s="447"/>
      <c r="AHL77" s="447"/>
      <c r="AHM77" s="447"/>
      <c r="AHN77" s="449"/>
      <c r="AHO77" s="450">
        <f t="shared" si="5060"/>
        <v>0</v>
      </c>
      <c r="AHP77" s="463"/>
      <c r="AHQ77" s="448"/>
      <c r="AHS77" s="458"/>
      <c r="AHT77" s="447"/>
      <c r="AHU77" s="447"/>
      <c r="AHV77" s="447"/>
      <c r="AHW77" s="450">
        <f t="shared" si="5061"/>
        <v>0</v>
      </c>
      <c r="AHX77" s="447"/>
      <c r="AHY77" s="447"/>
      <c r="AHZ77" s="447"/>
      <c r="AIA77" s="447"/>
      <c r="AIB77" s="447"/>
      <c r="AIC77" s="449"/>
      <c r="AID77" s="450">
        <f t="shared" si="5062"/>
        <v>0</v>
      </c>
      <c r="AIE77" s="463"/>
      <c r="AIF77" s="448"/>
      <c r="AIH77" s="458"/>
      <c r="AII77" s="447"/>
      <c r="AIJ77" s="447"/>
      <c r="AIK77" s="447"/>
      <c r="AIL77" s="450">
        <f t="shared" si="5063"/>
        <v>0</v>
      </c>
      <c r="AIM77" s="447"/>
      <c r="AIN77" s="447"/>
      <c r="AIO77" s="447"/>
      <c r="AIP77" s="447"/>
      <c r="AIQ77" s="447"/>
      <c r="AIR77" s="449"/>
      <c r="AIS77" s="450">
        <f t="shared" si="5064"/>
        <v>0</v>
      </c>
      <c r="AIT77" s="463"/>
      <c r="AIU77" s="448"/>
      <c r="AIW77" s="458"/>
      <c r="AIX77" s="447"/>
      <c r="AIY77" s="447"/>
      <c r="AIZ77" s="447"/>
      <c r="AJA77" s="450">
        <f t="shared" si="5065"/>
        <v>0</v>
      </c>
      <c r="AJB77" s="447"/>
      <c r="AJC77" s="447"/>
      <c r="AJD77" s="447"/>
      <c r="AJE77" s="447"/>
      <c r="AJF77" s="447"/>
      <c r="AJG77" s="449"/>
      <c r="AJH77" s="450">
        <f t="shared" si="5066"/>
        <v>0</v>
      </c>
      <c r="AJI77" s="463"/>
      <c r="AJJ77" s="448"/>
      <c r="AJL77" s="458"/>
      <c r="AJM77" s="447"/>
      <c r="AJN77" s="447"/>
      <c r="AJO77" s="447"/>
      <c r="AJP77" s="450">
        <f t="shared" si="5067"/>
        <v>0</v>
      </c>
      <c r="AJQ77" s="447"/>
      <c r="AJR77" s="447"/>
      <c r="AJS77" s="447"/>
      <c r="AJT77" s="447"/>
      <c r="AJU77" s="447"/>
      <c r="AJV77" s="449"/>
      <c r="AJW77" s="450">
        <f t="shared" si="5068"/>
        <v>0</v>
      </c>
      <c r="AJX77" s="463"/>
      <c r="AJY77" s="448"/>
      <c r="AKA77" s="458"/>
      <c r="AKB77" s="447"/>
      <c r="AKC77" s="447"/>
      <c r="AKD77" s="447"/>
      <c r="AKE77" s="450">
        <f t="shared" si="5069"/>
        <v>0</v>
      </c>
      <c r="AKF77" s="447"/>
      <c r="AKG77" s="447"/>
      <c r="AKH77" s="447"/>
      <c r="AKI77" s="447"/>
      <c r="AKJ77" s="447"/>
      <c r="AKK77" s="449"/>
      <c r="AKL77" s="450">
        <f t="shared" si="5070"/>
        <v>0</v>
      </c>
      <c r="AKM77" s="463"/>
      <c r="AKN77" s="448"/>
      <c r="AKP77" s="458"/>
      <c r="AKQ77" s="447"/>
      <c r="AKR77" s="447"/>
      <c r="AKS77" s="447"/>
      <c r="AKT77" s="450">
        <f t="shared" si="5071"/>
        <v>0</v>
      </c>
      <c r="AKU77" s="447"/>
      <c r="AKV77" s="447"/>
      <c r="AKW77" s="447"/>
      <c r="AKX77" s="447"/>
      <c r="AKY77" s="447"/>
      <c r="AKZ77" s="449"/>
      <c r="ALA77" s="450">
        <f t="shared" si="5072"/>
        <v>0</v>
      </c>
      <c r="ALB77" s="463"/>
      <c r="ALC77" s="448"/>
      <c r="ALE77" s="458"/>
      <c r="ALF77" s="447"/>
      <c r="ALG77" s="447"/>
      <c r="ALH77" s="447"/>
      <c r="ALI77" s="450">
        <f t="shared" si="5073"/>
        <v>0</v>
      </c>
      <c r="ALJ77" s="447"/>
      <c r="ALK77" s="447"/>
      <c r="ALL77" s="447"/>
      <c r="ALM77" s="447"/>
      <c r="ALN77" s="447"/>
      <c r="ALO77" s="449"/>
      <c r="ALP77" s="450">
        <f t="shared" si="5074"/>
        <v>0</v>
      </c>
      <c r="ALQ77" s="463"/>
      <c r="ALR77" s="448"/>
      <c r="ALT77" s="458"/>
      <c r="ALU77" s="447"/>
      <c r="ALV77" s="447"/>
      <c r="ALW77" s="447"/>
      <c r="ALX77" s="450">
        <f t="shared" si="5075"/>
        <v>0</v>
      </c>
      <c r="ALY77" s="447"/>
      <c r="ALZ77" s="447"/>
      <c r="AMA77" s="447"/>
      <c r="AMB77" s="447"/>
      <c r="AMC77" s="447"/>
      <c r="AMD77" s="449"/>
      <c r="AME77" s="450">
        <f t="shared" si="5076"/>
        <v>0</v>
      </c>
      <c r="AMF77" s="463"/>
      <c r="AMG77" s="448"/>
      <c r="AMI77" s="458"/>
      <c r="AMJ77" s="447"/>
      <c r="AMK77" s="447"/>
      <c r="AML77" s="447"/>
      <c r="AMM77" s="450">
        <f t="shared" si="5077"/>
        <v>0</v>
      </c>
      <c r="AMN77" s="447"/>
      <c r="AMO77" s="447"/>
      <c r="AMP77" s="447"/>
      <c r="AMQ77" s="447"/>
      <c r="AMR77" s="447"/>
      <c r="AMS77" s="449"/>
      <c r="AMT77" s="450">
        <f t="shared" si="5078"/>
        <v>0</v>
      </c>
      <c r="AMU77" s="463"/>
      <c r="AMV77" s="448"/>
      <c r="AMX77" s="458"/>
      <c r="AMY77" s="447"/>
      <c r="AMZ77" s="447"/>
      <c r="ANA77" s="447"/>
      <c r="ANB77" s="450">
        <f t="shared" si="5079"/>
        <v>0</v>
      </c>
      <c r="ANC77" s="447"/>
      <c r="AND77" s="447"/>
      <c r="ANE77" s="447"/>
      <c r="ANF77" s="447"/>
      <c r="ANG77" s="447"/>
      <c r="ANH77" s="449"/>
      <c r="ANI77" s="450">
        <f t="shared" si="5080"/>
        <v>0</v>
      </c>
      <c r="ANJ77" s="463"/>
      <c r="ANK77" s="448"/>
      <c r="ANM77" s="458"/>
      <c r="ANN77" s="447"/>
      <c r="ANO77" s="447"/>
      <c r="ANP77" s="447"/>
      <c r="ANQ77" s="450">
        <f t="shared" si="5081"/>
        <v>0</v>
      </c>
      <c r="ANR77" s="447"/>
      <c r="ANS77" s="447"/>
      <c r="ANT77" s="447"/>
      <c r="ANU77" s="447"/>
      <c r="ANV77" s="447"/>
      <c r="ANW77" s="449"/>
      <c r="ANX77" s="450">
        <f t="shared" si="5082"/>
        <v>0</v>
      </c>
      <c r="ANY77" s="463"/>
      <c r="ANZ77" s="448"/>
      <c r="AOB77" s="458"/>
      <c r="AOC77" s="447"/>
      <c r="AOD77" s="447"/>
      <c r="AOE77" s="447"/>
      <c r="AOF77" s="450">
        <f t="shared" si="5083"/>
        <v>0</v>
      </c>
      <c r="AOG77" s="447"/>
      <c r="AOH77" s="447"/>
      <c r="AOI77" s="447"/>
      <c r="AOJ77" s="447"/>
      <c r="AOK77" s="447"/>
      <c r="AOL77" s="449"/>
      <c r="AOM77" s="450">
        <f t="shared" si="5084"/>
        <v>0</v>
      </c>
      <c r="AON77" s="463"/>
      <c r="AOO77" s="448"/>
      <c r="AOQ77" s="458"/>
      <c r="AOR77" s="447"/>
      <c r="AOS77" s="447"/>
      <c r="AOT77" s="447"/>
      <c r="AOU77" s="450">
        <f t="shared" si="5085"/>
        <v>0</v>
      </c>
      <c r="AOV77" s="447"/>
      <c r="AOW77" s="447"/>
      <c r="AOX77" s="447"/>
      <c r="AOY77" s="447"/>
      <c r="AOZ77" s="447"/>
      <c r="APA77" s="449"/>
      <c r="APB77" s="450">
        <f t="shared" si="5086"/>
        <v>0</v>
      </c>
      <c r="APC77" s="463"/>
      <c r="APD77" s="448"/>
      <c r="APF77" s="458"/>
      <c r="APG77" s="447"/>
      <c r="APH77" s="447"/>
      <c r="API77" s="447"/>
      <c r="APJ77" s="450">
        <f t="shared" si="5087"/>
        <v>0</v>
      </c>
      <c r="APK77" s="447"/>
      <c r="APL77" s="447"/>
      <c r="APM77" s="447"/>
      <c r="APN77" s="447"/>
      <c r="APO77" s="447"/>
      <c r="APP77" s="449"/>
      <c r="APQ77" s="450">
        <f t="shared" si="5088"/>
        <v>0</v>
      </c>
      <c r="APR77" s="463"/>
      <c r="APS77" s="448"/>
      <c r="APU77" s="458"/>
      <c r="APV77" s="447"/>
      <c r="APW77" s="447"/>
      <c r="APX77" s="447"/>
      <c r="APY77" s="450">
        <f t="shared" si="5089"/>
        <v>0</v>
      </c>
      <c r="APZ77" s="447"/>
      <c r="AQA77" s="447"/>
      <c r="AQB77" s="447"/>
      <c r="AQC77" s="447"/>
      <c r="AQD77" s="447"/>
      <c r="AQE77" s="449"/>
      <c r="AQF77" s="450">
        <f t="shared" si="5090"/>
        <v>0</v>
      </c>
      <c r="AQG77" s="463"/>
      <c r="AQH77" s="448"/>
      <c r="AQJ77" s="458"/>
      <c r="AQK77" s="447"/>
      <c r="AQL77" s="447"/>
      <c r="AQM77" s="447"/>
      <c r="AQN77" s="450">
        <f t="shared" si="5091"/>
        <v>0</v>
      </c>
      <c r="AQO77" s="447"/>
      <c r="AQP77" s="447"/>
      <c r="AQQ77" s="447"/>
      <c r="AQR77" s="447"/>
      <c r="AQS77" s="447"/>
      <c r="AQT77" s="449"/>
      <c r="AQU77" s="450">
        <f t="shared" si="5092"/>
        <v>0</v>
      </c>
      <c r="AQV77" s="463"/>
      <c r="AQW77" s="448"/>
      <c r="AQY77" s="458"/>
      <c r="AQZ77" s="447"/>
      <c r="ARA77" s="447"/>
      <c r="ARB77" s="447"/>
      <c r="ARC77" s="450">
        <f t="shared" si="5093"/>
        <v>0</v>
      </c>
      <c r="ARD77" s="447"/>
      <c r="ARE77" s="447"/>
      <c r="ARF77" s="447"/>
      <c r="ARG77" s="447"/>
      <c r="ARH77" s="447"/>
      <c r="ARI77" s="449"/>
      <c r="ARJ77" s="450">
        <f t="shared" si="5094"/>
        <v>0</v>
      </c>
      <c r="ARK77" s="463"/>
      <c r="ARL77" s="448"/>
      <c r="ARN77" s="458"/>
      <c r="ARO77" s="447"/>
      <c r="ARP77" s="447"/>
      <c r="ARQ77" s="447"/>
      <c r="ARR77" s="450">
        <f t="shared" si="5095"/>
        <v>0</v>
      </c>
      <c r="ARS77" s="447"/>
      <c r="ART77" s="447"/>
      <c r="ARU77" s="447"/>
      <c r="ARV77" s="447"/>
      <c r="ARW77" s="447"/>
      <c r="ARX77" s="449"/>
      <c r="ARY77" s="450">
        <f t="shared" si="5096"/>
        <v>0</v>
      </c>
      <c r="ARZ77" s="463"/>
      <c r="ASA77" s="448"/>
      <c r="ASC77" s="458"/>
      <c r="ASD77" s="447"/>
      <c r="ASE77" s="447"/>
      <c r="ASF77" s="447"/>
      <c r="ASG77" s="450">
        <f t="shared" si="5097"/>
        <v>0</v>
      </c>
      <c r="ASH77" s="447"/>
      <c r="ASI77" s="447"/>
      <c r="ASJ77" s="447"/>
      <c r="ASK77" s="447"/>
      <c r="ASL77" s="447"/>
      <c r="ASM77" s="449"/>
      <c r="ASN77" s="450">
        <f t="shared" si="5098"/>
        <v>0</v>
      </c>
      <c r="ASO77" s="463"/>
      <c r="ASP77" s="448"/>
      <c r="ASR77" s="458"/>
      <c r="ASS77" s="447"/>
      <c r="AST77" s="447"/>
      <c r="ASU77" s="447"/>
      <c r="ASV77" s="450">
        <f t="shared" si="5099"/>
        <v>0</v>
      </c>
      <c r="ASW77" s="447"/>
      <c r="ASX77" s="447"/>
      <c r="ASY77" s="447"/>
      <c r="ASZ77" s="447"/>
      <c r="ATA77" s="447"/>
      <c r="ATB77" s="449"/>
      <c r="ATC77" s="450">
        <f t="shared" si="5100"/>
        <v>0</v>
      </c>
      <c r="ATD77" s="463"/>
      <c r="ATE77" s="448"/>
      <c r="ATG77" s="458"/>
      <c r="ATH77" s="447"/>
      <c r="ATI77" s="447"/>
      <c r="ATJ77" s="447"/>
      <c r="ATK77" s="450">
        <f t="shared" si="5101"/>
        <v>0</v>
      </c>
      <c r="ATL77" s="447"/>
      <c r="ATM77" s="447"/>
      <c r="ATN77" s="447"/>
      <c r="ATO77" s="447"/>
      <c r="ATP77" s="447"/>
      <c r="ATQ77" s="449"/>
      <c r="ATR77" s="450">
        <f t="shared" si="5102"/>
        <v>0</v>
      </c>
      <c r="ATS77" s="463"/>
      <c r="ATT77" s="448"/>
      <c r="ATV77" s="458"/>
      <c r="ATW77" s="447"/>
      <c r="ATX77" s="447"/>
      <c r="ATY77" s="447"/>
      <c r="ATZ77" s="450">
        <f t="shared" si="5103"/>
        <v>0</v>
      </c>
      <c r="AUA77" s="447"/>
      <c r="AUB77" s="447"/>
      <c r="AUC77" s="447"/>
      <c r="AUD77" s="447"/>
      <c r="AUE77" s="447"/>
      <c r="AUF77" s="449"/>
      <c r="AUG77" s="450">
        <f t="shared" si="5104"/>
        <v>0</v>
      </c>
      <c r="AUH77" s="463"/>
      <c r="AUI77" s="448"/>
      <c r="AUK77" s="458"/>
      <c r="AUL77" s="447"/>
      <c r="AUM77" s="447"/>
      <c r="AUN77" s="447"/>
      <c r="AUO77" s="450">
        <f t="shared" si="5105"/>
        <v>0</v>
      </c>
      <c r="AUP77" s="447"/>
      <c r="AUQ77" s="447"/>
      <c r="AUR77" s="447"/>
      <c r="AUS77" s="447"/>
      <c r="AUT77" s="447"/>
      <c r="AUU77" s="449"/>
      <c r="AUV77" s="450">
        <f t="shared" si="5106"/>
        <v>0</v>
      </c>
      <c r="AUW77" s="463"/>
      <c r="AUX77" s="448"/>
      <c r="AUZ77" s="458"/>
      <c r="AVA77" s="447"/>
      <c r="AVB77" s="447"/>
      <c r="AVC77" s="447"/>
      <c r="AVD77" s="450">
        <f t="shared" si="5107"/>
        <v>0</v>
      </c>
      <c r="AVE77" s="447"/>
      <c r="AVF77" s="447"/>
      <c r="AVG77" s="447"/>
      <c r="AVH77" s="447"/>
      <c r="AVI77" s="447"/>
      <c r="AVJ77" s="449"/>
      <c r="AVK77" s="450">
        <f t="shared" si="5108"/>
        <v>0</v>
      </c>
      <c r="AVL77" s="463"/>
      <c r="AVM77" s="448"/>
      <c r="AVO77" s="458"/>
      <c r="AVP77" s="447"/>
      <c r="AVQ77" s="447"/>
      <c r="AVR77" s="447"/>
      <c r="AVS77" s="450">
        <f t="shared" si="5109"/>
        <v>0</v>
      </c>
      <c r="AVT77" s="447"/>
      <c r="AVU77" s="447"/>
      <c r="AVV77" s="447"/>
      <c r="AVW77" s="447"/>
      <c r="AVX77" s="447"/>
      <c r="AVY77" s="449"/>
      <c r="AVZ77" s="450">
        <f t="shared" si="5110"/>
        <v>0</v>
      </c>
      <c r="AWA77" s="463"/>
      <c r="AWB77" s="448"/>
      <c r="AWD77" s="458"/>
      <c r="AWE77" s="447"/>
      <c r="AWF77" s="447"/>
      <c r="AWG77" s="447"/>
      <c r="AWH77" s="450">
        <f t="shared" si="5111"/>
        <v>0</v>
      </c>
      <c r="AWI77" s="447"/>
      <c r="AWJ77" s="447"/>
      <c r="AWK77" s="447"/>
      <c r="AWL77" s="447"/>
      <c r="AWM77" s="447"/>
      <c r="AWN77" s="449"/>
      <c r="AWO77" s="450">
        <f t="shared" si="5112"/>
        <v>0</v>
      </c>
      <c r="AWP77" s="463"/>
      <c r="AWQ77" s="448"/>
      <c r="AWS77" s="458"/>
      <c r="AWT77" s="447"/>
      <c r="AWU77" s="447"/>
      <c r="AWV77" s="447"/>
      <c r="AWW77" s="450">
        <f t="shared" si="5113"/>
        <v>0</v>
      </c>
      <c r="AWX77" s="447"/>
      <c r="AWY77" s="447"/>
      <c r="AWZ77" s="447"/>
      <c r="AXA77" s="447"/>
      <c r="AXB77" s="447"/>
      <c r="AXC77" s="449"/>
      <c r="AXD77" s="450">
        <f t="shared" si="5114"/>
        <v>0</v>
      </c>
      <c r="AXE77" s="463"/>
      <c r="AXF77" s="448"/>
      <c r="AXH77" s="458"/>
      <c r="AXI77" s="447"/>
      <c r="AXJ77" s="447"/>
      <c r="AXK77" s="447"/>
      <c r="AXL77" s="450">
        <f t="shared" si="5115"/>
        <v>0</v>
      </c>
      <c r="AXM77" s="447"/>
      <c r="AXN77" s="447"/>
      <c r="AXO77" s="447"/>
      <c r="AXP77" s="447"/>
      <c r="AXQ77" s="447"/>
      <c r="AXR77" s="449"/>
      <c r="AXS77" s="450">
        <f t="shared" si="5116"/>
        <v>0</v>
      </c>
      <c r="AXT77" s="463"/>
      <c r="AXU77" s="448"/>
      <c r="AXW77" s="458"/>
      <c r="AXX77" s="447"/>
      <c r="AXY77" s="447"/>
      <c r="AXZ77" s="447"/>
      <c r="AYA77" s="450">
        <f t="shared" si="5117"/>
        <v>0</v>
      </c>
      <c r="AYB77" s="447"/>
      <c r="AYC77" s="447"/>
      <c r="AYD77" s="447"/>
      <c r="AYE77" s="447"/>
      <c r="AYF77" s="447"/>
      <c r="AYG77" s="449"/>
      <c r="AYH77" s="450">
        <f t="shared" si="5118"/>
        <v>0</v>
      </c>
      <c r="AYI77" s="463"/>
      <c r="AYJ77" s="448"/>
      <c r="AYL77" s="458"/>
      <c r="AYM77" s="447"/>
      <c r="AYN77" s="447"/>
      <c r="AYO77" s="447"/>
      <c r="AYP77" s="450">
        <f t="shared" si="5119"/>
        <v>0</v>
      </c>
      <c r="AYQ77" s="447"/>
      <c r="AYR77" s="447"/>
      <c r="AYS77" s="447"/>
      <c r="AYT77" s="447"/>
      <c r="AYU77" s="447"/>
      <c r="AYV77" s="449"/>
      <c r="AYW77" s="450">
        <f t="shared" si="5120"/>
        <v>0</v>
      </c>
      <c r="AYX77" s="463"/>
      <c r="AYY77" s="448"/>
      <c r="AZA77" s="458"/>
      <c r="AZB77" s="447"/>
      <c r="AZC77" s="447"/>
      <c r="AZD77" s="447"/>
      <c r="AZE77" s="450">
        <f t="shared" si="5121"/>
        <v>0</v>
      </c>
      <c r="AZF77" s="447"/>
      <c r="AZG77" s="447"/>
      <c r="AZH77" s="447"/>
      <c r="AZI77" s="447"/>
      <c r="AZJ77" s="447"/>
      <c r="AZK77" s="449"/>
      <c r="AZL77" s="450">
        <f t="shared" si="5122"/>
        <v>0</v>
      </c>
      <c r="AZM77" s="463"/>
      <c r="AZN77" s="448"/>
      <c r="AZP77" s="458"/>
      <c r="AZQ77" s="447"/>
      <c r="AZR77" s="447"/>
      <c r="AZS77" s="447"/>
      <c r="AZT77" s="450">
        <f t="shared" si="5123"/>
        <v>0</v>
      </c>
      <c r="AZU77" s="447"/>
      <c r="AZV77" s="447"/>
      <c r="AZW77" s="447"/>
      <c r="AZX77" s="447"/>
      <c r="AZY77" s="447"/>
      <c r="AZZ77" s="449"/>
      <c r="BAA77" s="450">
        <f t="shared" si="5124"/>
        <v>0</v>
      </c>
      <c r="BAB77" s="463"/>
      <c r="BAC77" s="448"/>
      <c r="BAE77" s="458"/>
      <c r="BAF77" s="447"/>
      <c r="BAG77" s="447"/>
      <c r="BAH77" s="447"/>
      <c r="BAI77" s="450">
        <f t="shared" si="5125"/>
        <v>0</v>
      </c>
      <c r="BAJ77" s="447"/>
      <c r="BAK77" s="447"/>
      <c r="BAL77" s="447"/>
      <c r="BAM77" s="447"/>
      <c r="BAN77" s="447"/>
      <c r="BAO77" s="449"/>
      <c r="BAP77" s="450">
        <f t="shared" si="5126"/>
        <v>0</v>
      </c>
      <c r="BAQ77" s="463"/>
      <c r="BAR77" s="448"/>
      <c r="BAT77" s="458"/>
      <c r="BAU77" s="447"/>
      <c r="BAV77" s="447"/>
      <c r="BAW77" s="447"/>
      <c r="BAX77" s="450">
        <f t="shared" si="5127"/>
        <v>0</v>
      </c>
      <c r="BAY77" s="447"/>
      <c r="BAZ77" s="447"/>
      <c r="BBA77" s="447"/>
      <c r="BBB77" s="447"/>
      <c r="BBC77" s="447"/>
      <c r="BBD77" s="449"/>
      <c r="BBE77" s="450">
        <f t="shared" si="5128"/>
        <v>0</v>
      </c>
      <c r="BBF77" s="463"/>
      <c r="BBG77" s="448"/>
      <c r="BBI77" s="458"/>
      <c r="BBJ77" s="447"/>
      <c r="BBK77" s="447"/>
      <c r="BBL77" s="447"/>
      <c r="BBM77" s="450">
        <f t="shared" si="5129"/>
        <v>0</v>
      </c>
      <c r="BBN77" s="447"/>
      <c r="BBO77" s="447"/>
      <c r="BBP77" s="447"/>
      <c r="BBQ77" s="447"/>
      <c r="BBR77" s="447"/>
      <c r="BBS77" s="449"/>
      <c r="BBT77" s="450">
        <f t="shared" si="5130"/>
        <v>0</v>
      </c>
      <c r="BBU77" s="463"/>
      <c r="BBV77" s="448"/>
      <c r="BBX77" s="458"/>
      <c r="BBY77" s="447"/>
      <c r="BBZ77" s="447"/>
      <c r="BCA77" s="447"/>
      <c r="BCB77" s="450">
        <f t="shared" si="5131"/>
        <v>0</v>
      </c>
      <c r="BCC77" s="447"/>
      <c r="BCD77" s="447"/>
      <c r="BCE77" s="447"/>
      <c r="BCF77" s="447"/>
      <c r="BCG77" s="447"/>
      <c r="BCH77" s="449"/>
      <c r="BCI77" s="450">
        <f t="shared" si="5132"/>
        <v>0</v>
      </c>
      <c r="BCJ77" s="463"/>
      <c r="BCK77" s="448"/>
      <c r="BCM77" s="458"/>
      <c r="BCN77" s="447"/>
      <c r="BCO77" s="447"/>
      <c r="BCP77" s="447"/>
      <c r="BCQ77" s="450">
        <f t="shared" si="5133"/>
        <v>0</v>
      </c>
      <c r="BCR77" s="447"/>
      <c r="BCS77" s="447"/>
      <c r="BCT77" s="447"/>
      <c r="BCU77" s="447"/>
      <c r="BCV77" s="447"/>
      <c r="BCW77" s="449"/>
      <c r="BCX77" s="450">
        <f t="shared" si="5134"/>
        <v>0</v>
      </c>
      <c r="BCY77" s="463"/>
      <c r="BCZ77" s="448"/>
      <c r="BDB77" s="458"/>
      <c r="BDC77" s="447"/>
      <c r="BDD77" s="447"/>
      <c r="BDE77" s="447"/>
      <c r="BDF77" s="450">
        <f t="shared" si="5135"/>
        <v>0</v>
      </c>
      <c r="BDG77" s="447"/>
      <c r="BDH77" s="447"/>
      <c r="BDI77" s="447"/>
      <c r="BDJ77" s="447"/>
      <c r="BDK77" s="447"/>
      <c r="BDL77" s="449"/>
      <c r="BDM77" s="450">
        <f t="shared" si="5136"/>
        <v>0</v>
      </c>
      <c r="BDN77" s="463"/>
      <c r="BDO77" s="448"/>
      <c r="BDQ77" s="458"/>
      <c r="BDR77" s="447"/>
      <c r="BDS77" s="447"/>
      <c r="BDT77" s="447"/>
      <c r="BDU77" s="450">
        <f t="shared" si="5137"/>
        <v>0</v>
      </c>
      <c r="BDV77" s="447"/>
      <c r="BDW77" s="447"/>
      <c r="BDX77" s="447"/>
      <c r="BDY77" s="447"/>
      <c r="BDZ77" s="447"/>
      <c r="BEA77" s="449"/>
      <c r="BEB77" s="450">
        <f t="shared" si="5138"/>
        <v>0</v>
      </c>
      <c r="BEC77" s="463"/>
      <c r="BED77" s="448"/>
      <c r="BEF77" s="458"/>
      <c r="BEG77" s="447"/>
      <c r="BEH77" s="447"/>
      <c r="BEI77" s="447"/>
      <c r="BEJ77" s="450">
        <f t="shared" si="5139"/>
        <v>0</v>
      </c>
      <c r="BEK77" s="447"/>
      <c r="BEL77" s="447"/>
      <c r="BEM77" s="447"/>
      <c r="BEN77" s="447"/>
      <c r="BEO77" s="447"/>
      <c r="BEP77" s="449"/>
      <c r="BEQ77" s="450">
        <f t="shared" si="5140"/>
        <v>0</v>
      </c>
      <c r="BER77" s="463"/>
      <c r="BES77" s="448"/>
      <c r="BEU77" s="458"/>
      <c r="BEV77" s="447"/>
      <c r="BEW77" s="447"/>
      <c r="BEX77" s="447"/>
      <c r="BEY77" s="450">
        <f t="shared" si="5141"/>
        <v>0</v>
      </c>
      <c r="BEZ77" s="447"/>
      <c r="BFA77" s="447"/>
      <c r="BFB77" s="447"/>
      <c r="BFC77" s="447"/>
      <c r="BFD77" s="447"/>
      <c r="BFE77" s="449"/>
      <c r="BFF77" s="450">
        <f t="shared" si="5142"/>
        <v>0</v>
      </c>
      <c r="BFG77" s="463"/>
      <c r="BFH77" s="448"/>
      <c r="BFJ77" s="458"/>
      <c r="BFK77" s="447"/>
      <c r="BFL77" s="447"/>
      <c r="BFM77" s="447"/>
      <c r="BFN77" s="450">
        <f t="shared" si="5143"/>
        <v>0</v>
      </c>
      <c r="BFO77" s="447"/>
      <c r="BFP77" s="447"/>
      <c r="BFQ77" s="447"/>
      <c r="BFR77" s="447"/>
      <c r="BFS77" s="447"/>
      <c r="BFT77" s="449"/>
      <c r="BFU77" s="450">
        <f t="shared" si="5144"/>
        <v>0</v>
      </c>
      <c r="BFV77" s="463"/>
      <c r="BFW77" s="448"/>
      <c r="BFY77" s="458"/>
      <c r="BFZ77" s="447"/>
      <c r="BGA77" s="447"/>
      <c r="BGB77" s="447"/>
      <c r="BGC77" s="450">
        <f t="shared" si="5145"/>
        <v>0</v>
      </c>
      <c r="BGD77" s="447"/>
      <c r="BGE77" s="447"/>
      <c r="BGF77" s="447"/>
      <c r="BGG77" s="447"/>
      <c r="BGH77" s="447"/>
      <c r="BGI77" s="449"/>
      <c r="BGJ77" s="450">
        <f t="shared" si="5146"/>
        <v>0</v>
      </c>
      <c r="BGK77" s="463"/>
      <c r="BGL77" s="448"/>
      <c r="BGN77" s="458"/>
      <c r="BGO77" s="447"/>
      <c r="BGP77" s="447"/>
      <c r="BGQ77" s="447"/>
      <c r="BGR77" s="450">
        <f t="shared" si="5147"/>
        <v>0</v>
      </c>
      <c r="BGS77" s="447"/>
      <c r="BGT77" s="447"/>
      <c r="BGU77" s="447"/>
      <c r="BGV77" s="447"/>
      <c r="BGW77" s="447"/>
      <c r="BGX77" s="449"/>
      <c r="BGY77" s="450">
        <f t="shared" si="5148"/>
        <v>0</v>
      </c>
      <c r="BGZ77" s="463"/>
      <c r="BHA77" s="448"/>
      <c r="BHC77" s="458"/>
      <c r="BHD77" s="447"/>
      <c r="BHE77" s="447"/>
      <c r="BHF77" s="447"/>
      <c r="BHG77" s="450">
        <f t="shared" si="5149"/>
        <v>0</v>
      </c>
      <c r="BHH77" s="447"/>
      <c r="BHI77" s="447"/>
      <c r="BHJ77" s="447"/>
      <c r="BHK77" s="447"/>
      <c r="BHL77" s="447"/>
      <c r="BHM77" s="449"/>
      <c r="BHN77" s="450">
        <f t="shared" si="5150"/>
        <v>0</v>
      </c>
      <c r="BHO77" s="463"/>
      <c r="BHP77" s="448"/>
      <c r="BHR77" s="458"/>
      <c r="BHS77" s="447"/>
      <c r="BHT77" s="447"/>
      <c r="BHU77" s="447"/>
      <c r="BHV77" s="450">
        <f t="shared" si="5151"/>
        <v>0</v>
      </c>
      <c r="BHW77" s="447"/>
      <c r="BHX77" s="447"/>
      <c r="BHY77" s="447"/>
      <c r="BHZ77" s="447"/>
      <c r="BIA77" s="447"/>
      <c r="BIB77" s="449"/>
      <c r="BIC77" s="450">
        <f t="shared" si="5152"/>
        <v>0</v>
      </c>
      <c r="BID77" s="463"/>
      <c r="BIE77" s="448"/>
      <c r="BIG77" s="458"/>
      <c r="BIH77" s="447"/>
      <c r="BII77" s="447"/>
      <c r="BIJ77" s="447"/>
      <c r="BIK77" s="450">
        <f t="shared" si="5153"/>
        <v>0</v>
      </c>
      <c r="BIL77" s="447"/>
      <c r="BIM77" s="447"/>
      <c r="BIN77" s="447"/>
      <c r="BIO77" s="447"/>
      <c r="BIP77" s="447"/>
      <c r="BIQ77" s="449"/>
      <c r="BIR77" s="450">
        <f t="shared" si="5154"/>
        <v>0</v>
      </c>
      <c r="BIS77" s="463"/>
      <c r="BIT77" s="448"/>
      <c r="BIV77" s="458"/>
      <c r="BIW77" s="447"/>
      <c r="BIX77" s="447"/>
      <c r="BIY77" s="447"/>
      <c r="BIZ77" s="450">
        <f t="shared" si="5155"/>
        <v>0</v>
      </c>
      <c r="BJA77" s="447"/>
      <c r="BJB77" s="447"/>
      <c r="BJC77" s="447"/>
      <c r="BJD77" s="447"/>
      <c r="BJE77" s="447"/>
      <c r="BJF77" s="449"/>
      <c r="BJG77" s="450">
        <f t="shared" si="5156"/>
        <v>0</v>
      </c>
      <c r="BJH77" s="463"/>
      <c r="BJI77" s="448"/>
      <c r="BJK77" s="458"/>
      <c r="BJL77" s="447"/>
      <c r="BJM77" s="447"/>
      <c r="BJN77" s="447"/>
      <c r="BJO77" s="450">
        <f t="shared" si="5157"/>
        <v>0</v>
      </c>
      <c r="BJP77" s="447"/>
      <c r="BJQ77" s="447"/>
      <c r="BJR77" s="447"/>
      <c r="BJS77" s="447"/>
      <c r="BJT77" s="447"/>
      <c r="BJU77" s="449"/>
      <c r="BJV77" s="450">
        <f t="shared" si="5158"/>
        <v>0</v>
      </c>
      <c r="BJW77" s="463"/>
      <c r="BJX77" s="448"/>
      <c r="BJZ77" s="458"/>
      <c r="BKA77" s="447"/>
      <c r="BKB77" s="447"/>
      <c r="BKC77" s="447"/>
      <c r="BKD77" s="450">
        <f t="shared" si="5159"/>
        <v>0</v>
      </c>
      <c r="BKE77" s="447"/>
      <c r="BKF77" s="447"/>
      <c r="BKG77" s="447"/>
      <c r="BKH77" s="447"/>
      <c r="BKI77" s="447"/>
      <c r="BKJ77" s="449"/>
      <c r="BKK77" s="450">
        <f t="shared" si="5160"/>
        <v>0</v>
      </c>
      <c r="BKL77" s="463"/>
      <c r="BKM77" s="448"/>
      <c r="BKO77" s="458"/>
      <c r="BKP77" s="447"/>
      <c r="BKQ77" s="447"/>
      <c r="BKR77" s="447"/>
      <c r="BKS77" s="450">
        <f t="shared" si="5161"/>
        <v>0</v>
      </c>
      <c r="BKT77" s="447"/>
      <c r="BKU77" s="447"/>
      <c r="BKV77" s="447"/>
      <c r="BKW77" s="447"/>
      <c r="BKX77" s="447"/>
      <c r="BKY77" s="449"/>
      <c r="BKZ77" s="450">
        <f t="shared" si="5162"/>
        <v>0</v>
      </c>
      <c r="BLA77" s="463"/>
      <c r="BLB77" s="448"/>
      <c r="BLD77" s="458"/>
      <c r="BLE77" s="447"/>
      <c r="BLF77" s="447"/>
      <c r="BLG77" s="447"/>
      <c r="BLH77" s="450">
        <f t="shared" si="5163"/>
        <v>0</v>
      </c>
      <c r="BLI77" s="447"/>
      <c r="BLJ77" s="447"/>
      <c r="BLK77" s="447"/>
      <c r="BLL77" s="447"/>
      <c r="BLM77" s="447"/>
      <c r="BLN77" s="449"/>
      <c r="BLO77" s="450">
        <f t="shared" si="5164"/>
        <v>0</v>
      </c>
      <c r="BLP77" s="463"/>
      <c r="BLQ77" s="448"/>
      <c r="BLS77" s="458"/>
      <c r="BLT77" s="447"/>
      <c r="BLU77" s="447"/>
      <c r="BLV77" s="447"/>
      <c r="BLW77" s="450">
        <f t="shared" si="5165"/>
        <v>0</v>
      </c>
      <c r="BLX77" s="447"/>
      <c r="BLY77" s="447"/>
      <c r="BLZ77" s="447"/>
      <c r="BMA77" s="447"/>
      <c r="BMB77" s="447"/>
      <c r="BMC77" s="449"/>
      <c r="BMD77" s="450">
        <f t="shared" si="5166"/>
        <v>0</v>
      </c>
      <c r="BME77" s="463"/>
      <c r="BMF77" s="448"/>
      <c r="BMH77" s="458"/>
      <c r="BMI77" s="447"/>
      <c r="BMJ77" s="447"/>
      <c r="BMK77" s="447"/>
      <c r="BML77" s="450">
        <f t="shared" si="5167"/>
        <v>0</v>
      </c>
      <c r="BMM77" s="447"/>
      <c r="BMN77" s="447"/>
      <c r="BMO77" s="447"/>
      <c r="BMP77" s="447"/>
      <c r="BMQ77" s="447"/>
      <c r="BMR77" s="449"/>
      <c r="BMS77" s="450">
        <f t="shared" si="5168"/>
        <v>0</v>
      </c>
      <c r="BMT77" s="463"/>
      <c r="BMU77" s="448"/>
      <c r="BMW77" s="458"/>
      <c r="BMX77" s="447"/>
      <c r="BMY77" s="447"/>
      <c r="BMZ77" s="447"/>
      <c r="BNA77" s="450">
        <f t="shared" si="5169"/>
        <v>0</v>
      </c>
      <c r="BNB77" s="447"/>
      <c r="BNC77" s="447"/>
      <c r="BND77" s="447"/>
      <c r="BNE77" s="447"/>
      <c r="BNF77" s="447"/>
      <c r="BNG77" s="449"/>
      <c r="BNH77" s="450">
        <f t="shared" si="5170"/>
        <v>0</v>
      </c>
      <c r="BNI77" s="463"/>
      <c r="BNJ77" s="448"/>
      <c r="BNL77" s="458"/>
      <c r="BNM77" s="447"/>
      <c r="BNN77" s="447"/>
      <c r="BNO77" s="447"/>
      <c r="BNP77" s="450">
        <f t="shared" si="5171"/>
        <v>0</v>
      </c>
      <c r="BNQ77" s="447"/>
      <c r="BNR77" s="447"/>
      <c r="BNS77" s="447"/>
      <c r="BNT77" s="447"/>
      <c r="BNU77" s="447"/>
      <c r="BNV77" s="449"/>
      <c r="BNW77" s="450">
        <f t="shared" si="5172"/>
        <v>0</v>
      </c>
      <c r="BNX77" s="463"/>
      <c r="BNY77" s="448"/>
      <c r="BOA77" s="458"/>
      <c r="BOB77" s="447"/>
      <c r="BOC77" s="447"/>
      <c r="BOD77" s="447"/>
      <c r="BOE77" s="450">
        <f t="shared" si="5173"/>
        <v>0</v>
      </c>
      <c r="BOF77" s="447"/>
      <c r="BOG77" s="447"/>
      <c r="BOH77" s="447"/>
      <c r="BOI77" s="447"/>
      <c r="BOJ77" s="447"/>
      <c r="BOK77" s="449"/>
      <c r="BOL77" s="450">
        <f t="shared" si="5174"/>
        <v>0</v>
      </c>
      <c r="BOM77" s="463"/>
      <c r="BON77" s="448"/>
      <c r="BOP77" s="458"/>
      <c r="BOQ77" s="447"/>
      <c r="BOR77" s="447"/>
      <c r="BOS77" s="447"/>
      <c r="BOT77" s="450">
        <f t="shared" si="5175"/>
        <v>0</v>
      </c>
      <c r="BOU77" s="447"/>
      <c r="BOV77" s="447"/>
      <c r="BOW77" s="447"/>
      <c r="BOX77" s="447"/>
      <c r="BOY77" s="447"/>
      <c r="BOZ77" s="449"/>
      <c r="BPA77" s="450">
        <f t="shared" si="5176"/>
        <v>0</v>
      </c>
      <c r="BPB77" s="463"/>
      <c r="BPC77" s="448"/>
      <c r="BPE77" s="458"/>
      <c r="BPF77" s="447"/>
      <c r="BPG77" s="447"/>
      <c r="BPH77" s="447"/>
      <c r="BPI77" s="450">
        <f t="shared" si="5177"/>
        <v>0</v>
      </c>
      <c r="BPJ77" s="447"/>
      <c r="BPK77" s="447"/>
      <c r="BPL77" s="447"/>
      <c r="BPM77" s="447"/>
      <c r="BPN77" s="447"/>
      <c r="BPO77" s="449"/>
      <c r="BPP77" s="450">
        <f t="shared" si="5178"/>
        <v>0</v>
      </c>
      <c r="BPQ77" s="463"/>
      <c r="BPR77" s="448"/>
      <c r="BPT77" s="458"/>
      <c r="BPU77" s="447"/>
      <c r="BPV77" s="447"/>
      <c r="BPW77" s="447"/>
      <c r="BPX77" s="450">
        <f t="shared" si="5179"/>
        <v>0</v>
      </c>
      <c r="BPY77" s="447"/>
      <c r="BPZ77" s="447"/>
      <c r="BQA77" s="447"/>
      <c r="BQB77" s="447"/>
      <c r="BQC77" s="447"/>
      <c r="BQD77" s="449"/>
      <c r="BQE77" s="450">
        <f t="shared" si="5180"/>
        <v>0</v>
      </c>
      <c r="BQF77" s="463"/>
      <c r="BQG77" s="448"/>
      <c r="BQI77" s="458"/>
      <c r="BQJ77" s="447"/>
      <c r="BQK77" s="447"/>
      <c r="BQL77" s="447"/>
      <c r="BQM77" s="450">
        <f t="shared" si="5181"/>
        <v>0</v>
      </c>
      <c r="BQN77" s="447"/>
      <c r="BQO77" s="447"/>
      <c r="BQP77" s="447"/>
      <c r="BQQ77" s="447"/>
      <c r="BQR77" s="447"/>
      <c r="BQS77" s="449"/>
      <c r="BQT77" s="450">
        <f t="shared" si="5182"/>
        <v>0</v>
      </c>
      <c r="BQU77" s="463"/>
      <c r="BQV77" s="448"/>
      <c r="BQX77" s="458"/>
      <c r="BQY77" s="447"/>
      <c r="BQZ77" s="447"/>
      <c r="BRA77" s="447"/>
      <c r="BRB77" s="450">
        <f t="shared" si="5183"/>
        <v>0</v>
      </c>
      <c r="BRC77" s="447"/>
      <c r="BRD77" s="447"/>
      <c r="BRE77" s="447"/>
      <c r="BRF77" s="447"/>
      <c r="BRG77" s="447"/>
      <c r="BRH77" s="449"/>
      <c r="BRI77" s="450">
        <f t="shared" si="5184"/>
        <v>0</v>
      </c>
      <c r="BRJ77" s="463"/>
      <c r="BRK77" s="448"/>
      <c r="BRM77" s="458"/>
      <c r="BRN77" s="447"/>
      <c r="BRO77" s="447"/>
      <c r="BRP77" s="447"/>
      <c r="BRQ77" s="450">
        <f t="shared" si="5185"/>
        <v>0</v>
      </c>
      <c r="BRR77" s="447"/>
      <c r="BRS77" s="447"/>
      <c r="BRT77" s="447"/>
      <c r="BRU77" s="447"/>
      <c r="BRV77" s="447"/>
      <c r="BRW77" s="449"/>
      <c r="BRX77" s="450">
        <f t="shared" si="5186"/>
        <v>0</v>
      </c>
      <c r="BRY77" s="463"/>
      <c r="BRZ77" s="448"/>
      <c r="BSB77" s="458"/>
      <c r="BSC77" s="447"/>
      <c r="BSD77" s="447"/>
      <c r="BSE77" s="447"/>
      <c r="BSF77" s="450">
        <f t="shared" si="5187"/>
        <v>0</v>
      </c>
      <c r="BSG77" s="447"/>
      <c r="BSH77" s="447"/>
      <c r="BSI77" s="447"/>
      <c r="BSJ77" s="447"/>
      <c r="BSK77" s="447"/>
      <c r="BSL77" s="449"/>
      <c r="BSM77" s="450">
        <f t="shared" si="5188"/>
        <v>0</v>
      </c>
      <c r="BSN77" s="463"/>
      <c r="BSO77" s="448"/>
      <c r="BSQ77" s="458"/>
      <c r="BSR77" s="447"/>
      <c r="BSS77" s="447"/>
      <c r="BST77" s="447"/>
      <c r="BSU77" s="450">
        <f t="shared" si="5189"/>
        <v>0</v>
      </c>
      <c r="BSV77" s="447"/>
      <c r="BSW77" s="447"/>
      <c r="BSX77" s="447"/>
      <c r="BSY77" s="447"/>
      <c r="BSZ77" s="447"/>
      <c r="BTA77" s="449"/>
      <c r="BTB77" s="450">
        <f t="shared" si="5190"/>
        <v>0</v>
      </c>
      <c r="BTC77" s="463"/>
      <c r="BTD77" s="448"/>
      <c r="BTF77" s="458"/>
      <c r="BTG77" s="447"/>
      <c r="BTH77" s="447"/>
      <c r="BTI77" s="447"/>
      <c r="BTJ77" s="450">
        <f t="shared" si="5191"/>
        <v>0</v>
      </c>
      <c r="BTK77" s="447"/>
      <c r="BTL77" s="447"/>
      <c r="BTM77" s="447"/>
      <c r="BTN77" s="447"/>
      <c r="BTO77" s="447"/>
      <c r="BTP77" s="449"/>
      <c r="BTQ77" s="450">
        <f t="shared" si="5192"/>
        <v>0</v>
      </c>
      <c r="BTR77" s="463"/>
      <c r="BTS77" s="448"/>
      <c r="BTU77" s="458"/>
      <c r="BTV77" s="447"/>
      <c r="BTW77" s="447"/>
      <c r="BTX77" s="447"/>
      <c r="BTY77" s="450">
        <f t="shared" si="5193"/>
        <v>0</v>
      </c>
      <c r="BTZ77" s="447"/>
      <c r="BUA77" s="447"/>
      <c r="BUB77" s="447"/>
      <c r="BUC77" s="447"/>
      <c r="BUD77" s="447"/>
      <c r="BUE77" s="449"/>
      <c r="BUF77" s="450">
        <f t="shared" si="5194"/>
        <v>0</v>
      </c>
      <c r="BUG77" s="463"/>
      <c r="BUH77" s="448"/>
      <c r="BUJ77" s="458"/>
      <c r="BUK77" s="447"/>
      <c r="BUL77" s="447"/>
      <c r="BUM77" s="447"/>
      <c r="BUN77" s="450">
        <f t="shared" si="5195"/>
        <v>0</v>
      </c>
      <c r="BUO77" s="447"/>
      <c r="BUP77" s="447"/>
      <c r="BUQ77" s="447"/>
      <c r="BUR77" s="447"/>
      <c r="BUS77" s="447"/>
      <c r="BUT77" s="449"/>
      <c r="BUU77" s="450">
        <f t="shared" si="5196"/>
        <v>0</v>
      </c>
      <c r="BUV77" s="463"/>
      <c r="BUW77" s="448"/>
      <c r="BUY77" s="458"/>
      <c r="BUZ77" s="447"/>
      <c r="BVA77" s="447"/>
      <c r="BVB77" s="447"/>
      <c r="BVC77" s="450">
        <f t="shared" si="5197"/>
        <v>0</v>
      </c>
      <c r="BVD77" s="447"/>
      <c r="BVE77" s="447"/>
      <c r="BVF77" s="447"/>
      <c r="BVG77" s="447"/>
      <c r="BVH77" s="447"/>
      <c r="BVI77" s="449"/>
      <c r="BVJ77" s="450">
        <f t="shared" si="5198"/>
        <v>0</v>
      </c>
      <c r="BVK77" s="463"/>
      <c r="BVL77" s="448"/>
      <c r="BVN77" s="458"/>
      <c r="BVO77" s="447"/>
      <c r="BVP77" s="447"/>
      <c r="BVQ77" s="447"/>
      <c r="BVR77" s="450">
        <f t="shared" si="5199"/>
        <v>0</v>
      </c>
      <c r="BVS77" s="447"/>
      <c r="BVT77" s="447"/>
      <c r="BVU77" s="447"/>
      <c r="BVV77" s="447"/>
      <c r="BVW77" s="447"/>
      <c r="BVX77" s="449"/>
      <c r="BVY77" s="450">
        <f t="shared" si="5200"/>
        <v>0</v>
      </c>
      <c r="BVZ77" s="463"/>
      <c r="BWA77" s="448"/>
    </row>
    <row r="78" spans="2:1951" ht="15" customHeight="1" x14ac:dyDescent="0.2">
      <c r="B78" s="452" t="s">
        <v>328</v>
      </c>
      <c r="C78" s="447"/>
      <c r="D78" s="447"/>
      <c r="E78" s="447"/>
      <c r="F78" s="447"/>
      <c r="G78" s="450">
        <f t="shared" si="4941"/>
        <v>0</v>
      </c>
      <c r="H78" s="447"/>
      <c r="I78" s="447"/>
      <c r="J78" s="447"/>
      <c r="K78" s="447"/>
      <c r="L78" s="447"/>
      <c r="M78" s="449"/>
      <c r="N78" s="450">
        <f t="shared" si="4942"/>
        <v>0</v>
      </c>
      <c r="O78" s="463"/>
      <c r="P78" s="448"/>
      <c r="R78" s="458"/>
      <c r="S78" s="447"/>
      <c r="T78" s="447"/>
      <c r="U78" s="447"/>
      <c r="V78" s="450">
        <f t="shared" si="4943"/>
        <v>0</v>
      </c>
      <c r="W78" s="447"/>
      <c r="X78" s="447"/>
      <c r="Y78" s="447"/>
      <c r="Z78" s="447"/>
      <c r="AA78" s="447"/>
      <c r="AB78" s="449"/>
      <c r="AC78" s="450">
        <f t="shared" si="4944"/>
        <v>0</v>
      </c>
      <c r="AD78" s="463"/>
      <c r="AE78" s="448"/>
      <c r="AG78" s="458"/>
      <c r="AH78" s="447"/>
      <c r="AI78" s="447"/>
      <c r="AJ78" s="447"/>
      <c r="AK78" s="450">
        <f t="shared" si="4945"/>
        <v>0</v>
      </c>
      <c r="AL78" s="447"/>
      <c r="AM78" s="447"/>
      <c r="AN78" s="447"/>
      <c r="AO78" s="447"/>
      <c r="AP78" s="447"/>
      <c r="AQ78" s="449"/>
      <c r="AR78" s="450">
        <f t="shared" si="4946"/>
        <v>0</v>
      </c>
      <c r="AS78" s="463"/>
      <c r="AT78" s="448"/>
      <c r="AV78" s="458"/>
      <c r="AW78" s="447"/>
      <c r="AX78" s="447"/>
      <c r="AY78" s="447"/>
      <c r="AZ78" s="450">
        <f t="shared" si="4947"/>
        <v>0</v>
      </c>
      <c r="BA78" s="447"/>
      <c r="BB78" s="447"/>
      <c r="BC78" s="447"/>
      <c r="BD78" s="447"/>
      <c r="BE78" s="447"/>
      <c r="BF78" s="449"/>
      <c r="BG78" s="450">
        <f t="shared" si="4948"/>
        <v>0</v>
      </c>
      <c r="BH78" s="463"/>
      <c r="BI78" s="448"/>
      <c r="BK78" s="458"/>
      <c r="BL78" s="447"/>
      <c r="BM78" s="447"/>
      <c r="BN78" s="447"/>
      <c r="BO78" s="450">
        <f t="shared" si="4949"/>
        <v>0</v>
      </c>
      <c r="BP78" s="447"/>
      <c r="BQ78" s="447"/>
      <c r="BR78" s="447"/>
      <c r="BS78" s="447"/>
      <c r="BT78" s="447"/>
      <c r="BU78" s="449"/>
      <c r="BV78" s="450">
        <f t="shared" si="4950"/>
        <v>0</v>
      </c>
      <c r="BW78" s="463"/>
      <c r="BX78" s="448"/>
      <c r="BZ78" s="458"/>
      <c r="CA78" s="447"/>
      <c r="CB78" s="447"/>
      <c r="CC78" s="447"/>
      <c r="CD78" s="450">
        <f t="shared" si="4951"/>
        <v>0</v>
      </c>
      <c r="CE78" s="447"/>
      <c r="CF78" s="447"/>
      <c r="CG78" s="447"/>
      <c r="CH78" s="447"/>
      <c r="CI78" s="447"/>
      <c r="CJ78" s="449"/>
      <c r="CK78" s="450">
        <f t="shared" si="4952"/>
        <v>0</v>
      </c>
      <c r="CL78" s="463"/>
      <c r="CM78" s="448"/>
      <c r="CO78" s="458"/>
      <c r="CP78" s="447"/>
      <c r="CQ78" s="447"/>
      <c r="CR78" s="447"/>
      <c r="CS78" s="450">
        <f t="shared" si="4953"/>
        <v>0</v>
      </c>
      <c r="CT78" s="447"/>
      <c r="CU78" s="447"/>
      <c r="CV78" s="447"/>
      <c r="CW78" s="447"/>
      <c r="CX78" s="447"/>
      <c r="CY78" s="449"/>
      <c r="CZ78" s="450">
        <f t="shared" si="4954"/>
        <v>0</v>
      </c>
      <c r="DA78" s="463"/>
      <c r="DB78" s="448"/>
      <c r="DD78" s="458"/>
      <c r="DE78" s="447"/>
      <c r="DF78" s="447"/>
      <c r="DG78" s="447"/>
      <c r="DH78" s="450">
        <f t="shared" si="4955"/>
        <v>0</v>
      </c>
      <c r="DI78" s="447"/>
      <c r="DJ78" s="447"/>
      <c r="DK78" s="447"/>
      <c r="DL78" s="447"/>
      <c r="DM78" s="447"/>
      <c r="DN78" s="449"/>
      <c r="DO78" s="450">
        <f t="shared" si="4956"/>
        <v>0</v>
      </c>
      <c r="DP78" s="463"/>
      <c r="DQ78" s="448"/>
      <c r="DS78" s="458"/>
      <c r="DT78" s="447"/>
      <c r="DU78" s="447"/>
      <c r="DV78" s="447"/>
      <c r="DW78" s="450">
        <f t="shared" si="4957"/>
        <v>0</v>
      </c>
      <c r="DX78" s="447"/>
      <c r="DY78" s="447"/>
      <c r="DZ78" s="447"/>
      <c r="EA78" s="447"/>
      <c r="EB78" s="447"/>
      <c r="EC78" s="449"/>
      <c r="ED78" s="450">
        <f t="shared" si="4958"/>
        <v>0</v>
      </c>
      <c r="EE78" s="463"/>
      <c r="EF78" s="448"/>
      <c r="EH78" s="458"/>
      <c r="EI78" s="447"/>
      <c r="EJ78" s="447"/>
      <c r="EK78" s="447"/>
      <c r="EL78" s="450">
        <f t="shared" si="4959"/>
        <v>0</v>
      </c>
      <c r="EM78" s="447"/>
      <c r="EN78" s="447"/>
      <c r="EO78" s="447"/>
      <c r="EP78" s="447"/>
      <c r="EQ78" s="447"/>
      <c r="ER78" s="449"/>
      <c r="ES78" s="450">
        <f t="shared" si="4960"/>
        <v>0</v>
      </c>
      <c r="ET78" s="463"/>
      <c r="EU78" s="448"/>
      <c r="EW78" s="458"/>
      <c r="EX78" s="447"/>
      <c r="EY78" s="447"/>
      <c r="EZ78" s="447"/>
      <c r="FA78" s="450">
        <f t="shared" si="4961"/>
        <v>0</v>
      </c>
      <c r="FB78" s="447"/>
      <c r="FC78" s="447"/>
      <c r="FD78" s="447"/>
      <c r="FE78" s="447"/>
      <c r="FF78" s="447"/>
      <c r="FG78" s="449"/>
      <c r="FH78" s="450">
        <f t="shared" si="4962"/>
        <v>0</v>
      </c>
      <c r="FI78" s="463"/>
      <c r="FJ78" s="448"/>
      <c r="FL78" s="458"/>
      <c r="FM78" s="447"/>
      <c r="FN78" s="447"/>
      <c r="FO78" s="447"/>
      <c r="FP78" s="450">
        <f t="shared" si="4963"/>
        <v>0</v>
      </c>
      <c r="FQ78" s="447"/>
      <c r="FR78" s="447"/>
      <c r="FS78" s="447"/>
      <c r="FT78" s="447"/>
      <c r="FU78" s="447"/>
      <c r="FV78" s="449"/>
      <c r="FW78" s="450">
        <f t="shared" si="4964"/>
        <v>0</v>
      </c>
      <c r="FX78" s="463"/>
      <c r="FY78" s="448"/>
      <c r="GA78" s="458"/>
      <c r="GB78" s="447"/>
      <c r="GC78" s="447"/>
      <c r="GD78" s="447"/>
      <c r="GE78" s="450">
        <f t="shared" si="4965"/>
        <v>0</v>
      </c>
      <c r="GF78" s="447"/>
      <c r="GG78" s="447"/>
      <c r="GH78" s="447"/>
      <c r="GI78" s="447"/>
      <c r="GJ78" s="447"/>
      <c r="GK78" s="449"/>
      <c r="GL78" s="450">
        <f t="shared" si="4966"/>
        <v>0</v>
      </c>
      <c r="GM78" s="463"/>
      <c r="GN78" s="448"/>
      <c r="GP78" s="458"/>
      <c r="GQ78" s="447"/>
      <c r="GR78" s="447"/>
      <c r="GS78" s="447"/>
      <c r="GT78" s="450">
        <f t="shared" si="4967"/>
        <v>0</v>
      </c>
      <c r="GU78" s="447"/>
      <c r="GV78" s="447"/>
      <c r="GW78" s="447"/>
      <c r="GX78" s="447"/>
      <c r="GY78" s="447"/>
      <c r="GZ78" s="449"/>
      <c r="HA78" s="450">
        <f t="shared" si="4968"/>
        <v>0</v>
      </c>
      <c r="HB78" s="463"/>
      <c r="HC78" s="448"/>
      <c r="HE78" s="458"/>
      <c r="HF78" s="447"/>
      <c r="HG78" s="447"/>
      <c r="HH78" s="447"/>
      <c r="HI78" s="450">
        <f t="shared" si="4969"/>
        <v>0</v>
      </c>
      <c r="HJ78" s="447"/>
      <c r="HK78" s="447"/>
      <c r="HL78" s="447"/>
      <c r="HM78" s="447"/>
      <c r="HN78" s="447"/>
      <c r="HO78" s="449"/>
      <c r="HP78" s="450">
        <f t="shared" si="4970"/>
        <v>0</v>
      </c>
      <c r="HQ78" s="463"/>
      <c r="HR78" s="448"/>
      <c r="HT78" s="458"/>
      <c r="HU78" s="447"/>
      <c r="HV78" s="447"/>
      <c r="HW78" s="447"/>
      <c r="HX78" s="450">
        <f t="shared" si="4971"/>
        <v>0</v>
      </c>
      <c r="HY78" s="447"/>
      <c r="HZ78" s="447"/>
      <c r="IA78" s="447"/>
      <c r="IB78" s="447"/>
      <c r="IC78" s="447"/>
      <c r="ID78" s="449"/>
      <c r="IE78" s="450">
        <f t="shared" si="4972"/>
        <v>0</v>
      </c>
      <c r="IF78" s="463"/>
      <c r="IG78" s="448"/>
      <c r="II78" s="458"/>
      <c r="IJ78" s="447"/>
      <c r="IK78" s="447"/>
      <c r="IL78" s="447"/>
      <c r="IM78" s="450">
        <f t="shared" si="4973"/>
        <v>0</v>
      </c>
      <c r="IN78" s="447"/>
      <c r="IO78" s="447"/>
      <c r="IP78" s="447"/>
      <c r="IQ78" s="447"/>
      <c r="IR78" s="447"/>
      <c r="IS78" s="449"/>
      <c r="IT78" s="450">
        <f t="shared" si="4974"/>
        <v>0</v>
      </c>
      <c r="IU78" s="463"/>
      <c r="IV78" s="448"/>
      <c r="IX78" s="458"/>
      <c r="IY78" s="447"/>
      <c r="IZ78" s="447"/>
      <c r="JA78" s="447"/>
      <c r="JB78" s="450">
        <f t="shared" si="4975"/>
        <v>0</v>
      </c>
      <c r="JC78" s="447"/>
      <c r="JD78" s="447"/>
      <c r="JE78" s="447"/>
      <c r="JF78" s="447"/>
      <c r="JG78" s="447"/>
      <c r="JH78" s="449"/>
      <c r="JI78" s="450">
        <f t="shared" si="4976"/>
        <v>0</v>
      </c>
      <c r="JJ78" s="463"/>
      <c r="JK78" s="448"/>
      <c r="JM78" s="458"/>
      <c r="JN78" s="447"/>
      <c r="JO78" s="447"/>
      <c r="JP78" s="447"/>
      <c r="JQ78" s="450">
        <f t="shared" si="4977"/>
        <v>0</v>
      </c>
      <c r="JR78" s="447"/>
      <c r="JS78" s="447"/>
      <c r="JT78" s="447"/>
      <c r="JU78" s="447"/>
      <c r="JV78" s="447"/>
      <c r="JW78" s="449"/>
      <c r="JX78" s="450">
        <f t="shared" si="4978"/>
        <v>0</v>
      </c>
      <c r="JY78" s="463"/>
      <c r="JZ78" s="448"/>
      <c r="KB78" s="458"/>
      <c r="KC78" s="447"/>
      <c r="KD78" s="447"/>
      <c r="KE78" s="447"/>
      <c r="KF78" s="450">
        <f t="shared" si="4979"/>
        <v>0</v>
      </c>
      <c r="KG78" s="447"/>
      <c r="KH78" s="447"/>
      <c r="KI78" s="447"/>
      <c r="KJ78" s="447"/>
      <c r="KK78" s="447"/>
      <c r="KL78" s="449"/>
      <c r="KM78" s="450">
        <f t="shared" si="4980"/>
        <v>0</v>
      </c>
      <c r="KN78" s="463"/>
      <c r="KO78" s="448"/>
      <c r="KQ78" s="458"/>
      <c r="KR78" s="447"/>
      <c r="KS78" s="447"/>
      <c r="KT78" s="447"/>
      <c r="KU78" s="450">
        <f t="shared" si="4981"/>
        <v>0</v>
      </c>
      <c r="KV78" s="447"/>
      <c r="KW78" s="447"/>
      <c r="KX78" s="447"/>
      <c r="KY78" s="447"/>
      <c r="KZ78" s="447"/>
      <c r="LA78" s="449"/>
      <c r="LB78" s="450">
        <f t="shared" si="4982"/>
        <v>0</v>
      </c>
      <c r="LC78" s="463"/>
      <c r="LD78" s="448"/>
      <c r="LF78" s="458"/>
      <c r="LG78" s="447"/>
      <c r="LH78" s="447"/>
      <c r="LI78" s="447"/>
      <c r="LJ78" s="450">
        <f t="shared" si="4983"/>
        <v>0</v>
      </c>
      <c r="LK78" s="447"/>
      <c r="LL78" s="447"/>
      <c r="LM78" s="447"/>
      <c r="LN78" s="447"/>
      <c r="LO78" s="447"/>
      <c r="LP78" s="449"/>
      <c r="LQ78" s="450">
        <f t="shared" si="4984"/>
        <v>0</v>
      </c>
      <c r="LR78" s="463"/>
      <c r="LS78" s="448"/>
      <c r="LU78" s="458"/>
      <c r="LV78" s="447"/>
      <c r="LW78" s="447"/>
      <c r="LX78" s="447"/>
      <c r="LY78" s="450">
        <f t="shared" si="4985"/>
        <v>0</v>
      </c>
      <c r="LZ78" s="447"/>
      <c r="MA78" s="447"/>
      <c r="MB78" s="447"/>
      <c r="MC78" s="447"/>
      <c r="MD78" s="447"/>
      <c r="ME78" s="449"/>
      <c r="MF78" s="450">
        <f t="shared" si="4986"/>
        <v>0</v>
      </c>
      <c r="MG78" s="463"/>
      <c r="MH78" s="448"/>
      <c r="MJ78" s="458"/>
      <c r="MK78" s="447"/>
      <c r="ML78" s="447"/>
      <c r="MM78" s="447"/>
      <c r="MN78" s="450">
        <f t="shared" si="4987"/>
        <v>0</v>
      </c>
      <c r="MO78" s="447"/>
      <c r="MP78" s="447"/>
      <c r="MQ78" s="447"/>
      <c r="MR78" s="447"/>
      <c r="MS78" s="447"/>
      <c r="MT78" s="449"/>
      <c r="MU78" s="450">
        <f t="shared" si="4988"/>
        <v>0</v>
      </c>
      <c r="MV78" s="463"/>
      <c r="MW78" s="448"/>
      <c r="MY78" s="458"/>
      <c r="MZ78" s="447"/>
      <c r="NA78" s="447"/>
      <c r="NB78" s="447"/>
      <c r="NC78" s="450">
        <f t="shared" si="4989"/>
        <v>0</v>
      </c>
      <c r="ND78" s="447"/>
      <c r="NE78" s="447"/>
      <c r="NF78" s="447"/>
      <c r="NG78" s="447"/>
      <c r="NH78" s="447"/>
      <c r="NI78" s="449"/>
      <c r="NJ78" s="450">
        <f t="shared" si="4990"/>
        <v>0</v>
      </c>
      <c r="NK78" s="463"/>
      <c r="NL78" s="448"/>
      <c r="NN78" s="458"/>
      <c r="NO78" s="447"/>
      <c r="NP78" s="447"/>
      <c r="NQ78" s="447"/>
      <c r="NR78" s="450">
        <f t="shared" si="4991"/>
        <v>0</v>
      </c>
      <c r="NS78" s="447"/>
      <c r="NT78" s="447"/>
      <c r="NU78" s="447"/>
      <c r="NV78" s="447"/>
      <c r="NW78" s="447"/>
      <c r="NX78" s="449"/>
      <c r="NY78" s="450">
        <f t="shared" si="4992"/>
        <v>0</v>
      </c>
      <c r="NZ78" s="463"/>
      <c r="OA78" s="448"/>
      <c r="OC78" s="458"/>
      <c r="OD78" s="447"/>
      <c r="OE78" s="447"/>
      <c r="OF78" s="447"/>
      <c r="OG78" s="450">
        <f t="shared" si="4993"/>
        <v>0</v>
      </c>
      <c r="OH78" s="447"/>
      <c r="OI78" s="447"/>
      <c r="OJ78" s="447"/>
      <c r="OK78" s="447"/>
      <c r="OL78" s="447"/>
      <c r="OM78" s="449"/>
      <c r="ON78" s="450">
        <f t="shared" si="4994"/>
        <v>0</v>
      </c>
      <c r="OO78" s="463"/>
      <c r="OP78" s="448"/>
      <c r="OR78" s="458"/>
      <c r="OS78" s="447"/>
      <c r="OT78" s="447"/>
      <c r="OU78" s="447"/>
      <c r="OV78" s="450">
        <f t="shared" si="4995"/>
        <v>0</v>
      </c>
      <c r="OW78" s="447"/>
      <c r="OX78" s="447"/>
      <c r="OY78" s="447"/>
      <c r="OZ78" s="447"/>
      <c r="PA78" s="447"/>
      <c r="PB78" s="449"/>
      <c r="PC78" s="450">
        <f t="shared" si="4996"/>
        <v>0</v>
      </c>
      <c r="PD78" s="463"/>
      <c r="PE78" s="448"/>
      <c r="PG78" s="458"/>
      <c r="PH78" s="447"/>
      <c r="PI78" s="447"/>
      <c r="PJ78" s="447"/>
      <c r="PK78" s="450">
        <f t="shared" si="4997"/>
        <v>0</v>
      </c>
      <c r="PL78" s="447"/>
      <c r="PM78" s="447"/>
      <c r="PN78" s="447"/>
      <c r="PO78" s="447"/>
      <c r="PP78" s="447"/>
      <c r="PQ78" s="449"/>
      <c r="PR78" s="450">
        <f t="shared" si="4998"/>
        <v>0</v>
      </c>
      <c r="PS78" s="463"/>
      <c r="PT78" s="448"/>
      <c r="PV78" s="458"/>
      <c r="PW78" s="447"/>
      <c r="PX78" s="447"/>
      <c r="PY78" s="447"/>
      <c r="PZ78" s="450">
        <f t="shared" si="4999"/>
        <v>0</v>
      </c>
      <c r="QA78" s="447"/>
      <c r="QB78" s="447"/>
      <c r="QC78" s="447"/>
      <c r="QD78" s="447"/>
      <c r="QE78" s="447"/>
      <c r="QF78" s="449"/>
      <c r="QG78" s="450">
        <f t="shared" si="5000"/>
        <v>0</v>
      </c>
      <c r="QH78" s="463"/>
      <c r="QI78" s="448"/>
      <c r="QK78" s="458"/>
      <c r="QL78" s="447"/>
      <c r="QM78" s="447"/>
      <c r="QN78" s="447"/>
      <c r="QO78" s="450">
        <f t="shared" si="5001"/>
        <v>0</v>
      </c>
      <c r="QP78" s="447"/>
      <c r="QQ78" s="447"/>
      <c r="QR78" s="447"/>
      <c r="QS78" s="447"/>
      <c r="QT78" s="447"/>
      <c r="QU78" s="449"/>
      <c r="QV78" s="450">
        <f t="shared" si="5002"/>
        <v>0</v>
      </c>
      <c r="QW78" s="463"/>
      <c r="QX78" s="448"/>
      <c r="QZ78" s="458"/>
      <c r="RA78" s="447"/>
      <c r="RB78" s="447"/>
      <c r="RC78" s="447"/>
      <c r="RD78" s="450">
        <f t="shared" si="5003"/>
        <v>0</v>
      </c>
      <c r="RE78" s="447"/>
      <c r="RF78" s="447"/>
      <c r="RG78" s="447"/>
      <c r="RH78" s="447"/>
      <c r="RI78" s="447"/>
      <c r="RJ78" s="449"/>
      <c r="RK78" s="450">
        <f t="shared" si="5004"/>
        <v>0</v>
      </c>
      <c r="RL78" s="463"/>
      <c r="RM78" s="448"/>
      <c r="RO78" s="458"/>
      <c r="RP78" s="447"/>
      <c r="RQ78" s="447"/>
      <c r="RR78" s="447"/>
      <c r="RS78" s="450">
        <f t="shared" si="5005"/>
        <v>0</v>
      </c>
      <c r="RT78" s="447"/>
      <c r="RU78" s="447"/>
      <c r="RV78" s="447"/>
      <c r="RW78" s="447"/>
      <c r="RX78" s="447"/>
      <c r="RY78" s="449"/>
      <c r="RZ78" s="450">
        <f t="shared" si="5006"/>
        <v>0</v>
      </c>
      <c r="SA78" s="463"/>
      <c r="SB78" s="448"/>
      <c r="SD78" s="458"/>
      <c r="SE78" s="447"/>
      <c r="SF78" s="447"/>
      <c r="SG78" s="447"/>
      <c r="SH78" s="450">
        <f t="shared" si="5007"/>
        <v>0</v>
      </c>
      <c r="SI78" s="447"/>
      <c r="SJ78" s="447"/>
      <c r="SK78" s="447"/>
      <c r="SL78" s="447"/>
      <c r="SM78" s="447"/>
      <c r="SN78" s="449"/>
      <c r="SO78" s="450">
        <f t="shared" si="5008"/>
        <v>0</v>
      </c>
      <c r="SP78" s="463"/>
      <c r="SQ78" s="448"/>
      <c r="SS78" s="458"/>
      <c r="ST78" s="447"/>
      <c r="SU78" s="447"/>
      <c r="SV78" s="447"/>
      <c r="SW78" s="450">
        <f t="shared" si="5009"/>
        <v>0</v>
      </c>
      <c r="SX78" s="447"/>
      <c r="SY78" s="447"/>
      <c r="SZ78" s="447"/>
      <c r="TA78" s="447"/>
      <c r="TB78" s="447"/>
      <c r="TC78" s="449"/>
      <c r="TD78" s="450">
        <f t="shared" si="5010"/>
        <v>0</v>
      </c>
      <c r="TE78" s="463"/>
      <c r="TF78" s="448"/>
      <c r="TH78" s="458"/>
      <c r="TI78" s="447"/>
      <c r="TJ78" s="447"/>
      <c r="TK78" s="447"/>
      <c r="TL78" s="450">
        <f t="shared" si="5011"/>
        <v>0</v>
      </c>
      <c r="TM78" s="447"/>
      <c r="TN78" s="447"/>
      <c r="TO78" s="447"/>
      <c r="TP78" s="447"/>
      <c r="TQ78" s="447"/>
      <c r="TR78" s="449"/>
      <c r="TS78" s="450">
        <f t="shared" si="5012"/>
        <v>0</v>
      </c>
      <c r="TT78" s="463"/>
      <c r="TU78" s="448"/>
      <c r="TW78" s="458"/>
      <c r="TX78" s="447"/>
      <c r="TY78" s="447"/>
      <c r="TZ78" s="447"/>
      <c r="UA78" s="450">
        <f t="shared" si="5013"/>
        <v>0</v>
      </c>
      <c r="UB78" s="447"/>
      <c r="UC78" s="447"/>
      <c r="UD78" s="447"/>
      <c r="UE78" s="447"/>
      <c r="UF78" s="447"/>
      <c r="UG78" s="449"/>
      <c r="UH78" s="450">
        <f t="shared" si="5014"/>
        <v>0</v>
      </c>
      <c r="UI78" s="463"/>
      <c r="UJ78" s="448"/>
      <c r="UL78" s="458"/>
      <c r="UM78" s="447"/>
      <c r="UN78" s="447"/>
      <c r="UO78" s="447"/>
      <c r="UP78" s="450">
        <f t="shared" si="5015"/>
        <v>0</v>
      </c>
      <c r="UQ78" s="447"/>
      <c r="UR78" s="447"/>
      <c r="US78" s="447"/>
      <c r="UT78" s="447"/>
      <c r="UU78" s="447"/>
      <c r="UV78" s="449"/>
      <c r="UW78" s="450">
        <f t="shared" si="5016"/>
        <v>0</v>
      </c>
      <c r="UX78" s="463"/>
      <c r="UY78" s="448"/>
      <c r="VA78" s="458"/>
      <c r="VB78" s="447"/>
      <c r="VC78" s="447"/>
      <c r="VD78" s="447"/>
      <c r="VE78" s="450">
        <f t="shared" si="5017"/>
        <v>0</v>
      </c>
      <c r="VF78" s="447"/>
      <c r="VG78" s="447"/>
      <c r="VH78" s="447"/>
      <c r="VI78" s="447"/>
      <c r="VJ78" s="447"/>
      <c r="VK78" s="449"/>
      <c r="VL78" s="450">
        <f t="shared" si="5018"/>
        <v>0</v>
      </c>
      <c r="VM78" s="463"/>
      <c r="VN78" s="448"/>
      <c r="VP78" s="458"/>
      <c r="VQ78" s="447"/>
      <c r="VR78" s="447"/>
      <c r="VS78" s="447"/>
      <c r="VT78" s="450">
        <f t="shared" si="5019"/>
        <v>0</v>
      </c>
      <c r="VU78" s="447"/>
      <c r="VV78" s="447"/>
      <c r="VW78" s="447"/>
      <c r="VX78" s="447"/>
      <c r="VY78" s="447"/>
      <c r="VZ78" s="449"/>
      <c r="WA78" s="450">
        <f t="shared" si="5020"/>
        <v>0</v>
      </c>
      <c r="WB78" s="463"/>
      <c r="WC78" s="448"/>
      <c r="WE78" s="458"/>
      <c r="WF78" s="447"/>
      <c r="WG78" s="447"/>
      <c r="WH78" s="447"/>
      <c r="WI78" s="450">
        <f t="shared" si="5021"/>
        <v>0</v>
      </c>
      <c r="WJ78" s="447"/>
      <c r="WK78" s="447"/>
      <c r="WL78" s="447"/>
      <c r="WM78" s="447"/>
      <c r="WN78" s="447"/>
      <c r="WO78" s="449"/>
      <c r="WP78" s="450">
        <f t="shared" si="5022"/>
        <v>0</v>
      </c>
      <c r="WQ78" s="463"/>
      <c r="WR78" s="448"/>
      <c r="WT78" s="458"/>
      <c r="WU78" s="447"/>
      <c r="WV78" s="447"/>
      <c r="WW78" s="447"/>
      <c r="WX78" s="450">
        <f t="shared" si="5023"/>
        <v>0</v>
      </c>
      <c r="WY78" s="447"/>
      <c r="WZ78" s="447"/>
      <c r="XA78" s="447"/>
      <c r="XB78" s="447"/>
      <c r="XC78" s="447"/>
      <c r="XD78" s="449"/>
      <c r="XE78" s="450">
        <f t="shared" si="5024"/>
        <v>0</v>
      </c>
      <c r="XF78" s="463"/>
      <c r="XG78" s="448"/>
      <c r="XI78" s="458"/>
      <c r="XJ78" s="447"/>
      <c r="XK78" s="447"/>
      <c r="XL78" s="447"/>
      <c r="XM78" s="450">
        <f t="shared" si="5025"/>
        <v>0</v>
      </c>
      <c r="XN78" s="447"/>
      <c r="XO78" s="447"/>
      <c r="XP78" s="447"/>
      <c r="XQ78" s="447"/>
      <c r="XR78" s="447"/>
      <c r="XS78" s="449"/>
      <c r="XT78" s="450">
        <f t="shared" si="5026"/>
        <v>0</v>
      </c>
      <c r="XU78" s="463"/>
      <c r="XV78" s="448"/>
      <c r="XX78" s="458"/>
      <c r="XY78" s="447"/>
      <c r="XZ78" s="447"/>
      <c r="YA78" s="447"/>
      <c r="YB78" s="450">
        <f t="shared" si="5027"/>
        <v>0</v>
      </c>
      <c r="YC78" s="447"/>
      <c r="YD78" s="447"/>
      <c r="YE78" s="447"/>
      <c r="YF78" s="447"/>
      <c r="YG78" s="447"/>
      <c r="YH78" s="449"/>
      <c r="YI78" s="450">
        <f t="shared" si="5028"/>
        <v>0</v>
      </c>
      <c r="YJ78" s="463"/>
      <c r="YK78" s="448"/>
      <c r="YM78" s="458"/>
      <c r="YN78" s="447"/>
      <c r="YO78" s="447"/>
      <c r="YP78" s="447"/>
      <c r="YQ78" s="450">
        <f t="shared" si="5029"/>
        <v>0</v>
      </c>
      <c r="YR78" s="447"/>
      <c r="YS78" s="447"/>
      <c r="YT78" s="447"/>
      <c r="YU78" s="447"/>
      <c r="YV78" s="447"/>
      <c r="YW78" s="449"/>
      <c r="YX78" s="450">
        <f t="shared" si="5030"/>
        <v>0</v>
      </c>
      <c r="YY78" s="463"/>
      <c r="YZ78" s="448"/>
      <c r="ZB78" s="458"/>
      <c r="ZC78" s="447"/>
      <c r="ZD78" s="447"/>
      <c r="ZE78" s="447"/>
      <c r="ZF78" s="450">
        <f t="shared" si="5031"/>
        <v>0</v>
      </c>
      <c r="ZG78" s="447"/>
      <c r="ZH78" s="447"/>
      <c r="ZI78" s="447"/>
      <c r="ZJ78" s="447"/>
      <c r="ZK78" s="447"/>
      <c r="ZL78" s="449"/>
      <c r="ZM78" s="450">
        <f t="shared" si="5032"/>
        <v>0</v>
      </c>
      <c r="ZN78" s="463"/>
      <c r="ZO78" s="448"/>
      <c r="ZQ78" s="458"/>
      <c r="ZR78" s="447"/>
      <c r="ZS78" s="447"/>
      <c r="ZT78" s="447"/>
      <c r="ZU78" s="450">
        <f t="shared" si="5033"/>
        <v>0</v>
      </c>
      <c r="ZV78" s="447"/>
      <c r="ZW78" s="447"/>
      <c r="ZX78" s="447"/>
      <c r="ZY78" s="447"/>
      <c r="ZZ78" s="447"/>
      <c r="AAA78" s="449"/>
      <c r="AAB78" s="450">
        <f t="shared" si="5034"/>
        <v>0</v>
      </c>
      <c r="AAC78" s="463"/>
      <c r="AAD78" s="448"/>
      <c r="AAF78" s="458"/>
      <c r="AAG78" s="447"/>
      <c r="AAH78" s="447"/>
      <c r="AAI78" s="447"/>
      <c r="AAJ78" s="450">
        <f t="shared" si="5035"/>
        <v>0</v>
      </c>
      <c r="AAK78" s="447"/>
      <c r="AAL78" s="447"/>
      <c r="AAM78" s="447"/>
      <c r="AAN78" s="447"/>
      <c r="AAO78" s="447"/>
      <c r="AAP78" s="449"/>
      <c r="AAQ78" s="450">
        <f t="shared" si="5036"/>
        <v>0</v>
      </c>
      <c r="AAR78" s="463"/>
      <c r="AAS78" s="448"/>
      <c r="AAU78" s="458"/>
      <c r="AAV78" s="447"/>
      <c r="AAW78" s="447"/>
      <c r="AAX78" s="447"/>
      <c r="AAY78" s="450">
        <f t="shared" si="5037"/>
        <v>0</v>
      </c>
      <c r="AAZ78" s="447"/>
      <c r="ABA78" s="447"/>
      <c r="ABB78" s="447"/>
      <c r="ABC78" s="447"/>
      <c r="ABD78" s="447"/>
      <c r="ABE78" s="449"/>
      <c r="ABF78" s="450">
        <f t="shared" si="5038"/>
        <v>0</v>
      </c>
      <c r="ABG78" s="463"/>
      <c r="ABH78" s="448"/>
      <c r="ABJ78" s="458"/>
      <c r="ABK78" s="447"/>
      <c r="ABL78" s="447"/>
      <c r="ABM78" s="447"/>
      <c r="ABN78" s="450">
        <f t="shared" si="5039"/>
        <v>0</v>
      </c>
      <c r="ABO78" s="447"/>
      <c r="ABP78" s="447"/>
      <c r="ABQ78" s="447"/>
      <c r="ABR78" s="447"/>
      <c r="ABS78" s="447"/>
      <c r="ABT78" s="449"/>
      <c r="ABU78" s="450">
        <f t="shared" si="5040"/>
        <v>0</v>
      </c>
      <c r="ABV78" s="463"/>
      <c r="ABW78" s="448"/>
      <c r="ABY78" s="458"/>
      <c r="ABZ78" s="447"/>
      <c r="ACA78" s="447"/>
      <c r="ACB78" s="447"/>
      <c r="ACC78" s="450">
        <f t="shared" si="5041"/>
        <v>0</v>
      </c>
      <c r="ACD78" s="447"/>
      <c r="ACE78" s="447"/>
      <c r="ACF78" s="447"/>
      <c r="ACG78" s="447"/>
      <c r="ACH78" s="447"/>
      <c r="ACI78" s="449"/>
      <c r="ACJ78" s="450">
        <f t="shared" si="5042"/>
        <v>0</v>
      </c>
      <c r="ACK78" s="463"/>
      <c r="ACL78" s="448"/>
      <c r="ACN78" s="458"/>
      <c r="ACO78" s="447"/>
      <c r="ACP78" s="447"/>
      <c r="ACQ78" s="447"/>
      <c r="ACR78" s="450">
        <f t="shared" si="5043"/>
        <v>0</v>
      </c>
      <c r="ACS78" s="447"/>
      <c r="ACT78" s="447"/>
      <c r="ACU78" s="447"/>
      <c r="ACV78" s="447"/>
      <c r="ACW78" s="447"/>
      <c r="ACX78" s="449"/>
      <c r="ACY78" s="450">
        <f t="shared" si="5044"/>
        <v>0</v>
      </c>
      <c r="ACZ78" s="463"/>
      <c r="ADA78" s="448"/>
      <c r="ADC78" s="458"/>
      <c r="ADD78" s="447"/>
      <c r="ADE78" s="447"/>
      <c r="ADF78" s="447"/>
      <c r="ADG78" s="450">
        <f t="shared" si="5045"/>
        <v>0</v>
      </c>
      <c r="ADH78" s="447"/>
      <c r="ADI78" s="447"/>
      <c r="ADJ78" s="447"/>
      <c r="ADK78" s="447"/>
      <c r="ADL78" s="447"/>
      <c r="ADM78" s="449"/>
      <c r="ADN78" s="450">
        <f t="shared" si="5046"/>
        <v>0</v>
      </c>
      <c r="ADO78" s="463"/>
      <c r="ADP78" s="448"/>
      <c r="ADR78" s="458"/>
      <c r="ADS78" s="447"/>
      <c r="ADT78" s="447"/>
      <c r="ADU78" s="447"/>
      <c r="ADV78" s="450">
        <f t="shared" si="5047"/>
        <v>0</v>
      </c>
      <c r="ADW78" s="447"/>
      <c r="ADX78" s="447"/>
      <c r="ADY78" s="447"/>
      <c r="ADZ78" s="447"/>
      <c r="AEA78" s="447"/>
      <c r="AEB78" s="449"/>
      <c r="AEC78" s="450">
        <f t="shared" si="5048"/>
        <v>0</v>
      </c>
      <c r="AED78" s="463"/>
      <c r="AEE78" s="448"/>
      <c r="AEG78" s="458"/>
      <c r="AEH78" s="447"/>
      <c r="AEI78" s="447"/>
      <c r="AEJ78" s="447"/>
      <c r="AEK78" s="450">
        <f t="shared" si="5049"/>
        <v>0</v>
      </c>
      <c r="AEL78" s="447"/>
      <c r="AEM78" s="447"/>
      <c r="AEN78" s="447"/>
      <c r="AEO78" s="447"/>
      <c r="AEP78" s="447"/>
      <c r="AEQ78" s="449"/>
      <c r="AER78" s="450">
        <f t="shared" si="5050"/>
        <v>0</v>
      </c>
      <c r="AES78" s="463"/>
      <c r="AET78" s="448"/>
      <c r="AEV78" s="458"/>
      <c r="AEW78" s="447"/>
      <c r="AEX78" s="447"/>
      <c r="AEY78" s="447"/>
      <c r="AEZ78" s="450">
        <f t="shared" si="5051"/>
        <v>0</v>
      </c>
      <c r="AFA78" s="447"/>
      <c r="AFB78" s="447"/>
      <c r="AFC78" s="447"/>
      <c r="AFD78" s="447"/>
      <c r="AFE78" s="447"/>
      <c r="AFF78" s="449"/>
      <c r="AFG78" s="450">
        <f t="shared" si="5052"/>
        <v>0</v>
      </c>
      <c r="AFH78" s="463"/>
      <c r="AFI78" s="448"/>
      <c r="AFK78" s="458"/>
      <c r="AFL78" s="447"/>
      <c r="AFM78" s="447"/>
      <c r="AFN78" s="447"/>
      <c r="AFO78" s="450">
        <f t="shared" si="5053"/>
        <v>0</v>
      </c>
      <c r="AFP78" s="447"/>
      <c r="AFQ78" s="447"/>
      <c r="AFR78" s="447"/>
      <c r="AFS78" s="447"/>
      <c r="AFT78" s="447"/>
      <c r="AFU78" s="449"/>
      <c r="AFV78" s="450">
        <f t="shared" si="5054"/>
        <v>0</v>
      </c>
      <c r="AFW78" s="463"/>
      <c r="AFX78" s="448"/>
      <c r="AFZ78" s="458"/>
      <c r="AGA78" s="447"/>
      <c r="AGB78" s="447"/>
      <c r="AGC78" s="447"/>
      <c r="AGD78" s="450">
        <f t="shared" si="5055"/>
        <v>0</v>
      </c>
      <c r="AGE78" s="447"/>
      <c r="AGF78" s="447"/>
      <c r="AGG78" s="447"/>
      <c r="AGH78" s="447"/>
      <c r="AGI78" s="447"/>
      <c r="AGJ78" s="449"/>
      <c r="AGK78" s="450">
        <f t="shared" si="5056"/>
        <v>0</v>
      </c>
      <c r="AGL78" s="463"/>
      <c r="AGM78" s="448"/>
      <c r="AGO78" s="458"/>
      <c r="AGP78" s="447"/>
      <c r="AGQ78" s="447"/>
      <c r="AGR78" s="447"/>
      <c r="AGS78" s="450">
        <f t="shared" si="5057"/>
        <v>0</v>
      </c>
      <c r="AGT78" s="447"/>
      <c r="AGU78" s="447"/>
      <c r="AGV78" s="447"/>
      <c r="AGW78" s="447"/>
      <c r="AGX78" s="447"/>
      <c r="AGY78" s="449"/>
      <c r="AGZ78" s="450">
        <f t="shared" si="5058"/>
        <v>0</v>
      </c>
      <c r="AHA78" s="463"/>
      <c r="AHB78" s="448"/>
      <c r="AHD78" s="458"/>
      <c r="AHE78" s="447"/>
      <c r="AHF78" s="447"/>
      <c r="AHG78" s="447"/>
      <c r="AHH78" s="450">
        <f t="shared" si="5059"/>
        <v>0</v>
      </c>
      <c r="AHI78" s="447"/>
      <c r="AHJ78" s="447"/>
      <c r="AHK78" s="447"/>
      <c r="AHL78" s="447"/>
      <c r="AHM78" s="447"/>
      <c r="AHN78" s="449"/>
      <c r="AHO78" s="450">
        <f t="shared" si="5060"/>
        <v>0</v>
      </c>
      <c r="AHP78" s="463"/>
      <c r="AHQ78" s="448"/>
      <c r="AHS78" s="458"/>
      <c r="AHT78" s="447"/>
      <c r="AHU78" s="447"/>
      <c r="AHV78" s="447"/>
      <c r="AHW78" s="450">
        <f t="shared" si="5061"/>
        <v>0</v>
      </c>
      <c r="AHX78" s="447"/>
      <c r="AHY78" s="447"/>
      <c r="AHZ78" s="447"/>
      <c r="AIA78" s="447"/>
      <c r="AIB78" s="447"/>
      <c r="AIC78" s="449"/>
      <c r="AID78" s="450">
        <f t="shared" si="5062"/>
        <v>0</v>
      </c>
      <c r="AIE78" s="463"/>
      <c r="AIF78" s="448"/>
      <c r="AIH78" s="458"/>
      <c r="AII78" s="447"/>
      <c r="AIJ78" s="447"/>
      <c r="AIK78" s="447"/>
      <c r="AIL78" s="450">
        <f t="shared" si="5063"/>
        <v>0</v>
      </c>
      <c r="AIM78" s="447"/>
      <c r="AIN78" s="447"/>
      <c r="AIO78" s="447"/>
      <c r="AIP78" s="447"/>
      <c r="AIQ78" s="447"/>
      <c r="AIR78" s="449"/>
      <c r="AIS78" s="450">
        <f t="shared" si="5064"/>
        <v>0</v>
      </c>
      <c r="AIT78" s="463"/>
      <c r="AIU78" s="448"/>
      <c r="AIW78" s="458"/>
      <c r="AIX78" s="447"/>
      <c r="AIY78" s="447"/>
      <c r="AIZ78" s="447"/>
      <c r="AJA78" s="450">
        <f t="shared" si="5065"/>
        <v>0</v>
      </c>
      <c r="AJB78" s="447"/>
      <c r="AJC78" s="447"/>
      <c r="AJD78" s="447"/>
      <c r="AJE78" s="447"/>
      <c r="AJF78" s="447"/>
      <c r="AJG78" s="449"/>
      <c r="AJH78" s="450">
        <f t="shared" si="5066"/>
        <v>0</v>
      </c>
      <c r="AJI78" s="463"/>
      <c r="AJJ78" s="448"/>
      <c r="AJL78" s="458"/>
      <c r="AJM78" s="447"/>
      <c r="AJN78" s="447"/>
      <c r="AJO78" s="447"/>
      <c r="AJP78" s="450">
        <f t="shared" si="5067"/>
        <v>0</v>
      </c>
      <c r="AJQ78" s="447"/>
      <c r="AJR78" s="447"/>
      <c r="AJS78" s="447"/>
      <c r="AJT78" s="447"/>
      <c r="AJU78" s="447"/>
      <c r="AJV78" s="449"/>
      <c r="AJW78" s="450">
        <f t="shared" si="5068"/>
        <v>0</v>
      </c>
      <c r="AJX78" s="463"/>
      <c r="AJY78" s="448"/>
      <c r="AKA78" s="458"/>
      <c r="AKB78" s="447"/>
      <c r="AKC78" s="447"/>
      <c r="AKD78" s="447"/>
      <c r="AKE78" s="450">
        <f t="shared" si="5069"/>
        <v>0</v>
      </c>
      <c r="AKF78" s="447"/>
      <c r="AKG78" s="447"/>
      <c r="AKH78" s="447"/>
      <c r="AKI78" s="447"/>
      <c r="AKJ78" s="447"/>
      <c r="AKK78" s="449"/>
      <c r="AKL78" s="450">
        <f t="shared" si="5070"/>
        <v>0</v>
      </c>
      <c r="AKM78" s="463"/>
      <c r="AKN78" s="448"/>
      <c r="AKP78" s="458"/>
      <c r="AKQ78" s="447"/>
      <c r="AKR78" s="447"/>
      <c r="AKS78" s="447"/>
      <c r="AKT78" s="450">
        <f t="shared" si="5071"/>
        <v>0</v>
      </c>
      <c r="AKU78" s="447"/>
      <c r="AKV78" s="447"/>
      <c r="AKW78" s="447"/>
      <c r="AKX78" s="447"/>
      <c r="AKY78" s="447"/>
      <c r="AKZ78" s="449"/>
      <c r="ALA78" s="450">
        <f t="shared" si="5072"/>
        <v>0</v>
      </c>
      <c r="ALB78" s="463"/>
      <c r="ALC78" s="448"/>
      <c r="ALE78" s="458"/>
      <c r="ALF78" s="447"/>
      <c r="ALG78" s="447"/>
      <c r="ALH78" s="447"/>
      <c r="ALI78" s="450">
        <f t="shared" si="5073"/>
        <v>0</v>
      </c>
      <c r="ALJ78" s="447"/>
      <c r="ALK78" s="447"/>
      <c r="ALL78" s="447"/>
      <c r="ALM78" s="447"/>
      <c r="ALN78" s="447"/>
      <c r="ALO78" s="449"/>
      <c r="ALP78" s="450">
        <f t="shared" si="5074"/>
        <v>0</v>
      </c>
      <c r="ALQ78" s="463"/>
      <c r="ALR78" s="448"/>
      <c r="ALT78" s="458"/>
      <c r="ALU78" s="447"/>
      <c r="ALV78" s="447"/>
      <c r="ALW78" s="447"/>
      <c r="ALX78" s="450">
        <f t="shared" si="5075"/>
        <v>0</v>
      </c>
      <c r="ALY78" s="447"/>
      <c r="ALZ78" s="447"/>
      <c r="AMA78" s="447"/>
      <c r="AMB78" s="447"/>
      <c r="AMC78" s="447"/>
      <c r="AMD78" s="449"/>
      <c r="AME78" s="450">
        <f t="shared" si="5076"/>
        <v>0</v>
      </c>
      <c r="AMF78" s="463"/>
      <c r="AMG78" s="448"/>
      <c r="AMI78" s="458"/>
      <c r="AMJ78" s="447"/>
      <c r="AMK78" s="447"/>
      <c r="AML78" s="447"/>
      <c r="AMM78" s="450">
        <f t="shared" si="5077"/>
        <v>0</v>
      </c>
      <c r="AMN78" s="447"/>
      <c r="AMO78" s="447"/>
      <c r="AMP78" s="447"/>
      <c r="AMQ78" s="447"/>
      <c r="AMR78" s="447"/>
      <c r="AMS78" s="449"/>
      <c r="AMT78" s="450">
        <f t="shared" si="5078"/>
        <v>0</v>
      </c>
      <c r="AMU78" s="463"/>
      <c r="AMV78" s="448"/>
      <c r="AMX78" s="458"/>
      <c r="AMY78" s="447"/>
      <c r="AMZ78" s="447"/>
      <c r="ANA78" s="447"/>
      <c r="ANB78" s="450">
        <f t="shared" si="5079"/>
        <v>0</v>
      </c>
      <c r="ANC78" s="447"/>
      <c r="AND78" s="447"/>
      <c r="ANE78" s="447"/>
      <c r="ANF78" s="447"/>
      <c r="ANG78" s="447"/>
      <c r="ANH78" s="449"/>
      <c r="ANI78" s="450">
        <f t="shared" si="5080"/>
        <v>0</v>
      </c>
      <c r="ANJ78" s="463"/>
      <c r="ANK78" s="448"/>
      <c r="ANM78" s="458"/>
      <c r="ANN78" s="447"/>
      <c r="ANO78" s="447"/>
      <c r="ANP78" s="447"/>
      <c r="ANQ78" s="450">
        <f t="shared" si="5081"/>
        <v>0</v>
      </c>
      <c r="ANR78" s="447"/>
      <c r="ANS78" s="447"/>
      <c r="ANT78" s="447"/>
      <c r="ANU78" s="447"/>
      <c r="ANV78" s="447"/>
      <c r="ANW78" s="449"/>
      <c r="ANX78" s="450">
        <f t="shared" si="5082"/>
        <v>0</v>
      </c>
      <c r="ANY78" s="463"/>
      <c r="ANZ78" s="448"/>
      <c r="AOB78" s="458"/>
      <c r="AOC78" s="447"/>
      <c r="AOD78" s="447"/>
      <c r="AOE78" s="447"/>
      <c r="AOF78" s="450">
        <f t="shared" si="5083"/>
        <v>0</v>
      </c>
      <c r="AOG78" s="447"/>
      <c r="AOH78" s="447"/>
      <c r="AOI78" s="447"/>
      <c r="AOJ78" s="447"/>
      <c r="AOK78" s="447"/>
      <c r="AOL78" s="449"/>
      <c r="AOM78" s="450">
        <f t="shared" si="5084"/>
        <v>0</v>
      </c>
      <c r="AON78" s="463"/>
      <c r="AOO78" s="448"/>
      <c r="AOQ78" s="458"/>
      <c r="AOR78" s="447"/>
      <c r="AOS78" s="447"/>
      <c r="AOT78" s="447"/>
      <c r="AOU78" s="450">
        <f t="shared" si="5085"/>
        <v>0</v>
      </c>
      <c r="AOV78" s="447"/>
      <c r="AOW78" s="447"/>
      <c r="AOX78" s="447"/>
      <c r="AOY78" s="447"/>
      <c r="AOZ78" s="447"/>
      <c r="APA78" s="449"/>
      <c r="APB78" s="450">
        <f t="shared" si="5086"/>
        <v>0</v>
      </c>
      <c r="APC78" s="463"/>
      <c r="APD78" s="448"/>
      <c r="APF78" s="458"/>
      <c r="APG78" s="447"/>
      <c r="APH78" s="447"/>
      <c r="API78" s="447"/>
      <c r="APJ78" s="450">
        <f t="shared" si="5087"/>
        <v>0</v>
      </c>
      <c r="APK78" s="447"/>
      <c r="APL78" s="447"/>
      <c r="APM78" s="447"/>
      <c r="APN78" s="447"/>
      <c r="APO78" s="447"/>
      <c r="APP78" s="449"/>
      <c r="APQ78" s="450">
        <f t="shared" si="5088"/>
        <v>0</v>
      </c>
      <c r="APR78" s="463"/>
      <c r="APS78" s="448"/>
      <c r="APU78" s="458"/>
      <c r="APV78" s="447"/>
      <c r="APW78" s="447"/>
      <c r="APX78" s="447"/>
      <c r="APY78" s="450">
        <f t="shared" si="5089"/>
        <v>0</v>
      </c>
      <c r="APZ78" s="447"/>
      <c r="AQA78" s="447"/>
      <c r="AQB78" s="447"/>
      <c r="AQC78" s="447"/>
      <c r="AQD78" s="447"/>
      <c r="AQE78" s="449"/>
      <c r="AQF78" s="450">
        <f t="shared" si="5090"/>
        <v>0</v>
      </c>
      <c r="AQG78" s="463"/>
      <c r="AQH78" s="448"/>
      <c r="AQJ78" s="458"/>
      <c r="AQK78" s="447"/>
      <c r="AQL78" s="447"/>
      <c r="AQM78" s="447"/>
      <c r="AQN78" s="450">
        <f t="shared" si="5091"/>
        <v>0</v>
      </c>
      <c r="AQO78" s="447"/>
      <c r="AQP78" s="447"/>
      <c r="AQQ78" s="447"/>
      <c r="AQR78" s="447"/>
      <c r="AQS78" s="447"/>
      <c r="AQT78" s="449"/>
      <c r="AQU78" s="450">
        <f t="shared" si="5092"/>
        <v>0</v>
      </c>
      <c r="AQV78" s="463"/>
      <c r="AQW78" s="448"/>
      <c r="AQY78" s="458"/>
      <c r="AQZ78" s="447"/>
      <c r="ARA78" s="447"/>
      <c r="ARB78" s="447"/>
      <c r="ARC78" s="450">
        <f t="shared" si="5093"/>
        <v>0</v>
      </c>
      <c r="ARD78" s="447"/>
      <c r="ARE78" s="447"/>
      <c r="ARF78" s="447"/>
      <c r="ARG78" s="447"/>
      <c r="ARH78" s="447"/>
      <c r="ARI78" s="449"/>
      <c r="ARJ78" s="450">
        <f t="shared" si="5094"/>
        <v>0</v>
      </c>
      <c r="ARK78" s="463"/>
      <c r="ARL78" s="448"/>
      <c r="ARN78" s="458"/>
      <c r="ARO78" s="447"/>
      <c r="ARP78" s="447"/>
      <c r="ARQ78" s="447"/>
      <c r="ARR78" s="450">
        <f t="shared" si="5095"/>
        <v>0</v>
      </c>
      <c r="ARS78" s="447"/>
      <c r="ART78" s="447"/>
      <c r="ARU78" s="447"/>
      <c r="ARV78" s="447"/>
      <c r="ARW78" s="447"/>
      <c r="ARX78" s="449"/>
      <c r="ARY78" s="450">
        <f t="shared" si="5096"/>
        <v>0</v>
      </c>
      <c r="ARZ78" s="463"/>
      <c r="ASA78" s="448"/>
      <c r="ASC78" s="458"/>
      <c r="ASD78" s="447"/>
      <c r="ASE78" s="447"/>
      <c r="ASF78" s="447"/>
      <c r="ASG78" s="450">
        <f t="shared" si="5097"/>
        <v>0</v>
      </c>
      <c r="ASH78" s="447"/>
      <c r="ASI78" s="447"/>
      <c r="ASJ78" s="447"/>
      <c r="ASK78" s="447"/>
      <c r="ASL78" s="447"/>
      <c r="ASM78" s="449"/>
      <c r="ASN78" s="450">
        <f t="shared" si="5098"/>
        <v>0</v>
      </c>
      <c r="ASO78" s="463"/>
      <c r="ASP78" s="448"/>
      <c r="ASR78" s="458"/>
      <c r="ASS78" s="447"/>
      <c r="AST78" s="447"/>
      <c r="ASU78" s="447"/>
      <c r="ASV78" s="450">
        <f t="shared" si="5099"/>
        <v>0</v>
      </c>
      <c r="ASW78" s="447"/>
      <c r="ASX78" s="447"/>
      <c r="ASY78" s="447"/>
      <c r="ASZ78" s="447"/>
      <c r="ATA78" s="447"/>
      <c r="ATB78" s="449"/>
      <c r="ATC78" s="450">
        <f t="shared" si="5100"/>
        <v>0</v>
      </c>
      <c r="ATD78" s="463"/>
      <c r="ATE78" s="448"/>
      <c r="ATG78" s="458"/>
      <c r="ATH78" s="447"/>
      <c r="ATI78" s="447"/>
      <c r="ATJ78" s="447"/>
      <c r="ATK78" s="450">
        <f t="shared" si="5101"/>
        <v>0</v>
      </c>
      <c r="ATL78" s="447"/>
      <c r="ATM78" s="447"/>
      <c r="ATN78" s="447"/>
      <c r="ATO78" s="447"/>
      <c r="ATP78" s="447"/>
      <c r="ATQ78" s="449"/>
      <c r="ATR78" s="450">
        <f t="shared" si="5102"/>
        <v>0</v>
      </c>
      <c r="ATS78" s="463"/>
      <c r="ATT78" s="448"/>
      <c r="ATV78" s="458"/>
      <c r="ATW78" s="447"/>
      <c r="ATX78" s="447"/>
      <c r="ATY78" s="447"/>
      <c r="ATZ78" s="450">
        <f t="shared" si="5103"/>
        <v>0</v>
      </c>
      <c r="AUA78" s="447"/>
      <c r="AUB78" s="447"/>
      <c r="AUC78" s="447"/>
      <c r="AUD78" s="447"/>
      <c r="AUE78" s="447"/>
      <c r="AUF78" s="449"/>
      <c r="AUG78" s="450">
        <f t="shared" si="5104"/>
        <v>0</v>
      </c>
      <c r="AUH78" s="463"/>
      <c r="AUI78" s="448"/>
      <c r="AUK78" s="458"/>
      <c r="AUL78" s="447"/>
      <c r="AUM78" s="447"/>
      <c r="AUN78" s="447"/>
      <c r="AUO78" s="450">
        <f t="shared" si="5105"/>
        <v>0</v>
      </c>
      <c r="AUP78" s="447"/>
      <c r="AUQ78" s="447"/>
      <c r="AUR78" s="447"/>
      <c r="AUS78" s="447"/>
      <c r="AUT78" s="447"/>
      <c r="AUU78" s="449"/>
      <c r="AUV78" s="450">
        <f t="shared" si="5106"/>
        <v>0</v>
      </c>
      <c r="AUW78" s="463"/>
      <c r="AUX78" s="448"/>
      <c r="AUZ78" s="458"/>
      <c r="AVA78" s="447"/>
      <c r="AVB78" s="447"/>
      <c r="AVC78" s="447"/>
      <c r="AVD78" s="450">
        <f t="shared" si="5107"/>
        <v>0</v>
      </c>
      <c r="AVE78" s="447"/>
      <c r="AVF78" s="447"/>
      <c r="AVG78" s="447"/>
      <c r="AVH78" s="447"/>
      <c r="AVI78" s="447"/>
      <c r="AVJ78" s="449"/>
      <c r="AVK78" s="450">
        <f t="shared" si="5108"/>
        <v>0</v>
      </c>
      <c r="AVL78" s="463"/>
      <c r="AVM78" s="448"/>
      <c r="AVO78" s="458"/>
      <c r="AVP78" s="447"/>
      <c r="AVQ78" s="447"/>
      <c r="AVR78" s="447"/>
      <c r="AVS78" s="450">
        <f t="shared" si="5109"/>
        <v>0</v>
      </c>
      <c r="AVT78" s="447"/>
      <c r="AVU78" s="447"/>
      <c r="AVV78" s="447"/>
      <c r="AVW78" s="447"/>
      <c r="AVX78" s="447"/>
      <c r="AVY78" s="449"/>
      <c r="AVZ78" s="450">
        <f t="shared" si="5110"/>
        <v>0</v>
      </c>
      <c r="AWA78" s="463"/>
      <c r="AWB78" s="448"/>
      <c r="AWD78" s="458"/>
      <c r="AWE78" s="447"/>
      <c r="AWF78" s="447"/>
      <c r="AWG78" s="447"/>
      <c r="AWH78" s="450">
        <f t="shared" si="5111"/>
        <v>0</v>
      </c>
      <c r="AWI78" s="447"/>
      <c r="AWJ78" s="447"/>
      <c r="AWK78" s="447"/>
      <c r="AWL78" s="447"/>
      <c r="AWM78" s="447"/>
      <c r="AWN78" s="449"/>
      <c r="AWO78" s="450">
        <f t="shared" si="5112"/>
        <v>0</v>
      </c>
      <c r="AWP78" s="463"/>
      <c r="AWQ78" s="448"/>
      <c r="AWS78" s="458"/>
      <c r="AWT78" s="447"/>
      <c r="AWU78" s="447"/>
      <c r="AWV78" s="447"/>
      <c r="AWW78" s="450">
        <f t="shared" si="5113"/>
        <v>0</v>
      </c>
      <c r="AWX78" s="447"/>
      <c r="AWY78" s="447"/>
      <c r="AWZ78" s="447"/>
      <c r="AXA78" s="447"/>
      <c r="AXB78" s="447"/>
      <c r="AXC78" s="449"/>
      <c r="AXD78" s="450">
        <f t="shared" si="5114"/>
        <v>0</v>
      </c>
      <c r="AXE78" s="463"/>
      <c r="AXF78" s="448"/>
      <c r="AXH78" s="458"/>
      <c r="AXI78" s="447"/>
      <c r="AXJ78" s="447"/>
      <c r="AXK78" s="447"/>
      <c r="AXL78" s="450">
        <f t="shared" si="5115"/>
        <v>0</v>
      </c>
      <c r="AXM78" s="447"/>
      <c r="AXN78" s="447"/>
      <c r="AXO78" s="447"/>
      <c r="AXP78" s="447"/>
      <c r="AXQ78" s="447"/>
      <c r="AXR78" s="449"/>
      <c r="AXS78" s="450">
        <f t="shared" si="5116"/>
        <v>0</v>
      </c>
      <c r="AXT78" s="463"/>
      <c r="AXU78" s="448"/>
      <c r="AXW78" s="458"/>
      <c r="AXX78" s="447"/>
      <c r="AXY78" s="447"/>
      <c r="AXZ78" s="447"/>
      <c r="AYA78" s="450">
        <f t="shared" si="5117"/>
        <v>0</v>
      </c>
      <c r="AYB78" s="447"/>
      <c r="AYC78" s="447"/>
      <c r="AYD78" s="447"/>
      <c r="AYE78" s="447"/>
      <c r="AYF78" s="447"/>
      <c r="AYG78" s="449"/>
      <c r="AYH78" s="450">
        <f t="shared" si="5118"/>
        <v>0</v>
      </c>
      <c r="AYI78" s="463"/>
      <c r="AYJ78" s="448"/>
      <c r="AYL78" s="458"/>
      <c r="AYM78" s="447"/>
      <c r="AYN78" s="447"/>
      <c r="AYO78" s="447"/>
      <c r="AYP78" s="450">
        <f t="shared" si="5119"/>
        <v>0</v>
      </c>
      <c r="AYQ78" s="447"/>
      <c r="AYR78" s="447"/>
      <c r="AYS78" s="447"/>
      <c r="AYT78" s="447"/>
      <c r="AYU78" s="447"/>
      <c r="AYV78" s="449"/>
      <c r="AYW78" s="450">
        <f t="shared" si="5120"/>
        <v>0</v>
      </c>
      <c r="AYX78" s="463"/>
      <c r="AYY78" s="448"/>
      <c r="AZA78" s="458"/>
      <c r="AZB78" s="447"/>
      <c r="AZC78" s="447"/>
      <c r="AZD78" s="447"/>
      <c r="AZE78" s="450">
        <f t="shared" si="5121"/>
        <v>0</v>
      </c>
      <c r="AZF78" s="447"/>
      <c r="AZG78" s="447"/>
      <c r="AZH78" s="447"/>
      <c r="AZI78" s="447"/>
      <c r="AZJ78" s="447"/>
      <c r="AZK78" s="449"/>
      <c r="AZL78" s="450">
        <f t="shared" si="5122"/>
        <v>0</v>
      </c>
      <c r="AZM78" s="463"/>
      <c r="AZN78" s="448"/>
      <c r="AZP78" s="458"/>
      <c r="AZQ78" s="447"/>
      <c r="AZR78" s="447"/>
      <c r="AZS78" s="447"/>
      <c r="AZT78" s="450">
        <f t="shared" si="5123"/>
        <v>0</v>
      </c>
      <c r="AZU78" s="447"/>
      <c r="AZV78" s="447"/>
      <c r="AZW78" s="447"/>
      <c r="AZX78" s="447"/>
      <c r="AZY78" s="447"/>
      <c r="AZZ78" s="449"/>
      <c r="BAA78" s="450">
        <f t="shared" si="5124"/>
        <v>0</v>
      </c>
      <c r="BAB78" s="463"/>
      <c r="BAC78" s="448"/>
      <c r="BAE78" s="458"/>
      <c r="BAF78" s="447"/>
      <c r="BAG78" s="447"/>
      <c r="BAH78" s="447"/>
      <c r="BAI78" s="450">
        <f t="shared" si="5125"/>
        <v>0</v>
      </c>
      <c r="BAJ78" s="447"/>
      <c r="BAK78" s="447"/>
      <c r="BAL78" s="447"/>
      <c r="BAM78" s="447"/>
      <c r="BAN78" s="447"/>
      <c r="BAO78" s="449"/>
      <c r="BAP78" s="450">
        <f t="shared" si="5126"/>
        <v>0</v>
      </c>
      <c r="BAQ78" s="463"/>
      <c r="BAR78" s="448"/>
      <c r="BAT78" s="458"/>
      <c r="BAU78" s="447"/>
      <c r="BAV78" s="447"/>
      <c r="BAW78" s="447"/>
      <c r="BAX78" s="450">
        <f t="shared" si="5127"/>
        <v>0</v>
      </c>
      <c r="BAY78" s="447"/>
      <c r="BAZ78" s="447"/>
      <c r="BBA78" s="447"/>
      <c r="BBB78" s="447"/>
      <c r="BBC78" s="447"/>
      <c r="BBD78" s="449"/>
      <c r="BBE78" s="450">
        <f t="shared" si="5128"/>
        <v>0</v>
      </c>
      <c r="BBF78" s="463"/>
      <c r="BBG78" s="448"/>
      <c r="BBI78" s="458"/>
      <c r="BBJ78" s="447"/>
      <c r="BBK78" s="447"/>
      <c r="BBL78" s="447"/>
      <c r="BBM78" s="450">
        <f t="shared" si="5129"/>
        <v>0</v>
      </c>
      <c r="BBN78" s="447"/>
      <c r="BBO78" s="447"/>
      <c r="BBP78" s="447"/>
      <c r="BBQ78" s="447"/>
      <c r="BBR78" s="447"/>
      <c r="BBS78" s="449"/>
      <c r="BBT78" s="450">
        <f t="shared" si="5130"/>
        <v>0</v>
      </c>
      <c r="BBU78" s="463"/>
      <c r="BBV78" s="448"/>
      <c r="BBX78" s="458"/>
      <c r="BBY78" s="447"/>
      <c r="BBZ78" s="447"/>
      <c r="BCA78" s="447"/>
      <c r="BCB78" s="450">
        <f t="shared" si="5131"/>
        <v>0</v>
      </c>
      <c r="BCC78" s="447"/>
      <c r="BCD78" s="447"/>
      <c r="BCE78" s="447"/>
      <c r="BCF78" s="447"/>
      <c r="BCG78" s="447"/>
      <c r="BCH78" s="449"/>
      <c r="BCI78" s="450">
        <f t="shared" si="5132"/>
        <v>0</v>
      </c>
      <c r="BCJ78" s="463"/>
      <c r="BCK78" s="448"/>
      <c r="BCM78" s="458"/>
      <c r="BCN78" s="447"/>
      <c r="BCO78" s="447"/>
      <c r="BCP78" s="447"/>
      <c r="BCQ78" s="450">
        <f t="shared" si="5133"/>
        <v>0</v>
      </c>
      <c r="BCR78" s="447"/>
      <c r="BCS78" s="447"/>
      <c r="BCT78" s="447"/>
      <c r="BCU78" s="447"/>
      <c r="BCV78" s="447"/>
      <c r="BCW78" s="449"/>
      <c r="BCX78" s="450">
        <f t="shared" si="5134"/>
        <v>0</v>
      </c>
      <c r="BCY78" s="463"/>
      <c r="BCZ78" s="448"/>
      <c r="BDB78" s="458"/>
      <c r="BDC78" s="447"/>
      <c r="BDD78" s="447"/>
      <c r="BDE78" s="447"/>
      <c r="BDF78" s="450">
        <f t="shared" si="5135"/>
        <v>0</v>
      </c>
      <c r="BDG78" s="447"/>
      <c r="BDH78" s="447"/>
      <c r="BDI78" s="447"/>
      <c r="BDJ78" s="447"/>
      <c r="BDK78" s="447"/>
      <c r="BDL78" s="449"/>
      <c r="BDM78" s="450">
        <f t="shared" si="5136"/>
        <v>0</v>
      </c>
      <c r="BDN78" s="463"/>
      <c r="BDO78" s="448"/>
      <c r="BDQ78" s="458"/>
      <c r="BDR78" s="447"/>
      <c r="BDS78" s="447"/>
      <c r="BDT78" s="447"/>
      <c r="BDU78" s="450">
        <f t="shared" si="5137"/>
        <v>0</v>
      </c>
      <c r="BDV78" s="447"/>
      <c r="BDW78" s="447"/>
      <c r="BDX78" s="447"/>
      <c r="BDY78" s="447"/>
      <c r="BDZ78" s="447"/>
      <c r="BEA78" s="449"/>
      <c r="BEB78" s="450">
        <f t="shared" si="5138"/>
        <v>0</v>
      </c>
      <c r="BEC78" s="463"/>
      <c r="BED78" s="448"/>
      <c r="BEF78" s="458"/>
      <c r="BEG78" s="447"/>
      <c r="BEH78" s="447"/>
      <c r="BEI78" s="447"/>
      <c r="BEJ78" s="450">
        <f t="shared" si="5139"/>
        <v>0</v>
      </c>
      <c r="BEK78" s="447"/>
      <c r="BEL78" s="447"/>
      <c r="BEM78" s="447"/>
      <c r="BEN78" s="447"/>
      <c r="BEO78" s="447"/>
      <c r="BEP78" s="449"/>
      <c r="BEQ78" s="450">
        <f t="shared" si="5140"/>
        <v>0</v>
      </c>
      <c r="BER78" s="463"/>
      <c r="BES78" s="448"/>
      <c r="BEU78" s="458"/>
      <c r="BEV78" s="447"/>
      <c r="BEW78" s="447"/>
      <c r="BEX78" s="447"/>
      <c r="BEY78" s="450">
        <f t="shared" si="5141"/>
        <v>0</v>
      </c>
      <c r="BEZ78" s="447"/>
      <c r="BFA78" s="447"/>
      <c r="BFB78" s="447"/>
      <c r="BFC78" s="447"/>
      <c r="BFD78" s="447"/>
      <c r="BFE78" s="449"/>
      <c r="BFF78" s="450">
        <f t="shared" si="5142"/>
        <v>0</v>
      </c>
      <c r="BFG78" s="463"/>
      <c r="BFH78" s="448"/>
      <c r="BFJ78" s="458"/>
      <c r="BFK78" s="447"/>
      <c r="BFL78" s="447"/>
      <c r="BFM78" s="447"/>
      <c r="BFN78" s="450">
        <f t="shared" si="5143"/>
        <v>0</v>
      </c>
      <c r="BFO78" s="447"/>
      <c r="BFP78" s="447"/>
      <c r="BFQ78" s="447"/>
      <c r="BFR78" s="447"/>
      <c r="BFS78" s="447"/>
      <c r="BFT78" s="449"/>
      <c r="BFU78" s="450">
        <f t="shared" si="5144"/>
        <v>0</v>
      </c>
      <c r="BFV78" s="463"/>
      <c r="BFW78" s="448"/>
      <c r="BFY78" s="458"/>
      <c r="BFZ78" s="447"/>
      <c r="BGA78" s="447"/>
      <c r="BGB78" s="447"/>
      <c r="BGC78" s="450">
        <f t="shared" si="5145"/>
        <v>0</v>
      </c>
      <c r="BGD78" s="447"/>
      <c r="BGE78" s="447"/>
      <c r="BGF78" s="447"/>
      <c r="BGG78" s="447"/>
      <c r="BGH78" s="447"/>
      <c r="BGI78" s="449"/>
      <c r="BGJ78" s="450">
        <f t="shared" si="5146"/>
        <v>0</v>
      </c>
      <c r="BGK78" s="463"/>
      <c r="BGL78" s="448"/>
      <c r="BGN78" s="458"/>
      <c r="BGO78" s="447"/>
      <c r="BGP78" s="447"/>
      <c r="BGQ78" s="447"/>
      <c r="BGR78" s="450">
        <f t="shared" si="5147"/>
        <v>0</v>
      </c>
      <c r="BGS78" s="447"/>
      <c r="BGT78" s="447"/>
      <c r="BGU78" s="447"/>
      <c r="BGV78" s="447"/>
      <c r="BGW78" s="447"/>
      <c r="BGX78" s="449"/>
      <c r="BGY78" s="450">
        <f t="shared" si="5148"/>
        <v>0</v>
      </c>
      <c r="BGZ78" s="463"/>
      <c r="BHA78" s="448"/>
      <c r="BHC78" s="458"/>
      <c r="BHD78" s="447"/>
      <c r="BHE78" s="447"/>
      <c r="BHF78" s="447"/>
      <c r="BHG78" s="450">
        <f t="shared" si="5149"/>
        <v>0</v>
      </c>
      <c r="BHH78" s="447"/>
      <c r="BHI78" s="447"/>
      <c r="BHJ78" s="447"/>
      <c r="BHK78" s="447"/>
      <c r="BHL78" s="447"/>
      <c r="BHM78" s="449"/>
      <c r="BHN78" s="450">
        <f t="shared" si="5150"/>
        <v>0</v>
      </c>
      <c r="BHO78" s="463"/>
      <c r="BHP78" s="448"/>
      <c r="BHR78" s="458"/>
      <c r="BHS78" s="447"/>
      <c r="BHT78" s="447"/>
      <c r="BHU78" s="447"/>
      <c r="BHV78" s="450">
        <f t="shared" si="5151"/>
        <v>0</v>
      </c>
      <c r="BHW78" s="447"/>
      <c r="BHX78" s="447"/>
      <c r="BHY78" s="447"/>
      <c r="BHZ78" s="447"/>
      <c r="BIA78" s="447"/>
      <c r="BIB78" s="449"/>
      <c r="BIC78" s="450">
        <f t="shared" si="5152"/>
        <v>0</v>
      </c>
      <c r="BID78" s="463"/>
      <c r="BIE78" s="448"/>
      <c r="BIG78" s="458"/>
      <c r="BIH78" s="447"/>
      <c r="BII78" s="447"/>
      <c r="BIJ78" s="447"/>
      <c r="BIK78" s="450">
        <f t="shared" si="5153"/>
        <v>0</v>
      </c>
      <c r="BIL78" s="447"/>
      <c r="BIM78" s="447"/>
      <c r="BIN78" s="447"/>
      <c r="BIO78" s="447"/>
      <c r="BIP78" s="447"/>
      <c r="BIQ78" s="449"/>
      <c r="BIR78" s="450">
        <f t="shared" si="5154"/>
        <v>0</v>
      </c>
      <c r="BIS78" s="463"/>
      <c r="BIT78" s="448"/>
      <c r="BIV78" s="458"/>
      <c r="BIW78" s="447"/>
      <c r="BIX78" s="447"/>
      <c r="BIY78" s="447"/>
      <c r="BIZ78" s="450">
        <f t="shared" si="5155"/>
        <v>0</v>
      </c>
      <c r="BJA78" s="447"/>
      <c r="BJB78" s="447"/>
      <c r="BJC78" s="447"/>
      <c r="BJD78" s="447"/>
      <c r="BJE78" s="447"/>
      <c r="BJF78" s="449"/>
      <c r="BJG78" s="450">
        <f t="shared" si="5156"/>
        <v>0</v>
      </c>
      <c r="BJH78" s="463"/>
      <c r="BJI78" s="448"/>
      <c r="BJK78" s="458"/>
      <c r="BJL78" s="447"/>
      <c r="BJM78" s="447"/>
      <c r="BJN78" s="447"/>
      <c r="BJO78" s="450">
        <f t="shared" si="5157"/>
        <v>0</v>
      </c>
      <c r="BJP78" s="447"/>
      <c r="BJQ78" s="447"/>
      <c r="BJR78" s="447"/>
      <c r="BJS78" s="447"/>
      <c r="BJT78" s="447"/>
      <c r="BJU78" s="449"/>
      <c r="BJV78" s="450">
        <f t="shared" si="5158"/>
        <v>0</v>
      </c>
      <c r="BJW78" s="463"/>
      <c r="BJX78" s="448"/>
      <c r="BJZ78" s="458"/>
      <c r="BKA78" s="447"/>
      <c r="BKB78" s="447"/>
      <c r="BKC78" s="447"/>
      <c r="BKD78" s="450">
        <f t="shared" si="5159"/>
        <v>0</v>
      </c>
      <c r="BKE78" s="447"/>
      <c r="BKF78" s="447"/>
      <c r="BKG78" s="447"/>
      <c r="BKH78" s="447"/>
      <c r="BKI78" s="447"/>
      <c r="BKJ78" s="449"/>
      <c r="BKK78" s="450">
        <f t="shared" si="5160"/>
        <v>0</v>
      </c>
      <c r="BKL78" s="463"/>
      <c r="BKM78" s="448"/>
      <c r="BKO78" s="458"/>
      <c r="BKP78" s="447"/>
      <c r="BKQ78" s="447"/>
      <c r="BKR78" s="447"/>
      <c r="BKS78" s="450">
        <f t="shared" si="5161"/>
        <v>0</v>
      </c>
      <c r="BKT78" s="447"/>
      <c r="BKU78" s="447"/>
      <c r="BKV78" s="447"/>
      <c r="BKW78" s="447"/>
      <c r="BKX78" s="447"/>
      <c r="BKY78" s="449"/>
      <c r="BKZ78" s="450">
        <f t="shared" si="5162"/>
        <v>0</v>
      </c>
      <c r="BLA78" s="463"/>
      <c r="BLB78" s="448"/>
      <c r="BLD78" s="458"/>
      <c r="BLE78" s="447"/>
      <c r="BLF78" s="447"/>
      <c r="BLG78" s="447"/>
      <c r="BLH78" s="450">
        <f t="shared" si="5163"/>
        <v>0</v>
      </c>
      <c r="BLI78" s="447"/>
      <c r="BLJ78" s="447"/>
      <c r="BLK78" s="447"/>
      <c r="BLL78" s="447"/>
      <c r="BLM78" s="447"/>
      <c r="BLN78" s="449"/>
      <c r="BLO78" s="450">
        <f t="shared" si="5164"/>
        <v>0</v>
      </c>
      <c r="BLP78" s="463"/>
      <c r="BLQ78" s="448"/>
      <c r="BLS78" s="458"/>
      <c r="BLT78" s="447"/>
      <c r="BLU78" s="447"/>
      <c r="BLV78" s="447"/>
      <c r="BLW78" s="450">
        <f t="shared" si="5165"/>
        <v>0</v>
      </c>
      <c r="BLX78" s="447"/>
      <c r="BLY78" s="447"/>
      <c r="BLZ78" s="447"/>
      <c r="BMA78" s="447"/>
      <c r="BMB78" s="447"/>
      <c r="BMC78" s="449"/>
      <c r="BMD78" s="450">
        <f t="shared" si="5166"/>
        <v>0</v>
      </c>
      <c r="BME78" s="463"/>
      <c r="BMF78" s="448"/>
      <c r="BMH78" s="458"/>
      <c r="BMI78" s="447"/>
      <c r="BMJ78" s="447"/>
      <c r="BMK78" s="447"/>
      <c r="BML78" s="450">
        <f t="shared" si="5167"/>
        <v>0</v>
      </c>
      <c r="BMM78" s="447"/>
      <c r="BMN78" s="447"/>
      <c r="BMO78" s="447"/>
      <c r="BMP78" s="447"/>
      <c r="BMQ78" s="447"/>
      <c r="BMR78" s="449"/>
      <c r="BMS78" s="450">
        <f t="shared" si="5168"/>
        <v>0</v>
      </c>
      <c r="BMT78" s="463"/>
      <c r="BMU78" s="448"/>
      <c r="BMW78" s="458"/>
      <c r="BMX78" s="447"/>
      <c r="BMY78" s="447"/>
      <c r="BMZ78" s="447"/>
      <c r="BNA78" s="450">
        <f t="shared" si="5169"/>
        <v>0</v>
      </c>
      <c r="BNB78" s="447"/>
      <c r="BNC78" s="447"/>
      <c r="BND78" s="447"/>
      <c r="BNE78" s="447"/>
      <c r="BNF78" s="447"/>
      <c r="BNG78" s="449"/>
      <c r="BNH78" s="450">
        <f t="shared" si="5170"/>
        <v>0</v>
      </c>
      <c r="BNI78" s="463"/>
      <c r="BNJ78" s="448"/>
      <c r="BNL78" s="458"/>
      <c r="BNM78" s="447"/>
      <c r="BNN78" s="447"/>
      <c r="BNO78" s="447"/>
      <c r="BNP78" s="450">
        <f t="shared" si="5171"/>
        <v>0</v>
      </c>
      <c r="BNQ78" s="447"/>
      <c r="BNR78" s="447"/>
      <c r="BNS78" s="447"/>
      <c r="BNT78" s="447"/>
      <c r="BNU78" s="447"/>
      <c r="BNV78" s="449"/>
      <c r="BNW78" s="450">
        <f t="shared" si="5172"/>
        <v>0</v>
      </c>
      <c r="BNX78" s="463"/>
      <c r="BNY78" s="448"/>
      <c r="BOA78" s="458"/>
      <c r="BOB78" s="447"/>
      <c r="BOC78" s="447"/>
      <c r="BOD78" s="447"/>
      <c r="BOE78" s="450">
        <f t="shared" si="5173"/>
        <v>0</v>
      </c>
      <c r="BOF78" s="447"/>
      <c r="BOG78" s="447"/>
      <c r="BOH78" s="447"/>
      <c r="BOI78" s="447"/>
      <c r="BOJ78" s="447"/>
      <c r="BOK78" s="449"/>
      <c r="BOL78" s="450">
        <f t="shared" si="5174"/>
        <v>0</v>
      </c>
      <c r="BOM78" s="463"/>
      <c r="BON78" s="448"/>
      <c r="BOP78" s="458"/>
      <c r="BOQ78" s="447"/>
      <c r="BOR78" s="447"/>
      <c r="BOS78" s="447"/>
      <c r="BOT78" s="450">
        <f t="shared" si="5175"/>
        <v>0</v>
      </c>
      <c r="BOU78" s="447"/>
      <c r="BOV78" s="447"/>
      <c r="BOW78" s="447"/>
      <c r="BOX78" s="447"/>
      <c r="BOY78" s="447"/>
      <c r="BOZ78" s="449"/>
      <c r="BPA78" s="450">
        <f t="shared" si="5176"/>
        <v>0</v>
      </c>
      <c r="BPB78" s="463"/>
      <c r="BPC78" s="448"/>
      <c r="BPE78" s="458"/>
      <c r="BPF78" s="447"/>
      <c r="BPG78" s="447"/>
      <c r="BPH78" s="447"/>
      <c r="BPI78" s="450">
        <f t="shared" si="5177"/>
        <v>0</v>
      </c>
      <c r="BPJ78" s="447"/>
      <c r="BPK78" s="447"/>
      <c r="BPL78" s="447"/>
      <c r="BPM78" s="447"/>
      <c r="BPN78" s="447"/>
      <c r="BPO78" s="449"/>
      <c r="BPP78" s="450">
        <f t="shared" si="5178"/>
        <v>0</v>
      </c>
      <c r="BPQ78" s="463"/>
      <c r="BPR78" s="448"/>
      <c r="BPT78" s="458"/>
      <c r="BPU78" s="447"/>
      <c r="BPV78" s="447"/>
      <c r="BPW78" s="447"/>
      <c r="BPX78" s="450">
        <f t="shared" si="5179"/>
        <v>0</v>
      </c>
      <c r="BPY78" s="447"/>
      <c r="BPZ78" s="447"/>
      <c r="BQA78" s="447"/>
      <c r="BQB78" s="447"/>
      <c r="BQC78" s="447"/>
      <c r="BQD78" s="449"/>
      <c r="BQE78" s="450">
        <f t="shared" si="5180"/>
        <v>0</v>
      </c>
      <c r="BQF78" s="463"/>
      <c r="BQG78" s="448"/>
      <c r="BQI78" s="458"/>
      <c r="BQJ78" s="447"/>
      <c r="BQK78" s="447"/>
      <c r="BQL78" s="447"/>
      <c r="BQM78" s="450">
        <f t="shared" si="5181"/>
        <v>0</v>
      </c>
      <c r="BQN78" s="447"/>
      <c r="BQO78" s="447"/>
      <c r="BQP78" s="447"/>
      <c r="BQQ78" s="447"/>
      <c r="BQR78" s="447"/>
      <c r="BQS78" s="449"/>
      <c r="BQT78" s="450">
        <f t="shared" si="5182"/>
        <v>0</v>
      </c>
      <c r="BQU78" s="463"/>
      <c r="BQV78" s="448"/>
      <c r="BQX78" s="458"/>
      <c r="BQY78" s="447"/>
      <c r="BQZ78" s="447"/>
      <c r="BRA78" s="447"/>
      <c r="BRB78" s="450">
        <f t="shared" si="5183"/>
        <v>0</v>
      </c>
      <c r="BRC78" s="447"/>
      <c r="BRD78" s="447"/>
      <c r="BRE78" s="447"/>
      <c r="BRF78" s="447"/>
      <c r="BRG78" s="447"/>
      <c r="BRH78" s="449"/>
      <c r="BRI78" s="450">
        <f t="shared" si="5184"/>
        <v>0</v>
      </c>
      <c r="BRJ78" s="463"/>
      <c r="BRK78" s="448"/>
      <c r="BRM78" s="458"/>
      <c r="BRN78" s="447"/>
      <c r="BRO78" s="447"/>
      <c r="BRP78" s="447"/>
      <c r="BRQ78" s="450">
        <f t="shared" si="5185"/>
        <v>0</v>
      </c>
      <c r="BRR78" s="447"/>
      <c r="BRS78" s="447"/>
      <c r="BRT78" s="447"/>
      <c r="BRU78" s="447"/>
      <c r="BRV78" s="447"/>
      <c r="BRW78" s="449"/>
      <c r="BRX78" s="450">
        <f t="shared" si="5186"/>
        <v>0</v>
      </c>
      <c r="BRY78" s="463"/>
      <c r="BRZ78" s="448"/>
      <c r="BSB78" s="458"/>
      <c r="BSC78" s="447"/>
      <c r="BSD78" s="447"/>
      <c r="BSE78" s="447"/>
      <c r="BSF78" s="450">
        <f t="shared" si="5187"/>
        <v>0</v>
      </c>
      <c r="BSG78" s="447"/>
      <c r="BSH78" s="447"/>
      <c r="BSI78" s="447"/>
      <c r="BSJ78" s="447"/>
      <c r="BSK78" s="447"/>
      <c r="BSL78" s="449"/>
      <c r="BSM78" s="450">
        <f t="shared" si="5188"/>
        <v>0</v>
      </c>
      <c r="BSN78" s="463"/>
      <c r="BSO78" s="448"/>
      <c r="BSQ78" s="458"/>
      <c r="BSR78" s="447"/>
      <c r="BSS78" s="447"/>
      <c r="BST78" s="447"/>
      <c r="BSU78" s="450">
        <f t="shared" si="5189"/>
        <v>0</v>
      </c>
      <c r="BSV78" s="447"/>
      <c r="BSW78" s="447"/>
      <c r="BSX78" s="447"/>
      <c r="BSY78" s="447"/>
      <c r="BSZ78" s="447"/>
      <c r="BTA78" s="449"/>
      <c r="BTB78" s="450">
        <f t="shared" si="5190"/>
        <v>0</v>
      </c>
      <c r="BTC78" s="463"/>
      <c r="BTD78" s="448"/>
      <c r="BTF78" s="458"/>
      <c r="BTG78" s="447"/>
      <c r="BTH78" s="447"/>
      <c r="BTI78" s="447"/>
      <c r="BTJ78" s="450">
        <f t="shared" si="5191"/>
        <v>0</v>
      </c>
      <c r="BTK78" s="447"/>
      <c r="BTL78" s="447"/>
      <c r="BTM78" s="447"/>
      <c r="BTN78" s="447"/>
      <c r="BTO78" s="447"/>
      <c r="BTP78" s="449"/>
      <c r="BTQ78" s="450">
        <f t="shared" si="5192"/>
        <v>0</v>
      </c>
      <c r="BTR78" s="463"/>
      <c r="BTS78" s="448"/>
      <c r="BTU78" s="458"/>
      <c r="BTV78" s="447"/>
      <c r="BTW78" s="447"/>
      <c r="BTX78" s="447"/>
      <c r="BTY78" s="450">
        <f t="shared" si="5193"/>
        <v>0</v>
      </c>
      <c r="BTZ78" s="447"/>
      <c r="BUA78" s="447"/>
      <c r="BUB78" s="447"/>
      <c r="BUC78" s="447"/>
      <c r="BUD78" s="447"/>
      <c r="BUE78" s="449"/>
      <c r="BUF78" s="450">
        <f t="shared" si="5194"/>
        <v>0</v>
      </c>
      <c r="BUG78" s="463"/>
      <c r="BUH78" s="448"/>
      <c r="BUJ78" s="458"/>
      <c r="BUK78" s="447"/>
      <c r="BUL78" s="447"/>
      <c r="BUM78" s="447"/>
      <c r="BUN78" s="450">
        <f t="shared" si="5195"/>
        <v>0</v>
      </c>
      <c r="BUO78" s="447"/>
      <c r="BUP78" s="447"/>
      <c r="BUQ78" s="447"/>
      <c r="BUR78" s="447"/>
      <c r="BUS78" s="447"/>
      <c r="BUT78" s="449"/>
      <c r="BUU78" s="450">
        <f t="shared" si="5196"/>
        <v>0</v>
      </c>
      <c r="BUV78" s="463"/>
      <c r="BUW78" s="448"/>
      <c r="BUY78" s="458"/>
      <c r="BUZ78" s="447"/>
      <c r="BVA78" s="447"/>
      <c r="BVB78" s="447"/>
      <c r="BVC78" s="450">
        <f t="shared" si="5197"/>
        <v>0</v>
      </c>
      <c r="BVD78" s="447"/>
      <c r="BVE78" s="447"/>
      <c r="BVF78" s="447"/>
      <c r="BVG78" s="447"/>
      <c r="BVH78" s="447"/>
      <c r="BVI78" s="449"/>
      <c r="BVJ78" s="450">
        <f t="shared" si="5198"/>
        <v>0</v>
      </c>
      <c r="BVK78" s="463"/>
      <c r="BVL78" s="448"/>
      <c r="BVN78" s="458"/>
      <c r="BVO78" s="447"/>
      <c r="BVP78" s="447"/>
      <c r="BVQ78" s="447"/>
      <c r="BVR78" s="450">
        <f t="shared" si="5199"/>
        <v>0</v>
      </c>
      <c r="BVS78" s="447"/>
      <c r="BVT78" s="447"/>
      <c r="BVU78" s="447"/>
      <c r="BVV78" s="447"/>
      <c r="BVW78" s="447"/>
      <c r="BVX78" s="449"/>
      <c r="BVY78" s="450">
        <f t="shared" si="5200"/>
        <v>0</v>
      </c>
      <c r="BVZ78" s="463"/>
      <c r="BWA78" s="448"/>
    </row>
    <row r="79" spans="2:1951" ht="15" customHeight="1" x14ac:dyDescent="0.2">
      <c r="B79" s="452" t="s">
        <v>329</v>
      </c>
      <c r="C79" s="447"/>
      <c r="D79" s="447"/>
      <c r="E79" s="447"/>
      <c r="F79" s="447"/>
      <c r="G79" s="450">
        <f t="shared" si="4941"/>
        <v>0</v>
      </c>
      <c r="H79" s="447"/>
      <c r="I79" s="447"/>
      <c r="J79" s="447"/>
      <c r="K79" s="447"/>
      <c r="L79" s="447"/>
      <c r="M79" s="449"/>
      <c r="N79" s="450">
        <f t="shared" si="4942"/>
        <v>0</v>
      </c>
      <c r="O79" s="463"/>
      <c r="P79" s="448"/>
      <c r="R79" s="458"/>
      <c r="S79" s="447"/>
      <c r="T79" s="447"/>
      <c r="U79" s="447"/>
      <c r="V79" s="450">
        <f t="shared" si="4943"/>
        <v>0</v>
      </c>
      <c r="W79" s="447"/>
      <c r="X79" s="447"/>
      <c r="Y79" s="447"/>
      <c r="Z79" s="447"/>
      <c r="AA79" s="447"/>
      <c r="AB79" s="449"/>
      <c r="AC79" s="450">
        <f t="shared" si="4944"/>
        <v>0</v>
      </c>
      <c r="AD79" s="463"/>
      <c r="AE79" s="448"/>
      <c r="AG79" s="458"/>
      <c r="AH79" s="447"/>
      <c r="AI79" s="447"/>
      <c r="AJ79" s="447"/>
      <c r="AK79" s="450">
        <f t="shared" si="4945"/>
        <v>0</v>
      </c>
      <c r="AL79" s="447"/>
      <c r="AM79" s="447"/>
      <c r="AN79" s="447"/>
      <c r="AO79" s="447"/>
      <c r="AP79" s="447"/>
      <c r="AQ79" s="449"/>
      <c r="AR79" s="450">
        <f t="shared" si="4946"/>
        <v>0</v>
      </c>
      <c r="AS79" s="463"/>
      <c r="AT79" s="448"/>
      <c r="AV79" s="458"/>
      <c r="AW79" s="447"/>
      <c r="AX79" s="447"/>
      <c r="AY79" s="447"/>
      <c r="AZ79" s="450">
        <f t="shared" si="4947"/>
        <v>0</v>
      </c>
      <c r="BA79" s="447"/>
      <c r="BB79" s="447"/>
      <c r="BC79" s="447"/>
      <c r="BD79" s="447"/>
      <c r="BE79" s="447"/>
      <c r="BF79" s="449"/>
      <c r="BG79" s="450">
        <f t="shared" si="4948"/>
        <v>0</v>
      </c>
      <c r="BH79" s="463"/>
      <c r="BI79" s="448"/>
      <c r="BK79" s="458"/>
      <c r="BL79" s="447"/>
      <c r="BM79" s="447"/>
      <c r="BN79" s="447"/>
      <c r="BO79" s="450">
        <f t="shared" si="4949"/>
        <v>0</v>
      </c>
      <c r="BP79" s="447"/>
      <c r="BQ79" s="447"/>
      <c r="BR79" s="447"/>
      <c r="BS79" s="447"/>
      <c r="BT79" s="447"/>
      <c r="BU79" s="449"/>
      <c r="BV79" s="450">
        <f t="shared" si="4950"/>
        <v>0</v>
      </c>
      <c r="BW79" s="463"/>
      <c r="BX79" s="448"/>
      <c r="BZ79" s="458"/>
      <c r="CA79" s="447"/>
      <c r="CB79" s="447"/>
      <c r="CC79" s="447"/>
      <c r="CD79" s="450">
        <f t="shared" si="4951"/>
        <v>0</v>
      </c>
      <c r="CE79" s="447"/>
      <c r="CF79" s="447"/>
      <c r="CG79" s="447"/>
      <c r="CH79" s="447"/>
      <c r="CI79" s="447"/>
      <c r="CJ79" s="449"/>
      <c r="CK79" s="450">
        <f t="shared" si="4952"/>
        <v>0</v>
      </c>
      <c r="CL79" s="463"/>
      <c r="CM79" s="448"/>
      <c r="CO79" s="458"/>
      <c r="CP79" s="447"/>
      <c r="CQ79" s="447"/>
      <c r="CR79" s="447"/>
      <c r="CS79" s="450">
        <f t="shared" si="4953"/>
        <v>0</v>
      </c>
      <c r="CT79" s="447"/>
      <c r="CU79" s="447"/>
      <c r="CV79" s="447"/>
      <c r="CW79" s="447"/>
      <c r="CX79" s="447"/>
      <c r="CY79" s="449"/>
      <c r="CZ79" s="450">
        <f t="shared" si="4954"/>
        <v>0</v>
      </c>
      <c r="DA79" s="463"/>
      <c r="DB79" s="448"/>
      <c r="DD79" s="458"/>
      <c r="DE79" s="447"/>
      <c r="DF79" s="447"/>
      <c r="DG79" s="447"/>
      <c r="DH79" s="450">
        <f t="shared" si="4955"/>
        <v>0</v>
      </c>
      <c r="DI79" s="447"/>
      <c r="DJ79" s="447"/>
      <c r="DK79" s="447"/>
      <c r="DL79" s="447"/>
      <c r="DM79" s="447"/>
      <c r="DN79" s="449"/>
      <c r="DO79" s="450">
        <f t="shared" si="4956"/>
        <v>0</v>
      </c>
      <c r="DP79" s="463"/>
      <c r="DQ79" s="448"/>
      <c r="DS79" s="458"/>
      <c r="DT79" s="447"/>
      <c r="DU79" s="447"/>
      <c r="DV79" s="447"/>
      <c r="DW79" s="450">
        <f t="shared" si="4957"/>
        <v>0</v>
      </c>
      <c r="DX79" s="447"/>
      <c r="DY79" s="447"/>
      <c r="DZ79" s="447"/>
      <c r="EA79" s="447"/>
      <c r="EB79" s="447"/>
      <c r="EC79" s="449"/>
      <c r="ED79" s="450">
        <f t="shared" si="4958"/>
        <v>0</v>
      </c>
      <c r="EE79" s="463"/>
      <c r="EF79" s="448"/>
      <c r="EH79" s="458"/>
      <c r="EI79" s="447"/>
      <c r="EJ79" s="447"/>
      <c r="EK79" s="447"/>
      <c r="EL79" s="450">
        <f t="shared" si="4959"/>
        <v>0</v>
      </c>
      <c r="EM79" s="447"/>
      <c r="EN79" s="447"/>
      <c r="EO79" s="447"/>
      <c r="EP79" s="447"/>
      <c r="EQ79" s="447"/>
      <c r="ER79" s="449"/>
      <c r="ES79" s="450">
        <f t="shared" si="4960"/>
        <v>0</v>
      </c>
      <c r="ET79" s="463"/>
      <c r="EU79" s="448"/>
      <c r="EW79" s="458"/>
      <c r="EX79" s="447"/>
      <c r="EY79" s="447"/>
      <c r="EZ79" s="447"/>
      <c r="FA79" s="450">
        <f t="shared" si="4961"/>
        <v>0</v>
      </c>
      <c r="FB79" s="447"/>
      <c r="FC79" s="447"/>
      <c r="FD79" s="447"/>
      <c r="FE79" s="447"/>
      <c r="FF79" s="447"/>
      <c r="FG79" s="449"/>
      <c r="FH79" s="450">
        <f t="shared" si="4962"/>
        <v>0</v>
      </c>
      <c r="FI79" s="463"/>
      <c r="FJ79" s="448"/>
      <c r="FL79" s="458"/>
      <c r="FM79" s="447"/>
      <c r="FN79" s="447"/>
      <c r="FO79" s="447"/>
      <c r="FP79" s="450">
        <f t="shared" si="4963"/>
        <v>0</v>
      </c>
      <c r="FQ79" s="447"/>
      <c r="FR79" s="447"/>
      <c r="FS79" s="447"/>
      <c r="FT79" s="447"/>
      <c r="FU79" s="447"/>
      <c r="FV79" s="449"/>
      <c r="FW79" s="450">
        <f t="shared" si="4964"/>
        <v>0</v>
      </c>
      <c r="FX79" s="463"/>
      <c r="FY79" s="448"/>
      <c r="GA79" s="458"/>
      <c r="GB79" s="447"/>
      <c r="GC79" s="447"/>
      <c r="GD79" s="447"/>
      <c r="GE79" s="450">
        <f t="shared" si="4965"/>
        <v>0</v>
      </c>
      <c r="GF79" s="447"/>
      <c r="GG79" s="447"/>
      <c r="GH79" s="447"/>
      <c r="GI79" s="447"/>
      <c r="GJ79" s="447"/>
      <c r="GK79" s="449"/>
      <c r="GL79" s="450">
        <f t="shared" si="4966"/>
        <v>0</v>
      </c>
      <c r="GM79" s="463"/>
      <c r="GN79" s="448"/>
      <c r="GP79" s="458"/>
      <c r="GQ79" s="447"/>
      <c r="GR79" s="447"/>
      <c r="GS79" s="447"/>
      <c r="GT79" s="450">
        <f t="shared" si="4967"/>
        <v>0</v>
      </c>
      <c r="GU79" s="447"/>
      <c r="GV79" s="447"/>
      <c r="GW79" s="447"/>
      <c r="GX79" s="447"/>
      <c r="GY79" s="447"/>
      <c r="GZ79" s="449"/>
      <c r="HA79" s="450">
        <f t="shared" si="4968"/>
        <v>0</v>
      </c>
      <c r="HB79" s="463"/>
      <c r="HC79" s="448"/>
      <c r="HE79" s="458"/>
      <c r="HF79" s="447"/>
      <c r="HG79" s="447"/>
      <c r="HH79" s="447"/>
      <c r="HI79" s="450">
        <f t="shared" si="4969"/>
        <v>0</v>
      </c>
      <c r="HJ79" s="447"/>
      <c r="HK79" s="447"/>
      <c r="HL79" s="447"/>
      <c r="HM79" s="447"/>
      <c r="HN79" s="447"/>
      <c r="HO79" s="449"/>
      <c r="HP79" s="450">
        <f t="shared" si="4970"/>
        <v>0</v>
      </c>
      <c r="HQ79" s="463"/>
      <c r="HR79" s="448"/>
      <c r="HT79" s="458"/>
      <c r="HU79" s="447"/>
      <c r="HV79" s="447"/>
      <c r="HW79" s="447"/>
      <c r="HX79" s="450">
        <f t="shared" si="4971"/>
        <v>0</v>
      </c>
      <c r="HY79" s="447"/>
      <c r="HZ79" s="447"/>
      <c r="IA79" s="447"/>
      <c r="IB79" s="447"/>
      <c r="IC79" s="447"/>
      <c r="ID79" s="449"/>
      <c r="IE79" s="450">
        <f t="shared" si="4972"/>
        <v>0</v>
      </c>
      <c r="IF79" s="463"/>
      <c r="IG79" s="448"/>
      <c r="II79" s="458"/>
      <c r="IJ79" s="447"/>
      <c r="IK79" s="447"/>
      <c r="IL79" s="447"/>
      <c r="IM79" s="450">
        <f t="shared" si="4973"/>
        <v>0</v>
      </c>
      <c r="IN79" s="447"/>
      <c r="IO79" s="447"/>
      <c r="IP79" s="447"/>
      <c r="IQ79" s="447"/>
      <c r="IR79" s="447"/>
      <c r="IS79" s="449"/>
      <c r="IT79" s="450">
        <f t="shared" si="4974"/>
        <v>0</v>
      </c>
      <c r="IU79" s="463"/>
      <c r="IV79" s="448"/>
      <c r="IX79" s="458"/>
      <c r="IY79" s="447"/>
      <c r="IZ79" s="447"/>
      <c r="JA79" s="447"/>
      <c r="JB79" s="450">
        <f t="shared" si="4975"/>
        <v>0</v>
      </c>
      <c r="JC79" s="447"/>
      <c r="JD79" s="447"/>
      <c r="JE79" s="447"/>
      <c r="JF79" s="447"/>
      <c r="JG79" s="447"/>
      <c r="JH79" s="449"/>
      <c r="JI79" s="450">
        <f t="shared" si="4976"/>
        <v>0</v>
      </c>
      <c r="JJ79" s="463"/>
      <c r="JK79" s="448"/>
      <c r="JM79" s="458"/>
      <c r="JN79" s="447"/>
      <c r="JO79" s="447"/>
      <c r="JP79" s="447"/>
      <c r="JQ79" s="450">
        <f t="shared" si="4977"/>
        <v>0</v>
      </c>
      <c r="JR79" s="447"/>
      <c r="JS79" s="447"/>
      <c r="JT79" s="447"/>
      <c r="JU79" s="447"/>
      <c r="JV79" s="447"/>
      <c r="JW79" s="449"/>
      <c r="JX79" s="450">
        <f t="shared" si="4978"/>
        <v>0</v>
      </c>
      <c r="JY79" s="463"/>
      <c r="JZ79" s="448"/>
      <c r="KB79" s="458"/>
      <c r="KC79" s="447"/>
      <c r="KD79" s="447"/>
      <c r="KE79" s="447"/>
      <c r="KF79" s="450">
        <f t="shared" si="4979"/>
        <v>0</v>
      </c>
      <c r="KG79" s="447"/>
      <c r="KH79" s="447"/>
      <c r="KI79" s="447"/>
      <c r="KJ79" s="447"/>
      <c r="KK79" s="447"/>
      <c r="KL79" s="449"/>
      <c r="KM79" s="450">
        <f t="shared" si="4980"/>
        <v>0</v>
      </c>
      <c r="KN79" s="463"/>
      <c r="KO79" s="448"/>
      <c r="KQ79" s="458"/>
      <c r="KR79" s="447"/>
      <c r="KS79" s="447"/>
      <c r="KT79" s="447"/>
      <c r="KU79" s="450">
        <f t="shared" si="4981"/>
        <v>0</v>
      </c>
      <c r="KV79" s="447"/>
      <c r="KW79" s="447"/>
      <c r="KX79" s="447"/>
      <c r="KY79" s="447"/>
      <c r="KZ79" s="447"/>
      <c r="LA79" s="449"/>
      <c r="LB79" s="450">
        <f t="shared" si="4982"/>
        <v>0</v>
      </c>
      <c r="LC79" s="463"/>
      <c r="LD79" s="448"/>
      <c r="LF79" s="458"/>
      <c r="LG79" s="447"/>
      <c r="LH79" s="447"/>
      <c r="LI79" s="447"/>
      <c r="LJ79" s="450">
        <f t="shared" si="4983"/>
        <v>0</v>
      </c>
      <c r="LK79" s="447"/>
      <c r="LL79" s="447"/>
      <c r="LM79" s="447"/>
      <c r="LN79" s="447"/>
      <c r="LO79" s="447"/>
      <c r="LP79" s="449"/>
      <c r="LQ79" s="450">
        <f t="shared" si="4984"/>
        <v>0</v>
      </c>
      <c r="LR79" s="463"/>
      <c r="LS79" s="448"/>
      <c r="LU79" s="458"/>
      <c r="LV79" s="447"/>
      <c r="LW79" s="447"/>
      <c r="LX79" s="447"/>
      <c r="LY79" s="450">
        <f t="shared" si="4985"/>
        <v>0</v>
      </c>
      <c r="LZ79" s="447"/>
      <c r="MA79" s="447"/>
      <c r="MB79" s="447"/>
      <c r="MC79" s="447"/>
      <c r="MD79" s="447"/>
      <c r="ME79" s="449"/>
      <c r="MF79" s="450">
        <f t="shared" si="4986"/>
        <v>0</v>
      </c>
      <c r="MG79" s="463"/>
      <c r="MH79" s="448"/>
      <c r="MJ79" s="458"/>
      <c r="MK79" s="447"/>
      <c r="ML79" s="447"/>
      <c r="MM79" s="447"/>
      <c r="MN79" s="450">
        <f t="shared" si="4987"/>
        <v>0</v>
      </c>
      <c r="MO79" s="447"/>
      <c r="MP79" s="447"/>
      <c r="MQ79" s="447"/>
      <c r="MR79" s="447"/>
      <c r="MS79" s="447"/>
      <c r="MT79" s="449"/>
      <c r="MU79" s="450">
        <f t="shared" si="4988"/>
        <v>0</v>
      </c>
      <c r="MV79" s="463"/>
      <c r="MW79" s="448"/>
      <c r="MY79" s="458"/>
      <c r="MZ79" s="447"/>
      <c r="NA79" s="447"/>
      <c r="NB79" s="447"/>
      <c r="NC79" s="450">
        <f t="shared" si="4989"/>
        <v>0</v>
      </c>
      <c r="ND79" s="447"/>
      <c r="NE79" s="447"/>
      <c r="NF79" s="447"/>
      <c r="NG79" s="447"/>
      <c r="NH79" s="447"/>
      <c r="NI79" s="449"/>
      <c r="NJ79" s="450">
        <f t="shared" si="4990"/>
        <v>0</v>
      </c>
      <c r="NK79" s="463"/>
      <c r="NL79" s="448"/>
      <c r="NN79" s="458"/>
      <c r="NO79" s="447"/>
      <c r="NP79" s="447"/>
      <c r="NQ79" s="447"/>
      <c r="NR79" s="450">
        <f t="shared" si="4991"/>
        <v>0</v>
      </c>
      <c r="NS79" s="447"/>
      <c r="NT79" s="447"/>
      <c r="NU79" s="447"/>
      <c r="NV79" s="447"/>
      <c r="NW79" s="447"/>
      <c r="NX79" s="449"/>
      <c r="NY79" s="450">
        <f t="shared" si="4992"/>
        <v>0</v>
      </c>
      <c r="NZ79" s="463"/>
      <c r="OA79" s="448"/>
      <c r="OC79" s="458"/>
      <c r="OD79" s="447"/>
      <c r="OE79" s="447"/>
      <c r="OF79" s="447"/>
      <c r="OG79" s="450">
        <f t="shared" si="4993"/>
        <v>0</v>
      </c>
      <c r="OH79" s="447"/>
      <c r="OI79" s="447"/>
      <c r="OJ79" s="447"/>
      <c r="OK79" s="447"/>
      <c r="OL79" s="447"/>
      <c r="OM79" s="449"/>
      <c r="ON79" s="450">
        <f t="shared" si="4994"/>
        <v>0</v>
      </c>
      <c r="OO79" s="463"/>
      <c r="OP79" s="448"/>
      <c r="OR79" s="458"/>
      <c r="OS79" s="447"/>
      <c r="OT79" s="447"/>
      <c r="OU79" s="447"/>
      <c r="OV79" s="450">
        <f t="shared" si="4995"/>
        <v>0</v>
      </c>
      <c r="OW79" s="447"/>
      <c r="OX79" s="447"/>
      <c r="OY79" s="447"/>
      <c r="OZ79" s="447"/>
      <c r="PA79" s="447"/>
      <c r="PB79" s="449"/>
      <c r="PC79" s="450">
        <f t="shared" si="4996"/>
        <v>0</v>
      </c>
      <c r="PD79" s="463"/>
      <c r="PE79" s="448"/>
      <c r="PG79" s="458"/>
      <c r="PH79" s="447"/>
      <c r="PI79" s="447"/>
      <c r="PJ79" s="447"/>
      <c r="PK79" s="450">
        <f t="shared" si="4997"/>
        <v>0</v>
      </c>
      <c r="PL79" s="447"/>
      <c r="PM79" s="447"/>
      <c r="PN79" s="447"/>
      <c r="PO79" s="447"/>
      <c r="PP79" s="447"/>
      <c r="PQ79" s="449"/>
      <c r="PR79" s="450">
        <f t="shared" si="4998"/>
        <v>0</v>
      </c>
      <c r="PS79" s="463"/>
      <c r="PT79" s="448"/>
      <c r="PV79" s="458"/>
      <c r="PW79" s="447"/>
      <c r="PX79" s="447"/>
      <c r="PY79" s="447"/>
      <c r="PZ79" s="450">
        <f t="shared" si="4999"/>
        <v>0</v>
      </c>
      <c r="QA79" s="447"/>
      <c r="QB79" s="447"/>
      <c r="QC79" s="447"/>
      <c r="QD79" s="447"/>
      <c r="QE79" s="447"/>
      <c r="QF79" s="449"/>
      <c r="QG79" s="450">
        <f t="shared" si="5000"/>
        <v>0</v>
      </c>
      <c r="QH79" s="463"/>
      <c r="QI79" s="448"/>
      <c r="QK79" s="458"/>
      <c r="QL79" s="447"/>
      <c r="QM79" s="447"/>
      <c r="QN79" s="447"/>
      <c r="QO79" s="450">
        <f t="shared" si="5001"/>
        <v>0</v>
      </c>
      <c r="QP79" s="447"/>
      <c r="QQ79" s="447"/>
      <c r="QR79" s="447"/>
      <c r="QS79" s="447"/>
      <c r="QT79" s="447"/>
      <c r="QU79" s="449"/>
      <c r="QV79" s="450">
        <f t="shared" si="5002"/>
        <v>0</v>
      </c>
      <c r="QW79" s="463"/>
      <c r="QX79" s="448"/>
      <c r="QZ79" s="458"/>
      <c r="RA79" s="447"/>
      <c r="RB79" s="447"/>
      <c r="RC79" s="447"/>
      <c r="RD79" s="450">
        <f t="shared" si="5003"/>
        <v>0</v>
      </c>
      <c r="RE79" s="447"/>
      <c r="RF79" s="447"/>
      <c r="RG79" s="447"/>
      <c r="RH79" s="447"/>
      <c r="RI79" s="447"/>
      <c r="RJ79" s="449"/>
      <c r="RK79" s="450">
        <f t="shared" si="5004"/>
        <v>0</v>
      </c>
      <c r="RL79" s="463"/>
      <c r="RM79" s="448"/>
      <c r="RO79" s="458"/>
      <c r="RP79" s="447"/>
      <c r="RQ79" s="447"/>
      <c r="RR79" s="447"/>
      <c r="RS79" s="450">
        <f t="shared" si="5005"/>
        <v>0</v>
      </c>
      <c r="RT79" s="447"/>
      <c r="RU79" s="447"/>
      <c r="RV79" s="447"/>
      <c r="RW79" s="447"/>
      <c r="RX79" s="447"/>
      <c r="RY79" s="449"/>
      <c r="RZ79" s="450">
        <f t="shared" si="5006"/>
        <v>0</v>
      </c>
      <c r="SA79" s="463"/>
      <c r="SB79" s="448"/>
      <c r="SD79" s="458"/>
      <c r="SE79" s="447"/>
      <c r="SF79" s="447"/>
      <c r="SG79" s="447"/>
      <c r="SH79" s="450">
        <f t="shared" si="5007"/>
        <v>0</v>
      </c>
      <c r="SI79" s="447"/>
      <c r="SJ79" s="447"/>
      <c r="SK79" s="447"/>
      <c r="SL79" s="447"/>
      <c r="SM79" s="447"/>
      <c r="SN79" s="449"/>
      <c r="SO79" s="450">
        <f t="shared" si="5008"/>
        <v>0</v>
      </c>
      <c r="SP79" s="463"/>
      <c r="SQ79" s="448"/>
      <c r="SS79" s="458"/>
      <c r="ST79" s="447"/>
      <c r="SU79" s="447"/>
      <c r="SV79" s="447"/>
      <c r="SW79" s="450">
        <f t="shared" si="5009"/>
        <v>0</v>
      </c>
      <c r="SX79" s="447"/>
      <c r="SY79" s="447"/>
      <c r="SZ79" s="447"/>
      <c r="TA79" s="447"/>
      <c r="TB79" s="447"/>
      <c r="TC79" s="449"/>
      <c r="TD79" s="450">
        <f t="shared" si="5010"/>
        <v>0</v>
      </c>
      <c r="TE79" s="463"/>
      <c r="TF79" s="448"/>
      <c r="TH79" s="458"/>
      <c r="TI79" s="447"/>
      <c r="TJ79" s="447"/>
      <c r="TK79" s="447"/>
      <c r="TL79" s="450">
        <f t="shared" si="5011"/>
        <v>0</v>
      </c>
      <c r="TM79" s="447"/>
      <c r="TN79" s="447"/>
      <c r="TO79" s="447"/>
      <c r="TP79" s="447"/>
      <c r="TQ79" s="447"/>
      <c r="TR79" s="449"/>
      <c r="TS79" s="450">
        <f t="shared" si="5012"/>
        <v>0</v>
      </c>
      <c r="TT79" s="463"/>
      <c r="TU79" s="448"/>
      <c r="TW79" s="458"/>
      <c r="TX79" s="447"/>
      <c r="TY79" s="447"/>
      <c r="TZ79" s="447"/>
      <c r="UA79" s="450">
        <f t="shared" si="5013"/>
        <v>0</v>
      </c>
      <c r="UB79" s="447"/>
      <c r="UC79" s="447"/>
      <c r="UD79" s="447"/>
      <c r="UE79" s="447"/>
      <c r="UF79" s="447"/>
      <c r="UG79" s="449"/>
      <c r="UH79" s="450">
        <f t="shared" si="5014"/>
        <v>0</v>
      </c>
      <c r="UI79" s="463"/>
      <c r="UJ79" s="448"/>
      <c r="UL79" s="458"/>
      <c r="UM79" s="447"/>
      <c r="UN79" s="447"/>
      <c r="UO79" s="447"/>
      <c r="UP79" s="450">
        <f t="shared" si="5015"/>
        <v>0</v>
      </c>
      <c r="UQ79" s="447"/>
      <c r="UR79" s="447"/>
      <c r="US79" s="447"/>
      <c r="UT79" s="447"/>
      <c r="UU79" s="447"/>
      <c r="UV79" s="449"/>
      <c r="UW79" s="450">
        <f t="shared" si="5016"/>
        <v>0</v>
      </c>
      <c r="UX79" s="463"/>
      <c r="UY79" s="448"/>
      <c r="VA79" s="458"/>
      <c r="VB79" s="447"/>
      <c r="VC79" s="447"/>
      <c r="VD79" s="447"/>
      <c r="VE79" s="450">
        <f t="shared" si="5017"/>
        <v>0</v>
      </c>
      <c r="VF79" s="447"/>
      <c r="VG79" s="447"/>
      <c r="VH79" s="447"/>
      <c r="VI79" s="447"/>
      <c r="VJ79" s="447"/>
      <c r="VK79" s="449"/>
      <c r="VL79" s="450">
        <f t="shared" si="5018"/>
        <v>0</v>
      </c>
      <c r="VM79" s="463"/>
      <c r="VN79" s="448"/>
      <c r="VP79" s="458"/>
      <c r="VQ79" s="447"/>
      <c r="VR79" s="447"/>
      <c r="VS79" s="447"/>
      <c r="VT79" s="450">
        <f t="shared" si="5019"/>
        <v>0</v>
      </c>
      <c r="VU79" s="447"/>
      <c r="VV79" s="447"/>
      <c r="VW79" s="447"/>
      <c r="VX79" s="447"/>
      <c r="VY79" s="447"/>
      <c r="VZ79" s="449"/>
      <c r="WA79" s="450">
        <f t="shared" si="5020"/>
        <v>0</v>
      </c>
      <c r="WB79" s="463"/>
      <c r="WC79" s="448"/>
      <c r="WE79" s="458"/>
      <c r="WF79" s="447"/>
      <c r="WG79" s="447"/>
      <c r="WH79" s="447"/>
      <c r="WI79" s="450">
        <f t="shared" si="5021"/>
        <v>0</v>
      </c>
      <c r="WJ79" s="447"/>
      <c r="WK79" s="447"/>
      <c r="WL79" s="447"/>
      <c r="WM79" s="447"/>
      <c r="WN79" s="447"/>
      <c r="WO79" s="449"/>
      <c r="WP79" s="450">
        <f t="shared" si="5022"/>
        <v>0</v>
      </c>
      <c r="WQ79" s="463"/>
      <c r="WR79" s="448"/>
      <c r="WT79" s="458"/>
      <c r="WU79" s="447"/>
      <c r="WV79" s="447"/>
      <c r="WW79" s="447"/>
      <c r="WX79" s="450">
        <f t="shared" si="5023"/>
        <v>0</v>
      </c>
      <c r="WY79" s="447"/>
      <c r="WZ79" s="447"/>
      <c r="XA79" s="447"/>
      <c r="XB79" s="447"/>
      <c r="XC79" s="447"/>
      <c r="XD79" s="449"/>
      <c r="XE79" s="450">
        <f t="shared" si="5024"/>
        <v>0</v>
      </c>
      <c r="XF79" s="463"/>
      <c r="XG79" s="448"/>
      <c r="XI79" s="458"/>
      <c r="XJ79" s="447"/>
      <c r="XK79" s="447"/>
      <c r="XL79" s="447"/>
      <c r="XM79" s="450">
        <f t="shared" si="5025"/>
        <v>0</v>
      </c>
      <c r="XN79" s="447"/>
      <c r="XO79" s="447"/>
      <c r="XP79" s="447"/>
      <c r="XQ79" s="447"/>
      <c r="XR79" s="447"/>
      <c r="XS79" s="449"/>
      <c r="XT79" s="450">
        <f t="shared" si="5026"/>
        <v>0</v>
      </c>
      <c r="XU79" s="463"/>
      <c r="XV79" s="448"/>
      <c r="XX79" s="458"/>
      <c r="XY79" s="447"/>
      <c r="XZ79" s="447"/>
      <c r="YA79" s="447"/>
      <c r="YB79" s="450">
        <f t="shared" si="5027"/>
        <v>0</v>
      </c>
      <c r="YC79" s="447"/>
      <c r="YD79" s="447"/>
      <c r="YE79" s="447"/>
      <c r="YF79" s="447"/>
      <c r="YG79" s="447"/>
      <c r="YH79" s="449"/>
      <c r="YI79" s="450">
        <f t="shared" si="5028"/>
        <v>0</v>
      </c>
      <c r="YJ79" s="463"/>
      <c r="YK79" s="448"/>
      <c r="YM79" s="458"/>
      <c r="YN79" s="447"/>
      <c r="YO79" s="447"/>
      <c r="YP79" s="447"/>
      <c r="YQ79" s="450">
        <f t="shared" si="5029"/>
        <v>0</v>
      </c>
      <c r="YR79" s="447"/>
      <c r="YS79" s="447"/>
      <c r="YT79" s="447"/>
      <c r="YU79" s="447"/>
      <c r="YV79" s="447"/>
      <c r="YW79" s="449"/>
      <c r="YX79" s="450">
        <f t="shared" si="5030"/>
        <v>0</v>
      </c>
      <c r="YY79" s="463"/>
      <c r="YZ79" s="448"/>
      <c r="ZB79" s="458"/>
      <c r="ZC79" s="447"/>
      <c r="ZD79" s="447"/>
      <c r="ZE79" s="447"/>
      <c r="ZF79" s="450">
        <f t="shared" si="5031"/>
        <v>0</v>
      </c>
      <c r="ZG79" s="447"/>
      <c r="ZH79" s="447"/>
      <c r="ZI79" s="447"/>
      <c r="ZJ79" s="447"/>
      <c r="ZK79" s="447"/>
      <c r="ZL79" s="449"/>
      <c r="ZM79" s="450">
        <f t="shared" si="5032"/>
        <v>0</v>
      </c>
      <c r="ZN79" s="463"/>
      <c r="ZO79" s="448"/>
      <c r="ZQ79" s="458"/>
      <c r="ZR79" s="447"/>
      <c r="ZS79" s="447"/>
      <c r="ZT79" s="447"/>
      <c r="ZU79" s="450">
        <f t="shared" si="5033"/>
        <v>0</v>
      </c>
      <c r="ZV79" s="447"/>
      <c r="ZW79" s="447"/>
      <c r="ZX79" s="447"/>
      <c r="ZY79" s="447"/>
      <c r="ZZ79" s="447"/>
      <c r="AAA79" s="449"/>
      <c r="AAB79" s="450">
        <f t="shared" si="5034"/>
        <v>0</v>
      </c>
      <c r="AAC79" s="463"/>
      <c r="AAD79" s="448"/>
      <c r="AAF79" s="458"/>
      <c r="AAG79" s="447"/>
      <c r="AAH79" s="447"/>
      <c r="AAI79" s="447"/>
      <c r="AAJ79" s="450">
        <f t="shared" si="5035"/>
        <v>0</v>
      </c>
      <c r="AAK79" s="447"/>
      <c r="AAL79" s="447"/>
      <c r="AAM79" s="447"/>
      <c r="AAN79" s="447"/>
      <c r="AAO79" s="447"/>
      <c r="AAP79" s="449"/>
      <c r="AAQ79" s="450">
        <f t="shared" si="5036"/>
        <v>0</v>
      </c>
      <c r="AAR79" s="463"/>
      <c r="AAS79" s="448"/>
      <c r="AAU79" s="458"/>
      <c r="AAV79" s="447"/>
      <c r="AAW79" s="447"/>
      <c r="AAX79" s="447"/>
      <c r="AAY79" s="450">
        <f t="shared" si="5037"/>
        <v>0</v>
      </c>
      <c r="AAZ79" s="447"/>
      <c r="ABA79" s="447"/>
      <c r="ABB79" s="447"/>
      <c r="ABC79" s="447"/>
      <c r="ABD79" s="447"/>
      <c r="ABE79" s="449"/>
      <c r="ABF79" s="450">
        <f t="shared" si="5038"/>
        <v>0</v>
      </c>
      <c r="ABG79" s="463"/>
      <c r="ABH79" s="448"/>
      <c r="ABJ79" s="458"/>
      <c r="ABK79" s="447"/>
      <c r="ABL79" s="447"/>
      <c r="ABM79" s="447"/>
      <c r="ABN79" s="450">
        <f t="shared" si="5039"/>
        <v>0</v>
      </c>
      <c r="ABO79" s="447"/>
      <c r="ABP79" s="447"/>
      <c r="ABQ79" s="447"/>
      <c r="ABR79" s="447"/>
      <c r="ABS79" s="447"/>
      <c r="ABT79" s="449"/>
      <c r="ABU79" s="450">
        <f t="shared" si="5040"/>
        <v>0</v>
      </c>
      <c r="ABV79" s="463"/>
      <c r="ABW79" s="448"/>
      <c r="ABY79" s="458"/>
      <c r="ABZ79" s="447"/>
      <c r="ACA79" s="447"/>
      <c r="ACB79" s="447"/>
      <c r="ACC79" s="450">
        <f t="shared" si="5041"/>
        <v>0</v>
      </c>
      <c r="ACD79" s="447"/>
      <c r="ACE79" s="447"/>
      <c r="ACF79" s="447"/>
      <c r="ACG79" s="447"/>
      <c r="ACH79" s="447"/>
      <c r="ACI79" s="449"/>
      <c r="ACJ79" s="450">
        <f t="shared" si="5042"/>
        <v>0</v>
      </c>
      <c r="ACK79" s="463"/>
      <c r="ACL79" s="448"/>
      <c r="ACN79" s="458"/>
      <c r="ACO79" s="447"/>
      <c r="ACP79" s="447"/>
      <c r="ACQ79" s="447"/>
      <c r="ACR79" s="450">
        <f t="shared" si="5043"/>
        <v>0</v>
      </c>
      <c r="ACS79" s="447"/>
      <c r="ACT79" s="447"/>
      <c r="ACU79" s="447"/>
      <c r="ACV79" s="447"/>
      <c r="ACW79" s="447"/>
      <c r="ACX79" s="449"/>
      <c r="ACY79" s="450">
        <f t="shared" si="5044"/>
        <v>0</v>
      </c>
      <c r="ACZ79" s="463"/>
      <c r="ADA79" s="448"/>
      <c r="ADC79" s="458"/>
      <c r="ADD79" s="447"/>
      <c r="ADE79" s="447"/>
      <c r="ADF79" s="447"/>
      <c r="ADG79" s="450">
        <f t="shared" si="5045"/>
        <v>0</v>
      </c>
      <c r="ADH79" s="447"/>
      <c r="ADI79" s="447"/>
      <c r="ADJ79" s="447"/>
      <c r="ADK79" s="447"/>
      <c r="ADL79" s="447"/>
      <c r="ADM79" s="449"/>
      <c r="ADN79" s="450">
        <f t="shared" si="5046"/>
        <v>0</v>
      </c>
      <c r="ADO79" s="463"/>
      <c r="ADP79" s="448"/>
      <c r="ADR79" s="458"/>
      <c r="ADS79" s="447"/>
      <c r="ADT79" s="447"/>
      <c r="ADU79" s="447"/>
      <c r="ADV79" s="450">
        <f t="shared" si="5047"/>
        <v>0</v>
      </c>
      <c r="ADW79" s="447"/>
      <c r="ADX79" s="447"/>
      <c r="ADY79" s="447"/>
      <c r="ADZ79" s="447"/>
      <c r="AEA79" s="447"/>
      <c r="AEB79" s="449"/>
      <c r="AEC79" s="450">
        <f t="shared" si="5048"/>
        <v>0</v>
      </c>
      <c r="AED79" s="463"/>
      <c r="AEE79" s="448"/>
      <c r="AEG79" s="458"/>
      <c r="AEH79" s="447"/>
      <c r="AEI79" s="447"/>
      <c r="AEJ79" s="447"/>
      <c r="AEK79" s="450">
        <f t="shared" si="5049"/>
        <v>0</v>
      </c>
      <c r="AEL79" s="447"/>
      <c r="AEM79" s="447"/>
      <c r="AEN79" s="447"/>
      <c r="AEO79" s="447"/>
      <c r="AEP79" s="447"/>
      <c r="AEQ79" s="449"/>
      <c r="AER79" s="450">
        <f t="shared" si="5050"/>
        <v>0</v>
      </c>
      <c r="AES79" s="463"/>
      <c r="AET79" s="448"/>
      <c r="AEV79" s="458"/>
      <c r="AEW79" s="447"/>
      <c r="AEX79" s="447"/>
      <c r="AEY79" s="447"/>
      <c r="AEZ79" s="450">
        <f t="shared" si="5051"/>
        <v>0</v>
      </c>
      <c r="AFA79" s="447"/>
      <c r="AFB79" s="447"/>
      <c r="AFC79" s="447"/>
      <c r="AFD79" s="447"/>
      <c r="AFE79" s="447"/>
      <c r="AFF79" s="449"/>
      <c r="AFG79" s="450">
        <f t="shared" si="5052"/>
        <v>0</v>
      </c>
      <c r="AFH79" s="463"/>
      <c r="AFI79" s="448"/>
      <c r="AFK79" s="458"/>
      <c r="AFL79" s="447"/>
      <c r="AFM79" s="447"/>
      <c r="AFN79" s="447"/>
      <c r="AFO79" s="450">
        <f t="shared" si="5053"/>
        <v>0</v>
      </c>
      <c r="AFP79" s="447"/>
      <c r="AFQ79" s="447"/>
      <c r="AFR79" s="447"/>
      <c r="AFS79" s="447"/>
      <c r="AFT79" s="447"/>
      <c r="AFU79" s="449"/>
      <c r="AFV79" s="450">
        <f t="shared" si="5054"/>
        <v>0</v>
      </c>
      <c r="AFW79" s="463"/>
      <c r="AFX79" s="448"/>
      <c r="AFZ79" s="458"/>
      <c r="AGA79" s="447"/>
      <c r="AGB79" s="447"/>
      <c r="AGC79" s="447"/>
      <c r="AGD79" s="450">
        <f t="shared" si="5055"/>
        <v>0</v>
      </c>
      <c r="AGE79" s="447"/>
      <c r="AGF79" s="447"/>
      <c r="AGG79" s="447"/>
      <c r="AGH79" s="447"/>
      <c r="AGI79" s="447"/>
      <c r="AGJ79" s="449"/>
      <c r="AGK79" s="450">
        <f t="shared" si="5056"/>
        <v>0</v>
      </c>
      <c r="AGL79" s="463"/>
      <c r="AGM79" s="448"/>
      <c r="AGO79" s="458"/>
      <c r="AGP79" s="447"/>
      <c r="AGQ79" s="447"/>
      <c r="AGR79" s="447"/>
      <c r="AGS79" s="450">
        <f t="shared" si="5057"/>
        <v>0</v>
      </c>
      <c r="AGT79" s="447"/>
      <c r="AGU79" s="447"/>
      <c r="AGV79" s="447"/>
      <c r="AGW79" s="447"/>
      <c r="AGX79" s="447"/>
      <c r="AGY79" s="449"/>
      <c r="AGZ79" s="450">
        <f t="shared" si="5058"/>
        <v>0</v>
      </c>
      <c r="AHA79" s="463"/>
      <c r="AHB79" s="448"/>
      <c r="AHD79" s="458"/>
      <c r="AHE79" s="447"/>
      <c r="AHF79" s="447"/>
      <c r="AHG79" s="447"/>
      <c r="AHH79" s="450">
        <f t="shared" si="5059"/>
        <v>0</v>
      </c>
      <c r="AHI79" s="447"/>
      <c r="AHJ79" s="447"/>
      <c r="AHK79" s="447"/>
      <c r="AHL79" s="447"/>
      <c r="AHM79" s="447"/>
      <c r="AHN79" s="449"/>
      <c r="AHO79" s="450">
        <f t="shared" si="5060"/>
        <v>0</v>
      </c>
      <c r="AHP79" s="463"/>
      <c r="AHQ79" s="448"/>
      <c r="AHS79" s="458"/>
      <c r="AHT79" s="447"/>
      <c r="AHU79" s="447"/>
      <c r="AHV79" s="447"/>
      <c r="AHW79" s="450">
        <f t="shared" si="5061"/>
        <v>0</v>
      </c>
      <c r="AHX79" s="447"/>
      <c r="AHY79" s="447"/>
      <c r="AHZ79" s="447"/>
      <c r="AIA79" s="447"/>
      <c r="AIB79" s="447"/>
      <c r="AIC79" s="449"/>
      <c r="AID79" s="450">
        <f t="shared" si="5062"/>
        <v>0</v>
      </c>
      <c r="AIE79" s="463"/>
      <c r="AIF79" s="448"/>
      <c r="AIH79" s="458"/>
      <c r="AII79" s="447"/>
      <c r="AIJ79" s="447"/>
      <c r="AIK79" s="447"/>
      <c r="AIL79" s="450">
        <f t="shared" si="5063"/>
        <v>0</v>
      </c>
      <c r="AIM79" s="447"/>
      <c r="AIN79" s="447"/>
      <c r="AIO79" s="447"/>
      <c r="AIP79" s="447"/>
      <c r="AIQ79" s="447"/>
      <c r="AIR79" s="449"/>
      <c r="AIS79" s="450">
        <f t="shared" si="5064"/>
        <v>0</v>
      </c>
      <c r="AIT79" s="463"/>
      <c r="AIU79" s="448"/>
      <c r="AIW79" s="458"/>
      <c r="AIX79" s="447"/>
      <c r="AIY79" s="447"/>
      <c r="AIZ79" s="447"/>
      <c r="AJA79" s="450">
        <f t="shared" si="5065"/>
        <v>0</v>
      </c>
      <c r="AJB79" s="447"/>
      <c r="AJC79" s="447"/>
      <c r="AJD79" s="447"/>
      <c r="AJE79" s="447"/>
      <c r="AJF79" s="447"/>
      <c r="AJG79" s="449"/>
      <c r="AJH79" s="450">
        <f t="shared" si="5066"/>
        <v>0</v>
      </c>
      <c r="AJI79" s="463"/>
      <c r="AJJ79" s="448"/>
      <c r="AJL79" s="458"/>
      <c r="AJM79" s="447"/>
      <c r="AJN79" s="447"/>
      <c r="AJO79" s="447"/>
      <c r="AJP79" s="450">
        <f t="shared" si="5067"/>
        <v>0</v>
      </c>
      <c r="AJQ79" s="447"/>
      <c r="AJR79" s="447"/>
      <c r="AJS79" s="447"/>
      <c r="AJT79" s="447"/>
      <c r="AJU79" s="447"/>
      <c r="AJV79" s="449"/>
      <c r="AJW79" s="450">
        <f t="shared" si="5068"/>
        <v>0</v>
      </c>
      <c r="AJX79" s="463"/>
      <c r="AJY79" s="448"/>
      <c r="AKA79" s="458"/>
      <c r="AKB79" s="447"/>
      <c r="AKC79" s="447"/>
      <c r="AKD79" s="447"/>
      <c r="AKE79" s="450">
        <f t="shared" si="5069"/>
        <v>0</v>
      </c>
      <c r="AKF79" s="447"/>
      <c r="AKG79" s="447"/>
      <c r="AKH79" s="447"/>
      <c r="AKI79" s="447"/>
      <c r="AKJ79" s="447"/>
      <c r="AKK79" s="449"/>
      <c r="AKL79" s="450">
        <f t="shared" si="5070"/>
        <v>0</v>
      </c>
      <c r="AKM79" s="463"/>
      <c r="AKN79" s="448"/>
      <c r="AKP79" s="458"/>
      <c r="AKQ79" s="447"/>
      <c r="AKR79" s="447"/>
      <c r="AKS79" s="447"/>
      <c r="AKT79" s="450">
        <f t="shared" si="5071"/>
        <v>0</v>
      </c>
      <c r="AKU79" s="447"/>
      <c r="AKV79" s="447"/>
      <c r="AKW79" s="447"/>
      <c r="AKX79" s="447"/>
      <c r="AKY79" s="447"/>
      <c r="AKZ79" s="449"/>
      <c r="ALA79" s="450">
        <f t="shared" si="5072"/>
        <v>0</v>
      </c>
      <c r="ALB79" s="463"/>
      <c r="ALC79" s="448"/>
      <c r="ALE79" s="458"/>
      <c r="ALF79" s="447"/>
      <c r="ALG79" s="447"/>
      <c r="ALH79" s="447"/>
      <c r="ALI79" s="450">
        <f t="shared" si="5073"/>
        <v>0</v>
      </c>
      <c r="ALJ79" s="447"/>
      <c r="ALK79" s="447"/>
      <c r="ALL79" s="447"/>
      <c r="ALM79" s="447"/>
      <c r="ALN79" s="447"/>
      <c r="ALO79" s="449"/>
      <c r="ALP79" s="450">
        <f t="shared" si="5074"/>
        <v>0</v>
      </c>
      <c r="ALQ79" s="463"/>
      <c r="ALR79" s="448"/>
      <c r="ALT79" s="458"/>
      <c r="ALU79" s="447"/>
      <c r="ALV79" s="447"/>
      <c r="ALW79" s="447"/>
      <c r="ALX79" s="450">
        <f t="shared" si="5075"/>
        <v>0</v>
      </c>
      <c r="ALY79" s="447"/>
      <c r="ALZ79" s="447"/>
      <c r="AMA79" s="447"/>
      <c r="AMB79" s="447"/>
      <c r="AMC79" s="447"/>
      <c r="AMD79" s="449"/>
      <c r="AME79" s="450">
        <f t="shared" si="5076"/>
        <v>0</v>
      </c>
      <c r="AMF79" s="463"/>
      <c r="AMG79" s="448"/>
      <c r="AMI79" s="458"/>
      <c r="AMJ79" s="447"/>
      <c r="AMK79" s="447"/>
      <c r="AML79" s="447"/>
      <c r="AMM79" s="450">
        <f t="shared" si="5077"/>
        <v>0</v>
      </c>
      <c r="AMN79" s="447"/>
      <c r="AMO79" s="447"/>
      <c r="AMP79" s="447"/>
      <c r="AMQ79" s="447"/>
      <c r="AMR79" s="447"/>
      <c r="AMS79" s="449"/>
      <c r="AMT79" s="450">
        <f t="shared" si="5078"/>
        <v>0</v>
      </c>
      <c r="AMU79" s="463"/>
      <c r="AMV79" s="448"/>
      <c r="AMX79" s="458"/>
      <c r="AMY79" s="447"/>
      <c r="AMZ79" s="447"/>
      <c r="ANA79" s="447"/>
      <c r="ANB79" s="450">
        <f t="shared" si="5079"/>
        <v>0</v>
      </c>
      <c r="ANC79" s="447"/>
      <c r="AND79" s="447"/>
      <c r="ANE79" s="447"/>
      <c r="ANF79" s="447"/>
      <c r="ANG79" s="447"/>
      <c r="ANH79" s="449"/>
      <c r="ANI79" s="450">
        <f t="shared" si="5080"/>
        <v>0</v>
      </c>
      <c r="ANJ79" s="463"/>
      <c r="ANK79" s="448"/>
      <c r="ANM79" s="458"/>
      <c r="ANN79" s="447"/>
      <c r="ANO79" s="447"/>
      <c r="ANP79" s="447"/>
      <c r="ANQ79" s="450">
        <f t="shared" si="5081"/>
        <v>0</v>
      </c>
      <c r="ANR79" s="447"/>
      <c r="ANS79" s="447"/>
      <c r="ANT79" s="447"/>
      <c r="ANU79" s="447"/>
      <c r="ANV79" s="447"/>
      <c r="ANW79" s="449"/>
      <c r="ANX79" s="450">
        <f t="shared" si="5082"/>
        <v>0</v>
      </c>
      <c r="ANY79" s="463"/>
      <c r="ANZ79" s="448"/>
      <c r="AOB79" s="458"/>
      <c r="AOC79" s="447"/>
      <c r="AOD79" s="447"/>
      <c r="AOE79" s="447"/>
      <c r="AOF79" s="450">
        <f t="shared" si="5083"/>
        <v>0</v>
      </c>
      <c r="AOG79" s="447"/>
      <c r="AOH79" s="447"/>
      <c r="AOI79" s="447"/>
      <c r="AOJ79" s="447"/>
      <c r="AOK79" s="447"/>
      <c r="AOL79" s="449"/>
      <c r="AOM79" s="450">
        <f t="shared" si="5084"/>
        <v>0</v>
      </c>
      <c r="AON79" s="463"/>
      <c r="AOO79" s="448"/>
      <c r="AOQ79" s="458"/>
      <c r="AOR79" s="447"/>
      <c r="AOS79" s="447"/>
      <c r="AOT79" s="447"/>
      <c r="AOU79" s="450">
        <f t="shared" si="5085"/>
        <v>0</v>
      </c>
      <c r="AOV79" s="447"/>
      <c r="AOW79" s="447"/>
      <c r="AOX79" s="447"/>
      <c r="AOY79" s="447"/>
      <c r="AOZ79" s="447"/>
      <c r="APA79" s="449"/>
      <c r="APB79" s="450">
        <f t="shared" si="5086"/>
        <v>0</v>
      </c>
      <c r="APC79" s="463"/>
      <c r="APD79" s="448"/>
      <c r="APF79" s="458"/>
      <c r="APG79" s="447"/>
      <c r="APH79" s="447"/>
      <c r="API79" s="447"/>
      <c r="APJ79" s="450">
        <f t="shared" si="5087"/>
        <v>0</v>
      </c>
      <c r="APK79" s="447"/>
      <c r="APL79" s="447"/>
      <c r="APM79" s="447"/>
      <c r="APN79" s="447"/>
      <c r="APO79" s="447"/>
      <c r="APP79" s="449"/>
      <c r="APQ79" s="450">
        <f t="shared" si="5088"/>
        <v>0</v>
      </c>
      <c r="APR79" s="463"/>
      <c r="APS79" s="448"/>
      <c r="APU79" s="458"/>
      <c r="APV79" s="447"/>
      <c r="APW79" s="447"/>
      <c r="APX79" s="447"/>
      <c r="APY79" s="450">
        <f t="shared" si="5089"/>
        <v>0</v>
      </c>
      <c r="APZ79" s="447"/>
      <c r="AQA79" s="447"/>
      <c r="AQB79" s="447"/>
      <c r="AQC79" s="447"/>
      <c r="AQD79" s="447"/>
      <c r="AQE79" s="449"/>
      <c r="AQF79" s="450">
        <f t="shared" si="5090"/>
        <v>0</v>
      </c>
      <c r="AQG79" s="463"/>
      <c r="AQH79" s="448"/>
      <c r="AQJ79" s="458"/>
      <c r="AQK79" s="447"/>
      <c r="AQL79" s="447"/>
      <c r="AQM79" s="447"/>
      <c r="AQN79" s="450">
        <f t="shared" si="5091"/>
        <v>0</v>
      </c>
      <c r="AQO79" s="447"/>
      <c r="AQP79" s="447"/>
      <c r="AQQ79" s="447"/>
      <c r="AQR79" s="447"/>
      <c r="AQS79" s="447"/>
      <c r="AQT79" s="449"/>
      <c r="AQU79" s="450">
        <f t="shared" si="5092"/>
        <v>0</v>
      </c>
      <c r="AQV79" s="463"/>
      <c r="AQW79" s="448"/>
      <c r="AQY79" s="458"/>
      <c r="AQZ79" s="447"/>
      <c r="ARA79" s="447"/>
      <c r="ARB79" s="447"/>
      <c r="ARC79" s="450">
        <f t="shared" si="5093"/>
        <v>0</v>
      </c>
      <c r="ARD79" s="447"/>
      <c r="ARE79" s="447"/>
      <c r="ARF79" s="447"/>
      <c r="ARG79" s="447"/>
      <c r="ARH79" s="447"/>
      <c r="ARI79" s="449"/>
      <c r="ARJ79" s="450">
        <f t="shared" si="5094"/>
        <v>0</v>
      </c>
      <c r="ARK79" s="463"/>
      <c r="ARL79" s="448"/>
      <c r="ARN79" s="458"/>
      <c r="ARO79" s="447"/>
      <c r="ARP79" s="447"/>
      <c r="ARQ79" s="447"/>
      <c r="ARR79" s="450">
        <f t="shared" si="5095"/>
        <v>0</v>
      </c>
      <c r="ARS79" s="447"/>
      <c r="ART79" s="447"/>
      <c r="ARU79" s="447"/>
      <c r="ARV79" s="447"/>
      <c r="ARW79" s="447"/>
      <c r="ARX79" s="449"/>
      <c r="ARY79" s="450">
        <f t="shared" si="5096"/>
        <v>0</v>
      </c>
      <c r="ARZ79" s="463"/>
      <c r="ASA79" s="448"/>
      <c r="ASC79" s="458"/>
      <c r="ASD79" s="447"/>
      <c r="ASE79" s="447"/>
      <c r="ASF79" s="447"/>
      <c r="ASG79" s="450">
        <f t="shared" si="5097"/>
        <v>0</v>
      </c>
      <c r="ASH79" s="447"/>
      <c r="ASI79" s="447"/>
      <c r="ASJ79" s="447"/>
      <c r="ASK79" s="447"/>
      <c r="ASL79" s="447"/>
      <c r="ASM79" s="449"/>
      <c r="ASN79" s="450">
        <f t="shared" si="5098"/>
        <v>0</v>
      </c>
      <c r="ASO79" s="463"/>
      <c r="ASP79" s="448"/>
      <c r="ASR79" s="458"/>
      <c r="ASS79" s="447"/>
      <c r="AST79" s="447"/>
      <c r="ASU79" s="447"/>
      <c r="ASV79" s="450">
        <f t="shared" si="5099"/>
        <v>0</v>
      </c>
      <c r="ASW79" s="447"/>
      <c r="ASX79" s="447"/>
      <c r="ASY79" s="447"/>
      <c r="ASZ79" s="447"/>
      <c r="ATA79" s="447"/>
      <c r="ATB79" s="449"/>
      <c r="ATC79" s="450">
        <f t="shared" si="5100"/>
        <v>0</v>
      </c>
      <c r="ATD79" s="463"/>
      <c r="ATE79" s="448"/>
      <c r="ATG79" s="458"/>
      <c r="ATH79" s="447"/>
      <c r="ATI79" s="447"/>
      <c r="ATJ79" s="447"/>
      <c r="ATK79" s="450">
        <f t="shared" si="5101"/>
        <v>0</v>
      </c>
      <c r="ATL79" s="447"/>
      <c r="ATM79" s="447"/>
      <c r="ATN79" s="447"/>
      <c r="ATO79" s="447"/>
      <c r="ATP79" s="447"/>
      <c r="ATQ79" s="449"/>
      <c r="ATR79" s="450">
        <f t="shared" si="5102"/>
        <v>0</v>
      </c>
      <c r="ATS79" s="463"/>
      <c r="ATT79" s="448"/>
      <c r="ATV79" s="458"/>
      <c r="ATW79" s="447"/>
      <c r="ATX79" s="447"/>
      <c r="ATY79" s="447"/>
      <c r="ATZ79" s="450">
        <f t="shared" si="5103"/>
        <v>0</v>
      </c>
      <c r="AUA79" s="447"/>
      <c r="AUB79" s="447"/>
      <c r="AUC79" s="447"/>
      <c r="AUD79" s="447"/>
      <c r="AUE79" s="447"/>
      <c r="AUF79" s="449"/>
      <c r="AUG79" s="450">
        <f t="shared" si="5104"/>
        <v>0</v>
      </c>
      <c r="AUH79" s="463"/>
      <c r="AUI79" s="448"/>
      <c r="AUK79" s="458"/>
      <c r="AUL79" s="447"/>
      <c r="AUM79" s="447"/>
      <c r="AUN79" s="447"/>
      <c r="AUO79" s="450">
        <f t="shared" si="5105"/>
        <v>0</v>
      </c>
      <c r="AUP79" s="447"/>
      <c r="AUQ79" s="447"/>
      <c r="AUR79" s="447"/>
      <c r="AUS79" s="447"/>
      <c r="AUT79" s="447"/>
      <c r="AUU79" s="449"/>
      <c r="AUV79" s="450">
        <f t="shared" si="5106"/>
        <v>0</v>
      </c>
      <c r="AUW79" s="463"/>
      <c r="AUX79" s="448"/>
      <c r="AUZ79" s="458"/>
      <c r="AVA79" s="447"/>
      <c r="AVB79" s="447"/>
      <c r="AVC79" s="447"/>
      <c r="AVD79" s="450">
        <f t="shared" si="5107"/>
        <v>0</v>
      </c>
      <c r="AVE79" s="447"/>
      <c r="AVF79" s="447"/>
      <c r="AVG79" s="447"/>
      <c r="AVH79" s="447"/>
      <c r="AVI79" s="447"/>
      <c r="AVJ79" s="449"/>
      <c r="AVK79" s="450">
        <f t="shared" si="5108"/>
        <v>0</v>
      </c>
      <c r="AVL79" s="463"/>
      <c r="AVM79" s="448"/>
      <c r="AVO79" s="458"/>
      <c r="AVP79" s="447"/>
      <c r="AVQ79" s="447"/>
      <c r="AVR79" s="447"/>
      <c r="AVS79" s="450">
        <f t="shared" si="5109"/>
        <v>0</v>
      </c>
      <c r="AVT79" s="447"/>
      <c r="AVU79" s="447"/>
      <c r="AVV79" s="447"/>
      <c r="AVW79" s="447"/>
      <c r="AVX79" s="447"/>
      <c r="AVY79" s="449"/>
      <c r="AVZ79" s="450">
        <f t="shared" si="5110"/>
        <v>0</v>
      </c>
      <c r="AWA79" s="463"/>
      <c r="AWB79" s="448"/>
      <c r="AWD79" s="458"/>
      <c r="AWE79" s="447"/>
      <c r="AWF79" s="447"/>
      <c r="AWG79" s="447"/>
      <c r="AWH79" s="450">
        <f t="shared" si="5111"/>
        <v>0</v>
      </c>
      <c r="AWI79" s="447"/>
      <c r="AWJ79" s="447"/>
      <c r="AWK79" s="447"/>
      <c r="AWL79" s="447"/>
      <c r="AWM79" s="447"/>
      <c r="AWN79" s="449"/>
      <c r="AWO79" s="450">
        <f t="shared" si="5112"/>
        <v>0</v>
      </c>
      <c r="AWP79" s="463"/>
      <c r="AWQ79" s="448"/>
      <c r="AWS79" s="458"/>
      <c r="AWT79" s="447"/>
      <c r="AWU79" s="447"/>
      <c r="AWV79" s="447"/>
      <c r="AWW79" s="450">
        <f t="shared" si="5113"/>
        <v>0</v>
      </c>
      <c r="AWX79" s="447"/>
      <c r="AWY79" s="447"/>
      <c r="AWZ79" s="447"/>
      <c r="AXA79" s="447"/>
      <c r="AXB79" s="447"/>
      <c r="AXC79" s="449"/>
      <c r="AXD79" s="450">
        <f t="shared" si="5114"/>
        <v>0</v>
      </c>
      <c r="AXE79" s="463"/>
      <c r="AXF79" s="448"/>
      <c r="AXH79" s="458"/>
      <c r="AXI79" s="447"/>
      <c r="AXJ79" s="447"/>
      <c r="AXK79" s="447"/>
      <c r="AXL79" s="450">
        <f t="shared" si="5115"/>
        <v>0</v>
      </c>
      <c r="AXM79" s="447"/>
      <c r="AXN79" s="447"/>
      <c r="AXO79" s="447"/>
      <c r="AXP79" s="447"/>
      <c r="AXQ79" s="447"/>
      <c r="AXR79" s="449"/>
      <c r="AXS79" s="450">
        <f t="shared" si="5116"/>
        <v>0</v>
      </c>
      <c r="AXT79" s="463"/>
      <c r="AXU79" s="448"/>
      <c r="AXW79" s="458"/>
      <c r="AXX79" s="447"/>
      <c r="AXY79" s="447"/>
      <c r="AXZ79" s="447"/>
      <c r="AYA79" s="450">
        <f t="shared" si="5117"/>
        <v>0</v>
      </c>
      <c r="AYB79" s="447"/>
      <c r="AYC79" s="447"/>
      <c r="AYD79" s="447"/>
      <c r="AYE79" s="447"/>
      <c r="AYF79" s="447"/>
      <c r="AYG79" s="449"/>
      <c r="AYH79" s="450">
        <f t="shared" si="5118"/>
        <v>0</v>
      </c>
      <c r="AYI79" s="463"/>
      <c r="AYJ79" s="448"/>
      <c r="AYL79" s="458"/>
      <c r="AYM79" s="447"/>
      <c r="AYN79" s="447"/>
      <c r="AYO79" s="447"/>
      <c r="AYP79" s="450">
        <f t="shared" si="5119"/>
        <v>0</v>
      </c>
      <c r="AYQ79" s="447"/>
      <c r="AYR79" s="447"/>
      <c r="AYS79" s="447"/>
      <c r="AYT79" s="447"/>
      <c r="AYU79" s="447"/>
      <c r="AYV79" s="449"/>
      <c r="AYW79" s="450">
        <f t="shared" si="5120"/>
        <v>0</v>
      </c>
      <c r="AYX79" s="463"/>
      <c r="AYY79" s="448"/>
      <c r="AZA79" s="458"/>
      <c r="AZB79" s="447"/>
      <c r="AZC79" s="447"/>
      <c r="AZD79" s="447"/>
      <c r="AZE79" s="450">
        <f t="shared" si="5121"/>
        <v>0</v>
      </c>
      <c r="AZF79" s="447"/>
      <c r="AZG79" s="447"/>
      <c r="AZH79" s="447"/>
      <c r="AZI79" s="447"/>
      <c r="AZJ79" s="447"/>
      <c r="AZK79" s="449"/>
      <c r="AZL79" s="450">
        <f t="shared" si="5122"/>
        <v>0</v>
      </c>
      <c r="AZM79" s="463"/>
      <c r="AZN79" s="448"/>
      <c r="AZP79" s="458"/>
      <c r="AZQ79" s="447"/>
      <c r="AZR79" s="447"/>
      <c r="AZS79" s="447"/>
      <c r="AZT79" s="450">
        <f t="shared" si="5123"/>
        <v>0</v>
      </c>
      <c r="AZU79" s="447"/>
      <c r="AZV79" s="447"/>
      <c r="AZW79" s="447"/>
      <c r="AZX79" s="447"/>
      <c r="AZY79" s="447"/>
      <c r="AZZ79" s="449"/>
      <c r="BAA79" s="450">
        <f t="shared" si="5124"/>
        <v>0</v>
      </c>
      <c r="BAB79" s="463"/>
      <c r="BAC79" s="448"/>
      <c r="BAE79" s="458"/>
      <c r="BAF79" s="447"/>
      <c r="BAG79" s="447"/>
      <c r="BAH79" s="447"/>
      <c r="BAI79" s="450">
        <f t="shared" si="5125"/>
        <v>0</v>
      </c>
      <c r="BAJ79" s="447"/>
      <c r="BAK79" s="447"/>
      <c r="BAL79" s="447"/>
      <c r="BAM79" s="447"/>
      <c r="BAN79" s="447"/>
      <c r="BAO79" s="449"/>
      <c r="BAP79" s="450">
        <f t="shared" si="5126"/>
        <v>0</v>
      </c>
      <c r="BAQ79" s="463"/>
      <c r="BAR79" s="448"/>
      <c r="BAT79" s="458"/>
      <c r="BAU79" s="447"/>
      <c r="BAV79" s="447"/>
      <c r="BAW79" s="447"/>
      <c r="BAX79" s="450">
        <f t="shared" si="5127"/>
        <v>0</v>
      </c>
      <c r="BAY79" s="447"/>
      <c r="BAZ79" s="447"/>
      <c r="BBA79" s="447"/>
      <c r="BBB79" s="447"/>
      <c r="BBC79" s="447"/>
      <c r="BBD79" s="449"/>
      <c r="BBE79" s="450">
        <f t="shared" si="5128"/>
        <v>0</v>
      </c>
      <c r="BBF79" s="463"/>
      <c r="BBG79" s="448"/>
      <c r="BBI79" s="458"/>
      <c r="BBJ79" s="447"/>
      <c r="BBK79" s="447"/>
      <c r="BBL79" s="447"/>
      <c r="BBM79" s="450">
        <f t="shared" si="5129"/>
        <v>0</v>
      </c>
      <c r="BBN79" s="447"/>
      <c r="BBO79" s="447"/>
      <c r="BBP79" s="447"/>
      <c r="BBQ79" s="447"/>
      <c r="BBR79" s="447"/>
      <c r="BBS79" s="449"/>
      <c r="BBT79" s="450">
        <f t="shared" si="5130"/>
        <v>0</v>
      </c>
      <c r="BBU79" s="463"/>
      <c r="BBV79" s="448"/>
      <c r="BBX79" s="458"/>
      <c r="BBY79" s="447"/>
      <c r="BBZ79" s="447"/>
      <c r="BCA79" s="447"/>
      <c r="BCB79" s="450">
        <f t="shared" si="5131"/>
        <v>0</v>
      </c>
      <c r="BCC79" s="447"/>
      <c r="BCD79" s="447"/>
      <c r="BCE79" s="447"/>
      <c r="BCF79" s="447"/>
      <c r="BCG79" s="447"/>
      <c r="BCH79" s="449"/>
      <c r="BCI79" s="450">
        <f t="shared" si="5132"/>
        <v>0</v>
      </c>
      <c r="BCJ79" s="463"/>
      <c r="BCK79" s="448"/>
      <c r="BCM79" s="458"/>
      <c r="BCN79" s="447"/>
      <c r="BCO79" s="447"/>
      <c r="BCP79" s="447"/>
      <c r="BCQ79" s="450">
        <f t="shared" si="5133"/>
        <v>0</v>
      </c>
      <c r="BCR79" s="447"/>
      <c r="BCS79" s="447"/>
      <c r="BCT79" s="447"/>
      <c r="BCU79" s="447"/>
      <c r="BCV79" s="447"/>
      <c r="BCW79" s="449"/>
      <c r="BCX79" s="450">
        <f t="shared" si="5134"/>
        <v>0</v>
      </c>
      <c r="BCY79" s="463"/>
      <c r="BCZ79" s="448"/>
      <c r="BDB79" s="458"/>
      <c r="BDC79" s="447"/>
      <c r="BDD79" s="447"/>
      <c r="BDE79" s="447"/>
      <c r="BDF79" s="450">
        <f t="shared" si="5135"/>
        <v>0</v>
      </c>
      <c r="BDG79" s="447"/>
      <c r="BDH79" s="447"/>
      <c r="BDI79" s="447"/>
      <c r="BDJ79" s="447"/>
      <c r="BDK79" s="447"/>
      <c r="BDL79" s="449"/>
      <c r="BDM79" s="450">
        <f t="shared" si="5136"/>
        <v>0</v>
      </c>
      <c r="BDN79" s="463"/>
      <c r="BDO79" s="448"/>
      <c r="BDQ79" s="458"/>
      <c r="BDR79" s="447"/>
      <c r="BDS79" s="447"/>
      <c r="BDT79" s="447"/>
      <c r="BDU79" s="450">
        <f t="shared" si="5137"/>
        <v>0</v>
      </c>
      <c r="BDV79" s="447"/>
      <c r="BDW79" s="447"/>
      <c r="BDX79" s="447"/>
      <c r="BDY79" s="447"/>
      <c r="BDZ79" s="447"/>
      <c r="BEA79" s="449"/>
      <c r="BEB79" s="450">
        <f t="shared" si="5138"/>
        <v>0</v>
      </c>
      <c r="BEC79" s="463"/>
      <c r="BED79" s="448"/>
      <c r="BEF79" s="458"/>
      <c r="BEG79" s="447"/>
      <c r="BEH79" s="447"/>
      <c r="BEI79" s="447"/>
      <c r="BEJ79" s="450">
        <f t="shared" si="5139"/>
        <v>0</v>
      </c>
      <c r="BEK79" s="447"/>
      <c r="BEL79" s="447"/>
      <c r="BEM79" s="447"/>
      <c r="BEN79" s="447"/>
      <c r="BEO79" s="447"/>
      <c r="BEP79" s="449"/>
      <c r="BEQ79" s="450">
        <f t="shared" si="5140"/>
        <v>0</v>
      </c>
      <c r="BER79" s="463"/>
      <c r="BES79" s="448"/>
      <c r="BEU79" s="458"/>
      <c r="BEV79" s="447"/>
      <c r="BEW79" s="447"/>
      <c r="BEX79" s="447"/>
      <c r="BEY79" s="450">
        <f t="shared" si="5141"/>
        <v>0</v>
      </c>
      <c r="BEZ79" s="447"/>
      <c r="BFA79" s="447"/>
      <c r="BFB79" s="447"/>
      <c r="BFC79" s="447"/>
      <c r="BFD79" s="447"/>
      <c r="BFE79" s="449"/>
      <c r="BFF79" s="450">
        <f t="shared" si="5142"/>
        <v>0</v>
      </c>
      <c r="BFG79" s="463"/>
      <c r="BFH79" s="448"/>
      <c r="BFJ79" s="458"/>
      <c r="BFK79" s="447"/>
      <c r="BFL79" s="447"/>
      <c r="BFM79" s="447"/>
      <c r="BFN79" s="450">
        <f t="shared" si="5143"/>
        <v>0</v>
      </c>
      <c r="BFO79" s="447"/>
      <c r="BFP79" s="447"/>
      <c r="BFQ79" s="447"/>
      <c r="BFR79" s="447"/>
      <c r="BFS79" s="447"/>
      <c r="BFT79" s="449"/>
      <c r="BFU79" s="450">
        <f t="shared" si="5144"/>
        <v>0</v>
      </c>
      <c r="BFV79" s="463"/>
      <c r="BFW79" s="448"/>
      <c r="BFY79" s="458"/>
      <c r="BFZ79" s="447"/>
      <c r="BGA79" s="447"/>
      <c r="BGB79" s="447"/>
      <c r="BGC79" s="450">
        <f t="shared" si="5145"/>
        <v>0</v>
      </c>
      <c r="BGD79" s="447"/>
      <c r="BGE79" s="447"/>
      <c r="BGF79" s="447"/>
      <c r="BGG79" s="447"/>
      <c r="BGH79" s="447"/>
      <c r="BGI79" s="449"/>
      <c r="BGJ79" s="450">
        <f t="shared" si="5146"/>
        <v>0</v>
      </c>
      <c r="BGK79" s="463"/>
      <c r="BGL79" s="448"/>
      <c r="BGN79" s="458"/>
      <c r="BGO79" s="447"/>
      <c r="BGP79" s="447"/>
      <c r="BGQ79" s="447"/>
      <c r="BGR79" s="450">
        <f t="shared" si="5147"/>
        <v>0</v>
      </c>
      <c r="BGS79" s="447"/>
      <c r="BGT79" s="447"/>
      <c r="BGU79" s="447"/>
      <c r="BGV79" s="447"/>
      <c r="BGW79" s="447"/>
      <c r="BGX79" s="449"/>
      <c r="BGY79" s="450">
        <f t="shared" si="5148"/>
        <v>0</v>
      </c>
      <c r="BGZ79" s="463"/>
      <c r="BHA79" s="448"/>
      <c r="BHC79" s="458"/>
      <c r="BHD79" s="447"/>
      <c r="BHE79" s="447"/>
      <c r="BHF79" s="447"/>
      <c r="BHG79" s="450">
        <f t="shared" si="5149"/>
        <v>0</v>
      </c>
      <c r="BHH79" s="447"/>
      <c r="BHI79" s="447"/>
      <c r="BHJ79" s="447"/>
      <c r="BHK79" s="447"/>
      <c r="BHL79" s="447"/>
      <c r="BHM79" s="449"/>
      <c r="BHN79" s="450">
        <f t="shared" si="5150"/>
        <v>0</v>
      </c>
      <c r="BHO79" s="463"/>
      <c r="BHP79" s="448"/>
      <c r="BHR79" s="458"/>
      <c r="BHS79" s="447"/>
      <c r="BHT79" s="447"/>
      <c r="BHU79" s="447"/>
      <c r="BHV79" s="450">
        <f t="shared" si="5151"/>
        <v>0</v>
      </c>
      <c r="BHW79" s="447"/>
      <c r="BHX79" s="447"/>
      <c r="BHY79" s="447"/>
      <c r="BHZ79" s="447"/>
      <c r="BIA79" s="447"/>
      <c r="BIB79" s="449"/>
      <c r="BIC79" s="450">
        <f t="shared" si="5152"/>
        <v>0</v>
      </c>
      <c r="BID79" s="463"/>
      <c r="BIE79" s="448"/>
      <c r="BIG79" s="458"/>
      <c r="BIH79" s="447"/>
      <c r="BII79" s="447"/>
      <c r="BIJ79" s="447"/>
      <c r="BIK79" s="450">
        <f t="shared" si="5153"/>
        <v>0</v>
      </c>
      <c r="BIL79" s="447"/>
      <c r="BIM79" s="447"/>
      <c r="BIN79" s="447"/>
      <c r="BIO79" s="447"/>
      <c r="BIP79" s="447"/>
      <c r="BIQ79" s="449"/>
      <c r="BIR79" s="450">
        <f t="shared" si="5154"/>
        <v>0</v>
      </c>
      <c r="BIS79" s="463"/>
      <c r="BIT79" s="448"/>
      <c r="BIV79" s="458"/>
      <c r="BIW79" s="447"/>
      <c r="BIX79" s="447"/>
      <c r="BIY79" s="447"/>
      <c r="BIZ79" s="450">
        <f t="shared" si="5155"/>
        <v>0</v>
      </c>
      <c r="BJA79" s="447"/>
      <c r="BJB79" s="447"/>
      <c r="BJC79" s="447"/>
      <c r="BJD79" s="447"/>
      <c r="BJE79" s="447"/>
      <c r="BJF79" s="449"/>
      <c r="BJG79" s="450">
        <f t="shared" si="5156"/>
        <v>0</v>
      </c>
      <c r="BJH79" s="463"/>
      <c r="BJI79" s="448"/>
      <c r="BJK79" s="458"/>
      <c r="BJL79" s="447"/>
      <c r="BJM79" s="447"/>
      <c r="BJN79" s="447"/>
      <c r="BJO79" s="450">
        <f t="shared" si="5157"/>
        <v>0</v>
      </c>
      <c r="BJP79" s="447"/>
      <c r="BJQ79" s="447"/>
      <c r="BJR79" s="447"/>
      <c r="BJS79" s="447"/>
      <c r="BJT79" s="447"/>
      <c r="BJU79" s="449"/>
      <c r="BJV79" s="450">
        <f t="shared" si="5158"/>
        <v>0</v>
      </c>
      <c r="BJW79" s="463"/>
      <c r="BJX79" s="448"/>
      <c r="BJZ79" s="458"/>
      <c r="BKA79" s="447"/>
      <c r="BKB79" s="447"/>
      <c r="BKC79" s="447"/>
      <c r="BKD79" s="450">
        <f t="shared" si="5159"/>
        <v>0</v>
      </c>
      <c r="BKE79" s="447"/>
      <c r="BKF79" s="447"/>
      <c r="BKG79" s="447"/>
      <c r="BKH79" s="447"/>
      <c r="BKI79" s="447"/>
      <c r="BKJ79" s="449"/>
      <c r="BKK79" s="450">
        <f t="shared" si="5160"/>
        <v>0</v>
      </c>
      <c r="BKL79" s="463"/>
      <c r="BKM79" s="448"/>
      <c r="BKO79" s="458"/>
      <c r="BKP79" s="447"/>
      <c r="BKQ79" s="447"/>
      <c r="BKR79" s="447"/>
      <c r="BKS79" s="450">
        <f t="shared" si="5161"/>
        <v>0</v>
      </c>
      <c r="BKT79" s="447"/>
      <c r="BKU79" s="447"/>
      <c r="BKV79" s="447"/>
      <c r="BKW79" s="447"/>
      <c r="BKX79" s="447"/>
      <c r="BKY79" s="449"/>
      <c r="BKZ79" s="450">
        <f t="shared" si="5162"/>
        <v>0</v>
      </c>
      <c r="BLA79" s="463"/>
      <c r="BLB79" s="448"/>
      <c r="BLD79" s="458"/>
      <c r="BLE79" s="447"/>
      <c r="BLF79" s="447"/>
      <c r="BLG79" s="447"/>
      <c r="BLH79" s="450">
        <f t="shared" si="5163"/>
        <v>0</v>
      </c>
      <c r="BLI79" s="447"/>
      <c r="BLJ79" s="447"/>
      <c r="BLK79" s="447"/>
      <c r="BLL79" s="447"/>
      <c r="BLM79" s="447"/>
      <c r="BLN79" s="449"/>
      <c r="BLO79" s="450">
        <f t="shared" si="5164"/>
        <v>0</v>
      </c>
      <c r="BLP79" s="463"/>
      <c r="BLQ79" s="448"/>
      <c r="BLS79" s="458"/>
      <c r="BLT79" s="447"/>
      <c r="BLU79" s="447"/>
      <c r="BLV79" s="447"/>
      <c r="BLW79" s="450">
        <f t="shared" si="5165"/>
        <v>0</v>
      </c>
      <c r="BLX79" s="447"/>
      <c r="BLY79" s="447"/>
      <c r="BLZ79" s="447"/>
      <c r="BMA79" s="447"/>
      <c r="BMB79" s="447"/>
      <c r="BMC79" s="449"/>
      <c r="BMD79" s="450">
        <f t="shared" si="5166"/>
        <v>0</v>
      </c>
      <c r="BME79" s="463"/>
      <c r="BMF79" s="448"/>
      <c r="BMH79" s="458"/>
      <c r="BMI79" s="447"/>
      <c r="BMJ79" s="447"/>
      <c r="BMK79" s="447"/>
      <c r="BML79" s="450">
        <f t="shared" si="5167"/>
        <v>0</v>
      </c>
      <c r="BMM79" s="447"/>
      <c r="BMN79" s="447"/>
      <c r="BMO79" s="447"/>
      <c r="BMP79" s="447"/>
      <c r="BMQ79" s="447"/>
      <c r="BMR79" s="449"/>
      <c r="BMS79" s="450">
        <f t="shared" si="5168"/>
        <v>0</v>
      </c>
      <c r="BMT79" s="463"/>
      <c r="BMU79" s="448"/>
      <c r="BMW79" s="458"/>
      <c r="BMX79" s="447"/>
      <c r="BMY79" s="447"/>
      <c r="BMZ79" s="447"/>
      <c r="BNA79" s="450">
        <f t="shared" si="5169"/>
        <v>0</v>
      </c>
      <c r="BNB79" s="447"/>
      <c r="BNC79" s="447"/>
      <c r="BND79" s="447"/>
      <c r="BNE79" s="447"/>
      <c r="BNF79" s="447"/>
      <c r="BNG79" s="449"/>
      <c r="BNH79" s="450">
        <f t="shared" si="5170"/>
        <v>0</v>
      </c>
      <c r="BNI79" s="463"/>
      <c r="BNJ79" s="448"/>
      <c r="BNL79" s="458"/>
      <c r="BNM79" s="447"/>
      <c r="BNN79" s="447"/>
      <c r="BNO79" s="447"/>
      <c r="BNP79" s="450">
        <f t="shared" si="5171"/>
        <v>0</v>
      </c>
      <c r="BNQ79" s="447"/>
      <c r="BNR79" s="447"/>
      <c r="BNS79" s="447"/>
      <c r="BNT79" s="447"/>
      <c r="BNU79" s="447"/>
      <c r="BNV79" s="449"/>
      <c r="BNW79" s="450">
        <f t="shared" si="5172"/>
        <v>0</v>
      </c>
      <c r="BNX79" s="463"/>
      <c r="BNY79" s="448"/>
      <c r="BOA79" s="458"/>
      <c r="BOB79" s="447"/>
      <c r="BOC79" s="447"/>
      <c r="BOD79" s="447"/>
      <c r="BOE79" s="450">
        <f t="shared" si="5173"/>
        <v>0</v>
      </c>
      <c r="BOF79" s="447"/>
      <c r="BOG79" s="447"/>
      <c r="BOH79" s="447"/>
      <c r="BOI79" s="447"/>
      <c r="BOJ79" s="447"/>
      <c r="BOK79" s="449"/>
      <c r="BOL79" s="450">
        <f t="shared" si="5174"/>
        <v>0</v>
      </c>
      <c r="BOM79" s="463"/>
      <c r="BON79" s="448"/>
      <c r="BOP79" s="458"/>
      <c r="BOQ79" s="447"/>
      <c r="BOR79" s="447"/>
      <c r="BOS79" s="447"/>
      <c r="BOT79" s="450">
        <f t="shared" si="5175"/>
        <v>0</v>
      </c>
      <c r="BOU79" s="447"/>
      <c r="BOV79" s="447"/>
      <c r="BOW79" s="447"/>
      <c r="BOX79" s="447"/>
      <c r="BOY79" s="447"/>
      <c r="BOZ79" s="449"/>
      <c r="BPA79" s="450">
        <f t="shared" si="5176"/>
        <v>0</v>
      </c>
      <c r="BPB79" s="463"/>
      <c r="BPC79" s="448"/>
      <c r="BPE79" s="458"/>
      <c r="BPF79" s="447"/>
      <c r="BPG79" s="447"/>
      <c r="BPH79" s="447"/>
      <c r="BPI79" s="450">
        <f t="shared" si="5177"/>
        <v>0</v>
      </c>
      <c r="BPJ79" s="447"/>
      <c r="BPK79" s="447"/>
      <c r="BPL79" s="447"/>
      <c r="BPM79" s="447"/>
      <c r="BPN79" s="447"/>
      <c r="BPO79" s="449"/>
      <c r="BPP79" s="450">
        <f t="shared" si="5178"/>
        <v>0</v>
      </c>
      <c r="BPQ79" s="463"/>
      <c r="BPR79" s="448"/>
      <c r="BPT79" s="458"/>
      <c r="BPU79" s="447"/>
      <c r="BPV79" s="447"/>
      <c r="BPW79" s="447"/>
      <c r="BPX79" s="450">
        <f t="shared" si="5179"/>
        <v>0</v>
      </c>
      <c r="BPY79" s="447"/>
      <c r="BPZ79" s="447"/>
      <c r="BQA79" s="447"/>
      <c r="BQB79" s="447"/>
      <c r="BQC79" s="447"/>
      <c r="BQD79" s="449"/>
      <c r="BQE79" s="450">
        <f t="shared" si="5180"/>
        <v>0</v>
      </c>
      <c r="BQF79" s="463"/>
      <c r="BQG79" s="448"/>
      <c r="BQI79" s="458"/>
      <c r="BQJ79" s="447"/>
      <c r="BQK79" s="447"/>
      <c r="BQL79" s="447"/>
      <c r="BQM79" s="450">
        <f t="shared" si="5181"/>
        <v>0</v>
      </c>
      <c r="BQN79" s="447"/>
      <c r="BQO79" s="447"/>
      <c r="BQP79" s="447"/>
      <c r="BQQ79" s="447"/>
      <c r="BQR79" s="447"/>
      <c r="BQS79" s="449"/>
      <c r="BQT79" s="450">
        <f t="shared" si="5182"/>
        <v>0</v>
      </c>
      <c r="BQU79" s="463"/>
      <c r="BQV79" s="448"/>
      <c r="BQX79" s="458"/>
      <c r="BQY79" s="447"/>
      <c r="BQZ79" s="447"/>
      <c r="BRA79" s="447"/>
      <c r="BRB79" s="450">
        <f t="shared" si="5183"/>
        <v>0</v>
      </c>
      <c r="BRC79" s="447"/>
      <c r="BRD79" s="447"/>
      <c r="BRE79" s="447"/>
      <c r="BRF79" s="447"/>
      <c r="BRG79" s="447"/>
      <c r="BRH79" s="449"/>
      <c r="BRI79" s="450">
        <f t="shared" si="5184"/>
        <v>0</v>
      </c>
      <c r="BRJ79" s="463"/>
      <c r="BRK79" s="448"/>
      <c r="BRM79" s="458"/>
      <c r="BRN79" s="447"/>
      <c r="BRO79" s="447"/>
      <c r="BRP79" s="447"/>
      <c r="BRQ79" s="450">
        <f t="shared" si="5185"/>
        <v>0</v>
      </c>
      <c r="BRR79" s="447"/>
      <c r="BRS79" s="447"/>
      <c r="BRT79" s="447"/>
      <c r="BRU79" s="447"/>
      <c r="BRV79" s="447"/>
      <c r="BRW79" s="449"/>
      <c r="BRX79" s="450">
        <f t="shared" si="5186"/>
        <v>0</v>
      </c>
      <c r="BRY79" s="463"/>
      <c r="BRZ79" s="448"/>
      <c r="BSB79" s="458"/>
      <c r="BSC79" s="447"/>
      <c r="BSD79" s="447"/>
      <c r="BSE79" s="447"/>
      <c r="BSF79" s="450">
        <f t="shared" si="5187"/>
        <v>0</v>
      </c>
      <c r="BSG79" s="447"/>
      <c r="BSH79" s="447"/>
      <c r="BSI79" s="447"/>
      <c r="BSJ79" s="447"/>
      <c r="BSK79" s="447"/>
      <c r="BSL79" s="449"/>
      <c r="BSM79" s="450">
        <f t="shared" si="5188"/>
        <v>0</v>
      </c>
      <c r="BSN79" s="463"/>
      <c r="BSO79" s="448"/>
      <c r="BSQ79" s="458"/>
      <c r="BSR79" s="447"/>
      <c r="BSS79" s="447"/>
      <c r="BST79" s="447"/>
      <c r="BSU79" s="450">
        <f t="shared" si="5189"/>
        <v>0</v>
      </c>
      <c r="BSV79" s="447"/>
      <c r="BSW79" s="447"/>
      <c r="BSX79" s="447"/>
      <c r="BSY79" s="447"/>
      <c r="BSZ79" s="447"/>
      <c r="BTA79" s="449"/>
      <c r="BTB79" s="450">
        <f t="shared" si="5190"/>
        <v>0</v>
      </c>
      <c r="BTC79" s="463"/>
      <c r="BTD79" s="448"/>
      <c r="BTF79" s="458"/>
      <c r="BTG79" s="447"/>
      <c r="BTH79" s="447"/>
      <c r="BTI79" s="447"/>
      <c r="BTJ79" s="450">
        <f t="shared" si="5191"/>
        <v>0</v>
      </c>
      <c r="BTK79" s="447"/>
      <c r="BTL79" s="447"/>
      <c r="BTM79" s="447"/>
      <c r="BTN79" s="447"/>
      <c r="BTO79" s="447"/>
      <c r="BTP79" s="449"/>
      <c r="BTQ79" s="450">
        <f t="shared" si="5192"/>
        <v>0</v>
      </c>
      <c r="BTR79" s="463"/>
      <c r="BTS79" s="448"/>
      <c r="BTU79" s="458"/>
      <c r="BTV79" s="447"/>
      <c r="BTW79" s="447"/>
      <c r="BTX79" s="447"/>
      <c r="BTY79" s="450">
        <f t="shared" si="5193"/>
        <v>0</v>
      </c>
      <c r="BTZ79" s="447"/>
      <c r="BUA79" s="447"/>
      <c r="BUB79" s="447"/>
      <c r="BUC79" s="447"/>
      <c r="BUD79" s="447"/>
      <c r="BUE79" s="449"/>
      <c r="BUF79" s="450">
        <f t="shared" si="5194"/>
        <v>0</v>
      </c>
      <c r="BUG79" s="463"/>
      <c r="BUH79" s="448"/>
      <c r="BUJ79" s="458"/>
      <c r="BUK79" s="447"/>
      <c r="BUL79" s="447"/>
      <c r="BUM79" s="447"/>
      <c r="BUN79" s="450">
        <f t="shared" si="5195"/>
        <v>0</v>
      </c>
      <c r="BUO79" s="447"/>
      <c r="BUP79" s="447"/>
      <c r="BUQ79" s="447"/>
      <c r="BUR79" s="447"/>
      <c r="BUS79" s="447"/>
      <c r="BUT79" s="449"/>
      <c r="BUU79" s="450">
        <f t="shared" si="5196"/>
        <v>0</v>
      </c>
      <c r="BUV79" s="463"/>
      <c r="BUW79" s="448"/>
      <c r="BUY79" s="458"/>
      <c r="BUZ79" s="447"/>
      <c r="BVA79" s="447"/>
      <c r="BVB79" s="447"/>
      <c r="BVC79" s="450">
        <f t="shared" si="5197"/>
        <v>0</v>
      </c>
      <c r="BVD79" s="447"/>
      <c r="BVE79" s="447"/>
      <c r="BVF79" s="447"/>
      <c r="BVG79" s="447"/>
      <c r="BVH79" s="447"/>
      <c r="BVI79" s="449"/>
      <c r="BVJ79" s="450">
        <f t="shared" si="5198"/>
        <v>0</v>
      </c>
      <c r="BVK79" s="463"/>
      <c r="BVL79" s="448"/>
      <c r="BVN79" s="458"/>
      <c r="BVO79" s="447"/>
      <c r="BVP79" s="447"/>
      <c r="BVQ79" s="447"/>
      <c r="BVR79" s="450">
        <f t="shared" si="5199"/>
        <v>0</v>
      </c>
      <c r="BVS79" s="447"/>
      <c r="BVT79" s="447"/>
      <c r="BVU79" s="447"/>
      <c r="BVV79" s="447"/>
      <c r="BVW79" s="447"/>
      <c r="BVX79" s="449"/>
      <c r="BVY79" s="450">
        <f t="shared" si="5200"/>
        <v>0</v>
      </c>
      <c r="BVZ79" s="463"/>
      <c r="BWA79" s="448"/>
    </row>
    <row r="80" spans="2:1951" ht="15" customHeight="1" x14ac:dyDescent="0.2">
      <c r="B80" s="452" t="s">
        <v>330</v>
      </c>
      <c r="C80" s="447"/>
      <c r="D80" s="447"/>
      <c r="E80" s="447"/>
      <c r="F80" s="447"/>
      <c r="G80" s="450">
        <f t="shared" si="4941"/>
        <v>0</v>
      </c>
      <c r="H80" s="447"/>
      <c r="I80" s="447"/>
      <c r="J80" s="447"/>
      <c r="K80" s="447"/>
      <c r="L80" s="447"/>
      <c r="M80" s="449"/>
      <c r="N80" s="450">
        <f t="shared" si="4942"/>
        <v>0</v>
      </c>
      <c r="O80" s="463"/>
      <c r="P80" s="448"/>
      <c r="R80" s="458"/>
      <c r="S80" s="447"/>
      <c r="T80" s="447"/>
      <c r="U80" s="447"/>
      <c r="V80" s="450">
        <f t="shared" si="4943"/>
        <v>0</v>
      </c>
      <c r="W80" s="447"/>
      <c r="X80" s="447"/>
      <c r="Y80" s="447"/>
      <c r="Z80" s="447"/>
      <c r="AA80" s="447"/>
      <c r="AB80" s="449"/>
      <c r="AC80" s="450">
        <f t="shared" si="4944"/>
        <v>0</v>
      </c>
      <c r="AD80" s="463"/>
      <c r="AE80" s="448"/>
      <c r="AG80" s="458"/>
      <c r="AH80" s="447"/>
      <c r="AI80" s="447"/>
      <c r="AJ80" s="447"/>
      <c r="AK80" s="450">
        <f t="shared" si="4945"/>
        <v>0</v>
      </c>
      <c r="AL80" s="447"/>
      <c r="AM80" s="447"/>
      <c r="AN80" s="447"/>
      <c r="AO80" s="447"/>
      <c r="AP80" s="447"/>
      <c r="AQ80" s="449"/>
      <c r="AR80" s="450">
        <f t="shared" si="4946"/>
        <v>0</v>
      </c>
      <c r="AS80" s="463"/>
      <c r="AT80" s="448"/>
      <c r="AV80" s="458"/>
      <c r="AW80" s="447"/>
      <c r="AX80" s="447"/>
      <c r="AY80" s="447"/>
      <c r="AZ80" s="450">
        <f t="shared" si="4947"/>
        <v>0</v>
      </c>
      <c r="BA80" s="447"/>
      <c r="BB80" s="447"/>
      <c r="BC80" s="447"/>
      <c r="BD80" s="447"/>
      <c r="BE80" s="447"/>
      <c r="BF80" s="449"/>
      <c r="BG80" s="450">
        <f t="shared" si="4948"/>
        <v>0</v>
      </c>
      <c r="BH80" s="463"/>
      <c r="BI80" s="448"/>
      <c r="BK80" s="458"/>
      <c r="BL80" s="447"/>
      <c r="BM80" s="447"/>
      <c r="BN80" s="447"/>
      <c r="BO80" s="450">
        <f t="shared" si="4949"/>
        <v>0</v>
      </c>
      <c r="BP80" s="447"/>
      <c r="BQ80" s="447"/>
      <c r="BR80" s="447"/>
      <c r="BS80" s="447"/>
      <c r="BT80" s="447"/>
      <c r="BU80" s="449"/>
      <c r="BV80" s="450">
        <f t="shared" si="4950"/>
        <v>0</v>
      </c>
      <c r="BW80" s="463"/>
      <c r="BX80" s="448"/>
      <c r="BZ80" s="458"/>
      <c r="CA80" s="447"/>
      <c r="CB80" s="447"/>
      <c r="CC80" s="447"/>
      <c r="CD80" s="450">
        <f t="shared" si="4951"/>
        <v>0</v>
      </c>
      <c r="CE80" s="447"/>
      <c r="CF80" s="447"/>
      <c r="CG80" s="447"/>
      <c r="CH80" s="447"/>
      <c r="CI80" s="447"/>
      <c r="CJ80" s="449"/>
      <c r="CK80" s="450">
        <f t="shared" si="4952"/>
        <v>0</v>
      </c>
      <c r="CL80" s="463"/>
      <c r="CM80" s="448"/>
      <c r="CO80" s="458"/>
      <c r="CP80" s="447"/>
      <c r="CQ80" s="447"/>
      <c r="CR80" s="447"/>
      <c r="CS80" s="450">
        <f t="shared" si="4953"/>
        <v>0</v>
      </c>
      <c r="CT80" s="447"/>
      <c r="CU80" s="447"/>
      <c r="CV80" s="447"/>
      <c r="CW80" s="447"/>
      <c r="CX80" s="447"/>
      <c r="CY80" s="449"/>
      <c r="CZ80" s="450">
        <f t="shared" si="4954"/>
        <v>0</v>
      </c>
      <c r="DA80" s="463"/>
      <c r="DB80" s="448"/>
      <c r="DD80" s="458"/>
      <c r="DE80" s="447"/>
      <c r="DF80" s="447"/>
      <c r="DG80" s="447"/>
      <c r="DH80" s="450">
        <f t="shared" si="4955"/>
        <v>0</v>
      </c>
      <c r="DI80" s="447"/>
      <c r="DJ80" s="447"/>
      <c r="DK80" s="447"/>
      <c r="DL80" s="447"/>
      <c r="DM80" s="447"/>
      <c r="DN80" s="449"/>
      <c r="DO80" s="450">
        <f t="shared" si="4956"/>
        <v>0</v>
      </c>
      <c r="DP80" s="463"/>
      <c r="DQ80" s="448"/>
      <c r="DS80" s="458"/>
      <c r="DT80" s="447"/>
      <c r="DU80" s="447"/>
      <c r="DV80" s="447"/>
      <c r="DW80" s="450">
        <f t="shared" si="4957"/>
        <v>0</v>
      </c>
      <c r="DX80" s="447"/>
      <c r="DY80" s="447"/>
      <c r="DZ80" s="447"/>
      <c r="EA80" s="447"/>
      <c r="EB80" s="447"/>
      <c r="EC80" s="449"/>
      <c r="ED80" s="450">
        <f t="shared" si="4958"/>
        <v>0</v>
      </c>
      <c r="EE80" s="463"/>
      <c r="EF80" s="448"/>
      <c r="EH80" s="458"/>
      <c r="EI80" s="447"/>
      <c r="EJ80" s="447"/>
      <c r="EK80" s="447"/>
      <c r="EL80" s="450">
        <f t="shared" si="4959"/>
        <v>0</v>
      </c>
      <c r="EM80" s="447"/>
      <c r="EN80" s="447"/>
      <c r="EO80" s="447"/>
      <c r="EP80" s="447"/>
      <c r="EQ80" s="447"/>
      <c r="ER80" s="449"/>
      <c r="ES80" s="450">
        <f t="shared" si="4960"/>
        <v>0</v>
      </c>
      <c r="ET80" s="463"/>
      <c r="EU80" s="448"/>
      <c r="EW80" s="458"/>
      <c r="EX80" s="447"/>
      <c r="EY80" s="447"/>
      <c r="EZ80" s="447"/>
      <c r="FA80" s="450">
        <f t="shared" si="4961"/>
        <v>0</v>
      </c>
      <c r="FB80" s="447"/>
      <c r="FC80" s="447"/>
      <c r="FD80" s="447"/>
      <c r="FE80" s="447"/>
      <c r="FF80" s="447"/>
      <c r="FG80" s="449"/>
      <c r="FH80" s="450">
        <f t="shared" si="4962"/>
        <v>0</v>
      </c>
      <c r="FI80" s="463"/>
      <c r="FJ80" s="448"/>
      <c r="FL80" s="458"/>
      <c r="FM80" s="447"/>
      <c r="FN80" s="447"/>
      <c r="FO80" s="447"/>
      <c r="FP80" s="450">
        <f t="shared" si="4963"/>
        <v>0</v>
      </c>
      <c r="FQ80" s="447"/>
      <c r="FR80" s="447"/>
      <c r="FS80" s="447"/>
      <c r="FT80" s="447"/>
      <c r="FU80" s="447"/>
      <c r="FV80" s="449"/>
      <c r="FW80" s="450">
        <f t="shared" si="4964"/>
        <v>0</v>
      </c>
      <c r="FX80" s="463"/>
      <c r="FY80" s="448"/>
      <c r="GA80" s="458"/>
      <c r="GB80" s="447"/>
      <c r="GC80" s="447"/>
      <c r="GD80" s="447"/>
      <c r="GE80" s="450">
        <f t="shared" si="4965"/>
        <v>0</v>
      </c>
      <c r="GF80" s="447"/>
      <c r="GG80" s="447"/>
      <c r="GH80" s="447"/>
      <c r="GI80" s="447"/>
      <c r="GJ80" s="447"/>
      <c r="GK80" s="449"/>
      <c r="GL80" s="450">
        <f t="shared" si="4966"/>
        <v>0</v>
      </c>
      <c r="GM80" s="463"/>
      <c r="GN80" s="448"/>
      <c r="GP80" s="458"/>
      <c r="GQ80" s="447"/>
      <c r="GR80" s="447"/>
      <c r="GS80" s="447"/>
      <c r="GT80" s="450">
        <f t="shared" si="4967"/>
        <v>0</v>
      </c>
      <c r="GU80" s="447"/>
      <c r="GV80" s="447"/>
      <c r="GW80" s="447"/>
      <c r="GX80" s="447"/>
      <c r="GY80" s="447"/>
      <c r="GZ80" s="449"/>
      <c r="HA80" s="450">
        <f t="shared" si="4968"/>
        <v>0</v>
      </c>
      <c r="HB80" s="463"/>
      <c r="HC80" s="448"/>
      <c r="HE80" s="458"/>
      <c r="HF80" s="447"/>
      <c r="HG80" s="447"/>
      <c r="HH80" s="447"/>
      <c r="HI80" s="450">
        <f t="shared" si="4969"/>
        <v>0</v>
      </c>
      <c r="HJ80" s="447"/>
      <c r="HK80" s="447"/>
      <c r="HL80" s="447"/>
      <c r="HM80" s="447"/>
      <c r="HN80" s="447"/>
      <c r="HO80" s="449"/>
      <c r="HP80" s="450">
        <f t="shared" si="4970"/>
        <v>0</v>
      </c>
      <c r="HQ80" s="463"/>
      <c r="HR80" s="448"/>
      <c r="HT80" s="458"/>
      <c r="HU80" s="447"/>
      <c r="HV80" s="447"/>
      <c r="HW80" s="447"/>
      <c r="HX80" s="450">
        <f t="shared" si="4971"/>
        <v>0</v>
      </c>
      <c r="HY80" s="447"/>
      <c r="HZ80" s="447"/>
      <c r="IA80" s="447"/>
      <c r="IB80" s="447"/>
      <c r="IC80" s="447"/>
      <c r="ID80" s="449"/>
      <c r="IE80" s="450">
        <f t="shared" si="4972"/>
        <v>0</v>
      </c>
      <c r="IF80" s="463"/>
      <c r="IG80" s="448"/>
      <c r="II80" s="458"/>
      <c r="IJ80" s="447"/>
      <c r="IK80" s="447"/>
      <c r="IL80" s="447"/>
      <c r="IM80" s="450">
        <f t="shared" si="4973"/>
        <v>0</v>
      </c>
      <c r="IN80" s="447"/>
      <c r="IO80" s="447"/>
      <c r="IP80" s="447"/>
      <c r="IQ80" s="447"/>
      <c r="IR80" s="447"/>
      <c r="IS80" s="449"/>
      <c r="IT80" s="450">
        <f t="shared" si="4974"/>
        <v>0</v>
      </c>
      <c r="IU80" s="463"/>
      <c r="IV80" s="448"/>
      <c r="IX80" s="458"/>
      <c r="IY80" s="447"/>
      <c r="IZ80" s="447"/>
      <c r="JA80" s="447"/>
      <c r="JB80" s="450">
        <f t="shared" si="4975"/>
        <v>0</v>
      </c>
      <c r="JC80" s="447"/>
      <c r="JD80" s="447"/>
      <c r="JE80" s="447"/>
      <c r="JF80" s="447"/>
      <c r="JG80" s="447"/>
      <c r="JH80" s="449"/>
      <c r="JI80" s="450">
        <f t="shared" si="4976"/>
        <v>0</v>
      </c>
      <c r="JJ80" s="463"/>
      <c r="JK80" s="448"/>
      <c r="JM80" s="458"/>
      <c r="JN80" s="447"/>
      <c r="JO80" s="447"/>
      <c r="JP80" s="447"/>
      <c r="JQ80" s="450">
        <f t="shared" si="4977"/>
        <v>0</v>
      </c>
      <c r="JR80" s="447"/>
      <c r="JS80" s="447"/>
      <c r="JT80" s="447"/>
      <c r="JU80" s="447"/>
      <c r="JV80" s="447"/>
      <c r="JW80" s="449"/>
      <c r="JX80" s="450">
        <f t="shared" si="4978"/>
        <v>0</v>
      </c>
      <c r="JY80" s="463"/>
      <c r="JZ80" s="448"/>
      <c r="KB80" s="458"/>
      <c r="KC80" s="447"/>
      <c r="KD80" s="447"/>
      <c r="KE80" s="447"/>
      <c r="KF80" s="450">
        <f t="shared" si="4979"/>
        <v>0</v>
      </c>
      <c r="KG80" s="447"/>
      <c r="KH80" s="447"/>
      <c r="KI80" s="447"/>
      <c r="KJ80" s="447"/>
      <c r="KK80" s="447"/>
      <c r="KL80" s="449"/>
      <c r="KM80" s="450">
        <f t="shared" si="4980"/>
        <v>0</v>
      </c>
      <c r="KN80" s="463"/>
      <c r="KO80" s="448"/>
      <c r="KQ80" s="458"/>
      <c r="KR80" s="447"/>
      <c r="KS80" s="447"/>
      <c r="KT80" s="447"/>
      <c r="KU80" s="450">
        <f t="shared" si="4981"/>
        <v>0</v>
      </c>
      <c r="KV80" s="447"/>
      <c r="KW80" s="447"/>
      <c r="KX80" s="447"/>
      <c r="KY80" s="447"/>
      <c r="KZ80" s="447"/>
      <c r="LA80" s="449"/>
      <c r="LB80" s="450">
        <f t="shared" si="4982"/>
        <v>0</v>
      </c>
      <c r="LC80" s="463"/>
      <c r="LD80" s="448"/>
      <c r="LF80" s="458"/>
      <c r="LG80" s="447"/>
      <c r="LH80" s="447"/>
      <c r="LI80" s="447"/>
      <c r="LJ80" s="450">
        <f t="shared" si="4983"/>
        <v>0</v>
      </c>
      <c r="LK80" s="447"/>
      <c r="LL80" s="447"/>
      <c r="LM80" s="447"/>
      <c r="LN80" s="447"/>
      <c r="LO80" s="447"/>
      <c r="LP80" s="449"/>
      <c r="LQ80" s="450">
        <f t="shared" si="4984"/>
        <v>0</v>
      </c>
      <c r="LR80" s="463"/>
      <c r="LS80" s="448"/>
      <c r="LU80" s="458"/>
      <c r="LV80" s="447"/>
      <c r="LW80" s="447"/>
      <c r="LX80" s="447"/>
      <c r="LY80" s="450">
        <f t="shared" si="4985"/>
        <v>0</v>
      </c>
      <c r="LZ80" s="447"/>
      <c r="MA80" s="447"/>
      <c r="MB80" s="447"/>
      <c r="MC80" s="447"/>
      <c r="MD80" s="447"/>
      <c r="ME80" s="449"/>
      <c r="MF80" s="450">
        <f t="shared" si="4986"/>
        <v>0</v>
      </c>
      <c r="MG80" s="463"/>
      <c r="MH80" s="448"/>
      <c r="MJ80" s="458"/>
      <c r="MK80" s="447"/>
      <c r="ML80" s="447"/>
      <c r="MM80" s="447"/>
      <c r="MN80" s="450">
        <f t="shared" si="4987"/>
        <v>0</v>
      </c>
      <c r="MO80" s="447"/>
      <c r="MP80" s="447"/>
      <c r="MQ80" s="447"/>
      <c r="MR80" s="447"/>
      <c r="MS80" s="447"/>
      <c r="MT80" s="449"/>
      <c r="MU80" s="450">
        <f t="shared" si="4988"/>
        <v>0</v>
      </c>
      <c r="MV80" s="463"/>
      <c r="MW80" s="448"/>
      <c r="MY80" s="458"/>
      <c r="MZ80" s="447"/>
      <c r="NA80" s="447"/>
      <c r="NB80" s="447"/>
      <c r="NC80" s="450">
        <f t="shared" si="4989"/>
        <v>0</v>
      </c>
      <c r="ND80" s="447"/>
      <c r="NE80" s="447"/>
      <c r="NF80" s="447"/>
      <c r="NG80" s="447"/>
      <c r="NH80" s="447"/>
      <c r="NI80" s="449"/>
      <c r="NJ80" s="450">
        <f t="shared" si="4990"/>
        <v>0</v>
      </c>
      <c r="NK80" s="463"/>
      <c r="NL80" s="448"/>
      <c r="NN80" s="458"/>
      <c r="NO80" s="447"/>
      <c r="NP80" s="447"/>
      <c r="NQ80" s="447"/>
      <c r="NR80" s="450">
        <f t="shared" si="4991"/>
        <v>0</v>
      </c>
      <c r="NS80" s="447"/>
      <c r="NT80" s="447"/>
      <c r="NU80" s="447"/>
      <c r="NV80" s="447"/>
      <c r="NW80" s="447"/>
      <c r="NX80" s="449"/>
      <c r="NY80" s="450">
        <f t="shared" si="4992"/>
        <v>0</v>
      </c>
      <c r="NZ80" s="463"/>
      <c r="OA80" s="448"/>
      <c r="OC80" s="458"/>
      <c r="OD80" s="447"/>
      <c r="OE80" s="447"/>
      <c r="OF80" s="447"/>
      <c r="OG80" s="450">
        <f t="shared" si="4993"/>
        <v>0</v>
      </c>
      <c r="OH80" s="447"/>
      <c r="OI80" s="447"/>
      <c r="OJ80" s="447"/>
      <c r="OK80" s="447"/>
      <c r="OL80" s="447"/>
      <c r="OM80" s="449"/>
      <c r="ON80" s="450">
        <f t="shared" si="4994"/>
        <v>0</v>
      </c>
      <c r="OO80" s="463"/>
      <c r="OP80" s="448"/>
      <c r="OR80" s="458"/>
      <c r="OS80" s="447"/>
      <c r="OT80" s="447"/>
      <c r="OU80" s="447"/>
      <c r="OV80" s="450">
        <f t="shared" si="4995"/>
        <v>0</v>
      </c>
      <c r="OW80" s="447"/>
      <c r="OX80" s="447"/>
      <c r="OY80" s="447"/>
      <c r="OZ80" s="447"/>
      <c r="PA80" s="447"/>
      <c r="PB80" s="449"/>
      <c r="PC80" s="450">
        <f t="shared" si="4996"/>
        <v>0</v>
      </c>
      <c r="PD80" s="463"/>
      <c r="PE80" s="448"/>
      <c r="PG80" s="458"/>
      <c r="PH80" s="447"/>
      <c r="PI80" s="447"/>
      <c r="PJ80" s="447"/>
      <c r="PK80" s="450">
        <f t="shared" si="4997"/>
        <v>0</v>
      </c>
      <c r="PL80" s="447"/>
      <c r="PM80" s="447"/>
      <c r="PN80" s="447"/>
      <c r="PO80" s="447"/>
      <c r="PP80" s="447"/>
      <c r="PQ80" s="449"/>
      <c r="PR80" s="450">
        <f t="shared" si="4998"/>
        <v>0</v>
      </c>
      <c r="PS80" s="463"/>
      <c r="PT80" s="448"/>
      <c r="PV80" s="458"/>
      <c r="PW80" s="447"/>
      <c r="PX80" s="447"/>
      <c r="PY80" s="447"/>
      <c r="PZ80" s="450">
        <f t="shared" si="4999"/>
        <v>0</v>
      </c>
      <c r="QA80" s="447"/>
      <c r="QB80" s="447"/>
      <c r="QC80" s="447"/>
      <c r="QD80" s="447"/>
      <c r="QE80" s="447"/>
      <c r="QF80" s="449"/>
      <c r="QG80" s="450">
        <f t="shared" si="5000"/>
        <v>0</v>
      </c>
      <c r="QH80" s="463"/>
      <c r="QI80" s="448"/>
      <c r="QK80" s="458"/>
      <c r="QL80" s="447"/>
      <c r="QM80" s="447"/>
      <c r="QN80" s="447"/>
      <c r="QO80" s="450">
        <f t="shared" si="5001"/>
        <v>0</v>
      </c>
      <c r="QP80" s="447"/>
      <c r="QQ80" s="447"/>
      <c r="QR80" s="447"/>
      <c r="QS80" s="447"/>
      <c r="QT80" s="447"/>
      <c r="QU80" s="449"/>
      <c r="QV80" s="450">
        <f t="shared" si="5002"/>
        <v>0</v>
      </c>
      <c r="QW80" s="463"/>
      <c r="QX80" s="448"/>
      <c r="QZ80" s="458"/>
      <c r="RA80" s="447"/>
      <c r="RB80" s="447"/>
      <c r="RC80" s="447"/>
      <c r="RD80" s="450">
        <f t="shared" si="5003"/>
        <v>0</v>
      </c>
      <c r="RE80" s="447"/>
      <c r="RF80" s="447"/>
      <c r="RG80" s="447"/>
      <c r="RH80" s="447"/>
      <c r="RI80" s="447"/>
      <c r="RJ80" s="449"/>
      <c r="RK80" s="450">
        <f t="shared" si="5004"/>
        <v>0</v>
      </c>
      <c r="RL80" s="463"/>
      <c r="RM80" s="448"/>
      <c r="RO80" s="458"/>
      <c r="RP80" s="447"/>
      <c r="RQ80" s="447"/>
      <c r="RR80" s="447"/>
      <c r="RS80" s="450">
        <f t="shared" si="5005"/>
        <v>0</v>
      </c>
      <c r="RT80" s="447"/>
      <c r="RU80" s="447"/>
      <c r="RV80" s="447"/>
      <c r="RW80" s="447"/>
      <c r="RX80" s="447"/>
      <c r="RY80" s="449"/>
      <c r="RZ80" s="450">
        <f t="shared" si="5006"/>
        <v>0</v>
      </c>
      <c r="SA80" s="463"/>
      <c r="SB80" s="448"/>
      <c r="SD80" s="458"/>
      <c r="SE80" s="447"/>
      <c r="SF80" s="447"/>
      <c r="SG80" s="447"/>
      <c r="SH80" s="450">
        <f t="shared" si="5007"/>
        <v>0</v>
      </c>
      <c r="SI80" s="447"/>
      <c r="SJ80" s="447"/>
      <c r="SK80" s="447"/>
      <c r="SL80" s="447"/>
      <c r="SM80" s="447"/>
      <c r="SN80" s="449"/>
      <c r="SO80" s="450">
        <f t="shared" si="5008"/>
        <v>0</v>
      </c>
      <c r="SP80" s="463"/>
      <c r="SQ80" s="448"/>
      <c r="SS80" s="458"/>
      <c r="ST80" s="447"/>
      <c r="SU80" s="447"/>
      <c r="SV80" s="447"/>
      <c r="SW80" s="450">
        <f t="shared" si="5009"/>
        <v>0</v>
      </c>
      <c r="SX80" s="447"/>
      <c r="SY80" s="447"/>
      <c r="SZ80" s="447"/>
      <c r="TA80" s="447"/>
      <c r="TB80" s="447"/>
      <c r="TC80" s="449"/>
      <c r="TD80" s="450">
        <f t="shared" si="5010"/>
        <v>0</v>
      </c>
      <c r="TE80" s="463"/>
      <c r="TF80" s="448"/>
      <c r="TH80" s="458"/>
      <c r="TI80" s="447"/>
      <c r="TJ80" s="447"/>
      <c r="TK80" s="447"/>
      <c r="TL80" s="450">
        <f t="shared" si="5011"/>
        <v>0</v>
      </c>
      <c r="TM80" s="447"/>
      <c r="TN80" s="447"/>
      <c r="TO80" s="447"/>
      <c r="TP80" s="447"/>
      <c r="TQ80" s="447"/>
      <c r="TR80" s="449"/>
      <c r="TS80" s="450">
        <f t="shared" si="5012"/>
        <v>0</v>
      </c>
      <c r="TT80" s="463"/>
      <c r="TU80" s="448"/>
      <c r="TW80" s="458"/>
      <c r="TX80" s="447"/>
      <c r="TY80" s="447"/>
      <c r="TZ80" s="447"/>
      <c r="UA80" s="450">
        <f t="shared" si="5013"/>
        <v>0</v>
      </c>
      <c r="UB80" s="447"/>
      <c r="UC80" s="447"/>
      <c r="UD80" s="447"/>
      <c r="UE80" s="447"/>
      <c r="UF80" s="447"/>
      <c r="UG80" s="449"/>
      <c r="UH80" s="450">
        <f t="shared" si="5014"/>
        <v>0</v>
      </c>
      <c r="UI80" s="463"/>
      <c r="UJ80" s="448"/>
      <c r="UL80" s="458"/>
      <c r="UM80" s="447"/>
      <c r="UN80" s="447"/>
      <c r="UO80" s="447"/>
      <c r="UP80" s="450">
        <f t="shared" si="5015"/>
        <v>0</v>
      </c>
      <c r="UQ80" s="447"/>
      <c r="UR80" s="447"/>
      <c r="US80" s="447"/>
      <c r="UT80" s="447"/>
      <c r="UU80" s="447"/>
      <c r="UV80" s="449"/>
      <c r="UW80" s="450">
        <f t="shared" si="5016"/>
        <v>0</v>
      </c>
      <c r="UX80" s="463"/>
      <c r="UY80" s="448"/>
      <c r="VA80" s="458"/>
      <c r="VB80" s="447"/>
      <c r="VC80" s="447"/>
      <c r="VD80" s="447"/>
      <c r="VE80" s="450">
        <f t="shared" si="5017"/>
        <v>0</v>
      </c>
      <c r="VF80" s="447"/>
      <c r="VG80" s="447"/>
      <c r="VH80" s="447"/>
      <c r="VI80" s="447"/>
      <c r="VJ80" s="447"/>
      <c r="VK80" s="449"/>
      <c r="VL80" s="450">
        <f t="shared" si="5018"/>
        <v>0</v>
      </c>
      <c r="VM80" s="463"/>
      <c r="VN80" s="448"/>
      <c r="VP80" s="458"/>
      <c r="VQ80" s="447"/>
      <c r="VR80" s="447"/>
      <c r="VS80" s="447"/>
      <c r="VT80" s="450">
        <f t="shared" si="5019"/>
        <v>0</v>
      </c>
      <c r="VU80" s="447"/>
      <c r="VV80" s="447"/>
      <c r="VW80" s="447"/>
      <c r="VX80" s="447"/>
      <c r="VY80" s="447"/>
      <c r="VZ80" s="449"/>
      <c r="WA80" s="450">
        <f t="shared" si="5020"/>
        <v>0</v>
      </c>
      <c r="WB80" s="463"/>
      <c r="WC80" s="448"/>
      <c r="WE80" s="458"/>
      <c r="WF80" s="447"/>
      <c r="WG80" s="447"/>
      <c r="WH80" s="447"/>
      <c r="WI80" s="450">
        <f t="shared" si="5021"/>
        <v>0</v>
      </c>
      <c r="WJ80" s="447"/>
      <c r="WK80" s="447"/>
      <c r="WL80" s="447"/>
      <c r="WM80" s="447"/>
      <c r="WN80" s="447"/>
      <c r="WO80" s="449"/>
      <c r="WP80" s="450">
        <f t="shared" si="5022"/>
        <v>0</v>
      </c>
      <c r="WQ80" s="463"/>
      <c r="WR80" s="448"/>
      <c r="WT80" s="458"/>
      <c r="WU80" s="447"/>
      <c r="WV80" s="447"/>
      <c r="WW80" s="447"/>
      <c r="WX80" s="450">
        <f t="shared" si="5023"/>
        <v>0</v>
      </c>
      <c r="WY80" s="447"/>
      <c r="WZ80" s="447"/>
      <c r="XA80" s="447"/>
      <c r="XB80" s="447"/>
      <c r="XC80" s="447"/>
      <c r="XD80" s="449"/>
      <c r="XE80" s="450">
        <f t="shared" si="5024"/>
        <v>0</v>
      </c>
      <c r="XF80" s="463"/>
      <c r="XG80" s="448"/>
      <c r="XI80" s="458"/>
      <c r="XJ80" s="447"/>
      <c r="XK80" s="447"/>
      <c r="XL80" s="447"/>
      <c r="XM80" s="450">
        <f t="shared" si="5025"/>
        <v>0</v>
      </c>
      <c r="XN80" s="447"/>
      <c r="XO80" s="447"/>
      <c r="XP80" s="447"/>
      <c r="XQ80" s="447"/>
      <c r="XR80" s="447"/>
      <c r="XS80" s="449"/>
      <c r="XT80" s="450">
        <f t="shared" si="5026"/>
        <v>0</v>
      </c>
      <c r="XU80" s="463"/>
      <c r="XV80" s="448"/>
      <c r="XX80" s="458"/>
      <c r="XY80" s="447"/>
      <c r="XZ80" s="447"/>
      <c r="YA80" s="447"/>
      <c r="YB80" s="450">
        <f t="shared" si="5027"/>
        <v>0</v>
      </c>
      <c r="YC80" s="447"/>
      <c r="YD80" s="447"/>
      <c r="YE80" s="447"/>
      <c r="YF80" s="447"/>
      <c r="YG80" s="447"/>
      <c r="YH80" s="449"/>
      <c r="YI80" s="450">
        <f t="shared" si="5028"/>
        <v>0</v>
      </c>
      <c r="YJ80" s="463"/>
      <c r="YK80" s="448"/>
      <c r="YM80" s="458"/>
      <c r="YN80" s="447"/>
      <c r="YO80" s="447"/>
      <c r="YP80" s="447"/>
      <c r="YQ80" s="450">
        <f t="shared" si="5029"/>
        <v>0</v>
      </c>
      <c r="YR80" s="447"/>
      <c r="YS80" s="447"/>
      <c r="YT80" s="447"/>
      <c r="YU80" s="447"/>
      <c r="YV80" s="447"/>
      <c r="YW80" s="449"/>
      <c r="YX80" s="450">
        <f t="shared" si="5030"/>
        <v>0</v>
      </c>
      <c r="YY80" s="463"/>
      <c r="YZ80" s="448"/>
      <c r="ZB80" s="458"/>
      <c r="ZC80" s="447"/>
      <c r="ZD80" s="447"/>
      <c r="ZE80" s="447"/>
      <c r="ZF80" s="450">
        <f t="shared" si="5031"/>
        <v>0</v>
      </c>
      <c r="ZG80" s="447"/>
      <c r="ZH80" s="447"/>
      <c r="ZI80" s="447"/>
      <c r="ZJ80" s="447"/>
      <c r="ZK80" s="447"/>
      <c r="ZL80" s="449"/>
      <c r="ZM80" s="450">
        <f t="shared" si="5032"/>
        <v>0</v>
      </c>
      <c r="ZN80" s="463"/>
      <c r="ZO80" s="448"/>
      <c r="ZQ80" s="458"/>
      <c r="ZR80" s="447"/>
      <c r="ZS80" s="447"/>
      <c r="ZT80" s="447"/>
      <c r="ZU80" s="450">
        <f t="shared" si="5033"/>
        <v>0</v>
      </c>
      <c r="ZV80" s="447"/>
      <c r="ZW80" s="447"/>
      <c r="ZX80" s="447"/>
      <c r="ZY80" s="447"/>
      <c r="ZZ80" s="447"/>
      <c r="AAA80" s="449"/>
      <c r="AAB80" s="450">
        <f t="shared" si="5034"/>
        <v>0</v>
      </c>
      <c r="AAC80" s="463"/>
      <c r="AAD80" s="448"/>
      <c r="AAF80" s="458"/>
      <c r="AAG80" s="447"/>
      <c r="AAH80" s="447"/>
      <c r="AAI80" s="447"/>
      <c r="AAJ80" s="450">
        <f t="shared" si="5035"/>
        <v>0</v>
      </c>
      <c r="AAK80" s="447"/>
      <c r="AAL80" s="447"/>
      <c r="AAM80" s="447"/>
      <c r="AAN80" s="447"/>
      <c r="AAO80" s="447"/>
      <c r="AAP80" s="449"/>
      <c r="AAQ80" s="450">
        <f t="shared" si="5036"/>
        <v>0</v>
      </c>
      <c r="AAR80" s="463"/>
      <c r="AAS80" s="448"/>
      <c r="AAU80" s="458"/>
      <c r="AAV80" s="447"/>
      <c r="AAW80" s="447"/>
      <c r="AAX80" s="447"/>
      <c r="AAY80" s="450">
        <f t="shared" si="5037"/>
        <v>0</v>
      </c>
      <c r="AAZ80" s="447"/>
      <c r="ABA80" s="447"/>
      <c r="ABB80" s="447"/>
      <c r="ABC80" s="447"/>
      <c r="ABD80" s="447"/>
      <c r="ABE80" s="449"/>
      <c r="ABF80" s="450">
        <f t="shared" si="5038"/>
        <v>0</v>
      </c>
      <c r="ABG80" s="463"/>
      <c r="ABH80" s="448"/>
      <c r="ABJ80" s="458"/>
      <c r="ABK80" s="447"/>
      <c r="ABL80" s="447"/>
      <c r="ABM80" s="447"/>
      <c r="ABN80" s="450">
        <f t="shared" si="5039"/>
        <v>0</v>
      </c>
      <c r="ABO80" s="447"/>
      <c r="ABP80" s="447"/>
      <c r="ABQ80" s="447"/>
      <c r="ABR80" s="447"/>
      <c r="ABS80" s="447"/>
      <c r="ABT80" s="449"/>
      <c r="ABU80" s="450">
        <f t="shared" si="5040"/>
        <v>0</v>
      </c>
      <c r="ABV80" s="463"/>
      <c r="ABW80" s="448"/>
      <c r="ABY80" s="458"/>
      <c r="ABZ80" s="447"/>
      <c r="ACA80" s="447"/>
      <c r="ACB80" s="447"/>
      <c r="ACC80" s="450">
        <f t="shared" si="5041"/>
        <v>0</v>
      </c>
      <c r="ACD80" s="447"/>
      <c r="ACE80" s="447"/>
      <c r="ACF80" s="447"/>
      <c r="ACG80" s="447"/>
      <c r="ACH80" s="447"/>
      <c r="ACI80" s="449"/>
      <c r="ACJ80" s="450">
        <f t="shared" si="5042"/>
        <v>0</v>
      </c>
      <c r="ACK80" s="463"/>
      <c r="ACL80" s="448"/>
      <c r="ACN80" s="458"/>
      <c r="ACO80" s="447"/>
      <c r="ACP80" s="447"/>
      <c r="ACQ80" s="447"/>
      <c r="ACR80" s="450">
        <f t="shared" si="5043"/>
        <v>0</v>
      </c>
      <c r="ACS80" s="447"/>
      <c r="ACT80" s="447"/>
      <c r="ACU80" s="447"/>
      <c r="ACV80" s="447"/>
      <c r="ACW80" s="447"/>
      <c r="ACX80" s="449"/>
      <c r="ACY80" s="450">
        <f t="shared" si="5044"/>
        <v>0</v>
      </c>
      <c r="ACZ80" s="463"/>
      <c r="ADA80" s="448"/>
      <c r="ADC80" s="458"/>
      <c r="ADD80" s="447"/>
      <c r="ADE80" s="447"/>
      <c r="ADF80" s="447"/>
      <c r="ADG80" s="450">
        <f t="shared" si="5045"/>
        <v>0</v>
      </c>
      <c r="ADH80" s="447"/>
      <c r="ADI80" s="447"/>
      <c r="ADJ80" s="447"/>
      <c r="ADK80" s="447"/>
      <c r="ADL80" s="447"/>
      <c r="ADM80" s="449"/>
      <c r="ADN80" s="450">
        <f t="shared" si="5046"/>
        <v>0</v>
      </c>
      <c r="ADO80" s="463"/>
      <c r="ADP80" s="448"/>
      <c r="ADR80" s="458"/>
      <c r="ADS80" s="447"/>
      <c r="ADT80" s="447"/>
      <c r="ADU80" s="447"/>
      <c r="ADV80" s="450">
        <f t="shared" si="5047"/>
        <v>0</v>
      </c>
      <c r="ADW80" s="447"/>
      <c r="ADX80" s="447"/>
      <c r="ADY80" s="447"/>
      <c r="ADZ80" s="447"/>
      <c r="AEA80" s="447"/>
      <c r="AEB80" s="449"/>
      <c r="AEC80" s="450">
        <f t="shared" si="5048"/>
        <v>0</v>
      </c>
      <c r="AED80" s="463"/>
      <c r="AEE80" s="448"/>
      <c r="AEG80" s="458"/>
      <c r="AEH80" s="447"/>
      <c r="AEI80" s="447"/>
      <c r="AEJ80" s="447"/>
      <c r="AEK80" s="450">
        <f t="shared" si="5049"/>
        <v>0</v>
      </c>
      <c r="AEL80" s="447"/>
      <c r="AEM80" s="447"/>
      <c r="AEN80" s="447"/>
      <c r="AEO80" s="447"/>
      <c r="AEP80" s="447"/>
      <c r="AEQ80" s="449"/>
      <c r="AER80" s="450">
        <f t="shared" si="5050"/>
        <v>0</v>
      </c>
      <c r="AES80" s="463"/>
      <c r="AET80" s="448"/>
      <c r="AEV80" s="458"/>
      <c r="AEW80" s="447"/>
      <c r="AEX80" s="447"/>
      <c r="AEY80" s="447"/>
      <c r="AEZ80" s="450">
        <f t="shared" si="5051"/>
        <v>0</v>
      </c>
      <c r="AFA80" s="447"/>
      <c r="AFB80" s="447"/>
      <c r="AFC80" s="447"/>
      <c r="AFD80" s="447"/>
      <c r="AFE80" s="447"/>
      <c r="AFF80" s="449"/>
      <c r="AFG80" s="450">
        <f t="shared" si="5052"/>
        <v>0</v>
      </c>
      <c r="AFH80" s="463"/>
      <c r="AFI80" s="448"/>
      <c r="AFK80" s="458"/>
      <c r="AFL80" s="447"/>
      <c r="AFM80" s="447"/>
      <c r="AFN80" s="447"/>
      <c r="AFO80" s="450">
        <f t="shared" si="5053"/>
        <v>0</v>
      </c>
      <c r="AFP80" s="447"/>
      <c r="AFQ80" s="447"/>
      <c r="AFR80" s="447"/>
      <c r="AFS80" s="447"/>
      <c r="AFT80" s="447"/>
      <c r="AFU80" s="449"/>
      <c r="AFV80" s="450">
        <f t="shared" si="5054"/>
        <v>0</v>
      </c>
      <c r="AFW80" s="463"/>
      <c r="AFX80" s="448"/>
      <c r="AFZ80" s="458"/>
      <c r="AGA80" s="447"/>
      <c r="AGB80" s="447"/>
      <c r="AGC80" s="447"/>
      <c r="AGD80" s="450">
        <f t="shared" si="5055"/>
        <v>0</v>
      </c>
      <c r="AGE80" s="447"/>
      <c r="AGF80" s="447"/>
      <c r="AGG80" s="447"/>
      <c r="AGH80" s="447"/>
      <c r="AGI80" s="447"/>
      <c r="AGJ80" s="449"/>
      <c r="AGK80" s="450">
        <f t="shared" si="5056"/>
        <v>0</v>
      </c>
      <c r="AGL80" s="463"/>
      <c r="AGM80" s="448"/>
      <c r="AGO80" s="458"/>
      <c r="AGP80" s="447"/>
      <c r="AGQ80" s="447"/>
      <c r="AGR80" s="447"/>
      <c r="AGS80" s="450">
        <f t="shared" si="5057"/>
        <v>0</v>
      </c>
      <c r="AGT80" s="447"/>
      <c r="AGU80" s="447"/>
      <c r="AGV80" s="447"/>
      <c r="AGW80" s="447"/>
      <c r="AGX80" s="447"/>
      <c r="AGY80" s="449"/>
      <c r="AGZ80" s="450">
        <f t="shared" si="5058"/>
        <v>0</v>
      </c>
      <c r="AHA80" s="463"/>
      <c r="AHB80" s="448"/>
      <c r="AHD80" s="458"/>
      <c r="AHE80" s="447"/>
      <c r="AHF80" s="447"/>
      <c r="AHG80" s="447"/>
      <c r="AHH80" s="450">
        <f t="shared" si="5059"/>
        <v>0</v>
      </c>
      <c r="AHI80" s="447"/>
      <c r="AHJ80" s="447"/>
      <c r="AHK80" s="447"/>
      <c r="AHL80" s="447"/>
      <c r="AHM80" s="447"/>
      <c r="AHN80" s="449"/>
      <c r="AHO80" s="450">
        <f t="shared" si="5060"/>
        <v>0</v>
      </c>
      <c r="AHP80" s="463"/>
      <c r="AHQ80" s="448"/>
      <c r="AHS80" s="458"/>
      <c r="AHT80" s="447"/>
      <c r="AHU80" s="447"/>
      <c r="AHV80" s="447"/>
      <c r="AHW80" s="450">
        <f t="shared" si="5061"/>
        <v>0</v>
      </c>
      <c r="AHX80" s="447"/>
      <c r="AHY80" s="447"/>
      <c r="AHZ80" s="447"/>
      <c r="AIA80" s="447"/>
      <c r="AIB80" s="447"/>
      <c r="AIC80" s="449"/>
      <c r="AID80" s="450">
        <f t="shared" si="5062"/>
        <v>0</v>
      </c>
      <c r="AIE80" s="463"/>
      <c r="AIF80" s="448"/>
      <c r="AIH80" s="458"/>
      <c r="AII80" s="447"/>
      <c r="AIJ80" s="447"/>
      <c r="AIK80" s="447"/>
      <c r="AIL80" s="450">
        <f t="shared" si="5063"/>
        <v>0</v>
      </c>
      <c r="AIM80" s="447"/>
      <c r="AIN80" s="447"/>
      <c r="AIO80" s="447"/>
      <c r="AIP80" s="447"/>
      <c r="AIQ80" s="447"/>
      <c r="AIR80" s="449"/>
      <c r="AIS80" s="450">
        <f t="shared" si="5064"/>
        <v>0</v>
      </c>
      <c r="AIT80" s="463"/>
      <c r="AIU80" s="448"/>
      <c r="AIW80" s="458"/>
      <c r="AIX80" s="447"/>
      <c r="AIY80" s="447"/>
      <c r="AIZ80" s="447"/>
      <c r="AJA80" s="450">
        <f t="shared" si="5065"/>
        <v>0</v>
      </c>
      <c r="AJB80" s="447"/>
      <c r="AJC80" s="447"/>
      <c r="AJD80" s="447"/>
      <c r="AJE80" s="447"/>
      <c r="AJF80" s="447"/>
      <c r="AJG80" s="449"/>
      <c r="AJH80" s="450">
        <f t="shared" si="5066"/>
        <v>0</v>
      </c>
      <c r="AJI80" s="463"/>
      <c r="AJJ80" s="448"/>
      <c r="AJL80" s="458"/>
      <c r="AJM80" s="447"/>
      <c r="AJN80" s="447"/>
      <c r="AJO80" s="447"/>
      <c r="AJP80" s="450">
        <f t="shared" si="5067"/>
        <v>0</v>
      </c>
      <c r="AJQ80" s="447"/>
      <c r="AJR80" s="447"/>
      <c r="AJS80" s="447"/>
      <c r="AJT80" s="447"/>
      <c r="AJU80" s="447"/>
      <c r="AJV80" s="449"/>
      <c r="AJW80" s="450">
        <f t="shared" si="5068"/>
        <v>0</v>
      </c>
      <c r="AJX80" s="463"/>
      <c r="AJY80" s="448"/>
      <c r="AKA80" s="458"/>
      <c r="AKB80" s="447"/>
      <c r="AKC80" s="447"/>
      <c r="AKD80" s="447"/>
      <c r="AKE80" s="450">
        <f t="shared" si="5069"/>
        <v>0</v>
      </c>
      <c r="AKF80" s="447"/>
      <c r="AKG80" s="447"/>
      <c r="AKH80" s="447"/>
      <c r="AKI80" s="447"/>
      <c r="AKJ80" s="447"/>
      <c r="AKK80" s="449"/>
      <c r="AKL80" s="450">
        <f t="shared" si="5070"/>
        <v>0</v>
      </c>
      <c r="AKM80" s="463"/>
      <c r="AKN80" s="448"/>
      <c r="AKP80" s="458"/>
      <c r="AKQ80" s="447"/>
      <c r="AKR80" s="447"/>
      <c r="AKS80" s="447"/>
      <c r="AKT80" s="450">
        <f t="shared" si="5071"/>
        <v>0</v>
      </c>
      <c r="AKU80" s="447"/>
      <c r="AKV80" s="447"/>
      <c r="AKW80" s="447"/>
      <c r="AKX80" s="447"/>
      <c r="AKY80" s="447"/>
      <c r="AKZ80" s="449"/>
      <c r="ALA80" s="450">
        <f t="shared" si="5072"/>
        <v>0</v>
      </c>
      <c r="ALB80" s="463"/>
      <c r="ALC80" s="448"/>
      <c r="ALE80" s="458"/>
      <c r="ALF80" s="447"/>
      <c r="ALG80" s="447"/>
      <c r="ALH80" s="447"/>
      <c r="ALI80" s="450">
        <f t="shared" si="5073"/>
        <v>0</v>
      </c>
      <c r="ALJ80" s="447"/>
      <c r="ALK80" s="447"/>
      <c r="ALL80" s="447"/>
      <c r="ALM80" s="447"/>
      <c r="ALN80" s="447"/>
      <c r="ALO80" s="449"/>
      <c r="ALP80" s="450">
        <f t="shared" si="5074"/>
        <v>0</v>
      </c>
      <c r="ALQ80" s="463"/>
      <c r="ALR80" s="448"/>
      <c r="ALT80" s="458"/>
      <c r="ALU80" s="447"/>
      <c r="ALV80" s="447"/>
      <c r="ALW80" s="447"/>
      <c r="ALX80" s="450">
        <f t="shared" si="5075"/>
        <v>0</v>
      </c>
      <c r="ALY80" s="447"/>
      <c r="ALZ80" s="447"/>
      <c r="AMA80" s="447"/>
      <c r="AMB80" s="447"/>
      <c r="AMC80" s="447"/>
      <c r="AMD80" s="449"/>
      <c r="AME80" s="450">
        <f t="shared" si="5076"/>
        <v>0</v>
      </c>
      <c r="AMF80" s="463"/>
      <c r="AMG80" s="448"/>
      <c r="AMI80" s="458"/>
      <c r="AMJ80" s="447"/>
      <c r="AMK80" s="447"/>
      <c r="AML80" s="447"/>
      <c r="AMM80" s="450">
        <f t="shared" si="5077"/>
        <v>0</v>
      </c>
      <c r="AMN80" s="447"/>
      <c r="AMO80" s="447"/>
      <c r="AMP80" s="447"/>
      <c r="AMQ80" s="447"/>
      <c r="AMR80" s="447"/>
      <c r="AMS80" s="449"/>
      <c r="AMT80" s="450">
        <f t="shared" si="5078"/>
        <v>0</v>
      </c>
      <c r="AMU80" s="463"/>
      <c r="AMV80" s="448"/>
      <c r="AMX80" s="458"/>
      <c r="AMY80" s="447"/>
      <c r="AMZ80" s="447"/>
      <c r="ANA80" s="447"/>
      <c r="ANB80" s="450">
        <f t="shared" si="5079"/>
        <v>0</v>
      </c>
      <c r="ANC80" s="447"/>
      <c r="AND80" s="447"/>
      <c r="ANE80" s="447"/>
      <c r="ANF80" s="447"/>
      <c r="ANG80" s="447"/>
      <c r="ANH80" s="449"/>
      <c r="ANI80" s="450">
        <f t="shared" si="5080"/>
        <v>0</v>
      </c>
      <c r="ANJ80" s="463"/>
      <c r="ANK80" s="448"/>
      <c r="ANM80" s="458"/>
      <c r="ANN80" s="447"/>
      <c r="ANO80" s="447"/>
      <c r="ANP80" s="447"/>
      <c r="ANQ80" s="450">
        <f t="shared" si="5081"/>
        <v>0</v>
      </c>
      <c r="ANR80" s="447"/>
      <c r="ANS80" s="447"/>
      <c r="ANT80" s="447"/>
      <c r="ANU80" s="447"/>
      <c r="ANV80" s="447"/>
      <c r="ANW80" s="449"/>
      <c r="ANX80" s="450">
        <f t="shared" si="5082"/>
        <v>0</v>
      </c>
      <c r="ANY80" s="463"/>
      <c r="ANZ80" s="448"/>
      <c r="AOB80" s="458"/>
      <c r="AOC80" s="447"/>
      <c r="AOD80" s="447"/>
      <c r="AOE80" s="447"/>
      <c r="AOF80" s="450">
        <f t="shared" si="5083"/>
        <v>0</v>
      </c>
      <c r="AOG80" s="447"/>
      <c r="AOH80" s="447"/>
      <c r="AOI80" s="447"/>
      <c r="AOJ80" s="447"/>
      <c r="AOK80" s="447"/>
      <c r="AOL80" s="449"/>
      <c r="AOM80" s="450">
        <f t="shared" si="5084"/>
        <v>0</v>
      </c>
      <c r="AON80" s="463"/>
      <c r="AOO80" s="448"/>
      <c r="AOQ80" s="458"/>
      <c r="AOR80" s="447"/>
      <c r="AOS80" s="447"/>
      <c r="AOT80" s="447"/>
      <c r="AOU80" s="450">
        <f t="shared" si="5085"/>
        <v>0</v>
      </c>
      <c r="AOV80" s="447"/>
      <c r="AOW80" s="447"/>
      <c r="AOX80" s="447"/>
      <c r="AOY80" s="447"/>
      <c r="AOZ80" s="447"/>
      <c r="APA80" s="449"/>
      <c r="APB80" s="450">
        <f t="shared" si="5086"/>
        <v>0</v>
      </c>
      <c r="APC80" s="463"/>
      <c r="APD80" s="448"/>
      <c r="APF80" s="458"/>
      <c r="APG80" s="447"/>
      <c r="APH80" s="447"/>
      <c r="API80" s="447"/>
      <c r="APJ80" s="450">
        <f t="shared" si="5087"/>
        <v>0</v>
      </c>
      <c r="APK80" s="447"/>
      <c r="APL80" s="447"/>
      <c r="APM80" s="447"/>
      <c r="APN80" s="447"/>
      <c r="APO80" s="447"/>
      <c r="APP80" s="449"/>
      <c r="APQ80" s="450">
        <f t="shared" si="5088"/>
        <v>0</v>
      </c>
      <c r="APR80" s="463"/>
      <c r="APS80" s="448"/>
      <c r="APU80" s="458"/>
      <c r="APV80" s="447"/>
      <c r="APW80" s="447"/>
      <c r="APX80" s="447"/>
      <c r="APY80" s="450">
        <f t="shared" si="5089"/>
        <v>0</v>
      </c>
      <c r="APZ80" s="447"/>
      <c r="AQA80" s="447"/>
      <c r="AQB80" s="447"/>
      <c r="AQC80" s="447"/>
      <c r="AQD80" s="447"/>
      <c r="AQE80" s="449"/>
      <c r="AQF80" s="450">
        <f t="shared" si="5090"/>
        <v>0</v>
      </c>
      <c r="AQG80" s="463"/>
      <c r="AQH80" s="448"/>
      <c r="AQJ80" s="458"/>
      <c r="AQK80" s="447"/>
      <c r="AQL80" s="447"/>
      <c r="AQM80" s="447"/>
      <c r="AQN80" s="450">
        <f t="shared" si="5091"/>
        <v>0</v>
      </c>
      <c r="AQO80" s="447"/>
      <c r="AQP80" s="447"/>
      <c r="AQQ80" s="447"/>
      <c r="AQR80" s="447"/>
      <c r="AQS80" s="447"/>
      <c r="AQT80" s="449"/>
      <c r="AQU80" s="450">
        <f t="shared" si="5092"/>
        <v>0</v>
      </c>
      <c r="AQV80" s="463"/>
      <c r="AQW80" s="448"/>
      <c r="AQY80" s="458"/>
      <c r="AQZ80" s="447"/>
      <c r="ARA80" s="447"/>
      <c r="ARB80" s="447"/>
      <c r="ARC80" s="450">
        <f t="shared" si="5093"/>
        <v>0</v>
      </c>
      <c r="ARD80" s="447"/>
      <c r="ARE80" s="447"/>
      <c r="ARF80" s="447"/>
      <c r="ARG80" s="447"/>
      <c r="ARH80" s="447"/>
      <c r="ARI80" s="449"/>
      <c r="ARJ80" s="450">
        <f t="shared" si="5094"/>
        <v>0</v>
      </c>
      <c r="ARK80" s="463"/>
      <c r="ARL80" s="448"/>
      <c r="ARN80" s="458"/>
      <c r="ARO80" s="447"/>
      <c r="ARP80" s="447"/>
      <c r="ARQ80" s="447"/>
      <c r="ARR80" s="450">
        <f t="shared" si="5095"/>
        <v>0</v>
      </c>
      <c r="ARS80" s="447"/>
      <c r="ART80" s="447"/>
      <c r="ARU80" s="447"/>
      <c r="ARV80" s="447"/>
      <c r="ARW80" s="447"/>
      <c r="ARX80" s="449"/>
      <c r="ARY80" s="450">
        <f t="shared" si="5096"/>
        <v>0</v>
      </c>
      <c r="ARZ80" s="463"/>
      <c r="ASA80" s="448"/>
      <c r="ASC80" s="458"/>
      <c r="ASD80" s="447"/>
      <c r="ASE80" s="447"/>
      <c r="ASF80" s="447"/>
      <c r="ASG80" s="450">
        <f t="shared" si="5097"/>
        <v>0</v>
      </c>
      <c r="ASH80" s="447"/>
      <c r="ASI80" s="447"/>
      <c r="ASJ80" s="447"/>
      <c r="ASK80" s="447"/>
      <c r="ASL80" s="447"/>
      <c r="ASM80" s="449"/>
      <c r="ASN80" s="450">
        <f t="shared" si="5098"/>
        <v>0</v>
      </c>
      <c r="ASO80" s="463"/>
      <c r="ASP80" s="448"/>
      <c r="ASR80" s="458"/>
      <c r="ASS80" s="447"/>
      <c r="AST80" s="447"/>
      <c r="ASU80" s="447"/>
      <c r="ASV80" s="450">
        <f t="shared" si="5099"/>
        <v>0</v>
      </c>
      <c r="ASW80" s="447"/>
      <c r="ASX80" s="447"/>
      <c r="ASY80" s="447"/>
      <c r="ASZ80" s="447"/>
      <c r="ATA80" s="447"/>
      <c r="ATB80" s="449"/>
      <c r="ATC80" s="450">
        <f t="shared" si="5100"/>
        <v>0</v>
      </c>
      <c r="ATD80" s="463"/>
      <c r="ATE80" s="448"/>
      <c r="ATG80" s="458"/>
      <c r="ATH80" s="447"/>
      <c r="ATI80" s="447"/>
      <c r="ATJ80" s="447"/>
      <c r="ATK80" s="450">
        <f t="shared" si="5101"/>
        <v>0</v>
      </c>
      <c r="ATL80" s="447"/>
      <c r="ATM80" s="447"/>
      <c r="ATN80" s="447"/>
      <c r="ATO80" s="447"/>
      <c r="ATP80" s="447"/>
      <c r="ATQ80" s="449"/>
      <c r="ATR80" s="450">
        <f t="shared" si="5102"/>
        <v>0</v>
      </c>
      <c r="ATS80" s="463"/>
      <c r="ATT80" s="448"/>
      <c r="ATV80" s="458"/>
      <c r="ATW80" s="447"/>
      <c r="ATX80" s="447"/>
      <c r="ATY80" s="447"/>
      <c r="ATZ80" s="450">
        <f t="shared" si="5103"/>
        <v>0</v>
      </c>
      <c r="AUA80" s="447"/>
      <c r="AUB80" s="447"/>
      <c r="AUC80" s="447"/>
      <c r="AUD80" s="447"/>
      <c r="AUE80" s="447"/>
      <c r="AUF80" s="449"/>
      <c r="AUG80" s="450">
        <f t="shared" si="5104"/>
        <v>0</v>
      </c>
      <c r="AUH80" s="463"/>
      <c r="AUI80" s="448"/>
      <c r="AUK80" s="458"/>
      <c r="AUL80" s="447"/>
      <c r="AUM80" s="447"/>
      <c r="AUN80" s="447"/>
      <c r="AUO80" s="450">
        <f t="shared" si="5105"/>
        <v>0</v>
      </c>
      <c r="AUP80" s="447"/>
      <c r="AUQ80" s="447"/>
      <c r="AUR80" s="447"/>
      <c r="AUS80" s="447"/>
      <c r="AUT80" s="447"/>
      <c r="AUU80" s="449"/>
      <c r="AUV80" s="450">
        <f t="shared" si="5106"/>
        <v>0</v>
      </c>
      <c r="AUW80" s="463"/>
      <c r="AUX80" s="448"/>
      <c r="AUZ80" s="458"/>
      <c r="AVA80" s="447"/>
      <c r="AVB80" s="447"/>
      <c r="AVC80" s="447"/>
      <c r="AVD80" s="450">
        <f t="shared" si="5107"/>
        <v>0</v>
      </c>
      <c r="AVE80" s="447"/>
      <c r="AVF80" s="447"/>
      <c r="AVG80" s="447"/>
      <c r="AVH80" s="447"/>
      <c r="AVI80" s="447"/>
      <c r="AVJ80" s="449"/>
      <c r="AVK80" s="450">
        <f t="shared" si="5108"/>
        <v>0</v>
      </c>
      <c r="AVL80" s="463"/>
      <c r="AVM80" s="448"/>
      <c r="AVO80" s="458"/>
      <c r="AVP80" s="447"/>
      <c r="AVQ80" s="447"/>
      <c r="AVR80" s="447"/>
      <c r="AVS80" s="450">
        <f t="shared" si="5109"/>
        <v>0</v>
      </c>
      <c r="AVT80" s="447"/>
      <c r="AVU80" s="447"/>
      <c r="AVV80" s="447"/>
      <c r="AVW80" s="447"/>
      <c r="AVX80" s="447"/>
      <c r="AVY80" s="449"/>
      <c r="AVZ80" s="450">
        <f t="shared" si="5110"/>
        <v>0</v>
      </c>
      <c r="AWA80" s="463"/>
      <c r="AWB80" s="448"/>
      <c r="AWD80" s="458"/>
      <c r="AWE80" s="447"/>
      <c r="AWF80" s="447"/>
      <c r="AWG80" s="447"/>
      <c r="AWH80" s="450">
        <f t="shared" si="5111"/>
        <v>0</v>
      </c>
      <c r="AWI80" s="447"/>
      <c r="AWJ80" s="447"/>
      <c r="AWK80" s="447"/>
      <c r="AWL80" s="447"/>
      <c r="AWM80" s="447"/>
      <c r="AWN80" s="449"/>
      <c r="AWO80" s="450">
        <f t="shared" si="5112"/>
        <v>0</v>
      </c>
      <c r="AWP80" s="463"/>
      <c r="AWQ80" s="448"/>
      <c r="AWS80" s="458"/>
      <c r="AWT80" s="447"/>
      <c r="AWU80" s="447"/>
      <c r="AWV80" s="447"/>
      <c r="AWW80" s="450">
        <f t="shared" si="5113"/>
        <v>0</v>
      </c>
      <c r="AWX80" s="447"/>
      <c r="AWY80" s="447"/>
      <c r="AWZ80" s="447"/>
      <c r="AXA80" s="447"/>
      <c r="AXB80" s="447"/>
      <c r="AXC80" s="449"/>
      <c r="AXD80" s="450">
        <f t="shared" si="5114"/>
        <v>0</v>
      </c>
      <c r="AXE80" s="463"/>
      <c r="AXF80" s="448"/>
      <c r="AXH80" s="458"/>
      <c r="AXI80" s="447"/>
      <c r="AXJ80" s="447"/>
      <c r="AXK80" s="447"/>
      <c r="AXL80" s="450">
        <f t="shared" si="5115"/>
        <v>0</v>
      </c>
      <c r="AXM80" s="447"/>
      <c r="AXN80" s="447"/>
      <c r="AXO80" s="447"/>
      <c r="AXP80" s="447"/>
      <c r="AXQ80" s="447"/>
      <c r="AXR80" s="449"/>
      <c r="AXS80" s="450">
        <f t="shared" si="5116"/>
        <v>0</v>
      </c>
      <c r="AXT80" s="463"/>
      <c r="AXU80" s="448"/>
      <c r="AXW80" s="458"/>
      <c r="AXX80" s="447"/>
      <c r="AXY80" s="447"/>
      <c r="AXZ80" s="447"/>
      <c r="AYA80" s="450">
        <f t="shared" si="5117"/>
        <v>0</v>
      </c>
      <c r="AYB80" s="447"/>
      <c r="AYC80" s="447"/>
      <c r="AYD80" s="447"/>
      <c r="AYE80" s="447"/>
      <c r="AYF80" s="447"/>
      <c r="AYG80" s="449"/>
      <c r="AYH80" s="450">
        <f t="shared" si="5118"/>
        <v>0</v>
      </c>
      <c r="AYI80" s="463"/>
      <c r="AYJ80" s="448"/>
      <c r="AYL80" s="458"/>
      <c r="AYM80" s="447"/>
      <c r="AYN80" s="447"/>
      <c r="AYO80" s="447"/>
      <c r="AYP80" s="450">
        <f t="shared" si="5119"/>
        <v>0</v>
      </c>
      <c r="AYQ80" s="447"/>
      <c r="AYR80" s="447"/>
      <c r="AYS80" s="447"/>
      <c r="AYT80" s="447"/>
      <c r="AYU80" s="447"/>
      <c r="AYV80" s="449"/>
      <c r="AYW80" s="450">
        <f t="shared" si="5120"/>
        <v>0</v>
      </c>
      <c r="AYX80" s="463"/>
      <c r="AYY80" s="448"/>
      <c r="AZA80" s="458"/>
      <c r="AZB80" s="447"/>
      <c r="AZC80" s="447"/>
      <c r="AZD80" s="447"/>
      <c r="AZE80" s="450">
        <f t="shared" si="5121"/>
        <v>0</v>
      </c>
      <c r="AZF80" s="447"/>
      <c r="AZG80" s="447"/>
      <c r="AZH80" s="447"/>
      <c r="AZI80" s="447"/>
      <c r="AZJ80" s="447"/>
      <c r="AZK80" s="449"/>
      <c r="AZL80" s="450">
        <f t="shared" si="5122"/>
        <v>0</v>
      </c>
      <c r="AZM80" s="463"/>
      <c r="AZN80" s="448"/>
      <c r="AZP80" s="458"/>
      <c r="AZQ80" s="447"/>
      <c r="AZR80" s="447"/>
      <c r="AZS80" s="447"/>
      <c r="AZT80" s="450">
        <f t="shared" si="5123"/>
        <v>0</v>
      </c>
      <c r="AZU80" s="447"/>
      <c r="AZV80" s="447"/>
      <c r="AZW80" s="447"/>
      <c r="AZX80" s="447"/>
      <c r="AZY80" s="447"/>
      <c r="AZZ80" s="449"/>
      <c r="BAA80" s="450">
        <f t="shared" si="5124"/>
        <v>0</v>
      </c>
      <c r="BAB80" s="463"/>
      <c r="BAC80" s="448"/>
      <c r="BAE80" s="458"/>
      <c r="BAF80" s="447"/>
      <c r="BAG80" s="447"/>
      <c r="BAH80" s="447"/>
      <c r="BAI80" s="450">
        <f t="shared" si="5125"/>
        <v>0</v>
      </c>
      <c r="BAJ80" s="447"/>
      <c r="BAK80" s="447"/>
      <c r="BAL80" s="447"/>
      <c r="BAM80" s="447"/>
      <c r="BAN80" s="447"/>
      <c r="BAO80" s="449"/>
      <c r="BAP80" s="450">
        <f t="shared" si="5126"/>
        <v>0</v>
      </c>
      <c r="BAQ80" s="463"/>
      <c r="BAR80" s="448"/>
      <c r="BAT80" s="458"/>
      <c r="BAU80" s="447"/>
      <c r="BAV80" s="447"/>
      <c r="BAW80" s="447"/>
      <c r="BAX80" s="450">
        <f t="shared" si="5127"/>
        <v>0</v>
      </c>
      <c r="BAY80" s="447"/>
      <c r="BAZ80" s="447"/>
      <c r="BBA80" s="447"/>
      <c r="BBB80" s="447"/>
      <c r="BBC80" s="447"/>
      <c r="BBD80" s="449"/>
      <c r="BBE80" s="450">
        <f t="shared" si="5128"/>
        <v>0</v>
      </c>
      <c r="BBF80" s="463"/>
      <c r="BBG80" s="448"/>
      <c r="BBI80" s="458"/>
      <c r="BBJ80" s="447"/>
      <c r="BBK80" s="447"/>
      <c r="BBL80" s="447"/>
      <c r="BBM80" s="450">
        <f t="shared" si="5129"/>
        <v>0</v>
      </c>
      <c r="BBN80" s="447"/>
      <c r="BBO80" s="447"/>
      <c r="BBP80" s="447"/>
      <c r="BBQ80" s="447"/>
      <c r="BBR80" s="447"/>
      <c r="BBS80" s="449"/>
      <c r="BBT80" s="450">
        <f t="shared" si="5130"/>
        <v>0</v>
      </c>
      <c r="BBU80" s="463"/>
      <c r="BBV80" s="448"/>
      <c r="BBX80" s="458"/>
      <c r="BBY80" s="447"/>
      <c r="BBZ80" s="447"/>
      <c r="BCA80" s="447"/>
      <c r="BCB80" s="450">
        <f t="shared" si="5131"/>
        <v>0</v>
      </c>
      <c r="BCC80" s="447"/>
      <c r="BCD80" s="447"/>
      <c r="BCE80" s="447"/>
      <c r="BCF80" s="447"/>
      <c r="BCG80" s="447"/>
      <c r="BCH80" s="449"/>
      <c r="BCI80" s="450">
        <f t="shared" si="5132"/>
        <v>0</v>
      </c>
      <c r="BCJ80" s="463"/>
      <c r="BCK80" s="448"/>
      <c r="BCM80" s="458"/>
      <c r="BCN80" s="447"/>
      <c r="BCO80" s="447"/>
      <c r="BCP80" s="447"/>
      <c r="BCQ80" s="450">
        <f t="shared" si="5133"/>
        <v>0</v>
      </c>
      <c r="BCR80" s="447"/>
      <c r="BCS80" s="447"/>
      <c r="BCT80" s="447"/>
      <c r="BCU80" s="447"/>
      <c r="BCV80" s="447"/>
      <c r="BCW80" s="449"/>
      <c r="BCX80" s="450">
        <f t="shared" si="5134"/>
        <v>0</v>
      </c>
      <c r="BCY80" s="463"/>
      <c r="BCZ80" s="448"/>
      <c r="BDB80" s="458"/>
      <c r="BDC80" s="447"/>
      <c r="BDD80" s="447"/>
      <c r="BDE80" s="447"/>
      <c r="BDF80" s="450">
        <f t="shared" si="5135"/>
        <v>0</v>
      </c>
      <c r="BDG80" s="447"/>
      <c r="BDH80" s="447"/>
      <c r="BDI80" s="447"/>
      <c r="BDJ80" s="447"/>
      <c r="BDK80" s="447"/>
      <c r="BDL80" s="449"/>
      <c r="BDM80" s="450">
        <f t="shared" si="5136"/>
        <v>0</v>
      </c>
      <c r="BDN80" s="463"/>
      <c r="BDO80" s="448"/>
      <c r="BDQ80" s="458"/>
      <c r="BDR80" s="447"/>
      <c r="BDS80" s="447"/>
      <c r="BDT80" s="447"/>
      <c r="BDU80" s="450">
        <f t="shared" si="5137"/>
        <v>0</v>
      </c>
      <c r="BDV80" s="447"/>
      <c r="BDW80" s="447"/>
      <c r="BDX80" s="447"/>
      <c r="BDY80" s="447"/>
      <c r="BDZ80" s="447"/>
      <c r="BEA80" s="449"/>
      <c r="BEB80" s="450">
        <f t="shared" si="5138"/>
        <v>0</v>
      </c>
      <c r="BEC80" s="463"/>
      <c r="BED80" s="448"/>
      <c r="BEF80" s="458"/>
      <c r="BEG80" s="447"/>
      <c r="BEH80" s="447"/>
      <c r="BEI80" s="447"/>
      <c r="BEJ80" s="450">
        <f t="shared" si="5139"/>
        <v>0</v>
      </c>
      <c r="BEK80" s="447"/>
      <c r="BEL80" s="447"/>
      <c r="BEM80" s="447"/>
      <c r="BEN80" s="447"/>
      <c r="BEO80" s="447"/>
      <c r="BEP80" s="449"/>
      <c r="BEQ80" s="450">
        <f t="shared" si="5140"/>
        <v>0</v>
      </c>
      <c r="BER80" s="463"/>
      <c r="BES80" s="448"/>
      <c r="BEU80" s="458"/>
      <c r="BEV80" s="447"/>
      <c r="BEW80" s="447"/>
      <c r="BEX80" s="447"/>
      <c r="BEY80" s="450">
        <f t="shared" si="5141"/>
        <v>0</v>
      </c>
      <c r="BEZ80" s="447"/>
      <c r="BFA80" s="447"/>
      <c r="BFB80" s="447"/>
      <c r="BFC80" s="447"/>
      <c r="BFD80" s="447"/>
      <c r="BFE80" s="449"/>
      <c r="BFF80" s="450">
        <f t="shared" si="5142"/>
        <v>0</v>
      </c>
      <c r="BFG80" s="463"/>
      <c r="BFH80" s="448"/>
      <c r="BFJ80" s="458"/>
      <c r="BFK80" s="447"/>
      <c r="BFL80" s="447"/>
      <c r="BFM80" s="447"/>
      <c r="BFN80" s="450">
        <f t="shared" si="5143"/>
        <v>0</v>
      </c>
      <c r="BFO80" s="447"/>
      <c r="BFP80" s="447"/>
      <c r="BFQ80" s="447"/>
      <c r="BFR80" s="447"/>
      <c r="BFS80" s="447"/>
      <c r="BFT80" s="449"/>
      <c r="BFU80" s="450">
        <f t="shared" si="5144"/>
        <v>0</v>
      </c>
      <c r="BFV80" s="463"/>
      <c r="BFW80" s="448"/>
      <c r="BFY80" s="458"/>
      <c r="BFZ80" s="447"/>
      <c r="BGA80" s="447"/>
      <c r="BGB80" s="447"/>
      <c r="BGC80" s="450">
        <f t="shared" si="5145"/>
        <v>0</v>
      </c>
      <c r="BGD80" s="447"/>
      <c r="BGE80" s="447"/>
      <c r="BGF80" s="447"/>
      <c r="BGG80" s="447"/>
      <c r="BGH80" s="447"/>
      <c r="BGI80" s="449"/>
      <c r="BGJ80" s="450">
        <f t="shared" si="5146"/>
        <v>0</v>
      </c>
      <c r="BGK80" s="463"/>
      <c r="BGL80" s="448"/>
      <c r="BGN80" s="458"/>
      <c r="BGO80" s="447"/>
      <c r="BGP80" s="447"/>
      <c r="BGQ80" s="447"/>
      <c r="BGR80" s="450">
        <f t="shared" si="5147"/>
        <v>0</v>
      </c>
      <c r="BGS80" s="447"/>
      <c r="BGT80" s="447"/>
      <c r="BGU80" s="447"/>
      <c r="BGV80" s="447"/>
      <c r="BGW80" s="447"/>
      <c r="BGX80" s="449"/>
      <c r="BGY80" s="450">
        <f t="shared" si="5148"/>
        <v>0</v>
      </c>
      <c r="BGZ80" s="463"/>
      <c r="BHA80" s="448"/>
      <c r="BHC80" s="458"/>
      <c r="BHD80" s="447"/>
      <c r="BHE80" s="447"/>
      <c r="BHF80" s="447"/>
      <c r="BHG80" s="450">
        <f t="shared" si="5149"/>
        <v>0</v>
      </c>
      <c r="BHH80" s="447"/>
      <c r="BHI80" s="447"/>
      <c r="BHJ80" s="447"/>
      <c r="BHK80" s="447"/>
      <c r="BHL80" s="447"/>
      <c r="BHM80" s="449"/>
      <c r="BHN80" s="450">
        <f t="shared" si="5150"/>
        <v>0</v>
      </c>
      <c r="BHO80" s="463"/>
      <c r="BHP80" s="448"/>
      <c r="BHR80" s="458"/>
      <c r="BHS80" s="447"/>
      <c r="BHT80" s="447"/>
      <c r="BHU80" s="447"/>
      <c r="BHV80" s="450">
        <f t="shared" si="5151"/>
        <v>0</v>
      </c>
      <c r="BHW80" s="447"/>
      <c r="BHX80" s="447"/>
      <c r="BHY80" s="447"/>
      <c r="BHZ80" s="447"/>
      <c r="BIA80" s="447"/>
      <c r="BIB80" s="449"/>
      <c r="BIC80" s="450">
        <f t="shared" si="5152"/>
        <v>0</v>
      </c>
      <c r="BID80" s="463"/>
      <c r="BIE80" s="448"/>
      <c r="BIG80" s="458"/>
      <c r="BIH80" s="447"/>
      <c r="BII80" s="447"/>
      <c r="BIJ80" s="447"/>
      <c r="BIK80" s="450">
        <f t="shared" si="5153"/>
        <v>0</v>
      </c>
      <c r="BIL80" s="447"/>
      <c r="BIM80" s="447"/>
      <c r="BIN80" s="447"/>
      <c r="BIO80" s="447"/>
      <c r="BIP80" s="447"/>
      <c r="BIQ80" s="449"/>
      <c r="BIR80" s="450">
        <f t="shared" si="5154"/>
        <v>0</v>
      </c>
      <c r="BIS80" s="463"/>
      <c r="BIT80" s="448"/>
      <c r="BIV80" s="458"/>
      <c r="BIW80" s="447"/>
      <c r="BIX80" s="447"/>
      <c r="BIY80" s="447"/>
      <c r="BIZ80" s="450">
        <f t="shared" si="5155"/>
        <v>0</v>
      </c>
      <c r="BJA80" s="447"/>
      <c r="BJB80" s="447"/>
      <c r="BJC80" s="447"/>
      <c r="BJD80" s="447"/>
      <c r="BJE80" s="447"/>
      <c r="BJF80" s="449"/>
      <c r="BJG80" s="450">
        <f t="shared" si="5156"/>
        <v>0</v>
      </c>
      <c r="BJH80" s="463"/>
      <c r="BJI80" s="448"/>
      <c r="BJK80" s="458"/>
      <c r="BJL80" s="447"/>
      <c r="BJM80" s="447"/>
      <c r="BJN80" s="447"/>
      <c r="BJO80" s="450">
        <f t="shared" si="5157"/>
        <v>0</v>
      </c>
      <c r="BJP80" s="447"/>
      <c r="BJQ80" s="447"/>
      <c r="BJR80" s="447"/>
      <c r="BJS80" s="447"/>
      <c r="BJT80" s="447"/>
      <c r="BJU80" s="449"/>
      <c r="BJV80" s="450">
        <f t="shared" si="5158"/>
        <v>0</v>
      </c>
      <c r="BJW80" s="463"/>
      <c r="BJX80" s="448"/>
      <c r="BJZ80" s="458"/>
      <c r="BKA80" s="447"/>
      <c r="BKB80" s="447"/>
      <c r="BKC80" s="447"/>
      <c r="BKD80" s="450">
        <f t="shared" si="5159"/>
        <v>0</v>
      </c>
      <c r="BKE80" s="447"/>
      <c r="BKF80" s="447"/>
      <c r="BKG80" s="447"/>
      <c r="BKH80" s="447"/>
      <c r="BKI80" s="447"/>
      <c r="BKJ80" s="449"/>
      <c r="BKK80" s="450">
        <f t="shared" si="5160"/>
        <v>0</v>
      </c>
      <c r="BKL80" s="463"/>
      <c r="BKM80" s="448"/>
      <c r="BKO80" s="458"/>
      <c r="BKP80" s="447"/>
      <c r="BKQ80" s="447"/>
      <c r="BKR80" s="447"/>
      <c r="BKS80" s="450">
        <f t="shared" si="5161"/>
        <v>0</v>
      </c>
      <c r="BKT80" s="447"/>
      <c r="BKU80" s="447"/>
      <c r="BKV80" s="447"/>
      <c r="BKW80" s="447"/>
      <c r="BKX80" s="447"/>
      <c r="BKY80" s="449"/>
      <c r="BKZ80" s="450">
        <f t="shared" si="5162"/>
        <v>0</v>
      </c>
      <c r="BLA80" s="463"/>
      <c r="BLB80" s="448"/>
      <c r="BLD80" s="458"/>
      <c r="BLE80" s="447"/>
      <c r="BLF80" s="447"/>
      <c r="BLG80" s="447"/>
      <c r="BLH80" s="450">
        <f t="shared" si="5163"/>
        <v>0</v>
      </c>
      <c r="BLI80" s="447"/>
      <c r="BLJ80" s="447"/>
      <c r="BLK80" s="447"/>
      <c r="BLL80" s="447"/>
      <c r="BLM80" s="447"/>
      <c r="BLN80" s="449"/>
      <c r="BLO80" s="450">
        <f t="shared" si="5164"/>
        <v>0</v>
      </c>
      <c r="BLP80" s="463"/>
      <c r="BLQ80" s="448"/>
      <c r="BLS80" s="458"/>
      <c r="BLT80" s="447"/>
      <c r="BLU80" s="447"/>
      <c r="BLV80" s="447"/>
      <c r="BLW80" s="450">
        <f t="shared" si="5165"/>
        <v>0</v>
      </c>
      <c r="BLX80" s="447"/>
      <c r="BLY80" s="447"/>
      <c r="BLZ80" s="447"/>
      <c r="BMA80" s="447"/>
      <c r="BMB80" s="447"/>
      <c r="BMC80" s="449"/>
      <c r="BMD80" s="450">
        <f t="shared" si="5166"/>
        <v>0</v>
      </c>
      <c r="BME80" s="463"/>
      <c r="BMF80" s="448"/>
      <c r="BMH80" s="458"/>
      <c r="BMI80" s="447"/>
      <c r="BMJ80" s="447"/>
      <c r="BMK80" s="447"/>
      <c r="BML80" s="450">
        <f t="shared" si="5167"/>
        <v>0</v>
      </c>
      <c r="BMM80" s="447"/>
      <c r="BMN80" s="447"/>
      <c r="BMO80" s="447"/>
      <c r="BMP80" s="447"/>
      <c r="BMQ80" s="447"/>
      <c r="BMR80" s="449"/>
      <c r="BMS80" s="450">
        <f t="shared" si="5168"/>
        <v>0</v>
      </c>
      <c r="BMT80" s="463"/>
      <c r="BMU80" s="448"/>
      <c r="BMW80" s="458"/>
      <c r="BMX80" s="447"/>
      <c r="BMY80" s="447"/>
      <c r="BMZ80" s="447"/>
      <c r="BNA80" s="450">
        <f t="shared" si="5169"/>
        <v>0</v>
      </c>
      <c r="BNB80" s="447"/>
      <c r="BNC80" s="447"/>
      <c r="BND80" s="447"/>
      <c r="BNE80" s="447"/>
      <c r="BNF80" s="447"/>
      <c r="BNG80" s="449"/>
      <c r="BNH80" s="450">
        <f t="shared" si="5170"/>
        <v>0</v>
      </c>
      <c r="BNI80" s="463"/>
      <c r="BNJ80" s="448"/>
      <c r="BNL80" s="458"/>
      <c r="BNM80" s="447"/>
      <c r="BNN80" s="447"/>
      <c r="BNO80" s="447"/>
      <c r="BNP80" s="450">
        <f t="shared" si="5171"/>
        <v>0</v>
      </c>
      <c r="BNQ80" s="447"/>
      <c r="BNR80" s="447"/>
      <c r="BNS80" s="447"/>
      <c r="BNT80" s="447"/>
      <c r="BNU80" s="447"/>
      <c r="BNV80" s="449"/>
      <c r="BNW80" s="450">
        <f t="shared" si="5172"/>
        <v>0</v>
      </c>
      <c r="BNX80" s="463"/>
      <c r="BNY80" s="448"/>
      <c r="BOA80" s="458"/>
      <c r="BOB80" s="447"/>
      <c r="BOC80" s="447"/>
      <c r="BOD80" s="447"/>
      <c r="BOE80" s="450">
        <f t="shared" si="5173"/>
        <v>0</v>
      </c>
      <c r="BOF80" s="447"/>
      <c r="BOG80" s="447"/>
      <c r="BOH80" s="447"/>
      <c r="BOI80" s="447"/>
      <c r="BOJ80" s="447"/>
      <c r="BOK80" s="449"/>
      <c r="BOL80" s="450">
        <f t="shared" si="5174"/>
        <v>0</v>
      </c>
      <c r="BOM80" s="463"/>
      <c r="BON80" s="448"/>
      <c r="BOP80" s="458"/>
      <c r="BOQ80" s="447"/>
      <c r="BOR80" s="447"/>
      <c r="BOS80" s="447"/>
      <c r="BOT80" s="450">
        <f t="shared" si="5175"/>
        <v>0</v>
      </c>
      <c r="BOU80" s="447"/>
      <c r="BOV80" s="447"/>
      <c r="BOW80" s="447"/>
      <c r="BOX80" s="447"/>
      <c r="BOY80" s="447"/>
      <c r="BOZ80" s="449"/>
      <c r="BPA80" s="450">
        <f t="shared" si="5176"/>
        <v>0</v>
      </c>
      <c r="BPB80" s="463"/>
      <c r="BPC80" s="448"/>
      <c r="BPE80" s="458"/>
      <c r="BPF80" s="447"/>
      <c r="BPG80" s="447"/>
      <c r="BPH80" s="447"/>
      <c r="BPI80" s="450">
        <f t="shared" si="5177"/>
        <v>0</v>
      </c>
      <c r="BPJ80" s="447"/>
      <c r="BPK80" s="447"/>
      <c r="BPL80" s="447"/>
      <c r="BPM80" s="447"/>
      <c r="BPN80" s="447"/>
      <c r="BPO80" s="449"/>
      <c r="BPP80" s="450">
        <f t="shared" si="5178"/>
        <v>0</v>
      </c>
      <c r="BPQ80" s="463"/>
      <c r="BPR80" s="448"/>
      <c r="BPT80" s="458"/>
      <c r="BPU80" s="447"/>
      <c r="BPV80" s="447"/>
      <c r="BPW80" s="447"/>
      <c r="BPX80" s="450">
        <f t="shared" si="5179"/>
        <v>0</v>
      </c>
      <c r="BPY80" s="447"/>
      <c r="BPZ80" s="447"/>
      <c r="BQA80" s="447"/>
      <c r="BQB80" s="447"/>
      <c r="BQC80" s="447"/>
      <c r="BQD80" s="449"/>
      <c r="BQE80" s="450">
        <f t="shared" si="5180"/>
        <v>0</v>
      </c>
      <c r="BQF80" s="463"/>
      <c r="BQG80" s="448"/>
      <c r="BQI80" s="458"/>
      <c r="BQJ80" s="447"/>
      <c r="BQK80" s="447"/>
      <c r="BQL80" s="447"/>
      <c r="BQM80" s="450">
        <f t="shared" si="5181"/>
        <v>0</v>
      </c>
      <c r="BQN80" s="447"/>
      <c r="BQO80" s="447"/>
      <c r="BQP80" s="447"/>
      <c r="BQQ80" s="447"/>
      <c r="BQR80" s="447"/>
      <c r="BQS80" s="449"/>
      <c r="BQT80" s="450">
        <f t="shared" si="5182"/>
        <v>0</v>
      </c>
      <c r="BQU80" s="463"/>
      <c r="BQV80" s="448"/>
      <c r="BQX80" s="458"/>
      <c r="BQY80" s="447"/>
      <c r="BQZ80" s="447"/>
      <c r="BRA80" s="447"/>
      <c r="BRB80" s="450">
        <f t="shared" si="5183"/>
        <v>0</v>
      </c>
      <c r="BRC80" s="447"/>
      <c r="BRD80" s="447"/>
      <c r="BRE80" s="447"/>
      <c r="BRF80" s="447"/>
      <c r="BRG80" s="447"/>
      <c r="BRH80" s="449"/>
      <c r="BRI80" s="450">
        <f t="shared" si="5184"/>
        <v>0</v>
      </c>
      <c r="BRJ80" s="463"/>
      <c r="BRK80" s="448"/>
      <c r="BRM80" s="458"/>
      <c r="BRN80" s="447"/>
      <c r="BRO80" s="447"/>
      <c r="BRP80" s="447"/>
      <c r="BRQ80" s="450">
        <f t="shared" si="5185"/>
        <v>0</v>
      </c>
      <c r="BRR80" s="447"/>
      <c r="BRS80" s="447"/>
      <c r="BRT80" s="447"/>
      <c r="BRU80" s="447"/>
      <c r="BRV80" s="447"/>
      <c r="BRW80" s="449"/>
      <c r="BRX80" s="450">
        <f t="shared" si="5186"/>
        <v>0</v>
      </c>
      <c r="BRY80" s="463"/>
      <c r="BRZ80" s="448"/>
      <c r="BSB80" s="458"/>
      <c r="BSC80" s="447"/>
      <c r="BSD80" s="447"/>
      <c r="BSE80" s="447"/>
      <c r="BSF80" s="450">
        <f t="shared" si="5187"/>
        <v>0</v>
      </c>
      <c r="BSG80" s="447"/>
      <c r="BSH80" s="447"/>
      <c r="BSI80" s="447"/>
      <c r="BSJ80" s="447"/>
      <c r="BSK80" s="447"/>
      <c r="BSL80" s="449"/>
      <c r="BSM80" s="450">
        <f t="shared" si="5188"/>
        <v>0</v>
      </c>
      <c r="BSN80" s="463"/>
      <c r="BSO80" s="448"/>
      <c r="BSQ80" s="458"/>
      <c r="BSR80" s="447"/>
      <c r="BSS80" s="447"/>
      <c r="BST80" s="447"/>
      <c r="BSU80" s="450">
        <f t="shared" si="5189"/>
        <v>0</v>
      </c>
      <c r="BSV80" s="447"/>
      <c r="BSW80" s="447"/>
      <c r="BSX80" s="447"/>
      <c r="BSY80" s="447"/>
      <c r="BSZ80" s="447"/>
      <c r="BTA80" s="449"/>
      <c r="BTB80" s="450">
        <f t="shared" si="5190"/>
        <v>0</v>
      </c>
      <c r="BTC80" s="463"/>
      <c r="BTD80" s="448"/>
      <c r="BTF80" s="458"/>
      <c r="BTG80" s="447"/>
      <c r="BTH80" s="447"/>
      <c r="BTI80" s="447"/>
      <c r="BTJ80" s="450">
        <f t="shared" si="5191"/>
        <v>0</v>
      </c>
      <c r="BTK80" s="447"/>
      <c r="BTL80" s="447"/>
      <c r="BTM80" s="447"/>
      <c r="BTN80" s="447"/>
      <c r="BTO80" s="447"/>
      <c r="BTP80" s="449"/>
      <c r="BTQ80" s="450">
        <f t="shared" si="5192"/>
        <v>0</v>
      </c>
      <c r="BTR80" s="463"/>
      <c r="BTS80" s="448"/>
      <c r="BTU80" s="458"/>
      <c r="BTV80" s="447"/>
      <c r="BTW80" s="447"/>
      <c r="BTX80" s="447"/>
      <c r="BTY80" s="450">
        <f t="shared" si="5193"/>
        <v>0</v>
      </c>
      <c r="BTZ80" s="447"/>
      <c r="BUA80" s="447"/>
      <c r="BUB80" s="447"/>
      <c r="BUC80" s="447"/>
      <c r="BUD80" s="447"/>
      <c r="BUE80" s="449"/>
      <c r="BUF80" s="450">
        <f t="shared" si="5194"/>
        <v>0</v>
      </c>
      <c r="BUG80" s="463"/>
      <c r="BUH80" s="448"/>
      <c r="BUJ80" s="458"/>
      <c r="BUK80" s="447"/>
      <c r="BUL80" s="447"/>
      <c r="BUM80" s="447"/>
      <c r="BUN80" s="450">
        <f t="shared" si="5195"/>
        <v>0</v>
      </c>
      <c r="BUO80" s="447"/>
      <c r="BUP80" s="447"/>
      <c r="BUQ80" s="447"/>
      <c r="BUR80" s="447"/>
      <c r="BUS80" s="447"/>
      <c r="BUT80" s="449"/>
      <c r="BUU80" s="450">
        <f t="shared" si="5196"/>
        <v>0</v>
      </c>
      <c r="BUV80" s="463"/>
      <c r="BUW80" s="448"/>
      <c r="BUY80" s="458"/>
      <c r="BUZ80" s="447"/>
      <c r="BVA80" s="447"/>
      <c r="BVB80" s="447"/>
      <c r="BVC80" s="450">
        <f t="shared" si="5197"/>
        <v>0</v>
      </c>
      <c r="BVD80" s="447"/>
      <c r="BVE80" s="447"/>
      <c r="BVF80" s="447"/>
      <c r="BVG80" s="447"/>
      <c r="BVH80" s="447"/>
      <c r="BVI80" s="449"/>
      <c r="BVJ80" s="450">
        <f t="shared" si="5198"/>
        <v>0</v>
      </c>
      <c r="BVK80" s="463"/>
      <c r="BVL80" s="448"/>
      <c r="BVN80" s="458"/>
      <c r="BVO80" s="447"/>
      <c r="BVP80" s="447"/>
      <c r="BVQ80" s="447"/>
      <c r="BVR80" s="450">
        <f t="shared" si="5199"/>
        <v>0</v>
      </c>
      <c r="BVS80" s="447"/>
      <c r="BVT80" s="447"/>
      <c r="BVU80" s="447"/>
      <c r="BVV80" s="447"/>
      <c r="BVW80" s="447"/>
      <c r="BVX80" s="449"/>
      <c r="BVY80" s="450">
        <f t="shared" si="5200"/>
        <v>0</v>
      </c>
      <c r="BVZ80" s="463"/>
      <c r="BWA80" s="448"/>
    </row>
    <row r="81" spans="2:1951" ht="15" customHeight="1" x14ac:dyDescent="0.2">
      <c r="B81" s="444" t="s">
        <v>313</v>
      </c>
      <c r="C81" s="445"/>
      <c r="D81" s="446"/>
      <c r="E81" s="446"/>
      <c r="F81" s="446"/>
      <c r="G81" s="446"/>
      <c r="H81" s="447"/>
      <c r="I81" s="447"/>
      <c r="J81" s="474"/>
      <c r="K81" s="464"/>
      <c r="L81" s="464"/>
      <c r="M81" s="464"/>
      <c r="N81" s="464"/>
      <c r="O81" s="464"/>
      <c r="P81" s="475"/>
      <c r="R81" s="459"/>
      <c r="S81" s="446"/>
      <c r="T81" s="446"/>
      <c r="U81" s="446"/>
      <c r="V81" s="446"/>
      <c r="W81" s="447"/>
      <c r="X81" s="447"/>
      <c r="Y81" s="474"/>
      <c r="Z81" s="464"/>
      <c r="AA81" s="464"/>
      <c r="AB81" s="464"/>
      <c r="AC81" s="464"/>
      <c r="AD81" s="464"/>
      <c r="AE81" s="475"/>
      <c r="AG81" s="459"/>
      <c r="AH81" s="446"/>
      <c r="AI81" s="446"/>
      <c r="AJ81" s="446"/>
      <c r="AK81" s="446"/>
      <c r="AL81" s="447"/>
      <c r="AM81" s="447"/>
      <c r="AN81" s="474"/>
      <c r="AO81" s="464"/>
      <c r="AP81" s="464"/>
      <c r="AQ81" s="464"/>
      <c r="AR81" s="464"/>
      <c r="AS81" s="464"/>
      <c r="AT81" s="475"/>
      <c r="AV81" s="459"/>
      <c r="AW81" s="446"/>
      <c r="AX81" s="446"/>
      <c r="AY81" s="446"/>
      <c r="AZ81" s="446"/>
      <c r="BA81" s="447"/>
      <c r="BB81" s="447"/>
      <c r="BC81" s="474"/>
      <c r="BD81" s="464"/>
      <c r="BE81" s="464"/>
      <c r="BF81" s="464"/>
      <c r="BG81" s="464"/>
      <c r="BH81" s="464"/>
      <c r="BI81" s="475"/>
      <c r="BK81" s="459"/>
      <c r="BL81" s="446"/>
      <c r="BM81" s="446"/>
      <c r="BN81" s="446"/>
      <c r="BO81" s="446"/>
      <c r="BP81" s="447"/>
      <c r="BQ81" s="447"/>
      <c r="BR81" s="474"/>
      <c r="BS81" s="464"/>
      <c r="BT81" s="464"/>
      <c r="BU81" s="464"/>
      <c r="BV81" s="464"/>
      <c r="BW81" s="464"/>
      <c r="BX81" s="475"/>
      <c r="BZ81" s="459"/>
      <c r="CA81" s="446"/>
      <c r="CB81" s="446"/>
      <c r="CC81" s="446"/>
      <c r="CD81" s="446"/>
      <c r="CE81" s="447"/>
      <c r="CF81" s="447"/>
      <c r="CG81" s="474"/>
      <c r="CH81" s="464"/>
      <c r="CI81" s="464"/>
      <c r="CJ81" s="464"/>
      <c r="CK81" s="464"/>
      <c r="CL81" s="464"/>
      <c r="CM81" s="475"/>
      <c r="CO81" s="459"/>
      <c r="CP81" s="446"/>
      <c r="CQ81" s="446"/>
      <c r="CR81" s="446"/>
      <c r="CS81" s="446"/>
      <c r="CT81" s="447"/>
      <c r="CU81" s="447"/>
      <c r="CV81" s="474"/>
      <c r="CW81" s="464"/>
      <c r="CX81" s="464"/>
      <c r="CY81" s="464"/>
      <c r="CZ81" s="464"/>
      <c r="DA81" s="464"/>
      <c r="DB81" s="475"/>
      <c r="DD81" s="459"/>
      <c r="DE81" s="446"/>
      <c r="DF81" s="446"/>
      <c r="DG81" s="446"/>
      <c r="DH81" s="446"/>
      <c r="DI81" s="447"/>
      <c r="DJ81" s="447"/>
      <c r="DK81" s="474"/>
      <c r="DL81" s="464"/>
      <c r="DM81" s="464"/>
      <c r="DN81" s="464"/>
      <c r="DO81" s="464"/>
      <c r="DP81" s="464"/>
      <c r="DQ81" s="475"/>
      <c r="DS81" s="459"/>
      <c r="DT81" s="446"/>
      <c r="DU81" s="446"/>
      <c r="DV81" s="446"/>
      <c r="DW81" s="446"/>
      <c r="DX81" s="447"/>
      <c r="DY81" s="447"/>
      <c r="DZ81" s="474"/>
      <c r="EA81" s="464"/>
      <c r="EB81" s="464"/>
      <c r="EC81" s="464"/>
      <c r="ED81" s="464"/>
      <c r="EE81" s="464"/>
      <c r="EF81" s="475"/>
      <c r="EH81" s="459"/>
      <c r="EI81" s="446"/>
      <c r="EJ81" s="446"/>
      <c r="EK81" s="446"/>
      <c r="EL81" s="446"/>
      <c r="EM81" s="447"/>
      <c r="EN81" s="447"/>
      <c r="EO81" s="474"/>
      <c r="EP81" s="464"/>
      <c r="EQ81" s="464"/>
      <c r="ER81" s="464"/>
      <c r="ES81" s="464"/>
      <c r="ET81" s="464"/>
      <c r="EU81" s="475"/>
      <c r="EW81" s="459"/>
      <c r="EX81" s="446"/>
      <c r="EY81" s="446"/>
      <c r="EZ81" s="446"/>
      <c r="FA81" s="446"/>
      <c r="FB81" s="447"/>
      <c r="FC81" s="447"/>
      <c r="FD81" s="474"/>
      <c r="FE81" s="464"/>
      <c r="FF81" s="464"/>
      <c r="FG81" s="464"/>
      <c r="FH81" s="464"/>
      <c r="FI81" s="464"/>
      <c r="FJ81" s="475"/>
      <c r="FL81" s="459"/>
      <c r="FM81" s="446"/>
      <c r="FN81" s="446"/>
      <c r="FO81" s="446"/>
      <c r="FP81" s="446"/>
      <c r="FQ81" s="447"/>
      <c r="FR81" s="447"/>
      <c r="FS81" s="474"/>
      <c r="FT81" s="464"/>
      <c r="FU81" s="464"/>
      <c r="FV81" s="464"/>
      <c r="FW81" s="464"/>
      <c r="FX81" s="464"/>
      <c r="FY81" s="475"/>
      <c r="GA81" s="459"/>
      <c r="GB81" s="446"/>
      <c r="GC81" s="446"/>
      <c r="GD81" s="446"/>
      <c r="GE81" s="446"/>
      <c r="GF81" s="447"/>
      <c r="GG81" s="447"/>
      <c r="GH81" s="474"/>
      <c r="GI81" s="464"/>
      <c r="GJ81" s="464"/>
      <c r="GK81" s="464"/>
      <c r="GL81" s="464"/>
      <c r="GM81" s="464"/>
      <c r="GN81" s="475"/>
      <c r="GP81" s="459"/>
      <c r="GQ81" s="446"/>
      <c r="GR81" s="446"/>
      <c r="GS81" s="446"/>
      <c r="GT81" s="446"/>
      <c r="GU81" s="447"/>
      <c r="GV81" s="447"/>
      <c r="GW81" s="474"/>
      <c r="GX81" s="464"/>
      <c r="GY81" s="464"/>
      <c r="GZ81" s="464"/>
      <c r="HA81" s="464"/>
      <c r="HB81" s="464"/>
      <c r="HC81" s="475"/>
      <c r="HE81" s="459"/>
      <c r="HF81" s="446"/>
      <c r="HG81" s="446"/>
      <c r="HH81" s="446"/>
      <c r="HI81" s="446"/>
      <c r="HJ81" s="447"/>
      <c r="HK81" s="447"/>
      <c r="HL81" s="474"/>
      <c r="HM81" s="464"/>
      <c r="HN81" s="464"/>
      <c r="HO81" s="464"/>
      <c r="HP81" s="464"/>
      <c r="HQ81" s="464"/>
      <c r="HR81" s="475"/>
      <c r="HT81" s="459"/>
      <c r="HU81" s="446"/>
      <c r="HV81" s="446"/>
      <c r="HW81" s="446"/>
      <c r="HX81" s="446"/>
      <c r="HY81" s="447"/>
      <c r="HZ81" s="447"/>
      <c r="IA81" s="474"/>
      <c r="IB81" s="464"/>
      <c r="IC81" s="464"/>
      <c r="ID81" s="464"/>
      <c r="IE81" s="464"/>
      <c r="IF81" s="464"/>
      <c r="IG81" s="475"/>
      <c r="II81" s="459"/>
      <c r="IJ81" s="446"/>
      <c r="IK81" s="446"/>
      <c r="IL81" s="446"/>
      <c r="IM81" s="446"/>
      <c r="IN81" s="447"/>
      <c r="IO81" s="447"/>
      <c r="IP81" s="474"/>
      <c r="IQ81" s="464"/>
      <c r="IR81" s="464"/>
      <c r="IS81" s="464"/>
      <c r="IT81" s="464"/>
      <c r="IU81" s="464"/>
      <c r="IV81" s="475"/>
      <c r="IX81" s="459"/>
      <c r="IY81" s="446"/>
      <c r="IZ81" s="446"/>
      <c r="JA81" s="446"/>
      <c r="JB81" s="446"/>
      <c r="JC81" s="447"/>
      <c r="JD81" s="447"/>
      <c r="JE81" s="474"/>
      <c r="JF81" s="464"/>
      <c r="JG81" s="464"/>
      <c r="JH81" s="464"/>
      <c r="JI81" s="464"/>
      <c r="JJ81" s="464"/>
      <c r="JK81" s="475"/>
      <c r="JM81" s="459"/>
      <c r="JN81" s="446"/>
      <c r="JO81" s="446"/>
      <c r="JP81" s="446"/>
      <c r="JQ81" s="446"/>
      <c r="JR81" s="447"/>
      <c r="JS81" s="447"/>
      <c r="JT81" s="474"/>
      <c r="JU81" s="464"/>
      <c r="JV81" s="464"/>
      <c r="JW81" s="464"/>
      <c r="JX81" s="464"/>
      <c r="JY81" s="464"/>
      <c r="JZ81" s="475"/>
      <c r="KB81" s="459"/>
      <c r="KC81" s="446"/>
      <c r="KD81" s="446"/>
      <c r="KE81" s="446"/>
      <c r="KF81" s="446"/>
      <c r="KG81" s="447"/>
      <c r="KH81" s="447"/>
      <c r="KI81" s="474"/>
      <c r="KJ81" s="464"/>
      <c r="KK81" s="464"/>
      <c r="KL81" s="464"/>
      <c r="KM81" s="464"/>
      <c r="KN81" s="464"/>
      <c r="KO81" s="475"/>
      <c r="KQ81" s="459"/>
      <c r="KR81" s="446"/>
      <c r="KS81" s="446"/>
      <c r="KT81" s="446"/>
      <c r="KU81" s="446"/>
      <c r="KV81" s="447"/>
      <c r="KW81" s="447"/>
      <c r="KX81" s="474"/>
      <c r="KY81" s="464"/>
      <c r="KZ81" s="464"/>
      <c r="LA81" s="464"/>
      <c r="LB81" s="464"/>
      <c r="LC81" s="464"/>
      <c r="LD81" s="475"/>
      <c r="LF81" s="459"/>
      <c r="LG81" s="446"/>
      <c r="LH81" s="446"/>
      <c r="LI81" s="446"/>
      <c r="LJ81" s="446"/>
      <c r="LK81" s="447"/>
      <c r="LL81" s="447"/>
      <c r="LM81" s="474"/>
      <c r="LN81" s="464"/>
      <c r="LO81" s="464"/>
      <c r="LP81" s="464"/>
      <c r="LQ81" s="464"/>
      <c r="LR81" s="464"/>
      <c r="LS81" s="475"/>
      <c r="LU81" s="459"/>
      <c r="LV81" s="446"/>
      <c r="LW81" s="446"/>
      <c r="LX81" s="446"/>
      <c r="LY81" s="446"/>
      <c r="LZ81" s="447"/>
      <c r="MA81" s="447"/>
      <c r="MB81" s="474"/>
      <c r="MC81" s="464"/>
      <c r="MD81" s="464"/>
      <c r="ME81" s="464"/>
      <c r="MF81" s="464"/>
      <c r="MG81" s="464"/>
      <c r="MH81" s="475"/>
      <c r="MJ81" s="459"/>
      <c r="MK81" s="446"/>
      <c r="ML81" s="446"/>
      <c r="MM81" s="446"/>
      <c r="MN81" s="446"/>
      <c r="MO81" s="447"/>
      <c r="MP81" s="447"/>
      <c r="MQ81" s="474"/>
      <c r="MR81" s="464"/>
      <c r="MS81" s="464"/>
      <c r="MT81" s="464"/>
      <c r="MU81" s="464"/>
      <c r="MV81" s="464"/>
      <c r="MW81" s="475"/>
      <c r="MY81" s="459"/>
      <c r="MZ81" s="446"/>
      <c r="NA81" s="446"/>
      <c r="NB81" s="446"/>
      <c r="NC81" s="446"/>
      <c r="ND81" s="447"/>
      <c r="NE81" s="447"/>
      <c r="NF81" s="474"/>
      <c r="NG81" s="464"/>
      <c r="NH81" s="464"/>
      <c r="NI81" s="464"/>
      <c r="NJ81" s="464"/>
      <c r="NK81" s="464"/>
      <c r="NL81" s="475"/>
      <c r="NN81" s="459"/>
      <c r="NO81" s="446"/>
      <c r="NP81" s="446"/>
      <c r="NQ81" s="446"/>
      <c r="NR81" s="446"/>
      <c r="NS81" s="447"/>
      <c r="NT81" s="447"/>
      <c r="NU81" s="474"/>
      <c r="NV81" s="464"/>
      <c r="NW81" s="464"/>
      <c r="NX81" s="464"/>
      <c r="NY81" s="464"/>
      <c r="NZ81" s="464"/>
      <c r="OA81" s="475"/>
      <c r="OC81" s="459"/>
      <c r="OD81" s="446"/>
      <c r="OE81" s="446"/>
      <c r="OF81" s="446"/>
      <c r="OG81" s="446"/>
      <c r="OH81" s="447"/>
      <c r="OI81" s="447"/>
      <c r="OJ81" s="474"/>
      <c r="OK81" s="464"/>
      <c r="OL81" s="464"/>
      <c r="OM81" s="464"/>
      <c r="ON81" s="464"/>
      <c r="OO81" s="464"/>
      <c r="OP81" s="475"/>
      <c r="OR81" s="459"/>
      <c r="OS81" s="446"/>
      <c r="OT81" s="446"/>
      <c r="OU81" s="446"/>
      <c r="OV81" s="446"/>
      <c r="OW81" s="447"/>
      <c r="OX81" s="447"/>
      <c r="OY81" s="474"/>
      <c r="OZ81" s="464"/>
      <c r="PA81" s="464"/>
      <c r="PB81" s="464"/>
      <c r="PC81" s="464"/>
      <c r="PD81" s="464"/>
      <c r="PE81" s="475"/>
      <c r="PG81" s="459"/>
      <c r="PH81" s="446"/>
      <c r="PI81" s="446"/>
      <c r="PJ81" s="446"/>
      <c r="PK81" s="446"/>
      <c r="PL81" s="447"/>
      <c r="PM81" s="447"/>
      <c r="PN81" s="474"/>
      <c r="PO81" s="464"/>
      <c r="PP81" s="464"/>
      <c r="PQ81" s="464"/>
      <c r="PR81" s="464"/>
      <c r="PS81" s="464"/>
      <c r="PT81" s="475"/>
      <c r="PV81" s="459"/>
      <c r="PW81" s="446"/>
      <c r="PX81" s="446"/>
      <c r="PY81" s="446"/>
      <c r="PZ81" s="446"/>
      <c r="QA81" s="447"/>
      <c r="QB81" s="447"/>
      <c r="QC81" s="474"/>
      <c r="QD81" s="464"/>
      <c r="QE81" s="464"/>
      <c r="QF81" s="464"/>
      <c r="QG81" s="464"/>
      <c r="QH81" s="464"/>
      <c r="QI81" s="475"/>
      <c r="QK81" s="459"/>
      <c r="QL81" s="446"/>
      <c r="QM81" s="446"/>
      <c r="QN81" s="446"/>
      <c r="QO81" s="446"/>
      <c r="QP81" s="447"/>
      <c r="QQ81" s="447"/>
      <c r="QR81" s="474"/>
      <c r="QS81" s="464"/>
      <c r="QT81" s="464"/>
      <c r="QU81" s="464"/>
      <c r="QV81" s="464"/>
      <c r="QW81" s="464"/>
      <c r="QX81" s="475"/>
      <c r="QZ81" s="459"/>
      <c r="RA81" s="446"/>
      <c r="RB81" s="446"/>
      <c r="RC81" s="446"/>
      <c r="RD81" s="446"/>
      <c r="RE81" s="447"/>
      <c r="RF81" s="447"/>
      <c r="RG81" s="474"/>
      <c r="RH81" s="464"/>
      <c r="RI81" s="464"/>
      <c r="RJ81" s="464"/>
      <c r="RK81" s="464"/>
      <c r="RL81" s="464"/>
      <c r="RM81" s="475"/>
      <c r="RO81" s="459"/>
      <c r="RP81" s="446"/>
      <c r="RQ81" s="446"/>
      <c r="RR81" s="446"/>
      <c r="RS81" s="446"/>
      <c r="RT81" s="447"/>
      <c r="RU81" s="447"/>
      <c r="RV81" s="474"/>
      <c r="RW81" s="464"/>
      <c r="RX81" s="464"/>
      <c r="RY81" s="464"/>
      <c r="RZ81" s="464"/>
      <c r="SA81" s="464"/>
      <c r="SB81" s="475"/>
      <c r="SD81" s="459"/>
      <c r="SE81" s="446"/>
      <c r="SF81" s="446"/>
      <c r="SG81" s="446"/>
      <c r="SH81" s="446"/>
      <c r="SI81" s="447"/>
      <c r="SJ81" s="447"/>
      <c r="SK81" s="474"/>
      <c r="SL81" s="464"/>
      <c r="SM81" s="464"/>
      <c r="SN81" s="464"/>
      <c r="SO81" s="464"/>
      <c r="SP81" s="464"/>
      <c r="SQ81" s="475"/>
      <c r="SS81" s="459"/>
      <c r="ST81" s="446"/>
      <c r="SU81" s="446"/>
      <c r="SV81" s="446"/>
      <c r="SW81" s="446"/>
      <c r="SX81" s="447"/>
      <c r="SY81" s="447"/>
      <c r="SZ81" s="474"/>
      <c r="TA81" s="464"/>
      <c r="TB81" s="464"/>
      <c r="TC81" s="464"/>
      <c r="TD81" s="464"/>
      <c r="TE81" s="464"/>
      <c r="TF81" s="475"/>
      <c r="TH81" s="459"/>
      <c r="TI81" s="446"/>
      <c r="TJ81" s="446"/>
      <c r="TK81" s="446"/>
      <c r="TL81" s="446"/>
      <c r="TM81" s="447"/>
      <c r="TN81" s="447"/>
      <c r="TO81" s="474"/>
      <c r="TP81" s="464"/>
      <c r="TQ81" s="464"/>
      <c r="TR81" s="464"/>
      <c r="TS81" s="464"/>
      <c r="TT81" s="464"/>
      <c r="TU81" s="475"/>
      <c r="TW81" s="459"/>
      <c r="TX81" s="446"/>
      <c r="TY81" s="446"/>
      <c r="TZ81" s="446"/>
      <c r="UA81" s="446"/>
      <c r="UB81" s="447"/>
      <c r="UC81" s="447"/>
      <c r="UD81" s="474"/>
      <c r="UE81" s="464"/>
      <c r="UF81" s="464"/>
      <c r="UG81" s="464"/>
      <c r="UH81" s="464"/>
      <c r="UI81" s="464"/>
      <c r="UJ81" s="475"/>
      <c r="UL81" s="459"/>
      <c r="UM81" s="446"/>
      <c r="UN81" s="446"/>
      <c r="UO81" s="446"/>
      <c r="UP81" s="446"/>
      <c r="UQ81" s="447"/>
      <c r="UR81" s="447"/>
      <c r="US81" s="474"/>
      <c r="UT81" s="464"/>
      <c r="UU81" s="464"/>
      <c r="UV81" s="464"/>
      <c r="UW81" s="464"/>
      <c r="UX81" s="464"/>
      <c r="UY81" s="475"/>
      <c r="VA81" s="459"/>
      <c r="VB81" s="446"/>
      <c r="VC81" s="446"/>
      <c r="VD81" s="446"/>
      <c r="VE81" s="446"/>
      <c r="VF81" s="447"/>
      <c r="VG81" s="447"/>
      <c r="VH81" s="474"/>
      <c r="VI81" s="464"/>
      <c r="VJ81" s="464"/>
      <c r="VK81" s="464"/>
      <c r="VL81" s="464"/>
      <c r="VM81" s="464"/>
      <c r="VN81" s="475"/>
      <c r="VP81" s="459"/>
      <c r="VQ81" s="446"/>
      <c r="VR81" s="446"/>
      <c r="VS81" s="446"/>
      <c r="VT81" s="446"/>
      <c r="VU81" s="447"/>
      <c r="VV81" s="447"/>
      <c r="VW81" s="474"/>
      <c r="VX81" s="464"/>
      <c r="VY81" s="464"/>
      <c r="VZ81" s="464"/>
      <c r="WA81" s="464"/>
      <c r="WB81" s="464"/>
      <c r="WC81" s="475"/>
      <c r="WE81" s="459"/>
      <c r="WF81" s="446"/>
      <c r="WG81" s="446"/>
      <c r="WH81" s="446"/>
      <c r="WI81" s="446"/>
      <c r="WJ81" s="447"/>
      <c r="WK81" s="447"/>
      <c r="WL81" s="474"/>
      <c r="WM81" s="464"/>
      <c r="WN81" s="464"/>
      <c r="WO81" s="464"/>
      <c r="WP81" s="464"/>
      <c r="WQ81" s="464"/>
      <c r="WR81" s="475"/>
      <c r="WT81" s="459"/>
      <c r="WU81" s="446"/>
      <c r="WV81" s="446"/>
      <c r="WW81" s="446"/>
      <c r="WX81" s="446"/>
      <c r="WY81" s="447"/>
      <c r="WZ81" s="447"/>
      <c r="XA81" s="474"/>
      <c r="XB81" s="464"/>
      <c r="XC81" s="464"/>
      <c r="XD81" s="464"/>
      <c r="XE81" s="464"/>
      <c r="XF81" s="464"/>
      <c r="XG81" s="475"/>
      <c r="XI81" s="459"/>
      <c r="XJ81" s="446"/>
      <c r="XK81" s="446"/>
      <c r="XL81" s="446"/>
      <c r="XM81" s="446"/>
      <c r="XN81" s="447"/>
      <c r="XO81" s="447"/>
      <c r="XP81" s="474"/>
      <c r="XQ81" s="464"/>
      <c r="XR81" s="464"/>
      <c r="XS81" s="464"/>
      <c r="XT81" s="464"/>
      <c r="XU81" s="464"/>
      <c r="XV81" s="475"/>
      <c r="XX81" s="459"/>
      <c r="XY81" s="446"/>
      <c r="XZ81" s="446"/>
      <c r="YA81" s="446"/>
      <c r="YB81" s="446"/>
      <c r="YC81" s="447"/>
      <c r="YD81" s="447"/>
      <c r="YE81" s="474"/>
      <c r="YF81" s="464"/>
      <c r="YG81" s="464"/>
      <c r="YH81" s="464"/>
      <c r="YI81" s="464"/>
      <c r="YJ81" s="464"/>
      <c r="YK81" s="475"/>
      <c r="YM81" s="459"/>
      <c r="YN81" s="446"/>
      <c r="YO81" s="446"/>
      <c r="YP81" s="446"/>
      <c r="YQ81" s="446"/>
      <c r="YR81" s="447"/>
      <c r="YS81" s="447"/>
      <c r="YT81" s="474"/>
      <c r="YU81" s="464"/>
      <c r="YV81" s="464"/>
      <c r="YW81" s="464"/>
      <c r="YX81" s="464"/>
      <c r="YY81" s="464"/>
      <c r="YZ81" s="475"/>
      <c r="ZB81" s="459"/>
      <c r="ZC81" s="446"/>
      <c r="ZD81" s="446"/>
      <c r="ZE81" s="446"/>
      <c r="ZF81" s="446"/>
      <c r="ZG81" s="447"/>
      <c r="ZH81" s="447"/>
      <c r="ZI81" s="474"/>
      <c r="ZJ81" s="464"/>
      <c r="ZK81" s="464"/>
      <c r="ZL81" s="464"/>
      <c r="ZM81" s="464"/>
      <c r="ZN81" s="464"/>
      <c r="ZO81" s="475"/>
      <c r="ZQ81" s="459"/>
      <c r="ZR81" s="446"/>
      <c r="ZS81" s="446"/>
      <c r="ZT81" s="446"/>
      <c r="ZU81" s="446"/>
      <c r="ZV81" s="447"/>
      <c r="ZW81" s="447"/>
      <c r="ZX81" s="474"/>
      <c r="ZY81" s="464"/>
      <c r="ZZ81" s="464"/>
      <c r="AAA81" s="464"/>
      <c r="AAB81" s="464"/>
      <c r="AAC81" s="464"/>
      <c r="AAD81" s="475"/>
      <c r="AAF81" s="459"/>
      <c r="AAG81" s="446"/>
      <c r="AAH81" s="446"/>
      <c r="AAI81" s="446"/>
      <c r="AAJ81" s="446"/>
      <c r="AAK81" s="447"/>
      <c r="AAL81" s="447"/>
      <c r="AAM81" s="474"/>
      <c r="AAN81" s="464"/>
      <c r="AAO81" s="464"/>
      <c r="AAP81" s="464"/>
      <c r="AAQ81" s="464"/>
      <c r="AAR81" s="464"/>
      <c r="AAS81" s="475"/>
      <c r="AAU81" s="459"/>
      <c r="AAV81" s="446"/>
      <c r="AAW81" s="446"/>
      <c r="AAX81" s="446"/>
      <c r="AAY81" s="446"/>
      <c r="AAZ81" s="447"/>
      <c r="ABA81" s="447"/>
      <c r="ABB81" s="474"/>
      <c r="ABC81" s="464"/>
      <c r="ABD81" s="464"/>
      <c r="ABE81" s="464"/>
      <c r="ABF81" s="464"/>
      <c r="ABG81" s="464"/>
      <c r="ABH81" s="475"/>
      <c r="ABJ81" s="459"/>
      <c r="ABK81" s="446"/>
      <c r="ABL81" s="446"/>
      <c r="ABM81" s="446"/>
      <c r="ABN81" s="446"/>
      <c r="ABO81" s="447"/>
      <c r="ABP81" s="447"/>
      <c r="ABQ81" s="474"/>
      <c r="ABR81" s="464"/>
      <c r="ABS81" s="464"/>
      <c r="ABT81" s="464"/>
      <c r="ABU81" s="464"/>
      <c r="ABV81" s="464"/>
      <c r="ABW81" s="475"/>
      <c r="ABY81" s="459"/>
      <c r="ABZ81" s="446"/>
      <c r="ACA81" s="446"/>
      <c r="ACB81" s="446"/>
      <c r="ACC81" s="446"/>
      <c r="ACD81" s="447"/>
      <c r="ACE81" s="447"/>
      <c r="ACF81" s="474"/>
      <c r="ACG81" s="464"/>
      <c r="ACH81" s="464"/>
      <c r="ACI81" s="464"/>
      <c r="ACJ81" s="464"/>
      <c r="ACK81" s="464"/>
      <c r="ACL81" s="475"/>
      <c r="ACN81" s="459"/>
      <c r="ACO81" s="446"/>
      <c r="ACP81" s="446"/>
      <c r="ACQ81" s="446"/>
      <c r="ACR81" s="446"/>
      <c r="ACS81" s="447"/>
      <c r="ACT81" s="447"/>
      <c r="ACU81" s="474"/>
      <c r="ACV81" s="464"/>
      <c r="ACW81" s="464"/>
      <c r="ACX81" s="464"/>
      <c r="ACY81" s="464"/>
      <c r="ACZ81" s="464"/>
      <c r="ADA81" s="475"/>
      <c r="ADC81" s="459"/>
      <c r="ADD81" s="446"/>
      <c r="ADE81" s="446"/>
      <c r="ADF81" s="446"/>
      <c r="ADG81" s="446"/>
      <c r="ADH81" s="447"/>
      <c r="ADI81" s="447"/>
      <c r="ADJ81" s="474"/>
      <c r="ADK81" s="464"/>
      <c r="ADL81" s="464"/>
      <c r="ADM81" s="464"/>
      <c r="ADN81" s="464"/>
      <c r="ADO81" s="464"/>
      <c r="ADP81" s="475"/>
      <c r="ADR81" s="459"/>
      <c r="ADS81" s="446"/>
      <c r="ADT81" s="446"/>
      <c r="ADU81" s="446"/>
      <c r="ADV81" s="446"/>
      <c r="ADW81" s="447"/>
      <c r="ADX81" s="447"/>
      <c r="ADY81" s="474"/>
      <c r="ADZ81" s="464"/>
      <c r="AEA81" s="464"/>
      <c r="AEB81" s="464"/>
      <c r="AEC81" s="464"/>
      <c r="AED81" s="464"/>
      <c r="AEE81" s="475"/>
      <c r="AEG81" s="459"/>
      <c r="AEH81" s="446"/>
      <c r="AEI81" s="446"/>
      <c r="AEJ81" s="446"/>
      <c r="AEK81" s="446"/>
      <c r="AEL81" s="447"/>
      <c r="AEM81" s="447"/>
      <c r="AEN81" s="474"/>
      <c r="AEO81" s="464"/>
      <c r="AEP81" s="464"/>
      <c r="AEQ81" s="464"/>
      <c r="AER81" s="464"/>
      <c r="AES81" s="464"/>
      <c r="AET81" s="475"/>
      <c r="AEV81" s="459"/>
      <c r="AEW81" s="446"/>
      <c r="AEX81" s="446"/>
      <c r="AEY81" s="446"/>
      <c r="AEZ81" s="446"/>
      <c r="AFA81" s="447"/>
      <c r="AFB81" s="447"/>
      <c r="AFC81" s="474"/>
      <c r="AFD81" s="464"/>
      <c r="AFE81" s="464"/>
      <c r="AFF81" s="464"/>
      <c r="AFG81" s="464"/>
      <c r="AFH81" s="464"/>
      <c r="AFI81" s="475"/>
      <c r="AFK81" s="459"/>
      <c r="AFL81" s="446"/>
      <c r="AFM81" s="446"/>
      <c r="AFN81" s="446"/>
      <c r="AFO81" s="446"/>
      <c r="AFP81" s="447"/>
      <c r="AFQ81" s="447"/>
      <c r="AFR81" s="474"/>
      <c r="AFS81" s="464"/>
      <c r="AFT81" s="464"/>
      <c r="AFU81" s="464"/>
      <c r="AFV81" s="464"/>
      <c r="AFW81" s="464"/>
      <c r="AFX81" s="475"/>
      <c r="AFZ81" s="459"/>
      <c r="AGA81" s="446"/>
      <c r="AGB81" s="446"/>
      <c r="AGC81" s="446"/>
      <c r="AGD81" s="446"/>
      <c r="AGE81" s="447"/>
      <c r="AGF81" s="447"/>
      <c r="AGG81" s="474"/>
      <c r="AGH81" s="464"/>
      <c r="AGI81" s="464"/>
      <c r="AGJ81" s="464"/>
      <c r="AGK81" s="464"/>
      <c r="AGL81" s="464"/>
      <c r="AGM81" s="475"/>
      <c r="AGO81" s="459"/>
      <c r="AGP81" s="446"/>
      <c r="AGQ81" s="446"/>
      <c r="AGR81" s="446"/>
      <c r="AGS81" s="446"/>
      <c r="AGT81" s="447"/>
      <c r="AGU81" s="447"/>
      <c r="AGV81" s="474"/>
      <c r="AGW81" s="464"/>
      <c r="AGX81" s="464"/>
      <c r="AGY81" s="464"/>
      <c r="AGZ81" s="464"/>
      <c r="AHA81" s="464"/>
      <c r="AHB81" s="475"/>
      <c r="AHD81" s="459"/>
      <c r="AHE81" s="446"/>
      <c r="AHF81" s="446"/>
      <c r="AHG81" s="446"/>
      <c r="AHH81" s="446"/>
      <c r="AHI81" s="447"/>
      <c r="AHJ81" s="447"/>
      <c r="AHK81" s="474"/>
      <c r="AHL81" s="464"/>
      <c r="AHM81" s="464"/>
      <c r="AHN81" s="464"/>
      <c r="AHO81" s="464"/>
      <c r="AHP81" s="464"/>
      <c r="AHQ81" s="475"/>
      <c r="AHS81" s="459"/>
      <c r="AHT81" s="446"/>
      <c r="AHU81" s="446"/>
      <c r="AHV81" s="446"/>
      <c r="AHW81" s="446"/>
      <c r="AHX81" s="447"/>
      <c r="AHY81" s="447"/>
      <c r="AHZ81" s="474"/>
      <c r="AIA81" s="464"/>
      <c r="AIB81" s="464"/>
      <c r="AIC81" s="464"/>
      <c r="AID81" s="464"/>
      <c r="AIE81" s="464"/>
      <c r="AIF81" s="475"/>
      <c r="AIH81" s="459"/>
      <c r="AII81" s="446"/>
      <c r="AIJ81" s="446"/>
      <c r="AIK81" s="446"/>
      <c r="AIL81" s="446"/>
      <c r="AIM81" s="447"/>
      <c r="AIN81" s="447"/>
      <c r="AIO81" s="474"/>
      <c r="AIP81" s="464"/>
      <c r="AIQ81" s="464"/>
      <c r="AIR81" s="464"/>
      <c r="AIS81" s="464"/>
      <c r="AIT81" s="464"/>
      <c r="AIU81" s="475"/>
      <c r="AIW81" s="459"/>
      <c r="AIX81" s="446"/>
      <c r="AIY81" s="446"/>
      <c r="AIZ81" s="446"/>
      <c r="AJA81" s="446"/>
      <c r="AJB81" s="447"/>
      <c r="AJC81" s="447"/>
      <c r="AJD81" s="474"/>
      <c r="AJE81" s="464"/>
      <c r="AJF81" s="464"/>
      <c r="AJG81" s="464"/>
      <c r="AJH81" s="464"/>
      <c r="AJI81" s="464"/>
      <c r="AJJ81" s="475"/>
      <c r="AJL81" s="459"/>
      <c r="AJM81" s="446"/>
      <c r="AJN81" s="446"/>
      <c r="AJO81" s="446"/>
      <c r="AJP81" s="446"/>
      <c r="AJQ81" s="447"/>
      <c r="AJR81" s="447"/>
      <c r="AJS81" s="474"/>
      <c r="AJT81" s="464"/>
      <c r="AJU81" s="464"/>
      <c r="AJV81" s="464"/>
      <c r="AJW81" s="464"/>
      <c r="AJX81" s="464"/>
      <c r="AJY81" s="475"/>
      <c r="AKA81" s="459"/>
      <c r="AKB81" s="446"/>
      <c r="AKC81" s="446"/>
      <c r="AKD81" s="446"/>
      <c r="AKE81" s="446"/>
      <c r="AKF81" s="447"/>
      <c r="AKG81" s="447"/>
      <c r="AKH81" s="474"/>
      <c r="AKI81" s="464"/>
      <c r="AKJ81" s="464"/>
      <c r="AKK81" s="464"/>
      <c r="AKL81" s="464"/>
      <c r="AKM81" s="464"/>
      <c r="AKN81" s="475"/>
      <c r="AKP81" s="459"/>
      <c r="AKQ81" s="446"/>
      <c r="AKR81" s="446"/>
      <c r="AKS81" s="446"/>
      <c r="AKT81" s="446"/>
      <c r="AKU81" s="447"/>
      <c r="AKV81" s="447"/>
      <c r="AKW81" s="474"/>
      <c r="AKX81" s="464"/>
      <c r="AKY81" s="464"/>
      <c r="AKZ81" s="464"/>
      <c r="ALA81" s="464"/>
      <c r="ALB81" s="464"/>
      <c r="ALC81" s="475"/>
      <c r="ALE81" s="459"/>
      <c r="ALF81" s="446"/>
      <c r="ALG81" s="446"/>
      <c r="ALH81" s="446"/>
      <c r="ALI81" s="446"/>
      <c r="ALJ81" s="447"/>
      <c r="ALK81" s="447"/>
      <c r="ALL81" s="474"/>
      <c r="ALM81" s="464"/>
      <c r="ALN81" s="464"/>
      <c r="ALO81" s="464"/>
      <c r="ALP81" s="464"/>
      <c r="ALQ81" s="464"/>
      <c r="ALR81" s="475"/>
      <c r="ALT81" s="459"/>
      <c r="ALU81" s="446"/>
      <c r="ALV81" s="446"/>
      <c r="ALW81" s="446"/>
      <c r="ALX81" s="446"/>
      <c r="ALY81" s="447"/>
      <c r="ALZ81" s="447"/>
      <c r="AMA81" s="474"/>
      <c r="AMB81" s="464"/>
      <c r="AMC81" s="464"/>
      <c r="AMD81" s="464"/>
      <c r="AME81" s="464"/>
      <c r="AMF81" s="464"/>
      <c r="AMG81" s="475"/>
      <c r="AMI81" s="459"/>
      <c r="AMJ81" s="446"/>
      <c r="AMK81" s="446"/>
      <c r="AML81" s="446"/>
      <c r="AMM81" s="446"/>
      <c r="AMN81" s="447"/>
      <c r="AMO81" s="447"/>
      <c r="AMP81" s="474"/>
      <c r="AMQ81" s="464"/>
      <c r="AMR81" s="464"/>
      <c r="AMS81" s="464"/>
      <c r="AMT81" s="464"/>
      <c r="AMU81" s="464"/>
      <c r="AMV81" s="475"/>
      <c r="AMX81" s="459"/>
      <c r="AMY81" s="446"/>
      <c r="AMZ81" s="446"/>
      <c r="ANA81" s="446"/>
      <c r="ANB81" s="446"/>
      <c r="ANC81" s="447"/>
      <c r="AND81" s="447"/>
      <c r="ANE81" s="474"/>
      <c r="ANF81" s="464"/>
      <c r="ANG81" s="464"/>
      <c r="ANH81" s="464"/>
      <c r="ANI81" s="464"/>
      <c r="ANJ81" s="464"/>
      <c r="ANK81" s="475"/>
      <c r="ANM81" s="459"/>
      <c r="ANN81" s="446"/>
      <c r="ANO81" s="446"/>
      <c r="ANP81" s="446"/>
      <c r="ANQ81" s="446"/>
      <c r="ANR81" s="447"/>
      <c r="ANS81" s="447"/>
      <c r="ANT81" s="474"/>
      <c r="ANU81" s="464"/>
      <c r="ANV81" s="464"/>
      <c r="ANW81" s="464"/>
      <c r="ANX81" s="464"/>
      <c r="ANY81" s="464"/>
      <c r="ANZ81" s="475"/>
      <c r="AOB81" s="459"/>
      <c r="AOC81" s="446"/>
      <c r="AOD81" s="446"/>
      <c r="AOE81" s="446"/>
      <c r="AOF81" s="446"/>
      <c r="AOG81" s="447"/>
      <c r="AOH81" s="447"/>
      <c r="AOI81" s="474"/>
      <c r="AOJ81" s="464"/>
      <c r="AOK81" s="464"/>
      <c r="AOL81" s="464"/>
      <c r="AOM81" s="464"/>
      <c r="AON81" s="464"/>
      <c r="AOO81" s="475"/>
      <c r="AOQ81" s="459"/>
      <c r="AOR81" s="446"/>
      <c r="AOS81" s="446"/>
      <c r="AOT81" s="446"/>
      <c r="AOU81" s="446"/>
      <c r="AOV81" s="447"/>
      <c r="AOW81" s="447"/>
      <c r="AOX81" s="474"/>
      <c r="AOY81" s="464"/>
      <c r="AOZ81" s="464"/>
      <c r="APA81" s="464"/>
      <c r="APB81" s="464"/>
      <c r="APC81" s="464"/>
      <c r="APD81" s="475"/>
      <c r="APF81" s="459"/>
      <c r="APG81" s="446"/>
      <c r="APH81" s="446"/>
      <c r="API81" s="446"/>
      <c r="APJ81" s="446"/>
      <c r="APK81" s="447"/>
      <c r="APL81" s="447"/>
      <c r="APM81" s="474"/>
      <c r="APN81" s="464"/>
      <c r="APO81" s="464"/>
      <c r="APP81" s="464"/>
      <c r="APQ81" s="464"/>
      <c r="APR81" s="464"/>
      <c r="APS81" s="475"/>
      <c r="APU81" s="459"/>
      <c r="APV81" s="446"/>
      <c r="APW81" s="446"/>
      <c r="APX81" s="446"/>
      <c r="APY81" s="446"/>
      <c r="APZ81" s="447"/>
      <c r="AQA81" s="447"/>
      <c r="AQB81" s="474"/>
      <c r="AQC81" s="464"/>
      <c r="AQD81" s="464"/>
      <c r="AQE81" s="464"/>
      <c r="AQF81" s="464"/>
      <c r="AQG81" s="464"/>
      <c r="AQH81" s="475"/>
      <c r="AQJ81" s="459"/>
      <c r="AQK81" s="446"/>
      <c r="AQL81" s="446"/>
      <c r="AQM81" s="446"/>
      <c r="AQN81" s="446"/>
      <c r="AQO81" s="447"/>
      <c r="AQP81" s="447"/>
      <c r="AQQ81" s="474"/>
      <c r="AQR81" s="464"/>
      <c r="AQS81" s="464"/>
      <c r="AQT81" s="464"/>
      <c r="AQU81" s="464"/>
      <c r="AQV81" s="464"/>
      <c r="AQW81" s="475"/>
      <c r="AQY81" s="459"/>
      <c r="AQZ81" s="446"/>
      <c r="ARA81" s="446"/>
      <c r="ARB81" s="446"/>
      <c r="ARC81" s="446"/>
      <c r="ARD81" s="447"/>
      <c r="ARE81" s="447"/>
      <c r="ARF81" s="474"/>
      <c r="ARG81" s="464"/>
      <c r="ARH81" s="464"/>
      <c r="ARI81" s="464"/>
      <c r="ARJ81" s="464"/>
      <c r="ARK81" s="464"/>
      <c r="ARL81" s="475"/>
      <c r="ARN81" s="459"/>
      <c r="ARO81" s="446"/>
      <c r="ARP81" s="446"/>
      <c r="ARQ81" s="446"/>
      <c r="ARR81" s="446"/>
      <c r="ARS81" s="447"/>
      <c r="ART81" s="447"/>
      <c r="ARU81" s="474"/>
      <c r="ARV81" s="464"/>
      <c r="ARW81" s="464"/>
      <c r="ARX81" s="464"/>
      <c r="ARY81" s="464"/>
      <c r="ARZ81" s="464"/>
      <c r="ASA81" s="475"/>
      <c r="ASC81" s="459"/>
      <c r="ASD81" s="446"/>
      <c r="ASE81" s="446"/>
      <c r="ASF81" s="446"/>
      <c r="ASG81" s="446"/>
      <c r="ASH81" s="447"/>
      <c r="ASI81" s="447"/>
      <c r="ASJ81" s="474"/>
      <c r="ASK81" s="464"/>
      <c r="ASL81" s="464"/>
      <c r="ASM81" s="464"/>
      <c r="ASN81" s="464"/>
      <c r="ASO81" s="464"/>
      <c r="ASP81" s="475"/>
      <c r="ASR81" s="459"/>
      <c r="ASS81" s="446"/>
      <c r="AST81" s="446"/>
      <c r="ASU81" s="446"/>
      <c r="ASV81" s="446"/>
      <c r="ASW81" s="447"/>
      <c r="ASX81" s="447"/>
      <c r="ASY81" s="474"/>
      <c r="ASZ81" s="464"/>
      <c r="ATA81" s="464"/>
      <c r="ATB81" s="464"/>
      <c r="ATC81" s="464"/>
      <c r="ATD81" s="464"/>
      <c r="ATE81" s="475"/>
      <c r="ATG81" s="459"/>
      <c r="ATH81" s="446"/>
      <c r="ATI81" s="446"/>
      <c r="ATJ81" s="446"/>
      <c r="ATK81" s="446"/>
      <c r="ATL81" s="447"/>
      <c r="ATM81" s="447"/>
      <c r="ATN81" s="474"/>
      <c r="ATO81" s="464"/>
      <c r="ATP81" s="464"/>
      <c r="ATQ81" s="464"/>
      <c r="ATR81" s="464"/>
      <c r="ATS81" s="464"/>
      <c r="ATT81" s="475"/>
      <c r="ATV81" s="459"/>
      <c r="ATW81" s="446"/>
      <c r="ATX81" s="446"/>
      <c r="ATY81" s="446"/>
      <c r="ATZ81" s="446"/>
      <c r="AUA81" s="447"/>
      <c r="AUB81" s="447"/>
      <c r="AUC81" s="474"/>
      <c r="AUD81" s="464"/>
      <c r="AUE81" s="464"/>
      <c r="AUF81" s="464"/>
      <c r="AUG81" s="464"/>
      <c r="AUH81" s="464"/>
      <c r="AUI81" s="475"/>
      <c r="AUK81" s="459"/>
      <c r="AUL81" s="446"/>
      <c r="AUM81" s="446"/>
      <c r="AUN81" s="446"/>
      <c r="AUO81" s="446"/>
      <c r="AUP81" s="447"/>
      <c r="AUQ81" s="447"/>
      <c r="AUR81" s="474"/>
      <c r="AUS81" s="464"/>
      <c r="AUT81" s="464"/>
      <c r="AUU81" s="464"/>
      <c r="AUV81" s="464"/>
      <c r="AUW81" s="464"/>
      <c r="AUX81" s="475"/>
      <c r="AUZ81" s="459"/>
      <c r="AVA81" s="446"/>
      <c r="AVB81" s="446"/>
      <c r="AVC81" s="446"/>
      <c r="AVD81" s="446"/>
      <c r="AVE81" s="447"/>
      <c r="AVF81" s="447"/>
      <c r="AVG81" s="474"/>
      <c r="AVH81" s="464"/>
      <c r="AVI81" s="464"/>
      <c r="AVJ81" s="464"/>
      <c r="AVK81" s="464"/>
      <c r="AVL81" s="464"/>
      <c r="AVM81" s="475"/>
      <c r="AVO81" s="459"/>
      <c r="AVP81" s="446"/>
      <c r="AVQ81" s="446"/>
      <c r="AVR81" s="446"/>
      <c r="AVS81" s="446"/>
      <c r="AVT81" s="447"/>
      <c r="AVU81" s="447"/>
      <c r="AVV81" s="474"/>
      <c r="AVW81" s="464"/>
      <c r="AVX81" s="464"/>
      <c r="AVY81" s="464"/>
      <c r="AVZ81" s="464"/>
      <c r="AWA81" s="464"/>
      <c r="AWB81" s="475"/>
      <c r="AWD81" s="459"/>
      <c r="AWE81" s="446"/>
      <c r="AWF81" s="446"/>
      <c r="AWG81" s="446"/>
      <c r="AWH81" s="446"/>
      <c r="AWI81" s="447"/>
      <c r="AWJ81" s="447"/>
      <c r="AWK81" s="474"/>
      <c r="AWL81" s="464"/>
      <c r="AWM81" s="464"/>
      <c r="AWN81" s="464"/>
      <c r="AWO81" s="464"/>
      <c r="AWP81" s="464"/>
      <c r="AWQ81" s="475"/>
      <c r="AWS81" s="459"/>
      <c r="AWT81" s="446"/>
      <c r="AWU81" s="446"/>
      <c r="AWV81" s="446"/>
      <c r="AWW81" s="446"/>
      <c r="AWX81" s="447"/>
      <c r="AWY81" s="447"/>
      <c r="AWZ81" s="474"/>
      <c r="AXA81" s="464"/>
      <c r="AXB81" s="464"/>
      <c r="AXC81" s="464"/>
      <c r="AXD81" s="464"/>
      <c r="AXE81" s="464"/>
      <c r="AXF81" s="475"/>
      <c r="AXH81" s="459"/>
      <c r="AXI81" s="446"/>
      <c r="AXJ81" s="446"/>
      <c r="AXK81" s="446"/>
      <c r="AXL81" s="446"/>
      <c r="AXM81" s="447"/>
      <c r="AXN81" s="447"/>
      <c r="AXO81" s="474"/>
      <c r="AXP81" s="464"/>
      <c r="AXQ81" s="464"/>
      <c r="AXR81" s="464"/>
      <c r="AXS81" s="464"/>
      <c r="AXT81" s="464"/>
      <c r="AXU81" s="475"/>
      <c r="AXW81" s="459"/>
      <c r="AXX81" s="446"/>
      <c r="AXY81" s="446"/>
      <c r="AXZ81" s="446"/>
      <c r="AYA81" s="446"/>
      <c r="AYB81" s="447"/>
      <c r="AYC81" s="447"/>
      <c r="AYD81" s="474"/>
      <c r="AYE81" s="464"/>
      <c r="AYF81" s="464"/>
      <c r="AYG81" s="464"/>
      <c r="AYH81" s="464"/>
      <c r="AYI81" s="464"/>
      <c r="AYJ81" s="475"/>
      <c r="AYL81" s="459"/>
      <c r="AYM81" s="446"/>
      <c r="AYN81" s="446"/>
      <c r="AYO81" s="446"/>
      <c r="AYP81" s="446"/>
      <c r="AYQ81" s="447"/>
      <c r="AYR81" s="447"/>
      <c r="AYS81" s="474"/>
      <c r="AYT81" s="464"/>
      <c r="AYU81" s="464"/>
      <c r="AYV81" s="464"/>
      <c r="AYW81" s="464"/>
      <c r="AYX81" s="464"/>
      <c r="AYY81" s="475"/>
      <c r="AZA81" s="459"/>
      <c r="AZB81" s="446"/>
      <c r="AZC81" s="446"/>
      <c r="AZD81" s="446"/>
      <c r="AZE81" s="446"/>
      <c r="AZF81" s="447"/>
      <c r="AZG81" s="447"/>
      <c r="AZH81" s="474"/>
      <c r="AZI81" s="464"/>
      <c r="AZJ81" s="464"/>
      <c r="AZK81" s="464"/>
      <c r="AZL81" s="464"/>
      <c r="AZM81" s="464"/>
      <c r="AZN81" s="475"/>
      <c r="AZP81" s="459"/>
      <c r="AZQ81" s="446"/>
      <c r="AZR81" s="446"/>
      <c r="AZS81" s="446"/>
      <c r="AZT81" s="446"/>
      <c r="AZU81" s="447"/>
      <c r="AZV81" s="447"/>
      <c r="AZW81" s="474"/>
      <c r="AZX81" s="464"/>
      <c r="AZY81" s="464"/>
      <c r="AZZ81" s="464"/>
      <c r="BAA81" s="464"/>
      <c r="BAB81" s="464"/>
      <c r="BAC81" s="475"/>
      <c r="BAE81" s="459"/>
      <c r="BAF81" s="446"/>
      <c r="BAG81" s="446"/>
      <c r="BAH81" s="446"/>
      <c r="BAI81" s="446"/>
      <c r="BAJ81" s="447"/>
      <c r="BAK81" s="447"/>
      <c r="BAL81" s="474"/>
      <c r="BAM81" s="464"/>
      <c r="BAN81" s="464"/>
      <c r="BAO81" s="464"/>
      <c r="BAP81" s="464"/>
      <c r="BAQ81" s="464"/>
      <c r="BAR81" s="475"/>
      <c r="BAT81" s="459"/>
      <c r="BAU81" s="446"/>
      <c r="BAV81" s="446"/>
      <c r="BAW81" s="446"/>
      <c r="BAX81" s="446"/>
      <c r="BAY81" s="447"/>
      <c r="BAZ81" s="447"/>
      <c r="BBA81" s="474"/>
      <c r="BBB81" s="464"/>
      <c r="BBC81" s="464"/>
      <c r="BBD81" s="464"/>
      <c r="BBE81" s="464"/>
      <c r="BBF81" s="464"/>
      <c r="BBG81" s="475"/>
      <c r="BBI81" s="459"/>
      <c r="BBJ81" s="446"/>
      <c r="BBK81" s="446"/>
      <c r="BBL81" s="446"/>
      <c r="BBM81" s="446"/>
      <c r="BBN81" s="447"/>
      <c r="BBO81" s="447"/>
      <c r="BBP81" s="474"/>
      <c r="BBQ81" s="464"/>
      <c r="BBR81" s="464"/>
      <c r="BBS81" s="464"/>
      <c r="BBT81" s="464"/>
      <c r="BBU81" s="464"/>
      <c r="BBV81" s="475"/>
      <c r="BBX81" s="459"/>
      <c r="BBY81" s="446"/>
      <c r="BBZ81" s="446"/>
      <c r="BCA81" s="446"/>
      <c r="BCB81" s="446"/>
      <c r="BCC81" s="447"/>
      <c r="BCD81" s="447"/>
      <c r="BCE81" s="474"/>
      <c r="BCF81" s="464"/>
      <c r="BCG81" s="464"/>
      <c r="BCH81" s="464"/>
      <c r="BCI81" s="464"/>
      <c r="BCJ81" s="464"/>
      <c r="BCK81" s="475"/>
      <c r="BCM81" s="459"/>
      <c r="BCN81" s="446"/>
      <c r="BCO81" s="446"/>
      <c r="BCP81" s="446"/>
      <c r="BCQ81" s="446"/>
      <c r="BCR81" s="447"/>
      <c r="BCS81" s="447"/>
      <c r="BCT81" s="474"/>
      <c r="BCU81" s="464"/>
      <c r="BCV81" s="464"/>
      <c r="BCW81" s="464"/>
      <c r="BCX81" s="464"/>
      <c r="BCY81" s="464"/>
      <c r="BCZ81" s="475"/>
      <c r="BDB81" s="459"/>
      <c r="BDC81" s="446"/>
      <c r="BDD81" s="446"/>
      <c r="BDE81" s="446"/>
      <c r="BDF81" s="446"/>
      <c r="BDG81" s="447"/>
      <c r="BDH81" s="447"/>
      <c r="BDI81" s="474"/>
      <c r="BDJ81" s="464"/>
      <c r="BDK81" s="464"/>
      <c r="BDL81" s="464"/>
      <c r="BDM81" s="464"/>
      <c r="BDN81" s="464"/>
      <c r="BDO81" s="475"/>
      <c r="BDQ81" s="459"/>
      <c r="BDR81" s="446"/>
      <c r="BDS81" s="446"/>
      <c r="BDT81" s="446"/>
      <c r="BDU81" s="446"/>
      <c r="BDV81" s="447"/>
      <c r="BDW81" s="447"/>
      <c r="BDX81" s="474"/>
      <c r="BDY81" s="464"/>
      <c r="BDZ81" s="464"/>
      <c r="BEA81" s="464"/>
      <c r="BEB81" s="464"/>
      <c r="BEC81" s="464"/>
      <c r="BED81" s="475"/>
      <c r="BEF81" s="459"/>
      <c r="BEG81" s="446"/>
      <c r="BEH81" s="446"/>
      <c r="BEI81" s="446"/>
      <c r="BEJ81" s="446"/>
      <c r="BEK81" s="447"/>
      <c r="BEL81" s="447"/>
      <c r="BEM81" s="474"/>
      <c r="BEN81" s="464"/>
      <c r="BEO81" s="464"/>
      <c r="BEP81" s="464"/>
      <c r="BEQ81" s="464"/>
      <c r="BER81" s="464"/>
      <c r="BES81" s="475"/>
      <c r="BEU81" s="459"/>
      <c r="BEV81" s="446"/>
      <c r="BEW81" s="446"/>
      <c r="BEX81" s="446"/>
      <c r="BEY81" s="446"/>
      <c r="BEZ81" s="447"/>
      <c r="BFA81" s="447"/>
      <c r="BFB81" s="474"/>
      <c r="BFC81" s="464"/>
      <c r="BFD81" s="464"/>
      <c r="BFE81" s="464"/>
      <c r="BFF81" s="464"/>
      <c r="BFG81" s="464"/>
      <c r="BFH81" s="475"/>
      <c r="BFJ81" s="459"/>
      <c r="BFK81" s="446"/>
      <c r="BFL81" s="446"/>
      <c r="BFM81" s="446"/>
      <c r="BFN81" s="446"/>
      <c r="BFO81" s="447"/>
      <c r="BFP81" s="447"/>
      <c r="BFQ81" s="474"/>
      <c r="BFR81" s="464"/>
      <c r="BFS81" s="464"/>
      <c r="BFT81" s="464"/>
      <c r="BFU81" s="464"/>
      <c r="BFV81" s="464"/>
      <c r="BFW81" s="475"/>
      <c r="BFY81" s="459"/>
      <c r="BFZ81" s="446"/>
      <c r="BGA81" s="446"/>
      <c r="BGB81" s="446"/>
      <c r="BGC81" s="446"/>
      <c r="BGD81" s="447"/>
      <c r="BGE81" s="447"/>
      <c r="BGF81" s="474"/>
      <c r="BGG81" s="464"/>
      <c r="BGH81" s="464"/>
      <c r="BGI81" s="464"/>
      <c r="BGJ81" s="464"/>
      <c r="BGK81" s="464"/>
      <c r="BGL81" s="475"/>
      <c r="BGN81" s="459"/>
      <c r="BGO81" s="446"/>
      <c r="BGP81" s="446"/>
      <c r="BGQ81" s="446"/>
      <c r="BGR81" s="446"/>
      <c r="BGS81" s="447"/>
      <c r="BGT81" s="447"/>
      <c r="BGU81" s="474"/>
      <c r="BGV81" s="464"/>
      <c r="BGW81" s="464"/>
      <c r="BGX81" s="464"/>
      <c r="BGY81" s="464"/>
      <c r="BGZ81" s="464"/>
      <c r="BHA81" s="475"/>
      <c r="BHC81" s="459"/>
      <c r="BHD81" s="446"/>
      <c r="BHE81" s="446"/>
      <c r="BHF81" s="446"/>
      <c r="BHG81" s="446"/>
      <c r="BHH81" s="447"/>
      <c r="BHI81" s="447"/>
      <c r="BHJ81" s="474"/>
      <c r="BHK81" s="464"/>
      <c r="BHL81" s="464"/>
      <c r="BHM81" s="464"/>
      <c r="BHN81" s="464"/>
      <c r="BHO81" s="464"/>
      <c r="BHP81" s="475"/>
      <c r="BHR81" s="459"/>
      <c r="BHS81" s="446"/>
      <c r="BHT81" s="446"/>
      <c r="BHU81" s="446"/>
      <c r="BHV81" s="446"/>
      <c r="BHW81" s="447"/>
      <c r="BHX81" s="447"/>
      <c r="BHY81" s="474"/>
      <c r="BHZ81" s="464"/>
      <c r="BIA81" s="464"/>
      <c r="BIB81" s="464"/>
      <c r="BIC81" s="464"/>
      <c r="BID81" s="464"/>
      <c r="BIE81" s="475"/>
      <c r="BIG81" s="459"/>
      <c r="BIH81" s="446"/>
      <c r="BII81" s="446"/>
      <c r="BIJ81" s="446"/>
      <c r="BIK81" s="446"/>
      <c r="BIL81" s="447"/>
      <c r="BIM81" s="447"/>
      <c r="BIN81" s="474"/>
      <c r="BIO81" s="464"/>
      <c r="BIP81" s="464"/>
      <c r="BIQ81" s="464"/>
      <c r="BIR81" s="464"/>
      <c r="BIS81" s="464"/>
      <c r="BIT81" s="475"/>
      <c r="BIV81" s="459"/>
      <c r="BIW81" s="446"/>
      <c r="BIX81" s="446"/>
      <c r="BIY81" s="446"/>
      <c r="BIZ81" s="446"/>
      <c r="BJA81" s="447"/>
      <c r="BJB81" s="447"/>
      <c r="BJC81" s="474"/>
      <c r="BJD81" s="464"/>
      <c r="BJE81" s="464"/>
      <c r="BJF81" s="464"/>
      <c r="BJG81" s="464"/>
      <c r="BJH81" s="464"/>
      <c r="BJI81" s="475"/>
      <c r="BJK81" s="459"/>
      <c r="BJL81" s="446"/>
      <c r="BJM81" s="446"/>
      <c r="BJN81" s="446"/>
      <c r="BJO81" s="446"/>
      <c r="BJP81" s="447"/>
      <c r="BJQ81" s="447"/>
      <c r="BJR81" s="474"/>
      <c r="BJS81" s="464"/>
      <c r="BJT81" s="464"/>
      <c r="BJU81" s="464"/>
      <c r="BJV81" s="464"/>
      <c r="BJW81" s="464"/>
      <c r="BJX81" s="475"/>
      <c r="BJZ81" s="459"/>
      <c r="BKA81" s="446"/>
      <c r="BKB81" s="446"/>
      <c r="BKC81" s="446"/>
      <c r="BKD81" s="446"/>
      <c r="BKE81" s="447"/>
      <c r="BKF81" s="447"/>
      <c r="BKG81" s="474"/>
      <c r="BKH81" s="464"/>
      <c r="BKI81" s="464"/>
      <c r="BKJ81" s="464"/>
      <c r="BKK81" s="464"/>
      <c r="BKL81" s="464"/>
      <c r="BKM81" s="475"/>
      <c r="BKO81" s="459"/>
      <c r="BKP81" s="446"/>
      <c r="BKQ81" s="446"/>
      <c r="BKR81" s="446"/>
      <c r="BKS81" s="446"/>
      <c r="BKT81" s="447"/>
      <c r="BKU81" s="447"/>
      <c r="BKV81" s="474"/>
      <c r="BKW81" s="464"/>
      <c r="BKX81" s="464"/>
      <c r="BKY81" s="464"/>
      <c r="BKZ81" s="464"/>
      <c r="BLA81" s="464"/>
      <c r="BLB81" s="475"/>
      <c r="BLD81" s="459"/>
      <c r="BLE81" s="446"/>
      <c r="BLF81" s="446"/>
      <c r="BLG81" s="446"/>
      <c r="BLH81" s="446"/>
      <c r="BLI81" s="447"/>
      <c r="BLJ81" s="447"/>
      <c r="BLK81" s="474"/>
      <c r="BLL81" s="464"/>
      <c r="BLM81" s="464"/>
      <c r="BLN81" s="464"/>
      <c r="BLO81" s="464"/>
      <c r="BLP81" s="464"/>
      <c r="BLQ81" s="475"/>
      <c r="BLS81" s="459"/>
      <c r="BLT81" s="446"/>
      <c r="BLU81" s="446"/>
      <c r="BLV81" s="446"/>
      <c r="BLW81" s="446"/>
      <c r="BLX81" s="447"/>
      <c r="BLY81" s="447"/>
      <c r="BLZ81" s="474"/>
      <c r="BMA81" s="464"/>
      <c r="BMB81" s="464"/>
      <c r="BMC81" s="464"/>
      <c r="BMD81" s="464"/>
      <c r="BME81" s="464"/>
      <c r="BMF81" s="475"/>
      <c r="BMH81" s="459"/>
      <c r="BMI81" s="446"/>
      <c r="BMJ81" s="446"/>
      <c r="BMK81" s="446"/>
      <c r="BML81" s="446"/>
      <c r="BMM81" s="447"/>
      <c r="BMN81" s="447"/>
      <c r="BMO81" s="474"/>
      <c r="BMP81" s="464"/>
      <c r="BMQ81" s="464"/>
      <c r="BMR81" s="464"/>
      <c r="BMS81" s="464"/>
      <c r="BMT81" s="464"/>
      <c r="BMU81" s="475"/>
      <c r="BMW81" s="459"/>
      <c r="BMX81" s="446"/>
      <c r="BMY81" s="446"/>
      <c r="BMZ81" s="446"/>
      <c r="BNA81" s="446"/>
      <c r="BNB81" s="447"/>
      <c r="BNC81" s="447"/>
      <c r="BND81" s="474"/>
      <c r="BNE81" s="464"/>
      <c r="BNF81" s="464"/>
      <c r="BNG81" s="464"/>
      <c r="BNH81" s="464"/>
      <c r="BNI81" s="464"/>
      <c r="BNJ81" s="475"/>
      <c r="BNL81" s="459"/>
      <c r="BNM81" s="446"/>
      <c r="BNN81" s="446"/>
      <c r="BNO81" s="446"/>
      <c r="BNP81" s="446"/>
      <c r="BNQ81" s="447"/>
      <c r="BNR81" s="447"/>
      <c r="BNS81" s="474"/>
      <c r="BNT81" s="464"/>
      <c r="BNU81" s="464"/>
      <c r="BNV81" s="464"/>
      <c r="BNW81" s="464"/>
      <c r="BNX81" s="464"/>
      <c r="BNY81" s="475"/>
      <c r="BOA81" s="459"/>
      <c r="BOB81" s="446"/>
      <c r="BOC81" s="446"/>
      <c r="BOD81" s="446"/>
      <c r="BOE81" s="446"/>
      <c r="BOF81" s="447"/>
      <c r="BOG81" s="447"/>
      <c r="BOH81" s="474"/>
      <c r="BOI81" s="464"/>
      <c r="BOJ81" s="464"/>
      <c r="BOK81" s="464"/>
      <c r="BOL81" s="464"/>
      <c r="BOM81" s="464"/>
      <c r="BON81" s="475"/>
      <c r="BOP81" s="459"/>
      <c r="BOQ81" s="446"/>
      <c r="BOR81" s="446"/>
      <c r="BOS81" s="446"/>
      <c r="BOT81" s="446"/>
      <c r="BOU81" s="447"/>
      <c r="BOV81" s="447"/>
      <c r="BOW81" s="474"/>
      <c r="BOX81" s="464"/>
      <c r="BOY81" s="464"/>
      <c r="BOZ81" s="464"/>
      <c r="BPA81" s="464"/>
      <c r="BPB81" s="464"/>
      <c r="BPC81" s="475"/>
      <c r="BPE81" s="459"/>
      <c r="BPF81" s="446"/>
      <c r="BPG81" s="446"/>
      <c r="BPH81" s="446"/>
      <c r="BPI81" s="446"/>
      <c r="BPJ81" s="447"/>
      <c r="BPK81" s="447"/>
      <c r="BPL81" s="474"/>
      <c r="BPM81" s="464"/>
      <c r="BPN81" s="464"/>
      <c r="BPO81" s="464"/>
      <c r="BPP81" s="464"/>
      <c r="BPQ81" s="464"/>
      <c r="BPR81" s="475"/>
      <c r="BPT81" s="459"/>
      <c r="BPU81" s="446"/>
      <c r="BPV81" s="446"/>
      <c r="BPW81" s="446"/>
      <c r="BPX81" s="446"/>
      <c r="BPY81" s="447"/>
      <c r="BPZ81" s="447"/>
      <c r="BQA81" s="474"/>
      <c r="BQB81" s="464"/>
      <c r="BQC81" s="464"/>
      <c r="BQD81" s="464"/>
      <c r="BQE81" s="464"/>
      <c r="BQF81" s="464"/>
      <c r="BQG81" s="475"/>
      <c r="BQI81" s="459"/>
      <c r="BQJ81" s="446"/>
      <c r="BQK81" s="446"/>
      <c r="BQL81" s="446"/>
      <c r="BQM81" s="446"/>
      <c r="BQN81" s="447"/>
      <c r="BQO81" s="447"/>
      <c r="BQP81" s="474"/>
      <c r="BQQ81" s="464"/>
      <c r="BQR81" s="464"/>
      <c r="BQS81" s="464"/>
      <c r="BQT81" s="464"/>
      <c r="BQU81" s="464"/>
      <c r="BQV81" s="475"/>
      <c r="BQX81" s="459"/>
      <c r="BQY81" s="446"/>
      <c r="BQZ81" s="446"/>
      <c r="BRA81" s="446"/>
      <c r="BRB81" s="446"/>
      <c r="BRC81" s="447"/>
      <c r="BRD81" s="447"/>
      <c r="BRE81" s="474"/>
      <c r="BRF81" s="464"/>
      <c r="BRG81" s="464"/>
      <c r="BRH81" s="464"/>
      <c r="BRI81" s="464"/>
      <c r="BRJ81" s="464"/>
      <c r="BRK81" s="475"/>
      <c r="BRM81" s="459"/>
      <c r="BRN81" s="446"/>
      <c r="BRO81" s="446"/>
      <c r="BRP81" s="446"/>
      <c r="BRQ81" s="446"/>
      <c r="BRR81" s="447"/>
      <c r="BRS81" s="447"/>
      <c r="BRT81" s="474"/>
      <c r="BRU81" s="464"/>
      <c r="BRV81" s="464"/>
      <c r="BRW81" s="464"/>
      <c r="BRX81" s="464"/>
      <c r="BRY81" s="464"/>
      <c r="BRZ81" s="475"/>
      <c r="BSB81" s="459"/>
      <c r="BSC81" s="446"/>
      <c r="BSD81" s="446"/>
      <c r="BSE81" s="446"/>
      <c r="BSF81" s="446"/>
      <c r="BSG81" s="447"/>
      <c r="BSH81" s="447"/>
      <c r="BSI81" s="474"/>
      <c r="BSJ81" s="464"/>
      <c r="BSK81" s="464"/>
      <c r="BSL81" s="464"/>
      <c r="BSM81" s="464"/>
      <c r="BSN81" s="464"/>
      <c r="BSO81" s="475"/>
      <c r="BSQ81" s="459"/>
      <c r="BSR81" s="446"/>
      <c r="BSS81" s="446"/>
      <c r="BST81" s="446"/>
      <c r="BSU81" s="446"/>
      <c r="BSV81" s="447"/>
      <c r="BSW81" s="447"/>
      <c r="BSX81" s="474"/>
      <c r="BSY81" s="464"/>
      <c r="BSZ81" s="464"/>
      <c r="BTA81" s="464"/>
      <c r="BTB81" s="464"/>
      <c r="BTC81" s="464"/>
      <c r="BTD81" s="475"/>
      <c r="BTF81" s="459"/>
      <c r="BTG81" s="446"/>
      <c r="BTH81" s="446"/>
      <c r="BTI81" s="446"/>
      <c r="BTJ81" s="446"/>
      <c r="BTK81" s="447"/>
      <c r="BTL81" s="447"/>
      <c r="BTM81" s="474"/>
      <c r="BTN81" s="464"/>
      <c r="BTO81" s="464"/>
      <c r="BTP81" s="464"/>
      <c r="BTQ81" s="464"/>
      <c r="BTR81" s="464"/>
      <c r="BTS81" s="475"/>
      <c r="BTU81" s="459"/>
      <c r="BTV81" s="446"/>
      <c r="BTW81" s="446"/>
      <c r="BTX81" s="446"/>
      <c r="BTY81" s="446"/>
      <c r="BTZ81" s="447"/>
      <c r="BUA81" s="447"/>
      <c r="BUB81" s="474"/>
      <c r="BUC81" s="464"/>
      <c r="BUD81" s="464"/>
      <c r="BUE81" s="464"/>
      <c r="BUF81" s="464"/>
      <c r="BUG81" s="464"/>
      <c r="BUH81" s="475"/>
      <c r="BUJ81" s="459"/>
      <c r="BUK81" s="446"/>
      <c r="BUL81" s="446"/>
      <c r="BUM81" s="446"/>
      <c r="BUN81" s="446"/>
      <c r="BUO81" s="447"/>
      <c r="BUP81" s="447"/>
      <c r="BUQ81" s="474"/>
      <c r="BUR81" s="464"/>
      <c r="BUS81" s="464"/>
      <c r="BUT81" s="464"/>
      <c r="BUU81" s="464"/>
      <c r="BUV81" s="464"/>
      <c r="BUW81" s="475"/>
      <c r="BUY81" s="459"/>
      <c r="BUZ81" s="446"/>
      <c r="BVA81" s="446"/>
      <c r="BVB81" s="446"/>
      <c r="BVC81" s="446"/>
      <c r="BVD81" s="447"/>
      <c r="BVE81" s="447"/>
      <c r="BVF81" s="474"/>
      <c r="BVG81" s="464"/>
      <c r="BVH81" s="464"/>
      <c r="BVI81" s="464"/>
      <c r="BVJ81" s="464"/>
      <c r="BVK81" s="464"/>
      <c r="BVL81" s="475"/>
      <c r="BVN81" s="459"/>
      <c r="BVO81" s="446"/>
      <c r="BVP81" s="446"/>
      <c r="BVQ81" s="446"/>
      <c r="BVR81" s="446"/>
      <c r="BVS81" s="447"/>
      <c r="BVT81" s="447"/>
      <c r="BVU81" s="474"/>
      <c r="BVV81" s="464"/>
      <c r="BVW81" s="464"/>
      <c r="BVX81" s="464"/>
      <c r="BVY81" s="464"/>
      <c r="BVZ81" s="464"/>
      <c r="BWA81" s="475"/>
    </row>
    <row r="82" spans="2:1951" ht="18" hidden="1" customHeight="1" x14ac:dyDescent="0.2">
      <c r="B82" s="301">
        <f>B63+1</f>
        <v>2026</v>
      </c>
      <c r="C82" s="440"/>
      <c r="D82" s="441"/>
      <c r="E82" s="441"/>
      <c r="F82" s="441"/>
      <c r="G82" s="441"/>
      <c r="H82" s="441"/>
      <c r="I82" s="441"/>
      <c r="J82" s="441"/>
      <c r="K82" s="441"/>
      <c r="L82" s="441"/>
      <c r="M82" s="441"/>
      <c r="N82" s="441"/>
      <c r="O82" s="441"/>
      <c r="P82" s="442"/>
      <c r="R82" s="456"/>
      <c r="S82" s="441"/>
      <c r="T82" s="441"/>
      <c r="U82" s="441"/>
      <c r="V82" s="441"/>
      <c r="W82" s="441"/>
      <c r="X82" s="441"/>
      <c r="Y82" s="441"/>
      <c r="Z82" s="441"/>
      <c r="AA82" s="441"/>
      <c r="AB82" s="441"/>
      <c r="AC82" s="441"/>
      <c r="AD82" s="441"/>
      <c r="AE82" s="442"/>
      <c r="AG82" s="456"/>
      <c r="AH82" s="441"/>
      <c r="AI82" s="441"/>
      <c r="AJ82" s="441"/>
      <c r="AK82" s="441"/>
      <c r="AL82" s="441"/>
      <c r="AM82" s="441"/>
      <c r="AN82" s="441"/>
      <c r="AO82" s="441"/>
      <c r="AP82" s="441"/>
      <c r="AQ82" s="441"/>
      <c r="AR82" s="441"/>
      <c r="AS82" s="441"/>
      <c r="AT82" s="442"/>
      <c r="AV82" s="456"/>
      <c r="AW82" s="441"/>
      <c r="AX82" s="441"/>
      <c r="AY82" s="441"/>
      <c r="AZ82" s="441"/>
      <c r="BA82" s="441"/>
      <c r="BB82" s="441"/>
      <c r="BC82" s="441"/>
      <c r="BD82" s="441"/>
      <c r="BE82" s="441"/>
      <c r="BF82" s="441"/>
      <c r="BG82" s="441"/>
      <c r="BH82" s="441"/>
      <c r="BI82" s="442"/>
      <c r="BK82" s="456"/>
      <c r="BL82" s="441"/>
      <c r="BM82" s="441"/>
      <c r="BN82" s="441"/>
      <c r="BO82" s="441"/>
      <c r="BP82" s="441"/>
      <c r="BQ82" s="441"/>
      <c r="BR82" s="441"/>
      <c r="BS82" s="441"/>
      <c r="BT82" s="441"/>
      <c r="BU82" s="441"/>
      <c r="BV82" s="441"/>
      <c r="BW82" s="441"/>
      <c r="BX82" s="442"/>
      <c r="BZ82" s="456"/>
      <c r="CA82" s="441"/>
      <c r="CB82" s="441"/>
      <c r="CC82" s="441"/>
      <c r="CD82" s="441"/>
      <c r="CE82" s="441"/>
      <c r="CF82" s="441"/>
      <c r="CG82" s="441"/>
      <c r="CH82" s="441"/>
      <c r="CI82" s="441"/>
      <c r="CJ82" s="441"/>
      <c r="CK82" s="441"/>
      <c r="CL82" s="441"/>
      <c r="CM82" s="442"/>
      <c r="CO82" s="456"/>
      <c r="CP82" s="441"/>
      <c r="CQ82" s="441"/>
      <c r="CR82" s="441"/>
      <c r="CS82" s="441"/>
      <c r="CT82" s="441"/>
      <c r="CU82" s="441"/>
      <c r="CV82" s="441"/>
      <c r="CW82" s="441"/>
      <c r="CX82" s="441"/>
      <c r="CY82" s="441"/>
      <c r="CZ82" s="441"/>
      <c r="DA82" s="441"/>
      <c r="DB82" s="442"/>
      <c r="DD82" s="456"/>
      <c r="DE82" s="441"/>
      <c r="DF82" s="441"/>
      <c r="DG82" s="441"/>
      <c r="DH82" s="441"/>
      <c r="DI82" s="441"/>
      <c r="DJ82" s="441"/>
      <c r="DK82" s="441"/>
      <c r="DL82" s="441"/>
      <c r="DM82" s="441"/>
      <c r="DN82" s="441"/>
      <c r="DO82" s="441"/>
      <c r="DP82" s="441"/>
      <c r="DQ82" s="442"/>
      <c r="DS82" s="456"/>
      <c r="DT82" s="441"/>
      <c r="DU82" s="441"/>
      <c r="DV82" s="441"/>
      <c r="DW82" s="441"/>
      <c r="DX82" s="441"/>
      <c r="DY82" s="441"/>
      <c r="DZ82" s="441"/>
      <c r="EA82" s="441"/>
      <c r="EB82" s="441"/>
      <c r="EC82" s="441"/>
      <c r="ED82" s="441"/>
      <c r="EE82" s="441"/>
      <c r="EF82" s="442"/>
      <c r="EH82" s="456"/>
      <c r="EI82" s="441"/>
      <c r="EJ82" s="441"/>
      <c r="EK82" s="441"/>
      <c r="EL82" s="441"/>
      <c r="EM82" s="441"/>
      <c r="EN82" s="441"/>
      <c r="EO82" s="441"/>
      <c r="EP82" s="441"/>
      <c r="EQ82" s="441"/>
      <c r="ER82" s="441"/>
      <c r="ES82" s="441"/>
      <c r="ET82" s="441"/>
      <c r="EU82" s="442"/>
      <c r="EW82" s="456"/>
      <c r="EX82" s="441"/>
      <c r="EY82" s="441"/>
      <c r="EZ82" s="441"/>
      <c r="FA82" s="441"/>
      <c r="FB82" s="441"/>
      <c r="FC82" s="441"/>
      <c r="FD82" s="441"/>
      <c r="FE82" s="441"/>
      <c r="FF82" s="441"/>
      <c r="FG82" s="441"/>
      <c r="FH82" s="441"/>
      <c r="FI82" s="441"/>
      <c r="FJ82" s="442"/>
      <c r="FL82" s="456"/>
      <c r="FM82" s="441"/>
      <c r="FN82" s="441"/>
      <c r="FO82" s="441"/>
      <c r="FP82" s="441"/>
      <c r="FQ82" s="441"/>
      <c r="FR82" s="441"/>
      <c r="FS82" s="441"/>
      <c r="FT82" s="441"/>
      <c r="FU82" s="441"/>
      <c r="FV82" s="441"/>
      <c r="FW82" s="441"/>
      <c r="FX82" s="441"/>
      <c r="FY82" s="442"/>
      <c r="GA82" s="456"/>
      <c r="GB82" s="441"/>
      <c r="GC82" s="441"/>
      <c r="GD82" s="441"/>
      <c r="GE82" s="441"/>
      <c r="GF82" s="441"/>
      <c r="GG82" s="441"/>
      <c r="GH82" s="441"/>
      <c r="GI82" s="441"/>
      <c r="GJ82" s="441"/>
      <c r="GK82" s="441"/>
      <c r="GL82" s="441"/>
      <c r="GM82" s="441"/>
      <c r="GN82" s="442"/>
      <c r="GP82" s="456"/>
      <c r="GQ82" s="441"/>
      <c r="GR82" s="441"/>
      <c r="GS82" s="441"/>
      <c r="GT82" s="441"/>
      <c r="GU82" s="441"/>
      <c r="GV82" s="441"/>
      <c r="GW82" s="441"/>
      <c r="GX82" s="441"/>
      <c r="GY82" s="441"/>
      <c r="GZ82" s="441"/>
      <c r="HA82" s="441"/>
      <c r="HB82" s="441"/>
      <c r="HC82" s="442"/>
      <c r="HE82" s="456"/>
      <c r="HF82" s="441"/>
      <c r="HG82" s="441"/>
      <c r="HH82" s="441"/>
      <c r="HI82" s="441"/>
      <c r="HJ82" s="441"/>
      <c r="HK82" s="441"/>
      <c r="HL82" s="441"/>
      <c r="HM82" s="441"/>
      <c r="HN82" s="441"/>
      <c r="HO82" s="441"/>
      <c r="HP82" s="441"/>
      <c r="HQ82" s="441"/>
      <c r="HR82" s="442"/>
      <c r="HT82" s="456"/>
      <c r="HU82" s="441"/>
      <c r="HV82" s="441"/>
      <c r="HW82" s="441"/>
      <c r="HX82" s="441"/>
      <c r="HY82" s="441"/>
      <c r="HZ82" s="441"/>
      <c r="IA82" s="441"/>
      <c r="IB82" s="441"/>
      <c r="IC82" s="441"/>
      <c r="ID82" s="441"/>
      <c r="IE82" s="441"/>
      <c r="IF82" s="441"/>
      <c r="IG82" s="442"/>
      <c r="II82" s="456"/>
      <c r="IJ82" s="441"/>
      <c r="IK82" s="441"/>
      <c r="IL82" s="441"/>
      <c r="IM82" s="441"/>
      <c r="IN82" s="441"/>
      <c r="IO82" s="441"/>
      <c r="IP82" s="441"/>
      <c r="IQ82" s="441"/>
      <c r="IR82" s="441"/>
      <c r="IS82" s="441"/>
      <c r="IT82" s="441"/>
      <c r="IU82" s="441"/>
      <c r="IV82" s="442"/>
      <c r="IX82" s="456"/>
      <c r="IY82" s="441"/>
      <c r="IZ82" s="441"/>
      <c r="JA82" s="441"/>
      <c r="JB82" s="441"/>
      <c r="JC82" s="441"/>
      <c r="JD82" s="441"/>
      <c r="JE82" s="441"/>
      <c r="JF82" s="441"/>
      <c r="JG82" s="441"/>
      <c r="JH82" s="441"/>
      <c r="JI82" s="441"/>
      <c r="JJ82" s="441"/>
      <c r="JK82" s="442"/>
      <c r="JM82" s="456"/>
      <c r="JN82" s="441"/>
      <c r="JO82" s="441"/>
      <c r="JP82" s="441"/>
      <c r="JQ82" s="441"/>
      <c r="JR82" s="441"/>
      <c r="JS82" s="441"/>
      <c r="JT82" s="441"/>
      <c r="JU82" s="441"/>
      <c r="JV82" s="441"/>
      <c r="JW82" s="441"/>
      <c r="JX82" s="441"/>
      <c r="JY82" s="441"/>
      <c r="JZ82" s="442"/>
      <c r="KB82" s="456"/>
      <c r="KC82" s="441"/>
      <c r="KD82" s="441"/>
      <c r="KE82" s="441"/>
      <c r="KF82" s="441"/>
      <c r="KG82" s="441"/>
      <c r="KH82" s="441"/>
      <c r="KI82" s="441"/>
      <c r="KJ82" s="441"/>
      <c r="KK82" s="441"/>
      <c r="KL82" s="441"/>
      <c r="KM82" s="441"/>
      <c r="KN82" s="441"/>
      <c r="KO82" s="442"/>
      <c r="KQ82" s="456"/>
      <c r="KR82" s="441"/>
      <c r="KS82" s="441"/>
      <c r="KT82" s="441"/>
      <c r="KU82" s="441"/>
      <c r="KV82" s="441"/>
      <c r="KW82" s="441"/>
      <c r="KX82" s="441"/>
      <c r="KY82" s="441"/>
      <c r="KZ82" s="441"/>
      <c r="LA82" s="441"/>
      <c r="LB82" s="441"/>
      <c r="LC82" s="441"/>
      <c r="LD82" s="442"/>
      <c r="LF82" s="456"/>
      <c r="LG82" s="441"/>
      <c r="LH82" s="441"/>
      <c r="LI82" s="441"/>
      <c r="LJ82" s="441"/>
      <c r="LK82" s="441"/>
      <c r="LL82" s="441"/>
      <c r="LM82" s="441"/>
      <c r="LN82" s="441"/>
      <c r="LO82" s="441"/>
      <c r="LP82" s="441"/>
      <c r="LQ82" s="441"/>
      <c r="LR82" s="441"/>
      <c r="LS82" s="442"/>
      <c r="LU82" s="456"/>
      <c r="LV82" s="441"/>
      <c r="LW82" s="441"/>
      <c r="LX82" s="441"/>
      <c r="LY82" s="441"/>
      <c r="LZ82" s="441"/>
      <c r="MA82" s="441"/>
      <c r="MB82" s="441"/>
      <c r="MC82" s="441"/>
      <c r="MD82" s="441"/>
      <c r="ME82" s="441"/>
      <c r="MF82" s="441"/>
      <c r="MG82" s="441"/>
      <c r="MH82" s="442"/>
      <c r="MJ82" s="456"/>
      <c r="MK82" s="441"/>
      <c r="ML82" s="441"/>
      <c r="MM82" s="441"/>
      <c r="MN82" s="441"/>
      <c r="MO82" s="441"/>
      <c r="MP82" s="441"/>
      <c r="MQ82" s="441"/>
      <c r="MR82" s="441"/>
      <c r="MS82" s="441"/>
      <c r="MT82" s="441"/>
      <c r="MU82" s="441"/>
      <c r="MV82" s="441"/>
      <c r="MW82" s="442"/>
      <c r="MY82" s="456"/>
      <c r="MZ82" s="441"/>
      <c r="NA82" s="441"/>
      <c r="NB82" s="441"/>
      <c r="NC82" s="441"/>
      <c r="ND82" s="441"/>
      <c r="NE82" s="441"/>
      <c r="NF82" s="441"/>
      <c r="NG82" s="441"/>
      <c r="NH82" s="441"/>
      <c r="NI82" s="441"/>
      <c r="NJ82" s="441"/>
      <c r="NK82" s="441"/>
      <c r="NL82" s="442"/>
      <c r="NN82" s="456"/>
      <c r="NO82" s="441"/>
      <c r="NP82" s="441"/>
      <c r="NQ82" s="441"/>
      <c r="NR82" s="441"/>
      <c r="NS82" s="441"/>
      <c r="NT82" s="441"/>
      <c r="NU82" s="441"/>
      <c r="NV82" s="441"/>
      <c r="NW82" s="441"/>
      <c r="NX82" s="441"/>
      <c r="NY82" s="441"/>
      <c r="NZ82" s="441"/>
      <c r="OA82" s="442"/>
      <c r="OC82" s="456"/>
      <c r="OD82" s="441"/>
      <c r="OE82" s="441"/>
      <c r="OF82" s="441"/>
      <c r="OG82" s="441"/>
      <c r="OH82" s="441"/>
      <c r="OI82" s="441"/>
      <c r="OJ82" s="441"/>
      <c r="OK82" s="441"/>
      <c r="OL82" s="441"/>
      <c r="OM82" s="441"/>
      <c r="ON82" s="441"/>
      <c r="OO82" s="441"/>
      <c r="OP82" s="442"/>
      <c r="OR82" s="456"/>
      <c r="OS82" s="441"/>
      <c r="OT82" s="441"/>
      <c r="OU82" s="441"/>
      <c r="OV82" s="441"/>
      <c r="OW82" s="441"/>
      <c r="OX82" s="441"/>
      <c r="OY82" s="441"/>
      <c r="OZ82" s="441"/>
      <c r="PA82" s="441"/>
      <c r="PB82" s="441"/>
      <c r="PC82" s="441"/>
      <c r="PD82" s="441"/>
      <c r="PE82" s="442"/>
      <c r="PG82" s="456"/>
      <c r="PH82" s="441"/>
      <c r="PI82" s="441"/>
      <c r="PJ82" s="441"/>
      <c r="PK82" s="441"/>
      <c r="PL82" s="441"/>
      <c r="PM82" s="441"/>
      <c r="PN82" s="441"/>
      <c r="PO82" s="441"/>
      <c r="PP82" s="441"/>
      <c r="PQ82" s="441"/>
      <c r="PR82" s="441"/>
      <c r="PS82" s="441"/>
      <c r="PT82" s="442"/>
      <c r="PV82" s="456"/>
      <c r="PW82" s="441"/>
      <c r="PX82" s="441"/>
      <c r="PY82" s="441"/>
      <c r="PZ82" s="441"/>
      <c r="QA82" s="441"/>
      <c r="QB82" s="441"/>
      <c r="QC82" s="441"/>
      <c r="QD82" s="441"/>
      <c r="QE82" s="441"/>
      <c r="QF82" s="441"/>
      <c r="QG82" s="441"/>
      <c r="QH82" s="441"/>
      <c r="QI82" s="442"/>
      <c r="QK82" s="456"/>
      <c r="QL82" s="441"/>
      <c r="QM82" s="441"/>
      <c r="QN82" s="441"/>
      <c r="QO82" s="441"/>
      <c r="QP82" s="441"/>
      <c r="QQ82" s="441"/>
      <c r="QR82" s="441"/>
      <c r="QS82" s="441"/>
      <c r="QT82" s="441"/>
      <c r="QU82" s="441"/>
      <c r="QV82" s="441"/>
      <c r="QW82" s="441"/>
      <c r="QX82" s="442"/>
      <c r="QZ82" s="456"/>
      <c r="RA82" s="441"/>
      <c r="RB82" s="441"/>
      <c r="RC82" s="441"/>
      <c r="RD82" s="441"/>
      <c r="RE82" s="441"/>
      <c r="RF82" s="441"/>
      <c r="RG82" s="441"/>
      <c r="RH82" s="441"/>
      <c r="RI82" s="441"/>
      <c r="RJ82" s="441"/>
      <c r="RK82" s="441"/>
      <c r="RL82" s="441"/>
      <c r="RM82" s="442"/>
      <c r="RO82" s="456"/>
      <c r="RP82" s="441"/>
      <c r="RQ82" s="441"/>
      <c r="RR82" s="441"/>
      <c r="RS82" s="441"/>
      <c r="RT82" s="441"/>
      <c r="RU82" s="441"/>
      <c r="RV82" s="441"/>
      <c r="RW82" s="441"/>
      <c r="RX82" s="441"/>
      <c r="RY82" s="441"/>
      <c r="RZ82" s="441"/>
      <c r="SA82" s="441"/>
      <c r="SB82" s="442"/>
      <c r="SD82" s="456"/>
      <c r="SE82" s="441"/>
      <c r="SF82" s="441"/>
      <c r="SG82" s="441"/>
      <c r="SH82" s="441"/>
      <c r="SI82" s="441"/>
      <c r="SJ82" s="441"/>
      <c r="SK82" s="441"/>
      <c r="SL82" s="441"/>
      <c r="SM82" s="441"/>
      <c r="SN82" s="441"/>
      <c r="SO82" s="441"/>
      <c r="SP82" s="441"/>
      <c r="SQ82" s="442"/>
      <c r="SS82" s="456"/>
      <c r="ST82" s="441"/>
      <c r="SU82" s="441"/>
      <c r="SV82" s="441"/>
      <c r="SW82" s="441"/>
      <c r="SX82" s="441"/>
      <c r="SY82" s="441"/>
      <c r="SZ82" s="441"/>
      <c r="TA82" s="441"/>
      <c r="TB82" s="441"/>
      <c r="TC82" s="441"/>
      <c r="TD82" s="441"/>
      <c r="TE82" s="441"/>
      <c r="TF82" s="442"/>
      <c r="TH82" s="456"/>
      <c r="TI82" s="441"/>
      <c r="TJ82" s="441"/>
      <c r="TK82" s="441"/>
      <c r="TL82" s="441"/>
      <c r="TM82" s="441"/>
      <c r="TN82" s="441"/>
      <c r="TO82" s="441"/>
      <c r="TP82" s="441"/>
      <c r="TQ82" s="441"/>
      <c r="TR82" s="441"/>
      <c r="TS82" s="441"/>
      <c r="TT82" s="441"/>
      <c r="TU82" s="442"/>
      <c r="TW82" s="456"/>
      <c r="TX82" s="441"/>
      <c r="TY82" s="441"/>
      <c r="TZ82" s="441"/>
      <c r="UA82" s="441"/>
      <c r="UB82" s="441"/>
      <c r="UC82" s="441"/>
      <c r="UD82" s="441"/>
      <c r="UE82" s="441"/>
      <c r="UF82" s="441"/>
      <c r="UG82" s="441"/>
      <c r="UH82" s="441"/>
      <c r="UI82" s="441"/>
      <c r="UJ82" s="442"/>
      <c r="UL82" s="456"/>
      <c r="UM82" s="441"/>
      <c r="UN82" s="441"/>
      <c r="UO82" s="441"/>
      <c r="UP82" s="441"/>
      <c r="UQ82" s="441"/>
      <c r="UR82" s="441"/>
      <c r="US82" s="441"/>
      <c r="UT82" s="441"/>
      <c r="UU82" s="441"/>
      <c r="UV82" s="441"/>
      <c r="UW82" s="441"/>
      <c r="UX82" s="441"/>
      <c r="UY82" s="442"/>
      <c r="VA82" s="456"/>
      <c r="VB82" s="441"/>
      <c r="VC82" s="441"/>
      <c r="VD82" s="441"/>
      <c r="VE82" s="441"/>
      <c r="VF82" s="441"/>
      <c r="VG82" s="441"/>
      <c r="VH82" s="441"/>
      <c r="VI82" s="441"/>
      <c r="VJ82" s="441"/>
      <c r="VK82" s="441"/>
      <c r="VL82" s="441"/>
      <c r="VM82" s="441"/>
      <c r="VN82" s="442"/>
      <c r="VP82" s="456"/>
      <c r="VQ82" s="441"/>
      <c r="VR82" s="441"/>
      <c r="VS82" s="441"/>
      <c r="VT82" s="441"/>
      <c r="VU82" s="441"/>
      <c r="VV82" s="441"/>
      <c r="VW82" s="441"/>
      <c r="VX82" s="441"/>
      <c r="VY82" s="441"/>
      <c r="VZ82" s="441"/>
      <c r="WA82" s="441"/>
      <c r="WB82" s="441"/>
      <c r="WC82" s="442"/>
      <c r="WE82" s="456"/>
      <c r="WF82" s="441"/>
      <c r="WG82" s="441"/>
      <c r="WH82" s="441"/>
      <c r="WI82" s="441"/>
      <c r="WJ82" s="441"/>
      <c r="WK82" s="441"/>
      <c r="WL82" s="441"/>
      <c r="WM82" s="441"/>
      <c r="WN82" s="441"/>
      <c r="WO82" s="441"/>
      <c r="WP82" s="441"/>
      <c r="WQ82" s="441"/>
      <c r="WR82" s="442"/>
      <c r="WT82" s="456"/>
      <c r="WU82" s="441"/>
      <c r="WV82" s="441"/>
      <c r="WW82" s="441"/>
      <c r="WX82" s="441"/>
      <c r="WY82" s="441"/>
      <c r="WZ82" s="441"/>
      <c r="XA82" s="441"/>
      <c r="XB82" s="441"/>
      <c r="XC82" s="441"/>
      <c r="XD82" s="441"/>
      <c r="XE82" s="441"/>
      <c r="XF82" s="441"/>
      <c r="XG82" s="442"/>
      <c r="XI82" s="456"/>
      <c r="XJ82" s="441"/>
      <c r="XK82" s="441"/>
      <c r="XL82" s="441"/>
      <c r="XM82" s="441"/>
      <c r="XN82" s="441"/>
      <c r="XO82" s="441"/>
      <c r="XP82" s="441"/>
      <c r="XQ82" s="441"/>
      <c r="XR82" s="441"/>
      <c r="XS82" s="441"/>
      <c r="XT82" s="441"/>
      <c r="XU82" s="441"/>
      <c r="XV82" s="442"/>
      <c r="XX82" s="456"/>
      <c r="XY82" s="441"/>
      <c r="XZ82" s="441"/>
      <c r="YA82" s="441"/>
      <c r="YB82" s="441"/>
      <c r="YC82" s="441"/>
      <c r="YD82" s="441"/>
      <c r="YE82" s="441"/>
      <c r="YF82" s="441"/>
      <c r="YG82" s="441"/>
      <c r="YH82" s="441"/>
      <c r="YI82" s="441"/>
      <c r="YJ82" s="441"/>
      <c r="YK82" s="442"/>
      <c r="YM82" s="456"/>
      <c r="YN82" s="441"/>
      <c r="YO82" s="441"/>
      <c r="YP82" s="441"/>
      <c r="YQ82" s="441"/>
      <c r="YR82" s="441"/>
      <c r="YS82" s="441"/>
      <c r="YT82" s="441"/>
      <c r="YU82" s="441"/>
      <c r="YV82" s="441"/>
      <c r="YW82" s="441"/>
      <c r="YX82" s="441"/>
      <c r="YY82" s="441"/>
      <c r="YZ82" s="442"/>
      <c r="ZB82" s="456"/>
      <c r="ZC82" s="441"/>
      <c r="ZD82" s="441"/>
      <c r="ZE82" s="441"/>
      <c r="ZF82" s="441"/>
      <c r="ZG82" s="441"/>
      <c r="ZH82" s="441"/>
      <c r="ZI82" s="441"/>
      <c r="ZJ82" s="441"/>
      <c r="ZK82" s="441"/>
      <c r="ZL82" s="441"/>
      <c r="ZM82" s="441"/>
      <c r="ZN82" s="441"/>
      <c r="ZO82" s="442"/>
      <c r="ZQ82" s="456"/>
      <c r="ZR82" s="441"/>
      <c r="ZS82" s="441"/>
      <c r="ZT82" s="441"/>
      <c r="ZU82" s="441"/>
      <c r="ZV82" s="441"/>
      <c r="ZW82" s="441"/>
      <c r="ZX82" s="441"/>
      <c r="ZY82" s="441"/>
      <c r="ZZ82" s="441"/>
      <c r="AAA82" s="441"/>
      <c r="AAB82" s="441"/>
      <c r="AAC82" s="441"/>
      <c r="AAD82" s="442"/>
      <c r="AAF82" s="456"/>
      <c r="AAG82" s="441"/>
      <c r="AAH82" s="441"/>
      <c r="AAI82" s="441"/>
      <c r="AAJ82" s="441"/>
      <c r="AAK82" s="441"/>
      <c r="AAL82" s="441"/>
      <c r="AAM82" s="441"/>
      <c r="AAN82" s="441"/>
      <c r="AAO82" s="441"/>
      <c r="AAP82" s="441"/>
      <c r="AAQ82" s="441"/>
      <c r="AAR82" s="441"/>
      <c r="AAS82" s="442"/>
      <c r="AAU82" s="456"/>
      <c r="AAV82" s="441"/>
      <c r="AAW82" s="441"/>
      <c r="AAX82" s="441"/>
      <c r="AAY82" s="441"/>
      <c r="AAZ82" s="441"/>
      <c r="ABA82" s="441"/>
      <c r="ABB82" s="441"/>
      <c r="ABC82" s="441"/>
      <c r="ABD82" s="441"/>
      <c r="ABE82" s="441"/>
      <c r="ABF82" s="441"/>
      <c r="ABG82" s="441"/>
      <c r="ABH82" s="442"/>
      <c r="ABJ82" s="456"/>
      <c r="ABK82" s="441"/>
      <c r="ABL82" s="441"/>
      <c r="ABM82" s="441"/>
      <c r="ABN82" s="441"/>
      <c r="ABO82" s="441"/>
      <c r="ABP82" s="441"/>
      <c r="ABQ82" s="441"/>
      <c r="ABR82" s="441"/>
      <c r="ABS82" s="441"/>
      <c r="ABT82" s="441"/>
      <c r="ABU82" s="441"/>
      <c r="ABV82" s="441"/>
      <c r="ABW82" s="442"/>
      <c r="ABY82" s="456"/>
      <c r="ABZ82" s="441"/>
      <c r="ACA82" s="441"/>
      <c r="ACB82" s="441"/>
      <c r="ACC82" s="441"/>
      <c r="ACD82" s="441"/>
      <c r="ACE82" s="441"/>
      <c r="ACF82" s="441"/>
      <c r="ACG82" s="441"/>
      <c r="ACH82" s="441"/>
      <c r="ACI82" s="441"/>
      <c r="ACJ82" s="441"/>
      <c r="ACK82" s="441"/>
      <c r="ACL82" s="442"/>
      <c r="ACN82" s="456"/>
      <c r="ACO82" s="441"/>
      <c r="ACP82" s="441"/>
      <c r="ACQ82" s="441"/>
      <c r="ACR82" s="441"/>
      <c r="ACS82" s="441"/>
      <c r="ACT82" s="441"/>
      <c r="ACU82" s="441"/>
      <c r="ACV82" s="441"/>
      <c r="ACW82" s="441"/>
      <c r="ACX82" s="441"/>
      <c r="ACY82" s="441"/>
      <c r="ACZ82" s="441"/>
      <c r="ADA82" s="442"/>
      <c r="ADC82" s="456"/>
      <c r="ADD82" s="441"/>
      <c r="ADE82" s="441"/>
      <c r="ADF82" s="441"/>
      <c r="ADG82" s="441"/>
      <c r="ADH82" s="441"/>
      <c r="ADI82" s="441"/>
      <c r="ADJ82" s="441"/>
      <c r="ADK82" s="441"/>
      <c r="ADL82" s="441"/>
      <c r="ADM82" s="441"/>
      <c r="ADN82" s="441"/>
      <c r="ADO82" s="441"/>
      <c r="ADP82" s="442"/>
      <c r="ADR82" s="456"/>
      <c r="ADS82" s="441"/>
      <c r="ADT82" s="441"/>
      <c r="ADU82" s="441"/>
      <c r="ADV82" s="441"/>
      <c r="ADW82" s="441"/>
      <c r="ADX82" s="441"/>
      <c r="ADY82" s="441"/>
      <c r="ADZ82" s="441"/>
      <c r="AEA82" s="441"/>
      <c r="AEB82" s="441"/>
      <c r="AEC82" s="441"/>
      <c r="AED82" s="441"/>
      <c r="AEE82" s="442"/>
      <c r="AEG82" s="456"/>
      <c r="AEH82" s="441"/>
      <c r="AEI82" s="441"/>
      <c r="AEJ82" s="441"/>
      <c r="AEK82" s="441"/>
      <c r="AEL82" s="441"/>
      <c r="AEM82" s="441"/>
      <c r="AEN82" s="441"/>
      <c r="AEO82" s="441"/>
      <c r="AEP82" s="441"/>
      <c r="AEQ82" s="441"/>
      <c r="AER82" s="441"/>
      <c r="AES82" s="441"/>
      <c r="AET82" s="442"/>
      <c r="AEV82" s="456"/>
      <c r="AEW82" s="441"/>
      <c r="AEX82" s="441"/>
      <c r="AEY82" s="441"/>
      <c r="AEZ82" s="441"/>
      <c r="AFA82" s="441"/>
      <c r="AFB82" s="441"/>
      <c r="AFC82" s="441"/>
      <c r="AFD82" s="441"/>
      <c r="AFE82" s="441"/>
      <c r="AFF82" s="441"/>
      <c r="AFG82" s="441"/>
      <c r="AFH82" s="441"/>
      <c r="AFI82" s="442"/>
      <c r="AFK82" s="456"/>
      <c r="AFL82" s="441"/>
      <c r="AFM82" s="441"/>
      <c r="AFN82" s="441"/>
      <c r="AFO82" s="441"/>
      <c r="AFP82" s="441"/>
      <c r="AFQ82" s="441"/>
      <c r="AFR82" s="441"/>
      <c r="AFS82" s="441"/>
      <c r="AFT82" s="441"/>
      <c r="AFU82" s="441"/>
      <c r="AFV82" s="441"/>
      <c r="AFW82" s="441"/>
      <c r="AFX82" s="442"/>
      <c r="AFZ82" s="456"/>
      <c r="AGA82" s="441"/>
      <c r="AGB82" s="441"/>
      <c r="AGC82" s="441"/>
      <c r="AGD82" s="441"/>
      <c r="AGE82" s="441"/>
      <c r="AGF82" s="441"/>
      <c r="AGG82" s="441"/>
      <c r="AGH82" s="441"/>
      <c r="AGI82" s="441"/>
      <c r="AGJ82" s="441"/>
      <c r="AGK82" s="441"/>
      <c r="AGL82" s="441"/>
      <c r="AGM82" s="442"/>
      <c r="AGO82" s="456"/>
      <c r="AGP82" s="441"/>
      <c r="AGQ82" s="441"/>
      <c r="AGR82" s="441"/>
      <c r="AGS82" s="441"/>
      <c r="AGT82" s="441"/>
      <c r="AGU82" s="441"/>
      <c r="AGV82" s="441"/>
      <c r="AGW82" s="441"/>
      <c r="AGX82" s="441"/>
      <c r="AGY82" s="441"/>
      <c r="AGZ82" s="441"/>
      <c r="AHA82" s="441"/>
      <c r="AHB82" s="442"/>
      <c r="AHD82" s="456"/>
      <c r="AHE82" s="441"/>
      <c r="AHF82" s="441"/>
      <c r="AHG82" s="441"/>
      <c r="AHH82" s="441"/>
      <c r="AHI82" s="441"/>
      <c r="AHJ82" s="441"/>
      <c r="AHK82" s="441"/>
      <c r="AHL82" s="441"/>
      <c r="AHM82" s="441"/>
      <c r="AHN82" s="441"/>
      <c r="AHO82" s="441"/>
      <c r="AHP82" s="441"/>
      <c r="AHQ82" s="442"/>
      <c r="AHS82" s="456"/>
      <c r="AHT82" s="441"/>
      <c r="AHU82" s="441"/>
      <c r="AHV82" s="441"/>
      <c r="AHW82" s="441"/>
      <c r="AHX82" s="441"/>
      <c r="AHY82" s="441"/>
      <c r="AHZ82" s="441"/>
      <c r="AIA82" s="441"/>
      <c r="AIB82" s="441"/>
      <c r="AIC82" s="441"/>
      <c r="AID82" s="441"/>
      <c r="AIE82" s="441"/>
      <c r="AIF82" s="442"/>
      <c r="AIH82" s="456"/>
      <c r="AII82" s="441"/>
      <c r="AIJ82" s="441"/>
      <c r="AIK82" s="441"/>
      <c r="AIL82" s="441"/>
      <c r="AIM82" s="441"/>
      <c r="AIN82" s="441"/>
      <c r="AIO82" s="441"/>
      <c r="AIP82" s="441"/>
      <c r="AIQ82" s="441"/>
      <c r="AIR82" s="441"/>
      <c r="AIS82" s="441"/>
      <c r="AIT82" s="441"/>
      <c r="AIU82" s="442"/>
      <c r="AIW82" s="456"/>
      <c r="AIX82" s="441"/>
      <c r="AIY82" s="441"/>
      <c r="AIZ82" s="441"/>
      <c r="AJA82" s="441"/>
      <c r="AJB82" s="441"/>
      <c r="AJC82" s="441"/>
      <c r="AJD82" s="441"/>
      <c r="AJE82" s="441"/>
      <c r="AJF82" s="441"/>
      <c r="AJG82" s="441"/>
      <c r="AJH82" s="441"/>
      <c r="AJI82" s="441"/>
      <c r="AJJ82" s="442"/>
      <c r="AJL82" s="456"/>
      <c r="AJM82" s="441"/>
      <c r="AJN82" s="441"/>
      <c r="AJO82" s="441"/>
      <c r="AJP82" s="441"/>
      <c r="AJQ82" s="441"/>
      <c r="AJR82" s="441"/>
      <c r="AJS82" s="441"/>
      <c r="AJT82" s="441"/>
      <c r="AJU82" s="441"/>
      <c r="AJV82" s="441"/>
      <c r="AJW82" s="441"/>
      <c r="AJX82" s="441"/>
      <c r="AJY82" s="442"/>
      <c r="AKA82" s="456"/>
      <c r="AKB82" s="441"/>
      <c r="AKC82" s="441"/>
      <c r="AKD82" s="441"/>
      <c r="AKE82" s="441"/>
      <c r="AKF82" s="441"/>
      <c r="AKG82" s="441"/>
      <c r="AKH82" s="441"/>
      <c r="AKI82" s="441"/>
      <c r="AKJ82" s="441"/>
      <c r="AKK82" s="441"/>
      <c r="AKL82" s="441"/>
      <c r="AKM82" s="441"/>
      <c r="AKN82" s="442"/>
      <c r="AKP82" s="456"/>
      <c r="AKQ82" s="441"/>
      <c r="AKR82" s="441"/>
      <c r="AKS82" s="441"/>
      <c r="AKT82" s="441"/>
      <c r="AKU82" s="441"/>
      <c r="AKV82" s="441"/>
      <c r="AKW82" s="441"/>
      <c r="AKX82" s="441"/>
      <c r="AKY82" s="441"/>
      <c r="AKZ82" s="441"/>
      <c r="ALA82" s="441"/>
      <c r="ALB82" s="441"/>
      <c r="ALC82" s="442"/>
      <c r="ALE82" s="456"/>
      <c r="ALF82" s="441"/>
      <c r="ALG82" s="441"/>
      <c r="ALH82" s="441"/>
      <c r="ALI82" s="441"/>
      <c r="ALJ82" s="441"/>
      <c r="ALK82" s="441"/>
      <c r="ALL82" s="441"/>
      <c r="ALM82" s="441"/>
      <c r="ALN82" s="441"/>
      <c r="ALO82" s="441"/>
      <c r="ALP82" s="441"/>
      <c r="ALQ82" s="441"/>
      <c r="ALR82" s="442"/>
      <c r="ALT82" s="456"/>
      <c r="ALU82" s="441"/>
      <c r="ALV82" s="441"/>
      <c r="ALW82" s="441"/>
      <c r="ALX82" s="441"/>
      <c r="ALY82" s="441"/>
      <c r="ALZ82" s="441"/>
      <c r="AMA82" s="441"/>
      <c r="AMB82" s="441"/>
      <c r="AMC82" s="441"/>
      <c r="AMD82" s="441"/>
      <c r="AME82" s="441"/>
      <c r="AMF82" s="441"/>
      <c r="AMG82" s="442"/>
      <c r="AMI82" s="456"/>
      <c r="AMJ82" s="441"/>
      <c r="AMK82" s="441"/>
      <c r="AML82" s="441"/>
      <c r="AMM82" s="441"/>
      <c r="AMN82" s="441"/>
      <c r="AMO82" s="441"/>
      <c r="AMP82" s="441"/>
      <c r="AMQ82" s="441"/>
      <c r="AMR82" s="441"/>
      <c r="AMS82" s="441"/>
      <c r="AMT82" s="441"/>
      <c r="AMU82" s="441"/>
      <c r="AMV82" s="442"/>
      <c r="AMX82" s="456"/>
      <c r="AMY82" s="441"/>
      <c r="AMZ82" s="441"/>
      <c r="ANA82" s="441"/>
      <c r="ANB82" s="441"/>
      <c r="ANC82" s="441"/>
      <c r="AND82" s="441"/>
      <c r="ANE82" s="441"/>
      <c r="ANF82" s="441"/>
      <c r="ANG82" s="441"/>
      <c r="ANH82" s="441"/>
      <c r="ANI82" s="441"/>
      <c r="ANJ82" s="441"/>
      <c r="ANK82" s="442"/>
      <c r="ANM82" s="456"/>
      <c r="ANN82" s="441"/>
      <c r="ANO82" s="441"/>
      <c r="ANP82" s="441"/>
      <c r="ANQ82" s="441"/>
      <c r="ANR82" s="441"/>
      <c r="ANS82" s="441"/>
      <c r="ANT82" s="441"/>
      <c r="ANU82" s="441"/>
      <c r="ANV82" s="441"/>
      <c r="ANW82" s="441"/>
      <c r="ANX82" s="441"/>
      <c r="ANY82" s="441"/>
      <c r="ANZ82" s="442"/>
      <c r="AOB82" s="456"/>
      <c r="AOC82" s="441"/>
      <c r="AOD82" s="441"/>
      <c r="AOE82" s="441"/>
      <c r="AOF82" s="441"/>
      <c r="AOG82" s="441"/>
      <c r="AOH82" s="441"/>
      <c r="AOI82" s="441"/>
      <c r="AOJ82" s="441"/>
      <c r="AOK82" s="441"/>
      <c r="AOL82" s="441"/>
      <c r="AOM82" s="441"/>
      <c r="AON82" s="441"/>
      <c r="AOO82" s="442"/>
      <c r="AOQ82" s="456"/>
      <c r="AOR82" s="441"/>
      <c r="AOS82" s="441"/>
      <c r="AOT82" s="441"/>
      <c r="AOU82" s="441"/>
      <c r="AOV82" s="441"/>
      <c r="AOW82" s="441"/>
      <c r="AOX82" s="441"/>
      <c r="AOY82" s="441"/>
      <c r="AOZ82" s="441"/>
      <c r="APA82" s="441"/>
      <c r="APB82" s="441"/>
      <c r="APC82" s="441"/>
      <c r="APD82" s="442"/>
      <c r="APF82" s="456"/>
      <c r="APG82" s="441"/>
      <c r="APH82" s="441"/>
      <c r="API82" s="441"/>
      <c r="APJ82" s="441"/>
      <c r="APK82" s="441"/>
      <c r="APL82" s="441"/>
      <c r="APM82" s="441"/>
      <c r="APN82" s="441"/>
      <c r="APO82" s="441"/>
      <c r="APP82" s="441"/>
      <c r="APQ82" s="441"/>
      <c r="APR82" s="441"/>
      <c r="APS82" s="442"/>
      <c r="APU82" s="456"/>
      <c r="APV82" s="441"/>
      <c r="APW82" s="441"/>
      <c r="APX82" s="441"/>
      <c r="APY82" s="441"/>
      <c r="APZ82" s="441"/>
      <c r="AQA82" s="441"/>
      <c r="AQB82" s="441"/>
      <c r="AQC82" s="441"/>
      <c r="AQD82" s="441"/>
      <c r="AQE82" s="441"/>
      <c r="AQF82" s="441"/>
      <c r="AQG82" s="441"/>
      <c r="AQH82" s="442"/>
      <c r="AQJ82" s="456"/>
      <c r="AQK82" s="441"/>
      <c r="AQL82" s="441"/>
      <c r="AQM82" s="441"/>
      <c r="AQN82" s="441"/>
      <c r="AQO82" s="441"/>
      <c r="AQP82" s="441"/>
      <c r="AQQ82" s="441"/>
      <c r="AQR82" s="441"/>
      <c r="AQS82" s="441"/>
      <c r="AQT82" s="441"/>
      <c r="AQU82" s="441"/>
      <c r="AQV82" s="441"/>
      <c r="AQW82" s="442"/>
      <c r="AQY82" s="456"/>
      <c r="AQZ82" s="441"/>
      <c r="ARA82" s="441"/>
      <c r="ARB82" s="441"/>
      <c r="ARC82" s="441"/>
      <c r="ARD82" s="441"/>
      <c r="ARE82" s="441"/>
      <c r="ARF82" s="441"/>
      <c r="ARG82" s="441"/>
      <c r="ARH82" s="441"/>
      <c r="ARI82" s="441"/>
      <c r="ARJ82" s="441"/>
      <c r="ARK82" s="441"/>
      <c r="ARL82" s="442"/>
      <c r="ARN82" s="456"/>
      <c r="ARO82" s="441"/>
      <c r="ARP82" s="441"/>
      <c r="ARQ82" s="441"/>
      <c r="ARR82" s="441"/>
      <c r="ARS82" s="441"/>
      <c r="ART82" s="441"/>
      <c r="ARU82" s="441"/>
      <c r="ARV82" s="441"/>
      <c r="ARW82" s="441"/>
      <c r="ARX82" s="441"/>
      <c r="ARY82" s="441"/>
      <c r="ARZ82" s="441"/>
      <c r="ASA82" s="442"/>
      <c r="ASC82" s="456"/>
      <c r="ASD82" s="441"/>
      <c r="ASE82" s="441"/>
      <c r="ASF82" s="441"/>
      <c r="ASG82" s="441"/>
      <c r="ASH82" s="441"/>
      <c r="ASI82" s="441"/>
      <c r="ASJ82" s="441"/>
      <c r="ASK82" s="441"/>
      <c r="ASL82" s="441"/>
      <c r="ASM82" s="441"/>
      <c r="ASN82" s="441"/>
      <c r="ASO82" s="441"/>
      <c r="ASP82" s="442"/>
      <c r="ASR82" s="456"/>
      <c r="ASS82" s="441"/>
      <c r="AST82" s="441"/>
      <c r="ASU82" s="441"/>
      <c r="ASV82" s="441"/>
      <c r="ASW82" s="441"/>
      <c r="ASX82" s="441"/>
      <c r="ASY82" s="441"/>
      <c r="ASZ82" s="441"/>
      <c r="ATA82" s="441"/>
      <c r="ATB82" s="441"/>
      <c r="ATC82" s="441"/>
      <c r="ATD82" s="441"/>
      <c r="ATE82" s="442"/>
      <c r="ATG82" s="456"/>
      <c r="ATH82" s="441"/>
      <c r="ATI82" s="441"/>
      <c r="ATJ82" s="441"/>
      <c r="ATK82" s="441"/>
      <c r="ATL82" s="441"/>
      <c r="ATM82" s="441"/>
      <c r="ATN82" s="441"/>
      <c r="ATO82" s="441"/>
      <c r="ATP82" s="441"/>
      <c r="ATQ82" s="441"/>
      <c r="ATR82" s="441"/>
      <c r="ATS82" s="441"/>
      <c r="ATT82" s="442"/>
      <c r="ATV82" s="456"/>
      <c r="ATW82" s="441"/>
      <c r="ATX82" s="441"/>
      <c r="ATY82" s="441"/>
      <c r="ATZ82" s="441"/>
      <c r="AUA82" s="441"/>
      <c r="AUB82" s="441"/>
      <c r="AUC82" s="441"/>
      <c r="AUD82" s="441"/>
      <c r="AUE82" s="441"/>
      <c r="AUF82" s="441"/>
      <c r="AUG82" s="441"/>
      <c r="AUH82" s="441"/>
      <c r="AUI82" s="442"/>
      <c r="AUK82" s="456"/>
      <c r="AUL82" s="441"/>
      <c r="AUM82" s="441"/>
      <c r="AUN82" s="441"/>
      <c r="AUO82" s="441"/>
      <c r="AUP82" s="441"/>
      <c r="AUQ82" s="441"/>
      <c r="AUR82" s="441"/>
      <c r="AUS82" s="441"/>
      <c r="AUT82" s="441"/>
      <c r="AUU82" s="441"/>
      <c r="AUV82" s="441"/>
      <c r="AUW82" s="441"/>
      <c r="AUX82" s="442"/>
      <c r="AUZ82" s="456"/>
      <c r="AVA82" s="441"/>
      <c r="AVB82" s="441"/>
      <c r="AVC82" s="441"/>
      <c r="AVD82" s="441"/>
      <c r="AVE82" s="441"/>
      <c r="AVF82" s="441"/>
      <c r="AVG82" s="441"/>
      <c r="AVH82" s="441"/>
      <c r="AVI82" s="441"/>
      <c r="AVJ82" s="441"/>
      <c r="AVK82" s="441"/>
      <c r="AVL82" s="441"/>
      <c r="AVM82" s="442"/>
      <c r="AVO82" s="456"/>
      <c r="AVP82" s="441"/>
      <c r="AVQ82" s="441"/>
      <c r="AVR82" s="441"/>
      <c r="AVS82" s="441"/>
      <c r="AVT82" s="441"/>
      <c r="AVU82" s="441"/>
      <c r="AVV82" s="441"/>
      <c r="AVW82" s="441"/>
      <c r="AVX82" s="441"/>
      <c r="AVY82" s="441"/>
      <c r="AVZ82" s="441"/>
      <c r="AWA82" s="441"/>
      <c r="AWB82" s="442"/>
      <c r="AWD82" s="456"/>
      <c r="AWE82" s="441"/>
      <c r="AWF82" s="441"/>
      <c r="AWG82" s="441"/>
      <c r="AWH82" s="441"/>
      <c r="AWI82" s="441"/>
      <c r="AWJ82" s="441"/>
      <c r="AWK82" s="441"/>
      <c r="AWL82" s="441"/>
      <c r="AWM82" s="441"/>
      <c r="AWN82" s="441"/>
      <c r="AWO82" s="441"/>
      <c r="AWP82" s="441"/>
      <c r="AWQ82" s="442"/>
      <c r="AWS82" s="456"/>
      <c r="AWT82" s="441"/>
      <c r="AWU82" s="441"/>
      <c r="AWV82" s="441"/>
      <c r="AWW82" s="441"/>
      <c r="AWX82" s="441"/>
      <c r="AWY82" s="441"/>
      <c r="AWZ82" s="441"/>
      <c r="AXA82" s="441"/>
      <c r="AXB82" s="441"/>
      <c r="AXC82" s="441"/>
      <c r="AXD82" s="441"/>
      <c r="AXE82" s="441"/>
      <c r="AXF82" s="442"/>
      <c r="AXH82" s="456"/>
      <c r="AXI82" s="441"/>
      <c r="AXJ82" s="441"/>
      <c r="AXK82" s="441"/>
      <c r="AXL82" s="441"/>
      <c r="AXM82" s="441"/>
      <c r="AXN82" s="441"/>
      <c r="AXO82" s="441"/>
      <c r="AXP82" s="441"/>
      <c r="AXQ82" s="441"/>
      <c r="AXR82" s="441"/>
      <c r="AXS82" s="441"/>
      <c r="AXT82" s="441"/>
      <c r="AXU82" s="442"/>
      <c r="AXW82" s="456"/>
      <c r="AXX82" s="441"/>
      <c r="AXY82" s="441"/>
      <c r="AXZ82" s="441"/>
      <c r="AYA82" s="441"/>
      <c r="AYB82" s="441"/>
      <c r="AYC82" s="441"/>
      <c r="AYD82" s="441"/>
      <c r="AYE82" s="441"/>
      <c r="AYF82" s="441"/>
      <c r="AYG82" s="441"/>
      <c r="AYH82" s="441"/>
      <c r="AYI82" s="441"/>
      <c r="AYJ82" s="442"/>
      <c r="AYL82" s="456"/>
      <c r="AYM82" s="441"/>
      <c r="AYN82" s="441"/>
      <c r="AYO82" s="441"/>
      <c r="AYP82" s="441"/>
      <c r="AYQ82" s="441"/>
      <c r="AYR82" s="441"/>
      <c r="AYS82" s="441"/>
      <c r="AYT82" s="441"/>
      <c r="AYU82" s="441"/>
      <c r="AYV82" s="441"/>
      <c r="AYW82" s="441"/>
      <c r="AYX82" s="441"/>
      <c r="AYY82" s="442"/>
      <c r="AZA82" s="456"/>
      <c r="AZB82" s="441"/>
      <c r="AZC82" s="441"/>
      <c r="AZD82" s="441"/>
      <c r="AZE82" s="441"/>
      <c r="AZF82" s="441"/>
      <c r="AZG82" s="441"/>
      <c r="AZH82" s="441"/>
      <c r="AZI82" s="441"/>
      <c r="AZJ82" s="441"/>
      <c r="AZK82" s="441"/>
      <c r="AZL82" s="441"/>
      <c r="AZM82" s="441"/>
      <c r="AZN82" s="442"/>
      <c r="AZP82" s="456"/>
      <c r="AZQ82" s="441"/>
      <c r="AZR82" s="441"/>
      <c r="AZS82" s="441"/>
      <c r="AZT82" s="441"/>
      <c r="AZU82" s="441"/>
      <c r="AZV82" s="441"/>
      <c r="AZW82" s="441"/>
      <c r="AZX82" s="441"/>
      <c r="AZY82" s="441"/>
      <c r="AZZ82" s="441"/>
      <c r="BAA82" s="441"/>
      <c r="BAB82" s="441"/>
      <c r="BAC82" s="442"/>
      <c r="BAE82" s="456"/>
      <c r="BAF82" s="441"/>
      <c r="BAG82" s="441"/>
      <c r="BAH82" s="441"/>
      <c r="BAI82" s="441"/>
      <c r="BAJ82" s="441"/>
      <c r="BAK82" s="441"/>
      <c r="BAL82" s="441"/>
      <c r="BAM82" s="441"/>
      <c r="BAN82" s="441"/>
      <c r="BAO82" s="441"/>
      <c r="BAP82" s="441"/>
      <c r="BAQ82" s="441"/>
      <c r="BAR82" s="442"/>
      <c r="BAT82" s="456"/>
      <c r="BAU82" s="441"/>
      <c r="BAV82" s="441"/>
      <c r="BAW82" s="441"/>
      <c r="BAX82" s="441"/>
      <c r="BAY82" s="441"/>
      <c r="BAZ82" s="441"/>
      <c r="BBA82" s="441"/>
      <c r="BBB82" s="441"/>
      <c r="BBC82" s="441"/>
      <c r="BBD82" s="441"/>
      <c r="BBE82" s="441"/>
      <c r="BBF82" s="441"/>
      <c r="BBG82" s="442"/>
      <c r="BBI82" s="456"/>
      <c r="BBJ82" s="441"/>
      <c r="BBK82" s="441"/>
      <c r="BBL82" s="441"/>
      <c r="BBM82" s="441"/>
      <c r="BBN82" s="441"/>
      <c r="BBO82" s="441"/>
      <c r="BBP82" s="441"/>
      <c r="BBQ82" s="441"/>
      <c r="BBR82" s="441"/>
      <c r="BBS82" s="441"/>
      <c r="BBT82" s="441"/>
      <c r="BBU82" s="441"/>
      <c r="BBV82" s="442"/>
      <c r="BBX82" s="456"/>
      <c r="BBY82" s="441"/>
      <c r="BBZ82" s="441"/>
      <c r="BCA82" s="441"/>
      <c r="BCB82" s="441"/>
      <c r="BCC82" s="441"/>
      <c r="BCD82" s="441"/>
      <c r="BCE82" s="441"/>
      <c r="BCF82" s="441"/>
      <c r="BCG82" s="441"/>
      <c r="BCH82" s="441"/>
      <c r="BCI82" s="441"/>
      <c r="BCJ82" s="441"/>
      <c r="BCK82" s="442"/>
      <c r="BCM82" s="456"/>
      <c r="BCN82" s="441"/>
      <c r="BCO82" s="441"/>
      <c r="BCP82" s="441"/>
      <c r="BCQ82" s="441"/>
      <c r="BCR82" s="441"/>
      <c r="BCS82" s="441"/>
      <c r="BCT82" s="441"/>
      <c r="BCU82" s="441"/>
      <c r="BCV82" s="441"/>
      <c r="BCW82" s="441"/>
      <c r="BCX82" s="441"/>
      <c r="BCY82" s="441"/>
      <c r="BCZ82" s="442"/>
      <c r="BDB82" s="456"/>
      <c r="BDC82" s="441"/>
      <c r="BDD82" s="441"/>
      <c r="BDE82" s="441"/>
      <c r="BDF82" s="441"/>
      <c r="BDG82" s="441"/>
      <c r="BDH82" s="441"/>
      <c r="BDI82" s="441"/>
      <c r="BDJ82" s="441"/>
      <c r="BDK82" s="441"/>
      <c r="BDL82" s="441"/>
      <c r="BDM82" s="441"/>
      <c r="BDN82" s="441"/>
      <c r="BDO82" s="442"/>
      <c r="BDQ82" s="456"/>
      <c r="BDR82" s="441"/>
      <c r="BDS82" s="441"/>
      <c r="BDT82" s="441"/>
      <c r="BDU82" s="441"/>
      <c r="BDV82" s="441"/>
      <c r="BDW82" s="441"/>
      <c r="BDX82" s="441"/>
      <c r="BDY82" s="441"/>
      <c r="BDZ82" s="441"/>
      <c r="BEA82" s="441"/>
      <c r="BEB82" s="441"/>
      <c r="BEC82" s="441"/>
      <c r="BED82" s="442"/>
      <c r="BEF82" s="456"/>
      <c r="BEG82" s="441"/>
      <c r="BEH82" s="441"/>
      <c r="BEI82" s="441"/>
      <c r="BEJ82" s="441"/>
      <c r="BEK82" s="441"/>
      <c r="BEL82" s="441"/>
      <c r="BEM82" s="441"/>
      <c r="BEN82" s="441"/>
      <c r="BEO82" s="441"/>
      <c r="BEP82" s="441"/>
      <c r="BEQ82" s="441"/>
      <c r="BER82" s="441"/>
      <c r="BES82" s="442"/>
      <c r="BEU82" s="456"/>
      <c r="BEV82" s="441"/>
      <c r="BEW82" s="441"/>
      <c r="BEX82" s="441"/>
      <c r="BEY82" s="441"/>
      <c r="BEZ82" s="441"/>
      <c r="BFA82" s="441"/>
      <c r="BFB82" s="441"/>
      <c r="BFC82" s="441"/>
      <c r="BFD82" s="441"/>
      <c r="BFE82" s="441"/>
      <c r="BFF82" s="441"/>
      <c r="BFG82" s="441"/>
      <c r="BFH82" s="442"/>
      <c r="BFJ82" s="456"/>
      <c r="BFK82" s="441"/>
      <c r="BFL82" s="441"/>
      <c r="BFM82" s="441"/>
      <c r="BFN82" s="441"/>
      <c r="BFO82" s="441"/>
      <c r="BFP82" s="441"/>
      <c r="BFQ82" s="441"/>
      <c r="BFR82" s="441"/>
      <c r="BFS82" s="441"/>
      <c r="BFT82" s="441"/>
      <c r="BFU82" s="441"/>
      <c r="BFV82" s="441"/>
      <c r="BFW82" s="442"/>
      <c r="BFY82" s="456"/>
      <c r="BFZ82" s="441"/>
      <c r="BGA82" s="441"/>
      <c r="BGB82" s="441"/>
      <c r="BGC82" s="441"/>
      <c r="BGD82" s="441"/>
      <c r="BGE82" s="441"/>
      <c r="BGF82" s="441"/>
      <c r="BGG82" s="441"/>
      <c r="BGH82" s="441"/>
      <c r="BGI82" s="441"/>
      <c r="BGJ82" s="441"/>
      <c r="BGK82" s="441"/>
      <c r="BGL82" s="442"/>
      <c r="BGN82" s="456"/>
      <c r="BGO82" s="441"/>
      <c r="BGP82" s="441"/>
      <c r="BGQ82" s="441"/>
      <c r="BGR82" s="441"/>
      <c r="BGS82" s="441"/>
      <c r="BGT82" s="441"/>
      <c r="BGU82" s="441"/>
      <c r="BGV82" s="441"/>
      <c r="BGW82" s="441"/>
      <c r="BGX82" s="441"/>
      <c r="BGY82" s="441"/>
      <c r="BGZ82" s="441"/>
      <c r="BHA82" s="442"/>
      <c r="BHC82" s="456"/>
      <c r="BHD82" s="441"/>
      <c r="BHE82" s="441"/>
      <c r="BHF82" s="441"/>
      <c r="BHG82" s="441"/>
      <c r="BHH82" s="441"/>
      <c r="BHI82" s="441"/>
      <c r="BHJ82" s="441"/>
      <c r="BHK82" s="441"/>
      <c r="BHL82" s="441"/>
      <c r="BHM82" s="441"/>
      <c r="BHN82" s="441"/>
      <c r="BHO82" s="441"/>
      <c r="BHP82" s="442"/>
      <c r="BHR82" s="456"/>
      <c r="BHS82" s="441"/>
      <c r="BHT82" s="441"/>
      <c r="BHU82" s="441"/>
      <c r="BHV82" s="441"/>
      <c r="BHW82" s="441"/>
      <c r="BHX82" s="441"/>
      <c r="BHY82" s="441"/>
      <c r="BHZ82" s="441"/>
      <c r="BIA82" s="441"/>
      <c r="BIB82" s="441"/>
      <c r="BIC82" s="441"/>
      <c r="BID82" s="441"/>
      <c r="BIE82" s="442"/>
      <c r="BIG82" s="456"/>
      <c r="BIH82" s="441"/>
      <c r="BII82" s="441"/>
      <c r="BIJ82" s="441"/>
      <c r="BIK82" s="441"/>
      <c r="BIL82" s="441"/>
      <c r="BIM82" s="441"/>
      <c r="BIN82" s="441"/>
      <c r="BIO82" s="441"/>
      <c r="BIP82" s="441"/>
      <c r="BIQ82" s="441"/>
      <c r="BIR82" s="441"/>
      <c r="BIS82" s="441"/>
      <c r="BIT82" s="442"/>
      <c r="BIV82" s="456"/>
      <c r="BIW82" s="441"/>
      <c r="BIX82" s="441"/>
      <c r="BIY82" s="441"/>
      <c r="BIZ82" s="441"/>
      <c r="BJA82" s="441"/>
      <c r="BJB82" s="441"/>
      <c r="BJC82" s="441"/>
      <c r="BJD82" s="441"/>
      <c r="BJE82" s="441"/>
      <c r="BJF82" s="441"/>
      <c r="BJG82" s="441"/>
      <c r="BJH82" s="441"/>
      <c r="BJI82" s="442"/>
      <c r="BJK82" s="456"/>
      <c r="BJL82" s="441"/>
      <c r="BJM82" s="441"/>
      <c r="BJN82" s="441"/>
      <c r="BJO82" s="441"/>
      <c r="BJP82" s="441"/>
      <c r="BJQ82" s="441"/>
      <c r="BJR82" s="441"/>
      <c r="BJS82" s="441"/>
      <c r="BJT82" s="441"/>
      <c r="BJU82" s="441"/>
      <c r="BJV82" s="441"/>
      <c r="BJW82" s="441"/>
      <c r="BJX82" s="442"/>
      <c r="BJZ82" s="456"/>
      <c r="BKA82" s="441"/>
      <c r="BKB82" s="441"/>
      <c r="BKC82" s="441"/>
      <c r="BKD82" s="441"/>
      <c r="BKE82" s="441"/>
      <c r="BKF82" s="441"/>
      <c r="BKG82" s="441"/>
      <c r="BKH82" s="441"/>
      <c r="BKI82" s="441"/>
      <c r="BKJ82" s="441"/>
      <c r="BKK82" s="441"/>
      <c r="BKL82" s="441"/>
      <c r="BKM82" s="442"/>
      <c r="BKO82" s="456"/>
      <c r="BKP82" s="441"/>
      <c r="BKQ82" s="441"/>
      <c r="BKR82" s="441"/>
      <c r="BKS82" s="441"/>
      <c r="BKT82" s="441"/>
      <c r="BKU82" s="441"/>
      <c r="BKV82" s="441"/>
      <c r="BKW82" s="441"/>
      <c r="BKX82" s="441"/>
      <c r="BKY82" s="441"/>
      <c r="BKZ82" s="441"/>
      <c r="BLA82" s="441"/>
      <c r="BLB82" s="442"/>
      <c r="BLD82" s="456"/>
      <c r="BLE82" s="441"/>
      <c r="BLF82" s="441"/>
      <c r="BLG82" s="441"/>
      <c r="BLH82" s="441"/>
      <c r="BLI82" s="441"/>
      <c r="BLJ82" s="441"/>
      <c r="BLK82" s="441"/>
      <c r="BLL82" s="441"/>
      <c r="BLM82" s="441"/>
      <c r="BLN82" s="441"/>
      <c r="BLO82" s="441"/>
      <c r="BLP82" s="441"/>
      <c r="BLQ82" s="442"/>
      <c r="BLS82" s="456"/>
      <c r="BLT82" s="441"/>
      <c r="BLU82" s="441"/>
      <c r="BLV82" s="441"/>
      <c r="BLW82" s="441"/>
      <c r="BLX82" s="441"/>
      <c r="BLY82" s="441"/>
      <c r="BLZ82" s="441"/>
      <c r="BMA82" s="441"/>
      <c r="BMB82" s="441"/>
      <c r="BMC82" s="441"/>
      <c r="BMD82" s="441"/>
      <c r="BME82" s="441"/>
      <c r="BMF82" s="442"/>
      <c r="BMH82" s="456"/>
      <c r="BMI82" s="441"/>
      <c r="BMJ82" s="441"/>
      <c r="BMK82" s="441"/>
      <c r="BML82" s="441"/>
      <c r="BMM82" s="441"/>
      <c r="BMN82" s="441"/>
      <c r="BMO82" s="441"/>
      <c r="BMP82" s="441"/>
      <c r="BMQ82" s="441"/>
      <c r="BMR82" s="441"/>
      <c r="BMS82" s="441"/>
      <c r="BMT82" s="441"/>
      <c r="BMU82" s="442"/>
      <c r="BMW82" s="456"/>
      <c r="BMX82" s="441"/>
      <c r="BMY82" s="441"/>
      <c r="BMZ82" s="441"/>
      <c r="BNA82" s="441"/>
      <c r="BNB82" s="441"/>
      <c r="BNC82" s="441"/>
      <c r="BND82" s="441"/>
      <c r="BNE82" s="441"/>
      <c r="BNF82" s="441"/>
      <c r="BNG82" s="441"/>
      <c r="BNH82" s="441"/>
      <c r="BNI82" s="441"/>
      <c r="BNJ82" s="442"/>
      <c r="BNL82" s="456"/>
      <c r="BNM82" s="441"/>
      <c r="BNN82" s="441"/>
      <c r="BNO82" s="441"/>
      <c r="BNP82" s="441"/>
      <c r="BNQ82" s="441"/>
      <c r="BNR82" s="441"/>
      <c r="BNS82" s="441"/>
      <c r="BNT82" s="441"/>
      <c r="BNU82" s="441"/>
      <c r="BNV82" s="441"/>
      <c r="BNW82" s="441"/>
      <c r="BNX82" s="441"/>
      <c r="BNY82" s="442"/>
      <c r="BOA82" s="456"/>
      <c r="BOB82" s="441"/>
      <c r="BOC82" s="441"/>
      <c r="BOD82" s="441"/>
      <c r="BOE82" s="441"/>
      <c r="BOF82" s="441"/>
      <c r="BOG82" s="441"/>
      <c r="BOH82" s="441"/>
      <c r="BOI82" s="441"/>
      <c r="BOJ82" s="441"/>
      <c r="BOK82" s="441"/>
      <c r="BOL82" s="441"/>
      <c r="BOM82" s="441"/>
      <c r="BON82" s="442"/>
      <c r="BOP82" s="456"/>
      <c r="BOQ82" s="441"/>
      <c r="BOR82" s="441"/>
      <c r="BOS82" s="441"/>
      <c r="BOT82" s="441"/>
      <c r="BOU82" s="441"/>
      <c r="BOV82" s="441"/>
      <c r="BOW82" s="441"/>
      <c r="BOX82" s="441"/>
      <c r="BOY82" s="441"/>
      <c r="BOZ82" s="441"/>
      <c r="BPA82" s="441"/>
      <c r="BPB82" s="441"/>
      <c r="BPC82" s="442"/>
      <c r="BPE82" s="456"/>
      <c r="BPF82" s="441"/>
      <c r="BPG82" s="441"/>
      <c r="BPH82" s="441"/>
      <c r="BPI82" s="441"/>
      <c r="BPJ82" s="441"/>
      <c r="BPK82" s="441"/>
      <c r="BPL82" s="441"/>
      <c r="BPM82" s="441"/>
      <c r="BPN82" s="441"/>
      <c r="BPO82" s="441"/>
      <c r="BPP82" s="441"/>
      <c r="BPQ82" s="441"/>
      <c r="BPR82" s="442"/>
      <c r="BPT82" s="456"/>
      <c r="BPU82" s="441"/>
      <c r="BPV82" s="441"/>
      <c r="BPW82" s="441"/>
      <c r="BPX82" s="441"/>
      <c r="BPY82" s="441"/>
      <c r="BPZ82" s="441"/>
      <c r="BQA82" s="441"/>
      <c r="BQB82" s="441"/>
      <c r="BQC82" s="441"/>
      <c r="BQD82" s="441"/>
      <c r="BQE82" s="441"/>
      <c r="BQF82" s="441"/>
      <c r="BQG82" s="442"/>
      <c r="BQI82" s="456"/>
      <c r="BQJ82" s="441"/>
      <c r="BQK82" s="441"/>
      <c r="BQL82" s="441"/>
      <c r="BQM82" s="441"/>
      <c r="BQN82" s="441"/>
      <c r="BQO82" s="441"/>
      <c r="BQP82" s="441"/>
      <c r="BQQ82" s="441"/>
      <c r="BQR82" s="441"/>
      <c r="BQS82" s="441"/>
      <c r="BQT82" s="441"/>
      <c r="BQU82" s="441"/>
      <c r="BQV82" s="442"/>
      <c r="BQX82" s="456"/>
      <c r="BQY82" s="441"/>
      <c r="BQZ82" s="441"/>
      <c r="BRA82" s="441"/>
      <c r="BRB82" s="441"/>
      <c r="BRC82" s="441"/>
      <c r="BRD82" s="441"/>
      <c r="BRE82" s="441"/>
      <c r="BRF82" s="441"/>
      <c r="BRG82" s="441"/>
      <c r="BRH82" s="441"/>
      <c r="BRI82" s="441"/>
      <c r="BRJ82" s="441"/>
      <c r="BRK82" s="442"/>
      <c r="BRM82" s="456"/>
      <c r="BRN82" s="441"/>
      <c r="BRO82" s="441"/>
      <c r="BRP82" s="441"/>
      <c r="BRQ82" s="441"/>
      <c r="BRR82" s="441"/>
      <c r="BRS82" s="441"/>
      <c r="BRT82" s="441"/>
      <c r="BRU82" s="441"/>
      <c r="BRV82" s="441"/>
      <c r="BRW82" s="441"/>
      <c r="BRX82" s="441"/>
      <c r="BRY82" s="441"/>
      <c r="BRZ82" s="442"/>
      <c r="BSB82" s="456"/>
      <c r="BSC82" s="441"/>
      <c r="BSD82" s="441"/>
      <c r="BSE82" s="441"/>
      <c r="BSF82" s="441"/>
      <c r="BSG82" s="441"/>
      <c r="BSH82" s="441"/>
      <c r="BSI82" s="441"/>
      <c r="BSJ82" s="441"/>
      <c r="BSK82" s="441"/>
      <c r="BSL82" s="441"/>
      <c r="BSM82" s="441"/>
      <c r="BSN82" s="441"/>
      <c r="BSO82" s="442"/>
      <c r="BSQ82" s="456"/>
      <c r="BSR82" s="441"/>
      <c r="BSS82" s="441"/>
      <c r="BST82" s="441"/>
      <c r="BSU82" s="441"/>
      <c r="BSV82" s="441"/>
      <c r="BSW82" s="441"/>
      <c r="BSX82" s="441"/>
      <c r="BSY82" s="441"/>
      <c r="BSZ82" s="441"/>
      <c r="BTA82" s="441"/>
      <c r="BTB82" s="441"/>
      <c r="BTC82" s="441"/>
      <c r="BTD82" s="442"/>
      <c r="BTF82" s="456"/>
      <c r="BTG82" s="441"/>
      <c r="BTH82" s="441"/>
      <c r="BTI82" s="441"/>
      <c r="BTJ82" s="441"/>
      <c r="BTK82" s="441"/>
      <c r="BTL82" s="441"/>
      <c r="BTM82" s="441"/>
      <c r="BTN82" s="441"/>
      <c r="BTO82" s="441"/>
      <c r="BTP82" s="441"/>
      <c r="BTQ82" s="441"/>
      <c r="BTR82" s="441"/>
      <c r="BTS82" s="442"/>
      <c r="BTU82" s="456"/>
      <c r="BTV82" s="441"/>
      <c r="BTW82" s="441"/>
      <c r="BTX82" s="441"/>
      <c r="BTY82" s="441"/>
      <c r="BTZ82" s="441"/>
      <c r="BUA82" s="441"/>
      <c r="BUB82" s="441"/>
      <c r="BUC82" s="441"/>
      <c r="BUD82" s="441"/>
      <c r="BUE82" s="441"/>
      <c r="BUF82" s="441"/>
      <c r="BUG82" s="441"/>
      <c r="BUH82" s="442"/>
      <c r="BUJ82" s="456"/>
      <c r="BUK82" s="441"/>
      <c r="BUL82" s="441"/>
      <c r="BUM82" s="441"/>
      <c r="BUN82" s="441"/>
      <c r="BUO82" s="441"/>
      <c r="BUP82" s="441"/>
      <c r="BUQ82" s="441"/>
      <c r="BUR82" s="441"/>
      <c r="BUS82" s="441"/>
      <c r="BUT82" s="441"/>
      <c r="BUU82" s="441"/>
      <c r="BUV82" s="441"/>
      <c r="BUW82" s="442"/>
      <c r="BUY82" s="456"/>
      <c r="BUZ82" s="441"/>
      <c r="BVA82" s="441"/>
      <c r="BVB82" s="441"/>
      <c r="BVC82" s="441"/>
      <c r="BVD82" s="441"/>
      <c r="BVE82" s="441"/>
      <c r="BVF82" s="441"/>
      <c r="BVG82" s="441"/>
      <c r="BVH82" s="441"/>
      <c r="BVI82" s="441"/>
      <c r="BVJ82" s="441"/>
      <c r="BVK82" s="441"/>
      <c r="BVL82" s="442"/>
      <c r="BVN82" s="456"/>
      <c r="BVO82" s="441"/>
      <c r="BVP82" s="441"/>
      <c r="BVQ82" s="441"/>
      <c r="BVR82" s="441"/>
      <c r="BVS82" s="441"/>
      <c r="BVT82" s="441"/>
      <c r="BVU82" s="441"/>
      <c r="BVV82" s="441"/>
      <c r="BVW82" s="441"/>
      <c r="BVX82" s="441"/>
      <c r="BVY82" s="441"/>
      <c r="BVZ82" s="441"/>
      <c r="BWA82" s="442"/>
    </row>
    <row r="83" spans="2:1951" ht="15" hidden="1" customHeight="1" x14ac:dyDescent="0.2">
      <c r="B83" s="444" t="s">
        <v>314</v>
      </c>
      <c r="C83" s="450">
        <f t="shared" ref="C83:P83" si="5201">SUM(C84+C88+C93)</f>
        <v>0</v>
      </c>
      <c r="D83" s="450">
        <f t="shared" si="5201"/>
        <v>0</v>
      </c>
      <c r="E83" s="450">
        <f t="shared" si="5201"/>
        <v>0</v>
      </c>
      <c r="F83" s="450">
        <f t="shared" si="5201"/>
        <v>0</v>
      </c>
      <c r="G83" s="450">
        <f t="shared" si="5201"/>
        <v>0</v>
      </c>
      <c r="H83" s="450">
        <f t="shared" si="5201"/>
        <v>0</v>
      </c>
      <c r="I83" s="450">
        <f t="shared" si="5201"/>
        <v>0</v>
      </c>
      <c r="J83" s="450">
        <f t="shared" si="5201"/>
        <v>0</v>
      </c>
      <c r="K83" s="450">
        <f t="shared" si="5201"/>
        <v>0</v>
      </c>
      <c r="L83" s="450">
        <f t="shared" si="5201"/>
        <v>0</v>
      </c>
      <c r="M83" s="450">
        <f t="shared" si="5201"/>
        <v>0</v>
      </c>
      <c r="N83" s="450">
        <f t="shared" si="5201"/>
        <v>0</v>
      </c>
      <c r="O83" s="462">
        <f t="shared" si="5201"/>
        <v>0</v>
      </c>
      <c r="P83" s="451">
        <f t="shared" si="5201"/>
        <v>0</v>
      </c>
      <c r="R83" s="457">
        <f t="shared" ref="R83:AE83" si="5202">SUM(R84+R88+R93)</f>
        <v>0</v>
      </c>
      <c r="S83" s="450">
        <f t="shared" si="5202"/>
        <v>0</v>
      </c>
      <c r="T83" s="450">
        <f t="shared" si="5202"/>
        <v>0</v>
      </c>
      <c r="U83" s="450">
        <f t="shared" si="5202"/>
        <v>0</v>
      </c>
      <c r="V83" s="450">
        <f t="shared" si="5202"/>
        <v>0</v>
      </c>
      <c r="W83" s="450">
        <f t="shared" si="5202"/>
        <v>0</v>
      </c>
      <c r="X83" s="450">
        <f t="shared" si="5202"/>
        <v>0</v>
      </c>
      <c r="Y83" s="450">
        <f t="shared" si="5202"/>
        <v>0</v>
      </c>
      <c r="Z83" s="450">
        <f t="shared" si="5202"/>
        <v>0</v>
      </c>
      <c r="AA83" s="450">
        <f t="shared" si="5202"/>
        <v>0</v>
      </c>
      <c r="AB83" s="450">
        <f t="shared" si="5202"/>
        <v>0</v>
      </c>
      <c r="AC83" s="450">
        <f t="shared" si="5202"/>
        <v>0</v>
      </c>
      <c r="AD83" s="462">
        <f t="shared" si="5202"/>
        <v>0</v>
      </c>
      <c r="AE83" s="451">
        <f t="shared" si="5202"/>
        <v>0</v>
      </c>
      <c r="AG83" s="457">
        <f t="shared" ref="AG83:AT83" si="5203">SUM(AG84+AG88+AG93)</f>
        <v>0</v>
      </c>
      <c r="AH83" s="450">
        <f t="shared" si="5203"/>
        <v>0</v>
      </c>
      <c r="AI83" s="450">
        <f t="shared" si="5203"/>
        <v>0</v>
      </c>
      <c r="AJ83" s="450">
        <f t="shared" si="5203"/>
        <v>0</v>
      </c>
      <c r="AK83" s="450">
        <f t="shared" si="5203"/>
        <v>0</v>
      </c>
      <c r="AL83" s="450">
        <f t="shared" si="5203"/>
        <v>0</v>
      </c>
      <c r="AM83" s="450">
        <f t="shared" si="5203"/>
        <v>0</v>
      </c>
      <c r="AN83" s="450">
        <f t="shared" si="5203"/>
        <v>0</v>
      </c>
      <c r="AO83" s="450">
        <f t="shared" si="5203"/>
        <v>0</v>
      </c>
      <c r="AP83" s="450">
        <f t="shared" si="5203"/>
        <v>0</v>
      </c>
      <c r="AQ83" s="450">
        <f t="shared" si="5203"/>
        <v>0</v>
      </c>
      <c r="AR83" s="450">
        <f t="shared" si="5203"/>
        <v>0</v>
      </c>
      <c r="AS83" s="462">
        <f t="shared" si="5203"/>
        <v>0</v>
      </c>
      <c r="AT83" s="451">
        <f t="shared" si="5203"/>
        <v>0</v>
      </c>
      <c r="AV83" s="457">
        <f t="shared" ref="AV83:BI83" si="5204">SUM(AV84+AV88+AV93)</f>
        <v>0</v>
      </c>
      <c r="AW83" s="450">
        <f t="shared" si="5204"/>
        <v>0</v>
      </c>
      <c r="AX83" s="450">
        <f t="shared" si="5204"/>
        <v>0</v>
      </c>
      <c r="AY83" s="450">
        <f t="shared" si="5204"/>
        <v>0</v>
      </c>
      <c r="AZ83" s="450">
        <f t="shared" si="5204"/>
        <v>0</v>
      </c>
      <c r="BA83" s="450">
        <f t="shared" si="5204"/>
        <v>0</v>
      </c>
      <c r="BB83" s="450">
        <f t="shared" si="5204"/>
        <v>0</v>
      </c>
      <c r="BC83" s="450">
        <f t="shared" si="5204"/>
        <v>0</v>
      </c>
      <c r="BD83" s="450">
        <f t="shared" si="5204"/>
        <v>0</v>
      </c>
      <c r="BE83" s="450">
        <f t="shared" si="5204"/>
        <v>0</v>
      </c>
      <c r="BF83" s="450">
        <f t="shared" si="5204"/>
        <v>0</v>
      </c>
      <c r="BG83" s="450">
        <f t="shared" si="5204"/>
        <v>0</v>
      </c>
      <c r="BH83" s="462">
        <f t="shared" si="5204"/>
        <v>0</v>
      </c>
      <c r="BI83" s="451">
        <f t="shared" si="5204"/>
        <v>0</v>
      </c>
      <c r="BK83" s="457">
        <f t="shared" ref="BK83:BX83" si="5205">SUM(BK84+BK88+BK93)</f>
        <v>0</v>
      </c>
      <c r="BL83" s="450">
        <f t="shared" si="5205"/>
        <v>0</v>
      </c>
      <c r="BM83" s="450">
        <f t="shared" si="5205"/>
        <v>0</v>
      </c>
      <c r="BN83" s="450">
        <f t="shared" si="5205"/>
        <v>0</v>
      </c>
      <c r="BO83" s="450">
        <f t="shared" si="5205"/>
        <v>0</v>
      </c>
      <c r="BP83" s="450">
        <f t="shared" si="5205"/>
        <v>0</v>
      </c>
      <c r="BQ83" s="450">
        <f t="shared" si="5205"/>
        <v>0</v>
      </c>
      <c r="BR83" s="450">
        <f t="shared" si="5205"/>
        <v>0</v>
      </c>
      <c r="BS83" s="450">
        <f t="shared" si="5205"/>
        <v>0</v>
      </c>
      <c r="BT83" s="450">
        <f t="shared" si="5205"/>
        <v>0</v>
      </c>
      <c r="BU83" s="450">
        <f t="shared" si="5205"/>
        <v>0</v>
      </c>
      <c r="BV83" s="450">
        <f t="shared" si="5205"/>
        <v>0</v>
      </c>
      <c r="BW83" s="462">
        <f t="shared" si="5205"/>
        <v>0</v>
      </c>
      <c r="BX83" s="451">
        <f t="shared" si="5205"/>
        <v>0</v>
      </c>
      <c r="BZ83" s="457">
        <f t="shared" ref="BZ83:CM83" si="5206">SUM(BZ84+BZ88+BZ93)</f>
        <v>0</v>
      </c>
      <c r="CA83" s="450">
        <f t="shared" si="5206"/>
        <v>0</v>
      </c>
      <c r="CB83" s="450">
        <f t="shared" si="5206"/>
        <v>0</v>
      </c>
      <c r="CC83" s="450">
        <f t="shared" si="5206"/>
        <v>0</v>
      </c>
      <c r="CD83" s="450">
        <f t="shared" si="5206"/>
        <v>0</v>
      </c>
      <c r="CE83" s="450">
        <f t="shared" si="5206"/>
        <v>0</v>
      </c>
      <c r="CF83" s="450">
        <f t="shared" si="5206"/>
        <v>0</v>
      </c>
      <c r="CG83" s="450">
        <f t="shared" si="5206"/>
        <v>0</v>
      </c>
      <c r="CH83" s="450">
        <f t="shared" si="5206"/>
        <v>0</v>
      </c>
      <c r="CI83" s="450">
        <f t="shared" si="5206"/>
        <v>0</v>
      </c>
      <c r="CJ83" s="450">
        <f t="shared" si="5206"/>
        <v>0</v>
      </c>
      <c r="CK83" s="450">
        <f t="shared" si="5206"/>
        <v>0</v>
      </c>
      <c r="CL83" s="462">
        <f t="shared" si="5206"/>
        <v>0</v>
      </c>
      <c r="CM83" s="451">
        <f t="shared" si="5206"/>
        <v>0</v>
      </c>
      <c r="CO83" s="457">
        <f t="shared" ref="CO83:DB83" si="5207">SUM(CO84+CO88+CO93)</f>
        <v>0</v>
      </c>
      <c r="CP83" s="450">
        <f t="shared" si="5207"/>
        <v>0</v>
      </c>
      <c r="CQ83" s="450">
        <f t="shared" si="5207"/>
        <v>0</v>
      </c>
      <c r="CR83" s="450">
        <f t="shared" si="5207"/>
        <v>0</v>
      </c>
      <c r="CS83" s="450">
        <f t="shared" si="5207"/>
        <v>0</v>
      </c>
      <c r="CT83" s="450">
        <f t="shared" si="5207"/>
        <v>0</v>
      </c>
      <c r="CU83" s="450">
        <f t="shared" si="5207"/>
        <v>0</v>
      </c>
      <c r="CV83" s="450">
        <f t="shared" si="5207"/>
        <v>0</v>
      </c>
      <c r="CW83" s="450">
        <f t="shared" si="5207"/>
        <v>0</v>
      </c>
      <c r="CX83" s="450">
        <f t="shared" si="5207"/>
        <v>0</v>
      </c>
      <c r="CY83" s="450">
        <f t="shared" si="5207"/>
        <v>0</v>
      </c>
      <c r="CZ83" s="450">
        <f t="shared" si="5207"/>
        <v>0</v>
      </c>
      <c r="DA83" s="462">
        <f t="shared" si="5207"/>
        <v>0</v>
      </c>
      <c r="DB83" s="451">
        <f t="shared" si="5207"/>
        <v>0</v>
      </c>
      <c r="DD83" s="457">
        <f t="shared" ref="DD83:DQ83" si="5208">SUM(DD84+DD88+DD93)</f>
        <v>0</v>
      </c>
      <c r="DE83" s="450">
        <f t="shared" si="5208"/>
        <v>0</v>
      </c>
      <c r="DF83" s="450">
        <f t="shared" si="5208"/>
        <v>0</v>
      </c>
      <c r="DG83" s="450">
        <f t="shared" si="5208"/>
        <v>0</v>
      </c>
      <c r="DH83" s="450">
        <f t="shared" si="5208"/>
        <v>0</v>
      </c>
      <c r="DI83" s="450">
        <f t="shared" si="5208"/>
        <v>0</v>
      </c>
      <c r="DJ83" s="450">
        <f t="shared" si="5208"/>
        <v>0</v>
      </c>
      <c r="DK83" s="450">
        <f t="shared" si="5208"/>
        <v>0</v>
      </c>
      <c r="DL83" s="450">
        <f t="shared" si="5208"/>
        <v>0</v>
      </c>
      <c r="DM83" s="450">
        <f t="shared" si="5208"/>
        <v>0</v>
      </c>
      <c r="DN83" s="450">
        <f t="shared" si="5208"/>
        <v>0</v>
      </c>
      <c r="DO83" s="450">
        <f t="shared" si="5208"/>
        <v>0</v>
      </c>
      <c r="DP83" s="462">
        <f t="shared" si="5208"/>
        <v>0</v>
      </c>
      <c r="DQ83" s="451">
        <f t="shared" si="5208"/>
        <v>0</v>
      </c>
      <c r="DS83" s="457">
        <f t="shared" ref="DS83:EF83" si="5209">SUM(DS84+DS88+DS93)</f>
        <v>0</v>
      </c>
      <c r="DT83" s="450">
        <f t="shared" si="5209"/>
        <v>0</v>
      </c>
      <c r="DU83" s="450">
        <f t="shared" si="5209"/>
        <v>0</v>
      </c>
      <c r="DV83" s="450">
        <f t="shared" si="5209"/>
        <v>0</v>
      </c>
      <c r="DW83" s="450">
        <f t="shared" si="5209"/>
        <v>0</v>
      </c>
      <c r="DX83" s="450">
        <f t="shared" si="5209"/>
        <v>0</v>
      </c>
      <c r="DY83" s="450">
        <f t="shared" si="5209"/>
        <v>0</v>
      </c>
      <c r="DZ83" s="450">
        <f t="shared" si="5209"/>
        <v>0</v>
      </c>
      <c r="EA83" s="450">
        <f t="shared" si="5209"/>
        <v>0</v>
      </c>
      <c r="EB83" s="450">
        <f t="shared" si="5209"/>
        <v>0</v>
      </c>
      <c r="EC83" s="450">
        <f t="shared" si="5209"/>
        <v>0</v>
      </c>
      <c r="ED83" s="450">
        <f t="shared" si="5209"/>
        <v>0</v>
      </c>
      <c r="EE83" s="462">
        <f t="shared" si="5209"/>
        <v>0</v>
      </c>
      <c r="EF83" s="451">
        <f t="shared" si="5209"/>
        <v>0</v>
      </c>
      <c r="EH83" s="457">
        <f t="shared" ref="EH83:EU83" si="5210">SUM(EH84+EH88+EH93)</f>
        <v>0</v>
      </c>
      <c r="EI83" s="450">
        <f t="shared" si="5210"/>
        <v>0</v>
      </c>
      <c r="EJ83" s="450">
        <f t="shared" si="5210"/>
        <v>0</v>
      </c>
      <c r="EK83" s="450">
        <f t="shared" si="5210"/>
        <v>0</v>
      </c>
      <c r="EL83" s="450">
        <f t="shared" si="5210"/>
        <v>0</v>
      </c>
      <c r="EM83" s="450">
        <f t="shared" si="5210"/>
        <v>0</v>
      </c>
      <c r="EN83" s="450">
        <f t="shared" si="5210"/>
        <v>0</v>
      </c>
      <c r="EO83" s="450">
        <f t="shared" si="5210"/>
        <v>0</v>
      </c>
      <c r="EP83" s="450">
        <f t="shared" si="5210"/>
        <v>0</v>
      </c>
      <c r="EQ83" s="450">
        <f t="shared" si="5210"/>
        <v>0</v>
      </c>
      <c r="ER83" s="450">
        <f t="shared" si="5210"/>
        <v>0</v>
      </c>
      <c r="ES83" s="450">
        <f t="shared" si="5210"/>
        <v>0</v>
      </c>
      <c r="ET83" s="462">
        <f t="shared" si="5210"/>
        <v>0</v>
      </c>
      <c r="EU83" s="451">
        <f t="shared" si="5210"/>
        <v>0</v>
      </c>
      <c r="EW83" s="457">
        <f t="shared" ref="EW83:FJ83" si="5211">SUM(EW84+EW88+EW93)</f>
        <v>0</v>
      </c>
      <c r="EX83" s="450">
        <f t="shared" si="5211"/>
        <v>0</v>
      </c>
      <c r="EY83" s="450">
        <f t="shared" si="5211"/>
        <v>0</v>
      </c>
      <c r="EZ83" s="450">
        <f t="shared" si="5211"/>
        <v>0</v>
      </c>
      <c r="FA83" s="450">
        <f t="shared" si="5211"/>
        <v>0</v>
      </c>
      <c r="FB83" s="450">
        <f t="shared" si="5211"/>
        <v>0</v>
      </c>
      <c r="FC83" s="450">
        <f t="shared" si="5211"/>
        <v>0</v>
      </c>
      <c r="FD83" s="450">
        <f t="shared" si="5211"/>
        <v>0</v>
      </c>
      <c r="FE83" s="450">
        <f t="shared" si="5211"/>
        <v>0</v>
      </c>
      <c r="FF83" s="450">
        <f t="shared" si="5211"/>
        <v>0</v>
      </c>
      <c r="FG83" s="450">
        <f t="shared" si="5211"/>
        <v>0</v>
      </c>
      <c r="FH83" s="450">
        <f t="shared" si="5211"/>
        <v>0</v>
      </c>
      <c r="FI83" s="462">
        <f t="shared" si="5211"/>
        <v>0</v>
      </c>
      <c r="FJ83" s="451">
        <f t="shared" si="5211"/>
        <v>0</v>
      </c>
      <c r="FL83" s="457">
        <f t="shared" ref="FL83:FY83" si="5212">SUM(FL84+FL88+FL93)</f>
        <v>0</v>
      </c>
      <c r="FM83" s="450">
        <f t="shared" si="5212"/>
        <v>0</v>
      </c>
      <c r="FN83" s="450">
        <f t="shared" si="5212"/>
        <v>0</v>
      </c>
      <c r="FO83" s="450">
        <f t="shared" si="5212"/>
        <v>0</v>
      </c>
      <c r="FP83" s="450">
        <f t="shared" si="5212"/>
        <v>0</v>
      </c>
      <c r="FQ83" s="450">
        <f t="shared" si="5212"/>
        <v>0</v>
      </c>
      <c r="FR83" s="450">
        <f t="shared" si="5212"/>
        <v>0</v>
      </c>
      <c r="FS83" s="450">
        <f t="shared" si="5212"/>
        <v>0</v>
      </c>
      <c r="FT83" s="450">
        <f t="shared" si="5212"/>
        <v>0</v>
      </c>
      <c r="FU83" s="450">
        <f t="shared" si="5212"/>
        <v>0</v>
      </c>
      <c r="FV83" s="450">
        <f t="shared" si="5212"/>
        <v>0</v>
      </c>
      <c r="FW83" s="450">
        <f t="shared" si="5212"/>
        <v>0</v>
      </c>
      <c r="FX83" s="462">
        <f t="shared" si="5212"/>
        <v>0</v>
      </c>
      <c r="FY83" s="451">
        <f t="shared" si="5212"/>
        <v>0</v>
      </c>
      <c r="GA83" s="457">
        <f t="shared" ref="GA83:GN83" si="5213">SUM(GA84+GA88+GA93)</f>
        <v>0</v>
      </c>
      <c r="GB83" s="450">
        <f t="shared" si="5213"/>
        <v>0</v>
      </c>
      <c r="GC83" s="450">
        <f t="shared" si="5213"/>
        <v>0</v>
      </c>
      <c r="GD83" s="450">
        <f t="shared" si="5213"/>
        <v>0</v>
      </c>
      <c r="GE83" s="450">
        <f t="shared" si="5213"/>
        <v>0</v>
      </c>
      <c r="GF83" s="450">
        <f t="shared" si="5213"/>
        <v>0</v>
      </c>
      <c r="GG83" s="450">
        <f t="shared" si="5213"/>
        <v>0</v>
      </c>
      <c r="GH83" s="450">
        <f t="shared" si="5213"/>
        <v>0</v>
      </c>
      <c r="GI83" s="450">
        <f t="shared" si="5213"/>
        <v>0</v>
      </c>
      <c r="GJ83" s="450">
        <f t="shared" si="5213"/>
        <v>0</v>
      </c>
      <c r="GK83" s="450">
        <f t="shared" si="5213"/>
        <v>0</v>
      </c>
      <c r="GL83" s="450">
        <f t="shared" si="5213"/>
        <v>0</v>
      </c>
      <c r="GM83" s="462">
        <f t="shared" si="5213"/>
        <v>0</v>
      </c>
      <c r="GN83" s="451">
        <f t="shared" si="5213"/>
        <v>0</v>
      </c>
      <c r="GP83" s="457">
        <f t="shared" ref="GP83:HC83" si="5214">SUM(GP84+GP88+GP93)</f>
        <v>0</v>
      </c>
      <c r="GQ83" s="450">
        <f t="shared" si="5214"/>
        <v>0</v>
      </c>
      <c r="GR83" s="450">
        <f t="shared" si="5214"/>
        <v>0</v>
      </c>
      <c r="GS83" s="450">
        <f t="shared" si="5214"/>
        <v>0</v>
      </c>
      <c r="GT83" s="450">
        <f t="shared" si="5214"/>
        <v>0</v>
      </c>
      <c r="GU83" s="450">
        <f t="shared" si="5214"/>
        <v>0</v>
      </c>
      <c r="GV83" s="450">
        <f t="shared" si="5214"/>
        <v>0</v>
      </c>
      <c r="GW83" s="450">
        <f t="shared" si="5214"/>
        <v>0</v>
      </c>
      <c r="GX83" s="450">
        <f t="shared" si="5214"/>
        <v>0</v>
      </c>
      <c r="GY83" s="450">
        <f t="shared" si="5214"/>
        <v>0</v>
      </c>
      <c r="GZ83" s="450">
        <f t="shared" si="5214"/>
        <v>0</v>
      </c>
      <c r="HA83" s="450">
        <f t="shared" si="5214"/>
        <v>0</v>
      </c>
      <c r="HB83" s="462">
        <f t="shared" si="5214"/>
        <v>0</v>
      </c>
      <c r="HC83" s="451">
        <f t="shared" si="5214"/>
        <v>0</v>
      </c>
      <c r="HE83" s="457">
        <f t="shared" ref="HE83:HR83" si="5215">SUM(HE84+HE88+HE93)</f>
        <v>0</v>
      </c>
      <c r="HF83" s="450">
        <f t="shared" si="5215"/>
        <v>0</v>
      </c>
      <c r="HG83" s="450">
        <f t="shared" si="5215"/>
        <v>0</v>
      </c>
      <c r="HH83" s="450">
        <f t="shared" si="5215"/>
        <v>0</v>
      </c>
      <c r="HI83" s="450">
        <f t="shared" si="5215"/>
        <v>0</v>
      </c>
      <c r="HJ83" s="450">
        <f t="shared" si="5215"/>
        <v>0</v>
      </c>
      <c r="HK83" s="450">
        <f t="shared" si="5215"/>
        <v>0</v>
      </c>
      <c r="HL83" s="450">
        <f t="shared" si="5215"/>
        <v>0</v>
      </c>
      <c r="HM83" s="450">
        <f t="shared" si="5215"/>
        <v>0</v>
      </c>
      <c r="HN83" s="450">
        <f t="shared" si="5215"/>
        <v>0</v>
      </c>
      <c r="HO83" s="450">
        <f t="shared" si="5215"/>
        <v>0</v>
      </c>
      <c r="HP83" s="450">
        <f t="shared" si="5215"/>
        <v>0</v>
      </c>
      <c r="HQ83" s="462">
        <f t="shared" si="5215"/>
        <v>0</v>
      </c>
      <c r="HR83" s="451">
        <f t="shared" si="5215"/>
        <v>0</v>
      </c>
      <c r="HT83" s="457">
        <f t="shared" ref="HT83:IG83" si="5216">SUM(HT84+HT88+HT93)</f>
        <v>0</v>
      </c>
      <c r="HU83" s="450">
        <f t="shared" si="5216"/>
        <v>0</v>
      </c>
      <c r="HV83" s="450">
        <f t="shared" si="5216"/>
        <v>0</v>
      </c>
      <c r="HW83" s="450">
        <f t="shared" si="5216"/>
        <v>0</v>
      </c>
      <c r="HX83" s="450">
        <f t="shared" si="5216"/>
        <v>0</v>
      </c>
      <c r="HY83" s="450">
        <f t="shared" si="5216"/>
        <v>0</v>
      </c>
      <c r="HZ83" s="450">
        <f t="shared" si="5216"/>
        <v>0</v>
      </c>
      <c r="IA83" s="450">
        <f t="shared" si="5216"/>
        <v>0</v>
      </c>
      <c r="IB83" s="450">
        <f t="shared" si="5216"/>
        <v>0</v>
      </c>
      <c r="IC83" s="450">
        <f t="shared" si="5216"/>
        <v>0</v>
      </c>
      <c r="ID83" s="450">
        <f t="shared" si="5216"/>
        <v>0</v>
      </c>
      <c r="IE83" s="450">
        <f t="shared" si="5216"/>
        <v>0</v>
      </c>
      <c r="IF83" s="462">
        <f t="shared" si="5216"/>
        <v>0</v>
      </c>
      <c r="IG83" s="451">
        <f t="shared" si="5216"/>
        <v>0</v>
      </c>
      <c r="II83" s="457">
        <f t="shared" ref="II83:IV83" si="5217">SUM(II84+II88+II93)</f>
        <v>0</v>
      </c>
      <c r="IJ83" s="450">
        <f t="shared" si="5217"/>
        <v>0</v>
      </c>
      <c r="IK83" s="450">
        <f t="shared" si="5217"/>
        <v>0</v>
      </c>
      <c r="IL83" s="450">
        <f t="shared" si="5217"/>
        <v>0</v>
      </c>
      <c r="IM83" s="450">
        <f t="shared" si="5217"/>
        <v>0</v>
      </c>
      <c r="IN83" s="450">
        <f t="shared" si="5217"/>
        <v>0</v>
      </c>
      <c r="IO83" s="450">
        <f t="shared" si="5217"/>
        <v>0</v>
      </c>
      <c r="IP83" s="450">
        <f t="shared" si="5217"/>
        <v>0</v>
      </c>
      <c r="IQ83" s="450">
        <f t="shared" si="5217"/>
        <v>0</v>
      </c>
      <c r="IR83" s="450">
        <f t="shared" si="5217"/>
        <v>0</v>
      </c>
      <c r="IS83" s="450">
        <f t="shared" si="5217"/>
        <v>0</v>
      </c>
      <c r="IT83" s="450">
        <f t="shared" si="5217"/>
        <v>0</v>
      </c>
      <c r="IU83" s="462">
        <f t="shared" si="5217"/>
        <v>0</v>
      </c>
      <c r="IV83" s="451">
        <f t="shared" si="5217"/>
        <v>0</v>
      </c>
      <c r="IX83" s="457">
        <f t="shared" ref="IX83:JK83" si="5218">SUM(IX84+IX88+IX93)</f>
        <v>0</v>
      </c>
      <c r="IY83" s="450">
        <f t="shared" si="5218"/>
        <v>0</v>
      </c>
      <c r="IZ83" s="450">
        <f t="shared" si="5218"/>
        <v>0</v>
      </c>
      <c r="JA83" s="450">
        <f t="shared" si="5218"/>
        <v>0</v>
      </c>
      <c r="JB83" s="450">
        <f t="shared" si="5218"/>
        <v>0</v>
      </c>
      <c r="JC83" s="450">
        <f t="shared" si="5218"/>
        <v>0</v>
      </c>
      <c r="JD83" s="450">
        <f t="shared" si="5218"/>
        <v>0</v>
      </c>
      <c r="JE83" s="450">
        <f t="shared" si="5218"/>
        <v>0</v>
      </c>
      <c r="JF83" s="450">
        <f t="shared" si="5218"/>
        <v>0</v>
      </c>
      <c r="JG83" s="450">
        <f t="shared" si="5218"/>
        <v>0</v>
      </c>
      <c r="JH83" s="450">
        <f t="shared" si="5218"/>
        <v>0</v>
      </c>
      <c r="JI83" s="450">
        <f t="shared" si="5218"/>
        <v>0</v>
      </c>
      <c r="JJ83" s="462">
        <f t="shared" si="5218"/>
        <v>0</v>
      </c>
      <c r="JK83" s="451">
        <f t="shared" si="5218"/>
        <v>0</v>
      </c>
      <c r="JM83" s="457">
        <f t="shared" ref="JM83:JZ83" si="5219">SUM(JM84+JM88+JM93)</f>
        <v>0</v>
      </c>
      <c r="JN83" s="450">
        <f t="shared" si="5219"/>
        <v>0</v>
      </c>
      <c r="JO83" s="450">
        <f t="shared" si="5219"/>
        <v>0</v>
      </c>
      <c r="JP83" s="450">
        <f t="shared" si="5219"/>
        <v>0</v>
      </c>
      <c r="JQ83" s="450">
        <f t="shared" si="5219"/>
        <v>0</v>
      </c>
      <c r="JR83" s="450">
        <f t="shared" si="5219"/>
        <v>0</v>
      </c>
      <c r="JS83" s="450">
        <f t="shared" si="5219"/>
        <v>0</v>
      </c>
      <c r="JT83" s="450">
        <f t="shared" si="5219"/>
        <v>0</v>
      </c>
      <c r="JU83" s="450">
        <f t="shared" si="5219"/>
        <v>0</v>
      </c>
      <c r="JV83" s="450">
        <f t="shared" si="5219"/>
        <v>0</v>
      </c>
      <c r="JW83" s="450">
        <f t="shared" si="5219"/>
        <v>0</v>
      </c>
      <c r="JX83" s="450">
        <f t="shared" si="5219"/>
        <v>0</v>
      </c>
      <c r="JY83" s="462">
        <f t="shared" si="5219"/>
        <v>0</v>
      </c>
      <c r="JZ83" s="451">
        <f t="shared" si="5219"/>
        <v>0</v>
      </c>
      <c r="KB83" s="457">
        <f t="shared" ref="KB83:KO83" si="5220">SUM(KB84+KB88+KB93)</f>
        <v>0</v>
      </c>
      <c r="KC83" s="450">
        <f t="shared" si="5220"/>
        <v>0</v>
      </c>
      <c r="KD83" s="450">
        <f t="shared" si="5220"/>
        <v>0</v>
      </c>
      <c r="KE83" s="450">
        <f t="shared" si="5220"/>
        <v>0</v>
      </c>
      <c r="KF83" s="450">
        <f t="shared" si="5220"/>
        <v>0</v>
      </c>
      <c r="KG83" s="450">
        <f t="shared" si="5220"/>
        <v>0</v>
      </c>
      <c r="KH83" s="450">
        <f t="shared" si="5220"/>
        <v>0</v>
      </c>
      <c r="KI83" s="450">
        <f t="shared" si="5220"/>
        <v>0</v>
      </c>
      <c r="KJ83" s="450">
        <f t="shared" si="5220"/>
        <v>0</v>
      </c>
      <c r="KK83" s="450">
        <f t="shared" si="5220"/>
        <v>0</v>
      </c>
      <c r="KL83" s="450">
        <f t="shared" si="5220"/>
        <v>0</v>
      </c>
      <c r="KM83" s="450">
        <f t="shared" si="5220"/>
        <v>0</v>
      </c>
      <c r="KN83" s="462">
        <f t="shared" si="5220"/>
        <v>0</v>
      </c>
      <c r="KO83" s="451">
        <f t="shared" si="5220"/>
        <v>0</v>
      </c>
      <c r="KQ83" s="457">
        <f t="shared" ref="KQ83:LD83" si="5221">SUM(KQ84+KQ88+KQ93)</f>
        <v>0</v>
      </c>
      <c r="KR83" s="450">
        <f t="shared" si="5221"/>
        <v>0</v>
      </c>
      <c r="KS83" s="450">
        <f t="shared" si="5221"/>
        <v>0</v>
      </c>
      <c r="KT83" s="450">
        <f t="shared" si="5221"/>
        <v>0</v>
      </c>
      <c r="KU83" s="450">
        <f t="shared" si="5221"/>
        <v>0</v>
      </c>
      <c r="KV83" s="450">
        <f t="shared" si="5221"/>
        <v>0</v>
      </c>
      <c r="KW83" s="450">
        <f t="shared" si="5221"/>
        <v>0</v>
      </c>
      <c r="KX83" s="450">
        <f t="shared" si="5221"/>
        <v>0</v>
      </c>
      <c r="KY83" s="450">
        <f t="shared" si="5221"/>
        <v>0</v>
      </c>
      <c r="KZ83" s="450">
        <f t="shared" si="5221"/>
        <v>0</v>
      </c>
      <c r="LA83" s="450">
        <f t="shared" si="5221"/>
        <v>0</v>
      </c>
      <c r="LB83" s="450">
        <f t="shared" si="5221"/>
        <v>0</v>
      </c>
      <c r="LC83" s="462">
        <f t="shared" si="5221"/>
        <v>0</v>
      </c>
      <c r="LD83" s="451">
        <f t="shared" si="5221"/>
        <v>0</v>
      </c>
      <c r="LF83" s="457">
        <f t="shared" ref="LF83:LS83" si="5222">SUM(LF84+LF88+LF93)</f>
        <v>0</v>
      </c>
      <c r="LG83" s="450">
        <f t="shared" si="5222"/>
        <v>0</v>
      </c>
      <c r="LH83" s="450">
        <f t="shared" si="5222"/>
        <v>0</v>
      </c>
      <c r="LI83" s="450">
        <f t="shared" si="5222"/>
        <v>0</v>
      </c>
      <c r="LJ83" s="450">
        <f t="shared" si="5222"/>
        <v>0</v>
      </c>
      <c r="LK83" s="450">
        <f t="shared" si="5222"/>
        <v>0</v>
      </c>
      <c r="LL83" s="450">
        <f t="shared" si="5222"/>
        <v>0</v>
      </c>
      <c r="LM83" s="450">
        <f t="shared" si="5222"/>
        <v>0</v>
      </c>
      <c r="LN83" s="450">
        <f t="shared" si="5222"/>
        <v>0</v>
      </c>
      <c r="LO83" s="450">
        <f t="shared" si="5222"/>
        <v>0</v>
      </c>
      <c r="LP83" s="450">
        <f t="shared" si="5222"/>
        <v>0</v>
      </c>
      <c r="LQ83" s="450">
        <f t="shared" si="5222"/>
        <v>0</v>
      </c>
      <c r="LR83" s="462">
        <f t="shared" si="5222"/>
        <v>0</v>
      </c>
      <c r="LS83" s="451">
        <f t="shared" si="5222"/>
        <v>0</v>
      </c>
      <c r="LU83" s="457">
        <f t="shared" ref="LU83:MH83" si="5223">SUM(LU84+LU88+LU93)</f>
        <v>0</v>
      </c>
      <c r="LV83" s="450">
        <f t="shared" si="5223"/>
        <v>0</v>
      </c>
      <c r="LW83" s="450">
        <f t="shared" si="5223"/>
        <v>0</v>
      </c>
      <c r="LX83" s="450">
        <f t="shared" si="5223"/>
        <v>0</v>
      </c>
      <c r="LY83" s="450">
        <f t="shared" si="5223"/>
        <v>0</v>
      </c>
      <c r="LZ83" s="450">
        <f t="shared" si="5223"/>
        <v>0</v>
      </c>
      <c r="MA83" s="450">
        <f t="shared" si="5223"/>
        <v>0</v>
      </c>
      <c r="MB83" s="450">
        <f t="shared" si="5223"/>
        <v>0</v>
      </c>
      <c r="MC83" s="450">
        <f t="shared" si="5223"/>
        <v>0</v>
      </c>
      <c r="MD83" s="450">
        <f t="shared" si="5223"/>
        <v>0</v>
      </c>
      <c r="ME83" s="450">
        <f t="shared" si="5223"/>
        <v>0</v>
      </c>
      <c r="MF83" s="450">
        <f t="shared" si="5223"/>
        <v>0</v>
      </c>
      <c r="MG83" s="462">
        <f t="shared" si="5223"/>
        <v>0</v>
      </c>
      <c r="MH83" s="451">
        <f t="shared" si="5223"/>
        <v>0</v>
      </c>
      <c r="MJ83" s="457">
        <f t="shared" ref="MJ83:MW83" si="5224">SUM(MJ84+MJ88+MJ93)</f>
        <v>0</v>
      </c>
      <c r="MK83" s="450">
        <f t="shared" si="5224"/>
        <v>0</v>
      </c>
      <c r="ML83" s="450">
        <f t="shared" si="5224"/>
        <v>0</v>
      </c>
      <c r="MM83" s="450">
        <f t="shared" si="5224"/>
        <v>0</v>
      </c>
      <c r="MN83" s="450">
        <f t="shared" si="5224"/>
        <v>0</v>
      </c>
      <c r="MO83" s="450">
        <f t="shared" si="5224"/>
        <v>0</v>
      </c>
      <c r="MP83" s="450">
        <f t="shared" si="5224"/>
        <v>0</v>
      </c>
      <c r="MQ83" s="450">
        <f t="shared" si="5224"/>
        <v>0</v>
      </c>
      <c r="MR83" s="450">
        <f t="shared" si="5224"/>
        <v>0</v>
      </c>
      <c r="MS83" s="450">
        <f t="shared" si="5224"/>
        <v>0</v>
      </c>
      <c r="MT83" s="450">
        <f t="shared" si="5224"/>
        <v>0</v>
      </c>
      <c r="MU83" s="450">
        <f t="shared" si="5224"/>
        <v>0</v>
      </c>
      <c r="MV83" s="462">
        <f t="shared" si="5224"/>
        <v>0</v>
      </c>
      <c r="MW83" s="451">
        <f t="shared" si="5224"/>
        <v>0</v>
      </c>
      <c r="MY83" s="457">
        <f t="shared" ref="MY83:NL83" si="5225">SUM(MY84+MY88+MY93)</f>
        <v>0</v>
      </c>
      <c r="MZ83" s="450">
        <f t="shared" si="5225"/>
        <v>0</v>
      </c>
      <c r="NA83" s="450">
        <f t="shared" si="5225"/>
        <v>0</v>
      </c>
      <c r="NB83" s="450">
        <f t="shared" si="5225"/>
        <v>0</v>
      </c>
      <c r="NC83" s="450">
        <f t="shared" si="5225"/>
        <v>0</v>
      </c>
      <c r="ND83" s="450">
        <f t="shared" si="5225"/>
        <v>0</v>
      </c>
      <c r="NE83" s="450">
        <f t="shared" si="5225"/>
        <v>0</v>
      </c>
      <c r="NF83" s="450">
        <f t="shared" si="5225"/>
        <v>0</v>
      </c>
      <c r="NG83" s="450">
        <f t="shared" si="5225"/>
        <v>0</v>
      </c>
      <c r="NH83" s="450">
        <f t="shared" si="5225"/>
        <v>0</v>
      </c>
      <c r="NI83" s="450">
        <f t="shared" si="5225"/>
        <v>0</v>
      </c>
      <c r="NJ83" s="450">
        <f t="shared" si="5225"/>
        <v>0</v>
      </c>
      <c r="NK83" s="462">
        <f t="shared" si="5225"/>
        <v>0</v>
      </c>
      <c r="NL83" s="451">
        <f t="shared" si="5225"/>
        <v>0</v>
      </c>
      <c r="NN83" s="457">
        <f t="shared" ref="NN83:OA83" si="5226">SUM(NN84+NN88+NN93)</f>
        <v>0</v>
      </c>
      <c r="NO83" s="450">
        <f t="shared" si="5226"/>
        <v>0</v>
      </c>
      <c r="NP83" s="450">
        <f t="shared" si="5226"/>
        <v>0</v>
      </c>
      <c r="NQ83" s="450">
        <f t="shared" si="5226"/>
        <v>0</v>
      </c>
      <c r="NR83" s="450">
        <f t="shared" si="5226"/>
        <v>0</v>
      </c>
      <c r="NS83" s="450">
        <f t="shared" si="5226"/>
        <v>0</v>
      </c>
      <c r="NT83" s="450">
        <f t="shared" si="5226"/>
        <v>0</v>
      </c>
      <c r="NU83" s="450">
        <f t="shared" si="5226"/>
        <v>0</v>
      </c>
      <c r="NV83" s="450">
        <f t="shared" si="5226"/>
        <v>0</v>
      </c>
      <c r="NW83" s="450">
        <f t="shared" si="5226"/>
        <v>0</v>
      </c>
      <c r="NX83" s="450">
        <f t="shared" si="5226"/>
        <v>0</v>
      </c>
      <c r="NY83" s="450">
        <f t="shared" si="5226"/>
        <v>0</v>
      </c>
      <c r="NZ83" s="462">
        <f t="shared" si="5226"/>
        <v>0</v>
      </c>
      <c r="OA83" s="451">
        <f t="shared" si="5226"/>
        <v>0</v>
      </c>
      <c r="OC83" s="457">
        <f t="shared" ref="OC83:OP83" si="5227">SUM(OC84+OC88+OC93)</f>
        <v>0</v>
      </c>
      <c r="OD83" s="450">
        <f t="shared" si="5227"/>
        <v>0</v>
      </c>
      <c r="OE83" s="450">
        <f t="shared" si="5227"/>
        <v>0</v>
      </c>
      <c r="OF83" s="450">
        <f t="shared" si="5227"/>
        <v>0</v>
      </c>
      <c r="OG83" s="450">
        <f t="shared" si="5227"/>
        <v>0</v>
      </c>
      <c r="OH83" s="450">
        <f t="shared" si="5227"/>
        <v>0</v>
      </c>
      <c r="OI83" s="450">
        <f t="shared" si="5227"/>
        <v>0</v>
      </c>
      <c r="OJ83" s="450">
        <f t="shared" si="5227"/>
        <v>0</v>
      </c>
      <c r="OK83" s="450">
        <f t="shared" si="5227"/>
        <v>0</v>
      </c>
      <c r="OL83" s="450">
        <f t="shared" si="5227"/>
        <v>0</v>
      </c>
      <c r="OM83" s="450">
        <f t="shared" si="5227"/>
        <v>0</v>
      </c>
      <c r="ON83" s="450">
        <f t="shared" si="5227"/>
        <v>0</v>
      </c>
      <c r="OO83" s="462">
        <f t="shared" si="5227"/>
        <v>0</v>
      </c>
      <c r="OP83" s="451">
        <f t="shared" si="5227"/>
        <v>0</v>
      </c>
      <c r="OR83" s="457">
        <f t="shared" ref="OR83:PE83" si="5228">SUM(OR84+OR88+OR93)</f>
        <v>0</v>
      </c>
      <c r="OS83" s="450">
        <f t="shared" si="5228"/>
        <v>0</v>
      </c>
      <c r="OT83" s="450">
        <f t="shared" si="5228"/>
        <v>0</v>
      </c>
      <c r="OU83" s="450">
        <f t="shared" si="5228"/>
        <v>0</v>
      </c>
      <c r="OV83" s="450">
        <f t="shared" si="5228"/>
        <v>0</v>
      </c>
      <c r="OW83" s="450">
        <f t="shared" si="5228"/>
        <v>0</v>
      </c>
      <c r="OX83" s="450">
        <f t="shared" si="5228"/>
        <v>0</v>
      </c>
      <c r="OY83" s="450">
        <f t="shared" si="5228"/>
        <v>0</v>
      </c>
      <c r="OZ83" s="450">
        <f t="shared" si="5228"/>
        <v>0</v>
      </c>
      <c r="PA83" s="450">
        <f t="shared" si="5228"/>
        <v>0</v>
      </c>
      <c r="PB83" s="450">
        <f t="shared" si="5228"/>
        <v>0</v>
      </c>
      <c r="PC83" s="450">
        <f t="shared" si="5228"/>
        <v>0</v>
      </c>
      <c r="PD83" s="462">
        <f t="shared" si="5228"/>
        <v>0</v>
      </c>
      <c r="PE83" s="451">
        <f t="shared" si="5228"/>
        <v>0</v>
      </c>
      <c r="PG83" s="457">
        <f t="shared" ref="PG83:PT83" si="5229">SUM(PG84+PG88+PG93)</f>
        <v>0</v>
      </c>
      <c r="PH83" s="450">
        <f t="shared" si="5229"/>
        <v>0</v>
      </c>
      <c r="PI83" s="450">
        <f t="shared" si="5229"/>
        <v>0</v>
      </c>
      <c r="PJ83" s="450">
        <f t="shared" si="5229"/>
        <v>0</v>
      </c>
      <c r="PK83" s="450">
        <f t="shared" si="5229"/>
        <v>0</v>
      </c>
      <c r="PL83" s="450">
        <f t="shared" si="5229"/>
        <v>0</v>
      </c>
      <c r="PM83" s="450">
        <f t="shared" si="5229"/>
        <v>0</v>
      </c>
      <c r="PN83" s="450">
        <f t="shared" si="5229"/>
        <v>0</v>
      </c>
      <c r="PO83" s="450">
        <f t="shared" si="5229"/>
        <v>0</v>
      </c>
      <c r="PP83" s="450">
        <f t="shared" si="5229"/>
        <v>0</v>
      </c>
      <c r="PQ83" s="450">
        <f t="shared" si="5229"/>
        <v>0</v>
      </c>
      <c r="PR83" s="450">
        <f t="shared" si="5229"/>
        <v>0</v>
      </c>
      <c r="PS83" s="462">
        <f t="shared" si="5229"/>
        <v>0</v>
      </c>
      <c r="PT83" s="451">
        <f t="shared" si="5229"/>
        <v>0</v>
      </c>
      <c r="PV83" s="457">
        <f t="shared" ref="PV83:QI83" si="5230">SUM(PV84+PV88+PV93)</f>
        <v>0</v>
      </c>
      <c r="PW83" s="450">
        <f t="shared" si="5230"/>
        <v>0</v>
      </c>
      <c r="PX83" s="450">
        <f t="shared" si="5230"/>
        <v>0</v>
      </c>
      <c r="PY83" s="450">
        <f t="shared" si="5230"/>
        <v>0</v>
      </c>
      <c r="PZ83" s="450">
        <f t="shared" si="5230"/>
        <v>0</v>
      </c>
      <c r="QA83" s="450">
        <f t="shared" si="5230"/>
        <v>0</v>
      </c>
      <c r="QB83" s="450">
        <f t="shared" si="5230"/>
        <v>0</v>
      </c>
      <c r="QC83" s="450">
        <f t="shared" si="5230"/>
        <v>0</v>
      </c>
      <c r="QD83" s="450">
        <f t="shared" si="5230"/>
        <v>0</v>
      </c>
      <c r="QE83" s="450">
        <f t="shared" si="5230"/>
        <v>0</v>
      </c>
      <c r="QF83" s="450">
        <f t="shared" si="5230"/>
        <v>0</v>
      </c>
      <c r="QG83" s="450">
        <f t="shared" si="5230"/>
        <v>0</v>
      </c>
      <c r="QH83" s="462">
        <f t="shared" si="5230"/>
        <v>0</v>
      </c>
      <c r="QI83" s="451">
        <f t="shared" si="5230"/>
        <v>0</v>
      </c>
      <c r="QK83" s="457">
        <f t="shared" ref="QK83:QX83" si="5231">SUM(QK84+QK88+QK93)</f>
        <v>0</v>
      </c>
      <c r="QL83" s="450">
        <f t="shared" si="5231"/>
        <v>0</v>
      </c>
      <c r="QM83" s="450">
        <f t="shared" si="5231"/>
        <v>0</v>
      </c>
      <c r="QN83" s="450">
        <f t="shared" si="5231"/>
        <v>0</v>
      </c>
      <c r="QO83" s="450">
        <f t="shared" si="5231"/>
        <v>0</v>
      </c>
      <c r="QP83" s="450">
        <f t="shared" si="5231"/>
        <v>0</v>
      </c>
      <c r="QQ83" s="450">
        <f t="shared" si="5231"/>
        <v>0</v>
      </c>
      <c r="QR83" s="450">
        <f t="shared" si="5231"/>
        <v>0</v>
      </c>
      <c r="QS83" s="450">
        <f t="shared" si="5231"/>
        <v>0</v>
      </c>
      <c r="QT83" s="450">
        <f t="shared" si="5231"/>
        <v>0</v>
      </c>
      <c r="QU83" s="450">
        <f t="shared" si="5231"/>
        <v>0</v>
      </c>
      <c r="QV83" s="450">
        <f t="shared" si="5231"/>
        <v>0</v>
      </c>
      <c r="QW83" s="462">
        <f t="shared" si="5231"/>
        <v>0</v>
      </c>
      <c r="QX83" s="451">
        <f t="shared" si="5231"/>
        <v>0</v>
      </c>
      <c r="QZ83" s="457">
        <f t="shared" ref="QZ83:RM83" si="5232">SUM(QZ84+QZ88+QZ93)</f>
        <v>0</v>
      </c>
      <c r="RA83" s="450">
        <f t="shared" si="5232"/>
        <v>0</v>
      </c>
      <c r="RB83" s="450">
        <f t="shared" si="5232"/>
        <v>0</v>
      </c>
      <c r="RC83" s="450">
        <f t="shared" si="5232"/>
        <v>0</v>
      </c>
      <c r="RD83" s="450">
        <f t="shared" si="5232"/>
        <v>0</v>
      </c>
      <c r="RE83" s="450">
        <f t="shared" si="5232"/>
        <v>0</v>
      </c>
      <c r="RF83" s="450">
        <f t="shared" si="5232"/>
        <v>0</v>
      </c>
      <c r="RG83" s="450">
        <f t="shared" si="5232"/>
        <v>0</v>
      </c>
      <c r="RH83" s="450">
        <f t="shared" si="5232"/>
        <v>0</v>
      </c>
      <c r="RI83" s="450">
        <f t="shared" si="5232"/>
        <v>0</v>
      </c>
      <c r="RJ83" s="450">
        <f t="shared" si="5232"/>
        <v>0</v>
      </c>
      <c r="RK83" s="450">
        <f t="shared" si="5232"/>
        <v>0</v>
      </c>
      <c r="RL83" s="462">
        <f t="shared" si="5232"/>
        <v>0</v>
      </c>
      <c r="RM83" s="451">
        <f t="shared" si="5232"/>
        <v>0</v>
      </c>
      <c r="RO83" s="457">
        <f t="shared" ref="RO83:SB83" si="5233">SUM(RO84+RO88+RO93)</f>
        <v>0</v>
      </c>
      <c r="RP83" s="450">
        <f t="shared" si="5233"/>
        <v>0</v>
      </c>
      <c r="RQ83" s="450">
        <f t="shared" si="5233"/>
        <v>0</v>
      </c>
      <c r="RR83" s="450">
        <f t="shared" si="5233"/>
        <v>0</v>
      </c>
      <c r="RS83" s="450">
        <f t="shared" si="5233"/>
        <v>0</v>
      </c>
      <c r="RT83" s="450">
        <f t="shared" si="5233"/>
        <v>0</v>
      </c>
      <c r="RU83" s="450">
        <f t="shared" si="5233"/>
        <v>0</v>
      </c>
      <c r="RV83" s="450">
        <f t="shared" si="5233"/>
        <v>0</v>
      </c>
      <c r="RW83" s="450">
        <f t="shared" si="5233"/>
        <v>0</v>
      </c>
      <c r="RX83" s="450">
        <f t="shared" si="5233"/>
        <v>0</v>
      </c>
      <c r="RY83" s="450">
        <f t="shared" si="5233"/>
        <v>0</v>
      </c>
      <c r="RZ83" s="450">
        <f t="shared" si="5233"/>
        <v>0</v>
      </c>
      <c r="SA83" s="462">
        <f t="shared" si="5233"/>
        <v>0</v>
      </c>
      <c r="SB83" s="451">
        <f t="shared" si="5233"/>
        <v>0</v>
      </c>
      <c r="SD83" s="457">
        <f t="shared" ref="SD83:SQ83" si="5234">SUM(SD84+SD88+SD93)</f>
        <v>0</v>
      </c>
      <c r="SE83" s="450">
        <f t="shared" si="5234"/>
        <v>0</v>
      </c>
      <c r="SF83" s="450">
        <f t="shared" si="5234"/>
        <v>0</v>
      </c>
      <c r="SG83" s="450">
        <f t="shared" si="5234"/>
        <v>0</v>
      </c>
      <c r="SH83" s="450">
        <f t="shared" si="5234"/>
        <v>0</v>
      </c>
      <c r="SI83" s="450">
        <f t="shared" si="5234"/>
        <v>0</v>
      </c>
      <c r="SJ83" s="450">
        <f t="shared" si="5234"/>
        <v>0</v>
      </c>
      <c r="SK83" s="450">
        <f t="shared" si="5234"/>
        <v>0</v>
      </c>
      <c r="SL83" s="450">
        <f t="shared" si="5234"/>
        <v>0</v>
      </c>
      <c r="SM83" s="450">
        <f t="shared" si="5234"/>
        <v>0</v>
      </c>
      <c r="SN83" s="450">
        <f t="shared" si="5234"/>
        <v>0</v>
      </c>
      <c r="SO83" s="450">
        <f t="shared" si="5234"/>
        <v>0</v>
      </c>
      <c r="SP83" s="462">
        <f t="shared" si="5234"/>
        <v>0</v>
      </c>
      <c r="SQ83" s="451">
        <f t="shared" si="5234"/>
        <v>0</v>
      </c>
      <c r="SS83" s="457">
        <f t="shared" ref="SS83:TF83" si="5235">SUM(SS84+SS88+SS93)</f>
        <v>0</v>
      </c>
      <c r="ST83" s="450">
        <f t="shared" si="5235"/>
        <v>0</v>
      </c>
      <c r="SU83" s="450">
        <f t="shared" si="5235"/>
        <v>0</v>
      </c>
      <c r="SV83" s="450">
        <f t="shared" si="5235"/>
        <v>0</v>
      </c>
      <c r="SW83" s="450">
        <f t="shared" si="5235"/>
        <v>0</v>
      </c>
      <c r="SX83" s="450">
        <f t="shared" si="5235"/>
        <v>0</v>
      </c>
      <c r="SY83" s="450">
        <f t="shared" si="5235"/>
        <v>0</v>
      </c>
      <c r="SZ83" s="450">
        <f t="shared" si="5235"/>
        <v>0</v>
      </c>
      <c r="TA83" s="450">
        <f t="shared" si="5235"/>
        <v>0</v>
      </c>
      <c r="TB83" s="450">
        <f t="shared" si="5235"/>
        <v>0</v>
      </c>
      <c r="TC83" s="450">
        <f t="shared" si="5235"/>
        <v>0</v>
      </c>
      <c r="TD83" s="450">
        <f t="shared" si="5235"/>
        <v>0</v>
      </c>
      <c r="TE83" s="462">
        <f t="shared" si="5235"/>
        <v>0</v>
      </c>
      <c r="TF83" s="451">
        <f t="shared" si="5235"/>
        <v>0</v>
      </c>
      <c r="TH83" s="457">
        <f t="shared" ref="TH83:TU83" si="5236">SUM(TH84+TH88+TH93)</f>
        <v>0</v>
      </c>
      <c r="TI83" s="450">
        <f t="shared" si="5236"/>
        <v>0</v>
      </c>
      <c r="TJ83" s="450">
        <f t="shared" si="5236"/>
        <v>0</v>
      </c>
      <c r="TK83" s="450">
        <f t="shared" si="5236"/>
        <v>0</v>
      </c>
      <c r="TL83" s="450">
        <f t="shared" si="5236"/>
        <v>0</v>
      </c>
      <c r="TM83" s="450">
        <f t="shared" si="5236"/>
        <v>0</v>
      </c>
      <c r="TN83" s="450">
        <f t="shared" si="5236"/>
        <v>0</v>
      </c>
      <c r="TO83" s="450">
        <f t="shared" si="5236"/>
        <v>0</v>
      </c>
      <c r="TP83" s="450">
        <f t="shared" si="5236"/>
        <v>0</v>
      </c>
      <c r="TQ83" s="450">
        <f t="shared" si="5236"/>
        <v>0</v>
      </c>
      <c r="TR83" s="450">
        <f t="shared" si="5236"/>
        <v>0</v>
      </c>
      <c r="TS83" s="450">
        <f t="shared" si="5236"/>
        <v>0</v>
      </c>
      <c r="TT83" s="462">
        <f t="shared" si="5236"/>
        <v>0</v>
      </c>
      <c r="TU83" s="451">
        <f t="shared" si="5236"/>
        <v>0</v>
      </c>
      <c r="TW83" s="457">
        <f t="shared" ref="TW83:UJ83" si="5237">SUM(TW84+TW88+TW93)</f>
        <v>0</v>
      </c>
      <c r="TX83" s="450">
        <f t="shared" si="5237"/>
        <v>0</v>
      </c>
      <c r="TY83" s="450">
        <f t="shared" si="5237"/>
        <v>0</v>
      </c>
      <c r="TZ83" s="450">
        <f t="shared" si="5237"/>
        <v>0</v>
      </c>
      <c r="UA83" s="450">
        <f t="shared" si="5237"/>
        <v>0</v>
      </c>
      <c r="UB83" s="450">
        <f t="shared" si="5237"/>
        <v>0</v>
      </c>
      <c r="UC83" s="450">
        <f t="shared" si="5237"/>
        <v>0</v>
      </c>
      <c r="UD83" s="450">
        <f t="shared" si="5237"/>
        <v>0</v>
      </c>
      <c r="UE83" s="450">
        <f t="shared" si="5237"/>
        <v>0</v>
      </c>
      <c r="UF83" s="450">
        <f t="shared" si="5237"/>
        <v>0</v>
      </c>
      <c r="UG83" s="450">
        <f t="shared" si="5237"/>
        <v>0</v>
      </c>
      <c r="UH83" s="450">
        <f t="shared" si="5237"/>
        <v>0</v>
      </c>
      <c r="UI83" s="462">
        <f t="shared" si="5237"/>
        <v>0</v>
      </c>
      <c r="UJ83" s="451">
        <f t="shared" si="5237"/>
        <v>0</v>
      </c>
      <c r="UL83" s="457">
        <f t="shared" ref="UL83:UY83" si="5238">SUM(UL84+UL88+UL93)</f>
        <v>0</v>
      </c>
      <c r="UM83" s="450">
        <f t="shared" si="5238"/>
        <v>0</v>
      </c>
      <c r="UN83" s="450">
        <f t="shared" si="5238"/>
        <v>0</v>
      </c>
      <c r="UO83" s="450">
        <f t="shared" si="5238"/>
        <v>0</v>
      </c>
      <c r="UP83" s="450">
        <f t="shared" si="5238"/>
        <v>0</v>
      </c>
      <c r="UQ83" s="450">
        <f t="shared" si="5238"/>
        <v>0</v>
      </c>
      <c r="UR83" s="450">
        <f t="shared" si="5238"/>
        <v>0</v>
      </c>
      <c r="US83" s="450">
        <f t="shared" si="5238"/>
        <v>0</v>
      </c>
      <c r="UT83" s="450">
        <f t="shared" si="5238"/>
        <v>0</v>
      </c>
      <c r="UU83" s="450">
        <f t="shared" si="5238"/>
        <v>0</v>
      </c>
      <c r="UV83" s="450">
        <f t="shared" si="5238"/>
        <v>0</v>
      </c>
      <c r="UW83" s="450">
        <f t="shared" si="5238"/>
        <v>0</v>
      </c>
      <c r="UX83" s="462">
        <f t="shared" si="5238"/>
        <v>0</v>
      </c>
      <c r="UY83" s="451">
        <f t="shared" si="5238"/>
        <v>0</v>
      </c>
      <c r="VA83" s="457">
        <f t="shared" ref="VA83:VN83" si="5239">SUM(VA84+VA88+VA93)</f>
        <v>0</v>
      </c>
      <c r="VB83" s="450">
        <f t="shared" si="5239"/>
        <v>0</v>
      </c>
      <c r="VC83" s="450">
        <f t="shared" si="5239"/>
        <v>0</v>
      </c>
      <c r="VD83" s="450">
        <f t="shared" si="5239"/>
        <v>0</v>
      </c>
      <c r="VE83" s="450">
        <f t="shared" si="5239"/>
        <v>0</v>
      </c>
      <c r="VF83" s="450">
        <f t="shared" si="5239"/>
        <v>0</v>
      </c>
      <c r="VG83" s="450">
        <f t="shared" si="5239"/>
        <v>0</v>
      </c>
      <c r="VH83" s="450">
        <f t="shared" si="5239"/>
        <v>0</v>
      </c>
      <c r="VI83" s="450">
        <f t="shared" si="5239"/>
        <v>0</v>
      </c>
      <c r="VJ83" s="450">
        <f t="shared" si="5239"/>
        <v>0</v>
      </c>
      <c r="VK83" s="450">
        <f t="shared" si="5239"/>
        <v>0</v>
      </c>
      <c r="VL83" s="450">
        <f t="shared" si="5239"/>
        <v>0</v>
      </c>
      <c r="VM83" s="462">
        <f t="shared" si="5239"/>
        <v>0</v>
      </c>
      <c r="VN83" s="451">
        <f t="shared" si="5239"/>
        <v>0</v>
      </c>
      <c r="VP83" s="457">
        <f t="shared" ref="VP83:WC83" si="5240">SUM(VP84+VP88+VP93)</f>
        <v>0</v>
      </c>
      <c r="VQ83" s="450">
        <f t="shared" si="5240"/>
        <v>0</v>
      </c>
      <c r="VR83" s="450">
        <f t="shared" si="5240"/>
        <v>0</v>
      </c>
      <c r="VS83" s="450">
        <f t="shared" si="5240"/>
        <v>0</v>
      </c>
      <c r="VT83" s="450">
        <f t="shared" si="5240"/>
        <v>0</v>
      </c>
      <c r="VU83" s="450">
        <f t="shared" si="5240"/>
        <v>0</v>
      </c>
      <c r="VV83" s="450">
        <f t="shared" si="5240"/>
        <v>0</v>
      </c>
      <c r="VW83" s="450">
        <f t="shared" si="5240"/>
        <v>0</v>
      </c>
      <c r="VX83" s="450">
        <f t="shared" si="5240"/>
        <v>0</v>
      </c>
      <c r="VY83" s="450">
        <f t="shared" si="5240"/>
        <v>0</v>
      </c>
      <c r="VZ83" s="450">
        <f t="shared" si="5240"/>
        <v>0</v>
      </c>
      <c r="WA83" s="450">
        <f t="shared" si="5240"/>
        <v>0</v>
      </c>
      <c r="WB83" s="462">
        <f t="shared" si="5240"/>
        <v>0</v>
      </c>
      <c r="WC83" s="451">
        <f t="shared" si="5240"/>
        <v>0</v>
      </c>
      <c r="WE83" s="457">
        <f t="shared" ref="WE83:WR83" si="5241">SUM(WE84+WE88+WE93)</f>
        <v>0</v>
      </c>
      <c r="WF83" s="450">
        <f t="shared" si="5241"/>
        <v>0</v>
      </c>
      <c r="WG83" s="450">
        <f t="shared" si="5241"/>
        <v>0</v>
      </c>
      <c r="WH83" s="450">
        <f t="shared" si="5241"/>
        <v>0</v>
      </c>
      <c r="WI83" s="450">
        <f t="shared" si="5241"/>
        <v>0</v>
      </c>
      <c r="WJ83" s="450">
        <f t="shared" si="5241"/>
        <v>0</v>
      </c>
      <c r="WK83" s="450">
        <f t="shared" si="5241"/>
        <v>0</v>
      </c>
      <c r="WL83" s="450">
        <f t="shared" si="5241"/>
        <v>0</v>
      </c>
      <c r="WM83" s="450">
        <f t="shared" si="5241"/>
        <v>0</v>
      </c>
      <c r="WN83" s="450">
        <f t="shared" si="5241"/>
        <v>0</v>
      </c>
      <c r="WO83" s="450">
        <f t="shared" si="5241"/>
        <v>0</v>
      </c>
      <c r="WP83" s="450">
        <f t="shared" si="5241"/>
        <v>0</v>
      </c>
      <c r="WQ83" s="462">
        <f t="shared" si="5241"/>
        <v>0</v>
      </c>
      <c r="WR83" s="451">
        <f t="shared" si="5241"/>
        <v>0</v>
      </c>
      <c r="WT83" s="457">
        <f t="shared" ref="WT83:XG83" si="5242">SUM(WT84+WT88+WT93)</f>
        <v>0</v>
      </c>
      <c r="WU83" s="450">
        <f t="shared" si="5242"/>
        <v>0</v>
      </c>
      <c r="WV83" s="450">
        <f t="shared" si="5242"/>
        <v>0</v>
      </c>
      <c r="WW83" s="450">
        <f t="shared" si="5242"/>
        <v>0</v>
      </c>
      <c r="WX83" s="450">
        <f t="shared" si="5242"/>
        <v>0</v>
      </c>
      <c r="WY83" s="450">
        <f t="shared" si="5242"/>
        <v>0</v>
      </c>
      <c r="WZ83" s="450">
        <f t="shared" si="5242"/>
        <v>0</v>
      </c>
      <c r="XA83" s="450">
        <f t="shared" si="5242"/>
        <v>0</v>
      </c>
      <c r="XB83" s="450">
        <f t="shared" si="5242"/>
        <v>0</v>
      </c>
      <c r="XC83" s="450">
        <f t="shared" si="5242"/>
        <v>0</v>
      </c>
      <c r="XD83" s="450">
        <f t="shared" si="5242"/>
        <v>0</v>
      </c>
      <c r="XE83" s="450">
        <f t="shared" si="5242"/>
        <v>0</v>
      </c>
      <c r="XF83" s="462">
        <f t="shared" si="5242"/>
        <v>0</v>
      </c>
      <c r="XG83" s="451">
        <f t="shared" si="5242"/>
        <v>0</v>
      </c>
      <c r="XI83" s="457">
        <f t="shared" ref="XI83:XV83" si="5243">SUM(XI84+XI88+XI93)</f>
        <v>0</v>
      </c>
      <c r="XJ83" s="450">
        <f t="shared" si="5243"/>
        <v>0</v>
      </c>
      <c r="XK83" s="450">
        <f t="shared" si="5243"/>
        <v>0</v>
      </c>
      <c r="XL83" s="450">
        <f t="shared" si="5243"/>
        <v>0</v>
      </c>
      <c r="XM83" s="450">
        <f t="shared" si="5243"/>
        <v>0</v>
      </c>
      <c r="XN83" s="450">
        <f t="shared" si="5243"/>
        <v>0</v>
      </c>
      <c r="XO83" s="450">
        <f t="shared" si="5243"/>
        <v>0</v>
      </c>
      <c r="XP83" s="450">
        <f t="shared" si="5243"/>
        <v>0</v>
      </c>
      <c r="XQ83" s="450">
        <f t="shared" si="5243"/>
        <v>0</v>
      </c>
      <c r="XR83" s="450">
        <f t="shared" si="5243"/>
        <v>0</v>
      </c>
      <c r="XS83" s="450">
        <f t="shared" si="5243"/>
        <v>0</v>
      </c>
      <c r="XT83" s="450">
        <f t="shared" si="5243"/>
        <v>0</v>
      </c>
      <c r="XU83" s="462">
        <f t="shared" si="5243"/>
        <v>0</v>
      </c>
      <c r="XV83" s="451">
        <f t="shared" si="5243"/>
        <v>0</v>
      </c>
      <c r="XX83" s="457">
        <f t="shared" ref="XX83:YK83" si="5244">SUM(XX84+XX88+XX93)</f>
        <v>0</v>
      </c>
      <c r="XY83" s="450">
        <f t="shared" si="5244"/>
        <v>0</v>
      </c>
      <c r="XZ83" s="450">
        <f t="shared" si="5244"/>
        <v>0</v>
      </c>
      <c r="YA83" s="450">
        <f t="shared" si="5244"/>
        <v>0</v>
      </c>
      <c r="YB83" s="450">
        <f t="shared" si="5244"/>
        <v>0</v>
      </c>
      <c r="YC83" s="450">
        <f t="shared" si="5244"/>
        <v>0</v>
      </c>
      <c r="YD83" s="450">
        <f t="shared" si="5244"/>
        <v>0</v>
      </c>
      <c r="YE83" s="450">
        <f t="shared" si="5244"/>
        <v>0</v>
      </c>
      <c r="YF83" s="450">
        <f t="shared" si="5244"/>
        <v>0</v>
      </c>
      <c r="YG83" s="450">
        <f t="shared" si="5244"/>
        <v>0</v>
      </c>
      <c r="YH83" s="450">
        <f t="shared" si="5244"/>
        <v>0</v>
      </c>
      <c r="YI83" s="450">
        <f t="shared" si="5244"/>
        <v>0</v>
      </c>
      <c r="YJ83" s="462">
        <f t="shared" si="5244"/>
        <v>0</v>
      </c>
      <c r="YK83" s="451">
        <f t="shared" si="5244"/>
        <v>0</v>
      </c>
      <c r="YM83" s="457">
        <f t="shared" ref="YM83:YZ83" si="5245">SUM(YM84+YM88+YM93)</f>
        <v>0</v>
      </c>
      <c r="YN83" s="450">
        <f t="shared" si="5245"/>
        <v>0</v>
      </c>
      <c r="YO83" s="450">
        <f t="shared" si="5245"/>
        <v>0</v>
      </c>
      <c r="YP83" s="450">
        <f t="shared" si="5245"/>
        <v>0</v>
      </c>
      <c r="YQ83" s="450">
        <f t="shared" si="5245"/>
        <v>0</v>
      </c>
      <c r="YR83" s="450">
        <f t="shared" si="5245"/>
        <v>0</v>
      </c>
      <c r="YS83" s="450">
        <f t="shared" si="5245"/>
        <v>0</v>
      </c>
      <c r="YT83" s="450">
        <f t="shared" si="5245"/>
        <v>0</v>
      </c>
      <c r="YU83" s="450">
        <f t="shared" si="5245"/>
        <v>0</v>
      </c>
      <c r="YV83" s="450">
        <f t="shared" si="5245"/>
        <v>0</v>
      </c>
      <c r="YW83" s="450">
        <f t="shared" si="5245"/>
        <v>0</v>
      </c>
      <c r="YX83" s="450">
        <f t="shared" si="5245"/>
        <v>0</v>
      </c>
      <c r="YY83" s="462">
        <f t="shared" si="5245"/>
        <v>0</v>
      </c>
      <c r="YZ83" s="451">
        <f t="shared" si="5245"/>
        <v>0</v>
      </c>
      <c r="ZB83" s="457">
        <f t="shared" ref="ZB83:ZO83" si="5246">SUM(ZB84+ZB88+ZB93)</f>
        <v>0</v>
      </c>
      <c r="ZC83" s="450">
        <f t="shared" si="5246"/>
        <v>0</v>
      </c>
      <c r="ZD83" s="450">
        <f t="shared" si="5246"/>
        <v>0</v>
      </c>
      <c r="ZE83" s="450">
        <f t="shared" si="5246"/>
        <v>0</v>
      </c>
      <c r="ZF83" s="450">
        <f t="shared" si="5246"/>
        <v>0</v>
      </c>
      <c r="ZG83" s="450">
        <f t="shared" si="5246"/>
        <v>0</v>
      </c>
      <c r="ZH83" s="450">
        <f t="shared" si="5246"/>
        <v>0</v>
      </c>
      <c r="ZI83" s="450">
        <f t="shared" si="5246"/>
        <v>0</v>
      </c>
      <c r="ZJ83" s="450">
        <f t="shared" si="5246"/>
        <v>0</v>
      </c>
      <c r="ZK83" s="450">
        <f t="shared" si="5246"/>
        <v>0</v>
      </c>
      <c r="ZL83" s="450">
        <f t="shared" si="5246"/>
        <v>0</v>
      </c>
      <c r="ZM83" s="450">
        <f t="shared" si="5246"/>
        <v>0</v>
      </c>
      <c r="ZN83" s="462">
        <f t="shared" si="5246"/>
        <v>0</v>
      </c>
      <c r="ZO83" s="451">
        <f t="shared" si="5246"/>
        <v>0</v>
      </c>
      <c r="ZQ83" s="457">
        <f t="shared" ref="ZQ83:AAD83" si="5247">SUM(ZQ84+ZQ88+ZQ93)</f>
        <v>0</v>
      </c>
      <c r="ZR83" s="450">
        <f t="shared" si="5247"/>
        <v>0</v>
      </c>
      <c r="ZS83" s="450">
        <f t="shared" si="5247"/>
        <v>0</v>
      </c>
      <c r="ZT83" s="450">
        <f t="shared" si="5247"/>
        <v>0</v>
      </c>
      <c r="ZU83" s="450">
        <f t="shared" si="5247"/>
        <v>0</v>
      </c>
      <c r="ZV83" s="450">
        <f t="shared" si="5247"/>
        <v>0</v>
      </c>
      <c r="ZW83" s="450">
        <f t="shared" si="5247"/>
        <v>0</v>
      </c>
      <c r="ZX83" s="450">
        <f t="shared" si="5247"/>
        <v>0</v>
      </c>
      <c r="ZY83" s="450">
        <f t="shared" si="5247"/>
        <v>0</v>
      </c>
      <c r="ZZ83" s="450">
        <f t="shared" si="5247"/>
        <v>0</v>
      </c>
      <c r="AAA83" s="450">
        <f t="shared" si="5247"/>
        <v>0</v>
      </c>
      <c r="AAB83" s="450">
        <f t="shared" si="5247"/>
        <v>0</v>
      </c>
      <c r="AAC83" s="462">
        <f t="shared" si="5247"/>
        <v>0</v>
      </c>
      <c r="AAD83" s="451">
        <f t="shared" si="5247"/>
        <v>0</v>
      </c>
      <c r="AAF83" s="457">
        <f t="shared" ref="AAF83:AAS83" si="5248">SUM(AAF84+AAF88+AAF93)</f>
        <v>0</v>
      </c>
      <c r="AAG83" s="450">
        <f t="shared" si="5248"/>
        <v>0</v>
      </c>
      <c r="AAH83" s="450">
        <f t="shared" si="5248"/>
        <v>0</v>
      </c>
      <c r="AAI83" s="450">
        <f t="shared" si="5248"/>
        <v>0</v>
      </c>
      <c r="AAJ83" s="450">
        <f t="shared" si="5248"/>
        <v>0</v>
      </c>
      <c r="AAK83" s="450">
        <f t="shared" si="5248"/>
        <v>0</v>
      </c>
      <c r="AAL83" s="450">
        <f t="shared" si="5248"/>
        <v>0</v>
      </c>
      <c r="AAM83" s="450">
        <f t="shared" si="5248"/>
        <v>0</v>
      </c>
      <c r="AAN83" s="450">
        <f t="shared" si="5248"/>
        <v>0</v>
      </c>
      <c r="AAO83" s="450">
        <f t="shared" si="5248"/>
        <v>0</v>
      </c>
      <c r="AAP83" s="450">
        <f t="shared" si="5248"/>
        <v>0</v>
      </c>
      <c r="AAQ83" s="450">
        <f t="shared" si="5248"/>
        <v>0</v>
      </c>
      <c r="AAR83" s="462">
        <f t="shared" si="5248"/>
        <v>0</v>
      </c>
      <c r="AAS83" s="451">
        <f t="shared" si="5248"/>
        <v>0</v>
      </c>
      <c r="AAU83" s="457">
        <f t="shared" ref="AAU83:ABH83" si="5249">SUM(AAU84+AAU88+AAU93)</f>
        <v>0</v>
      </c>
      <c r="AAV83" s="450">
        <f t="shared" si="5249"/>
        <v>0</v>
      </c>
      <c r="AAW83" s="450">
        <f t="shared" si="5249"/>
        <v>0</v>
      </c>
      <c r="AAX83" s="450">
        <f t="shared" si="5249"/>
        <v>0</v>
      </c>
      <c r="AAY83" s="450">
        <f t="shared" si="5249"/>
        <v>0</v>
      </c>
      <c r="AAZ83" s="450">
        <f t="shared" si="5249"/>
        <v>0</v>
      </c>
      <c r="ABA83" s="450">
        <f t="shared" si="5249"/>
        <v>0</v>
      </c>
      <c r="ABB83" s="450">
        <f t="shared" si="5249"/>
        <v>0</v>
      </c>
      <c r="ABC83" s="450">
        <f t="shared" si="5249"/>
        <v>0</v>
      </c>
      <c r="ABD83" s="450">
        <f t="shared" si="5249"/>
        <v>0</v>
      </c>
      <c r="ABE83" s="450">
        <f t="shared" si="5249"/>
        <v>0</v>
      </c>
      <c r="ABF83" s="450">
        <f t="shared" si="5249"/>
        <v>0</v>
      </c>
      <c r="ABG83" s="462">
        <f t="shared" si="5249"/>
        <v>0</v>
      </c>
      <c r="ABH83" s="451">
        <f t="shared" si="5249"/>
        <v>0</v>
      </c>
      <c r="ABJ83" s="457">
        <f t="shared" ref="ABJ83:ABW83" si="5250">SUM(ABJ84+ABJ88+ABJ93)</f>
        <v>0</v>
      </c>
      <c r="ABK83" s="450">
        <f t="shared" si="5250"/>
        <v>0</v>
      </c>
      <c r="ABL83" s="450">
        <f t="shared" si="5250"/>
        <v>0</v>
      </c>
      <c r="ABM83" s="450">
        <f t="shared" si="5250"/>
        <v>0</v>
      </c>
      <c r="ABN83" s="450">
        <f t="shared" si="5250"/>
        <v>0</v>
      </c>
      <c r="ABO83" s="450">
        <f t="shared" si="5250"/>
        <v>0</v>
      </c>
      <c r="ABP83" s="450">
        <f t="shared" si="5250"/>
        <v>0</v>
      </c>
      <c r="ABQ83" s="450">
        <f t="shared" si="5250"/>
        <v>0</v>
      </c>
      <c r="ABR83" s="450">
        <f t="shared" si="5250"/>
        <v>0</v>
      </c>
      <c r="ABS83" s="450">
        <f t="shared" si="5250"/>
        <v>0</v>
      </c>
      <c r="ABT83" s="450">
        <f t="shared" si="5250"/>
        <v>0</v>
      </c>
      <c r="ABU83" s="450">
        <f t="shared" si="5250"/>
        <v>0</v>
      </c>
      <c r="ABV83" s="462">
        <f t="shared" si="5250"/>
        <v>0</v>
      </c>
      <c r="ABW83" s="451">
        <f t="shared" si="5250"/>
        <v>0</v>
      </c>
      <c r="ABY83" s="457">
        <f t="shared" ref="ABY83:ACL83" si="5251">SUM(ABY84+ABY88+ABY93)</f>
        <v>0</v>
      </c>
      <c r="ABZ83" s="450">
        <f t="shared" si="5251"/>
        <v>0</v>
      </c>
      <c r="ACA83" s="450">
        <f t="shared" si="5251"/>
        <v>0</v>
      </c>
      <c r="ACB83" s="450">
        <f t="shared" si="5251"/>
        <v>0</v>
      </c>
      <c r="ACC83" s="450">
        <f t="shared" si="5251"/>
        <v>0</v>
      </c>
      <c r="ACD83" s="450">
        <f t="shared" si="5251"/>
        <v>0</v>
      </c>
      <c r="ACE83" s="450">
        <f t="shared" si="5251"/>
        <v>0</v>
      </c>
      <c r="ACF83" s="450">
        <f t="shared" si="5251"/>
        <v>0</v>
      </c>
      <c r="ACG83" s="450">
        <f t="shared" si="5251"/>
        <v>0</v>
      </c>
      <c r="ACH83" s="450">
        <f t="shared" si="5251"/>
        <v>0</v>
      </c>
      <c r="ACI83" s="450">
        <f t="shared" si="5251"/>
        <v>0</v>
      </c>
      <c r="ACJ83" s="450">
        <f t="shared" si="5251"/>
        <v>0</v>
      </c>
      <c r="ACK83" s="462">
        <f t="shared" si="5251"/>
        <v>0</v>
      </c>
      <c r="ACL83" s="451">
        <f t="shared" si="5251"/>
        <v>0</v>
      </c>
      <c r="ACN83" s="457">
        <f t="shared" ref="ACN83:ADA83" si="5252">SUM(ACN84+ACN88+ACN93)</f>
        <v>0</v>
      </c>
      <c r="ACO83" s="450">
        <f t="shared" si="5252"/>
        <v>0</v>
      </c>
      <c r="ACP83" s="450">
        <f t="shared" si="5252"/>
        <v>0</v>
      </c>
      <c r="ACQ83" s="450">
        <f t="shared" si="5252"/>
        <v>0</v>
      </c>
      <c r="ACR83" s="450">
        <f t="shared" si="5252"/>
        <v>0</v>
      </c>
      <c r="ACS83" s="450">
        <f t="shared" si="5252"/>
        <v>0</v>
      </c>
      <c r="ACT83" s="450">
        <f t="shared" si="5252"/>
        <v>0</v>
      </c>
      <c r="ACU83" s="450">
        <f t="shared" si="5252"/>
        <v>0</v>
      </c>
      <c r="ACV83" s="450">
        <f t="shared" si="5252"/>
        <v>0</v>
      </c>
      <c r="ACW83" s="450">
        <f t="shared" si="5252"/>
        <v>0</v>
      </c>
      <c r="ACX83" s="450">
        <f t="shared" si="5252"/>
        <v>0</v>
      </c>
      <c r="ACY83" s="450">
        <f t="shared" si="5252"/>
        <v>0</v>
      </c>
      <c r="ACZ83" s="462">
        <f t="shared" si="5252"/>
        <v>0</v>
      </c>
      <c r="ADA83" s="451">
        <f t="shared" si="5252"/>
        <v>0</v>
      </c>
      <c r="ADC83" s="457">
        <f t="shared" ref="ADC83:ADP83" si="5253">SUM(ADC84+ADC88+ADC93)</f>
        <v>0</v>
      </c>
      <c r="ADD83" s="450">
        <f t="shared" si="5253"/>
        <v>0</v>
      </c>
      <c r="ADE83" s="450">
        <f t="shared" si="5253"/>
        <v>0</v>
      </c>
      <c r="ADF83" s="450">
        <f t="shared" si="5253"/>
        <v>0</v>
      </c>
      <c r="ADG83" s="450">
        <f t="shared" si="5253"/>
        <v>0</v>
      </c>
      <c r="ADH83" s="450">
        <f t="shared" si="5253"/>
        <v>0</v>
      </c>
      <c r="ADI83" s="450">
        <f t="shared" si="5253"/>
        <v>0</v>
      </c>
      <c r="ADJ83" s="450">
        <f t="shared" si="5253"/>
        <v>0</v>
      </c>
      <c r="ADK83" s="450">
        <f t="shared" si="5253"/>
        <v>0</v>
      </c>
      <c r="ADL83" s="450">
        <f t="shared" si="5253"/>
        <v>0</v>
      </c>
      <c r="ADM83" s="450">
        <f t="shared" si="5253"/>
        <v>0</v>
      </c>
      <c r="ADN83" s="450">
        <f t="shared" si="5253"/>
        <v>0</v>
      </c>
      <c r="ADO83" s="462">
        <f t="shared" si="5253"/>
        <v>0</v>
      </c>
      <c r="ADP83" s="451">
        <f t="shared" si="5253"/>
        <v>0</v>
      </c>
      <c r="ADR83" s="457">
        <f t="shared" ref="ADR83:AEE83" si="5254">SUM(ADR84+ADR88+ADR93)</f>
        <v>0</v>
      </c>
      <c r="ADS83" s="450">
        <f t="shared" si="5254"/>
        <v>0</v>
      </c>
      <c r="ADT83" s="450">
        <f t="shared" si="5254"/>
        <v>0</v>
      </c>
      <c r="ADU83" s="450">
        <f t="shared" si="5254"/>
        <v>0</v>
      </c>
      <c r="ADV83" s="450">
        <f t="shared" si="5254"/>
        <v>0</v>
      </c>
      <c r="ADW83" s="450">
        <f t="shared" si="5254"/>
        <v>0</v>
      </c>
      <c r="ADX83" s="450">
        <f t="shared" si="5254"/>
        <v>0</v>
      </c>
      <c r="ADY83" s="450">
        <f t="shared" si="5254"/>
        <v>0</v>
      </c>
      <c r="ADZ83" s="450">
        <f t="shared" si="5254"/>
        <v>0</v>
      </c>
      <c r="AEA83" s="450">
        <f t="shared" si="5254"/>
        <v>0</v>
      </c>
      <c r="AEB83" s="450">
        <f t="shared" si="5254"/>
        <v>0</v>
      </c>
      <c r="AEC83" s="450">
        <f t="shared" si="5254"/>
        <v>0</v>
      </c>
      <c r="AED83" s="462">
        <f t="shared" si="5254"/>
        <v>0</v>
      </c>
      <c r="AEE83" s="451">
        <f t="shared" si="5254"/>
        <v>0</v>
      </c>
      <c r="AEG83" s="457">
        <f t="shared" ref="AEG83:AET83" si="5255">SUM(AEG84+AEG88+AEG93)</f>
        <v>0</v>
      </c>
      <c r="AEH83" s="450">
        <f t="shared" si="5255"/>
        <v>0</v>
      </c>
      <c r="AEI83" s="450">
        <f t="shared" si="5255"/>
        <v>0</v>
      </c>
      <c r="AEJ83" s="450">
        <f t="shared" si="5255"/>
        <v>0</v>
      </c>
      <c r="AEK83" s="450">
        <f t="shared" si="5255"/>
        <v>0</v>
      </c>
      <c r="AEL83" s="450">
        <f t="shared" si="5255"/>
        <v>0</v>
      </c>
      <c r="AEM83" s="450">
        <f t="shared" si="5255"/>
        <v>0</v>
      </c>
      <c r="AEN83" s="450">
        <f t="shared" si="5255"/>
        <v>0</v>
      </c>
      <c r="AEO83" s="450">
        <f t="shared" si="5255"/>
        <v>0</v>
      </c>
      <c r="AEP83" s="450">
        <f t="shared" si="5255"/>
        <v>0</v>
      </c>
      <c r="AEQ83" s="450">
        <f t="shared" si="5255"/>
        <v>0</v>
      </c>
      <c r="AER83" s="450">
        <f t="shared" si="5255"/>
        <v>0</v>
      </c>
      <c r="AES83" s="462">
        <f t="shared" si="5255"/>
        <v>0</v>
      </c>
      <c r="AET83" s="451">
        <f t="shared" si="5255"/>
        <v>0</v>
      </c>
      <c r="AEV83" s="457">
        <f t="shared" ref="AEV83:AFI83" si="5256">SUM(AEV84+AEV88+AEV93)</f>
        <v>0</v>
      </c>
      <c r="AEW83" s="450">
        <f t="shared" si="5256"/>
        <v>0</v>
      </c>
      <c r="AEX83" s="450">
        <f t="shared" si="5256"/>
        <v>0</v>
      </c>
      <c r="AEY83" s="450">
        <f t="shared" si="5256"/>
        <v>0</v>
      </c>
      <c r="AEZ83" s="450">
        <f t="shared" si="5256"/>
        <v>0</v>
      </c>
      <c r="AFA83" s="450">
        <f t="shared" si="5256"/>
        <v>0</v>
      </c>
      <c r="AFB83" s="450">
        <f t="shared" si="5256"/>
        <v>0</v>
      </c>
      <c r="AFC83" s="450">
        <f t="shared" si="5256"/>
        <v>0</v>
      </c>
      <c r="AFD83" s="450">
        <f t="shared" si="5256"/>
        <v>0</v>
      </c>
      <c r="AFE83" s="450">
        <f t="shared" si="5256"/>
        <v>0</v>
      </c>
      <c r="AFF83" s="450">
        <f t="shared" si="5256"/>
        <v>0</v>
      </c>
      <c r="AFG83" s="450">
        <f t="shared" si="5256"/>
        <v>0</v>
      </c>
      <c r="AFH83" s="462">
        <f t="shared" si="5256"/>
        <v>0</v>
      </c>
      <c r="AFI83" s="451">
        <f t="shared" si="5256"/>
        <v>0</v>
      </c>
      <c r="AFK83" s="457">
        <f t="shared" ref="AFK83:AFX83" si="5257">SUM(AFK84+AFK88+AFK93)</f>
        <v>0</v>
      </c>
      <c r="AFL83" s="450">
        <f t="shared" si="5257"/>
        <v>0</v>
      </c>
      <c r="AFM83" s="450">
        <f t="shared" si="5257"/>
        <v>0</v>
      </c>
      <c r="AFN83" s="450">
        <f t="shared" si="5257"/>
        <v>0</v>
      </c>
      <c r="AFO83" s="450">
        <f t="shared" si="5257"/>
        <v>0</v>
      </c>
      <c r="AFP83" s="450">
        <f t="shared" si="5257"/>
        <v>0</v>
      </c>
      <c r="AFQ83" s="450">
        <f t="shared" si="5257"/>
        <v>0</v>
      </c>
      <c r="AFR83" s="450">
        <f t="shared" si="5257"/>
        <v>0</v>
      </c>
      <c r="AFS83" s="450">
        <f t="shared" si="5257"/>
        <v>0</v>
      </c>
      <c r="AFT83" s="450">
        <f t="shared" si="5257"/>
        <v>0</v>
      </c>
      <c r="AFU83" s="450">
        <f t="shared" si="5257"/>
        <v>0</v>
      </c>
      <c r="AFV83" s="450">
        <f t="shared" si="5257"/>
        <v>0</v>
      </c>
      <c r="AFW83" s="462">
        <f t="shared" si="5257"/>
        <v>0</v>
      </c>
      <c r="AFX83" s="451">
        <f t="shared" si="5257"/>
        <v>0</v>
      </c>
      <c r="AFZ83" s="457">
        <f t="shared" ref="AFZ83:AGM83" si="5258">SUM(AFZ84+AFZ88+AFZ93)</f>
        <v>0</v>
      </c>
      <c r="AGA83" s="450">
        <f t="shared" si="5258"/>
        <v>0</v>
      </c>
      <c r="AGB83" s="450">
        <f t="shared" si="5258"/>
        <v>0</v>
      </c>
      <c r="AGC83" s="450">
        <f t="shared" si="5258"/>
        <v>0</v>
      </c>
      <c r="AGD83" s="450">
        <f t="shared" si="5258"/>
        <v>0</v>
      </c>
      <c r="AGE83" s="450">
        <f t="shared" si="5258"/>
        <v>0</v>
      </c>
      <c r="AGF83" s="450">
        <f t="shared" si="5258"/>
        <v>0</v>
      </c>
      <c r="AGG83" s="450">
        <f t="shared" si="5258"/>
        <v>0</v>
      </c>
      <c r="AGH83" s="450">
        <f t="shared" si="5258"/>
        <v>0</v>
      </c>
      <c r="AGI83" s="450">
        <f t="shared" si="5258"/>
        <v>0</v>
      </c>
      <c r="AGJ83" s="450">
        <f t="shared" si="5258"/>
        <v>0</v>
      </c>
      <c r="AGK83" s="450">
        <f t="shared" si="5258"/>
        <v>0</v>
      </c>
      <c r="AGL83" s="462">
        <f t="shared" si="5258"/>
        <v>0</v>
      </c>
      <c r="AGM83" s="451">
        <f t="shared" si="5258"/>
        <v>0</v>
      </c>
      <c r="AGO83" s="457">
        <f t="shared" ref="AGO83:AHB83" si="5259">SUM(AGO84+AGO88+AGO93)</f>
        <v>0</v>
      </c>
      <c r="AGP83" s="450">
        <f t="shared" si="5259"/>
        <v>0</v>
      </c>
      <c r="AGQ83" s="450">
        <f t="shared" si="5259"/>
        <v>0</v>
      </c>
      <c r="AGR83" s="450">
        <f t="shared" si="5259"/>
        <v>0</v>
      </c>
      <c r="AGS83" s="450">
        <f t="shared" si="5259"/>
        <v>0</v>
      </c>
      <c r="AGT83" s="450">
        <f t="shared" si="5259"/>
        <v>0</v>
      </c>
      <c r="AGU83" s="450">
        <f t="shared" si="5259"/>
        <v>0</v>
      </c>
      <c r="AGV83" s="450">
        <f t="shared" si="5259"/>
        <v>0</v>
      </c>
      <c r="AGW83" s="450">
        <f t="shared" si="5259"/>
        <v>0</v>
      </c>
      <c r="AGX83" s="450">
        <f t="shared" si="5259"/>
        <v>0</v>
      </c>
      <c r="AGY83" s="450">
        <f t="shared" si="5259"/>
        <v>0</v>
      </c>
      <c r="AGZ83" s="450">
        <f t="shared" si="5259"/>
        <v>0</v>
      </c>
      <c r="AHA83" s="462">
        <f t="shared" si="5259"/>
        <v>0</v>
      </c>
      <c r="AHB83" s="451">
        <f t="shared" si="5259"/>
        <v>0</v>
      </c>
      <c r="AHD83" s="457">
        <f t="shared" ref="AHD83:AHQ83" si="5260">SUM(AHD84+AHD88+AHD93)</f>
        <v>0</v>
      </c>
      <c r="AHE83" s="450">
        <f t="shared" si="5260"/>
        <v>0</v>
      </c>
      <c r="AHF83" s="450">
        <f t="shared" si="5260"/>
        <v>0</v>
      </c>
      <c r="AHG83" s="450">
        <f t="shared" si="5260"/>
        <v>0</v>
      </c>
      <c r="AHH83" s="450">
        <f t="shared" si="5260"/>
        <v>0</v>
      </c>
      <c r="AHI83" s="450">
        <f t="shared" si="5260"/>
        <v>0</v>
      </c>
      <c r="AHJ83" s="450">
        <f t="shared" si="5260"/>
        <v>0</v>
      </c>
      <c r="AHK83" s="450">
        <f t="shared" si="5260"/>
        <v>0</v>
      </c>
      <c r="AHL83" s="450">
        <f t="shared" si="5260"/>
        <v>0</v>
      </c>
      <c r="AHM83" s="450">
        <f t="shared" si="5260"/>
        <v>0</v>
      </c>
      <c r="AHN83" s="450">
        <f t="shared" si="5260"/>
        <v>0</v>
      </c>
      <c r="AHO83" s="450">
        <f t="shared" si="5260"/>
        <v>0</v>
      </c>
      <c r="AHP83" s="462">
        <f t="shared" si="5260"/>
        <v>0</v>
      </c>
      <c r="AHQ83" s="451">
        <f t="shared" si="5260"/>
        <v>0</v>
      </c>
      <c r="AHS83" s="457">
        <f t="shared" ref="AHS83:AIF83" si="5261">SUM(AHS84+AHS88+AHS93)</f>
        <v>0</v>
      </c>
      <c r="AHT83" s="450">
        <f t="shared" si="5261"/>
        <v>0</v>
      </c>
      <c r="AHU83" s="450">
        <f t="shared" si="5261"/>
        <v>0</v>
      </c>
      <c r="AHV83" s="450">
        <f t="shared" si="5261"/>
        <v>0</v>
      </c>
      <c r="AHW83" s="450">
        <f t="shared" si="5261"/>
        <v>0</v>
      </c>
      <c r="AHX83" s="450">
        <f t="shared" si="5261"/>
        <v>0</v>
      </c>
      <c r="AHY83" s="450">
        <f t="shared" si="5261"/>
        <v>0</v>
      </c>
      <c r="AHZ83" s="450">
        <f t="shared" si="5261"/>
        <v>0</v>
      </c>
      <c r="AIA83" s="450">
        <f t="shared" si="5261"/>
        <v>0</v>
      </c>
      <c r="AIB83" s="450">
        <f t="shared" si="5261"/>
        <v>0</v>
      </c>
      <c r="AIC83" s="450">
        <f t="shared" si="5261"/>
        <v>0</v>
      </c>
      <c r="AID83" s="450">
        <f t="shared" si="5261"/>
        <v>0</v>
      </c>
      <c r="AIE83" s="462">
        <f t="shared" si="5261"/>
        <v>0</v>
      </c>
      <c r="AIF83" s="451">
        <f t="shared" si="5261"/>
        <v>0</v>
      </c>
      <c r="AIH83" s="457">
        <f t="shared" ref="AIH83:AIU83" si="5262">SUM(AIH84+AIH88+AIH93)</f>
        <v>0</v>
      </c>
      <c r="AII83" s="450">
        <f t="shared" si="5262"/>
        <v>0</v>
      </c>
      <c r="AIJ83" s="450">
        <f t="shared" si="5262"/>
        <v>0</v>
      </c>
      <c r="AIK83" s="450">
        <f t="shared" si="5262"/>
        <v>0</v>
      </c>
      <c r="AIL83" s="450">
        <f t="shared" si="5262"/>
        <v>0</v>
      </c>
      <c r="AIM83" s="450">
        <f t="shared" si="5262"/>
        <v>0</v>
      </c>
      <c r="AIN83" s="450">
        <f t="shared" si="5262"/>
        <v>0</v>
      </c>
      <c r="AIO83" s="450">
        <f t="shared" si="5262"/>
        <v>0</v>
      </c>
      <c r="AIP83" s="450">
        <f t="shared" si="5262"/>
        <v>0</v>
      </c>
      <c r="AIQ83" s="450">
        <f t="shared" si="5262"/>
        <v>0</v>
      </c>
      <c r="AIR83" s="450">
        <f t="shared" si="5262"/>
        <v>0</v>
      </c>
      <c r="AIS83" s="450">
        <f t="shared" si="5262"/>
        <v>0</v>
      </c>
      <c r="AIT83" s="462">
        <f t="shared" si="5262"/>
        <v>0</v>
      </c>
      <c r="AIU83" s="451">
        <f t="shared" si="5262"/>
        <v>0</v>
      </c>
      <c r="AIW83" s="457">
        <f t="shared" ref="AIW83:AJJ83" si="5263">SUM(AIW84+AIW88+AIW93)</f>
        <v>0</v>
      </c>
      <c r="AIX83" s="450">
        <f t="shared" si="5263"/>
        <v>0</v>
      </c>
      <c r="AIY83" s="450">
        <f t="shared" si="5263"/>
        <v>0</v>
      </c>
      <c r="AIZ83" s="450">
        <f t="shared" si="5263"/>
        <v>0</v>
      </c>
      <c r="AJA83" s="450">
        <f t="shared" si="5263"/>
        <v>0</v>
      </c>
      <c r="AJB83" s="450">
        <f t="shared" si="5263"/>
        <v>0</v>
      </c>
      <c r="AJC83" s="450">
        <f t="shared" si="5263"/>
        <v>0</v>
      </c>
      <c r="AJD83" s="450">
        <f t="shared" si="5263"/>
        <v>0</v>
      </c>
      <c r="AJE83" s="450">
        <f t="shared" si="5263"/>
        <v>0</v>
      </c>
      <c r="AJF83" s="450">
        <f t="shared" si="5263"/>
        <v>0</v>
      </c>
      <c r="AJG83" s="450">
        <f t="shared" si="5263"/>
        <v>0</v>
      </c>
      <c r="AJH83" s="450">
        <f t="shared" si="5263"/>
        <v>0</v>
      </c>
      <c r="AJI83" s="462">
        <f t="shared" si="5263"/>
        <v>0</v>
      </c>
      <c r="AJJ83" s="451">
        <f t="shared" si="5263"/>
        <v>0</v>
      </c>
      <c r="AJL83" s="457">
        <f t="shared" ref="AJL83:AJY83" si="5264">SUM(AJL84+AJL88+AJL93)</f>
        <v>0</v>
      </c>
      <c r="AJM83" s="450">
        <f t="shared" si="5264"/>
        <v>0</v>
      </c>
      <c r="AJN83" s="450">
        <f t="shared" si="5264"/>
        <v>0</v>
      </c>
      <c r="AJO83" s="450">
        <f t="shared" si="5264"/>
        <v>0</v>
      </c>
      <c r="AJP83" s="450">
        <f t="shared" si="5264"/>
        <v>0</v>
      </c>
      <c r="AJQ83" s="450">
        <f t="shared" si="5264"/>
        <v>0</v>
      </c>
      <c r="AJR83" s="450">
        <f t="shared" si="5264"/>
        <v>0</v>
      </c>
      <c r="AJS83" s="450">
        <f t="shared" si="5264"/>
        <v>0</v>
      </c>
      <c r="AJT83" s="450">
        <f t="shared" si="5264"/>
        <v>0</v>
      </c>
      <c r="AJU83" s="450">
        <f t="shared" si="5264"/>
        <v>0</v>
      </c>
      <c r="AJV83" s="450">
        <f t="shared" si="5264"/>
        <v>0</v>
      </c>
      <c r="AJW83" s="450">
        <f t="shared" si="5264"/>
        <v>0</v>
      </c>
      <c r="AJX83" s="462">
        <f t="shared" si="5264"/>
        <v>0</v>
      </c>
      <c r="AJY83" s="451">
        <f t="shared" si="5264"/>
        <v>0</v>
      </c>
      <c r="AKA83" s="457">
        <f t="shared" ref="AKA83:AKN83" si="5265">SUM(AKA84+AKA88+AKA93)</f>
        <v>0</v>
      </c>
      <c r="AKB83" s="450">
        <f t="shared" si="5265"/>
        <v>0</v>
      </c>
      <c r="AKC83" s="450">
        <f t="shared" si="5265"/>
        <v>0</v>
      </c>
      <c r="AKD83" s="450">
        <f t="shared" si="5265"/>
        <v>0</v>
      </c>
      <c r="AKE83" s="450">
        <f t="shared" si="5265"/>
        <v>0</v>
      </c>
      <c r="AKF83" s="450">
        <f t="shared" si="5265"/>
        <v>0</v>
      </c>
      <c r="AKG83" s="450">
        <f t="shared" si="5265"/>
        <v>0</v>
      </c>
      <c r="AKH83" s="450">
        <f t="shared" si="5265"/>
        <v>0</v>
      </c>
      <c r="AKI83" s="450">
        <f t="shared" si="5265"/>
        <v>0</v>
      </c>
      <c r="AKJ83" s="450">
        <f t="shared" si="5265"/>
        <v>0</v>
      </c>
      <c r="AKK83" s="450">
        <f t="shared" si="5265"/>
        <v>0</v>
      </c>
      <c r="AKL83" s="450">
        <f t="shared" si="5265"/>
        <v>0</v>
      </c>
      <c r="AKM83" s="462">
        <f t="shared" si="5265"/>
        <v>0</v>
      </c>
      <c r="AKN83" s="451">
        <f t="shared" si="5265"/>
        <v>0</v>
      </c>
      <c r="AKP83" s="457">
        <f t="shared" ref="AKP83:ALC83" si="5266">SUM(AKP84+AKP88+AKP93)</f>
        <v>0</v>
      </c>
      <c r="AKQ83" s="450">
        <f t="shared" si="5266"/>
        <v>0</v>
      </c>
      <c r="AKR83" s="450">
        <f t="shared" si="5266"/>
        <v>0</v>
      </c>
      <c r="AKS83" s="450">
        <f t="shared" si="5266"/>
        <v>0</v>
      </c>
      <c r="AKT83" s="450">
        <f t="shared" si="5266"/>
        <v>0</v>
      </c>
      <c r="AKU83" s="450">
        <f t="shared" si="5266"/>
        <v>0</v>
      </c>
      <c r="AKV83" s="450">
        <f t="shared" si="5266"/>
        <v>0</v>
      </c>
      <c r="AKW83" s="450">
        <f t="shared" si="5266"/>
        <v>0</v>
      </c>
      <c r="AKX83" s="450">
        <f t="shared" si="5266"/>
        <v>0</v>
      </c>
      <c r="AKY83" s="450">
        <f t="shared" si="5266"/>
        <v>0</v>
      </c>
      <c r="AKZ83" s="450">
        <f t="shared" si="5266"/>
        <v>0</v>
      </c>
      <c r="ALA83" s="450">
        <f t="shared" si="5266"/>
        <v>0</v>
      </c>
      <c r="ALB83" s="462">
        <f t="shared" si="5266"/>
        <v>0</v>
      </c>
      <c r="ALC83" s="451">
        <f t="shared" si="5266"/>
        <v>0</v>
      </c>
      <c r="ALE83" s="457">
        <f t="shared" ref="ALE83:ALR83" si="5267">SUM(ALE84+ALE88+ALE93)</f>
        <v>0</v>
      </c>
      <c r="ALF83" s="450">
        <f t="shared" si="5267"/>
        <v>0</v>
      </c>
      <c r="ALG83" s="450">
        <f t="shared" si="5267"/>
        <v>0</v>
      </c>
      <c r="ALH83" s="450">
        <f t="shared" si="5267"/>
        <v>0</v>
      </c>
      <c r="ALI83" s="450">
        <f t="shared" si="5267"/>
        <v>0</v>
      </c>
      <c r="ALJ83" s="450">
        <f t="shared" si="5267"/>
        <v>0</v>
      </c>
      <c r="ALK83" s="450">
        <f t="shared" si="5267"/>
        <v>0</v>
      </c>
      <c r="ALL83" s="450">
        <f t="shared" si="5267"/>
        <v>0</v>
      </c>
      <c r="ALM83" s="450">
        <f t="shared" si="5267"/>
        <v>0</v>
      </c>
      <c r="ALN83" s="450">
        <f t="shared" si="5267"/>
        <v>0</v>
      </c>
      <c r="ALO83" s="450">
        <f t="shared" si="5267"/>
        <v>0</v>
      </c>
      <c r="ALP83" s="450">
        <f t="shared" si="5267"/>
        <v>0</v>
      </c>
      <c r="ALQ83" s="462">
        <f t="shared" si="5267"/>
        <v>0</v>
      </c>
      <c r="ALR83" s="451">
        <f t="shared" si="5267"/>
        <v>0</v>
      </c>
      <c r="ALT83" s="457">
        <f t="shared" ref="ALT83:AMG83" si="5268">SUM(ALT84+ALT88+ALT93)</f>
        <v>0</v>
      </c>
      <c r="ALU83" s="450">
        <f t="shared" si="5268"/>
        <v>0</v>
      </c>
      <c r="ALV83" s="450">
        <f t="shared" si="5268"/>
        <v>0</v>
      </c>
      <c r="ALW83" s="450">
        <f t="shared" si="5268"/>
        <v>0</v>
      </c>
      <c r="ALX83" s="450">
        <f t="shared" si="5268"/>
        <v>0</v>
      </c>
      <c r="ALY83" s="450">
        <f t="shared" si="5268"/>
        <v>0</v>
      </c>
      <c r="ALZ83" s="450">
        <f t="shared" si="5268"/>
        <v>0</v>
      </c>
      <c r="AMA83" s="450">
        <f t="shared" si="5268"/>
        <v>0</v>
      </c>
      <c r="AMB83" s="450">
        <f t="shared" si="5268"/>
        <v>0</v>
      </c>
      <c r="AMC83" s="450">
        <f t="shared" si="5268"/>
        <v>0</v>
      </c>
      <c r="AMD83" s="450">
        <f t="shared" si="5268"/>
        <v>0</v>
      </c>
      <c r="AME83" s="450">
        <f t="shared" si="5268"/>
        <v>0</v>
      </c>
      <c r="AMF83" s="462">
        <f t="shared" si="5268"/>
        <v>0</v>
      </c>
      <c r="AMG83" s="451">
        <f t="shared" si="5268"/>
        <v>0</v>
      </c>
      <c r="AMI83" s="457">
        <f t="shared" ref="AMI83:AMV83" si="5269">SUM(AMI84+AMI88+AMI93)</f>
        <v>0</v>
      </c>
      <c r="AMJ83" s="450">
        <f t="shared" si="5269"/>
        <v>0</v>
      </c>
      <c r="AMK83" s="450">
        <f t="shared" si="5269"/>
        <v>0</v>
      </c>
      <c r="AML83" s="450">
        <f t="shared" si="5269"/>
        <v>0</v>
      </c>
      <c r="AMM83" s="450">
        <f t="shared" si="5269"/>
        <v>0</v>
      </c>
      <c r="AMN83" s="450">
        <f t="shared" si="5269"/>
        <v>0</v>
      </c>
      <c r="AMO83" s="450">
        <f t="shared" si="5269"/>
        <v>0</v>
      </c>
      <c r="AMP83" s="450">
        <f t="shared" si="5269"/>
        <v>0</v>
      </c>
      <c r="AMQ83" s="450">
        <f t="shared" si="5269"/>
        <v>0</v>
      </c>
      <c r="AMR83" s="450">
        <f t="shared" si="5269"/>
        <v>0</v>
      </c>
      <c r="AMS83" s="450">
        <f t="shared" si="5269"/>
        <v>0</v>
      </c>
      <c r="AMT83" s="450">
        <f t="shared" si="5269"/>
        <v>0</v>
      </c>
      <c r="AMU83" s="462">
        <f t="shared" si="5269"/>
        <v>0</v>
      </c>
      <c r="AMV83" s="451">
        <f t="shared" si="5269"/>
        <v>0</v>
      </c>
      <c r="AMX83" s="457">
        <f t="shared" ref="AMX83:ANK83" si="5270">SUM(AMX84+AMX88+AMX93)</f>
        <v>0</v>
      </c>
      <c r="AMY83" s="450">
        <f t="shared" si="5270"/>
        <v>0</v>
      </c>
      <c r="AMZ83" s="450">
        <f t="shared" si="5270"/>
        <v>0</v>
      </c>
      <c r="ANA83" s="450">
        <f t="shared" si="5270"/>
        <v>0</v>
      </c>
      <c r="ANB83" s="450">
        <f t="shared" si="5270"/>
        <v>0</v>
      </c>
      <c r="ANC83" s="450">
        <f t="shared" si="5270"/>
        <v>0</v>
      </c>
      <c r="AND83" s="450">
        <f t="shared" si="5270"/>
        <v>0</v>
      </c>
      <c r="ANE83" s="450">
        <f t="shared" si="5270"/>
        <v>0</v>
      </c>
      <c r="ANF83" s="450">
        <f t="shared" si="5270"/>
        <v>0</v>
      </c>
      <c r="ANG83" s="450">
        <f t="shared" si="5270"/>
        <v>0</v>
      </c>
      <c r="ANH83" s="450">
        <f t="shared" si="5270"/>
        <v>0</v>
      </c>
      <c r="ANI83" s="450">
        <f t="shared" si="5270"/>
        <v>0</v>
      </c>
      <c r="ANJ83" s="462">
        <f t="shared" si="5270"/>
        <v>0</v>
      </c>
      <c r="ANK83" s="451">
        <f t="shared" si="5270"/>
        <v>0</v>
      </c>
      <c r="ANM83" s="457">
        <f t="shared" ref="ANM83:ANZ83" si="5271">SUM(ANM84+ANM88+ANM93)</f>
        <v>0</v>
      </c>
      <c r="ANN83" s="450">
        <f t="shared" si="5271"/>
        <v>0</v>
      </c>
      <c r="ANO83" s="450">
        <f t="shared" si="5271"/>
        <v>0</v>
      </c>
      <c r="ANP83" s="450">
        <f t="shared" si="5271"/>
        <v>0</v>
      </c>
      <c r="ANQ83" s="450">
        <f t="shared" si="5271"/>
        <v>0</v>
      </c>
      <c r="ANR83" s="450">
        <f t="shared" si="5271"/>
        <v>0</v>
      </c>
      <c r="ANS83" s="450">
        <f t="shared" si="5271"/>
        <v>0</v>
      </c>
      <c r="ANT83" s="450">
        <f t="shared" si="5271"/>
        <v>0</v>
      </c>
      <c r="ANU83" s="450">
        <f t="shared" si="5271"/>
        <v>0</v>
      </c>
      <c r="ANV83" s="450">
        <f t="shared" si="5271"/>
        <v>0</v>
      </c>
      <c r="ANW83" s="450">
        <f t="shared" si="5271"/>
        <v>0</v>
      </c>
      <c r="ANX83" s="450">
        <f t="shared" si="5271"/>
        <v>0</v>
      </c>
      <c r="ANY83" s="462">
        <f t="shared" si="5271"/>
        <v>0</v>
      </c>
      <c r="ANZ83" s="451">
        <f t="shared" si="5271"/>
        <v>0</v>
      </c>
      <c r="AOB83" s="457">
        <f t="shared" ref="AOB83:AOO83" si="5272">SUM(AOB84+AOB88+AOB93)</f>
        <v>0</v>
      </c>
      <c r="AOC83" s="450">
        <f t="shared" si="5272"/>
        <v>0</v>
      </c>
      <c r="AOD83" s="450">
        <f t="shared" si="5272"/>
        <v>0</v>
      </c>
      <c r="AOE83" s="450">
        <f t="shared" si="5272"/>
        <v>0</v>
      </c>
      <c r="AOF83" s="450">
        <f t="shared" si="5272"/>
        <v>0</v>
      </c>
      <c r="AOG83" s="450">
        <f t="shared" si="5272"/>
        <v>0</v>
      </c>
      <c r="AOH83" s="450">
        <f t="shared" si="5272"/>
        <v>0</v>
      </c>
      <c r="AOI83" s="450">
        <f t="shared" si="5272"/>
        <v>0</v>
      </c>
      <c r="AOJ83" s="450">
        <f t="shared" si="5272"/>
        <v>0</v>
      </c>
      <c r="AOK83" s="450">
        <f t="shared" si="5272"/>
        <v>0</v>
      </c>
      <c r="AOL83" s="450">
        <f t="shared" si="5272"/>
        <v>0</v>
      </c>
      <c r="AOM83" s="450">
        <f t="shared" si="5272"/>
        <v>0</v>
      </c>
      <c r="AON83" s="462">
        <f t="shared" si="5272"/>
        <v>0</v>
      </c>
      <c r="AOO83" s="451">
        <f t="shared" si="5272"/>
        <v>0</v>
      </c>
      <c r="AOQ83" s="457">
        <f t="shared" ref="AOQ83:APD83" si="5273">SUM(AOQ84+AOQ88+AOQ93)</f>
        <v>0</v>
      </c>
      <c r="AOR83" s="450">
        <f t="shared" si="5273"/>
        <v>0</v>
      </c>
      <c r="AOS83" s="450">
        <f t="shared" si="5273"/>
        <v>0</v>
      </c>
      <c r="AOT83" s="450">
        <f t="shared" si="5273"/>
        <v>0</v>
      </c>
      <c r="AOU83" s="450">
        <f t="shared" si="5273"/>
        <v>0</v>
      </c>
      <c r="AOV83" s="450">
        <f t="shared" si="5273"/>
        <v>0</v>
      </c>
      <c r="AOW83" s="450">
        <f t="shared" si="5273"/>
        <v>0</v>
      </c>
      <c r="AOX83" s="450">
        <f t="shared" si="5273"/>
        <v>0</v>
      </c>
      <c r="AOY83" s="450">
        <f t="shared" si="5273"/>
        <v>0</v>
      </c>
      <c r="AOZ83" s="450">
        <f t="shared" si="5273"/>
        <v>0</v>
      </c>
      <c r="APA83" s="450">
        <f t="shared" si="5273"/>
        <v>0</v>
      </c>
      <c r="APB83" s="450">
        <f t="shared" si="5273"/>
        <v>0</v>
      </c>
      <c r="APC83" s="462">
        <f t="shared" si="5273"/>
        <v>0</v>
      </c>
      <c r="APD83" s="451">
        <f t="shared" si="5273"/>
        <v>0</v>
      </c>
      <c r="APF83" s="457">
        <f t="shared" ref="APF83:APS83" si="5274">SUM(APF84+APF88+APF93)</f>
        <v>0</v>
      </c>
      <c r="APG83" s="450">
        <f t="shared" si="5274"/>
        <v>0</v>
      </c>
      <c r="APH83" s="450">
        <f t="shared" si="5274"/>
        <v>0</v>
      </c>
      <c r="API83" s="450">
        <f t="shared" si="5274"/>
        <v>0</v>
      </c>
      <c r="APJ83" s="450">
        <f t="shared" si="5274"/>
        <v>0</v>
      </c>
      <c r="APK83" s="450">
        <f t="shared" si="5274"/>
        <v>0</v>
      </c>
      <c r="APL83" s="450">
        <f t="shared" si="5274"/>
        <v>0</v>
      </c>
      <c r="APM83" s="450">
        <f t="shared" si="5274"/>
        <v>0</v>
      </c>
      <c r="APN83" s="450">
        <f t="shared" si="5274"/>
        <v>0</v>
      </c>
      <c r="APO83" s="450">
        <f t="shared" si="5274"/>
        <v>0</v>
      </c>
      <c r="APP83" s="450">
        <f t="shared" si="5274"/>
        <v>0</v>
      </c>
      <c r="APQ83" s="450">
        <f t="shared" si="5274"/>
        <v>0</v>
      </c>
      <c r="APR83" s="462">
        <f t="shared" si="5274"/>
        <v>0</v>
      </c>
      <c r="APS83" s="451">
        <f t="shared" si="5274"/>
        <v>0</v>
      </c>
      <c r="APU83" s="457">
        <f t="shared" ref="APU83:AQH83" si="5275">SUM(APU84+APU88+APU93)</f>
        <v>0</v>
      </c>
      <c r="APV83" s="450">
        <f t="shared" si="5275"/>
        <v>0</v>
      </c>
      <c r="APW83" s="450">
        <f t="shared" si="5275"/>
        <v>0</v>
      </c>
      <c r="APX83" s="450">
        <f t="shared" si="5275"/>
        <v>0</v>
      </c>
      <c r="APY83" s="450">
        <f t="shared" si="5275"/>
        <v>0</v>
      </c>
      <c r="APZ83" s="450">
        <f t="shared" si="5275"/>
        <v>0</v>
      </c>
      <c r="AQA83" s="450">
        <f t="shared" si="5275"/>
        <v>0</v>
      </c>
      <c r="AQB83" s="450">
        <f t="shared" si="5275"/>
        <v>0</v>
      </c>
      <c r="AQC83" s="450">
        <f t="shared" si="5275"/>
        <v>0</v>
      </c>
      <c r="AQD83" s="450">
        <f t="shared" si="5275"/>
        <v>0</v>
      </c>
      <c r="AQE83" s="450">
        <f t="shared" si="5275"/>
        <v>0</v>
      </c>
      <c r="AQF83" s="450">
        <f t="shared" si="5275"/>
        <v>0</v>
      </c>
      <c r="AQG83" s="462">
        <f t="shared" si="5275"/>
        <v>0</v>
      </c>
      <c r="AQH83" s="451">
        <f t="shared" si="5275"/>
        <v>0</v>
      </c>
      <c r="AQJ83" s="457">
        <f t="shared" ref="AQJ83:AQW83" si="5276">SUM(AQJ84+AQJ88+AQJ93)</f>
        <v>0</v>
      </c>
      <c r="AQK83" s="450">
        <f t="shared" si="5276"/>
        <v>0</v>
      </c>
      <c r="AQL83" s="450">
        <f t="shared" si="5276"/>
        <v>0</v>
      </c>
      <c r="AQM83" s="450">
        <f t="shared" si="5276"/>
        <v>0</v>
      </c>
      <c r="AQN83" s="450">
        <f t="shared" si="5276"/>
        <v>0</v>
      </c>
      <c r="AQO83" s="450">
        <f t="shared" si="5276"/>
        <v>0</v>
      </c>
      <c r="AQP83" s="450">
        <f t="shared" si="5276"/>
        <v>0</v>
      </c>
      <c r="AQQ83" s="450">
        <f t="shared" si="5276"/>
        <v>0</v>
      </c>
      <c r="AQR83" s="450">
        <f t="shared" si="5276"/>
        <v>0</v>
      </c>
      <c r="AQS83" s="450">
        <f t="shared" si="5276"/>
        <v>0</v>
      </c>
      <c r="AQT83" s="450">
        <f t="shared" si="5276"/>
        <v>0</v>
      </c>
      <c r="AQU83" s="450">
        <f t="shared" si="5276"/>
        <v>0</v>
      </c>
      <c r="AQV83" s="462">
        <f t="shared" si="5276"/>
        <v>0</v>
      </c>
      <c r="AQW83" s="451">
        <f t="shared" si="5276"/>
        <v>0</v>
      </c>
      <c r="AQY83" s="457">
        <f t="shared" ref="AQY83:ARL83" si="5277">SUM(AQY84+AQY88+AQY93)</f>
        <v>0</v>
      </c>
      <c r="AQZ83" s="450">
        <f t="shared" si="5277"/>
        <v>0</v>
      </c>
      <c r="ARA83" s="450">
        <f t="shared" si="5277"/>
        <v>0</v>
      </c>
      <c r="ARB83" s="450">
        <f t="shared" si="5277"/>
        <v>0</v>
      </c>
      <c r="ARC83" s="450">
        <f t="shared" si="5277"/>
        <v>0</v>
      </c>
      <c r="ARD83" s="450">
        <f t="shared" si="5277"/>
        <v>0</v>
      </c>
      <c r="ARE83" s="450">
        <f t="shared" si="5277"/>
        <v>0</v>
      </c>
      <c r="ARF83" s="450">
        <f t="shared" si="5277"/>
        <v>0</v>
      </c>
      <c r="ARG83" s="450">
        <f t="shared" si="5277"/>
        <v>0</v>
      </c>
      <c r="ARH83" s="450">
        <f t="shared" si="5277"/>
        <v>0</v>
      </c>
      <c r="ARI83" s="450">
        <f t="shared" si="5277"/>
        <v>0</v>
      </c>
      <c r="ARJ83" s="450">
        <f t="shared" si="5277"/>
        <v>0</v>
      </c>
      <c r="ARK83" s="462">
        <f t="shared" si="5277"/>
        <v>0</v>
      </c>
      <c r="ARL83" s="451">
        <f t="shared" si="5277"/>
        <v>0</v>
      </c>
      <c r="ARN83" s="457">
        <f t="shared" ref="ARN83:ASA83" si="5278">SUM(ARN84+ARN88+ARN93)</f>
        <v>0</v>
      </c>
      <c r="ARO83" s="450">
        <f t="shared" si="5278"/>
        <v>0</v>
      </c>
      <c r="ARP83" s="450">
        <f t="shared" si="5278"/>
        <v>0</v>
      </c>
      <c r="ARQ83" s="450">
        <f t="shared" si="5278"/>
        <v>0</v>
      </c>
      <c r="ARR83" s="450">
        <f t="shared" si="5278"/>
        <v>0</v>
      </c>
      <c r="ARS83" s="450">
        <f t="shared" si="5278"/>
        <v>0</v>
      </c>
      <c r="ART83" s="450">
        <f t="shared" si="5278"/>
        <v>0</v>
      </c>
      <c r="ARU83" s="450">
        <f t="shared" si="5278"/>
        <v>0</v>
      </c>
      <c r="ARV83" s="450">
        <f t="shared" si="5278"/>
        <v>0</v>
      </c>
      <c r="ARW83" s="450">
        <f t="shared" si="5278"/>
        <v>0</v>
      </c>
      <c r="ARX83" s="450">
        <f t="shared" si="5278"/>
        <v>0</v>
      </c>
      <c r="ARY83" s="450">
        <f t="shared" si="5278"/>
        <v>0</v>
      </c>
      <c r="ARZ83" s="462">
        <f t="shared" si="5278"/>
        <v>0</v>
      </c>
      <c r="ASA83" s="451">
        <f t="shared" si="5278"/>
        <v>0</v>
      </c>
      <c r="ASC83" s="457">
        <f t="shared" ref="ASC83:ASP83" si="5279">SUM(ASC84+ASC88+ASC93)</f>
        <v>0</v>
      </c>
      <c r="ASD83" s="450">
        <f t="shared" si="5279"/>
        <v>0</v>
      </c>
      <c r="ASE83" s="450">
        <f t="shared" si="5279"/>
        <v>0</v>
      </c>
      <c r="ASF83" s="450">
        <f t="shared" si="5279"/>
        <v>0</v>
      </c>
      <c r="ASG83" s="450">
        <f t="shared" si="5279"/>
        <v>0</v>
      </c>
      <c r="ASH83" s="450">
        <f t="shared" si="5279"/>
        <v>0</v>
      </c>
      <c r="ASI83" s="450">
        <f t="shared" si="5279"/>
        <v>0</v>
      </c>
      <c r="ASJ83" s="450">
        <f t="shared" si="5279"/>
        <v>0</v>
      </c>
      <c r="ASK83" s="450">
        <f t="shared" si="5279"/>
        <v>0</v>
      </c>
      <c r="ASL83" s="450">
        <f t="shared" si="5279"/>
        <v>0</v>
      </c>
      <c r="ASM83" s="450">
        <f t="shared" si="5279"/>
        <v>0</v>
      </c>
      <c r="ASN83" s="450">
        <f t="shared" si="5279"/>
        <v>0</v>
      </c>
      <c r="ASO83" s="462">
        <f t="shared" si="5279"/>
        <v>0</v>
      </c>
      <c r="ASP83" s="451">
        <f t="shared" si="5279"/>
        <v>0</v>
      </c>
      <c r="ASR83" s="457">
        <f t="shared" ref="ASR83:ATE83" si="5280">SUM(ASR84+ASR88+ASR93)</f>
        <v>0</v>
      </c>
      <c r="ASS83" s="450">
        <f t="shared" si="5280"/>
        <v>0</v>
      </c>
      <c r="AST83" s="450">
        <f t="shared" si="5280"/>
        <v>0</v>
      </c>
      <c r="ASU83" s="450">
        <f t="shared" si="5280"/>
        <v>0</v>
      </c>
      <c r="ASV83" s="450">
        <f t="shared" si="5280"/>
        <v>0</v>
      </c>
      <c r="ASW83" s="450">
        <f t="shared" si="5280"/>
        <v>0</v>
      </c>
      <c r="ASX83" s="450">
        <f t="shared" si="5280"/>
        <v>0</v>
      </c>
      <c r="ASY83" s="450">
        <f t="shared" si="5280"/>
        <v>0</v>
      </c>
      <c r="ASZ83" s="450">
        <f t="shared" si="5280"/>
        <v>0</v>
      </c>
      <c r="ATA83" s="450">
        <f t="shared" si="5280"/>
        <v>0</v>
      </c>
      <c r="ATB83" s="450">
        <f t="shared" si="5280"/>
        <v>0</v>
      </c>
      <c r="ATC83" s="450">
        <f t="shared" si="5280"/>
        <v>0</v>
      </c>
      <c r="ATD83" s="462">
        <f t="shared" si="5280"/>
        <v>0</v>
      </c>
      <c r="ATE83" s="451">
        <f t="shared" si="5280"/>
        <v>0</v>
      </c>
      <c r="ATG83" s="457">
        <f t="shared" ref="ATG83:ATT83" si="5281">SUM(ATG84+ATG88+ATG93)</f>
        <v>0</v>
      </c>
      <c r="ATH83" s="450">
        <f t="shared" si="5281"/>
        <v>0</v>
      </c>
      <c r="ATI83" s="450">
        <f t="shared" si="5281"/>
        <v>0</v>
      </c>
      <c r="ATJ83" s="450">
        <f t="shared" si="5281"/>
        <v>0</v>
      </c>
      <c r="ATK83" s="450">
        <f t="shared" si="5281"/>
        <v>0</v>
      </c>
      <c r="ATL83" s="450">
        <f t="shared" si="5281"/>
        <v>0</v>
      </c>
      <c r="ATM83" s="450">
        <f t="shared" si="5281"/>
        <v>0</v>
      </c>
      <c r="ATN83" s="450">
        <f t="shared" si="5281"/>
        <v>0</v>
      </c>
      <c r="ATO83" s="450">
        <f t="shared" si="5281"/>
        <v>0</v>
      </c>
      <c r="ATP83" s="450">
        <f t="shared" si="5281"/>
        <v>0</v>
      </c>
      <c r="ATQ83" s="450">
        <f t="shared" si="5281"/>
        <v>0</v>
      </c>
      <c r="ATR83" s="450">
        <f t="shared" si="5281"/>
        <v>0</v>
      </c>
      <c r="ATS83" s="462">
        <f t="shared" si="5281"/>
        <v>0</v>
      </c>
      <c r="ATT83" s="451">
        <f t="shared" si="5281"/>
        <v>0</v>
      </c>
      <c r="ATV83" s="457">
        <f t="shared" ref="ATV83:AUI83" si="5282">SUM(ATV84+ATV88+ATV93)</f>
        <v>0</v>
      </c>
      <c r="ATW83" s="450">
        <f t="shared" si="5282"/>
        <v>0</v>
      </c>
      <c r="ATX83" s="450">
        <f t="shared" si="5282"/>
        <v>0</v>
      </c>
      <c r="ATY83" s="450">
        <f t="shared" si="5282"/>
        <v>0</v>
      </c>
      <c r="ATZ83" s="450">
        <f t="shared" si="5282"/>
        <v>0</v>
      </c>
      <c r="AUA83" s="450">
        <f t="shared" si="5282"/>
        <v>0</v>
      </c>
      <c r="AUB83" s="450">
        <f t="shared" si="5282"/>
        <v>0</v>
      </c>
      <c r="AUC83" s="450">
        <f t="shared" si="5282"/>
        <v>0</v>
      </c>
      <c r="AUD83" s="450">
        <f t="shared" si="5282"/>
        <v>0</v>
      </c>
      <c r="AUE83" s="450">
        <f t="shared" si="5282"/>
        <v>0</v>
      </c>
      <c r="AUF83" s="450">
        <f t="shared" si="5282"/>
        <v>0</v>
      </c>
      <c r="AUG83" s="450">
        <f t="shared" si="5282"/>
        <v>0</v>
      </c>
      <c r="AUH83" s="462">
        <f t="shared" si="5282"/>
        <v>0</v>
      </c>
      <c r="AUI83" s="451">
        <f t="shared" si="5282"/>
        <v>0</v>
      </c>
      <c r="AUK83" s="457">
        <f t="shared" ref="AUK83:AUX83" si="5283">SUM(AUK84+AUK88+AUK93)</f>
        <v>0</v>
      </c>
      <c r="AUL83" s="450">
        <f t="shared" si="5283"/>
        <v>0</v>
      </c>
      <c r="AUM83" s="450">
        <f t="shared" si="5283"/>
        <v>0</v>
      </c>
      <c r="AUN83" s="450">
        <f t="shared" si="5283"/>
        <v>0</v>
      </c>
      <c r="AUO83" s="450">
        <f t="shared" si="5283"/>
        <v>0</v>
      </c>
      <c r="AUP83" s="450">
        <f t="shared" si="5283"/>
        <v>0</v>
      </c>
      <c r="AUQ83" s="450">
        <f t="shared" si="5283"/>
        <v>0</v>
      </c>
      <c r="AUR83" s="450">
        <f t="shared" si="5283"/>
        <v>0</v>
      </c>
      <c r="AUS83" s="450">
        <f t="shared" si="5283"/>
        <v>0</v>
      </c>
      <c r="AUT83" s="450">
        <f t="shared" si="5283"/>
        <v>0</v>
      </c>
      <c r="AUU83" s="450">
        <f t="shared" si="5283"/>
        <v>0</v>
      </c>
      <c r="AUV83" s="450">
        <f t="shared" si="5283"/>
        <v>0</v>
      </c>
      <c r="AUW83" s="462">
        <f t="shared" si="5283"/>
        <v>0</v>
      </c>
      <c r="AUX83" s="451">
        <f t="shared" si="5283"/>
        <v>0</v>
      </c>
      <c r="AUZ83" s="457">
        <f t="shared" ref="AUZ83:AVM83" si="5284">SUM(AUZ84+AUZ88+AUZ93)</f>
        <v>0</v>
      </c>
      <c r="AVA83" s="450">
        <f t="shared" si="5284"/>
        <v>0</v>
      </c>
      <c r="AVB83" s="450">
        <f t="shared" si="5284"/>
        <v>0</v>
      </c>
      <c r="AVC83" s="450">
        <f t="shared" si="5284"/>
        <v>0</v>
      </c>
      <c r="AVD83" s="450">
        <f t="shared" si="5284"/>
        <v>0</v>
      </c>
      <c r="AVE83" s="450">
        <f t="shared" si="5284"/>
        <v>0</v>
      </c>
      <c r="AVF83" s="450">
        <f t="shared" si="5284"/>
        <v>0</v>
      </c>
      <c r="AVG83" s="450">
        <f t="shared" si="5284"/>
        <v>0</v>
      </c>
      <c r="AVH83" s="450">
        <f t="shared" si="5284"/>
        <v>0</v>
      </c>
      <c r="AVI83" s="450">
        <f t="shared" si="5284"/>
        <v>0</v>
      </c>
      <c r="AVJ83" s="450">
        <f t="shared" si="5284"/>
        <v>0</v>
      </c>
      <c r="AVK83" s="450">
        <f t="shared" si="5284"/>
        <v>0</v>
      </c>
      <c r="AVL83" s="462">
        <f t="shared" si="5284"/>
        <v>0</v>
      </c>
      <c r="AVM83" s="451">
        <f t="shared" si="5284"/>
        <v>0</v>
      </c>
      <c r="AVO83" s="457">
        <f t="shared" ref="AVO83:AWB83" si="5285">SUM(AVO84+AVO88+AVO93)</f>
        <v>0</v>
      </c>
      <c r="AVP83" s="450">
        <f t="shared" si="5285"/>
        <v>0</v>
      </c>
      <c r="AVQ83" s="450">
        <f t="shared" si="5285"/>
        <v>0</v>
      </c>
      <c r="AVR83" s="450">
        <f t="shared" si="5285"/>
        <v>0</v>
      </c>
      <c r="AVS83" s="450">
        <f t="shared" si="5285"/>
        <v>0</v>
      </c>
      <c r="AVT83" s="450">
        <f t="shared" si="5285"/>
        <v>0</v>
      </c>
      <c r="AVU83" s="450">
        <f t="shared" si="5285"/>
        <v>0</v>
      </c>
      <c r="AVV83" s="450">
        <f t="shared" si="5285"/>
        <v>0</v>
      </c>
      <c r="AVW83" s="450">
        <f t="shared" si="5285"/>
        <v>0</v>
      </c>
      <c r="AVX83" s="450">
        <f t="shared" si="5285"/>
        <v>0</v>
      </c>
      <c r="AVY83" s="450">
        <f t="shared" si="5285"/>
        <v>0</v>
      </c>
      <c r="AVZ83" s="450">
        <f t="shared" si="5285"/>
        <v>0</v>
      </c>
      <c r="AWA83" s="462">
        <f t="shared" si="5285"/>
        <v>0</v>
      </c>
      <c r="AWB83" s="451">
        <f t="shared" si="5285"/>
        <v>0</v>
      </c>
      <c r="AWD83" s="457">
        <f t="shared" ref="AWD83:AWQ83" si="5286">SUM(AWD84+AWD88+AWD93)</f>
        <v>0</v>
      </c>
      <c r="AWE83" s="450">
        <f t="shared" si="5286"/>
        <v>0</v>
      </c>
      <c r="AWF83" s="450">
        <f t="shared" si="5286"/>
        <v>0</v>
      </c>
      <c r="AWG83" s="450">
        <f t="shared" si="5286"/>
        <v>0</v>
      </c>
      <c r="AWH83" s="450">
        <f t="shared" si="5286"/>
        <v>0</v>
      </c>
      <c r="AWI83" s="450">
        <f t="shared" si="5286"/>
        <v>0</v>
      </c>
      <c r="AWJ83" s="450">
        <f t="shared" si="5286"/>
        <v>0</v>
      </c>
      <c r="AWK83" s="450">
        <f t="shared" si="5286"/>
        <v>0</v>
      </c>
      <c r="AWL83" s="450">
        <f t="shared" si="5286"/>
        <v>0</v>
      </c>
      <c r="AWM83" s="450">
        <f t="shared" si="5286"/>
        <v>0</v>
      </c>
      <c r="AWN83" s="450">
        <f t="shared" si="5286"/>
        <v>0</v>
      </c>
      <c r="AWO83" s="450">
        <f t="shared" si="5286"/>
        <v>0</v>
      </c>
      <c r="AWP83" s="462">
        <f t="shared" si="5286"/>
        <v>0</v>
      </c>
      <c r="AWQ83" s="451">
        <f t="shared" si="5286"/>
        <v>0</v>
      </c>
      <c r="AWS83" s="457">
        <f t="shared" ref="AWS83:AXF83" si="5287">SUM(AWS84+AWS88+AWS93)</f>
        <v>0</v>
      </c>
      <c r="AWT83" s="450">
        <f t="shared" si="5287"/>
        <v>0</v>
      </c>
      <c r="AWU83" s="450">
        <f t="shared" si="5287"/>
        <v>0</v>
      </c>
      <c r="AWV83" s="450">
        <f t="shared" si="5287"/>
        <v>0</v>
      </c>
      <c r="AWW83" s="450">
        <f t="shared" si="5287"/>
        <v>0</v>
      </c>
      <c r="AWX83" s="450">
        <f t="shared" si="5287"/>
        <v>0</v>
      </c>
      <c r="AWY83" s="450">
        <f t="shared" si="5287"/>
        <v>0</v>
      </c>
      <c r="AWZ83" s="450">
        <f t="shared" si="5287"/>
        <v>0</v>
      </c>
      <c r="AXA83" s="450">
        <f t="shared" si="5287"/>
        <v>0</v>
      </c>
      <c r="AXB83" s="450">
        <f t="shared" si="5287"/>
        <v>0</v>
      </c>
      <c r="AXC83" s="450">
        <f t="shared" si="5287"/>
        <v>0</v>
      </c>
      <c r="AXD83" s="450">
        <f t="shared" si="5287"/>
        <v>0</v>
      </c>
      <c r="AXE83" s="462">
        <f t="shared" si="5287"/>
        <v>0</v>
      </c>
      <c r="AXF83" s="451">
        <f t="shared" si="5287"/>
        <v>0</v>
      </c>
      <c r="AXH83" s="457">
        <f t="shared" ref="AXH83:AXU83" si="5288">SUM(AXH84+AXH88+AXH93)</f>
        <v>0</v>
      </c>
      <c r="AXI83" s="450">
        <f t="shared" si="5288"/>
        <v>0</v>
      </c>
      <c r="AXJ83" s="450">
        <f t="shared" si="5288"/>
        <v>0</v>
      </c>
      <c r="AXK83" s="450">
        <f t="shared" si="5288"/>
        <v>0</v>
      </c>
      <c r="AXL83" s="450">
        <f t="shared" si="5288"/>
        <v>0</v>
      </c>
      <c r="AXM83" s="450">
        <f t="shared" si="5288"/>
        <v>0</v>
      </c>
      <c r="AXN83" s="450">
        <f t="shared" si="5288"/>
        <v>0</v>
      </c>
      <c r="AXO83" s="450">
        <f t="shared" si="5288"/>
        <v>0</v>
      </c>
      <c r="AXP83" s="450">
        <f t="shared" si="5288"/>
        <v>0</v>
      </c>
      <c r="AXQ83" s="450">
        <f t="shared" si="5288"/>
        <v>0</v>
      </c>
      <c r="AXR83" s="450">
        <f t="shared" si="5288"/>
        <v>0</v>
      </c>
      <c r="AXS83" s="450">
        <f t="shared" si="5288"/>
        <v>0</v>
      </c>
      <c r="AXT83" s="462">
        <f t="shared" si="5288"/>
        <v>0</v>
      </c>
      <c r="AXU83" s="451">
        <f t="shared" si="5288"/>
        <v>0</v>
      </c>
      <c r="AXW83" s="457">
        <f t="shared" ref="AXW83:AYJ83" si="5289">SUM(AXW84+AXW88+AXW93)</f>
        <v>0</v>
      </c>
      <c r="AXX83" s="450">
        <f t="shared" si="5289"/>
        <v>0</v>
      </c>
      <c r="AXY83" s="450">
        <f t="shared" si="5289"/>
        <v>0</v>
      </c>
      <c r="AXZ83" s="450">
        <f t="shared" si="5289"/>
        <v>0</v>
      </c>
      <c r="AYA83" s="450">
        <f t="shared" si="5289"/>
        <v>0</v>
      </c>
      <c r="AYB83" s="450">
        <f t="shared" si="5289"/>
        <v>0</v>
      </c>
      <c r="AYC83" s="450">
        <f t="shared" si="5289"/>
        <v>0</v>
      </c>
      <c r="AYD83" s="450">
        <f t="shared" si="5289"/>
        <v>0</v>
      </c>
      <c r="AYE83" s="450">
        <f t="shared" si="5289"/>
        <v>0</v>
      </c>
      <c r="AYF83" s="450">
        <f t="shared" si="5289"/>
        <v>0</v>
      </c>
      <c r="AYG83" s="450">
        <f t="shared" si="5289"/>
        <v>0</v>
      </c>
      <c r="AYH83" s="450">
        <f t="shared" si="5289"/>
        <v>0</v>
      </c>
      <c r="AYI83" s="462">
        <f t="shared" si="5289"/>
        <v>0</v>
      </c>
      <c r="AYJ83" s="451">
        <f t="shared" si="5289"/>
        <v>0</v>
      </c>
      <c r="AYL83" s="457">
        <f t="shared" ref="AYL83:AYY83" si="5290">SUM(AYL84+AYL88+AYL93)</f>
        <v>0</v>
      </c>
      <c r="AYM83" s="450">
        <f t="shared" si="5290"/>
        <v>0</v>
      </c>
      <c r="AYN83" s="450">
        <f t="shared" si="5290"/>
        <v>0</v>
      </c>
      <c r="AYO83" s="450">
        <f t="shared" si="5290"/>
        <v>0</v>
      </c>
      <c r="AYP83" s="450">
        <f t="shared" si="5290"/>
        <v>0</v>
      </c>
      <c r="AYQ83" s="450">
        <f t="shared" si="5290"/>
        <v>0</v>
      </c>
      <c r="AYR83" s="450">
        <f t="shared" si="5290"/>
        <v>0</v>
      </c>
      <c r="AYS83" s="450">
        <f t="shared" si="5290"/>
        <v>0</v>
      </c>
      <c r="AYT83" s="450">
        <f t="shared" si="5290"/>
        <v>0</v>
      </c>
      <c r="AYU83" s="450">
        <f t="shared" si="5290"/>
        <v>0</v>
      </c>
      <c r="AYV83" s="450">
        <f t="shared" si="5290"/>
        <v>0</v>
      </c>
      <c r="AYW83" s="450">
        <f t="shared" si="5290"/>
        <v>0</v>
      </c>
      <c r="AYX83" s="462">
        <f t="shared" si="5290"/>
        <v>0</v>
      </c>
      <c r="AYY83" s="451">
        <f t="shared" si="5290"/>
        <v>0</v>
      </c>
      <c r="AZA83" s="457">
        <f t="shared" ref="AZA83:AZN83" si="5291">SUM(AZA84+AZA88+AZA93)</f>
        <v>0</v>
      </c>
      <c r="AZB83" s="450">
        <f t="shared" si="5291"/>
        <v>0</v>
      </c>
      <c r="AZC83" s="450">
        <f t="shared" si="5291"/>
        <v>0</v>
      </c>
      <c r="AZD83" s="450">
        <f t="shared" si="5291"/>
        <v>0</v>
      </c>
      <c r="AZE83" s="450">
        <f t="shared" si="5291"/>
        <v>0</v>
      </c>
      <c r="AZF83" s="450">
        <f t="shared" si="5291"/>
        <v>0</v>
      </c>
      <c r="AZG83" s="450">
        <f t="shared" si="5291"/>
        <v>0</v>
      </c>
      <c r="AZH83" s="450">
        <f t="shared" si="5291"/>
        <v>0</v>
      </c>
      <c r="AZI83" s="450">
        <f t="shared" si="5291"/>
        <v>0</v>
      </c>
      <c r="AZJ83" s="450">
        <f t="shared" si="5291"/>
        <v>0</v>
      </c>
      <c r="AZK83" s="450">
        <f t="shared" si="5291"/>
        <v>0</v>
      </c>
      <c r="AZL83" s="450">
        <f t="shared" si="5291"/>
        <v>0</v>
      </c>
      <c r="AZM83" s="462">
        <f t="shared" si="5291"/>
        <v>0</v>
      </c>
      <c r="AZN83" s="451">
        <f t="shared" si="5291"/>
        <v>0</v>
      </c>
      <c r="AZP83" s="457">
        <f t="shared" ref="AZP83:BAC83" si="5292">SUM(AZP84+AZP88+AZP93)</f>
        <v>0</v>
      </c>
      <c r="AZQ83" s="450">
        <f t="shared" si="5292"/>
        <v>0</v>
      </c>
      <c r="AZR83" s="450">
        <f t="shared" si="5292"/>
        <v>0</v>
      </c>
      <c r="AZS83" s="450">
        <f t="shared" si="5292"/>
        <v>0</v>
      </c>
      <c r="AZT83" s="450">
        <f t="shared" si="5292"/>
        <v>0</v>
      </c>
      <c r="AZU83" s="450">
        <f t="shared" si="5292"/>
        <v>0</v>
      </c>
      <c r="AZV83" s="450">
        <f t="shared" si="5292"/>
        <v>0</v>
      </c>
      <c r="AZW83" s="450">
        <f t="shared" si="5292"/>
        <v>0</v>
      </c>
      <c r="AZX83" s="450">
        <f t="shared" si="5292"/>
        <v>0</v>
      </c>
      <c r="AZY83" s="450">
        <f t="shared" si="5292"/>
        <v>0</v>
      </c>
      <c r="AZZ83" s="450">
        <f t="shared" si="5292"/>
        <v>0</v>
      </c>
      <c r="BAA83" s="450">
        <f t="shared" si="5292"/>
        <v>0</v>
      </c>
      <c r="BAB83" s="462">
        <f t="shared" si="5292"/>
        <v>0</v>
      </c>
      <c r="BAC83" s="451">
        <f t="shared" si="5292"/>
        <v>0</v>
      </c>
      <c r="BAE83" s="457">
        <f t="shared" ref="BAE83:BAR83" si="5293">SUM(BAE84+BAE88+BAE93)</f>
        <v>0</v>
      </c>
      <c r="BAF83" s="450">
        <f t="shared" si="5293"/>
        <v>0</v>
      </c>
      <c r="BAG83" s="450">
        <f t="shared" si="5293"/>
        <v>0</v>
      </c>
      <c r="BAH83" s="450">
        <f t="shared" si="5293"/>
        <v>0</v>
      </c>
      <c r="BAI83" s="450">
        <f t="shared" si="5293"/>
        <v>0</v>
      </c>
      <c r="BAJ83" s="450">
        <f t="shared" si="5293"/>
        <v>0</v>
      </c>
      <c r="BAK83" s="450">
        <f t="shared" si="5293"/>
        <v>0</v>
      </c>
      <c r="BAL83" s="450">
        <f t="shared" si="5293"/>
        <v>0</v>
      </c>
      <c r="BAM83" s="450">
        <f t="shared" si="5293"/>
        <v>0</v>
      </c>
      <c r="BAN83" s="450">
        <f t="shared" si="5293"/>
        <v>0</v>
      </c>
      <c r="BAO83" s="450">
        <f t="shared" si="5293"/>
        <v>0</v>
      </c>
      <c r="BAP83" s="450">
        <f t="shared" si="5293"/>
        <v>0</v>
      </c>
      <c r="BAQ83" s="462">
        <f t="shared" si="5293"/>
        <v>0</v>
      </c>
      <c r="BAR83" s="451">
        <f t="shared" si="5293"/>
        <v>0</v>
      </c>
      <c r="BAT83" s="457">
        <f t="shared" ref="BAT83:BBG83" si="5294">SUM(BAT84+BAT88+BAT93)</f>
        <v>0</v>
      </c>
      <c r="BAU83" s="450">
        <f t="shared" si="5294"/>
        <v>0</v>
      </c>
      <c r="BAV83" s="450">
        <f t="shared" si="5294"/>
        <v>0</v>
      </c>
      <c r="BAW83" s="450">
        <f t="shared" si="5294"/>
        <v>0</v>
      </c>
      <c r="BAX83" s="450">
        <f t="shared" si="5294"/>
        <v>0</v>
      </c>
      <c r="BAY83" s="450">
        <f t="shared" si="5294"/>
        <v>0</v>
      </c>
      <c r="BAZ83" s="450">
        <f t="shared" si="5294"/>
        <v>0</v>
      </c>
      <c r="BBA83" s="450">
        <f t="shared" si="5294"/>
        <v>0</v>
      </c>
      <c r="BBB83" s="450">
        <f t="shared" si="5294"/>
        <v>0</v>
      </c>
      <c r="BBC83" s="450">
        <f t="shared" si="5294"/>
        <v>0</v>
      </c>
      <c r="BBD83" s="450">
        <f t="shared" si="5294"/>
        <v>0</v>
      </c>
      <c r="BBE83" s="450">
        <f t="shared" si="5294"/>
        <v>0</v>
      </c>
      <c r="BBF83" s="462">
        <f t="shared" si="5294"/>
        <v>0</v>
      </c>
      <c r="BBG83" s="451">
        <f t="shared" si="5294"/>
        <v>0</v>
      </c>
      <c r="BBI83" s="457">
        <f t="shared" ref="BBI83:BBV83" si="5295">SUM(BBI84+BBI88+BBI93)</f>
        <v>0</v>
      </c>
      <c r="BBJ83" s="450">
        <f t="shared" si="5295"/>
        <v>0</v>
      </c>
      <c r="BBK83" s="450">
        <f t="shared" si="5295"/>
        <v>0</v>
      </c>
      <c r="BBL83" s="450">
        <f t="shared" si="5295"/>
        <v>0</v>
      </c>
      <c r="BBM83" s="450">
        <f t="shared" si="5295"/>
        <v>0</v>
      </c>
      <c r="BBN83" s="450">
        <f t="shared" si="5295"/>
        <v>0</v>
      </c>
      <c r="BBO83" s="450">
        <f t="shared" si="5295"/>
        <v>0</v>
      </c>
      <c r="BBP83" s="450">
        <f t="shared" si="5295"/>
        <v>0</v>
      </c>
      <c r="BBQ83" s="450">
        <f t="shared" si="5295"/>
        <v>0</v>
      </c>
      <c r="BBR83" s="450">
        <f t="shared" si="5295"/>
        <v>0</v>
      </c>
      <c r="BBS83" s="450">
        <f t="shared" si="5295"/>
        <v>0</v>
      </c>
      <c r="BBT83" s="450">
        <f t="shared" si="5295"/>
        <v>0</v>
      </c>
      <c r="BBU83" s="462">
        <f t="shared" si="5295"/>
        <v>0</v>
      </c>
      <c r="BBV83" s="451">
        <f t="shared" si="5295"/>
        <v>0</v>
      </c>
      <c r="BBX83" s="457">
        <f t="shared" ref="BBX83:BCK83" si="5296">SUM(BBX84+BBX88+BBX93)</f>
        <v>0</v>
      </c>
      <c r="BBY83" s="450">
        <f t="shared" si="5296"/>
        <v>0</v>
      </c>
      <c r="BBZ83" s="450">
        <f t="shared" si="5296"/>
        <v>0</v>
      </c>
      <c r="BCA83" s="450">
        <f t="shared" si="5296"/>
        <v>0</v>
      </c>
      <c r="BCB83" s="450">
        <f t="shared" si="5296"/>
        <v>0</v>
      </c>
      <c r="BCC83" s="450">
        <f t="shared" si="5296"/>
        <v>0</v>
      </c>
      <c r="BCD83" s="450">
        <f t="shared" si="5296"/>
        <v>0</v>
      </c>
      <c r="BCE83" s="450">
        <f t="shared" si="5296"/>
        <v>0</v>
      </c>
      <c r="BCF83" s="450">
        <f t="shared" si="5296"/>
        <v>0</v>
      </c>
      <c r="BCG83" s="450">
        <f t="shared" si="5296"/>
        <v>0</v>
      </c>
      <c r="BCH83" s="450">
        <f t="shared" si="5296"/>
        <v>0</v>
      </c>
      <c r="BCI83" s="450">
        <f t="shared" si="5296"/>
        <v>0</v>
      </c>
      <c r="BCJ83" s="462">
        <f t="shared" si="5296"/>
        <v>0</v>
      </c>
      <c r="BCK83" s="451">
        <f t="shared" si="5296"/>
        <v>0</v>
      </c>
      <c r="BCM83" s="457">
        <f t="shared" ref="BCM83:BCZ83" si="5297">SUM(BCM84+BCM88+BCM93)</f>
        <v>0</v>
      </c>
      <c r="BCN83" s="450">
        <f t="shared" si="5297"/>
        <v>0</v>
      </c>
      <c r="BCO83" s="450">
        <f t="shared" si="5297"/>
        <v>0</v>
      </c>
      <c r="BCP83" s="450">
        <f t="shared" si="5297"/>
        <v>0</v>
      </c>
      <c r="BCQ83" s="450">
        <f t="shared" si="5297"/>
        <v>0</v>
      </c>
      <c r="BCR83" s="450">
        <f t="shared" si="5297"/>
        <v>0</v>
      </c>
      <c r="BCS83" s="450">
        <f t="shared" si="5297"/>
        <v>0</v>
      </c>
      <c r="BCT83" s="450">
        <f t="shared" si="5297"/>
        <v>0</v>
      </c>
      <c r="BCU83" s="450">
        <f t="shared" si="5297"/>
        <v>0</v>
      </c>
      <c r="BCV83" s="450">
        <f t="shared" si="5297"/>
        <v>0</v>
      </c>
      <c r="BCW83" s="450">
        <f t="shared" si="5297"/>
        <v>0</v>
      </c>
      <c r="BCX83" s="450">
        <f t="shared" si="5297"/>
        <v>0</v>
      </c>
      <c r="BCY83" s="462">
        <f t="shared" si="5297"/>
        <v>0</v>
      </c>
      <c r="BCZ83" s="451">
        <f t="shared" si="5297"/>
        <v>0</v>
      </c>
      <c r="BDB83" s="457">
        <f t="shared" ref="BDB83:BDO83" si="5298">SUM(BDB84+BDB88+BDB93)</f>
        <v>0</v>
      </c>
      <c r="BDC83" s="450">
        <f t="shared" si="5298"/>
        <v>0</v>
      </c>
      <c r="BDD83" s="450">
        <f t="shared" si="5298"/>
        <v>0</v>
      </c>
      <c r="BDE83" s="450">
        <f t="shared" si="5298"/>
        <v>0</v>
      </c>
      <c r="BDF83" s="450">
        <f t="shared" si="5298"/>
        <v>0</v>
      </c>
      <c r="BDG83" s="450">
        <f t="shared" si="5298"/>
        <v>0</v>
      </c>
      <c r="BDH83" s="450">
        <f t="shared" si="5298"/>
        <v>0</v>
      </c>
      <c r="BDI83" s="450">
        <f t="shared" si="5298"/>
        <v>0</v>
      </c>
      <c r="BDJ83" s="450">
        <f t="shared" si="5298"/>
        <v>0</v>
      </c>
      <c r="BDK83" s="450">
        <f t="shared" si="5298"/>
        <v>0</v>
      </c>
      <c r="BDL83" s="450">
        <f t="shared" si="5298"/>
        <v>0</v>
      </c>
      <c r="BDM83" s="450">
        <f t="shared" si="5298"/>
        <v>0</v>
      </c>
      <c r="BDN83" s="462">
        <f t="shared" si="5298"/>
        <v>0</v>
      </c>
      <c r="BDO83" s="451">
        <f t="shared" si="5298"/>
        <v>0</v>
      </c>
      <c r="BDQ83" s="457">
        <f t="shared" ref="BDQ83:BED83" si="5299">SUM(BDQ84+BDQ88+BDQ93)</f>
        <v>0</v>
      </c>
      <c r="BDR83" s="450">
        <f t="shared" si="5299"/>
        <v>0</v>
      </c>
      <c r="BDS83" s="450">
        <f t="shared" si="5299"/>
        <v>0</v>
      </c>
      <c r="BDT83" s="450">
        <f t="shared" si="5299"/>
        <v>0</v>
      </c>
      <c r="BDU83" s="450">
        <f t="shared" si="5299"/>
        <v>0</v>
      </c>
      <c r="BDV83" s="450">
        <f t="shared" si="5299"/>
        <v>0</v>
      </c>
      <c r="BDW83" s="450">
        <f t="shared" si="5299"/>
        <v>0</v>
      </c>
      <c r="BDX83" s="450">
        <f t="shared" si="5299"/>
        <v>0</v>
      </c>
      <c r="BDY83" s="450">
        <f t="shared" si="5299"/>
        <v>0</v>
      </c>
      <c r="BDZ83" s="450">
        <f t="shared" si="5299"/>
        <v>0</v>
      </c>
      <c r="BEA83" s="450">
        <f t="shared" si="5299"/>
        <v>0</v>
      </c>
      <c r="BEB83" s="450">
        <f t="shared" si="5299"/>
        <v>0</v>
      </c>
      <c r="BEC83" s="462">
        <f t="shared" si="5299"/>
        <v>0</v>
      </c>
      <c r="BED83" s="451">
        <f t="shared" si="5299"/>
        <v>0</v>
      </c>
      <c r="BEF83" s="457">
        <f t="shared" ref="BEF83:BES83" si="5300">SUM(BEF84+BEF88+BEF93)</f>
        <v>0</v>
      </c>
      <c r="BEG83" s="450">
        <f t="shared" si="5300"/>
        <v>0</v>
      </c>
      <c r="BEH83" s="450">
        <f t="shared" si="5300"/>
        <v>0</v>
      </c>
      <c r="BEI83" s="450">
        <f t="shared" si="5300"/>
        <v>0</v>
      </c>
      <c r="BEJ83" s="450">
        <f t="shared" si="5300"/>
        <v>0</v>
      </c>
      <c r="BEK83" s="450">
        <f t="shared" si="5300"/>
        <v>0</v>
      </c>
      <c r="BEL83" s="450">
        <f t="shared" si="5300"/>
        <v>0</v>
      </c>
      <c r="BEM83" s="450">
        <f t="shared" si="5300"/>
        <v>0</v>
      </c>
      <c r="BEN83" s="450">
        <f t="shared" si="5300"/>
        <v>0</v>
      </c>
      <c r="BEO83" s="450">
        <f t="shared" si="5300"/>
        <v>0</v>
      </c>
      <c r="BEP83" s="450">
        <f t="shared" si="5300"/>
        <v>0</v>
      </c>
      <c r="BEQ83" s="450">
        <f t="shared" si="5300"/>
        <v>0</v>
      </c>
      <c r="BER83" s="462">
        <f t="shared" si="5300"/>
        <v>0</v>
      </c>
      <c r="BES83" s="451">
        <f t="shared" si="5300"/>
        <v>0</v>
      </c>
      <c r="BEU83" s="457">
        <f t="shared" ref="BEU83:BFH83" si="5301">SUM(BEU84+BEU88+BEU93)</f>
        <v>0</v>
      </c>
      <c r="BEV83" s="450">
        <f t="shared" si="5301"/>
        <v>0</v>
      </c>
      <c r="BEW83" s="450">
        <f t="shared" si="5301"/>
        <v>0</v>
      </c>
      <c r="BEX83" s="450">
        <f t="shared" si="5301"/>
        <v>0</v>
      </c>
      <c r="BEY83" s="450">
        <f t="shared" si="5301"/>
        <v>0</v>
      </c>
      <c r="BEZ83" s="450">
        <f t="shared" si="5301"/>
        <v>0</v>
      </c>
      <c r="BFA83" s="450">
        <f t="shared" si="5301"/>
        <v>0</v>
      </c>
      <c r="BFB83" s="450">
        <f t="shared" si="5301"/>
        <v>0</v>
      </c>
      <c r="BFC83" s="450">
        <f t="shared" si="5301"/>
        <v>0</v>
      </c>
      <c r="BFD83" s="450">
        <f t="shared" si="5301"/>
        <v>0</v>
      </c>
      <c r="BFE83" s="450">
        <f t="shared" si="5301"/>
        <v>0</v>
      </c>
      <c r="BFF83" s="450">
        <f t="shared" si="5301"/>
        <v>0</v>
      </c>
      <c r="BFG83" s="462">
        <f t="shared" si="5301"/>
        <v>0</v>
      </c>
      <c r="BFH83" s="451">
        <f t="shared" si="5301"/>
        <v>0</v>
      </c>
      <c r="BFJ83" s="457">
        <f t="shared" ref="BFJ83:BFW83" si="5302">SUM(BFJ84+BFJ88+BFJ93)</f>
        <v>0</v>
      </c>
      <c r="BFK83" s="450">
        <f t="shared" si="5302"/>
        <v>0</v>
      </c>
      <c r="BFL83" s="450">
        <f t="shared" si="5302"/>
        <v>0</v>
      </c>
      <c r="BFM83" s="450">
        <f t="shared" si="5302"/>
        <v>0</v>
      </c>
      <c r="BFN83" s="450">
        <f t="shared" si="5302"/>
        <v>0</v>
      </c>
      <c r="BFO83" s="450">
        <f t="shared" si="5302"/>
        <v>0</v>
      </c>
      <c r="BFP83" s="450">
        <f t="shared" si="5302"/>
        <v>0</v>
      </c>
      <c r="BFQ83" s="450">
        <f t="shared" si="5302"/>
        <v>0</v>
      </c>
      <c r="BFR83" s="450">
        <f t="shared" si="5302"/>
        <v>0</v>
      </c>
      <c r="BFS83" s="450">
        <f t="shared" si="5302"/>
        <v>0</v>
      </c>
      <c r="BFT83" s="450">
        <f t="shared" si="5302"/>
        <v>0</v>
      </c>
      <c r="BFU83" s="450">
        <f t="shared" si="5302"/>
        <v>0</v>
      </c>
      <c r="BFV83" s="462">
        <f t="shared" si="5302"/>
        <v>0</v>
      </c>
      <c r="BFW83" s="451">
        <f t="shared" si="5302"/>
        <v>0</v>
      </c>
      <c r="BFY83" s="457">
        <f t="shared" ref="BFY83:BGL83" si="5303">SUM(BFY84+BFY88+BFY93)</f>
        <v>0</v>
      </c>
      <c r="BFZ83" s="450">
        <f t="shared" si="5303"/>
        <v>0</v>
      </c>
      <c r="BGA83" s="450">
        <f t="shared" si="5303"/>
        <v>0</v>
      </c>
      <c r="BGB83" s="450">
        <f t="shared" si="5303"/>
        <v>0</v>
      </c>
      <c r="BGC83" s="450">
        <f t="shared" si="5303"/>
        <v>0</v>
      </c>
      <c r="BGD83" s="450">
        <f t="shared" si="5303"/>
        <v>0</v>
      </c>
      <c r="BGE83" s="450">
        <f t="shared" si="5303"/>
        <v>0</v>
      </c>
      <c r="BGF83" s="450">
        <f t="shared" si="5303"/>
        <v>0</v>
      </c>
      <c r="BGG83" s="450">
        <f t="shared" si="5303"/>
        <v>0</v>
      </c>
      <c r="BGH83" s="450">
        <f t="shared" si="5303"/>
        <v>0</v>
      </c>
      <c r="BGI83" s="450">
        <f t="shared" si="5303"/>
        <v>0</v>
      </c>
      <c r="BGJ83" s="450">
        <f t="shared" si="5303"/>
        <v>0</v>
      </c>
      <c r="BGK83" s="462">
        <f t="shared" si="5303"/>
        <v>0</v>
      </c>
      <c r="BGL83" s="451">
        <f t="shared" si="5303"/>
        <v>0</v>
      </c>
      <c r="BGN83" s="457">
        <f t="shared" ref="BGN83:BHA83" si="5304">SUM(BGN84+BGN88+BGN93)</f>
        <v>0</v>
      </c>
      <c r="BGO83" s="450">
        <f t="shared" si="5304"/>
        <v>0</v>
      </c>
      <c r="BGP83" s="450">
        <f t="shared" si="5304"/>
        <v>0</v>
      </c>
      <c r="BGQ83" s="450">
        <f t="shared" si="5304"/>
        <v>0</v>
      </c>
      <c r="BGR83" s="450">
        <f t="shared" si="5304"/>
        <v>0</v>
      </c>
      <c r="BGS83" s="450">
        <f t="shared" si="5304"/>
        <v>0</v>
      </c>
      <c r="BGT83" s="450">
        <f t="shared" si="5304"/>
        <v>0</v>
      </c>
      <c r="BGU83" s="450">
        <f t="shared" si="5304"/>
        <v>0</v>
      </c>
      <c r="BGV83" s="450">
        <f t="shared" si="5304"/>
        <v>0</v>
      </c>
      <c r="BGW83" s="450">
        <f t="shared" si="5304"/>
        <v>0</v>
      </c>
      <c r="BGX83" s="450">
        <f t="shared" si="5304"/>
        <v>0</v>
      </c>
      <c r="BGY83" s="450">
        <f t="shared" si="5304"/>
        <v>0</v>
      </c>
      <c r="BGZ83" s="462">
        <f t="shared" si="5304"/>
        <v>0</v>
      </c>
      <c r="BHA83" s="451">
        <f t="shared" si="5304"/>
        <v>0</v>
      </c>
      <c r="BHC83" s="457">
        <f t="shared" ref="BHC83:BHP83" si="5305">SUM(BHC84+BHC88+BHC93)</f>
        <v>0</v>
      </c>
      <c r="BHD83" s="450">
        <f t="shared" si="5305"/>
        <v>0</v>
      </c>
      <c r="BHE83" s="450">
        <f t="shared" si="5305"/>
        <v>0</v>
      </c>
      <c r="BHF83" s="450">
        <f t="shared" si="5305"/>
        <v>0</v>
      </c>
      <c r="BHG83" s="450">
        <f t="shared" si="5305"/>
        <v>0</v>
      </c>
      <c r="BHH83" s="450">
        <f t="shared" si="5305"/>
        <v>0</v>
      </c>
      <c r="BHI83" s="450">
        <f t="shared" si="5305"/>
        <v>0</v>
      </c>
      <c r="BHJ83" s="450">
        <f t="shared" si="5305"/>
        <v>0</v>
      </c>
      <c r="BHK83" s="450">
        <f t="shared" si="5305"/>
        <v>0</v>
      </c>
      <c r="BHL83" s="450">
        <f t="shared" si="5305"/>
        <v>0</v>
      </c>
      <c r="BHM83" s="450">
        <f t="shared" si="5305"/>
        <v>0</v>
      </c>
      <c r="BHN83" s="450">
        <f t="shared" si="5305"/>
        <v>0</v>
      </c>
      <c r="BHO83" s="462">
        <f t="shared" si="5305"/>
        <v>0</v>
      </c>
      <c r="BHP83" s="451">
        <f t="shared" si="5305"/>
        <v>0</v>
      </c>
      <c r="BHR83" s="457">
        <f t="shared" ref="BHR83:BIE83" si="5306">SUM(BHR84+BHR88+BHR93)</f>
        <v>0</v>
      </c>
      <c r="BHS83" s="450">
        <f t="shared" si="5306"/>
        <v>0</v>
      </c>
      <c r="BHT83" s="450">
        <f t="shared" si="5306"/>
        <v>0</v>
      </c>
      <c r="BHU83" s="450">
        <f t="shared" si="5306"/>
        <v>0</v>
      </c>
      <c r="BHV83" s="450">
        <f t="shared" si="5306"/>
        <v>0</v>
      </c>
      <c r="BHW83" s="450">
        <f t="shared" si="5306"/>
        <v>0</v>
      </c>
      <c r="BHX83" s="450">
        <f t="shared" si="5306"/>
        <v>0</v>
      </c>
      <c r="BHY83" s="450">
        <f t="shared" si="5306"/>
        <v>0</v>
      </c>
      <c r="BHZ83" s="450">
        <f t="shared" si="5306"/>
        <v>0</v>
      </c>
      <c r="BIA83" s="450">
        <f t="shared" si="5306"/>
        <v>0</v>
      </c>
      <c r="BIB83" s="450">
        <f t="shared" si="5306"/>
        <v>0</v>
      </c>
      <c r="BIC83" s="450">
        <f t="shared" si="5306"/>
        <v>0</v>
      </c>
      <c r="BID83" s="462">
        <f t="shared" si="5306"/>
        <v>0</v>
      </c>
      <c r="BIE83" s="451">
        <f t="shared" si="5306"/>
        <v>0</v>
      </c>
      <c r="BIG83" s="457">
        <f t="shared" ref="BIG83:BIT83" si="5307">SUM(BIG84+BIG88+BIG93)</f>
        <v>0</v>
      </c>
      <c r="BIH83" s="450">
        <f t="shared" si="5307"/>
        <v>0</v>
      </c>
      <c r="BII83" s="450">
        <f t="shared" si="5307"/>
        <v>0</v>
      </c>
      <c r="BIJ83" s="450">
        <f t="shared" si="5307"/>
        <v>0</v>
      </c>
      <c r="BIK83" s="450">
        <f t="shared" si="5307"/>
        <v>0</v>
      </c>
      <c r="BIL83" s="450">
        <f t="shared" si="5307"/>
        <v>0</v>
      </c>
      <c r="BIM83" s="450">
        <f t="shared" si="5307"/>
        <v>0</v>
      </c>
      <c r="BIN83" s="450">
        <f t="shared" si="5307"/>
        <v>0</v>
      </c>
      <c r="BIO83" s="450">
        <f t="shared" si="5307"/>
        <v>0</v>
      </c>
      <c r="BIP83" s="450">
        <f t="shared" si="5307"/>
        <v>0</v>
      </c>
      <c r="BIQ83" s="450">
        <f t="shared" si="5307"/>
        <v>0</v>
      </c>
      <c r="BIR83" s="450">
        <f t="shared" si="5307"/>
        <v>0</v>
      </c>
      <c r="BIS83" s="462">
        <f t="shared" si="5307"/>
        <v>0</v>
      </c>
      <c r="BIT83" s="451">
        <f t="shared" si="5307"/>
        <v>0</v>
      </c>
      <c r="BIV83" s="457">
        <f t="shared" ref="BIV83:BJI83" si="5308">SUM(BIV84+BIV88+BIV93)</f>
        <v>0</v>
      </c>
      <c r="BIW83" s="450">
        <f t="shared" si="5308"/>
        <v>0</v>
      </c>
      <c r="BIX83" s="450">
        <f t="shared" si="5308"/>
        <v>0</v>
      </c>
      <c r="BIY83" s="450">
        <f t="shared" si="5308"/>
        <v>0</v>
      </c>
      <c r="BIZ83" s="450">
        <f t="shared" si="5308"/>
        <v>0</v>
      </c>
      <c r="BJA83" s="450">
        <f t="shared" si="5308"/>
        <v>0</v>
      </c>
      <c r="BJB83" s="450">
        <f t="shared" si="5308"/>
        <v>0</v>
      </c>
      <c r="BJC83" s="450">
        <f t="shared" si="5308"/>
        <v>0</v>
      </c>
      <c r="BJD83" s="450">
        <f t="shared" si="5308"/>
        <v>0</v>
      </c>
      <c r="BJE83" s="450">
        <f t="shared" si="5308"/>
        <v>0</v>
      </c>
      <c r="BJF83" s="450">
        <f t="shared" si="5308"/>
        <v>0</v>
      </c>
      <c r="BJG83" s="450">
        <f t="shared" si="5308"/>
        <v>0</v>
      </c>
      <c r="BJH83" s="462">
        <f t="shared" si="5308"/>
        <v>0</v>
      </c>
      <c r="BJI83" s="451">
        <f t="shared" si="5308"/>
        <v>0</v>
      </c>
      <c r="BJK83" s="457">
        <f t="shared" ref="BJK83:BJX83" si="5309">SUM(BJK84+BJK88+BJK93)</f>
        <v>0</v>
      </c>
      <c r="BJL83" s="450">
        <f t="shared" si="5309"/>
        <v>0</v>
      </c>
      <c r="BJM83" s="450">
        <f t="shared" si="5309"/>
        <v>0</v>
      </c>
      <c r="BJN83" s="450">
        <f t="shared" si="5309"/>
        <v>0</v>
      </c>
      <c r="BJO83" s="450">
        <f t="shared" si="5309"/>
        <v>0</v>
      </c>
      <c r="BJP83" s="450">
        <f t="shared" si="5309"/>
        <v>0</v>
      </c>
      <c r="BJQ83" s="450">
        <f t="shared" si="5309"/>
        <v>0</v>
      </c>
      <c r="BJR83" s="450">
        <f t="shared" si="5309"/>
        <v>0</v>
      </c>
      <c r="BJS83" s="450">
        <f t="shared" si="5309"/>
        <v>0</v>
      </c>
      <c r="BJT83" s="450">
        <f t="shared" si="5309"/>
        <v>0</v>
      </c>
      <c r="BJU83" s="450">
        <f t="shared" si="5309"/>
        <v>0</v>
      </c>
      <c r="BJV83" s="450">
        <f t="shared" si="5309"/>
        <v>0</v>
      </c>
      <c r="BJW83" s="462">
        <f t="shared" si="5309"/>
        <v>0</v>
      </c>
      <c r="BJX83" s="451">
        <f t="shared" si="5309"/>
        <v>0</v>
      </c>
      <c r="BJZ83" s="457">
        <f t="shared" ref="BJZ83:BKM83" si="5310">SUM(BJZ84+BJZ88+BJZ93)</f>
        <v>0</v>
      </c>
      <c r="BKA83" s="450">
        <f t="shared" si="5310"/>
        <v>0</v>
      </c>
      <c r="BKB83" s="450">
        <f t="shared" si="5310"/>
        <v>0</v>
      </c>
      <c r="BKC83" s="450">
        <f t="shared" si="5310"/>
        <v>0</v>
      </c>
      <c r="BKD83" s="450">
        <f t="shared" si="5310"/>
        <v>0</v>
      </c>
      <c r="BKE83" s="450">
        <f t="shared" si="5310"/>
        <v>0</v>
      </c>
      <c r="BKF83" s="450">
        <f t="shared" si="5310"/>
        <v>0</v>
      </c>
      <c r="BKG83" s="450">
        <f t="shared" si="5310"/>
        <v>0</v>
      </c>
      <c r="BKH83" s="450">
        <f t="shared" si="5310"/>
        <v>0</v>
      </c>
      <c r="BKI83" s="450">
        <f t="shared" si="5310"/>
        <v>0</v>
      </c>
      <c r="BKJ83" s="450">
        <f t="shared" si="5310"/>
        <v>0</v>
      </c>
      <c r="BKK83" s="450">
        <f t="shared" si="5310"/>
        <v>0</v>
      </c>
      <c r="BKL83" s="462">
        <f t="shared" si="5310"/>
        <v>0</v>
      </c>
      <c r="BKM83" s="451">
        <f t="shared" si="5310"/>
        <v>0</v>
      </c>
      <c r="BKO83" s="457">
        <f t="shared" ref="BKO83:BLB83" si="5311">SUM(BKO84+BKO88+BKO93)</f>
        <v>0</v>
      </c>
      <c r="BKP83" s="450">
        <f t="shared" si="5311"/>
        <v>0</v>
      </c>
      <c r="BKQ83" s="450">
        <f t="shared" si="5311"/>
        <v>0</v>
      </c>
      <c r="BKR83" s="450">
        <f t="shared" si="5311"/>
        <v>0</v>
      </c>
      <c r="BKS83" s="450">
        <f t="shared" si="5311"/>
        <v>0</v>
      </c>
      <c r="BKT83" s="450">
        <f t="shared" si="5311"/>
        <v>0</v>
      </c>
      <c r="BKU83" s="450">
        <f t="shared" si="5311"/>
        <v>0</v>
      </c>
      <c r="BKV83" s="450">
        <f t="shared" si="5311"/>
        <v>0</v>
      </c>
      <c r="BKW83" s="450">
        <f t="shared" si="5311"/>
        <v>0</v>
      </c>
      <c r="BKX83" s="450">
        <f t="shared" si="5311"/>
        <v>0</v>
      </c>
      <c r="BKY83" s="450">
        <f t="shared" si="5311"/>
        <v>0</v>
      </c>
      <c r="BKZ83" s="450">
        <f t="shared" si="5311"/>
        <v>0</v>
      </c>
      <c r="BLA83" s="462">
        <f t="shared" si="5311"/>
        <v>0</v>
      </c>
      <c r="BLB83" s="451">
        <f t="shared" si="5311"/>
        <v>0</v>
      </c>
      <c r="BLD83" s="457">
        <f t="shared" ref="BLD83:BLQ83" si="5312">SUM(BLD84+BLD88+BLD93)</f>
        <v>0</v>
      </c>
      <c r="BLE83" s="450">
        <f t="shared" si="5312"/>
        <v>0</v>
      </c>
      <c r="BLF83" s="450">
        <f t="shared" si="5312"/>
        <v>0</v>
      </c>
      <c r="BLG83" s="450">
        <f t="shared" si="5312"/>
        <v>0</v>
      </c>
      <c r="BLH83" s="450">
        <f t="shared" si="5312"/>
        <v>0</v>
      </c>
      <c r="BLI83" s="450">
        <f t="shared" si="5312"/>
        <v>0</v>
      </c>
      <c r="BLJ83" s="450">
        <f t="shared" si="5312"/>
        <v>0</v>
      </c>
      <c r="BLK83" s="450">
        <f t="shared" si="5312"/>
        <v>0</v>
      </c>
      <c r="BLL83" s="450">
        <f t="shared" si="5312"/>
        <v>0</v>
      </c>
      <c r="BLM83" s="450">
        <f t="shared" si="5312"/>
        <v>0</v>
      </c>
      <c r="BLN83" s="450">
        <f t="shared" si="5312"/>
        <v>0</v>
      </c>
      <c r="BLO83" s="450">
        <f t="shared" si="5312"/>
        <v>0</v>
      </c>
      <c r="BLP83" s="462">
        <f t="shared" si="5312"/>
        <v>0</v>
      </c>
      <c r="BLQ83" s="451">
        <f t="shared" si="5312"/>
        <v>0</v>
      </c>
      <c r="BLS83" s="457">
        <f t="shared" ref="BLS83:BMF83" si="5313">SUM(BLS84+BLS88+BLS93)</f>
        <v>0</v>
      </c>
      <c r="BLT83" s="450">
        <f t="shared" si="5313"/>
        <v>0</v>
      </c>
      <c r="BLU83" s="450">
        <f t="shared" si="5313"/>
        <v>0</v>
      </c>
      <c r="BLV83" s="450">
        <f t="shared" si="5313"/>
        <v>0</v>
      </c>
      <c r="BLW83" s="450">
        <f t="shared" si="5313"/>
        <v>0</v>
      </c>
      <c r="BLX83" s="450">
        <f t="shared" si="5313"/>
        <v>0</v>
      </c>
      <c r="BLY83" s="450">
        <f t="shared" si="5313"/>
        <v>0</v>
      </c>
      <c r="BLZ83" s="450">
        <f t="shared" si="5313"/>
        <v>0</v>
      </c>
      <c r="BMA83" s="450">
        <f t="shared" si="5313"/>
        <v>0</v>
      </c>
      <c r="BMB83" s="450">
        <f t="shared" si="5313"/>
        <v>0</v>
      </c>
      <c r="BMC83" s="450">
        <f t="shared" si="5313"/>
        <v>0</v>
      </c>
      <c r="BMD83" s="450">
        <f t="shared" si="5313"/>
        <v>0</v>
      </c>
      <c r="BME83" s="462">
        <f t="shared" si="5313"/>
        <v>0</v>
      </c>
      <c r="BMF83" s="451">
        <f t="shared" si="5313"/>
        <v>0</v>
      </c>
      <c r="BMH83" s="457">
        <f t="shared" ref="BMH83:BMU83" si="5314">SUM(BMH84+BMH88+BMH93)</f>
        <v>0</v>
      </c>
      <c r="BMI83" s="450">
        <f t="shared" si="5314"/>
        <v>0</v>
      </c>
      <c r="BMJ83" s="450">
        <f t="shared" si="5314"/>
        <v>0</v>
      </c>
      <c r="BMK83" s="450">
        <f t="shared" si="5314"/>
        <v>0</v>
      </c>
      <c r="BML83" s="450">
        <f t="shared" si="5314"/>
        <v>0</v>
      </c>
      <c r="BMM83" s="450">
        <f t="shared" si="5314"/>
        <v>0</v>
      </c>
      <c r="BMN83" s="450">
        <f t="shared" si="5314"/>
        <v>0</v>
      </c>
      <c r="BMO83" s="450">
        <f t="shared" si="5314"/>
        <v>0</v>
      </c>
      <c r="BMP83" s="450">
        <f t="shared" si="5314"/>
        <v>0</v>
      </c>
      <c r="BMQ83" s="450">
        <f t="shared" si="5314"/>
        <v>0</v>
      </c>
      <c r="BMR83" s="450">
        <f t="shared" si="5314"/>
        <v>0</v>
      </c>
      <c r="BMS83" s="450">
        <f t="shared" si="5314"/>
        <v>0</v>
      </c>
      <c r="BMT83" s="462">
        <f t="shared" si="5314"/>
        <v>0</v>
      </c>
      <c r="BMU83" s="451">
        <f t="shared" si="5314"/>
        <v>0</v>
      </c>
      <c r="BMW83" s="457">
        <f t="shared" ref="BMW83:BNJ83" si="5315">SUM(BMW84+BMW88+BMW93)</f>
        <v>0</v>
      </c>
      <c r="BMX83" s="450">
        <f t="shared" si="5315"/>
        <v>0</v>
      </c>
      <c r="BMY83" s="450">
        <f t="shared" si="5315"/>
        <v>0</v>
      </c>
      <c r="BMZ83" s="450">
        <f t="shared" si="5315"/>
        <v>0</v>
      </c>
      <c r="BNA83" s="450">
        <f t="shared" si="5315"/>
        <v>0</v>
      </c>
      <c r="BNB83" s="450">
        <f t="shared" si="5315"/>
        <v>0</v>
      </c>
      <c r="BNC83" s="450">
        <f t="shared" si="5315"/>
        <v>0</v>
      </c>
      <c r="BND83" s="450">
        <f t="shared" si="5315"/>
        <v>0</v>
      </c>
      <c r="BNE83" s="450">
        <f t="shared" si="5315"/>
        <v>0</v>
      </c>
      <c r="BNF83" s="450">
        <f t="shared" si="5315"/>
        <v>0</v>
      </c>
      <c r="BNG83" s="450">
        <f t="shared" si="5315"/>
        <v>0</v>
      </c>
      <c r="BNH83" s="450">
        <f t="shared" si="5315"/>
        <v>0</v>
      </c>
      <c r="BNI83" s="462">
        <f t="shared" si="5315"/>
        <v>0</v>
      </c>
      <c r="BNJ83" s="451">
        <f t="shared" si="5315"/>
        <v>0</v>
      </c>
      <c r="BNL83" s="457">
        <f t="shared" ref="BNL83:BNY83" si="5316">SUM(BNL84+BNL88+BNL93)</f>
        <v>0</v>
      </c>
      <c r="BNM83" s="450">
        <f t="shared" si="5316"/>
        <v>0</v>
      </c>
      <c r="BNN83" s="450">
        <f t="shared" si="5316"/>
        <v>0</v>
      </c>
      <c r="BNO83" s="450">
        <f t="shared" si="5316"/>
        <v>0</v>
      </c>
      <c r="BNP83" s="450">
        <f t="shared" si="5316"/>
        <v>0</v>
      </c>
      <c r="BNQ83" s="450">
        <f t="shared" si="5316"/>
        <v>0</v>
      </c>
      <c r="BNR83" s="450">
        <f t="shared" si="5316"/>
        <v>0</v>
      </c>
      <c r="BNS83" s="450">
        <f t="shared" si="5316"/>
        <v>0</v>
      </c>
      <c r="BNT83" s="450">
        <f t="shared" si="5316"/>
        <v>0</v>
      </c>
      <c r="BNU83" s="450">
        <f t="shared" si="5316"/>
        <v>0</v>
      </c>
      <c r="BNV83" s="450">
        <f t="shared" si="5316"/>
        <v>0</v>
      </c>
      <c r="BNW83" s="450">
        <f t="shared" si="5316"/>
        <v>0</v>
      </c>
      <c r="BNX83" s="462">
        <f t="shared" si="5316"/>
        <v>0</v>
      </c>
      <c r="BNY83" s="451">
        <f t="shared" si="5316"/>
        <v>0</v>
      </c>
      <c r="BOA83" s="457">
        <f t="shared" ref="BOA83:BON83" si="5317">SUM(BOA84+BOA88+BOA93)</f>
        <v>0</v>
      </c>
      <c r="BOB83" s="450">
        <f t="shared" si="5317"/>
        <v>0</v>
      </c>
      <c r="BOC83" s="450">
        <f t="shared" si="5317"/>
        <v>0</v>
      </c>
      <c r="BOD83" s="450">
        <f t="shared" si="5317"/>
        <v>0</v>
      </c>
      <c r="BOE83" s="450">
        <f t="shared" si="5317"/>
        <v>0</v>
      </c>
      <c r="BOF83" s="450">
        <f t="shared" si="5317"/>
        <v>0</v>
      </c>
      <c r="BOG83" s="450">
        <f t="shared" si="5317"/>
        <v>0</v>
      </c>
      <c r="BOH83" s="450">
        <f t="shared" si="5317"/>
        <v>0</v>
      </c>
      <c r="BOI83" s="450">
        <f t="shared" si="5317"/>
        <v>0</v>
      </c>
      <c r="BOJ83" s="450">
        <f t="shared" si="5317"/>
        <v>0</v>
      </c>
      <c r="BOK83" s="450">
        <f t="shared" si="5317"/>
        <v>0</v>
      </c>
      <c r="BOL83" s="450">
        <f t="shared" si="5317"/>
        <v>0</v>
      </c>
      <c r="BOM83" s="462">
        <f t="shared" si="5317"/>
        <v>0</v>
      </c>
      <c r="BON83" s="451">
        <f t="shared" si="5317"/>
        <v>0</v>
      </c>
      <c r="BOP83" s="457">
        <f t="shared" ref="BOP83:BPC83" si="5318">SUM(BOP84+BOP88+BOP93)</f>
        <v>0</v>
      </c>
      <c r="BOQ83" s="450">
        <f t="shared" si="5318"/>
        <v>0</v>
      </c>
      <c r="BOR83" s="450">
        <f t="shared" si="5318"/>
        <v>0</v>
      </c>
      <c r="BOS83" s="450">
        <f t="shared" si="5318"/>
        <v>0</v>
      </c>
      <c r="BOT83" s="450">
        <f t="shared" si="5318"/>
        <v>0</v>
      </c>
      <c r="BOU83" s="450">
        <f t="shared" si="5318"/>
        <v>0</v>
      </c>
      <c r="BOV83" s="450">
        <f t="shared" si="5318"/>
        <v>0</v>
      </c>
      <c r="BOW83" s="450">
        <f t="shared" si="5318"/>
        <v>0</v>
      </c>
      <c r="BOX83" s="450">
        <f t="shared" si="5318"/>
        <v>0</v>
      </c>
      <c r="BOY83" s="450">
        <f t="shared" si="5318"/>
        <v>0</v>
      </c>
      <c r="BOZ83" s="450">
        <f t="shared" si="5318"/>
        <v>0</v>
      </c>
      <c r="BPA83" s="450">
        <f t="shared" si="5318"/>
        <v>0</v>
      </c>
      <c r="BPB83" s="462">
        <f t="shared" si="5318"/>
        <v>0</v>
      </c>
      <c r="BPC83" s="451">
        <f t="shared" si="5318"/>
        <v>0</v>
      </c>
      <c r="BPE83" s="457">
        <f t="shared" ref="BPE83:BPR83" si="5319">SUM(BPE84+BPE88+BPE93)</f>
        <v>0</v>
      </c>
      <c r="BPF83" s="450">
        <f t="shared" si="5319"/>
        <v>0</v>
      </c>
      <c r="BPG83" s="450">
        <f t="shared" si="5319"/>
        <v>0</v>
      </c>
      <c r="BPH83" s="450">
        <f t="shared" si="5319"/>
        <v>0</v>
      </c>
      <c r="BPI83" s="450">
        <f t="shared" si="5319"/>
        <v>0</v>
      </c>
      <c r="BPJ83" s="450">
        <f t="shared" si="5319"/>
        <v>0</v>
      </c>
      <c r="BPK83" s="450">
        <f t="shared" si="5319"/>
        <v>0</v>
      </c>
      <c r="BPL83" s="450">
        <f t="shared" si="5319"/>
        <v>0</v>
      </c>
      <c r="BPM83" s="450">
        <f t="shared" si="5319"/>
        <v>0</v>
      </c>
      <c r="BPN83" s="450">
        <f t="shared" si="5319"/>
        <v>0</v>
      </c>
      <c r="BPO83" s="450">
        <f t="shared" si="5319"/>
        <v>0</v>
      </c>
      <c r="BPP83" s="450">
        <f t="shared" si="5319"/>
        <v>0</v>
      </c>
      <c r="BPQ83" s="462">
        <f t="shared" si="5319"/>
        <v>0</v>
      </c>
      <c r="BPR83" s="451">
        <f t="shared" si="5319"/>
        <v>0</v>
      </c>
      <c r="BPT83" s="457">
        <f t="shared" ref="BPT83:BQG83" si="5320">SUM(BPT84+BPT88+BPT93)</f>
        <v>0</v>
      </c>
      <c r="BPU83" s="450">
        <f t="shared" si="5320"/>
        <v>0</v>
      </c>
      <c r="BPV83" s="450">
        <f t="shared" si="5320"/>
        <v>0</v>
      </c>
      <c r="BPW83" s="450">
        <f t="shared" si="5320"/>
        <v>0</v>
      </c>
      <c r="BPX83" s="450">
        <f t="shared" si="5320"/>
        <v>0</v>
      </c>
      <c r="BPY83" s="450">
        <f t="shared" si="5320"/>
        <v>0</v>
      </c>
      <c r="BPZ83" s="450">
        <f t="shared" si="5320"/>
        <v>0</v>
      </c>
      <c r="BQA83" s="450">
        <f t="shared" si="5320"/>
        <v>0</v>
      </c>
      <c r="BQB83" s="450">
        <f t="shared" si="5320"/>
        <v>0</v>
      </c>
      <c r="BQC83" s="450">
        <f t="shared" si="5320"/>
        <v>0</v>
      </c>
      <c r="BQD83" s="450">
        <f t="shared" si="5320"/>
        <v>0</v>
      </c>
      <c r="BQE83" s="450">
        <f t="shared" si="5320"/>
        <v>0</v>
      </c>
      <c r="BQF83" s="462">
        <f t="shared" si="5320"/>
        <v>0</v>
      </c>
      <c r="BQG83" s="451">
        <f t="shared" si="5320"/>
        <v>0</v>
      </c>
      <c r="BQI83" s="457">
        <f t="shared" ref="BQI83:BQV83" si="5321">SUM(BQI84+BQI88+BQI93)</f>
        <v>0</v>
      </c>
      <c r="BQJ83" s="450">
        <f t="shared" si="5321"/>
        <v>0</v>
      </c>
      <c r="BQK83" s="450">
        <f t="shared" si="5321"/>
        <v>0</v>
      </c>
      <c r="BQL83" s="450">
        <f t="shared" si="5321"/>
        <v>0</v>
      </c>
      <c r="BQM83" s="450">
        <f t="shared" si="5321"/>
        <v>0</v>
      </c>
      <c r="BQN83" s="450">
        <f t="shared" si="5321"/>
        <v>0</v>
      </c>
      <c r="BQO83" s="450">
        <f t="shared" si="5321"/>
        <v>0</v>
      </c>
      <c r="BQP83" s="450">
        <f t="shared" si="5321"/>
        <v>0</v>
      </c>
      <c r="BQQ83" s="450">
        <f t="shared" si="5321"/>
        <v>0</v>
      </c>
      <c r="BQR83" s="450">
        <f t="shared" si="5321"/>
        <v>0</v>
      </c>
      <c r="BQS83" s="450">
        <f t="shared" si="5321"/>
        <v>0</v>
      </c>
      <c r="BQT83" s="450">
        <f t="shared" si="5321"/>
        <v>0</v>
      </c>
      <c r="BQU83" s="462">
        <f t="shared" si="5321"/>
        <v>0</v>
      </c>
      <c r="BQV83" s="451">
        <f t="shared" si="5321"/>
        <v>0</v>
      </c>
      <c r="BQX83" s="457">
        <f t="shared" ref="BQX83:BRK83" si="5322">SUM(BQX84+BQX88+BQX93)</f>
        <v>0</v>
      </c>
      <c r="BQY83" s="450">
        <f t="shared" si="5322"/>
        <v>0</v>
      </c>
      <c r="BQZ83" s="450">
        <f t="shared" si="5322"/>
        <v>0</v>
      </c>
      <c r="BRA83" s="450">
        <f t="shared" si="5322"/>
        <v>0</v>
      </c>
      <c r="BRB83" s="450">
        <f t="shared" si="5322"/>
        <v>0</v>
      </c>
      <c r="BRC83" s="450">
        <f t="shared" si="5322"/>
        <v>0</v>
      </c>
      <c r="BRD83" s="450">
        <f t="shared" si="5322"/>
        <v>0</v>
      </c>
      <c r="BRE83" s="450">
        <f t="shared" si="5322"/>
        <v>0</v>
      </c>
      <c r="BRF83" s="450">
        <f t="shared" si="5322"/>
        <v>0</v>
      </c>
      <c r="BRG83" s="450">
        <f t="shared" si="5322"/>
        <v>0</v>
      </c>
      <c r="BRH83" s="450">
        <f t="shared" si="5322"/>
        <v>0</v>
      </c>
      <c r="BRI83" s="450">
        <f t="shared" si="5322"/>
        <v>0</v>
      </c>
      <c r="BRJ83" s="462">
        <f t="shared" si="5322"/>
        <v>0</v>
      </c>
      <c r="BRK83" s="451">
        <f t="shared" si="5322"/>
        <v>0</v>
      </c>
      <c r="BRM83" s="457">
        <f t="shared" ref="BRM83:BRZ83" si="5323">SUM(BRM84+BRM88+BRM93)</f>
        <v>0</v>
      </c>
      <c r="BRN83" s="450">
        <f t="shared" si="5323"/>
        <v>0</v>
      </c>
      <c r="BRO83" s="450">
        <f t="shared" si="5323"/>
        <v>0</v>
      </c>
      <c r="BRP83" s="450">
        <f t="shared" si="5323"/>
        <v>0</v>
      </c>
      <c r="BRQ83" s="450">
        <f t="shared" si="5323"/>
        <v>0</v>
      </c>
      <c r="BRR83" s="450">
        <f t="shared" si="5323"/>
        <v>0</v>
      </c>
      <c r="BRS83" s="450">
        <f t="shared" si="5323"/>
        <v>0</v>
      </c>
      <c r="BRT83" s="450">
        <f t="shared" si="5323"/>
        <v>0</v>
      </c>
      <c r="BRU83" s="450">
        <f t="shared" si="5323"/>
        <v>0</v>
      </c>
      <c r="BRV83" s="450">
        <f t="shared" si="5323"/>
        <v>0</v>
      </c>
      <c r="BRW83" s="450">
        <f t="shared" si="5323"/>
        <v>0</v>
      </c>
      <c r="BRX83" s="450">
        <f t="shared" si="5323"/>
        <v>0</v>
      </c>
      <c r="BRY83" s="462">
        <f t="shared" si="5323"/>
        <v>0</v>
      </c>
      <c r="BRZ83" s="451">
        <f t="shared" si="5323"/>
        <v>0</v>
      </c>
      <c r="BSB83" s="457">
        <f t="shared" ref="BSB83:BSO83" si="5324">SUM(BSB84+BSB88+BSB93)</f>
        <v>0</v>
      </c>
      <c r="BSC83" s="450">
        <f t="shared" si="5324"/>
        <v>0</v>
      </c>
      <c r="BSD83" s="450">
        <f t="shared" si="5324"/>
        <v>0</v>
      </c>
      <c r="BSE83" s="450">
        <f t="shared" si="5324"/>
        <v>0</v>
      </c>
      <c r="BSF83" s="450">
        <f t="shared" si="5324"/>
        <v>0</v>
      </c>
      <c r="BSG83" s="450">
        <f t="shared" si="5324"/>
        <v>0</v>
      </c>
      <c r="BSH83" s="450">
        <f t="shared" si="5324"/>
        <v>0</v>
      </c>
      <c r="BSI83" s="450">
        <f t="shared" si="5324"/>
        <v>0</v>
      </c>
      <c r="BSJ83" s="450">
        <f t="shared" si="5324"/>
        <v>0</v>
      </c>
      <c r="BSK83" s="450">
        <f t="shared" si="5324"/>
        <v>0</v>
      </c>
      <c r="BSL83" s="450">
        <f t="shared" si="5324"/>
        <v>0</v>
      </c>
      <c r="BSM83" s="450">
        <f t="shared" si="5324"/>
        <v>0</v>
      </c>
      <c r="BSN83" s="462">
        <f t="shared" si="5324"/>
        <v>0</v>
      </c>
      <c r="BSO83" s="451">
        <f t="shared" si="5324"/>
        <v>0</v>
      </c>
      <c r="BSQ83" s="457">
        <f t="shared" ref="BSQ83:BTD83" si="5325">SUM(BSQ84+BSQ88+BSQ93)</f>
        <v>0</v>
      </c>
      <c r="BSR83" s="450">
        <f t="shared" si="5325"/>
        <v>0</v>
      </c>
      <c r="BSS83" s="450">
        <f t="shared" si="5325"/>
        <v>0</v>
      </c>
      <c r="BST83" s="450">
        <f t="shared" si="5325"/>
        <v>0</v>
      </c>
      <c r="BSU83" s="450">
        <f t="shared" si="5325"/>
        <v>0</v>
      </c>
      <c r="BSV83" s="450">
        <f t="shared" si="5325"/>
        <v>0</v>
      </c>
      <c r="BSW83" s="450">
        <f t="shared" si="5325"/>
        <v>0</v>
      </c>
      <c r="BSX83" s="450">
        <f t="shared" si="5325"/>
        <v>0</v>
      </c>
      <c r="BSY83" s="450">
        <f t="shared" si="5325"/>
        <v>0</v>
      </c>
      <c r="BSZ83" s="450">
        <f t="shared" si="5325"/>
        <v>0</v>
      </c>
      <c r="BTA83" s="450">
        <f t="shared" si="5325"/>
        <v>0</v>
      </c>
      <c r="BTB83" s="450">
        <f t="shared" si="5325"/>
        <v>0</v>
      </c>
      <c r="BTC83" s="462">
        <f t="shared" si="5325"/>
        <v>0</v>
      </c>
      <c r="BTD83" s="451">
        <f t="shared" si="5325"/>
        <v>0</v>
      </c>
      <c r="BTF83" s="457">
        <f t="shared" ref="BTF83:BTS83" si="5326">SUM(BTF84+BTF88+BTF93)</f>
        <v>0</v>
      </c>
      <c r="BTG83" s="450">
        <f t="shared" si="5326"/>
        <v>0</v>
      </c>
      <c r="BTH83" s="450">
        <f t="shared" si="5326"/>
        <v>0</v>
      </c>
      <c r="BTI83" s="450">
        <f t="shared" si="5326"/>
        <v>0</v>
      </c>
      <c r="BTJ83" s="450">
        <f t="shared" si="5326"/>
        <v>0</v>
      </c>
      <c r="BTK83" s="450">
        <f t="shared" si="5326"/>
        <v>0</v>
      </c>
      <c r="BTL83" s="450">
        <f t="shared" si="5326"/>
        <v>0</v>
      </c>
      <c r="BTM83" s="450">
        <f t="shared" si="5326"/>
        <v>0</v>
      </c>
      <c r="BTN83" s="450">
        <f t="shared" si="5326"/>
        <v>0</v>
      </c>
      <c r="BTO83" s="450">
        <f t="shared" si="5326"/>
        <v>0</v>
      </c>
      <c r="BTP83" s="450">
        <f t="shared" si="5326"/>
        <v>0</v>
      </c>
      <c r="BTQ83" s="450">
        <f t="shared" si="5326"/>
        <v>0</v>
      </c>
      <c r="BTR83" s="462">
        <f t="shared" si="5326"/>
        <v>0</v>
      </c>
      <c r="BTS83" s="451">
        <f t="shared" si="5326"/>
        <v>0</v>
      </c>
      <c r="BTU83" s="457">
        <f t="shared" ref="BTU83:BUH83" si="5327">SUM(BTU84+BTU88+BTU93)</f>
        <v>0</v>
      </c>
      <c r="BTV83" s="450">
        <f t="shared" si="5327"/>
        <v>0</v>
      </c>
      <c r="BTW83" s="450">
        <f t="shared" si="5327"/>
        <v>0</v>
      </c>
      <c r="BTX83" s="450">
        <f t="shared" si="5327"/>
        <v>0</v>
      </c>
      <c r="BTY83" s="450">
        <f t="shared" si="5327"/>
        <v>0</v>
      </c>
      <c r="BTZ83" s="450">
        <f t="shared" si="5327"/>
        <v>0</v>
      </c>
      <c r="BUA83" s="450">
        <f t="shared" si="5327"/>
        <v>0</v>
      </c>
      <c r="BUB83" s="450">
        <f t="shared" si="5327"/>
        <v>0</v>
      </c>
      <c r="BUC83" s="450">
        <f t="shared" si="5327"/>
        <v>0</v>
      </c>
      <c r="BUD83" s="450">
        <f t="shared" si="5327"/>
        <v>0</v>
      </c>
      <c r="BUE83" s="450">
        <f t="shared" si="5327"/>
        <v>0</v>
      </c>
      <c r="BUF83" s="450">
        <f t="shared" si="5327"/>
        <v>0</v>
      </c>
      <c r="BUG83" s="462">
        <f t="shared" si="5327"/>
        <v>0</v>
      </c>
      <c r="BUH83" s="451">
        <f t="shared" si="5327"/>
        <v>0</v>
      </c>
      <c r="BUJ83" s="457">
        <f t="shared" ref="BUJ83:BUW83" si="5328">SUM(BUJ84+BUJ88+BUJ93)</f>
        <v>0</v>
      </c>
      <c r="BUK83" s="450">
        <f t="shared" si="5328"/>
        <v>0</v>
      </c>
      <c r="BUL83" s="450">
        <f t="shared" si="5328"/>
        <v>0</v>
      </c>
      <c r="BUM83" s="450">
        <f t="shared" si="5328"/>
        <v>0</v>
      </c>
      <c r="BUN83" s="450">
        <f t="shared" si="5328"/>
        <v>0</v>
      </c>
      <c r="BUO83" s="450">
        <f t="shared" si="5328"/>
        <v>0</v>
      </c>
      <c r="BUP83" s="450">
        <f t="shared" si="5328"/>
        <v>0</v>
      </c>
      <c r="BUQ83" s="450">
        <f t="shared" si="5328"/>
        <v>0</v>
      </c>
      <c r="BUR83" s="450">
        <f t="shared" si="5328"/>
        <v>0</v>
      </c>
      <c r="BUS83" s="450">
        <f t="shared" si="5328"/>
        <v>0</v>
      </c>
      <c r="BUT83" s="450">
        <f t="shared" si="5328"/>
        <v>0</v>
      </c>
      <c r="BUU83" s="450">
        <f t="shared" si="5328"/>
        <v>0</v>
      </c>
      <c r="BUV83" s="462">
        <f t="shared" si="5328"/>
        <v>0</v>
      </c>
      <c r="BUW83" s="451">
        <f t="shared" si="5328"/>
        <v>0</v>
      </c>
      <c r="BUY83" s="457">
        <f t="shared" ref="BUY83:BVL83" si="5329">SUM(BUY84+BUY88+BUY93)</f>
        <v>0</v>
      </c>
      <c r="BUZ83" s="450">
        <f t="shared" si="5329"/>
        <v>0</v>
      </c>
      <c r="BVA83" s="450">
        <f t="shared" si="5329"/>
        <v>0</v>
      </c>
      <c r="BVB83" s="450">
        <f t="shared" si="5329"/>
        <v>0</v>
      </c>
      <c r="BVC83" s="450">
        <f t="shared" si="5329"/>
        <v>0</v>
      </c>
      <c r="BVD83" s="450">
        <f t="shared" si="5329"/>
        <v>0</v>
      </c>
      <c r="BVE83" s="450">
        <f t="shared" si="5329"/>
        <v>0</v>
      </c>
      <c r="BVF83" s="450">
        <f t="shared" si="5329"/>
        <v>0</v>
      </c>
      <c r="BVG83" s="450">
        <f t="shared" si="5329"/>
        <v>0</v>
      </c>
      <c r="BVH83" s="450">
        <f t="shared" si="5329"/>
        <v>0</v>
      </c>
      <c r="BVI83" s="450">
        <f t="shared" si="5329"/>
        <v>0</v>
      </c>
      <c r="BVJ83" s="450">
        <f t="shared" si="5329"/>
        <v>0</v>
      </c>
      <c r="BVK83" s="462">
        <f t="shared" si="5329"/>
        <v>0</v>
      </c>
      <c r="BVL83" s="451">
        <f t="shared" si="5329"/>
        <v>0</v>
      </c>
      <c r="BVN83" s="457">
        <f t="shared" ref="BVN83:BWA83" si="5330">SUM(BVN84+BVN88+BVN93)</f>
        <v>0</v>
      </c>
      <c r="BVO83" s="450">
        <f t="shared" si="5330"/>
        <v>0</v>
      </c>
      <c r="BVP83" s="450">
        <f t="shared" si="5330"/>
        <v>0</v>
      </c>
      <c r="BVQ83" s="450">
        <f t="shared" si="5330"/>
        <v>0</v>
      </c>
      <c r="BVR83" s="450">
        <f t="shared" si="5330"/>
        <v>0</v>
      </c>
      <c r="BVS83" s="450">
        <f t="shared" si="5330"/>
        <v>0</v>
      </c>
      <c r="BVT83" s="450">
        <f t="shared" si="5330"/>
        <v>0</v>
      </c>
      <c r="BVU83" s="450">
        <f t="shared" si="5330"/>
        <v>0</v>
      </c>
      <c r="BVV83" s="450">
        <f t="shared" si="5330"/>
        <v>0</v>
      </c>
      <c r="BVW83" s="450">
        <f t="shared" si="5330"/>
        <v>0</v>
      </c>
      <c r="BVX83" s="450">
        <f t="shared" si="5330"/>
        <v>0</v>
      </c>
      <c r="BVY83" s="450">
        <f t="shared" si="5330"/>
        <v>0</v>
      </c>
      <c r="BVZ83" s="462">
        <f t="shared" si="5330"/>
        <v>0</v>
      </c>
      <c r="BWA83" s="451">
        <f t="shared" si="5330"/>
        <v>0</v>
      </c>
    </row>
    <row r="84" spans="2:1951" ht="15" hidden="1" customHeight="1" x14ac:dyDescent="0.2">
      <c r="B84" s="452" t="s">
        <v>315</v>
      </c>
      <c r="C84" s="450">
        <f t="shared" ref="C84:P84" si="5331">SUM(C85:C87)</f>
        <v>0</v>
      </c>
      <c r="D84" s="450">
        <f t="shared" si="5331"/>
        <v>0</v>
      </c>
      <c r="E84" s="450">
        <f t="shared" si="5331"/>
        <v>0</v>
      </c>
      <c r="F84" s="450">
        <f t="shared" si="5331"/>
        <v>0</v>
      </c>
      <c r="G84" s="450">
        <f t="shared" si="5331"/>
        <v>0</v>
      </c>
      <c r="H84" s="450">
        <f t="shared" si="5331"/>
        <v>0</v>
      </c>
      <c r="I84" s="450">
        <f t="shared" si="5331"/>
        <v>0</v>
      </c>
      <c r="J84" s="450">
        <f t="shared" si="5331"/>
        <v>0</v>
      </c>
      <c r="K84" s="450">
        <f t="shared" si="5331"/>
        <v>0</v>
      </c>
      <c r="L84" s="450">
        <f t="shared" si="5331"/>
        <v>0</v>
      </c>
      <c r="M84" s="450">
        <f t="shared" si="5331"/>
        <v>0</v>
      </c>
      <c r="N84" s="450">
        <f t="shared" si="5331"/>
        <v>0</v>
      </c>
      <c r="O84" s="462">
        <f t="shared" si="5331"/>
        <v>0</v>
      </c>
      <c r="P84" s="451">
        <f t="shared" si="5331"/>
        <v>0</v>
      </c>
      <c r="R84" s="457">
        <f t="shared" ref="R84:AE84" si="5332">SUM(R85:R87)</f>
        <v>0</v>
      </c>
      <c r="S84" s="450">
        <f t="shared" si="5332"/>
        <v>0</v>
      </c>
      <c r="T84" s="450">
        <f t="shared" si="5332"/>
        <v>0</v>
      </c>
      <c r="U84" s="450">
        <f t="shared" si="5332"/>
        <v>0</v>
      </c>
      <c r="V84" s="450">
        <f t="shared" si="5332"/>
        <v>0</v>
      </c>
      <c r="W84" s="450">
        <f t="shared" si="5332"/>
        <v>0</v>
      </c>
      <c r="X84" s="450">
        <f t="shared" si="5332"/>
        <v>0</v>
      </c>
      <c r="Y84" s="450">
        <f t="shared" si="5332"/>
        <v>0</v>
      </c>
      <c r="Z84" s="450">
        <f t="shared" si="5332"/>
        <v>0</v>
      </c>
      <c r="AA84" s="450">
        <f t="shared" si="5332"/>
        <v>0</v>
      </c>
      <c r="AB84" s="450">
        <f t="shared" si="5332"/>
        <v>0</v>
      </c>
      <c r="AC84" s="450">
        <f t="shared" si="5332"/>
        <v>0</v>
      </c>
      <c r="AD84" s="462">
        <f t="shared" si="5332"/>
        <v>0</v>
      </c>
      <c r="AE84" s="451">
        <f t="shared" si="5332"/>
        <v>0</v>
      </c>
      <c r="AG84" s="457">
        <f t="shared" ref="AG84:AT84" si="5333">SUM(AG85:AG87)</f>
        <v>0</v>
      </c>
      <c r="AH84" s="450">
        <f t="shared" si="5333"/>
        <v>0</v>
      </c>
      <c r="AI84" s="450">
        <f t="shared" si="5333"/>
        <v>0</v>
      </c>
      <c r="AJ84" s="450">
        <f t="shared" si="5333"/>
        <v>0</v>
      </c>
      <c r="AK84" s="450">
        <f t="shared" si="5333"/>
        <v>0</v>
      </c>
      <c r="AL84" s="450">
        <f t="shared" si="5333"/>
        <v>0</v>
      </c>
      <c r="AM84" s="450">
        <f t="shared" si="5333"/>
        <v>0</v>
      </c>
      <c r="AN84" s="450">
        <f t="shared" si="5333"/>
        <v>0</v>
      </c>
      <c r="AO84" s="450">
        <f t="shared" si="5333"/>
        <v>0</v>
      </c>
      <c r="AP84" s="450">
        <f t="shared" si="5333"/>
        <v>0</v>
      </c>
      <c r="AQ84" s="450">
        <f t="shared" si="5333"/>
        <v>0</v>
      </c>
      <c r="AR84" s="450">
        <f t="shared" si="5333"/>
        <v>0</v>
      </c>
      <c r="AS84" s="462">
        <f t="shared" si="5333"/>
        <v>0</v>
      </c>
      <c r="AT84" s="451">
        <f t="shared" si="5333"/>
        <v>0</v>
      </c>
      <c r="AV84" s="457">
        <f t="shared" ref="AV84:BI84" si="5334">SUM(AV85:AV87)</f>
        <v>0</v>
      </c>
      <c r="AW84" s="450">
        <f t="shared" si="5334"/>
        <v>0</v>
      </c>
      <c r="AX84" s="450">
        <f t="shared" si="5334"/>
        <v>0</v>
      </c>
      <c r="AY84" s="450">
        <f t="shared" si="5334"/>
        <v>0</v>
      </c>
      <c r="AZ84" s="450">
        <f t="shared" si="5334"/>
        <v>0</v>
      </c>
      <c r="BA84" s="450">
        <f t="shared" si="5334"/>
        <v>0</v>
      </c>
      <c r="BB84" s="450">
        <f t="shared" si="5334"/>
        <v>0</v>
      </c>
      <c r="BC84" s="450">
        <f t="shared" si="5334"/>
        <v>0</v>
      </c>
      <c r="BD84" s="450">
        <f t="shared" si="5334"/>
        <v>0</v>
      </c>
      <c r="BE84" s="450">
        <f t="shared" si="5334"/>
        <v>0</v>
      </c>
      <c r="BF84" s="450">
        <f t="shared" si="5334"/>
        <v>0</v>
      </c>
      <c r="BG84" s="450">
        <f t="shared" si="5334"/>
        <v>0</v>
      </c>
      <c r="BH84" s="462">
        <f t="shared" si="5334"/>
        <v>0</v>
      </c>
      <c r="BI84" s="451">
        <f t="shared" si="5334"/>
        <v>0</v>
      </c>
      <c r="BK84" s="457">
        <f t="shared" ref="BK84:BX84" si="5335">SUM(BK85:BK87)</f>
        <v>0</v>
      </c>
      <c r="BL84" s="450">
        <f t="shared" si="5335"/>
        <v>0</v>
      </c>
      <c r="BM84" s="450">
        <f t="shared" si="5335"/>
        <v>0</v>
      </c>
      <c r="BN84" s="450">
        <f t="shared" si="5335"/>
        <v>0</v>
      </c>
      <c r="BO84" s="450">
        <f t="shared" si="5335"/>
        <v>0</v>
      </c>
      <c r="BP84" s="450">
        <f t="shared" si="5335"/>
        <v>0</v>
      </c>
      <c r="BQ84" s="450">
        <f t="shared" si="5335"/>
        <v>0</v>
      </c>
      <c r="BR84" s="450">
        <f t="shared" si="5335"/>
        <v>0</v>
      </c>
      <c r="BS84" s="450">
        <f t="shared" si="5335"/>
        <v>0</v>
      </c>
      <c r="BT84" s="450">
        <f t="shared" si="5335"/>
        <v>0</v>
      </c>
      <c r="BU84" s="450">
        <f t="shared" si="5335"/>
        <v>0</v>
      </c>
      <c r="BV84" s="450">
        <f t="shared" si="5335"/>
        <v>0</v>
      </c>
      <c r="BW84" s="462">
        <f t="shared" si="5335"/>
        <v>0</v>
      </c>
      <c r="BX84" s="451">
        <f t="shared" si="5335"/>
        <v>0</v>
      </c>
      <c r="BZ84" s="457">
        <f t="shared" ref="BZ84:CM84" si="5336">SUM(BZ85:BZ87)</f>
        <v>0</v>
      </c>
      <c r="CA84" s="450">
        <f t="shared" si="5336"/>
        <v>0</v>
      </c>
      <c r="CB84" s="450">
        <f t="shared" si="5336"/>
        <v>0</v>
      </c>
      <c r="CC84" s="450">
        <f t="shared" si="5336"/>
        <v>0</v>
      </c>
      <c r="CD84" s="450">
        <f t="shared" si="5336"/>
        <v>0</v>
      </c>
      <c r="CE84" s="450">
        <f t="shared" si="5336"/>
        <v>0</v>
      </c>
      <c r="CF84" s="450">
        <f t="shared" si="5336"/>
        <v>0</v>
      </c>
      <c r="CG84" s="450">
        <f t="shared" si="5336"/>
        <v>0</v>
      </c>
      <c r="CH84" s="450">
        <f t="shared" si="5336"/>
        <v>0</v>
      </c>
      <c r="CI84" s="450">
        <f t="shared" si="5336"/>
        <v>0</v>
      </c>
      <c r="CJ84" s="450">
        <f t="shared" si="5336"/>
        <v>0</v>
      </c>
      <c r="CK84" s="450">
        <f t="shared" si="5336"/>
        <v>0</v>
      </c>
      <c r="CL84" s="462">
        <f t="shared" si="5336"/>
        <v>0</v>
      </c>
      <c r="CM84" s="451">
        <f t="shared" si="5336"/>
        <v>0</v>
      </c>
      <c r="CO84" s="457">
        <f t="shared" ref="CO84:DB84" si="5337">SUM(CO85:CO87)</f>
        <v>0</v>
      </c>
      <c r="CP84" s="450">
        <f t="shared" si="5337"/>
        <v>0</v>
      </c>
      <c r="CQ84" s="450">
        <f t="shared" si="5337"/>
        <v>0</v>
      </c>
      <c r="CR84" s="450">
        <f t="shared" si="5337"/>
        <v>0</v>
      </c>
      <c r="CS84" s="450">
        <f t="shared" si="5337"/>
        <v>0</v>
      </c>
      <c r="CT84" s="450">
        <f t="shared" si="5337"/>
        <v>0</v>
      </c>
      <c r="CU84" s="450">
        <f t="shared" si="5337"/>
        <v>0</v>
      </c>
      <c r="CV84" s="450">
        <f t="shared" si="5337"/>
        <v>0</v>
      </c>
      <c r="CW84" s="450">
        <f t="shared" si="5337"/>
        <v>0</v>
      </c>
      <c r="CX84" s="450">
        <f t="shared" si="5337"/>
        <v>0</v>
      </c>
      <c r="CY84" s="450">
        <f t="shared" si="5337"/>
        <v>0</v>
      </c>
      <c r="CZ84" s="450">
        <f t="shared" si="5337"/>
        <v>0</v>
      </c>
      <c r="DA84" s="462">
        <f t="shared" si="5337"/>
        <v>0</v>
      </c>
      <c r="DB84" s="451">
        <f t="shared" si="5337"/>
        <v>0</v>
      </c>
      <c r="DD84" s="457">
        <f t="shared" ref="DD84:DQ84" si="5338">SUM(DD85:DD87)</f>
        <v>0</v>
      </c>
      <c r="DE84" s="450">
        <f t="shared" si="5338"/>
        <v>0</v>
      </c>
      <c r="DF84" s="450">
        <f t="shared" si="5338"/>
        <v>0</v>
      </c>
      <c r="DG84" s="450">
        <f t="shared" si="5338"/>
        <v>0</v>
      </c>
      <c r="DH84" s="450">
        <f t="shared" si="5338"/>
        <v>0</v>
      </c>
      <c r="DI84" s="450">
        <f t="shared" si="5338"/>
        <v>0</v>
      </c>
      <c r="DJ84" s="450">
        <f t="shared" si="5338"/>
        <v>0</v>
      </c>
      <c r="DK84" s="450">
        <f t="shared" si="5338"/>
        <v>0</v>
      </c>
      <c r="DL84" s="450">
        <f t="shared" si="5338"/>
        <v>0</v>
      </c>
      <c r="DM84" s="450">
        <f t="shared" si="5338"/>
        <v>0</v>
      </c>
      <c r="DN84" s="450">
        <f t="shared" si="5338"/>
        <v>0</v>
      </c>
      <c r="DO84" s="450">
        <f t="shared" si="5338"/>
        <v>0</v>
      </c>
      <c r="DP84" s="462">
        <f t="shared" si="5338"/>
        <v>0</v>
      </c>
      <c r="DQ84" s="451">
        <f t="shared" si="5338"/>
        <v>0</v>
      </c>
      <c r="DS84" s="457">
        <f t="shared" ref="DS84:EF84" si="5339">SUM(DS85:DS87)</f>
        <v>0</v>
      </c>
      <c r="DT84" s="450">
        <f t="shared" si="5339"/>
        <v>0</v>
      </c>
      <c r="DU84" s="450">
        <f t="shared" si="5339"/>
        <v>0</v>
      </c>
      <c r="DV84" s="450">
        <f t="shared" si="5339"/>
        <v>0</v>
      </c>
      <c r="DW84" s="450">
        <f t="shared" si="5339"/>
        <v>0</v>
      </c>
      <c r="DX84" s="450">
        <f t="shared" si="5339"/>
        <v>0</v>
      </c>
      <c r="DY84" s="450">
        <f t="shared" si="5339"/>
        <v>0</v>
      </c>
      <c r="DZ84" s="450">
        <f t="shared" si="5339"/>
        <v>0</v>
      </c>
      <c r="EA84" s="450">
        <f t="shared" si="5339"/>
        <v>0</v>
      </c>
      <c r="EB84" s="450">
        <f t="shared" si="5339"/>
        <v>0</v>
      </c>
      <c r="EC84" s="450">
        <f t="shared" si="5339"/>
        <v>0</v>
      </c>
      <c r="ED84" s="450">
        <f t="shared" si="5339"/>
        <v>0</v>
      </c>
      <c r="EE84" s="462">
        <f t="shared" si="5339"/>
        <v>0</v>
      </c>
      <c r="EF84" s="451">
        <f t="shared" si="5339"/>
        <v>0</v>
      </c>
      <c r="EH84" s="457">
        <f t="shared" ref="EH84:EU84" si="5340">SUM(EH85:EH87)</f>
        <v>0</v>
      </c>
      <c r="EI84" s="450">
        <f t="shared" si="5340"/>
        <v>0</v>
      </c>
      <c r="EJ84" s="450">
        <f t="shared" si="5340"/>
        <v>0</v>
      </c>
      <c r="EK84" s="450">
        <f t="shared" si="5340"/>
        <v>0</v>
      </c>
      <c r="EL84" s="450">
        <f t="shared" si="5340"/>
        <v>0</v>
      </c>
      <c r="EM84" s="450">
        <f t="shared" si="5340"/>
        <v>0</v>
      </c>
      <c r="EN84" s="450">
        <f t="shared" si="5340"/>
        <v>0</v>
      </c>
      <c r="EO84" s="450">
        <f t="shared" si="5340"/>
        <v>0</v>
      </c>
      <c r="EP84" s="450">
        <f t="shared" si="5340"/>
        <v>0</v>
      </c>
      <c r="EQ84" s="450">
        <f t="shared" si="5340"/>
        <v>0</v>
      </c>
      <c r="ER84" s="450">
        <f t="shared" si="5340"/>
        <v>0</v>
      </c>
      <c r="ES84" s="450">
        <f t="shared" si="5340"/>
        <v>0</v>
      </c>
      <c r="ET84" s="462">
        <f t="shared" si="5340"/>
        <v>0</v>
      </c>
      <c r="EU84" s="451">
        <f t="shared" si="5340"/>
        <v>0</v>
      </c>
      <c r="EW84" s="457">
        <f t="shared" ref="EW84:FJ84" si="5341">SUM(EW85:EW87)</f>
        <v>0</v>
      </c>
      <c r="EX84" s="450">
        <f t="shared" si="5341"/>
        <v>0</v>
      </c>
      <c r="EY84" s="450">
        <f t="shared" si="5341"/>
        <v>0</v>
      </c>
      <c r="EZ84" s="450">
        <f t="shared" si="5341"/>
        <v>0</v>
      </c>
      <c r="FA84" s="450">
        <f t="shared" si="5341"/>
        <v>0</v>
      </c>
      <c r="FB84" s="450">
        <f t="shared" si="5341"/>
        <v>0</v>
      </c>
      <c r="FC84" s="450">
        <f t="shared" si="5341"/>
        <v>0</v>
      </c>
      <c r="FD84" s="450">
        <f t="shared" si="5341"/>
        <v>0</v>
      </c>
      <c r="FE84" s="450">
        <f t="shared" si="5341"/>
        <v>0</v>
      </c>
      <c r="FF84" s="450">
        <f t="shared" si="5341"/>
        <v>0</v>
      </c>
      <c r="FG84" s="450">
        <f t="shared" si="5341"/>
        <v>0</v>
      </c>
      <c r="FH84" s="450">
        <f t="shared" si="5341"/>
        <v>0</v>
      </c>
      <c r="FI84" s="462">
        <f t="shared" si="5341"/>
        <v>0</v>
      </c>
      <c r="FJ84" s="451">
        <f t="shared" si="5341"/>
        <v>0</v>
      </c>
      <c r="FL84" s="457">
        <f t="shared" ref="FL84:FY84" si="5342">SUM(FL85:FL87)</f>
        <v>0</v>
      </c>
      <c r="FM84" s="450">
        <f t="shared" si="5342"/>
        <v>0</v>
      </c>
      <c r="FN84" s="450">
        <f t="shared" si="5342"/>
        <v>0</v>
      </c>
      <c r="FO84" s="450">
        <f t="shared" si="5342"/>
        <v>0</v>
      </c>
      <c r="FP84" s="450">
        <f t="shared" si="5342"/>
        <v>0</v>
      </c>
      <c r="FQ84" s="450">
        <f t="shared" si="5342"/>
        <v>0</v>
      </c>
      <c r="FR84" s="450">
        <f t="shared" si="5342"/>
        <v>0</v>
      </c>
      <c r="FS84" s="450">
        <f t="shared" si="5342"/>
        <v>0</v>
      </c>
      <c r="FT84" s="450">
        <f t="shared" si="5342"/>
        <v>0</v>
      </c>
      <c r="FU84" s="450">
        <f t="shared" si="5342"/>
        <v>0</v>
      </c>
      <c r="FV84" s="450">
        <f t="shared" si="5342"/>
        <v>0</v>
      </c>
      <c r="FW84" s="450">
        <f t="shared" si="5342"/>
        <v>0</v>
      </c>
      <c r="FX84" s="462">
        <f t="shared" si="5342"/>
        <v>0</v>
      </c>
      <c r="FY84" s="451">
        <f t="shared" si="5342"/>
        <v>0</v>
      </c>
      <c r="GA84" s="457">
        <f t="shared" ref="GA84:GN84" si="5343">SUM(GA85:GA87)</f>
        <v>0</v>
      </c>
      <c r="GB84" s="450">
        <f t="shared" si="5343"/>
        <v>0</v>
      </c>
      <c r="GC84" s="450">
        <f t="shared" si="5343"/>
        <v>0</v>
      </c>
      <c r="GD84" s="450">
        <f t="shared" si="5343"/>
        <v>0</v>
      </c>
      <c r="GE84" s="450">
        <f t="shared" si="5343"/>
        <v>0</v>
      </c>
      <c r="GF84" s="450">
        <f t="shared" si="5343"/>
        <v>0</v>
      </c>
      <c r="GG84" s="450">
        <f t="shared" si="5343"/>
        <v>0</v>
      </c>
      <c r="GH84" s="450">
        <f t="shared" si="5343"/>
        <v>0</v>
      </c>
      <c r="GI84" s="450">
        <f t="shared" si="5343"/>
        <v>0</v>
      </c>
      <c r="GJ84" s="450">
        <f t="shared" si="5343"/>
        <v>0</v>
      </c>
      <c r="GK84" s="450">
        <f t="shared" si="5343"/>
        <v>0</v>
      </c>
      <c r="GL84" s="450">
        <f t="shared" si="5343"/>
        <v>0</v>
      </c>
      <c r="GM84" s="462">
        <f t="shared" si="5343"/>
        <v>0</v>
      </c>
      <c r="GN84" s="451">
        <f t="shared" si="5343"/>
        <v>0</v>
      </c>
      <c r="GP84" s="457">
        <f t="shared" ref="GP84:HC84" si="5344">SUM(GP85:GP87)</f>
        <v>0</v>
      </c>
      <c r="GQ84" s="450">
        <f t="shared" si="5344"/>
        <v>0</v>
      </c>
      <c r="GR84" s="450">
        <f t="shared" si="5344"/>
        <v>0</v>
      </c>
      <c r="GS84" s="450">
        <f t="shared" si="5344"/>
        <v>0</v>
      </c>
      <c r="GT84" s="450">
        <f t="shared" si="5344"/>
        <v>0</v>
      </c>
      <c r="GU84" s="450">
        <f t="shared" si="5344"/>
        <v>0</v>
      </c>
      <c r="GV84" s="450">
        <f t="shared" si="5344"/>
        <v>0</v>
      </c>
      <c r="GW84" s="450">
        <f t="shared" si="5344"/>
        <v>0</v>
      </c>
      <c r="GX84" s="450">
        <f t="shared" si="5344"/>
        <v>0</v>
      </c>
      <c r="GY84" s="450">
        <f t="shared" si="5344"/>
        <v>0</v>
      </c>
      <c r="GZ84" s="450">
        <f t="shared" si="5344"/>
        <v>0</v>
      </c>
      <c r="HA84" s="450">
        <f t="shared" si="5344"/>
        <v>0</v>
      </c>
      <c r="HB84" s="462">
        <f t="shared" si="5344"/>
        <v>0</v>
      </c>
      <c r="HC84" s="451">
        <f t="shared" si="5344"/>
        <v>0</v>
      </c>
      <c r="HE84" s="457">
        <f t="shared" ref="HE84:HR84" si="5345">SUM(HE85:HE87)</f>
        <v>0</v>
      </c>
      <c r="HF84" s="450">
        <f t="shared" si="5345"/>
        <v>0</v>
      </c>
      <c r="HG84" s="450">
        <f t="shared" si="5345"/>
        <v>0</v>
      </c>
      <c r="HH84" s="450">
        <f t="shared" si="5345"/>
        <v>0</v>
      </c>
      <c r="HI84" s="450">
        <f t="shared" si="5345"/>
        <v>0</v>
      </c>
      <c r="HJ84" s="450">
        <f t="shared" si="5345"/>
        <v>0</v>
      </c>
      <c r="HK84" s="450">
        <f t="shared" si="5345"/>
        <v>0</v>
      </c>
      <c r="HL84" s="450">
        <f t="shared" si="5345"/>
        <v>0</v>
      </c>
      <c r="HM84" s="450">
        <f t="shared" si="5345"/>
        <v>0</v>
      </c>
      <c r="HN84" s="450">
        <f t="shared" si="5345"/>
        <v>0</v>
      </c>
      <c r="HO84" s="450">
        <f t="shared" si="5345"/>
        <v>0</v>
      </c>
      <c r="HP84" s="450">
        <f t="shared" si="5345"/>
        <v>0</v>
      </c>
      <c r="HQ84" s="462">
        <f t="shared" si="5345"/>
        <v>0</v>
      </c>
      <c r="HR84" s="451">
        <f t="shared" si="5345"/>
        <v>0</v>
      </c>
      <c r="HT84" s="457">
        <f t="shared" ref="HT84:IG84" si="5346">SUM(HT85:HT87)</f>
        <v>0</v>
      </c>
      <c r="HU84" s="450">
        <f t="shared" si="5346"/>
        <v>0</v>
      </c>
      <c r="HV84" s="450">
        <f t="shared" si="5346"/>
        <v>0</v>
      </c>
      <c r="HW84" s="450">
        <f t="shared" si="5346"/>
        <v>0</v>
      </c>
      <c r="HX84" s="450">
        <f t="shared" si="5346"/>
        <v>0</v>
      </c>
      <c r="HY84" s="450">
        <f t="shared" si="5346"/>
        <v>0</v>
      </c>
      <c r="HZ84" s="450">
        <f t="shared" si="5346"/>
        <v>0</v>
      </c>
      <c r="IA84" s="450">
        <f t="shared" si="5346"/>
        <v>0</v>
      </c>
      <c r="IB84" s="450">
        <f t="shared" si="5346"/>
        <v>0</v>
      </c>
      <c r="IC84" s="450">
        <f t="shared" si="5346"/>
        <v>0</v>
      </c>
      <c r="ID84" s="450">
        <f t="shared" si="5346"/>
        <v>0</v>
      </c>
      <c r="IE84" s="450">
        <f t="shared" si="5346"/>
        <v>0</v>
      </c>
      <c r="IF84" s="462">
        <f t="shared" si="5346"/>
        <v>0</v>
      </c>
      <c r="IG84" s="451">
        <f t="shared" si="5346"/>
        <v>0</v>
      </c>
      <c r="II84" s="457">
        <f t="shared" ref="II84:IV84" si="5347">SUM(II85:II87)</f>
        <v>0</v>
      </c>
      <c r="IJ84" s="450">
        <f t="shared" si="5347"/>
        <v>0</v>
      </c>
      <c r="IK84" s="450">
        <f t="shared" si="5347"/>
        <v>0</v>
      </c>
      <c r="IL84" s="450">
        <f t="shared" si="5347"/>
        <v>0</v>
      </c>
      <c r="IM84" s="450">
        <f t="shared" si="5347"/>
        <v>0</v>
      </c>
      <c r="IN84" s="450">
        <f t="shared" si="5347"/>
        <v>0</v>
      </c>
      <c r="IO84" s="450">
        <f t="shared" si="5347"/>
        <v>0</v>
      </c>
      <c r="IP84" s="450">
        <f t="shared" si="5347"/>
        <v>0</v>
      </c>
      <c r="IQ84" s="450">
        <f t="shared" si="5347"/>
        <v>0</v>
      </c>
      <c r="IR84" s="450">
        <f t="shared" si="5347"/>
        <v>0</v>
      </c>
      <c r="IS84" s="450">
        <f t="shared" si="5347"/>
        <v>0</v>
      </c>
      <c r="IT84" s="450">
        <f t="shared" si="5347"/>
        <v>0</v>
      </c>
      <c r="IU84" s="462">
        <f t="shared" si="5347"/>
        <v>0</v>
      </c>
      <c r="IV84" s="451">
        <f t="shared" si="5347"/>
        <v>0</v>
      </c>
      <c r="IX84" s="457">
        <f t="shared" ref="IX84:JK84" si="5348">SUM(IX85:IX87)</f>
        <v>0</v>
      </c>
      <c r="IY84" s="450">
        <f t="shared" si="5348"/>
        <v>0</v>
      </c>
      <c r="IZ84" s="450">
        <f t="shared" si="5348"/>
        <v>0</v>
      </c>
      <c r="JA84" s="450">
        <f t="shared" si="5348"/>
        <v>0</v>
      </c>
      <c r="JB84" s="450">
        <f t="shared" si="5348"/>
        <v>0</v>
      </c>
      <c r="JC84" s="450">
        <f t="shared" si="5348"/>
        <v>0</v>
      </c>
      <c r="JD84" s="450">
        <f t="shared" si="5348"/>
        <v>0</v>
      </c>
      <c r="JE84" s="450">
        <f t="shared" si="5348"/>
        <v>0</v>
      </c>
      <c r="JF84" s="450">
        <f t="shared" si="5348"/>
        <v>0</v>
      </c>
      <c r="JG84" s="450">
        <f t="shared" si="5348"/>
        <v>0</v>
      </c>
      <c r="JH84" s="450">
        <f t="shared" si="5348"/>
        <v>0</v>
      </c>
      <c r="JI84" s="450">
        <f t="shared" si="5348"/>
        <v>0</v>
      </c>
      <c r="JJ84" s="462">
        <f t="shared" si="5348"/>
        <v>0</v>
      </c>
      <c r="JK84" s="451">
        <f t="shared" si="5348"/>
        <v>0</v>
      </c>
      <c r="JM84" s="457">
        <f t="shared" ref="JM84:JZ84" si="5349">SUM(JM85:JM87)</f>
        <v>0</v>
      </c>
      <c r="JN84" s="450">
        <f t="shared" si="5349"/>
        <v>0</v>
      </c>
      <c r="JO84" s="450">
        <f t="shared" si="5349"/>
        <v>0</v>
      </c>
      <c r="JP84" s="450">
        <f t="shared" si="5349"/>
        <v>0</v>
      </c>
      <c r="JQ84" s="450">
        <f t="shared" si="5349"/>
        <v>0</v>
      </c>
      <c r="JR84" s="450">
        <f t="shared" si="5349"/>
        <v>0</v>
      </c>
      <c r="JS84" s="450">
        <f t="shared" si="5349"/>
        <v>0</v>
      </c>
      <c r="JT84" s="450">
        <f t="shared" si="5349"/>
        <v>0</v>
      </c>
      <c r="JU84" s="450">
        <f t="shared" si="5349"/>
        <v>0</v>
      </c>
      <c r="JV84" s="450">
        <f t="shared" si="5349"/>
        <v>0</v>
      </c>
      <c r="JW84" s="450">
        <f t="shared" si="5349"/>
        <v>0</v>
      </c>
      <c r="JX84" s="450">
        <f t="shared" si="5349"/>
        <v>0</v>
      </c>
      <c r="JY84" s="462">
        <f t="shared" si="5349"/>
        <v>0</v>
      </c>
      <c r="JZ84" s="451">
        <f t="shared" si="5349"/>
        <v>0</v>
      </c>
      <c r="KB84" s="457">
        <f t="shared" ref="KB84:KO84" si="5350">SUM(KB85:KB87)</f>
        <v>0</v>
      </c>
      <c r="KC84" s="450">
        <f t="shared" si="5350"/>
        <v>0</v>
      </c>
      <c r="KD84" s="450">
        <f t="shared" si="5350"/>
        <v>0</v>
      </c>
      <c r="KE84" s="450">
        <f t="shared" si="5350"/>
        <v>0</v>
      </c>
      <c r="KF84" s="450">
        <f t="shared" si="5350"/>
        <v>0</v>
      </c>
      <c r="KG84" s="450">
        <f t="shared" si="5350"/>
        <v>0</v>
      </c>
      <c r="KH84" s="450">
        <f t="shared" si="5350"/>
        <v>0</v>
      </c>
      <c r="KI84" s="450">
        <f t="shared" si="5350"/>
        <v>0</v>
      </c>
      <c r="KJ84" s="450">
        <f t="shared" si="5350"/>
        <v>0</v>
      </c>
      <c r="KK84" s="450">
        <f t="shared" si="5350"/>
        <v>0</v>
      </c>
      <c r="KL84" s="450">
        <f t="shared" si="5350"/>
        <v>0</v>
      </c>
      <c r="KM84" s="450">
        <f t="shared" si="5350"/>
        <v>0</v>
      </c>
      <c r="KN84" s="462">
        <f t="shared" si="5350"/>
        <v>0</v>
      </c>
      <c r="KO84" s="451">
        <f t="shared" si="5350"/>
        <v>0</v>
      </c>
      <c r="KQ84" s="457">
        <f t="shared" ref="KQ84:LD84" si="5351">SUM(KQ85:KQ87)</f>
        <v>0</v>
      </c>
      <c r="KR84" s="450">
        <f t="shared" si="5351"/>
        <v>0</v>
      </c>
      <c r="KS84" s="450">
        <f t="shared" si="5351"/>
        <v>0</v>
      </c>
      <c r="KT84" s="450">
        <f t="shared" si="5351"/>
        <v>0</v>
      </c>
      <c r="KU84" s="450">
        <f t="shared" si="5351"/>
        <v>0</v>
      </c>
      <c r="KV84" s="450">
        <f t="shared" si="5351"/>
        <v>0</v>
      </c>
      <c r="KW84" s="450">
        <f t="shared" si="5351"/>
        <v>0</v>
      </c>
      <c r="KX84" s="450">
        <f t="shared" si="5351"/>
        <v>0</v>
      </c>
      <c r="KY84" s="450">
        <f t="shared" si="5351"/>
        <v>0</v>
      </c>
      <c r="KZ84" s="450">
        <f t="shared" si="5351"/>
        <v>0</v>
      </c>
      <c r="LA84" s="450">
        <f t="shared" si="5351"/>
        <v>0</v>
      </c>
      <c r="LB84" s="450">
        <f t="shared" si="5351"/>
        <v>0</v>
      </c>
      <c r="LC84" s="462">
        <f t="shared" si="5351"/>
        <v>0</v>
      </c>
      <c r="LD84" s="451">
        <f t="shared" si="5351"/>
        <v>0</v>
      </c>
      <c r="LF84" s="457">
        <f t="shared" ref="LF84:LS84" si="5352">SUM(LF85:LF87)</f>
        <v>0</v>
      </c>
      <c r="LG84" s="450">
        <f t="shared" si="5352"/>
        <v>0</v>
      </c>
      <c r="LH84" s="450">
        <f t="shared" si="5352"/>
        <v>0</v>
      </c>
      <c r="LI84" s="450">
        <f t="shared" si="5352"/>
        <v>0</v>
      </c>
      <c r="LJ84" s="450">
        <f t="shared" si="5352"/>
        <v>0</v>
      </c>
      <c r="LK84" s="450">
        <f t="shared" si="5352"/>
        <v>0</v>
      </c>
      <c r="LL84" s="450">
        <f t="shared" si="5352"/>
        <v>0</v>
      </c>
      <c r="LM84" s="450">
        <f t="shared" si="5352"/>
        <v>0</v>
      </c>
      <c r="LN84" s="450">
        <f t="shared" si="5352"/>
        <v>0</v>
      </c>
      <c r="LO84" s="450">
        <f t="shared" si="5352"/>
        <v>0</v>
      </c>
      <c r="LP84" s="450">
        <f t="shared" si="5352"/>
        <v>0</v>
      </c>
      <c r="LQ84" s="450">
        <f t="shared" si="5352"/>
        <v>0</v>
      </c>
      <c r="LR84" s="462">
        <f t="shared" si="5352"/>
        <v>0</v>
      </c>
      <c r="LS84" s="451">
        <f t="shared" si="5352"/>
        <v>0</v>
      </c>
      <c r="LU84" s="457">
        <f t="shared" ref="LU84:MH84" si="5353">SUM(LU85:LU87)</f>
        <v>0</v>
      </c>
      <c r="LV84" s="450">
        <f t="shared" si="5353"/>
        <v>0</v>
      </c>
      <c r="LW84" s="450">
        <f t="shared" si="5353"/>
        <v>0</v>
      </c>
      <c r="LX84" s="450">
        <f t="shared" si="5353"/>
        <v>0</v>
      </c>
      <c r="LY84" s="450">
        <f t="shared" si="5353"/>
        <v>0</v>
      </c>
      <c r="LZ84" s="450">
        <f t="shared" si="5353"/>
        <v>0</v>
      </c>
      <c r="MA84" s="450">
        <f t="shared" si="5353"/>
        <v>0</v>
      </c>
      <c r="MB84" s="450">
        <f t="shared" si="5353"/>
        <v>0</v>
      </c>
      <c r="MC84" s="450">
        <f t="shared" si="5353"/>
        <v>0</v>
      </c>
      <c r="MD84" s="450">
        <f t="shared" si="5353"/>
        <v>0</v>
      </c>
      <c r="ME84" s="450">
        <f t="shared" si="5353"/>
        <v>0</v>
      </c>
      <c r="MF84" s="450">
        <f t="shared" si="5353"/>
        <v>0</v>
      </c>
      <c r="MG84" s="462">
        <f t="shared" si="5353"/>
        <v>0</v>
      </c>
      <c r="MH84" s="451">
        <f t="shared" si="5353"/>
        <v>0</v>
      </c>
      <c r="MJ84" s="457">
        <f t="shared" ref="MJ84:MW84" si="5354">SUM(MJ85:MJ87)</f>
        <v>0</v>
      </c>
      <c r="MK84" s="450">
        <f t="shared" si="5354"/>
        <v>0</v>
      </c>
      <c r="ML84" s="450">
        <f t="shared" si="5354"/>
        <v>0</v>
      </c>
      <c r="MM84" s="450">
        <f t="shared" si="5354"/>
        <v>0</v>
      </c>
      <c r="MN84" s="450">
        <f t="shared" si="5354"/>
        <v>0</v>
      </c>
      <c r="MO84" s="450">
        <f t="shared" si="5354"/>
        <v>0</v>
      </c>
      <c r="MP84" s="450">
        <f t="shared" si="5354"/>
        <v>0</v>
      </c>
      <c r="MQ84" s="450">
        <f t="shared" si="5354"/>
        <v>0</v>
      </c>
      <c r="MR84" s="450">
        <f t="shared" si="5354"/>
        <v>0</v>
      </c>
      <c r="MS84" s="450">
        <f t="shared" si="5354"/>
        <v>0</v>
      </c>
      <c r="MT84" s="450">
        <f t="shared" si="5354"/>
        <v>0</v>
      </c>
      <c r="MU84" s="450">
        <f t="shared" si="5354"/>
        <v>0</v>
      </c>
      <c r="MV84" s="462">
        <f t="shared" si="5354"/>
        <v>0</v>
      </c>
      <c r="MW84" s="451">
        <f t="shared" si="5354"/>
        <v>0</v>
      </c>
      <c r="MY84" s="457">
        <f t="shared" ref="MY84:NL84" si="5355">SUM(MY85:MY87)</f>
        <v>0</v>
      </c>
      <c r="MZ84" s="450">
        <f t="shared" si="5355"/>
        <v>0</v>
      </c>
      <c r="NA84" s="450">
        <f t="shared" si="5355"/>
        <v>0</v>
      </c>
      <c r="NB84" s="450">
        <f t="shared" si="5355"/>
        <v>0</v>
      </c>
      <c r="NC84" s="450">
        <f t="shared" si="5355"/>
        <v>0</v>
      </c>
      <c r="ND84" s="450">
        <f t="shared" si="5355"/>
        <v>0</v>
      </c>
      <c r="NE84" s="450">
        <f t="shared" si="5355"/>
        <v>0</v>
      </c>
      <c r="NF84" s="450">
        <f t="shared" si="5355"/>
        <v>0</v>
      </c>
      <c r="NG84" s="450">
        <f t="shared" si="5355"/>
        <v>0</v>
      </c>
      <c r="NH84" s="450">
        <f t="shared" si="5355"/>
        <v>0</v>
      </c>
      <c r="NI84" s="450">
        <f t="shared" si="5355"/>
        <v>0</v>
      </c>
      <c r="NJ84" s="450">
        <f t="shared" si="5355"/>
        <v>0</v>
      </c>
      <c r="NK84" s="462">
        <f t="shared" si="5355"/>
        <v>0</v>
      </c>
      <c r="NL84" s="451">
        <f t="shared" si="5355"/>
        <v>0</v>
      </c>
      <c r="NN84" s="457">
        <f t="shared" ref="NN84:OA84" si="5356">SUM(NN85:NN87)</f>
        <v>0</v>
      </c>
      <c r="NO84" s="450">
        <f t="shared" si="5356"/>
        <v>0</v>
      </c>
      <c r="NP84" s="450">
        <f t="shared" si="5356"/>
        <v>0</v>
      </c>
      <c r="NQ84" s="450">
        <f t="shared" si="5356"/>
        <v>0</v>
      </c>
      <c r="NR84" s="450">
        <f t="shared" si="5356"/>
        <v>0</v>
      </c>
      <c r="NS84" s="450">
        <f t="shared" si="5356"/>
        <v>0</v>
      </c>
      <c r="NT84" s="450">
        <f t="shared" si="5356"/>
        <v>0</v>
      </c>
      <c r="NU84" s="450">
        <f t="shared" si="5356"/>
        <v>0</v>
      </c>
      <c r="NV84" s="450">
        <f t="shared" si="5356"/>
        <v>0</v>
      </c>
      <c r="NW84" s="450">
        <f t="shared" si="5356"/>
        <v>0</v>
      </c>
      <c r="NX84" s="450">
        <f t="shared" si="5356"/>
        <v>0</v>
      </c>
      <c r="NY84" s="450">
        <f t="shared" si="5356"/>
        <v>0</v>
      </c>
      <c r="NZ84" s="462">
        <f t="shared" si="5356"/>
        <v>0</v>
      </c>
      <c r="OA84" s="451">
        <f t="shared" si="5356"/>
        <v>0</v>
      </c>
      <c r="OC84" s="457">
        <f t="shared" ref="OC84:OP84" si="5357">SUM(OC85:OC87)</f>
        <v>0</v>
      </c>
      <c r="OD84" s="450">
        <f t="shared" si="5357"/>
        <v>0</v>
      </c>
      <c r="OE84" s="450">
        <f t="shared" si="5357"/>
        <v>0</v>
      </c>
      <c r="OF84" s="450">
        <f t="shared" si="5357"/>
        <v>0</v>
      </c>
      <c r="OG84" s="450">
        <f t="shared" si="5357"/>
        <v>0</v>
      </c>
      <c r="OH84" s="450">
        <f t="shared" si="5357"/>
        <v>0</v>
      </c>
      <c r="OI84" s="450">
        <f t="shared" si="5357"/>
        <v>0</v>
      </c>
      <c r="OJ84" s="450">
        <f t="shared" si="5357"/>
        <v>0</v>
      </c>
      <c r="OK84" s="450">
        <f t="shared" si="5357"/>
        <v>0</v>
      </c>
      <c r="OL84" s="450">
        <f t="shared" si="5357"/>
        <v>0</v>
      </c>
      <c r="OM84" s="450">
        <f t="shared" si="5357"/>
        <v>0</v>
      </c>
      <c r="ON84" s="450">
        <f t="shared" si="5357"/>
        <v>0</v>
      </c>
      <c r="OO84" s="462">
        <f t="shared" si="5357"/>
        <v>0</v>
      </c>
      <c r="OP84" s="451">
        <f t="shared" si="5357"/>
        <v>0</v>
      </c>
      <c r="OR84" s="457">
        <f t="shared" ref="OR84:PE84" si="5358">SUM(OR85:OR87)</f>
        <v>0</v>
      </c>
      <c r="OS84" s="450">
        <f t="shared" si="5358"/>
        <v>0</v>
      </c>
      <c r="OT84" s="450">
        <f t="shared" si="5358"/>
        <v>0</v>
      </c>
      <c r="OU84" s="450">
        <f t="shared" si="5358"/>
        <v>0</v>
      </c>
      <c r="OV84" s="450">
        <f t="shared" si="5358"/>
        <v>0</v>
      </c>
      <c r="OW84" s="450">
        <f t="shared" si="5358"/>
        <v>0</v>
      </c>
      <c r="OX84" s="450">
        <f t="shared" si="5358"/>
        <v>0</v>
      </c>
      <c r="OY84" s="450">
        <f t="shared" si="5358"/>
        <v>0</v>
      </c>
      <c r="OZ84" s="450">
        <f t="shared" si="5358"/>
        <v>0</v>
      </c>
      <c r="PA84" s="450">
        <f t="shared" si="5358"/>
        <v>0</v>
      </c>
      <c r="PB84" s="450">
        <f t="shared" si="5358"/>
        <v>0</v>
      </c>
      <c r="PC84" s="450">
        <f t="shared" si="5358"/>
        <v>0</v>
      </c>
      <c r="PD84" s="462">
        <f t="shared" si="5358"/>
        <v>0</v>
      </c>
      <c r="PE84" s="451">
        <f t="shared" si="5358"/>
        <v>0</v>
      </c>
      <c r="PG84" s="457">
        <f t="shared" ref="PG84:PT84" si="5359">SUM(PG85:PG87)</f>
        <v>0</v>
      </c>
      <c r="PH84" s="450">
        <f t="shared" si="5359"/>
        <v>0</v>
      </c>
      <c r="PI84" s="450">
        <f t="shared" si="5359"/>
        <v>0</v>
      </c>
      <c r="PJ84" s="450">
        <f t="shared" si="5359"/>
        <v>0</v>
      </c>
      <c r="PK84" s="450">
        <f t="shared" si="5359"/>
        <v>0</v>
      </c>
      <c r="PL84" s="450">
        <f t="shared" si="5359"/>
        <v>0</v>
      </c>
      <c r="PM84" s="450">
        <f t="shared" si="5359"/>
        <v>0</v>
      </c>
      <c r="PN84" s="450">
        <f t="shared" si="5359"/>
        <v>0</v>
      </c>
      <c r="PO84" s="450">
        <f t="shared" si="5359"/>
        <v>0</v>
      </c>
      <c r="PP84" s="450">
        <f t="shared" si="5359"/>
        <v>0</v>
      </c>
      <c r="PQ84" s="450">
        <f t="shared" si="5359"/>
        <v>0</v>
      </c>
      <c r="PR84" s="450">
        <f t="shared" si="5359"/>
        <v>0</v>
      </c>
      <c r="PS84" s="462">
        <f t="shared" si="5359"/>
        <v>0</v>
      </c>
      <c r="PT84" s="451">
        <f t="shared" si="5359"/>
        <v>0</v>
      </c>
      <c r="PV84" s="457">
        <f t="shared" ref="PV84:QI84" si="5360">SUM(PV85:PV87)</f>
        <v>0</v>
      </c>
      <c r="PW84" s="450">
        <f t="shared" si="5360"/>
        <v>0</v>
      </c>
      <c r="PX84" s="450">
        <f t="shared" si="5360"/>
        <v>0</v>
      </c>
      <c r="PY84" s="450">
        <f t="shared" si="5360"/>
        <v>0</v>
      </c>
      <c r="PZ84" s="450">
        <f t="shared" si="5360"/>
        <v>0</v>
      </c>
      <c r="QA84" s="450">
        <f t="shared" si="5360"/>
        <v>0</v>
      </c>
      <c r="QB84" s="450">
        <f t="shared" si="5360"/>
        <v>0</v>
      </c>
      <c r="QC84" s="450">
        <f t="shared" si="5360"/>
        <v>0</v>
      </c>
      <c r="QD84" s="450">
        <f t="shared" si="5360"/>
        <v>0</v>
      </c>
      <c r="QE84" s="450">
        <f t="shared" si="5360"/>
        <v>0</v>
      </c>
      <c r="QF84" s="450">
        <f t="shared" si="5360"/>
        <v>0</v>
      </c>
      <c r="QG84" s="450">
        <f t="shared" si="5360"/>
        <v>0</v>
      </c>
      <c r="QH84" s="462">
        <f t="shared" si="5360"/>
        <v>0</v>
      </c>
      <c r="QI84" s="451">
        <f t="shared" si="5360"/>
        <v>0</v>
      </c>
      <c r="QK84" s="457">
        <f t="shared" ref="QK84:QX84" si="5361">SUM(QK85:QK87)</f>
        <v>0</v>
      </c>
      <c r="QL84" s="450">
        <f t="shared" si="5361"/>
        <v>0</v>
      </c>
      <c r="QM84" s="450">
        <f t="shared" si="5361"/>
        <v>0</v>
      </c>
      <c r="QN84" s="450">
        <f t="shared" si="5361"/>
        <v>0</v>
      </c>
      <c r="QO84" s="450">
        <f t="shared" si="5361"/>
        <v>0</v>
      </c>
      <c r="QP84" s="450">
        <f t="shared" si="5361"/>
        <v>0</v>
      </c>
      <c r="QQ84" s="450">
        <f t="shared" si="5361"/>
        <v>0</v>
      </c>
      <c r="QR84" s="450">
        <f t="shared" si="5361"/>
        <v>0</v>
      </c>
      <c r="QS84" s="450">
        <f t="shared" si="5361"/>
        <v>0</v>
      </c>
      <c r="QT84" s="450">
        <f t="shared" si="5361"/>
        <v>0</v>
      </c>
      <c r="QU84" s="450">
        <f t="shared" si="5361"/>
        <v>0</v>
      </c>
      <c r="QV84" s="450">
        <f t="shared" si="5361"/>
        <v>0</v>
      </c>
      <c r="QW84" s="462">
        <f t="shared" si="5361"/>
        <v>0</v>
      </c>
      <c r="QX84" s="451">
        <f t="shared" si="5361"/>
        <v>0</v>
      </c>
      <c r="QZ84" s="457">
        <f t="shared" ref="QZ84:RM84" si="5362">SUM(QZ85:QZ87)</f>
        <v>0</v>
      </c>
      <c r="RA84" s="450">
        <f t="shared" si="5362"/>
        <v>0</v>
      </c>
      <c r="RB84" s="450">
        <f t="shared" si="5362"/>
        <v>0</v>
      </c>
      <c r="RC84" s="450">
        <f t="shared" si="5362"/>
        <v>0</v>
      </c>
      <c r="RD84" s="450">
        <f t="shared" si="5362"/>
        <v>0</v>
      </c>
      <c r="RE84" s="450">
        <f t="shared" si="5362"/>
        <v>0</v>
      </c>
      <c r="RF84" s="450">
        <f t="shared" si="5362"/>
        <v>0</v>
      </c>
      <c r="RG84" s="450">
        <f t="shared" si="5362"/>
        <v>0</v>
      </c>
      <c r="RH84" s="450">
        <f t="shared" si="5362"/>
        <v>0</v>
      </c>
      <c r="RI84" s="450">
        <f t="shared" si="5362"/>
        <v>0</v>
      </c>
      <c r="RJ84" s="450">
        <f t="shared" si="5362"/>
        <v>0</v>
      </c>
      <c r="RK84" s="450">
        <f t="shared" si="5362"/>
        <v>0</v>
      </c>
      <c r="RL84" s="462">
        <f t="shared" si="5362"/>
        <v>0</v>
      </c>
      <c r="RM84" s="451">
        <f t="shared" si="5362"/>
        <v>0</v>
      </c>
      <c r="RO84" s="457">
        <f t="shared" ref="RO84:SB84" si="5363">SUM(RO85:RO87)</f>
        <v>0</v>
      </c>
      <c r="RP84" s="450">
        <f t="shared" si="5363"/>
        <v>0</v>
      </c>
      <c r="RQ84" s="450">
        <f t="shared" si="5363"/>
        <v>0</v>
      </c>
      <c r="RR84" s="450">
        <f t="shared" si="5363"/>
        <v>0</v>
      </c>
      <c r="RS84" s="450">
        <f t="shared" si="5363"/>
        <v>0</v>
      </c>
      <c r="RT84" s="450">
        <f t="shared" si="5363"/>
        <v>0</v>
      </c>
      <c r="RU84" s="450">
        <f t="shared" si="5363"/>
        <v>0</v>
      </c>
      <c r="RV84" s="450">
        <f t="shared" si="5363"/>
        <v>0</v>
      </c>
      <c r="RW84" s="450">
        <f t="shared" si="5363"/>
        <v>0</v>
      </c>
      <c r="RX84" s="450">
        <f t="shared" si="5363"/>
        <v>0</v>
      </c>
      <c r="RY84" s="450">
        <f t="shared" si="5363"/>
        <v>0</v>
      </c>
      <c r="RZ84" s="450">
        <f t="shared" si="5363"/>
        <v>0</v>
      </c>
      <c r="SA84" s="462">
        <f t="shared" si="5363"/>
        <v>0</v>
      </c>
      <c r="SB84" s="451">
        <f t="shared" si="5363"/>
        <v>0</v>
      </c>
      <c r="SD84" s="457">
        <f t="shared" ref="SD84:SQ84" si="5364">SUM(SD85:SD87)</f>
        <v>0</v>
      </c>
      <c r="SE84" s="450">
        <f t="shared" si="5364"/>
        <v>0</v>
      </c>
      <c r="SF84" s="450">
        <f t="shared" si="5364"/>
        <v>0</v>
      </c>
      <c r="SG84" s="450">
        <f t="shared" si="5364"/>
        <v>0</v>
      </c>
      <c r="SH84" s="450">
        <f t="shared" si="5364"/>
        <v>0</v>
      </c>
      <c r="SI84" s="450">
        <f t="shared" si="5364"/>
        <v>0</v>
      </c>
      <c r="SJ84" s="450">
        <f t="shared" si="5364"/>
        <v>0</v>
      </c>
      <c r="SK84" s="450">
        <f t="shared" si="5364"/>
        <v>0</v>
      </c>
      <c r="SL84" s="450">
        <f t="shared" si="5364"/>
        <v>0</v>
      </c>
      <c r="SM84" s="450">
        <f t="shared" si="5364"/>
        <v>0</v>
      </c>
      <c r="SN84" s="450">
        <f t="shared" si="5364"/>
        <v>0</v>
      </c>
      <c r="SO84" s="450">
        <f t="shared" si="5364"/>
        <v>0</v>
      </c>
      <c r="SP84" s="462">
        <f t="shared" si="5364"/>
        <v>0</v>
      </c>
      <c r="SQ84" s="451">
        <f t="shared" si="5364"/>
        <v>0</v>
      </c>
      <c r="SS84" s="457">
        <f t="shared" ref="SS84:TF84" si="5365">SUM(SS85:SS87)</f>
        <v>0</v>
      </c>
      <c r="ST84" s="450">
        <f t="shared" si="5365"/>
        <v>0</v>
      </c>
      <c r="SU84" s="450">
        <f t="shared" si="5365"/>
        <v>0</v>
      </c>
      <c r="SV84" s="450">
        <f t="shared" si="5365"/>
        <v>0</v>
      </c>
      <c r="SW84" s="450">
        <f t="shared" si="5365"/>
        <v>0</v>
      </c>
      <c r="SX84" s="450">
        <f t="shared" si="5365"/>
        <v>0</v>
      </c>
      <c r="SY84" s="450">
        <f t="shared" si="5365"/>
        <v>0</v>
      </c>
      <c r="SZ84" s="450">
        <f t="shared" si="5365"/>
        <v>0</v>
      </c>
      <c r="TA84" s="450">
        <f t="shared" si="5365"/>
        <v>0</v>
      </c>
      <c r="TB84" s="450">
        <f t="shared" si="5365"/>
        <v>0</v>
      </c>
      <c r="TC84" s="450">
        <f t="shared" si="5365"/>
        <v>0</v>
      </c>
      <c r="TD84" s="450">
        <f t="shared" si="5365"/>
        <v>0</v>
      </c>
      <c r="TE84" s="462">
        <f t="shared" si="5365"/>
        <v>0</v>
      </c>
      <c r="TF84" s="451">
        <f t="shared" si="5365"/>
        <v>0</v>
      </c>
      <c r="TH84" s="457">
        <f t="shared" ref="TH84:TU84" si="5366">SUM(TH85:TH87)</f>
        <v>0</v>
      </c>
      <c r="TI84" s="450">
        <f t="shared" si="5366"/>
        <v>0</v>
      </c>
      <c r="TJ84" s="450">
        <f t="shared" si="5366"/>
        <v>0</v>
      </c>
      <c r="TK84" s="450">
        <f t="shared" si="5366"/>
        <v>0</v>
      </c>
      <c r="TL84" s="450">
        <f t="shared" si="5366"/>
        <v>0</v>
      </c>
      <c r="TM84" s="450">
        <f t="shared" si="5366"/>
        <v>0</v>
      </c>
      <c r="TN84" s="450">
        <f t="shared" si="5366"/>
        <v>0</v>
      </c>
      <c r="TO84" s="450">
        <f t="shared" si="5366"/>
        <v>0</v>
      </c>
      <c r="TP84" s="450">
        <f t="shared" si="5366"/>
        <v>0</v>
      </c>
      <c r="TQ84" s="450">
        <f t="shared" si="5366"/>
        <v>0</v>
      </c>
      <c r="TR84" s="450">
        <f t="shared" si="5366"/>
        <v>0</v>
      </c>
      <c r="TS84" s="450">
        <f t="shared" si="5366"/>
        <v>0</v>
      </c>
      <c r="TT84" s="462">
        <f t="shared" si="5366"/>
        <v>0</v>
      </c>
      <c r="TU84" s="451">
        <f t="shared" si="5366"/>
        <v>0</v>
      </c>
      <c r="TW84" s="457">
        <f t="shared" ref="TW84:UJ84" si="5367">SUM(TW85:TW87)</f>
        <v>0</v>
      </c>
      <c r="TX84" s="450">
        <f t="shared" si="5367"/>
        <v>0</v>
      </c>
      <c r="TY84" s="450">
        <f t="shared" si="5367"/>
        <v>0</v>
      </c>
      <c r="TZ84" s="450">
        <f t="shared" si="5367"/>
        <v>0</v>
      </c>
      <c r="UA84" s="450">
        <f t="shared" si="5367"/>
        <v>0</v>
      </c>
      <c r="UB84" s="450">
        <f t="shared" si="5367"/>
        <v>0</v>
      </c>
      <c r="UC84" s="450">
        <f t="shared" si="5367"/>
        <v>0</v>
      </c>
      <c r="UD84" s="450">
        <f t="shared" si="5367"/>
        <v>0</v>
      </c>
      <c r="UE84" s="450">
        <f t="shared" si="5367"/>
        <v>0</v>
      </c>
      <c r="UF84" s="450">
        <f t="shared" si="5367"/>
        <v>0</v>
      </c>
      <c r="UG84" s="450">
        <f t="shared" si="5367"/>
        <v>0</v>
      </c>
      <c r="UH84" s="450">
        <f t="shared" si="5367"/>
        <v>0</v>
      </c>
      <c r="UI84" s="462">
        <f t="shared" si="5367"/>
        <v>0</v>
      </c>
      <c r="UJ84" s="451">
        <f t="shared" si="5367"/>
        <v>0</v>
      </c>
      <c r="UL84" s="457">
        <f t="shared" ref="UL84:UY84" si="5368">SUM(UL85:UL87)</f>
        <v>0</v>
      </c>
      <c r="UM84" s="450">
        <f t="shared" si="5368"/>
        <v>0</v>
      </c>
      <c r="UN84" s="450">
        <f t="shared" si="5368"/>
        <v>0</v>
      </c>
      <c r="UO84" s="450">
        <f t="shared" si="5368"/>
        <v>0</v>
      </c>
      <c r="UP84" s="450">
        <f t="shared" si="5368"/>
        <v>0</v>
      </c>
      <c r="UQ84" s="450">
        <f t="shared" si="5368"/>
        <v>0</v>
      </c>
      <c r="UR84" s="450">
        <f t="shared" si="5368"/>
        <v>0</v>
      </c>
      <c r="US84" s="450">
        <f t="shared" si="5368"/>
        <v>0</v>
      </c>
      <c r="UT84" s="450">
        <f t="shared" si="5368"/>
        <v>0</v>
      </c>
      <c r="UU84" s="450">
        <f t="shared" si="5368"/>
        <v>0</v>
      </c>
      <c r="UV84" s="450">
        <f t="shared" si="5368"/>
        <v>0</v>
      </c>
      <c r="UW84" s="450">
        <f t="shared" si="5368"/>
        <v>0</v>
      </c>
      <c r="UX84" s="462">
        <f t="shared" si="5368"/>
        <v>0</v>
      </c>
      <c r="UY84" s="451">
        <f t="shared" si="5368"/>
        <v>0</v>
      </c>
      <c r="VA84" s="457">
        <f t="shared" ref="VA84:VN84" si="5369">SUM(VA85:VA87)</f>
        <v>0</v>
      </c>
      <c r="VB84" s="450">
        <f t="shared" si="5369"/>
        <v>0</v>
      </c>
      <c r="VC84" s="450">
        <f t="shared" si="5369"/>
        <v>0</v>
      </c>
      <c r="VD84" s="450">
        <f t="shared" si="5369"/>
        <v>0</v>
      </c>
      <c r="VE84" s="450">
        <f t="shared" si="5369"/>
        <v>0</v>
      </c>
      <c r="VF84" s="450">
        <f t="shared" si="5369"/>
        <v>0</v>
      </c>
      <c r="VG84" s="450">
        <f t="shared" si="5369"/>
        <v>0</v>
      </c>
      <c r="VH84" s="450">
        <f t="shared" si="5369"/>
        <v>0</v>
      </c>
      <c r="VI84" s="450">
        <f t="shared" si="5369"/>
        <v>0</v>
      </c>
      <c r="VJ84" s="450">
        <f t="shared" si="5369"/>
        <v>0</v>
      </c>
      <c r="VK84" s="450">
        <f t="shared" si="5369"/>
        <v>0</v>
      </c>
      <c r="VL84" s="450">
        <f t="shared" si="5369"/>
        <v>0</v>
      </c>
      <c r="VM84" s="462">
        <f t="shared" si="5369"/>
        <v>0</v>
      </c>
      <c r="VN84" s="451">
        <f t="shared" si="5369"/>
        <v>0</v>
      </c>
      <c r="VP84" s="457">
        <f t="shared" ref="VP84:WC84" si="5370">SUM(VP85:VP87)</f>
        <v>0</v>
      </c>
      <c r="VQ84" s="450">
        <f t="shared" si="5370"/>
        <v>0</v>
      </c>
      <c r="VR84" s="450">
        <f t="shared" si="5370"/>
        <v>0</v>
      </c>
      <c r="VS84" s="450">
        <f t="shared" si="5370"/>
        <v>0</v>
      </c>
      <c r="VT84" s="450">
        <f t="shared" si="5370"/>
        <v>0</v>
      </c>
      <c r="VU84" s="450">
        <f t="shared" si="5370"/>
        <v>0</v>
      </c>
      <c r="VV84" s="450">
        <f t="shared" si="5370"/>
        <v>0</v>
      </c>
      <c r="VW84" s="450">
        <f t="shared" si="5370"/>
        <v>0</v>
      </c>
      <c r="VX84" s="450">
        <f t="shared" si="5370"/>
        <v>0</v>
      </c>
      <c r="VY84" s="450">
        <f t="shared" si="5370"/>
        <v>0</v>
      </c>
      <c r="VZ84" s="450">
        <f t="shared" si="5370"/>
        <v>0</v>
      </c>
      <c r="WA84" s="450">
        <f t="shared" si="5370"/>
        <v>0</v>
      </c>
      <c r="WB84" s="462">
        <f t="shared" si="5370"/>
        <v>0</v>
      </c>
      <c r="WC84" s="451">
        <f t="shared" si="5370"/>
        <v>0</v>
      </c>
      <c r="WE84" s="457">
        <f t="shared" ref="WE84:WR84" si="5371">SUM(WE85:WE87)</f>
        <v>0</v>
      </c>
      <c r="WF84" s="450">
        <f t="shared" si="5371"/>
        <v>0</v>
      </c>
      <c r="WG84" s="450">
        <f t="shared" si="5371"/>
        <v>0</v>
      </c>
      <c r="WH84" s="450">
        <f t="shared" si="5371"/>
        <v>0</v>
      </c>
      <c r="WI84" s="450">
        <f t="shared" si="5371"/>
        <v>0</v>
      </c>
      <c r="WJ84" s="450">
        <f t="shared" si="5371"/>
        <v>0</v>
      </c>
      <c r="WK84" s="450">
        <f t="shared" si="5371"/>
        <v>0</v>
      </c>
      <c r="WL84" s="450">
        <f t="shared" si="5371"/>
        <v>0</v>
      </c>
      <c r="WM84" s="450">
        <f t="shared" si="5371"/>
        <v>0</v>
      </c>
      <c r="WN84" s="450">
        <f t="shared" si="5371"/>
        <v>0</v>
      </c>
      <c r="WO84" s="450">
        <f t="shared" si="5371"/>
        <v>0</v>
      </c>
      <c r="WP84" s="450">
        <f t="shared" si="5371"/>
        <v>0</v>
      </c>
      <c r="WQ84" s="462">
        <f t="shared" si="5371"/>
        <v>0</v>
      </c>
      <c r="WR84" s="451">
        <f t="shared" si="5371"/>
        <v>0</v>
      </c>
      <c r="WT84" s="457">
        <f t="shared" ref="WT84:XG84" si="5372">SUM(WT85:WT87)</f>
        <v>0</v>
      </c>
      <c r="WU84" s="450">
        <f t="shared" si="5372"/>
        <v>0</v>
      </c>
      <c r="WV84" s="450">
        <f t="shared" si="5372"/>
        <v>0</v>
      </c>
      <c r="WW84" s="450">
        <f t="shared" si="5372"/>
        <v>0</v>
      </c>
      <c r="WX84" s="450">
        <f t="shared" si="5372"/>
        <v>0</v>
      </c>
      <c r="WY84" s="450">
        <f t="shared" si="5372"/>
        <v>0</v>
      </c>
      <c r="WZ84" s="450">
        <f t="shared" si="5372"/>
        <v>0</v>
      </c>
      <c r="XA84" s="450">
        <f t="shared" si="5372"/>
        <v>0</v>
      </c>
      <c r="XB84" s="450">
        <f t="shared" si="5372"/>
        <v>0</v>
      </c>
      <c r="XC84" s="450">
        <f t="shared" si="5372"/>
        <v>0</v>
      </c>
      <c r="XD84" s="450">
        <f t="shared" si="5372"/>
        <v>0</v>
      </c>
      <c r="XE84" s="450">
        <f t="shared" si="5372"/>
        <v>0</v>
      </c>
      <c r="XF84" s="462">
        <f t="shared" si="5372"/>
        <v>0</v>
      </c>
      <c r="XG84" s="451">
        <f t="shared" si="5372"/>
        <v>0</v>
      </c>
      <c r="XI84" s="457">
        <f t="shared" ref="XI84:XV84" si="5373">SUM(XI85:XI87)</f>
        <v>0</v>
      </c>
      <c r="XJ84" s="450">
        <f t="shared" si="5373"/>
        <v>0</v>
      </c>
      <c r="XK84" s="450">
        <f t="shared" si="5373"/>
        <v>0</v>
      </c>
      <c r="XL84" s="450">
        <f t="shared" si="5373"/>
        <v>0</v>
      </c>
      <c r="XM84" s="450">
        <f t="shared" si="5373"/>
        <v>0</v>
      </c>
      <c r="XN84" s="450">
        <f t="shared" si="5373"/>
        <v>0</v>
      </c>
      <c r="XO84" s="450">
        <f t="shared" si="5373"/>
        <v>0</v>
      </c>
      <c r="XP84" s="450">
        <f t="shared" si="5373"/>
        <v>0</v>
      </c>
      <c r="XQ84" s="450">
        <f t="shared" si="5373"/>
        <v>0</v>
      </c>
      <c r="XR84" s="450">
        <f t="shared" si="5373"/>
        <v>0</v>
      </c>
      <c r="XS84" s="450">
        <f t="shared" si="5373"/>
        <v>0</v>
      </c>
      <c r="XT84" s="450">
        <f t="shared" si="5373"/>
        <v>0</v>
      </c>
      <c r="XU84" s="462">
        <f t="shared" si="5373"/>
        <v>0</v>
      </c>
      <c r="XV84" s="451">
        <f t="shared" si="5373"/>
        <v>0</v>
      </c>
      <c r="XX84" s="457">
        <f t="shared" ref="XX84:YK84" si="5374">SUM(XX85:XX87)</f>
        <v>0</v>
      </c>
      <c r="XY84" s="450">
        <f t="shared" si="5374"/>
        <v>0</v>
      </c>
      <c r="XZ84" s="450">
        <f t="shared" si="5374"/>
        <v>0</v>
      </c>
      <c r="YA84" s="450">
        <f t="shared" si="5374"/>
        <v>0</v>
      </c>
      <c r="YB84" s="450">
        <f t="shared" si="5374"/>
        <v>0</v>
      </c>
      <c r="YC84" s="450">
        <f t="shared" si="5374"/>
        <v>0</v>
      </c>
      <c r="YD84" s="450">
        <f t="shared" si="5374"/>
        <v>0</v>
      </c>
      <c r="YE84" s="450">
        <f t="shared" si="5374"/>
        <v>0</v>
      </c>
      <c r="YF84" s="450">
        <f t="shared" si="5374"/>
        <v>0</v>
      </c>
      <c r="YG84" s="450">
        <f t="shared" si="5374"/>
        <v>0</v>
      </c>
      <c r="YH84" s="450">
        <f t="shared" si="5374"/>
        <v>0</v>
      </c>
      <c r="YI84" s="450">
        <f t="shared" si="5374"/>
        <v>0</v>
      </c>
      <c r="YJ84" s="462">
        <f t="shared" si="5374"/>
        <v>0</v>
      </c>
      <c r="YK84" s="451">
        <f t="shared" si="5374"/>
        <v>0</v>
      </c>
      <c r="YM84" s="457">
        <f t="shared" ref="YM84:YZ84" si="5375">SUM(YM85:YM87)</f>
        <v>0</v>
      </c>
      <c r="YN84" s="450">
        <f t="shared" si="5375"/>
        <v>0</v>
      </c>
      <c r="YO84" s="450">
        <f t="shared" si="5375"/>
        <v>0</v>
      </c>
      <c r="YP84" s="450">
        <f t="shared" si="5375"/>
        <v>0</v>
      </c>
      <c r="YQ84" s="450">
        <f t="shared" si="5375"/>
        <v>0</v>
      </c>
      <c r="YR84" s="450">
        <f t="shared" si="5375"/>
        <v>0</v>
      </c>
      <c r="YS84" s="450">
        <f t="shared" si="5375"/>
        <v>0</v>
      </c>
      <c r="YT84" s="450">
        <f t="shared" si="5375"/>
        <v>0</v>
      </c>
      <c r="YU84" s="450">
        <f t="shared" si="5375"/>
        <v>0</v>
      </c>
      <c r="YV84" s="450">
        <f t="shared" si="5375"/>
        <v>0</v>
      </c>
      <c r="YW84" s="450">
        <f t="shared" si="5375"/>
        <v>0</v>
      </c>
      <c r="YX84" s="450">
        <f t="shared" si="5375"/>
        <v>0</v>
      </c>
      <c r="YY84" s="462">
        <f t="shared" si="5375"/>
        <v>0</v>
      </c>
      <c r="YZ84" s="451">
        <f t="shared" si="5375"/>
        <v>0</v>
      </c>
      <c r="ZB84" s="457">
        <f t="shared" ref="ZB84:ZO84" si="5376">SUM(ZB85:ZB87)</f>
        <v>0</v>
      </c>
      <c r="ZC84" s="450">
        <f t="shared" si="5376"/>
        <v>0</v>
      </c>
      <c r="ZD84" s="450">
        <f t="shared" si="5376"/>
        <v>0</v>
      </c>
      <c r="ZE84" s="450">
        <f t="shared" si="5376"/>
        <v>0</v>
      </c>
      <c r="ZF84" s="450">
        <f t="shared" si="5376"/>
        <v>0</v>
      </c>
      <c r="ZG84" s="450">
        <f t="shared" si="5376"/>
        <v>0</v>
      </c>
      <c r="ZH84" s="450">
        <f t="shared" si="5376"/>
        <v>0</v>
      </c>
      <c r="ZI84" s="450">
        <f t="shared" si="5376"/>
        <v>0</v>
      </c>
      <c r="ZJ84" s="450">
        <f t="shared" si="5376"/>
        <v>0</v>
      </c>
      <c r="ZK84" s="450">
        <f t="shared" si="5376"/>
        <v>0</v>
      </c>
      <c r="ZL84" s="450">
        <f t="shared" si="5376"/>
        <v>0</v>
      </c>
      <c r="ZM84" s="450">
        <f t="shared" si="5376"/>
        <v>0</v>
      </c>
      <c r="ZN84" s="462">
        <f t="shared" si="5376"/>
        <v>0</v>
      </c>
      <c r="ZO84" s="451">
        <f t="shared" si="5376"/>
        <v>0</v>
      </c>
      <c r="ZQ84" s="457">
        <f t="shared" ref="ZQ84:AAD84" si="5377">SUM(ZQ85:ZQ87)</f>
        <v>0</v>
      </c>
      <c r="ZR84" s="450">
        <f t="shared" si="5377"/>
        <v>0</v>
      </c>
      <c r="ZS84" s="450">
        <f t="shared" si="5377"/>
        <v>0</v>
      </c>
      <c r="ZT84" s="450">
        <f t="shared" si="5377"/>
        <v>0</v>
      </c>
      <c r="ZU84" s="450">
        <f t="shared" si="5377"/>
        <v>0</v>
      </c>
      <c r="ZV84" s="450">
        <f t="shared" si="5377"/>
        <v>0</v>
      </c>
      <c r="ZW84" s="450">
        <f t="shared" si="5377"/>
        <v>0</v>
      </c>
      <c r="ZX84" s="450">
        <f t="shared" si="5377"/>
        <v>0</v>
      </c>
      <c r="ZY84" s="450">
        <f t="shared" si="5377"/>
        <v>0</v>
      </c>
      <c r="ZZ84" s="450">
        <f t="shared" si="5377"/>
        <v>0</v>
      </c>
      <c r="AAA84" s="450">
        <f t="shared" si="5377"/>
        <v>0</v>
      </c>
      <c r="AAB84" s="450">
        <f t="shared" si="5377"/>
        <v>0</v>
      </c>
      <c r="AAC84" s="462">
        <f t="shared" si="5377"/>
        <v>0</v>
      </c>
      <c r="AAD84" s="451">
        <f t="shared" si="5377"/>
        <v>0</v>
      </c>
      <c r="AAF84" s="457">
        <f t="shared" ref="AAF84:AAS84" si="5378">SUM(AAF85:AAF87)</f>
        <v>0</v>
      </c>
      <c r="AAG84" s="450">
        <f t="shared" si="5378"/>
        <v>0</v>
      </c>
      <c r="AAH84" s="450">
        <f t="shared" si="5378"/>
        <v>0</v>
      </c>
      <c r="AAI84" s="450">
        <f t="shared" si="5378"/>
        <v>0</v>
      </c>
      <c r="AAJ84" s="450">
        <f t="shared" si="5378"/>
        <v>0</v>
      </c>
      <c r="AAK84" s="450">
        <f t="shared" si="5378"/>
        <v>0</v>
      </c>
      <c r="AAL84" s="450">
        <f t="shared" si="5378"/>
        <v>0</v>
      </c>
      <c r="AAM84" s="450">
        <f t="shared" si="5378"/>
        <v>0</v>
      </c>
      <c r="AAN84" s="450">
        <f t="shared" si="5378"/>
        <v>0</v>
      </c>
      <c r="AAO84" s="450">
        <f t="shared" si="5378"/>
        <v>0</v>
      </c>
      <c r="AAP84" s="450">
        <f t="shared" si="5378"/>
        <v>0</v>
      </c>
      <c r="AAQ84" s="450">
        <f t="shared" si="5378"/>
        <v>0</v>
      </c>
      <c r="AAR84" s="462">
        <f t="shared" si="5378"/>
        <v>0</v>
      </c>
      <c r="AAS84" s="451">
        <f t="shared" si="5378"/>
        <v>0</v>
      </c>
      <c r="AAU84" s="457">
        <f t="shared" ref="AAU84:ABH84" si="5379">SUM(AAU85:AAU87)</f>
        <v>0</v>
      </c>
      <c r="AAV84" s="450">
        <f t="shared" si="5379"/>
        <v>0</v>
      </c>
      <c r="AAW84" s="450">
        <f t="shared" si="5379"/>
        <v>0</v>
      </c>
      <c r="AAX84" s="450">
        <f t="shared" si="5379"/>
        <v>0</v>
      </c>
      <c r="AAY84" s="450">
        <f t="shared" si="5379"/>
        <v>0</v>
      </c>
      <c r="AAZ84" s="450">
        <f t="shared" si="5379"/>
        <v>0</v>
      </c>
      <c r="ABA84" s="450">
        <f t="shared" si="5379"/>
        <v>0</v>
      </c>
      <c r="ABB84" s="450">
        <f t="shared" si="5379"/>
        <v>0</v>
      </c>
      <c r="ABC84" s="450">
        <f t="shared" si="5379"/>
        <v>0</v>
      </c>
      <c r="ABD84" s="450">
        <f t="shared" si="5379"/>
        <v>0</v>
      </c>
      <c r="ABE84" s="450">
        <f t="shared" si="5379"/>
        <v>0</v>
      </c>
      <c r="ABF84" s="450">
        <f t="shared" si="5379"/>
        <v>0</v>
      </c>
      <c r="ABG84" s="462">
        <f t="shared" si="5379"/>
        <v>0</v>
      </c>
      <c r="ABH84" s="451">
        <f t="shared" si="5379"/>
        <v>0</v>
      </c>
      <c r="ABJ84" s="457">
        <f t="shared" ref="ABJ84:ABW84" si="5380">SUM(ABJ85:ABJ87)</f>
        <v>0</v>
      </c>
      <c r="ABK84" s="450">
        <f t="shared" si="5380"/>
        <v>0</v>
      </c>
      <c r="ABL84" s="450">
        <f t="shared" si="5380"/>
        <v>0</v>
      </c>
      <c r="ABM84" s="450">
        <f t="shared" si="5380"/>
        <v>0</v>
      </c>
      <c r="ABN84" s="450">
        <f t="shared" si="5380"/>
        <v>0</v>
      </c>
      <c r="ABO84" s="450">
        <f t="shared" si="5380"/>
        <v>0</v>
      </c>
      <c r="ABP84" s="450">
        <f t="shared" si="5380"/>
        <v>0</v>
      </c>
      <c r="ABQ84" s="450">
        <f t="shared" si="5380"/>
        <v>0</v>
      </c>
      <c r="ABR84" s="450">
        <f t="shared" si="5380"/>
        <v>0</v>
      </c>
      <c r="ABS84" s="450">
        <f t="shared" si="5380"/>
        <v>0</v>
      </c>
      <c r="ABT84" s="450">
        <f t="shared" si="5380"/>
        <v>0</v>
      </c>
      <c r="ABU84" s="450">
        <f t="shared" si="5380"/>
        <v>0</v>
      </c>
      <c r="ABV84" s="462">
        <f t="shared" si="5380"/>
        <v>0</v>
      </c>
      <c r="ABW84" s="451">
        <f t="shared" si="5380"/>
        <v>0</v>
      </c>
      <c r="ABY84" s="457">
        <f t="shared" ref="ABY84:ACL84" si="5381">SUM(ABY85:ABY87)</f>
        <v>0</v>
      </c>
      <c r="ABZ84" s="450">
        <f t="shared" si="5381"/>
        <v>0</v>
      </c>
      <c r="ACA84" s="450">
        <f t="shared" si="5381"/>
        <v>0</v>
      </c>
      <c r="ACB84" s="450">
        <f t="shared" si="5381"/>
        <v>0</v>
      </c>
      <c r="ACC84" s="450">
        <f t="shared" si="5381"/>
        <v>0</v>
      </c>
      <c r="ACD84" s="450">
        <f t="shared" si="5381"/>
        <v>0</v>
      </c>
      <c r="ACE84" s="450">
        <f t="shared" si="5381"/>
        <v>0</v>
      </c>
      <c r="ACF84" s="450">
        <f t="shared" si="5381"/>
        <v>0</v>
      </c>
      <c r="ACG84" s="450">
        <f t="shared" si="5381"/>
        <v>0</v>
      </c>
      <c r="ACH84" s="450">
        <f t="shared" si="5381"/>
        <v>0</v>
      </c>
      <c r="ACI84" s="450">
        <f t="shared" si="5381"/>
        <v>0</v>
      </c>
      <c r="ACJ84" s="450">
        <f t="shared" si="5381"/>
        <v>0</v>
      </c>
      <c r="ACK84" s="462">
        <f t="shared" si="5381"/>
        <v>0</v>
      </c>
      <c r="ACL84" s="451">
        <f t="shared" si="5381"/>
        <v>0</v>
      </c>
      <c r="ACN84" s="457">
        <f t="shared" ref="ACN84:ADA84" si="5382">SUM(ACN85:ACN87)</f>
        <v>0</v>
      </c>
      <c r="ACO84" s="450">
        <f t="shared" si="5382"/>
        <v>0</v>
      </c>
      <c r="ACP84" s="450">
        <f t="shared" si="5382"/>
        <v>0</v>
      </c>
      <c r="ACQ84" s="450">
        <f t="shared" si="5382"/>
        <v>0</v>
      </c>
      <c r="ACR84" s="450">
        <f t="shared" si="5382"/>
        <v>0</v>
      </c>
      <c r="ACS84" s="450">
        <f t="shared" si="5382"/>
        <v>0</v>
      </c>
      <c r="ACT84" s="450">
        <f t="shared" si="5382"/>
        <v>0</v>
      </c>
      <c r="ACU84" s="450">
        <f t="shared" si="5382"/>
        <v>0</v>
      </c>
      <c r="ACV84" s="450">
        <f t="shared" si="5382"/>
        <v>0</v>
      </c>
      <c r="ACW84" s="450">
        <f t="shared" si="5382"/>
        <v>0</v>
      </c>
      <c r="ACX84" s="450">
        <f t="shared" si="5382"/>
        <v>0</v>
      </c>
      <c r="ACY84" s="450">
        <f t="shared" si="5382"/>
        <v>0</v>
      </c>
      <c r="ACZ84" s="462">
        <f t="shared" si="5382"/>
        <v>0</v>
      </c>
      <c r="ADA84" s="451">
        <f t="shared" si="5382"/>
        <v>0</v>
      </c>
      <c r="ADC84" s="457">
        <f t="shared" ref="ADC84:ADP84" si="5383">SUM(ADC85:ADC87)</f>
        <v>0</v>
      </c>
      <c r="ADD84" s="450">
        <f t="shared" si="5383"/>
        <v>0</v>
      </c>
      <c r="ADE84" s="450">
        <f t="shared" si="5383"/>
        <v>0</v>
      </c>
      <c r="ADF84" s="450">
        <f t="shared" si="5383"/>
        <v>0</v>
      </c>
      <c r="ADG84" s="450">
        <f t="shared" si="5383"/>
        <v>0</v>
      </c>
      <c r="ADH84" s="450">
        <f t="shared" si="5383"/>
        <v>0</v>
      </c>
      <c r="ADI84" s="450">
        <f t="shared" si="5383"/>
        <v>0</v>
      </c>
      <c r="ADJ84" s="450">
        <f t="shared" si="5383"/>
        <v>0</v>
      </c>
      <c r="ADK84" s="450">
        <f t="shared" si="5383"/>
        <v>0</v>
      </c>
      <c r="ADL84" s="450">
        <f t="shared" si="5383"/>
        <v>0</v>
      </c>
      <c r="ADM84" s="450">
        <f t="shared" si="5383"/>
        <v>0</v>
      </c>
      <c r="ADN84" s="450">
        <f t="shared" si="5383"/>
        <v>0</v>
      </c>
      <c r="ADO84" s="462">
        <f t="shared" si="5383"/>
        <v>0</v>
      </c>
      <c r="ADP84" s="451">
        <f t="shared" si="5383"/>
        <v>0</v>
      </c>
      <c r="ADR84" s="457">
        <f t="shared" ref="ADR84:AEE84" si="5384">SUM(ADR85:ADR87)</f>
        <v>0</v>
      </c>
      <c r="ADS84" s="450">
        <f t="shared" si="5384"/>
        <v>0</v>
      </c>
      <c r="ADT84" s="450">
        <f t="shared" si="5384"/>
        <v>0</v>
      </c>
      <c r="ADU84" s="450">
        <f t="shared" si="5384"/>
        <v>0</v>
      </c>
      <c r="ADV84" s="450">
        <f t="shared" si="5384"/>
        <v>0</v>
      </c>
      <c r="ADW84" s="450">
        <f t="shared" si="5384"/>
        <v>0</v>
      </c>
      <c r="ADX84" s="450">
        <f t="shared" si="5384"/>
        <v>0</v>
      </c>
      <c r="ADY84" s="450">
        <f t="shared" si="5384"/>
        <v>0</v>
      </c>
      <c r="ADZ84" s="450">
        <f t="shared" si="5384"/>
        <v>0</v>
      </c>
      <c r="AEA84" s="450">
        <f t="shared" si="5384"/>
        <v>0</v>
      </c>
      <c r="AEB84" s="450">
        <f t="shared" si="5384"/>
        <v>0</v>
      </c>
      <c r="AEC84" s="450">
        <f t="shared" si="5384"/>
        <v>0</v>
      </c>
      <c r="AED84" s="462">
        <f t="shared" si="5384"/>
        <v>0</v>
      </c>
      <c r="AEE84" s="451">
        <f t="shared" si="5384"/>
        <v>0</v>
      </c>
      <c r="AEG84" s="457">
        <f t="shared" ref="AEG84:AET84" si="5385">SUM(AEG85:AEG87)</f>
        <v>0</v>
      </c>
      <c r="AEH84" s="450">
        <f t="shared" si="5385"/>
        <v>0</v>
      </c>
      <c r="AEI84" s="450">
        <f t="shared" si="5385"/>
        <v>0</v>
      </c>
      <c r="AEJ84" s="450">
        <f t="shared" si="5385"/>
        <v>0</v>
      </c>
      <c r="AEK84" s="450">
        <f t="shared" si="5385"/>
        <v>0</v>
      </c>
      <c r="AEL84" s="450">
        <f t="shared" si="5385"/>
        <v>0</v>
      </c>
      <c r="AEM84" s="450">
        <f t="shared" si="5385"/>
        <v>0</v>
      </c>
      <c r="AEN84" s="450">
        <f t="shared" si="5385"/>
        <v>0</v>
      </c>
      <c r="AEO84" s="450">
        <f t="shared" si="5385"/>
        <v>0</v>
      </c>
      <c r="AEP84" s="450">
        <f t="shared" si="5385"/>
        <v>0</v>
      </c>
      <c r="AEQ84" s="450">
        <f t="shared" si="5385"/>
        <v>0</v>
      </c>
      <c r="AER84" s="450">
        <f t="shared" si="5385"/>
        <v>0</v>
      </c>
      <c r="AES84" s="462">
        <f t="shared" si="5385"/>
        <v>0</v>
      </c>
      <c r="AET84" s="451">
        <f t="shared" si="5385"/>
        <v>0</v>
      </c>
      <c r="AEV84" s="457">
        <f t="shared" ref="AEV84:AFI84" si="5386">SUM(AEV85:AEV87)</f>
        <v>0</v>
      </c>
      <c r="AEW84" s="450">
        <f t="shared" si="5386"/>
        <v>0</v>
      </c>
      <c r="AEX84" s="450">
        <f t="shared" si="5386"/>
        <v>0</v>
      </c>
      <c r="AEY84" s="450">
        <f t="shared" si="5386"/>
        <v>0</v>
      </c>
      <c r="AEZ84" s="450">
        <f t="shared" si="5386"/>
        <v>0</v>
      </c>
      <c r="AFA84" s="450">
        <f t="shared" si="5386"/>
        <v>0</v>
      </c>
      <c r="AFB84" s="450">
        <f t="shared" si="5386"/>
        <v>0</v>
      </c>
      <c r="AFC84" s="450">
        <f t="shared" si="5386"/>
        <v>0</v>
      </c>
      <c r="AFD84" s="450">
        <f t="shared" si="5386"/>
        <v>0</v>
      </c>
      <c r="AFE84" s="450">
        <f t="shared" si="5386"/>
        <v>0</v>
      </c>
      <c r="AFF84" s="450">
        <f t="shared" si="5386"/>
        <v>0</v>
      </c>
      <c r="AFG84" s="450">
        <f t="shared" si="5386"/>
        <v>0</v>
      </c>
      <c r="AFH84" s="462">
        <f t="shared" si="5386"/>
        <v>0</v>
      </c>
      <c r="AFI84" s="451">
        <f t="shared" si="5386"/>
        <v>0</v>
      </c>
      <c r="AFK84" s="457">
        <f t="shared" ref="AFK84:AFX84" si="5387">SUM(AFK85:AFK87)</f>
        <v>0</v>
      </c>
      <c r="AFL84" s="450">
        <f t="shared" si="5387"/>
        <v>0</v>
      </c>
      <c r="AFM84" s="450">
        <f t="shared" si="5387"/>
        <v>0</v>
      </c>
      <c r="AFN84" s="450">
        <f t="shared" si="5387"/>
        <v>0</v>
      </c>
      <c r="AFO84" s="450">
        <f t="shared" si="5387"/>
        <v>0</v>
      </c>
      <c r="AFP84" s="450">
        <f t="shared" si="5387"/>
        <v>0</v>
      </c>
      <c r="AFQ84" s="450">
        <f t="shared" si="5387"/>
        <v>0</v>
      </c>
      <c r="AFR84" s="450">
        <f t="shared" si="5387"/>
        <v>0</v>
      </c>
      <c r="AFS84" s="450">
        <f t="shared" si="5387"/>
        <v>0</v>
      </c>
      <c r="AFT84" s="450">
        <f t="shared" si="5387"/>
        <v>0</v>
      </c>
      <c r="AFU84" s="450">
        <f t="shared" si="5387"/>
        <v>0</v>
      </c>
      <c r="AFV84" s="450">
        <f t="shared" si="5387"/>
        <v>0</v>
      </c>
      <c r="AFW84" s="462">
        <f t="shared" si="5387"/>
        <v>0</v>
      </c>
      <c r="AFX84" s="451">
        <f t="shared" si="5387"/>
        <v>0</v>
      </c>
      <c r="AFZ84" s="457">
        <f t="shared" ref="AFZ84:AGM84" si="5388">SUM(AFZ85:AFZ87)</f>
        <v>0</v>
      </c>
      <c r="AGA84" s="450">
        <f t="shared" si="5388"/>
        <v>0</v>
      </c>
      <c r="AGB84" s="450">
        <f t="shared" si="5388"/>
        <v>0</v>
      </c>
      <c r="AGC84" s="450">
        <f t="shared" si="5388"/>
        <v>0</v>
      </c>
      <c r="AGD84" s="450">
        <f t="shared" si="5388"/>
        <v>0</v>
      </c>
      <c r="AGE84" s="450">
        <f t="shared" si="5388"/>
        <v>0</v>
      </c>
      <c r="AGF84" s="450">
        <f t="shared" si="5388"/>
        <v>0</v>
      </c>
      <c r="AGG84" s="450">
        <f t="shared" si="5388"/>
        <v>0</v>
      </c>
      <c r="AGH84" s="450">
        <f t="shared" si="5388"/>
        <v>0</v>
      </c>
      <c r="AGI84" s="450">
        <f t="shared" si="5388"/>
        <v>0</v>
      </c>
      <c r="AGJ84" s="450">
        <f t="shared" si="5388"/>
        <v>0</v>
      </c>
      <c r="AGK84" s="450">
        <f t="shared" si="5388"/>
        <v>0</v>
      </c>
      <c r="AGL84" s="462">
        <f t="shared" si="5388"/>
        <v>0</v>
      </c>
      <c r="AGM84" s="451">
        <f t="shared" si="5388"/>
        <v>0</v>
      </c>
      <c r="AGO84" s="457">
        <f t="shared" ref="AGO84:AHB84" si="5389">SUM(AGO85:AGO87)</f>
        <v>0</v>
      </c>
      <c r="AGP84" s="450">
        <f t="shared" si="5389"/>
        <v>0</v>
      </c>
      <c r="AGQ84" s="450">
        <f t="shared" si="5389"/>
        <v>0</v>
      </c>
      <c r="AGR84" s="450">
        <f t="shared" si="5389"/>
        <v>0</v>
      </c>
      <c r="AGS84" s="450">
        <f t="shared" si="5389"/>
        <v>0</v>
      </c>
      <c r="AGT84" s="450">
        <f t="shared" si="5389"/>
        <v>0</v>
      </c>
      <c r="AGU84" s="450">
        <f t="shared" si="5389"/>
        <v>0</v>
      </c>
      <c r="AGV84" s="450">
        <f t="shared" si="5389"/>
        <v>0</v>
      </c>
      <c r="AGW84" s="450">
        <f t="shared" si="5389"/>
        <v>0</v>
      </c>
      <c r="AGX84" s="450">
        <f t="shared" si="5389"/>
        <v>0</v>
      </c>
      <c r="AGY84" s="450">
        <f t="shared" si="5389"/>
        <v>0</v>
      </c>
      <c r="AGZ84" s="450">
        <f t="shared" si="5389"/>
        <v>0</v>
      </c>
      <c r="AHA84" s="462">
        <f t="shared" si="5389"/>
        <v>0</v>
      </c>
      <c r="AHB84" s="451">
        <f t="shared" si="5389"/>
        <v>0</v>
      </c>
      <c r="AHD84" s="457">
        <f t="shared" ref="AHD84:AHQ84" si="5390">SUM(AHD85:AHD87)</f>
        <v>0</v>
      </c>
      <c r="AHE84" s="450">
        <f t="shared" si="5390"/>
        <v>0</v>
      </c>
      <c r="AHF84" s="450">
        <f t="shared" si="5390"/>
        <v>0</v>
      </c>
      <c r="AHG84" s="450">
        <f t="shared" si="5390"/>
        <v>0</v>
      </c>
      <c r="AHH84" s="450">
        <f t="shared" si="5390"/>
        <v>0</v>
      </c>
      <c r="AHI84" s="450">
        <f t="shared" si="5390"/>
        <v>0</v>
      </c>
      <c r="AHJ84" s="450">
        <f t="shared" si="5390"/>
        <v>0</v>
      </c>
      <c r="AHK84" s="450">
        <f t="shared" si="5390"/>
        <v>0</v>
      </c>
      <c r="AHL84" s="450">
        <f t="shared" si="5390"/>
        <v>0</v>
      </c>
      <c r="AHM84" s="450">
        <f t="shared" si="5390"/>
        <v>0</v>
      </c>
      <c r="AHN84" s="450">
        <f t="shared" si="5390"/>
        <v>0</v>
      </c>
      <c r="AHO84" s="450">
        <f t="shared" si="5390"/>
        <v>0</v>
      </c>
      <c r="AHP84" s="462">
        <f t="shared" si="5390"/>
        <v>0</v>
      </c>
      <c r="AHQ84" s="451">
        <f t="shared" si="5390"/>
        <v>0</v>
      </c>
      <c r="AHS84" s="457">
        <f t="shared" ref="AHS84:AIF84" si="5391">SUM(AHS85:AHS87)</f>
        <v>0</v>
      </c>
      <c r="AHT84" s="450">
        <f t="shared" si="5391"/>
        <v>0</v>
      </c>
      <c r="AHU84" s="450">
        <f t="shared" si="5391"/>
        <v>0</v>
      </c>
      <c r="AHV84" s="450">
        <f t="shared" si="5391"/>
        <v>0</v>
      </c>
      <c r="AHW84" s="450">
        <f t="shared" si="5391"/>
        <v>0</v>
      </c>
      <c r="AHX84" s="450">
        <f t="shared" si="5391"/>
        <v>0</v>
      </c>
      <c r="AHY84" s="450">
        <f t="shared" si="5391"/>
        <v>0</v>
      </c>
      <c r="AHZ84" s="450">
        <f t="shared" si="5391"/>
        <v>0</v>
      </c>
      <c r="AIA84" s="450">
        <f t="shared" si="5391"/>
        <v>0</v>
      </c>
      <c r="AIB84" s="450">
        <f t="shared" si="5391"/>
        <v>0</v>
      </c>
      <c r="AIC84" s="450">
        <f t="shared" si="5391"/>
        <v>0</v>
      </c>
      <c r="AID84" s="450">
        <f t="shared" si="5391"/>
        <v>0</v>
      </c>
      <c r="AIE84" s="462">
        <f t="shared" si="5391"/>
        <v>0</v>
      </c>
      <c r="AIF84" s="451">
        <f t="shared" si="5391"/>
        <v>0</v>
      </c>
      <c r="AIH84" s="457">
        <f t="shared" ref="AIH84:AIU84" si="5392">SUM(AIH85:AIH87)</f>
        <v>0</v>
      </c>
      <c r="AII84" s="450">
        <f t="shared" si="5392"/>
        <v>0</v>
      </c>
      <c r="AIJ84" s="450">
        <f t="shared" si="5392"/>
        <v>0</v>
      </c>
      <c r="AIK84" s="450">
        <f t="shared" si="5392"/>
        <v>0</v>
      </c>
      <c r="AIL84" s="450">
        <f t="shared" si="5392"/>
        <v>0</v>
      </c>
      <c r="AIM84" s="450">
        <f t="shared" si="5392"/>
        <v>0</v>
      </c>
      <c r="AIN84" s="450">
        <f t="shared" si="5392"/>
        <v>0</v>
      </c>
      <c r="AIO84" s="450">
        <f t="shared" si="5392"/>
        <v>0</v>
      </c>
      <c r="AIP84" s="450">
        <f t="shared" si="5392"/>
        <v>0</v>
      </c>
      <c r="AIQ84" s="450">
        <f t="shared" si="5392"/>
        <v>0</v>
      </c>
      <c r="AIR84" s="450">
        <f t="shared" si="5392"/>
        <v>0</v>
      </c>
      <c r="AIS84" s="450">
        <f t="shared" si="5392"/>
        <v>0</v>
      </c>
      <c r="AIT84" s="462">
        <f t="shared" si="5392"/>
        <v>0</v>
      </c>
      <c r="AIU84" s="451">
        <f t="shared" si="5392"/>
        <v>0</v>
      </c>
      <c r="AIW84" s="457">
        <f t="shared" ref="AIW84:AJJ84" si="5393">SUM(AIW85:AIW87)</f>
        <v>0</v>
      </c>
      <c r="AIX84" s="450">
        <f t="shared" si="5393"/>
        <v>0</v>
      </c>
      <c r="AIY84" s="450">
        <f t="shared" si="5393"/>
        <v>0</v>
      </c>
      <c r="AIZ84" s="450">
        <f t="shared" si="5393"/>
        <v>0</v>
      </c>
      <c r="AJA84" s="450">
        <f t="shared" si="5393"/>
        <v>0</v>
      </c>
      <c r="AJB84" s="450">
        <f t="shared" si="5393"/>
        <v>0</v>
      </c>
      <c r="AJC84" s="450">
        <f t="shared" si="5393"/>
        <v>0</v>
      </c>
      <c r="AJD84" s="450">
        <f t="shared" si="5393"/>
        <v>0</v>
      </c>
      <c r="AJE84" s="450">
        <f t="shared" si="5393"/>
        <v>0</v>
      </c>
      <c r="AJF84" s="450">
        <f t="shared" si="5393"/>
        <v>0</v>
      </c>
      <c r="AJG84" s="450">
        <f t="shared" si="5393"/>
        <v>0</v>
      </c>
      <c r="AJH84" s="450">
        <f t="shared" si="5393"/>
        <v>0</v>
      </c>
      <c r="AJI84" s="462">
        <f t="shared" si="5393"/>
        <v>0</v>
      </c>
      <c r="AJJ84" s="451">
        <f t="shared" si="5393"/>
        <v>0</v>
      </c>
      <c r="AJL84" s="457">
        <f t="shared" ref="AJL84:AJY84" si="5394">SUM(AJL85:AJL87)</f>
        <v>0</v>
      </c>
      <c r="AJM84" s="450">
        <f t="shared" si="5394"/>
        <v>0</v>
      </c>
      <c r="AJN84" s="450">
        <f t="shared" si="5394"/>
        <v>0</v>
      </c>
      <c r="AJO84" s="450">
        <f t="shared" si="5394"/>
        <v>0</v>
      </c>
      <c r="AJP84" s="450">
        <f t="shared" si="5394"/>
        <v>0</v>
      </c>
      <c r="AJQ84" s="450">
        <f t="shared" si="5394"/>
        <v>0</v>
      </c>
      <c r="AJR84" s="450">
        <f t="shared" si="5394"/>
        <v>0</v>
      </c>
      <c r="AJS84" s="450">
        <f t="shared" si="5394"/>
        <v>0</v>
      </c>
      <c r="AJT84" s="450">
        <f t="shared" si="5394"/>
        <v>0</v>
      </c>
      <c r="AJU84" s="450">
        <f t="shared" si="5394"/>
        <v>0</v>
      </c>
      <c r="AJV84" s="450">
        <f t="shared" si="5394"/>
        <v>0</v>
      </c>
      <c r="AJW84" s="450">
        <f t="shared" si="5394"/>
        <v>0</v>
      </c>
      <c r="AJX84" s="462">
        <f t="shared" si="5394"/>
        <v>0</v>
      </c>
      <c r="AJY84" s="451">
        <f t="shared" si="5394"/>
        <v>0</v>
      </c>
      <c r="AKA84" s="457">
        <f t="shared" ref="AKA84:AKN84" si="5395">SUM(AKA85:AKA87)</f>
        <v>0</v>
      </c>
      <c r="AKB84" s="450">
        <f t="shared" si="5395"/>
        <v>0</v>
      </c>
      <c r="AKC84" s="450">
        <f t="shared" si="5395"/>
        <v>0</v>
      </c>
      <c r="AKD84" s="450">
        <f t="shared" si="5395"/>
        <v>0</v>
      </c>
      <c r="AKE84" s="450">
        <f t="shared" si="5395"/>
        <v>0</v>
      </c>
      <c r="AKF84" s="450">
        <f t="shared" si="5395"/>
        <v>0</v>
      </c>
      <c r="AKG84" s="450">
        <f t="shared" si="5395"/>
        <v>0</v>
      </c>
      <c r="AKH84" s="450">
        <f t="shared" si="5395"/>
        <v>0</v>
      </c>
      <c r="AKI84" s="450">
        <f t="shared" si="5395"/>
        <v>0</v>
      </c>
      <c r="AKJ84" s="450">
        <f t="shared" si="5395"/>
        <v>0</v>
      </c>
      <c r="AKK84" s="450">
        <f t="shared" si="5395"/>
        <v>0</v>
      </c>
      <c r="AKL84" s="450">
        <f t="shared" si="5395"/>
        <v>0</v>
      </c>
      <c r="AKM84" s="462">
        <f t="shared" si="5395"/>
        <v>0</v>
      </c>
      <c r="AKN84" s="451">
        <f t="shared" si="5395"/>
        <v>0</v>
      </c>
      <c r="AKP84" s="457">
        <f t="shared" ref="AKP84:ALC84" si="5396">SUM(AKP85:AKP87)</f>
        <v>0</v>
      </c>
      <c r="AKQ84" s="450">
        <f t="shared" si="5396"/>
        <v>0</v>
      </c>
      <c r="AKR84" s="450">
        <f t="shared" si="5396"/>
        <v>0</v>
      </c>
      <c r="AKS84" s="450">
        <f t="shared" si="5396"/>
        <v>0</v>
      </c>
      <c r="AKT84" s="450">
        <f t="shared" si="5396"/>
        <v>0</v>
      </c>
      <c r="AKU84" s="450">
        <f t="shared" si="5396"/>
        <v>0</v>
      </c>
      <c r="AKV84" s="450">
        <f t="shared" si="5396"/>
        <v>0</v>
      </c>
      <c r="AKW84" s="450">
        <f t="shared" si="5396"/>
        <v>0</v>
      </c>
      <c r="AKX84" s="450">
        <f t="shared" si="5396"/>
        <v>0</v>
      </c>
      <c r="AKY84" s="450">
        <f t="shared" si="5396"/>
        <v>0</v>
      </c>
      <c r="AKZ84" s="450">
        <f t="shared" si="5396"/>
        <v>0</v>
      </c>
      <c r="ALA84" s="450">
        <f t="shared" si="5396"/>
        <v>0</v>
      </c>
      <c r="ALB84" s="462">
        <f t="shared" si="5396"/>
        <v>0</v>
      </c>
      <c r="ALC84" s="451">
        <f t="shared" si="5396"/>
        <v>0</v>
      </c>
      <c r="ALE84" s="457">
        <f t="shared" ref="ALE84:ALR84" si="5397">SUM(ALE85:ALE87)</f>
        <v>0</v>
      </c>
      <c r="ALF84" s="450">
        <f t="shared" si="5397"/>
        <v>0</v>
      </c>
      <c r="ALG84" s="450">
        <f t="shared" si="5397"/>
        <v>0</v>
      </c>
      <c r="ALH84" s="450">
        <f t="shared" si="5397"/>
        <v>0</v>
      </c>
      <c r="ALI84" s="450">
        <f t="shared" si="5397"/>
        <v>0</v>
      </c>
      <c r="ALJ84" s="450">
        <f t="shared" si="5397"/>
        <v>0</v>
      </c>
      <c r="ALK84" s="450">
        <f t="shared" si="5397"/>
        <v>0</v>
      </c>
      <c r="ALL84" s="450">
        <f t="shared" si="5397"/>
        <v>0</v>
      </c>
      <c r="ALM84" s="450">
        <f t="shared" si="5397"/>
        <v>0</v>
      </c>
      <c r="ALN84" s="450">
        <f t="shared" si="5397"/>
        <v>0</v>
      </c>
      <c r="ALO84" s="450">
        <f t="shared" si="5397"/>
        <v>0</v>
      </c>
      <c r="ALP84" s="450">
        <f t="shared" si="5397"/>
        <v>0</v>
      </c>
      <c r="ALQ84" s="462">
        <f t="shared" si="5397"/>
        <v>0</v>
      </c>
      <c r="ALR84" s="451">
        <f t="shared" si="5397"/>
        <v>0</v>
      </c>
      <c r="ALT84" s="457">
        <f t="shared" ref="ALT84:AMG84" si="5398">SUM(ALT85:ALT87)</f>
        <v>0</v>
      </c>
      <c r="ALU84" s="450">
        <f t="shared" si="5398"/>
        <v>0</v>
      </c>
      <c r="ALV84" s="450">
        <f t="shared" si="5398"/>
        <v>0</v>
      </c>
      <c r="ALW84" s="450">
        <f t="shared" si="5398"/>
        <v>0</v>
      </c>
      <c r="ALX84" s="450">
        <f t="shared" si="5398"/>
        <v>0</v>
      </c>
      <c r="ALY84" s="450">
        <f t="shared" si="5398"/>
        <v>0</v>
      </c>
      <c r="ALZ84" s="450">
        <f t="shared" si="5398"/>
        <v>0</v>
      </c>
      <c r="AMA84" s="450">
        <f t="shared" si="5398"/>
        <v>0</v>
      </c>
      <c r="AMB84" s="450">
        <f t="shared" si="5398"/>
        <v>0</v>
      </c>
      <c r="AMC84" s="450">
        <f t="shared" si="5398"/>
        <v>0</v>
      </c>
      <c r="AMD84" s="450">
        <f t="shared" si="5398"/>
        <v>0</v>
      </c>
      <c r="AME84" s="450">
        <f t="shared" si="5398"/>
        <v>0</v>
      </c>
      <c r="AMF84" s="462">
        <f t="shared" si="5398"/>
        <v>0</v>
      </c>
      <c r="AMG84" s="451">
        <f t="shared" si="5398"/>
        <v>0</v>
      </c>
      <c r="AMI84" s="457">
        <f t="shared" ref="AMI84:AMV84" si="5399">SUM(AMI85:AMI87)</f>
        <v>0</v>
      </c>
      <c r="AMJ84" s="450">
        <f t="shared" si="5399"/>
        <v>0</v>
      </c>
      <c r="AMK84" s="450">
        <f t="shared" si="5399"/>
        <v>0</v>
      </c>
      <c r="AML84" s="450">
        <f t="shared" si="5399"/>
        <v>0</v>
      </c>
      <c r="AMM84" s="450">
        <f t="shared" si="5399"/>
        <v>0</v>
      </c>
      <c r="AMN84" s="450">
        <f t="shared" si="5399"/>
        <v>0</v>
      </c>
      <c r="AMO84" s="450">
        <f t="shared" si="5399"/>
        <v>0</v>
      </c>
      <c r="AMP84" s="450">
        <f t="shared" si="5399"/>
        <v>0</v>
      </c>
      <c r="AMQ84" s="450">
        <f t="shared" si="5399"/>
        <v>0</v>
      </c>
      <c r="AMR84" s="450">
        <f t="shared" si="5399"/>
        <v>0</v>
      </c>
      <c r="AMS84" s="450">
        <f t="shared" si="5399"/>
        <v>0</v>
      </c>
      <c r="AMT84" s="450">
        <f t="shared" si="5399"/>
        <v>0</v>
      </c>
      <c r="AMU84" s="462">
        <f t="shared" si="5399"/>
        <v>0</v>
      </c>
      <c r="AMV84" s="451">
        <f t="shared" si="5399"/>
        <v>0</v>
      </c>
      <c r="AMX84" s="457">
        <f t="shared" ref="AMX84:ANK84" si="5400">SUM(AMX85:AMX87)</f>
        <v>0</v>
      </c>
      <c r="AMY84" s="450">
        <f t="shared" si="5400"/>
        <v>0</v>
      </c>
      <c r="AMZ84" s="450">
        <f t="shared" si="5400"/>
        <v>0</v>
      </c>
      <c r="ANA84" s="450">
        <f t="shared" si="5400"/>
        <v>0</v>
      </c>
      <c r="ANB84" s="450">
        <f t="shared" si="5400"/>
        <v>0</v>
      </c>
      <c r="ANC84" s="450">
        <f t="shared" si="5400"/>
        <v>0</v>
      </c>
      <c r="AND84" s="450">
        <f t="shared" si="5400"/>
        <v>0</v>
      </c>
      <c r="ANE84" s="450">
        <f t="shared" si="5400"/>
        <v>0</v>
      </c>
      <c r="ANF84" s="450">
        <f t="shared" si="5400"/>
        <v>0</v>
      </c>
      <c r="ANG84" s="450">
        <f t="shared" si="5400"/>
        <v>0</v>
      </c>
      <c r="ANH84" s="450">
        <f t="shared" si="5400"/>
        <v>0</v>
      </c>
      <c r="ANI84" s="450">
        <f t="shared" si="5400"/>
        <v>0</v>
      </c>
      <c r="ANJ84" s="462">
        <f t="shared" si="5400"/>
        <v>0</v>
      </c>
      <c r="ANK84" s="451">
        <f t="shared" si="5400"/>
        <v>0</v>
      </c>
      <c r="ANM84" s="457">
        <f t="shared" ref="ANM84:ANZ84" si="5401">SUM(ANM85:ANM87)</f>
        <v>0</v>
      </c>
      <c r="ANN84" s="450">
        <f t="shared" si="5401"/>
        <v>0</v>
      </c>
      <c r="ANO84" s="450">
        <f t="shared" si="5401"/>
        <v>0</v>
      </c>
      <c r="ANP84" s="450">
        <f t="shared" si="5401"/>
        <v>0</v>
      </c>
      <c r="ANQ84" s="450">
        <f t="shared" si="5401"/>
        <v>0</v>
      </c>
      <c r="ANR84" s="450">
        <f t="shared" si="5401"/>
        <v>0</v>
      </c>
      <c r="ANS84" s="450">
        <f t="shared" si="5401"/>
        <v>0</v>
      </c>
      <c r="ANT84" s="450">
        <f t="shared" si="5401"/>
        <v>0</v>
      </c>
      <c r="ANU84" s="450">
        <f t="shared" si="5401"/>
        <v>0</v>
      </c>
      <c r="ANV84" s="450">
        <f t="shared" si="5401"/>
        <v>0</v>
      </c>
      <c r="ANW84" s="450">
        <f t="shared" si="5401"/>
        <v>0</v>
      </c>
      <c r="ANX84" s="450">
        <f t="shared" si="5401"/>
        <v>0</v>
      </c>
      <c r="ANY84" s="462">
        <f t="shared" si="5401"/>
        <v>0</v>
      </c>
      <c r="ANZ84" s="451">
        <f t="shared" si="5401"/>
        <v>0</v>
      </c>
      <c r="AOB84" s="457">
        <f t="shared" ref="AOB84:AOO84" si="5402">SUM(AOB85:AOB87)</f>
        <v>0</v>
      </c>
      <c r="AOC84" s="450">
        <f t="shared" si="5402"/>
        <v>0</v>
      </c>
      <c r="AOD84" s="450">
        <f t="shared" si="5402"/>
        <v>0</v>
      </c>
      <c r="AOE84" s="450">
        <f t="shared" si="5402"/>
        <v>0</v>
      </c>
      <c r="AOF84" s="450">
        <f t="shared" si="5402"/>
        <v>0</v>
      </c>
      <c r="AOG84" s="450">
        <f t="shared" si="5402"/>
        <v>0</v>
      </c>
      <c r="AOH84" s="450">
        <f t="shared" si="5402"/>
        <v>0</v>
      </c>
      <c r="AOI84" s="450">
        <f t="shared" si="5402"/>
        <v>0</v>
      </c>
      <c r="AOJ84" s="450">
        <f t="shared" si="5402"/>
        <v>0</v>
      </c>
      <c r="AOK84" s="450">
        <f t="shared" si="5402"/>
        <v>0</v>
      </c>
      <c r="AOL84" s="450">
        <f t="shared" si="5402"/>
        <v>0</v>
      </c>
      <c r="AOM84" s="450">
        <f t="shared" si="5402"/>
        <v>0</v>
      </c>
      <c r="AON84" s="462">
        <f t="shared" si="5402"/>
        <v>0</v>
      </c>
      <c r="AOO84" s="451">
        <f t="shared" si="5402"/>
        <v>0</v>
      </c>
      <c r="AOQ84" s="457">
        <f t="shared" ref="AOQ84:APD84" si="5403">SUM(AOQ85:AOQ87)</f>
        <v>0</v>
      </c>
      <c r="AOR84" s="450">
        <f t="shared" si="5403"/>
        <v>0</v>
      </c>
      <c r="AOS84" s="450">
        <f t="shared" si="5403"/>
        <v>0</v>
      </c>
      <c r="AOT84" s="450">
        <f t="shared" si="5403"/>
        <v>0</v>
      </c>
      <c r="AOU84" s="450">
        <f t="shared" si="5403"/>
        <v>0</v>
      </c>
      <c r="AOV84" s="450">
        <f t="shared" si="5403"/>
        <v>0</v>
      </c>
      <c r="AOW84" s="450">
        <f t="shared" si="5403"/>
        <v>0</v>
      </c>
      <c r="AOX84" s="450">
        <f t="shared" si="5403"/>
        <v>0</v>
      </c>
      <c r="AOY84" s="450">
        <f t="shared" si="5403"/>
        <v>0</v>
      </c>
      <c r="AOZ84" s="450">
        <f t="shared" si="5403"/>
        <v>0</v>
      </c>
      <c r="APA84" s="450">
        <f t="shared" si="5403"/>
        <v>0</v>
      </c>
      <c r="APB84" s="450">
        <f t="shared" si="5403"/>
        <v>0</v>
      </c>
      <c r="APC84" s="462">
        <f t="shared" si="5403"/>
        <v>0</v>
      </c>
      <c r="APD84" s="451">
        <f t="shared" si="5403"/>
        <v>0</v>
      </c>
      <c r="APF84" s="457">
        <f t="shared" ref="APF84:APS84" si="5404">SUM(APF85:APF87)</f>
        <v>0</v>
      </c>
      <c r="APG84" s="450">
        <f t="shared" si="5404"/>
        <v>0</v>
      </c>
      <c r="APH84" s="450">
        <f t="shared" si="5404"/>
        <v>0</v>
      </c>
      <c r="API84" s="450">
        <f t="shared" si="5404"/>
        <v>0</v>
      </c>
      <c r="APJ84" s="450">
        <f t="shared" si="5404"/>
        <v>0</v>
      </c>
      <c r="APK84" s="450">
        <f t="shared" si="5404"/>
        <v>0</v>
      </c>
      <c r="APL84" s="450">
        <f t="shared" si="5404"/>
        <v>0</v>
      </c>
      <c r="APM84" s="450">
        <f t="shared" si="5404"/>
        <v>0</v>
      </c>
      <c r="APN84" s="450">
        <f t="shared" si="5404"/>
        <v>0</v>
      </c>
      <c r="APO84" s="450">
        <f t="shared" si="5404"/>
        <v>0</v>
      </c>
      <c r="APP84" s="450">
        <f t="shared" si="5404"/>
        <v>0</v>
      </c>
      <c r="APQ84" s="450">
        <f t="shared" si="5404"/>
        <v>0</v>
      </c>
      <c r="APR84" s="462">
        <f t="shared" si="5404"/>
        <v>0</v>
      </c>
      <c r="APS84" s="451">
        <f t="shared" si="5404"/>
        <v>0</v>
      </c>
      <c r="APU84" s="457">
        <f t="shared" ref="APU84:AQH84" si="5405">SUM(APU85:APU87)</f>
        <v>0</v>
      </c>
      <c r="APV84" s="450">
        <f t="shared" si="5405"/>
        <v>0</v>
      </c>
      <c r="APW84" s="450">
        <f t="shared" si="5405"/>
        <v>0</v>
      </c>
      <c r="APX84" s="450">
        <f t="shared" si="5405"/>
        <v>0</v>
      </c>
      <c r="APY84" s="450">
        <f t="shared" si="5405"/>
        <v>0</v>
      </c>
      <c r="APZ84" s="450">
        <f t="shared" si="5405"/>
        <v>0</v>
      </c>
      <c r="AQA84" s="450">
        <f t="shared" si="5405"/>
        <v>0</v>
      </c>
      <c r="AQB84" s="450">
        <f t="shared" si="5405"/>
        <v>0</v>
      </c>
      <c r="AQC84" s="450">
        <f t="shared" si="5405"/>
        <v>0</v>
      </c>
      <c r="AQD84" s="450">
        <f t="shared" si="5405"/>
        <v>0</v>
      </c>
      <c r="AQE84" s="450">
        <f t="shared" si="5405"/>
        <v>0</v>
      </c>
      <c r="AQF84" s="450">
        <f t="shared" si="5405"/>
        <v>0</v>
      </c>
      <c r="AQG84" s="462">
        <f t="shared" si="5405"/>
        <v>0</v>
      </c>
      <c r="AQH84" s="451">
        <f t="shared" si="5405"/>
        <v>0</v>
      </c>
      <c r="AQJ84" s="457">
        <f t="shared" ref="AQJ84:AQW84" si="5406">SUM(AQJ85:AQJ87)</f>
        <v>0</v>
      </c>
      <c r="AQK84" s="450">
        <f t="shared" si="5406"/>
        <v>0</v>
      </c>
      <c r="AQL84" s="450">
        <f t="shared" si="5406"/>
        <v>0</v>
      </c>
      <c r="AQM84" s="450">
        <f t="shared" si="5406"/>
        <v>0</v>
      </c>
      <c r="AQN84" s="450">
        <f t="shared" si="5406"/>
        <v>0</v>
      </c>
      <c r="AQO84" s="450">
        <f t="shared" si="5406"/>
        <v>0</v>
      </c>
      <c r="AQP84" s="450">
        <f t="shared" si="5406"/>
        <v>0</v>
      </c>
      <c r="AQQ84" s="450">
        <f t="shared" si="5406"/>
        <v>0</v>
      </c>
      <c r="AQR84" s="450">
        <f t="shared" si="5406"/>
        <v>0</v>
      </c>
      <c r="AQS84" s="450">
        <f t="shared" si="5406"/>
        <v>0</v>
      </c>
      <c r="AQT84" s="450">
        <f t="shared" si="5406"/>
        <v>0</v>
      </c>
      <c r="AQU84" s="450">
        <f t="shared" si="5406"/>
        <v>0</v>
      </c>
      <c r="AQV84" s="462">
        <f t="shared" si="5406"/>
        <v>0</v>
      </c>
      <c r="AQW84" s="451">
        <f t="shared" si="5406"/>
        <v>0</v>
      </c>
      <c r="AQY84" s="457">
        <f t="shared" ref="AQY84:ARL84" si="5407">SUM(AQY85:AQY87)</f>
        <v>0</v>
      </c>
      <c r="AQZ84" s="450">
        <f t="shared" si="5407"/>
        <v>0</v>
      </c>
      <c r="ARA84" s="450">
        <f t="shared" si="5407"/>
        <v>0</v>
      </c>
      <c r="ARB84" s="450">
        <f t="shared" si="5407"/>
        <v>0</v>
      </c>
      <c r="ARC84" s="450">
        <f t="shared" si="5407"/>
        <v>0</v>
      </c>
      <c r="ARD84" s="450">
        <f t="shared" si="5407"/>
        <v>0</v>
      </c>
      <c r="ARE84" s="450">
        <f t="shared" si="5407"/>
        <v>0</v>
      </c>
      <c r="ARF84" s="450">
        <f t="shared" si="5407"/>
        <v>0</v>
      </c>
      <c r="ARG84" s="450">
        <f t="shared" si="5407"/>
        <v>0</v>
      </c>
      <c r="ARH84" s="450">
        <f t="shared" si="5407"/>
        <v>0</v>
      </c>
      <c r="ARI84" s="450">
        <f t="shared" si="5407"/>
        <v>0</v>
      </c>
      <c r="ARJ84" s="450">
        <f t="shared" si="5407"/>
        <v>0</v>
      </c>
      <c r="ARK84" s="462">
        <f t="shared" si="5407"/>
        <v>0</v>
      </c>
      <c r="ARL84" s="451">
        <f t="shared" si="5407"/>
        <v>0</v>
      </c>
      <c r="ARN84" s="457">
        <f t="shared" ref="ARN84:ASA84" si="5408">SUM(ARN85:ARN87)</f>
        <v>0</v>
      </c>
      <c r="ARO84" s="450">
        <f t="shared" si="5408"/>
        <v>0</v>
      </c>
      <c r="ARP84" s="450">
        <f t="shared" si="5408"/>
        <v>0</v>
      </c>
      <c r="ARQ84" s="450">
        <f t="shared" si="5408"/>
        <v>0</v>
      </c>
      <c r="ARR84" s="450">
        <f t="shared" si="5408"/>
        <v>0</v>
      </c>
      <c r="ARS84" s="450">
        <f t="shared" si="5408"/>
        <v>0</v>
      </c>
      <c r="ART84" s="450">
        <f t="shared" si="5408"/>
        <v>0</v>
      </c>
      <c r="ARU84" s="450">
        <f t="shared" si="5408"/>
        <v>0</v>
      </c>
      <c r="ARV84" s="450">
        <f t="shared" si="5408"/>
        <v>0</v>
      </c>
      <c r="ARW84" s="450">
        <f t="shared" si="5408"/>
        <v>0</v>
      </c>
      <c r="ARX84" s="450">
        <f t="shared" si="5408"/>
        <v>0</v>
      </c>
      <c r="ARY84" s="450">
        <f t="shared" si="5408"/>
        <v>0</v>
      </c>
      <c r="ARZ84" s="462">
        <f t="shared" si="5408"/>
        <v>0</v>
      </c>
      <c r="ASA84" s="451">
        <f t="shared" si="5408"/>
        <v>0</v>
      </c>
      <c r="ASC84" s="457">
        <f t="shared" ref="ASC84:ASP84" si="5409">SUM(ASC85:ASC87)</f>
        <v>0</v>
      </c>
      <c r="ASD84" s="450">
        <f t="shared" si="5409"/>
        <v>0</v>
      </c>
      <c r="ASE84" s="450">
        <f t="shared" si="5409"/>
        <v>0</v>
      </c>
      <c r="ASF84" s="450">
        <f t="shared" si="5409"/>
        <v>0</v>
      </c>
      <c r="ASG84" s="450">
        <f t="shared" si="5409"/>
        <v>0</v>
      </c>
      <c r="ASH84" s="450">
        <f t="shared" si="5409"/>
        <v>0</v>
      </c>
      <c r="ASI84" s="450">
        <f t="shared" si="5409"/>
        <v>0</v>
      </c>
      <c r="ASJ84" s="450">
        <f t="shared" si="5409"/>
        <v>0</v>
      </c>
      <c r="ASK84" s="450">
        <f t="shared" si="5409"/>
        <v>0</v>
      </c>
      <c r="ASL84" s="450">
        <f t="shared" si="5409"/>
        <v>0</v>
      </c>
      <c r="ASM84" s="450">
        <f t="shared" si="5409"/>
        <v>0</v>
      </c>
      <c r="ASN84" s="450">
        <f t="shared" si="5409"/>
        <v>0</v>
      </c>
      <c r="ASO84" s="462">
        <f t="shared" si="5409"/>
        <v>0</v>
      </c>
      <c r="ASP84" s="451">
        <f t="shared" si="5409"/>
        <v>0</v>
      </c>
      <c r="ASR84" s="457">
        <f t="shared" ref="ASR84:ATE84" si="5410">SUM(ASR85:ASR87)</f>
        <v>0</v>
      </c>
      <c r="ASS84" s="450">
        <f t="shared" si="5410"/>
        <v>0</v>
      </c>
      <c r="AST84" s="450">
        <f t="shared" si="5410"/>
        <v>0</v>
      </c>
      <c r="ASU84" s="450">
        <f t="shared" si="5410"/>
        <v>0</v>
      </c>
      <c r="ASV84" s="450">
        <f t="shared" si="5410"/>
        <v>0</v>
      </c>
      <c r="ASW84" s="450">
        <f t="shared" si="5410"/>
        <v>0</v>
      </c>
      <c r="ASX84" s="450">
        <f t="shared" si="5410"/>
        <v>0</v>
      </c>
      <c r="ASY84" s="450">
        <f t="shared" si="5410"/>
        <v>0</v>
      </c>
      <c r="ASZ84" s="450">
        <f t="shared" si="5410"/>
        <v>0</v>
      </c>
      <c r="ATA84" s="450">
        <f t="shared" si="5410"/>
        <v>0</v>
      </c>
      <c r="ATB84" s="450">
        <f t="shared" si="5410"/>
        <v>0</v>
      </c>
      <c r="ATC84" s="450">
        <f t="shared" si="5410"/>
        <v>0</v>
      </c>
      <c r="ATD84" s="462">
        <f t="shared" si="5410"/>
        <v>0</v>
      </c>
      <c r="ATE84" s="451">
        <f t="shared" si="5410"/>
        <v>0</v>
      </c>
      <c r="ATG84" s="457">
        <f t="shared" ref="ATG84:ATT84" si="5411">SUM(ATG85:ATG87)</f>
        <v>0</v>
      </c>
      <c r="ATH84" s="450">
        <f t="shared" si="5411"/>
        <v>0</v>
      </c>
      <c r="ATI84" s="450">
        <f t="shared" si="5411"/>
        <v>0</v>
      </c>
      <c r="ATJ84" s="450">
        <f t="shared" si="5411"/>
        <v>0</v>
      </c>
      <c r="ATK84" s="450">
        <f t="shared" si="5411"/>
        <v>0</v>
      </c>
      <c r="ATL84" s="450">
        <f t="shared" si="5411"/>
        <v>0</v>
      </c>
      <c r="ATM84" s="450">
        <f t="shared" si="5411"/>
        <v>0</v>
      </c>
      <c r="ATN84" s="450">
        <f t="shared" si="5411"/>
        <v>0</v>
      </c>
      <c r="ATO84" s="450">
        <f t="shared" si="5411"/>
        <v>0</v>
      </c>
      <c r="ATP84" s="450">
        <f t="shared" si="5411"/>
        <v>0</v>
      </c>
      <c r="ATQ84" s="450">
        <f t="shared" si="5411"/>
        <v>0</v>
      </c>
      <c r="ATR84" s="450">
        <f t="shared" si="5411"/>
        <v>0</v>
      </c>
      <c r="ATS84" s="462">
        <f t="shared" si="5411"/>
        <v>0</v>
      </c>
      <c r="ATT84" s="451">
        <f t="shared" si="5411"/>
        <v>0</v>
      </c>
      <c r="ATV84" s="457">
        <f t="shared" ref="ATV84:AUI84" si="5412">SUM(ATV85:ATV87)</f>
        <v>0</v>
      </c>
      <c r="ATW84" s="450">
        <f t="shared" si="5412"/>
        <v>0</v>
      </c>
      <c r="ATX84" s="450">
        <f t="shared" si="5412"/>
        <v>0</v>
      </c>
      <c r="ATY84" s="450">
        <f t="shared" si="5412"/>
        <v>0</v>
      </c>
      <c r="ATZ84" s="450">
        <f t="shared" si="5412"/>
        <v>0</v>
      </c>
      <c r="AUA84" s="450">
        <f t="shared" si="5412"/>
        <v>0</v>
      </c>
      <c r="AUB84" s="450">
        <f t="shared" si="5412"/>
        <v>0</v>
      </c>
      <c r="AUC84" s="450">
        <f t="shared" si="5412"/>
        <v>0</v>
      </c>
      <c r="AUD84" s="450">
        <f t="shared" si="5412"/>
        <v>0</v>
      </c>
      <c r="AUE84" s="450">
        <f t="shared" si="5412"/>
        <v>0</v>
      </c>
      <c r="AUF84" s="450">
        <f t="shared" si="5412"/>
        <v>0</v>
      </c>
      <c r="AUG84" s="450">
        <f t="shared" si="5412"/>
        <v>0</v>
      </c>
      <c r="AUH84" s="462">
        <f t="shared" si="5412"/>
        <v>0</v>
      </c>
      <c r="AUI84" s="451">
        <f t="shared" si="5412"/>
        <v>0</v>
      </c>
      <c r="AUK84" s="457">
        <f t="shared" ref="AUK84:AUX84" si="5413">SUM(AUK85:AUK87)</f>
        <v>0</v>
      </c>
      <c r="AUL84" s="450">
        <f t="shared" si="5413"/>
        <v>0</v>
      </c>
      <c r="AUM84" s="450">
        <f t="shared" si="5413"/>
        <v>0</v>
      </c>
      <c r="AUN84" s="450">
        <f t="shared" si="5413"/>
        <v>0</v>
      </c>
      <c r="AUO84" s="450">
        <f t="shared" si="5413"/>
        <v>0</v>
      </c>
      <c r="AUP84" s="450">
        <f t="shared" si="5413"/>
        <v>0</v>
      </c>
      <c r="AUQ84" s="450">
        <f t="shared" si="5413"/>
        <v>0</v>
      </c>
      <c r="AUR84" s="450">
        <f t="shared" si="5413"/>
        <v>0</v>
      </c>
      <c r="AUS84" s="450">
        <f t="shared" si="5413"/>
        <v>0</v>
      </c>
      <c r="AUT84" s="450">
        <f t="shared" si="5413"/>
        <v>0</v>
      </c>
      <c r="AUU84" s="450">
        <f t="shared" si="5413"/>
        <v>0</v>
      </c>
      <c r="AUV84" s="450">
        <f t="shared" si="5413"/>
        <v>0</v>
      </c>
      <c r="AUW84" s="462">
        <f t="shared" si="5413"/>
        <v>0</v>
      </c>
      <c r="AUX84" s="451">
        <f t="shared" si="5413"/>
        <v>0</v>
      </c>
      <c r="AUZ84" s="457">
        <f t="shared" ref="AUZ84:AVM84" si="5414">SUM(AUZ85:AUZ87)</f>
        <v>0</v>
      </c>
      <c r="AVA84" s="450">
        <f t="shared" si="5414"/>
        <v>0</v>
      </c>
      <c r="AVB84" s="450">
        <f t="shared" si="5414"/>
        <v>0</v>
      </c>
      <c r="AVC84" s="450">
        <f t="shared" si="5414"/>
        <v>0</v>
      </c>
      <c r="AVD84" s="450">
        <f t="shared" si="5414"/>
        <v>0</v>
      </c>
      <c r="AVE84" s="450">
        <f t="shared" si="5414"/>
        <v>0</v>
      </c>
      <c r="AVF84" s="450">
        <f t="shared" si="5414"/>
        <v>0</v>
      </c>
      <c r="AVG84" s="450">
        <f t="shared" si="5414"/>
        <v>0</v>
      </c>
      <c r="AVH84" s="450">
        <f t="shared" si="5414"/>
        <v>0</v>
      </c>
      <c r="AVI84" s="450">
        <f t="shared" si="5414"/>
        <v>0</v>
      </c>
      <c r="AVJ84" s="450">
        <f t="shared" si="5414"/>
        <v>0</v>
      </c>
      <c r="AVK84" s="450">
        <f t="shared" si="5414"/>
        <v>0</v>
      </c>
      <c r="AVL84" s="462">
        <f t="shared" si="5414"/>
        <v>0</v>
      </c>
      <c r="AVM84" s="451">
        <f t="shared" si="5414"/>
        <v>0</v>
      </c>
      <c r="AVO84" s="457">
        <f t="shared" ref="AVO84:AWB84" si="5415">SUM(AVO85:AVO87)</f>
        <v>0</v>
      </c>
      <c r="AVP84" s="450">
        <f t="shared" si="5415"/>
        <v>0</v>
      </c>
      <c r="AVQ84" s="450">
        <f t="shared" si="5415"/>
        <v>0</v>
      </c>
      <c r="AVR84" s="450">
        <f t="shared" si="5415"/>
        <v>0</v>
      </c>
      <c r="AVS84" s="450">
        <f t="shared" si="5415"/>
        <v>0</v>
      </c>
      <c r="AVT84" s="450">
        <f t="shared" si="5415"/>
        <v>0</v>
      </c>
      <c r="AVU84" s="450">
        <f t="shared" si="5415"/>
        <v>0</v>
      </c>
      <c r="AVV84" s="450">
        <f t="shared" si="5415"/>
        <v>0</v>
      </c>
      <c r="AVW84" s="450">
        <f t="shared" si="5415"/>
        <v>0</v>
      </c>
      <c r="AVX84" s="450">
        <f t="shared" si="5415"/>
        <v>0</v>
      </c>
      <c r="AVY84" s="450">
        <f t="shared" si="5415"/>
        <v>0</v>
      </c>
      <c r="AVZ84" s="450">
        <f t="shared" si="5415"/>
        <v>0</v>
      </c>
      <c r="AWA84" s="462">
        <f t="shared" si="5415"/>
        <v>0</v>
      </c>
      <c r="AWB84" s="451">
        <f t="shared" si="5415"/>
        <v>0</v>
      </c>
      <c r="AWD84" s="457">
        <f t="shared" ref="AWD84:AWQ84" si="5416">SUM(AWD85:AWD87)</f>
        <v>0</v>
      </c>
      <c r="AWE84" s="450">
        <f t="shared" si="5416"/>
        <v>0</v>
      </c>
      <c r="AWF84" s="450">
        <f t="shared" si="5416"/>
        <v>0</v>
      </c>
      <c r="AWG84" s="450">
        <f t="shared" si="5416"/>
        <v>0</v>
      </c>
      <c r="AWH84" s="450">
        <f t="shared" si="5416"/>
        <v>0</v>
      </c>
      <c r="AWI84" s="450">
        <f t="shared" si="5416"/>
        <v>0</v>
      </c>
      <c r="AWJ84" s="450">
        <f t="shared" si="5416"/>
        <v>0</v>
      </c>
      <c r="AWK84" s="450">
        <f t="shared" si="5416"/>
        <v>0</v>
      </c>
      <c r="AWL84" s="450">
        <f t="shared" si="5416"/>
        <v>0</v>
      </c>
      <c r="AWM84" s="450">
        <f t="shared" si="5416"/>
        <v>0</v>
      </c>
      <c r="AWN84" s="450">
        <f t="shared" si="5416"/>
        <v>0</v>
      </c>
      <c r="AWO84" s="450">
        <f t="shared" si="5416"/>
        <v>0</v>
      </c>
      <c r="AWP84" s="462">
        <f t="shared" si="5416"/>
        <v>0</v>
      </c>
      <c r="AWQ84" s="451">
        <f t="shared" si="5416"/>
        <v>0</v>
      </c>
      <c r="AWS84" s="457">
        <f t="shared" ref="AWS84:AXF84" si="5417">SUM(AWS85:AWS87)</f>
        <v>0</v>
      </c>
      <c r="AWT84" s="450">
        <f t="shared" si="5417"/>
        <v>0</v>
      </c>
      <c r="AWU84" s="450">
        <f t="shared" si="5417"/>
        <v>0</v>
      </c>
      <c r="AWV84" s="450">
        <f t="shared" si="5417"/>
        <v>0</v>
      </c>
      <c r="AWW84" s="450">
        <f t="shared" si="5417"/>
        <v>0</v>
      </c>
      <c r="AWX84" s="450">
        <f t="shared" si="5417"/>
        <v>0</v>
      </c>
      <c r="AWY84" s="450">
        <f t="shared" si="5417"/>
        <v>0</v>
      </c>
      <c r="AWZ84" s="450">
        <f t="shared" si="5417"/>
        <v>0</v>
      </c>
      <c r="AXA84" s="450">
        <f t="shared" si="5417"/>
        <v>0</v>
      </c>
      <c r="AXB84" s="450">
        <f t="shared" si="5417"/>
        <v>0</v>
      </c>
      <c r="AXC84" s="450">
        <f t="shared" si="5417"/>
        <v>0</v>
      </c>
      <c r="AXD84" s="450">
        <f t="shared" si="5417"/>
        <v>0</v>
      </c>
      <c r="AXE84" s="462">
        <f t="shared" si="5417"/>
        <v>0</v>
      </c>
      <c r="AXF84" s="451">
        <f t="shared" si="5417"/>
        <v>0</v>
      </c>
      <c r="AXH84" s="457">
        <f t="shared" ref="AXH84:AXU84" si="5418">SUM(AXH85:AXH87)</f>
        <v>0</v>
      </c>
      <c r="AXI84" s="450">
        <f t="shared" si="5418"/>
        <v>0</v>
      </c>
      <c r="AXJ84" s="450">
        <f t="shared" si="5418"/>
        <v>0</v>
      </c>
      <c r="AXK84" s="450">
        <f t="shared" si="5418"/>
        <v>0</v>
      </c>
      <c r="AXL84" s="450">
        <f t="shared" si="5418"/>
        <v>0</v>
      </c>
      <c r="AXM84" s="450">
        <f t="shared" si="5418"/>
        <v>0</v>
      </c>
      <c r="AXN84" s="450">
        <f t="shared" si="5418"/>
        <v>0</v>
      </c>
      <c r="AXO84" s="450">
        <f t="shared" si="5418"/>
        <v>0</v>
      </c>
      <c r="AXP84" s="450">
        <f t="shared" si="5418"/>
        <v>0</v>
      </c>
      <c r="AXQ84" s="450">
        <f t="shared" si="5418"/>
        <v>0</v>
      </c>
      <c r="AXR84" s="450">
        <f t="shared" si="5418"/>
        <v>0</v>
      </c>
      <c r="AXS84" s="450">
        <f t="shared" si="5418"/>
        <v>0</v>
      </c>
      <c r="AXT84" s="462">
        <f t="shared" si="5418"/>
        <v>0</v>
      </c>
      <c r="AXU84" s="451">
        <f t="shared" si="5418"/>
        <v>0</v>
      </c>
      <c r="AXW84" s="457">
        <f t="shared" ref="AXW84:AYJ84" si="5419">SUM(AXW85:AXW87)</f>
        <v>0</v>
      </c>
      <c r="AXX84" s="450">
        <f t="shared" si="5419"/>
        <v>0</v>
      </c>
      <c r="AXY84" s="450">
        <f t="shared" si="5419"/>
        <v>0</v>
      </c>
      <c r="AXZ84" s="450">
        <f t="shared" si="5419"/>
        <v>0</v>
      </c>
      <c r="AYA84" s="450">
        <f t="shared" si="5419"/>
        <v>0</v>
      </c>
      <c r="AYB84" s="450">
        <f t="shared" si="5419"/>
        <v>0</v>
      </c>
      <c r="AYC84" s="450">
        <f t="shared" si="5419"/>
        <v>0</v>
      </c>
      <c r="AYD84" s="450">
        <f t="shared" si="5419"/>
        <v>0</v>
      </c>
      <c r="AYE84" s="450">
        <f t="shared" si="5419"/>
        <v>0</v>
      </c>
      <c r="AYF84" s="450">
        <f t="shared" si="5419"/>
        <v>0</v>
      </c>
      <c r="AYG84" s="450">
        <f t="shared" si="5419"/>
        <v>0</v>
      </c>
      <c r="AYH84" s="450">
        <f t="shared" si="5419"/>
        <v>0</v>
      </c>
      <c r="AYI84" s="462">
        <f t="shared" si="5419"/>
        <v>0</v>
      </c>
      <c r="AYJ84" s="451">
        <f t="shared" si="5419"/>
        <v>0</v>
      </c>
      <c r="AYL84" s="457">
        <f t="shared" ref="AYL84:AYY84" si="5420">SUM(AYL85:AYL87)</f>
        <v>0</v>
      </c>
      <c r="AYM84" s="450">
        <f t="shared" si="5420"/>
        <v>0</v>
      </c>
      <c r="AYN84" s="450">
        <f t="shared" si="5420"/>
        <v>0</v>
      </c>
      <c r="AYO84" s="450">
        <f t="shared" si="5420"/>
        <v>0</v>
      </c>
      <c r="AYP84" s="450">
        <f t="shared" si="5420"/>
        <v>0</v>
      </c>
      <c r="AYQ84" s="450">
        <f t="shared" si="5420"/>
        <v>0</v>
      </c>
      <c r="AYR84" s="450">
        <f t="shared" si="5420"/>
        <v>0</v>
      </c>
      <c r="AYS84" s="450">
        <f t="shared" si="5420"/>
        <v>0</v>
      </c>
      <c r="AYT84" s="450">
        <f t="shared" si="5420"/>
        <v>0</v>
      </c>
      <c r="AYU84" s="450">
        <f t="shared" si="5420"/>
        <v>0</v>
      </c>
      <c r="AYV84" s="450">
        <f t="shared" si="5420"/>
        <v>0</v>
      </c>
      <c r="AYW84" s="450">
        <f t="shared" si="5420"/>
        <v>0</v>
      </c>
      <c r="AYX84" s="462">
        <f t="shared" si="5420"/>
        <v>0</v>
      </c>
      <c r="AYY84" s="451">
        <f t="shared" si="5420"/>
        <v>0</v>
      </c>
      <c r="AZA84" s="457">
        <f t="shared" ref="AZA84:AZN84" si="5421">SUM(AZA85:AZA87)</f>
        <v>0</v>
      </c>
      <c r="AZB84" s="450">
        <f t="shared" si="5421"/>
        <v>0</v>
      </c>
      <c r="AZC84" s="450">
        <f t="shared" si="5421"/>
        <v>0</v>
      </c>
      <c r="AZD84" s="450">
        <f t="shared" si="5421"/>
        <v>0</v>
      </c>
      <c r="AZE84" s="450">
        <f t="shared" si="5421"/>
        <v>0</v>
      </c>
      <c r="AZF84" s="450">
        <f t="shared" si="5421"/>
        <v>0</v>
      </c>
      <c r="AZG84" s="450">
        <f t="shared" si="5421"/>
        <v>0</v>
      </c>
      <c r="AZH84" s="450">
        <f t="shared" si="5421"/>
        <v>0</v>
      </c>
      <c r="AZI84" s="450">
        <f t="shared" si="5421"/>
        <v>0</v>
      </c>
      <c r="AZJ84" s="450">
        <f t="shared" si="5421"/>
        <v>0</v>
      </c>
      <c r="AZK84" s="450">
        <f t="shared" si="5421"/>
        <v>0</v>
      </c>
      <c r="AZL84" s="450">
        <f t="shared" si="5421"/>
        <v>0</v>
      </c>
      <c r="AZM84" s="462">
        <f t="shared" si="5421"/>
        <v>0</v>
      </c>
      <c r="AZN84" s="451">
        <f t="shared" si="5421"/>
        <v>0</v>
      </c>
      <c r="AZP84" s="457">
        <f t="shared" ref="AZP84:BAC84" si="5422">SUM(AZP85:AZP87)</f>
        <v>0</v>
      </c>
      <c r="AZQ84" s="450">
        <f t="shared" si="5422"/>
        <v>0</v>
      </c>
      <c r="AZR84" s="450">
        <f t="shared" si="5422"/>
        <v>0</v>
      </c>
      <c r="AZS84" s="450">
        <f t="shared" si="5422"/>
        <v>0</v>
      </c>
      <c r="AZT84" s="450">
        <f t="shared" si="5422"/>
        <v>0</v>
      </c>
      <c r="AZU84" s="450">
        <f t="shared" si="5422"/>
        <v>0</v>
      </c>
      <c r="AZV84" s="450">
        <f t="shared" si="5422"/>
        <v>0</v>
      </c>
      <c r="AZW84" s="450">
        <f t="shared" si="5422"/>
        <v>0</v>
      </c>
      <c r="AZX84" s="450">
        <f t="shared" si="5422"/>
        <v>0</v>
      </c>
      <c r="AZY84" s="450">
        <f t="shared" si="5422"/>
        <v>0</v>
      </c>
      <c r="AZZ84" s="450">
        <f t="shared" si="5422"/>
        <v>0</v>
      </c>
      <c r="BAA84" s="450">
        <f t="shared" si="5422"/>
        <v>0</v>
      </c>
      <c r="BAB84" s="462">
        <f t="shared" si="5422"/>
        <v>0</v>
      </c>
      <c r="BAC84" s="451">
        <f t="shared" si="5422"/>
        <v>0</v>
      </c>
      <c r="BAE84" s="457">
        <f t="shared" ref="BAE84:BAR84" si="5423">SUM(BAE85:BAE87)</f>
        <v>0</v>
      </c>
      <c r="BAF84" s="450">
        <f t="shared" si="5423"/>
        <v>0</v>
      </c>
      <c r="BAG84" s="450">
        <f t="shared" si="5423"/>
        <v>0</v>
      </c>
      <c r="BAH84" s="450">
        <f t="shared" si="5423"/>
        <v>0</v>
      </c>
      <c r="BAI84" s="450">
        <f t="shared" si="5423"/>
        <v>0</v>
      </c>
      <c r="BAJ84" s="450">
        <f t="shared" si="5423"/>
        <v>0</v>
      </c>
      <c r="BAK84" s="450">
        <f t="shared" si="5423"/>
        <v>0</v>
      </c>
      <c r="BAL84" s="450">
        <f t="shared" si="5423"/>
        <v>0</v>
      </c>
      <c r="BAM84" s="450">
        <f t="shared" si="5423"/>
        <v>0</v>
      </c>
      <c r="BAN84" s="450">
        <f t="shared" si="5423"/>
        <v>0</v>
      </c>
      <c r="BAO84" s="450">
        <f t="shared" si="5423"/>
        <v>0</v>
      </c>
      <c r="BAP84" s="450">
        <f t="shared" si="5423"/>
        <v>0</v>
      </c>
      <c r="BAQ84" s="462">
        <f t="shared" si="5423"/>
        <v>0</v>
      </c>
      <c r="BAR84" s="451">
        <f t="shared" si="5423"/>
        <v>0</v>
      </c>
      <c r="BAT84" s="457">
        <f t="shared" ref="BAT84:BBG84" si="5424">SUM(BAT85:BAT87)</f>
        <v>0</v>
      </c>
      <c r="BAU84" s="450">
        <f t="shared" si="5424"/>
        <v>0</v>
      </c>
      <c r="BAV84" s="450">
        <f t="shared" si="5424"/>
        <v>0</v>
      </c>
      <c r="BAW84" s="450">
        <f t="shared" si="5424"/>
        <v>0</v>
      </c>
      <c r="BAX84" s="450">
        <f t="shared" si="5424"/>
        <v>0</v>
      </c>
      <c r="BAY84" s="450">
        <f t="shared" si="5424"/>
        <v>0</v>
      </c>
      <c r="BAZ84" s="450">
        <f t="shared" si="5424"/>
        <v>0</v>
      </c>
      <c r="BBA84" s="450">
        <f t="shared" si="5424"/>
        <v>0</v>
      </c>
      <c r="BBB84" s="450">
        <f t="shared" si="5424"/>
        <v>0</v>
      </c>
      <c r="BBC84" s="450">
        <f t="shared" si="5424"/>
        <v>0</v>
      </c>
      <c r="BBD84" s="450">
        <f t="shared" si="5424"/>
        <v>0</v>
      </c>
      <c r="BBE84" s="450">
        <f t="shared" si="5424"/>
        <v>0</v>
      </c>
      <c r="BBF84" s="462">
        <f t="shared" si="5424"/>
        <v>0</v>
      </c>
      <c r="BBG84" s="451">
        <f t="shared" si="5424"/>
        <v>0</v>
      </c>
      <c r="BBI84" s="457">
        <f t="shared" ref="BBI84:BBV84" si="5425">SUM(BBI85:BBI87)</f>
        <v>0</v>
      </c>
      <c r="BBJ84" s="450">
        <f t="shared" si="5425"/>
        <v>0</v>
      </c>
      <c r="BBK84" s="450">
        <f t="shared" si="5425"/>
        <v>0</v>
      </c>
      <c r="BBL84" s="450">
        <f t="shared" si="5425"/>
        <v>0</v>
      </c>
      <c r="BBM84" s="450">
        <f t="shared" si="5425"/>
        <v>0</v>
      </c>
      <c r="BBN84" s="450">
        <f t="shared" si="5425"/>
        <v>0</v>
      </c>
      <c r="BBO84" s="450">
        <f t="shared" si="5425"/>
        <v>0</v>
      </c>
      <c r="BBP84" s="450">
        <f t="shared" si="5425"/>
        <v>0</v>
      </c>
      <c r="BBQ84" s="450">
        <f t="shared" si="5425"/>
        <v>0</v>
      </c>
      <c r="BBR84" s="450">
        <f t="shared" si="5425"/>
        <v>0</v>
      </c>
      <c r="BBS84" s="450">
        <f t="shared" si="5425"/>
        <v>0</v>
      </c>
      <c r="BBT84" s="450">
        <f t="shared" si="5425"/>
        <v>0</v>
      </c>
      <c r="BBU84" s="462">
        <f t="shared" si="5425"/>
        <v>0</v>
      </c>
      <c r="BBV84" s="451">
        <f t="shared" si="5425"/>
        <v>0</v>
      </c>
      <c r="BBX84" s="457">
        <f t="shared" ref="BBX84:BCK84" si="5426">SUM(BBX85:BBX87)</f>
        <v>0</v>
      </c>
      <c r="BBY84" s="450">
        <f t="shared" si="5426"/>
        <v>0</v>
      </c>
      <c r="BBZ84" s="450">
        <f t="shared" si="5426"/>
        <v>0</v>
      </c>
      <c r="BCA84" s="450">
        <f t="shared" si="5426"/>
        <v>0</v>
      </c>
      <c r="BCB84" s="450">
        <f t="shared" si="5426"/>
        <v>0</v>
      </c>
      <c r="BCC84" s="450">
        <f t="shared" si="5426"/>
        <v>0</v>
      </c>
      <c r="BCD84" s="450">
        <f t="shared" si="5426"/>
        <v>0</v>
      </c>
      <c r="BCE84" s="450">
        <f t="shared" si="5426"/>
        <v>0</v>
      </c>
      <c r="BCF84" s="450">
        <f t="shared" si="5426"/>
        <v>0</v>
      </c>
      <c r="BCG84" s="450">
        <f t="shared" si="5426"/>
        <v>0</v>
      </c>
      <c r="BCH84" s="450">
        <f t="shared" si="5426"/>
        <v>0</v>
      </c>
      <c r="BCI84" s="450">
        <f t="shared" si="5426"/>
        <v>0</v>
      </c>
      <c r="BCJ84" s="462">
        <f t="shared" si="5426"/>
        <v>0</v>
      </c>
      <c r="BCK84" s="451">
        <f t="shared" si="5426"/>
        <v>0</v>
      </c>
      <c r="BCM84" s="457">
        <f t="shared" ref="BCM84:BCZ84" si="5427">SUM(BCM85:BCM87)</f>
        <v>0</v>
      </c>
      <c r="BCN84" s="450">
        <f t="shared" si="5427"/>
        <v>0</v>
      </c>
      <c r="BCO84" s="450">
        <f t="shared" si="5427"/>
        <v>0</v>
      </c>
      <c r="BCP84" s="450">
        <f t="shared" si="5427"/>
        <v>0</v>
      </c>
      <c r="BCQ84" s="450">
        <f t="shared" si="5427"/>
        <v>0</v>
      </c>
      <c r="BCR84" s="450">
        <f t="shared" si="5427"/>
        <v>0</v>
      </c>
      <c r="BCS84" s="450">
        <f t="shared" si="5427"/>
        <v>0</v>
      </c>
      <c r="BCT84" s="450">
        <f t="shared" si="5427"/>
        <v>0</v>
      </c>
      <c r="BCU84" s="450">
        <f t="shared" si="5427"/>
        <v>0</v>
      </c>
      <c r="BCV84" s="450">
        <f t="shared" si="5427"/>
        <v>0</v>
      </c>
      <c r="BCW84" s="450">
        <f t="shared" si="5427"/>
        <v>0</v>
      </c>
      <c r="BCX84" s="450">
        <f t="shared" si="5427"/>
        <v>0</v>
      </c>
      <c r="BCY84" s="462">
        <f t="shared" si="5427"/>
        <v>0</v>
      </c>
      <c r="BCZ84" s="451">
        <f t="shared" si="5427"/>
        <v>0</v>
      </c>
      <c r="BDB84" s="457">
        <f t="shared" ref="BDB84:BDO84" si="5428">SUM(BDB85:BDB87)</f>
        <v>0</v>
      </c>
      <c r="BDC84" s="450">
        <f t="shared" si="5428"/>
        <v>0</v>
      </c>
      <c r="BDD84" s="450">
        <f t="shared" si="5428"/>
        <v>0</v>
      </c>
      <c r="BDE84" s="450">
        <f t="shared" si="5428"/>
        <v>0</v>
      </c>
      <c r="BDF84" s="450">
        <f t="shared" si="5428"/>
        <v>0</v>
      </c>
      <c r="BDG84" s="450">
        <f t="shared" si="5428"/>
        <v>0</v>
      </c>
      <c r="BDH84" s="450">
        <f t="shared" si="5428"/>
        <v>0</v>
      </c>
      <c r="BDI84" s="450">
        <f t="shared" si="5428"/>
        <v>0</v>
      </c>
      <c r="BDJ84" s="450">
        <f t="shared" si="5428"/>
        <v>0</v>
      </c>
      <c r="BDK84" s="450">
        <f t="shared" si="5428"/>
        <v>0</v>
      </c>
      <c r="BDL84" s="450">
        <f t="shared" si="5428"/>
        <v>0</v>
      </c>
      <c r="BDM84" s="450">
        <f t="shared" si="5428"/>
        <v>0</v>
      </c>
      <c r="BDN84" s="462">
        <f t="shared" si="5428"/>
        <v>0</v>
      </c>
      <c r="BDO84" s="451">
        <f t="shared" si="5428"/>
        <v>0</v>
      </c>
      <c r="BDQ84" s="457">
        <f t="shared" ref="BDQ84:BED84" si="5429">SUM(BDQ85:BDQ87)</f>
        <v>0</v>
      </c>
      <c r="BDR84" s="450">
        <f t="shared" si="5429"/>
        <v>0</v>
      </c>
      <c r="BDS84" s="450">
        <f t="shared" si="5429"/>
        <v>0</v>
      </c>
      <c r="BDT84" s="450">
        <f t="shared" si="5429"/>
        <v>0</v>
      </c>
      <c r="BDU84" s="450">
        <f t="shared" si="5429"/>
        <v>0</v>
      </c>
      <c r="BDV84" s="450">
        <f t="shared" si="5429"/>
        <v>0</v>
      </c>
      <c r="BDW84" s="450">
        <f t="shared" si="5429"/>
        <v>0</v>
      </c>
      <c r="BDX84" s="450">
        <f t="shared" si="5429"/>
        <v>0</v>
      </c>
      <c r="BDY84" s="450">
        <f t="shared" si="5429"/>
        <v>0</v>
      </c>
      <c r="BDZ84" s="450">
        <f t="shared" si="5429"/>
        <v>0</v>
      </c>
      <c r="BEA84" s="450">
        <f t="shared" si="5429"/>
        <v>0</v>
      </c>
      <c r="BEB84" s="450">
        <f t="shared" si="5429"/>
        <v>0</v>
      </c>
      <c r="BEC84" s="462">
        <f t="shared" si="5429"/>
        <v>0</v>
      </c>
      <c r="BED84" s="451">
        <f t="shared" si="5429"/>
        <v>0</v>
      </c>
      <c r="BEF84" s="457">
        <f t="shared" ref="BEF84:BES84" si="5430">SUM(BEF85:BEF87)</f>
        <v>0</v>
      </c>
      <c r="BEG84" s="450">
        <f t="shared" si="5430"/>
        <v>0</v>
      </c>
      <c r="BEH84" s="450">
        <f t="shared" si="5430"/>
        <v>0</v>
      </c>
      <c r="BEI84" s="450">
        <f t="shared" si="5430"/>
        <v>0</v>
      </c>
      <c r="BEJ84" s="450">
        <f t="shared" si="5430"/>
        <v>0</v>
      </c>
      <c r="BEK84" s="450">
        <f t="shared" si="5430"/>
        <v>0</v>
      </c>
      <c r="BEL84" s="450">
        <f t="shared" si="5430"/>
        <v>0</v>
      </c>
      <c r="BEM84" s="450">
        <f t="shared" si="5430"/>
        <v>0</v>
      </c>
      <c r="BEN84" s="450">
        <f t="shared" si="5430"/>
        <v>0</v>
      </c>
      <c r="BEO84" s="450">
        <f t="shared" si="5430"/>
        <v>0</v>
      </c>
      <c r="BEP84" s="450">
        <f t="shared" si="5430"/>
        <v>0</v>
      </c>
      <c r="BEQ84" s="450">
        <f t="shared" si="5430"/>
        <v>0</v>
      </c>
      <c r="BER84" s="462">
        <f t="shared" si="5430"/>
        <v>0</v>
      </c>
      <c r="BES84" s="451">
        <f t="shared" si="5430"/>
        <v>0</v>
      </c>
      <c r="BEU84" s="457">
        <f t="shared" ref="BEU84:BFH84" si="5431">SUM(BEU85:BEU87)</f>
        <v>0</v>
      </c>
      <c r="BEV84" s="450">
        <f t="shared" si="5431"/>
        <v>0</v>
      </c>
      <c r="BEW84" s="450">
        <f t="shared" si="5431"/>
        <v>0</v>
      </c>
      <c r="BEX84" s="450">
        <f t="shared" si="5431"/>
        <v>0</v>
      </c>
      <c r="BEY84" s="450">
        <f t="shared" si="5431"/>
        <v>0</v>
      </c>
      <c r="BEZ84" s="450">
        <f t="shared" si="5431"/>
        <v>0</v>
      </c>
      <c r="BFA84" s="450">
        <f t="shared" si="5431"/>
        <v>0</v>
      </c>
      <c r="BFB84" s="450">
        <f t="shared" si="5431"/>
        <v>0</v>
      </c>
      <c r="BFC84" s="450">
        <f t="shared" si="5431"/>
        <v>0</v>
      </c>
      <c r="BFD84" s="450">
        <f t="shared" si="5431"/>
        <v>0</v>
      </c>
      <c r="BFE84" s="450">
        <f t="shared" si="5431"/>
        <v>0</v>
      </c>
      <c r="BFF84" s="450">
        <f t="shared" si="5431"/>
        <v>0</v>
      </c>
      <c r="BFG84" s="462">
        <f t="shared" si="5431"/>
        <v>0</v>
      </c>
      <c r="BFH84" s="451">
        <f t="shared" si="5431"/>
        <v>0</v>
      </c>
      <c r="BFJ84" s="457">
        <f t="shared" ref="BFJ84:BFW84" si="5432">SUM(BFJ85:BFJ87)</f>
        <v>0</v>
      </c>
      <c r="BFK84" s="450">
        <f t="shared" si="5432"/>
        <v>0</v>
      </c>
      <c r="BFL84" s="450">
        <f t="shared" si="5432"/>
        <v>0</v>
      </c>
      <c r="BFM84" s="450">
        <f t="shared" si="5432"/>
        <v>0</v>
      </c>
      <c r="BFN84" s="450">
        <f t="shared" si="5432"/>
        <v>0</v>
      </c>
      <c r="BFO84" s="450">
        <f t="shared" si="5432"/>
        <v>0</v>
      </c>
      <c r="BFP84" s="450">
        <f t="shared" si="5432"/>
        <v>0</v>
      </c>
      <c r="BFQ84" s="450">
        <f t="shared" si="5432"/>
        <v>0</v>
      </c>
      <c r="BFR84" s="450">
        <f t="shared" si="5432"/>
        <v>0</v>
      </c>
      <c r="BFS84" s="450">
        <f t="shared" si="5432"/>
        <v>0</v>
      </c>
      <c r="BFT84" s="450">
        <f t="shared" si="5432"/>
        <v>0</v>
      </c>
      <c r="BFU84" s="450">
        <f t="shared" si="5432"/>
        <v>0</v>
      </c>
      <c r="BFV84" s="462">
        <f t="shared" si="5432"/>
        <v>0</v>
      </c>
      <c r="BFW84" s="451">
        <f t="shared" si="5432"/>
        <v>0</v>
      </c>
      <c r="BFY84" s="457">
        <f t="shared" ref="BFY84:BGL84" si="5433">SUM(BFY85:BFY87)</f>
        <v>0</v>
      </c>
      <c r="BFZ84" s="450">
        <f t="shared" si="5433"/>
        <v>0</v>
      </c>
      <c r="BGA84" s="450">
        <f t="shared" si="5433"/>
        <v>0</v>
      </c>
      <c r="BGB84" s="450">
        <f t="shared" si="5433"/>
        <v>0</v>
      </c>
      <c r="BGC84" s="450">
        <f t="shared" si="5433"/>
        <v>0</v>
      </c>
      <c r="BGD84" s="450">
        <f t="shared" si="5433"/>
        <v>0</v>
      </c>
      <c r="BGE84" s="450">
        <f t="shared" si="5433"/>
        <v>0</v>
      </c>
      <c r="BGF84" s="450">
        <f t="shared" si="5433"/>
        <v>0</v>
      </c>
      <c r="BGG84" s="450">
        <f t="shared" si="5433"/>
        <v>0</v>
      </c>
      <c r="BGH84" s="450">
        <f t="shared" si="5433"/>
        <v>0</v>
      </c>
      <c r="BGI84" s="450">
        <f t="shared" si="5433"/>
        <v>0</v>
      </c>
      <c r="BGJ84" s="450">
        <f t="shared" si="5433"/>
        <v>0</v>
      </c>
      <c r="BGK84" s="462">
        <f t="shared" si="5433"/>
        <v>0</v>
      </c>
      <c r="BGL84" s="451">
        <f t="shared" si="5433"/>
        <v>0</v>
      </c>
      <c r="BGN84" s="457">
        <f t="shared" ref="BGN84:BHA84" si="5434">SUM(BGN85:BGN87)</f>
        <v>0</v>
      </c>
      <c r="BGO84" s="450">
        <f t="shared" si="5434"/>
        <v>0</v>
      </c>
      <c r="BGP84" s="450">
        <f t="shared" si="5434"/>
        <v>0</v>
      </c>
      <c r="BGQ84" s="450">
        <f t="shared" si="5434"/>
        <v>0</v>
      </c>
      <c r="BGR84" s="450">
        <f t="shared" si="5434"/>
        <v>0</v>
      </c>
      <c r="BGS84" s="450">
        <f t="shared" si="5434"/>
        <v>0</v>
      </c>
      <c r="BGT84" s="450">
        <f t="shared" si="5434"/>
        <v>0</v>
      </c>
      <c r="BGU84" s="450">
        <f t="shared" si="5434"/>
        <v>0</v>
      </c>
      <c r="BGV84" s="450">
        <f t="shared" si="5434"/>
        <v>0</v>
      </c>
      <c r="BGW84" s="450">
        <f t="shared" si="5434"/>
        <v>0</v>
      </c>
      <c r="BGX84" s="450">
        <f t="shared" si="5434"/>
        <v>0</v>
      </c>
      <c r="BGY84" s="450">
        <f t="shared" si="5434"/>
        <v>0</v>
      </c>
      <c r="BGZ84" s="462">
        <f t="shared" si="5434"/>
        <v>0</v>
      </c>
      <c r="BHA84" s="451">
        <f t="shared" si="5434"/>
        <v>0</v>
      </c>
      <c r="BHC84" s="457">
        <f t="shared" ref="BHC84:BHP84" si="5435">SUM(BHC85:BHC87)</f>
        <v>0</v>
      </c>
      <c r="BHD84" s="450">
        <f t="shared" si="5435"/>
        <v>0</v>
      </c>
      <c r="BHE84" s="450">
        <f t="shared" si="5435"/>
        <v>0</v>
      </c>
      <c r="BHF84" s="450">
        <f t="shared" si="5435"/>
        <v>0</v>
      </c>
      <c r="BHG84" s="450">
        <f t="shared" si="5435"/>
        <v>0</v>
      </c>
      <c r="BHH84" s="450">
        <f t="shared" si="5435"/>
        <v>0</v>
      </c>
      <c r="BHI84" s="450">
        <f t="shared" si="5435"/>
        <v>0</v>
      </c>
      <c r="BHJ84" s="450">
        <f t="shared" si="5435"/>
        <v>0</v>
      </c>
      <c r="BHK84" s="450">
        <f t="shared" si="5435"/>
        <v>0</v>
      </c>
      <c r="BHL84" s="450">
        <f t="shared" si="5435"/>
        <v>0</v>
      </c>
      <c r="BHM84" s="450">
        <f t="shared" si="5435"/>
        <v>0</v>
      </c>
      <c r="BHN84" s="450">
        <f t="shared" si="5435"/>
        <v>0</v>
      </c>
      <c r="BHO84" s="462">
        <f t="shared" si="5435"/>
        <v>0</v>
      </c>
      <c r="BHP84" s="451">
        <f t="shared" si="5435"/>
        <v>0</v>
      </c>
      <c r="BHR84" s="457">
        <f t="shared" ref="BHR84:BIE84" si="5436">SUM(BHR85:BHR87)</f>
        <v>0</v>
      </c>
      <c r="BHS84" s="450">
        <f t="shared" si="5436"/>
        <v>0</v>
      </c>
      <c r="BHT84" s="450">
        <f t="shared" si="5436"/>
        <v>0</v>
      </c>
      <c r="BHU84" s="450">
        <f t="shared" si="5436"/>
        <v>0</v>
      </c>
      <c r="BHV84" s="450">
        <f t="shared" si="5436"/>
        <v>0</v>
      </c>
      <c r="BHW84" s="450">
        <f t="shared" si="5436"/>
        <v>0</v>
      </c>
      <c r="BHX84" s="450">
        <f t="shared" si="5436"/>
        <v>0</v>
      </c>
      <c r="BHY84" s="450">
        <f t="shared" si="5436"/>
        <v>0</v>
      </c>
      <c r="BHZ84" s="450">
        <f t="shared" si="5436"/>
        <v>0</v>
      </c>
      <c r="BIA84" s="450">
        <f t="shared" si="5436"/>
        <v>0</v>
      </c>
      <c r="BIB84" s="450">
        <f t="shared" si="5436"/>
        <v>0</v>
      </c>
      <c r="BIC84" s="450">
        <f t="shared" si="5436"/>
        <v>0</v>
      </c>
      <c r="BID84" s="462">
        <f t="shared" si="5436"/>
        <v>0</v>
      </c>
      <c r="BIE84" s="451">
        <f t="shared" si="5436"/>
        <v>0</v>
      </c>
      <c r="BIG84" s="457">
        <f t="shared" ref="BIG84:BIT84" si="5437">SUM(BIG85:BIG87)</f>
        <v>0</v>
      </c>
      <c r="BIH84" s="450">
        <f t="shared" si="5437"/>
        <v>0</v>
      </c>
      <c r="BII84" s="450">
        <f t="shared" si="5437"/>
        <v>0</v>
      </c>
      <c r="BIJ84" s="450">
        <f t="shared" si="5437"/>
        <v>0</v>
      </c>
      <c r="BIK84" s="450">
        <f t="shared" si="5437"/>
        <v>0</v>
      </c>
      <c r="BIL84" s="450">
        <f t="shared" si="5437"/>
        <v>0</v>
      </c>
      <c r="BIM84" s="450">
        <f t="shared" si="5437"/>
        <v>0</v>
      </c>
      <c r="BIN84" s="450">
        <f t="shared" si="5437"/>
        <v>0</v>
      </c>
      <c r="BIO84" s="450">
        <f t="shared" si="5437"/>
        <v>0</v>
      </c>
      <c r="BIP84" s="450">
        <f t="shared" si="5437"/>
        <v>0</v>
      </c>
      <c r="BIQ84" s="450">
        <f t="shared" si="5437"/>
        <v>0</v>
      </c>
      <c r="BIR84" s="450">
        <f t="shared" si="5437"/>
        <v>0</v>
      </c>
      <c r="BIS84" s="462">
        <f t="shared" si="5437"/>
        <v>0</v>
      </c>
      <c r="BIT84" s="451">
        <f t="shared" si="5437"/>
        <v>0</v>
      </c>
      <c r="BIV84" s="457">
        <f t="shared" ref="BIV84:BJI84" si="5438">SUM(BIV85:BIV87)</f>
        <v>0</v>
      </c>
      <c r="BIW84" s="450">
        <f t="shared" si="5438"/>
        <v>0</v>
      </c>
      <c r="BIX84" s="450">
        <f t="shared" si="5438"/>
        <v>0</v>
      </c>
      <c r="BIY84" s="450">
        <f t="shared" si="5438"/>
        <v>0</v>
      </c>
      <c r="BIZ84" s="450">
        <f t="shared" si="5438"/>
        <v>0</v>
      </c>
      <c r="BJA84" s="450">
        <f t="shared" si="5438"/>
        <v>0</v>
      </c>
      <c r="BJB84" s="450">
        <f t="shared" si="5438"/>
        <v>0</v>
      </c>
      <c r="BJC84" s="450">
        <f t="shared" si="5438"/>
        <v>0</v>
      </c>
      <c r="BJD84" s="450">
        <f t="shared" si="5438"/>
        <v>0</v>
      </c>
      <c r="BJE84" s="450">
        <f t="shared" si="5438"/>
        <v>0</v>
      </c>
      <c r="BJF84" s="450">
        <f t="shared" si="5438"/>
        <v>0</v>
      </c>
      <c r="BJG84" s="450">
        <f t="shared" si="5438"/>
        <v>0</v>
      </c>
      <c r="BJH84" s="462">
        <f t="shared" si="5438"/>
        <v>0</v>
      </c>
      <c r="BJI84" s="451">
        <f t="shared" si="5438"/>
        <v>0</v>
      </c>
      <c r="BJK84" s="457">
        <f t="shared" ref="BJK84:BJX84" si="5439">SUM(BJK85:BJK87)</f>
        <v>0</v>
      </c>
      <c r="BJL84" s="450">
        <f t="shared" si="5439"/>
        <v>0</v>
      </c>
      <c r="BJM84" s="450">
        <f t="shared" si="5439"/>
        <v>0</v>
      </c>
      <c r="BJN84" s="450">
        <f t="shared" si="5439"/>
        <v>0</v>
      </c>
      <c r="BJO84" s="450">
        <f t="shared" si="5439"/>
        <v>0</v>
      </c>
      <c r="BJP84" s="450">
        <f t="shared" si="5439"/>
        <v>0</v>
      </c>
      <c r="BJQ84" s="450">
        <f t="shared" si="5439"/>
        <v>0</v>
      </c>
      <c r="BJR84" s="450">
        <f t="shared" si="5439"/>
        <v>0</v>
      </c>
      <c r="BJS84" s="450">
        <f t="shared" si="5439"/>
        <v>0</v>
      </c>
      <c r="BJT84" s="450">
        <f t="shared" si="5439"/>
        <v>0</v>
      </c>
      <c r="BJU84" s="450">
        <f t="shared" si="5439"/>
        <v>0</v>
      </c>
      <c r="BJV84" s="450">
        <f t="shared" si="5439"/>
        <v>0</v>
      </c>
      <c r="BJW84" s="462">
        <f t="shared" si="5439"/>
        <v>0</v>
      </c>
      <c r="BJX84" s="451">
        <f t="shared" si="5439"/>
        <v>0</v>
      </c>
      <c r="BJZ84" s="457">
        <f t="shared" ref="BJZ84:BKM84" si="5440">SUM(BJZ85:BJZ87)</f>
        <v>0</v>
      </c>
      <c r="BKA84" s="450">
        <f t="shared" si="5440"/>
        <v>0</v>
      </c>
      <c r="BKB84" s="450">
        <f t="shared" si="5440"/>
        <v>0</v>
      </c>
      <c r="BKC84" s="450">
        <f t="shared" si="5440"/>
        <v>0</v>
      </c>
      <c r="BKD84" s="450">
        <f t="shared" si="5440"/>
        <v>0</v>
      </c>
      <c r="BKE84" s="450">
        <f t="shared" si="5440"/>
        <v>0</v>
      </c>
      <c r="BKF84" s="450">
        <f t="shared" si="5440"/>
        <v>0</v>
      </c>
      <c r="BKG84" s="450">
        <f t="shared" si="5440"/>
        <v>0</v>
      </c>
      <c r="BKH84" s="450">
        <f t="shared" si="5440"/>
        <v>0</v>
      </c>
      <c r="BKI84" s="450">
        <f t="shared" si="5440"/>
        <v>0</v>
      </c>
      <c r="BKJ84" s="450">
        <f t="shared" si="5440"/>
        <v>0</v>
      </c>
      <c r="BKK84" s="450">
        <f t="shared" si="5440"/>
        <v>0</v>
      </c>
      <c r="BKL84" s="462">
        <f t="shared" si="5440"/>
        <v>0</v>
      </c>
      <c r="BKM84" s="451">
        <f t="shared" si="5440"/>
        <v>0</v>
      </c>
      <c r="BKO84" s="457">
        <f t="shared" ref="BKO84:BLB84" si="5441">SUM(BKO85:BKO87)</f>
        <v>0</v>
      </c>
      <c r="BKP84" s="450">
        <f t="shared" si="5441"/>
        <v>0</v>
      </c>
      <c r="BKQ84" s="450">
        <f t="shared" si="5441"/>
        <v>0</v>
      </c>
      <c r="BKR84" s="450">
        <f t="shared" si="5441"/>
        <v>0</v>
      </c>
      <c r="BKS84" s="450">
        <f t="shared" si="5441"/>
        <v>0</v>
      </c>
      <c r="BKT84" s="450">
        <f t="shared" si="5441"/>
        <v>0</v>
      </c>
      <c r="BKU84" s="450">
        <f t="shared" si="5441"/>
        <v>0</v>
      </c>
      <c r="BKV84" s="450">
        <f t="shared" si="5441"/>
        <v>0</v>
      </c>
      <c r="BKW84" s="450">
        <f t="shared" si="5441"/>
        <v>0</v>
      </c>
      <c r="BKX84" s="450">
        <f t="shared" si="5441"/>
        <v>0</v>
      </c>
      <c r="BKY84" s="450">
        <f t="shared" si="5441"/>
        <v>0</v>
      </c>
      <c r="BKZ84" s="450">
        <f t="shared" si="5441"/>
        <v>0</v>
      </c>
      <c r="BLA84" s="462">
        <f t="shared" si="5441"/>
        <v>0</v>
      </c>
      <c r="BLB84" s="451">
        <f t="shared" si="5441"/>
        <v>0</v>
      </c>
      <c r="BLD84" s="457">
        <f t="shared" ref="BLD84:BLQ84" si="5442">SUM(BLD85:BLD87)</f>
        <v>0</v>
      </c>
      <c r="BLE84" s="450">
        <f t="shared" si="5442"/>
        <v>0</v>
      </c>
      <c r="BLF84" s="450">
        <f t="shared" si="5442"/>
        <v>0</v>
      </c>
      <c r="BLG84" s="450">
        <f t="shared" si="5442"/>
        <v>0</v>
      </c>
      <c r="BLH84" s="450">
        <f t="shared" si="5442"/>
        <v>0</v>
      </c>
      <c r="BLI84" s="450">
        <f t="shared" si="5442"/>
        <v>0</v>
      </c>
      <c r="BLJ84" s="450">
        <f t="shared" si="5442"/>
        <v>0</v>
      </c>
      <c r="BLK84" s="450">
        <f t="shared" si="5442"/>
        <v>0</v>
      </c>
      <c r="BLL84" s="450">
        <f t="shared" si="5442"/>
        <v>0</v>
      </c>
      <c r="BLM84" s="450">
        <f t="shared" si="5442"/>
        <v>0</v>
      </c>
      <c r="BLN84" s="450">
        <f t="shared" si="5442"/>
        <v>0</v>
      </c>
      <c r="BLO84" s="450">
        <f t="shared" si="5442"/>
        <v>0</v>
      </c>
      <c r="BLP84" s="462">
        <f t="shared" si="5442"/>
        <v>0</v>
      </c>
      <c r="BLQ84" s="451">
        <f t="shared" si="5442"/>
        <v>0</v>
      </c>
      <c r="BLS84" s="457">
        <f t="shared" ref="BLS84:BMF84" si="5443">SUM(BLS85:BLS87)</f>
        <v>0</v>
      </c>
      <c r="BLT84" s="450">
        <f t="shared" si="5443"/>
        <v>0</v>
      </c>
      <c r="BLU84" s="450">
        <f t="shared" si="5443"/>
        <v>0</v>
      </c>
      <c r="BLV84" s="450">
        <f t="shared" si="5443"/>
        <v>0</v>
      </c>
      <c r="BLW84" s="450">
        <f t="shared" si="5443"/>
        <v>0</v>
      </c>
      <c r="BLX84" s="450">
        <f t="shared" si="5443"/>
        <v>0</v>
      </c>
      <c r="BLY84" s="450">
        <f t="shared" si="5443"/>
        <v>0</v>
      </c>
      <c r="BLZ84" s="450">
        <f t="shared" si="5443"/>
        <v>0</v>
      </c>
      <c r="BMA84" s="450">
        <f t="shared" si="5443"/>
        <v>0</v>
      </c>
      <c r="BMB84" s="450">
        <f t="shared" si="5443"/>
        <v>0</v>
      </c>
      <c r="BMC84" s="450">
        <f t="shared" si="5443"/>
        <v>0</v>
      </c>
      <c r="BMD84" s="450">
        <f t="shared" si="5443"/>
        <v>0</v>
      </c>
      <c r="BME84" s="462">
        <f t="shared" si="5443"/>
        <v>0</v>
      </c>
      <c r="BMF84" s="451">
        <f t="shared" si="5443"/>
        <v>0</v>
      </c>
      <c r="BMH84" s="457">
        <f t="shared" ref="BMH84:BMU84" si="5444">SUM(BMH85:BMH87)</f>
        <v>0</v>
      </c>
      <c r="BMI84" s="450">
        <f t="shared" si="5444"/>
        <v>0</v>
      </c>
      <c r="BMJ84" s="450">
        <f t="shared" si="5444"/>
        <v>0</v>
      </c>
      <c r="BMK84" s="450">
        <f t="shared" si="5444"/>
        <v>0</v>
      </c>
      <c r="BML84" s="450">
        <f t="shared" si="5444"/>
        <v>0</v>
      </c>
      <c r="BMM84" s="450">
        <f t="shared" si="5444"/>
        <v>0</v>
      </c>
      <c r="BMN84" s="450">
        <f t="shared" si="5444"/>
        <v>0</v>
      </c>
      <c r="BMO84" s="450">
        <f t="shared" si="5444"/>
        <v>0</v>
      </c>
      <c r="BMP84" s="450">
        <f t="shared" si="5444"/>
        <v>0</v>
      </c>
      <c r="BMQ84" s="450">
        <f t="shared" si="5444"/>
        <v>0</v>
      </c>
      <c r="BMR84" s="450">
        <f t="shared" si="5444"/>
        <v>0</v>
      </c>
      <c r="BMS84" s="450">
        <f t="shared" si="5444"/>
        <v>0</v>
      </c>
      <c r="BMT84" s="462">
        <f t="shared" si="5444"/>
        <v>0</v>
      </c>
      <c r="BMU84" s="451">
        <f t="shared" si="5444"/>
        <v>0</v>
      </c>
      <c r="BMW84" s="457">
        <f t="shared" ref="BMW84:BNJ84" si="5445">SUM(BMW85:BMW87)</f>
        <v>0</v>
      </c>
      <c r="BMX84" s="450">
        <f t="shared" si="5445"/>
        <v>0</v>
      </c>
      <c r="BMY84" s="450">
        <f t="shared" si="5445"/>
        <v>0</v>
      </c>
      <c r="BMZ84" s="450">
        <f t="shared" si="5445"/>
        <v>0</v>
      </c>
      <c r="BNA84" s="450">
        <f t="shared" si="5445"/>
        <v>0</v>
      </c>
      <c r="BNB84" s="450">
        <f t="shared" si="5445"/>
        <v>0</v>
      </c>
      <c r="BNC84" s="450">
        <f t="shared" si="5445"/>
        <v>0</v>
      </c>
      <c r="BND84" s="450">
        <f t="shared" si="5445"/>
        <v>0</v>
      </c>
      <c r="BNE84" s="450">
        <f t="shared" si="5445"/>
        <v>0</v>
      </c>
      <c r="BNF84" s="450">
        <f t="shared" si="5445"/>
        <v>0</v>
      </c>
      <c r="BNG84" s="450">
        <f t="shared" si="5445"/>
        <v>0</v>
      </c>
      <c r="BNH84" s="450">
        <f t="shared" si="5445"/>
        <v>0</v>
      </c>
      <c r="BNI84" s="462">
        <f t="shared" si="5445"/>
        <v>0</v>
      </c>
      <c r="BNJ84" s="451">
        <f t="shared" si="5445"/>
        <v>0</v>
      </c>
      <c r="BNL84" s="457">
        <f t="shared" ref="BNL84:BNY84" si="5446">SUM(BNL85:BNL87)</f>
        <v>0</v>
      </c>
      <c r="BNM84" s="450">
        <f t="shared" si="5446"/>
        <v>0</v>
      </c>
      <c r="BNN84" s="450">
        <f t="shared" si="5446"/>
        <v>0</v>
      </c>
      <c r="BNO84" s="450">
        <f t="shared" si="5446"/>
        <v>0</v>
      </c>
      <c r="BNP84" s="450">
        <f t="shared" si="5446"/>
        <v>0</v>
      </c>
      <c r="BNQ84" s="450">
        <f t="shared" si="5446"/>
        <v>0</v>
      </c>
      <c r="BNR84" s="450">
        <f t="shared" si="5446"/>
        <v>0</v>
      </c>
      <c r="BNS84" s="450">
        <f t="shared" si="5446"/>
        <v>0</v>
      </c>
      <c r="BNT84" s="450">
        <f t="shared" si="5446"/>
        <v>0</v>
      </c>
      <c r="BNU84" s="450">
        <f t="shared" si="5446"/>
        <v>0</v>
      </c>
      <c r="BNV84" s="450">
        <f t="shared" si="5446"/>
        <v>0</v>
      </c>
      <c r="BNW84" s="450">
        <f t="shared" si="5446"/>
        <v>0</v>
      </c>
      <c r="BNX84" s="462">
        <f t="shared" si="5446"/>
        <v>0</v>
      </c>
      <c r="BNY84" s="451">
        <f t="shared" si="5446"/>
        <v>0</v>
      </c>
      <c r="BOA84" s="457">
        <f t="shared" ref="BOA84:BON84" si="5447">SUM(BOA85:BOA87)</f>
        <v>0</v>
      </c>
      <c r="BOB84" s="450">
        <f t="shared" si="5447"/>
        <v>0</v>
      </c>
      <c r="BOC84" s="450">
        <f t="shared" si="5447"/>
        <v>0</v>
      </c>
      <c r="BOD84" s="450">
        <f t="shared" si="5447"/>
        <v>0</v>
      </c>
      <c r="BOE84" s="450">
        <f t="shared" si="5447"/>
        <v>0</v>
      </c>
      <c r="BOF84" s="450">
        <f t="shared" si="5447"/>
        <v>0</v>
      </c>
      <c r="BOG84" s="450">
        <f t="shared" si="5447"/>
        <v>0</v>
      </c>
      <c r="BOH84" s="450">
        <f t="shared" si="5447"/>
        <v>0</v>
      </c>
      <c r="BOI84" s="450">
        <f t="shared" si="5447"/>
        <v>0</v>
      </c>
      <c r="BOJ84" s="450">
        <f t="shared" si="5447"/>
        <v>0</v>
      </c>
      <c r="BOK84" s="450">
        <f t="shared" si="5447"/>
        <v>0</v>
      </c>
      <c r="BOL84" s="450">
        <f t="shared" si="5447"/>
        <v>0</v>
      </c>
      <c r="BOM84" s="462">
        <f t="shared" si="5447"/>
        <v>0</v>
      </c>
      <c r="BON84" s="451">
        <f t="shared" si="5447"/>
        <v>0</v>
      </c>
      <c r="BOP84" s="457">
        <f t="shared" ref="BOP84:BPC84" si="5448">SUM(BOP85:BOP87)</f>
        <v>0</v>
      </c>
      <c r="BOQ84" s="450">
        <f t="shared" si="5448"/>
        <v>0</v>
      </c>
      <c r="BOR84" s="450">
        <f t="shared" si="5448"/>
        <v>0</v>
      </c>
      <c r="BOS84" s="450">
        <f t="shared" si="5448"/>
        <v>0</v>
      </c>
      <c r="BOT84" s="450">
        <f t="shared" si="5448"/>
        <v>0</v>
      </c>
      <c r="BOU84" s="450">
        <f t="shared" si="5448"/>
        <v>0</v>
      </c>
      <c r="BOV84" s="450">
        <f t="shared" si="5448"/>
        <v>0</v>
      </c>
      <c r="BOW84" s="450">
        <f t="shared" si="5448"/>
        <v>0</v>
      </c>
      <c r="BOX84" s="450">
        <f t="shared" si="5448"/>
        <v>0</v>
      </c>
      <c r="BOY84" s="450">
        <f t="shared" si="5448"/>
        <v>0</v>
      </c>
      <c r="BOZ84" s="450">
        <f t="shared" si="5448"/>
        <v>0</v>
      </c>
      <c r="BPA84" s="450">
        <f t="shared" si="5448"/>
        <v>0</v>
      </c>
      <c r="BPB84" s="462">
        <f t="shared" si="5448"/>
        <v>0</v>
      </c>
      <c r="BPC84" s="451">
        <f t="shared" si="5448"/>
        <v>0</v>
      </c>
      <c r="BPE84" s="457">
        <f t="shared" ref="BPE84:BPR84" si="5449">SUM(BPE85:BPE87)</f>
        <v>0</v>
      </c>
      <c r="BPF84" s="450">
        <f t="shared" si="5449"/>
        <v>0</v>
      </c>
      <c r="BPG84" s="450">
        <f t="shared" si="5449"/>
        <v>0</v>
      </c>
      <c r="BPH84" s="450">
        <f t="shared" si="5449"/>
        <v>0</v>
      </c>
      <c r="BPI84" s="450">
        <f t="shared" si="5449"/>
        <v>0</v>
      </c>
      <c r="BPJ84" s="450">
        <f t="shared" si="5449"/>
        <v>0</v>
      </c>
      <c r="BPK84" s="450">
        <f t="shared" si="5449"/>
        <v>0</v>
      </c>
      <c r="BPL84" s="450">
        <f t="shared" si="5449"/>
        <v>0</v>
      </c>
      <c r="BPM84" s="450">
        <f t="shared" si="5449"/>
        <v>0</v>
      </c>
      <c r="BPN84" s="450">
        <f t="shared" si="5449"/>
        <v>0</v>
      </c>
      <c r="BPO84" s="450">
        <f t="shared" si="5449"/>
        <v>0</v>
      </c>
      <c r="BPP84" s="450">
        <f t="shared" si="5449"/>
        <v>0</v>
      </c>
      <c r="BPQ84" s="462">
        <f t="shared" si="5449"/>
        <v>0</v>
      </c>
      <c r="BPR84" s="451">
        <f t="shared" si="5449"/>
        <v>0</v>
      </c>
      <c r="BPT84" s="457">
        <f t="shared" ref="BPT84:BQG84" si="5450">SUM(BPT85:BPT87)</f>
        <v>0</v>
      </c>
      <c r="BPU84" s="450">
        <f t="shared" si="5450"/>
        <v>0</v>
      </c>
      <c r="BPV84" s="450">
        <f t="shared" si="5450"/>
        <v>0</v>
      </c>
      <c r="BPW84" s="450">
        <f t="shared" si="5450"/>
        <v>0</v>
      </c>
      <c r="BPX84" s="450">
        <f t="shared" si="5450"/>
        <v>0</v>
      </c>
      <c r="BPY84" s="450">
        <f t="shared" si="5450"/>
        <v>0</v>
      </c>
      <c r="BPZ84" s="450">
        <f t="shared" si="5450"/>
        <v>0</v>
      </c>
      <c r="BQA84" s="450">
        <f t="shared" si="5450"/>
        <v>0</v>
      </c>
      <c r="BQB84" s="450">
        <f t="shared" si="5450"/>
        <v>0</v>
      </c>
      <c r="BQC84" s="450">
        <f t="shared" si="5450"/>
        <v>0</v>
      </c>
      <c r="BQD84" s="450">
        <f t="shared" si="5450"/>
        <v>0</v>
      </c>
      <c r="BQE84" s="450">
        <f t="shared" si="5450"/>
        <v>0</v>
      </c>
      <c r="BQF84" s="462">
        <f t="shared" si="5450"/>
        <v>0</v>
      </c>
      <c r="BQG84" s="451">
        <f t="shared" si="5450"/>
        <v>0</v>
      </c>
      <c r="BQI84" s="457">
        <f t="shared" ref="BQI84:BQV84" si="5451">SUM(BQI85:BQI87)</f>
        <v>0</v>
      </c>
      <c r="BQJ84" s="450">
        <f t="shared" si="5451"/>
        <v>0</v>
      </c>
      <c r="BQK84" s="450">
        <f t="shared" si="5451"/>
        <v>0</v>
      </c>
      <c r="BQL84" s="450">
        <f t="shared" si="5451"/>
        <v>0</v>
      </c>
      <c r="BQM84" s="450">
        <f t="shared" si="5451"/>
        <v>0</v>
      </c>
      <c r="BQN84" s="450">
        <f t="shared" si="5451"/>
        <v>0</v>
      </c>
      <c r="BQO84" s="450">
        <f t="shared" si="5451"/>
        <v>0</v>
      </c>
      <c r="BQP84" s="450">
        <f t="shared" si="5451"/>
        <v>0</v>
      </c>
      <c r="BQQ84" s="450">
        <f t="shared" si="5451"/>
        <v>0</v>
      </c>
      <c r="BQR84" s="450">
        <f t="shared" si="5451"/>
        <v>0</v>
      </c>
      <c r="BQS84" s="450">
        <f t="shared" si="5451"/>
        <v>0</v>
      </c>
      <c r="BQT84" s="450">
        <f t="shared" si="5451"/>
        <v>0</v>
      </c>
      <c r="BQU84" s="462">
        <f t="shared" si="5451"/>
        <v>0</v>
      </c>
      <c r="BQV84" s="451">
        <f t="shared" si="5451"/>
        <v>0</v>
      </c>
      <c r="BQX84" s="457">
        <f t="shared" ref="BQX84:BRK84" si="5452">SUM(BQX85:BQX87)</f>
        <v>0</v>
      </c>
      <c r="BQY84" s="450">
        <f t="shared" si="5452"/>
        <v>0</v>
      </c>
      <c r="BQZ84" s="450">
        <f t="shared" si="5452"/>
        <v>0</v>
      </c>
      <c r="BRA84" s="450">
        <f t="shared" si="5452"/>
        <v>0</v>
      </c>
      <c r="BRB84" s="450">
        <f t="shared" si="5452"/>
        <v>0</v>
      </c>
      <c r="BRC84" s="450">
        <f t="shared" si="5452"/>
        <v>0</v>
      </c>
      <c r="BRD84" s="450">
        <f t="shared" si="5452"/>
        <v>0</v>
      </c>
      <c r="BRE84" s="450">
        <f t="shared" si="5452"/>
        <v>0</v>
      </c>
      <c r="BRF84" s="450">
        <f t="shared" si="5452"/>
        <v>0</v>
      </c>
      <c r="BRG84" s="450">
        <f t="shared" si="5452"/>
        <v>0</v>
      </c>
      <c r="BRH84" s="450">
        <f t="shared" si="5452"/>
        <v>0</v>
      </c>
      <c r="BRI84" s="450">
        <f t="shared" si="5452"/>
        <v>0</v>
      </c>
      <c r="BRJ84" s="462">
        <f t="shared" si="5452"/>
        <v>0</v>
      </c>
      <c r="BRK84" s="451">
        <f t="shared" si="5452"/>
        <v>0</v>
      </c>
      <c r="BRM84" s="457">
        <f t="shared" ref="BRM84:BRZ84" si="5453">SUM(BRM85:BRM87)</f>
        <v>0</v>
      </c>
      <c r="BRN84" s="450">
        <f t="shared" si="5453"/>
        <v>0</v>
      </c>
      <c r="BRO84" s="450">
        <f t="shared" si="5453"/>
        <v>0</v>
      </c>
      <c r="BRP84" s="450">
        <f t="shared" si="5453"/>
        <v>0</v>
      </c>
      <c r="BRQ84" s="450">
        <f t="shared" si="5453"/>
        <v>0</v>
      </c>
      <c r="BRR84" s="450">
        <f t="shared" si="5453"/>
        <v>0</v>
      </c>
      <c r="BRS84" s="450">
        <f t="shared" si="5453"/>
        <v>0</v>
      </c>
      <c r="BRT84" s="450">
        <f t="shared" si="5453"/>
        <v>0</v>
      </c>
      <c r="BRU84" s="450">
        <f t="shared" si="5453"/>
        <v>0</v>
      </c>
      <c r="BRV84" s="450">
        <f t="shared" si="5453"/>
        <v>0</v>
      </c>
      <c r="BRW84" s="450">
        <f t="shared" si="5453"/>
        <v>0</v>
      </c>
      <c r="BRX84" s="450">
        <f t="shared" si="5453"/>
        <v>0</v>
      </c>
      <c r="BRY84" s="462">
        <f t="shared" si="5453"/>
        <v>0</v>
      </c>
      <c r="BRZ84" s="451">
        <f t="shared" si="5453"/>
        <v>0</v>
      </c>
      <c r="BSB84" s="457">
        <f t="shared" ref="BSB84:BSO84" si="5454">SUM(BSB85:BSB87)</f>
        <v>0</v>
      </c>
      <c r="BSC84" s="450">
        <f t="shared" si="5454"/>
        <v>0</v>
      </c>
      <c r="BSD84" s="450">
        <f t="shared" si="5454"/>
        <v>0</v>
      </c>
      <c r="BSE84" s="450">
        <f t="shared" si="5454"/>
        <v>0</v>
      </c>
      <c r="BSF84" s="450">
        <f t="shared" si="5454"/>
        <v>0</v>
      </c>
      <c r="BSG84" s="450">
        <f t="shared" si="5454"/>
        <v>0</v>
      </c>
      <c r="BSH84" s="450">
        <f t="shared" si="5454"/>
        <v>0</v>
      </c>
      <c r="BSI84" s="450">
        <f t="shared" si="5454"/>
        <v>0</v>
      </c>
      <c r="BSJ84" s="450">
        <f t="shared" si="5454"/>
        <v>0</v>
      </c>
      <c r="BSK84" s="450">
        <f t="shared" si="5454"/>
        <v>0</v>
      </c>
      <c r="BSL84" s="450">
        <f t="shared" si="5454"/>
        <v>0</v>
      </c>
      <c r="BSM84" s="450">
        <f t="shared" si="5454"/>
        <v>0</v>
      </c>
      <c r="BSN84" s="462">
        <f t="shared" si="5454"/>
        <v>0</v>
      </c>
      <c r="BSO84" s="451">
        <f t="shared" si="5454"/>
        <v>0</v>
      </c>
      <c r="BSQ84" s="457">
        <f t="shared" ref="BSQ84:BTD84" si="5455">SUM(BSQ85:BSQ87)</f>
        <v>0</v>
      </c>
      <c r="BSR84" s="450">
        <f t="shared" si="5455"/>
        <v>0</v>
      </c>
      <c r="BSS84" s="450">
        <f t="shared" si="5455"/>
        <v>0</v>
      </c>
      <c r="BST84" s="450">
        <f t="shared" si="5455"/>
        <v>0</v>
      </c>
      <c r="BSU84" s="450">
        <f t="shared" si="5455"/>
        <v>0</v>
      </c>
      <c r="BSV84" s="450">
        <f t="shared" si="5455"/>
        <v>0</v>
      </c>
      <c r="BSW84" s="450">
        <f t="shared" si="5455"/>
        <v>0</v>
      </c>
      <c r="BSX84" s="450">
        <f t="shared" si="5455"/>
        <v>0</v>
      </c>
      <c r="BSY84" s="450">
        <f t="shared" si="5455"/>
        <v>0</v>
      </c>
      <c r="BSZ84" s="450">
        <f t="shared" si="5455"/>
        <v>0</v>
      </c>
      <c r="BTA84" s="450">
        <f t="shared" si="5455"/>
        <v>0</v>
      </c>
      <c r="BTB84" s="450">
        <f t="shared" si="5455"/>
        <v>0</v>
      </c>
      <c r="BTC84" s="462">
        <f t="shared" si="5455"/>
        <v>0</v>
      </c>
      <c r="BTD84" s="451">
        <f t="shared" si="5455"/>
        <v>0</v>
      </c>
      <c r="BTF84" s="457">
        <f t="shared" ref="BTF84:BTS84" si="5456">SUM(BTF85:BTF87)</f>
        <v>0</v>
      </c>
      <c r="BTG84" s="450">
        <f t="shared" si="5456"/>
        <v>0</v>
      </c>
      <c r="BTH84" s="450">
        <f t="shared" si="5456"/>
        <v>0</v>
      </c>
      <c r="BTI84" s="450">
        <f t="shared" si="5456"/>
        <v>0</v>
      </c>
      <c r="BTJ84" s="450">
        <f t="shared" si="5456"/>
        <v>0</v>
      </c>
      <c r="BTK84" s="450">
        <f t="shared" si="5456"/>
        <v>0</v>
      </c>
      <c r="BTL84" s="450">
        <f t="shared" si="5456"/>
        <v>0</v>
      </c>
      <c r="BTM84" s="450">
        <f t="shared" si="5456"/>
        <v>0</v>
      </c>
      <c r="BTN84" s="450">
        <f t="shared" si="5456"/>
        <v>0</v>
      </c>
      <c r="BTO84" s="450">
        <f t="shared" si="5456"/>
        <v>0</v>
      </c>
      <c r="BTP84" s="450">
        <f t="shared" si="5456"/>
        <v>0</v>
      </c>
      <c r="BTQ84" s="450">
        <f t="shared" si="5456"/>
        <v>0</v>
      </c>
      <c r="BTR84" s="462">
        <f t="shared" si="5456"/>
        <v>0</v>
      </c>
      <c r="BTS84" s="451">
        <f t="shared" si="5456"/>
        <v>0</v>
      </c>
      <c r="BTU84" s="457">
        <f t="shared" ref="BTU84:BUH84" si="5457">SUM(BTU85:BTU87)</f>
        <v>0</v>
      </c>
      <c r="BTV84" s="450">
        <f t="shared" si="5457"/>
        <v>0</v>
      </c>
      <c r="BTW84" s="450">
        <f t="shared" si="5457"/>
        <v>0</v>
      </c>
      <c r="BTX84" s="450">
        <f t="shared" si="5457"/>
        <v>0</v>
      </c>
      <c r="BTY84" s="450">
        <f t="shared" si="5457"/>
        <v>0</v>
      </c>
      <c r="BTZ84" s="450">
        <f t="shared" si="5457"/>
        <v>0</v>
      </c>
      <c r="BUA84" s="450">
        <f t="shared" si="5457"/>
        <v>0</v>
      </c>
      <c r="BUB84" s="450">
        <f t="shared" si="5457"/>
        <v>0</v>
      </c>
      <c r="BUC84" s="450">
        <f t="shared" si="5457"/>
        <v>0</v>
      </c>
      <c r="BUD84" s="450">
        <f t="shared" si="5457"/>
        <v>0</v>
      </c>
      <c r="BUE84" s="450">
        <f t="shared" si="5457"/>
        <v>0</v>
      </c>
      <c r="BUF84" s="450">
        <f t="shared" si="5457"/>
        <v>0</v>
      </c>
      <c r="BUG84" s="462">
        <f t="shared" si="5457"/>
        <v>0</v>
      </c>
      <c r="BUH84" s="451">
        <f t="shared" si="5457"/>
        <v>0</v>
      </c>
      <c r="BUJ84" s="457">
        <f t="shared" ref="BUJ84:BUW84" si="5458">SUM(BUJ85:BUJ87)</f>
        <v>0</v>
      </c>
      <c r="BUK84" s="450">
        <f t="shared" si="5458"/>
        <v>0</v>
      </c>
      <c r="BUL84" s="450">
        <f t="shared" si="5458"/>
        <v>0</v>
      </c>
      <c r="BUM84" s="450">
        <f t="shared" si="5458"/>
        <v>0</v>
      </c>
      <c r="BUN84" s="450">
        <f t="shared" si="5458"/>
        <v>0</v>
      </c>
      <c r="BUO84" s="450">
        <f t="shared" si="5458"/>
        <v>0</v>
      </c>
      <c r="BUP84" s="450">
        <f t="shared" si="5458"/>
        <v>0</v>
      </c>
      <c r="BUQ84" s="450">
        <f t="shared" si="5458"/>
        <v>0</v>
      </c>
      <c r="BUR84" s="450">
        <f t="shared" si="5458"/>
        <v>0</v>
      </c>
      <c r="BUS84" s="450">
        <f t="shared" si="5458"/>
        <v>0</v>
      </c>
      <c r="BUT84" s="450">
        <f t="shared" si="5458"/>
        <v>0</v>
      </c>
      <c r="BUU84" s="450">
        <f t="shared" si="5458"/>
        <v>0</v>
      </c>
      <c r="BUV84" s="462">
        <f t="shared" si="5458"/>
        <v>0</v>
      </c>
      <c r="BUW84" s="451">
        <f t="shared" si="5458"/>
        <v>0</v>
      </c>
      <c r="BUY84" s="457">
        <f t="shared" ref="BUY84:BVL84" si="5459">SUM(BUY85:BUY87)</f>
        <v>0</v>
      </c>
      <c r="BUZ84" s="450">
        <f t="shared" si="5459"/>
        <v>0</v>
      </c>
      <c r="BVA84" s="450">
        <f t="shared" si="5459"/>
        <v>0</v>
      </c>
      <c r="BVB84" s="450">
        <f t="shared" si="5459"/>
        <v>0</v>
      </c>
      <c r="BVC84" s="450">
        <f t="shared" si="5459"/>
        <v>0</v>
      </c>
      <c r="BVD84" s="450">
        <f t="shared" si="5459"/>
        <v>0</v>
      </c>
      <c r="BVE84" s="450">
        <f t="shared" si="5459"/>
        <v>0</v>
      </c>
      <c r="BVF84" s="450">
        <f t="shared" si="5459"/>
        <v>0</v>
      </c>
      <c r="BVG84" s="450">
        <f t="shared" si="5459"/>
        <v>0</v>
      </c>
      <c r="BVH84" s="450">
        <f t="shared" si="5459"/>
        <v>0</v>
      </c>
      <c r="BVI84" s="450">
        <f t="shared" si="5459"/>
        <v>0</v>
      </c>
      <c r="BVJ84" s="450">
        <f t="shared" si="5459"/>
        <v>0</v>
      </c>
      <c r="BVK84" s="462">
        <f t="shared" si="5459"/>
        <v>0</v>
      </c>
      <c r="BVL84" s="451">
        <f t="shared" si="5459"/>
        <v>0</v>
      </c>
      <c r="BVN84" s="457">
        <f t="shared" ref="BVN84:BWA84" si="5460">SUM(BVN85:BVN87)</f>
        <v>0</v>
      </c>
      <c r="BVO84" s="450">
        <f t="shared" si="5460"/>
        <v>0</v>
      </c>
      <c r="BVP84" s="450">
        <f t="shared" si="5460"/>
        <v>0</v>
      </c>
      <c r="BVQ84" s="450">
        <f t="shared" si="5460"/>
        <v>0</v>
      </c>
      <c r="BVR84" s="450">
        <f t="shared" si="5460"/>
        <v>0</v>
      </c>
      <c r="BVS84" s="450">
        <f t="shared" si="5460"/>
        <v>0</v>
      </c>
      <c r="BVT84" s="450">
        <f t="shared" si="5460"/>
        <v>0</v>
      </c>
      <c r="BVU84" s="450">
        <f t="shared" si="5460"/>
        <v>0</v>
      </c>
      <c r="BVV84" s="450">
        <f t="shared" si="5460"/>
        <v>0</v>
      </c>
      <c r="BVW84" s="450">
        <f t="shared" si="5460"/>
        <v>0</v>
      </c>
      <c r="BVX84" s="450">
        <f t="shared" si="5460"/>
        <v>0</v>
      </c>
      <c r="BVY84" s="450">
        <f t="shared" si="5460"/>
        <v>0</v>
      </c>
      <c r="BVZ84" s="462">
        <f t="shared" si="5460"/>
        <v>0</v>
      </c>
      <c r="BWA84" s="451">
        <f t="shared" si="5460"/>
        <v>0</v>
      </c>
    </row>
    <row r="85" spans="2:1951" ht="30" hidden="1" customHeight="1" x14ac:dyDescent="0.2">
      <c r="B85" s="452" t="s">
        <v>316</v>
      </c>
      <c r="C85" s="447"/>
      <c r="D85" s="447"/>
      <c r="E85" s="447"/>
      <c r="F85" s="447"/>
      <c r="G85" s="450">
        <f>C85+D85-E85+F85</f>
        <v>0</v>
      </c>
      <c r="H85" s="447"/>
      <c r="I85" s="447"/>
      <c r="J85" s="447"/>
      <c r="K85" s="447"/>
      <c r="L85" s="447"/>
      <c r="M85" s="449"/>
      <c r="N85" s="450">
        <f>H85+I85-J85+K85-L85+M85</f>
        <v>0</v>
      </c>
      <c r="O85" s="463"/>
      <c r="P85" s="448"/>
      <c r="R85" s="458"/>
      <c r="S85" s="447"/>
      <c r="T85" s="447"/>
      <c r="U85" s="447"/>
      <c r="V85" s="450">
        <f>R85+S85-T85+U85</f>
        <v>0</v>
      </c>
      <c r="W85" s="447"/>
      <c r="X85" s="447"/>
      <c r="Y85" s="447"/>
      <c r="Z85" s="447"/>
      <c r="AA85" s="447"/>
      <c r="AB85" s="449"/>
      <c r="AC85" s="450">
        <f>W85+X85-Y85+Z85-AA85+AB85</f>
        <v>0</v>
      </c>
      <c r="AD85" s="463"/>
      <c r="AE85" s="448"/>
      <c r="AG85" s="458"/>
      <c r="AH85" s="447"/>
      <c r="AI85" s="447"/>
      <c r="AJ85" s="447"/>
      <c r="AK85" s="450">
        <f>AG85+AH85-AI85+AJ85</f>
        <v>0</v>
      </c>
      <c r="AL85" s="447"/>
      <c r="AM85" s="447"/>
      <c r="AN85" s="447"/>
      <c r="AO85" s="447"/>
      <c r="AP85" s="447"/>
      <c r="AQ85" s="449"/>
      <c r="AR85" s="450">
        <f>AL85+AM85-AN85+AO85-AP85+AQ85</f>
        <v>0</v>
      </c>
      <c r="AS85" s="463"/>
      <c r="AT85" s="448"/>
      <c r="AV85" s="458"/>
      <c r="AW85" s="447"/>
      <c r="AX85" s="447"/>
      <c r="AY85" s="447"/>
      <c r="AZ85" s="450">
        <f>AV85+AW85-AX85+AY85</f>
        <v>0</v>
      </c>
      <c r="BA85" s="447"/>
      <c r="BB85" s="447"/>
      <c r="BC85" s="447"/>
      <c r="BD85" s="447"/>
      <c r="BE85" s="447"/>
      <c r="BF85" s="449"/>
      <c r="BG85" s="450">
        <f>BA85+BB85-BC85+BD85-BE85+BF85</f>
        <v>0</v>
      </c>
      <c r="BH85" s="463"/>
      <c r="BI85" s="448"/>
      <c r="BK85" s="458"/>
      <c r="BL85" s="447"/>
      <c r="BM85" s="447"/>
      <c r="BN85" s="447"/>
      <c r="BO85" s="450">
        <f>BK85+BL85-BM85+BN85</f>
        <v>0</v>
      </c>
      <c r="BP85" s="447"/>
      <c r="BQ85" s="447"/>
      <c r="BR85" s="447"/>
      <c r="BS85" s="447"/>
      <c r="BT85" s="447"/>
      <c r="BU85" s="449"/>
      <c r="BV85" s="450">
        <f>BP85+BQ85-BR85+BS85-BT85+BU85</f>
        <v>0</v>
      </c>
      <c r="BW85" s="463"/>
      <c r="BX85" s="448"/>
      <c r="BZ85" s="458"/>
      <c r="CA85" s="447"/>
      <c r="CB85" s="447"/>
      <c r="CC85" s="447"/>
      <c r="CD85" s="450">
        <f>BZ85+CA85-CB85+CC85</f>
        <v>0</v>
      </c>
      <c r="CE85" s="447"/>
      <c r="CF85" s="447"/>
      <c r="CG85" s="447"/>
      <c r="CH85" s="447"/>
      <c r="CI85" s="447"/>
      <c r="CJ85" s="449"/>
      <c r="CK85" s="450">
        <f>CE85+CF85-CG85+CH85-CI85+CJ85</f>
        <v>0</v>
      </c>
      <c r="CL85" s="463"/>
      <c r="CM85" s="448"/>
      <c r="CO85" s="458"/>
      <c r="CP85" s="447"/>
      <c r="CQ85" s="447"/>
      <c r="CR85" s="447"/>
      <c r="CS85" s="450">
        <f>CO85+CP85-CQ85+CR85</f>
        <v>0</v>
      </c>
      <c r="CT85" s="447"/>
      <c r="CU85" s="447"/>
      <c r="CV85" s="447"/>
      <c r="CW85" s="447"/>
      <c r="CX85" s="447"/>
      <c r="CY85" s="449"/>
      <c r="CZ85" s="450">
        <f>CT85+CU85-CV85+CW85-CX85+CY85</f>
        <v>0</v>
      </c>
      <c r="DA85" s="463"/>
      <c r="DB85" s="448"/>
      <c r="DD85" s="458"/>
      <c r="DE85" s="447"/>
      <c r="DF85" s="447"/>
      <c r="DG85" s="447"/>
      <c r="DH85" s="450">
        <f>DD85+DE85-DF85+DG85</f>
        <v>0</v>
      </c>
      <c r="DI85" s="447"/>
      <c r="DJ85" s="447"/>
      <c r="DK85" s="447"/>
      <c r="DL85" s="447"/>
      <c r="DM85" s="447"/>
      <c r="DN85" s="449"/>
      <c r="DO85" s="450">
        <f>DI85+DJ85-DK85+DL85-DM85+DN85</f>
        <v>0</v>
      </c>
      <c r="DP85" s="463"/>
      <c r="DQ85" s="448"/>
      <c r="DS85" s="458"/>
      <c r="DT85" s="447"/>
      <c r="DU85" s="447"/>
      <c r="DV85" s="447"/>
      <c r="DW85" s="450">
        <f>DS85+DT85-DU85+DV85</f>
        <v>0</v>
      </c>
      <c r="DX85" s="447"/>
      <c r="DY85" s="447"/>
      <c r="DZ85" s="447"/>
      <c r="EA85" s="447"/>
      <c r="EB85" s="447"/>
      <c r="EC85" s="449"/>
      <c r="ED85" s="450">
        <f>DX85+DY85-DZ85+EA85-EB85+EC85</f>
        <v>0</v>
      </c>
      <c r="EE85" s="463"/>
      <c r="EF85" s="448"/>
      <c r="EH85" s="458"/>
      <c r="EI85" s="447"/>
      <c r="EJ85" s="447"/>
      <c r="EK85" s="447"/>
      <c r="EL85" s="450">
        <f>EH85+EI85-EJ85+EK85</f>
        <v>0</v>
      </c>
      <c r="EM85" s="447"/>
      <c r="EN85" s="447"/>
      <c r="EO85" s="447"/>
      <c r="EP85" s="447"/>
      <c r="EQ85" s="447"/>
      <c r="ER85" s="449"/>
      <c r="ES85" s="450">
        <f>EM85+EN85-EO85+EP85-EQ85+ER85</f>
        <v>0</v>
      </c>
      <c r="ET85" s="463"/>
      <c r="EU85" s="448"/>
      <c r="EW85" s="458"/>
      <c r="EX85" s="447"/>
      <c r="EY85" s="447"/>
      <c r="EZ85" s="447"/>
      <c r="FA85" s="450">
        <f>EW85+EX85-EY85+EZ85</f>
        <v>0</v>
      </c>
      <c r="FB85" s="447"/>
      <c r="FC85" s="447"/>
      <c r="FD85" s="447"/>
      <c r="FE85" s="447"/>
      <c r="FF85" s="447"/>
      <c r="FG85" s="449"/>
      <c r="FH85" s="450">
        <f>FB85+FC85-FD85+FE85-FF85+FG85</f>
        <v>0</v>
      </c>
      <c r="FI85" s="463"/>
      <c r="FJ85" s="448"/>
      <c r="FL85" s="458"/>
      <c r="FM85" s="447"/>
      <c r="FN85" s="447"/>
      <c r="FO85" s="447"/>
      <c r="FP85" s="450">
        <f>FL85+FM85-FN85+FO85</f>
        <v>0</v>
      </c>
      <c r="FQ85" s="447"/>
      <c r="FR85" s="447"/>
      <c r="FS85" s="447"/>
      <c r="FT85" s="447"/>
      <c r="FU85" s="447"/>
      <c r="FV85" s="449"/>
      <c r="FW85" s="450">
        <f>FQ85+FR85-FS85+FT85-FU85+FV85</f>
        <v>0</v>
      </c>
      <c r="FX85" s="463"/>
      <c r="FY85" s="448"/>
      <c r="GA85" s="458"/>
      <c r="GB85" s="447"/>
      <c r="GC85" s="447"/>
      <c r="GD85" s="447"/>
      <c r="GE85" s="450">
        <f>GA85+GB85-GC85+GD85</f>
        <v>0</v>
      </c>
      <c r="GF85" s="447"/>
      <c r="GG85" s="447"/>
      <c r="GH85" s="447"/>
      <c r="GI85" s="447"/>
      <c r="GJ85" s="447"/>
      <c r="GK85" s="449"/>
      <c r="GL85" s="450">
        <f>GF85+GG85-GH85+GI85-GJ85+GK85</f>
        <v>0</v>
      </c>
      <c r="GM85" s="463"/>
      <c r="GN85" s="448"/>
      <c r="GP85" s="458"/>
      <c r="GQ85" s="447"/>
      <c r="GR85" s="447"/>
      <c r="GS85" s="447"/>
      <c r="GT85" s="450">
        <f>GP85+GQ85-GR85+GS85</f>
        <v>0</v>
      </c>
      <c r="GU85" s="447"/>
      <c r="GV85" s="447"/>
      <c r="GW85" s="447"/>
      <c r="GX85" s="447"/>
      <c r="GY85" s="447"/>
      <c r="GZ85" s="449"/>
      <c r="HA85" s="450">
        <f>GU85+GV85-GW85+GX85-GY85+GZ85</f>
        <v>0</v>
      </c>
      <c r="HB85" s="463"/>
      <c r="HC85" s="448"/>
      <c r="HE85" s="458"/>
      <c r="HF85" s="447"/>
      <c r="HG85" s="447"/>
      <c r="HH85" s="447"/>
      <c r="HI85" s="450">
        <f>HE85+HF85-HG85+HH85</f>
        <v>0</v>
      </c>
      <c r="HJ85" s="447"/>
      <c r="HK85" s="447"/>
      <c r="HL85" s="447"/>
      <c r="HM85" s="447"/>
      <c r="HN85" s="447"/>
      <c r="HO85" s="449"/>
      <c r="HP85" s="450">
        <f>HJ85+HK85-HL85+HM85-HN85+HO85</f>
        <v>0</v>
      </c>
      <c r="HQ85" s="463"/>
      <c r="HR85" s="448"/>
      <c r="HT85" s="458"/>
      <c r="HU85" s="447"/>
      <c r="HV85" s="447"/>
      <c r="HW85" s="447"/>
      <c r="HX85" s="450">
        <f>HT85+HU85-HV85+HW85</f>
        <v>0</v>
      </c>
      <c r="HY85" s="447"/>
      <c r="HZ85" s="447"/>
      <c r="IA85" s="447"/>
      <c r="IB85" s="447"/>
      <c r="IC85" s="447"/>
      <c r="ID85" s="449"/>
      <c r="IE85" s="450">
        <f>HY85+HZ85-IA85+IB85-IC85+ID85</f>
        <v>0</v>
      </c>
      <c r="IF85" s="463"/>
      <c r="IG85" s="448"/>
      <c r="II85" s="458"/>
      <c r="IJ85" s="447"/>
      <c r="IK85" s="447"/>
      <c r="IL85" s="447"/>
      <c r="IM85" s="450">
        <f>II85+IJ85-IK85+IL85</f>
        <v>0</v>
      </c>
      <c r="IN85" s="447"/>
      <c r="IO85" s="447"/>
      <c r="IP85" s="447"/>
      <c r="IQ85" s="447"/>
      <c r="IR85" s="447"/>
      <c r="IS85" s="449"/>
      <c r="IT85" s="450">
        <f>IN85+IO85-IP85+IQ85-IR85+IS85</f>
        <v>0</v>
      </c>
      <c r="IU85" s="463"/>
      <c r="IV85" s="448"/>
      <c r="IX85" s="458"/>
      <c r="IY85" s="447"/>
      <c r="IZ85" s="447"/>
      <c r="JA85" s="447"/>
      <c r="JB85" s="450">
        <f>IX85+IY85-IZ85+JA85</f>
        <v>0</v>
      </c>
      <c r="JC85" s="447"/>
      <c r="JD85" s="447"/>
      <c r="JE85" s="447"/>
      <c r="JF85" s="447"/>
      <c r="JG85" s="447"/>
      <c r="JH85" s="449"/>
      <c r="JI85" s="450">
        <f>JC85+JD85-JE85+JF85-JG85+JH85</f>
        <v>0</v>
      </c>
      <c r="JJ85" s="463"/>
      <c r="JK85" s="448"/>
      <c r="JM85" s="458"/>
      <c r="JN85" s="447"/>
      <c r="JO85" s="447"/>
      <c r="JP85" s="447"/>
      <c r="JQ85" s="450">
        <f>JM85+JN85-JO85+JP85</f>
        <v>0</v>
      </c>
      <c r="JR85" s="447"/>
      <c r="JS85" s="447"/>
      <c r="JT85" s="447"/>
      <c r="JU85" s="447"/>
      <c r="JV85" s="447"/>
      <c r="JW85" s="449"/>
      <c r="JX85" s="450">
        <f>JR85+JS85-JT85+JU85-JV85+JW85</f>
        <v>0</v>
      </c>
      <c r="JY85" s="463"/>
      <c r="JZ85" s="448"/>
      <c r="KB85" s="458"/>
      <c r="KC85" s="447"/>
      <c r="KD85" s="447"/>
      <c r="KE85" s="447"/>
      <c r="KF85" s="450">
        <f>KB85+KC85-KD85+KE85</f>
        <v>0</v>
      </c>
      <c r="KG85" s="447"/>
      <c r="KH85" s="447"/>
      <c r="KI85" s="447"/>
      <c r="KJ85" s="447"/>
      <c r="KK85" s="447"/>
      <c r="KL85" s="449"/>
      <c r="KM85" s="450">
        <f>KG85+KH85-KI85+KJ85-KK85+KL85</f>
        <v>0</v>
      </c>
      <c r="KN85" s="463"/>
      <c r="KO85" s="448"/>
      <c r="KQ85" s="458"/>
      <c r="KR85" s="447"/>
      <c r="KS85" s="447"/>
      <c r="KT85" s="447"/>
      <c r="KU85" s="450">
        <f>KQ85+KR85-KS85+KT85</f>
        <v>0</v>
      </c>
      <c r="KV85" s="447"/>
      <c r="KW85" s="447"/>
      <c r="KX85" s="447"/>
      <c r="KY85" s="447"/>
      <c r="KZ85" s="447"/>
      <c r="LA85" s="449"/>
      <c r="LB85" s="450">
        <f>KV85+KW85-KX85+KY85-KZ85+LA85</f>
        <v>0</v>
      </c>
      <c r="LC85" s="463"/>
      <c r="LD85" s="448"/>
      <c r="LF85" s="458"/>
      <c r="LG85" s="447"/>
      <c r="LH85" s="447"/>
      <c r="LI85" s="447"/>
      <c r="LJ85" s="450">
        <f>LF85+LG85-LH85+LI85</f>
        <v>0</v>
      </c>
      <c r="LK85" s="447"/>
      <c r="LL85" s="447"/>
      <c r="LM85" s="447"/>
      <c r="LN85" s="447"/>
      <c r="LO85" s="447"/>
      <c r="LP85" s="449"/>
      <c r="LQ85" s="450">
        <f>LK85+LL85-LM85+LN85-LO85+LP85</f>
        <v>0</v>
      </c>
      <c r="LR85" s="463"/>
      <c r="LS85" s="448"/>
      <c r="LU85" s="458"/>
      <c r="LV85" s="447"/>
      <c r="LW85" s="447"/>
      <c r="LX85" s="447"/>
      <c r="LY85" s="450">
        <f>LU85+LV85-LW85+LX85</f>
        <v>0</v>
      </c>
      <c r="LZ85" s="447"/>
      <c r="MA85" s="447"/>
      <c r="MB85" s="447"/>
      <c r="MC85" s="447"/>
      <c r="MD85" s="447"/>
      <c r="ME85" s="449"/>
      <c r="MF85" s="450">
        <f>LZ85+MA85-MB85+MC85-MD85+ME85</f>
        <v>0</v>
      </c>
      <c r="MG85" s="463"/>
      <c r="MH85" s="448"/>
      <c r="MJ85" s="458"/>
      <c r="MK85" s="447"/>
      <c r="ML85" s="447"/>
      <c r="MM85" s="447"/>
      <c r="MN85" s="450">
        <f>MJ85+MK85-ML85+MM85</f>
        <v>0</v>
      </c>
      <c r="MO85" s="447"/>
      <c r="MP85" s="447"/>
      <c r="MQ85" s="447"/>
      <c r="MR85" s="447"/>
      <c r="MS85" s="447"/>
      <c r="MT85" s="449"/>
      <c r="MU85" s="450">
        <f>MO85+MP85-MQ85+MR85-MS85+MT85</f>
        <v>0</v>
      </c>
      <c r="MV85" s="463"/>
      <c r="MW85" s="448"/>
      <c r="MY85" s="458"/>
      <c r="MZ85" s="447"/>
      <c r="NA85" s="447"/>
      <c r="NB85" s="447"/>
      <c r="NC85" s="450">
        <f>MY85+MZ85-NA85+NB85</f>
        <v>0</v>
      </c>
      <c r="ND85" s="447"/>
      <c r="NE85" s="447"/>
      <c r="NF85" s="447"/>
      <c r="NG85" s="447"/>
      <c r="NH85" s="447"/>
      <c r="NI85" s="449"/>
      <c r="NJ85" s="450">
        <f>ND85+NE85-NF85+NG85-NH85+NI85</f>
        <v>0</v>
      </c>
      <c r="NK85" s="463"/>
      <c r="NL85" s="448"/>
      <c r="NN85" s="458"/>
      <c r="NO85" s="447"/>
      <c r="NP85" s="447"/>
      <c r="NQ85" s="447"/>
      <c r="NR85" s="450">
        <f>NN85+NO85-NP85+NQ85</f>
        <v>0</v>
      </c>
      <c r="NS85" s="447"/>
      <c r="NT85" s="447"/>
      <c r="NU85" s="447"/>
      <c r="NV85" s="447"/>
      <c r="NW85" s="447"/>
      <c r="NX85" s="449"/>
      <c r="NY85" s="450">
        <f>NS85+NT85-NU85+NV85-NW85+NX85</f>
        <v>0</v>
      </c>
      <c r="NZ85" s="463"/>
      <c r="OA85" s="448"/>
      <c r="OC85" s="458"/>
      <c r="OD85" s="447"/>
      <c r="OE85" s="447"/>
      <c r="OF85" s="447"/>
      <c r="OG85" s="450">
        <f>OC85+OD85-OE85+OF85</f>
        <v>0</v>
      </c>
      <c r="OH85" s="447"/>
      <c r="OI85" s="447"/>
      <c r="OJ85" s="447"/>
      <c r="OK85" s="447"/>
      <c r="OL85" s="447"/>
      <c r="OM85" s="449"/>
      <c r="ON85" s="450">
        <f>OH85+OI85-OJ85+OK85-OL85+OM85</f>
        <v>0</v>
      </c>
      <c r="OO85" s="463"/>
      <c r="OP85" s="448"/>
      <c r="OR85" s="458"/>
      <c r="OS85" s="447"/>
      <c r="OT85" s="447"/>
      <c r="OU85" s="447"/>
      <c r="OV85" s="450">
        <f>OR85+OS85-OT85+OU85</f>
        <v>0</v>
      </c>
      <c r="OW85" s="447"/>
      <c r="OX85" s="447"/>
      <c r="OY85" s="447"/>
      <c r="OZ85" s="447"/>
      <c r="PA85" s="447"/>
      <c r="PB85" s="449"/>
      <c r="PC85" s="450">
        <f>OW85+OX85-OY85+OZ85-PA85+PB85</f>
        <v>0</v>
      </c>
      <c r="PD85" s="463"/>
      <c r="PE85" s="448"/>
      <c r="PG85" s="458"/>
      <c r="PH85" s="447"/>
      <c r="PI85" s="447"/>
      <c r="PJ85" s="447"/>
      <c r="PK85" s="450">
        <f>PG85+PH85-PI85+PJ85</f>
        <v>0</v>
      </c>
      <c r="PL85" s="447"/>
      <c r="PM85" s="447"/>
      <c r="PN85" s="447"/>
      <c r="PO85" s="447"/>
      <c r="PP85" s="447"/>
      <c r="PQ85" s="449"/>
      <c r="PR85" s="450">
        <f>PL85+PM85-PN85+PO85-PP85+PQ85</f>
        <v>0</v>
      </c>
      <c r="PS85" s="463"/>
      <c r="PT85" s="448"/>
      <c r="PV85" s="458"/>
      <c r="PW85" s="447"/>
      <c r="PX85" s="447"/>
      <c r="PY85" s="447"/>
      <c r="PZ85" s="450">
        <f>PV85+PW85-PX85+PY85</f>
        <v>0</v>
      </c>
      <c r="QA85" s="447"/>
      <c r="QB85" s="447"/>
      <c r="QC85" s="447"/>
      <c r="QD85" s="447"/>
      <c r="QE85" s="447"/>
      <c r="QF85" s="449"/>
      <c r="QG85" s="450">
        <f>QA85+QB85-QC85+QD85-QE85+QF85</f>
        <v>0</v>
      </c>
      <c r="QH85" s="463"/>
      <c r="QI85" s="448"/>
      <c r="QK85" s="458"/>
      <c r="QL85" s="447"/>
      <c r="QM85" s="447"/>
      <c r="QN85" s="447"/>
      <c r="QO85" s="450">
        <f>QK85+QL85-QM85+QN85</f>
        <v>0</v>
      </c>
      <c r="QP85" s="447"/>
      <c r="QQ85" s="447"/>
      <c r="QR85" s="447"/>
      <c r="QS85" s="447"/>
      <c r="QT85" s="447"/>
      <c r="QU85" s="449"/>
      <c r="QV85" s="450">
        <f>QP85+QQ85-QR85+QS85-QT85+QU85</f>
        <v>0</v>
      </c>
      <c r="QW85" s="463"/>
      <c r="QX85" s="448"/>
      <c r="QZ85" s="458"/>
      <c r="RA85" s="447"/>
      <c r="RB85" s="447"/>
      <c r="RC85" s="447"/>
      <c r="RD85" s="450">
        <f>QZ85+RA85-RB85+RC85</f>
        <v>0</v>
      </c>
      <c r="RE85" s="447"/>
      <c r="RF85" s="447"/>
      <c r="RG85" s="447"/>
      <c r="RH85" s="447"/>
      <c r="RI85" s="447"/>
      <c r="RJ85" s="449"/>
      <c r="RK85" s="450">
        <f>RE85+RF85-RG85+RH85-RI85+RJ85</f>
        <v>0</v>
      </c>
      <c r="RL85" s="463"/>
      <c r="RM85" s="448"/>
      <c r="RO85" s="458"/>
      <c r="RP85" s="447"/>
      <c r="RQ85" s="447"/>
      <c r="RR85" s="447"/>
      <c r="RS85" s="450">
        <f>RO85+RP85-RQ85+RR85</f>
        <v>0</v>
      </c>
      <c r="RT85" s="447"/>
      <c r="RU85" s="447"/>
      <c r="RV85" s="447"/>
      <c r="RW85" s="447"/>
      <c r="RX85" s="447"/>
      <c r="RY85" s="449"/>
      <c r="RZ85" s="450">
        <f>RT85+RU85-RV85+RW85-RX85+RY85</f>
        <v>0</v>
      </c>
      <c r="SA85" s="463"/>
      <c r="SB85" s="448"/>
      <c r="SD85" s="458"/>
      <c r="SE85" s="447"/>
      <c r="SF85" s="447"/>
      <c r="SG85" s="447"/>
      <c r="SH85" s="450">
        <f>SD85+SE85-SF85+SG85</f>
        <v>0</v>
      </c>
      <c r="SI85" s="447"/>
      <c r="SJ85" s="447"/>
      <c r="SK85" s="447"/>
      <c r="SL85" s="447"/>
      <c r="SM85" s="447"/>
      <c r="SN85" s="449"/>
      <c r="SO85" s="450">
        <f>SI85+SJ85-SK85+SL85-SM85+SN85</f>
        <v>0</v>
      </c>
      <c r="SP85" s="463"/>
      <c r="SQ85" s="448"/>
      <c r="SS85" s="458"/>
      <c r="ST85" s="447"/>
      <c r="SU85" s="447"/>
      <c r="SV85" s="447"/>
      <c r="SW85" s="450">
        <f>SS85+ST85-SU85+SV85</f>
        <v>0</v>
      </c>
      <c r="SX85" s="447"/>
      <c r="SY85" s="447"/>
      <c r="SZ85" s="447"/>
      <c r="TA85" s="447"/>
      <c r="TB85" s="447"/>
      <c r="TC85" s="449"/>
      <c r="TD85" s="450">
        <f>SX85+SY85-SZ85+TA85-TB85+TC85</f>
        <v>0</v>
      </c>
      <c r="TE85" s="463"/>
      <c r="TF85" s="448"/>
      <c r="TH85" s="458"/>
      <c r="TI85" s="447"/>
      <c r="TJ85" s="447"/>
      <c r="TK85" s="447"/>
      <c r="TL85" s="450">
        <f>TH85+TI85-TJ85+TK85</f>
        <v>0</v>
      </c>
      <c r="TM85" s="447"/>
      <c r="TN85" s="447"/>
      <c r="TO85" s="447"/>
      <c r="TP85" s="447"/>
      <c r="TQ85" s="447"/>
      <c r="TR85" s="449"/>
      <c r="TS85" s="450">
        <f>TM85+TN85-TO85+TP85-TQ85+TR85</f>
        <v>0</v>
      </c>
      <c r="TT85" s="463"/>
      <c r="TU85" s="448"/>
      <c r="TW85" s="458"/>
      <c r="TX85" s="447"/>
      <c r="TY85" s="447"/>
      <c r="TZ85" s="447"/>
      <c r="UA85" s="450">
        <f>TW85+TX85-TY85+TZ85</f>
        <v>0</v>
      </c>
      <c r="UB85" s="447"/>
      <c r="UC85" s="447"/>
      <c r="UD85" s="447"/>
      <c r="UE85" s="447"/>
      <c r="UF85" s="447"/>
      <c r="UG85" s="449"/>
      <c r="UH85" s="450">
        <f>UB85+UC85-UD85+UE85-UF85+UG85</f>
        <v>0</v>
      </c>
      <c r="UI85" s="463"/>
      <c r="UJ85" s="448"/>
      <c r="UL85" s="458"/>
      <c r="UM85" s="447"/>
      <c r="UN85" s="447"/>
      <c r="UO85" s="447"/>
      <c r="UP85" s="450">
        <f>UL85+UM85-UN85+UO85</f>
        <v>0</v>
      </c>
      <c r="UQ85" s="447"/>
      <c r="UR85" s="447"/>
      <c r="US85" s="447"/>
      <c r="UT85" s="447"/>
      <c r="UU85" s="447"/>
      <c r="UV85" s="449"/>
      <c r="UW85" s="450">
        <f>UQ85+UR85-US85+UT85-UU85+UV85</f>
        <v>0</v>
      </c>
      <c r="UX85" s="463"/>
      <c r="UY85" s="448"/>
      <c r="VA85" s="458"/>
      <c r="VB85" s="447"/>
      <c r="VC85" s="447"/>
      <c r="VD85" s="447"/>
      <c r="VE85" s="450">
        <f>VA85+VB85-VC85+VD85</f>
        <v>0</v>
      </c>
      <c r="VF85" s="447"/>
      <c r="VG85" s="447"/>
      <c r="VH85" s="447"/>
      <c r="VI85" s="447"/>
      <c r="VJ85" s="447"/>
      <c r="VK85" s="449"/>
      <c r="VL85" s="450">
        <f>VF85+VG85-VH85+VI85-VJ85+VK85</f>
        <v>0</v>
      </c>
      <c r="VM85" s="463"/>
      <c r="VN85" s="448"/>
      <c r="VP85" s="458"/>
      <c r="VQ85" s="447"/>
      <c r="VR85" s="447"/>
      <c r="VS85" s="447"/>
      <c r="VT85" s="450">
        <f>VP85+VQ85-VR85+VS85</f>
        <v>0</v>
      </c>
      <c r="VU85" s="447"/>
      <c r="VV85" s="447"/>
      <c r="VW85" s="447"/>
      <c r="VX85" s="447"/>
      <c r="VY85" s="447"/>
      <c r="VZ85" s="449"/>
      <c r="WA85" s="450">
        <f>VU85+VV85-VW85+VX85-VY85+VZ85</f>
        <v>0</v>
      </c>
      <c r="WB85" s="463"/>
      <c r="WC85" s="448"/>
      <c r="WE85" s="458"/>
      <c r="WF85" s="447"/>
      <c r="WG85" s="447"/>
      <c r="WH85" s="447"/>
      <c r="WI85" s="450">
        <f>WE85+WF85-WG85+WH85</f>
        <v>0</v>
      </c>
      <c r="WJ85" s="447"/>
      <c r="WK85" s="447"/>
      <c r="WL85" s="447"/>
      <c r="WM85" s="447"/>
      <c r="WN85" s="447"/>
      <c r="WO85" s="449"/>
      <c r="WP85" s="450">
        <f>WJ85+WK85-WL85+WM85-WN85+WO85</f>
        <v>0</v>
      </c>
      <c r="WQ85" s="463"/>
      <c r="WR85" s="448"/>
      <c r="WT85" s="458"/>
      <c r="WU85" s="447"/>
      <c r="WV85" s="447"/>
      <c r="WW85" s="447"/>
      <c r="WX85" s="450">
        <f>WT85+WU85-WV85+WW85</f>
        <v>0</v>
      </c>
      <c r="WY85" s="447"/>
      <c r="WZ85" s="447"/>
      <c r="XA85" s="447"/>
      <c r="XB85" s="447"/>
      <c r="XC85" s="447"/>
      <c r="XD85" s="449"/>
      <c r="XE85" s="450">
        <f>WY85+WZ85-XA85+XB85-XC85+XD85</f>
        <v>0</v>
      </c>
      <c r="XF85" s="463"/>
      <c r="XG85" s="448"/>
      <c r="XI85" s="458"/>
      <c r="XJ85" s="447"/>
      <c r="XK85" s="447"/>
      <c r="XL85" s="447"/>
      <c r="XM85" s="450">
        <f>XI85+XJ85-XK85+XL85</f>
        <v>0</v>
      </c>
      <c r="XN85" s="447"/>
      <c r="XO85" s="447"/>
      <c r="XP85" s="447"/>
      <c r="XQ85" s="447"/>
      <c r="XR85" s="447"/>
      <c r="XS85" s="449"/>
      <c r="XT85" s="450">
        <f>XN85+XO85-XP85+XQ85-XR85+XS85</f>
        <v>0</v>
      </c>
      <c r="XU85" s="463"/>
      <c r="XV85" s="448"/>
      <c r="XX85" s="458"/>
      <c r="XY85" s="447"/>
      <c r="XZ85" s="447"/>
      <c r="YA85" s="447"/>
      <c r="YB85" s="450">
        <f>XX85+XY85-XZ85+YA85</f>
        <v>0</v>
      </c>
      <c r="YC85" s="447"/>
      <c r="YD85" s="447"/>
      <c r="YE85" s="447"/>
      <c r="YF85" s="447"/>
      <c r="YG85" s="447"/>
      <c r="YH85" s="449"/>
      <c r="YI85" s="450">
        <f>YC85+YD85-YE85+YF85-YG85+YH85</f>
        <v>0</v>
      </c>
      <c r="YJ85" s="463"/>
      <c r="YK85" s="448"/>
      <c r="YM85" s="458"/>
      <c r="YN85" s="447"/>
      <c r="YO85" s="447"/>
      <c r="YP85" s="447"/>
      <c r="YQ85" s="450">
        <f>YM85+YN85-YO85+YP85</f>
        <v>0</v>
      </c>
      <c r="YR85" s="447"/>
      <c r="YS85" s="447"/>
      <c r="YT85" s="447"/>
      <c r="YU85" s="447"/>
      <c r="YV85" s="447"/>
      <c r="YW85" s="449"/>
      <c r="YX85" s="450">
        <f>YR85+YS85-YT85+YU85-YV85+YW85</f>
        <v>0</v>
      </c>
      <c r="YY85" s="463"/>
      <c r="YZ85" s="448"/>
      <c r="ZB85" s="458"/>
      <c r="ZC85" s="447"/>
      <c r="ZD85" s="447"/>
      <c r="ZE85" s="447"/>
      <c r="ZF85" s="450">
        <f>ZB85+ZC85-ZD85+ZE85</f>
        <v>0</v>
      </c>
      <c r="ZG85" s="447"/>
      <c r="ZH85" s="447"/>
      <c r="ZI85" s="447"/>
      <c r="ZJ85" s="447"/>
      <c r="ZK85" s="447"/>
      <c r="ZL85" s="449"/>
      <c r="ZM85" s="450">
        <f>ZG85+ZH85-ZI85+ZJ85-ZK85+ZL85</f>
        <v>0</v>
      </c>
      <c r="ZN85" s="463"/>
      <c r="ZO85" s="448"/>
      <c r="ZQ85" s="458"/>
      <c r="ZR85" s="447"/>
      <c r="ZS85" s="447"/>
      <c r="ZT85" s="447"/>
      <c r="ZU85" s="450">
        <f>ZQ85+ZR85-ZS85+ZT85</f>
        <v>0</v>
      </c>
      <c r="ZV85" s="447"/>
      <c r="ZW85" s="447"/>
      <c r="ZX85" s="447"/>
      <c r="ZY85" s="447"/>
      <c r="ZZ85" s="447"/>
      <c r="AAA85" s="449"/>
      <c r="AAB85" s="450">
        <f>ZV85+ZW85-ZX85+ZY85-ZZ85+AAA85</f>
        <v>0</v>
      </c>
      <c r="AAC85" s="463"/>
      <c r="AAD85" s="448"/>
      <c r="AAF85" s="458"/>
      <c r="AAG85" s="447"/>
      <c r="AAH85" s="447"/>
      <c r="AAI85" s="447"/>
      <c r="AAJ85" s="450">
        <f>AAF85+AAG85-AAH85+AAI85</f>
        <v>0</v>
      </c>
      <c r="AAK85" s="447"/>
      <c r="AAL85" s="447"/>
      <c r="AAM85" s="447"/>
      <c r="AAN85" s="447"/>
      <c r="AAO85" s="447"/>
      <c r="AAP85" s="449"/>
      <c r="AAQ85" s="450">
        <f>AAK85+AAL85-AAM85+AAN85-AAO85+AAP85</f>
        <v>0</v>
      </c>
      <c r="AAR85" s="463"/>
      <c r="AAS85" s="448"/>
      <c r="AAU85" s="458"/>
      <c r="AAV85" s="447"/>
      <c r="AAW85" s="447"/>
      <c r="AAX85" s="447"/>
      <c r="AAY85" s="450">
        <f>AAU85+AAV85-AAW85+AAX85</f>
        <v>0</v>
      </c>
      <c r="AAZ85" s="447"/>
      <c r="ABA85" s="447"/>
      <c r="ABB85" s="447"/>
      <c r="ABC85" s="447"/>
      <c r="ABD85" s="447"/>
      <c r="ABE85" s="449"/>
      <c r="ABF85" s="450">
        <f>AAZ85+ABA85-ABB85+ABC85-ABD85+ABE85</f>
        <v>0</v>
      </c>
      <c r="ABG85" s="463"/>
      <c r="ABH85" s="448"/>
      <c r="ABJ85" s="458"/>
      <c r="ABK85" s="447"/>
      <c r="ABL85" s="447"/>
      <c r="ABM85" s="447"/>
      <c r="ABN85" s="450">
        <f>ABJ85+ABK85-ABL85+ABM85</f>
        <v>0</v>
      </c>
      <c r="ABO85" s="447"/>
      <c r="ABP85" s="447"/>
      <c r="ABQ85" s="447"/>
      <c r="ABR85" s="447"/>
      <c r="ABS85" s="447"/>
      <c r="ABT85" s="449"/>
      <c r="ABU85" s="450">
        <f>ABO85+ABP85-ABQ85+ABR85-ABS85+ABT85</f>
        <v>0</v>
      </c>
      <c r="ABV85" s="463"/>
      <c r="ABW85" s="448"/>
      <c r="ABY85" s="458"/>
      <c r="ABZ85" s="447"/>
      <c r="ACA85" s="447"/>
      <c r="ACB85" s="447"/>
      <c r="ACC85" s="450">
        <f>ABY85+ABZ85-ACA85+ACB85</f>
        <v>0</v>
      </c>
      <c r="ACD85" s="447"/>
      <c r="ACE85" s="447"/>
      <c r="ACF85" s="447"/>
      <c r="ACG85" s="447"/>
      <c r="ACH85" s="447"/>
      <c r="ACI85" s="449"/>
      <c r="ACJ85" s="450">
        <f>ACD85+ACE85-ACF85+ACG85-ACH85+ACI85</f>
        <v>0</v>
      </c>
      <c r="ACK85" s="463"/>
      <c r="ACL85" s="448"/>
      <c r="ACN85" s="458"/>
      <c r="ACO85" s="447"/>
      <c r="ACP85" s="447"/>
      <c r="ACQ85" s="447"/>
      <c r="ACR85" s="450">
        <f>ACN85+ACO85-ACP85+ACQ85</f>
        <v>0</v>
      </c>
      <c r="ACS85" s="447"/>
      <c r="ACT85" s="447"/>
      <c r="ACU85" s="447"/>
      <c r="ACV85" s="447"/>
      <c r="ACW85" s="447"/>
      <c r="ACX85" s="449"/>
      <c r="ACY85" s="450">
        <f>ACS85+ACT85-ACU85+ACV85-ACW85+ACX85</f>
        <v>0</v>
      </c>
      <c r="ACZ85" s="463"/>
      <c r="ADA85" s="448"/>
      <c r="ADC85" s="458"/>
      <c r="ADD85" s="447"/>
      <c r="ADE85" s="447"/>
      <c r="ADF85" s="447"/>
      <c r="ADG85" s="450">
        <f>ADC85+ADD85-ADE85+ADF85</f>
        <v>0</v>
      </c>
      <c r="ADH85" s="447"/>
      <c r="ADI85" s="447"/>
      <c r="ADJ85" s="447"/>
      <c r="ADK85" s="447"/>
      <c r="ADL85" s="447"/>
      <c r="ADM85" s="449"/>
      <c r="ADN85" s="450">
        <f>ADH85+ADI85-ADJ85+ADK85-ADL85+ADM85</f>
        <v>0</v>
      </c>
      <c r="ADO85" s="463"/>
      <c r="ADP85" s="448"/>
      <c r="ADR85" s="458"/>
      <c r="ADS85" s="447"/>
      <c r="ADT85" s="447"/>
      <c r="ADU85" s="447"/>
      <c r="ADV85" s="450">
        <f>ADR85+ADS85-ADT85+ADU85</f>
        <v>0</v>
      </c>
      <c r="ADW85" s="447"/>
      <c r="ADX85" s="447"/>
      <c r="ADY85" s="447"/>
      <c r="ADZ85" s="447"/>
      <c r="AEA85" s="447"/>
      <c r="AEB85" s="449"/>
      <c r="AEC85" s="450">
        <f>ADW85+ADX85-ADY85+ADZ85-AEA85+AEB85</f>
        <v>0</v>
      </c>
      <c r="AED85" s="463"/>
      <c r="AEE85" s="448"/>
      <c r="AEG85" s="458"/>
      <c r="AEH85" s="447"/>
      <c r="AEI85" s="447"/>
      <c r="AEJ85" s="447"/>
      <c r="AEK85" s="450">
        <f>AEG85+AEH85-AEI85+AEJ85</f>
        <v>0</v>
      </c>
      <c r="AEL85" s="447"/>
      <c r="AEM85" s="447"/>
      <c r="AEN85" s="447"/>
      <c r="AEO85" s="447"/>
      <c r="AEP85" s="447"/>
      <c r="AEQ85" s="449"/>
      <c r="AER85" s="450">
        <f>AEL85+AEM85-AEN85+AEO85-AEP85+AEQ85</f>
        <v>0</v>
      </c>
      <c r="AES85" s="463"/>
      <c r="AET85" s="448"/>
      <c r="AEV85" s="458"/>
      <c r="AEW85" s="447"/>
      <c r="AEX85" s="447"/>
      <c r="AEY85" s="447"/>
      <c r="AEZ85" s="450">
        <f>AEV85+AEW85-AEX85+AEY85</f>
        <v>0</v>
      </c>
      <c r="AFA85" s="447"/>
      <c r="AFB85" s="447"/>
      <c r="AFC85" s="447"/>
      <c r="AFD85" s="447"/>
      <c r="AFE85" s="447"/>
      <c r="AFF85" s="449"/>
      <c r="AFG85" s="450">
        <f>AFA85+AFB85-AFC85+AFD85-AFE85+AFF85</f>
        <v>0</v>
      </c>
      <c r="AFH85" s="463"/>
      <c r="AFI85" s="448"/>
      <c r="AFK85" s="458"/>
      <c r="AFL85" s="447"/>
      <c r="AFM85" s="447"/>
      <c r="AFN85" s="447"/>
      <c r="AFO85" s="450">
        <f>AFK85+AFL85-AFM85+AFN85</f>
        <v>0</v>
      </c>
      <c r="AFP85" s="447"/>
      <c r="AFQ85" s="447"/>
      <c r="AFR85" s="447"/>
      <c r="AFS85" s="447"/>
      <c r="AFT85" s="447"/>
      <c r="AFU85" s="449"/>
      <c r="AFV85" s="450">
        <f>AFP85+AFQ85-AFR85+AFS85-AFT85+AFU85</f>
        <v>0</v>
      </c>
      <c r="AFW85" s="463"/>
      <c r="AFX85" s="448"/>
      <c r="AFZ85" s="458"/>
      <c r="AGA85" s="447"/>
      <c r="AGB85" s="447"/>
      <c r="AGC85" s="447"/>
      <c r="AGD85" s="450">
        <f>AFZ85+AGA85-AGB85+AGC85</f>
        <v>0</v>
      </c>
      <c r="AGE85" s="447"/>
      <c r="AGF85" s="447"/>
      <c r="AGG85" s="447"/>
      <c r="AGH85" s="447"/>
      <c r="AGI85" s="447"/>
      <c r="AGJ85" s="449"/>
      <c r="AGK85" s="450">
        <f>AGE85+AGF85-AGG85+AGH85-AGI85+AGJ85</f>
        <v>0</v>
      </c>
      <c r="AGL85" s="463"/>
      <c r="AGM85" s="448"/>
      <c r="AGO85" s="458"/>
      <c r="AGP85" s="447"/>
      <c r="AGQ85" s="447"/>
      <c r="AGR85" s="447"/>
      <c r="AGS85" s="450">
        <f>AGO85+AGP85-AGQ85+AGR85</f>
        <v>0</v>
      </c>
      <c r="AGT85" s="447"/>
      <c r="AGU85" s="447"/>
      <c r="AGV85" s="447"/>
      <c r="AGW85" s="447"/>
      <c r="AGX85" s="447"/>
      <c r="AGY85" s="449"/>
      <c r="AGZ85" s="450">
        <f>AGT85+AGU85-AGV85+AGW85-AGX85+AGY85</f>
        <v>0</v>
      </c>
      <c r="AHA85" s="463"/>
      <c r="AHB85" s="448"/>
      <c r="AHD85" s="458"/>
      <c r="AHE85" s="447"/>
      <c r="AHF85" s="447"/>
      <c r="AHG85" s="447"/>
      <c r="AHH85" s="450">
        <f>AHD85+AHE85-AHF85+AHG85</f>
        <v>0</v>
      </c>
      <c r="AHI85" s="447"/>
      <c r="AHJ85" s="447"/>
      <c r="AHK85" s="447"/>
      <c r="AHL85" s="447"/>
      <c r="AHM85" s="447"/>
      <c r="AHN85" s="449"/>
      <c r="AHO85" s="450">
        <f>AHI85+AHJ85-AHK85+AHL85-AHM85+AHN85</f>
        <v>0</v>
      </c>
      <c r="AHP85" s="463"/>
      <c r="AHQ85" s="448"/>
      <c r="AHS85" s="458"/>
      <c r="AHT85" s="447"/>
      <c r="AHU85" s="447"/>
      <c r="AHV85" s="447"/>
      <c r="AHW85" s="450">
        <f>AHS85+AHT85-AHU85+AHV85</f>
        <v>0</v>
      </c>
      <c r="AHX85" s="447"/>
      <c r="AHY85" s="447"/>
      <c r="AHZ85" s="447"/>
      <c r="AIA85" s="447"/>
      <c r="AIB85" s="447"/>
      <c r="AIC85" s="449"/>
      <c r="AID85" s="450">
        <f>AHX85+AHY85-AHZ85+AIA85-AIB85+AIC85</f>
        <v>0</v>
      </c>
      <c r="AIE85" s="463"/>
      <c r="AIF85" s="448"/>
      <c r="AIH85" s="458"/>
      <c r="AII85" s="447"/>
      <c r="AIJ85" s="447"/>
      <c r="AIK85" s="447"/>
      <c r="AIL85" s="450">
        <f>AIH85+AII85-AIJ85+AIK85</f>
        <v>0</v>
      </c>
      <c r="AIM85" s="447"/>
      <c r="AIN85" s="447"/>
      <c r="AIO85" s="447"/>
      <c r="AIP85" s="447"/>
      <c r="AIQ85" s="447"/>
      <c r="AIR85" s="449"/>
      <c r="AIS85" s="450">
        <f>AIM85+AIN85-AIO85+AIP85-AIQ85+AIR85</f>
        <v>0</v>
      </c>
      <c r="AIT85" s="463"/>
      <c r="AIU85" s="448"/>
      <c r="AIW85" s="458"/>
      <c r="AIX85" s="447"/>
      <c r="AIY85" s="447"/>
      <c r="AIZ85" s="447"/>
      <c r="AJA85" s="450">
        <f>AIW85+AIX85-AIY85+AIZ85</f>
        <v>0</v>
      </c>
      <c r="AJB85" s="447"/>
      <c r="AJC85" s="447"/>
      <c r="AJD85" s="447"/>
      <c r="AJE85" s="447"/>
      <c r="AJF85" s="447"/>
      <c r="AJG85" s="449"/>
      <c r="AJH85" s="450">
        <f>AJB85+AJC85-AJD85+AJE85-AJF85+AJG85</f>
        <v>0</v>
      </c>
      <c r="AJI85" s="463"/>
      <c r="AJJ85" s="448"/>
      <c r="AJL85" s="458"/>
      <c r="AJM85" s="447"/>
      <c r="AJN85" s="447"/>
      <c r="AJO85" s="447"/>
      <c r="AJP85" s="450">
        <f>AJL85+AJM85-AJN85+AJO85</f>
        <v>0</v>
      </c>
      <c r="AJQ85" s="447"/>
      <c r="AJR85" s="447"/>
      <c r="AJS85" s="447"/>
      <c r="AJT85" s="447"/>
      <c r="AJU85" s="447"/>
      <c r="AJV85" s="449"/>
      <c r="AJW85" s="450">
        <f>AJQ85+AJR85-AJS85+AJT85-AJU85+AJV85</f>
        <v>0</v>
      </c>
      <c r="AJX85" s="463"/>
      <c r="AJY85" s="448"/>
      <c r="AKA85" s="458"/>
      <c r="AKB85" s="447"/>
      <c r="AKC85" s="447"/>
      <c r="AKD85" s="447"/>
      <c r="AKE85" s="450">
        <f>AKA85+AKB85-AKC85+AKD85</f>
        <v>0</v>
      </c>
      <c r="AKF85" s="447"/>
      <c r="AKG85" s="447"/>
      <c r="AKH85" s="447"/>
      <c r="AKI85" s="447"/>
      <c r="AKJ85" s="447"/>
      <c r="AKK85" s="449"/>
      <c r="AKL85" s="450">
        <f>AKF85+AKG85-AKH85+AKI85-AKJ85+AKK85</f>
        <v>0</v>
      </c>
      <c r="AKM85" s="463"/>
      <c r="AKN85" s="448"/>
      <c r="AKP85" s="458"/>
      <c r="AKQ85" s="447"/>
      <c r="AKR85" s="447"/>
      <c r="AKS85" s="447"/>
      <c r="AKT85" s="450">
        <f>AKP85+AKQ85-AKR85+AKS85</f>
        <v>0</v>
      </c>
      <c r="AKU85" s="447"/>
      <c r="AKV85" s="447"/>
      <c r="AKW85" s="447"/>
      <c r="AKX85" s="447"/>
      <c r="AKY85" s="447"/>
      <c r="AKZ85" s="449"/>
      <c r="ALA85" s="450">
        <f>AKU85+AKV85-AKW85+AKX85-AKY85+AKZ85</f>
        <v>0</v>
      </c>
      <c r="ALB85" s="463"/>
      <c r="ALC85" s="448"/>
      <c r="ALE85" s="458"/>
      <c r="ALF85" s="447"/>
      <c r="ALG85" s="447"/>
      <c r="ALH85" s="447"/>
      <c r="ALI85" s="450">
        <f>ALE85+ALF85-ALG85+ALH85</f>
        <v>0</v>
      </c>
      <c r="ALJ85" s="447"/>
      <c r="ALK85" s="447"/>
      <c r="ALL85" s="447"/>
      <c r="ALM85" s="447"/>
      <c r="ALN85" s="447"/>
      <c r="ALO85" s="449"/>
      <c r="ALP85" s="450">
        <f>ALJ85+ALK85-ALL85+ALM85-ALN85+ALO85</f>
        <v>0</v>
      </c>
      <c r="ALQ85" s="463"/>
      <c r="ALR85" s="448"/>
      <c r="ALT85" s="458"/>
      <c r="ALU85" s="447"/>
      <c r="ALV85" s="447"/>
      <c r="ALW85" s="447"/>
      <c r="ALX85" s="450">
        <f>ALT85+ALU85-ALV85+ALW85</f>
        <v>0</v>
      </c>
      <c r="ALY85" s="447"/>
      <c r="ALZ85" s="447"/>
      <c r="AMA85" s="447"/>
      <c r="AMB85" s="447"/>
      <c r="AMC85" s="447"/>
      <c r="AMD85" s="449"/>
      <c r="AME85" s="450">
        <f>ALY85+ALZ85-AMA85+AMB85-AMC85+AMD85</f>
        <v>0</v>
      </c>
      <c r="AMF85" s="463"/>
      <c r="AMG85" s="448"/>
      <c r="AMI85" s="458"/>
      <c r="AMJ85" s="447"/>
      <c r="AMK85" s="447"/>
      <c r="AML85" s="447"/>
      <c r="AMM85" s="450">
        <f>AMI85+AMJ85-AMK85+AML85</f>
        <v>0</v>
      </c>
      <c r="AMN85" s="447"/>
      <c r="AMO85" s="447"/>
      <c r="AMP85" s="447"/>
      <c r="AMQ85" s="447"/>
      <c r="AMR85" s="447"/>
      <c r="AMS85" s="449"/>
      <c r="AMT85" s="450">
        <f>AMN85+AMO85-AMP85+AMQ85-AMR85+AMS85</f>
        <v>0</v>
      </c>
      <c r="AMU85" s="463"/>
      <c r="AMV85" s="448"/>
      <c r="AMX85" s="458"/>
      <c r="AMY85" s="447"/>
      <c r="AMZ85" s="447"/>
      <c r="ANA85" s="447"/>
      <c r="ANB85" s="450">
        <f>AMX85+AMY85-AMZ85+ANA85</f>
        <v>0</v>
      </c>
      <c r="ANC85" s="447"/>
      <c r="AND85" s="447"/>
      <c r="ANE85" s="447"/>
      <c r="ANF85" s="447"/>
      <c r="ANG85" s="447"/>
      <c r="ANH85" s="449"/>
      <c r="ANI85" s="450">
        <f>ANC85+AND85-ANE85+ANF85-ANG85+ANH85</f>
        <v>0</v>
      </c>
      <c r="ANJ85" s="463"/>
      <c r="ANK85" s="448"/>
      <c r="ANM85" s="458"/>
      <c r="ANN85" s="447"/>
      <c r="ANO85" s="447"/>
      <c r="ANP85" s="447"/>
      <c r="ANQ85" s="450">
        <f>ANM85+ANN85-ANO85+ANP85</f>
        <v>0</v>
      </c>
      <c r="ANR85" s="447"/>
      <c r="ANS85" s="447"/>
      <c r="ANT85" s="447"/>
      <c r="ANU85" s="447"/>
      <c r="ANV85" s="447"/>
      <c r="ANW85" s="449"/>
      <c r="ANX85" s="450">
        <f>ANR85+ANS85-ANT85+ANU85-ANV85+ANW85</f>
        <v>0</v>
      </c>
      <c r="ANY85" s="463"/>
      <c r="ANZ85" s="448"/>
      <c r="AOB85" s="458"/>
      <c r="AOC85" s="447"/>
      <c r="AOD85" s="447"/>
      <c r="AOE85" s="447"/>
      <c r="AOF85" s="450">
        <f>AOB85+AOC85-AOD85+AOE85</f>
        <v>0</v>
      </c>
      <c r="AOG85" s="447"/>
      <c r="AOH85" s="447"/>
      <c r="AOI85" s="447"/>
      <c r="AOJ85" s="447"/>
      <c r="AOK85" s="447"/>
      <c r="AOL85" s="449"/>
      <c r="AOM85" s="450">
        <f>AOG85+AOH85-AOI85+AOJ85-AOK85+AOL85</f>
        <v>0</v>
      </c>
      <c r="AON85" s="463"/>
      <c r="AOO85" s="448"/>
      <c r="AOQ85" s="458"/>
      <c r="AOR85" s="447"/>
      <c r="AOS85" s="447"/>
      <c r="AOT85" s="447"/>
      <c r="AOU85" s="450">
        <f>AOQ85+AOR85-AOS85+AOT85</f>
        <v>0</v>
      </c>
      <c r="AOV85" s="447"/>
      <c r="AOW85" s="447"/>
      <c r="AOX85" s="447"/>
      <c r="AOY85" s="447"/>
      <c r="AOZ85" s="447"/>
      <c r="APA85" s="449"/>
      <c r="APB85" s="450">
        <f>AOV85+AOW85-AOX85+AOY85-AOZ85+APA85</f>
        <v>0</v>
      </c>
      <c r="APC85" s="463"/>
      <c r="APD85" s="448"/>
      <c r="APF85" s="458"/>
      <c r="APG85" s="447"/>
      <c r="APH85" s="447"/>
      <c r="API85" s="447"/>
      <c r="APJ85" s="450">
        <f>APF85+APG85-APH85+API85</f>
        <v>0</v>
      </c>
      <c r="APK85" s="447"/>
      <c r="APL85" s="447"/>
      <c r="APM85" s="447"/>
      <c r="APN85" s="447"/>
      <c r="APO85" s="447"/>
      <c r="APP85" s="449"/>
      <c r="APQ85" s="450">
        <f>APK85+APL85-APM85+APN85-APO85+APP85</f>
        <v>0</v>
      </c>
      <c r="APR85" s="463"/>
      <c r="APS85" s="448"/>
      <c r="APU85" s="458"/>
      <c r="APV85" s="447"/>
      <c r="APW85" s="447"/>
      <c r="APX85" s="447"/>
      <c r="APY85" s="450">
        <f>APU85+APV85-APW85+APX85</f>
        <v>0</v>
      </c>
      <c r="APZ85" s="447"/>
      <c r="AQA85" s="447"/>
      <c r="AQB85" s="447"/>
      <c r="AQC85" s="447"/>
      <c r="AQD85" s="447"/>
      <c r="AQE85" s="449"/>
      <c r="AQF85" s="450">
        <f>APZ85+AQA85-AQB85+AQC85-AQD85+AQE85</f>
        <v>0</v>
      </c>
      <c r="AQG85" s="463"/>
      <c r="AQH85" s="448"/>
      <c r="AQJ85" s="458"/>
      <c r="AQK85" s="447"/>
      <c r="AQL85" s="447"/>
      <c r="AQM85" s="447"/>
      <c r="AQN85" s="450">
        <f>AQJ85+AQK85-AQL85+AQM85</f>
        <v>0</v>
      </c>
      <c r="AQO85" s="447"/>
      <c r="AQP85" s="447"/>
      <c r="AQQ85" s="447"/>
      <c r="AQR85" s="447"/>
      <c r="AQS85" s="447"/>
      <c r="AQT85" s="449"/>
      <c r="AQU85" s="450">
        <f>AQO85+AQP85-AQQ85+AQR85-AQS85+AQT85</f>
        <v>0</v>
      </c>
      <c r="AQV85" s="463"/>
      <c r="AQW85" s="448"/>
      <c r="AQY85" s="458"/>
      <c r="AQZ85" s="447"/>
      <c r="ARA85" s="447"/>
      <c r="ARB85" s="447"/>
      <c r="ARC85" s="450">
        <f>AQY85+AQZ85-ARA85+ARB85</f>
        <v>0</v>
      </c>
      <c r="ARD85" s="447"/>
      <c r="ARE85" s="447"/>
      <c r="ARF85" s="447"/>
      <c r="ARG85" s="447"/>
      <c r="ARH85" s="447"/>
      <c r="ARI85" s="449"/>
      <c r="ARJ85" s="450">
        <f>ARD85+ARE85-ARF85+ARG85-ARH85+ARI85</f>
        <v>0</v>
      </c>
      <c r="ARK85" s="463"/>
      <c r="ARL85" s="448"/>
      <c r="ARN85" s="458"/>
      <c r="ARO85" s="447"/>
      <c r="ARP85" s="447"/>
      <c r="ARQ85" s="447"/>
      <c r="ARR85" s="450">
        <f>ARN85+ARO85-ARP85+ARQ85</f>
        <v>0</v>
      </c>
      <c r="ARS85" s="447"/>
      <c r="ART85" s="447"/>
      <c r="ARU85" s="447"/>
      <c r="ARV85" s="447"/>
      <c r="ARW85" s="447"/>
      <c r="ARX85" s="449"/>
      <c r="ARY85" s="450">
        <f>ARS85+ART85-ARU85+ARV85-ARW85+ARX85</f>
        <v>0</v>
      </c>
      <c r="ARZ85" s="463"/>
      <c r="ASA85" s="448"/>
      <c r="ASC85" s="458"/>
      <c r="ASD85" s="447"/>
      <c r="ASE85" s="447"/>
      <c r="ASF85" s="447"/>
      <c r="ASG85" s="450">
        <f>ASC85+ASD85-ASE85+ASF85</f>
        <v>0</v>
      </c>
      <c r="ASH85" s="447"/>
      <c r="ASI85" s="447"/>
      <c r="ASJ85" s="447"/>
      <c r="ASK85" s="447"/>
      <c r="ASL85" s="447"/>
      <c r="ASM85" s="449"/>
      <c r="ASN85" s="450">
        <f>ASH85+ASI85-ASJ85+ASK85-ASL85+ASM85</f>
        <v>0</v>
      </c>
      <c r="ASO85" s="463"/>
      <c r="ASP85" s="448"/>
      <c r="ASR85" s="458"/>
      <c r="ASS85" s="447"/>
      <c r="AST85" s="447"/>
      <c r="ASU85" s="447"/>
      <c r="ASV85" s="450">
        <f>ASR85+ASS85-AST85+ASU85</f>
        <v>0</v>
      </c>
      <c r="ASW85" s="447"/>
      <c r="ASX85" s="447"/>
      <c r="ASY85" s="447"/>
      <c r="ASZ85" s="447"/>
      <c r="ATA85" s="447"/>
      <c r="ATB85" s="449"/>
      <c r="ATC85" s="450">
        <f>ASW85+ASX85-ASY85+ASZ85-ATA85+ATB85</f>
        <v>0</v>
      </c>
      <c r="ATD85" s="463"/>
      <c r="ATE85" s="448"/>
      <c r="ATG85" s="458"/>
      <c r="ATH85" s="447"/>
      <c r="ATI85" s="447"/>
      <c r="ATJ85" s="447"/>
      <c r="ATK85" s="450">
        <f>ATG85+ATH85-ATI85+ATJ85</f>
        <v>0</v>
      </c>
      <c r="ATL85" s="447"/>
      <c r="ATM85" s="447"/>
      <c r="ATN85" s="447"/>
      <c r="ATO85" s="447"/>
      <c r="ATP85" s="447"/>
      <c r="ATQ85" s="449"/>
      <c r="ATR85" s="450">
        <f>ATL85+ATM85-ATN85+ATO85-ATP85+ATQ85</f>
        <v>0</v>
      </c>
      <c r="ATS85" s="463"/>
      <c r="ATT85" s="448"/>
      <c r="ATV85" s="458"/>
      <c r="ATW85" s="447"/>
      <c r="ATX85" s="447"/>
      <c r="ATY85" s="447"/>
      <c r="ATZ85" s="450">
        <f>ATV85+ATW85-ATX85+ATY85</f>
        <v>0</v>
      </c>
      <c r="AUA85" s="447"/>
      <c r="AUB85" s="447"/>
      <c r="AUC85" s="447"/>
      <c r="AUD85" s="447"/>
      <c r="AUE85" s="447"/>
      <c r="AUF85" s="449"/>
      <c r="AUG85" s="450">
        <f>AUA85+AUB85-AUC85+AUD85-AUE85+AUF85</f>
        <v>0</v>
      </c>
      <c r="AUH85" s="463"/>
      <c r="AUI85" s="448"/>
      <c r="AUK85" s="458"/>
      <c r="AUL85" s="447"/>
      <c r="AUM85" s="447"/>
      <c r="AUN85" s="447"/>
      <c r="AUO85" s="450">
        <f>AUK85+AUL85-AUM85+AUN85</f>
        <v>0</v>
      </c>
      <c r="AUP85" s="447"/>
      <c r="AUQ85" s="447"/>
      <c r="AUR85" s="447"/>
      <c r="AUS85" s="447"/>
      <c r="AUT85" s="447"/>
      <c r="AUU85" s="449"/>
      <c r="AUV85" s="450">
        <f>AUP85+AUQ85-AUR85+AUS85-AUT85+AUU85</f>
        <v>0</v>
      </c>
      <c r="AUW85" s="463"/>
      <c r="AUX85" s="448"/>
      <c r="AUZ85" s="458"/>
      <c r="AVA85" s="447"/>
      <c r="AVB85" s="447"/>
      <c r="AVC85" s="447"/>
      <c r="AVD85" s="450">
        <f>AUZ85+AVA85-AVB85+AVC85</f>
        <v>0</v>
      </c>
      <c r="AVE85" s="447"/>
      <c r="AVF85" s="447"/>
      <c r="AVG85" s="447"/>
      <c r="AVH85" s="447"/>
      <c r="AVI85" s="447"/>
      <c r="AVJ85" s="449"/>
      <c r="AVK85" s="450">
        <f>AVE85+AVF85-AVG85+AVH85-AVI85+AVJ85</f>
        <v>0</v>
      </c>
      <c r="AVL85" s="463"/>
      <c r="AVM85" s="448"/>
      <c r="AVO85" s="458"/>
      <c r="AVP85" s="447"/>
      <c r="AVQ85" s="447"/>
      <c r="AVR85" s="447"/>
      <c r="AVS85" s="450">
        <f>AVO85+AVP85-AVQ85+AVR85</f>
        <v>0</v>
      </c>
      <c r="AVT85" s="447"/>
      <c r="AVU85" s="447"/>
      <c r="AVV85" s="447"/>
      <c r="AVW85" s="447"/>
      <c r="AVX85" s="447"/>
      <c r="AVY85" s="449"/>
      <c r="AVZ85" s="450">
        <f>AVT85+AVU85-AVV85+AVW85-AVX85+AVY85</f>
        <v>0</v>
      </c>
      <c r="AWA85" s="463"/>
      <c r="AWB85" s="448"/>
      <c r="AWD85" s="458"/>
      <c r="AWE85" s="447"/>
      <c r="AWF85" s="447"/>
      <c r="AWG85" s="447"/>
      <c r="AWH85" s="450">
        <f>AWD85+AWE85-AWF85+AWG85</f>
        <v>0</v>
      </c>
      <c r="AWI85" s="447"/>
      <c r="AWJ85" s="447"/>
      <c r="AWK85" s="447"/>
      <c r="AWL85" s="447"/>
      <c r="AWM85" s="447"/>
      <c r="AWN85" s="449"/>
      <c r="AWO85" s="450">
        <f>AWI85+AWJ85-AWK85+AWL85-AWM85+AWN85</f>
        <v>0</v>
      </c>
      <c r="AWP85" s="463"/>
      <c r="AWQ85" s="448"/>
      <c r="AWS85" s="458"/>
      <c r="AWT85" s="447"/>
      <c r="AWU85" s="447"/>
      <c r="AWV85" s="447"/>
      <c r="AWW85" s="450">
        <f>AWS85+AWT85-AWU85+AWV85</f>
        <v>0</v>
      </c>
      <c r="AWX85" s="447"/>
      <c r="AWY85" s="447"/>
      <c r="AWZ85" s="447"/>
      <c r="AXA85" s="447"/>
      <c r="AXB85" s="447"/>
      <c r="AXC85" s="449"/>
      <c r="AXD85" s="450">
        <f>AWX85+AWY85-AWZ85+AXA85-AXB85+AXC85</f>
        <v>0</v>
      </c>
      <c r="AXE85" s="463"/>
      <c r="AXF85" s="448"/>
      <c r="AXH85" s="458"/>
      <c r="AXI85" s="447"/>
      <c r="AXJ85" s="447"/>
      <c r="AXK85" s="447"/>
      <c r="AXL85" s="450">
        <f>AXH85+AXI85-AXJ85+AXK85</f>
        <v>0</v>
      </c>
      <c r="AXM85" s="447"/>
      <c r="AXN85" s="447"/>
      <c r="AXO85" s="447"/>
      <c r="AXP85" s="447"/>
      <c r="AXQ85" s="447"/>
      <c r="AXR85" s="449"/>
      <c r="AXS85" s="450">
        <f>AXM85+AXN85-AXO85+AXP85-AXQ85+AXR85</f>
        <v>0</v>
      </c>
      <c r="AXT85" s="463"/>
      <c r="AXU85" s="448"/>
      <c r="AXW85" s="458"/>
      <c r="AXX85" s="447"/>
      <c r="AXY85" s="447"/>
      <c r="AXZ85" s="447"/>
      <c r="AYA85" s="450">
        <f>AXW85+AXX85-AXY85+AXZ85</f>
        <v>0</v>
      </c>
      <c r="AYB85" s="447"/>
      <c r="AYC85" s="447"/>
      <c r="AYD85" s="447"/>
      <c r="AYE85" s="447"/>
      <c r="AYF85" s="447"/>
      <c r="AYG85" s="449"/>
      <c r="AYH85" s="450">
        <f>AYB85+AYC85-AYD85+AYE85-AYF85+AYG85</f>
        <v>0</v>
      </c>
      <c r="AYI85" s="463"/>
      <c r="AYJ85" s="448"/>
      <c r="AYL85" s="458"/>
      <c r="AYM85" s="447"/>
      <c r="AYN85" s="447"/>
      <c r="AYO85" s="447"/>
      <c r="AYP85" s="450">
        <f>AYL85+AYM85-AYN85+AYO85</f>
        <v>0</v>
      </c>
      <c r="AYQ85" s="447"/>
      <c r="AYR85" s="447"/>
      <c r="AYS85" s="447"/>
      <c r="AYT85" s="447"/>
      <c r="AYU85" s="447"/>
      <c r="AYV85" s="449"/>
      <c r="AYW85" s="450">
        <f>AYQ85+AYR85-AYS85+AYT85-AYU85+AYV85</f>
        <v>0</v>
      </c>
      <c r="AYX85" s="463"/>
      <c r="AYY85" s="448"/>
      <c r="AZA85" s="458"/>
      <c r="AZB85" s="447"/>
      <c r="AZC85" s="447"/>
      <c r="AZD85" s="447"/>
      <c r="AZE85" s="450">
        <f>AZA85+AZB85-AZC85+AZD85</f>
        <v>0</v>
      </c>
      <c r="AZF85" s="447"/>
      <c r="AZG85" s="447"/>
      <c r="AZH85" s="447"/>
      <c r="AZI85" s="447"/>
      <c r="AZJ85" s="447"/>
      <c r="AZK85" s="449"/>
      <c r="AZL85" s="450">
        <f>AZF85+AZG85-AZH85+AZI85-AZJ85+AZK85</f>
        <v>0</v>
      </c>
      <c r="AZM85" s="463"/>
      <c r="AZN85" s="448"/>
      <c r="AZP85" s="458"/>
      <c r="AZQ85" s="447"/>
      <c r="AZR85" s="447"/>
      <c r="AZS85" s="447"/>
      <c r="AZT85" s="450">
        <f>AZP85+AZQ85-AZR85+AZS85</f>
        <v>0</v>
      </c>
      <c r="AZU85" s="447"/>
      <c r="AZV85" s="447"/>
      <c r="AZW85" s="447"/>
      <c r="AZX85" s="447"/>
      <c r="AZY85" s="447"/>
      <c r="AZZ85" s="449"/>
      <c r="BAA85" s="450">
        <f>AZU85+AZV85-AZW85+AZX85-AZY85+AZZ85</f>
        <v>0</v>
      </c>
      <c r="BAB85" s="463"/>
      <c r="BAC85" s="448"/>
      <c r="BAE85" s="458"/>
      <c r="BAF85" s="447"/>
      <c r="BAG85" s="447"/>
      <c r="BAH85" s="447"/>
      <c r="BAI85" s="450">
        <f>BAE85+BAF85-BAG85+BAH85</f>
        <v>0</v>
      </c>
      <c r="BAJ85" s="447"/>
      <c r="BAK85" s="447"/>
      <c r="BAL85" s="447"/>
      <c r="BAM85" s="447"/>
      <c r="BAN85" s="447"/>
      <c r="BAO85" s="449"/>
      <c r="BAP85" s="450">
        <f>BAJ85+BAK85-BAL85+BAM85-BAN85+BAO85</f>
        <v>0</v>
      </c>
      <c r="BAQ85" s="463"/>
      <c r="BAR85" s="448"/>
      <c r="BAT85" s="458"/>
      <c r="BAU85" s="447"/>
      <c r="BAV85" s="447"/>
      <c r="BAW85" s="447"/>
      <c r="BAX85" s="450">
        <f>BAT85+BAU85-BAV85+BAW85</f>
        <v>0</v>
      </c>
      <c r="BAY85" s="447"/>
      <c r="BAZ85" s="447"/>
      <c r="BBA85" s="447"/>
      <c r="BBB85" s="447"/>
      <c r="BBC85" s="447"/>
      <c r="BBD85" s="449"/>
      <c r="BBE85" s="450">
        <f>BAY85+BAZ85-BBA85+BBB85-BBC85+BBD85</f>
        <v>0</v>
      </c>
      <c r="BBF85" s="463"/>
      <c r="BBG85" s="448"/>
      <c r="BBI85" s="458"/>
      <c r="BBJ85" s="447"/>
      <c r="BBK85" s="447"/>
      <c r="BBL85" s="447"/>
      <c r="BBM85" s="450">
        <f>BBI85+BBJ85-BBK85+BBL85</f>
        <v>0</v>
      </c>
      <c r="BBN85" s="447"/>
      <c r="BBO85" s="447"/>
      <c r="BBP85" s="447"/>
      <c r="BBQ85" s="447"/>
      <c r="BBR85" s="447"/>
      <c r="BBS85" s="449"/>
      <c r="BBT85" s="450">
        <f>BBN85+BBO85-BBP85+BBQ85-BBR85+BBS85</f>
        <v>0</v>
      </c>
      <c r="BBU85" s="463"/>
      <c r="BBV85" s="448"/>
      <c r="BBX85" s="458"/>
      <c r="BBY85" s="447"/>
      <c r="BBZ85" s="447"/>
      <c r="BCA85" s="447"/>
      <c r="BCB85" s="450">
        <f>BBX85+BBY85-BBZ85+BCA85</f>
        <v>0</v>
      </c>
      <c r="BCC85" s="447"/>
      <c r="BCD85" s="447"/>
      <c r="BCE85" s="447"/>
      <c r="BCF85" s="447"/>
      <c r="BCG85" s="447"/>
      <c r="BCH85" s="449"/>
      <c r="BCI85" s="450">
        <f>BCC85+BCD85-BCE85+BCF85-BCG85+BCH85</f>
        <v>0</v>
      </c>
      <c r="BCJ85" s="463"/>
      <c r="BCK85" s="448"/>
      <c r="BCM85" s="458"/>
      <c r="BCN85" s="447"/>
      <c r="BCO85" s="447"/>
      <c r="BCP85" s="447"/>
      <c r="BCQ85" s="450">
        <f>BCM85+BCN85-BCO85+BCP85</f>
        <v>0</v>
      </c>
      <c r="BCR85" s="447"/>
      <c r="BCS85" s="447"/>
      <c r="BCT85" s="447"/>
      <c r="BCU85" s="447"/>
      <c r="BCV85" s="447"/>
      <c r="BCW85" s="449"/>
      <c r="BCX85" s="450">
        <f>BCR85+BCS85-BCT85+BCU85-BCV85+BCW85</f>
        <v>0</v>
      </c>
      <c r="BCY85" s="463"/>
      <c r="BCZ85" s="448"/>
      <c r="BDB85" s="458"/>
      <c r="BDC85" s="447"/>
      <c r="BDD85" s="447"/>
      <c r="BDE85" s="447"/>
      <c r="BDF85" s="450">
        <f>BDB85+BDC85-BDD85+BDE85</f>
        <v>0</v>
      </c>
      <c r="BDG85" s="447"/>
      <c r="BDH85" s="447"/>
      <c r="BDI85" s="447"/>
      <c r="BDJ85" s="447"/>
      <c r="BDK85" s="447"/>
      <c r="BDL85" s="449"/>
      <c r="BDM85" s="450">
        <f>BDG85+BDH85-BDI85+BDJ85-BDK85+BDL85</f>
        <v>0</v>
      </c>
      <c r="BDN85" s="463"/>
      <c r="BDO85" s="448"/>
      <c r="BDQ85" s="458"/>
      <c r="BDR85" s="447"/>
      <c r="BDS85" s="447"/>
      <c r="BDT85" s="447"/>
      <c r="BDU85" s="450">
        <f>BDQ85+BDR85-BDS85+BDT85</f>
        <v>0</v>
      </c>
      <c r="BDV85" s="447"/>
      <c r="BDW85" s="447"/>
      <c r="BDX85" s="447"/>
      <c r="BDY85" s="447"/>
      <c r="BDZ85" s="447"/>
      <c r="BEA85" s="449"/>
      <c r="BEB85" s="450">
        <f>BDV85+BDW85-BDX85+BDY85-BDZ85+BEA85</f>
        <v>0</v>
      </c>
      <c r="BEC85" s="463"/>
      <c r="BED85" s="448"/>
      <c r="BEF85" s="458"/>
      <c r="BEG85" s="447"/>
      <c r="BEH85" s="447"/>
      <c r="BEI85" s="447"/>
      <c r="BEJ85" s="450">
        <f>BEF85+BEG85-BEH85+BEI85</f>
        <v>0</v>
      </c>
      <c r="BEK85" s="447"/>
      <c r="BEL85" s="447"/>
      <c r="BEM85" s="447"/>
      <c r="BEN85" s="447"/>
      <c r="BEO85" s="447"/>
      <c r="BEP85" s="449"/>
      <c r="BEQ85" s="450">
        <f>BEK85+BEL85-BEM85+BEN85-BEO85+BEP85</f>
        <v>0</v>
      </c>
      <c r="BER85" s="463"/>
      <c r="BES85" s="448"/>
      <c r="BEU85" s="458"/>
      <c r="BEV85" s="447"/>
      <c r="BEW85" s="447"/>
      <c r="BEX85" s="447"/>
      <c r="BEY85" s="450">
        <f>BEU85+BEV85-BEW85+BEX85</f>
        <v>0</v>
      </c>
      <c r="BEZ85" s="447"/>
      <c r="BFA85" s="447"/>
      <c r="BFB85" s="447"/>
      <c r="BFC85" s="447"/>
      <c r="BFD85" s="447"/>
      <c r="BFE85" s="449"/>
      <c r="BFF85" s="450">
        <f>BEZ85+BFA85-BFB85+BFC85-BFD85+BFE85</f>
        <v>0</v>
      </c>
      <c r="BFG85" s="463"/>
      <c r="BFH85" s="448"/>
      <c r="BFJ85" s="458"/>
      <c r="BFK85" s="447"/>
      <c r="BFL85" s="447"/>
      <c r="BFM85" s="447"/>
      <c r="BFN85" s="450">
        <f>BFJ85+BFK85-BFL85+BFM85</f>
        <v>0</v>
      </c>
      <c r="BFO85" s="447"/>
      <c r="BFP85" s="447"/>
      <c r="BFQ85" s="447"/>
      <c r="BFR85" s="447"/>
      <c r="BFS85" s="447"/>
      <c r="BFT85" s="449"/>
      <c r="BFU85" s="450">
        <f>BFO85+BFP85-BFQ85+BFR85-BFS85+BFT85</f>
        <v>0</v>
      </c>
      <c r="BFV85" s="463"/>
      <c r="BFW85" s="448"/>
      <c r="BFY85" s="458"/>
      <c r="BFZ85" s="447"/>
      <c r="BGA85" s="447"/>
      <c r="BGB85" s="447"/>
      <c r="BGC85" s="450">
        <f>BFY85+BFZ85-BGA85+BGB85</f>
        <v>0</v>
      </c>
      <c r="BGD85" s="447"/>
      <c r="BGE85" s="447"/>
      <c r="BGF85" s="447"/>
      <c r="BGG85" s="447"/>
      <c r="BGH85" s="447"/>
      <c r="BGI85" s="449"/>
      <c r="BGJ85" s="450">
        <f>BGD85+BGE85-BGF85+BGG85-BGH85+BGI85</f>
        <v>0</v>
      </c>
      <c r="BGK85" s="463"/>
      <c r="BGL85" s="448"/>
      <c r="BGN85" s="458"/>
      <c r="BGO85" s="447"/>
      <c r="BGP85" s="447"/>
      <c r="BGQ85" s="447"/>
      <c r="BGR85" s="450">
        <f>BGN85+BGO85-BGP85+BGQ85</f>
        <v>0</v>
      </c>
      <c r="BGS85" s="447"/>
      <c r="BGT85" s="447"/>
      <c r="BGU85" s="447"/>
      <c r="BGV85" s="447"/>
      <c r="BGW85" s="447"/>
      <c r="BGX85" s="449"/>
      <c r="BGY85" s="450">
        <f>BGS85+BGT85-BGU85+BGV85-BGW85+BGX85</f>
        <v>0</v>
      </c>
      <c r="BGZ85" s="463"/>
      <c r="BHA85" s="448"/>
      <c r="BHC85" s="458"/>
      <c r="BHD85" s="447"/>
      <c r="BHE85" s="447"/>
      <c r="BHF85" s="447"/>
      <c r="BHG85" s="450">
        <f>BHC85+BHD85-BHE85+BHF85</f>
        <v>0</v>
      </c>
      <c r="BHH85" s="447"/>
      <c r="BHI85" s="447"/>
      <c r="BHJ85" s="447"/>
      <c r="BHK85" s="447"/>
      <c r="BHL85" s="447"/>
      <c r="BHM85" s="449"/>
      <c r="BHN85" s="450">
        <f>BHH85+BHI85-BHJ85+BHK85-BHL85+BHM85</f>
        <v>0</v>
      </c>
      <c r="BHO85" s="463"/>
      <c r="BHP85" s="448"/>
      <c r="BHR85" s="458"/>
      <c r="BHS85" s="447"/>
      <c r="BHT85" s="447"/>
      <c r="BHU85" s="447"/>
      <c r="BHV85" s="450">
        <f>BHR85+BHS85-BHT85+BHU85</f>
        <v>0</v>
      </c>
      <c r="BHW85" s="447"/>
      <c r="BHX85" s="447"/>
      <c r="BHY85" s="447"/>
      <c r="BHZ85" s="447"/>
      <c r="BIA85" s="447"/>
      <c r="BIB85" s="449"/>
      <c r="BIC85" s="450">
        <f>BHW85+BHX85-BHY85+BHZ85-BIA85+BIB85</f>
        <v>0</v>
      </c>
      <c r="BID85" s="463"/>
      <c r="BIE85" s="448"/>
      <c r="BIG85" s="458"/>
      <c r="BIH85" s="447"/>
      <c r="BII85" s="447"/>
      <c r="BIJ85" s="447"/>
      <c r="BIK85" s="450">
        <f>BIG85+BIH85-BII85+BIJ85</f>
        <v>0</v>
      </c>
      <c r="BIL85" s="447"/>
      <c r="BIM85" s="447"/>
      <c r="BIN85" s="447"/>
      <c r="BIO85" s="447"/>
      <c r="BIP85" s="447"/>
      <c r="BIQ85" s="449"/>
      <c r="BIR85" s="450">
        <f>BIL85+BIM85-BIN85+BIO85-BIP85+BIQ85</f>
        <v>0</v>
      </c>
      <c r="BIS85" s="463"/>
      <c r="BIT85" s="448"/>
      <c r="BIV85" s="458"/>
      <c r="BIW85" s="447"/>
      <c r="BIX85" s="447"/>
      <c r="BIY85" s="447"/>
      <c r="BIZ85" s="450">
        <f>BIV85+BIW85-BIX85+BIY85</f>
        <v>0</v>
      </c>
      <c r="BJA85" s="447"/>
      <c r="BJB85" s="447"/>
      <c r="BJC85" s="447"/>
      <c r="BJD85" s="447"/>
      <c r="BJE85" s="447"/>
      <c r="BJF85" s="449"/>
      <c r="BJG85" s="450">
        <f>BJA85+BJB85-BJC85+BJD85-BJE85+BJF85</f>
        <v>0</v>
      </c>
      <c r="BJH85" s="463"/>
      <c r="BJI85" s="448"/>
      <c r="BJK85" s="458"/>
      <c r="BJL85" s="447"/>
      <c r="BJM85" s="447"/>
      <c r="BJN85" s="447"/>
      <c r="BJO85" s="450">
        <f>BJK85+BJL85-BJM85+BJN85</f>
        <v>0</v>
      </c>
      <c r="BJP85" s="447"/>
      <c r="BJQ85" s="447"/>
      <c r="BJR85" s="447"/>
      <c r="BJS85" s="447"/>
      <c r="BJT85" s="447"/>
      <c r="BJU85" s="449"/>
      <c r="BJV85" s="450">
        <f>BJP85+BJQ85-BJR85+BJS85-BJT85+BJU85</f>
        <v>0</v>
      </c>
      <c r="BJW85" s="463"/>
      <c r="BJX85" s="448"/>
      <c r="BJZ85" s="458"/>
      <c r="BKA85" s="447"/>
      <c r="BKB85" s="447"/>
      <c r="BKC85" s="447"/>
      <c r="BKD85" s="450">
        <f>BJZ85+BKA85-BKB85+BKC85</f>
        <v>0</v>
      </c>
      <c r="BKE85" s="447"/>
      <c r="BKF85" s="447"/>
      <c r="BKG85" s="447"/>
      <c r="BKH85" s="447"/>
      <c r="BKI85" s="447"/>
      <c r="BKJ85" s="449"/>
      <c r="BKK85" s="450">
        <f>BKE85+BKF85-BKG85+BKH85-BKI85+BKJ85</f>
        <v>0</v>
      </c>
      <c r="BKL85" s="463"/>
      <c r="BKM85" s="448"/>
      <c r="BKO85" s="458"/>
      <c r="BKP85" s="447"/>
      <c r="BKQ85" s="447"/>
      <c r="BKR85" s="447"/>
      <c r="BKS85" s="450">
        <f>BKO85+BKP85-BKQ85+BKR85</f>
        <v>0</v>
      </c>
      <c r="BKT85" s="447"/>
      <c r="BKU85" s="447"/>
      <c r="BKV85" s="447"/>
      <c r="BKW85" s="447"/>
      <c r="BKX85" s="447"/>
      <c r="BKY85" s="449"/>
      <c r="BKZ85" s="450">
        <f>BKT85+BKU85-BKV85+BKW85-BKX85+BKY85</f>
        <v>0</v>
      </c>
      <c r="BLA85" s="463"/>
      <c r="BLB85" s="448"/>
      <c r="BLD85" s="458"/>
      <c r="BLE85" s="447"/>
      <c r="BLF85" s="447"/>
      <c r="BLG85" s="447"/>
      <c r="BLH85" s="450">
        <f>BLD85+BLE85-BLF85+BLG85</f>
        <v>0</v>
      </c>
      <c r="BLI85" s="447"/>
      <c r="BLJ85" s="447"/>
      <c r="BLK85" s="447"/>
      <c r="BLL85" s="447"/>
      <c r="BLM85" s="447"/>
      <c r="BLN85" s="449"/>
      <c r="BLO85" s="450">
        <f>BLI85+BLJ85-BLK85+BLL85-BLM85+BLN85</f>
        <v>0</v>
      </c>
      <c r="BLP85" s="463"/>
      <c r="BLQ85" s="448"/>
      <c r="BLS85" s="458"/>
      <c r="BLT85" s="447"/>
      <c r="BLU85" s="447"/>
      <c r="BLV85" s="447"/>
      <c r="BLW85" s="450">
        <f>BLS85+BLT85-BLU85+BLV85</f>
        <v>0</v>
      </c>
      <c r="BLX85" s="447"/>
      <c r="BLY85" s="447"/>
      <c r="BLZ85" s="447"/>
      <c r="BMA85" s="447"/>
      <c r="BMB85" s="447"/>
      <c r="BMC85" s="449"/>
      <c r="BMD85" s="450">
        <f>BLX85+BLY85-BLZ85+BMA85-BMB85+BMC85</f>
        <v>0</v>
      </c>
      <c r="BME85" s="463"/>
      <c r="BMF85" s="448"/>
      <c r="BMH85" s="458"/>
      <c r="BMI85" s="447"/>
      <c r="BMJ85" s="447"/>
      <c r="BMK85" s="447"/>
      <c r="BML85" s="450">
        <f>BMH85+BMI85-BMJ85+BMK85</f>
        <v>0</v>
      </c>
      <c r="BMM85" s="447"/>
      <c r="BMN85" s="447"/>
      <c r="BMO85" s="447"/>
      <c r="BMP85" s="447"/>
      <c r="BMQ85" s="447"/>
      <c r="BMR85" s="449"/>
      <c r="BMS85" s="450">
        <f>BMM85+BMN85-BMO85+BMP85-BMQ85+BMR85</f>
        <v>0</v>
      </c>
      <c r="BMT85" s="463"/>
      <c r="BMU85" s="448"/>
      <c r="BMW85" s="458"/>
      <c r="BMX85" s="447"/>
      <c r="BMY85" s="447"/>
      <c r="BMZ85" s="447"/>
      <c r="BNA85" s="450">
        <f>BMW85+BMX85-BMY85+BMZ85</f>
        <v>0</v>
      </c>
      <c r="BNB85" s="447"/>
      <c r="BNC85" s="447"/>
      <c r="BND85" s="447"/>
      <c r="BNE85" s="447"/>
      <c r="BNF85" s="447"/>
      <c r="BNG85" s="449"/>
      <c r="BNH85" s="450">
        <f>BNB85+BNC85-BND85+BNE85-BNF85+BNG85</f>
        <v>0</v>
      </c>
      <c r="BNI85" s="463"/>
      <c r="BNJ85" s="448"/>
      <c r="BNL85" s="458"/>
      <c r="BNM85" s="447"/>
      <c r="BNN85" s="447"/>
      <c r="BNO85" s="447"/>
      <c r="BNP85" s="450">
        <f>BNL85+BNM85-BNN85+BNO85</f>
        <v>0</v>
      </c>
      <c r="BNQ85" s="447"/>
      <c r="BNR85" s="447"/>
      <c r="BNS85" s="447"/>
      <c r="BNT85" s="447"/>
      <c r="BNU85" s="447"/>
      <c r="BNV85" s="449"/>
      <c r="BNW85" s="450">
        <f>BNQ85+BNR85-BNS85+BNT85-BNU85+BNV85</f>
        <v>0</v>
      </c>
      <c r="BNX85" s="463"/>
      <c r="BNY85" s="448"/>
      <c r="BOA85" s="458"/>
      <c r="BOB85" s="447"/>
      <c r="BOC85" s="447"/>
      <c r="BOD85" s="447"/>
      <c r="BOE85" s="450">
        <f>BOA85+BOB85-BOC85+BOD85</f>
        <v>0</v>
      </c>
      <c r="BOF85" s="447"/>
      <c r="BOG85" s="447"/>
      <c r="BOH85" s="447"/>
      <c r="BOI85" s="447"/>
      <c r="BOJ85" s="447"/>
      <c r="BOK85" s="449"/>
      <c r="BOL85" s="450">
        <f>BOF85+BOG85-BOH85+BOI85-BOJ85+BOK85</f>
        <v>0</v>
      </c>
      <c r="BOM85" s="463"/>
      <c r="BON85" s="448"/>
      <c r="BOP85" s="458"/>
      <c r="BOQ85" s="447"/>
      <c r="BOR85" s="447"/>
      <c r="BOS85" s="447"/>
      <c r="BOT85" s="450">
        <f>BOP85+BOQ85-BOR85+BOS85</f>
        <v>0</v>
      </c>
      <c r="BOU85" s="447"/>
      <c r="BOV85" s="447"/>
      <c r="BOW85" s="447"/>
      <c r="BOX85" s="447"/>
      <c r="BOY85" s="447"/>
      <c r="BOZ85" s="449"/>
      <c r="BPA85" s="450">
        <f>BOU85+BOV85-BOW85+BOX85-BOY85+BOZ85</f>
        <v>0</v>
      </c>
      <c r="BPB85" s="463"/>
      <c r="BPC85" s="448"/>
      <c r="BPE85" s="458"/>
      <c r="BPF85" s="447"/>
      <c r="BPG85" s="447"/>
      <c r="BPH85" s="447"/>
      <c r="BPI85" s="450">
        <f>BPE85+BPF85-BPG85+BPH85</f>
        <v>0</v>
      </c>
      <c r="BPJ85" s="447"/>
      <c r="BPK85" s="447"/>
      <c r="BPL85" s="447"/>
      <c r="BPM85" s="447"/>
      <c r="BPN85" s="447"/>
      <c r="BPO85" s="449"/>
      <c r="BPP85" s="450">
        <f>BPJ85+BPK85-BPL85+BPM85-BPN85+BPO85</f>
        <v>0</v>
      </c>
      <c r="BPQ85" s="463"/>
      <c r="BPR85" s="448"/>
      <c r="BPT85" s="458"/>
      <c r="BPU85" s="447"/>
      <c r="BPV85" s="447"/>
      <c r="BPW85" s="447"/>
      <c r="BPX85" s="450">
        <f>BPT85+BPU85-BPV85+BPW85</f>
        <v>0</v>
      </c>
      <c r="BPY85" s="447"/>
      <c r="BPZ85" s="447"/>
      <c r="BQA85" s="447"/>
      <c r="BQB85" s="447"/>
      <c r="BQC85" s="447"/>
      <c r="BQD85" s="449"/>
      <c r="BQE85" s="450">
        <f>BPY85+BPZ85-BQA85+BQB85-BQC85+BQD85</f>
        <v>0</v>
      </c>
      <c r="BQF85" s="463"/>
      <c r="BQG85" s="448"/>
      <c r="BQI85" s="458"/>
      <c r="BQJ85" s="447"/>
      <c r="BQK85" s="447"/>
      <c r="BQL85" s="447"/>
      <c r="BQM85" s="450">
        <f>BQI85+BQJ85-BQK85+BQL85</f>
        <v>0</v>
      </c>
      <c r="BQN85" s="447"/>
      <c r="BQO85" s="447"/>
      <c r="BQP85" s="447"/>
      <c r="BQQ85" s="447"/>
      <c r="BQR85" s="447"/>
      <c r="BQS85" s="449"/>
      <c r="BQT85" s="450">
        <f>BQN85+BQO85-BQP85+BQQ85-BQR85+BQS85</f>
        <v>0</v>
      </c>
      <c r="BQU85" s="463"/>
      <c r="BQV85" s="448"/>
      <c r="BQX85" s="458"/>
      <c r="BQY85" s="447"/>
      <c r="BQZ85" s="447"/>
      <c r="BRA85" s="447"/>
      <c r="BRB85" s="450">
        <f>BQX85+BQY85-BQZ85+BRA85</f>
        <v>0</v>
      </c>
      <c r="BRC85" s="447"/>
      <c r="BRD85" s="447"/>
      <c r="BRE85" s="447"/>
      <c r="BRF85" s="447"/>
      <c r="BRG85" s="447"/>
      <c r="BRH85" s="449"/>
      <c r="BRI85" s="450">
        <f>BRC85+BRD85-BRE85+BRF85-BRG85+BRH85</f>
        <v>0</v>
      </c>
      <c r="BRJ85" s="463"/>
      <c r="BRK85" s="448"/>
      <c r="BRM85" s="458"/>
      <c r="BRN85" s="447"/>
      <c r="BRO85" s="447"/>
      <c r="BRP85" s="447"/>
      <c r="BRQ85" s="450">
        <f>BRM85+BRN85-BRO85+BRP85</f>
        <v>0</v>
      </c>
      <c r="BRR85" s="447"/>
      <c r="BRS85" s="447"/>
      <c r="BRT85" s="447"/>
      <c r="BRU85" s="447"/>
      <c r="BRV85" s="447"/>
      <c r="BRW85" s="449"/>
      <c r="BRX85" s="450">
        <f>BRR85+BRS85-BRT85+BRU85-BRV85+BRW85</f>
        <v>0</v>
      </c>
      <c r="BRY85" s="463"/>
      <c r="BRZ85" s="448"/>
      <c r="BSB85" s="458"/>
      <c r="BSC85" s="447"/>
      <c r="BSD85" s="447"/>
      <c r="BSE85" s="447"/>
      <c r="BSF85" s="450">
        <f>BSB85+BSC85-BSD85+BSE85</f>
        <v>0</v>
      </c>
      <c r="BSG85" s="447"/>
      <c r="BSH85" s="447"/>
      <c r="BSI85" s="447"/>
      <c r="BSJ85" s="447"/>
      <c r="BSK85" s="447"/>
      <c r="BSL85" s="449"/>
      <c r="BSM85" s="450">
        <f>BSG85+BSH85-BSI85+BSJ85-BSK85+BSL85</f>
        <v>0</v>
      </c>
      <c r="BSN85" s="463"/>
      <c r="BSO85" s="448"/>
      <c r="BSQ85" s="458"/>
      <c r="BSR85" s="447"/>
      <c r="BSS85" s="447"/>
      <c r="BST85" s="447"/>
      <c r="BSU85" s="450">
        <f>BSQ85+BSR85-BSS85+BST85</f>
        <v>0</v>
      </c>
      <c r="BSV85" s="447"/>
      <c r="BSW85" s="447"/>
      <c r="BSX85" s="447"/>
      <c r="BSY85" s="447"/>
      <c r="BSZ85" s="447"/>
      <c r="BTA85" s="449"/>
      <c r="BTB85" s="450">
        <f>BSV85+BSW85-BSX85+BSY85-BSZ85+BTA85</f>
        <v>0</v>
      </c>
      <c r="BTC85" s="463"/>
      <c r="BTD85" s="448"/>
      <c r="BTF85" s="458"/>
      <c r="BTG85" s="447"/>
      <c r="BTH85" s="447"/>
      <c r="BTI85" s="447"/>
      <c r="BTJ85" s="450">
        <f>BTF85+BTG85-BTH85+BTI85</f>
        <v>0</v>
      </c>
      <c r="BTK85" s="447"/>
      <c r="BTL85" s="447"/>
      <c r="BTM85" s="447"/>
      <c r="BTN85" s="447"/>
      <c r="BTO85" s="447"/>
      <c r="BTP85" s="449"/>
      <c r="BTQ85" s="450">
        <f>BTK85+BTL85-BTM85+BTN85-BTO85+BTP85</f>
        <v>0</v>
      </c>
      <c r="BTR85" s="463"/>
      <c r="BTS85" s="448"/>
      <c r="BTU85" s="458"/>
      <c r="BTV85" s="447"/>
      <c r="BTW85" s="447"/>
      <c r="BTX85" s="447"/>
      <c r="BTY85" s="450">
        <f>BTU85+BTV85-BTW85+BTX85</f>
        <v>0</v>
      </c>
      <c r="BTZ85" s="447"/>
      <c r="BUA85" s="447"/>
      <c r="BUB85" s="447"/>
      <c r="BUC85" s="447"/>
      <c r="BUD85" s="447"/>
      <c r="BUE85" s="449"/>
      <c r="BUF85" s="450">
        <f>BTZ85+BUA85-BUB85+BUC85-BUD85+BUE85</f>
        <v>0</v>
      </c>
      <c r="BUG85" s="463"/>
      <c r="BUH85" s="448"/>
      <c r="BUJ85" s="458"/>
      <c r="BUK85" s="447"/>
      <c r="BUL85" s="447"/>
      <c r="BUM85" s="447"/>
      <c r="BUN85" s="450">
        <f>BUJ85+BUK85-BUL85+BUM85</f>
        <v>0</v>
      </c>
      <c r="BUO85" s="447"/>
      <c r="BUP85" s="447"/>
      <c r="BUQ85" s="447"/>
      <c r="BUR85" s="447"/>
      <c r="BUS85" s="447"/>
      <c r="BUT85" s="449"/>
      <c r="BUU85" s="450">
        <f>BUO85+BUP85-BUQ85+BUR85-BUS85+BUT85</f>
        <v>0</v>
      </c>
      <c r="BUV85" s="463"/>
      <c r="BUW85" s="448"/>
      <c r="BUY85" s="458"/>
      <c r="BUZ85" s="447"/>
      <c r="BVA85" s="447"/>
      <c r="BVB85" s="447"/>
      <c r="BVC85" s="450">
        <f>BUY85+BUZ85-BVA85+BVB85</f>
        <v>0</v>
      </c>
      <c r="BVD85" s="447"/>
      <c r="BVE85" s="447"/>
      <c r="BVF85" s="447"/>
      <c r="BVG85" s="447"/>
      <c r="BVH85" s="447"/>
      <c r="BVI85" s="449"/>
      <c r="BVJ85" s="450">
        <f>BVD85+BVE85-BVF85+BVG85-BVH85+BVI85</f>
        <v>0</v>
      </c>
      <c r="BVK85" s="463"/>
      <c r="BVL85" s="448"/>
      <c r="BVN85" s="458"/>
      <c r="BVO85" s="447"/>
      <c r="BVP85" s="447"/>
      <c r="BVQ85" s="447"/>
      <c r="BVR85" s="450">
        <f>BVN85+BVO85-BVP85+BVQ85</f>
        <v>0</v>
      </c>
      <c r="BVS85" s="447"/>
      <c r="BVT85" s="447"/>
      <c r="BVU85" s="447"/>
      <c r="BVV85" s="447"/>
      <c r="BVW85" s="447"/>
      <c r="BVX85" s="449"/>
      <c r="BVY85" s="450">
        <f>BVS85+BVT85-BVU85+BVV85-BVW85+BVX85</f>
        <v>0</v>
      </c>
      <c r="BVZ85" s="463"/>
      <c r="BWA85" s="448"/>
    </row>
    <row r="86" spans="2:1951" ht="15" hidden="1" customHeight="1" x14ac:dyDescent="0.2">
      <c r="B86" s="452" t="s">
        <v>317</v>
      </c>
      <c r="C86" s="447"/>
      <c r="D86" s="447"/>
      <c r="E86" s="447"/>
      <c r="F86" s="447"/>
      <c r="G86" s="450">
        <f t="shared" ref="G86:G87" si="5461">C86+D86-E86+F86</f>
        <v>0</v>
      </c>
      <c r="H86" s="447"/>
      <c r="I86" s="447"/>
      <c r="J86" s="447"/>
      <c r="K86" s="447"/>
      <c r="L86" s="447"/>
      <c r="M86" s="449"/>
      <c r="N86" s="450">
        <f t="shared" ref="N86:N87" si="5462">H86+I86-J86+K86-L86+M86</f>
        <v>0</v>
      </c>
      <c r="O86" s="463"/>
      <c r="P86" s="448"/>
      <c r="R86" s="458"/>
      <c r="S86" s="447"/>
      <c r="T86" s="447"/>
      <c r="U86" s="447"/>
      <c r="V86" s="450">
        <f t="shared" ref="V86:V87" si="5463">R86+S86-T86+U86</f>
        <v>0</v>
      </c>
      <c r="W86" s="447"/>
      <c r="X86" s="447"/>
      <c r="Y86" s="447"/>
      <c r="Z86" s="447"/>
      <c r="AA86" s="447"/>
      <c r="AB86" s="449"/>
      <c r="AC86" s="450">
        <f t="shared" ref="AC86:AC87" si="5464">W86+X86-Y86+Z86-AA86+AB86</f>
        <v>0</v>
      </c>
      <c r="AD86" s="463"/>
      <c r="AE86" s="448"/>
      <c r="AG86" s="458"/>
      <c r="AH86" s="447"/>
      <c r="AI86" s="447"/>
      <c r="AJ86" s="447"/>
      <c r="AK86" s="450">
        <f t="shared" ref="AK86:AK87" si="5465">AG86+AH86-AI86+AJ86</f>
        <v>0</v>
      </c>
      <c r="AL86" s="447"/>
      <c r="AM86" s="447"/>
      <c r="AN86" s="447"/>
      <c r="AO86" s="447"/>
      <c r="AP86" s="447"/>
      <c r="AQ86" s="449"/>
      <c r="AR86" s="450">
        <f t="shared" ref="AR86:AR87" si="5466">AL86+AM86-AN86+AO86-AP86+AQ86</f>
        <v>0</v>
      </c>
      <c r="AS86" s="463"/>
      <c r="AT86" s="448"/>
      <c r="AV86" s="458"/>
      <c r="AW86" s="447"/>
      <c r="AX86" s="447"/>
      <c r="AY86" s="447"/>
      <c r="AZ86" s="450">
        <f t="shared" ref="AZ86:AZ87" si="5467">AV86+AW86-AX86+AY86</f>
        <v>0</v>
      </c>
      <c r="BA86" s="447"/>
      <c r="BB86" s="447"/>
      <c r="BC86" s="447"/>
      <c r="BD86" s="447"/>
      <c r="BE86" s="447"/>
      <c r="BF86" s="449"/>
      <c r="BG86" s="450">
        <f t="shared" ref="BG86:BG87" si="5468">BA86+BB86-BC86+BD86-BE86+BF86</f>
        <v>0</v>
      </c>
      <c r="BH86" s="463"/>
      <c r="BI86" s="448"/>
      <c r="BK86" s="458"/>
      <c r="BL86" s="447"/>
      <c r="BM86" s="447"/>
      <c r="BN86" s="447"/>
      <c r="BO86" s="450">
        <f t="shared" ref="BO86:BO87" si="5469">BK86+BL86-BM86+BN86</f>
        <v>0</v>
      </c>
      <c r="BP86" s="447"/>
      <c r="BQ86" s="447"/>
      <c r="BR86" s="447"/>
      <c r="BS86" s="447"/>
      <c r="BT86" s="447"/>
      <c r="BU86" s="449"/>
      <c r="BV86" s="450">
        <f t="shared" ref="BV86:BV87" si="5470">BP86+BQ86-BR86+BS86-BT86+BU86</f>
        <v>0</v>
      </c>
      <c r="BW86" s="463"/>
      <c r="BX86" s="448"/>
      <c r="BZ86" s="458"/>
      <c r="CA86" s="447"/>
      <c r="CB86" s="447"/>
      <c r="CC86" s="447"/>
      <c r="CD86" s="450">
        <f t="shared" ref="CD86:CD87" si="5471">BZ86+CA86-CB86+CC86</f>
        <v>0</v>
      </c>
      <c r="CE86" s="447"/>
      <c r="CF86" s="447"/>
      <c r="CG86" s="447"/>
      <c r="CH86" s="447"/>
      <c r="CI86" s="447"/>
      <c r="CJ86" s="449"/>
      <c r="CK86" s="450">
        <f t="shared" ref="CK86:CK87" si="5472">CE86+CF86-CG86+CH86-CI86+CJ86</f>
        <v>0</v>
      </c>
      <c r="CL86" s="463"/>
      <c r="CM86" s="448"/>
      <c r="CO86" s="458"/>
      <c r="CP86" s="447"/>
      <c r="CQ86" s="447"/>
      <c r="CR86" s="447"/>
      <c r="CS86" s="450">
        <f t="shared" ref="CS86:CS87" si="5473">CO86+CP86-CQ86+CR86</f>
        <v>0</v>
      </c>
      <c r="CT86" s="447"/>
      <c r="CU86" s="447"/>
      <c r="CV86" s="447"/>
      <c r="CW86" s="447"/>
      <c r="CX86" s="447"/>
      <c r="CY86" s="449"/>
      <c r="CZ86" s="450">
        <f t="shared" ref="CZ86:CZ87" si="5474">CT86+CU86-CV86+CW86-CX86+CY86</f>
        <v>0</v>
      </c>
      <c r="DA86" s="463"/>
      <c r="DB86" s="448"/>
      <c r="DD86" s="458"/>
      <c r="DE86" s="447"/>
      <c r="DF86" s="447"/>
      <c r="DG86" s="447"/>
      <c r="DH86" s="450">
        <f t="shared" ref="DH86:DH87" si="5475">DD86+DE86-DF86+DG86</f>
        <v>0</v>
      </c>
      <c r="DI86" s="447"/>
      <c r="DJ86" s="447"/>
      <c r="DK86" s="447"/>
      <c r="DL86" s="447"/>
      <c r="DM86" s="447"/>
      <c r="DN86" s="449"/>
      <c r="DO86" s="450">
        <f t="shared" ref="DO86:DO87" si="5476">DI86+DJ86-DK86+DL86-DM86+DN86</f>
        <v>0</v>
      </c>
      <c r="DP86" s="463"/>
      <c r="DQ86" s="448"/>
      <c r="DS86" s="458"/>
      <c r="DT86" s="447"/>
      <c r="DU86" s="447"/>
      <c r="DV86" s="447"/>
      <c r="DW86" s="450">
        <f t="shared" ref="DW86:DW87" si="5477">DS86+DT86-DU86+DV86</f>
        <v>0</v>
      </c>
      <c r="DX86" s="447"/>
      <c r="DY86" s="447"/>
      <c r="DZ86" s="447"/>
      <c r="EA86" s="447"/>
      <c r="EB86" s="447"/>
      <c r="EC86" s="449"/>
      <c r="ED86" s="450">
        <f t="shared" ref="ED86:ED87" si="5478">DX86+DY86-DZ86+EA86-EB86+EC86</f>
        <v>0</v>
      </c>
      <c r="EE86" s="463"/>
      <c r="EF86" s="448"/>
      <c r="EH86" s="458"/>
      <c r="EI86" s="447"/>
      <c r="EJ86" s="447"/>
      <c r="EK86" s="447"/>
      <c r="EL86" s="450">
        <f t="shared" ref="EL86:EL87" si="5479">EH86+EI86-EJ86+EK86</f>
        <v>0</v>
      </c>
      <c r="EM86" s="447"/>
      <c r="EN86" s="447"/>
      <c r="EO86" s="447"/>
      <c r="EP86" s="447"/>
      <c r="EQ86" s="447"/>
      <c r="ER86" s="449"/>
      <c r="ES86" s="450">
        <f t="shared" ref="ES86:ES87" si="5480">EM86+EN86-EO86+EP86-EQ86+ER86</f>
        <v>0</v>
      </c>
      <c r="ET86" s="463"/>
      <c r="EU86" s="448"/>
      <c r="EW86" s="458"/>
      <c r="EX86" s="447"/>
      <c r="EY86" s="447"/>
      <c r="EZ86" s="447"/>
      <c r="FA86" s="450">
        <f t="shared" ref="FA86:FA87" si="5481">EW86+EX86-EY86+EZ86</f>
        <v>0</v>
      </c>
      <c r="FB86" s="447"/>
      <c r="FC86" s="447"/>
      <c r="FD86" s="447"/>
      <c r="FE86" s="447"/>
      <c r="FF86" s="447"/>
      <c r="FG86" s="449"/>
      <c r="FH86" s="450">
        <f t="shared" ref="FH86:FH87" si="5482">FB86+FC86-FD86+FE86-FF86+FG86</f>
        <v>0</v>
      </c>
      <c r="FI86" s="463"/>
      <c r="FJ86" s="448"/>
      <c r="FL86" s="458"/>
      <c r="FM86" s="447"/>
      <c r="FN86" s="447"/>
      <c r="FO86" s="447"/>
      <c r="FP86" s="450">
        <f t="shared" ref="FP86:FP87" si="5483">FL86+FM86-FN86+FO86</f>
        <v>0</v>
      </c>
      <c r="FQ86" s="447"/>
      <c r="FR86" s="447"/>
      <c r="FS86" s="447"/>
      <c r="FT86" s="447"/>
      <c r="FU86" s="447"/>
      <c r="FV86" s="449"/>
      <c r="FW86" s="450">
        <f t="shared" ref="FW86:FW87" si="5484">FQ86+FR86-FS86+FT86-FU86+FV86</f>
        <v>0</v>
      </c>
      <c r="FX86" s="463"/>
      <c r="FY86" s="448"/>
      <c r="GA86" s="458"/>
      <c r="GB86" s="447"/>
      <c r="GC86" s="447"/>
      <c r="GD86" s="447"/>
      <c r="GE86" s="450">
        <f t="shared" ref="GE86:GE87" si="5485">GA86+GB86-GC86+GD86</f>
        <v>0</v>
      </c>
      <c r="GF86" s="447"/>
      <c r="GG86" s="447"/>
      <c r="GH86" s="447"/>
      <c r="GI86" s="447"/>
      <c r="GJ86" s="447"/>
      <c r="GK86" s="449"/>
      <c r="GL86" s="450">
        <f t="shared" ref="GL86:GL87" si="5486">GF86+GG86-GH86+GI86-GJ86+GK86</f>
        <v>0</v>
      </c>
      <c r="GM86" s="463"/>
      <c r="GN86" s="448"/>
      <c r="GP86" s="458"/>
      <c r="GQ86" s="447"/>
      <c r="GR86" s="447"/>
      <c r="GS86" s="447"/>
      <c r="GT86" s="450">
        <f t="shared" ref="GT86:GT87" si="5487">GP86+GQ86-GR86+GS86</f>
        <v>0</v>
      </c>
      <c r="GU86" s="447"/>
      <c r="GV86" s="447"/>
      <c r="GW86" s="447"/>
      <c r="GX86" s="447"/>
      <c r="GY86" s="447"/>
      <c r="GZ86" s="449"/>
      <c r="HA86" s="450">
        <f t="shared" ref="HA86:HA87" si="5488">GU86+GV86-GW86+GX86-GY86+GZ86</f>
        <v>0</v>
      </c>
      <c r="HB86" s="463"/>
      <c r="HC86" s="448"/>
      <c r="HE86" s="458"/>
      <c r="HF86" s="447"/>
      <c r="HG86" s="447"/>
      <c r="HH86" s="447"/>
      <c r="HI86" s="450">
        <f t="shared" ref="HI86:HI87" si="5489">HE86+HF86-HG86+HH86</f>
        <v>0</v>
      </c>
      <c r="HJ86" s="447"/>
      <c r="HK86" s="447"/>
      <c r="HL86" s="447"/>
      <c r="HM86" s="447"/>
      <c r="HN86" s="447"/>
      <c r="HO86" s="449"/>
      <c r="HP86" s="450">
        <f t="shared" ref="HP86:HP87" si="5490">HJ86+HK86-HL86+HM86-HN86+HO86</f>
        <v>0</v>
      </c>
      <c r="HQ86" s="463"/>
      <c r="HR86" s="448"/>
      <c r="HT86" s="458"/>
      <c r="HU86" s="447"/>
      <c r="HV86" s="447"/>
      <c r="HW86" s="447"/>
      <c r="HX86" s="450">
        <f t="shared" ref="HX86:HX87" si="5491">HT86+HU86-HV86+HW86</f>
        <v>0</v>
      </c>
      <c r="HY86" s="447"/>
      <c r="HZ86" s="447"/>
      <c r="IA86" s="447"/>
      <c r="IB86" s="447"/>
      <c r="IC86" s="447"/>
      <c r="ID86" s="449"/>
      <c r="IE86" s="450">
        <f t="shared" ref="IE86:IE87" si="5492">HY86+HZ86-IA86+IB86-IC86+ID86</f>
        <v>0</v>
      </c>
      <c r="IF86" s="463"/>
      <c r="IG86" s="448"/>
      <c r="II86" s="458"/>
      <c r="IJ86" s="447"/>
      <c r="IK86" s="447"/>
      <c r="IL86" s="447"/>
      <c r="IM86" s="450">
        <f t="shared" ref="IM86:IM87" si="5493">II86+IJ86-IK86+IL86</f>
        <v>0</v>
      </c>
      <c r="IN86" s="447"/>
      <c r="IO86" s="447"/>
      <c r="IP86" s="447"/>
      <c r="IQ86" s="447"/>
      <c r="IR86" s="447"/>
      <c r="IS86" s="449"/>
      <c r="IT86" s="450">
        <f t="shared" ref="IT86:IT87" si="5494">IN86+IO86-IP86+IQ86-IR86+IS86</f>
        <v>0</v>
      </c>
      <c r="IU86" s="463"/>
      <c r="IV86" s="448"/>
      <c r="IX86" s="458"/>
      <c r="IY86" s="447"/>
      <c r="IZ86" s="447"/>
      <c r="JA86" s="447"/>
      <c r="JB86" s="450">
        <f t="shared" ref="JB86:JB87" si="5495">IX86+IY86-IZ86+JA86</f>
        <v>0</v>
      </c>
      <c r="JC86" s="447"/>
      <c r="JD86" s="447"/>
      <c r="JE86" s="447"/>
      <c r="JF86" s="447"/>
      <c r="JG86" s="447"/>
      <c r="JH86" s="449"/>
      <c r="JI86" s="450">
        <f t="shared" ref="JI86:JI87" si="5496">JC86+JD86-JE86+JF86-JG86+JH86</f>
        <v>0</v>
      </c>
      <c r="JJ86" s="463"/>
      <c r="JK86" s="448"/>
      <c r="JM86" s="458"/>
      <c r="JN86" s="447"/>
      <c r="JO86" s="447"/>
      <c r="JP86" s="447"/>
      <c r="JQ86" s="450">
        <f t="shared" ref="JQ86:JQ87" si="5497">JM86+JN86-JO86+JP86</f>
        <v>0</v>
      </c>
      <c r="JR86" s="447"/>
      <c r="JS86" s="447"/>
      <c r="JT86" s="447"/>
      <c r="JU86" s="447"/>
      <c r="JV86" s="447"/>
      <c r="JW86" s="449"/>
      <c r="JX86" s="450">
        <f t="shared" ref="JX86:JX87" si="5498">JR86+JS86-JT86+JU86-JV86+JW86</f>
        <v>0</v>
      </c>
      <c r="JY86" s="463"/>
      <c r="JZ86" s="448"/>
      <c r="KB86" s="458"/>
      <c r="KC86" s="447"/>
      <c r="KD86" s="447"/>
      <c r="KE86" s="447"/>
      <c r="KF86" s="450">
        <f t="shared" ref="KF86:KF87" si="5499">KB86+KC86-KD86+KE86</f>
        <v>0</v>
      </c>
      <c r="KG86" s="447"/>
      <c r="KH86" s="447"/>
      <c r="KI86" s="447"/>
      <c r="KJ86" s="447"/>
      <c r="KK86" s="447"/>
      <c r="KL86" s="449"/>
      <c r="KM86" s="450">
        <f t="shared" ref="KM86:KM87" si="5500">KG86+KH86-KI86+KJ86-KK86+KL86</f>
        <v>0</v>
      </c>
      <c r="KN86" s="463"/>
      <c r="KO86" s="448"/>
      <c r="KQ86" s="458"/>
      <c r="KR86" s="447"/>
      <c r="KS86" s="447"/>
      <c r="KT86" s="447"/>
      <c r="KU86" s="450">
        <f t="shared" ref="KU86:KU87" si="5501">KQ86+KR86-KS86+KT86</f>
        <v>0</v>
      </c>
      <c r="KV86" s="447"/>
      <c r="KW86" s="447"/>
      <c r="KX86" s="447"/>
      <c r="KY86" s="447"/>
      <c r="KZ86" s="447"/>
      <c r="LA86" s="449"/>
      <c r="LB86" s="450">
        <f t="shared" ref="LB86:LB87" si="5502">KV86+KW86-KX86+KY86-KZ86+LA86</f>
        <v>0</v>
      </c>
      <c r="LC86" s="463"/>
      <c r="LD86" s="448"/>
      <c r="LF86" s="458"/>
      <c r="LG86" s="447"/>
      <c r="LH86" s="447"/>
      <c r="LI86" s="447"/>
      <c r="LJ86" s="450">
        <f t="shared" ref="LJ86:LJ87" si="5503">LF86+LG86-LH86+LI86</f>
        <v>0</v>
      </c>
      <c r="LK86" s="447"/>
      <c r="LL86" s="447"/>
      <c r="LM86" s="447"/>
      <c r="LN86" s="447"/>
      <c r="LO86" s="447"/>
      <c r="LP86" s="449"/>
      <c r="LQ86" s="450">
        <f t="shared" ref="LQ86:LQ87" si="5504">LK86+LL86-LM86+LN86-LO86+LP86</f>
        <v>0</v>
      </c>
      <c r="LR86" s="463"/>
      <c r="LS86" s="448"/>
      <c r="LU86" s="458"/>
      <c r="LV86" s="447"/>
      <c r="LW86" s="447"/>
      <c r="LX86" s="447"/>
      <c r="LY86" s="450">
        <f t="shared" ref="LY86:LY87" si="5505">LU86+LV86-LW86+LX86</f>
        <v>0</v>
      </c>
      <c r="LZ86" s="447"/>
      <c r="MA86" s="447"/>
      <c r="MB86" s="447"/>
      <c r="MC86" s="447"/>
      <c r="MD86" s="447"/>
      <c r="ME86" s="449"/>
      <c r="MF86" s="450">
        <f t="shared" ref="MF86:MF87" si="5506">LZ86+MA86-MB86+MC86-MD86+ME86</f>
        <v>0</v>
      </c>
      <c r="MG86" s="463"/>
      <c r="MH86" s="448"/>
      <c r="MJ86" s="458"/>
      <c r="MK86" s="447"/>
      <c r="ML86" s="447"/>
      <c r="MM86" s="447"/>
      <c r="MN86" s="450">
        <f t="shared" ref="MN86:MN87" si="5507">MJ86+MK86-ML86+MM86</f>
        <v>0</v>
      </c>
      <c r="MO86" s="447"/>
      <c r="MP86" s="447"/>
      <c r="MQ86" s="447"/>
      <c r="MR86" s="447"/>
      <c r="MS86" s="447"/>
      <c r="MT86" s="449"/>
      <c r="MU86" s="450">
        <f t="shared" ref="MU86:MU87" si="5508">MO86+MP86-MQ86+MR86-MS86+MT86</f>
        <v>0</v>
      </c>
      <c r="MV86" s="463"/>
      <c r="MW86" s="448"/>
      <c r="MY86" s="458"/>
      <c r="MZ86" s="447"/>
      <c r="NA86" s="447"/>
      <c r="NB86" s="447"/>
      <c r="NC86" s="450">
        <f t="shared" ref="NC86:NC87" si="5509">MY86+MZ86-NA86+NB86</f>
        <v>0</v>
      </c>
      <c r="ND86" s="447"/>
      <c r="NE86" s="447"/>
      <c r="NF86" s="447"/>
      <c r="NG86" s="447"/>
      <c r="NH86" s="447"/>
      <c r="NI86" s="449"/>
      <c r="NJ86" s="450">
        <f t="shared" ref="NJ86:NJ87" si="5510">ND86+NE86-NF86+NG86-NH86+NI86</f>
        <v>0</v>
      </c>
      <c r="NK86" s="463"/>
      <c r="NL86" s="448"/>
      <c r="NN86" s="458"/>
      <c r="NO86" s="447"/>
      <c r="NP86" s="447"/>
      <c r="NQ86" s="447"/>
      <c r="NR86" s="450">
        <f t="shared" ref="NR86:NR87" si="5511">NN86+NO86-NP86+NQ86</f>
        <v>0</v>
      </c>
      <c r="NS86" s="447"/>
      <c r="NT86" s="447"/>
      <c r="NU86" s="447"/>
      <c r="NV86" s="447"/>
      <c r="NW86" s="447"/>
      <c r="NX86" s="449"/>
      <c r="NY86" s="450">
        <f t="shared" ref="NY86:NY87" si="5512">NS86+NT86-NU86+NV86-NW86+NX86</f>
        <v>0</v>
      </c>
      <c r="NZ86" s="463"/>
      <c r="OA86" s="448"/>
      <c r="OC86" s="458"/>
      <c r="OD86" s="447"/>
      <c r="OE86" s="447"/>
      <c r="OF86" s="447"/>
      <c r="OG86" s="450">
        <f t="shared" ref="OG86:OG87" si="5513">OC86+OD86-OE86+OF86</f>
        <v>0</v>
      </c>
      <c r="OH86" s="447"/>
      <c r="OI86" s="447"/>
      <c r="OJ86" s="447"/>
      <c r="OK86" s="447"/>
      <c r="OL86" s="447"/>
      <c r="OM86" s="449"/>
      <c r="ON86" s="450">
        <f t="shared" ref="ON86:ON87" si="5514">OH86+OI86-OJ86+OK86-OL86+OM86</f>
        <v>0</v>
      </c>
      <c r="OO86" s="463"/>
      <c r="OP86" s="448"/>
      <c r="OR86" s="458"/>
      <c r="OS86" s="447"/>
      <c r="OT86" s="447"/>
      <c r="OU86" s="447"/>
      <c r="OV86" s="450">
        <f t="shared" ref="OV86:OV87" si="5515">OR86+OS86-OT86+OU86</f>
        <v>0</v>
      </c>
      <c r="OW86" s="447"/>
      <c r="OX86" s="447"/>
      <c r="OY86" s="447"/>
      <c r="OZ86" s="447"/>
      <c r="PA86" s="447"/>
      <c r="PB86" s="449"/>
      <c r="PC86" s="450">
        <f t="shared" ref="PC86:PC87" si="5516">OW86+OX86-OY86+OZ86-PA86+PB86</f>
        <v>0</v>
      </c>
      <c r="PD86" s="463"/>
      <c r="PE86" s="448"/>
      <c r="PG86" s="458"/>
      <c r="PH86" s="447"/>
      <c r="PI86" s="447"/>
      <c r="PJ86" s="447"/>
      <c r="PK86" s="450">
        <f t="shared" ref="PK86:PK87" si="5517">PG86+PH86-PI86+PJ86</f>
        <v>0</v>
      </c>
      <c r="PL86" s="447"/>
      <c r="PM86" s="447"/>
      <c r="PN86" s="447"/>
      <c r="PO86" s="447"/>
      <c r="PP86" s="447"/>
      <c r="PQ86" s="449"/>
      <c r="PR86" s="450">
        <f t="shared" ref="PR86:PR87" si="5518">PL86+PM86-PN86+PO86-PP86+PQ86</f>
        <v>0</v>
      </c>
      <c r="PS86" s="463"/>
      <c r="PT86" s="448"/>
      <c r="PV86" s="458"/>
      <c r="PW86" s="447"/>
      <c r="PX86" s="447"/>
      <c r="PY86" s="447"/>
      <c r="PZ86" s="450">
        <f t="shared" ref="PZ86:PZ87" si="5519">PV86+PW86-PX86+PY86</f>
        <v>0</v>
      </c>
      <c r="QA86" s="447"/>
      <c r="QB86" s="447"/>
      <c r="QC86" s="447"/>
      <c r="QD86" s="447"/>
      <c r="QE86" s="447"/>
      <c r="QF86" s="449"/>
      <c r="QG86" s="450">
        <f t="shared" ref="QG86:QG87" si="5520">QA86+QB86-QC86+QD86-QE86+QF86</f>
        <v>0</v>
      </c>
      <c r="QH86" s="463"/>
      <c r="QI86" s="448"/>
      <c r="QK86" s="458"/>
      <c r="QL86" s="447"/>
      <c r="QM86" s="447"/>
      <c r="QN86" s="447"/>
      <c r="QO86" s="450">
        <f t="shared" ref="QO86:QO87" si="5521">QK86+QL86-QM86+QN86</f>
        <v>0</v>
      </c>
      <c r="QP86" s="447"/>
      <c r="QQ86" s="447"/>
      <c r="QR86" s="447"/>
      <c r="QS86" s="447"/>
      <c r="QT86" s="447"/>
      <c r="QU86" s="449"/>
      <c r="QV86" s="450">
        <f t="shared" ref="QV86:QV87" si="5522">QP86+QQ86-QR86+QS86-QT86+QU86</f>
        <v>0</v>
      </c>
      <c r="QW86" s="463"/>
      <c r="QX86" s="448"/>
      <c r="QZ86" s="458"/>
      <c r="RA86" s="447"/>
      <c r="RB86" s="447"/>
      <c r="RC86" s="447"/>
      <c r="RD86" s="450">
        <f t="shared" ref="RD86:RD87" si="5523">QZ86+RA86-RB86+RC86</f>
        <v>0</v>
      </c>
      <c r="RE86" s="447"/>
      <c r="RF86" s="447"/>
      <c r="RG86" s="447"/>
      <c r="RH86" s="447"/>
      <c r="RI86" s="447"/>
      <c r="RJ86" s="449"/>
      <c r="RK86" s="450">
        <f t="shared" ref="RK86:RK87" si="5524">RE86+RF86-RG86+RH86-RI86+RJ86</f>
        <v>0</v>
      </c>
      <c r="RL86" s="463"/>
      <c r="RM86" s="448"/>
      <c r="RO86" s="458"/>
      <c r="RP86" s="447"/>
      <c r="RQ86" s="447"/>
      <c r="RR86" s="447"/>
      <c r="RS86" s="450">
        <f t="shared" ref="RS86:RS87" si="5525">RO86+RP86-RQ86+RR86</f>
        <v>0</v>
      </c>
      <c r="RT86" s="447"/>
      <c r="RU86" s="447"/>
      <c r="RV86" s="447"/>
      <c r="RW86" s="447"/>
      <c r="RX86" s="447"/>
      <c r="RY86" s="449"/>
      <c r="RZ86" s="450">
        <f t="shared" ref="RZ86:RZ87" si="5526">RT86+RU86-RV86+RW86-RX86+RY86</f>
        <v>0</v>
      </c>
      <c r="SA86" s="463"/>
      <c r="SB86" s="448"/>
      <c r="SD86" s="458"/>
      <c r="SE86" s="447"/>
      <c r="SF86" s="447"/>
      <c r="SG86" s="447"/>
      <c r="SH86" s="450">
        <f t="shared" ref="SH86:SH87" si="5527">SD86+SE86-SF86+SG86</f>
        <v>0</v>
      </c>
      <c r="SI86" s="447"/>
      <c r="SJ86" s="447"/>
      <c r="SK86" s="447"/>
      <c r="SL86" s="447"/>
      <c r="SM86" s="447"/>
      <c r="SN86" s="449"/>
      <c r="SO86" s="450">
        <f t="shared" ref="SO86:SO87" si="5528">SI86+SJ86-SK86+SL86-SM86+SN86</f>
        <v>0</v>
      </c>
      <c r="SP86" s="463"/>
      <c r="SQ86" s="448"/>
      <c r="SS86" s="458"/>
      <c r="ST86" s="447"/>
      <c r="SU86" s="447"/>
      <c r="SV86" s="447"/>
      <c r="SW86" s="450">
        <f t="shared" ref="SW86:SW87" si="5529">SS86+ST86-SU86+SV86</f>
        <v>0</v>
      </c>
      <c r="SX86" s="447"/>
      <c r="SY86" s="447"/>
      <c r="SZ86" s="447"/>
      <c r="TA86" s="447"/>
      <c r="TB86" s="447"/>
      <c r="TC86" s="449"/>
      <c r="TD86" s="450">
        <f t="shared" ref="TD86:TD87" si="5530">SX86+SY86-SZ86+TA86-TB86+TC86</f>
        <v>0</v>
      </c>
      <c r="TE86" s="463"/>
      <c r="TF86" s="448"/>
      <c r="TH86" s="458"/>
      <c r="TI86" s="447"/>
      <c r="TJ86" s="447"/>
      <c r="TK86" s="447"/>
      <c r="TL86" s="450">
        <f t="shared" ref="TL86:TL87" si="5531">TH86+TI86-TJ86+TK86</f>
        <v>0</v>
      </c>
      <c r="TM86" s="447"/>
      <c r="TN86" s="447"/>
      <c r="TO86" s="447"/>
      <c r="TP86" s="447"/>
      <c r="TQ86" s="447"/>
      <c r="TR86" s="449"/>
      <c r="TS86" s="450">
        <f t="shared" ref="TS86:TS87" si="5532">TM86+TN86-TO86+TP86-TQ86+TR86</f>
        <v>0</v>
      </c>
      <c r="TT86" s="463"/>
      <c r="TU86" s="448"/>
      <c r="TW86" s="458"/>
      <c r="TX86" s="447"/>
      <c r="TY86" s="447"/>
      <c r="TZ86" s="447"/>
      <c r="UA86" s="450">
        <f t="shared" ref="UA86:UA87" si="5533">TW86+TX86-TY86+TZ86</f>
        <v>0</v>
      </c>
      <c r="UB86" s="447"/>
      <c r="UC86" s="447"/>
      <c r="UD86" s="447"/>
      <c r="UE86" s="447"/>
      <c r="UF86" s="447"/>
      <c r="UG86" s="449"/>
      <c r="UH86" s="450">
        <f t="shared" ref="UH86:UH87" si="5534">UB86+UC86-UD86+UE86-UF86+UG86</f>
        <v>0</v>
      </c>
      <c r="UI86" s="463"/>
      <c r="UJ86" s="448"/>
      <c r="UL86" s="458"/>
      <c r="UM86" s="447"/>
      <c r="UN86" s="447"/>
      <c r="UO86" s="447"/>
      <c r="UP86" s="450">
        <f t="shared" ref="UP86:UP87" si="5535">UL86+UM86-UN86+UO86</f>
        <v>0</v>
      </c>
      <c r="UQ86" s="447"/>
      <c r="UR86" s="447"/>
      <c r="US86" s="447"/>
      <c r="UT86" s="447"/>
      <c r="UU86" s="447"/>
      <c r="UV86" s="449"/>
      <c r="UW86" s="450">
        <f t="shared" ref="UW86:UW87" si="5536">UQ86+UR86-US86+UT86-UU86+UV86</f>
        <v>0</v>
      </c>
      <c r="UX86" s="463"/>
      <c r="UY86" s="448"/>
      <c r="VA86" s="458"/>
      <c r="VB86" s="447"/>
      <c r="VC86" s="447"/>
      <c r="VD86" s="447"/>
      <c r="VE86" s="450">
        <f t="shared" ref="VE86:VE87" si="5537">VA86+VB86-VC86+VD86</f>
        <v>0</v>
      </c>
      <c r="VF86" s="447"/>
      <c r="VG86" s="447"/>
      <c r="VH86" s="447"/>
      <c r="VI86" s="447"/>
      <c r="VJ86" s="447"/>
      <c r="VK86" s="449"/>
      <c r="VL86" s="450">
        <f t="shared" ref="VL86:VL87" si="5538">VF86+VG86-VH86+VI86-VJ86+VK86</f>
        <v>0</v>
      </c>
      <c r="VM86" s="463"/>
      <c r="VN86" s="448"/>
      <c r="VP86" s="458"/>
      <c r="VQ86" s="447"/>
      <c r="VR86" s="447"/>
      <c r="VS86" s="447"/>
      <c r="VT86" s="450">
        <f t="shared" ref="VT86:VT87" si="5539">VP86+VQ86-VR86+VS86</f>
        <v>0</v>
      </c>
      <c r="VU86" s="447"/>
      <c r="VV86" s="447"/>
      <c r="VW86" s="447"/>
      <c r="VX86" s="447"/>
      <c r="VY86" s="447"/>
      <c r="VZ86" s="449"/>
      <c r="WA86" s="450">
        <f t="shared" ref="WA86:WA87" si="5540">VU86+VV86-VW86+VX86-VY86+VZ86</f>
        <v>0</v>
      </c>
      <c r="WB86" s="463"/>
      <c r="WC86" s="448"/>
      <c r="WE86" s="458"/>
      <c r="WF86" s="447"/>
      <c r="WG86" s="447"/>
      <c r="WH86" s="447"/>
      <c r="WI86" s="450">
        <f t="shared" ref="WI86:WI87" si="5541">WE86+WF86-WG86+WH86</f>
        <v>0</v>
      </c>
      <c r="WJ86" s="447"/>
      <c r="WK86" s="447"/>
      <c r="WL86" s="447"/>
      <c r="WM86" s="447"/>
      <c r="WN86" s="447"/>
      <c r="WO86" s="449"/>
      <c r="WP86" s="450">
        <f t="shared" ref="WP86:WP87" si="5542">WJ86+WK86-WL86+WM86-WN86+WO86</f>
        <v>0</v>
      </c>
      <c r="WQ86" s="463"/>
      <c r="WR86" s="448"/>
      <c r="WT86" s="458"/>
      <c r="WU86" s="447"/>
      <c r="WV86" s="447"/>
      <c r="WW86" s="447"/>
      <c r="WX86" s="450">
        <f t="shared" ref="WX86:WX87" si="5543">WT86+WU86-WV86+WW86</f>
        <v>0</v>
      </c>
      <c r="WY86" s="447"/>
      <c r="WZ86" s="447"/>
      <c r="XA86" s="447"/>
      <c r="XB86" s="447"/>
      <c r="XC86" s="447"/>
      <c r="XD86" s="449"/>
      <c r="XE86" s="450">
        <f t="shared" ref="XE86:XE87" si="5544">WY86+WZ86-XA86+XB86-XC86+XD86</f>
        <v>0</v>
      </c>
      <c r="XF86" s="463"/>
      <c r="XG86" s="448"/>
      <c r="XI86" s="458"/>
      <c r="XJ86" s="447"/>
      <c r="XK86" s="447"/>
      <c r="XL86" s="447"/>
      <c r="XM86" s="450">
        <f t="shared" ref="XM86:XM87" si="5545">XI86+XJ86-XK86+XL86</f>
        <v>0</v>
      </c>
      <c r="XN86" s="447"/>
      <c r="XO86" s="447"/>
      <c r="XP86" s="447"/>
      <c r="XQ86" s="447"/>
      <c r="XR86" s="447"/>
      <c r="XS86" s="449"/>
      <c r="XT86" s="450">
        <f t="shared" ref="XT86:XT87" si="5546">XN86+XO86-XP86+XQ86-XR86+XS86</f>
        <v>0</v>
      </c>
      <c r="XU86" s="463"/>
      <c r="XV86" s="448"/>
      <c r="XX86" s="458"/>
      <c r="XY86" s="447"/>
      <c r="XZ86" s="447"/>
      <c r="YA86" s="447"/>
      <c r="YB86" s="450">
        <f t="shared" ref="YB86:YB87" si="5547">XX86+XY86-XZ86+YA86</f>
        <v>0</v>
      </c>
      <c r="YC86" s="447"/>
      <c r="YD86" s="447"/>
      <c r="YE86" s="447"/>
      <c r="YF86" s="447"/>
      <c r="YG86" s="447"/>
      <c r="YH86" s="449"/>
      <c r="YI86" s="450">
        <f t="shared" ref="YI86:YI87" si="5548">YC86+YD86-YE86+YF86-YG86+YH86</f>
        <v>0</v>
      </c>
      <c r="YJ86" s="463"/>
      <c r="YK86" s="448"/>
      <c r="YM86" s="458"/>
      <c r="YN86" s="447"/>
      <c r="YO86" s="447"/>
      <c r="YP86" s="447"/>
      <c r="YQ86" s="450">
        <f t="shared" ref="YQ86:YQ87" si="5549">YM86+YN86-YO86+YP86</f>
        <v>0</v>
      </c>
      <c r="YR86" s="447"/>
      <c r="YS86" s="447"/>
      <c r="YT86" s="447"/>
      <c r="YU86" s="447"/>
      <c r="YV86" s="447"/>
      <c r="YW86" s="449"/>
      <c r="YX86" s="450">
        <f t="shared" ref="YX86:YX87" si="5550">YR86+YS86-YT86+YU86-YV86+YW86</f>
        <v>0</v>
      </c>
      <c r="YY86" s="463"/>
      <c r="YZ86" s="448"/>
      <c r="ZB86" s="458"/>
      <c r="ZC86" s="447"/>
      <c r="ZD86" s="447"/>
      <c r="ZE86" s="447"/>
      <c r="ZF86" s="450">
        <f t="shared" ref="ZF86:ZF87" si="5551">ZB86+ZC86-ZD86+ZE86</f>
        <v>0</v>
      </c>
      <c r="ZG86" s="447"/>
      <c r="ZH86" s="447"/>
      <c r="ZI86" s="447"/>
      <c r="ZJ86" s="447"/>
      <c r="ZK86" s="447"/>
      <c r="ZL86" s="449"/>
      <c r="ZM86" s="450">
        <f t="shared" ref="ZM86:ZM87" si="5552">ZG86+ZH86-ZI86+ZJ86-ZK86+ZL86</f>
        <v>0</v>
      </c>
      <c r="ZN86" s="463"/>
      <c r="ZO86" s="448"/>
      <c r="ZQ86" s="458"/>
      <c r="ZR86" s="447"/>
      <c r="ZS86" s="447"/>
      <c r="ZT86" s="447"/>
      <c r="ZU86" s="450">
        <f t="shared" ref="ZU86:ZU87" si="5553">ZQ86+ZR86-ZS86+ZT86</f>
        <v>0</v>
      </c>
      <c r="ZV86" s="447"/>
      <c r="ZW86" s="447"/>
      <c r="ZX86" s="447"/>
      <c r="ZY86" s="447"/>
      <c r="ZZ86" s="447"/>
      <c r="AAA86" s="449"/>
      <c r="AAB86" s="450">
        <f t="shared" ref="AAB86:AAB87" si="5554">ZV86+ZW86-ZX86+ZY86-ZZ86+AAA86</f>
        <v>0</v>
      </c>
      <c r="AAC86" s="463"/>
      <c r="AAD86" s="448"/>
      <c r="AAF86" s="458"/>
      <c r="AAG86" s="447"/>
      <c r="AAH86" s="447"/>
      <c r="AAI86" s="447"/>
      <c r="AAJ86" s="450">
        <f t="shared" ref="AAJ86:AAJ87" si="5555">AAF86+AAG86-AAH86+AAI86</f>
        <v>0</v>
      </c>
      <c r="AAK86" s="447"/>
      <c r="AAL86" s="447"/>
      <c r="AAM86" s="447"/>
      <c r="AAN86" s="447"/>
      <c r="AAO86" s="447"/>
      <c r="AAP86" s="449"/>
      <c r="AAQ86" s="450">
        <f t="shared" ref="AAQ86:AAQ87" si="5556">AAK86+AAL86-AAM86+AAN86-AAO86+AAP86</f>
        <v>0</v>
      </c>
      <c r="AAR86" s="463"/>
      <c r="AAS86" s="448"/>
      <c r="AAU86" s="458"/>
      <c r="AAV86" s="447"/>
      <c r="AAW86" s="447"/>
      <c r="AAX86" s="447"/>
      <c r="AAY86" s="450">
        <f t="shared" ref="AAY86:AAY87" si="5557">AAU86+AAV86-AAW86+AAX86</f>
        <v>0</v>
      </c>
      <c r="AAZ86" s="447"/>
      <c r="ABA86" s="447"/>
      <c r="ABB86" s="447"/>
      <c r="ABC86" s="447"/>
      <c r="ABD86" s="447"/>
      <c r="ABE86" s="449"/>
      <c r="ABF86" s="450">
        <f t="shared" ref="ABF86:ABF87" si="5558">AAZ86+ABA86-ABB86+ABC86-ABD86+ABE86</f>
        <v>0</v>
      </c>
      <c r="ABG86" s="463"/>
      <c r="ABH86" s="448"/>
      <c r="ABJ86" s="458"/>
      <c r="ABK86" s="447"/>
      <c r="ABL86" s="447"/>
      <c r="ABM86" s="447"/>
      <c r="ABN86" s="450">
        <f t="shared" ref="ABN86:ABN87" si="5559">ABJ86+ABK86-ABL86+ABM86</f>
        <v>0</v>
      </c>
      <c r="ABO86" s="447"/>
      <c r="ABP86" s="447"/>
      <c r="ABQ86" s="447"/>
      <c r="ABR86" s="447"/>
      <c r="ABS86" s="447"/>
      <c r="ABT86" s="449"/>
      <c r="ABU86" s="450">
        <f t="shared" ref="ABU86:ABU87" si="5560">ABO86+ABP86-ABQ86+ABR86-ABS86+ABT86</f>
        <v>0</v>
      </c>
      <c r="ABV86" s="463"/>
      <c r="ABW86" s="448"/>
      <c r="ABY86" s="458"/>
      <c r="ABZ86" s="447"/>
      <c r="ACA86" s="447"/>
      <c r="ACB86" s="447"/>
      <c r="ACC86" s="450">
        <f t="shared" ref="ACC86:ACC87" si="5561">ABY86+ABZ86-ACA86+ACB86</f>
        <v>0</v>
      </c>
      <c r="ACD86" s="447"/>
      <c r="ACE86" s="447"/>
      <c r="ACF86" s="447"/>
      <c r="ACG86" s="447"/>
      <c r="ACH86" s="447"/>
      <c r="ACI86" s="449"/>
      <c r="ACJ86" s="450">
        <f t="shared" ref="ACJ86:ACJ87" si="5562">ACD86+ACE86-ACF86+ACG86-ACH86+ACI86</f>
        <v>0</v>
      </c>
      <c r="ACK86" s="463"/>
      <c r="ACL86" s="448"/>
      <c r="ACN86" s="458"/>
      <c r="ACO86" s="447"/>
      <c r="ACP86" s="447"/>
      <c r="ACQ86" s="447"/>
      <c r="ACR86" s="450">
        <f t="shared" ref="ACR86:ACR87" si="5563">ACN86+ACO86-ACP86+ACQ86</f>
        <v>0</v>
      </c>
      <c r="ACS86" s="447"/>
      <c r="ACT86" s="447"/>
      <c r="ACU86" s="447"/>
      <c r="ACV86" s="447"/>
      <c r="ACW86" s="447"/>
      <c r="ACX86" s="449"/>
      <c r="ACY86" s="450">
        <f t="shared" ref="ACY86:ACY87" si="5564">ACS86+ACT86-ACU86+ACV86-ACW86+ACX86</f>
        <v>0</v>
      </c>
      <c r="ACZ86" s="463"/>
      <c r="ADA86" s="448"/>
      <c r="ADC86" s="458"/>
      <c r="ADD86" s="447"/>
      <c r="ADE86" s="447"/>
      <c r="ADF86" s="447"/>
      <c r="ADG86" s="450">
        <f t="shared" ref="ADG86:ADG87" si="5565">ADC86+ADD86-ADE86+ADF86</f>
        <v>0</v>
      </c>
      <c r="ADH86" s="447"/>
      <c r="ADI86" s="447"/>
      <c r="ADJ86" s="447"/>
      <c r="ADK86" s="447"/>
      <c r="ADL86" s="447"/>
      <c r="ADM86" s="449"/>
      <c r="ADN86" s="450">
        <f t="shared" ref="ADN86:ADN87" si="5566">ADH86+ADI86-ADJ86+ADK86-ADL86+ADM86</f>
        <v>0</v>
      </c>
      <c r="ADO86" s="463"/>
      <c r="ADP86" s="448"/>
      <c r="ADR86" s="458"/>
      <c r="ADS86" s="447"/>
      <c r="ADT86" s="447"/>
      <c r="ADU86" s="447"/>
      <c r="ADV86" s="450">
        <f t="shared" ref="ADV86:ADV87" si="5567">ADR86+ADS86-ADT86+ADU86</f>
        <v>0</v>
      </c>
      <c r="ADW86" s="447"/>
      <c r="ADX86" s="447"/>
      <c r="ADY86" s="447"/>
      <c r="ADZ86" s="447"/>
      <c r="AEA86" s="447"/>
      <c r="AEB86" s="449"/>
      <c r="AEC86" s="450">
        <f t="shared" ref="AEC86:AEC87" si="5568">ADW86+ADX86-ADY86+ADZ86-AEA86+AEB86</f>
        <v>0</v>
      </c>
      <c r="AED86" s="463"/>
      <c r="AEE86" s="448"/>
      <c r="AEG86" s="458"/>
      <c r="AEH86" s="447"/>
      <c r="AEI86" s="447"/>
      <c r="AEJ86" s="447"/>
      <c r="AEK86" s="450">
        <f t="shared" ref="AEK86:AEK87" si="5569">AEG86+AEH86-AEI86+AEJ86</f>
        <v>0</v>
      </c>
      <c r="AEL86" s="447"/>
      <c r="AEM86" s="447"/>
      <c r="AEN86" s="447"/>
      <c r="AEO86" s="447"/>
      <c r="AEP86" s="447"/>
      <c r="AEQ86" s="449"/>
      <c r="AER86" s="450">
        <f t="shared" ref="AER86:AER87" si="5570">AEL86+AEM86-AEN86+AEO86-AEP86+AEQ86</f>
        <v>0</v>
      </c>
      <c r="AES86" s="463"/>
      <c r="AET86" s="448"/>
      <c r="AEV86" s="458"/>
      <c r="AEW86" s="447"/>
      <c r="AEX86" s="447"/>
      <c r="AEY86" s="447"/>
      <c r="AEZ86" s="450">
        <f t="shared" ref="AEZ86:AEZ87" si="5571">AEV86+AEW86-AEX86+AEY86</f>
        <v>0</v>
      </c>
      <c r="AFA86" s="447"/>
      <c r="AFB86" s="447"/>
      <c r="AFC86" s="447"/>
      <c r="AFD86" s="447"/>
      <c r="AFE86" s="447"/>
      <c r="AFF86" s="449"/>
      <c r="AFG86" s="450">
        <f t="shared" ref="AFG86:AFG87" si="5572">AFA86+AFB86-AFC86+AFD86-AFE86+AFF86</f>
        <v>0</v>
      </c>
      <c r="AFH86" s="463"/>
      <c r="AFI86" s="448"/>
      <c r="AFK86" s="458"/>
      <c r="AFL86" s="447"/>
      <c r="AFM86" s="447"/>
      <c r="AFN86" s="447"/>
      <c r="AFO86" s="450">
        <f t="shared" ref="AFO86:AFO87" si="5573">AFK86+AFL86-AFM86+AFN86</f>
        <v>0</v>
      </c>
      <c r="AFP86" s="447"/>
      <c r="AFQ86" s="447"/>
      <c r="AFR86" s="447"/>
      <c r="AFS86" s="447"/>
      <c r="AFT86" s="447"/>
      <c r="AFU86" s="449"/>
      <c r="AFV86" s="450">
        <f t="shared" ref="AFV86:AFV87" si="5574">AFP86+AFQ86-AFR86+AFS86-AFT86+AFU86</f>
        <v>0</v>
      </c>
      <c r="AFW86" s="463"/>
      <c r="AFX86" s="448"/>
      <c r="AFZ86" s="458"/>
      <c r="AGA86" s="447"/>
      <c r="AGB86" s="447"/>
      <c r="AGC86" s="447"/>
      <c r="AGD86" s="450">
        <f t="shared" ref="AGD86:AGD87" si="5575">AFZ86+AGA86-AGB86+AGC86</f>
        <v>0</v>
      </c>
      <c r="AGE86" s="447"/>
      <c r="AGF86" s="447"/>
      <c r="AGG86" s="447"/>
      <c r="AGH86" s="447"/>
      <c r="AGI86" s="447"/>
      <c r="AGJ86" s="449"/>
      <c r="AGK86" s="450">
        <f t="shared" ref="AGK86:AGK87" si="5576">AGE86+AGF86-AGG86+AGH86-AGI86+AGJ86</f>
        <v>0</v>
      </c>
      <c r="AGL86" s="463"/>
      <c r="AGM86" s="448"/>
      <c r="AGO86" s="458"/>
      <c r="AGP86" s="447"/>
      <c r="AGQ86" s="447"/>
      <c r="AGR86" s="447"/>
      <c r="AGS86" s="450">
        <f t="shared" ref="AGS86:AGS87" si="5577">AGO86+AGP86-AGQ86+AGR86</f>
        <v>0</v>
      </c>
      <c r="AGT86" s="447"/>
      <c r="AGU86" s="447"/>
      <c r="AGV86" s="447"/>
      <c r="AGW86" s="447"/>
      <c r="AGX86" s="447"/>
      <c r="AGY86" s="449"/>
      <c r="AGZ86" s="450">
        <f t="shared" ref="AGZ86:AGZ87" si="5578">AGT86+AGU86-AGV86+AGW86-AGX86+AGY86</f>
        <v>0</v>
      </c>
      <c r="AHA86" s="463"/>
      <c r="AHB86" s="448"/>
      <c r="AHD86" s="458"/>
      <c r="AHE86" s="447"/>
      <c r="AHF86" s="447"/>
      <c r="AHG86" s="447"/>
      <c r="AHH86" s="450">
        <f t="shared" ref="AHH86:AHH87" si="5579">AHD86+AHE86-AHF86+AHG86</f>
        <v>0</v>
      </c>
      <c r="AHI86" s="447"/>
      <c r="AHJ86" s="447"/>
      <c r="AHK86" s="447"/>
      <c r="AHL86" s="447"/>
      <c r="AHM86" s="447"/>
      <c r="AHN86" s="449"/>
      <c r="AHO86" s="450">
        <f t="shared" ref="AHO86:AHO87" si="5580">AHI86+AHJ86-AHK86+AHL86-AHM86+AHN86</f>
        <v>0</v>
      </c>
      <c r="AHP86" s="463"/>
      <c r="AHQ86" s="448"/>
      <c r="AHS86" s="458"/>
      <c r="AHT86" s="447"/>
      <c r="AHU86" s="447"/>
      <c r="AHV86" s="447"/>
      <c r="AHW86" s="450">
        <f t="shared" ref="AHW86:AHW87" si="5581">AHS86+AHT86-AHU86+AHV86</f>
        <v>0</v>
      </c>
      <c r="AHX86" s="447"/>
      <c r="AHY86" s="447"/>
      <c r="AHZ86" s="447"/>
      <c r="AIA86" s="447"/>
      <c r="AIB86" s="447"/>
      <c r="AIC86" s="449"/>
      <c r="AID86" s="450">
        <f t="shared" ref="AID86:AID87" si="5582">AHX86+AHY86-AHZ86+AIA86-AIB86+AIC86</f>
        <v>0</v>
      </c>
      <c r="AIE86" s="463"/>
      <c r="AIF86" s="448"/>
      <c r="AIH86" s="458"/>
      <c r="AII86" s="447"/>
      <c r="AIJ86" s="447"/>
      <c r="AIK86" s="447"/>
      <c r="AIL86" s="450">
        <f t="shared" ref="AIL86:AIL87" si="5583">AIH86+AII86-AIJ86+AIK86</f>
        <v>0</v>
      </c>
      <c r="AIM86" s="447"/>
      <c r="AIN86" s="447"/>
      <c r="AIO86" s="447"/>
      <c r="AIP86" s="447"/>
      <c r="AIQ86" s="447"/>
      <c r="AIR86" s="449"/>
      <c r="AIS86" s="450">
        <f t="shared" ref="AIS86:AIS87" si="5584">AIM86+AIN86-AIO86+AIP86-AIQ86+AIR86</f>
        <v>0</v>
      </c>
      <c r="AIT86" s="463"/>
      <c r="AIU86" s="448"/>
      <c r="AIW86" s="458"/>
      <c r="AIX86" s="447"/>
      <c r="AIY86" s="447"/>
      <c r="AIZ86" s="447"/>
      <c r="AJA86" s="450">
        <f t="shared" ref="AJA86:AJA87" si="5585">AIW86+AIX86-AIY86+AIZ86</f>
        <v>0</v>
      </c>
      <c r="AJB86" s="447"/>
      <c r="AJC86" s="447"/>
      <c r="AJD86" s="447"/>
      <c r="AJE86" s="447"/>
      <c r="AJF86" s="447"/>
      <c r="AJG86" s="449"/>
      <c r="AJH86" s="450">
        <f t="shared" ref="AJH86:AJH87" si="5586">AJB86+AJC86-AJD86+AJE86-AJF86+AJG86</f>
        <v>0</v>
      </c>
      <c r="AJI86" s="463"/>
      <c r="AJJ86" s="448"/>
      <c r="AJL86" s="458"/>
      <c r="AJM86" s="447"/>
      <c r="AJN86" s="447"/>
      <c r="AJO86" s="447"/>
      <c r="AJP86" s="450">
        <f t="shared" ref="AJP86:AJP87" si="5587">AJL86+AJM86-AJN86+AJO86</f>
        <v>0</v>
      </c>
      <c r="AJQ86" s="447"/>
      <c r="AJR86" s="447"/>
      <c r="AJS86" s="447"/>
      <c r="AJT86" s="447"/>
      <c r="AJU86" s="447"/>
      <c r="AJV86" s="449"/>
      <c r="AJW86" s="450">
        <f t="shared" ref="AJW86:AJW87" si="5588">AJQ86+AJR86-AJS86+AJT86-AJU86+AJV86</f>
        <v>0</v>
      </c>
      <c r="AJX86" s="463"/>
      <c r="AJY86" s="448"/>
      <c r="AKA86" s="458"/>
      <c r="AKB86" s="447"/>
      <c r="AKC86" s="447"/>
      <c r="AKD86" s="447"/>
      <c r="AKE86" s="450">
        <f t="shared" ref="AKE86:AKE87" si="5589">AKA86+AKB86-AKC86+AKD86</f>
        <v>0</v>
      </c>
      <c r="AKF86" s="447"/>
      <c r="AKG86" s="447"/>
      <c r="AKH86" s="447"/>
      <c r="AKI86" s="447"/>
      <c r="AKJ86" s="447"/>
      <c r="AKK86" s="449"/>
      <c r="AKL86" s="450">
        <f t="shared" ref="AKL86:AKL87" si="5590">AKF86+AKG86-AKH86+AKI86-AKJ86+AKK86</f>
        <v>0</v>
      </c>
      <c r="AKM86" s="463"/>
      <c r="AKN86" s="448"/>
      <c r="AKP86" s="458"/>
      <c r="AKQ86" s="447"/>
      <c r="AKR86" s="447"/>
      <c r="AKS86" s="447"/>
      <c r="AKT86" s="450">
        <f t="shared" ref="AKT86:AKT87" si="5591">AKP86+AKQ86-AKR86+AKS86</f>
        <v>0</v>
      </c>
      <c r="AKU86" s="447"/>
      <c r="AKV86" s="447"/>
      <c r="AKW86" s="447"/>
      <c r="AKX86" s="447"/>
      <c r="AKY86" s="447"/>
      <c r="AKZ86" s="449"/>
      <c r="ALA86" s="450">
        <f t="shared" ref="ALA86:ALA87" si="5592">AKU86+AKV86-AKW86+AKX86-AKY86+AKZ86</f>
        <v>0</v>
      </c>
      <c r="ALB86" s="463"/>
      <c r="ALC86" s="448"/>
      <c r="ALE86" s="458"/>
      <c r="ALF86" s="447"/>
      <c r="ALG86" s="447"/>
      <c r="ALH86" s="447"/>
      <c r="ALI86" s="450">
        <f t="shared" ref="ALI86:ALI87" si="5593">ALE86+ALF86-ALG86+ALH86</f>
        <v>0</v>
      </c>
      <c r="ALJ86" s="447"/>
      <c r="ALK86" s="447"/>
      <c r="ALL86" s="447"/>
      <c r="ALM86" s="447"/>
      <c r="ALN86" s="447"/>
      <c r="ALO86" s="449"/>
      <c r="ALP86" s="450">
        <f t="shared" ref="ALP86:ALP87" si="5594">ALJ86+ALK86-ALL86+ALM86-ALN86+ALO86</f>
        <v>0</v>
      </c>
      <c r="ALQ86" s="463"/>
      <c r="ALR86" s="448"/>
      <c r="ALT86" s="458"/>
      <c r="ALU86" s="447"/>
      <c r="ALV86" s="447"/>
      <c r="ALW86" s="447"/>
      <c r="ALX86" s="450">
        <f t="shared" ref="ALX86:ALX87" si="5595">ALT86+ALU86-ALV86+ALW86</f>
        <v>0</v>
      </c>
      <c r="ALY86" s="447"/>
      <c r="ALZ86" s="447"/>
      <c r="AMA86" s="447"/>
      <c r="AMB86" s="447"/>
      <c r="AMC86" s="447"/>
      <c r="AMD86" s="449"/>
      <c r="AME86" s="450">
        <f t="shared" ref="AME86:AME87" si="5596">ALY86+ALZ86-AMA86+AMB86-AMC86+AMD86</f>
        <v>0</v>
      </c>
      <c r="AMF86" s="463"/>
      <c r="AMG86" s="448"/>
      <c r="AMI86" s="458"/>
      <c r="AMJ86" s="447"/>
      <c r="AMK86" s="447"/>
      <c r="AML86" s="447"/>
      <c r="AMM86" s="450">
        <f t="shared" ref="AMM86:AMM87" si="5597">AMI86+AMJ86-AMK86+AML86</f>
        <v>0</v>
      </c>
      <c r="AMN86" s="447"/>
      <c r="AMO86" s="447"/>
      <c r="AMP86" s="447"/>
      <c r="AMQ86" s="447"/>
      <c r="AMR86" s="447"/>
      <c r="AMS86" s="449"/>
      <c r="AMT86" s="450">
        <f t="shared" ref="AMT86:AMT87" si="5598">AMN86+AMO86-AMP86+AMQ86-AMR86+AMS86</f>
        <v>0</v>
      </c>
      <c r="AMU86" s="463"/>
      <c r="AMV86" s="448"/>
      <c r="AMX86" s="458"/>
      <c r="AMY86" s="447"/>
      <c r="AMZ86" s="447"/>
      <c r="ANA86" s="447"/>
      <c r="ANB86" s="450">
        <f t="shared" ref="ANB86:ANB87" si="5599">AMX86+AMY86-AMZ86+ANA86</f>
        <v>0</v>
      </c>
      <c r="ANC86" s="447"/>
      <c r="AND86" s="447"/>
      <c r="ANE86" s="447"/>
      <c r="ANF86" s="447"/>
      <c r="ANG86" s="447"/>
      <c r="ANH86" s="449"/>
      <c r="ANI86" s="450">
        <f t="shared" ref="ANI86:ANI87" si="5600">ANC86+AND86-ANE86+ANF86-ANG86+ANH86</f>
        <v>0</v>
      </c>
      <c r="ANJ86" s="463"/>
      <c r="ANK86" s="448"/>
      <c r="ANM86" s="458"/>
      <c r="ANN86" s="447"/>
      <c r="ANO86" s="447"/>
      <c r="ANP86" s="447"/>
      <c r="ANQ86" s="450">
        <f t="shared" ref="ANQ86:ANQ87" si="5601">ANM86+ANN86-ANO86+ANP86</f>
        <v>0</v>
      </c>
      <c r="ANR86" s="447"/>
      <c r="ANS86" s="447"/>
      <c r="ANT86" s="447"/>
      <c r="ANU86" s="447"/>
      <c r="ANV86" s="447"/>
      <c r="ANW86" s="449"/>
      <c r="ANX86" s="450">
        <f t="shared" ref="ANX86:ANX87" si="5602">ANR86+ANS86-ANT86+ANU86-ANV86+ANW86</f>
        <v>0</v>
      </c>
      <c r="ANY86" s="463"/>
      <c r="ANZ86" s="448"/>
      <c r="AOB86" s="458"/>
      <c r="AOC86" s="447"/>
      <c r="AOD86" s="447"/>
      <c r="AOE86" s="447"/>
      <c r="AOF86" s="450">
        <f t="shared" ref="AOF86:AOF87" si="5603">AOB86+AOC86-AOD86+AOE86</f>
        <v>0</v>
      </c>
      <c r="AOG86" s="447"/>
      <c r="AOH86" s="447"/>
      <c r="AOI86" s="447"/>
      <c r="AOJ86" s="447"/>
      <c r="AOK86" s="447"/>
      <c r="AOL86" s="449"/>
      <c r="AOM86" s="450">
        <f t="shared" ref="AOM86:AOM87" si="5604">AOG86+AOH86-AOI86+AOJ86-AOK86+AOL86</f>
        <v>0</v>
      </c>
      <c r="AON86" s="463"/>
      <c r="AOO86" s="448"/>
      <c r="AOQ86" s="458"/>
      <c r="AOR86" s="447"/>
      <c r="AOS86" s="447"/>
      <c r="AOT86" s="447"/>
      <c r="AOU86" s="450">
        <f t="shared" ref="AOU86:AOU87" si="5605">AOQ86+AOR86-AOS86+AOT86</f>
        <v>0</v>
      </c>
      <c r="AOV86" s="447"/>
      <c r="AOW86" s="447"/>
      <c r="AOX86" s="447"/>
      <c r="AOY86" s="447"/>
      <c r="AOZ86" s="447"/>
      <c r="APA86" s="449"/>
      <c r="APB86" s="450">
        <f t="shared" ref="APB86:APB87" si="5606">AOV86+AOW86-AOX86+AOY86-AOZ86+APA86</f>
        <v>0</v>
      </c>
      <c r="APC86" s="463"/>
      <c r="APD86" s="448"/>
      <c r="APF86" s="458"/>
      <c r="APG86" s="447"/>
      <c r="APH86" s="447"/>
      <c r="API86" s="447"/>
      <c r="APJ86" s="450">
        <f t="shared" ref="APJ86:APJ87" si="5607">APF86+APG86-APH86+API86</f>
        <v>0</v>
      </c>
      <c r="APK86" s="447"/>
      <c r="APL86" s="447"/>
      <c r="APM86" s="447"/>
      <c r="APN86" s="447"/>
      <c r="APO86" s="447"/>
      <c r="APP86" s="449"/>
      <c r="APQ86" s="450">
        <f t="shared" ref="APQ86:APQ87" si="5608">APK86+APL86-APM86+APN86-APO86+APP86</f>
        <v>0</v>
      </c>
      <c r="APR86" s="463"/>
      <c r="APS86" s="448"/>
      <c r="APU86" s="458"/>
      <c r="APV86" s="447"/>
      <c r="APW86" s="447"/>
      <c r="APX86" s="447"/>
      <c r="APY86" s="450">
        <f t="shared" ref="APY86:APY87" si="5609">APU86+APV86-APW86+APX86</f>
        <v>0</v>
      </c>
      <c r="APZ86" s="447"/>
      <c r="AQA86" s="447"/>
      <c r="AQB86" s="447"/>
      <c r="AQC86" s="447"/>
      <c r="AQD86" s="447"/>
      <c r="AQE86" s="449"/>
      <c r="AQF86" s="450">
        <f t="shared" ref="AQF86:AQF87" si="5610">APZ86+AQA86-AQB86+AQC86-AQD86+AQE86</f>
        <v>0</v>
      </c>
      <c r="AQG86" s="463"/>
      <c r="AQH86" s="448"/>
      <c r="AQJ86" s="458"/>
      <c r="AQK86" s="447"/>
      <c r="AQL86" s="447"/>
      <c r="AQM86" s="447"/>
      <c r="AQN86" s="450">
        <f t="shared" ref="AQN86:AQN87" si="5611">AQJ86+AQK86-AQL86+AQM86</f>
        <v>0</v>
      </c>
      <c r="AQO86" s="447"/>
      <c r="AQP86" s="447"/>
      <c r="AQQ86" s="447"/>
      <c r="AQR86" s="447"/>
      <c r="AQS86" s="447"/>
      <c r="AQT86" s="449"/>
      <c r="AQU86" s="450">
        <f t="shared" ref="AQU86:AQU87" si="5612">AQO86+AQP86-AQQ86+AQR86-AQS86+AQT86</f>
        <v>0</v>
      </c>
      <c r="AQV86" s="463"/>
      <c r="AQW86" s="448"/>
      <c r="AQY86" s="458"/>
      <c r="AQZ86" s="447"/>
      <c r="ARA86" s="447"/>
      <c r="ARB86" s="447"/>
      <c r="ARC86" s="450">
        <f t="shared" ref="ARC86:ARC87" si="5613">AQY86+AQZ86-ARA86+ARB86</f>
        <v>0</v>
      </c>
      <c r="ARD86" s="447"/>
      <c r="ARE86" s="447"/>
      <c r="ARF86" s="447"/>
      <c r="ARG86" s="447"/>
      <c r="ARH86" s="447"/>
      <c r="ARI86" s="449"/>
      <c r="ARJ86" s="450">
        <f t="shared" ref="ARJ86:ARJ87" si="5614">ARD86+ARE86-ARF86+ARG86-ARH86+ARI86</f>
        <v>0</v>
      </c>
      <c r="ARK86" s="463"/>
      <c r="ARL86" s="448"/>
      <c r="ARN86" s="458"/>
      <c r="ARO86" s="447"/>
      <c r="ARP86" s="447"/>
      <c r="ARQ86" s="447"/>
      <c r="ARR86" s="450">
        <f t="shared" ref="ARR86:ARR87" si="5615">ARN86+ARO86-ARP86+ARQ86</f>
        <v>0</v>
      </c>
      <c r="ARS86" s="447"/>
      <c r="ART86" s="447"/>
      <c r="ARU86" s="447"/>
      <c r="ARV86" s="447"/>
      <c r="ARW86" s="447"/>
      <c r="ARX86" s="449"/>
      <c r="ARY86" s="450">
        <f t="shared" ref="ARY86:ARY87" si="5616">ARS86+ART86-ARU86+ARV86-ARW86+ARX86</f>
        <v>0</v>
      </c>
      <c r="ARZ86" s="463"/>
      <c r="ASA86" s="448"/>
      <c r="ASC86" s="458"/>
      <c r="ASD86" s="447"/>
      <c r="ASE86" s="447"/>
      <c r="ASF86" s="447"/>
      <c r="ASG86" s="450">
        <f t="shared" ref="ASG86:ASG87" si="5617">ASC86+ASD86-ASE86+ASF86</f>
        <v>0</v>
      </c>
      <c r="ASH86" s="447"/>
      <c r="ASI86" s="447"/>
      <c r="ASJ86" s="447"/>
      <c r="ASK86" s="447"/>
      <c r="ASL86" s="447"/>
      <c r="ASM86" s="449"/>
      <c r="ASN86" s="450">
        <f t="shared" ref="ASN86:ASN87" si="5618">ASH86+ASI86-ASJ86+ASK86-ASL86+ASM86</f>
        <v>0</v>
      </c>
      <c r="ASO86" s="463"/>
      <c r="ASP86" s="448"/>
      <c r="ASR86" s="458"/>
      <c r="ASS86" s="447"/>
      <c r="AST86" s="447"/>
      <c r="ASU86" s="447"/>
      <c r="ASV86" s="450">
        <f t="shared" ref="ASV86:ASV87" si="5619">ASR86+ASS86-AST86+ASU86</f>
        <v>0</v>
      </c>
      <c r="ASW86" s="447"/>
      <c r="ASX86" s="447"/>
      <c r="ASY86" s="447"/>
      <c r="ASZ86" s="447"/>
      <c r="ATA86" s="447"/>
      <c r="ATB86" s="449"/>
      <c r="ATC86" s="450">
        <f t="shared" ref="ATC86:ATC87" si="5620">ASW86+ASX86-ASY86+ASZ86-ATA86+ATB86</f>
        <v>0</v>
      </c>
      <c r="ATD86" s="463"/>
      <c r="ATE86" s="448"/>
      <c r="ATG86" s="458"/>
      <c r="ATH86" s="447"/>
      <c r="ATI86" s="447"/>
      <c r="ATJ86" s="447"/>
      <c r="ATK86" s="450">
        <f t="shared" ref="ATK86:ATK87" si="5621">ATG86+ATH86-ATI86+ATJ86</f>
        <v>0</v>
      </c>
      <c r="ATL86" s="447"/>
      <c r="ATM86" s="447"/>
      <c r="ATN86" s="447"/>
      <c r="ATO86" s="447"/>
      <c r="ATP86" s="447"/>
      <c r="ATQ86" s="449"/>
      <c r="ATR86" s="450">
        <f t="shared" ref="ATR86:ATR87" si="5622">ATL86+ATM86-ATN86+ATO86-ATP86+ATQ86</f>
        <v>0</v>
      </c>
      <c r="ATS86" s="463"/>
      <c r="ATT86" s="448"/>
      <c r="ATV86" s="458"/>
      <c r="ATW86" s="447"/>
      <c r="ATX86" s="447"/>
      <c r="ATY86" s="447"/>
      <c r="ATZ86" s="450">
        <f t="shared" ref="ATZ86:ATZ87" si="5623">ATV86+ATW86-ATX86+ATY86</f>
        <v>0</v>
      </c>
      <c r="AUA86" s="447"/>
      <c r="AUB86" s="447"/>
      <c r="AUC86" s="447"/>
      <c r="AUD86" s="447"/>
      <c r="AUE86" s="447"/>
      <c r="AUF86" s="449"/>
      <c r="AUG86" s="450">
        <f t="shared" ref="AUG86:AUG87" si="5624">AUA86+AUB86-AUC86+AUD86-AUE86+AUF86</f>
        <v>0</v>
      </c>
      <c r="AUH86" s="463"/>
      <c r="AUI86" s="448"/>
      <c r="AUK86" s="458"/>
      <c r="AUL86" s="447"/>
      <c r="AUM86" s="447"/>
      <c r="AUN86" s="447"/>
      <c r="AUO86" s="450">
        <f t="shared" ref="AUO86:AUO87" si="5625">AUK86+AUL86-AUM86+AUN86</f>
        <v>0</v>
      </c>
      <c r="AUP86" s="447"/>
      <c r="AUQ86" s="447"/>
      <c r="AUR86" s="447"/>
      <c r="AUS86" s="447"/>
      <c r="AUT86" s="447"/>
      <c r="AUU86" s="449"/>
      <c r="AUV86" s="450">
        <f t="shared" ref="AUV86:AUV87" si="5626">AUP86+AUQ86-AUR86+AUS86-AUT86+AUU86</f>
        <v>0</v>
      </c>
      <c r="AUW86" s="463"/>
      <c r="AUX86" s="448"/>
      <c r="AUZ86" s="458"/>
      <c r="AVA86" s="447"/>
      <c r="AVB86" s="447"/>
      <c r="AVC86" s="447"/>
      <c r="AVD86" s="450">
        <f t="shared" ref="AVD86:AVD87" si="5627">AUZ86+AVA86-AVB86+AVC86</f>
        <v>0</v>
      </c>
      <c r="AVE86" s="447"/>
      <c r="AVF86" s="447"/>
      <c r="AVG86" s="447"/>
      <c r="AVH86" s="447"/>
      <c r="AVI86" s="447"/>
      <c r="AVJ86" s="449"/>
      <c r="AVK86" s="450">
        <f t="shared" ref="AVK86:AVK87" si="5628">AVE86+AVF86-AVG86+AVH86-AVI86+AVJ86</f>
        <v>0</v>
      </c>
      <c r="AVL86" s="463"/>
      <c r="AVM86" s="448"/>
      <c r="AVO86" s="458"/>
      <c r="AVP86" s="447"/>
      <c r="AVQ86" s="447"/>
      <c r="AVR86" s="447"/>
      <c r="AVS86" s="450">
        <f t="shared" ref="AVS86:AVS87" si="5629">AVO86+AVP86-AVQ86+AVR86</f>
        <v>0</v>
      </c>
      <c r="AVT86" s="447"/>
      <c r="AVU86" s="447"/>
      <c r="AVV86" s="447"/>
      <c r="AVW86" s="447"/>
      <c r="AVX86" s="447"/>
      <c r="AVY86" s="449"/>
      <c r="AVZ86" s="450">
        <f t="shared" ref="AVZ86:AVZ87" si="5630">AVT86+AVU86-AVV86+AVW86-AVX86+AVY86</f>
        <v>0</v>
      </c>
      <c r="AWA86" s="463"/>
      <c r="AWB86" s="448"/>
      <c r="AWD86" s="458"/>
      <c r="AWE86" s="447"/>
      <c r="AWF86" s="447"/>
      <c r="AWG86" s="447"/>
      <c r="AWH86" s="450">
        <f t="shared" ref="AWH86:AWH87" si="5631">AWD86+AWE86-AWF86+AWG86</f>
        <v>0</v>
      </c>
      <c r="AWI86" s="447"/>
      <c r="AWJ86" s="447"/>
      <c r="AWK86" s="447"/>
      <c r="AWL86" s="447"/>
      <c r="AWM86" s="447"/>
      <c r="AWN86" s="449"/>
      <c r="AWO86" s="450">
        <f t="shared" ref="AWO86:AWO87" si="5632">AWI86+AWJ86-AWK86+AWL86-AWM86+AWN86</f>
        <v>0</v>
      </c>
      <c r="AWP86" s="463"/>
      <c r="AWQ86" s="448"/>
      <c r="AWS86" s="458"/>
      <c r="AWT86" s="447"/>
      <c r="AWU86" s="447"/>
      <c r="AWV86" s="447"/>
      <c r="AWW86" s="450">
        <f t="shared" ref="AWW86:AWW87" si="5633">AWS86+AWT86-AWU86+AWV86</f>
        <v>0</v>
      </c>
      <c r="AWX86" s="447"/>
      <c r="AWY86" s="447"/>
      <c r="AWZ86" s="447"/>
      <c r="AXA86" s="447"/>
      <c r="AXB86" s="447"/>
      <c r="AXC86" s="449"/>
      <c r="AXD86" s="450">
        <f t="shared" ref="AXD86:AXD87" si="5634">AWX86+AWY86-AWZ86+AXA86-AXB86+AXC86</f>
        <v>0</v>
      </c>
      <c r="AXE86" s="463"/>
      <c r="AXF86" s="448"/>
      <c r="AXH86" s="458"/>
      <c r="AXI86" s="447"/>
      <c r="AXJ86" s="447"/>
      <c r="AXK86" s="447"/>
      <c r="AXL86" s="450">
        <f t="shared" ref="AXL86:AXL87" si="5635">AXH86+AXI86-AXJ86+AXK86</f>
        <v>0</v>
      </c>
      <c r="AXM86" s="447"/>
      <c r="AXN86" s="447"/>
      <c r="AXO86" s="447"/>
      <c r="AXP86" s="447"/>
      <c r="AXQ86" s="447"/>
      <c r="AXR86" s="449"/>
      <c r="AXS86" s="450">
        <f t="shared" ref="AXS86:AXS87" si="5636">AXM86+AXN86-AXO86+AXP86-AXQ86+AXR86</f>
        <v>0</v>
      </c>
      <c r="AXT86" s="463"/>
      <c r="AXU86" s="448"/>
      <c r="AXW86" s="458"/>
      <c r="AXX86" s="447"/>
      <c r="AXY86" s="447"/>
      <c r="AXZ86" s="447"/>
      <c r="AYA86" s="450">
        <f t="shared" ref="AYA86:AYA87" si="5637">AXW86+AXX86-AXY86+AXZ86</f>
        <v>0</v>
      </c>
      <c r="AYB86" s="447"/>
      <c r="AYC86" s="447"/>
      <c r="AYD86" s="447"/>
      <c r="AYE86" s="447"/>
      <c r="AYF86" s="447"/>
      <c r="AYG86" s="449"/>
      <c r="AYH86" s="450">
        <f t="shared" ref="AYH86:AYH87" si="5638">AYB86+AYC86-AYD86+AYE86-AYF86+AYG86</f>
        <v>0</v>
      </c>
      <c r="AYI86" s="463"/>
      <c r="AYJ86" s="448"/>
      <c r="AYL86" s="458"/>
      <c r="AYM86" s="447"/>
      <c r="AYN86" s="447"/>
      <c r="AYO86" s="447"/>
      <c r="AYP86" s="450">
        <f t="shared" ref="AYP86:AYP87" si="5639">AYL86+AYM86-AYN86+AYO86</f>
        <v>0</v>
      </c>
      <c r="AYQ86" s="447"/>
      <c r="AYR86" s="447"/>
      <c r="AYS86" s="447"/>
      <c r="AYT86" s="447"/>
      <c r="AYU86" s="447"/>
      <c r="AYV86" s="449"/>
      <c r="AYW86" s="450">
        <f t="shared" ref="AYW86:AYW87" si="5640">AYQ86+AYR86-AYS86+AYT86-AYU86+AYV86</f>
        <v>0</v>
      </c>
      <c r="AYX86" s="463"/>
      <c r="AYY86" s="448"/>
      <c r="AZA86" s="458"/>
      <c r="AZB86" s="447"/>
      <c r="AZC86" s="447"/>
      <c r="AZD86" s="447"/>
      <c r="AZE86" s="450">
        <f t="shared" ref="AZE86:AZE87" si="5641">AZA86+AZB86-AZC86+AZD86</f>
        <v>0</v>
      </c>
      <c r="AZF86" s="447"/>
      <c r="AZG86" s="447"/>
      <c r="AZH86" s="447"/>
      <c r="AZI86" s="447"/>
      <c r="AZJ86" s="447"/>
      <c r="AZK86" s="449"/>
      <c r="AZL86" s="450">
        <f t="shared" ref="AZL86:AZL87" si="5642">AZF86+AZG86-AZH86+AZI86-AZJ86+AZK86</f>
        <v>0</v>
      </c>
      <c r="AZM86" s="463"/>
      <c r="AZN86" s="448"/>
      <c r="AZP86" s="458"/>
      <c r="AZQ86" s="447"/>
      <c r="AZR86" s="447"/>
      <c r="AZS86" s="447"/>
      <c r="AZT86" s="450">
        <f t="shared" ref="AZT86:AZT87" si="5643">AZP86+AZQ86-AZR86+AZS86</f>
        <v>0</v>
      </c>
      <c r="AZU86" s="447"/>
      <c r="AZV86" s="447"/>
      <c r="AZW86" s="447"/>
      <c r="AZX86" s="447"/>
      <c r="AZY86" s="447"/>
      <c r="AZZ86" s="449"/>
      <c r="BAA86" s="450">
        <f t="shared" ref="BAA86:BAA87" si="5644">AZU86+AZV86-AZW86+AZX86-AZY86+AZZ86</f>
        <v>0</v>
      </c>
      <c r="BAB86" s="463"/>
      <c r="BAC86" s="448"/>
      <c r="BAE86" s="458"/>
      <c r="BAF86" s="447"/>
      <c r="BAG86" s="447"/>
      <c r="BAH86" s="447"/>
      <c r="BAI86" s="450">
        <f t="shared" ref="BAI86:BAI87" si="5645">BAE86+BAF86-BAG86+BAH86</f>
        <v>0</v>
      </c>
      <c r="BAJ86" s="447"/>
      <c r="BAK86" s="447"/>
      <c r="BAL86" s="447"/>
      <c r="BAM86" s="447"/>
      <c r="BAN86" s="447"/>
      <c r="BAO86" s="449"/>
      <c r="BAP86" s="450">
        <f t="shared" ref="BAP86:BAP87" si="5646">BAJ86+BAK86-BAL86+BAM86-BAN86+BAO86</f>
        <v>0</v>
      </c>
      <c r="BAQ86" s="463"/>
      <c r="BAR86" s="448"/>
      <c r="BAT86" s="458"/>
      <c r="BAU86" s="447"/>
      <c r="BAV86" s="447"/>
      <c r="BAW86" s="447"/>
      <c r="BAX86" s="450">
        <f t="shared" ref="BAX86:BAX87" si="5647">BAT86+BAU86-BAV86+BAW86</f>
        <v>0</v>
      </c>
      <c r="BAY86" s="447"/>
      <c r="BAZ86" s="447"/>
      <c r="BBA86" s="447"/>
      <c r="BBB86" s="447"/>
      <c r="BBC86" s="447"/>
      <c r="BBD86" s="449"/>
      <c r="BBE86" s="450">
        <f t="shared" ref="BBE86:BBE87" si="5648">BAY86+BAZ86-BBA86+BBB86-BBC86+BBD86</f>
        <v>0</v>
      </c>
      <c r="BBF86" s="463"/>
      <c r="BBG86" s="448"/>
      <c r="BBI86" s="458"/>
      <c r="BBJ86" s="447"/>
      <c r="BBK86" s="447"/>
      <c r="BBL86" s="447"/>
      <c r="BBM86" s="450">
        <f t="shared" ref="BBM86:BBM87" si="5649">BBI86+BBJ86-BBK86+BBL86</f>
        <v>0</v>
      </c>
      <c r="BBN86" s="447"/>
      <c r="BBO86" s="447"/>
      <c r="BBP86" s="447"/>
      <c r="BBQ86" s="447"/>
      <c r="BBR86" s="447"/>
      <c r="BBS86" s="449"/>
      <c r="BBT86" s="450">
        <f t="shared" ref="BBT86:BBT87" si="5650">BBN86+BBO86-BBP86+BBQ86-BBR86+BBS86</f>
        <v>0</v>
      </c>
      <c r="BBU86" s="463"/>
      <c r="BBV86" s="448"/>
      <c r="BBX86" s="458"/>
      <c r="BBY86" s="447"/>
      <c r="BBZ86" s="447"/>
      <c r="BCA86" s="447"/>
      <c r="BCB86" s="450">
        <f t="shared" ref="BCB86:BCB87" si="5651">BBX86+BBY86-BBZ86+BCA86</f>
        <v>0</v>
      </c>
      <c r="BCC86" s="447"/>
      <c r="BCD86" s="447"/>
      <c r="BCE86" s="447"/>
      <c r="BCF86" s="447"/>
      <c r="BCG86" s="447"/>
      <c r="BCH86" s="449"/>
      <c r="BCI86" s="450">
        <f t="shared" ref="BCI86:BCI87" si="5652">BCC86+BCD86-BCE86+BCF86-BCG86+BCH86</f>
        <v>0</v>
      </c>
      <c r="BCJ86" s="463"/>
      <c r="BCK86" s="448"/>
      <c r="BCM86" s="458"/>
      <c r="BCN86" s="447"/>
      <c r="BCO86" s="447"/>
      <c r="BCP86" s="447"/>
      <c r="BCQ86" s="450">
        <f t="shared" ref="BCQ86:BCQ87" si="5653">BCM86+BCN86-BCO86+BCP86</f>
        <v>0</v>
      </c>
      <c r="BCR86" s="447"/>
      <c r="BCS86" s="447"/>
      <c r="BCT86" s="447"/>
      <c r="BCU86" s="447"/>
      <c r="BCV86" s="447"/>
      <c r="BCW86" s="449"/>
      <c r="BCX86" s="450">
        <f t="shared" ref="BCX86:BCX87" si="5654">BCR86+BCS86-BCT86+BCU86-BCV86+BCW86</f>
        <v>0</v>
      </c>
      <c r="BCY86" s="463"/>
      <c r="BCZ86" s="448"/>
      <c r="BDB86" s="458"/>
      <c r="BDC86" s="447"/>
      <c r="BDD86" s="447"/>
      <c r="BDE86" s="447"/>
      <c r="BDF86" s="450">
        <f t="shared" ref="BDF86:BDF87" si="5655">BDB86+BDC86-BDD86+BDE86</f>
        <v>0</v>
      </c>
      <c r="BDG86" s="447"/>
      <c r="BDH86" s="447"/>
      <c r="BDI86" s="447"/>
      <c r="BDJ86" s="447"/>
      <c r="BDK86" s="447"/>
      <c r="BDL86" s="449"/>
      <c r="BDM86" s="450">
        <f t="shared" ref="BDM86:BDM87" si="5656">BDG86+BDH86-BDI86+BDJ86-BDK86+BDL86</f>
        <v>0</v>
      </c>
      <c r="BDN86" s="463"/>
      <c r="BDO86" s="448"/>
      <c r="BDQ86" s="458"/>
      <c r="BDR86" s="447"/>
      <c r="BDS86" s="447"/>
      <c r="BDT86" s="447"/>
      <c r="BDU86" s="450">
        <f t="shared" ref="BDU86:BDU87" si="5657">BDQ86+BDR86-BDS86+BDT86</f>
        <v>0</v>
      </c>
      <c r="BDV86" s="447"/>
      <c r="BDW86" s="447"/>
      <c r="BDX86" s="447"/>
      <c r="BDY86" s="447"/>
      <c r="BDZ86" s="447"/>
      <c r="BEA86" s="449"/>
      <c r="BEB86" s="450">
        <f t="shared" ref="BEB86:BEB87" si="5658">BDV86+BDW86-BDX86+BDY86-BDZ86+BEA86</f>
        <v>0</v>
      </c>
      <c r="BEC86" s="463"/>
      <c r="BED86" s="448"/>
      <c r="BEF86" s="458"/>
      <c r="BEG86" s="447"/>
      <c r="BEH86" s="447"/>
      <c r="BEI86" s="447"/>
      <c r="BEJ86" s="450">
        <f t="shared" ref="BEJ86:BEJ87" si="5659">BEF86+BEG86-BEH86+BEI86</f>
        <v>0</v>
      </c>
      <c r="BEK86" s="447"/>
      <c r="BEL86" s="447"/>
      <c r="BEM86" s="447"/>
      <c r="BEN86" s="447"/>
      <c r="BEO86" s="447"/>
      <c r="BEP86" s="449"/>
      <c r="BEQ86" s="450">
        <f t="shared" ref="BEQ86:BEQ87" si="5660">BEK86+BEL86-BEM86+BEN86-BEO86+BEP86</f>
        <v>0</v>
      </c>
      <c r="BER86" s="463"/>
      <c r="BES86" s="448"/>
      <c r="BEU86" s="458"/>
      <c r="BEV86" s="447"/>
      <c r="BEW86" s="447"/>
      <c r="BEX86" s="447"/>
      <c r="BEY86" s="450">
        <f t="shared" ref="BEY86:BEY87" si="5661">BEU86+BEV86-BEW86+BEX86</f>
        <v>0</v>
      </c>
      <c r="BEZ86" s="447"/>
      <c r="BFA86" s="447"/>
      <c r="BFB86" s="447"/>
      <c r="BFC86" s="447"/>
      <c r="BFD86" s="447"/>
      <c r="BFE86" s="449"/>
      <c r="BFF86" s="450">
        <f t="shared" ref="BFF86:BFF87" si="5662">BEZ86+BFA86-BFB86+BFC86-BFD86+BFE86</f>
        <v>0</v>
      </c>
      <c r="BFG86" s="463"/>
      <c r="BFH86" s="448"/>
      <c r="BFJ86" s="458"/>
      <c r="BFK86" s="447"/>
      <c r="BFL86" s="447"/>
      <c r="BFM86" s="447"/>
      <c r="BFN86" s="450">
        <f t="shared" ref="BFN86:BFN87" si="5663">BFJ86+BFK86-BFL86+BFM86</f>
        <v>0</v>
      </c>
      <c r="BFO86" s="447"/>
      <c r="BFP86" s="447"/>
      <c r="BFQ86" s="447"/>
      <c r="BFR86" s="447"/>
      <c r="BFS86" s="447"/>
      <c r="BFT86" s="449"/>
      <c r="BFU86" s="450">
        <f t="shared" ref="BFU86:BFU87" si="5664">BFO86+BFP86-BFQ86+BFR86-BFS86+BFT86</f>
        <v>0</v>
      </c>
      <c r="BFV86" s="463"/>
      <c r="BFW86" s="448"/>
      <c r="BFY86" s="458"/>
      <c r="BFZ86" s="447"/>
      <c r="BGA86" s="447"/>
      <c r="BGB86" s="447"/>
      <c r="BGC86" s="450">
        <f t="shared" ref="BGC86:BGC87" si="5665">BFY86+BFZ86-BGA86+BGB86</f>
        <v>0</v>
      </c>
      <c r="BGD86" s="447"/>
      <c r="BGE86" s="447"/>
      <c r="BGF86" s="447"/>
      <c r="BGG86" s="447"/>
      <c r="BGH86" s="447"/>
      <c r="BGI86" s="449"/>
      <c r="BGJ86" s="450">
        <f t="shared" ref="BGJ86:BGJ87" si="5666">BGD86+BGE86-BGF86+BGG86-BGH86+BGI86</f>
        <v>0</v>
      </c>
      <c r="BGK86" s="463"/>
      <c r="BGL86" s="448"/>
      <c r="BGN86" s="458"/>
      <c r="BGO86" s="447"/>
      <c r="BGP86" s="447"/>
      <c r="BGQ86" s="447"/>
      <c r="BGR86" s="450">
        <f t="shared" ref="BGR86:BGR87" si="5667">BGN86+BGO86-BGP86+BGQ86</f>
        <v>0</v>
      </c>
      <c r="BGS86" s="447"/>
      <c r="BGT86" s="447"/>
      <c r="BGU86" s="447"/>
      <c r="BGV86" s="447"/>
      <c r="BGW86" s="447"/>
      <c r="BGX86" s="449"/>
      <c r="BGY86" s="450">
        <f t="shared" ref="BGY86:BGY87" si="5668">BGS86+BGT86-BGU86+BGV86-BGW86+BGX86</f>
        <v>0</v>
      </c>
      <c r="BGZ86" s="463"/>
      <c r="BHA86" s="448"/>
      <c r="BHC86" s="458"/>
      <c r="BHD86" s="447"/>
      <c r="BHE86" s="447"/>
      <c r="BHF86" s="447"/>
      <c r="BHG86" s="450">
        <f t="shared" ref="BHG86:BHG87" si="5669">BHC86+BHD86-BHE86+BHF86</f>
        <v>0</v>
      </c>
      <c r="BHH86" s="447"/>
      <c r="BHI86" s="447"/>
      <c r="BHJ86" s="447"/>
      <c r="BHK86" s="447"/>
      <c r="BHL86" s="447"/>
      <c r="BHM86" s="449"/>
      <c r="BHN86" s="450">
        <f t="shared" ref="BHN86:BHN87" si="5670">BHH86+BHI86-BHJ86+BHK86-BHL86+BHM86</f>
        <v>0</v>
      </c>
      <c r="BHO86" s="463"/>
      <c r="BHP86" s="448"/>
      <c r="BHR86" s="458"/>
      <c r="BHS86" s="447"/>
      <c r="BHT86" s="447"/>
      <c r="BHU86" s="447"/>
      <c r="BHV86" s="450">
        <f t="shared" ref="BHV86:BHV87" si="5671">BHR86+BHS86-BHT86+BHU86</f>
        <v>0</v>
      </c>
      <c r="BHW86" s="447"/>
      <c r="BHX86" s="447"/>
      <c r="BHY86" s="447"/>
      <c r="BHZ86" s="447"/>
      <c r="BIA86" s="447"/>
      <c r="BIB86" s="449"/>
      <c r="BIC86" s="450">
        <f t="shared" ref="BIC86:BIC87" si="5672">BHW86+BHX86-BHY86+BHZ86-BIA86+BIB86</f>
        <v>0</v>
      </c>
      <c r="BID86" s="463"/>
      <c r="BIE86" s="448"/>
      <c r="BIG86" s="458"/>
      <c r="BIH86" s="447"/>
      <c r="BII86" s="447"/>
      <c r="BIJ86" s="447"/>
      <c r="BIK86" s="450">
        <f t="shared" ref="BIK86:BIK87" si="5673">BIG86+BIH86-BII86+BIJ86</f>
        <v>0</v>
      </c>
      <c r="BIL86" s="447"/>
      <c r="BIM86" s="447"/>
      <c r="BIN86" s="447"/>
      <c r="BIO86" s="447"/>
      <c r="BIP86" s="447"/>
      <c r="BIQ86" s="449"/>
      <c r="BIR86" s="450">
        <f t="shared" ref="BIR86:BIR87" si="5674">BIL86+BIM86-BIN86+BIO86-BIP86+BIQ86</f>
        <v>0</v>
      </c>
      <c r="BIS86" s="463"/>
      <c r="BIT86" s="448"/>
      <c r="BIV86" s="458"/>
      <c r="BIW86" s="447"/>
      <c r="BIX86" s="447"/>
      <c r="BIY86" s="447"/>
      <c r="BIZ86" s="450">
        <f t="shared" ref="BIZ86:BIZ87" si="5675">BIV86+BIW86-BIX86+BIY86</f>
        <v>0</v>
      </c>
      <c r="BJA86" s="447"/>
      <c r="BJB86" s="447"/>
      <c r="BJC86" s="447"/>
      <c r="BJD86" s="447"/>
      <c r="BJE86" s="447"/>
      <c r="BJF86" s="449"/>
      <c r="BJG86" s="450">
        <f t="shared" ref="BJG86:BJG87" si="5676">BJA86+BJB86-BJC86+BJD86-BJE86+BJF86</f>
        <v>0</v>
      </c>
      <c r="BJH86" s="463"/>
      <c r="BJI86" s="448"/>
      <c r="BJK86" s="458"/>
      <c r="BJL86" s="447"/>
      <c r="BJM86" s="447"/>
      <c r="BJN86" s="447"/>
      <c r="BJO86" s="450">
        <f t="shared" ref="BJO86:BJO87" si="5677">BJK86+BJL86-BJM86+BJN86</f>
        <v>0</v>
      </c>
      <c r="BJP86" s="447"/>
      <c r="BJQ86" s="447"/>
      <c r="BJR86" s="447"/>
      <c r="BJS86" s="447"/>
      <c r="BJT86" s="447"/>
      <c r="BJU86" s="449"/>
      <c r="BJV86" s="450">
        <f t="shared" ref="BJV86:BJV87" si="5678">BJP86+BJQ86-BJR86+BJS86-BJT86+BJU86</f>
        <v>0</v>
      </c>
      <c r="BJW86" s="463"/>
      <c r="BJX86" s="448"/>
      <c r="BJZ86" s="458"/>
      <c r="BKA86" s="447"/>
      <c r="BKB86" s="447"/>
      <c r="BKC86" s="447"/>
      <c r="BKD86" s="450">
        <f t="shared" ref="BKD86:BKD87" si="5679">BJZ86+BKA86-BKB86+BKC86</f>
        <v>0</v>
      </c>
      <c r="BKE86" s="447"/>
      <c r="BKF86" s="447"/>
      <c r="BKG86" s="447"/>
      <c r="BKH86" s="447"/>
      <c r="BKI86" s="447"/>
      <c r="BKJ86" s="449"/>
      <c r="BKK86" s="450">
        <f t="shared" ref="BKK86:BKK87" si="5680">BKE86+BKF86-BKG86+BKH86-BKI86+BKJ86</f>
        <v>0</v>
      </c>
      <c r="BKL86" s="463"/>
      <c r="BKM86" s="448"/>
      <c r="BKO86" s="458"/>
      <c r="BKP86" s="447"/>
      <c r="BKQ86" s="447"/>
      <c r="BKR86" s="447"/>
      <c r="BKS86" s="450">
        <f t="shared" ref="BKS86:BKS87" si="5681">BKO86+BKP86-BKQ86+BKR86</f>
        <v>0</v>
      </c>
      <c r="BKT86" s="447"/>
      <c r="BKU86" s="447"/>
      <c r="BKV86" s="447"/>
      <c r="BKW86" s="447"/>
      <c r="BKX86" s="447"/>
      <c r="BKY86" s="449"/>
      <c r="BKZ86" s="450">
        <f t="shared" ref="BKZ86:BKZ87" si="5682">BKT86+BKU86-BKV86+BKW86-BKX86+BKY86</f>
        <v>0</v>
      </c>
      <c r="BLA86" s="463"/>
      <c r="BLB86" s="448"/>
      <c r="BLD86" s="458"/>
      <c r="BLE86" s="447"/>
      <c r="BLF86" s="447"/>
      <c r="BLG86" s="447"/>
      <c r="BLH86" s="450">
        <f t="shared" ref="BLH86:BLH87" si="5683">BLD86+BLE86-BLF86+BLG86</f>
        <v>0</v>
      </c>
      <c r="BLI86" s="447"/>
      <c r="BLJ86" s="447"/>
      <c r="BLK86" s="447"/>
      <c r="BLL86" s="447"/>
      <c r="BLM86" s="447"/>
      <c r="BLN86" s="449"/>
      <c r="BLO86" s="450">
        <f t="shared" ref="BLO86:BLO87" si="5684">BLI86+BLJ86-BLK86+BLL86-BLM86+BLN86</f>
        <v>0</v>
      </c>
      <c r="BLP86" s="463"/>
      <c r="BLQ86" s="448"/>
      <c r="BLS86" s="458"/>
      <c r="BLT86" s="447"/>
      <c r="BLU86" s="447"/>
      <c r="BLV86" s="447"/>
      <c r="BLW86" s="450">
        <f t="shared" ref="BLW86:BLW87" si="5685">BLS86+BLT86-BLU86+BLV86</f>
        <v>0</v>
      </c>
      <c r="BLX86" s="447"/>
      <c r="BLY86" s="447"/>
      <c r="BLZ86" s="447"/>
      <c r="BMA86" s="447"/>
      <c r="BMB86" s="447"/>
      <c r="BMC86" s="449"/>
      <c r="BMD86" s="450">
        <f t="shared" ref="BMD86:BMD87" si="5686">BLX86+BLY86-BLZ86+BMA86-BMB86+BMC86</f>
        <v>0</v>
      </c>
      <c r="BME86" s="463"/>
      <c r="BMF86" s="448"/>
      <c r="BMH86" s="458"/>
      <c r="BMI86" s="447"/>
      <c r="BMJ86" s="447"/>
      <c r="BMK86" s="447"/>
      <c r="BML86" s="450">
        <f t="shared" ref="BML86:BML87" si="5687">BMH86+BMI86-BMJ86+BMK86</f>
        <v>0</v>
      </c>
      <c r="BMM86" s="447"/>
      <c r="BMN86" s="447"/>
      <c r="BMO86" s="447"/>
      <c r="BMP86" s="447"/>
      <c r="BMQ86" s="447"/>
      <c r="BMR86" s="449"/>
      <c r="BMS86" s="450">
        <f t="shared" ref="BMS86:BMS87" si="5688">BMM86+BMN86-BMO86+BMP86-BMQ86+BMR86</f>
        <v>0</v>
      </c>
      <c r="BMT86" s="463"/>
      <c r="BMU86" s="448"/>
      <c r="BMW86" s="458"/>
      <c r="BMX86" s="447"/>
      <c r="BMY86" s="447"/>
      <c r="BMZ86" s="447"/>
      <c r="BNA86" s="450">
        <f t="shared" ref="BNA86:BNA87" si="5689">BMW86+BMX86-BMY86+BMZ86</f>
        <v>0</v>
      </c>
      <c r="BNB86" s="447"/>
      <c r="BNC86" s="447"/>
      <c r="BND86" s="447"/>
      <c r="BNE86" s="447"/>
      <c r="BNF86" s="447"/>
      <c r="BNG86" s="449"/>
      <c r="BNH86" s="450">
        <f t="shared" ref="BNH86:BNH87" si="5690">BNB86+BNC86-BND86+BNE86-BNF86+BNG86</f>
        <v>0</v>
      </c>
      <c r="BNI86" s="463"/>
      <c r="BNJ86" s="448"/>
      <c r="BNL86" s="458"/>
      <c r="BNM86" s="447"/>
      <c r="BNN86" s="447"/>
      <c r="BNO86" s="447"/>
      <c r="BNP86" s="450">
        <f t="shared" ref="BNP86:BNP87" si="5691">BNL86+BNM86-BNN86+BNO86</f>
        <v>0</v>
      </c>
      <c r="BNQ86" s="447"/>
      <c r="BNR86" s="447"/>
      <c r="BNS86" s="447"/>
      <c r="BNT86" s="447"/>
      <c r="BNU86" s="447"/>
      <c r="BNV86" s="449"/>
      <c r="BNW86" s="450">
        <f t="shared" ref="BNW86:BNW87" si="5692">BNQ86+BNR86-BNS86+BNT86-BNU86+BNV86</f>
        <v>0</v>
      </c>
      <c r="BNX86" s="463"/>
      <c r="BNY86" s="448"/>
      <c r="BOA86" s="458"/>
      <c r="BOB86" s="447"/>
      <c r="BOC86" s="447"/>
      <c r="BOD86" s="447"/>
      <c r="BOE86" s="450">
        <f t="shared" ref="BOE86:BOE87" si="5693">BOA86+BOB86-BOC86+BOD86</f>
        <v>0</v>
      </c>
      <c r="BOF86" s="447"/>
      <c r="BOG86" s="447"/>
      <c r="BOH86" s="447"/>
      <c r="BOI86" s="447"/>
      <c r="BOJ86" s="447"/>
      <c r="BOK86" s="449"/>
      <c r="BOL86" s="450">
        <f t="shared" ref="BOL86:BOL87" si="5694">BOF86+BOG86-BOH86+BOI86-BOJ86+BOK86</f>
        <v>0</v>
      </c>
      <c r="BOM86" s="463"/>
      <c r="BON86" s="448"/>
      <c r="BOP86" s="458"/>
      <c r="BOQ86" s="447"/>
      <c r="BOR86" s="447"/>
      <c r="BOS86" s="447"/>
      <c r="BOT86" s="450">
        <f t="shared" ref="BOT86:BOT87" si="5695">BOP86+BOQ86-BOR86+BOS86</f>
        <v>0</v>
      </c>
      <c r="BOU86" s="447"/>
      <c r="BOV86" s="447"/>
      <c r="BOW86" s="447"/>
      <c r="BOX86" s="447"/>
      <c r="BOY86" s="447"/>
      <c r="BOZ86" s="449"/>
      <c r="BPA86" s="450">
        <f t="shared" ref="BPA86:BPA87" si="5696">BOU86+BOV86-BOW86+BOX86-BOY86+BOZ86</f>
        <v>0</v>
      </c>
      <c r="BPB86" s="463"/>
      <c r="BPC86" s="448"/>
      <c r="BPE86" s="458"/>
      <c r="BPF86" s="447"/>
      <c r="BPG86" s="447"/>
      <c r="BPH86" s="447"/>
      <c r="BPI86" s="450">
        <f t="shared" ref="BPI86:BPI87" si="5697">BPE86+BPF86-BPG86+BPH86</f>
        <v>0</v>
      </c>
      <c r="BPJ86" s="447"/>
      <c r="BPK86" s="447"/>
      <c r="BPL86" s="447"/>
      <c r="BPM86" s="447"/>
      <c r="BPN86" s="447"/>
      <c r="BPO86" s="449"/>
      <c r="BPP86" s="450">
        <f t="shared" ref="BPP86:BPP87" si="5698">BPJ86+BPK86-BPL86+BPM86-BPN86+BPO86</f>
        <v>0</v>
      </c>
      <c r="BPQ86" s="463"/>
      <c r="BPR86" s="448"/>
      <c r="BPT86" s="458"/>
      <c r="BPU86" s="447"/>
      <c r="BPV86" s="447"/>
      <c r="BPW86" s="447"/>
      <c r="BPX86" s="450">
        <f t="shared" ref="BPX86:BPX87" si="5699">BPT86+BPU86-BPV86+BPW86</f>
        <v>0</v>
      </c>
      <c r="BPY86" s="447"/>
      <c r="BPZ86" s="447"/>
      <c r="BQA86" s="447"/>
      <c r="BQB86" s="447"/>
      <c r="BQC86" s="447"/>
      <c r="BQD86" s="449"/>
      <c r="BQE86" s="450">
        <f t="shared" ref="BQE86:BQE87" si="5700">BPY86+BPZ86-BQA86+BQB86-BQC86+BQD86</f>
        <v>0</v>
      </c>
      <c r="BQF86" s="463"/>
      <c r="BQG86" s="448"/>
      <c r="BQI86" s="458"/>
      <c r="BQJ86" s="447"/>
      <c r="BQK86" s="447"/>
      <c r="BQL86" s="447"/>
      <c r="BQM86" s="450">
        <f t="shared" ref="BQM86:BQM87" si="5701">BQI86+BQJ86-BQK86+BQL86</f>
        <v>0</v>
      </c>
      <c r="BQN86" s="447"/>
      <c r="BQO86" s="447"/>
      <c r="BQP86" s="447"/>
      <c r="BQQ86" s="447"/>
      <c r="BQR86" s="447"/>
      <c r="BQS86" s="449"/>
      <c r="BQT86" s="450">
        <f t="shared" ref="BQT86:BQT87" si="5702">BQN86+BQO86-BQP86+BQQ86-BQR86+BQS86</f>
        <v>0</v>
      </c>
      <c r="BQU86" s="463"/>
      <c r="BQV86" s="448"/>
      <c r="BQX86" s="458"/>
      <c r="BQY86" s="447"/>
      <c r="BQZ86" s="447"/>
      <c r="BRA86" s="447"/>
      <c r="BRB86" s="450">
        <f t="shared" ref="BRB86:BRB87" si="5703">BQX86+BQY86-BQZ86+BRA86</f>
        <v>0</v>
      </c>
      <c r="BRC86" s="447"/>
      <c r="BRD86" s="447"/>
      <c r="BRE86" s="447"/>
      <c r="BRF86" s="447"/>
      <c r="BRG86" s="447"/>
      <c r="BRH86" s="449"/>
      <c r="BRI86" s="450">
        <f t="shared" ref="BRI86:BRI87" si="5704">BRC86+BRD86-BRE86+BRF86-BRG86+BRH86</f>
        <v>0</v>
      </c>
      <c r="BRJ86" s="463"/>
      <c r="BRK86" s="448"/>
      <c r="BRM86" s="458"/>
      <c r="BRN86" s="447"/>
      <c r="BRO86" s="447"/>
      <c r="BRP86" s="447"/>
      <c r="BRQ86" s="450">
        <f t="shared" ref="BRQ86:BRQ87" si="5705">BRM86+BRN86-BRO86+BRP86</f>
        <v>0</v>
      </c>
      <c r="BRR86" s="447"/>
      <c r="BRS86" s="447"/>
      <c r="BRT86" s="447"/>
      <c r="BRU86" s="447"/>
      <c r="BRV86" s="447"/>
      <c r="BRW86" s="449"/>
      <c r="BRX86" s="450">
        <f t="shared" ref="BRX86:BRX87" si="5706">BRR86+BRS86-BRT86+BRU86-BRV86+BRW86</f>
        <v>0</v>
      </c>
      <c r="BRY86" s="463"/>
      <c r="BRZ86" s="448"/>
      <c r="BSB86" s="458"/>
      <c r="BSC86" s="447"/>
      <c r="BSD86" s="447"/>
      <c r="BSE86" s="447"/>
      <c r="BSF86" s="450">
        <f t="shared" ref="BSF86:BSF87" si="5707">BSB86+BSC86-BSD86+BSE86</f>
        <v>0</v>
      </c>
      <c r="BSG86" s="447"/>
      <c r="BSH86" s="447"/>
      <c r="BSI86" s="447"/>
      <c r="BSJ86" s="447"/>
      <c r="BSK86" s="447"/>
      <c r="BSL86" s="449"/>
      <c r="BSM86" s="450">
        <f t="shared" ref="BSM86:BSM87" si="5708">BSG86+BSH86-BSI86+BSJ86-BSK86+BSL86</f>
        <v>0</v>
      </c>
      <c r="BSN86" s="463"/>
      <c r="BSO86" s="448"/>
      <c r="BSQ86" s="458"/>
      <c r="BSR86" s="447"/>
      <c r="BSS86" s="447"/>
      <c r="BST86" s="447"/>
      <c r="BSU86" s="450">
        <f t="shared" ref="BSU86:BSU87" si="5709">BSQ86+BSR86-BSS86+BST86</f>
        <v>0</v>
      </c>
      <c r="BSV86" s="447"/>
      <c r="BSW86" s="447"/>
      <c r="BSX86" s="447"/>
      <c r="BSY86" s="447"/>
      <c r="BSZ86" s="447"/>
      <c r="BTA86" s="449"/>
      <c r="BTB86" s="450">
        <f t="shared" ref="BTB86:BTB87" si="5710">BSV86+BSW86-BSX86+BSY86-BSZ86+BTA86</f>
        <v>0</v>
      </c>
      <c r="BTC86" s="463"/>
      <c r="BTD86" s="448"/>
      <c r="BTF86" s="458"/>
      <c r="BTG86" s="447"/>
      <c r="BTH86" s="447"/>
      <c r="BTI86" s="447"/>
      <c r="BTJ86" s="450">
        <f t="shared" ref="BTJ86:BTJ87" si="5711">BTF86+BTG86-BTH86+BTI86</f>
        <v>0</v>
      </c>
      <c r="BTK86" s="447"/>
      <c r="BTL86" s="447"/>
      <c r="BTM86" s="447"/>
      <c r="BTN86" s="447"/>
      <c r="BTO86" s="447"/>
      <c r="BTP86" s="449"/>
      <c r="BTQ86" s="450">
        <f t="shared" ref="BTQ86:BTQ87" si="5712">BTK86+BTL86-BTM86+BTN86-BTO86+BTP86</f>
        <v>0</v>
      </c>
      <c r="BTR86" s="463"/>
      <c r="BTS86" s="448"/>
      <c r="BTU86" s="458"/>
      <c r="BTV86" s="447"/>
      <c r="BTW86" s="447"/>
      <c r="BTX86" s="447"/>
      <c r="BTY86" s="450">
        <f t="shared" ref="BTY86:BTY87" si="5713">BTU86+BTV86-BTW86+BTX86</f>
        <v>0</v>
      </c>
      <c r="BTZ86" s="447"/>
      <c r="BUA86" s="447"/>
      <c r="BUB86" s="447"/>
      <c r="BUC86" s="447"/>
      <c r="BUD86" s="447"/>
      <c r="BUE86" s="449"/>
      <c r="BUF86" s="450">
        <f t="shared" ref="BUF86:BUF87" si="5714">BTZ86+BUA86-BUB86+BUC86-BUD86+BUE86</f>
        <v>0</v>
      </c>
      <c r="BUG86" s="463"/>
      <c r="BUH86" s="448"/>
      <c r="BUJ86" s="458"/>
      <c r="BUK86" s="447"/>
      <c r="BUL86" s="447"/>
      <c r="BUM86" s="447"/>
      <c r="BUN86" s="450">
        <f t="shared" ref="BUN86:BUN87" si="5715">BUJ86+BUK86-BUL86+BUM86</f>
        <v>0</v>
      </c>
      <c r="BUO86" s="447"/>
      <c r="BUP86" s="447"/>
      <c r="BUQ86" s="447"/>
      <c r="BUR86" s="447"/>
      <c r="BUS86" s="447"/>
      <c r="BUT86" s="449"/>
      <c r="BUU86" s="450">
        <f t="shared" ref="BUU86:BUU87" si="5716">BUO86+BUP86-BUQ86+BUR86-BUS86+BUT86</f>
        <v>0</v>
      </c>
      <c r="BUV86" s="463"/>
      <c r="BUW86" s="448"/>
      <c r="BUY86" s="458"/>
      <c r="BUZ86" s="447"/>
      <c r="BVA86" s="447"/>
      <c r="BVB86" s="447"/>
      <c r="BVC86" s="450">
        <f t="shared" ref="BVC86:BVC87" si="5717">BUY86+BUZ86-BVA86+BVB86</f>
        <v>0</v>
      </c>
      <c r="BVD86" s="447"/>
      <c r="BVE86" s="447"/>
      <c r="BVF86" s="447"/>
      <c r="BVG86" s="447"/>
      <c r="BVH86" s="447"/>
      <c r="BVI86" s="449"/>
      <c r="BVJ86" s="450">
        <f t="shared" ref="BVJ86:BVJ87" si="5718">BVD86+BVE86-BVF86+BVG86-BVH86+BVI86</f>
        <v>0</v>
      </c>
      <c r="BVK86" s="463"/>
      <c r="BVL86" s="448"/>
      <c r="BVN86" s="458"/>
      <c r="BVO86" s="447"/>
      <c r="BVP86" s="447"/>
      <c r="BVQ86" s="447"/>
      <c r="BVR86" s="450">
        <f t="shared" ref="BVR86:BVR87" si="5719">BVN86+BVO86-BVP86+BVQ86</f>
        <v>0</v>
      </c>
      <c r="BVS86" s="447"/>
      <c r="BVT86" s="447"/>
      <c r="BVU86" s="447"/>
      <c r="BVV86" s="447"/>
      <c r="BVW86" s="447"/>
      <c r="BVX86" s="449"/>
      <c r="BVY86" s="450">
        <f t="shared" ref="BVY86:BVY87" si="5720">BVS86+BVT86-BVU86+BVV86-BVW86+BVX86</f>
        <v>0</v>
      </c>
      <c r="BVZ86" s="463"/>
      <c r="BWA86" s="448"/>
    </row>
    <row r="87" spans="2:1951" ht="15" hidden="1" customHeight="1" x14ac:dyDescent="0.2">
      <c r="B87" s="452" t="s">
        <v>318</v>
      </c>
      <c r="C87" s="447"/>
      <c r="D87" s="447"/>
      <c r="E87" s="447"/>
      <c r="F87" s="447"/>
      <c r="G87" s="450">
        <f t="shared" si="5461"/>
        <v>0</v>
      </c>
      <c r="H87" s="447"/>
      <c r="I87" s="447"/>
      <c r="J87" s="447"/>
      <c r="K87" s="447"/>
      <c r="L87" s="447"/>
      <c r="M87" s="449"/>
      <c r="N87" s="450">
        <f t="shared" si="5462"/>
        <v>0</v>
      </c>
      <c r="O87" s="463"/>
      <c r="P87" s="448"/>
      <c r="R87" s="458"/>
      <c r="S87" s="447"/>
      <c r="T87" s="447"/>
      <c r="U87" s="447"/>
      <c r="V87" s="450">
        <f t="shared" si="5463"/>
        <v>0</v>
      </c>
      <c r="W87" s="447"/>
      <c r="X87" s="447"/>
      <c r="Y87" s="447"/>
      <c r="Z87" s="447"/>
      <c r="AA87" s="447"/>
      <c r="AB87" s="449"/>
      <c r="AC87" s="450">
        <f t="shared" si="5464"/>
        <v>0</v>
      </c>
      <c r="AD87" s="463"/>
      <c r="AE87" s="448"/>
      <c r="AG87" s="458"/>
      <c r="AH87" s="447"/>
      <c r="AI87" s="447"/>
      <c r="AJ87" s="447"/>
      <c r="AK87" s="450">
        <f t="shared" si="5465"/>
        <v>0</v>
      </c>
      <c r="AL87" s="447"/>
      <c r="AM87" s="447"/>
      <c r="AN87" s="447"/>
      <c r="AO87" s="447"/>
      <c r="AP87" s="447"/>
      <c r="AQ87" s="449"/>
      <c r="AR87" s="450">
        <f t="shared" si="5466"/>
        <v>0</v>
      </c>
      <c r="AS87" s="463"/>
      <c r="AT87" s="448"/>
      <c r="AV87" s="458"/>
      <c r="AW87" s="447"/>
      <c r="AX87" s="447"/>
      <c r="AY87" s="447"/>
      <c r="AZ87" s="450">
        <f t="shared" si="5467"/>
        <v>0</v>
      </c>
      <c r="BA87" s="447"/>
      <c r="BB87" s="447"/>
      <c r="BC87" s="447"/>
      <c r="BD87" s="447"/>
      <c r="BE87" s="447"/>
      <c r="BF87" s="449"/>
      <c r="BG87" s="450">
        <f t="shared" si="5468"/>
        <v>0</v>
      </c>
      <c r="BH87" s="463"/>
      <c r="BI87" s="448"/>
      <c r="BK87" s="458"/>
      <c r="BL87" s="447"/>
      <c r="BM87" s="447"/>
      <c r="BN87" s="447"/>
      <c r="BO87" s="450">
        <f t="shared" si="5469"/>
        <v>0</v>
      </c>
      <c r="BP87" s="447"/>
      <c r="BQ87" s="447"/>
      <c r="BR87" s="447"/>
      <c r="BS87" s="447"/>
      <c r="BT87" s="447"/>
      <c r="BU87" s="449"/>
      <c r="BV87" s="450">
        <f t="shared" si="5470"/>
        <v>0</v>
      </c>
      <c r="BW87" s="463"/>
      <c r="BX87" s="448"/>
      <c r="BZ87" s="458"/>
      <c r="CA87" s="447"/>
      <c r="CB87" s="447"/>
      <c r="CC87" s="447"/>
      <c r="CD87" s="450">
        <f t="shared" si="5471"/>
        <v>0</v>
      </c>
      <c r="CE87" s="447"/>
      <c r="CF87" s="447"/>
      <c r="CG87" s="447"/>
      <c r="CH87" s="447"/>
      <c r="CI87" s="447"/>
      <c r="CJ87" s="449"/>
      <c r="CK87" s="450">
        <f t="shared" si="5472"/>
        <v>0</v>
      </c>
      <c r="CL87" s="463"/>
      <c r="CM87" s="448"/>
      <c r="CO87" s="458"/>
      <c r="CP87" s="447"/>
      <c r="CQ87" s="447"/>
      <c r="CR87" s="447"/>
      <c r="CS87" s="450">
        <f t="shared" si="5473"/>
        <v>0</v>
      </c>
      <c r="CT87" s="447"/>
      <c r="CU87" s="447"/>
      <c r="CV87" s="447"/>
      <c r="CW87" s="447"/>
      <c r="CX87" s="447"/>
      <c r="CY87" s="449"/>
      <c r="CZ87" s="450">
        <f t="shared" si="5474"/>
        <v>0</v>
      </c>
      <c r="DA87" s="463"/>
      <c r="DB87" s="448"/>
      <c r="DD87" s="458"/>
      <c r="DE87" s="447"/>
      <c r="DF87" s="447"/>
      <c r="DG87" s="447"/>
      <c r="DH87" s="450">
        <f t="shared" si="5475"/>
        <v>0</v>
      </c>
      <c r="DI87" s="447"/>
      <c r="DJ87" s="447"/>
      <c r="DK87" s="447"/>
      <c r="DL87" s="447"/>
      <c r="DM87" s="447"/>
      <c r="DN87" s="449"/>
      <c r="DO87" s="450">
        <f t="shared" si="5476"/>
        <v>0</v>
      </c>
      <c r="DP87" s="463"/>
      <c r="DQ87" s="448"/>
      <c r="DS87" s="458"/>
      <c r="DT87" s="447"/>
      <c r="DU87" s="447"/>
      <c r="DV87" s="447"/>
      <c r="DW87" s="450">
        <f t="shared" si="5477"/>
        <v>0</v>
      </c>
      <c r="DX87" s="447"/>
      <c r="DY87" s="447"/>
      <c r="DZ87" s="447"/>
      <c r="EA87" s="447"/>
      <c r="EB87" s="447"/>
      <c r="EC87" s="449"/>
      <c r="ED87" s="450">
        <f t="shared" si="5478"/>
        <v>0</v>
      </c>
      <c r="EE87" s="463"/>
      <c r="EF87" s="448"/>
      <c r="EH87" s="458"/>
      <c r="EI87" s="447"/>
      <c r="EJ87" s="447"/>
      <c r="EK87" s="447"/>
      <c r="EL87" s="450">
        <f t="shared" si="5479"/>
        <v>0</v>
      </c>
      <c r="EM87" s="447"/>
      <c r="EN87" s="447"/>
      <c r="EO87" s="447"/>
      <c r="EP87" s="447"/>
      <c r="EQ87" s="447"/>
      <c r="ER87" s="449"/>
      <c r="ES87" s="450">
        <f t="shared" si="5480"/>
        <v>0</v>
      </c>
      <c r="ET87" s="463"/>
      <c r="EU87" s="448"/>
      <c r="EW87" s="458"/>
      <c r="EX87" s="447"/>
      <c r="EY87" s="447"/>
      <c r="EZ87" s="447"/>
      <c r="FA87" s="450">
        <f t="shared" si="5481"/>
        <v>0</v>
      </c>
      <c r="FB87" s="447"/>
      <c r="FC87" s="447"/>
      <c r="FD87" s="447"/>
      <c r="FE87" s="447"/>
      <c r="FF87" s="447"/>
      <c r="FG87" s="449"/>
      <c r="FH87" s="450">
        <f t="shared" si="5482"/>
        <v>0</v>
      </c>
      <c r="FI87" s="463"/>
      <c r="FJ87" s="448"/>
      <c r="FL87" s="458"/>
      <c r="FM87" s="447"/>
      <c r="FN87" s="447"/>
      <c r="FO87" s="447"/>
      <c r="FP87" s="450">
        <f t="shared" si="5483"/>
        <v>0</v>
      </c>
      <c r="FQ87" s="447"/>
      <c r="FR87" s="447"/>
      <c r="FS87" s="447"/>
      <c r="FT87" s="447"/>
      <c r="FU87" s="447"/>
      <c r="FV87" s="449"/>
      <c r="FW87" s="450">
        <f t="shared" si="5484"/>
        <v>0</v>
      </c>
      <c r="FX87" s="463"/>
      <c r="FY87" s="448"/>
      <c r="GA87" s="458"/>
      <c r="GB87" s="447"/>
      <c r="GC87" s="447"/>
      <c r="GD87" s="447"/>
      <c r="GE87" s="450">
        <f t="shared" si="5485"/>
        <v>0</v>
      </c>
      <c r="GF87" s="447"/>
      <c r="GG87" s="447"/>
      <c r="GH87" s="447"/>
      <c r="GI87" s="447"/>
      <c r="GJ87" s="447"/>
      <c r="GK87" s="449"/>
      <c r="GL87" s="450">
        <f t="shared" si="5486"/>
        <v>0</v>
      </c>
      <c r="GM87" s="463"/>
      <c r="GN87" s="448"/>
      <c r="GP87" s="458"/>
      <c r="GQ87" s="447"/>
      <c r="GR87" s="447"/>
      <c r="GS87" s="447"/>
      <c r="GT87" s="450">
        <f t="shared" si="5487"/>
        <v>0</v>
      </c>
      <c r="GU87" s="447"/>
      <c r="GV87" s="447"/>
      <c r="GW87" s="447"/>
      <c r="GX87" s="447"/>
      <c r="GY87" s="447"/>
      <c r="GZ87" s="449"/>
      <c r="HA87" s="450">
        <f t="shared" si="5488"/>
        <v>0</v>
      </c>
      <c r="HB87" s="463"/>
      <c r="HC87" s="448"/>
      <c r="HE87" s="458"/>
      <c r="HF87" s="447"/>
      <c r="HG87" s="447"/>
      <c r="HH87" s="447"/>
      <c r="HI87" s="450">
        <f t="shared" si="5489"/>
        <v>0</v>
      </c>
      <c r="HJ87" s="447"/>
      <c r="HK87" s="447"/>
      <c r="HL87" s="447"/>
      <c r="HM87" s="447"/>
      <c r="HN87" s="447"/>
      <c r="HO87" s="449"/>
      <c r="HP87" s="450">
        <f t="shared" si="5490"/>
        <v>0</v>
      </c>
      <c r="HQ87" s="463"/>
      <c r="HR87" s="448"/>
      <c r="HT87" s="458"/>
      <c r="HU87" s="447"/>
      <c r="HV87" s="447"/>
      <c r="HW87" s="447"/>
      <c r="HX87" s="450">
        <f t="shared" si="5491"/>
        <v>0</v>
      </c>
      <c r="HY87" s="447"/>
      <c r="HZ87" s="447"/>
      <c r="IA87" s="447"/>
      <c r="IB87" s="447"/>
      <c r="IC87" s="447"/>
      <c r="ID87" s="449"/>
      <c r="IE87" s="450">
        <f t="shared" si="5492"/>
        <v>0</v>
      </c>
      <c r="IF87" s="463"/>
      <c r="IG87" s="448"/>
      <c r="II87" s="458"/>
      <c r="IJ87" s="447"/>
      <c r="IK87" s="447"/>
      <c r="IL87" s="447"/>
      <c r="IM87" s="450">
        <f t="shared" si="5493"/>
        <v>0</v>
      </c>
      <c r="IN87" s="447"/>
      <c r="IO87" s="447"/>
      <c r="IP87" s="447"/>
      <c r="IQ87" s="447"/>
      <c r="IR87" s="447"/>
      <c r="IS87" s="449"/>
      <c r="IT87" s="450">
        <f t="shared" si="5494"/>
        <v>0</v>
      </c>
      <c r="IU87" s="463"/>
      <c r="IV87" s="448"/>
      <c r="IX87" s="458"/>
      <c r="IY87" s="447"/>
      <c r="IZ87" s="447"/>
      <c r="JA87" s="447"/>
      <c r="JB87" s="450">
        <f t="shared" si="5495"/>
        <v>0</v>
      </c>
      <c r="JC87" s="447"/>
      <c r="JD87" s="447"/>
      <c r="JE87" s="447"/>
      <c r="JF87" s="447"/>
      <c r="JG87" s="447"/>
      <c r="JH87" s="449"/>
      <c r="JI87" s="450">
        <f t="shared" si="5496"/>
        <v>0</v>
      </c>
      <c r="JJ87" s="463"/>
      <c r="JK87" s="448"/>
      <c r="JM87" s="458"/>
      <c r="JN87" s="447"/>
      <c r="JO87" s="447"/>
      <c r="JP87" s="447"/>
      <c r="JQ87" s="450">
        <f t="shared" si="5497"/>
        <v>0</v>
      </c>
      <c r="JR87" s="447"/>
      <c r="JS87" s="447"/>
      <c r="JT87" s="447"/>
      <c r="JU87" s="447"/>
      <c r="JV87" s="447"/>
      <c r="JW87" s="449"/>
      <c r="JX87" s="450">
        <f t="shared" si="5498"/>
        <v>0</v>
      </c>
      <c r="JY87" s="463"/>
      <c r="JZ87" s="448"/>
      <c r="KB87" s="458"/>
      <c r="KC87" s="447"/>
      <c r="KD87" s="447"/>
      <c r="KE87" s="447"/>
      <c r="KF87" s="450">
        <f t="shared" si="5499"/>
        <v>0</v>
      </c>
      <c r="KG87" s="447"/>
      <c r="KH87" s="447"/>
      <c r="KI87" s="447"/>
      <c r="KJ87" s="447"/>
      <c r="KK87" s="447"/>
      <c r="KL87" s="449"/>
      <c r="KM87" s="450">
        <f t="shared" si="5500"/>
        <v>0</v>
      </c>
      <c r="KN87" s="463"/>
      <c r="KO87" s="448"/>
      <c r="KQ87" s="458"/>
      <c r="KR87" s="447"/>
      <c r="KS87" s="447"/>
      <c r="KT87" s="447"/>
      <c r="KU87" s="450">
        <f t="shared" si="5501"/>
        <v>0</v>
      </c>
      <c r="KV87" s="447"/>
      <c r="KW87" s="447"/>
      <c r="KX87" s="447"/>
      <c r="KY87" s="447"/>
      <c r="KZ87" s="447"/>
      <c r="LA87" s="449"/>
      <c r="LB87" s="450">
        <f t="shared" si="5502"/>
        <v>0</v>
      </c>
      <c r="LC87" s="463"/>
      <c r="LD87" s="448"/>
      <c r="LF87" s="458"/>
      <c r="LG87" s="447"/>
      <c r="LH87" s="447"/>
      <c r="LI87" s="447"/>
      <c r="LJ87" s="450">
        <f t="shared" si="5503"/>
        <v>0</v>
      </c>
      <c r="LK87" s="447"/>
      <c r="LL87" s="447"/>
      <c r="LM87" s="447"/>
      <c r="LN87" s="447"/>
      <c r="LO87" s="447"/>
      <c r="LP87" s="449"/>
      <c r="LQ87" s="450">
        <f t="shared" si="5504"/>
        <v>0</v>
      </c>
      <c r="LR87" s="463"/>
      <c r="LS87" s="448"/>
      <c r="LU87" s="458"/>
      <c r="LV87" s="447"/>
      <c r="LW87" s="447"/>
      <c r="LX87" s="447"/>
      <c r="LY87" s="450">
        <f t="shared" si="5505"/>
        <v>0</v>
      </c>
      <c r="LZ87" s="447"/>
      <c r="MA87" s="447"/>
      <c r="MB87" s="447"/>
      <c r="MC87" s="447"/>
      <c r="MD87" s="447"/>
      <c r="ME87" s="449"/>
      <c r="MF87" s="450">
        <f t="shared" si="5506"/>
        <v>0</v>
      </c>
      <c r="MG87" s="463"/>
      <c r="MH87" s="448"/>
      <c r="MJ87" s="458"/>
      <c r="MK87" s="447"/>
      <c r="ML87" s="447"/>
      <c r="MM87" s="447"/>
      <c r="MN87" s="450">
        <f t="shared" si="5507"/>
        <v>0</v>
      </c>
      <c r="MO87" s="447"/>
      <c r="MP87" s="447"/>
      <c r="MQ87" s="447"/>
      <c r="MR87" s="447"/>
      <c r="MS87" s="447"/>
      <c r="MT87" s="449"/>
      <c r="MU87" s="450">
        <f t="shared" si="5508"/>
        <v>0</v>
      </c>
      <c r="MV87" s="463"/>
      <c r="MW87" s="448"/>
      <c r="MY87" s="458"/>
      <c r="MZ87" s="447"/>
      <c r="NA87" s="447"/>
      <c r="NB87" s="447"/>
      <c r="NC87" s="450">
        <f t="shared" si="5509"/>
        <v>0</v>
      </c>
      <c r="ND87" s="447"/>
      <c r="NE87" s="447"/>
      <c r="NF87" s="447"/>
      <c r="NG87" s="447"/>
      <c r="NH87" s="447"/>
      <c r="NI87" s="449"/>
      <c r="NJ87" s="450">
        <f t="shared" si="5510"/>
        <v>0</v>
      </c>
      <c r="NK87" s="463"/>
      <c r="NL87" s="448"/>
      <c r="NN87" s="458"/>
      <c r="NO87" s="447"/>
      <c r="NP87" s="447"/>
      <c r="NQ87" s="447"/>
      <c r="NR87" s="450">
        <f t="shared" si="5511"/>
        <v>0</v>
      </c>
      <c r="NS87" s="447"/>
      <c r="NT87" s="447"/>
      <c r="NU87" s="447"/>
      <c r="NV87" s="447"/>
      <c r="NW87" s="447"/>
      <c r="NX87" s="449"/>
      <c r="NY87" s="450">
        <f t="shared" si="5512"/>
        <v>0</v>
      </c>
      <c r="NZ87" s="463"/>
      <c r="OA87" s="448"/>
      <c r="OC87" s="458"/>
      <c r="OD87" s="447"/>
      <c r="OE87" s="447"/>
      <c r="OF87" s="447"/>
      <c r="OG87" s="450">
        <f t="shared" si="5513"/>
        <v>0</v>
      </c>
      <c r="OH87" s="447"/>
      <c r="OI87" s="447"/>
      <c r="OJ87" s="447"/>
      <c r="OK87" s="447"/>
      <c r="OL87" s="447"/>
      <c r="OM87" s="449"/>
      <c r="ON87" s="450">
        <f t="shared" si="5514"/>
        <v>0</v>
      </c>
      <c r="OO87" s="463"/>
      <c r="OP87" s="448"/>
      <c r="OR87" s="458"/>
      <c r="OS87" s="447"/>
      <c r="OT87" s="447"/>
      <c r="OU87" s="447"/>
      <c r="OV87" s="450">
        <f t="shared" si="5515"/>
        <v>0</v>
      </c>
      <c r="OW87" s="447"/>
      <c r="OX87" s="447"/>
      <c r="OY87" s="447"/>
      <c r="OZ87" s="447"/>
      <c r="PA87" s="447"/>
      <c r="PB87" s="449"/>
      <c r="PC87" s="450">
        <f t="shared" si="5516"/>
        <v>0</v>
      </c>
      <c r="PD87" s="463"/>
      <c r="PE87" s="448"/>
      <c r="PG87" s="458"/>
      <c r="PH87" s="447"/>
      <c r="PI87" s="447"/>
      <c r="PJ87" s="447"/>
      <c r="PK87" s="450">
        <f t="shared" si="5517"/>
        <v>0</v>
      </c>
      <c r="PL87" s="447"/>
      <c r="PM87" s="447"/>
      <c r="PN87" s="447"/>
      <c r="PO87" s="447"/>
      <c r="PP87" s="447"/>
      <c r="PQ87" s="449"/>
      <c r="PR87" s="450">
        <f t="shared" si="5518"/>
        <v>0</v>
      </c>
      <c r="PS87" s="463"/>
      <c r="PT87" s="448"/>
      <c r="PV87" s="458"/>
      <c r="PW87" s="447"/>
      <c r="PX87" s="447"/>
      <c r="PY87" s="447"/>
      <c r="PZ87" s="450">
        <f t="shared" si="5519"/>
        <v>0</v>
      </c>
      <c r="QA87" s="447"/>
      <c r="QB87" s="447"/>
      <c r="QC87" s="447"/>
      <c r="QD87" s="447"/>
      <c r="QE87" s="447"/>
      <c r="QF87" s="449"/>
      <c r="QG87" s="450">
        <f t="shared" si="5520"/>
        <v>0</v>
      </c>
      <c r="QH87" s="463"/>
      <c r="QI87" s="448"/>
      <c r="QK87" s="458"/>
      <c r="QL87" s="447"/>
      <c r="QM87" s="447"/>
      <c r="QN87" s="447"/>
      <c r="QO87" s="450">
        <f t="shared" si="5521"/>
        <v>0</v>
      </c>
      <c r="QP87" s="447"/>
      <c r="QQ87" s="447"/>
      <c r="QR87" s="447"/>
      <c r="QS87" s="447"/>
      <c r="QT87" s="447"/>
      <c r="QU87" s="449"/>
      <c r="QV87" s="450">
        <f t="shared" si="5522"/>
        <v>0</v>
      </c>
      <c r="QW87" s="463"/>
      <c r="QX87" s="448"/>
      <c r="QZ87" s="458"/>
      <c r="RA87" s="447"/>
      <c r="RB87" s="447"/>
      <c r="RC87" s="447"/>
      <c r="RD87" s="450">
        <f t="shared" si="5523"/>
        <v>0</v>
      </c>
      <c r="RE87" s="447"/>
      <c r="RF87" s="447"/>
      <c r="RG87" s="447"/>
      <c r="RH87" s="447"/>
      <c r="RI87" s="447"/>
      <c r="RJ87" s="449"/>
      <c r="RK87" s="450">
        <f t="shared" si="5524"/>
        <v>0</v>
      </c>
      <c r="RL87" s="463"/>
      <c r="RM87" s="448"/>
      <c r="RO87" s="458"/>
      <c r="RP87" s="447"/>
      <c r="RQ87" s="447"/>
      <c r="RR87" s="447"/>
      <c r="RS87" s="450">
        <f t="shared" si="5525"/>
        <v>0</v>
      </c>
      <c r="RT87" s="447"/>
      <c r="RU87" s="447"/>
      <c r="RV87" s="447"/>
      <c r="RW87" s="447"/>
      <c r="RX87" s="447"/>
      <c r="RY87" s="449"/>
      <c r="RZ87" s="450">
        <f t="shared" si="5526"/>
        <v>0</v>
      </c>
      <c r="SA87" s="463"/>
      <c r="SB87" s="448"/>
      <c r="SD87" s="458"/>
      <c r="SE87" s="447"/>
      <c r="SF87" s="447"/>
      <c r="SG87" s="447"/>
      <c r="SH87" s="450">
        <f t="shared" si="5527"/>
        <v>0</v>
      </c>
      <c r="SI87" s="447"/>
      <c r="SJ87" s="447"/>
      <c r="SK87" s="447"/>
      <c r="SL87" s="447"/>
      <c r="SM87" s="447"/>
      <c r="SN87" s="449"/>
      <c r="SO87" s="450">
        <f t="shared" si="5528"/>
        <v>0</v>
      </c>
      <c r="SP87" s="463"/>
      <c r="SQ87" s="448"/>
      <c r="SS87" s="458"/>
      <c r="ST87" s="447"/>
      <c r="SU87" s="447"/>
      <c r="SV87" s="447"/>
      <c r="SW87" s="450">
        <f t="shared" si="5529"/>
        <v>0</v>
      </c>
      <c r="SX87" s="447"/>
      <c r="SY87" s="447"/>
      <c r="SZ87" s="447"/>
      <c r="TA87" s="447"/>
      <c r="TB87" s="447"/>
      <c r="TC87" s="449"/>
      <c r="TD87" s="450">
        <f t="shared" si="5530"/>
        <v>0</v>
      </c>
      <c r="TE87" s="463"/>
      <c r="TF87" s="448"/>
      <c r="TH87" s="458"/>
      <c r="TI87" s="447"/>
      <c r="TJ87" s="447"/>
      <c r="TK87" s="447"/>
      <c r="TL87" s="450">
        <f t="shared" si="5531"/>
        <v>0</v>
      </c>
      <c r="TM87" s="447"/>
      <c r="TN87" s="447"/>
      <c r="TO87" s="447"/>
      <c r="TP87" s="447"/>
      <c r="TQ87" s="447"/>
      <c r="TR87" s="449"/>
      <c r="TS87" s="450">
        <f t="shared" si="5532"/>
        <v>0</v>
      </c>
      <c r="TT87" s="463"/>
      <c r="TU87" s="448"/>
      <c r="TW87" s="458"/>
      <c r="TX87" s="447"/>
      <c r="TY87" s="447"/>
      <c r="TZ87" s="447"/>
      <c r="UA87" s="450">
        <f t="shared" si="5533"/>
        <v>0</v>
      </c>
      <c r="UB87" s="447"/>
      <c r="UC87" s="447"/>
      <c r="UD87" s="447"/>
      <c r="UE87" s="447"/>
      <c r="UF87" s="447"/>
      <c r="UG87" s="449"/>
      <c r="UH87" s="450">
        <f t="shared" si="5534"/>
        <v>0</v>
      </c>
      <c r="UI87" s="463"/>
      <c r="UJ87" s="448"/>
      <c r="UL87" s="458"/>
      <c r="UM87" s="447"/>
      <c r="UN87" s="447"/>
      <c r="UO87" s="447"/>
      <c r="UP87" s="450">
        <f t="shared" si="5535"/>
        <v>0</v>
      </c>
      <c r="UQ87" s="447"/>
      <c r="UR87" s="447"/>
      <c r="US87" s="447"/>
      <c r="UT87" s="447"/>
      <c r="UU87" s="447"/>
      <c r="UV87" s="449"/>
      <c r="UW87" s="450">
        <f t="shared" si="5536"/>
        <v>0</v>
      </c>
      <c r="UX87" s="463"/>
      <c r="UY87" s="448"/>
      <c r="VA87" s="458"/>
      <c r="VB87" s="447"/>
      <c r="VC87" s="447"/>
      <c r="VD87" s="447"/>
      <c r="VE87" s="450">
        <f t="shared" si="5537"/>
        <v>0</v>
      </c>
      <c r="VF87" s="447"/>
      <c r="VG87" s="447"/>
      <c r="VH87" s="447"/>
      <c r="VI87" s="447"/>
      <c r="VJ87" s="447"/>
      <c r="VK87" s="449"/>
      <c r="VL87" s="450">
        <f t="shared" si="5538"/>
        <v>0</v>
      </c>
      <c r="VM87" s="463"/>
      <c r="VN87" s="448"/>
      <c r="VP87" s="458"/>
      <c r="VQ87" s="447"/>
      <c r="VR87" s="447"/>
      <c r="VS87" s="447"/>
      <c r="VT87" s="450">
        <f t="shared" si="5539"/>
        <v>0</v>
      </c>
      <c r="VU87" s="447"/>
      <c r="VV87" s="447"/>
      <c r="VW87" s="447"/>
      <c r="VX87" s="447"/>
      <c r="VY87" s="447"/>
      <c r="VZ87" s="449"/>
      <c r="WA87" s="450">
        <f t="shared" si="5540"/>
        <v>0</v>
      </c>
      <c r="WB87" s="463"/>
      <c r="WC87" s="448"/>
      <c r="WE87" s="458"/>
      <c r="WF87" s="447"/>
      <c r="WG87" s="447"/>
      <c r="WH87" s="447"/>
      <c r="WI87" s="450">
        <f t="shared" si="5541"/>
        <v>0</v>
      </c>
      <c r="WJ87" s="447"/>
      <c r="WK87" s="447"/>
      <c r="WL87" s="447"/>
      <c r="WM87" s="447"/>
      <c r="WN87" s="447"/>
      <c r="WO87" s="449"/>
      <c r="WP87" s="450">
        <f t="shared" si="5542"/>
        <v>0</v>
      </c>
      <c r="WQ87" s="463"/>
      <c r="WR87" s="448"/>
      <c r="WT87" s="458"/>
      <c r="WU87" s="447"/>
      <c r="WV87" s="447"/>
      <c r="WW87" s="447"/>
      <c r="WX87" s="450">
        <f t="shared" si="5543"/>
        <v>0</v>
      </c>
      <c r="WY87" s="447"/>
      <c r="WZ87" s="447"/>
      <c r="XA87" s="447"/>
      <c r="XB87" s="447"/>
      <c r="XC87" s="447"/>
      <c r="XD87" s="449"/>
      <c r="XE87" s="450">
        <f t="shared" si="5544"/>
        <v>0</v>
      </c>
      <c r="XF87" s="463"/>
      <c r="XG87" s="448"/>
      <c r="XI87" s="458"/>
      <c r="XJ87" s="447"/>
      <c r="XK87" s="447"/>
      <c r="XL87" s="447"/>
      <c r="XM87" s="450">
        <f t="shared" si="5545"/>
        <v>0</v>
      </c>
      <c r="XN87" s="447"/>
      <c r="XO87" s="447"/>
      <c r="XP87" s="447"/>
      <c r="XQ87" s="447"/>
      <c r="XR87" s="447"/>
      <c r="XS87" s="449"/>
      <c r="XT87" s="450">
        <f t="shared" si="5546"/>
        <v>0</v>
      </c>
      <c r="XU87" s="463"/>
      <c r="XV87" s="448"/>
      <c r="XX87" s="458"/>
      <c r="XY87" s="447"/>
      <c r="XZ87" s="447"/>
      <c r="YA87" s="447"/>
      <c r="YB87" s="450">
        <f t="shared" si="5547"/>
        <v>0</v>
      </c>
      <c r="YC87" s="447"/>
      <c r="YD87" s="447"/>
      <c r="YE87" s="447"/>
      <c r="YF87" s="447"/>
      <c r="YG87" s="447"/>
      <c r="YH87" s="449"/>
      <c r="YI87" s="450">
        <f t="shared" si="5548"/>
        <v>0</v>
      </c>
      <c r="YJ87" s="463"/>
      <c r="YK87" s="448"/>
      <c r="YM87" s="458"/>
      <c r="YN87" s="447"/>
      <c r="YO87" s="447"/>
      <c r="YP87" s="447"/>
      <c r="YQ87" s="450">
        <f t="shared" si="5549"/>
        <v>0</v>
      </c>
      <c r="YR87" s="447"/>
      <c r="YS87" s="447"/>
      <c r="YT87" s="447"/>
      <c r="YU87" s="447"/>
      <c r="YV87" s="447"/>
      <c r="YW87" s="449"/>
      <c r="YX87" s="450">
        <f t="shared" si="5550"/>
        <v>0</v>
      </c>
      <c r="YY87" s="463"/>
      <c r="YZ87" s="448"/>
      <c r="ZB87" s="458"/>
      <c r="ZC87" s="447"/>
      <c r="ZD87" s="447"/>
      <c r="ZE87" s="447"/>
      <c r="ZF87" s="450">
        <f t="shared" si="5551"/>
        <v>0</v>
      </c>
      <c r="ZG87" s="447"/>
      <c r="ZH87" s="447"/>
      <c r="ZI87" s="447"/>
      <c r="ZJ87" s="447"/>
      <c r="ZK87" s="447"/>
      <c r="ZL87" s="449"/>
      <c r="ZM87" s="450">
        <f t="shared" si="5552"/>
        <v>0</v>
      </c>
      <c r="ZN87" s="463"/>
      <c r="ZO87" s="448"/>
      <c r="ZQ87" s="458"/>
      <c r="ZR87" s="447"/>
      <c r="ZS87" s="447"/>
      <c r="ZT87" s="447"/>
      <c r="ZU87" s="450">
        <f t="shared" si="5553"/>
        <v>0</v>
      </c>
      <c r="ZV87" s="447"/>
      <c r="ZW87" s="447"/>
      <c r="ZX87" s="447"/>
      <c r="ZY87" s="447"/>
      <c r="ZZ87" s="447"/>
      <c r="AAA87" s="449"/>
      <c r="AAB87" s="450">
        <f t="shared" si="5554"/>
        <v>0</v>
      </c>
      <c r="AAC87" s="463"/>
      <c r="AAD87" s="448"/>
      <c r="AAF87" s="458"/>
      <c r="AAG87" s="447"/>
      <c r="AAH87" s="447"/>
      <c r="AAI87" s="447"/>
      <c r="AAJ87" s="450">
        <f t="shared" si="5555"/>
        <v>0</v>
      </c>
      <c r="AAK87" s="447"/>
      <c r="AAL87" s="447"/>
      <c r="AAM87" s="447"/>
      <c r="AAN87" s="447"/>
      <c r="AAO87" s="447"/>
      <c r="AAP87" s="449"/>
      <c r="AAQ87" s="450">
        <f t="shared" si="5556"/>
        <v>0</v>
      </c>
      <c r="AAR87" s="463"/>
      <c r="AAS87" s="448"/>
      <c r="AAU87" s="458"/>
      <c r="AAV87" s="447"/>
      <c r="AAW87" s="447"/>
      <c r="AAX87" s="447"/>
      <c r="AAY87" s="450">
        <f t="shared" si="5557"/>
        <v>0</v>
      </c>
      <c r="AAZ87" s="447"/>
      <c r="ABA87" s="447"/>
      <c r="ABB87" s="447"/>
      <c r="ABC87" s="447"/>
      <c r="ABD87" s="447"/>
      <c r="ABE87" s="449"/>
      <c r="ABF87" s="450">
        <f t="shared" si="5558"/>
        <v>0</v>
      </c>
      <c r="ABG87" s="463"/>
      <c r="ABH87" s="448"/>
      <c r="ABJ87" s="458"/>
      <c r="ABK87" s="447"/>
      <c r="ABL87" s="447"/>
      <c r="ABM87" s="447"/>
      <c r="ABN87" s="450">
        <f t="shared" si="5559"/>
        <v>0</v>
      </c>
      <c r="ABO87" s="447"/>
      <c r="ABP87" s="447"/>
      <c r="ABQ87" s="447"/>
      <c r="ABR87" s="447"/>
      <c r="ABS87" s="447"/>
      <c r="ABT87" s="449"/>
      <c r="ABU87" s="450">
        <f t="shared" si="5560"/>
        <v>0</v>
      </c>
      <c r="ABV87" s="463"/>
      <c r="ABW87" s="448"/>
      <c r="ABY87" s="458"/>
      <c r="ABZ87" s="447"/>
      <c r="ACA87" s="447"/>
      <c r="ACB87" s="447"/>
      <c r="ACC87" s="450">
        <f t="shared" si="5561"/>
        <v>0</v>
      </c>
      <c r="ACD87" s="447"/>
      <c r="ACE87" s="447"/>
      <c r="ACF87" s="447"/>
      <c r="ACG87" s="447"/>
      <c r="ACH87" s="447"/>
      <c r="ACI87" s="449"/>
      <c r="ACJ87" s="450">
        <f t="shared" si="5562"/>
        <v>0</v>
      </c>
      <c r="ACK87" s="463"/>
      <c r="ACL87" s="448"/>
      <c r="ACN87" s="458"/>
      <c r="ACO87" s="447"/>
      <c r="ACP87" s="447"/>
      <c r="ACQ87" s="447"/>
      <c r="ACR87" s="450">
        <f t="shared" si="5563"/>
        <v>0</v>
      </c>
      <c r="ACS87" s="447"/>
      <c r="ACT87" s="447"/>
      <c r="ACU87" s="447"/>
      <c r="ACV87" s="447"/>
      <c r="ACW87" s="447"/>
      <c r="ACX87" s="449"/>
      <c r="ACY87" s="450">
        <f t="shared" si="5564"/>
        <v>0</v>
      </c>
      <c r="ACZ87" s="463"/>
      <c r="ADA87" s="448"/>
      <c r="ADC87" s="458"/>
      <c r="ADD87" s="447"/>
      <c r="ADE87" s="447"/>
      <c r="ADF87" s="447"/>
      <c r="ADG87" s="450">
        <f t="shared" si="5565"/>
        <v>0</v>
      </c>
      <c r="ADH87" s="447"/>
      <c r="ADI87" s="447"/>
      <c r="ADJ87" s="447"/>
      <c r="ADK87" s="447"/>
      <c r="ADL87" s="447"/>
      <c r="ADM87" s="449"/>
      <c r="ADN87" s="450">
        <f t="shared" si="5566"/>
        <v>0</v>
      </c>
      <c r="ADO87" s="463"/>
      <c r="ADP87" s="448"/>
      <c r="ADR87" s="458"/>
      <c r="ADS87" s="447"/>
      <c r="ADT87" s="447"/>
      <c r="ADU87" s="447"/>
      <c r="ADV87" s="450">
        <f t="shared" si="5567"/>
        <v>0</v>
      </c>
      <c r="ADW87" s="447"/>
      <c r="ADX87" s="447"/>
      <c r="ADY87" s="447"/>
      <c r="ADZ87" s="447"/>
      <c r="AEA87" s="447"/>
      <c r="AEB87" s="449"/>
      <c r="AEC87" s="450">
        <f t="shared" si="5568"/>
        <v>0</v>
      </c>
      <c r="AED87" s="463"/>
      <c r="AEE87" s="448"/>
      <c r="AEG87" s="458"/>
      <c r="AEH87" s="447"/>
      <c r="AEI87" s="447"/>
      <c r="AEJ87" s="447"/>
      <c r="AEK87" s="450">
        <f t="shared" si="5569"/>
        <v>0</v>
      </c>
      <c r="AEL87" s="447"/>
      <c r="AEM87" s="447"/>
      <c r="AEN87" s="447"/>
      <c r="AEO87" s="447"/>
      <c r="AEP87" s="447"/>
      <c r="AEQ87" s="449"/>
      <c r="AER87" s="450">
        <f t="shared" si="5570"/>
        <v>0</v>
      </c>
      <c r="AES87" s="463"/>
      <c r="AET87" s="448"/>
      <c r="AEV87" s="458"/>
      <c r="AEW87" s="447"/>
      <c r="AEX87" s="447"/>
      <c r="AEY87" s="447"/>
      <c r="AEZ87" s="450">
        <f t="shared" si="5571"/>
        <v>0</v>
      </c>
      <c r="AFA87" s="447"/>
      <c r="AFB87" s="447"/>
      <c r="AFC87" s="447"/>
      <c r="AFD87" s="447"/>
      <c r="AFE87" s="447"/>
      <c r="AFF87" s="449"/>
      <c r="AFG87" s="450">
        <f t="shared" si="5572"/>
        <v>0</v>
      </c>
      <c r="AFH87" s="463"/>
      <c r="AFI87" s="448"/>
      <c r="AFK87" s="458"/>
      <c r="AFL87" s="447"/>
      <c r="AFM87" s="447"/>
      <c r="AFN87" s="447"/>
      <c r="AFO87" s="450">
        <f t="shared" si="5573"/>
        <v>0</v>
      </c>
      <c r="AFP87" s="447"/>
      <c r="AFQ87" s="447"/>
      <c r="AFR87" s="447"/>
      <c r="AFS87" s="447"/>
      <c r="AFT87" s="447"/>
      <c r="AFU87" s="449"/>
      <c r="AFV87" s="450">
        <f t="shared" si="5574"/>
        <v>0</v>
      </c>
      <c r="AFW87" s="463"/>
      <c r="AFX87" s="448"/>
      <c r="AFZ87" s="458"/>
      <c r="AGA87" s="447"/>
      <c r="AGB87" s="447"/>
      <c r="AGC87" s="447"/>
      <c r="AGD87" s="450">
        <f t="shared" si="5575"/>
        <v>0</v>
      </c>
      <c r="AGE87" s="447"/>
      <c r="AGF87" s="447"/>
      <c r="AGG87" s="447"/>
      <c r="AGH87" s="447"/>
      <c r="AGI87" s="447"/>
      <c r="AGJ87" s="449"/>
      <c r="AGK87" s="450">
        <f t="shared" si="5576"/>
        <v>0</v>
      </c>
      <c r="AGL87" s="463"/>
      <c r="AGM87" s="448"/>
      <c r="AGO87" s="458"/>
      <c r="AGP87" s="447"/>
      <c r="AGQ87" s="447"/>
      <c r="AGR87" s="447"/>
      <c r="AGS87" s="450">
        <f t="shared" si="5577"/>
        <v>0</v>
      </c>
      <c r="AGT87" s="447"/>
      <c r="AGU87" s="447"/>
      <c r="AGV87" s="447"/>
      <c r="AGW87" s="447"/>
      <c r="AGX87" s="447"/>
      <c r="AGY87" s="449"/>
      <c r="AGZ87" s="450">
        <f t="shared" si="5578"/>
        <v>0</v>
      </c>
      <c r="AHA87" s="463"/>
      <c r="AHB87" s="448"/>
      <c r="AHD87" s="458"/>
      <c r="AHE87" s="447"/>
      <c r="AHF87" s="447"/>
      <c r="AHG87" s="447"/>
      <c r="AHH87" s="450">
        <f t="shared" si="5579"/>
        <v>0</v>
      </c>
      <c r="AHI87" s="447"/>
      <c r="AHJ87" s="447"/>
      <c r="AHK87" s="447"/>
      <c r="AHL87" s="447"/>
      <c r="AHM87" s="447"/>
      <c r="AHN87" s="449"/>
      <c r="AHO87" s="450">
        <f t="shared" si="5580"/>
        <v>0</v>
      </c>
      <c r="AHP87" s="463"/>
      <c r="AHQ87" s="448"/>
      <c r="AHS87" s="458"/>
      <c r="AHT87" s="447"/>
      <c r="AHU87" s="447"/>
      <c r="AHV87" s="447"/>
      <c r="AHW87" s="450">
        <f t="shared" si="5581"/>
        <v>0</v>
      </c>
      <c r="AHX87" s="447"/>
      <c r="AHY87" s="447"/>
      <c r="AHZ87" s="447"/>
      <c r="AIA87" s="447"/>
      <c r="AIB87" s="447"/>
      <c r="AIC87" s="449"/>
      <c r="AID87" s="450">
        <f t="shared" si="5582"/>
        <v>0</v>
      </c>
      <c r="AIE87" s="463"/>
      <c r="AIF87" s="448"/>
      <c r="AIH87" s="458"/>
      <c r="AII87" s="447"/>
      <c r="AIJ87" s="447"/>
      <c r="AIK87" s="447"/>
      <c r="AIL87" s="450">
        <f t="shared" si="5583"/>
        <v>0</v>
      </c>
      <c r="AIM87" s="447"/>
      <c r="AIN87" s="447"/>
      <c r="AIO87" s="447"/>
      <c r="AIP87" s="447"/>
      <c r="AIQ87" s="447"/>
      <c r="AIR87" s="449"/>
      <c r="AIS87" s="450">
        <f t="shared" si="5584"/>
        <v>0</v>
      </c>
      <c r="AIT87" s="463"/>
      <c r="AIU87" s="448"/>
      <c r="AIW87" s="458"/>
      <c r="AIX87" s="447"/>
      <c r="AIY87" s="447"/>
      <c r="AIZ87" s="447"/>
      <c r="AJA87" s="450">
        <f t="shared" si="5585"/>
        <v>0</v>
      </c>
      <c r="AJB87" s="447"/>
      <c r="AJC87" s="447"/>
      <c r="AJD87" s="447"/>
      <c r="AJE87" s="447"/>
      <c r="AJF87" s="447"/>
      <c r="AJG87" s="449"/>
      <c r="AJH87" s="450">
        <f t="shared" si="5586"/>
        <v>0</v>
      </c>
      <c r="AJI87" s="463"/>
      <c r="AJJ87" s="448"/>
      <c r="AJL87" s="458"/>
      <c r="AJM87" s="447"/>
      <c r="AJN87" s="447"/>
      <c r="AJO87" s="447"/>
      <c r="AJP87" s="450">
        <f t="shared" si="5587"/>
        <v>0</v>
      </c>
      <c r="AJQ87" s="447"/>
      <c r="AJR87" s="447"/>
      <c r="AJS87" s="447"/>
      <c r="AJT87" s="447"/>
      <c r="AJU87" s="447"/>
      <c r="AJV87" s="449"/>
      <c r="AJW87" s="450">
        <f t="shared" si="5588"/>
        <v>0</v>
      </c>
      <c r="AJX87" s="463"/>
      <c r="AJY87" s="448"/>
      <c r="AKA87" s="458"/>
      <c r="AKB87" s="447"/>
      <c r="AKC87" s="447"/>
      <c r="AKD87" s="447"/>
      <c r="AKE87" s="450">
        <f t="shared" si="5589"/>
        <v>0</v>
      </c>
      <c r="AKF87" s="447"/>
      <c r="AKG87" s="447"/>
      <c r="AKH87" s="447"/>
      <c r="AKI87" s="447"/>
      <c r="AKJ87" s="447"/>
      <c r="AKK87" s="449"/>
      <c r="AKL87" s="450">
        <f t="shared" si="5590"/>
        <v>0</v>
      </c>
      <c r="AKM87" s="463"/>
      <c r="AKN87" s="448"/>
      <c r="AKP87" s="458"/>
      <c r="AKQ87" s="447"/>
      <c r="AKR87" s="447"/>
      <c r="AKS87" s="447"/>
      <c r="AKT87" s="450">
        <f t="shared" si="5591"/>
        <v>0</v>
      </c>
      <c r="AKU87" s="447"/>
      <c r="AKV87" s="447"/>
      <c r="AKW87" s="447"/>
      <c r="AKX87" s="447"/>
      <c r="AKY87" s="447"/>
      <c r="AKZ87" s="449"/>
      <c r="ALA87" s="450">
        <f t="shared" si="5592"/>
        <v>0</v>
      </c>
      <c r="ALB87" s="463"/>
      <c r="ALC87" s="448"/>
      <c r="ALE87" s="458"/>
      <c r="ALF87" s="447"/>
      <c r="ALG87" s="447"/>
      <c r="ALH87" s="447"/>
      <c r="ALI87" s="450">
        <f t="shared" si="5593"/>
        <v>0</v>
      </c>
      <c r="ALJ87" s="447"/>
      <c r="ALK87" s="447"/>
      <c r="ALL87" s="447"/>
      <c r="ALM87" s="447"/>
      <c r="ALN87" s="447"/>
      <c r="ALO87" s="449"/>
      <c r="ALP87" s="450">
        <f t="shared" si="5594"/>
        <v>0</v>
      </c>
      <c r="ALQ87" s="463"/>
      <c r="ALR87" s="448"/>
      <c r="ALT87" s="458"/>
      <c r="ALU87" s="447"/>
      <c r="ALV87" s="447"/>
      <c r="ALW87" s="447"/>
      <c r="ALX87" s="450">
        <f t="shared" si="5595"/>
        <v>0</v>
      </c>
      <c r="ALY87" s="447"/>
      <c r="ALZ87" s="447"/>
      <c r="AMA87" s="447"/>
      <c r="AMB87" s="447"/>
      <c r="AMC87" s="447"/>
      <c r="AMD87" s="449"/>
      <c r="AME87" s="450">
        <f t="shared" si="5596"/>
        <v>0</v>
      </c>
      <c r="AMF87" s="463"/>
      <c r="AMG87" s="448"/>
      <c r="AMI87" s="458"/>
      <c r="AMJ87" s="447"/>
      <c r="AMK87" s="447"/>
      <c r="AML87" s="447"/>
      <c r="AMM87" s="450">
        <f t="shared" si="5597"/>
        <v>0</v>
      </c>
      <c r="AMN87" s="447"/>
      <c r="AMO87" s="447"/>
      <c r="AMP87" s="447"/>
      <c r="AMQ87" s="447"/>
      <c r="AMR87" s="447"/>
      <c r="AMS87" s="449"/>
      <c r="AMT87" s="450">
        <f t="shared" si="5598"/>
        <v>0</v>
      </c>
      <c r="AMU87" s="463"/>
      <c r="AMV87" s="448"/>
      <c r="AMX87" s="458"/>
      <c r="AMY87" s="447"/>
      <c r="AMZ87" s="447"/>
      <c r="ANA87" s="447"/>
      <c r="ANB87" s="450">
        <f t="shared" si="5599"/>
        <v>0</v>
      </c>
      <c r="ANC87" s="447"/>
      <c r="AND87" s="447"/>
      <c r="ANE87" s="447"/>
      <c r="ANF87" s="447"/>
      <c r="ANG87" s="447"/>
      <c r="ANH87" s="449"/>
      <c r="ANI87" s="450">
        <f t="shared" si="5600"/>
        <v>0</v>
      </c>
      <c r="ANJ87" s="463"/>
      <c r="ANK87" s="448"/>
      <c r="ANM87" s="458"/>
      <c r="ANN87" s="447"/>
      <c r="ANO87" s="447"/>
      <c r="ANP87" s="447"/>
      <c r="ANQ87" s="450">
        <f t="shared" si="5601"/>
        <v>0</v>
      </c>
      <c r="ANR87" s="447"/>
      <c r="ANS87" s="447"/>
      <c r="ANT87" s="447"/>
      <c r="ANU87" s="447"/>
      <c r="ANV87" s="447"/>
      <c r="ANW87" s="449"/>
      <c r="ANX87" s="450">
        <f t="shared" si="5602"/>
        <v>0</v>
      </c>
      <c r="ANY87" s="463"/>
      <c r="ANZ87" s="448"/>
      <c r="AOB87" s="458"/>
      <c r="AOC87" s="447"/>
      <c r="AOD87" s="447"/>
      <c r="AOE87" s="447"/>
      <c r="AOF87" s="450">
        <f t="shared" si="5603"/>
        <v>0</v>
      </c>
      <c r="AOG87" s="447"/>
      <c r="AOH87" s="447"/>
      <c r="AOI87" s="447"/>
      <c r="AOJ87" s="447"/>
      <c r="AOK87" s="447"/>
      <c r="AOL87" s="449"/>
      <c r="AOM87" s="450">
        <f t="shared" si="5604"/>
        <v>0</v>
      </c>
      <c r="AON87" s="463"/>
      <c r="AOO87" s="448"/>
      <c r="AOQ87" s="458"/>
      <c r="AOR87" s="447"/>
      <c r="AOS87" s="447"/>
      <c r="AOT87" s="447"/>
      <c r="AOU87" s="450">
        <f t="shared" si="5605"/>
        <v>0</v>
      </c>
      <c r="AOV87" s="447"/>
      <c r="AOW87" s="447"/>
      <c r="AOX87" s="447"/>
      <c r="AOY87" s="447"/>
      <c r="AOZ87" s="447"/>
      <c r="APA87" s="449"/>
      <c r="APB87" s="450">
        <f t="shared" si="5606"/>
        <v>0</v>
      </c>
      <c r="APC87" s="463"/>
      <c r="APD87" s="448"/>
      <c r="APF87" s="458"/>
      <c r="APG87" s="447"/>
      <c r="APH87" s="447"/>
      <c r="API87" s="447"/>
      <c r="APJ87" s="450">
        <f t="shared" si="5607"/>
        <v>0</v>
      </c>
      <c r="APK87" s="447"/>
      <c r="APL87" s="447"/>
      <c r="APM87" s="447"/>
      <c r="APN87" s="447"/>
      <c r="APO87" s="447"/>
      <c r="APP87" s="449"/>
      <c r="APQ87" s="450">
        <f t="shared" si="5608"/>
        <v>0</v>
      </c>
      <c r="APR87" s="463"/>
      <c r="APS87" s="448"/>
      <c r="APU87" s="458"/>
      <c r="APV87" s="447"/>
      <c r="APW87" s="447"/>
      <c r="APX87" s="447"/>
      <c r="APY87" s="450">
        <f t="shared" si="5609"/>
        <v>0</v>
      </c>
      <c r="APZ87" s="447"/>
      <c r="AQA87" s="447"/>
      <c r="AQB87" s="447"/>
      <c r="AQC87" s="447"/>
      <c r="AQD87" s="447"/>
      <c r="AQE87" s="449"/>
      <c r="AQF87" s="450">
        <f t="shared" si="5610"/>
        <v>0</v>
      </c>
      <c r="AQG87" s="463"/>
      <c r="AQH87" s="448"/>
      <c r="AQJ87" s="458"/>
      <c r="AQK87" s="447"/>
      <c r="AQL87" s="447"/>
      <c r="AQM87" s="447"/>
      <c r="AQN87" s="450">
        <f t="shared" si="5611"/>
        <v>0</v>
      </c>
      <c r="AQO87" s="447"/>
      <c r="AQP87" s="447"/>
      <c r="AQQ87" s="447"/>
      <c r="AQR87" s="447"/>
      <c r="AQS87" s="447"/>
      <c r="AQT87" s="449"/>
      <c r="AQU87" s="450">
        <f t="shared" si="5612"/>
        <v>0</v>
      </c>
      <c r="AQV87" s="463"/>
      <c r="AQW87" s="448"/>
      <c r="AQY87" s="458"/>
      <c r="AQZ87" s="447"/>
      <c r="ARA87" s="447"/>
      <c r="ARB87" s="447"/>
      <c r="ARC87" s="450">
        <f t="shared" si="5613"/>
        <v>0</v>
      </c>
      <c r="ARD87" s="447"/>
      <c r="ARE87" s="447"/>
      <c r="ARF87" s="447"/>
      <c r="ARG87" s="447"/>
      <c r="ARH87" s="447"/>
      <c r="ARI87" s="449"/>
      <c r="ARJ87" s="450">
        <f t="shared" si="5614"/>
        <v>0</v>
      </c>
      <c r="ARK87" s="463"/>
      <c r="ARL87" s="448"/>
      <c r="ARN87" s="458"/>
      <c r="ARO87" s="447"/>
      <c r="ARP87" s="447"/>
      <c r="ARQ87" s="447"/>
      <c r="ARR87" s="450">
        <f t="shared" si="5615"/>
        <v>0</v>
      </c>
      <c r="ARS87" s="447"/>
      <c r="ART87" s="447"/>
      <c r="ARU87" s="447"/>
      <c r="ARV87" s="447"/>
      <c r="ARW87" s="447"/>
      <c r="ARX87" s="449"/>
      <c r="ARY87" s="450">
        <f t="shared" si="5616"/>
        <v>0</v>
      </c>
      <c r="ARZ87" s="463"/>
      <c r="ASA87" s="448"/>
      <c r="ASC87" s="458"/>
      <c r="ASD87" s="447"/>
      <c r="ASE87" s="447"/>
      <c r="ASF87" s="447"/>
      <c r="ASG87" s="450">
        <f t="shared" si="5617"/>
        <v>0</v>
      </c>
      <c r="ASH87" s="447"/>
      <c r="ASI87" s="447"/>
      <c r="ASJ87" s="447"/>
      <c r="ASK87" s="447"/>
      <c r="ASL87" s="447"/>
      <c r="ASM87" s="449"/>
      <c r="ASN87" s="450">
        <f t="shared" si="5618"/>
        <v>0</v>
      </c>
      <c r="ASO87" s="463"/>
      <c r="ASP87" s="448"/>
      <c r="ASR87" s="458"/>
      <c r="ASS87" s="447"/>
      <c r="AST87" s="447"/>
      <c r="ASU87" s="447"/>
      <c r="ASV87" s="450">
        <f t="shared" si="5619"/>
        <v>0</v>
      </c>
      <c r="ASW87" s="447"/>
      <c r="ASX87" s="447"/>
      <c r="ASY87" s="447"/>
      <c r="ASZ87" s="447"/>
      <c r="ATA87" s="447"/>
      <c r="ATB87" s="449"/>
      <c r="ATC87" s="450">
        <f t="shared" si="5620"/>
        <v>0</v>
      </c>
      <c r="ATD87" s="463"/>
      <c r="ATE87" s="448"/>
      <c r="ATG87" s="458"/>
      <c r="ATH87" s="447"/>
      <c r="ATI87" s="447"/>
      <c r="ATJ87" s="447"/>
      <c r="ATK87" s="450">
        <f t="shared" si="5621"/>
        <v>0</v>
      </c>
      <c r="ATL87" s="447"/>
      <c r="ATM87" s="447"/>
      <c r="ATN87" s="447"/>
      <c r="ATO87" s="447"/>
      <c r="ATP87" s="447"/>
      <c r="ATQ87" s="449"/>
      <c r="ATR87" s="450">
        <f t="shared" si="5622"/>
        <v>0</v>
      </c>
      <c r="ATS87" s="463"/>
      <c r="ATT87" s="448"/>
      <c r="ATV87" s="458"/>
      <c r="ATW87" s="447"/>
      <c r="ATX87" s="447"/>
      <c r="ATY87" s="447"/>
      <c r="ATZ87" s="450">
        <f t="shared" si="5623"/>
        <v>0</v>
      </c>
      <c r="AUA87" s="447"/>
      <c r="AUB87" s="447"/>
      <c r="AUC87" s="447"/>
      <c r="AUD87" s="447"/>
      <c r="AUE87" s="447"/>
      <c r="AUF87" s="449"/>
      <c r="AUG87" s="450">
        <f t="shared" si="5624"/>
        <v>0</v>
      </c>
      <c r="AUH87" s="463"/>
      <c r="AUI87" s="448"/>
      <c r="AUK87" s="458"/>
      <c r="AUL87" s="447"/>
      <c r="AUM87" s="447"/>
      <c r="AUN87" s="447"/>
      <c r="AUO87" s="450">
        <f t="shared" si="5625"/>
        <v>0</v>
      </c>
      <c r="AUP87" s="447"/>
      <c r="AUQ87" s="447"/>
      <c r="AUR87" s="447"/>
      <c r="AUS87" s="447"/>
      <c r="AUT87" s="447"/>
      <c r="AUU87" s="449"/>
      <c r="AUV87" s="450">
        <f t="shared" si="5626"/>
        <v>0</v>
      </c>
      <c r="AUW87" s="463"/>
      <c r="AUX87" s="448"/>
      <c r="AUZ87" s="458"/>
      <c r="AVA87" s="447"/>
      <c r="AVB87" s="447"/>
      <c r="AVC87" s="447"/>
      <c r="AVD87" s="450">
        <f t="shared" si="5627"/>
        <v>0</v>
      </c>
      <c r="AVE87" s="447"/>
      <c r="AVF87" s="447"/>
      <c r="AVG87" s="447"/>
      <c r="AVH87" s="447"/>
      <c r="AVI87" s="447"/>
      <c r="AVJ87" s="449"/>
      <c r="AVK87" s="450">
        <f t="shared" si="5628"/>
        <v>0</v>
      </c>
      <c r="AVL87" s="463"/>
      <c r="AVM87" s="448"/>
      <c r="AVO87" s="458"/>
      <c r="AVP87" s="447"/>
      <c r="AVQ87" s="447"/>
      <c r="AVR87" s="447"/>
      <c r="AVS87" s="450">
        <f t="shared" si="5629"/>
        <v>0</v>
      </c>
      <c r="AVT87" s="447"/>
      <c r="AVU87" s="447"/>
      <c r="AVV87" s="447"/>
      <c r="AVW87" s="447"/>
      <c r="AVX87" s="447"/>
      <c r="AVY87" s="449"/>
      <c r="AVZ87" s="450">
        <f t="shared" si="5630"/>
        <v>0</v>
      </c>
      <c r="AWA87" s="463"/>
      <c r="AWB87" s="448"/>
      <c r="AWD87" s="458"/>
      <c r="AWE87" s="447"/>
      <c r="AWF87" s="447"/>
      <c r="AWG87" s="447"/>
      <c r="AWH87" s="450">
        <f t="shared" si="5631"/>
        <v>0</v>
      </c>
      <c r="AWI87" s="447"/>
      <c r="AWJ87" s="447"/>
      <c r="AWK87" s="447"/>
      <c r="AWL87" s="447"/>
      <c r="AWM87" s="447"/>
      <c r="AWN87" s="449"/>
      <c r="AWO87" s="450">
        <f t="shared" si="5632"/>
        <v>0</v>
      </c>
      <c r="AWP87" s="463"/>
      <c r="AWQ87" s="448"/>
      <c r="AWS87" s="458"/>
      <c r="AWT87" s="447"/>
      <c r="AWU87" s="447"/>
      <c r="AWV87" s="447"/>
      <c r="AWW87" s="450">
        <f t="shared" si="5633"/>
        <v>0</v>
      </c>
      <c r="AWX87" s="447"/>
      <c r="AWY87" s="447"/>
      <c r="AWZ87" s="447"/>
      <c r="AXA87" s="447"/>
      <c r="AXB87" s="447"/>
      <c r="AXC87" s="449"/>
      <c r="AXD87" s="450">
        <f t="shared" si="5634"/>
        <v>0</v>
      </c>
      <c r="AXE87" s="463"/>
      <c r="AXF87" s="448"/>
      <c r="AXH87" s="458"/>
      <c r="AXI87" s="447"/>
      <c r="AXJ87" s="447"/>
      <c r="AXK87" s="447"/>
      <c r="AXL87" s="450">
        <f t="shared" si="5635"/>
        <v>0</v>
      </c>
      <c r="AXM87" s="447"/>
      <c r="AXN87" s="447"/>
      <c r="AXO87" s="447"/>
      <c r="AXP87" s="447"/>
      <c r="AXQ87" s="447"/>
      <c r="AXR87" s="449"/>
      <c r="AXS87" s="450">
        <f t="shared" si="5636"/>
        <v>0</v>
      </c>
      <c r="AXT87" s="463"/>
      <c r="AXU87" s="448"/>
      <c r="AXW87" s="458"/>
      <c r="AXX87" s="447"/>
      <c r="AXY87" s="447"/>
      <c r="AXZ87" s="447"/>
      <c r="AYA87" s="450">
        <f t="shared" si="5637"/>
        <v>0</v>
      </c>
      <c r="AYB87" s="447"/>
      <c r="AYC87" s="447"/>
      <c r="AYD87" s="447"/>
      <c r="AYE87" s="447"/>
      <c r="AYF87" s="447"/>
      <c r="AYG87" s="449"/>
      <c r="AYH87" s="450">
        <f t="shared" si="5638"/>
        <v>0</v>
      </c>
      <c r="AYI87" s="463"/>
      <c r="AYJ87" s="448"/>
      <c r="AYL87" s="458"/>
      <c r="AYM87" s="447"/>
      <c r="AYN87" s="447"/>
      <c r="AYO87" s="447"/>
      <c r="AYP87" s="450">
        <f t="shared" si="5639"/>
        <v>0</v>
      </c>
      <c r="AYQ87" s="447"/>
      <c r="AYR87" s="447"/>
      <c r="AYS87" s="447"/>
      <c r="AYT87" s="447"/>
      <c r="AYU87" s="447"/>
      <c r="AYV87" s="449"/>
      <c r="AYW87" s="450">
        <f t="shared" si="5640"/>
        <v>0</v>
      </c>
      <c r="AYX87" s="463"/>
      <c r="AYY87" s="448"/>
      <c r="AZA87" s="458"/>
      <c r="AZB87" s="447"/>
      <c r="AZC87" s="447"/>
      <c r="AZD87" s="447"/>
      <c r="AZE87" s="450">
        <f t="shared" si="5641"/>
        <v>0</v>
      </c>
      <c r="AZF87" s="447"/>
      <c r="AZG87" s="447"/>
      <c r="AZH87" s="447"/>
      <c r="AZI87" s="447"/>
      <c r="AZJ87" s="447"/>
      <c r="AZK87" s="449"/>
      <c r="AZL87" s="450">
        <f t="shared" si="5642"/>
        <v>0</v>
      </c>
      <c r="AZM87" s="463"/>
      <c r="AZN87" s="448"/>
      <c r="AZP87" s="458"/>
      <c r="AZQ87" s="447"/>
      <c r="AZR87" s="447"/>
      <c r="AZS87" s="447"/>
      <c r="AZT87" s="450">
        <f t="shared" si="5643"/>
        <v>0</v>
      </c>
      <c r="AZU87" s="447"/>
      <c r="AZV87" s="447"/>
      <c r="AZW87" s="447"/>
      <c r="AZX87" s="447"/>
      <c r="AZY87" s="447"/>
      <c r="AZZ87" s="449"/>
      <c r="BAA87" s="450">
        <f t="shared" si="5644"/>
        <v>0</v>
      </c>
      <c r="BAB87" s="463"/>
      <c r="BAC87" s="448"/>
      <c r="BAE87" s="458"/>
      <c r="BAF87" s="447"/>
      <c r="BAG87" s="447"/>
      <c r="BAH87" s="447"/>
      <c r="BAI87" s="450">
        <f t="shared" si="5645"/>
        <v>0</v>
      </c>
      <c r="BAJ87" s="447"/>
      <c r="BAK87" s="447"/>
      <c r="BAL87" s="447"/>
      <c r="BAM87" s="447"/>
      <c r="BAN87" s="447"/>
      <c r="BAO87" s="449"/>
      <c r="BAP87" s="450">
        <f t="shared" si="5646"/>
        <v>0</v>
      </c>
      <c r="BAQ87" s="463"/>
      <c r="BAR87" s="448"/>
      <c r="BAT87" s="458"/>
      <c r="BAU87" s="447"/>
      <c r="BAV87" s="447"/>
      <c r="BAW87" s="447"/>
      <c r="BAX87" s="450">
        <f t="shared" si="5647"/>
        <v>0</v>
      </c>
      <c r="BAY87" s="447"/>
      <c r="BAZ87" s="447"/>
      <c r="BBA87" s="447"/>
      <c r="BBB87" s="447"/>
      <c r="BBC87" s="447"/>
      <c r="BBD87" s="449"/>
      <c r="BBE87" s="450">
        <f t="shared" si="5648"/>
        <v>0</v>
      </c>
      <c r="BBF87" s="463"/>
      <c r="BBG87" s="448"/>
      <c r="BBI87" s="458"/>
      <c r="BBJ87" s="447"/>
      <c r="BBK87" s="447"/>
      <c r="BBL87" s="447"/>
      <c r="BBM87" s="450">
        <f t="shared" si="5649"/>
        <v>0</v>
      </c>
      <c r="BBN87" s="447"/>
      <c r="BBO87" s="447"/>
      <c r="BBP87" s="447"/>
      <c r="BBQ87" s="447"/>
      <c r="BBR87" s="447"/>
      <c r="BBS87" s="449"/>
      <c r="BBT87" s="450">
        <f t="shared" si="5650"/>
        <v>0</v>
      </c>
      <c r="BBU87" s="463"/>
      <c r="BBV87" s="448"/>
      <c r="BBX87" s="458"/>
      <c r="BBY87" s="447"/>
      <c r="BBZ87" s="447"/>
      <c r="BCA87" s="447"/>
      <c r="BCB87" s="450">
        <f t="shared" si="5651"/>
        <v>0</v>
      </c>
      <c r="BCC87" s="447"/>
      <c r="BCD87" s="447"/>
      <c r="BCE87" s="447"/>
      <c r="BCF87" s="447"/>
      <c r="BCG87" s="447"/>
      <c r="BCH87" s="449"/>
      <c r="BCI87" s="450">
        <f t="shared" si="5652"/>
        <v>0</v>
      </c>
      <c r="BCJ87" s="463"/>
      <c r="BCK87" s="448"/>
      <c r="BCM87" s="458"/>
      <c r="BCN87" s="447"/>
      <c r="BCO87" s="447"/>
      <c r="BCP87" s="447"/>
      <c r="BCQ87" s="450">
        <f t="shared" si="5653"/>
        <v>0</v>
      </c>
      <c r="BCR87" s="447"/>
      <c r="BCS87" s="447"/>
      <c r="BCT87" s="447"/>
      <c r="BCU87" s="447"/>
      <c r="BCV87" s="447"/>
      <c r="BCW87" s="449"/>
      <c r="BCX87" s="450">
        <f t="shared" si="5654"/>
        <v>0</v>
      </c>
      <c r="BCY87" s="463"/>
      <c r="BCZ87" s="448"/>
      <c r="BDB87" s="458"/>
      <c r="BDC87" s="447"/>
      <c r="BDD87" s="447"/>
      <c r="BDE87" s="447"/>
      <c r="BDF87" s="450">
        <f t="shared" si="5655"/>
        <v>0</v>
      </c>
      <c r="BDG87" s="447"/>
      <c r="BDH87" s="447"/>
      <c r="BDI87" s="447"/>
      <c r="BDJ87" s="447"/>
      <c r="BDK87" s="447"/>
      <c r="BDL87" s="449"/>
      <c r="BDM87" s="450">
        <f t="shared" si="5656"/>
        <v>0</v>
      </c>
      <c r="BDN87" s="463"/>
      <c r="BDO87" s="448"/>
      <c r="BDQ87" s="458"/>
      <c r="BDR87" s="447"/>
      <c r="BDS87" s="447"/>
      <c r="BDT87" s="447"/>
      <c r="BDU87" s="450">
        <f t="shared" si="5657"/>
        <v>0</v>
      </c>
      <c r="BDV87" s="447"/>
      <c r="BDW87" s="447"/>
      <c r="BDX87" s="447"/>
      <c r="BDY87" s="447"/>
      <c r="BDZ87" s="447"/>
      <c r="BEA87" s="449"/>
      <c r="BEB87" s="450">
        <f t="shared" si="5658"/>
        <v>0</v>
      </c>
      <c r="BEC87" s="463"/>
      <c r="BED87" s="448"/>
      <c r="BEF87" s="458"/>
      <c r="BEG87" s="447"/>
      <c r="BEH87" s="447"/>
      <c r="BEI87" s="447"/>
      <c r="BEJ87" s="450">
        <f t="shared" si="5659"/>
        <v>0</v>
      </c>
      <c r="BEK87" s="447"/>
      <c r="BEL87" s="447"/>
      <c r="BEM87" s="447"/>
      <c r="BEN87" s="447"/>
      <c r="BEO87" s="447"/>
      <c r="BEP87" s="449"/>
      <c r="BEQ87" s="450">
        <f t="shared" si="5660"/>
        <v>0</v>
      </c>
      <c r="BER87" s="463"/>
      <c r="BES87" s="448"/>
      <c r="BEU87" s="458"/>
      <c r="BEV87" s="447"/>
      <c r="BEW87" s="447"/>
      <c r="BEX87" s="447"/>
      <c r="BEY87" s="450">
        <f t="shared" si="5661"/>
        <v>0</v>
      </c>
      <c r="BEZ87" s="447"/>
      <c r="BFA87" s="447"/>
      <c r="BFB87" s="447"/>
      <c r="BFC87" s="447"/>
      <c r="BFD87" s="447"/>
      <c r="BFE87" s="449"/>
      <c r="BFF87" s="450">
        <f t="shared" si="5662"/>
        <v>0</v>
      </c>
      <c r="BFG87" s="463"/>
      <c r="BFH87" s="448"/>
      <c r="BFJ87" s="458"/>
      <c r="BFK87" s="447"/>
      <c r="BFL87" s="447"/>
      <c r="BFM87" s="447"/>
      <c r="BFN87" s="450">
        <f t="shared" si="5663"/>
        <v>0</v>
      </c>
      <c r="BFO87" s="447"/>
      <c r="BFP87" s="447"/>
      <c r="BFQ87" s="447"/>
      <c r="BFR87" s="447"/>
      <c r="BFS87" s="447"/>
      <c r="BFT87" s="449"/>
      <c r="BFU87" s="450">
        <f t="shared" si="5664"/>
        <v>0</v>
      </c>
      <c r="BFV87" s="463"/>
      <c r="BFW87" s="448"/>
      <c r="BFY87" s="458"/>
      <c r="BFZ87" s="447"/>
      <c r="BGA87" s="447"/>
      <c r="BGB87" s="447"/>
      <c r="BGC87" s="450">
        <f t="shared" si="5665"/>
        <v>0</v>
      </c>
      <c r="BGD87" s="447"/>
      <c r="BGE87" s="447"/>
      <c r="BGF87" s="447"/>
      <c r="BGG87" s="447"/>
      <c r="BGH87" s="447"/>
      <c r="BGI87" s="449"/>
      <c r="BGJ87" s="450">
        <f t="shared" si="5666"/>
        <v>0</v>
      </c>
      <c r="BGK87" s="463"/>
      <c r="BGL87" s="448"/>
      <c r="BGN87" s="458"/>
      <c r="BGO87" s="447"/>
      <c r="BGP87" s="447"/>
      <c r="BGQ87" s="447"/>
      <c r="BGR87" s="450">
        <f t="shared" si="5667"/>
        <v>0</v>
      </c>
      <c r="BGS87" s="447"/>
      <c r="BGT87" s="447"/>
      <c r="BGU87" s="447"/>
      <c r="BGV87" s="447"/>
      <c r="BGW87" s="447"/>
      <c r="BGX87" s="449"/>
      <c r="BGY87" s="450">
        <f t="shared" si="5668"/>
        <v>0</v>
      </c>
      <c r="BGZ87" s="463"/>
      <c r="BHA87" s="448"/>
      <c r="BHC87" s="458"/>
      <c r="BHD87" s="447"/>
      <c r="BHE87" s="447"/>
      <c r="BHF87" s="447"/>
      <c r="BHG87" s="450">
        <f t="shared" si="5669"/>
        <v>0</v>
      </c>
      <c r="BHH87" s="447"/>
      <c r="BHI87" s="447"/>
      <c r="BHJ87" s="447"/>
      <c r="BHK87" s="447"/>
      <c r="BHL87" s="447"/>
      <c r="BHM87" s="449"/>
      <c r="BHN87" s="450">
        <f t="shared" si="5670"/>
        <v>0</v>
      </c>
      <c r="BHO87" s="463"/>
      <c r="BHP87" s="448"/>
      <c r="BHR87" s="458"/>
      <c r="BHS87" s="447"/>
      <c r="BHT87" s="447"/>
      <c r="BHU87" s="447"/>
      <c r="BHV87" s="450">
        <f t="shared" si="5671"/>
        <v>0</v>
      </c>
      <c r="BHW87" s="447"/>
      <c r="BHX87" s="447"/>
      <c r="BHY87" s="447"/>
      <c r="BHZ87" s="447"/>
      <c r="BIA87" s="447"/>
      <c r="BIB87" s="449"/>
      <c r="BIC87" s="450">
        <f t="shared" si="5672"/>
        <v>0</v>
      </c>
      <c r="BID87" s="463"/>
      <c r="BIE87" s="448"/>
      <c r="BIG87" s="458"/>
      <c r="BIH87" s="447"/>
      <c r="BII87" s="447"/>
      <c r="BIJ87" s="447"/>
      <c r="BIK87" s="450">
        <f t="shared" si="5673"/>
        <v>0</v>
      </c>
      <c r="BIL87" s="447"/>
      <c r="BIM87" s="447"/>
      <c r="BIN87" s="447"/>
      <c r="BIO87" s="447"/>
      <c r="BIP87" s="447"/>
      <c r="BIQ87" s="449"/>
      <c r="BIR87" s="450">
        <f t="shared" si="5674"/>
        <v>0</v>
      </c>
      <c r="BIS87" s="463"/>
      <c r="BIT87" s="448"/>
      <c r="BIV87" s="458"/>
      <c r="BIW87" s="447"/>
      <c r="BIX87" s="447"/>
      <c r="BIY87" s="447"/>
      <c r="BIZ87" s="450">
        <f t="shared" si="5675"/>
        <v>0</v>
      </c>
      <c r="BJA87" s="447"/>
      <c r="BJB87" s="447"/>
      <c r="BJC87" s="447"/>
      <c r="BJD87" s="447"/>
      <c r="BJE87" s="447"/>
      <c r="BJF87" s="449"/>
      <c r="BJG87" s="450">
        <f t="shared" si="5676"/>
        <v>0</v>
      </c>
      <c r="BJH87" s="463"/>
      <c r="BJI87" s="448"/>
      <c r="BJK87" s="458"/>
      <c r="BJL87" s="447"/>
      <c r="BJM87" s="447"/>
      <c r="BJN87" s="447"/>
      <c r="BJO87" s="450">
        <f t="shared" si="5677"/>
        <v>0</v>
      </c>
      <c r="BJP87" s="447"/>
      <c r="BJQ87" s="447"/>
      <c r="BJR87" s="447"/>
      <c r="BJS87" s="447"/>
      <c r="BJT87" s="447"/>
      <c r="BJU87" s="449"/>
      <c r="BJV87" s="450">
        <f t="shared" si="5678"/>
        <v>0</v>
      </c>
      <c r="BJW87" s="463"/>
      <c r="BJX87" s="448"/>
      <c r="BJZ87" s="458"/>
      <c r="BKA87" s="447"/>
      <c r="BKB87" s="447"/>
      <c r="BKC87" s="447"/>
      <c r="BKD87" s="450">
        <f t="shared" si="5679"/>
        <v>0</v>
      </c>
      <c r="BKE87" s="447"/>
      <c r="BKF87" s="447"/>
      <c r="BKG87" s="447"/>
      <c r="BKH87" s="447"/>
      <c r="BKI87" s="447"/>
      <c r="BKJ87" s="449"/>
      <c r="BKK87" s="450">
        <f t="shared" si="5680"/>
        <v>0</v>
      </c>
      <c r="BKL87" s="463"/>
      <c r="BKM87" s="448"/>
      <c r="BKO87" s="458"/>
      <c r="BKP87" s="447"/>
      <c r="BKQ87" s="447"/>
      <c r="BKR87" s="447"/>
      <c r="BKS87" s="450">
        <f t="shared" si="5681"/>
        <v>0</v>
      </c>
      <c r="BKT87" s="447"/>
      <c r="BKU87" s="447"/>
      <c r="BKV87" s="447"/>
      <c r="BKW87" s="447"/>
      <c r="BKX87" s="447"/>
      <c r="BKY87" s="449"/>
      <c r="BKZ87" s="450">
        <f t="shared" si="5682"/>
        <v>0</v>
      </c>
      <c r="BLA87" s="463"/>
      <c r="BLB87" s="448"/>
      <c r="BLD87" s="458"/>
      <c r="BLE87" s="447"/>
      <c r="BLF87" s="447"/>
      <c r="BLG87" s="447"/>
      <c r="BLH87" s="450">
        <f t="shared" si="5683"/>
        <v>0</v>
      </c>
      <c r="BLI87" s="447"/>
      <c r="BLJ87" s="447"/>
      <c r="BLK87" s="447"/>
      <c r="BLL87" s="447"/>
      <c r="BLM87" s="447"/>
      <c r="BLN87" s="449"/>
      <c r="BLO87" s="450">
        <f t="shared" si="5684"/>
        <v>0</v>
      </c>
      <c r="BLP87" s="463"/>
      <c r="BLQ87" s="448"/>
      <c r="BLS87" s="458"/>
      <c r="BLT87" s="447"/>
      <c r="BLU87" s="447"/>
      <c r="BLV87" s="447"/>
      <c r="BLW87" s="450">
        <f t="shared" si="5685"/>
        <v>0</v>
      </c>
      <c r="BLX87" s="447"/>
      <c r="BLY87" s="447"/>
      <c r="BLZ87" s="447"/>
      <c r="BMA87" s="447"/>
      <c r="BMB87" s="447"/>
      <c r="BMC87" s="449"/>
      <c r="BMD87" s="450">
        <f t="shared" si="5686"/>
        <v>0</v>
      </c>
      <c r="BME87" s="463"/>
      <c r="BMF87" s="448"/>
      <c r="BMH87" s="458"/>
      <c r="BMI87" s="447"/>
      <c r="BMJ87" s="447"/>
      <c r="BMK87" s="447"/>
      <c r="BML87" s="450">
        <f t="shared" si="5687"/>
        <v>0</v>
      </c>
      <c r="BMM87" s="447"/>
      <c r="BMN87" s="447"/>
      <c r="BMO87" s="447"/>
      <c r="BMP87" s="447"/>
      <c r="BMQ87" s="447"/>
      <c r="BMR87" s="449"/>
      <c r="BMS87" s="450">
        <f t="shared" si="5688"/>
        <v>0</v>
      </c>
      <c r="BMT87" s="463"/>
      <c r="BMU87" s="448"/>
      <c r="BMW87" s="458"/>
      <c r="BMX87" s="447"/>
      <c r="BMY87" s="447"/>
      <c r="BMZ87" s="447"/>
      <c r="BNA87" s="450">
        <f t="shared" si="5689"/>
        <v>0</v>
      </c>
      <c r="BNB87" s="447"/>
      <c r="BNC87" s="447"/>
      <c r="BND87" s="447"/>
      <c r="BNE87" s="447"/>
      <c r="BNF87" s="447"/>
      <c r="BNG87" s="449"/>
      <c r="BNH87" s="450">
        <f t="shared" si="5690"/>
        <v>0</v>
      </c>
      <c r="BNI87" s="463"/>
      <c r="BNJ87" s="448"/>
      <c r="BNL87" s="458"/>
      <c r="BNM87" s="447"/>
      <c r="BNN87" s="447"/>
      <c r="BNO87" s="447"/>
      <c r="BNP87" s="450">
        <f t="shared" si="5691"/>
        <v>0</v>
      </c>
      <c r="BNQ87" s="447"/>
      <c r="BNR87" s="447"/>
      <c r="BNS87" s="447"/>
      <c r="BNT87" s="447"/>
      <c r="BNU87" s="447"/>
      <c r="BNV87" s="449"/>
      <c r="BNW87" s="450">
        <f t="shared" si="5692"/>
        <v>0</v>
      </c>
      <c r="BNX87" s="463"/>
      <c r="BNY87" s="448"/>
      <c r="BOA87" s="458"/>
      <c r="BOB87" s="447"/>
      <c r="BOC87" s="447"/>
      <c r="BOD87" s="447"/>
      <c r="BOE87" s="450">
        <f t="shared" si="5693"/>
        <v>0</v>
      </c>
      <c r="BOF87" s="447"/>
      <c r="BOG87" s="447"/>
      <c r="BOH87" s="447"/>
      <c r="BOI87" s="447"/>
      <c r="BOJ87" s="447"/>
      <c r="BOK87" s="449"/>
      <c r="BOL87" s="450">
        <f t="shared" si="5694"/>
        <v>0</v>
      </c>
      <c r="BOM87" s="463"/>
      <c r="BON87" s="448"/>
      <c r="BOP87" s="458"/>
      <c r="BOQ87" s="447"/>
      <c r="BOR87" s="447"/>
      <c r="BOS87" s="447"/>
      <c r="BOT87" s="450">
        <f t="shared" si="5695"/>
        <v>0</v>
      </c>
      <c r="BOU87" s="447"/>
      <c r="BOV87" s="447"/>
      <c r="BOW87" s="447"/>
      <c r="BOX87" s="447"/>
      <c r="BOY87" s="447"/>
      <c r="BOZ87" s="449"/>
      <c r="BPA87" s="450">
        <f t="shared" si="5696"/>
        <v>0</v>
      </c>
      <c r="BPB87" s="463"/>
      <c r="BPC87" s="448"/>
      <c r="BPE87" s="458"/>
      <c r="BPF87" s="447"/>
      <c r="BPG87" s="447"/>
      <c r="BPH87" s="447"/>
      <c r="BPI87" s="450">
        <f t="shared" si="5697"/>
        <v>0</v>
      </c>
      <c r="BPJ87" s="447"/>
      <c r="BPK87" s="447"/>
      <c r="BPL87" s="447"/>
      <c r="BPM87" s="447"/>
      <c r="BPN87" s="447"/>
      <c r="BPO87" s="449"/>
      <c r="BPP87" s="450">
        <f t="shared" si="5698"/>
        <v>0</v>
      </c>
      <c r="BPQ87" s="463"/>
      <c r="BPR87" s="448"/>
      <c r="BPT87" s="458"/>
      <c r="BPU87" s="447"/>
      <c r="BPV87" s="447"/>
      <c r="BPW87" s="447"/>
      <c r="BPX87" s="450">
        <f t="shared" si="5699"/>
        <v>0</v>
      </c>
      <c r="BPY87" s="447"/>
      <c r="BPZ87" s="447"/>
      <c r="BQA87" s="447"/>
      <c r="BQB87" s="447"/>
      <c r="BQC87" s="447"/>
      <c r="BQD87" s="449"/>
      <c r="BQE87" s="450">
        <f t="shared" si="5700"/>
        <v>0</v>
      </c>
      <c r="BQF87" s="463"/>
      <c r="BQG87" s="448"/>
      <c r="BQI87" s="458"/>
      <c r="BQJ87" s="447"/>
      <c r="BQK87" s="447"/>
      <c r="BQL87" s="447"/>
      <c r="BQM87" s="450">
        <f t="shared" si="5701"/>
        <v>0</v>
      </c>
      <c r="BQN87" s="447"/>
      <c r="BQO87" s="447"/>
      <c r="BQP87" s="447"/>
      <c r="BQQ87" s="447"/>
      <c r="BQR87" s="447"/>
      <c r="BQS87" s="449"/>
      <c r="BQT87" s="450">
        <f t="shared" si="5702"/>
        <v>0</v>
      </c>
      <c r="BQU87" s="463"/>
      <c r="BQV87" s="448"/>
      <c r="BQX87" s="458"/>
      <c r="BQY87" s="447"/>
      <c r="BQZ87" s="447"/>
      <c r="BRA87" s="447"/>
      <c r="BRB87" s="450">
        <f t="shared" si="5703"/>
        <v>0</v>
      </c>
      <c r="BRC87" s="447"/>
      <c r="BRD87" s="447"/>
      <c r="BRE87" s="447"/>
      <c r="BRF87" s="447"/>
      <c r="BRG87" s="447"/>
      <c r="BRH87" s="449"/>
      <c r="BRI87" s="450">
        <f t="shared" si="5704"/>
        <v>0</v>
      </c>
      <c r="BRJ87" s="463"/>
      <c r="BRK87" s="448"/>
      <c r="BRM87" s="458"/>
      <c r="BRN87" s="447"/>
      <c r="BRO87" s="447"/>
      <c r="BRP87" s="447"/>
      <c r="BRQ87" s="450">
        <f t="shared" si="5705"/>
        <v>0</v>
      </c>
      <c r="BRR87" s="447"/>
      <c r="BRS87" s="447"/>
      <c r="BRT87" s="447"/>
      <c r="BRU87" s="447"/>
      <c r="BRV87" s="447"/>
      <c r="BRW87" s="449"/>
      <c r="BRX87" s="450">
        <f t="shared" si="5706"/>
        <v>0</v>
      </c>
      <c r="BRY87" s="463"/>
      <c r="BRZ87" s="448"/>
      <c r="BSB87" s="458"/>
      <c r="BSC87" s="447"/>
      <c r="BSD87" s="447"/>
      <c r="BSE87" s="447"/>
      <c r="BSF87" s="450">
        <f t="shared" si="5707"/>
        <v>0</v>
      </c>
      <c r="BSG87" s="447"/>
      <c r="BSH87" s="447"/>
      <c r="BSI87" s="447"/>
      <c r="BSJ87" s="447"/>
      <c r="BSK87" s="447"/>
      <c r="BSL87" s="449"/>
      <c r="BSM87" s="450">
        <f t="shared" si="5708"/>
        <v>0</v>
      </c>
      <c r="BSN87" s="463"/>
      <c r="BSO87" s="448"/>
      <c r="BSQ87" s="458"/>
      <c r="BSR87" s="447"/>
      <c r="BSS87" s="447"/>
      <c r="BST87" s="447"/>
      <c r="BSU87" s="450">
        <f t="shared" si="5709"/>
        <v>0</v>
      </c>
      <c r="BSV87" s="447"/>
      <c r="BSW87" s="447"/>
      <c r="BSX87" s="447"/>
      <c r="BSY87" s="447"/>
      <c r="BSZ87" s="447"/>
      <c r="BTA87" s="449"/>
      <c r="BTB87" s="450">
        <f t="shared" si="5710"/>
        <v>0</v>
      </c>
      <c r="BTC87" s="463"/>
      <c r="BTD87" s="448"/>
      <c r="BTF87" s="458"/>
      <c r="BTG87" s="447"/>
      <c r="BTH87" s="447"/>
      <c r="BTI87" s="447"/>
      <c r="BTJ87" s="450">
        <f t="shared" si="5711"/>
        <v>0</v>
      </c>
      <c r="BTK87" s="447"/>
      <c r="BTL87" s="447"/>
      <c r="BTM87" s="447"/>
      <c r="BTN87" s="447"/>
      <c r="BTO87" s="447"/>
      <c r="BTP87" s="449"/>
      <c r="BTQ87" s="450">
        <f t="shared" si="5712"/>
        <v>0</v>
      </c>
      <c r="BTR87" s="463"/>
      <c r="BTS87" s="448"/>
      <c r="BTU87" s="458"/>
      <c r="BTV87" s="447"/>
      <c r="BTW87" s="447"/>
      <c r="BTX87" s="447"/>
      <c r="BTY87" s="450">
        <f t="shared" si="5713"/>
        <v>0</v>
      </c>
      <c r="BTZ87" s="447"/>
      <c r="BUA87" s="447"/>
      <c r="BUB87" s="447"/>
      <c r="BUC87" s="447"/>
      <c r="BUD87" s="447"/>
      <c r="BUE87" s="449"/>
      <c r="BUF87" s="450">
        <f t="shared" si="5714"/>
        <v>0</v>
      </c>
      <c r="BUG87" s="463"/>
      <c r="BUH87" s="448"/>
      <c r="BUJ87" s="458"/>
      <c r="BUK87" s="447"/>
      <c r="BUL87" s="447"/>
      <c r="BUM87" s="447"/>
      <c r="BUN87" s="450">
        <f t="shared" si="5715"/>
        <v>0</v>
      </c>
      <c r="BUO87" s="447"/>
      <c r="BUP87" s="447"/>
      <c r="BUQ87" s="447"/>
      <c r="BUR87" s="447"/>
      <c r="BUS87" s="447"/>
      <c r="BUT87" s="449"/>
      <c r="BUU87" s="450">
        <f t="shared" si="5716"/>
        <v>0</v>
      </c>
      <c r="BUV87" s="463"/>
      <c r="BUW87" s="448"/>
      <c r="BUY87" s="458"/>
      <c r="BUZ87" s="447"/>
      <c r="BVA87" s="447"/>
      <c r="BVB87" s="447"/>
      <c r="BVC87" s="450">
        <f t="shared" si="5717"/>
        <v>0</v>
      </c>
      <c r="BVD87" s="447"/>
      <c r="BVE87" s="447"/>
      <c r="BVF87" s="447"/>
      <c r="BVG87" s="447"/>
      <c r="BVH87" s="447"/>
      <c r="BVI87" s="449"/>
      <c r="BVJ87" s="450">
        <f t="shared" si="5718"/>
        <v>0</v>
      </c>
      <c r="BVK87" s="463"/>
      <c r="BVL87" s="448"/>
      <c r="BVN87" s="458"/>
      <c r="BVO87" s="447"/>
      <c r="BVP87" s="447"/>
      <c r="BVQ87" s="447"/>
      <c r="BVR87" s="450">
        <f t="shared" si="5719"/>
        <v>0</v>
      </c>
      <c r="BVS87" s="447"/>
      <c r="BVT87" s="447"/>
      <c r="BVU87" s="447"/>
      <c r="BVV87" s="447"/>
      <c r="BVW87" s="447"/>
      <c r="BVX87" s="449"/>
      <c r="BVY87" s="450">
        <f t="shared" si="5720"/>
        <v>0</v>
      </c>
      <c r="BVZ87" s="463"/>
      <c r="BWA87" s="448"/>
    </row>
    <row r="88" spans="2:1951" ht="15" hidden="1" customHeight="1" x14ac:dyDescent="0.2">
      <c r="B88" s="452" t="s">
        <v>319</v>
      </c>
      <c r="C88" s="462">
        <f t="shared" ref="C88:P88" si="5721">SUM(C89:C92)</f>
        <v>0</v>
      </c>
      <c r="D88" s="450">
        <f t="shared" si="5721"/>
        <v>0</v>
      </c>
      <c r="E88" s="450">
        <f t="shared" si="5721"/>
        <v>0</v>
      </c>
      <c r="F88" s="450">
        <f t="shared" si="5721"/>
        <v>0</v>
      </c>
      <c r="G88" s="450">
        <f t="shared" si="5721"/>
        <v>0</v>
      </c>
      <c r="H88" s="450">
        <f t="shared" si="5721"/>
        <v>0</v>
      </c>
      <c r="I88" s="450">
        <f t="shared" si="5721"/>
        <v>0</v>
      </c>
      <c r="J88" s="450">
        <f t="shared" si="5721"/>
        <v>0</v>
      </c>
      <c r="K88" s="450">
        <f t="shared" si="5721"/>
        <v>0</v>
      </c>
      <c r="L88" s="450">
        <f t="shared" si="5721"/>
        <v>0</v>
      </c>
      <c r="M88" s="450">
        <f t="shared" si="5721"/>
        <v>0</v>
      </c>
      <c r="N88" s="450">
        <f t="shared" si="5721"/>
        <v>0</v>
      </c>
      <c r="O88" s="450">
        <f t="shared" si="5721"/>
        <v>0</v>
      </c>
      <c r="P88" s="451">
        <f t="shared" si="5721"/>
        <v>0</v>
      </c>
      <c r="R88" s="457">
        <f t="shared" ref="R88:AE88" si="5722">SUM(R89:R92)</f>
        <v>0</v>
      </c>
      <c r="S88" s="450">
        <f t="shared" si="5722"/>
        <v>0</v>
      </c>
      <c r="T88" s="450">
        <f t="shared" si="5722"/>
        <v>0</v>
      </c>
      <c r="U88" s="450">
        <f t="shared" si="5722"/>
        <v>0</v>
      </c>
      <c r="V88" s="450">
        <f t="shared" si="5722"/>
        <v>0</v>
      </c>
      <c r="W88" s="450">
        <f t="shared" si="5722"/>
        <v>0</v>
      </c>
      <c r="X88" s="450">
        <f t="shared" si="5722"/>
        <v>0</v>
      </c>
      <c r="Y88" s="450">
        <f t="shared" si="5722"/>
        <v>0</v>
      </c>
      <c r="Z88" s="450">
        <f t="shared" si="5722"/>
        <v>0</v>
      </c>
      <c r="AA88" s="450">
        <f t="shared" si="5722"/>
        <v>0</v>
      </c>
      <c r="AB88" s="450">
        <f t="shared" si="5722"/>
        <v>0</v>
      </c>
      <c r="AC88" s="450">
        <f t="shared" si="5722"/>
        <v>0</v>
      </c>
      <c r="AD88" s="450">
        <f t="shared" si="5722"/>
        <v>0</v>
      </c>
      <c r="AE88" s="451">
        <f t="shared" si="5722"/>
        <v>0</v>
      </c>
      <c r="AG88" s="457">
        <f t="shared" ref="AG88:AT88" si="5723">SUM(AG89:AG92)</f>
        <v>0</v>
      </c>
      <c r="AH88" s="450">
        <f t="shared" si="5723"/>
        <v>0</v>
      </c>
      <c r="AI88" s="450">
        <f t="shared" si="5723"/>
        <v>0</v>
      </c>
      <c r="AJ88" s="450">
        <f t="shared" si="5723"/>
        <v>0</v>
      </c>
      <c r="AK88" s="450">
        <f t="shared" si="5723"/>
        <v>0</v>
      </c>
      <c r="AL88" s="450">
        <f t="shared" si="5723"/>
        <v>0</v>
      </c>
      <c r="AM88" s="450">
        <f t="shared" si="5723"/>
        <v>0</v>
      </c>
      <c r="AN88" s="450">
        <f t="shared" si="5723"/>
        <v>0</v>
      </c>
      <c r="AO88" s="450">
        <f t="shared" si="5723"/>
        <v>0</v>
      </c>
      <c r="AP88" s="450">
        <f t="shared" si="5723"/>
        <v>0</v>
      </c>
      <c r="AQ88" s="450">
        <f t="shared" si="5723"/>
        <v>0</v>
      </c>
      <c r="AR88" s="450">
        <f t="shared" si="5723"/>
        <v>0</v>
      </c>
      <c r="AS88" s="450">
        <f t="shared" si="5723"/>
        <v>0</v>
      </c>
      <c r="AT88" s="451">
        <f t="shared" si="5723"/>
        <v>0</v>
      </c>
      <c r="AV88" s="457">
        <f t="shared" ref="AV88:BI88" si="5724">SUM(AV89:AV92)</f>
        <v>0</v>
      </c>
      <c r="AW88" s="450">
        <f t="shared" si="5724"/>
        <v>0</v>
      </c>
      <c r="AX88" s="450">
        <f t="shared" si="5724"/>
        <v>0</v>
      </c>
      <c r="AY88" s="450">
        <f t="shared" si="5724"/>
        <v>0</v>
      </c>
      <c r="AZ88" s="450">
        <f t="shared" si="5724"/>
        <v>0</v>
      </c>
      <c r="BA88" s="450">
        <f t="shared" si="5724"/>
        <v>0</v>
      </c>
      <c r="BB88" s="450">
        <f t="shared" si="5724"/>
        <v>0</v>
      </c>
      <c r="BC88" s="450">
        <f t="shared" si="5724"/>
        <v>0</v>
      </c>
      <c r="BD88" s="450">
        <f t="shared" si="5724"/>
        <v>0</v>
      </c>
      <c r="BE88" s="450">
        <f t="shared" si="5724"/>
        <v>0</v>
      </c>
      <c r="BF88" s="450">
        <f t="shared" si="5724"/>
        <v>0</v>
      </c>
      <c r="BG88" s="450">
        <f t="shared" si="5724"/>
        <v>0</v>
      </c>
      <c r="BH88" s="450">
        <f t="shared" si="5724"/>
        <v>0</v>
      </c>
      <c r="BI88" s="451">
        <f t="shared" si="5724"/>
        <v>0</v>
      </c>
      <c r="BK88" s="457">
        <f t="shared" ref="BK88:BX88" si="5725">SUM(BK89:BK92)</f>
        <v>0</v>
      </c>
      <c r="BL88" s="450">
        <f t="shared" si="5725"/>
        <v>0</v>
      </c>
      <c r="BM88" s="450">
        <f t="shared" si="5725"/>
        <v>0</v>
      </c>
      <c r="BN88" s="450">
        <f t="shared" si="5725"/>
        <v>0</v>
      </c>
      <c r="BO88" s="450">
        <f t="shared" si="5725"/>
        <v>0</v>
      </c>
      <c r="BP88" s="450">
        <f t="shared" si="5725"/>
        <v>0</v>
      </c>
      <c r="BQ88" s="450">
        <f t="shared" si="5725"/>
        <v>0</v>
      </c>
      <c r="BR88" s="450">
        <f t="shared" si="5725"/>
        <v>0</v>
      </c>
      <c r="BS88" s="450">
        <f t="shared" si="5725"/>
        <v>0</v>
      </c>
      <c r="BT88" s="450">
        <f t="shared" si="5725"/>
        <v>0</v>
      </c>
      <c r="BU88" s="450">
        <f t="shared" si="5725"/>
        <v>0</v>
      </c>
      <c r="BV88" s="450">
        <f t="shared" si="5725"/>
        <v>0</v>
      </c>
      <c r="BW88" s="450">
        <f t="shared" si="5725"/>
        <v>0</v>
      </c>
      <c r="BX88" s="451">
        <f t="shared" si="5725"/>
        <v>0</v>
      </c>
      <c r="BZ88" s="457">
        <f t="shared" ref="BZ88:CM88" si="5726">SUM(BZ89:BZ92)</f>
        <v>0</v>
      </c>
      <c r="CA88" s="450">
        <f t="shared" si="5726"/>
        <v>0</v>
      </c>
      <c r="CB88" s="450">
        <f t="shared" si="5726"/>
        <v>0</v>
      </c>
      <c r="CC88" s="450">
        <f t="shared" si="5726"/>
        <v>0</v>
      </c>
      <c r="CD88" s="450">
        <f t="shared" si="5726"/>
        <v>0</v>
      </c>
      <c r="CE88" s="450">
        <f t="shared" si="5726"/>
        <v>0</v>
      </c>
      <c r="CF88" s="450">
        <f t="shared" si="5726"/>
        <v>0</v>
      </c>
      <c r="CG88" s="450">
        <f t="shared" si="5726"/>
        <v>0</v>
      </c>
      <c r="CH88" s="450">
        <f t="shared" si="5726"/>
        <v>0</v>
      </c>
      <c r="CI88" s="450">
        <f t="shared" si="5726"/>
        <v>0</v>
      </c>
      <c r="CJ88" s="450">
        <f t="shared" si="5726"/>
        <v>0</v>
      </c>
      <c r="CK88" s="450">
        <f t="shared" si="5726"/>
        <v>0</v>
      </c>
      <c r="CL88" s="450">
        <f t="shared" si="5726"/>
        <v>0</v>
      </c>
      <c r="CM88" s="451">
        <f t="shared" si="5726"/>
        <v>0</v>
      </c>
      <c r="CO88" s="457">
        <f t="shared" ref="CO88:DB88" si="5727">SUM(CO89:CO92)</f>
        <v>0</v>
      </c>
      <c r="CP88" s="450">
        <f t="shared" si="5727"/>
        <v>0</v>
      </c>
      <c r="CQ88" s="450">
        <f t="shared" si="5727"/>
        <v>0</v>
      </c>
      <c r="CR88" s="450">
        <f t="shared" si="5727"/>
        <v>0</v>
      </c>
      <c r="CS88" s="450">
        <f t="shared" si="5727"/>
        <v>0</v>
      </c>
      <c r="CT88" s="450">
        <f t="shared" si="5727"/>
        <v>0</v>
      </c>
      <c r="CU88" s="450">
        <f t="shared" si="5727"/>
        <v>0</v>
      </c>
      <c r="CV88" s="450">
        <f t="shared" si="5727"/>
        <v>0</v>
      </c>
      <c r="CW88" s="450">
        <f t="shared" si="5727"/>
        <v>0</v>
      </c>
      <c r="CX88" s="450">
        <f t="shared" si="5727"/>
        <v>0</v>
      </c>
      <c r="CY88" s="450">
        <f t="shared" si="5727"/>
        <v>0</v>
      </c>
      <c r="CZ88" s="450">
        <f t="shared" si="5727"/>
        <v>0</v>
      </c>
      <c r="DA88" s="450">
        <f t="shared" si="5727"/>
        <v>0</v>
      </c>
      <c r="DB88" s="451">
        <f t="shared" si="5727"/>
        <v>0</v>
      </c>
      <c r="DD88" s="457">
        <f t="shared" ref="DD88:DQ88" si="5728">SUM(DD89:DD92)</f>
        <v>0</v>
      </c>
      <c r="DE88" s="450">
        <f t="shared" si="5728"/>
        <v>0</v>
      </c>
      <c r="DF88" s="450">
        <f t="shared" si="5728"/>
        <v>0</v>
      </c>
      <c r="DG88" s="450">
        <f t="shared" si="5728"/>
        <v>0</v>
      </c>
      <c r="DH88" s="450">
        <f t="shared" si="5728"/>
        <v>0</v>
      </c>
      <c r="DI88" s="450">
        <f t="shared" si="5728"/>
        <v>0</v>
      </c>
      <c r="DJ88" s="450">
        <f t="shared" si="5728"/>
        <v>0</v>
      </c>
      <c r="DK88" s="450">
        <f t="shared" si="5728"/>
        <v>0</v>
      </c>
      <c r="DL88" s="450">
        <f t="shared" si="5728"/>
        <v>0</v>
      </c>
      <c r="DM88" s="450">
        <f t="shared" si="5728"/>
        <v>0</v>
      </c>
      <c r="DN88" s="450">
        <f t="shared" si="5728"/>
        <v>0</v>
      </c>
      <c r="DO88" s="450">
        <f t="shared" si="5728"/>
        <v>0</v>
      </c>
      <c r="DP88" s="450">
        <f t="shared" si="5728"/>
        <v>0</v>
      </c>
      <c r="DQ88" s="451">
        <f t="shared" si="5728"/>
        <v>0</v>
      </c>
      <c r="DS88" s="457">
        <f t="shared" ref="DS88:EF88" si="5729">SUM(DS89:DS92)</f>
        <v>0</v>
      </c>
      <c r="DT88" s="450">
        <f t="shared" si="5729"/>
        <v>0</v>
      </c>
      <c r="DU88" s="450">
        <f t="shared" si="5729"/>
        <v>0</v>
      </c>
      <c r="DV88" s="450">
        <f t="shared" si="5729"/>
        <v>0</v>
      </c>
      <c r="DW88" s="450">
        <f t="shared" si="5729"/>
        <v>0</v>
      </c>
      <c r="DX88" s="450">
        <f t="shared" si="5729"/>
        <v>0</v>
      </c>
      <c r="DY88" s="450">
        <f t="shared" si="5729"/>
        <v>0</v>
      </c>
      <c r="DZ88" s="450">
        <f t="shared" si="5729"/>
        <v>0</v>
      </c>
      <c r="EA88" s="450">
        <f t="shared" si="5729"/>
        <v>0</v>
      </c>
      <c r="EB88" s="450">
        <f t="shared" si="5729"/>
        <v>0</v>
      </c>
      <c r="EC88" s="450">
        <f t="shared" si="5729"/>
        <v>0</v>
      </c>
      <c r="ED88" s="450">
        <f t="shared" si="5729"/>
        <v>0</v>
      </c>
      <c r="EE88" s="450">
        <f t="shared" si="5729"/>
        <v>0</v>
      </c>
      <c r="EF88" s="451">
        <f t="shared" si="5729"/>
        <v>0</v>
      </c>
      <c r="EH88" s="457">
        <f t="shared" ref="EH88:EU88" si="5730">SUM(EH89:EH92)</f>
        <v>0</v>
      </c>
      <c r="EI88" s="450">
        <f t="shared" si="5730"/>
        <v>0</v>
      </c>
      <c r="EJ88" s="450">
        <f t="shared" si="5730"/>
        <v>0</v>
      </c>
      <c r="EK88" s="450">
        <f t="shared" si="5730"/>
        <v>0</v>
      </c>
      <c r="EL88" s="450">
        <f t="shared" si="5730"/>
        <v>0</v>
      </c>
      <c r="EM88" s="450">
        <f t="shared" si="5730"/>
        <v>0</v>
      </c>
      <c r="EN88" s="450">
        <f t="shared" si="5730"/>
        <v>0</v>
      </c>
      <c r="EO88" s="450">
        <f t="shared" si="5730"/>
        <v>0</v>
      </c>
      <c r="EP88" s="450">
        <f t="shared" si="5730"/>
        <v>0</v>
      </c>
      <c r="EQ88" s="450">
        <f t="shared" si="5730"/>
        <v>0</v>
      </c>
      <c r="ER88" s="450">
        <f t="shared" si="5730"/>
        <v>0</v>
      </c>
      <c r="ES88" s="450">
        <f t="shared" si="5730"/>
        <v>0</v>
      </c>
      <c r="ET88" s="450">
        <f t="shared" si="5730"/>
        <v>0</v>
      </c>
      <c r="EU88" s="451">
        <f t="shared" si="5730"/>
        <v>0</v>
      </c>
      <c r="EW88" s="457">
        <f t="shared" ref="EW88:FJ88" si="5731">SUM(EW89:EW92)</f>
        <v>0</v>
      </c>
      <c r="EX88" s="450">
        <f t="shared" si="5731"/>
        <v>0</v>
      </c>
      <c r="EY88" s="450">
        <f t="shared" si="5731"/>
        <v>0</v>
      </c>
      <c r="EZ88" s="450">
        <f t="shared" si="5731"/>
        <v>0</v>
      </c>
      <c r="FA88" s="450">
        <f t="shared" si="5731"/>
        <v>0</v>
      </c>
      <c r="FB88" s="450">
        <f t="shared" si="5731"/>
        <v>0</v>
      </c>
      <c r="FC88" s="450">
        <f t="shared" si="5731"/>
        <v>0</v>
      </c>
      <c r="FD88" s="450">
        <f t="shared" si="5731"/>
        <v>0</v>
      </c>
      <c r="FE88" s="450">
        <f t="shared" si="5731"/>
        <v>0</v>
      </c>
      <c r="FF88" s="450">
        <f t="shared" si="5731"/>
        <v>0</v>
      </c>
      <c r="FG88" s="450">
        <f t="shared" si="5731"/>
        <v>0</v>
      </c>
      <c r="FH88" s="450">
        <f t="shared" si="5731"/>
        <v>0</v>
      </c>
      <c r="FI88" s="450">
        <f t="shared" si="5731"/>
        <v>0</v>
      </c>
      <c r="FJ88" s="451">
        <f t="shared" si="5731"/>
        <v>0</v>
      </c>
      <c r="FL88" s="457">
        <f t="shared" ref="FL88:FY88" si="5732">SUM(FL89:FL92)</f>
        <v>0</v>
      </c>
      <c r="FM88" s="450">
        <f t="shared" si="5732"/>
        <v>0</v>
      </c>
      <c r="FN88" s="450">
        <f t="shared" si="5732"/>
        <v>0</v>
      </c>
      <c r="FO88" s="450">
        <f t="shared" si="5732"/>
        <v>0</v>
      </c>
      <c r="FP88" s="450">
        <f t="shared" si="5732"/>
        <v>0</v>
      </c>
      <c r="FQ88" s="450">
        <f t="shared" si="5732"/>
        <v>0</v>
      </c>
      <c r="FR88" s="450">
        <f t="shared" si="5732"/>
        <v>0</v>
      </c>
      <c r="FS88" s="450">
        <f t="shared" si="5732"/>
        <v>0</v>
      </c>
      <c r="FT88" s="450">
        <f t="shared" si="5732"/>
        <v>0</v>
      </c>
      <c r="FU88" s="450">
        <f t="shared" si="5732"/>
        <v>0</v>
      </c>
      <c r="FV88" s="450">
        <f t="shared" si="5732"/>
        <v>0</v>
      </c>
      <c r="FW88" s="450">
        <f t="shared" si="5732"/>
        <v>0</v>
      </c>
      <c r="FX88" s="450">
        <f t="shared" si="5732"/>
        <v>0</v>
      </c>
      <c r="FY88" s="451">
        <f t="shared" si="5732"/>
        <v>0</v>
      </c>
      <c r="GA88" s="457">
        <f t="shared" ref="GA88:GN88" si="5733">SUM(GA89:GA92)</f>
        <v>0</v>
      </c>
      <c r="GB88" s="450">
        <f t="shared" si="5733"/>
        <v>0</v>
      </c>
      <c r="GC88" s="450">
        <f t="shared" si="5733"/>
        <v>0</v>
      </c>
      <c r="GD88" s="450">
        <f t="shared" si="5733"/>
        <v>0</v>
      </c>
      <c r="GE88" s="450">
        <f t="shared" si="5733"/>
        <v>0</v>
      </c>
      <c r="GF88" s="450">
        <f t="shared" si="5733"/>
        <v>0</v>
      </c>
      <c r="GG88" s="450">
        <f t="shared" si="5733"/>
        <v>0</v>
      </c>
      <c r="GH88" s="450">
        <f t="shared" si="5733"/>
        <v>0</v>
      </c>
      <c r="GI88" s="450">
        <f t="shared" si="5733"/>
        <v>0</v>
      </c>
      <c r="GJ88" s="450">
        <f t="shared" si="5733"/>
        <v>0</v>
      </c>
      <c r="GK88" s="450">
        <f t="shared" si="5733"/>
        <v>0</v>
      </c>
      <c r="GL88" s="450">
        <f t="shared" si="5733"/>
        <v>0</v>
      </c>
      <c r="GM88" s="450">
        <f t="shared" si="5733"/>
        <v>0</v>
      </c>
      <c r="GN88" s="451">
        <f t="shared" si="5733"/>
        <v>0</v>
      </c>
      <c r="GP88" s="457">
        <f t="shared" ref="GP88:HC88" si="5734">SUM(GP89:GP92)</f>
        <v>0</v>
      </c>
      <c r="GQ88" s="450">
        <f t="shared" si="5734"/>
        <v>0</v>
      </c>
      <c r="GR88" s="450">
        <f t="shared" si="5734"/>
        <v>0</v>
      </c>
      <c r="GS88" s="450">
        <f t="shared" si="5734"/>
        <v>0</v>
      </c>
      <c r="GT88" s="450">
        <f t="shared" si="5734"/>
        <v>0</v>
      </c>
      <c r="GU88" s="450">
        <f t="shared" si="5734"/>
        <v>0</v>
      </c>
      <c r="GV88" s="450">
        <f t="shared" si="5734"/>
        <v>0</v>
      </c>
      <c r="GW88" s="450">
        <f t="shared" si="5734"/>
        <v>0</v>
      </c>
      <c r="GX88" s="450">
        <f t="shared" si="5734"/>
        <v>0</v>
      </c>
      <c r="GY88" s="450">
        <f t="shared" si="5734"/>
        <v>0</v>
      </c>
      <c r="GZ88" s="450">
        <f t="shared" si="5734"/>
        <v>0</v>
      </c>
      <c r="HA88" s="450">
        <f t="shared" si="5734"/>
        <v>0</v>
      </c>
      <c r="HB88" s="450">
        <f t="shared" si="5734"/>
        <v>0</v>
      </c>
      <c r="HC88" s="451">
        <f t="shared" si="5734"/>
        <v>0</v>
      </c>
      <c r="HE88" s="457">
        <f t="shared" ref="HE88:HR88" si="5735">SUM(HE89:HE92)</f>
        <v>0</v>
      </c>
      <c r="HF88" s="450">
        <f t="shared" si="5735"/>
        <v>0</v>
      </c>
      <c r="HG88" s="450">
        <f t="shared" si="5735"/>
        <v>0</v>
      </c>
      <c r="HH88" s="450">
        <f t="shared" si="5735"/>
        <v>0</v>
      </c>
      <c r="HI88" s="450">
        <f t="shared" si="5735"/>
        <v>0</v>
      </c>
      <c r="HJ88" s="450">
        <f t="shared" si="5735"/>
        <v>0</v>
      </c>
      <c r="HK88" s="450">
        <f t="shared" si="5735"/>
        <v>0</v>
      </c>
      <c r="HL88" s="450">
        <f t="shared" si="5735"/>
        <v>0</v>
      </c>
      <c r="HM88" s="450">
        <f t="shared" si="5735"/>
        <v>0</v>
      </c>
      <c r="HN88" s="450">
        <f t="shared" si="5735"/>
        <v>0</v>
      </c>
      <c r="HO88" s="450">
        <f t="shared" si="5735"/>
        <v>0</v>
      </c>
      <c r="HP88" s="450">
        <f t="shared" si="5735"/>
        <v>0</v>
      </c>
      <c r="HQ88" s="450">
        <f t="shared" si="5735"/>
        <v>0</v>
      </c>
      <c r="HR88" s="451">
        <f t="shared" si="5735"/>
        <v>0</v>
      </c>
      <c r="HT88" s="457">
        <f t="shared" ref="HT88:IG88" si="5736">SUM(HT89:HT92)</f>
        <v>0</v>
      </c>
      <c r="HU88" s="450">
        <f t="shared" si="5736"/>
        <v>0</v>
      </c>
      <c r="HV88" s="450">
        <f t="shared" si="5736"/>
        <v>0</v>
      </c>
      <c r="HW88" s="450">
        <f t="shared" si="5736"/>
        <v>0</v>
      </c>
      <c r="HX88" s="450">
        <f t="shared" si="5736"/>
        <v>0</v>
      </c>
      <c r="HY88" s="450">
        <f t="shared" si="5736"/>
        <v>0</v>
      </c>
      <c r="HZ88" s="450">
        <f t="shared" si="5736"/>
        <v>0</v>
      </c>
      <c r="IA88" s="450">
        <f t="shared" si="5736"/>
        <v>0</v>
      </c>
      <c r="IB88" s="450">
        <f t="shared" si="5736"/>
        <v>0</v>
      </c>
      <c r="IC88" s="450">
        <f t="shared" si="5736"/>
        <v>0</v>
      </c>
      <c r="ID88" s="450">
        <f t="shared" si="5736"/>
        <v>0</v>
      </c>
      <c r="IE88" s="450">
        <f t="shared" si="5736"/>
        <v>0</v>
      </c>
      <c r="IF88" s="450">
        <f t="shared" si="5736"/>
        <v>0</v>
      </c>
      <c r="IG88" s="451">
        <f t="shared" si="5736"/>
        <v>0</v>
      </c>
      <c r="II88" s="457">
        <f t="shared" ref="II88:IV88" si="5737">SUM(II89:II92)</f>
        <v>0</v>
      </c>
      <c r="IJ88" s="450">
        <f t="shared" si="5737"/>
        <v>0</v>
      </c>
      <c r="IK88" s="450">
        <f t="shared" si="5737"/>
        <v>0</v>
      </c>
      <c r="IL88" s="450">
        <f t="shared" si="5737"/>
        <v>0</v>
      </c>
      <c r="IM88" s="450">
        <f t="shared" si="5737"/>
        <v>0</v>
      </c>
      <c r="IN88" s="450">
        <f t="shared" si="5737"/>
        <v>0</v>
      </c>
      <c r="IO88" s="450">
        <f t="shared" si="5737"/>
        <v>0</v>
      </c>
      <c r="IP88" s="450">
        <f t="shared" si="5737"/>
        <v>0</v>
      </c>
      <c r="IQ88" s="450">
        <f t="shared" si="5737"/>
        <v>0</v>
      </c>
      <c r="IR88" s="450">
        <f t="shared" si="5737"/>
        <v>0</v>
      </c>
      <c r="IS88" s="450">
        <f t="shared" si="5737"/>
        <v>0</v>
      </c>
      <c r="IT88" s="450">
        <f t="shared" si="5737"/>
        <v>0</v>
      </c>
      <c r="IU88" s="450">
        <f t="shared" si="5737"/>
        <v>0</v>
      </c>
      <c r="IV88" s="451">
        <f t="shared" si="5737"/>
        <v>0</v>
      </c>
      <c r="IX88" s="457">
        <f t="shared" ref="IX88:JK88" si="5738">SUM(IX89:IX92)</f>
        <v>0</v>
      </c>
      <c r="IY88" s="450">
        <f t="shared" si="5738"/>
        <v>0</v>
      </c>
      <c r="IZ88" s="450">
        <f t="shared" si="5738"/>
        <v>0</v>
      </c>
      <c r="JA88" s="450">
        <f t="shared" si="5738"/>
        <v>0</v>
      </c>
      <c r="JB88" s="450">
        <f t="shared" si="5738"/>
        <v>0</v>
      </c>
      <c r="JC88" s="450">
        <f t="shared" si="5738"/>
        <v>0</v>
      </c>
      <c r="JD88" s="450">
        <f t="shared" si="5738"/>
        <v>0</v>
      </c>
      <c r="JE88" s="450">
        <f t="shared" si="5738"/>
        <v>0</v>
      </c>
      <c r="JF88" s="450">
        <f t="shared" si="5738"/>
        <v>0</v>
      </c>
      <c r="JG88" s="450">
        <f t="shared" si="5738"/>
        <v>0</v>
      </c>
      <c r="JH88" s="450">
        <f t="shared" si="5738"/>
        <v>0</v>
      </c>
      <c r="JI88" s="450">
        <f t="shared" si="5738"/>
        <v>0</v>
      </c>
      <c r="JJ88" s="450">
        <f t="shared" si="5738"/>
        <v>0</v>
      </c>
      <c r="JK88" s="451">
        <f t="shared" si="5738"/>
        <v>0</v>
      </c>
      <c r="JM88" s="457">
        <f t="shared" ref="JM88:JZ88" si="5739">SUM(JM89:JM92)</f>
        <v>0</v>
      </c>
      <c r="JN88" s="450">
        <f t="shared" si="5739"/>
        <v>0</v>
      </c>
      <c r="JO88" s="450">
        <f t="shared" si="5739"/>
        <v>0</v>
      </c>
      <c r="JP88" s="450">
        <f t="shared" si="5739"/>
        <v>0</v>
      </c>
      <c r="JQ88" s="450">
        <f t="shared" si="5739"/>
        <v>0</v>
      </c>
      <c r="JR88" s="450">
        <f t="shared" si="5739"/>
        <v>0</v>
      </c>
      <c r="JS88" s="450">
        <f t="shared" si="5739"/>
        <v>0</v>
      </c>
      <c r="JT88" s="450">
        <f t="shared" si="5739"/>
        <v>0</v>
      </c>
      <c r="JU88" s="450">
        <f t="shared" si="5739"/>
        <v>0</v>
      </c>
      <c r="JV88" s="450">
        <f t="shared" si="5739"/>
        <v>0</v>
      </c>
      <c r="JW88" s="450">
        <f t="shared" si="5739"/>
        <v>0</v>
      </c>
      <c r="JX88" s="450">
        <f t="shared" si="5739"/>
        <v>0</v>
      </c>
      <c r="JY88" s="450">
        <f t="shared" si="5739"/>
        <v>0</v>
      </c>
      <c r="JZ88" s="451">
        <f t="shared" si="5739"/>
        <v>0</v>
      </c>
      <c r="KB88" s="457">
        <f t="shared" ref="KB88:KO88" si="5740">SUM(KB89:KB92)</f>
        <v>0</v>
      </c>
      <c r="KC88" s="450">
        <f t="shared" si="5740"/>
        <v>0</v>
      </c>
      <c r="KD88" s="450">
        <f t="shared" si="5740"/>
        <v>0</v>
      </c>
      <c r="KE88" s="450">
        <f t="shared" si="5740"/>
        <v>0</v>
      </c>
      <c r="KF88" s="450">
        <f t="shared" si="5740"/>
        <v>0</v>
      </c>
      <c r="KG88" s="450">
        <f t="shared" si="5740"/>
        <v>0</v>
      </c>
      <c r="KH88" s="450">
        <f t="shared" si="5740"/>
        <v>0</v>
      </c>
      <c r="KI88" s="450">
        <f t="shared" si="5740"/>
        <v>0</v>
      </c>
      <c r="KJ88" s="450">
        <f t="shared" si="5740"/>
        <v>0</v>
      </c>
      <c r="KK88" s="450">
        <f t="shared" si="5740"/>
        <v>0</v>
      </c>
      <c r="KL88" s="450">
        <f t="shared" si="5740"/>
        <v>0</v>
      </c>
      <c r="KM88" s="450">
        <f t="shared" si="5740"/>
        <v>0</v>
      </c>
      <c r="KN88" s="450">
        <f t="shared" si="5740"/>
        <v>0</v>
      </c>
      <c r="KO88" s="451">
        <f t="shared" si="5740"/>
        <v>0</v>
      </c>
      <c r="KQ88" s="457">
        <f t="shared" ref="KQ88:LD88" si="5741">SUM(KQ89:KQ92)</f>
        <v>0</v>
      </c>
      <c r="KR88" s="450">
        <f t="shared" si="5741"/>
        <v>0</v>
      </c>
      <c r="KS88" s="450">
        <f t="shared" si="5741"/>
        <v>0</v>
      </c>
      <c r="KT88" s="450">
        <f t="shared" si="5741"/>
        <v>0</v>
      </c>
      <c r="KU88" s="450">
        <f t="shared" si="5741"/>
        <v>0</v>
      </c>
      <c r="KV88" s="450">
        <f t="shared" si="5741"/>
        <v>0</v>
      </c>
      <c r="KW88" s="450">
        <f t="shared" si="5741"/>
        <v>0</v>
      </c>
      <c r="KX88" s="450">
        <f t="shared" si="5741"/>
        <v>0</v>
      </c>
      <c r="KY88" s="450">
        <f t="shared" si="5741"/>
        <v>0</v>
      </c>
      <c r="KZ88" s="450">
        <f t="shared" si="5741"/>
        <v>0</v>
      </c>
      <c r="LA88" s="450">
        <f t="shared" si="5741"/>
        <v>0</v>
      </c>
      <c r="LB88" s="450">
        <f t="shared" si="5741"/>
        <v>0</v>
      </c>
      <c r="LC88" s="450">
        <f t="shared" si="5741"/>
        <v>0</v>
      </c>
      <c r="LD88" s="451">
        <f t="shared" si="5741"/>
        <v>0</v>
      </c>
      <c r="LF88" s="457">
        <f t="shared" ref="LF88:LS88" si="5742">SUM(LF89:LF92)</f>
        <v>0</v>
      </c>
      <c r="LG88" s="450">
        <f t="shared" si="5742"/>
        <v>0</v>
      </c>
      <c r="LH88" s="450">
        <f t="shared" si="5742"/>
        <v>0</v>
      </c>
      <c r="LI88" s="450">
        <f t="shared" si="5742"/>
        <v>0</v>
      </c>
      <c r="LJ88" s="450">
        <f t="shared" si="5742"/>
        <v>0</v>
      </c>
      <c r="LK88" s="450">
        <f t="shared" si="5742"/>
        <v>0</v>
      </c>
      <c r="LL88" s="450">
        <f t="shared" si="5742"/>
        <v>0</v>
      </c>
      <c r="LM88" s="450">
        <f t="shared" si="5742"/>
        <v>0</v>
      </c>
      <c r="LN88" s="450">
        <f t="shared" si="5742"/>
        <v>0</v>
      </c>
      <c r="LO88" s="450">
        <f t="shared" si="5742"/>
        <v>0</v>
      </c>
      <c r="LP88" s="450">
        <f t="shared" si="5742"/>
        <v>0</v>
      </c>
      <c r="LQ88" s="450">
        <f t="shared" si="5742"/>
        <v>0</v>
      </c>
      <c r="LR88" s="450">
        <f t="shared" si="5742"/>
        <v>0</v>
      </c>
      <c r="LS88" s="451">
        <f t="shared" si="5742"/>
        <v>0</v>
      </c>
      <c r="LU88" s="457">
        <f t="shared" ref="LU88:MH88" si="5743">SUM(LU89:LU92)</f>
        <v>0</v>
      </c>
      <c r="LV88" s="450">
        <f t="shared" si="5743"/>
        <v>0</v>
      </c>
      <c r="LW88" s="450">
        <f t="shared" si="5743"/>
        <v>0</v>
      </c>
      <c r="LX88" s="450">
        <f t="shared" si="5743"/>
        <v>0</v>
      </c>
      <c r="LY88" s="450">
        <f t="shared" si="5743"/>
        <v>0</v>
      </c>
      <c r="LZ88" s="450">
        <f t="shared" si="5743"/>
        <v>0</v>
      </c>
      <c r="MA88" s="450">
        <f t="shared" si="5743"/>
        <v>0</v>
      </c>
      <c r="MB88" s="450">
        <f t="shared" si="5743"/>
        <v>0</v>
      </c>
      <c r="MC88" s="450">
        <f t="shared" si="5743"/>
        <v>0</v>
      </c>
      <c r="MD88" s="450">
        <f t="shared" si="5743"/>
        <v>0</v>
      </c>
      <c r="ME88" s="450">
        <f t="shared" si="5743"/>
        <v>0</v>
      </c>
      <c r="MF88" s="450">
        <f t="shared" si="5743"/>
        <v>0</v>
      </c>
      <c r="MG88" s="450">
        <f t="shared" si="5743"/>
        <v>0</v>
      </c>
      <c r="MH88" s="451">
        <f t="shared" si="5743"/>
        <v>0</v>
      </c>
      <c r="MJ88" s="457">
        <f t="shared" ref="MJ88:MW88" si="5744">SUM(MJ89:MJ92)</f>
        <v>0</v>
      </c>
      <c r="MK88" s="450">
        <f t="shared" si="5744"/>
        <v>0</v>
      </c>
      <c r="ML88" s="450">
        <f t="shared" si="5744"/>
        <v>0</v>
      </c>
      <c r="MM88" s="450">
        <f t="shared" si="5744"/>
        <v>0</v>
      </c>
      <c r="MN88" s="450">
        <f t="shared" si="5744"/>
        <v>0</v>
      </c>
      <c r="MO88" s="450">
        <f t="shared" si="5744"/>
        <v>0</v>
      </c>
      <c r="MP88" s="450">
        <f t="shared" si="5744"/>
        <v>0</v>
      </c>
      <c r="MQ88" s="450">
        <f t="shared" si="5744"/>
        <v>0</v>
      </c>
      <c r="MR88" s="450">
        <f t="shared" si="5744"/>
        <v>0</v>
      </c>
      <c r="MS88" s="450">
        <f t="shared" si="5744"/>
        <v>0</v>
      </c>
      <c r="MT88" s="450">
        <f t="shared" si="5744"/>
        <v>0</v>
      </c>
      <c r="MU88" s="450">
        <f t="shared" si="5744"/>
        <v>0</v>
      </c>
      <c r="MV88" s="450">
        <f t="shared" si="5744"/>
        <v>0</v>
      </c>
      <c r="MW88" s="451">
        <f t="shared" si="5744"/>
        <v>0</v>
      </c>
      <c r="MY88" s="457">
        <f t="shared" ref="MY88:NL88" si="5745">SUM(MY89:MY92)</f>
        <v>0</v>
      </c>
      <c r="MZ88" s="450">
        <f t="shared" si="5745"/>
        <v>0</v>
      </c>
      <c r="NA88" s="450">
        <f t="shared" si="5745"/>
        <v>0</v>
      </c>
      <c r="NB88" s="450">
        <f t="shared" si="5745"/>
        <v>0</v>
      </c>
      <c r="NC88" s="450">
        <f t="shared" si="5745"/>
        <v>0</v>
      </c>
      <c r="ND88" s="450">
        <f t="shared" si="5745"/>
        <v>0</v>
      </c>
      <c r="NE88" s="450">
        <f t="shared" si="5745"/>
        <v>0</v>
      </c>
      <c r="NF88" s="450">
        <f t="shared" si="5745"/>
        <v>0</v>
      </c>
      <c r="NG88" s="450">
        <f t="shared" si="5745"/>
        <v>0</v>
      </c>
      <c r="NH88" s="450">
        <f t="shared" si="5745"/>
        <v>0</v>
      </c>
      <c r="NI88" s="450">
        <f t="shared" si="5745"/>
        <v>0</v>
      </c>
      <c r="NJ88" s="450">
        <f t="shared" si="5745"/>
        <v>0</v>
      </c>
      <c r="NK88" s="450">
        <f t="shared" si="5745"/>
        <v>0</v>
      </c>
      <c r="NL88" s="451">
        <f t="shared" si="5745"/>
        <v>0</v>
      </c>
      <c r="NN88" s="457">
        <f t="shared" ref="NN88:OA88" si="5746">SUM(NN89:NN92)</f>
        <v>0</v>
      </c>
      <c r="NO88" s="450">
        <f t="shared" si="5746"/>
        <v>0</v>
      </c>
      <c r="NP88" s="450">
        <f t="shared" si="5746"/>
        <v>0</v>
      </c>
      <c r="NQ88" s="450">
        <f t="shared" si="5746"/>
        <v>0</v>
      </c>
      <c r="NR88" s="450">
        <f t="shared" si="5746"/>
        <v>0</v>
      </c>
      <c r="NS88" s="450">
        <f t="shared" si="5746"/>
        <v>0</v>
      </c>
      <c r="NT88" s="450">
        <f t="shared" si="5746"/>
        <v>0</v>
      </c>
      <c r="NU88" s="450">
        <f t="shared" si="5746"/>
        <v>0</v>
      </c>
      <c r="NV88" s="450">
        <f t="shared" si="5746"/>
        <v>0</v>
      </c>
      <c r="NW88" s="450">
        <f t="shared" si="5746"/>
        <v>0</v>
      </c>
      <c r="NX88" s="450">
        <f t="shared" si="5746"/>
        <v>0</v>
      </c>
      <c r="NY88" s="450">
        <f t="shared" si="5746"/>
        <v>0</v>
      </c>
      <c r="NZ88" s="450">
        <f t="shared" si="5746"/>
        <v>0</v>
      </c>
      <c r="OA88" s="451">
        <f t="shared" si="5746"/>
        <v>0</v>
      </c>
      <c r="OC88" s="457">
        <f t="shared" ref="OC88:OP88" si="5747">SUM(OC89:OC92)</f>
        <v>0</v>
      </c>
      <c r="OD88" s="450">
        <f t="shared" si="5747"/>
        <v>0</v>
      </c>
      <c r="OE88" s="450">
        <f t="shared" si="5747"/>
        <v>0</v>
      </c>
      <c r="OF88" s="450">
        <f t="shared" si="5747"/>
        <v>0</v>
      </c>
      <c r="OG88" s="450">
        <f t="shared" si="5747"/>
        <v>0</v>
      </c>
      <c r="OH88" s="450">
        <f t="shared" si="5747"/>
        <v>0</v>
      </c>
      <c r="OI88" s="450">
        <f t="shared" si="5747"/>
        <v>0</v>
      </c>
      <c r="OJ88" s="450">
        <f t="shared" si="5747"/>
        <v>0</v>
      </c>
      <c r="OK88" s="450">
        <f t="shared" si="5747"/>
        <v>0</v>
      </c>
      <c r="OL88" s="450">
        <f t="shared" si="5747"/>
        <v>0</v>
      </c>
      <c r="OM88" s="450">
        <f t="shared" si="5747"/>
        <v>0</v>
      </c>
      <c r="ON88" s="450">
        <f t="shared" si="5747"/>
        <v>0</v>
      </c>
      <c r="OO88" s="450">
        <f t="shared" si="5747"/>
        <v>0</v>
      </c>
      <c r="OP88" s="451">
        <f t="shared" si="5747"/>
        <v>0</v>
      </c>
      <c r="OR88" s="457">
        <f t="shared" ref="OR88:PE88" si="5748">SUM(OR89:OR92)</f>
        <v>0</v>
      </c>
      <c r="OS88" s="450">
        <f t="shared" si="5748"/>
        <v>0</v>
      </c>
      <c r="OT88" s="450">
        <f t="shared" si="5748"/>
        <v>0</v>
      </c>
      <c r="OU88" s="450">
        <f t="shared" si="5748"/>
        <v>0</v>
      </c>
      <c r="OV88" s="450">
        <f t="shared" si="5748"/>
        <v>0</v>
      </c>
      <c r="OW88" s="450">
        <f t="shared" si="5748"/>
        <v>0</v>
      </c>
      <c r="OX88" s="450">
        <f t="shared" si="5748"/>
        <v>0</v>
      </c>
      <c r="OY88" s="450">
        <f t="shared" si="5748"/>
        <v>0</v>
      </c>
      <c r="OZ88" s="450">
        <f t="shared" si="5748"/>
        <v>0</v>
      </c>
      <c r="PA88" s="450">
        <f t="shared" si="5748"/>
        <v>0</v>
      </c>
      <c r="PB88" s="450">
        <f t="shared" si="5748"/>
        <v>0</v>
      </c>
      <c r="PC88" s="450">
        <f t="shared" si="5748"/>
        <v>0</v>
      </c>
      <c r="PD88" s="450">
        <f t="shared" si="5748"/>
        <v>0</v>
      </c>
      <c r="PE88" s="451">
        <f t="shared" si="5748"/>
        <v>0</v>
      </c>
      <c r="PG88" s="457">
        <f t="shared" ref="PG88:PT88" si="5749">SUM(PG89:PG92)</f>
        <v>0</v>
      </c>
      <c r="PH88" s="450">
        <f t="shared" si="5749"/>
        <v>0</v>
      </c>
      <c r="PI88" s="450">
        <f t="shared" si="5749"/>
        <v>0</v>
      </c>
      <c r="PJ88" s="450">
        <f t="shared" si="5749"/>
        <v>0</v>
      </c>
      <c r="PK88" s="450">
        <f t="shared" si="5749"/>
        <v>0</v>
      </c>
      <c r="PL88" s="450">
        <f t="shared" si="5749"/>
        <v>0</v>
      </c>
      <c r="PM88" s="450">
        <f t="shared" si="5749"/>
        <v>0</v>
      </c>
      <c r="PN88" s="450">
        <f t="shared" si="5749"/>
        <v>0</v>
      </c>
      <c r="PO88" s="450">
        <f t="shared" si="5749"/>
        <v>0</v>
      </c>
      <c r="PP88" s="450">
        <f t="shared" si="5749"/>
        <v>0</v>
      </c>
      <c r="PQ88" s="450">
        <f t="shared" si="5749"/>
        <v>0</v>
      </c>
      <c r="PR88" s="450">
        <f t="shared" si="5749"/>
        <v>0</v>
      </c>
      <c r="PS88" s="450">
        <f t="shared" si="5749"/>
        <v>0</v>
      </c>
      <c r="PT88" s="451">
        <f t="shared" si="5749"/>
        <v>0</v>
      </c>
      <c r="PV88" s="457">
        <f t="shared" ref="PV88:QI88" si="5750">SUM(PV89:PV92)</f>
        <v>0</v>
      </c>
      <c r="PW88" s="450">
        <f t="shared" si="5750"/>
        <v>0</v>
      </c>
      <c r="PX88" s="450">
        <f t="shared" si="5750"/>
        <v>0</v>
      </c>
      <c r="PY88" s="450">
        <f t="shared" si="5750"/>
        <v>0</v>
      </c>
      <c r="PZ88" s="450">
        <f t="shared" si="5750"/>
        <v>0</v>
      </c>
      <c r="QA88" s="450">
        <f t="shared" si="5750"/>
        <v>0</v>
      </c>
      <c r="QB88" s="450">
        <f t="shared" si="5750"/>
        <v>0</v>
      </c>
      <c r="QC88" s="450">
        <f t="shared" si="5750"/>
        <v>0</v>
      </c>
      <c r="QD88" s="450">
        <f t="shared" si="5750"/>
        <v>0</v>
      </c>
      <c r="QE88" s="450">
        <f t="shared" si="5750"/>
        <v>0</v>
      </c>
      <c r="QF88" s="450">
        <f t="shared" si="5750"/>
        <v>0</v>
      </c>
      <c r="QG88" s="450">
        <f t="shared" si="5750"/>
        <v>0</v>
      </c>
      <c r="QH88" s="450">
        <f t="shared" si="5750"/>
        <v>0</v>
      </c>
      <c r="QI88" s="451">
        <f t="shared" si="5750"/>
        <v>0</v>
      </c>
      <c r="QK88" s="457">
        <f t="shared" ref="QK88:QX88" si="5751">SUM(QK89:QK92)</f>
        <v>0</v>
      </c>
      <c r="QL88" s="450">
        <f t="shared" si="5751"/>
        <v>0</v>
      </c>
      <c r="QM88" s="450">
        <f t="shared" si="5751"/>
        <v>0</v>
      </c>
      <c r="QN88" s="450">
        <f t="shared" si="5751"/>
        <v>0</v>
      </c>
      <c r="QO88" s="450">
        <f t="shared" si="5751"/>
        <v>0</v>
      </c>
      <c r="QP88" s="450">
        <f t="shared" si="5751"/>
        <v>0</v>
      </c>
      <c r="QQ88" s="450">
        <f t="shared" si="5751"/>
        <v>0</v>
      </c>
      <c r="QR88" s="450">
        <f t="shared" si="5751"/>
        <v>0</v>
      </c>
      <c r="QS88" s="450">
        <f t="shared" si="5751"/>
        <v>0</v>
      </c>
      <c r="QT88" s="450">
        <f t="shared" si="5751"/>
        <v>0</v>
      </c>
      <c r="QU88" s="450">
        <f t="shared" si="5751"/>
        <v>0</v>
      </c>
      <c r="QV88" s="450">
        <f t="shared" si="5751"/>
        <v>0</v>
      </c>
      <c r="QW88" s="450">
        <f t="shared" si="5751"/>
        <v>0</v>
      </c>
      <c r="QX88" s="451">
        <f t="shared" si="5751"/>
        <v>0</v>
      </c>
      <c r="QZ88" s="457">
        <f t="shared" ref="QZ88:RM88" si="5752">SUM(QZ89:QZ92)</f>
        <v>0</v>
      </c>
      <c r="RA88" s="450">
        <f t="shared" si="5752"/>
        <v>0</v>
      </c>
      <c r="RB88" s="450">
        <f t="shared" si="5752"/>
        <v>0</v>
      </c>
      <c r="RC88" s="450">
        <f t="shared" si="5752"/>
        <v>0</v>
      </c>
      <c r="RD88" s="450">
        <f t="shared" si="5752"/>
        <v>0</v>
      </c>
      <c r="RE88" s="450">
        <f t="shared" si="5752"/>
        <v>0</v>
      </c>
      <c r="RF88" s="450">
        <f t="shared" si="5752"/>
        <v>0</v>
      </c>
      <c r="RG88" s="450">
        <f t="shared" si="5752"/>
        <v>0</v>
      </c>
      <c r="RH88" s="450">
        <f t="shared" si="5752"/>
        <v>0</v>
      </c>
      <c r="RI88" s="450">
        <f t="shared" si="5752"/>
        <v>0</v>
      </c>
      <c r="RJ88" s="450">
        <f t="shared" si="5752"/>
        <v>0</v>
      </c>
      <c r="RK88" s="450">
        <f t="shared" si="5752"/>
        <v>0</v>
      </c>
      <c r="RL88" s="450">
        <f t="shared" si="5752"/>
        <v>0</v>
      </c>
      <c r="RM88" s="451">
        <f t="shared" si="5752"/>
        <v>0</v>
      </c>
      <c r="RO88" s="457">
        <f t="shared" ref="RO88:SB88" si="5753">SUM(RO89:RO92)</f>
        <v>0</v>
      </c>
      <c r="RP88" s="450">
        <f t="shared" si="5753"/>
        <v>0</v>
      </c>
      <c r="RQ88" s="450">
        <f t="shared" si="5753"/>
        <v>0</v>
      </c>
      <c r="RR88" s="450">
        <f t="shared" si="5753"/>
        <v>0</v>
      </c>
      <c r="RS88" s="450">
        <f t="shared" si="5753"/>
        <v>0</v>
      </c>
      <c r="RT88" s="450">
        <f t="shared" si="5753"/>
        <v>0</v>
      </c>
      <c r="RU88" s="450">
        <f t="shared" si="5753"/>
        <v>0</v>
      </c>
      <c r="RV88" s="450">
        <f t="shared" si="5753"/>
        <v>0</v>
      </c>
      <c r="RW88" s="450">
        <f t="shared" si="5753"/>
        <v>0</v>
      </c>
      <c r="RX88" s="450">
        <f t="shared" si="5753"/>
        <v>0</v>
      </c>
      <c r="RY88" s="450">
        <f t="shared" si="5753"/>
        <v>0</v>
      </c>
      <c r="RZ88" s="450">
        <f t="shared" si="5753"/>
        <v>0</v>
      </c>
      <c r="SA88" s="450">
        <f t="shared" si="5753"/>
        <v>0</v>
      </c>
      <c r="SB88" s="451">
        <f t="shared" si="5753"/>
        <v>0</v>
      </c>
      <c r="SD88" s="457">
        <f t="shared" ref="SD88:SQ88" si="5754">SUM(SD89:SD92)</f>
        <v>0</v>
      </c>
      <c r="SE88" s="450">
        <f t="shared" si="5754"/>
        <v>0</v>
      </c>
      <c r="SF88" s="450">
        <f t="shared" si="5754"/>
        <v>0</v>
      </c>
      <c r="SG88" s="450">
        <f t="shared" si="5754"/>
        <v>0</v>
      </c>
      <c r="SH88" s="450">
        <f t="shared" si="5754"/>
        <v>0</v>
      </c>
      <c r="SI88" s="450">
        <f t="shared" si="5754"/>
        <v>0</v>
      </c>
      <c r="SJ88" s="450">
        <f t="shared" si="5754"/>
        <v>0</v>
      </c>
      <c r="SK88" s="450">
        <f t="shared" si="5754"/>
        <v>0</v>
      </c>
      <c r="SL88" s="450">
        <f t="shared" si="5754"/>
        <v>0</v>
      </c>
      <c r="SM88" s="450">
        <f t="shared" si="5754"/>
        <v>0</v>
      </c>
      <c r="SN88" s="450">
        <f t="shared" si="5754"/>
        <v>0</v>
      </c>
      <c r="SO88" s="450">
        <f t="shared" si="5754"/>
        <v>0</v>
      </c>
      <c r="SP88" s="450">
        <f t="shared" si="5754"/>
        <v>0</v>
      </c>
      <c r="SQ88" s="451">
        <f t="shared" si="5754"/>
        <v>0</v>
      </c>
      <c r="SS88" s="457">
        <f t="shared" ref="SS88:TF88" si="5755">SUM(SS89:SS92)</f>
        <v>0</v>
      </c>
      <c r="ST88" s="450">
        <f t="shared" si="5755"/>
        <v>0</v>
      </c>
      <c r="SU88" s="450">
        <f t="shared" si="5755"/>
        <v>0</v>
      </c>
      <c r="SV88" s="450">
        <f t="shared" si="5755"/>
        <v>0</v>
      </c>
      <c r="SW88" s="450">
        <f t="shared" si="5755"/>
        <v>0</v>
      </c>
      <c r="SX88" s="450">
        <f t="shared" si="5755"/>
        <v>0</v>
      </c>
      <c r="SY88" s="450">
        <f t="shared" si="5755"/>
        <v>0</v>
      </c>
      <c r="SZ88" s="450">
        <f t="shared" si="5755"/>
        <v>0</v>
      </c>
      <c r="TA88" s="450">
        <f t="shared" si="5755"/>
        <v>0</v>
      </c>
      <c r="TB88" s="450">
        <f t="shared" si="5755"/>
        <v>0</v>
      </c>
      <c r="TC88" s="450">
        <f t="shared" si="5755"/>
        <v>0</v>
      </c>
      <c r="TD88" s="450">
        <f t="shared" si="5755"/>
        <v>0</v>
      </c>
      <c r="TE88" s="450">
        <f t="shared" si="5755"/>
        <v>0</v>
      </c>
      <c r="TF88" s="451">
        <f t="shared" si="5755"/>
        <v>0</v>
      </c>
      <c r="TH88" s="457">
        <f t="shared" ref="TH88:TU88" si="5756">SUM(TH89:TH92)</f>
        <v>0</v>
      </c>
      <c r="TI88" s="450">
        <f t="shared" si="5756"/>
        <v>0</v>
      </c>
      <c r="TJ88" s="450">
        <f t="shared" si="5756"/>
        <v>0</v>
      </c>
      <c r="TK88" s="450">
        <f t="shared" si="5756"/>
        <v>0</v>
      </c>
      <c r="TL88" s="450">
        <f t="shared" si="5756"/>
        <v>0</v>
      </c>
      <c r="TM88" s="450">
        <f t="shared" si="5756"/>
        <v>0</v>
      </c>
      <c r="TN88" s="450">
        <f t="shared" si="5756"/>
        <v>0</v>
      </c>
      <c r="TO88" s="450">
        <f t="shared" si="5756"/>
        <v>0</v>
      </c>
      <c r="TP88" s="450">
        <f t="shared" si="5756"/>
        <v>0</v>
      </c>
      <c r="TQ88" s="450">
        <f t="shared" si="5756"/>
        <v>0</v>
      </c>
      <c r="TR88" s="450">
        <f t="shared" si="5756"/>
        <v>0</v>
      </c>
      <c r="TS88" s="450">
        <f t="shared" si="5756"/>
        <v>0</v>
      </c>
      <c r="TT88" s="450">
        <f t="shared" si="5756"/>
        <v>0</v>
      </c>
      <c r="TU88" s="451">
        <f t="shared" si="5756"/>
        <v>0</v>
      </c>
      <c r="TW88" s="457">
        <f t="shared" ref="TW88:UJ88" si="5757">SUM(TW89:TW92)</f>
        <v>0</v>
      </c>
      <c r="TX88" s="450">
        <f t="shared" si="5757"/>
        <v>0</v>
      </c>
      <c r="TY88" s="450">
        <f t="shared" si="5757"/>
        <v>0</v>
      </c>
      <c r="TZ88" s="450">
        <f t="shared" si="5757"/>
        <v>0</v>
      </c>
      <c r="UA88" s="450">
        <f t="shared" si="5757"/>
        <v>0</v>
      </c>
      <c r="UB88" s="450">
        <f t="shared" si="5757"/>
        <v>0</v>
      </c>
      <c r="UC88" s="450">
        <f t="shared" si="5757"/>
        <v>0</v>
      </c>
      <c r="UD88" s="450">
        <f t="shared" si="5757"/>
        <v>0</v>
      </c>
      <c r="UE88" s="450">
        <f t="shared" si="5757"/>
        <v>0</v>
      </c>
      <c r="UF88" s="450">
        <f t="shared" si="5757"/>
        <v>0</v>
      </c>
      <c r="UG88" s="450">
        <f t="shared" si="5757"/>
        <v>0</v>
      </c>
      <c r="UH88" s="450">
        <f t="shared" si="5757"/>
        <v>0</v>
      </c>
      <c r="UI88" s="450">
        <f t="shared" si="5757"/>
        <v>0</v>
      </c>
      <c r="UJ88" s="451">
        <f t="shared" si="5757"/>
        <v>0</v>
      </c>
      <c r="UL88" s="457">
        <f t="shared" ref="UL88:UY88" si="5758">SUM(UL89:UL92)</f>
        <v>0</v>
      </c>
      <c r="UM88" s="450">
        <f t="shared" si="5758"/>
        <v>0</v>
      </c>
      <c r="UN88" s="450">
        <f t="shared" si="5758"/>
        <v>0</v>
      </c>
      <c r="UO88" s="450">
        <f t="shared" si="5758"/>
        <v>0</v>
      </c>
      <c r="UP88" s="450">
        <f t="shared" si="5758"/>
        <v>0</v>
      </c>
      <c r="UQ88" s="450">
        <f t="shared" si="5758"/>
        <v>0</v>
      </c>
      <c r="UR88" s="450">
        <f t="shared" si="5758"/>
        <v>0</v>
      </c>
      <c r="US88" s="450">
        <f t="shared" si="5758"/>
        <v>0</v>
      </c>
      <c r="UT88" s="450">
        <f t="shared" si="5758"/>
        <v>0</v>
      </c>
      <c r="UU88" s="450">
        <f t="shared" si="5758"/>
        <v>0</v>
      </c>
      <c r="UV88" s="450">
        <f t="shared" si="5758"/>
        <v>0</v>
      </c>
      <c r="UW88" s="450">
        <f t="shared" si="5758"/>
        <v>0</v>
      </c>
      <c r="UX88" s="450">
        <f t="shared" si="5758"/>
        <v>0</v>
      </c>
      <c r="UY88" s="451">
        <f t="shared" si="5758"/>
        <v>0</v>
      </c>
      <c r="VA88" s="457">
        <f t="shared" ref="VA88:VN88" si="5759">SUM(VA89:VA92)</f>
        <v>0</v>
      </c>
      <c r="VB88" s="450">
        <f t="shared" si="5759"/>
        <v>0</v>
      </c>
      <c r="VC88" s="450">
        <f t="shared" si="5759"/>
        <v>0</v>
      </c>
      <c r="VD88" s="450">
        <f t="shared" si="5759"/>
        <v>0</v>
      </c>
      <c r="VE88" s="450">
        <f t="shared" si="5759"/>
        <v>0</v>
      </c>
      <c r="VF88" s="450">
        <f t="shared" si="5759"/>
        <v>0</v>
      </c>
      <c r="VG88" s="450">
        <f t="shared" si="5759"/>
        <v>0</v>
      </c>
      <c r="VH88" s="450">
        <f t="shared" si="5759"/>
        <v>0</v>
      </c>
      <c r="VI88" s="450">
        <f t="shared" si="5759"/>
        <v>0</v>
      </c>
      <c r="VJ88" s="450">
        <f t="shared" si="5759"/>
        <v>0</v>
      </c>
      <c r="VK88" s="450">
        <f t="shared" si="5759"/>
        <v>0</v>
      </c>
      <c r="VL88" s="450">
        <f t="shared" si="5759"/>
        <v>0</v>
      </c>
      <c r="VM88" s="450">
        <f t="shared" si="5759"/>
        <v>0</v>
      </c>
      <c r="VN88" s="451">
        <f t="shared" si="5759"/>
        <v>0</v>
      </c>
      <c r="VP88" s="457">
        <f t="shared" ref="VP88:WC88" si="5760">SUM(VP89:VP92)</f>
        <v>0</v>
      </c>
      <c r="VQ88" s="450">
        <f t="shared" si="5760"/>
        <v>0</v>
      </c>
      <c r="VR88" s="450">
        <f t="shared" si="5760"/>
        <v>0</v>
      </c>
      <c r="VS88" s="450">
        <f t="shared" si="5760"/>
        <v>0</v>
      </c>
      <c r="VT88" s="450">
        <f t="shared" si="5760"/>
        <v>0</v>
      </c>
      <c r="VU88" s="450">
        <f t="shared" si="5760"/>
        <v>0</v>
      </c>
      <c r="VV88" s="450">
        <f t="shared" si="5760"/>
        <v>0</v>
      </c>
      <c r="VW88" s="450">
        <f t="shared" si="5760"/>
        <v>0</v>
      </c>
      <c r="VX88" s="450">
        <f t="shared" si="5760"/>
        <v>0</v>
      </c>
      <c r="VY88" s="450">
        <f t="shared" si="5760"/>
        <v>0</v>
      </c>
      <c r="VZ88" s="450">
        <f t="shared" si="5760"/>
        <v>0</v>
      </c>
      <c r="WA88" s="450">
        <f t="shared" si="5760"/>
        <v>0</v>
      </c>
      <c r="WB88" s="450">
        <f t="shared" si="5760"/>
        <v>0</v>
      </c>
      <c r="WC88" s="451">
        <f t="shared" si="5760"/>
        <v>0</v>
      </c>
      <c r="WE88" s="457">
        <f t="shared" ref="WE88:WR88" si="5761">SUM(WE89:WE92)</f>
        <v>0</v>
      </c>
      <c r="WF88" s="450">
        <f t="shared" si="5761"/>
        <v>0</v>
      </c>
      <c r="WG88" s="450">
        <f t="shared" si="5761"/>
        <v>0</v>
      </c>
      <c r="WH88" s="450">
        <f t="shared" si="5761"/>
        <v>0</v>
      </c>
      <c r="WI88" s="450">
        <f t="shared" si="5761"/>
        <v>0</v>
      </c>
      <c r="WJ88" s="450">
        <f t="shared" si="5761"/>
        <v>0</v>
      </c>
      <c r="WK88" s="450">
        <f t="shared" si="5761"/>
        <v>0</v>
      </c>
      <c r="WL88" s="450">
        <f t="shared" si="5761"/>
        <v>0</v>
      </c>
      <c r="WM88" s="450">
        <f t="shared" si="5761"/>
        <v>0</v>
      </c>
      <c r="WN88" s="450">
        <f t="shared" si="5761"/>
        <v>0</v>
      </c>
      <c r="WO88" s="450">
        <f t="shared" si="5761"/>
        <v>0</v>
      </c>
      <c r="WP88" s="450">
        <f t="shared" si="5761"/>
        <v>0</v>
      </c>
      <c r="WQ88" s="450">
        <f t="shared" si="5761"/>
        <v>0</v>
      </c>
      <c r="WR88" s="451">
        <f t="shared" si="5761"/>
        <v>0</v>
      </c>
      <c r="WT88" s="457">
        <f t="shared" ref="WT88:XG88" si="5762">SUM(WT89:WT92)</f>
        <v>0</v>
      </c>
      <c r="WU88" s="450">
        <f t="shared" si="5762"/>
        <v>0</v>
      </c>
      <c r="WV88" s="450">
        <f t="shared" si="5762"/>
        <v>0</v>
      </c>
      <c r="WW88" s="450">
        <f t="shared" si="5762"/>
        <v>0</v>
      </c>
      <c r="WX88" s="450">
        <f t="shared" si="5762"/>
        <v>0</v>
      </c>
      <c r="WY88" s="450">
        <f t="shared" si="5762"/>
        <v>0</v>
      </c>
      <c r="WZ88" s="450">
        <f t="shared" si="5762"/>
        <v>0</v>
      </c>
      <c r="XA88" s="450">
        <f t="shared" si="5762"/>
        <v>0</v>
      </c>
      <c r="XB88" s="450">
        <f t="shared" si="5762"/>
        <v>0</v>
      </c>
      <c r="XC88" s="450">
        <f t="shared" si="5762"/>
        <v>0</v>
      </c>
      <c r="XD88" s="450">
        <f t="shared" si="5762"/>
        <v>0</v>
      </c>
      <c r="XE88" s="450">
        <f t="shared" si="5762"/>
        <v>0</v>
      </c>
      <c r="XF88" s="450">
        <f t="shared" si="5762"/>
        <v>0</v>
      </c>
      <c r="XG88" s="451">
        <f t="shared" si="5762"/>
        <v>0</v>
      </c>
      <c r="XI88" s="457">
        <f t="shared" ref="XI88:XV88" si="5763">SUM(XI89:XI92)</f>
        <v>0</v>
      </c>
      <c r="XJ88" s="450">
        <f t="shared" si="5763"/>
        <v>0</v>
      </c>
      <c r="XK88" s="450">
        <f t="shared" si="5763"/>
        <v>0</v>
      </c>
      <c r="XL88" s="450">
        <f t="shared" si="5763"/>
        <v>0</v>
      </c>
      <c r="XM88" s="450">
        <f t="shared" si="5763"/>
        <v>0</v>
      </c>
      <c r="XN88" s="450">
        <f t="shared" si="5763"/>
        <v>0</v>
      </c>
      <c r="XO88" s="450">
        <f t="shared" si="5763"/>
        <v>0</v>
      </c>
      <c r="XP88" s="450">
        <f t="shared" si="5763"/>
        <v>0</v>
      </c>
      <c r="XQ88" s="450">
        <f t="shared" si="5763"/>
        <v>0</v>
      </c>
      <c r="XR88" s="450">
        <f t="shared" si="5763"/>
        <v>0</v>
      </c>
      <c r="XS88" s="450">
        <f t="shared" si="5763"/>
        <v>0</v>
      </c>
      <c r="XT88" s="450">
        <f t="shared" si="5763"/>
        <v>0</v>
      </c>
      <c r="XU88" s="450">
        <f t="shared" si="5763"/>
        <v>0</v>
      </c>
      <c r="XV88" s="451">
        <f t="shared" si="5763"/>
        <v>0</v>
      </c>
      <c r="XX88" s="457">
        <f t="shared" ref="XX88:YK88" si="5764">SUM(XX89:XX92)</f>
        <v>0</v>
      </c>
      <c r="XY88" s="450">
        <f t="shared" si="5764"/>
        <v>0</v>
      </c>
      <c r="XZ88" s="450">
        <f t="shared" si="5764"/>
        <v>0</v>
      </c>
      <c r="YA88" s="450">
        <f t="shared" si="5764"/>
        <v>0</v>
      </c>
      <c r="YB88" s="450">
        <f t="shared" si="5764"/>
        <v>0</v>
      </c>
      <c r="YC88" s="450">
        <f t="shared" si="5764"/>
        <v>0</v>
      </c>
      <c r="YD88" s="450">
        <f t="shared" si="5764"/>
        <v>0</v>
      </c>
      <c r="YE88" s="450">
        <f t="shared" si="5764"/>
        <v>0</v>
      </c>
      <c r="YF88" s="450">
        <f t="shared" si="5764"/>
        <v>0</v>
      </c>
      <c r="YG88" s="450">
        <f t="shared" si="5764"/>
        <v>0</v>
      </c>
      <c r="YH88" s="450">
        <f t="shared" si="5764"/>
        <v>0</v>
      </c>
      <c r="YI88" s="450">
        <f t="shared" si="5764"/>
        <v>0</v>
      </c>
      <c r="YJ88" s="450">
        <f t="shared" si="5764"/>
        <v>0</v>
      </c>
      <c r="YK88" s="451">
        <f t="shared" si="5764"/>
        <v>0</v>
      </c>
      <c r="YM88" s="457">
        <f t="shared" ref="YM88:YZ88" si="5765">SUM(YM89:YM92)</f>
        <v>0</v>
      </c>
      <c r="YN88" s="450">
        <f t="shared" si="5765"/>
        <v>0</v>
      </c>
      <c r="YO88" s="450">
        <f t="shared" si="5765"/>
        <v>0</v>
      </c>
      <c r="YP88" s="450">
        <f t="shared" si="5765"/>
        <v>0</v>
      </c>
      <c r="YQ88" s="450">
        <f t="shared" si="5765"/>
        <v>0</v>
      </c>
      <c r="YR88" s="450">
        <f t="shared" si="5765"/>
        <v>0</v>
      </c>
      <c r="YS88" s="450">
        <f t="shared" si="5765"/>
        <v>0</v>
      </c>
      <c r="YT88" s="450">
        <f t="shared" si="5765"/>
        <v>0</v>
      </c>
      <c r="YU88" s="450">
        <f t="shared" si="5765"/>
        <v>0</v>
      </c>
      <c r="YV88" s="450">
        <f t="shared" si="5765"/>
        <v>0</v>
      </c>
      <c r="YW88" s="450">
        <f t="shared" si="5765"/>
        <v>0</v>
      </c>
      <c r="YX88" s="450">
        <f t="shared" si="5765"/>
        <v>0</v>
      </c>
      <c r="YY88" s="450">
        <f t="shared" si="5765"/>
        <v>0</v>
      </c>
      <c r="YZ88" s="451">
        <f t="shared" si="5765"/>
        <v>0</v>
      </c>
      <c r="ZB88" s="457">
        <f t="shared" ref="ZB88:ZO88" si="5766">SUM(ZB89:ZB92)</f>
        <v>0</v>
      </c>
      <c r="ZC88" s="450">
        <f t="shared" si="5766"/>
        <v>0</v>
      </c>
      <c r="ZD88" s="450">
        <f t="shared" si="5766"/>
        <v>0</v>
      </c>
      <c r="ZE88" s="450">
        <f t="shared" si="5766"/>
        <v>0</v>
      </c>
      <c r="ZF88" s="450">
        <f t="shared" si="5766"/>
        <v>0</v>
      </c>
      <c r="ZG88" s="450">
        <f t="shared" si="5766"/>
        <v>0</v>
      </c>
      <c r="ZH88" s="450">
        <f t="shared" si="5766"/>
        <v>0</v>
      </c>
      <c r="ZI88" s="450">
        <f t="shared" si="5766"/>
        <v>0</v>
      </c>
      <c r="ZJ88" s="450">
        <f t="shared" si="5766"/>
        <v>0</v>
      </c>
      <c r="ZK88" s="450">
        <f t="shared" si="5766"/>
        <v>0</v>
      </c>
      <c r="ZL88" s="450">
        <f t="shared" si="5766"/>
        <v>0</v>
      </c>
      <c r="ZM88" s="450">
        <f t="shared" si="5766"/>
        <v>0</v>
      </c>
      <c r="ZN88" s="450">
        <f t="shared" si="5766"/>
        <v>0</v>
      </c>
      <c r="ZO88" s="451">
        <f t="shared" si="5766"/>
        <v>0</v>
      </c>
      <c r="ZQ88" s="457">
        <f t="shared" ref="ZQ88:AAD88" si="5767">SUM(ZQ89:ZQ92)</f>
        <v>0</v>
      </c>
      <c r="ZR88" s="450">
        <f t="shared" si="5767"/>
        <v>0</v>
      </c>
      <c r="ZS88" s="450">
        <f t="shared" si="5767"/>
        <v>0</v>
      </c>
      <c r="ZT88" s="450">
        <f t="shared" si="5767"/>
        <v>0</v>
      </c>
      <c r="ZU88" s="450">
        <f t="shared" si="5767"/>
        <v>0</v>
      </c>
      <c r="ZV88" s="450">
        <f t="shared" si="5767"/>
        <v>0</v>
      </c>
      <c r="ZW88" s="450">
        <f t="shared" si="5767"/>
        <v>0</v>
      </c>
      <c r="ZX88" s="450">
        <f t="shared" si="5767"/>
        <v>0</v>
      </c>
      <c r="ZY88" s="450">
        <f t="shared" si="5767"/>
        <v>0</v>
      </c>
      <c r="ZZ88" s="450">
        <f t="shared" si="5767"/>
        <v>0</v>
      </c>
      <c r="AAA88" s="450">
        <f t="shared" si="5767"/>
        <v>0</v>
      </c>
      <c r="AAB88" s="450">
        <f t="shared" si="5767"/>
        <v>0</v>
      </c>
      <c r="AAC88" s="450">
        <f t="shared" si="5767"/>
        <v>0</v>
      </c>
      <c r="AAD88" s="451">
        <f t="shared" si="5767"/>
        <v>0</v>
      </c>
      <c r="AAF88" s="457">
        <f t="shared" ref="AAF88:AAS88" si="5768">SUM(AAF89:AAF92)</f>
        <v>0</v>
      </c>
      <c r="AAG88" s="450">
        <f t="shared" si="5768"/>
        <v>0</v>
      </c>
      <c r="AAH88" s="450">
        <f t="shared" si="5768"/>
        <v>0</v>
      </c>
      <c r="AAI88" s="450">
        <f t="shared" si="5768"/>
        <v>0</v>
      </c>
      <c r="AAJ88" s="450">
        <f t="shared" si="5768"/>
        <v>0</v>
      </c>
      <c r="AAK88" s="450">
        <f t="shared" si="5768"/>
        <v>0</v>
      </c>
      <c r="AAL88" s="450">
        <f t="shared" si="5768"/>
        <v>0</v>
      </c>
      <c r="AAM88" s="450">
        <f t="shared" si="5768"/>
        <v>0</v>
      </c>
      <c r="AAN88" s="450">
        <f t="shared" si="5768"/>
        <v>0</v>
      </c>
      <c r="AAO88" s="450">
        <f t="shared" si="5768"/>
        <v>0</v>
      </c>
      <c r="AAP88" s="450">
        <f t="shared" si="5768"/>
        <v>0</v>
      </c>
      <c r="AAQ88" s="450">
        <f t="shared" si="5768"/>
        <v>0</v>
      </c>
      <c r="AAR88" s="450">
        <f t="shared" si="5768"/>
        <v>0</v>
      </c>
      <c r="AAS88" s="451">
        <f t="shared" si="5768"/>
        <v>0</v>
      </c>
      <c r="AAU88" s="457">
        <f t="shared" ref="AAU88:ABH88" si="5769">SUM(AAU89:AAU92)</f>
        <v>0</v>
      </c>
      <c r="AAV88" s="450">
        <f t="shared" si="5769"/>
        <v>0</v>
      </c>
      <c r="AAW88" s="450">
        <f t="shared" si="5769"/>
        <v>0</v>
      </c>
      <c r="AAX88" s="450">
        <f t="shared" si="5769"/>
        <v>0</v>
      </c>
      <c r="AAY88" s="450">
        <f t="shared" si="5769"/>
        <v>0</v>
      </c>
      <c r="AAZ88" s="450">
        <f t="shared" si="5769"/>
        <v>0</v>
      </c>
      <c r="ABA88" s="450">
        <f t="shared" si="5769"/>
        <v>0</v>
      </c>
      <c r="ABB88" s="450">
        <f t="shared" si="5769"/>
        <v>0</v>
      </c>
      <c r="ABC88" s="450">
        <f t="shared" si="5769"/>
        <v>0</v>
      </c>
      <c r="ABD88" s="450">
        <f t="shared" si="5769"/>
        <v>0</v>
      </c>
      <c r="ABE88" s="450">
        <f t="shared" si="5769"/>
        <v>0</v>
      </c>
      <c r="ABF88" s="450">
        <f t="shared" si="5769"/>
        <v>0</v>
      </c>
      <c r="ABG88" s="450">
        <f t="shared" si="5769"/>
        <v>0</v>
      </c>
      <c r="ABH88" s="451">
        <f t="shared" si="5769"/>
        <v>0</v>
      </c>
      <c r="ABJ88" s="457">
        <f t="shared" ref="ABJ88:ABW88" si="5770">SUM(ABJ89:ABJ92)</f>
        <v>0</v>
      </c>
      <c r="ABK88" s="450">
        <f t="shared" si="5770"/>
        <v>0</v>
      </c>
      <c r="ABL88" s="450">
        <f t="shared" si="5770"/>
        <v>0</v>
      </c>
      <c r="ABM88" s="450">
        <f t="shared" si="5770"/>
        <v>0</v>
      </c>
      <c r="ABN88" s="450">
        <f t="shared" si="5770"/>
        <v>0</v>
      </c>
      <c r="ABO88" s="450">
        <f t="shared" si="5770"/>
        <v>0</v>
      </c>
      <c r="ABP88" s="450">
        <f t="shared" si="5770"/>
        <v>0</v>
      </c>
      <c r="ABQ88" s="450">
        <f t="shared" si="5770"/>
        <v>0</v>
      </c>
      <c r="ABR88" s="450">
        <f t="shared" si="5770"/>
        <v>0</v>
      </c>
      <c r="ABS88" s="450">
        <f t="shared" si="5770"/>
        <v>0</v>
      </c>
      <c r="ABT88" s="450">
        <f t="shared" si="5770"/>
        <v>0</v>
      </c>
      <c r="ABU88" s="450">
        <f t="shared" si="5770"/>
        <v>0</v>
      </c>
      <c r="ABV88" s="450">
        <f t="shared" si="5770"/>
        <v>0</v>
      </c>
      <c r="ABW88" s="451">
        <f t="shared" si="5770"/>
        <v>0</v>
      </c>
      <c r="ABY88" s="457">
        <f t="shared" ref="ABY88:ACL88" si="5771">SUM(ABY89:ABY92)</f>
        <v>0</v>
      </c>
      <c r="ABZ88" s="450">
        <f t="shared" si="5771"/>
        <v>0</v>
      </c>
      <c r="ACA88" s="450">
        <f t="shared" si="5771"/>
        <v>0</v>
      </c>
      <c r="ACB88" s="450">
        <f t="shared" si="5771"/>
        <v>0</v>
      </c>
      <c r="ACC88" s="450">
        <f t="shared" si="5771"/>
        <v>0</v>
      </c>
      <c r="ACD88" s="450">
        <f t="shared" si="5771"/>
        <v>0</v>
      </c>
      <c r="ACE88" s="450">
        <f t="shared" si="5771"/>
        <v>0</v>
      </c>
      <c r="ACF88" s="450">
        <f t="shared" si="5771"/>
        <v>0</v>
      </c>
      <c r="ACG88" s="450">
        <f t="shared" si="5771"/>
        <v>0</v>
      </c>
      <c r="ACH88" s="450">
        <f t="shared" si="5771"/>
        <v>0</v>
      </c>
      <c r="ACI88" s="450">
        <f t="shared" si="5771"/>
        <v>0</v>
      </c>
      <c r="ACJ88" s="450">
        <f t="shared" si="5771"/>
        <v>0</v>
      </c>
      <c r="ACK88" s="450">
        <f t="shared" si="5771"/>
        <v>0</v>
      </c>
      <c r="ACL88" s="451">
        <f t="shared" si="5771"/>
        <v>0</v>
      </c>
      <c r="ACN88" s="457">
        <f t="shared" ref="ACN88:ADA88" si="5772">SUM(ACN89:ACN92)</f>
        <v>0</v>
      </c>
      <c r="ACO88" s="450">
        <f t="shared" si="5772"/>
        <v>0</v>
      </c>
      <c r="ACP88" s="450">
        <f t="shared" si="5772"/>
        <v>0</v>
      </c>
      <c r="ACQ88" s="450">
        <f t="shared" si="5772"/>
        <v>0</v>
      </c>
      <c r="ACR88" s="450">
        <f t="shared" si="5772"/>
        <v>0</v>
      </c>
      <c r="ACS88" s="450">
        <f t="shared" si="5772"/>
        <v>0</v>
      </c>
      <c r="ACT88" s="450">
        <f t="shared" si="5772"/>
        <v>0</v>
      </c>
      <c r="ACU88" s="450">
        <f t="shared" si="5772"/>
        <v>0</v>
      </c>
      <c r="ACV88" s="450">
        <f t="shared" si="5772"/>
        <v>0</v>
      </c>
      <c r="ACW88" s="450">
        <f t="shared" si="5772"/>
        <v>0</v>
      </c>
      <c r="ACX88" s="450">
        <f t="shared" si="5772"/>
        <v>0</v>
      </c>
      <c r="ACY88" s="450">
        <f t="shared" si="5772"/>
        <v>0</v>
      </c>
      <c r="ACZ88" s="450">
        <f t="shared" si="5772"/>
        <v>0</v>
      </c>
      <c r="ADA88" s="451">
        <f t="shared" si="5772"/>
        <v>0</v>
      </c>
      <c r="ADC88" s="457">
        <f t="shared" ref="ADC88:ADP88" si="5773">SUM(ADC89:ADC92)</f>
        <v>0</v>
      </c>
      <c r="ADD88" s="450">
        <f t="shared" si="5773"/>
        <v>0</v>
      </c>
      <c r="ADE88" s="450">
        <f t="shared" si="5773"/>
        <v>0</v>
      </c>
      <c r="ADF88" s="450">
        <f t="shared" si="5773"/>
        <v>0</v>
      </c>
      <c r="ADG88" s="450">
        <f t="shared" si="5773"/>
        <v>0</v>
      </c>
      <c r="ADH88" s="450">
        <f t="shared" si="5773"/>
        <v>0</v>
      </c>
      <c r="ADI88" s="450">
        <f t="shared" si="5773"/>
        <v>0</v>
      </c>
      <c r="ADJ88" s="450">
        <f t="shared" si="5773"/>
        <v>0</v>
      </c>
      <c r="ADK88" s="450">
        <f t="shared" si="5773"/>
        <v>0</v>
      </c>
      <c r="ADL88" s="450">
        <f t="shared" si="5773"/>
        <v>0</v>
      </c>
      <c r="ADM88" s="450">
        <f t="shared" si="5773"/>
        <v>0</v>
      </c>
      <c r="ADN88" s="450">
        <f t="shared" si="5773"/>
        <v>0</v>
      </c>
      <c r="ADO88" s="450">
        <f t="shared" si="5773"/>
        <v>0</v>
      </c>
      <c r="ADP88" s="451">
        <f t="shared" si="5773"/>
        <v>0</v>
      </c>
      <c r="ADR88" s="457">
        <f t="shared" ref="ADR88:AEE88" si="5774">SUM(ADR89:ADR92)</f>
        <v>0</v>
      </c>
      <c r="ADS88" s="450">
        <f t="shared" si="5774"/>
        <v>0</v>
      </c>
      <c r="ADT88" s="450">
        <f t="shared" si="5774"/>
        <v>0</v>
      </c>
      <c r="ADU88" s="450">
        <f t="shared" si="5774"/>
        <v>0</v>
      </c>
      <c r="ADV88" s="450">
        <f t="shared" si="5774"/>
        <v>0</v>
      </c>
      <c r="ADW88" s="450">
        <f t="shared" si="5774"/>
        <v>0</v>
      </c>
      <c r="ADX88" s="450">
        <f t="shared" si="5774"/>
        <v>0</v>
      </c>
      <c r="ADY88" s="450">
        <f t="shared" si="5774"/>
        <v>0</v>
      </c>
      <c r="ADZ88" s="450">
        <f t="shared" si="5774"/>
        <v>0</v>
      </c>
      <c r="AEA88" s="450">
        <f t="shared" si="5774"/>
        <v>0</v>
      </c>
      <c r="AEB88" s="450">
        <f t="shared" si="5774"/>
        <v>0</v>
      </c>
      <c r="AEC88" s="450">
        <f t="shared" si="5774"/>
        <v>0</v>
      </c>
      <c r="AED88" s="450">
        <f t="shared" si="5774"/>
        <v>0</v>
      </c>
      <c r="AEE88" s="451">
        <f t="shared" si="5774"/>
        <v>0</v>
      </c>
      <c r="AEG88" s="457">
        <f t="shared" ref="AEG88:AET88" si="5775">SUM(AEG89:AEG92)</f>
        <v>0</v>
      </c>
      <c r="AEH88" s="450">
        <f t="shared" si="5775"/>
        <v>0</v>
      </c>
      <c r="AEI88" s="450">
        <f t="shared" si="5775"/>
        <v>0</v>
      </c>
      <c r="AEJ88" s="450">
        <f t="shared" si="5775"/>
        <v>0</v>
      </c>
      <c r="AEK88" s="450">
        <f t="shared" si="5775"/>
        <v>0</v>
      </c>
      <c r="AEL88" s="450">
        <f t="shared" si="5775"/>
        <v>0</v>
      </c>
      <c r="AEM88" s="450">
        <f t="shared" si="5775"/>
        <v>0</v>
      </c>
      <c r="AEN88" s="450">
        <f t="shared" si="5775"/>
        <v>0</v>
      </c>
      <c r="AEO88" s="450">
        <f t="shared" si="5775"/>
        <v>0</v>
      </c>
      <c r="AEP88" s="450">
        <f t="shared" si="5775"/>
        <v>0</v>
      </c>
      <c r="AEQ88" s="450">
        <f t="shared" si="5775"/>
        <v>0</v>
      </c>
      <c r="AER88" s="450">
        <f t="shared" si="5775"/>
        <v>0</v>
      </c>
      <c r="AES88" s="450">
        <f t="shared" si="5775"/>
        <v>0</v>
      </c>
      <c r="AET88" s="451">
        <f t="shared" si="5775"/>
        <v>0</v>
      </c>
      <c r="AEV88" s="457">
        <f t="shared" ref="AEV88:AFI88" si="5776">SUM(AEV89:AEV92)</f>
        <v>0</v>
      </c>
      <c r="AEW88" s="450">
        <f t="shared" si="5776"/>
        <v>0</v>
      </c>
      <c r="AEX88" s="450">
        <f t="shared" si="5776"/>
        <v>0</v>
      </c>
      <c r="AEY88" s="450">
        <f t="shared" si="5776"/>
        <v>0</v>
      </c>
      <c r="AEZ88" s="450">
        <f t="shared" si="5776"/>
        <v>0</v>
      </c>
      <c r="AFA88" s="450">
        <f t="shared" si="5776"/>
        <v>0</v>
      </c>
      <c r="AFB88" s="450">
        <f t="shared" si="5776"/>
        <v>0</v>
      </c>
      <c r="AFC88" s="450">
        <f t="shared" si="5776"/>
        <v>0</v>
      </c>
      <c r="AFD88" s="450">
        <f t="shared" si="5776"/>
        <v>0</v>
      </c>
      <c r="AFE88" s="450">
        <f t="shared" si="5776"/>
        <v>0</v>
      </c>
      <c r="AFF88" s="450">
        <f t="shared" si="5776"/>
        <v>0</v>
      </c>
      <c r="AFG88" s="450">
        <f t="shared" si="5776"/>
        <v>0</v>
      </c>
      <c r="AFH88" s="450">
        <f t="shared" si="5776"/>
        <v>0</v>
      </c>
      <c r="AFI88" s="451">
        <f t="shared" si="5776"/>
        <v>0</v>
      </c>
      <c r="AFK88" s="457">
        <f t="shared" ref="AFK88:AFX88" si="5777">SUM(AFK89:AFK92)</f>
        <v>0</v>
      </c>
      <c r="AFL88" s="450">
        <f t="shared" si="5777"/>
        <v>0</v>
      </c>
      <c r="AFM88" s="450">
        <f t="shared" si="5777"/>
        <v>0</v>
      </c>
      <c r="AFN88" s="450">
        <f t="shared" si="5777"/>
        <v>0</v>
      </c>
      <c r="AFO88" s="450">
        <f t="shared" si="5777"/>
        <v>0</v>
      </c>
      <c r="AFP88" s="450">
        <f t="shared" si="5777"/>
        <v>0</v>
      </c>
      <c r="AFQ88" s="450">
        <f t="shared" si="5777"/>
        <v>0</v>
      </c>
      <c r="AFR88" s="450">
        <f t="shared" si="5777"/>
        <v>0</v>
      </c>
      <c r="AFS88" s="450">
        <f t="shared" si="5777"/>
        <v>0</v>
      </c>
      <c r="AFT88" s="450">
        <f t="shared" si="5777"/>
        <v>0</v>
      </c>
      <c r="AFU88" s="450">
        <f t="shared" si="5777"/>
        <v>0</v>
      </c>
      <c r="AFV88" s="450">
        <f t="shared" si="5777"/>
        <v>0</v>
      </c>
      <c r="AFW88" s="450">
        <f t="shared" si="5777"/>
        <v>0</v>
      </c>
      <c r="AFX88" s="451">
        <f t="shared" si="5777"/>
        <v>0</v>
      </c>
      <c r="AFZ88" s="457">
        <f t="shared" ref="AFZ88:AGM88" si="5778">SUM(AFZ89:AFZ92)</f>
        <v>0</v>
      </c>
      <c r="AGA88" s="450">
        <f t="shared" si="5778"/>
        <v>0</v>
      </c>
      <c r="AGB88" s="450">
        <f t="shared" si="5778"/>
        <v>0</v>
      </c>
      <c r="AGC88" s="450">
        <f t="shared" si="5778"/>
        <v>0</v>
      </c>
      <c r="AGD88" s="450">
        <f t="shared" si="5778"/>
        <v>0</v>
      </c>
      <c r="AGE88" s="450">
        <f t="shared" si="5778"/>
        <v>0</v>
      </c>
      <c r="AGF88" s="450">
        <f t="shared" si="5778"/>
        <v>0</v>
      </c>
      <c r="AGG88" s="450">
        <f t="shared" si="5778"/>
        <v>0</v>
      </c>
      <c r="AGH88" s="450">
        <f t="shared" si="5778"/>
        <v>0</v>
      </c>
      <c r="AGI88" s="450">
        <f t="shared" si="5778"/>
        <v>0</v>
      </c>
      <c r="AGJ88" s="450">
        <f t="shared" si="5778"/>
        <v>0</v>
      </c>
      <c r="AGK88" s="450">
        <f t="shared" si="5778"/>
        <v>0</v>
      </c>
      <c r="AGL88" s="450">
        <f t="shared" si="5778"/>
        <v>0</v>
      </c>
      <c r="AGM88" s="451">
        <f t="shared" si="5778"/>
        <v>0</v>
      </c>
      <c r="AGO88" s="457">
        <f t="shared" ref="AGO88:AHB88" si="5779">SUM(AGO89:AGO92)</f>
        <v>0</v>
      </c>
      <c r="AGP88" s="450">
        <f t="shared" si="5779"/>
        <v>0</v>
      </c>
      <c r="AGQ88" s="450">
        <f t="shared" si="5779"/>
        <v>0</v>
      </c>
      <c r="AGR88" s="450">
        <f t="shared" si="5779"/>
        <v>0</v>
      </c>
      <c r="AGS88" s="450">
        <f t="shared" si="5779"/>
        <v>0</v>
      </c>
      <c r="AGT88" s="450">
        <f t="shared" si="5779"/>
        <v>0</v>
      </c>
      <c r="AGU88" s="450">
        <f t="shared" si="5779"/>
        <v>0</v>
      </c>
      <c r="AGV88" s="450">
        <f t="shared" si="5779"/>
        <v>0</v>
      </c>
      <c r="AGW88" s="450">
        <f t="shared" si="5779"/>
        <v>0</v>
      </c>
      <c r="AGX88" s="450">
        <f t="shared" si="5779"/>
        <v>0</v>
      </c>
      <c r="AGY88" s="450">
        <f t="shared" si="5779"/>
        <v>0</v>
      </c>
      <c r="AGZ88" s="450">
        <f t="shared" si="5779"/>
        <v>0</v>
      </c>
      <c r="AHA88" s="450">
        <f t="shared" si="5779"/>
        <v>0</v>
      </c>
      <c r="AHB88" s="451">
        <f t="shared" si="5779"/>
        <v>0</v>
      </c>
      <c r="AHD88" s="457">
        <f t="shared" ref="AHD88:AHQ88" si="5780">SUM(AHD89:AHD92)</f>
        <v>0</v>
      </c>
      <c r="AHE88" s="450">
        <f t="shared" si="5780"/>
        <v>0</v>
      </c>
      <c r="AHF88" s="450">
        <f t="shared" si="5780"/>
        <v>0</v>
      </c>
      <c r="AHG88" s="450">
        <f t="shared" si="5780"/>
        <v>0</v>
      </c>
      <c r="AHH88" s="450">
        <f t="shared" si="5780"/>
        <v>0</v>
      </c>
      <c r="AHI88" s="450">
        <f t="shared" si="5780"/>
        <v>0</v>
      </c>
      <c r="AHJ88" s="450">
        <f t="shared" si="5780"/>
        <v>0</v>
      </c>
      <c r="AHK88" s="450">
        <f t="shared" si="5780"/>
        <v>0</v>
      </c>
      <c r="AHL88" s="450">
        <f t="shared" si="5780"/>
        <v>0</v>
      </c>
      <c r="AHM88" s="450">
        <f t="shared" si="5780"/>
        <v>0</v>
      </c>
      <c r="AHN88" s="450">
        <f t="shared" si="5780"/>
        <v>0</v>
      </c>
      <c r="AHO88" s="450">
        <f t="shared" si="5780"/>
        <v>0</v>
      </c>
      <c r="AHP88" s="450">
        <f t="shared" si="5780"/>
        <v>0</v>
      </c>
      <c r="AHQ88" s="451">
        <f t="shared" si="5780"/>
        <v>0</v>
      </c>
      <c r="AHS88" s="457">
        <f t="shared" ref="AHS88:AIF88" si="5781">SUM(AHS89:AHS92)</f>
        <v>0</v>
      </c>
      <c r="AHT88" s="450">
        <f t="shared" si="5781"/>
        <v>0</v>
      </c>
      <c r="AHU88" s="450">
        <f t="shared" si="5781"/>
        <v>0</v>
      </c>
      <c r="AHV88" s="450">
        <f t="shared" si="5781"/>
        <v>0</v>
      </c>
      <c r="AHW88" s="450">
        <f t="shared" si="5781"/>
        <v>0</v>
      </c>
      <c r="AHX88" s="450">
        <f t="shared" si="5781"/>
        <v>0</v>
      </c>
      <c r="AHY88" s="450">
        <f t="shared" si="5781"/>
        <v>0</v>
      </c>
      <c r="AHZ88" s="450">
        <f t="shared" si="5781"/>
        <v>0</v>
      </c>
      <c r="AIA88" s="450">
        <f t="shared" si="5781"/>
        <v>0</v>
      </c>
      <c r="AIB88" s="450">
        <f t="shared" si="5781"/>
        <v>0</v>
      </c>
      <c r="AIC88" s="450">
        <f t="shared" si="5781"/>
        <v>0</v>
      </c>
      <c r="AID88" s="450">
        <f t="shared" si="5781"/>
        <v>0</v>
      </c>
      <c r="AIE88" s="450">
        <f t="shared" si="5781"/>
        <v>0</v>
      </c>
      <c r="AIF88" s="451">
        <f t="shared" si="5781"/>
        <v>0</v>
      </c>
      <c r="AIH88" s="457">
        <f t="shared" ref="AIH88:AIU88" si="5782">SUM(AIH89:AIH92)</f>
        <v>0</v>
      </c>
      <c r="AII88" s="450">
        <f t="shared" si="5782"/>
        <v>0</v>
      </c>
      <c r="AIJ88" s="450">
        <f t="shared" si="5782"/>
        <v>0</v>
      </c>
      <c r="AIK88" s="450">
        <f t="shared" si="5782"/>
        <v>0</v>
      </c>
      <c r="AIL88" s="450">
        <f t="shared" si="5782"/>
        <v>0</v>
      </c>
      <c r="AIM88" s="450">
        <f t="shared" si="5782"/>
        <v>0</v>
      </c>
      <c r="AIN88" s="450">
        <f t="shared" si="5782"/>
        <v>0</v>
      </c>
      <c r="AIO88" s="450">
        <f t="shared" si="5782"/>
        <v>0</v>
      </c>
      <c r="AIP88" s="450">
        <f t="shared" si="5782"/>
        <v>0</v>
      </c>
      <c r="AIQ88" s="450">
        <f t="shared" si="5782"/>
        <v>0</v>
      </c>
      <c r="AIR88" s="450">
        <f t="shared" si="5782"/>
        <v>0</v>
      </c>
      <c r="AIS88" s="450">
        <f t="shared" si="5782"/>
        <v>0</v>
      </c>
      <c r="AIT88" s="450">
        <f t="shared" si="5782"/>
        <v>0</v>
      </c>
      <c r="AIU88" s="451">
        <f t="shared" si="5782"/>
        <v>0</v>
      </c>
      <c r="AIW88" s="457">
        <f t="shared" ref="AIW88:AJJ88" si="5783">SUM(AIW89:AIW92)</f>
        <v>0</v>
      </c>
      <c r="AIX88" s="450">
        <f t="shared" si="5783"/>
        <v>0</v>
      </c>
      <c r="AIY88" s="450">
        <f t="shared" si="5783"/>
        <v>0</v>
      </c>
      <c r="AIZ88" s="450">
        <f t="shared" si="5783"/>
        <v>0</v>
      </c>
      <c r="AJA88" s="450">
        <f t="shared" si="5783"/>
        <v>0</v>
      </c>
      <c r="AJB88" s="450">
        <f t="shared" si="5783"/>
        <v>0</v>
      </c>
      <c r="AJC88" s="450">
        <f t="shared" si="5783"/>
        <v>0</v>
      </c>
      <c r="AJD88" s="450">
        <f t="shared" si="5783"/>
        <v>0</v>
      </c>
      <c r="AJE88" s="450">
        <f t="shared" si="5783"/>
        <v>0</v>
      </c>
      <c r="AJF88" s="450">
        <f t="shared" si="5783"/>
        <v>0</v>
      </c>
      <c r="AJG88" s="450">
        <f t="shared" si="5783"/>
        <v>0</v>
      </c>
      <c r="AJH88" s="450">
        <f t="shared" si="5783"/>
        <v>0</v>
      </c>
      <c r="AJI88" s="450">
        <f t="shared" si="5783"/>
        <v>0</v>
      </c>
      <c r="AJJ88" s="451">
        <f t="shared" si="5783"/>
        <v>0</v>
      </c>
      <c r="AJL88" s="457">
        <f t="shared" ref="AJL88:AJY88" si="5784">SUM(AJL89:AJL92)</f>
        <v>0</v>
      </c>
      <c r="AJM88" s="450">
        <f t="shared" si="5784"/>
        <v>0</v>
      </c>
      <c r="AJN88" s="450">
        <f t="shared" si="5784"/>
        <v>0</v>
      </c>
      <c r="AJO88" s="450">
        <f t="shared" si="5784"/>
        <v>0</v>
      </c>
      <c r="AJP88" s="450">
        <f t="shared" si="5784"/>
        <v>0</v>
      </c>
      <c r="AJQ88" s="450">
        <f t="shared" si="5784"/>
        <v>0</v>
      </c>
      <c r="AJR88" s="450">
        <f t="shared" si="5784"/>
        <v>0</v>
      </c>
      <c r="AJS88" s="450">
        <f t="shared" si="5784"/>
        <v>0</v>
      </c>
      <c r="AJT88" s="450">
        <f t="shared" si="5784"/>
        <v>0</v>
      </c>
      <c r="AJU88" s="450">
        <f t="shared" si="5784"/>
        <v>0</v>
      </c>
      <c r="AJV88" s="450">
        <f t="shared" si="5784"/>
        <v>0</v>
      </c>
      <c r="AJW88" s="450">
        <f t="shared" si="5784"/>
        <v>0</v>
      </c>
      <c r="AJX88" s="450">
        <f t="shared" si="5784"/>
        <v>0</v>
      </c>
      <c r="AJY88" s="451">
        <f t="shared" si="5784"/>
        <v>0</v>
      </c>
      <c r="AKA88" s="457">
        <f t="shared" ref="AKA88:AKN88" si="5785">SUM(AKA89:AKA92)</f>
        <v>0</v>
      </c>
      <c r="AKB88" s="450">
        <f t="shared" si="5785"/>
        <v>0</v>
      </c>
      <c r="AKC88" s="450">
        <f t="shared" si="5785"/>
        <v>0</v>
      </c>
      <c r="AKD88" s="450">
        <f t="shared" si="5785"/>
        <v>0</v>
      </c>
      <c r="AKE88" s="450">
        <f t="shared" si="5785"/>
        <v>0</v>
      </c>
      <c r="AKF88" s="450">
        <f t="shared" si="5785"/>
        <v>0</v>
      </c>
      <c r="AKG88" s="450">
        <f t="shared" si="5785"/>
        <v>0</v>
      </c>
      <c r="AKH88" s="450">
        <f t="shared" si="5785"/>
        <v>0</v>
      </c>
      <c r="AKI88" s="450">
        <f t="shared" si="5785"/>
        <v>0</v>
      </c>
      <c r="AKJ88" s="450">
        <f t="shared" si="5785"/>
        <v>0</v>
      </c>
      <c r="AKK88" s="450">
        <f t="shared" si="5785"/>
        <v>0</v>
      </c>
      <c r="AKL88" s="450">
        <f t="shared" si="5785"/>
        <v>0</v>
      </c>
      <c r="AKM88" s="450">
        <f t="shared" si="5785"/>
        <v>0</v>
      </c>
      <c r="AKN88" s="451">
        <f t="shared" si="5785"/>
        <v>0</v>
      </c>
      <c r="AKP88" s="457">
        <f t="shared" ref="AKP88:ALC88" si="5786">SUM(AKP89:AKP92)</f>
        <v>0</v>
      </c>
      <c r="AKQ88" s="450">
        <f t="shared" si="5786"/>
        <v>0</v>
      </c>
      <c r="AKR88" s="450">
        <f t="shared" si="5786"/>
        <v>0</v>
      </c>
      <c r="AKS88" s="450">
        <f t="shared" si="5786"/>
        <v>0</v>
      </c>
      <c r="AKT88" s="450">
        <f t="shared" si="5786"/>
        <v>0</v>
      </c>
      <c r="AKU88" s="450">
        <f t="shared" si="5786"/>
        <v>0</v>
      </c>
      <c r="AKV88" s="450">
        <f t="shared" si="5786"/>
        <v>0</v>
      </c>
      <c r="AKW88" s="450">
        <f t="shared" si="5786"/>
        <v>0</v>
      </c>
      <c r="AKX88" s="450">
        <f t="shared" si="5786"/>
        <v>0</v>
      </c>
      <c r="AKY88" s="450">
        <f t="shared" si="5786"/>
        <v>0</v>
      </c>
      <c r="AKZ88" s="450">
        <f t="shared" si="5786"/>
        <v>0</v>
      </c>
      <c r="ALA88" s="450">
        <f t="shared" si="5786"/>
        <v>0</v>
      </c>
      <c r="ALB88" s="450">
        <f t="shared" si="5786"/>
        <v>0</v>
      </c>
      <c r="ALC88" s="451">
        <f t="shared" si="5786"/>
        <v>0</v>
      </c>
      <c r="ALE88" s="457">
        <f t="shared" ref="ALE88:ALR88" si="5787">SUM(ALE89:ALE92)</f>
        <v>0</v>
      </c>
      <c r="ALF88" s="450">
        <f t="shared" si="5787"/>
        <v>0</v>
      </c>
      <c r="ALG88" s="450">
        <f t="shared" si="5787"/>
        <v>0</v>
      </c>
      <c r="ALH88" s="450">
        <f t="shared" si="5787"/>
        <v>0</v>
      </c>
      <c r="ALI88" s="450">
        <f t="shared" si="5787"/>
        <v>0</v>
      </c>
      <c r="ALJ88" s="450">
        <f t="shared" si="5787"/>
        <v>0</v>
      </c>
      <c r="ALK88" s="450">
        <f t="shared" si="5787"/>
        <v>0</v>
      </c>
      <c r="ALL88" s="450">
        <f t="shared" si="5787"/>
        <v>0</v>
      </c>
      <c r="ALM88" s="450">
        <f t="shared" si="5787"/>
        <v>0</v>
      </c>
      <c r="ALN88" s="450">
        <f t="shared" si="5787"/>
        <v>0</v>
      </c>
      <c r="ALO88" s="450">
        <f t="shared" si="5787"/>
        <v>0</v>
      </c>
      <c r="ALP88" s="450">
        <f t="shared" si="5787"/>
        <v>0</v>
      </c>
      <c r="ALQ88" s="450">
        <f t="shared" si="5787"/>
        <v>0</v>
      </c>
      <c r="ALR88" s="451">
        <f t="shared" si="5787"/>
        <v>0</v>
      </c>
      <c r="ALT88" s="457">
        <f t="shared" ref="ALT88:AMG88" si="5788">SUM(ALT89:ALT92)</f>
        <v>0</v>
      </c>
      <c r="ALU88" s="450">
        <f t="shared" si="5788"/>
        <v>0</v>
      </c>
      <c r="ALV88" s="450">
        <f t="shared" si="5788"/>
        <v>0</v>
      </c>
      <c r="ALW88" s="450">
        <f t="shared" si="5788"/>
        <v>0</v>
      </c>
      <c r="ALX88" s="450">
        <f t="shared" si="5788"/>
        <v>0</v>
      </c>
      <c r="ALY88" s="450">
        <f t="shared" si="5788"/>
        <v>0</v>
      </c>
      <c r="ALZ88" s="450">
        <f t="shared" si="5788"/>
        <v>0</v>
      </c>
      <c r="AMA88" s="450">
        <f t="shared" si="5788"/>
        <v>0</v>
      </c>
      <c r="AMB88" s="450">
        <f t="shared" si="5788"/>
        <v>0</v>
      </c>
      <c r="AMC88" s="450">
        <f t="shared" si="5788"/>
        <v>0</v>
      </c>
      <c r="AMD88" s="450">
        <f t="shared" si="5788"/>
        <v>0</v>
      </c>
      <c r="AME88" s="450">
        <f t="shared" si="5788"/>
        <v>0</v>
      </c>
      <c r="AMF88" s="450">
        <f t="shared" si="5788"/>
        <v>0</v>
      </c>
      <c r="AMG88" s="451">
        <f t="shared" si="5788"/>
        <v>0</v>
      </c>
      <c r="AMI88" s="457">
        <f t="shared" ref="AMI88:AMV88" si="5789">SUM(AMI89:AMI92)</f>
        <v>0</v>
      </c>
      <c r="AMJ88" s="450">
        <f t="shared" si="5789"/>
        <v>0</v>
      </c>
      <c r="AMK88" s="450">
        <f t="shared" si="5789"/>
        <v>0</v>
      </c>
      <c r="AML88" s="450">
        <f t="shared" si="5789"/>
        <v>0</v>
      </c>
      <c r="AMM88" s="450">
        <f t="shared" si="5789"/>
        <v>0</v>
      </c>
      <c r="AMN88" s="450">
        <f t="shared" si="5789"/>
        <v>0</v>
      </c>
      <c r="AMO88" s="450">
        <f t="shared" si="5789"/>
        <v>0</v>
      </c>
      <c r="AMP88" s="450">
        <f t="shared" si="5789"/>
        <v>0</v>
      </c>
      <c r="AMQ88" s="450">
        <f t="shared" si="5789"/>
        <v>0</v>
      </c>
      <c r="AMR88" s="450">
        <f t="shared" si="5789"/>
        <v>0</v>
      </c>
      <c r="AMS88" s="450">
        <f t="shared" si="5789"/>
        <v>0</v>
      </c>
      <c r="AMT88" s="450">
        <f t="shared" si="5789"/>
        <v>0</v>
      </c>
      <c r="AMU88" s="450">
        <f t="shared" si="5789"/>
        <v>0</v>
      </c>
      <c r="AMV88" s="451">
        <f t="shared" si="5789"/>
        <v>0</v>
      </c>
      <c r="AMX88" s="457">
        <f t="shared" ref="AMX88:ANK88" si="5790">SUM(AMX89:AMX92)</f>
        <v>0</v>
      </c>
      <c r="AMY88" s="450">
        <f t="shared" si="5790"/>
        <v>0</v>
      </c>
      <c r="AMZ88" s="450">
        <f t="shared" si="5790"/>
        <v>0</v>
      </c>
      <c r="ANA88" s="450">
        <f t="shared" si="5790"/>
        <v>0</v>
      </c>
      <c r="ANB88" s="450">
        <f t="shared" si="5790"/>
        <v>0</v>
      </c>
      <c r="ANC88" s="450">
        <f t="shared" si="5790"/>
        <v>0</v>
      </c>
      <c r="AND88" s="450">
        <f t="shared" si="5790"/>
        <v>0</v>
      </c>
      <c r="ANE88" s="450">
        <f t="shared" si="5790"/>
        <v>0</v>
      </c>
      <c r="ANF88" s="450">
        <f t="shared" si="5790"/>
        <v>0</v>
      </c>
      <c r="ANG88" s="450">
        <f t="shared" si="5790"/>
        <v>0</v>
      </c>
      <c r="ANH88" s="450">
        <f t="shared" si="5790"/>
        <v>0</v>
      </c>
      <c r="ANI88" s="450">
        <f t="shared" si="5790"/>
        <v>0</v>
      </c>
      <c r="ANJ88" s="450">
        <f t="shared" si="5790"/>
        <v>0</v>
      </c>
      <c r="ANK88" s="451">
        <f t="shared" si="5790"/>
        <v>0</v>
      </c>
      <c r="ANM88" s="457">
        <f t="shared" ref="ANM88:ANZ88" si="5791">SUM(ANM89:ANM92)</f>
        <v>0</v>
      </c>
      <c r="ANN88" s="450">
        <f t="shared" si="5791"/>
        <v>0</v>
      </c>
      <c r="ANO88" s="450">
        <f t="shared" si="5791"/>
        <v>0</v>
      </c>
      <c r="ANP88" s="450">
        <f t="shared" si="5791"/>
        <v>0</v>
      </c>
      <c r="ANQ88" s="450">
        <f t="shared" si="5791"/>
        <v>0</v>
      </c>
      <c r="ANR88" s="450">
        <f t="shared" si="5791"/>
        <v>0</v>
      </c>
      <c r="ANS88" s="450">
        <f t="shared" si="5791"/>
        <v>0</v>
      </c>
      <c r="ANT88" s="450">
        <f t="shared" si="5791"/>
        <v>0</v>
      </c>
      <c r="ANU88" s="450">
        <f t="shared" si="5791"/>
        <v>0</v>
      </c>
      <c r="ANV88" s="450">
        <f t="shared" si="5791"/>
        <v>0</v>
      </c>
      <c r="ANW88" s="450">
        <f t="shared" si="5791"/>
        <v>0</v>
      </c>
      <c r="ANX88" s="450">
        <f t="shared" si="5791"/>
        <v>0</v>
      </c>
      <c r="ANY88" s="450">
        <f t="shared" si="5791"/>
        <v>0</v>
      </c>
      <c r="ANZ88" s="451">
        <f t="shared" si="5791"/>
        <v>0</v>
      </c>
      <c r="AOB88" s="457">
        <f t="shared" ref="AOB88:AOO88" si="5792">SUM(AOB89:AOB92)</f>
        <v>0</v>
      </c>
      <c r="AOC88" s="450">
        <f t="shared" si="5792"/>
        <v>0</v>
      </c>
      <c r="AOD88" s="450">
        <f t="shared" si="5792"/>
        <v>0</v>
      </c>
      <c r="AOE88" s="450">
        <f t="shared" si="5792"/>
        <v>0</v>
      </c>
      <c r="AOF88" s="450">
        <f t="shared" si="5792"/>
        <v>0</v>
      </c>
      <c r="AOG88" s="450">
        <f t="shared" si="5792"/>
        <v>0</v>
      </c>
      <c r="AOH88" s="450">
        <f t="shared" si="5792"/>
        <v>0</v>
      </c>
      <c r="AOI88" s="450">
        <f t="shared" si="5792"/>
        <v>0</v>
      </c>
      <c r="AOJ88" s="450">
        <f t="shared" si="5792"/>
        <v>0</v>
      </c>
      <c r="AOK88" s="450">
        <f t="shared" si="5792"/>
        <v>0</v>
      </c>
      <c r="AOL88" s="450">
        <f t="shared" si="5792"/>
        <v>0</v>
      </c>
      <c r="AOM88" s="450">
        <f t="shared" si="5792"/>
        <v>0</v>
      </c>
      <c r="AON88" s="450">
        <f t="shared" si="5792"/>
        <v>0</v>
      </c>
      <c r="AOO88" s="451">
        <f t="shared" si="5792"/>
        <v>0</v>
      </c>
      <c r="AOQ88" s="457">
        <f t="shared" ref="AOQ88:APD88" si="5793">SUM(AOQ89:AOQ92)</f>
        <v>0</v>
      </c>
      <c r="AOR88" s="450">
        <f t="shared" si="5793"/>
        <v>0</v>
      </c>
      <c r="AOS88" s="450">
        <f t="shared" si="5793"/>
        <v>0</v>
      </c>
      <c r="AOT88" s="450">
        <f t="shared" si="5793"/>
        <v>0</v>
      </c>
      <c r="AOU88" s="450">
        <f t="shared" si="5793"/>
        <v>0</v>
      </c>
      <c r="AOV88" s="450">
        <f t="shared" si="5793"/>
        <v>0</v>
      </c>
      <c r="AOW88" s="450">
        <f t="shared" si="5793"/>
        <v>0</v>
      </c>
      <c r="AOX88" s="450">
        <f t="shared" si="5793"/>
        <v>0</v>
      </c>
      <c r="AOY88" s="450">
        <f t="shared" si="5793"/>
        <v>0</v>
      </c>
      <c r="AOZ88" s="450">
        <f t="shared" si="5793"/>
        <v>0</v>
      </c>
      <c r="APA88" s="450">
        <f t="shared" si="5793"/>
        <v>0</v>
      </c>
      <c r="APB88" s="450">
        <f t="shared" si="5793"/>
        <v>0</v>
      </c>
      <c r="APC88" s="450">
        <f t="shared" si="5793"/>
        <v>0</v>
      </c>
      <c r="APD88" s="451">
        <f t="shared" si="5793"/>
        <v>0</v>
      </c>
      <c r="APF88" s="457">
        <f t="shared" ref="APF88:APS88" si="5794">SUM(APF89:APF92)</f>
        <v>0</v>
      </c>
      <c r="APG88" s="450">
        <f t="shared" si="5794"/>
        <v>0</v>
      </c>
      <c r="APH88" s="450">
        <f t="shared" si="5794"/>
        <v>0</v>
      </c>
      <c r="API88" s="450">
        <f t="shared" si="5794"/>
        <v>0</v>
      </c>
      <c r="APJ88" s="450">
        <f t="shared" si="5794"/>
        <v>0</v>
      </c>
      <c r="APK88" s="450">
        <f t="shared" si="5794"/>
        <v>0</v>
      </c>
      <c r="APL88" s="450">
        <f t="shared" si="5794"/>
        <v>0</v>
      </c>
      <c r="APM88" s="450">
        <f t="shared" si="5794"/>
        <v>0</v>
      </c>
      <c r="APN88" s="450">
        <f t="shared" si="5794"/>
        <v>0</v>
      </c>
      <c r="APO88" s="450">
        <f t="shared" si="5794"/>
        <v>0</v>
      </c>
      <c r="APP88" s="450">
        <f t="shared" si="5794"/>
        <v>0</v>
      </c>
      <c r="APQ88" s="450">
        <f t="shared" si="5794"/>
        <v>0</v>
      </c>
      <c r="APR88" s="450">
        <f t="shared" si="5794"/>
        <v>0</v>
      </c>
      <c r="APS88" s="451">
        <f t="shared" si="5794"/>
        <v>0</v>
      </c>
      <c r="APU88" s="457">
        <f t="shared" ref="APU88:AQH88" si="5795">SUM(APU89:APU92)</f>
        <v>0</v>
      </c>
      <c r="APV88" s="450">
        <f t="shared" si="5795"/>
        <v>0</v>
      </c>
      <c r="APW88" s="450">
        <f t="shared" si="5795"/>
        <v>0</v>
      </c>
      <c r="APX88" s="450">
        <f t="shared" si="5795"/>
        <v>0</v>
      </c>
      <c r="APY88" s="450">
        <f t="shared" si="5795"/>
        <v>0</v>
      </c>
      <c r="APZ88" s="450">
        <f t="shared" si="5795"/>
        <v>0</v>
      </c>
      <c r="AQA88" s="450">
        <f t="shared" si="5795"/>
        <v>0</v>
      </c>
      <c r="AQB88" s="450">
        <f t="shared" si="5795"/>
        <v>0</v>
      </c>
      <c r="AQC88" s="450">
        <f t="shared" si="5795"/>
        <v>0</v>
      </c>
      <c r="AQD88" s="450">
        <f t="shared" si="5795"/>
        <v>0</v>
      </c>
      <c r="AQE88" s="450">
        <f t="shared" si="5795"/>
        <v>0</v>
      </c>
      <c r="AQF88" s="450">
        <f t="shared" si="5795"/>
        <v>0</v>
      </c>
      <c r="AQG88" s="450">
        <f t="shared" si="5795"/>
        <v>0</v>
      </c>
      <c r="AQH88" s="451">
        <f t="shared" si="5795"/>
        <v>0</v>
      </c>
      <c r="AQJ88" s="457">
        <f t="shared" ref="AQJ88:AQW88" si="5796">SUM(AQJ89:AQJ92)</f>
        <v>0</v>
      </c>
      <c r="AQK88" s="450">
        <f t="shared" si="5796"/>
        <v>0</v>
      </c>
      <c r="AQL88" s="450">
        <f t="shared" si="5796"/>
        <v>0</v>
      </c>
      <c r="AQM88" s="450">
        <f t="shared" si="5796"/>
        <v>0</v>
      </c>
      <c r="AQN88" s="450">
        <f t="shared" si="5796"/>
        <v>0</v>
      </c>
      <c r="AQO88" s="450">
        <f t="shared" si="5796"/>
        <v>0</v>
      </c>
      <c r="AQP88" s="450">
        <f t="shared" si="5796"/>
        <v>0</v>
      </c>
      <c r="AQQ88" s="450">
        <f t="shared" si="5796"/>
        <v>0</v>
      </c>
      <c r="AQR88" s="450">
        <f t="shared" si="5796"/>
        <v>0</v>
      </c>
      <c r="AQS88" s="450">
        <f t="shared" si="5796"/>
        <v>0</v>
      </c>
      <c r="AQT88" s="450">
        <f t="shared" si="5796"/>
        <v>0</v>
      </c>
      <c r="AQU88" s="450">
        <f t="shared" si="5796"/>
        <v>0</v>
      </c>
      <c r="AQV88" s="450">
        <f t="shared" si="5796"/>
        <v>0</v>
      </c>
      <c r="AQW88" s="451">
        <f t="shared" si="5796"/>
        <v>0</v>
      </c>
      <c r="AQY88" s="457">
        <f t="shared" ref="AQY88:ARL88" si="5797">SUM(AQY89:AQY92)</f>
        <v>0</v>
      </c>
      <c r="AQZ88" s="450">
        <f t="shared" si="5797"/>
        <v>0</v>
      </c>
      <c r="ARA88" s="450">
        <f t="shared" si="5797"/>
        <v>0</v>
      </c>
      <c r="ARB88" s="450">
        <f t="shared" si="5797"/>
        <v>0</v>
      </c>
      <c r="ARC88" s="450">
        <f t="shared" si="5797"/>
        <v>0</v>
      </c>
      <c r="ARD88" s="450">
        <f t="shared" si="5797"/>
        <v>0</v>
      </c>
      <c r="ARE88" s="450">
        <f t="shared" si="5797"/>
        <v>0</v>
      </c>
      <c r="ARF88" s="450">
        <f t="shared" si="5797"/>
        <v>0</v>
      </c>
      <c r="ARG88" s="450">
        <f t="shared" si="5797"/>
        <v>0</v>
      </c>
      <c r="ARH88" s="450">
        <f t="shared" si="5797"/>
        <v>0</v>
      </c>
      <c r="ARI88" s="450">
        <f t="shared" si="5797"/>
        <v>0</v>
      </c>
      <c r="ARJ88" s="450">
        <f t="shared" si="5797"/>
        <v>0</v>
      </c>
      <c r="ARK88" s="450">
        <f t="shared" si="5797"/>
        <v>0</v>
      </c>
      <c r="ARL88" s="451">
        <f t="shared" si="5797"/>
        <v>0</v>
      </c>
      <c r="ARN88" s="457">
        <f t="shared" ref="ARN88:ASA88" si="5798">SUM(ARN89:ARN92)</f>
        <v>0</v>
      </c>
      <c r="ARO88" s="450">
        <f t="shared" si="5798"/>
        <v>0</v>
      </c>
      <c r="ARP88" s="450">
        <f t="shared" si="5798"/>
        <v>0</v>
      </c>
      <c r="ARQ88" s="450">
        <f t="shared" si="5798"/>
        <v>0</v>
      </c>
      <c r="ARR88" s="450">
        <f t="shared" si="5798"/>
        <v>0</v>
      </c>
      <c r="ARS88" s="450">
        <f t="shared" si="5798"/>
        <v>0</v>
      </c>
      <c r="ART88" s="450">
        <f t="shared" si="5798"/>
        <v>0</v>
      </c>
      <c r="ARU88" s="450">
        <f t="shared" si="5798"/>
        <v>0</v>
      </c>
      <c r="ARV88" s="450">
        <f t="shared" si="5798"/>
        <v>0</v>
      </c>
      <c r="ARW88" s="450">
        <f t="shared" si="5798"/>
        <v>0</v>
      </c>
      <c r="ARX88" s="450">
        <f t="shared" si="5798"/>
        <v>0</v>
      </c>
      <c r="ARY88" s="450">
        <f t="shared" si="5798"/>
        <v>0</v>
      </c>
      <c r="ARZ88" s="450">
        <f t="shared" si="5798"/>
        <v>0</v>
      </c>
      <c r="ASA88" s="451">
        <f t="shared" si="5798"/>
        <v>0</v>
      </c>
      <c r="ASC88" s="457">
        <f t="shared" ref="ASC88:ASP88" si="5799">SUM(ASC89:ASC92)</f>
        <v>0</v>
      </c>
      <c r="ASD88" s="450">
        <f t="shared" si="5799"/>
        <v>0</v>
      </c>
      <c r="ASE88" s="450">
        <f t="shared" si="5799"/>
        <v>0</v>
      </c>
      <c r="ASF88" s="450">
        <f t="shared" si="5799"/>
        <v>0</v>
      </c>
      <c r="ASG88" s="450">
        <f t="shared" si="5799"/>
        <v>0</v>
      </c>
      <c r="ASH88" s="450">
        <f t="shared" si="5799"/>
        <v>0</v>
      </c>
      <c r="ASI88" s="450">
        <f t="shared" si="5799"/>
        <v>0</v>
      </c>
      <c r="ASJ88" s="450">
        <f t="shared" si="5799"/>
        <v>0</v>
      </c>
      <c r="ASK88" s="450">
        <f t="shared" si="5799"/>
        <v>0</v>
      </c>
      <c r="ASL88" s="450">
        <f t="shared" si="5799"/>
        <v>0</v>
      </c>
      <c r="ASM88" s="450">
        <f t="shared" si="5799"/>
        <v>0</v>
      </c>
      <c r="ASN88" s="450">
        <f t="shared" si="5799"/>
        <v>0</v>
      </c>
      <c r="ASO88" s="450">
        <f t="shared" si="5799"/>
        <v>0</v>
      </c>
      <c r="ASP88" s="451">
        <f t="shared" si="5799"/>
        <v>0</v>
      </c>
      <c r="ASR88" s="457">
        <f t="shared" ref="ASR88:ATE88" si="5800">SUM(ASR89:ASR92)</f>
        <v>0</v>
      </c>
      <c r="ASS88" s="450">
        <f t="shared" si="5800"/>
        <v>0</v>
      </c>
      <c r="AST88" s="450">
        <f t="shared" si="5800"/>
        <v>0</v>
      </c>
      <c r="ASU88" s="450">
        <f t="shared" si="5800"/>
        <v>0</v>
      </c>
      <c r="ASV88" s="450">
        <f t="shared" si="5800"/>
        <v>0</v>
      </c>
      <c r="ASW88" s="450">
        <f t="shared" si="5800"/>
        <v>0</v>
      </c>
      <c r="ASX88" s="450">
        <f t="shared" si="5800"/>
        <v>0</v>
      </c>
      <c r="ASY88" s="450">
        <f t="shared" si="5800"/>
        <v>0</v>
      </c>
      <c r="ASZ88" s="450">
        <f t="shared" si="5800"/>
        <v>0</v>
      </c>
      <c r="ATA88" s="450">
        <f t="shared" si="5800"/>
        <v>0</v>
      </c>
      <c r="ATB88" s="450">
        <f t="shared" si="5800"/>
        <v>0</v>
      </c>
      <c r="ATC88" s="450">
        <f t="shared" si="5800"/>
        <v>0</v>
      </c>
      <c r="ATD88" s="450">
        <f t="shared" si="5800"/>
        <v>0</v>
      </c>
      <c r="ATE88" s="451">
        <f t="shared" si="5800"/>
        <v>0</v>
      </c>
      <c r="ATG88" s="457">
        <f t="shared" ref="ATG88:ATT88" si="5801">SUM(ATG89:ATG92)</f>
        <v>0</v>
      </c>
      <c r="ATH88" s="450">
        <f t="shared" si="5801"/>
        <v>0</v>
      </c>
      <c r="ATI88" s="450">
        <f t="shared" si="5801"/>
        <v>0</v>
      </c>
      <c r="ATJ88" s="450">
        <f t="shared" si="5801"/>
        <v>0</v>
      </c>
      <c r="ATK88" s="450">
        <f t="shared" si="5801"/>
        <v>0</v>
      </c>
      <c r="ATL88" s="450">
        <f t="shared" si="5801"/>
        <v>0</v>
      </c>
      <c r="ATM88" s="450">
        <f t="shared" si="5801"/>
        <v>0</v>
      </c>
      <c r="ATN88" s="450">
        <f t="shared" si="5801"/>
        <v>0</v>
      </c>
      <c r="ATO88" s="450">
        <f t="shared" si="5801"/>
        <v>0</v>
      </c>
      <c r="ATP88" s="450">
        <f t="shared" si="5801"/>
        <v>0</v>
      </c>
      <c r="ATQ88" s="450">
        <f t="shared" si="5801"/>
        <v>0</v>
      </c>
      <c r="ATR88" s="450">
        <f t="shared" si="5801"/>
        <v>0</v>
      </c>
      <c r="ATS88" s="450">
        <f t="shared" si="5801"/>
        <v>0</v>
      </c>
      <c r="ATT88" s="451">
        <f t="shared" si="5801"/>
        <v>0</v>
      </c>
      <c r="ATV88" s="457">
        <f t="shared" ref="ATV88:AUI88" si="5802">SUM(ATV89:ATV92)</f>
        <v>0</v>
      </c>
      <c r="ATW88" s="450">
        <f t="shared" si="5802"/>
        <v>0</v>
      </c>
      <c r="ATX88" s="450">
        <f t="shared" si="5802"/>
        <v>0</v>
      </c>
      <c r="ATY88" s="450">
        <f t="shared" si="5802"/>
        <v>0</v>
      </c>
      <c r="ATZ88" s="450">
        <f t="shared" si="5802"/>
        <v>0</v>
      </c>
      <c r="AUA88" s="450">
        <f t="shared" si="5802"/>
        <v>0</v>
      </c>
      <c r="AUB88" s="450">
        <f t="shared" si="5802"/>
        <v>0</v>
      </c>
      <c r="AUC88" s="450">
        <f t="shared" si="5802"/>
        <v>0</v>
      </c>
      <c r="AUD88" s="450">
        <f t="shared" si="5802"/>
        <v>0</v>
      </c>
      <c r="AUE88" s="450">
        <f t="shared" si="5802"/>
        <v>0</v>
      </c>
      <c r="AUF88" s="450">
        <f t="shared" si="5802"/>
        <v>0</v>
      </c>
      <c r="AUG88" s="450">
        <f t="shared" si="5802"/>
        <v>0</v>
      </c>
      <c r="AUH88" s="450">
        <f t="shared" si="5802"/>
        <v>0</v>
      </c>
      <c r="AUI88" s="451">
        <f t="shared" si="5802"/>
        <v>0</v>
      </c>
      <c r="AUK88" s="457">
        <f t="shared" ref="AUK88:AUX88" si="5803">SUM(AUK89:AUK92)</f>
        <v>0</v>
      </c>
      <c r="AUL88" s="450">
        <f t="shared" si="5803"/>
        <v>0</v>
      </c>
      <c r="AUM88" s="450">
        <f t="shared" si="5803"/>
        <v>0</v>
      </c>
      <c r="AUN88" s="450">
        <f t="shared" si="5803"/>
        <v>0</v>
      </c>
      <c r="AUO88" s="450">
        <f t="shared" si="5803"/>
        <v>0</v>
      </c>
      <c r="AUP88" s="450">
        <f t="shared" si="5803"/>
        <v>0</v>
      </c>
      <c r="AUQ88" s="450">
        <f t="shared" si="5803"/>
        <v>0</v>
      </c>
      <c r="AUR88" s="450">
        <f t="shared" si="5803"/>
        <v>0</v>
      </c>
      <c r="AUS88" s="450">
        <f t="shared" si="5803"/>
        <v>0</v>
      </c>
      <c r="AUT88" s="450">
        <f t="shared" si="5803"/>
        <v>0</v>
      </c>
      <c r="AUU88" s="450">
        <f t="shared" si="5803"/>
        <v>0</v>
      </c>
      <c r="AUV88" s="450">
        <f t="shared" si="5803"/>
        <v>0</v>
      </c>
      <c r="AUW88" s="450">
        <f t="shared" si="5803"/>
        <v>0</v>
      </c>
      <c r="AUX88" s="451">
        <f t="shared" si="5803"/>
        <v>0</v>
      </c>
      <c r="AUZ88" s="457">
        <f t="shared" ref="AUZ88:AVM88" si="5804">SUM(AUZ89:AUZ92)</f>
        <v>0</v>
      </c>
      <c r="AVA88" s="450">
        <f t="shared" si="5804"/>
        <v>0</v>
      </c>
      <c r="AVB88" s="450">
        <f t="shared" si="5804"/>
        <v>0</v>
      </c>
      <c r="AVC88" s="450">
        <f t="shared" si="5804"/>
        <v>0</v>
      </c>
      <c r="AVD88" s="450">
        <f t="shared" si="5804"/>
        <v>0</v>
      </c>
      <c r="AVE88" s="450">
        <f t="shared" si="5804"/>
        <v>0</v>
      </c>
      <c r="AVF88" s="450">
        <f t="shared" si="5804"/>
        <v>0</v>
      </c>
      <c r="AVG88" s="450">
        <f t="shared" si="5804"/>
        <v>0</v>
      </c>
      <c r="AVH88" s="450">
        <f t="shared" si="5804"/>
        <v>0</v>
      </c>
      <c r="AVI88" s="450">
        <f t="shared" si="5804"/>
        <v>0</v>
      </c>
      <c r="AVJ88" s="450">
        <f t="shared" si="5804"/>
        <v>0</v>
      </c>
      <c r="AVK88" s="450">
        <f t="shared" si="5804"/>
        <v>0</v>
      </c>
      <c r="AVL88" s="450">
        <f t="shared" si="5804"/>
        <v>0</v>
      </c>
      <c r="AVM88" s="451">
        <f t="shared" si="5804"/>
        <v>0</v>
      </c>
      <c r="AVO88" s="457">
        <f t="shared" ref="AVO88:AWB88" si="5805">SUM(AVO89:AVO92)</f>
        <v>0</v>
      </c>
      <c r="AVP88" s="450">
        <f t="shared" si="5805"/>
        <v>0</v>
      </c>
      <c r="AVQ88" s="450">
        <f t="shared" si="5805"/>
        <v>0</v>
      </c>
      <c r="AVR88" s="450">
        <f t="shared" si="5805"/>
        <v>0</v>
      </c>
      <c r="AVS88" s="450">
        <f t="shared" si="5805"/>
        <v>0</v>
      </c>
      <c r="AVT88" s="450">
        <f t="shared" si="5805"/>
        <v>0</v>
      </c>
      <c r="AVU88" s="450">
        <f t="shared" si="5805"/>
        <v>0</v>
      </c>
      <c r="AVV88" s="450">
        <f t="shared" si="5805"/>
        <v>0</v>
      </c>
      <c r="AVW88" s="450">
        <f t="shared" si="5805"/>
        <v>0</v>
      </c>
      <c r="AVX88" s="450">
        <f t="shared" si="5805"/>
        <v>0</v>
      </c>
      <c r="AVY88" s="450">
        <f t="shared" si="5805"/>
        <v>0</v>
      </c>
      <c r="AVZ88" s="450">
        <f t="shared" si="5805"/>
        <v>0</v>
      </c>
      <c r="AWA88" s="450">
        <f t="shared" si="5805"/>
        <v>0</v>
      </c>
      <c r="AWB88" s="451">
        <f t="shared" si="5805"/>
        <v>0</v>
      </c>
      <c r="AWD88" s="457">
        <f t="shared" ref="AWD88:AWQ88" si="5806">SUM(AWD89:AWD92)</f>
        <v>0</v>
      </c>
      <c r="AWE88" s="450">
        <f t="shared" si="5806"/>
        <v>0</v>
      </c>
      <c r="AWF88" s="450">
        <f t="shared" si="5806"/>
        <v>0</v>
      </c>
      <c r="AWG88" s="450">
        <f t="shared" si="5806"/>
        <v>0</v>
      </c>
      <c r="AWH88" s="450">
        <f t="shared" si="5806"/>
        <v>0</v>
      </c>
      <c r="AWI88" s="450">
        <f t="shared" si="5806"/>
        <v>0</v>
      </c>
      <c r="AWJ88" s="450">
        <f t="shared" si="5806"/>
        <v>0</v>
      </c>
      <c r="AWK88" s="450">
        <f t="shared" si="5806"/>
        <v>0</v>
      </c>
      <c r="AWL88" s="450">
        <f t="shared" si="5806"/>
        <v>0</v>
      </c>
      <c r="AWM88" s="450">
        <f t="shared" si="5806"/>
        <v>0</v>
      </c>
      <c r="AWN88" s="450">
        <f t="shared" si="5806"/>
        <v>0</v>
      </c>
      <c r="AWO88" s="450">
        <f t="shared" si="5806"/>
        <v>0</v>
      </c>
      <c r="AWP88" s="450">
        <f t="shared" si="5806"/>
        <v>0</v>
      </c>
      <c r="AWQ88" s="451">
        <f t="shared" si="5806"/>
        <v>0</v>
      </c>
      <c r="AWS88" s="457">
        <f t="shared" ref="AWS88:AXF88" si="5807">SUM(AWS89:AWS92)</f>
        <v>0</v>
      </c>
      <c r="AWT88" s="450">
        <f t="shared" si="5807"/>
        <v>0</v>
      </c>
      <c r="AWU88" s="450">
        <f t="shared" si="5807"/>
        <v>0</v>
      </c>
      <c r="AWV88" s="450">
        <f t="shared" si="5807"/>
        <v>0</v>
      </c>
      <c r="AWW88" s="450">
        <f t="shared" si="5807"/>
        <v>0</v>
      </c>
      <c r="AWX88" s="450">
        <f t="shared" si="5807"/>
        <v>0</v>
      </c>
      <c r="AWY88" s="450">
        <f t="shared" si="5807"/>
        <v>0</v>
      </c>
      <c r="AWZ88" s="450">
        <f t="shared" si="5807"/>
        <v>0</v>
      </c>
      <c r="AXA88" s="450">
        <f t="shared" si="5807"/>
        <v>0</v>
      </c>
      <c r="AXB88" s="450">
        <f t="shared" si="5807"/>
        <v>0</v>
      </c>
      <c r="AXC88" s="450">
        <f t="shared" si="5807"/>
        <v>0</v>
      </c>
      <c r="AXD88" s="450">
        <f t="shared" si="5807"/>
        <v>0</v>
      </c>
      <c r="AXE88" s="450">
        <f t="shared" si="5807"/>
        <v>0</v>
      </c>
      <c r="AXF88" s="451">
        <f t="shared" si="5807"/>
        <v>0</v>
      </c>
      <c r="AXH88" s="457">
        <f t="shared" ref="AXH88:AXU88" si="5808">SUM(AXH89:AXH92)</f>
        <v>0</v>
      </c>
      <c r="AXI88" s="450">
        <f t="shared" si="5808"/>
        <v>0</v>
      </c>
      <c r="AXJ88" s="450">
        <f t="shared" si="5808"/>
        <v>0</v>
      </c>
      <c r="AXK88" s="450">
        <f t="shared" si="5808"/>
        <v>0</v>
      </c>
      <c r="AXL88" s="450">
        <f t="shared" si="5808"/>
        <v>0</v>
      </c>
      <c r="AXM88" s="450">
        <f t="shared" si="5808"/>
        <v>0</v>
      </c>
      <c r="AXN88" s="450">
        <f t="shared" si="5808"/>
        <v>0</v>
      </c>
      <c r="AXO88" s="450">
        <f t="shared" si="5808"/>
        <v>0</v>
      </c>
      <c r="AXP88" s="450">
        <f t="shared" si="5808"/>
        <v>0</v>
      </c>
      <c r="AXQ88" s="450">
        <f t="shared" si="5808"/>
        <v>0</v>
      </c>
      <c r="AXR88" s="450">
        <f t="shared" si="5808"/>
        <v>0</v>
      </c>
      <c r="AXS88" s="450">
        <f t="shared" si="5808"/>
        <v>0</v>
      </c>
      <c r="AXT88" s="450">
        <f t="shared" si="5808"/>
        <v>0</v>
      </c>
      <c r="AXU88" s="451">
        <f t="shared" si="5808"/>
        <v>0</v>
      </c>
      <c r="AXW88" s="457">
        <f t="shared" ref="AXW88:AYJ88" si="5809">SUM(AXW89:AXW92)</f>
        <v>0</v>
      </c>
      <c r="AXX88" s="450">
        <f t="shared" si="5809"/>
        <v>0</v>
      </c>
      <c r="AXY88" s="450">
        <f t="shared" si="5809"/>
        <v>0</v>
      </c>
      <c r="AXZ88" s="450">
        <f t="shared" si="5809"/>
        <v>0</v>
      </c>
      <c r="AYA88" s="450">
        <f t="shared" si="5809"/>
        <v>0</v>
      </c>
      <c r="AYB88" s="450">
        <f t="shared" si="5809"/>
        <v>0</v>
      </c>
      <c r="AYC88" s="450">
        <f t="shared" si="5809"/>
        <v>0</v>
      </c>
      <c r="AYD88" s="450">
        <f t="shared" si="5809"/>
        <v>0</v>
      </c>
      <c r="AYE88" s="450">
        <f t="shared" si="5809"/>
        <v>0</v>
      </c>
      <c r="AYF88" s="450">
        <f t="shared" si="5809"/>
        <v>0</v>
      </c>
      <c r="AYG88" s="450">
        <f t="shared" si="5809"/>
        <v>0</v>
      </c>
      <c r="AYH88" s="450">
        <f t="shared" si="5809"/>
        <v>0</v>
      </c>
      <c r="AYI88" s="450">
        <f t="shared" si="5809"/>
        <v>0</v>
      </c>
      <c r="AYJ88" s="451">
        <f t="shared" si="5809"/>
        <v>0</v>
      </c>
      <c r="AYL88" s="457">
        <f t="shared" ref="AYL88:AYY88" si="5810">SUM(AYL89:AYL92)</f>
        <v>0</v>
      </c>
      <c r="AYM88" s="450">
        <f t="shared" si="5810"/>
        <v>0</v>
      </c>
      <c r="AYN88" s="450">
        <f t="shared" si="5810"/>
        <v>0</v>
      </c>
      <c r="AYO88" s="450">
        <f t="shared" si="5810"/>
        <v>0</v>
      </c>
      <c r="AYP88" s="450">
        <f t="shared" si="5810"/>
        <v>0</v>
      </c>
      <c r="AYQ88" s="450">
        <f t="shared" si="5810"/>
        <v>0</v>
      </c>
      <c r="AYR88" s="450">
        <f t="shared" si="5810"/>
        <v>0</v>
      </c>
      <c r="AYS88" s="450">
        <f t="shared" si="5810"/>
        <v>0</v>
      </c>
      <c r="AYT88" s="450">
        <f t="shared" si="5810"/>
        <v>0</v>
      </c>
      <c r="AYU88" s="450">
        <f t="shared" si="5810"/>
        <v>0</v>
      </c>
      <c r="AYV88" s="450">
        <f t="shared" si="5810"/>
        <v>0</v>
      </c>
      <c r="AYW88" s="450">
        <f t="shared" si="5810"/>
        <v>0</v>
      </c>
      <c r="AYX88" s="450">
        <f t="shared" si="5810"/>
        <v>0</v>
      </c>
      <c r="AYY88" s="451">
        <f t="shared" si="5810"/>
        <v>0</v>
      </c>
      <c r="AZA88" s="457">
        <f t="shared" ref="AZA88:AZN88" si="5811">SUM(AZA89:AZA92)</f>
        <v>0</v>
      </c>
      <c r="AZB88" s="450">
        <f t="shared" si="5811"/>
        <v>0</v>
      </c>
      <c r="AZC88" s="450">
        <f t="shared" si="5811"/>
        <v>0</v>
      </c>
      <c r="AZD88" s="450">
        <f t="shared" si="5811"/>
        <v>0</v>
      </c>
      <c r="AZE88" s="450">
        <f t="shared" si="5811"/>
        <v>0</v>
      </c>
      <c r="AZF88" s="450">
        <f t="shared" si="5811"/>
        <v>0</v>
      </c>
      <c r="AZG88" s="450">
        <f t="shared" si="5811"/>
        <v>0</v>
      </c>
      <c r="AZH88" s="450">
        <f t="shared" si="5811"/>
        <v>0</v>
      </c>
      <c r="AZI88" s="450">
        <f t="shared" si="5811"/>
        <v>0</v>
      </c>
      <c r="AZJ88" s="450">
        <f t="shared" si="5811"/>
        <v>0</v>
      </c>
      <c r="AZK88" s="450">
        <f t="shared" si="5811"/>
        <v>0</v>
      </c>
      <c r="AZL88" s="450">
        <f t="shared" si="5811"/>
        <v>0</v>
      </c>
      <c r="AZM88" s="450">
        <f t="shared" si="5811"/>
        <v>0</v>
      </c>
      <c r="AZN88" s="451">
        <f t="shared" si="5811"/>
        <v>0</v>
      </c>
      <c r="AZP88" s="457">
        <f t="shared" ref="AZP88:BAC88" si="5812">SUM(AZP89:AZP92)</f>
        <v>0</v>
      </c>
      <c r="AZQ88" s="450">
        <f t="shared" si="5812"/>
        <v>0</v>
      </c>
      <c r="AZR88" s="450">
        <f t="shared" si="5812"/>
        <v>0</v>
      </c>
      <c r="AZS88" s="450">
        <f t="shared" si="5812"/>
        <v>0</v>
      </c>
      <c r="AZT88" s="450">
        <f t="shared" si="5812"/>
        <v>0</v>
      </c>
      <c r="AZU88" s="450">
        <f t="shared" si="5812"/>
        <v>0</v>
      </c>
      <c r="AZV88" s="450">
        <f t="shared" si="5812"/>
        <v>0</v>
      </c>
      <c r="AZW88" s="450">
        <f t="shared" si="5812"/>
        <v>0</v>
      </c>
      <c r="AZX88" s="450">
        <f t="shared" si="5812"/>
        <v>0</v>
      </c>
      <c r="AZY88" s="450">
        <f t="shared" si="5812"/>
        <v>0</v>
      </c>
      <c r="AZZ88" s="450">
        <f t="shared" si="5812"/>
        <v>0</v>
      </c>
      <c r="BAA88" s="450">
        <f t="shared" si="5812"/>
        <v>0</v>
      </c>
      <c r="BAB88" s="450">
        <f t="shared" si="5812"/>
        <v>0</v>
      </c>
      <c r="BAC88" s="451">
        <f t="shared" si="5812"/>
        <v>0</v>
      </c>
      <c r="BAE88" s="457">
        <f t="shared" ref="BAE88:BAR88" si="5813">SUM(BAE89:BAE92)</f>
        <v>0</v>
      </c>
      <c r="BAF88" s="450">
        <f t="shared" si="5813"/>
        <v>0</v>
      </c>
      <c r="BAG88" s="450">
        <f t="shared" si="5813"/>
        <v>0</v>
      </c>
      <c r="BAH88" s="450">
        <f t="shared" si="5813"/>
        <v>0</v>
      </c>
      <c r="BAI88" s="450">
        <f t="shared" si="5813"/>
        <v>0</v>
      </c>
      <c r="BAJ88" s="450">
        <f t="shared" si="5813"/>
        <v>0</v>
      </c>
      <c r="BAK88" s="450">
        <f t="shared" si="5813"/>
        <v>0</v>
      </c>
      <c r="BAL88" s="450">
        <f t="shared" si="5813"/>
        <v>0</v>
      </c>
      <c r="BAM88" s="450">
        <f t="shared" si="5813"/>
        <v>0</v>
      </c>
      <c r="BAN88" s="450">
        <f t="shared" si="5813"/>
        <v>0</v>
      </c>
      <c r="BAO88" s="450">
        <f t="shared" si="5813"/>
        <v>0</v>
      </c>
      <c r="BAP88" s="450">
        <f t="shared" si="5813"/>
        <v>0</v>
      </c>
      <c r="BAQ88" s="450">
        <f t="shared" si="5813"/>
        <v>0</v>
      </c>
      <c r="BAR88" s="451">
        <f t="shared" si="5813"/>
        <v>0</v>
      </c>
      <c r="BAT88" s="457">
        <f t="shared" ref="BAT88:BBG88" si="5814">SUM(BAT89:BAT92)</f>
        <v>0</v>
      </c>
      <c r="BAU88" s="450">
        <f t="shared" si="5814"/>
        <v>0</v>
      </c>
      <c r="BAV88" s="450">
        <f t="shared" si="5814"/>
        <v>0</v>
      </c>
      <c r="BAW88" s="450">
        <f t="shared" si="5814"/>
        <v>0</v>
      </c>
      <c r="BAX88" s="450">
        <f t="shared" si="5814"/>
        <v>0</v>
      </c>
      <c r="BAY88" s="450">
        <f t="shared" si="5814"/>
        <v>0</v>
      </c>
      <c r="BAZ88" s="450">
        <f t="shared" si="5814"/>
        <v>0</v>
      </c>
      <c r="BBA88" s="450">
        <f t="shared" si="5814"/>
        <v>0</v>
      </c>
      <c r="BBB88" s="450">
        <f t="shared" si="5814"/>
        <v>0</v>
      </c>
      <c r="BBC88" s="450">
        <f t="shared" si="5814"/>
        <v>0</v>
      </c>
      <c r="BBD88" s="450">
        <f t="shared" si="5814"/>
        <v>0</v>
      </c>
      <c r="BBE88" s="450">
        <f t="shared" si="5814"/>
        <v>0</v>
      </c>
      <c r="BBF88" s="450">
        <f t="shared" si="5814"/>
        <v>0</v>
      </c>
      <c r="BBG88" s="451">
        <f t="shared" si="5814"/>
        <v>0</v>
      </c>
      <c r="BBI88" s="457">
        <f t="shared" ref="BBI88:BBV88" si="5815">SUM(BBI89:BBI92)</f>
        <v>0</v>
      </c>
      <c r="BBJ88" s="450">
        <f t="shared" si="5815"/>
        <v>0</v>
      </c>
      <c r="BBK88" s="450">
        <f t="shared" si="5815"/>
        <v>0</v>
      </c>
      <c r="BBL88" s="450">
        <f t="shared" si="5815"/>
        <v>0</v>
      </c>
      <c r="BBM88" s="450">
        <f t="shared" si="5815"/>
        <v>0</v>
      </c>
      <c r="BBN88" s="450">
        <f t="shared" si="5815"/>
        <v>0</v>
      </c>
      <c r="BBO88" s="450">
        <f t="shared" si="5815"/>
        <v>0</v>
      </c>
      <c r="BBP88" s="450">
        <f t="shared" si="5815"/>
        <v>0</v>
      </c>
      <c r="BBQ88" s="450">
        <f t="shared" si="5815"/>
        <v>0</v>
      </c>
      <c r="BBR88" s="450">
        <f t="shared" si="5815"/>
        <v>0</v>
      </c>
      <c r="BBS88" s="450">
        <f t="shared" si="5815"/>
        <v>0</v>
      </c>
      <c r="BBT88" s="450">
        <f t="shared" si="5815"/>
        <v>0</v>
      </c>
      <c r="BBU88" s="450">
        <f t="shared" si="5815"/>
        <v>0</v>
      </c>
      <c r="BBV88" s="451">
        <f t="shared" si="5815"/>
        <v>0</v>
      </c>
      <c r="BBX88" s="457">
        <f t="shared" ref="BBX88:BCK88" si="5816">SUM(BBX89:BBX92)</f>
        <v>0</v>
      </c>
      <c r="BBY88" s="450">
        <f t="shared" si="5816"/>
        <v>0</v>
      </c>
      <c r="BBZ88" s="450">
        <f t="shared" si="5816"/>
        <v>0</v>
      </c>
      <c r="BCA88" s="450">
        <f t="shared" si="5816"/>
        <v>0</v>
      </c>
      <c r="BCB88" s="450">
        <f t="shared" si="5816"/>
        <v>0</v>
      </c>
      <c r="BCC88" s="450">
        <f t="shared" si="5816"/>
        <v>0</v>
      </c>
      <c r="BCD88" s="450">
        <f t="shared" si="5816"/>
        <v>0</v>
      </c>
      <c r="BCE88" s="450">
        <f t="shared" si="5816"/>
        <v>0</v>
      </c>
      <c r="BCF88" s="450">
        <f t="shared" si="5816"/>
        <v>0</v>
      </c>
      <c r="BCG88" s="450">
        <f t="shared" si="5816"/>
        <v>0</v>
      </c>
      <c r="BCH88" s="450">
        <f t="shared" si="5816"/>
        <v>0</v>
      </c>
      <c r="BCI88" s="450">
        <f t="shared" si="5816"/>
        <v>0</v>
      </c>
      <c r="BCJ88" s="450">
        <f t="shared" si="5816"/>
        <v>0</v>
      </c>
      <c r="BCK88" s="451">
        <f t="shared" si="5816"/>
        <v>0</v>
      </c>
      <c r="BCM88" s="457">
        <f t="shared" ref="BCM88:BCZ88" si="5817">SUM(BCM89:BCM92)</f>
        <v>0</v>
      </c>
      <c r="BCN88" s="450">
        <f t="shared" si="5817"/>
        <v>0</v>
      </c>
      <c r="BCO88" s="450">
        <f t="shared" si="5817"/>
        <v>0</v>
      </c>
      <c r="BCP88" s="450">
        <f t="shared" si="5817"/>
        <v>0</v>
      </c>
      <c r="BCQ88" s="450">
        <f t="shared" si="5817"/>
        <v>0</v>
      </c>
      <c r="BCR88" s="450">
        <f t="shared" si="5817"/>
        <v>0</v>
      </c>
      <c r="BCS88" s="450">
        <f t="shared" si="5817"/>
        <v>0</v>
      </c>
      <c r="BCT88" s="450">
        <f t="shared" si="5817"/>
        <v>0</v>
      </c>
      <c r="BCU88" s="450">
        <f t="shared" si="5817"/>
        <v>0</v>
      </c>
      <c r="BCV88" s="450">
        <f t="shared" si="5817"/>
        <v>0</v>
      </c>
      <c r="BCW88" s="450">
        <f t="shared" si="5817"/>
        <v>0</v>
      </c>
      <c r="BCX88" s="450">
        <f t="shared" si="5817"/>
        <v>0</v>
      </c>
      <c r="BCY88" s="450">
        <f t="shared" si="5817"/>
        <v>0</v>
      </c>
      <c r="BCZ88" s="451">
        <f t="shared" si="5817"/>
        <v>0</v>
      </c>
      <c r="BDB88" s="457">
        <f t="shared" ref="BDB88:BDO88" si="5818">SUM(BDB89:BDB92)</f>
        <v>0</v>
      </c>
      <c r="BDC88" s="450">
        <f t="shared" si="5818"/>
        <v>0</v>
      </c>
      <c r="BDD88" s="450">
        <f t="shared" si="5818"/>
        <v>0</v>
      </c>
      <c r="BDE88" s="450">
        <f t="shared" si="5818"/>
        <v>0</v>
      </c>
      <c r="BDF88" s="450">
        <f t="shared" si="5818"/>
        <v>0</v>
      </c>
      <c r="BDG88" s="450">
        <f t="shared" si="5818"/>
        <v>0</v>
      </c>
      <c r="BDH88" s="450">
        <f t="shared" si="5818"/>
        <v>0</v>
      </c>
      <c r="BDI88" s="450">
        <f t="shared" si="5818"/>
        <v>0</v>
      </c>
      <c r="BDJ88" s="450">
        <f t="shared" si="5818"/>
        <v>0</v>
      </c>
      <c r="BDK88" s="450">
        <f t="shared" si="5818"/>
        <v>0</v>
      </c>
      <c r="BDL88" s="450">
        <f t="shared" si="5818"/>
        <v>0</v>
      </c>
      <c r="BDM88" s="450">
        <f t="shared" si="5818"/>
        <v>0</v>
      </c>
      <c r="BDN88" s="450">
        <f t="shared" si="5818"/>
        <v>0</v>
      </c>
      <c r="BDO88" s="451">
        <f t="shared" si="5818"/>
        <v>0</v>
      </c>
      <c r="BDQ88" s="457">
        <f t="shared" ref="BDQ88:BED88" si="5819">SUM(BDQ89:BDQ92)</f>
        <v>0</v>
      </c>
      <c r="BDR88" s="450">
        <f t="shared" si="5819"/>
        <v>0</v>
      </c>
      <c r="BDS88" s="450">
        <f t="shared" si="5819"/>
        <v>0</v>
      </c>
      <c r="BDT88" s="450">
        <f t="shared" si="5819"/>
        <v>0</v>
      </c>
      <c r="BDU88" s="450">
        <f t="shared" si="5819"/>
        <v>0</v>
      </c>
      <c r="BDV88" s="450">
        <f t="shared" si="5819"/>
        <v>0</v>
      </c>
      <c r="BDW88" s="450">
        <f t="shared" si="5819"/>
        <v>0</v>
      </c>
      <c r="BDX88" s="450">
        <f t="shared" si="5819"/>
        <v>0</v>
      </c>
      <c r="BDY88" s="450">
        <f t="shared" si="5819"/>
        <v>0</v>
      </c>
      <c r="BDZ88" s="450">
        <f t="shared" si="5819"/>
        <v>0</v>
      </c>
      <c r="BEA88" s="450">
        <f t="shared" si="5819"/>
        <v>0</v>
      </c>
      <c r="BEB88" s="450">
        <f t="shared" si="5819"/>
        <v>0</v>
      </c>
      <c r="BEC88" s="450">
        <f t="shared" si="5819"/>
        <v>0</v>
      </c>
      <c r="BED88" s="451">
        <f t="shared" si="5819"/>
        <v>0</v>
      </c>
      <c r="BEF88" s="457">
        <f t="shared" ref="BEF88:BES88" si="5820">SUM(BEF89:BEF92)</f>
        <v>0</v>
      </c>
      <c r="BEG88" s="450">
        <f t="shared" si="5820"/>
        <v>0</v>
      </c>
      <c r="BEH88" s="450">
        <f t="shared" si="5820"/>
        <v>0</v>
      </c>
      <c r="BEI88" s="450">
        <f t="shared" si="5820"/>
        <v>0</v>
      </c>
      <c r="BEJ88" s="450">
        <f t="shared" si="5820"/>
        <v>0</v>
      </c>
      <c r="BEK88" s="450">
        <f t="shared" si="5820"/>
        <v>0</v>
      </c>
      <c r="BEL88" s="450">
        <f t="shared" si="5820"/>
        <v>0</v>
      </c>
      <c r="BEM88" s="450">
        <f t="shared" si="5820"/>
        <v>0</v>
      </c>
      <c r="BEN88" s="450">
        <f t="shared" si="5820"/>
        <v>0</v>
      </c>
      <c r="BEO88" s="450">
        <f t="shared" si="5820"/>
        <v>0</v>
      </c>
      <c r="BEP88" s="450">
        <f t="shared" si="5820"/>
        <v>0</v>
      </c>
      <c r="BEQ88" s="450">
        <f t="shared" si="5820"/>
        <v>0</v>
      </c>
      <c r="BER88" s="450">
        <f t="shared" si="5820"/>
        <v>0</v>
      </c>
      <c r="BES88" s="451">
        <f t="shared" si="5820"/>
        <v>0</v>
      </c>
      <c r="BEU88" s="457">
        <f t="shared" ref="BEU88:BFH88" si="5821">SUM(BEU89:BEU92)</f>
        <v>0</v>
      </c>
      <c r="BEV88" s="450">
        <f t="shared" si="5821"/>
        <v>0</v>
      </c>
      <c r="BEW88" s="450">
        <f t="shared" si="5821"/>
        <v>0</v>
      </c>
      <c r="BEX88" s="450">
        <f t="shared" si="5821"/>
        <v>0</v>
      </c>
      <c r="BEY88" s="450">
        <f t="shared" si="5821"/>
        <v>0</v>
      </c>
      <c r="BEZ88" s="450">
        <f t="shared" si="5821"/>
        <v>0</v>
      </c>
      <c r="BFA88" s="450">
        <f t="shared" si="5821"/>
        <v>0</v>
      </c>
      <c r="BFB88" s="450">
        <f t="shared" si="5821"/>
        <v>0</v>
      </c>
      <c r="BFC88" s="450">
        <f t="shared" si="5821"/>
        <v>0</v>
      </c>
      <c r="BFD88" s="450">
        <f t="shared" si="5821"/>
        <v>0</v>
      </c>
      <c r="BFE88" s="450">
        <f t="shared" si="5821"/>
        <v>0</v>
      </c>
      <c r="BFF88" s="450">
        <f t="shared" si="5821"/>
        <v>0</v>
      </c>
      <c r="BFG88" s="450">
        <f t="shared" si="5821"/>
        <v>0</v>
      </c>
      <c r="BFH88" s="451">
        <f t="shared" si="5821"/>
        <v>0</v>
      </c>
      <c r="BFJ88" s="457">
        <f t="shared" ref="BFJ88:BFW88" si="5822">SUM(BFJ89:BFJ92)</f>
        <v>0</v>
      </c>
      <c r="BFK88" s="450">
        <f t="shared" si="5822"/>
        <v>0</v>
      </c>
      <c r="BFL88" s="450">
        <f t="shared" si="5822"/>
        <v>0</v>
      </c>
      <c r="BFM88" s="450">
        <f t="shared" si="5822"/>
        <v>0</v>
      </c>
      <c r="BFN88" s="450">
        <f t="shared" si="5822"/>
        <v>0</v>
      </c>
      <c r="BFO88" s="450">
        <f t="shared" si="5822"/>
        <v>0</v>
      </c>
      <c r="BFP88" s="450">
        <f t="shared" si="5822"/>
        <v>0</v>
      </c>
      <c r="BFQ88" s="450">
        <f t="shared" si="5822"/>
        <v>0</v>
      </c>
      <c r="BFR88" s="450">
        <f t="shared" si="5822"/>
        <v>0</v>
      </c>
      <c r="BFS88" s="450">
        <f t="shared" si="5822"/>
        <v>0</v>
      </c>
      <c r="BFT88" s="450">
        <f t="shared" si="5822"/>
        <v>0</v>
      </c>
      <c r="BFU88" s="450">
        <f t="shared" si="5822"/>
        <v>0</v>
      </c>
      <c r="BFV88" s="450">
        <f t="shared" si="5822"/>
        <v>0</v>
      </c>
      <c r="BFW88" s="451">
        <f t="shared" si="5822"/>
        <v>0</v>
      </c>
      <c r="BFY88" s="457">
        <f t="shared" ref="BFY88:BGL88" si="5823">SUM(BFY89:BFY92)</f>
        <v>0</v>
      </c>
      <c r="BFZ88" s="450">
        <f t="shared" si="5823"/>
        <v>0</v>
      </c>
      <c r="BGA88" s="450">
        <f t="shared" si="5823"/>
        <v>0</v>
      </c>
      <c r="BGB88" s="450">
        <f t="shared" si="5823"/>
        <v>0</v>
      </c>
      <c r="BGC88" s="450">
        <f t="shared" si="5823"/>
        <v>0</v>
      </c>
      <c r="BGD88" s="450">
        <f t="shared" si="5823"/>
        <v>0</v>
      </c>
      <c r="BGE88" s="450">
        <f t="shared" si="5823"/>
        <v>0</v>
      </c>
      <c r="BGF88" s="450">
        <f t="shared" si="5823"/>
        <v>0</v>
      </c>
      <c r="BGG88" s="450">
        <f t="shared" si="5823"/>
        <v>0</v>
      </c>
      <c r="BGH88" s="450">
        <f t="shared" si="5823"/>
        <v>0</v>
      </c>
      <c r="BGI88" s="450">
        <f t="shared" si="5823"/>
        <v>0</v>
      </c>
      <c r="BGJ88" s="450">
        <f t="shared" si="5823"/>
        <v>0</v>
      </c>
      <c r="BGK88" s="450">
        <f t="shared" si="5823"/>
        <v>0</v>
      </c>
      <c r="BGL88" s="451">
        <f t="shared" si="5823"/>
        <v>0</v>
      </c>
      <c r="BGN88" s="457">
        <f t="shared" ref="BGN88:BHA88" si="5824">SUM(BGN89:BGN92)</f>
        <v>0</v>
      </c>
      <c r="BGO88" s="450">
        <f t="shared" si="5824"/>
        <v>0</v>
      </c>
      <c r="BGP88" s="450">
        <f t="shared" si="5824"/>
        <v>0</v>
      </c>
      <c r="BGQ88" s="450">
        <f t="shared" si="5824"/>
        <v>0</v>
      </c>
      <c r="BGR88" s="450">
        <f t="shared" si="5824"/>
        <v>0</v>
      </c>
      <c r="BGS88" s="450">
        <f t="shared" si="5824"/>
        <v>0</v>
      </c>
      <c r="BGT88" s="450">
        <f t="shared" si="5824"/>
        <v>0</v>
      </c>
      <c r="BGU88" s="450">
        <f t="shared" si="5824"/>
        <v>0</v>
      </c>
      <c r="BGV88" s="450">
        <f t="shared" si="5824"/>
        <v>0</v>
      </c>
      <c r="BGW88" s="450">
        <f t="shared" si="5824"/>
        <v>0</v>
      </c>
      <c r="BGX88" s="450">
        <f t="shared" si="5824"/>
        <v>0</v>
      </c>
      <c r="BGY88" s="450">
        <f t="shared" si="5824"/>
        <v>0</v>
      </c>
      <c r="BGZ88" s="450">
        <f t="shared" si="5824"/>
        <v>0</v>
      </c>
      <c r="BHA88" s="451">
        <f t="shared" si="5824"/>
        <v>0</v>
      </c>
      <c r="BHC88" s="457">
        <f t="shared" ref="BHC88:BHP88" si="5825">SUM(BHC89:BHC92)</f>
        <v>0</v>
      </c>
      <c r="BHD88" s="450">
        <f t="shared" si="5825"/>
        <v>0</v>
      </c>
      <c r="BHE88" s="450">
        <f t="shared" si="5825"/>
        <v>0</v>
      </c>
      <c r="BHF88" s="450">
        <f t="shared" si="5825"/>
        <v>0</v>
      </c>
      <c r="BHG88" s="450">
        <f t="shared" si="5825"/>
        <v>0</v>
      </c>
      <c r="BHH88" s="450">
        <f t="shared" si="5825"/>
        <v>0</v>
      </c>
      <c r="BHI88" s="450">
        <f t="shared" si="5825"/>
        <v>0</v>
      </c>
      <c r="BHJ88" s="450">
        <f t="shared" si="5825"/>
        <v>0</v>
      </c>
      <c r="BHK88" s="450">
        <f t="shared" si="5825"/>
        <v>0</v>
      </c>
      <c r="BHL88" s="450">
        <f t="shared" si="5825"/>
        <v>0</v>
      </c>
      <c r="BHM88" s="450">
        <f t="shared" si="5825"/>
        <v>0</v>
      </c>
      <c r="BHN88" s="450">
        <f t="shared" si="5825"/>
        <v>0</v>
      </c>
      <c r="BHO88" s="450">
        <f t="shared" si="5825"/>
        <v>0</v>
      </c>
      <c r="BHP88" s="451">
        <f t="shared" si="5825"/>
        <v>0</v>
      </c>
      <c r="BHR88" s="457">
        <f t="shared" ref="BHR88:BIE88" si="5826">SUM(BHR89:BHR92)</f>
        <v>0</v>
      </c>
      <c r="BHS88" s="450">
        <f t="shared" si="5826"/>
        <v>0</v>
      </c>
      <c r="BHT88" s="450">
        <f t="shared" si="5826"/>
        <v>0</v>
      </c>
      <c r="BHU88" s="450">
        <f t="shared" si="5826"/>
        <v>0</v>
      </c>
      <c r="BHV88" s="450">
        <f t="shared" si="5826"/>
        <v>0</v>
      </c>
      <c r="BHW88" s="450">
        <f t="shared" si="5826"/>
        <v>0</v>
      </c>
      <c r="BHX88" s="450">
        <f t="shared" si="5826"/>
        <v>0</v>
      </c>
      <c r="BHY88" s="450">
        <f t="shared" si="5826"/>
        <v>0</v>
      </c>
      <c r="BHZ88" s="450">
        <f t="shared" si="5826"/>
        <v>0</v>
      </c>
      <c r="BIA88" s="450">
        <f t="shared" si="5826"/>
        <v>0</v>
      </c>
      <c r="BIB88" s="450">
        <f t="shared" si="5826"/>
        <v>0</v>
      </c>
      <c r="BIC88" s="450">
        <f t="shared" si="5826"/>
        <v>0</v>
      </c>
      <c r="BID88" s="450">
        <f t="shared" si="5826"/>
        <v>0</v>
      </c>
      <c r="BIE88" s="451">
        <f t="shared" si="5826"/>
        <v>0</v>
      </c>
      <c r="BIG88" s="457">
        <f t="shared" ref="BIG88:BIT88" si="5827">SUM(BIG89:BIG92)</f>
        <v>0</v>
      </c>
      <c r="BIH88" s="450">
        <f t="shared" si="5827"/>
        <v>0</v>
      </c>
      <c r="BII88" s="450">
        <f t="shared" si="5827"/>
        <v>0</v>
      </c>
      <c r="BIJ88" s="450">
        <f t="shared" si="5827"/>
        <v>0</v>
      </c>
      <c r="BIK88" s="450">
        <f t="shared" si="5827"/>
        <v>0</v>
      </c>
      <c r="BIL88" s="450">
        <f t="shared" si="5827"/>
        <v>0</v>
      </c>
      <c r="BIM88" s="450">
        <f t="shared" si="5827"/>
        <v>0</v>
      </c>
      <c r="BIN88" s="450">
        <f t="shared" si="5827"/>
        <v>0</v>
      </c>
      <c r="BIO88" s="450">
        <f t="shared" si="5827"/>
        <v>0</v>
      </c>
      <c r="BIP88" s="450">
        <f t="shared" si="5827"/>
        <v>0</v>
      </c>
      <c r="BIQ88" s="450">
        <f t="shared" si="5827"/>
        <v>0</v>
      </c>
      <c r="BIR88" s="450">
        <f t="shared" si="5827"/>
        <v>0</v>
      </c>
      <c r="BIS88" s="450">
        <f t="shared" si="5827"/>
        <v>0</v>
      </c>
      <c r="BIT88" s="451">
        <f t="shared" si="5827"/>
        <v>0</v>
      </c>
      <c r="BIV88" s="457">
        <f t="shared" ref="BIV88:BJI88" si="5828">SUM(BIV89:BIV92)</f>
        <v>0</v>
      </c>
      <c r="BIW88" s="450">
        <f t="shared" si="5828"/>
        <v>0</v>
      </c>
      <c r="BIX88" s="450">
        <f t="shared" si="5828"/>
        <v>0</v>
      </c>
      <c r="BIY88" s="450">
        <f t="shared" si="5828"/>
        <v>0</v>
      </c>
      <c r="BIZ88" s="450">
        <f t="shared" si="5828"/>
        <v>0</v>
      </c>
      <c r="BJA88" s="450">
        <f t="shared" si="5828"/>
        <v>0</v>
      </c>
      <c r="BJB88" s="450">
        <f t="shared" si="5828"/>
        <v>0</v>
      </c>
      <c r="BJC88" s="450">
        <f t="shared" si="5828"/>
        <v>0</v>
      </c>
      <c r="BJD88" s="450">
        <f t="shared" si="5828"/>
        <v>0</v>
      </c>
      <c r="BJE88" s="450">
        <f t="shared" si="5828"/>
        <v>0</v>
      </c>
      <c r="BJF88" s="450">
        <f t="shared" si="5828"/>
        <v>0</v>
      </c>
      <c r="BJG88" s="450">
        <f t="shared" si="5828"/>
        <v>0</v>
      </c>
      <c r="BJH88" s="450">
        <f t="shared" si="5828"/>
        <v>0</v>
      </c>
      <c r="BJI88" s="451">
        <f t="shared" si="5828"/>
        <v>0</v>
      </c>
      <c r="BJK88" s="457">
        <f t="shared" ref="BJK88:BJX88" si="5829">SUM(BJK89:BJK92)</f>
        <v>0</v>
      </c>
      <c r="BJL88" s="450">
        <f t="shared" si="5829"/>
        <v>0</v>
      </c>
      <c r="BJM88" s="450">
        <f t="shared" si="5829"/>
        <v>0</v>
      </c>
      <c r="BJN88" s="450">
        <f t="shared" si="5829"/>
        <v>0</v>
      </c>
      <c r="BJO88" s="450">
        <f t="shared" si="5829"/>
        <v>0</v>
      </c>
      <c r="BJP88" s="450">
        <f t="shared" si="5829"/>
        <v>0</v>
      </c>
      <c r="BJQ88" s="450">
        <f t="shared" si="5829"/>
        <v>0</v>
      </c>
      <c r="BJR88" s="450">
        <f t="shared" si="5829"/>
        <v>0</v>
      </c>
      <c r="BJS88" s="450">
        <f t="shared" si="5829"/>
        <v>0</v>
      </c>
      <c r="BJT88" s="450">
        <f t="shared" si="5829"/>
        <v>0</v>
      </c>
      <c r="BJU88" s="450">
        <f t="shared" si="5829"/>
        <v>0</v>
      </c>
      <c r="BJV88" s="450">
        <f t="shared" si="5829"/>
        <v>0</v>
      </c>
      <c r="BJW88" s="450">
        <f t="shared" si="5829"/>
        <v>0</v>
      </c>
      <c r="BJX88" s="451">
        <f t="shared" si="5829"/>
        <v>0</v>
      </c>
      <c r="BJZ88" s="457">
        <f t="shared" ref="BJZ88:BKM88" si="5830">SUM(BJZ89:BJZ92)</f>
        <v>0</v>
      </c>
      <c r="BKA88" s="450">
        <f t="shared" si="5830"/>
        <v>0</v>
      </c>
      <c r="BKB88" s="450">
        <f t="shared" si="5830"/>
        <v>0</v>
      </c>
      <c r="BKC88" s="450">
        <f t="shared" si="5830"/>
        <v>0</v>
      </c>
      <c r="BKD88" s="450">
        <f t="shared" si="5830"/>
        <v>0</v>
      </c>
      <c r="BKE88" s="450">
        <f t="shared" si="5830"/>
        <v>0</v>
      </c>
      <c r="BKF88" s="450">
        <f t="shared" si="5830"/>
        <v>0</v>
      </c>
      <c r="BKG88" s="450">
        <f t="shared" si="5830"/>
        <v>0</v>
      </c>
      <c r="BKH88" s="450">
        <f t="shared" si="5830"/>
        <v>0</v>
      </c>
      <c r="BKI88" s="450">
        <f t="shared" si="5830"/>
        <v>0</v>
      </c>
      <c r="BKJ88" s="450">
        <f t="shared" si="5830"/>
        <v>0</v>
      </c>
      <c r="BKK88" s="450">
        <f t="shared" si="5830"/>
        <v>0</v>
      </c>
      <c r="BKL88" s="450">
        <f t="shared" si="5830"/>
        <v>0</v>
      </c>
      <c r="BKM88" s="451">
        <f t="shared" si="5830"/>
        <v>0</v>
      </c>
      <c r="BKO88" s="457">
        <f t="shared" ref="BKO88:BLB88" si="5831">SUM(BKO89:BKO92)</f>
        <v>0</v>
      </c>
      <c r="BKP88" s="450">
        <f t="shared" si="5831"/>
        <v>0</v>
      </c>
      <c r="BKQ88" s="450">
        <f t="shared" si="5831"/>
        <v>0</v>
      </c>
      <c r="BKR88" s="450">
        <f t="shared" si="5831"/>
        <v>0</v>
      </c>
      <c r="BKS88" s="450">
        <f t="shared" si="5831"/>
        <v>0</v>
      </c>
      <c r="BKT88" s="450">
        <f t="shared" si="5831"/>
        <v>0</v>
      </c>
      <c r="BKU88" s="450">
        <f t="shared" si="5831"/>
        <v>0</v>
      </c>
      <c r="BKV88" s="450">
        <f t="shared" si="5831"/>
        <v>0</v>
      </c>
      <c r="BKW88" s="450">
        <f t="shared" si="5831"/>
        <v>0</v>
      </c>
      <c r="BKX88" s="450">
        <f t="shared" si="5831"/>
        <v>0</v>
      </c>
      <c r="BKY88" s="450">
        <f t="shared" si="5831"/>
        <v>0</v>
      </c>
      <c r="BKZ88" s="450">
        <f t="shared" si="5831"/>
        <v>0</v>
      </c>
      <c r="BLA88" s="450">
        <f t="shared" si="5831"/>
        <v>0</v>
      </c>
      <c r="BLB88" s="451">
        <f t="shared" si="5831"/>
        <v>0</v>
      </c>
      <c r="BLD88" s="457">
        <f t="shared" ref="BLD88:BLQ88" si="5832">SUM(BLD89:BLD92)</f>
        <v>0</v>
      </c>
      <c r="BLE88" s="450">
        <f t="shared" si="5832"/>
        <v>0</v>
      </c>
      <c r="BLF88" s="450">
        <f t="shared" si="5832"/>
        <v>0</v>
      </c>
      <c r="BLG88" s="450">
        <f t="shared" si="5832"/>
        <v>0</v>
      </c>
      <c r="BLH88" s="450">
        <f t="shared" si="5832"/>
        <v>0</v>
      </c>
      <c r="BLI88" s="450">
        <f t="shared" si="5832"/>
        <v>0</v>
      </c>
      <c r="BLJ88" s="450">
        <f t="shared" si="5832"/>
        <v>0</v>
      </c>
      <c r="BLK88" s="450">
        <f t="shared" si="5832"/>
        <v>0</v>
      </c>
      <c r="BLL88" s="450">
        <f t="shared" si="5832"/>
        <v>0</v>
      </c>
      <c r="BLM88" s="450">
        <f t="shared" si="5832"/>
        <v>0</v>
      </c>
      <c r="BLN88" s="450">
        <f t="shared" si="5832"/>
        <v>0</v>
      </c>
      <c r="BLO88" s="450">
        <f t="shared" si="5832"/>
        <v>0</v>
      </c>
      <c r="BLP88" s="450">
        <f t="shared" si="5832"/>
        <v>0</v>
      </c>
      <c r="BLQ88" s="451">
        <f t="shared" si="5832"/>
        <v>0</v>
      </c>
      <c r="BLS88" s="457">
        <f t="shared" ref="BLS88:BMF88" si="5833">SUM(BLS89:BLS92)</f>
        <v>0</v>
      </c>
      <c r="BLT88" s="450">
        <f t="shared" si="5833"/>
        <v>0</v>
      </c>
      <c r="BLU88" s="450">
        <f t="shared" si="5833"/>
        <v>0</v>
      </c>
      <c r="BLV88" s="450">
        <f t="shared" si="5833"/>
        <v>0</v>
      </c>
      <c r="BLW88" s="450">
        <f t="shared" si="5833"/>
        <v>0</v>
      </c>
      <c r="BLX88" s="450">
        <f t="shared" si="5833"/>
        <v>0</v>
      </c>
      <c r="BLY88" s="450">
        <f t="shared" si="5833"/>
        <v>0</v>
      </c>
      <c r="BLZ88" s="450">
        <f t="shared" si="5833"/>
        <v>0</v>
      </c>
      <c r="BMA88" s="450">
        <f t="shared" si="5833"/>
        <v>0</v>
      </c>
      <c r="BMB88" s="450">
        <f t="shared" si="5833"/>
        <v>0</v>
      </c>
      <c r="BMC88" s="450">
        <f t="shared" si="5833"/>
        <v>0</v>
      </c>
      <c r="BMD88" s="450">
        <f t="shared" si="5833"/>
        <v>0</v>
      </c>
      <c r="BME88" s="450">
        <f t="shared" si="5833"/>
        <v>0</v>
      </c>
      <c r="BMF88" s="451">
        <f t="shared" si="5833"/>
        <v>0</v>
      </c>
      <c r="BMH88" s="457">
        <f t="shared" ref="BMH88:BMU88" si="5834">SUM(BMH89:BMH92)</f>
        <v>0</v>
      </c>
      <c r="BMI88" s="450">
        <f t="shared" si="5834"/>
        <v>0</v>
      </c>
      <c r="BMJ88" s="450">
        <f t="shared" si="5834"/>
        <v>0</v>
      </c>
      <c r="BMK88" s="450">
        <f t="shared" si="5834"/>
        <v>0</v>
      </c>
      <c r="BML88" s="450">
        <f t="shared" si="5834"/>
        <v>0</v>
      </c>
      <c r="BMM88" s="450">
        <f t="shared" si="5834"/>
        <v>0</v>
      </c>
      <c r="BMN88" s="450">
        <f t="shared" si="5834"/>
        <v>0</v>
      </c>
      <c r="BMO88" s="450">
        <f t="shared" si="5834"/>
        <v>0</v>
      </c>
      <c r="BMP88" s="450">
        <f t="shared" si="5834"/>
        <v>0</v>
      </c>
      <c r="BMQ88" s="450">
        <f t="shared" si="5834"/>
        <v>0</v>
      </c>
      <c r="BMR88" s="450">
        <f t="shared" si="5834"/>
        <v>0</v>
      </c>
      <c r="BMS88" s="450">
        <f t="shared" si="5834"/>
        <v>0</v>
      </c>
      <c r="BMT88" s="450">
        <f t="shared" si="5834"/>
        <v>0</v>
      </c>
      <c r="BMU88" s="451">
        <f t="shared" si="5834"/>
        <v>0</v>
      </c>
      <c r="BMW88" s="457">
        <f t="shared" ref="BMW88:BNJ88" si="5835">SUM(BMW89:BMW92)</f>
        <v>0</v>
      </c>
      <c r="BMX88" s="450">
        <f t="shared" si="5835"/>
        <v>0</v>
      </c>
      <c r="BMY88" s="450">
        <f t="shared" si="5835"/>
        <v>0</v>
      </c>
      <c r="BMZ88" s="450">
        <f t="shared" si="5835"/>
        <v>0</v>
      </c>
      <c r="BNA88" s="450">
        <f t="shared" si="5835"/>
        <v>0</v>
      </c>
      <c r="BNB88" s="450">
        <f t="shared" si="5835"/>
        <v>0</v>
      </c>
      <c r="BNC88" s="450">
        <f t="shared" si="5835"/>
        <v>0</v>
      </c>
      <c r="BND88" s="450">
        <f t="shared" si="5835"/>
        <v>0</v>
      </c>
      <c r="BNE88" s="450">
        <f t="shared" si="5835"/>
        <v>0</v>
      </c>
      <c r="BNF88" s="450">
        <f t="shared" si="5835"/>
        <v>0</v>
      </c>
      <c r="BNG88" s="450">
        <f t="shared" si="5835"/>
        <v>0</v>
      </c>
      <c r="BNH88" s="450">
        <f t="shared" si="5835"/>
        <v>0</v>
      </c>
      <c r="BNI88" s="450">
        <f t="shared" si="5835"/>
        <v>0</v>
      </c>
      <c r="BNJ88" s="451">
        <f t="shared" si="5835"/>
        <v>0</v>
      </c>
      <c r="BNL88" s="457">
        <f t="shared" ref="BNL88:BNY88" si="5836">SUM(BNL89:BNL92)</f>
        <v>0</v>
      </c>
      <c r="BNM88" s="450">
        <f t="shared" si="5836"/>
        <v>0</v>
      </c>
      <c r="BNN88" s="450">
        <f t="shared" si="5836"/>
        <v>0</v>
      </c>
      <c r="BNO88" s="450">
        <f t="shared" si="5836"/>
        <v>0</v>
      </c>
      <c r="BNP88" s="450">
        <f t="shared" si="5836"/>
        <v>0</v>
      </c>
      <c r="BNQ88" s="450">
        <f t="shared" si="5836"/>
        <v>0</v>
      </c>
      <c r="BNR88" s="450">
        <f t="shared" si="5836"/>
        <v>0</v>
      </c>
      <c r="BNS88" s="450">
        <f t="shared" si="5836"/>
        <v>0</v>
      </c>
      <c r="BNT88" s="450">
        <f t="shared" si="5836"/>
        <v>0</v>
      </c>
      <c r="BNU88" s="450">
        <f t="shared" si="5836"/>
        <v>0</v>
      </c>
      <c r="BNV88" s="450">
        <f t="shared" si="5836"/>
        <v>0</v>
      </c>
      <c r="BNW88" s="450">
        <f t="shared" si="5836"/>
        <v>0</v>
      </c>
      <c r="BNX88" s="450">
        <f t="shared" si="5836"/>
        <v>0</v>
      </c>
      <c r="BNY88" s="451">
        <f t="shared" si="5836"/>
        <v>0</v>
      </c>
      <c r="BOA88" s="457">
        <f t="shared" ref="BOA88:BON88" si="5837">SUM(BOA89:BOA92)</f>
        <v>0</v>
      </c>
      <c r="BOB88" s="450">
        <f t="shared" si="5837"/>
        <v>0</v>
      </c>
      <c r="BOC88" s="450">
        <f t="shared" si="5837"/>
        <v>0</v>
      </c>
      <c r="BOD88" s="450">
        <f t="shared" si="5837"/>
        <v>0</v>
      </c>
      <c r="BOE88" s="450">
        <f t="shared" si="5837"/>
        <v>0</v>
      </c>
      <c r="BOF88" s="450">
        <f t="shared" si="5837"/>
        <v>0</v>
      </c>
      <c r="BOG88" s="450">
        <f t="shared" si="5837"/>
        <v>0</v>
      </c>
      <c r="BOH88" s="450">
        <f t="shared" si="5837"/>
        <v>0</v>
      </c>
      <c r="BOI88" s="450">
        <f t="shared" si="5837"/>
        <v>0</v>
      </c>
      <c r="BOJ88" s="450">
        <f t="shared" si="5837"/>
        <v>0</v>
      </c>
      <c r="BOK88" s="450">
        <f t="shared" si="5837"/>
        <v>0</v>
      </c>
      <c r="BOL88" s="450">
        <f t="shared" si="5837"/>
        <v>0</v>
      </c>
      <c r="BOM88" s="450">
        <f t="shared" si="5837"/>
        <v>0</v>
      </c>
      <c r="BON88" s="451">
        <f t="shared" si="5837"/>
        <v>0</v>
      </c>
      <c r="BOP88" s="457">
        <f t="shared" ref="BOP88:BPC88" si="5838">SUM(BOP89:BOP92)</f>
        <v>0</v>
      </c>
      <c r="BOQ88" s="450">
        <f t="shared" si="5838"/>
        <v>0</v>
      </c>
      <c r="BOR88" s="450">
        <f t="shared" si="5838"/>
        <v>0</v>
      </c>
      <c r="BOS88" s="450">
        <f t="shared" si="5838"/>
        <v>0</v>
      </c>
      <c r="BOT88" s="450">
        <f t="shared" si="5838"/>
        <v>0</v>
      </c>
      <c r="BOU88" s="450">
        <f t="shared" si="5838"/>
        <v>0</v>
      </c>
      <c r="BOV88" s="450">
        <f t="shared" si="5838"/>
        <v>0</v>
      </c>
      <c r="BOW88" s="450">
        <f t="shared" si="5838"/>
        <v>0</v>
      </c>
      <c r="BOX88" s="450">
        <f t="shared" si="5838"/>
        <v>0</v>
      </c>
      <c r="BOY88" s="450">
        <f t="shared" si="5838"/>
        <v>0</v>
      </c>
      <c r="BOZ88" s="450">
        <f t="shared" si="5838"/>
        <v>0</v>
      </c>
      <c r="BPA88" s="450">
        <f t="shared" si="5838"/>
        <v>0</v>
      </c>
      <c r="BPB88" s="450">
        <f t="shared" si="5838"/>
        <v>0</v>
      </c>
      <c r="BPC88" s="451">
        <f t="shared" si="5838"/>
        <v>0</v>
      </c>
      <c r="BPE88" s="457">
        <f t="shared" ref="BPE88:BPR88" si="5839">SUM(BPE89:BPE92)</f>
        <v>0</v>
      </c>
      <c r="BPF88" s="450">
        <f t="shared" si="5839"/>
        <v>0</v>
      </c>
      <c r="BPG88" s="450">
        <f t="shared" si="5839"/>
        <v>0</v>
      </c>
      <c r="BPH88" s="450">
        <f t="shared" si="5839"/>
        <v>0</v>
      </c>
      <c r="BPI88" s="450">
        <f t="shared" si="5839"/>
        <v>0</v>
      </c>
      <c r="BPJ88" s="450">
        <f t="shared" si="5839"/>
        <v>0</v>
      </c>
      <c r="BPK88" s="450">
        <f t="shared" si="5839"/>
        <v>0</v>
      </c>
      <c r="BPL88" s="450">
        <f t="shared" si="5839"/>
        <v>0</v>
      </c>
      <c r="BPM88" s="450">
        <f t="shared" si="5839"/>
        <v>0</v>
      </c>
      <c r="BPN88" s="450">
        <f t="shared" si="5839"/>
        <v>0</v>
      </c>
      <c r="BPO88" s="450">
        <f t="shared" si="5839"/>
        <v>0</v>
      </c>
      <c r="BPP88" s="450">
        <f t="shared" si="5839"/>
        <v>0</v>
      </c>
      <c r="BPQ88" s="450">
        <f t="shared" si="5839"/>
        <v>0</v>
      </c>
      <c r="BPR88" s="451">
        <f t="shared" si="5839"/>
        <v>0</v>
      </c>
      <c r="BPT88" s="457">
        <f t="shared" ref="BPT88:BQG88" si="5840">SUM(BPT89:BPT92)</f>
        <v>0</v>
      </c>
      <c r="BPU88" s="450">
        <f t="shared" si="5840"/>
        <v>0</v>
      </c>
      <c r="BPV88" s="450">
        <f t="shared" si="5840"/>
        <v>0</v>
      </c>
      <c r="BPW88" s="450">
        <f t="shared" si="5840"/>
        <v>0</v>
      </c>
      <c r="BPX88" s="450">
        <f t="shared" si="5840"/>
        <v>0</v>
      </c>
      <c r="BPY88" s="450">
        <f t="shared" si="5840"/>
        <v>0</v>
      </c>
      <c r="BPZ88" s="450">
        <f t="shared" si="5840"/>
        <v>0</v>
      </c>
      <c r="BQA88" s="450">
        <f t="shared" si="5840"/>
        <v>0</v>
      </c>
      <c r="BQB88" s="450">
        <f t="shared" si="5840"/>
        <v>0</v>
      </c>
      <c r="BQC88" s="450">
        <f t="shared" si="5840"/>
        <v>0</v>
      </c>
      <c r="BQD88" s="450">
        <f t="shared" si="5840"/>
        <v>0</v>
      </c>
      <c r="BQE88" s="450">
        <f t="shared" si="5840"/>
        <v>0</v>
      </c>
      <c r="BQF88" s="450">
        <f t="shared" si="5840"/>
        <v>0</v>
      </c>
      <c r="BQG88" s="451">
        <f t="shared" si="5840"/>
        <v>0</v>
      </c>
      <c r="BQI88" s="457">
        <f t="shared" ref="BQI88:BQV88" si="5841">SUM(BQI89:BQI92)</f>
        <v>0</v>
      </c>
      <c r="BQJ88" s="450">
        <f t="shared" si="5841"/>
        <v>0</v>
      </c>
      <c r="BQK88" s="450">
        <f t="shared" si="5841"/>
        <v>0</v>
      </c>
      <c r="BQL88" s="450">
        <f t="shared" si="5841"/>
        <v>0</v>
      </c>
      <c r="BQM88" s="450">
        <f t="shared" si="5841"/>
        <v>0</v>
      </c>
      <c r="BQN88" s="450">
        <f t="shared" si="5841"/>
        <v>0</v>
      </c>
      <c r="BQO88" s="450">
        <f t="shared" si="5841"/>
        <v>0</v>
      </c>
      <c r="BQP88" s="450">
        <f t="shared" si="5841"/>
        <v>0</v>
      </c>
      <c r="BQQ88" s="450">
        <f t="shared" si="5841"/>
        <v>0</v>
      </c>
      <c r="BQR88" s="450">
        <f t="shared" si="5841"/>
        <v>0</v>
      </c>
      <c r="BQS88" s="450">
        <f t="shared" si="5841"/>
        <v>0</v>
      </c>
      <c r="BQT88" s="450">
        <f t="shared" si="5841"/>
        <v>0</v>
      </c>
      <c r="BQU88" s="450">
        <f t="shared" si="5841"/>
        <v>0</v>
      </c>
      <c r="BQV88" s="451">
        <f t="shared" si="5841"/>
        <v>0</v>
      </c>
      <c r="BQX88" s="457">
        <f t="shared" ref="BQX88:BRK88" si="5842">SUM(BQX89:BQX92)</f>
        <v>0</v>
      </c>
      <c r="BQY88" s="450">
        <f t="shared" si="5842"/>
        <v>0</v>
      </c>
      <c r="BQZ88" s="450">
        <f t="shared" si="5842"/>
        <v>0</v>
      </c>
      <c r="BRA88" s="450">
        <f t="shared" si="5842"/>
        <v>0</v>
      </c>
      <c r="BRB88" s="450">
        <f t="shared" si="5842"/>
        <v>0</v>
      </c>
      <c r="BRC88" s="450">
        <f t="shared" si="5842"/>
        <v>0</v>
      </c>
      <c r="BRD88" s="450">
        <f t="shared" si="5842"/>
        <v>0</v>
      </c>
      <c r="BRE88" s="450">
        <f t="shared" si="5842"/>
        <v>0</v>
      </c>
      <c r="BRF88" s="450">
        <f t="shared" si="5842"/>
        <v>0</v>
      </c>
      <c r="BRG88" s="450">
        <f t="shared" si="5842"/>
        <v>0</v>
      </c>
      <c r="BRH88" s="450">
        <f t="shared" si="5842"/>
        <v>0</v>
      </c>
      <c r="BRI88" s="450">
        <f t="shared" si="5842"/>
        <v>0</v>
      </c>
      <c r="BRJ88" s="450">
        <f t="shared" si="5842"/>
        <v>0</v>
      </c>
      <c r="BRK88" s="451">
        <f t="shared" si="5842"/>
        <v>0</v>
      </c>
      <c r="BRM88" s="457">
        <f t="shared" ref="BRM88:BRZ88" si="5843">SUM(BRM89:BRM92)</f>
        <v>0</v>
      </c>
      <c r="BRN88" s="450">
        <f t="shared" si="5843"/>
        <v>0</v>
      </c>
      <c r="BRO88" s="450">
        <f t="shared" si="5843"/>
        <v>0</v>
      </c>
      <c r="BRP88" s="450">
        <f t="shared" si="5843"/>
        <v>0</v>
      </c>
      <c r="BRQ88" s="450">
        <f t="shared" si="5843"/>
        <v>0</v>
      </c>
      <c r="BRR88" s="450">
        <f t="shared" si="5843"/>
        <v>0</v>
      </c>
      <c r="BRS88" s="450">
        <f t="shared" si="5843"/>
        <v>0</v>
      </c>
      <c r="BRT88" s="450">
        <f t="shared" si="5843"/>
        <v>0</v>
      </c>
      <c r="BRU88" s="450">
        <f t="shared" si="5843"/>
        <v>0</v>
      </c>
      <c r="BRV88" s="450">
        <f t="shared" si="5843"/>
        <v>0</v>
      </c>
      <c r="BRW88" s="450">
        <f t="shared" si="5843"/>
        <v>0</v>
      </c>
      <c r="BRX88" s="450">
        <f t="shared" si="5843"/>
        <v>0</v>
      </c>
      <c r="BRY88" s="450">
        <f t="shared" si="5843"/>
        <v>0</v>
      </c>
      <c r="BRZ88" s="451">
        <f t="shared" si="5843"/>
        <v>0</v>
      </c>
      <c r="BSB88" s="457">
        <f t="shared" ref="BSB88:BSO88" si="5844">SUM(BSB89:BSB92)</f>
        <v>0</v>
      </c>
      <c r="BSC88" s="450">
        <f t="shared" si="5844"/>
        <v>0</v>
      </c>
      <c r="BSD88" s="450">
        <f t="shared" si="5844"/>
        <v>0</v>
      </c>
      <c r="BSE88" s="450">
        <f t="shared" si="5844"/>
        <v>0</v>
      </c>
      <c r="BSF88" s="450">
        <f t="shared" si="5844"/>
        <v>0</v>
      </c>
      <c r="BSG88" s="450">
        <f t="shared" si="5844"/>
        <v>0</v>
      </c>
      <c r="BSH88" s="450">
        <f t="shared" si="5844"/>
        <v>0</v>
      </c>
      <c r="BSI88" s="450">
        <f t="shared" si="5844"/>
        <v>0</v>
      </c>
      <c r="BSJ88" s="450">
        <f t="shared" si="5844"/>
        <v>0</v>
      </c>
      <c r="BSK88" s="450">
        <f t="shared" si="5844"/>
        <v>0</v>
      </c>
      <c r="BSL88" s="450">
        <f t="shared" si="5844"/>
        <v>0</v>
      </c>
      <c r="BSM88" s="450">
        <f t="shared" si="5844"/>
        <v>0</v>
      </c>
      <c r="BSN88" s="450">
        <f t="shared" si="5844"/>
        <v>0</v>
      </c>
      <c r="BSO88" s="451">
        <f t="shared" si="5844"/>
        <v>0</v>
      </c>
      <c r="BSQ88" s="457">
        <f t="shared" ref="BSQ88:BTD88" si="5845">SUM(BSQ89:BSQ92)</f>
        <v>0</v>
      </c>
      <c r="BSR88" s="450">
        <f t="shared" si="5845"/>
        <v>0</v>
      </c>
      <c r="BSS88" s="450">
        <f t="shared" si="5845"/>
        <v>0</v>
      </c>
      <c r="BST88" s="450">
        <f t="shared" si="5845"/>
        <v>0</v>
      </c>
      <c r="BSU88" s="450">
        <f t="shared" si="5845"/>
        <v>0</v>
      </c>
      <c r="BSV88" s="450">
        <f t="shared" si="5845"/>
        <v>0</v>
      </c>
      <c r="BSW88" s="450">
        <f t="shared" si="5845"/>
        <v>0</v>
      </c>
      <c r="BSX88" s="450">
        <f t="shared" si="5845"/>
        <v>0</v>
      </c>
      <c r="BSY88" s="450">
        <f t="shared" si="5845"/>
        <v>0</v>
      </c>
      <c r="BSZ88" s="450">
        <f t="shared" si="5845"/>
        <v>0</v>
      </c>
      <c r="BTA88" s="450">
        <f t="shared" si="5845"/>
        <v>0</v>
      </c>
      <c r="BTB88" s="450">
        <f t="shared" si="5845"/>
        <v>0</v>
      </c>
      <c r="BTC88" s="450">
        <f t="shared" si="5845"/>
        <v>0</v>
      </c>
      <c r="BTD88" s="451">
        <f t="shared" si="5845"/>
        <v>0</v>
      </c>
      <c r="BTF88" s="457">
        <f t="shared" ref="BTF88:BTS88" si="5846">SUM(BTF89:BTF92)</f>
        <v>0</v>
      </c>
      <c r="BTG88" s="450">
        <f t="shared" si="5846"/>
        <v>0</v>
      </c>
      <c r="BTH88" s="450">
        <f t="shared" si="5846"/>
        <v>0</v>
      </c>
      <c r="BTI88" s="450">
        <f t="shared" si="5846"/>
        <v>0</v>
      </c>
      <c r="BTJ88" s="450">
        <f t="shared" si="5846"/>
        <v>0</v>
      </c>
      <c r="BTK88" s="450">
        <f t="shared" si="5846"/>
        <v>0</v>
      </c>
      <c r="BTL88" s="450">
        <f t="shared" si="5846"/>
        <v>0</v>
      </c>
      <c r="BTM88" s="450">
        <f t="shared" si="5846"/>
        <v>0</v>
      </c>
      <c r="BTN88" s="450">
        <f t="shared" si="5846"/>
        <v>0</v>
      </c>
      <c r="BTO88" s="450">
        <f t="shared" si="5846"/>
        <v>0</v>
      </c>
      <c r="BTP88" s="450">
        <f t="shared" si="5846"/>
        <v>0</v>
      </c>
      <c r="BTQ88" s="450">
        <f t="shared" si="5846"/>
        <v>0</v>
      </c>
      <c r="BTR88" s="450">
        <f t="shared" si="5846"/>
        <v>0</v>
      </c>
      <c r="BTS88" s="451">
        <f t="shared" si="5846"/>
        <v>0</v>
      </c>
      <c r="BTU88" s="457">
        <f t="shared" ref="BTU88:BUH88" si="5847">SUM(BTU89:BTU92)</f>
        <v>0</v>
      </c>
      <c r="BTV88" s="450">
        <f t="shared" si="5847"/>
        <v>0</v>
      </c>
      <c r="BTW88" s="450">
        <f t="shared" si="5847"/>
        <v>0</v>
      </c>
      <c r="BTX88" s="450">
        <f t="shared" si="5847"/>
        <v>0</v>
      </c>
      <c r="BTY88" s="450">
        <f t="shared" si="5847"/>
        <v>0</v>
      </c>
      <c r="BTZ88" s="450">
        <f t="shared" si="5847"/>
        <v>0</v>
      </c>
      <c r="BUA88" s="450">
        <f t="shared" si="5847"/>
        <v>0</v>
      </c>
      <c r="BUB88" s="450">
        <f t="shared" si="5847"/>
        <v>0</v>
      </c>
      <c r="BUC88" s="450">
        <f t="shared" si="5847"/>
        <v>0</v>
      </c>
      <c r="BUD88" s="450">
        <f t="shared" si="5847"/>
        <v>0</v>
      </c>
      <c r="BUE88" s="450">
        <f t="shared" si="5847"/>
        <v>0</v>
      </c>
      <c r="BUF88" s="450">
        <f t="shared" si="5847"/>
        <v>0</v>
      </c>
      <c r="BUG88" s="450">
        <f t="shared" si="5847"/>
        <v>0</v>
      </c>
      <c r="BUH88" s="451">
        <f t="shared" si="5847"/>
        <v>0</v>
      </c>
      <c r="BUJ88" s="457">
        <f t="shared" ref="BUJ88:BUW88" si="5848">SUM(BUJ89:BUJ92)</f>
        <v>0</v>
      </c>
      <c r="BUK88" s="450">
        <f t="shared" si="5848"/>
        <v>0</v>
      </c>
      <c r="BUL88" s="450">
        <f t="shared" si="5848"/>
        <v>0</v>
      </c>
      <c r="BUM88" s="450">
        <f t="shared" si="5848"/>
        <v>0</v>
      </c>
      <c r="BUN88" s="450">
        <f t="shared" si="5848"/>
        <v>0</v>
      </c>
      <c r="BUO88" s="450">
        <f t="shared" si="5848"/>
        <v>0</v>
      </c>
      <c r="BUP88" s="450">
        <f t="shared" si="5848"/>
        <v>0</v>
      </c>
      <c r="BUQ88" s="450">
        <f t="shared" si="5848"/>
        <v>0</v>
      </c>
      <c r="BUR88" s="450">
        <f t="shared" si="5848"/>
        <v>0</v>
      </c>
      <c r="BUS88" s="450">
        <f t="shared" si="5848"/>
        <v>0</v>
      </c>
      <c r="BUT88" s="450">
        <f t="shared" si="5848"/>
        <v>0</v>
      </c>
      <c r="BUU88" s="450">
        <f t="shared" si="5848"/>
        <v>0</v>
      </c>
      <c r="BUV88" s="450">
        <f t="shared" si="5848"/>
        <v>0</v>
      </c>
      <c r="BUW88" s="451">
        <f t="shared" si="5848"/>
        <v>0</v>
      </c>
      <c r="BUY88" s="457">
        <f t="shared" ref="BUY88:BVL88" si="5849">SUM(BUY89:BUY92)</f>
        <v>0</v>
      </c>
      <c r="BUZ88" s="450">
        <f t="shared" si="5849"/>
        <v>0</v>
      </c>
      <c r="BVA88" s="450">
        <f t="shared" si="5849"/>
        <v>0</v>
      </c>
      <c r="BVB88" s="450">
        <f t="shared" si="5849"/>
        <v>0</v>
      </c>
      <c r="BVC88" s="450">
        <f t="shared" si="5849"/>
        <v>0</v>
      </c>
      <c r="BVD88" s="450">
        <f t="shared" si="5849"/>
        <v>0</v>
      </c>
      <c r="BVE88" s="450">
        <f t="shared" si="5849"/>
        <v>0</v>
      </c>
      <c r="BVF88" s="450">
        <f t="shared" si="5849"/>
        <v>0</v>
      </c>
      <c r="BVG88" s="450">
        <f t="shared" si="5849"/>
        <v>0</v>
      </c>
      <c r="BVH88" s="450">
        <f t="shared" si="5849"/>
        <v>0</v>
      </c>
      <c r="BVI88" s="450">
        <f t="shared" si="5849"/>
        <v>0</v>
      </c>
      <c r="BVJ88" s="450">
        <f t="shared" si="5849"/>
        <v>0</v>
      </c>
      <c r="BVK88" s="450">
        <f t="shared" si="5849"/>
        <v>0</v>
      </c>
      <c r="BVL88" s="451">
        <f t="shared" si="5849"/>
        <v>0</v>
      </c>
      <c r="BVN88" s="457">
        <f t="shared" ref="BVN88:BWA88" si="5850">SUM(BVN89:BVN92)</f>
        <v>0</v>
      </c>
      <c r="BVO88" s="450">
        <f t="shared" si="5850"/>
        <v>0</v>
      </c>
      <c r="BVP88" s="450">
        <f t="shared" si="5850"/>
        <v>0</v>
      </c>
      <c r="BVQ88" s="450">
        <f t="shared" si="5850"/>
        <v>0</v>
      </c>
      <c r="BVR88" s="450">
        <f t="shared" si="5850"/>
        <v>0</v>
      </c>
      <c r="BVS88" s="450">
        <f t="shared" si="5850"/>
        <v>0</v>
      </c>
      <c r="BVT88" s="450">
        <f t="shared" si="5850"/>
        <v>0</v>
      </c>
      <c r="BVU88" s="450">
        <f t="shared" si="5850"/>
        <v>0</v>
      </c>
      <c r="BVV88" s="450">
        <f t="shared" si="5850"/>
        <v>0</v>
      </c>
      <c r="BVW88" s="450">
        <f t="shared" si="5850"/>
        <v>0</v>
      </c>
      <c r="BVX88" s="450">
        <f t="shared" si="5850"/>
        <v>0</v>
      </c>
      <c r="BVY88" s="450">
        <f t="shared" si="5850"/>
        <v>0</v>
      </c>
      <c r="BVZ88" s="450">
        <f t="shared" si="5850"/>
        <v>0</v>
      </c>
      <c r="BWA88" s="451">
        <f t="shared" si="5850"/>
        <v>0</v>
      </c>
    </row>
    <row r="89" spans="2:1951" ht="30" hidden="1" customHeight="1" x14ac:dyDescent="0.2">
      <c r="B89" s="452" t="s">
        <v>320</v>
      </c>
      <c r="C89" s="447"/>
      <c r="D89" s="447"/>
      <c r="E89" s="447"/>
      <c r="F89" s="447"/>
      <c r="G89" s="450">
        <f t="shared" ref="G89:G92" si="5851">C89+D89-E89+F89</f>
        <v>0</v>
      </c>
      <c r="H89" s="447"/>
      <c r="I89" s="447"/>
      <c r="J89" s="447"/>
      <c r="K89" s="447"/>
      <c r="L89" s="447"/>
      <c r="M89" s="449"/>
      <c r="N89" s="450">
        <f t="shared" ref="N89:N92" si="5852">H89+I89-J89+K89-L89+M89</f>
        <v>0</v>
      </c>
      <c r="O89" s="463"/>
      <c r="P89" s="448"/>
      <c r="R89" s="458"/>
      <c r="S89" s="447"/>
      <c r="T89" s="447"/>
      <c r="U89" s="447"/>
      <c r="V89" s="450">
        <f t="shared" ref="V89:V92" si="5853">R89+S89-T89+U89</f>
        <v>0</v>
      </c>
      <c r="W89" s="447"/>
      <c r="X89" s="447"/>
      <c r="Y89" s="447"/>
      <c r="Z89" s="447"/>
      <c r="AA89" s="447"/>
      <c r="AB89" s="449"/>
      <c r="AC89" s="450">
        <f t="shared" ref="AC89:AC92" si="5854">W89+X89-Y89+Z89-AA89+AB89</f>
        <v>0</v>
      </c>
      <c r="AD89" s="463"/>
      <c r="AE89" s="448"/>
      <c r="AG89" s="458"/>
      <c r="AH89" s="447"/>
      <c r="AI89" s="447"/>
      <c r="AJ89" s="447"/>
      <c r="AK89" s="450">
        <f t="shared" ref="AK89:AK92" si="5855">AG89+AH89-AI89+AJ89</f>
        <v>0</v>
      </c>
      <c r="AL89" s="447"/>
      <c r="AM89" s="447"/>
      <c r="AN89" s="447"/>
      <c r="AO89" s="447"/>
      <c r="AP89" s="447"/>
      <c r="AQ89" s="449"/>
      <c r="AR89" s="450">
        <f t="shared" ref="AR89:AR92" si="5856">AL89+AM89-AN89+AO89-AP89+AQ89</f>
        <v>0</v>
      </c>
      <c r="AS89" s="463"/>
      <c r="AT89" s="448"/>
      <c r="AV89" s="458"/>
      <c r="AW89" s="447"/>
      <c r="AX89" s="447"/>
      <c r="AY89" s="447"/>
      <c r="AZ89" s="450">
        <f t="shared" ref="AZ89:AZ92" si="5857">AV89+AW89-AX89+AY89</f>
        <v>0</v>
      </c>
      <c r="BA89" s="447"/>
      <c r="BB89" s="447"/>
      <c r="BC89" s="447"/>
      <c r="BD89" s="447"/>
      <c r="BE89" s="447"/>
      <c r="BF89" s="449"/>
      <c r="BG89" s="450">
        <f t="shared" ref="BG89:BG92" si="5858">BA89+BB89-BC89+BD89-BE89+BF89</f>
        <v>0</v>
      </c>
      <c r="BH89" s="463"/>
      <c r="BI89" s="448"/>
      <c r="BK89" s="458"/>
      <c r="BL89" s="447"/>
      <c r="BM89" s="447"/>
      <c r="BN89" s="447"/>
      <c r="BO89" s="450">
        <f t="shared" ref="BO89:BO92" si="5859">BK89+BL89-BM89+BN89</f>
        <v>0</v>
      </c>
      <c r="BP89" s="447"/>
      <c r="BQ89" s="447"/>
      <c r="BR89" s="447"/>
      <c r="BS89" s="447"/>
      <c r="BT89" s="447"/>
      <c r="BU89" s="449"/>
      <c r="BV89" s="450">
        <f t="shared" ref="BV89:BV92" si="5860">BP89+BQ89-BR89+BS89-BT89+BU89</f>
        <v>0</v>
      </c>
      <c r="BW89" s="463"/>
      <c r="BX89" s="448"/>
      <c r="BZ89" s="458"/>
      <c r="CA89" s="447"/>
      <c r="CB89" s="447"/>
      <c r="CC89" s="447"/>
      <c r="CD89" s="450">
        <f t="shared" ref="CD89:CD92" si="5861">BZ89+CA89-CB89+CC89</f>
        <v>0</v>
      </c>
      <c r="CE89" s="447"/>
      <c r="CF89" s="447"/>
      <c r="CG89" s="447"/>
      <c r="CH89" s="447"/>
      <c r="CI89" s="447"/>
      <c r="CJ89" s="449"/>
      <c r="CK89" s="450">
        <f t="shared" ref="CK89:CK92" si="5862">CE89+CF89-CG89+CH89-CI89+CJ89</f>
        <v>0</v>
      </c>
      <c r="CL89" s="463"/>
      <c r="CM89" s="448"/>
      <c r="CO89" s="458"/>
      <c r="CP89" s="447"/>
      <c r="CQ89" s="447"/>
      <c r="CR89" s="447"/>
      <c r="CS89" s="450">
        <f t="shared" ref="CS89:CS92" si="5863">CO89+CP89-CQ89+CR89</f>
        <v>0</v>
      </c>
      <c r="CT89" s="447"/>
      <c r="CU89" s="447"/>
      <c r="CV89" s="447"/>
      <c r="CW89" s="447"/>
      <c r="CX89" s="447"/>
      <c r="CY89" s="449"/>
      <c r="CZ89" s="450">
        <f t="shared" ref="CZ89:CZ92" si="5864">CT89+CU89-CV89+CW89-CX89+CY89</f>
        <v>0</v>
      </c>
      <c r="DA89" s="463"/>
      <c r="DB89" s="448"/>
      <c r="DD89" s="458"/>
      <c r="DE89" s="447"/>
      <c r="DF89" s="447"/>
      <c r="DG89" s="447"/>
      <c r="DH89" s="450">
        <f t="shared" ref="DH89:DH92" si="5865">DD89+DE89-DF89+DG89</f>
        <v>0</v>
      </c>
      <c r="DI89" s="447"/>
      <c r="DJ89" s="447"/>
      <c r="DK89" s="447"/>
      <c r="DL89" s="447"/>
      <c r="DM89" s="447"/>
      <c r="DN89" s="449"/>
      <c r="DO89" s="450">
        <f t="shared" ref="DO89:DO92" si="5866">DI89+DJ89-DK89+DL89-DM89+DN89</f>
        <v>0</v>
      </c>
      <c r="DP89" s="463"/>
      <c r="DQ89" s="448"/>
      <c r="DS89" s="458"/>
      <c r="DT89" s="447"/>
      <c r="DU89" s="447"/>
      <c r="DV89" s="447"/>
      <c r="DW89" s="450">
        <f t="shared" ref="DW89:DW92" si="5867">DS89+DT89-DU89+DV89</f>
        <v>0</v>
      </c>
      <c r="DX89" s="447"/>
      <c r="DY89" s="447"/>
      <c r="DZ89" s="447"/>
      <c r="EA89" s="447"/>
      <c r="EB89" s="447"/>
      <c r="EC89" s="449"/>
      <c r="ED89" s="450">
        <f t="shared" ref="ED89:ED92" si="5868">DX89+DY89-DZ89+EA89-EB89+EC89</f>
        <v>0</v>
      </c>
      <c r="EE89" s="463"/>
      <c r="EF89" s="448"/>
      <c r="EH89" s="458"/>
      <c r="EI89" s="447"/>
      <c r="EJ89" s="447"/>
      <c r="EK89" s="447"/>
      <c r="EL89" s="450">
        <f t="shared" ref="EL89:EL92" si="5869">EH89+EI89-EJ89+EK89</f>
        <v>0</v>
      </c>
      <c r="EM89" s="447"/>
      <c r="EN89" s="447"/>
      <c r="EO89" s="447"/>
      <c r="EP89" s="447"/>
      <c r="EQ89" s="447"/>
      <c r="ER89" s="449"/>
      <c r="ES89" s="450">
        <f t="shared" ref="ES89:ES92" si="5870">EM89+EN89-EO89+EP89-EQ89+ER89</f>
        <v>0</v>
      </c>
      <c r="ET89" s="463"/>
      <c r="EU89" s="448"/>
      <c r="EW89" s="458"/>
      <c r="EX89" s="447"/>
      <c r="EY89" s="447"/>
      <c r="EZ89" s="447"/>
      <c r="FA89" s="450">
        <f t="shared" ref="FA89:FA92" si="5871">EW89+EX89-EY89+EZ89</f>
        <v>0</v>
      </c>
      <c r="FB89" s="447"/>
      <c r="FC89" s="447"/>
      <c r="FD89" s="447"/>
      <c r="FE89" s="447"/>
      <c r="FF89" s="447"/>
      <c r="FG89" s="449"/>
      <c r="FH89" s="450">
        <f t="shared" ref="FH89:FH92" si="5872">FB89+FC89-FD89+FE89-FF89+FG89</f>
        <v>0</v>
      </c>
      <c r="FI89" s="463"/>
      <c r="FJ89" s="448"/>
      <c r="FL89" s="458"/>
      <c r="FM89" s="447"/>
      <c r="FN89" s="447"/>
      <c r="FO89" s="447"/>
      <c r="FP89" s="450">
        <f t="shared" ref="FP89:FP92" si="5873">FL89+FM89-FN89+FO89</f>
        <v>0</v>
      </c>
      <c r="FQ89" s="447"/>
      <c r="FR89" s="447"/>
      <c r="FS89" s="447"/>
      <c r="FT89" s="447"/>
      <c r="FU89" s="447"/>
      <c r="FV89" s="449"/>
      <c r="FW89" s="450">
        <f t="shared" ref="FW89:FW92" si="5874">FQ89+FR89-FS89+FT89-FU89+FV89</f>
        <v>0</v>
      </c>
      <c r="FX89" s="463"/>
      <c r="FY89" s="448"/>
      <c r="GA89" s="458"/>
      <c r="GB89" s="447"/>
      <c r="GC89" s="447"/>
      <c r="GD89" s="447"/>
      <c r="GE89" s="450">
        <f t="shared" ref="GE89:GE92" si="5875">GA89+GB89-GC89+GD89</f>
        <v>0</v>
      </c>
      <c r="GF89" s="447"/>
      <c r="GG89" s="447"/>
      <c r="GH89" s="447"/>
      <c r="GI89" s="447"/>
      <c r="GJ89" s="447"/>
      <c r="GK89" s="449"/>
      <c r="GL89" s="450">
        <f t="shared" ref="GL89:GL92" si="5876">GF89+GG89-GH89+GI89-GJ89+GK89</f>
        <v>0</v>
      </c>
      <c r="GM89" s="463"/>
      <c r="GN89" s="448"/>
      <c r="GP89" s="458"/>
      <c r="GQ89" s="447"/>
      <c r="GR89" s="447"/>
      <c r="GS89" s="447"/>
      <c r="GT89" s="450">
        <f t="shared" ref="GT89:GT92" si="5877">GP89+GQ89-GR89+GS89</f>
        <v>0</v>
      </c>
      <c r="GU89" s="447"/>
      <c r="GV89" s="447"/>
      <c r="GW89" s="447"/>
      <c r="GX89" s="447"/>
      <c r="GY89" s="447"/>
      <c r="GZ89" s="449"/>
      <c r="HA89" s="450">
        <f t="shared" ref="HA89:HA92" si="5878">GU89+GV89-GW89+GX89-GY89+GZ89</f>
        <v>0</v>
      </c>
      <c r="HB89" s="463"/>
      <c r="HC89" s="448"/>
      <c r="HE89" s="458"/>
      <c r="HF89" s="447"/>
      <c r="HG89" s="447"/>
      <c r="HH89" s="447"/>
      <c r="HI89" s="450">
        <f t="shared" ref="HI89:HI92" si="5879">HE89+HF89-HG89+HH89</f>
        <v>0</v>
      </c>
      <c r="HJ89" s="447"/>
      <c r="HK89" s="447"/>
      <c r="HL89" s="447"/>
      <c r="HM89" s="447"/>
      <c r="HN89" s="447"/>
      <c r="HO89" s="449"/>
      <c r="HP89" s="450">
        <f t="shared" ref="HP89:HP92" si="5880">HJ89+HK89-HL89+HM89-HN89+HO89</f>
        <v>0</v>
      </c>
      <c r="HQ89" s="463"/>
      <c r="HR89" s="448"/>
      <c r="HT89" s="458"/>
      <c r="HU89" s="447"/>
      <c r="HV89" s="447"/>
      <c r="HW89" s="447"/>
      <c r="HX89" s="450">
        <f t="shared" ref="HX89:HX92" si="5881">HT89+HU89-HV89+HW89</f>
        <v>0</v>
      </c>
      <c r="HY89" s="447"/>
      <c r="HZ89" s="447"/>
      <c r="IA89" s="447"/>
      <c r="IB89" s="447"/>
      <c r="IC89" s="447"/>
      <c r="ID89" s="449"/>
      <c r="IE89" s="450">
        <f t="shared" ref="IE89:IE92" si="5882">HY89+HZ89-IA89+IB89-IC89+ID89</f>
        <v>0</v>
      </c>
      <c r="IF89" s="463"/>
      <c r="IG89" s="448"/>
      <c r="II89" s="458"/>
      <c r="IJ89" s="447"/>
      <c r="IK89" s="447"/>
      <c r="IL89" s="447"/>
      <c r="IM89" s="450">
        <f t="shared" ref="IM89:IM92" si="5883">II89+IJ89-IK89+IL89</f>
        <v>0</v>
      </c>
      <c r="IN89" s="447"/>
      <c r="IO89" s="447"/>
      <c r="IP89" s="447"/>
      <c r="IQ89" s="447"/>
      <c r="IR89" s="447"/>
      <c r="IS89" s="449"/>
      <c r="IT89" s="450">
        <f t="shared" ref="IT89:IT92" si="5884">IN89+IO89-IP89+IQ89-IR89+IS89</f>
        <v>0</v>
      </c>
      <c r="IU89" s="463"/>
      <c r="IV89" s="448"/>
      <c r="IX89" s="458"/>
      <c r="IY89" s="447"/>
      <c r="IZ89" s="447"/>
      <c r="JA89" s="447"/>
      <c r="JB89" s="450">
        <f t="shared" ref="JB89:JB92" si="5885">IX89+IY89-IZ89+JA89</f>
        <v>0</v>
      </c>
      <c r="JC89" s="447"/>
      <c r="JD89" s="447"/>
      <c r="JE89" s="447"/>
      <c r="JF89" s="447"/>
      <c r="JG89" s="447"/>
      <c r="JH89" s="449"/>
      <c r="JI89" s="450">
        <f t="shared" ref="JI89:JI92" si="5886">JC89+JD89-JE89+JF89-JG89+JH89</f>
        <v>0</v>
      </c>
      <c r="JJ89" s="463"/>
      <c r="JK89" s="448"/>
      <c r="JM89" s="458"/>
      <c r="JN89" s="447"/>
      <c r="JO89" s="447"/>
      <c r="JP89" s="447"/>
      <c r="JQ89" s="450">
        <f t="shared" ref="JQ89:JQ92" si="5887">JM89+JN89-JO89+JP89</f>
        <v>0</v>
      </c>
      <c r="JR89" s="447"/>
      <c r="JS89" s="447"/>
      <c r="JT89" s="447"/>
      <c r="JU89" s="447"/>
      <c r="JV89" s="447"/>
      <c r="JW89" s="449"/>
      <c r="JX89" s="450">
        <f t="shared" ref="JX89:JX92" si="5888">JR89+JS89-JT89+JU89-JV89+JW89</f>
        <v>0</v>
      </c>
      <c r="JY89" s="463"/>
      <c r="JZ89" s="448"/>
      <c r="KB89" s="458"/>
      <c r="KC89" s="447"/>
      <c r="KD89" s="447"/>
      <c r="KE89" s="447"/>
      <c r="KF89" s="450">
        <f t="shared" ref="KF89:KF92" si="5889">KB89+KC89-KD89+KE89</f>
        <v>0</v>
      </c>
      <c r="KG89" s="447"/>
      <c r="KH89" s="447"/>
      <c r="KI89" s="447"/>
      <c r="KJ89" s="447"/>
      <c r="KK89" s="447"/>
      <c r="KL89" s="449"/>
      <c r="KM89" s="450">
        <f t="shared" ref="KM89:KM92" si="5890">KG89+KH89-KI89+KJ89-KK89+KL89</f>
        <v>0</v>
      </c>
      <c r="KN89" s="463"/>
      <c r="KO89" s="448"/>
      <c r="KQ89" s="458"/>
      <c r="KR89" s="447"/>
      <c r="KS89" s="447"/>
      <c r="KT89" s="447"/>
      <c r="KU89" s="450">
        <f t="shared" ref="KU89:KU92" si="5891">KQ89+KR89-KS89+KT89</f>
        <v>0</v>
      </c>
      <c r="KV89" s="447"/>
      <c r="KW89" s="447"/>
      <c r="KX89" s="447"/>
      <c r="KY89" s="447"/>
      <c r="KZ89" s="447"/>
      <c r="LA89" s="449"/>
      <c r="LB89" s="450">
        <f t="shared" ref="LB89:LB92" si="5892">KV89+KW89-KX89+KY89-KZ89+LA89</f>
        <v>0</v>
      </c>
      <c r="LC89" s="463"/>
      <c r="LD89" s="448"/>
      <c r="LF89" s="458"/>
      <c r="LG89" s="447"/>
      <c r="LH89" s="447"/>
      <c r="LI89" s="447"/>
      <c r="LJ89" s="450">
        <f t="shared" ref="LJ89:LJ92" si="5893">LF89+LG89-LH89+LI89</f>
        <v>0</v>
      </c>
      <c r="LK89" s="447"/>
      <c r="LL89" s="447"/>
      <c r="LM89" s="447"/>
      <c r="LN89" s="447"/>
      <c r="LO89" s="447"/>
      <c r="LP89" s="449"/>
      <c r="LQ89" s="450">
        <f t="shared" ref="LQ89:LQ92" si="5894">LK89+LL89-LM89+LN89-LO89+LP89</f>
        <v>0</v>
      </c>
      <c r="LR89" s="463"/>
      <c r="LS89" s="448"/>
      <c r="LU89" s="458"/>
      <c r="LV89" s="447"/>
      <c r="LW89" s="447"/>
      <c r="LX89" s="447"/>
      <c r="LY89" s="450">
        <f t="shared" ref="LY89:LY92" si="5895">LU89+LV89-LW89+LX89</f>
        <v>0</v>
      </c>
      <c r="LZ89" s="447"/>
      <c r="MA89" s="447"/>
      <c r="MB89" s="447"/>
      <c r="MC89" s="447"/>
      <c r="MD89" s="447"/>
      <c r="ME89" s="449"/>
      <c r="MF89" s="450">
        <f t="shared" ref="MF89:MF92" si="5896">LZ89+MA89-MB89+MC89-MD89+ME89</f>
        <v>0</v>
      </c>
      <c r="MG89" s="463"/>
      <c r="MH89" s="448"/>
      <c r="MJ89" s="458"/>
      <c r="MK89" s="447"/>
      <c r="ML89" s="447"/>
      <c r="MM89" s="447"/>
      <c r="MN89" s="450">
        <f t="shared" ref="MN89:MN92" si="5897">MJ89+MK89-ML89+MM89</f>
        <v>0</v>
      </c>
      <c r="MO89" s="447"/>
      <c r="MP89" s="447"/>
      <c r="MQ89" s="447"/>
      <c r="MR89" s="447"/>
      <c r="MS89" s="447"/>
      <c r="MT89" s="449"/>
      <c r="MU89" s="450">
        <f t="shared" ref="MU89:MU92" si="5898">MO89+MP89-MQ89+MR89-MS89+MT89</f>
        <v>0</v>
      </c>
      <c r="MV89" s="463"/>
      <c r="MW89" s="448"/>
      <c r="MY89" s="458"/>
      <c r="MZ89" s="447"/>
      <c r="NA89" s="447"/>
      <c r="NB89" s="447"/>
      <c r="NC89" s="450">
        <f t="shared" ref="NC89:NC92" si="5899">MY89+MZ89-NA89+NB89</f>
        <v>0</v>
      </c>
      <c r="ND89" s="447"/>
      <c r="NE89" s="447"/>
      <c r="NF89" s="447"/>
      <c r="NG89" s="447"/>
      <c r="NH89" s="447"/>
      <c r="NI89" s="449"/>
      <c r="NJ89" s="450">
        <f t="shared" ref="NJ89:NJ92" si="5900">ND89+NE89-NF89+NG89-NH89+NI89</f>
        <v>0</v>
      </c>
      <c r="NK89" s="463"/>
      <c r="NL89" s="448"/>
      <c r="NN89" s="458"/>
      <c r="NO89" s="447"/>
      <c r="NP89" s="447"/>
      <c r="NQ89" s="447"/>
      <c r="NR89" s="450">
        <f t="shared" ref="NR89:NR92" si="5901">NN89+NO89-NP89+NQ89</f>
        <v>0</v>
      </c>
      <c r="NS89" s="447"/>
      <c r="NT89" s="447"/>
      <c r="NU89" s="447"/>
      <c r="NV89" s="447"/>
      <c r="NW89" s="447"/>
      <c r="NX89" s="449"/>
      <c r="NY89" s="450">
        <f t="shared" ref="NY89:NY92" si="5902">NS89+NT89-NU89+NV89-NW89+NX89</f>
        <v>0</v>
      </c>
      <c r="NZ89" s="463"/>
      <c r="OA89" s="448"/>
      <c r="OC89" s="458"/>
      <c r="OD89" s="447"/>
      <c r="OE89" s="447"/>
      <c r="OF89" s="447"/>
      <c r="OG89" s="450">
        <f t="shared" ref="OG89:OG92" si="5903">OC89+OD89-OE89+OF89</f>
        <v>0</v>
      </c>
      <c r="OH89" s="447"/>
      <c r="OI89" s="447"/>
      <c r="OJ89" s="447"/>
      <c r="OK89" s="447"/>
      <c r="OL89" s="447"/>
      <c r="OM89" s="449"/>
      <c r="ON89" s="450">
        <f t="shared" ref="ON89:ON92" si="5904">OH89+OI89-OJ89+OK89-OL89+OM89</f>
        <v>0</v>
      </c>
      <c r="OO89" s="463"/>
      <c r="OP89" s="448"/>
      <c r="OR89" s="458"/>
      <c r="OS89" s="447"/>
      <c r="OT89" s="447"/>
      <c r="OU89" s="447"/>
      <c r="OV89" s="450">
        <f t="shared" ref="OV89:OV92" si="5905">OR89+OS89-OT89+OU89</f>
        <v>0</v>
      </c>
      <c r="OW89" s="447"/>
      <c r="OX89" s="447"/>
      <c r="OY89" s="447"/>
      <c r="OZ89" s="447"/>
      <c r="PA89" s="447"/>
      <c r="PB89" s="449"/>
      <c r="PC89" s="450">
        <f t="shared" ref="PC89:PC92" si="5906">OW89+OX89-OY89+OZ89-PA89+PB89</f>
        <v>0</v>
      </c>
      <c r="PD89" s="463"/>
      <c r="PE89" s="448"/>
      <c r="PG89" s="458"/>
      <c r="PH89" s="447"/>
      <c r="PI89" s="447"/>
      <c r="PJ89" s="447"/>
      <c r="PK89" s="450">
        <f t="shared" ref="PK89:PK92" si="5907">PG89+PH89-PI89+PJ89</f>
        <v>0</v>
      </c>
      <c r="PL89" s="447"/>
      <c r="PM89" s="447"/>
      <c r="PN89" s="447"/>
      <c r="PO89" s="447"/>
      <c r="PP89" s="447"/>
      <c r="PQ89" s="449"/>
      <c r="PR89" s="450">
        <f t="shared" ref="PR89:PR92" si="5908">PL89+PM89-PN89+PO89-PP89+PQ89</f>
        <v>0</v>
      </c>
      <c r="PS89" s="463"/>
      <c r="PT89" s="448"/>
      <c r="PV89" s="458"/>
      <c r="PW89" s="447"/>
      <c r="PX89" s="447"/>
      <c r="PY89" s="447"/>
      <c r="PZ89" s="450">
        <f t="shared" ref="PZ89:PZ92" si="5909">PV89+PW89-PX89+PY89</f>
        <v>0</v>
      </c>
      <c r="QA89" s="447"/>
      <c r="QB89" s="447"/>
      <c r="QC89" s="447"/>
      <c r="QD89" s="447"/>
      <c r="QE89" s="447"/>
      <c r="QF89" s="449"/>
      <c r="QG89" s="450">
        <f t="shared" ref="QG89:QG92" si="5910">QA89+QB89-QC89+QD89-QE89+QF89</f>
        <v>0</v>
      </c>
      <c r="QH89" s="463"/>
      <c r="QI89" s="448"/>
      <c r="QK89" s="458"/>
      <c r="QL89" s="447"/>
      <c r="QM89" s="447"/>
      <c r="QN89" s="447"/>
      <c r="QO89" s="450">
        <f t="shared" ref="QO89:QO92" si="5911">QK89+QL89-QM89+QN89</f>
        <v>0</v>
      </c>
      <c r="QP89" s="447"/>
      <c r="QQ89" s="447"/>
      <c r="QR89" s="447"/>
      <c r="QS89" s="447"/>
      <c r="QT89" s="447"/>
      <c r="QU89" s="449"/>
      <c r="QV89" s="450">
        <f t="shared" ref="QV89:QV92" si="5912">QP89+QQ89-QR89+QS89-QT89+QU89</f>
        <v>0</v>
      </c>
      <c r="QW89" s="463"/>
      <c r="QX89" s="448"/>
      <c r="QZ89" s="458"/>
      <c r="RA89" s="447"/>
      <c r="RB89" s="447"/>
      <c r="RC89" s="447"/>
      <c r="RD89" s="450">
        <f t="shared" ref="RD89:RD92" si="5913">QZ89+RA89-RB89+RC89</f>
        <v>0</v>
      </c>
      <c r="RE89" s="447"/>
      <c r="RF89" s="447"/>
      <c r="RG89" s="447"/>
      <c r="RH89" s="447"/>
      <c r="RI89" s="447"/>
      <c r="RJ89" s="449"/>
      <c r="RK89" s="450">
        <f t="shared" ref="RK89:RK92" si="5914">RE89+RF89-RG89+RH89-RI89+RJ89</f>
        <v>0</v>
      </c>
      <c r="RL89" s="463"/>
      <c r="RM89" s="448"/>
      <c r="RO89" s="458"/>
      <c r="RP89" s="447"/>
      <c r="RQ89" s="447"/>
      <c r="RR89" s="447"/>
      <c r="RS89" s="450">
        <f t="shared" ref="RS89:RS92" si="5915">RO89+RP89-RQ89+RR89</f>
        <v>0</v>
      </c>
      <c r="RT89" s="447"/>
      <c r="RU89" s="447"/>
      <c r="RV89" s="447"/>
      <c r="RW89" s="447"/>
      <c r="RX89" s="447"/>
      <c r="RY89" s="449"/>
      <c r="RZ89" s="450">
        <f t="shared" ref="RZ89:RZ92" si="5916">RT89+RU89-RV89+RW89-RX89+RY89</f>
        <v>0</v>
      </c>
      <c r="SA89" s="463"/>
      <c r="SB89" s="448"/>
      <c r="SD89" s="458"/>
      <c r="SE89" s="447"/>
      <c r="SF89" s="447"/>
      <c r="SG89" s="447"/>
      <c r="SH89" s="450">
        <f t="shared" ref="SH89:SH92" si="5917">SD89+SE89-SF89+SG89</f>
        <v>0</v>
      </c>
      <c r="SI89" s="447"/>
      <c r="SJ89" s="447"/>
      <c r="SK89" s="447"/>
      <c r="SL89" s="447"/>
      <c r="SM89" s="447"/>
      <c r="SN89" s="449"/>
      <c r="SO89" s="450">
        <f t="shared" ref="SO89:SO92" si="5918">SI89+SJ89-SK89+SL89-SM89+SN89</f>
        <v>0</v>
      </c>
      <c r="SP89" s="463"/>
      <c r="SQ89" s="448"/>
      <c r="SS89" s="458"/>
      <c r="ST89" s="447"/>
      <c r="SU89" s="447"/>
      <c r="SV89" s="447"/>
      <c r="SW89" s="450">
        <f t="shared" ref="SW89:SW92" si="5919">SS89+ST89-SU89+SV89</f>
        <v>0</v>
      </c>
      <c r="SX89" s="447"/>
      <c r="SY89" s="447"/>
      <c r="SZ89" s="447"/>
      <c r="TA89" s="447"/>
      <c r="TB89" s="447"/>
      <c r="TC89" s="449"/>
      <c r="TD89" s="450">
        <f t="shared" ref="TD89:TD92" si="5920">SX89+SY89-SZ89+TA89-TB89+TC89</f>
        <v>0</v>
      </c>
      <c r="TE89" s="463"/>
      <c r="TF89" s="448"/>
      <c r="TH89" s="458"/>
      <c r="TI89" s="447"/>
      <c r="TJ89" s="447"/>
      <c r="TK89" s="447"/>
      <c r="TL89" s="450">
        <f t="shared" ref="TL89:TL92" si="5921">TH89+TI89-TJ89+TK89</f>
        <v>0</v>
      </c>
      <c r="TM89" s="447"/>
      <c r="TN89" s="447"/>
      <c r="TO89" s="447"/>
      <c r="TP89" s="447"/>
      <c r="TQ89" s="447"/>
      <c r="TR89" s="449"/>
      <c r="TS89" s="450">
        <f t="shared" ref="TS89:TS92" si="5922">TM89+TN89-TO89+TP89-TQ89+TR89</f>
        <v>0</v>
      </c>
      <c r="TT89" s="463"/>
      <c r="TU89" s="448"/>
      <c r="TW89" s="458"/>
      <c r="TX89" s="447"/>
      <c r="TY89" s="447"/>
      <c r="TZ89" s="447"/>
      <c r="UA89" s="450">
        <f t="shared" ref="UA89:UA92" si="5923">TW89+TX89-TY89+TZ89</f>
        <v>0</v>
      </c>
      <c r="UB89" s="447"/>
      <c r="UC89" s="447"/>
      <c r="UD89" s="447"/>
      <c r="UE89" s="447"/>
      <c r="UF89" s="447"/>
      <c r="UG89" s="449"/>
      <c r="UH89" s="450">
        <f t="shared" ref="UH89:UH92" si="5924">UB89+UC89-UD89+UE89-UF89+UG89</f>
        <v>0</v>
      </c>
      <c r="UI89" s="463"/>
      <c r="UJ89" s="448"/>
      <c r="UL89" s="458"/>
      <c r="UM89" s="447"/>
      <c r="UN89" s="447"/>
      <c r="UO89" s="447"/>
      <c r="UP89" s="450">
        <f t="shared" ref="UP89:UP92" si="5925">UL89+UM89-UN89+UO89</f>
        <v>0</v>
      </c>
      <c r="UQ89" s="447"/>
      <c r="UR89" s="447"/>
      <c r="US89" s="447"/>
      <c r="UT89" s="447"/>
      <c r="UU89" s="447"/>
      <c r="UV89" s="449"/>
      <c r="UW89" s="450">
        <f t="shared" ref="UW89:UW92" si="5926">UQ89+UR89-US89+UT89-UU89+UV89</f>
        <v>0</v>
      </c>
      <c r="UX89" s="463"/>
      <c r="UY89" s="448"/>
      <c r="VA89" s="458"/>
      <c r="VB89" s="447"/>
      <c r="VC89" s="447"/>
      <c r="VD89" s="447"/>
      <c r="VE89" s="450">
        <f t="shared" ref="VE89:VE92" si="5927">VA89+VB89-VC89+VD89</f>
        <v>0</v>
      </c>
      <c r="VF89" s="447"/>
      <c r="VG89" s="447"/>
      <c r="VH89" s="447"/>
      <c r="VI89" s="447"/>
      <c r="VJ89" s="447"/>
      <c r="VK89" s="449"/>
      <c r="VL89" s="450">
        <f t="shared" ref="VL89:VL92" si="5928">VF89+VG89-VH89+VI89-VJ89+VK89</f>
        <v>0</v>
      </c>
      <c r="VM89" s="463"/>
      <c r="VN89" s="448"/>
      <c r="VP89" s="458"/>
      <c r="VQ89" s="447"/>
      <c r="VR89" s="447"/>
      <c r="VS89" s="447"/>
      <c r="VT89" s="450">
        <f t="shared" ref="VT89:VT92" si="5929">VP89+VQ89-VR89+VS89</f>
        <v>0</v>
      </c>
      <c r="VU89" s="447"/>
      <c r="VV89" s="447"/>
      <c r="VW89" s="447"/>
      <c r="VX89" s="447"/>
      <c r="VY89" s="447"/>
      <c r="VZ89" s="449"/>
      <c r="WA89" s="450">
        <f t="shared" ref="WA89:WA92" si="5930">VU89+VV89-VW89+VX89-VY89+VZ89</f>
        <v>0</v>
      </c>
      <c r="WB89" s="463"/>
      <c r="WC89" s="448"/>
      <c r="WE89" s="458"/>
      <c r="WF89" s="447"/>
      <c r="WG89" s="447"/>
      <c r="WH89" s="447"/>
      <c r="WI89" s="450">
        <f t="shared" ref="WI89:WI92" si="5931">WE89+WF89-WG89+WH89</f>
        <v>0</v>
      </c>
      <c r="WJ89" s="447"/>
      <c r="WK89" s="447"/>
      <c r="WL89" s="447"/>
      <c r="WM89" s="447"/>
      <c r="WN89" s="447"/>
      <c r="WO89" s="449"/>
      <c r="WP89" s="450">
        <f t="shared" ref="WP89:WP92" si="5932">WJ89+WK89-WL89+WM89-WN89+WO89</f>
        <v>0</v>
      </c>
      <c r="WQ89" s="463"/>
      <c r="WR89" s="448"/>
      <c r="WT89" s="458"/>
      <c r="WU89" s="447"/>
      <c r="WV89" s="447"/>
      <c r="WW89" s="447"/>
      <c r="WX89" s="450">
        <f t="shared" ref="WX89:WX92" si="5933">WT89+WU89-WV89+WW89</f>
        <v>0</v>
      </c>
      <c r="WY89" s="447"/>
      <c r="WZ89" s="447"/>
      <c r="XA89" s="447"/>
      <c r="XB89" s="447"/>
      <c r="XC89" s="447"/>
      <c r="XD89" s="449"/>
      <c r="XE89" s="450">
        <f t="shared" ref="XE89:XE92" si="5934">WY89+WZ89-XA89+XB89-XC89+XD89</f>
        <v>0</v>
      </c>
      <c r="XF89" s="463"/>
      <c r="XG89" s="448"/>
      <c r="XI89" s="458"/>
      <c r="XJ89" s="447"/>
      <c r="XK89" s="447"/>
      <c r="XL89" s="447"/>
      <c r="XM89" s="450">
        <f t="shared" ref="XM89:XM92" si="5935">XI89+XJ89-XK89+XL89</f>
        <v>0</v>
      </c>
      <c r="XN89" s="447"/>
      <c r="XO89" s="447"/>
      <c r="XP89" s="447"/>
      <c r="XQ89" s="447"/>
      <c r="XR89" s="447"/>
      <c r="XS89" s="449"/>
      <c r="XT89" s="450">
        <f t="shared" ref="XT89:XT92" si="5936">XN89+XO89-XP89+XQ89-XR89+XS89</f>
        <v>0</v>
      </c>
      <c r="XU89" s="463"/>
      <c r="XV89" s="448"/>
      <c r="XX89" s="458"/>
      <c r="XY89" s="447"/>
      <c r="XZ89" s="447"/>
      <c r="YA89" s="447"/>
      <c r="YB89" s="450">
        <f t="shared" ref="YB89:YB92" si="5937">XX89+XY89-XZ89+YA89</f>
        <v>0</v>
      </c>
      <c r="YC89" s="447"/>
      <c r="YD89" s="447"/>
      <c r="YE89" s="447"/>
      <c r="YF89" s="447"/>
      <c r="YG89" s="447"/>
      <c r="YH89" s="449"/>
      <c r="YI89" s="450">
        <f t="shared" ref="YI89:YI92" si="5938">YC89+YD89-YE89+YF89-YG89+YH89</f>
        <v>0</v>
      </c>
      <c r="YJ89" s="463"/>
      <c r="YK89" s="448"/>
      <c r="YM89" s="458"/>
      <c r="YN89" s="447"/>
      <c r="YO89" s="447"/>
      <c r="YP89" s="447"/>
      <c r="YQ89" s="450">
        <f t="shared" ref="YQ89:YQ92" si="5939">YM89+YN89-YO89+YP89</f>
        <v>0</v>
      </c>
      <c r="YR89" s="447"/>
      <c r="YS89" s="447"/>
      <c r="YT89" s="447"/>
      <c r="YU89" s="447"/>
      <c r="YV89" s="447"/>
      <c r="YW89" s="449"/>
      <c r="YX89" s="450">
        <f t="shared" ref="YX89:YX92" si="5940">YR89+YS89-YT89+YU89-YV89+YW89</f>
        <v>0</v>
      </c>
      <c r="YY89" s="463"/>
      <c r="YZ89" s="448"/>
      <c r="ZB89" s="458"/>
      <c r="ZC89" s="447"/>
      <c r="ZD89" s="447"/>
      <c r="ZE89" s="447"/>
      <c r="ZF89" s="450">
        <f t="shared" ref="ZF89:ZF92" si="5941">ZB89+ZC89-ZD89+ZE89</f>
        <v>0</v>
      </c>
      <c r="ZG89" s="447"/>
      <c r="ZH89" s="447"/>
      <c r="ZI89" s="447"/>
      <c r="ZJ89" s="447"/>
      <c r="ZK89" s="447"/>
      <c r="ZL89" s="449"/>
      <c r="ZM89" s="450">
        <f t="shared" ref="ZM89:ZM92" si="5942">ZG89+ZH89-ZI89+ZJ89-ZK89+ZL89</f>
        <v>0</v>
      </c>
      <c r="ZN89" s="463"/>
      <c r="ZO89" s="448"/>
      <c r="ZQ89" s="458"/>
      <c r="ZR89" s="447"/>
      <c r="ZS89" s="447"/>
      <c r="ZT89" s="447"/>
      <c r="ZU89" s="450">
        <f t="shared" ref="ZU89:ZU92" si="5943">ZQ89+ZR89-ZS89+ZT89</f>
        <v>0</v>
      </c>
      <c r="ZV89" s="447"/>
      <c r="ZW89" s="447"/>
      <c r="ZX89" s="447"/>
      <c r="ZY89" s="447"/>
      <c r="ZZ89" s="447"/>
      <c r="AAA89" s="449"/>
      <c r="AAB89" s="450">
        <f t="shared" ref="AAB89:AAB92" si="5944">ZV89+ZW89-ZX89+ZY89-ZZ89+AAA89</f>
        <v>0</v>
      </c>
      <c r="AAC89" s="463"/>
      <c r="AAD89" s="448"/>
      <c r="AAF89" s="458"/>
      <c r="AAG89" s="447"/>
      <c r="AAH89" s="447"/>
      <c r="AAI89" s="447"/>
      <c r="AAJ89" s="450">
        <f t="shared" ref="AAJ89:AAJ92" si="5945">AAF89+AAG89-AAH89+AAI89</f>
        <v>0</v>
      </c>
      <c r="AAK89" s="447"/>
      <c r="AAL89" s="447"/>
      <c r="AAM89" s="447"/>
      <c r="AAN89" s="447"/>
      <c r="AAO89" s="447"/>
      <c r="AAP89" s="449"/>
      <c r="AAQ89" s="450">
        <f t="shared" ref="AAQ89:AAQ92" si="5946">AAK89+AAL89-AAM89+AAN89-AAO89+AAP89</f>
        <v>0</v>
      </c>
      <c r="AAR89" s="463"/>
      <c r="AAS89" s="448"/>
      <c r="AAU89" s="458"/>
      <c r="AAV89" s="447"/>
      <c r="AAW89" s="447"/>
      <c r="AAX89" s="447"/>
      <c r="AAY89" s="450">
        <f t="shared" ref="AAY89:AAY92" si="5947">AAU89+AAV89-AAW89+AAX89</f>
        <v>0</v>
      </c>
      <c r="AAZ89" s="447"/>
      <c r="ABA89" s="447"/>
      <c r="ABB89" s="447"/>
      <c r="ABC89" s="447"/>
      <c r="ABD89" s="447"/>
      <c r="ABE89" s="449"/>
      <c r="ABF89" s="450">
        <f t="shared" ref="ABF89:ABF92" si="5948">AAZ89+ABA89-ABB89+ABC89-ABD89+ABE89</f>
        <v>0</v>
      </c>
      <c r="ABG89" s="463"/>
      <c r="ABH89" s="448"/>
      <c r="ABJ89" s="458"/>
      <c r="ABK89" s="447"/>
      <c r="ABL89" s="447"/>
      <c r="ABM89" s="447"/>
      <c r="ABN89" s="450">
        <f t="shared" ref="ABN89:ABN92" si="5949">ABJ89+ABK89-ABL89+ABM89</f>
        <v>0</v>
      </c>
      <c r="ABO89" s="447"/>
      <c r="ABP89" s="447"/>
      <c r="ABQ89" s="447"/>
      <c r="ABR89" s="447"/>
      <c r="ABS89" s="447"/>
      <c r="ABT89" s="449"/>
      <c r="ABU89" s="450">
        <f t="shared" ref="ABU89:ABU92" si="5950">ABO89+ABP89-ABQ89+ABR89-ABS89+ABT89</f>
        <v>0</v>
      </c>
      <c r="ABV89" s="463"/>
      <c r="ABW89" s="448"/>
      <c r="ABY89" s="458"/>
      <c r="ABZ89" s="447"/>
      <c r="ACA89" s="447"/>
      <c r="ACB89" s="447"/>
      <c r="ACC89" s="450">
        <f t="shared" ref="ACC89:ACC92" si="5951">ABY89+ABZ89-ACA89+ACB89</f>
        <v>0</v>
      </c>
      <c r="ACD89" s="447"/>
      <c r="ACE89" s="447"/>
      <c r="ACF89" s="447"/>
      <c r="ACG89" s="447"/>
      <c r="ACH89" s="447"/>
      <c r="ACI89" s="449"/>
      <c r="ACJ89" s="450">
        <f t="shared" ref="ACJ89:ACJ92" si="5952">ACD89+ACE89-ACF89+ACG89-ACH89+ACI89</f>
        <v>0</v>
      </c>
      <c r="ACK89" s="463"/>
      <c r="ACL89" s="448"/>
      <c r="ACN89" s="458"/>
      <c r="ACO89" s="447"/>
      <c r="ACP89" s="447"/>
      <c r="ACQ89" s="447"/>
      <c r="ACR89" s="450">
        <f t="shared" ref="ACR89:ACR92" si="5953">ACN89+ACO89-ACP89+ACQ89</f>
        <v>0</v>
      </c>
      <c r="ACS89" s="447"/>
      <c r="ACT89" s="447"/>
      <c r="ACU89" s="447"/>
      <c r="ACV89" s="447"/>
      <c r="ACW89" s="447"/>
      <c r="ACX89" s="449"/>
      <c r="ACY89" s="450">
        <f t="shared" ref="ACY89:ACY92" si="5954">ACS89+ACT89-ACU89+ACV89-ACW89+ACX89</f>
        <v>0</v>
      </c>
      <c r="ACZ89" s="463"/>
      <c r="ADA89" s="448"/>
      <c r="ADC89" s="458"/>
      <c r="ADD89" s="447"/>
      <c r="ADE89" s="447"/>
      <c r="ADF89" s="447"/>
      <c r="ADG89" s="450">
        <f t="shared" ref="ADG89:ADG92" si="5955">ADC89+ADD89-ADE89+ADF89</f>
        <v>0</v>
      </c>
      <c r="ADH89" s="447"/>
      <c r="ADI89" s="447"/>
      <c r="ADJ89" s="447"/>
      <c r="ADK89" s="447"/>
      <c r="ADL89" s="447"/>
      <c r="ADM89" s="449"/>
      <c r="ADN89" s="450">
        <f t="shared" ref="ADN89:ADN92" si="5956">ADH89+ADI89-ADJ89+ADK89-ADL89+ADM89</f>
        <v>0</v>
      </c>
      <c r="ADO89" s="463"/>
      <c r="ADP89" s="448"/>
      <c r="ADR89" s="458"/>
      <c r="ADS89" s="447"/>
      <c r="ADT89" s="447"/>
      <c r="ADU89" s="447"/>
      <c r="ADV89" s="450">
        <f t="shared" ref="ADV89:ADV92" si="5957">ADR89+ADS89-ADT89+ADU89</f>
        <v>0</v>
      </c>
      <c r="ADW89" s="447"/>
      <c r="ADX89" s="447"/>
      <c r="ADY89" s="447"/>
      <c r="ADZ89" s="447"/>
      <c r="AEA89" s="447"/>
      <c r="AEB89" s="449"/>
      <c r="AEC89" s="450">
        <f t="shared" ref="AEC89:AEC92" si="5958">ADW89+ADX89-ADY89+ADZ89-AEA89+AEB89</f>
        <v>0</v>
      </c>
      <c r="AED89" s="463"/>
      <c r="AEE89" s="448"/>
      <c r="AEG89" s="458"/>
      <c r="AEH89" s="447"/>
      <c r="AEI89" s="447"/>
      <c r="AEJ89" s="447"/>
      <c r="AEK89" s="450">
        <f t="shared" ref="AEK89:AEK92" si="5959">AEG89+AEH89-AEI89+AEJ89</f>
        <v>0</v>
      </c>
      <c r="AEL89" s="447"/>
      <c r="AEM89" s="447"/>
      <c r="AEN89" s="447"/>
      <c r="AEO89" s="447"/>
      <c r="AEP89" s="447"/>
      <c r="AEQ89" s="449"/>
      <c r="AER89" s="450">
        <f t="shared" ref="AER89:AER92" si="5960">AEL89+AEM89-AEN89+AEO89-AEP89+AEQ89</f>
        <v>0</v>
      </c>
      <c r="AES89" s="463"/>
      <c r="AET89" s="448"/>
      <c r="AEV89" s="458"/>
      <c r="AEW89" s="447"/>
      <c r="AEX89" s="447"/>
      <c r="AEY89" s="447"/>
      <c r="AEZ89" s="450">
        <f t="shared" ref="AEZ89:AEZ92" si="5961">AEV89+AEW89-AEX89+AEY89</f>
        <v>0</v>
      </c>
      <c r="AFA89" s="447"/>
      <c r="AFB89" s="447"/>
      <c r="AFC89" s="447"/>
      <c r="AFD89" s="447"/>
      <c r="AFE89" s="447"/>
      <c r="AFF89" s="449"/>
      <c r="AFG89" s="450">
        <f t="shared" ref="AFG89:AFG92" si="5962">AFA89+AFB89-AFC89+AFD89-AFE89+AFF89</f>
        <v>0</v>
      </c>
      <c r="AFH89" s="463"/>
      <c r="AFI89" s="448"/>
      <c r="AFK89" s="458"/>
      <c r="AFL89" s="447"/>
      <c r="AFM89" s="447"/>
      <c r="AFN89" s="447"/>
      <c r="AFO89" s="450">
        <f t="shared" ref="AFO89:AFO92" si="5963">AFK89+AFL89-AFM89+AFN89</f>
        <v>0</v>
      </c>
      <c r="AFP89" s="447"/>
      <c r="AFQ89" s="447"/>
      <c r="AFR89" s="447"/>
      <c r="AFS89" s="447"/>
      <c r="AFT89" s="447"/>
      <c r="AFU89" s="449"/>
      <c r="AFV89" s="450">
        <f t="shared" ref="AFV89:AFV92" si="5964">AFP89+AFQ89-AFR89+AFS89-AFT89+AFU89</f>
        <v>0</v>
      </c>
      <c r="AFW89" s="463"/>
      <c r="AFX89" s="448"/>
      <c r="AFZ89" s="458"/>
      <c r="AGA89" s="447"/>
      <c r="AGB89" s="447"/>
      <c r="AGC89" s="447"/>
      <c r="AGD89" s="450">
        <f t="shared" ref="AGD89:AGD92" si="5965">AFZ89+AGA89-AGB89+AGC89</f>
        <v>0</v>
      </c>
      <c r="AGE89" s="447"/>
      <c r="AGF89" s="447"/>
      <c r="AGG89" s="447"/>
      <c r="AGH89" s="447"/>
      <c r="AGI89" s="447"/>
      <c r="AGJ89" s="449"/>
      <c r="AGK89" s="450">
        <f t="shared" ref="AGK89:AGK92" si="5966">AGE89+AGF89-AGG89+AGH89-AGI89+AGJ89</f>
        <v>0</v>
      </c>
      <c r="AGL89" s="463"/>
      <c r="AGM89" s="448"/>
      <c r="AGO89" s="458"/>
      <c r="AGP89" s="447"/>
      <c r="AGQ89" s="447"/>
      <c r="AGR89" s="447"/>
      <c r="AGS89" s="450">
        <f t="shared" ref="AGS89:AGS92" si="5967">AGO89+AGP89-AGQ89+AGR89</f>
        <v>0</v>
      </c>
      <c r="AGT89" s="447"/>
      <c r="AGU89" s="447"/>
      <c r="AGV89" s="447"/>
      <c r="AGW89" s="447"/>
      <c r="AGX89" s="447"/>
      <c r="AGY89" s="449"/>
      <c r="AGZ89" s="450">
        <f t="shared" ref="AGZ89:AGZ92" si="5968">AGT89+AGU89-AGV89+AGW89-AGX89+AGY89</f>
        <v>0</v>
      </c>
      <c r="AHA89" s="463"/>
      <c r="AHB89" s="448"/>
      <c r="AHD89" s="458"/>
      <c r="AHE89" s="447"/>
      <c r="AHF89" s="447"/>
      <c r="AHG89" s="447"/>
      <c r="AHH89" s="450">
        <f t="shared" ref="AHH89:AHH92" si="5969">AHD89+AHE89-AHF89+AHG89</f>
        <v>0</v>
      </c>
      <c r="AHI89" s="447"/>
      <c r="AHJ89" s="447"/>
      <c r="AHK89" s="447"/>
      <c r="AHL89" s="447"/>
      <c r="AHM89" s="447"/>
      <c r="AHN89" s="449"/>
      <c r="AHO89" s="450">
        <f t="shared" ref="AHO89:AHO92" si="5970">AHI89+AHJ89-AHK89+AHL89-AHM89+AHN89</f>
        <v>0</v>
      </c>
      <c r="AHP89" s="463"/>
      <c r="AHQ89" s="448"/>
      <c r="AHS89" s="458"/>
      <c r="AHT89" s="447"/>
      <c r="AHU89" s="447"/>
      <c r="AHV89" s="447"/>
      <c r="AHW89" s="450">
        <f t="shared" ref="AHW89:AHW92" si="5971">AHS89+AHT89-AHU89+AHV89</f>
        <v>0</v>
      </c>
      <c r="AHX89" s="447"/>
      <c r="AHY89" s="447"/>
      <c r="AHZ89" s="447"/>
      <c r="AIA89" s="447"/>
      <c r="AIB89" s="447"/>
      <c r="AIC89" s="449"/>
      <c r="AID89" s="450">
        <f t="shared" ref="AID89:AID92" si="5972">AHX89+AHY89-AHZ89+AIA89-AIB89+AIC89</f>
        <v>0</v>
      </c>
      <c r="AIE89" s="463"/>
      <c r="AIF89" s="448"/>
      <c r="AIH89" s="458"/>
      <c r="AII89" s="447"/>
      <c r="AIJ89" s="447"/>
      <c r="AIK89" s="447"/>
      <c r="AIL89" s="450">
        <f t="shared" ref="AIL89:AIL92" si="5973">AIH89+AII89-AIJ89+AIK89</f>
        <v>0</v>
      </c>
      <c r="AIM89" s="447"/>
      <c r="AIN89" s="447"/>
      <c r="AIO89" s="447"/>
      <c r="AIP89" s="447"/>
      <c r="AIQ89" s="447"/>
      <c r="AIR89" s="449"/>
      <c r="AIS89" s="450">
        <f t="shared" ref="AIS89:AIS92" si="5974">AIM89+AIN89-AIO89+AIP89-AIQ89+AIR89</f>
        <v>0</v>
      </c>
      <c r="AIT89" s="463"/>
      <c r="AIU89" s="448"/>
      <c r="AIW89" s="458"/>
      <c r="AIX89" s="447"/>
      <c r="AIY89" s="447"/>
      <c r="AIZ89" s="447"/>
      <c r="AJA89" s="450">
        <f t="shared" ref="AJA89:AJA92" si="5975">AIW89+AIX89-AIY89+AIZ89</f>
        <v>0</v>
      </c>
      <c r="AJB89" s="447"/>
      <c r="AJC89" s="447"/>
      <c r="AJD89" s="447"/>
      <c r="AJE89" s="447"/>
      <c r="AJF89" s="447"/>
      <c r="AJG89" s="449"/>
      <c r="AJH89" s="450">
        <f t="shared" ref="AJH89:AJH92" si="5976">AJB89+AJC89-AJD89+AJE89-AJF89+AJG89</f>
        <v>0</v>
      </c>
      <c r="AJI89" s="463"/>
      <c r="AJJ89" s="448"/>
      <c r="AJL89" s="458"/>
      <c r="AJM89" s="447"/>
      <c r="AJN89" s="447"/>
      <c r="AJO89" s="447"/>
      <c r="AJP89" s="450">
        <f t="shared" ref="AJP89:AJP92" si="5977">AJL89+AJM89-AJN89+AJO89</f>
        <v>0</v>
      </c>
      <c r="AJQ89" s="447"/>
      <c r="AJR89" s="447"/>
      <c r="AJS89" s="447"/>
      <c r="AJT89" s="447"/>
      <c r="AJU89" s="447"/>
      <c r="AJV89" s="449"/>
      <c r="AJW89" s="450">
        <f t="shared" ref="AJW89:AJW92" si="5978">AJQ89+AJR89-AJS89+AJT89-AJU89+AJV89</f>
        <v>0</v>
      </c>
      <c r="AJX89" s="463"/>
      <c r="AJY89" s="448"/>
      <c r="AKA89" s="458"/>
      <c r="AKB89" s="447"/>
      <c r="AKC89" s="447"/>
      <c r="AKD89" s="447"/>
      <c r="AKE89" s="450">
        <f t="shared" ref="AKE89:AKE92" si="5979">AKA89+AKB89-AKC89+AKD89</f>
        <v>0</v>
      </c>
      <c r="AKF89" s="447"/>
      <c r="AKG89" s="447"/>
      <c r="AKH89" s="447"/>
      <c r="AKI89" s="447"/>
      <c r="AKJ89" s="447"/>
      <c r="AKK89" s="449"/>
      <c r="AKL89" s="450">
        <f t="shared" ref="AKL89:AKL92" si="5980">AKF89+AKG89-AKH89+AKI89-AKJ89+AKK89</f>
        <v>0</v>
      </c>
      <c r="AKM89" s="463"/>
      <c r="AKN89" s="448"/>
      <c r="AKP89" s="458"/>
      <c r="AKQ89" s="447"/>
      <c r="AKR89" s="447"/>
      <c r="AKS89" s="447"/>
      <c r="AKT89" s="450">
        <f t="shared" ref="AKT89:AKT92" si="5981">AKP89+AKQ89-AKR89+AKS89</f>
        <v>0</v>
      </c>
      <c r="AKU89" s="447"/>
      <c r="AKV89" s="447"/>
      <c r="AKW89" s="447"/>
      <c r="AKX89" s="447"/>
      <c r="AKY89" s="447"/>
      <c r="AKZ89" s="449"/>
      <c r="ALA89" s="450">
        <f t="shared" ref="ALA89:ALA92" si="5982">AKU89+AKV89-AKW89+AKX89-AKY89+AKZ89</f>
        <v>0</v>
      </c>
      <c r="ALB89" s="463"/>
      <c r="ALC89" s="448"/>
      <c r="ALE89" s="458"/>
      <c r="ALF89" s="447"/>
      <c r="ALG89" s="447"/>
      <c r="ALH89" s="447"/>
      <c r="ALI89" s="450">
        <f t="shared" ref="ALI89:ALI92" si="5983">ALE89+ALF89-ALG89+ALH89</f>
        <v>0</v>
      </c>
      <c r="ALJ89" s="447"/>
      <c r="ALK89" s="447"/>
      <c r="ALL89" s="447"/>
      <c r="ALM89" s="447"/>
      <c r="ALN89" s="447"/>
      <c r="ALO89" s="449"/>
      <c r="ALP89" s="450">
        <f t="shared" ref="ALP89:ALP92" si="5984">ALJ89+ALK89-ALL89+ALM89-ALN89+ALO89</f>
        <v>0</v>
      </c>
      <c r="ALQ89" s="463"/>
      <c r="ALR89" s="448"/>
      <c r="ALT89" s="458"/>
      <c r="ALU89" s="447"/>
      <c r="ALV89" s="447"/>
      <c r="ALW89" s="447"/>
      <c r="ALX89" s="450">
        <f t="shared" ref="ALX89:ALX92" si="5985">ALT89+ALU89-ALV89+ALW89</f>
        <v>0</v>
      </c>
      <c r="ALY89" s="447"/>
      <c r="ALZ89" s="447"/>
      <c r="AMA89" s="447"/>
      <c r="AMB89" s="447"/>
      <c r="AMC89" s="447"/>
      <c r="AMD89" s="449"/>
      <c r="AME89" s="450">
        <f t="shared" ref="AME89:AME92" si="5986">ALY89+ALZ89-AMA89+AMB89-AMC89+AMD89</f>
        <v>0</v>
      </c>
      <c r="AMF89" s="463"/>
      <c r="AMG89" s="448"/>
      <c r="AMI89" s="458"/>
      <c r="AMJ89" s="447"/>
      <c r="AMK89" s="447"/>
      <c r="AML89" s="447"/>
      <c r="AMM89" s="450">
        <f t="shared" ref="AMM89:AMM92" si="5987">AMI89+AMJ89-AMK89+AML89</f>
        <v>0</v>
      </c>
      <c r="AMN89" s="447"/>
      <c r="AMO89" s="447"/>
      <c r="AMP89" s="447"/>
      <c r="AMQ89" s="447"/>
      <c r="AMR89" s="447"/>
      <c r="AMS89" s="449"/>
      <c r="AMT89" s="450">
        <f t="shared" ref="AMT89:AMT92" si="5988">AMN89+AMO89-AMP89+AMQ89-AMR89+AMS89</f>
        <v>0</v>
      </c>
      <c r="AMU89" s="463"/>
      <c r="AMV89" s="448"/>
      <c r="AMX89" s="458"/>
      <c r="AMY89" s="447"/>
      <c r="AMZ89" s="447"/>
      <c r="ANA89" s="447"/>
      <c r="ANB89" s="450">
        <f t="shared" ref="ANB89:ANB92" si="5989">AMX89+AMY89-AMZ89+ANA89</f>
        <v>0</v>
      </c>
      <c r="ANC89" s="447"/>
      <c r="AND89" s="447"/>
      <c r="ANE89" s="447"/>
      <c r="ANF89" s="447"/>
      <c r="ANG89" s="447"/>
      <c r="ANH89" s="449"/>
      <c r="ANI89" s="450">
        <f t="shared" ref="ANI89:ANI92" si="5990">ANC89+AND89-ANE89+ANF89-ANG89+ANH89</f>
        <v>0</v>
      </c>
      <c r="ANJ89" s="463"/>
      <c r="ANK89" s="448"/>
      <c r="ANM89" s="458"/>
      <c r="ANN89" s="447"/>
      <c r="ANO89" s="447"/>
      <c r="ANP89" s="447"/>
      <c r="ANQ89" s="450">
        <f t="shared" ref="ANQ89:ANQ92" si="5991">ANM89+ANN89-ANO89+ANP89</f>
        <v>0</v>
      </c>
      <c r="ANR89" s="447"/>
      <c r="ANS89" s="447"/>
      <c r="ANT89" s="447"/>
      <c r="ANU89" s="447"/>
      <c r="ANV89" s="447"/>
      <c r="ANW89" s="449"/>
      <c r="ANX89" s="450">
        <f t="shared" ref="ANX89:ANX92" si="5992">ANR89+ANS89-ANT89+ANU89-ANV89+ANW89</f>
        <v>0</v>
      </c>
      <c r="ANY89" s="463"/>
      <c r="ANZ89" s="448"/>
      <c r="AOB89" s="458"/>
      <c r="AOC89" s="447"/>
      <c r="AOD89" s="447"/>
      <c r="AOE89" s="447"/>
      <c r="AOF89" s="450">
        <f t="shared" ref="AOF89:AOF92" si="5993">AOB89+AOC89-AOD89+AOE89</f>
        <v>0</v>
      </c>
      <c r="AOG89" s="447"/>
      <c r="AOH89" s="447"/>
      <c r="AOI89" s="447"/>
      <c r="AOJ89" s="447"/>
      <c r="AOK89" s="447"/>
      <c r="AOL89" s="449"/>
      <c r="AOM89" s="450">
        <f t="shared" ref="AOM89:AOM92" si="5994">AOG89+AOH89-AOI89+AOJ89-AOK89+AOL89</f>
        <v>0</v>
      </c>
      <c r="AON89" s="463"/>
      <c r="AOO89" s="448"/>
      <c r="AOQ89" s="458"/>
      <c r="AOR89" s="447"/>
      <c r="AOS89" s="447"/>
      <c r="AOT89" s="447"/>
      <c r="AOU89" s="450">
        <f t="shared" ref="AOU89:AOU92" si="5995">AOQ89+AOR89-AOS89+AOT89</f>
        <v>0</v>
      </c>
      <c r="AOV89" s="447"/>
      <c r="AOW89" s="447"/>
      <c r="AOX89" s="447"/>
      <c r="AOY89" s="447"/>
      <c r="AOZ89" s="447"/>
      <c r="APA89" s="449"/>
      <c r="APB89" s="450">
        <f t="shared" ref="APB89:APB92" si="5996">AOV89+AOW89-AOX89+AOY89-AOZ89+APA89</f>
        <v>0</v>
      </c>
      <c r="APC89" s="463"/>
      <c r="APD89" s="448"/>
      <c r="APF89" s="458"/>
      <c r="APG89" s="447"/>
      <c r="APH89" s="447"/>
      <c r="API89" s="447"/>
      <c r="APJ89" s="450">
        <f t="shared" ref="APJ89:APJ92" si="5997">APF89+APG89-APH89+API89</f>
        <v>0</v>
      </c>
      <c r="APK89" s="447"/>
      <c r="APL89" s="447"/>
      <c r="APM89" s="447"/>
      <c r="APN89" s="447"/>
      <c r="APO89" s="447"/>
      <c r="APP89" s="449"/>
      <c r="APQ89" s="450">
        <f t="shared" ref="APQ89:APQ92" si="5998">APK89+APL89-APM89+APN89-APO89+APP89</f>
        <v>0</v>
      </c>
      <c r="APR89" s="463"/>
      <c r="APS89" s="448"/>
      <c r="APU89" s="458"/>
      <c r="APV89" s="447"/>
      <c r="APW89" s="447"/>
      <c r="APX89" s="447"/>
      <c r="APY89" s="450">
        <f t="shared" ref="APY89:APY92" si="5999">APU89+APV89-APW89+APX89</f>
        <v>0</v>
      </c>
      <c r="APZ89" s="447"/>
      <c r="AQA89" s="447"/>
      <c r="AQB89" s="447"/>
      <c r="AQC89" s="447"/>
      <c r="AQD89" s="447"/>
      <c r="AQE89" s="449"/>
      <c r="AQF89" s="450">
        <f t="shared" ref="AQF89:AQF92" si="6000">APZ89+AQA89-AQB89+AQC89-AQD89+AQE89</f>
        <v>0</v>
      </c>
      <c r="AQG89" s="463"/>
      <c r="AQH89" s="448"/>
      <c r="AQJ89" s="458"/>
      <c r="AQK89" s="447"/>
      <c r="AQL89" s="447"/>
      <c r="AQM89" s="447"/>
      <c r="AQN89" s="450">
        <f t="shared" ref="AQN89:AQN92" si="6001">AQJ89+AQK89-AQL89+AQM89</f>
        <v>0</v>
      </c>
      <c r="AQO89" s="447"/>
      <c r="AQP89" s="447"/>
      <c r="AQQ89" s="447"/>
      <c r="AQR89" s="447"/>
      <c r="AQS89" s="447"/>
      <c r="AQT89" s="449"/>
      <c r="AQU89" s="450">
        <f t="shared" ref="AQU89:AQU92" si="6002">AQO89+AQP89-AQQ89+AQR89-AQS89+AQT89</f>
        <v>0</v>
      </c>
      <c r="AQV89" s="463"/>
      <c r="AQW89" s="448"/>
      <c r="AQY89" s="458"/>
      <c r="AQZ89" s="447"/>
      <c r="ARA89" s="447"/>
      <c r="ARB89" s="447"/>
      <c r="ARC89" s="450">
        <f t="shared" ref="ARC89:ARC92" si="6003">AQY89+AQZ89-ARA89+ARB89</f>
        <v>0</v>
      </c>
      <c r="ARD89" s="447"/>
      <c r="ARE89" s="447"/>
      <c r="ARF89" s="447"/>
      <c r="ARG89" s="447"/>
      <c r="ARH89" s="447"/>
      <c r="ARI89" s="449"/>
      <c r="ARJ89" s="450">
        <f t="shared" ref="ARJ89:ARJ92" si="6004">ARD89+ARE89-ARF89+ARG89-ARH89+ARI89</f>
        <v>0</v>
      </c>
      <c r="ARK89" s="463"/>
      <c r="ARL89" s="448"/>
      <c r="ARN89" s="458"/>
      <c r="ARO89" s="447"/>
      <c r="ARP89" s="447"/>
      <c r="ARQ89" s="447"/>
      <c r="ARR89" s="450">
        <f t="shared" ref="ARR89:ARR92" si="6005">ARN89+ARO89-ARP89+ARQ89</f>
        <v>0</v>
      </c>
      <c r="ARS89" s="447"/>
      <c r="ART89" s="447"/>
      <c r="ARU89" s="447"/>
      <c r="ARV89" s="447"/>
      <c r="ARW89" s="447"/>
      <c r="ARX89" s="449"/>
      <c r="ARY89" s="450">
        <f t="shared" ref="ARY89:ARY92" si="6006">ARS89+ART89-ARU89+ARV89-ARW89+ARX89</f>
        <v>0</v>
      </c>
      <c r="ARZ89" s="463"/>
      <c r="ASA89" s="448"/>
      <c r="ASC89" s="458"/>
      <c r="ASD89" s="447"/>
      <c r="ASE89" s="447"/>
      <c r="ASF89" s="447"/>
      <c r="ASG89" s="450">
        <f t="shared" ref="ASG89:ASG92" si="6007">ASC89+ASD89-ASE89+ASF89</f>
        <v>0</v>
      </c>
      <c r="ASH89" s="447"/>
      <c r="ASI89" s="447"/>
      <c r="ASJ89" s="447"/>
      <c r="ASK89" s="447"/>
      <c r="ASL89" s="447"/>
      <c r="ASM89" s="449"/>
      <c r="ASN89" s="450">
        <f t="shared" ref="ASN89:ASN92" si="6008">ASH89+ASI89-ASJ89+ASK89-ASL89+ASM89</f>
        <v>0</v>
      </c>
      <c r="ASO89" s="463"/>
      <c r="ASP89" s="448"/>
      <c r="ASR89" s="458"/>
      <c r="ASS89" s="447"/>
      <c r="AST89" s="447"/>
      <c r="ASU89" s="447"/>
      <c r="ASV89" s="450">
        <f t="shared" ref="ASV89:ASV92" si="6009">ASR89+ASS89-AST89+ASU89</f>
        <v>0</v>
      </c>
      <c r="ASW89" s="447"/>
      <c r="ASX89" s="447"/>
      <c r="ASY89" s="447"/>
      <c r="ASZ89" s="447"/>
      <c r="ATA89" s="447"/>
      <c r="ATB89" s="449"/>
      <c r="ATC89" s="450">
        <f t="shared" ref="ATC89:ATC92" si="6010">ASW89+ASX89-ASY89+ASZ89-ATA89+ATB89</f>
        <v>0</v>
      </c>
      <c r="ATD89" s="463"/>
      <c r="ATE89" s="448"/>
      <c r="ATG89" s="458"/>
      <c r="ATH89" s="447"/>
      <c r="ATI89" s="447"/>
      <c r="ATJ89" s="447"/>
      <c r="ATK89" s="450">
        <f t="shared" ref="ATK89:ATK92" si="6011">ATG89+ATH89-ATI89+ATJ89</f>
        <v>0</v>
      </c>
      <c r="ATL89" s="447"/>
      <c r="ATM89" s="447"/>
      <c r="ATN89" s="447"/>
      <c r="ATO89" s="447"/>
      <c r="ATP89" s="447"/>
      <c r="ATQ89" s="449"/>
      <c r="ATR89" s="450">
        <f t="shared" ref="ATR89:ATR92" si="6012">ATL89+ATM89-ATN89+ATO89-ATP89+ATQ89</f>
        <v>0</v>
      </c>
      <c r="ATS89" s="463"/>
      <c r="ATT89" s="448"/>
      <c r="ATV89" s="458"/>
      <c r="ATW89" s="447"/>
      <c r="ATX89" s="447"/>
      <c r="ATY89" s="447"/>
      <c r="ATZ89" s="450">
        <f t="shared" ref="ATZ89:ATZ92" si="6013">ATV89+ATW89-ATX89+ATY89</f>
        <v>0</v>
      </c>
      <c r="AUA89" s="447"/>
      <c r="AUB89" s="447"/>
      <c r="AUC89" s="447"/>
      <c r="AUD89" s="447"/>
      <c r="AUE89" s="447"/>
      <c r="AUF89" s="449"/>
      <c r="AUG89" s="450">
        <f t="shared" ref="AUG89:AUG92" si="6014">AUA89+AUB89-AUC89+AUD89-AUE89+AUF89</f>
        <v>0</v>
      </c>
      <c r="AUH89" s="463"/>
      <c r="AUI89" s="448"/>
      <c r="AUK89" s="458"/>
      <c r="AUL89" s="447"/>
      <c r="AUM89" s="447"/>
      <c r="AUN89" s="447"/>
      <c r="AUO89" s="450">
        <f t="shared" ref="AUO89:AUO92" si="6015">AUK89+AUL89-AUM89+AUN89</f>
        <v>0</v>
      </c>
      <c r="AUP89" s="447"/>
      <c r="AUQ89" s="447"/>
      <c r="AUR89" s="447"/>
      <c r="AUS89" s="447"/>
      <c r="AUT89" s="447"/>
      <c r="AUU89" s="449"/>
      <c r="AUV89" s="450">
        <f t="shared" ref="AUV89:AUV92" si="6016">AUP89+AUQ89-AUR89+AUS89-AUT89+AUU89</f>
        <v>0</v>
      </c>
      <c r="AUW89" s="463"/>
      <c r="AUX89" s="448"/>
      <c r="AUZ89" s="458"/>
      <c r="AVA89" s="447"/>
      <c r="AVB89" s="447"/>
      <c r="AVC89" s="447"/>
      <c r="AVD89" s="450">
        <f t="shared" ref="AVD89:AVD92" si="6017">AUZ89+AVA89-AVB89+AVC89</f>
        <v>0</v>
      </c>
      <c r="AVE89" s="447"/>
      <c r="AVF89" s="447"/>
      <c r="AVG89" s="447"/>
      <c r="AVH89" s="447"/>
      <c r="AVI89" s="447"/>
      <c r="AVJ89" s="449"/>
      <c r="AVK89" s="450">
        <f t="shared" ref="AVK89:AVK92" si="6018">AVE89+AVF89-AVG89+AVH89-AVI89+AVJ89</f>
        <v>0</v>
      </c>
      <c r="AVL89" s="463"/>
      <c r="AVM89" s="448"/>
      <c r="AVO89" s="458"/>
      <c r="AVP89" s="447"/>
      <c r="AVQ89" s="447"/>
      <c r="AVR89" s="447"/>
      <c r="AVS89" s="450">
        <f t="shared" ref="AVS89:AVS92" si="6019">AVO89+AVP89-AVQ89+AVR89</f>
        <v>0</v>
      </c>
      <c r="AVT89" s="447"/>
      <c r="AVU89" s="447"/>
      <c r="AVV89" s="447"/>
      <c r="AVW89" s="447"/>
      <c r="AVX89" s="447"/>
      <c r="AVY89" s="449"/>
      <c r="AVZ89" s="450">
        <f t="shared" ref="AVZ89:AVZ92" si="6020">AVT89+AVU89-AVV89+AVW89-AVX89+AVY89</f>
        <v>0</v>
      </c>
      <c r="AWA89" s="463"/>
      <c r="AWB89" s="448"/>
      <c r="AWD89" s="458"/>
      <c r="AWE89" s="447"/>
      <c r="AWF89" s="447"/>
      <c r="AWG89" s="447"/>
      <c r="AWH89" s="450">
        <f t="shared" ref="AWH89:AWH92" si="6021">AWD89+AWE89-AWF89+AWG89</f>
        <v>0</v>
      </c>
      <c r="AWI89" s="447"/>
      <c r="AWJ89" s="447"/>
      <c r="AWK89" s="447"/>
      <c r="AWL89" s="447"/>
      <c r="AWM89" s="447"/>
      <c r="AWN89" s="449"/>
      <c r="AWO89" s="450">
        <f t="shared" ref="AWO89:AWO92" si="6022">AWI89+AWJ89-AWK89+AWL89-AWM89+AWN89</f>
        <v>0</v>
      </c>
      <c r="AWP89" s="463"/>
      <c r="AWQ89" s="448"/>
      <c r="AWS89" s="458"/>
      <c r="AWT89" s="447"/>
      <c r="AWU89" s="447"/>
      <c r="AWV89" s="447"/>
      <c r="AWW89" s="450">
        <f t="shared" ref="AWW89:AWW92" si="6023">AWS89+AWT89-AWU89+AWV89</f>
        <v>0</v>
      </c>
      <c r="AWX89" s="447"/>
      <c r="AWY89" s="447"/>
      <c r="AWZ89" s="447"/>
      <c r="AXA89" s="447"/>
      <c r="AXB89" s="447"/>
      <c r="AXC89" s="449"/>
      <c r="AXD89" s="450">
        <f t="shared" ref="AXD89:AXD92" si="6024">AWX89+AWY89-AWZ89+AXA89-AXB89+AXC89</f>
        <v>0</v>
      </c>
      <c r="AXE89" s="463"/>
      <c r="AXF89" s="448"/>
      <c r="AXH89" s="458"/>
      <c r="AXI89" s="447"/>
      <c r="AXJ89" s="447"/>
      <c r="AXK89" s="447"/>
      <c r="AXL89" s="450">
        <f t="shared" ref="AXL89:AXL92" si="6025">AXH89+AXI89-AXJ89+AXK89</f>
        <v>0</v>
      </c>
      <c r="AXM89" s="447"/>
      <c r="AXN89" s="447"/>
      <c r="AXO89" s="447"/>
      <c r="AXP89" s="447"/>
      <c r="AXQ89" s="447"/>
      <c r="AXR89" s="449"/>
      <c r="AXS89" s="450">
        <f t="shared" ref="AXS89:AXS92" si="6026">AXM89+AXN89-AXO89+AXP89-AXQ89+AXR89</f>
        <v>0</v>
      </c>
      <c r="AXT89" s="463"/>
      <c r="AXU89" s="448"/>
      <c r="AXW89" s="458"/>
      <c r="AXX89" s="447"/>
      <c r="AXY89" s="447"/>
      <c r="AXZ89" s="447"/>
      <c r="AYA89" s="450">
        <f t="shared" ref="AYA89:AYA92" si="6027">AXW89+AXX89-AXY89+AXZ89</f>
        <v>0</v>
      </c>
      <c r="AYB89" s="447"/>
      <c r="AYC89" s="447"/>
      <c r="AYD89" s="447"/>
      <c r="AYE89" s="447"/>
      <c r="AYF89" s="447"/>
      <c r="AYG89" s="449"/>
      <c r="AYH89" s="450">
        <f t="shared" ref="AYH89:AYH92" si="6028">AYB89+AYC89-AYD89+AYE89-AYF89+AYG89</f>
        <v>0</v>
      </c>
      <c r="AYI89" s="463"/>
      <c r="AYJ89" s="448"/>
      <c r="AYL89" s="458"/>
      <c r="AYM89" s="447"/>
      <c r="AYN89" s="447"/>
      <c r="AYO89" s="447"/>
      <c r="AYP89" s="450">
        <f t="shared" ref="AYP89:AYP92" si="6029">AYL89+AYM89-AYN89+AYO89</f>
        <v>0</v>
      </c>
      <c r="AYQ89" s="447"/>
      <c r="AYR89" s="447"/>
      <c r="AYS89" s="447"/>
      <c r="AYT89" s="447"/>
      <c r="AYU89" s="447"/>
      <c r="AYV89" s="449"/>
      <c r="AYW89" s="450">
        <f t="shared" ref="AYW89:AYW92" si="6030">AYQ89+AYR89-AYS89+AYT89-AYU89+AYV89</f>
        <v>0</v>
      </c>
      <c r="AYX89" s="463"/>
      <c r="AYY89" s="448"/>
      <c r="AZA89" s="458"/>
      <c r="AZB89" s="447"/>
      <c r="AZC89" s="447"/>
      <c r="AZD89" s="447"/>
      <c r="AZE89" s="450">
        <f t="shared" ref="AZE89:AZE92" si="6031">AZA89+AZB89-AZC89+AZD89</f>
        <v>0</v>
      </c>
      <c r="AZF89" s="447"/>
      <c r="AZG89" s="447"/>
      <c r="AZH89" s="447"/>
      <c r="AZI89" s="447"/>
      <c r="AZJ89" s="447"/>
      <c r="AZK89" s="449"/>
      <c r="AZL89" s="450">
        <f t="shared" ref="AZL89:AZL92" si="6032">AZF89+AZG89-AZH89+AZI89-AZJ89+AZK89</f>
        <v>0</v>
      </c>
      <c r="AZM89" s="463"/>
      <c r="AZN89" s="448"/>
      <c r="AZP89" s="458"/>
      <c r="AZQ89" s="447"/>
      <c r="AZR89" s="447"/>
      <c r="AZS89" s="447"/>
      <c r="AZT89" s="450">
        <f t="shared" ref="AZT89:AZT92" si="6033">AZP89+AZQ89-AZR89+AZS89</f>
        <v>0</v>
      </c>
      <c r="AZU89" s="447"/>
      <c r="AZV89" s="447"/>
      <c r="AZW89" s="447"/>
      <c r="AZX89" s="447"/>
      <c r="AZY89" s="447"/>
      <c r="AZZ89" s="449"/>
      <c r="BAA89" s="450">
        <f t="shared" ref="BAA89:BAA92" si="6034">AZU89+AZV89-AZW89+AZX89-AZY89+AZZ89</f>
        <v>0</v>
      </c>
      <c r="BAB89" s="463"/>
      <c r="BAC89" s="448"/>
      <c r="BAE89" s="458"/>
      <c r="BAF89" s="447"/>
      <c r="BAG89" s="447"/>
      <c r="BAH89" s="447"/>
      <c r="BAI89" s="450">
        <f t="shared" ref="BAI89:BAI92" si="6035">BAE89+BAF89-BAG89+BAH89</f>
        <v>0</v>
      </c>
      <c r="BAJ89" s="447"/>
      <c r="BAK89" s="447"/>
      <c r="BAL89" s="447"/>
      <c r="BAM89" s="447"/>
      <c r="BAN89" s="447"/>
      <c r="BAO89" s="449"/>
      <c r="BAP89" s="450">
        <f t="shared" ref="BAP89:BAP92" si="6036">BAJ89+BAK89-BAL89+BAM89-BAN89+BAO89</f>
        <v>0</v>
      </c>
      <c r="BAQ89" s="463"/>
      <c r="BAR89" s="448"/>
      <c r="BAT89" s="458"/>
      <c r="BAU89" s="447"/>
      <c r="BAV89" s="447"/>
      <c r="BAW89" s="447"/>
      <c r="BAX89" s="450">
        <f t="shared" ref="BAX89:BAX92" si="6037">BAT89+BAU89-BAV89+BAW89</f>
        <v>0</v>
      </c>
      <c r="BAY89" s="447"/>
      <c r="BAZ89" s="447"/>
      <c r="BBA89" s="447"/>
      <c r="BBB89" s="447"/>
      <c r="BBC89" s="447"/>
      <c r="BBD89" s="449"/>
      <c r="BBE89" s="450">
        <f t="shared" ref="BBE89:BBE92" si="6038">BAY89+BAZ89-BBA89+BBB89-BBC89+BBD89</f>
        <v>0</v>
      </c>
      <c r="BBF89" s="463"/>
      <c r="BBG89" s="448"/>
      <c r="BBI89" s="458"/>
      <c r="BBJ89" s="447"/>
      <c r="BBK89" s="447"/>
      <c r="BBL89" s="447"/>
      <c r="BBM89" s="450">
        <f t="shared" ref="BBM89:BBM92" si="6039">BBI89+BBJ89-BBK89+BBL89</f>
        <v>0</v>
      </c>
      <c r="BBN89" s="447"/>
      <c r="BBO89" s="447"/>
      <c r="BBP89" s="447"/>
      <c r="BBQ89" s="447"/>
      <c r="BBR89" s="447"/>
      <c r="BBS89" s="449"/>
      <c r="BBT89" s="450">
        <f t="shared" ref="BBT89:BBT92" si="6040">BBN89+BBO89-BBP89+BBQ89-BBR89+BBS89</f>
        <v>0</v>
      </c>
      <c r="BBU89" s="463"/>
      <c r="BBV89" s="448"/>
      <c r="BBX89" s="458"/>
      <c r="BBY89" s="447"/>
      <c r="BBZ89" s="447"/>
      <c r="BCA89" s="447"/>
      <c r="BCB89" s="450">
        <f t="shared" ref="BCB89:BCB92" si="6041">BBX89+BBY89-BBZ89+BCA89</f>
        <v>0</v>
      </c>
      <c r="BCC89" s="447"/>
      <c r="BCD89" s="447"/>
      <c r="BCE89" s="447"/>
      <c r="BCF89" s="447"/>
      <c r="BCG89" s="447"/>
      <c r="BCH89" s="449"/>
      <c r="BCI89" s="450">
        <f t="shared" ref="BCI89:BCI92" si="6042">BCC89+BCD89-BCE89+BCF89-BCG89+BCH89</f>
        <v>0</v>
      </c>
      <c r="BCJ89" s="463"/>
      <c r="BCK89" s="448"/>
      <c r="BCM89" s="458"/>
      <c r="BCN89" s="447"/>
      <c r="BCO89" s="447"/>
      <c r="BCP89" s="447"/>
      <c r="BCQ89" s="450">
        <f t="shared" ref="BCQ89:BCQ92" si="6043">BCM89+BCN89-BCO89+BCP89</f>
        <v>0</v>
      </c>
      <c r="BCR89" s="447"/>
      <c r="BCS89" s="447"/>
      <c r="BCT89" s="447"/>
      <c r="BCU89" s="447"/>
      <c r="BCV89" s="447"/>
      <c r="BCW89" s="449"/>
      <c r="BCX89" s="450">
        <f t="shared" ref="BCX89:BCX92" si="6044">BCR89+BCS89-BCT89+BCU89-BCV89+BCW89</f>
        <v>0</v>
      </c>
      <c r="BCY89" s="463"/>
      <c r="BCZ89" s="448"/>
      <c r="BDB89" s="458"/>
      <c r="BDC89" s="447"/>
      <c r="BDD89" s="447"/>
      <c r="BDE89" s="447"/>
      <c r="BDF89" s="450">
        <f t="shared" ref="BDF89:BDF92" si="6045">BDB89+BDC89-BDD89+BDE89</f>
        <v>0</v>
      </c>
      <c r="BDG89" s="447"/>
      <c r="BDH89" s="447"/>
      <c r="BDI89" s="447"/>
      <c r="BDJ89" s="447"/>
      <c r="BDK89" s="447"/>
      <c r="BDL89" s="449"/>
      <c r="BDM89" s="450">
        <f t="shared" ref="BDM89:BDM92" si="6046">BDG89+BDH89-BDI89+BDJ89-BDK89+BDL89</f>
        <v>0</v>
      </c>
      <c r="BDN89" s="463"/>
      <c r="BDO89" s="448"/>
      <c r="BDQ89" s="458"/>
      <c r="BDR89" s="447"/>
      <c r="BDS89" s="447"/>
      <c r="BDT89" s="447"/>
      <c r="BDU89" s="450">
        <f t="shared" ref="BDU89:BDU92" si="6047">BDQ89+BDR89-BDS89+BDT89</f>
        <v>0</v>
      </c>
      <c r="BDV89" s="447"/>
      <c r="BDW89" s="447"/>
      <c r="BDX89" s="447"/>
      <c r="BDY89" s="447"/>
      <c r="BDZ89" s="447"/>
      <c r="BEA89" s="449"/>
      <c r="BEB89" s="450">
        <f t="shared" ref="BEB89:BEB92" si="6048">BDV89+BDW89-BDX89+BDY89-BDZ89+BEA89</f>
        <v>0</v>
      </c>
      <c r="BEC89" s="463"/>
      <c r="BED89" s="448"/>
      <c r="BEF89" s="458"/>
      <c r="BEG89" s="447"/>
      <c r="BEH89" s="447"/>
      <c r="BEI89" s="447"/>
      <c r="BEJ89" s="450">
        <f t="shared" ref="BEJ89:BEJ92" si="6049">BEF89+BEG89-BEH89+BEI89</f>
        <v>0</v>
      </c>
      <c r="BEK89" s="447"/>
      <c r="BEL89" s="447"/>
      <c r="BEM89" s="447"/>
      <c r="BEN89" s="447"/>
      <c r="BEO89" s="447"/>
      <c r="BEP89" s="449"/>
      <c r="BEQ89" s="450">
        <f t="shared" ref="BEQ89:BEQ92" si="6050">BEK89+BEL89-BEM89+BEN89-BEO89+BEP89</f>
        <v>0</v>
      </c>
      <c r="BER89" s="463"/>
      <c r="BES89" s="448"/>
      <c r="BEU89" s="458"/>
      <c r="BEV89" s="447"/>
      <c r="BEW89" s="447"/>
      <c r="BEX89" s="447"/>
      <c r="BEY89" s="450">
        <f t="shared" ref="BEY89:BEY92" si="6051">BEU89+BEV89-BEW89+BEX89</f>
        <v>0</v>
      </c>
      <c r="BEZ89" s="447"/>
      <c r="BFA89" s="447"/>
      <c r="BFB89" s="447"/>
      <c r="BFC89" s="447"/>
      <c r="BFD89" s="447"/>
      <c r="BFE89" s="449"/>
      <c r="BFF89" s="450">
        <f t="shared" ref="BFF89:BFF92" si="6052">BEZ89+BFA89-BFB89+BFC89-BFD89+BFE89</f>
        <v>0</v>
      </c>
      <c r="BFG89" s="463"/>
      <c r="BFH89" s="448"/>
      <c r="BFJ89" s="458"/>
      <c r="BFK89" s="447"/>
      <c r="BFL89" s="447"/>
      <c r="BFM89" s="447"/>
      <c r="BFN89" s="450">
        <f t="shared" ref="BFN89:BFN92" si="6053">BFJ89+BFK89-BFL89+BFM89</f>
        <v>0</v>
      </c>
      <c r="BFO89" s="447"/>
      <c r="BFP89" s="447"/>
      <c r="BFQ89" s="447"/>
      <c r="BFR89" s="447"/>
      <c r="BFS89" s="447"/>
      <c r="BFT89" s="449"/>
      <c r="BFU89" s="450">
        <f t="shared" ref="BFU89:BFU92" si="6054">BFO89+BFP89-BFQ89+BFR89-BFS89+BFT89</f>
        <v>0</v>
      </c>
      <c r="BFV89" s="463"/>
      <c r="BFW89" s="448"/>
      <c r="BFY89" s="458"/>
      <c r="BFZ89" s="447"/>
      <c r="BGA89" s="447"/>
      <c r="BGB89" s="447"/>
      <c r="BGC89" s="450">
        <f t="shared" ref="BGC89:BGC92" si="6055">BFY89+BFZ89-BGA89+BGB89</f>
        <v>0</v>
      </c>
      <c r="BGD89" s="447"/>
      <c r="BGE89" s="447"/>
      <c r="BGF89" s="447"/>
      <c r="BGG89" s="447"/>
      <c r="BGH89" s="447"/>
      <c r="BGI89" s="449"/>
      <c r="BGJ89" s="450">
        <f t="shared" ref="BGJ89:BGJ92" si="6056">BGD89+BGE89-BGF89+BGG89-BGH89+BGI89</f>
        <v>0</v>
      </c>
      <c r="BGK89" s="463"/>
      <c r="BGL89" s="448"/>
      <c r="BGN89" s="458"/>
      <c r="BGO89" s="447"/>
      <c r="BGP89" s="447"/>
      <c r="BGQ89" s="447"/>
      <c r="BGR89" s="450">
        <f t="shared" ref="BGR89:BGR92" si="6057">BGN89+BGO89-BGP89+BGQ89</f>
        <v>0</v>
      </c>
      <c r="BGS89" s="447"/>
      <c r="BGT89" s="447"/>
      <c r="BGU89" s="447"/>
      <c r="BGV89" s="447"/>
      <c r="BGW89" s="447"/>
      <c r="BGX89" s="449"/>
      <c r="BGY89" s="450">
        <f t="shared" ref="BGY89:BGY92" si="6058">BGS89+BGT89-BGU89+BGV89-BGW89+BGX89</f>
        <v>0</v>
      </c>
      <c r="BGZ89" s="463"/>
      <c r="BHA89" s="448"/>
      <c r="BHC89" s="458"/>
      <c r="BHD89" s="447"/>
      <c r="BHE89" s="447"/>
      <c r="BHF89" s="447"/>
      <c r="BHG89" s="450">
        <f t="shared" ref="BHG89:BHG92" si="6059">BHC89+BHD89-BHE89+BHF89</f>
        <v>0</v>
      </c>
      <c r="BHH89" s="447"/>
      <c r="BHI89" s="447"/>
      <c r="BHJ89" s="447"/>
      <c r="BHK89" s="447"/>
      <c r="BHL89" s="447"/>
      <c r="BHM89" s="449"/>
      <c r="BHN89" s="450">
        <f t="shared" ref="BHN89:BHN92" si="6060">BHH89+BHI89-BHJ89+BHK89-BHL89+BHM89</f>
        <v>0</v>
      </c>
      <c r="BHO89" s="463"/>
      <c r="BHP89" s="448"/>
      <c r="BHR89" s="458"/>
      <c r="BHS89" s="447"/>
      <c r="BHT89" s="447"/>
      <c r="BHU89" s="447"/>
      <c r="BHV89" s="450">
        <f t="shared" ref="BHV89:BHV92" si="6061">BHR89+BHS89-BHT89+BHU89</f>
        <v>0</v>
      </c>
      <c r="BHW89" s="447"/>
      <c r="BHX89" s="447"/>
      <c r="BHY89" s="447"/>
      <c r="BHZ89" s="447"/>
      <c r="BIA89" s="447"/>
      <c r="BIB89" s="449"/>
      <c r="BIC89" s="450">
        <f t="shared" ref="BIC89:BIC92" si="6062">BHW89+BHX89-BHY89+BHZ89-BIA89+BIB89</f>
        <v>0</v>
      </c>
      <c r="BID89" s="463"/>
      <c r="BIE89" s="448"/>
      <c r="BIG89" s="458"/>
      <c r="BIH89" s="447"/>
      <c r="BII89" s="447"/>
      <c r="BIJ89" s="447"/>
      <c r="BIK89" s="450">
        <f t="shared" ref="BIK89:BIK92" si="6063">BIG89+BIH89-BII89+BIJ89</f>
        <v>0</v>
      </c>
      <c r="BIL89" s="447"/>
      <c r="BIM89" s="447"/>
      <c r="BIN89" s="447"/>
      <c r="BIO89" s="447"/>
      <c r="BIP89" s="447"/>
      <c r="BIQ89" s="449"/>
      <c r="BIR89" s="450">
        <f t="shared" ref="BIR89:BIR92" si="6064">BIL89+BIM89-BIN89+BIO89-BIP89+BIQ89</f>
        <v>0</v>
      </c>
      <c r="BIS89" s="463"/>
      <c r="BIT89" s="448"/>
      <c r="BIV89" s="458"/>
      <c r="BIW89" s="447"/>
      <c r="BIX89" s="447"/>
      <c r="BIY89" s="447"/>
      <c r="BIZ89" s="450">
        <f t="shared" ref="BIZ89:BIZ92" si="6065">BIV89+BIW89-BIX89+BIY89</f>
        <v>0</v>
      </c>
      <c r="BJA89" s="447"/>
      <c r="BJB89" s="447"/>
      <c r="BJC89" s="447"/>
      <c r="BJD89" s="447"/>
      <c r="BJE89" s="447"/>
      <c r="BJF89" s="449"/>
      <c r="BJG89" s="450">
        <f t="shared" ref="BJG89:BJG92" si="6066">BJA89+BJB89-BJC89+BJD89-BJE89+BJF89</f>
        <v>0</v>
      </c>
      <c r="BJH89" s="463"/>
      <c r="BJI89" s="448"/>
      <c r="BJK89" s="458"/>
      <c r="BJL89" s="447"/>
      <c r="BJM89" s="447"/>
      <c r="BJN89" s="447"/>
      <c r="BJO89" s="450">
        <f t="shared" ref="BJO89:BJO92" si="6067">BJK89+BJL89-BJM89+BJN89</f>
        <v>0</v>
      </c>
      <c r="BJP89" s="447"/>
      <c r="BJQ89" s="447"/>
      <c r="BJR89" s="447"/>
      <c r="BJS89" s="447"/>
      <c r="BJT89" s="447"/>
      <c r="BJU89" s="449"/>
      <c r="BJV89" s="450">
        <f t="shared" ref="BJV89:BJV92" si="6068">BJP89+BJQ89-BJR89+BJS89-BJT89+BJU89</f>
        <v>0</v>
      </c>
      <c r="BJW89" s="463"/>
      <c r="BJX89" s="448"/>
      <c r="BJZ89" s="458"/>
      <c r="BKA89" s="447"/>
      <c r="BKB89" s="447"/>
      <c r="BKC89" s="447"/>
      <c r="BKD89" s="450">
        <f t="shared" ref="BKD89:BKD92" si="6069">BJZ89+BKA89-BKB89+BKC89</f>
        <v>0</v>
      </c>
      <c r="BKE89" s="447"/>
      <c r="BKF89" s="447"/>
      <c r="BKG89" s="447"/>
      <c r="BKH89" s="447"/>
      <c r="BKI89" s="447"/>
      <c r="BKJ89" s="449"/>
      <c r="BKK89" s="450">
        <f t="shared" ref="BKK89:BKK92" si="6070">BKE89+BKF89-BKG89+BKH89-BKI89+BKJ89</f>
        <v>0</v>
      </c>
      <c r="BKL89" s="463"/>
      <c r="BKM89" s="448"/>
      <c r="BKO89" s="458"/>
      <c r="BKP89" s="447"/>
      <c r="BKQ89" s="447"/>
      <c r="BKR89" s="447"/>
      <c r="BKS89" s="450">
        <f t="shared" ref="BKS89:BKS92" si="6071">BKO89+BKP89-BKQ89+BKR89</f>
        <v>0</v>
      </c>
      <c r="BKT89" s="447"/>
      <c r="BKU89" s="447"/>
      <c r="BKV89" s="447"/>
      <c r="BKW89" s="447"/>
      <c r="BKX89" s="447"/>
      <c r="BKY89" s="449"/>
      <c r="BKZ89" s="450">
        <f t="shared" ref="BKZ89:BKZ92" si="6072">BKT89+BKU89-BKV89+BKW89-BKX89+BKY89</f>
        <v>0</v>
      </c>
      <c r="BLA89" s="463"/>
      <c r="BLB89" s="448"/>
      <c r="BLD89" s="458"/>
      <c r="BLE89" s="447"/>
      <c r="BLF89" s="447"/>
      <c r="BLG89" s="447"/>
      <c r="BLH89" s="450">
        <f t="shared" ref="BLH89:BLH92" si="6073">BLD89+BLE89-BLF89+BLG89</f>
        <v>0</v>
      </c>
      <c r="BLI89" s="447"/>
      <c r="BLJ89" s="447"/>
      <c r="BLK89" s="447"/>
      <c r="BLL89" s="447"/>
      <c r="BLM89" s="447"/>
      <c r="BLN89" s="449"/>
      <c r="BLO89" s="450">
        <f t="shared" ref="BLO89:BLO92" si="6074">BLI89+BLJ89-BLK89+BLL89-BLM89+BLN89</f>
        <v>0</v>
      </c>
      <c r="BLP89" s="463"/>
      <c r="BLQ89" s="448"/>
      <c r="BLS89" s="458"/>
      <c r="BLT89" s="447"/>
      <c r="BLU89" s="447"/>
      <c r="BLV89" s="447"/>
      <c r="BLW89" s="450">
        <f t="shared" ref="BLW89:BLW92" si="6075">BLS89+BLT89-BLU89+BLV89</f>
        <v>0</v>
      </c>
      <c r="BLX89" s="447"/>
      <c r="BLY89" s="447"/>
      <c r="BLZ89" s="447"/>
      <c r="BMA89" s="447"/>
      <c r="BMB89" s="447"/>
      <c r="BMC89" s="449"/>
      <c r="BMD89" s="450">
        <f t="shared" ref="BMD89:BMD92" si="6076">BLX89+BLY89-BLZ89+BMA89-BMB89+BMC89</f>
        <v>0</v>
      </c>
      <c r="BME89" s="463"/>
      <c r="BMF89" s="448"/>
      <c r="BMH89" s="458"/>
      <c r="BMI89" s="447"/>
      <c r="BMJ89" s="447"/>
      <c r="BMK89" s="447"/>
      <c r="BML89" s="450">
        <f t="shared" ref="BML89:BML92" si="6077">BMH89+BMI89-BMJ89+BMK89</f>
        <v>0</v>
      </c>
      <c r="BMM89" s="447"/>
      <c r="BMN89" s="447"/>
      <c r="BMO89" s="447"/>
      <c r="BMP89" s="447"/>
      <c r="BMQ89" s="447"/>
      <c r="BMR89" s="449"/>
      <c r="BMS89" s="450">
        <f t="shared" ref="BMS89:BMS92" si="6078">BMM89+BMN89-BMO89+BMP89-BMQ89+BMR89</f>
        <v>0</v>
      </c>
      <c r="BMT89" s="463"/>
      <c r="BMU89" s="448"/>
      <c r="BMW89" s="458"/>
      <c r="BMX89" s="447"/>
      <c r="BMY89" s="447"/>
      <c r="BMZ89" s="447"/>
      <c r="BNA89" s="450">
        <f t="shared" ref="BNA89:BNA92" si="6079">BMW89+BMX89-BMY89+BMZ89</f>
        <v>0</v>
      </c>
      <c r="BNB89" s="447"/>
      <c r="BNC89" s="447"/>
      <c r="BND89" s="447"/>
      <c r="BNE89" s="447"/>
      <c r="BNF89" s="447"/>
      <c r="BNG89" s="449"/>
      <c r="BNH89" s="450">
        <f t="shared" ref="BNH89:BNH92" si="6080">BNB89+BNC89-BND89+BNE89-BNF89+BNG89</f>
        <v>0</v>
      </c>
      <c r="BNI89" s="463"/>
      <c r="BNJ89" s="448"/>
      <c r="BNL89" s="458"/>
      <c r="BNM89" s="447"/>
      <c r="BNN89" s="447"/>
      <c r="BNO89" s="447"/>
      <c r="BNP89" s="450">
        <f t="shared" ref="BNP89:BNP92" si="6081">BNL89+BNM89-BNN89+BNO89</f>
        <v>0</v>
      </c>
      <c r="BNQ89" s="447"/>
      <c r="BNR89" s="447"/>
      <c r="BNS89" s="447"/>
      <c r="BNT89" s="447"/>
      <c r="BNU89" s="447"/>
      <c r="BNV89" s="449"/>
      <c r="BNW89" s="450">
        <f t="shared" ref="BNW89:BNW92" si="6082">BNQ89+BNR89-BNS89+BNT89-BNU89+BNV89</f>
        <v>0</v>
      </c>
      <c r="BNX89" s="463"/>
      <c r="BNY89" s="448"/>
      <c r="BOA89" s="458"/>
      <c r="BOB89" s="447"/>
      <c r="BOC89" s="447"/>
      <c r="BOD89" s="447"/>
      <c r="BOE89" s="450">
        <f t="shared" ref="BOE89:BOE92" si="6083">BOA89+BOB89-BOC89+BOD89</f>
        <v>0</v>
      </c>
      <c r="BOF89" s="447"/>
      <c r="BOG89" s="447"/>
      <c r="BOH89" s="447"/>
      <c r="BOI89" s="447"/>
      <c r="BOJ89" s="447"/>
      <c r="BOK89" s="449"/>
      <c r="BOL89" s="450">
        <f t="shared" ref="BOL89:BOL92" si="6084">BOF89+BOG89-BOH89+BOI89-BOJ89+BOK89</f>
        <v>0</v>
      </c>
      <c r="BOM89" s="463"/>
      <c r="BON89" s="448"/>
      <c r="BOP89" s="458"/>
      <c r="BOQ89" s="447"/>
      <c r="BOR89" s="447"/>
      <c r="BOS89" s="447"/>
      <c r="BOT89" s="450">
        <f t="shared" ref="BOT89:BOT92" si="6085">BOP89+BOQ89-BOR89+BOS89</f>
        <v>0</v>
      </c>
      <c r="BOU89" s="447"/>
      <c r="BOV89" s="447"/>
      <c r="BOW89" s="447"/>
      <c r="BOX89" s="447"/>
      <c r="BOY89" s="447"/>
      <c r="BOZ89" s="449"/>
      <c r="BPA89" s="450">
        <f t="shared" ref="BPA89:BPA92" si="6086">BOU89+BOV89-BOW89+BOX89-BOY89+BOZ89</f>
        <v>0</v>
      </c>
      <c r="BPB89" s="463"/>
      <c r="BPC89" s="448"/>
      <c r="BPE89" s="458"/>
      <c r="BPF89" s="447"/>
      <c r="BPG89" s="447"/>
      <c r="BPH89" s="447"/>
      <c r="BPI89" s="450">
        <f t="shared" ref="BPI89:BPI92" si="6087">BPE89+BPF89-BPG89+BPH89</f>
        <v>0</v>
      </c>
      <c r="BPJ89" s="447"/>
      <c r="BPK89" s="447"/>
      <c r="BPL89" s="447"/>
      <c r="BPM89" s="447"/>
      <c r="BPN89" s="447"/>
      <c r="BPO89" s="449"/>
      <c r="BPP89" s="450">
        <f t="shared" ref="BPP89:BPP92" si="6088">BPJ89+BPK89-BPL89+BPM89-BPN89+BPO89</f>
        <v>0</v>
      </c>
      <c r="BPQ89" s="463"/>
      <c r="BPR89" s="448"/>
      <c r="BPT89" s="458"/>
      <c r="BPU89" s="447"/>
      <c r="BPV89" s="447"/>
      <c r="BPW89" s="447"/>
      <c r="BPX89" s="450">
        <f t="shared" ref="BPX89:BPX92" si="6089">BPT89+BPU89-BPV89+BPW89</f>
        <v>0</v>
      </c>
      <c r="BPY89" s="447"/>
      <c r="BPZ89" s="447"/>
      <c r="BQA89" s="447"/>
      <c r="BQB89" s="447"/>
      <c r="BQC89" s="447"/>
      <c r="BQD89" s="449"/>
      <c r="BQE89" s="450">
        <f t="shared" ref="BQE89:BQE92" si="6090">BPY89+BPZ89-BQA89+BQB89-BQC89+BQD89</f>
        <v>0</v>
      </c>
      <c r="BQF89" s="463"/>
      <c r="BQG89" s="448"/>
      <c r="BQI89" s="458"/>
      <c r="BQJ89" s="447"/>
      <c r="BQK89" s="447"/>
      <c r="BQL89" s="447"/>
      <c r="BQM89" s="450">
        <f t="shared" ref="BQM89:BQM92" si="6091">BQI89+BQJ89-BQK89+BQL89</f>
        <v>0</v>
      </c>
      <c r="BQN89" s="447"/>
      <c r="BQO89" s="447"/>
      <c r="BQP89" s="447"/>
      <c r="BQQ89" s="447"/>
      <c r="BQR89" s="447"/>
      <c r="BQS89" s="449"/>
      <c r="BQT89" s="450">
        <f t="shared" ref="BQT89:BQT92" si="6092">BQN89+BQO89-BQP89+BQQ89-BQR89+BQS89</f>
        <v>0</v>
      </c>
      <c r="BQU89" s="463"/>
      <c r="BQV89" s="448"/>
      <c r="BQX89" s="458"/>
      <c r="BQY89" s="447"/>
      <c r="BQZ89" s="447"/>
      <c r="BRA89" s="447"/>
      <c r="BRB89" s="450">
        <f t="shared" ref="BRB89:BRB92" si="6093">BQX89+BQY89-BQZ89+BRA89</f>
        <v>0</v>
      </c>
      <c r="BRC89" s="447"/>
      <c r="BRD89" s="447"/>
      <c r="BRE89" s="447"/>
      <c r="BRF89" s="447"/>
      <c r="BRG89" s="447"/>
      <c r="BRH89" s="449"/>
      <c r="BRI89" s="450">
        <f t="shared" ref="BRI89:BRI92" si="6094">BRC89+BRD89-BRE89+BRF89-BRG89+BRH89</f>
        <v>0</v>
      </c>
      <c r="BRJ89" s="463"/>
      <c r="BRK89" s="448"/>
      <c r="BRM89" s="458"/>
      <c r="BRN89" s="447"/>
      <c r="BRO89" s="447"/>
      <c r="BRP89" s="447"/>
      <c r="BRQ89" s="450">
        <f t="shared" ref="BRQ89:BRQ92" si="6095">BRM89+BRN89-BRO89+BRP89</f>
        <v>0</v>
      </c>
      <c r="BRR89" s="447"/>
      <c r="BRS89" s="447"/>
      <c r="BRT89" s="447"/>
      <c r="BRU89" s="447"/>
      <c r="BRV89" s="447"/>
      <c r="BRW89" s="449"/>
      <c r="BRX89" s="450">
        <f t="shared" ref="BRX89:BRX92" si="6096">BRR89+BRS89-BRT89+BRU89-BRV89+BRW89</f>
        <v>0</v>
      </c>
      <c r="BRY89" s="463"/>
      <c r="BRZ89" s="448"/>
      <c r="BSB89" s="458"/>
      <c r="BSC89" s="447"/>
      <c r="BSD89" s="447"/>
      <c r="BSE89" s="447"/>
      <c r="BSF89" s="450">
        <f t="shared" ref="BSF89:BSF92" si="6097">BSB89+BSC89-BSD89+BSE89</f>
        <v>0</v>
      </c>
      <c r="BSG89" s="447"/>
      <c r="BSH89" s="447"/>
      <c r="BSI89" s="447"/>
      <c r="BSJ89" s="447"/>
      <c r="BSK89" s="447"/>
      <c r="BSL89" s="449"/>
      <c r="BSM89" s="450">
        <f t="shared" ref="BSM89:BSM92" si="6098">BSG89+BSH89-BSI89+BSJ89-BSK89+BSL89</f>
        <v>0</v>
      </c>
      <c r="BSN89" s="463"/>
      <c r="BSO89" s="448"/>
      <c r="BSQ89" s="458"/>
      <c r="BSR89" s="447"/>
      <c r="BSS89" s="447"/>
      <c r="BST89" s="447"/>
      <c r="BSU89" s="450">
        <f t="shared" ref="BSU89:BSU92" si="6099">BSQ89+BSR89-BSS89+BST89</f>
        <v>0</v>
      </c>
      <c r="BSV89" s="447"/>
      <c r="BSW89" s="447"/>
      <c r="BSX89" s="447"/>
      <c r="BSY89" s="447"/>
      <c r="BSZ89" s="447"/>
      <c r="BTA89" s="449"/>
      <c r="BTB89" s="450">
        <f t="shared" ref="BTB89:BTB92" si="6100">BSV89+BSW89-BSX89+BSY89-BSZ89+BTA89</f>
        <v>0</v>
      </c>
      <c r="BTC89" s="463"/>
      <c r="BTD89" s="448"/>
      <c r="BTF89" s="458"/>
      <c r="BTG89" s="447"/>
      <c r="BTH89" s="447"/>
      <c r="BTI89" s="447"/>
      <c r="BTJ89" s="450">
        <f t="shared" ref="BTJ89:BTJ92" si="6101">BTF89+BTG89-BTH89+BTI89</f>
        <v>0</v>
      </c>
      <c r="BTK89" s="447"/>
      <c r="BTL89" s="447"/>
      <c r="BTM89" s="447"/>
      <c r="BTN89" s="447"/>
      <c r="BTO89" s="447"/>
      <c r="BTP89" s="449"/>
      <c r="BTQ89" s="450">
        <f t="shared" ref="BTQ89:BTQ92" si="6102">BTK89+BTL89-BTM89+BTN89-BTO89+BTP89</f>
        <v>0</v>
      </c>
      <c r="BTR89" s="463"/>
      <c r="BTS89" s="448"/>
      <c r="BTU89" s="458"/>
      <c r="BTV89" s="447"/>
      <c r="BTW89" s="447"/>
      <c r="BTX89" s="447"/>
      <c r="BTY89" s="450">
        <f t="shared" ref="BTY89:BTY92" si="6103">BTU89+BTV89-BTW89+BTX89</f>
        <v>0</v>
      </c>
      <c r="BTZ89" s="447"/>
      <c r="BUA89" s="447"/>
      <c r="BUB89" s="447"/>
      <c r="BUC89" s="447"/>
      <c r="BUD89" s="447"/>
      <c r="BUE89" s="449"/>
      <c r="BUF89" s="450">
        <f t="shared" ref="BUF89:BUF92" si="6104">BTZ89+BUA89-BUB89+BUC89-BUD89+BUE89</f>
        <v>0</v>
      </c>
      <c r="BUG89" s="463"/>
      <c r="BUH89" s="448"/>
      <c r="BUJ89" s="458"/>
      <c r="BUK89" s="447"/>
      <c r="BUL89" s="447"/>
      <c r="BUM89" s="447"/>
      <c r="BUN89" s="450">
        <f t="shared" ref="BUN89:BUN92" si="6105">BUJ89+BUK89-BUL89+BUM89</f>
        <v>0</v>
      </c>
      <c r="BUO89" s="447"/>
      <c r="BUP89" s="447"/>
      <c r="BUQ89" s="447"/>
      <c r="BUR89" s="447"/>
      <c r="BUS89" s="447"/>
      <c r="BUT89" s="449"/>
      <c r="BUU89" s="450">
        <f t="shared" ref="BUU89:BUU92" si="6106">BUO89+BUP89-BUQ89+BUR89-BUS89+BUT89</f>
        <v>0</v>
      </c>
      <c r="BUV89" s="463"/>
      <c r="BUW89" s="448"/>
      <c r="BUY89" s="458"/>
      <c r="BUZ89" s="447"/>
      <c r="BVA89" s="447"/>
      <c r="BVB89" s="447"/>
      <c r="BVC89" s="450">
        <f t="shared" ref="BVC89:BVC92" si="6107">BUY89+BUZ89-BVA89+BVB89</f>
        <v>0</v>
      </c>
      <c r="BVD89" s="447"/>
      <c r="BVE89" s="447"/>
      <c r="BVF89" s="447"/>
      <c r="BVG89" s="447"/>
      <c r="BVH89" s="447"/>
      <c r="BVI89" s="449"/>
      <c r="BVJ89" s="450">
        <f t="shared" ref="BVJ89:BVJ92" si="6108">BVD89+BVE89-BVF89+BVG89-BVH89+BVI89</f>
        <v>0</v>
      </c>
      <c r="BVK89" s="463"/>
      <c r="BVL89" s="448"/>
      <c r="BVN89" s="458"/>
      <c r="BVO89" s="447"/>
      <c r="BVP89" s="447"/>
      <c r="BVQ89" s="447"/>
      <c r="BVR89" s="450">
        <f t="shared" ref="BVR89:BVR92" si="6109">BVN89+BVO89-BVP89+BVQ89</f>
        <v>0</v>
      </c>
      <c r="BVS89" s="447"/>
      <c r="BVT89" s="447"/>
      <c r="BVU89" s="447"/>
      <c r="BVV89" s="447"/>
      <c r="BVW89" s="447"/>
      <c r="BVX89" s="449"/>
      <c r="BVY89" s="450">
        <f t="shared" ref="BVY89:BVY92" si="6110">BVS89+BVT89-BVU89+BVV89-BVW89+BVX89</f>
        <v>0</v>
      </c>
      <c r="BVZ89" s="463"/>
      <c r="BWA89" s="448"/>
    </row>
    <row r="90" spans="2:1951" ht="15" hidden="1" customHeight="1" x14ac:dyDescent="0.2">
      <c r="B90" s="452" t="s">
        <v>321</v>
      </c>
      <c r="C90" s="447"/>
      <c r="D90" s="447"/>
      <c r="E90" s="447"/>
      <c r="F90" s="447"/>
      <c r="G90" s="450">
        <f t="shared" si="5851"/>
        <v>0</v>
      </c>
      <c r="H90" s="447"/>
      <c r="I90" s="447"/>
      <c r="J90" s="447"/>
      <c r="K90" s="447"/>
      <c r="L90" s="447"/>
      <c r="M90" s="449"/>
      <c r="N90" s="450">
        <f t="shared" si="5852"/>
        <v>0</v>
      </c>
      <c r="O90" s="463"/>
      <c r="P90" s="448"/>
      <c r="R90" s="458"/>
      <c r="S90" s="447"/>
      <c r="T90" s="447"/>
      <c r="U90" s="447"/>
      <c r="V90" s="450">
        <f t="shared" si="5853"/>
        <v>0</v>
      </c>
      <c r="W90" s="447"/>
      <c r="X90" s="447"/>
      <c r="Y90" s="447"/>
      <c r="Z90" s="447"/>
      <c r="AA90" s="447"/>
      <c r="AB90" s="449"/>
      <c r="AC90" s="450">
        <f t="shared" si="5854"/>
        <v>0</v>
      </c>
      <c r="AD90" s="463"/>
      <c r="AE90" s="448"/>
      <c r="AG90" s="458"/>
      <c r="AH90" s="447"/>
      <c r="AI90" s="447"/>
      <c r="AJ90" s="447"/>
      <c r="AK90" s="450">
        <f t="shared" si="5855"/>
        <v>0</v>
      </c>
      <c r="AL90" s="447"/>
      <c r="AM90" s="447"/>
      <c r="AN90" s="447"/>
      <c r="AO90" s="447"/>
      <c r="AP90" s="447"/>
      <c r="AQ90" s="449"/>
      <c r="AR90" s="450">
        <f t="shared" si="5856"/>
        <v>0</v>
      </c>
      <c r="AS90" s="463"/>
      <c r="AT90" s="448"/>
      <c r="AV90" s="458"/>
      <c r="AW90" s="447"/>
      <c r="AX90" s="447"/>
      <c r="AY90" s="447"/>
      <c r="AZ90" s="450">
        <f t="shared" si="5857"/>
        <v>0</v>
      </c>
      <c r="BA90" s="447"/>
      <c r="BB90" s="447"/>
      <c r="BC90" s="447"/>
      <c r="BD90" s="447"/>
      <c r="BE90" s="447"/>
      <c r="BF90" s="449"/>
      <c r="BG90" s="450">
        <f t="shared" si="5858"/>
        <v>0</v>
      </c>
      <c r="BH90" s="463"/>
      <c r="BI90" s="448"/>
      <c r="BK90" s="458"/>
      <c r="BL90" s="447"/>
      <c r="BM90" s="447"/>
      <c r="BN90" s="447"/>
      <c r="BO90" s="450">
        <f t="shared" si="5859"/>
        <v>0</v>
      </c>
      <c r="BP90" s="447"/>
      <c r="BQ90" s="447"/>
      <c r="BR90" s="447"/>
      <c r="BS90" s="447"/>
      <c r="BT90" s="447"/>
      <c r="BU90" s="449"/>
      <c r="BV90" s="450">
        <f t="shared" si="5860"/>
        <v>0</v>
      </c>
      <c r="BW90" s="463"/>
      <c r="BX90" s="448"/>
      <c r="BZ90" s="458"/>
      <c r="CA90" s="447"/>
      <c r="CB90" s="447"/>
      <c r="CC90" s="447"/>
      <c r="CD90" s="450">
        <f t="shared" si="5861"/>
        <v>0</v>
      </c>
      <c r="CE90" s="447"/>
      <c r="CF90" s="447"/>
      <c r="CG90" s="447"/>
      <c r="CH90" s="447"/>
      <c r="CI90" s="447"/>
      <c r="CJ90" s="449"/>
      <c r="CK90" s="450">
        <f t="shared" si="5862"/>
        <v>0</v>
      </c>
      <c r="CL90" s="463"/>
      <c r="CM90" s="448"/>
      <c r="CO90" s="458"/>
      <c r="CP90" s="447"/>
      <c r="CQ90" s="447"/>
      <c r="CR90" s="447"/>
      <c r="CS90" s="450">
        <f t="shared" si="5863"/>
        <v>0</v>
      </c>
      <c r="CT90" s="447"/>
      <c r="CU90" s="447"/>
      <c r="CV90" s="447"/>
      <c r="CW90" s="447"/>
      <c r="CX90" s="447"/>
      <c r="CY90" s="449"/>
      <c r="CZ90" s="450">
        <f t="shared" si="5864"/>
        <v>0</v>
      </c>
      <c r="DA90" s="463"/>
      <c r="DB90" s="448"/>
      <c r="DD90" s="458"/>
      <c r="DE90" s="447"/>
      <c r="DF90" s="447"/>
      <c r="DG90" s="447"/>
      <c r="DH90" s="450">
        <f t="shared" si="5865"/>
        <v>0</v>
      </c>
      <c r="DI90" s="447"/>
      <c r="DJ90" s="447"/>
      <c r="DK90" s="447"/>
      <c r="DL90" s="447"/>
      <c r="DM90" s="447"/>
      <c r="DN90" s="449"/>
      <c r="DO90" s="450">
        <f t="shared" si="5866"/>
        <v>0</v>
      </c>
      <c r="DP90" s="463"/>
      <c r="DQ90" s="448"/>
      <c r="DS90" s="458"/>
      <c r="DT90" s="447"/>
      <c r="DU90" s="447"/>
      <c r="DV90" s="447"/>
      <c r="DW90" s="450">
        <f t="shared" si="5867"/>
        <v>0</v>
      </c>
      <c r="DX90" s="447"/>
      <c r="DY90" s="447"/>
      <c r="DZ90" s="447"/>
      <c r="EA90" s="447"/>
      <c r="EB90" s="447"/>
      <c r="EC90" s="449"/>
      <c r="ED90" s="450">
        <f t="shared" si="5868"/>
        <v>0</v>
      </c>
      <c r="EE90" s="463"/>
      <c r="EF90" s="448"/>
      <c r="EH90" s="458"/>
      <c r="EI90" s="447"/>
      <c r="EJ90" s="447"/>
      <c r="EK90" s="447"/>
      <c r="EL90" s="450">
        <f t="shared" si="5869"/>
        <v>0</v>
      </c>
      <c r="EM90" s="447"/>
      <c r="EN90" s="447"/>
      <c r="EO90" s="447"/>
      <c r="EP90" s="447"/>
      <c r="EQ90" s="447"/>
      <c r="ER90" s="449"/>
      <c r="ES90" s="450">
        <f t="shared" si="5870"/>
        <v>0</v>
      </c>
      <c r="ET90" s="463"/>
      <c r="EU90" s="448"/>
      <c r="EW90" s="458"/>
      <c r="EX90" s="447"/>
      <c r="EY90" s="447"/>
      <c r="EZ90" s="447"/>
      <c r="FA90" s="450">
        <f t="shared" si="5871"/>
        <v>0</v>
      </c>
      <c r="FB90" s="447"/>
      <c r="FC90" s="447"/>
      <c r="FD90" s="447"/>
      <c r="FE90" s="447"/>
      <c r="FF90" s="447"/>
      <c r="FG90" s="449"/>
      <c r="FH90" s="450">
        <f t="shared" si="5872"/>
        <v>0</v>
      </c>
      <c r="FI90" s="463"/>
      <c r="FJ90" s="448"/>
      <c r="FL90" s="458"/>
      <c r="FM90" s="447"/>
      <c r="FN90" s="447"/>
      <c r="FO90" s="447"/>
      <c r="FP90" s="450">
        <f t="shared" si="5873"/>
        <v>0</v>
      </c>
      <c r="FQ90" s="447"/>
      <c r="FR90" s="447"/>
      <c r="FS90" s="447"/>
      <c r="FT90" s="447"/>
      <c r="FU90" s="447"/>
      <c r="FV90" s="449"/>
      <c r="FW90" s="450">
        <f t="shared" si="5874"/>
        <v>0</v>
      </c>
      <c r="FX90" s="463"/>
      <c r="FY90" s="448"/>
      <c r="GA90" s="458"/>
      <c r="GB90" s="447"/>
      <c r="GC90" s="447"/>
      <c r="GD90" s="447"/>
      <c r="GE90" s="450">
        <f t="shared" si="5875"/>
        <v>0</v>
      </c>
      <c r="GF90" s="447"/>
      <c r="GG90" s="447"/>
      <c r="GH90" s="447"/>
      <c r="GI90" s="447"/>
      <c r="GJ90" s="447"/>
      <c r="GK90" s="449"/>
      <c r="GL90" s="450">
        <f t="shared" si="5876"/>
        <v>0</v>
      </c>
      <c r="GM90" s="463"/>
      <c r="GN90" s="448"/>
      <c r="GP90" s="458"/>
      <c r="GQ90" s="447"/>
      <c r="GR90" s="447"/>
      <c r="GS90" s="447"/>
      <c r="GT90" s="450">
        <f t="shared" si="5877"/>
        <v>0</v>
      </c>
      <c r="GU90" s="447"/>
      <c r="GV90" s="447"/>
      <c r="GW90" s="447"/>
      <c r="GX90" s="447"/>
      <c r="GY90" s="447"/>
      <c r="GZ90" s="449"/>
      <c r="HA90" s="450">
        <f t="shared" si="5878"/>
        <v>0</v>
      </c>
      <c r="HB90" s="463"/>
      <c r="HC90" s="448"/>
      <c r="HE90" s="458"/>
      <c r="HF90" s="447"/>
      <c r="HG90" s="447"/>
      <c r="HH90" s="447"/>
      <c r="HI90" s="450">
        <f t="shared" si="5879"/>
        <v>0</v>
      </c>
      <c r="HJ90" s="447"/>
      <c r="HK90" s="447"/>
      <c r="HL90" s="447"/>
      <c r="HM90" s="447"/>
      <c r="HN90" s="447"/>
      <c r="HO90" s="449"/>
      <c r="HP90" s="450">
        <f t="shared" si="5880"/>
        <v>0</v>
      </c>
      <c r="HQ90" s="463"/>
      <c r="HR90" s="448"/>
      <c r="HT90" s="458"/>
      <c r="HU90" s="447"/>
      <c r="HV90" s="447"/>
      <c r="HW90" s="447"/>
      <c r="HX90" s="450">
        <f t="shared" si="5881"/>
        <v>0</v>
      </c>
      <c r="HY90" s="447"/>
      <c r="HZ90" s="447"/>
      <c r="IA90" s="447"/>
      <c r="IB90" s="447"/>
      <c r="IC90" s="447"/>
      <c r="ID90" s="449"/>
      <c r="IE90" s="450">
        <f t="shared" si="5882"/>
        <v>0</v>
      </c>
      <c r="IF90" s="463"/>
      <c r="IG90" s="448"/>
      <c r="II90" s="458"/>
      <c r="IJ90" s="447"/>
      <c r="IK90" s="447"/>
      <c r="IL90" s="447"/>
      <c r="IM90" s="450">
        <f t="shared" si="5883"/>
        <v>0</v>
      </c>
      <c r="IN90" s="447"/>
      <c r="IO90" s="447"/>
      <c r="IP90" s="447"/>
      <c r="IQ90" s="447"/>
      <c r="IR90" s="447"/>
      <c r="IS90" s="449"/>
      <c r="IT90" s="450">
        <f t="shared" si="5884"/>
        <v>0</v>
      </c>
      <c r="IU90" s="463"/>
      <c r="IV90" s="448"/>
      <c r="IX90" s="458"/>
      <c r="IY90" s="447"/>
      <c r="IZ90" s="447"/>
      <c r="JA90" s="447"/>
      <c r="JB90" s="450">
        <f t="shared" si="5885"/>
        <v>0</v>
      </c>
      <c r="JC90" s="447"/>
      <c r="JD90" s="447"/>
      <c r="JE90" s="447"/>
      <c r="JF90" s="447"/>
      <c r="JG90" s="447"/>
      <c r="JH90" s="449"/>
      <c r="JI90" s="450">
        <f t="shared" si="5886"/>
        <v>0</v>
      </c>
      <c r="JJ90" s="463"/>
      <c r="JK90" s="448"/>
      <c r="JM90" s="458"/>
      <c r="JN90" s="447"/>
      <c r="JO90" s="447"/>
      <c r="JP90" s="447"/>
      <c r="JQ90" s="450">
        <f t="shared" si="5887"/>
        <v>0</v>
      </c>
      <c r="JR90" s="447"/>
      <c r="JS90" s="447"/>
      <c r="JT90" s="447"/>
      <c r="JU90" s="447"/>
      <c r="JV90" s="447"/>
      <c r="JW90" s="449"/>
      <c r="JX90" s="450">
        <f t="shared" si="5888"/>
        <v>0</v>
      </c>
      <c r="JY90" s="463"/>
      <c r="JZ90" s="448"/>
      <c r="KB90" s="458"/>
      <c r="KC90" s="447"/>
      <c r="KD90" s="447"/>
      <c r="KE90" s="447"/>
      <c r="KF90" s="450">
        <f t="shared" si="5889"/>
        <v>0</v>
      </c>
      <c r="KG90" s="447"/>
      <c r="KH90" s="447"/>
      <c r="KI90" s="447"/>
      <c r="KJ90" s="447"/>
      <c r="KK90" s="447"/>
      <c r="KL90" s="449"/>
      <c r="KM90" s="450">
        <f t="shared" si="5890"/>
        <v>0</v>
      </c>
      <c r="KN90" s="463"/>
      <c r="KO90" s="448"/>
      <c r="KQ90" s="458"/>
      <c r="KR90" s="447"/>
      <c r="KS90" s="447"/>
      <c r="KT90" s="447"/>
      <c r="KU90" s="450">
        <f t="shared" si="5891"/>
        <v>0</v>
      </c>
      <c r="KV90" s="447"/>
      <c r="KW90" s="447"/>
      <c r="KX90" s="447"/>
      <c r="KY90" s="447"/>
      <c r="KZ90" s="447"/>
      <c r="LA90" s="449"/>
      <c r="LB90" s="450">
        <f t="shared" si="5892"/>
        <v>0</v>
      </c>
      <c r="LC90" s="463"/>
      <c r="LD90" s="448"/>
      <c r="LF90" s="458"/>
      <c r="LG90" s="447"/>
      <c r="LH90" s="447"/>
      <c r="LI90" s="447"/>
      <c r="LJ90" s="450">
        <f t="shared" si="5893"/>
        <v>0</v>
      </c>
      <c r="LK90" s="447"/>
      <c r="LL90" s="447"/>
      <c r="LM90" s="447"/>
      <c r="LN90" s="447"/>
      <c r="LO90" s="447"/>
      <c r="LP90" s="449"/>
      <c r="LQ90" s="450">
        <f t="shared" si="5894"/>
        <v>0</v>
      </c>
      <c r="LR90" s="463"/>
      <c r="LS90" s="448"/>
      <c r="LU90" s="458"/>
      <c r="LV90" s="447"/>
      <c r="LW90" s="447"/>
      <c r="LX90" s="447"/>
      <c r="LY90" s="450">
        <f t="shared" si="5895"/>
        <v>0</v>
      </c>
      <c r="LZ90" s="447"/>
      <c r="MA90" s="447"/>
      <c r="MB90" s="447"/>
      <c r="MC90" s="447"/>
      <c r="MD90" s="447"/>
      <c r="ME90" s="449"/>
      <c r="MF90" s="450">
        <f t="shared" si="5896"/>
        <v>0</v>
      </c>
      <c r="MG90" s="463"/>
      <c r="MH90" s="448"/>
      <c r="MJ90" s="458"/>
      <c r="MK90" s="447"/>
      <c r="ML90" s="447"/>
      <c r="MM90" s="447"/>
      <c r="MN90" s="450">
        <f t="shared" si="5897"/>
        <v>0</v>
      </c>
      <c r="MO90" s="447"/>
      <c r="MP90" s="447"/>
      <c r="MQ90" s="447"/>
      <c r="MR90" s="447"/>
      <c r="MS90" s="447"/>
      <c r="MT90" s="449"/>
      <c r="MU90" s="450">
        <f t="shared" si="5898"/>
        <v>0</v>
      </c>
      <c r="MV90" s="463"/>
      <c r="MW90" s="448"/>
      <c r="MY90" s="458"/>
      <c r="MZ90" s="447"/>
      <c r="NA90" s="447"/>
      <c r="NB90" s="447"/>
      <c r="NC90" s="450">
        <f t="shared" si="5899"/>
        <v>0</v>
      </c>
      <c r="ND90" s="447"/>
      <c r="NE90" s="447"/>
      <c r="NF90" s="447"/>
      <c r="NG90" s="447"/>
      <c r="NH90" s="447"/>
      <c r="NI90" s="449"/>
      <c r="NJ90" s="450">
        <f t="shared" si="5900"/>
        <v>0</v>
      </c>
      <c r="NK90" s="463"/>
      <c r="NL90" s="448"/>
      <c r="NN90" s="458"/>
      <c r="NO90" s="447"/>
      <c r="NP90" s="447"/>
      <c r="NQ90" s="447"/>
      <c r="NR90" s="450">
        <f t="shared" si="5901"/>
        <v>0</v>
      </c>
      <c r="NS90" s="447"/>
      <c r="NT90" s="447"/>
      <c r="NU90" s="447"/>
      <c r="NV90" s="447"/>
      <c r="NW90" s="447"/>
      <c r="NX90" s="449"/>
      <c r="NY90" s="450">
        <f t="shared" si="5902"/>
        <v>0</v>
      </c>
      <c r="NZ90" s="463"/>
      <c r="OA90" s="448"/>
      <c r="OC90" s="458"/>
      <c r="OD90" s="447"/>
      <c r="OE90" s="447"/>
      <c r="OF90" s="447"/>
      <c r="OG90" s="450">
        <f t="shared" si="5903"/>
        <v>0</v>
      </c>
      <c r="OH90" s="447"/>
      <c r="OI90" s="447"/>
      <c r="OJ90" s="447"/>
      <c r="OK90" s="447"/>
      <c r="OL90" s="447"/>
      <c r="OM90" s="449"/>
      <c r="ON90" s="450">
        <f t="shared" si="5904"/>
        <v>0</v>
      </c>
      <c r="OO90" s="463"/>
      <c r="OP90" s="448"/>
      <c r="OR90" s="458"/>
      <c r="OS90" s="447"/>
      <c r="OT90" s="447"/>
      <c r="OU90" s="447"/>
      <c r="OV90" s="450">
        <f t="shared" si="5905"/>
        <v>0</v>
      </c>
      <c r="OW90" s="447"/>
      <c r="OX90" s="447"/>
      <c r="OY90" s="447"/>
      <c r="OZ90" s="447"/>
      <c r="PA90" s="447"/>
      <c r="PB90" s="449"/>
      <c r="PC90" s="450">
        <f t="shared" si="5906"/>
        <v>0</v>
      </c>
      <c r="PD90" s="463"/>
      <c r="PE90" s="448"/>
      <c r="PG90" s="458"/>
      <c r="PH90" s="447"/>
      <c r="PI90" s="447"/>
      <c r="PJ90" s="447"/>
      <c r="PK90" s="450">
        <f t="shared" si="5907"/>
        <v>0</v>
      </c>
      <c r="PL90" s="447"/>
      <c r="PM90" s="447"/>
      <c r="PN90" s="447"/>
      <c r="PO90" s="447"/>
      <c r="PP90" s="447"/>
      <c r="PQ90" s="449"/>
      <c r="PR90" s="450">
        <f t="shared" si="5908"/>
        <v>0</v>
      </c>
      <c r="PS90" s="463"/>
      <c r="PT90" s="448"/>
      <c r="PV90" s="458"/>
      <c r="PW90" s="447"/>
      <c r="PX90" s="447"/>
      <c r="PY90" s="447"/>
      <c r="PZ90" s="450">
        <f t="shared" si="5909"/>
        <v>0</v>
      </c>
      <c r="QA90" s="447"/>
      <c r="QB90" s="447"/>
      <c r="QC90" s="447"/>
      <c r="QD90" s="447"/>
      <c r="QE90" s="447"/>
      <c r="QF90" s="449"/>
      <c r="QG90" s="450">
        <f t="shared" si="5910"/>
        <v>0</v>
      </c>
      <c r="QH90" s="463"/>
      <c r="QI90" s="448"/>
      <c r="QK90" s="458"/>
      <c r="QL90" s="447"/>
      <c r="QM90" s="447"/>
      <c r="QN90" s="447"/>
      <c r="QO90" s="450">
        <f t="shared" si="5911"/>
        <v>0</v>
      </c>
      <c r="QP90" s="447"/>
      <c r="QQ90" s="447"/>
      <c r="QR90" s="447"/>
      <c r="QS90" s="447"/>
      <c r="QT90" s="447"/>
      <c r="QU90" s="449"/>
      <c r="QV90" s="450">
        <f t="shared" si="5912"/>
        <v>0</v>
      </c>
      <c r="QW90" s="463"/>
      <c r="QX90" s="448"/>
      <c r="QZ90" s="458"/>
      <c r="RA90" s="447"/>
      <c r="RB90" s="447"/>
      <c r="RC90" s="447"/>
      <c r="RD90" s="450">
        <f t="shared" si="5913"/>
        <v>0</v>
      </c>
      <c r="RE90" s="447"/>
      <c r="RF90" s="447"/>
      <c r="RG90" s="447"/>
      <c r="RH90" s="447"/>
      <c r="RI90" s="447"/>
      <c r="RJ90" s="449"/>
      <c r="RK90" s="450">
        <f t="shared" si="5914"/>
        <v>0</v>
      </c>
      <c r="RL90" s="463"/>
      <c r="RM90" s="448"/>
      <c r="RO90" s="458"/>
      <c r="RP90" s="447"/>
      <c r="RQ90" s="447"/>
      <c r="RR90" s="447"/>
      <c r="RS90" s="450">
        <f t="shared" si="5915"/>
        <v>0</v>
      </c>
      <c r="RT90" s="447"/>
      <c r="RU90" s="447"/>
      <c r="RV90" s="447"/>
      <c r="RW90" s="447"/>
      <c r="RX90" s="447"/>
      <c r="RY90" s="449"/>
      <c r="RZ90" s="450">
        <f t="shared" si="5916"/>
        <v>0</v>
      </c>
      <c r="SA90" s="463"/>
      <c r="SB90" s="448"/>
      <c r="SD90" s="458"/>
      <c r="SE90" s="447"/>
      <c r="SF90" s="447"/>
      <c r="SG90" s="447"/>
      <c r="SH90" s="450">
        <f t="shared" si="5917"/>
        <v>0</v>
      </c>
      <c r="SI90" s="447"/>
      <c r="SJ90" s="447"/>
      <c r="SK90" s="447"/>
      <c r="SL90" s="447"/>
      <c r="SM90" s="447"/>
      <c r="SN90" s="449"/>
      <c r="SO90" s="450">
        <f t="shared" si="5918"/>
        <v>0</v>
      </c>
      <c r="SP90" s="463"/>
      <c r="SQ90" s="448"/>
      <c r="SS90" s="458"/>
      <c r="ST90" s="447"/>
      <c r="SU90" s="447"/>
      <c r="SV90" s="447"/>
      <c r="SW90" s="450">
        <f t="shared" si="5919"/>
        <v>0</v>
      </c>
      <c r="SX90" s="447"/>
      <c r="SY90" s="447"/>
      <c r="SZ90" s="447"/>
      <c r="TA90" s="447"/>
      <c r="TB90" s="447"/>
      <c r="TC90" s="449"/>
      <c r="TD90" s="450">
        <f t="shared" si="5920"/>
        <v>0</v>
      </c>
      <c r="TE90" s="463"/>
      <c r="TF90" s="448"/>
      <c r="TH90" s="458"/>
      <c r="TI90" s="447"/>
      <c r="TJ90" s="447"/>
      <c r="TK90" s="447"/>
      <c r="TL90" s="450">
        <f t="shared" si="5921"/>
        <v>0</v>
      </c>
      <c r="TM90" s="447"/>
      <c r="TN90" s="447"/>
      <c r="TO90" s="447"/>
      <c r="TP90" s="447"/>
      <c r="TQ90" s="447"/>
      <c r="TR90" s="449"/>
      <c r="TS90" s="450">
        <f t="shared" si="5922"/>
        <v>0</v>
      </c>
      <c r="TT90" s="463"/>
      <c r="TU90" s="448"/>
      <c r="TW90" s="458"/>
      <c r="TX90" s="447"/>
      <c r="TY90" s="447"/>
      <c r="TZ90" s="447"/>
      <c r="UA90" s="450">
        <f t="shared" si="5923"/>
        <v>0</v>
      </c>
      <c r="UB90" s="447"/>
      <c r="UC90" s="447"/>
      <c r="UD90" s="447"/>
      <c r="UE90" s="447"/>
      <c r="UF90" s="447"/>
      <c r="UG90" s="449"/>
      <c r="UH90" s="450">
        <f t="shared" si="5924"/>
        <v>0</v>
      </c>
      <c r="UI90" s="463"/>
      <c r="UJ90" s="448"/>
      <c r="UL90" s="458"/>
      <c r="UM90" s="447"/>
      <c r="UN90" s="447"/>
      <c r="UO90" s="447"/>
      <c r="UP90" s="450">
        <f t="shared" si="5925"/>
        <v>0</v>
      </c>
      <c r="UQ90" s="447"/>
      <c r="UR90" s="447"/>
      <c r="US90" s="447"/>
      <c r="UT90" s="447"/>
      <c r="UU90" s="447"/>
      <c r="UV90" s="449"/>
      <c r="UW90" s="450">
        <f t="shared" si="5926"/>
        <v>0</v>
      </c>
      <c r="UX90" s="463"/>
      <c r="UY90" s="448"/>
      <c r="VA90" s="458"/>
      <c r="VB90" s="447"/>
      <c r="VC90" s="447"/>
      <c r="VD90" s="447"/>
      <c r="VE90" s="450">
        <f t="shared" si="5927"/>
        <v>0</v>
      </c>
      <c r="VF90" s="447"/>
      <c r="VG90" s="447"/>
      <c r="VH90" s="447"/>
      <c r="VI90" s="447"/>
      <c r="VJ90" s="447"/>
      <c r="VK90" s="449"/>
      <c r="VL90" s="450">
        <f t="shared" si="5928"/>
        <v>0</v>
      </c>
      <c r="VM90" s="463"/>
      <c r="VN90" s="448"/>
      <c r="VP90" s="458"/>
      <c r="VQ90" s="447"/>
      <c r="VR90" s="447"/>
      <c r="VS90" s="447"/>
      <c r="VT90" s="450">
        <f t="shared" si="5929"/>
        <v>0</v>
      </c>
      <c r="VU90" s="447"/>
      <c r="VV90" s="447"/>
      <c r="VW90" s="447"/>
      <c r="VX90" s="447"/>
      <c r="VY90" s="447"/>
      <c r="VZ90" s="449"/>
      <c r="WA90" s="450">
        <f t="shared" si="5930"/>
        <v>0</v>
      </c>
      <c r="WB90" s="463"/>
      <c r="WC90" s="448"/>
      <c r="WE90" s="458"/>
      <c r="WF90" s="447"/>
      <c r="WG90" s="447"/>
      <c r="WH90" s="447"/>
      <c r="WI90" s="450">
        <f t="shared" si="5931"/>
        <v>0</v>
      </c>
      <c r="WJ90" s="447"/>
      <c r="WK90" s="447"/>
      <c r="WL90" s="447"/>
      <c r="WM90" s="447"/>
      <c r="WN90" s="447"/>
      <c r="WO90" s="449"/>
      <c r="WP90" s="450">
        <f t="shared" si="5932"/>
        <v>0</v>
      </c>
      <c r="WQ90" s="463"/>
      <c r="WR90" s="448"/>
      <c r="WT90" s="458"/>
      <c r="WU90" s="447"/>
      <c r="WV90" s="447"/>
      <c r="WW90" s="447"/>
      <c r="WX90" s="450">
        <f t="shared" si="5933"/>
        <v>0</v>
      </c>
      <c r="WY90" s="447"/>
      <c r="WZ90" s="447"/>
      <c r="XA90" s="447"/>
      <c r="XB90" s="447"/>
      <c r="XC90" s="447"/>
      <c r="XD90" s="449"/>
      <c r="XE90" s="450">
        <f t="shared" si="5934"/>
        <v>0</v>
      </c>
      <c r="XF90" s="463"/>
      <c r="XG90" s="448"/>
      <c r="XI90" s="458"/>
      <c r="XJ90" s="447"/>
      <c r="XK90" s="447"/>
      <c r="XL90" s="447"/>
      <c r="XM90" s="450">
        <f t="shared" si="5935"/>
        <v>0</v>
      </c>
      <c r="XN90" s="447"/>
      <c r="XO90" s="447"/>
      <c r="XP90" s="447"/>
      <c r="XQ90" s="447"/>
      <c r="XR90" s="447"/>
      <c r="XS90" s="449"/>
      <c r="XT90" s="450">
        <f t="shared" si="5936"/>
        <v>0</v>
      </c>
      <c r="XU90" s="463"/>
      <c r="XV90" s="448"/>
      <c r="XX90" s="458"/>
      <c r="XY90" s="447"/>
      <c r="XZ90" s="447"/>
      <c r="YA90" s="447"/>
      <c r="YB90" s="450">
        <f t="shared" si="5937"/>
        <v>0</v>
      </c>
      <c r="YC90" s="447"/>
      <c r="YD90" s="447"/>
      <c r="YE90" s="447"/>
      <c r="YF90" s="447"/>
      <c r="YG90" s="447"/>
      <c r="YH90" s="449"/>
      <c r="YI90" s="450">
        <f t="shared" si="5938"/>
        <v>0</v>
      </c>
      <c r="YJ90" s="463"/>
      <c r="YK90" s="448"/>
      <c r="YM90" s="458"/>
      <c r="YN90" s="447"/>
      <c r="YO90" s="447"/>
      <c r="YP90" s="447"/>
      <c r="YQ90" s="450">
        <f t="shared" si="5939"/>
        <v>0</v>
      </c>
      <c r="YR90" s="447"/>
      <c r="YS90" s="447"/>
      <c r="YT90" s="447"/>
      <c r="YU90" s="447"/>
      <c r="YV90" s="447"/>
      <c r="YW90" s="449"/>
      <c r="YX90" s="450">
        <f t="shared" si="5940"/>
        <v>0</v>
      </c>
      <c r="YY90" s="463"/>
      <c r="YZ90" s="448"/>
      <c r="ZB90" s="458"/>
      <c r="ZC90" s="447"/>
      <c r="ZD90" s="447"/>
      <c r="ZE90" s="447"/>
      <c r="ZF90" s="450">
        <f t="shared" si="5941"/>
        <v>0</v>
      </c>
      <c r="ZG90" s="447"/>
      <c r="ZH90" s="447"/>
      <c r="ZI90" s="447"/>
      <c r="ZJ90" s="447"/>
      <c r="ZK90" s="447"/>
      <c r="ZL90" s="449"/>
      <c r="ZM90" s="450">
        <f t="shared" si="5942"/>
        <v>0</v>
      </c>
      <c r="ZN90" s="463"/>
      <c r="ZO90" s="448"/>
      <c r="ZQ90" s="458"/>
      <c r="ZR90" s="447"/>
      <c r="ZS90" s="447"/>
      <c r="ZT90" s="447"/>
      <c r="ZU90" s="450">
        <f t="shared" si="5943"/>
        <v>0</v>
      </c>
      <c r="ZV90" s="447"/>
      <c r="ZW90" s="447"/>
      <c r="ZX90" s="447"/>
      <c r="ZY90" s="447"/>
      <c r="ZZ90" s="447"/>
      <c r="AAA90" s="449"/>
      <c r="AAB90" s="450">
        <f t="shared" si="5944"/>
        <v>0</v>
      </c>
      <c r="AAC90" s="463"/>
      <c r="AAD90" s="448"/>
      <c r="AAF90" s="458"/>
      <c r="AAG90" s="447"/>
      <c r="AAH90" s="447"/>
      <c r="AAI90" s="447"/>
      <c r="AAJ90" s="450">
        <f t="shared" si="5945"/>
        <v>0</v>
      </c>
      <c r="AAK90" s="447"/>
      <c r="AAL90" s="447"/>
      <c r="AAM90" s="447"/>
      <c r="AAN90" s="447"/>
      <c r="AAO90" s="447"/>
      <c r="AAP90" s="449"/>
      <c r="AAQ90" s="450">
        <f t="shared" si="5946"/>
        <v>0</v>
      </c>
      <c r="AAR90" s="463"/>
      <c r="AAS90" s="448"/>
      <c r="AAU90" s="458"/>
      <c r="AAV90" s="447"/>
      <c r="AAW90" s="447"/>
      <c r="AAX90" s="447"/>
      <c r="AAY90" s="450">
        <f t="shared" si="5947"/>
        <v>0</v>
      </c>
      <c r="AAZ90" s="447"/>
      <c r="ABA90" s="447"/>
      <c r="ABB90" s="447"/>
      <c r="ABC90" s="447"/>
      <c r="ABD90" s="447"/>
      <c r="ABE90" s="449"/>
      <c r="ABF90" s="450">
        <f t="shared" si="5948"/>
        <v>0</v>
      </c>
      <c r="ABG90" s="463"/>
      <c r="ABH90" s="448"/>
      <c r="ABJ90" s="458"/>
      <c r="ABK90" s="447"/>
      <c r="ABL90" s="447"/>
      <c r="ABM90" s="447"/>
      <c r="ABN90" s="450">
        <f t="shared" si="5949"/>
        <v>0</v>
      </c>
      <c r="ABO90" s="447"/>
      <c r="ABP90" s="447"/>
      <c r="ABQ90" s="447"/>
      <c r="ABR90" s="447"/>
      <c r="ABS90" s="447"/>
      <c r="ABT90" s="449"/>
      <c r="ABU90" s="450">
        <f t="shared" si="5950"/>
        <v>0</v>
      </c>
      <c r="ABV90" s="463"/>
      <c r="ABW90" s="448"/>
      <c r="ABY90" s="458"/>
      <c r="ABZ90" s="447"/>
      <c r="ACA90" s="447"/>
      <c r="ACB90" s="447"/>
      <c r="ACC90" s="450">
        <f t="shared" si="5951"/>
        <v>0</v>
      </c>
      <c r="ACD90" s="447"/>
      <c r="ACE90" s="447"/>
      <c r="ACF90" s="447"/>
      <c r="ACG90" s="447"/>
      <c r="ACH90" s="447"/>
      <c r="ACI90" s="449"/>
      <c r="ACJ90" s="450">
        <f t="shared" si="5952"/>
        <v>0</v>
      </c>
      <c r="ACK90" s="463"/>
      <c r="ACL90" s="448"/>
      <c r="ACN90" s="458"/>
      <c r="ACO90" s="447"/>
      <c r="ACP90" s="447"/>
      <c r="ACQ90" s="447"/>
      <c r="ACR90" s="450">
        <f t="shared" si="5953"/>
        <v>0</v>
      </c>
      <c r="ACS90" s="447"/>
      <c r="ACT90" s="447"/>
      <c r="ACU90" s="447"/>
      <c r="ACV90" s="447"/>
      <c r="ACW90" s="447"/>
      <c r="ACX90" s="449"/>
      <c r="ACY90" s="450">
        <f t="shared" si="5954"/>
        <v>0</v>
      </c>
      <c r="ACZ90" s="463"/>
      <c r="ADA90" s="448"/>
      <c r="ADC90" s="458"/>
      <c r="ADD90" s="447"/>
      <c r="ADE90" s="447"/>
      <c r="ADF90" s="447"/>
      <c r="ADG90" s="450">
        <f t="shared" si="5955"/>
        <v>0</v>
      </c>
      <c r="ADH90" s="447"/>
      <c r="ADI90" s="447"/>
      <c r="ADJ90" s="447"/>
      <c r="ADK90" s="447"/>
      <c r="ADL90" s="447"/>
      <c r="ADM90" s="449"/>
      <c r="ADN90" s="450">
        <f t="shared" si="5956"/>
        <v>0</v>
      </c>
      <c r="ADO90" s="463"/>
      <c r="ADP90" s="448"/>
      <c r="ADR90" s="458"/>
      <c r="ADS90" s="447"/>
      <c r="ADT90" s="447"/>
      <c r="ADU90" s="447"/>
      <c r="ADV90" s="450">
        <f t="shared" si="5957"/>
        <v>0</v>
      </c>
      <c r="ADW90" s="447"/>
      <c r="ADX90" s="447"/>
      <c r="ADY90" s="447"/>
      <c r="ADZ90" s="447"/>
      <c r="AEA90" s="447"/>
      <c r="AEB90" s="449"/>
      <c r="AEC90" s="450">
        <f t="shared" si="5958"/>
        <v>0</v>
      </c>
      <c r="AED90" s="463"/>
      <c r="AEE90" s="448"/>
      <c r="AEG90" s="458"/>
      <c r="AEH90" s="447"/>
      <c r="AEI90" s="447"/>
      <c r="AEJ90" s="447"/>
      <c r="AEK90" s="450">
        <f t="shared" si="5959"/>
        <v>0</v>
      </c>
      <c r="AEL90" s="447"/>
      <c r="AEM90" s="447"/>
      <c r="AEN90" s="447"/>
      <c r="AEO90" s="447"/>
      <c r="AEP90" s="447"/>
      <c r="AEQ90" s="449"/>
      <c r="AER90" s="450">
        <f t="shared" si="5960"/>
        <v>0</v>
      </c>
      <c r="AES90" s="463"/>
      <c r="AET90" s="448"/>
      <c r="AEV90" s="458"/>
      <c r="AEW90" s="447"/>
      <c r="AEX90" s="447"/>
      <c r="AEY90" s="447"/>
      <c r="AEZ90" s="450">
        <f t="shared" si="5961"/>
        <v>0</v>
      </c>
      <c r="AFA90" s="447"/>
      <c r="AFB90" s="447"/>
      <c r="AFC90" s="447"/>
      <c r="AFD90" s="447"/>
      <c r="AFE90" s="447"/>
      <c r="AFF90" s="449"/>
      <c r="AFG90" s="450">
        <f t="shared" si="5962"/>
        <v>0</v>
      </c>
      <c r="AFH90" s="463"/>
      <c r="AFI90" s="448"/>
      <c r="AFK90" s="458"/>
      <c r="AFL90" s="447"/>
      <c r="AFM90" s="447"/>
      <c r="AFN90" s="447"/>
      <c r="AFO90" s="450">
        <f t="shared" si="5963"/>
        <v>0</v>
      </c>
      <c r="AFP90" s="447"/>
      <c r="AFQ90" s="447"/>
      <c r="AFR90" s="447"/>
      <c r="AFS90" s="447"/>
      <c r="AFT90" s="447"/>
      <c r="AFU90" s="449"/>
      <c r="AFV90" s="450">
        <f t="shared" si="5964"/>
        <v>0</v>
      </c>
      <c r="AFW90" s="463"/>
      <c r="AFX90" s="448"/>
      <c r="AFZ90" s="458"/>
      <c r="AGA90" s="447"/>
      <c r="AGB90" s="447"/>
      <c r="AGC90" s="447"/>
      <c r="AGD90" s="450">
        <f t="shared" si="5965"/>
        <v>0</v>
      </c>
      <c r="AGE90" s="447"/>
      <c r="AGF90" s="447"/>
      <c r="AGG90" s="447"/>
      <c r="AGH90" s="447"/>
      <c r="AGI90" s="447"/>
      <c r="AGJ90" s="449"/>
      <c r="AGK90" s="450">
        <f t="shared" si="5966"/>
        <v>0</v>
      </c>
      <c r="AGL90" s="463"/>
      <c r="AGM90" s="448"/>
      <c r="AGO90" s="458"/>
      <c r="AGP90" s="447"/>
      <c r="AGQ90" s="447"/>
      <c r="AGR90" s="447"/>
      <c r="AGS90" s="450">
        <f t="shared" si="5967"/>
        <v>0</v>
      </c>
      <c r="AGT90" s="447"/>
      <c r="AGU90" s="447"/>
      <c r="AGV90" s="447"/>
      <c r="AGW90" s="447"/>
      <c r="AGX90" s="447"/>
      <c r="AGY90" s="449"/>
      <c r="AGZ90" s="450">
        <f t="shared" si="5968"/>
        <v>0</v>
      </c>
      <c r="AHA90" s="463"/>
      <c r="AHB90" s="448"/>
      <c r="AHD90" s="458"/>
      <c r="AHE90" s="447"/>
      <c r="AHF90" s="447"/>
      <c r="AHG90" s="447"/>
      <c r="AHH90" s="450">
        <f t="shared" si="5969"/>
        <v>0</v>
      </c>
      <c r="AHI90" s="447"/>
      <c r="AHJ90" s="447"/>
      <c r="AHK90" s="447"/>
      <c r="AHL90" s="447"/>
      <c r="AHM90" s="447"/>
      <c r="AHN90" s="449"/>
      <c r="AHO90" s="450">
        <f t="shared" si="5970"/>
        <v>0</v>
      </c>
      <c r="AHP90" s="463"/>
      <c r="AHQ90" s="448"/>
      <c r="AHS90" s="458"/>
      <c r="AHT90" s="447"/>
      <c r="AHU90" s="447"/>
      <c r="AHV90" s="447"/>
      <c r="AHW90" s="450">
        <f t="shared" si="5971"/>
        <v>0</v>
      </c>
      <c r="AHX90" s="447"/>
      <c r="AHY90" s="447"/>
      <c r="AHZ90" s="447"/>
      <c r="AIA90" s="447"/>
      <c r="AIB90" s="447"/>
      <c r="AIC90" s="449"/>
      <c r="AID90" s="450">
        <f t="shared" si="5972"/>
        <v>0</v>
      </c>
      <c r="AIE90" s="463"/>
      <c r="AIF90" s="448"/>
      <c r="AIH90" s="458"/>
      <c r="AII90" s="447"/>
      <c r="AIJ90" s="447"/>
      <c r="AIK90" s="447"/>
      <c r="AIL90" s="450">
        <f t="shared" si="5973"/>
        <v>0</v>
      </c>
      <c r="AIM90" s="447"/>
      <c r="AIN90" s="447"/>
      <c r="AIO90" s="447"/>
      <c r="AIP90" s="447"/>
      <c r="AIQ90" s="447"/>
      <c r="AIR90" s="449"/>
      <c r="AIS90" s="450">
        <f t="shared" si="5974"/>
        <v>0</v>
      </c>
      <c r="AIT90" s="463"/>
      <c r="AIU90" s="448"/>
      <c r="AIW90" s="458"/>
      <c r="AIX90" s="447"/>
      <c r="AIY90" s="447"/>
      <c r="AIZ90" s="447"/>
      <c r="AJA90" s="450">
        <f t="shared" si="5975"/>
        <v>0</v>
      </c>
      <c r="AJB90" s="447"/>
      <c r="AJC90" s="447"/>
      <c r="AJD90" s="447"/>
      <c r="AJE90" s="447"/>
      <c r="AJF90" s="447"/>
      <c r="AJG90" s="449"/>
      <c r="AJH90" s="450">
        <f t="shared" si="5976"/>
        <v>0</v>
      </c>
      <c r="AJI90" s="463"/>
      <c r="AJJ90" s="448"/>
      <c r="AJL90" s="458"/>
      <c r="AJM90" s="447"/>
      <c r="AJN90" s="447"/>
      <c r="AJO90" s="447"/>
      <c r="AJP90" s="450">
        <f t="shared" si="5977"/>
        <v>0</v>
      </c>
      <c r="AJQ90" s="447"/>
      <c r="AJR90" s="447"/>
      <c r="AJS90" s="447"/>
      <c r="AJT90" s="447"/>
      <c r="AJU90" s="447"/>
      <c r="AJV90" s="449"/>
      <c r="AJW90" s="450">
        <f t="shared" si="5978"/>
        <v>0</v>
      </c>
      <c r="AJX90" s="463"/>
      <c r="AJY90" s="448"/>
      <c r="AKA90" s="458"/>
      <c r="AKB90" s="447"/>
      <c r="AKC90" s="447"/>
      <c r="AKD90" s="447"/>
      <c r="AKE90" s="450">
        <f t="shared" si="5979"/>
        <v>0</v>
      </c>
      <c r="AKF90" s="447"/>
      <c r="AKG90" s="447"/>
      <c r="AKH90" s="447"/>
      <c r="AKI90" s="447"/>
      <c r="AKJ90" s="447"/>
      <c r="AKK90" s="449"/>
      <c r="AKL90" s="450">
        <f t="shared" si="5980"/>
        <v>0</v>
      </c>
      <c r="AKM90" s="463"/>
      <c r="AKN90" s="448"/>
      <c r="AKP90" s="458"/>
      <c r="AKQ90" s="447"/>
      <c r="AKR90" s="447"/>
      <c r="AKS90" s="447"/>
      <c r="AKT90" s="450">
        <f t="shared" si="5981"/>
        <v>0</v>
      </c>
      <c r="AKU90" s="447"/>
      <c r="AKV90" s="447"/>
      <c r="AKW90" s="447"/>
      <c r="AKX90" s="447"/>
      <c r="AKY90" s="447"/>
      <c r="AKZ90" s="449"/>
      <c r="ALA90" s="450">
        <f t="shared" si="5982"/>
        <v>0</v>
      </c>
      <c r="ALB90" s="463"/>
      <c r="ALC90" s="448"/>
      <c r="ALE90" s="458"/>
      <c r="ALF90" s="447"/>
      <c r="ALG90" s="447"/>
      <c r="ALH90" s="447"/>
      <c r="ALI90" s="450">
        <f t="shared" si="5983"/>
        <v>0</v>
      </c>
      <c r="ALJ90" s="447"/>
      <c r="ALK90" s="447"/>
      <c r="ALL90" s="447"/>
      <c r="ALM90" s="447"/>
      <c r="ALN90" s="447"/>
      <c r="ALO90" s="449"/>
      <c r="ALP90" s="450">
        <f t="shared" si="5984"/>
        <v>0</v>
      </c>
      <c r="ALQ90" s="463"/>
      <c r="ALR90" s="448"/>
      <c r="ALT90" s="458"/>
      <c r="ALU90" s="447"/>
      <c r="ALV90" s="447"/>
      <c r="ALW90" s="447"/>
      <c r="ALX90" s="450">
        <f t="shared" si="5985"/>
        <v>0</v>
      </c>
      <c r="ALY90" s="447"/>
      <c r="ALZ90" s="447"/>
      <c r="AMA90" s="447"/>
      <c r="AMB90" s="447"/>
      <c r="AMC90" s="447"/>
      <c r="AMD90" s="449"/>
      <c r="AME90" s="450">
        <f t="shared" si="5986"/>
        <v>0</v>
      </c>
      <c r="AMF90" s="463"/>
      <c r="AMG90" s="448"/>
      <c r="AMI90" s="458"/>
      <c r="AMJ90" s="447"/>
      <c r="AMK90" s="447"/>
      <c r="AML90" s="447"/>
      <c r="AMM90" s="450">
        <f t="shared" si="5987"/>
        <v>0</v>
      </c>
      <c r="AMN90" s="447"/>
      <c r="AMO90" s="447"/>
      <c r="AMP90" s="447"/>
      <c r="AMQ90" s="447"/>
      <c r="AMR90" s="447"/>
      <c r="AMS90" s="449"/>
      <c r="AMT90" s="450">
        <f t="shared" si="5988"/>
        <v>0</v>
      </c>
      <c r="AMU90" s="463"/>
      <c r="AMV90" s="448"/>
      <c r="AMX90" s="458"/>
      <c r="AMY90" s="447"/>
      <c r="AMZ90" s="447"/>
      <c r="ANA90" s="447"/>
      <c r="ANB90" s="450">
        <f t="shared" si="5989"/>
        <v>0</v>
      </c>
      <c r="ANC90" s="447"/>
      <c r="AND90" s="447"/>
      <c r="ANE90" s="447"/>
      <c r="ANF90" s="447"/>
      <c r="ANG90" s="447"/>
      <c r="ANH90" s="449"/>
      <c r="ANI90" s="450">
        <f t="shared" si="5990"/>
        <v>0</v>
      </c>
      <c r="ANJ90" s="463"/>
      <c r="ANK90" s="448"/>
      <c r="ANM90" s="458"/>
      <c r="ANN90" s="447"/>
      <c r="ANO90" s="447"/>
      <c r="ANP90" s="447"/>
      <c r="ANQ90" s="450">
        <f t="shared" si="5991"/>
        <v>0</v>
      </c>
      <c r="ANR90" s="447"/>
      <c r="ANS90" s="447"/>
      <c r="ANT90" s="447"/>
      <c r="ANU90" s="447"/>
      <c r="ANV90" s="447"/>
      <c r="ANW90" s="449"/>
      <c r="ANX90" s="450">
        <f t="shared" si="5992"/>
        <v>0</v>
      </c>
      <c r="ANY90" s="463"/>
      <c r="ANZ90" s="448"/>
      <c r="AOB90" s="458"/>
      <c r="AOC90" s="447"/>
      <c r="AOD90" s="447"/>
      <c r="AOE90" s="447"/>
      <c r="AOF90" s="450">
        <f t="shared" si="5993"/>
        <v>0</v>
      </c>
      <c r="AOG90" s="447"/>
      <c r="AOH90" s="447"/>
      <c r="AOI90" s="447"/>
      <c r="AOJ90" s="447"/>
      <c r="AOK90" s="447"/>
      <c r="AOL90" s="449"/>
      <c r="AOM90" s="450">
        <f t="shared" si="5994"/>
        <v>0</v>
      </c>
      <c r="AON90" s="463"/>
      <c r="AOO90" s="448"/>
      <c r="AOQ90" s="458"/>
      <c r="AOR90" s="447"/>
      <c r="AOS90" s="447"/>
      <c r="AOT90" s="447"/>
      <c r="AOU90" s="450">
        <f t="shared" si="5995"/>
        <v>0</v>
      </c>
      <c r="AOV90" s="447"/>
      <c r="AOW90" s="447"/>
      <c r="AOX90" s="447"/>
      <c r="AOY90" s="447"/>
      <c r="AOZ90" s="447"/>
      <c r="APA90" s="449"/>
      <c r="APB90" s="450">
        <f t="shared" si="5996"/>
        <v>0</v>
      </c>
      <c r="APC90" s="463"/>
      <c r="APD90" s="448"/>
      <c r="APF90" s="458"/>
      <c r="APG90" s="447"/>
      <c r="APH90" s="447"/>
      <c r="API90" s="447"/>
      <c r="APJ90" s="450">
        <f t="shared" si="5997"/>
        <v>0</v>
      </c>
      <c r="APK90" s="447"/>
      <c r="APL90" s="447"/>
      <c r="APM90" s="447"/>
      <c r="APN90" s="447"/>
      <c r="APO90" s="447"/>
      <c r="APP90" s="449"/>
      <c r="APQ90" s="450">
        <f t="shared" si="5998"/>
        <v>0</v>
      </c>
      <c r="APR90" s="463"/>
      <c r="APS90" s="448"/>
      <c r="APU90" s="458"/>
      <c r="APV90" s="447"/>
      <c r="APW90" s="447"/>
      <c r="APX90" s="447"/>
      <c r="APY90" s="450">
        <f t="shared" si="5999"/>
        <v>0</v>
      </c>
      <c r="APZ90" s="447"/>
      <c r="AQA90" s="447"/>
      <c r="AQB90" s="447"/>
      <c r="AQC90" s="447"/>
      <c r="AQD90" s="447"/>
      <c r="AQE90" s="449"/>
      <c r="AQF90" s="450">
        <f t="shared" si="6000"/>
        <v>0</v>
      </c>
      <c r="AQG90" s="463"/>
      <c r="AQH90" s="448"/>
      <c r="AQJ90" s="458"/>
      <c r="AQK90" s="447"/>
      <c r="AQL90" s="447"/>
      <c r="AQM90" s="447"/>
      <c r="AQN90" s="450">
        <f t="shared" si="6001"/>
        <v>0</v>
      </c>
      <c r="AQO90" s="447"/>
      <c r="AQP90" s="447"/>
      <c r="AQQ90" s="447"/>
      <c r="AQR90" s="447"/>
      <c r="AQS90" s="447"/>
      <c r="AQT90" s="449"/>
      <c r="AQU90" s="450">
        <f t="shared" si="6002"/>
        <v>0</v>
      </c>
      <c r="AQV90" s="463"/>
      <c r="AQW90" s="448"/>
      <c r="AQY90" s="458"/>
      <c r="AQZ90" s="447"/>
      <c r="ARA90" s="447"/>
      <c r="ARB90" s="447"/>
      <c r="ARC90" s="450">
        <f t="shared" si="6003"/>
        <v>0</v>
      </c>
      <c r="ARD90" s="447"/>
      <c r="ARE90" s="447"/>
      <c r="ARF90" s="447"/>
      <c r="ARG90" s="447"/>
      <c r="ARH90" s="447"/>
      <c r="ARI90" s="449"/>
      <c r="ARJ90" s="450">
        <f t="shared" si="6004"/>
        <v>0</v>
      </c>
      <c r="ARK90" s="463"/>
      <c r="ARL90" s="448"/>
      <c r="ARN90" s="458"/>
      <c r="ARO90" s="447"/>
      <c r="ARP90" s="447"/>
      <c r="ARQ90" s="447"/>
      <c r="ARR90" s="450">
        <f t="shared" si="6005"/>
        <v>0</v>
      </c>
      <c r="ARS90" s="447"/>
      <c r="ART90" s="447"/>
      <c r="ARU90" s="447"/>
      <c r="ARV90" s="447"/>
      <c r="ARW90" s="447"/>
      <c r="ARX90" s="449"/>
      <c r="ARY90" s="450">
        <f t="shared" si="6006"/>
        <v>0</v>
      </c>
      <c r="ARZ90" s="463"/>
      <c r="ASA90" s="448"/>
      <c r="ASC90" s="458"/>
      <c r="ASD90" s="447"/>
      <c r="ASE90" s="447"/>
      <c r="ASF90" s="447"/>
      <c r="ASG90" s="450">
        <f t="shared" si="6007"/>
        <v>0</v>
      </c>
      <c r="ASH90" s="447"/>
      <c r="ASI90" s="447"/>
      <c r="ASJ90" s="447"/>
      <c r="ASK90" s="447"/>
      <c r="ASL90" s="447"/>
      <c r="ASM90" s="449"/>
      <c r="ASN90" s="450">
        <f t="shared" si="6008"/>
        <v>0</v>
      </c>
      <c r="ASO90" s="463"/>
      <c r="ASP90" s="448"/>
      <c r="ASR90" s="458"/>
      <c r="ASS90" s="447"/>
      <c r="AST90" s="447"/>
      <c r="ASU90" s="447"/>
      <c r="ASV90" s="450">
        <f t="shared" si="6009"/>
        <v>0</v>
      </c>
      <c r="ASW90" s="447"/>
      <c r="ASX90" s="447"/>
      <c r="ASY90" s="447"/>
      <c r="ASZ90" s="447"/>
      <c r="ATA90" s="447"/>
      <c r="ATB90" s="449"/>
      <c r="ATC90" s="450">
        <f t="shared" si="6010"/>
        <v>0</v>
      </c>
      <c r="ATD90" s="463"/>
      <c r="ATE90" s="448"/>
      <c r="ATG90" s="458"/>
      <c r="ATH90" s="447"/>
      <c r="ATI90" s="447"/>
      <c r="ATJ90" s="447"/>
      <c r="ATK90" s="450">
        <f t="shared" si="6011"/>
        <v>0</v>
      </c>
      <c r="ATL90" s="447"/>
      <c r="ATM90" s="447"/>
      <c r="ATN90" s="447"/>
      <c r="ATO90" s="447"/>
      <c r="ATP90" s="447"/>
      <c r="ATQ90" s="449"/>
      <c r="ATR90" s="450">
        <f t="shared" si="6012"/>
        <v>0</v>
      </c>
      <c r="ATS90" s="463"/>
      <c r="ATT90" s="448"/>
      <c r="ATV90" s="458"/>
      <c r="ATW90" s="447"/>
      <c r="ATX90" s="447"/>
      <c r="ATY90" s="447"/>
      <c r="ATZ90" s="450">
        <f t="shared" si="6013"/>
        <v>0</v>
      </c>
      <c r="AUA90" s="447"/>
      <c r="AUB90" s="447"/>
      <c r="AUC90" s="447"/>
      <c r="AUD90" s="447"/>
      <c r="AUE90" s="447"/>
      <c r="AUF90" s="449"/>
      <c r="AUG90" s="450">
        <f t="shared" si="6014"/>
        <v>0</v>
      </c>
      <c r="AUH90" s="463"/>
      <c r="AUI90" s="448"/>
      <c r="AUK90" s="458"/>
      <c r="AUL90" s="447"/>
      <c r="AUM90" s="447"/>
      <c r="AUN90" s="447"/>
      <c r="AUO90" s="450">
        <f t="shared" si="6015"/>
        <v>0</v>
      </c>
      <c r="AUP90" s="447"/>
      <c r="AUQ90" s="447"/>
      <c r="AUR90" s="447"/>
      <c r="AUS90" s="447"/>
      <c r="AUT90" s="447"/>
      <c r="AUU90" s="449"/>
      <c r="AUV90" s="450">
        <f t="shared" si="6016"/>
        <v>0</v>
      </c>
      <c r="AUW90" s="463"/>
      <c r="AUX90" s="448"/>
      <c r="AUZ90" s="458"/>
      <c r="AVA90" s="447"/>
      <c r="AVB90" s="447"/>
      <c r="AVC90" s="447"/>
      <c r="AVD90" s="450">
        <f t="shared" si="6017"/>
        <v>0</v>
      </c>
      <c r="AVE90" s="447"/>
      <c r="AVF90" s="447"/>
      <c r="AVG90" s="447"/>
      <c r="AVH90" s="447"/>
      <c r="AVI90" s="447"/>
      <c r="AVJ90" s="449"/>
      <c r="AVK90" s="450">
        <f t="shared" si="6018"/>
        <v>0</v>
      </c>
      <c r="AVL90" s="463"/>
      <c r="AVM90" s="448"/>
      <c r="AVO90" s="458"/>
      <c r="AVP90" s="447"/>
      <c r="AVQ90" s="447"/>
      <c r="AVR90" s="447"/>
      <c r="AVS90" s="450">
        <f t="shared" si="6019"/>
        <v>0</v>
      </c>
      <c r="AVT90" s="447"/>
      <c r="AVU90" s="447"/>
      <c r="AVV90" s="447"/>
      <c r="AVW90" s="447"/>
      <c r="AVX90" s="447"/>
      <c r="AVY90" s="449"/>
      <c r="AVZ90" s="450">
        <f t="shared" si="6020"/>
        <v>0</v>
      </c>
      <c r="AWA90" s="463"/>
      <c r="AWB90" s="448"/>
      <c r="AWD90" s="458"/>
      <c r="AWE90" s="447"/>
      <c r="AWF90" s="447"/>
      <c r="AWG90" s="447"/>
      <c r="AWH90" s="450">
        <f t="shared" si="6021"/>
        <v>0</v>
      </c>
      <c r="AWI90" s="447"/>
      <c r="AWJ90" s="447"/>
      <c r="AWK90" s="447"/>
      <c r="AWL90" s="447"/>
      <c r="AWM90" s="447"/>
      <c r="AWN90" s="449"/>
      <c r="AWO90" s="450">
        <f t="shared" si="6022"/>
        <v>0</v>
      </c>
      <c r="AWP90" s="463"/>
      <c r="AWQ90" s="448"/>
      <c r="AWS90" s="458"/>
      <c r="AWT90" s="447"/>
      <c r="AWU90" s="447"/>
      <c r="AWV90" s="447"/>
      <c r="AWW90" s="450">
        <f t="shared" si="6023"/>
        <v>0</v>
      </c>
      <c r="AWX90" s="447"/>
      <c r="AWY90" s="447"/>
      <c r="AWZ90" s="447"/>
      <c r="AXA90" s="447"/>
      <c r="AXB90" s="447"/>
      <c r="AXC90" s="449"/>
      <c r="AXD90" s="450">
        <f t="shared" si="6024"/>
        <v>0</v>
      </c>
      <c r="AXE90" s="463"/>
      <c r="AXF90" s="448"/>
      <c r="AXH90" s="458"/>
      <c r="AXI90" s="447"/>
      <c r="AXJ90" s="447"/>
      <c r="AXK90" s="447"/>
      <c r="AXL90" s="450">
        <f t="shared" si="6025"/>
        <v>0</v>
      </c>
      <c r="AXM90" s="447"/>
      <c r="AXN90" s="447"/>
      <c r="AXO90" s="447"/>
      <c r="AXP90" s="447"/>
      <c r="AXQ90" s="447"/>
      <c r="AXR90" s="449"/>
      <c r="AXS90" s="450">
        <f t="shared" si="6026"/>
        <v>0</v>
      </c>
      <c r="AXT90" s="463"/>
      <c r="AXU90" s="448"/>
      <c r="AXW90" s="458"/>
      <c r="AXX90" s="447"/>
      <c r="AXY90" s="447"/>
      <c r="AXZ90" s="447"/>
      <c r="AYA90" s="450">
        <f t="shared" si="6027"/>
        <v>0</v>
      </c>
      <c r="AYB90" s="447"/>
      <c r="AYC90" s="447"/>
      <c r="AYD90" s="447"/>
      <c r="AYE90" s="447"/>
      <c r="AYF90" s="447"/>
      <c r="AYG90" s="449"/>
      <c r="AYH90" s="450">
        <f t="shared" si="6028"/>
        <v>0</v>
      </c>
      <c r="AYI90" s="463"/>
      <c r="AYJ90" s="448"/>
      <c r="AYL90" s="458"/>
      <c r="AYM90" s="447"/>
      <c r="AYN90" s="447"/>
      <c r="AYO90" s="447"/>
      <c r="AYP90" s="450">
        <f t="shared" si="6029"/>
        <v>0</v>
      </c>
      <c r="AYQ90" s="447"/>
      <c r="AYR90" s="447"/>
      <c r="AYS90" s="447"/>
      <c r="AYT90" s="447"/>
      <c r="AYU90" s="447"/>
      <c r="AYV90" s="449"/>
      <c r="AYW90" s="450">
        <f t="shared" si="6030"/>
        <v>0</v>
      </c>
      <c r="AYX90" s="463"/>
      <c r="AYY90" s="448"/>
      <c r="AZA90" s="458"/>
      <c r="AZB90" s="447"/>
      <c r="AZC90" s="447"/>
      <c r="AZD90" s="447"/>
      <c r="AZE90" s="450">
        <f t="shared" si="6031"/>
        <v>0</v>
      </c>
      <c r="AZF90" s="447"/>
      <c r="AZG90" s="447"/>
      <c r="AZH90" s="447"/>
      <c r="AZI90" s="447"/>
      <c r="AZJ90" s="447"/>
      <c r="AZK90" s="449"/>
      <c r="AZL90" s="450">
        <f t="shared" si="6032"/>
        <v>0</v>
      </c>
      <c r="AZM90" s="463"/>
      <c r="AZN90" s="448"/>
      <c r="AZP90" s="458"/>
      <c r="AZQ90" s="447"/>
      <c r="AZR90" s="447"/>
      <c r="AZS90" s="447"/>
      <c r="AZT90" s="450">
        <f t="shared" si="6033"/>
        <v>0</v>
      </c>
      <c r="AZU90" s="447"/>
      <c r="AZV90" s="447"/>
      <c r="AZW90" s="447"/>
      <c r="AZX90" s="447"/>
      <c r="AZY90" s="447"/>
      <c r="AZZ90" s="449"/>
      <c r="BAA90" s="450">
        <f t="shared" si="6034"/>
        <v>0</v>
      </c>
      <c r="BAB90" s="463"/>
      <c r="BAC90" s="448"/>
      <c r="BAE90" s="458"/>
      <c r="BAF90" s="447"/>
      <c r="BAG90" s="447"/>
      <c r="BAH90" s="447"/>
      <c r="BAI90" s="450">
        <f t="shared" si="6035"/>
        <v>0</v>
      </c>
      <c r="BAJ90" s="447"/>
      <c r="BAK90" s="447"/>
      <c r="BAL90" s="447"/>
      <c r="BAM90" s="447"/>
      <c r="BAN90" s="447"/>
      <c r="BAO90" s="449"/>
      <c r="BAP90" s="450">
        <f t="shared" si="6036"/>
        <v>0</v>
      </c>
      <c r="BAQ90" s="463"/>
      <c r="BAR90" s="448"/>
      <c r="BAT90" s="458"/>
      <c r="BAU90" s="447"/>
      <c r="BAV90" s="447"/>
      <c r="BAW90" s="447"/>
      <c r="BAX90" s="450">
        <f t="shared" si="6037"/>
        <v>0</v>
      </c>
      <c r="BAY90" s="447"/>
      <c r="BAZ90" s="447"/>
      <c r="BBA90" s="447"/>
      <c r="BBB90" s="447"/>
      <c r="BBC90" s="447"/>
      <c r="BBD90" s="449"/>
      <c r="BBE90" s="450">
        <f t="shared" si="6038"/>
        <v>0</v>
      </c>
      <c r="BBF90" s="463"/>
      <c r="BBG90" s="448"/>
      <c r="BBI90" s="458"/>
      <c r="BBJ90" s="447"/>
      <c r="BBK90" s="447"/>
      <c r="BBL90" s="447"/>
      <c r="BBM90" s="450">
        <f t="shared" si="6039"/>
        <v>0</v>
      </c>
      <c r="BBN90" s="447"/>
      <c r="BBO90" s="447"/>
      <c r="BBP90" s="447"/>
      <c r="BBQ90" s="447"/>
      <c r="BBR90" s="447"/>
      <c r="BBS90" s="449"/>
      <c r="BBT90" s="450">
        <f t="shared" si="6040"/>
        <v>0</v>
      </c>
      <c r="BBU90" s="463"/>
      <c r="BBV90" s="448"/>
      <c r="BBX90" s="458"/>
      <c r="BBY90" s="447"/>
      <c r="BBZ90" s="447"/>
      <c r="BCA90" s="447"/>
      <c r="BCB90" s="450">
        <f t="shared" si="6041"/>
        <v>0</v>
      </c>
      <c r="BCC90" s="447"/>
      <c r="BCD90" s="447"/>
      <c r="BCE90" s="447"/>
      <c r="BCF90" s="447"/>
      <c r="BCG90" s="447"/>
      <c r="BCH90" s="449"/>
      <c r="BCI90" s="450">
        <f t="shared" si="6042"/>
        <v>0</v>
      </c>
      <c r="BCJ90" s="463"/>
      <c r="BCK90" s="448"/>
      <c r="BCM90" s="458"/>
      <c r="BCN90" s="447"/>
      <c r="BCO90" s="447"/>
      <c r="BCP90" s="447"/>
      <c r="BCQ90" s="450">
        <f t="shared" si="6043"/>
        <v>0</v>
      </c>
      <c r="BCR90" s="447"/>
      <c r="BCS90" s="447"/>
      <c r="BCT90" s="447"/>
      <c r="BCU90" s="447"/>
      <c r="BCV90" s="447"/>
      <c r="BCW90" s="449"/>
      <c r="BCX90" s="450">
        <f t="shared" si="6044"/>
        <v>0</v>
      </c>
      <c r="BCY90" s="463"/>
      <c r="BCZ90" s="448"/>
      <c r="BDB90" s="458"/>
      <c r="BDC90" s="447"/>
      <c r="BDD90" s="447"/>
      <c r="BDE90" s="447"/>
      <c r="BDF90" s="450">
        <f t="shared" si="6045"/>
        <v>0</v>
      </c>
      <c r="BDG90" s="447"/>
      <c r="BDH90" s="447"/>
      <c r="BDI90" s="447"/>
      <c r="BDJ90" s="447"/>
      <c r="BDK90" s="447"/>
      <c r="BDL90" s="449"/>
      <c r="BDM90" s="450">
        <f t="shared" si="6046"/>
        <v>0</v>
      </c>
      <c r="BDN90" s="463"/>
      <c r="BDO90" s="448"/>
      <c r="BDQ90" s="458"/>
      <c r="BDR90" s="447"/>
      <c r="BDS90" s="447"/>
      <c r="BDT90" s="447"/>
      <c r="BDU90" s="450">
        <f t="shared" si="6047"/>
        <v>0</v>
      </c>
      <c r="BDV90" s="447"/>
      <c r="BDW90" s="447"/>
      <c r="BDX90" s="447"/>
      <c r="BDY90" s="447"/>
      <c r="BDZ90" s="447"/>
      <c r="BEA90" s="449"/>
      <c r="BEB90" s="450">
        <f t="shared" si="6048"/>
        <v>0</v>
      </c>
      <c r="BEC90" s="463"/>
      <c r="BED90" s="448"/>
      <c r="BEF90" s="458"/>
      <c r="BEG90" s="447"/>
      <c r="BEH90" s="447"/>
      <c r="BEI90" s="447"/>
      <c r="BEJ90" s="450">
        <f t="shared" si="6049"/>
        <v>0</v>
      </c>
      <c r="BEK90" s="447"/>
      <c r="BEL90" s="447"/>
      <c r="BEM90" s="447"/>
      <c r="BEN90" s="447"/>
      <c r="BEO90" s="447"/>
      <c r="BEP90" s="449"/>
      <c r="BEQ90" s="450">
        <f t="shared" si="6050"/>
        <v>0</v>
      </c>
      <c r="BER90" s="463"/>
      <c r="BES90" s="448"/>
      <c r="BEU90" s="458"/>
      <c r="BEV90" s="447"/>
      <c r="BEW90" s="447"/>
      <c r="BEX90" s="447"/>
      <c r="BEY90" s="450">
        <f t="shared" si="6051"/>
        <v>0</v>
      </c>
      <c r="BEZ90" s="447"/>
      <c r="BFA90" s="447"/>
      <c r="BFB90" s="447"/>
      <c r="BFC90" s="447"/>
      <c r="BFD90" s="447"/>
      <c r="BFE90" s="449"/>
      <c r="BFF90" s="450">
        <f t="shared" si="6052"/>
        <v>0</v>
      </c>
      <c r="BFG90" s="463"/>
      <c r="BFH90" s="448"/>
      <c r="BFJ90" s="458"/>
      <c r="BFK90" s="447"/>
      <c r="BFL90" s="447"/>
      <c r="BFM90" s="447"/>
      <c r="BFN90" s="450">
        <f t="shared" si="6053"/>
        <v>0</v>
      </c>
      <c r="BFO90" s="447"/>
      <c r="BFP90" s="447"/>
      <c r="BFQ90" s="447"/>
      <c r="BFR90" s="447"/>
      <c r="BFS90" s="447"/>
      <c r="BFT90" s="449"/>
      <c r="BFU90" s="450">
        <f t="shared" si="6054"/>
        <v>0</v>
      </c>
      <c r="BFV90" s="463"/>
      <c r="BFW90" s="448"/>
      <c r="BFY90" s="458"/>
      <c r="BFZ90" s="447"/>
      <c r="BGA90" s="447"/>
      <c r="BGB90" s="447"/>
      <c r="BGC90" s="450">
        <f t="shared" si="6055"/>
        <v>0</v>
      </c>
      <c r="BGD90" s="447"/>
      <c r="BGE90" s="447"/>
      <c r="BGF90" s="447"/>
      <c r="BGG90" s="447"/>
      <c r="BGH90" s="447"/>
      <c r="BGI90" s="449"/>
      <c r="BGJ90" s="450">
        <f t="shared" si="6056"/>
        <v>0</v>
      </c>
      <c r="BGK90" s="463"/>
      <c r="BGL90" s="448"/>
      <c r="BGN90" s="458"/>
      <c r="BGO90" s="447"/>
      <c r="BGP90" s="447"/>
      <c r="BGQ90" s="447"/>
      <c r="BGR90" s="450">
        <f t="shared" si="6057"/>
        <v>0</v>
      </c>
      <c r="BGS90" s="447"/>
      <c r="BGT90" s="447"/>
      <c r="BGU90" s="447"/>
      <c r="BGV90" s="447"/>
      <c r="BGW90" s="447"/>
      <c r="BGX90" s="449"/>
      <c r="BGY90" s="450">
        <f t="shared" si="6058"/>
        <v>0</v>
      </c>
      <c r="BGZ90" s="463"/>
      <c r="BHA90" s="448"/>
      <c r="BHC90" s="458"/>
      <c r="BHD90" s="447"/>
      <c r="BHE90" s="447"/>
      <c r="BHF90" s="447"/>
      <c r="BHG90" s="450">
        <f t="shared" si="6059"/>
        <v>0</v>
      </c>
      <c r="BHH90" s="447"/>
      <c r="BHI90" s="447"/>
      <c r="BHJ90" s="447"/>
      <c r="BHK90" s="447"/>
      <c r="BHL90" s="447"/>
      <c r="BHM90" s="449"/>
      <c r="BHN90" s="450">
        <f t="shared" si="6060"/>
        <v>0</v>
      </c>
      <c r="BHO90" s="463"/>
      <c r="BHP90" s="448"/>
      <c r="BHR90" s="458"/>
      <c r="BHS90" s="447"/>
      <c r="BHT90" s="447"/>
      <c r="BHU90" s="447"/>
      <c r="BHV90" s="450">
        <f t="shared" si="6061"/>
        <v>0</v>
      </c>
      <c r="BHW90" s="447"/>
      <c r="BHX90" s="447"/>
      <c r="BHY90" s="447"/>
      <c r="BHZ90" s="447"/>
      <c r="BIA90" s="447"/>
      <c r="BIB90" s="449"/>
      <c r="BIC90" s="450">
        <f t="shared" si="6062"/>
        <v>0</v>
      </c>
      <c r="BID90" s="463"/>
      <c r="BIE90" s="448"/>
      <c r="BIG90" s="458"/>
      <c r="BIH90" s="447"/>
      <c r="BII90" s="447"/>
      <c r="BIJ90" s="447"/>
      <c r="BIK90" s="450">
        <f t="shared" si="6063"/>
        <v>0</v>
      </c>
      <c r="BIL90" s="447"/>
      <c r="BIM90" s="447"/>
      <c r="BIN90" s="447"/>
      <c r="BIO90" s="447"/>
      <c r="BIP90" s="447"/>
      <c r="BIQ90" s="449"/>
      <c r="BIR90" s="450">
        <f t="shared" si="6064"/>
        <v>0</v>
      </c>
      <c r="BIS90" s="463"/>
      <c r="BIT90" s="448"/>
      <c r="BIV90" s="458"/>
      <c r="BIW90" s="447"/>
      <c r="BIX90" s="447"/>
      <c r="BIY90" s="447"/>
      <c r="BIZ90" s="450">
        <f t="shared" si="6065"/>
        <v>0</v>
      </c>
      <c r="BJA90" s="447"/>
      <c r="BJB90" s="447"/>
      <c r="BJC90" s="447"/>
      <c r="BJD90" s="447"/>
      <c r="BJE90" s="447"/>
      <c r="BJF90" s="449"/>
      <c r="BJG90" s="450">
        <f t="shared" si="6066"/>
        <v>0</v>
      </c>
      <c r="BJH90" s="463"/>
      <c r="BJI90" s="448"/>
      <c r="BJK90" s="458"/>
      <c r="BJL90" s="447"/>
      <c r="BJM90" s="447"/>
      <c r="BJN90" s="447"/>
      <c r="BJO90" s="450">
        <f t="shared" si="6067"/>
        <v>0</v>
      </c>
      <c r="BJP90" s="447"/>
      <c r="BJQ90" s="447"/>
      <c r="BJR90" s="447"/>
      <c r="BJS90" s="447"/>
      <c r="BJT90" s="447"/>
      <c r="BJU90" s="449"/>
      <c r="BJV90" s="450">
        <f t="shared" si="6068"/>
        <v>0</v>
      </c>
      <c r="BJW90" s="463"/>
      <c r="BJX90" s="448"/>
      <c r="BJZ90" s="458"/>
      <c r="BKA90" s="447"/>
      <c r="BKB90" s="447"/>
      <c r="BKC90" s="447"/>
      <c r="BKD90" s="450">
        <f t="shared" si="6069"/>
        <v>0</v>
      </c>
      <c r="BKE90" s="447"/>
      <c r="BKF90" s="447"/>
      <c r="BKG90" s="447"/>
      <c r="BKH90" s="447"/>
      <c r="BKI90" s="447"/>
      <c r="BKJ90" s="449"/>
      <c r="BKK90" s="450">
        <f t="shared" si="6070"/>
        <v>0</v>
      </c>
      <c r="BKL90" s="463"/>
      <c r="BKM90" s="448"/>
      <c r="BKO90" s="458"/>
      <c r="BKP90" s="447"/>
      <c r="BKQ90" s="447"/>
      <c r="BKR90" s="447"/>
      <c r="BKS90" s="450">
        <f t="shared" si="6071"/>
        <v>0</v>
      </c>
      <c r="BKT90" s="447"/>
      <c r="BKU90" s="447"/>
      <c r="BKV90" s="447"/>
      <c r="BKW90" s="447"/>
      <c r="BKX90" s="447"/>
      <c r="BKY90" s="449"/>
      <c r="BKZ90" s="450">
        <f t="shared" si="6072"/>
        <v>0</v>
      </c>
      <c r="BLA90" s="463"/>
      <c r="BLB90" s="448"/>
      <c r="BLD90" s="458"/>
      <c r="BLE90" s="447"/>
      <c r="BLF90" s="447"/>
      <c r="BLG90" s="447"/>
      <c r="BLH90" s="450">
        <f t="shared" si="6073"/>
        <v>0</v>
      </c>
      <c r="BLI90" s="447"/>
      <c r="BLJ90" s="447"/>
      <c r="BLK90" s="447"/>
      <c r="BLL90" s="447"/>
      <c r="BLM90" s="447"/>
      <c r="BLN90" s="449"/>
      <c r="BLO90" s="450">
        <f t="shared" si="6074"/>
        <v>0</v>
      </c>
      <c r="BLP90" s="463"/>
      <c r="BLQ90" s="448"/>
      <c r="BLS90" s="458"/>
      <c r="BLT90" s="447"/>
      <c r="BLU90" s="447"/>
      <c r="BLV90" s="447"/>
      <c r="BLW90" s="450">
        <f t="shared" si="6075"/>
        <v>0</v>
      </c>
      <c r="BLX90" s="447"/>
      <c r="BLY90" s="447"/>
      <c r="BLZ90" s="447"/>
      <c r="BMA90" s="447"/>
      <c r="BMB90" s="447"/>
      <c r="BMC90" s="449"/>
      <c r="BMD90" s="450">
        <f t="shared" si="6076"/>
        <v>0</v>
      </c>
      <c r="BME90" s="463"/>
      <c r="BMF90" s="448"/>
      <c r="BMH90" s="458"/>
      <c r="BMI90" s="447"/>
      <c r="BMJ90" s="447"/>
      <c r="BMK90" s="447"/>
      <c r="BML90" s="450">
        <f t="shared" si="6077"/>
        <v>0</v>
      </c>
      <c r="BMM90" s="447"/>
      <c r="BMN90" s="447"/>
      <c r="BMO90" s="447"/>
      <c r="BMP90" s="447"/>
      <c r="BMQ90" s="447"/>
      <c r="BMR90" s="449"/>
      <c r="BMS90" s="450">
        <f t="shared" si="6078"/>
        <v>0</v>
      </c>
      <c r="BMT90" s="463"/>
      <c r="BMU90" s="448"/>
      <c r="BMW90" s="458"/>
      <c r="BMX90" s="447"/>
      <c r="BMY90" s="447"/>
      <c r="BMZ90" s="447"/>
      <c r="BNA90" s="450">
        <f t="shared" si="6079"/>
        <v>0</v>
      </c>
      <c r="BNB90" s="447"/>
      <c r="BNC90" s="447"/>
      <c r="BND90" s="447"/>
      <c r="BNE90" s="447"/>
      <c r="BNF90" s="447"/>
      <c r="BNG90" s="449"/>
      <c r="BNH90" s="450">
        <f t="shared" si="6080"/>
        <v>0</v>
      </c>
      <c r="BNI90" s="463"/>
      <c r="BNJ90" s="448"/>
      <c r="BNL90" s="458"/>
      <c r="BNM90" s="447"/>
      <c r="BNN90" s="447"/>
      <c r="BNO90" s="447"/>
      <c r="BNP90" s="450">
        <f t="shared" si="6081"/>
        <v>0</v>
      </c>
      <c r="BNQ90" s="447"/>
      <c r="BNR90" s="447"/>
      <c r="BNS90" s="447"/>
      <c r="BNT90" s="447"/>
      <c r="BNU90" s="447"/>
      <c r="BNV90" s="449"/>
      <c r="BNW90" s="450">
        <f t="shared" si="6082"/>
        <v>0</v>
      </c>
      <c r="BNX90" s="463"/>
      <c r="BNY90" s="448"/>
      <c r="BOA90" s="458"/>
      <c r="BOB90" s="447"/>
      <c r="BOC90" s="447"/>
      <c r="BOD90" s="447"/>
      <c r="BOE90" s="450">
        <f t="shared" si="6083"/>
        <v>0</v>
      </c>
      <c r="BOF90" s="447"/>
      <c r="BOG90" s="447"/>
      <c r="BOH90" s="447"/>
      <c r="BOI90" s="447"/>
      <c r="BOJ90" s="447"/>
      <c r="BOK90" s="449"/>
      <c r="BOL90" s="450">
        <f t="shared" si="6084"/>
        <v>0</v>
      </c>
      <c r="BOM90" s="463"/>
      <c r="BON90" s="448"/>
      <c r="BOP90" s="458"/>
      <c r="BOQ90" s="447"/>
      <c r="BOR90" s="447"/>
      <c r="BOS90" s="447"/>
      <c r="BOT90" s="450">
        <f t="shared" si="6085"/>
        <v>0</v>
      </c>
      <c r="BOU90" s="447"/>
      <c r="BOV90" s="447"/>
      <c r="BOW90" s="447"/>
      <c r="BOX90" s="447"/>
      <c r="BOY90" s="447"/>
      <c r="BOZ90" s="449"/>
      <c r="BPA90" s="450">
        <f t="shared" si="6086"/>
        <v>0</v>
      </c>
      <c r="BPB90" s="463"/>
      <c r="BPC90" s="448"/>
      <c r="BPE90" s="458"/>
      <c r="BPF90" s="447"/>
      <c r="BPG90" s="447"/>
      <c r="BPH90" s="447"/>
      <c r="BPI90" s="450">
        <f t="shared" si="6087"/>
        <v>0</v>
      </c>
      <c r="BPJ90" s="447"/>
      <c r="BPK90" s="447"/>
      <c r="BPL90" s="447"/>
      <c r="BPM90" s="447"/>
      <c r="BPN90" s="447"/>
      <c r="BPO90" s="449"/>
      <c r="BPP90" s="450">
        <f t="shared" si="6088"/>
        <v>0</v>
      </c>
      <c r="BPQ90" s="463"/>
      <c r="BPR90" s="448"/>
      <c r="BPT90" s="458"/>
      <c r="BPU90" s="447"/>
      <c r="BPV90" s="447"/>
      <c r="BPW90" s="447"/>
      <c r="BPX90" s="450">
        <f t="shared" si="6089"/>
        <v>0</v>
      </c>
      <c r="BPY90" s="447"/>
      <c r="BPZ90" s="447"/>
      <c r="BQA90" s="447"/>
      <c r="BQB90" s="447"/>
      <c r="BQC90" s="447"/>
      <c r="BQD90" s="449"/>
      <c r="BQE90" s="450">
        <f t="shared" si="6090"/>
        <v>0</v>
      </c>
      <c r="BQF90" s="463"/>
      <c r="BQG90" s="448"/>
      <c r="BQI90" s="458"/>
      <c r="BQJ90" s="447"/>
      <c r="BQK90" s="447"/>
      <c r="BQL90" s="447"/>
      <c r="BQM90" s="450">
        <f t="shared" si="6091"/>
        <v>0</v>
      </c>
      <c r="BQN90" s="447"/>
      <c r="BQO90" s="447"/>
      <c r="BQP90" s="447"/>
      <c r="BQQ90" s="447"/>
      <c r="BQR90" s="447"/>
      <c r="BQS90" s="449"/>
      <c r="BQT90" s="450">
        <f t="shared" si="6092"/>
        <v>0</v>
      </c>
      <c r="BQU90" s="463"/>
      <c r="BQV90" s="448"/>
      <c r="BQX90" s="458"/>
      <c r="BQY90" s="447"/>
      <c r="BQZ90" s="447"/>
      <c r="BRA90" s="447"/>
      <c r="BRB90" s="450">
        <f t="shared" si="6093"/>
        <v>0</v>
      </c>
      <c r="BRC90" s="447"/>
      <c r="BRD90" s="447"/>
      <c r="BRE90" s="447"/>
      <c r="BRF90" s="447"/>
      <c r="BRG90" s="447"/>
      <c r="BRH90" s="449"/>
      <c r="BRI90" s="450">
        <f t="shared" si="6094"/>
        <v>0</v>
      </c>
      <c r="BRJ90" s="463"/>
      <c r="BRK90" s="448"/>
      <c r="BRM90" s="458"/>
      <c r="BRN90" s="447"/>
      <c r="BRO90" s="447"/>
      <c r="BRP90" s="447"/>
      <c r="BRQ90" s="450">
        <f t="shared" si="6095"/>
        <v>0</v>
      </c>
      <c r="BRR90" s="447"/>
      <c r="BRS90" s="447"/>
      <c r="BRT90" s="447"/>
      <c r="BRU90" s="447"/>
      <c r="BRV90" s="447"/>
      <c r="BRW90" s="449"/>
      <c r="BRX90" s="450">
        <f t="shared" si="6096"/>
        <v>0</v>
      </c>
      <c r="BRY90" s="463"/>
      <c r="BRZ90" s="448"/>
      <c r="BSB90" s="458"/>
      <c r="BSC90" s="447"/>
      <c r="BSD90" s="447"/>
      <c r="BSE90" s="447"/>
      <c r="BSF90" s="450">
        <f t="shared" si="6097"/>
        <v>0</v>
      </c>
      <c r="BSG90" s="447"/>
      <c r="BSH90" s="447"/>
      <c r="BSI90" s="447"/>
      <c r="BSJ90" s="447"/>
      <c r="BSK90" s="447"/>
      <c r="BSL90" s="449"/>
      <c r="BSM90" s="450">
        <f t="shared" si="6098"/>
        <v>0</v>
      </c>
      <c r="BSN90" s="463"/>
      <c r="BSO90" s="448"/>
      <c r="BSQ90" s="458"/>
      <c r="BSR90" s="447"/>
      <c r="BSS90" s="447"/>
      <c r="BST90" s="447"/>
      <c r="BSU90" s="450">
        <f t="shared" si="6099"/>
        <v>0</v>
      </c>
      <c r="BSV90" s="447"/>
      <c r="BSW90" s="447"/>
      <c r="BSX90" s="447"/>
      <c r="BSY90" s="447"/>
      <c r="BSZ90" s="447"/>
      <c r="BTA90" s="449"/>
      <c r="BTB90" s="450">
        <f t="shared" si="6100"/>
        <v>0</v>
      </c>
      <c r="BTC90" s="463"/>
      <c r="BTD90" s="448"/>
      <c r="BTF90" s="458"/>
      <c r="BTG90" s="447"/>
      <c r="BTH90" s="447"/>
      <c r="BTI90" s="447"/>
      <c r="BTJ90" s="450">
        <f t="shared" si="6101"/>
        <v>0</v>
      </c>
      <c r="BTK90" s="447"/>
      <c r="BTL90" s="447"/>
      <c r="BTM90" s="447"/>
      <c r="BTN90" s="447"/>
      <c r="BTO90" s="447"/>
      <c r="BTP90" s="449"/>
      <c r="BTQ90" s="450">
        <f t="shared" si="6102"/>
        <v>0</v>
      </c>
      <c r="BTR90" s="463"/>
      <c r="BTS90" s="448"/>
      <c r="BTU90" s="458"/>
      <c r="BTV90" s="447"/>
      <c r="BTW90" s="447"/>
      <c r="BTX90" s="447"/>
      <c r="BTY90" s="450">
        <f t="shared" si="6103"/>
        <v>0</v>
      </c>
      <c r="BTZ90" s="447"/>
      <c r="BUA90" s="447"/>
      <c r="BUB90" s="447"/>
      <c r="BUC90" s="447"/>
      <c r="BUD90" s="447"/>
      <c r="BUE90" s="449"/>
      <c r="BUF90" s="450">
        <f t="shared" si="6104"/>
        <v>0</v>
      </c>
      <c r="BUG90" s="463"/>
      <c r="BUH90" s="448"/>
      <c r="BUJ90" s="458"/>
      <c r="BUK90" s="447"/>
      <c r="BUL90" s="447"/>
      <c r="BUM90" s="447"/>
      <c r="BUN90" s="450">
        <f t="shared" si="6105"/>
        <v>0</v>
      </c>
      <c r="BUO90" s="447"/>
      <c r="BUP90" s="447"/>
      <c r="BUQ90" s="447"/>
      <c r="BUR90" s="447"/>
      <c r="BUS90" s="447"/>
      <c r="BUT90" s="449"/>
      <c r="BUU90" s="450">
        <f t="shared" si="6106"/>
        <v>0</v>
      </c>
      <c r="BUV90" s="463"/>
      <c r="BUW90" s="448"/>
      <c r="BUY90" s="458"/>
      <c r="BUZ90" s="447"/>
      <c r="BVA90" s="447"/>
      <c r="BVB90" s="447"/>
      <c r="BVC90" s="450">
        <f t="shared" si="6107"/>
        <v>0</v>
      </c>
      <c r="BVD90" s="447"/>
      <c r="BVE90" s="447"/>
      <c r="BVF90" s="447"/>
      <c r="BVG90" s="447"/>
      <c r="BVH90" s="447"/>
      <c r="BVI90" s="449"/>
      <c r="BVJ90" s="450">
        <f t="shared" si="6108"/>
        <v>0</v>
      </c>
      <c r="BVK90" s="463"/>
      <c r="BVL90" s="448"/>
      <c r="BVN90" s="458"/>
      <c r="BVO90" s="447"/>
      <c r="BVP90" s="447"/>
      <c r="BVQ90" s="447"/>
      <c r="BVR90" s="450">
        <f t="shared" si="6109"/>
        <v>0</v>
      </c>
      <c r="BVS90" s="447"/>
      <c r="BVT90" s="447"/>
      <c r="BVU90" s="447"/>
      <c r="BVV90" s="447"/>
      <c r="BVW90" s="447"/>
      <c r="BVX90" s="449"/>
      <c r="BVY90" s="450">
        <f t="shared" si="6110"/>
        <v>0</v>
      </c>
      <c r="BVZ90" s="463"/>
      <c r="BWA90" s="448"/>
    </row>
    <row r="91" spans="2:1951" ht="15" hidden="1" customHeight="1" x14ac:dyDescent="0.2">
      <c r="B91" s="452" t="s">
        <v>322</v>
      </c>
      <c r="C91" s="447"/>
      <c r="D91" s="447"/>
      <c r="E91" s="447"/>
      <c r="F91" s="447"/>
      <c r="G91" s="450">
        <f t="shared" si="5851"/>
        <v>0</v>
      </c>
      <c r="H91" s="447"/>
      <c r="I91" s="447"/>
      <c r="J91" s="447"/>
      <c r="K91" s="447"/>
      <c r="L91" s="447"/>
      <c r="M91" s="449"/>
      <c r="N91" s="450">
        <f t="shared" si="5852"/>
        <v>0</v>
      </c>
      <c r="O91" s="463"/>
      <c r="P91" s="448"/>
      <c r="R91" s="458"/>
      <c r="S91" s="447"/>
      <c r="T91" s="447"/>
      <c r="U91" s="447"/>
      <c r="V91" s="450">
        <f t="shared" si="5853"/>
        <v>0</v>
      </c>
      <c r="W91" s="447"/>
      <c r="X91" s="447"/>
      <c r="Y91" s="447"/>
      <c r="Z91" s="447"/>
      <c r="AA91" s="447"/>
      <c r="AB91" s="449"/>
      <c r="AC91" s="450">
        <f t="shared" si="5854"/>
        <v>0</v>
      </c>
      <c r="AD91" s="463"/>
      <c r="AE91" s="448"/>
      <c r="AG91" s="458"/>
      <c r="AH91" s="447"/>
      <c r="AI91" s="447"/>
      <c r="AJ91" s="447"/>
      <c r="AK91" s="450">
        <f t="shared" si="5855"/>
        <v>0</v>
      </c>
      <c r="AL91" s="447"/>
      <c r="AM91" s="447"/>
      <c r="AN91" s="447"/>
      <c r="AO91" s="447"/>
      <c r="AP91" s="447"/>
      <c r="AQ91" s="449"/>
      <c r="AR91" s="450">
        <f t="shared" si="5856"/>
        <v>0</v>
      </c>
      <c r="AS91" s="463"/>
      <c r="AT91" s="448"/>
      <c r="AV91" s="458"/>
      <c r="AW91" s="447"/>
      <c r="AX91" s="447"/>
      <c r="AY91" s="447"/>
      <c r="AZ91" s="450">
        <f t="shared" si="5857"/>
        <v>0</v>
      </c>
      <c r="BA91" s="447"/>
      <c r="BB91" s="447"/>
      <c r="BC91" s="447"/>
      <c r="BD91" s="447"/>
      <c r="BE91" s="447"/>
      <c r="BF91" s="449"/>
      <c r="BG91" s="450">
        <f t="shared" si="5858"/>
        <v>0</v>
      </c>
      <c r="BH91" s="463"/>
      <c r="BI91" s="448"/>
      <c r="BK91" s="458"/>
      <c r="BL91" s="447"/>
      <c r="BM91" s="447"/>
      <c r="BN91" s="447"/>
      <c r="BO91" s="450">
        <f t="shared" si="5859"/>
        <v>0</v>
      </c>
      <c r="BP91" s="447"/>
      <c r="BQ91" s="447"/>
      <c r="BR91" s="447"/>
      <c r="BS91" s="447"/>
      <c r="BT91" s="447"/>
      <c r="BU91" s="449"/>
      <c r="BV91" s="450">
        <f t="shared" si="5860"/>
        <v>0</v>
      </c>
      <c r="BW91" s="463"/>
      <c r="BX91" s="448"/>
      <c r="BZ91" s="458"/>
      <c r="CA91" s="447"/>
      <c r="CB91" s="447"/>
      <c r="CC91" s="447"/>
      <c r="CD91" s="450">
        <f t="shared" si="5861"/>
        <v>0</v>
      </c>
      <c r="CE91" s="447"/>
      <c r="CF91" s="447"/>
      <c r="CG91" s="447"/>
      <c r="CH91" s="447"/>
      <c r="CI91" s="447"/>
      <c r="CJ91" s="449"/>
      <c r="CK91" s="450">
        <f t="shared" si="5862"/>
        <v>0</v>
      </c>
      <c r="CL91" s="463"/>
      <c r="CM91" s="448"/>
      <c r="CO91" s="458"/>
      <c r="CP91" s="447"/>
      <c r="CQ91" s="447"/>
      <c r="CR91" s="447"/>
      <c r="CS91" s="450">
        <f t="shared" si="5863"/>
        <v>0</v>
      </c>
      <c r="CT91" s="447"/>
      <c r="CU91" s="447"/>
      <c r="CV91" s="447"/>
      <c r="CW91" s="447"/>
      <c r="CX91" s="447"/>
      <c r="CY91" s="449"/>
      <c r="CZ91" s="450">
        <f t="shared" si="5864"/>
        <v>0</v>
      </c>
      <c r="DA91" s="463"/>
      <c r="DB91" s="448"/>
      <c r="DD91" s="458"/>
      <c r="DE91" s="447"/>
      <c r="DF91" s="447"/>
      <c r="DG91" s="447"/>
      <c r="DH91" s="450">
        <f t="shared" si="5865"/>
        <v>0</v>
      </c>
      <c r="DI91" s="447"/>
      <c r="DJ91" s="447"/>
      <c r="DK91" s="447"/>
      <c r="DL91" s="447"/>
      <c r="DM91" s="447"/>
      <c r="DN91" s="449"/>
      <c r="DO91" s="450">
        <f t="shared" si="5866"/>
        <v>0</v>
      </c>
      <c r="DP91" s="463"/>
      <c r="DQ91" s="448"/>
      <c r="DS91" s="458"/>
      <c r="DT91" s="447"/>
      <c r="DU91" s="447"/>
      <c r="DV91" s="447"/>
      <c r="DW91" s="450">
        <f t="shared" si="5867"/>
        <v>0</v>
      </c>
      <c r="DX91" s="447"/>
      <c r="DY91" s="447"/>
      <c r="DZ91" s="447"/>
      <c r="EA91" s="447"/>
      <c r="EB91" s="447"/>
      <c r="EC91" s="449"/>
      <c r="ED91" s="450">
        <f t="shared" si="5868"/>
        <v>0</v>
      </c>
      <c r="EE91" s="463"/>
      <c r="EF91" s="448"/>
      <c r="EH91" s="458"/>
      <c r="EI91" s="447"/>
      <c r="EJ91" s="447"/>
      <c r="EK91" s="447"/>
      <c r="EL91" s="450">
        <f t="shared" si="5869"/>
        <v>0</v>
      </c>
      <c r="EM91" s="447"/>
      <c r="EN91" s="447"/>
      <c r="EO91" s="447"/>
      <c r="EP91" s="447"/>
      <c r="EQ91" s="447"/>
      <c r="ER91" s="449"/>
      <c r="ES91" s="450">
        <f t="shared" si="5870"/>
        <v>0</v>
      </c>
      <c r="ET91" s="463"/>
      <c r="EU91" s="448"/>
      <c r="EW91" s="458"/>
      <c r="EX91" s="447"/>
      <c r="EY91" s="447"/>
      <c r="EZ91" s="447"/>
      <c r="FA91" s="450">
        <f t="shared" si="5871"/>
        <v>0</v>
      </c>
      <c r="FB91" s="447"/>
      <c r="FC91" s="447"/>
      <c r="FD91" s="447"/>
      <c r="FE91" s="447"/>
      <c r="FF91" s="447"/>
      <c r="FG91" s="449"/>
      <c r="FH91" s="450">
        <f t="shared" si="5872"/>
        <v>0</v>
      </c>
      <c r="FI91" s="463"/>
      <c r="FJ91" s="448"/>
      <c r="FL91" s="458"/>
      <c r="FM91" s="447"/>
      <c r="FN91" s="447"/>
      <c r="FO91" s="447"/>
      <c r="FP91" s="450">
        <f t="shared" si="5873"/>
        <v>0</v>
      </c>
      <c r="FQ91" s="447"/>
      <c r="FR91" s="447"/>
      <c r="FS91" s="447"/>
      <c r="FT91" s="447"/>
      <c r="FU91" s="447"/>
      <c r="FV91" s="449"/>
      <c r="FW91" s="450">
        <f t="shared" si="5874"/>
        <v>0</v>
      </c>
      <c r="FX91" s="463"/>
      <c r="FY91" s="448"/>
      <c r="GA91" s="458"/>
      <c r="GB91" s="447"/>
      <c r="GC91" s="447"/>
      <c r="GD91" s="447"/>
      <c r="GE91" s="450">
        <f t="shared" si="5875"/>
        <v>0</v>
      </c>
      <c r="GF91" s="447"/>
      <c r="GG91" s="447"/>
      <c r="GH91" s="447"/>
      <c r="GI91" s="447"/>
      <c r="GJ91" s="447"/>
      <c r="GK91" s="449"/>
      <c r="GL91" s="450">
        <f t="shared" si="5876"/>
        <v>0</v>
      </c>
      <c r="GM91" s="463"/>
      <c r="GN91" s="448"/>
      <c r="GP91" s="458"/>
      <c r="GQ91" s="447"/>
      <c r="GR91" s="447"/>
      <c r="GS91" s="447"/>
      <c r="GT91" s="450">
        <f t="shared" si="5877"/>
        <v>0</v>
      </c>
      <c r="GU91" s="447"/>
      <c r="GV91" s="447"/>
      <c r="GW91" s="447"/>
      <c r="GX91" s="447"/>
      <c r="GY91" s="447"/>
      <c r="GZ91" s="449"/>
      <c r="HA91" s="450">
        <f t="shared" si="5878"/>
        <v>0</v>
      </c>
      <c r="HB91" s="463"/>
      <c r="HC91" s="448"/>
      <c r="HE91" s="458"/>
      <c r="HF91" s="447"/>
      <c r="HG91" s="447"/>
      <c r="HH91" s="447"/>
      <c r="HI91" s="450">
        <f t="shared" si="5879"/>
        <v>0</v>
      </c>
      <c r="HJ91" s="447"/>
      <c r="HK91" s="447"/>
      <c r="HL91" s="447"/>
      <c r="HM91" s="447"/>
      <c r="HN91" s="447"/>
      <c r="HO91" s="449"/>
      <c r="HP91" s="450">
        <f t="shared" si="5880"/>
        <v>0</v>
      </c>
      <c r="HQ91" s="463"/>
      <c r="HR91" s="448"/>
      <c r="HT91" s="458"/>
      <c r="HU91" s="447"/>
      <c r="HV91" s="447"/>
      <c r="HW91" s="447"/>
      <c r="HX91" s="450">
        <f t="shared" si="5881"/>
        <v>0</v>
      </c>
      <c r="HY91" s="447"/>
      <c r="HZ91" s="447"/>
      <c r="IA91" s="447"/>
      <c r="IB91" s="447"/>
      <c r="IC91" s="447"/>
      <c r="ID91" s="449"/>
      <c r="IE91" s="450">
        <f t="shared" si="5882"/>
        <v>0</v>
      </c>
      <c r="IF91" s="463"/>
      <c r="IG91" s="448"/>
      <c r="II91" s="458"/>
      <c r="IJ91" s="447"/>
      <c r="IK91" s="447"/>
      <c r="IL91" s="447"/>
      <c r="IM91" s="450">
        <f t="shared" si="5883"/>
        <v>0</v>
      </c>
      <c r="IN91" s="447"/>
      <c r="IO91" s="447"/>
      <c r="IP91" s="447"/>
      <c r="IQ91" s="447"/>
      <c r="IR91" s="447"/>
      <c r="IS91" s="449"/>
      <c r="IT91" s="450">
        <f t="shared" si="5884"/>
        <v>0</v>
      </c>
      <c r="IU91" s="463"/>
      <c r="IV91" s="448"/>
      <c r="IX91" s="458"/>
      <c r="IY91" s="447"/>
      <c r="IZ91" s="447"/>
      <c r="JA91" s="447"/>
      <c r="JB91" s="450">
        <f t="shared" si="5885"/>
        <v>0</v>
      </c>
      <c r="JC91" s="447"/>
      <c r="JD91" s="447"/>
      <c r="JE91" s="447"/>
      <c r="JF91" s="447"/>
      <c r="JG91" s="447"/>
      <c r="JH91" s="449"/>
      <c r="JI91" s="450">
        <f t="shared" si="5886"/>
        <v>0</v>
      </c>
      <c r="JJ91" s="463"/>
      <c r="JK91" s="448"/>
      <c r="JM91" s="458"/>
      <c r="JN91" s="447"/>
      <c r="JO91" s="447"/>
      <c r="JP91" s="447"/>
      <c r="JQ91" s="450">
        <f t="shared" si="5887"/>
        <v>0</v>
      </c>
      <c r="JR91" s="447"/>
      <c r="JS91" s="447"/>
      <c r="JT91" s="447"/>
      <c r="JU91" s="447"/>
      <c r="JV91" s="447"/>
      <c r="JW91" s="449"/>
      <c r="JX91" s="450">
        <f t="shared" si="5888"/>
        <v>0</v>
      </c>
      <c r="JY91" s="463"/>
      <c r="JZ91" s="448"/>
      <c r="KB91" s="458"/>
      <c r="KC91" s="447"/>
      <c r="KD91" s="447"/>
      <c r="KE91" s="447"/>
      <c r="KF91" s="450">
        <f t="shared" si="5889"/>
        <v>0</v>
      </c>
      <c r="KG91" s="447"/>
      <c r="KH91" s="447"/>
      <c r="KI91" s="447"/>
      <c r="KJ91" s="447"/>
      <c r="KK91" s="447"/>
      <c r="KL91" s="449"/>
      <c r="KM91" s="450">
        <f t="shared" si="5890"/>
        <v>0</v>
      </c>
      <c r="KN91" s="463"/>
      <c r="KO91" s="448"/>
      <c r="KQ91" s="458"/>
      <c r="KR91" s="447"/>
      <c r="KS91" s="447"/>
      <c r="KT91" s="447"/>
      <c r="KU91" s="450">
        <f t="shared" si="5891"/>
        <v>0</v>
      </c>
      <c r="KV91" s="447"/>
      <c r="KW91" s="447"/>
      <c r="KX91" s="447"/>
      <c r="KY91" s="447"/>
      <c r="KZ91" s="447"/>
      <c r="LA91" s="449"/>
      <c r="LB91" s="450">
        <f t="shared" si="5892"/>
        <v>0</v>
      </c>
      <c r="LC91" s="463"/>
      <c r="LD91" s="448"/>
      <c r="LF91" s="458"/>
      <c r="LG91" s="447"/>
      <c r="LH91" s="447"/>
      <c r="LI91" s="447"/>
      <c r="LJ91" s="450">
        <f t="shared" si="5893"/>
        <v>0</v>
      </c>
      <c r="LK91" s="447"/>
      <c r="LL91" s="447"/>
      <c r="LM91" s="447"/>
      <c r="LN91" s="447"/>
      <c r="LO91" s="447"/>
      <c r="LP91" s="449"/>
      <c r="LQ91" s="450">
        <f t="shared" si="5894"/>
        <v>0</v>
      </c>
      <c r="LR91" s="463"/>
      <c r="LS91" s="448"/>
      <c r="LU91" s="458"/>
      <c r="LV91" s="447"/>
      <c r="LW91" s="447"/>
      <c r="LX91" s="447"/>
      <c r="LY91" s="450">
        <f t="shared" si="5895"/>
        <v>0</v>
      </c>
      <c r="LZ91" s="447"/>
      <c r="MA91" s="447"/>
      <c r="MB91" s="447"/>
      <c r="MC91" s="447"/>
      <c r="MD91" s="447"/>
      <c r="ME91" s="449"/>
      <c r="MF91" s="450">
        <f t="shared" si="5896"/>
        <v>0</v>
      </c>
      <c r="MG91" s="463"/>
      <c r="MH91" s="448"/>
      <c r="MJ91" s="458"/>
      <c r="MK91" s="447"/>
      <c r="ML91" s="447"/>
      <c r="MM91" s="447"/>
      <c r="MN91" s="450">
        <f t="shared" si="5897"/>
        <v>0</v>
      </c>
      <c r="MO91" s="447"/>
      <c r="MP91" s="447"/>
      <c r="MQ91" s="447"/>
      <c r="MR91" s="447"/>
      <c r="MS91" s="447"/>
      <c r="MT91" s="449"/>
      <c r="MU91" s="450">
        <f t="shared" si="5898"/>
        <v>0</v>
      </c>
      <c r="MV91" s="463"/>
      <c r="MW91" s="448"/>
      <c r="MY91" s="458"/>
      <c r="MZ91" s="447"/>
      <c r="NA91" s="447"/>
      <c r="NB91" s="447"/>
      <c r="NC91" s="450">
        <f t="shared" si="5899"/>
        <v>0</v>
      </c>
      <c r="ND91" s="447"/>
      <c r="NE91" s="447"/>
      <c r="NF91" s="447"/>
      <c r="NG91" s="447"/>
      <c r="NH91" s="447"/>
      <c r="NI91" s="449"/>
      <c r="NJ91" s="450">
        <f t="shared" si="5900"/>
        <v>0</v>
      </c>
      <c r="NK91" s="463"/>
      <c r="NL91" s="448"/>
      <c r="NN91" s="458"/>
      <c r="NO91" s="447"/>
      <c r="NP91" s="447"/>
      <c r="NQ91" s="447"/>
      <c r="NR91" s="450">
        <f t="shared" si="5901"/>
        <v>0</v>
      </c>
      <c r="NS91" s="447"/>
      <c r="NT91" s="447"/>
      <c r="NU91" s="447"/>
      <c r="NV91" s="447"/>
      <c r="NW91" s="447"/>
      <c r="NX91" s="449"/>
      <c r="NY91" s="450">
        <f t="shared" si="5902"/>
        <v>0</v>
      </c>
      <c r="NZ91" s="463"/>
      <c r="OA91" s="448"/>
      <c r="OC91" s="458"/>
      <c r="OD91" s="447"/>
      <c r="OE91" s="447"/>
      <c r="OF91" s="447"/>
      <c r="OG91" s="450">
        <f t="shared" si="5903"/>
        <v>0</v>
      </c>
      <c r="OH91" s="447"/>
      <c r="OI91" s="447"/>
      <c r="OJ91" s="447"/>
      <c r="OK91" s="447"/>
      <c r="OL91" s="447"/>
      <c r="OM91" s="449"/>
      <c r="ON91" s="450">
        <f t="shared" si="5904"/>
        <v>0</v>
      </c>
      <c r="OO91" s="463"/>
      <c r="OP91" s="448"/>
      <c r="OR91" s="458"/>
      <c r="OS91" s="447"/>
      <c r="OT91" s="447"/>
      <c r="OU91" s="447"/>
      <c r="OV91" s="450">
        <f t="shared" si="5905"/>
        <v>0</v>
      </c>
      <c r="OW91" s="447"/>
      <c r="OX91" s="447"/>
      <c r="OY91" s="447"/>
      <c r="OZ91" s="447"/>
      <c r="PA91" s="447"/>
      <c r="PB91" s="449"/>
      <c r="PC91" s="450">
        <f t="shared" si="5906"/>
        <v>0</v>
      </c>
      <c r="PD91" s="463"/>
      <c r="PE91" s="448"/>
      <c r="PG91" s="458"/>
      <c r="PH91" s="447"/>
      <c r="PI91" s="447"/>
      <c r="PJ91" s="447"/>
      <c r="PK91" s="450">
        <f t="shared" si="5907"/>
        <v>0</v>
      </c>
      <c r="PL91" s="447"/>
      <c r="PM91" s="447"/>
      <c r="PN91" s="447"/>
      <c r="PO91" s="447"/>
      <c r="PP91" s="447"/>
      <c r="PQ91" s="449"/>
      <c r="PR91" s="450">
        <f t="shared" si="5908"/>
        <v>0</v>
      </c>
      <c r="PS91" s="463"/>
      <c r="PT91" s="448"/>
      <c r="PV91" s="458"/>
      <c r="PW91" s="447"/>
      <c r="PX91" s="447"/>
      <c r="PY91" s="447"/>
      <c r="PZ91" s="450">
        <f t="shared" si="5909"/>
        <v>0</v>
      </c>
      <c r="QA91" s="447"/>
      <c r="QB91" s="447"/>
      <c r="QC91" s="447"/>
      <c r="QD91" s="447"/>
      <c r="QE91" s="447"/>
      <c r="QF91" s="449"/>
      <c r="QG91" s="450">
        <f t="shared" si="5910"/>
        <v>0</v>
      </c>
      <c r="QH91" s="463"/>
      <c r="QI91" s="448"/>
      <c r="QK91" s="458"/>
      <c r="QL91" s="447"/>
      <c r="QM91" s="447"/>
      <c r="QN91" s="447"/>
      <c r="QO91" s="450">
        <f t="shared" si="5911"/>
        <v>0</v>
      </c>
      <c r="QP91" s="447"/>
      <c r="QQ91" s="447"/>
      <c r="QR91" s="447"/>
      <c r="QS91" s="447"/>
      <c r="QT91" s="447"/>
      <c r="QU91" s="449"/>
      <c r="QV91" s="450">
        <f t="shared" si="5912"/>
        <v>0</v>
      </c>
      <c r="QW91" s="463"/>
      <c r="QX91" s="448"/>
      <c r="QZ91" s="458"/>
      <c r="RA91" s="447"/>
      <c r="RB91" s="447"/>
      <c r="RC91" s="447"/>
      <c r="RD91" s="450">
        <f t="shared" si="5913"/>
        <v>0</v>
      </c>
      <c r="RE91" s="447"/>
      <c r="RF91" s="447"/>
      <c r="RG91" s="447"/>
      <c r="RH91" s="447"/>
      <c r="RI91" s="447"/>
      <c r="RJ91" s="449"/>
      <c r="RK91" s="450">
        <f t="shared" si="5914"/>
        <v>0</v>
      </c>
      <c r="RL91" s="463"/>
      <c r="RM91" s="448"/>
      <c r="RO91" s="458"/>
      <c r="RP91" s="447"/>
      <c r="RQ91" s="447"/>
      <c r="RR91" s="447"/>
      <c r="RS91" s="450">
        <f t="shared" si="5915"/>
        <v>0</v>
      </c>
      <c r="RT91" s="447"/>
      <c r="RU91" s="447"/>
      <c r="RV91" s="447"/>
      <c r="RW91" s="447"/>
      <c r="RX91" s="447"/>
      <c r="RY91" s="449"/>
      <c r="RZ91" s="450">
        <f t="shared" si="5916"/>
        <v>0</v>
      </c>
      <c r="SA91" s="463"/>
      <c r="SB91" s="448"/>
      <c r="SD91" s="458"/>
      <c r="SE91" s="447"/>
      <c r="SF91" s="447"/>
      <c r="SG91" s="447"/>
      <c r="SH91" s="450">
        <f t="shared" si="5917"/>
        <v>0</v>
      </c>
      <c r="SI91" s="447"/>
      <c r="SJ91" s="447"/>
      <c r="SK91" s="447"/>
      <c r="SL91" s="447"/>
      <c r="SM91" s="447"/>
      <c r="SN91" s="449"/>
      <c r="SO91" s="450">
        <f t="shared" si="5918"/>
        <v>0</v>
      </c>
      <c r="SP91" s="463"/>
      <c r="SQ91" s="448"/>
      <c r="SS91" s="458"/>
      <c r="ST91" s="447"/>
      <c r="SU91" s="447"/>
      <c r="SV91" s="447"/>
      <c r="SW91" s="450">
        <f t="shared" si="5919"/>
        <v>0</v>
      </c>
      <c r="SX91" s="447"/>
      <c r="SY91" s="447"/>
      <c r="SZ91" s="447"/>
      <c r="TA91" s="447"/>
      <c r="TB91" s="447"/>
      <c r="TC91" s="449"/>
      <c r="TD91" s="450">
        <f t="shared" si="5920"/>
        <v>0</v>
      </c>
      <c r="TE91" s="463"/>
      <c r="TF91" s="448"/>
      <c r="TH91" s="458"/>
      <c r="TI91" s="447"/>
      <c r="TJ91" s="447"/>
      <c r="TK91" s="447"/>
      <c r="TL91" s="450">
        <f t="shared" si="5921"/>
        <v>0</v>
      </c>
      <c r="TM91" s="447"/>
      <c r="TN91" s="447"/>
      <c r="TO91" s="447"/>
      <c r="TP91" s="447"/>
      <c r="TQ91" s="447"/>
      <c r="TR91" s="449"/>
      <c r="TS91" s="450">
        <f t="shared" si="5922"/>
        <v>0</v>
      </c>
      <c r="TT91" s="463"/>
      <c r="TU91" s="448"/>
      <c r="TW91" s="458"/>
      <c r="TX91" s="447"/>
      <c r="TY91" s="447"/>
      <c r="TZ91" s="447"/>
      <c r="UA91" s="450">
        <f t="shared" si="5923"/>
        <v>0</v>
      </c>
      <c r="UB91" s="447"/>
      <c r="UC91" s="447"/>
      <c r="UD91" s="447"/>
      <c r="UE91" s="447"/>
      <c r="UF91" s="447"/>
      <c r="UG91" s="449"/>
      <c r="UH91" s="450">
        <f t="shared" si="5924"/>
        <v>0</v>
      </c>
      <c r="UI91" s="463"/>
      <c r="UJ91" s="448"/>
      <c r="UL91" s="458"/>
      <c r="UM91" s="447"/>
      <c r="UN91" s="447"/>
      <c r="UO91" s="447"/>
      <c r="UP91" s="450">
        <f t="shared" si="5925"/>
        <v>0</v>
      </c>
      <c r="UQ91" s="447"/>
      <c r="UR91" s="447"/>
      <c r="US91" s="447"/>
      <c r="UT91" s="447"/>
      <c r="UU91" s="447"/>
      <c r="UV91" s="449"/>
      <c r="UW91" s="450">
        <f t="shared" si="5926"/>
        <v>0</v>
      </c>
      <c r="UX91" s="463"/>
      <c r="UY91" s="448"/>
      <c r="VA91" s="458"/>
      <c r="VB91" s="447"/>
      <c r="VC91" s="447"/>
      <c r="VD91" s="447"/>
      <c r="VE91" s="450">
        <f t="shared" si="5927"/>
        <v>0</v>
      </c>
      <c r="VF91" s="447"/>
      <c r="VG91" s="447"/>
      <c r="VH91" s="447"/>
      <c r="VI91" s="447"/>
      <c r="VJ91" s="447"/>
      <c r="VK91" s="449"/>
      <c r="VL91" s="450">
        <f t="shared" si="5928"/>
        <v>0</v>
      </c>
      <c r="VM91" s="463"/>
      <c r="VN91" s="448"/>
      <c r="VP91" s="458"/>
      <c r="VQ91" s="447"/>
      <c r="VR91" s="447"/>
      <c r="VS91" s="447"/>
      <c r="VT91" s="450">
        <f t="shared" si="5929"/>
        <v>0</v>
      </c>
      <c r="VU91" s="447"/>
      <c r="VV91" s="447"/>
      <c r="VW91" s="447"/>
      <c r="VX91" s="447"/>
      <c r="VY91" s="447"/>
      <c r="VZ91" s="449"/>
      <c r="WA91" s="450">
        <f t="shared" si="5930"/>
        <v>0</v>
      </c>
      <c r="WB91" s="463"/>
      <c r="WC91" s="448"/>
      <c r="WE91" s="458"/>
      <c r="WF91" s="447"/>
      <c r="WG91" s="447"/>
      <c r="WH91" s="447"/>
      <c r="WI91" s="450">
        <f t="shared" si="5931"/>
        <v>0</v>
      </c>
      <c r="WJ91" s="447"/>
      <c r="WK91" s="447"/>
      <c r="WL91" s="447"/>
      <c r="WM91" s="447"/>
      <c r="WN91" s="447"/>
      <c r="WO91" s="449"/>
      <c r="WP91" s="450">
        <f t="shared" si="5932"/>
        <v>0</v>
      </c>
      <c r="WQ91" s="463"/>
      <c r="WR91" s="448"/>
      <c r="WT91" s="458"/>
      <c r="WU91" s="447"/>
      <c r="WV91" s="447"/>
      <c r="WW91" s="447"/>
      <c r="WX91" s="450">
        <f t="shared" si="5933"/>
        <v>0</v>
      </c>
      <c r="WY91" s="447"/>
      <c r="WZ91" s="447"/>
      <c r="XA91" s="447"/>
      <c r="XB91" s="447"/>
      <c r="XC91" s="447"/>
      <c r="XD91" s="449"/>
      <c r="XE91" s="450">
        <f t="shared" si="5934"/>
        <v>0</v>
      </c>
      <c r="XF91" s="463"/>
      <c r="XG91" s="448"/>
      <c r="XI91" s="458"/>
      <c r="XJ91" s="447"/>
      <c r="XK91" s="447"/>
      <c r="XL91" s="447"/>
      <c r="XM91" s="450">
        <f t="shared" si="5935"/>
        <v>0</v>
      </c>
      <c r="XN91" s="447"/>
      <c r="XO91" s="447"/>
      <c r="XP91" s="447"/>
      <c r="XQ91" s="447"/>
      <c r="XR91" s="447"/>
      <c r="XS91" s="449"/>
      <c r="XT91" s="450">
        <f t="shared" si="5936"/>
        <v>0</v>
      </c>
      <c r="XU91" s="463"/>
      <c r="XV91" s="448"/>
      <c r="XX91" s="458"/>
      <c r="XY91" s="447"/>
      <c r="XZ91" s="447"/>
      <c r="YA91" s="447"/>
      <c r="YB91" s="450">
        <f t="shared" si="5937"/>
        <v>0</v>
      </c>
      <c r="YC91" s="447"/>
      <c r="YD91" s="447"/>
      <c r="YE91" s="447"/>
      <c r="YF91" s="447"/>
      <c r="YG91" s="447"/>
      <c r="YH91" s="449"/>
      <c r="YI91" s="450">
        <f t="shared" si="5938"/>
        <v>0</v>
      </c>
      <c r="YJ91" s="463"/>
      <c r="YK91" s="448"/>
      <c r="YM91" s="458"/>
      <c r="YN91" s="447"/>
      <c r="YO91" s="447"/>
      <c r="YP91" s="447"/>
      <c r="YQ91" s="450">
        <f t="shared" si="5939"/>
        <v>0</v>
      </c>
      <c r="YR91" s="447"/>
      <c r="YS91" s="447"/>
      <c r="YT91" s="447"/>
      <c r="YU91" s="447"/>
      <c r="YV91" s="447"/>
      <c r="YW91" s="449"/>
      <c r="YX91" s="450">
        <f t="shared" si="5940"/>
        <v>0</v>
      </c>
      <c r="YY91" s="463"/>
      <c r="YZ91" s="448"/>
      <c r="ZB91" s="458"/>
      <c r="ZC91" s="447"/>
      <c r="ZD91" s="447"/>
      <c r="ZE91" s="447"/>
      <c r="ZF91" s="450">
        <f t="shared" si="5941"/>
        <v>0</v>
      </c>
      <c r="ZG91" s="447"/>
      <c r="ZH91" s="447"/>
      <c r="ZI91" s="447"/>
      <c r="ZJ91" s="447"/>
      <c r="ZK91" s="447"/>
      <c r="ZL91" s="449"/>
      <c r="ZM91" s="450">
        <f t="shared" si="5942"/>
        <v>0</v>
      </c>
      <c r="ZN91" s="463"/>
      <c r="ZO91" s="448"/>
      <c r="ZQ91" s="458"/>
      <c r="ZR91" s="447"/>
      <c r="ZS91" s="447"/>
      <c r="ZT91" s="447"/>
      <c r="ZU91" s="450">
        <f t="shared" si="5943"/>
        <v>0</v>
      </c>
      <c r="ZV91" s="447"/>
      <c r="ZW91" s="447"/>
      <c r="ZX91" s="447"/>
      <c r="ZY91" s="447"/>
      <c r="ZZ91" s="447"/>
      <c r="AAA91" s="449"/>
      <c r="AAB91" s="450">
        <f t="shared" si="5944"/>
        <v>0</v>
      </c>
      <c r="AAC91" s="463"/>
      <c r="AAD91" s="448"/>
      <c r="AAF91" s="458"/>
      <c r="AAG91" s="447"/>
      <c r="AAH91" s="447"/>
      <c r="AAI91" s="447"/>
      <c r="AAJ91" s="450">
        <f t="shared" si="5945"/>
        <v>0</v>
      </c>
      <c r="AAK91" s="447"/>
      <c r="AAL91" s="447"/>
      <c r="AAM91" s="447"/>
      <c r="AAN91" s="447"/>
      <c r="AAO91" s="447"/>
      <c r="AAP91" s="449"/>
      <c r="AAQ91" s="450">
        <f t="shared" si="5946"/>
        <v>0</v>
      </c>
      <c r="AAR91" s="463"/>
      <c r="AAS91" s="448"/>
      <c r="AAU91" s="458"/>
      <c r="AAV91" s="447"/>
      <c r="AAW91" s="447"/>
      <c r="AAX91" s="447"/>
      <c r="AAY91" s="450">
        <f t="shared" si="5947"/>
        <v>0</v>
      </c>
      <c r="AAZ91" s="447"/>
      <c r="ABA91" s="447"/>
      <c r="ABB91" s="447"/>
      <c r="ABC91" s="447"/>
      <c r="ABD91" s="447"/>
      <c r="ABE91" s="449"/>
      <c r="ABF91" s="450">
        <f t="shared" si="5948"/>
        <v>0</v>
      </c>
      <c r="ABG91" s="463"/>
      <c r="ABH91" s="448"/>
      <c r="ABJ91" s="458"/>
      <c r="ABK91" s="447"/>
      <c r="ABL91" s="447"/>
      <c r="ABM91" s="447"/>
      <c r="ABN91" s="450">
        <f t="shared" si="5949"/>
        <v>0</v>
      </c>
      <c r="ABO91" s="447"/>
      <c r="ABP91" s="447"/>
      <c r="ABQ91" s="447"/>
      <c r="ABR91" s="447"/>
      <c r="ABS91" s="447"/>
      <c r="ABT91" s="449"/>
      <c r="ABU91" s="450">
        <f t="shared" si="5950"/>
        <v>0</v>
      </c>
      <c r="ABV91" s="463"/>
      <c r="ABW91" s="448"/>
      <c r="ABY91" s="458"/>
      <c r="ABZ91" s="447"/>
      <c r="ACA91" s="447"/>
      <c r="ACB91" s="447"/>
      <c r="ACC91" s="450">
        <f t="shared" si="5951"/>
        <v>0</v>
      </c>
      <c r="ACD91" s="447"/>
      <c r="ACE91" s="447"/>
      <c r="ACF91" s="447"/>
      <c r="ACG91" s="447"/>
      <c r="ACH91" s="447"/>
      <c r="ACI91" s="449"/>
      <c r="ACJ91" s="450">
        <f t="shared" si="5952"/>
        <v>0</v>
      </c>
      <c r="ACK91" s="463"/>
      <c r="ACL91" s="448"/>
      <c r="ACN91" s="458"/>
      <c r="ACO91" s="447"/>
      <c r="ACP91" s="447"/>
      <c r="ACQ91" s="447"/>
      <c r="ACR91" s="450">
        <f t="shared" si="5953"/>
        <v>0</v>
      </c>
      <c r="ACS91" s="447"/>
      <c r="ACT91" s="447"/>
      <c r="ACU91" s="447"/>
      <c r="ACV91" s="447"/>
      <c r="ACW91" s="447"/>
      <c r="ACX91" s="449"/>
      <c r="ACY91" s="450">
        <f t="shared" si="5954"/>
        <v>0</v>
      </c>
      <c r="ACZ91" s="463"/>
      <c r="ADA91" s="448"/>
      <c r="ADC91" s="458"/>
      <c r="ADD91" s="447"/>
      <c r="ADE91" s="447"/>
      <c r="ADF91" s="447"/>
      <c r="ADG91" s="450">
        <f t="shared" si="5955"/>
        <v>0</v>
      </c>
      <c r="ADH91" s="447"/>
      <c r="ADI91" s="447"/>
      <c r="ADJ91" s="447"/>
      <c r="ADK91" s="447"/>
      <c r="ADL91" s="447"/>
      <c r="ADM91" s="449"/>
      <c r="ADN91" s="450">
        <f t="shared" si="5956"/>
        <v>0</v>
      </c>
      <c r="ADO91" s="463"/>
      <c r="ADP91" s="448"/>
      <c r="ADR91" s="458"/>
      <c r="ADS91" s="447"/>
      <c r="ADT91" s="447"/>
      <c r="ADU91" s="447"/>
      <c r="ADV91" s="450">
        <f t="shared" si="5957"/>
        <v>0</v>
      </c>
      <c r="ADW91" s="447"/>
      <c r="ADX91" s="447"/>
      <c r="ADY91" s="447"/>
      <c r="ADZ91" s="447"/>
      <c r="AEA91" s="447"/>
      <c r="AEB91" s="449"/>
      <c r="AEC91" s="450">
        <f t="shared" si="5958"/>
        <v>0</v>
      </c>
      <c r="AED91" s="463"/>
      <c r="AEE91" s="448"/>
      <c r="AEG91" s="458"/>
      <c r="AEH91" s="447"/>
      <c r="AEI91" s="447"/>
      <c r="AEJ91" s="447"/>
      <c r="AEK91" s="450">
        <f t="shared" si="5959"/>
        <v>0</v>
      </c>
      <c r="AEL91" s="447"/>
      <c r="AEM91" s="447"/>
      <c r="AEN91" s="447"/>
      <c r="AEO91" s="447"/>
      <c r="AEP91" s="447"/>
      <c r="AEQ91" s="449"/>
      <c r="AER91" s="450">
        <f t="shared" si="5960"/>
        <v>0</v>
      </c>
      <c r="AES91" s="463"/>
      <c r="AET91" s="448"/>
      <c r="AEV91" s="458"/>
      <c r="AEW91" s="447"/>
      <c r="AEX91" s="447"/>
      <c r="AEY91" s="447"/>
      <c r="AEZ91" s="450">
        <f t="shared" si="5961"/>
        <v>0</v>
      </c>
      <c r="AFA91" s="447"/>
      <c r="AFB91" s="447"/>
      <c r="AFC91" s="447"/>
      <c r="AFD91" s="447"/>
      <c r="AFE91" s="447"/>
      <c r="AFF91" s="449"/>
      <c r="AFG91" s="450">
        <f t="shared" si="5962"/>
        <v>0</v>
      </c>
      <c r="AFH91" s="463"/>
      <c r="AFI91" s="448"/>
      <c r="AFK91" s="458"/>
      <c r="AFL91" s="447"/>
      <c r="AFM91" s="447"/>
      <c r="AFN91" s="447"/>
      <c r="AFO91" s="450">
        <f t="shared" si="5963"/>
        <v>0</v>
      </c>
      <c r="AFP91" s="447"/>
      <c r="AFQ91" s="447"/>
      <c r="AFR91" s="447"/>
      <c r="AFS91" s="447"/>
      <c r="AFT91" s="447"/>
      <c r="AFU91" s="449"/>
      <c r="AFV91" s="450">
        <f t="shared" si="5964"/>
        <v>0</v>
      </c>
      <c r="AFW91" s="463"/>
      <c r="AFX91" s="448"/>
      <c r="AFZ91" s="458"/>
      <c r="AGA91" s="447"/>
      <c r="AGB91" s="447"/>
      <c r="AGC91" s="447"/>
      <c r="AGD91" s="450">
        <f t="shared" si="5965"/>
        <v>0</v>
      </c>
      <c r="AGE91" s="447"/>
      <c r="AGF91" s="447"/>
      <c r="AGG91" s="447"/>
      <c r="AGH91" s="447"/>
      <c r="AGI91" s="447"/>
      <c r="AGJ91" s="449"/>
      <c r="AGK91" s="450">
        <f t="shared" si="5966"/>
        <v>0</v>
      </c>
      <c r="AGL91" s="463"/>
      <c r="AGM91" s="448"/>
      <c r="AGO91" s="458"/>
      <c r="AGP91" s="447"/>
      <c r="AGQ91" s="447"/>
      <c r="AGR91" s="447"/>
      <c r="AGS91" s="450">
        <f t="shared" si="5967"/>
        <v>0</v>
      </c>
      <c r="AGT91" s="447"/>
      <c r="AGU91" s="447"/>
      <c r="AGV91" s="447"/>
      <c r="AGW91" s="447"/>
      <c r="AGX91" s="447"/>
      <c r="AGY91" s="449"/>
      <c r="AGZ91" s="450">
        <f t="shared" si="5968"/>
        <v>0</v>
      </c>
      <c r="AHA91" s="463"/>
      <c r="AHB91" s="448"/>
      <c r="AHD91" s="458"/>
      <c r="AHE91" s="447"/>
      <c r="AHF91" s="447"/>
      <c r="AHG91" s="447"/>
      <c r="AHH91" s="450">
        <f t="shared" si="5969"/>
        <v>0</v>
      </c>
      <c r="AHI91" s="447"/>
      <c r="AHJ91" s="447"/>
      <c r="AHK91" s="447"/>
      <c r="AHL91" s="447"/>
      <c r="AHM91" s="447"/>
      <c r="AHN91" s="449"/>
      <c r="AHO91" s="450">
        <f t="shared" si="5970"/>
        <v>0</v>
      </c>
      <c r="AHP91" s="463"/>
      <c r="AHQ91" s="448"/>
      <c r="AHS91" s="458"/>
      <c r="AHT91" s="447"/>
      <c r="AHU91" s="447"/>
      <c r="AHV91" s="447"/>
      <c r="AHW91" s="450">
        <f t="shared" si="5971"/>
        <v>0</v>
      </c>
      <c r="AHX91" s="447"/>
      <c r="AHY91" s="447"/>
      <c r="AHZ91" s="447"/>
      <c r="AIA91" s="447"/>
      <c r="AIB91" s="447"/>
      <c r="AIC91" s="449"/>
      <c r="AID91" s="450">
        <f t="shared" si="5972"/>
        <v>0</v>
      </c>
      <c r="AIE91" s="463"/>
      <c r="AIF91" s="448"/>
      <c r="AIH91" s="458"/>
      <c r="AII91" s="447"/>
      <c r="AIJ91" s="447"/>
      <c r="AIK91" s="447"/>
      <c r="AIL91" s="450">
        <f t="shared" si="5973"/>
        <v>0</v>
      </c>
      <c r="AIM91" s="447"/>
      <c r="AIN91" s="447"/>
      <c r="AIO91" s="447"/>
      <c r="AIP91" s="447"/>
      <c r="AIQ91" s="447"/>
      <c r="AIR91" s="449"/>
      <c r="AIS91" s="450">
        <f t="shared" si="5974"/>
        <v>0</v>
      </c>
      <c r="AIT91" s="463"/>
      <c r="AIU91" s="448"/>
      <c r="AIW91" s="458"/>
      <c r="AIX91" s="447"/>
      <c r="AIY91" s="447"/>
      <c r="AIZ91" s="447"/>
      <c r="AJA91" s="450">
        <f t="shared" si="5975"/>
        <v>0</v>
      </c>
      <c r="AJB91" s="447"/>
      <c r="AJC91" s="447"/>
      <c r="AJD91" s="447"/>
      <c r="AJE91" s="447"/>
      <c r="AJF91" s="447"/>
      <c r="AJG91" s="449"/>
      <c r="AJH91" s="450">
        <f t="shared" si="5976"/>
        <v>0</v>
      </c>
      <c r="AJI91" s="463"/>
      <c r="AJJ91" s="448"/>
      <c r="AJL91" s="458"/>
      <c r="AJM91" s="447"/>
      <c r="AJN91" s="447"/>
      <c r="AJO91" s="447"/>
      <c r="AJP91" s="450">
        <f t="shared" si="5977"/>
        <v>0</v>
      </c>
      <c r="AJQ91" s="447"/>
      <c r="AJR91" s="447"/>
      <c r="AJS91" s="447"/>
      <c r="AJT91" s="447"/>
      <c r="AJU91" s="447"/>
      <c r="AJV91" s="449"/>
      <c r="AJW91" s="450">
        <f t="shared" si="5978"/>
        <v>0</v>
      </c>
      <c r="AJX91" s="463"/>
      <c r="AJY91" s="448"/>
      <c r="AKA91" s="458"/>
      <c r="AKB91" s="447"/>
      <c r="AKC91" s="447"/>
      <c r="AKD91" s="447"/>
      <c r="AKE91" s="450">
        <f t="shared" si="5979"/>
        <v>0</v>
      </c>
      <c r="AKF91" s="447"/>
      <c r="AKG91" s="447"/>
      <c r="AKH91" s="447"/>
      <c r="AKI91" s="447"/>
      <c r="AKJ91" s="447"/>
      <c r="AKK91" s="449"/>
      <c r="AKL91" s="450">
        <f t="shared" si="5980"/>
        <v>0</v>
      </c>
      <c r="AKM91" s="463"/>
      <c r="AKN91" s="448"/>
      <c r="AKP91" s="458"/>
      <c r="AKQ91" s="447"/>
      <c r="AKR91" s="447"/>
      <c r="AKS91" s="447"/>
      <c r="AKT91" s="450">
        <f t="shared" si="5981"/>
        <v>0</v>
      </c>
      <c r="AKU91" s="447"/>
      <c r="AKV91" s="447"/>
      <c r="AKW91" s="447"/>
      <c r="AKX91" s="447"/>
      <c r="AKY91" s="447"/>
      <c r="AKZ91" s="449"/>
      <c r="ALA91" s="450">
        <f t="shared" si="5982"/>
        <v>0</v>
      </c>
      <c r="ALB91" s="463"/>
      <c r="ALC91" s="448"/>
      <c r="ALE91" s="458"/>
      <c r="ALF91" s="447"/>
      <c r="ALG91" s="447"/>
      <c r="ALH91" s="447"/>
      <c r="ALI91" s="450">
        <f t="shared" si="5983"/>
        <v>0</v>
      </c>
      <c r="ALJ91" s="447"/>
      <c r="ALK91" s="447"/>
      <c r="ALL91" s="447"/>
      <c r="ALM91" s="447"/>
      <c r="ALN91" s="447"/>
      <c r="ALO91" s="449"/>
      <c r="ALP91" s="450">
        <f t="shared" si="5984"/>
        <v>0</v>
      </c>
      <c r="ALQ91" s="463"/>
      <c r="ALR91" s="448"/>
      <c r="ALT91" s="458"/>
      <c r="ALU91" s="447"/>
      <c r="ALV91" s="447"/>
      <c r="ALW91" s="447"/>
      <c r="ALX91" s="450">
        <f t="shared" si="5985"/>
        <v>0</v>
      </c>
      <c r="ALY91" s="447"/>
      <c r="ALZ91" s="447"/>
      <c r="AMA91" s="447"/>
      <c r="AMB91" s="447"/>
      <c r="AMC91" s="447"/>
      <c r="AMD91" s="449"/>
      <c r="AME91" s="450">
        <f t="shared" si="5986"/>
        <v>0</v>
      </c>
      <c r="AMF91" s="463"/>
      <c r="AMG91" s="448"/>
      <c r="AMI91" s="458"/>
      <c r="AMJ91" s="447"/>
      <c r="AMK91" s="447"/>
      <c r="AML91" s="447"/>
      <c r="AMM91" s="450">
        <f t="shared" si="5987"/>
        <v>0</v>
      </c>
      <c r="AMN91" s="447"/>
      <c r="AMO91" s="447"/>
      <c r="AMP91" s="447"/>
      <c r="AMQ91" s="447"/>
      <c r="AMR91" s="447"/>
      <c r="AMS91" s="449"/>
      <c r="AMT91" s="450">
        <f t="shared" si="5988"/>
        <v>0</v>
      </c>
      <c r="AMU91" s="463"/>
      <c r="AMV91" s="448"/>
      <c r="AMX91" s="458"/>
      <c r="AMY91" s="447"/>
      <c r="AMZ91" s="447"/>
      <c r="ANA91" s="447"/>
      <c r="ANB91" s="450">
        <f t="shared" si="5989"/>
        <v>0</v>
      </c>
      <c r="ANC91" s="447"/>
      <c r="AND91" s="447"/>
      <c r="ANE91" s="447"/>
      <c r="ANF91" s="447"/>
      <c r="ANG91" s="447"/>
      <c r="ANH91" s="449"/>
      <c r="ANI91" s="450">
        <f t="shared" si="5990"/>
        <v>0</v>
      </c>
      <c r="ANJ91" s="463"/>
      <c r="ANK91" s="448"/>
      <c r="ANM91" s="458"/>
      <c r="ANN91" s="447"/>
      <c r="ANO91" s="447"/>
      <c r="ANP91" s="447"/>
      <c r="ANQ91" s="450">
        <f t="shared" si="5991"/>
        <v>0</v>
      </c>
      <c r="ANR91" s="447"/>
      <c r="ANS91" s="447"/>
      <c r="ANT91" s="447"/>
      <c r="ANU91" s="447"/>
      <c r="ANV91" s="447"/>
      <c r="ANW91" s="449"/>
      <c r="ANX91" s="450">
        <f t="shared" si="5992"/>
        <v>0</v>
      </c>
      <c r="ANY91" s="463"/>
      <c r="ANZ91" s="448"/>
      <c r="AOB91" s="458"/>
      <c r="AOC91" s="447"/>
      <c r="AOD91" s="447"/>
      <c r="AOE91" s="447"/>
      <c r="AOF91" s="450">
        <f t="shared" si="5993"/>
        <v>0</v>
      </c>
      <c r="AOG91" s="447"/>
      <c r="AOH91" s="447"/>
      <c r="AOI91" s="447"/>
      <c r="AOJ91" s="447"/>
      <c r="AOK91" s="447"/>
      <c r="AOL91" s="449"/>
      <c r="AOM91" s="450">
        <f t="shared" si="5994"/>
        <v>0</v>
      </c>
      <c r="AON91" s="463"/>
      <c r="AOO91" s="448"/>
      <c r="AOQ91" s="458"/>
      <c r="AOR91" s="447"/>
      <c r="AOS91" s="447"/>
      <c r="AOT91" s="447"/>
      <c r="AOU91" s="450">
        <f t="shared" si="5995"/>
        <v>0</v>
      </c>
      <c r="AOV91" s="447"/>
      <c r="AOW91" s="447"/>
      <c r="AOX91" s="447"/>
      <c r="AOY91" s="447"/>
      <c r="AOZ91" s="447"/>
      <c r="APA91" s="449"/>
      <c r="APB91" s="450">
        <f t="shared" si="5996"/>
        <v>0</v>
      </c>
      <c r="APC91" s="463"/>
      <c r="APD91" s="448"/>
      <c r="APF91" s="458"/>
      <c r="APG91" s="447"/>
      <c r="APH91" s="447"/>
      <c r="API91" s="447"/>
      <c r="APJ91" s="450">
        <f t="shared" si="5997"/>
        <v>0</v>
      </c>
      <c r="APK91" s="447"/>
      <c r="APL91" s="447"/>
      <c r="APM91" s="447"/>
      <c r="APN91" s="447"/>
      <c r="APO91" s="447"/>
      <c r="APP91" s="449"/>
      <c r="APQ91" s="450">
        <f t="shared" si="5998"/>
        <v>0</v>
      </c>
      <c r="APR91" s="463"/>
      <c r="APS91" s="448"/>
      <c r="APU91" s="458"/>
      <c r="APV91" s="447"/>
      <c r="APW91" s="447"/>
      <c r="APX91" s="447"/>
      <c r="APY91" s="450">
        <f t="shared" si="5999"/>
        <v>0</v>
      </c>
      <c r="APZ91" s="447"/>
      <c r="AQA91" s="447"/>
      <c r="AQB91" s="447"/>
      <c r="AQC91" s="447"/>
      <c r="AQD91" s="447"/>
      <c r="AQE91" s="449"/>
      <c r="AQF91" s="450">
        <f t="shared" si="6000"/>
        <v>0</v>
      </c>
      <c r="AQG91" s="463"/>
      <c r="AQH91" s="448"/>
      <c r="AQJ91" s="458"/>
      <c r="AQK91" s="447"/>
      <c r="AQL91" s="447"/>
      <c r="AQM91" s="447"/>
      <c r="AQN91" s="450">
        <f t="shared" si="6001"/>
        <v>0</v>
      </c>
      <c r="AQO91" s="447"/>
      <c r="AQP91" s="447"/>
      <c r="AQQ91" s="447"/>
      <c r="AQR91" s="447"/>
      <c r="AQS91" s="447"/>
      <c r="AQT91" s="449"/>
      <c r="AQU91" s="450">
        <f t="shared" si="6002"/>
        <v>0</v>
      </c>
      <c r="AQV91" s="463"/>
      <c r="AQW91" s="448"/>
      <c r="AQY91" s="458"/>
      <c r="AQZ91" s="447"/>
      <c r="ARA91" s="447"/>
      <c r="ARB91" s="447"/>
      <c r="ARC91" s="450">
        <f t="shared" si="6003"/>
        <v>0</v>
      </c>
      <c r="ARD91" s="447"/>
      <c r="ARE91" s="447"/>
      <c r="ARF91" s="447"/>
      <c r="ARG91" s="447"/>
      <c r="ARH91" s="447"/>
      <c r="ARI91" s="449"/>
      <c r="ARJ91" s="450">
        <f t="shared" si="6004"/>
        <v>0</v>
      </c>
      <c r="ARK91" s="463"/>
      <c r="ARL91" s="448"/>
      <c r="ARN91" s="458"/>
      <c r="ARO91" s="447"/>
      <c r="ARP91" s="447"/>
      <c r="ARQ91" s="447"/>
      <c r="ARR91" s="450">
        <f t="shared" si="6005"/>
        <v>0</v>
      </c>
      <c r="ARS91" s="447"/>
      <c r="ART91" s="447"/>
      <c r="ARU91" s="447"/>
      <c r="ARV91" s="447"/>
      <c r="ARW91" s="447"/>
      <c r="ARX91" s="449"/>
      <c r="ARY91" s="450">
        <f t="shared" si="6006"/>
        <v>0</v>
      </c>
      <c r="ARZ91" s="463"/>
      <c r="ASA91" s="448"/>
      <c r="ASC91" s="458"/>
      <c r="ASD91" s="447"/>
      <c r="ASE91" s="447"/>
      <c r="ASF91" s="447"/>
      <c r="ASG91" s="450">
        <f t="shared" si="6007"/>
        <v>0</v>
      </c>
      <c r="ASH91" s="447"/>
      <c r="ASI91" s="447"/>
      <c r="ASJ91" s="447"/>
      <c r="ASK91" s="447"/>
      <c r="ASL91" s="447"/>
      <c r="ASM91" s="449"/>
      <c r="ASN91" s="450">
        <f t="shared" si="6008"/>
        <v>0</v>
      </c>
      <c r="ASO91" s="463"/>
      <c r="ASP91" s="448"/>
      <c r="ASR91" s="458"/>
      <c r="ASS91" s="447"/>
      <c r="AST91" s="447"/>
      <c r="ASU91" s="447"/>
      <c r="ASV91" s="450">
        <f t="shared" si="6009"/>
        <v>0</v>
      </c>
      <c r="ASW91" s="447"/>
      <c r="ASX91" s="447"/>
      <c r="ASY91" s="447"/>
      <c r="ASZ91" s="447"/>
      <c r="ATA91" s="447"/>
      <c r="ATB91" s="449"/>
      <c r="ATC91" s="450">
        <f t="shared" si="6010"/>
        <v>0</v>
      </c>
      <c r="ATD91" s="463"/>
      <c r="ATE91" s="448"/>
      <c r="ATG91" s="458"/>
      <c r="ATH91" s="447"/>
      <c r="ATI91" s="447"/>
      <c r="ATJ91" s="447"/>
      <c r="ATK91" s="450">
        <f t="shared" si="6011"/>
        <v>0</v>
      </c>
      <c r="ATL91" s="447"/>
      <c r="ATM91" s="447"/>
      <c r="ATN91" s="447"/>
      <c r="ATO91" s="447"/>
      <c r="ATP91" s="447"/>
      <c r="ATQ91" s="449"/>
      <c r="ATR91" s="450">
        <f t="shared" si="6012"/>
        <v>0</v>
      </c>
      <c r="ATS91" s="463"/>
      <c r="ATT91" s="448"/>
      <c r="ATV91" s="458"/>
      <c r="ATW91" s="447"/>
      <c r="ATX91" s="447"/>
      <c r="ATY91" s="447"/>
      <c r="ATZ91" s="450">
        <f t="shared" si="6013"/>
        <v>0</v>
      </c>
      <c r="AUA91" s="447"/>
      <c r="AUB91" s="447"/>
      <c r="AUC91" s="447"/>
      <c r="AUD91" s="447"/>
      <c r="AUE91" s="447"/>
      <c r="AUF91" s="449"/>
      <c r="AUG91" s="450">
        <f t="shared" si="6014"/>
        <v>0</v>
      </c>
      <c r="AUH91" s="463"/>
      <c r="AUI91" s="448"/>
      <c r="AUK91" s="458"/>
      <c r="AUL91" s="447"/>
      <c r="AUM91" s="447"/>
      <c r="AUN91" s="447"/>
      <c r="AUO91" s="450">
        <f t="shared" si="6015"/>
        <v>0</v>
      </c>
      <c r="AUP91" s="447"/>
      <c r="AUQ91" s="447"/>
      <c r="AUR91" s="447"/>
      <c r="AUS91" s="447"/>
      <c r="AUT91" s="447"/>
      <c r="AUU91" s="449"/>
      <c r="AUV91" s="450">
        <f t="shared" si="6016"/>
        <v>0</v>
      </c>
      <c r="AUW91" s="463"/>
      <c r="AUX91" s="448"/>
      <c r="AUZ91" s="458"/>
      <c r="AVA91" s="447"/>
      <c r="AVB91" s="447"/>
      <c r="AVC91" s="447"/>
      <c r="AVD91" s="450">
        <f t="shared" si="6017"/>
        <v>0</v>
      </c>
      <c r="AVE91" s="447"/>
      <c r="AVF91" s="447"/>
      <c r="AVG91" s="447"/>
      <c r="AVH91" s="447"/>
      <c r="AVI91" s="447"/>
      <c r="AVJ91" s="449"/>
      <c r="AVK91" s="450">
        <f t="shared" si="6018"/>
        <v>0</v>
      </c>
      <c r="AVL91" s="463"/>
      <c r="AVM91" s="448"/>
      <c r="AVO91" s="458"/>
      <c r="AVP91" s="447"/>
      <c r="AVQ91" s="447"/>
      <c r="AVR91" s="447"/>
      <c r="AVS91" s="450">
        <f t="shared" si="6019"/>
        <v>0</v>
      </c>
      <c r="AVT91" s="447"/>
      <c r="AVU91" s="447"/>
      <c r="AVV91" s="447"/>
      <c r="AVW91" s="447"/>
      <c r="AVX91" s="447"/>
      <c r="AVY91" s="449"/>
      <c r="AVZ91" s="450">
        <f t="shared" si="6020"/>
        <v>0</v>
      </c>
      <c r="AWA91" s="463"/>
      <c r="AWB91" s="448"/>
      <c r="AWD91" s="458"/>
      <c r="AWE91" s="447"/>
      <c r="AWF91" s="447"/>
      <c r="AWG91" s="447"/>
      <c r="AWH91" s="450">
        <f t="shared" si="6021"/>
        <v>0</v>
      </c>
      <c r="AWI91" s="447"/>
      <c r="AWJ91" s="447"/>
      <c r="AWK91" s="447"/>
      <c r="AWL91" s="447"/>
      <c r="AWM91" s="447"/>
      <c r="AWN91" s="449"/>
      <c r="AWO91" s="450">
        <f t="shared" si="6022"/>
        <v>0</v>
      </c>
      <c r="AWP91" s="463"/>
      <c r="AWQ91" s="448"/>
      <c r="AWS91" s="458"/>
      <c r="AWT91" s="447"/>
      <c r="AWU91" s="447"/>
      <c r="AWV91" s="447"/>
      <c r="AWW91" s="450">
        <f t="shared" si="6023"/>
        <v>0</v>
      </c>
      <c r="AWX91" s="447"/>
      <c r="AWY91" s="447"/>
      <c r="AWZ91" s="447"/>
      <c r="AXA91" s="447"/>
      <c r="AXB91" s="447"/>
      <c r="AXC91" s="449"/>
      <c r="AXD91" s="450">
        <f t="shared" si="6024"/>
        <v>0</v>
      </c>
      <c r="AXE91" s="463"/>
      <c r="AXF91" s="448"/>
      <c r="AXH91" s="458"/>
      <c r="AXI91" s="447"/>
      <c r="AXJ91" s="447"/>
      <c r="AXK91" s="447"/>
      <c r="AXL91" s="450">
        <f t="shared" si="6025"/>
        <v>0</v>
      </c>
      <c r="AXM91" s="447"/>
      <c r="AXN91" s="447"/>
      <c r="AXO91" s="447"/>
      <c r="AXP91" s="447"/>
      <c r="AXQ91" s="447"/>
      <c r="AXR91" s="449"/>
      <c r="AXS91" s="450">
        <f t="shared" si="6026"/>
        <v>0</v>
      </c>
      <c r="AXT91" s="463"/>
      <c r="AXU91" s="448"/>
      <c r="AXW91" s="458"/>
      <c r="AXX91" s="447"/>
      <c r="AXY91" s="447"/>
      <c r="AXZ91" s="447"/>
      <c r="AYA91" s="450">
        <f t="shared" si="6027"/>
        <v>0</v>
      </c>
      <c r="AYB91" s="447"/>
      <c r="AYC91" s="447"/>
      <c r="AYD91" s="447"/>
      <c r="AYE91" s="447"/>
      <c r="AYF91" s="447"/>
      <c r="AYG91" s="449"/>
      <c r="AYH91" s="450">
        <f t="shared" si="6028"/>
        <v>0</v>
      </c>
      <c r="AYI91" s="463"/>
      <c r="AYJ91" s="448"/>
      <c r="AYL91" s="458"/>
      <c r="AYM91" s="447"/>
      <c r="AYN91" s="447"/>
      <c r="AYO91" s="447"/>
      <c r="AYP91" s="450">
        <f t="shared" si="6029"/>
        <v>0</v>
      </c>
      <c r="AYQ91" s="447"/>
      <c r="AYR91" s="447"/>
      <c r="AYS91" s="447"/>
      <c r="AYT91" s="447"/>
      <c r="AYU91" s="447"/>
      <c r="AYV91" s="449"/>
      <c r="AYW91" s="450">
        <f t="shared" si="6030"/>
        <v>0</v>
      </c>
      <c r="AYX91" s="463"/>
      <c r="AYY91" s="448"/>
      <c r="AZA91" s="458"/>
      <c r="AZB91" s="447"/>
      <c r="AZC91" s="447"/>
      <c r="AZD91" s="447"/>
      <c r="AZE91" s="450">
        <f t="shared" si="6031"/>
        <v>0</v>
      </c>
      <c r="AZF91" s="447"/>
      <c r="AZG91" s="447"/>
      <c r="AZH91" s="447"/>
      <c r="AZI91" s="447"/>
      <c r="AZJ91" s="447"/>
      <c r="AZK91" s="449"/>
      <c r="AZL91" s="450">
        <f t="shared" si="6032"/>
        <v>0</v>
      </c>
      <c r="AZM91" s="463"/>
      <c r="AZN91" s="448"/>
      <c r="AZP91" s="458"/>
      <c r="AZQ91" s="447"/>
      <c r="AZR91" s="447"/>
      <c r="AZS91" s="447"/>
      <c r="AZT91" s="450">
        <f t="shared" si="6033"/>
        <v>0</v>
      </c>
      <c r="AZU91" s="447"/>
      <c r="AZV91" s="447"/>
      <c r="AZW91" s="447"/>
      <c r="AZX91" s="447"/>
      <c r="AZY91" s="447"/>
      <c r="AZZ91" s="449"/>
      <c r="BAA91" s="450">
        <f t="shared" si="6034"/>
        <v>0</v>
      </c>
      <c r="BAB91" s="463"/>
      <c r="BAC91" s="448"/>
      <c r="BAE91" s="458"/>
      <c r="BAF91" s="447"/>
      <c r="BAG91" s="447"/>
      <c r="BAH91" s="447"/>
      <c r="BAI91" s="450">
        <f t="shared" si="6035"/>
        <v>0</v>
      </c>
      <c r="BAJ91" s="447"/>
      <c r="BAK91" s="447"/>
      <c r="BAL91" s="447"/>
      <c r="BAM91" s="447"/>
      <c r="BAN91" s="447"/>
      <c r="BAO91" s="449"/>
      <c r="BAP91" s="450">
        <f t="shared" si="6036"/>
        <v>0</v>
      </c>
      <c r="BAQ91" s="463"/>
      <c r="BAR91" s="448"/>
      <c r="BAT91" s="458"/>
      <c r="BAU91" s="447"/>
      <c r="BAV91" s="447"/>
      <c r="BAW91" s="447"/>
      <c r="BAX91" s="450">
        <f t="shared" si="6037"/>
        <v>0</v>
      </c>
      <c r="BAY91" s="447"/>
      <c r="BAZ91" s="447"/>
      <c r="BBA91" s="447"/>
      <c r="BBB91" s="447"/>
      <c r="BBC91" s="447"/>
      <c r="BBD91" s="449"/>
      <c r="BBE91" s="450">
        <f t="shared" si="6038"/>
        <v>0</v>
      </c>
      <c r="BBF91" s="463"/>
      <c r="BBG91" s="448"/>
      <c r="BBI91" s="458"/>
      <c r="BBJ91" s="447"/>
      <c r="BBK91" s="447"/>
      <c r="BBL91" s="447"/>
      <c r="BBM91" s="450">
        <f t="shared" si="6039"/>
        <v>0</v>
      </c>
      <c r="BBN91" s="447"/>
      <c r="BBO91" s="447"/>
      <c r="BBP91" s="447"/>
      <c r="BBQ91" s="447"/>
      <c r="BBR91" s="447"/>
      <c r="BBS91" s="449"/>
      <c r="BBT91" s="450">
        <f t="shared" si="6040"/>
        <v>0</v>
      </c>
      <c r="BBU91" s="463"/>
      <c r="BBV91" s="448"/>
      <c r="BBX91" s="458"/>
      <c r="BBY91" s="447"/>
      <c r="BBZ91" s="447"/>
      <c r="BCA91" s="447"/>
      <c r="BCB91" s="450">
        <f t="shared" si="6041"/>
        <v>0</v>
      </c>
      <c r="BCC91" s="447"/>
      <c r="BCD91" s="447"/>
      <c r="BCE91" s="447"/>
      <c r="BCF91" s="447"/>
      <c r="BCG91" s="447"/>
      <c r="BCH91" s="449"/>
      <c r="BCI91" s="450">
        <f t="shared" si="6042"/>
        <v>0</v>
      </c>
      <c r="BCJ91" s="463"/>
      <c r="BCK91" s="448"/>
      <c r="BCM91" s="458"/>
      <c r="BCN91" s="447"/>
      <c r="BCO91" s="447"/>
      <c r="BCP91" s="447"/>
      <c r="BCQ91" s="450">
        <f t="shared" si="6043"/>
        <v>0</v>
      </c>
      <c r="BCR91" s="447"/>
      <c r="BCS91" s="447"/>
      <c r="BCT91" s="447"/>
      <c r="BCU91" s="447"/>
      <c r="BCV91" s="447"/>
      <c r="BCW91" s="449"/>
      <c r="BCX91" s="450">
        <f t="shared" si="6044"/>
        <v>0</v>
      </c>
      <c r="BCY91" s="463"/>
      <c r="BCZ91" s="448"/>
      <c r="BDB91" s="458"/>
      <c r="BDC91" s="447"/>
      <c r="BDD91" s="447"/>
      <c r="BDE91" s="447"/>
      <c r="BDF91" s="450">
        <f t="shared" si="6045"/>
        <v>0</v>
      </c>
      <c r="BDG91" s="447"/>
      <c r="BDH91" s="447"/>
      <c r="BDI91" s="447"/>
      <c r="BDJ91" s="447"/>
      <c r="BDK91" s="447"/>
      <c r="BDL91" s="449"/>
      <c r="BDM91" s="450">
        <f t="shared" si="6046"/>
        <v>0</v>
      </c>
      <c r="BDN91" s="463"/>
      <c r="BDO91" s="448"/>
      <c r="BDQ91" s="458"/>
      <c r="BDR91" s="447"/>
      <c r="BDS91" s="447"/>
      <c r="BDT91" s="447"/>
      <c r="BDU91" s="450">
        <f t="shared" si="6047"/>
        <v>0</v>
      </c>
      <c r="BDV91" s="447"/>
      <c r="BDW91" s="447"/>
      <c r="BDX91" s="447"/>
      <c r="BDY91" s="447"/>
      <c r="BDZ91" s="447"/>
      <c r="BEA91" s="449"/>
      <c r="BEB91" s="450">
        <f t="shared" si="6048"/>
        <v>0</v>
      </c>
      <c r="BEC91" s="463"/>
      <c r="BED91" s="448"/>
      <c r="BEF91" s="458"/>
      <c r="BEG91" s="447"/>
      <c r="BEH91" s="447"/>
      <c r="BEI91" s="447"/>
      <c r="BEJ91" s="450">
        <f t="shared" si="6049"/>
        <v>0</v>
      </c>
      <c r="BEK91" s="447"/>
      <c r="BEL91" s="447"/>
      <c r="BEM91" s="447"/>
      <c r="BEN91" s="447"/>
      <c r="BEO91" s="447"/>
      <c r="BEP91" s="449"/>
      <c r="BEQ91" s="450">
        <f t="shared" si="6050"/>
        <v>0</v>
      </c>
      <c r="BER91" s="463"/>
      <c r="BES91" s="448"/>
      <c r="BEU91" s="458"/>
      <c r="BEV91" s="447"/>
      <c r="BEW91" s="447"/>
      <c r="BEX91" s="447"/>
      <c r="BEY91" s="450">
        <f t="shared" si="6051"/>
        <v>0</v>
      </c>
      <c r="BEZ91" s="447"/>
      <c r="BFA91" s="447"/>
      <c r="BFB91" s="447"/>
      <c r="BFC91" s="447"/>
      <c r="BFD91" s="447"/>
      <c r="BFE91" s="449"/>
      <c r="BFF91" s="450">
        <f t="shared" si="6052"/>
        <v>0</v>
      </c>
      <c r="BFG91" s="463"/>
      <c r="BFH91" s="448"/>
      <c r="BFJ91" s="458"/>
      <c r="BFK91" s="447"/>
      <c r="BFL91" s="447"/>
      <c r="BFM91" s="447"/>
      <c r="BFN91" s="450">
        <f t="shared" si="6053"/>
        <v>0</v>
      </c>
      <c r="BFO91" s="447"/>
      <c r="BFP91" s="447"/>
      <c r="BFQ91" s="447"/>
      <c r="BFR91" s="447"/>
      <c r="BFS91" s="447"/>
      <c r="BFT91" s="449"/>
      <c r="BFU91" s="450">
        <f t="shared" si="6054"/>
        <v>0</v>
      </c>
      <c r="BFV91" s="463"/>
      <c r="BFW91" s="448"/>
      <c r="BFY91" s="458"/>
      <c r="BFZ91" s="447"/>
      <c r="BGA91" s="447"/>
      <c r="BGB91" s="447"/>
      <c r="BGC91" s="450">
        <f t="shared" si="6055"/>
        <v>0</v>
      </c>
      <c r="BGD91" s="447"/>
      <c r="BGE91" s="447"/>
      <c r="BGF91" s="447"/>
      <c r="BGG91" s="447"/>
      <c r="BGH91" s="447"/>
      <c r="BGI91" s="449"/>
      <c r="BGJ91" s="450">
        <f t="shared" si="6056"/>
        <v>0</v>
      </c>
      <c r="BGK91" s="463"/>
      <c r="BGL91" s="448"/>
      <c r="BGN91" s="458"/>
      <c r="BGO91" s="447"/>
      <c r="BGP91" s="447"/>
      <c r="BGQ91" s="447"/>
      <c r="BGR91" s="450">
        <f t="shared" si="6057"/>
        <v>0</v>
      </c>
      <c r="BGS91" s="447"/>
      <c r="BGT91" s="447"/>
      <c r="BGU91" s="447"/>
      <c r="BGV91" s="447"/>
      <c r="BGW91" s="447"/>
      <c r="BGX91" s="449"/>
      <c r="BGY91" s="450">
        <f t="shared" si="6058"/>
        <v>0</v>
      </c>
      <c r="BGZ91" s="463"/>
      <c r="BHA91" s="448"/>
      <c r="BHC91" s="458"/>
      <c r="BHD91" s="447"/>
      <c r="BHE91" s="447"/>
      <c r="BHF91" s="447"/>
      <c r="BHG91" s="450">
        <f t="shared" si="6059"/>
        <v>0</v>
      </c>
      <c r="BHH91" s="447"/>
      <c r="BHI91" s="447"/>
      <c r="BHJ91" s="447"/>
      <c r="BHK91" s="447"/>
      <c r="BHL91" s="447"/>
      <c r="BHM91" s="449"/>
      <c r="BHN91" s="450">
        <f t="shared" si="6060"/>
        <v>0</v>
      </c>
      <c r="BHO91" s="463"/>
      <c r="BHP91" s="448"/>
      <c r="BHR91" s="458"/>
      <c r="BHS91" s="447"/>
      <c r="BHT91" s="447"/>
      <c r="BHU91" s="447"/>
      <c r="BHV91" s="450">
        <f t="shared" si="6061"/>
        <v>0</v>
      </c>
      <c r="BHW91" s="447"/>
      <c r="BHX91" s="447"/>
      <c r="BHY91" s="447"/>
      <c r="BHZ91" s="447"/>
      <c r="BIA91" s="447"/>
      <c r="BIB91" s="449"/>
      <c r="BIC91" s="450">
        <f t="shared" si="6062"/>
        <v>0</v>
      </c>
      <c r="BID91" s="463"/>
      <c r="BIE91" s="448"/>
      <c r="BIG91" s="458"/>
      <c r="BIH91" s="447"/>
      <c r="BII91" s="447"/>
      <c r="BIJ91" s="447"/>
      <c r="BIK91" s="450">
        <f t="shared" si="6063"/>
        <v>0</v>
      </c>
      <c r="BIL91" s="447"/>
      <c r="BIM91" s="447"/>
      <c r="BIN91" s="447"/>
      <c r="BIO91" s="447"/>
      <c r="BIP91" s="447"/>
      <c r="BIQ91" s="449"/>
      <c r="BIR91" s="450">
        <f t="shared" si="6064"/>
        <v>0</v>
      </c>
      <c r="BIS91" s="463"/>
      <c r="BIT91" s="448"/>
      <c r="BIV91" s="458"/>
      <c r="BIW91" s="447"/>
      <c r="BIX91" s="447"/>
      <c r="BIY91" s="447"/>
      <c r="BIZ91" s="450">
        <f t="shared" si="6065"/>
        <v>0</v>
      </c>
      <c r="BJA91" s="447"/>
      <c r="BJB91" s="447"/>
      <c r="BJC91" s="447"/>
      <c r="BJD91" s="447"/>
      <c r="BJE91" s="447"/>
      <c r="BJF91" s="449"/>
      <c r="BJG91" s="450">
        <f t="shared" si="6066"/>
        <v>0</v>
      </c>
      <c r="BJH91" s="463"/>
      <c r="BJI91" s="448"/>
      <c r="BJK91" s="458"/>
      <c r="BJL91" s="447"/>
      <c r="BJM91" s="447"/>
      <c r="BJN91" s="447"/>
      <c r="BJO91" s="450">
        <f t="shared" si="6067"/>
        <v>0</v>
      </c>
      <c r="BJP91" s="447"/>
      <c r="BJQ91" s="447"/>
      <c r="BJR91" s="447"/>
      <c r="BJS91" s="447"/>
      <c r="BJT91" s="447"/>
      <c r="BJU91" s="449"/>
      <c r="BJV91" s="450">
        <f t="shared" si="6068"/>
        <v>0</v>
      </c>
      <c r="BJW91" s="463"/>
      <c r="BJX91" s="448"/>
      <c r="BJZ91" s="458"/>
      <c r="BKA91" s="447"/>
      <c r="BKB91" s="447"/>
      <c r="BKC91" s="447"/>
      <c r="BKD91" s="450">
        <f t="shared" si="6069"/>
        <v>0</v>
      </c>
      <c r="BKE91" s="447"/>
      <c r="BKF91" s="447"/>
      <c r="BKG91" s="447"/>
      <c r="BKH91" s="447"/>
      <c r="BKI91" s="447"/>
      <c r="BKJ91" s="449"/>
      <c r="BKK91" s="450">
        <f t="shared" si="6070"/>
        <v>0</v>
      </c>
      <c r="BKL91" s="463"/>
      <c r="BKM91" s="448"/>
      <c r="BKO91" s="458"/>
      <c r="BKP91" s="447"/>
      <c r="BKQ91" s="447"/>
      <c r="BKR91" s="447"/>
      <c r="BKS91" s="450">
        <f t="shared" si="6071"/>
        <v>0</v>
      </c>
      <c r="BKT91" s="447"/>
      <c r="BKU91" s="447"/>
      <c r="BKV91" s="447"/>
      <c r="BKW91" s="447"/>
      <c r="BKX91" s="447"/>
      <c r="BKY91" s="449"/>
      <c r="BKZ91" s="450">
        <f t="shared" si="6072"/>
        <v>0</v>
      </c>
      <c r="BLA91" s="463"/>
      <c r="BLB91" s="448"/>
      <c r="BLD91" s="458"/>
      <c r="BLE91" s="447"/>
      <c r="BLF91" s="447"/>
      <c r="BLG91" s="447"/>
      <c r="BLH91" s="450">
        <f t="shared" si="6073"/>
        <v>0</v>
      </c>
      <c r="BLI91" s="447"/>
      <c r="BLJ91" s="447"/>
      <c r="BLK91" s="447"/>
      <c r="BLL91" s="447"/>
      <c r="BLM91" s="447"/>
      <c r="BLN91" s="449"/>
      <c r="BLO91" s="450">
        <f t="shared" si="6074"/>
        <v>0</v>
      </c>
      <c r="BLP91" s="463"/>
      <c r="BLQ91" s="448"/>
      <c r="BLS91" s="458"/>
      <c r="BLT91" s="447"/>
      <c r="BLU91" s="447"/>
      <c r="BLV91" s="447"/>
      <c r="BLW91" s="450">
        <f t="shared" si="6075"/>
        <v>0</v>
      </c>
      <c r="BLX91" s="447"/>
      <c r="BLY91" s="447"/>
      <c r="BLZ91" s="447"/>
      <c r="BMA91" s="447"/>
      <c r="BMB91" s="447"/>
      <c r="BMC91" s="449"/>
      <c r="BMD91" s="450">
        <f t="shared" si="6076"/>
        <v>0</v>
      </c>
      <c r="BME91" s="463"/>
      <c r="BMF91" s="448"/>
      <c r="BMH91" s="458"/>
      <c r="BMI91" s="447"/>
      <c r="BMJ91" s="447"/>
      <c r="BMK91" s="447"/>
      <c r="BML91" s="450">
        <f t="shared" si="6077"/>
        <v>0</v>
      </c>
      <c r="BMM91" s="447"/>
      <c r="BMN91" s="447"/>
      <c r="BMO91" s="447"/>
      <c r="BMP91" s="447"/>
      <c r="BMQ91" s="447"/>
      <c r="BMR91" s="449"/>
      <c r="BMS91" s="450">
        <f t="shared" si="6078"/>
        <v>0</v>
      </c>
      <c r="BMT91" s="463"/>
      <c r="BMU91" s="448"/>
      <c r="BMW91" s="458"/>
      <c r="BMX91" s="447"/>
      <c r="BMY91" s="447"/>
      <c r="BMZ91" s="447"/>
      <c r="BNA91" s="450">
        <f t="shared" si="6079"/>
        <v>0</v>
      </c>
      <c r="BNB91" s="447"/>
      <c r="BNC91" s="447"/>
      <c r="BND91" s="447"/>
      <c r="BNE91" s="447"/>
      <c r="BNF91" s="447"/>
      <c r="BNG91" s="449"/>
      <c r="BNH91" s="450">
        <f t="shared" si="6080"/>
        <v>0</v>
      </c>
      <c r="BNI91" s="463"/>
      <c r="BNJ91" s="448"/>
      <c r="BNL91" s="458"/>
      <c r="BNM91" s="447"/>
      <c r="BNN91" s="447"/>
      <c r="BNO91" s="447"/>
      <c r="BNP91" s="450">
        <f t="shared" si="6081"/>
        <v>0</v>
      </c>
      <c r="BNQ91" s="447"/>
      <c r="BNR91" s="447"/>
      <c r="BNS91" s="447"/>
      <c r="BNT91" s="447"/>
      <c r="BNU91" s="447"/>
      <c r="BNV91" s="449"/>
      <c r="BNW91" s="450">
        <f t="shared" si="6082"/>
        <v>0</v>
      </c>
      <c r="BNX91" s="463"/>
      <c r="BNY91" s="448"/>
      <c r="BOA91" s="458"/>
      <c r="BOB91" s="447"/>
      <c r="BOC91" s="447"/>
      <c r="BOD91" s="447"/>
      <c r="BOE91" s="450">
        <f t="shared" si="6083"/>
        <v>0</v>
      </c>
      <c r="BOF91" s="447"/>
      <c r="BOG91" s="447"/>
      <c r="BOH91" s="447"/>
      <c r="BOI91" s="447"/>
      <c r="BOJ91" s="447"/>
      <c r="BOK91" s="449"/>
      <c r="BOL91" s="450">
        <f t="shared" si="6084"/>
        <v>0</v>
      </c>
      <c r="BOM91" s="463"/>
      <c r="BON91" s="448"/>
      <c r="BOP91" s="458"/>
      <c r="BOQ91" s="447"/>
      <c r="BOR91" s="447"/>
      <c r="BOS91" s="447"/>
      <c r="BOT91" s="450">
        <f t="shared" si="6085"/>
        <v>0</v>
      </c>
      <c r="BOU91" s="447"/>
      <c r="BOV91" s="447"/>
      <c r="BOW91" s="447"/>
      <c r="BOX91" s="447"/>
      <c r="BOY91" s="447"/>
      <c r="BOZ91" s="449"/>
      <c r="BPA91" s="450">
        <f t="shared" si="6086"/>
        <v>0</v>
      </c>
      <c r="BPB91" s="463"/>
      <c r="BPC91" s="448"/>
      <c r="BPE91" s="458"/>
      <c r="BPF91" s="447"/>
      <c r="BPG91" s="447"/>
      <c r="BPH91" s="447"/>
      <c r="BPI91" s="450">
        <f t="shared" si="6087"/>
        <v>0</v>
      </c>
      <c r="BPJ91" s="447"/>
      <c r="BPK91" s="447"/>
      <c r="BPL91" s="447"/>
      <c r="BPM91" s="447"/>
      <c r="BPN91" s="447"/>
      <c r="BPO91" s="449"/>
      <c r="BPP91" s="450">
        <f t="shared" si="6088"/>
        <v>0</v>
      </c>
      <c r="BPQ91" s="463"/>
      <c r="BPR91" s="448"/>
      <c r="BPT91" s="458"/>
      <c r="BPU91" s="447"/>
      <c r="BPV91" s="447"/>
      <c r="BPW91" s="447"/>
      <c r="BPX91" s="450">
        <f t="shared" si="6089"/>
        <v>0</v>
      </c>
      <c r="BPY91" s="447"/>
      <c r="BPZ91" s="447"/>
      <c r="BQA91" s="447"/>
      <c r="BQB91" s="447"/>
      <c r="BQC91" s="447"/>
      <c r="BQD91" s="449"/>
      <c r="BQE91" s="450">
        <f t="shared" si="6090"/>
        <v>0</v>
      </c>
      <c r="BQF91" s="463"/>
      <c r="BQG91" s="448"/>
      <c r="BQI91" s="458"/>
      <c r="BQJ91" s="447"/>
      <c r="BQK91" s="447"/>
      <c r="BQL91" s="447"/>
      <c r="BQM91" s="450">
        <f t="shared" si="6091"/>
        <v>0</v>
      </c>
      <c r="BQN91" s="447"/>
      <c r="BQO91" s="447"/>
      <c r="BQP91" s="447"/>
      <c r="BQQ91" s="447"/>
      <c r="BQR91" s="447"/>
      <c r="BQS91" s="449"/>
      <c r="BQT91" s="450">
        <f t="shared" si="6092"/>
        <v>0</v>
      </c>
      <c r="BQU91" s="463"/>
      <c r="BQV91" s="448"/>
      <c r="BQX91" s="458"/>
      <c r="BQY91" s="447"/>
      <c r="BQZ91" s="447"/>
      <c r="BRA91" s="447"/>
      <c r="BRB91" s="450">
        <f t="shared" si="6093"/>
        <v>0</v>
      </c>
      <c r="BRC91" s="447"/>
      <c r="BRD91" s="447"/>
      <c r="BRE91" s="447"/>
      <c r="BRF91" s="447"/>
      <c r="BRG91" s="447"/>
      <c r="BRH91" s="449"/>
      <c r="BRI91" s="450">
        <f t="shared" si="6094"/>
        <v>0</v>
      </c>
      <c r="BRJ91" s="463"/>
      <c r="BRK91" s="448"/>
      <c r="BRM91" s="458"/>
      <c r="BRN91" s="447"/>
      <c r="BRO91" s="447"/>
      <c r="BRP91" s="447"/>
      <c r="BRQ91" s="450">
        <f t="shared" si="6095"/>
        <v>0</v>
      </c>
      <c r="BRR91" s="447"/>
      <c r="BRS91" s="447"/>
      <c r="BRT91" s="447"/>
      <c r="BRU91" s="447"/>
      <c r="BRV91" s="447"/>
      <c r="BRW91" s="449"/>
      <c r="BRX91" s="450">
        <f t="shared" si="6096"/>
        <v>0</v>
      </c>
      <c r="BRY91" s="463"/>
      <c r="BRZ91" s="448"/>
      <c r="BSB91" s="458"/>
      <c r="BSC91" s="447"/>
      <c r="BSD91" s="447"/>
      <c r="BSE91" s="447"/>
      <c r="BSF91" s="450">
        <f t="shared" si="6097"/>
        <v>0</v>
      </c>
      <c r="BSG91" s="447"/>
      <c r="BSH91" s="447"/>
      <c r="BSI91" s="447"/>
      <c r="BSJ91" s="447"/>
      <c r="BSK91" s="447"/>
      <c r="BSL91" s="449"/>
      <c r="BSM91" s="450">
        <f t="shared" si="6098"/>
        <v>0</v>
      </c>
      <c r="BSN91" s="463"/>
      <c r="BSO91" s="448"/>
      <c r="BSQ91" s="458"/>
      <c r="BSR91" s="447"/>
      <c r="BSS91" s="447"/>
      <c r="BST91" s="447"/>
      <c r="BSU91" s="450">
        <f t="shared" si="6099"/>
        <v>0</v>
      </c>
      <c r="BSV91" s="447"/>
      <c r="BSW91" s="447"/>
      <c r="BSX91" s="447"/>
      <c r="BSY91" s="447"/>
      <c r="BSZ91" s="447"/>
      <c r="BTA91" s="449"/>
      <c r="BTB91" s="450">
        <f t="shared" si="6100"/>
        <v>0</v>
      </c>
      <c r="BTC91" s="463"/>
      <c r="BTD91" s="448"/>
      <c r="BTF91" s="458"/>
      <c r="BTG91" s="447"/>
      <c r="BTH91" s="447"/>
      <c r="BTI91" s="447"/>
      <c r="BTJ91" s="450">
        <f t="shared" si="6101"/>
        <v>0</v>
      </c>
      <c r="BTK91" s="447"/>
      <c r="BTL91" s="447"/>
      <c r="BTM91" s="447"/>
      <c r="BTN91" s="447"/>
      <c r="BTO91" s="447"/>
      <c r="BTP91" s="449"/>
      <c r="BTQ91" s="450">
        <f t="shared" si="6102"/>
        <v>0</v>
      </c>
      <c r="BTR91" s="463"/>
      <c r="BTS91" s="448"/>
      <c r="BTU91" s="458"/>
      <c r="BTV91" s="447"/>
      <c r="BTW91" s="447"/>
      <c r="BTX91" s="447"/>
      <c r="BTY91" s="450">
        <f t="shared" si="6103"/>
        <v>0</v>
      </c>
      <c r="BTZ91" s="447"/>
      <c r="BUA91" s="447"/>
      <c r="BUB91" s="447"/>
      <c r="BUC91" s="447"/>
      <c r="BUD91" s="447"/>
      <c r="BUE91" s="449"/>
      <c r="BUF91" s="450">
        <f t="shared" si="6104"/>
        <v>0</v>
      </c>
      <c r="BUG91" s="463"/>
      <c r="BUH91" s="448"/>
      <c r="BUJ91" s="458"/>
      <c r="BUK91" s="447"/>
      <c r="BUL91" s="447"/>
      <c r="BUM91" s="447"/>
      <c r="BUN91" s="450">
        <f t="shared" si="6105"/>
        <v>0</v>
      </c>
      <c r="BUO91" s="447"/>
      <c r="BUP91" s="447"/>
      <c r="BUQ91" s="447"/>
      <c r="BUR91" s="447"/>
      <c r="BUS91" s="447"/>
      <c r="BUT91" s="449"/>
      <c r="BUU91" s="450">
        <f t="shared" si="6106"/>
        <v>0</v>
      </c>
      <c r="BUV91" s="463"/>
      <c r="BUW91" s="448"/>
      <c r="BUY91" s="458"/>
      <c r="BUZ91" s="447"/>
      <c r="BVA91" s="447"/>
      <c r="BVB91" s="447"/>
      <c r="BVC91" s="450">
        <f t="shared" si="6107"/>
        <v>0</v>
      </c>
      <c r="BVD91" s="447"/>
      <c r="BVE91" s="447"/>
      <c r="BVF91" s="447"/>
      <c r="BVG91" s="447"/>
      <c r="BVH91" s="447"/>
      <c r="BVI91" s="449"/>
      <c r="BVJ91" s="450">
        <f t="shared" si="6108"/>
        <v>0</v>
      </c>
      <c r="BVK91" s="463"/>
      <c r="BVL91" s="448"/>
      <c r="BVN91" s="458"/>
      <c r="BVO91" s="447"/>
      <c r="BVP91" s="447"/>
      <c r="BVQ91" s="447"/>
      <c r="BVR91" s="450">
        <f t="shared" si="6109"/>
        <v>0</v>
      </c>
      <c r="BVS91" s="447"/>
      <c r="BVT91" s="447"/>
      <c r="BVU91" s="447"/>
      <c r="BVV91" s="447"/>
      <c r="BVW91" s="447"/>
      <c r="BVX91" s="449"/>
      <c r="BVY91" s="450">
        <f t="shared" si="6110"/>
        <v>0</v>
      </c>
      <c r="BVZ91" s="463"/>
      <c r="BWA91" s="448"/>
    </row>
    <row r="92" spans="2:1951" ht="15" hidden="1" customHeight="1" x14ac:dyDescent="0.2">
      <c r="B92" s="452" t="s">
        <v>323</v>
      </c>
      <c r="C92" s="447"/>
      <c r="D92" s="447"/>
      <c r="E92" s="447"/>
      <c r="F92" s="447"/>
      <c r="G92" s="450">
        <f t="shared" si="5851"/>
        <v>0</v>
      </c>
      <c r="H92" s="447"/>
      <c r="I92" s="447"/>
      <c r="J92" s="447"/>
      <c r="K92" s="447"/>
      <c r="L92" s="447"/>
      <c r="M92" s="449"/>
      <c r="N92" s="450">
        <f t="shared" si="5852"/>
        <v>0</v>
      </c>
      <c r="O92" s="463"/>
      <c r="P92" s="448"/>
      <c r="R92" s="458"/>
      <c r="S92" s="447"/>
      <c r="T92" s="447"/>
      <c r="U92" s="447"/>
      <c r="V92" s="450">
        <f t="shared" si="5853"/>
        <v>0</v>
      </c>
      <c r="W92" s="447"/>
      <c r="X92" s="447"/>
      <c r="Y92" s="447"/>
      <c r="Z92" s="447"/>
      <c r="AA92" s="447"/>
      <c r="AB92" s="449"/>
      <c r="AC92" s="450">
        <f t="shared" si="5854"/>
        <v>0</v>
      </c>
      <c r="AD92" s="463"/>
      <c r="AE92" s="448"/>
      <c r="AG92" s="458"/>
      <c r="AH92" s="447"/>
      <c r="AI92" s="447"/>
      <c r="AJ92" s="447"/>
      <c r="AK92" s="450">
        <f t="shared" si="5855"/>
        <v>0</v>
      </c>
      <c r="AL92" s="447"/>
      <c r="AM92" s="447"/>
      <c r="AN92" s="447"/>
      <c r="AO92" s="447"/>
      <c r="AP92" s="447"/>
      <c r="AQ92" s="449"/>
      <c r="AR92" s="450">
        <f t="shared" si="5856"/>
        <v>0</v>
      </c>
      <c r="AS92" s="463"/>
      <c r="AT92" s="448"/>
      <c r="AV92" s="458"/>
      <c r="AW92" s="447"/>
      <c r="AX92" s="447"/>
      <c r="AY92" s="447"/>
      <c r="AZ92" s="450">
        <f t="shared" si="5857"/>
        <v>0</v>
      </c>
      <c r="BA92" s="447"/>
      <c r="BB92" s="447"/>
      <c r="BC92" s="447"/>
      <c r="BD92" s="447"/>
      <c r="BE92" s="447"/>
      <c r="BF92" s="449"/>
      <c r="BG92" s="450">
        <f t="shared" si="5858"/>
        <v>0</v>
      </c>
      <c r="BH92" s="463"/>
      <c r="BI92" s="448"/>
      <c r="BK92" s="458"/>
      <c r="BL92" s="447"/>
      <c r="BM92" s="447"/>
      <c r="BN92" s="447"/>
      <c r="BO92" s="450">
        <f t="shared" si="5859"/>
        <v>0</v>
      </c>
      <c r="BP92" s="447"/>
      <c r="BQ92" s="447"/>
      <c r="BR92" s="447"/>
      <c r="BS92" s="447"/>
      <c r="BT92" s="447"/>
      <c r="BU92" s="449"/>
      <c r="BV92" s="450">
        <f t="shared" si="5860"/>
        <v>0</v>
      </c>
      <c r="BW92" s="463"/>
      <c r="BX92" s="448"/>
      <c r="BZ92" s="458"/>
      <c r="CA92" s="447"/>
      <c r="CB92" s="447"/>
      <c r="CC92" s="447"/>
      <c r="CD92" s="450">
        <f t="shared" si="5861"/>
        <v>0</v>
      </c>
      <c r="CE92" s="447"/>
      <c r="CF92" s="447"/>
      <c r="CG92" s="447"/>
      <c r="CH92" s="447"/>
      <c r="CI92" s="447"/>
      <c r="CJ92" s="449"/>
      <c r="CK92" s="450">
        <f t="shared" si="5862"/>
        <v>0</v>
      </c>
      <c r="CL92" s="463"/>
      <c r="CM92" s="448"/>
      <c r="CO92" s="458"/>
      <c r="CP92" s="447"/>
      <c r="CQ92" s="447"/>
      <c r="CR92" s="447"/>
      <c r="CS92" s="450">
        <f t="shared" si="5863"/>
        <v>0</v>
      </c>
      <c r="CT92" s="447"/>
      <c r="CU92" s="447"/>
      <c r="CV92" s="447"/>
      <c r="CW92" s="447"/>
      <c r="CX92" s="447"/>
      <c r="CY92" s="449"/>
      <c r="CZ92" s="450">
        <f t="shared" si="5864"/>
        <v>0</v>
      </c>
      <c r="DA92" s="463"/>
      <c r="DB92" s="448"/>
      <c r="DD92" s="458"/>
      <c r="DE92" s="447"/>
      <c r="DF92" s="447"/>
      <c r="DG92" s="447"/>
      <c r="DH92" s="450">
        <f t="shared" si="5865"/>
        <v>0</v>
      </c>
      <c r="DI92" s="447"/>
      <c r="DJ92" s="447"/>
      <c r="DK92" s="447"/>
      <c r="DL92" s="447"/>
      <c r="DM92" s="447"/>
      <c r="DN92" s="449"/>
      <c r="DO92" s="450">
        <f t="shared" si="5866"/>
        <v>0</v>
      </c>
      <c r="DP92" s="463"/>
      <c r="DQ92" s="448"/>
      <c r="DS92" s="458"/>
      <c r="DT92" s="447"/>
      <c r="DU92" s="447"/>
      <c r="DV92" s="447"/>
      <c r="DW92" s="450">
        <f t="shared" si="5867"/>
        <v>0</v>
      </c>
      <c r="DX92" s="447"/>
      <c r="DY92" s="447"/>
      <c r="DZ92" s="447"/>
      <c r="EA92" s="447"/>
      <c r="EB92" s="447"/>
      <c r="EC92" s="449"/>
      <c r="ED92" s="450">
        <f t="shared" si="5868"/>
        <v>0</v>
      </c>
      <c r="EE92" s="463"/>
      <c r="EF92" s="448"/>
      <c r="EH92" s="458"/>
      <c r="EI92" s="447"/>
      <c r="EJ92" s="447"/>
      <c r="EK92" s="447"/>
      <c r="EL92" s="450">
        <f t="shared" si="5869"/>
        <v>0</v>
      </c>
      <c r="EM92" s="447"/>
      <c r="EN92" s="447"/>
      <c r="EO92" s="447"/>
      <c r="EP92" s="447"/>
      <c r="EQ92" s="447"/>
      <c r="ER92" s="449"/>
      <c r="ES92" s="450">
        <f t="shared" si="5870"/>
        <v>0</v>
      </c>
      <c r="ET92" s="463"/>
      <c r="EU92" s="448"/>
      <c r="EW92" s="458"/>
      <c r="EX92" s="447"/>
      <c r="EY92" s="447"/>
      <c r="EZ92" s="447"/>
      <c r="FA92" s="450">
        <f t="shared" si="5871"/>
        <v>0</v>
      </c>
      <c r="FB92" s="447"/>
      <c r="FC92" s="447"/>
      <c r="FD92" s="447"/>
      <c r="FE92" s="447"/>
      <c r="FF92" s="447"/>
      <c r="FG92" s="449"/>
      <c r="FH92" s="450">
        <f t="shared" si="5872"/>
        <v>0</v>
      </c>
      <c r="FI92" s="463"/>
      <c r="FJ92" s="448"/>
      <c r="FL92" s="458"/>
      <c r="FM92" s="447"/>
      <c r="FN92" s="447"/>
      <c r="FO92" s="447"/>
      <c r="FP92" s="450">
        <f t="shared" si="5873"/>
        <v>0</v>
      </c>
      <c r="FQ92" s="447"/>
      <c r="FR92" s="447"/>
      <c r="FS92" s="447"/>
      <c r="FT92" s="447"/>
      <c r="FU92" s="447"/>
      <c r="FV92" s="449"/>
      <c r="FW92" s="450">
        <f t="shared" si="5874"/>
        <v>0</v>
      </c>
      <c r="FX92" s="463"/>
      <c r="FY92" s="448"/>
      <c r="GA92" s="458"/>
      <c r="GB92" s="447"/>
      <c r="GC92" s="447"/>
      <c r="GD92" s="447"/>
      <c r="GE92" s="450">
        <f t="shared" si="5875"/>
        <v>0</v>
      </c>
      <c r="GF92" s="447"/>
      <c r="GG92" s="447"/>
      <c r="GH92" s="447"/>
      <c r="GI92" s="447"/>
      <c r="GJ92" s="447"/>
      <c r="GK92" s="449"/>
      <c r="GL92" s="450">
        <f t="shared" si="5876"/>
        <v>0</v>
      </c>
      <c r="GM92" s="463"/>
      <c r="GN92" s="448"/>
      <c r="GP92" s="458"/>
      <c r="GQ92" s="447"/>
      <c r="GR92" s="447"/>
      <c r="GS92" s="447"/>
      <c r="GT92" s="450">
        <f t="shared" si="5877"/>
        <v>0</v>
      </c>
      <c r="GU92" s="447"/>
      <c r="GV92" s="447"/>
      <c r="GW92" s="447"/>
      <c r="GX92" s="447"/>
      <c r="GY92" s="447"/>
      <c r="GZ92" s="449"/>
      <c r="HA92" s="450">
        <f t="shared" si="5878"/>
        <v>0</v>
      </c>
      <c r="HB92" s="463"/>
      <c r="HC92" s="448"/>
      <c r="HE92" s="458"/>
      <c r="HF92" s="447"/>
      <c r="HG92" s="447"/>
      <c r="HH92" s="447"/>
      <c r="HI92" s="450">
        <f t="shared" si="5879"/>
        <v>0</v>
      </c>
      <c r="HJ92" s="447"/>
      <c r="HK92" s="447"/>
      <c r="HL92" s="447"/>
      <c r="HM92" s="447"/>
      <c r="HN92" s="447"/>
      <c r="HO92" s="449"/>
      <c r="HP92" s="450">
        <f t="shared" si="5880"/>
        <v>0</v>
      </c>
      <c r="HQ92" s="463"/>
      <c r="HR92" s="448"/>
      <c r="HT92" s="458"/>
      <c r="HU92" s="447"/>
      <c r="HV92" s="447"/>
      <c r="HW92" s="447"/>
      <c r="HX92" s="450">
        <f t="shared" si="5881"/>
        <v>0</v>
      </c>
      <c r="HY92" s="447"/>
      <c r="HZ92" s="447"/>
      <c r="IA92" s="447"/>
      <c r="IB92" s="447"/>
      <c r="IC92" s="447"/>
      <c r="ID92" s="449"/>
      <c r="IE92" s="450">
        <f t="shared" si="5882"/>
        <v>0</v>
      </c>
      <c r="IF92" s="463"/>
      <c r="IG92" s="448"/>
      <c r="II92" s="458"/>
      <c r="IJ92" s="447"/>
      <c r="IK92" s="447"/>
      <c r="IL92" s="447"/>
      <c r="IM92" s="450">
        <f t="shared" si="5883"/>
        <v>0</v>
      </c>
      <c r="IN92" s="447"/>
      <c r="IO92" s="447"/>
      <c r="IP92" s="447"/>
      <c r="IQ92" s="447"/>
      <c r="IR92" s="447"/>
      <c r="IS92" s="449"/>
      <c r="IT92" s="450">
        <f t="shared" si="5884"/>
        <v>0</v>
      </c>
      <c r="IU92" s="463"/>
      <c r="IV92" s="448"/>
      <c r="IX92" s="458"/>
      <c r="IY92" s="447"/>
      <c r="IZ92" s="447"/>
      <c r="JA92" s="447"/>
      <c r="JB92" s="450">
        <f t="shared" si="5885"/>
        <v>0</v>
      </c>
      <c r="JC92" s="447"/>
      <c r="JD92" s="447"/>
      <c r="JE92" s="447"/>
      <c r="JF92" s="447"/>
      <c r="JG92" s="447"/>
      <c r="JH92" s="449"/>
      <c r="JI92" s="450">
        <f t="shared" si="5886"/>
        <v>0</v>
      </c>
      <c r="JJ92" s="463"/>
      <c r="JK92" s="448"/>
      <c r="JM92" s="458"/>
      <c r="JN92" s="447"/>
      <c r="JO92" s="447"/>
      <c r="JP92" s="447"/>
      <c r="JQ92" s="450">
        <f t="shared" si="5887"/>
        <v>0</v>
      </c>
      <c r="JR92" s="447"/>
      <c r="JS92" s="447"/>
      <c r="JT92" s="447"/>
      <c r="JU92" s="447"/>
      <c r="JV92" s="447"/>
      <c r="JW92" s="449"/>
      <c r="JX92" s="450">
        <f t="shared" si="5888"/>
        <v>0</v>
      </c>
      <c r="JY92" s="463"/>
      <c r="JZ92" s="448"/>
      <c r="KB92" s="458"/>
      <c r="KC92" s="447"/>
      <c r="KD92" s="447"/>
      <c r="KE92" s="447"/>
      <c r="KF92" s="450">
        <f t="shared" si="5889"/>
        <v>0</v>
      </c>
      <c r="KG92" s="447"/>
      <c r="KH92" s="447"/>
      <c r="KI92" s="447"/>
      <c r="KJ92" s="447"/>
      <c r="KK92" s="447"/>
      <c r="KL92" s="449"/>
      <c r="KM92" s="450">
        <f t="shared" si="5890"/>
        <v>0</v>
      </c>
      <c r="KN92" s="463"/>
      <c r="KO92" s="448"/>
      <c r="KQ92" s="458"/>
      <c r="KR92" s="447"/>
      <c r="KS92" s="447"/>
      <c r="KT92" s="447"/>
      <c r="KU92" s="450">
        <f t="shared" si="5891"/>
        <v>0</v>
      </c>
      <c r="KV92" s="447"/>
      <c r="KW92" s="447"/>
      <c r="KX92" s="447"/>
      <c r="KY92" s="447"/>
      <c r="KZ92" s="447"/>
      <c r="LA92" s="449"/>
      <c r="LB92" s="450">
        <f t="shared" si="5892"/>
        <v>0</v>
      </c>
      <c r="LC92" s="463"/>
      <c r="LD92" s="448"/>
      <c r="LF92" s="458"/>
      <c r="LG92" s="447"/>
      <c r="LH92" s="447"/>
      <c r="LI92" s="447"/>
      <c r="LJ92" s="450">
        <f t="shared" si="5893"/>
        <v>0</v>
      </c>
      <c r="LK92" s="447"/>
      <c r="LL92" s="447"/>
      <c r="LM92" s="447"/>
      <c r="LN92" s="447"/>
      <c r="LO92" s="447"/>
      <c r="LP92" s="449"/>
      <c r="LQ92" s="450">
        <f t="shared" si="5894"/>
        <v>0</v>
      </c>
      <c r="LR92" s="463"/>
      <c r="LS92" s="448"/>
      <c r="LU92" s="458"/>
      <c r="LV92" s="447"/>
      <c r="LW92" s="447"/>
      <c r="LX92" s="447"/>
      <c r="LY92" s="450">
        <f t="shared" si="5895"/>
        <v>0</v>
      </c>
      <c r="LZ92" s="447"/>
      <c r="MA92" s="447"/>
      <c r="MB92" s="447"/>
      <c r="MC92" s="447"/>
      <c r="MD92" s="447"/>
      <c r="ME92" s="449"/>
      <c r="MF92" s="450">
        <f t="shared" si="5896"/>
        <v>0</v>
      </c>
      <c r="MG92" s="463"/>
      <c r="MH92" s="448"/>
      <c r="MJ92" s="458"/>
      <c r="MK92" s="447"/>
      <c r="ML92" s="447"/>
      <c r="MM92" s="447"/>
      <c r="MN92" s="450">
        <f t="shared" si="5897"/>
        <v>0</v>
      </c>
      <c r="MO92" s="447"/>
      <c r="MP92" s="447"/>
      <c r="MQ92" s="447"/>
      <c r="MR92" s="447"/>
      <c r="MS92" s="447"/>
      <c r="MT92" s="449"/>
      <c r="MU92" s="450">
        <f t="shared" si="5898"/>
        <v>0</v>
      </c>
      <c r="MV92" s="463"/>
      <c r="MW92" s="448"/>
      <c r="MY92" s="458"/>
      <c r="MZ92" s="447"/>
      <c r="NA92" s="447"/>
      <c r="NB92" s="447"/>
      <c r="NC92" s="450">
        <f t="shared" si="5899"/>
        <v>0</v>
      </c>
      <c r="ND92" s="447"/>
      <c r="NE92" s="447"/>
      <c r="NF92" s="447"/>
      <c r="NG92" s="447"/>
      <c r="NH92" s="447"/>
      <c r="NI92" s="449"/>
      <c r="NJ92" s="450">
        <f t="shared" si="5900"/>
        <v>0</v>
      </c>
      <c r="NK92" s="463"/>
      <c r="NL92" s="448"/>
      <c r="NN92" s="458"/>
      <c r="NO92" s="447"/>
      <c r="NP92" s="447"/>
      <c r="NQ92" s="447"/>
      <c r="NR92" s="450">
        <f t="shared" si="5901"/>
        <v>0</v>
      </c>
      <c r="NS92" s="447"/>
      <c r="NT92" s="447"/>
      <c r="NU92" s="447"/>
      <c r="NV92" s="447"/>
      <c r="NW92" s="447"/>
      <c r="NX92" s="449"/>
      <c r="NY92" s="450">
        <f t="shared" si="5902"/>
        <v>0</v>
      </c>
      <c r="NZ92" s="463"/>
      <c r="OA92" s="448"/>
      <c r="OC92" s="458"/>
      <c r="OD92" s="447"/>
      <c r="OE92" s="447"/>
      <c r="OF92" s="447"/>
      <c r="OG92" s="450">
        <f t="shared" si="5903"/>
        <v>0</v>
      </c>
      <c r="OH92" s="447"/>
      <c r="OI92" s="447"/>
      <c r="OJ92" s="447"/>
      <c r="OK92" s="447"/>
      <c r="OL92" s="447"/>
      <c r="OM92" s="449"/>
      <c r="ON92" s="450">
        <f t="shared" si="5904"/>
        <v>0</v>
      </c>
      <c r="OO92" s="463"/>
      <c r="OP92" s="448"/>
      <c r="OR92" s="458"/>
      <c r="OS92" s="447"/>
      <c r="OT92" s="447"/>
      <c r="OU92" s="447"/>
      <c r="OV92" s="450">
        <f t="shared" si="5905"/>
        <v>0</v>
      </c>
      <c r="OW92" s="447"/>
      <c r="OX92" s="447"/>
      <c r="OY92" s="447"/>
      <c r="OZ92" s="447"/>
      <c r="PA92" s="447"/>
      <c r="PB92" s="449"/>
      <c r="PC92" s="450">
        <f t="shared" si="5906"/>
        <v>0</v>
      </c>
      <c r="PD92" s="463"/>
      <c r="PE92" s="448"/>
      <c r="PG92" s="458"/>
      <c r="PH92" s="447"/>
      <c r="PI92" s="447"/>
      <c r="PJ92" s="447"/>
      <c r="PK92" s="450">
        <f t="shared" si="5907"/>
        <v>0</v>
      </c>
      <c r="PL92" s="447"/>
      <c r="PM92" s="447"/>
      <c r="PN92" s="447"/>
      <c r="PO92" s="447"/>
      <c r="PP92" s="447"/>
      <c r="PQ92" s="449"/>
      <c r="PR92" s="450">
        <f t="shared" si="5908"/>
        <v>0</v>
      </c>
      <c r="PS92" s="463"/>
      <c r="PT92" s="448"/>
      <c r="PV92" s="458"/>
      <c r="PW92" s="447"/>
      <c r="PX92" s="447"/>
      <c r="PY92" s="447"/>
      <c r="PZ92" s="450">
        <f t="shared" si="5909"/>
        <v>0</v>
      </c>
      <c r="QA92" s="447"/>
      <c r="QB92" s="447"/>
      <c r="QC92" s="447"/>
      <c r="QD92" s="447"/>
      <c r="QE92" s="447"/>
      <c r="QF92" s="449"/>
      <c r="QG92" s="450">
        <f t="shared" si="5910"/>
        <v>0</v>
      </c>
      <c r="QH92" s="463"/>
      <c r="QI92" s="448"/>
      <c r="QK92" s="458"/>
      <c r="QL92" s="447"/>
      <c r="QM92" s="447"/>
      <c r="QN92" s="447"/>
      <c r="QO92" s="450">
        <f t="shared" si="5911"/>
        <v>0</v>
      </c>
      <c r="QP92" s="447"/>
      <c r="QQ92" s="447"/>
      <c r="QR92" s="447"/>
      <c r="QS92" s="447"/>
      <c r="QT92" s="447"/>
      <c r="QU92" s="449"/>
      <c r="QV92" s="450">
        <f t="shared" si="5912"/>
        <v>0</v>
      </c>
      <c r="QW92" s="463"/>
      <c r="QX92" s="448"/>
      <c r="QZ92" s="458"/>
      <c r="RA92" s="447"/>
      <c r="RB92" s="447"/>
      <c r="RC92" s="447"/>
      <c r="RD92" s="450">
        <f t="shared" si="5913"/>
        <v>0</v>
      </c>
      <c r="RE92" s="447"/>
      <c r="RF92" s="447"/>
      <c r="RG92" s="447"/>
      <c r="RH92" s="447"/>
      <c r="RI92" s="447"/>
      <c r="RJ92" s="449"/>
      <c r="RK92" s="450">
        <f t="shared" si="5914"/>
        <v>0</v>
      </c>
      <c r="RL92" s="463"/>
      <c r="RM92" s="448"/>
      <c r="RO92" s="458"/>
      <c r="RP92" s="447"/>
      <c r="RQ92" s="447"/>
      <c r="RR92" s="447"/>
      <c r="RS92" s="450">
        <f t="shared" si="5915"/>
        <v>0</v>
      </c>
      <c r="RT92" s="447"/>
      <c r="RU92" s="447"/>
      <c r="RV92" s="447"/>
      <c r="RW92" s="447"/>
      <c r="RX92" s="447"/>
      <c r="RY92" s="449"/>
      <c r="RZ92" s="450">
        <f t="shared" si="5916"/>
        <v>0</v>
      </c>
      <c r="SA92" s="463"/>
      <c r="SB92" s="448"/>
      <c r="SD92" s="458"/>
      <c r="SE92" s="447"/>
      <c r="SF92" s="447"/>
      <c r="SG92" s="447"/>
      <c r="SH92" s="450">
        <f t="shared" si="5917"/>
        <v>0</v>
      </c>
      <c r="SI92" s="447"/>
      <c r="SJ92" s="447"/>
      <c r="SK92" s="447"/>
      <c r="SL92" s="447"/>
      <c r="SM92" s="447"/>
      <c r="SN92" s="449"/>
      <c r="SO92" s="450">
        <f t="shared" si="5918"/>
        <v>0</v>
      </c>
      <c r="SP92" s="463"/>
      <c r="SQ92" s="448"/>
      <c r="SS92" s="458"/>
      <c r="ST92" s="447"/>
      <c r="SU92" s="447"/>
      <c r="SV92" s="447"/>
      <c r="SW92" s="450">
        <f t="shared" si="5919"/>
        <v>0</v>
      </c>
      <c r="SX92" s="447"/>
      <c r="SY92" s="447"/>
      <c r="SZ92" s="447"/>
      <c r="TA92" s="447"/>
      <c r="TB92" s="447"/>
      <c r="TC92" s="449"/>
      <c r="TD92" s="450">
        <f t="shared" si="5920"/>
        <v>0</v>
      </c>
      <c r="TE92" s="463"/>
      <c r="TF92" s="448"/>
      <c r="TH92" s="458"/>
      <c r="TI92" s="447"/>
      <c r="TJ92" s="447"/>
      <c r="TK92" s="447"/>
      <c r="TL92" s="450">
        <f t="shared" si="5921"/>
        <v>0</v>
      </c>
      <c r="TM92" s="447"/>
      <c r="TN92" s="447"/>
      <c r="TO92" s="447"/>
      <c r="TP92" s="447"/>
      <c r="TQ92" s="447"/>
      <c r="TR92" s="449"/>
      <c r="TS92" s="450">
        <f t="shared" si="5922"/>
        <v>0</v>
      </c>
      <c r="TT92" s="463"/>
      <c r="TU92" s="448"/>
      <c r="TW92" s="458"/>
      <c r="TX92" s="447"/>
      <c r="TY92" s="447"/>
      <c r="TZ92" s="447"/>
      <c r="UA92" s="450">
        <f t="shared" si="5923"/>
        <v>0</v>
      </c>
      <c r="UB92" s="447"/>
      <c r="UC92" s="447"/>
      <c r="UD92" s="447"/>
      <c r="UE92" s="447"/>
      <c r="UF92" s="447"/>
      <c r="UG92" s="449"/>
      <c r="UH92" s="450">
        <f t="shared" si="5924"/>
        <v>0</v>
      </c>
      <c r="UI92" s="463"/>
      <c r="UJ92" s="448"/>
      <c r="UL92" s="458"/>
      <c r="UM92" s="447"/>
      <c r="UN92" s="447"/>
      <c r="UO92" s="447"/>
      <c r="UP92" s="450">
        <f t="shared" si="5925"/>
        <v>0</v>
      </c>
      <c r="UQ92" s="447"/>
      <c r="UR92" s="447"/>
      <c r="US92" s="447"/>
      <c r="UT92" s="447"/>
      <c r="UU92" s="447"/>
      <c r="UV92" s="449"/>
      <c r="UW92" s="450">
        <f t="shared" si="5926"/>
        <v>0</v>
      </c>
      <c r="UX92" s="463"/>
      <c r="UY92" s="448"/>
      <c r="VA92" s="458"/>
      <c r="VB92" s="447"/>
      <c r="VC92" s="447"/>
      <c r="VD92" s="447"/>
      <c r="VE92" s="450">
        <f t="shared" si="5927"/>
        <v>0</v>
      </c>
      <c r="VF92" s="447"/>
      <c r="VG92" s="447"/>
      <c r="VH92" s="447"/>
      <c r="VI92" s="447"/>
      <c r="VJ92" s="447"/>
      <c r="VK92" s="449"/>
      <c r="VL92" s="450">
        <f t="shared" si="5928"/>
        <v>0</v>
      </c>
      <c r="VM92" s="463"/>
      <c r="VN92" s="448"/>
      <c r="VP92" s="458"/>
      <c r="VQ92" s="447"/>
      <c r="VR92" s="447"/>
      <c r="VS92" s="447"/>
      <c r="VT92" s="450">
        <f t="shared" si="5929"/>
        <v>0</v>
      </c>
      <c r="VU92" s="447"/>
      <c r="VV92" s="447"/>
      <c r="VW92" s="447"/>
      <c r="VX92" s="447"/>
      <c r="VY92" s="447"/>
      <c r="VZ92" s="449"/>
      <c r="WA92" s="450">
        <f t="shared" si="5930"/>
        <v>0</v>
      </c>
      <c r="WB92" s="463"/>
      <c r="WC92" s="448"/>
      <c r="WE92" s="458"/>
      <c r="WF92" s="447"/>
      <c r="WG92" s="447"/>
      <c r="WH92" s="447"/>
      <c r="WI92" s="450">
        <f t="shared" si="5931"/>
        <v>0</v>
      </c>
      <c r="WJ92" s="447"/>
      <c r="WK92" s="447"/>
      <c r="WL92" s="447"/>
      <c r="WM92" s="447"/>
      <c r="WN92" s="447"/>
      <c r="WO92" s="449"/>
      <c r="WP92" s="450">
        <f t="shared" si="5932"/>
        <v>0</v>
      </c>
      <c r="WQ92" s="463"/>
      <c r="WR92" s="448"/>
      <c r="WT92" s="458"/>
      <c r="WU92" s="447"/>
      <c r="WV92" s="447"/>
      <c r="WW92" s="447"/>
      <c r="WX92" s="450">
        <f t="shared" si="5933"/>
        <v>0</v>
      </c>
      <c r="WY92" s="447"/>
      <c r="WZ92" s="447"/>
      <c r="XA92" s="447"/>
      <c r="XB92" s="447"/>
      <c r="XC92" s="447"/>
      <c r="XD92" s="449"/>
      <c r="XE92" s="450">
        <f t="shared" si="5934"/>
        <v>0</v>
      </c>
      <c r="XF92" s="463"/>
      <c r="XG92" s="448"/>
      <c r="XI92" s="458"/>
      <c r="XJ92" s="447"/>
      <c r="XK92" s="447"/>
      <c r="XL92" s="447"/>
      <c r="XM92" s="450">
        <f t="shared" si="5935"/>
        <v>0</v>
      </c>
      <c r="XN92" s="447"/>
      <c r="XO92" s="447"/>
      <c r="XP92" s="447"/>
      <c r="XQ92" s="447"/>
      <c r="XR92" s="447"/>
      <c r="XS92" s="449"/>
      <c r="XT92" s="450">
        <f t="shared" si="5936"/>
        <v>0</v>
      </c>
      <c r="XU92" s="463"/>
      <c r="XV92" s="448"/>
      <c r="XX92" s="458"/>
      <c r="XY92" s="447"/>
      <c r="XZ92" s="447"/>
      <c r="YA92" s="447"/>
      <c r="YB92" s="450">
        <f t="shared" si="5937"/>
        <v>0</v>
      </c>
      <c r="YC92" s="447"/>
      <c r="YD92" s="447"/>
      <c r="YE92" s="447"/>
      <c r="YF92" s="447"/>
      <c r="YG92" s="447"/>
      <c r="YH92" s="449"/>
      <c r="YI92" s="450">
        <f t="shared" si="5938"/>
        <v>0</v>
      </c>
      <c r="YJ92" s="463"/>
      <c r="YK92" s="448"/>
      <c r="YM92" s="458"/>
      <c r="YN92" s="447"/>
      <c r="YO92" s="447"/>
      <c r="YP92" s="447"/>
      <c r="YQ92" s="450">
        <f t="shared" si="5939"/>
        <v>0</v>
      </c>
      <c r="YR92" s="447"/>
      <c r="YS92" s="447"/>
      <c r="YT92" s="447"/>
      <c r="YU92" s="447"/>
      <c r="YV92" s="447"/>
      <c r="YW92" s="449"/>
      <c r="YX92" s="450">
        <f t="shared" si="5940"/>
        <v>0</v>
      </c>
      <c r="YY92" s="463"/>
      <c r="YZ92" s="448"/>
      <c r="ZB92" s="458"/>
      <c r="ZC92" s="447"/>
      <c r="ZD92" s="447"/>
      <c r="ZE92" s="447"/>
      <c r="ZF92" s="450">
        <f t="shared" si="5941"/>
        <v>0</v>
      </c>
      <c r="ZG92" s="447"/>
      <c r="ZH92" s="447"/>
      <c r="ZI92" s="447"/>
      <c r="ZJ92" s="447"/>
      <c r="ZK92" s="447"/>
      <c r="ZL92" s="449"/>
      <c r="ZM92" s="450">
        <f t="shared" si="5942"/>
        <v>0</v>
      </c>
      <c r="ZN92" s="463"/>
      <c r="ZO92" s="448"/>
      <c r="ZQ92" s="458"/>
      <c r="ZR92" s="447"/>
      <c r="ZS92" s="447"/>
      <c r="ZT92" s="447"/>
      <c r="ZU92" s="450">
        <f t="shared" si="5943"/>
        <v>0</v>
      </c>
      <c r="ZV92" s="447"/>
      <c r="ZW92" s="447"/>
      <c r="ZX92" s="447"/>
      <c r="ZY92" s="447"/>
      <c r="ZZ92" s="447"/>
      <c r="AAA92" s="449"/>
      <c r="AAB92" s="450">
        <f t="shared" si="5944"/>
        <v>0</v>
      </c>
      <c r="AAC92" s="463"/>
      <c r="AAD92" s="448"/>
      <c r="AAF92" s="458"/>
      <c r="AAG92" s="447"/>
      <c r="AAH92" s="447"/>
      <c r="AAI92" s="447"/>
      <c r="AAJ92" s="450">
        <f t="shared" si="5945"/>
        <v>0</v>
      </c>
      <c r="AAK92" s="447"/>
      <c r="AAL92" s="447"/>
      <c r="AAM92" s="447"/>
      <c r="AAN92" s="447"/>
      <c r="AAO92" s="447"/>
      <c r="AAP92" s="449"/>
      <c r="AAQ92" s="450">
        <f t="shared" si="5946"/>
        <v>0</v>
      </c>
      <c r="AAR92" s="463"/>
      <c r="AAS92" s="448"/>
      <c r="AAU92" s="458"/>
      <c r="AAV92" s="447"/>
      <c r="AAW92" s="447"/>
      <c r="AAX92" s="447"/>
      <c r="AAY92" s="450">
        <f t="shared" si="5947"/>
        <v>0</v>
      </c>
      <c r="AAZ92" s="447"/>
      <c r="ABA92" s="447"/>
      <c r="ABB92" s="447"/>
      <c r="ABC92" s="447"/>
      <c r="ABD92" s="447"/>
      <c r="ABE92" s="449"/>
      <c r="ABF92" s="450">
        <f t="shared" si="5948"/>
        <v>0</v>
      </c>
      <c r="ABG92" s="463"/>
      <c r="ABH92" s="448"/>
      <c r="ABJ92" s="458"/>
      <c r="ABK92" s="447"/>
      <c r="ABL92" s="447"/>
      <c r="ABM92" s="447"/>
      <c r="ABN92" s="450">
        <f t="shared" si="5949"/>
        <v>0</v>
      </c>
      <c r="ABO92" s="447"/>
      <c r="ABP92" s="447"/>
      <c r="ABQ92" s="447"/>
      <c r="ABR92" s="447"/>
      <c r="ABS92" s="447"/>
      <c r="ABT92" s="449"/>
      <c r="ABU92" s="450">
        <f t="shared" si="5950"/>
        <v>0</v>
      </c>
      <c r="ABV92" s="463"/>
      <c r="ABW92" s="448"/>
      <c r="ABY92" s="458"/>
      <c r="ABZ92" s="447"/>
      <c r="ACA92" s="447"/>
      <c r="ACB92" s="447"/>
      <c r="ACC92" s="450">
        <f t="shared" si="5951"/>
        <v>0</v>
      </c>
      <c r="ACD92" s="447"/>
      <c r="ACE92" s="447"/>
      <c r="ACF92" s="447"/>
      <c r="ACG92" s="447"/>
      <c r="ACH92" s="447"/>
      <c r="ACI92" s="449"/>
      <c r="ACJ92" s="450">
        <f t="shared" si="5952"/>
        <v>0</v>
      </c>
      <c r="ACK92" s="463"/>
      <c r="ACL92" s="448"/>
      <c r="ACN92" s="458"/>
      <c r="ACO92" s="447"/>
      <c r="ACP92" s="447"/>
      <c r="ACQ92" s="447"/>
      <c r="ACR92" s="450">
        <f t="shared" si="5953"/>
        <v>0</v>
      </c>
      <c r="ACS92" s="447"/>
      <c r="ACT92" s="447"/>
      <c r="ACU92" s="447"/>
      <c r="ACV92" s="447"/>
      <c r="ACW92" s="447"/>
      <c r="ACX92" s="449"/>
      <c r="ACY92" s="450">
        <f t="shared" si="5954"/>
        <v>0</v>
      </c>
      <c r="ACZ92" s="463"/>
      <c r="ADA92" s="448"/>
      <c r="ADC92" s="458"/>
      <c r="ADD92" s="447"/>
      <c r="ADE92" s="447"/>
      <c r="ADF92" s="447"/>
      <c r="ADG92" s="450">
        <f t="shared" si="5955"/>
        <v>0</v>
      </c>
      <c r="ADH92" s="447"/>
      <c r="ADI92" s="447"/>
      <c r="ADJ92" s="447"/>
      <c r="ADK92" s="447"/>
      <c r="ADL92" s="447"/>
      <c r="ADM92" s="449"/>
      <c r="ADN92" s="450">
        <f t="shared" si="5956"/>
        <v>0</v>
      </c>
      <c r="ADO92" s="463"/>
      <c r="ADP92" s="448"/>
      <c r="ADR92" s="458"/>
      <c r="ADS92" s="447"/>
      <c r="ADT92" s="447"/>
      <c r="ADU92" s="447"/>
      <c r="ADV92" s="450">
        <f t="shared" si="5957"/>
        <v>0</v>
      </c>
      <c r="ADW92" s="447"/>
      <c r="ADX92" s="447"/>
      <c r="ADY92" s="447"/>
      <c r="ADZ92" s="447"/>
      <c r="AEA92" s="447"/>
      <c r="AEB92" s="449"/>
      <c r="AEC92" s="450">
        <f t="shared" si="5958"/>
        <v>0</v>
      </c>
      <c r="AED92" s="463"/>
      <c r="AEE92" s="448"/>
      <c r="AEG92" s="458"/>
      <c r="AEH92" s="447"/>
      <c r="AEI92" s="447"/>
      <c r="AEJ92" s="447"/>
      <c r="AEK92" s="450">
        <f t="shared" si="5959"/>
        <v>0</v>
      </c>
      <c r="AEL92" s="447"/>
      <c r="AEM92" s="447"/>
      <c r="AEN92" s="447"/>
      <c r="AEO92" s="447"/>
      <c r="AEP92" s="447"/>
      <c r="AEQ92" s="449"/>
      <c r="AER92" s="450">
        <f t="shared" si="5960"/>
        <v>0</v>
      </c>
      <c r="AES92" s="463"/>
      <c r="AET92" s="448"/>
      <c r="AEV92" s="458"/>
      <c r="AEW92" s="447"/>
      <c r="AEX92" s="447"/>
      <c r="AEY92" s="447"/>
      <c r="AEZ92" s="450">
        <f t="shared" si="5961"/>
        <v>0</v>
      </c>
      <c r="AFA92" s="447"/>
      <c r="AFB92" s="447"/>
      <c r="AFC92" s="447"/>
      <c r="AFD92" s="447"/>
      <c r="AFE92" s="447"/>
      <c r="AFF92" s="449"/>
      <c r="AFG92" s="450">
        <f t="shared" si="5962"/>
        <v>0</v>
      </c>
      <c r="AFH92" s="463"/>
      <c r="AFI92" s="448"/>
      <c r="AFK92" s="458"/>
      <c r="AFL92" s="447"/>
      <c r="AFM92" s="447"/>
      <c r="AFN92" s="447"/>
      <c r="AFO92" s="450">
        <f t="shared" si="5963"/>
        <v>0</v>
      </c>
      <c r="AFP92" s="447"/>
      <c r="AFQ92" s="447"/>
      <c r="AFR92" s="447"/>
      <c r="AFS92" s="447"/>
      <c r="AFT92" s="447"/>
      <c r="AFU92" s="449"/>
      <c r="AFV92" s="450">
        <f t="shared" si="5964"/>
        <v>0</v>
      </c>
      <c r="AFW92" s="463"/>
      <c r="AFX92" s="448"/>
      <c r="AFZ92" s="458"/>
      <c r="AGA92" s="447"/>
      <c r="AGB92" s="447"/>
      <c r="AGC92" s="447"/>
      <c r="AGD92" s="450">
        <f t="shared" si="5965"/>
        <v>0</v>
      </c>
      <c r="AGE92" s="447"/>
      <c r="AGF92" s="447"/>
      <c r="AGG92" s="447"/>
      <c r="AGH92" s="447"/>
      <c r="AGI92" s="447"/>
      <c r="AGJ92" s="449"/>
      <c r="AGK92" s="450">
        <f t="shared" si="5966"/>
        <v>0</v>
      </c>
      <c r="AGL92" s="463"/>
      <c r="AGM92" s="448"/>
      <c r="AGO92" s="458"/>
      <c r="AGP92" s="447"/>
      <c r="AGQ92" s="447"/>
      <c r="AGR92" s="447"/>
      <c r="AGS92" s="450">
        <f t="shared" si="5967"/>
        <v>0</v>
      </c>
      <c r="AGT92" s="447"/>
      <c r="AGU92" s="447"/>
      <c r="AGV92" s="447"/>
      <c r="AGW92" s="447"/>
      <c r="AGX92" s="447"/>
      <c r="AGY92" s="449"/>
      <c r="AGZ92" s="450">
        <f t="shared" si="5968"/>
        <v>0</v>
      </c>
      <c r="AHA92" s="463"/>
      <c r="AHB92" s="448"/>
      <c r="AHD92" s="458"/>
      <c r="AHE92" s="447"/>
      <c r="AHF92" s="447"/>
      <c r="AHG92" s="447"/>
      <c r="AHH92" s="450">
        <f t="shared" si="5969"/>
        <v>0</v>
      </c>
      <c r="AHI92" s="447"/>
      <c r="AHJ92" s="447"/>
      <c r="AHK92" s="447"/>
      <c r="AHL92" s="447"/>
      <c r="AHM92" s="447"/>
      <c r="AHN92" s="449"/>
      <c r="AHO92" s="450">
        <f t="shared" si="5970"/>
        <v>0</v>
      </c>
      <c r="AHP92" s="463"/>
      <c r="AHQ92" s="448"/>
      <c r="AHS92" s="458"/>
      <c r="AHT92" s="447"/>
      <c r="AHU92" s="447"/>
      <c r="AHV92" s="447"/>
      <c r="AHW92" s="450">
        <f t="shared" si="5971"/>
        <v>0</v>
      </c>
      <c r="AHX92" s="447"/>
      <c r="AHY92" s="447"/>
      <c r="AHZ92" s="447"/>
      <c r="AIA92" s="447"/>
      <c r="AIB92" s="447"/>
      <c r="AIC92" s="449"/>
      <c r="AID92" s="450">
        <f t="shared" si="5972"/>
        <v>0</v>
      </c>
      <c r="AIE92" s="463"/>
      <c r="AIF92" s="448"/>
      <c r="AIH92" s="458"/>
      <c r="AII92" s="447"/>
      <c r="AIJ92" s="447"/>
      <c r="AIK92" s="447"/>
      <c r="AIL92" s="450">
        <f t="shared" si="5973"/>
        <v>0</v>
      </c>
      <c r="AIM92" s="447"/>
      <c r="AIN92" s="447"/>
      <c r="AIO92" s="447"/>
      <c r="AIP92" s="447"/>
      <c r="AIQ92" s="447"/>
      <c r="AIR92" s="449"/>
      <c r="AIS92" s="450">
        <f t="shared" si="5974"/>
        <v>0</v>
      </c>
      <c r="AIT92" s="463"/>
      <c r="AIU92" s="448"/>
      <c r="AIW92" s="458"/>
      <c r="AIX92" s="447"/>
      <c r="AIY92" s="447"/>
      <c r="AIZ92" s="447"/>
      <c r="AJA92" s="450">
        <f t="shared" si="5975"/>
        <v>0</v>
      </c>
      <c r="AJB92" s="447"/>
      <c r="AJC92" s="447"/>
      <c r="AJD92" s="447"/>
      <c r="AJE92" s="447"/>
      <c r="AJF92" s="447"/>
      <c r="AJG92" s="449"/>
      <c r="AJH92" s="450">
        <f t="shared" si="5976"/>
        <v>0</v>
      </c>
      <c r="AJI92" s="463"/>
      <c r="AJJ92" s="448"/>
      <c r="AJL92" s="458"/>
      <c r="AJM92" s="447"/>
      <c r="AJN92" s="447"/>
      <c r="AJO92" s="447"/>
      <c r="AJP92" s="450">
        <f t="shared" si="5977"/>
        <v>0</v>
      </c>
      <c r="AJQ92" s="447"/>
      <c r="AJR92" s="447"/>
      <c r="AJS92" s="447"/>
      <c r="AJT92" s="447"/>
      <c r="AJU92" s="447"/>
      <c r="AJV92" s="449"/>
      <c r="AJW92" s="450">
        <f t="shared" si="5978"/>
        <v>0</v>
      </c>
      <c r="AJX92" s="463"/>
      <c r="AJY92" s="448"/>
      <c r="AKA92" s="458"/>
      <c r="AKB92" s="447"/>
      <c r="AKC92" s="447"/>
      <c r="AKD92" s="447"/>
      <c r="AKE92" s="450">
        <f t="shared" si="5979"/>
        <v>0</v>
      </c>
      <c r="AKF92" s="447"/>
      <c r="AKG92" s="447"/>
      <c r="AKH92" s="447"/>
      <c r="AKI92" s="447"/>
      <c r="AKJ92" s="447"/>
      <c r="AKK92" s="449"/>
      <c r="AKL92" s="450">
        <f t="shared" si="5980"/>
        <v>0</v>
      </c>
      <c r="AKM92" s="463"/>
      <c r="AKN92" s="448"/>
      <c r="AKP92" s="458"/>
      <c r="AKQ92" s="447"/>
      <c r="AKR92" s="447"/>
      <c r="AKS92" s="447"/>
      <c r="AKT92" s="450">
        <f t="shared" si="5981"/>
        <v>0</v>
      </c>
      <c r="AKU92" s="447"/>
      <c r="AKV92" s="447"/>
      <c r="AKW92" s="447"/>
      <c r="AKX92" s="447"/>
      <c r="AKY92" s="447"/>
      <c r="AKZ92" s="449"/>
      <c r="ALA92" s="450">
        <f t="shared" si="5982"/>
        <v>0</v>
      </c>
      <c r="ALB92" s="463"/>
      <c r="ALC92" s="448"/>
      <c r="ALE92" s="458"/>
      <c r="ALF92" s="447"/>
      <c r="ALG92" s="447"/>
      <c r="ALH92" s="447"/>
      <c r="ALI92" s="450">
        <f t="shared" si="5983"/>
        <v>0</v>
      </c>
      <c r="ALJ92" s="447"/>
      <c r="ALK92" s="447"/>
      <c r="ALL92" s="447"/>
      <c r="ALM92" s="447"/>
      <c r="ALN92" s="447"/>
      <c r="ALO92" s="449"/>
      <c r="ALP92" s="450">
        <f t="shared" si="5984"/>
        <v>0</v>
      </c>
      <c r="ALQ92" s="463"/>
      <c r="ALR92" s="448"/>
      <c r="ALT92" s="458"/>
      <c r="ALU92" s="447"/>
      <c r="ALV92" s="447"/>
      <c r="ALW92" s="447"/>
      <c r="ALX92" s="450">
        <f t="shared" si="5985"/>
        <v>0</v>
      </c>
      <c r="ALY92" s="447"/>
      <c r="ALZ92" s="447"/>
      <c r="AMA92" s="447"/>
      <c r="AMB92" s="447"/>
      <c r="AMC92" s="447"/>
      <c r="AMD92" s="449"/>
      <c r="AME92" s="450">
        <f t="shared" si="5986"/>
        <v>0</v>
      </c>
      <c r="AMF92" s="463"/>
      <c r="AMG92" s="448"/>
      <c r="AMI92" s="458"/>
      <c r="AMJ92" s="447"/>
      <c r="AMK92" s="447"/>
      <c r="AML92" s="447"/>
      <c r="AMM92" s="450">
        <f t="shared" si="5987"/>
        <v>0</v>
      </c>
      <c r="AMN92" s="447"/>
      <c r="AMO92" s="447"/>
      <c r="AMP92" s="447"/>
      <c r="AMQ92" s="447"/>
      <c r="AMR92" s="447"/>
      <c r="AMS92" s="449"/>
      <c r="AMT92" s="450">
        <f t="shared" si="5988"/>
        <v>0</v>
      </c>
      <c r="AMU92" s="463"/>
      <c r="AMV92" s="448"/>
      <c r="AMX92" s="458"/>
      <c r="AMY92" s="447"/>
      <c r="AMZ92" s="447"/>
      <c r="ANA92" s="447"/>
      <c r="ANB92" s="450">
        <f t="shared" si="5989"/>
        <v>0</v>
      </c>
      <c r="ANC92" s="447"/>
      <c r="AND92" s="447"/>
      <c r="ANE92" s="447"/>
      <c r="ANF92" s="447"/>
      <c r="ANG92" s="447"/>
      <c r="ANH92" s="449"/>
      <c r="ANI92" s="450">
        <f t="shared" si="5990"/>
        <v>0</v>
      </c>
      <c r="ANJ92" s="463"/>
      <c r="ANK92" s="448"/>
      <c r="ANM92" s="458"/>
      <c r="ANN92" s="447"/>
      <c r="ANO92" s="447"/>
      <c r="ANP92" s="447"/>
      <c r="ANQ92" s="450">
        <f t="shared" si="5991"/>
        <v>0</v>
      </c>
      <c r="ANR92" s="447"/>
      <c r="ANS92" s="447"/>
      <c r="ANT92" s="447"/>
      <c r="ANU92" s="447"/>
      <c r="ANV92" s="447"/>
      <c r="ANW92" s="449"/>
      <c r="ANX92" s="450">
        <f t="shared" si="5992"/>
        <v>0</v>
      </c>
      <c r="ANY92" s="463"/>
      <c r="ANZ92" s="448"/>
      <c r="AOB92" s="458"/>
      <c r="AOC92" s="447"/>
      <c r="AOD92" s="447"/>
      <c r="AOE92" s="447"/>
      <c r="AOF92" s="450">
        <f t="shared" si="5993"/>
        <v>0</v>
      </c>
      <c r="AOG92" s="447"/>
      <c r="AOH92" s="447"/>
      <c r="AOI92" s="447"/>
      <c r="AOJ92" s="447"/>
      <c r="AOK92" s="447"/>
      <c r="AOL92" s="449"/>
      <c r="AOM92" s="450">
        <f t="shared" si="5994"/>
        <v>0</v>
      </c>
      <c r="AON92" s="463"/>
      <c r="AOO92" s="448"/>
      <c r="AOQ92" s="458"/>
      <c r="AOR92" s="447"/>
      <c r="AOS92" s="447"/>
      <c r="AOT92" s="447"/>
      <c r="AOU92" s="450">
        <f t="shared" si="5995"/>
        <v>0</v>
      </c>
      <c r="AOV92" s="447"/>
      <c r="AOW92" s="447"/>
      <c r="AOX92" s="447"/>
      <c r="AOY92" s="447"/>
      <c r="AOZ92" s="447"/>
      <c r="APA92" s="449"/>
      <c r="APB92" s="450">
        <f t="shared" si="5996"/>
        <v>0</v>
      </c>
      <c r="APC92" s="463"/>
      <c r="APD92" s="448"/>
      <c r="APF92" s="458"/>
      <c r="APG92" s="447"/>
      <c r="APH92" s="447"/>
      <c r="API92" s="447"/>
      <c r="APJ92" s="450">
        <f t="shared" si="5997"/>
        <v>0</v>
      </c>
      <c r="APK92" s="447"/>
      <c r="APL92" s="447"/>
      <c r="APM92" s="447"/>
      <c r="APN92" s="447"/>
      <c r="APO92" s="447"/>
      <c r="APP92" s="449"/>
      <c r="APQ92" s="450">
        <f t="shared" si="5998"/>
        <v>0</v>
      </c>
      <c r="APR92" s="463"/>
      <c r="APS92" s="448"/>
      <c r="APU92" s="458"/>
      <c r="APV92" s="447"/>
      <c r="APW92" s="447"/>
      <c r="APX92" s="447"/>
      <c r="APY92" s="450">
        <f t="shared" si="5999"/>
        <v>0</v>
      </c>
      <c r="APZ92" s="447"/>
      <c r="AQA92" s="447"/>
      <c r="AQB92" s="447"/>
      <c r="AQC92" s="447"/>
      <c r="AQD92" s="447"/>
      <c r="AQE92" s="449"/>
      <c r="AQF92" s="450">
        <f t="shared" si="6000"/>
        <v>0</v>
      </c>
      <c r="AQG92" s="463"/>
      <c r="AQH92" s="448"/>
      <c r="AQJ92" s="458"/>
      <c r="AQK92" s="447"/>
      <c r="AQL92" s="447"/>
      <c r="AQM92" s="447"/>
      <c r="AQN92" s="450">
        <f t="shared" si="6001"/>
        <v>0</v>
      </c>
      <c r="AQO92" s="447"/>
      <c r="AQP92" s="447"/>
      <c r="AQQ92" s="447"/>
      <c r="AQR92" s="447"/>
      <c r="AQS92" s="447"/>
      <c r="AQT92" s="449"/>
      <c r="AQU92" s="450">
        <f t="shared" si="6002"/>
        <v>0</v>
      </c>
      <c r="AQV92" s="463"/>
      <c r="AQW92" s="448"/>
      <c r="AQY92" s="458"/>
      <c r="AQZ92" s="447"/>
      <c r="ARA92" s="447"/>
      <c r="ARB92" s="447"/>
      <c r="ARC92" s="450">
        <f t="shared" si="6003"/>
        <v>0</v>
      </c>
      <c r="ARD92" s="447"/>
      <c r="ARE92" s="447"/>
      <c r="ARF92" s="447"/>
      <c r="ARG92" s="447"/>
      <c r="ARH92" s="447"/>
      <c r="ARI92" s="449"/>
      <c r="ARJ92" s="450">
        <f t="shared" si="6004"/>
        <v>0</v>
      </c>
      <c r="ARK92" s="463"/>
      <c r="ARL92" s="448"/>
      <c r="ARN92" s="458"/>
      <c r="ARO92" s="447"/>
      <c r="ARP92" s="447"/>
      <c r="ARQ92" s="447"/>
      <c r="ARR92" s="450">
        <f t="shared" si="6005"/>
        <v>0</v>
      </c>
      <c r="ARS92" s="447"/>
      <c r="ART92" s="447"/>
      <c r="ARU92" s="447"/>
      <c r="ARV92" s="447"/>
      <c r="ARW92" s="447"/>
      <c r="ARX92" s="449"/>
      <c r="ARY92" s="450">
        <f t="shared" si="6006"/>
        <v>0</v>
      </c>
      <c r="ARZ92" s="463"/>
      <c r="ASA92" s="448"/>
      <c r="ASC92" s="458"/>
      <c r="ASD92" s="447"/>
      <c r="ASE92" s="447"/>
      <c r="ASF92" s="447"/>
      <c r="ASG92" s="450">
        <f t="shared" si="6007"/>
        <v>0</v>
      </c>
      <c r="ASH92" s="447"/>
      <c r="ASI92" s="447"/>
      <c r="ASJ92" s="447"/>
      <c r="ASK92" s="447"/>
      <c r="ASL92" s="447"/>
      <c r="ASM92" s="449"/>
      <c r="ASN92" s="450">
        <f t="shared" si="6008"/>
        <v>0</v>
      </c>
      <c r="ASO92" s="463"/>
      <c r="ASP92" s="448"/>
      <c r="ASR92" s="458"/>
      <c r="ASS92" s="447"/>
      <c r="AST92" s="447"/>
      <c r="ASU92" s="447"/>
      <c r="ASV92" s="450">
        <f t="shared" si="6009"/>
        <v>0</v>
      </c>
      <c r="ASW92" s="447"/>
      <c r="ASX92" s="447"/>
      <c r="ASY92" s="447"/>
      <c r="ASZ92" s="447"/>
      <c r="ATA92" s="447"/>
      <c r="ATB92" s="449"/>
      <c r="ATC92" s="450">
        <f t="shared" si="6010"/>
        <v>0</v>
      </c>
      <c r="ATD92" s="463"/>
      <c r="ATE92" s="448"/>
      <c r="ATG92" s="458"/>
      <c r="ATH92" s="447"/>
      <c r="ATI92" s="447"/>
      <c r="ATJ92" s="447"/>
      <c r="ATK92" s="450">
        <f t="shared" si="6011"/>
        <v>0</v>
      </c>
      <c r="ATL92" s="447"/>
      <c r="ATM92" s="447"/>
      <c r="ATN92" s="447"/>
      <c r="ATO92" s="447"/>
      <c r="ATP92" s="447"/>
      <c r="ATQ92" s="449"/>
      <c r="ATR92" s="450">
        <f t="shared" si="6012"/>
        <v>0</v>
      </c>
      <c r="ATS92" s="463"/>
      <c r="ATT92" s="448"/>
      <c r="ATV92" s="458"/>
      <c r="ATW92" s="447"/>
      <c r="ATX92" s="447"/>
      <c r="ATY92" s="447"/>
      <c r="ATZ92" s="450">
        <f t="shared" si="6013"/>
        <v>0</v>
      </c>
      <c r="AUA92" s="447"/>
      <c r="AUB92" s="447"/>
      <c r="AUC92" s="447"/>
      <c r="AUD92" s="447"/>
      <c r="AUE92" s="447"/>
      <c r="AUF92" s="449"/>
      <c r="AUG92" s="450">
        <f t="shared" si="6014"/>
        <v>0</v>
      </c>
      <c r="AUH92" s="463"/>
      <c r="AUI92" s="448"/>
      <c r="AUK92" s="458"/>
      <c r="AUL92" s="447"/>
      <c r="AUM92" s="447"/>
      <c r="AUN92" s="447"/>
      <c r="AUO92" s="450">
        <f t="shared" si="6015"/>
        <v>0</v>
      </c>
      <c r="AUP92" s="447"/>
      <c r="AUQ92" s="447"/>
      <c r="AUR92" s="447"/>
      <c r="AUS92" s="447"/>
      <c r="AUT92" s="447"/>
      <c r="AUU92" s="449"/>
      <c r="AUV92" s="450">
        <f t="shared" si="6016"/>
        <v>0</v>
      </c>
      <c r="AUW92" s="463"/>
      <c r="AUX92" s="448"/>
      <c r="AUZ92" s="458"/>
      <c r="AVA92" s="447"/>
      <c r="AVB92" s="447"/>
      <c r="AVC92" s="447"/>
      <c r="AVD92" s="450">
        <f t="shared" si="6017"/>
        <v>0</v>
      </c>
      <c r="AVE92" s="447"/>
      <c r="AVF92" s="447"/>
      <c r="AVG92" s="447"/>
      <c r="AVH92" s="447"/>
      <c r="AVI92" s="447"/>
      <c r="AVJ92" s="449"/>
      <c r="AVK92" s="450">
        <f t="shared" si="6018"/>
        <v>0</v>
      </c>
      <c r="AVL92" s="463"/>
      <c r="AVM92" s="448"/>
      <c r="AVO92" s="458"/>
      <c r="AVP92" s="447"/>
      <c r="AVQ92" s="447"/>
      <c r="AVR92" s="447"/>
      <c r="AVS92" s="450">
        <f t="shared" si="6019"/>
        <v>0</v>
      </c>
      <c r="AVT92" s="447"/>
      <c r="AVU92" s="447"/>
      <c r="AVV92" s="447"/>
      <c r="AVW92" s="447"/>
      <c r="AVX92" s="447"/>
      <c r="AVY92" s="449"/>
      <c r="AVZ92" s="450">
        <f t="shared" si="6020"/>
        <v>0</v>
      </c>
      <c r="AWA92" s="463"/>
      <c r="AWB92" s="448"/>
      <c r="AWD92" s="458"/>
      <c r="AWE92" s="447"/>
      <c r="AWF92" s="447"/>
      <c r="AWG92" s="447"/>
      <c r="AWH92" s="450">
        <f t="shared" si="6021"/>
        <v>0</v>
      </c>
      <c r="AWI92" s="447"/>
      <c r="AWJ92" s="447"/>
      <c r="AWK92" s="447"/>
      <c r="AWL92" s="447"/>
      <c r="AWM92" s="447"/>
      <c r="AWN92" s="449"/>
      <c r="AWO92" s="450">
        <f t="shared" si="6022"/>
        <v>0</v>
      </c>
      <c r="AWP92" s="463"/>
      <c r="AWQ92" s="448"/>
      <c r="AWS92" s="458"/>
      <c r="AWT92" s="447"/>
      <c r="AWU92" s="447"/>
      <c r="AWV92" s="447"/>
      <c r="AWW92" s="450">
        <f t="shared" si="6023"/>
        <v>0</v>
      </c>
      <c r="AWX92" s="447"/>
      <c r="AWY92" s="447"/>
      <c r="AWZ92" s="447"/>
      <c r="AXA92" s="447"/>
      <c r="AXB92" s="447"/>
      <c r="AXC92" s="449"/>
      <c r="AXD92" s="450">
        <f t="shared" si="6024"/>
        <v>0</v>
      </c>
      <c r="AXE92" s="463"/>
      <c r="AXF92" s="448"/>
      <c r="AXH92" s="458"/>
      <c r="AXI92" s="447"/>
      <c r="AXJ92" s="447"/>
      <c r="AXK92" s="447"/>
      <c r="AXL92" s="450">
        <f t="shared" si="6025"/>
        <v>0</v>
      </c>
      <c r="AXM92" s="447"/>
      <c r="AXN92" s="447"/>
      <c r="AXO92" s="447"/>
      <c r="AXP92" s="447"/>
      <c r="AXQ92" s="447"/>
      <c r="AXR92" s="449"/>
      <c r="AXS92" s="450">
        <f t="shared" si="6026"/>
        <v>0</v>
      </c>
      <c r="AXT92" s="463"/>
      <c r="AXU92" s="448"/>
      <c r="AXW92" s="458"/>
      <c r="AXX92" s="447"/>
      <c r="AXY92" s="447"/>
      <c r="AXZ92" s="447"/>
      <c r="AYA92" s="450">
        <f t="shared" si="6027"/>
        <v>0</v>
      </c>
      <c r="AYB92" s="447"/>
      <c r="AYC92" s="447"/>
      <c r="AYD92" s="447"/>
      <c r="AYE92" s="447"/>
      <c r="AYF92" s="447"/>
      <c r="AYG92" s="449"/>
      <c r="AYH92" s="450">
        <f t="shared" si="6028"/>
        <v>0</v>
      </c>
      <c r="AYI92" s="463"/>
      <c r="AYJ92" s="448"/>
      <c r="AYL92" s="458"/>
      <c r="AYM92" s="447"/>
      <c r="AYN92" s="447"/>
      <c r="AYO92" s="447"/>
      <c r="AYP92" s="450">
        <f t="shared" si="6029"/>
        <v>0</v>
      </c>
      <c r="AYQ92" s="447"/>
      <c r="AYR92" s="447"/>
      <c r="AYS92" s="447"/>
      <c r="AYT92" s="447"/>
      <c r="AYU92" s="447"/>
      <c r="AYV92" s="449"/>
      <c r="AYW92" s="450">
        <f t="shared" si="6030"/>
        <v>0</v>
      </c>
      <c r="AYX92" s="463"/>
      <c r="AYY92" s="448"/>
      <c r="AZA92" s="458"/>
      <c r="AZB92" s="447"/>
      <c r="AZC92" s="447"/>
      <c r="AZD92" s="447"/>
      <c r="AZE92" s="450">
        <f t="shared" si="6031"/>
        <v>0</v>
      </c>
      <c r="AZF92" s="447"/>
      <c r="AZG92" s="447"/>
      <c r="AZH92" s="447"/>
      <c r="AZI92" s="447"/>
      <c r="AZJ92" s="447"/>
      <c r="AZK92" s="449"/>
      <c r="AZL92" s="450">
        <f t="shared" si="6032"/>
        <v>0</v>
      </c>
      <c r="AZM92" s="463"/>
      <c r="AZN92" s="448"/>
      <c r="AZP92" s="458"/>
      <c r="AZQ92" s="447"/>
      <c r="AZR92" s="447"/>
      <c r="AZS92" s="447"/>
      <c r="AZT92" s="450">
        <f t="shared" si="6033"/>
        <v>0</v>
      </c>
      <c r="AZU92" s="447"/>
      <c r="AZV92" s="447"/>
      <c r="AZW92" s="447"/>
      <c r="AZX92" s="447"/>
      <c r="AZY92" s="447"/>
      <c r="AZZ92" s="449"/>
      <c r="BAA92" s="450">
        <f t="shared" si="6034"/>
        <v>0</v>
      </c>
      <c r="BAB92" s="463"/>
      <c r="BAC92" s="448"/>
      <c r="BAE92" s="458"/>
      <c r="BAF92" s="447"/>
      <c r="BAG92" s="447"/>
      <c r="BAH92" s="447"/>
      <c r="BAI92" s="450">
        <f t="shared" si="6035"/>
        <v>0</v>
      </c>
      <c r="BAJ92" s="447"/>
      <c r="BAK92" s="447"/>
      <c r="BAL92" s="447"/>
      <c r="BAM92" s="447"/>
      <c r="BAN92" s="447"/>
      <c r="BAO92" s="449"/>
      <c r="BAP92" s="450">
        <f t="shared" si="6036"/>
        <v>0</v>
      </c>
      <c r="BAQ92" s="463"/>
      <c r="BAR92" s="448"/>
      <c r="BAT92" s="458"/>
      <c r="BAU92" s="447"/>
      <c r="BAV92" s="447"/>
      <c r="BAW92" s="447"/>
      <c r="BAX92" s="450">
        <f t="shared" si="6037"/>
        <v>0</v>
      </c>
      <c r="BAY92" s="447"/>
      <c r="BAZ92" s="447"/>
      <c r="BBA92" s="447"/>
      <c r="BBB92" s="447"/>
      <c r="BBC92" s="447"/>
      <c r="BBD92" s="449"/>
      <c r="BBE92" s="450">
        <f t="shared" si="6038"/>
        <v>0</v>
      </c>
      <c r="BBF92" s="463"/>
      <c r="BBG92" s="448"/>
      <c r="BBI92" s="458"/>
      <c r="BBJ92" s="447"/>
      <c r="BBK92" s="447"/>
      <c r="BBL92" s="447"/>
      <c r="BBM92" s="450">
        <f t="shared" si="6039"/>
        <v>0</v>
      </c>
      <c r="BBN92" s="447"/>
      <c r="BBO92" s="447"/>
      <c r="BBP92" s="447"/>
      <c r="BBQ92" s="447"/>
      <c r="BBR92" s="447"/>
      <c r="BBS92" s="449"/>
      <c r="BBT92" s="450">
        <f t="shared" si="6040"/>
        <v>0</v>
      </c>
      <c r="BBU92" s="463"/>
      <c r="BBV92" s="448"/>
      <c r="BBX92" s="458"/>
      <c r="BBY92" s="447"/>
      <c r="BBZ92" s="447"/>
      <c r="BCA92" s="447"/>
      <c r="BCB92" s="450">
        <f t="shared" si="6041"/>
        <v>0</v>
      </c>
      <c r="BCC92" s="447"/>
      <c r="BCD92" s="447"/>
      <c r="BCE92" s="447"/>
      <c r="BCF92" s="447"/>
      <c r="BCG92" s="447"/>
      <c r="BCH92" s="449"/>
      <c r="BCI92" s="450">
        <f t="shared" si="6042"/>
        <v>0</v>
      </c>
      <c r="BCJ92" s="463"/>
      <c r="BCK92" s="448"/>
      <c r="BCM92" s="458"/>
      <c r="BCN92" s="447"/>
      <c r="BCO92" s="447"/>
      <c r="BCP92" s="447"/>
      <c r="BCQ92" s="450">
        <f t="shared" si="6043"/>
        <v>0</v>
      </c>
      <c r="BCR92" s="447"/>
      <c r="BCS92" s="447"/>
      <c r="BCT92" s="447"/>
      <c r="BCU92" s="447"/>
      <c r="BCV92" s="447"/>
      <c r="BCW92" s="449"/>
      <c r="BCX92" s="450">
        <f t="shared" si="6044"/>
        <v>0</v>
      </c>
      <c r="BCY92" s="463"/>
      <c r="BCZ92" s="448"/>
      <c r="BDB92" s="458"/>
      <c r="BDC92" s="447"/>
      <c r="BDD92" s="447"/>
      <c r="BDE92" s="447"/>
      <c r="BDF92" s="450">
        <f t="shared" si="6045"/>
        <v>0</v>
      </c>
      <c r="BDG92" s="447"/>
      <c r="BDH92" s="447"/>
      <c r="BDI92" s="447"/>
      <c r="BDJ92" s="447"/>
      <c r="BDK92" s="447"/>
      <c r="BDL92" s="449"/>
      <c r="BDM92" s="450">
        <f t="shared" si="6046"/>
        <v>0</v>
      </c>
      <c r="BDN92" s="463"/>
      <c r="BDO92" s="448"/>
      <c r="BDQ92" s="458"/>
      <c r="BDR92" s="447"/>
      <c r="BDS92" s="447"/>
      <c r="BDT92" s="447"/>
      <c r="BDU92" s="450">
        <f t="shared" si="6047"/>
        <v>0</v>
      </c>
      <c r="BDV92" s="447"/>
      <c r="BDW92" s="447"/>
      <c r="BDX92" s="447"/>
      <c r="BDY92" s="447"/>
      <c r="BDZ92" s="447"/>
      <c r="BEA92" s="449"/>
      <c r="BEB92" s="450">
        <f t="shared" si="6048"/>
        <v>0</v>
      </c>
      <c r="BEC92" s="463"/>
      <c r="BED92" s="448"/>
      <c r="BEF92" s="458"/>
      <c r="BEG92" s="447"/>
      <c r="BEH92" s="447"/>
      <c r="BEI92" s="447"/>
      <c r="BEJ92" s="450">
        <f t="shared" si="6049"/>
        <v>0</v>
      </c>
      <c r="BEK92" s="447"/>
      <c r="BEL92" s="447"/>
      <c r="BEM92" s="447"/>
      <c r="BEN92" s="447"/>
      <c r="BEO92" s="447"/>
      <c r="BEP92" s="449"/>
      <c r="BEQ92" s="450">
        <f t="shared" si="6050"/>
        <v>0</v>
      </c>
      <c r="BER92" s="463"/>
      <c r="BES92" s="448"/>
      <c r="BEU92" s="458"/>
      <c r="BEV92" s="447"/>
      <c r="BEW92" s="447"/>
      <c r="BEX92" s="447"/>
      <c r="BEY92" s="450">
        <f t="shared" si="6051"/>
        <v>0</v>
      </c>
      <c r="BEZ92" s="447"/>
      <c r="BFA92" s="447"/>
      <c r="BFB92" s="447"/>
      <c r="BFC92" s="447"/>
      <c r="BFD92" s="447"/>
      <c r="BFE92" s="449"/>
      <c r="BFF92" s="450">
        <f t="shared" si="6052"/>
        <v>0</v>
      </c>
      <c r="BFG92" s="463"/>
      <c r="BFH92" s="448"/>
      <c r="BFJ92" s="458"/>
      <c r="BFK92" s="447"/>
      <c r="BFL92" s="447"/>
      <c r="BFM92" s="447"/>
      <c r="BFN92" s="450">
        <f t="shared" si="6053"/>
        <v>0</v>
      </c>
      <c r="BFO92" s="447"/>
      <c r="BFP92" s="447"/>
      <c r="BFQ92" s="447"/>
      <c r="BFR92" s="447"/>
      <c r="BFS92" s="447"/>
      <c r="BFT92" s="449"/>
      <c r="BFU92" s="450">
        <f t="shared" si="6054"/>
        <v>0</v>
      </c>
      <c r="BFV92" s="463"/>
      <c r="BFW92" s="448"/>
      <c r="BFY92" s="458"/>
      <c r="BFZ92" s="447"/>
      <c r="BGA92" s="447"/>
      <c r="BGB92" s="447"/>
      <c r="BGC92" s="450">
        <f t="shared" si="6055"/>
        <v>0</v>
      </c>
      <c r="BGD92" s="447"/>
      <c r="BGE92" s="447"/>
      <c r="BGF92" s="447"/>
      <c r="BGG92" s="447"/>
      <c r="BGH92" s="447"/>
      <c r="BGI92" s="449"/>
      <c r="BGJ92" s="450">
        <f t="shared" si="6056"/>
        <v>0</v>
      </c>
      <c r="BGK92" s="463"/>
      <c r="BGL92" s="448"/>
      <c r="BGN92" s="458"/>
      <c r="BGO92" s="447"/>
      <c r="BGP92" s="447"/>
      <c r="BGQ92" s="447"/>
      <c r="BGR92" s="450">
        <f t="shared" si="6057"/>
        <v>0</v>
      </c>
      <c r="BGS92" s="447"/>
      <c r="BGT92" s="447"/>
      <c r="BGU92" s="447"/>
      <c r="BGV92" s="447"/>
      <c r="BGW92" s="447"/>
      <c r="BGX92" s="449"/>
      <c r="BGY92" s="450">
        <f t="shared" si="6058"/>
        <v>0</v>
      </c>
      <c r="BGZ92" s="463"/>
      <c r="BHA92" s="448"/>
      <c r="BHC92" s="458"/>
      <c r="BHD92" s="447"/>
      <c r="BHE92" s="447"/>
      <c r="BHF92" s="447"/>
      <c r="BHG92" s="450">
        <f t="shared" si="6059"/>
        <v>0</v>
      </c>
      <c r="BHH92" s="447"/>
      <c r="BHI92" s="447"/>
      <c r="BHJ92" s="447"/>
      <c r="BHK92" s="447"/>
      <c r="BHL92" s="447"/>
      <c r="BHM92" s="449"/>
      <c r="BHN92" s="450">
        <f t="shared" si="6060"/>
        <v>0</v>
      </c>
      <c r="BHO92" s="463"/>
      <c r="BHP92" s="448"/>
      <c r="BHR92" s="458"/>
      <c r="BHS92" s="447"/>
      <c r="BHT92" s="447"/>
      <c r="BHU92" s="447"/>
      <c r="BHV92" s="450">
        <f t="shared" si="6061"/>
        <v>0</v>
      </c>
      <c r="BHW92" s="447"/>
      <c r="BHX92" s="447"/>
      <c r="BHY92" s="447"/>
      <c r="BHZ92" s="447"/>
      <c r="BIA92" s="447"/>
      <c r="BIB92" s="449"/>
      <c r="BIC92" s="450">
        <f t="shared" si="6062"/>
        <v>0</v>
      </c>
      <c r="BID92" s="463"/>
      <c r="BIE92" s="448"/>
      <c r="BIG92" s="458"/>
      <c r="BIH92" s="447"/>
      <c r="BII92" s="447"/>
      <c r="BIJ92" s="447"/>
      <c r="BIK92" s="450">
        <f t="shared" si="6063"/>
        <v>0</v>
      </c>
      <c r="BIL92" s="447"/>
      <c r="BIM92" s="447"/>
      <c r="BIN92" s="447"/>
      <c r="BIO92" s="447"/>
      <c r="BIP92" s="447"/>
      <c r="BIQ92" s="449"/>
      <c r="BIR92" s="450">
        <f t="shared" si="6064"/>
        <v>0</v>
      </c>
      <c r="BIS92" s="463"/>
      <c r="BIT92" s="448"/>
      <c r="BIV92" s="458"/>
      <c r="BIW92" s="447"/>
      <c r="BIX92" s="447"/>
      <c r="BIY92" s="447"/>
      <c r="BIZ92" s="450">
        <f t="shared" si="6065"/>
        <v>0</v>
      </c>
      <c r="BJA92" s="447"/>
      <c r="BJB92" s="447"/>
      <c r="BJC92" s="447"/>
      <c r="BJD92" s="447"/>
      <c r="BJE92" s="447"/>
      <c r="BJF92" s="449"/>
      <c r="BJG92" s="450">
        <f t="shared" si="6066"/>
        <v>0</v>
      </c>
      <c r="BJH92" s="463"/>
      <c r="BJI92" s="448"/>
      <c r="BJK92" s="458"/>
      <c r="BJL92" s="447"/>
      <c r="BJM92" s="447"/>
      <c r="BJN92" s="447"/>
      <c r="BJO92" s="450">
        <f t="shared" si="6067"/>
        <v>0</v>
      </c>
      <c r="BJP92" s="447"/>
      <c r="BJQ92" s="447"/>
      <c r="BJR92" s="447"/>
      <c r="BJS92" s="447"/>
      <c r="BJT92" s="447"/>
      <c r="BJU92" s="449"/>
      <c r="BJV92" s="450">
        <f t="shared" si="6068"/>
        <v>0</v>
      </c>
      <c r="BJW92" s="463"/>
      <c r="BJX92" s="448"/>
      <c r="BJZ92" s="458"/>
      <c r="BKA92" s="447"/>
      <c r="BKB92" s="447"/>
      <c r="BKC92" s="447"/>
      <c r="BKD92" s="450">
        <f t="shared" si="6069"/>
        <v>0</v>
      </c>
      <c r="BKE92" s="447"/>
      <c r="BKF92" s="447"/>
      <c r="BKG92" s="447"/>
      <c r="BKH92" s="447"/>
      <c r="BKI92" s="447"/>
      <c r="BKJ92" s="449"/>
      <c r="BKK92" s="450">
        <f t="shared" si="6070"/>
        <v>0</v>
      </c>
      <c r="BKL92" s="463"/>
      <c r="BKM92" s="448"/>
      <c r="BKO92" s="458"/>
      <c r="BKP92" s="447"/>
      <c r="BKQ92" s="447"/>
      <c r="BKR92" s="447"/>
      <c r="BKS92" s="450">
        <f t="shared" si="6071"/>
        <v>0</v>
      </c>
      <c r="BKT92" s="447"/>
      <c r="BKU92" s="447"/>
      <c r="BKV92" s="447"/>
      <c r="BKW92" s="447"/>
      <c r="BKX92" s="447"/>
      <c r="BKY92" s="449"/>
      <c r="BKZ92" s="450">
        <f t="shared" si="6072"/>
        <v>0</v>
      </c>
      <c r="BLA92" s="463"/>
      <c r="BLB92" s="448"/>
      <c r="BLD92" s="458"/>
      <c r="BLE92" s="447"/>
      <c r="BLF92" s="447"/>
      <c r="BLG92" s="447"/>
      <c r="BLH92" s="450">
        <f t="shared" si="6073"/>
        <v>0</v>
      </c>
      <c r="BLI92" s="447"/>
      <c r="BLJ92" s="447"/>
      <c r="BLK92" s="447"/>
      <c r="BLL92" s="447"/>
      <c r="BLM92" s="447"/>
      <c r="BLN92" s="449"/>
      <c r="BLO92" s="450">
        <f t="shared" si="6074"/>
        <v>0</v>
      </c>
      <c r="BLP92" s="463"/>
      <c r="BLQ92" s="448"/>
      <c r="BLS92" s="458"/>
      <c r="BLT92" s="447"/>
      <c r="BLU92" s="447"/>
      <c r="BLV92" s="447"/>
      <c r="BLW92" s="450">
        <f t="shared" si="6075"/>
        <v>0</v>
      </c>
      <c r="BLX92" s="447"/>
      <c r="BLY92" s="447"/>
      <c r="BLZ92" s="447"/>
      <c r="BMA92" s="447"/>
      <c r="BMB92" s="447"/>
      <c r="BMC92" s="449"/>
      <c r="BMD92" s="450">
        <f t="shared" si="6076"/>
        <v>0</v>
      </c>
      <c r="BME92" s="463"/>
      <c r="BMF92" s="448"/>
      <c r="BMH92" s="458"/>
      <c r="BMI92" s="447"/>
      <c r="BMJ92" s="447"/>
      <c r="BMK92" s="447"/>
      <c r="BML92" s="450">
        <f t="shared" si="6077"/>
        <v>0</v>
      </c>
      <c r="BMM92" s="447"/>
      <c r="BMN92" s="447"/>
      <c r="BMO92" s="447"/>
      <c r="BMP92" s="447"/>
      <c r="BMQ92" s="447"/>
      <c r="BMR92" s="449"/>
      <c r="BMS92" s="450">
        <f t="shared" si="6078"/>
        <v>0</v>
      </c>
      <c r="BMT92" s="463"/>
      <c r="BMU92" s="448"/>
      <c r="BMW92" s="458"/>
      <c r="BMX92" s="447"/>
      <c r="BMY92" s="447"/>
      <c r="BMZ92" s="447"/>
      <c r="BNA92" s="450">
        <f t="shared" si="6079"/>
        <v>0</v>
      </c>
      <c r="BNB92" s="447"/>
      <c r="BNC92" s="447"/>
      <c r="BND92" s="447"/>
      <c r="BNE92" s="447"/>
      <c r="BNF92" s="447"/>
      <c r="BNG92" s="449"/>
      <c r="BNH92" s="450">
        <f t="shared" si="6080"/>
        <v>0</v>
      </c>
      <c r="BNI92" s="463"/>
      <c r="BNJ92" s="448"/>
      <c r="BNL92" s="458"/>
      <c r="BNM92" s="447"/>
      <c r="BNN92" s="447"/>
      <c r="BNO92" s="447"/>
      <c r="BNP92" s="450">
        <f t="shared" si="6081"/>
        <v>0</v>
      </c>
      <c r="BNQ92" s="447"/>
      <c r="BNR92" s="447"/>
      <c r="BNS92" s="447"/>
      <c r="BNT92" s="447"/>
      <c r="BNU92" s="447"/>
      <c r="BNV92" s="449"/>
      <c r="BNW92" s="450">
        <f t="shared" si="6082"/>
        <v>0</v>
      </c>
      <c r="BNX92" s="463"/>
      <c r="BNY92" s="448"/>
      <c r="BOA92" s="458"/>
      <c r="BOB92" s="447"/>
      <c r="BOC92" s="447"/>
      <c r="BOD92" s="447"/>
      <c r="BOE92" s="450">
        <f t="shared" si="6083"/>
        <v>0</v>
      </c>
      <c r="BOF92" s="447"/>
      <c r="BOG92" s="447"/>
      <c r="BOH92" s="447"/>
      <c r="BOI92" s="447"/>
      <c r="BOJ92" s="447"/>
      <c r="BOK92" s="449"/>
      <c r="BOL92" s="450">
        <f t="shared" si="6084"/>
        <v>0</v>
      </c>
      <c r="BOM92" s="463"/>
      <c r="BON92" s="448"/>
      <c r="BOP92" s="458"/>
      <c r="BOQ92" s="447"/>
      <c r="BOR92" s="447"/>
      <c r="BOS92" s="447"/>
      <c r="BOT92" s="450">
        <f t="shared" si="6085"/>
        <v>0</v>
      </c>
      <c r="BOU92" s="447"/>
      <c r="BOV92" s="447"/>
      <c r="BOW92" s="447"/>
      <c r="BOX92" s="447"/>
      <c r="BOY92" s="447"/>
      <c r="BOZ92" s="449"/>
      <c r="BPA92" s="450">
        <f t="shared" si="6086"/>
        <v>0</v>
      </c>
      <c r="BPB92" s="463"/>
      <c r="BPC92" s="448"/>
      <c r="BPE92" s="458"/>
      <c r="BPF92" s="447"/>
      <c r="BPG92" s="447"/>
      <c r="BPH92" s="447"/>
      <c r="BPI92" s="450">
        <f t="shared" si="6087"/>
        <v>0</v>
      </c>
      <c r="BPJ92" s="447"/>
      <c r="BPK92" s="447"/>
      <c r="BPL92" s="447"/>
      <c r="BPM92" s="447"/>
      <c r="BPN92" s="447"/>
      <c r="BPO92" s="449"/>
      <c r="BPP92" s="450">
        <f t="shared" si="6088"/>
        <v>0</v>
      </c>
      <c r="BPQ92" s="463"/>
      <c r="BPR92" s="448"/>
      <c r="BPT92" s="458"/>
      <c r="BPU92" s="447"/>
      <c r="BPV92" s="447"/>
      <c r="BPW92" s="447"/>
      <c r="BPX92" s="450">
        <f t="shared" si="6089"/>
        <v>0</v>
      </c>
      <c r="BPY92" s="447"/>
      <c r="BPZ92" s="447"/>
      <c r="BQA92" s="447"/>
      <c r="BQB92" s="447"/>
      <c r="BQC92" s="447"/>
      <c r="BQD92" s="449"/>
      <c r="BQE92" s="450">
        <f t="shared" si="6090"/>
        <v>0</v>
      </c>
      <c r="BQF92" s="463"/>
      <c r="BQG92" s="448"/>
      <c r="BQI92" s="458"/>
      <c r="BQJ92" s="447"/>
      <c r="BQK92" s="447"/>
      <c r="BQL92" s="447"/>
      <c r="BQM92" s="450">
        <f t="shared" si="6091"/>
        <v>0</v>
      </c>
      <c r="BQN92" s="447"/>
      <c r="BQO92" s="447"/>
      <c r="BQP92" s="447"/>
      <c r="BQQ92" s="447"/>
      <c r="BQR92" s="447"/>
      <c r="BQS92" s="449"/>
      <c r="BQT92" s="450">
        <f t="shared" si="6092"/>
        <v>0</v>
      </c>
      <c r="BQU92" s="463"/>
      <c r="BQV92" s="448"/>
      <c r="BQX92" s="458"/>
      <c r="BQY92" s="447"/>
      <c r="BQZ92" s="447"/>
      <c r="BRA92" s="447"/>
      <c r="BRB92" s="450">
        <f t="shared" si="6093"/>
        <v>0</v>
      </c>
      <c r="BRC92" s="447"/>
      <c r="BRD92" s="447"/>
      <c r="BRE92" s="447"/>
      <c r="BRF92" s="447"/>
      <c r="BRG92" s="447"/>
      <c r="BRH92" s="449"/>
      <c r="BRI92" s="450">
        <f t="shared" si="6094"/>
        <v>0</v>
      </c>
      <c r="BRJ92" s="463"/>
      <c r="BRK92" s="448"/>
      <c r="BRM92" s="458"/>
      <c r="BRN92" s="447"/>
      <c r="BRO92" s="447"/>
      <c r="BRP92" s="447"/>
      <c r="BRQ92" s="450">
        <f t="shared" si="6095"/>
        <v>0</v>
      </c>
      <c r="BRR92" s="447"/>
      <c r="BRS92" s="447"/>
      <c r="BRT92" s="447"/>
      <c r="BRU92" s="447"/>
      <c r="BRV92" s="447"/>
      <c r="BRW92" s="449"/>
      <c r="BRX92" s="450">
        <f t="shared" si="6096"/>
        <v>0</v>
      </c>
      <c r="BRY92" s="463"/>
      <c r="BRZ92" s="448"/>
      <c r="BSB92" s="458"/>
      <c r="BSC92" s="447"/>
      <c r="BSD92" s="447"/>
      <c r="BSE92" s="447"/>
      <c r="BSF92" s="450">
        <f t="shared" si="6097"/>
        <v>0</v>
      </c>
      <c r="BSG92" s="447"/>
      <c r="BSH92" s="447"/>
      <c r="BSI92" s="447"/>
      <c r="BSJ92" s="447"/>
      <c r="BSK92" s="447"/>
      <c r="BSL92" s="449"/>
      <c r="BSM92" s="450">
        <f t="shared" si="6098"/>
        <v>0</v>
      </c>
      <c r="BSN92" s="463"/>
      <c r="BSO92" s="448"/>
      <c r="BSQ92" s="458"/>
      <c r="BSR92" s="447"/>
      <c r="BSS92" s="447"/>
      <c r="BST92" s="447"/>
      <c r="BSU92" s="450">
        <f t="shared" si="6099"/>
        <v>0</v>
      </c>
      <c r="BSV92" s="447"/>
      <c r="BSW92" s="447"/>
      <c r="BSX92" s="447"/>
      <c r="BSY92" s="447"/>
      <c r="BSZ92" s="447"/>
      <c r="BTA92" s="449"/>
      <c r="BTB92" s="450">
        <f t="shared" si="6100"/>
        <v>0</v>
      </c>
      <c r="BTC92" s="463"/>
      <c r="BTD92" s="448"/>
      <c r="BTF92" s="458"/>
      <c r="BTG92" s="447"/>
      <c r="BTH92" s="447"/>
      <c r="BTI92" s="447"/>
      <c r="BTJ92" s="450">
        <f t="shared" si="6101"/>
        <v>0</v>
      </c>
      <c r="BTK92" s="447"/>
      <c r="BTL92" s="447"/>
      <c r="BTM92" s="447"/>
      <c r="BTN92" s="447"/>
      <c r="BTO92" s="447"/>
      <c r="BTP92" s="449"/>
      <c r="BTQ92" s="450">
        <f t="shared" si="6102"/>
        <v>0</v>
      </c>
      <c r="BTR92" s="463"/>
      <c r="BTS92" s="448"/>
      <c r="BTU92" s="458"/>
      <c r="BTV92" s="447"/>
      <c r="BTW92" s="447"/>
      <c r="BTX92" s="447"/>
      <c r="BTY92" s="450">
        <f t="shared" si="6103"/>
        <v>0</v>
      </c>
      <c r="BTZ92" s="447"/>
      <c r="BUA92" s="447"/>
      <c r="BUB92" s="447"/>
      <c r="BUC92" s="447"/>
      <c r="BUD92" s="447"/>
      <c r="BUE92" s="449"/>
      <c r="BUF92" s="450">
        <f t="shared" si="6104"/>
        <v>0</v>
      </c>
      <c r="BUG92" s="463"/>
      <c r="BUH92" s="448"/>
      <c r="BUJ92" s="458"/>
      <c r="BUK92" s="447"/>
      <c r="BUL92" s="447"/>
      <c r="BUM92" s="447"/>
      <c r="BUN92" s="450">
        <f t="shared" si="6105"/>
        <v>0</v>
      </c>
      <c r="BUO92" s="447"/>
      <c r="BUP92" s="447"/>
      <c r="BUQ92" s="447"/>
      <c r="BUR92" s="447"/>
      <c r="BUS92" s="447"/>
      <c r="BUT92" s="449"/>
      <c r="BUU92" s="450">
        <f t="shared" si="6106"/>
        <v>0</v>
      </c>
      <c r="BUV92" s="463"/>
      <c r="BUW92" s="448"/>
      <c r="BUY92" s="458"/>
      <c r="BUZ92" s="447"/>
      <c r="BVA92" s="447"/>
      <c r="BVB92" s="447"/>
      <c r="BVC92" s="450">
        <f t="shared" si="6107"/>
        <v>0</v>
      </c>
      <c r="BVD92" s="447"/>
      <c r="BVE92" s="447"/>
      <c r="BVF92" s="447"/>
      <c r="BVG92" s="447"/>
      <c r="BVH92" s="447"/>
      <c r="BVI92" s="449"/>
      <c r="BVJ92" s="450">
        <f t="shared" si="6108"/>
        <v>0</v>
      </c>
      <c r="BVK92" s="463"/>
      <c r="BVL92" s="448"/>
      <c r="BVN92" s="458"/>
      <c r="BVO92" s="447"/>
      <c r="BVP92" s="447"/>
      <c r="BVQ92" s="447"/>
      <c r="BVR92" s="450">
        <f t="shared" si="6109"/>
        <v>0</v>
      </c>
      <c r="BVS92" s="447"/>
      <c r="BVT92" s="447"/>
      <c r="BVU92" s="447"/>
      <c r="BVV92" s="447"/>
      <c r="BVW92" s="447"/>
      <c r="BVX92" s="449"/>
      <c r="BVY92" s="450">
        <f t="shared" si="6110"/>
        <v>0</v>
      </c>
      <c r="BVZ92" s="463"/>
      <c r="BWA92" s="448"/>
    </row>
    <row r="93" spans="2:1951" ht="15" hidden="1" customHeight="1" x14ac:dyDescent="0.2">
      <c r="B93" s="452" t="s">
        <v>324</v>
      </c>
      <c r="C93" s="450">
        <f t="shared" ref="C93:P93" si="6111">SUM(C94:C99)</f>
        <v>0</v>
      </c>
      <c r="D93" s="450">
        <f t="shared" si="6111"/>
        <v>0</v>
      </c>
      <c r="E93" s="450">
        <f t="shared" si="6111"/>
        <v>0</v>
      </c>
      <c r="F93" s="450">
        <f t="shared" si="6111"/>
        <v>0</v>
      </c>
      <c r="G93" s="450">
        <f t="shared" si="6111"/>
        <v>0</v>
      </c>
      <c r="H93" s="450">
        <f t="shared" si="6111"/>
        <v>0</v>
      </c>
      <c r="I93" s="450">
        <f t="shared" si="6111"/>
        <v>0</v>
      </c>
      <c r="J93" s="450">
        <f t="shared" si="6111"/>
        <v>0</v>
      </c>
      <c r="K93" s="450">
        <f t="shared" si="6111"/>
        <v>0</v>
      </c>
      <c r="L93" s="450">
        <f t="shared" si="6111"/>
        <v>0</v>
      </c>
      <c r="M93" s="450">
        <f t="shared" si="6111"/>
        <v>0</v>
      </c>
      <c r="N93" s="450">
        <f t="shared" si="6111"/>
        <v>0</v>
      </c>
      <c r="O93" s="450">
        <f t="shared" si="6111"/>
        <v>0</v>
      </c>
      <c r="P93" s="451">
        <f t="shared" si="6111"/>
        <v>0</v>
      </c>
      <c r="R93" s="457">
        <f t="shared" ref="R93:AE93" si="6112">SUM(R94:R99)</f>
        <v>0</v>
      </c>
      <c r="S93" s="450">
        <f t="shared" si="6112"/>
        <v>0</v>
      </c>
      <c r="T93" s="450">
        <f t="shared" si="6112"/>
        <v>0</v>
      </c>
      <c r="U93" s="450">
        <f t="shared" si="6112"/>
        <v>0</v>
      </c>
      <c r="V93" s="450">
        <f t="shared" si="6112"/>
        <v>0</v>
      </c>
      <c r="W93" s="450">
        <f t="shared" si="6112"/>
        <v>0</v>
      </c>
      <c r="X93" s="450">
        <f t="shared" si="6112"/>
        <v>0</v>
      </c>
      <c r="Y93" s="450">
        <f t="shared" si="6112"/>
        <v>0</v>
      </c>
      <c r="Z93" s="450">
        <f t="shared" si="6112"/>
        <v>0</v>
      </c>
      <c r="AA93" s="450">
        <f t="shared" si="6112"/>
        <v>0</v>
      </c>
      <c r="AB93" s="450">
        <f t="shared" si="6112"/>
        <v>0</v>
      </c>
      <c r="AC93" s="450">
        <f t="shared" si="6112"/>
        <v>0</v>
      </c>
      <c r="AD93" s="450">
        <f t="shared" si="6112"/>
        <v>0</v>
      </c>
      <c r="AE93" s="451">
        <f t="shared" si="6112"/>
        <v>0</v>
      </c>
      <c r="AG93" s="457">
        <f t="shared" ref="AG93:AT93" si="6113">SUM(AG94:AG99)</f>
        <v>0</v>
      </c>
      <c r="AH93" s="450">
        <f t="shared" si="6113"/>
        <v>0</v>
      </c>
      <c r="AI93" s="450">
        <f t="shared" si="6113"/>
        <v>0</v>
      </c>
      <c r="AJ93" s="450">
        <f t="shared" si="6113"/>
        <v>0</v>
      </c>
      <c r="AK93" s="450">
        <f t="shared" si="6113"/>
        <v>0</v>
      </c>
      <c r="AL93" s="450">
        <f t="shared" si="6113"/>
        <v>0</v>
      </c>
      <c r="AM93" s="450">
        <f t="shared" si="6113"/>
        <v>0</v>
      </c>
      <c r="AN93" s="450">
        <f t="shared" si="6113"/>
        <v>0</v>
      </c>
      <c r="AO93" s="450">
        <f t="shared" si="6113"/>
        <v>0</v>
      </c>
      <c r="AP93" s="450">
        <f t="shared" si="6113"/>
        <v>0</v>
      </c>
      <c r="AQ93" s="450">
        <f t="shared" si="6113"/>
        <v>0</v>
      </c>
      <c r="AR93" s="450">
        <f t="shared" si="6113"/>
        <v>0</v>
      </c>
      <c r="AS93" s="450">
        <f t="shared" si="6113"/>
        <v>0</v>
      </c>
      <c r="AT93" s="451">
        <f t="shared" si="6113"/>
        <v>0</v>
      </c>
      <c r="AV93" s="457">
        <f t="shared" ref="AV93:BI93" si="6114">SUM(AV94:AV99)</f>
        <v>0</v>
      </c>
      <c r="AW93" s="450">
        <f t="shared" si="6114"/>
        <v>0</v>
      </c>
      <c r="AX93" s="450">
        <f t="shared" si="6114"/>
        <v>0</v>
      </c>
      <c r="AY93" s="450">
        <f t="shared" si="6114"/>
        <v>0</v>
      </c>
      <c r="AZ93" s="450">
        <f t="shared" si="6114"/>
        <v>0</v>
      </c>
      <c r="BA93" s="450">
        <f t="shared" si="6114"/>
        <v>0</v>
      </c>
      <c r="BB93" s="450">
        <f t="shared" si="6114"/>
        <v>0</v>
      </c>
      <c r="BC93" s="450">
        <f t="shared" si="6114"/>
        <v>0</v>
      </c>
      <c r="BD93" s="450">
        <f t="shared" si="6114"/>
        <v>0</v>
      </c>
      <c r="BE93" s="450">
        <f t="shared" si="6114"/>
        <v>0</v>
      </c>
      <c r="BF93" s="450">
        <f t="shared" si="6114"/>
        <v>0</v>
      </c>
      <c r="BG93" s="450">
        <f t="shared" si="6114"/>
        <v>0</v>
      </c>
      <c r="BH93" s="450">
        <f t="shared" si="6114"/>
        <v>0</v>
      </c>
      <c r="BI93" s="451">
        <f t="shared" si="6114"/>
        <v>0</v>
      </c>
      <c r="BK93" s="457">
        <f t="shared" ref="BK93:BX93" si="6115">SUM(BK94:BK99)</f>
        <v>0</v>
      </c>
      <c r="BL93" s="450">
        <f t="shared" si="6115"/>
        <v>0</v>
      </c>
      <c r="BM93" s="450">
        <f t="shared" si="6115"/>
        <v>0</v>
      </c>
      <c r="BN93" s="450">
        <f t="shared" si="6115"/>
        <v>0</v>
      </c>
      <c r="BO93" s="450">
        <f t="shared" si="6115"/>
        <v>0</v>
      </c>
      <c r="BP93" s="450">
        <f t="shared" si="6115"/>
        <v>0</v>
      </c>
      <c r="BQ93" s="450">
        <f t="shared" si="6115"/>
        <v>0</v>
      </c>
      <c r="BR93" s="450">
        <f t="shared" si="6115"/>
        <v>0</v>
      </c>
      <c r="BS93" s="450">
        <f t="shared" si="6115"/>
        <v>0</v>
      </c>
      <c r="BT93" s="450">
        <f t="shared" si="6115"/>
        <v>0</v>
      </c>
      <c r="BU93" s="450">
        <f t="shared" si="6115"/>
        <v>0</v>
      </c>
      <c r="BV93" s="450">
        <f t="shared" si="6115"/>
        <v>0</v>
      </c>
      <c r="BW93" s="450">
        <f t="shared" si="6115"/>
        <v>0</v>
      </c>
      <c r="BX93" s="451">
        <f t="shared" si="6115"/>
        <v>0</v>
      </c>
      <c r="BZ93" s="457">
        <f t="shared" ref="BZ93:CM93" si="6116">SUM(BZ94:BZ99)</f>
        <v>0</v>
      </c>
      <c r="CA93" s="450">
        <f t="shared" si="6116"/>
        <v>0</v>
      </c>
      <c r="CB93" s="450">
        <f t="shared" si="6116"/>
        <v>0</v>
      </c>
      <c r="CC93" s="450">
        <f t="shared" si="6116"/>
        <v>0</v>
      </c>
      <c r="CD93" s="450">
        <f t="shared" si="6116"/>
        <v>0</v>
      </c>
      <c r="CE93" s="450">
        <f t="shared" si="6116"/>
        <v>0</v>
      </c>
      <c r="CF93" s="450">
        <f t="shared" si="6116"/>
        <v>0</v>
      </c>
      <c r="CG93" s="450">
        <f t="shared" si="6116"/>
        <v>0</v>
      </c>
      <c r="CH93" s="450">
        <f t="shared" si="6116"/>
        <v>0</v>
      </c>
      <c r="CI93" s="450">
        <f t="shared" si="6116"/>
        <v>0</v>
      </c>
      <c r="CJ93" s="450">
        <f t="shared" si="6116"/>
        <v>0</v>
      </c>
      <c r="CK93" s="450">
        <f t="shared" si="6116"/>
        <v>0</v>
      </c>
      <c r="CL93" s="450">
        <f t="shared" si="6116"/>
        <v>0</v>
      </c>
      <c r="CM93" s="451">
        <f t="shared" si="6116"/>
        <v>0</v>
      </c>
      <c r="CO93" s="457">
        <f t="shared" ref="CO93:DB93" si="6117">SUM(CO94:CO99)</f>
        <v>0</v>
      </c>
      <c r="CP93" s="450">
        <f t="shared" si="6117"/>
        <v>0</v>
      </c>
      <c r="CQ93" s="450">
        <f t="shared" si="6117"/>
        <v>0</v>
      </c>
      <c r="CR93" s="450">
        <f t="shared" si="6117"/>
        <v>0</v>
      </c>
      <c r="CS93" s="450">
        <f t="shared" si="6117"/>
        <v>0</v>
      </c>
      <c r="CT93" s="450">
        <f t="shared" si="6117"/>
        <v>0</v>
      </c>
      <c r="CU93" s="450">
        <f t="shared" si="6117"/>
        <v>0</v>
      </c>
      <c r="CV93" s="450">
        <f t="shared" si="6117"/>
        <v>0</v>
      </c>
      <c r="CW93" s="450">
        <f t="shared" si="6117"/>
        <v>0</v>
      </c>
      <c r="CX93" s="450">
        <f t="shared" si="6117"/>
        <v>0</v>
      </c>
      <c r="CY93" s="450">
        <f t="shared" si="6117"/>
        <v>0</v>
      </c>
      <c r="CZ93" s="450">
        <f t="shared" si="6117"/>
        <v>0</v>
      </c>
      <c r="DA93" s="450">
        <f t="shared" si="6117"/>
        <v>0</v>
      </c>
      <c r="DB93" s="451">
        <f t="shared" si="6117"/>
        <v>0</v>
      </c>
      <c r="DD93" s="457">
        <f t="shared" ref="DD93:DQ93" si="6118">SUM(DD94:DD99)</f>
        <v>0</v>
      </c>
      <c r="DE93" s="450">
        <f t="shared" si="6118"/>
        <v>0</v>
      </c>
      <c r="DF93" s="450">
        <f t="shared" si="6118"/>
        <v>0</v>
      </c>
      <c r="DG93" s="450">
        <f t="shared" si="6118"/>
        <v>0</v>
      </c>
      <c r="DH93" s="450">
        <f t="shared" si="6118"/>
        <v>0</v>
      </c>
      <c r="DI93" s="450">
        <f t="shared" si="6118"/>
        <v>0</v>
      </c>
      <c r="DJ93" s="450">
        <f t="shared" si="6118"/>
        <v>0</v>
      </c>
      <c r="DK93" s="450">
        <f t="shared" si="6118"/>
        <v>0</v>
      </c>
      <c r="DL93" s="450">
        <f t="shared" si="6118"/>
        <v>0</v>
      </c>
      <c r="DM93" s="450">
        <f t="shared" si="6118"/>
        <v>0</v>
      </c>
      <c r="DN93" s="450">
        <f t="shared" si="6118"/>
        <v>0</v>
      </c>
      <c r="DO93" s="450">
        <f t="shared" si="6118"/>
        <v>0</v>
      </c>
      <c r="DP93" s="450">
        <f t="shared" si="6118"/>
        <v>0</v>
      </c>
      <c r="DQ93" s="451">
        <f t="shared" si="6118"/>
        <v>0</v>
      </c>
      <c r="DS93" s="457">
        <f t="shared" ref="DS93:EF93" si="6119">SUM(DS94:DS99)</f>
        <v>0</v>
      </c>
      <c r="DT93" s="450">
        <f t="shared" si="6119"/>
        <v>0</v>
      </c>
      <c r="DU93" s="450">
        <f t="shared" si="6119"/>
        <v>0</v>
      </c>
      <c r="DV93" s="450">
        <f t="shared" si="6119"/>
        <v>0</v>
      </c>
      <c r="DW93" s="450">
        <f t="shared" si="6119"/>
        <v>0</v>
      </c>
      <c r="DX93" s="450">
        <f t="shared" si="6119"/>
        <v>0</v>
      </c>
      <c r="DY93" s="450">
        <f t="shared" si="6119"/>
        <v>0</v>
      </c>
      <c r="DZ93" s="450">
        <f t="shared" si="6119"/>
        <v>0</v>
      </c>
      <c r="EA93" s="450">
        <f t="shared" si="6119"/>
        <v>0</v>
      </c>
      <c r="EB93" s="450">
        <f t="shared" si="6119"/>
        <v>0</v>
      </c>
      <c r="EC93" s="450">
        <f t="shared" si="6119"/>
        <v>0</v>
      </c>
      <c r="ED93" s="450">
        <f t="shared" si="6119"/>
        <v>0</v>
      </c>
      <c r="EE93" s="450">
        <f t="shared" si="6119"/>
        <v>0</v>
      </c>
      <c r="EF93" s="451">
        <f t="shared" si="6119"/>
        <v>0</v>
      </c>
      <c r="EH93" s="457">
        <f t="shared" ref="EH93:EU93" si="6120">SUM(EH94:EH99)</f>
        <v>0</v>
      </c>
      <c r="EI93" s="450">
        <f t="shared" si="6120"/>
        <v>0</v>
      </c>
      <c r="EJ93" s="450">
        <f t="shared" si="6120"/>
        <v>0</v>
      </c>
      <c r="EK93" s="450">
        <f t="shared" si="6120"/>
        <v>0</v>
      </c>
      <c r="EL93" s="450">
        <f t="shared" si="6120"/>
        <v>0</v>
      </c>
      <c r="EM93" s="450">
        <f t="shared" si="6120"/>
        <v>0</v>
      </c>
      <c r="EN93" s="450">
        <f t="shared" si="6120"/>
        <v>0</v>
      </c>
      <c r="EO93" s="450">
        <f t="shared" si="6120"/>
        <v>0</v>
      </c>
      <c r="EP93" s="450">
        <f t="shared" si="6120"/>
        <v>0</v>
      </c>
      <c r="EQ93" s="450">
        <f t="shared" si="6120"/>
        <v>0</v>
      </c>
      <c r="ER93" s="450">
        <f t="shared" si="6120"/>
        <v>0</v>
      </c>
      <c r="ES93" s="450">
        <f t="shared" si="6120"/>
        <v>0</v>
      </c>
      <c r="ET93" s="450">
        <f t="shared" si="6120"/>
        <v>0</v>
      </c>
      <c r="EU93" s="451">
        <f t="shared" si="6120"/>
        <v>0</v>
      </c>
      <c r="EW93" s="457">
        <f t="shared" ref="EW93:FJ93" si="6121">SUM(EW94:EW99)</f>
        <v>0</v>
      </c>
      <c r="EX93" s="450">
        <f t="shared" si="6121"/>
        <v>0</v>
      </c>
      <c r="EY93" s="450">
        <f t="shared" si="6121"/>
        <v>0</v>
      </c>
      <c r="EZ93" s="450">
        <f t="shared" si="6121"/>
        <v>0</v>
      </c>
      <c r="FA93" s="450">
        <f t="shared" si="6121"/>
        <v>0</v>
      </c>
      <c r="FB93" s="450">
        <f t="shared" si="6121"/>
        <v>0</v>
      </c>
      <c r="FC93" s="450">
        <f t="shared" si="6121"/>
        <v>0</v>
      </c>
      <c r="FD93" s="450">
        <f t="shared" si="6121"/>
        <v>0</v>
      </c>
      <c r="FE93" s="450">
        <f t="shared" si="6121"/>
        <v>0</v>
      </c>
      <c r="FF93" s="450">
        <f t="shared" si="6121"/>
        <v>0</v>
      </c>
      <c r="FG93" s="450">
        <f t="shared" si="6121"/>
        <v>0</v>
      </c>
      <c r="FH93" s="450">
        <f t="shared" si="6121"/>
        <v>0</v>
      </c>
      <c r="FI93" s="450">
        <f t="shared" si="6121"/>
        <v>0</v>
      </c>
      <c r="FJ93" s="451">
        <f t="shared" si="6121"/>
        <v>0</v>
      </c>
      <c r="FL93" s="457">
        <f t="shared" ref="FL93:FY93" si="6122">SUM(FL94:FL99)</f>
        <v>0</v>
      </c>
      <c r="FM93" s="450">
        <f t="shared" si="6122"/>
        <v>0</v>
      </c>
      <c r="FN93" s="450">
        <f t="shared" si="6122"/>
        <v>0</v>
      </c>
      <c r="FO93" s="450">
        <f t="shared" si="6122"/>
        <v>0</v>
      </c>
      <c r="FP93" s="450">
        <f t="shared" si="6122"/>
        <v>0</v>
      </c>
      <c r="FQ93" s="450">
        <f t="shared" si="6122"/>
        <v>0</v>
      </c>
      <c r="FR93" s="450">
        <f t="shared" si="6122"/>
        <v>0</v>
      </c>
      <c r="FS93" s="450">
        <f t="shared" si="6122"/>
        <v>0</v>
      </c>
      <c r="FT93" s="450">
        <f t="shared" si="6122"/>
        <v>0</v>
      </c>
      <c r="FU93" s="450">
        <f t="shared" si="6122"/>
        <v>0</v>
      </c>
      <c r="FV93" s="450">
        <f t="shared" si="6122"/>
        <v>0</v>
      </c>
      <c r="FW93" s="450">
        <f t="shared" si="6122"/>
        <v>0</v>
      </c>
      <c r="FX93" s="450">
        <f t="shared" si="6122"/>
        <v>0</v>
      </c>
      <c r="FY93" s="451">
        <f t="shared" si="6122"/>
        <v>0</v>
      </c>
      <c r="GA93" s="457">
        <f t="shared" ref="GA93:GN93" si="6123">SUM(GA94:GA99)</f>
        <v>0</v>
      </c>
      <c r="GB93" s="450">
        <f t="shared" si="6123"/>
        <v>0</v>
      </c>
      <c r="GC93" s="450">
        <f t="shared" si="6123"/>
        <v>0</v>
      </c>
      <c r="GD93" s="450">
        <f t="shared" si="6123"/>
        <v>0</v>
      </c>
      <c r="GE93" s="450">
        <f t="shared" si="6123"/>
        <v>0</v>
      </c>
      <c r="GF93" s="450">
        <f t="shared" si="6123"/>
        <v>0</v>
      </c>
      <c r="GG93" s="450">
        <f t="shared" si="6123"/>
        <v>0</v>
      </c>
      <c r="GH93" s="450">
        <f t="shared" si="6123"/>
        <v>0</v>
      </c>
      <c r="GI93" s="450">
        <f t="shared" si="6123"/>
        <v>0</v>
      </c>
      <c r="GJ93" s="450">
        <f t="shared" si="6123"/>
        <v>0</v>
      </c>
      <c r="GK93" s="450">
        <f t="shared" si="6123"/>
        <v>0</v>
      </c>
      <c r="GL93" s="450">
        <f t="shared" si="6123"/>
        <v>0</v>
      </c>
      <c r="GM93" s="450">
        <f t="shared" si="6123"/>
        <v>0</v>
      </c>
      <c r="GN93" s="451">
        <f t="shared" si="6123"/>
        <v>0</v>
      </c>
      <c r="GP93" s="457">
        <f t="shared" ref="GP93:HC93" si="6124">SUM(GP94:GP99)</f>
        <v>0</v>
      </c>
      <c r="GQ93" s="450">
        <f t="shared" si="6124"/>
        <v>0</v>
      </c>
      <c r="GR93" s="450">
        <f t="shared" si="6124"/>
        <v>0</v>
      </c>
      <c r="GS93" s="450">
        <f t="shared" si="6124"/>
        <v>0</v>
      </c>
      <c r="GT93" s="450">
        <f t="shared" si="6124"/>
        <v>0</v>
      </c>
      <c r="GU93" s="450">
        <f t="shared" si="6124"/>
        <v>0</v>
      </c>
      <c r="GV93" s="450">
        <f t="shared" si="6124"/>
        <v>0</v>
      </c>
      <c r="GW93" s="450">
        <f t="shared" si="6124"/>
        <v>0</v>
      </c>
      <c r="GX93" s="450">
        <f t="shared" si="6124"/>
        <v>0</v>
      </c>
      <c r="GY93" s="450">
        <f t="shared" si="6124"/>
        <v>0</v>
      </c>
      <c r="GZ93" s="450">
        <f t="shared" si="6124"/>
        <v>0</v>
      </c>
      <c r="HA93" s="450">
        <f t="shared" si="6124"/>
        <v>0</v>
      </c>
      <c r="HB93" s="450">
        <f t="shared" si="6124"/>
        <v>0</v>
      </c>
      <c r="HC93" s="451">
        <f t="shared" si="6124"/>
        <v>0</v>
      </c>
      <c r="HE93" s="457">
        <f t="shared" ref="HE93:HR93" si="6125">SUM(HE94:HE99)</f>
        <v>0</v>
      </c>
      <c r="HF93" s="450">
        <f t="shared" si="6125"/>
        <v>0</v>
      </c>
      <c r="HG93" s="450">
        <f t="shared" si="6125"/>
        <v>0</v>
      </c>
      <c r="HH93" s="450">
        <f t="shared" si="6125"/>
        <v>0</v>
      </c>
      <c r="HI93" s="450">
        <f t="shared" si="6125"/>
        <v>0</v>
      </c>
      <c r="HJ93" s="450">
        <f t="shared" si="6125"/>
        <v>0</v>
      </c>
      <c r="HK93" s="450">
        <f t="shared" si="6125"/>
        <v>0</v>
      </c>
      <c r="HL93" s="450">
        <f t="shared" si="6125"/>
        <v>0</v>
      </c>
      <c r="HM93" s="450">
        <f t="shared" si="6125"/>
        <v>0</v>
      </c>
      <c r="HN93" s="450">
        <f t="shared" si="6125"/>
        <v>0</v>
      </c>
      <c r="HO93" s="450">
        <f t="shared" si="6125"/>
        <v>0</v>
      </c>
      <c r="HP93" s="450">
        <f t="shared" si="6125"/>
        <v>0</v>
      </c>
      <c r="HQ93" s="450">
        <f t="shared" si="6125"/>
        <v>0</v>
      </c>
      <c r="HR93" s="451">
        <f t="shared" si="6125"/>
        <v>0</v>
      </c>
      <c r="HT93" s="457">
        <f t="shared" ref="HT93:IG93" si="6126">SUM(HT94:HT99)</f>
        <v>0</v>
      </c>
      <c r="HU93" s="450">
        <f t="shared" si="6126"/>
        <v>0</v>
      </c>
      <c r="HV93" s="450">
        <f t="shared" si="6126"/>
        <v>0</v>
      </c>
      <c r="HW93" s="450">
        <f t="shared" si="6126"/>
        <v>0</v>
      </c>
      <c r="HX93" s="450">
        <f t="shared" si="6126"/>
        <v>0</v>
      </c>
      <c r="HY93" s="450">
        <f t="shared" si="6126"/>
        <v>0</v>
      </c>
      <c r="HZ93" s="450">
        <f t="shared" si="6126"/>
        <v>0</v>
      </c>
      <c r="IA93" s="450">
        <f t="shared" si="6126"/>
        <v>0</v>
      </c>
      <c r="IB93" s="450">
        <f t="shared" si="6126"/>
        <v>0</v>
      </c>
      <c r="IC93" s="450">
        <f t="shared" si="6126"/>
        <v>0</v>
      </c>
      <c r="ID93" s="450">
        <f t="shared" si="6126"/>
        <v>0</v>
      </c>
      <c r="IE93" s="450">
        <f t="shared" si="6126"/>
        <v>0</v>
      </c>
      <c r="IF93" s="450">
        <f t="shared" si="6126"/>
        <v>0</v>
      </c>
      <c r="IG93" s="451">
        <f t="shared" si="6126"/>
        <v>0</v>
      </c>
      <c r="II93" s="457">
        <f t="shared" ref="II93:IV93" si="6127">SUM(II94:II99)</f>
        <v>0</v>
      </c>
      <c r="IJ93" s="450">
        <f t="shared" si="6127"/>
        <v>0</v>
      </c>
      <c r="IK93" s="450">
        <f t="shared" si="6127"/>
        <v>0</v>
      </c>
      <c r="IL93" s="450">
        <f t="shared" si="6127"/>
        <v>0</v>
      </c>
      <c r="IM93" s="450">
        <f t="shared" si="6127"/>
        <v>0</v>
      </c>
      <c r="IN93" s="450">
        <f t="shared" si="6127"/>
        <v>0</v>
      </c>
      <c r="IO93" s="450">
        <f t="shared" si="6127"/>
        <v>0</v>
      </c>
      <c r="IP93" s="450">
        <f t="shared" si="6127"/>
        <v>0</v>
      </c>
      <c r="IQ93" s="450">
        <f t="shared" si="6127"/>
        <v>0</v>
      </c>
      <c r="IR93" s="450">
        <f t="shared" si="6127"/>
        <v>0</v>
      </c>
      <c r="IS93" s="450">
        <f t="shared" si="6127"/>
        <v>0</v>
      </c>
      <c r="IT93" s="450">
        <f t="shared" si="6127"/>
        <v>0</v>
      </c>
      <c r="IU93" s="450">
        <f t="shared" si="6127"/>
        <v>0</v>
      </c>
      <c r="IV93" s="451">
        <f t="shared" si="6127"/>
        <v>0</v>
      </c>
      <c r="IX93" s="457">
        <f t="shared" ref="IX93:JK93" si="6128">SUM(IX94:IX99)</f>
        <v>0</v>
      </c>
      <c r="IY93" s="450">
        <f t="shared" si="6128"/>
        <v>0</v>
      </c>
      <c r="IZ93" s="450">
        <f t="shared" si="6128"/>
        <v>0</v>
      </c>
      <c r="JA93" s="450">
        <f t="shared" si="6128"/>
        <v>0</v>
      </c>
      <c r="JB93" s="450">
        <f t="shared" si="6128"/>
        <v>0</v>
      </c>
      <c r="JC93" s="450">
        <f t="shared" si="6128"/>
        <v>0</v>
      </c>
      <c r="JD93" s="450">
        <f t="shared" si="6128"/>
        <v>0</v>
      </c>
      <c r="JE93" s="450">
        <f t="shared" si="6128"/>
        <v>0</v>
      </c>
      <c r="JF93" s="450">
        <f t="shared" si="6128"/>
        <v>0</v>
      </c>
      <c r="JG93" s="450">
        <f t="shared" si="6128"/>
        <v>0</v>
      </c>
      <c r="JH93" s="450">
        <f t="shared" si="6128"/>
        <v>0</v>
      </c>
      <c r="JI93" s="450">
        <f t="shared" si="6128"/>
        <v>0</v>
      </c>
      <c r="JJ93" s="450">
        <f t="shared" si="6128"/>
        <v>0</v>
      </c>
      <c r="JK93" s="451">
        <f t="shared" si="6128"/>
        <v>0</v>
      </c>
      <c r="JM93" s="457">
        <f t="shared" ref="JM93:JZ93" si="6129">SUM(JM94:JM99)</f>
        <v>0</v>
      </c>
      <c r="JN93" s="450">
        <f t="shared" si="6129"/>
        <v>0</v>
      </c>
      <c r="JO93" s="450">
        <f t="shared" si="6129"/>
        <v>0</v>
      </c>
      <c r="JP93" s="450">
        <f t="shared" si="6129"/>
        <v>0</v>
      </c>
      <c r="JQ93" s="450">
        <f t="shared" si="6129"/>
        <v>0</v>
      </c>
      <c r="JR93" s="450">
        <f t="shared" si="6129"/>
        <v>0</v>
      </c>
      <c r="JS93" s="450">
        <f t="shared" si="6129"/>
        <v>0</v>
      </c>
      <c r="JT93" s="450">
        <f t="shared" si="6129"/>
        <v>0</v>
      </c>
      <c r="JU93" s="450">
        <f t="shared" si="6129"/>
        <v>0</v>
      </c>
      <c r="JV93" s="450">
        <f t="shared" si="6129"/>
        <v>0</v>
      </c>
      <c r="JW93" s="450">
        <f t="shared" si="6129"/>
        <v>0</v>
      </c>
      <c r="JX93" s="450">
        <f t="shared" si="6129"/>
        <v>0</v>
      </c>
      <c r="JY93" s="450">
        <f t="shared" si="6129"/>
        <v>0</v>
      </c>
      <c r="JZ93" s="451">
        <f t="shared" si="6129"/>
        <v>0</v>
      </c>
      <c r="KB93" s="457">
        <f t="shared" ref="KB93:KO93" si="6130">SUM(KB94:KB99)</f>
        <v>0</v>
      </c>
      <c r="KC93" s="450">
        <f t="shared" si="6130"/>
        <v>0</v>
      </c>
      <c r="KD93" s="450">
        <f t="shared" si="6130"/>
        <v>0</v>
      </c>
      <c r="KE93" s="450">
        <f t="shared" si="6130"/>
        <v>0</v>
      </c>
      <c r="KF93" s="450">
        <f t="shared" si="6130"/>
        <v>0</v>
      </c>
      <c r="KG93" s="450">
        <f t="shared" si="6130"/>
        <v>0</v>
      </c>
      <c r="KH93" s="450">
        <f t="shared" si="6130"/>
        <v>0</v>
      </c>
      <c r="KI93" s="450">
        <f t="shared" si="6130"/>
        <v>0</v>
      </c>
      <c r="KJ93" s="450">
        <f t="shared" si="6130"/>
        <v>0</v>
      </c>
      <c r="KK93" s="450">
        <f t="shared" si="6130"/>
        <v>0</v>
      </c>
      <c r="KL93" s="450">
        <f t="shared" si="6130"/>
        <v>0</v>
      </c>
      <c r="KM93" s="450">
        <f t="shared" si="6130"/>
        <v>0</v>
      </c>
      <c r="KN93" s="450">
        <f t="shared" si="6130"/>
        <v>0</v>
      </c>
      <c r="KO93" s="451">
        <f t="shared" si="6130"/>
        <v>0</v>
      </c>
      <c r="KQ93" s="457">
        <f t="shared" ref="KQ93:LD93" si="6131">SUM(KQ94:KQ99)</f>
        <v>0</v>
      </c>
      <c r="KR93" s="450">
        <f t="shared" si="6131"/>
        <v>0</v>
      </c>
      <c r="KS93" s="450">
        <f t="shared" si="6131"/>
        <v>0</v>
      </c>
      <c r="KT93" s="450">
        <f t="shared" si="6131"/>
        <v>0</v>
      </c>
      <c r="KU93" s="450">
        <f t="shared" si="6131"/>
        <v>0</v>
      </c>
      <c r="KV93" s="450">
        <f t="shared" si="6131"/>
        <v>0</v>
      </c>
      <c r="KW93" s="450">
        <f t="shared" si="6131"/>
        <v>0</v>
      </c>
      <c r="KX93" s="450">
        <f t="shared" si="6131"/>
        <v>0</v>
      </c>
      <c r="KY93" s="450">
        <f t="shared" si="6131"/>
        <v>0</v>
      </c>
      <c r="KZ93" s="450">
        <f t="shared" si="6131"/>
        <v>0</v>
      </c>
      <c r="LA93" s="450">
        <f t="shared" si="6131"/>
        <v>0</v>
      </c>
      <c r="LB93" s="450">
        <f t="shared" si="6131"/>
        <v>0</v>
      </c>
      <c r="LC93" s="450">
        <f t="shared" si="6131"/>
        <v>0</v>
      </c>
      <c r="LD93" s="451">
        <f t="shared" si="6131"/>
        <v>0</v>
      </c>
      <c r="LF93" s="457">
        <f t="shared" ref="LF93:LS93" si="6132">SUM(LF94:LF99)</f>
        <v>0</v>
      </c>
      <c r="LG93" s="450">
        <f t="shared" si="6132"/>
        <v>0</v>
      </c>
      <c r="LH93" s="450">
        <f t="shared" si="6132"/>
        <v>0</v>
      </c>
      <c r="LI93" s="450">
        <f t="shared" si="6132"/>
        <v>0</v>
      </c>
      <c r="LJ93" s="450">
        <f t="shared" si="6132"/>
        <v>0</v>
      </c>
      <c r="LK93" s="450">
        <f t="shared" si="6132"/>
        <v>0</v>
      </c>
      <c r="LL93" s="450">
        <f t="shared" si="6132"/>
        <v>0</v>
      </c>
      <c r="LM93" s="450">
        <f t="shared" si="6132"/>
        <v>0</v>
      </c>
      <c r="LN93" s="450">
        <f t="shared" si="6132"/>
        <v>0</v>
      </c>
      <c r="LO93" s="450">
        <f t="shared" si="6132"/>
        <v>0</v>
      </c>
      <c r="LP93" s="450">
        <f t="shared" si="6132"/>
        <v>0</v>
      </c>
      <c r="LQ93" s="450">
        <f t="shared" si="6132"/>
        <v>0</v>
      </c>
      <c r="LR93" s="450">
        <f t="shared" si="6132"/>
        <v>0</v>
      </c>
      <c r="LS93" s="451">
        <f t="shared" si="6132"/>
        <v>0</v>
      </c>
      <c r="LU93" s="457">
        <f t="shared" ref="LU93:MH93" si="6133">SUM(LU94:LU99)</f>
        <v>0</v>
      </c>
      <c r="LV93" s="450">
        <f t="shared" si="6133"/>
        <v>0</v>
      </c>
      <c r="LW93" s="450">
        <f t="shared" si="6133"/>
        <v>0</v>
      </c>
      <c r="LX93" s="450">
        <f t="shared" si="6133"/>
        <v>0</v>
      </c>
      <c r="LY93" s="450">
        <f t="shared" si="6133"/>
        <v>0</v>
      </c>
      <c r="LZ93" s="450">
        <f t="shared" si="6133"/>
        <v>0</v>
      </c>
      <c r="MA93" s="450">
        <f t="shared" si="6133"/>
        <v>0</v>
      </c>
      <c r="MB93" s="450">
        <f t="shared" si="6133"/>
        <v>0</v>
      </c>
      <c r="MC93" s="450">
        <f t="shared" si="6133"/>
        <v>0</v>
      </c>
      <c r="MD93" s="450">
        <f t="shared" si="6133"/>
        <v>0</v>
      </c>
      <c r="ME93" s="450">
        <f t="shared" si="6133"/>
        <v>0</v>
      </c>
      <c r="MF93" s="450">
        <f t="shared" si="6133"/>
        <v>0</v>
      </c>
      <c r="MG93" s="450">
        <f t="shared" si="6133"/>
        <v>0</v>
      </c>
      <c r="MH93" s="451">
        <f t="shared" si="6133"/>
        <v>0</v>
      </c>
      <c r="MJ93" s="457">
        <f t="shared" ref="MJ93:MW93" si="6134">SUM(MJ94:MJ99)</f>
        <v>0</v>
      </c>
      <c r="MK93" s="450">
        <f t="shared" si="6134"/>
        <v>0</v>
      </c>
      <c r="ML93" s="450">
        <f t="shared" si="6134"/>
        <v>0</v>
      </c>
      <c r="MM93" s="450">
        <f t="shared" si="6134"/>
        <v>0</v>
      </c>
      <c r="MN93" s="450">
        <f t="shared" si="6134"/>
        <v>0</v>
      </c>
      <c r="MO93" s="450">
        <f t="shared" si="6134"/>
        <v>0</v>
      </c>
      <c r="MP93" s="450">
        <f t="shared" si="6134"/>
        <v>0</v>
      </c>
      <c r="MQ93" s="450">
        <f t="shared" si="6134"/>
        <v>0</v>
      </c>
      <c r="MR93" s="450">
        <f t="shared" si="6134"/>
        <v>0</v>
      </c>
      <c r="MS93" s="450">
        <f t="shared" si="6134"/>
        <v>0</v>
      </c>
      <c r="MT93" s="450">
        <f t="shared" si="6134"/>
        <v>0</v>
      </c>
      <c r="MU93" s="450">
        <f t="shared" si="6134"/>
        <v>0</v>
      </c>
      <c r="MV93" s="450">
        <f t="shared" si="6134"/>
        <v>0</v>
      </c>
      <c r="MW93" s="451">
        <f t="shared" si="6134"/>
        <v>0</v>
      </c>
      <c r="MY93" s="457">
        <f t="shared" ref="MY93:NL93" si="6135">SUM(MY94:MY99)</f>
        <v>0</v>
      </c>
      <c r="MZ93" s="450">
        <f t="shared" si="6135"/>
        <v>0</v>
      </c>
      <c r="NA93" s="450">
        <f t="shared" si="6135"/>
        <v>0</v>
      </c>
      <c r="NB93" s="450">
        <f t="shared" si="6135"/>
        <v>0</v>
      </c>
      <c r="NC93" s="450">
        <f t="shared" si="6135"/>
        <v>0</v>
      </c>
      <c r="ND93" s="450">
        <f t="shared" si="6135"/>
        <v>0</v>
      </c>
      <c r="NE93" s="450">
        <f t="shared" si="6135"/>
        <v>0</v>
      </c>
      <c r="NF93" s="450">
        <f t="shared" si="6135"/>
        <v>0</v>
      </c>
      <c r="NG93" s="450">
        <f t="shared" si="6135"/>
        <v>0</v>
      </c>
      <c r="NH93" s="450">
        <f t="shared" si="6135"/>
        <v>0</v>
      </c>
      <c r="NI93" s="450">
        <f t="shared" si="6135"/>
        <v>0</v>
      </c>
      <c r="NJ93" s="450">
        <f t="shared" si="6135"/>
        <v>0</v>
      </c>
      <c r="NK93" s="450">
        <f t="shared" si="6135"/>
        <v>0</v>
      </c>
      <c r="NL93" s="451">
        <f t="shared" si="6135"/>
        <v>0</v>
      </c>
      <c r="NN93" s="457">
        <f t="shared" ref="NN93:OA93" si="6136">SUM(NN94:NN99)</f>
        <v>0</v>
      </c>
      <c r="NO93" s="450">
        <f t="shared" si="6136"/>
        <v>0</v>
      </c>
      <c r="NP93" s="450">
        <f t="shared" si="6136"/>
        <v>0</v>
      </c>
      <c r="NQ93" s="450">
        <f t="shared" si="6136"/>
        <v>0</v>
      </c>
      <c r="NR93" s="450">
        <f t="shared" si="6136"/>
        <v>0</v>
      </c>
      <c r="NS93" s="450">
        <f t="shared" si="6136"/>
        <v>0</v>
      </c>
      <c r="NT93" s="450">
        <f t="shared" si="6136"/>
        <v>0</v>
      </c>
      <c r="NU93" s="450">
        <f t="shared" si="6136"/>
        <v>0</v>
      </c>
      <c r="NV93" s="450">
        <f t="shared" si="6136"/>
        <v>0</v>
      </c>
      <c r="NW93" s="450">
        <f t="shared" si="6136"/>
        <v>0</v>
      </c>
      <c r="NX93" s="450">
        <f t="shared" si="6136"/>
        <v>0</v>
      </c>
      <c r="NY93" s="450">
        <f t="shared" si="6136"/>
        <v>0</v>
      </c>
      <c r="NZ93" s="450">
        <f t="shared" si="6136"/>
        <v>0</v>
      </c>
      <c r="OA93" s="451">
        <f t="shared" si="6136"/>
        <v>0</v>
      </c>
      <c r="OC93" s="457">
        <f t="shared" ref="OC93:OP93" si="6137">SUM(OC94:OC99)</f>
        <v>0</v>
      </c>
      <c r="OD93" s="450">
        <f t="shared" si="6137"/>
        <v>0</v>
      </c>
      <c r="OE93" s="450">
        <f t="shared" si="6137"/>
        <v>0</v>
      </c>
      <c r="OF93" s="450">
        <f t="shared" si="6137"/>
        <v>0</v>
      </c>
      <c r="OG93" s="450">
        <f t="shared" si="6137"/>
        <v>0</v>
      </c>
      <c r="OH93" s="450">
        <f t="shared" si="6137"/>
        <v>0</v>
      </c>
      <c r="OI93" s="450">
        <f t="shared" si="6137"/>
        <v>0</v>
      </c>
      <c r="OJ93" s="450">
        <f t="shared" si="6137"/>
        <v>0</v>
      </c>
      <c r="OK93" s="450">
        <f t="shared" si="6137"/>
        <v>0</v>
      </c>
      <c r="OL93" s="450">
        <f t="shared" si="6137"/>
        <v>0</v>
      </c>
      <c r="OM93" s="450">
        <f t="shared" si="6137"/>
        <v>0</v>
      </c>
      <c r="ON93" s="450">
        <f t="shared" si="6137"/>
        <v>0</v>
      </c>
      <c r="OO93" s="450">
        <f t="shared" si="6137"/>
        <v>0</v>
      </c>
      <c r="OP93" s="451">
        <f t="shared" si="6137"/>
        <v>0</v>
      </c>
      <c r="OR93" s="457">
        <f t="shared" ref="OR93:PE93" si="6138">SUM(OR94:OR99)</f>
        <v>0</v>
      </c>
      <c r="OS93" s="450">
        <f t="shared" si="6138"/>
        <v>0</v>
      </c>
      <c r="OT93" s="450">
        <f t="shared" si="6138"/>
        <v>0</v>
      </c>
      <c r="OU93" s="450">
        <f t="shared" si="6138"/>
        <v>0</v>
      </c>
      <c r="OV93" s="450">
        <f t="shared" si="6138"/>
        <v>0</v>
      </c>
      <c r="OW93" s="450">
        <f t="shared" si="6138"/>
        <v>0</v>
      </c>
      <c r="OX93" s="450">
        <f t="shared" si="6138"/>
        <v>0</v>
      </c>
      <c r="OY93" s="450">
        <f t="shared" si="6138"/>
        <v>0</v>
      </c>
      <c r="OZ93" s="450">
        <f t="shared" si="6138"/>
        <v>0</v>
      </c>
      <c r="PA93" s="450">
        <f t="shared" si="6138"/>
        <v>0</v>
      </c>
      <c r="PB93" s="450">
        <f t="shared" si="6138"/>
        <v>0</v>
      </c>
      <c r="PC93" s="450">
        <f t="shared" si="6138"/>
        <v>0</v>
      </c>
      <c r="PD93" s="450">
        <f t="shared" si="6138"/>
        <v>0</v>
      </c>
      <c r="PE93" s="451">
        <f t="shared" si="6138"/>
        <v>0</v>
      </c>
      <c r="PG93" s="457">
        <f t="shared" ref="PG93:PT93" si="6139">SUM(PG94:PG99)</f>
        <v>0</v>
      </c>
      <c r="PH93" s="450">
        <f t="shared" si="6139"/>
        <v>0</v>
      </c>
      <c r="PI93" s="450">
        <f t="shared" si="6139"/>
        <v>0</v>
      </c>
      <c r="PJ93" s="450">
        <f t="shared" si="6139"/>
        <v>0</v>
      </c>
      <c r="PK93" s="450">
        <f t="shared" si="6139"/>
        <v>0</v>
      </c>
      <c r="PL93" s="450">
        <f t="shared" si="6139"/>
        <v>0</v>
      </c>
      <c r="PM93" s="450">
        <f t="shared" si="6139"/>
        <v>0</v>
      </c>
      <c r="PN93" s="450">
        <f t="shared" si="6139"/>
        <v>0</v>
      </c>
      <c r="PO93" s="450">
        <f t="shared" si="6139"/>
        <v>0</v>
      </c>
      <c r="PP93" s="450">
        <f t="shared" si="6139"/>
        <v>0</v>
      </c>
      <c r="PQ93" s="450">
        <f t="shared" si="6139"/>
        <v>0</v>
      </c>
      <c r="PR93" s="450">
        <f t="shared" si="6139"/>
        <v>0</v>
      </c>
      <c r="PS93" s="450">
        <f t="shared" si="6139"/>
        <v>0</v>
      </c>
      <c r="PT93" s="451">
        <f t="shared" si="6139"/>
        <v>0</v>
      </c>
      <c r="PV93" s="457">
        <f t="shared" ref="PV93:QI93" si="6140">SUM(PV94:PV99)</f>
        <v>0</v>
      </c>
      <c r="PW93" s="450">
        <f t="shared" si="6140"/>
        <v>0</v>
      </c>
      <c r="PX93" s="450">
        <f t="shared" si="6140"/>
        <v>0</v>
      </c>
      <c r="PY93" s="450">
        <f t="shared" si="6140"/>
        <v>0</v>
      </c>
      <c r="PZ93" s="450">
        <f t="shared" si="6140"/>
        <v>0</v>
      </c>
      <c r="QA93" s="450">
        <f t="shared" si="6140"/>
        <v>0</v>
      </c>
      <c r="QB93" s="450">
        <f t="shared" si="6140"/>
        <v>0</v>
      </c>
      <c r="QC93" s="450">
        <f t="shared" si="6140"/>
        <v>0</v>
      </c>
      <c r="QD93" s="450">
        <f t="shared" si="6140"/>
        <v>0</v>
      </c>
      <c r="QE93" s="450">
        <f t="shared" si="6140"/>
        <v>0</v>
      </c>
      <c r="QF93" s="450">
        <f t="shared" si="6140"/>
        <v>0</v>
      </c>
      <c r="QG93" s="450">
        <f t="shared" si="6140"/>
        <v>0</v>
      </c>
      <c r="QH93" s="450">
        <f t="shared" si="6140"/>
        <v>0</v>
      </c>
      <c r="QI93" s="451">
        <f t="shared" si="6140"/>
        <v>0</v>
      </c>
      <c r="QK93" s="457">
        <f t="shared" ref="QK93:QX93" si="6141">SUM(QK94:QK99)</f>
        <v>0</v>
      </c>
      <c r="QL93" s="450">
        <f t="shared" si="6141"/>
        <v>0</v>
      </c>
      <c r="QM93" s="450">
        <f t="shared" si="6141"/>
        <v>0</v>
      </c>
      <c r="QN93" s="450">
        <f t="shared" si="6141"/>
        <v>0</v>
      </c>
      <c r="QO93" s="450">
        <f t="shared" si="6141"/>
        <v>0</v>
      </c>
      <c r="QP93" s="450">
        <f t="shared" si="6141"/>
        <v>0</v>
      </c>
      <c r="QQ93" s="450">
        <f t="shared" si="6141"/>
        <v>0</v>
      </c>
      <c r="QR93" s="450">
        <f t="shared" si="6141"/>
        <v>0</v>
      </c>
      <c r="QS93" s="450">
        <f t="shared" si="6141"/>
        <v>0</v>
      </c>
      <c r="QT93" s="450">
        <f t="shared" si="6141"/>
        <v>0</v>
      </c>
      <c r="QU93" s="450">
        <f t="shared" si="6141"/>
        <v>0</v>
      </c>
      <c r="QV93" s="450">
        <f t="shared" si="6141"/>
        <v>0</v>
      </c>
      <c r="QW93" s="450">
        <f t="shared" si="6141"/>
        <v>0</v>
      </c>
      <c r="QX93" s="451">
        <f t="shared" si="6141"/>
        <v>0</v>
      </c>
      <c r="QZ93" s="457">
        <f t="shared" ref="QZ93:RM93" si="6142">SUM(QZ94:QZ99)</f>
        <v>0</v>
      </c>
      <c r="RA93" s="450">
        <f t="shared" si="6142"/>
        <v>0</v>
      </c>
      <c r="RB93" s="450">
        <f t="shared" si="6142"/>
        <v>0</v>
      </c>
      <c r="RC93" s="450">
        <f t="shared" si="6142"/>
        <v>0</v>
      </c>
      <c r="RD93" s="450">
        <f t="shared" si="6142"/>
        <v>0</v>
      </c>
      <c r="RE93" s="450">
        <f t="shared" si="6142"/>
        <v>0</v>
      </c>
      <c r="RF93" s="450">
        <f t="shared" si="6142"/>
        <v>0</v>
      </c>
      <c r="RG93" s="450">
        <f t="shared" si="6142"/>
        <v>0</v>
      </c>
      <c r="RH93" s="450">
        <f t="shared" si="6142"/>
        <v>0</v>
      </c>
      <c r="RI93" s="450">
        <f t="shared" si="6142"/>
        <v>0</v>
      </c>
      <c r="RJ93" s="450">
        <f t="shared" si="6142"/>
        <v>0</v>
      </c>
      <c r="RK93" s="450">
        <f t="shared" si="6142"/>
        <v>0</v>
      </c>
      <c r="RL93" s="450">
        <f t="shared" si="6142"/>
        <v>0</v>
      </c>
      <c r="RM93" s="451">
        <f t="shared" si="6142"/>
        <v>0</v>
      </c>
      <c r="RO93" s="457">
        <f t="shared" ref="RO93:SB93" si="6143">SUM(RO94:RO99)</f>
        <v>0</v>
      </c>
      <c r="RP93" s="450">
        <f t="shared" si="6143"/>
        <v>0</v>
      </c>
      <c r="RQ93" s="450">
        <f t="shared" si="6143"/>
        <v>0</v>
      </c>
      <c r="RR93" s="450">
        <f t="shared" si="6143"/>
        <v>0</v>
      </c>
      <c r="RS93" s="450">
        <f t="shared" si="6143"/>
        <v>0</v>
      </c>
      <c r="RT93" s="450">
        <f t="shared" si="6143"/>
        <v>0</v>
      </c>
      <c r="RU93" s="450">
        <f t="shared" si="6143"/>
        <v>0</v>
      </c>
      <c r="RV93" s="450">
        <f t="shared" si="6143"/>
        <v>0</v>
      </c>
      <c r="RW93" s="450">
        <f t="shared" si="6143"/>
        <v>0</v>
      </c>
      <c r="RX93" s="450">
        <f t="shared" si="6143"/>
        <v>0</v>
      </c>
      <c r="RY93" s="450">
        <f t="shared" si="6143"/>
        <v>0</v>
      </c>
      <c r="RZ93" s="450">
        <f t="shared" si="6143"/>
        <v>0</v>
      </c>
      <c r="SA93" s="450">
        <f t="shared" si="6143"/>
        <v>0</v>
      </c>
      <c r="SB93" s="451">
        <f t="shared" si="6143"/>
        <v>0</v>
      </c>
      <c r="SD93" s="457">
        <f t="shared" ref="SD93:SQ93" si="6144">SUM(SD94:SD99)</f>
        <v>0</v>
      </c>
      <c r="SE93" s="450">
        <f t="shared" si="6144"/>
        <v>0</v>
      </c>
      <c r="SF93" s="450">
        <f t="shared" si="6144"/>
        <v>0</v>
      </c>
      <c r="SG93" s="450">
        <f t="shared" si="6144"/>
        <v>0</v>
      </c>
      <c r="SH93" s="450">
        <f t="shared" si="6144"/>
        <v>0</v>
      </c>
      <c r="SI93" s="450">
        <f t="shared" si="6144"/>
        <v>0</v>
      </c>
      <c r="SJ93" s="450">
        <f t="shared" si="6144"/>
        <v>0</v>
      </c>
      <c r="SK93" s="450">
        <f t="shared" si="6144"/>
        <v>0</v>
      </c>
      <c r="SL93" s="450">
        <f t="shared" si="6144"/>
        <v>0</v>
      </c>
      <c r="SM93" s="450">
        <f t="shared" si="6144"/>
        <v>0</v>
      </c>
      <c r="SN93" s="450">
        <f t="shared" si="6144"/>
        <v>0</v>
      </c>
      <c r="SO93" s="450">
        <f t="shared" si="6144"/>
        <v>0</v>
      </c>
      <c r="SP93" s="450">
        <f t="shared" si="6144"/>
        <v>0</v>
      </c>
      <c r="SQ93" s="451">
        <f t="shared" si="6144"/>
        <v>0</v>
      </c>
      <c r="SS93" s="457">
        <f t="shared" ref="SS93:TF93" si="6145">SUM(SS94:SS99)</f>
        <v>0</v>
      </c>
      <c r="ST93" s="450">
        <f t="shared" si="6145"/>
        <v>0</v>
      </c>
      <c r="SU93" s="450">
        <f t="shared" si="6145"/>
        <v>0</v>
      </c>
      <c r="SV93" s="450">
        <f t="shared" si="6145"/>
        <v>0</v>
      </c>
      <c r="SW93" s="450">
        <f t="shared" si="6145"/>
        <v>0</v>
      </c>
      <c r="SX93" s="450">
        <f t="shared" si="6145"/>
        <v>0</v>
      </c>
      <c r="SY93" s="450">
        <f t="shared" si="6145"/>
        <v>0</v>
      </c>
      <c r="SZ93" s="450">
        <f t="shared" si="6145"/>
        <v>0</v>
      </c>
      <c r="TA93" s="450">
        <f t="shared" si="6145"/>
        <v>0</v>
      </c>
      <c r="TB93" s="450">
        <f t="shared" si="6145"/>
        <v>0</v>
      </c>
      <c r="TC93" s="450">
        <f t="shared" si="6145"/>
        <v>0</v>
      </c>
      <c r="TD93" s="450">
        <f t="shared" si="6145"/>
        <v>0</v>
      </c>
      <c r="TE93" s="450">
        <f t="shared" si="6145"/>
        <v>0</v>
      </c>
      <c r="TF93" s="451">
        <f t="shared" si="6145"/>
        <v>0</v>
      </c>
      <c r="TH93" s="457">
        <f t="shared" ref="TH93:TU93" si="6146">SUM(TH94:TH99)</f>
        <v>0</v>
      </c>
      <c r="TI93" s="450">
        <f t="shared" si="6146"/>
        <v>0</v>
      </c>
      <c r="TJ93" s="450">
        <f t="shared" si="6146"/>
        <v>0</v>
      </c>
      <c r="TK93" s="450">
        <f t="shared" si="6146"/>
        <v>0</v>
      </c>
      <c r="TL93" s="450">
        <f t="shared" si="6146"/>
        <v>0</v>
      </c>
      <c r="TM93" s="450">
        <f t="shared" si="6146"/>
        <v>0</v>
      </c>
      <c r="TN93" s="450">
        <f t="shared" si="6146"/>
        <v>0</v>
      </c>
      <c r="TO93" s="450">
        <f t="shared" si="6146"/>
        <v>0</v>
      </c>
      <c r="TP93" s="450">
        <f t="shared" si="6146"/>
        <v>0</v>
      </c>
      <c r="TQ93" s="450">
        <f t="shared" si="6146"/>
        <v>0</v>
      </c>
      <c r="TR93" s="450">
        <f t="shared" si="6146"/>
        <v>0</v>
      </c>
      <c r="TS93" s="450">
        <f t="shared" si="6146"/>
        <v>0</v>
      </c>
      <c r="TT93" s="450">
        <f t="shared" si="6146"/>
        <v>0</v>
      </c>
      <c r="TU93" s="451">
        <f t="shared" si="6146"/>
        <v>0</v>
      </c>
      <c r="TW93" s="457">
        <f t="shared" ref="TW93:UJ93" si="6147">SUM(TW94:TW99)</f>
        <v>0</v>
      </c>
      <c r="TX93" s="450">
        <f t="shared" si="6147"/>
        <v>0</v>
      </c>
      <c r="TY93" s="450">
        <f t="shared" si="6147"/>
        <v>0</v>
      </c>
      <c r="TZ93" s="450">
        <f t="shared" si="6147"/>
        <v>0</v>
      </c>
      <c r="UA93" s="450">
        <f t="shared" si="6147"/>
        <v>0</v>
      </c>
      <c r="UB93" s="450">
        <f t="shared" si="6147"/>
        <v>0</v>
      </c>
      <c r="UC93" s="450">
        <f t="shared" si="6147"/>
        <v>0</v>
      </c>
      <c r="UD93" s="450">
        <f t="shared" si="6147"/>
        <v>0</v>
      </c>
      <c r="UE93" s="450">
        <f t="shared" si="6147"/>
        <v>0</v>
      </c>
      <c r="UF93" s="450">
        <f t="shared" si="6147"/>
        <v>0</v>
      </c>
      <c r="UG93" s="450">
        <f t="shared" si="6147"/>
        <v>0</v>
      </c>
      <c r="UH93" s="450">
        <f t="shared" si="6147"/>
        <v>0</v>
      </c>
      <c r="UI93" s="450">
        <f t="shared" si="6147"/>
        <v>0</v>
      </c>
      <c r="UJ93" s="451">
        <f t="shared" si="6147"/>
        <v>0</v>
      </c>
      <c r="UL93" s="457">
        <f t="shared" ref="UL93:UY93" si="6148">SUM(UL94:UL99)</f>
        <v>0</v>
      </c>
      <c r="UM93" s="450">
        <f t="shared" si="6148"/>
        <v>0</v>
      </c>
      <c r="UN93" s="450">
        <f t="shared" si="6148"/>
        <v>0</v>
      </c>
      <c r="UO93" s="450">
        <f t="shared" si="6148"/>
        <v>0</v>
      </c>
      <c r="UP93" s="450">
        <f t="shared" si="6148"/>
        <v>0</v>
      </c>
      <c r="UQ93" s="450">
        <f t="shared" si="6148"/>
        <v>0</v>
      </c>
      <c r="UR93" s="450">
        <f t="shared" si="6148"/>
        <v>0</v>
      </c>
      <c r="US93" s="450">
        <f t="shared" si="6148"/>
        <v>0</v>
      </c>
      <c r="UT93" s="450">
        <f t="shared" si="6148"/>
        <v>0</v>
      </c>
      <c r="UU93" s="450">
        <f t="shared" si="6148"/>
        <v>0</v>
      </c>
      <c r="UV93" s="450">
        <f t="shared" si="6148"/>
        <v>0</v>
      </c>
      <c r="UW93" s="450">
        <f t="shared" si="6148"/>
        <v>0</v>
      </c>
      <c r="UX93" s="450">
        <f t="shared" si="6148"/>
        <v>0</v>
      </c>
      <c r="UY93" s="451">
        <f t="shared" si="6148"/>
        <v>0</v>
      </c>
      <c r="VA93" s="457">
        <f t="shared" ref="VA93:VN93" si="6149">SUM(VA94:VA99)</f>
        <v>0</v>
      </c>
      <c r="VB93" s="450">
        <f t="shared" si="6149"/>
        <v>0</v>
      </c>
      <c r="VC93" s="450">
        <f t="shared" si="6149"/>
        <v>0</v>
      </c>
      <c r="VD93" s="450">
        <f t="shared" si="6149"/>
        <v>0</v>
      </c>
      <c r="VE93" s="450">
        <f t="shared" si="6149"/>
        <v>0</v>
      </c>
      <c r="VF93" s="450">
        <f t="shared" si="6149"/>
        <v>0</v>
      </c>
      <c r="VG93" s="450">
        <f t="shared" si="6149"/>
        <v>0</v>
      </c>
      <c r="VH93" s="450">
        <f t="shared" si="6149"/>
        <v>0</v>
      </c>
      <c r="VI93" s="450">
        <f t="shared" si="6149"/>
        <v>0</v>
      </c>
      <c r="VJ93" s="450">
        <f t="shared" si="6149"/>
        <v>0</v>
      </c>
      <c r="VK93" s="450">
        <f t="shared" si="6149"/>
        <v>0</v>
      </c>
      <c r="VL93" s="450">
        <f t="shared" si="6149"/>
        <v>0</v>
      </c>
      <c r="VM93" s="450">
        <f t="shared" si="6149"/>
        <v>0</v>
      </c>
      <c r="VN93" s="451">
        <f t="shared" si="6149"/>
        <v>0</v>
      </c>
      <c r="VP93" s="457">
        <f t="shared" ref="VP93:WC93" si="6150">SUM(VP94:VP99)</f>
        <v>0</v>
      </c>
      <c r="VQ93" s="450">
        <f t="shared" si="6150"/>
        <v>0</v>
      </c>
      <c r="VR93" s="450">
        <f t="shared" si="6150"/>
        <v>0</v>
      </c>
      <c r="VS93" s="450">
        <f t="shared" si="6150"/>
        <v>0</v>
      </c>
      <c r="VT93" s="450">
        <f t="shared" si="6150"/>
        <v>0</v>
      </c>
      <c r="VU93" s="450">
        <f t="shared" si="6150"/>
        <v>0</v>
      </c>
      <c r="VV93" s="450">
        <f t="shared" si="6150"/>
        <v>0</v>
      </c>
      <c r="VW93" s="450">
        <f t="shared" si="6150"/>
        <v>0</v>
      </c>
      <c r="VX93" s="450">
        <f t="shared" si="6150"/>
        <v>0</v>
      </c>
      <c r="VY93" s="450">
        <f t="shared" si="6150"/>
        <v>0</v>
      </c>
      <c r="VZ93" s="450">
        <f t="shared" si="6150"/>
        <v>0</v>
      </c>
      <c r="WA93" s="450">
        <f t="shared" si="6150"/>
        <v>0</v>
      </c>
      <c r="WB93" s="450">
        <f t="shared" si="6150"/>
        <v>0</v>
      </c>
      <c r="WC93" s="451">
        <f t="shared" si="6150"/>
        <v>0</v>
      </c>
      <c r="WE93" s="457">
        <f t="shared" ref="WE93:WR93" si="6151">SUM(WE94:WE99)</f>
        <v>0</v>
      </c>
      <c r="WF93" s="450">
        <f t="shared" si="6151"/>
        <v>0</v>
      </c>
      <c r="WG93" s="450">
        <f t="shared" si="6151"/>
        <v>0</v>
      </c>
      <c r="WH93" s="450">
        <f t="shared" si="6151"/>
        <v>0</v>
      </c>
      <c r="WI93" s="450">
        <f t="shared" si="6151"/>
        <v>0</v>
      </c>
      <c r="WJ93" s="450">
        <f t="shared" si="6151"/>
        <v>0</v>
      </c>
      <c r="WK93" s="450">
        <f t="shared" si="6151"/>
        <v>0</v>
      </c>
      <c r="WL93" s="450">
        <f t="shared" si="6151"/>
        <v>0</v>
      </c>
      <c r="WM93" s="450">
        <f t="shared" si="6151"/>
        <v>0</v>
      </c>
      <c r="WN93" s="450">
        <f t="shared" si="6151"/>
        <v>0</v>
      </c>
      <c r="WO93" s="450">
        <f t="shared" si="6151"/>
        <v>0</v>
      </c>
      <c r="WP93" s="450">
        <f t="shared" si="6151"/>
        <v>0</v>
      </c>
      <c r="WQ93" s="450">
        <f t="shared" si="6151"/>
        <v>0</v>
      </c>
      <c r="WR93" s="451">
        <f t="shared" si="6151"/>
        <v>0</v>
      </c>
      <c r="WT93" s="457">
        <f t="shared" ref="WT93:XG93" si="6152">SUM(WT94:WT99)</f>
        <v>0</v>
      </c>
      <c r="WU93" s="450">
        <f t="shared" si="6152"/>
        <v>0</v>
      </c>
      <c r="WV93" s="450">
        <f t="shared" si="6152"/>
        <v>0</v>
      </c>
      <c r="WW93" s="450">
        <f t="shared" si="6152"/>
        <v>0</v>
      </c>
      <c r="WX93" s="450">
        <f t="shared" si="6152"/>
        <v>0</v>
      </c>
      <c r="WY93" s="450">
        <f t="shared" si="6152"/>
        <v>0</v>
      </c>
      <c r="WZ93" s="450">
        <f t="shared" si="6152"/>
        <v>0</v>
      </c>
      <c r="XA93" s="450">
        <f t="shared" si="6152"/>
        <v>0</v>
      </c>
      <c r="XB93" s="450">
        <f t="shared" si="6152"/>
        <v>0</v>
      </c>
      <c r="XC93" s="450">
        <f t="shared" si="6152"/>
        <v>0</v>
      </c>
      <c r="XD93" s="450">
        <f t="shared" si="6152"/>
        <v>0</v>
      </c>
      <c r="XE93" s="450">
        <f t="shared" si="6152"/>
        <v>0</v>
      </c>
      <c r="XF93" s="450">
        <f t="shared" si="6152"/>
        <v>0</v>
      </c>
      <c r="XG93" s="451">
        <f t="shared" si="6152"/>
        <v>0</v>
      </c>
      <c r="XI93" s="457">
        <f t="shared" ref="XI93:XV93" si="6153">SUM(XI94:XI99)</f>
        <v>0</v>
      </c>
      <c r="XJ93" s="450">
        <f t="shared" si="6153"/>
        <v>0</v>
      </c>
      <c r="XK93" s="450">
        <f t="shared" si="6153"/>
        <v>0</v>
      </c>
      <c r="XL93" s="450">
        <f t="shared" si="6153"/>
        <v>0</v>
      </c>
      <c r="XM93" s="450">
        <f t="shared" si="6153"/>
        <v>0</v>
      </c>
      <c r="XN93" s="450">
        <f t="shared" si="6153"/>
        <v>0</v>
      </c>
      <c r="XO93" s="450">
        <f t="shared" si="6153"/>
        <v>0</v>
      </c>
      <c r="XP93" s="450">
        <f t="shared" si="6153"/>
        <v>0</v>
      </c>
      <c r="XQ93" s="450">
        <f t="shared" si="6153"/>
        <v>0</v>
      </c>
      <c r="XR93" s="450">
        <f t="shared" si="6153"/>
        <v>0</v>
      </c>
      <c r="XS93" s="450">
        <f t="shared" si="6153"/>
        <v>0</v>
      </c>
      <c r="XT93" s="450">
        <f t="shared" si="6153"/>
        <v>0</v>
      </c>
      <c r="XU93" s="450">
        <f t="shared" si="6153"/>
        <v>0</v>
      </c>
      <c r="XV93" s="451">
        <f t="shared" si="6153"/>
        <v>0</v>
      </c>
      <c r="XX93" s="457">
        <f t="shared" ref="XX93:YK93" si="6154">SUM(XX94:XX99)</f>
        <v>0</v>
      </c>
      <c r="XY93" s="450">
        <f t="shared" si="6154"/>
        <v>0</v>
      </c>
      <c r="XZ93" s="450">
        <f t="shared" si="6154"/>
        <v>0</v>
      </c>
      <c r="YA93" s="450">
        <f t="shared" si="6154"/>
        <v>0</v>
      </c>
      <c r="YB93" s="450">
        <f t="shared" si="6154"/>
        <v>0</v>
      </c>
      <c r="YC93" s="450">
        <f t="shared" si="6154"/>
        <v>0</v>
      </c>
      <c r="YD93" s="450">
        <f t="shared" si="6154"/>
        <v>0</v>
      </c>
      <c r="YE93" s="450">
        <f t="shared" si="6154"/>
        <v>0</v>
      </c>
      <c r="YF93" s="450">
        <f t="shared" si="6154"/>
        <v>0</v>
      </c>
      <c r="YG93" s="450">
        <f t="shared" si="6154"/>
        <v>0</v>
      </c>
      <c r="YH93" s="450">
        <f t="shared" si="6154"/>
        <v>0</v>
      </c>
      <c r="YI93" s="450">
        <f t="shared" si="6154"/>
        <v>0</v>
      </c>
      <c r="YJ93" s="450">
        <f t="shared" si="6154"/>
        <v>0</v>
      </c>
      <c r="YK93" s="451">
        <f t="shared" si="6154"/>
        <v>0</v>
      </c>
      <c r="YM93" s="457">
        <f t="shared" ref="YM93:YZ93" si="6155">SUM(YM94:YM99)</f>
        <v>0</v>
      </c>
      <c r="YN93" s="450">
        <f t="shared" si="6155"/>
        <v>0</v>
      </c>
      <c r="YO93" s="450">
        <f t="shared" si="6155"/>
        <v>0</v>
      </c>
      <c r="YP93" s="450">
        <f t="shared" si="6155"/>
        <v>0</v>
      </c>
      <c r="YQ93" s="450">
        <f t="shared" si="6155"/>
        <v>0</v>
      </c>
      <c r="YR93" s="450">
        <f t="shared" si="6155"/>
        <v>0</v>
      </c>
      <c r="YS93" s="450">
        <f t="shared" si="6155"/>
        <v>0</v>
      </c>
      <c r="YT93" s="450">
        <f t="shared" si="6155"/>
        <v>0</v>
      </c>
      <c r="YU93" s="450">
        <f t="shared" si="6155"/>
        <v>0</v>
      </c>
      <c r="YV93" s="450">
        <f t="shared" si="6155"/>
        <v>0</v>
      </c>
      <c r="YW93" s="450">
        <f t="shared" si="6155"/>
        <v>0</v>
      </c>
      <c r="YX93" s="450">
        <f t="shared" si="6155"/>
        <v>0</v>
      </c>
      <c r="YY93" s="450">
        <f t="shared" si="6155"/>
        <v>0</v>
      </c>
      <c r="YZ93" s="451">
        <f t="shared" si="6155"/>
        <v>0</v>
      </c>
      <c r="ZB93" s="457">
        <f t="shared" ref="ZB93:ZO93" si="6156">SUM(ZB94:ZB99)</f>
        <v>0</v>
      </c>
      <c r="ZC93" s="450">
        <f t="shared" si="6156"/>
        <v>0</v>
      </c>
      <c r="ZD93" s="450">
        <f t="shared" si="6156"/>
        <v>0</v>
      </c>
      <c r="ZE93" s="450">
        <f t="shared" si="6156"/>
        <v>0</v>
      </c>
      <c r="ZF93" s="450">
        <f t="shared" si="6156"/>
        <v>0</v>
      </c>
      <c r="ZG93" s="450">
        <f t="shared" si="6156"/>
        <v>0</v>
      </c>
      <c r="ZH93" s="450">
        <f t="shared" si="6156"/>
        <v>0</v>
      </c>
      <c r="ZI93" s="450">
        <f t="shared" si="6156"/>
        <v>0</v>
      </c>
      <c r="ZJ93" s="450">
        <f t="shared" si="6156"/>
        <v>0</v>
      </c>
      <c r="ZK93" s="450">
        <f t="shared" si="6156"/>
        <v>0</v>
      </c>
      <c r="ZL93" s="450">
        <f t="shared" si="6156"/>
        <v>0</v>
      </c>
      <c r="ZM93" s="450">
        <f t="shared" si="6156"/>
        <v>0</v>
      </c>
      <c r="ZN93" s="450">
        <f t="shared" si="6156"/>
        <v>0</v>
      </c>
      <c r="ZO93" s="451">
        <f t="shared" si="6156"/>
        <v>0</v>
      </c>
      <c r="ZQ93" s="457">
        <f t="shared" ref="ZQ93:AAD93" si="6157">SUM(ZQ94:ZQ99)</f>
        <v>0</v>
      </c>
      <c r="ZR93" s="450">
        <f t="shared" si="6157"/>
        <v>0</v>
      </c>
      <c r="ZS93" s="450">
        <f t="shared" si="6157"/>
        <v>0</v>
      </c>
      <c r="ZT93" s="450">
        <f t="shared" si="6157"/>
        <v>0</v>
      </c>
      <c r="ZU93" s="450">
        <f t="shared" si="6157"/>
        <v>0</v>
      </c>
      <c r="ZV93" s="450">
        <f t="shared" si="6157"/>
        <v>0</v>
      </c>
      <c r="ZW93" s="450">
        <f t="shared" si="6157"/>
        <v>0</v>
      </c>
      <c r="ZX93" s="450">
        <f t="shared" si="6157"/>
        <v>0</v>
      </c>
      <c r="ZY93" s="450">
        <f t="shared" si="6157"/>
        <v>0</v>
      </c>
      <c r="ZZ93" s="450">
        <f t="shared" si="6157"/>
        <v>0</v>
      </c>
      <c r="AAA93" s="450">
        <f t="shared" si="6157"/>
        <v>0</v>
      </c>
      <c r="AAB93" s="450">
        <f t="shared" si="6157"/>
        <v>0</v>
      </c>
      <c r="AAC93" s="450">
        <f t="shared" si="6157"/>
        <v>0</v>
      </c>
      <c r="AAD93" s="451">
        <f t="shared" si="6157"/>
        <v>0</v>
      </c>
      <c r="AAF93" s="457">
        <f t="shared" ref="AAF93:AAS93" si="6158">SUM(AAF94:AAF99)</f>
        <v>0</v>
      </c>
      <c r="AAG93" s="450">
        <f t="shared" si="6158"/>
        <v>0</v>
      </c>
      <c r="AAH93" s="450">
        <f t="shared" si="6158"/>
        <v>0</v>
      </c>
      <c r="AAI93" s="450">
        <f t="shared" si="6158"/>
        <v>0</v>
      </c>
      <c r="AAJ93" s="450">
        <f t="shared" si="6158"/>
        <v>0</v>
      </c>
      <c r="AAK93" s="450">
        <f t="shared" si="6158"/>
        <v>0</v>
      </c>
      <c r="AAL93" s="450">
        <f t="shared" si="6158"/>
        <v>0</v>
      </c>
      <c r="AAM93" s="450">
        <f t="shared" si="6158"/>
        <v>0</v>
      </c>
      <c r="AAN93" s="450">
        <f t="shared" si="6158"/>
        <v>0</v>
      </c>
      <c r="AAO93" s="450">
        <f t="shared" si="6158"/>
        <v>0</v>
      </c>
      <c r="AAP93" s="450">
        <f t="shared" si="6158"/>
        <v>0</v>
      </c>
      <c r="AAQ93" s="450">
        <f t="shared" si="6158"/>
        <v>0</v>
      </c>
      <c r="AAR93" s="450">
        <f t="shared" si="6158"/>
        <v>0</v>
      </c>
      <c r="AAS93" s="451">
        <f t="shared" si="6158"/>
        <v>0</v>
      </c>
      <c r="AAU93" s="457">
        <f t="shared" ref="AAU93:ABH93" si="6159">SUM(AAU94:AAU99)</f>
        <v>0</v>
      </c>
      <c r="AAV93" s="450">
        <f t="shared" si="6159"/>
        <v>0</v>
      </c>
      <c r="AAW93" s="450">
        <f t="shared" si="6159"/>
        <v>0</v>
      </c>
      <c r="AAX93" s="450">
        <f t="shared" si="6159"/>
        <v>0</v>
      </c>
      <c r="AAY93" s="450">
        <f t="shared" si="6159"/>
        <v>0</v>
      </c>
      <c r="AAZ93" s="450">
        <f t="shared" si="6159"/>
        <v>0</v>
      </c>
      <c r="ABA93" s="450">
        <f t="shared" si="6159"/>
        <v>0</v>
      </c>
      <c r="ABB93" s="450">
        <f t="shared" si="6159"/>
        <v>0</v>
      </c>
      <c r="ABC93" s="450">
        <f t="shared" si="6159"/>
        <v>0</v>
      </c>
      <c r="ABD93" s="450">
        <f t="shared" si="6159"/>
        <v>0</v>
      </c>
      <c r="ABE93" s="450">
        <f t="shared" si="6159"/>
        <v>0</v>
      </c>
      <c r="ABF93" s="450">
        <f t="shared" si="6159"/>
        <v>0</v>
      </c>
      <c r="ABG93" s="450">
        <f t="shared" si="6159"/>
        <v>0</v>
      </c>
      <c r="ABH93" s="451">
        <f t="shared" si="6159"/>
        <v>0</v>
      </c>
      <c r="ABJ93" s="457">
        <f t="shared" ref="ABJ93:ABW93" si="6160">SUM(ABJ94:ABJ99)</f>
        <v>0</v>
      </c>
      <c r="ABK93" s="450">
        <f t="shared" si="6160"/>
        <v>0</v>
      </c>
      <c r="ABL93" s="450">
        <f t="shared" si="6160"/>
        <v>0</v>
      </c>
      <c r="ABM93" s="450">
        <f t="shared" si="6160"/>
        <v>0</v>
      </c>
      <c r="ABN93" s="450">
        <f t="shared" si="6160"/>
        <v>0</v>
      </c>
      <c r="ABO93" s="450">
        <f t="shared" si="6160"/>
        <v>0</v>
      </c>
      <c r="ABP93" s="450">
        <f t="shared" si="6160"/>
        <v>0</v>
      </c>
      <c r="ABQ93" s="450">
        <f t="shared" si="6160"/>
        <v>0</v>
      </c>
      <c r="ABR93" s="450">
        <f t="shared" si="6160"/>
        <v>0</v>
      </c>
      <c r="ABS93" s="450">
        <f t="shared" si="6160"/>
        <v>0</v>
      </c>
      <c r="ABT93" s="450">
        <f t="shared" si="6160"/>
        <v>0</v>
      </c>
      <c r="ABU93" s="450">
        <f t="shared" si="6160"/>
        <v>0</v>
      </c>
      <c r="ABV93" s="450">
        <f t="shared" si="6160"/>
        <v>0</v>
      </c>
      <c r="ABW93" s="451">
        <f t="shared" si="6160"/>
        <v>0</v>
      </c>
      <c r="ABY93" s="457">
        <f t="shared" ref="ABY93:ACL93" si="6161">SUM(ABY94:ABY99)</f>
        <v>0</v>
      </c>
      <c r="ABZ93" s="450">
        <f t="shared" si="6161"/>
        <v>0</v>
      </c>
      <c r="ACA93" s="450">
        <f t="shared" si="6161"/>
        <v>0</v>
      </c>
      <c r="ACB93" s="450">
        <f t="shared" si="6161"/>
        <v>0</v>
      </c>
      <c r="ACC93" s="450">
        <f t="shared" si="6161"/>
        <v>0</v>
      </c>
      <c r="ACD93" s="450">
        <f t="shared" si="6161"/>
        <v>0</v>
      </c>
      <c r="ACE93" s="450">
        <f t="shared" si="6161"/>
        <v>0</v>
      </c>
      <c r="ACF93" s="450">
        <f t="shared" si="6161"/>
        <v>0</v>
      </c>
      <c r="ACG93" s="450">
        <f t="shared" si="6161"/>
        <v>0</v>
      </c>
      <c r="ACH93" s="450">
        <f t="shared" si="6161"/>
        <v>0</v>
      </c>
      <c r="ACI93" s="450">
        <f t="shared" si="6161"/>
        <v>0</v>
      </c>
      <c r="ACJ93" s="450">
        <f t="shared" si="6161"/>
        <v>0</v>
      </c>
      <c r="ACK93" s="450">
        <f t="shared" si="6161"/>
        <v>0</v>
      </c>
      <c r="ACL93" s="451">
        <f t="shared" si="6161"/>
        <v>0</v>
      </c>
      <c r="ACN93" s="457">
        <f t="shared" ref="ACN93:ADA93" si="6162">SUM(ACN94:ACN99)</f>
        <v>0</v>
      </c>
      <c r="ACO93" s="450">
        <f t="shared" si="6162"/>
        <v>0</v>
      </c>
      <c r="ACP93" s="450">
        <f t="shared" si="6162"/>
        <v>0</v>
      </c>
      <c r="ACQ93" s="450">
        <f t="shared" si="6162"/>
        <v>0</v>
      </c>
      <c r="ACR93" s="450">
        <f t="shared" si="6162"/>
        <v>0</v>
      </c>
      <c r="ACS93" s="450">
        <f t="shared" si="6162"/>
        <v>0</v>
      </c>
      <c r="ACT93" s="450">
        <f t="shared" si="6162"/>
        <v>0</v>
      </c>
      <c r="ACU93" s="450">
        <f t="shared" si="6162"/>
        <v>0</v>
      </c>
      <c r="ACV93" s="450">
        <f t="shared" si="6162"/>
        <v>0</v>
      </c>
      <c r="ACW93" s="450">
        <f t="shared" si="6162"/>
        <v>0</v>
      </c>
      <c r="ACX93" s="450">
        <f t="shared" si="6162"/>
        <v>0</v>
      </c>
      <c r="ACY93" s="450">
        <f t="shared" si="6162"/>
        <v>0</v>
      </c>
      <c r="ACZ93" s="450">
        <f t="shared" si="6162"/>
        <v>0</v>
      </c>
      <c r="ADA93" s="451">
        <f t="shared" si="6162"/>
        <v>0</v>
      </c>
      <c r="ADC93" s="457">
        <f t="shared" ref="ADC93:ADP93" si="6163">SUM(ADC94:ADC99)</f>
        <v>0</v>
      </c>
      <c r="ADD93" s="450">
        <f t="shared" si="6163"/>
        <v>0</v>
      </c>
      <c r="ADE93" s="450">
        <f t="shared" si="6163"/>
        <v>0</v>
      </c>
      <c r="ADF93" s="450">
        <f t="shared" si="6163"/>
        <v>0</v>
      </c>
      <c r="ADG93" s="450">
        <f t="shared" si="6163"/>
        <v>0</v>
      </c>
      <c r="ADH93" s="450">
        <f t="shared" si="6163"/>
        <v>0</v>
      </c>
      <c r="ADI93" s="450">
        <f t="shared" si="6163"/>
        <v>0</v>
      </c>
      <c r="ADJ93" s="450">
        <f t="shared" si="6163"/>
        <v>0</v>
      </c>
      <c r="ADK93" s="450">
        <f t="shared" si="6163"/>
        <v>0</v>
      </c>
      <c r="ADL93" s="450">
        <f t="shared" si="6163"/>
        <v>0</v>
      </c>
      <c r="ADM93" s="450">
        <f t="shared" si="6163"/>
        <v>0</v>
      </c>
      <c r="ADN93" s="450">
        <f t="shared" si="6163"/>
        <v>0</v>
      </c>
      <c r="ADO93" s="450">
        <f t="shared" si="6163"/>
        <v>0</v>
      </c>
      <c r="ADP93" s="451">
        <f t="shared" si="6163"/>
        <v>0</v>
      </c>
      <c r="ADR93" s="457">
        <f t="shared" ref="ADR93:AEE93" si="6164">SUM(ADR94:ADR99)</f>
        <v>0</v>
      </c>
      <c r="ADS93" s="450">
        <f t="shared" si="6164"/>
        <v>0</v>
      </c>
      <c r="ADT93" s="450">
        <f t="shared" si="6164"/>
        <v>0</v>
      </c>
      <c r="ADU93" s="450">
        <f t="shared" si="6164"/>
        <v>0</v>
      </c>
      <c r="ADV93" s="450">
        <f t="shared" si="6164"/>
        <v>0</v>
      </c>
      <c r="ADW93" s="450">
        <f t="shared" si="6164"/>
        <v>0</v>
      </c>
      <c r="ADX93" s="450">
        <f t="shared" si="6164"/>
        <v>0</v>
      </c>
      <c r="ADY93" s="450">
        <f t="shared" si="6164"/>
        <v>0</v>
      </c>
      <c r="ADZ93" s="450">
        <f t="shared" si="6164"/>
        <v>0</v>
      </c>
      <c r="AEA93" s="450">
        <f t="shared" si="6164"/>
        <v>0</v>
      </c>
      <c r="AEB93" s="450">
        <f t="shared" si="6164"/>
        <v>0</v>
      </c>
      <c r="AEC93" s="450">
        <f t="shared" si="6164"/>
        <v>0</v>
      </c>
      <c r="AED93" s="450">
        <f t="shared" si="6164"/>
        <v>0</v>
      </c>
      <c r="AEE93" s="451">
        <f t="shared" si="6164"/>
        <v>0</v>
      </c>
      <c r="AEG93" s="457">
        <f t="shared" ref="AEG93:AET93" si="6165">SUM(AEG94:AEG99)</f>
        <v>0</v>
      </c>
      <c r="AEH93" s="450">
        <f t="shared" si="6165"/>
        <v>0</v>
      </c>
      <c r="AEI93" s="450">
        <f t="shared" si="6165"/>
        <v>0</v>
      </c>
      <c r="AEJ93" s="450">
        <f t="shared" si="6165"/>
        <v>0</v>
      </c>
      <c r="AEK93" s="450">
        <f t="shared" si="6165"/>
        <v>0</v>
      </c>
      <c r="AEL93" s="450">
        <f t="shared" si="6165"/>
        <v>0</v>
      </c>
      <c r="AEM93" s="450">
        <f t="shared" si="6165"/>
        <v>0</v>
      </c>
      <c r="AEN93" s="450">
        <f t="shared" si="6165"/>
        <v>0</v>
      </c>
      <c r="AEO93" s="450">
        <f t="shared" si="6165"/>
        <v>0</v>
      </c>
      <c r="AEP93" s="450">
        <f t="shared" si="6165"/>
        <v>0</v>
      </c>
      <c r="AEQ93" s="450">
        <f t="shared" si="6165"/>
        <v>0</v>
      </c>
      <c r="AER93" s="450">
        <f t="shared" si="6165"/>
        <v>0</v>
      </c>
      <c r="AES93" s="450">
        <f t="shared" si="6165"/>
        <v>0</v>
      </c>
      <c r="AET93" s="451">
        <f t="shared" si="6165"/>
        <v>0</v>
      </c>
      <c r="AEV93" s="457">
        <f t="shared" ref="AEV93:AFI93" si="6166">SUM(AEV94:AEV99)</f>
        <v>0</v>
      </c>
      <c r="AEW93" s="450">
        <f t="shared" si="6166"/>
        <v>0</v>
      </c>
      <c r="AEX93" s="450">
        <f t="shared" si="6166"/>
        <v>0</v>
      </c>
      <c r="AEY93" s="450">
        <f t="shared" si="6166"/>
        <v>0</v>
      </c>
      <c r="AEZ93" s="450">
        <f t="shared" si="6166"/>
        <v>0</v>
      </c>
      <c r="AFA93" s="450">
        <f t="shared" si="6166"/>
        <v>0</v>
      </c>
      <c r="AFB93" s="450">
        <f t="shared" si="6166"/>
        <v>0</v>
      </c>
      <c r="AFC93" s="450">
        <f t="shared" si="6166"/>
        <v>0</v>
      </c>
      <c r="AFD93" s="450">
        <f t="shared" si="6166"/>
        <v>0</v>
      </c>
      <c r="AFE93" s="450">
        <f t="shared" si="6166"/>
        <v>0</v>
      </c>
      <c r="AFF93" s="450">
        <f t="shared" si="6166"/>
        <v>0</v>
      </c>
      <c r="AFG93" s="450">
        <f t="shared" si="6166"/>
        <v>0</v>
      </c>
      <c r="AFH93" s="450">
        <f t="shared" si="6166"/>
        <v>0</v>
      </c>
      <c r="AFI93" s="451">
        <f t="shared" si="6166"/>
        <v>0</v>
      </c>
      <c r="AFK93" s="457">
        <f t="shared" ref="AFK93:AFX93" si="6167">SUM(AFK94:AFK99)</f>
        <v>0</v>
      </c>
      <c r="AFL93" s="450">
        <f t="shared" si="6167"/>
        <v>0</v>
      </c>
      <c r="AFM93" s="450">
        <f t="shared" si="6167"/>
        <v>0</v>
      </c>
      <c r="AFN93" s="450">
        <f t="shared" si="6167"/>
        <v>0</v>
      </c>
      <c r="AFO93" s="450">
        <f t="shared" si="6167"/>
        <v>0</v>
      </c>
      <c r="AFP93" s="450">
        <f t="shared" si="6167"/>
        <v>0</v>
      </c>
      <c r="AFQ93" s="450">
        <f t="shared" si="6167"/>
        <v>0</v>
      </c>
      <c r="AFR93" s="450">
        <f t="shared" si="6167"/>
        <v>0</v>
      </c>
      <c r="AFS93" s="450">
        <f t="shared" si="6167"/>
        <v>0</v>
      </c>
      <c r="AFT93" s="450">
        <f t="shared" si="6167"/>
        <v>0</v>
      </c>
      <c r="AFU93" s="450">
        <f t="shared" si="6167"/>
        <v>0</v>
      </c>
      <c r="AFV93" s="450">
        <f t="shared" si="6167"/>
        <v>0</v>
      </c>
      <c r="AFW93" s="450">
        <f t="shared" si="6167"/>
        <v>0</v>
      </c>
      <c r="AFX93" s="451">
        <f t="shared" si="6167"/>
        <v>0</v>
      </c>
      <c r="AFZ93" s="457">
        <f t="shared" ref="AFZ93:AGM93" si="6168">SUM(AFZ94:AFZ99)</f>
        <v>0</v>
      </c>
      <c r="AGA93" s="450">
        <f t="shared" si="6168"/>
        <v>0</v>
      </c>
      <c r="AGB93" s="450">
        <f t="shared" si="6168"/>
        <v>0</v>
      </c>
      <c r="AGC93" s="450">
        <f t="shared" si="6168"/>
        <v>0</v>
      </c>
      <c r="AGD93" s="450">
        <f t="shared" si="6168"/>
        <v>0</v>
      </c>
      <c r="AGE93" s="450">
        <f t="shared" si="6168"/>
        <v>0</v>
      </c>
      <c r="AGF93" s="450">
        <f t="shared" si="6168"/>
        <v>0</v>
      </c>
      <c r="AGG93" s="450">
        <f t="shared" si="6168"/>
        <v>0</v>
      </c>
      <c r="AGH93" s="450">
        <f t="shared" si="6168"/>
        <v>0</v>
      </c>
      <c r="AGI93" s="450">
        <f t="shared" si="6168"/>
        <v>0</v>
      </c>
      <c r="AGJ93" s="450">
        <f t="shared" si="6168"/>
        <v>0</v>
      </c>
      <c r="AGK93" s="450">
        <f t="shared" si="6168"/>
        <v>0</v>
      </c>
      <c r="AGL93" s="450">
        <f t="shared" si="6168"/>
        <v>0</v>
      </c>
      <c r="AGM93" s="451">
        <f t="shared" si="6168"/>
        <v>0</v>
      </c>
      <c r="AGO93" s="457">
        <f t="shared" ref="AGO93:AHB93" si="6169">SUM(AGO94:AGO99)</f>
        <v>0</v>
      </c>
      <c r="AGP93" s="450">
        <f t="shared" si="6169"/>
        <v>0</v>
      </c>
      <c r="AGQ93" s="450">
        <f t="shared" si="6169"/>
        <v>0</v>
      </c>
      <c r="AGR93" s="450">
        <f t="shared" si="6169"/>
        <v>0</v>
      </c>
      <c r="AGS93" s="450">
        <f t="shared" si="6169"/>
        <v>0</v>
      </c>
      <c r="AGT93" s="450">
        <f t="shared" si="6169"/>
        <v>0</v>
      </c>
      <c r="AGU93" s="450">
        <f t="shared" si="6169"/>
        <v>0</v>
      </c>
      <c r="AGV93" s="450">
        <f t="shared" si="6169"/>
        <v>0</v>
      </c>
      <c r="AGW93" s="450">
        <f t="shared" si="6169"/>
        <v>0</v>
      </c>
      <c r="AGX93" s="450">
        <f t="shared" si="6169"/>
        <v>0</v>
      </c>
      <c r="AGY93" s="450">
        <f t="shared" si="6169"/>
        <v>0</v>
      </c>
      <c r="AGZ93" s="450">
        <f t="shared" si="6169"/>
        <v>0</v>
      </c>
      <c r="AHA93" s="450">
        <f t="shared" si="6169"/>
        <v>0</v>
      </c>
      <c r="AHB93" s="451">
        <f t="shared" si="6169"/>
        <v>0</v>
      </c>
      <c r="AHD93" s="457">
        <f t="shared" ref="AHD93:AHQ93" si="6170">SUM(AHD94:AHD99)</f>
        <v>0</v>
      </c>
      <c r="AHE93" s="450">
        <f t="shared" si="6170"/>
        <v>0</v>
      </c>
      <c r="AHF93" s="450">
        <f t="shared" si="6170"/>
        <v>0</v>
      </c>
      <c r="AHG93" s="450">
        <f t="shared" si="6170"/>
        <v>0</v>
      </c>
      <c r="AHH93" s="450">
        <f t="shared" si="6170"/>
        <v>0</v>
      </c>
      <c r="AHI93" s="450">
        <f t="shared" si="6170"/>
        <v>0</v>
      </c>
      <c r="AHJ93" s="450">
        <f t="shared" si="6170"/>
        <v>0</v>
      </c>
      <c r="AHK93" s="450">
        <f t="shared" si="6170"/>
        <v>0</v>
      </c>
      <c r="AHL93" s="450">
        <f t="shared" si="6170"/>
        <v>0</v>
      </c>
      <c r="AHM93" s="450">
        <f t="shared" si="6170"/>
        <v>0</v>
      </c>
      <c r="AHN93" s="450">
        <f t="shared" si="6170"/>
        <v>0</v>
      </c>
      <c r="AHO93" s="450">
        <f t="shared" si="6170"/>
        <v>0</v>
      </c>
      <c r="AHP93" s="450">
        <f t="shared" si="6170"/>
        <v>0</v>
      </c>
      <c r="AHQ93" s="451">
        <f t="shared" si="6170"/>
        <v>0</v>
      </c>
      <c r="AHS93" s="457">
        <f t="shared" ref="AHS93:AIF93" si="6171">SUM(AHS94:AHS99)</f>
        <v>0</v>
      </c>
      <c r="AHT93" s="450">
        <f t="shared" si="6171"/>
        <v>0</v>
      </c>
      <c r="AHU93" s="450">
        <f t="shared" si="6171"/>
        <v>0</v>
      </c>
      <c r="AHV93" s="450">
        <f t="shared" si="6171"/>
        <v>0</v>
      </c>
      <c r="AHW93" s="450">
        <f t="shared" si="6171"/>
        <v>0</v>
      </c>
      <c r="AHX93" s="450">
        <f t="shared" si="6171"/>
        <v>0</v>
      </c>
      <c r="AHY93" s="450">
        <f t="shared" si="6171"/>
        <v>0</v>
      </c>
      <c r="AHZ93" s="450">
        <f t="shared" si="6171"/>
        <v>0</v>
      </c>
      <c r="AIA93" s="450">
        <f t="shared" si="6171"/>
        <v>0</v>
      </c>
      <c r="AIB93" s="450">
        <f t="shared" si="6171"/>
        <v>0</v>
      </c>
      <c r="AIC93" s="450">
        <f t="shared" si="6171"/>
        <v>0</v>
      </c>
      <c r="AID93" s="450">
        <f t="shared" si="6171"/>
        <v>0</v>
      </c>
      <c r="AIE93" s="450">
        <f t="shared" si="6171"/>
        <v>0</v>
      </c>
      <c r="AIF93" s="451">
        <f t="shared" si="6171"/>
        <v>0</v>
      </c>
      <c r="AIH93" s="457">
        <f t="shared" ref="AIH93:AIU93" si="6172">SUM(AIH94:AIH99)</f>
        <v>0</v>
      </c>
      <c r="AII93" s="450">
        <f t="shared" si="6172"/>
        <v>0</v>
      </c>
      <c r="AIJ93" s="450">
        <f t="shared" si="6172"/>
        <v>0</v>
      </c>
      <c r="AIK93" s="450">
        <f t="shared" si="6172"/>
        <v>0</v>
      </c>
      <c r="AIL93" s="450">
        <f t="shared" si="6172"/>
        <v>0</v>
      </c>
      <c r="AIM93" s="450">
        <f t="shared" si="6172"/>
        <v>0</v>
      </c>
      <c r="AIN93" s="450">
        <f t="shared" si="6172"/>
        <v>0</v>
      </c>
      <c r="AIO93" s="450">
        <f t="shared" si="6172"/>
        <v>0</v>
      </c>
      <c r="AIP93" s="450">
        <f t="shared" si="6172"/>
        <v>0</v>
      </c>
      <c r="AIQ93" s="450">
        <f t="shared" si="6172"/>
        <v>0</v>
      </c>
      <c r="AIR93" s="450">
        <f t="shared" si="6172"/>
        <v>0</v>
      </c>
      <c r="AIS93" s="450">
        <f t="shared" si="6172"/>
        <v>0</v>
      </c>
      <c r="AIT93" s="450">
        <f t="shared" si="6172"/>
        <v>0</v>
      </c>
      <c r="AIU93" s="451">
        <f t="shared" si="6172"/>
        <v>0</v>
      </c>
      <c r="AIW93" s="457">
        <f t="shared" ref="AIW93:AJJ93" si="6173">SUM(AIW94:AIW99)</f>
        <v>0</v>
      </c>
      <c r="AIX93" s="450">
        <f t="shared" si="6173"/>
        <v>0</v>
      </c>
      <c r="AIY93" s="450">
        <f t="shared" si="6173"/>
        <v>0</v>
      </c>
      <c r="AIZ93" s="450">
        <f t="shared" si="6173"/>
        <v>0</v>
      </c>
      <c r="AJA93" s="450">
        <f t="shared" si="6173"/>
        <v>0</v>
      </c>
      <c r="AJB93" s="450">
        <f t="shared" si="6173"/>
        <v>0</v>
      </c>
      <c r="AJC93" s="450">
        <f t="shared" si="6173"/>
        <v>0</v>
      </c>
      <c r="AJD93" s="450">
        <f t="shared" si="6173"/>
        <v>0</v>
      </c>
      <c r="AJE93" s="450">
        <f t="shared" si="6173"/>
        <v>0</v>
      </c>
      <c r="AJF93" s="450">
        <f t="shared" si="6173"/>
        <v>0</v>
      </c>
      <c r="AJG93" s="450">
        <f t="shared" si="6173"/>
        <v>0</v>
      </c>
      <c r="AJH93" s="450">
        <f t="shared" si="6173"/>
        <v>0</v>
      </c>
      <c r="AJI93" s="450">
        <f t="shared" si="6173"/>
        <v>0</v>
      </c>
      <c r="AJJ93" s="451">
        <f t="shared" si="6173"/>
        <v>0</v>
      </c>
      <c r="AJL93" s="457">
        <f t="shared" ref="AJL93:AJY93" si="6174">SUM(AJL94:AJL99)</f>
        <v>0</v>
      </c>
      <c r="AJM93" s="450">
        <f t="shared" si="6174"/>
        <v>0</v>
      </c>
      <c r="AJN93" s="450">
        <f t="shared" si="6174"/>
        <v>0</v>
      </c>
      <c r="AJO93" s="450">
        <f t="shared" si="6174"/>
        <v>0</v>
      </c>
      <c r="AJP93" s="450">
        <f t="shared" si="6174"/>
        <v>0</v>
      </c>
      <c r="AJQ93" s="450">
        <f t="shared" si="6174"/>
        <v>0</v>
      </c>
      <c r="AJR93" s="450">
        <f t="shared" si="6174"/>
        <v>0</v>
      </c>
      <c r="AJS93" s="450">
        <f t="shared" si="6174"/>
        <v>0</v>
      </c>
      <c r="AJT93" s="450">
        <f t="shared" si="6174"/>
        <v>0</v>
      </c>
      <c r="AJU93" s="450">
        <f t="shared" si="6174"/>
        <v>0</v>
      </c>
      <c r="AJV93" s="450">
        <f t="shared" si="6174"/>
        <v>0</v>
      </c>
      <c r="AJW93" s="450">
        <f t="shared" si="6174"/>
        <v>0</v>
      </c>
      <c r="AJX93" s="450">
        <f t="shared" si="6174"/>
        <v>0</v>
      </c>
      <c r="AJY93" s="451">
        <f t="shared" si="6174"/>
        <v>0</v>
      </c>
      <c r="AKA93" s="457">
        <f t="shared" ref="AKA93:AKN93" si="6175">SUM(AKA94:AKA99)</f>
        <v>0</v>
      </c>
      <c r="AKB93" s="450">
        <f t="shared" si="6175"/>
        <v>0</v>
      </c>
      <c r="AKC93" s="450">
        <f t="shared" si="6175"/>
        <v>0</v>
      </c>
      <c r="AKD93" s="450">
        <f t="shared" si="6175"/>
        <v>0</v>
      </c>
      <c r="AKE93" s="450">
        <f t="shared" si="6175"/>
        <v>0</v>
      </c>
      <c r="AKF93" s="450">
        <f t="shared" si="6175"/>
        <v>0</v>
      </c>
      <c r="AKG93" s="450">
        <f t="shared" si="6175"/>
        <v>0</v>
      </c>
      <c r="AKH93" s="450">
        <f t="shared" si="6175"/>
        <v>0</v>
      </c>
      <c r="AKI93" s="450">
        <f t="shared" si="6175"/>
        <v>0</v>
      </c>
      <c r="AKJ93" s="450">
        <f t="shared" si="6175"/>
        <v>0</v>
      </c>
      <c r="AKK93" s="450">
        <f t="shared" si="6175"/>
        <v>0</v>
      </c>
      <c r="AKL93" s="450">
        <f t="shared" si="6175"/>
        <v>0</v>
      </c>
      <c r="AKM93" s="450">
        <f t="shared" si="6175"/>
        <v>0</v>
      </c>
      <c r="AKN93" s="451">
        <f t="shared" si="6175"/>
        <v>0</v>
      </c>
      <c r="AKP93" s="457">
        <f t="shared" ref="AKP93:ALC93" si="6176">SUM(AKP94:AKP99)</f>
        <v>0</v>
      </c>
      <c r="AKQ93" s="450">
        <f t="shared" si="6176"/>
        <v>0</v>
      </c>
      <c r="AKR93" s="450">
        <f t="shared" si="6176"/>
        <v>0</v>
      </c>
      <c r="AKS93" s="450">
        <f t="shared" si="6176"/>
        <v>0</v>
      </c>
      <c r="AKT93" s="450">
        <f t="shared" si="6176"/>
        <v>0</v>
      </c>
      <c r="AKU93" s="450">
        <f t="shared" si="6176"/>
        <v>0</v>
      </c>
      <c r="AKV93" s="450">
        <f t="shared" si="6176"/>
        <v>0</v>
      </c>
      <c r="AKW93" s="450">
        <f t="shared" si="6176"/>
        <v>0</v>
      </c>
      <c r="AKX93" s="450">
        <f t="shared" si="6176"/>
        <v>0</v>
      </c>
      <c r="AKY93" s="450">
        <f t="shared" si="6176"/>
        <v>0</v>
      </c>
      <c r="AKZ93" s="450">
        <f t="shared" si="6176"/>
        <v>0</v>
      </c>
      <c r="ALA93" s="450">
        <f t="shared" si="6176"/>
        <v>0</v>
      </c>
      <c r="ALB93" s="450">
        <f t="shared" si="6176"/>
        <v>0</v>
      </c>
      <c r="ALC93" s="451">
        <f t="shared" si="6176"/>
        <v>0</v>
      </c>
      <c r="ALE93" s="457">
        <f t="shared" ref="ALE93:ALR93" si="6177">SUM(ALE94:ALE99)</f>
        <v>0</v>
      </c>
      <c r="ALF93" s="450">
        <f t="shared" si="6177"/>
        <v>0</v>
      </c>
      <c r="ALG93" s="450">
        <f t="shared" si="6177"/>
        <v>0</v>
      </c>
      <c r="ALH93" s="450">
        <f t="shared" si="6177"/>
        <v>0</v>
      </c>
      <c r="ALI93" s="450">
        <f t="shared" si="6177"/>
        <v>0</v>
      </c>
      <c r="ALJ93" s="450">
        <f t="shared" si="6177"/>
        <v>0</v>
      </c>
      <c r="ALK93" s="450">
        <f t="shared" si="6177"/>
        <v>0</v>
      </c>
      <c r="ALL93" s="450">
        <f t="shared" si="6177"/>
        <v>0</v>
      </c>
      <c r="ALM93" s="450">
        <f t="shared" si="6177"/>
        <v>0</v>
      </c>
      <c r="ALN93" s="450">
        <f t="shared" si="6177"/>
        <v>0</v>
      </c>
      <c r="ALO93" s="450">
        <f t="shared" si="6177"/>
        <v>0</v>
      </c>
      <c r="ALP93" s="450">
        <f t="shared" si="6177"/>
        <v>0</v>
      </c>
      <c r="ALQ93" s="450">
        <f t="shared" si="6177"/>
        <v>0</v>
      </c>
      <c r="ALR93" s="451">
        <f t="shared" si="6177"/>
        <v>0</v>
      </c>
      <c r="ALT93" s="457">
        <f t="shared" ref="ALT93:AMG93" si="6178">SUM(ALT94:ALT99)</f>
        <v>0</v>
      </c>
      <c r="ALU93" s="450">
        <f t="shared" si="6178"/>
        <v>0</v>
      </c>
      <c r="ALV93" s="450">
        <f t="shared" si="6178"/>
        <v>0</v>
      </c>
      <c r="ALW93" s="450">
        <f t="shared" si="6178"/>
        <v>0</v>
      </c>
      <c r="ALX93" s="450">
        <f t="shared" si="6178"/>
        <v>0</v>
      </c>
      <c r="ALY93" s="450">
        <f t="shared" si="6178"/>
        <v>0</v>
      </c>
      <c r="ALZ93" s="450">
        <f t="shared" si="6178"/>
        <v>0</v>
      </c>
      <c r="AMA93" s="450">
        <f t="shared" si="6178"/>
        <v>0</v>
      </c>
      <c r="AMB93" s="450">
        <f t="shared" si="6178"/>
        <v>0</v>
      </c>
      <c r="AMC93" s="450">
        <f t="shared" si="6178"/>
        <v>0</v>
      </c>
      <c r="AMD93" s="450">
        <f t="shared" si="6178"/>
        <v>0</v>
      </c>
      <c r="AME93" s="450">
        <f t="shared" si="6178"/>
        <v>0</v>
      </c>
      <c r="AMF93" s="450">
        <f t="shared" si="6178"/>
        <v>0</v>
      </c>
      <c r="AMG93" s="451">
        <f t="shared" si="6178"/>
        <v>0</v>
      </c>
      <c r="AMI93" s="457">
        <f t="shared" ref="AMI93:AMV93" si="6179">SUM(AMI94:AMI99)</f>
        <v>0</v>
      </c>
      <c r="AMJ93" s="450">
        <f t="shared" si="6179"/>
        <v>0</v>
      </c>
      <c r="AMK93" s="450">
        <f t="shared" si="6179"/>
        <v>0</v>
      </c>
      <c r="AML93" s="450">
        <f t="shared" si="6179"/>
        <v>0</v>
      </c>
      <c r="AMM93" s="450">
        <f t="shared" si="6179"/>
        <v>0</v>
      </c>
      <c r="AMN93" s="450">
        <f t="shared" si="6179"/>
        <v>0</v>
      </c>
      <c r="AMO93" s="450">
        <f t="shared" si="6179"/>
        <v>0</v>
      </c>
      <c r="AMP93" s="450">
        <f t="shared" si="6179"/>
        <v>0</v>
      </c>
      <c r="AMQ93" s="450">
        <f t="shared" si="6179"/>
        <v>0</v>
      </c>
      <c r="AMR93" s="450">
        <f t="shared" si="6179"/>
        <v>0</v>
      </c>
      <c r="AMS93" s="450">
        <f t="shared" si="6179"/>
        <v>0</v>
      </c>
      <c r="AMT93" s="450">
        <f t="shared" si="6179"/>
        <v>0</v>
      </c>
      <c r="AMU93" s="450">
        <f t="shared" si="6179"/>
        <v>0</v>
      </c>
      <c r="AMV93" s="451">
        <f t="shared" si="6179"/>
        <v>0</v>
      </c>
      <c r="AMX93" s="457">
        <f t="shared" ref="AMX93:ANK93" si="6180">SUM(AMX94:AMX99)</f>
        <v>0</v>
      </c>
      <c r="AMY93" s="450">
        <f t="shared" si="6180"/>
        <v>0</v>
      </c>
      <c r="AMZ93" s="450">
        <f t="shared" si="6180"/>
        <v>0</v>
      </c>
      <c r="ANA93" s="450">
        <f t="shared" si="6180"/>
        <v>0</v>
      </c>
      <c r="ANB93" s="450">
        <f t="shared" si="6180"/>
        <v>0</v>
      </c>
      <c r="ANC93" s="450">
        <f t="shared" si="6180"/>
        <v>0</v>
      </c>
      <c r="AND93" s="450">
        <f t="shared" si="6180"/>
        <v>0</v>
      </c>
      <c r="ANE93" s="450">
        <f t="shared" si="6180"/>
        <v>0</v>
      </c>
      <c r="ANF93" s="450">
        <f t="shared" si="6180"/>
        <v>0</v>
      </c>
      <c r="ANG93" s="450">
        <f t="shared" si="6180"/>
        <v>0</v>
      </c>
      <c r="ANH93" s="450">
        <f t="shared" si="6180"/>
        <v>0</v>
      </c>
      <c r="ANI93" s="450">
        <f t="shared" si="6180"/>
        <v>0</v>
      </c>
      <c r="ANJ93" s="450">
        <f t="shared" si="6180"/>
        <v>0</v>
      </c>
      <c r="ANK93" s="451">
        <f t="shared" si="6180"/>
        <v>0</v>
      </c>
      <c r="ANM93" s="457">
        <f t="shared" ref="ANM93:ANZ93" si="6181">SUM(ANM94:ANM99)</f>
        <v>0</v>
      </c>
      <c r="ANN93" s="450">
        <f t="shared" si="6181"/>
        <v>0</v>
      </c>
      <c r="ANO93" s="450">
        <f t="shared" si="6181"/>
        <v>0</v>
      </c>
      <c r="ANP93" s="450">
        <f t="shared" si="6181"/>
        <v>0</v>
      </c>
      <c r="ANQ93" s="450">
        <f t="shared" si="6181"/>
        <v>0</v>
      </c>
      <c r="ANR93" s="450">
        <f t="shared" si="6181"/>
        <v>0</v>
      </c>
      <c r="ANS93" s="450">
        <f t="shared" si="6181"/>
        <v>0</v>
      </c>
      <c r="ANT93" s="450">
        <f t="shared" si="6181"/>
        <v>0</v>
      </c>
      <c r="ANU93" s="450">
        <f t="shared" si="6181"/>
        <v>0</v>
      </c>
      <c r="ANV93" s="450">
        <f t="shared" si="6181"/>
        <v>0</v>
      </c>
      <c r="ANW93" s="450">
        <f t="shared" si="6181"/>
        <v>0</v>
      </c>
      <c r="ANX93" s="450">
        <f t="shared" si="6181"/>
        <v>0</v>
      </c>
      <c r="ANY93" s="450">
        <f t="shared" si="6181"/>
        <v>0</v>
      </c>
      <c r="ANZ93" s="451">
        <f t="shared" si="6181"/>
        <v>0</v>
      </c>
      <c r="AOB93" s="457">
        <f t="shared" ref="AOB93:AOO93" si="6182">SUM(AOB94:AOB99)</f>
        <v>0</v>
      </c>
      <c r="AOC93" s="450">
        <f t="shared" si="6182"/>
        <v>0</v>
      </c>
      <c r="AOD93" s="450">
        <f t="shared" si="6182"/>
        <v>0</v>
      </c>
      <c r="AOE93" s="450">
        <f t="shared" si="6182"/>
        <v>0</v>
      </c>
      <c r="AOF93" s="450">
        <f t="shared" si="6182"/>
        <v>0</v>
      </c>
      <c r="AOG93" s="450">
        <f t="shared" si="6182"/>
        <v>0</v>
      </c>
      <c r="AOH93" s="450">
        <f t="shared" si="6182"/>
        <v>0</v>
      </c>
      <c r="AOI93" s="450">
        <f t="shared" si="6182"/>
        <v>0</v>
      </c>
      <c r="AOJ93" s="450">
        <f t="shared" si="6182"/>
        <v>0</v>
      </c>
      <c r="AOK93" s="450">
        <f t="shared" si="6182"/>
        <v>0</v>
      </c>
      <c r="AOL93" s="450">
        <f t="shared" si="6182"/>
        <v>0</v>
      </c>
      <c r="AOM93" s="450">
        <f t="shared" si="6182"/>
        <v>0</v>
      </c>
      <c r="AON93" s="450">
        <f t="shared" si="6182"/>
        <v>0</v>
      </c>
      <c r="AOO93" s="451">
        <f t="shared" si="6182"/>
        <v>0</v>
      </c>
      <c r="AOQ93" s="457">
        <f t="shared" ref="AOQ93:APD93" si="6183">SUM(AOQ94:AOQ99)</f>
        <v>0</v>
      </c>
      <c r="AOR93" s="450">
        <f t="shared" si="6183"/>
        <v>0</v>
      </c>
      <c r="AOS93" s="450">
        <f t="shared" si="6183"/>
        <v>0</v>
      </c>
      <c r="AOT93" s="450">
        <f t="shared" si="6183"/>
        <v>0</v>
      </c>
      <c r="AOU93" s="450">
        <f t="shared" si="6183"/>
        <v>0</v>
      </c>
      <c r="AOV93" s="450">
        <f t="shared" si="6183"/>
        <v>0</v>
      </c>
      <c r="AOW93" s="450">
        <f t="shared" si="6183"/>
        <v>0</v>
      </c>
      <c r="AOX93" s="450">
        <f t="shared" si="6183"/>
        <v>0</v>
      </c>
      <c r="AOY93" s="450">
        <f t="shared" si="6183"/>
        <v>0</v>
      </c>
      <c r="AOZ93" s="450">
        <f t="shared" si="6183"/>
        <v>0</v>
      </c>
      <c r="APA93" s="450">
        <f t="shared" si="6183"/>
        <v>0</v>
      </c>
      <c r="APB93" s="450">
        <f t="shared" si="6183"/>
        <v>0</v>
      </c>
      <c r="APC93" s="450">
        <f t="shared" si="6183"/>
        <v>0</v>
      </c>
      <c r="APD93" s="451">
        <f t="shared" si="6183"/>
        <v>0</v>
      </c>
      <c r="APF93" s="457">
        <f t="shared" ref="APF93:APS93" si="6184">SUM(APF94:APF99)</f>
        <v>0</v>
      </c>
      <c r="APG93" s="450">
        <f t="shared" si="6184"/>
        <v>0</v>
      </c>
      <c r="APH93" s="450">
        <f t="shared" si="6184"/>
        <v>0</v>
      </c>
      <c r="API93" s="450">
        <f t="shared" si="6184"/>
        <v>0</v>
      </c>
      <c r="APJ93" s="450">
        <f t="shared" si="6184"/>
        <v>0</v>
      </c>
      <c r="APK93" s="450">
        <f t="shared" si="6184"/>
        <v>0</v>
      </c>
      <c r="APL93" s="450">
        <f t="shared" si="6184"/>
        <v>0</v>
      </c>
      <c r="APM93" s="450">
        <f t="shared" si="6184"/>
        <v>0</v>
      </c>
      <c r="APN93" s="450">
        <f t="shared" si="6184"/>
        <v>0</v>
      </c>
      <c r="APO93" s="450">
        <f t="shared" si="6184"/>
        <v>0</v>
      </c>
      <c r="APP93" s="450">
        <f t="shared" si="6184"/>
        <v>0</v>
      </c>
      <c r="APQ93" s="450">
        <f t="shared" si="6184"/>
        <v>0</v>
      </c>
      <c r="APR93" s="450">
        <f t="shared" si="6184"/>
        <v>0</v>
      </c>
      <c r="APS93" s="451">
        <f t="shared" si="6184"/>
        <v>0</v>
      </c>
      <c r="APU93" s="457">
        <f t="shared" ref="APU93:AQH93" si="6185">SUM(APU94:APU99)</f>
        <v>0</v>
      </c>
      <c r="APV93" s="450">
        <f t="shared" si="6185"/>
        <v>0</v>
      </c>
      <c r="APW93" s="450">
        <f t="shared" si="6185"/>
        <v>0</v>
      </c>
      <c r="APX93" s="450">
        <f t="shared" si="6185"/>
        <v>0</v>
      </c>
      <c r="APY93" s="450">
        <f t="shared" si="6185"/>
        <v>0</v>
      </c>
      <c r="APZ93" s="450">
        <f t="shared" si="6185"/>
        <v>0</v>
      </c>
      <c r="AQA93" s="450">
        <f t="shared" si="6185"/>
        <v>0</v>
      </c>
      <c r="AQB93" s="450">
        <f t="shared" si="6185"/>
        <v>0</v>
      </c>
      <c r="AQC93" s="450">
        <f t="shared" si="6185"/>
        <v>0</v>
      </c>
      <c r="AQD93" s="450">
        <f t="shared" si="6185"/>
        <v>0</v>
      </c>
      <c r="AQE93" s="450">
        <f t="shared" si="6185"/>
        <v>0</v>
      </c>
      <c r="AQF93" s="450">
        <f t="shared" si="6185"/>
        <v>0</v>
      </c>
      <c r="AQG93" s="450">
        <f t="shared" si="6185"/>
        <v>0</v>
      </c>
      <c r="AQH93" s="451">
        <f t="shared" si="6185"/>
        <v>0</v>
      </c>
      <c r="AQJ93" s="457">
        <f t="shared" ref="AQJ93:AQW93" si="6186">SUM(AQJ94:AQJ99)</f>
        <v>0</v>
      </c>
      <c r="AQK93" s="450">
        <f t="shared" si="6186"/>
        <v>0</v>
      </c>
      <c r="AQL93" s="450">
        <f t="shared" si="6186"/>
        <v>0</v>
      </c>
      <c r="AQM93" s="450">
        <f t="shared" si="6186"/>
        <v>0</v>
      </c>
      <c r="AQN93" s="450">
        <f t="shared" si="6186"/>
        <v>0</v>
      </c>
      <c r="AQO93" s="450">
        <f t="shared" si="6186"/>
        <v>0</v>
      </c>
      <c r="AQP93" s="450">
        <f t="shared" si="6186"/>
        <v>0</v>
      </c>
      <c r="AQQ93" s="450">
        <f t="shared" si="6186"/>
        <v>0</v>
      </c>
      <c r="AQR93" s="450">
        <f t="shared" si="6186"/>
        <v>0</v>
      </c>
      <c r="AQS93" s="450">
        <f t="shared" si="6186"/>
        <v>0</v>
      </c>
      <c r="AQT93" s="450">
        <f t="shared" si="6186"/>
        <v>0</v>
      </c>
      <c r="AQU93" s="450">
        <f t="shared" si="6186"/>
        <v>0</v>
      </c>
      <c r="AQV93" s="450">
        <f t="shared" si="6186"/>
        <v>0</v>
      </c>
      <c r="AQW93" s="451">
        <f t="shared" si="6186"/>
        <v>0</v>
      </c>
      <c r="AQY93" s="457">
        <f t="shared" ref="AQY93:ARL93" si="6187">SUM(AQY94:AQY99)</f>
        <v>0</v>
      </c>
      <c r="AQZ93" s="450">
        <f t="shared" si="6187"/>
        <v>0</v>
      </c>
      <c r="ARA93" s="450">
        <f t="shared" si="6187"/>
        <v>0</v>
      </c>
      <c r="ARB93" s="450">
        <f t="shared" si="6187"/>
        <v>0</v>
      </c>
      <c r="ARC93" s="450">
        <f t="shared" si="6187"/>
        <v>0</v>
      </c>
      <c r="ARD93" s="450">
        <f t="shared" si="6187"/>
        <v>0</v>
      </c>
      <c r="ARE93" s="450">
        <f t="shared" si="6187"/>
        <v>0</v>
      </c>
      <c r="ARF93" s="450">
        <f t="shared" si="6187"/>
        <v>0</v>
      </c>
      <c r="ARG93" s="450">
        <f t="shared" si="6187"/>
        <v>0</v>
      </c>
      <c r="ARH93" s="450">
        <f t="shared" si="6187"/>
        <v>0</v>
      </c>
      <c r="ARI93" s="450">
        <f t="shared" si="6187"/>
        <v>0</v>
      </c>
      <c r="ARJ93" s="450">
        <f t="shared" si="6187"/>
        <v>0</v>
      </c>
      <c r="ARK93" s="450">
        <f t="shared" si="6187"/>
        <v>0</v>
      </c>
      <c r="ARL93" s="451">
        <f t="shared" si="6187"/>
        <v>0</v>
      </c>
      <c r="ARN93" s="457">
        <f t="shared" ref="ARN93:ASA93" si="6188">SUM(ARN94:ARN99)</f>
        <v>0</v>
      </c>
      <c r="ARO93" s="450">
        <f t="shared" si="6188"/>
        <v>0</v>
      </c>
      <c r="ARP93" s="450">
        <f t="shared" si="6188"/>
        <v>0</v>
      </c>
      <c r="ARQ93" s="450">
        <f t="shared" si="6188"/>
        <v>0</v>
      </c>
      <c r="ARR93" s="450">
        <f t="shared" si="6188"/>
        <v>0</v>
      </c>
      <c r="ARS93" s="450">
        <f t="shared" si="6188"/>
        <v>0</v>
      </c>
      <c r="ART93" s="450">
        <f t="shared" si="6188"/>
        <v>0</v>
      </c>
      <c r="ARU93" s="450">
        <f t="shared" si="6188"/>
        <v>0</v>
      </c>
      <c r="ARV93" s="450">
        <f t="shared" si="6188"/>
        <v>0</v>
      </c>
      <c r="ARW93" s="450">
        <f t="shared" si="6188"/>
        <v>0</v>
      </c>
      <c r="ARX93" s="450">
        <f t="shared" si="6188"/>
        <v>0</v>
      </c>
      <c r="ARY93" s="450">
        <f t="shared" si="6188"/>
        <v>0</v>
      </c>
      <c r="ARZ93" s="450">
        <f t="shared" si="6188"/>
        <v>0</v>
      </c>
      <c r="ASA93" s="451">
        <f t="shared" si="6188"/>
        <v>0</v>
      </c>
      <c r="ASC93" s="457">
        <f t="shared" ref="ASC93:ASP93" si="6189">SUM(ASC94:ASC99)</f>
        <v>0</v>
      </c>
      <c r="ASD93" s="450">
        <f t="shared" si="6189"/>
        <v>0</v>
      </c>
      <c r="ASE93" s="450">
        <f t="shared" si="6189"/>
        <v>0</v>
      </c>
      <c r="ASF93" s="450">
        <f t="shared" si="6189"/>
        <v>0</v>
      </c>
      <c r="ASG93" s="450">
        <f t="shared" si="6189"/>
        <v>0</v>
      </c>
      <c r="ASH93" s="450">
        <f t="shared" si="6189"/>
        <v>0</v>
      </c>
      <c r="ASI93" s="450">
        <f t="shared" si="6189"/>
        <v>0</v>
      </c>
      <c r="ASJ93" s="450">
        <f t="shared" si="6189"/>
        <v>0</v>
      </c>
      <c r="ASK93" s="450">
        <f t="shared" si="6189"/>
        <v>0</v>
      </c>
      <c r="ASL93" s="450">
        <f t="shared" si="6189"/>
        <v>0</v>
      </c>
      <c r="ASM93" s="450">
        <f t="shared" si="6189"/>
        <v>0</v>
      </c>
      <c r="ASN93" s="450">
        <f t="shared" si="6189"/>
        <v>0</v>
      </c>
      <c r="ASO93" s="450">
        <f t="shared" si="6189"/>
        <v>0</v>
      </c>
      <c r="ASP93" s="451">
        <f t="shared" si="6189"/>
        <v>0</v>
      </c>
      <c r="ASR93" s="457">
        <f t="shared" ref="ASR93:ATE93" si="6190">SUM(ASR94:ASR99)</f>
        <v>0</v>
      </c>
      <c r="ASS93" s="450">
        <f t="shared" si="6190"/>
        <v>0</v>
      </c>
      <c r="AST93" s="450">
        <f t="shared" si="6190"/>
        <v>0</v>
      </c>
      <c r="ASU93" s="450">
        <f t="shared" si="6190"/>
        <v>0</v>
      </c>
      <c r="ASV93" s="450">
        <f t="shared" si="6190"/>
        <v>0</v>
      </c>
      <c r="ASW93" s="450">
        <f t="shared" si="6190"/>
        <v>0</v>
      </c>
      <c r="ASX93" s="450">
        <f t="shared" si="6190"/>
        <v>0</v>
      </c>
      <c r="ASY93" s="450">
        <f t="shared" si="6190"/>
        <v>0</v>
      </c>
      <c r="ASZ93" s="450">
        <f t="shared" si="6190"/>
        <v>0</v>
      </c>
      <c r="ATA93" s="450">
        <f t="shared" si="6190"/>
        <v>0</v>
      </c>
      <c r="ATB93" s="450">
        <f t="shared" si="6190"/>
        <v>0</v>
      </c>
      <c r="ATC93" s="450">
        <f t="shared" si="6190"/>
        <v>0</v>
      </c>
      <c r="ATD93" s="450">
        <f t="shared" si="6190"/>
        <v>0</v>
      </c>
      <c r="ATE93" s="451">
        <f t="shared" si="6190"/>
        <v>0</v>
      </c>
      <c r="ATG93" s="457">
        <f t="shared" ref="ATG93:ATT93" si="6191">SUM(ATG94:ATG99)</f>
        <v>0</v>
      </c>
      <c r="ATH93" s="450">
        <f t="shared" si="6191"/>
        <v>0</v>
      </c>
      <c r="ATI93" s="450">
        <f t="shared" si="6191"/>
        <v>0</v>
      </c>
      <c r="ATJ93" s="450">
        <f t="shared" si="6191"/>
        <v>0</v>
      </c>
      <c r="ATK93" s="450">
        <f t="shared" si="6191"/>
        <v>0</v>
      </c>
      <c r="ATL93" s="450">
        <f t="shared" si="6191"/>
        <v>0</v>
      </c>
      <c r="ATM93" s="450">
        <f t="shared" si="6191"/>
        <v>0</v>
      </c>
      <c r="ATN93" s="450">
        <f t="shared" si="6191"/>
        <v>0</v>
      </c>
      <c r="ATO93" s="450">
        <f t="shared" si="6191"/>
        <v>0</v>
      </c>
      <c r="ATP93" s="450">
        <f t="shared" si="6191"/>
        <v>0</v>
      </c>
      <c r="ATQ93" s="450">
        <f t="shared" si="6191"/>
        <v>0</v>
      </c>
      <c r="ATR93" s="450">
        <f t="shared" si="6191"/>
        <v>0</v>
      </c>
      <c r="ATS93" s="450">
        <f t="shared" si="6191"/>
        <v>0</v>
      </c>
      <c r="ATT93" s="451">
        <f t="shared" si="6191"/>
        <v>0</v>
      </c>
      <c r="ATV93" s="457">
        <f t="shared" ref="ATV93:AUI93" si="6192">SUM(ATV94:ATV99)</f>
        <v>0</v>
      </c>
      <c r="ATW93" s="450">
        <f t="shared" si="6192"/>
        <v>0</v>
      </c>
      <c r="ATX93" s="450">
        <f t="shared" si="6192"/>
        <v>0</v>
      </c>
      <c r="ATY93" s="450">
        <f t="shared" si="6192"/>
        <v>0</v>
      </c>
      <c r="ATZ93" s="450">
        <f t="shared" si="6192"/>
        <v>0</v>
      </c>
      <c r="AUA93" s="450">
        <f t="shared" si="6192"/>
        <v>0</v>
      </c>
      <c r="AUB93" s="450">
        <f t="shared" si="6192"/>
        <v>0</v>
      </c>
      <c r="AUC93" s="450">
        <f t="shared" si="6192"/>
        <v>0</v>
      </c>
      <c r="AUD93" s="450">
        <f t="shared" si="6192"/>
        <v>0</v>
      </c>
      <c r="AUE93" s="450">
        <f t="shared" si="6192"/>
        <v>0</v>
      </c>
      <c r="AUF93" s="450">
        <f t="shared" si="6192"/>
        <v>0</v>
      </c>
      <c r="AUG93" s="450">
        <f t="shared" si="6192"/>
        <v>0</v>
      </c>
      <c r="AUH93" s="450">
        <f t="shared" si="6192"/>
        <v>0</v>
      </c>
      <c r="AUI93" s="451">
        <f t="shared" si="6192"/>
        <v>0</v>
      </c>
      <c r="AUK93" s="457">
        <f t="shared" ref="AUK93:AUX93" si="6193">SUM(AUK94:AUK99)</f>
        <v>0</v>
      </c>
      <c r="AUL93" s="450">
        <f t="shared" si="6193"/>
        <v>0</v>
      </c>
      <c r="AUM93" s="450">
        <f t="shared" si="6193"/>
        <v>0</v>
      </c>
      <c r="AUN93" s="450">
        <f t="shared" si="6193"/>
        <v>0</v>
      </c>
      <c r="AUO93" s="450">
        <f t="shared" si="6193"/>
        <v>0</v>
      </c>
      <c r="AUP93" s="450">
        <f t="shared" si="6193"/>
        <v>0</v>
      </c>
      <c r="AUQ93" s="450">
        <f t="shared" si="6193"/>
        <v>0</v>
      </c>
      <c r="AUR93" s="450">
        <f t="shared" si="6193"/>
        <v>0</v>
      </c>
      <c r="AUS93" s="450">
        <f t="shared" si="6193"/>
        <v>0</v>
      </c>
      <c r="AUT93" s="450">
        <f t="shared" si="6193"/>
        <v>0</v>
      </c>
      <c r="AUU93" s="450">
        <f t="shared" si="6193"/>
        <v>0</v>
      </c>
      <c r="AUV93" s="450">
        <f t="shared" si="6193"/>
        <v>0</v>
      </c>
      <c r="AUW93" s="450">
        <f t="shared" si="6193"/>
        <v>0</v>
      </c>
      <c r="AUX93" s="451">
        <f t="shared" si="6193"/>
        <v>0</v>
      </c>
      <c r="AUZ93" s="457">
        <f t="shared" ref="AUZ93:AVM93" si="6194">SUM(AUZ94:AUZ99)</f>
        <v>0</v>
      </c>
      <c r="AVA93" s="450">
        <f t="shared" si="6194"/>
        <v>0</v>
      </c>
      <c r="AVB93" s="450">
        <f t="shared" si="6194"/>
        <v>0</v>
      </c>
      <c r="AVC93" s="450">
        <f t="shared" si="6194"/>
        <v>0</v>
      </c>
      <c r="AVD93" s="450">
        <f t="shared" si="6194"/>
        <v>0</v>
      </c>
      <c r="AVE93" s="450">
        <f t="shared" si="6194"/>
        <v>0</v>
      </c>
      <c r="AVF93" s="450">
        <f t="shared" si="6194"/>
        <v>0</v>
      </c>
      <c r="AVG93" s="450">
        <f t="shared" si="6194"/>
        <v>0</v>
      </c>
      <c r="AVH93" s="450">
        <f t="shared" si="6194"/>
        <v>0</v>
      </c>
      <c r="AVI93" s="450">
        <f t="shared" si="6194"/>
        <v>0</v>
      </c>
      <c r="AVJ93" s="450">
        <f t="shared" si="6194"/>
        <v>0</v>
      </c>
      <c r="AVK93" s="450">
        <f t="shared" si="6194"/>
        <v>0</v>
      </c>
      <c r="AVL93" s="450">
        <f t="shared" si="6194"/>
        <v>0</v>
      </c>
      <c r="AVM93" s="451">
        <f t="shared" si="6194"/>
        <v>0</v>
      </c>
      <c r="AVO93" s="457">
        <f t="shared" ref="AVO93:AWB93" si="6195">SUM(AVO94:AVO99)</f>
        <v>0</v>
      </c>
      <c r="AVP93" s="450">
        <f t="shared" si="6195"/>
        <v>0</v>
      </c>
      <c r="AVQ93" s="450">
        <f t="shared" si="6195"/>
        <v>0</v>
      </c>
      <c r="AVR93" s="450">
        <f t="shared" si="6195"/>
        <v>0</v>
      </c>
      <c r="AVS93" s="450">
        <f t="shared" si="6195"/>
        <v>0</v>
      </c>
      <c r="AVT93" s="450">
        <f t="shared" si="6195"/>
        <v>0</v>
      </c>
      <c r="AVU93" s="450">
        <f t="shared" si="6195"/>
        <v>0</v>
      </c>
      <c r="AVV93" s="450">
        <f t="shared" si="6195"/>
        <v>0</v>
      </c>
      <c r="AVW93" s="450">
        <f t="shared" si="6195"/>
        <v>0</v>
      </c>
      <c r="AVX93" s="450">
        <f t="shared" si="6195"/>
        <v>0</v>
      </c>
      <c r="AVY93" s="450">
        <f t="shared" si="6195"/>
        <v>0</v>
      </c>
      <c r="AVZ93" s="450">
        <f t="shared" si="6195"/>
        <v>0</v>
      </c>
      <c r="AWA93" s="450">
        <f t="shared" si="6195"/>
        <v>0</v>
      </c>
      <c r="AWB93" s="451">
        <f t="shared" si="6195"/>
        <v>0</v>
      </c>
      <c r="AWD93" s="457">
        <f t="shared" ref="AWD93:AWQ93" si="6196">SUM(AWD94:AWD99)</f>
        <v>0</v>
      </c>
      <c r="AWE93" s="450">
        <f t="shared" si="6196"/>
        <v>0</v>
      </c>
      <c r="AWF93" s="450">
        <f t="shared" si="6196"/>
        <v>0</v>
      </c>
      <c r="AWG93" s="450">
        <f t="shared" si="6196"/>
        <v>0</v>
      </c>
      <c r="AWH93" s="450">
        <f t="shared" si="6196"/>
        <v>0</v>
      </c>
      <c r="AWI93" s="450">
        <f t="shared" si="6196"/>
        <v>0</v>
      </c>
      <c r="AWJ93" s="450">
        <f t="shared" si="6196"/>
        <v>0</v>
      </c>
      <c r="AWK93" s="450">
        <f t="shared" si="6196"/>
        <v>0</v>
      </c>
      <c r="AWL93" s="450">
        <f t="shared" si="6196"/>
        <v>0</v>
      </c>
      <c r="AWM93" s="450">
        <f t="shared" si="6196"/>
        <v>0</v>
      </c>
      <c r="AWN93" s="450">
        <f t="shared" si="6196"/>
        <v>0</v>
      </c>
      <c r="AWO93" s="450">
        <f t="shared" si="6196"/>
        <v>0</v>
      </c>
      <c r="AWP93" s="450">
        <f t="shared" si="6196"/>
        <v>0</v>
      </c>
      <c r="AWQ93" s="451">
        <f t="shared" si="6196"/>
        <v>0</v>
      </c>
      <c r="AWS93" s="457">
        <f t="shared" ref="AWS93:AXF93" si="6197">SUM(AWS94:AWS99)</f>
        <v>0</v>
      </c>
      <c r="AWT93" s="450">
        <f t="shared" si="6197"/>
        <v>0</v>
      </c>
      <c r="AWU93" s="450">
        <f t="shared" si="6197"/>
        <v>0</v>
      </c>
      <c r="AWV93" s="450">
        <f t="shared" si="6197"/>
        <v>0</v>
      </c>
      <c r="AWW93" s="450">
        <f t="shared" si="6197"/>
        <v>0</v>
      </c>
      <c r="AWX93" s="450">
        <f t="shared" si="6197"/>
        <v>0</v>
      </c>
      <c r="AWY93" s="450">
        <f t="shared" si="6197"/>
        <v>0</v>
      </c>
      <c r="AWZ93" s="450">
        <f t="shared" si="6197"/>
        <v>0</v>
      </c>
      <c r="AXA93" s="450">
        <f t="shared" si="6197"/>
        <v>0</v>
      </c>
      <c r="AXB93" s="450">
        <f t="shared" si="6197"/>
        <v>0</v>
      </c>
      <c r="AXC93" s="450">
        <f t="shared" si="6197"/>
        <v>0</v>
      </c>
      <c r="AXD93" s="450">
        <f t="shared" si="6197"/>
        <v>0</v>
      </c>
      <c r="AXE93" s="450">
        <f t="shared" si="6197"/>
        <v>0</v>
      </c>
      <c r="AXF93" s="451">
        <f t="shared" si="6197"/>
        <v>0</v>
      </c>
      <c r="AXH93" s="457">
        <f t="shared" ref="AXH93:AXU93" si="6198">SUM(AXH94:AXH99)</f>
        <v>0</v>
      </c>
      <c r="AXI93" s="450">
        <f t="shared" si="6198"/>
        <v>0</v>
      </c>
      <c r="AXJ93" s="450">
        <f t="shared" si="6198"/>
        <v>0</v>
      </c>
      <c r="AXK93" s="450">
        <f t="shared" si="6198"/>
        <v>0</v>
      </c>
      <c r="AXL93" s="450">
        <f t="shared" si="6198"/>
        <v>0</v>
      </c>
      <c r="AXM93" s="450">
        <f t="shared" si="6198"/>
        <v>0</v>
      </c>
      <c r="AXN93" s="450">
        <f t="shared" si="6198"/>
        <v>0</v>
      </c>
      <c r="AXO93" s="450">
        <f t="shared" si="6198"/>
        <v>0</v>
      </c>
      <c r="AXP93" s="450">
        <f t="shared" si="6198"/>
        <v>0</v>
      </c>
      <c r="AXQ93" s="450">
        <f t="shared" si="6198"/>
        <v>0</v>
      </c>
      <c r="AXR93" s="450">
        <f t="shared" si="6198"/>
        <v>0</v>
      </c>
      <c r="AXS93" s="450">
        <f t="shared" si="6198"/>
        <v>0</v>
      </c>
      <c r="AXT93" s="450">
        <f t="shared" si="6198"/>
        <v>0</v>
      </c>
      <c r="AXU93" s="451">
        <f t="shared" si="6198"/>
        <v>0</v>
      </c>
      <c r="AXW93" s="457">
        <f t="shared" ref="AXW93:AYJ93" si="6199">SUM(AXW94:AXW99)</f>
        <v>0</v>
      </c>
      <c r="AXX93" s="450">
        <f t="shared" si="6199"/>
        <v>0</v>
      </c>
      <c r="AXY93" s="450">
        <f t="shared" si="6199"/>
        <v>0</v>
      </c>
      <c r="AXZ93" s="450">
        <f t="shared" si="6199"/>
        <v>0</v>
      </c>
      <c r="AYA93" s="450">
        <f t="shared" si="6199"/>
        <v>0</v>
      </c>
      <c r="AYB93" s="450">
        <f t="shared" si="6199"/>
        <v>0</v>
      </c>
      <c r="AYC93" s="450">
        <f t="shared" si="6199"/>
        <v>0</v>
      </c>
      <c r="AYD93" s="450">
        <f t="shared" si="6199"/>
        <v>0</v>
      </c>
      <c r="AYE93" s="450">
        <f t="shared" si="6199"/>
        <v>0</v>
      </c>
      <c r="AYF93" s="450">
        <f t="shared" si="6199"/>
        <v>0</v>
      </c>
      <c r="AYG93" s="450">
        <f t="shared" si="6199"/>
        <v>0</v>
      </c>
      <c r="AYH93" s="450">
        <f t="shared" si="6199"/>
        <v>0</v>
      </c>
      <c r="AYI93" s="450">
        <f t="shared" si="6199"/>
        <v>0</v>
      </c>
      <c r="AYJ93" s="451">
        <f t="shared" si="6199"/>
        <v>0</v>
      </c>
      <c r="AYL93" s="457">
        <f t="shared" ref="AYL93:AYY93" si="6200">SUM(AYL94:AYL99)</f>
        <v>0</v>
      </c>
      <c r="AYM93" s="450">
        <f t="shared" si="6200"/>
        <v>0</v>
      </c>
      <c r="AYN93" s="450">
        <f t="shared" si="6200"/>
        <v>0</v>
      </c>
      <c r="AYO93" s="450">
        <f t="shared" si="6200"/>
        <v>0</v>
      </c>
      <c r="AYP93" s="450">
        <f t="shared" si="6200"/>
        <v>0</v>
      </c>
      <c r="AYQ93" s="450">
        <f t="shared" si="6200"/>
        <v>0</v>
      </c>
      <c r="AYR93" s="450">
        <f t="shared" si="6200"/>
        <v>0</v>
      </c>
      <c r="AYS93" s="450">
        <f t="shared" si="6200"/>
        <v>0</v>
      </c>
      <c r="AYT93" s="450">
        <f t="shared" si="6200"/>
        <v>0</v>
      </c>
      <c r="AYU93" s="450">
        <f t="shared" si="6200"/>
        <v>0</v>
      </c>
      <c r="AYV93" s="450">
        <f t="shared" si="6200"/>
        <v>0</v>
      </c>
      <c r="AYW93" s="450">
        <f t="shared" si="6200"/>
        <v>0</v>
      </c>
      <c r="AYX93" s="450">
        <f t="shared" si="6200"/>
        <v>0</v>
      </c>
      <c r="AYY93" s="451">
        <f t="shared" si="6200"/>
        <v>0</v>
      </c>
      <c r="AZA93" s="457">
        <f t="shared" ref="AZA93:AZN93" si="6201">SUM(AZA94:AZA99)</f>
        <v>0</v>
      </c>
      <c r="AZB93" s="450">
        <f t="shared" si="6201"/>
        <v>0</v>
      </c>
      <c r="AZC93" s="450">
        <f t="shared" si="6201"/>
        <v>0</v>
      </c>
      <c r="AZD93" s="450">
        <f t="shared" si="6201"/>
        <v>0</v>
      </c>
      <c r="AZE93" s="450">
        <f t="shared" si="6201"/>
        <v>0</v>
      </c>
      <c r="AZF93" s="450">
        <f t="shared" si="6201"/>
        <v>0</v>
      </c>
      <c r="AZG93" s="450">
        <f t="shared" si="6201"/>
        <v>0</v>
      </c>
      <c r="AZH93" s="450">
        <f t="shared" si="6201"/>
        <v>0</v>
      </c>
      <c r="AZI93" s="450">
        <f t="shared" si="6201"/>
        <v>0</v>
      </c>
      <c r="AZJ93" s="450">
        <f t="shared" si="6201"/>
        <v>0</v>
      </c>
      <c r="AZK93" s="450">
        <f t="shared" si="6201"/>
        <v>0</v>
      </c>
      <c r="AZL93" s="450">
        <f t="shared" si="6201"/>
        <v>0</v>
      </c>
      <c r="AZM93" s="450">
        <f t="shared" si="6201"/>
        <v>0</v>
      </c>
      <c r="AZN93" s="451">
        <f t="shared" si="6201"/>
        <v>0</v>
      </c>
      <c r="AZP93" s="457">
        <f t="shared" ref="AZP93:BAC93" si="6202">SUM(AZP94:AZP99)</f>
        <v>0</v>
      </c>
      <c r="AZQ93" s="450">
        <f t="shared" si="6202"/>
        <v>0</v>
      </c>
      <c r="AZR93" s="450">
        <f t="shared" si="6202"/>
        <v>0</v>
      </c>
      <c r="AZS93" s="450">
        <f t="shared" si="6202"/>
        <v>0</v>
      </c>
      <c r="AZT93" s="450">
        <f t="shared" si="6202"/>
        <v>0</v>
      </c>
      <c r="AZU93" s="450">
        <f t="shared" si="6202"/>
        <v>0</v>
      </c>
      <c r="AZV93" s="450">
        <f t="shared" si="6202"/>
        <v>0</v>
      </c>
      <c r="AZW93" s="450">
        <f t="shared" si="6202"/>
        <v>0</v>
      </c>
      <c r="AZX93" s="450">
        <f t="shared" si="6202"/>
        <v>0</v>
      </c>
      <c r="AZY93" s="450">
        <f t="shared" si="6202"/>
        <v>0</v>
      </c>
      <c r="AZZ93" s="450">
        <f t="shared" si="6202"/>
        <v>0</v>
      </c>
      <c r="BAA93" s="450">
        <f t="shared" si="6202"/>
        <v>0</v>
      </c>
      <c r="BAB93" s="450">
        <f t="shared" si="6202"/>
        <v>0</v>
      </c>
      <c r="BAC93" s="451">
        <f t="shared" si="6202"/>
        <v>0</v>
      </c>
      <c r="BAE93" s="457">
        <f t="shared" ref="BAE93:BAR93" si="6203">SUM(BAE94:BAE99)</f>
        <v>0</v>
      </c>
      <c r="BAF93" s="450">
        <f t="shared" si="6203"/>
        <v>0</v>
      </c>
      <c r="BAG93" s="450">
        <f t="shared" si="6203"/>
        <v>0</v>
      </c>
      <c r="BAH93" s="450">
        <f t="shared" si="6203"/>
        <v>0</v>
      </c>
      <c r="BAI93" s="450">
        <f t="shared" si="6203"/>
        <v>0</v>
      </c>
      <c r="BAJ93" s="450">
        <f t="shared" si="6203"/>
        <v>0</v>
      </c>
      <c r="BAK93" s="450">
        <f t="shared" si="6203"/>
        <v>0</v>
      </c>
      <c r="BAL93" s="450">
        <f t="shared" si="6203"/>
        <v>0</v>
      </c>
      <c r="BAM93" s="450">
        <f t="shared" si="6203"/>
        <v>0</v>
      </c>
      <c r="BAN93" s="450">
        <f t="shared" si="6203"/>
        <v>0</v>
      </c>
      <c r="BAO93" s="450">
        <f t="shared" si="6203"/>
        <v>0</v>
      </c>
      <c r="BAP93" s="450">
        <f t="shared" si="6203"/>
        <v>0</v>
      </c>
      <c r="BAQ93" s="450">
        <f t="shared" si="6203"/>
        <v>0</v>
      </c>
      <c r="BAR93" s="451">
        <f t="shared" si="6203"/>
        <v>0</v>
      </c>
      <c r="BAT93" s="457">
        <f t="shared" ref="BAT93:BBG93" si="6204">SUM(BAT94:BAT99)</f>
        <v>0</v>
      </c>
      <c r="BAU93" s="450">
        <f t="shared" si="6204"/>
        <v>0</v>
      </c>
      <c r="BAV93" s="450">
        <f t="shared" si="6204"/>
        <v>0</v>
      </c>
      <c r="BAW93" s="450">
        <f t="shared" si="6204"/>
        <v>0</v>
      </c>
      <c r="BAX93" s="450">
        <f t="shared" si="6204"/>
        <v>0</v>
      </c>
      <c r="BAY93" s="450">
        <f t="shared" si="6204"/>
        <v>0</v>
      </c>
      <c r="BAZ93" s="450">
        <f t="shared" si="6204"/>
        <v>0</v>
      </c>
      <c r="BBA93" s="450">
        <f t="shared" si="6204"/>
        <v>0</v>
      </c>
      <c r="BBB93" s="450">
        <f t="shared" si="6204"/>
        <v>0</v>
      </c>
      <c r="BBC93" s="450">
        <f t="shared" si="6204"/>
        <v>0</v>
      </c>
      <c r="BBD93" s="450">
        <f t="shared" si="6204"/>
        <v>0</v>
      </c>
      <c r="BBE93" s="450">
        <f t="shared" si="6204"/>
        <v>0</v>
      </c>
      <c r="BBF93" s="450">
        <f t="shared" si="6204"/>
        <v>0</v>
      </c>
      <c r="BBG93" s="451">
        <f t="shared" si="6204"/>
        <v>0</v>
      </c>
      <c r="BBI93" s="457">
        <f t="shared" ref="BBI93:BBV93" si="6205">SUM(BBI94:BBI99)</f>
        <v>0</v>
      </c>
      <c r="BBJ93" s="450">
        <f t="shared" si="6205"/>
        <v>0</v>
      </c>
      <c r="BBK93" s="450">
        <f t="shared" si="6205"/>
        <v>0</v>
      </c>
      <c r="BBL93" s="450">
        <f t="shared" si="6205"/>
        <v>0</v>
      </c>
      <c r="BBM93" s="450">
        <f t="shared" si="6205"/>
        <v>0</v>
      </c>
      <c r="BBN93" s="450">
        <f t="shared" si="6205"/>
        <v>0</v>
      </c>
      <c r="BBO93" s="450">
        <f t="shared" si="6205"/>
        <v>0</v>
      </c>
      <c r="BBP93" s="450">
        <f t="shared" si="6205"/>
        <v>0</v>
      </c>
      <c r="BBQ93" s="450">
        <f t="shared" si="6205"/>
        <v>0</v>
      </c>
      <c r="BBR93" s="450">
        <f t="shared" si="6205"/>
        <v>0</v>
      </c>
      <c r="BBS93" s="450">
        <f t="shared" si="6205"/>
        <v>0</v>
      </c>
      <c r="BBT93" s="450">
        <f t="shared" si="6205"/>
        <v>0</v>
      </c>
      <c r="BBU93" s="450">
        <f t="shared" si="6205"/>
        <v>0</v>
      </c>
      <c r="BBV93" s="451">
        <f t="shared" si="6205"/>
        <v>0</v>
      </c>
      <c r="BBX93" s="457">
        <f t="shared" ref="BBX93:BCK93" si="6206">SUM(BBX94:BBX99)</f>
        <v>0</v>
      </c>
      <c r="BBY93" s="450">
        <f t="shared" si="6206"/>
        <v>0</v>
      </c>
      <c r="BBZ93" s="450">
        <f t="shared" si="6206"/>
        <v>0</v>
      </c>
      <c r="BCA93" s="450">
        <f t="shared" si="6206"/>
        <v>0</v>
      </c>
      <c r="BCB93" s="450">
        <f t="shared" si="6206"/>
        <v>0</v>
      </c>
      <c r="BCC93" s="450">
        <f t="shared" si="6206"/>
        <v>0</v>
      </c>
      <c r="BCD93" s="450">
        <f t="shared" si="6206"/>
        <v>0</v>
      </c>
      <c r="BCE93" s="450">
        <f t="shared" si="6206"/>
        <v>0</v>
      </c>
      <c r="BCF93" s="450">
        <f t="shared" si="6206"/>
        <v>0</v>
      </c>
      <c r="BCG93" s="450">
        <f t="shared" si="6206"/>
        <v>0</v>
      </c>
      <c r="BCH93" s="450">
        <f t="shared" si="6206"/>
        <v>0</v>
      </c>
      <c r="BCI93" s="450">
        <f t="shared" si="6206"/>
        <v>0</v>
      </c>
      <c r="BCJ93" s="450">
        <f t="shared" si="6206"/>
        <v>0</v>
      </c>
      <c r="BCK93" s="451">
        <f t="shared" si="6206"/>
        <v>0</v>
      </c>
      <c r="BCM93" s="457">
        <f t="shared" ref="BCM93:BCZ93" si="6207">SUM(BCM94:BCM99)</f>
        <v>0</v>
      </c>
      <c r="BCN93" s="450">
        <f t="shared" si="6207"/>
        <v>0</v>
      </c>
      <c r="BCO93" s="450">
        <f t="shared" si="6207"/>
        <v>0</v>
      </c>
      <c r="BCP93" s="450">
        <f t="shared" si="6207"/>
        <v>0</v>
      </c>
      <c r="BCQ93" s="450">
        <f t="shared" si="6207"/>
        <v>0</v>
      </c>
      <c r="BCR93" s="450">
        <f t="shared" si="6207"/>
        <v>0</v>
      </c>
      <c r="BCS93" s="450">
        <f t="shared" si="6207"/>
        <v>0</v>
      </c>
      <c r="BCT93" s="450">
        <f t="shared" si="6207"/>
        <v>0</v>
      </c>
      <c r="BCU93" s="450">
        <f t="shared" si="6207"/>
        <v>0</v>
      </c>
      <c r="BCV93" s="450">
        <f t="shared" si="6207"/>
        <v>0</v>
      </c>
      <c r="BCW93" s="450">
        <f t="shared" si="6207"/>
        <v>0</v>
      </c>
      <c r="BCX93" s="450">
        <f t="shared" si="6207"/>
        <v>0</v>
      </c>
      <c r="BCY93" s="450">
        <f t="shared" si="6207"/>
        <v>0</v>
      </c>
      <c r="BCZ93" s="451">
        <f t="shared" si="6207"/>
        <v>0</v>
      </c>
      <c r="BDB93" s="457">
        <f t="shared" ref="BDB93:BDO93" si="6208">SUM(BDB94:BDB99)</f>
        <v>0</v>
      </c>
      <c r="BDC93" s="450">
        <f t="shared" si="6208"/>
        <v>0</v>
      </c>
      <c r="BDD93" s="450">
        <f t="shared" si="6208"/>
        <v>0</v>
      </c>
      <c r="BDE93" s="450">
        <f t="shared" si="6208"/>
        <v>0</v>
      </c>
      <c r="BDF93" s="450">
        <f t="shared" si="6208"/>
        <v>0</v>
      </c>
      <c r="BDG93" s="450">
        <f t="shared" si="6208"/>
        <v>0</v>
      </c>
      <c r="BDH93" s="450">
        <f t="shared" si="6208"/>
        <v>0</v>
      </c>
      <c r="BDI93" s="450">
        <f t="shared" si="6208"/>
        <v>0</v>
      </c>
      <c r="BDJ93" s="450">
        <f t="shared" si="6208"/>
        <v>0</v>
      </c>
      <c r="BDK93" s="450">
        <f t="shared" si="6208"/>
        <v>0</v>
      </c>
      <c r="BDL93" s="450">
        <f t="shared" si="6208"/>
        <v>0</v>
      </c>
      <c r="BDM93" s="450">
        <f t="shared" si="6208"/>
        <v>0</v>
      </c>
      <c r="BDN93" s="450">
        <f t="shared" si="6208"/>
        <v>0</v>
      </c>
      <c r="BDO93" s="451">
        <f t="shared" si="6208"/>
        <v>0</v>
      </c>
      <c r="BDQ93" s="457">
        <f t="shared" ref="BDQ93:BED93" si="6209">SUM(BDQ94:BDQ99)</f>
        <v>0</v>
      </c>
      <c r="BDR93" s="450">
        <f t="shared" si="6209"/>
        <v>0</v>
      </c>
      <c r="BDS93" s="450">
        <f t="shared" si="6209"/>
        <v>0</v>
      </c>
      <c r="BDT93" s="450">
        <f t="shared" si="6209"/>
        <v>0</v>
      </c>
      <c r="BDU93" s="450">
        <f t="shared" si="6209"/>
        <v>0</v>
      </c>
      <c r="BDV93" s="450">
        <f t="shared" si="6209"/>
        <v>0</v>
      </c>
      <c r="BDW93" s="450">
        <f t="shared" si="6209"/>
        <v>0</v>
      </c>
      <c r="BDX93" s="450">
        <f t="shared" si="6209"/>
        <v>0</v>
      </c>
      <c r="BDY93" s="450">
        <f t="shared" si="6209"/>
        <v>0</v>
      </c>
      <c r="BDZ93" s="450">
        <f t="shared" si="6209"/>
        <v>0</v>
      </c>
      <c r="BEA93" s="450">
        <f t="shared" si="6209"/>
        <v>0</v>
      </c>
      <c r="BEB93" s="450">
        <f t="shared" si="6209"/>
        <v>0</v>
      </c>
      <c r="BEC93" s="450">
        <f t="shared" si="6209"/>
        <v>0</v>
      </c>
      <c r="BED93" s="451">
        <f t="shared" si="6209"/>
        <v>0</v>
      </c>
      <c r="BEF93" s="457">
        <f t="shared" ref="BEF93:BES93" si="6210">SUM(BEF94:BEF99)</f>
        <v>0</v>
      </c>
      <c r="BEG93" s="450">
        <f t="shared" si="6210"/>
        <v>0</v>
      </c>
      <c r="BEH93" s="450">
        <f t="shared" si="6210"/>
        <v>0</v>
      </c>
      <c r="BEI93" s="450">
        <f t="shared" si="6210"/>
        <v>0</v>
      </c>
      <c r="BEJ93" s="450">
        <f t="shared" si="6210"/>
        <v>0</v>
      </c>
      <c r="BEK93" s="450">
        <f t="shared" si="6210"/>
        <v>0</v>
      </c>
      <c r="BEL93" s="450">
        <f t="shared" si="6210"/>
        <v>0</v>
      </c>
      <c r="BEM93" s="450">
        <f t="shared" si="6210"/>
        <v>0</v>
      </c>
      <c r="BEN93" s="450">
        <f t="shared" si="6210"/>
        <v>0</v>
      </c>
      <c r="BEO93" s="450">
        <f t="shared" si="6210"/>
        <v>0</v>
      </c>
      <c r="BEP93" s="450">
        <f t="shared" si="6210"/>
        <v>0</v>
      </c>
      <c r="BEQ93" s="450">
        <f t="shared" si="6210"/>
        <v>0</v>
      </c>
      <c r="BER93" s="450">
        <f t="shared" si="6210"/>
        <v>0</v>
      </c>
      <c r="BES93" s="451">
        <f t="shared" si="6210"/>
        <v>0</v>
      </c>
      <c r="BEU93" s="457">
        <f t="shared" ref="BEU93:BFH93" si="6211">SUM(BEU94:BEU99)</f>
        <v>0</v>
      </c>
      <c r="BEV93" s="450">
        <f t="shared" si="6211"/>
        <v>0</v>
      </c>
      <c r="BEW93" s="450">
        <f t="shared" si="6211"/>
        <v>0</v>
      </c>
      <c r="BEX93" s="450">
        <f t="shared" si="6211"/>
        <v>0</v>
      </c>
      <c r="BEY93" s="450">
        <f t="shared" si="6211"/>
        <v>0</v>
      </c>
      <c r="BEZ93" s="450">
        <f t="shared" si="6211"/>
        <v>0</v>
      </c>
      <c r="BFA93" s="450">
        <f t="shared" si="6211"/>
        <v>0</v>
      </c>
      <c r="BFB93" s="450">
        <f t="shared" si="6211"/>
        <v>0</v>
      </c>
      <c r="BFC93" s="450">
        <f t="shared" si="6211"/>
        <v>0</v>
      </c>
      <c r="BFD93" s="450">
        <f t="shared" si="6211"/>
        <v>0</v>
      </c>
      <c r="BFE93" s="450">
        <f t="shared" si="6211"/>
        <v>0</v>
      </c>
      <c r="BFF93" s="450">
        <f t="shared" si="6211"/>
        <v>0</v>
      </c>
      <c r="BFG93" s="450">
        <f t="shared" si="6211"/>
        <v>0</v>
      </c>
      <c r="BFH93" s="451">
        <f t="shared" si="6211"/>
        <v>0</v>
      </c>
      <c r="BFJ93" s="457">
        <f t="shared" ref="BFJ93:BFW93" si="6212">SUM(BFJ94:BFJ99)</f>
        <v>0</v>
      </c>
      <c r="BFK93" s="450">
        <f t="shared" si="6212"/>
        <v>0</v>
      </c>
      <c r="BFL93" s="450">
        <f t="shared" si="6212"/>
        <v>0</v>
      </c>
      <c r="BFM93" s="450">
        <f t="shared" si="6212"/>
        <v>0</v>
      </c>
      <c r="BFN93" s="450">
        <f t="shared" si="6212"/>
        <v>0</v>
      </c>
      <c r="BFO93" s="450">
        <f t="shared" si="6212"/>
        <v>0</v>
      </c>
      <c r="BFP93" s="450">
        <f t="shared" si="6212"/>
        <v>0</v>
      </c>
      <c r="BFQ93" s="450">
        <f t="shared" si="6212"/>
        <v>0</v>
      </c>
      <c r="BFR93" s="450">
        <f t="shared" si="6212"/>
        <v>0</v>
      </c>
      <c r="BFS93" s="450">
        <f t="shared" si="6212"/>
        <v>0</v>
      </c>
      <c r="BFT93" s="450">
        <f t="shared" si="6212"/>
        <v>0</v>
      </c>
      <c r="BFU93" s="450">
        <f t="shared" si="6212"/>
        <v>0</v>
      </c>
      <c r="BFV93" s="450">
        <f t="shared" si="6212"/>
        <v>0</v>
      </c>
      <c r="BFW93" s="451">
        <f t="shared" si="6212"/>
        <v>0</v>
      </c>
      <c r="BFY93" s="457">
        <f t="shared" ref="BFY93:BGL93" si="6213">SUM(BFY94:BFY99)</f>
        <v>0</v>
      </c>
      <c r="BFZ93" s="450">
        <f t="shared" si="6213"/>
        <v>0</v>
      </c>
      <c r="BGA93" s="450">
        <f t="shared" si="6213"/>
        <v>0</v>
      </c>
      <c r="BGB93" s="450">
        <f t="shared" si="6213"/>
        <v>0</v>
      </c>
      <c r="BGC93" s="450">
        <f t="shared" si="6213"/>
        <v>0</v>
      </c>
      <c r="BGD93" s="450">
        <f t="shared" si="6213"/>
        <v>0</v>
      </c>
      <c r="BGE93" s="450">
        <f t="shared" si="6213"/>
        <v>0</v>
      </c>
      <c r="BGF93" s="450">
        <f t="shared" si="6213"/>
        <v>0</v>
      </c>
      <c r="BGG93" s="450">
        <f t="shared" si="6213"/>
        <v>0</v>
      </c>
      <c r="BGH93" s="450">
        <f t="shared" si="6213"/>
        <v>0</v>
      </c>
      <c r="BGI93" s="450">
        <f t="shared" si="6213"/>
        <v>0</v>
      </c>
      <c r="BGJ93" s="450">
        <f t="shared" si="6213"/>
        <v>0</v>
      </c>
      <c r="BGK93" s="450">
        <f t="shared" si="6213"/>
        <v>0</v>
      </c>
      <c r="BGL93" s="451">
        <f t="shared" si="6213"/>
        <v>0</v>
      </c>
      <c r="BGN93" s="457">
        <f t="shared" ref="BGN93:BHA93" si="6214">SUM(BGN94:BGN99)</f>
        <v>0</v>
      </c>
      <c r="BGO93" s="450">
        <f t="shared" si="6214"/>
        <v>0</v>
      </c>
      <c r="BGP93" s="450">
        <f t="shared" si="6214"/>
        <v>0</v>
      </c>
      <c r="BGQ93" s="450">
        <f t="shared" si="6214"/>
        <v>0</v>
      </c>
      <c r="BGR93" s="450">
        <f t="shared" si="6214"/>
        <v>0</v>
      </c>
      <c r="BGS93" s="450">
        <f t="shared" si="6214"/>
        <v>0</v>
      </c>
      <c r="BGT93" s="450">
        <f t="shared" si="6214"/>
        <v>0</v>
      </c>
      <c r="BGU93" s="450">
        <f t="shared" si="6214"/>
        <v>0</v>
      </c>
      <c r="BGV93" s="450">
        <f t="shared" si="6214"/>
        <v>0</v>
      </c>
      <c r="BGW93" s="450">
        <f t="shared" si="6214"/>
        <v>0</v>
      </c>
      <c r="BGX93" s="450">
        <f t="shared" si="6214"/>
        <v>0</v>
      </c>
      <c r="BGY93" s="450">
        <f t="shared" si="6214"/>
        <v>0</v>
      </c>
      <c r="BGZ93" s="450">
        <f t="shared" si="6214"/>
        <v>0</v>
      </c>
      <c r="BHA93" s="451">
        <f t="shared" si="6214"/>
        <v>0</v>
      </c>
      <c r="BHC93" s="457">
        <f t="shared" ref="BHC93:BHP93" si="6215">SUM(BHC94:BHC99)</f>
        <v>0</v>
      </c>
      <c r="BHD93" s="450">
        <f t="shared" si="6215"/>
        <v>0</v>
      </c>
      <c r="BHE93" s="450">
        <f t="shared" si="6215"/>
        <v>0</v>
      </c>
      <c r="BHF93" s="450">
        <f t="shared" si="6215"/>
        <v>0</v>
      </c>
      <c r="BHG93" s="450">
        <f t="shared" si="6215"/>
        <v>0</v>
      </c>
      <c r="BHH93" s="450">
        <f t="shared" si="6215"/>
        <v>0</v>
      </c>
      <c r="BHI93" s="450">
        <f t="shared" si="6215"/>
        <v>0</v>
      </c>
      <c r="BHJ93" s="450">
        <f t="shared" si="6215"/>
        <v>0</v>
      </c>
      <c r="BHK93" s="450">
        <f t="shared" si="6215"/>
        <v>0</v>
      </c>
      <c r="BHL93" s="450">
        <f t="shared" si="6215"/>
        <v>0</v>
      </c>
      <c r="BHM93" s="450">
        <f t="shared" si="6215"/>
        <v>0</v>
      </c>
      <c r="BHN93" s="450">
        <f t="shared" si="6215"/>
        <v>0</v>
      </c>
      <c r="BHO93" s="450">
        <f t="shared" si="6215"/>
        <v>0</v>
      </c>
      <c r="BHP93" s="451">
        <f t="shared" si="6215"/>
        <v>0</v>
      </c>
      <c r="BHR93" s="457">
        <f t="shared" ref="BHR93:BIE93" si="6216">SUM(BHR94:BHR99)</f>
        <v>0</v>
      </c>
      <c r="BHS93" s="450">
        <f t="shared" si="6216"/>
        <v>0</v>
      </c>
      <c r="BHT93" s="450">
        <f t="shared" si="6216"/>
        <v>0</v>
      </c>
      <c r="BHU93" s="450">
        <f t="shared" si="6216"/>
        <v>0</v>
      </c>
      <c r="BHV93" s="450">
        <f t="shared" si="6216"/>
        <v>0</v>
      </c>
      <c r="BHW93" s="450">
        <f t="shared" si="6216"/>
        <v>0</v>
      </c>
      <c r="BHX93" s="450">
        <f t="shared" si="6216"/>
        <v>0</v>
      </c>
      <c r="BHY93" s="450">
        <f t="shared" si="6216"/>
        <v>0</v>
      </c>
      <c r="BHZ93" s="450">
        <f t="shared" si="6216"/>
        <v>0</v>
      </c>
      <c r="BIA93" s="450">
        <f t="shared" si="6216"/>
        <v>0</v>
      </c>
      <c r="BIB93" s="450">
        <f t="shared" si="6216"/>
        <v>0</v>
      </c>
      <c r="BIC93" s="450">
        <f t="shared" si="6216"/>
        <v>0</v>
      </c>
      <c r="BID93" s="450">
        <f t="shared" si="6216"/>
        <v>0</v>
      </c>
      <c r="BIE93" s="451">
        <f t="shared" si="6216"/>
        <v>0</v>
      </c>
      <c r="BIG93" s="457">
        <f t="shared" ref="BIG93:BIT93" si="6217">SUM(BIG94:BIG99)</f>
        <v>0</v>
      </c>
      <c r="BIH93" s="450">
        <f t="shared" si="6217"/>
        <v>0</v>
      </c>
      <c r="BII93" s="450">
        <f t="shared" si="6217"/>
        <v>0</v>
      </c>
      <c r="BIJ93" s="450">
        <f t="shared" si="6217"/>
        <v>0</v>
      </c>
      <c r="BIK93" s="450">
        <f t="shared" si="6217"/>
        <v>0</v>
      </c>
      <c r="BIL93" s="450">
        <f t="shared" si="6217"/>
        <v>0</v>
      </c>
      <c r="BIM93" s="450">
        <f t="shared" si="6217"/>
        <v>0</v>
      </c>
      <c r="BIN93" s="450">
        <f t="shared" si="6217"/>
        <v>0</v>
      </c>
      <c r="BIO93" s="450">
        <f t="shared" si="6217"/>
        <v>0</v>
      </c>
      <c r="BIP93" s="450">
        <f t="shared" si="6217"/>
        <v>0</v>
      </c>
      <c r="BIQ93" s="450">
        <f t="shared" si="6217"/>
        <v>0</v>
      </c>
      <c r="BIR93" s="450">
        <f t="shared" si="6217"/>
        <v>0</v>
      </c>
      <c r="BIS93" s="450">
        <f t="shared" si="6217"/>
        <v>0</v>
      </c>
      <c r="BIT93" s="451">
        <f t="shared" si="6217"/>
        <v>0</v>
      </c>
      <c r="BIV93" s="457">
        <f t="shared" ref="BIV93:BJI93" si="6218">SUM(BIV94:BIV99)</f>
        <v>0</v>
      </c>
      <c r="BIW93" s="450">
        <f t="shared" si="6218"/>
        <v>0</v>
      </c>
      <c r="BIX93" s="450">
        <f t="shared" si="6218"/>
        <v>0</v>
      </c>
      <c r="BIY93" s="450">
        <f t="shared" si="6218"/>
        <v>0</v>
      </c>
      <c r="BIZ93" s="450">
        <f t="shared" si="6218"/>
        <v>0</v>
      </c>
      <c r="BJA93" s="450">
        <f t="shared" si="6218"/>
        <v>0</v>
      </c>
      <c r="BJB93" s="450">
        <f t="shared" si="6218"/>
        <v>0</v>
      </c>
      <c r="BJC93" s="450">
        <f t="shared" si="6218"/>
        <v>0</v>
      </c>
      <c r="BJD93" s="450">
        <f t="shared" si="6218"/>
        <v>0</v>
      </c>
      <c r="BJE93" s="450">
        <f t="shared" si="6218"/>
        <v>0</v>
      </c>
      <c r="BJF93" s="450">
        <f t="shared" si="6218"/>
        <v>0</v>
      </c>
      <c r="BJG93" s="450">
        <f t="shared" si="6218"/>
        <v>0</v>
      </c>
      <c r="BJH93" s="450">
        <f t="shared" si="6218"/>
        <v>0</v>
      </c>
      <c r="BJI93" s="451">
        <f t="shared" si="6218"/>
        <v>0</v>
      </c>
      <c r="BJK93" s="457">
        <f t="shared" ref="BJK93:BJX93" si="6219">SUM(BJK94:BJK99)</f>
        <v>0</v>
      </c>
      <c r="BJL93" s="450">
        <f t="shared" si="6219"/>
        <v>0</v>
      </c>
      <c r="BJM93" s="450">
        <f t="shared" si="6219"/>
        <v>0</v>
      </c>
      <c r="BJN93" s="450">
        <f t="shared" si="6219"/>
        <v>0</v>
      </c>
      <c r="BJO93" s="450">
        <f t="shared" si="6219"/>
        <v>0</v>
      </c>
      <c r="BJP93" s="450">
        <f t="shared" si="6219"/>
        <v>0</v>
      </c>
      <c r="BJQ93" s="450">
        <f t="shared" si="6219"/>
        <v>0</v>
      </c>
      <c r="BJR93" s="450">
        <f t="shared" si="6219"/>
        <v>0</v>
      </c>
      <c r="BJS93" s="450">
        <f t="shared" si="6219"/>
        <v>0</v>
      </c>
      <c r="BJT93" s="450">
        <f t="shared" si="6219"/>
        <v>0</v>
      </c>
      <c r="BJU93" s="450">
        <f t="shared" si="6219"/>
        <v>0</v>
      </c>
      <c r="BJV93" s="450">
        <f t="shared" si="6219"/>
        <v>0</v>
      </c>
      <c r="BJW93" s="450">
        <f t="shared" si="6219"/>
        <v>0</v>
      </c>
      <c r="BJX93" s="451">
        <f t="shared" si="6219"/>
        <v>0</v>
      </c>
      <c r="BJZ93" s="457">
        <f t="shared" ref="BJZ93:BKM93" si="6220">SUM(BJZ94:BJZ99)</f>
        <v>0</v>
      </c>
      <c r="BKA93" s="450">
        <f t="shared" si="6220"/>
        <v>0</v>
      </c>
      <c r="BKB93" s="450">
        <f t="shared" si="6220"/>
        <v>0</v>
      </c>
      <c r="BKC93" s="450">
        <f t="shared" si="6220"/>
        <v>0</v>
      </c>
      <c r="BKD93" s="450">
        <f t="shared" si="6220"/>
        <v>0</v>
      </c>
      <c r="BKE93" s="450">
        <f t="shared" si="6220"/>
        <v>0</v>
      </c>
      <c r="BKF93" s="450">
        <f t="shared" si="6220"/>
        <v>0</v>
      </c>
      <c r="BKG93" s="450">
        <f t="shared" si="6220"/>
        <v>0</v>
      </c>
      <c r="BKH93" s="450">
        <f t="shared" si="6220"/>
        <v>0</v>
      </c>
      <c r="BKI93" s="450">
        <f t="shared" si="6220"/>
        <v>0</v>
      </c>
      <c r="BKJ93" s="450">
        <f t="shared" si="6220"/>
        <v>0</v>
      </c>
      <c r="BKK93" s="450">
        <f t="shared" si="6220"/>
        <v>0</v>
      </c>
      <c r="BKL93" s="450">
        <f t="shared" si="6220"/>
        <v>0</v>
      </c>
      <c r="BKM93" s="451">
        <f t="shared" si="6220"/>
        <v>0</v>
      </c>
      <c r="BKO93" s="457">
        <f t="shared" ref="BKO93:BLB93" si="6221">SUM(BKO94:BKO99)</f>
        <v>0</v>
      </c>
      <c r="BKP93" s="450">
        <f t="shared" si="6221"/>
        <v>0</v>
      </c>
      <c r="BKQ93" s="450">
        <f t="shared" si="6221"/>
        <v>0</v>
      </c>
      <c r="BKR93" s="450">
        <f t="shared" si="6221"/>
        <v>0</v>
      </c>
      <c r="BKS93" s="450">
        <f t="shared" si="6221"/>
        <v>0</v>
      </c>
      <c r="BKT93" s="450">
        <f t="shared" si="6221"/>
        <v>0</v>
      </c>
      <c r="BKU93" s="450">
        <f t="shared" si="6221"/>
        <v>0</v>
      </c>
      <c r="BKV93" s="450">
        <f t="shared" si="6221"/>
        <v>0</v>
      </c>
      <c r="BKW93" s="450">
        <f t="shared" si="6221"/>
        <v>0</v>
      </c>
      <c r="BKX93" s="450">
        <f t="shared" si="6221"/>
        <v>0</v>
      </c>
      <c r="BKY93" s="450">
        <f t="shared" si="6221"/>
        <v>0</v>
      </c>
      <c r="BKZ93" s="450">
        <f t="shared" si="6221"/>
        <v>0</v>
      </c>
      <c r="BLA93" s="450">
        <f t="shared" si="6221"/>
        <v>0</v>
      </c>
      <c r="BLB93" s="451">
        <f t="shared" si="6221"/>
        <v>0</v>
      </c>
      <c r="BLD93" s="457">
        <f t="shared" ref="BLD93:BLQ93" si="6222">SUM(BLD94:BLD99)</f>
        <v>0</v>
      </c>
      <c r="BLE93" s="450">
        <f t="shared" si="6222"/>
        <v>0</v>
      </c>
      <c r="BLF93" s="450">
        <f t="shared" si="6222"/>
        <v>0</v>
      </c>
      <c r="BLG93" s="450">
        <f t="shared" si="6222"/>
        <v>0</v>
      </c>
      <c r="BLH93" s="450">
        <f t="shared" si="6222"/>
        <v>0</v>
      </c>
      <c r="BLI93" s="450">
        <f t="shared" si="6222"/>
        <v>0</v>
      </c>
      <c r="BLJ93" s="450">
        <f t="shared" si="6222"/>
        <v>0</v>
      </c>
      <c r="BLK93" s="450">
        <f t="shared" si="6222"/>
        <v>0</v>
      </c>
      <c r="BLL93" s="450">
        <f t="shared" si="6222"/>
        <v>0</v>
      </c>
      <c r="BLM93" s="450">
        <f t="shared" si="6222"/>
        <v>0</v>
      </c>
      <c r="BLN93" s="450">
        <f t="shared" si="6222"/>
        <v>0</v>
      </c>
      <c r="BLO93" s="450">
        <f t="shared" si="6222"/>
        <v>0</v>
      </c>
      <c r="BLP93" s="450">
        <f t="shared" si="6222"/>
        <v>0</v>
      </c>
      <c r="BLQ93" s="451">
        <f t="shared" si="6222"/>
        <v>0</v>
      </c>
      <c r="BLS93" s="457">
        <f t="shared" ref="BLS93:BMF93" si="6223">SUM(BLS94:BLS99)</f>
        <v>0</v>
      </c>
      <c r="BLT93" s="450">
        <f t="shared" si="6223"/>
        <v>0</v>
      </c>
      <c r="BLU93" s="450">
        <f t="shared" si="6223"/>
        <v>0</v>
      </c>
      <c r="BLV93" s="450">
        <f t="shared" si="6223"/>
        <v>0</v>
      </c>
      <c r="BLW93" s="450">
        <f t="shared" si="6223"/>
        <v>0</v>
      </c>
      <c r="BLX93" s="450">
        <f t="shared" si="6223"/>
        <v>0</v>
      </c>
      <c r="BLY93" s="450">
        <f t="shared" si="6223"/>
        <v>0</v>
      </c>
      <c r="BLZ93" s="450">
        <f t="shared" si="6223"/>
        <v>0</v>
      </c>
      <c r="BMA93" s="450">
        <f t="shared" si="6223"/>
        <v>0</v>
      </c>
      <c r="BMB93" s="450">
        <f t="shared" si="6223"/>
        <v>0</v>
      </c>
      <c r="BMC93" s="450">
        <f t="shared" si="6223"/>
        <v>0</v>
      </c>
      <c r="BMD93" s="450">
        <f t="shared" si="6223"/>
        <v>0</v>
      </c>
      <c r="BME93" s="450">
        <f t="shared" si="6223"/>
        <v>0</v>
      </c>
      <c r="BMF93" s="451">
        <f t="shared" si="6223"/>
        <v>0</v>
      </c>
      <c r="BMH93" s="457">
        <f t="shared" ref="BMH93:BMU93" si="6224">SUM(BMH94:BMH99)</f>
        <v>0</v>
      </c>
      <c r="BMI93" s="450">
        <f t="shared" si="6224"/>
        <v>0</v>
      </c>
      <c r="BMJ93" s="450">
        <f t="shared" si="6224"/>
        <v>0</v>
      </c>
      <c r="BMK93" s="450">
        <f t="shared" si="6224"/>
        <v>0</v>
      </c>
      <c r="BML93" s="450">
        <f t="shared" si="6224"/>
        <v>0</v>
      </c>
      <c r="BMM93" s="450">
        <f t="shared" si="6224"/>
        <v>0</v>
      </c>
      <c r="BMN93" s="450">
        <f t="shared" si="6224"/>
        <v>0</v>
      </c>
      <c r="BMO93" s="450">
        <f t="shared" si="6224"/>
        <v>0</v>
      </c>
      <c r="BMP93" s="450">
        <f t="shared" si="6224"/>
        <v>0</v>
      </c>
      <c r="BMQ93" s="450">
        <f t="shared" si="6224"/>
        <v>0</v>
      </c>
      <c r="BMR93" s="450">
        <f t="shared" si="6224"/>
        <v>0</v>
      </c>
      <c r="BMS93" s="450">
        <f t="shared" si="6224"/>
        <v>0</v>
      </c>
      <c r="BMT93" s="450">
        <f t="shared" si="6224"/>
        <v>0</v>
      </c>
      <c r="BMU93" s="451">
        <f t="shared" si="6224"/>
        <v>0</v>
      </c>
      <c r="BMW93" s="457">
        <f t="shared" ref="BMW93:BNJ93" si="6225">SUM(BMW94:BMW99)</f>
        <v>0</v>
      </c>
      <c r="BMX93" s="450">
        <f t="shared" si="6225"/>
        <v>0</v>
      </c>
      <c r="BMY93" s="450">
        <f t="shared" si="6225"/>
        <v>0</v>
      </c>
      <c r="BMZ93" s="450">
        <f t="shared" si="6225"/>
        <v>0</v>
      </c>
      <c r="BNA93" s="450">
        <f t="shared" si="6225"/>
        <v>0</v>
      </c>
      <c r="BNB93" s="450">
        <f t="shared" si="6225"/>
        <v>0</v>
      </c>
      <c r="BNC93" s="450">
        <f t="shared" si="6225"/>
        <v>0</v>
      </c>
      <c r="BND93" s="450">
        <f t="shared" si="6225"/>
        <v>0</v>
      </c>
      <c r="BNE93" s="450">
        <f t="shared" si="6225"/>
        <v>0</v>
      </c>
      <c r="BNF93" s="450">
        <f t="shared" si="6225"/>
        <v>0</v>
      </c>
      <c r="BNG93" s="450">
        <f t="shared" si="6225"/>
        <v>0</v>
      </c>
      <c r="BNH93" s="450">
        <f t="shared" si="6225"/>
        <v>0</v>
      </c>
      <c r="BNI93" s="450">
        <f t="shared" si="6225"/>
        <v>0</v>
      </c>
      <c r="BNJ93" s="451">
        <f t="shared" si="6225"/>
        <v>0</v>
      </c>
      <c r="BNL93" s="457">
        <f t="shared" ref="BNL93:BNY93" si="6226">SUM(BNL94:BNL99)</f>
        <v>0</v>
      </c>
      <c r="BNM93" s="450">
        <f t="shared" si="6226"/>
        <v>0</v>
      </c>
      <c r="BNN93" s="450">
        <f t="shared" si="6226"/>
        <v>0</v>
      </c>
      <c r="BNO93" s="450">
        <f t="shared" si="6226"/>
        <v>0</v>
      </c>
      <c r="BNP93" s="450">
        <f t="shared" si="6226"/>
        <v>0</v>
      </c>
      <c r="BNQ93" s="450">
        <f t="shared" si="6226"/>
        <v>0</v>
      </c>
      <c r="BNR93" s="450">
        <f t="shared" si="6226"/>
        <v>0</v>
      </c>
      <c r="BNS93" s="450">
        <f t="shared" si="6226"/>
        <v>0</v>
      </c>
      <c r="BNT93" s="450">
        <f t="shared" si="6226"/>
        <v>0</v>
      </c>
      <c r="BNU93" s="450">
        <f t="shared" si="6226"/>
        <v>0</v>
      </c>
      <c r="BNV93" s="450">
        <f t="shared" si="6226"/>
        <v>0</v>
      </c>
      <c r="BNW93" s="450">
        <f t="shared" si="6226"/>
        <v>0</v>
      </c>
      <c r="BNX93" s="450">
        <f t="shared" si="6226"/>
        <v>0</v>
      </c>
      <c r="BNY93" s="451">
        <f t="shared" si="6226"/>
        <v>0</v>
      </c>
      <c r="BOA93" s="457">
        <f t="shared" ref="BOA93:BON93" si="6227">SUM(BOA94:BOA99)</f>
        <v>0</v>
      </c>
      <c r="BOB93" s="450">
        <f t="shared" si="6227"/>
        <v>0</v>
      </c>
      <c r="BOC93" s="450">
        <f t="shared" si="6227"/>
        <v>0</v>
      </c>
      <c r="BOD93" s="450">
        <f t="shared" si="6227"/>
        <v>0</v>
      </c>
      <c r="BOE93" s="450">
        <f t="shared" si="6227"/>
        <v>0</v>
      </c>
      <c r="BOF93" s="450">
        <f t="shared" si="6227"/>
        <v>0</v>
      </c>
      <c r="BOG93" s="450">
        <f t="shared" si="6227"/>
        <v>0</v>
      </c>
      <c r="BOH93" s="450">
        <f t="shared" si="6227"/>
        <v>0</v>
      </c>
      <c r="BOI93" s="450">
        <f t="shared" si="6227"/>
        <v>0</v>
      </c>
      <c r="BOJ93" s="450">
        <f t="shared" si="6227"/>
        <v>0</v>
      </c>
      <c r="BOK93" s="450">
        <f t="shared" si="6227"/>
        <v>0</v>
      </c>
      <c r="BOL93" s="450">
        <f t="shared" si="6227"/>
        <v>0</v>
      </c>
      <c r="BOM93" s="450">
        <f t="shared" si="6227"/>
        <v>0</v>
      </c>
      <c r="BON93" s="451">
        <f t="shared" si="6227"/>
        <v>0</v>
      </c>
      <c r="BOP93" s="457">
        <f t="shared" ref="BOP93:BPC93" si="6228">SUM(BOP94:BOP99)</f>
        <v>0</v>
      </c>
      <c r="BOQ93" s="450">
        <f t="shared" si="6228"/>
        <v>0</v>
      </c>
      <c r="BOR93" s="450">
        <f t="shared" si="6228"/>
        <v>0</v>
      </c>
      <c r="BOS93" s="450">
        <f t="shared" si="6228"/>
        <v>0</v>
      </c>
      <c r="BOT93" s="450">
        <f t="shared" si="6228"/>
        <v>0</v>
      </c>
      <c r="BOU93" s="450">
        <f t="shared" si="6228"/>
        <v>0</v>
      </c>
      <c r="BOV93" s="450">
        <f t="shared" si="6228"/>
        <v>0</v>
      </c>
      <c r="BOW93" s="450">
        <f t="shared" si="6228"/>
        <v>0</v>
      </c>
      <c r="BOX93" s="450">
        <f t="shared" si="6228"/>
        <v>0</v>
      </c>
      <c r="BOY93" s="450">
        <f t="shared" si="6228"/>
        <v>0</v>
      </c>
      <c r="BOZ93" s="450">
        <f t="shared" si="6228"/>
        <v>0</v>
      </c>
      <c r="BPA93" s="450">
        <f t="shared" si="6228"/>
        <v>0</v>
      </c>
      <c r="BPB93" s="450">
        <f t="shared" si="6228"/>
        <v>0</v>
      </c>
      <c r="BPC93" s="451">
        <f t="shared" si="6228"/>
        <v>0</v>
      </c>
      <c r="BPE93" s="457">
        <f t="shared" ref="BPE93:BPR93" si="6229">SUM(BPE94:BPE99)</f>
        <v>0</v>
      </c>
      <c r="BPF93" s="450">
        <f t="shared" si="6229"/>
        <v>0</v>
      </c>
      <c r="BPG93" s="450">
        <f t="shared" si="6229"/>
        <v>0</v>
      </c>
      <c r="BPH93" s="450">
        <f t="shared" si="6229"/>
        <v>0</v>
      </c>
      <c r="BPI93" s="450">
        <f t="shared" si="6229"/>
        <v>0</v>
      </c>
      <c r="BPJ93" s="450">
        <f t="shared" si="6229"/>
        <v>0</v>
      </c>
      <c r="BPK93" s="450">
        <f t="shared" si="6229"/>
        <v>0</v>
      </c>
      <c r="BPL93" s="450">
        <f t="shared" si="6229"/>
        <v>0</v>
      </c>
      <c r="BPM93" s="450">
        <f t="shared" si="6229"/>
        <v>0</v>
      </c>
      <c r="BPN93" s="450">
        <f t="shared" si="6229"/>
        <v>0</v>
      </c>
      <c r="BPO93" s="450">
        <f t="shared" si="6229"/>
        <v>0</v>
      </c>
      <c r="BPP93" s="450">
        <f t="shared" si="6229"/>
        <v>0</v>
      </c>
      <c r="BPQ93" s="450">
        <f t="shared" si="6229"/>
        <v>0</v>
      </c>
      <c r="BPR93" s="451">
        <f t="shared" si="6229"/>
        <v>0</v>
      </c>
      <c r="BPT93" s="457">
        <f t="shared" ref="BPT93:BQG93" si="6230">SUM(BPT94:BPT99)</f>
        <v>0</v>
      </c>
      <c r="BPU93" s="450">
        <f t="shared" si="6230"/>
        <v>0</v>
      </c>
      <c r="BPV93" s="450">
        <f t="shared" si="6230"/>
        <v>0</v>
      </c>
      <c r="BPW93" s="450">
        <f t="shared" si="6230"/>
        <v>0</v>
      </c>
      <c r="BPX93" s="450">
        <f t="shared" si="6230"/>
        <v>0</v>
      </c>
      <c r="BPY93" s="450">
        <f t="shared" si="6230"/>
        <v>0</v>
      </c>
      <c r="BPZ93" s="450">
        <f t="shared" si="6230"/>
        <v>0</v>
      </c>
      <c r="BQA93" s="450">
        <f t="shared" si="6230"/>
        <v>0</v>
      </c>
      <c r="BQB93" s="450">
        <f t="shared" si="6230"/>
        <v>0</v>
      </c>
      <c r="BQC93" s="450">
        <f t="shared" si="6230"/>
        <v>0</v>
      </c>
      <c r="BQD93" s="450">
        <f t="shared" si="6230"/>
        <v>0</v>
      </c>
      <c r="BQE93" s="450">
        <f t="shared" si="6230"/>
        <v>0</v>
      </c>
      <c r="BQF93" s="450">
        <f t="shared" si="6230"/>
        <v>0</v>
      </c>
      <c r="BQG93" s="451">
        <f t="shared" si="6230"/>
        <v>0</v>
      </c>
      <c r="BQI93" s="457">
        <f t="shared" ref="BQI93:BQV93" si="6231">SUM(BQI94:BQI99)</f>
        <v>0</v>
      </c>
      <c r="BQJ93" s="450">
        <f t="shared" si="6231"/>
        <v>0</v>
      </c>
      <c r="BQK93" s="450">
        <f t="shared" si="6231"/>
        <v>0</v>
      </c>
      <c r="BQL93" s="450">
        <f t="shared" si="6231"/>
        <v>0</v>
      </c>
      <c r="BQM93" s="450">
        <f t="shared" si="6231"/>
        <v>0</v>
      </c>
      <c r="BQN93" s="450">
        <f t="shared" si="6231"/>
        <v>0</v>
      </c>
      <c r="BQO93" s="450">
        <f t="shared" si="6231"/>
        <v>0</v>
      </c>
      <c r="BQP93" s="450">
        <f t="shared" si="6231"/>
        <v>0</v>
      </c>
      <c r="BQQ93" s="450">
        <f t="shared" si="6231"/>
        <v>0</v>
      </c>
      <c r="BQR93" s="450">
        <f t="shared" si="6231"/>
        <v>0</v>
      </c>
      <c r="BQS93" s="450">
        <f t="shared" si="6231"/>
        <v>0</v>
      </c>
      <c r="BQT93" s="450">
        <f t="shared" si="6231"/>
        <v>0</v>
      </c>
      <c r="BQU93" s="450">
        <f t="shared" si="6231"/>
        <v>0</v>
      </c>
      <c r="BQV93" s="451">
        <f t="shared" si="6231"/>
        <v>0</v>
      </c>
      <c r="BQX93" s="457">
        <f t="shared" ref="BQX93:BRK93" si="6232">SUM(BQX94:BQX99)</f>
        <v>0</v>
      </c>
      <c r="BQY93" s="450">
        <f t="shared" si="6232"/>
        <v>0</v>
      </c>
      <c r="BQZ93" s="450">
        <f t="shared" si="6232"/>
        <v>0</v>
      </c>
      <c r="BRA93" s="450">
        <f t="shared" si="6232"/>
        <v>0</v>
      </c>
      <c r="BRB93" s="450">
        <f t="shared" si="6232"/>
        <v>0</v>
      </c>
      <c r="BRC93" s="450">
        <f t="shared" si="6232"/>
        <v>0</v>
      </c>
      <c r="BRD93" s="450">
        <f t="shared" si="6232"/>
        <v>0</v>
      </c>
      <c r="BRE93" s="450">
        <f t="shared" si="6232"/>
        <v>0</v>
      </c>
      <c r="BRF93" s="450">
        <f t="shared" si="6232"/>
        <v>0</v>
      </c>
      <c r="BRG93" s="450">
        <f t="shared" si="6232"/>
        <v>0</v>
      </c>
      <c r="BRH93" s="450">
        <f t="shared" si="6232"/>
        <v>0</v>
      </c>
      <c r="BRI93" s="450">
        <f t="shared" si="6232"/>
        <v>0</v>
      </c>
      <c r="BRJ93" s="450">
        <f t="shared" si="6232"/>
        <v>0</v>
      </c>
      <c r="BRK93" s="451">
        <f t="shared" si="6232"/>
        <v>0</v>
      </c>
      <c r="BRM93" s="457">
        <f t="shared" ref="BRM93:BRZ93" si="6233">SUM(BRM94:BRM99)</f>
        <v>0</v>
      </c>
      <c r="BRN93" s="450">
        <f t="shared" si="6233"/>
        <v>0</v>
      </c>
      <c r="BRO93" s="450">
        <f t="shared" si="6233"/>
        <v>0</v>
      </c>
      <c r="BRP93" s="450">
        <f t="shared" si="6233"/>
        <v>0</v>
      </c>
      <c r="BRQ93" s="450">
        <f t="shared" si="6233"/>
        <v>0</v>
      </c>
      <c r="BRR93" s="450">
        <f t="shared" si="6233"/>
        <v>0</v>
      </c>
      <c r="BRS93" s="450">
        <f t="shared" si="6233"/>
        <v>0</v>
      </c>
      <c r="BRT93" s="450">
        <f t="shared" si="6233"/>
        <v>0</v>
      </c>
      <c r="BRU93" s="450">
        <f t="shared" si="6233"/>
        <v>0</v>
      </c>
      <c r="BRV93" s="450">
        <f t="shared" si="6233"/>
        <v>0</v>
      </c>
      <c r="BRW93" s="450">
        <f t="shared" si="6233"/>
        <v>0</v>
      </c>
      <c r="BRX93" s="450">
        <f t="shared" si="6233"/>
        <v>0</v>
      </c>
      <c r="BRY93" s="450">
        <f t="shared" si="6233"/>
        <v>0</v>
      </c>
      <c r="BRZ93" s="451">
        <f t="shared" si="6233"/>
        <v>0</v>
      </c>
      <c r="BSB93" s="457">
        <f t="shared" ref="BSB93:BSO93" si="6234">SUM(BSB94:BSB99)</f>
        <v>0</v>
      </c>
      <c r="BSC93" s="450">
        <f t="shared" si="6234"/>
        <v>0</v>
      </c>
      <c r="BSD93" s="450">
        <f t="shared" si="6234"/>
        <v>0</v>
      </c>
      <c r="BSE93" s="450">
        <f t="shared" si="6234"/>
        <v>0</v>
      </c>
      <c r="BSF93" s="450">
        <f t="shared" si="6234"/>
        <v>0</v>
      </c>
      <c r="BSG93" s="450">
        <f t="shared" si="6234"/>
        <v>0</v>
      </c>
      <c r="BSH93" s="450">
        <f t="shared" si="6234"/>
        <v>0</v>
      </c>
      <c r="BSI93" s="450">
        <f t="shared" si="6234"/>
        <v>0</v>
      </c>
      <c r="BSJ93" s="450">
        <f t="shared" si="6234"/>
        <v>0</v>
      </c>
      <c r="BSK93" s="450">
        <f t="shared" si="6234"/>
        <v>0</v>
      </c>
      <c r="BSL93" s="450">
        <f t="shared" si="6234"/>
        <v>0</v>
      </c>
      <c r="BSM93" s="450">
        <f t="shared" si="6234"/>
        <v>0</v>
      </c>
      <c r="BSN93" s="450">
        <f t="shared" si="6234"/>
        <v>0</v>
      </c>
      <c r="BSO93" s="451">
        <f t="shared" si="6234"/>
        <v>0</v>
      </c>
      <c r="BSQ93" s="457">
        <f t="shared" ref="BSQ93:BTD93" si="6235">SUM(BSQ94:BSQ99)</f>
        <v>0</v>
      </c>
      <c r="BSR93" s="450">
        <f t="shared" si="6235"/>
        <v>0</v>
      </c>
      <c r="BSS93" s="450">
        <f t="shared" si="6235"/>
        <v>0</v>
      </c>
      <c r="BST93" s="450">
        <f t="shared" si="6235"/>
        <v>0</v>
      </c>
      <c r="BSU93" s="450">
        <f t="shared" si="6235"/>
        <v>0</v>
      </c>
      <c r="BSV93" s="450">
        <f t="shared" si="6235"/>
        <v>0</v>
      </c>
      <c r="BSW93" s="450">
        <f t="shared" si="6235"/>
        <v>0</v>
      </c>
      <c r="BSX93" s="450">
        <f t="shared" si="6235"/>
        <v>0</v>
      </c>
      <c r="BSY93" s="450">
        <f t="shared" si="6235"/>
        <v>0</v>
      </c>
      <c r="BSZ93" s="450">
        <f t="shared" si="6235"/>
        <v>0</v>
      </c>
      <c r="BTA93" s="450">
        <f t="shared" si="6235"/>
        <v>0</v>
      </c>
      <c r="BTB93" s="450">
        <f t="shared" si="6235"/>
        <v>0</v>
      </c>
      <c r="BTC93" s="450">
        <f t="shared" si="6235"/>
        <v>0</v>
      </c>
      <c r="BTD93" s="451">
        <f t="shared" si="6235"/>
        <v>0</v>
      </c>
      <c r="BTF93" s="457">
        <f t="shared" ref="BTF93:BTS93" si="6236">SUM(BTF94:BTF99)</f>
        <v>0</v>
      </c>
      <c r="BTG93" s="450">
        <f t="shared" si="6236"/>
        <v>0</v>
      </c>
      <c r="BTH93" s="450">
        <f t="shared" si="6236"/>
        <v>0</v>
      </c>
      <c r="BTI93" s="450">
        <f t="shared" si="6236"/>
        <v>0</v>
      </c>
      <c r="BTJ93" s="450">
        <f t="shared" si="6236"/>
        <v>0</v>
      </c>
      <c r="BTK93" s="450">
        <f t="shared" si="6236"/>
        <v>0</v>
      </c>
      <c r="BTL93" s="450">
        <f t="shared" si="6236"/>
        <v>0</v>
      </c>
      <c r="BTM93" s="450">
        <f t="shared" si="6236"/>
        <v>0</v>
      </c>
      <c r="BTN93" s="450">
        <f t="shared" si="6236"/>
        <v>0</v>
      </c>
      <c r="BTO93" s="450">
        <f t="shared" si="6236"/>
        <v>0</v>
      </c>
      <c r="BTP93" s="450">
        <f t="shared" si="6236"/>
        <v>0</v>
      </c>
      <c r="BTQ93" s="450">
        <f t="shared" si="6236"/>
        <v>0</v>
      </c>
      <c r="BTR93" s="450">
        <f t="shared" si="6236"/>
        <v>0</v>
      </c>
      <c r="BTS93" s="451">
        <f t="shared" si="6236"/>
        <v>0</v>
      </c>
      <c r="BTU93" s="457">
        <f t="shared" ref="BTU93:BUH93" si="6237">SUM(BTU94:BTU99)</f>
        <v>0</v>
      </c>
      <c r="BTV93" s="450">
        <f t="shared" si="6237"/>
        <v>0</v>
      </c>
      <c r="BTW93" s="450">
        <f t="shared" si="6237"/>
        <v>0</v>
      </c>
      <c r="BTX93" s="450">
        <f t="shared" si="6237"/>
        <v>0</v>
      </c>
      <c r="BTY93" s="450">
        <f t="shared" si="6237"/>
        <v>0</v>
      </c>
      <c r="BTZ93" s="450">
        <f t="shared" si="6237"/>
        <v>0</v>
      </c>
      <c r="BUA93" s="450">
        <f t="shared" si="6237"/>
        <v>0</v>
      </c>
      <c r="BUB93" s="450">
        <f t="shared" si="6237"/>
        <v>0</v>
      </c>
      <c r="BUC93" s="450">
        <f t="shared" si="6237"/>
        <v>0</v>
      </c>
      <c r="BUD93" s="450">
        <f t="shared" si="6237"/>
        <v>0</v>
      </c>
      <c r="BUE93" s="450">
        <f t="shared" si="6237"/>
        <v>0</v>
      </c>
      <c r="BUF93" s="450">
        <f t="shared" si="6237"/>
        <v>0</v>
      </c>
      <c r="BUG93" s="450">
        <f t="shared" si="6237"/>
        <v>0</v>
      </c>
      <c r="BUH93" s="451">
        <f t="shared" si="6237"/>
        <v>0</v>
      </c>
      <c r="BUJ93" s="457">
        <f t="shared" ref="BUJ93:BUW93" si="6238">SUM(BUJ94:BUJ99)</f>
        <v>0</v>
      </c>
      <c r="BUK93" s="450">
        <f t="shared" si="6238"/>
        <v>0</v>
      </c>
      <c r="BUL93" s="450">
        <f t="shared" si="6238"/>
        <v>0</v>
      </c>
      <c r="BUM93" s="450">
        <f t="shared" si="6238"/>
        <v>0</v>
      </c>
      <c r="BUN93" s="450">
        <f t="shared" si="6238"/>
        <v>0</v>
      </c>
      <c r="BUO93" s="450">
        <f t="shared" si="6238"/>
        <v>0</v>
      </c>
      <c r="BUP93" s="450">
        <f t="shared" si="6238"/>
        <v>0</v>
      </c>
      <c r="BUQ93" s="450">
        <f t="shared" si="6238"/>
        <v>0</v>
      </c>
      <c r="BUR93" s="450">
        <f t="shared" si="6238"/>
        <v>0</v>
      </c>
      <c r="BUS93" s="450">
        <f t="shared" si="6238"/>
        <v>0</v>
      </c>
      <c r="BUT93" s="450">
        <f t="shared" si="6238"/>
        <v>0</v>
      </c>
      <c r="BUU93" s="450">
        <f t="shared" si="6238"/>
        <v>0</v>
      </c>
      <c r="BUV93" s="450">
        <f t="shared" si="6238"/>
        <v>0</v>
      </c>
      <c r="BUW93" s="451">
        <f t="shared" si="6238"/>
        <v>0</v>
      </c>
      <c r="BUY93" s="457">
        <f t="shared" ref="BUY93:BVL93" si="6239">SUM(BUY94:BUY99)</f>
        <v>0</v>
      </c>
      <c r="BUZ93" s="450">
        <f t="shared" si="6239"/>
        <v>0</v>
      </c>
      <c r="BVA93" s="450">
        <f t="shared" si="6239"/>
        <v>0</v>
      </c>
      <c r="BVB93" s="450">
        <f t="shared" si="6239"/>
        <v>0</v>
      </c>
      <c r="BVC93" s="450">
        <f t="shared" si="6239"/>
        <v>0</v>
      </c>
      <c r="BVD93" s="450">
        <f t="shared" si="6239"/>
        <v>0</v>
      </c>
      <c r="BVE93" s="450">
        <f t="shared" si="6239"/>
        <v>0</v>
      </c>
      <c r="BVF93" s="450">
        <f t="shared" si="6239"/>
        <v>0</v>
      </c>
      <c r="BVG93" s="450">
        <f t="shared" si="6239"/>
        <v>0</v>
      </c>
      <c r="BVH93" s="450">
        <f t="shared" si="6239"/>
        <v>0</v>
      </c>
      <c r="BVI93" s="450">
        <f t="shared" si="6239"/>
        <v>0</v>
      </c>
      <c r="BVJ93" s="450">
        <f t="shared" si="6239"/>
        <v>0</v>
      </c>
      <c r="BVK93" s="450">
        <f t="shared" si="6239"/>
        <v>0</v>
      </c>
      <c r="BVL93" s="451">
        <f t="shared" si="6239"/>
        <v>0</v>
      </c>
      <c r="BVN93" s="457">
        <f t="shared" ref="BVN93:BWA93" si="6240">SUM(BVN94:BVN99)</f>
        <v>0</v>
      </c>
      <c r="BVO93" s="450">
        <f t="shared" si="6240"/>
        <v>0</v>
      </c>
      <c r="BVP93" s="450">
        <f t="shared" si="6240"/>
        <v>0</v>
      </c>
      <c r="BVQ93" s="450">
        <f t="shared" si="6240"/>
        <v>0</v>
      </c>
      <c r="BVR93" s="450">
        <f t="shared" si="6240"/>
        <v>0</v>
      </c>
      <c r="BVS93" s="450">
        <f t="shared" si="6240"/>
        <v>0</v>
      </c>
      <c r="BVT93" s="450">
        <f t="shared" si="6240"/>
        <v>0</v>
      </c>
      <c r="BVU93" s="450">
        <f t="shared" si="6240"/>
        <v>0</v>
      </c>
      <c r="BVV93" s="450">
        <f t="shared" si="6240"/>
        <v>0</v>
      </c>
      <c r="BVW93" s="450">
        <f t="shared" si="6240"/>
        <v>0</v>
      </c>
      <c r="BVX93" s="450">
        <f t="shared" si="6240"/>
        <v>0</v>
      </c>
      <c r="BVY93" s="450">
        <f t="shared" si="6240"/>
        <v>0</v>
      </c>
      <c r="BVZ93" s="450">
        <f t="shared" si="6240"/>
        <v>0</v>
      </c>
      <c r="BWA93" s="451">
        <f t="shared" si="6240"/>
        <v>0</v>
      </c>
    </row>
    <row r="94" spans="2:1951" ht="15" hidden="1" customHeight="1" x14ac:dyDescent="0.2">
      <c r="B94" s="452" t="s">
        <v>325</v>
      </c>
      <c r="C94" s="447"/>
      <c r="D94" s="447"/>
      <c r="E94" s="447"/>
      <c r="F94" s="447"/>
      <c r="G94" s="450">
        <f t="shared" ref="G94:G99" si="6241">C94+D94-E94+F94</f>
        <v>0</v>
      </c>
      <c r="H94" s="447"/>
      <c r="I94" s="447"/>
      <c r="J94" s="447"/>
      <c r="K94" s="447"/>
      <c r="L94" s="447"/>
      <c r="M94" s="449"/>
      <c r="N94" s="450">
        <f t="shared" ref="N94:N99" si="6242">H94+I94-J94+K94-L94+M94</f>
        <v>0</v>
      </c>
      <c r="O94" s="463"/>
      <c r="P94" s="448"/>
      <c r="R94" s="458"/>
      <c r="S94" s="447"/>
      <c r="T94" s="447"/>
      <c r="U94" s="447"/>
      <c r="V94" s="450">
        <f t="shared" ref="V94:V99" si="6243">R94+S94-T94+U94</f>
        <v>0</v>
      </c>
      <c r="W94" s="447"/>
      <c r="X94" s="447"/>
      <c r="Y94" s="447"/>
      <c r="Z94" s="447"/>
      <c r="AA94" s="447"/>
      <c r="AB94" s="449"/>
      <c r="AC94" s="450">
        <f t="shared" ref="AC94:AC99" si="6244">W94+X94-Y94+Z94-AA94+AB94</f>
        <v>0</v>
      </c>
      <c r="AD94" s="463"/>
      <c r="AE94" s="448"/>
      <c r="AG94" s="458"/>
      <c r="AH94" s="447"/>
      <c r="AI94" s="447"/>
      <c r="AJ94" s="447"/>
      <c r="AK94" s="450">
        <f t="shared" ref="AK94:AK99" si="6245">AG94+AH94-AI94+AJ94</f>
        <v>0</v>
      </c>
      <c r="AL94" s="447"/>
      <c r="AM94" s="447"/>
      <c r="AN94" s="447"/>
      <c r="AO94" s="447"/>
      <c r="AP94" s="447"/>
      <c r="AQ94" s="449"/>
      <c r="AR94" s="450">
        <f t="shared" ref="AR94:AR99" si="6246">AL94+AM94-AN94+AO94-AP94+AQ94</f>
        <v>0</v>
      </c>
      <c r="AS94" s="463"/>
      <c r="AT94" s="448"/>
      <c r="AV94" s="458"/>
      <c r="AW94" s="447"/>
      <c r="AX94" s="447"/>
      <c r="AY94" s="447"/>
      <c r="AZ94" s="450">
        <f t="shared" ref="AZ94:AZ99" si="6247">AV94+AW94-AX94+AY94</f>
        <v>0</v>
      </c>
      <c r="BA94" s="447"/>
      <c r="BB94" s="447"/>
      <c r="BC94" s="447"/>
      <c r="BD94" s="447"/>
      <c r="BE94" s="447"/>
      <c r="BF94" s="449"/>
      <c r="BG94" s="450">
        <f t="shared" ref="BG94:BG99" si="6248">BA94+BB94-BC94+BD94-BE94+BF94</f>
        <v>0</v>
      </c>
      <c r="BH94" s="463"/>
      <c r="BI94" s="448"/>
      <c r="BK94" s="458"/>
      <c r="BL94" s="447"/>
      <c r="BM94" s="447"/>
      <c r="BN94" s="447"/>
      <c r="BO94" s="450">
        <f t="shared" ref="BO94:BO99" si="6249">BK94+BL94-BM94+BN94</f>
        <v>0</v>
      </c>
      <c r="BP94" s="447"/>
      <c r="BQ94" s="447"/>
      <c r="BR94" s="447"/>
      <c r="BS94" s="447"/>
      <c r="BT94" s="447"/>
      <c r="BU94" s="449"/>
      <c r="BV94" s="450">
        <f t="shared" ref="BV94:BV99" si="6250">BP94+BQ94-BR94+BS94-BT94+BU94</f>
        <v>0</v>
      </c>
      <c r="BW94" s="463"/>
      <c r="BX94" s="448"/>
      <c r="BZ94" s="458"/>
      <c r="CA94" s="447"/>
      <c r="CB94" s="447"/>
      <c r="CC94" s="447"/>
      <c r="CD94" s="450">
        <f t="shared" ref="CD94:CD99" si="6251">BZ94+CA94-CB94+CC94</f>
        <v>0</v>
      </c>
      <c r="CE94" s="447"/>
      <c r="CF94" s="447"/>
      <c r="CG94" s="447"/>
      <c r="CH94" s="447"/>
      <c r="CI94" s="447"/>
      <c r="CJ94" s="449"/>
      <c r="CK94" s="450">
        <f t="shared" ref="CK94:CK99" si="6252">CE94+CF94-CG94+CH94-CI94+CJ94</f>
        <v>0</v>
      </c>
      <c r="CL94" s="463"/>
      <c r="CM94" s="448"/>
      <c r="CO94" s="458"/>
      <c r="CP94" s="447"/>
      <c r="CQ94" s="447"/>
      <c r="CR94" s="447"/>
      <c r="CS94" s="450">
        <f t="shared" ref="CS94:CS99" si="6253">CO94+CP94-CQ94+CR94</f>
        <v>0</v>
      </c>
      <c r="CT94" s="447"/>
      <c r="CU94" s="447"/>
      <c r="CV94" s="447"/>
      <c r="CW94" s="447"/>
      <c r="CX94" s="447"/>
      <c r="CY94" s="449"/>
      <c r="CZ94" s="450">
        <f t="shared" ref="CZ94:CZ99" si="6254">CT94+CU94-CV94+CW94-CX94+CY94</f>
        <v>0</v>
      </c>
      <c r="DA94" s="463"/>
      <c r="DB94" s="448"/>
      <c r="DD94" s="458"/>
      <c r="DE94" s="447"/>
      <c r="DF94" s="447"/>
      <c r="DG94" s="447"/>
      <c r="DH94" s="450">
        <f t="shared" ref="DH94:DH99" si="6255">DD94+DE94-DF94+DG94</f>
        <v>0</v>
      </c>
      <c r="DI94" s="447"/>
      <c r="DJ94" s="447"/>
      <c r="DK94" s="447"/>
      <c r="DL94" s="447"/>
      <c r="DM94" s="447"/>
      <c r="DN94" s="449"/>
      <c r="DO94" s="450">
        <f t="shared" ref="DO94:DO99" si="6256">DI94+DJ94-DK94+DL94-DM94+DN94</f>
        <v>0</v>
      </c>
      <c r="DP94" s="463"/>
      <c r="DQ94" s="448"/>
      <c r="DS94" s="458"/>
      <c r="DT94" s="447"/>
      <c r="DU94" s="447"/>
      <c r="DV94" s="447"/>
      <c r="DW94" s="450">
        <f t="shared" ref="DW94:DW99" si="6257">DS94+DT94-DU94+DV94</f>
        <v>0</v>
      </c>
      <c r="DX94" s="447"/>
      <c r="DY94" s="447"/>
      <c r="DZ94" s="447"/>
      <c r="EA94" s="447"/>
      <c r="EB94" s="447"/>
      <c r="EC94" s="449"/>
      <c r="ED94" s="450">
        <f t="shared" ref="ED94:ED99" si="6258">DX94+DY94-DZ94+EA94-EB94+EC94</f>
        <v>0</v>
      </c>
      <c r="EE94" s="463"/>
      <c r="EF94" s="448"/>
      <c r="EH94" s="458"/>
      <c r="EI94" s="447"/>
      <c r="EJ94" s="447"/>
      <c r="EK94" s="447"/>
      <c r="EL94" s="450">
        <f t="shared" ref="EL94:EL99" si="6259">EH94+EI94-EJ94+EK94</f>
        <v>0</v>
      </c>
      <c r="EM94" s="447"/>
      <c r="EN94" s="447"/>
      <c r="EO94" s="447"/>
      <c r="EP94" s="447"/>
      <c r="EQ94" s="447"/>
      <c r="ER94" s="449"/>
      <c r="ES94" s="450">
        <f t="shared" ref="ES94:ES99" si="6260">EM94+EN94-EO94+EP94-EQ94+ER94</f>
        <v>0</v>
      </c>
      <c r="ET94" s="463"/>
      <c r="EU94" s="448"/>
      <c r="EW94" s="458"/>
      <c r="EX94" s="447"/>
      <c r="EY94" s="447"/>
      <c r="EZ94" s="447"/>
      <c r="FA94" s="450">
        <f t="shared" ref="FA94:FA99" si="6261">EW94+EX94-EY94+EZ94</f>
        <v>0</v>
      </c>
      <c r="FB94" s="447"/>
      <c r="FC94" s="447"/>
      <c r="FD94" s="447"/>
      <c r="FE94" s="447"/>
      <c r="FF94" s="447"/>
      <c r="FG94" s="449"/>
      <c r="FH94" s="450">
        <f t="shared" ref="FH94:FH99" si="6262">FB94+FC94-FD94+FE94-FF94+FG94</f>
        <v>0</v>
      </c>
      <c r="FI94" s="463"/>
      <c r="FJ94" s="448"/>
      <c r="FL94" s="458"/>
      <c r="FM94" s="447"/>
      <c r="FN94" s="447"/>
      <c r="FO94" s="447"/>
      <c r="FP94" s="450">
        <f t="shared" ref="FP94:FP99" si="6263">FL94+FM94-FN94+FO94</f>
        <v>0</v>
      </c>
      <c r="FQ94" s="447"/>
      <c r="FR94" s="447"/>
      <c r="FS94" s="447"/>
      <c r="FT94" s="447"/>
      <c r="FU94" s="447"/>
      <c r="FV94" s="449"/>
      <c r="FW94" s="450">
        <f t="shared" ref="FW94:FW99" si="6264">FQ94+FR94-FS94+FT94-FU94+FV94</f>
        <v>0</v>
      </c>
      <c r="FX94" s="463"/>
      <c r="FY94" s="448"/>
      <c r="GA94" s="458"/>
      <c r="GB94" s="447"/>
      <c r="GC94" s="447"/>
      <c r="GD94" s="447"/>
      <c r="GE94" s="450">
        <f t="shared" ref="GE94:GE99" si="6265">GA94+GB94-GC94+GD94</f>
        <v>0</v>
      </c>
      <c r="GF94" s="447"/>
      <c r="GG94" s="447"/>
      <c r="GH94" s="447"/>
      <c r="GI94" s="447"/>
      <c r="GJ94" s="447"/>
      <c r="GK94" s="449"/>
      <c r="GL94" s="450">
        <f t="shared" ref="GL94:GL99" si="6266">GF94+GG94-GH94+GI94-GJ94+GK94</f>
        <v>0</v>
      </c>
      <c r="GM94" s="463"/>
      <c r="GN94" s="448"/>
      <c r="GP94" s="458"/>
      <c r="GQ94" s="447"/>
      <c r="GR94" s="447"/>
      <c r="GS94" s="447"/>
      <c r="GT94" s="450">
        <f t="shared" ref="GT94:GT99" si="6267">GP94+GQ94-GR94+GS94</f>
        <v>0</v>
      </c>
      <c r="GU94" s="447"/>
      <c r="GV94" s="447"/>
      <c r="GW94" s="447"/>
      <c r="GX94" s="447"/>
      <c r="GY94" s="447"/>
      <c r="GZ94" s="449"/>
      <c r="HA94" s="450">
        <f t="shared" ref="HA94:HA99" si="6268">GU94+GV94-GW94+GX94-GY94+GZ94</f>
        <v>0</v>
      </c>
      <c r="HB94" s="463"/>
      <c r="HC94" s="448"/>
      <c r="HE94" s="458"/>
      <c r="HF94" s="447"/>
      <c r="HG94" s="447"/>
      <c r="HH94" s="447"/>
      <c r="HI94" s="450">
        <f t="shared" ref="HI94:HI99" si="6269">HE94+HF94-HG94+HH94</f>
        <v>0</v>
      </c>
      <c r="HJ94" s="447"/>
      <c r="HK94" s="447"/>
      <c r="HL94" s="447"/>
      <c r="HM94" s="447"/>
      <c r="HN94" s="447"/>
      <c r="HO94" s="449"/>
      <c r="HP94" s="450">
        <f t="shared" ref="HP94:HP99" si="6270">HJ94+HK94-HL94+HM94-HN94+HO94</f>
        <v>0</v>
      </c>
      <c r="HQ94" s="463"/>
      <c r="HR94" s="448"/>
      <c r="HT94" s="458"/>
      <c r="HU94" s="447"/>
      <c r="HV94" s="447"/>
      <c r="HW94" s="447"/>
      <c r="HX94" s="450">
        <f t="shared" ref="HX94:HX99" si="6271">HT94+HU94-HV94+HW94</f>
        <v>0</v>
      </c>
      <c r="HY94" s="447"/>
      <c r="HZ94" s="447"/>
      <c r="IA94" s="447"/>
      <c r="IB94" s="447"/>
      <c r="IC94" s="447"/>
      <c r="ID94" s="449"/>
      <c r="IE94" s="450">
        <f t="shared" ref="IE94:IE99" si="6272">HY94+HZ94-IA94+IB94-IC94+ID94</f>
        <v>0</v>
      </c>
      <c r="IF94" s="463"/>
      <c r="IG94" s="448"/>
      <c r="II94" s="458"/>
      <c r="IJ94" s="447"/>
      <c r="IK94" s="447"/>
      <c r="IL94" s="447"/>
      <c r="IM94" s="450">
        <f t="shared" ref="IM94:IM99" si="6273">II94+IJ94-IK94+IL94</f>
        <v>0</v>
      </c>
      <c r="IN94" s="447"/>
      <c r="IO94" s="447"/>
      <c r="IP94" s="447"/>
      <c r="IQ94" s="447"/>
      <c r="IR94" s="447"/>
      <c r="IS94" s="449"/>
      <c r="IT94" s="450">
        <f t="shared" ref="IT94:IT99" si="6274">IN94+IO94-IP94+IQ94-IR94+IS94</f>
        <v>0</v>
      </c>
      <c r="IU94" s="463"/>
      <c r="IV94" s="448"/>
      <c r="IX94" s="458"/>
      <c r="IY94" s="447"/>
      <c r="IZ94" s="447"/>
      <c r="JA94" s="447"/>
      <c r="JB94" s="450">
        <f t="shared" ref="JB94:JB99" si="6275">IX94+IY94-IZ94+JA94</f>
        <v>0</v>
      </c>
      <c r="JC94" s="447"/>
      <c r="JD94" s="447"/>
      <c r="JE94" s="447"/>
      <c r="JF94" s="447"/>
      <c r="JG94" s="447"/>
      <c r="JH94" s="449"/>
      <c r="JI94" s="450">
        <f t="shared" ref="JI94:JI99" si="6276">JC94+JD94-JE94+JF94-JG94+JH94</f>
        <v>0</v>
      </c>
      <c r="JJ94" s="463"/>
      <c r="JK94" s="448"/>
      <c r="JM94" s="458"/>
      <c r="JN94" s="447"/>
      <c r="JO94" s="447"/>
      <c r="JP94" s="447"/>
      <c r="JQ94" s="450">
        <f t="shared" ref="JQ94:JQ99" si="6277">JM94+JN94-JO94+JP94</f>
        <v>0</v>
      </c>
      <c r="JR94" s="447"/>
      <c r="JS94" s="447"/>
      <c r="JT94" s="447"/>
      <c r="JU94" s="447"/>
      <c r="JV94" s="447"/>
      <c r="JW94" s="449"/>
      <c r="JX94" s="450">
        <f t="shared" ref="JX94:JX99" si="6278">JR94+JS94-JT94+JU94-JV94+JW94</f>
        <v>0</v>
      </c>
      <c r="JY94" s="463"/>
      <c r="JZ94" s="448"/>
      <c r="KB94" s="458"/>
      <c r="KC94" s="447"/>
      <c r="KD94" s="447"/>
      <c r="KE94" s="447"/>
      <c r="KF94" s="450">
        <f t="shared" ref="KF94:KF99" si="6279">KB94+KC94-KD94+KE94</f>
        <v>0</v>
      </c>
      <c r="KG94" s="447"/>
      <c r="KH94" s="447"/>
      <c r="KI94" s="447"/>
      <c r="KJ94" s="447"/>
      <c r="KK94" s="447"/>
      <c r="KL94" s="449"/>
      <c r="KM94" s="450">
        <f t="shared" ref="KM94:KM99" si="6280">KG94+KH94-KI94+KJ94-KK94+KL94</f>
        <v>0</v>
      </c>
      <c r="KN94" s="463"/>
      <c r="KO94" s="448"/>
      <c r="KQ94" s="458"/>
      <c r="KR94" s="447"/>
      <c r="KS94" s="447"/>
      <c r="KT94" s="447"/>
      <c r="KU94" s="450">
        <f t="shared" ref="KU94:KU99" si="6281">KQ94+KR94-KS94+KT94</f>
        <v>0</v>
      </c>
      <c r="KV94" s="447"/>
      <c r="KW94" s="447"/>
      <c r="KX94" s="447"/>
      <c r="KY94" s="447"/>
      <c r="KZ94" s="447"/>
      <c r="LA94" s="449"/>
      <c r="LB94" s="450">
        <f t="shared" ref="LB94:LB99" si="6282">KV94+KW94-KX94+KY94-KZ94+LA94</f>
        <v>0</v>
      </c>
      <c r="LC94" s="463"/>
      <c r="LD94" s="448"/>
      <c r="LF94" s="458"/>
      <c r="LG94" s="447"/>
      <c r="LH94" s="447"/>
      <c r="LI94" s="447"/>
      <c r="LJ94" s="450">
        <f t="shared" ref="LJ94:LJ99" si="6283">LF94+LG94-LH94+LI94</f>
        <v>0</v>
      </c>
      <c r="LK94" s="447"/>
      <c r="LL94" s="447"/>
      <c r="LM94" s="447"/>
      <c r="LN94" s="447"/>
      <c r="LO94" s="447"/>
      <c r="LP94" s="449"/>
      <c r="LQ94" s="450">
        <f t="shared" ref="LQ94:LQ99" si="6284">LK94+LL94-LM94+LN94-LO94+LP94</f>
        <v>0</v>
      </c>
      <c r="LR94" s="463"/>
      <c r="LS94" s="448"/>
      <c r="LU94" s="458"/>
      <c r="LV94" s="447"/>
      <c r="LW94" s="447"/>
      <c r="LX94" s="447"/>
      <c r="LY94" s="450">
        <f t="shared" ref="LY94:LY99" si="6285">LU94+LV94-LW94+LX94</f>
        <v>0</v>
      </c>
      <c r="LZ94" s="447"/>
      <c r="MA94" s="447"/>
      <c r="MB94" s="447"/>
      <c r="MC94" s="447"/>
      <c r="MD94" s="447"/>
      <c r="ME94" s="449"/>
      <c r="MF94" s="450">
        <f t="shared" ref="MF94:MF99" si="6286">LZ94+MA94-MB94+MC94-MD94+ME94</f>
        <v>0</v>
      </c>
      <c r="MG94" s="463"/>
      <c r="MH94" s="448"/>
      <c r="MJ94" s="458"/>
      <c r="MK94" s="447"/>
      <c r="ML94" s="447"/>
      <c r="MM94" s="447"/>
      <c r="MN94" s="450">
        <f t="shared" ref="MN94:MN99" si="6287">MJ94+MK94-ML94+MM94</f>
        <v>0</v>
      </c>
      <c r="MO94" s="447"/>
      <c r="MP94" s="447"/>
      <c r="MQ94" s="447"/>
      <c r="MR94" s="447"/>
      <c r="MS94" s="447"/>
      <c r="MT94" s="449"/>
      <c r="MU94" s="450">
        <f t="shared" ref="MU94:MU99" si="6288">MO94+MP94-MQ94+MR94-MS94+MT94</f>
        <v>0</v>
      </c>
      <c r="MV94" s="463"/>
      <c r="MW94" s="448"/>
      <c r="MY94" s="458"/>
      <c r="MZ94" s="447"/>
      <c r="NA94" s="447"/>
      <c r="NB94" s="447"/>
      <c r="NC94" s="450">
        <f t="shared" ref="NC94:NC99" si="6289">MY94+MZ94-NA94+NB94</f>
        <v>0</v>
      </c>
      <c r="ND94" s="447"/>
      <c r="NE94" s="447"/>
      <c r="NF94" s="447"/>
      <c r="NG94" s="447"/>
      <c r="NH94" s="447"/>
      <c r="NI94" s="449"/>
      <c r="NJ94" s="450">
        <f t="shared" ref="NJ94:NJ99" si="6290">ND94+NE94-NF94+NG94-NH94+NI94</f>
        <v>0</v>
      </c>
      <c r="NK94" s="463"/>
      <c r="NL94" s="448"/>
      <c r="NN94" s="458"/>
      <c r="NO94" s="447"/>
      <c r="NP94" s="447"/>
      <c r="NQ94" s="447"/>
      <c r="NR94" s="450">
        <f t="shared" ref="NR94:NR99" si="6291">NN94+NO94-NP94+NQ94</f>
        <v>0</v>
      </c>
      <c r="NS94" s="447"/>
      <c r="NT94" s="447"/>
      <c r="NU94" s="447"/>
      <c r="NV94" s="447"/>
      <c r="NW94" s="447"/>
      <c r="NX94" s="449"/>
      <c r="NY94" s="450">
        <f t="shared" ref="NY94:NY99" si="6292">NS94+NT94-NU94+NV94-NW94+NX94</f>
        <v>0</v>
      </c>
      <c r="NZ94" s="463"/>
      <c r="OA94" s="448"/>
      <c r="OC94" s="458"/>
      <c r="OD94" s="447"/>
      <c r="OE94" s="447"/>
      <c r="OF94" s="447"/>
      <c r="OG94" s="450">
        <f t="shared" ref="OG94:OG99" si="6293">OC94+OD94-OE94+OF94</f>
        <v>0</v>
      </c>
      <c r="OH94" s="447"/>
      <c r="OI94" s="447"/>
      <c r="OJ94" s="447"/>
      <c r="OK94" s="447"/>
      <c r="OL94" s="447"/>
      <c r="OM94" s="449"/>
      <c r="ON94" s="450">
        <f t="shared" ref="ON94:ON99" si="6294">OH94+OI94-OJ94+OK94-OL94+OM94</f>
        <v>0</v>
      </c>
      <c r="OO94" s="463"/>
      <c r="OP94" s="448"/>
      <c r="OR94" s="458"/>
      <c r="OS94" s="447"/>
      <c r="OT94" s="447"/>
      <c r="OU94" s="447"/>
      <c r="OV94" s="450">
        <f t="shared" ref="OV94:OV99" si="6295">OR94+OS94-OT94+OU94</f>
        <v>0</v>
      </c>
      <c r="OW94" s="447"/>
      <c r="OX94" s="447"/>
      <c r="OY94" s="447"/>
      <c r="OZ94" s="447"/>
      <c r="PA94" s="447"/>
      <c r="PB94" s="449"/>
      <c r="PC94" s="450">
        <f t="shared" ref="PC94:PC99" si="6296">OW94+OX94-OY94+OZ94-PA94+PB94</f>
        <v>0</v>
      </c>
      <c r="PD94" s="463"/>
      <c r="PE94" s="448"/>
      <c r="PG94" s="458"/>
      <c r="PH94" s="447"/>
      <c r="PI94" s="447"/>
      <c r="PJ94" s="447"/>
      <c r="PK94" s="450">
        <f t="shared" ref="PK94:PK99" si="6297">PG94+PH94-PI94+PJ94</f>
        <v>0</v>
      </c>
      <c r="PL94" s="447"/>
      <c r="PM94" s="447"/>
      <c r="PN94" s="447"/>
      <c r="PO94" s="447"/>
      <c r="PP94" s="447"/>
      <c r="PQ94" s="449"/>
      <c r="PR94" s="450">
        <f t="shared" ref="PR94:PR99" si="6298">PL94+PM94-PN94+PO94-PP94+PQ94</f>
        <v>0</v>
      </c>
      <c r="PS94" s="463"/>
      <c r="PT94" s="448"/>
      <c r="PV94" s="458"/>
      <c r="PW94" s="447"/>
      <c r="PX94" s="447"/>
      <c r="PY94" s="447"/>
      <c r="PZ94" s="450">
        <f t="shared" ref="PZ94:PZ99" si="6299">PV94+PW94-PX94+PY94</f>
        <v>0</v>
      </c>
      <c r="QA94" s="447"/>
      <c r="QB94" s="447"/>
      <c r="QC94" s="447"/>
      <c r="QD94" s="447"/>
      <c r="QE94" s="447"/>
      <c r="QF94" s="449"/>
      <c r="QG94" s="450">
        <f t="shared" ref="QG94:QG99" si="6300">QA94+QB94-QC94+QD94-QE94+QF94</f>
        <v>0</v>
      </c>
      <c r="QH94" s="463"/>
      <c r="QI94" s="448"/>
      <c r="QK94" s="458"/>
      <c r="QL94" s="447"/>
      <c r="QM94" s="447"/>
      <c r="QN94" s="447"/>
      <c r="QO94" s="450">
        <f t="shared" ref="QO94:QO99" si="6301">QK94+QL94-QM94+QN94</f>
        <v>0</v>
      </c>
      <c r="QP94" s="447"/>
      <c r="QQ94" s="447"/>
      <c r="QR94" s="447"/>
      <c r="QS94" s="447"/>
      <c r="QT94" s="447"/>
      <c r="QU94" s="449"/>
      <c r="QV94" s="450">
        <f t="shared" ref="QV94:QV99" si="6302">QP94+QQ94-QR94+QS94-QT94+QU94</f>
        <v>0</v>
      </c>
      <c r="QW94" s="463"/>
      <c r="QX94" s="448"/>
      <c r="QZ94" s="458"/>
      <c r="RA94" s="447"/>
      <c r="RB94" s="447"/>
      <c r="RC94" s="447"/>
      <c r="RD94" s="450">
        <f t="shared" ref="RD94:RD99" si="6303">QZ94+RA94-RB94+RC94</f>
        <v>0</v>
      </c>
      <c r="RE94" s="447"/>
      <c r="RF94" s="447"/>
      <c r="RG94" s="447"/>
      <c r="RH94" s="447"/>
      <c r="RI94" s="447"/>
      <c r="RJ94" s="449"/>
      <c r="RK94" s="450">
        <f t="shared" ref="RK94:RK99" si="6304">RE94+RF94-RG94+RH94-RI94+RJ94</f>
        <v>0</v>
      </c>
      <c r="RL94" s="463"/>
      <c r="RM94" s="448"/>
      <c r="RO94" s="458"/>
      <c r="RP94" s="447"/>
      <c r="RQ94" s="447"/>
      <c r="RR94" s="447"/>
      <c r="RS94" s="450">
        <f t="shared" ref="RS94:RS99" si="6305">RO94+RP94-RQ94+RR94</f>
        <v>0</v>
      </c>
      <c r="RT94" s="447"/>
      <c r="RU94" s="447"/>
      <c r="RV94" s="447"/>
      <c r="RW94" s="447"/>
      <c r="RX94" s="447"/>
      <c r="RY94" s="449"/>
      <c r="RZ94" s="450">
        <f t="shared" ref="RZ94:RZ99" si="6306">RT94+RU94-RV94+RW94-RX94+RY94</f>
        <v>0</v>
      </c>
      <c r="SA94" s="463"/>
      <c r="SB94" s="448"/>
      <c r="SD94" s="458"/>
      <c r="SE94" s="447"/>
      <c r="SF94" s="447"/>
      <c r="SG94" s="447"/>
      <c r="SH94" s="450">
        <f t="shared" ref="SH94:SH99" si="6307">SD94+SE94-SF94+SG94</f>
        <v>0</v>
      </c>
      <c r="SI94" s="447"/>
      <c r="SJ94" s="447"/>
      <c r="SK94" s="447"/>
      <c r="SL94" s="447"/>
      <c r="SM94" s="447"/>
      <c r="SN94" s="449"/>
      <c r="SO94" s="450">
        <f t="shared" ref="SO94:SO99" si="6308">SI94+SJ94-SK94+SL94-SM94+SN94</f>
        <v>0</v>
      </c>
      <c r="SP94" s="463"/>
      <c r="SQ94" s="448"/>
      <c r="SS94" s="458"/>
      <c r="ST94" s="447"/>
      <c r="SU94" s="447"/>
      <c r="SV94" s="447"/>
      <c r="SW94" s="450">
        <f t="shared" ref="SW94:SW99" si="6309">SS94+ST94-SU94+SV94</f>
        <v>0</v>
      </c>
      <c r="SX94" s="447"/>
      <c r="SY94" s="447"/>
      <c r="SZ94" s="447"/>
      <c r="TA94" s="447"/>
      <c r="TB94" s="447"/>
      <c r="TC94" s="449"/>
      <c r="TD94" s="450">
        <f t="shared" ref="TD94:TD99" si="6310">SX94+SY94-SZ94+TA94-TB94+TC94</f>
        <v>0</v>
      </c>
      <c r="TE94" s="463"/>
      <c r="TF94" s="448"/>
      <c r="TH94" s="458"/>
      <c r="TI94" s="447"/>
      <c r="TJ94" s="447"/>
      <c r="TK94" s="447"/>
      <c r="TL94" s="450">
        <f t="shared" ref="TL94:TL99" si="6311">TH94+TI94-TJ94+TK94</f>
        <v>0</v>
      </c>
      <c r="TM94" s="447"/>
      <c r="TN94" s="447"/>
      <c r="TO94" s="447"/>
      <c r="TP94" s="447"/>
      <c r="TQ94" s="447"/>
      <c r="TR94" s="449"/>
      <c r="TS94" s="450">
        <f t="shared" ref="TS94:TS99" si="6312">TM94+TN94-TO94+TP94-TQ94+TR94</f>
        <v>0</v>
      </c>
      <c r="TT94" s="463"/>
      <c r="TU94" s="448"/>
      <c r="TW94" s="458"/>
      <c r="TX94" s="447"/>
      <c r="TY94" s="447"/>
      <c r="TZ94" s="447"/>
      <c r="UA94" s="450">
        <f t="shared" ref="UA94:UA99" si="6313">TW94+TX94-TY94+TZ94</f>
        <v>0</v>
      </c>
      <c r="UB94" s="447"/>
      <c r="UC94" s="447"/>
      <c r="UD94" s="447"/>
      <c r="UE94" s="447"/>
      <c r="UF94" s="447"/>
      <c r="UG94" s="449"/>
      <c r="UH94" s="450">
        <f t="shared" ref="UH94:UH99" si="6314">UB94+UC94-UD94+UE94-UF94+UG94</f>
        <v>0</v>
      </c>
      <c r="UI94" s="463"/>
      <c r="UJ94" s="448"/>
      <c r="UL94" s="458"/>
      <c r="UM94" s="447"/>
      <c r="UN94" s="447"/>
      <c r="UO94" s="447"/>
      <c r="UP94" s="450">
        <f t="shared" ref="UP94:UP99" si="6315">UL94+UM94-UN94+UO94</f>
        <v>0</v>
      </c>
      <c r="UQ94" s="447"/>
      <c r="UR94" s="447"/>
      <c r="US94" s="447"/>
      <c r="UT94" s="447"/>
      <c r="UU94" s="447"/>
      <c r="UV94" s="449"/>
      <c r="UW94" s="450">
        <f t="shared" ref="UW94:UW99" si="6316">UQ94+UR94-US94+UT94-UU94+UV94</f>
        <v>0</v>
      </c>
      <c r="UX94" s="463"/>
      <c r="UY94" s="448"/>
      <c r="VA94" s="458"/>
      <c r="VB94" s="447"/>
      <c r="VC94" s="447"/>
      <c r="VD94" s="447"/>
      <c r="VE94" s="450">
        <f t="shared" ref="VE94:VE99" si="6317">VA94+VB94-VC94+VD94</f>
        <v>0</v>
      </c>
      <c r="VF94" s="447"/>
      <c r="VG94" s="447"/>
      <c r="VH94" s="447"/>
      <c r="VI94" s="447"/>
      <c r="VJ94" s="447"/>
      <c r="VK94" s="449"/>
      <c r="VL94" s="450">
        <f t="shared" ref="VL94:VL99" si="6318">VF94+VG94-VH94+VI94-VJ94+VK94</f>
        <v>0</v>
      </c>
      <c r="VM94" s="463"/>
      <c r="VN94" s="448"/>
      <c r="VP94" s="458"/>
      <c r="VQ94" s="447"/>
      <c r="VR94" s="447"/>
      <c r="VS94" s="447"/>
      <c r="VT94" s="450">
        <f t="shared" ref="VT94:VT99" si="6319">VP94+VQ94-VR94+VS94</f>
        <v>0</v>
      </c>
      <c r="VU94" s="447"/>
      <c r="VV94" s="447"/>
      <c r="VW94" s="447"/>
      <c r="VX94" s="447"/>
      <c r="VY94" s="447"/>
      <c r="VZ94" s="449"/>
      <c r="WA94" s="450">
        <f t="shared" ref="WA94:WA99" si="6320">VU94+VV94-VW94+VX94-VY94+VZ94</f>
        <v>0</v>
      </c>
      <c r="WB94" s="463"/>
      <c r="WC94" s="448"/>
      <c r="WE94" s="458"/>
      <c r="WF94" s="447"/>
      <c r="WG94" s="447"/>
      <c r="WH94" s="447"/>
      <c r="WI94" s="450">
        <f t="shared" ref="WI94:WI99" si="6321">WE94+WF94-WG94+WH94</f>
        <v>0</v>
      </c>
      <c r="WJ94" s="447"/>
      <c r="WK94" s="447"/>
      <c r="WL94" s="447"/>
      <c r="WM94" s="447"/>
      <c r="WN94" s="447"/>
      <c r="WO94" s="449"/>
      <c r="WP94" s="450">
        <f t="shared" ref="WP94:WP99" si="6322">WJ94+WK94-WL94+WM94-WN94+WO94</f>
        <v>0</v>
      </c>
      <c r="WQ94" s="463"/>
      <c r="WR94" s="448"/>
      <c r="WT94" s="458"/>
      <c r="WU94" s="447"/>
      <c r="WV94" s="447"/>
      <c r="WW94" s="447"/>
      <c r="WX94" s="450">
        <f t="shared" ref="WX94:WX99" si="6323">WT94+WU94-WV94+WW94</f>
        <v>0</v>
      </c>
      <c r="WY94" s="447"/>
      <c r="WZ94" s="447"/>
      <c r="XA94" s="447"/>
      <c r="XB94" s="447"/>
      <c r="XC94" s="447"/>
      <c r="XD94" s="449"/>
      <c r="XE94" s="450">
        <f t="shared" ref="XE94:XE99" si="6324">WY94+WZ94-XA94+XB94-XC94+XD94</f>
        <v>0</v>
      </c>
      <c r="XF94" s="463"/>
      <c r="XG94" s="448"/>
      <c r="XI94" s="458"/>
      <c r="XJ94" s="447"/>
      <c r="XK94" s="447"/>
      <c r="XL94" s="447"/>
      <c r="XM94" s="450">
        <f t="shared" ref="XM94:XM99" si="6325">XI94+XJ94-XK94+XL94</f>
        <v>0</v>
      </c>
      <c r="XN94" s="447"/>
      <c r="XO94" s="447"/>
      <c r="XP94" s="447"/>
      <c r="XQ94" s="447"/>
      <c r="XR94" s="447"/>
      <c r="XS94" s="449"/>
      <c r="XT94" s="450">
        <f t="shared" ref="XT94:XT99" si="6326">XN94+XO94-XP94+XQ94-XR94+XS94</f>
        <v>0</v>
      </c>
      <c r="XU94" s="463"/>
      <c r="XV94" s="448"/>
      <c r="XX94" s="458"/>
      <c r="XY94" s="447"/>
      <c r="XZ94" s="447"/>
      <c r="YA94" s="447"/>
      <c r="YB94" s="450">
        <f t="shared" ref="YB94:YB99" si="6327">XX94+XY94-XZ94+YA94</f>
        <v>0</v>
      </c>
      <c r="YC94" s="447"/>
      <c r="YD94" s="447"/>
      <c r="YE94" s="447"/>
      <c r="YF94" s="447"/>
      <c r="YG94" s="447"/>
      <c r="YH94" s="449"/>
      <c r="YI94" s="450">
        <f t="shared" ref="YI94:YI99" si="6328">YC94+YD94-YE94+YF94-YG94+YH94</f>
        <v>0</v>
      </c>
      <c r="YJ94" s="463"/>
      <c r="YK94" s="448"/>
      <c r="YM94" s="458"/>
      <c r="YN94" s="447"/>
      <c r="YO94" s="447"/>
      <c r="YP94" s="447"/>
      <c r="YQ94" s="450">
        <f t="shared" ref="YQ94:YQ99" si="6329">YM94+YN94-YO94+YP94</f>
        <v>0</v>
      </c>
      <c r="YR94" s="447"/>
      <c r="YS94" s="447"/>
      <c r="YT94" s="447"/>
      <c r="YU94" s="447"/>
      <c r="YV94" s="447"/>
      <c r="YW94" s="449"/>
      <c r="YX94" s="450">
        <f t="shared" ref="YX94:YX99" si="6330">YR94+YS94-YT94+YU94-YV94+YW94</f>
        <v>0</v>
      </c>
      <c r="YY94" s="463"/>
      <c r="YZ94" s="448"/>
      <c r="ZB94" s="458"/>
      <c r="ZC94" s="447"/>
      <c r="ZD94" s="447"/>
      <c r="ZE94" s="447"/>
      <c r="ZF94" s="450">
        <f t="shared" ref="ZF94:ZF99" si="6331">ZB94+ZC94-ZD94+ZE94</f>
        <v>0</v>
      </c>
      <c r="ZG94" s="447"/>
      <c r="ZH94" s="447"/>
      <c r="ZI94" s="447"/>
      <c r="ZJ94" s="447"/>
      <c r="ZK94" s="447"/>
      <c r="ZL94" s="449"/>
      <c r="ZM94" s="450">
        <f t="shared" ref="ZM94:ZM99" si="6332">ZG94+ZH94-ZI94+ZJ94-ZK94+ZL94</f>
        <v>0</v>
      </c>
      <c r="ZN94" s="463"/>
      <c r="ZO94" s="448"/>
      <c r="ZQ94" s="458"/>
      <c r="ZR94" s="447"/>
      <c r="ZS94" s="447"/>
      <c r="ZT94" s="447"/>
      <c r="ZU94" s="450">
        <f t="shared" ref="ZU94:ZU99" si="6333">ZQ94+ZR94-ZS94+ZT94</f>
        <v>0</v>
      </c>
      <c r="ZV94" s="447"/>
      <c r="ZW94" s="447"/>
      <c r="ZX94" s="447"/>
      <c r="ZY94" s="447"/>
      <c r="ZZ94" s="447"/>
      <c r="AAA94" s="449"/>
      <c r="AAB94" s="450">
        <f t="shared" ref="AAB94:AAB99" si="6334">ZV94+ZW94-ZX94+ZY94-ZZ94+AAA94</f>
        <v>0</v>
      </c>
      <c r="AAC94" s="463"/>
      <c r="AAD94" s="448"/>
      <c r="AAF94" s="458"/>
      <c r="AAG94" s="447"/>
      <c r="AAH94" s="447"/>
      <c r="AAI94" s="447"/>
      <c r="AAJ94" s="450">
        <f t="shared" ref="AAJ94:AAJ99" si="6335">AAF94+AAG94-AAH94+AAI94</f>
        <v>0</v>
      </c>
      <c r="AAK94" s="447"/>
      <c r="AAL94" s="447"/>
      <c r="AAM94" s="447"/>
      <c r="AAN94" s="447"/>
      <c r="AAO94" s="447"/>
      <c r="AAP94" s="449"/>
      <c r="AAQ94" s="450">
        <f t="shared" ref="AAQ94:AAQ99" si="6336">AAK94+AAL94-AAM94+AAN94-AAO94+AAP94</f>
        <v>0</v>
      </c>
      <c r="AAR94" s="463"/>
      <c r="AAS94" s="448"/>
      <c r="AAU94" s="458"/>
      <c r="AAV94" s="447"/>
      <c r="AAW94" s="447"/>
      <c r="AAX94" s="447"/>
      <c r="AAY94" s="450">
        <f t="shared" ref="AAY94:AAY99" si="6337">AAU94+AAV94-AAW94+AAX94</f>
        <v>0</v>
      </c>
      <c r="AAZ94" s="447"/>
      <c r="ABA94" s="447"/>
      <c r="ABB94" s="447"/>
      <c r="ABC94" s="447"/>
      <c r="ABD94" s="447"/>
      <c r="ABE94" s="449"/>
      <c r="ABF94" s="450">
        <f t="shared" ref="ABF94:ABF99" si="6338">AAZ94+ABA94-ABB94+ABC94-ABD94+ABE94</f>
        <v>0</v>
      </c>
      <c r="ABG94" s="463"/>
      <c r="ABH94" s="448"/>
      <c r="ABJ94" s="458"/>
      <c r="ABK94" s="447"/>
      <c r="ABL94" s="447"/>
      <c r="ABM94" s="447"/>
      <c r="ABN94" s="450">
        <f t="shared" ref="ABN94:ABN99" si="6339">ABJ94+ABK94-ABL94+ABM94</f>
        <v>0</v>
      </c>
      <c r="ABO94" s="447"/>
      <c r="ABP94" s="447"/>
      <c r="ABQ94" s="447"/>
      <c r="ABR94" s="447"/>
      <c r="ABS94" s="447"/>
      <c r="ABT94" s="449"/>
      <c r="ABU94" s="450">
        <f t="shared" ref="ABU94:ABU99" si="6340">ABO94+ABP94-ABQ94+ABR94-ABS94+ABT94</f>
        <v>0</v>
      </c>
      <c r="ABV94" s="463"/>
      <c r="ABW94" s="448"/>
      <c r="ABY94" s="458"/>
      <c r="ABZ94" s="447"/>
      <c r="ACA94" s="447"/>
      <c r="ACB94" s="447"/>
      <c r="ACC94" s="450">
        <f t="shared" ref="ACC94:ACC99" si="6341">ABY94+ABZ94-ACA94+ACB94</f>
        <v>0</v>
      </c>
      <c r="ACD94" s="447"/>
      <c r="ACE94" s="447"/>
      <c r="ACF94" s="447"/>
      <c r="ACG94" s="447"/>
      <c r="ACH94" s="447"/>
      <c r="ACI94" s="449"/>
      <c r="ACJ94" s="450">
        <f t="shared" ref="ACJ94:ACJ99" si="6342">ACD94+ACE94-ACF94+ACG94-ACH94+ACI94</f>
        <v>0</v>
      </c>
      <c r="ACK94" s="463"/>
      <c r="ACL94" s="448"/>
      <c r="ACN94" s="458"/>
      <c r="ACO94" s="447"/>
      <c r="ACP94" s="447"/>
      <c r="ACQ94" s="447"/>
      <c r="ACR94" s="450">
        <f t="shared" ref="ACR94:ACR99" si="6343">ACN94+ACO94-ACP94+ACQ94</f>
        <v>0</v>
      </c>
      <c r="ACS94" s="447"/>
      <c r="ACT94" s="447"/>
      <c r="ACU94" s="447"/>
      <c r="ACV94" s="447"/>
      <c r="ACW94" s="447"/>
      <c r="ACX94" s="449"/>
      <c r="ACY94" s="450">
        <f t="shared" ref="ACY94:ACY99" si="6344">ACS94+ACT94-ACU94+ACV94-ACW94+ACX94</f>
        <v>0</v>
      </c>
      <c r="ACZ94" s="463"/>
      <c r="ADA94" s="448"/>
      <c r="ADC94" s="458"/>
      <c r="ADD94" s="447"/>
      <c r="ADE94" s="447"/>
      <c r="ADF94" s="447"/>
      <c r="ADG94" s="450">
        <f t="shared" ref="ADG94:ADG99" si="6345">ADC94+ADD94-ADE94+ADF94</f>
        <v>0</v>
      </c>
      <c r="ADH94" s="447"/>
      <c r="ADI94" s="447"/>
      <c r="ADJ94" s="447"/>
      <c r="ADK94" s="447"/>
      <c r="ADL94" s="447"/>
      <c r="ADM94" s="449"/>
      <c r="ADN94" s="450">
        <f t="shared" ref="ADN94:ADN99" si="6346">ADH94+ADI94-ADJ94+ADK94-ADL94+ADM94</f>
        <v>0</v>
      </c>
      <c r="ADO94" s="463"/>
      <c r="ADP94" s="448"/>
      <c r="ADR94" s="458"/>
      <c r="ADS94" s="447"/>
      <c r="ADT94" s="447"/>
      <c r="ADU94" s="447"/>
      <c r="ADV94" s="450">
        <f t="shared" ref="ADV94:ADV99" si="6347">ADR94+ADS94-ADT94+ADU94</f>
        <v>0</v>
      </c>
      <c r="ADW94" s="447"/>
      <c r="ADX94" s="447"/>
      <c r="ADY94" s="447"/>
      <c r="ADZ94" s="447"/>
      <c r="AEA94" s="447"/>
      <c r="AEB94" s="449"/>
      <c r="AEC94" s="450">
        <f t="shared" ref="AEC94:AEC99" si="6348">ADW94+ADX94-ADY94+ADZ94-AEA94+AEB94</f>
        <v>0</v>
      </c>
      <c r="AED94" s="463"/>
      <c r="AEE94" s="448"/>
      <c r="AEG94" s="458"/>
      <c r="AEH94" s="447"/>
      <c r="AEI94" s="447"/>
      <c r="AEJ94" s="447"/>
      <c r="AEK94" s="450">
        <f t="shared" ref="AEK94:AEK99" si="6349">AEG94+AEH94-AEI94+AEJ94</f>
        <v>0</v>
      </c>
      <c r="AEL94" s="447"/>
      <c r="AEM94" s="447"/>
      <c r="AEN94" s="447"/>
      <c r="AEO94" s="447"/>
      <c r="AEP94" s="447"/>
      <c r="AEQ94" s="449"/>
      <c r="AER94" s="450">
        <f t="shared" ref="AER94:AER99" si="6350">AEL94+AEM94-AEN94+AEO94-AEP94+AEQ94</f>
        <v>0</v>
      </c>
      <c r="AES94" s="463"/>
      <c r="AET94" s="448"/>
      <c r="AEV94" s="458"/>
      <c r="AEW94" s="447"/>
      <c r="AEX94" s="447"/>
      <c r="AEY94" s="447"/>
      <c r="AEZ94" s="450">
        <f t="shared" ref="AEZ94:AEZ99" si="6351">AEV94+AEW94-AEX94+AEY94</f>
        <v>0</v>
      </c>
      <c r="AFA94" s="447"/>
      <c r="AFB94" s="447"/>
      <c r="AFC94" s="447"/>
      <c r="AFD94" s="447"/>
      <c r="AFE94" s="447"/>
      <c r="AFF94" s="449"/>
      <c r="AFG94" s="450">
        <f t="shared" ref="AFG94:AFG99" si="6352">AFA94+AFB94-AFC94+AFD94-AFE94+AFF94</f>
        <v>0</v>
      </c>
      <c r="AFH94" s="463"/>
      <c r="AFI94" s="448"/>
      <c r="AFK94" s="458"/>
      <c r="AFL94" s="447"/>
      <c r="AFM94" s="447"/>
      <c r="AFN94" s="447"/>
      <c r="AFO94" s="450">
        <f t="shared" ref="AFO94:AFO99" si="6353">AFK94+AFL94-AFM94+AFN94</f>
        <v>0</v>
      </c>
      <c r="AFP94" s="447"/>
      <c r="AFQ94" s="447"/>
      <c r="AFR94" s="447"/>
      <c r="AFS94" s="447"/>
      <c r="AFT94" s="447"/>
      <c r="AFU94" s="449"/>
      <c r="AFV94" s="450">
        <f t="shared" ref="AFV94:AFV99" si="6354">AFP94+AFQ94-AFR94+AFS94-AFT94+AFU94</f>
        <v>0</v>
      </c>
      <c r="AFW94" s="463"/>
      <c r="AFX94" s="448"/>
      <c r="AFZ94" s="458"/>
      <c r="AGA94" s="447"/>
      <c r="AGB94" s="447"/>
      <c r="AGC94" s="447"/>
      <c r="AGD94" s="450">
        <f t="shared" ref="AGD94:AGD99" si="6355">AFZ94+AGA94-AGB94+AGC94</f>
        <v>0</v>
      </c>
      <c r="AGE94" s="447"/>
      <c r="AGF94" s="447"/>
      <c r="AGG94" s="447"/>
      <c r="AGH94" s="447"/>
      <c r="AGI94" s="447"/>
      <c r="AGJ94" s="449"/>
      <c r="AGK94" s="450">
        <f t="shared" ref="AGK94:AGK99" si="6356">AGE94+AGF94-AGG94+AGH94-AGI94+AGJ94</f>
        <v>0</v>
      </c>
      <c r="AGL94" s="463"/>
      <c r="AGM94" s="448"/>
      <c r="AGO94" s="458"/>
      <c r="AGP94" s="447"/>
      <c r="AGQ94" s="447"/>
      <c r="AGR94" s="447"/>
      <c r="AGS94" s="450">
        <f t="shared" ref="AGS94:AGS99" si="6357">AGO94+AGP94-AGQ94+AGR94</f>
        <v>0</v>
      </c>
      <c r="AGT94" s="447"/>
      <c r="AGU94" s="447"/>
      <c r="AGV94" s="447"/>
      <c r="AGW94" s="447"/>
      <c r="AGX94" s="447"/>
      <c r="AGY94" s="449"/>
      <c r="AGZ94" s="450">
        <f t="shared" ref="AGZ94:AGZ99" si="6358">AGT94+AGU94-AGV94+AGW94-AGX94+AGY94</f>
        <v>0</v>
      </c>
      <c r="AHA94" s="463"/>
      <c r="AHB94" s="448"/>
      <c r="AHD94" s="458"/>
      <c r="AHE94" s="447"/>
      <c r="AHF94" s="447"/>
      <c r="AHG94" s="447"/>
      <c r="AHH94" s="450">
        <f t="shared" ref="AHH94:AHH99" si="6359">AHD94+AHE94-AHF94+AHG94</f>
        <v>0</v>
      </c>
      <c r="AHI94" s="447"/>
      <c r="AHJ94" s="447"/>
      <c r="AHK94" s="447"/>
      <c r="AHL94" s="447"/>
      <c r="AHM94" s="447"/>
      <c r="AHN94" s="449"/>
      <c r="AHO94" s="450">
        <f t="shared" ref="AHO94:AHO99" si="6360">AHI94+AHJ94-AHK94+AHL94-AHM94+AHN94</f>
        <v>0</v>
      </c>
      <c r="AHP94" s="463"/>
      <c r="AHQ94" s="448"/>
      <c r="AHS94" s="458"/>
      <c r="AHT94" s="447"/>
      <c r="AHU94" s="447"/>
      <c r="AHV94" s="447"/>
      <c r="AHW94" s="450">
        <f t="shared" ref="AHW94:AHW99" si="6361">AHS94+AHT94-AHU94+AHV94</f>
        <v>0</v>
      </c>
      <c r="AHX94" s="447"/>
      <c r="AHY94" s="447"/>
      <c r="AHZ94" s="447"/>
      <c r="AIA94" s="447"/>
      <c r="AIB94" s="447"/>
      <c r="AIC94" s="449"/>
      <c r="AID94" s="450">
        <f t="shared" ref="AID94:AID99" si="6362">AHX94+AHY94-AHZ94+AIA94-AIB94+AIC94</f>
        <v>0</v>
      </c>
      <c r="AIE94" s="463"/>
      <c r="AIF94" s="448"/>
      <c r="AIH94" s="458"/>
      <c r="AII94" s="447"/>
      <c r="AIJ94" s="447"/>
      <c r="AIK94" s="447"/>
      <c r="AIL94" s="450">
        <f t="shared" ref="AIL94:AIL99" si="6363">AIH94+AII94-AIJ94+AIK94</f>
        <v>0</v>
      </c>
      <c r="AIM94" s="447"/>
      <c r="AIN94" s="447"/>
      <c r="AIO94" s="447"/>
      <c r="AIP94" s="447"/>
      <c r="AIQ94" s="447"/>
      <c r="AIR94" s="449"/>
      <c r="AIS94" s="450">
        <f t="shared" ref="AIS94:AIS99" si="6364">AIM94+AIN94-AIO94+AIP94-AIQ94+AIR94</f>
        <v>0</v>
      </c>
      <c r="AIT94" s="463"/>
      <c r="AIU94" s="448"/>
      <c r="AIW94" s="458"/>
      <c r="AIX94" s="447"/>
      <c r="AIY94" s="447"/>
      <c r="AIZ94" s="447"/>
      <c r="AJA94" s="450">
        <f t="shared" ref="AJA94:AJA99" si="6365">AIW94+AIX94-AIY94+AIZ94</f>
        <v>0</v>
      </c>
      <c r="AJB94" s="447"/>
      <c r="AJC94" s="447"/>
      <c r="AJD94" s="447"/>
      <c r="AJE94" s="447"/>
      <c r="AJF94" s="447"/>
      <c r="AJG94" s="449"/>
      <c r="AJH94" s="450">
        <f t="shared" ref="AJH94:AJH99" si="6366">AJB94+AJC94-AJD94+AJE94-AJF94+AJG94</f>
        <v>0</v>
      </c>
      <c r="AJI94" s="463"/>
      <c r="AJJ94" s="448"/>
      <c r="AJL94" s="458"/>
      <c r="AJM94" s="447"/>
      <c r="AJN94" s="447"/>
      <c r="AJO94" s="447"/>
      <c r="AJP94" s="450">
        <f t="shared" ref="AJP94:AJP99" si="6367">AJL94+AJM94-AJN94+AJO94</f>
        <v>0</v>
      </c>
      <c r="AJQ94" s="447"/>
      <c r="AJR94" s="447"/>
      <c r="AJS94" s="447"/>
      <c r="AJT94" s="447"/>
      <c r="AJU94" s="447"/>
      <c r="AJV94" s="449"/>
      <c r="AJW94" s="450">
        <f t="shared" ref="AJW94:AJW99" si="6368">AJQ94+AJR94-AJS94+AJT94-AJU94+AJV94</f>
        <v>0</v>
      </c>
      <c r="AJX94" s="463"/>
      <c r="AJY94" s="448"/>
      <c r="AKA94" s="458"/>
      <c r="AKB94" s="447"/>
      <c r="AKC94" s="447"/>
      <c r="AKD94" s="447"/>
      <c r="AKE94" s="450">
        <f t="shared" ref="AKE94:AKE99" si="6369">AKA94+AKB94-AKC94+AKD94</f>
        <v>0</v>
      </c>
      <c r="AKF94" s="447"/>
      <c r="AKG94" s="447"/>
      <c r="AKH94" s="447"/>
      <c r="AKI94" s="447"/>
      <c r="AKJ94" s="447"/>
      <c r="AKK94" s="449"/>
      <c r="AKL94" s="450">
        <f t="shared" ref="AKL94:AKL99" si="6370">AKF94+AKG94-AKH94+AKI94-AKJ94+AKK94</f>
        <v>0</v>
      </c>
      <c r="AKM94" s="463"/>
      <c r="AKN94" s="448"/>
      <c r="AKP94" s="458"/>
      <c r="AKQ94" s="447"/>
      <c r="AKR94" s="447"/>
      <c r="AKS94" s="447"/>
      <c r="AKT94" s="450">
        <f t="shared" ref="AKT94:AKT99" si="6371">AKP94+AKQ94-AKR94+AKS94</f>
        <v>0</v>
      </c>
      <c r="AKU94" s="447"/>
      <c r="AKV94" s="447"/>
      <c r="AKW94" s="447"/>
      <c r="AKX94" s="447"/>
      <c r="AKY94" s="447"/>
      <c r="AKZ94" s="449"/>
      <c r="ALA94" s="450">
        <f t="shared" ref="ALA94:ALA99" si="6372">AKU94+AKV94-AKW94+AKX94-AKY94+AKZ94</f>
        <v>0</v>
      </c>
      <c r="ALB94" s="463"/>
      <c r="ALC94" s="448"/>
      <c r="ALE94" s="458"/>
      <c r="ALF94" s="447"/>
      <c r="ALG94" s="447"/>
      <c r="ALH94" s="447"/>
      <c r="ALI94" s="450">
        <f t="shared" ref="ALI94:ALI99" si="6373">ALE94+ALF94-ALG94+ALH94</f>
        <v>0</v>
      </c>
      <c r="ALJ94" s="447"/>
      <c r="ALK94" s="447"/>
      <c r="ALL94" s="447"/>
      <c r="ALM94" s="447"/>
      <c r="ALN94" s="447"/>
      <c r="ALO94" s="449"/>
      <c r="ALP94" s="450">
        <f t="shared" ref="ALP94:ALP99" si="6374">ALJ94+ALK94-ALL94+ALM94-ALN94+ALO94</f>
        <v>0</v>
      </c>
      <c r="ALQ94" s="463"/>
      <c r="ALR94" s="448"/>
      <c r="ALT94" s="458"/>
      <c r="ALU94" s="447"/>
      <c r="ALV94" s="447"/>
      <c r="ALW94" s="447"/>
      <c r="ALX94" s="450">
        <f t="shared" ref="ALX94:ALX99" si="6375">ALT94+ALU94-ALV94+ALW94</f>
        <v>0</v>
      </c>
      <c r="ALY94" s="447"/>
      <c r="ALZ94" s="447"/>
      <c r="AMA94" s="447"/>
      <c r="AMB94" s="447"/>
      <c r="AMC94" s="447"/>
      <c r="AMD94" s="449"/>
      <c r="AME94" s="450">
        <f t="shared" ref="AME94:AME99" si="6376">ALY94+ALZ94-AMA94+AMB94-AMC94+AMD94</f>
        <v>0</v>
      </c>
      <c r="AMF94" s="463"/>
      <c r="AMG94" s="448"/>
      <c r="AMI94" s="458"/>
      <c r="AMJ94" s="447"/>
      <c r="AMK94" s="447"/>
      <c r="AML94" s="447"/>
      <c r="AMM94" s="450">
        <f t="shared" ref="AMM94:AMM99" si="6377">AMI94+AMJ94-AMK94+AML94</f>
        <v>0</v>
      </c>
      <c r="AMN94" s="447"/>
      <c r="AMO94" s="447"/>
      <c r="AMP94" s="447"/>
      <c r="AMQ94" s="447"/>
      <c r="AMR94" s="447"/>
      <c r="AMS94" s="449"/>
      <c r="AMT94" s="450">
        <f t="shared" ref="AMT94:AMT99" si="6378">AMN94+AMO94-AMP94+AMQ94-AMR94+AMS94</f>
        <v>0</v>
      </c>
      <c r="AMU94" s="463"/>
      <c r="AMV94" s="448"/>
      <c r="AMX94" s="458"/>
      <c r="AMY94" s="447"/>
      <c r="AMZ94" s="447"/>
      <c r="ANA94" s="447"/>
      <c r="ANB94" s="450">
        <f t="shared" ref="ANB94:ANB99" si="6379">AMX94+AMY94-AMZ94+ANA94</f>
        <v>0</v>
      </c>
      <c r="ANC94" s="447"/>
      <c r="AND94" s="447"/>
      <c r="ANE94" s="447"/>
      <c r="ANF94" s="447"/>
      <c r="ANG94" s="447"/>
      <c r="ANH94" s="449"/>
      <c r="ANI94" s="450">
        <f t="shared" ref="ANI94:ANI99" si="6380">ANC94+AND94-ANE94+ANF94-ANG94+ANH94</f>
        <v>0</v>
      </c>
      <c r="ANJ94" s="463"/>
      <c r="ANK94" s="448"/>
      <c r="ANM94" s="458"/>
      <c r="ANN94" s="447"/>
      <c r="ANO94" s="447"/>
      <c r="ANP94" s="447"/>
      <c r="ANQ94" s="450">
        <f t="shared" ref="ANQ94:ANQ99" si="6381">ANM94+ANN94-ANO94+ANP94</f>
        <v>0</v>
      </c>
      <c r="ANR94" s="447"/>
      <c r="ANS94" s="447"/>
      <c r="ANT94" s="447"/>
      <c r="ANU94" s="447"/>
      <c r="ANV94" s="447"/>
      <c r="ANW94" s="449"/>
      <c r="ANX94" s="450">
        <f t="shared" ref="ANX94:ANX99" si="6382">ANR94+ANS94-ANT94+ANU94-ANV94+ANW94</f>
        <v>0</v>
      </c>
      <c r="ANY94" s="463"/>
      <c r="ANZ94" s="448"/>
      <c r="AOB94" s="458"/>
      <c r="AOC94" s="447"/>
      <c r="AOD94" s="447"/>
      <c r="AOE94" s="447"/>
      <c r="AOF94" s="450">
        <f t="shared" ref="AOF94:AOF99" si="6383">AOB94+AOC94-AOD94+AOE94</f>
        <v>0</v>
      </c>
      <c r="AOG94" s="447"/>
      <c r="AOH94" s="447"/>
      <c r="AOI94" s="447"/>
      <c r="AOJ94" s="447"/>
      <c r="AOK94" s="447"/>
      <c r="AOL94" s="449"/>
      <c r="AOM94" s="450">
        <f t="shared" ref="AOM94:AOM99" si="6384">AOG94+AOH94-AOI94+AOJ94-AOK94+AOL94</f>
        <v>0</v>
      </c>
      <c r="AON94" s="463"/>
      <c r="AOO94" s="448"/>
      <c r="AOQ94" s="458"/>
      <c r="AOR94" s="447"/>
      <c r="AOS94" s="447"/>
      <c r="AOT94" s="447"/>
      <c r="AOU94" s="450">
        <f t="shared" ref="AOU94:AOU99" si="6385">AOQ94+AOR94-AOS94+AOT94</f>
        <v>0</v>
      </c>
      <c r="AOV94" s="447"/>
      <c r="AOW94" s="447"/>
      <c r="AOX94" s="447"/>
      <c r="AOY94" s="447"/>
      <c r="AOZ94" s="447"/>
      <c r="APA94" s="449"/>
      <c r="APB94" s="450">
        <f t="shared" ref="APB94:APB99" si="6386">AOV94+AOW94-AOX94+AOY94-AOZ94+APA94</f>
        <v>0</v>
      </c>
      <c r="APC94" s="463"/>
      <c r="APD94" s="448"/>
      <c r="APF94" s="458"/>
      <c r="APG94" s="447"/>
      <c r="APH94" s="447"/>
      <c r="API94" s="447"/>
      <c r="APJ94" s="450">
        <f t="shared" ref="APJ94:APJ99" si="6387">APF94+APG94-APH94+API94</f>
        <v>0</v>
      </c>
      <c r="APK94" s="447"/>
      <c r="APL94" s="447"/>
      <c r="APM94" s="447"/>
      <c r="APN94" s="447"/>
      <c r="APO94" s="447"/>
      <c r="APP94" s="449"/>
      <c r="APQ94" s="450">
        <f t="shared" ref="APQ94:APQ99" si="6388">APK94+APL94-APM94+APN94-APO94+APP94</f>
        <v>0</v>
      </c>
      <c r="APR94" s="463"/>
      <c r="APS94" s="448"/>
      <c r="APU94" s="458"/>
      <c r="APV94" s="447"/>
      <c r="APW94" s="447"/>
      <c r="APX94" s="447"/>
      <c r="APY94" s="450">
        <f t="shared" ref="APY94:APY99" si="6389">APU94+APV94-APW94+APX94</f>
        <v>0</v>
      </c>
      <c r="APZ94" s="447"/>
      <c r="AQA94" s="447"/>
      <c r="AQB94" s="447"/>
      <c r="AQC94" s="447"/>
      <c r="AQD94" s="447"/>
      <c r="AQE94" s="449"/>
      <c r="AQF94" s="450">
        <f t="shared" ref="AQF94:AQF99" si="6390">APZ94+AQA94-AQB94+AQC94-AQD94+AQE94</f>
        <v>0</v>
      </c>
      <c r="AQG94" s="463"/>
      <c r="AQH94" s="448"/>
      <c r="AQJ94" s="458"/>
      <c r="AQK94" s="447"/>
      <c r="AQL94" s="447"/>
      <c r="AQM94" s="447"/>
      <c r="AQN94" s="450">
        <f t="shared" ref="AQN94:AQN99" si="6391">AQJ94+AQK94-AQL94+AQM94</f>
        <v>0</v>
      </c>
      <c r="AQO94" s="447"/>
      <c r="AQP94" s="447"/>
      <c r="AQQ94" s="447"/>
      <c r="AQR94" s="447"/>
      <c r="AQS94" s="447"/>
      <c r="AQT94" s="449"/>
      <c r="AQU94" s="450">
        <f t="shared" ref="AQU94:AQU99" si="6392">AQO94+AQP94-AQQ94+AQR94-AQS94+AQT94</f>
        <v>0</v>
      </c>
      <c r="AQV94" s="463"/>
      <c r="AQW94" s="448"/>
      <c r="AQY94" s="458"/>
      <c r="AQZ94" s="447"/>
      <c r="ARA94" s="447"/>
      <c r="ARB94" s="447"/>
      <c r="ARC94" s="450">
        <f t="shared" ref="ARC94:ARC99" si="6393">AQY94+AQZ94-ARA94+ARB94</f>
        <v>0</v>
      </c>
      <c r="ARD94" s="447"/>
      <c r="ARE94" s="447"/>
      <c r="ARF94" s="447"/>
      <c r="ARG94" s="447"/>
      <c r="ARH94" s="447"/>
      <c r="ARI94" s="449"/>
      <c r="ARJ94" s="450">
        <f t="shared" ref="ARJ94:ARJ99" si="6394">ARD94+ARE94-ARF94+ARG94-ARH94+ARI94</f>
        <v>0</v>
      </c>
      <c r="ARK94" s="463"/>
      <c r="ARL94" s="448"/>
      <c r="ARN94" s="458"/>
      <c r="ARO94" s="447"/>
      <c r="ARP94" s="447"/>
      <c r="ARQ94" s="447"/>
      <c r="ARR94" s="450">
        <f t="shared" ref="ARR94:ARR99" si="6395">ARN94+ARO94-ARP94+ARQ94</f>
        <v>0</v>
      </c>
      <c r="ARS94" s="447"/>
      <c r="ART94" s="447"/>
      <c r="ARU94" s="447"/>
      <c r="ARV94" s="447"/>
      <c r="ARW94" s="447"/>
      <c r="ARX94" s="449"/>
      <c r="ARY94" s="450">
        <f t="shared" ref="ARY94:ARY99" si="6396">ARS94+ART94-ARU94+ARV94-ARW94+ARX94</f>
        <v>0</v>
      </c>
      <c r="ARZ94" s="463"/>
      <c r="ASA94" s="448"/>
      <c r="ASC94" s="458"/>
      <c r="ASD94" s="447"/>
      <c r="ASE94" s="447"/>
      <c r="ASF94" s="447"/>
      <c r="ASG94" s="450">
        <f t="shared" ref="ASG94:ASG99" si="6397">ASC94+ASD94-ASE94+ASF94</f>
        <v>0</v>
      </c>
      <c r="ASH94" s="447"/>
      <c r="ASI94" s="447"/>
      <c r="ASJ94" s="447"/>
      <c r="ASK94" s="447"/>
      <c r="ASL94" s="447"/>
      <c r="ASM94" s="449"/>
      <c r="ASN94" s="450">
        <f t="shared" ref="ASN94:ASN99" si="6398">ASH94+ASI94-ASJ94+ASK94-ASL94+ASM94</f>
        <v>0</v>
      </c>
      <c r="ASO94" s="463"/>
      <c r="ASP94" s="448"/>
      <c r="ASR94" s="458"/>
      <c r="ASS94" s="447"/>
      <c r="AST94" s="447"/>
      <c r="ASU94" s="447"/>
      <c r="ASV94" s="450">
        <f t="shared" ref="ASV94:ASV99" si="6399">ASR94+ASS94-AST94+ASU94</f>
        <v>0</v>
      </c>
      <c r="ASW94" s="447"/>
      <c r="ASX94" s="447"/>
      <c r="ASY94" s="447"/>
      <c r="ASZ94" s="447"/>
      <c r="ATA94" s="447"/>
      <c r="ATB94" s="449"/>
      <c r="ATC94" s="450">
        <f t="shared" ref="ATC94:ATC99" si="6400">ASW94+ASX94-ASY94+ASZ94-ATA94+ATB94</f>
        <v>0</v>
      </c>
      <c r="ATD94" s="463"/>
      <c r="ATE94" s="448"/>
      <c r="ATG94" s="458"/>
      <c r="ATH94" s="447"/>
      <c r="ATI94" s="447"/>
      <c r="ATJ94" s="447"/>
      <c r="ATK94" s="450">
        <f t="shared" ref="ATK94:ATK99" si="6401">ATG94+ATH94-ATI94+ATJ94</f>
        <v>0</v>
      </c>
      <c r="ATL94" s="447"/>
      <c r="ATM94" s="447"/>
      <c r="ATN94" s="447"/>
      <c r="ATO94" s="447"/>
      <c r="ATP94" s="447"/>
      <c r="ATQ94" s="449"/>
      <c r="ATR94" s="450">
        <f t="shared" ref="ATR94:ATR99" si="6402">ATL94+ATM94-ATN94+ATO94-ATP94+ATQ94</f>
        <v>0</v>
      </c>
      <c r="ATS94" s="463"/>
      <c r="ATT94" s="448"/>
      <c r="ATV94" s="458"/>
      <c r="ATW94" s="447"/>
      <c r="ATX94" s="447"/>
      <c r="ATY94" s="447"/>
      <c r="ATZ94" s="450">
        <f t="shared" ref="ATZ94:ATZ99" si="6403">ATV94+ATW94-ATX94+ATY94</f>
        <v>0</v>
      </c>
      <c r="AUA94" s="447"/>
      <c r="AUB94" s="447"/>
      <c r="AUC94" s="447"/>
      <c r="AUD94" s="447"/>
      <c r="AUE94" s="447"/>
      <c r="AUF94" s="449"/>
      <c r="AUG94" s="450">
        <f t="shared" ref="AUG94:AUG99" si="6404">AUA94+AUB94-AUC94+AUD94-AUE94+AUF94</f>
        <v>0</v>
      </c>
      <c r="AUH94" s="463"/>
      <c r="AUI94" s="448"/>
      <c r="AUK94" s="458"/>
      <c r="AUL94" s="447"/>
      <c r="AUM94" s="447"/>
      <c r="AUN94" s="447"/>
      <c r="AUO94" s="450">
        <f t="shared" ref="AUO94:AUO99" si="6405">AUK94+AUL94-AUM94+AUN94</f>
        <v>0</v>
      </c>
      <c r="AUP94" s="447"/>
      <c r="AUQ94" s="447"/>
      <c r="AUR94" s="447"/>
      <c r="AUS94" s="447"/>
      <c r="AUT94" s="447"/>
      <c r="AUU94" s="449"/>
      <c r="AUV94" s="450">
        <f t="shared" ref="AUV94:AUV99" si="6406">AUP94+AUQ94-AUR94+AUS94-AUT94+AUU94</f>
        <v>0</v>
      </c>
      <c r="AUW94" s="463"/>
      <c r="AUX94" s="448"/>
      <c r="AUZ94" s="458"/>
      <c r="AVA94" s="447"/>
      <c r="AVB94" s="447"/>
      <c r="AVC94" s="447"/>
      <c r="AVD94" s="450">
        <f t="shared" ref="AVD94:AVD99" si="6407">AUZ94+AVA94-AVB94+AVC94</f>
        <v>0</v>
      </c>
      <c r="AVE94" s="447"/>
      <c r="AVF94" s="447"/>
      <c r="AVG94" s="447"/>
      <c r="AVH94" s="447"/>
      <c r="AVI94" s="447"/>
      <c r="AVJ94" s="449"/>
      <c r="AVK94" s="450">
        <f t="shared" ref="AVK94:AVK99" si="6408">AVE94+AVF94-AVG94+AVH94-AVI94+AVJ94</f>
        <v>0</v>
      </c>
      <c r="AVL94" s="463"/>
      <c r="AVM94" s="448"/>
      <c r="AVO94" s="458"/>
      <c r="AVP94" s="447"/>
      <c r="AVQ94" s="447"/>
      <c r="AVR94" s="447"/>
      <c r="AVS94" s="450">
        <f t="shared" ref="AVS94:AVS99" si="6409">AVO94+AVP94-AVQ94+AVR94</f>
        <v>0</v>
      </c>
      <c r="AVT94" s="447"/>
      <c r="AVU94" s="447"/>
      <c r="AVV94" s="447"/>
      <c r="AVW94" s="447"/>
      <c r="AVX94" s="447"/>
      <c r="AVY94" s="449"/>
      <c r="AVZ94" s="450">
        <f t="shared" ref="AVZ94:AVZ99" si="6410">AVT94+AVU94-AVV94+AVW94-AVX94+AVY94</f>
        <v>0</v>
      </c>
      <c r="AWA94" s="463"/>
      <c r="AWB94" s="448"/>
      <c r="AWD94" s="458"/>
      <c r="AWE94" s="447"/>
      <c r="AWF94" s="447"/>
      <c r="AWG94" s="447"/>
      <c r="AWH94" s="450">
        <f t="shared" ref="AWH94:AWH99" si="6411">AWD94+AWE94-AWF94+AWG94</f>
        <v>0</v>
      </c>
      <c r="AWI94" s="447"/>
      <c r="AWJ94" s="447"/>
      <c r="AWK94" s="447"/>
      <c r="AWL94" s="447"/>
      <c r="AWM94" s="447"/>
      <c r="AWN94" s="449"/>
      <c r="AWO94" s="450">
        <f t="shared" ref="AWO94:AWO99" si="6412">AWI94+AWJ94-AWK94+AWL94-AWM94+AWN94</f>
        <v>0</v>
      </c>
      <c r="AWP94" s="463"/>
      <c r="AWQ94" s="448"/>
      <c r="AWS94" s="458"/>
      <c r="AWT94" s="447"/>
      <c r="AWU94" s="447"/>
      <c r="AWV94" s="447"/>
      <c r="AWW94" s="450">
        <f t="shared" ref="AWW94:AWW99" si="6413">AWS94+AWT94-AWU94+AWV94</f>
        <v>0</v>
      </c>
      <c r="AWX94" s="447"/>
      <c r="AWY94" s="447"/>
      <c r="AWZ94" s="447"/>
      <c r="AXA94" s="447"/>
      <c r="AXB94" s="447"/>
      <c r="AXC94" s="449"/>
      <c r="AXD94" s="450">
        <f t="shared" ref="AXD94:AXD99" si="6414">AWX94+AWY94-AWZ94+AXA94-AXB94+AXC94</f>
        <v>0</v>
      </c>
      <c r="AXE94" s="463"/>
      <c r="AXF94" s="448"/>
      <c r="AXH94" s="458"/>
      <c r="AXI94" s="447"/>
      <c r="AXJ94" s="447"/>
      <c r="AXK94" s="447"/>
      <c r="AXL94" s="450">
        <f t="shared" ref="AXL94:AXL99" si="6415">AXH94+AXI94-AXJ94+AXK94</f>
        <v>0</v>
      </c>
      <c r="AXM94" s="447"/>
      <c r="AXN94" s="447"/>
      <c r="AXO94" s="447"/>
      <c r="AXP94" s="447"/>
      <c r="AXQ94" s="447"/>
      <c r="AXR94" s="449"/>
      <c r="AXS94" s="450">
        <f t="shared" ref="AXS94:AXS99" si="6416">AXM94+AXN94-AXO94+AXP94-AXQ94+AXR94</f>
        <v>0</v>
      </c>
      <c r="AXT94" s="463"/>
      <c r="AXU94" s="448"/>
      <c r="AXW94" s="458"/>
      <c r="AXX94" s="447"/>
      <c r="AXY94" s="447"/>
      <c r="AXZ94" s="447"/>
      <c r="AYA94" s="450">
        <f t="shared" ref="AYA94:AYA99" si="6417">AXW94+AXX94-AXY94+AXZ94</f>
        <v>0</v>
      </c>
      <c r="AYB94" s="447"/>
      <c r="AYC94" s="447"/>
      <c r="AYD94" s="447"/>
      <c r="AYE94" s="447"/>
      <c r="AYF94" s="447"/>
      <c r="AYG94" s="449"/>
      <c r="AYH94" s="450">
        <f t="shared" ref="AYH94:AYH99" si="6418">AYB94+AYC94-AYD94+AYE94-AYF94+AYG94</f>
        <v>0</v>
      </c>
      <c r="AYI94" s="463"/>
      <c r="AYJ94" s="448"/>
      <c r="AYL94" s="458"/>
      <c r="AYM94" s="447"/>
      <c r="AYN94" s="447"/>
      <c r="AYO94" s="447"/>
      <c r="AYP94" s="450">
        <f t="shared" ref="AYP94:AYP99" si="6419">AYL94+AYM94-AYN94+AYO94</f>
        <v>0</v>
      </c>
      <c r="AYQ94" s="447"/>
      <c r="AYR94" s="447"/>
      <c r="AYS94" s="447"/>
      <c r="AYT94" s="447"/>
      <c r="AYU94" s="447"/>
      <c r="AYV94" s="449"/>
      <c r="AYW94" s="450">
        <f t="shared" ref="AYW94:AYW99" si="6420">AYQ94+AYR94-AYS94+AYT94-AYU94+AYV94</f>
        <v>0</v>
      </c>
      <c r="AYX94" s="463"/>
      <c r="AYY94" s="448"/>
      <c r="AZA94" s="458"/>
      <c r="AZB94" s="447"/>
      <c r="AZC94" s="447"/>
      <c r="AZD94" s="447"/>
      <c r="AZE94" s="450">
        <f t="shared" ref="AZE94:AZE99" si="6421">AZA94+AZB94-AZC94+AZD94</f>
        <v>0</v>
      </c>
      <c r="AZF94" s="447"/>
      <c r="AZG94" s="447"/>
      <c r="AZH94" s="447"/>
      <c r="AZI94" s="447"/>
      <c r="AZJ94" s="447"/>
      <c r="AZK94" s="449"/>
      <c r="AZL94" s="450">
        <f t="shared" ref="AZL94:AZL99" si="6422">AZF94+AZG94-AZH94+AZI94-AZJ94+AZK94</f>
        <v>0</v>
      </c>
      <c r="AZM94" s="463"/>
      <c r="AZN94" s="448"/>
      <c r="AZP94" s="458"/>
      <c r="AZQ94" s="447"/>
      <c r="AZR94" s="447"/>
      <c r="AZS94" s="447"/>
      <c r="AZT94" s="450">
        <f t="shared" ref="AZT94:AZT99" si="6423">AZP94+AZQ94-AZR94+AZS94</f>
        <v>0</v>
      </c>
      <c r="AZU94" s="447"/>
      <c r="AZV94" s="447"/>
      <c r="AZW94" s="447"/>
      <c r="AZX94" s="447"/>
      <c r="AZY94" s="447"/>
      <c r="AZZ94" s="449"/>
      <c r="BAA94" s="450">
        <f t="shared" ref="BAA94:BAA99" si="6424">AZU94+AZV94-AZW94+AZX94-AZY94+AZZ94</f>
        <v>0</v>
      </c>
      <c r="BAB94" s="463"/>
      <c r="BAC94" s="448"/>
      <c r="BAE94" s="458"/>
      <c r="BAF94" s="447"/>
      <c r="BAG94" s="447"/>
      <c r="BAH94" s="447"/>
      <c r="BAI94" s="450">
        <f t="shared" ref="BAI94:BAI99" si="6425">BAE94+BAF94-BAG94+BAH94</f>
        <v>0</v>
      </c>
      <c r="BAJ94" s="447"/>
      <c r="BAK94" s="447"/>
      <c r="BAL94" s="447"/>
      <c r="BAM94" s="447"/>
      <c r="BAN94" s="447"/>
      <c r="BAO94" s="449"/>
      <c r="BAP94" s="450">
        <f t="shared" ref="BAP94:BAP99" si="6426">BAJ94+BAK94-BAL94+BAM94-BAN94+BAO94</f>
        <v>0</v>
      </c>
      <c r="BAQ94" s="463"/>
      <c r="BAR94" s="448"/>
      <c r="BAT94" s="458"/>
      <c r="BAU94" s="447"/>
      <c r="BAV94" s="447"/>
      <c r="BAW94" s="447"/>
      <c r="BAX94" s="450">
        <f t="shared" ref="BAX94:BAX99" si="6427">BAT94+BAU94-BAV94+BAW94</f>
        <v>0</v>
      </c>
      <c r="BAY94" s="447"/>
      <c r="BAZ94" s="447"/>
      <c r="BBA94" s="447"/>
      <c r="BBB94" s="447"/>
      <c r="BBC94" s="447"/>
      <c r="BBD94" s="449"/>
      <c r="BBE94" s="450">
        <f t="shared" ref="BBE94:BBE99" si="6428">BAY94+BAZ94-BBA94+BBB94-BBC94+BBD94</f>
        <v>0</v>
      </c>
      <c r="BBF94" s="463"/>
      <c r="BBG94" s="448"/>
      <c r="BBI94" s="458"/>
      <c r="BBJ94" s="447"/>
      <c r="BBK94" s="447"/>
      <c r="BBL94" s="447"/>
      <c r="BBM94" s="450">
        <f t="shared" ref="BBM94:BBM99" si="6429">BBI94+BBJ94-BBK94+BBL94</f>
        <v>0</v>
      </c>
      <c r="BBN94" s="447"/>
      <c r="BBO94" s="447"/>
      <c r="BBP94" s="447"/>
      <c r="BBQ94" s="447"/>
      <c r="BBR94" s="447"/>
      <c r="BBS94" s="449"/>
      <c r="BBT94" s="450">
        <f t="shared" ref="BBT94:BBT99" si="6430">BBN94+BBO94-BBP94+BBQ94-BBR94+BBS94</f>
        <v>0</v>
      </c>
      <c r="BBU94" s="463"/>
      <c r="BBV94" s="448"/>
      <c r="BBX94" s="458"/>
      <c r="BBY94" s="447"/>
      <c r="BBZ94" s="447"/>
      <c r="BCA94" s="447"/>
      <c r="BCB94" s="450">
        <f t="shared" ref="BCB94:BCB99" si="6431">BBX94+BBY94-BBZ94+BCA94</f>
        <v>0</v>
      </c>
      <c r="BCC94" s="447"/>
      <c r="BCD94" s="447"/>
      <c r="BCE94" s="447"/>
      <c r="BCF94" s="447"/>
      <c r="BCG94" s="447"/>
      <c r="BCH94" s="449"/>
      <c r="BCI94" s="450">
        <f t="shared" ref="BCI94:BCI99" si="6432">BCC94+BCD94-BCE94+BCF94-BCG94+BCH94</f>
        <v>0</v>
      </c>
      <c r="BCJ94" s="463"/>
      <c r="BCK94" s="448"/>
      <c r="BCM94" s="458"/>
      <c r="BCN94" s="447"/>
      <c r="BCO94" s="447"/>
      <c r="BCP94" s="447"/>
      <c r="BCQ94" s="450">
        <f t="shared" ref="BCQ94:BCQ99" si="6433">BCM94+BCN94-BCO94+BCP94</f>
        <v>0</v>
      </c>
      <c r="BCR94" s="447"/>
      <c r="BCS94" s="447"/>
      <c r="BCT94" s="447"/>
      <c r="BCU94" s="447"/>
      <c r="BCV94" s="447"/>
      <c r="BCW94" s="449"/>
      <c r="BCX94" s="450">
        <f t="shared" ref="BCX94:BCX99" si="6434">BCR94+BCS94-BCT94+BCU94-BCV94+BCW94</f>
        <v>0</v>
      </c>
      <c r="BCY94" s="463"/>
      <c r="BCZ94" s="448"/>
      <c r="BDB94" s="458"/>
      <c r="BDC94" s="447"/>
      <c r="BDD94" s="447"/>
      <c r="BDE94" s="447"/>
      <c r="BDF94" s="450">
        <f t="shared" ref="BDF94:BDF99" si="6435">BDB94+BDC94-BDD94+BDE94</f>
        <v>0</v>
      </c>
      <c r="BDG94" s="447"/>
      <c r="BDH94" s="447"/>
      <c r="BDI94" s="447"/>
      <c r="BDJ94" s="447"/>
      <c r="BDK94" s="447"/>
      <c r="BDL94" s="449"/>
      <c r="BDM94" s="450">
        <f t="shared" ref="BDM94:BDM99" si="6436">BDG94+BDH94-BDI94+BDJ94-BDK94+BDL94</f>
        <v>0</v>
      </c>
      <c r="BDN94" s="463"/>
      <c r="BDO94" s="448"/>
      <c r="BDQ94" s="458"/>
      <c r="BDR94" s="447"/>
      <c r="BDS94" s="447"/>
      <c r="BDT94" s="447"/>
      <c r="BDU94" s="450">
        <f t="shared" ref="BDU94:BDU99" si="6437">BDQ94+BDR94-BDS94+BDT94</f>
        <v>0</v>
      </c>
      <c r="BDV94" s="447"/>
      <c r="BDW94" s="447"/>
      <c r="BDX94" s="447"/>
      <c r="BDY94" s="447"/>
      <c r="BDZ94" s="447"/>
      <c r="BEA94" s="449"/>
      <c r="BEB94" s="450">
        <f t="shared" ref="BEB94:BEB99" si="6438">BDV94+BDW94-BDX94+BDY94-BDZ94+BEA94</f>
        <v>0</v>
      </c>
      <c r="BEC94" s="463"/>
      <c r="BED94" s="448"/>
      <c r="BEF94" s="458"/>
      <c r="BEG94" s="447"/>
      <c r="BEH94" s="447"/>
      <c r="BEI94" s="447"/>
      <c r="BEJ94" s="450">
        <f t="shared" ref="BEJ94:BEJ99" si="6439">BEF94+BEG94-BEH94+BEI94</f>
        <v>0</v>
      </c>
      <c r="BEK94" s="447"/>
      <c r="BEL94" s="447"/>
      <c r="BEM94" s="447"/>
      <c r="BEN94" s="447"/>
      <c r="BEO94" s="447"/>
      <c r="BEP94" s="449"/>
      <c r="BEQ94" s="450">
        <f t="shared" ref="BEQ94:BEQ99" si="6440">BEK94+BEL94-BEM94+BEN94-BEO94+BEP94</f>
        <v>0</v>
      </c>
      <c r="BER94" s="463"/>
      <c r="BES94" s="448"/>
      <c r="BEU94" s="458"/>
      <c r="BEV94" s="447"/>
      <c r="BEW94" s="447"/>
      <c r="BEX94" s="447"/>
      <c r="BEY94" s="450">
        <f t="shared" ref="BEY94:BEY99" si="6441">BEU94+BEV94-BEW94+BEX94</f>
        <v>0</v>
      </c>
      <c r="BEZ94" s="447"/>
      <c r="BFA94" s="447"/>
      <c r="BFB94" s="447"/>
      <c r="BFC94" s="447"/>
      <c r="BFD94" s="447"/>
      <c r="BFE94" s="449"/>
      <c r="BFF94" s="450">
        <f t="shared" ref="BFF94:BFF99" si="6442">BEZ94+BFA94-BFB94+BFC94-BFD94+BFE94</f>
        <v>0</v>
      </c>
      <c r="BFG94" s="463"/>
      <c r="BFH94" s="448"/>
      <c r="BFJ94" s="458"/>
      <c r="BFK94" s="447"/>
      <c r="BFL94" s="447"/>
      <c r="BFM94" s="447"/>
      <c r="BFN94" s="450">
        <f t="shared" ref="BFN94:BFN99" si="6443">BFJ94+BFK94-BFL94+BFM94</f>
        <v>0</v>
      </c>
      <c r="BFO94" s="447"/>
      <c r="BFP94" s="447"/>
      <c r="BFQ94" s="447"/>
      <c r="BFR94" s="447"/>
      <c r="BFS94" s="447"/>
      <c r="BFT94" s="449"/>
      <c r="BFU94" s="450">
        <f t="shared" ref="BFU94:BFU99" si="6444">BFO94+BFP94-BFQ94+BFR94-BFS94+BFT94</f>
        <v>0</v>
      </c>
      <c r="BFV94" s="463"/>
      <c r="BFW94" s="448"/>
      <c r="BFY94" s="458"/>
      <c r="BFZ94" s="447"/>
      <c r="BGA94" s="447"/>
      <c r="BGB94" s="447"/>
      <c r="BGC94" s="450">
        <f t="shared" ref="BGC94:BGC99" si="6445">BFY94+BFZ94-BGA94+BGB94</f>
        <v>0</v>
      </c>
      <c r="BGD94" s="447"/>
      <c r="BGE94" s="447"/>
      <c r="BGF94" s="447"/>
      <c r="BGG94" s="447"/>
      <c r="BGH94" s="447"/>
      <c r="BGI94" s="449"/>
      <c r="BGJ94" s="450">
        <f t="shared" ref="BGJ94:BGJ99" si="6446">BGD94+BGE94-BGF94+BGG94-BGH94+BGI94</f>
        <v>0</v>
      </c>
      <c r="BGK94" s="463"/>
      <c r="BGL94" s="448"/>
      <c r="BGN94" s="458"/>
      <c r="BGO94" s="447"/>
      <c r="BGP94" s="447"/>
      <c r="BGQ94" s="447"/>
      <c r="BGR94" s="450">
        <f t="shared" ref="BGR94:BGR99" si="6447">BGN94+BGO94-BGP94+BGQ94</f>
        <v>0</v>
      </c>
      <c r="BGS94" s="447"/>
      <c r="BGT94" s="447"/>
      <c r="BGU94" s="447"/>
      <c r="BGV94" s="447"/>
      <c r="BGW94" s="447"/>
      <c r="BGX94" s="449"/>
      <c r="BGY94" s="450">
        <f t="shared" ref="BGY94:BGY99" si="6448">BGS94+BGT94-BGU94+BGV94-BGW94+BGX94</f>
        <v>0</v>
      </c>
      <c r="BGZ94" s="463"/>
      <c r="BHA94" s="448"/>
      <c r="BHC94" s="458"/>
      <c r="BHD94" s="447"/>
      <c r="BHE94" s="447"/>
      <c r="BHF94" s="447"/>
      <c r="BHG94" s="450">
        <f t="shared" ref="BHG94:BHG99" si="6449">BHC94+BHD94-BHE94+BHF94</f>
        <v>0</v>
      </c>
      <c r="BHH94" s="447"/>
      <c r="BHI94" s="447"/>
      <c r="BHJ94" s="447"/>
      <c r="BHK94" s="447"/>
      <c r="BHL94" s="447"/>
      <c r="BHM94" s="449"/>
      <c r="BHN94" s="450">
        <f t="shared" ref="BHN94:BHN99" si="6450">BHH94+BHI94-BHJ94+BHK94-BHL94+BHM94</f>
        <v>0</v>
      </c>
      <c r="BHO94" s="463"/>
      <c r="BHP94" s="448"/>
      <c r="BHR94" s="458"/>
      <c r="BHS94" s="447"/>
      <c r="BHT94" s="447"/>
      <c r="BHU94" s="447"/>
      <c r="BHV94" s="450">
        <f t="shared" ref="BHV94:BHV99" si="6451">BHR94+BHS94-BHT94+BHU94</f>
        <v>0</v>
      </c>
      <c r="BHW94" s="447"/>
      <c r="BHX94" s="447"/>
      <c r="BHY94" s="447"/>
      <c r="BHZ94" s="447"/>
      <c r="BIA94" s="447"/>
      <c r="BIB94" s="449"/>
      <c r="BIC94" s="450">
        <f t="shared" ref="BIC94:BIC99" si="6452">BHW94+BHX94-BHY94+BHZ94-BIA94+BIB94</f>
        <v>0</v>
      </c>
      <c r="BID94" s="463"/>
      <c r="BIE94" s="448"/>
      <c r="BIG94" s="458"/>
      <c r="BIH94" s="447"/>
      <c r="BII94" s="447"/>
      <c r="BIJ94" s="447"/>
      <c r="BIK94" s="450">
        <f t="shared" ref="BIK94:BIK99" si="6453">BIG94+BIH94-BII94+BIJ94</f>
        <v>0</v>
      </c>
      <c r="BIL94" s="447"/>
      <c r="BIM94" s="447"/>
      <c r="BIN94" s="447"/>
      <c r="BIO94" s="447"/>
      <c r="BIP94" s="447"/>
      <c r="BIQ94" s="449"/>
      <c r="BIR94" s="450">
        <f t="shared" ref="BIR94:BIR99" si="6454">BIL94+BIM94-BIN94+BIO94-BIP94+BIQ94</f>
        <v>0</v>
      </c>
      <c r="BIS94" s="463"/>
      <c r="BIT94" s="448"/>
      <c r="BIV94" s="458"/>
      <c r="BIW94" s="447"/>
      <c r="BIX94" s="447"/>
      <c r="BIY94" s="447"/>
      <c r="BIZ94" s="450">
        <f t="shared" ref="BIZ94:BIZ99" si="6455">BIV94+BIW94-BIX94+BIY94</f>
        <v>0</v>
      </c>
      <c r="BJA94" s="447"/>
      <c r="BJB94" s="447"/>
      <c r="BJC94" s="447"/>
      <c r="BJD94" s="447"/>
      <c r="BJE94" s="447"/>
      <c r="BJF94" s="449"/>
      <c r="BJG94" s="450">
        <f t="shared" ref="BJG94:BJG99" si="6456">BJA94+BJB94-BJC94+BJD94-BJE94+BJF94</f>
        <v>0</v>
      </c>
      <c r="BJH94" s="463"/>
      <c r="BJI94" s="448"/>
      <c r="BJK94" s="458"/>
      <c r="BJL94" s="447"/>
      <c r="BJM94" s="447"/>
      <c r="BJN94" s="447"/>
      <c r="BJO94" s="450">
        <f t="shared" ref="BJO94:BJO99" si="6457">BJK94+BJL94-BJM94+BJN94</f>
        <v>0</v>
      </c>
      <c r="BJP94" s="447"/>
      <c r="BJQ94" s="447"/>
      <c r="BJR94" s="447"/>
      <c r="BJS94" s="447"/>
      <c r="BJT94" s="447"/>
      <c r="BJU94" s="449"/>
      <c r="BJV94" s="450">
        <f t="shared" ref="BJV94:BJV99" si="6458">BJP94+BJQ94-BJR94+BJS94-BJT94+BJU94</f>
        <v>0</v>
      </c>
      <c r="BJW94" s="463"/>
      <c r="BJX94" s="448"/>
      <c r="BJZ94" s="458"/>
      <c r="BKA94" s="447"/>
      <c r="BKB94" s="447"/>
      <c r="BKC94" s="447"/>
      <c r="BKD94" s="450">
        <f t="shared" ref="BKD94:BKD99" si="6459">BJZ94+BKA94-BKB94+BKC94</f>
        <v>0</v>
      </c>
      <c r="BKE94" s="447"/>
      <c r="BKF94" s="447"/>
      <c r="BKG94" s="447"/>
      <c r="BKH94" s="447"/>
      <c r="BKI94" s="447"/>
      <c r="BKJ94" s="449"/>
      <c r="BKK94" s="450">
        <f t="shared" ref="BKK94:BKK99" si="6460">BKE94+BKF94-BKG94+BKH94-BKI94+BKJ94</f>
        <v>0</v>
      </c>
      <c r="BKL94" s="463"/>
      <c r="BKM94" s="448"/>
      <c r="BKO94" s="458"/>
      <c r="BKP94" s="447"/>
      <c r="BKQ94" s="447"/>
      <c r="BKR94" s="447"/>
      <c r="BKS94" s="450">
        <f t="shared" ref="BKS94:BKS99" si="6461">BKO94+BKP94-BKQ94+BKR94</f>
        <v>0</v>
      </c>
      <c r="BKT94" s="447"/>
      <c r="BKU94" s="447"/>
      <c r="BKV94" s="447"/>
      <c r="BKW94" s="447"/>
      <c r="BKX94" s="447"/>
      <c r="BKY94" s="449"/>
      <c r="BKZ94" s="450">
        <f t="shared" ref="BKZ94:BKZ99" si="6462">BKT94+BKU94-BKV94+BKW94-BKX94+BKY94</f>
        <v>0</v>
      </c>
      <c r="BLA94" s="463"/>
      <c r="BLB94" s="448"/>
      <c r="BLD94" s="458"/>
      <c r="BLE94" s="447"/>
      <c r="BLF94" s="447"/>
      <c r="BLG94" s="447"/>
      <c r="BLH94" s="450">
        <f t="shared" ref="BLH94:BLH99" si="6463">BLD94+BLE94-BLF94+BLG94</f>
        <v>0</v>
      </c>
      <c r="BLI94" s="447"/>
      <c r="BLJ94" s="447"/>
      <c r="BLK94" s="447"/>
      <c r="BLL94" s="447"/>
      <c r="BLM94" s="447"/>
      <c r="BLN94" s="449"/>
      <c r="BLO94" s="450">
        <f t="shared" ref="BLO94:BLO99" si="6464">BLI94+BLJ94-BLK94+BLL94-BLM94+BLN94</f>
        <v>0</v>
      </c>
      <c r="BLP94" s="463"/>
      <c r="BLQ94" s="448"/>
      <c r="BLS94" s="458"/>
      <c r="BLT94" s="447"/>
      <c r="BLU94" s="447"/>
      <c r="BLV94" s="447"/>
      <c r="BLW94" s="450">
        <f t="shared" ref="BLW94:BLW99" si="6465">BLS94+BLT94-BLU94+BLV94</f>
        <v>0</v>
      </c>
      <c r="BLX94" s="447"/>
      <c r="BLY94" s="447"/>
      <c r="BLZ94" s="447"/>
      <c r="BMA94" s="447"/>
      <c r="BMB94" s="447"/>
      <c r="BMC94" s="449"/>
      <c r="BMD94" s="450">
        <f t="shared" ref="BMD94:BMD99" si="6466">BLX94+BLY94-BLZ94+BMA94-BMB94+BMC94</f>
        <v>0</v>
      </c>
      <c r="BME94" s="463"/>
      <c r="BMF94" s="448"/>
      <c r="BMH94" s="458"/>
      <c r="BMI94" s="447"/>
      <c r="BMJ94" s="447"/>
      <c r="BMK94" s="447"/>
      <c r="BML94" s="450">
        <f t="shared" ref="BML94:BML99" si="6467">BMH94+BMI94-BMJ94+BMK94</f>
        <v>0</v>
      </c>
      <c r="BMM94" s="447"/>
      <c r="BMN94" s="447"/>
      <c r="BMO94" s="447"/>
      <c r="BMP94" s="447"/>
      <c r="BMQ94" s="447"/>
      <c r="BMR94" s="449"/>
      <c r="BMS94" s="450">
        <f t="shared" ref="BMS94:BMS99" si="6468">BMM94+BMN94-BMO94+BMP94-BMQ94+BMR94</f>
        <v>0</v>
      </c>
      <c r="BMT94" s="463"/>
      <c r="BMU94" s="448"/>
      <c r="BMW94" s="458"/>
      <c r="BMX94" s="447"/>
      <c r="BMY94" s="447"/>
      <c r="BMZ94" s="447"/>
      <c r="BNA94" s="450">
        <f t="shared" ref="BNA94:BNA99" si="6469">BMW94+BMX94-BMY94+BMZ94</f>
        <v>0</v>
      </c>
      <c r="BNB94" s="447"/>
      <c r="BNC94" s="447"/>
      <c r="BND94" s="447"/>
      <c r="BNE94" s="447"/>
      <c r="BNF94" s="447"/>
      <c r="BNG94" s="449"/>
      <c r="BNH94" s="450">
        <f t="shared" ref="BNH94:BNH99" si="6470">BNB94+BNC94-BND94+BNE94-BNF94+BNG94</f>
        <v>0</v>
      </c>
      <c r="BNI94" s="463"/>
      <c r="BNJ94" s="448"/>
      <c r="BNL94" s="458"/>
      <c r="BNM94" s="447"/>
      <c r="BNN94" s="447"/>
      <c r="BNO94" s="447"/>
      <c r="BNP94" s="450">
        <f t="shared" ref="BNP94:BNP99" si="6471">BNL94+BNM94-BNN94+BNO94</f>
        <v>0</v>
      </c>
      <c r="BNQ94" s="447"/>
      <c r="BNR94" s="447"/>
      <c r="BNS94" s="447"/>
      <c r="BNT94" s="447"/>
      <c r="BNU94" s="447"/>
      <c r="BNV94" s="449"/>
      <c r="BNW94" s="450">
        <f t="shared" ref="BNW94:BNW99" si="6472">BNQ94+BNR94-BNS94+BNT94-BNU94+BNV94</f>
        <v>0</v>
      </c>
      <c r="BNX94" s="463"/>
      <c r="BNY94" s="448"/>
      <c r="BOA94" s="458"/>
      <c r="BOB94" s="447"/>
      <c r="BOC94" s="447"/>
      <c r="BOD94" s="447"/>
      <c r="BOE94" s="450">
        <f t="shared" ref="BOE94:BOE99" si="6473">BOA94+BOB94-BOC94+BOD94</f>
        <v>0</v>
      </c>
      <c r="BOF94" s="447"/>
      <c r="BOG94" s="447"/>
      <c r="BOH94" s="447"/>
      <c r="BOI94" s="447"/>
      <c r="BOJ94" s="447"/>
      <c r="BOK94" s="449"/>
      <c r="BOL94" s="450">
        <f t="shared" ref="BOL94:BOL99" si="6474">BOF94+BOG94-BOH94+BOI94-BOJ94+BOK94</f>
        <v>0</v>
      </c>
      <c r="BOM94" s="463"/>
      <c r="BON94" s="448"/>
      <c r="BOP94" s="458"/>
      <c r="BOQ94" s="447"/>
      <c r="BOR94" s="447"/>
      <c r="BOS94" s="447"/>
      <c r="BOT94" s="450">
        <f t="shared" ref="BOT94:BOT99" si="6475">BOP94+BOQ94-BOR94+BOS94</f>
        <v>0</v>
      </c>
      <c r="BOU94" s="447"/>
      <c r="BOV94" s="447"/>
      <c r="BOW94" s="447"/>
      <c r="BOX94" s="447"/>
      <c r="BOY94" s="447"/>
      <c r="BOZ94" s="449"/>
      <c r="BPA94" s="450">
        <f t="shared" ref="BPA94:BPA99" si="6476">BOU94+BOV94-BOW94+BOX94-BOY94+BOZ94</f>
        <v>0</v>
      </c>
      <c r="BPB94" s="463"/>
      <c r="BPC94" s="448"/>
      <c r="BPE94" s="458"/>
      <c r="BPF94" s="447"/>
      <c r="BPG94" s="447"/>
      <c r="BPH94" s="447"/>
      <c r="BPI94" s="450">
        <f t="shared" ref="BPI94:BPI99" si="6477">BPE94+BPF94-BPG94+BPH94</f>
        <v>0</v>
      </c>
      <c r="BPJ94" s="447"/>
      <c r="BPK94" s="447"/>
      <c r="BPL94" s="447"/>
      <c r="BPM94" s="447"/>
      <c r="BPN94" s="447"/>
      <c r="BPO94" s="449"/>
      <c r="BPP94" s="450">
        <f t="shared" ref="BPP94:BPP99" si="6478">BPJ94+BPK94-BPL94+BPM94-BPN94+BPO94</f>
        <v>0</v>
      </c>
      <c r="BPQ94" s="463"/>
      <c r="BPR94" s="448"/>
      <c r="BPT94" s="458"/>
      <c r="BPU94" s="447"/>
      <c r="BPV94" s="447"/>
      <c r="BPW94" s="447"/>
      <c r="BPX94" s="450">
        <f t="shared" ref="BPX94:BPX99" si="6479">BPT94+BPU94-BPV94+BPW94</f>
        <v>0</v>
      </c>
      <c r="BPY94" s="447"/>
      <c r="BPZ94" s="447"/>
      <c r="BQA94" s="447"/>
      <c r="BQB94" s="447"/>
      <c r="BQC94" s="447"/>
      <c r="BQD94" s="449"/>
      <c r="BQE94" s="450">
        <f t="shared" ref="BQE94:BQE99" si="6480">BPY94+BPZ94-BQA94+BQB94-BQC94+BQD94</f>
        <v>0</v>
      </c>
      <c r="BQF94" s="463"/>
      <c r="BQG94" s="448"/>
      <c r="BQI94" s="458"/>
      <c r="BQJ94" s="447"/>
      <c r="BQK94" s="447"/>
      <c r="BQL94" s="447"/>
      <c r="BQM94" s="450">
        <f t="shared" ref="BQM94:BQM99" si="6481">BQI94+BQJ94-BQK94+BQL94</f>
        <v>0</v>
      </c>
      <c r="BQN94" s="447"/>
      <c r="BQO94" s="447"/>
      <c r="BQP94" s="447"/>
      <c r="BQQ94" s="447"/>
      <c r="BQR94" s="447"/>
      <c r="BQS94" s="449"/>
      <c r="BQT94" s="450">
        <f t="shared" ref="BQT94:BQT99" si="6482">BQN94+BQO94-BQP94+BQQ94-BQR94+BQS94</f>
        <v>0</v>
      </c>
      <c r="BQU94" s="463"/>
      <c r="BQV94" s="448"/>
      <c r="BQX94" s="458"/>
      <c r="BQY94" s="447"/>
      <c r="BQZ94" s="447"/>
      <c r="BRA94" s="447"/>
      <c r="BRB94" s="450">
        <f t="shared" ref="BRB94:BRB99" si="6483">BQX94+BQY94-BQZ94+BRA94</f>
        <v>0</v>
      </c>
      <c r="BRC94" s="447"/>
      <c r="BRD94" s="447"/>
      <c r="BRE94" s="447"/>
      <c r="BRF94" s="447"/>
      <c r="BRG94" s="447"/>
      <c r="BRH94" s="449"/>
      <c r="BRI94" s="450">
        <f t="shared" ref="BRI94:BRI99" si="6484">BRC94+BRD94-BRE94+BRF94-BRG94+BRH94</f>
        <v>0</v>
      </c>
      <c r="BRJ94" s="463"/>
      <c r="BRK94" s="448"/>
      <c r="BRM94" s="458"/>
      <c r="BRN94" s="447"/>
      <c r="BRO94" s="447"/>
      <c r="BRP94" s="447"/>
      <c r="BRQ94" s="450">
        <f t="shared" ref="BRQ94:BRQ99" si="6485">BRM94+BRN94-BRO94+BRP94</f>
        <v>0</v>
      </c>
      <c r="BRR94" s="447"/>
      <c r="BRS94" s="447"/>
      <c r="BRT94" s="447"/>
      <c r="BRU94" s="447"/>
      <c r="BRV94" s="447"/>
      <c r="BRW94" s="449"/>
      <c r="BRX94" s="450">
        <f t="shared" ref="BRX94:BRX99" si="6486">BRR94+BRS94-BRT94+BRU94-BRV94+BRW94</f>
        <v>0</v>
      </c>
      <c r="BRY94" s="463"/>
      <c r="BRZ94" s="448"/>
      <c r="BSB94" s="458"/>
      <c r="BSC94" s="447"/>
      <c r="BSD94" s="447"/>
      <c r="BSE94" s="447"/>
      <c r="BSF94" s="450">
        <f t="shared" ref="BSF94:BSF99" si="6487">BSB94+BSC94-BSD94+BSE94</f>
        <v>0</v>
      </c>
      <c r="BSG94" s="447"/>
      <c r="BSH94" s="447"/>
      <c r="BSI94" s="447"/>
      <c r="BSJ94" s="447"/>
      <c r="BSK94" s="447"/>
      <c r="BSL94" s="449"/>
      <c r="BSM94" s="450">
        <f t="shared" ref="BSM94:BSM99" si="6488">BSG94+BSH94-BSI94+BSJ94-BSK94+BSL94</f>
        <v>0</v>
      </c>
      <c r="BSN94" s="463"/>
      <c r="BSO94" s="448"/>
      <c r="BSQ94" s="458"/>
      <c r="BSR94" s="447"/>
      <c r="BSS94" s="447"/>
      <c r="BST94" s="447"/>
      <c r="BSU94" s="450">
        <f t="shared" ref="BSU94:BSU99" si="6489">BSQ94+BSR94-BSS94+BST94</f>
        <v>0</v>
      </c>
      <c r="BSV94" s="447"/>
      <c r="BSW94" s="447"/>
      <c r="BSX94" s="447"/>
      <c r="BSY94" s="447"/>
      <c r="BSZ94" s="447"/>
      <c r="BTA94" s="449"/>
      <c r="BTB94" s="450">
        <f t="shared" ref="BTB94:BTB99" si="6490">BSV94+BSW94-BSX94+BSY94-BSZ94+BTA94</f>
        <v>0</v>
      </c>
      <c r="BTC94" s="463"/>
      <c r="BTD94" s="448"/>
      <c r="BTF94" s="458"/>
      <c r="BTG94" s="447"/>
      <c r="BTH94" s="447"/>
      <c r="BTI94" s="447"/>
      <c r="BTJ94" s="450">
        <f t="shared" ref="BTJ94:BTJ99" si="6491">BTF94+BTG94-BTH94+BTI94</f>
        <v>0</v>
      </c>
      <c r="BTK94" s="447"/>
      <c r="BTL94" s="447"/>
      <c r="BTM94" s="447"/>
      <c r="BTN94" s="447"/>
      <c r="BTO94" s="447"/>
      <c r="BTP94" s="449"/>
      <c r="BTQ94" s="450">
        <f t="shared" ref="BTQ94:BTQ99" si="6492">BTK94+BTL94-BTM94+BTN94-BTO94+BTP94</f>
        <v>0</v>
      </c>
      <c r="BTR94" s="463"/>
      <c r="BTS94" s="448"/>
      <c r="BTU94" s="458"/>
      <c r="BTV94" s="447"/>
      <c r="BTW94" s="447"/>
      <c r="BTX94" s="447"/>
      <c r="BTY94" s="450">
        <f t="shared" ref="BTY94:BTY99" si="6493">BTU94+BTV94-BTW94+BTX94</f>
        <v>0</v>
      </c>
      <c r="BTZ94" s="447"/>
      <c r="BUA94" s="447"/>
      <c r="BUB94" s="447"/>
      <c r="BUC94" s="447"/>
      <c r="BUD94" s="447"/>
      <c r="BUE94" s="449"/>
      <c r="BUF94" s="450">
        <f t="shared" ref="BUF94:BUF99" si="6494">BTZ94+BUA94-BUB94+BUC94-BUD94+BUE94</f>
        <v>0</v>
      </c>
      <c r="BUG94" s="463"/>
      <c r="BUH94" s="448"/>
      <c r="BUJ94" s="458"/>
      <c r="BUK94" s="447"/>
      <c r="BUL94" s="447"/>
      <c r="BUM94" s="447"/>
      <c r="BUN94" s="450">
        <f t="shared" ref="BUN94:BUN99" si="6495">BUJ94+BUK94-BUL94+BUM94</f>
        <v>0</v>
      </c>
      <c r="BUO94" s="447"/>
      <c r="BUP94" s="447"/>
      <c r="BUQ94" s="447"/>
      <c r="BUR94" s="447"/>
      <c r="BUS94" s="447"/>
      <c r="BUT94" s="449"/>
      <c r="BUU94" s="450">
        <f t="shared" ref="BUU94:BUU99" si="6496">BUO94+BUP94-BUQ94+BUR94-BUS94+BUT94</f>
        <v>0</v>
      </c>
      <c r="BUV94" s="463"/>
      <c r="BUW94" s="448"/>
      <c r="BUY94" s="458"/>
      <c r="BUZ94" s="447"/>
      <c r="BVA94" s="447"/>
      <c r="BVB94" s="447"/>
      <c r="BVC94" s="450">
        <f t="shared" ref="BVC94:BVC99" si="6497">BUY94+BUZ94-BVA94+BVB94</f>
        <v>0</v>
      </c>
      <c r="BVD94" s="447"/>
      <c r="BVE94" s="447"/>
      <c r="BVF94" s="447"/>
      <c r="BVG94" s="447"/>
      <c r="BVH94" s="447"/>
      <c r="BVI94" s="449"/>
      <c r="BVJ94" s="450">
        <f t="shared" ref="BVJ94:BVJ99" si="6498">BVD94+BVE94-BVF94+BVG94-BVH94+BVI94</f>
        <v>0</v>
      </c>
      <c r="BVK94" s="463"/>
      <c r="BVL94" s="448"/>
      <c r="BVN94" s="458"/>
      <c r="BVO94" s="447"/>
      <c r="BVP94" s="447"/>
      <c r="BVQ94" s="447"/>
      <c r="BVR94" s="450">
        <f t="shared" ref="BVR94:BVR99" si="6499">BVN94+BVO94-BVP94+BVQ94</f>
        <v>0</v>
      </c>
      <c r="BVS94" s="447"/>
      <c r="BVT94" s="447"/>
      <c r="BVU94" s="447"/>
      <c r="BVV94" s="447"/>
      <c r="BVW94" s="447"/>
      <c r="BVX94" s="449"/>
      <c r="BVY94" s="450">
        <f t="shared" ref="BVY94:BVY99" si="6500">BVS94+BVT94-BVU94+BVV94-BVW94+BVX94</f>
        <v>0</v>
      </c>
      <c r="BVZ94" s="463"/>
      <c r="BWA94" s="448"/>
    </row>
    <row r="95" spans="2:1951" ht="15" hidden="1" customHeight="1" x14ac:dyDescent="0.2">
      <c r="B95" s="452" t="s">
        <v>326</v>
      </c>
      <c r="C95" s="447"/>
      <c r="D95" s="447"/>
      <c r="E95" s="447"/>
      <c r="F95" s="447"/>
      <c r="G95" s="450">
        <f t="shared" si="6241"/>
        <v>0</v>
      </c>
      <c r="H95" s="447"/>
      <c r="I95" s="447"/>
      <c r="J95" s="447"/>
      <c r="K95" s="447"/>
      <c r="L95" s="447"/>
      <c r="M95" s="449"/>
      <c r="N95" s="450">
        <f t="shared" si="6242"/>
        <v>0</v>
      </c>
      <c r="O95" s="463"/>
      <c r="P95" s="448"/>
      <c r="R95" s="458"/>
      <c r="S95" s="447"/>
      <c r="T95" s="447"/>
      <c r="U95" s="447"/>
      <c r="V95" s="450">
        <f t="shared" si="6243"/>
        <v>0</v>
      </c>
      <c r="W95" s="447"/>
      <c r="X95" s="447"/>
      <c r="Y95" s="447"/>
      <c r="Z95" s="447"/>
      <c r="AA95" s="447"/>
      <c r="AB95" s="449"/>
      <c r="AC95" s="450">
        <f t="shared" si="6244"/>
        <v>0</v>
      </c>
      <c r="AD95" s="463"/>
      <c r="AE95" s="448"/>
      <c r="AG95" s="458"/>
      <c r="AH95" s="447"/>
      <c r="AI95" s="447"/>
      <c r="AJ95" s="447"/>
      <c r="AK95" s="450">
        <f t="shared" si="6245"/>
        <v>0</v>
      </c>
      <c r="AL95" s="447"/>
      <c r="AM95" s="447"/>
      <c r="AN95" s="447"/>
      <c r="AO95" s="447"/>
      <c r="AP95" s="447"/>
      <c r="AQ95" s="449"/>
      <c r="AR95" s="450">
        <f t="shared" si="6246"/>
        <v>0</v>
      </c>
      <c r="AS95" s="463"/>
      <c r="AT95" s="448"/>
      <c r="AV95" s="458"/>
      <c r="AW95" s="447"/>
      <c r="AX95" s="447"/>
      <c r="AY95" s="447"/>
      <c r="AZ95" s="450">
        <f t="shared" si="6247"/>
        <v>0</v>
      </c>
      <c r="BA95" s="447"/>
      <c r="BB95" s="447"/>
      <c r="BC95" s="447"/>
      <c r="BD95" s="447"/>
      <c r="BE95" s="447"/>
      <c r="BF95" s="449"/>
      <c r="BG95" s="450">
        <f t="shared" si="6248"/>
        <v>0</v>
      </c>
      <c r="BH95" s="463"/>
      <c r="BI95" s="448"/>
      <c r="BK95" s="458"/>
      <c r="BL95" s="447"/>
      <c r="BM95" s="447"/>
      <c r="BN95" s="447"/>
      <c r="BO95" s="450">
        <f t="shared" si="6249"/>
        <v>0</v>
      </c>
      <c r="BP95" s="447"/>
      <c r="BQ95" s="447"/>
      <c r="BR95" s="447"/>
      <c r="BS95" s="447"/>
      <c r="BT95" s="447"/>
      <c r="BU95" s="449"/>
      <c r="BV95" s="450">
        <f t="shared" si="6250"/>
        <v>0</v>
      </c>
      <c r="BW95" s="463"/>
      <c r="BX95" s="448"/>
      <c r="BZ95" s="458"/>
      <c r="CA95" s="447"/>
      <c r="CB95" s="447"/>
      <c r="CC95" s="447"/>
      <c r="CD95" s="450">
        <f t="shared" si="6251"/>
        <v>0</v>
      </c>
      <c r="CE95" s="447"/>
      <c r="CF95" s="447"/>
      <c r="CG95" s="447"/>
      <c r="CH95" s="447"/>
      <c r="CI95" s="447"/>
      <c r="CJ95" s="449"/>
      <c r="CK95" s="450">
        <f t="shared" si="6252"/>
        <v>0</v>
      </c>
      <c r="CL95" s="463"/>
      <c r="CM95" s="448"/>
      <c r="CO95" s="458"/>
      <c r="CP95" s="447"/>
      <c r="CQ95" s="447"/>
      <c r="CR95" s="447"/>
      <c r="CS95" s="450">
        <f t="shared" si="6253"/>
        <v>0</v>
      </c>
      <c r="CT95" s="447"/>
      <c r="CU95" s="447"/>
      <c r="CV95" s="447"/>
      <c r="CW95" s="447"/>
      <c r="CX95" s="447"/>
      <c r="CY95" s="449"/>
      <c r="CZ95" s="450">
        <f t="shared" si="6254"/>
        <v>0</v>
      </c>
      <c r="DA95" s="463"/>
      <c r="DB95" s="448"/>
      <c r="DD95" s="458"/>
      <c r="DE95" s="447"/>
      <c r="DF95" s="447"/>
      <c r="DG95" s="447"/>
      <c r="DH95" s="450">
        <f t="shared" si="6255"/>
        <v>0</v>
      </c>
      <c r="DI95" s="447"/>
      <c r="DJ95" s="447"/>
      <c r="DK95" s="447"/>
      <c r="DL95" s="447"/>
      <c r="DM95" s="447"/>
      <c r="DN95" s="449"/>
      <c r="DO95" s="450">
        <f t="shared" si="6256"/>
        <v>0</v>
      </c>
      <c r="DP95" s="463"/>
      <c r="DQ95" s="448"/>
      <c r="DS95" s="458"/>
      <c r="DT95" s="447"/>
      <c r="DU95" s="447"/>
      <c r="DV95" s="447"/>
      <c r="DW95" s="450">
        <f t="shared" si="6257"/>
        <v>0</v>
      </c>
      <c r="DX95" s="447"/>
      <c r="DY95" s="447"/>
      <c r="DZ95" s="447"/>
      <c r="EA95" s="447"/>
      <c r="EB95" s="447"/>
      <c r="EC95" s="449"/>
      <c r="ED95" s="450">
        <f t="shared" si="6258"/>
        <v>0</v>
      </c>
      <c r="EE95" s="463"/>
      <c r="EF95" s="448"/>
      <c r="EH95" s="458"/>
      <c r="EI95" s="447"/>
      <c r="EJ95" s="447"/>
      <c r="EK95" s="447"/>
      <c r="EL95" s="450">
        <f t="shared" si="6259"/>
        <v>0</v>
      </c>
      <c r="EM95" s="447"/>
      <c r="EN95" s="447"/>
      <c r="EO95" s="447"/>
      <c r="EP95" s="447"/>
      <c r="EQ95" s="447"/>
      <c r="ER95" s="449"/>
      <c r="ES95" s="450">
        <f t="shared" si="6260"/>
        <v>0</v>
      </c>
      <c r="ET95" s="463"/>
      <c r="EU95" s="448"/>
      <c r="EW95" s="458"/>
      <c r="EX95" s="447"/>
      <c r="EY95" s="447"/>
      <c r="EZ95" s="447"/>
      <c r="FA95" s="450">
        <f t="shared" si="6261"/>
        <v>0</v>
      </c>
      <c r="FB95" s="447"/>
      <c r="FC95" s="447"/>
      <c r="FD95" s="447"/>
      <c r="FE95" s="447"/>
      <c r="FF95" s="447"/>
      <c r="FG95" s="449"/>
      <c r="FH95" s="450">
        <f t="shared" si="6262"/>
        <v>0</v>
      </c>
      <c r="FI95" s="463"/>
      <c r="FJ95" s="448"/>
      <c r="FL95" s="458"/>
      <c r="FM95" s="447"/>
      <c r="FN95" s="447"/>
      <c r="FO95" s="447"/>
      <c r="FP95" s="450">
        <f t="shared" si="6263"/>
        <v>0</v>
      </c>
      <c r="FQ95" s="447"/>
      <c r="FR95" s="447"/>
      <c r="FS95" s="447"/>
      <c r="FT95" s="447"/>
      <c r="FU95" s="447"/>
      <c r="FV95" s="449"/>
      <c r="FW95" s="450">
        <f t="shared" si="6264"/>
        <v>0</v>
      </c>
      <c r="FX95" s="463"/>
      <c r="FY95" s="448"/>
      <c r="GA95" s="458"/>
      <c r="GB95" s="447"/>
      <c r="GC95" s="447"/>
      <c r="GD95" s="447"/>
      <c r="GE95" s="450">
        <f t="shared" si="6265"/>
        <v>0</v>
      </c>
      <c r="GF95" s="447"/>
      <c r="GG95" s="447"/>
      <c r="GH95" s="447"/>
      <c r="GI95" s="447"/>
      <c r="GJ95" s="447"/>
      <c r="GK95" s="449"/>
      <c r="GL95" s="450">
        <f t="shared" si="6266"/>
        <v>0</v>
      </c>
      <c r="GM95" s="463"/>
      <c r="GN95" s="448"/>
      <c r="GP95" s="458"/>
      <c r="GQ95" s="447"/>
      <c r="GR95" s="447"/>
      <c r="GS95" s="447"/>
      <c r="GT95" s="450">
        <f t="shared" si="6267"/>
        <v>0</v>
      </c>
      <c r="GU95" s="447"/>
      <c r="GV95" s="447"/>
      <c r="GW95" s="447"/>
      <c r="GX95" s="447"/>
      <c r="GY95" s="447"/>
      <c r="GZ95" s="449"/>
      <c r="HA95" s="450">
        <f t="shared" si="6268"/>
        <v>0</v>
      </c>
      <c r="HB95" s="463"/>
      <c r="HC95" s="448"/>
      <c r="HE95" s="458"/>
      <c r="HF95" s="447"/>
      <c r="HG95" s="447"/>
      <c r="HH95" s="447"/>
      <c r="HI95" s="450">
        <f t="shared" si="6269"/>
        <v>0</v>
      </c>
      <c r="HJ95" s="447"/>
      <c r="HK95" s="447"/>
      <c r="HL95" s="447"/>
      <c r="HM95" s="447"/>
      <c r="HN95" s="447"/>
      <c r="HO95" s="449"/>
      <c r="HP95" s="450">
        <f t="shared" si="6270"/>
        <v>0</v>
      </c>
      <c r="HQ95" s="463"/>
      <c r="HR95" s="448"/>
      <c r="HT95" s="458"/>
      <c r="HU95" s="447"/>
      <c r="HV95" s="447"/>
      <c r="HW95" s="447"/>
      <c r="HX95" s="450">
        <f t="shared" si="6271"/>
        <v>0</v>
      </c>
      <c r="HY95" s="447"/>
      <c r="HZ95" s="447"/>
      <c r="IA95" s="447"/>
      <c r="IB95" s="447"/>
      <c r="IC95" s="447"/>
      <c r="ID95" s="449"/>
      <c r="IE95" s="450">
        <f t="shared" si="6272"/>
        <v>0</v>
      </c>
      <c r="IF95" s="463"/>
      <c r="IG95" s="448"/>
      <c r="II95" s="458"/>
      <c r="IJ95" s="447"/>
      <c r="IK95" s="447"/>
      <c r="IL95" s="447"/>
      <c r="IM95" s="450">
        <f t="shared" si="6273"/>
        <v>0</v>
      </c>
      <c r="IN95" s="447"/>
      <c r="IO95" s="447"/>
      <c r="IP95" s="447"/>
      <c r="IQ95" s="447"/>
      <c r="IR95" s="447"/>
      <c r="IS95" s="449"/>
      <c r="IT95" s="450">
        <f t="shared" si="6274"/>
        <v>0</v>
      </c>
      <c r="IU95" s="463"/>
      <c r="IV95" s="448"/>
      <c r="IX95" s="458"/>
      <c r="IY95" s="447"/>
      <c r="IZ95" s="447"/>
      <c r="JA95" s="447"/>
      <c r="JB95" s="450">
        <f t="shared" si="6275"/>
        <v>0</v>
      </c>
      <c r="JC95" s="447"/>
      <c r="JD95" s="447"/>
      <c r="JE95" s="447"/>
      <c r="JF95" s="447"/>
      <c r="JG95" s="447"/>
      <c r="JH95" s="449"/>
      <c r="JI95" s="450">
        <f t="shared" si="6276"/>
        <v>0</v>
      </c>
      <c r="JJ95" s="463"/>
      <c r="JK95" s="448"/>
      <c r="JM95" s="458"/>
      <c r="JN95" s="447"/>
      <c r="JO95" s="447"/>
      <c r="JP95" s="447"/>
      <c r="JQ95" s="450">
        <f t="shared" si="6277"/>
        <v>0</v>
      </c>
      <c r="JR95" s="447"/>
      <c r="JS95" s="447"/>
      <c r="JT95" s="447"/>
      <c r="JU95" s="447"/>
      <c r="JV95" s="447"/>
      <c r="JW95" s="449"/>
      <c r="JX95" s="450">
        <f t="shared" si="6278"/>
        <v>0</v>
      </c>
      <c r="JY95" s="463"/>
      <c r="JZ95" s="448"/>
      <c r="KB95" s="458"/>
      <c r="KC95" s="447"/>
      <c r="KD95" s="447"/>
      <c r="KE95" s="447"/>
      <c r="KF95" s="450">
        <f t="shared" si="6279"/>
        <v>0</v>
      </c>
      <c r="KG95" s="447"/>
      <c r="KH95" s="447"/>
      <c r="KI95" s="447"/>
      <c r="KJ95" s="447"/>
      <c r="KK95" s="447"/>
      <c r="KL95" s="449"/>
      <c r="KM95" s="450">
        <f t="shared" si="6280"/>
        <v>0</v>
      </c>
      <c r="KN95" s="463"/>
      <c r="KO95" s="448"/>
      <c r="KQ95" s="458"/>
      <c r="KR95" s="447"/>
      <c r="KS95" s="447"/>
      <c r="KT95" s="447"/>
      <c r="KU95" s="450">
        <f t="shared" si="6281"/>
        <v>0</v>
      </c>
      <c r="KV95" s="447"/>
      <c r="KW95" s="447"/>
      <c r="KX95" s="447"/>
      <c r="KY95" s="447"/>
      <c r="KZ95" s="447"/>
      <c r="LA95" s="449"/>
      <c r="LB95" s="450">
        <f t="shared" si="6282"/>
        <v>0</v>
      </c>
      <c r="LC95" s="463"/>
      <c r="LD95" s="448"/>
      <c r="LF95" s="458"/>
      <c r="LG95" s="447"/>
      <c r="LH95" s="447"/>
      <c r="LI95" s="447"/>
      <c r="LJ95" s="450">
        <f t="shared" si="6283"/>
        <v>0</v>
      </c>
      <c r="LK95" s="447"/>
      <c r="LL95" s="447"/>
      <c r="LM95" s="447"/>
      <c r="LN95" s="447"/>
      <c r="LO95" s="447"/>
      <c r="LP95" s="449"/>
      <c r="LQ95" s="450">
        <f t="shared" si="6284"/>
        <v>0</v>
      </c>
      <c r="LR95" s="463"/>
      <c r="LS95" s="448"/>
      <c r="LU95" s="458"/>
      <c r="LV95" s="447"/>
      <c r="LW95" s="447"/>
      <c r="LX95" s="447"/>
      <c r="LY95" s="450">
        <f t="shared" si="6285"/>
        <v>0</v>
      </c>
      <c r="LZ95" s="447"/>
      <c r="MA95" s="447"/>
      <c r="MB95" s="447"/>
      <c r="MC95" s="447"/>
      <c r="MD95" s="447"/>
      <c r="ME95" s="449"/>
      <c r="MF95" s="450">
        <f t="shared" si="6286"/>
        <v>0</v>
      </c>
      <c r="MG95" s="463"/>
      <c r="MH95" s="448"/>
      <c r="MJ95" s="458"/>
      <c r="MK95" s="447"/>
      <c r="ML95" s="447"/>
      <c r="MM95" s="447"/>
      <c r="MN95" s="450">
        <f t="shared" si="6287"/>
        <v>0</v>
      </c>
      <c r="MO95" s="447"/>
      <c r="MP95" s="447"/>
      <c r="MQ95" s="447"/>
      <c r="MR95" s="447"/>
      <c r="MS95" s="447"/>
      <c r="MT95" s="449"/>
      <c r="MU95" s="450">
        <f t="shared" si="6288"/>
        <v>0</v>
      </c>
      <c r="MV95" s="463"/>
      <c r="MW95" s="448"/>
      <c r="MY95" s="458"/>
      <c r="MZ95" s="447"/>
      <c r="NA95" s="447"/>
      <c r="NB95" s="447"/>
      <c r="NC95" s="450">
        <f t="shared" si="6289"/>
        <v>0</v>
      </c>
      <c r="ND95" s="447"/>
      <c r="NE95" s="447"/>
      <c r="NF95" s="447"/>
      <c r="NG95" s="447"/>
      <c r="NH95" s="447"/>
      <c r="NI95" s="449"/>
      <c r="NJ95" s="450">
        <f t="shared" si="6290"/>
        <v>0</v>
      </c>
      <c r="NK95" s="463"/>
      <c r="NL95" s="448"/>
      <c r="NN95" s="458"/>
      <c r="NO95" s="447"/>
      <c r="NP95" s="447"/>
      <c r="NQ95" s="447"/>
      <c r="NR95" s="450">
        <f t="shared" si="6291"/>
        <v>0</v>
      </c>
      <c r="NS95" s="447"/>
      <c r="NT95" s="447"/>
      <c r="NU95" s="447"/>
      <c r="NV95" s="447"/>
      <c r="NW95" s="447"/>
      <c r="NX95" s="449"/>
      <c r="NY95" s="450">
        <f t="shared" si="6292"/>
        <v>0</v>
      </c>
      <c r="NZ95" s="463"/>
      <c r="OA95" s="448"/>
      <c r="OC95" s="458"/>
      <c r="OD95" s="447"/>
      <c r="OE95" s="447"/>
      <c r="OF95" s="447"/>
      <c r="OG95" s="450">
        <f t="shared" si="6293"/>
        <v>0</v>
      </c>
      <c r="OH95" s="447"/>
      <c r="OI95" s="447"/>
      <c r="OJ95" s="447"/>
      <c r="OK95" s="447"/>
      <c r="OL95" s="447"/>
      <c r="OM95" s="449"/>
      <c r="ON95" s="450">
        <f t="shared" si="6294"/>
        <v>0</v>
      </c>
      <c r="OO95" s="463"/>
      <c r="OP95" s="448"/>
      <c r="OR95" s="458"/>
      <c r="OS95" s="447"/>
      <c r="OT95" s="447"/>
      <c r="OU95" s="447"/>
      <c r="OV95" s="450">
        <f t="shared" si="6295"/>
        <v>0</v>
      </c>
      <c r="OW95" s="447"/>
      <c r="OX95" s="447"/>
      <c r="OY95" s="447"/>
      <c r="OZ95" s="447"/>
      <c r="PA95" s="447"/>
      <c r="PB95" s="449"/>
      <c r="PC95" s="450">
        <f t="shared" si="6296"/>
        <v>0</v>
      </c>
      <c r="PD95" s="463"/>
      <c r="PE95" s="448"/>
      <c r="PG95" s="458"/>
      <c r="PH95" s="447"/>
      <c r="PI95" s="447"/>
      <c r="PJ95" s="447"/>
      <c r="PK95" s="450">
        <f t="shared" si="6297"/>
        <v>0</v>
      </c>
      <c r="PL95" s="447"/>
      <c r="PM95" s="447"/>
      <c r="PN95" s="447"/>
      <c r="PO95" s="447"/>
      <c r="PP95" s="447"/>
      <c r="PQ95" s="449"/>
      <c r="PR95" s="450">
        <f t="shared" si="6298"/>
        <v>0</v>
      </c>
      <c r="PS95" s="463"/>
      <c r="PT95" s="448"/>
      <c r="PV95" s="458"/>
      <c r="PW95" s="447"/>
      <c r="PX95" s="447"/>
      <c r="PY95" s="447"/>
      <c r="PZ95" s="450">
        <f t="shared" si="6299"/>
        <v>0</v>
      </c>
      <c r="QA95" s="447"/>
      <c r="QB95" s="447"/>
      <c r="QC95" s="447"/>
      <c r="QD95" s="447"/>
      <c r="QE95" s="447"/>
      <c r="QF95" s="449"/>
      <c r="QG95" s="450">
        <f t="shared" si="6300"/>
        <v>0</v>
      </c>
      <c r="QH95" s="463"/>
      <c r="QI95" s="448"/>
      <c r="QK95" s="458"/>
      <c r="QL95" s="447"/>
      <c r="QM95" s="447"/>
      <c r="QN95" s="447"/>
      <c r="QO95" s="450">
        <f t="shared" si="6301"/>
        <v>0</v>
      </c>
      <c r="QP95" s="447"/>
      <c r="QQ95" s="447"/>
      <c r="QR95" s="447"/>
      <c r="QS95" s="447"/>
      <c r="QT95" s="447"/>
      <c r="QU95" s="449"/>
      <c r="QV95" s="450">
        <f t="shared" si="6302"/>
        <v>0</v>
      </c>
      <c r="QW95" s="463"/>
      <c r="QX95" s="448"/>
      <c r="QZ95" s="458"/>
      <c r="RA95" s="447"/>
      <c r="RB95" s="447"/>
      <c r="RC95" s="447"/>
      <c r="RD95" s="450">
        <f t="shared" si="6303"/>
        <v>0</v>
      </c>
      <c r="RE95" s="447"/>
      <c r="RF95" s="447"/>
      <c r="RG95" s="447"/>
      <c r="RH95" s="447"/>
      <c r="RI95" s="447"/>
      <c r="RJ95" s="449"/>
      <c r="RK95" s="450">
        <f t="shared" si="6304"/>
        <v>0</v>
      </c>
      <c r="RL95" s="463"/>
      <c r="RM95" s="448"/>
      <c r="RO95" s="458"/>
      <c r="RP95" s="447"/>
      <c r="RQ95" s="447"/>
      <c r="RR95" s="447"/>
      <c r="RS95" s="450">
        <f t="shared" si="6305"/>
        <v>0</v>
      </c>
      <c r="RT95" s="447"/>
      <c r="RU95" s="447"/>
      <c r="RV95" s="447"/>
      <c r="RW95" s="447"/>
      <c r="RX95" s="447"/>
      <c r="RY95" s="449"/>
      <c r="RZ95" s="450">
        <f t="shared" si="6306"/>
        <v>0</v>
      </c>
      <c r="SA95" s="463"/>
      <c r="SB95" s="448"/>
      <c r="SD95" s="458"/>
      <c r="SE95" s="447"/>
      <c r="SF95" s="447"/>
      <c r="SG95" s="447"/>
      <c r="SH95" s="450">
        <f t="shared" si="6307"/>
        <v>0</v>
      </c>
      <c r="SI95" s="447"/>
      <c r="SJ95" s="447"/>
      <c r="SK95" s="447"/>
      <c r="SL95" s="447"/>
      <c r="SM95" s="447"/>
      <c r="SN95" s="449"/>
      <c r="SO95" s="450">
        <f t="shared" si="6308"/>
        <v>0</v>
      </c>
      <c r="SP95" s="463"/>
      <c r="SQ95" s="448"/>
      <c r="SS95" s="458"/>
      <c r="ST95" s="447"/>
      <c r="SU95" s="447"/>
      <c r="SV95" s="447"/>
      <c r="SW95" s="450">
        <f t="shared" si="6309"/>
        <v>0</v>
      </c>
      <c r="SX95" s="447"/>
      <c r="SY95" s="447"/>
      <c r="SZ95" s="447"/>
      <c r="TA95" s="447"/>
      <c r="TB95" s="447"/>
      <c r="TC95" s="449"/>
      <c r="TD95" s="450">
        <f t="shared" si="6310"/>
        <v>0</v>
      </c>
      <c r="TE95" s="463"/>
      <c r="TF95" s="448"/>
      <c r="TH95" s="458"/>
      <c r="TI95" s="447"/>
      <c r="TJ95" s="447"/>
      <c r="TK95" s="447"/>
      <c r="TL95" s="450">
        <f t="shared" si="6311"/>
        <v>0</v>
      </c>
      <c r="TM95" s="447"/>
      <c r="TN95" s="447"/>
      <c r="TO95" s="447"/>
      <c r="TP95" s="447"/>
      <c r="TQ95" s="447"/>
      <c r="TR95" s="449"/>
      <c r="TS95" s="450">
        <f t="shared" si="6312"/>
        <v>0</v>
      </c>
      <c r="TT95" s="463"/>
      <c r="TU95" s="448"/>
      <c r="TW95" s="458"/>
      <c r="TX95" s="447"/>
      <c r="TY95" s="447"/>
      <c r="TZ95" s="447"/>
      <c r="UA95" s="450">
        <f t="shared" si="6313"/>
        <v>0</v>
      </c>
      <c r="UB95" s="447"/>
      <c r="UC95" s="447"/>
      <c r="UD95" s="447"/>
      <c r="UE95" s="447"/>
      <c r="UF95" s="447"/>
      <c r="UG95" s="449"/>
      <c r="UH95" s="450">
        <f t="shared" si="6314"/>
        <v>0</v>
      </c>
      <c r="UI95" s="463"/>
      <c r="UJ95" s="448"/>
      <c r="UL95" s="458"/>
      <c r="UM95" s="447"/>
      <c r="UN95" s="447"/>
      <c r="UO95" s="447"/>
      <c r="UP95" s="450">
        <f t="shared" si="6315"/>
        <v>0</v>
      </c>
      <c r="UQ95" s="447"/>
      <c r="UR95" s="447"/>
      <c r="US95" s="447"/>
      <c r="UT95" s="447"/>
      <c r="UU95" s="447"/>
      <c r="UV95" s="449"/>
      <c r="UW95" s="450">
        <f t="shared" si="6316"/>
        <v>0</v>
      </c>
      <c r="UX95" s="463"/>
      <c r="UY95" s="448"/>
      <c r="VA95" s="458"/>
      <c r="VB95" s="447"/>
      <c r="VC95" s="447"/>
      <c r="VD95" s="447"/>
      <c r="VE95" s="450">
        <f t="shared" si="6317"/>
        <v>0</v>
      </c>
      <c r="VF95" s="447"/>
      <c r="VG95" s="447"/>
      <c r="VH95" s="447"/>
      <c r="VI95" s="447"/>
      <c r="VJ95" s="447"/>
      <c r="VK95" s="449"/>
      <c r="VL95" s="450">
        <f t="shared" si="6318"/>
        <v>0</v>
      </c>
      <c r="VM95" s="463"/>
      <c r="VN95" s="448"/>
      <c r="VP95" s="458"/>
      <c r="VQ95" s="447"/>
      <c r="VR95" s="447"/>
      <c r="VS95" s="447"/>
      <c r="VT95" s="450">
        <f t="shared" si="6319"/>
        <v>0</v>
      </c>
      <c r="VU95" s="447"/>
      <c r="VV95" s="447"/>
      <c r="VW95" s="447"/>
      <c r="VX95" s="447"/>
      <c r="VY95" s="447"/>
      <c r="VZ95" s="449"/>
      <c r="WA95" s="450">
        <f t="shared" si="6320"/>
        <v>0</v>
      </c>
      <c r="WB95" s="463"/>
      <c r="WC95" s="448"/>
      <c r="WE95" s="458"/>
      <c r="WF95" s="447"/>
      <c r="WG95" s="447"/>
      <c r="WH95" s="447"/>
      <c r="WI95" s="450">
        <f t="shared" si="6321"/>
        <v>0</v>
      </c>
      <c r="WJ95" s="447"/>
      <c r="WK95" s="447"/>
      <c r="WL95" s="447"/>
      <c r="WM95" s="447"/>
      <c r="WN95" s="447"/>
      <c r="WO95" s="449"/>
      <c r="WP95" s="450">
        <f t="shared" si="6322"/>
        <v>0</v>
      </c>
      <c r="WQ95" s="463"/>
      <c r="WR95" s="448"/>
      <c r="WT95" s="458"/>
      <c r="WU95" s="447"/>
      <c r="WV95" s="447"/>
      <c r="WW95" s="447"/>
      <c r="WX95" s="450">
        <f t="shared" si="6323"/>
        <v>0</v>
      </c>
      <c r="WY95" s="447"/>
      <c r="WZ95" s="447"/>
      <c r="XA95" s="447"/>
      <c r="XB95" s="447"/>
      <c r="XC95" s="447"/>
      <c r="XD95" s="449"/>
      <c r="XE95" s="450">
        <f t="shared" si="6324"/>
        <v>0</v>
      </c>
      <c r="XF95" s="463"/>
      <c r="XG95" s="448"/>
      <c r="XI95" s="458"/>
      <c r="XJ95" s="447"/>
      <c r="XK95" s="447"/>
      <c r="XL95" s="447"/>
      <c r="XM95" s="450">
        <f t="shared" si="6325"/>
        <v>0</v>
      </c>
      <c r="XN95" s="447"/>
      <c r="XO95" s="447"/>
      <c r="XP95" s="447"/>
      <c r="XQ95" s="447"/>
      <c r="XR95" s="447"/>
      <c r="XS95" s="449"/>
      <c r="XT95" s="450">
        <f t="shared" si="6326"/>
        <v>0</v>
      </c>
      <c r="XU95" s="463"/>
      <c r="XV95" s="448"/>
      <c r="XX95" s="458"/>
      <c r="XY95" s="447"/>
      <c r="XZ95" s="447"/>
      <c r="YA95" s="447"/>
      <c r="YB95" s="450">
        <f t="shared" si="6327"/>
        <v>0</v>
      </c>
      <c r="YC95" s="447"/>
      <c r="YD95" s="447"/>
      <c r="YE95" s="447"/>
      <c r="YF95" s="447"/>
      <c r="YG95" s="447"/>
      <c r="YH95" s="449"/>
      <c r="YI95" s="450">
        <f t="shared" si="6328"/>
        <v>0</v>
      </c>
      <c r="YJ95" s="463"/>
      <c r="YK95" s="448"/>
      <c r="YM95" s="458"/>
      <c r="YN95" s="447"/>
      <c r="YO95" s="447"/>
      <c r="YP95" s="447"/>
      <c r="YQ95" s="450">
        <f t="shared" si="6329"/>
        <v>0</v>
      </c>
      <c r="YR95" s="447"/>
      <c r="YS95" s="447"/>
      <c r="YT95" s="447"/>
      <c r="YU95" s="447"/>
      <c r="YV95" s="447"/>
      <c r="YW95" s="449"/>
      <c r="YX95" s="450">
        <f t="shared" si="6330"/>
        <v>0</v>
      </c>
      <c r="YY95" s="463"/>
      <c r="YZ95" s="448"/>
      <c r="ZB95" s="458"/>
      <c r="ZC95" s="447"/>
      <c r="ZD95" s="447"/>
      <c r="ZE95" s="447"/>
      <c r="ZF95" s="450">
        <f t="shared" si="6331"/>
        <v>0</v>
      </c>
      <c r="ZG95" s="447"/>
      <c r="ZH95" s="447"/>
      <c r="ZI95" s="447"/>
      <c r="ZJ95" s="447"/>
      <c r="ZK95" s="447"/>
      <c r="ZL95" s="449"/>
      <c r="ZM95" s="450">
        <f t="shared" si="6332"/>
        <v>0</v>
      </c>
      <c r="ZN95" s="463"/>
      <c r="ZO95" s="448"/>
      <c r="ZQ95" s="458"/>
      <c r="ZR95" s="447"/>
      <c r="ZS95" s="447"/>
      <c r="ZT95" s="447"/>
      <c r="ZU95" s="450">
        <f t="shared" si="6333"/>
        <v>0</v>
      </c>
      <c r="ZV95" s="447"/>
      <c r="ZW95" s="447"/>
      <c r="ZX95" s="447"/>
      <c r="ZY95" s="447"/>
      <c r="ZZ95" s="447"/>
      <c r="AAA95" s="449"/>
      <c r="AAB95" s="450">
        <f t="shared" si="6334"/>
        <v>0</v>
      </c>
      <c r="AAC95" s="463"/>
      <c r="AAD95" s="448"/>
      <c r="AAF95" s="458"/>
      <c r="AAG95" s="447"/>
      <c r="AAH95" s="447"/>
      <c r="AAI95" s="447"/>
      <c r="AAJ95" s="450">
        <f t="shared" si="6335"/>
        <v>0</v>
      </c>
      <c r="AAK95" s="447"/>
      <c r="AAL95" s="447"/>
      <c r="AAM95" s="447"/>
      <c r="AAN95" s="447"/>
      <c r="AAO95" s="447"/>
      <c r="AAP95" s="449"/>
      <c r="AAQ95" s="450">
        <f t="shared" si="6336"/>
        <v>0</v>
      </c>
      <c r="AAR95" s="463"/>
      <c r="AAS95" s="448"/>
      <c r="AAU95" s="458"/>
      <c r="AAV95" s="447"/>
      <c r="AAW95" s="447"/>
      <c r="AAX95" s="447"/>
      <c r="AAY95" s="450">
        <f t="shared" si="6337"/>
        <v>0</v>
      </c>
      <c r="AAZ95" s="447"/>
      <c r="ABA95" s="447"/>
      <c r="ABB95" s="447"/>
      <c r="ABC95" s="447"/>
      <c r="ABD95" s="447"/>
      <c r="ABE95" s="449"/>
      <c r="ABF95" s="450">
        <f t="shared" si="6338"/>
        <v>0</v>
      </c>
      <c r="ABG95" s="463"/>
      <c r="ABH95" s="448"/>
      <c r="ABJ95" s="458"/>
      <c r="ABK95" s="447"/>
      <c r="ABL95" s="447"/>
      <c r="ABM95" s="447"/>
      <c r="ABN95" s="450">
        <f t="shared" si="6339"/>
        <v>0</v>
      </c>
      <c r="ABO95" s="447"/>
      <c r="ABP95" s="447"/>
      <c r="ABQ95" s="447"/>
      <c r="ABR95" s="447"/>
      <c r="ABS95" s="447"/>
      <c r="ABT95" s="449"/>
      <c r="ABU95" s="450">
        <f t="shared" si="6340"/>
        <v>0</v>
      </c>
      <c r="ABV95" s="463"/>
      <c r="ABW95" s="448"/>
      <c r="ABY95" s="458"/>
      <c r="ABZ95" s="447"/>
      <c r="ACA95" s="447"/>
      <c r="ACB95" s="447"/>
      <c r="ACC95" s="450">
        <f t="shared" si="6341"/>
        <v>0</v>
      </c>
      <c r="ACD95" s="447"/>
      <c r="ACE95" s="447"/>
      <c r="ACF95" s="447"/>
      <c r="ACG95" s="447"/>
      <c r="ACH95" s="447"/>
      <c r="ACI95" s="449"/>
      <c r="ACJ95" s="450">
        <f t="shared" si="6342"/>
        <v>0</v>
      </c>
      <c r="ACK95" s="463"/>
      <c r="ACL95" s="448"/>
      <c r="ACN95" s="458"/>
      <c r="ACO95" s="447"/>
      <c r="ACP95" s="447"/>
      <c r="ACQ95" s="447"/>
      <c r="ACR95" s="450">
        <f t="shared" si="6343"/>
        <v>0</v>
      </c>
      <c r="ACS95" s="447"/>
      <c r="ACT95" s="447"/>
      <c r="ACU95" s="447"/>
      <c r="ACV95" s="447"/>
      <c r="ACW95" s="447"/>
      <c r="ACX95" s="449"/>
      <c r="ACY95" s="450">
        <f t="shared" si="6344"/>
        <v>0</v>
      </c>
      <c r="ACZ95" s="463"/>
      <c r="ADA95" s="448"/>
      <c r="ADC95" s="458"/>
      <c r="ADD95" s="447"/>
      <c r="ADE95" s="447"/>
      <c r="ADF95" s="447"/>
      <c r="ADG95" s="450">
        <f t="shared" si="6345"/>
        <v>0</v>
      </c>
      <c r="ADH95" s="447"/>
      <c r="ADI95" s="447"/>
      <c r="ADJ95" s="447"/>
      <c r="ADK95" s="447"/>
      <c r="ADL95" s="447"/>
      <c r="ADM95" s="449"/>
      <c r="ADN95" s="450">
        <f t="shared" si="6346"/>
        <v>0</v>
      </c>
      <c r="ADO95" s="463"/>
      <c r="ADP95" s="448"/>
      <c r="ADR95" s="458"/>
      <c r="ADS95" s="447"/>
      <c r="ADT95" s="447"/>
      <c r="ADU95" s="447"/>
      <c r="ADV95" s="450">
        <f t="shared" si="6347"/>
        <v>0</v>
      </c>
      <c r="ADW95" s="447"/>
      <c r="ADX95" s="447"/>
      <c r="ADY95" s="447"/>
      <c r="ADZ95" s="447"/>
      <c r="AEA95" s="447"/>
      <c r="AEB95" s="449"/>
      <c r="AEC95" s="450">
        <f t="shared" si="6348"/>
        <v>0</v>
      </c>
      <c r="AED95" s="463"/>
      <c r="AEE95" s="448"/>
      <c r="AEG95" s="458"/>
      <c r="AEH95" s="447"/>
      <c r="AEI95" s="447"/>
      <c r="AEJ95" s="447"/>
      <c r="AEK95" s="450">
        <f t="shared" si="6349"/>
        <v>0</v>
      </c>
      <c r="AEL95" s="447"/>
      <c r="AEM95" s="447"/>
      <c r="AEN95" s="447"/>
      <c r="AEO95" s="447"/>
      <c r="AEP95" s="447"/>
      <c r="AEQ95" s="449"/>
      <c r="AER95" s="450">
        <f t="shared" si="6350"/>
        <v>0</v>
      </c>
      <c r="AES95" s="463"/>
      <c r="AET95" s="448"/>
      <c r="AEV95" s="458"/>
      <c r="AEW95" s="447"/>
      <c r="AEX95" s="447"/>
      <c r="AEY95" s="447"/>
      <c r="AEZ95" s="450">
        <f t="shared" si="6351"/>
        <v>0</v>
      </c>
      <c r="AFA95" s="447"/>
      <c r="AFB95" s="447"/>
      <c r="AFC95" s="447"/>
      <c r="AFD95" s="447"/>
      <c r="AFE95" s="447"/>
      <c r="AFF95" s="449"/>
      <c r="AFG95" s="450">
        <f t="shared" si="6352"/>
        <v>0</v>
      </c>
      <c r="AFH95" s="463"/>
      <c r="AFI95" s="448"/>
      <c r="AFK95" s="458"/>
      <c r="AFL95" s="447"/>
      <c r="AFM95" s="447"/>
      <c r="AFN95" s="447"/>
      <c r="AFO95" s="450">
        <f t="shared" si="6353"/>
        <v>0</v>
      </c>
      <c r="AFP95" s="447"/>
      <c r="AFQ95" s="447"/>
      <c r="AFR95" s="447"/>
      <c r="AFS95" s="447"/>
      <c r="AFT95" s="447"/>
      <c r="AFU95" s="449"/>
      <c r="AFV95" s="450">
        <f t="shared" si="6354"/>
        <v>0</v>
      </c>
      <c r="AFW95" s="463"/>
      <c r="AFX95" s="448"/>
      <c r="AFZ95" s="458"/>
      <c r="AGA95" s="447"/>
      <c r="AGB95" s="447"/>
      <c r="AGC95" s="447"/>
      <c r="AGD95" s="450">
        <f t="shared" si="6355"/>
        <v>0</v>
      </c>
      <c r="AGE95" s="447"/>
      <c r="AGF95" s="447"/>
      <c r="AGG95" s="447"/>
      <c r="AGH95" s="447"/>
      <c r="AGI95" s="447"/>
      <c r="AGJ95" s="449"/>
      <c r="AGK95" s="450">
        <f t="shared" si="6356"/>
        <v>0</v>
      </c>
      <c r="AGL95" s="463"/>
      <c r="AGM95" s="448"/>
      <c r="AGO95" s="458"/>
      <c r="AGP95" s="447"/>
      <c r="AGQ95" s="447"/>
      <c r="AGR95" s="447"/>
      <c r="AGS95" s="450">
        <f t="shared" si="6357"/>
        <v>0</v>
      </c>
      <c r="AGT95" s="447"/>
      <c r="AGU95" s="447"/>
      <c r="AGV95" s="447"/>
      <c r="AGW95" s="447"/>
      <c r="AGX95" s="447"/>
      <c r="AGY95" s="449"/>
      <c r="AGZ95" s="450">
        <f t="shared" si="6358"/>
        <v>0</v>
      </c>
      <c r="AHA95" s="463"/>
      <c r="AHB95" s="448"/>
      <c r="AHD95" s="458"/>
      <c r="AHE95" s="447"/>
      <c r="AHF95" s="447"/>
      <c r="AHG95" s="447"/>
      <c r="AHH95" s="450">
        <f t="shared" si="6359"/>
        <v>0</v>
      </c>
      <c r="AHI95" s="447"/>
      <c r="AHJ95" s="447"/>
      <c r="AHK95" s="447"/>
      <c r="AHL95" s="447"/>
      <c r="AHM95" s="447"/>
      <c r="AHN95" s="449"/>
      <c r="AHO95" s="450">
        <f t="shared" si="6360"/>
        <v>0</v>
      </c>
      <c r="AHP95" s="463"/>
      <c r="AHQ95" s="448"/>
      <c r="AHS95" s="458"/>
      <c r="AHT95" s="447"/>
      <c r="AHU95" s="447"/>
      <c r="AHV95" s="447"/>
      <c r="AHW95" s="450">
        <f t="shared" si="6361"/>
        <v>0</v>
      </c>
      <c r="AHX95" s="447"/>
      <c r="AHY95" s="447"/>
      <c r="AHZ95" s="447"/>
      <c r="AIA95" s="447"/>
      <c r="AIB95" s="447"/>
      <c r="AIC95" s="449"/>
      <c r="AID95" s="450">
        <f t="shared" si="6362"/>
        <v>0</v>
      </c>
      <c r="AIE95" s="463"/>
      <c r="AIF95" s="448"/>
      <c r="AIH95" s="458"/>
      <c r="AII95" s="447"/>
      <c r="AIJ95" s="447"/>
      <c r="AIK95" s="447"/>
      <c r="AIL95" s="450">
        <f t="shared" si="6363"/>
        <v>0</v>
      </c>
      <c r="AIM95" s="447"/>
      <c r="AIN95" s="447"/>
      <c r="AIO95" s="447"/>
      <c r="AIP95" s="447"/>
      <c r="AIQ95" s="447"/>
      <c r="AIR95" s="449"/>
      <c r="AIS95" s="450">
        <f t="shared" si="6364"/>
        <v>0</v>
      </c>
      <c r="AIT95" s="463"/>
      <c r="AIU95" s="448"/>
      <c r="AIW95" s="458"/>
      <c r="AIX95" s="447"/>
      <c r="AIY95" s="447"/>
      <c r="AIZ95" s="447"/>
      <c r="AJA95" s="450">
        <f t="shared" si="6365"/>
        <v>0</v>
      </c>
      <c r="AJB95" s="447"/>
      <c r="AJC95" s="447"/>
      <c r="AJD95" s="447"/>
      <c r="AJE95" s="447"/>
      <c r="AJF95" s="447"/>
      <c r="AJG95" s="449"/>
      <c r="AJH95" s="450">
        <f t="shared" si="6366"/>
        <v>0</v>
      </c>
      <c r="AJI95" s="463"/>
      <c r="AJJ95" s="448"/>
      <c r="AJL95" s="458"/>
      <c r="AJM95" s="447"/>
      <c r="AJN95" s="447"/>
      <c r="AJO95" s="447"/>
      <c r="AJP95" s="450">
        <f t="shared" si="6367"/>
        <v>0</v>
      </c>
      <c r="AJQ95" s="447"/>
      <c r="AJR95" s="447"/>
      <c r="AJS95" s="447"/>
      <c r="AJT95" s="447"/>
      <c r="AJU95" s="447"/>
      <c r="AJV95" s="449"/>
      <c r="AJW95" s="450">
        <f t="shared" si="6368"/>
        <v>0</v>
      </c>
      <c r="AJX95" s="463"/>
      <c r="AJY95" s="448"/>
      <c r="AKA95" s="458"/>
      <c r="AKB95" s="447"/>
      <c r="AKC95" s="447"/>
      <c r="AKD95" s="447"/>
      <c r="AKE95" s="450">
        <f t="shared" si="6369"/>
        <v>0</v>
      </c>
      <c r="AKF95" s="447"/>
      <c r="AKG95" s="447"/>
      <c r="AKH95" s="447"/>
      <c r="AKI95" s="447"/>
      <c r="AKJ95" s="447"/>
      <c r="AKK95" s="449"/>
      <c r="AKL95" s="450">
        <f t="shared" si="6370"/>
        <v>0</v>
      </c>
      <c r="AKM95" s="463"/>
      <c r="AKN95" s="448"/>
      <c r="AKP95" s="458"/>
      <c r="AKQ95" s="447"/>
      <c r="AKR95" s="447"/>
      <c r="AKS95" s="447"/>
      <c r="AKT95" s="450">
        <f t="shared" si="6371"/>
        <v>0</v>
      </c>
      <c r="AKU95" s="447"/>
      <c r="AKV95" s="447"/>
      <c r="AKW95" s="447"/>
      <c r="AKX95" s="447"/>
      <c r="AKY95" s="447"/>
      <c r="AKZ95" s="449"/>
      <c r="ALA95" s="450">
        <f t="shared" si="6372"/>
        <v>0</v>
      </c>
      <c r="ALB95" s="463"/>
      <c r="ALC95" s="448"/>
      <c r="ALE95" s="458"/>
      <c r="ALF95" s="447"/>
      <c r="ALG95" s="447"/>
      <c r="ALH95" s="447"/>
      <c r="ALI95" s="450">
        <f t="shared" si="6373"/>
        <v>0</v>
      </c>
      <c r="ALJ95" s="447"/>
      <c r="ALK95" s="447"/>
      <c r="ALL95" s="447"/>
      <c r="ALM95" s="447"/>
      <c r="ALN95" s="447"/>
      <c r="ALO95" s="449"/>
      <c r="ALP95" s="450">
        <f t="shared" si="6374"/>
        <v>0</v>
      </c>
      <c r="ALQ95" s="463"/>
      <c r="ALR95" s="448"/>
      <c r="ALT95" s="458"/>
      <c r="ALU95" s="447"/>
      <c r="ALV95" s="447"/>
      <c r="ALW95" s="447"/>
      <c r="ALX95" s="450">
        <f t="shared" si="6375"/>
        <v>0</v>
      </c>
      <c r="ALY95" s="447"/>
      <c r="ALZ95" s="447"/>
      <c r="AMA95" s="447"/>
      <c r="AMB95" s="447"/>
      <c r="AMC95" s="447"/>
      <c r="AMD95" s="449"/>
      <c r="AME95" s="450">
        <f t="shared" si="6376"/>
        <v>0</v>
      </c>
      <c r="AMF95" s="463"/>
      <c r="AMG95" s="448"/>
      <c r="AMI95" s="458"/>
      <c r="AMJ95" s="447"/>
      <c r="AMK95" s="447"/>
      <c r="AML95" s="447"/>
      <c r="AMM95" s="450">
        <f t="shared" si="6377"/>
        <v>0</v>
      </c>
      <c r="AMN95" s="447"/>
      <c r="AMO95" s="447"/>
      <c r="AMP95" s="447"/>
      <c r="AMQ95" s="447"/>
      <c r="AMR95" s="447"/>
      <c r="AMS95" s="449"/>
      <c r="AMT95" s="450">
        <f t="shared" si="6378"/>
        <v>0</v>
      </c>
      <c r="AMU95" s="463"/>
      <c r="AMV95" s="448"/>
      <c r="AMX95" s="458"/>
      <c r="AMY95" s="447"/>
      <c r="AMZ95" s="447"/>
      <c r="ANA95" s="447"/>
      <c r="ANB95" s="450">
        <f t="shared" si="6379"/>
        <v>0</v>
      </c>
      <c r="ANC95" s="447"/>
      <c r="AND95" s="447"/>
      <c r="ANE95" s="447"/>
      <c r="ANF95" s="447"/>
      <c r="ANG95" s="447"/>
      <c r="ANH95" s="449"/>
      <c r="ANI95" s="450">
        <f t="shared" si="6380"/>
        <v>0</v>
      </c>
      <c r="ANJ95" s="463"/>
      <c r="ANK95" s="448"/>
      <c r="ANM95" s="458"/>
      <c r="ANN95" s="447"/>
      <c r="ANO95" s="447"/>
      <c r="ANP95" s="447"/>
      <c r="ANQ95" s="450">
        <f t="shared" si="6381"/>
        <v>0</v>
      </c>
      <c r="ANR95" s="447"/>
      <c r="ANS95" s="447"/>
      <c r="ANT95" s="447"/>
      <c r="ANU95" s="447"/>
      <c r="ANV95" s="447"/>
      <c r="ANW95" s="449"/>
      <c r="ANX95" s="450">
        <f t="shared" si="6382"/>
        <v>0</v>
      </c>
      <c r="ANY95" s="463"/>
      <c r="ANZ95" s="448"/>
      <c r="AOB95" s="458"/>
      <c r="AOC95" s="447"/>
      <c r="AOD95" s="447"/>
      <c r="AOE95" s="447"/>
      <c r="AOF95" s="450">
        <f t="shared" si="6383"/>
        <v>0</v>
      </c>
      <c r="AOG95" s="447"/>
      <c r="AOH95" s="447"/>
      <c r="AOI95" s="447"/>
      <c r="AOJ95" s="447"/>
      <c r="AOK95" s="447"/>
      <c r="AOL95" s="449"/>
      <c r="AOM95" s="450">
        <f t="shared" si="6384"/>
        <v>0</v>
      </c>
      <c r="AON95" s="463"/>
      <c r="AOO95" s="448"/>
      <c r="AOQ95" s="458"/>
      <c r="AOR95" s="447"/>
      <c r="AOS95" s="447"/>
      <c r="AOT95" s="447"/>
      <c r="AOU95" s="450">
        <f t="shared" si="6385"/>
        <v>0</v>
      </c>
      <c r="AOV95" s="447"/>
      <c r="AOW95" s="447"/>
      <c r="AOX95" s="447"/>
      <c r="AOY95" s="447"/>
      <c r="AOZ95" s="447"/>
      <c r="APA95" s="449"/>
      <c r="APB95" s="450">
        <f t="shared" si="6386"/>
        <v>0</v>
      </c>
      <c r="APC95" s="463"/>
      <c r="APD95" s="448"/>
      <c r="APF95" s="458"/>
      <c r="APG95" s="447"/>
      <c r="APH95" s="447"/>
      <c r="API95" s="447"/>
      <c r="APJ95" s="450">
        <f t="shared" si="6387"/>
        <v>0</v>
      </c>
      <c r="APK95" s="447"/>
      <c r="APL95" s="447"/>
      <c r="APM95" s="447"/>
      <c r="APN95" s="447"/>
      <c r="APO95" s="447"/>
      <c r="APP95" s="449"/>
      <c r="APQ95" s="450">
        <f t="shared" si="6388"/>
        <v>0</v>
      </c>
      <c r="APR95" s="463"/>
      <c r="APS95" s="448"/>
      <c r="APU95" s="458"/>
      <c r="APV95" s="447"/>
      <c r="APW95" s="447"/>
      <c r="APX95" s="447"/>
      <c r="APY95" s="450">
        <f t="shared" si="6389"/>
        <v>0</v>
      </c>
      <c r="APZ95" s="447"/>
      <c r="AQA95" s="447"/>
      <c r="AQB95" s="447"/>
      <c r="AQC95" s="447"/>
      <c r="AQD95" s="447"/>
      <c r="AQE95" s="449"/>
      <c r="AQF95" s="450">
        <f t="shared" si="6390"/>
        <v>0</v>
      </c>
      <c r="AQG95" s="463"/>
      <c r="AQH95" s="448"/>
      <c r="AQJ95" s="458"/>
      <c r="AQK95" s="447"/>
      <c r="AQL95" s="447"/>
      <c r="AQM95" s="447"/>
      <c r="AQN95" s="450">
        <f t="shared" si="6391"/>
        <v>0</v>
      </c>
      <c r="AQO95" s="447"/>
      <c r="AQP95" s="447"/>
      <c r="AQQ95" s="447"/>
      <c r="AQR95" s="447"/>
      <c r="AQS95" s="447"/>
      <c r="AQT95" s="449"/>
      <c r="AQU95" s="450">
        <f t="shared" si="6392"/>
        <v>0</v>
      </c>
      <c r="AQV95" s="463"/>
      <c r="AQW95" s="448"/>
      <c r="AQY95" s="458"/>
      <c r="AQZ95" s="447"/>
      <c r="ARA95" s="447"/>
      <c r="ARB95" s="447"/>
      <c r="ARC95" s="450">
        <f t="shared" si="6393"/>
        <v>0</v>
      </c>
      <c r="ARD95" s="447"/>
      <c r="ARE95" s="447"/>
      <c r="ARF95" s="447"/>
      <c r="ARG95" s="447"/>
      <c r="ARH95" s="447"/>
      <c r="ARI95" s="449"/>
      <c r="ARJ95" s="450">
        <f t="shared" si="6394"/>
        <v>0</v>
      </c>
      <c r="ARK95" s="463"/>
      <c r="ARL95" s="448"/>
      <c r="ARN95" s="458"/>
      <c r="ARO95" s="447"/>
      <c r="ARP95" s="447"/>
      <c r="ARQ95" s="447"/>
      <c r="ARR95" s="450">
        <f t="shared" si="6395"/>
        <v>0</v>
      </c>
      <c r="ARS95" s="447"/>
      <c r="ART95" s="447"/>
      <c r="ARU95" s="447"/>
      <c r="ARV95" s="447"/>
      <c r="ARW95" s="447"/>
      <c r="ARX95" s="449"/>
      <c r="ARY95" s="450">
        <f t="shared" si="6396"/>
        <v>0</v>
      </c>
      <c r="ARZ95" s="463"/>
      <c r="ASA95" s="448"/>
      <c r="ASC95" s="458"/>
      <c r="ASD95" s="447"/>
      <c r="ASE95" s="447"/>
      <c r="ASF95" s="447"/>
      <c r="ASG95" s="450">
        <f t="shared" si="6397"/>
        <v>0</v>
      </c>
      <c r="ASH95" s="447"/>
      <c r="ASI95" s="447"/>
      <c r="ASJ95" s="447"/>
      <c r="ASK95" s="447"/>
      <c r="ASL95" s="447"/>
      <c r="ASM95" s="449"/>
      <c r="ASN95" s="450">
        <f t="shared" si="6398"/>
        <v>0</v>
      </c>
      <c r="ASO95" s="463"/>
      <c r="ASP95" s="448"/>
      <c r="ASR95" s="458"/>
      <c r="ASS95" s="447"/>
      <c r="AST95" s="447"/>
      <c r="ASU95" s="447"/>
      <c r="ASV95" s="450">
        <f t="shared" si="6399"/>
        <v>0</v>
      </c>
      <c r="ASW95" s="447"/>
      <c r="ASX95" s="447"/>
      <c r="ASY95" s="447"/>
      <c r="ASZ95" s="447"/>
      <c r="ATA95" s="447"/>
      <c r="ATB95" s="449"/>
      <c r="ATC95" s="450">
        <f t="shared" si="6400"/>
        <v>0</v>
      </c>
      <c r="ATD95" s="463"/>
      <c r="ATE95" s="448"/>
      <c r="ATG95" s="458"/>
      <c r="ATH95" s="447"/>
      <c r="ATI95" s="447"/>
      <c r="ATJ95" s="447"/>
      <c r="ATK95" s="450">
        <f t="shared" si="6401"/>
        <v>0</v>
      </c>
      <c r="ATL95" s="447"/>
      <c r="ATM95" s="447"/>
      <c r="ATN95" s="447"/>
      <c r="ATO95" s="447"/>
      <c r="ATP95" s="447"/>
      <c r="ATQ95" s="449"/>
      <c r="ATR95" s="450">
        <f t="shared" si="6402"/>
        <v>0</v>
      </c>
      <c r="ATS95" s="463"/>
      <c r="ATT95" s="448"/>
      <c r="ATV95" s="458"/>
      <c r="ATW95" s="447"/>
      <c r="ATX95" s="447"/>
      <c r="ATY95" s="447"/>
      <c r="ATZ95" s="450">
        <f t="shared" si="6403"/>
        <v>0</v>
      </c>
      <c r="AUA95" s="447"/>
      <c r="AUB95" s="447"/>
      <c r="AUC95" s="447"/>
      <c r="AUD95" s="447"/>
      <c r="AUE95" s="447"/>
      <c r="AUF95" s="449"/>
      <c r="AUG95" s="450">
        <f t="shared" si="6404"/>
        <v>0</v>
      </c>
      <c r="AUH95" s="463"/>
      <c r="AUI95" s="448"/>
      <c r="AUK95" s="458"/>
      <c r="AUL95" s="447"/>
      <c r="AUM95" s="447"/>
      <c r="AUN95" s="447"/>
      <c r="AUO95" s="450">
        <f t="shared" si="6405"/>
        <v>0</v>
      </c>
      <c r="AUP95" s="447"/>
      <c r="AUQ95" s="447"/>
      <c r="AUR95" s="447"/>
      <c r="AUS95" s="447"/>
      <c r="AUT95" s="447"/>
      <c r="AUU95" s="449"/>
      <c r="AUV95" s="450">
        <f t="shared" si="6406"/>
        <v>0</v>
      </c>
      <c r="AUW95" s="463"/>
      <c r="AUX95" s="448"/>
      <c r="AUZ95" s="458"/>
      <c r="AVA95" s="447"/>
      <c r="AVB95" s="447"/>
      <c r="AVC95" s="447"/>
      <c r="AVD95" s="450">
        <f t="shared" si="6407"/>
        <v>0</v>
      </c>
      <c r="AVE95" s="447"/>
      <c r="AVF95" s="447"/>
      <c r="AVG95" s="447"/>
      <c r="AVH95" s="447"/>
      <c r="AVI95" s="447"/>
      <c r="AVJ95" s="449"/>
      <c r="AVK95" s="450">
        <f t="shared" si="6408"/>
        <v>0</v>
      </c>
      <c r="AVL95" s="463"/>
      <c r="AVM95" s="448"/>
      <c r="AVO95" s="458"/>
      <c r="AVP95" s="447"/>
      <c r="AVQ95" s="447"/>
      <c r="AVR95" s="447"/>
      <c r="AVS95" s="450">
        <f t="shared" si="6409"/>
        <v>0</v>
      </c>
      <c r="AVT95" s="447"/>
      <c r="AVU95" s="447"/>
      <c r="AVV95" s="447"/>
      <c r="AVW95" s="447"/>
      <c r="AVX95" s="447"/>
      <c r="AVY95" s="449"/>
      <c r="AVZ95" s="450">
        <f t="shared" si="6410"/>
        <v>0</v>
      </c>
      <c r="AWA95" s="463"/>
      <c r="AWB95" s="448"/>
      <c r="AWD95" s="458"/>
      <c r="AWE95" s="447"/>
      <c r="AWF95" s="447"/>
      <c r="AWG95" s="447"/>
      <c r="AWH95" s="450">
        <f t="shared" si="6411"/>
        <v>0</v>
      </c>
      <c r="AWI95" s="447"/>
      <c r="AWJ95" s="447"/>
      <c r="AWK95" s="447"/>
      <c r="AWL95" s="447"/>
      <c r="AWM95" s="447"/>
      <c r="AWN95" s="449"/>
      <c r="AWO95" s="450">
        <f t="shared" si="6412"/>
        <v>0</v>
      </c>
      <c r="AWP95" s="463"/>
      <c r="AWQ95" s="448"/>
      <c r="AWS95" s="458"/>
      <c r="AWT95" s="447"/>
      <c r="AWU95" s="447"/>
      <c r="AWV95" s="447"/>
      <c r="AWW95" s="450">
        <f t="shared" si="6413"/>
        <v>0</v>
      </c>
      <c r="AWX95" s="447"/>
      <c r="AWY95" s="447"/>
      <c r="AWZ95" s="447"/>
      <c r="AXA95" s="447"/>
      <c r="AXB95" s="447"/>
      <c r="AXC95" s="449"/>
      <c r="AXD95" s="450">
        <f t="shared" si="6414"/>
        <v>0</v>
      </c>
      <c r="AXE95" s="463"/>
      <c r="AXF95" s="448"/>
      <c r="AXH95" s="458"/>
      <c r="AXI95" s="447"/>
      <c r="AXJ95" s="447"/>
      <c r="AXK95" s="447"/>
      <c r="AXL95" s="450">
        <f t="shared" si="6415"/>
        <v>0</v>
      </c>
      <c r="AXM95" s="447"/>
      <c r="AXN95" s="447"/>
      <c r="AXO95" s="447"/>
      <c r="AXP95" s="447"/>
      <c r="AXQ95" s="447"/>
      <c r="AXR95" s="449"/>
      <c r="AXS95" s="450">
        <f t="shared" si="6416"/>
        <v>0</v>
      </c>
      <c r="AXT95" s="463"/>
      <c r="AXU95" s="448"/>
      <c r="AXW95" s="458"/>
      <c r="AXX95" s="447"/>
      <c r="AXY95" s="447"/>
      <c r="AXZ95" s="447"/>
      <c r="AYA95" s="450">
        <f t="shared" si="6417"/>
        <v>0</v>
      </c>
      <c r="AYB95" s="447"/>
      <c r="AYC95" s="447"/>
      <c r="AYD95" s="447"/>
      <c r="AYE95" s="447"/>
      <c r="AYF95" s="447"/>
      <c r="AYG95" s="449"/>
      <c r="AYH95" s="450">
        <f t="shared" si="6418"/>
        <v>0</v>
      </c>
      <c r="AYI95" s="463"/>
      <c r="AYJ95" s="448"/>
      <c r="AYL95" s="458"/>
      <c r="AYM95" s="447"/>
      <c r="AYN95" s="447"/>
      <c r="AYO95" s="447"/>
      <c r="AYP95" s="450">
        <f t="shared" si="6419"/>
        <v>0</v>
      </c>
      <c r="AYQ95" s="447"/>
      <c r="AYR95" s="447"/>
      <c r="AYS95" s="447"/>
      <c r="AYT95" s="447"/>
      <c r="AYU95" s="447"/>
      <c r="AYV95" s="449"/>
      <c r="AYW95" s="450">
        <f t="shared" si="6420"/>
        <v>0</v>
      </c>
      <c r="AYX95" s="463"/>
      <c r="AYY95" s="448"/>
      <c r="AZA95" s="458"/>
      <c r="AZB95" s="447"/>
      <c r="AZC95" s="447"/>
      <c r="AZD95" s="447"/>
      <c r="AZE95" s="450">
        <f t="shared" si="6421"/>
        <v>0</v>
      </c>
      <c r="AZF95" s="447"/>
      <c r="AZG95" s="447"/>
      <c r="AZH95" s="447"/>
      <c r="AZI95" s="447"/>
      <c r="AZJ95" s="447"/>
      <c r="AZK95" s="449"/>
      <c r="AZL95" s="450">
        <f t="shared" si="6422"/>
        <v>0</v>
      </c>
      <c r="AZM95" s="463"/>
      <c r="AZN95" s="448"/>
      <c r="AZP95" s="458"/>
      <c r="AZQ95" s="447"/>
      <c r="AZR95" s="447"/>
      <c r="AZS95" s="447"/>
      <c r="AZT95" s="450">
        <f t="shared" si="6423"/>
        <v>0</v>
      </c>
      <c r="AZU95" s="447"/>
      <c r="AZV95" s="447"/>
      <c r="AZW95" s="447"/>
      <c r="AZX95" s="447"/>
      <c r="AZY95" s="447"/>
      <c r="AZZ95" s="449"/>
      <c r="BAA95" s="450">
        <f t="shared" si="6424"/>
        <v>0</v>
      </c>
      <c r="BAB95" s="463"/>
      <c r="BAC95" s="448"/>
      <c r="BAE95" s="458"/>
      <c r="BAF95" s="447"/>
      <c r="BAG95" s="447"/>
      <c r="BAH95" s="447"/>
      <c r="BAI95" s="450">
        <f t="shared" si="6425"/>
        <v>0</v>
      </c>
      <c r="BAJ95" s="447"/>
      <c r="BAK95" s="447"/>
      <c r="BAL95" s="447"/>
      <c r="BAM95" s="447"/>
      <c r="BAN95" s="447"/>
      <c r="BAO95" s="449"/>
      <c r="BAP95" s="450">
        <f t="shared" si="6426"/>
        <v>0</v>
      </c>
      <c r="BAQ95" s="463"/>
      <c r="BAR95" s="448"/>
      <c r="BAT95" s="458"/>
      <c r="BAU95" s="447"/>
      <c r="BAV95" s="447"/>
      <c r="BAW95" s="447"/>
      <c r="BAX95" s="450">
        <f t="shared" si="6427"/>
        <v>0</v>
      </c>
      <c r="BAY95" s="447"/>
      <c r="BAZ95" s="447"/>
      <c r="BBA95" s="447"/>
      <c r="BBB95" s="447"/>
      <c r="BBC95" s="447"/>
      <c r="BBD95" s="449"/>
      <c r="BBE95" s="450">
        <f t="shared" si="6428"/>
        <v>0</v>
      </c>
      <c r="BBF95" s="463"/>
      <c r="BBG95" s="448"/>
      <c r="BBI95" s="458"/>
      <c r="BBJ95" s="447"/>
      <c r="BBK95" s="447"/>
      <c r="BBL95" s="447"/>
      <c r="BBM95" s="450">
        <f t="shared" si="6429"/>
        <v>0</v>
      </c>
      <c r="BBN95" s="447"/>
      <c r="BBO95" s="447"/>
      <c r="BBP95" s="447"/>
      <c r="BBQ95" s="447"/>
      <c r="BBR95" s="447"/>
      <c r="BBS95" s="449"/>
      <c r="BBT95" s="450">
        <f t="shared" si="6430"/>
        <v>0</v>
      </c>
      <c r="BBU95" s="463"/>
      <c r="BBV95" s="448"/>
      <c r="BBX95" s="458"/>
      <c r="BBY95" s="447"/>
      <c r="BBZ95" s="447"/>
      <c r="BCA95" s="447"/>
      <c r="BCB95" s="450">
        <f t="shared" si="6431"/>
        <v>0</v>
      </c>
      <c r="BCC95" s="447"/>
      <c r="BCD95" s="447"/>
      <c r="BCE95" s="447"/>
      <c r="BCF95" s="447"/>
      <c r="BCG95" s="447"/>
      <c r="BCH95" s="449"/>
      <c r="BCI95" s="450">
        <f t="shared" si="6432"/>
        <v>0</v>
      </c>
      <c r="BCJ95" s="463"/>
      <c r="BCK95" s="448"/>
      <c r="BCM95" s="458"/>
      <c r="BCN95" s="447"/>
      <c r="BCO95" s="447"/>
      <c r="BCP95" s="447"/>
      <c r="BCQ95" s="450">
        <f t="shared" si="6433"/>
        <v>0</v>
      </c>
      <c r="BCR95" s="447"/>
      <c r="BCS95" s="447"/>
      <c r="BCT95" s="447"/>
      <c r="BCU95" s="447"/>
      <c r="BCV95" s="447"/>
      <c r="BCW95" s="449"/>
      <c r="BCX95" s="450">
        <f t="shared" si="6434"/>
        <v>0</v>
      </c>
      <c r="BCY95" s="463"/>
      <c r="BCZ95" s="448"/>
      <c r="BDB95" s="458"/>
      <c r="BDC95" s="447"/>
      <c r="BDD95" s="447"/>
      <c r="BDE95" s="447"/>
      <c r="BDF95" s="450">
        <f t="shared" si="6435"/>
        <v>0</v>
      </c>
      <c r="BDG95" s="447"/>
      <c r="BDH95" s="447"/>
      <c r="BDI95" s="447"/>
      <c r="BDJ95" s="447"/>
      <c r="BDK95" s="447"/>
      <c r="BDL95" s="449"/>
      <c r="BDM95" s="450">
        <f t="shared" si="6436"/>
        <v>0</v>
      </c>
      <c r="BDN95" s="463"/>
      <c r="BDO95" s="448"/>
      <c r="BDQ95" s="458"/>
      <c r="BDR95" s="447"/>
      <c r="BDS95" s="447"/>
      <c r="BDT95" s="447"/>
      <c r="BDU95" s="450">
        <f t="shared" si="6437"/>
        <v>0</v>
      </c>
      <c r="BDV95" s="447"/>
      <c r="BDW95" s="447"/>
      <c r="BDX95" s="447"/>
      <c r="BDY95" s="447"/>
      <c r="BDZ95" s="447"/>
      <c r="BEA95" s="449"/>
      <c r="BEB95" s="450">
        <f t="shared" si="6438"/>
        <v>0</v>
      </c>
      <c r="BEC95" s="463"/>
      <c r="BED95" s="448"/>
      <c r="BEF95" s="458"/>
      <c r="BEG95" s="447"/>
      <c r="BEH95" s="447"/>
      <c r="BEI95" s="447"/>
      <c r="BEJ95" s="450">
        <f t="shared" si="6439"/>
        <v>0</v>
      </c>
      <c r="BEK95" s="447"/>
      <c r="BEL95" s="447"/>
      <c r="BEM95" s="447"/>
      <c r="BEN95" s="447"/>
      <c r="BEO95" s="447"/>
      <c r="BEP95" s="449"/>
      <c r="BEQ95" s="450">
        <f t="shared" si="6440"/>
        <v>0</v>
      </c>
      <c r="BER95" s="463"/>
      <c r="BES95" s="448"/>
      <c r="BEU95" s="458"/>
      <c r="BEV95" s="447"/>
      <c r="BEW95" s="447"/>
      <c r="BEX95" s="447"/>
      <c r="BEY95" s="450">
        <f t="shared" si="6441"/>
        <v>0</v>
      </c>
      <c r="BEZ95" s="447"/>
      <c r="BFA95" s="447"/>
      <c r="BFB95" s="447"/>
      <c r="BFC95" s="447"/>
      <c r="BFD95" s="447"/>
      <c r="BFE95" s="449"/>
      <c r="BFF95" s="450">
        <f t="shared" si="6442"/>
        <v>0</v>
      </c>
      <c r="BFG95" s="463"/>
      <c r="BFH95" s="448"/>
      <c r="BFJ95" s="458"/>
      <c r="BFK95" s="447"/>
      <c r="BFL95" s="447"/>
      <c r="BFM95" s="447"/>
      <c r="BFN95" s="450">
        <f t="shared" si="6443"/>
        <v>0</v>
      </c>
      <c r="BFO95" s="447"/>
      <c r="BFP95" s="447"/>
      <c r="BFQ95" s="447"/>
      <c r="BFR95" s="447"/>
      <c r="BFS95" s="447"/>
      <c r="BFT95" s="449"/>
      <c r="BFU95" s="450">
        <f t="shared" si="6444"/>
        <v>0</v>
      </c>
      <c r="BFV95" s="463"/>
      <c r="BFW95" s="448"/>
      <c r="BFY95" s="458"/>
      <c r="BFZ95" s="447"/>
      <c r="BGA95" s="447"/>
      <c r="BGB95" s="447"/>
      <c r="BGC95" s="450">
        <f t="shared" si="6445"/>
        <v>0</v>
      </c>
      <c r="BGD95" s="447"/>
      <c r="BGE95" s="447"/>
      <c r="BGF95" s="447"/>
      <c r="BGG95" s="447"/>
      <c r="BGH95" s="447"/>
      <c r="BGI95" s="449"/>
      <c r="BGJ95" s="450">
        <f t="shared" si="6446"/>
        <v>0</v>
      </c>
      <c r="BGK95" s="463"/>
      <c r="BGL95" s="448"/>
      <c r="BGN95" s="458"/>
      <c r="BGO95" s="447"/>
      <c r="BGP95" s="447"/>
      <c r="BGQ95" s="447"/>
      <c r="BGR95" s="450">
        <f t="shared" si="6447"/>
        <v>0</v>
      </c>
      <c r="BGS95" s="447"/>
      <c r="BGT95" s="447"/>
      <c r="BGU95" s="447"/>
      <c r="BGV95" s="447"/>
      <c r="BGW95" s="447"/>
      <c r="BGX95" s="449"/>
      <c r="BGY95" s="450">
        <f t="shared" si="6448"/>
        <v>0</v>
      </c>
      <c r="BGZ95" s="463"/>
      <c r="BHA95" s="448"/>
      <c r="BHC95" s="458"/>
      <c r="BHD95" s="447"/>
      <c r="BHE95" s="447"/>
      <c r="BHF95" s="447"/>
      <c r="BHG95" s="450">
        <f t="shared" si="6449"/>
        <v>0</v>
      </c>
      <c r="BHH95" s="447"/>
      <c r="BHI95" s="447"/>
      <c r="BHJ95" s="447"/>
      <c r="BHK95" s="447"/>
      <c r="BHL95" s="447"/>
      <c r="BHM95" s="449"/>
      <c r="BHN95" s="450">
        <f t="shared" si="6450"/>
        <v>0</v>
      </c>
      <c r="BHO95" s="463"/>
      <c r="BHP95" s="448"/>
      <c r="BHR95" s="458"/>
      <c r="BHS95" s="447"/>
      <c r="BHT95" s="447"/>
      <c r="BHU95" s="447"/>
      <c r="BHV95" s="450">
        <f t="shared" si="6451"/>
        <v>0</v>
      </c>
      <c r="BHW95" s="447"/>
      <c r="BHX95" s="447"/>
      <c r="BHY95" s="447"/>
      <c r="BHZ95" s="447"/>
      <c r="BIA95" s="447"/>
      <c r="BIB95" s="449"/>
      <c r="BIC95" s="450">
        <f t="shared" si="6452"/>
        <v>0</v>
      </c>
      <c r="BID95" s="463"/>
      <c r="BIE95" s="448"/>
      <c r="BIG95" s="458"/>
      <c r="BIH95" s="447"/>
      <c r="BII95" s="447"/>
      <c r="BIJ95" s="447"/>
      <c r="BIK95" s="450">
        <f t="shared" si="6453"/>
        <v>0</v>
      </c>
      <c r="BIL95" s="447"/>
      <c r="BIM95" s="447"/>
      <c r="BIN95" s="447"/>
      <c r="BIO95" s="447"/>
      <c r="BIP95" s="447"/>
      <c r="BIQ95" s="449"/>
      <c r="BIR95" s="450">
        <f t="shared" si="6454"/>
        <v>0</v>
      </c>
      <c r="BIS95" s="463"/>
      <c r="BIT95" s="448"/>
      <c r="BIV95" s="458"/>
      <c r="BIW95" s="447"/>
      <c r="BIX95" s="447"/>
      <c r="BIY95" s="447"/>
      <c r="BIZ95" s="450">
        <f t="shared" si="6455"/>
        <v>0</v>
      </c>
      <c r="BJA95" s="447"/>
      <c r="BJB95" s="447"/>
      <c r="BJC95" s="447"/>
      <c r="BJD95" s="447"/>
      <c r="BJE95" s="447"/>
      <c r="BJF95" s="449"/>
      <c r="BJG95" s="450">
        <f t="shared" si="6456"/>
        <v>0</v>
      </c>
      <c r="BJH95" s="463"/>
      <c r="BJI95" s="448"/>
      <c r="BJK95" s="458"/>
      <c r="BJL95" s="447"/>
      <c r="BJM95" s="447"/>
      <c r="BJN95" s="447"/>
      <c r="BJO95" s="450">
        <f t="shared" si="6457"/>
        <v>0</v>
      </c>
      <c r="BJP95" s="447"/>
      <c r="BJQ95" s="447"/>
      <c r="BJR95" s="447"/>
      <c r="BJS95" s="447"/>
      <c r="BJT95" s="447"/>
      <c r="BJU95" s="449"/>
      <c r="BJV95" s="450">
        <f t="shared" si="6458"/>
        <v>0</v>
      </c>
      <c r="BJW95" s="463"/>
      <c r="BJX95" s="448"/>
      <c r="BJZ95" s="458"/>
      <c r="BKA95" s="447"/>
      <c r="BKB95" s="447"/>
      <c r="BKC95" s="447"/>
      <c r="BKD95" s="450">
        <f t="shared" si="6459"/>
        <v>0</v>
      </c>
      <c r="BKE95" s="447"/>
      <c r="BKF95" s="447"/>
      <c r="BKG95" s="447"/>
      <c r="BKH95" s="447"/>
      <c r="BKI95" s="447"/>
      <c r="BKJ95" s="449"/>
      <c r="BKK95" s="450">
        <f t="shared" si="6460"/>
        <v>0</v>
      </c>
      <c r="BKL95" s="463"/>
      <c r="BKM95" s="448"/>
      <c r="BKO95" s="458"/>
      <c r="BKP95" s="447"/>
      <c r="BKQ95" s="447"/>
      <c r="BKR95" s="447"/>
      <c r="BKS95" s="450">
        <f t="shared" si="6461"/>
        <v>0</v>
      </c>
      <c r="BKT95" s="447"/>
      <c r="BKU95" s="447"/>
      <c r="BKV95" s="447"/>
      <c r="BKW95" s="447"/>
      <c r="BKX95" s="447"/>
      <c r="BKY95" s="449"/>
      <c r="BKZ95" s="450">
        <f t="shared" si="6462"/>
        <v>0</v>
      </c>
      <c r="BLA95" s="463"/>
      <c r="BLB95" s="448"/>
      <c r="BLD95" s="458"/>
      <c r="BLE95" s="447"/>
      <c r="BLF95" s="447"/>
      <c r="BLG95" s="447"/>
      <c r="BLH95" s="450">
        <f t="shared" si="6463"/>
        <v>0</v>
      </c>
      <c r="BLI95" s="447"/>
      <c r="BLJ95" s="447"/>
      <c r="BLK95" s="447"/>
      <c r="BLL95" s="447"/>
      <c r="BLM95" s="447"/>
      <c r="BLN95" s="449"/>
      <c r="BLO95" s="450">
        <f t="shared" si="6464"/>
        <v>0</v>
      </c>
      <c r="BLP95" s="463"/>
      <c r="BLQ95" s="448"/>
      <c r="BLS95" s="458"/>
      <c r="BLT95" s="447"/>
      <c r="BLU95" s="447"/>
      <c r="BLV95" s="447"/>
      <c r="BLW95" s="450">
        <f t="shared" si="6465"/>
        <v>0</v>
      </c>
      <c r="BLX95" s="447"/>
      <c r="BLY95" s="447"/>
      <c r="BLZ95" s="447"/>
      <c r="BMA95" s="447"/>
      <c r="BMB95" s="447"/>
      <c r="BMC95" s="449"/>
      <c r="BMD95" s="450">
        <f t="shared" si="6466"/>
        <v>0</v>
      </c>
      <c r="BME95" s="463"/>
      <c r="BMF95" s="448"/>
      <c r="BMH95" s="458"/>
      <c r="BMI95" s="447"/>
      <c r="BMJ95" s="447"/>
      <c r="BMK95" s="447"/>
      <c r="BML95" s="450">
        <f t="shared" si="6467"/>
        <v>0</v>
      </c>
      <c r="BMM95" s="447"/>
      <c r="BMN95" s="447"/>
      <c r="BMO95" s="447"/>
      <c r="BMP95" s="447"/>
      <c r="BMQ95" s="447"/>
      <c r="BMR95" s="449"/>
      <c r="BMS95" s="450">
        <f t="shared" si="6468"/>
        <v>0</v>
      </c>
      <c r="BMT95" s="463"/>
      <c r="BMU95" s="448"/>
      <c r="BMW95" s="458"/>
      <c r="BMX95" s="447"/>
      <c r="BMY95" s="447"/>
      <c r="BMZ95" s="447"/>
      <c r="BNA95" s="450">
        <f t="shared" si="6469"/>
        <v>0</v>
      </c>
      <c r="BNB95" s="447"/>
      <c r="BNC95" s="447"/>
      <c r="BND95" s="447"/>
      <c r="BNE95" s="447"/>
      <c r="BNF95" s="447"/>
      <c r="BNG95" s="449"/>
      <c r="BNH95" s="450">
        <f t="shared" si="6470"/>
        <v>0</v>
      </c>
      <c r="BNI95" s="463"/>
      <c r="BNJ95" s="448"/>
      <c r="BNL95" s="458"/>
      <c r="BNM95" s="447"/>
      <c r="BNN95" s="447"/>
      <c r="BNO95" s="447"/>
      <c r="BNP95" s="450">
        <f t="shared" si="6471"/>
        <v>0</v>
      </c>
      <c r="BNQ95" s="447"/>
      <c r="BNR95" s="447"/>
      <c r="BNS95" s="447"/>
      <c r="BNT95" s="447"/>
      <c r="BNU95" s="447"/>
      <c r="BNV95" s="449"/>
      <c r="BNW95" s="450">
        <f t="shared" si="6472"/>
        <v>0</v>
      </c>
      <c r="BNX95" s="463"/>
      <c r="BNY95" s="448"/>
      <c r="BOA95" s="458"/>
      <c r="BOB95" s="447"/>
      <c r="BOC95" s="447"/>
      <c r="BOD95" s="447"/>
      <c r="BOE95" s="450">
        <f t="shared" si="6473"/>
        <v>0</v>
      </c>
      <c r="BOF95" s="447"/>
      <c r="BOG95" s="447"/>
      <c r="BOH95" s="447"/>
      <c r="BOI95" s="447"/>
      <c r="BOJ95" s="447"/>
      <c r="BOK95" s="449"/>
      <c r="BOL95" s="450">
        <f t="shared" si="6474"/>
        <v>0</v>
      </c>
      <c r="BOM95" s="463"/>
      <c r="BON95" s="448"/>
      <c r="BOP95" s="458"/>
      <c r="BOQ95" s="447"/>
      <c r="BOR95" s="447"/>
      <c r="BOS95" s="447"/>
      <c r="BOT95" s="450">
        <f t="shared" si="6475"/>
        <v>0</v>
      </c>
      <c r="BOU95" s="447"/>
      <c r="BOV95" s="447"/>
      <c r="BOW95" s="447"/>
      <c r="BOX95" s="447"/>
      <c r="BOY95" s="447"/>
      <c r="BOZ95" s="449"/>
      <c r="BPA95" s="450">
        <f t="shared" si="6476"/>
        <v>0</v>
      </c>
      <c r="BPB95" s="463"/>
      <c r="BPC95" s="448"/>
      <c r="BPE95" s="458"/>
      <c r="BPF95" s="447"/>
      <c r="BPG95" s="447"/>
      <c r="BPH95" s="447"/>
      <c r="BPI95" s="450">
        <f t="shared" si="6477"/>
        <v>0</v>
      </c>
      <c r="BPJ95" s="447"/>
      <c r="BPK95" s="447"/>
      <c r="BPL95" s="447"/>
      <c r="BPM95" s="447"/>
      <c r="BPN95" s="447"/>
      <c r="BPO95" s="449"/>
      <c r="BPP95" s="450">
        <f t="shared" si="6478"/>
        <v>0</v>
      </c>
      <c r="BPQ95" s="463"/>
      <c r="BPR95" s="448"/>
      <c r="BPT95" s="458"/>
      <c r="BPU95" s="447"/>
      <c r="BPV95" s="447"/>
      <c r="BPW95" s="447"/>
      <c r="BPX95" s="450">
        <f t="shared" si="6479"/>
        <v>0</v>
      </c>
      <c r="BPY95" s="447"/>
      <c r="BPZ95" s="447"/>
      <c r="BQA95" s="447"/>
      <c r="BQB95" s="447"/>
      <c r="BQC95" s="447"/>
      <c r="BQD95" s="449"/>
      <c r="BQE95" s="450">
        <f t="shared" si="6480"/>
        <v>0</v>
      </c>
      <c r="BQF95" s="463"/>
      <c r="BQG95" s="448"/>
      <c r="BQI95" s="458"/>
      <c r="BQJ95" s="447"/>
      <c r="BQK95" s="447"/>
      <c r="BQL95" s="447"/>
      <c r="BQM95" s="450">
        <f t="shared" si="6481"/>
        <v>0</v>
      </c>
      <c r="BQN95" s="447"/>
      <c r="BQO95" s="447"/>
      <c r="BQP95" s="447"/>
      <c r="BQQ95" s="447"/>
      <c r="BQR95" s="447"/>
      <c r="BQS95" s="449"/>
      <c r="BQT95" s="450">
        <f t="shared" si="6482"/>
        <v>0</v>
      </c>
      <c r="BQU95" s="463"/>
      <c r="BQV95" s="448"/>
      <c r="BQX95" s="458"/>
      <c r="BQY95" s="447"/>
      <c r="BQZ95" s="447"/>
      <c r="BRA95" s="447"/>
      <c r="BRB95" s="450">
        <f t="shared" si="6483"/>
        <v>0</v>
      </c>
      <c r="BRC95" s="447"/>
      <c r="BRD95" s="447"/>
      <c r="BRE95" s="447"/>
      <c r="BRF95" s="447"/>
      <c r="BRG95" s="447"/>
      <c r="BRH95" s="449"/>
      <c r="BRI95" s="450">
        <f t="shared" si="6484"/>
        <v>0</v>
      </c>
      <c r="BRJ95" s="463"/>
      <c r="BRK95" s="448"/>
      <c r="BRM95" s="458"/>
      <c r="BRN95" s="447"/>
      <c r="BRO95" s="447"/>
      <c r="BRP95" s="447"/>
      <c r="BRQ95" s="450">
        <f t="shared" si="6485"/>
        <v>0</v>
      </c>
      <c r="BRR95" s="447"/>
      <c r="BRS95" s="447"/>
      <c r="BRT95" s="447"/>
      <c r="BRU95" s="447"/>
      <c r="BRV95" s="447"/>
      <c r="BRW95" s="449"/>
      <c r="BRX95" s="450">
        <f t="shared" si="6486"/>
        <v>0</v>
      </c>
      <c r="BRY95" s="463"/>
      <c r="BRZ95" s="448"/>
      <c r="BSB95" s="458"/>
      <c r="BSC95" s="447"/>
      <c r="BSD95" s="447"/>
      <c r="BSE95" s="447"/>
      <c r="BSF95" s="450">
        <f t="shared" si="6487"/>
        <v>0</v>
      </c>
      <c r="BSG95" s="447"/>
      <c r="BSH95" s="447"/>
      <c r="BSI95" s="447"/>
      <c r="BSJ95" s="447"/>
      <c r="BSK95" s="447"/>
      <c r="BSL95" s="449"/>
      <c r="BSM95" s="450">
        <f t="shared" si="6488"/>
        <v>0</v>
      </c>
      <c r="BSN95" s="463"/>
      <c r="BSO95" s="448"/>
      <c r="BSQ95" s="458"/>
      <c r="BSR95" s="447"/>
      <c r="BSS95" s="447"/>
      <c r="BST95" s="447"/>
      <c r="BSU95" s="450">
        <f t="shared" si="6489"/>
        <v>0</v>
      </c>
      <c r="BSV95" s="447"/>
      <c r="BSW95" s="447"/>
      <c r="BSX95" s="447"/>
      <c r="BSY95" s="447"/>
      <c r="BSZ95" s="447"/>
      <c r="BTA95" s="449"/>
      <c r="BTB95" s="450">
        <f t="shared" si="6490"/>
        <v>0</v>
      </c>
      <c r="BTC95" s="463"/>
      <c r="BTD95" s="448"/>
      <c r="BTF95" s="458"/>
      <c r="BTG95" s="447"/>
      <c r="BTH95" s="447"/>
      <c r="BTI95" s="447"/>
      <c r="BTJ95" s="450">
        <f t="shared" si="6491"/>
        <v>0</v>
      </c>
      <c r="BTK95" s="447"/>
      <c r="BTL95" s="447"/>
      <c r="BTM95" s="447"/>
      <c r="BTN95" s="447"/>
      <c r="BTO95" s="447"/>
      <c r="BTP95" s="449"/>
      <c r="BTQ95" s="450">
        <f t="shared" si="6492"/>
        <v>0</v>
      </c>
      <c r="BTR95" s="463"/>
      <c r="BTS95" s="448"/>
      <c r="BTU95" s="458"/>
      <c r="BTV95" s="447"/>
      <c r="BTW95" s="447"/>
      <c r="BTX95" s="447"/>
      <c r="BTY95" s="450">
        <f t="shared" si="6493"/>
        <v>0</v>
      </c>
      <c r="BTZ95" s="447"/>
      <c r="BUA95" s="447"/>
      <c r="BUB95" s="447"/>
      <c r="BUC95" s="447"/>
      <c r="BUD95" s="447"/>
      <c r="BUE95" s="449"/>
      <c r="BUF95" s="450">
        <f t="shared" si="6494"/>
        <v>0</v>
      </c>
      <c r="BUG95" s="463"/>
      <c r="BUH95" s="448"/>
      <c r="BUJ95" s="458"/>
      <c r="BUK95" s="447"/>
      <c r="BUL95" s="447"/>
      <c r="BUM95" s="447"/>
      <c r="BUN95" s="450">
        <f t="shared" si="6495"/>
        <v>0</v>
      </c>
      <c r="BUO95" s="447"/>
      <c r="BUP95" s="447"/>
      <c r="BUQ95" s="447"/>
      <c r="BUR95" s="447"/>
      <c r="BUS95" s="447"/>
      <c r="BUT95" s="449"/>
      <c r="BUU95" s="450">
        <f t="shared" si="6496"/>
        <v>0</v>
      </c>
      <c r="BUV95" s="463"/>
      <c r="BUW95" s="448"/>
      <c r="BUY95" s="458"/>
      <c r="BUZ95" s="447"/>
      <c r="BVA95" s="447"/>
      <c r="BVB95" s="447"/>
      <c r="BVC95" s="450">
        <f t="shared" si="6497"/>
        <v>0</v>
      </c>
      <c r="BVD95" s="447"/>
      <c r="BVE95" s="447"/>
      <c r="BVF95" s="447"/>
      <c r="BVG95" s="447"/>
      <c r="BVH95" s="447"/>
      <c r="BVI95" s="449"/>
      <c r="BVJ95" s="450">
        <f t="shared" si="6498"/>
        <v>0</v>
      </c>
      <c r="BVK95" s="463"/>
      <c r="BVL95" s="448"/>
      <c r="BVN95" s="458"/>
      <c r="BVO95" s="447"/>
      <c r="BVP95" s="447"/>
      <c r="BVQ95" s="447"/>
      <c r="BVR95" s="450">
        <f t="shared" si="6499"/>
        <v>0</v>
      </c>
      <c r="BVS95" s="447"/>
      <c r="BVT95" s="447"/>
      <c r="BVU95" s="447"/>
      <c r="BVV95" s="447"/>
      <c r="BVW95" s="447"/>
      <c r="BVX95" s="449"/>
      <c r="BVY95" s="450">
        <f t="shared" si="6500"/>
        <v>0</v>
      </c>
      <c r="BVZ95" s="463"/>
      <c r="BWA95" s="448"/>
    </row>
    <row r="96" spans="2:1951" ht="15" hidden="1" customHeight="1" x14ac:dyDescent="0.2">
      <c r="B96" s="452" t="s">
        <v>327</v>
      </c>
      <c r="C96" s="447"/>
      <c r="D96" s="447"/>
      <c r="E96" s="447"/>
      <c r="F96" s="447"/>
      <c r="G96" s="450">
        <f t="shared" si="6241"/>
        <v>0</v>
      </c>
      <c r="H96" s="447"/>
      <c r="I96" s="447"/>
      <c r="J96" s="447"/>
      <c r="K96" s="447"/>
      <c r="L96" s="447"/>
      <c r="M96" s="449"/>
      <c r="N96" s="450">
        <f t="shared" si="6242"/>
        <v>0</v>
      </c>
      <c r="O96" s="463"/>
      <c r="P96" s="448"/>
      <c r="R96" s="458"/>
      <c r="S96" s="447"/>
      <c r="T96" s="447"/>
      <c r="U96" s="447"/>
      <c r="V96" s="450">
        <f t="shared" si="6243"/>
        <v>0</v>
      </c>
      <c r="W96" s="447"/>
      <c r="X96" s="447"/>
      <c r="Y96" s="447"/>
      <c r="Z96" s="447"/>
      <c r="AA96" s="447"/>
      <c r="AB96" s="449"/>
      <c r="AC96" s="450">
        <f t="shared" si="6244"/>
        <v>0</v>
      </c>
      <c r="AD96" s="463"/>
      <c r="AE96" s="448"/>
      <c r="AG96" s="458"/>
      <c r="AH96" s="447"/>
      <c r="AI96" s="447"/>
      <c r="AJ96" s="447"/>
      <c r="AK96" s="450">
        <f t="shared" si="6245"/>
        <v>0</v>
      </c>
      <c r="AL96" s="447"/>
      <c r="AM96" s="447"/>
      <c r="AN96" s="447"/>
      <c r="AO96" s="447"/>
      <c r="AP96" s="447"/>
      <c r="AQ96" s="449"/>
      <c r="AR96" s="450">
        <f t="shared" si="6246"/>
        <v>0</v>
      </c>
      <c r="AS96" s="463"/>
      <c r="AT96" s="448"/>
      <c r="AV96" s="458"/>
      <c r="AW96" s="447"/>
      <c r="AX96" s="447"/>
      <c r="AY96" s="447"/>
      <c r="AZ96" s="450">
        <f t="shared" si="6247"/>
        <v>0</v>
      </c>
      <c r="BA96" s="447"/>
      <c r="BB96" s="447"/>
      <c r="BC96" s="447"/>
      <c r="BD96" s="447"/>
      <c r="BE96" s="447"/>
      <c r="BF96" s="449"/>
      <c r="BG96" s="450">
        <f t="shared" si="6248"/>
        <v>0</v>
      </c>
      <c r="BH96" s="463"/>
      <c r="BI96" s="448"/>
      <c r="BK96" s="458"/>
      <c r="BL96" s="447"/>
      <c r="BM96" s="447"/>
      <c r="BN96" s="447"/>
      <c r="BO96" s="450">
        <f t="shared" si="6249"/>
        <v>0</v>
      </c>
      <c r="BP96" s="447"/>
      <c r="BQ96" s="447"/>
      <c r="BR96" s="447"/>
      <c r="BS96" s="447"/>
      <c r="BT96" s="447"/>
      <c r="BU96" s="449"/>
      <c r="BV96" s="450">
        <f t="shared" si="6250"/>
        <v>0</v>
      </c>
      <c r="BW96" s="463"/>
      <c r="BX96" s="448"/>
      <c r="BZ96" s="458"/>
      <c r="CA96" s="447"/>
      <c r="CB96" s="447"/>
      <c r="CC96" s="447"/>
      <c r="CD96" s="450">
        <f t="shared" si="6251"/>
        <v>0</v>
      </c>
      <c r="CE96" s="447"/>
      <c r="CF96" s="447"/>
      <c r="CG96" s="447"/>
      <c r="CH96" s="447"/>
      <c r="CI96" s="447"/>
      <c r="CJ96" s="449"/>
      <c r="CK96" s="450">
        <f t="shared" si="6252"/>
        <v>0</v>
      </c>
      <c r="CL96" s="463"/>
      <c r="CM96" s="448"/>
      <c r="CO96" s="458"/>
      <c r="CP96" s="447"/>
      <c r="CQ96" s="447"/>
      <c r="CR96" s="447"/>
      <c r="CS96" s="450">
        <f t="shared" si="6253"/>
        <v>0</v>
      </c>
      <c r="CT96" s="447"/>
      <c r="CU96" s="447"/>
      <c r="CV96" s="447"/>
      <c r="CW96" s="447"/>
      <c r="CX96" s="447"/>
      <c r="CY96" s="449"/>
      <c r="CZ96" s="450">
        <f t="shared" si="6254"/>
        <v>0</v>
      </c>
      <c r="DA96" s="463"/>
      <c r="DB96" s="448"/>
      <c r="DD96" s="458"/>
      <c r="DE96" s="447"/>
      <c r="DF96" s="447"/>
      <c r="DG96" s="447"/>
      <c r="DH96" s="450">
        <f t="shared" si="6255"/>
        <v>0</v>
      </c>
      <c r="DI96" s="447"/>
      <c r="DJ96" s="447"/>
      <c r="DK96" s="447"/>
      <c r="DL96" s="447"/>
      <c r="DM96" s="447"/>
      <c r="DN96" s="449"/>
      <c r="DO96" s="450">
        <f t="shared" si="6256"/>
        <v>0</v>
      </c>
      <c r="DP96" s="463"/>
      <c r="DQ96" s="448"/>
      <c r="DS96" s="458"/>
      <c r="DT96" s="447"/>
      <c r="DU96" s="447"/>
      <c r="DV96" s="447"/>
      <c r="DW96" s="450">
        <f t="shared" si="6257"/>
        <v>0</v>
      </c>
      <c r="DX96" s="447"/>
      <c r="DY96" s="447"/>
      <c r="DZ96" s="447"/>
      <c r="EA96" s="447"/>
      <c r="EB96" s="447"/>
      <c r="EC96" s="449"/>
      <c r="ED96" s="450">
        <f t="shared" si="6258"/>
        <v>0</v>
      </c>
      <c r="EE96" s="463"/>
      <c r="EF96" s="448"/>
      <c r="EH96" s="458"/>
      <c r="EI96" s="447"/>
      <c r="EJ96" s="447"/>
      <c r="EK96" s="447"/>
      <c r="EL96" s="450">
        <f t="shared" si="6259"/>
        <v>0</v>
      </c>
      <c r="EM96" s="447"/>
      <c r="EN96" s="447"/>
      <c r="EO96" s="447"/>
      <c r="EP96" s="447"/>
      <c r="EQ96" s="447"/>
      <c r="ER96" s="449"/>
      <c r="ES96" s="450">
        <f t="shared" si="6260"/>
        <v>0</v>
      </c>
      <c r="ET96" s="463"/>
      <c r="EU96" s="448"/>
      <c r="EW96" s="458"/>
      <c r="EX96" s="447"/>
      <c r="EY96" s="447"/>
      <c r="EZ96" s="447"/>
      <c r="FA96" s="450">
        <f t="shared" si="6261"/>
        <v>0</v>
      </c>
      <c r="FB96" s="447"/>
      <c r="FC96" s="447"/>
      <c r="FD96" s="447"/>
      <c r="FE96" s="447"/>
      <c r="FF96" s="447"/>
      <c r="FG96" s="449"/>
      <c r="FH96" s="450">
        <f t="shared" si="6262"/>
        <v>0</v>
      </c>
      <c r="FI96" s="463"/>
      <c r="FJ96" s="448"/>
      <c r="FL96" s="458"/>
      <c r="FM96" s="447"/>
      <c r="FN96" s="447"/>
      <c r="FO96" s="447"/>
      <c r="FP96" s="450">
        <f t="shared" si="6263"/>
        <v>0</v>
      </c>
      <c r="FQ96" s="447"/>
      <c r="FR96" s="447"/>
      <c r="FS96" s="447"/>
      <c r="FT96" s="447"/>
      <c r="FU96" s="447"/>
      <c r="FV96" s="449"/>
      <c r="FW96" s="450">
        <f t="shared" si="6264"/>
        <v>0</v>
      </c>
      <c r="FX96" s="463"/>
      <c r="FY96" s="448"/>
      <c r="GA96" s="458"/>
      <c r="GB96" s="447"/>
      <c r="GC96" s="447"/>
      <c r="GD96" s="447"/>
      <c r="GE96" s="450">
        <f t="shared" si="6265"/>
        <v>0</v>
      </c>
      <c r="GF96" s="447"/>
      <c r="GG96" s="447"/>
      <c r="GH96" s="447"/>
      <c r="GI96" s="447"/>
      <c r="GJ96" s="447"/>
      <c r="GK96" s="449"/>
      <c r="GL96" s="450">
        <f t="shared" si="6266"/>
        <v>0</v>
      </c>
      <c r="GM96" s="463"/>
      <c r="GN96" s="448"/>
      <c r="GP96" s="458"/>
      <c r="GQ96" s="447"/>
      <c r="GR96" s="447"/>
      <c r="GS96" s="447"/>
      <c r="GT96" s="450">
        <f t="shared" si="6267"/>
        <v>0</v>
      </c>
      <c r="GU96" s="447"/>
      <c r="GV96" s="447"/>
      <c r="GW96" s="447"/>
      <c r="GX96" s="447"/>
      <c r="GY96" s="447"/>
      <c r="GZ96" s="449"/>
      <c r="HA96" s="450">
        <f t="shared" si="6268"/>
        <v>0</v>
      </c>
      <c r="HB96" s="463"/>
      <c r="HC96" s="448"/>
      <c r="HE96" s="458"/>
      <c r="HF96" s="447"/>
      <c r="HG96" s="447"/>
      <c r="HH96" s="447"/>
      <c r="HI96" s="450">
        <f t="shared" si="6269"/>
        <v>0</v>
      </c>
      <c r="HJ96" s="447"/>
      <c r="HK96" s="447"/>
      <c r="HL96" s="447"/>
      <c r="HM96" s="447"/>
      <c r="HN96" s="447"/>
      <c r="HO96" s="449"/>
      <c r="HP96" s="450">
        <f t="shared" si="6270"/>
        <v>0</v>
      </c>
      <c r="HQ96" s="463"/>
      <c r="HR96" s="448"/>
      <c r="HT96" s="458"/>
      <c r="HU96" s="447"/>
      <c r="HV96" s="447"/>
      <c r="HW96" s="447"/>
      <c r="HX96" s="450">
        <f t="shared" si="6271"/>
        <v>0</v>
      </c>
      <c r="HY96" s="447"/>
      <c r="HZ96" s="447"/>
      <c r="IA96" s="447"/>
      <c r="IB96" s="447"/>
      <c r="IC96" s="447"/>
      <c r="ID96" s="449"/>
      <c r="IE96" s="450">
        <f t="shared" si="6272"/>
        <v>0</v>
      </c>
      <c r="IF96" s="463"/>
      <c r="IG96" s="448"/>
      <c r="II96" s="458"/>
      <c r="IJ96" s="447"/>
      <c r="IK96" s="447"/>
      <c r="IL96" s="447"/>
      <c r="IM96" s="450">
        <f t="shared" si="6273"/>
        <v>0</v>
      </c>
      <c r="IN96" s="447"/>
      <c r="IO96" s="447"/>
      <c r="IP96" s="447"/>
      <c r="IQ96" s="447"/>
      <c r="IR96" s="447"/>
      <c r="IS96" s="449"/>
      <c r="IT96" s="450">
        <f t="shared" si="6274"/>
        <v>0</v>
      </c>
      <c r="IU96" s="463"/>
      <c r="IV96" s="448"/>
      <c r="IX96" s="458"/>
      <c r="IY96" s="447"/>
      <c r="IZ96" s="447"/>
      <c r="JA96" s="447"/>
      <c r="JB96" s="450">
        <f t="shared" si="6275"/>
        <v>0</v>
      </c>
      <c r="JC96" s="447"/>
      <c r="JD96" s="447"/>
      <c r="JE96" s="447"/>
      <c r="JF96" s="447"/>
      <c r="JG96" s="447"/>
      <c r="JH96" s="449"/>
      <c r="JI96" s="450">
        <f t="shared" si="6276"/>
        <v>0</v>
      </c>
      <c r="JJ96" s="463"/>
      <c r="JK96" s="448"/>
      <c r="JM96" s="458"/>
      <c r="JN96" s="447"/>
      <c r="JO96" s="447"/>
      <c r="JP96" s="447"/>
      <c r="JQ96" s="450">
        <f t="shared" si="6277"/>
        <v>0</v>
      </c>
      <c r="JR96" s="447"/>
      <c r="JS96" s="447"/>
      <c r="JT96" s="447"/>
      <c r="JU96" s="447"/>
      <c r="JV96" s="447"/>
      <c r="JW96" s="449"/>
      <c r="JX96" s="450">
        <f t="shared" si="6278"/>
        <v>0</v>
      </c>
      <c r="JY96" s="463"/>
      <c r="JZ96" s="448"/>
      <c r="KB96" s="458"/>
      <c r="KC96" s="447"/>
      <c r="KD96" s="447"/>
      <c r="KE96" s="447"/>
      <c r="KF96" s="450">
        <f t="shared" si="6279"/>
        <v>0</v>
      </c>
      <c r="KG96" s="447"/>
      <c r="KH96" s="447"/>
      <c r="KI96" s="447"/>
      <c r="KJ96" s="447"/>
      <c r="KK96" s="447"/>
      <c r="KL96" s="449"/>
      <c r="KM96" s="450">
        <f t="shared" si="6280"/>
        <v>0</v>
      </c>
      <c r="KN96" s="463"/>
      <c r="KO96" s="448"/>
      <c r="KQ96" s="458"/>
      <c r="KR96" s="447"/>
      <c r="KS96" s="447"/>
      <c r="KT96" s="447"/>
      <c r="KU96" s="450">
        <f t="shared" si="6281"/>
        <v>0</v>
      </c>
      <c r="KV96" s="447"/>
      <c r="KW96" s="447"/>
      <c r="KX96" s="447"/>
      <c r="KY96" s="447"/>
      <c r="KZ96" s="447"/>
      <c r="LA96" s="449"/>
      <c r="LB96" s="450">
        <f t="shared" si="6282"/>
        <v>0</v>
      </c>
      <c r="LC96" s="463"/>
      <c r="LD96" s="448"/>
      <c r="LF96" s="458"/>
      <c r="LG96" s="447"/>
      <c r="LH96" s="447"/>
      <c r="LI96" s="447"/>
      <c r="LJ96" s="450">
        <f t="shared" si="6283"/>
        <v>0</v>
      </c>
      <c r="LK96" s="447"/>
      <c r="LL96" s="447"/>
      <c r="LM96" s="447"/>
      <c r="LN96" s="447"/>
      <c r="LO96" s="447"/>
      <c r="LP96" s="449"/>
      <c r="LQ96" s="450">
        <f t="shared" si="6284"/>
        <v>0</v>
      </c>
      <c r="LR96" s="463"/>
      <c r="LS96" s="448"/>
      <c r="LU96" s="458"/>
      <c r="LV96" s="447"/>
      <c r="LW96" s="447"/>
      <c r="LX96" s="447"/>
      <c r="LY96" s="450">
        <f t="shared" si="6285"/>
        <v>0</v>
      </c>
      <c r="LZ96" s="447"/>
      <c r="MA96" s="447"/>
      <c r="MB96" s="447"/>
      <c r="MC96" s="447"/>
      <c r="MD96" s="447"/>
      <c r="ME96" s="449"/>
      <c r="MF96" s="450">
        <f t="shared" si="6286"/>
        <v>0</v>
      </c>
      <c r="MG96" s="463"/>
      <c r="MH96" s="448"/>
      <c r="MJ96" s="458"/>
      <c r="MK96" s="447"/>
      <c r="ML96" s="447"/>
      <c r="MM96" s="447"/>
      <c r="MN96" s="450">
        <f t="shared" si="6287"/>
        <v>0</v>
      </c>
      <c r="MO96" s="447"/>
      <c r="MP96" s="447"/>
      <c r="MQ96" s="447"/>
      <c r="MR96" s="447"/>
      <c r="MS96" s="447"/>
      <c r="MT96" s="449"/>
      <c r="MU96" s="450">
        <f t="shared" si="6288"/>
        <v>0</v>
      </c>
      <c r="MV96" s="463"/>
      <c r="MW96" s="448"/>
      <c r="MY96" s="458"/>
      <c r="MZ96" s="447"/>
      <c r="NA96" s="447"/>
      <c r="NB96" s="447"/>
      <c r="NC96" s="450">
        <f t="shared" si="6289"/>
        <v>0</v>
      </c>
      <c r="ND96" s="447"/>
      <c r="NE96" s="447"/>
      <c r="NF96" s="447"/>
      <c r="NG96" s="447"/>
      <c r="NH96" s="447"/>
      <c r="NI96" s="449"/>
      <c r="NJ96" s="450">
        <f t="shared" si="6290"/>
        <v>0</v>
      </c>
      <c r="NK96" s="463"/>
      <c r="NL96" s="448"/>
      <c r="NN96" s="458"/>
      <c r="NO96" s="447"/>
      <c r="NP96" s="447"/>
      <c r="NQ96" s="447"/>
      <c r="NR96" s="450">
        <f t="shared" si="6291"/>
        <v>0</v>
      </c>
      <c r="NS96" s="447"/>
      <c r="NT96" s="447"/>
      <c r="NU96" s="447"/>
      <c r="NV96" s="447"/>
      <c r="NW96" s="447"/>
      <c r="NX96" s="449"/>
      <c r="NY96" s="450">
        <f t="shared" si="6292"/>
        <v>0</v>
      </c>
      <c r="NZ96" s="463"/>
      <c r="OA96" s="448"/>
      <c r="OC96" s="458"/>
      <c r="OD96" s="447"/>
      <c r="OE96" s="447"/>
      <c r="OF96" s="447"/>
      <c r="OG96" s="450">
        <f t="shared" si="6293"/>
        <v>0</v>
      </c>
      <c r="OH96" s="447"/>
      <c r="OI96" s="447"/>
      <c r="OJ96" s="447"/>
      <c r="OK96" s="447"/>
      <c r="OL96" s="447"/>
      <c r="OM96" s="449"/>
      <c r="ON96" s="450">
        <f t="shared" si="6294"/>
        <v>0</v>
      </c>
      <c r="OO96" s="463"/>
      <c r="OP96" s="448"/>
      <c r="OR96" s="458"/>
      <c r="OS96" s="447"/>
      <c r="OT96" s="447"/>
      <c r="OU96" s="447"/>
      <c r="OV96" s="450">
        <f t="shared" si="6295"/>
        <v>0</v>
      </c>
      <c r="OW96" s="447"/>
      <c r="OX96" s="447"/>
      <c r="OY96" s="447"/>
      <c r="OZ96" s="447"/>
      <c r="PA96" s="447"/>
      <c r="PB96" s="449"/>
      <c r="PC96" s="450">
        <f t="shared" si="6296"/>
        <v>0</v>
      </c>
      <c r="PD96" s="463"/>
      <c r="PE96" s="448"/>
      <c r="PG96" s="458"/>
      <c r="PH96" s="447"/>
      <c r="PI96" s="447"/>
      <c r="PJ96" s="447"/>
      <c r="PK96" s="450">
        <f t="shared" si="6297"/>
        <v>0</v>
      </c>
      <c r="PL96" s="447"/>
      <c r="PM96" s="447"/>
      <c r="PN96" s="447"/>
      <c r="PO96" s="447"/>
      <c r="PP96" s="447"/>
      <c r="PQ96" s="449"/>
      <c r="PR96" s="450">
        <f t="shared" si="6298"/>
        <v>0</v>
      </c>
      <c r="PS96" s="463"/>
      <c r="PT96" s="448"/>
      <c r="PV96" s="458"/>
      <c r="PW96" s="447"/>
      <c r="PX96" s="447"/>
      <c r="PY96" s="447"/>
      <c r="PZ96" s="450">
        <f t="shared" si="6299"/>
        <v>0</v>
      </c>
      <c r="QA96" s="447"/>
      <c r="QB96" s="447"/>
      <c r="QC96" s="447"/>
      <c r="QD96" s="447"/>
      <c r="QE96" s="447"/>
      <c r="QF96" s="449"/>
      <c r="QG96" s="450">
        <f t="shared" si="6300"/>
        <v>0</v>
      </c>
      <c r="QH96" s="463"/>
      <c r="QI96" s="448"/>
      <c r="QK96" s="458"/>
      <c r="QL96" s="447"/>
      <c r="QM96" s="447"/>
      <c r="QN96" s="447"/>
      <c r="QO96" s="450">
        <f t="shared" si="6301"/>
        <v>0</v>
      </c>
      <c r="QP96" s="447"/>
      <c r="QQ96" s="447"/>
      <c r="QR96" s="447"/>
      <c r="QS96" s="447"/>
      <c r="QT96" s="447"/>
      <c r="QU96" s="449"/>
      <c r="QV96" s="450">
        <f t="shared" si="6302"/>
        <v>0</v>
      </c>
      <c r="QW96" s="463"/>
      <c r="QX96" s="448"/>
      <c r="QZ96" s="458"/>
      <c r="RA96" s="447"/>
      <c r="RB96" s="447"/>
      <c r="RC96" s="447"/>
      <c r="RD96" s="450">
        <f t="shared" si="6303"/>
        <v>0</v>
      </c>
      <c r="RE96" s="447"/>
      <c r="RF96" s="447"/>
      <c r="RG96" s="447"/>
      <c r="RH96" s="447"/>
      <c r="RI96" s="447"/>
      <c r="RJ96" s="449"/>
      <c r="RK96" s="450">
        <f t="shared" si="6304"/>
        <v>0</v>
      </c>
      <c r="RL96" s="463"/>
      <c r="RM96" s="448"/>
      <c r="RO96" s="458"/>
      <c r="RP96" s="447"/>
      <c r="RQ96" s="447"/>
      <c r="RR96" s="447"/>
      <c r="RS96" s="450">
        <f t="shared" si="6305"/>
        <v>0</v>
      </c>
      <c r="RT96" s="447"/>
      <c r="RU96" s="447"/>
      <c r="RV96" s="447"/>
      <c r="RW96" s="447"/>
      <c r="RX96" s="447"/>
      <c r="RY96" s="449"/>
      <c r="RZ96" s="450">
        <f t="shared" si="6306"/>
        <v>0</v>
      </c>
      <c r="SA96" s="463"/>
      <c r="SB96" s="448"/>
      <c r="SD96" s="458"/>
      <c r="SE96" s="447"/>
      <c r="SF96" s="447"/>
      <c r="SG96" s="447"/>
      <c r="SH96" s="450">
        <f t="shared" si="6307"/>
        <v>0</v>
      </c>
      <c r="SI96" s="447"/>
      <c r="SJ96" s="447"/>
      <c r="SK96" s="447"/>
      <c r="SL96" s="447"/>
      <c r="SM96" s="447"/>
      <c r="SN96" s="449"/>
      <c r="SO96" s="450">
        <f t="shared" si="6308"/>
        <v>0</v>
      </c>
      <c r="SP96" s="463"/>
      <c r="SQ96" s="448"/>
      <c r="SS96" s="458"/>
      <c r="ST96" s="447"/>
      <c r="SU96" s="447"/>
      <c r="SV96" s="447"/>
      <c r="SW96" s="450">
        <f t="shared" si="6309"/>
        <v>0</v>
      </c>
      <c r="SX96" s="447"/>
      <c r="SY96" s="447"/>
      <c r="SZ96" s="447"/>
      <c r="TA96" s="447"/>
      <c r="TB96" s="447"/>
      <c r="TC96" s="449"/>
      <c r="TD96" s="450">
        <f t="shared" si="6310"/>
        <v>0</v>
      </c>
      <c r="TE96" s="463"/>
      <c r="TF96" s="448"/>
      <c r="TH96" s="458"/>
      <c r="TI96" s="447"/>
      <c r="TJ96" s="447"/>
      <c r="TK96" s="447"/>
      <c r="TL96" s="450">
        <f t="shared" si="6311"/>
        <v>0</v>
      </c>
      <c r="TM96" s="447"/>
      <c r="TN96" s="447"/>
      <c r="TO96" s="447"/>
      <c r="TP96" s="447"/>
      <c r="TQ96" s="447"/>
      <c r="TR96" s="449"/>
      <c r="TS96" s="450">
        <f t="shared" si="6312"/>
        <v>0</v>
      </c>
      <c r="TT96" s="463"/>
      <c r="TU96" s="448"/>
      <c r="TW96" s="458"/>
      <c r="TX96" s="447"/>
      <c r="TY96" s="447"/>
      <c r="TZ96" s="447"/>
      <c r="UA96" s="450">
        <f t="shared" si="6313"/>
        <v>0</v>
      </c>
      <c r="UB96" s="447"/>
      <c r="UC96" s="447"/>
      <c r="UD96" s="447"/>
      <c r="UE96" s="447"/>
      <c r="UF96" s="447"/>
      <c r="UG96" s="449"/>
      <c r="UH96" s="450">
        <f t="shared" si="6314"/>
        <v>0</v>
      </c>
      <c r="UI96" s="463"/>
      <c r="UJ96" s="448"/>
      <c r="UL96" s="458"/>
      <c r="UM96" s="447"/>
      <c r="UN96" s="447"/>
      <c r="UO96" s="447"/>
      <c r="UP96" s="450">
        <f t="shared" si="6315"/>
        <v>0</v>
      </c>
      <c r="UQ96" s="447"/>
      <c r="UR96" s="447"/>
      <c r="US96" s="447"/>
      <c r="UT96" s="447"/>
      <c r="UU96" s="447"/>
      <c r="UV96" s="449"/>
      <c r="UW96" s="450">
        <f t="shared" si="6316"/>
        <v>0</v>
      </c>
      <c r="UX96" s="463"/>
      <c r="UY96" s="448"/>
      <c r="VA96" s="458"/>
      <c r="VB96" s="447"/>
      <c r="VC96" s="447"/>
      <c r="VD96" s="447"/>
      <c r="VE96" s="450">
        <f t="shared" si="6317"/>
        <v>0</v>
      </c>
      <c r="VF96" s="447"/>
      <c r="VG96" s="447"/>
      <c r="VH96" s="447"/>
      <c r="VI96" s="447"/>
      <c r="VJ96" s="447"/>
      <c r="VK96" s="449"/>
      <c r="VL96" s="450">
        <f t="shared" si="6318"/>
        <v>0</v>
      </c>
      <c r="VM96" s="463"/>
      <c r="VN96" s="448"/>
      <c r="VP96" s="458"/>
      <c r="VQ96" s="447"/>
      <c r="VR96" s="447"/>
      <c r="VS96" s="447"/>
      <c r="VT96" s="450">
        <f t="shared" si="6319"/>
        <v>0</v>
      </c>
      <c r="VU96" s="447"/>
      <c r="VV96" s="447"/>
      <c r="VW96" s="447"/>
      <c r="VX96" s="447"/>
      <c r="VY96" s="447"/>
      <c r="VZ96" s="449"/>
      <c r="WA96" s="450">
        <f t="shared" si="6320"/>
        <v>0</v>
      </c>
      <c r="WB96" s="463"/>
      <c r="WC96" s="448"/>
      <c r="WE96" s="458"/>
      <c r="WF96" s="447"/>
      <c r="WG96" s="447"/>
      <c r="WH96" s="447"/>
      <c r="WI96" s="450">
        <f t="shared" si="6321"/>
        <v>0</v>
      </c>
      <c r="WJ96" s="447"/>
      <c r="WK96" s="447"/>
      <c r="WL96" s="447"/>
      <c r="WM96" s="447"/>
      <c r="WN96" s="447"/>
      <c r="WO96" s="449"/>
      <c r="WP96" s="450">
        <f t="shared" si="6322"/>
        <v>0</v>
      </c>
      <c r="WQ96" s="463"/>
      <c r="WR96" s="448"/>
      <c r="WT96" s="458"/>
      <c r="WU96" s="447"/>
      <c r="WV96" s="447"/>
      <c r="WW96" s="447"/>
      <c r="WX96" s="450">
        <f t="shared" si="6323"/>
        <v>0</v>
      </c>
      <c r="WY96" s="447"/>
      <c r="WZ96" s="447"/>
      <c r="XA96" s="447"/>
      <c r="XB96" s="447"/>
      <c r="XC96" s="447"/>
      <c r="XD96" s="449"/>
      <c r="XE96" s="450">
        <f t="shared" si="6324"/>
        <v>0</v>
      </c>
      <c r="XF96" s="463"/>
      <c r="XG96" s="448"/>
      <c r="XI96" s="458"/>
      <c r="XJ96" s="447"/>
      <c r="XK96" s="447"/>
      <c r="XL96" s="447"/>
      <c r="XM96" s="450">
        <f t="shared" si="6325"/>
        <v>0</v>
      </c>
      <c r="XN96" s="447"/>
      <c r="XO96" s="447"/>
      <c r="XP96" s="447"/>
      <c r="XQ96" s="447"/>
      <c r="XR96" s="447"/>
      <c r="XS96" s="449"/>
      <c r="XT96" s="450">
        <f t="shared" si="6326"/>
        <v>0</v>
      </c>
      <c r="XU96" s="463"/>
      <c r="XV96" s="448"/>
      <c r="XX96" s="458"/>
      <c r="XY96" s="447"/>
      <c r="XZ96" s="447"/>
      <c r="YA96" s="447"/>
      <c r="YB96" s="450">
        <f t="shared" si="6327"/>
        <v>0</v>
      </c>
      <c r="YC96" s="447"/>
      <c r="YD96" s="447"/>
      <c r="YE96" s="447"/>
      <c r="YF96" s="447"/>
      <c r="YG96" s="447"/>
      <c r="YH96" s="449"/>
      <c r="YI96" s="450">
        <f t="shared" si="6328"/>
        <v>0</v>
      </c>
      <c r="YJ96" s="463"/>
      <c r="YK96" s="448"/>
      <c r="YM96" s="458"/>
      <c r="YN96" s="447"/>
      <c r="YO96" s="447"/>
      <c r="YP96" s="447"/>
      <c r="YQ96" s="450">
        <f t="shared" si="6329"/>
        <v>0</v>
      </c>
      <c r="YR96" s="447"/>
      <c r="YS96" s="447"/>
      <c r="YT96" s="447"/>
      <c r="YU96" s="447"/>
      <c r="YV96" s="447"/>
      <c r="YW96" s="449"/>
      <c r="YX96" s="450">
        <f t="shared" si="6330"/>
        <v>0</v>
      </c>
      <c r="YY96" s="463"/>
      <c r="YZ96" s="448"/>
      <c r="ZB96" s="458"/>
      <c r="ZC96" s="447"/>
      <c r="ZD96" s="447"/>
      <c r="ZE96" s="447"/>
      <c r="ZF96" s="450">
        <f t="shared" si="6331"/>
        <v>0</v>
      </c>
      <c r="ZG96" s="447"/>
      <c r="ZH96" s="447"/>
      <c r="ZI96" s="447"/>
      <c r="ZJ96" s="447"/>
      <c r="ZK96" s="447"/>
      <c r="ZL96" s="449"/>
      <c r="ZM96" s="450">
        <f t="shared" si="6332"/>
        <v>0</v>
      </c>
      <c r="ZN96" s="463"/>
      <c r="ZO96" s="448"/>
      <c r="ZQ96" s="458"/>
      <c r="ZR96" s="447"/>
      <c r="ZS96" s="447"/>
      <c r="ZT96" s="447"/>
      <c r="ZU96" s="450">
        <f t="shared" si="6333"/>
        <v>0</v>
      </c>
      <c r="ZV96" s="447"/>
      <c r="ZW96" s="447"/>
      <c r="ZX96" s="447"/>
      <c r="ZY96" s="447"/>
      <c r="ZZ96" s="447"/>
      <c r="AAA96" s="449"/>
      <c r="AAB96" s="450">
        <f t="shared" si="6334"/>
        <v>0</v>
      </c>
      <c r="AAC96" s="463"/>
      <c r="AAD96" s="448"/>
      <c r="AAF96" s="458"/>
      <c r="AAG96" s="447"/>
      <c r="AAH96" s="447"/>
      <c r="AAI96" s="447"/>
      <c r="AAJ96" s="450">
        <f t="shared" si="6335"/>
        <v>0</v>
      </c>
      <c r="AAK96" s="447"/>
      <c r="AAL96" s="447"/>
      <c r="AAM96" s="447"/>
      <c r="AAN96" s="447"/>
      <c r="AAO96" s="447"/>
      <c r="AAP96" s="449"/>
      <c r="AAQ96" s="450">
        <f t="shared" si="6336"/>
        <v>0</v>
      </c>
      <c r="AAR96" s="463"/>
      <c r="AAS96" s="448"/>
      <c r="AAU96" s="458"/>
      <c r="AAV96" s="447"/>
      <c r="AAW96" s="447"/>
      <c r="AAX96" s="447"/>
      <c r="AAY96" s="450">
        <f t="shared" si="6337"/>
        <v>0</v>
      </c>
      <c r="AAZ96" s="447"/>
      <c r="ABA96" s="447"/>
      <c r="ABB96" s="447"/>
      <c r="ABC96" s="447"/>
      <c r="ABD96" s="447"/>
      <c r="ABE96" s="449"/>
      <c r="ABF96" s="450">
        <f t="shared" si="6338"/>
        <v>0</v>
      </c>
      <c r="ABG96" s="463"/>
      <c r="ABH96" s="448"/>
      <c r="ABJ96" s="458"/>
      <c r="ABK96" s="447"/>
      <c r="ABL96" s="447"/>
      <c r="ABM96" s="447"/>
      <c r="ABN96" s="450">
        <f t="shared" si="6339"/>
        <v>0</v>
      </c>
      <c r="ABO96" s="447"/>
      <c r="ABP96" s="447"/>
      <c r="ABQ96" s="447"/>
      <c r="ABR96" s="447"/>
      <c r="ABS96" s="447"/>
      <c r="ABT96" s="449"/>
      <c r="ABU96" s="450">
        <f t="shared" si="6340"/>
        <v>0</v>
      </c>
      <c r="ABV96" s="463"/>
      <c r="ABW96" s="448"/>
      <c r="ABY96" s="458"/>
      <c r="ABZ96" s="447"/>
      <c r="ACA96" s="447"/>
      <c r="ACB96" s="447"/>
      <c r="ACC96" s="450">
        <f t="shared" si="6341"/>
        <v>0</v>
      </c>
      <c r="ACD96" s="447"/>
      <c r="ACE96" s="447"/>
      <c r="ACF96" s="447"/>
      <c r="ACG96" s="447"/>
      <c r="ACH96" s="447"/>
      <c r="ACI96" s="449"/>
      <c r="ACJ96" s="450">
        <f t="shared" si="6342"/>
        <v>0</v>
      </c>
      <c r="ACK96" s="463"/>
      <c r="ACL96" s="448"/>
      <c r="ACN96" s="458"/>
      <c r="ACO96" s="447"/>
      <c r="ACP96" s="447"/>
      <c r="ACQ96" s="447"/>
      <c r="ACR96" s="450">
        <f t="shared" si="6343"/>
        <v>0</v>
      </c>
      <c r="ACS96" s="447"/>
      <c r="ACT96" s="447"/>
      <c r="ACU96" s="447"/>
      <c r="ACV96" s="447"/>
      <c r="ACW96" s="447"/>
      <c r="ACX96" s="449"/>
      <c r="ACY96" s="450">
        <f t="shared" si="6344"/>
        <v>0</v>
      </c>
      <c r="ACZ96" s="463"/>
      <c r="ADA96" s="448"/>
      <c r="ADC96" s="458"/>
      <c r="ADD96" s="447"/>
      <c r="ADE96" s="447"/>
      <c r="ADF96" s="447"/>
      <c r="ADG96" s="450">
        <f t="shared" si="6345"/>
        <v>0</v>
      </c>
      <c r="ADH96" s="447"/>
      <c r="ADI96" s="447"/>
      <c r="ADJ96" s="447"/>
      <c r="ADK96" s="447"/>
      <c r="ADL96" s="447"/>
      <c r="ADM96" s="449"/>
      <c r="ADN96" s="450">
        <f t="shared" si="6346"/>
        <v>0</v>
      </c>
      <c r="ADO96" s="463"/>
      <c r="ADP96" s="448"/>
      <c r="ADR96" s="458"/>
      <c r="ADS96" s="447"/>
      <c r="ADT96" s="447"/>
      <c r="ADU96" s="447"/>
      <c r="ADV96" s="450">
        <f t="shared" si="6347"/>
        <v>0</v>
      </c>
      <c r="ADW96" s="447"/>
      <c r="ADX96" s="447"/>
      <c r="ADY96" s="447"/>
      <c r="ADZ96" s="447"/>
      <c r="AEA96" s="447"/>
      <c r="AEB96" s="449"/>
      <c r="AEC96" s="450">
        <f t="shared" si="6348"/>
        <v>0</v>
      </c>
      <c r="AED96" s="463"/>
      <c r="AEE96" s="448"/>
      <c r="AEG96" s="458"/>
      <c r="AEH96" s="447"/>
      <c r="AEI96" s="447"/>
      <c r="AEJ96" s="447"/>
      <c r="AEK96" s="450">
        <f t="shared" si="6349"/>
        <v>0</v>
      </c>
      <c r="AEL96" s="447"/>
      <c r="AEM96" s="447"/>
      <c r="AEN96" s="447"/>
      <c r="AEO96" s="447"/>
      <c r="AEP96" s="447"/>
      <c r="AEQ96" s="449"/>
      <c r="AER96" s="450">
        <f t="shared" si="6350"/>
        <v>0</v>
      </c>
      <c r="AES96" s="463"/>
      <c r="AET96" s="448"/>
      <c r="AEV96" s="458"/>
      <c r="AEW96" s="447"/>
      <c r="AEX96" s="447"/>
      <c r="AEY96" s="447"/>
      <c r="AEZ96" s="450">
        <f t="shared" si="6351"/>
        <v>0</v>
      </c>
      <c r="AFA96" s="447"/>
      <c r="AFB96" s="447"/>
      <c r="AFC96" s="447"/>
      <c r="AFD96" s="447"/>
      <c r="AFE96" s="447"/>
      <c r="AFF96" s="449"/>
      <c r="AFG96" s="450">
        <f t="shared" si="6352"/>
        <v>0</v>
      </c>
      <c r="AFH96" s="463"/>
      <c r="AFI96" s="448"/>
      <c r="AFK96" s="458"/>
      <c r="AFL96" s="447"/>
      <c r="AFM96" s="447"/>
      <c r="AFN96" s="447"/>
      <c r="AFO96" s="450">
        <f t="shared" si="6353"/>
        <v>0</v>
      </c>
      <c r="AFP96" s="447"/>
      <c r="AFQ96" s="447"/>
      <c r="AFR96" s="447"/>
      <c r="AFS96" s="447"/>
      <c r="AFT96" s="447"/>
      <c r="AFU96" s="449"/>
      <c r="AFV96" s="450">
        <f t="shared" si="6354"/>
        <v>0</v>
      </c>
      <c r="AFW96" s="463"/>
      <c r="AFX96" s="448"/>
      <c r="AFZ96" s="458"/>
      <c r="AGA96" s="447"/>
      <c r="AGB96" s="447"/>
      <c r="AGC96" s="447"/>
      <c r="AGD96" s="450">
        <f t="shared" si="6355"/>
        <v>0</v>
      </c>
      <c r="AGE96" s="447"/>
      <c r="AGF96" s="447"/>
      <c r="AGG96" s="447"/>
      <c r="AGH96" s="447"/>
      <c r="AGI96" s="447"/>
      <c r="AGJ96" s="449"/>
      <c r="AGK96" s="450">
        <f t="shared" si="6356"/>
        <v>0</v>
      </c>
      <c r="AGL96" s="463"/>
      <c r="AGM96" s="448"/>
      <c r="AGO96" s="458"/>
      <c r="AGP96" s="447"/>
      <c r="AGQ96" s="447"/>
      <c r="AGR96" s="447"/>
      <c r="AGS96" s="450">
        <f t="shared" si="6357"/>
        <v>0</v>
      </c>
      <c r="AGT96" s="447"/>
      <c r="AGU96" s="447"/>
      <c r="AGV96" s="447"/>
      <c r="AGW96" s="447"/>
      <c r="AGX96" s="447"/>
      <c r="AGY96" s="449"/>
      <c r="AGZ96" s="450">
        <f t="shared" si="6358"/>
        <v>0</v>
      </c>
      <c r="AHA96" s="463"/>
      <c r="AHB96" s="448"/>
      <c r="AHD96" s="458"/>
      <c r="AHE96" s="447"/>
      <c r="AHF96" s="447"/>
      <c r="AHG96" s="447"/>
      <c r="AHH96" s="450">
        <f t="shared" si="6359"/>
        <v>0</v>
      </c>
      <c r="AHI96" s="447"/>
      <c r="AHJ96" s="447"/>
      <c r="AHK96" s="447"/>
      <c r="AHL96" s="447"/>
      <c r="AHM96" s="447"/>
      <c r="AHN96" s="449"/>
      <c r="AHO96" s="450">
        <f t="shared" si="6360"/>
        <v>0</v>
      </c>
      <c r="AHP96" s="463"/>
      <c r="AHQ96" s="448"/>
      <c r="AHS96" s="458"/>
      <c r="AHT96" s="447"/>
      <c r="AHU96" s="447"/>
      <c r="AHV96" s="447"/>
      <c r="AHW96" s="450">
        <f t="shared" si="6361"/>
        <v>0</v>
      </c>
      <c r="AHX96" s="447"/>
      <c r="AHY96" s="447"/>
      <c r="AHZ96" s="447"/>
      <c r="AIA96" s="447"/>
      <c r="AIB96" s="447"/>
      <c r="AIC96" s="449"/>
      <c r="AID96" s="450">
        <f t="shared" si="6362"/>
        <v>0</v>
      </c>
      <c r="AIE96" s="463"/>
      <c r="AIF96" s="448"/>
      <c r="AIH96" s="458"/>
      <c r="AII96" s="447"/>
      <c r="AIJ96" s="447"/>
      <c r="AIK96" s="447"/>
      <c r="AIL96" s="450">
        <f t="shared" si="6363"/>
        <v>0</v>
      </c>
      <c r="AIM96" s="447"/>
      <c r="AIN96" s="447"/>
      <c r="AIO96" s="447"/>
      <c r="AIP96" s="447"/>
      <c r="AIQ96" s="447"/>
      <c r="AIR96" s="449"/>
      <c r="AIS96" s="450">
        <f t="shared" si="6364"/>
        <v>0</v>
      </c>
      <c r="AIT96" s="463"/>
      <c r="AIU96" s="448"/>
      <c r="AIW96" s="458"/>
      <c r="AIX96" s="447"/>
      <c r="AIY96" s="447"/>
      <c r="AIZ96" s="447"/>
      <c r="AJA96" s="450">
        <f t="shared" si="6365"/>
        <v>0</v>
      </c>
      <c r="AJB96" s="447"/>
      <c r="AJC96" s="447"/>
      <c r="AJD96" s="447"/>
      <c r="AJE96" s="447"/>
      <c r="AJF96" s="447"/>
      <c r="AJG96" s="449"/>
      <c r="AJH96" s="450">
        <f t="shared" si="6366"/>
        <v>0</v>
      </c>
      <c r="AJI96" s="463"/>
      <c r="AJJ96" s="448"/>
      <c r="AJL96" s="458"/>
      <c r="AJM96" s="447"/>
      <c r="AJN96" s="447"/>
      <c r="AJO96" s="447"/>
      <c r="AJP96" s="450">
        <f t="shared" si="6367"/>
        <v>0</v>
      </c>
      <c r="AJQ96" s="447"/>
      <c r="AJR96" s="447"/>
      <c r="AJS96" s="447"/>
      <c r="AJT96" s="447"/>
      <c r="AJU96" s="447"/>
      <c r="AJV96" s="449"/>
      <c r="AJW96" s="450">
        <f t="shared" si="6368"/>
        <v>0</v>
      </c>
      <c r="AJX96" s="463"/>
      <c r="AJY96" s="448"/>
      <c r="AKA96" s="458"/>
      <c r="AKB96" s="447"/>
      <c r="AKC96" s="447"/>
      <c r="AKD96" s="447"/>
      <c r="AKE96" s="450">
        <f t="shared" si="6369"/>
        <v>0</v>
      </c>
      <c r="AKF96" s="447"/>
      <c r="AKG96" s="447"/>
      <c r="AKH96" s="447"/>
      <c r="AKI96" s="447"/>
      <c r="AKJ96" s="447"/>
      <c r="AKK96" s="449"/>
      <c r="AKL96" s="450">
        <f t="shared" si="6370"/>
        <v>0</v>
      </c>
      <c r="AKM96" s="463"/>
      <c r="AKN96" s="448"/>
      <c r="AKP96" s="458"/>
      <c r="AKQ96" s="447"/>
      <c r="AKR96" s="447"/>
      <c r="AKS96" s="447"/>
      <c r="AKT96" s="450">
        <f t="shared" si="6371"/>
        <v>0</v>
      </c>
      <c r="AKU96" s="447"/>
      <c r="AKV96" s="447"/>
      <c r="AKW96" s="447"/>
      <c r="AKX96" s="447"/>
      <c r="AKY96" s="447"/>
      <c r="AKZ96" s="449"/>
      <c r="ALA96" s="450">
        <f t="shared" si="6372"/>
        <v>0</v>
      </c>
      <c r="ALB96" s="463"/>
      <c r="ALC96" s="448"/>
      <c r="ALE96" s="458"/>
      <c r="ALF96" s="447"/>
      <c r="ALG96" s="447"/>
      <c r="ALH96" s="447"/>
      <c r="ALI96" s="450">
        <f t="shared" si="6373"/>
        <v>0</v>
      </c>
      <c r="ALJ96" s="447"/>
      <c r="ALK96" s="447"/>
      <c r="ALL96" s="447"/>
      <c r="ALM96" s="447"/>
      <c r="ALN96" s="447"/>
      <c r="ALO96" s="449"/>
      <c r="ALP96" s="450">
        <f t="shared" si="6374"/>
        <v>0</v>
      </c>
      <c r="ALQ96" s="463"/>
      <c r="ALR96" s="448"/>
      <c r="ALT96" s="458"/>
      <c r="ALU96" s="447"/>
      <c r="ALV96" s="447"/>
      <c r="ALW96" s="447"/>
      <c r="ALX96" s="450">
        <f t="shared" si="6375"/>
        <v>0</v>
      </c>
      <c r="ALY96" s="447"/>
      <c r="ALZ96" s="447"/>
      <c r="AMA96" s="447"/>
      <c r="AMB96" s="447"/>
      <c r="AMC96" s="447"/>
      <c r="AMD96" s="449"/>
      <c r="AME96" s="450">
        <f t="shared" si="6376"/>
        <v>0</v>
      </c>
      <c r="AMF96" s="463"/>
      <c r="AMG96" s="448"/>
      <c r="AMI96" s="458"/>
      <c r="AMJ96" s="447"/>
      <c r="AMK96" s="447"/>
      <c r="AML96" s="447"/>
      <c r="AMM96" s="450">
        <f t="shared" si="6377"/>
        <v>0</v>
      </c>
      <c r="AMN96" s="447"/>
      <c r="AMO96" s="447"/>
      <c r="AMP96" s="447"/>
      <c r="AMQ96" s="447"/>
      <c r="AMR96" s="447"/>
      <c r="AMS96" s="449"/>
      <c r="AMT96" s="450">
        <f t="shared" si="6378"/>
        <v>0</v>
      </c>
      <c r="AMU96" s="463"/>
      <c r="AMV96" s="448"/>
      <c r="AMX96" s="458"/>
      <c r="AMY96" s="447"/>
      <c r="AMZ96" s="447"/>
      <c r="ANA96" s="447"/>
      <c r="ANB96" s="450">
        <f t="shared" si="6379"/>
        <v>0</v>
      </c>
      <c r="ANC96" s="447"/>
      <c r="AND96" s="447"/>
      <c r="ANE96" s="447"/>
      <c r="ANF96" s="447"/>
      <c r="ANG96" s="447"/>
      <c r="ANH96" s="449"/>
      <c r="ANI96" s="450">
        <f t="shared" si="6380"/>
        <v>0</v>
      </c>
      <c r="ANJ96" s="463"/>
      <c r="ANK96" s="448"/>
      <c r="ANM96" s="458"/>
      <c r="ANN96" s="447"/>
      <c r="ANO96" s="447"/>
      <c r="ANP96" s="447"/>
      <c r="ANQ96" s="450">
        <f t="shared" si="6381"/>
        <v>0</v>
      </c>
      <c r="ANR96" s="447"/>
      <c r="ANS96" s="447"/>
      <c r="ANT96" s="447"/>
      <c r="ANU96" s="447"/>
      <c r="ANV96" s="447"/>
      <c r="ANW96" s="449"/>
      <c r="ANX96" s="450">
        <f t="shared" si="6382"/>
        <v>0</v>
      </c>
      <c r="ANY96" s="463"/>
      <c r="ANZ96" s="448"/>
      <c r="AOB96" s="458"/>
      <c r="AOC96" s="447"/>
      <c r="AOD96" s="447"/>
      <c r="AOE96" s="447"/>
      <c r="AOF96" s="450">
        <f t="shared" si="6383"/>
        <v>0</v>
      </c>
      <c r="AOG96" s="447"/>
      <c r="AOH96" s="447"/>
      <c r="AOI96" s="447"/>
      <c r="AOJ96" s="447"/>
      <c r="AOK96" s="447"/>
      <c r="AOL96" s="449"/>
      <c r="AOM96" s="450">
        <f t="shared" si="6384"/>
        <v>0</v>
      </c>
      <c r="AON96" s="463"/>
      <c r="AOO96" s="448"/>
      <c r="AOQ96" s="458"/>
      <c r="AOR96" s="447"/>
      <c r="AOS96" s="447"/>
      <c r="AOT96" s="447"/>
      <c r="AOU96" s="450">
        <f t="shared" si="6385"/>
        <v>0</v>
      </c>
      <c r="AOV96" s="447"/>
      <c r="AOW96" s="447"/>
      <c r="AOX96" s="447"/>
      <c r="AOY96" s="447"/>
      <c r="AOZ96" s="447"/>
      <c r="APA96" s="449"/>
      <c r="APB96" s="450">
        <f t="shared" si="6386"/>
        <v>0</v>
      </c>
      <c r="APC96" s="463"/>
      <c r="APD96" s="448"/>
      <c r="APF96" s="458"/>
      <c r="APG96" s="447"/>
      <c r="APH96" s="447"/>
      <c r="API96" s="447"/>
      <c r="APJ96" s="450">
        <f t="shared" si="6387"/>
        <v>0</v>
      </c>
      <c r="APK96" s="447"/>
      <c r="APL96" s="447"/>
      <c r="APM96" s="447"/>
      <c r="APN96" s="447"/>
      <c r="APO96" s="447"/>
      <c r="APP96" s="449"/>
      <c r="APQ96" s="450">
        <f t="shared" si="6388"/>
        <v>0</v>
      </c>
      <c r="APR96" s="463"/>
      <c r="APS96" s="448"/>
      <c r="APU96" s="458"/>
      <c r="APV96" s="447"/>
      <c r="APW96" s="447"/>
      <c r="APX96" s="447"/>
      <c r="APY96" s="450">
        <f t="shared" si="6389"/>
        <v>0</v>
      </c>
      <c r="APZ96" s="447"/>
      <c r="AQA96" s="447"/>
      <c r="AQB96" s="447"/>
      <c r="AQC96" s="447"/>
      <c r="AQD96" s="447"/>
      <c r="AQE96" s="449"/>
      <c r="AQF96" s="450">
        <f t="shared" si="6390"/>
        <v>0</v>
      </c>
      <c r="AQG96" s="463"/>
      <c r="AQH96" s="448"/>
      <c r="AQJ96" s="458"/>
      <c r="AQK96" s="447"/>
      <c r="AQL96" s="447"/>
      <c r="AQM96" s="447"/>
      <c r="AQN96" s="450">
        <f t="shared" si="6391"/>
        <v>0</v>
      </c>
      <c r="AQO96" s="447"/>
      <c r="AQP96" s="447"/>
      <c r="AQQ96" s="447"/>
      <c r="AQR96" s="447"/>
      <c r="AQS96" s="447"/>
      <c r="AQT96" s="449"/>
      <c r="AQU96" s="450">
        <f t="shared" si="6392"/>
        <v>0</v>
      </c>
      <c r="AQV96" s="463"/>
      <c r="AQW96" s="448"/>
      <c r="AQY96" s="458"/>
      <c r="AQZ96" s="447"/>
      <c r="ARA96" s="447"/>
      <c r="ARB96" s="447"/>
      <c r="ARC96" s="450">
        <f t="shared" si="6393"/>
        <v>0</v>
      </c>
      <c r="ARD96" s="447"/>
      <c r="ARE96" s="447"/>
      <c r="ARF96" s="447"/>
      <c r="ARG96" s="447"/>
      <c r="ARH96" s="447"/>
      <c r="ARI96" s="449"/>
      <c r="ARJ96" s="450">
        <f t="shared" si="6394"/>
        <v>0</v>
      </c>
      <c r="ARK96" s="463"/>
      <c r="ARL96" s="448"/>
      <c r="ARN96" s="458"/>
      <c r="ARO96" s="447"/>
      <c r="ARP96" s="447"/>
      <c r="ARQ96" s="447"/>
      <c r="ARR96" s="450">
        <f t="shared" si="6395"/>
        <v>0</v>
      </c>
      <c r="ARS96" s="447"/>
      <c r="ART96" s="447"/>
      <c r="ARU96" s="447"/>
      <c r="ARV96" s="447"/>
      <c r="ARW96" s="447"/>
      <c r="ARX96" s="449"/>
      <c r="ARY96" s="450">
        <f t="shared" si="6396"/>
        <v>0</v>
      </c>
      <c r="ARZ96" s="463"/>
      <c r="ASA96" s="448"/>
      <c r="ASC96" s="458"/>
      <c r="ASD96" s="447"/>
      <c r="ASE96" s="447"/>
      <c r="ASF96" s="447"/>
      <c r="ASG96" s="450">
        <f t="shared" si="6397"/>
        <v>0</v>
      </c>
      <c r="ASH96" s="447"/>
      <c r="ASI96" s="447"/>
      <c r="ASJ96" s="447"/>
      <c r="ASK96" s="447"/>
      <c r="ASL96" s="447"/>
      <c r="ASM96" s="449"/>
      <c r="ASN96" s="450">
        <f t="shared" si="6398"/>
        <v>0</v>
      </c>
      <c r="ASO96" s="463"/>
      <c r="ASP96" s="448"/>
      <c r="ASR96" s="458"/>
      <c r="ASS96" s="447"/>
      <c r="AST96" s="447"/>
      <c r="ASU96" s="447"/>
      <c r="ASV96" s="450">
        <f t="shared" si="6399"/>
        <v>0</v>
      </c>
      <c r="ASW96" s="447"/>
      <c r="ASX96" s="447"/>
      <c r="ASY96" s="447"/>
      <c r="ASZ96" s="447"/>
      <c r="ATA96" s="447"/>
      <c r="ATB96" s="449"/>
      <c r="ATC96" s="450">
        <f t="shared" si="6400"/>
        <v>0</v>
      </c>
      <c r="ATD96" s="463"/>
      <c r="ATE96" s="448"/>
      <c r="ATG96" s="458"/>
      <c r="ATH96" s="447"/>
      <c r="ATI96" s="447"/>
      <c r="ATJ96" s="447"/>
      <c r="ATK96" s="450">
        <f t="shared" si="6401"/>
        <v>0</v>
      </c>
      <c r="ATL96" s="447"/>
      <c r="ATM96" s="447"/>
      <c r="ATN96" s="447"/>
      <c r="ATO96" s="447"/>
      <c r="ATP96" s="447"/>
      <c r="ATQ96" s="449"/>
      <c r="ATR96" s="450">
        <f t="shared" si="6402"/>
        <v>0</v>
      </c>
      <c r="ATS96" s="463"/>
      <c r="ATT96" s="448"/>
      <c r="ATV96" s="458"/>
      <c r="ATW96" s="447"/>
      <c r="ATX96" s="447"/>
      <c r="ATY96" s="447"/>
      <c r="ATZ96" s="450">
        <f t="shared" si="6403"/>
        <v>0</v>
      </c>
      <c r="AUA96" s="447"/>
      <c r="AUB96" s="447"/>
      <c r="AUC96" s="447"/>
      <c r="AUD96" s="447"/>
      <c r="AUE96" s="447"/>
      <c r="AUF96" s="449"/>
      <c r="AUG96" s="450">
        <f t="shared" si="6404"/>
        <v>0</v>
      </c>
      <c r="AUH96" s="463"/>
      <c r="AUI96" s="448"/>
      <c r="AUK96" s="458"/>
      <c r="AUL96" s="447"/>
      <c r="AUM96" s="447"/>
      <c r="AUN96" s="447"/>
      <c r="AUO96" s="450">
        <f t="shared" si="6405"/>
        <v>0</v>
      </c>
      <c r="AUP96" s="447"/>
      <c r="AUQ96" s="447"/>
      <c r="AUR96" s="447"/>
      <c r="AUS96" s="447"/>
      <c r="AUT96" s="447"/>
      <c r="AUU96" s="449"/>
      <c r="AUV96" s="450">
        <f t="shared" si="6406"/>
        <v>0</v>
      </c>
      <c r="AUW96" s="463"/>
      <c r="AUX96" s="448"/>
      <c r="AUZ96" s="458"/>
      <c r="AVA96" s="447"/>
      <c r="AVB96" s="447"/>
      <c r="AVC96" s="447"/>
      <c r="AVD96" s="450">
        <f t="shared" si="6407"/>
        <v>0</v>
      </c>
      <c r="AVE96" s="447"/>
      <c r="AVF96" s="447"/>
      <c r="AVG96" s="447"/>
      <c r="AVH96" s="447"/>
      <c r="AVI96" s="447"/>
      <c r="AVJ96" s="449"/>
      <c r="AVK96" s="450">
        <f t="shared" si="6408"/>
        <v>0</v>
      </c>
      <c r="AVL96" s="463"/>
      <c r="AVM96" s="448"/>
      <c r="AVO96" s="458"/>
      <c r="AVP96" s="447"/>
      <c r="AVQ96" s="447"/>
      <c r="AVR96" s="447"/>
      <c r="AVS96" s="450">
        <f t="shared" si="6409"/>
        <v>0</v>
      </c>
      <c r="AVT96" s="447"/>
      <c r="AVU96" s="447"/>
      <c r="AVV96" s="447"/>
      <c r="AVW96" s="447"/>
      <c r="AVX96" s="447"/>
      <c r="AVY96" s="449"/>
      <c r="AVZ96" s="450">
        <f t="shared" si="6410"/>
        <v>0</v>
      </c>
      <c r="AWA96" s="463"/>
      <c r="AWB96" s="448"/>
      <c r="AWD96" s="458"/>
      <c r="AWE96" s="447"/>
      <c r="AWF96" s="447"/>
      <c r="AWG96" s="447"/>
      <c r="AWH96" s="450">
        <f t="shared" si="6411"/>
        <v>0</v>
      </c>
      <c r="AWI96" s="447"/>
      <c r="AWJ96" s="447"/>
      <c r="AWK96" s="447"/>
      <c r="AWL96" s="447"/>
      <c r="AWM96" s="447"/>
      <c r="AWN96" s="449"/>
      <c r="AWO96" s="450">
        <f t="shared" si="6412"/>
        <v>0</v>
      </c>
      <c r="AWP96" s="463"/>
      <c r="AWQ96" s="448"/>
      <c r="AWS96" s="458"/>
      <c r="AWT96" s="447"/>
      <c r="AWU96" s="447"/>
      <c r="AWV96" s="447"/>
      <c r="AWW96" s="450">
        <f t="shared" si="6413"/>
        <v>0</v>
      </c>
      <c r="AWX96" s="447"/>
      <c r="AWY96" s="447"/>
      <c r="AWZ96" s="447"/>
      <c r="AXA96" s="447"/>
      <c r="AXB96" s="447"/>
      <c r="AXC96" s="449"/>
      <c r="AXD96" s="450">
        <f t="shared" si="6414"/>
        <v>0</v>
      </c>
      <c r="AXE96" s="463"/>
      <c r="AXF96" s="448"/>
      <c r="AXH96" s="458"/>
      <c r="AXI96" s="447"/>
      <c r="AXJ96" s="447"/>
      <c r="AXK96" s="447"/>
      <c r="AXL96" s="450">
        <f t="shared" si="6415"/>
        <v>0</v>
      </c>
      <c r="AXM96" s="447"/>
      <c r="AXN96" s="447"/>
      <c r="AXO96" s="447"/>
      <c r="AXP96" s="447"/>
      <c r="AXQ96" s="447"/>
      <c r="AXR96" s="449"/>
      <c r="AXS96" s="450">
        <f t="shared" si="6416"/>
        <v>0</v>
      </c>
      <c r="AXT96" s="463"/>
      <c r="AXU96" s="448"/>
      <c r="AXW96" s="458"/>
      <c r="AXX96" s="447"/>
      <c r="AXY96" s="447"/>
      <c r="AXZ96" s="447"/>
      <c r="AYA96" s="450">
        <f t="shared" si="6417"/>
        <v>0</v>
      </c>
      <c r="AYB96" s="447"/>
      <c r="AYC96" s="447"/>
      <c r="AYD96" s="447"/>
      <c r="AYE96" s="447"/>
      <c r="AYF96" s="447"/>
      <c r="AYG96" s="449"/>
      <c r="AYH96" s="450">
        <f t="shared" si="6418"/>
        <v>0</v>
      </c>
      <c r="AYI96" s="463"/>
      <c r="AYJ96" s="448"/>
      <c r="AYL96" s="458"/>
      <c r="AYM96" s="447"/>
      <c r="AYN96" s="447"/>
      <c r="AYO96" s="447"/>
      <c r="AYP96" s="450">
        <f t="shared" si="6419"/>
        <v>0</v>
      </c>
      <c r="AYQ96" s="447"/>
      <c r="AYR96" s="447"/>
      <c r="AYS96" s="447"/>
      <c r="AYT96" s="447"/>
      <c r="AYU96" s="447"/>
      <c r="AYV96" s="449"/>
      <c r="AYW96" s="450">
        <f t="shared" si="6420"/>
        <v>0</v>
      </c>
      <c r="AYX96" s="463"/>
      <c r="AYY96" s="448"/>
      <c r="AZA96" s="458"/>
      <c r="AZB96" s="447"/>
      <c r="AZC96" s="447"/>
      <c r="AZD96" s="447"/>
      <c r="AZE96" s="450">
        <f t="shared" si="6421"/>
        <v>0</v>
      </c>
      <c r="AZF96" s="447"/>
      <c r="AZG96" s="447"/>
      <c r="AZH96" s="447"/>
      <c r="AZI96" s="447"/>
      <c r="AZJ96" s="447"/>
      <c r="AZK96" s="449"/>
      <c r="AZL96" s="450">
        <f t="shared" si="6422"/>
        <v>0</v>
      </c>
      <c r="AZM96" s="463"/>
      <c r="AZN96" s="448"/>
      <c r="AZP96" s="458"/>
      <c r="AZQ96" s="447"/>
      <c r="AZR96" s="447"/>
      <c r="AZS96" s="447"/>
      <c r="AZT96" s="450">
        <f t="shared" si="6423"/>
        <v>0</v>
      </c>
      <c r="AZU96" s="447"/>
      <c r="AZV96" s="447"/>
      <c r="AZW96" s="447"/>
      <c r="AZX96" s="447"/>
      <c r="AZY96" s="447"/>
      <c r="AZZ96" s="449"/>
      <c r="BAA96" s="450">
        <f t="shared" si="6424"/>
        <v>0</v>
      </c>
      <c r="BAB96" s="463"/>
      <c r="BAC96" s="448"/>
      <c r="BAE96" s="458"/>
      <c r="BAF96" s="447"/>
      <c r="BAG96" s="447"/>
      <c r="BAH96" s="447"/>
      <c r="BAI96" s="450">
        <f t="shared" si="6425"/>
        <v>0</v>
      </c>
      <c r="BAJ96" s="447"/>
      <c r="BAK96" s="447"/>
      <c r="BAL96" s="447"/>
      <c r="BAM96" s="447"/>
      <c r="BAN96" s="447"/>
      <c r="BAO96" s="449"/>
      <c r="BAP96" s="450">
        <f t="shared" si="6426"/>
        <v>0</v>
      </c>
      <c r="BAQ96" s="463"/>
      <c r="BAR96" s="448"/>
      <c r="BAT96" s="458"/>
      <c r="BAU96" s="447"/>
      <c r="BAV96" s="447"/>
      <c r="BAW96" s="447"/>
      <c r="BAX96" s="450">
        <f t="shared" si="6427"/>
        <v>0</v>
      </c>
      <c r="BAY96" s="447"/>
      <c r="BAZ96" s="447"/>
      <c r="BBA96" s="447"/>
      <c r="BBB96" s="447"/>
      <c r="BBC96" s="447"/>
      <c r="BBD96" s="449"/>
      <c r="BBE96" s="450">
        <f t="shared" si="6428"/>
        <v>0</v>
      </c>
      <c r="BBF96" s="463"/>
      <c r="BBG96" s="448"/>
      <c r="BBI96" s="458"/>
      <c r="BBJ96" s="447"/>
      <c r="BBK96" s="447"/>
      <c r="BBL96" s="447"/>
      <c r="BBM96" s="450">
        <f t="shared" si="6429"/>
        <v>0</v>
      </c>
      <c r="BBN96" s="447"/>
      <c r="BBO96" s="447"/>
      <c r="BBP96" s="447"/>
      <c r="BBQ96" s="447"/>
      <c r="BBR96" s="447"/>
      <c r="BBS96" s="449"/>
      <c r="BBT96" s="450">
        <f t="shared" si="6430"/>
        <v>0</v>
      </c>
      <c r="BBU96" s="463"/>
      <c r="BBV96" s="448"/>
      <c r="BBX96" s="458"/>
      <c r="BBY96" s="447"/>
      <c r="BBZ96" s="447"/>
      <c r="BCA96" s="447"/>
      <c r="BCB96" s="450">
        <f t="shared" si="6431"/>
        <v>0</v>
      </c>
      <c r="BCC96" s="447"/>
      <c r="BCD96" s="447"/>
      <c r="BCE96" s="447"/>
      <c r="BCF96" s="447"/>
      <c r="BCG96" s="447"/>
      <c r="BCH96" s="449"/>
      <c r="BCI96" s="450">
        <f t="shared" si="6432"/>
        <v>0</v>
      </c>
      <c r="BCJ96" s="463"/>
      <c r="BCK96" s="448"/>
      <c r="BCM96" s="458"/>
      <c r="BCN96" s="447"/>
      <c r="BCO96" s="447"/>
      <c r="BCP96" s="447"/>
      <c r="BCQ96" s="450">
        <f t="shared" si="6433"/>
        <v>0</v>
      </c>
      <c r="BCR96" s="447"/>
      <c r="BCS96" s="447"/>
      <c r="BCT96" s="447"/>
      <c r="BCU96" s="447"/>
      <c r="BCV96" s="447"/>
      <c r="BCW96" s="449"/>
      <c r="BCX96" s="450">
        <f t="shared" si="6434"/>
        <v>0</v>
      </c>
      <c r="BCY96" s="463"/>
      <c r="BCZ96" s="448"/>
      <c r="BDB96" s="458"/>
      <c r="BDC96" s="447"/>
      <c r="BDD96" s="447"/>
      <c r="BDE96" s="447"/>
      <c r="BDF96" s="450">
        <f t="shared" si="6435"/>
        <v>0</v>
      </c>
      <c r="BDG96" s="447"/>
      <c r="BDH96" s="447"/>
      <c r="BDI96" s="447"/>
      <c r="BDJ96" s="447"/>
      <c r="BDK96" s="447"/>
      <c r="BDL96" s="449"/>
      <c r="BDM96" s="450">
        <f t="shared" si="6436"/>
        <v>0</v>
      </c>
      <c r="BDN96" s="463"/>
      <c r="BDO96" s="448"/>
      <c r="BDQ96" s="458"/>
      <c r="BDR96" s="447"/>
      <c r="BDS96" s="447"/>
      <c r="BDT96" s="447"/>
      <c r="BDU96" s="450">
        <f t="shared" si="6437"/>
        <v>0</v>
      </c>
      <c r="BDV96" s="447"/>
      <c r="BDW96" s="447"/>
      <c r="BDX96" s="447"/>
      <c r="BDY96" s="447"/>
      <c r="BDZ96" s="447"/>
      <c r="BEA96" s="449"/>
      <c r="BEB96" s="450">
        <f t="shared" si="6438"/>
        <v>0</v>
      </c>
      <c r="BEC96" s="463"/>
      <c r="BED96" s="448"/>
      <c r="BEF96" s="458"/>
      <c r="BEG96" s="447"/>
      <c r="BEH96" s="447"/>
      <c r="BEI96" s="447"/>
      <c r="BEJ96" s="450">
        <f t="shared" si="6439"/>
        <v>0</v>
      </c>
      <c r="BEK96" s="447"/>
      <c r="BEL96" s="447"/>
      <c r="BEM96" s="447"/>
      <c r="BEN96" s="447"/>
      <c r="BEO96" s="447"/>
      <c r="BEP96" s="449"/>
      <c r="BEQ96" s="450">
        <f t="shared" si="6440"/>
        <v>0</v>
      </c>
      <c r="BER96" s="463"/>
      <c r="BES96" s="448"/>
      <c r="BEU96" s="458"/>
      <c r="BEV96" s="447"/>
      <c r="BEW96" s="447"/>
      <c r="BEX96" s="447"/>
      <c r="BEY96" s="450">
        <f t="shared" si="6441"/>
        <v>0</v>
      </c>
      <c r="BEZ96" s="447"/>
      <c r="BFA96" s="447"/>
      <c r="BFB96" s="447"/>
      <c r="BFC96" s="447"/>
      <c r="BFD96" s="447"/>
      <c r="BFE96" s="449"/>
      <c r="BFF96" s="450">
        <f t="shared" si="6442"/>
        <v>0</v>
      </c>
      <c r="BFG96" s="463"/>
      <c r="BFH96" s="448"/>
      <c r="BFJ96" s="458"/>
      <c r="BFK96" s="447"/>
      <c r="BFL96" s="447"/>
      <c r="BFM96" s="447"/>
      <c r="BFN96" s="450">
        <f t="shared" si="6443"/>
        <v>0</v>
      </c>
      <c r="BFO96" s="447"/>
      <c r="BFP96" s="447"/>
      <c r="BFQ96" s="447"/>
      <c r="BFR96" s="447"/>
      <c r="BFS96" s="447"/>
      <c r="BFT96" s="449"/>
      <c r="BFU96" s="450">
        <f t="shared" si="6444"/>
        <v>0</v>
      </c>
      <c r="BFV96" s="463"/>
      <c r="BFW96" s="448"/>
      <c r="BFY96" s="458"/>
      <c r="BFZ96" s="447"/>
      <c r="BGA96" s="447"/>
      <c r="BGB96" s="447"/>
      <c r="BGC96" s="450">
        <f t="shared" si="6445"/>
        <v>0</v>
      </c>
      <c r="BGD96" s="447"/>
      <c r="BGE96" s="447"/>
      <c r="BGF96" s="447"/>
      <c r="BGG96" s="447"/>
      <c r="BGH96" s="447"/>
      <c r="BGI96" s="449"/>
      <c r="BGJ96" s="450">
        <f t="shared" si="6446"/>
        <v>0</v>
      </c>
      <c r="BGK96" s="463"/>
      <c r="BGL96" s="448"/>
      <c r="BGN96" s="458"/>
      <c r="BGO96" s="447"/>
      <c r="BGP96" s="447"/>
      <c r="BGQ96" s="447"/>
      <c r="BGR96" s="450">
        <f t="shared" si="6447"/>
        <v>0</v>
      </c>
      <c r="BGS96" s="447"/>
      <c r="BGT96" s="447"/>
      <c r="BGU96" s="447"/>
      <c r="BGV96" s="447"/>
      <c r="BGW96" s="447"/>
      <c r="BGX96" s="449"/>
      <c r="BGY96" s="450">
        <f t="shared" si="6448"/>
        <v>0</v>
      </c>
      <c r="BGZ96" s="463"/>
      <c r="BHA96" s="448"/>
      <c r="BHC96" s="458"/>
      <c r="BHD96" s="447"/>
      <c r="BHE96" s="447"/>
      <c r="BHF96" s="447"/>
      <c r="BHG96" s="450">
        <f t="shared" si="6449"/>
        <v>0</v>
      </c>
      <c r="BHH96" s="447"/>
      <c r="BHI96" s="447"/>
      <c r="BHJ96" s="447"/>
      <c r="BHK96" s="447"/>
      <c r="BHL96" s="447"/>
      <c r="BHM96" s="449"/>
      <c r="BHN96" s="450">
        <f t="shared" si="6450"/>
        <v>0</v>
      </c>
      <c r="BHO96" s="463"/>
      <c r="BHP96" s="448"/>
      <c r="BHR96" s="458"/>
      <c r="BHS96" s="447"/>
      <c r="BHT96" s="447"/>
      <c r="BHU96" s="447"/>
      <c r="BHV96" s="450">
        <f t="shared" si="6451"/>
        <v>0</v>
      </c>
      <c r="BHW96" s="447"/>
      <c r="BHX96" s="447"/>
      <c r="BHY96" s="447"/>
      <c r="BHZ96" s="447"/>
      <c r="BIA96" s="447"/>
      <c r="BIB96" s="449"/>
      <c r="BIC96" s="450">
        <f t="shared" si="6452"/>
        <v>0</v>
      </c>
      <c r="BID96" s="463"/>
      <c r="BIE96" s="448"/>
      <c r="BIG96" s="458"/>
      <c r="BIH96" s="447"/>
      <c r="BII96" s="447"/>
      <c r="BIJ96" s="447"/>
      <c r="BIK96" s="450">
        <f t="shared" si="6453"/>
        <v>0</v>
      </c>
      <c r="BIL96" s="447"/>
      <c r="BIM96" s="447"/>
      <c r="BIN96" s="447"/>
      <c r="BIO96" s="447"/>
      <c r="BIP96" s="447"/>
      <c r="BIQ96" s="449"/>
      <c r="BIR96" s="450">
        <f t="shared" si="6454"/>
        <v>0</v>
      </c>
      <c r="BIS96" s="463"/>
      <c r="BIT96" s="448"/>
      <c r="BIV96" s="458"/>
      <c r="BIW96" s="447"/>
      <c r="BIX96" s="447"/>
      <c r="BIY96" s="447"/>
      <c r="BIZ96" s="450">
        <f t="shared" si="6455"/>
        <v>0</v>
      </c>
      <c r="BJA96" s="447"/>
      <c r="BJB96" s="447"/>
      <c r="BJC96" s="447"/>
      <c r="BJD96" s="447"/>
      <c r="BJE96" s="447"/>
      <c r="BJF96" s="449"/>
      <c r="BJG96" s="450">
        <f t="shared" si="6456"/>
        <v>0</v>
      </c>
      <c r="BJH96" s="463"/>
      <c r="BJI96" s="448"/>
      <c r="BJK96" s="458"/>
      <c r="BJL96" s="447"/>
      <c r="BJM96" s="447"/>
      <c r="BJN96" s="447"/>
      <c r="BJO96" s="450">
        <f t="shared" si="6457"/>
        <v>0</v>
      </c>
      <c r="BJP96" s="447"/>
      <c r="BJQ96" s="447"/>
      <c r="BJR96" s="447"/>
      <c r="BJS96" s="447"/>
      <c r="BJT96" s="447"/>
      <c r="BJU96" s="449"/>
      <c r="BJV96" s="450">
        <f t="shared" si="6458"/>
        <v>0</v>
      </c>
      <c r="BJW96" s="463"/>
      <c r="BJX96" s="448"/>
      <c r="BJZ96" s="458"/>
      <c r="BKA96" s="447"/>
      <c r="BKB96" s="447"/>
      <c r="BKC96" s="447"/>
      <c r="BKD96" s="450">
        <f t="shared" si="6459"/>
        <v>0</v>
      </c>
      <c r="BKE96" s="447"/>
      <c r="BKF96" s="447"/>
      <c r="BKG96" s="447"/>
      <c r="BKH96" s="447"/>
      <c r="BKI96" s="447"/>
      <c r="BKJ96" s="449"/>
      <c r="BKK96" s="450">
        <f t="shared" si="6460"/>
        <v>0</v>
      </c>
      <c r="BKL96" s="463"/>
      <c r="BKM96" s="448"/>
      <c r="BKO96" s="458"/>
      <c r="BKP96" s="447"/>
      <c r="BKQ96" s="447"/>
      <c r="BKR96" s="447"/>
      <c r="BKS96" s="450">
        <f t="shared" si="6461"/>
        <v>0</v>
      </c>
      <c r="BKT96" s="447"/>
      <c r="BKU96" s="447"/>
      <c r="BKV96" s="447"/>
      <c r="BKW96" s="447"/>
      <c r="BKX96" s="447"/>
      <c r="BKY96" s="449"/>
      <c r="BKZ96" s="450">
        <f t="shared" si="6462"/>
        <v>0</v>
      </c>
      <c r="BLA96" s="463"/>
      <c r="BLB96" s="448"/>
      <c r="BLD96" s="458"/>
      <c r="BLE96" s="447"/>
      <c r="BLF96" s="447"/>
      <c r="BLG96" s="447"/>
      <c r="BLH96" s="450">
        <f t="shared" si="6463"/>
        <v>0</v>
      </c>
      <c r="BLI96" s="447"/>
      <c r="BLJ96" s="447"/>
      <c r="BLK96" s="447"/>
      <c r="BLL96" s="447"/>
      <c r="BLM96" s="447"/>
      <c r="BLN96" s="449"/>
      <c r="BLO96" s="450">
        <f t="shared" si="6464"/>
        <v>0</v>
      </c>
      <c r="BLP96" s="463"/>
      <c r="BLQ96" s="448"/>
      <c r="BLS96" s="458"/>
      <c r="BLT96" s="447"/>
      <c r="BLU96" s="447"/>
      <c r="BLV96" s="447"/>
      <c r="BLW96" s="450">
        <f t="shared" si="6465"/>
        <v>0</v>
      </c>
      <c r="BLX96" s="447"/>
      <c r="BLY96" s="447"/>
      <c r="BLZ96" s="447"/>
      <c r="BMA96" s="447"/>
      <c r="BMB96" s="447"/>
      <c r="BMC96" s="449"/>
      <c r="BMD96" s="450">
        <f t="shared" si="6466"/>
        <v>0</v>
      </c>
      <c r="BME96" s="463"/>
      <c r="BMF96" s="448"/>
      <c r="BMH96" s="458"/>
      <c r="BMI96" s="447"/>
      <c r="BMJ96" s="447"/>
      <c r="BMK96" s="447"/>
      <c r="BML96" s="450">
        <f t="shared" si="6467"/>
        <v>0</v>
      </c>
      <c r="BMM96" s="447"/>
      <c r="BMN96" s="447"/>
      <c r="BMO96" s="447"/>
      <c r="BMP96" s="447"/>
      <c r="BMQ96" s="447"/>
      <c r="BMR96" s="449"/>
      <c r="BMS96" s="450">
        <f t="shared" si="6468"/>
        <v>0</v>
      </c>
      <c r="BMT96" s="463"/>
      <c r="BMU96" s="448"/>
      <c r="BMW96" s="458"/>
      <c r="BMX96" s="447"/>
      <c r="BMY96" s="447"/>
      <c r="BMZ96" s="447"/>
      <c r="BNA96" s="450">
        <f t="shared" si="6469"/>
        <v>0</v>
      </c>
      <c r="BNB96" s="447"/>
      <c r="BNC96" s="447"/>
      <c r="BND96" s="447"/>
      <c r="BNE96" s="447"/>
      <c r="BNF96" s="447"/>
      <c r="BNG96" s="449"/>
      <c r="BNH96" s="450">
        <f t="shared" si="6470"/>
        <v>0</v>
      </c>
      <c r="BNI96" s="463"/>
      <c r="BNJ96" s="448"/>
      <c r="BNL96" s="458"/>
      <c r="BNM96" s="447"/>
      <c r="BNN96" s="447"/>
      <c r="BNO96" s="447"/>
      <c r="BNP96" s="450">
        <f t="shared" si="6471"/>
        <v>0</v>
      </c>
      <c r="BNQ96" s="447"/>
      <c r="BNR96" s="447"/>
      <c r="BNS96" s="447"/>
      <c r="BNT96" s="447"/>
      <c r="BNU96" s="447"/>
      <c r="BNV96" s="449"/>
      <c r="BNW96" s="450">
        <f t="shared" si="6472"/>
        <v>0</v>
      </c>
      <c r="BNX96" s="463"/>
      <c r="BNY96" s="448"/>
      <c r="BOA96" s="458"/>
      <c r="BOB96" s="447"/>
      <c r="BOC96" s="447"/>
      <c r="BOD96" s="447"/>
      <c r="BOE96" s="450">
        <f t="shared" si="6473"/>
        <v>0</v>
      </c>
      <c r="BOF96" s="447"/>
      <c r="BOG96" s="447"/>
      <c r="BOH96" s="447"/>
      <c r="BOI96" s="447"/>
      <c r="BOJ96" s="447"/>
      <c r="BOK96" s="449"/>
      <c r="BOL96" s="450">
        <f t="shared" si="6474"/>
        <v>0</v>
      </c>
      <c r="BOM96" s="463"/>
      <c r="BON96" s="448"/>
      <c r="BOP96" s="458"/>
      <c r="BOQ96" s="447"/>
      <c r="BOR96" s="447"/>
      <c r="BOS96" s="447"/>
      <c r="BOT96" s="450">
        <f t="shared" si="6475"/>
        <v>0</v>
      </c>
      <c r="BOU96" s="447"/>
      <c r="BOV96" s="447"/>
      <c r="BOW96" s="447"/>
      <c r="BOX96" s="447"/>
      <c r="BOY96" s="447"/>
      <c r="BOZ96" s="449"/>
      <c r="BPA96" s="450">
        <f t="shared" si="6476"/>
        <v>0</v>
      </c>
      <c r="BPB96" s="463"/>
      <c r="BPC96" s="448"/>
      <c r="BPE96" s="458"/>
      <c r="BPF96" s="447"/>
      <c r="BPG96" s="447"/>
      <c r="BPH96" s="447"/>
      <c r="BPI96" s="450">
        <f t="shared" si="6477"/>
        <v>0</v>
      </c>
      <c r="BPJ96" s="447"/>
      <c r="BPK96" s="447"/>
      <c r="BPL96" s="447"/>
      <c r="BPM96" s="447"/>
      <c r="BPN96" s="447"/>
      <c r="BPO96" s="449"/>
      <c r="BPP96" s="450">
        <f t="shared" si="6478"/>
        <v>0</v>
      </c>
      <c r="BPQ96" s="463"/>
      <c r="BPR96" s="448"/>
      <c r="BPT96" s="458"/>
      <c r="BPU96" s="447"/>
      <c r="BPV96" s="447"/>
      <c r="BPW96" s="447"/>
      <c r="BPX96" s="450">
        <f t="shared" si="6479"/>
        <v>0</v>
      </c>
      <c r="BPY96" s="447"/>
      <c r="BPZ96" s="447"/>
      <c r="BQA96" s="447"/>
      <c r="BQB96" s="447"/>
      <c r="BQC96" s="447"/>
      <c r="BQD96" s="449"/>
      <c r="BQE96" s="450">
        <f t="shared" si="6480"/>
        <v>0</v>
      </c>
      <c r="BQF96" s="463"/>
      <c r="BQG96" s="448"/>
      <c r="BQI96" s="458"/>
      <c r="BQJ96" s="447"/>
      <c r="BQK96" s="447"/>
      <c r="BQL96" s="447"/>
      <c r="BQM96" s="450">
        <f t="shared" si="6481"/>
        <v>0</v>
      </c>
      <c r="BQN96" s="447"/>
      <c r="BQO96" s="447"/>
      <c r="BQP96" s="447"/>
      <c r="BQQ96" s="447"/>
      <c r="BQR96" s="447"/>
      <c r="BQS96" s="449"/>
      <c r="BQT96" s="450">
        <f t="shared" si="6482"/>
        <v>0</v>
      </c>
      <c r="BQU96" s="463"/>
      <c r="BQV96" s="448"/>
      <c r="BQX96" s="458"/>
      <c r="BQY96" s="447"/>
      <c r="BQZ96" s="447"/>
      <c r="BRA96" s="447"/>
      <c r="BRB96" s="450">
        <f t="shared" si="6483"/>
        <v>0</v>
      </c>
      <c r="BRC96" s="447"/>
      <c r="BRD96" s="447"/>
      <c r="BRE96" s="447"/>
      <c r="BRF96" s="447"/>
      <c r="BRG96" s="447"/>
      <c r="BRH96" s="449"/>
      <c r="BRI96" s="450">
        <f t="shared" si="6484"/>
        <v>0</v>
      </c>
      <c r="BRJ96" s="463"/>
      <c r="BRK96" s="448"/>
      <c r="BRM96" s="458"/>
      <c r="BRN96" s="447"/>
      <c r="BRO96" s="447"/>
      <c r="BRP96" s="447"/>
      <c r="BRQ96" s="450">
        <f t="shared" si="6485"/>
        <v>0</v>
      </c>
      <c r="BRR96" s="447"/>
      <c r="BRS96" s="447"/>
      <c r="BRT96" s="447"/>
      <c r="BRU96" s="447"/>
      <c r="BRV96" s="447"/>
      <c r="BRW96" s="449"/>
      <c r="BRX96" s="450">
        <f t="shared" si="6486"/>
        <v>0</v>
      </c>
      <c r="BRY96" s="463"/>
      <c r="BRZ96" s="448"/>
      <c r="BSB96" s="458"/>
      <c r="BSC96" s="447"/>
      <c r="BSD96" s="447"/>
      <c r="BSE96" s="447"/>
      <c r="BSF96" s="450">
        <f t="shared" si="6487"/>
        <v>0</v>
      </c>
      <c r="BSG96" s="447"/>
      <c r="BSH96" s="447"/>
      <c r="BSI96" s="447"/>
      <c r="BSJ96" s="447"/>
      <c r="BSK96" s="447"/>
      <c r="BSL96" s="449"/>
      <c r="BSM96" s="450">
        <f t="shared" si="6488"/>
        <v>0</v>
      </c>
      <c r="BSN96" s="463"/>
      <c r="BSO96" s="448"/>
      <c r="BSQ96" s="458"/>
      <c r="BSR96" s="447"/>
      <c r="BSS96" s="447"/>
      <c r="BST96" s="447"/>
      <c r="BSU96" s="450">
        <f t="shared" si="6489"/>
        <v>0</v>
      </c>
      <c r="BSV96" s="447"/>
      <c r="BSW96" s="447"/>
      <c r="BSX96" s="447"/>
      <c r="BSY96" s="447"/>
      <c r="BSZ96" s="447"/>
      <c r="BTA96" s="449"/>
      <c r="BTB96" s="450">
        <f t="shared" si="6490"/>
        <v>0</v>
      </c>
      <c r="BTC96" s="463"/>
      <c r="BTD96" s="448"/>
      <c r="BTF96" s="458"/>
      <c r="BTG96" s="447"/>
      <c r="BTH96" s="447"/>
      <c r="BTI96" s="447"/>
      <c r="BTJ96" s="450">
        <f t="shared" si="6491"/>
        <v>0</v>
      </c>
      <c r="BTK96" s="447"/>
      <c r="BTL96" s="447"/>
      <c r="BTM96" s="447"/>
      <c r="BTN96" s="447"/>
      <c r="BTO96" s="447"/>
      <c r="BTP96" s="449"/>
      <c r="BTQ96" s="450">
        <f t="shared" si="6492"/>
        <v>0</v>
      </c>
      <c r="BTR96" s="463"/>
      <c r="BTS96" s="448"/>
      <c r="BTU96" s="458"/>
      <c r="BTV96" s="447"/>
      <c r="BTW96" s="447"/>
      <c r="BTX96" s="447"/>
      <c r="BTY96" s="450">
        <f t="shared" si="6493"/>
        <v>0</v>
      </c>
      <c r="BTZ96" s="447"/>
      <c r="BUA96" s="447"/>
      <c r="BUB96" s="447"/>
      <c r="BUC96" s="447"/>
      <c r="BUD96" s="447"/>
      <c r="BUE96" s="449"/>
      <c r="BUF96" s="450">
        <f t="shared" si="6494"/>
        <v>0</v>
      </c>
      <c r="BUG96" s="463"/>
      <c r="BUH96" s="448"/>
      <c r="BUJ96" s="458"/>
      <c r="BUK96" s="447"/>
      <c r="BUL96" s="447"/>
      <c r="BUM96" s="447"/>
      <c r="BUN96" s="450">
        <f t="shared" si="6495"/>
        <v>0</v>
      </c>
      <c r="BUO96" s="447"/>
      <c r="BUP96" s="447"/>
      <c r="BUQ96" s="447"/>
      <c r="BUR96" s="447"/>
      <c r="BUS96" s="447"/>
      <c r="BUT96" s="449"/>
      <c r="BUU96" s="450">
        <f t="shared" si="6496"/>
        <v>0</v>
      </c>
      <c r="BUV96" s="463"/>
      <c r="BUW96" s="448"/>
      <c r="BUY96" s="458"/>
      <c r="BUZ96" s="447"/>
      <c r="BVA96" s="447"/>
      <c r="BVB96" s="447"/>
      <c r="BVC96" s="450">
        <f t="shared" si="6497"/>
        <v>0</v>
      </c>
      <c r="BVD96" s="447"/>
      <c r="BVE96" s="447"/>
      <c r="BVF96" s="447"/>
      <c r="BVG96" s="447"/>
      <c r="BVH96" s="447"/>
      <c r="BVI96" s="449"/>
      <c r="BVJ96" s="450">
        <f t="shared" si="6498"/>
        <v>0</v>
      </c>
      <c r="BVK96" s="463"/>
      <c r="BVL96" s="448"/>
      <c r="BVN96" s="458"/>
      <c r="BVO96" s="447"/>
      <c r="BVP96" s="447"/>
      <c r="BVQ96" s="447"/>
      <c r="BVR96" s="450">
        <f t="shared" si="6499"/>
        <v>0</v>
      </c>
      <c r="BVS96" s="447"/>
      <c r="BVT96" s="447"/>
      <c r="BVU96" s="447"/>
      <c r="BVV96" s="447"/>
      <c r="BVW96" s="447"/>
      <c r="BVX96" s="449"/>
      <c r="BVY96" s="450">
        <f t="shared" si="6500"/>
        <v>0</v>
      </c>
      <c r="BVZ96" s="463"/>
      <c r="BWA96" s="448"/>
    </row>
    <row r="97" spans="2:1951" ht="15" hidden="1" customHeight="1" x14ac:dyDescent="0.2">
      <c r="B97" s="452" t="s">
        <v>328</v>
      </c>
      <c r="C97" s="447"/>
      <c r="D97" s="447"/>
      <c r="E97" s="447"/>
      <c r="F97" s="447"/>
      <c r="G97" s="450">
        <f t="shared" si="6241"/>
        <v>0</v>
      </c>
      <c r="H97" s="447"/>
      <c r="I97" s="447"/>
      <c r="J97" s="447"/>
      <c r="K97" s="447"/>
      <c r="L97" s="447"/>
      <c r="M97" s="449"/>
      <c r="N97" s="450">
        <f t="shared" si="6242"/>
        <v>0</v>
      </c>
      <c r="O97" s="463"/>
      <c r="P97" s="448"/>
      <c r="R97" s="458"/>
      <c r="S97" s="447"/>
      <c r="T97" s="447"/>
      <c r="U97" s="447"/>
      <c r="V97" s="450">
        <f t="shared" si="6243"/>
        <v>0</v>
      </c>
      <c r="W97" s="447"/>
      <c r="X97" s="447"/>
      <c r="Y97" s="447"/>
      <c r="Z97" s="447"/>
      <c r="AA97" s="447"/>
      <c r="AB97" s="449"/>
      <c r="AC97" s="450">
        <f t="shared" si="6244"/>
        <v>0</v>
      </c>
      <c r="AD97" s="463"/>
      <c r="AE97" s="448"/>
      <c r="AG97" s="458"/>
      <c r="AH97" s="447"/>
      <c r="AI97" s="447"/>
      <c r="AJ97" s="447"/>
      <c r="AK97" s="450">
        <f t="shared" si="6245"/>
        <v>0</v>
      </c>
      <c r="AL97" s="447"/>
      <c r="AM97" s="447"/>
      <c r="AN97" s="447"/>
      <c r="AO97" s="447"/>
      <c r="AP97" s="447"/>
      <c r="AQ97" s="449"/>
      <c r="AR97" s="450">
        <f t="shared" si="6246"/>
        <v>0</v>
      </c>
      <c r="AS97" s="463"/>
      <c r="AT97" s="448"/>
      <c r="AV97" s="458"/>
      <c r="AW97" s="447"/>
      <c r="AX97" s="447"/>
      <c r="AY97" s="447"/>
      <c r="AZ97" s="450">
        <f t="shared" si="6247"/>
        <v>0</v>
      </c>
      <c r="BA97" s="447"/>
      <c r="BB97" s="447"/>
      <c r="BC97" s="447"/>
      <c r="BD97" s="447"/>
      <c r="BE97" s="447"/>
      <c r="BF97" s="449"/>
      <c r="BG97" s="450">
        <f t="shared" si="6248"/>
        <v>0</v>
      </c>
      <c r="BH97" s="463"/>
      <c r="BI97" s="448"/>
      <c r="BK97" s="458"/>
      <c r="BL97" s="447"/>
      <c r="BM97" s="447"/>
      <c r="BN97" s="447"/>
      <c r="BO97" s="450">
        <f t="shared" si="6249"/>
        <v>0</v>
      </c>
      <c r="BP97" s="447"/>
      <c r="BQ97" s="447"/>
      <c r="BR97" s="447"/>
      <c r="BS97" s="447"/>
      <c r="BT97" s="447"/>
      <c r="BU97" s="449"/>
      <c r="BV97" s="450">
        <f t="shared" si="6250"/>
        <v>0</v>
      </c>
      <c r="BW97" s="463"/>
      <c r="BX97" s="448"/>
      <c r="BZ97" s="458"/>
      <c r="CA97" s="447"/>
      <c r="CB97" s="447"/>
      <c r="CC97" s="447"/>
      <c r="CD97" s="450">
        <f t="shared" si="6251"/>
        <v>0</v>
      </c>
      <c r="CE97" s="447"/>
      <c r="CF97" s="447"/>
      <c r="CG97" s="447"/>
      <c r="CH97" s="447"/>
      <c r="CI97" s="447"/>
      <c r="CJ97" s="449"/>
      <c r="CK97" s="450">
        <f t="shared" si="6252"/>
        <v>0</v>
      </c>
      <c r="CL97" s="463"/>
      <c r="CM97" s="448"/>
      <c r="CO97" s="458"/>
      <c r="CP97" s="447"/>
      <c r="CQ97" s="447"/>
      <c r="CR97" s="447"/>
      <c r="CS97" s="450">
        <f t="shared" si="6253"/>
        <v>0</v>
      </c>
      <c r="CT97" s="447"/>
      <c r="CU97" s="447"/>
      <c r="CV97" s="447"/>
      <c r="CW97" s="447"/>
      <c r="CX97" s="447"/>
      <c r="CY97" s="449"/>
      <c r="CZ97" s="450">
        <f t="shared" si="6254"/>
        <v>0</v>
      </c>
      <c r="DA97" s="463"/>
      <c r="DB97" s="448"/>
      <c r="DD97" s="458"/>
      <c r="DE97" s="447"/>
      <c r="DF97" s="447"/>
      <c r="DG97" s="447"/>
      <c r="DH97" s="450">
        <f t="shared" si="6255"/>
        <v>0</v>
      </c>
      <c r="DI97" s="447"/>
      <c r="DJ97" s="447"/>
      <c r="DK97" s="447"/>
      <c r="DL97" s="447"/>
      <c r="DM97" s="447"/>
      <c r="DN97" s="449"/>
      <c r="DO97" s="450">
        <f t="shared" si="6256"/>
        <v>0</v>
      </c>
      <c r="DP97" s="463"/>
      <c r="DQ97" s="448"/>
      <c r="DS97" s="458"/>
      <c r="DT97" s="447"/>
      <c r="DU97" s="447"/>
      <c r="DV97" s="447"/>
      <c r="DW97" s="450">
        <f t="shared" si="6257"/>
        <v>0</v>
      </c>
      <c r="DX97" s="447"/>
      <c r="DY97" s="447"/>
      <c r="DZ97" s="447"/>
      <c r="EA97" s="447"/>
      <c r="EB97" s="447"/>
      <c r="EC97" s="449"/>
      <c r="ED97" s="450">
        <f t="shared" si="6258"/>
        <v>0</v>
      </c>
      <c r="EE97" s="463"/>
      <c r="EF97" s="448"/>
      <c r="EH97" s="458"/>
      <c r="EI97" s="447"/>
      <c r="EJ97" s="447"/>
      <c r="EK97" s="447"/>
      <c r="EL97" s="450">
        <f t="shared" si="6259"/>
        <v>0</v>
      </c>
      <c r="EM97" s="447"/>
      <c r="EN97" s="447"/>
      <c r="EO97" s="447"/>
      <c r="EP97" s="447"/>
      <c r="EQ97" s="447"/>
      <c r="ER97" s="449"/>
      <c r="ES97" s="450">
        <f t="shared" si="6260"/>
        <v>0</v>
      </c>
      <c r="ET97" s="463"/>
      <c r="EU97" s="448"/>
      <c r="EW97" s="458"/>
      <c r="EX97" s="447"/>
      <c r="EY97" s="447"/>
      <c r="EZ97" s="447"/>
      <c r="FA97" s="450">
        <f t="shared" si="6261"/>
        <v>0</v>
      </c>
      <c r="FB97" s="447"/>
      <c r="FC97" s="447"/>
      <c r="FD97" s="447"/>
      <c r="FE97" s="447"/>
      <c r="FF97" s="447"/>
      <c r="FG97" s="449"/>
      <c r="FH97" s="450">
        <f t="shared" si="6262"/>
        <v>0</v>
      </c>
      <c r="FI97" s="463"/>
      <c r="FJ97" s="448"/>
      <c r="FL97" s="458"/>
      <c r="FM97" s="447"/>
      <c r="FN97" s="447"/>
      <c r="FO97" s="447"/>
      <c r="FP97" s="450">
        <f t="shared" si="6263"/>
        <v>0</v>
      </c>
      <c r="FQ97" s="447"/>
      <c r="FR97" s="447"/>
      <c r="FS97" s="447"/>
      <c r="FT97" s="447"/>
      <c r="FU97" s="447"/>
      <c r="FV97" s="449"/>
      <c r="FW97" s="450">
        <f t="shared" si="6264"/>
        <v>0</v>
      </c>
      <c r="FX97" s="463"/>
      <c r="FY97" s="448"/>
      <c r="GA97" s="458"/>
      <c r="GB97" s="447"/>
      <c r="GC97" s="447"/>
      <c r="GD97" s="447"/>
      <c r="GE97" s="450">
        <f t="shared" si="6265"/>
        <v>0</v>
      </c>
      <c r="GF97" s="447"/>
      <c r="GG97" s="447"/>
      <c r="GH97" s="447"/>
      <c r="GI97" s="447"/>
      <c r="GJ97" s="447"/>
      <c r="GK97" s="449"/>
      <c r="GL97" s="450">
        <f t="shared" si="6266"/>
        <v>0</v>
      </c>
      <c r="GM97" s="463"/>
      <c r="GN97" s="448"/>
      <c r="GP97" s="458"/>
      <c r="GQ97" s="447"/>
      <c r="GR97" s="447"/>
      <c r="GS97" s="447"/>
      <c r="GT97" s="450">
        <f t="shared" si="6267"/>
        <v>0</v>
      </c>
      <c r="GU97" s="447"/>
      <c r="GV97" s="447"/>
      <c r="GW97" s="447"/>
      <c r="GX97" s="447"/>
      <c r="GY97" s="447"/>
      <c r="GZ97" s="449"/>
      <c r="HA97" s="450">
        <f t="shared" si="6268"/>
        <v>0</v>
      </c>
      <c r="HB97" s="463"/>
      <c r="HC97" s="448"/>
      <c r="HE97" s="458"/>
      <c r="HF97" s="447"/>
      <c r="HG97" s="447"/>
      <c r="HH97" s="447"/>
      <c r="HI97" s="450">
        <f t="shared" si="6269"/>
        <v>0</v>
      </c>
      <c r="HJ97" s="447"/>
      <c r="HK97" s="447"/>
      <c r="HL97" s="447"/>
      <c r="HM97" s="447"/>
      <c r="HN97" s="447"/>
      <c r="HO97" s="449"/>
      <c r="HP97" s="450">
        <f t="shared" si="6270"/>
        <v>0</v>
      </c>
      <c r="HQ97" s="463"/>
      <c r="HR97" s="448"/>
      <c r="HT97" s="458"/>
      <c r="HU97" s="447"/>
      <c r="HV97" s="447"/>
      <c r="HW97" s="447"/>
      <c r="HX97" s="450">
        <f t="shared" si="6271"/>
        <v>0</v>
      </c>
      <c r="HY97" s="447"/>
      <c r="HZ97" s="447"/>
      <c r="IA97" s="447"/>
      <c r="IB97" s="447"/>
      <c r="IC97" s="447"/>
      <c r="ID97" s="449"/>
      <c r="IE97" s="450">
        <f t="shared" si="6272"/>
        <v>0</v>
      </c>
      <c r="IF97" s="463"/>
      <c r="IG97" s="448"/>
      <c r="II97" s="458"/>
      <c r="IJ97" s="447"/>
      <c r="IK97" s="447"/>
      <c r="IL97" s="447"/>
      <c r="IM97" s="450">
        <f t="shared" si="6273"/>
        <v>0</v>
      </c>
      <c r="IN97" s="447"/>
      <c r="IO97" s="447"/>
      <c r="IP97" s="447"/>
      <c r="IQ97" s="447"/>
      <c r="IR97" s="447"/>
      <c r="IS97" s="449"/>
      <c r="IT97" s="450">
        <f t="shared" si="6274"/>
        <v>0</v>
      </c>
      <c r="IU97" s="463"/>
      <c r="IV97" s="448"/>
      <c r="IX97" s="458"/>
      <c r="IY97" s="447"/>
      <c r="IZ97" s="447"/>
      <c r="JA97" s="447"/>
      <c r="JB97" s="450">
        <f t="shared" si="6275"/>
        <v>0</v>
      </c>
      <c r="JC97" s="447"/>
      <c r="JD97" s="447"/>
      <c r="JE97" s="447"/>
      <c r="JF97" s="447"/>
      <c r="JG97" s="447"/>
      <c r="JH97" s="449"/>
      <c r="JI97" s="450">
        <f t="shared" si="6276"/>
        <v>0</v>
      </c>
      <c r="JJ97" s="463"/>
      <c r="JK97" s="448"/>
      <c r="JM97" s="458"/>
      <c r="JN97" s="447"/>
      <c r="JO97" s="447"/>
      <c r="JP97" s="447"/>
      <c r="JQ97" s="450">
        <f t="shared" si="6277"/>
        <v>0</v>
      </c>
      <c r="JR97" s="447"/>
      <c r="JS97" s="447"/>
      <c r="JT97" s="447"/>
      <c r="JU97" s="447"/>
      <c r="JV97" s="447"/>
      <c r="JW97" s="449"/>
      <c r="JX97" s="450">
        <f t="shared" si="6278"/>
        <v>0</v>
      </c>
      <c r="JY97" s="463"/>
      <c r="JZ97" s="448"/>
      <c r="KB97" s="458"/>
      <c r="KC97" s="447"/>
      <c r="KD97" s="447"/>
      <c r="KE97" s="447"/>
      <c r="KF97" s="450">
        <f t="shared" si="6279"/>
        <v>0</v>
      </c>
      <c r="KG97" s="447"/>
      <c r="KH97" s="447"/>
      <c r="KI97" s="447"/>
      <c r="KJ97" s="447"/>
      <c r="KK97" s="447"/>
      <c r="KL97" s="449"/>
      <c r="KM97" s="450">
        <f t="shared" si="6280"/>
        <v>0</v>
      </c>
      <c r="KN97" s="463"/>
      <c r="KO97" s="448"/>
      <c r="KQ97" s="458"/>
      <c r="KR97" s="447"/>
      <c r="KS97" s="447"/>
      <c r="KT97" s="447"/>
      <c r="KU97" s="450">
        <f t="shared" si="6281"/>
        <v>0</v>
      </c>
      <c r="KV97" s="447"/>
      <c r="KW97" s="447"/>
      <c r="KX97" s="447"/>
      <c r="KY97" s="447"/>
      <c r="KZ97" s="447"/>
      <c r="LA97" s="449"/>
      <c r="LB97" s="450">
        <f t="shared" si="6282"/>
        <v>0</v>
      </c>
      <c r="LC97" s="463"/>
      <c r="LD97" s="448"/>
      <c r="LF97" s="458"/>
      <c r="LG97" s="447"/>
      <c r="LH97" s="447"/>
      <c r="LI97" s="447"/>
      <c r="LJ97" s="450">
        <f t="shared" si="6283"/>
        <v>0</v>
      </c>
      <c r="LK97" s="447"/>
      <c r="LL97" s="447"/>
      <c r="LM97" s="447"/>
      <c r="LN97" s="447"/>
      <c r="LO97" s="447"/>
      <c r="LP97" s="449"/>
      <c r="LQ97" s="450">
        <f t="shared" si="6284"/>
        <v>0</v>
      </c>
      <c r="LR97" s="463"/>
      <c r="LS97" s="448"/>
      <c r="LU97" s="458"/>
      <c r="LV97" s="447"/>
      <c r="LW97" s="447"/>
      <c r="LX97" s="447"/>
      <c r="LY97" s="450">
        <f t="shared" si="6285"/>
        <v>0</v>
      </c>
      <c r="LZ97" s="447"/>
      <c r="MA97" s="447"/>
      <c r="MB97" s="447"/>
      <c r="MC97" s="447"/>
      <c r="MD97" s="447"/>
      <c r="ME97" s="449"/>
      <c r="MF97" s="450">
        <f t="shared" si="6286"/>
        <v>0</v>
      </c>
      <c r="MG97" s="463"/>
      <c r="MH97" s="448"/>
      <c r="MJ97" s="458"/>
      <c r="MK97" s="447"/>
      <c r="ML97" s="447"/>
      <c r="MM97" s="447"/>
      <c r="MN97" s="450">
        <f t="shared" si="6287"/>
        <v>0</v>
      </c>
      <c r="MO97" s="447"/>
      <c r="MP97" s="447"/>
      <c r="MQ97" s="447"/>
      <c r="MR97" s="447"/>
      <c r="MS97" s="447"/>
      <c r="MT97" s="449"/>
      <c r="MU97" s="450">
        <f t="shared" si="6288"/>
        <v>0</v>
      </c>
      <c r="MV97" s="463"/>
      <c r="MW97" s="448"/>
      <c r="MY97" s="458"/>
      <c r="MZ97" s="447"/>
      <c r="NA97" s="447"/>
      <c r="NB97" s="447"/>
      <c r="NC97" s="450">
        <f t="shared" si="6289"/>
        <v>0</v>
      </c>
      <c r="ND97" s="447"/>
      <c r="NE97" s="447"/>
      <c r="NF97" s="447"/>
      <c r="NG97" s="447"/>
      <c r="NH97" s="447"/>
      <c r="NI97" s="449"/>
      <c r="NJ97" s="450">
        <f t="shared" si="6290"/>
        <v>0</v>
      </c>
      <c r="NK97" s="463"/>
      <c r="NL97" s="448"/>
      <c r="NN97" s="458"/>
      <c r="NO97" s="447"/>
      <c r="NP97" s="447"/>
      <c r="NQ97" s="447"/>
      <c r="NR97" s="450">
        <f t="shared" si="6291"/>
        <v>0</v>
      </c>
      <c r="NS97" s="447"/>
      <c r="NT97" s="447"/>
      <c r="NU97" s="447"/>
      <c r="NV97" s="447"/>
      <c r="NW97" s="447"/>
      <c r="NX97" s="449"/>
      <c r="NY97" s="450">
        <f t="shared" si="6292"/>
        <v>0</v>
      </c>
      <c r="NZ97" s="463"/>
      <c r="OA97" s="448"/>
      <c r="OC97" s="458"/>
      <c r="OD97" s="447"/>
      <c r="OE97" s="447"/>
      <c r="OF97" s="447"/>
      <c r="OG97" s="450">
        <f t="shared" si="6293"/>
        <v>0</v>
      </c>
      <c r="OH97" s="447"/>
      <c r="OI97" s="447"/>
      <c r="OJ97" s="447"/>
      <c r="OK97" s="447"/>
      <c r="OL97" s="447"/>
      <c r="OM97" s="449"/>
      <c r="ON97" s="450">
        <f t="shared" si="6294"/>
        <v>0</v>
      </c>
      <c r="OO97" s="463"/>
      <c r="OP97" s="448"/>
      <c r="OR97" s="458"/>
      <c r="OS97" s="447"/>
      <c r="OT97" s="447"/>
      <c r="OU97" s="447"/>
      <c r="OV97" s="450">
        <f t="shared" si="6295"/>
        <v>0</v>
      </c>
      <c r="OW97" s="447"/>
      <c r="OX97" s="447"/>
      <c r="OY97" s="447"/>
      <c r="OZ97" s="447"/>
      <c r="PA97" s="447"/>
      <c r="PB97" s="449"/>
      <c r="PC97" s="450">
        <f t="shared" si="6296"/>
        <v>0</v>
      </c>
      <c r="PD97" s="463"/>
      <c r="PE97" s="448"/>
      <c r="PG97" s="458"/>
      <c r="PH97" s="447"/>
      <c r="PI97" s="447"/>
      <c r="PJ97" s="447"/>
      <c r="PK97" s="450">
        <f t="shared" si="6297"/>
        <v>0</v>
      </c>
      <c r="PL97" s="447"/>
      <c r="PM97" s="447"/>
      <c r="PN97" s="447"/>
      <c r="PO97" s="447"/>
      <c r="PP97" s="447"/>
      <c r="PQ97" s="449"/>
      <c r="PR97" s="450">
        <f t="shared" si="6298"/>
        <v>0</v>
      </c>
      <c r="PS97" s="463"/>
      <c r="PT97" s="448"/>
      <c r="PV97" s="458"/>
      <c r="PW97" s="447"/>
      <c r="PX97" s="447"/>
      <c r="PY97" s="447"/>
      <c r="PZ97" s="450">
        <f t="shared" si="6299"/>
        <v>0</v>
      </c>
      <c r="QA97" s="447"/>
      <c r="QB97" s="447"/>
      <c r="QC97" s="447"/>
      <c r="QD97" s="447"/>
      <c r="QE97" s="447"/>
      <c r="QF97" s="449"/>
      <c r="QG97" s="450">
        <f t="shared" si="6300"/>
        <v>0</v>
      </c>
      <c r="QH97" s="463"/>
      <c r="QI97" s="448"/>
      <c r="QK97" s="458"/>
      <c r="QL97" s="447"/>
      <c r="QM97" s="447"/>
      <c r="QN97" s="447"/>
      <c r="QO97" s="450">
        <f t="shared" si="6301"/>
        <v>0</v>
      </c>
      <c r="QP97" s="447"/>
      <c r="QQ97" s="447"/>
      <c r="QR97" s="447"/>
      <c r="QS97" s="447"/>
      <c r="QT97" s="447"/>
      <c r="QU97" s="449"/>
      <c r="QV97" s="450">
        <f t="shared" si="6302"/>
        <v>0</v>
      </c>
      <c r="QW97" s="463"/>
      <c r="QX97" s="448"/>
      <c r="QZ97" s="458"/>
      <c r="RA97" s="447"/>
      <c r="RB97" s="447"/>
      <c r="RC97" s="447"/>
      <c r="RD97" s="450">
        <f t="shared" si="6303"/>
        <v>0</v>
      </c>
      <c r="RE97" s="447"/>
      <c r="RF97" s="447"/>
      <c r="RG97" s="447"/>
      <c r="RH97" s="447"/>
      <c r="RI97" s="447"/>
      <c r="RJ97" s="449"/>
      <c r="RK97" s="450">
        <f t="shared" si="6304"/>
        <v>0</v>
      </c>
      <c r="RL97" s="463"/>
      <c r="RM97" s="448"/>
      <c r="RO97" s="458"/>
      <c r="RP97" s="447"/>
      <c r="RQ97" s="447"/>
      <c r="RR97" s="447"/>
      <c r="RS97" s="450">
        <f t="shared" si="6305"/>
        <v>0</v>
      </c>
      <c r="RT97" s="447"/>
      <c r="RU97" s="447"/>
      <c r="RV97" s="447"/>
      <c r="RW97" s="447"/>
      <c r="RX97" s="447"/>
      <c r="RY97" s="449"/>
      <c r="RZ97" s="450">
        <f t="shared" si="6306"/>
        <v>0</v>
      </c>
      <c r="SA97" s="463"/>
      <c r="SB97" s="448"/>
      <c r="SD97" s="458"/>
      <c r="SE97" s="447"/>
      <c r="SF97" s="447"/>
      <c r="SG97" s="447"/>
      <c r="SH97" s="450">
        <f t="shared" si="6307"/>
        <v>0</v>
      </c>
      <c r="SI97" s="447"/>
      <c r="SJ97" s="447"/>
      <c r="SK97" s="447"/>
      <c r="SL97" s="447"/>
      <c r="SM97" s="447"/>
      <c r="SN97" s="449"/>
      <c r="SO97" s="450">
        <f t="shared" si="6308"/>
        <v>0</v>
      </c>
      <c r="SP97" s="463"/>
      <c r="SQ97" s="448"/>
      <c r="SS97" s="458"/>
      <c r="ST97" s="447"/>
      <c r="SU97" s="447"/>
      <c r="SV97" s="447"/>
      <c r="SW97" s="450">
        <f t="shared" si="6309"/>
        <v>0</v>
      </c>
      <c r="SX97" s="447"/>
      <c r="SY97" s="447"/>
      <c r="SZ97" s="447"/>
      <c r="TA97" s="447"/>
      <c r="TB97" s="447"/>
      <c r="TC97" s="449"/>
      <c r="TD97" s="450">
        <f t="shared" si="6310"/>
        <v>0</v>
      </c>
      <c r="TE97" s="463"/>
      <c r="TF97" s="448"/>
      <c r="TH97" s="458"/>
      <c r="TI97" s="447"/>
      <c r="TJ97" s="447"/>
      <c r="TK97" s="447"/>
      <c r="TL97" s="450">
        <f t="shared" si="6311"/>
        <v>0</v>
      </c>
      <c r="TM97" s="447"/>
      <c r="TN97" s="447"/>
      <c r="TO97" s="447"/>
      <c r="TP97" s="447"/>
      <c r="TQ97" s="447"/>
      <c r="TR97" s="449"/>
      <c r="TS97" s="450">
        <f t="shared" si="6312"/>
        <v>0</v>
      </c>
      <c r="TT97" s="463"/>
      <c r="TU97" s="448"/>
      <c r="TW97" s="458"/>
      <c r="TX97" s="447"/>
      <c r="TY97" s="447"/>
      <c r="TZ97" s="447"/>
      <c r="UA97" s="450">
        <f t="shared" si="6313"/>
        <v>0</v>
      </c>
      <c r="UB97" s="447"/>
      <c r="UC97" s="447"/>
      <c r="UD97" s="447"/>
      <c r="UE97" s="447"/>
      <c r="UF97" s="447"/>
      <c r="UG97" s="449"/>
      <c r="UH97" s="450">
        <f t="shared" si="6314"/>
        <v>0</v>
      </c>
      <c r="UI97" s="463"/>
      <c r="UJ97" s="448"/>
      <c r="UL97" s="458"/>
      <c r="UM97" s="447"/>
      <c r="UN97" s="447"/>
      <c r="UO97" s="447"/>
      <c r="UP97" s="450">
        <f t="shared" si="6315"/>
        <v>0</v>
      </c>
      <c r="UQ97" s="447"/>
      <c r="UR97" s="447"/>
      <c r="US97" s="447"/>
      <c r="UT97" s="447"/>
      <c r="UU97" s="447"/>
      <c r="UV97" s="449"/>
      <c r="UW97" s="450">
        <f t="shared" si="6316"/>
        <v>0</v>
      </c>
      <c r="UX97" s="463"/>
      <c r="UY97" s="448"/>
      <c r="VA97" s="458"/>
      <c r="VB97" s="447"/>
      <c r="VC97" s="447"/>
      <c r="VD97" s="447"/>
      <c r="VE97" s="450">
        <f t="shared" si="6317"/>
        <v>0</v>
      </c>
      <c r="VF97" s="447"/>
      <c r="VG97" s="447"/>
      <c r="VH97" s="447"/>
      <c r="VI97" s="447"/>
      <c r="VJ97" s="447"/>
      <c r="VK97" s="449"/>
      <c r="VL97" s="450">
        <f t="shared" si="6318"/>
        <v>0</v>
      </c>
      <c r="VM97" s="463"/>
      <c r="VN97" s="448"/>
      <c r="VP97" s="458"/>
      <c r="VQ97" s="447"/>
      <c r="VR97" s="447"/>
      <c r="VS97" s="447"/>
      <c r="VT97" s="450">
        <f t="shared" si="6319"/>
        <v>0</v>
      </c>
      <c r="VU97" s="447"/>
      <c r="VV97" s="447"/>
      <c r="VW97" s="447"/>
      <c r="VX97" s="447"/>
      <c r="VY97" s="447"/>
      <c r="VZ97" s="449"/>
      <c r="WA97" s="450">
        <f t="shared" si="6320"/>
        <v>0</v>
      </c>
      <c r="WB97" s="463"/>
      <c r="WC97" s="448"/>
      <c r="WE97" s="458"/>
      <c r="WF97" s="447"/>
      <c r="WG97" s="447"/>
      <c r="WH97" s="447"/>
      <c r="WI97" s="450">
        <f t="shared" si="6321"/>
        <v>0</v>
      </c>
      <c r="WJ97" s="447"/>
      <c r="WK97" s="447"/>
      <c r="WL97" s="447"/>
      <c r="WM97" s="447"/>
      <c r="WN97" s="447"/>
      <c r="WO97" s="449"/>
      <c r="WP97" s="450">
        <f t="shared" si="6322"/>
        <v>0</v>
      </c>
      <c r="WQ97" s="463"/>
      <c r="WR97" s="448"/>
      <c r="WT97" s="458"/>
      <c r="WU97" s="447"/>
      <c r="WV97" s="447"/>
      <c r="WW97" s="447"/>
      <c r="WX97" s="450">
        <f t="shared" si="6323"/>
        <v>0</v>
      </c>
      <c r="WY97" s="447"/>
      <c r="WZ97" s="447"/>
      <c r="XA97" s="447"/>
      <c r="XB97" s="447"/>
      <c r="XC97" s="447"/>
      <c r="XD97" s="449"/>
      <c r="XE97" s="450">
        <f t="shared" si="6324"/>
        <v>0</v>
      </c>
      <c r="XF97" s="463"/>
      <c r="XG97" s="448"/>
      <c r="XI97" s="458"/>
      <c r="XJ97" s="447"/>
      <c r="XK97" s="447"/>
      <c r="XL97" s="447"/>
      <c r="XM97" s="450">
        <f t="shared" si="6325"/>
        <v>0</v>
      </c>
      <c r="XN97" s="447"/>
      <c r="XO97" s="447"/>
      <c r="XP97" s="447"/>
      <c r="XQ97" s="447"/>
      <c r="XR97" s="447"/>
      <c r="XS97" s="449"/>
      <c r="XT97" s="450">
        <f t="shared" si="6326"/>
        <v>0</v>
      </c>
      <c r="XU97" s="463"/>
      <c r="XV97" s="448"/>
      <c r="XX97" s="458"/>
      <c r="XY97" s="447"/>
      <c r="XZ97" s="447"/>
      <c r="YA97" s="447"/>
      <c r="YB97" s="450">
        <f t="shared" si="6327"/>
        <v>0</v>
      </c>
      <c r="YC97" s="447"/>
      <c r="YD97" s="447"/>
      <c r="YE97" s="447"/>
      <c r="YF97" s="447"/>
      <c r="YG97" s="447"/>
      <c r="YH97" s="449"/>
      <c r="YI97" s="450">
        <f t="shared" si="6328"/>
        <v>0</v>
      </c>
      <c r="YJ97" s="463"/>
      <c r="YK97" s="448"/>
      <c r="YM97" s="458"/>
      <c r="YN97" s="447"/>
      <c r="YO97" s="447"/>
      <c r="YP97" s="447"/>
      <c r="YQ97" s="450">
        <f t="shared" si="6329"/>
        <v>0</v>
      </c>
      <c r="YR97" s="447"/>
      <c r="YS97" s="447"/>
      <c r="YT97" s="447"/>
      <c r="YU97" s="447"/>
      <c r="YV97" s="447"/>
      <c r="YW97" s="449"/>
      <c r="YX97" s="450">
        <f t="shared" si="6330"/>
        <v>0</v>
      </c>
      <c r="YY97" s="463"/>
      <c r="YZ97" s="448"/>
      <c r="ZB97" s="458"/>
      <c r="ZC97" s="447"/>
      <c r="ZD97" s="447"/>
      <c r="ZE97" s="447"/>
      <c r="ZF97" s="450">
        <f t="shared" si="6331"/>
        <v>0</v>
      </c>
      <c r="ZG97" s="447"/>
      <c r="ZH97" s="447"/>
      <c r="ZI97" s="447"/>
      <c r="ZJ97" s="447"/>
      <c r="ZK97" s="447"/>
      <c r="ZL97" s="449"/>
      <c r="ZM97" s="450">
        <f t="shared" si="6332"/>
        <v>0</v>
      </c>
      <c r="ZN97" s="463"/>
      <c r="ZO97" s="448"/>
      <c r="ZQ97" s="458"/>
      <c r="ZR97" s="447"/>
      <c r="ZS97" s="447"/>
      <c r="ZT97" s="447"/>
      <c r="ZU97" s="450">
        <f t="shared" si="6333"/>
        <v>0</v>
      </c>
      <c r="ZV97" s="447"/>
      <c r="ZW97" s="447"/>
      <c r="ZX97" s="447"/>
      <c r="ZY97" s="447"/>
      <c r="ZZ97" s="447"/>
      <c r="AAA97" s="449"/>
      <c r="AAB97" s="450">
        <f t="shared" si="6334"/>
        <v>0</v>
      </c>
      <c r="AAC97" s="463"/>
      <c r="AAD97" s="448"/>
      <c r="AAF97" s="458"/>
      <c r="AAG97" s="447"/>
      <c r="AAH97" s="447"/>
      <c r="AAI97" s="447"/>
      <c r="AAJ97" s="450">
        <f t="shared" si="6335"/>
        <v>0</v>
      </c>
      <c r="AAK97" s="447"/>
      <c r="AAL97" s="447"/>
      <c r="AAM97" s="447"/>
      <c r="AAN97" s="447"/>
      <c r="AAO97" s="447"/>
      <c r="AAP97" s="449"/>
      <c r="AAQ97" s="450">
        <f t="shared" si="6336"/>
        <v>0</v>
      </c>
      <c r="AAR97" s="463"/>
      <c r="AAS97" s="448"/>
      <c r="AAU97" s="458"/>
      <c r="AAV97" s="447"/>
      <c r="AAW97" s="447"/>
      <c r="AAX97" s="447"/>
      <c r="AAY97" s="450">
        <f t="shared" si="6337"/>
        <v>0</v>
      </c>
      <c r="AAZ97" s="447"/>
      <c r="ABA97" s="447"/>
      <c r="ABB97" s="447"/>
      <c r="ABC97" s="447"/>
      <c r="ABD97" s="447"/>
      <c r="ABE97" s="449"/>
      <c r="ABF97" s="450">
        <f t="shared" si="6338"/>
        <v>0</v>
      </c>
      <c r="ABG97" s="463"/>
      <c r="ABH97" s="448"/>
      <c r="ABJ97" s="458"/>
      <c r="ABK97" s="447"/>
      <c r="ABL97" s="447"/>
      <c r="ABM97" s="447"/>
      <c r="ABN97" s="450">
        <f t="shared" si="6339"/>
        <v>0</v>
      </c>
      <c r="ABO97" s="447"/>
      <c r="ABP97" s="447"/>
      <c r="ABQ97" s="447"/>
      <c r="ABR97" s="447"/>
      <c r="ABS97" s="447"/>
      <c r="ABT97" s="449"/>
      <c r="ABU97" s="450">
        <f t="shared" si="6340"/>
        <v>0</v>
      </c>
      <c r="ABV97" s="463"/>
      <c r="ABW97" s="448"/>
      <c r="ABY97" s="458"/>
      <c r="ABZ97" s="447"/>
      <c r="ACA97" s="447"/>
      <c r="ACB97" s="447"/>
      <c r="ACC97" s="450">
        <f t="shared" si="6341"/>
        <v>0</v>
      </c>
      <c r="ACD97" s="447"/>
      <c r="ACE97" s="447"/>
      <c r="ACF97" s="447"/>
      <c r="ACG97" s="447"/>
      <c r="ACH97" s="447"/>
      <c r="ACI97" s="449"/>
      <c r="ACJ97" s="450">
        <f t="shared" si="6342"/>
        <v>0</v>
      </c>
      <c r="ACK97" s="463"/>
      <c r="ACL97" s="448"/>
      <c r="ACN97" s="458"/>
      <c r="ACO97" s="447"/>
      <c r="ACP97" s="447"/>
      <c r="ACQ97" s="447"/>
      <c r="ACR97" s="450">
        <f t="shared" si="6343"/>
        <v>0</v>
      </c>
      <c r="ACS97" s="447"/>
      <c r="ACT97" s="447"/>
      <c r="ACU97" s="447"/>
      <c r="ACV97" s="447"/>
      <c r="ACW97" s="447"/>
      <c r="ACX97" s="449"/>
      <c r="ACY97" s="450">
        <f t="shared" si="6344"/>
        <v>0</v>
      </c>
      <c r="ACZ97" s="463"/>
      <c r="ADA97" s="448"/>
      <c r="ADC97" s="458"/>
      <c r="ADD97" s="447"/>
      <c r="ADE97" s="447"/>
      <c r="ADF97" s="447"/>
      <c r="ADG97" s="450">
        <f t="shared" si="6345"/>
        <v>0</v>
      </c>
      <c r="ADH97" s="447"/>
      <c r="ADI97" s="447"/>
      <c r="ADJ97" s="447"/>
      <c r="ADK97" s="447"/>
      <c r="ADL97" s="447"/>
      <c r="ADM97" s="449"/>
      <c r="ADN97" s="450">
        <f t="shared" si="6346"/>
        <v>0</v>
      </c>
      <c r="ADO97" s="463"/>
      <c r="ADP97" s="448"/>
      <c r="ADR97" s="458"/>
      <c r="ADS97" s="447"/>
      <c r="ADT97" s="447"/>
      <c r="ADU97" s="447"/>
      <c r="ADV97" s="450">
        <f t="shared" si="6347"/>
        <v>0</v>
      </c>
      <c r="ADW97" s="447"/>
      <c r="ADX97" s="447"/>
      <c r="ADY97" s="447"/>
      <c r="ADZ97" s="447"/>
      <c r="AEA97" s="447"/>
      <c r="AEB97" s="449"/>
      <c r="AEC97" s="450">
        <f t="shared" si="6348"/>
        <v>0</v>
      </c>
      <c r="AED97" s="463"/>
      <c r="AEE97" s="448"/>
      <c r="AEG97" s="458"/>
      <c r="AEH97" s="447"/>
      <c r="AEI97" s="447"/>
      <c r="AEJ97" s="447"/>
      <c r="AEK97" s="450">
        <f t="shared" si="6349"/>
        <v>0</v>
      </c>
      <c r="AEL97" s="447"/>
      <c r="AEM97" s="447"/>
      <c r="AEN97" s="447"/>
      <c r="AEO97" s="447"/>
      <c r="AEP97" s="447"/>
      <c r="AEQ97" s="449"/>
      <c r="AER97" s="450">
        <f t="shared" si="6350"/>
        <v>0</v>
      </c>
      <c r="AES97" s="463"/>
      <c r="AET97" s="448"/>
      <c r="AEV97" s="458"/>
      <c r="AEW97" s="447"/>
      <c r="AEX97" s="447"/>
      <c r="AEY97" s="447"/>
      <c r="AEZ97" s="450">
        <f t="shared" si="6351"/>
        <v>0</v>
      </c>
      <c r="AFA97" s="447"/>
      <c r="AFB97" s="447"/>
      <c r="AFC97" s="447"/>
      <c r="AFD97" s="447"/>
      <c r="AFE97" s="447"/>
      <c r="AFF97" s="449"/>
      <c r="AFG97" s="450">
        <f t="shared" si="6352"/>
        <v>0</v>
      </c>
      <c r="AFH97" s="463"/>
      <c r="AFI97" s="448"/>
      <c r="AFK97" s="458"/>
      <c r="AFL97" s="447"/>
      <c r="AFM97" s="447"/>
      <c r="AFN97" s="447"/>
      <c r="AFO97" s="450">
        <f t="shared" si="6353"/>
        <v>0</v>
      </c>
      <c r="AFP97" s="447"/>
      <c r="AFQ97" s="447"/>
      <c r="AFR97" s="447"/>
      <c r="AFS97" s="447"/>
      <c r="AFT97" s="447"/>
      <c r="AFU97" s="449"/>
      <c r="AFV97" s="450">
        <f t="shared" si="6354"/>
        <v>0</v>
      </c>
      <c r="AFW97" s="463"/>
      <c r="AFX97" s="448"/>
      <c r="AFZ97" s="458"/>
      <c r="AGA97" s="447"/>
      <c r="AGB97" s="447"/>
      <c r="AGC97" s="447"/>
      <c r="AGD97" s="450">
        <f t="shared" si="6355"/>
        <v>0</v>
      </c>
      <c r="AGE97" s="447"/>
      <c r="AGF97" s="447"/>
      <c r="AGG97" s="447"/>
      <c r="AGH97" s="447"/>
      <c r="AGI97" s="447"/>
      <c r="AGJ97" s="449"/>
      <c r="AGK97" s="450">
        <f t="shared" si="6356"/>
        <v>0</v>
      </c>
      <c r="AGL97" s="463"/>
      <c r="AGM97" s="448"/>
      <c r="AGO97" s="458"/>
      <c r="AGP97" s="447"/>
      <c r="AGQ97" s="447"/>
      <c r="AGR97" s="447"/>
      <c r="AGS97" s="450">
        <f t="shared" si="6357"/>
        <v>0</v>
      </c>
      <c r="AGT97" s="447"/>
      <c r="AGU97" s="447"/>
      <c r="AGV97" s="447"/>
      <c r="AGW97" s="447"/>
      <c r="AGX97" s="447"/>
      <c r="AGY97" s="449"/>
      <c r="AGZ97" s="450">
        <f t="shared" si="6358"/>
        <v>0</v>
      </c>
      <c r="AHA97" s="463"/>
      <c r="AHB97" s="448"/>
      <c r="AHD97" s="458"/>
      <c r="AHE97" s="447"/>
      <c r="AHF97" s="447"/>
      <c r="AHG97" s="447"/>
      <c r="AHH97" s="450">
        <f t="shared" si="6359"/>
        <v>0</v>
      </c>
      <c r="AHI97" s="447"/>
      <c r="AHJ97" s="447"/>
      <c r="AHK97" s="447"/>
      <c r="AHL97" s="447"/>
      <c r="AHM97" s="447"/>
      <c r="AHN97" s="449"/>
      <c r="AHO97" s="450">
        <f t="shared" si="6360"/>
        <v>0</v>
      </c>
      <c r="AHP97" s="463"/>
      <c r="AHQ97" s="448"/>
      <c r="AHS97" s="458"/>
      <c r="AHT97" s="447"/>
      <c r="AHU97" s="447"/>
      <c r="AHV97" s="447"/>
      <c r="AHW97" s="450">
        <f t="shared" si="6361"/>
        <v>0</v>
      </c>
      <c r="AHX97" s="447"/>
      <c r="AHY97" s="447"/>
      <c r="AHZ97" s="447"/>
      <c r="AIA97" s="447"/>
      <c r="AIB97" s="447"/>
      <c r="AIC97" s="449"/>
      <c r="AID97" s="450">
        <f t="shared" si="6362"/>
        <v>0</v>
      </c>
      <c r="AIE97" s="463"/>
      <c r="AIF97" s="448"/>
      <c r="AIH97" s="458"/>
      <c r="AII97" s="447"/>
      <c r="AIJ97" s="447"/>
      <c r="AIK97" s="447"/>
      <c r="AIL97" s="450">
        <f t="shared" si="6363"/>
        <v>0</v>
      </c>
      <c r="AIM97" s="447"/>
      <c r="AIN97" s="447"/>
      <c r="AIO97" s="447"/>
      <c r="AIP97" s="447"/>
      <c r="AIQ97" s="447"/>
      <c r="AIR97" s="449"/>
      <c r="AIS97" s="450">
        <f t="shared" si="6364"/>
        <v>0</v>
      </c>
      <c r="AIT97" s="463"/>
      <c r="AIU97" s="448"/>
      <c r="AIW97" s="458"/>
      <c r="AIX97" s="447"/>
      <c r="AIY97" s="447"/>
      <c r="AIZ97" s="447"/>
      <c r="AJA97" s="450">
        <f t="shared" si="6365"/>
        <v>0</v>
      </c>
      <c r="AJB97" s="447"/>
      <c r="AJC97" s="447"/>
      <c r="AJD97" s="447"/>
      <c r="AJE97" s="447"/>
      <c r="AJF97" s="447"/>
      <c r="AJG97" s="449"/>
      <c r="AJH97" s="450">
        <f t="shared" si="6366"/>
        <v>0</v>
      </c>
      <c r="AJI97" s="463"/>
      <c r="AJJ97" s="448"/>
      <c r="AJL97" s="458"/>
      <c r="AJM97" s="447"/>
      <c r="AJN97" s="447"/>
      <c r="AJO97" s="447"/>
      <c r="AJP97" s="450">
        <f t="shared" si="6367"/>
        <v>0</v>
      </c>
      <c r="AJQ97" s="447"/>
      <c r="AJR97" s="447"/>
      <c r="AJS97" s="447"/>
      <c r="AJT97" s="447"/>
      <c r="AJU97" s="447"/>
      <c r="AJV97" s="449"/>
      <c r="AJW97" s="450">
        <f t="shared" si="6368"/>
        <v>0</v>
      </c>
      <c r="AJX97" s="463"/>
      <c r="AJY97" s="448"/>
      <c r="AKA97" s="458"/>
      <c r="AKB97" s="447"/>
      <c r="AKC97" s="447"/>
      <c r="AKD97" s="447"/>
      <c r="AKE97" s="450">
        <f t="shared" si="6369"/>
        <v>0</v>
      </c>
      <c r="AKF97" s="447"/>
      <c r="AKG97" s="447"/>
      <c r="AKH97" s="447"/>
      <c r="AKI97" s="447"/>
      <c r="AKJ97" s="447"/>
      <c r="AKK97" s="449"/>
      <c r="AKL97" s="450">
        <f t="shared" si="6370"/>
        <v>0</v>
      </c>
      <c r="AKM97" s="463"/>
      <c r="AKN97" s="448"/>
      <c r="AKP97" s="458"/>
      <c r="AKQ97" s="447"/>
      <c r="AKR97" s="447"/>
      <c r="AKS97" s="447"/>
      <c r="AKT97" s="450">
        <f t="shared" si="6371"/>
        <v>0</v>
      </c>
      <c r="AKU97" s="447"/>
      <c r="AKV97" s="447"/>
      <c r="AKW97" s="447"/>
      <c r="AKX97" s="447"/>
      <c r="AKY97" s="447"/>
      <c r="AKZ97" s="449"/>
      <c r="ALA97" s="450">
        <f t="shared" si="6372"/>
        <v>0</v>
      </c>
      <c r="ALB97" s="463"/>
      <c r="ALC97" s="448"/>
      <c r="ALE97" s="458"/>
      <c r="ALF97" s="447"/>
      <c r="ALG97" s="447"/>
      <c r="ALH97" s="447"/>
      <c r="ALI97" s="450">
        <f t="shared" si="6373"/>
        <v>0</v>
      </c>
      <c r="ALJ97" s="447"/>
      <c r="ALK97" s="447"/>
      <c r="ALL97" s="447"/>
      <c r="ALM97" s="447"/>
      <c r="ALN97" s="447"/>
      <c r="ALO97" s="449"/>
      <c r="ALP97" s="450">
        <f t="shared" si="6374"/>
        <v>0</v>
      </c>
      <c r="ALQ97" s="463"/>
      <c r="ALR97" s="448"/>
      <c r="ALT97" s="458"/>
      <c r="ALU97" s="447"/>
      <c r="ALV97" s="447"/>
      <c r="ALW97" s="447"/>
      <c r="ALX97" s="450">
        <f t="shared" si="6375"/>
        <v>0</v>
      </c>
      <c r="ALY97" s="447"/>
      <c r="ALZ97" s="447"/>
      <c r="AMA97" s="447"/>
      <c r="AMB97" s="447"/>
      <c r="AMC97" s="447"/>
      <c r="AMD97" s="449"/>
      <c r="AME97" s="450">
        <f t="shared" si="6376"/>
        <v>0</v>
      </c>
      <c r="AMF97" s="463"/>
      <c r="AMG97" s="448"/>
      <c r="AMI97" s="458"/>
      <c r="AMJ97" s="447"/>
      <c r="AMK97" s="447"/>
      <c r="AML97" s="447"/>
      <c r="AMM97" s="450">
        <f t="shared" si="6377"/>
        <v>0</v>
      </c>
      <c r="AMN97" s="447"/>
      <c r="AMO97" s="447"/>
      <c r="AMP97" s="447"/>
      <c r="AMQ97" s="447"/>
      <c r="AMR97" s="447"/>
      <c r="AMS97" s="449"/>
      <c r="AMT97" s="450">
        <f t="shared" si="6378"/>
        <v>0</v>
      </c>
      <c r="AMU97" s="463"/>
      <c r="AMV97" s="448"/>
      <c r="AMX97" s="458"/>
      <c r="AMY97" s="447"/>
      <c r="AMZ97" s="447"/>
      <c r="ANA97" s="447"/>
      <c r="ANB97" s="450">
        <f t="shared" si="6379"/>
        <v>0</v>
      </c>
      <c r="ANC97" s="447"/>
      <c r="AND97" s="447"/>
      <c r="ANE97" s="447"/>
      <c r="ANF97" s="447"/>
      <c r="ANG97" s="447"/>
      <c r="ANH97" s="449"/>
      <c r="ANI97" s="450">
        <f t="shared" si="6380"/>
        <v>0</v>
      </c>
      <c r="ANJ97" s="463"/>
      <c r="ANK97" s="448"/>
      <c r="ANM97" s="458"/>
      <c r="ANN97" s="447"/>
      <c r="ANO97" s="447"/>
      <c r="ANP97" s="447"/>
      <c r="ANQ97" s="450">
        <f t="shared" si="6381"/>
        <v>0</v>
      </c>
      <c r="ANR97" s="447"/>
      <c r="ANS97" s="447"/>
      <c r="ANT97" s="447"/>
      <c r="ANU97" s="447"/>
      <c r="ANV97" s="447"/>
      <c r="ANW97" s="449"/>
      <c r="ANX97" s="450">
        <f t="shared" si="6382"/>
        <v>0</v>
      </c>
      <c r="ANY97" s="463"/>
      <c r="ANZ97" s="448"/>
      <c r="AOB97" s="458"/>
      <c r="AOC97" s="447"/>
      <c r="AOD97" s="447"/>
      <c r="AOE97" s="447"/>
      <c r="AOF97" s="450">
        <f t="shared" si="6383"/>
        <v>0</v>
      </c>
      <c r="AOG97" s="447"/>
      <c r="AOH97" s="447"/>
      <c r="AOI97" s="447"/>
      <c r="AOJ97" s="447"/>
      <c r="AOK97" s="447"/>
      <c r="AOL97" s="449"/>
      <c r="AOM97" s="450">
        <f t="shared" si="6384"/>
        <v>0</v>
      </c>
      <c r="AON97" s="463"/>
      <c r="AOO97" s="448"/>
      <c r="AOQ97" s="458"/>
      <c r="AOR97" s="447"/>
      <c r="AOS97" s="447"/>
      <c r="AOT97" s="447"/>
      <c r="AOU97" s="450">
        <f t="shared" si="6385"/>
        <v>0</v>
      </c>
      <c r="AOV97" s="447"/>
      <c r="AOW97" s="447"/>
      <c r="AOX97" s="447"/>
      <c r="AOY97" s="447"/>
      <c r="AOZ97" s="447"/>
      <c r="APA97" s="449"/>
      <c r="APB97" s="450">
        <f t="shared" si="6386"/>
        <v>0</v>
      </c>
      <c r="APC97" s="463"/>
      <c r="APD97" s="448"/>
      <c r="APF97" s="458"/>
      <c r="APG97" s="447"/>
      <c r="APH97" s="447"/>
      <c r="API97" s="447"/>
      <c r="APJ97" s="450">
        <f t="shared" si="6387"/>
        <v>0</v>
      </c>
      <c r="APK97" s="447"/>
      <c r="APL97" s="447"/>
      <c r="APM97" s="447"/>
      <c r="APN97" s="447"/>
      <c r="APO97" s="447"/>
      <c r="APP97" s="449"/>
      <c r="APQ97" s="450">
        <f t="shared" si="6388"/>
        <v>0</v>
      </c>
      <c r="APR97" s="463"/>
      <c r="APS97" s="448"/>
      <c r="APU97" s="458"/>
      <c r="APV97" s="447"/>
      <c r="APW97" s="447"/>
      <c r="APX97" s="447"/>
      <c r="APY97" s="450">
        <f t="shared" si="6389"/>
        <v>0</v>
      </c>
      <c r="APZ97" s="447"/>
      <c r="AQA97" s="447"/>
      <c r="AQB97" s="447"/>
      <c r="AQC97" s="447"/>
      <c r="AQD97" s="447"/>
      <c r="AQE97" s="449"/>
      <c r="AQF97" s="450">
        <f t="shared" si="6390"/>
        <v>0</v>
      </c>
      <c r="AQG97" s="463"/>
      <c r="AQH97" s="448"/>
      <c r="AQJ97" s="458"/>
      <c r="AQK97" s="447"/>
      <c r="AQL97" s="447"/>
      <c r="AQM97" s="447"/>
      <c r="AQN97" s="450">
        <f t="shared" si="6391"/>
        <v>0</v>
      </c>
      <c r="AQO97" s="447"/>
      <c r="AQP97" s="447"/>
      <c r="AQQ97" s="447"/>
      <c r="AQR97" s="447"/>
      <c r="AQS97" s="447"/>
      <c r="AQT97" s="449"/>
      <c r="AQU97" s="450">
        <f t="shared" si="6392"/>
        <v>0</v>
      </c>
      <c r="AQV97" s="463"/>
      <c r="AQW97" s="448"/>
      <c r="AQY97" s="458"/>
      <c r="AQZ97" s="447"/>
      <c r="ARA97" s="447"/>
      <c r="ARB97" s="447"/>
      <c r="ARC97" s="450">
        <f t="shared" si="6393"/>
        <v>0</v>
      </c>
      <c r="ARD97" s="447"/>
      <c r="ARE97" s="447"/>
      <c r="ARF97" s="447"/>
      <c r="ARG97" s="447"/>
      <c r="ARH97" s="447"/>
      <c r="ARI97" s="449"/>
      <c r="ARJ97" s="450">
        <f t="shared" si="6394"/>
        <v>0</v>
      </c>
      <c r="ARK97" s="463"/>
      <c r="ARL97" s="448"/>
      <c r="ARN97" s="458"/>
      <c r="ARO97" s="447"/>
      <c r="ARP97" s="447"/>
      <c r="ARQ97" s="447"/>
      <c r="ARR97" s="450">
        <f t="shared" si="6395"/>
        <v>0</v>
      </c>
      <c r="ARS97" s="447"/>
      <c r="ART97" s="447"/>
      <c r="ARU97" s="447"/>
      <c r="ARV97" s="447"/>
      <c r="ARW97" s="447"/>
      <c r="ARX97" s="449"/>
      <c r="ARY97" s="450">
        <f t="shared" si="6396"/>
        <v>0</v>
      </c>
      <c r="ARZ97" s="463"/>
      <c r="ASA97" s="448"/>
      <c r="ASC97" s="458"/>
      <c r="ASD97" s="447"/>
      <c r="ASE97" s="447"/>
      <c r="ASF97" s="447"/>
      <c r="ASG97" s="450">
        <f t="shared" si="6397"/>
        <v>0</v>
      </c>
      <c r="ASH97" s="447"/>
      <c r="ASI97" s="447"/>
      <c r="ASJ97" s="447"/>
      <c r="ASK97" s="447"/>
      <c r="ASL97" s="447"/>
      <c r="ASM97" s="449"/>
      <c r="ASN97" s="450">
        <f t="shared" si="6398"/>
        <v>0</v>
      </c>
      <c r="ASO97" s="463"/>
      <c r="ASP97" s="448"/>
      <c r="ASR97" s="458"/>
      <c r="ASS97" s="447"/>
      <c r="AST97" s="447"/>
      <c r="ASU97" s="447"/>
      <c r="ASV97" s="450">
        <f t="shared" si="6399"/>
        <v>0</v>
      </c>
      <c r="ASW97" s="447"/>
      <c r="ASX97" s="447"/>
      <c r="ASY97" s="447"/>
      <c r="ASZ97" s="447"/>
      <c r="ATA97" s="447"/>
      <c r="ATB97" s="449"/>
      <c r="ATC97" s="450">
        <f t="shared" si="6400"/>
        <v>0</v>
      </c>
      <c r="ATD97" s="463"/>
      <c r="ATE97" s="448"/>
      <c r="ATG97" s="458"/>
      <c r="ATH97" s="447"/>
      <c r="ATI97" s="447"/>
      <c r="ATJ97" s="447"/>
      <c r="ATK97" s="450">
        <f t="shared" si="6401"/>
        <v>0</v>
      </c>
      <c r="ATL97" s="447"/>
      <c r="ATM97" s="447"/>
      <c r="ATN97" s="447"/>
      <c r="ATO97" s="447"/>
      <c r="ATP97" s="447"/>
      <c r="ATQ97" s="449"/>
      <c r="ATR97" s="450">
        <f t="shared" si="6402"/>
        <v>0</v>
      </c>
      <c r="ATS97" s="463"/>
      <c r="ATT97" s="448"/>
      <c r="ATV97" s="458"/>
      <c r="ATW97" s="447"/>
      <c r="ATX97" s="447"/>
      <c r="ATY97" s="447"/>
      <c r="ATZ97" s="450">
        <f t="shared" si="6403"/>
        <v>0</v>
      </c>
      <c r="AUA97" s="447"/>
      <c r="AUB97" s="447"/>
      <c r="AUC97" s="447"/>
      <c r="AUD97" s="447"/>
      <c r="AUE97" s="447"/>
      <c r="AUF97" s="449"/>
      <c r="AUG97" s="450">
        <f t="shared" si="6404"/>
        <v>0</v>
      </c>
      <c r="AUH97" s="463"/>
      <c r="AUI97" s="448"/>
      <c r="AUK97" s="458"/>
      <c r="AUL97" s="447"/>
      <c r="AUM97" s="447"/>
      <c r="AUN97" s="447"/>
      <c r="AUO97" s="450">
        <f t="shared" si="6405"/>
        <v>0</v>
      </c>
      <c r="AUP97" s="447"/>
      <c r="AUQ97" s="447"/>
      <c r="AUR97" s="447"/>
      <c r="AUS97" s="447"/>
      <c r="AUT97" s="447"/>
      <c r="AUU97" s="449"/>
      <c r="AUV97" s="450">
        <f t="shared" si="6406"/>
        <v>0</v>
      </c>
      <c r="AUW97" s="463"/>
      <c r="AUX97" s="448"/>
      <c r="AUZ97" s="458"/>
      <c r="AVA97" s="447"/>
      <c r="AVB97" s="447"/>
      <c r="AVC97" s="447"/>
      <c r="AVD97" s="450">
        <f t="shared" si="6407"/>
        <v>0</v>
      </c>
      <c r="AVE97" s="447"/>
      <c r="AVF97" s="447"/>
      <c r="AVG97" s="447"/>
      <c r="AVH97" s="447"/>
      <c r="AVI97" s="447"/>
      <c r="AVJ97" s="449"/>
      <c r="AVK97" s="450">
        <f t="shared" si="6408"/>
        <v>0</v>
      </c>
      <c r="AVL97" s="463"/>
      <c r="AVM97" s="448"/>
      <c r="AVO97" s="458"/>
      <c r="AVP97" s="447"/>
      <c r="AVQ97" s="447"/>
      <c r="AVR97" s="447"/>
      <c r="AVS97" s="450">
        <f t="shared" si="6409"/>
        <v>0</v>
      </c>
      <c r="AVT97" s="447"/>
      <c r="AVU97" s="447"/>
      <c r="AVV97" s="447"/>
      <c r="AVW97" s="447"/>
      <c r="AVX97" s="447"/>
      <c r="AVY97" s="449"/>
      <c r="AVZ97" s="450">
        <f t="shared" si="6410"/>
        <v>0</v>
      </c>
      <c r="AWA97" s="463"/>
      <c r="AWB97" s="448"/>
      <c r="AWD97" s="458"/>
      <c r="AWE97" s="447"/>
      <c r="AWF97" s="447"/>
      <c r="AWG97" s="447"/>
      <c r="AWH97" s="450">
        <f t="shared" si="6411"/>
        <v>0</v>
      </c>
      <c r="AWI97" s="447"/>
      <c r="AWJ97" s="447"/>
      <c r="AWK97" s="447"/>
      <c r="AWL97" s="447"/>
      <c r="AWM97" s="447"/>
      <c r="AWN97" s="449"/>
      <c r="AWO97" s="450">
        <f t="shared" si="6412"/>
        <v>0</v>
      </c>
      <c r="AWP97" s="463"/>
      <c r="AWQ97" s="448"/>
      <c r="AWS97" s="458"/>
      <c r="AWT97" s="447"/>
      <c r="AWU97" s="447"/>
      <c r="AWV97" s="447"/>
      <c r="AWW97" s="450">
        <f t="shared" si="6413"/>
        <v>0</v>
      </c>
      <c r="AWX97" s="447"/>
      <c r="AWY97" s="447"/>
      <c r="AWZ97" s="447"/>
      <c r="AXA97" s="447"/>
      <c r="AXB97" s="447"/>
      <c r="AXC97" s="449"/>
      <c r="AXD97" s="450">
        <f t="shared" si="6414"/>
        <v>0</v>
      </c>
      <c r="AXE97" s="463"/>
      <c r="AXF97" s="448"/>
      <c r="AXH97" s="458"/>
      <c r="AXI97" s="447"/>
      <c r="AXJ97" s="447"/>
      <c r="AXK97" s="447"/>
      <c r="AXL97" s="450">
        <f t="shared" si="6415"/>
        <v>0</v>
      </c>
      <c r="AXM97" s="447"/>
      <c r="AXN97" s="447"/>
      <c r="AXO97" s="447"/>
      <c r="AXP97" s="447"/>
      <c r="AXQ97" s="447"/>
      <c r="AXR97" s="449"/>
      <c r="AXS97" s="450">
        <f t="shared" si="6416"/>
        <v>0</v>
      </c>
      <c r="AXT97" s="463"/>
      <c r="AXU97" s="448"/>
      <c r="AXW97" s="458"/>
      <c r="AXX97" s="447"/>
      <c r="AXY97" s="447"/>
      <c r="AXZ97" s="447"/>
      <c r="AYA97" s="450">
        <f t="shared" si="6417"/>
        <v>0</v>
      </c>
      <c r="AYB97" s="447"/>
      <c r="AYC97" s="447"/>
      <c r="AYD97" s="447"/>
      <c r="AYE97" s="447"/>
      <c r="AYF97" s="447"/>
      <c r="AYG97" s="449"/>
      <c r="AYH97" s="450">
        <f t="shared" si="6418"/>
        <v>0</v>
      </c>
      <c r="AYI97" s="463"/>
      <c r="AYJ97" s="448"/>
      <c r="AYL97" s="458"/>
      <c r="AYM97" s="447"/>
      <c r="AYN97" s="447"/>
      <c r="AYO97" s="447"/>
      <c r="AYP97" s="450">
        <f t="shared" si="6419"/>
        <v>0</v>
      </c>
      <c r="AYQ97" s="447"/>
      <c r="AYR97" s="447"/>
      <c r="AYS97" s="447"/>
      <c r="AYT97" s="447"/>
      <c r="AYU97" s="447"/>
      <c r="AYV97" s="449"/>
      <c r="AYW97" s="450">
        <f t="shared" si="6420"/>
        <v>0</v>
      </c>
      <c r="AYX97" s="463"/>
      <c r="AYY97" s="448"/>
      <c r="AZA97" s="458"/>
      <c r="AZB97" s="447"/>
      <c r="AZC97" s="447"/>
      <c r="AZD97" s="447"/>
      <c r="AZE97" s="450">
        <f t="shared" si="6421"/>
        <v>0</v>
      </c>
      <c r="AZF97" s="447"/>
      <c r="AZG97" s="447"/>
      <c r="AZH97" s="447"/>
      <c r="AZI97" s="447"/>
      <c r="AZJ97" s="447"/>
      <c r="AZK97" s="449"/>
      <c r="AZL97" s="450">
        <f t="shared" si="6422"/>
        <v>0</v>
      </c>
      <c r="AZM97" s="463"/>
      <c r="AZN97" s="448"/>
      <c r="AZP97" s="458"/>
      <c r="AZQ97" s="447"/>
      <c r="AZR97" s="447"/>
      <c r="AZS97" s="447"/>
      <c r="AZT97" s="450">
        <f t="shared" si="6423"/>
        <v>0</v>
      </c>
      <c r="AZU97" s="447"/>
      <c r="AZV97" s="447"/>
      <c r="AZW97" s="447"/>
      <c r="AZX97" s="447"/>
      <c r="AZY97" s="447"/>
      <c r="AZZ97" s="449"/>
      <c r="BAA97" s="450">
        <f t="shared" si="6424"/>
        <v>0</v>
      </c>
      <c r="BAB97" s="463"/>
      <c r="BAC97" s="448"/>
      <c r="BAE97" s="458"/>
      <c r="BAF97" s="447"/>
      <c r="BAG97" s="447"/>
      <c r="BAH97" s="447"/>
      <c r="BAI97" s="450">
        <f t="shared" si="6425"/>
        <v>0</v>
      </c>
      <c r="BAJ97" s="447"/>
      <c r="BAK97" s="447"/>
      <c r="BAL97" s="447"/>
      <c r="BAM97" s="447"/>
      <c r="BAN97" s="447"/>
      <c r="BAO97" s="449"/>
      <c r="BAP97" s="450">
        <f t="shared" si="6426"/>
        <v>0</v>
      </c>
      <c r="BAQ97" s="463"/>
      <c r="BAR97" s="448"/>
      <c r="BAT97" s="458"/>
      <c r="BAU97" s="447"/>
      <c r="BAV97" s="447"/>
      <c r="BAW97" s="447"/>
      <c r="BAX97" s="450">
        <f t="shared" si="6427"/>
        <v>0</v>
      </c>
      <c r="BAY97" s="447"/>
      <c r="BAZ97" s="447"/>
      <c r="BBA97" s="447"/>
      <c r="BBB97" s="447"/>
      <c r="BBC97" s="447"/>
      <c r="BBD97" s="449"/>
      <c r="BBE97" s="450">
        <f t="shared" si="6428"/>
        <v>0</v>
      </c>
      <c r="BBF97" s="463"/>
      <c r="BBG97" s="448"/>
      <c r="BBI97" s="458"/>
      <c r="BBJ97" s="447"/>
      <c r="BBK97" s="447"/>
      <c r="BBL97" s="447"/>
      <c r="BBM97" s="450">
        <f t="shared" si="6429"/>
        <v>0</v>
      </c>
      <c r="BBN97" s="447"/>
      <c r="BBO97" s="447"/>
      <c r="BBP97" s="447"/>
      <c r="BBQ97" s="447"/>
      <c r="BBR97" s="447"/>
      <c r="BBS97" s="449"/>
      <c r="BBT97" s="450">
        <f t="shared" si="6430"/>
        <v>0</v>
      </c>
      <c r="BBU97" s="463"/>
      <c r="BBV97" s="448"/>
      <c r="BBX97" s="458"/>
      <c r="BBY97" s="447"/>
      <c r="BBZ97" s="447"/>
      <c r="BCA97" s="447"/>
      <c r="BCB97" s="450">
        <f t="shared" si="6431"/>
        <v>0</v>
      </c>
      <c r="BCC97" s="447"/>
      <c r="BCD97" s="447"/>
      <c r="BCE97" s="447"/>
      <c r="BCF97" s="447"/>
      <c r="BCG97" s="447"/>
      <c r="BCH97" s="449"/>
      <c r="BCI97" s="450">
        <f t="shared" si="6432"/>
        <v>0</v>
      </c>
      <c r="BCJ97" s="463"/>
      <c r="BCK97" s="448"/>
      <c r="BCM97" s="458"/>
      <c r="BCN97" s="447"/>
      <c r="BCO97" s="447"/>
      <c r="BCP97" s="447"/>
      <c r="BCQ97" s="450">
        <f t="shared" si="6433"/>
        <v>0</v>
      </c>
      <c r="BCR97" s="447"/>
      <c r="BCS97" s="447"/>
      <c r="BCT97" s="447"/>
      <c r="BCU97" s="447"/>
      <c r="BCV97" s="447"/>
      <c r="BCW97" s="449"/>
      <c r="BCX97" s="450">
        <f t="shared" si="6434"/>
        <v>0</v>
      </c>
      <c r="BCY97" s="463"/>
      <c r="BCZ97" s="448"/>
      <c r="BDB97" s="458"/>
      <c r="BDC97" s="447"/>
      <c r="BDD97" s="447"/>
      <c r="BDE97" s="447"/>
      <c r="BDF97" s="450">
        <f t="shared" si="6435"/>
        <v>0</v>
      </c>
      <c r="BDG97" s="447"/>
      <c r="BDH97" s="447"/>
      <c r="BDI97" s="447"/>
      <c r="BDJ97" s="447"/>
      <c r="BDK97" s="447"/>
      <c r="BDL97" s="449"/>
      <c r="BDM97" s="450">
        <f t="shared" si="6436"/>
        <v>0</v>
      </c>
      <c r="BDN97" s="463"/>
      <c r="BDO97" s="448"/>
      <c r="BDQ97" s="458"/>
      <c r="BDR97" s="447"/>
      <c r="BDS97" s="447"/>
      <c r="BDT97" s="447"/>
      <c r="BDU97" s="450">
        <f t="shared" si="6437"/>
        <v>0</v>
      </c>
      <c r="BDV97" s="447"/>
      <c r="BDW97" s="447"/>
      <c r="BDX97" s="447"/>
      <c r="BDY97" s="447"/>
      <c r="BDZ97" s="447"/>
      <c r="BEA97" s="449"/>
      <c r="BEB97" s="450">
        <f t="shared" si="6438"/>
        <v>0</v>
      </c>
      <c r="BEC97" s="463"/>
      <c r="BED97" s="448"/>
      <c r="BEF97" s="458"/>
      <c r="BEG97" s="447"/>
      <c r="BEH97" s="447"/>
      <c r="BEI97" s="447"/>
      <c r="BEJ97" s="450">
        <f t="shared" si="6439"/>
        <v>0</v>
      </c>
      <c r="BEK97" s="447"/>
      <c r="BEL97" s="447"/>
      <c r="BEM97" s="447"/>
      <c r="BEN97" s="447"/>
      <c r="BEO97" s="447"/>
      <c r="BEP97" s="449"/>
      <c r="BEQ97" s="450">
        <f t="shared" si="6440"/>
        <v>0</v>
      </c>
      <c r="BER97" s="463"/>
      <c r="BES97" s="448"/>
      <c r="BEU97" s="458"/>
      <c r="BEV97" s="447"/>
      <c r="BEW97" s="447"/>
      <c r="BEX97" s="447"/>
      <c r="BEY97" s="450">
        <f t="shared" si="6441"/>
        <v>0</v>
      </c>
      <c r="BEZ97" s="447"/>
      <c r="BFA97" s="447"/>
      <c r="BFB97" s="447"/>
      <c r="BFC97" s="447"/>
      <c r="BFD97" s="447"/>
      <c r="BFE97" s="449"/>
      <c r="BFF97" s="450">
        <f t="shared" si="6442"/>
        <v>0</v>
      </c>
      <c r="BFG97" s="463"/>
      <c r="BFH97" s="448"/>
      <c r="BFJ97" s="458"/>
      <c r="BFK97" s="447"/>
      <c r="BFL97" s="447"/>
      <c r="BFM97" s="447"/>
      <c r="BFN97" s="450">
        <f t="shared" si="6443"/>
        <v>0</v>
      </c>
      <c r="BFO97" s="447"/>
      <c r="BFP97" s="447"/>
      <c r="BFQ97" s="447"/>
      <c r="BFR97" s="447"/>
      <c r="BFS97" s="447"/>
      <c r="BFT97" s="449"/>
      <c r="BFU97" s="450">
        <f t="shared" si="6444"/>
        <v>0</v>
      </c>
      <c r="BFV97" s="463"/>
      <c r="BFW97" s="448"/>
      <c r="BFY97" s="458"/>
      <c r="BFZ97" s="447"/>
      <c r="BGA97" s="447"/>
      <c r="BGB97" s="447"/>
      <c r="BGC97" s="450">
        <f t="shared" si="6445"/>
        <v>0</v>
      </c>
      <c r="BGD97" s="447"/>
      <c r="BGE97" s="447"/>
      <c r="BGF97" s="447"/>
      <c r="BGG97" s="447"/>
      <c r="BGH97" s="447"/>
      <c r="BGI97" s="449"/>
      <c r="BGJ97" s="450">
        <f t="shared" si="6446"/>
        <v>0</v>
      </c>
      <c r="BGK97" s="463"/>
      <c r="BGL97" s="448"/>
      <c r="BGN97" s="458"/>
      <c r="BGO97" s="447"/>
      <c r="BGP97" s="447"/>
      <c r="BGQ97" s="447"/>
      <c r="BGR97" s="450">
        <f t="shared" si="6447"/>
        <v>0</v>
      </c>
      <c r="BGS97" s="447"/>
      <c r="BGT97" s="447"/>
      <c r="BGU97" s="447"/>
      <c r="BGV97" s="447"/>
      <c r="BGW97" s="447"/>
      <c r="BGX97" s="449"/>
      <c r="BGY97" s="450">
        <f t="shared" si="6448"/>
        <v>0</v>
      </c>
      <c r="BGZ97" s="463"/>
      <c r="BHA97" s="448"/>
      <c r="BHC97" s="458"/>
      <c r="BHD97" s="447"/>
      <c r="BHE97" s="447"/>
      <c r="BHF97" s="447"/>
      <c r="BHG97" s="450">
        <f t="shared" si="6449"/>
        <v>0</v>
      </c>
      <c r="BHH97" s="447"/>
      <c r="BHI97" s="447"/>
      <c r="BHJ97" s="447"/>
      <c r="BHK97" s="447"/>
      <c r="BHL97" s="447"/>
      <c r="BHM97" s="449"/>
      <c r="BHN97" s="450">
        <f t="shared" si="6450"/>
        <v>0</v>
      </c>
      <c r="BHO97" s="463"/>
      <c r="BHP97" s="448"/>
      <c r="BHR97" s="458"/>
      <c r="BHS97" s="447"/>
      <c r="BHT97" s="447"/>
      <c r="BHU97" s="447"/>
      <c r="BHV97" s="450">
        <f t="shared" si="6451"/>
        <v>0</v>
      </c>
      <c r="BHW97" s="447"/>
      <c r="BHX97" s="447"/>
      <c r="BHY97" s="447"/>
      <c r="BHZ97" s="447"/>
      <c r="BIA97" s="447"/>
      <c r="BIB97" s="449"/>
      <c r="BIC97" s="450">
        <f t="shared" si="6452"/>
        <v>0</v>
      </c>
      <c r="BID97" s="463"/>
      <c r="BIE97" s="448"/>
      <c r="BIG97" s="458"/>
      <c r="BIH97" s="447"/>
      <c r="BII97" s="447"/>
      <c r="BIJ97" s="447"/>
      <c r="BIK97" s="450">
        <f t="shared" si="6453"/>
        <v>0</v>
      </c>
      <c r="BIL97" s="447"/>
      <c r="BIM97" s="447"/>
      <c r="BIN97" s="447"/>
      <c r="BIO97" s="447"/>
      <c r="BIP97" s="447"/>
      <c r="BIQ97" s="449"/>
      <c r="BIR97" s="450">
        <f t="shared" si="6454"/>
        <v>0</v>
      </c>
      <c r="BIS97" s="463"/>
      <c r="BIT97" s="448"/>
      <c r="BIV97" s="458"/>
      <c r="BIW97" s="447"/>
      <c r="BIX97" s="447"/>
      <c r="BIY97" s="447"/>
      <c r="BIZ97" s="450">
        <f t="shared" si="6455"/>
        <v>0</v>
      </c>
      <c r="BJA97" s="447"/>
      <c r="BJB97" s="447"/>
      <c r="BJC97" s="447"/>
      <c r="BJD97" s="447"/>
      <c r="BJE97" s="447"/>
      <c r="BJF97" s="449"/>
      <c r="BJG97" s="450">
        <f t="shared" si="6456"/>
        <v>0</v>
      </c>
      <c r="BJH97" s="463"/>
      <c r="BJI97" s="448"/>
      <c r="BJK97" s="458"/>
      <c r="BJL97" s="447"/>
      <c r="BJM97" s="447"/>
      <c r="BJN97" s="447"/>
      <c r="BJO97" s="450">
        <f t="shared" si="6457"/>
        <v>0</v>
      </c>
      <c r="BJP97" s="447"/>
      <c r="BJQ97" s="447"/>
      <c r="BJR97" s="447"/>
      <c r="BJS97" s="447"/>
      <c r="BJT97" s="447"/>
      <c r="BJU97" s="449"/>
      <c r="BJV97" s="450">
        <f t="shared" si="6458"/>
        <v>0</v>
      </c>
      <c r="BJW97" s="463"/>
      <c r="BJX97" s="448"/>
      <c r="BJZ97" s="458"/>
      <c r="BKA97" s="447"/>
      <c r="BKB97" s="447"/>
      <c r="BKC97" s="447"/>
      <c r="BKD97" s="450">
        <f t="shared" si="6459"/>
        <v>0</v>
      </c>
      <c r="BKE97" s="447"/>
      <c r="BKF97" s="447"/>
      <c r="BKG97" s="447"/>
      <c r="BKH97" s="447"/>
      <c r="BKI97" s="447"/>
      <c r="BKJ97" s="449"/>
      <c r="BKK97" s="450">
        <f t="shared" si="6460"/>
        <v>0</v>
      </c>
      <c r="BKL97" s="463"/>
      <c r="BKM97" s="448"/>
      <c r="BKO97" s="458"/>
      <c r="BKP97" s="447"/>
      <c r="BKQ97" s="447"/>
      <c r="BKR97" s="447"/>
      <c r="BKS97" s="450">
        <f t="shared" si="6461"/>
        <v>0</v>
      </c>
      <c r="BKT97" s="447"/>
      <c r="BKU97" s="447"/>
      <c r="BKV97" s="447"/>
      <c r="BKW97" s="447"/>
      <c r="BKX97" s="447"/>
      <c r="BKY97" s="449"/>
      <c r="BKZ97" s="450">
        <f t="shared" si="6462"/>
        <v>0</v>
      </c>
      <c r="BLA97" s="463"/>
      <c r="BLB97" s="448"/>
      <c r="BLD97" s="458"/>
      <c r="BLE97" s="447"/>
      <c r="BLF97" s="447"/>
      <c r="BLG97" s="447"/>
      <c r="BLH97" s="450">
        <f t="shared" si="6463"/>
        <v>0</v>
      </c>
      <c r="BLI97" s="447"/>
      <c r="BLJ97" s="447"/>
      <c r="BLK97" s="447"/>
      <c r="BLL97" s="447"/>
      <c r="BLM97" s="447"/>
      <c r="BLN97" s="449"/>
      <c r="BLO97" s="450">
        <f t="shared" si="6464"/>
        <v>0</v>
      </c>
      <c r="BLP97" s="463"/>
      <c r="BLQ97" s="448"/>
      <c r="BLS97" s="458"/>
      <c r="BLT97" s="447"/>
      <c r="BLU97" s="447"/>
      <c r="BLV97" s="447"/>
      <c r="BLW97" s="450">
        <f t="shared" si="6465"/>
        <v>0</v>
      </c>
      <c r="BLX97" s="447"/>
      <c r="BLY97" s="447"/>
      <c r="BLZ97" s="447"/>
      <c r="BMA97" s="447"/>
      <c r="BMB97" s="447"/>
      <c r="BMC97" s="449"/>
      <c r="BMD97" s="450">
        <f t="shared" si="6466"/>
        <v>0</v>
      </c>
      <c r="BME97" s="463"/>
      <c r="BMF97" s="448"/>
      <c r="BMH97" s="458"/>
      <c r="BMI97" s="447"/>
      <c r="BMJ97" s="447"/>
      <c r="BMK97" s="447"/>
      <c r="BML97" s="450">
        <f t="shared" si="6467"/>
        <v>0</v>
      </c>
      <c r="BMM97" s="447"/>
      <c r="BMN97" s="447"/>
      <c r="BMO97" s="447"/>
      <c r="BMP97" s="447"/>
      <c r="BMQ97" s="447"/>
      <c r="BMR97" s="449"/>
      <c r="BMS97" s="450">
        <f t="shared" si="6468"/>
        <v>0</v>
      </c>
      <c r="BMT97" s="463"/>
      <c r="BMU97" s="448"/>
      <c r="BMW97" s="458"/>
      <c r="BMX97" s="447"/>
      <c r="BMY97" s="447"/>
      <c r="BMZ97" s="447"/>
      <c r="BNA97" s="450">
        <f t="shared" si="6469"/>
        <v>0</v>
      </c>
      <c r="BNB97" s="447"/>
      <c r="BNC97" s="447"/>
      <c r="BND97" s="447"/>
      <c r="BNE97" s="447"/>
      <c r="BNF97" s="447"/>
      <c r="BNG97" s="449"/>
      <c r="BNH97" s="450">
        <f t="shared" si="6470"/>
        <v>0</v>
      </c>
      <c r="BNI97" s="463"/>
      <c r="BNJ97" s="448"/>
      <c r="BNL97" s="458"/>
      <c r="BNM97" s="447"/>
      <c r="BNN97" s="447"/>
      <c r="BNO97" s="447"/>
      <c r="BNP97" s="450">
        <f t="shared" si="6471"/>
        <v>0</v>
      </c>
      <c r="BNQ97" s="447"/>
      <c r="BNR97" s="447"/>
      <c r="BNS97" s="447"/>
      <c r="BNT97" s="447"/>
      <c r="BNU97" s="447"/>
      <c r="BNV97" s="449"/>
      <c r="BNW97" s="450">
        <f t="shared" si="6472"/>
        <v>0</v>
      </c>
      <c r="BNX97" s="463"/>
      <c r="BNY97" s="448"/>
      <c r="BOA97" s="458"/>
      <c r="BOB97" s="447"/>
      <c r="BOC97" s="447"/>
      <c r="BOD97" s="447"/>
      <c r="BOE97" s="450">
        <f t="shared" si="6473"/>
        <v>0</v>
      </c>
      <c r="BOF97" s="447"/>
      <c r="BOG97" s="447"/>
      <c r="BOH97" s="447"/>
      <c r="BOI97" s="447"/>
      <c r="BOJ97" s="447"/>
      <c r="BOK97" s="449"/>
      <c r="BOL97" s="450">
        <f t="shared" si="6474"/>
        <v>0</v>
      </c>
      <c r="BOM97" s="463"/>
      <c r="BON97" s="448"/>
      <c r="BOP97" s="458"/>
      <c r="BOQ97" s="447"/>
      <c r="BOR97" s="447"/>
      <c r="BOS97" s="447"/>
      <c r="BOT97" s="450">
        <f t="shared" si="6475"/>
        <v>0</v>
      </c>
      <c r="BOU97" s="447"/>
      <c r="BOV97" s="447"/>
      <c r="BOW97" s="447"/>
      <c r="BOX97" s="447"/>
      <c r="BOY97" s="447"/>
      <c r="BOZ97" s="449"/>
      <c r="BPA97" s="450">
        <f t="shared" si="6476"/>
        <v>0</v>
      </c>
      <c r="BPB97" s="463"/>
      <c r="BPC97" s="448"/>
      <c r="BPE97" s="458"/>
      <c r="BPF97" s="447"/>
      <c r="BPG97" s="447"/>
      <c r="BPH97" s="447"/>
      <c r="BPI97" s="450">
        <f t="shared" si="6477"/>
        <v>0</v>
      </c>
      <c r="BPJ97" s="447"/>
      <c r="BPK97" s="447"/>
      <c r="BPL97" s="447"/>
      <c r="BPM97" s="447"/>
      <c r="BPN97" s="447"/>
      <c r="BPO97" s="449"/>
      <c r="BPP97" s="450">
        <f t="shared" si="6478"/>
        <v>0</v>
      </c>
      <c r="BPQ97" s="463"/>
      <c r="BPR97" s="448"/>
      <c r="BPT97" s="458"/>
      <c r="BPU97" s="447"/>
      <c r="BPV97" s="447"/>
      <c r="BPW97" s="447"/>
      <c r="BPX97" s="450">
        <f t="shared" si="6479"/>
        <v>0</v>
      </c>
      <c r="BPY97" s="447"/>
      <c r="BPZ97" s="447"/>
      <c r="BQA97" s="447"/>
      <c r="BQB97" s="447"/>
      <c r="BQC97" s="447"/>
      <c r="BQD97" s="449"/>
      <c r="BQE97" s="450">
        <f t="shared" si="6480"/>
        <v>0</v>
      </c>
      <c r="BQF97" s="463"/>
      <c r="BQG97" s="448"/>
      <c r="BQI97" s="458"/>
      <c r="BQJ97" s="447"/>
      <c r="BQK97" s="447"/>
      <c r="BQL97" s="447"/>
      <c r="BQM97" s="450">
        <f t="shared" si="6481"/>
        <v>0</v>
      </c>
      <c r="BQN97" s="447"/>
      <c r="BQO97" s="447"/>
      <c r="BQP97" s="447"/>
      <c r="BQQ97" s="447"/>
      <c r="BQR97" s="447"/>
      <c r="BQS97" s="449"/>
      <c r="BQT97" s="450">
        <f t="shared" si="6482"/>
        <v>0</v>
      </c>
      <c r="BQU97" s="463"/>
      <c r="BQV97" s="448"/>
      <c r="BQX97" s="458"/>
      <c r="BQY97" s="447"/>
      <c r="BQZ97" s="447"/>
      <c r="BRA97" s="447"/>
      <c r="BRB97" s="450">
        <f t="shared" si="6483"/>
        <v>0</v>
      </c>
      <c r="BRC97" s="447"/>
      <c r="BRD97" s="447"/>
      <c r="BRE97" s="447"/>
      <c r="BRF97" s="447"/>
      <c r="BRG97" s="447"/>
      <c r="BRH97" s="449"/>
      <c r="BRI97" s="450">
        <f t="shared" si="6484"/>
        <v>0</v>
      </c>
      <c r="BRJ97" s="463"/>
      <c r="BRK97" s="448"/>
      <c r="BRM97" s="458"/>
      <c r="BRN97" s="447"/>
      <c r="BRO97" s="447"/>
      <c r="BRP97" s="447"/>
      <c r="BRQ97" s="450">
        <f t="shared" si="6485"/>
        <v>0</v>
      </c>
      <c r="BRR97" s="447"/>
      <c r="BRS97" s="447"/>
      <c r="BRT97" s="447"/>
      <c r="BRU97" s="447"/>
      <c r="BRV97" s="447"/>
      <c r="BRW97" s="449"/>
      <c r="BRX97" s="450">
        <f t="shared" si="6486"/>
        <v>0</v>
      </c>
      <c r="BRY97" s="463"/>
      <c r="BRZ97" s="448"/>
      <c r="BSB97" s="458"/>
      <c r="BSC97" s="447"/>
      <c r="BSD97" s="447"/>
      <c r="BSE97" s="447"/>
      <c r="BSF97" s="450">
        <f t="shared" si="6487"/>
        <v>0</v>
      </c>
      <c r="BSG97" s="447"/>
      <c r="BSH97" s="447"/>
      <c r="BSI97" s="447"/>
      <c r="BSJ97" s="447"/>
      <c r="BSK97" s="447"/>
      <c r="BSL97" s="449"/>
      <c r="BSM97" s="450">
        <f t="shared" si="6488"/>
        <v>0</v>
      </c>
      <c r="BSN97" s="463"/>
      <c r="BSO97" s="448"/>
      <c r="BSQ97" s="458"/>
      <c r="BSR97" s="447"/>
      <c r="BSS97" s="447"/>
      <c r="BST97" s="447"/>
      <c r="BSU97" s="450">
        <f t="shared" si="6489"/>
        <v>0</v>
      </c>
      <c r="BSV97" s="447"/>
      <c r="BSW97" s="447"/>
      <c r="BSX97" s="447"/>
      <c r="BSY97" s="447"/>
      <c r="BSZ97" s="447"/>
      <c r="BTA97" s="449"/>
      <c r="BTB97" s="450">
        <f t="shared" si="6490"/>
        <v>0</v>
      </c>
      <c r="BTC97" s="463"/>
      <c r="BTD97" s="448"/>
      <c r="BTF97" s="458"/>
      <c r="BTG97" s="447"/>
      <c r="BTH97" s="447"/>
      <c r="BTI97" s="447"/>
      <c r="BTJ97" s="450">
        <f t="shared" si="6491"/>
        <v>0</v>
      </c>
      <c r="BTK97" s="447"/>
      <c r="BTL97" s="447"/>
      <c r="BTM97" s="447"/>
      <c r="BTN97" s="447"/>
      <c r="BTO97" s="447"/>
      <c r="BTP97" s="449"/>
      <c r="BTQ97" s="450">
        <f t="shared" si="6492"/>
        <v>0</v>
      </c>
      <c r="BTR97" s="463"/>
      <c r="BTS97" s="448"/>
      <c r="BTU97" s="458"/>
      <c r="BTV97" s="447"/>
      <c r="BTW97" s="447"/>
      <c r="BTX97" s="447"/>
      <c r="BTY97" s="450">
        <f t="shared" si="6493"/>
        <v>0</v>
      </c>
      <c r="BTZ97" s="447"/>
      <c r="BUA97" s="447"/>
      <c r="BUB97" s="447"/>
      <c r="BUC97" s="447"/>
      <c r="BUD97" s="447"/>
      <c r="BUE97" s="449"/>
      <c r="BUF97" s="450">
        <f t="shared" si="6494"/>
        <v>0</v>
      </c>
      <c r="BUG97" s="463"/>
      <c r="BUH97" s="448"/>
      <c r="BUJ97" s="458"/>
      <c r="BUK97" s="447"/>
      <c r="BUL97" s="447"/>
      <c r="BUM97" s="447"/>
      <c r="BUN97" s="450">
        <f t="shared" si="6495"/>
        <v>0</v>
      </c>
      <c r="BUO97" s="447"/>
      <c r="BUP97" s="447"/>
      <c r="BUQ97" s="447"/>
      <c r="BUR97" s="447"/>
      <c r="BUS97" s="447"/>
      <c r="BUT97" s="449"/>
      <c r="BUU97" s="450">
        <f t="shared" si="6496"/>
        <v>0</v>
      </c>
      <c r="BUV97" s="463"/>
      <c r="BUW97" s="448"/>
      <c r="BUY97" s="458"/>
      <c r="BUZ97" s="447"/>
      <c r="BVA97" s="447"/>
      <c r="BVB97" s="447"/>
      <c r="BVC97" s="450">
        <f t="shared" si="6497"/>
        <v>0</v>
      </c>
      <c r="BVD97" s="447"/>
      <c r="BVE97" s="447"/>
      <c r="BVF97" s="447"/>
      <c r="BVG97" s="447"/>
      <c r="BVH97" s="447"/>
      <c r="BVI97" s="449"/>
      <c r="BVJ97" s="450">
        <f t="shared" si="6498"/>
        <v>0</v>
      </c>
      <c r="BVK97" s="463"/>
      <c r="BVL97" s="448"/>
      <c r="BVN97" s="458"/>
      <c r="BVO97" s="447"/>
      <c r="BVP97" s="447"/>
      <c r="BVQ97" s="447"/>
      <c r="BVR97" s="450">
        <f t="shared" si="6499"/>
        <v>0</v>
      </c>
      <c r="BVS97" s="447"/>
      <c r="BVT97" s="447"/>
      <c r="BVU97" s="447"/>
      <c r="BVV97" s="447"/>
      <c r="BVW97" s="447"/>
      <c r="BVX97" s="449"/>
      <c r="BVY97" s="450">
        <f t="shared" si="6500"/>
        <v>0</v>
      </c>
      <c r="BVZ97" s="463"/>
      <c r="BWA97" s="448"/>
    </row>
    <row r="98" spans="2:1951" ht="15" hidden="1" customHeight="1" x14ac:dyDescent="0.2">
      <c r="B98" s="452" t="s">
        <v>329</v>
      </c>
      <c r="C98" s="447"/>
      <c r="D98" s="447"/>
      <c r="E98" s="447"/>
      <c r="F98" s="447"/>
      <c r="G98" s="450">
        <f t="shared" si="6241"/>
        <v>0</v>
      </c>
      <c r="H98" s="447"/>
      <c r="I98" s="447"/>
      <c r="J98" s="447"/>
      <c r="K98" s="447"/>
      <c r="L98" s="447"/>
      <c r="M98" s="449"/>
      <c r="N98" s="450">
        <f t="shared" si="6242"/>
        <v>0</v>
      </c>
      <c r="O98" s="463"/>
      <c r="P98" s="448"/>
      <c r="R98" s="458"/>
      <c r="S98" s="447"/>
      <c r="T98" s="447"/>
      <c r="U98" s="447"/>
      <c r="V98" s="450">
        <f t="shared" si="6243"/>
        <v>0</v>
      </c>
      <c r="W98" s="447"/>
      <c r="X98" s="447"/>
      <c r="Y98" s="447"/>
      <c r="Z98" s="447"/>
      <c r="AA98" s="447"/>
      <c r="AB98" s="449"/>
      <c r="AC98" s="450">
        <f t="shared" si="6244"/>
        <v>0</v>
      </c>
      <c r="AD98" s="463"/>
      <c r="AE98" s="448"/>
      <c r="AG98" s="458"/>
      <c r="AH98" s="447"/>
      <c r="AI98" s="447"/>
      <c r="AJ98" s="447"/>
      <c r="AK98" s="450">
        <f t="shared" si="6245"/>
        <v>0</v>
      </c>
      <c r="AL98" s="447"/>
      <c r="AM98" s="447"/>
      <c r="AN98" s="447"/>
      <c r="AO98" s="447"/>
      <c r="AP98" s="447"/>
      <c r="AQ98" s="449"/>
      <c r="AR98" s="450">
        <f t="shared" si="6246"/>
        <v>0</v>
      </c>
      <c r="AS98" s="463"/>
      <c r="AT98" s="448"/>
      <c r="AV98" s="458"/>
      <c r="AW98" s="447"/>
      <c r="AX98" s="447"/>
      <c r="AY98" s="447"/>
      <c r="AZ98" s="450">
        <f t="shared" si="6247"/>
        <v>0</v>
      </c>
      <c r="BA98" s="447"/>
      <c r="BB98" s="447"/>
      <c r="BC98" s="447"/>
      <c r="BD98" s="447"/>
      <c r="BE98" s="447"/>
      <c r="BF98" s="449"/>
      <c r="BG98" s="450">
        <f t="shared" si="6248"/>
        <v>0</v>
      </c>
      <c r="BH98" s="463"/>
      <c r="BI98" s="448"/>
      <c r="BK98" s="458"/>
      <c r="BL98" s="447"/>
      <c r="BM98" s="447"/>
      <c r="BN98" s="447"/>
      <c r="BO98" s="450">
        <f t="shared" si="6249"/>
        <v>0</v>
      </c>
      <c r="BP98" s="447"/>
      <c r="BQ98" s="447"/>
      <c r="BR98" s="447"/>
      <c r="BS98" s="447"/>
      <c r="BT98" s="447"/>
      <c r="BU98" s="449"/>
      <c r="BV98" s="450">
        <f t="shared" si="6250"/>
        <v>0</v>
      </c>
      <c r="BW98" s="463"/>
      <c r="BX98" s="448"/>
      <c r="BZ98" s="458"/>
      <c r="CA98" s="447"/>
      <c r="CB98" s="447"/>
      <c r="CC98" s="447"/>
      <c r="CD98" s="450">
        <f t="shared" si="6251"/>
        <v>0</v>
      </c>
      <c r="CE98" s="447"/>
      <c r="CF98" s="447"/>
      <c r="CG98" s="447"/>
      <c r="CH98" s="447"/>
      <c r="CI98" s="447"/>
      <c r="CJ98" s="449"/>
      <c r="CK98" s="450">
        <f t="shared" si="6252"/>
        <v>0</v>
      </c>
      <c r="CL98" s="463"/>
      <c r="CM98" s="448"/>
      <c r="CO98" s="458"/>
      <c r="CP98" s="447"/>
      <c r="CQ98" s="447"/>
      <c r="CR98" s="447"/>
      <c r="CS98" s="450">
        <f t="shared" si="6253"/>
        <v>0</v>
      </c>
      <c r="CT98" s="447"/>
      <c r="CU98" s="447"/>
      <c r="CV98" s="447"/>
      <c r="CW98" s="447"/>
      <c r="CX98" s="447"/>
      <c r="CY98" s="449"/>
      <c r="CZ98" s="450">
        <f t="shared" si="6254"/>
        <v>0</v>
      </c>
      <c r="DA98" s="463"/>
      <c r="DB98" s="448"/>
      <c r="DD98" s="458"/>
      <c r="DE98" s="447"/>
      <c r="DF98" s="447"/>
      <c r="DG98" s="447"/>
      <c r="DH98" s="450">
        <f t="shared" si="6255"/>
        <v>0</v>
      </c>
      <c r="DI98" s="447"/>
      <c r="DJ98" s="447"/>
      <c r="DK98" s="447"/>
      <c r="DL98" s="447"/>
      <c r="DM98" s="447"/>
      <c r="DN98" s="449"/>
      <c r="DO98" s="450">
        <f t="shared" si="6256"/>
        <v>0</v>
      </c>
      <c r="DP98" s="463"/>
      <c r="DQ98" s="448"/>
      <c r="DS98" s="458"/>
      <c r="DT98" s="447"/>
      <c r="DU98" s="447"/>
      <c r="DV98" s="447"/>
      <c r="DW98" s="450">
        <f t="shared" si="6257"/>
        <v>0</v>
      </c>
      <c r="DX98" s="447"/>
      <c r="DY98" s="447"/>
      <c r="DZ98" s="447"/>
      <c r="EA98" s="447"/>
      <c r="EB98" s="447"/>
      <c r="EC98" s="449"/>
      <c r="ED98" s="450">
        <f t="shared" si="6258"/>
        <v>0</v>
      </c>
      <c r="EE98" s="463"/>
      <c r="EF98" s="448"/>
      <c r="EH98" s="458"/>
      <c r="EI98" s="447"/>
      <c r="EJ98" s="447"/>
      <c r="EK98" s="447"/>
      <c r="EL98" s="450">
        <f t="shared" si="6259"/>
        <v>0</v>
      </c>
      <c r="EM98" s="447"/>
      <c r="EN98" s="447"/>
      <c r="EO98" s="447"/>
      <c r="EP98" s="447"/>
      <c r="EQ98" s="447"/>
      <c r="ER98" s="449"/>
      <c r="ES98" s="450">
        <f t="shared" si="6260"/>
        <v>0</v>
      </c>
      <c r="ET98" s="463"/>
      <c r="EU98" s="448"/>
      <c r="EW98" s="458"/>
      <c r="EX98" s="447"/>
      <c r="EY98" s="447"/>
      <c r="EZ98" s="447"/>
      <c r="FA98" s="450">
        <f t="shared" si="6261"/>
        <v>0</v>
      </c>
      <c r="FB98" s="447"/>
      <c r="FC98" s="447"/>
      <c r="FD98" s="447"/>
      <c r="FE98" s="447"/>
      <c r="FF98" s="447"/>
      <c r="FG98" s="449"/>
      <c r="FH98" s="450">
        <f t="shared" si="6262"/>
        <v>0</v>
      </c>
      <c r="FI98" s="463"/>
      <c r="FJ98" s="448"/>
      <c r="FL98" s="458"/>
      <c r="FM98" s="447"/>
      <c r="FN98" s="447"/>
      <c r="FO98" s="447"/>
      <c r="FP98" s="450">
        <f t="shared" si="6263"/>
        <v>0</v>
      </c>
      <c r="FQ98" s="447"/>
      <c r="FR98" s="447"/>
      <c r="FS98" s="447"/>
      <c r="FT98" s="447"/>
      <c r="FU98" s="447"/>
      <c r="FV98" s="449"/>
      <c r="FW98" s="450">
        <f t="shared" si="6264"/>
        <v>0</v>
      </c>
      <c r="FX98" s="463"/>
      <c r="FY98" s="448"/>
      <c r="GA98" s="458"/>
      <c r="GB98" s="447"/>
      <c r="GC98" s="447"/>
      <c r="GD98" s="447"/>
      <c r="GE98" s="450">
        <f t="shared" si="6265"/>
        <v>0</v>
      </c>
      <c r="GF98" s="447"/>
      <c r="GG98" s="447"/>
      <c r="GH98" s="447"/>
      <c r="GI98" s="447"/>
      <c r="GJ98" s="447"/>
      <c r="GK98" s="449"/>
      <c r="GL98" s="450">
        <f t="shared" si="6266"/>
        <v>0</v>
      </c>
      <c r="GM98" s="463"/>
      <c r="GN98" s="448"/>
      <c r="GP98" s="458"/>
      <c r="GQ98" s="447"/>
      <c r="GR98" s="447"/>
      <c r="GS98" s="447"/>
      <c r="GT98" s="450">
        <f t="shared" si="6267"/>
        <v>0</v>
      </c>
      <c r="GU98" s="447"/>
      <c r="GV98" s="447"/>
      <c r="GW98" s="447"/>
      <c r="GX98" s="447"/>
      <c r="GY98" s="447"/>
      <c r="GZ98" s="449"/>
      <c r="HA98" s="450">
        <f t="shared" si="6268"/>
        <v>0</v>
      </c>
      <c r="HB98" s="463"/>
      <c r="HC98" s="448"/>
      <c r="HE98" s="458"/>
      <c r="HF98" s="447"/>
      <c r="HG98" s="447"/>
      <c r="HH98" s="447"/>
      <c r="HI98" s="450">
        <f t="shared" si="6269"/>
        <v>0</v>
      </c>
      <c r="HJ98" s="447"/>
      <c r="HK98" s="447"/>
      <c r="HL98" s="447"/>
      <c r="HM98" s="447"/>
      <c r="HN98" s="447"/>
      <c r="HO98" s="449"/>
      <c r="HP98" s="450">
        <f t="shared" si="6270"/>
        <v>0</v>
      </c>
      <c r="HQ98" s="463"/>
      <c r="HR98" s="448"/>
      <c r="HT98" s="458"/>
      <c r="HU98" s="447"/>
      <c r="HV98" s="447"/>
      <c r="HW98" s="447"/>
      <c r="HX98" s="450">
        <f t="shared" si="6271"/>
        <v>0</v>
      </c>
      <c r="HY98" s="447"/>
      <c r="HZ98" s="447"/>
      <c r="IA98" s="447"/>
      <c r="IB98" s="447"/>
      <c r="IC98" s="447"/>
      <c r="ID98" s="449"/>
      <c r="IE98" s="450">
        <f t="shared" si="6272"/>
        <v>0</v>
      </c>
      <c r="IF98" s="463"/>
      <c r="IG98" s="448"/>
      <c r="II98" s="458"/>
      <c r="IJ98" s="447"/>
      <c r="IK98" s="447"/>
      <c r="IL98" s="447"/>
      <c r="IM98" s="450">
        <f t="shared" si="6273"/>
        <v>0</v>
      </c>
      <c r="IN98" s="447"/>
      <c r="IO98" s="447"/>
      <c r="IP98" s="447"/>
      <c r="IQ98" s="447"/>
      <c r="IR98" s="447"/>
      <c r="IS98" s="449"/>
      <c r="IT98" s="450">
        <f t="shared" si="6274"/>
        <v>0</v>
      </c>
      <c r="IU98" s="463"/>
      <c r="IV98" s="448"/>
      <c r="IX98" s="458"/>
      <c r="IY98" s="447"/>
      <c r="IZ98" s="447"/>
      <c r="JA98" s="447"/>
      <c r="JB98" s="450">
        <f t="shared" si="6275"/>
        <v>0</v>
      </c>
      <c r="JC98" s="447"/>
      <c r="JD98" s="447"/>
      <c r="JE98" s="447"/>
      <c r="JF98" s="447"/>
      <c r="JG98" s="447"/>
      <c r="JH98" s="449"/>
      <c r="JI98" s="450">
        <f t="shared" si="6276"/>
        <v>0</v>
      </c>
      <c r="JJ98" s="463"/>
      <c r="JK98" s="448"/>
      <c r="JM98" s="458"/>
      <c r="JN98" s="447"/>
      <c r="JO98" s="447"/>
      <c r="JP98" s="447"/>
      <c r="JQ98" s="450">
        <f t="shared" si="6277"/>
        <v>0</v>
      </c>
      <c r="JR98" s="447"/>
      <c r="JS98" s="447"/>
      <c r="JT98" s="447"/>
      <c r="JU98" s="447"/>
      <c r="JV98" s="447"/>
      <c r="JW98" s="449"/>
      <c r="JX98" s="450">
        <f t="shared" si="6278"/>
        <v>0</v>
      </c>
      <c r="JY98" s="463"/>
      <c r="JZ98" s="448"/>
      <c r="KB98" s="458"/>
      <c r="KC98" s="447"/>
      <c r="KD98" s="447"/>
      <c r="KE98" s="447"/>
      <c r="KF98" s="450">
        <f t="shared" si="6279"/>
        <v>0</v>
      </c>
      <c r="KG98" s="447"/>
      <c r="KH98" s="447"/>
      <c r="KI98" s="447"/>
      <c r="KJ98" s="447"/>
      <c r="KK98" s="447"/>
      <c r="KL98" s="449"/>
      <c r="KM98" s="450">
        <f t="shared" si="6280"/>
        <v>0</v>
      </c>
      <c r="KN98" s="463"/>
      <c r="KO98" s="448"/>
      <c r="KQ98" s="458"/>
      <c r="KR98" s="447"/>
      <c r="KS98" s="447"/>
      <c r="KT98" s="447"/>
      <c r="KU98" s="450">
        <f t="shared" si="6281"/>
        <v>0</v>
      </c>
      <c r="KV98" s="447"/>
      <c r="KW98" s="447"/>
      <c r="KX98" s="447"/>
      <c r="KY98" s="447"/>
      <c r="KZ98" s="447"/>
      <c r="LA98" s="449"/>
      <c r="LB98" s="450">
        <f t="shared" si="6282"/>
        <v>0</v>
      </c>
      <c r="LC98" s="463"/>
      <c r="LD98" s="448"/>
      <c r="LF98" s="458"/>
      <c r="LG98" s="447"/>
      <c r="LH98" s="447"/>
      <c r="LI98" s="447"/>
      <c r="LJ98" s="450">
        <f t="shared" si="6283"/>
        <v>0</v>
      </c>
      <c r="LK98" s="447"/>
      <c r="LL98" s="447"/>
      <c r="LM98" s="447"/>
      <c r="LN98" s="447"/>
      <c r="LO98" s="447"/>
      <c r="LP98" s="449"/>
      <c r="LQ98" s="450">
        <f t="shared" si="6284"/>
        <v>0</v>
      </c>
      <c r="LR98" s="463"/>
      <c r="LS98" s="448"/>
      <c r="LU98" s="458"/>
      <c r="LV98" s="447"/>
      <c r="LW98" s="447"/>
      <c r="LX98" s="447"/>
      <c r="LY98" s="450">
        <f t="shared" si="6285"/>
        <v>0</v>
      </c>
      <c r="LZ98" s="447"/>
      <c r="MA98" s="447"/>
      <c r="MB98" s="447"/>
      <c r="MC98" s="447"/>
      <c r="MD98" s="447"/>
      <c r="ME98" s="449"/>
      <c r="MF98" s="450">
        <f t="shared" si="6286"/>
        <v>0</v>
      </c>
      <c r="MG98" s="463"/>
      <c r="MH98" s="448"/>
      <c r="MJ98" s="458"/>
      <c r="MK98" s="447"/>
      <c r="ML98" s="447"/>
      <c r="MM98" s="447"/>
      <c r="MN98" s="450">
        <f t="shared" si="6287"/>
        <v>0</v>
      </c>
      <c r="MO98" s="447"/>
      <c r="MP98" s="447"/>
      <c r="MQ98" s="447"/>
      <c r="MR98" s="447"/>
      <c r="MS98" s="447"/>
      <c r="MT98" s="449"/>
      <c r="MU98" s="450">
        <f t="shared" si="6288"/>
        <v>0</v>
      </c>
      <c r="MV98" s="463"/>
      <c r="MW98" s="448"/>
      <c r="MY98" s="458"/>
      <c r="MZ98" s="447"/>
      <c r="NA98" s="447"/>
      <c r="NB98" s="447"/>
      <c r="NC98" s="450">
        <f t="shared" si="6289"/>
        <v>0</v>
      </c>
      <c r="ND98" s="447"/>
      <c r="NE98" s="447"/>
      <c r="NF98" s="447"/>
      <c r="NG98" s="447"/>
      <c r="NH98" s="447"/>
      <c r="NI98" s="449"/>
      <c r="NJ98" s="450">
        <f t="shared" si="6290"/>
        <v>0</v>
      </c>
      <c r="NK98" s="463"/>
      <c r="NL98" s="448"/>
      <c r="NN98" s="458"/>
      <c r="NO98" s="447"/>
      <c r="NP98" s="447"/>
      <c r="NQ98" s="447"/>
      <c r="NR98" s="450">
        <f t="shared" si="6291"/>
        <v>0</v>
      </c>
      <c r="NS98" s="447"/>
      <c r="NT98" s="447"/>
      <c r="NU98" s="447"/>
      <c r="NV98" s="447"/>
      <c r="NW98" s="447"/>
      <c r="NX98" s="449"/>
      <c r="NY98" s="450">
        <f t="shared" si="6292"/>
        <v>0</v>
      </c>
      <c r="NZ98" s="463"/>
      <c r="OA98" s="448"/>
      <c r="OC98" s="458"/>
      <c r="OD98" s="447"/>
      <c r="OE98" s="447"/>
      <c r="OF98" s="447"/>
      <c r="OG98" s="450">
        <f t="shared" si="6293"/>
        <v>0</v>
      </c>
      <c r="OH98" s="447"/>
      <c r="OI98" s="447"/>
      <c r="OJ98" s="447"/>
      <c r="OK98" s="447"/>
      <c r="OL98" s="447"/>
      <c r="OM98" s="449"/>
      <c r="ON98" s="450">
        <f t="shared" si="6294"/>
        <v>0</v>
      </c>
      <c r="OO98" s="463"/>
      <c r="OP98" s="448"/>
      <c r="OR98" s="458"/>
      <c r="OS98" s="447"/>
      <c r="OT98" s="447"/>
      <c r="OU98" s="447"/>
      <c r="OV98" s="450">
        <f t="shared" si="6295"/>
        <v>0</v>
      </c>
      <c r="OW98" s="447"/>
      <c r="OX98" s="447"/>
      <c r="OY98" s="447"/>
      <c r="OZ98" s="447"/>
      <c r="PA98" s="447"/>
      <c r="PB98" s="449"/>
      <c r="PC98" s="450">
        <f t="shared" si="6296"/>
        <v>0</v>
      </c>
      <c r="PD98" s="463"/>
      <c r="PE98" s="448"/>
      <c r="PG98" s="458"/>
      <c r="PH98" s="447"/>
      <c r="PI98" s="447"/>
      <c r="PJ98" s="447"/>
      <c r="PK98" s="450">
        <f t="shared" si="6297"/>
        <v>0</v>
      </c>
      <c r="PL98" s="447"/>
      <c r="PM98" s="447"/>
      <c r="PN98" s="447"/>
      <c r="PO98" s="447"/>
      <c r="PP98" s="447"/>
      <c r="PQ98" s="449"/>
      <c r="PR98" s="450">
        <f t="shared" si="6298"/>
        <v>0</v>
      </c>
      <c r="PS98" s="463"/>
      <c r="PT98" s="448"/>
      <c r="PV98" s="458"/>
      <c r="PW98" s="447"/>
      <c r="PX98" s="447"/>
      <c r="PY98" s="447"/>
      <c r="PZ98" s="450">
        <f t="shared" si="6299"/>
        <v>0</v>
      </c>
      <c r="QA98" s="447"/>
      <c r="QB98" s="447"/>
      <c r="QC98" s="447"/>
      <c r="QD98" s="447"/>
      <c r="QE98" s="447"/>
      <c r="QF98" s="449"/>
      <c r="QG98" s="450">
        <f t="shared" si="6300"/>
        <v>0</v>
      </c>
      <c r="QH98" s="463"/>
      <c r="QI98" s="448"/>
      <c r="QK98" s="458"/>
      <c r="QL98" s="447"/>
      <c r="QM98" s="447"/>
      <c r="QN98" s="447"/>
      <c r="QO98" s="450">
        <f t="shared" si="6301"/>
        <v>0</v>
      </c>
      <c r="QP98" s="447"/>
      <c r="QQ98" s="447"/>
      <c r="QR98" s="447"/>
      <c r="QS98" s="447"/>
      <c r="QT98" s="447"/>
      <c r="QU98" s="449"/>
      <c r="QV98" s="450">
        <f t="shared" si="6302"/>
        <v>0</v>
      </c>
      <c r="QW98" s="463"/>
      <c r="QX98" s="448"/>
      <c r="QZ98" s="458"/>
      <c r="RA98" s="447"/>
      <c r="RB98" s="447"/>
      <c r="RC98" s="447"/>
      <c r="RD98" s="450">
        <f t="shared" si="6303"/>
        <v>0</v>
      </c>
      <c r="RE98" s="447"/>
      <c r="RF98" s="447"/>
      <c r="RG98" s="447"/>
      <c r="RH98" s="447"/>
      <c r="RI98" s="447"/>
      <c r="RJ98" s="449"/>
      <c r="RK98" s="450">
        <f t="shared" si="6304"/>
        <v>0</v>
      </c>
      <c r="RL98" s="463"/>
      <c r="RM98" s="448"/>
      <c r="RO98" s="458"/>
      <c r="RP98" s="447"/>
      <c r="RQ98" s="447"/>
      <c r="RR98" s="447"/>
      <c r="RS98" s="450">
        <f t="shared" si="6305"/>
        <v>0</v>
      </c>
      <c r="RT98" s="447"/>
      <c r="RU98" s="447"/>
      <c r="RV98" s="447"/>
      <c r="RW98" s="447"/>
      <c r="RX98" s="447"/>
      <c r="RY98" s="449"/>
      <c r="RZ98" s="450">
        <f t="shared" si="6306"/>
        <v>0</v>
      </c>
      <c r="SA98" s="463"/>
      <c r="SB98" s="448"/>
      <c r="SD98" s="458"/>
      <c r="SE98" s="447"/>
      <c r="SF98" s="447"/>
      <c r="SG98" s="447"/>
      <c r="SH98" s="450">
        <f t="shared" si="6307"/>
        <v>0</v>
      </c>
      <c r="SI98" s="447"/>
      <c r="SJ98" s="447"/>
      <c r="SK98" s="447"/>
      <c r="SL98" s="447"/>
      <c r="SM98" s="447"/>
      <c r="SN98" s="449"/>
      <c r="SO98" s="450">
        <f t="shared" si="6308"/>
        <v>0</v>
      </c>
      <c r="SP98" s="463"/>
      <c r="SQ98" s="448"/>
      <c r="SS98" s="458"/>
      <c r="ST98" s="447"/>
      <c r="SU98" s="447"/>
      <c r="SV98" s="447"/>
      <c r="SW98" s="450">
        <f t="shared" si="6309"/>
        <v>0</v>
      </c>
      <c r="SX98" s="447"/>
      <c r="SY98" s="447"/>
      <c r="SZ98" s="447"/>
      <c r="TA98" s="447"/>
      <c r="TB98" s="447"/>
      <c r="TC98" s="449"/>
      <c r="TD98" s="450">
        <f t="shared" si="6310"/>
        <v>0</v>
      </c>
      <c r="TE98" s="463"/>
      <c r="TF98" s="448"/>
      <c r="TH98" s="458"/>
      <c r="TI98" s="447"/>
      <c r="TJ98" s="447"/>
      <c r="TK98" s="447"/>
      <c r="TL98" s="450">
        <f t="shared" si="6311"/>
        <v>0</v>
      </c>
      <c r="TM98" s="447"/>
      <c r="TN98" s="447"/>
      <c r="TO98" s="447"/>
      <c r="TP98" s="447"/>
      <c r="TQ98" s="447"/>
      <c r="TR98" s="449"/>
      <c r="TS98" s="450">
        <f t="shared" si="6312"/>
        <v>0</v>
      </c>
      <c r="TT98" s="463"/>
      <c r="TU98" s="448"/>
      <c r="TW98" s="458"/>
      <c r="TX98" s="447"/>
      <c r="TY98" s="447"/>
      <c r="TZ98" s="447"/>
      <c r="UA98" s="450">
        <f t="shared" si="6313"/>
        <v>0</v>
      </c>
      <c r="UB98" s="447"/>
      <c r="UC98" s="447"/>
      <c r="UD98" s="447"/>
      <c r="UE98" s="447"/>
      <c r="UF98" s="447"/>
      <c r="UG98" s="449"/>
      <c r="UH98" s="450">
        <f t="shared" si="6314"/>
        <v>0</v>
      </c>
      <c r="UI98" s="463"/>
      <c r="UJ98" s="448"/>
      <c r="UL98" s="458"/>
      <c r="UM98" s="447"/>
      <c r="UN98" s="447"/>
      <c r="UO98" s="447"/>
      <c r="UP98" s="450">
        <f t="shared" si="6315"/>
        <v>0</v>
      </c>
      <c r="UQ98" s="447"/>
      <c r="UR98" s="447"/>
      <c r="US98" s="447"/>
      <c r="UT98" s="447"/>
      <c r="UU98" s="447"/>
      <c r="UV98" s="449"/>
      <c r="UW98" s="450">
        <f t="shared" si="6316"/>
        <v>0</v>
      </c>
      <c r="UX98" s="463"/>
      <c r="UY98" s="448"/>
      <c r="VA98" s="458"/>
      <c r="VB98" s="447"/>
      <c r="VC98" s="447"/>
      <c r="VD98" s="447"/>
      <c r="VE98" s="450">
        <f t="shared" si="6317"/>
        <v>0</v>
      </c>
      <c r="VF98" s="447"/>
      <c r="VG98" s="447"/>
      <c r="VH98" s="447"/>
      <c r="VI98" s="447"/>
      <c r="VJ98" s="447"/>
      <c r="VK98" s="449"/>
      <c r="VL98" s="450">
        <f t="shared" si="6318"/>
        <v>0</v>
      </c>
      <c r="VM98" s="463"/>
      <c r="VN98" s="448"/>
      <c r="VP98" s="458"/>
      <c r="VQ98" s="447"/>
      <c r="VR98" s="447"/>
      <c r="VS98" s="447"/>
      <c r="VT98" s="450">
        <f t="shared" si="6319"/>
        <v>0</v>
      </c>
      <c r="VU98" s="447"/>
      <c r="VV98" s="447"/>
      <c r="VW98" s="447"/>
      <c r="VX98" s="447"/>
      <c r="VY98" s="447"/>
      <c r="VZ98" s="449"/>
      <c r="WA98" s="450">
        <f t="shared" si="6320"/>
        <v>0</v>
      </c>
      <c r="WB98" s="463"/>
      <c r="WC98" s="448"/>
      <c r="WE98" s="458"/>
      <c r="WF98" s="447"/>
      <c r="WG98" s="447"/>
      <c r="WH98" s="447"/>
      <c r="WI98" s="450">
        <f t="shared" si="6321"/>
        <v>0</v>
      </c>
      <c r="WJ98" s="447"/>
      <c r="WK98" s="447"/>
      <c r="WL98" s="447"/>
      <c r="WM98" s="447"/>
      <c r="WN98" s="447"/>
      <c r="WO98" s="449"/>
      <c r="WP98" s="450">
        <f t="shared" si="6322"/>
        <v>0</v>
      </c>
      <c r="WQ98" s="463"/>
      <c r="WR98" s="448"/>
      <c r="WT98" s="458"/>
      <c r="WU98" s="447"/>
      <c r="WV98" s="447"/>
      <c r="WW98" s="447"/>
      <c r="WX98" s="450">
        <f t="shared" si="6323"/>
        <v>0</v>
      </c>
      <c r="WY98" s="447"/>
      <c r="WZ98" s="447"/>
      <c r="XA98" s="447"/>
      <c r="XB98" s="447"/>
      <c r="XC98" s="447"/>
      <c r="XD98" s="449"/>
      <c r="XE98" s="450">
        <f t="shared" si="6324"/>
        <v>0</v>
      </c>
      <c r="XF98" s="463"/>
      <c r="XG98" s="448"/>
      <c r="XI98" s="458"/>
      <c r="XJ98" s="447"/>
      <c r="XK98" s="447"/>
      <c r="XL98" s="447"/>
      <c r="XM98" s="450">
        <f t="shared" si="6325"/>
        <v>0</v>
      </c>
      <c r="XN98" s="447"/>
      <c r="XO98" s="447"/>
      <c r="XP98" s="447"/>
      <c r="XQ98" s="447"/>
      <c r="XR98" s="447"/>
      <c r="XS98" s="449"/>
      <c r="XT98" s="450">
        <f t="shared" si="6326"/>
        <v>0</v>
      </c>
      <c r="XU98" s="463"/>
      <c r="XV98" s="448"/>
      <c r="XX98" s="458"/>
      <c r="XY98" s="447"/>
      <c r="XZ98" s="447"/>
      <c r="YA98" s="447"/>
      <c r="YB98" s="450">
        <f t="shared" si="6327"/>
        <v>0</v>
      </c>
      <c r="YC98" s="447"/>
      <c r="YD98" s="447"/>
      <c r="YE98" s="447"/>
      <c r="YF98" s="447"/>
      <c r="YG98" s="447"/>
      <c r="YH98" s="449"/>
      <c r="YI98" s="450">
        <f t="shared" si="6328"/>
        <v>0</v>
      </c>
      <c r="YJ98" s="463"/>
      <c r="YK98" s="448"/>
      <c r="YM98" s="458"/>
      <c r="YN98" s="447"/>
      <c r="YO98" s="447"/>
      <c r="YP98" s="447"/>
      <c r="YQ98" s="450">
        <f t="shared" si="6329"/>
        <v>0</v>
      </c>
      <c r="YR98" s="447"/>
      <c r="YS98" s="447"/>
      <c r="YT98" s="447"/>
      <c r="YU98" s="447"/>
      <c r="YV98" s="447"/>
      <c r="YW98" s="449"/>
      <c r="YX98" s="450">
        <f t="shared" si="6330"/>
        <v>0</v>
      </c>
      <c r="YY98" s="463"/>
      <c r="YZ98" s="448"/>
      <c r="ZB98" s="458"/>
      <c r="ZC98" s="447"/>
      <c r="ZD98" s="447"/>
      <c r="ZE98" s="447"/>
      <c r="ZF98" s="450">
        <f t="shared" si="6331"/>
        <v>0</v>
      </c>
      <c r="ZG98" s="447"/>
      <c r="ZH98" s="447"/>
      <c r="ZI98" s="447"/>
      <c r="ZJ98" s="447"/>
      <c r="ZK98" s="447"/>
      <c r="ZL98" s="449"/>
      <c r="ZM98" s="450">
        <f t="shared" si="6332"/>
        <v>0</v>
      </c>
      <c r="ZN98" s="463"/>
      <c r="ZO98" s="448"/>
      <c r="ZQ98" s="458"/>
      <c r="ZR98" s="447"/>
      <c r="ZS98" s="447"/>
      <c r="ZT98" s="447"/>
      <c r="ZU98" s="450">
        <f t="shared" si="6333"/>
        <v>0</v>
      </c>
      <c r="ZV98" s="447"/>
      <c r="ZW98" s="447"/>
      <c r="ZX98" s="447"/>
      <c r="ZY98" s="447"/>
      <c r="ZZ98" s="447"/>
      <c r="AAA98" s="449"/>
      <c r="AAB98" s="450">
        <f t="shared" si="6334"/>
        <v>0</v>
      </c>
      <c r="AAC98" s="463"/>
      <c r="AAD98" s="448"/>
      <c r="AAF98" s="458"/>
      <c r="AAG98" s="447"/>
      <c r="AAH98" s="447"/>
      <c r="AAI98" s="447"/>
      <c r="AAJ98" s="450">
        <f t="shared" si="6335"/>
        <v>0</v>
      </c>
      <c r="AAK98" s="447"/>
      <c r="AAL98" s="447"/>
      <c r="AAM98" s="447"/>
      <c r="AAN98" s="447"/>
      <c r="AAO98" s="447"/>
      <c r="AAP98" s="449"/>
      <c r="AAQ98" s="450">
        <f t="shared" si="6336"/>
        <v>0</v>
      </c>
      <c r="AAR98" s="463"/>
      <c r="AAS98" s="448"/>
      <c r="AAU98" s="458"/>
      <c r="AAV98" s="447"/>
      <c r="AAW98" s="447"/>
      <c r="AAX98" s="447"/>
      <c r="AAY98" s="450">
        <f t="shared" si="6337"/>
        <v>0</v>
      </c>
      <c r="AAZ98" s="447"/>
      <c r="ABA98" s="447"/>
      <c r="ABB98" s="447"/>
      <c r="ABC98" s="447"/>
      <c r="ABD98" s="447"/>
      <c r="ABE98" s="449"/>
      <c r="ABF98" s="450">
        <f t="shared" si="6338"/>
        <v>0</v>
      </c>
      <c r="ABG98" s="463"/>
      <c r="ABH98" s="448"/>
      <c r="ABJ98" s="458"/>
      <c r="ABK98" s="447"/>
      <c r="ABL98" s="447"/>
      <c r="ABM98" s="447"/>
      <c r="ABN98" s="450">
        <f t="shared" si="6339"/>
        <v>0</v>
      </c>
      <c r="ABO98" s="447"/>
      <c r="ABP98" s="447"/>
      <c r="ABQ98" s="447"/>
      <c r="ABR98" s="447"/>
      <c r="ABS98" s="447"/>
      <c r="ABT98" s="449"/>
      <c r="ABU98" s="450">
        <f t="shared" si="6340"/>
        <v>0</v>
      </c>
      <c r="ABV98" s="463"/>
      <c r="ABW98" s="448"/>
      <c r="ABY98" s="458"/>
      <c r="ABZ98" s="447"/>
      <c r="ACA98" s="447"/>
      <c r="ACB98" s="447"/>
      <c r="ACC98" s="450">
        <f t="shared" si="6341"/>
        <v>0</v>
      </c>
      <c r="ACD98" s="447"/>
      <c r="ACE98" s="447"/>
      <c r="ACF98" s="447"/>
      <c r="ACG98" s="447"/>
      <c r="ACH98" s="447"/>
      <c r="ACI98" s="449"/>
      <c r="ACJ98" s="450">
        <f t="shared" si="6342"/>
        <v>0</v>
      </c>
      <c r="ACK98" s="463"/>
      <c r="ACL98" s="448"/>
      <c r="ACN98" s="458"/>
      <c r="ACO98" s="447"/>
      <c r="ACP98" s="447"/>
      <c r="ACQ98" s="447"/>
      <c r="ACR98" s="450">
        <f t="shared" si="6343"/>
        <v>0</v>
      </c>
      <c r="ACS98" s="447"/>
      <c r="ACT98" s="447"/>
      <c r="ACU98" s="447"/>
      <c r="ACV98" s="447"/>
      <c r="ACW98" s="447"/>
      <c r="ACX98" s="449"/>
      <c r="ACY98" s="450">
        <f t="shared" si="6344"/>
        <v>0</v>
      </c>
      <c r="ACZ98" s="463"/>
      <c r="ADA98" s="448"/>
      <c r="ADC98" s="458"/>
      <c r="ADD98" s="447"/>
      <c r="ADE98" s="447"/>
      <c r="ADF98" s="447"/>
      <c r="ADG98" s="450">
        <f t="shared" si="6345"/>
        <v>0</v>
      </c>
      <c r="ADH98" s="447"/>
      <c r="ADI98" s="447"/>
      <c r="ADJ98" s="447"/>
      <c r="ADK98" s="447"/>
      <c r="ADL98" s="447"/>
      <c r="ADM98" s="449"/>
      <c r="ADN98" s="450">
        <f t="shared" si="6346"/>
        <v>0</v>
      </c>
      <c r="ADO98" s="463"/>
      <c r="ADP98" s="448"/>
      <c r="ADR98" s="458"/>
      <c r="ADS98" s="447"/>
      <c r="ADT98" s="447"/>
      <c r="ADU98" s="447"/>
      <c r="ADV98" s="450">
        <f t="shared" si="6347"/>
        <v>0</v>
      </c>
      <c r="ADW98" s="447"/>
      <c r="ADX98" s="447"/>
      <c r="ADY98" s="447"/>
      <c r="ADZ98" s="447"/>
      <c r="AEA98" s="447"/>
      <c r="AEB98" s="449"/>
      <c r="AEC98" s="450">
        <f t="shared" si="6348"/>
        <v>0</v>
      </c>
      <c r="AED98" s="463"/>
      <c r="AEE98" s="448"/>
      <c r="AEG98" s="458"/>
      <c r="AEH98" s="447"/>
      <c r="AEI98" s="447"/>
      <c r="AEJ98" s="447"/>
      <c r="AEK98" s="450">
        <f t="shared" si="6349"/>
        <v>0</v>
      </c>
      <c r="AEL98" s="447"/>
      <c r="AEM98" s="447"/>
      <c r="AEN98" s="447"/>
      <c r="AEO98" s="447"/>
      <c r="AEP98" s="447"/>
      <c r="AEQ98" s="449"/>
      <c r="AER98" s="450">
        <f t="shared" si="6350"/>
        <v>0</v>
      </c>
      <c r="AES98" s="463"/>
      <c r="AET98" s="448"/>
      <c r="AEV98" s="458"/>
      <c r="AEW98" s="447"/>
      <c r="AEX98" s="447"/>
      <c r="AEY98" s="447"/>
      <c r="AEZ98" s="450">
        <f t="shared" si="6351"/>
        <v>0</v>
      </c>
      <c r="AFA98" s="447"/>
      <c r="AFB98" s="447"/>
      <c r="AFC98" s="447"/>
      <c r="AFD98" s="447"/>
      <c r="AFE98" s="447"/>
      <c r="AFF98" s="449"/>
      <c r="AFG98" s="450">
        <f t="shared" si="6352"/>
        <v>0</v>
      </c>
      <c r="AFH98" s="463"/>
      <c r="AFI98" s="448"/>
      <c r="AFK98" s="458"/>
      <c r="AFL98" s="447"/>
      <c r="AFM98" s="447"/>
      <c r="AFN98" s="447"/>
      <c r="AFO98" s="450">
        <f t="shared" si="6353"/>
        <v>0</v>
      </c>
      <c r="AFP98" s="447"/>
      <c r="AFQ98" s="447"/>
      <c r="AFR98" s="447"/>
      <c r="AFS98" s="447"/>
      <c r="AFT98" s="447"/>
      <c r="AFU98" s="449"/>
      <c r="AFV98" s="450">
        <f t="shared" si="6354"/>
        <v>0</v>
      </c>
      <c r="AFW98" s="463"/>
      <c r="AFX98" s="448"/>
      <c r="AFZ98" s="458"/>
      <c r="AGA98" s="447"/>
      <c r="AGB98" s="447"/>
      <c r="AGC98" s="447"/>
      <c r="AGD98" s="450">
        <f t="shared" si="6355"/>
        <v>0</v>
      </c>
      <c r="AGE98" s="447"/>
      <c r="AGF98" s="447"/>
      <c r="AGG98" s="447"/>
      <c r="AGH98" s="447"/>
      <c r="AGI98" s="447"/>
      <c r="AGJ98" s="449"/>
      <c r="AGK98" s="450">
        <f t="shared" si="6356"/>
        <v>0</v>
      </c>
      <c r="AGL98" s="463"/>
      <c r="AGM98" s="448"/>
      <c r="AGO98" s="458"/>
      <c r="AGP98" s="447"/>
      <c r="AGQ98" s="447"/>
      <c r="AGR98" s="447"/>
      <c r="AGS98" s="450">
        <f t="shared" si="6357"/>
        <v>0</v>
      </c>
      <c r="AGT98" s="447"/>
      <c r="AGU98" s="447"/>
      <c r="AGV98" s="447"/>
      <c r="AGW98" s="447"/>
      <c r="AGX98" s="447"/>
      <c r="AGY98" s="449"/>
      <c r="AGZ98" s="450">
        <f t="shared" si="6358"/>
        <v>0</v>
      </c>
      <c r="AHA98" s="463"/>
      <c r="AHB98" s="448"/>
      <c r="AHD98" s="458"/>
      <c r="AHE98" s="447"/>
      <c r="AHF98" s="447"/>
      <c r="AHG98" s="447"/>
      <c r="AHH98" s="450">
        <f t="shared" si="6359"/>
        <v>0</v>
      </c>
      <c r="AHI98" s="447"/>
      <c r="AHJ98" s="447"/>
      <c r="AHK98" s="447"/>
      <c r="AHL98" s="447"/>
      <c r="AHM98" s="447"/>
      <c r="AHN98" s="449"/>
      <c r="AHO98" s="450">
        <f t="shared" si="6360"/>
        <v>0</v>
      </c>
      <c r="AHP98" s="463"/>
      <c r="AHQ98" s="448"/>
      <c r="AHS98" s="458"/>
      <c r="AHT98" s="447"/>
      <c r="AHU98" s="447"/>
      <c r="AHV98" s="447"/>
      <c r="AHW98" s="450">
        <f t="shared" si="6361"/>
        <v>0</v>
      </c>
      <c r="AHX98" s="447"/>
      <c r="AHY98" s="447"/>
      <c r="AHZ98" s="447"/>
      <c r="AIA98" s="447"/>
      <c r="AIB98" s="447"/>
      <c r="AIC98" s="449"/>
      <c r="AID98" s="450">
        <f t="shared" si="6362"/>
        <v>0</v>
      </c>
      <c r="AIE98" s="463"/>
      <c r="AIF98" s="448"/>
      <c r="AIH98" s="458"/>
      <c r="AII98" s="447"/>
      <c r="AIJ98" s="447"/>
      <c r="AIK98" s="447"/>
      <c r="AIL98" s="450">
        <f t="shared" si="6363"/>
        <v>0</v>
      </c>
      <c r="AIM98" s="447"/>
      <c r="AIN98" s="447"/>
      <c r="AIO98" s="447"/>
      <c r="AIP98" s="447"/>
      <c r="AIQ98" s="447"/>
      <c r="AIR98" s="449"/>
      <c r="AIS98" s="450">
        <f t="shared" si="6364"/>
        <v>0</v>
      </c>
      <c r="AIT98" s="463"/>
      <c r="AIU98" s="448"/>
      <c r="AIW98" s="458"/>
      <c r="AIX98" s="447"/>
      <c r="AIY98" s="447"/>
      <c r="AIZ98" s="447"/>
      <c r="AJA98" s="450">
        <f t="shared" si="6365"/>
        <v>0</v>
      </c>
      <c r="AJB98" s="447"/>
      <c r="AJC98" s="447"/>
      <c r="AJD98" s="447"/>
      <c r="AJE98" s="447"/>
      <c r="AJF98" s="447"/>
      <c r="AJG98" s="449"/>
      <c r="AJH98" s="450">
        <f t="shared" si="6366"/>
        <v>0</v>
      </c>
      <c r="AJI98" s="463"/>
      <c r="AJJ98" s="448"/>
      <c r="AJL98" s="458"/>
      <c r="AJM98" s="447"/>
      <c r="AJN98" s="447"/>
      <c r="AJO98" s="447"/>
      <c r="AJP98" s="450">
        <f t="shared" si="6367"/>
        <v>0</v>
      </c>
      <c r="AJQ98" s="447"/>
      <c r="AJR98" s="447"/>
      <c r="AJS98" s="447"/>
      <c r="AJT98" s="447"/>
      <c r="AJU98" s="447"/>
      <c r="AJV98" s="449"/>
      <c r="AJW98" s="450">
        <f t="shared" si="6368"/>
        <v>0</v>
      </c>
      <c r="AJX98" s="463"/>
      <c r="AJY98" s="448"/>
      <c r="AKA98" s="458"/>
      <c r="AKB98" s="447"/>
      <c r="AKC98" s="447"/>
      <c r="AKD98" s="447"/>
      <c r="AKE98" s="450">
        <f t="shared" si="6369"/>
        <v>0</v>
      </c>
      <c r="AKF98" s="447"/>
      <c r="AKG98" s="447"/>
      <c r="AKH98" s="447"/>
      <c r="AKI98" s="447"/>
      <c r="AKJ98" s="447"/>
      <c r="AKK98" s="449"/>
      <c r="AKL98" s="450">
        <f t="shared" si="6370"/>
        <v>0</v>
      </c>
      <c r="AKM98" s="463"/>
      <c r="AKN98" s="448"/>
      <c r="AKP98" s="458"/>
      <c r="AKQ98" s="447"/>
      <c r="AKR98" s="447"/>
      <c r="AKS98" s="447"/>
      <c r="AKT98" s="450">
        <f t="shared" si="6371"/>
        <v>0</v>
      </c>
      <c r="AKU98" s="447"/>
      <c r="AKV98" s="447"/>
      <c r="AKW98" s="447"/>
      <c r="AKX98" s="447"/>
      <c r="AKY98" s="447"/>
      <c r="AKZ98" s="449"/>
      <c r="ALA98" s="450">
        <f t="shared" si="6372"/>
        <v>0</v>
      </c>
      <c r="ALB98" s="463"/>
      <c r="ALC98" s="448"/>
      <c r="ALE98" s="458"/>
      <c r="ALF98" s="447"/>
      <c r="ALG98" s="447"/>
      <c r="ALH98" s="447"/>
      <c r="ALI98" s="450">
        <f t="shared" si="6373"/>
        <v>0</v>
      </c>
      <c r="ALJ98" s="447"/>
      <c r="ALK98" s="447"/>
      <c r="ALL98" s="447"/>
      <c r="ALM98" s="447"/>
      <c r="ALN98" s="447"/>
      <c r="ALO98" s="449"/>
      <c r="ALP98" s="450">
        <f t="shared" si="6374"/>
        <v>0</v>
      </c>
      <c r="ALQ98" s="463"/>
      <c r="ALR98" s="448"/>
      <c r="ALT98" s="458"/>
      <c r="ALU98" s="447"/>
      <c r="ALV98" s="447"/>
      <c r="ALW98" s="447"/>
      <c r="ALX98" s="450">
        <f t="shared" si="6375"/>
        <v>0</v>
      </c>
      <c r="ALY98" s="447"/>
      <c r="ALZ98" s="447"/>
      <c r="AMA98" s="447"/>
      <c r="AMB98" s="447"/>
      <c r="AMC98" s="447"/>
      <c r="AMD98" s="449"/>
      <c r="AME98" s="450">
        <f t="shared" si="6376"/>
        <v>0</v>
      </c>
      <c r="AMF98" s="463"/>
      <c r="AMG98" s="448"/>
      <c r="AMI98" s="458"/>
      <c r="AMJ98" s="447"/>
      <c r="AMK98" s="447"/>
      <c r="AML98" s="447"/>
      <c r="AMM98" s="450">
        <f t="shared" si="6377"/>
        <v>0</v>
      </c>
      <c r="AMN98" s="447"/>
      <c r="AMO98" s="447"/>
      <c r="AMP98" s="447"/>
      <c r="AMQ98" s="447"/>
      <c r="AMR98" s="447"/>
      <c r="AMS98" s="449"/>
      <c r="AMT98" s="450">
        <f t="shared" si="6378"/>
        <v>0</v>
      </c>
      <c r="AMU98" s="463"/>
      <c r="AMV98" s="448"/>
      <c r="AMX98" s="458"/>
      <c r="AMY98" s="447"/>
      <c r="AMZ98" s="447"/>
      <c r="ANA98" s="447"/>
      <c r="ANB98" s="450">
        <f t="shared" si="6379"/>
        <v>0</v>
      </c>
      <c r="ANC98" s="447"/>
      <c r="AND98" s="447"/>
      <c r="ANE98" s="447"/>
      <c r="ANF98" s="447"/>
      <c r="ANG98" s="447"/>
      <c r="ANH98" s="449"/>
      <c r="ANI98" s="450">
        <f t="shared" si="6380"/>
        <v>0</v>
      </c>
      <c r="ANJ98" s="463"/>
      <c r="ANK98" s="448"/>
      <c r="ANM98" s="458"/>
      <c r="ANN98" s="447"/>
      <c r="ANO98" s="447"/>
      <c r="ANP98" s="447"/>
      <c r="ANQ98" s="450">
        <f t="shared" si="6381"/>
        <v>0</v>
      </c>
      <c r="ANR98" s="447"/>
      <c r="ANS98" s="447"/>
      <c r="ANT98" s="447"/>
      <c r="ANU98" s="447"/>
      <c r="ANV98" s="447"/>
      <c r="ANW98" s="449"/>
      <c r="ANX98" s="450">
        <f t="shared" si="6382"/>
        <v>0</v>
      </c>
      <c r="ANY98" s="463"/>
      <c r="ANZ98" s="448"/>
      <c r="AOB98" s="458"/>
      <c r="AOC98" s="447"/>
      <c r="AOD98" s="447"/>
      <c r="AOE98" s="447"/>
      <c r="AOF98" s="450">
        <f t="shared" si="6383"/>
        <v>0</v>
      </c>
      <c r="AOG98" s="447"/>
      <c r="AOH98" s="447"/>
      <c r="AOI98" s="447"/>
      <c r="AOJ98" s="447"/>
      <c r="AOK98" s="447"/>
      <c r="AOL98" s="449"/>
      <c r="AOM98" s="450">
        <f t="shared" si="6384"/>
        <v>0</v>
      </c>
      <c r="AON98" s="463"/>
      <c r="AOO98" s="448"/>
      <c r="AOQ98" s="458"/>
      <c r="AOR98" s="447"/>
      <c r="AOS98" s="447"/>
      <c r="AOT98" s="447"/>
      <c r="AOU98" s="450">
        <f t="shared" si="6385"/>
        <v>0</v>
      </c>
      <c r="AOV98" s="447"/>
      <c r="AOW98" s="447"/>
      <c r="AOX98" s="447"/>
      <c r="AOY98" s="447"/>
      <c r="AOZ98" s="447"/>
      <c r="APA98" s="449"/>
      <c r="APB98" s="450">
        <f t="shared" si="6386"/>
        <v>0</v>
      </c>
      <c r="APC98" s="463"/>
      <c r="APD98" s="448"/>
      <c r="APF98" s="458"/>
      <c r="APG98" s="447"/>
      <c r="APH98" s="447"/>
      <c r="API98" s="447"/>
      <c r="APJ98" s="450">
        <f t="shared" si="6387"/>
        <v>0</v>
      </c>
      <c r="APK98" s="447"/>
      <c r="APL98" s="447"/>
      <c r="APM98" s="447"/>
      <c r="APN98" s="447"/>
      <c r="APO98" s="447"/>
      <c r="APP98" s="449"/>
      <c r="APQ98" s="450">
        <f t="shared" si="6388"/>
        <v>0</v>
      </c>
      <c r="APR98" s="463"/>
      <c r="APS98" s="448"/>
      <c r="APU98" s="458"/>
      <c r="APV98" s="447"/>
      <c r="APW98" s="447"/>
      <c r="APX98" s="447"/>
      <c r="APY98" s="450">
        <f t="shared" si="6389"/>
        <v>0</v>
      </c>
      <c r="APZ98" s="447"/>
      <c r="AQA98" s="447"/>
      <c r="AQB98" s="447"/>
      <c r="AQC98" s="447"/>
      <c r="AQD98" s="447"/>
      <c r="AQE98" s="449"/>
      <c r="AQF98" s="450">
        <f t="shared" si="6390"/>
        <v>0</v>
      </c>
      <c r="AQG98" s="463"/>
      <c r="AQH98" s="448"/>
      <c r="AQJ98" s="458"/>
      <c r="AQK98" s="447"/>
      <c r="AQL98" s="447"/>
      <c r="AQM98" s="447"/>
      <c r="AQN98" s="450">
        <f t="shared" si="6391"/>
        <v>0</v>
      </c>
      <c r="AQO98" s="447"/>
      <c r="AQP98" s="447"/>
      <c r="AQQ98" s="447"/>
      <c r="AQR98" s="447"/>
      <c r="AQS98" s="447"/>
      <c r="AQT98" s="449"/>
      <c r="AQU98" s="450">
        <f t="shared" si="6392"/>
        <v>0</v>
      </c>
      <c r="AQV98" s="463"/>
      <c r="AQW98" s="448"/>
      <c r="AQY98" s="458"/>
      <c r="AQZ98" s="447"/>
      <c r="ARA98" s="447"/>
      <c r="ARB98" s="447"/>
      <c r="ARC98" s="450">
        <f t="shared" si="6393"/>
        <v>0</v>
      </c>
      <c r="ARD98" s="447"/>
      <c r="ARE98" s="447"/>
      <c r="ARF98" s="447"/>
      <c r="ARG98" s="447"/>
      <c r="ARH98" s="447"/>
      <c r="ARI98" s="449"/>
      <c r="ARJ98" s="450">
        <f t="shared" si="6394"/>
        <v>0</v>
      </c>
      <c r="ARK98" s="463"/>
      <c r="ARL98" s="448"/>
      <c r="ARN98" s="458"/>
      <c r="ARO98" s="447"/>
      <c r="ARP98" s="447"/>
      <c r="ARQ98" s="447"/>
      <c r="ARR98" s="450">
        <f t="shared" si="6395"/>
        <v>0</v>
      </c>
      <c r="ARS98" s="447"/>
      <c r="ART98" s="447"/>
      <c r="ARU98" s="447"/>
      <c r="ARV98" s="447"/>
      <c r="ARW98" s="447"/>
      <c r="ARX98" s="449"/>
      <c r="ARY98" s="450">
        <f t="shared" si="6396"/>
        <v>0</v>
      </c>
      <c r="ARZ98" s="463"/>
      <c r="ASA98" s="448"/>
      <c r="ASC98" s="458"/>
      <c r="ASD98" s="447"/>
      <c r="ASE98" s="447"/>
      <c r="ASF98" s="447"/>
      <c r="ASG98" s="450">
        <f t="shared" si="6397"/>
        <v>0</v>
      </c>
      <c r="ASH98" s="447"/>
      <c r="ASI98" s="447"/>
      <c r="ASJ98" s="447"/>
      <c r="ASK98" s="447"/>
      <c r="ASL98" s="447"/>
      <c r="ASM98" s="449"/>
      <c r="ASN98" s="450">
        <f t="shared" si="6398"/>
        <v>0</v>
      </c>
      <c r="ASO98" s="463"/>
      <c r="ASP98" s="448"/>
      <c r="ASR98" s="458"/>
      <c r="ASS98" s="447"/>
      <c r="AST98" s="447"/>
      <c r="ASU98" s="447"/>
      <c r="ASV98" s="450">
        <f t="shared" si="6399"/>
        <v>0</v>
      </c>
      <c r="ASW98" s="447"/>
      <c r="ASX98" s="447"/>
      <c r="ASY98" s="447"/>
      <c r="ASZ98" s="447"/>
      <c r="ATA98" s="447"/>
      <c r="ATB98" s="449"/>
      <c r="ATC98" s="450">
        <f t="shared" si="6400"/>
        <v>0</v>
      </c>
      <c r="ATD98" s="463"/>
      <c r="ATE98" s="448"/>
      <c r="ATG98" s="458"/>
      <c r="ATH98" s="447"/>
      <c r="ATI98" s="447"/>
      <c r="ATJ98" s="447"/>
      <c r="ATK98" s="450">
        <f t="shared" si="6401"/>
        <v>0</v>
      </c>
      <c r="ATL98" s="447"/>
      <c r="ATM98" s="447"/>
      <c r="ATN98" s="447"/>
      <c r="ATO98" s="447"/>
      <c r="ATP98" s="447"/>
      <c r="ATQ98" s="449"/>
      <c r="ATR98" s="450">
        <f t="shared" si="6402"/>
        <v>0</v>
      </c>
      <c r="ATS98" s="463"/>
      <c r="ATT98" s="448"/>
      <c r="ATV98" s="458"/>
      <c r="ATW98" s="447"/>
      <c r="ATX98" s="447"/>
      <c r="ATY98" s="447"/>
      <c r="ATZ98" s="450">
        <f t="shared" si="6403"/>
        <v>0</v>
      </c>
      <c r="AUA98" s="447"/>
      <c r="AUB98" s="447"/>
      <c r="AUC98" s="447"/>
      <c r="AUD98" s="447"/>
      <c r="AUE98" s="447"/>
      <c r="AUF98" s="449"/>
      <c r="AUG98" s="450">
        <f t="shared" si="6404"/>
        <v>0</v>
      </c>
      <c r="AUH98" s="463"/>
      <c r="AUI98" s="448"/>
      <c r="AUK98" s="458"/>
      <c r="AUL98" s="447"/>
      <c r="AUM98" s="447"/>
      <c r="AUN98" s="447"/>
      <c r="AUO98" s="450">
        <f t="shared" si="6405"/>
        <v>0</v>
      </c>
      <c r="AUP98" s="447"/>
      <c r="AUQ98" s="447"/>
      <c r="AUR98" s="447"/>
      <c r="AUS98" s="447"/>
      <c r="AUT98" s="447"/>
      <c r="AUU98" s="449"/>
      <c r="AUV98" s="450">
        <f t="shared" si="6406"/>
        <v>0</v>
      </c>
      <c r="AUW98" s="463"/>
      <c r="AUX98" s="448"/>
      <c r="AUZ98" s="458"/>
      <c r="AVA98" s="447"/>
      <c r="AVB98" s="447"/>
      <c r="AVC98" s="447"/>
      <c r="AVD98" s="450">
        <f t="shared" si="6407"/>
        <v>0</v>
      </c>
      <c r="AVE98" s="447"/>
      <c r="AVF98" s="447"/>
      <c r="AVG98" s="447"/>
      <c r="AVH98" s="447"/>
      <c r="AVI98" s="447"/>
      <c r="AVJ98" s="449"/>
      <c r="AVK98" s="450">
        <f t="shared" si="6408"/>
        <v>0</v>
      </c>
      <c r="AVL98" s="463"/>
      <c r="AVM98" s="448"/>
      <c r="AVO98" s="458"/>
      <c r="AVP98" s="447"/>
      <c r="AVQ98" s="447"/>
      <c r="AVR98" s="447"/>
      <c r="AVS98" s="450">
        <f t="shared" si="6409"/>
        <v>0</v>
      </c>
      <c r="AVT98" s="447"/>
      <c r="AVU98" s="447"/>
      <c r="AVV98" s="447"/>
      <c r="AVW98" s="447"/>
      <c r="AVX98" s="447"/>
      <c r="AVY98" s="449"/>
      <c r="AVZ98" s="450">
        <f t="shared" si="6410"/>
        <v>0</v>
      </c>
      <c r="AWA98" s="463"/>
      <c r="AWB98" s="448"/>
      <c r="AWD98" s="458"/>
      <c r="AWE98" s="447"/>
      <c r="AWF98" s="447"/>
      <c r="AWG98" s="447"/>
      <c r="AWH98" s="450">
        <f t="shared" si="6411"/>
        <v>0</v>
      </c>
      <c r="AWI98" s="447"/>
      <c r="AWJ98" s="447"/>
      <c r="AWK98" s="447"/>
      <c r="AWL98" s="447"/>
      <c r="AWM98" s="447"/>
      <c r="AWN98" s="449"/>
      <c r="AWO98" s="450">
        <f t="shared" si="6412"/>
        <v>0</v>
      </c>
      <c r="AWP98" s="463"/>
      <c r="AWQ98" s="448"/>
      <c r="AWS98" s="458"/>
      <c r="AWT98" s="447"/>
      <c r="AWU98" s="447"/>
      <c r="AWV98" s="447"/>
      <c r="AWW98" s="450">
        <f t="shared" si="6413"/>
        <v>0</v>
      </c>
      <c r="AWX98" s="447"/>
      <c r="AWY98" s="447"/>
      <c r="AWZ98" s="447"/>
      <c r="AXA98" s="447"/>
      <c r="AXB98" s="447"/>
      <c r="AXC98" s="449"/>
      <c r="AXD98" s="450">
        <f t="shared" si="6414"/>
        <v>0</v>
      </c>
      <c r="AXE98" s="463"/>
      <c r="AXF98" s="448"/>
      <c r="AXH98" s="458"/>
      <c r="AXI98" s="447"/>
      <c r="AXJ98" s="447"/>
      <c r="AXK98" s="447"/>
      <c r="AXL98" s="450">
        <f t="shared" si="6415"/>
        <v>0</v>
      </c>
      <c r="AXM98" s="447"/>
      <c r="AXN98" s="447"/>
      <c r="AXO98" s="447"/>
      <c r="AXP98" s="447"/>
      <c r="AXQ98" s="447"/>
      <c r="AXR98" s="449"/>
      <c r="AXS98" s="450">
        <f t="shared" si="6416"/>
        <v>0</v>
      </c>
      <c r="AXT98" s="463"/>
      <c r="AXU98" s="448"/>
      <c r="AXW98" s="458"/>
      <c r="AXX98" s="447"/>
      <c r="AXY98" s="447"/>
      <c r="AXZ98" s="447"/>
      <c r="AYA98" s="450">
        <f t="shared" si="6417"/>
        <v>0</v>
      </c>
      <c r="AYB98" s="447"/>
      <c r="AYC98" s="447"/>
      <c r="AYD98" s="447"/>
      <c r="AYE98" s="447"/>
      <c r="AYF98" s="447"/>
      <c r="AYG98" s="449"/>
      <c r="AYH98" s="450">
        <f t="shared" si="6418"/>
        <v>0</v>
      </c>
      <c r="AYI98" s="463"/>
      <c r="AYJ98" s="448"/>
      <c r="AYL98" s="458"/>
      <c r="AYM98" s="447"/>
      <c r="AYN98" s="447"/>
      <c r="AYO98" s="447"/>
      <c r="AYP98" s="450">
        <f t="shared" si="6419"/>
        <v>0</v>
      </c>
      <c r="AYQ98" s="447"/>
      <c r="AYR98" s="447"/>
      <c r="AYS98" s="447"/>
      <c r="AYT98" s="447"/>
      <c r="AYU98" s="447"/>
      <c r="AYV98" s="449"/>
      <c r="AYW98" s="450">
        <f t="shared" si="6420"/>
        <v>0</v>
      </c>
      <c r="AYX98" s="463"/>
      <c r="AYY98" s="448"/>
      <c r="AZA98" s="458"/>
      <c r="AZB98" s="447"/>
      <c r="AZC98" s="447"/>
      <c r="AZD98" s="447"/>
      <c r="AZE98" s="450">
        <f t="shared" si="6421"/>
        <v>0</v>
      </c>
      <c r="AZF98" s="447"/>
      <c r="AZG98" s="447"/>
      <c r="AZH98" s="447"/>
      <c r="AZI98" s="447"/>
      <c r="AZJ98" s="447"/>
      <c r="AZK98" s="449"/>
      <c r="AZL98" s="450">
        <f t="shared" si="6422"/>
        <v>0</v>
      </c>
      <c r="AZM98" s="463"/>
      <c r="AZN98" s="448"/>
      <c r="AZP98" s="458"/>
      <c r="AZQ98" s="447"/>
      <c r="AZR98" s="447"/>
      <c r="AZS98" s="447"/>
      <c r="AZT98" s="450">
        <f t="shared" si="6423"/>
        <v>0</v>
      </c>
      <c r="AZU98" s="447"/>
      <c r="AZV98" s="447"/>
      <c r="AZW98" s="447"/>
      <c r="AZX98" s="447"/>
      <c r="AZY98" s="447"/>
      <c r="AZZ98" s="449"/>
      <c r="BAA98" s="450">
        <f t="shared" si="6424"/>
        <v>0</v>
      </c>
      <c r="BAB98" s="463"/>
      <c r="BAC98" s="448"/>
      <c r="BAE98" s="458"/>
      <c r="BAF98" s="447"/>
      <c r="BAG98" s="447"/>
      <c r="BAH98" s="447"/>
      <c r="BAI98" s="450">
        <f t="shared" si="6425"/>
        <v>0</v>
      </c>
      <c r="BAJ98" s="447"/>
      <c r="BAK98" s="447"/>
      <c r="BAL98" s="447"/>
      <c r="BAM98" s="447"/>
      <c r="BAN98" s="447"/>
      <c r="BAO98" s="449"/>
      <c r="BAP98" s="450">
        <f t="shared" si="6426"/>
        <v>0</v>
      </c>
      <c r="BAQ98" s="463"/>
      <c r="BAR98" s="448"/>
      <c r="BAT98" s="458"/>
      <c r="BAU98" s="447"/>
      <c r="BAV98" s="447"/>
      <c r="BAW98" s="447"/>
      <c r="BAX98" s="450">
        <f t="shared" si="6427"/>
        <v>0</v>
      </c>
      <c r="BAY98" s="447"/>
      <c r="BAZ98" s="447"/>
      <c r="BBA98" s="447"/>
      <c r="BBB98" s="447"/>
      <c r="BBC98" s="447"/>
      <c r="BBD98" s="449"/>
      <c r="BBE98" s="450">
        <f t="shared" si="6428"/>
        <v>0</v>
      </c>
      <c r="BBF98" s="463"/>
      <c r="BBG98" s="448"/>
      <c r="BBI98" s="458"/>
      <c r="BBJ98" s="447"/>
      <c r="BBK98" s="447"/>
      <c r="BBL98" s="447"/>
      <c r="BBM98" s="450">
        <f t="shared" si="6429"/>
        <v>0</v>
      </c>
      <c r="BBN98" s="447"/>
      <c r="BBO98" s="447"/>
      <c r="BBP98" s="447"/>
      <c r="BBQ98" s="447"/>
      <c r="BBR98" s="447"/>
      <c r="BBS98" s="449"/>
      <c r="BBT98" s="450">
        <f t="shared" si="6430"/>
        <v>0</v>
      </c>
      <c r="BBU98" s="463"/>
      <c r="BBV98" s="448"/>
      <c r="BBX98" s="458"/>
      <c r="BBY98" s="447"/>
      <c r="BBZ98" s="447"/>
      <c r="BCA98" s="447"/>
      <c r="BCB98" s="450">
        <f t="shared" si="6431"/>
        <v>0</v>
      </c>
      <c r="BCC98" s="447"/>
      <c r="BCD98" s="447"/>
      <c r="BCE98" s="447"/>
      <c r="BCF98" s="447"/>
      <c r="BCG98" s="447"/>
      <c r="BCH98" s="449"/>
      <c r="BCI98" s="450">
        <f t="shared" si="6432"/>
        <v>0</v>
      </c>
      <c r="BCJ98" s="463"/>
      <c r="BCK98" s="448"/>
      <c r="BCM98" s="458"/>
      <c r="BCN98" s="447"/>
      <c r="BCO98" s="447"/>
      <c r="BCP98" s="447"/>
      <c r="BCQ98" s="450">
        <f t="shared" si="6433"/>
        <v>0</v>
      </c>
      <c r="BCR98" s="447"/>
      <c r="BCS98" s="447"/>
      <c r="BCT98" s="447"/>
      <c r="BCU98" s="447"/>
      <c r="BCV98" s="447"/>
      <c r="BCW98" s="449"/>
      <c r="BCX98" s="450">
        <f t="shared" si="6434"/>
        <v>0</v>
      </c>
      <c r="BCY98" s="463"/>
      <c r="BCZ98" s="448"/>
      <c r="BDB98" s="458"/>
      <c r="BDC98" s="447"/>
      <c r="BDD98" s="447"/>
      <c r="BDE98" s="447"/>
      <c r="BDF98" s="450">
        <f t="shared" si="6435"/>
        <v>0</v>
      </c>
      <c r="BDG98" s="447"/>
      <c r="BDH98" s="447"/>
      <c r="BDI98" s="447"/>
      <c r="BDJ98" s="447"/>
      <c r="BDK98" s="447"/>
      <c r="BDL98" s="449"/>
      <c r="BDM98" s="450">
        <f t="shared" si="6436"/>
        <v>0</v>
      </c>
      <c r="BDN98" s="463"/>
      <c r="BDO98" s="448"/>
      <c r="BDQ98" s="458"/>
      <c r="BDR98" s="447"/>
      <c r="BDS98" s="447"/>
      <c r="BDT98" s="447"/>
      <c r="BDU98" s="450">
        <f t="shared" si="6437"/>
        <v>0</v>
      </c>
      <c r="BDV98" s="447"/>
      <c r="BDW98" s="447"/>
      <c r="BDX98" s="447"/>
      <c r="BDY98" s="447"/>
      <c r="BDZ98" s="447"/>
      <c r="BEA98" s="449"/>
      <c r="BEB98" s="450">
        <f t="shared" si="6438"/>
        <v>0</v>
      </c>
      <c r="BEC98" s="463"/>
      <c r="BED98" s="448"/>
      <c r="BEF98" s="458"/>
      <c r="BEG98" s="447"/>
      <c r="BEH98" s="447"/>
      <c r="BEI98" s="447"/>
      <c r="BEJ98" s="450">
        <f t="shared" si="6439"/>
        <v>0</v>
      </c>
      <c r="BEK98" s="447"/>
      <c r="BEL98" s="447"/>
      <c r="BEM98" s="447"/>
      <c r="BEN98" s="447"/>
      <c r="BEO98" s="447"/>
      <c r="BEP98" s="449"/>
      <c r="BEQ98" s="450">
        <f t="shared" si="6440"/>
        <v>0</v>
      </c>
      <c r="BER98" s="463"/>
      <c r="BES98" s="448"/>
      <c r="BEU98" s="458"/>
      <c r="BEV98" s="447"/>
      <c r="BEW98" s="447"/>
      <c r="BEX98" s="447"/>
      <c r="BEY98" s="450">
        <f t="shared" si="6441"/>
        <v>0</v>
      </c>
      <c r="BEZ98" s="447"/>
      <c r="BFA98" s="447"/>
      <c r="BFB98" s="447"/>
      <c r="BFC98" s="447"/>
      <c r="BFD98" s="447"/>
      <c r="BFE98" s="449"/>
      <c r="BFF98" s="450">
        <f t="shared" si="6442"/>
        <v>0</v>
      </c>
      <c r="BFG98" s="463"/>
      <c r="BFH98" s="448"/>
      <c r="BFJ98" s="458"/>
      <c r="BFK98" s="447"/>
      <c r="BFL98" s="447"/>
      <c r="BFM98" s="447"/>
      <c r="BFN98" s="450">
        <f t="shared" si="6443"/>
        <v>0</v>
      </c>
      <c r="BFO98" s="447"/>
      <c r="BFP98" s="447"/>
      <c r="BFQ98" s="447"/>
      <c r="BFR98" s="447"/>
      <c r="BFS98" s="447"/>
      <c r="BFT98" s="449"/>
      <c r="BFU98" s="450">
        <f t="shared" si="6444"/>
        <v>0</v>
      </c>
      <c r="BFV98" s="463"/>
      <c r="BFW98" s="448"/>
      <c r="BFY98" s="458"/>
      <c r="BFZ98" s="447"/>
      <c r="BGA98" s="447"/>
      <c r="BGB98" s="447"/>
      <c r="BGC98" s="450">
        <f t="shared" si="6445"/>
        <v>0</v>
      </c>
      <c r="BGD98" s="447"/>
      <c r="BGE98" s="447"/>
      <c r="BGF98" s="447"/>
      <c r="BGG98" s="447"/>
      <c r="BGH98" s="447"/>
      <c r="BGI98" s="449"/>
      <c r="BGJ98" s="450">
        <f t="shared" si="6446"/>
        <v>0</v>
      </c>
      <c r="BGK98" s="463"/>
      <c r="BGL98" s="448"/>
      <c r="BGN98" s="458"/>
      <c r="BGO98" s="447"/>
      <c r="BGP98" s="447"/>
      <c r="BGQ98" s="447"/>
      <c r="BGR98" s="450">
        <f t="shared" si="6447"/>
        <v>0</v>
      </c>
      <c r="BGS98" s="447"/>
      <c r="BGT98" s="447"/>
      <c r="BGU98" s="447"/>
      <c r="BGV98" s="447"/>
      <c r="BGW98" s="447"/>
      <c r="BGX98" s="449"/>
      <c r="BGY98" s="450">
        <f t="shared" si="6448"/>
        <v>0</v>
      </c>
      <c r="BGZ98" s="463"/>
      <c r="BHA98" s="448"/>
      <c r="BHC98" s="458"/>
      <c r="BHD98" s="447"/>
      <c r="BHE98" s="447"/>
      <c r="BHF98" s="447"/>
      <c r="BHG98" s="450">
        <f t="shared" si="6449"/>
        <v>0</v>
      </c>
      <c r="BHH98" s="447"/>
      <c r="BHI98" s="447"/>
      <c r="BHJ98" s="447"/>
      <c r="BHK98" s="447"/>
      <c r="BHL98" s="447"/>
      <c r="BHM98" s="449"/>
      <c r="BHN98" s="450">
        <f t="shared" si="6450"/>
        <v>0</v>
      </c>
      <c r="BHO98" s="463"/>
      <c r="BHP98" s="448"/>
      <c r="BHR98" s="458"/>
      <c r="BHS98" s="447"/>
      <c r="BHT98" s="447"/>
      <c r="BHU98" s="447"/>
      <c r="BHV98" s="450">
        <f t="shared" si="6451"/>
        <v>0</v>
      </c>
      <c r="BHW98" s="447"/>
      <c r="BHX98" s="447"/>
      <c r="BHY98" s="447"/>
      <c r="BHZ98" s="447"/>
      <c r="BIA98" s="447"/>
      <c r="BIB98" s="449"/>
      <c r="BIC98" s="450">
        <f t="shared" si="6452"/>
        <v>0</v>
      </c>
      <c r="BID98" s="463"/>
      <c r="BIE98" s="448"/>
      <c r="BIG98" s="458"/>
      <c r="BIH98" s="447"/>
      <c r="BII98" s="447"/>
      <c r="BIJ98" s="447"/>
      <c r="BIK98" s="450">
        <f t="shared" si="6453"/>
        <v>0</v>
      </c>
      <c r="BIL98" s="447"/>
      <c r="BIM98" s="447"/>
      <c r="BIN98" s="447"/>
      <c r="BIO98" s="447"/>
      <c r="BIP98" s="447"/>
      <c r="BIQ98" s="449"/>
      <c r="BIR98" s="450">
        <f t="shared" si="6454"/>
        <v>0</v>
      </c>
      <c r="BIS98" s="463"/>
      <c r="BIT98" s="448"/>
      <c r="BIV98" s="458"/>
      <c r="BIW98" s="447"/>
      <c r="BIX98" s="447"/>
      <c r="BIY98" s="447"/>
      <c r="BIZ98" s="450">
        <f t="shared" si="6455"/>
        <v>0</v>
      </c>
      <c r="BJA98" s="447"/>
      <c r="BJB98" s="447"/>
      <c r="BJC98" s="447"/>
      <c r="BJD98" s="447"/>
      <c r="BJE98" s="447"/>
      <c r="BJF98" s="449"/>
      <c r="BJG98" s="450">
        <f t="shared" si="6456"/>
        <v>0</v>
      </c>
      <c r="BJH98" s="463"/>
      <c r="BJI98" s="448"/>
      <c r="BJK98" s="458"/>
      <c r="BJL98" s="447"/>
      <c r="BJM98" s="447"/>
      <c r="BJN98" s="447"/>
      <c r="BJO98" s="450">
        <f t="shared" si="6457"/>
        <v>0</v>
      </c>
      <c r="BJP98" s="447"/>
      <c r="BJQ98" s="447"/>
      <c r="BJR98" s="447"/>
      <c r="BJS98" s="447"/>
      <c r="BJT98" s="447"/>
      <c r="BJU98" s="449"/>
      <c r="BJV98" s="450">
        <f t="shared" si="6458"/>
        <v>0</v>
      </c>
      <c r="BJW98" s="463"/>
      <c r="BJX98" s="448"/>
      <c r="BJZ98" s="458"/>
      <c r="BKA98" s="447"/>
      <c r="BKB98" s="447"/>
      <c r="BKC98" s="447"/>
      <c r="BKD98" s="450">
        <f t="shared" si="6459"/>
        <v>0</v>
      </c>
      <c r="BKE98" s="447"/>
      <c r="BKF98" s="447"/>
      <c r="BKG98" s="447"/>
      <c r="BKH98" s="447"/>
      <c r="BKI98" s="447"/>
      <c r="BKJ98" s="449"/>
      <c r="BKK98" s="450">
        <f t="shared" si="6460"/>
        <v>0</v>
      </c>
      <c r="BKL98" s="463"/>
      <c r="BKM98" s="448"/>
      <c r="BKO98" s="458"/>
      <c r="BKP98" s="447"/>
      <c r="BKQ98" s="447"/>
      <c r="BKR98" s="447"/>
      <c r="BKS98" s="450">
        <f t="shared" si="6461"/>
        <v>0</v>
      </c>
      <c r="BKT98" s="447"/>
      <c r="BKU98" s="447"/>
      <c r="BKV98" s="447"/>
      <c r="BKW98" s="447"/>
      <c r="BKX98" s="447"/>
      <c r="BKY98" s="449"/>
      <c r="BKZ98" s="450">
        <f t="shared" si="6462"/>
        <v>0</v>
      </c>
      <c r="BLA98" s="463"/>
      <c r="BLB98" s="448"/>
      <c r="BLD98" s="458"/>
      <c r="BLE98" s="447"/>
      <c r="BLF98" s="447"/>
      <c r="BLG98" s="447"/>
      <c r="BLH98" s="450">
        <f t="shared" si="6463"/>
        <v>0</v>
      </c>
      <c r="BLI98" s="447"/>
      <c r="BLJ98" s="447"/>
      <c r="BLK98" s="447"/>
      <c r="BLL98" s="447"/>
      <c r="BLM98" s="447"/>
      <c r="BLN98" s="449"/>
      <c r="BLO98" s="450">
        <f t="shared" si="6464"/>
        <v>0</v>
      </c>
      <c r="BLP98" s="463"/>
      <c r="BLQ98" s="448"/>
      <c r="BLS98" s="458"/>
      <c r="BLT98" s="447"/>
      <c r="BLU98" s="447"/>
      <c r="BLV98" s="447"/>
      <c r="BLW98" s="450">
        <f t="shared" si="6465"/>
        <v>0</v>
      </c>
      <c r="BLX98" s="447"/>
      <c r="BLY98" s="447"/>
      <c r="BLZ98" s="447"/>
      <c r="BMA98" s="447"/>
      <c r="BMB98" s="447"/>
      <c r="BMC98" s="449"/>
      <c r="BMD98" s="450">
        <f t="shared" si="6466"/>
        <v>0</v>
      </c>
      <c r="BME98" s="463"/>
      <c r="BMF98" s="448"/>
      <c r="BMH98" s="458"/>
      <c r="BMI98" s="447"/>
      <c r="BMJ98" s="447"/>
      <c r="BMK98" s="447"/>
      <c r="BML98" s="450">
        <f t="shared" si="6467"/>
        <v>0</v>
      </c>
      <c r="BMM98" s="447"/>
      <c r="BMN98" s="447"/>
      <c r="BMO98" s="447"/>
      <c r="BMP98" s="447"/>
      <c r="BMQ98" s="447"/>
      <c r="BMR98" s="449"/>
      <c r="BMS98" s="450">
        <f t="shared" si="6468"/>
        <v>0</v>
      </c>
      <c r="BMT98" s="463"/>
      <c r="BMU98" s="448"/>
      <c r="BMW98" s="458"/>
      <c r="BMX98" s="447"/>
      <c r="BMY98" s="447"/>
      <c r="BMZ98" s="447"/>
      <c r="BNA98" s="450">
        <f t="shared" si="6469"/>
        <v>0</v>
      </c>
      <c r="BNB98" s="447"/>
      <c r="BNC98" s="447"/>
      <c r="BND98" s="447"/>
      <c r="BNE98" s="447"/>
      <c r="BNF98" s="447"/>
      <c r="BNG98" s="449"/>
      <c r="BNH98" s="450">
        <f t="shared" si="6470"/>
        <v>0</v>
      </c>
      <c r="BNI98" s="463"/>
      <c r="BNJ98" s="448"/>
      <c r="BNL98" s="458"/>
      <c r="BNM98" s="447"/>
      <c r="BNN98" s="447"/>
      <c r="BNO98" s="447"/>
      <c r="BNP98" s="450">
        <f t="shared" si="6471"/>
        <v>0</v>
      </c>
      <c r="BNQ98" s="447"/>
      <c r="BNR98" s="447"/>
      <c r="BNS98" s="447"/>
      <c r="BNT98" s="447"/>
      <c r="BNU98" s="447"/>
      <c r="BNV98" s="449"/>
      <c r="BNW98" s="450">
        <f t="shared" si="6472"/>
        <v>0</v>
      </c>
      <c r="BNX98" s="463"/>
      <c r="BNY98" s="448"/>
      <c r="BOA98" s="458"/>
      <c r="BOB98" s="447"/>
      <c r="BOC98" s="447"/>
      <c r="BOD98" s="447"/>
      <c r="BOE98" s="450">
        <f t="shared" si="6473"/>
        <v>0</v>
      </c>
      <c r="BOF98" s="447"/>
      <c r="BOG98" s="447"/>
      <c r="BOH98" s="447"/>
      <c r="BOI98" s="447"/>
      <c r="BOJ98" s="447"/>
      <c r="BOK98" s="449"/>
      <c r="BOL98" s="450">
        <f t="shared" si="6474"/>
        <v>0</v>
      </c>
      <c r="BOM98" s="463"/>
      <c r="BON98" s="448"/>
      <c r="BOP98" s="458"/>
      <c r="BOQ98" s="447"/>
      <c r="BOR98" s="447"/>
      <c r="BOS98" s="447"/>
      <c r="BOT98" s="450">
        <f t="shared" si="6475"/>
        <v>0</v>
      </c>
      <c r="BOU98" s="447"/>
      <c r="BOV98" s="447"/>
      <c r="BOW98" s="447"/>
      <c r="BOX98" s="447"/>
      <c r="BOY98" s="447"/>
      <c r="BOZ98" s="449"/>
      <c r="BPA98" s="450">
        <f t="shared" si="6476"/>
        <v>0</v>
      </c>
      <c r="BPB98" s="463"/>
      <c r="BPC98" s="448"/>
      <c r="BPE98" s="458"/>
      <c r="BPF98" s="447"/>
      <c r="BPG98" s="447"/>
      <c r="BPH98" s="447"/>
      <c r="BPI98" s="450">
        <f t="shared" si="6477"/>
        <v>0</v>
      </c>
      <c r="BPJ98" s="447"/>
      <c r="BPK98" s="447"/>
      <c r="BPL98" s="447"/>
      <c r="BPM98" s="447"/>
      <c r="BPN98" s="447"/>
      <c r="BPO98" s="449"/>
      <c r="BPP98" s="450">
        <f t="shared" si="6478"/>
        <v>0</v>
      </c>
      <c r="BPQ98" s="463"/>
      <c r="BPR98" s="448"/>
      <c r="BPT98" s="458"/>
      <c r="BPU98" s="447"/>
      <c r="BPV98" s="447"/>
      <c r="BPW98" s="447"/>
      <c r="BPX98" s="450">
        <f t="shared" si="6479"/>
        <v>0</v>
      </c>
      <c r="BPY98" s="447"/>
      <c r="BPZ98" s="447"/>
      <c r="BQA98" s="447"/>
      <c r="BQB98" s="447"/>
      <c r="BQC98" s="447"/>
      <c r="BQD98" s="449"/>
      <c r="BQE98" s="450">
        <f t="shared" si="6480"/>
        <v>0</v>
      </c>
      <c r="BQF98" s="463"/>
      <c r="BQG98" s="448"/>
      <c r="BQI98" s="458"/>
      <c r="BQJ98" s="447"/>
      <c r="BQK98" s="447"/>
      <c r="BQL98" s="447"/>
      <c r="BQM98" s="450">
        <f t="shared" si="6481"/>
        <v>0</v>
      </c>
      <c r="BQN98" s="447"/>
      <c r="BQO98" s="447"/>
      <c r="BQP98" s="447"/>
      <c r="BQQ98" s="447"/>
      <c r="BQR98" s="447"/>
      <c r="BQS98" s="449"/>
      <c r="BQT98" s="450">
        <f t="shared" si="6482"/>
        <v>0</v>
      </c>
      <c r="BQU98" s="463"/>
      <c r="BQV98" s="448"/>
      <c r="BQX98" s="458"/>
      <c r="BQY98" s="447"/>
      <c r="BQZ98" s="447"/>
      <c r="BRA98" s="447"/>
      <c r="BRB98" s="450">
        <f t="shared" si="6483"/>
        <v>0</v>
      </c>
      <c r="BRC98" s="447"/>
      <c r="BRD98" s="447"/>
      <c r="BRE98" s="447"/>
      <c r="BRF98" s="447"/>
      <c r="BRG98" s="447"/>
      <c r="BRH98" s="449"/>
      <c r="BRI98" s="450">
        <f t="shared" si="6484"/>
        <v>0</v>
      </c>
      <c r="BRJ98" s="463"/>
      <c r="BRK98" s="448"/>
      <c r="BRM98" s="458"/>
      <c r="BRN98" s="447"/>
      <c r="BRO98" s="447"/>
      <c r="BRP98" s="447"/>
      <c r="BRQ98" s="450">
        <f t="shared" si="6485"/>
        <v>0</v>
      </c>
      <c r="BRR98" s="447"/>
      <c r="BRS98" s="447"/>
      <c r="BRT98" s="447"/>
      <c r="BRU98" s="447"/>
      <c r="BRV98" s="447"/>
      <c r="BRW98" s="449"/>
      <c r="BRX98" s="450">
        <f t="shared" si="6486"/>
        <v>0</v>
      </c>
      <c r="BRY98" s="463"/>
      <c r="BRZ98" s="448"/>
      <c r="BSB98" s="458"/>
      <c r="BSC98" s="447"/>
      <c r="BSD98" s="447"/>
      <c r="BSE98" s="447"/>
      <c r="BSF98" s="450">
        <f t="shared" si="6487"/>
        <v>0</v>
      </c>
      <c r="BSG98" s="447"/>
      <c r="BSH98" s="447"/>
      <c r="BSI98" s="447"/>
      <c r="BSJ98" s="447"/>
      <c r="BSK98" s="447"/>
      <c r="BSL98" s="449"/>
      <c r="BSM98" s="450">
        <f t="shared" si="6488"/>
        <v>0</v>
      </c>
      <c r="BSN98" s="463"/>
      <c r="BSO98" s="448"/>
      <c r="BSQ98" s="458"/>
      <c r="BSR98" s="447"/>
      <c r="BSS98" s="447"/>
      <c r="BST98" s="447"/>
      <c r="BSU98" s="450">
        <f t="shared" si="6489"/>
        <v>0</v>
      </c>
      <c r="BSV98" s="447"/>
      <c r="BSW98" s="447"/>
      <c r="BSX98" s="447"/>
      <c r="BSY98" s="447"/>
      <c r="BSZ98" s="447"/>
      <c r="BTA98" s="449"/>
      <c r="BTB98" s="450">
        <f t="shared" si="6490"/>
        <v>0</v>
      </c>
      <c r="BTC98" s="463"/>
      <c r="BTD98" s="448"/>
      <c r="BTF98" s="458"/>
      <c r="BTG98" s="447"/>
      <c r="BTH98" s="447"/>
      <c r="BTI98" s="447"/>
      <c r="BTJ98" s="450">
        <f t="shared" si="6491"/>
        <v>0</v>
      </c>
      <c r="BTK98" s="447"/>
      <c r="BTL98" s="447"/>
      <c r="BTM98" s="447"/>
      <c r="BTN98" s="447"/>
      <c r="BTO98" s="447"/>
      <c r="BTP98" s="449"/>
      <c r="BTQ98" s="450">
        <f t="shared" si="6492"/>
        <v>0</v>
      </c>
      <c r="BTR98" s="463"/>
      <c r="BTS98" s="448"/>
      <c r="BTU98" s="458"/>
      <c r="BTV98" s="447"/>
      <c r="BTW98" s="447"/>
      <c r="BTX98" s="447"/>
      <c r="BTY98" s="450">
        <f t="shared" si="6493"/>
        <v>0</v>
      </c>
      <c r="BTZ98" s="447"/>
      <c r="BUA98" s="447"/>
      <c r="BUB98" s="447"/>
      <c r="BUC98" s="447"/>
      <c r="BUD98" s="447"/>
      <c r="BUE98" s="449"/>
      <c r="BUF98" s="450">
        <f t="shared" si="6494"/>
        <v>0</v>
      </c>
      <c r="BUG98" s="463"/>
      <c r="BUH98" s="448"/>
      <c r="BUJ98" s="458"/>
      <c r="BUK98" s="447"/>
      <c r="BUL98" s="447"/>
      <c r="BUM98" s="447"/>
      <c r="BUN98" s="450">
        <f t="shared" si="6495"/>
        <v>0</v>
      </c>
      <c r="BUO98" s="447"/>
      <c r="BUP98" s="447"/>
      <c r="BUQ98" s="447"/>
      <c r="BUR98" s="447"/>
      <c r="BUS98" s="447"/>
      <c r="BUT98" s="449"/>
      <c r="BUU98" s="450">
        <f t="shared" si="6496"/>
        <v>0</v>
      </c>
      <c r="BUV98" s="463"/>
      <c r="BUW98" s="448"/>
      <c r="BUY98" s="458"/>
      <c r="BUZ98" s="447"/>
      <c r="BVA98" s="447"/>
      <c r="BVB98" s="447"/>
      <c r="BVC98" s="450">
        <f t="shared" si="6497"/>
        <v>0</v>
      </c>
      <c r="BVD98" s="447"/>
      <c r="BVE98" s="447"/>
      <c r="BVF98" s="447"/>
      <c r="BVG98" s="447"/>
      <c r="BVH98" s="447"/>
      <c r="BVI98" s="449"/>
      <c r="BVJ98" s="450">
        <f t="shared" si="6498"/>
        <v>0</v>
      </c>
      <c r="BVK98" s="463"/>
      <c r="BVL98" s="448"/>
      <c r="BVN98" s="458"/>
      <c r="BVO98" s="447"/>
      <c r="BVP98" s="447"/>
      <c r="BVQ98" s="447"/>
      <c r="BVR98" s="450">
        <f t="shared" si="6499"/>
        <v>0</v>
      </c>
      <c r="BVS98" s="447"/>
      <c r="BVT98" s="447"/>
      <c r="BVU98" s="447"/>
      <c r="BVV98" s="447"/>
      <c r="BVW98" s="447"/>
      <c r="BVX98" s="449"/>
      <c r="BVY98" s="450">
        <f t="shared" si="6500"/>
        <v>0</v>
      </c>
      <c r="BVZ98" s="463"/>
      <c r="BWA98" s="448"/>
    </row>
    <row r="99" spans="2:1951" ht="15" hidden="1" customHeight="1" x14ac:dyDescent="0.2">
      <c r="B99" s="452" t="s">
        <v>330</v>
      </c>
      <c r="C99" s="447"/>
      <c r="D99" s="447"/>
      <c r="E99" s="447"/>
      <c r="F99" s="447"/>
      <c r="G99" s="450">
        <f t="shared" si="6241"/>
        <v>0</v>
      </c>
      <c r="H99" s="447"/>
      <c r="I99" s="447"/>
      <c r="J99" s="447"/>
      <c r="K99" s="447"/>
      <c r="L99" s="447"/>
      <c r="M99" s="449"/>
      <c r="N99" s="450">
        <f t="shared" si="6242"/>
        <v>0</v>
      </c>
      <c r="O99" s="463"/>
      <c r="P99" s="448"/>
      <c r="R99" s="458"/>
      <c r="S99" s="447"/>
      <c r="T99" s="447"/>
      <c r="U99" s="447"/>
      <c r="V99" s="450">
        <f t="shared" si="6243"/>
        <v>0</v>
      </c>
      <c r="W99" s="447"/>
      <c r="X99" s="447"/>
      <c r="Y99" s="447"/>
      <c r="Z99" s="447"/>
      <c r="AA99" s="447"/>
      <c r="AB99" s="449"/>
      <c r="AC99" s="450">
        <f t="shared" si="6244"/>
        <v>0</v>
      </c>
      <c r="AD99" s="463"/>
      <c r="AE99" s="448"/>
      <c r="AG99" s="458"/>
      <c r="AH99" s="447"/>
      <c r="AI99" s="447"/>
      <c r="AJ99" s="447"/>
      <c r="AK99" s="450">
        <f t="shared" si="6245"/>
        <v>0</v>
      </c>
      <c r="AL99" s="447"/>
      <c r="AM99" s="447"/>
      <c r="AN99" s="447"/>
      <c r="AO99" s="447"/>
      <c r="AP99" s="447"/>
      <c r="AQ99" s="449"/>
      <c r="AR99" s="450">
        <f t="shared" si="6246"/>
        <v>0</v>
      </c>
      <c r="AS99" s="463"/>
      <c r="AT99" s="448"/>
      <c r="AV99" s="458"/>
      <c r="AW99" s="447"/>
      <c r="AX99" s="447"/>
      <c r="AY99" s="447"/>
      <c r="AZ99" s="450">
        <f t="shared" si="6247"/>
        <v>0</v>
      </c>
      <c r="BA99" s="447"/>
      <c r="BB99" s="447"/>
      <c r="BC99" s="447"/>
      <c r="BD99" s="447"/>
      <c r="BE99" s="447"/>
      <c r="BF99" s="449"/>
      <c r="BG99" s="450">
        <f t="shared" si="6248"/>
        <v>0</v>
      </c>
      <c r="BH99" s="463"/>
      <c r="BI99" s="448"/>
      <c r="BK99" s="458"/>
      <c r="BL99" s="447"/>
      <c r="BM99" s="447"/>
      <c r="BN99" s="447"/>
      <c r="BO99" s="450">
        <f t="shared" si="6249"/>
        <v>0</v>
      </c>
      <c r="BP99" s="447"/>
      <c r="BQ99" s="447"/>
      <c r="BR99" s="447"/>
      <c r="BS99" s="447"/>
      <c r="BT99" s="447"/>
      <c r="BU99" s="449"/>
      <c r="BV99" s="450">
        <f t="shared" si="6250"/>
        <v>0</v>
      </c>
      <c r="BW99" s="463"/>
      <c r="BX99" s="448"/>
      <c r="BZ99" s="458"/>
      <c r="CA99" s="447"/>
      <c r="CB99" s="447"/>
      <c r="CC99" s="447"/>
      <c r="CD99" s="450">
        <f t="shared" si="6251"/>
        <v>0</v>
      </c>
      <c r="CE99" s="447"/>
      <c r="CF99" s="447"/>
      <c r="CG99" s="447"/>
      <c r="CH99" s="447"/>
      <c r="CI99" s="447"/>
      <c r="CJ99" s="449"/>
      <c r="CK99" s="450">
        <f t="shared" si="6252"/>
        <v>0</v>
      </c>
      <c r="CL99" s="463"/>
      <c r="CM99" s="448"/>
      <c r="CO99" s="458"/>
      <c r="CP99" s="447"/>
      <c r="CQ99" s="447"/>
      <c r="CR99" s="447"/>
      <c r="CS99" s="450">
        <f t="shared" si="6253"/>
        <v>0</v>
      </c>
      <c r="CT99" s="447"/>
      <c r="CU99" s="447"/>
      <c r="CV99" s="447"/>
      <c r="CW99" s="447"/>
      <c r="CX99" s="447"/>
      <c r="CY99" s="449"/>
      <c r="CZ99" s="450">
        <f t="shared" si="6254"/>
        <v>0</v>
      </c>
      <c r="DA99" s="463"/>
      <c r="DB99" s="448"/>
      <c r="DD99" s="458"/>
      <c r="DE99" s="447"/>
      <c r="DF99" s="447"/>
      <c r="DG99" s="447"/>
      <c r="DH99" s="450">
        <f t="shared" si="6255"/>
        <v>0</v>
      </c>
      <c r="DI99" s="447"/>
      <c r="DJ99" s="447"/>
      <c r="DK99" s="447"/>
      <c r="DL99" s="447"/>
      <c r="DM99" s="447"/>
      <c r="DN99" s="449"/>
      <c r="DO99" s="450">
        <f t="shared" si="6256"/>
        <v>0</v>
      </c>
      <c r="DP99" s="463"/>
      <c r="DQ99" s="448"/>
      <c r="DS99" s="458"/>
      <c r="DT99" s="447"/>
      <c r="DU99" s="447"/>
      <c r="DV99" s="447"/>
      <c r="DW99" s="450">
        <f t="shared" si="6257"/>
        <v>0</v>
      </c>
      <c r="DX99" s="447"/>
      <c r="DY99" s="447"/>
      <c r="DZ99" s="447"/>
      <c r="EA99" s="447"/>
      <c r="EB99" s="447"/>
      <c r="EC99" s="449"/>
      <c r="ED99" s="450">
        <f t="shared" si="6258"/>
        <v>0</v>
      </c>
      <c r="EE99" s="463"/>
      <c r="EF99" s="448"/>
      <c r="EH99" s="458"/>
      <c r="EI99" s="447"/>
      <c r="EJ99" s="447"/>
      <c r="EK99" s="447"/>
      <c r="EL99" s="450">
        <f t="shared" si="6259"/>
        <v>0</v>
      </c>
      <c r="EM99" s="447"/>
      <c r="EN99" s="447"/>
      <c r="EO99" s="447"/>
      <c r="EP99" s="447"/>
      <c r="EQ99" s="447"/>
      <c r="ER99" s="449"/>
      <c r="ES99" s="450">
        <f t="shared" si="6260"/>
        <v>0</v>
      </c>
      <c r="ET99" s="463"/>
      <c r="EU99" s="448"/>
      <c r="EW99" s="458"/>
      <c r="EX99" s="447"/>
      <c r="EY99" s="447"/>
      <c r="EZ99" s="447"/>
      <c r="FA99" s="450">
        <f t="shared" si="6261"/>
        <v>0</v>
      </c>
      <c r="FB99" s="447"/>
      <c r="FC99" s="447"/>
      <c r="FD99" s="447"/>
      <c r="FE99" s="447"/>
      <c r="FF99" s="447"/>
      <c r="FG99" s="449"/>
      <c r="FH99" s="450">
        <f t="shared" si="6262"/>
        <v>0</v>
      </c>
      <c r="FI99" s="463"/>
      <c r="FJ99" s="448"/>
      <c r="FL99" s="458"/>
      <c r="FM99" s="447"/>
      <c r="FN99" s="447"/>
      <c r="FO99" s="447"/>
      <c r="FP99" s="450">
        <f t="shared" si="6263"/>
        <v>0</v>
      </c>
      <c r="FQ99" s="447"/>
      <c r="FR99" s="447"/>
      <c r="FS99" s="447"/>
      <c r="FT99" s="447"/>
      <c r="FU99" s="447"/>
      <c r="FV99" s="449"/>
      <c r="FW99" s="450">
        <f t="shared" si="6264"/>
        <v>0</v>
      </c>
      <c r="FX99" s="463"/>
      <c r="FY99" s="448"/>
      <c r="GA99" s="458"/>
      <c r="GB99" s="447"/>
      <c r="GC99" s="447"/>
      <c r="GD99" s="447"/>
      <c r="GE99" s="450">
        <f t="shared" si="6265"/>
        <v>0</v>
      </c>
      <c r="GF99" s="447"/>
      <c r="GG99" s="447"/>
      <c r="GH99" s="447"/>
      <c r="GI99" s="447"/>
      <c r="GJ99" s="447"/>
      <c r="GK99" s="449"/>
      <c r="GL99" s="450">
        <f t="shared" si="6266"/>
        <v>0</v>
      </c>
      <c r="GM99" s="463"/>
      <c r="GN99" s="448"/>
      <c r="GP99" s="458"/>
      <c r="GQ99" s="447"/>
      <c r="GR99" s="447"/>
      <c r="GS99" s="447"/>
      <c r="GT99" s="450">
        <f t="shared" si="6267"/>
        <v>0</v>
      </c>
      <c r="GU99" s="447"/>
      <c r="GV99" s="447"/>
      <c r="GW99" s="447"/>
      <c r="GX99" s="447"/>
      <c r="GY99" s="447"/>
      <c r="GZ99" s="449"/>
      <c r="HA99" s="450">
        <f t="shared" si="6268"/>
        <v>0</v>
      </c>
      <c r="HB99" s="463"/>
      <c r="HC99" s="448"/>
      <c r="HE99" s="458"/>
      <c r="HF99" s="447"/>
      <c r="HG99" s="447"/>
      <c r="HH99" s="447"/>
      <c r="HI99" s="450">
        <f t="shared" si="6269"/>
        <v>0</v>
      </c>
      <c r="HJ99" s="447"/>
      <c r="HK99" s="447"/>
      <c r="HL99" s="447"/>
      <c r="HM99" s="447"/>
      <c r="HN99" s="447"/>
      <c r="HO99" s="449"/>
      <c r="HP99" s="450">
        <f t="shared" si="6270"/>
        <v>0</v>
      </c>
      <c r="HQ99" s="463"/>
      <c r="HR99" s="448"/>
      <c r="HT99" s="458"/>
      <c r="HU99" s="447"/>
      <c r="HV99" s="447"/>
      <c r="HW99" s="447"/>
      <c r="HX99" s="450">
        <f t="shared" si="6271"/>
        <v>0</v>
      </c>
      <c r="HY99" s="447"/>
      <c r="HZ99" s="447"/>
      <c r="IA99" s="447"/>
      <c r="IB99" s="447"/>
      <c r="IC99" s="447"/>
      <c r="ID99" s="449"/>
      <c r="IE99" s="450">
        <f t="shared" si="6272"/>
        <v>0</v>
      </c>
      <c r="IF99" s="463"/>
      <c r="IG99" s="448"/>
      <c r="II99" s="458"/>
      <c r="IJ99" s="447"/>
      <c r="IK99" s="447"/>
      <c r="IL99" s="447"/>
      <c r="IM99" s="450">
        <f t="shared" si="6273"/>
        <v>0</v>
      </c>
      <c r="IN99" s="447"/>
      <c r="IO99" s="447"/>
      <c r="IP99" s="447"/>
      <c r="IQ99" s="447"/>
      <c r="IR99" s="447"/>
      <c r="IS99" s="449"/>
      <c r="IT99" s="450">
        <f t="shared" si="6274"/>
        <v>0</v>
      </c>
      <c r="IU99" s="463"/>
      <c r="IV99" s="448"/>
      <c r="IX99" s="458"/>
      <c r="IY99" s="447"/>
      <c r="IZ99" s="447"/>
      <c r="JA99" s="447"/>
      <c r="JB99" s="450">
        <f t="shared" si="6275"/>
        <v>0</v>
      </c>
      <c r="JC99" s="447"/>
      <c r="JD99" s="447"/>
      <c r="JE99" s="447"/>
      <c r="JF99" s="447"/>
      <c r="JG99" s="447"/>
      <c r="JH99" s="449"/>
      <c r="JI99" s="450">
        <f t="shared" si="6276"/>
        <v>0</v>
      </c>
      <c r="JJ99" s="463"/>
      <c r="JK99" s="448"/>
      <c r="JM99" s="458"/>
      <c r="JN99" s="447"/>
      <c r="JO99" s="447"/>
      <c r="JP99" s="447"/>
      <c r="JQ99" s="450">
        <f t="shared" si="6277"/>
        <v>0</v>
      </c>
      <c r="JR99" s="447"/>
      <c r="JS99" s="447"/>
      <c r="JT99" s="447"/>
      <c r="JU99" s="447"/>
      <c r="JV99" s="447"/>
      <c r="JW99" s="449"/>
      <c r="JX99" s="450">
        <f t="shared" si="6278"/>
        <v>0</v>
      </c>
      <c r="JY99" s="463"/>
      <c r="JZ99" s="448"/>
      <c r="KB99" s="458"/>
      <c r="KC99" s="447"/>
      <c r="KD99" s="447"/>
      <c r="KE99" s="447"/>
      <c r="KF99" s="450">
        <f t="shared" si="6279"/>
        <v>0</v>
      </c>
      <c r="KG99" s="447"/>
      <c r="KH99" s="447"/>
      <c r="KI99" s="447"/>
      <c r="KJ99" s="447"/>
      <c r="KK99" s="447"/>
      <c r="KL99" s="449"/>
      <c r="KM99" s="450">
        <f t="shared" si="6280"/>
        <v>0</v>
      </c>
      <c r="KN99" s="463"/>
      <c r="KO99" s="448"/>
      <c r="KQ99" s="458"/>
      <c r="KR99" s="447"/>
      <c r="KS99" s="447"/>
      <c r="KT99" s="447"/>
      <c r="KU99" s="450">
        <f t="shared" si="6281"/>
        <v>0</v>
      </c>
      <c r="KV99" s="447"/>
      <c r="KW99" s="447"/>
      <c r="KX99" s="447"/>
      <c r="KY99" s="447"/>
      <c r="KZ99" s="447"/>
      <c r="LA99" s="449"/>
      <c r="LB99" s="450">
        <f t="shared" si="6282"/>
        <v>0</v>
      </c>
      <c r="LC99" s="463"/>
      <c r="LD99" s="448"/>
      <c r="LF99" s="458"/>
      <c r="LG99" s="447"/>
      <c r="LH99" s="447"/>
      <c r="LI99" s="447"/>
      <c r="LJ99" s="450">
        <f t="shared" si="6283"/>
        <v>0</v>
      </c>
      <c r="LK99" s="447"/>
      <c r="LL99" s="447"/>
      <c r="LM99" s="447"/>
      <c r="LN99" s="447"/>
      <c r="LO99" s="447"/>
      <c r="LP99" s="449"/>
      <c r="LQ99" s="450">
        <f t="shared" si="6284"/>
        <v>0</v>
      </c>
      <c r="LR99" s="463"/>
      <c r="LS99" s="448"/>
      <c r="LU99" s="458"/>
      <c r="LV99" s="447"/>
      <c r="LW99" s="447"/>
      <c r="LX99" s="447"/>
      <c r="LY99" s="450">
        <f t="shared" si="6285"/>
        <v>0</v>
      </c>
      <c r="LZ99" s="447"/>
      <c r="MA99" s="447"/>
      <c r="MB99" s="447"/>
      <c r="MC99" s="447"/>
      <c r="MD99" s="447"/>
      <c r="ME99" s="449"/>
      <c r="MF99" s="450">
        <f t="shared" si="6286"/>
        <v>0</v>
      </c>
      <c r="MG99" s="463"/>
      <c r="MH99" s="448"/>
      <c r="MJ99" s="458"/>
      <c r="MK99" s="447"/>
      <c r="ML99" s="447"/>
      <c r="MM99" s="447"/>
      <c r="MN99" s="450">
        <f t="shared" si="6287"/>
        <v>0</v>
      </c>
      <c r="MO99" s="447"/>
      <c r="MP99" s="447"/>
      <c r="MQ99" s="447"/>
      <c r="MR99" s="447"/>
      <c r="MS99" s="447"/>
      <c r="MT99" s="449"/>
      <c r="MU99" s="450">
        <f t="shared" si="6288"/>
        <v>0</v>
      </c>
      <c r="MV99" s="463"/>
      <c r="MW99" s="448"/>
      <c r="MY99" s="458"/>
      <c r="MZ99" s="447"/>
      <c r="NA99" s="447"/>
      <c r="NB99" s="447"/>
      <c r="NC99" s="450">
        <f t="shared" si="6289"/>
        <v>0</v>
      </c>
      <c r="ND99" s="447"/>
      <c r="NE99" s="447"/>
      <c r="NF99" s="447"/>
      <c r="NG99" s="447"/>
      <c r="NH99" s="447"/>
      <c r="NI99" s="449"/>
      <c r="NJ99" s="450">
        <f t="shared" si="6290"/>
        <v>0</v>
      </c>
      <c r="NK99" s="463"/>
      <c r="NL99" s="448"/>
      <c r="NN99" s="458"/>
      <c r="NO99" s="447"/>
      <c r="NP99" s="447"/>
      <c r="NQ99" s="447"/>
      <c r="NR99" s="450">
        <f t="shared" si="6291"/>
        <v>0</v>
      </c>
      <c r="NS99" s="447"/>
      <c r="NT99" s="447"/>
      <c r="NU99" s="447"/>
      <c r="NV99" s="447"/>
      <c r="NW99" s="447"/>
      <c r="NX99" s="449"/>
      <c r="NY99" s="450">
        <f t="shared" si="6292"/>
        <v>0</v>
      </c>
      <c r="NZ99" s="463"/>
      <c r="OA99" s="448"/>
      <c r="OC99" s="458"/>
      <c r="OD99" s="447"/>
      <c r="OE99" s="447"/>
      <c r="OF99" s="447"/>
      <c r="OG99" s="450">
        <f t="shared" si="6293"/>
        <v>0</v>
      </c>
      <c r="OH99" s="447"/>
      <c r="OI99" s="447"/>
      <c r="OJ99" s="447"/>
      <c r="OK99" s="447"/>
      <c r="OL99" s="447"/>
      <c r="OM99" s="449"/>
      <c r="ON99" s="450">
        <f t="shared" si="6294"/>
        <v>0</v>
      </c>
      <c r="OO99" s="463"/>
      <c r="OP99" s="448"/>
      <c r="OR99" s="458"/>
      <c r="OS99" s="447"/>
      <c r="OT99" s="447"/>
      <c r="OU99" s="447"/>
      <c r="OV99" s="450">
        <f t="shared" si="6295"/>
        <v>0</v>
      </c>
      <c r="OW99" s="447"/>
      <c r="OX99" s="447"/>
      <c r="OY99" s="447"/>
      <c r="OZ99" s="447"/>
      <c r="PA99" s="447"/>
      <c r="PB99" s="449"/>
      <c r="PC99" s="450">
        <f t="shared" si="6296"/>
        <v>0</v>
      </c>
      <c r="PD99" s="463"/>
      <c r="PE99" s="448"/>
      <c r="PG99" s="458"/>
      <c r="PH99" s="447"/>
      <c r="PI99" s="447"/>
      <c r="PJ99" s="447"/>
      <c r="PK99" s="450">
        <f t="shared" si="6297"/>
        <v>0</v>
      </c>
      <c r="PL99" s="447"/>
      <c r="PM99" s="447"/>
      <c r="PN99" s="447"/>
      <c r="PO99" s="447"/>
      <c r="PP99" s="447"/>
      <c r="PQ99" s="449"/>
      <c r="PR99" s="450">
        <f t="shared" si="6298"/>
        <v>0</v>
      </c>
      <c r="PS99" s="463"/>
      <c r="PT99" s="448"/>
      <c r="PV99" s="458"/>
      <c r="PW99" s="447"/>
      <c r="PX99" s="447"/>
      <c r="PY99" s="447"/>
      <c r="PZ99" s="450">
        <f t="shared" si="6299"/>
        <v>0</v>
      </c>
      <c r="QA99" s="447"/>
      <c r="QB99" s="447"/>
      <c r="QC99" s="447"/>
      <c r="QD99" s="447"/>
      <c r="QE99" s="447"/>
      <c r="QF99" s="449"/>
      <c r="QG99" s="450">
        <f t="shared" si="6300"/>
        <v>0</v>
      </c>
      <c r="QH99" s="463"/>
      <c r="QI99" s="448"/>
      <c r="QK99" s="458"/>
      <c r="QL99" s="447"/>
      <c r="QM99" s="447"/>
      <c r="QN99" s="447"/>
      <c r="QO99" s="450">
        <f t="shared" si="6301"/>
        <v>0</v>
      </c>
      <c r="QP99" s="447"/>
      <c r="QQ99" s="447"/>
      <c r="QR99" s="447"/>
      <c r="QS99" s="447"/>
      <c r="QT99" s="447"/>
      <c r="QU99" s="449"/>
      <c r="QV99" s="450">
        <f t="shared" si="6302"/>
        <v>0</v>
      </c>
      <c r="QW99" s="463"/>
      <c r="QX99" s="448"/>
      <c r="QZ99" s="458"/>
      <c r="RA99" s="447"/>
      <c r="RB99" s="447"/>
      <c r="RC99" s="447"/>
      <c r="RD99" s="450">
        <f t="shared" si="6303"/>
        <v>0</v>
      </c>
      <c r="RE99" s="447"/>
      <c r="RF99" s="447"/>
      <c r="RG99" s="447"/>
      <c r="RH99" s="447"/>
      <c r="RI99" s="447"/>
      <c r="RJ99" s="449"/>
      <c r="RK99" s="450">
        <f t="shared" si="6304"/>
        <v>0</v>
      </c>
      <c r="RL99" s="463"/>
      <c r="RM99" s="448"/>
      <c r="RO99" s="458"/>
      <c r="RP99" s="447"/>
      <c r="RQ99" s="447"/>
      <c r="RR99" s="447"/>
      <c r="RS99" s="450">
        <f t="shared" si="6305"/>
        <v>0</v>
      </c>
      <c r="RT99" s="447"/>
      <c r="RU99" s="447"/>
      <c r="RV99" s="447"/>
      <c r="RW99" s="447"/>
      <c r="RX99" s="447"/>
      <c r="RY99" s="449"/>
      <c r="RZ99" s="450">
        <f t="shared" si="6306"/>
        <v>0</v>
      </c>
      <c r="SA99" s="463"/>
      <c r="SB99" s="448"/>
      <c r="SD99" s="458"/>
      <c r="SE99" s="447"/>
      <c r="SF99" s="447"/>
      <c r="SG99" s="447"/>
      <c r="SH99" s="450">
        <f t="shared" si="6307"/>
        <v>0</v>
      </c>
      <c r="SI99" s="447"/>
      <c r="SJ99" s="447"/>
      <c r="SK99" s="447"/>
      <c r="SL99" s="447"/>
      <c r="SM99" s="447"/>
      <c r="SN99" s="449"/>
      <c r="SO99" s="450">
        <f t="shared" si="6308"/>
        <v>0</v>
      </c>
      <c r="SP99" s="463"/>
      <c r="SQ99" s="448"/>
      <c r="SS99" s="458"/>
      <c r="ST99" s="447"/>
      <c r="SU99" s="447"/>
      <c r="SV99" s="447"/>
      <c r="SW99" s="450">
        <f t="shared" si="6309"/>
        <v>0</v>
      </c>
      <c r="SX99" s="447"/>
      <c r="SY99" s="447"/>
      <c r="SZ99" s="447"/>
      <c r="TA99" s="447"/>
      <c r="TB99" s="447"/>
      <c r="TC99" s="449"/>
      <c r="TD99" s="450">
        <f t="shared" si="6310"/>
        <v>0</v>
      </c>
      <c r="TE99" s="463"/>
      <c r="TF99" s="448"/>
      <c r="TH99" s="458"/>
      <c r="TI99" s="447"/>
      <c r="TJ99" s="447"/>
      <c r="TK99" s="447"/>
      <c r="TL99" s="450">
        <f t="shared" si="6311"/>
        <v>0</v>
      </c>
      <c r="TM99" s="447"/>
      <c r="TN99" s="447"/>
      <c r="TO99" s="447"/>
      <c r="TP99" s="447"/>
      <c r="TQ99" s="447"/>
      <c r="TR99" s="449"/>
      <c r="TS99" s="450">
        <f t="shared" si="6312"/>
        <v>0</v>
      </c>
      <c r="TT99" s="463"/>
      <c r="TU99" s="448"/>
      <c r="TW99" s="458"/>
      <c r="TX99" s="447"/>
      <c r="TY99" s="447"/>
      <c r="TZ99" s="447"/>
      <c r="UA99" s="450">
        <f t="shared" si="6313"/>
        <v>0</v>
      </c>
      <c r="UB99" s="447"/>
      <c r="UC99" s="447"/>
      <c r="UD99" s="447"/>
      <c r="UE99" s="447"/>
      <c r="UF99" s="447"/>
      <c r="UG99" s="449"/>
      <c r="UH99" s="450">
        <f t="shared" si="6314"/>
        <v>0</v>
      </c>
      <c r="UI99" s="463"/>
      <c r="UJ99" s="448"/>
      <c r="UL99" s="458"/>
      <c r="UM99" s="447"/>
      <c r="UN99" s="447"/>
      <c r="UO99" s="447"/>
      <c r="UP99" s="450">
        <f t="shared" si="6315"/>
        <v>0</v>
      </c>
      <c r="UQ99" s="447"/>
      <c r="UR99" s="447"/>
      <c r="US99" s="447"/>
      <c r="UT99" s="447"/>
      <c r="UU99" s="447"/>
      <c r="UV99" s="449"/>
      <c r="UW99" s="450">
        <f t="shared" si="6316"/>
        <v>0</v>
      </c>
      <c r="UX99" s="463"/>
      <c r="UY99" s="448"/>
      <c r="VA99" s="458"/>
      <c r="VB99" s="447"/>
      <c r="VC99" s="447"/>
      <c r="VD99" s="447"/>
      <c r="VE99" s="450">
        <f t="shared" si="6317"/>
        <v>0</v>
      </c>
      <c r="VF99" s="447"/>
      <c r="VG99" s="447"/>
      <c r="VH99" s="447"/>
      <c r="VI99" s="447"/>
      <c r="VJ99" s="447"/>
      <c r="VK99" s="449"/>
      <c r="VL99" s="450">
        <f t="shared" si="6318"/>
        <v>0</v>
      </c>
      <c r="VM99" s="463"/>
      <c r="VN99" s="448"/>
      <c r="VP99" s="458"/>
      <c r="VQ99" s="447"/>
      <c r="VR99" s="447"/>
      <c r="VS99" s="447"/>
      <c r="VT99" s="450">
        <f t="shared" si="6319"/>
        <v>0</v>
      </c>
      <c r="VU99" s="447"/>
      <c r="VV99" s="447"/>
      <c r="VW99" s="447"/>
      <c r="VX99" s="447"/>
      <c r="VY99" s="447"/>
      <c r="VZ99" s="449"/>
      <c r="WA99" s="450">
        <f t="shared" si="6320"/>
        <v>0</v>
      </c>
      <c r="WB99" s="463"/>
      <c r="WC99" s="448"/>
      <c r="WE99" s="458"/>
      <c r="WF99" s="447"/>
      <c r="WG99" s="447"/>
      <c r="WH99" s="447"/>
      <c r="WI99" s="450">
        <f t="shared" si="6321"/>
        <v>0</v>
      </c>
      <c r="WJ99" s="447"/>
      <c r="WK99" s="447"/>
      <c r="WL99" s="447"/>
      <c r="WM99" s="447"/>
      <c r="WN99" s="447"/>
      <c r="WO99" s="449"/>
      <c r="WP99" s="450">
        <f t="shared" si="6322"/>
        <v>0</v>
      </c>
      <c r="WQ99" s="463"/>
      <c r="WR99" s="448"/>
      <c r="WT99" s="458"/>
      <c r="WU99" s="447"/>
      <c r="WV99" s="447"/>
      <c r="WW99" s="447"/>
      <c r="WX99" s="450">
        <f t="shared" si="6323"/>
        <v>0</v>
      </c>
      <c r="WY99" s="447"/>
      <c r="WZ99" s="447"/>
      <c r="XA99" s="447"/>
      <c r="XB99" s="447"/>
      <c r="XC99" s="447"/>
      <c r="XD99" s="449"/>
      <c r="XE99" s="450">
        <f t="shared" si="6324"/>
        <v>0</v>
      </c>
      <c r="XF99" s="463"/>
      <c r="XG99" s="448"/>
      <c r="XI99" s="458"/>
      <c r="XJ99" s="447"/>
      <c r="XK99" s="447"/>
      <c r="XL99" s="447"/>
      <c r="XM99" s="450">
        <f t="shared" si="6325"/>
        <v>0</v>
      </c>
      <c r="XN99" s="447"/>
      <c r="XO99" s="447"/>
      <c r="XP99" s="447"/>
      <c r="XQ99" s="447"/>
      <c r="XR99" s="447"/>
      <c r="XS99" s="449"/>
      <c r="XT99" s="450">
        <f t="shared" si="6326"/>
        <v>0</v>
      </c>
      <c r="XU99" s="463"/>
      <c r="XV99" s="448"/>
      <c r="XX99" s="458"/>
      <c r="XY99" s="447"/>
      <c r="XZ99" s="447"/>
      <c r="YA99" s="447"/>
      <c r="YB99" s="450">
        <f t="shared" si="6327"/>
        <v>0</v>
      </c>
      <c r="YC99" s="447"/>
      <c r="YD99" s="447"/>
      <c r="YE99" s="447"/>
      <c r="YF99" s="447"/>
      <c r="YG99" s="447"/>
      <c r="YH99" s="449"/>
      <c r="YI99" s="450">
        <f t="shared" si="6328"/>
        <v>0</v>
      </c>
      <c r="YJ99" s="463"/>
      <c r="YK99" s="448"/>
      <c r="YM99" s="458"/>
      <c r="YN99" s="447"/>
      <c r="YO99" s="447"/>
      <c r="YP99" s="447"/>
      <c r="YQ99" s="450">
        <f t="shared" si="6329"/>
        <v>0</v>
      </c>
      <c r="YR99" s="447"/>
      <c r="YS99" s="447"/>
      <c r="YT99" s="447"/>
      <c r="YU99" s="447"/>
      <c r="YV99" s="447"/>
      <c r="YW99" s="449"/>
      <c r="YX99" s="450">
        <f t="shared" si="6330"/>
        <v>0</v>
      </c>
      <c r="YY99" s="463"/>
      <c r="YZ99" s="448"/>
      <c r="ZB99" s="458"/>
      <c r="ZC99" s="447"/>
      <c r="ZD99" s="447"/>
      <c r="ZE99" s="447"/>
      <c r="ZF99" s="450">
        <f t="shared" si="6331"/>
        <v>0</v>
      </c>
      <c r="ZG99" s="447"/>
      <c r="ZH99" s="447"/>
      <c r="ZI99" s="447"/>
      <c r="ZJ99" s="447"/>
      <c r="ZK99" s="447"/>
      <c r="ZL99" s="449"/>
      <c r="ZM99" s="450">
        <f t="shared" si="6332"/>
        <v>0</v>
      </c>
      <c r="ZN99" s="463"/>
      <c r="ZO99" s="448"/>
      <c r="ZQ99" s="458"/>
      <c r="ZR99" s="447"/>
      <c r="ZS99" s="447"/>
      <c r="ZT99" s="447"/>
      <c r="ZU99" s="450">
        <f t="shared" si="6333"/>
        <v>0</v>
      </c>
      <c r="ZV99" s="447"/>
      <c r="ZW99" s="447"/>
      <c r="ZX99" s="447"/>
      <c r="ZY99" s="447"/>
      <c r="ZZ99" s="447"/>
      <c r="AAA99" s="449"/>
      <c r="AAB99" s="450">
        <f t="shared" si="6334"/>
        <v>0</v>
      </c>
      <c r="AAC99" s="463"/>
      <c r="AAD99" s="448"/>
      <c r="AAF99" s="458"/>
      <c r="AAG99" s="447"/>
      <c r="AAH99" s="447"/>
      <c r="AAI99" s="447"/>
      <c r="AAJ99" s="450">
        <f t="shared" si="6335"/>
        <v>0</v>
      </c>
      <c r="AAK99" s="447"/>
      <c r="AAL99" s="447"/>
      <c r="AAM99" s="447"/>
      <c r="AAN99" s="447"/>
      <c r="AAO99" s="447"/>
      <c r="AAP99" s="449"/>
      <c r="AAQ99" s="450">
        <f t="shared" si="6336"/>
        <v>0</v>
      </c>
      <c r="AAR99" s="463"/>
      <c r="AAS99" s="448"/>
      <c r="AAU99" s="458"/>
      <c r="AAV99" s="447"/>
      <c r="AAW99" s="447"/>
      <c r="AAX99" s="447"/>
      <c r="AAY99" s="450">
        <f t="shared" si="6337"/>
        <v>0</v>
      </c>
      <c r="AAZ99" s="447"/>
      <c r="ABA99" s="447"/>
      <c r="ABB99" s="447"/>
      <c r="ABC99" s="447"/>
      <c r="ABD99" s="447"/>
      <c r="ABE99" s="449"/>
      <c r="ABF99" s="450">
        <f t="shared" si="6338"/>
        <v>0</v>
      </c>
      <c r="ABG99" s="463"/>
      <c r="ABH99" s="448"/>
      <c r="ABJ99" s="458"/>
      <c r="ABK99" s="447"/>
      <c r="ABL99" s="447"/>
      <c r="ABM99" s="447"/>
      <c r="ABN99" s="450">
        <f t="shared" si="6339"/>
        <v>0</v>
      </c>
      <c r="ABO99" s="447"/>
      <c r="ABP99" s="447"/>
      <c r="ABQ99" s="447"/>
      <c r="ABR99" s="447"/>
      <c r="ABS99" s="447"/>
      <c r="ABT99" s="449"/>
      <c r="ABU99" s="450">
        <f t="shared" si="6340"/>
        <v>0</v>
      </c>
      <c r="ABV99" s="463"/>
      <c r="ABW99" s="448"/>
      <c r="ABY99" s="458"/>
      <c r="ABZ99" s="447"/>
      <c r="ACA99" s="447"/>
      <c r="ACB99" s="447"/>
      <c r="ACC99" s="450">
        <f t="shared" si="6341"/>
        <v>0</v>
      </c>
      <c r="ACD99" s="447"/>
      <c r="ACE99" s="447"/>
      <c r="ACF99" s="447"/>
      <c r="ACG99" s="447"/>
      <c r="ACH99" s="447"/>
      <c r="ACI99" s="449"/>
      <c r="ACJ99" s="450">
        <f t="shared" si="6342"/>
        <v>0</v>
      </c>
      <c r="ACK99" s="463"/>
      <c r="ACL99" s="448"/>
      <c r="ACN99" s="458"/>
      <c r="ACO99" s="447"/>
      <c r="ACP99" s="447"/>
      <c r="ACQ99" s="447"/>
      <c r="ACR99" s="450">
        <f t="shared" si="6343"/>
        <v>0</v>
      </c>
      <c r="ACS99" s="447"/>
      <c r="ACT99" s="447"/>
      <c r="ACU99" s="447"/>
      <c r="ACV99" s="447"/>
      <c r="ACW99" s="447"/>
      <c r="ACX99" s="449"/>
      <c r="ACY99" s="450">
        <f t="shared" si="6344"/>
        <v>0</v>
      </c>
      <c r="ACZ99" s="463"/>
      <c r="ADA99" s="448"/>
      <c r="ADC99" s="458"/>
      <c r="ADD99" s="447"/>
      <c r="ADE99" s="447"/>
      <c r="ADF99" s="447"/>
      <c r="ADG99" s="450">
        <f t="shared" si="6345"/>
        <v>0</v>
      </c>
      <c r="ADH99" s="447"/>
      <c r="ADI99" s="447"/>
      <c r="ADJ99" s="447"/>
      <c r="ADK99" s="447"/>
      <c r="ADL99" s="447"/>
      <c r="ADM99" s="449"/>
      <c r="ADN99" s="450">
        <f t="shared" si="6346"/>
        <v>0</v>
      </c>
      <c r="ADO99" s="463"/>
      <c r="ADP99" s="448"/>
      <c r="ADR99" s="458"/>
      <c r="ADS99" s="447"/>
      <c r="ADT99" s="447"/>
      <c r="ADU99" s="447"/>
      <c r="ADV99" s="450">
        <f t="shared" si="6347"/>
        <v>0</v>
      </c>
      <c r="ADW99" s="447"/>
      <c r="ADX99" s="447"/>
      <c r="ADY99" s="447"/>
      <c r="ADZ99" s="447"/>
      <c r="AEA99" s="447"/>
      <c r="AEB99" s="449"/>
      <c r="AEC99" s="450">
        <f t="shared" si="6348"/>
        <v>0</v>
      </c>
      <c r="AED99" s="463"/>
      <c r="AEE99" s="448"/>
      <c r="AEG99" s="458"/>
      <c r="AEH99" s="447"/>
      <c r="AEI99" s="447"/>
      <c r="AEJ99" s="447"/>
      <c r="AEK99" s="450">
        <f t="shared" si="6349"/>
        <v>0</v>
      </c>
      <c r="AEL99" s="447"/>
      <c r="AEM99" s="447"/>
      <c r="AEN99" s="447"/>
      <c r="AEO99" s="447"/>
      <c r="AEP99" s="447"/>
      <c r="AEQ99" s="449"/>
      <c r="AER99" s="450">
        <f t="shared" si="6350"/>
        <v>0</v>
      </c>
      <c r="AES99" s="463"/>
      <c r="AET99" s="448"/>
      <c r="AEV99" s="458"/>
      <c r="AEW99" s="447"/>
      <c r="AEX99" s="447"/>
      <c r="AEY99" s="447"/>
      <c r="AEZ99" s="450">
        <f t="shared" si="6351"/>
        <v>0</v>
      </c>
      <c r="AFA99" s="447"/>
      <c r="AFB99" s="447"/>
      <c r="AFC99" s="447"/>
      <c r="AFD99" s="447"/>
      <c r="AFE99" s="447"/>
      <c r="AFF99" s="449"/>
      <c r="AFG99" s="450">
        <f t="shared" si="6352"/>
        <v>0</v>
      </c>
      <c r="AFH99" s="463"/>
      <c r="AFI99" s="448"/>
      <c r="AFK99" s="458"/>
      <c r="AFL99" s="447"/>
      <c r="AFM99" s="447"/>
      <c r="AFN99" s="447"/>
      <c r="AFO99" s="450">
        <f t="shared" si="6353"/>
        <v>0</v>
      </c>
      <c r="AFP99" s="447"/>
      <c r="AFQ99" s="447"/>
      <c r="AFR99" s="447"/>
      <c r="AFS99" s="447"/>
      <c r="AFT99" s="447"/>
      <c r="AFU99" s="449"/>
      <c r="AFV99" s="450">
        <f t="shared" si="6354"/>
        <v>0</v>
      </c>
      <c r="AFW99" s="463"/>
      <c r="AFX99" s="448"/>
      <c r="AFZ99" s="458"/>
      <c r="AGA99" s="447"/>
      <c r="AGB99" s="447"/>
      <c r="AGC99" s="447"/>
      <c r="AGD99" s="450">
        <f t="shared" si="6355"/>
        <v>0</v>
      </c>
      <c r="AGE99" s="447"/>
      <c r="AGF99" s="447"/>
      <c r="AGG99" s="447"/>
      <c r="AGH99" s="447"/>
      <c r="AGI99" s="447"/>
      <c r="AGJ99" s="449"/>
      <c r="AGK99" s="450">
        <f t="shared" si="6356"/>
        <v>0</v>
      </c>
      <c r="AGL99" s="463"/>
      <c r="AGM99" s="448"/>
      <c r="AGO99" s="458"/>
      <c r="AGP99" s="447"/>
      <c r="AGQ99" s="447"/>
      <c r="AGR99" s="447"/>
      <c r="AGS99" s="450">
        <f t="shared" si="6357"/>
        <v>0</v>
      </c>
      <c r="AGT99" s="447"/>
      <c r="AGU99" s="447"/>
      <c r="AGV99" s="447"/>
      <c r="AGW99" s="447"/>
      <c r="AGX99" s="447"/>
      <c r="AGY99" s="449"/>
      <c r="AGZ99" s="450">
        <f t="shared" si="6358"/>
        <v>0</v>
      </c>
      <c r="AHA99" s="463"/>
      <c r="AHB99" s="448"/>
      <c r="AHD99" s="458"/>
      <c r="AHE99" s="447"/>
      <c r="AHF99" s="447"/>
      <c r="AHG99" s="447"/>
      <c r="AHH99" s="450">
        <f t="shared" si="6359"/>
        <v>0</v>
      </c>
      <c r="AHI99" s="447"/>
      <c r="AHJ99" s="447"/>
      <c r="AHK99" s="447"/>
      <c r="AHL99" s="447"/>
      <c r="AHM99" s="447"/>
      <c r="AHN99" s="449"/>
      <c r="AHO99" s="450">
        <f t="shared" si="6360"/>
        <v>0</v>
      </c>
      <c r="AHP99" s="463"/>
      <c r="AHQ99" s="448"/>
      <c r="AHS99" s="458"/>
      <c r="AHT99" s="447"/>
      <c r="AHU99" s="447"/>
      <c r="AHV99" s="447"/>
      <c r="AHW99" s="450">
        <f t="shared" si="6361"/>
        <v>0</v>
      </c>
      <c r="AHX99" s="447"/>
      <c r="AHY99" s="447"/>
      <c r="AHZ99" s="447"/>
      <c r="AIA99" s="447"/>
      <c r="AIB99" s="447"/>
      <c r="AIC99" s="449"/>
      <c r="AID99" s="450">
        <f t="shared" si="6362"/>
        <v>0</v>
      </c>
      <c r="AIE99" s="463"/>
      <c r="AIF99" s="448"/>
      <c r="AIH99" s="458"/>
      <c r="AII99" s="447"/>
      <c r="AIJ99" s="447"/>
      <c r="AIK99" s="447"/>
      <c r="AIL99" s="450">
        <f t="shared" si="6363"/>
        <v>0</v>
      </c>
      <c r="AIM99" s="447"/>
      <c r="AIN99" s="447"/>
      <c r="AIO99" s="447"/>
      <c r="AIP99" s="447"/>
      <c r="AIQ99" s="447"/>
      <c r="AIR99" s="449"/>
      <c r="AIS99" s="450">
        <f t="shared" si="6364"/>
        <v>0</v>
      </c>
      <c r="AIT99" s="463"/>
      <c r="AIU99" s="448"/>
      <c r="AIW99" s="458"/>
      <c r="AIX99" s="447"/>
      <c r="AIY99" s="447"/>
      <c r="AIZ99" s="447"/>
      <c r="AJA99" s="450">
        <f t="shared" si="6365"/>
        <v>0</v>
      </c>
      <c r="AJB99" s="447"/>
      <c r="AJC99" s="447"/>
      <c r="AJD99" s="447"/>
      <c r="AJE99" s="447"/>
      <c r="AJF99" s="447"/>
      <c r="AJG99" s="449"/>
      <c r="AJH99" s="450">
        <f t="shared" si="6366"/>
        <v>0</v>
      </c>
      <c r="AJI99" s="463"/>
      <c r="AJJ99" s="448"/>
      <c r="AJL99" s="458"/>
      <c r="AJM99" s="447"/>
      <c r="AJN99" s="447"/>
      <c r="AJO99" s="447"/>
      <c r="AJP99" s="450">
        <f t="shared" si="6367"/>
        <v>0</v>
      </c>
      <c r="AJQ99" s="447"/>
      <c r="AJR99" s="447"/>
      <c r="AJS99" s="447"/>
      <c r="AJT99" s="447"/>
      <c r="AJU99" s="447"/>
      <c r="AJV99" s="449"/>
      <c r="AJW99" s="450">
        <f t="shared" si="6368"/>
        <v>0</v>
      </c>
      <c r="AJX99" s="463"/>
      <c r="AJY99" s="448"/>
      <c r="AKA99" s="458"/>
      <c r="AKB99" s="447"/>
      <c r="AKC99" s="447"/>
      <c r="AKD99" s="447"/>
      <c r="AKE99" s="450">
        <f t="shared" si="6369"/>
        <v>0</v>
      </c>
      <c r="AKF99" s="447"/>
      <c r="AKG99" s="447"/>
      <c r="AKH99" s="447"/>
      <c r="AKI99" s="447"/>
      <c r="AKJ99" s="447"/>
      <c r="AKK99" s="449"/>
      <c r="AKL99" s="450">
        <f t="shared" si="6370"/>
        <v>0</v>
      </c>
      <c r="AKM99" s="463"/>
      <c r="AKN99" s="448"/>
      <c r="AKP99" s="458"/>
      <c r="AKQ99" s="447"/>
      <c r="AKR99" s="447"/>
      <c r="AKS99" s="447"/>
      <c r="AKT99" s="450">
        <f t="shared" si="6371"/>
        <v>0</v>
      </c>
      <c r="AKU99" s="447"/>
      <c r="AKV99" s="447"/>
      <c r="AKW99" s="447"/>
      <c r="AKX99" s="447"/>
      <c r="AKY99" s="447"/>
      <c r="AKZ99" s="449"/>
      <c r="ALA99" s="450">
        <f t="shared" si="6372"/>
        <v>0</v>
      </c>
      <c r="ALB99" s="463"/>
      <c r="ALC99" s="448"/>
      <c r="ALE99" s="458"/>
      <c r="ALF99" s="447"/>
      <c r="ALG99" s="447"/>
      <c r="ALH99" s="447"/>
      <c r="ALI99" s="450">
        <f t="shared" si="6373"/>
        <v>0</v>
      </c>
      <c r="ALJ99" s="447"/>
      <c r="ALK99" s="447"/>
      <c r="ALL99" s="447"/>
      <c r="ALM99" s="447"/>
      <c r="ALN99" s="447"/>
      <c r="ALO99" s="449"/>
      <c r="ALP99" s="450">
        <f t="shared" si="6374"/>
        <v>0</v>
      </c>
      <c r="ALQ99" s="463"/>
      <c r="ALR99" s="448"/>
      <c r="ALT99" s="458"/>
      <c r="ALU99" s="447"/>
      <c r="ALV99" s="447"/>
      <c r="ALW99" s="447"/>
      <c r="ALX99" s="450">
        <f t="shared" si="6375"/>
        <v>0</v>
      </c>
      <c r="ALY99" s="447"/>
      <c r="ALZ99" s="447"/>
      <c r="AMA99" s="447"/>
      <c r="AMB99" s="447"/>
      <c r="AMC99" s="447"/>
      <c r="AMD99" s="449"/>
      <c r="AME99" s="450">
        <f t="shared" si="6376"/>
        <v>0</v>
      </c>
      <c r="AMF99" s="463"/>
      <c r="AMG99" s="448"/>
      <c r="AMI99" s="458"/>
      <c r="AMJ99" s="447"/>
      <c r="AMK99" s="447"/>
      <c r="AML99" s="447"/>
      <c r="AMM99" s="450">
        <f t="shared" si="6377"/>
        <v>0</v>
      </c>
      <c r="AMN99" s="447"/>
      <c r="AMO99" s="447"/>
      <c r="AMP99" s="447"/>
      <c r="AMQ99" s="447"/>
      <c r="AMR99" s="447"/>
      <c r="AMS99" s="449"/>
      <c r="AMT99" s="450">
        <f t="shared" si="6378"/>
        <v>0</v>
      </c>
      <c r="AMU99" s="463"/>
      <c r="AMV99" s="448"/>
      <c r="AMX99" s="458"/>
      <c r="AMY99" s="447"/>
      <c r="AMZ99" s="447"/>
      <c r="ANA99" s="447"/>
      <c r="ANB99" s="450">
        <f t="shared" si="6379"/>
        <v>0</v>
      </c>
      <c r="ANC99" s="447"/>
      <c r="AND99" s="447"/>
      <c r="ANE99" s="447"/>
      <c r="ANF99" s="447"/>
      <c r="ANG99" s="447"/>
      <c r="ANH99" s="449"/>
      <c r="ANI99" s="450">
        <f t="shared" si="6380"/>
        <v>0</v>
      </c>
      <c r="ANJ99" s="463"/>
      <c r="ANK99" s="448"/>
      <c r="ANM99" s="458"/>
      <c r="ANN99" s="447"/>
      <c r="ANO99" s="447"/>
      <c r="ANP99" s="447"/>
      <c r="ANQ99" s="450">
        <f t="shared" si="6381"/>
        <v>0</v>
      </c>
      <c r="ANR99" s="447"/>
      <c r="ANS99" s="447"/>
      <c r="ANT99" s="447"/>
      <c r="ANU99" s="447"/>
      <c r="ANV99" s="447"/>
      <c r="ANW99" s="449"/>
      <c r="ANX99" s="450">
        <f t="shared" si="6382"/>
        <v>0</v>
      </c>
      <c r="ANY99" s="463"/>
      <c r="ANZ99" s="448"/>
      <c r="AOB99" s="458"/>
      <c r="AOC99" s="447"/>
      <c r="AOD99" s="447"/>
      <c r="AOE99" s="447"/>
      <c r="AOF99" s="450">
        <f t="shared" si="6383"/>
        <v>0</v>
      </c>
      <c r="AOG99" s="447"/>
      <c r="AOH99" s="447"/>
      <c r="AOI99" s="447"/>
      <c r="AOJ99" s="447"/>
      <c r="AOK99" s="447"/>
      <c r="AOL99" s="449"/>
      <c r="AOM99" s="450">
        <f t="shared" si="6384"/>
        <v>0</v>
      </c>
      <c r="AON99" s="463"/>
      <c r="AOO99" s="448"/>
      <c r="AOQ99" s="458"/>
      <c r="AOR99" s="447"/>
      <c r="AOS99" s="447"/>
      <c r="AOT99" s="447"/>
      <c r="AOU99" s="450">
        <f t="shared" si="6385"/>
        <v>0</v>
      </c>
      <c r="AOV99" s="447"/>
      <c r="AOW99" s="447"/>
      <c r="AOX99" s="447"/>
      <c r="AOY99" s="447"/>
      <c r="AOZ99" s="447"/>
      <c r="APA99" s="449"/>
      <c r="APB99" s="450">
        <f t="shared" si="6386"/>
        <v>0</v>
      </c>
      <c r="APC99" s="463"/>
      <c r="APD99" s="448"/>
      <c r="APF99" s="458"/>
      <c r="APG99" s="447"/>
      <c r="APH99" s="447"/>
      <c r="API99" s="447"/>
      <c r="APJ99" s="450">
        <f t="shared" si="6387"/>
        <v>0</v>
      </c>
      <c r="APK99" s="447"/>
      <c r="APL99" s="447"/>
      <c r="APM99" s="447"/>
      <c r="APN99" s="447"/>
      <c r="APO99" s="447"/>
      <c r="APP99" s="449"/>
      <c r="APQ99" s="450">
        <f t="shared" si="6388"/>
        <v>0</v>
      </c>
      <c r="APR99" s="463"/>
      <c r="APS99" s="448"/>
      <c r="APU99" s="458"/>
      <c r="APV99" s="447"/>
      <c r="APW99" s="447"/>
      <c r="APX99" s="447"/>
      <c r="APY99" s="450">
        <f t="shared" si="6389"/>
        <v>0</v>
      </c>
      <c r="APZ99" s="447"/>
      <c r="AQA99" s="447"/>
      <c r="AQB99" s="447"/>
      <c r="AQC99" s="447"/>
      <c r="AQD99" s="447"/>
      <c r="AQE99" s="449"/>
      <c r="AQF99" s="450">
        <f t="shared" si="6390"/>
        <v>0</v>
      </c>
      <c r="AQG99" s="463"/>
      <c r="AQH99" s="448"/>
      <c r="AQJ99" s="458"/>
      <c r="AQK99" s="447"/>
      <c r="AQL99" s="447"/>
      <c r="AQM99" s="447"/>
      <c r="AQN99" s="450">
        <f t="shared" si="6391"/>
        <v>0</v>
      </c>
      <c r="AQO99" s="447"/>
      <c r="AQP99" s="447"/>
      <c r="AQQ99" s="447"/>
      <c r="AQR99" s="447"/>
      <c r="AQS99" s="447"/>
      <c r="AQT99" s="449"/>
      <c r="AQU99" s="450">
        <f t="shared" si="6392"/>
        <v>0</v>
      </c>
      <c r="AQV99" s="463"/>
      <c r="AQW99" s="448"/>
      <c r="AQY99" s="458"/>
      <c r="AQZ99" s="447"/>
      <c r="ARA99" s="447"/>
      <c r="ARB99" s="447"/>
      <c r="ARC99" s="450">
        <f t="shared" si="6393"/>
        <v>0</v>
      </c>
      <c r="ARD99" s="447"/>
      <c r="ARE99" s="447"/>
      <c r="ARF99" s="447"/>
      <c r="ARG99" s="447"/>
      <c r="ARH99" s="447"/>
      <c r="ARI99" s="449"/>
      <c r="ARJ99" s="450">
        <f t="shared" si="6394"/>
        <v>0</v>
      </c>
      <c r="ARK99" s="463"/>
      <c r="ARL99" s="448"/>
      <c r="ARN99" s="458"/>
      <c r="ARO99" s="447"/>
      <c r="ARP99" s="447"/>
      <c r="ARQ99" s="447"/>
      <c r="ARR99" s="450">
        <f t="shared" si="6395"/>
        <v>0</v>
      </c>
      <c r="ARS99" s="447"/>
      <c r="ART99" s="447"/>
      <c r="ARU99" s="447"/>
      <c r="ARV99" s="447"/>
      <c r="ARW99" s="447"/>
      <c r="ARX99" s="449"/>
      <c r="ARY99" s="450">
        <f t="shared" si="6396"/>
        <v>0</v>
      </c>
      <c r="ARZ99" s="463"/>
      <c r="ASA99" s="448"/>
      <c r="ASC99" s="458"/>
      <c r="ASD99" s="447"/>
      <c r="ASE99" s="447"/>
      <c r="ASF99" s="447"/>
      <c r="ASG99" s="450">
        <f t="shared" si="6397"/>
        <v>0</v>
      </c>
      <c r="ASH99" s="447"/>
      <c r="ASI99" s="447"/>
      <c r="ASJ99" s="447"/>
      <c r="ASK99" s="447"/>
      <c r="ASL99" s="447"/>
      <c r="ASM99" s="449"/>
      <c r="ASN99" s="450">
        <f t="shared" si="6398"/>
        <v>0</v>
      </c>
      <c r="ASO99" s="463"/>
      <c r="ASP99" s="448"/>
      <c r="ASR99" s="458"/>
      <c r="ASS99" s="447"/>
      <c r="AST99" s="447"/>
      <c r="ASU99" s="447"/>
      <c r="ASV99" s="450">
        <f t="shared" si="6399"/>
        <v>0</v>
      </c>
      <c r="ASW99" s="447"/>
      <c r="ASX99" s="447"/>
      <c r="ASY99" s="447"/>
      <c r="ASZ99" s="447"/>
      <c r="ATA99" s="447"/>
      <c r="ATB99" s="449"/>
      <c r="ATC99" s="450">
        <f t="shared" si="6400"/>
        <v>0</v>
      </c>
      <c r="ATD99" s="463"/>
      <c r="ATE99" s="448"/>
      <c r="ATG99" s="458"/>
      <c r="ATH99" s="447"/>
      <c r="ATI99" s="447"/>
      <c r="ATJ99" s="447"/>
      <c r="ATK99" s="450">
        <f t="shared" si="6401"/>
        <v>0</v>
      </c>
      <c r="ATL99" s="447"/>
      <c r="ATM99" s="447"/>
      <c r="ATN99" s="447"/>
      <c r="ATO99" s="447"/>
      <c r="ATP99" s="447"/>
      <c r="ATQ99" s="449"/>
      <c r="ATR99" s="450">
        <f t="shared" si="6402"/>
        <v>0</v>
      </c>
      <c r="ATS99" s="463"/>
      <c r="ATT99" s="448"/>
      <c r="ATV99" s="458"/>
      <c r="ATW99" s="447"/>
      <c r="ATX99" s="447"/>
      <c r="ATY99" s="447"/>
      <c r="ATZ99" s="450">
        <f t="shared" si="6403"/>
        <v>0</v>
      </c>
      <c r="AUA99" s="447"/>
      <c r="AUB99" s="447"/>
      <c r="AUC99" s="447"/>
      <c r="AUD99" s="447"/>
      <c r="AUE99" s="447"/>
      <c r="AUF99" s="449"/>
      <c r="AUG99" s="450">
        <f t="shared" si="6404"/>
        <v>0</v>
      </c>
      <c r="AUH99" s="463"/>
      <c r="AUI99" s="448"/>
      <c r="AUK99" s="458"/>
      <c r="AUL99" s="447"/>
      <c r="AUM99" s="447"/>
      <c r="AUN99" s="447"/>
      <c r="AUO99" s="450">
        <f t="shared" si="6405"/>
        <v>0</v>
      </c>
      <c r="AUP99" s="447"/>
      <c r="AUQ99" s="447"/>
      <c r="AUR99" s="447"/>
      <c r="AUS99" s="447"/>
      <c r="AUT99" s="447"/>
      <c r="AUU99" s="449"/>
      <c r="AUV99" s="450">
        <f t="shared" si="6406"/>
        <v>0</v>
      </c>
      <c r="AUW99" s="463"/>
      <c r="AUX99" s="448"/>
      <c r="AUZ99" s="458"/>
      <c r="AVA99" s="447"/>
      <c r="AVB99" s="447"/>
      <c r="AVC99" s="447"/>
      <c r="AVD99" s="450">
        <f t="shared" si="6407"/>
        <v>0</v>
      </c>
      <c r="AVE99" s="447"/>
      <c r="AVF99" s="447"/>
      <c r="AVG99" s="447"/>
      <c r="AVH99" s="447"/>
      <c r="AVI99" s="447"/>
      <c r="AVJ99" s="449"/>
      <c r="AVK99" s="450">
        <f t="shared" si="6408"/>
        <v>0</v>
      </c>
      <c r="AVL99" s="463"/>
      <c r="AVM99" s="448"/>
      <c r="AVO99" s="458"/>
      <c r="AVP99" s="447"/>
      <c r="AVQ99" s="447"/>
      <c r="AVR99" s="447"/>
      <c r="AVS99" s="450">
        <f t="shared" si="6409"/>
        <v>0</v>
      </c>
      <c r="AVT99" s="447"/>
      <c r="AVU99" s="447"/>
      <c r="AVV99" s="447"/>
      <c r="AVW99" s="447"/>
      <c r="AVX99" s="447"/>
      <c r="AVY99" s="449"/>
      <c r="AVZ99" s="450">
        <f t="shared" si="6410"/>
        <v>0</v>
      </c>
      <c r="AWA99" s="463"/>
      <c r="AWB99" s="448"/>
      <c r="AWD99" s="458"/>
      <c r="AWE99" s="447"/>
      <c r="AWF99" s="447"/>
      <c r="AWG99" s="447"/>
      <c r="AWH99" s="450">
        <f t="shared" si="6411"/>
        <v>0</v>
      </c>
      <c r="AWI99" s="447"/>
      <c r="AWJ99" s="447"/>
      <c r="AWK99" s="447"/>
      <c r="AWL99" s="447"/>
      <c r="AWM99" s="447"/>
      <c r="AWN99" s="449"/>
      <c r="AWO99" s="450">
        <f t="shared" si="6412"/>
        <v>0</v>
      </c>
      <c r="AWP99" s="463"/>
      <c r="AWQ99" s="448"/>
      <c r="AWS99" s="458"/>
      <c r="AWT99" s="447"/>
      <c r="AWU99" s="447"/>
      <c r="AWV99" s="447"/>
      <c r="AWW99" s="450">
        <f t="shared" si="6413"/>
        <v>0</v>
      </c>
      <c r="AWX99" s="447"/>
      <c r="AWY99" s="447"/>
      <c r="AWZ99" s="447"/>
      <c r="AXA99" s="447"/>
      <c r="AXB99" s="447"/>
      <c r="AXC99" s="449"/>
      <c r="AXD99" s="450">
        <f t="shared" si="6414"/>
        <v>0</v>
      </c>
      <c r="AXE99" s="463"/>
      <c r="AXF99" s="448"/>
      <c r="AXH99" s="458"/>
      <c r="AXI99" s="447"/>
      <c r="AXJ99" s="447"/>
      <c r="AXK99" s="447"/>
      <c r="AXL99" s="450">
        <f t="shared" si="6415"/>
        <v>0</v>
      </c>
      <c r="AXM99" s="447"/>
      <c r="AXN99" s="447"/>
      <c r="AXO99" s="447"/>
      <c r="AXP99" s="447"/>
      <c r="AXQ99" s="447"/>
      <c r="AXR99" s="449"/>
      <c r="AXS99" s="450">
        <f t="shared" si="6416"/>
        <v>0</v>
      </c>
      <c r="AXT99" s="463"/>
      <c r="AXU99" s="448"/>
      <c r="AXW99" s="458"/>
      <c r="AXX99" s="447"/>
      <c r="AXY99" s="447"/>
      <c r="AXZ99" s="447"/>
      <c r="AYA99" s="450">
        <f t="shared" si="6417"/>
        <v>0</v>
      </c>
      <c r="AYB99" s="447"/>
      <c r="AYC99" s="447"/>
      <c r="AYD99" s="447"/>
      <c r="AYE99" s="447"/>
      <c r="AYF99" s="447"/>
      <c r="AYG99" s="449"/>
      <c r="AYH99" s="450">
        <f t="shared" si="6418"/>
        <v>0</v>
      </c>
      <c r="AYI99" s="463"/>
      <c r="AYJ99" s="448"/>
      <c r="AYL99" s="458"/>
      <c r="AYM99" s="447"/>
      <c r="AYN99" s="447"/>
      <c r="AYO99" s="447"/>
      <c r="AYP99" s="450">
        <f t="shared" si="6419"/>
        <v>0</v>
      </c>
      <c r="AYQ99" s="447"/>
      <c r="AYR99" s="447"/>
      <c r="AYS99" s="447"/>
      <c r="AYT99" s="447"/>
      <c r="AYU99" s="447"/>
      <c r="AYV99" s="449"/>
      <c r="AYW99" s="450">
        <f t="shared" si="6420"/>
        <v>0</v>
      </c>
      <c r="AYX99" s="463"/>
      <c r="AYY99" s="448"/>
      <c r="AZA99" s="458"/>
      <c r="AZB99" s="447"/>
      <c r="AZC99" s="447"/>
      <c r="AZD99" s="447"/>
      <c r="AZE99" s="450">
        <f t="shared" si="6421"/>
        <v>0</v>
      </c>
      <c r="AZF99" s="447"/>
      <c r="AZG99" s="447"/>
      <c r="AZH99" s="447"/>
      <c r="AZI99" s="447"/>
      <c r="AZJ99" s="447"/>
      <c r="AZK99" s="449"/>
      <c r="AZL99" s="450">
        <f t="shared" si="6422"/>
        <v>0</v>
      </c>
      <c r="AZM99" s="463"/>
      <c r="AZN99" s="448"/>
      <c r="AZP99" s="458"/>
      <c r="AZQ99" s="447"/>
      <c r="AZR99" s="447"/>
      <c r="AZS99" s="447"/>
      <c r="AZT99" s="450">
        <f t="shared" si="6423"/>
        <v>0</v>
      </c>
      <c r="AZU99" s="447"/>
      <c r="AZV99" s="447"/>
      <c r="AZW99" s="447"/>
      <c r="AZX99" s="447"/>
      <c r="AZY99" s="447"/>
      <c r="AZZ99" s="449"/>
      <c r="BAA99" s="450">
        <f t="shared" si="6424"/>
        <v>0</v>
      </c>
      <c r="BAB99" s="463"/>
      <c r="BAC99" s="448"/>
      <c r="BAE99" s="458"/>
      <c r="BAF99" s="447"/>
      <c r="BAG99" s="447"/>
      <c r="BAH99" s="447"/>
      <c r="BAI99" s="450">
        <f t="shared" si="6425"/>
        <v>0</v>
      </c>
      <c r="BAJ99" s="447"/>
      <c r="BAK99" s="447"/>
      <c r="BAL99" s="447"/>
      <c r="BAM99" s="447"/>
      <c r="BAN99" s="447"/>
      <c r="BAO99" s="449"/>
      <c r="BAP99" s="450">
        <f t="shared" si="6426"/>
        <v>0</v>
      </c>
      <c r="BAQ99" s="463"/>
      <c r="BAR99" s="448"/>
      <c r="BAT99" s="458"/>
      <c r="BAU99" s="447"/>
      <c r="BAV99" s="447"/>
      <c r="BAW99" s="447"/>
      <c r="BAX99" s="450">
        <f t="shared" si="6427"/>
        <v>0</v>
      </c>
      <c r="BAY99" s="447"/>
      <c r="BAZ99" s="447"/>
      <c r="BBA99" s="447"/>
      <c r="BBB99" s="447"/>
      <c r="BBC99" s="447"/>
      <c r="BBD99" s="449"/>
      <c r="BBE99" s="450">
        <f t="shared" si="6428"/>
        <v>0</v>
      </c>
      <c r="BBF99" s="463"/>
      <c r="BBG99" s="448"/>
      <c r="BBI99" s="458"/>
      <c r="BBJ99" s="447"/>
      <c r="BBK99" s="447"/>
      <c r="BBL99" s="447"/>
      <c r="BBM99" s="450">
        <f t="shared" si="6429"/>
        <v>0</v>
      </c>
      <c r="BBN99" s="447"/>
      <c r="BBO99" s="447"/>
      <c r="BBP99" s="447"/>
      <c r="BBQ99" s="447"/>
      <c r="BBR99" s="447"/>
      <c r="BBS99" s="449"/>
      <c r="BBT99" s="450">
        <f t="shared" si="6430"/>
        <v>0</v>
      </c>
      <c r="BBU99" s="463"/>
      <c r="BBV99" s="448"/>
      <c r="BBX99" s="458"/>
      <c r="BBY99" s="447"/>
      <c r="BBZ99" s="447"/>
      <c r="BCA99" s="447"/>
      <c r="BCB99" s="450">
        <f t="shared" si="6431"/>
        <v>0</v>
      </c>
      <c r="BCC99" s="447"/>
      <c r="BCD99" s="447"/>
      <c r="BCE99" s="447"/>
      <c r="BCF99" s="447"/>
      <c r="BCG99" s="447"/>
      <c r="BCH99" s="449"/>
      <c r="BCI99" s="450">
        <f t="shared" si="6432"/>
        <v>0</v>
      </c>
      <c r="BCJ99" s="463"/>
      <c r="BCK99" s="448"/>
      <c r="BCM99" s="458"/>
      <c r="BCN99" s="447"/>
      <c r="BCO99" s="447"/>
      <c r="BCP99" s="447"/>
      <c r="BCQ99" s="450">
        <f t="shared" si="6433"/>
        <v>0</v>
      </c>
      <c r="BCR99" s="447"/>
      <c r="BCS99" s="447"/>
      <c r="BCT99" s="447"/>
      <c r="BCU99" s="447"/>
      <c r="BCV99" s="447"/>
      <c r="BCW99" s="449"/>
      <c r="BCX99" s="450">
        <f t="shared" si="6434"/>
        <v>0</v>
      </c>
      <c r="BCY99" s="463"/>
      <c r="BCZ99" s="448"/>
      <c r="BDB99" s="458"/>
      <c r="BDC99" s="447"/>
      <c r="BDD99" s="447"/>
      <c r="BDE99" s="447"/>
      <c r="BDF99" s="450">
        <f t="shared" si="6435"/>
        <v>0</v>
      </c>
      <c r="BDG99" s="447"/>
      <c r="BDH99" s="447"/>
      <c r="BDI99" s="447"/>
      <c r="BDJ99" s="447"/>
      <c r="BDK99" s="447"/>
      <c r="BDL99" s="449"/>
      <c r="BDM99" s="450">
        <f t="shared" si="6436"/>
        <v>0</v>
      </c>
      <c r="BDN99" s="463"/>
      <c r="BDO99" s="448"/>
      <c r="BDQ99" s="458"/>
      <c r="BDR99" s="447"/>
      <c r="BDS99" s="447"/>
      <c r="BDT99" s="447"/>
      <c r="BDU99" s="450">
        <f t="shared" si="6437"/>
        <v>0</v>
      </c>
      <c r="BDV99" s="447"/>
      <c r="BDW99" s="447"/>
      <c r="BDX99" s="447"/>
      <c r="BDY99" s="447"/>
      <c r="BDZ99" s="447"/>
      <c r="BEA99" s="449"/>
      <c r="BEB99" s="450">
        <f t="shared" si="6438"/>
        <v>0</v>
      </c>
      <c r="BEC99" s="463"/>
      <c r="BED99" s="448"/>
      <c r="BEF99" s="458"/>
      <c r="BEG99" s="447"/>
      <c r="BEH99" s="447"/>
      <c r="BEI99" s="447"/>
      <c r="BEJ99" s="450">
        <f t="shared" si="6439"/>
        <v>0</v>
      </c>
      <c r="BEK99" s="447"/>
      <c r="BEL99" s="447"/>
      <c r="BEM99" s="447"/>
      <c r="BEN99" s="447"/>
      <c r="BEO99" s="447"/>
      <c r="BEP99" s="449"/>
      <c r="BEQ99" s="450">
        <f t="shared" si="6440"/>
        <v>0</v>
      </c>
      <c r="BER99" s="463"/>
      <c r="BES99" s="448"/>
      <c r="BEU99" s="458"/>
      <c r="BEV99" s="447"/>
      <c r="BEW99" s="447"/>
      <c r="BEX99" s="447"/>
      <c r="BEY99" s="450">
        <f t="shared" si="6441"/>
        <v>0</v>
      </c>
      <c r="BEZ99" s="447"/>
      <c r="BFA99" s="447"/>
      <c r="BFB99" s="447"/>
      <c r="BFC99" s="447"/>
      <c r="BFD99" s="447"/>
      <c r="BFE99" s="449"/>
      <c r="BFF99" s="450">
        <f t="shared" si="6442"/>
        <v>0</v>
      </c>
      <c r="BFG99" s="463"/>
      <c r="BFH99" s="448"/>
      <c r="BFJ99" s="458"/>
      <c r="BFK99" s="447"/>
      <c r="BFL99" s="447"/>
      <c r="BFM99" s="447"/>
      <c r="BFN99" s="450">
        <f t="shared" si="6443"/>
        <v>0</v>
      </c>
      <c r="BFO99" s="447"/>
      <c r="BFP99" s="447"/>
      <c r="BFQ99" s="447"/>
      <c r="BFR99" s="447"/>
      <c r="BFS99" s="447"/>
      <c r="BFT99" s="449"/>
      <c r="BFU99" s="450">
        <f t="shared" si="6444"/>
        <v>0</v>
      </c>
      <c r="BFV99" s="463"/>
      <c r="BFW99" s="448"/>
      <c r="BFY99" s="458"/>
      <c r="BFZ99" s="447"/>
      <c r="BGA99" s="447"/>
      <c r="BGB99" s="447"/>
      <c r="BGC99" s="450">
        <f t="shared" si="6445"/>
        <v>0</v>
      </c>
      <c r="BGD99" s="447"/>
      <c r="BGE99" s="447"/>
      <c r="BGF99" s="447"/>
      <c r="BGG99" s="447"/>
      <c r="BGH99" s="447"/>
      <c r="BGI99" s="449"/>
      <c r="BGJ99" s="450">
        <f t="shared" si="6446"/>
        <v>0</v>
      </c>
      <c r="BGK99" s="463"/>
      <c r="BGL99" s="448"/>
      <c r="BGN99" s="458"/>
      <c r="BGO99" s="447"/>
      <c r="BGP99" s="447"/>
      <c r="BGQ99" s="447"/>
      <c r="BGR99" s="450">
        <f t="shared" si="6447"/>
        <v>0</v>
      </c>
      <c r="BGS99" s="447"/>
      <c r="BGT99" s="447"/>
      <c r="BGU99" s="447"/>
      <c r="BGV99" s="447"/>
      <c r="BGW99" s="447"/>
      <c r="BGX99" s="449"/>
      <c r="BGY99" s="450">
        <f t="shared" si="6448"/>
        <v>0</v>
      </c>
      <c r="BGZ99" s="463"/>
      <c r="BHA99" s="448"/>
      <c r="BHC99" s="458"/>
      <c r="BHD99" s="447"/>
      <c r="BHE99" s="447"/>
      <c r="BHF99" s="447"/>
      <c r="BHG99" s="450">
        <f t="shared" si="6449"/>
        <v>0</v>
      </c>
      <c r="BHH99" s="447"/>
      <c r="BHI99" s="447"/>
      <c r="BHJ99" s="447"/>
      <c r="BHK99" s="447"/>
      <c r="BHL99" s="447"/>
      <c r="BHM99" s="449"/>
      <c r="BHN99" s="450">
        <f t="shared" si="6450"/>
        <v>0</v>
      </c>
      <c r="BHO99" s="463"/>
      <c r="BHP99" s="448"/>
      <c r="BHR99" s="458"/>
      <c r="BHS99" s="447"/>
      <c r="BHT99" s="447"/>
      <c r="BHU99" s="447"/>
      <c r="BHV99" s="450">
        <f t="shared" si="6451"/>
        <v>0</v>
      </c>
      <c r="BHW99" s="447"/>
      <c r="BHX99" s="447"/>
      <c r="BHY99" s="447"/>
      <c r="BHZ99" s="447"/>
      <c r="BIA99" s="447"/>
      <c r="BIB99" s="449"/>
      <c r="BIC99" s="450">
        <f t="shared" si="6452"/>
        <v>0</v>
      </c>
      <c r="BID99" s="463"/>
      <c r="BIE99" s="448"/>
      <c r="BIG99" s="458"/>
      <c r="BIH99" s="447"/>
      <c r="BII99" s="447"/>
      <c r="BIJ99" s="447"/>
      <c r="BIK99" s="450">
        <f t="shared" si="6453"/>
        <v>0</v>
      </c>
      <c r="BIL99" s="447"/>
      <c r="BIM99" s="447"/>
      <c r="BIN99" s="447"/>
      <c r="BIO99" s="447"/>
      <c r="BIP99" s="447"/>
      <c r="BIQ99" s="449"/>
      <c r="BIR99" s="450">
        <f t="shared" si="6454"/>
        <v>0</v>
      </c>
      <c r="BIS99" s="463"/>
      <c r="BIT99" s="448"/>
      <c r="BIV99" s="458"/>
      <c r="BIW99" s="447"/>
      <c r="BIX99" s="447"/>
      <c r="BIY99" s="447"/>
      <c r="BIZ99" s="450">
        <f t="shared" si="6455"/>
        <v>0</v>
      </c>
      <c r="BJA99" s="447"/>
      <c r="BJB99" s="447"/>
      <c r="BJC99" s="447"/>
      <c r="BJD99" s="447"/>
      <c r="BJE99" s="447"/>
      <c r="BJF99" s="449"/>
      <c r="BJG99" s="450">
        <f t="shared" si="6456"/>
        <v>0</v>
      </c>
      <c r="BJH99" s="463"/>
      <c r="BJI99" s="448"/>
      <c r="BJK99" s="458"/>
      <c r="BJL99" s="447"/>
      <c r="BJM99" s="447"/>
      <c r="BJN99" s="447"/>
      <c r="BJO99" s="450">
        <f t="shared" si="6457"/>
        <v>0</v>
      </c>
      <c r="BJP99" s="447"/>
      <c r="BJQ99" s="447"/>
      <c r="BJR99" s="447"/>
      <c r="BJS99" s="447"/>
      <c r="BJT99" s="447"/>
      <c r="BJU99" s="449"/>
      <c r="BJV99" s="450">
        <f t="shared" si="6458"/>
        <v>0</v>
      </c>
      <c r="BJW99" s="463"/>
      <c r="BJX99" s="448"/>
      <c r="BJZ99" s="458"/>
      <c r="BKA99" s="447"/>
      <c r="BKB99" s="447"/>
      <c r="BKC99" s="447"/>
      <c r="BKD99" s="450">
        <f t="shared" si="6459"/>
        <v>0</v>
      </c>
      <c r="BKE99" s="447"/>
      <c r="BKF99" s="447"/>
      <c r="BKG99" s="447"/>
      <c r="BKH99" s="447"/>
      <c r="BKI99" s="447"/>
      <c r="BKJ99" s="449"/>
      <c r="BKK99" s="450">
        <f t="shared" si="6460"/>
        <v>0</v>
      </c>
      <c r="BKL99" s="463"/>
      <c r="BKM99" s="448"/>
      <c r="BKO99" s="458"/>
      <c r="BKP99" s="447"/>
      <c r="BKQ99" s="447"/>
      <c r="BKR99" s="447"/>
      <c r="BKS99" s="450">
        <f t="shared" si="6461"/>
        <v>0</v>
      </c>
      <c r="BKT99" s="447"/>
      <c r="BKU99" s="447"/>
      <c r="BKV99" s="447"/>
      <c r="BKW99" s="447"/>
      <c r="BKX99" s="447"/>
      <c r="BKY99" s="449"/>
      <c r="BKZ99" s="450">
        <f t="shared" si="6462"/>
        <v>0</v>
      </c>
      <c r="BLA99" s="463"/>
      <c r="BLB99" s="448"/>
      <c r="BLD99" s="458"/>
      <c r="BLE99" s="447"/>
      <c r="BLF99" s="447"/>
      <c r="BLG99" s="447"/>
      <c r="BLH99" s="450">
        <f t="shared" si="6463"/>
        <v>0</v>
      </c>
      <c r="BLI99" s="447"/>
      <c r="BLJ99" s="447"/>
      <c r="BLK99" s="447"/>
      <c r="BLL99" s="447"/>
      <c r="BLM99" s="447"/>
      <c r="BLN99" s="449"/>
      <c r="BLO99" s="450">
        <f t="shared" si="6464"/>
        <v>0</v>
      </c>
      <c r="BLP99" s="463"/>
      <c r="BLQ99" s="448"/>
      <c r="BLS99" s="458"/>
      <c r="BLT99" s="447"/>
      <c r="BLU99" s="447"/>
      <c r="BLV99" s="447"/>
      <c r="BLW99" s="450">
        <f t="shared" si="6465"/>
        <v>0</v>
      </c>
      <c r="BLX99" s="447"/>
      <c r="BLY99" s="447"/>
      <c r="BLZ99" s="447"/>
      <c r="BMA99" s="447"/>
      <c r="BMB99" s="447"/>
      <c r="BMC99" s="449"/>
      <c r="BMD99" s="450">
        <f t="shared" si="6466"/>
        <v>0</v>
      </c>
      <c r="BME99" s="463"/>
      <c r="BMF99" s="448"/>
      <c r="BMH99" s="458"/>
      <c r="BMI99" s="447"/>
      <c r="BMJ99" s="447"/>
      <c r="BMK99" s="447"/>
      <c r="BML99" s="450">
        <f t="shared" si="6467"/>
        <v>0</v>
      </c>
      <c r="BMM99" s="447"/>
      <c r="BMN99" s="447"/>
      <c r="BMO99" s="447"/>
      <c r="BMP99" s="447"/>
      <c r="BMQ99" s="447"/>
      <c r="BMR99" s="449"/>
      <c r="BMS99" s="450">
        <f t="shared" si="6468"/>
        <v>0</v>
      </c>
      <c r="BMT99" s="463"/>
      <c r="BMU99" s="448"/>
      <c r="BMW99" s="458"/>
      <c r="BMX99" s="447"/>
      <c r="BMY99" s="447"/>
      <c r="BMZ99" s="447"/>
      <c r="BNA99" s="450">
        <f t="shared" si="6469"/>
        <v>0</v>
      </c>
      <c r="BNB99" s="447"/>
      <c r="BNC99" s="447"/>
      <c r="BND99" s="447"/>
      <c r="BNE99" s="447"/>
      <c r="BNF99" s="447"/>
      <c r="BNG99" s="449"/>
      <c r="BNH99" s="450">
        <f t="shared" si="6470"/>
        <v>0</v>
      </c>
      <c r="BNI99" s="463"/>
      <c r="BNJ99" s="448"/>
      <c r="BNL99" s="458"/>
      <c r="BNM99" s="447"/>
      <c r="BNN99" s="447"/>
      <c r="BNO99" s="447"/>
      <c r="BNP99" s="450">
        <f t="shared" si="6471"/>
        <v>0</v>
      </c>
      <c r="BNQ99" s="447"/>
      <c r="BNR99" s="447"/>
      <c r="BNS99" s="447"/>
      <c r="BNT99" s="447"/>
      <c r="BNU99" s="447"/>
      <c r="BNV99" s="449"/>
      <c r="BNW99" s="450">
        <f t="shared" si="6472"/>
        <v>0</v>
      </c>
      <c r="BNX99" s="463"/>
      <c r="BNY99" s="448"/>
      <c r="BOA99" s="458"/>
      <c r="BOB99" s="447"/>
      <c r="BOC99" s="447"/>
      <c r="BOD99" s="447"/>
      <c r="BOE99" s="450">
        <f t="shared" si="6473"/>
        <v>0</v>
      </c>
      <c r="BOF99" s="447"/>
      <c r="BOG99" s="447"/>
      <c r="BOH99" s="447"/>
      <c r="BOI99" s="447"/>
      <c r="BOJ99" s="447"/>
      <c r="BOK99" s="449"/>
      <c r="BOL99" s="450">
        <f t="shared" si="6474"/>
        <v>0</v>
      </c>
      <c r="BOM99" s="463"/>
      <c r="BON99" s="448"/>
      <c r="BOP99" s="458"/>
      <c r="BOQ99" s="447"/>
      <c r="BOR99" s="447"/>
      <c r="BOS99" s="447"/>
      <c r="BOT99" s="450">
        <f t="shared" si="6475"/>
        <v>0</v>
      </c>
      <c r="BOU99" s="447"/>
      <c r="BOV99" s="447"/>
      <c r="BOW99" s="447"/>
      <c r="BOX99" s="447"/>
      <c r="BOY99" s="447"/>
      <c r="BOZ99" s="449"/>
      <c r="BPA99" s="450">
        <f t="shared" si="6476"/>
        <v>0</v>
      </c>
      <c r="BPB99" s="463"/>
      <c r="BPC99" s="448"/>
      <c r="BPE99" s="458"/>
      <c r="BPF99" s="447"/>
      <c r="BPG99" s="447"/>
      <c r="BPH99" s="447"/>
      <c r="BPI99" s="450">
        <f t="shared" si="6477"/>
        <v>0</v>
      </c>
      <c r="BPJ99" s="447"/>
      <c r="BPK99" s="447"/>
      <c r="BPL99" s="447"/>
      <c r="BPM99" s="447"/>
      <c r="BPN99" s="447"/>
      <c r="BPO99" s="449"/>
      <c r="BPP99" s="450">
        <f t="shared" si="6478"/>
        <v>0</v>
      </c>
      <c r="BPQ99" s="463"/>
      <c r="BPR99" s="448"/>
      <c r="BPT99" s="458"/>
      <c r="BPU99" s="447"/>
      <c r="BPV99" s="447"/>
      <c r="BPW99" s="447"/>
      <c r="BPX99" s="450">
        <f t="shared" si="6479"/>
        <v>0</v>
      </c>
      <c r="BPY99" s="447"/>
      <c r="BPZ99" s="447"/>
      <c r="BQA99" s="447"/>
      <c r="BQB99" s="447"/>
      <c r="BQC99" s="447"/>
      <c r="BQD99" s="449"/>
      <c r="BQE99" s="450">
        <f t="shared" si="6480"/>
        <v>0</v>
      </c>
      <c r="BQF99" s="463"/>
      <c r="BQG99" s="448"/>
      <c r="BQI99" s="458"/>
      <c r="BQJ99" s="447"/>
      <c r="BQK99" s="447"/>
      <c r="BQL99" s="447"/>
      <c r="BQM99" s="450">
        <f t="shared" si="6481"/>
        <v>0</v>
      </c>
      <c r="BQN99" s="447"/>
      <c r="BQO99" s="447"/>
      <c r="BQP99" s="447"/>
      <c r="BQQ99" s="447"/>
      <c r="BQR99" s="447"/>
      <c r="BQS99" s="449"/>
      <c r="BQT99" s="450">
        <f t="shared" si="6482"/>
        <v>0</v>
      </c>
      <c r="BQU99" s="463"/>
      <c r="BQV99" s="448"/>
      <c r="BQX99" s="458"/>
      <c r="BQY99" s="447"/>
      <c r="BQZ99" s="447"/>
      <c r="BRA99" s="447"/>
      <c r="BRB99" s="450">
        <f t="shared" si="6483"/>
        <v>0</v>
      </c>
      <c r="BRC99" s="447"/>
      <c r="BRD99" s="447"/>
      <c r="BRE99" s="447"/>
      <c r="BRF99" s="447"/>
      <c r="BRG99" s="447"/>
      <c r="BRH99" s="449"/>
      <c r="BRI99" s="450">
        <f t="shared" si="6484"/>
        <v>0</v>
      </c>
      <c r="BRJ99" s="463"/>
      <c r="BRK99" s="448"/>
      <c r="BRM99" s="458"/>
      <c r="BRN99" s="447"/>
      <c r="BRO99" s="447"/>
      <c r="BRP99" s="447"/>
      <c r="BRQ99" s="450">
        <f t="shared" si="6485"/>
        <v>0</v>
      </c>
      <c r="BRR99" s="447"/>
      <c r="BRS99" s="447"/>
      <c r="BRT99" s="447"/>
      <c r="BRU99" s="447"/>
      <c r="BRV99" s="447"/>
      <c r="BRW99" s="449"/>
      <c r="BRX99" s="450">
        <f t="shared" si="6486"/>
        <v>0</v>
      </c>
      <c r="BRY99" s="463"/>
      <c r="BRZ99" s="448"/>
      <c r="BSB99" s="458"/>
      <c r="BSC99" s="447"/>
      <c r="BSD99" s="447"/>
      <c r="BSE99" s="447"/>
      <c r="BSF99" s="450">
        <f t="shared" si="6487"/>
        <v>0</v>
      </c>
      <c r="BSG99" s="447"/>
      <c r="BSH99" s="447"/>
      <c r="BSI99" s="447"/>
      <c r="BSJ99" s="447"/>
      <c r="BSK99" s="447"/>
      <c r="BSL99" s="449"/>
      <c r="BSM99" s="450">
        <f t="shared" si="6488"/>
        <v>0</v>
      </c>
      <c r="BSN99" s="463"/>
      <c r="BSO99" s="448"/>
      <c r="BSQ99" s="458"/>
      <c r="BSR99" s="447"/>
      <c r="BSS99" s="447"/>
      <c r="BST99" s="447"/>
      <c r="BSU99" s="450">
        <f t="shared" si="6489"/>
        <v>0</v>
      </c>
      <c r="BSV99" s="447"/>
      <c r="BSW99" s="447"/>
      <c r="BSX99" s="447"/>
      <c r="BSY99" s="447"/>
      <c r="BSZ99" s="447"/>
      <c r="BTA99" s="449"/>
      <c r="BTB99" s="450">
        <f t="shared" si="6490"/>
        <v>0</v>
      </c>
      <c r="BTC99" s="463"/>
      <c r="BTD99" s="448"/>
      <c r="BTF99" s="458"/>
      <c r="BTG99" s="447"/>
      <c r="BTH99" s="447"/>
      <c r="BTI99" s="447"/>
      <c r="BTJ99" s="450">
        <f t="shared" si="6491"/>
        <v>0</v>
      </c>
      <c r="BTK99" s="447"/>
      <c r="BTL99" s="447"/>
      <c r="BTM99" s="447"/>
      <c r="BTN99" s="447"/>
      <c r="BTO99" s="447"/>
      <c r="BTP99" s="449"/>
      <c r="BTQ99" s="450">
        <f t="shared" si="6492"/>
        <v>0</v>
      </c>
      <c r="BTR99" s="463"/>
      <c r="BTS99" s="448"/>
      <c r="BTU99" s="458"/>
      <c r="BTV99" s="447"/>
      <c r="BTW99" s="447"/>
      <c r="BTX99" s="447"/>
      <c r="BTY99" s="450">
        <f t="shared" si="6493"/>
        <v>0</v>
      </c>
      <c r="BTZ99" s="447"/>
      <c r="BUA99" s="447"/>
      <c r="BUB99" s="447"/>
      <c r="BUC99" s="447"/>
      <c r="BUD99" s="447"/>
      <c r="BUE99" s="449"/>
      <c r="BUF99" s="450">
        <f t="shared" si="6494"/>
        <v>0</v>
      </c>
      <c r="BUG99" s="463"/>
      <c r="BUH99" s="448"/>
      <c r="BUJ99" s="458"/>
      <c r="BUK99" s="447"/>
      <c r="BUL99" s="447"/>
      <c r="BUM99" s="447"/>
      <c r="BUN99" s="450">
        <f t="shared" si="6495"/>
        <v>0</v>
      </c>
      <c r="BUO99" s="447"/>
      <c r="BUP99" s="447"/>
      <c r="BUQ99" s="447"/>
      <c r="BUR99" s="447"/>
      <c r="BUS99" s="447"/>
      <c r="BUT99" s="449"/>
      <c r="BUU99" s="450">
        <f t="shared" si="6496"/>
        <v>0</v>
      </c>
      <c r="BUV99" s="463"/>
      <c r="BUW99" s="448"/>
      <c r="BUY99" s="458"/>
      <c r="BUZ99" s="447"/>
      <c r="BVA99" s="447"/>
      <c r="BVB99" s="447"/>
      <c r="BVC99" s="450">
        <f t="shared" si="6497"/>
        <v>0</v>
      </c>
      <c r="BVD99" s="447"/>
      <c r="BVE99" s="447"/>
      <c r="BVF99" s="447"/>
      <c r="BVG99" s="447"/>
      <c r="BVH99" s="447"/>
      <c r="BVI99" s="449"/>
      <c r="BVJ99" s="450">
        <f t="shared" si="6498"/>
        <v>0</v>
      </c>
      <c r="BVK99" s="463"/>
      <c r="BVL99" s="448"/>
      <c r="BVN99" s="458"/>
      <c r="BVO99" s="447"/>
      <c r="BVP99" s="447"/>
      <c r="BVQ99" s="447"/>
      <c r="BVR99" s="450">
        <f t="shared" si="6499"/>
        <v>0</v>
      </c>
      <c r="BVS99" s="447"/>
      <c r="BVT99" s="447"/>
      <c r="BVU99" s="447"/>
      <c r="BVV99" s="447"/>
      <c r="BVW99" s="447"/>
      <c r="BVX99" s="449"/>
      <c r="BVY99" s="450">
        <f t="shared" si="6500"/>
        <v>0</v>
      </c>
      <c r="BVZ99" s="463"/>
      <c r="BWA99" s="448"/>
    </row>
    <row r="100" spans="2:1951" ht="15" hidden="1" customHeight="1" x14ac:dyDescent="0.2">
      <c r="B100" s="444" t="s">
        <v>313</v>
      </c>
      <c r="C100" s="445"/>
      <c r="D100" s="446"/>
      <c r="E100" s="446"/>
      <c r="F100" s="446"/>
      <c r="G100" s="446"/>
      <c r="H100" s="447"/>
      <c r="I100" s="447"/>
      <c r="J100" s="474"/>
      <c r="K100" s="464"/>
      <c r="L100" s="464"/>
      <c r="M100" s="464"/>
      <c r="N100" s="464"/>
      <c r="O100" s="464"/>
      <c r="P100" s="475"/>
      <c r="R100" s="459"/>
      <c r="S100" s="446"/>
      <c r="T100" s="446"/>
      <c r="U100" s="446"/>
      <c r="V100" s="446"/>
      <c r="W100" s="447"/>
      <c r="X100" s="447"/>
      <c r="Y100" s="474"/>
      <c r="Z100" s="464"/>
      <c r="AA100" s="464"/>
      <c r="AB100" s="464"/>
      <c r="AC100" s="464"/>
      <c r="AD100" s="464"/>
      <c r="AE100" s="475"/>
      <c r="AG100" s="459"/>
      <c r="AH100" s="446"/>
      <c r="AI100" s="446"/>
      <c r="AJ100" s="446"/>
      <c r="AK100" s="446"/>
      <c r="AL100" s="447"/>
      <c r="AM100" s="447"/>
      <c r="AN100" s="474"/>
      <c r="AO100" s="464"/>
      <c r="AP100" s="464"/>
      <c r="AQ100" s="464"/>
      <c r="AR100" s="464"/>
      <c r="AS100" s="464"/>
      <c r="AT100" s="475"/>
      <c r="AV100" s="459"/>
      <c r="AW100" s="446"/>
      <c r="AX100" s="446"/>
      <c r="AY100" s="446"/>
      <c r="AZ100" s="446"/>
      <c r="BA100" s="447"/>
      <c r="BB100" s="447"/>
      <c r="BC100" s="474"/>
      <c r="BD100" s="464"/>
      <c r="BE100" s="464"/>
      <c r="BF100" s="464"/>
      <c r="BG100" s="464"/>
      <c r="BH100" s="464"/>
      <c r="BI100" s="475"/>
      <c r="BK100" s="459"/>
      <c r="BL100" s="446"/>
      <c r="BM100" s="446"/>
      <c r="BN100" s="446"/>
      <c r="BO100" s="446"/>
      <c r="BP100" s="447"/>
      <c r="BQ100" s="447"/>
      <c r="BR100" s="474"/>
      <c r="BS100" s="464"/>
      <c r="BT100" s="464"/>
      <c r="BU100" s="464"/>
      <c r="BV100" s="464"/>
      <c r="BW100" s="464"/>
      <c r="BX100" s="475"/>
      <c r="BZ100" s="459"/>
      <c r="CA100" s="446"/>
      <c r="CB100" s="446"/>
      <c r="CC100" s="446"/>
      <c r="CD100" s="446"/>
      <c r="CE100" s="447"/>
      <c r="CF100" s="447"/>
      <c r="CG100" s="474"/>
      <c r="CH100" s="464"/>
      <c r="CI100" s="464"/>
      <c r="CJ100" s="464"/>
      <c r="CK100" s="464"/>
      <c r="CL100" s="464"/>
      <c r="CM100" s="475"/>
      <c r="CO100" s="459"/>
      <c r="CP100" s="446"/>
      <c r="CQ100" s="446"/>
      <c r="CR100" s="446"/>
      <c r="CS100" s="446"/>
      <c r="CT100" s="447"/>
      <c r="CU100" s="447"/>
      <c r="CV100" s="474"/>
      <c r="CW100" s="464"/>
      <c r="CX100" s="464"/>
      <c r="CY100" s="464"/>
      <c r="CZ100" s="464"/>
      <c r="DA100" s="464"/>
      <c r="DB100" s="475"/>
      <c r="DD100" s="459"/>
      <c r="DE100" s="446"/>
      <c r="DF100" s="446"/>
      <c r="DG100" s="446"/>
      <c r="DH100" s="446"/>
      <c r="DI100" s="447"/>
      <c r="DJ100" s="447"/>
      <c r="DK100" s="474"/>
      <c r="DL100" s="464"/>
      <c r="DM100" s="464"/>
      <c r="DN100" s="464"/>
      <c r="DO100" s="464"/>
      <c r="DP100" s="464"/>
      <c r="DQ100" s="475"/>
      <c r="DS100" s="459"/>
      <c r="DT100" s="446"/>
      <c r="DU100" s="446"/>
      <c r="DV100" s="446"/>
      <c r="DW100" s="446"/>
      <c r="DX100" s="447"/>
      <c r="DY100" s="447"/>
      <c r="DZ100" s="474"/>
      <c r="EA100" s="464"/>
      <c r="EB100" s="464"/>
      <c r="EC100" s="464"/>
      <c r="ED100" s="464"/>
      <c r="EE100" s="464"/>
      <c r="EF100" s="475"/>
      <c r="EH100" s="459"/>
      <c r="EI100" s="446"/>
      <c r="EJ100" s="446"/>
      <c r="EK100" s="446"/>
      <c r="EL100" s="446"/>
      <c r="EM100" s="447"/>
      <c r="EN100" s="447"/>
      <c r="EO100" s="474"/>
      <c r="EP100" s="464"/>
      <c r="EQ100" s="464"/>
      <c r="ER100" s="464"/>
      <c r="ES100" s="464"/>
      <c r="ET100" s="464"/>
      <c r="EU100" s="475"/>
      <c r="EW100" s="459"/>
      <c r="EX100" s="446"/>
      <c r="EY100" s="446"/>
      <c r="EZ100" s="446"/>
      <c r="FA100" s="446"/>
      <c r="FB100" s="447"/>
      <c r="FC100" s="447"/>
      <c r="FD100" s="474"/>
      <c r="FE100" s="464"/>
      <c r="FF100" s="464"/>
      <c r="FG100" s="464"/>
      <c r="FH100" s="464"/>
      <c r="FI100" s="464"/>
      <c r="FJ100" s="475"/>
      <c r="FL100" s="459"/>
      <c r="FM100" s="446"/>
      <c r="FN100" s="446"/>
      <c r="FO100" s="446"/>
      <c r="FP100" s="446"/>
      <c r="FQ100" s="447"/>
      <c r="FR100" s="447"/>
      <c r="FS100" s="474"/>
      <c r="FT100" s="464"/>
      <c r="FU100" s="464"/>
      <c r="FV100" s="464"/>
      <c r="FW100" s="464"/>
      <c r="FX100" s="464"/>
      <c r="FY100" s="475"/>
      <c r="GA100" s="459"/>
      <c r="GB100" s="446"/>
      <c r="GC100" s="446"/>
      <c r="GD100" s="446"/>
      <c r="GE100" s="446"/>
      <c r="GF100" s="447"/>
      <c r="GG100" s="447"/>
      <c r="GH100" s="474"/>
      <c r="GI100" s="464"/>
      <c r="GJ100" s="464"/>
      <c r="GK100" s="464"/>
      <c r="GL100" s="464"/>
      <c r="GM100" s="464"/>
      <c r="GN100" s="475"/>
      <c r="GP100" s="459"/>
      <c r="GQ100" s="446"/>
      <c r="GR100" s="446"/>
      <c r="GS100" s="446"/>
      <c r="GT100" s="446"/>
      <c r="GU100" s="447"/>
      <c r="GV100" s="447"/>
      <c r="GW100" s="474"/>
      <c r="GX100" s="464"/>
      <c r="GY100" s="464"/>
      <c r="GZ100" s="464"/>
      <c r="HA100" s="464"/>
      <c r="HB100" s="464"/>
      <c r="HC100" s="475"/>
      <c r="HE100" s="459"/>
      <c r="HF100" s="446"/>
      <c r="HG100" s="446"/>
      <c r="HH100" s="446"/>
      <c r="HI100" s="446"/>
      <c r="HJ100" s="447"/>
      <c r="HK100" s="447"/>
      <c r="HL100" s="474"/>
      <c r="HM100" s="464"/>
      <c r="HN100" s="464"/>
      <c r="HO100" s="464"/>
      <c r="HP100" s="464"/>
      <c r="HQ100" s="464"/>
      <c r="HR100" s="475"/>
      <c r="HT100" s="459"/>
      <c r="HU100" s="446"/>
      <c r="HV100" s="446"/>
      <c r="HW100" s="446"/>
      <c r="HX100" s="446"/>
      <c r="HY100" s="447"/>
      <c r="HZ100" s="447"/>
      <c r="IA100" s="474"/>
      <c r="IB100" s="464"/>
      <c r="IC100" s="464"/>
      <c r="ID100" s="464"/>
      <c r="IE100" s="464"/>
      <c r="IF100" s="464"/>
      <c r="IG100" s="475"/>
      <c r="II100" s="459"/>
      <c r="IJ100" s="446"/>
      <c r="IK100" s="446"/>
      <c r="IL100" s="446"/>
      <c r="IM100" s="446"/>
      <c r="IN100" s="447"/>
      <c r="IO100" s="447"/>
      <c r="IP100" s="474"/>
      <c r="IQ100" s="464"/>
      <c r="IR100" s="464"/>
      <c r="IS100" s="464"/>
      <c r="IT100" s="464"/>
      <c r="IU100" s="464"/>
      <c r="IV100" s="475"/>
      <c r="IX100" s="459"/>
      <c r="IY100" s="446"/>
      <c r="IZ100" s="446"/>
      <c r="JA100" s="446"/>
      <c r="JB100" s="446"/>
      <c r="JC100" s="447"/>
      <c r="JD100" s="447"/>
      <c r="JE100" s="474"/>
      <c r="JF100" s="464"/>
      <c r="JG100" s="464"/>
      <c r="JH100" s="464"/>
      <c r="JI100" s="464"/>
      <c r="JJ100" s="464"/>
      <c r="JK100" s="475"/>
      <c r="JM100" s="459"/>
      <c r="JN100" s="446"/>
      <c r="JO100" s="446"/>
      <c r="JP100" s="446"/>
      <c r="JQ100" s="446"/>
      <c r="JR100" s="447"/>
      <c r="JS100" s="447"/>
      <c r="JT100" s="474"/>
      <c r="JU100" s="464"/>
      <c r="JV100" s="464"/>
      <c r="JW100" s="464"/>
      <c r="JX100" s="464"/>
      <c r="JY100" s="464"/>
      <c r="JZ100" s="475"/>
      <c r="KB100" s="459"/>
      <c r="KC100" s="446"/>
      <c r="KD100" s="446"/>
      <c r="KE100" s="446"/>
      <c r="KF100" s="446"/>
      <c r="KG100" s="447"/>
      <c r="KH100" s="447"/>
      <c r="KI100" s="474"/>
      <c r="KJ100" s="464"/>
      <c r="KK100" s="464"/>
      <c r="KL100" s="464"/>
      <c r="KM100" s="464"/>
      <c r="KN100" s="464"/>
      <c r="KO100" s="475"/>
      <c r="KQ100" s="459"/>
      <c r="KR100" s="446"/>
      <c r="KS100" s="446"/>
      <c r="KT100" s="446"/>
      <c r="KU100" s="446"/>
      <c r="KV100" s="447"/>
      <c r="KW100" s="447"/>
      <c r="KX100" s="474"/>
      <c r="KY100" s="464"/>
      <c r="KZ100" s="464"/>
      <c r="LA100" s="464"/>
      <c r="LB100" s="464"/>
      <c r="LC100" s="464"/>
      <c r="LD100" s="475"/>
      <c r="LF100" s="459"/>
      <c r="LG100" s="446"/>
      <c r="LH100" s="446"/>
      <c r="LI100" s="446"/>
      <c r="LJ100" s="446"/>
      <c r="LK100" s="447"/>
      <c r="LL100" s="447"/>
      <c r="LM100" s="474"/>
      <c r="LN100" s="464"/>
      <c r="LO100" s="464"/>
      <c r="LP100" s="464"/>
      <c r="LQ100" s="464"/>
      <c r="LR100" s="464"/>
      <c r="LS100" s="475"/>
      <c r="LU100" s="459"/>
      <c r="LV100" s="446"/>
      <c r="LW100" s="446"/>
      <c r="LX100" s="446"/>
      <c r="LY100" s="446"/>
      <c r="LZ100" s="447"/>
      <c r="MA100" s="447"/>
      <c r="MB100" s="474"/>
      <c r="MC100" s="464"/>
      <c r="MD100" s="464"/>
      <c r="ME100" s="464"/>
      <c r="MF100" s="464"/>
      <c r="MG100" s="464"/>
      <c r="MH100" s="475"/>
      <c r="MJ100" s="459"/>
      <c r="MK100" s="446"/>
      <c r="ML100" s="446"/>
      <c r="MM100" s="446"/>
      <c r="MN100" s="446"/>
      <c r="MO100" s="447"/>
      <c r="MP100" s="447"/>
      <c r="MQ100" s="474"/>
      <c r="MR100" s="464"/>
      <c r="MS100" s="464"/>
      <c r="MT100" s="464"/>
      <c r="MU100" s="464"/>
      <c r="MV100" s="464"/>
      <c r="MW100" s="475"/>
      <c r="MY100" s="459"/>
      <c r="MZ100" s="446"/>
      <c r="NA100" s="446"/>
      <c r="NB100" s="446"/>
      <c r="NC100" s="446"/>
      <c r="ND100" s="447"/>
      <c r="NE100" s="447"/>
      <c r="NF100" s="474"/>
      <c r="NG100" s="464"/>
      <c r="NH100" s="464"/>
      <c r="NI100" s="464"/>
      <c r="NJ100" s="464"/>
      <c r="NK100" s="464"/>
      <c r="NL100" s="475"/>
      <c r="NN100" s="459"/>
      <c r="NO100" s="446"/>
      <c r="NP100" s="446"/>
      <c r="NQ100" s="446"/>
      <c r="NR100" s="446"/>
      <c r="NS100" s="447"/>
      <c r="NT100" s="447"/>
      <c r="NU100" s="474"/>
      <c r="NV100" s="464"/>
      <c r="NW100" s="464"/>
      <c r="NX100" s="464"/>
      <c r="NY100" s="464"/>
      <c r="NZ100" s="464"/>
      <c r="OA100" s="475"/>
      <c r="OC100" s="459"/>
      <c r="OD100" s="446"/>
      <c r="OE100" s="446"/>
      <c r="OF100" s="446"/>
      <c r="OG100" s="446"/>
      <c r="OH100" s="447"/>
      <c r="OI100" s="447"/>
      <c r="OJ100" s="474"/>
      <c r="OK100" s="464"/>
      <c r="OL100" s="464"/>
      <c r="OM100" s="464"/>
      <c r="ON100" s="464"/>
      <c r="OO100" s="464"/>
      <c r="OP100" s="475"/>
      <c r="OR100" s="459"/>
      <c r="OS100" s="446"/>
      <c r="OT100" s="446"/>
      <c r="OU100" s="446"/>
      <c r="OV100" s="446"/>
      <c r="OW100" s="447"/>
      <c r="OX100" s="447"/>
      <c r="OY100" s="474"/>
      <c r="OZ100" s="464"/>
      <c r="PA100" s="464"/>
      <c r="PB100" s="464"/>
      <c r="PC100" s="464"/>
      <c r="PD100" s="464"/>
      <c r="PE100" s="475"/>
      <c r="PG100" s="459"/>
      <c r="PH100" s="446"/>
      <c r="PI100" s="446"/>
      <c r="PJ100" s="446"/>
      <c r="PK100" s="446"/>
      <c r="PL100" s="447"/>
      <c r="PM100" s="447"/>
      <c r="PN100" s="474"/>
      <c r="PO100" s="464"/>
      <c r="PP100" s="464"/>
      <c r="PQ100" s="464"/>
      <c r="PR100" s="464"/>
      <c r="PS100" s="464"/>
      <c r="PT100" s="475"/>
      <c r="PV100" s="459"/>
      <c r="PW100" s="446"/>
      <c r="PX100" s="446"/>
      <c r="PY100" s="446"/>
      <c r="PZ100" s="446"/>
      <c r="QA100" s="447"/>
      <c r="QB100" s="447"/>
      <c r="QC100" s="474"/>
      <c r="QD100" s="464"/>
      <c r="QE100" s="464"/>
      <c r="QF100" s="464"/>
      <c r="QG100" s="464"/>
      <c r="QH100" s="464"/>
      <c r="QI100" s="475"/>
      <c r="QK100" s="459"/>
      <c r="QL100" s="446"/>
      <c r="QM100" s="446"/>
      <c r="QN100" s="446"/>
      <c r="QO100" s="446"/>
      <c r="QP100" s="447"/>
      <c r="QQ100" s="447"/>
      <c r="QR100" s="474"/>
      <c r="QS100" s="464"/>
      <c r="QT100" s="464"/>
      <c r="QU100" s="464"/>
      <c r="QV100" s="464"/>
      <c r="QW100" s="464"/>
      <c r="QX100" s="475"/>
      <c r="QZ100" s="459"/>
      <c r="RA100" s="446"/>
      <c r="RB100" s="446"/>
      <c r="RC100" s="446"/>
      <c r="RD100" s="446"/>
      <c r="RE100" s="447"/>
      <c r="RF100" s="447"/>
      <c r="RG100" s="474"/>
      <c r="RH100" s="464"/>
      <c r="RI100" s="464"/>
      <c r="RJ100" s="464"/>
      <c r="RK100" s="464"/>
      <c r="RL100" s="464"/>
      <c r="RM100" s="475"/>
      <c r="RO100" s="459"/>
      <c r="RP100" s="446"/>
      <c r="RQ100" s="446"/>
      <c r="RR100" s="446"/>
      <c r="RS100" s="446"/>
      <c r="RT100" s="447"/>
      <c r="RU100" s="447"/>
      <c r="RV100" s="474"/>
      <c r="RW100" s="464"/>
      <c r="RX100" s="464"/>
      <c r="RY100" s="464"/>
      <c r="RZ100" s="464"/>
      <c r="SA100" s="464"/>
      <c r="SB100" s="475"/>
      <c r="SD100" s="459"/>
      <c r="SE100" s="446"/>
      <c r="SF100" s="446"/>
      <c r="SG100" s="446"/>
      <c r="SH100" s="446"/>
      <c r="SI100" s="447"/>
      <c r="SJ100" s="447"/>
      <c r="SK100" s="474"/>
      <c r="SL100" s="464"/>
      <c r="SM100" s="464"/>
      <c r="SN100" s="464"/>
      <c r="SO100" s="464"/>
      <c r="SP100" s="464"/>
      <c r="SQ100" s="475"/>
      <c r="SS100" s="459"/>
      <c r="ST100" s="446"/>
      <c r="SU100" s="446"/>
      <c r="SV100" s="446"/>
      <c r="SW100" s="446"/>
      <c r="SX100" s="447"/>
      <c r="SY100" s="447"/>
      <c r="SZ100" s="474"/>
      <c r="TA100" s="464"/>
      <c r="TB100" s="464"/>
      <c r="TC100" s="464"/>
      <c r="TD100" s="464"/>
      <c r="TE100" s="464"/>
      <c r="TF100" s="475"/>
      <c r="TH100" s="459"/>
      <c r="TI100" s="446"/>
      <c r="TJ100" s="446"/>
      <c r="TK100" s="446"/>
      <c r="TL100" s="446"/>
      <c r="TM100" s="447"/>
      <c r="TN100" s="447"/>
      <c r="TO100" s="474"/>
      <c r="TP100" s="464"/>
      <c r="TQ100" s="464"/>
      <c r="TR100" s="464"/>
      <c r="TS100" s="464"/>
      <c r="TT100" s="464"/>
      <c r="TU100" s="475"/>
      <c r="TW100" s="459"/>
      <c r="TX100" s="446"/>
      <c r="TY100" s="446"/>
      <c r="TZ100" s="446"/>
      <c r="UA100" s="446"/>
      <c r="UB100" s="447"/>
      <c r="UC100" s="447"/>
      <c r="UD100" s="474"/>
      <c r="UE100" s="464"/>
      <c r="UF100" s="464"/>
      <c r="UG100" s="464"/>
      <c r="UH100" s="464"/>
      <c r="UI100" s="464"/>
      <c r="UJ100" s="475"/>
      <c r="UL100" s="459"/>
      <c r="UM100" s="446"/>
      <c r="UN100" s="446"/>
      <c r="UO100" s="446"/>
      <c r="UP100" s="446"/>
      <c r="UQ100" s="447"/>
      <c r="UR100" s="447"/>
      <c r="US100" s="474"/>
      <c r="UT100" s="464"/>
      <c r="UU100" s="464"/>
      <c r="UV100" s="464"/>
      <c r="UW100" s="464"/>
      <c r="UX100" s="464"/>
      <c r="UY100" s="475"/>
      <c r="VA100" s="459"/>
      <c r="VB100" s="446"/>
      <c r="VC100" s="446"/>
      <c r="VD100" s="446"/>
      <c r="VE100" s="446"/>
      <c r="VF100" s="447"/>
      <c r="VG100" s="447"/>
      <c r="VH100" s="474"/>
      <c r="VI100" s="464"/>
      <c r="VJ100" s="464"/>
      <c r="VK100" s="464"/>
      <c r="VL100" s="464"/>
      <c r="VM100" s="464"/>
      <c r="VN100" s="475"/>
      <c r="VP100" s="459"/>
      <c r="VQ100" s="446"/>
      <c r="VR100" s="446"/>
      <c r="VS100" s="446"/>
      <c r="VT100" s="446"/>
      <c r="VU100" s="447"/>
      <c r="VV100" s="447"/>
      <c r="VW100" s="474"/>
      <c r="VX100" s="464"/>
      <c r="VY100" s="464"/>
      <c r="VZ100" s="464"/>
      <c r="WA100" s="464"/>
      <c r="WB100" s="464"/>
      <c r="WC100" s="475"/>
      <c r="WE100" s="459"/>
      <c r="WF100" s="446"/>
      <c r="WG100" s="446"/>
      <c r="WH100" s="446"/>
      <c r="WI100" s="446"/>
      <c r="WJ100" s="447"/>
      <c r="WK100" s="447"/>
      <c r="WL100" s="474"/>
      <c r="WM100" s="464"/>
      <c r="WN100" s="464"/>
      <c r="WO100" s="464"/>
      <c r="WP100" s="464"/>
      <c r="WQ100" s="464"/>
      <c r="WR100" s="475"/>
      <c r="WT100" s="459"/>
      <c r="WU100" s="446"/>
      <c r="WV100" s="446"/>
      <c r="WW100" s="446"/>
      <c r="WX100" s="446"/>
      <c r="WY100" s="447"/>
      <c r="WZ100" s="447"/>
      <c r="XA100" s="474"/>
      <c r="XB100" s="464"/>
      <c r="XC100" s="464"/>
      <c r="XD100" s="464"/>
      <c r="XE100" s="464"/>
      <c r="XF100" s="464"/>
      <c r="XG100" s="475"/>
      <c r="XI100" s="459"/>
      <c r="XJ100" s="446"/>
      <c r="XK100" s="446"/>
      <c r="XL100" s="446"/>
      <c r="XM100" s="446"/>
      <c r="XN100" s="447"/>
      <c r="XO100" s="447"/>
      <c r="XP100" s="474"/>
      <c r="XQ100" s="464"/>
      <c r="XR100" s="464"/>
      <c r="XS100" s="464"/>
      <c r="XT100" s="464"/>
      <c r="XU100" s="464"/>
      <c r="XV100" s="475"/>
      <c r="XX100" s="459"/>
      <c r="XY100" s="446"/>
      <c r="XZ100" s="446"/>
      <c r="YA100" s="446"/>
      <c r="YB100" s="446"/>
      <c r="YC100" s="447"/>
      <c r="YD100" s="447"/>
      <c r="YE100" s="474"/>
      <c r="YF100" s="464"/>
      <c r="YG100" s="464"/>
      <c r="YH100" s="464"/>
      <c r="YI100" s="464"/>
      <c r="YJ100" s="464"/>
      <c r="YK100" s="475"/>
      <c r="YM100" s="459"/>
      <c r="YN100" s="446"/>
      <c r="YO100" s="446"/>
      <c r="YP100" s="446"/>
      <c r="YQ100" s="446"/>
      <c r="YR100" s="447"/>
      <c r="YS100" s="447"/>
      <c r="YT100" s="474"/>
      <c r="YU100" s="464"/>
      <c r="YV100" s="464"/>
      <c r="YW100" s="464"/>
      <c r="YX100" s="464"/>
      <c r="YY100" s="464"/>
      <c r="YZ100" s="475"/>
      <c r="ZB100" s="459"/>
      <c r="ZC100" s="446"/>
      <c r="ZD100" s="446"/>
      <c r="ZE100" s="446"/>
      <c r="ZF100" s="446"/>
      <c r="ZG100" s="447"/>
      <c r="ZH100" s="447"/>
      <c r="ZI100" s="474"/>
      <c r="ZJ100" s="464"/>
      <c r="ZK100" s="464"/>
      <c r="ZL100" s="464"/>
      <c r="ZM100" s="464"/>
      <c r="ZN100" s="464"/>
      <c r="ZO100" s="475"/>
      <c r="ZQ100" s="459"/>
      <c r="ZR100" s="446"/>
      <c r="ZS100" s="446"/>
      <c r="ZT100" s="446"/>
      <c r="ZU100" s="446"/>
      <c r="ZV100" s="447"/>
      <c r="ZW100" s="447"/>
      <c r="ZX100" s="474"/>
      <c r="ZY100" s="464"/>
      <c r="ZZ100" s="464"/>
      <c r="AAA100" s="464"/>
      <c r="AAB100" s="464"/>
      <c r="AAC100" s="464"/>
      <c r="AAD100" s="475"/>
      <c r="AAF100" s="459"/>
      <c r="AAG100" s="446"/>
      <c r="AAH100" s="446"/>
      <c r="AAI100" s="446"/>
      <c r="AAJ100" s="446"/>
      <c r="AAK100" s="447"/>
      <c r="AAL100" s="447"/>
      <c r="AAM100" s="474"/>
      <c r="AAN100" s="464"/>
      <c r="AAO100" s="464"/>
      <c r="AAP100" s="464"/>
      <c r="AAQ100" s="464"/>
      <c r="AAR100" s="464"/>
      <c r="AAS100" s="475"/>
      <c r="AAU100" s="459"/>
      <c r="AAV100" s="446"/>
      <c r="AAW100" s="446"/>
      <c r="AAX100" s="446"/>
      <c r="AAY100" s="446"/>
      <c r="AAZ100" s="447"/>
      <c r="ABA100" s="447"/>
      <c r="ABB100" s="474"/>
      <c r="ABC100" s="464"/>
      <c r="ABD100" s="464"/>
      <c r="ABE100" s="464"/>
      <c r="ABF100" s="464"/>
      <c r="ABG100" s="464"/>
      <c r="ABH100" s="475"/>
      <c r="ABJ100" s="459"/>
      <c r="ABK100" s="446"/>
      <c r="ABL100" s="446"/>
      <c r="ABM100" s="446"/>
      <c r="ABN100" s="446"/>
      <c r="ABO100" s="447"/>
      <c r="ABP100" s="447"/>
      <c r="ABQ100" s="474"/>
      <c r="ABR100" s="464"/>
      <c r="ABS100" s="464"/>
      <c r="ABT100" s="464"/>
      <c r="ABU100" s="464"/>
      <c r="ABV100" s="464"/>
      <c r="ABW100" s="475"/>
      <c r="ABY100" s="459"/>
      <c r="ABZ100" s="446"/>
      <c r="ACA100" s="446"/>
      <c r="ACB100" s="446"/>
      <c r="ACC100" s="446"/>
      <c r="ACD100" s="447"/>
      <c r="ACE100" s="447"/>
      <c r="ACF100" s="474"/>
      <c r="ACG100" s="464"/>
      <c r="ACH100" s="464"/>
      <c r="ACI100" s="464"/>
      <c r="ACJ100" s="464"/>
      <c r="ACK100" s="464"/>
      <c r="ACL100" s="475"/>
      <c r="ACN100" s="459"/>
      <c r="ACO100" s="446"/>
      <c r="ACP100" s="446"/>
      <c r="ACQ100" s="446"/>
      <c r="ACR100" s="446"/>
      <c r="ACS100" s="447"/>
      <c r="ACT100" s="447"/>
      <c r="ACU100" s="474"/>
      <c r="ACV100" s="464"/>
      <c r="ACW100" s="464"/>
      <c r="ACX100" s="464"/>
      <c r="ACY100" s="464"/>
      <c r="ACZ100" s="464"/>
      <c r="ADA100" s="475"/>
      <c r="ADC100" s="459"/>
      <c r="ADD100" s="446"/>
      <c r="ADE100" s="446"/>
      <c r="ADF100" s="446"/>
      <c r="ADG100" s="446"/>
      <c r="ADH100" s="447"/>
      <c r="ADI100" s="447"/>
      <c r="ADJ100" s="474"/>
      <c r="ADK100" s="464"/>
      <c r="ADL100" s="464"/>
      <c r="ADM100" s="464"/>
      <c r="ADN100" s="464"/>
      <c r="ADO100" s="464"/>
      <c r="ADP100" s="475"/>
      <c r="ADR100" s="459"/>
      <c r="ADS100" s="446"/>
      <c r="ADT100" s="446"/>
      <c r="ADU100" s="446"/>
      <c r="ADV100" s="446"/>
      <c r="ADW100" s="447"/>
      <c r="ADX100" s="447"/>
      <c r="ADY100" s="474"/>
      <c r="ADZ100" s="464"/>
      <c r="AEA100" s="464"/>
      <c r="AEB100" s="464"/>
      <c r="AEC100" s="464"/>
      <c r="AED100" s="464"/>
      <c r="AEE100" s="475"/>
      <c r="AEG100" s="459"/>
      <c r="AEH100" s="446"/>
      <c r="AEI100" s="446"/>
      <c r="AEJ100" s="446"/>
      <c r="AEK100" s="446"/>
      <c r="AEL100" s="447"/>
      <c r="AEM100" s="447"/>
      <c r="AEN100" s="474"/>
      <c r="AEO100" s="464"/>
      <c r="AEP100" s="464"/>
      <c r="AEQ100" s="464"/>
      <c r="AER100" s="464"/>
      <c r="AES100" s="464"/>
      <c r="AET100" s="475"/>
      <c r="AEV100" s="459"/>
      <c r="AEW100" s="446"/>
      <c r="AEX100" s="446"/>
      <c r="AEY100" s="446"/>
      <c r="AEZ100" s="446"/>
      <c r="AFA100" s="447"/>
      <c r="AFB100" s="447"/>
      <c r="AFC100" s="474"/>
      <c r="AFD100" s="464"/>
      <c r="AFE100" s="464"/>
      <c r="AFF100" s="464"/>
      <c r="AFG100" s="464"/>
      <c r="AFH100" s="464"/>
      <c r="AFI100" s="475"/>
      <c r="AFK100" s="459"/>
      <c r="AFL100" s="446"/>
      <c r="AFM100" s="446"/>
      <c r="AFN100" s="446"/>
      <c r="AFO100" s="446"/>
      <c r="AFP100" s="447"/>
      <c r="AFQ100" s="447"/>
      <c r="AFR100" s="474"/>
      <c r="AFS100" s="464"/>
      <c r="AFT100" s="464"/>
      <c r="AFU100" s="464"/>
      <c r="AFV100" s="464"/>
      <c r="AFW100" s="464"/>
      <c r="AFX100" s="475"/>
      <c r="AFZ100" s="459"/>
      <c r="AGA100" s="446"/>
      <c r="AGB100" s="446"/>
      <c r="AGC100" s="446"/>
      <c r="AGD100" s="446"/>
      <c r="AGE100" s="447"/>
      <c r="AGF100" s="447"/>
      <c r="AGG100" s="474"/>
      <c r="AGH100" s="464"/>
      <c r="AGI100" s="464"/>
      <c r="AGJ100" s="464"/>
      <c r="AGK100" s="464"/>
      <c r="AGL100" s="464"/>
      <c r="AGM100" s="475"/>
      <c r="AGO100" s="459"/>
      <c r="AGP100" s="446"/>
      <c r="AGQ100" s="446"/>
      <c r="AGR100" s="446"/>
      <c r="AGS100" s="446"/>
      <c r="AGT100" s="447"/>
      <c r="AGU100" s="447"/>
      <c r="AGV100" s="474"/>
      <c r="AGW100" s="464"/>
      <c r="AGX100" s="464"/>
      <c r="AGY100" s="464"/>
      <c r="AGZ100" s="464"/>
      <c r="AHA100" s="464"/>
      <c r="AHB100" s="475"/>
      <c r="AHD100" s="459"/>
      <c r="AHE100" s="446"/>
      <c r="AHF100" s="446"/>
      <c r="AHG100" s="446"/>
      <c r="AHH100" s="446"/>
      <c r="AHI100" s="447"/>
      <c r="AHJ100" s="447"/>
      <c r="AHK100" s="474"/>
      <c r="AHL100" s="464"/>
      <c r="AHM100" s="464"/>
      <c r="AHN100" s="464"/>
      <c r="AHO100" s="464"/>
      <c r="AHP100" s="464"/>
      <c r="AHQ100" s="475"/>
      <c r="AHS100" s="459"/>
      <c r="AHT100" s="446"/>
      <c r="AHU100" s="446"/>
      <c r="AHV100" s="446"/>
      <c r="AHW100" s="446"/>
      <c r="AHX100" s="447"/>
      <c r="AHY100" s="447"/>
      <c r="AHZ100" s="474"/>
      <c r="AIA100" s="464"/>
      <c r="AIB100" s="464"/>
      <c r="AIC100" s="464"/>
      <c r="AID100" s="464"/>
      <c r="AIE100" s="464"/>
      <c r="AIF100" s="475"/>
      <c r="AIH100" s="459"/>
      <c r="AII100" s="446"/>
      <c r="AIJ100" s="446"/>
      <c r="AIK100" s="446"/>
      <c r="AIL100" s="446"/>
      <c r="AIM100" s="447"/>
      <c r="AIN100" s="447"/>
      <c r="AIO100" s="474"/>
      <c r="AIP100" s="464"/>
      <c r="AIQ100" s="464"/>
      <c r="AIR100" s="464"/>
      <c r="AIS100" s="464"/>
      <c r="AIT100" s="464"/>
      <c r="AIU100" s="475"/>
      <c r="AIW100" s="459"/>
      <c r="AIX100" s="446"/>
      <c r="AIY100" s="446"/>
      <c r="AIZ100" s="446"/>
      <c r="AJA100" s="446"/>
      <c r="AJB100" s="447"/>
      <c r="AJC100" s="447"/>
      <c r="AJD100" s="474"/>
      <c r="AJE100" s="464"/>
      <c r="AJF100" s="464"/>
      <c r="AJG100" s="464"/>
      <c r="AJH100" s="464"/>
      <c r="AJI100" s="464"/>
      <c r="AJJ100" s="475"/>
      <c r="AJL100" s="459"/>
      <c r="AJM100" s="446"/>
      <c r="AJN100" s="446"/>
      <c r="AJO100" s="446"/>
      <c r="AJP100" s="446"/>
      <c r="AJQ100" s="447"/>
      <c r="AJR100" s="447"/>
      <c r="AJS100" s="474"/>
      <c r="AJT100" s="464"/>
      <c r="AJU100" s="464"/>
      <c r="AJV100" s="464"/>
      <c r="AJW100" s="464"/>
      <c r="AJX100" s="464"/>
      <c r="AJY100" s="475"/>
      <c r="AKA100" s="459"/>
      <c r="AKB100" s="446"/>
      <c r="AKC100" s="446"/>
      <c r="AKD100" s="446"/>
      <c r="AKE100" s="446"/>
      <c r="AKF100" s="447"/>
      <c r="AKG100" s="447"/>
      <c r="AKH100" s="474"/>
      <c r="AKI100" s="464"/>
      <c r="AKJ100" s="464"/>
      <c r="AKK100" s="464"/>
      <c r="AKL100" s="464"/>
      <c r="AKM100" s="464"/>
      <c r="AKN100" s="475"/>
      <c r="AKP100" s="459"/>
      <c r="AKQ100" s="446"/>
      <c r="AKR100" s="446"/>
      <c r="AKS100" s="446"/>
      <c r="AKT100" s="446"/>
      <c r="AKU100" s="447"/>
      <c r="AKV100" s="447"/>
      <c r="AKW100" s="474"/>
      <c r="AKX100" s="464"/>
      <c r="AKY100" s="464"/>
      <c r="AKZ100" s="464"/>
      <c r="ALA100" s="464"/>
      <c r="ALB100" s="464"/>
      <c r="ALC100" s="475"/>
      <c r="ALE100" s="459"/>
      <c r="ALF100" s="446"/>
      <c r="ALG100" s="446"/>
      <c r="ALH100" s="446"/>
      <c r="ALI100" s="446"/>
      <c r="ALJ100" s="447"/>
      <c r="ALK100" s="447"/>
      <c r="ALL100" s="474"/>
      <c r="ALM100" s="464"/>
      <c r="ALN100" s="464"/>
      <c r="ALO100" s="464"/>
      <c r="ALP100" s="464"/>
      <c r="ALQ100" s="464"/>
      <c r="ALR100" s="475"/>
      <c r="ALT100" s="459"/>
      <c r="ALU100" s="446"/>
      <c r="ALV100" s="446"/>
      <c r="ALW100" s="446"/>
      <c r="ALX100" s="446"/>
      <c r="ALY100" s="447"/>
      <c r="ALZ100" s="447"/>
      <c r="AMA100" s="474"/>
      <c r="AMB100" s="464"/>
      <c r="AMC100" s="464"/>
      <c r="AMD100" s="464"/>
      <c r="AME100" s="464"/>
      <c r="AMF100" s="464"/>
      <c r="AMG100" s="475"/>
      <c r="AMI100" s="459"/>
      <c r="AMJ100" s="446"/>
      <c r="AMK100" s="446"/>
      <c r="AML100" s="446"/>
      <c r="AMM100" s="446"/>
      <c r="AMN100" s="447"/>
      <c r="AMO100" s="447"/>
      <c r="AMP100" s="474"/>
      <c r="AMQ100" s="464"/>
      <c r="AMR100" s="464"/>
      <c r="AMS100" s="464"/>
      <c r="AMT100" s="464"/>
      <c r="AMU100" s="464"/>
      <c r="AMV100" s="475"/>
      <c r="AMX100" s="459"/>
      <c r="AMY100" s="446"/>
      <c r="AMZ100" s="446"/>
      <c r="ANA100" s="446"/>
      <c r="ANB100" s="446"/>
      <c r="ANC100" s="447"/>
      <c r="AND100" s="447"/>
      <c r="ANE100" s="474"/>
      <c r="ANF100" s="464"/>
      <c r="ANG100" s="464"/>
      <c r="ANH100" s="464"/>
      <c r="ANI100" s="464"/>
      <c r="ANJ100" s="464"/>
      <c r="ANK100" s="475"/>
      <c r="ANM100" s="459"/>
      <c r="ANN100" s="446"/>
      <c r="ANO100" s="446"/>
      <c r="ANP100" s="446"/>
      <c r="ANQ100" s="446"/>
      <c r="ANR100" s="447"/>
      <c r="ANS100" s="447"/>
      <c r="ANT100" s="474"/>
      <c r="ANU100" s="464"/>
      <c r="ANV100" s="464"/>
      <c r="ANW100" s="464"/>
      <c r="ANX100" s="464"/>
      <c r="ANY100" s="464"/>
      <c r="ANZ100" s="475"/>
      <c r="AOB100" s="459"/>
      <c r="AOC100" s="446"/>
      <c r="AOD100" s="446"/>
      <c r="AOE100" s="446"/>
      <c r="AOF100" s="446"/>
      <c r="AOG100" s="447"/>
      <c r="AOH100" s="447"/>
      <c r="AOI100" s="474"/>
      <c r="AOJ100" s="464"/>
      <c r="AOK100" s="464"/>
      <c r="AOL100" s="464"/>
      <c r="AOM100" s="464"/>
      <c r="AON100" s="464"/>
      <c r="AOO100" s="475"/>
      <c r="AOQ100" s="459"/>
      <c r="AOR100" s="446"/>
      <c r="AOS100" s="446"/>
      <c r="AOT100" s="446"/>
      <c r="AOU100" s="446"/>
      <c r="AOV100" s="447"/>
      <c r="AOW100" s="447"/>
      <c r="AOX100" s="474"/>
      <c r="AOY100" s="464"/>
      <c r="AOZ100" s="464"/>
      <c r="APA100" s="464"/>
      <c r="APB100" s="464"/>
      <c r="APC100" s="464"/>
      <c r="APD100" s="475"/>
      <c r="APF100" s="459"/>
      <c r="APG100" s="446"/>
      <c r="APH100" s="446"/>
      <c r="API100" s="446"/>
      <c r="APJ100" s="446"/>
      <c r="APK100" s="447"/>
      <c r="APL100" s="447"/>
      <c r="APM100" s="474"/>
      <c r="APN100" s="464"/>
      <c r="APO100" s="464"/>
      <c r="APP100" s="464"/>
      <c r="APQ100" s="464"/>
      <c r="APR100" s="464"/>
      <c r="APS100" s="475"/>
      <c r="APU100" s="459"/>
      <c r="APV100" s="446"/>
      <c r="APW100" s="446"/>
      <c r="APX100" s="446"/>
      <c r="APY100" s="446"/>
      <c r="APZ100" s="447"/>
      <c r="AQA100" s="447"/>
      <c r="AQB100" s="474"/>
      <c r="AQC100" s="464"/>
      <c r="AQD100" s="464"/>
      <c r="AQE100" s="464"/>
      <c r="AQF100" s="464"/>
      <c r="AQG100" s="464"/>
      <c r="AQH100" s="475"/>
      <c r="AQJ100" s="459"/>
      <c r="AQK100" s="446"/>
      <c r="AQL100" s="446"/>
      <c r="AQM100" s="446"/>
      <c r="AQN100" s="446"/>
      <c r="AQO100" s="447"/>
      <c r="AQP100" s="447"/>
      <c r="AQQ100" s="474"/>
      <c r="AQR100" s="464"/>
      <c r="AQS100" s="464"/>
      <c r="AQT100" s="464"/>
      <c r="AQU100" s="464"/>
      <c r="AQV100" s="464"/>
      <c r="AQW100" s="475"/>
      <c r="AQY100" s="459"/>
      <c r="AQZ100" s="446"/>
      <c r="ARA100" s="446"/>
      <c r="ARB100" s="446"/>
      <c r="ARC100" s="446"/>
      <c r="ARD100" s="447"/>
      <c r="ARE100" s="447"/>
      <c r="ARF100" s="474"/>
      <c r="ARG100" s="464"/>
      <c r="ARH100" s="464"/>
      <c r="ARI100" s="464"/>
      <c r="ARJ100" s="464"/>
      <c r="ARK100" s="464"/>
      <c r="ARL100" s="475"/>
      <c r="ARN100" s="459"/>
      <c r="ARO100" s="446"/>
      <c r="ARP100" s="446"/>
      <c r="ARQ100" s="446"/>
      <c r="ARR100" s="446"/>
      <c r="ARS100" s="447"/>
      <c r="ART100" s="447"/>
      <c r="ARU100" s="474"/>
      <c r="ARV100" s="464"/>
      <c r="ARW100" s="464"/>
      <c r="ARX100" s="464"/>
      <c r="ARY100" s="464"/>
      <c r="ARZ100" s="464"/>
      <c r="ASA100" s="475"/>
      <c r="ASC100" s="459"/>
      <c r="ASD100" s="446"/>
      <c r="ASE100" s="446"/>
      <c r="ASF100" s="446"/>
      <c r="ASG100" s="446"/>
      <c r="ASH100" s="447"/>
      <c r="ASI100" s="447"/>
      <c r="ASJ100" s="474"/>
      <c r="ASK100" s="464"/>
      <c r="ASL100" s="464"/>
      <c r="ASM100" s="464"/>
      <c r="ASN100" s="464"/>
      <c r="ASO100" s="464"/>
      <c r="ASP100" s="475"/>
      <c r="ASR100" s="459"/>
      <c r="ASS100" s="446"/>
      <c r="AST100" s="446"/>
      <c r="ASU100" s="446"/>
      <c r="ASV100" s="446"/>
      <c r="ASW100" s="447"/>
      <c r="ASX100" s="447"/>
      <c r="ASY100" s="474"/>
      <c r="ASZ100" s="464"/>
      <c r="ATA100" s="464"/>
      <c r="ATB100" s="464"/>
      <c r="ATC100" s="464"/>
      <c r="ATD100" s="464"/>
      <c r="ATE100" s="475"/>
      <c r="ATG100" s="459"/>
      <c r="ATH100" s="446"/>
      <c r="ATI100" s="446"/>
      <c r="ATJ100" s="446"/>
      <c r="ATK100" s="446"/>
      <c r="ATL100" s="447"/>
      <c r="ATM100" s="447"/>
      <c r="ATN100" s="474"/>
      <c r="ATO100" s="464"/>
      <c r="ATP100" s="464"/>
      <c r="ATQ100" s="464"/>
      <c r="ATR100" s="464"/>
      <c r="ATS100" s="464"/>
      <c r="ATT100" s="475"/>
      <c r="ATV100" s="459"/>
      <c r="ATW100" s="446"/>
      <c r="ATX100" s="446"/>
      <c r="ATY100" s="446"/>
      <c r="ATZ100" s="446"/>
      <c r="AUA100" s="447"/>
      <c r="AUB100" s="447"/>
      <c r="AUC100" s="474"/>
      <c r="AUD100" s="464"/>
      <c r="AUE100" s="464"/>
      <c r="AUF100" s="464"/>
      <c r="AUG100" s="464"/>
      <c r="AUH100" s="464"/>
      <c r="AUI100" s="475"/>
      <c r="AUK100" s="459"/>
      <c r="AUL100" s="446"/>
      <c r="AUM100" s="446"/>
      <c r="AUN100" s="446"/>
      <c r="AUO100" s="446"/>
      <c r="AUP100" s="447"/>
      <c r="AUQ100" s="447"/>
      <c r="AUR100" s="474"/>
      <c r="AUS100" s="464"/>
      <c r="AUT100" s="464"/>
      <c r="AUU100" s="464"/>
      <c r="AUV100" s="464"/>
      <c r="AUW100" s="464"/>
      <c r="AUX100" s="475"/>
      <c r="AUZ100" s="459"/>
      <c r="AVA100" s="446"/>
      <c r="AVB100" s="446"/>
      <c r="AVC100" s="446"/>
      <c r="AVD100" s="446"/>
      <c r="AVE100" s="447"/>
      <c r="AVF100" s="447"/>
      <c r="AVG100" s="474"/>
      <c r="AVH100" s="464"/>
      <c r="AVI100" s="464"/>
      <c r="AVJ100" s="464"/>
      <c r="AVK100" s="464"/>
      <c r="AVL100" s="464"/>
      <c r="AVM100" s="475"/>
      <c r="AVO100" s="459"/>
      <c r="AVP100" s="446"/>
      <c r="AVQ100" s="446"/>
      <c r="AVR100" s="446"/>
      <c r="AVS100" s="446"/>
      <c r="AVT100" s="447"/>
      <c r="AVU100" s="447"/>
      <c r="AVV100" s="474"/>
      <c r="AVW100" s="464"/>
      <c r="AVX100" s="464"/>
      <c r="AVY100" s="464"/>
      <c r="AVZ100" s="464"/>
      <c r="AWA100" s="464"/>
      <c r="AWB100" s="475"/>
      <c r="AWD100" s="459"/>
      <c r="AWE100" s="446"/>
      <c r="AWF100" s="446"/>
      <c r="AWG100" s="446"/>
      <c r="AWH100" s="446"/>
      <c r="AWI100" s="447"/>
      <c r="AWJ100" s="447"/>
      <c r="AWK100" s="474"/>
      <c r="AWL100" s="464"/>
      <c r="AWM100" s="464"/>
      <c r="AWN100" s="464"/>
      <c r="AWO100" s="464"/>
      <c r="AWP100" s="464"/>
      <c r="AWQ100" s="475"/>
      <c r="AWS100" s="459"/>
      <c r="AWT100" s="446"/>
      <c r="AWU100" s="446"/>
      <c r="AWV100" s="446"/>
      <c r="AWW100" s="446"/>
      <c r="AWX100" s="447"/>
      <c r="AWY100" s="447"/>
      <c r="AWZ100" s="474"/>
      <c r="AXA100" s="464"/>
      <c r="AXB100" s="464"/>
      <c r="AXC100" s="464"/>
      <c r="AXD100" s="464"/>
      <c r="AXE100" s="464"/>
      <c r="AXF100" s="475"/>
      <c r="AXH100" s="459"/>
      <c r="AXI100" s="446"/>
      <c r="AXJ100" s="446"/>
      <c r="AXK100" s="446"/>
      <c r="AXL100" s="446"/>
      <c r="AXM100" s="447"/>
      <c r="AXN100" s="447"/>
      <c r="AXO100" s="474"/>
      <c r="AXP100" s="464"/>
      <c r="AXQ100" s="464"/>
      <c r="AXR100" s="464"/>
      <c r="AXS100" s="464"/>
      <c r="AXT100" s="464"/>
      <c r="AXU100" s="475"/>
      <c r="AXW100" s="459"/>
      <c r="AXX100" s="446"/>
      <c r="AXY100" s="446"/>
      <c r="AXZ100" s="446"/>
      <c r="AYA100" s="446"/>
      <c r="AYB100" s="447"/>
      <c r="AYC100" s="447"/>
      <c r="AYD100" s="474"/>
      <c r="AYE100" s="464"/>
      <c r="AYF100" s="464"/>
      <c r="AYG100" s="464"/>
      <c r="AYH100" s="464"/>
      <c r="AYI100" s="464"/>
      <c r="AYJ100" s="475"/>
      <c r="AYL100" s="459"/>
      <c r="AYM100" s="446"/>
      <c r="AYN100" s="446"/>
      <c r="AYO100" s="446"/>
      <c r="AYP100" s="446"/>
      <c r="AYQ100" s="447"/>
      <c r="AYR100" s="447"/>
      <c r="AYS100" s="474"/>
      <c r="AYT100" s="464"/>
      <c r="AYU100" s="464"/>
      <c r="AYV100" s="464"/>
      <c r="AYW100" s="464"/>
      <c r="AYX100" s="464"/>
      <c r="AYY100" s="475"/>
      <c r="AZA100" s="459"/>
      <c r="AZB100" s="446"/>
      <c r="AZC100" s="446"/>
      <c r="AZD100" s="446"/>
      <c r="AZE100" s="446"/>
      <c r="AZF100" s="447"/>
      <c r="AZG100" s="447"/>
      <c r="AZH100" s="474"/>
      <c r="AZI100" s="464"/>
      <c r="AZJ100" s="464"/>
      <c r="AZK100" s="464"/>
      <c r="AZL100" s="464"/>
      <c r="AZM100" s="464"/>
      <c r="AZN100" s="475"/>
      <c r="AZP100" s="459"/>
      <c r="AZQ100" s="446"/>
      <c r="AZR100" s="446"/>
      <c r="AZS100" s="446"/>
      <c r="AZT100" s="446"/>
      <c r="AZU100" s="447"/>
      <c r="AZV100" s="447"/>
      <c r="AZW100" s="474"/>
      <c r="AZX100" s="464"/>
      <c r="AZY100" s="464"/>
      <c r="AZZ100" s="464"/>
      <c r="BAA100" s="464"/>
      <c r="BAB100" s="464"/>
      <c r="BAC100" s="475"/>
      <c r="BAE100" s="459"/>
      <c r="BAF100" s="446"/>
      <c r="BAG100" s="446"/>
      <c r="BAH100" s="446"/>
      <c r="BAI100" s="446"/>
      <c r="BAJ100" s="447"/>
      <c r="BAK100" s="447"/>
      <c r="BAL100" s="474"/>
      <c r="BAM100" s="464"/>
      <c r="BAN100" s="464"/>
      <c r="BAO100" s="464"/>
      <c r="BAP100" s="464"/>
      <c r="BAQ100" s="464"/>
      <c r="BAR100" s="475"/>
      <c r="BAT100" s="459"/>
      <c r="BAU100" s="446"/>
      <c r="BAV100" s="446"/>
      <c r="BAW100" s="446"/>
      <c r="BAX100" s="446"/>
      <c r="BAY100" s="447"/>
      <c r="BAZ100" s="447"/>
      <c r="BBA100" s="474"/>
      <c r="BBB100" s="464"/>
      <c r="BBC100" s="464"/>
      <c r="BBD100" s="464"/>
      <c r="BBE100" s="464"/>
      <c r="BBF100" s="464"/>
      <c r="BBG100" s="475"/>
      <c r="BBI100" s="459"/>
      <c r="BBJ100" s="446"/>
      <c r="BBK100" s="446"/>
      <c r="BBL100" s="446"/>
      <c r="BBM100" s="446"/>
      <c r="BBN100" s="447"/>
      <c r="BBO100" s="447"/>
      <c r="BBP100" s="474"/>
      <c r="BBQ100" s="464"/>
      <c r="BBR100" s="464"/>
      <c r="BBS100" s="464"/>
      <c r="BBT100" s="464"/>
      <c r="BBU100" s="464"/>
      <c r="BBV100" s="475"/>
      <c r="BBX100" s="459"/>
      <c r="BBY100" s="446"/>
      <c r="BBZ100" s="446"/>
      <c r="BCA100" s="446"/>
      <c r="BCB100" s="446"/>
      <c r="BCC100" s="447"/>
      <c r="BCD100" s="447"/>
      <c r="BCE100" s="474"/>
      <c r="BCF100" s="464"/>
      <c r="BCG100" s="464"/>
      <c r="BCH100" s="464"/>
      <c r="BCI100" s="464"/>
      <c r="BCJ100" s="464"/>
      <c r="BCK100" s="475"/>
      <c r="BCM100" s="459"/>
      <c r="BCN100" s="446"/>
      <c r="BCO100" s="446"/>
      <c r="BCP100" s="446"/>
      <c r="BCQ100" s="446"/>
      <c r="BCR100" s="447"/>
      <c r="BCS100" s="447"/>
      <c r="BCT100" s="474"/>
      <c r="BCU100" s="464"/>
      <c r="BCV100" s="464"/>
      <c r="BCW100" s="464"/>
      <c r="BCX100" s="464"/>
      <c r="BCY100" s="464"/>
      <c r="BCZ100" s="475"/>
      <c r="BDB100" s="459"/>
      <c r="BDC100" s="446"/>
      <c r="BDD100" s="446"/>
      <c r="BDE100" s="446"/>
      <c r="BDF100" s="446"/>
      <c r="BDG100" s="447"/>
      <c r="BDH100" s="447"/>
      <c r="BDI100" s="474"/>
      <c r="BDJ100" s="464"/>
      <c r="BDK100" s="464"/>
      <c r="BDL100" s="464"/>
      <c r="BDM100" s="464"/>
      <c r="BDN100" s="464"/>
      <c r="BDO100" s="475"/>
      <c r="BDQ100" s="459"/>
      <c r="BDR100" s="446"/>
      <c r="BDS100" s="446"/>
      <c r="BDT100" s="446"/>
      <c r="BDU100" s="446"/>
      <c r="BDV100" s="447"/>
      <c r="BDW100" s="447"/>
      <c r="BDX100" s="474"/>
      <c r="BDY100" s="464"/>
      <c r="BDZ100" s="464"/>
      <c r="BEA100" s="464"/>
      <c r="BEB100" s="464"/>
      <c r="BEC100" s="464"/>
      <c r="BED100" s="475"/>
      <c r="BEF100" s="459"/>
      <c r="BEG100" s="446"/>
      <c r="BEH100" s="446"/>
      <c r="BEI100" s="446"/>
      <c r="BEJ100" s="446"/>
      <c r="BEK100" s="447"/>
      <c r="BEL100" s="447"/>
      <c r="BEM100" s="474"/>
      <c r="BEN100" s="464"/>
      <c r="BEO100" s="464"/>
      <c r="BEP100" s="464"/>
      <c r="BEQ100" s="464"/>
      <c r="BER100" s="464"/>
      <c r="BES100" s="475"/>
      <c r="BEU100" s="459"/>
      <c r="BEV100" s="446"/>
      <c r="BEW100" s="446"/>
      <c r="BEX100" s="446"/>
      <c r="BEY100" s="446"/>
      <c r="BEZ100" s="447"/>
      <c r="BFA100" s="447"/>
      <c r="BFB100" s="474"/>
      <c r="BFC100" s="464"/>
      <c r="BFD100" s="464"/>
      <c r="BFE100" s="464"/>
      <c r="BFF100" s="464"/>
      <c r="BFG100" s="464"/>
      <c r="BFH100" s="475"/>
      <c r="BFJ100" s="459"/>
      <c r="BFK100" s="446"/>
      <c r="BFL100" s="446"/>
      <c r="BFM100" s="446"/>
      <c r="BFN100" s="446"/>
      <c r="BFO100" s="447"/>
      <c r="BFP100" s="447"/>
      <c r="BFQ100" s="474"/>
      <c r="BFR100" s="464"/>
      <c r="BFS100" s="464"/>
      <c r="BFT100" s="464"/>
      <c r="BFU100" s="464"/>
      <c r="BFV100" s="464"/>
      <c r="BFW100" s="475"/>
      <c r="BFY100" s="459"/>
      <c r="BFZ100" s="446"/>
      <c r="BGA100" s="446"/>
      <c r="BGB100" s="446"/>
      <c r="BGC100" s="446"/>
      <c r="BGD100" s="447"/>
      <c r="BGE100" s="447"/>
      <c r="BGF100" s="474"/>
      <c r="BGG100" s="464"/>
      <c r="BGH100" s="464"/>
      <c r="BGI100" s="464"/>
      <c r="BGJ100" s="464"/>
      <c r="BGK100" s="464"/>
      <c r="BGL100" s="475"/>
      <c r="BGN100" s="459"/>
      <c r="BGO100" s="446"/>
      <c r="BGP100" s="446"/>
      <c r="BGQ100" s="446"/>
      <c r="BGR100" s="446"/>
      <c r="BGS100" s="447"/>
      <c r="BGT100" s="447"/>
      <c r="BGU100" s="474"/>
      <c r="BGV100" s="464"/>
      <c r="BGW100" s="464"/>
      <c r="BGX100" s="464"/>
      <c r="BGY100" s="464"/>
      <c r="BGZ100" s="464"/>
      <c r="BHA100" s="475"/>
      <c r="BHC100" s="459"/>
      <c r="BHD100" s="446"/>
      <c r="BHE100" s="446"/>
      <c r="BHF100" s="446"/>
      <c r="BHG100" s="446"/>
      <c r="BHH100" s="447"/>
      <c r="BHI100" s="447"/>
      <c r="BHJ100" s="474"/>
      <c r="BHK100" s="464"/>
      <c r="BHL100" s="464"/>
      <c r="BHM100" s="464"/>
      <c r="BHN100" s="464"/>
      <c r="BHO100" s="464"/>
      <c r="BHP100" s="475"/>
      <c r="BHR100" s="459"/>
      <c r="BHS100" s="446"/>
      <c r="BHT100" s="446"/>
      <c r="BHU100" s="446"/>
      <c r="BHV100" s="446"/>
      <c r="BHW100" s="447"/>
      <c r="BHX100" s="447"/>
      <c r="BHY100" s="474"/>
      <c r="BHZ100" s="464"/>
      <c r="BIA100" s="464"/>
      <c r="BIB100" s="464"/>
      <c r="BIC100" s="464"/>
      <c r="BID100" s="464"/>
      <c r="BIE100" s="475"/>
      <c r="BIG100" s="459"/>
      <c r="BIH100" s="446"/>
      <c r="BII100" s="446"/>
      <c r="BIJ100" s="446"/>
      <c r="BIK100" s="446"/>
      <c r="BIL100" s="447"/>
      <c r="BIM100" s="447"/>
      <c r="BIN100" s="474"/>
      <c r="BIO100" s="464"/>
      <c r="BIP100" s="464"/>
      <c r="BIQ100" s="464"/>
      <c r="BIR100" s="464"/>
      <c r="BIS100" s="464"/>
      <c r="BIT100" s="475"/>
      <c r="BIV100" s="459"/>
      <c r="BIW100" s="446"/>
      <c r="BIX100" s="446"/>
      <c r="BIY100" s="446"/>
      <c r="BIZ100" s="446"/>
      <c r="BJA100" s="447"/>
      <c r="BJB100" s="447"/>
      <c r="BJC100" s="474"/>
      <c r="BJD100" s="464"/>
      <c r="BJE100" s="464"/>
      <c r="BJF100" s="464"/>
      <c r="BJG100" s="464"/>
      <c r="BJH100" s="464"/>
      <c r="BJI100" s="475"/>
      <c r="BJK100" s="459"/>
      <c r="BJL100" s="446"/>
      <c r="BJM100" s="446"/>
      <c r="BJN100" s="446"/>
      <c r="BJO100" s="446"/>
      <c r="BJP100" s="447"/>
      <c r="BJQ100" s="447"/>
      <c r="BJR100" s="474"/>
      <c r="BJS100" s="464"/>
      <c r="BJT100" s="464"/>
      <c r="BJU100" s="464"/>
      <c r="BJV100" s="464"/>
      <c r="BJW100" s="464"/>
      <c r="BJX100" s="475"/>
      <c r="BJZ100" s="459"/>
      <c r="BKA100" s="446"/>
      <c r="BKB100" s="446"/>
      <c r="BKC100" s="446"/>
      <c r="BKD100" s="446"/>
      <c r="BKE100" s="447"/>
      <c r="BKF100" s="447"/>
      <c r="BKG100" s="474"/>
      <c r="BKH100" s="464"/>
      <c r="BKI100" s="464"/>
      <c r="BKJ100" s="464"/>
      <c r="BKK100" s="464"/>
      <c r="BKL100" s="464"/>
      <c r="BKM100" s="475"/>
      <c r="BKO100" s="459"/>
      <c r="BKP100" s="446"/>
      <c r="BKQ100" s="446"/>
      <c r="BKR100" s="446"/>
      <c r="BKS100" s="446"/>
      <c r="BKT100" s="447"/>
      <c r="BKU100" s="447"/>
      <c r="BKV100" s="474"/>
      <c r="BKW100" s="464"/>
      <c r="BKX100" s="464"/>
      <c r="BKY100" s="464"/>
      <c r="BKZ100" s="464"/>
      <c r="BLA100" s="464"/>
      <c r="BLB100" s="475"/>
      <c r="BLD100" s="459"/>
      <c r="BLE100" s="446"/>
      <c r="BLF100" s="446"/>
      <c r="BLG100" s="446"/>
      <c r="BLH100" s="446"/>
      <c r="BLI100" s="447"/>
      <c r="BLJ100" s="447"/>
      <c r="BLK100" s="474"/>
      <c r="BLL100" s="464"/>
      <c r="BLM100" s="464"/>
      <c r="BLN100" s="464"/>
      <c r="BLO100" s="464"/>
      <c r="BLP100" s="464"/>
      <c r="BLQ100" s="475"/>
      <c r="BLS100" s="459"/>
      <c r="BLT100" s="446"/>
      <c r="BLU100" s="446"/>
      <c r="BLV100" s="446"/>
      <c r="BLW100" s="446"/>
      <c r="BLX100" s="447"/>
      <c r="BLY100" s="447"/>
      <c r="BLZ100" s="474"/>
      <c r="BMA100" s="464"/>
      <c r="BMB100" s="464"/>
      <c r="BMC100" s="464"/>
      <c r="BMD100" s="464"/>
      <c r="BME100" s="464"/>
      <c r="BMF100" s="475"/>
      <c r="BMH100" s="459"/>
      <c r="BMI100" s="446"/>
      <c r="BMJ100" s="446"/>
      <c r="BMK100" s="446"/>
      <c r="BML100" s="446"/>
      <c r="BMM100" s="447"/>
      <c r="BMN100" s="447"/>
      <c r="BMO100" s="474"/>
      <c r="BMP100" s="464"/>
      <c r="BMQ100" s="464"/>
      <c r="BMR100" s="464"/>
      <c r="BMS100" s="464"/>
      <c r="BMT100" s="464"/>
      <c r="BMU100" s="475"/>
      <c r="BMW100" s="459"/>
      <c r="BMX100" s="446"/>
      <c r="BMY100" s="446"/>
      <c r="BMZ100" s="446"/>
      <c r="BNA100" s="446"/>
      <c r="BNB100" s="447"/>
      <c r="BNC100" s="447"/>
      <c r="BND100" s="474"/>
      <c r="BNE100" s="464"/>
      <c r="BNF100" s="464"/>
      <c r="BNG100" s="464"/>
      <c r="BNH100" s="464"/>
      <c r="BNI100" s="464"/>
      <c r="BNJ100" s="475"/>
      <c r="BNL100" s="459"/>
      <c r="BNM100" s="446"/>
      <c r="BNN100" s="446"/>
      <c r="BNO100" s="446"/>
      <c r="BNP100" s="446"/>
      <c r="BNQ100" s="447"/>
      <c r="BNR100" s="447"/>
      <c r="BNS100" s="474"/>
      <c r="BNT100" s="464"/>
      <c r="BNU100" s="464"/>
      <c r="BNV100" s="464"/>
      <c r="BNW100" s="464"/>
      <c r="BNX100" s="464"/>
      <c r="BNY100" s="475"/>
      <c r="BOA100" s="459"/>
      <c r="BOB100" s="446"/>
      <c r="BOC100" s="446"/>
      <c r="BOD100" s="446"/>
      <c r="BOE100" s="446"/>
      <c r="BOF100" s="447"/>
      <c r="BOG100" s="447"/>
      <c r="BOH100" s="474"/>
      <c r="BOI100" s="464"/>
      <c r="BOJ100" s="464"/>
      <c r="BOK100" s="464"/>
      <c r="BOL100" s="464"/>
      <c r="BOM100" s="464"/>
      <c r="BON100" s="475"/>
      <c r="BOP100" s="459"/>
      <c r="BOQ100" s="446"/>
      <c r="BOR100" s="446"/>
      <c r="BOS100" s="446"/>
      <c r="BOT100" s="446"/>
      <c r="BOU100" s="447"/>
      <c r="BOV100" s="447"/>
      <c r="BOW100" s="474"/>
      <c r="BOX100" s="464"/>
      <c r="BOY100" s="464"/>
      <c r="BOZ100" s="464"/>
      <c r="BPA100" s="464"/>
      <c r="BPB100" s="464"/>
      <c r="BPC100" s="475"/>
      <c r="BPE100" s="459"/>
      <c r="BPF100" s="446"/>
      <c r="BPG100" s="446"/>
      <c r="BPH100" s="446"/>
      <c r="BPI100" s="446"/>
      <c r="BPJ100" s="447"/>
      <c r="BPK100" s="447"/>
      <c r="BPL100" s="474"/>
      <c r="BPM100" s="464"/>
      <c r="BPN100" s="464"/>
      <c r="BPO100" s="464"/>
      <c r="BPP100" s="464"/>
      <c r="BPQ100" s="464"/>
      <c r="BPR100" s="475"/>
      <c r="BPT100" s="459"/>
      <c r="BPU100" s="446"/>
      <c r="BPV100" s="446"/>
      <c r="BPW100" s="446"/>
      <c r="BPX100" s="446"/>
      <c r="BPY100" s="447"/>
      <c r="BPZ100" s="447"/>
      <c r="BQA100" s="474"/>
      <c r="BQB100" s="464"/>
      <c r="BQC100" s="464"/>
      <c r="BQD100" s="464"/>
      <c r="BQE100" s="464"/>
      <c r="BQF100" s="464"/>
      <c r="BQG100" s="475"/>
      <c r="BQI100" s="459"/>
      <c r="BQJ100" s="446"/>
      <c r="BQK100" s="446"/>
      <c r="BQL100" s="446"/>
      <c r="BQM100" s="446"/>
      <c r="BQN100" s="447"/>
      <c r="BQO100" s="447"/>
      <c r="BQP100" s="474"/>
      <c r="BQQ100" s="464"/>
      <c r="BQR100" s="464"/>
      <c r="BQS100" s="464"/>
      <c r="BQT100" s="464"/>
      <c r="BQU100" s="464"/>
      <c r="BQV100" s="475"/>
      <c r="BQX100" s="459"/>
      <c r="BQY100" s="446"/>
      <c r="BQZ100" s="446"/>
      <c r="BRA100" s="446"/>
      <c r="BRB100" s="446"/>
      <c r="BRC100" s="447"/>
      <c r="BRD100" s="447"/>
      <c r="BRE100" s="474"/>
      <c r="BRF100" s="464"/>
      <c r="BRG100" s="464"/>
      <c r="BRH100" s="464"/>
      <c r="BRI100" s="464"/>
      <c r="BRJ100" s="464"/>
      <c r="BRK100" s="475"/>
      <c r="BRM100" s="459"/>
      <c r="BRN100" s="446"/>
      <c r="BRO100" s="446"/>
      <c r="BRP100" s="446"/>
      <c r="BRQ100" s="446"/>
      <c r="BRR100" s="447"/>
      <c r="BRS100" s="447"/>
      <c r="BRT100" s="474"/>
      <c r="BRU100" s="464"/>
      <c r="BRV100" s="464"/>
      <c r="BRW100" s="464"/>
      <c r="BRX100" s="464"/>
      <c r="BRY100" s="464"/>
      <c r="BRZ100" s="475"/>
      <c r="BSB100" s="459"/>
      <c r="BSC100" s="446"/>
      <c r="BSD100" s="446"/>
      <c r="BSE100" s="446"/>
      <c r="BSF100" s="446"/>
      <c r="BSG100" s="447"/>
      <c r="BSH100" s="447"/>
      <c r="BSI100" s="474"/>
      <c r="BSJ100" s="464"/>
      <c r="BSK100" s="464"/>
      <c r="BSL100" s="464"/>
      <c r="BSM100" s="464"/>
      <c r="BSN100" s="464"/>
      <c r="BSO100" s="475"/>
      <c r="BSQ100" s="459"/>
      <c r="BSR100" s="446"/>
      <c r="BSS100" s="446"/>
      <c r="BST100" s="446"/>
      <c r="BSU100" s="446"/>
      <c r="BSV100" s="447"/>
      <c r="BSW100" s="447"/>
      <c r="BSX100" s="474"/>
      <c r="BSY100" s="464"/>
      <c r="BSZ100" s="464"/>
      <c r="BTA100" s="464"/>
      <c r="BTB100" s="464"/>
      <c r="BTC100" s="464"/>
      <c r="BTD100" s="475"/>
      <c r="BTF100" s="459"/>
      <c r="BTG100" s="446"/>
      <c r="BTH100" s="446"/>
      <c r="BTI100" s="446"/>
      <c r="BTJ100" s="446"/>
      <c r="BTK100" s="447"/>
      <c r="BTL100" s="447"/>
      <c r="BTM100" s="474"/>
      <c r="BTN100" s="464"/>
      <c r="BTO100" s="464"/>
      <c r="BTP100" s="464"/>
      <c r="BTQ100" s="464"/>
      <c r="BTR100" s="464"/>
      <c r="BTS100" s="475"/>
      <c r="BTU100" s="459"/>
      <c r="BTV100" s="446"/>
      <c r="BTW100" s="446"/>
      <c r="BTX100" s="446"/>
      <c r="BTY100" s="446"/>
      <c r="BTZ100" s="447"/>
      <c r="BUA100" s="447"/>
      <c r="BUB100" s="474"/>
      <c r="BUC100" s="464"/>
      <c r="BUD100" s="464"/>
      <c r="BUE100" s="464"/>
      <c r="BUF100" s="464"/>
      <c r="BUG100" s="464"/>
      <c r="BUH100" s="475"/>
      <c r="BUJ100" s="459"/>
      <c r="BUK100" s="446"/>
      <c r="BUL100" s="446"/>
      <c r="BUM100" s="446"/>
      <c r="BUN100" s="446"/>
      <c r="BUO100" s="447"/>
      <c r="BUP100" s="447"/>
      <c r="BUQ100" s="474"/>
      <c r="BUR100" s="464"/>
      <c r="BUS100" s="464"/>
      <c r="BUT100" s="464"/>
      <c r="BUU100" s="464"/>
      <c r="BUV100" s="464"/>
      <c r="BUW100" s="475"/>
      <c r="BUY100" s="459"/>
      <c r="BUZ100" s="446"/>
      <c r="BVA100" s="446"/>
      <c r="BVB100" s="446"/>
      <c r="BVC100" s="446"/>
      <c r="BVD100" s="447"/>
      <c r="BVE100" s="447"/>
      <c r="BVF100" s="474"/>
      <c r="BVG100" s="464"/>
      <c r="BVH100" s="464"/>
      <c r="BVI100" s="464"/>
      <c r="BVJ100" s="464"/>
      <c r="BVK100" s="464"/>
      <c r="BVL100" s="475"/>
      <c r="BVN100" s="459"/>
      <c r="BVO100" s="446"/>
      <c r="BVP100" s="446"/>
      <c r="BVQ100" s="446"/>
      <c r="BVR100" s="446"/>
      <c r="BVS100" s="447"/>
      <c r="BVT100" s="447"/>
      <c r="BVU100" s="474"/>
      <c r="BVV100" s="464"/>
      <c r="BVW100" s="464"/>
      <c r="BVX100" s="464"/>
      <c r="BVY100" s="464"/>
      <c r="BVZ100" s="464"/>
      <c r="BWA100" s="475"/>
    </row>
    <row r="101" spans="2:1951" ht="18" hidden="1" customHeight="1" x14ac:dyDescent="0.2">
      <c r="B101" s="301">
        <f>B82+1</f>
        <v>2027</v>
      </c>
      <c r="C101" s="440"/>
      <c r="D101" s="441"/>
      <c r="E101" s="441"/>
      <c r="F101" s="441"/>
      <c r="G101" s="441"/>
      <c r="H101" s="441"/>
      <c r="I101" s="441"/>
      <c r="J101" s="441"/>
      <c r="K101" s="441"/>
      <c r="L101" s="441"/>
      <c r="M101" s="441"/>
      <c r="N101" s="441"/>
      <c r="O101" s="441"/>
      <c r="P101" s="442"/>
      <c r="R101" s="456"/>
      <c r="S101" s="441"/>
      <c r="T101" s="441"/>
      <c r="U101" s="441"/>
      <c r="V101" s="441"/>
      <c r="W101" s="441"/>
      <c r="X101" s="441"/>
      <c r="Y101" s="441"/>
      <c r="Z101" s="441"/>
      <c r="AA101" s="441"/>
      <c r="AB101" s="441"/>
      <c r="AC101" s="441"/>
      <c r="AD101" s="441"/>
      <c r="AE101" s="442"/>
      <c r="AG101" s="456"/>
      <c r="AH101" s="441"/>
      <c r="AI101" s="441"/>
      <c r="AJ101" s="441"/>
      <c r="AK101" s="441"/>
      <c r="AL101" s="441"/>
      <c r="AM101" s="441"/>
      <c r="AN101" s="441"/>
      <c r="AO101" s="441"/>
      <c r="AP101" s="441"/>
      <c r="AQ101" s="441"/>
      <c r="AR101" s="441"/>
      <c r="AS101" s="441"/>
      <c r="AT101" s="442"/>
      <c r="AV101" s="456"/>
      <c r="AW101" s="441"/>
      <c r="AX101" s="441"/>
      <c r="AY101" s="441"/>
      <c r="AZ101" s="441"/>
      <c r="BA101" s="441"/>
      <c r="BB101" s="441"/>
      <c r="BC101" s="441"/>
      <c r="BD101" s="441"/>
      <c r="BE101" s="441"/>
      <c r="BF101" s="441"/>
      <c r="BG101" s="441"/>
      <c r="BH101" s="441"/>
      <c r="BI101" s="442"/>
      <c r="BK101" s="456"/>
      <c r="BL101" s="441"/>
      <c r="BM101" s="441"/>
      <c r="BN101" s="441"/>
      <c r="BO101" s="441"/>
      <c r="BP101" s="441"/>
      <c r="BQ101" s="441"/>
      <c r="BR101" s="441"/>
      <c r="BS101" s="441"/>
      <c r="BT101" s="441"/>
      <c r="BU101" s="441"/>
      <c r="BV101" s="441"/>
      <c r="BW101" s="441"/>
      <c r="BX101" s="442"/>
      <c r="BZ101" s="456"/>
      <c r="CA101" s="441"/>
      <c r="CB101" s="441"/>
      <c r="CC101" s="441"/>
      <c r="CD101" s="441"/>
      <c r="CE101" s="441"/>
      <c r="CF101" s="441"/>
      <c r="CG101" s="441"/>
      <c r="CH101" s="441"/>
      <c r="CI101" s="441"/>
      <c r="CJ101" s="441"/>
      <c r="CK101" s="441"/>
      <c r="CL101" s="441"/>
      <c r="CM101" s="442"/>
      <c r="CO101" s="456"/>
      <c r="CP101" s="441"/>
      <c r="CQ101" s="441"/>
      <c r="CR101" s="441"/>
      <c r="CS101" s="441"/>
      <c r="CT101" s="441"/>
      <c r="CU101" s="441"/>
      <c r="CV101" s="441"/>
      <c r="CW101" s="441"/>
      <c r="CX101" s="441"/>
      <c r="CY101" s="441"/>
      <c r="CZ101" s="441"/>
      <c r="DA101" s="441"/>
      <c r="DB101" s="442"/>
      <c r="DD101" s="456"/>
      <c r="DE101" s="441"/>
      <c r="DF101" s="441"/>
      <c r="DG101" s="441"/>
      <c r="DH101" s="441"/>
      <c r="DI101" s="441"/>
      <c r="DJ101" s="441"/>
      <c r="DK101" s="441"/>
      <c r="DL101" s="441"/>
      <c r="DM101" s="441"/>
      <c r="DN101" s="441"/>
      <c r="DO101" s="441"/>
      <c r="DP101" s="441"/>
      <c r="DQ101" s="442"/>
      <c r="DS101" s="456"/>
      <c r="DT101" s="441"/>
      <c r="DU101" s="441"/>
      <c r="DV101" s="441"/>
      <c r="DW101" s="441"/>
      <c r="DX101" s="441"/>
      <c r="DY101" s="441"/>
      <c r="DZ101" s="441"/>
      <c r="EA101" s="441"/>
      <c r="EB101" s="441"/>
      <c r="EC101" s="441"/>
      <c r="ED101" s="441"/>
      <c r="EE101" s="441"/>
      <c r="EF101" s="442"/>
      <c r="EH101" s="456"/>
      <c r="EI101" s="441"/>
      <c r="EJ101" s="441"/>
      <c r="EK101" s="441"/>
      <c r="EL101" s="441"/>
      <c r="EM101" s="441"/>
      <c r="EN101" s="441"/>
      <c r="EO101" s="441"/>
      <c r="EP101" s="441"/>
      <c r="EQ101" s="441"/>
      <c r="ER101" s="441"/>
      <c r="ES101" s="441"/>
      <c r="ET101" s="441"/>
      <c r="EU101" s="442"/>
      <c r="EW101" s="456"/>
      <c r="EX101" s="441"/>
      <c r="EY101" s="441"/>
      <c r="EZ101" s="441"/>
      <c r="FA101" s="441"/>
      <c r="FB101" s="441"/>
      <c r="FC101" s="441"/>
      <c r="FD101" s="441"/>
      <c r="FE101" s="441"/>
      <c r="FF101" s="441"/>
      <c r="FG101" s="441"/>
      <c r="FH101" s="441"/>
      <c r="FI101" s="441"/>
      <c r="FJ101" s="442"/>
      <c r="FL101" s="456"/>
      <c r="FM101" s="441"/>
      <c r="FN101" s="441"/>
      <c r="FO101" s="441"/>
      <c r="FP101" s="441"/>
      <c r="FQ101" s="441"/>
      <c r="FR101" s="441"/>
      <c r="FS101" s="441"/>
      <c r="FT101" s="441"/>
      <c r="FU101" s="441"/>
      <c r="FV101" s="441"/>
      <c r="FW101" s="441"/>
      <c r="FX101" s="441"/>
      <c r="FY101" s="442"/>
      <c r="GA101" s="456"/>
      <c r="GB101" s="441"/>
      <c r="GC101" s="441"/>
      <c r="GD101" s="441"/>
      <c r="GE101" s="441"/>
      <c r="GF101" s="441"/>
      <c r="GG101" s="441"/>
      <c r="GH101" s="441"/>
      <c r="GI101" s="441"/>
      <c r="GJ101" s="441"/>
      <c r="GK101" s="441"/>
      <c r="GL101" s="441"/>
      <c r="GM101" s="441"/>
      <c r="GN101" s="442"/>
      <c r="GP101" s="456"/>
      <c r="GQ101" s="441"/>
      <c r="GR101" s="441"/>
      <c r="GS101" s="441"/>
      <c r="GT101" s="441"/>
      <c r="GU101" s="441"/>
      <c r="GV101" s="441"/>
      <c r="GW101" s="441"/>
      <c r="GX101" s="441"/>
      <c r="GY101" s="441"/>
      <c r="GZ101" s="441"/>
      <c r="HA101" s="441"/>
      <c r="HB101" s="441"/>
      <c r="HC101" s="442"/>
      <c r="HE101" s="456"/>
      <c r="HF101" s="441"/>
      <c r="HG101" s="441"/>
      <c r="HH101" s="441"/>
      <c r="HI101" s="441"/>
      <c r="HJ101" s="441"/>
      <c r="HK101" s="441"/>
      <c r="HL101" s="441"/>
      <c r="HM101" s="441"/>
      <c r="HN101" s="441"/>
      <c r="HO101" s="441"/>
      <c r="HP101" s="441"/>
      <c r="HQ101" s="441"/>
      <c r="HR101" s="442"/>
      <c r="HT101" s="456"/>
      <c r="HU101" s="441"/>
      <c r="HV101" s="441"/>
      <c r="HW101" s="441"/>
      <c r="HX101" s="441"/>
      <c r="HY101" s="441"/>
      <c r="HZ101" s="441"/>
      <c r="IA101" s="441"/>
      <c r="IB101" s="441"/>
      <c r="IC101" s="441"/>
      <c r="ID101" s="441"/>
      <c r="IE101" s="441"/>
      <c r="IF101" s="441"/>
      <c r="IG101" s="442"/>
      <c r="II101" s="456"/>
      <c r="IJ101" s="441"/>
      <c r="IK101" s="441"/>
      <c r="IL101" s="441"/>
      <c r="IM101" s="441"/>
      <c r="IN101" s="441"/>
      <c r="IO101" s="441"/>
      <c r="IP101" s="441"/>
      <c r="IQ101" s="441"/>
      <c r="IR101" s="441"/>
      <c r="IS101" s="441"/>
      <c r="IT101" s="441"/>
      <c r="IU101" s="441"/>
      <c r="IV101" s="442"/>
      <c r="IX101" s="456"/>
      <c r="IY101" s="441"/>
      <c r="IZ101" s="441"/>
      <c r="JA101" s="441"/>
      <c r="JB101" s="441"/>
      <c r="JC101" s="441"/>
      <c r="JD101" s="441"/>
      <c r="JE101" s="441"/>
      <c r="JF101" s="441"/>
      <c r="JG101" s="441"/>
      <c r="JH101" s="441"/>
      <c r="JI101" s="441"/>
      <c r="JJ101" s="441"/>
      <c r="JK101" s="442"/>
      <c r="JM101" s="456"/>
      <c r="JN101" s="441"/>
      <c r="JO101" s="441"/>
      <c r="JP101" s="441"/>
      <c r="JQ101" s="441"/>
      <c r="JR101" s="441"/>
      <c r="JS101" s="441"/>
      <c r="JT101" s="441"/>
      <c r="JU101" s="441"/>
      <c r="JV101" s="441"/>
      <c r="JW101" s="441"/>
      <c r="JX101" s="441"/>
      <c r="JY101" s="441"/>
      <c r="JZ101" s="442"/>
      <c r="KB101" s="456"/>
      <c r="KC101" s="441"/>
      <c r="KD101" s="441"/>
      <c r="KE101" s="441"/>
      <c r="KF101" s="441"/>
      <c r="KG101" s="441"/>
      <c r="KH101" s="441"/>
      <c r="KI101" s="441"/>
      <c r="KJ101" s="441"/>
      <c r="KK101" s="441"/>
      <c r="KL101" s="441"/>
      <c r="KM101" s="441"/>
      <c r="KN101" s="441"/>
      <c r="KO101" s="442"/>
      <c r="KQ101" s="456"/>
      <c r="KR101" s="441"/>
      <c r="KS101" s="441"/>
      <c r="KT101" s="441"/>
      <c r="KU101" s="441"/>
      <c r="KV101" s="441"/>
      <c r="KW101" s="441"/>
      <c r="KX101" s="441"/>
      <c r="KY101" s="441"/>
      <c r="KZ101" s="441"/>
      <c r="LA101" s="441"/>
      <c r="LB101" s="441"/>
      <c r="LC101" s="441"/>
      <c r="LD101" s="442"/>
      <c r="LF101" s="456"/>
      <c r="LG101" s="441"/>
      <c r="LH101" s="441"/>
      <c r="LI101" s="441"/>
      <c r="LJ101" s="441"/>
      <c r="LK101" s="441"/>
      <c r="LL101" s="441"/>
      <c r="LM101" s="441"/>
      <c r="LN101" s="441"/>
      <c r="LO101" s="441"/>
      <c r="LP101" s="441"/>
      <c r="LQ101" s="441"/>
      <c r="LR101" s="441"/>
      <c r="LS101" s="442"/>
      <c r="LU101" s="456"/>
      <c r="LV101" s="441"/>
      <c r="LW101" s="441"/>
      <c r="LX101" s="441"/>
      <c r="LY101" s="441"/>
      <c r="LZ101" s="441"/>
      <c r="MA101" s="441"/>
      <c r="MB101" s="441"/>
      <c r="MC101" s="441"/>
      <c r="MD101" s="441"/>
      <c r="ME101" s="441"/>
      <c r="MF101" s="441"/>
      <c r="MG101" s="441"/>
      <c r="MH101" s="442"/>
      <c r="MJ101" s="456"/>
      <c r="MK101" s="441"/>
      <c r="ML101" s="441"/>
      <c r="MM101" s="441"/>
      <c r="MN101" s="441"/>
      <c r="MO101" s="441"/>
      <c r="MP101" s="441"/>
      <c r="MQ101" s="441"/>
      <c r="MR101" s="441"/>
      <c r="MS101" s="441"/>
      <c r="MT101" s="441"/>
      <c r="MU101" s="441"/>
      <c r="MV101" s="441"/>
      <c r="MW101" s="442"/>
      <c r="MY101" s="456"/>
      <c r="MZ101" s="441"/>
      <c r="NA101" s="441"/>
      <c r="NB101" s="441"/>
      <c r="NC101" s="441"/>
      <c r="ND101" s="441"/>
      <c r="NE101" s="441"/>
      <c r="NF101" s="441"/>
      <c r="NG101" s="441"/>
      <c r="NH101" s="441"/>
      <c r="NI101" s="441"/>
      <c r="NJ101" s="441"/>
      <c r="NK101" s="441"/>
      <c r="NL101" s="442"/>
      <c r="NN101" s="456"/>
      <c r="NO101" s="441"/>
      <c r="NP101" s="441"/>
      <c r="NQ101" s="441"/>
      <c r="NR101" s="441"/>
      <c r="NS101" s="441"/>
      <c r="NT101" s="441"/>
      <c r="NU101" s="441"/>
      <c r="NV101" s="441"/>
      <c r="NW101" s="441"/>
      <c r="NX101" s="441"/>
      <c r="NY101" s="441"/>
      <c r="NZ101" s="441"/>
      <c r="OA101" s="442"/>
      <c r="OC101" s="456"/>
      <c r="OD101" s="441"/>
      <c r="OE101" s="441"/>
      <c r="OF101" s="441"/>
      <c r="OG101" s="441"/>
      <c r="OH101" s="441"/>
      <c r="OI101" s="441"/>
      <c r="OJ101" s="441"/>
      <c r="OK101" s="441"/>
      <c r="OL101" s="441"/>
      <c r="OM101" s="441"/>
      <c r="ON101" s="441"/>
      <c r="OO101" s="441"/>
      <c r="OP101" s="442"/>
      <c r="OR101" s="456"/>
      <c r="OS101" s="441"/>
      <c r="OT101" s="441"/>
      <c r="OU101" s="441"/>
      <c r="OV101" s="441"/>
      <c r="OW101" s="441"/>
      <c r="OX101" s="441"/>
      <c r="OY101" s="441"/>
      <c r="OZ101" s="441"/>
      <c r="PA101" s="441"/>
      <c r="PB101" s="441"/>
      <c r="PC101" s="441"/>
      <c r="PD101" s="441"/>
      <c r="PE101" s="442"/>
      <c r="PG101" s="456"/>
      <c r="PH101" s="441"/>
      <c r="PI101" s="441"/>
      <c r="PJ101" s="441"/>
      <c r="PK101" s="441"/>
      <c r="PL101" s="441"/>
      <c r="PM101" s="441"/>
      <c r="PN101" s="441"/>
      <c r="PO101" s="441"/>
      <c r="PP101" s="441"/>
      <c r="PQ101" s="441"/>
      <c r="PR101" s="441"/>
      <c r="PS101" s="441"/>
      <c r="PT101" s="442"/>
      <c r="PV101" s="456"/>
      <c r="PW101" s="441"/>
      <c r="PX101" s="441"/>
      <c r="PY101" s="441"/>
      <c r="PZ101" s="441"/>
      <c r="QA101" s="441"/>
      <c r="QB101" s="441"/>
      <c r="QC101" s="441"/>
      <c r="QD101" s="441"/>
      <c r="QE101" s="441"/>
      <c r="QF101" s="441"/>
      <c r="QG101" s="441"/>
      <c r="QH101" s="441"/>
      <c r="QI101" s="442"/>
      <c r="QK101" s="456"/>
      <c r="QL101" s="441"/>
      <c r="QM101" s="441"/>
      <c r="QN101" s="441"/>
      <c r="QO101" s="441"/>
      <c r="QP101" s="441"/>
      <c r="QQ101" s="441"/>
      <c r="QR101" s="441"/>
      <c r="QS101" s="441"/>
      <c r="QT101" s="441"/>
      <c r="QU101" s="441"/>
      <c r="QV101" s="441"/>
      <c r="QW101" s="441"/>
      <c r="QX101" s="442"/>
      <c r="QZ101" s="456"/>
      <c r="RA101" s="441"/>
      <c r="RB101" s="441"/>
      <c r="RC101" s="441"/>
      <c r="RD101" s="441"/>
      <c r="RE101" s="441"/>
      <c r="RF101" s="441"/>
      <c r="RG101" s="441"/>
      <c r="RH101" s="441"/>
      <c r="RI101" s="441"/>
      <c r="RJ101" s="441"/>
      <c r="RK101" s="441"/>
      <c r="RL101" s="441"/>
      <c r="RM101" s="442"/>
      <c r="RO101" s="456"/>
      <c r="RP101" s="441"/>
      <c r="RQ101" s="441"/>
      <c r="RR101" s="441"/>
      <c r="RS101" s="441"/>
      <c r="RT101" s="441"/>
      <c r="RU101" s="441"/>
      <c r="RV101" s="441"/>
      <c r="RW101" s="441"/>
      <c r="RX101" s="441"/>
      <c r="RY101" s="441"/>
      <c r="RZ101" s="441"/>
      <c r="SA101" s="441"/>
      <c r="SB101" s="442"/>
      <c r="SD101" s="456"/>
      <c r="SE101" s="441"/>
      <c r="SF101" s="441"/>
      <c r="SG101" s="441"/>
      <c r="SH101" s="441"/>
      <c r="SI101" s="441"/>
      <c r="SJ101" s="441"/>
      <c r="SK101" s="441"/>
      <c r="SL101" s="441"/>
      <c r="SM101" s="441"/>
      <c r="SN101" s="441"/>
      <c r="SO101" s="441"/>
      <c r="SP101" s="441"/>
      <c r="SQ101" s="442"/>
      <c r="SS101" s="456"/>
      <c r="ST101" s="441"/>
      <c r="SU101" s="441"/>
      <c r="SV101" s="441"/>
      <c r="SW101" s="441"/>
      <c r="SX101" s="441"/>
      <c r="SY101" s="441"/>
      <c r="SZ101" s="441"/>
      <c r="TA101" s="441"/>
      <c r="TB101" s="441"/>
      <c r="TC101" s="441"/>
      <c r="TD101" s="441"/>
      <c r="TE101" s="441"/>
      <c r="TF101" s="442"/>
      <c r="TH101" s="456"/>
      <c r="TI101" s="441"/>
      <c r="TJ101" s="441"/>
      <c r="TK101" s="441"/>
      <c r="TL101" s="441"/>
      <c r="TM101" s="441"/>
      <c r="TN101" s="441"/>
      <c r="TO101" s="441"/>
      <c r="TP101" s="441"/>
      <c r="TQ101" s="441"/>
      <c r="TR101" s="441"/>
      <c r="TS101" s="441"/>
      <c r="TT101" s="441"/>
      <c r="TU101" s="442"/>
      <c r="TW101" s="456"/>
      <c r="TX101" s="441"/>
      <c r="TY101" s="441"/>
      <c r="TZ101" s="441"/>
      <c r="UA101" s="441"/>
      <c r="UB101" s="441"/>
      <c r="UC101" s="441"/>
      <c r="UD101" s="441"/>
      <c r="UE101" s="441"/>
      <c r="UF101" s="441"/>
      <c r="UG101" s="441"/>
      <c r="UH101" s="441"/>
      <c r="UI101" s="441"/>
      <c r="UJ101" s="442"/>
      <c r="UL101" s="456"/>
      <c r="UM101" s="441"/>
      <c r="UN101" s="441"/>
      <c r="UO101" s="441"/>
      <c r="UP101" s="441"/>
      <c r="UQ101" s="441"/>
      <c r="UR101" s="441"/>
      <c r="US101" s="441"/>
      <c r="UT101" s="441"/>
      <c r="UU101" s="441"/>
      <c r="UV101" s="441"/>
      <c r="UW101" s="441"/>
      <c r="UX101" s="441"/>
      <c r="UY101" s="442"/>
      <c r="VA101" s="456"/>
      <c r="VB101" s="441"/>
      <c r="VC101" s="441"/>
      <c r="VD101" s="441"/>
      <c r="VE101" s="441"/>
      <c r="VF101" s="441"/>
      <c r="VG101" s="441"/>
      <c r="VH101" s="441"/>
      <c r="VI101" s="441"/>
      <c r="VJ101" s="441"/>
      <c r="VK101" s="441"/>
      <c r="VL101" s="441"/>
      <c r="VM101" s="441"/>
      <c r="VN101" s="442"/>
      <c r="VP101" s="456"/>
      <c r="VQ101" s="441"/>
      <c r="VR101" s="441"/>
      <c r="VS101" s="441"/>
      <c r="VT101" s="441"/>
      <c r="VU101" s="441"/>
      <c r="VV101" s="441"/>
      <c r="VW101" s="441"/>
      <c r="VX101" s="441"/>
      <c r="VY101" s="441"/>
      <c r="VZ101" s="441"/>
      <c r="WA101" s="441"/>
      <c r="WB101" s="441"/>
      <c r="WC101" s="442"/>
      <c r="WE101" s="456"/>
      <c r="WF101" s="441"/>
      <c r="WG101" s="441"/>
      <c r="WH101" s="441"/>
      <c r="WI101" s="441"/>
      <c r="WJ101" s="441"/>
      <c r="WK101" s="441"/>
      <c r="WL101" s="441"/>
      <c r="WM101" s="441"/>
      <c r="WN101" s="441"/>
      <c r="WO101" s="441"/>
      <c r="WP101" s="441"/>
      <c r="WQ101" s="441"/>
      <c r="WR101" s="442"/>
      <c r="WT101" s="456"/>
      <c r="WU101" s="441"/>
      <c r="WV101" s="441"/>
      <c r="WW101" s="441"/>
      <c r="WX101" s="441"/>
      <c r="WY101" s="441"/>
      <c r="WZ101" s="441"/>
      <c r="XA101" s="441"/>
      <c r="XB101" s="441"/>
      <c r="XC101" s="441"/>
      <c r="XD101" s="441"/>
      <c r="XE101" s="441"/>
      <c r="XF101" s="441"/>
      <c r="XG101" s="442"/>
      <c r="XI101" s="456"/>
      <c r="XJ101" s="441"/>
      <c r="XK101" s="441"/>
      <c r="XL101" s="441"/>
      <c r="XM101" s="441"/>
      <c r="XN101" s="441"/>
      <c r="XO101" s="441"/>
      <c r="XP101" s="441"/>
      <c r="XQ101" s="441"/>
      <c r="XR101" s="441"/>
      <c r="XS101" s="441"/>
      <c r="XT101" s="441"/>
      <c r="XU101" s="441"/>
      <c r="XV101" s="442"/>
      <c r="XX101" s="456"/>
      <c r="XY101" s="441"/>
      <c r="XZ101" s="441"/>
      <c r="YA101" s="441"/>
      <c r="YB101" s="441"/>
      <c r="YC101" s="441"/>
      <c r="YD101" s="441"/>
      <c r="YE101" s="441"/>
      <c r="YF101" s="441"/>
      <c r="YG101" s="441"/>
      <c r="YH101" s="441"/>
      <c r="YI101" s="441"/>
      <c r="YJ101" s="441"/>
      <c r="YK101" s="442"/>
      <c r="YM101" s="456"/>
      <c r="YN101" s="441"/>
      <c r="YO101" s="441"/>
      <c r="YP101" s="441"/>
      <c r="YQ101" s="441"/>
      <c r="YR101" s="441"/>
      <c r="YS101" s="441"/>
      <c r="YT101" s="441"/>
      <c r="YU101" s="441"/>
      <c r="YV101" s="441"/>
      <c r="YW101" s="441"/>
      <c r="YX101" s="441"/>
      <c r="YY101" s="441"/>
      <c r="YZ101" s="442"/>
      <c r="ZB101" s="456"/>
      <c r="ZC101" s="441"/>
      <c r="ZD101" s="441"/>
      <c r="ZE101" s="441"/>
      <c r="ZF101" s="441"/>
      <c r="ZG101" s="441"/>
      <c r="ZH101" s="441"/>
      <c r="ZI101" s="441"/>
      <c r="ZJ101" s="441"/>
      <c r="ZK101" s="441"/>
      <c r="ZL101" s="441"/>
      <c r="ZM101" s="441"/>
      <c r="ZN101" s="441"/>
      <c r="ZO101" s="442"/>
      <c r="ZQ101" s="456"/>
      <c r="ZR101" s="441"/>
      <c r="ZS101" s="441"/>
      <c r="ZT101" s="441"/>
      <c r="ZU101" s="441"/>
      <c r="ZV101" s="441"/>
      <c r="ZW101" s="441"/>
      <c r="ZX101" s="441"/>
      <c r="ZY101" s="441"/>
      <c r="ZZ101" s="441"/>
      <c r="AAA101" s="441"/>
      <c r="AAB101" s="441"/>
      <c r="AAC101" s="441"/>
      <c r="AAD101" s="442"/>
      <c r="AAF101" s="456"/>
      <c r="AAG101" s="441"/>
      <c r="AAH101" s="441"/>
      <c r="AAI101" s="441"/>
      <c r="AAJ101" s="441"/>
      <c r="AAK101" s="441"/>
      <c r="AAL101" s="441"/>
      <c r="AAM101" s="441"/>
      <c r="AAN101" s="441"/>
      <c r="AAO101" s="441"/>
      <c r="AAP101" s="441"/>
      <c r="AAQ101" s="441"/>
      <c r="AAR101" s="441"/>
      <c r="AAS101" s="442"/>
      <c r="AAU101" s="456"/>
      <c r="AAV101" s="441"/>
      <c r="AAW101" s="441"/>
      <c r="AAX101" s="441"/>
      <c r="AAY101" s="441"/>
      <c r="AAZ101" s="441"/>
      <c r="ABA101" s="441"/>
      <c r="ABB101" s="441"/>
      <c r="ABC101" s="441"/>
      <c r="ABD101" s="441"/>
      <c r="ABE101" s="441"/>
      <c r="ABF101" s="441"/>
      <c r="ABG101" s="441"/>
      <c r="ABH101" s="442"/>
      <c r="ABJ101" s="456"/>
      <c r="ABK101" s="441"/>
      <c r="ABL101" s="441"/>
      <c r="ABM101" s="441"/>
      <c r="ABN101" s="441"/>
      <c r="ABO101" s="441"/>
      <c r="ABP101" s="441"/>
      <c r="ABQ101" s="441"/>
      <c r="ABR101" s="441"/>
      <c r="ABS101" s="441"/>
      <c r="ABT101" s="441"/>
      <c r="ABU101" s="441"/>
      <c r="ABV101" s="441"/>
      <c r="ABW101" s="442"/>
      <c r="ABY101" s="456"/>
      <c r="ABZ101" s="441"/>
      <c r="ACA101" s="441"/>
      <c r="ACB101" s="441"/>
      <c r="ACC101" s="441"/>
      <c r="ACD101" s="441"/>
      <c r="ACE101" s="441"/>
      <c r="ACF101" s="441"/>
      <c r="ACG101" s="441"/>
      <c r="ACH101" s="441"/>
      <c r="ACI101" s="441"/>
      <c r="ACJ101" s="441"/>
      <c r="ACK101" s="441"/>
      <c r="ACL101" s="442"/>
      <c r="ACN101" s="456"/>
      <c r="ACO101" s="441"/>
      <c r="ACP101" s="441"/>
      <c r="ACQ101" s="441"/>
      <c r="ACR101" s="441"/>
      <c r="ACS101" s="441"/>
      <c r="ACT101" s="441"/>
      <c r="ACU101" s="441"/>
      <c r="ACV101" s="441"/>
      <c r="ACW101" s="441"/>
      <c r="ACX101" s="441"/>
      <c r="ACY101" s="441"/>
      <c r="ACZ101" s="441"/>
      <c r="ADA101" s="442"/>
      <c r="ADC101" s="456"/>
      <c r="ADD101" s="441"/>
      <c r="ADE101" s="441"/>
      <c r="ADF101" s="441"/>
      <c r="ADG101" s="441"/>
      <c r="ADH101" s="441"/>
      <c r="ADI101" s="441"/>
      <c r="ADJ101" s="441"/>
      <c r="ADK101" s="441"/>
      <c r="ADL101" s="441"/>
      <c r="ADM101" s="441"/>
      <c r="ADN101" s="441"/>
      <c r="ADO101" s="441"/>
      <c r="ADP101" s="442"/>
      <c r="ADR101" s="456"/>
      <c r="ADS101" s="441"/>
      <c r="ADT101" s="441"/>
      <c r="ADU101" s="441"/>
      <c r="ADV101" s="441"/>
      <c r="ADW101" s="441"/>
      <c r="ADX101" s="441"/>
      <c r="ADY101" s="441"/>
      <c r="ADZ101" s="441"/>
      <c r="AEA101" s="441"/>
      <c r="AEB101" s="441"/>
      <c r="AEC101" s="441"/>
      <c r="AED101" s="441"/>
      <c r="AEE101" s="442"/>
      <c r="AEG101" s="456"/>
      <c r="AEH101" s="441"/>
      <c r="AEI101" s="441"/>
      <c r="AEJ101" s="441"/>
      <c r="AEK101" s="441"/>
      <c r="AEL101" s="441"/>
      <c r="AEM101" s="441"/>
      <c r="AEN101" s="441"/>
      <c r="AEO101" s="441"/>
      <c r="AEP101" s="441"/>
      <c r="AEQ101" s="441"/>
      <c r="AER101" s="441"/>
      <c r="AES101" s="441"/>
      <c r="AET101" s="442"/>
      <c r="AEV101" s="456"/>
      <c r="AEW101" s="441"/>
      <c r="AEX101" s="441"/>
      <c r="AEY101" s="441"/>
      <c r="AEZ101" s="441"/>
      <c r="AFA101" s="441"/>
      <c r="AFB101" s="441"/>
      <c r="AFC101" s="441"/>
      <c r="AFD101" s="441"/>
      <c r="AFE101" s="441"/>
      <c r="AFF101" s="441"/>
      <c r="AFG101" s="441"/>
      <c r="AFH101" s="441"/>
      <c r="AFI101" s="442"/>
      <c r="AFK101" s="456"/>
      <c r="AFL101" s="441"/>
      <c r="AFM101" s="441"/>
      <c r="AFN101" s="441"/>
      <c r="AFO101" s="441"/>
      <c r="AFP101" s="441"/>
      <c r="AFQ101" s="441"/>
      <c r="AFR101" s="441"/>
      <c r="AFS101" s="441"/>
      <c r="AFT101" s="441"/>
      <c r="AFU101" s="441"/>
      <c r="AFV101" s="441"/>
      <c r="AFW101" s="441"/>
      <c r="AFX101" s="442"/>
      <c r="AFZ101" s="456"/>
      <c r="AGA101" s="441"/>
      <c r="AGB101" s="441"/>
      <c r="AGC101" s="441"/>
      <c r="AGD101" s="441"/>
      <c r="AGE101" s="441"/>
      <c r="AGF101" s="441"/>
      <c r="AGG101" s="441"/>
      <c r="AGH101" s="441"/>
      <c r="AGI101" s="441"/>
      <c r="AGJ101" s="441"/>
      <c r="AGK101" s="441"/>
      <c r="AGL101" s="441"/>
      <c r="AGM101" s="442"/>
      <c r="AGO101" s="456"/>
      <c r="AGP101" s="441"/>
      <c r="AGQ101" s="441"/>
      <c r="AGR101" s="441"/>
      <c r="AGS101" s="441"/>
      <c r="AGT101" s="441"/>
      <c r="AGU101" s="441"/>
      <c r="AGV101" s="441"/>
      <c r="AGW101" s="441"/>
      <c r="AGX101" s="441"/>
      <c r="AGY101" s="441"/>
      <c r="AGZ101" s="441"/>
      <c r="AHA101" s="441"/>
      <c r="AHB101" s="442"/>
      <c r="AHD101" s="456"/>
      <c r="AHE101" s="441"/>
      <c r="AHF101" s="441"/>
      <c r="AHG101" s="441"/>
      <c r="AHH101" s="441"/>
      <c r="AHI101" s="441"/>
      <c r="AHJ101" s="441"/>
      <c r="AHK101" s="441"/>
      <c r="AHL101" s="441"/>
      <c r="AHM101" s="441"/>
      <c r="AHN101" s="441"/>
      <c r="AHO101" s="441"/>
      <c r="AHP101" s="441"/>
      <c r="AHQ101" s="442"/>
      <c r="AHS101" s="456"/>
      <c r="AHT101" s="441"/>
      <c r="AHU101" s="441"/>
      <c r="AHV101" s="441"/>
      <c r="AHW101" s="441"/>
      <c r="AHX101" s="441"/>
      <c r="AHY101" s="441"/>
      <c r="AHZ101" s="441"/>
      <c r="AIA101" s="441"/>
      <c r="AIB101" s="441"/>
      <c r="AIC101" s="441"/>
      <c r="AID101" s="441"/>
      <c r="AIE101" s="441"/>
      <c r="AIF101" s="442"/>
      <c r="AIH101" s="456"/>
      <c r="AII101" s="441"/>
      <c r="AIJ101" s="441"/>
      <c r="AIK101" s="441"/>
      <c r="AIL101" s="441"/>
      <c r="AIM101" s="441"/>
      <c r="AIN101" s="441"/>
      <c r="AIO101" s="441"/>
      <c r="AIP101" s="441"/>
      <c r="AIQ101" s="441"/>
      <c r="AIR101" s="441"/>
      <c r="AIS101" s="441"/>
      <c r="AIT101" s="441"/>
      <c r="AIU101" s="442"/>
      <c r="AIW101" s="456"/>
      <c r="AIX101" s="441"/>
      <c r="AIY101" s="441"/>
      <c r="AIZ101" s="441"/>
      <c r="AJA101" s="441"/>
      <c r="AJB101" s="441"/>
      <c r="AJC101" s="441"/>
      <c r="AJD101" s="441"/>
      <c r="AJE101" s="441"/>
      <c r="AJF101" s="441"/>
      <c r="AJG101" s="441"/>
      <c r="AJH101" s="441"/>
      <c r="AJI101" s="441"/>
      <c r="AJJ101" s="442"/>
      <c r="AJL101" s="456"/>
      <c r="AJM101" s="441"/>
      <c r="AJN101" s="441"/>
      <c r="AJO101" s="441"/>
      <c r="AJP101" s="441"/>
      <c r="AJQ101" s="441"/>
      <c r="AJR101" s="441"/>
      <c r="AJS101" s="441"/>
      <c r="AJT101" s="441"/>
      <c r="AJU101" s="441"/>
      <c r="AJV101" s="441"/>
      <c r="AJW101" s="441"/>
      <c r="AJX101" s="441"/>
      <c r="AJY101" s="442"/>
      <c r="AKA101" s="456"/>
      <c r="AKB101" s="441"/>
      <c r="AKC101" s="441"/>
      <c r="AKD101" s="441"/>
      <c r="AKE101" s="441"/>
      <c r="AKF101" s="441"/>
      <c r="AKG101" s="441"/>
      <c r="AKH101" s="441"/>
      <c r="AKI101" s="441"/>
      <c r="AKJ101" s="441"/>
      <c r="AKK101" s="441"/>
      <c r="AKL101" s="441"/>
      <c r="AKM101" s="441"/>
      <c r="AKN101" s="442"/>
      <c r="AKP101" s="456"/>
      <c r="AKQ101" s="441"/>
      <c r="AKR101" s="441"/>
      <c r="AKS101" s="441"/>
      <c r="AKT101" s="441"/>
      <c r="AKU101" s="441"/>
      <c r="AKV101" s="441"/>
      <c r="AKW101" s="441"/>
      <c r="AKX101" s="441"/>
      <c r="AKY101" s="441"/>
      <c r="AKZ101" s="441"/>
      <c r="ALA101" s="441"/>
      <c r="ALB101" s="441"/>
      <c r="ALC101" s="442"/>
      <c r="ALE101" s="456"/>
      <c r="ALF101" s="441"/>
      <c r="ALG101" s="441"/>
      <c r="ALH101" s="441"/>
      <c r="ALI101" s="441"/>
      <c r="ALJ101" s="441"/>
      <c r="ALK101" s="441"/>
      <c r="ALL101" s="441"/>
      <c r="ALM101" s="441"/>
      <c r="ALN101" s="441"/>
      <c r="ALO101" s="441"/>
      <c r="ALP101" s="441"/>
      <c r="ALQ101" s="441"/>
      <c r="ALR101" s="442"/>
      <c r="ALT101" s="456"/>
      <c r="ALU101" s="441"/>
      <c r="ALV101" s="441"/>
      <c r="ALW101" s="441"/>
      <c r="ALX101" s="441"/>
      <c r="ALY101" s="441"/>
      <c r="ALZ101" s="441"/>
      <c r="AMA101" s="441"/>
      <c r="AMB101" s="441"/>
      <c r="AMC101" s="441"/>
      <c r="AMD101" s="441"/>
      <c r="AME101" s="441"/>
      <c r="AMF101" s="441"/>
      <c r="AMG101" s="442"/>
      <c r="AMI101" s="456"/>
      <c r="AMJ101" s="441"/>
      <c r="AMK101" s="441"/>
      <c r="AML101" s="441"/>
      <c r="AMM101" s="441"/>
      <c r="AMN101" s="441"/>
      <c r="AMO101" s="441"/>
      <c r="AMP101" s="441"/>
      <c r="AMQ101" s="441"/>
      <c r="AMR101" s="441"/>
      <c r="AMS101" s="441"/>
      <c r="AMT101" s="441"/>
      <c r="AMU101" s="441"/>
      <c r="AMV101" s="442"/>
      <c r="AMX101" s="456"/>
      <c r="AMY101" s="441"/>
      <c r="AMZ101" s="441"/>
      <c r="ANA101" s="441"/>
      <c r="ANB101" s="441"/>
      <c r="ANC101" s="441"/>
      <c r="AND101" s="441"/>
      <c r="ANE101" s="441"/>
      <c r="ANF101" s="441"/>
      <c r="ANG101" s="441"/>
      <c r="ANH101" s="441"/>
      <c r="ANI101" s="441"/>
      <c r="ANJ101" s="441"/>
      <c r="ANK101" s="442"/>
      <c r="ANM101" s="456"/>
      <c r="ANN101" s="441"/>
      <c r="ANO101" s="441"/>
      <c r="ANP101" s="441"/>
      <c r="ANQ101" s="441"/>
      <c r="ANR101" s="441"/>
      <c r="ANS101" s="441"/>
      <c r="ANT101" s="441"/>
      <c r="ANU101" s="441"/>
      <c r="ANV101" s="441"/>
      <c r="ANW101" s="441"/>
      <c r="ANX101" s="441"/>
      <c r="ANY101" s="441"/>
      <c r="ANZ101" s="442"/>
      <c r="AOB101" s="456"/>
      <c r="AOC101" s="441"/>
      <c r="AOD101" s="441"/>
      <c r="AOE101" s="441"/>
      <c r="AOF101" s="441"/>
      <c r="AOG101" s="441"/>
      <c r="AOH101" s="441"/>
      <c r="AOI101" s="441"/>
      <c r="AOJ101" s="441"/>
      <c r="AOK101" s="441"/>
      <c r="AOL101" s="441"/>
      <c r="AOM101" s="441"/>
      <c r="AON101" s="441"/>
      <c r="AOO101" s="442"/>
      <c r="AOQ101" s="456"/>
      <c r="AOR101" s="441"/>
      <c r="AOS101" s="441"/>
      <c r="AOT101" s="441"/>
      <c r="AOU101" s="441"/>
      <c r="AOV101" s="441"/>
      <c r="AOW101" s="441"/>
      <c r="AOX101" s="441"/>
      <c r="AOY101" s="441"/>
      <c r="AOZ101" s="441"/>
      <c r="APA101" s="441"/>
      <c r="APB101" s="441"/>
      <c r="APC101" s="441"/>
      <c r="APD101" s="442"/>
      <c r="APF101" s="456"/>
      <c r="APG101" s="441"/>
      <c r="APH101" s="441"/>
      <c r="API101" s="441"/>
      <c r="APJ101" s="441"/>
      <c r="APK101" s="441"/>
      <c r="APL101" s="441"/>
      <c r="APM101" s="441"/>
      <c r="APN101" s="441"/>
      <c r="APO101" s="441"/>
      <c r="APP101" s="441"/>
      <c r="APQ101" s="441"/>
      <c r="APR101" s="441"/>
      <c r="APS101" s="442"/>
      <c r="APU101" s="456"/>
      <c r="APV101" s="441"/>
      <c r="APW101" s="441"/>
      <c r="APX101" s="441"/>
      <c r="APY101" s="441"/>
      <c r="APZ101" s="441"/>
      <c r="AQA101" s="441"/>
      <c r="AQB101" s="441"/>
      <c r="AQC101" s="441"/>
      <c r="AQD101" s="441"/>
      <c r="AQE101" s="441"/>
      <c r="AQF101" s="441"/>
      <c r="AQG101" s="441"/>
      <c r="AQH101" s="442"/>
      <c r="AQJ101" s="456"/>
      <c r="AQK101" s="441"/>
      <c r="AQL101" s="441"/>
      <c r="AQM101" s="441"/>
      <c r="AQN101" s="441"/>
      <c r="AQO101" s="441"/>
      <c r="AQP101" s="441"/>
      <c r="AQQ101" s="441"/>
      <c r="AQR101" s="441"/>
      <c r="AQS101" s="441"/>
      <c r="AQT101" s="441"/>
      <c r="AQU101" s="441"/>
      <c r="AQV101" s="441"/>
      <c r="AQW101" s="442"/>
      <c r="AQY101" s="456"/>
      <c r="AQZ101" s="441"/>
      <c r="ARA101" s="441"/>
      <c r="ARB101" s="441"/>
      <c r="ARC101" s="441"/>
      <c r="ARD101" s="441"/>
      <c r="ARE101" s="441"/>
      <c r="ARF101" s="441"/>
      <c r="ARG101" s="441"/>
      <c r="ARH101" s="441"/>
      <c r="ARI101" s="441"/>
      <c r="ARJ101" s="441"/>
      <c r="ARK101" s="441"/>
      <c r="ARL101" s="442"/>
      <c r="ARN101" s="456"/>
      <c r="ARO101" s="441"/>
      <c r="ARP101" s="441"/>
      <c r="ARQ101" s="441"/>
      <c r="ARR101" s="441"/>
      <c r="ARS101" s="441"/>
      <c r="ART101" s="441"/>
      <c r="ARU101" s="441"/>
      <c r="ARV101" s="441"/>
      <c r="ARW101" s="441"/>
      <c r="ARX101" s="441"/>
      <c r="ARY101" s="441"/>
      <c r="ARZ101" s="441"/>
      <c r="ASA101" s="442"/>
      <c r="ASC101" s="456"/>
      <c r="ASD101" s="441"/>
      <c r="ASE101" s="441"/>
      <c r="ASF101" s="441"/>
      <c r="ASG101" s="441"/>
      <c r="ASH101" s="441"/>
      <c r="ASI101" s="441"/>
      <c r="ASJ101" s="441"/>
      <c r="ASK101" s="441"/>
      <c r="ASL101" s="441"/>
      <c r="ASM101" s="441"/>
      <c r="ASN101" s="441"/>
      <c r="ASO101" s="441"/>
      <c r="ASP101" s="442"/>
      <c r="ASR101" s="456"/>
      <c r="ASS101" s="441"/>
      <c r="AST101" s="441"/>
      <c r="ASU101" s="441"/>
      <c r="ASV101" s="441"/>
      <c r="ASW101" s="441"/>
      <c r="ASX101" s="441"/>
      <c r="ASY101" s="441"/>
      <c r="ASZ101" s="441"/>
      <c r="ATA101" s="441"/>
      <c r="ATB101" s="441"/>
      <c r="ATC101" s="441"/>
      <c r="ATD101" s="441"/>
      <c r="ATE101" s="442"/>
      <c r="ATG101" s="456"/>
      <c r="ATH101" s="441"/>
      <c r="ATI101" s="441"/>
      <c r="ATJ101" s="441"/>
      <c r="ATK101" s="441"/>
      <c r="ATL101" s="441"/>
      <c r="ATM101" s="441"/>
      <c r="ATN101" s="441"/>
      <c r="ATO101" s="441"/>
      <c r="ATP101" s="441"/>
      <c r="ATQ101" s="441"/>
      <c r="ATR101" s="441"/>
      <c r="ATS101" s="441"/>
      <c r="ATT101" s="442"/>
      <c r="ATV101" s="456"/>
      <c r="ATW101" s="441"/>
      <c r="ATX101" s="441"/>
      <c r="ATY101" s="441"/>
      <c r="ATZ101" s="441"/>
      <c r="AUA101" s="441"/>
      <c r="AUB101" s="441"/>
      <c r="AUC101" s="441"/>
      <c r="AUD101" s="441"/>
      <c r="AUE101" s="441"/>
      <c r="AUF101" s="441"/>
      <c r="AUG101" s="441"/>
      <c r="AUH101" s="441"/>
      <c r="AUI101" s="442"/>
      <c r="AUK101" s="456"/>
      <c r="AUL101" s="441"/>
      <c r="AUM101" s="441"/>
      <c r="AUN101" s="441"/>
      <c r="AUO101" s="441"/>
      <c r="AUP101" s="441"/>
      <c r="AUQ101" s="441"/>
      <c r="AUR101" s="441"/>
      <c r="AUS101" s="441"/>
      <c r="AUT101" s="441"/>
      <c r="AUU101" s="441"/>
      <c r="AUV101" s="441"/>
      <c r="AUW101" s="441"/>
      <c r="AUX101" s="442"/>
      <c r="AUZ101" s="456"/>
      <c r="AVA101" s="441"/>
      <c r="AVB101" s="441"/>
      <c r="AVC101" s="441"/>
      <c r="AVD101" s="441"/>
      <c r="AVE101" s="441"/>
      <c r="AVF101" s="441"/>
      <c r="AVG101" s="441"/>
      <c r="AVH101" s="441"/>
      <c r="AVI101" s="441"/>
      <c r="AVJ101" s="441"/>
      <c r="AVK101" s="441"/>
      <c r="AVL101" s="441"/>
      <c r="AVM101" s="442"/>
      <c r="AVO101" s="456"/>
      <c r="AVP101" s="441"/>
      <c r="AVQ101" s="441"/>
      <c r="AVR101" s="441"/>
      <c r="AVS101" s="441"/>
      <c r="AVT101" s="441"/>
      <c r="AVU101" s="441"/>
      <c r="AVV101" s="441"/>
      <c r="AVW101" s="441"/>
      <c r="AVX101" s="441"/>
      <c r="AVY101" s="441"/>
      <c r="AVZ101" s="441"/>
      <c r="AWA101" s="441"/>
      <c r="AWB101" s="442"/>
      <c r="AWD101" s="456"/>
      <c r="AWE101" s="441"/>
      <c r="AWF101" s="441"/>
      <c r="AWG101" s="441"/>
      <c r="AWH101" s="441"/>
      <c r="AWI101" s="441"/>
      <c r="AWJ101" s="441"/>
      <c r="AWK101" s="441"/>
      <c r="AWL101" s="441"/>
      <c r="AWM101" s="441"/>
      <c r="AWN101" s="441"/>
      <c r="AWO101" s="441"/>
      <c r="AWP101" s="441"/>
      <c r="AWQ101" s="442"/>
      <c r="AWS101" s="456"/>
      <c r="AWT101" s="441"/>
      <c r="AWU101" s="441"/>
      <c r="AWV101" s="441"/>
      <c r="AWW101" s="441"/>
      <c r="AWX101" s="441"/>
      <c r="AWY101" s="441"/>
      <c r="AWZ101" s="441"/>
      <c r="AXA101" s="441"/>
      <c r="AXB101" s="441"/>
      <c r="AXC101" s="441"/>
      <c r="AXD101" s="441"/>
      <c r="AXE101" s="441"/>
      <c r="AXF101" s="442"/>
      <c r="AXH101" s="456"/>
      <c r="AXI101" s="441"/>
      <c r="AXJ101" s="441"/>
      <c r="AXK101" s="441"/>
      <c r="AXL101" s="441"/>
      <c r="AXM101" s="441"/>
      <c r="AXN101" s="441"/>
      <c r="AXO101" s="441"/>
      <c r="AXP101" s="441"/>
      <c r="AXQ101" s="441"/>
      <c r="AXR101" s="441"/>
      <c r="AXS101" s="441"/>
      <c r="AXT101" s="441"/>
      <c r="AXU101" s="442"/>
      <c r="AXW101" s="456"/>
      <c r="AXX101" s="441"/>
      <c r="AXY101" s="441"/>
      <c r="AXZ101" s="441"/>
      <c r="AYA101" s="441"/>
      <c r="AYB101" s="441"/>
      <c r="AYC101" s="441"/>
      <c r="AYD101" s="441"/>
      <c r="AYE101" s="441"/>
      <c r="AYF101" s="441"/>
      <c r="AYG101" s="441"/>
      <c r="AYH101" s="441"/>
      <c r="AYI101" s="441"/>
      <c r="AYJ101" s="442"/>
      <c r="AYL101" s="456"/>
      <c r="AYM101" s="441"/>
      <c r="AYN101" s="441"/>
      <c r="AYO101" s="441"/>
      <c r="AYP101" s="441"/>
      <c r="AYQ101" s="441"/>
      <c r="AYR101" s="441"/>
      <c r="AYS101" s="441"/>
      <c r="AYT101" s="441"/>
      <c r="AYU101" s="441"/>
      <c r="AYV101" s="441"/>
      <c r="AYW101" s="441"/>
      <c r="AYX101" s="441"/>
      <c r="AYY101" s="442"/>
      <c r="AZA101" s="456"/>
      <c r="AZB101" s="441"/>
      <c r="AZC101" s="441"/>
      <c r="AZD101" s="441"/>
      <c r="AZE101" s="441"/>
      <c r="AZF101" s="441"/>
      <c r="AZG101" s="441"/>
      <c r="AZH101" s="441"/>
      <c r="AZI101" s="441"/>
      <c r="AZJ101" s="441"/>
      <c r="AZK101" s="441"/>
      <c r="AZL101" s="441"/>
      <c r="AZM101" s="441"/>
      <c r="AZN101" s="442"/>
      <c r="AZP101" s="456"/>
      <c r="AZQ101" s="441"/>
      <c r="AZR101" s="441"/>
      <c r="AZS101" s="441"/>
      <c r="AZT101" s="441"/>
      <c r="AZU101" s="441"/>
      <c r="AZV101" s="441"/>
      <c r="AZW101" s="441"/>
      <c r="AZX101" s="441"/>
      <c r="AZY101" s="441"/>
      <c r="AZZ101" s="441"/>
      <c r="BAA101" s="441"/>
      <c r="BAB101" s="441"/>
      <c r="BAC101" s="442"/>
      <c r="BAE101" s="456"/>
      <c r="BAF101" s="441"/>
      <c r="BAG101" s="441"/>
      <c r="BAH101" s="441"/>
      <c r="BAI101" s="441"/>
      <c r="BAJ101" s="441"/>
      <c r="BAK101" s="441"/>
      <c r="BAL101" s="441"/>
      <c r="BAM101" s="441"/>
      <c r="BAN101" s="441"/>
      <c r="BAO101" s="441"/>
      <c r="BAP101" s="441"/>
      <c r="BAQ101" s="441"/>
      <c r="BAR101" s="442"/>
      <c r="BAT101" s="456"/>
      <c r="BAU101" s="441"/>
      <c r="BAV101" s="441"/>
      <c r="BAW101" s="441"/>
      <c r="BAX101" s="441"/>
      <c r="BAY101" s="441"/>
      <c r="BAZ101" s="441"/>
      <c r="BBA101" s="441"/>
      <c r="BBB101" s="441"/>
      <c r="BBC101" s="441"/>
      <c r="BBD101" s="441"/>
      <c r="BBE101" s="441"/>
      <c r="BBF101" s="441"/>
      <c r="BBG101" s="442"/>
      <c r="BBI101" s="456"/>
      <c r="BBJ101" s="441"/>
      <c r="BBK101" s="441"/>
      <c r="BBL101" s="441"/>
      <c r="BBM101" s="441"/>
      <c r="BBN101" s="441"/>
      <c r="BBO101" s="441"/>
      <c r="BBP101" s="441"/>
      <c r="BBQ101" s="441"/>
      <c r="BBR101" s="441"/>
      <c r="BBS101" s="441"/>
      <c r="BBT101" s="441"/>
      <c r="BBU101" s="441"/>
      <c r="BBV101" s="442"/>
      <c r="BBX101" s="456"/>
      <c r="BBY101" s="441"/>
      <c r="BBZ101" s="441"/>
      <c r="BCA101" s="441"/>
      <c r="BCB101" s="441"/>
      <c r="BCC101" s="441"/>
      <c r="BCD101" s="441"/>
      <c r="BCE101" s="441"/>
      <c r="BCF101" s="441"/>
      <c r="BCG101" s="441"/>
      <c r="BCH101" s="441"/>
      <c r="BCI101" s="441"/>
      <c r="BCJ101" s="441"/>
      <c r="BCK101" s="442"/>
      <c r="BCM101" s="456"/>
      <c r="BCN101" s="441"/>
      <c r="BCO101" s="441"/>
      <c r="BCP101" s="441"/>
      <c r="BCQ101" s="441"/>
      <c r="BCR101" s="441"/>
      <c r="BCS101" s="441"/>
      <c r="BCT101" s="441"/>
      <c r="BCU101" s="441"/>
      <c r="BCV101" s="441"/>
      <c r="BCW101" s="441"/>
      <c r="BCX101" s="441"/>
      <c r="BCY101" s="441"/>
      <c r="BCZ101" s="442"/>
      <c r="BDB101" s="456"/>
      <c r="BDC101" s="441"/>
      <c r="BDD101" s="441"/>
      <c r="BDE101" s="441"/>
      <c r="BDF101" s="441"/>
      <c r="BDG101" s="441"/>
      <c r="BDH101" s="441"/>
      <c r="BDI101" s="441"/>
      <c r="BDJ101" s="441"/>
      <c r="BDK101" s="441"/>
      <c r="BDL101" s="441"/>
      <c r="BDM101" s="441"/>
      <c r="BDN101" s="441"/>
      <c r="BDO101" s="442"/>
      <c r="BDQ101" s="456"/>
      <c r="BDR101" s="441"/>
      <c r="BDS101" s="441"/>
      <c r="BDT101" s="441"/>
      <c r="BDU101" s="441"/>
      <c r="BDV101" s="441"/>
      <c r="BDW101" s="441"/>
      <c r="BDX101" s="441"/>
      <c r="BDY101" s="441"/>
      <c r="BDZ101" s="441"/>
      <c r="BEA101" s="441"/>
      <c r="BEB101" s="441"/>
      <c r="BEC101" s="441"/>
      <c r="BED101" s="442"/>
      <c r="BEF101" s="456"/>
      <c r="BEG101" s="441"/>
      <c r="BEH101" s="441"/>
      <c r="BEI101" s="441"/>
      <c r="BEJ101" s="441"/>
      <c r="BEK101" s="441"/>
      <c r="BEL101" s="441"/>
      <c r="BEM101" s="441"/>
      <c r="BEN101" s="441"/>
      <c r="BEO101" s="441"/>
      <c r="BEP101" s="441"/>
      <c r="BEQ101" s="441"/>
      <c r="BER101" s="441"/>
      <c r="BES101" s="442"/>
      <c r="BEU101" s="456"/>
      <c r="BEV101" s="441"/>
      <c r="BEW101" s="441"/>
      <c r="BEX101" s="441"/>
      <c r="BEY101" s="441"/>
      <c r="BEZ101" s="441"/>
      <c r="BFA101" s="441"/>
      <c r="BFB101" s="441"/>
      <c r="BFC101" s="441"/>
      <c r="BFD101" s="441"/>
      <c r="BFE101" s="441"/>
      <c r="BFF101" s="441"/>
      <c r="BFG101" s="441"/>
      <c r="BFH101" s="442"/>
      <c r="BFJ101" s="456"/>
      <c r="BFK101" s="441"/>
      <c r="BFL101" s="441"/>
      <c r="BFM101" s="441"/>
      <c r="BFN101" s="441"/>
      <c r="BFO101" s="441"/>
      <c r="BFP101" s="441"/>
      <c r="BFQ101" s="441"/>
      <c r="BFR101" s="441"/>
      <c r="BFS101" s="441"/>
      <c r="BFT101" s="441"/>
      <c r="BFU101" s="441"/>
      <c r="BFV101" s="441"/>
      <c r="BFW101" s="442"/>
      <c r="BFY101" s="456"/>
      <c r="BFZ101" s="441"/>
      <c r="BGA101" s="441"/>
      <c r="BGB101" s="441"/>
      <c r="BGC101" s="441"/>
      <c r="BGD101" s="441"/>
      <c r="BGE101" s="441"/>
      <c r="BGF101" s="441"/>
      <c r="BGG101" s="441"/>
      <c r="BGH101" s="441"/>
      <c r="BGI101" s="441"/>
      <c r="BGJ101" s="441"/>
      <c r="BGK101" s="441"/>
      <c r="BGL101" s="442"/>
      <c r="BGN101" s="456"/>
      <c r="BGO101" s="441"/>
      <c r="BGP101" s="441"/>
      <c r="BGQ101" s="441"/>
      <c r="BGR101" s="441"/>
      <c r="BGS101" s="441"/>
      <c r="BGT101" s="441"/>
      <c r="BGU101" s="441"/>
      <c r="BGV101" s="441"/>
      <c r="BGW101" s="441"/>
      <c r="BGX101" s="441"/>
      <c r="BGY101" s="441"/>
      <c r="BGZ101" s="441"/>
      <c r="BHA101" s="442"/>
      <c r="BHC101" s="456"/>
      <c r="BHD101" s="441"/>
      <c r="BHE101" s="441"/>
      <c r="BHF101" s="441"/>
      <c r="BHG101" s="441"/>
      <c r="BHH101" s="441"/>
      <c r="BHI101" s="441"/>
      <c r="BHJ101" s="441"/>
      <c r="BHK101" s="441"/>
      <c r="BHL101" s="441"/>
      <c r="BHM101" s="441"/>
      <c r="BHN101" s="441"/>
      <c r="BHO101" s="441"/>
      <c r="BHP101" s="442"/>
      <c r="BHR101" s="456"/>
      <c r="BHS101" s="441"/>
      <c r="BHT101" s="441"/>
      <c r="BHU101" s="441"/>
      <c r="BHV101" s="441"/>
      <c r="BHW101" s="441"/>
      <c r="BHX101" s="441"/>
      <c r="BHY101" s="441"/>
      <c r="BHZ101" s="441"/>
      <c r="BIA101" s="441"/>
      <c r="BIB101" s="441"/>
      <c r="BIC101" s="441"/>
      <c r="BID101" s="441"/>
      <c r="BIE101" s="442"/>
      <c r="BIG101" s="456"/>
      <c r="BIH101" s="441"/>
      <c r="BII101" s="441"/>
      <c r="BIJ101" s="441"/>
      <c r="BIK101" s="441"/>
      <c r="BIL101" s="441"/>
      <c r="BIM101" s="441"/>
      <c r="BIN101" s="441"/>
      <c r="BIO101" s="441"/>
      <c r="BIP101" s="441"/>
      <c r="BIQ101" s="441"/>
      <c r="BIR101" s="441"/>
      <c r="BIS101" s="441"/>
      <c r="BIT101" s="442"/>
      <c r="BIV101" s="456"/>
      <c r="BIW101" s="441"/>
      <c r="BIX101" s="441"/>
      <c r="BIY101" s="441"/>
      <c r="BIZ101" s="441"/>
      <c r="BJA101" s="441"/>
      <c r="BJB101" s="441"/>
      <c r="BJC101" s="441"/>
      <c r="BJD101" s="441"/>
      <c r="BJE101" s="441"/>
      <c r="BJF101" s="441"/>
      <c r="BJG101" s="441"/>
      <c r="BJH101" s="441"/>
      <c r="BJI101" s="442"/>
      <c r="BJK101" s="456"/>
      <c r="BJL101" s="441"/>
      <c r="BJM101" s="441"/>
      <c r="BJN101" s="441"/>
      <c r="BJO101" s="441"/>
      <c r="BJP101" s="441"/>
      <c r="BJQ101" s="441"/>
      <c r="BJR101" s="441"/>
      <c r="BJS101" s="441"/>
      <c r="BJT101" s="441"/>
      <c r="BJU101" s="441"/>
      <c r="BJV101" s="441"/>
      <c r="BJW101" s="441"/>
      <c r="BJX101" s="442"/>
      <c r="BJZ101" s="456"/>
      <c r="BKA101" s="441"/>
      <c r="BKB101" s="441"/>
      <c r="BKC101" s="441"/>
      <c r="BKD101" s="441"/>
      <c r="BKE101" s="441"/>
      <c r="BKF101" s="441"/>
      <c r="BKG101" s="441"/>
      <c r="BKH101" s="441"/>
      <c r="BKI101" s="441"/>
      <c r="BKJ101" s="441"/>
      <c r="BKK101" s="441"/>
      <c r="BKL101" s="441"/>
      <c r="BKM101" s="442"/>
      <c r="BKO101" s="456"/>
      <c r="BKP101" s="441"/>
      <c r="BKQ101" s="441"/>
      <c r="BKR101" s="441"/>
      <c r="BKS101" s="441"/>
      <c r="BKT101" s="441"/>
      <c r="BKU101" s="441"/>
      <c r="BKV101" s="441"/>
      <c r="BKW101" s="441"/>
      <c r="BKX101" s="441"/>
      <c r="BKY101" s="441"/>
      <c r="BKZ101" s="441"/>
      <c r="BLA101" s="441"/>
      <c r="BLB101" s="442"/>
      <c r="BLD101" s="456"/>
      <c r="BLE101" s="441"/>
      <c r="BLF101" s="441"/>
      <c r="BLG101" s="441"/>
      <c r="BLH101" s="441"/>
      <c r="BLI101" s="441"/>
      <c r="BLJ101" s="441"/>
      <c r="BLK101" s="441"/>
      <c r="BLL101" s="441"/>
      <c r="BLM101" s="441"/>
      <c r="BLN101" s="441"/>
      <c r="BLO101" s="441"/>
      <c r="BLP101" s="441"/>
      <c r="BLQ101" s="442"/>
      <c r="BLS101" s="456"/>
      <c r="BLT101" s="441"/>
      <c r="BLU101" s="441"/>
      <c r="BLV101" s="441"/>
      <c r="BLW101" s="441"/>
      <c r="BLX101" s="441"/>
      <c r="BLY101" s="441"/>
      <c r="BLZ101" s="441"/>
      <c r="BMA101" s="441"/>
      <c r="BMB101" s="441"/>
      <c r="BMC101" s="441"/>
      <c r="BMD101" s="441"/>
      <c r="BME101" s="441"/>
      <c r="BMF101" s="442"/>
      <c r="BMH101" s="456"/>
      <c r="BMI101" s="441"/>
      <c r="BMJ101" s="441"/>
      <c r="BMK101" s="441"/>
      <c r="BML101" s="441"/>
      <c r="BMM101" s="441"/>
      <c r="BMN101" s="441"/>
      <c r="BMO101" s="441"/>
      <c r="BMP101" s="441"/>
      <c r="BMQ101" s="441"/>
      <c r="BMR101" s="441"/>
      <c r="BMS101" s="441"/>
      <c r="BMT101" s="441"/>
      <c r="BMU101" s="442"/>
      <c r="BMW101" s="456"/>
      <c r="BMX101" s="441"/>
      <c r="BMY101" s="441"/>
      <c r="BMZ101" s="441"/>
      <c r="BNA101" s="441"/>
      <c r="BNB101" s="441"/>
      <c r="BNC101" s="441"/>
      <c r="BND101" s="441"/>
      <c r="BNE101" s="441"/>
      <c r="BNF101" s="441"/>
      <c r="BNG101" s="441"/>
      <c r="BNH101" s="441"/>
      <c r="BNI101" s="441"/>
      <c r="BNJ101" s="442"/>
      <c r="BNL101" s="456"/>
      <c r="BNM101" s="441"/>
      <c r="BNN101" s="441"/>
      <c r="BNO101" s="441"/>
      <c r="BNP101" s="441"/>
      <c r="BNQ101" s="441"/>
      <c r="BNR101" s="441"/>
      <c r="BNS101" s="441"/>
      <c r="BNT101" s="441"/>
      <c r="BNU101" s="441"/>
      <c r="BNV101" s="441"/>
      <c r="BNW101" s="441"/>
      <c r="BNX101" s="441"/>
      <c r="BNY101" s="442"/>
      <c r="BOA101" s="456"/>
      <c r="BOB101" s="441"/>
      <c r="BOC101" s="441"/>
      <c r="BOD101" s="441"/>
      <c r="BOE101" s="441"/>
      <c r="BOF101" s="441"/>
      <c r="BOG101" s="441"/>
      <c r="BOH101" s="441"/>
      <c r="BOI101" s="441"/>
      <c r="BOJ101" s="441"/>
      <c r="BOK101" s="441"/>
      <c r="BOL101" s="441"/>
      <c r="BOM101" s="441"/>
      <c r="BON101" s="442"/>
      <c r="BOP101" s="456"/>
      <c r="BOQ101" s="441"/>
      <c r="BOR101" s="441"/>
      <c r="BOS101" s="441"/>
      <c r="BOT101" s="441"/>
      <c r="BOU101" s="441"/>
      <c r="BOV101" s="441"/>
      <c r="BOW101" s="441"/>
      <c r="BOX101" s="441"/>
      <c r="BOY101" s="441"/>
      <c r="BOZ101" s="441"/>
      <c r="BPA101" s="441"/>
      <c r="BPB101" s="441"/>
      <c r="BPC101" s="442"/>
      <c r="BPE101" s="456"/>
      <c r="BPF101" s="441"/>
      <c r="BPG101" s="441"/>
      <c r="BPH101" s="441"/>
      <c r="BPI101" s="441"/>
      <c r="BPJ101" s="441"/>
      <c r="BPK101" s="441"/>
      <c r="BPL101" s="441"/>
      <c r="BPM101" s="441"/>
      <c r="BPN101" s="441"/>
      <c r="BPO101" s="441"/>
      <c r="BPP101" s="441"/>
      <c r="BPQ101" s="441"/>
      <c r="BPR101" s="442"/>
      <c r="BPT101" s="456"/>
      <c r="BPU101" s="441"/>
      <c r="BPV101" s="441"/>
      <c r="BPW101" s="441"/>
      <c r="BPX101" s="441"/>
      <c r="BPY101" s="441"/>
      <c r="BPZ101" s="441"/>
      <c r="BQA101" s="441"/>
      <c r="BQB101" s="441"/>
      <c r="BQC101" s="441"/>
      <c r="BQD101" s="441"/>
      <c r="BQE101" s="441"/>
      <c r="BQF101" s="441"/>
      <c r="BQG101" s="442"/>
      <c r="BQI101" s="456"/>
      <c r="BQJ101" s="441"/>
      <c r="BQK101" s="441"/>
      <c r="BQL101" s="441"/>
      <c r="BQM101" s="441"/>
      <c r="BQN101" s="441"/>
      <c r="BQO101" s="441"/>
      <c r="BQP101" s="441"/>
      <c r="BQQ101" s="441"/>
      <c r="BQR101" s="441"/>
      <c r="BQS101" s="441"/>
      <c r="BQT101" s="441"/>
      <c r="BQU101" s="441"/>
      <c r="BQV101" s="442"/>
      <c r="BQX101" s="456"/>
      <c r="BQY101" s="441"/>
      <c r="BQZ101" s="441"/>
      <c r="BRA101" s="441"/>
      <c r="BRB101" s="441"/>
      <c r="BRC101" s="441"/>
      <c r="BRD101" s="441"/>
      <c r="BRE101" s="441"/>
      <c r="BRF101" s="441"/>
      <c r="BRG101" s="441"/>
      <c r="BRH101" s="441"/>
      <c r="BRI101" s="441"/>
      <c r="BRJ101" s="441"/>
      <c r="BRK101" s="442"/>
      <c r="BRM101" s="456"/>
      <c r="BRN101" s="441"/>
      <c r="BRO101" s="441"/>
      <c r="BRP101" s="441"/>
      <c r="BRQ101" s="441"/>
      <c r="BRR101" s="441"/>
      <c r="BRS101" s="441"/>
      <c r="BRT101" s="441"/>
      <c r="BRU101" s="441"/>
      <c r="BRV101" s="441"/>
      <c r="BRW101" s="441"/>
      <c r="BRX101" s="441"/>
      <c r="BRY101" s="441"/>
      <c r="BRZ101" s="442"/>
      <c r="BSB101" s="456"/>
      <c r="BSC101" s="441"/>
      <c r="BSD101" s="441"/>
      <c r="BSE101" s="441"/>
      <c r="BSF101" s="441"/>
      <c r="BSG101" s="441"/>
      <c r="BSH101" s="441"/>
      <c r="BSI101" s="441"/>
      <c r="BSJ101" s="441"/>
      <c r="BSK101" s="441"/>
      <c r="BSL101" s="441"/>
      <c r="BSM101" s="441"/>
      <c r="BSN101" s="441"/>
      <c r="BSO101" s="442"/>
      <c r="BSQ101" s="456"/>
      <c r="BSR101" s="441"/>
      <c r="BSS101" s="441"/>
      <c r="BST101" s="441"/>
      <c r="BSU101" s="441"/>
      <c r="BSV101" s="441"/>
      <c r="BSW101" s="441"/>
      <c r="BSX101" s="441"/>
      <c r="BSY101" s="441"/>
      <c r="BSZ101" s="441"/>
      <c r="BTA101" s="441"/>
      <c r="BTB101" s="441"/>
      <c r="BTC101" s="441"/>
      <c r="BTD101" s="442"/>
      <c r="BTF101" s="456"/>
      <c r="BTG101" s="441"/>
      <c r="BTH101" s="441"/>
      <c r="BTI101" s="441"/>
      <c r="BTJ101" s="441"/>
      <c r="BTK101" s="441"/>
      <c r="BTL101" s="441"/>
      <c r="BTM101" s="441"/>
      <c r="BTN101" s="441"/>
      <c r="BTO101" s="441"/>
      <c r="BTP101" s="441"/>
      <c r="BTQ101" s="441"/>
      <c r="BTR101" s="441"/>
      <c r="BTS101" s="442"/>
      <c r="BTU101" s="456"/>
      <c r="BTV101" s="441"/>
      <c r="BTW101" s="441"/>
      <c r="BTX101" s="441"/>
      <c r="BTY101" s="441"/>
      <c r="BTZ101" s="441"/>
      <c r="BUA101" s="441"/>
      <c r="BUB101" s="441"/>
      <c r="BUC101" s="441"/>
      <c r="BUD101" s="441"/>
      <c r="BUE101" s="441"/>
      <c r="BUF101" s="441"/>
      <c r="BUG101" s="441"/>
      <c r="BUH101" s="442"/>
      <c r="BUJ101" s="456"/>
      <c r="BUK101" s="441"/>
      <c r="BUL101" s="441"/>
      <c r="BUM101" s="441"/>
      <c r="BUN101" s="441"/>
      <c r="BUO101" s="441"/>
      <c r="BUP101" s="441"/>
      <c r="BUQ101" s="441"/>
      <c r="BUR101" s="441"/>
      <c r="BUS101" s="441"/>
      <c r="BUT101" s="441"/>
      <c r="BUU101" s="441"/>
      <c r="BUV101" s="441"/>
      <c r="BUW101" s="442"/>
      <c r="BUY101" s="456"/>
      <c r="BUZ101" s="441"/>
      <c r="BVA101" s="441"/>
      <c r="BVB101" s="441"/>
      <c r="BVC101" s="441"/>
      <c r="BVD101" s="441"/>
      <c r="BVE101" s="441"/>
      <c r="BVF101" s="441"/>
      <c r="BVG101" s="441"/>
      <c r="BVH101" s="441"/>
      <c r="BVI101" s="441"/>
      <c r="BVJ101" s="441"/>
      <c r="BVK101" s="441"/>
      <c r="BVL101" s="442"/>
      <c r="BVN101" s="456"/>
      <c r="BVO101" s="441"/>
      <c r="BVP101" s="441"/>
      <c r="BVQ101" s="441"/>
      <c r="BVR101" s="441"/>
      <c r="BVS101" s="441"/>
      <c r="BVT101" s="441"/>
      <c r="BVU101" s="441"/>
      <c r="BVV101" s="441"/>
      <c r="BVW101" s="441"/>
      <c r="BVX101" s="441"/>
      <c r="BVY101" s="441"/>
      <c r="BVZ101" s="441"/>
      <c r="BWA101" s="442"/>
    </row>
    <row r="102" spans="2:1951" ht="15" hidden="1" customHeight="1" x14ac:dyDescent="0.2">
      <c r="B102" s="444" t="s">
        <v>314</v>
      </c>
      <c r="C102" s="450">
        <f t="shared" ref="C102:P102" si="6501">SUM(C103+C107+C112)</f>
        <v>0</v>
      </c>
      <c r="D102" s="450">
        <f t="shared" si="6501"/>
        <v>0</v>
      </c>
      <c r="E102" s="450">
        <f t="shared" si="6501"/>
        <v>0</v>
      </c>
      <c r="F102" s="450">
        <f t="shared" si="6501"/>
        <v>0</v>
      </c>
      <c r="G102" s="450">
        <f t="shared" si="6501"/>
        <v>0</v>
      </c>
      <c r="H102" s="450">
        <f t="shared" si="6501"/>
        <v>0</v>
      </c>
      <c r="I102" s="450">
        <f t="shared" si="6501"/>
        <v>0</v>
      </c>
      <c r="J102" s="450">
        <f t="shared" si="6501"/>
        <v>0</v>
      </c>
      <c r="K102" s="450">
        <f t="shared" si="6501"/>
        <v>0</v>
      </c>
      <c r="L102" s="450">
        <f t="shared" si="6501"/>
        <v>0</v>
      </c>
      <c r="M102" s="450">
        <f t="shared" si="6501"/>
        <v>0</v>
      </c>
      <c r="N102" s="450">
        <f t="shared" si="6501"/>
        <v>0</v>
      </c>
      <c r="O102" s="462">
        <f t="shared" si="6501"/>
        <v>0</v>
      </c>
      <c r="P102" s="451">
        <f t="shared" si="6501"/>
        <v>0</v>
      </c>
      <c r="R102" s="457">
        <f t="shared" ref="R102:AE102" si="6502">SUM(R103+R107+R112)</f>
        <v>0</v>
      </c>
      <c r="S102" s="450">
        <f t="shared" si="6502"/>
        <v>0</v>
      </c>
      <c r="T102" s="450">
        <f t="shared" si="6502"/>
        <v>0</v>
      </c>
      <c r="U102" s="450">
        <f t="shared" si="6502"/>
        <v>0</v>
      </c>
      <c r="V102" s="450">
        <f t="shared" si="6502"/>
        <v>0</v>
      </c>
      <c r="W102" s="450">
        <f t="shared" si="6502"/>
        <v>0</v>
      </c>
      <c r="X102" s="450">
        <f t="shared" si="6502"/>
        <v>0</v>
      </c>
      <c r="Y102" s="450">
        <f t="shared" si="6502"/>
        <v>0</v>
      </c>
      <c r="Z102" s="450">
        <f t="shared" si="6502"/>
        <v>0</v>
      </c>
      <c r="AA102" s="450">
        <f t="shared" si="6502"/>
        <v>0</v>
      </c>
      <c r="AB102" s="450">
        <f t="shared" si="6502"/>
        <v>0</v>
      </c>
      <c r="AC102" s="450">
        <f t="shared" si="6502"/>
        <v>0</v>
      </c>
      <c r="AD102" s="462">
        <f t="shared" si="6502"/>
        <v>0</v>
      </c>
      <c r="AE102" s="451">
        <f t="shared" si="6502"/>
        <v>0</v>
      </c>
      <c r="AG102" s="457">
        <f t="shared" ref="AG102:AT102" si="6503">SUM(AG103+AG107+AG112)</f>
        <v>0</v>
      </c>
      <c r="AH102" s="450">
        <f t="shared" si="6503"/>
        <v>0</v>
      </c>
      <c r="AI102" s="450">
        <f t="shared" si="6503"/>
        <v>0</v>
      </c>
      <c r="AJ102" s="450">
        <f t="shared" si="6503"/>
        <v>0</v>
      </c>
      <c r="AK102" s="450">
        <f t="shared" si="6503"/>
        <v>0</v>
      </c>
      <c r="AL102" s="450">
        <f t="shared" si="6503"/>
        <v>0</v>
      </c>
      <c r="AM102" s="450">
        <f t="shared" si="6503"/>
        <v>0</v>
      </c>
      <c r="AN102" s="450">
        <f t="shared" si="6503"/>
        <v>0</v>
      </c>
      <c r="AO102" s="450">
        <f t="shared" si="6503"/>
        <v>0</v>
      </c>
      <c r="AP102" s="450">
        <f t="shared" si="6503"/>
        <v>0</v>
      </c>
      <c r="AQ102" s="450">
        <f t="shared" si="6503"/>
        <v>0</v>
      </c>
      <c r="AR102" s="450">
        <f t="shared" si="6503"/>
        <v>0</v>
      </c>
      <c r="AS102" s="462">
        <f t="shared" si="6503"/>
        <v>0</v>
      </c>
      <c r="AT102" s="451">
        <f t="shared" si="6503"/>
        <v>0</v>
      </c>
      <c r="AV102" s="457">
        <f t="shared" ref="AV102:BI102" si="6504">SUM(AV103+AV107+AV112)</f>
        <v>0</v>
      </c>
      <c r="AW102" s="450">
        <f t="shared" si="6504"/>
        <v>0</v>
      </c>
      <c r="AX102" s="450">
        <f t="shared" si="6504"/>
        <v>0</v>
      </c>
      <c r="AY102" s="450">
        <f t="shared" si="6504"/>
        <v>0</v>
      </c>
      <c r="AZ102" s="450">
        <f t="shared" si="6504"/>
        <v>0</v>
      </c>
      <c r="BA102" s="450">
        <f t="shared" si="6504"/>
        <v>0</v>
      </c>
      <c r="BB102" s="450">
        <f t="shared" si="6504"/>
        <v>0</v>
      </c>
      <c r="BC102" s="450">
        <f t="shared" si="6504"/>
        <v>0</v>
      </c>
      <c r="BD102" s="450">
        <f t="shared" si="6504"/>
        <v>0</v>
      </c>
      <c r="BE102" s="450">
        <f t="shared" si="6504"/>
        <v>0</v>
      </c>
      <c r="BF102" s="450">
        <f t="shared" si="6504"/>
        <v>0</v>
      </c>
      <c r="BG102" s="450">
        <f t="shared" si="6504"/>
        <v>0</v>
      </c>
      <c r="BH102" s="462">
        <f t="shared" si="6504"/>
        <v>0</v>
      </c>
      <c r="BI102" s="451">
        <f t="shared" si="6504"/>
        <v>0</v>
      </c>
      <c r="BK102" s="457">
        <f t="shared" ref="BK102:BX102" si="6505">SUM(BK103+BK107+BK112)</f>
        <v>0</v>
      </c>
      <c r="BL102" s="450">
        <f t="shared" si="6505"/>
        <v>0</v>
      </c>
      <c r="BM102" s="450">
        <f t="shared" si="6505"/>
        <v>0</v>
      </c>
      <c r="BN102" s="450">
        <f t="shared" si="6505"/>
        <v>0</v>
      </c>
      <c r="BO102" s="450">
        <f t="shared" si="6505"/>
        <v>0</v>
      </c>
      <c r="BP102" s="450">
        <f t="shared" si="6505"/>
        <v>0</v>
      </c>
      <c r="BQ102" s="450">
        <f t="shared" si="6505"/>
        <v>0</v>
      </c>
      <c r="BR102" s="450">
        <f t="shared" si="6505"/>
        <v>0</v>
      </c>
      <c r="BS102" s="450">
        <f t="shared" si="6505"/>
        <v>0</v>
      </c>
      <c r="BT102" s="450">
        <f t="shared" si="6505"/>
        <v>0</v>
      </c>
      <c r="BU102" s="450">
        <f t="shared" si="6505"/>
        <v>0</v>
      </c>
      <c r="BV102" s="450">
        <f t="shared" si="6505"/>
        <v>0</v>
      </c>
      <c r="BW102" s="462">
        <f t="shared" si="6505"/>
        <v>0</v>
      </c>
      <c r="BX102" s="451">
        <f t="shared" si="6505"/>
        <v>0</v>
      </c>
      <c r="BZ102" s="457">
        <f t="shared" ref="BZ102:CM102" si="6506">SUM(BZ103+BZ107+BZ112)</f>
        <v>0</v>
      </c>
      <c r="CA102" s="450">
        <f t="shared" si="6506"/>
        <v>0</v>
      </c>
      <c r="CB102" s="450">
        <f t="shared" si="6506"/>
        <v>0</v>
      </c>
      <c r="CC102" s="450">
        <f t="shared" si="6506"/>
        <v>0</v>
      </c>
      <c r="CD102" s="450">
        <f t="shared" si="6506"/>
        <v>0</v>
      </c>
      <c r="CE102" s="450">
        <f t="shared" si="6506"/>
        <v>0</v>
      </c>
      <c r="CF102" s="450">
        <f t="shared" si="6506"/>
        <v>0</v>
      </c>
      <c r="CG102" s="450">
        <f t="shared" si="6506"/>
        <v>0</v>
      </c>
      <c r="CH102" s="450">
        <f t="shared" si="6506"/>
        <v>0</v>
      </c>
      <c r="CI102" s="450">
        <f t="shared" si="6506"/>
        <v>0</v>
      </c>
      <c r="CJ102" s="450">
        <f t="shared" si="6506"/>
        <v>0</v>
      </c>
      <c r="CK102" s="450">
        <f t="shared" si="6506"/>
        <v>0</v>
      </c>
      <c r="CL102" s="462">
        <f t="shared" si="6506"/>
        <v>0</v>
      </c>
      <c r="CM102" s="451">
        <f t="shared" si="6506"/>
        <v>0</v>
      </c>
      <c r="CO102" s="457">
        <f t="shared" ref="CO102:DB102" si="6507">SUM(CO103+CO107+CO112)</f>
        <v>0</v>
      </c>
      <c r="CP102" s="450">
        <f t="shared" si="6507"/>
        <v>0</v>
      </c>
      <c r="CQ102" s="450">
        <f t="shared" si="6507"/>
        <v>0</v>
      </c>
      <c r="CR102" s="450">
        <f t="shared" si="6507"/>
        <v>0</v>
      </c>
      <c r="CS102" s="450">
        <f t="shared" si="6507"/>
        <v>0</v>
      </c>
      <c r="CT102" s="450">
        <f t="shared" si="6507"/>
        <v>0</v>
      </c>
      <c r="CU102" s="450">
        <f t="shared" si="6507"/>
        <v>0</v>
      </c>
      <c r="CV102" s="450">
        <f t="shared" si="6507"/>
        <v>0</v>
      </c>
      <c r="CW102" s="450">
        <f t="shared" si="6507"/>
        <v>0</v>
      </c>
      <c r="CX102" s="450">
        <f t="shared" si="6507"/>
        <v>0</v>
      </c>
      <c r="CY102" s="450">
        <f t="shared" si="6507"/>
        <v>0</v>
      </c>
      <c r="CZ102" s="450">
        <f t="shared" si="6507"/>
        <v>0</v>
      </c>
      <c r="DA102" s="462">
        <f t="shared" si="6507"/>
        <v>0</v>
      </c>
      <c r="DB102" s="451">
        <f t="shared" si="6507"/>
        <v>0</v>
      </c>
      <c r="DD102" s="457">
        <f t="shared" ref="DD102:DQ102" si="6508">SUM(DD103+DD107+DD112)</f>
        <v>0</v>
      </c>
      <c r="DE102" s="450">
        <f t="shared" si="6508"/>
        <v>0</v>
      </c>
      <c r="DF102" s="450">
        <f t="shared" si="6508"/>
        <v>0</v>
      </c>
      <c r="DG102" s="450">
        <f t="shared" si="6508"/>
        <v>0</v>
      </c>
      <c r="DH102" s="450">
        <f t="shared" si="6508"/>
        <v>0</v>
      </c>
      <c r="DI102" s="450">
        <f t="shared" si="6508"/>
        <v>0</v>
      </c>
      <c r="DJ102" s="450">
        <f t="shared" si="6508"/>
        <v>0</v>
      </c>
      <c r="DK102" s="450">
        <f t="shared" si="6508"/>
        <v>0</v>
      </c>
      <c r="DL102" s="450">
        <f t="shared" si="6508"/>
        <v>0</v>
      </c>
      <c r="DM102" s="450">
        <f t="shared" si="6508"/>
        <v>0</v>
      </c>
      <c r="DN102" s="450">
        <f t="shared" si="6508"/>
        <v>0</v>
      </c>
      <c r="DO102" s="450">
        <f t="shared" si="6508"/>
        <v>0</v>
      </c>
      <c r="DP102" s="462">
        <f t="shared" si="6508"/>
        <v>0</v>
      </c>
      <c r="DQ102" s="451">
        <f t="shared" si="6508"/>
        <v>0</v>
      </c>
      <c r="DS102" s="457">
        <f t="shared" ref="DS102:EF102" si="6509">SUM(DS103+DS107+DS112)</f>
        <v>0</v>
      </c>
      <c r="DT102" s="450">
        <f t="shared" si="6509"/>
        <v>0</v>
      </c>
      <c r="DU102" s="450">
        <f t="shared" si="6509"/>
        <v>0</v>
      </c>
      <c r="DV102" s="450">
        <f t="shared" si="6509"/>
        <v>0</v>
      </c>
      <c r="DW102" s="450">
        <f t="shared" si="6509"/>
        <v>0</v>
      </c>
      <c r="DX102" s="450">
        <f t="shared" si="6509"/>
        <v>0</v>
      </c>
      <c r="DY102" s="450">
        <f t="shared" si="6509"/>
        <v>0</v>
      </c>
      <c r="DZ102" s="450">
        <f t="shared" si="6509"/>
        <v>0</v>
      </c>
      <c r="EA102" s="450">
        <f t="shared" si="6509"/>
        <v>0</v>
      </c>
      <c r="EB102" s="450">
        <f t="shared" si="6509"/>
        <v>0</v>
      </c>
      <c r="EC102" s="450">
        <f t="shared" si="6509"/>
        <v>0</v>
      </c>
      <c r="ED102" s="450">
        <f t="shared" si="6509"/>
        <v>0</v>
      </c>
      <c r="EE102" s="462">
        <f t="shared" si="6509"/>
        <v>0</v>
      </c>
      <c r="EF102" s="451">
        <f t="shared" si="6509"/>
        <v>0</v>
      </c>
      <c r="EH102" s="457">
        <f t="shared" ref="EH102:EU102" si="6510">SUM(EH103+EH107+EH112)</f>
        <v>0</v>
      </c>
      <c r="EI102" s="450">
        <f t="shared" si="6510"/>
        <v>0</v>
      </c>
      <c r="EJ102" s="450">
        <f t="shared" si="6510"/>
        <v>0</v>
      </c>
      <c r="EK102" s="450">
        <f t="shared" si="6510"/>
        <v>0</v>
      </c>
      <c r="EL102" s="450">
        <f t="shared" si="6510"/>
        <v>0</v>
      </c>
      <c r="EM102" s="450">
        <f t="shared" si="6510"/>
        <v>0</v>
      </c>
      <c r="EN102" s="450">
        <f t="shared" si="6510"/>
        <v>0</v>
      </c>
      <c r="EO102" s="450">
        <f t="shared" si="6510"/>
        <v>0</v>
      </c>
      <c r="EP102" s="450">
        <f t="shared" si="6510"/>
        <v>0</v>
      </c>
      <c r="EQ102" s="450">
        <f t="shared" si="6510"/>
        <v>0</v>
      </c>
      <c r="ER102" s="450">
        <f t="shared" si="6510"/>
        <v>0</v>
      </c>
      <c r="ES102" s="450">
        <f t="shared" si="6510"/>
        <v>0</v>
      </c>
      <c r="ET102" s="462">
        <f t="shared" si="6510"/>
        <v>0</v>
      </c>
      <c r="EU102" s="451">
        <f t="shared" si="6510"/>
        <v>0</v>
      </c>
      <c r="EW102" s="457">
        <f t="shared" ref="EW102:FJ102" si="6511">SUM(EW103+EW107+EW112)</f>
        <v>0</v>
      </c>
      <c r="EX102" s="450">
        <f t="shared" si="6511"/>
        <v>0</v>
      </c>
      <c r="EY102" s="450">
        <f t="shared" si="6511"/>
        <v>0</v>
      </c>
      <c r="EZ102" s="450">
        <f t="shared" si="6511"/>
        <v>0</v>
      </c>
      <c r="FA102" s="450">
        <f t="shared" si="6511"/>
        <v>0</v>
      </c>
      <c r="FB102" s="450">
        <f t="shared" si="6511"/>
        <v>0</v>
      </c>
      <c r="FC102" s="450">
        <f t="shared" si="6511"/>
        <v>0</v>
      </c>
      <c r="FD102" s="450">
        <f t="shared" si="6511"/>
        <v>0</v>
      </c>
      <c r="FE102" s="450">
        <f t="shared" si="6511"/>
        <v>0</v>
      </c>
      <c r="FF102" s="450">
        <f t="shared" si="6511"/>
        <v>0</v>
      </c>
      <c r="FG102" s="450">
        <f t="shared" si="6511"/>
        <v>0</v>
      </c>
      <c r="FH102" s="450">
        <f t="shared" si="6511"/>
        <v>0</v>
      </c>
      <c r="FI102" s="462">
        <f t="shared" si="6511"/>
        <v>0</v>
      </c>
      <c r="FJ102" s="451">
        <f t="shared" si="6511"/>
        <v>0</v>
      </c>
      <c r="FL102" s="457">
        <f t="shared" ref="FL102:FY102" si="6512">SUM(FL103+FL107+FL112)</f>
        <v>0</v>
      </c>
      <c r="FM102" s="450">
        <f t="shared" si="6512"/>
        <v>0</v>
      </c>
      <c r="FN102" s="450">
        <f t="shared" si="6512"/>
        <v>0</v>
      </c>
      <c r="FO102" s="450">
        <f t="shared" si="6512"/>
        <v>0</v>
      </c>
      <c r="FP102" s="450">
        <f t="shared" si="6512"/>
        <v>0</v>
      </c>
      <c r="FQ102" s="450">
        <f t="shared" si="6512"/>
        <v>0</v>
      </c>
      <c r="FR102" s="450">
        <f t="shared" si="6512"/>
        <v>0</v>
      </c>
      <c r="FS102" s="450">
        <f t="shared" si="6512"/>
        <v>0</v>
      </c>
      <c r="FT102" s="450">
        <f t="shared" si="6512"/>
        <v>0</v>
      </c>
      <c r="FU102" s="450">
        <f t="shared" si="6512"/>
        <v>0</v>
      </c>
      <c r="FV102" s="450">
        <f t="shared" si="6512"/>
        <v>0</v>
      </c>
      <c r="FW102" s="450">
        <f t="shared" si="6512"/>
        <v>0</v>
      </c>
      <c r="FX102" s="462">
        <f t="shared" si="6512"/>
        <v>0</v>
      </c>
      <c r="FY102" s="451">
        <f t="shared" si="6512"/>
        <v>0</v>
      </c>
      <c r="GA102" s="457">
        <f t="shared" ref="GA102:GN102" si="6513">SUM(GA103+GA107+GA112)</f>
        <v>0</v>
      </c>
      <c r="GB102" s="450">
        <f t="shared" si="6513"/>
        <v>0</v>
      </c>
      <c r="GC102" s="450">
        <f t="shared" si="6513"/>
        <v>0</v>
      </c>
      <c r="GD102" s="450">
        <f t="shared" si="6513"/>
        <v>0</v>
      </c>
      <c r="GE102" s="450">
        <f t="shared" si="6513"/>
        <v>0</v>
      </c>
      <c r="GF102" s="450">
        <f t="shared" si="6513"/>
        <v>0</v>
      </c>
      <c r="GG102" s="450">
        <f t="shared" si="6513"/>
        <v>0</v>
      </c>
      <c r="GH102" s="450">
        <f t="shared" si="6513"/>
        <v>0</v>
      </c>
      <c r="GI102" s="450">
        <f t="shared" si="6513"/>
        <v>0</v>
      </c>
      <c r="GJ102" s="450">
        <f t="shared" si="6513"/>
        <v>0</v>
      </c>
      <c r="GK102" s="450">
        <f t="shared" si="6513"/>
        <v>0</v>
      </c>
      <c r="GL102" s="450">
        <f t="shared" si="6513"/>
        <v>0</v>
      </c>
      <c r="GM102" s="462">
        <f t="shared" si="6513"/>
        <v>0</v>
      </c>
      <c r="GN102" s="451">
        <f t="shared" si="6513"/>
        <v>0</v>
      </c>
      <c r="GP102" s="457">
        <f t="shared" ref="GP102:HC102" si="6514">SUM(GP103+GP107+GP112)</f>
        <v>0</v>
      </c>
      <c r="GQ102" s="450">
        <f t="shared" si="6514"/>
        <v>0</v>
      </c>
      <c r="GR102" s="450">
        <f t="shared" si="6514"/>
        <v>0</v>
      </c>
      <c r="GS102" s="450">
        <f t="shared" si="6514"/>
        <v>0</v>
      </c>
      <c r="GT102" s="450">
        <f t="shared" si="6514"/>
        <v>0</v>
      </c>
      <c r="GU102" s="450">
        <f t="shared" si="6514"/>
        <v>0</v>
      </c>
      <c r="GV102" s="450">
        <f t="shared" si="6514"/>
        <v>0</v>
      </c>
      <c r="GW102" s="450">
        <f t="shared" si="6514"/>
        <v>0</v>
      </c>
      <c r="GX102" s="450">
        <f t="shared" si="6514"/>
        <v>0</v>
      </c>
      <c r="GY102" s="450">
        <f t="shared" si="6514"/>
        <v>0</v>
      </c>
      <c r="GZ102" s="450">
        <f t="shared" si="6514"/>
        <v>0</v>
      </c>
      <c r="HA102" s="450">
        <f t="shared" si="6514"/>
        <v>0</v>
      </c>
      <c r="HB102" s="462">
        <f t="shared" si="6514"/>
        <v>0</v>
      </c>
      <c r="HC102" s="451">
        <f t="shared" si="6514"/>
        <v>0</v>
      </c>
      <c r="HE102" s="457">
        <f t="shared" ref="HE102:HR102" si="6515">SUM(HE103+HE107+HE112)</f>
        <v>0</v>
      </c>
      <c r="HF102" s="450">
        <f t="shared" si="6515"/>
        <v>0</v>
      </c>
      <c r="HG102" s="450">
        <f t="shared" si="6515"/>
        <v>0</v>
      </c>
      <c r="HH102" s="450">
        <f t="shared" si="6515"/>
        <v>0</v>
      </c>
      <c r="HI102" s="450">
        <f t="shared" si="6515"/>
        <v>0</v>
      </c>
      <c r="HJ102" s="450">
        <f t="shared" si="6515"/>
        <v>0</v>
      </c>
      <c r="HK102" s="450">
        <f t="shared" si="6515"/>
        <v>0</v>
      </c>
      <c r="HL102" s="450">
        <f t="shared" si="6515"/>
        <v>0</v>
      </c>
      <c r="HM102" s="450">
        <f t="shared" si="6515"/>
        <v>0</v>
      </c>
      <c r="HN102" s="450">
        <f t="shared" si="6515"/>
        <v>0</v>
      </c>
      <c r="HO102" s="450">
        <f t="shared" si="6515"/>
        <v>0</v>
      </c>
      <c r="HP102" s="450">
        <f t="shared" si="6515"/>
        <v>0</v>
      </c>
      <c r="HQ102" s="462">
        <f t="shared" si="6515"/>
        <v>0</v>
      </c>
      <c r="HR102" s="451">
        <f t="shared" si="6515"/>
        <v>0</v>
      </c>
      <c r="HT102" s="457">
        <f t="shared" ref="HT102:IG102" si="6516">SUM(HT103+HT107+HT112)</f>
        <v>0</v>
      </c>
      <c r="HU102" s="450">
        <f t="shared" si="6516"/>
        <v>0</v>
      </c>
      <c r="HV102" s="450">
        <f t="shared" si="6516"/>
        <v>0</v>
      </c>
      <c r="HW102" s="450">
        <f t="shared" si="6516"/>
        <v>0</v>
      </c>
      <c r="HX102" s="450">
        <f t="shared" si="6516"/>
        <v>0</v>
      </c>
      <c r="HY102" s="450">
        <f t="shared" si="6516"/>
        <v>0</v>
      </c>
      <c r="HZ102" s="450">
        <f t="shared" si="6516"/>
        <v>0</v>
      </c>
      <c r="IA102" s="450">
        <f t="shared" si="6516"/>
        <v>0</v>
      </c>
      <c r="IB102" s="450">
        <f t="shared" si="6516"/>
        <v>0</v>
      </c>
      <c r="IC102" s="450">
        <f t="shared" si="6516"/>
        <v>0</v>
      </c>
      <c r="ID102" s="450">
        <f t="shared" si="6516"/>
        <v>0</v>
      </c>
      <c r="IE102" s="450">
        <f t="shared" si="6516"/>
        <v>0</v>
      </c>
      <c r="IF102" s="462">
        <f t="shared" si="6516"/>
        <v>0</v>
      </c>
      <c r="IG102" s="451">
        <f t="shared" si="6516"/>
        <v>0</v>
      </c>
      <c r="II102" s="457">
        <f t="shared" ref="II102:IV102" si="6517">SUM(II103+II107+II112)</f>
        <v>0</v>
      </c>
      <c r="IJ102" s="450">
        <f t="shared" si="6517"/>
        <v>0</v>
      </c>
      <c r="IK102" s="450">
        <f t="shared" si="6517"/>
        <v>0</v>
      </c>
      <c r="IL102" s="450">
        <f t="shared" si="6517"/>
        <v>0</v>
      </c>
      <c r="IM102" s="450">
        <f t="shared" si="6517"/>
        <v>0</v>
      </c>
      <c r="IN102" s="450">
        <f t="shared" si="6517"/>
        <v>0</v>
      </c>
      <c r="IO102" s="450">
        <f t="shared" si="6517"/>
        <v>0</v>
      </c>
      <c r="IP102" s="450">
        <f t="shared" si="6517"/>
        <v>0</v>
      </c>
      <c r="IQ102" s="450">
        <f t="shared" si="6517"/>
        <v>0</v>
      </c>
      <c r="IR102" s="450">
        <f t="shared" si="6517"/>
        <v>0</v>
      </c>
      <c r="IS102" s="450">
        <f t="shared" si="6517"/>
        <v>0</v>
      </c>
      <c r="IT102" s="450">
        <f t="shared" si="6517"/>
        <v>0</v>
      </c>
      <c r="IU102" s="462">
        <f t="shared" si="6517"/>
        <v>0</v>
      </c>
      <c r="IV102" s="451">
        <f t="shared" si="6517"/>
        <v>0</v>
      </c>
      <c r="IX102" s="457">
        <f t="shared" ref="IX102:JK102" si="6518">SUM(IX103+IX107+IX112)</f>
        <v>0</v>
      </c>
      <c r="IY102" s="450">
        <f t="shared" si="6518"/>
        <v>0</v>
      </c>
      <c r="IZ102" s="450">
        <f t="shared" si="6518"/>
        <v>0</v>
      </c>
      <c r="JA102" s="450">
        <f t="shared" si="6518"/>
        <v>0</v>
      </c>
      <c r="JB102" s="450">
        <f t="shared" si="6518"/>
        <v>0</v>
      </c>
      <c r="JC102" s="450">
        <f t="shared" si="6518"/>
        <v>0</v>
      </c>
      <c r="JD102" s="450">
        <f t="shared" si="6518"/>
        <v>0</v>
      </c>
      <c r="JE102" s="450">
        <f t="shared" si="6518"/>
        <v>0</v>
      </c>
      <c r="JF102" s="450">
        <f t="shared" si="6518"/>
        <v>0</v>
      </c>
      <c r="JG102" s="450">
        <f t="shared" si="6518"/>
        <v>0</v>
      </c>
      <c r="JH102" s="450">
        <f t="shared" si="6518"/>
        <v>0</v>
      </c>
      <c r="JI102" s="450">
        <f t="shared" si="6518"/>
        <v>0</v>
      </c>
      <c r="JJ102" s="462">
        <f t="shared" si="6518"/>
        <v>0</v>
      </c>
      <c r="JK102" s="451">
        <f t="shared" si="6518"/>
        <v>0</v>
      </c>
      <c r="JM102" s="457">
        <f t="shared" ref="JM102:JZ102" si="6519">SUM(JM103+JM107+JM112)</f>
        <v>0</v>
      </c>
      <c r="JN102" s="450">
        <f t="shared" si="6519"/>
        <v>0</v>
      </c>
      <c r="JO102" s="450">
        <f t="shared" si="6519"/>
        <v>0</v>
      </c>
      <c r="JP102" s="450">
        <f t="shared" si="6519"/>
        <v>0</v>
      </c>
      <c r="JQ102" s="450">
        <f t="shared" si="6519"/>
        <v>0</v>
      </c>
      <c r="JR102" s="450">
        <f t="shared" si="6519"/>
        <v>0</v>
      </c>
      <c r="JS102" s="450">
        <f t="shared" si="6519"/>
        <v>0</v>
      </c>
      <c r="JT102" s="450">
        <f t="shared" si="6519"/>
        <v>0</v>
      </c>
      <c r="JU102" s="450">
        <f t="shared" si="6519"/>
        <v>0</v>
      </c>
      <c r="JV102" s="450">
        <f t="shared" si="6519"/>
        <v>0</v>
      </c>
      <c r="JW102" s="450">
        <f t="shared" si="6519"/>
        <v>0</v>
      </c>
      <c r="JX102" s="450">
        <f t="shared" si="6519"/>
        <v>0</v>
      </c>
      <c r="JY102" s="462">
        <f t="shared" si="6519"/>
        <v>0</v>
      </c>
      <c r="JZ102" s="451">
        <f t="shared" si="6519"/>
        <v>0</v>
      </c>
      <c r="KB102" s="457">
        <f t="shared" ref="KB102:KO102" si="6520">SUM(KB103+KB107+KB112)</f>
        <v>0</v>
      </c>
      <c r="KC102" s="450">
        <f t="shared" si="6520"/>
        <v>0</v>
      </c>
      <c r="KD102" s="450">
        <f t="shared" si="6520"/>
        <v>0</v>
      </c>
      <c r="KE102" s="450">
        <f t="shared" si="6520"/>
        <v>0</v>
      </c>
      <c r="KF102" s="450">
        <f t="shared" si="6520"/>
        <v>0</v>
      </c>
      <c r="KG102" s="450">
        <f t="shared" si="6520"/>
        <v>0</v>
      </c>
      <c r="KH102" s="450">
        <f t="shared" si="6520"/>
        <v>0</v>
      </c>
      <c r="KI102" s="450">
        <f t="shared" si="6520"/>
        <v>0</v>
      </c>
      <c r="KJ102" s="450">
        <f t="shared" si="6520"/>
        <v>0</v>
      </c>
      <c r="KK102" s="450">
        <f t="shared" si="6520"/>
        <v>0</v>
      </c>
      <c r="KL102" s="450">
        <f t="shared" si="6520"/>
        <v>0</v>
      </c>
      <c r="KM102" s="450">
        <f t="shared" si="6520"/>
        <v>0</v>
      </c>
      <c r="KN102" s="462">
        <f t="shared" si="6520"/>
        <v>0</v>
      </c>
      <c r="KO102" s="451">
        <f t="shared" si="6520"/>
        <v>0</v>
      </c>
      <c r="KQ102" s="457">
        <f t="shared" ref="KQ102:LD102" si="6521">SUM(KQ103+KQ107+KQ112)</f>
        <v>0</v>
      </c>
      <c r="KR102" s="450">
        <f t="shared" si="6521"/>
        <v>0</v>
      </c>
      <c r="KS102" s="450">
        <f t="shared" si="6521"/>
        <v>0</v>
      </c>
      <c r="KT102" s="450">
        <f t="shared" si="6521"/>
        <v>0</v>
      </c>
      <c r="KU102" s="450">
        <f t="shared" si="6521"/>
        <v>0</v>
      </c>
      <c r="KV102" s="450">
        <f t="shared" si="6521"/>
        <v>0</v>
      </c>
      <c r="KW102" s="450">
        <f t="shared" si="6521"/>
        <v>0</v>
      </c>
      <c r="KX102" s="450">
        <f t="shared" si="6521"/>
        <v>0</v>
      </c>
      <c r="KY102" s="450">
        <f t="shared" si="6521"/>
        <v>0</v>
      </c>
      <c r="KZ102" s="450">
        <f t="shared" si="6521"/>
        <v>0</v>
      </c>
      <c r="LA102" s="450">
        <f t="shared" si="6521"/>
        <v>0</v>
      </c>
      <c r="LB102" s="450">
        <f t="shared" si="6521"/>
        <v>0</v>
      </c>
      <c r="LC102" s="462">
        <f t="shared" si="6521"/>
        <v>0</v>
      </c>
      <c r="LD102" s="451">
        <f t="shared" si="6521"/>
        <v>0</v>
      </c>
      <c r="LF102" s="457">
        <f t="shared" ref="LF102:LS102" si="6522">SUM(LF103+LF107+LF112)</f>
        <v>0</v>
      </c>
      <c r="LG102" s="450">
        <f t="shared" si="6522"/>
        <v>0</v>
      </c>
      <c r="LH102" s="450">
        <f t="shared" si="6522"/>
        <v>0</v>
      </c>
      <c r="LI102" s="450">
        <f t="shared" si="6522"/>
        <v>0</v>
      </c>
      <c r="LJ102" s="450">
        <f t="shared" si="6522"/>
        <v>0</v>
      </c>
      <c r="LK102" s="450">
        <f t="shared" si="6522"/>
        <v>0</v>
      </c>
      <c r="LL102" s="450">
        <f t="shared" si="6522"/>
        <v>0</v>
      </c>
      <c r="LM102" s="450">
        <f t="shared" si="6522"/>
        <v>0</v>
      </c>
      <c r="LN102" s="450">
        <f t="shared" si="6522"/>
        <v>0</v>
      </c>
      <c r="LO102" s="450">
        <f t="shared" si="6522"/>
        <v>0</v>
      </c>
      <c r="LP102" s="450">
        <f t="shared" si="6522"/>
        <v>0</v>
      </c>
      <c r="LQ102" s="450">
        <f t="shared" si="6522"/>
        <v>0</v>
      </c>
      <c r="LR102" s="462">
        <f t="shared" si="6522"/>
        <v>0</v>
      </c>
      <c r="LS102" s="451">
        <f t="shared" si="6522"/>
        <v>0</v>
      </c>
      <c r="LU102" s="457">
        <f t="shared" ref="LU102:MH102" si="6523">SUM(LU103+LU107+LU112)</f>
        <v>0</v>
      </c>
      <c r="LV102" s="450">
        <f t="shared" si="6523"/>
        <v>0</v>
      </c>
      <c r="LW102" s="450">
        <f t="shared" si="6523"/>
        <v>0</v>
      </c>
      <c r="LX102" s="450">
        <f t="shared" si="6523"/>
        <v>0</v>
      </c>
      <c r="LY102" s="450">
        <f t="shared" si="6523"/>
        <v>0</v>
      </c>
      <c r="LZ102" s="450">
        <f t="shared" si="6523"/>
        <v>0</v>
      </c>
      <c r="MA102" s="450">
        <f t="shared" si="6523"/>
        <v>0</v>
      </c>
      <c r="MB102" s="450">
        <f t="shared" si="6523"/>
        <v>0</v>
      </c>
      <c r="MC102" s="450">
        <f t="shared" si="6523"/>
        <v>0</v>
      </c>
      <c r="MD102" s="450">
        <f t="shared" si="6523"/>
        <v>0</v>
      </c>
      <c r="ME102" s="450">
        <f t="shared" si="6523"/>
        <v>0</v>
      </c>
      <c r="MF102" s="450">
        <f t="shared" si="6523"/>
        <v>0</v>
      </c>
      <c r="MG102" s="462">
        <f t="shared" si="6523"/>
        <v>0</v>
      </c>
      <c r="MH102" s="451">
        <f t="shared" si="6523"/>
        <v>0</v>
      </c>
      <c r="MJ102" s="457">
        <f t="shared" ref="MJ102:MW102" si="6524">SUM(MJ103+MJ107+MJ112)</f>
        <v>0</v>
      </c>
      <c r="MK102" s="450">
        <f t="shared" si="6524"/>
        <v>0</v>
      </c>
      <c r="ML102" s="450">
        <f t="shared" si="6524"/>
        <v>0</v>
      </c>
      <c r="MM102" s="450">
        <f t="shared" si="6524"/>
        <v>0</v>
      </c>
      <c r="MN102" s="450">
        <f t="shared" si="6524"/>
        <v>0</v>
      </c>
      <c r="MO102" s="450">
        <f t="shared" si="6524"/>
        <v>0</v>
      </c>
      <c r="MP102" s="450">
        <f t="shared" si="6524"/>
        <v>0</v>
      </c>
      <c r="MQ102" s="450">
        <f t="shared" si="6524"/>
        <v>0</v>
      </c>
      <c r="MR102" s="450">
        <f t="shared" si="6524"/>
        <v>0</v>
      </c>
      <c r="MS102" s="450">
        <f t="shared" si="6524"/>
        <v>0</v>
      </c>
      <c r="MT102" s="450">
        <f t="shared" si="6524"/>
        <v>0</v>
      </c>
      <c r="MU102" s="450">
        <f t="shared" si="6524"/>
        <v>0</v>
      </c>
      <c r="MV102" s="462">
        <f t="shared" si="6524"/>
        <v>0</v>
      </c>
      <c r="MW102" s="451">
        <f t="shared" si="6524"/>
        <v>0</v>
      </c>
      <c r="MY102" s="457">
        <f t="shared" ref="MY102:NL102" si="6525">SUM(MY103+MY107+MY112)</f>
        <v>0</v>
      </c>
      <c r="MZ102" s="450">
        <f t="shared" si="6525"/>
        <v>0</v>
      </c>
      <c r="NA102" s="450">
        <f t="shared" si="6525"/>
        <v>0</v>
      </c>
      <c r="NB102" s="450">
        <f t="shared" si="6525"/>
        <v>0</v>
      </c>
      <c r="NC102" s="450">
        <f t="shared" si="6525"/>
        <v>0</v>
      </c>
      <c r="ND102" s="450">
        <f t="shared" si="6525"/>
        <v>0</v>
      </c>
      <c r="NE102" s="450">
        <f t="shared" si="6525"/>
        <v>0</v>
      </c>
      <c r="NF102" s="450">
        <f t="shared" si="6525"/>
        <v>0</v>
      </c>
      <c r="NG102" s="450">
        <f t="shared" si="6525"/>
        <v>0</v>
      </c>
      <c r="NH102" s="450">
        <f t="shared" si="6525"/>
        <v>0</v>
      </c>
      <c r="NI102" s="450">
        <f t="shared" si="6525"/>
        <v>0</v>
      </c>
      <c r="NJ102" s="450">
        <f t="shared" si="6525"/>
        <v>0</v>
      </c>
      <c r="NK102" s="462">
        <f t="shared" si="6525"/>
        <v>0</v>
      </c>
      <c r="NL102" s="451">
        <f t="shared" si="6525"/>
        <v>0</v>
      </c>
      <c r="NN102" s="457">
        <f t="shared" ref="NN102:OA102" si="6526">SUM(NN103+NN107+NN112)</f>
        <v>0</v>
      </c>
      <c r="NO102" s="450">
        <f t="shared" si="6526"/>
        <v>0</v>
      </c>
      <c r="NP102" s="450">
        <f t="shared" si="6526"/>
        <v>0</v>
      </c>
      <c r="NQ102" s="450">
        <f t="shared" si="6526"/>
        <v>0</v>
      </c>
      <c r="NR102" s="450">
        <f t="shared" si="6526"/>
        <v>0</v>
      </c>
      <c r="NS102" s="450">
        <f t="shared" si="6526"/>
        <v>0</v>
      </c>
      <c r="NT102" s="450">
        <f t="shared" si="6526"/>
        <v>0</v>
      </c>
      <c r="NU102" s="450">
        <f t="shared" si="6526"/>
        <v>0</v>
      </c>
      <c r="NV102" s="450">
        <f t="shared" si="6526"/>
        <v>0</v>
      </c>
      <c r="NW102" s="450">
        <f t="shared" si="6526"/>
        <v>0</v>
      </c>
      <c r="NX102" s="450">
        <f t="shared" si="6526"/>
        <v>0</v>
      </c>
      <c r="NY102" s="450">
        <f t="shared" si="6526"/>
        <v>0</v>
      </c>
      <c r="NZ102" s="462">
        <f t="shared" si="6526"/>
        <v>0</v>
      </c>
      <c r="OA102" s="451">
        <f t="shared" si="6526"/>
        <v>0</v>
      </c>
      <c r="OC102" s="457">
        <f t="shared" ref="OC102:OP102" si="6527">SUM(OC103+OC107+OC112)</f>
        <v>0</v>
      </c>
      <c r="OD102" s="450">
        <f t="shared" si="6527"/>
        <v>0</v>
      </c>
      <c r="OE102" s="450">
        <f t="shared" si="6527"/>
        <v>0</v>
      </c>
      <c r="OF102" s="450">
        <f t="shared" si="6527"/>
        <v>0</v>
      </c>
      <c r="OG102" s="450">
        <f t="shared" si="6527"/>
        <v>0</v>
      </c>
      <c r="OH102" s="450">
        <f t="shared" si="6527"/>
        <v>0</v>
      </c>
      <c r="OI102" s="450">
        <f t="shared" si="6527"/>
        <v>0</v>
      </c>
      <c r="OJ102" s="450">
        <f t="shared" si="6527"/>
        <v>0</v>
      </c>
      <c r="OK102" s="450">
        <f t="shared" si="6527"/>
        <v>0</v>
      </c>
      <c r="OL102" s="450">
        <f t="shared" si="6527"/>
        <v>0</v>
      </c>
      <c r="OM102" s="450">
        <f t="shared" si="6527"/>
        <v>0</v>
      </c>
      <c r="ON102" s="450">
        <f t="shared" si="6527"/>
        <v>0</v>
      </c>
      <c r="OO102" s="462">
        <f t="shared" si="6527"/>
        <v>0</v>
      </c>
      <c r="OP102" s="451">
        <f t="shared" si="6527"/>
        <v>0</v>
      </c>
      <c r="OR102" s="457">
        <f t="shared" ref="OR102:PE102" si="6528">SUM(OR103+OR107+OR112)</f>
        <v>0</v>
      </c>
      <c r="OS102" s="450">
        <f t="shared" si="6528"/>
        <v>0</v>
      </c>
      <c r="OT102" s="450">
        <f t="shared" si="6528"/>
        <v>0</v>
      </c>
      <c r="OU102" s="450">
        <f t="shared" si="6528"/>
        <v>0</v>
      </c>
      <c r="OV102" s="450">
        <f t="shared" si="6528"/>
        <v>0</v>
      </c>
      <c r="OW102" s="450">
        <f t="shared" si="6528"/>
        <v>0</v>
      </c>
      <c r="OX102" s="450">
        <f t="shared" si="6528"/>
        <v>0</v>
      </c>
      <c r="OY102" s="450">
        <f t="shared" si="6528"/>
        <v>0</v>
      </c>
      <c r="OZ102" s="450">
        <f t="shared" si="6528"/>
        <v>0</v>
      </c>
      <c r="PA102" s="450">
        <f t="shared" si="6528"/>
        <v>0</v>
      </c>
      <c r="PB102" s="450">
        <f t="shared" si="6528"/>
        <v>0</v>
      </c>
      <c r="PC102" s="450">
        <f t="shared" si="6528"/>
        <v>0</v>
      </c>
      <c r="PD102" s="462">
        <f t="shared" si="6528"/>
        <v>0</v>
      </c>
      <c r="PE102" s="451">
        <f t="shared" si="6528"/>
        <v>0</v>
      </c>
      <c r="PG102" s="457">
        <f t="shared" ref="PG102:PT102" si="6529">SUM(PG103+PG107+PG112)</f>
        <v>0</v>
      </c>
      <c r="PH102" s="450">
        <f t="shared" si="6529"/>
        <v>0</v>
      </c>
      <c r="PI102" s="450">
        <f t="shared" si="6529"/>
        <v>0</v>
      </c>
      <c r="PJ102" s="450">
        <f t="shared" si="6529"/>
        <v>0</v>
      </c>
      <c r="PK102" s="450">
        <f t="shared" si="6529"/>
        <v>0</v>
      </c>
      <c r="PL102" s="450">
        <f t="shared" si="6529"/>
        <v>0</v>
      </c>
      <c r="PM102" s="450">
        <f t="shared" si="6529"/>
        <v>0</v>
      </c>
      <c r="PN102" s="450">
        <f t="shared" si="6529"/>
        <v>0</v>
      </c>
      <c r="PO102" s="450">
        <f t="shared" si="6529"/>
        <v>0</v>
      </c>
      <c r="PP102" s="450">
        <f t="shared" si="6529"/>
        <v>0</v>
      </c>
      <c r="PQ102" s="450">
        <f t="shared" si="6529"/>
        <v>0</v>
      </c>
      <c r="PR102" s="450">
        <f t="shared" si="6529"/>
        <v>0</v>
      </c>
      <c r="PS102" s="462">
        <f t="shared" si="6529"/>
        <v>0</v>
      </c>
      <c r="PT102" s="451">
        <f t="shared" si="6529"/>
        <v>0</v>
      </c>
      <c r="PV102" s="457">
        <f t="shared" ref="PV102:QI102" si="6530">SUM(PV103+PV107+PV112)</f>
        <v>0</v>
      </c>
      <c r="PW102" s="450">
        <f t="shared" si="6530"/>
        <v>0</v>
      </c>
      <c r="PX102" s="450">
        <f t="shared" si="6530"/>
        <v>0</v>
      </c>
      <c r="PY102" s="450">
        <f t="shared" si="6530"/>
        <v>0</v>
      </c>
      <c r="PZ102" s="450">
        <f t="shared" si="6530"/>
        <v>0</v>
      </c>
      <c r="QA102" s="450">
        <f t="shared" si="6530"/>
        <v>0</v>
      </c>
      <c r="QB102" s="450">
        <f t="shared" si="6530"/>
        <v>0</v>
      </c>
      <c r="QC102" s="450">
        <f t="shared" si="6530"/>
        <v>0</v>
      </c>
      <c r="QD102" s="450">
        <f t="shared" si="6530"/>
        <v>0</v>
      </c>
      <c r="QE102" s="450">
        <f t="shared" si="6530"/>
        <v>0</v>
      </c>
      <c r="QF102" s="450">
        <f t="shared" si="6530"/>
        <v>0</v>
      </c>
      <c r="QG102" s="450">
        <f t="shared" si="6530"/>
        <v>0</v>
      </c>
      <c r="QH102" s="462">
        <f t="shared" si="6530"/>
        <v>0</v>
      </c>
      <c r="QI102" s="451">
        <f t="shared" si="6530"/>
        <v>0</v>
      </c>
      <c r="QK102" s="457">
        <f t="shared" ref="QK102:QX102" si="6531">SUM(QK103+QK107+QK112)</f>
        <v>0</v>
      </c>
      <c r="QL102" s="450">
        <f t="shared" si="6531"/>
        <v>0</v>
      </c>
      <c r="QM102" s="450">
        <f t="shared" si="6531"/>
        <v>0</v>
      </c>
      <c r="QN102" s="450">
        <f t="shared" si="6531"/>
        <v>0</v>
      </c>
      <c r="QO102" s="450">
        <f t="shared" si="6531"/>
        <v>0</v>
      </c>
      <c r="QP102" s="450">
        <f t="shared" si="6531"/>
        <v>0</v>
      </c>
      <c r="QQ102" s="450">
        <f t="shared" si="6531"/>
        <v>0</v>
      </c>
      <c r="QR102" s="450">
        <f t="shared" si="6531"/>
        <v>0</v>
      </c>
      <c r="QS102" s="450">
        <f t="shared" si="6531"/>
        <v>0</v>
      </c>
      <c r="QT102" s="450">
        <f t="shared" si="6531"/>
        <v>0</v>
      </c>
      <c r="QU102" s="450">
        <f t="shared" si="6531"/>
        <v>0</v>
      </c>
      <c r="QV102" s="450">
        <f t="shared" si="6531"/>
        <v>0</v>
      </c>
      <c r="QW102" s="462">
        <f t="shared" si="6531"/>
        <v>0</v>
      </c>
      <c r="QX102" s="451">
        <f t="shared" si="6531"/>
        <v>0</v>
      </c>
      <c r="QZ102" s="457">
        <f t="shared" ref="QZ102:RM102" si="6532">SUM(QZ103+QZ107+QZ112)</f>
        <v>0</v>
      </c>
      <c r="RA102" s="450">
        <f t="shared" si="6532"/>
        <v>0</v>
      </c>
      <c r="RB102" s="450">
        <f t="shared" si="6532"/>
        <v>0</v>
      </c>
      <c r="RC102" s="450">
        <f t="shared" si="6532"/>
        <v>0</v>
      </c>
      <c r="RD102" s="450">
        <f t="shared" si="6532"/>
        <v>0</v>
      </c>
      <c r="RE102" s="450">
        <f t="shared" si="6532"/>
        <v>0</v>
      </c>
      <c r="RF102" s="450">
        <f t="shared" si="6532"/>
        <v>0</v>
      </c>
      <c r="RG102" s="450">
        <f t="shared" si="6532"/>
        <v>0</v>
      </c>
      <c r="RH102" s="450">
        <f t="shared" si="6532"/>
        <v>0</v>
      </c>
      <c r="RI102" s="450">
        <f t="shared" si="6532"/>
        <v>0</v>
      </c>
      <c r="RJ102" s="450">
        <f t="shared" si="6532"/>
        <v>0</v>
      </c>
      <c r="RK102" s="450">
        <f t="shared" si="6532"/>
        <v>0</v>
      </c>
      <c r="RL102" s="462">
        <f t="shared" si="6532"/>
        <v>0</v>
      </c>
      <c r="RM102" s="451">
        <f t="shared" si="6532"/>
        <v>0</v>
      </c>
      <c r="RO102" s="457">
        <f t="shared" ref="RO102:SB102" si="6533">SUM(RO103+RO107+RO112)</f>
        <v>0</v>
      </c>
      <c r="RP102" s="450">
        <f t="shared" si="6533"/>
        <v>0</v>
      </c>
      <c r="RQ102" s="450">
        <f t="shared" si="6533"/>
        <v>0</v>
      </c>
      <c r="RR102" s="450">
        <f t="shared" si="6533"/>
        <v>0</v>
      </c>
      <c r="RS102" s="450">
        <f t="shared" si="6533"/>
        <v>0</v>
      </c>
      <c r="RT102" s="450">
        <f t="shared" si="6533"/>
        <v>0</v>
      </c>
      <c r="RU102" s="450">
        <f t="shared" si="6533"/>
        <v>0</v>
      </c>
      <c r="RV102" s="450">
        <f t="shared" si="6533"/>
        <v>0</v>
      </c>
      <c r="RW102" s="450">
        <f t="shared" si="6533"/>
        <v>0</v>
      </c>
      <c r="RX102" s="450">
        <f t="shared" si="6533"/>
        <v>0</v>
      </c>
      <c r="RY102" s="450">
        <f t="shared" si="6533"/>
        <v>0</v>
      </c>
      <c r="RZ102" s="450">
        <f t="shared" si="6533"/>
        <v>0</v>
      </c>
      <c r="SA102" s="462">
        <f t="shared" si="6533"/>
        <v>0</v>
      </c>
      <c r="SB102" s="451">
        <f t="shared" si="6533"/>
        <v>0</v>
      </c>
      <c r="SD102" s="457">
        <f t="shared" ref="SD102:SQ102" si="6534">SUM(SD103+SD107+SD112)</f>
        <v>0</v>
      </c>
      <c r="SE102" s="450">
        <f t="shared" si="6534"/>
        <v>0</v>
      </c>
      <c r="SF102" s="450">
        <f t="shared" si="6534"/>
        <v>0</v>
      </c>
      <c r="SG102" s="450">
        <f t="shared" si="6534"/>
        <v>0</v>
      </c>
      <c r="SH102" s="450">
        <f t="shared" si="6534"/>
        <v>0</v>
      </c>
      <c r="SI102" s="450">
        <f t="shared" si="6534"/>
        <v>0</v>
      </c>
      <c r="SJ102" s="450">
        <f t="shared" si="6534"/>
        <v>0</v>
      </c>
      <c r="SK102" s="450">
        <f t="shared" si="6534"/>
        <v>0</v>
      </c>
      <c r="SL102" s="450">
        <f t="shared" si="6534"/>
        <v>0</v>
      </c>
      <c r="SM102" s="450">
        <f t="shared" si="6534"/>
        <v>0</v>
      </c>
      <c r="SN102" s="450">
        <f t="shared" si="6534"/>
        <v>0</v>
      </c>
      <c r="SO102" s="450">
        <f t="shared" si="6534"/>
        <v>0</v>
      </c>
      <c r="SP102" s="462">
        <f t="shared" si="6534"/>
        <v>0</v>
      </c>
      <c r="SQ102" s="451">
        <f t="shared" si="6534"/>
        <v>0</v>
      </c>
      <c r="SS102" s="457">
        <f t="shared" ref="SS102:TF102" si="6535">SUM(SS103+SS107+SS112)</f>
        <v>0</v>
      </c>
      <c r="ST102" s="450">
        <f t="shared" si="6535"/>
        <v>0</v>
      </c>
      <c r="SU102" s="450">
        <f t="shared" si="6535"/>
        <v>0</v>
      </c>
      <c r="SV102" s="450">
        <f t="shared" si="6535"/>
        <v>0</v>
      </c>
      <c r="SW102" s="450">
        <f t="shared" si="6535"/>
        <v>0</v>
      </c>
      <c r="SX102" s="450">
        <f t="shared" si="6535"/>
        <v>0</v>
      </c>
      <c r="SY102" s="450">
        <f t="shared" si="6535"/>
        <v>0</v>
      </c>
      <c r="SZ102" s="450">
        <f t="shared" si="6535"/>
        <v>0</v>
      </c>
      <c r="TA102" s="450">
        <f t="shared" si="6535"/>
        <v>0</v>
      </c>
      <c r="TB102" s="450">
        <f t="shared" si="6535"/>
        <v>0</v>
      </c>
      <c r="TC102" s="450">
        <f t="shared" si="6535"/>
        <v>0</v>
      </c>
      <c r="TD102" s="450">
        <f t="shared" si="6535"/>
        <v>0</v>
      </c>
      <c r="TE102" s="462">
        <f t="shared" si="6535"/>
        <v>0</v>
      </c>
      <c r="TF102" s="451">
        <f t="shared" si="6535"/>
        <v>0</v>
      </c>
      <c r="TH102" s="457">
        <f t="shared" ref="TH102:TU102" si="6536">SUM(TH103+TH107+TH112)</f>
        <v>0</v>
      </c>
      <c r="TI102" s="450">
        <f t="shared" si="6536"/>
        <v>0</v>
      </c>
      <c r="TJ102" s="450">
        <f t="shared" si="6536"/>
        <v>0</v>
      </c>
      <c r="TK102" s="450">
        <f t="shared" si="6536"/>
        <v>0</v>
      </c>
      <c r="TL102" s="450">
        <f t="shared" si="6536"/>
        <v>0</v>
      </c>
      <c r="TM102" s="450">
        <f t="shared" si="6536"/>
        <v>0</v>
      </c>
      <c r="TN102" s="450">
        <f t="shared" si="6536"/>
        <v>0</v>
      </c>
      <c r="TO102" s="450">
        <f t="shared" si="6536"/>
        <v>0</v>
      </c>
      <c r="TP102" s="450">
        <f t="shared" si="6536"/>
        <v>0</v>
      </c>
      <c r="TQ102" s="450">
        <f t="shared" si="6536"/>
        <v>0</v>
      </c>
      <c r="TR102" s="450">
        <f t="shared" si="6536"/>
        <v>0</v>
      </c>
      <c r="TS102" s="450">
        <f t="shared" si="6536"/>
        <v>0</v>
      </c>
      <c r="TT102" s="462">
        <f t="shared" si="6536"/>
        <v>0</v>
      </c>
      <c r="TU102" s="451">
        <f t="shared" si="6536"/>
        <v>0</v>
      </c>
      <c r="TW102" s="457">
        <f t="shared" ref="TW102:UJ102" si="6537">SUM(TW103+TW107+TW112)</f>
        <v>0</v>
      </c>
      <c r="TX102" s="450">
        <f t="shared" si="6537"/>
        <v>0</v>
      </c>
      <c r="TY102" s="450">
        <f t="shared" si="6537"/>
        <v>0</v>
      </c>
      <c r="TZ102" s="450">
        <f t="shared" si="6537"/>
        <v>0</v>
      </c>
      <c r="UA102" s="450">
        <f t="shared" si="6537"/>
        <v>0</v>
      </c>
      <c r="UB102" s="450">
        <f t="shared" si="6537"/>
        <v>0</v>
      </c>
      <c r="UC102" s="450">
        <f t="shared" si="6537"/>
        <v>0</v>
      </c>
      <c r="UD102" s="450">
        <f t="shared" si="6537"/>
        <v>0</v>
      </c>
      <c r="UE102" s="450">
        <f t="shared" si="6537"/>
        <v>0</v>
      </c>
      <c r="UF102" s="450">
        <f t="shared" si="6537"/>
        <v>0</v>
      </c>
      <c r="UG102" s="450">
        <f t="shared" si="6537"/>
        <v>0</v>
      </c>
      <c r="UH102" s="450">
        <f t="shared" si="6537"/>
        <v>0</v>
      </c>
      <c r="UI102" s="462">
        <f t="shared" si="6537"/>
        <v>0</v>
      </c>
      <c r="UJ102" s="451">
        <f t="shared" si="6537"/>
        <v>0</v>
      </c>
      <c r="UL102" s="457">
        <f t="shared" ref="UL102:UY102" si="6538">SUM(UL103+UL107+UL112)</f>
        <v>0</v>
      </c>
      <c r="UM102" s="450">
        <f t="shared" si="6538"/>
        <v>0</v>
      </c>
      <c r="UN102" s="450">
        <f t="shared" si="6538"/>
        <v>0</v>
      </c>
      <c r="UO102" s="450">
        <f t="shared" si="6538"/>
        <v>0</v>
      </c>
      <c r="UP102" s="450">
        <f t="shared" si="6538"/>
        <v>0</v>
      </c>
      <c r="UQ102" s="450">
        <f t="shared" si="6538"/>
        <v>0</v>
      </c>
      <c r="UR102" s="450">
        <f t="shared" si="6538"/>
        <v>0</v>
      </c>
      <c r="US102" s="450">
        <f t="shared" si="6538"/>
        <v>0</v>
      </c>
      <c r="UT102" s="450">
        <f t="shared" si="6538"/>
        <v>0</v>
      </c>
      <c r="UU102" s="450">
        <f t="shared" si="6538"/>
        <v>0</v>
      </c>
      <c r="UV102" s="450">
        <f t="shared" si="6538"/>
        <v>0</v>
      </c>
      <c r="UW102" s="450">
        <f t="shared" si="6538"/>
        <v>0</v>
      </c>
      <c r="UX102" s="462">
        <f t="shared" si="6538"/>
        <v>0</v>
      </c>
      <c r="UY102" s="451">
        <f t="shared" si="6538"/>
        <v>0</v>
      </c>
      <c r="VA102" s="457">
        <f t="shared" ref="VA102:VN102" si="6539">SUM(VA103+VA107+VA112)</f>
        <v>0</v>
      </c>
      <c r="VB102" s="450">
        <f t="shared" si="6539"/>
        <v>0</v>
      </c>
      <c r="VC102" s="450">
        <f t="shared" si="6539"/>
        <v>0</v>
      </c>
      <c r="VD102" s="450">
        <f t="shared" si="6539"/>
        <v>0</v>
      </c>
      <c r="VE102" s="450">
        <f t="shared" si="6539"/>
        <v>0</v>
      </c>
      <c r="VF102" s="450">
        <f t="shared" si="6539"/>
        <v>0</v>
      </c>
      <c r="VG102" s="450">
        <f t="shared" si="6539"/>
        <v>0</v>
      </c>
      <c r="VH102" s="450">
        <f t="shared" si="6539"/>
        <v>0</v>
      </c>
      <c r="VI102" s="450">
        <f t="shared" si="6539"/>
        <v>0</v>
      </c>
      <c r="VJ102" s="450">
        <f t="shared" si="6539"/>
        <v>0</v>
      </c>
      <c r="VK102" s="450">
        <f t="shared" si="6539"/>
        <v>0</v>
      </c>
      <c r="VL102" s="450">
        <f t="shared" si="6539"/>
        <v>0</v>
      </c>
      <c r="VM102" s="462">
        <f t="shared" si="6539"/>
        <v>0</v>
      </c>
      <c r="VN102" s="451">
        <f t="shared" si="6539"/>
        <v>0</v>
      </c>
      <c r="VP102" s="457">
        <f t="shared" ref="VP102:WC102" si="6540">SUM(VP103+VP107+VP112)</f>
        <v>0</v>
      </c>
      <c r="VQ102" s="450">
        <f t="shared" si="6540"/>
        <v>0</v>
      </c>
      <c r="VR102" s="450">
        <f t="shared" si="6540"/>
        <v>0</v>
      </c>
      <c r="VS102" s="450">
        <f t="shared" si="6540"/>
        <v>0</v>
      </c>
      <c r="VT102" s="450">
        <f t="shared" si="6540"/>
        <v>0</v>
      </c>
      <c r="VU102" s="450">
        <f t="shared" si="6540"/>
        <v>0</v>
      </c>
      <c r="VV102" s="450">
        <f t="shared" si="6540"/>
        <v>0</v>
      </c>
      <c r="VW102" s="450">
        <f t="shared" si="6540"/>
        <v>0</v>
      </c>
      <c r="VX102" s="450">
        <f t="shared" si="6540"/>
        <v>0</v>
      </c>
      <c r="VY102" s="450">
        <f t="shared" si="6540"/>
        <v>0</v>
      </c>
      <c r="VZ102" s="450">
        <f t="shared" si="6540"/>
        <v>0</v>
      </c>
      <c r="WA102" s="450">
        <f t="shared" si="6540"/>
        <v>0</v>
      </c>
      <c r="WB102" s="462">
        <f t="shared" si="6540"/>
        <v>0</v>
      </c>
      <c r="WC102" s="451">
        <f t="shared" si="6540"/>
        <v>0</v>
      </c>
      <c r="WE102" s="457">
        <f t="shared" ref="WE102:WR102" si="6541">SUM(WE103+WE107+WE112)</f>
        <v>0</v>
      </c>
      <c r="WF102" s="450">
        <f t="shared" si="6541"/>
        <v>0</v>
      </c>
      <c r="WG102" s="450">
        <f t="shared" si="6541"/>
        <v>0</v>
      </c>
      <c r="WH102" s="450">
        <f t="shared" si="6541"/>
        <v>0</v>
      </c>
      <c r="WI102" s="450">
        <f t="shared" si="6541"/>
        <v>0</v>
      </c>
      <c r="WJ102" s="450">
        <f t="shared" si="6541"/>
        <v>0</v>
      </c>
      <c r="WK102" s="450">
        <f t="shared" si="6541"/>
        <v>0</v>
      </c>
      <c r="WL102" s="450">
        <f t="shared" si="6541"/>
        <v>0</v>
      </c>
      <c r="WM102" s="450">
        <f t="shared" si="6541"/>
        <v>0</v>
      </c>
      <c r="WN102" s="450">
        <f t="shared" si="6541"/>
        <v>0</v>
      </c>
      <c r="WO102" s="450">
        <f t="shared" si="6541"/>
        <v>0</v>
      </c>
      <c r="WP102" s="450">
        <f t="shared" si="6541"/>
        <v>0</v>
      </c>
      <c r="WQ102" s="462">
        <f t="shared" si="6541"/>
        <v>0</v>
      </c>
      <c r="WR102" s="451">
        <f t="shared" si="6541"/>
        <v>0</v>
      </c>
      <c r="WT102" s="457">
        <f t="shared" ref="WT102:XG102" si="6542">SUM(WT103+WT107+WT112)</f>
        <v>0</v>
      </c>
      <c r="WU102" s="450">
        <f t="shared" si="6542"/>
        <v>0</v>
      </c>
      <c r="WV102" s="450">
        <f t="shared" si="6542"/>
        <v>0</v>
      </c>
      <c r="WW102" s="450">
        <f t="shared" si="6542"/>
        <v>0</v>
      </c>
      <c r="WX102" s="450">
        <f t="shared" si="6542"/>
        <v>0</v>
      </c>
      <c r="WY102" s="450">
        <f t="shared" si="6542"/>
        <v>0</v>
      </c>
      <c r="WZ102" s="450">
        <f t="shared" si="6542"/>
        <v>0</v>
      </c>
      <c r="XA102" s="450">
        <f t="shared" si="6542"/>
        <v>0</v>
      </c>
      <c r="XB102" s="450">
        <f t="shared" si="6542"/>
        <v>0</v>
      </c>
      <c r="XC102" s="450">
        <f t="shared" si="6542"/>
        <v>0</v>
      </c>
      <c r="XD102" s="450">
        <f t="shared" si="6542"/>
        <v>0</v>
      </c>
      <c r="XE102" s="450">
        <f t="shared" si="6542"/>
        <v>0</v>
      </c>
      <c r="XF102" s="462">
        <f t="shared" si="6542"/>
        <v>0</v>
      </c>
      <c r="XG102" s="451">
        <f t="shared" si="6542"/>
        <v>0</v>
      </c>
      <c r="XI102" s="457">
        <f t="shared" ref="XI102:XV102" si="6543">SUM(XI103+XI107+XI112)</f>
        <v>0</v>
      </c>
      <c r="XJ102" s="450">
        <f t="shared" si="6543"/>
        <v>0</v>
      </c>
      <c r="XK102" s="450">
        <f t="shared" si="6543"/>
        <v>0</v>
      </c>
      <c r="XL102" s="450">
        <f t="shared" si="6543"/>
        <v>0</v>
      </c>
      <c r="XM102" s="450">
        <f t="shared" si="6543"/>
        <v>0</v>
      </c>
      <c r="XN102" s="450">
        <f t="shared" si="6543"/>
        <v>0</v>
      </c>
      <c r="XO102" s="450">
        <f t="shared" si="6543"/>
        <v>0</v>
      </c>
      <c r="XP102" s="450">
        <f t="shared" si="6543"/>
        <v>0</v>
      </c>
      <c r="XQ102" s="450">
        <f t="shared" si="6543"/>
        <v>0</v>
      </c>
      <c r="XR102" s="450">
        <f t="shared" si="6543"/>
        <v>0</v>
      </c>
      <c r="XS102" s="450">
        <f t="shared" si="6543"/>
        <v>0</v>
      </c>
      <c r="XT102" s="450">
        <f t="shared" si="6543"/>
        <v>0</v>
      </c>
      <c r="XU102" s="462">
        <f t="shared" si="6543"/>
        <v>0</v>
      </c>
      <c r="XV102" s="451">
        <f t="shared" si="6543"/>
        <v>0</v>
      </c>
      <c r="XX102" s="457">
        <f t="shared" ref="XX102:YK102" si="6544">SUM(XX103+XX107+XX112)</f>
        <v>0</v>
      </c>
      <c r="XY102" s="450">
        <f t="shared" si="6544"/>
        <v>0</v>
      </c>
      <c r="XZ102" s="450">
        <f t="shared" si="6544"/>
        <v>0</v>
      </c>
      <c r="YA102" s="450">
        <f t="shared" si="6544"/>
        <v>0</v>
      </c>
      <c r="YB102" s="450">
        <f t="shared" si="6544"/>
        <v>0</v>
      </c>
      <c r="YC102" s="450">
        <f t="shared" si="6544"/>
        <v>0</v>
      </c>
      <c r="YD102" s="450">
        <f t="shared" si="6544"/>
        <v>0</v>
      </c>
      <c r="YE102" s="450">
        <f t="shared" si="6544"/>
        <v>0</v>
      </c>
      <c r="YF102" s="450">
        <f t="shared" si="6544"/>
        <v>0</v>
      </c>
      <c r="YG102" s="450">
        <f t="shared" si="6544"/>
        <v>0</v>
      </c>
      <c r="YH102" s="450">
        <f t="shared" si="6544"/>
        <v>0</v>
      </c>
      <c r="YI102" s="450">
        <f t="shared" si="6544"/>
        <v>0</v>
      </c>
      <c r="YJ102" s="462">
        <f t="shared" si="6544"/>
        <v>0</v>
      </c>
      <c r="YK102" s="451">
        <f t="shared" si="6544"/>
        <v>0</v>
      </c>
      <c r="YM102" s="457">
        <f t="shared" ref="YM102:YZ102" si="6545">SUM(YM103+YM107+YM112)</f>
        <v>0</v>
      </c>
      <c r="YN102" s="450">
        <f t="shared" si="6545"/>
        <v>0</v>
      </c>
      <c r="YO102" s="450">
        <f t="shared" si="6545"/>
        <v>0</v>
      </c>
      <c r="YP102" s="450">
        <f t="shared" si="6545"/>
        <v>0</v>
      </c>
      <c r="YQ102" s="450">
        <f t="shared" si="6545"/>
        <v>0</v>
      </c>
      <c r="YR102" s="450">
        <f t="shared" si="6545"/>
        <v>0</v>
      </c>
      <c r="YS102" s="450">
        <f t="shared" si="6545"/>
        <v>0</v>
      </c>
      <c r="YT102" s="450">
        <f t="shared" si="6545"/>
        <v>0</v>
      </c>
      <c r="YU102" s="450">
        <f t="shared" si="6545"/>
        <v>0</v>
      </c>
      <c r="YV102" s="450">
        <f t="shared" si="6545"/>
        <v>0</v>
      </c>
      <c r="YW102" s="450">
        <f t="shared" si="6545"/>
        <v>0</v>
      </c>
      <c r="YX102" s="450">
        <f t="shared" si="6545"/>
        <v>0</v>
      </c>
      <c r="YY102" s="462">
        <f t="shared" si="6545"/>
        <v>0</v>
      </c>
      <c r="YZ102" s="451">
        <f t="shared" si="6545"/>
        <v>0</v>
      </c>
      <c r="ZB102" s="457">
        <f t="shared" ref="ZB102:ZO102" si="6546">SUM(ZB103+ZB107+ZB112)</f>
        <v>0</v>
      </c>
      <c r="ZC102" s="450">
        <f t="shared" si="6546"/>
        <v>0</v>
      </c>
      <c r="ZD102" s="450">
        <f t="shared" si="6546"/>
        <v>0</v>
      </c>
      <c r="ZE102" s="450">
        <f t="shared" si="6546"/>
        <v>0</v>
      </c>
      <c r="ZF102" s="450">
        <f t="shared" si="6546"/>
        <v>0</v>
      </c>
      <c r="ZG102" s="450">
        <f t="shared" si="6546"/>
        <v>0</v>
      </c>
      <c r="ZH102" s="450">
        <f t="shared" si="6546"/>
        <v>0</v>
      </c>
      <c r="ZI102" s="450">
        <f t="shared" si="6546"/>
        <v>0</v>
      </c>
      <c r="ZJ102" s="450">
        <f t="shared" si="6546"/>
        <v>0</v>
      </c>
      <c r="ZK102" s="450">
        <f t="shared" si="6546"/>
        <v>0</v>
      </c>
      <c r="ZL102" s="450">
        <f t="shared" si="6546"/>
        <v>0</v>
      </c>
      <c r="ZM102" s="450">
        <f t="shared" si="6546"/>
        <v>0</v>
      </c>
      <c r="ZN102" s="462">
        <f t="shared" si="6546"/>
        <v>0</v>
      </c>
      <c r="ZO102" s="451">
        <f t="shared" si="6546"/>
        <v>0</v>
      </c>
      <c r="ZQ102" s="457">
        <f t="shared" ref="ZQ102:AAD102" si="6547">SUM(ZQ103+ZQ107+ZQ112)</f>
        <v>0</v>
      </c>
      <c r="ZR102" s="450">
        <f t="shared" si="6547"/>
        <v>0</v>
      </c>
      <c r="ZS102" s="450">
        <f t="shared" si="6547"/>
        <v>0</v>
      </c>
      <c r="ZT102" s="450">
        <f t="shared" si="6547"/>
        <v>0</v>
      </c>
      <c r="ZU102" s="450">
        <f t="shared" si="6547"/>
        <v>0</v>
      </c>
      <c r="ZV102" s="450">
        <f t="shared" si="6547"/>
        <v>0</v>
      </c>
      <c r="ZW102" s="450">
        <f t="shared" si="6547"/>
        <v>0</v>
      </c>
      <c r="ZX102" s="450">
        <f t="shared" si="6547"/>
        <v>0</v>
      </c>
      <c r="ZY102" s="450">
        <f t="shared" si="6547"/>
        <v>0</v>
      </c>
      <c r="ZZ102" s="450">
        <f t="shared" si="6547"/>
        <v>0</v>
      </c>
      <c r="AAA102" s="450">
        <f t="shared" si="6547"/>
        <v>0</v>
      </c>
      <c r="AAB102" s="450">
        <f t="shared" si="6547"/>
        <v>0</v>
      </c>
      <c r="AAC102" s="462">
        <f t="shared" si="6547"/>
        <v>0</v>
      </c>
      <c r="AAD102" s="451">
        <f t="shared" si="6547"/>
        <v>0</v>
      </c>
      <c r="AAF102" s="457">
        <f t="shared" ref="AAF102:AAS102" si="6548">SUM(AAF103+AAF107+AAF112)</f>
        <v>0</v>
      </c>
      <c r="AAG102" s="450">
        <f t="shared" si="6548"/>
        <v>0</v>
      </c>
      <c r="AAH102" s="450">
        <f t="shared" si="6548"/>
        <v>0</v>
      </c>
      <c r="AAI102" s="450">
        <f t="shared" si="6548"/>
        <v>0</v>
      </c>
      <c r="AAJ102" s="450">
        <f t="shared" si="6548"/>
        <v>0</v>
      </c>
      <c r="AAK102" s="450">
        <f t="shared" si="6548"/>
        <v>0</v>
      </c>
      <c r="AAL102" s="450">
        <f t="shared" si="6548"/>
        <v>0</v>
      </c>
      <c r="AAM102" s="450">
        <f t="shared" si="6548"/>
        <v>0</v>
      </c>
      <c r="AAN102" s="450">
        <f t="shared" si="6548"/>
        <v>0</v>
      </c>
      <c r="AAO102" s="450">
        <f t="shared" si="6548"/>
        <v>0</v>
      </c>
      <c r="AAP102" s="450">
        <f t="shared" si="6548"/>
        <v>0</v>
      </c>
      <c r="AAQ102" s="450">
        <f t="shared" si="6548"/>
        <v>0</v>
      </c>
      <c r="AAR102" s="462">
        <f t="shared" si="6548"/>
        <v>0</v>
      </c>
      <c r="AAS102" s="451">
        <f t="shared" si="6548"/>
        <v>0</v>
      </c>
      <c r="AAU102" s="457">
        <f t="shared" ref="AAU102:ABH102" si="6549">SUM(AAU103+AAU107+AAU112)</f>
        <v>0</v>
      </c>
      <c r="AAV102" s="450">
        <f t="shared" si="6549"/>
        <v>0</v>
      </c>
      <c r="AAW102" s="450">
        <f t="shared" si="6549"/>
        <v>0</v>
      </c>
      <c r="AAX102" s="450">
        <f t="shared" si="6549"/>
        <v>0</v>
      </c>
      <c r="AAY102" s="450">
        <f t="shared" si="6549"/>
        <v>0</v>
      </c>
      <c r="AAZ102" s="450">
        <f t="shared" si="6549"/>
        <v>0</v>
      </c>
      <c r="ABA102" s="450">
        <f t="shared" si="6549"/>
        <v>0</v>
      </c>
      <c r="ABB102" s="450">
        <f t="shared" si="6549"/>
        <v>0</v>
      </c>
      <c r="ABC102" s="450">
        <f t="shared" si="6549"/>
        <v>0</v>
      </c>
      <c r="ABD102" s="450">
        <f t="shared" si="6549"/>
        <v>0</v>
      </c>
      <c r="ABE102" s="450">
        <f t="shared" si="6549"/>
        <v>0</v>
      </c>
      <c r="ABF102" s="450">
        <f t="shared" si="6549"/>
        <v>0</v>
      </c>
      <c r="ABG102" s="462">
        <f t="shared" si="6549"/>
        <v>0</v>
      </c>
      <c r="ABH102" s="451">
        <f t="shared" si="6549"/>
        <v>0</v>
      </c>
      <c r="ABJ102" s="457">
        <f t="shared" ref="ABJ102:ABW102" si="6550">SUM(ABJ103+ABJ107+ABJ112)</f>
        <v>0</v>
      </c>
      <c r="ABK102" s="450">
        <f t="shared" si="6550"/>
        <v>0</v>
      </c>
      <c r="ABL102" s="450">
        <f t="shared" si="6550"/>
        <v>0</v>
      </c>
      <c r="ABM102" s="450">
        <f t="shared" si="6550"/>
        <v>0</v>
      </c>
      <c r="ABN102" s="450">
        <f t="shared" si="6550"/>
        <v>0</v>
      </c>
      <c r="ABO102" s="450">
        <f t="shared" si="6550"/>
        <v>0</v>
      </c>
      <c r="ABP102" s="450">
        <f t="shared" si="6550"/>
        <v>0</v>
      </c>
      <c r="ABQ102" s="450">
        <f t="shared" si="6550"/>
        <v>0</v>
      </c>
      <c r="ABR102" s="450">
        <f t="shared" si="6550"/>
        <v>0</v>
      </c>
      <c r="ABS102" s="450">
        <f t="shared" si="6550"/>
        <v>0</v>
      </c>
      <c r="ABT102" s="450">
        <f t="shared" si="6550"/>
        <v>0</v>
      </c>
      <c r="ABU102" s="450">
        <f t="shared" si="6550"/>
        <v>0</v>
      </c>
      <c r="ABV102" s="462">
        <f t="shared" si="6550"/>
        <v>0</v>
      </c>
      <c r="ABW102" s="451">
        <f t="shared" si="6550"/>
        <v>0</v>
      </c>
      <c r="ABY102" s="457">
        <f t="shared" ref="ABY102:ACL102" si="6551">SUM(ABY103+ABY107+ABY112)</f>
        <v>0</v>
      </c>
      <c r="ABZ102" s="450">
        <f t="shared" si="6551"/>
        <v>0</v>
      </c>
      <c r="ACA102" s="450">
        <f t="shared" si="6551"/>
        <v>0</v>
      </c>
      <c r="ACB102" s="450">
        <f t="shared" si="6551"/>
        <v>0</v>
      </c>
      <c r="ACC102" s="450">
        <f t="shared" si="6551"/>
        <v>0</v>
      </c>
      <c r="ACD102" s="450">
        <f t="shared" si="6551"/>
        <v>0</v>
      </c>
      <c r="ACE102" s="450">
        <f t="shared" si="6551"/>
        <v>0</v>
      </c>
      <c r="ACF102" s="450">
        <f t="shared" si="6551"/>
        <v>0</v>
      </c>
      <c r="ACG102" s="450">
        <f t="shared" si="6551"/>
        <v>0</v>
      </c>
      <c r="ACH102" s="450">
        <f t="shared" si="6551"/>
        <v>0</v>
      </c>
      <c r="ACI102" s="450">
        <f t="shared" si="6551"/>
        <v>0</v>
      </c>
      <c r="ACJ102" s="450">
        <f t="shared" si="6551"/>
        <v>0</v>
      </c>
      <c r="ACK102" s="462">
        <f t="shared" si="6551"/>
        <v>0</v>
      </c>
      <c r="ACL102" s="451">
        <f t="shared" si="6551"/>
        <v>0</v>
      </c>
      <c r="ACN102" s="457">
        <f t="shared" ref="ACN102:ADA102" si="6552">SUM(ACN103+ACN107+ACN112)</f>
        <v>0</v>
      </c>
      <c r="ACO102" s="450">
        <f t="shared" si="6552"/>
        <v>0</v>
      </c>
      <c r="ACP102" s="450">
        <f t="shared" si="6552"/>
        <v>0</v>
      </c>
      <c r="ACQ102" s="450">
        <f t="shared" si="6552"/>
        <v>0</v>
      </c>
      <c r="ACR102" s="450">
        <f t="shared" si="6552"/>
        <v>0</v>
      </c>
      <c r="ACS102" s="450">
        <f t="shared" si="6552"/>
        <v>0</v>
      </c>
      <c r="ACT102" s="450">
        <f t="shared" si="6552"/>
        <v>0</v>
      </c>
      <c r="ACU102" s="450">
        <f t="shared" si="6552"/>
        <v>0</v>
      </c>
      <c r="ACV102" s="450">
        <f t="shared" si="6552"/>
        <v>0</v>
      </c>
      <c r="ACW102" s="450">
        <f t="shared" si="6552"/>
        <v>0</v>
      </c>
      <c r="ACX102" s="450">
        <f t="shared" si="6552"/>
        <v>0</v>
      </c>
      <c r="ACY102" s="450">
        <f t="shared" si="6552"/>
        <v>0</v>
      </c>
      <c r="ACZ102" s="462">
        <f t="shared" si="6552"/>
        <v>0</v>
      </c>
      <c r="ADA102" s="451">
        <f t="shared" si="6552"/>
        <v>0</v>
      </c>
      <c r="ADC102" s="457">
        <f t="shared" ref="ADC102:ADP102" si="6553">SUM(ADC103+ADC107+ADC112)</f>
        <v>0</v>
      </c>
      <c r="ADD102" s="450">
        <f t="shared" si="6553"/>
        <v>0</v>
      </c>
      <c r="ADE102" s="450">
        <f t="shared" si="6553"/>
        <v>0</v>
      </c>
      <c r="ADF102" s="450">
        <f t="shared" si="6553"/>
        <v>0</v>
      </c>
      <c r="ADG102" s="450">
        <f t="shared" si="6553"/>
        <v>0</v>
      </c>
      <c r="ADH102" s="450">
        <f t="shared" si="6553"/>
        <v>0</v>
      </c>
      <c r="ADI102" s="450">
        <f t="shared" si="6553"/>
        <v>0</v>
      </c>
      <c r="ADJ102" s="450">
        <f t="shared" si="6553"/>
        <v>0</v>
      </c>
      <c r="ADK102" s="450">
        <f t="shared" si="6553"/>
        <v>0</v>
      </c>
      <c r="ADL102" s="450">
        <f t="shared" si="6553"/>
        <v>0</v>
      </c>
      <c r="ADM102" s="450">
        <f t="shared" si="6553"/>
        <v>0</v>
      </c>
      <c r="ADN102" s="450">
        <f t="shared" si="6553"/>
        <v>0</v>
      </c>
      <c r="ADO102" s="462">
        <f t="shared" si="6553"/>
        <v>0</v>
      </c>
      <c r="ADP102" s="451">
        <f t="shared" si="6553"/>
        <v>0</v>
      </c>
      <c r="ADR102" s="457">
        <f t="shared" ref="ADR102:AEE102" si="6554">SUM(ADR103+ADR107+ADR112)</f>
        <v>0</v>
      </c>
      <c r="ADS102" s="450">
        <f t="shared" si="6554"/>
        <v>0</v>
      </c>
      <c r="ADT102" s="450">
        <f t="shared" si="6554"/>
        <v>0</v>
      </c>
      <c r="ADU102" s="450">
        <f t="shared" si="6554"/>
        <v>0</v>
      </c>
      <c r="ADV102" s="450">
        <f t="shared" si="6554"/>
        <v>0</v>
      </c>
      <c r="ADW102" s="450">
        <f t="shared" si="6554"/>
        <v>0</v>
      </c>
      <c r="ADX102" s="450">
        <f t="shared" si="6554"/>
        <v>0</v>
      </c>
      <c r="ADY102" s="450">
        <f t="shared" si="6554"/>
        <v>0</v>
      </c>
      <c r="ADZ102" s="450">
        <f t="shared" si="6554"/>
        <v>0</v>
      </c>
      <c r="AEA102" s="450">
        <f t="shared" si="6554"/>
        <v>0</v>
      </c>
      <c r="AEB102" s="450">
        <f t="shared" si="6554"/>
        <v>0</v>
      </c>
      <c r="AEC102" s="450">
        <f t="shared" si="6554"/>
        <v>0</v>
      </c>
      <c r="AED102" s="462">
        <f t="shared" si="6554"/>
        <v>0</v>
      </c>
      <c r="AEE102" s="451">
        <f t="shared" si="6554"/>
        <v>0</v>
      </c>
      <c r="AEG102" s="457">
        <f t="shared" ref="AEG102:AET102" si="6555">SUM(AEG103+AEG107+AEG112)</f>
        <v>0</v>
      </c>
      <c r="AEH102" s="450">
        <f t="shared" si="6555"/>
        <v>0</v>
      </c>
      <c r="AEI102" s="450">
        <f t="shared" si="6555"/>
        <v>0</v>
      </c>
      <c r="AEJ102" s="450">
        <f t="shared" si="6555"/>
        <v>0</v>
      </c>
      <c r="AEK102" s="450">
        <f t="shared" si="6555"/>
        <v>0</v>
      </c>
      <c r="AEL102" s="450">
        <f t="shared" si="6555"/>
        <v>0</v>
      </c>
      <c r="AEM102" s="450">
        <f t="shared" si="6555"/>
        <v>0</v>
      </c>
      <c r="AEN102" s="450">
        <f t="shared" si="6555"/>
        <v>0</v>
      </c>
      <c r="AEO102" s="450">
        <f t="shared" si="6555"/>
        <v>0</v>
      </c>
      <c r="AEP102" s="450">
        <f t="shared" si="6555"/>
        <v>0</v>
      </c>
      <c r="AEQ102" s="450">
        <f t="shared" si="6555"/>
        <v>0</v>
      </c>
      <c r="AER102" s="450">
        <f t="shared" si="6555"/>
        <v>0</v>
      </c>
      <c r="AES102" s="462">
        <f t="shared" si="6555"/>
        <v>0</v>
      </c>
      <c r="AET102" s="451">
        <f t="shared" si="6555"/>
        <v>0</v>
      </c>
      <c r="AEV102" s="457">
        <f t="shared" ref="AEV102:AFI102" si="6556">SUM(AEV103+AEV107+AEV112)</f>
        <v>0</v>
      </c>
      <c r="AEW102" s="450">
        <f t="shared" si="6556"/>
        <v>0</v>
      </c>
      <c r="AEX102" s="450">
        <f t="shared" si="6556"/>
        <v>0</v>
      </c>
      <c r="AEY102" s="450">
        <f t="shared" si="6556"/>
        <v>0</v>
      </c>
      <c r="AEZ102" s="450">
        <f t="shared" si="6556"/>
        <v>0</v>
      </c>
      <c r="AFA102" s="450">
        <f t="shared" si="6556"/>
        <v>0</v>
      </c>
      <c r="AFB102" s="450">
        <f t="shared" si="6556"/>
        <v>0</v>
      </c>
      <c r="AFC102" s="450">
        <f t="shared" si="6556"/>
        <v>0</v>
      </c>
      <c r="AFD102" s="450">
        <f t="shared" si="6556"/>
        <v>0</v>
      </c>
      <c r="AFE102" s="450">
        <f t="shared" si="6556"/>
        <v>0</v>
      </c>
      <c r="AFF102" s="450">
        <f t="shared" si="6556"/>
        <v>0</v>
      </c>
      <c r="AFG102" s="450">
        <f t="shared" si="6556"/>
        <v>0</v>
      </c>
      <c r="AFH102" s="462">
        <f t="shared" si="6556"/>
        <v>0</v>
      </c>
      <c r="AFI102" s="451">
        <f t="shared" si="6556"/>
        <v>0</v>
      </c>
      <c r="AFK102" s="457">
        <f t="shared" ref="AFK102:AFX102" si="6557">SUM(AFK103+AFK107+AFK112)</f>
        <v>0</v>
      </c>
      <c r="AFL102" s="450">
        <f t="shared" si="6557"/>
        <v>0</v>
      </c>
      <c r="AFM102" s="450">
        <f t="shared" si="6557"/>
        <v>0</v>
      </c>
      <c r="AFN102" s="450">
        <f t="shared" si="6557"/>
        <v>0</v>
      </c>
      <c r="AFO102" s="450">
        <f t="shared" si="6557"/>
        <v>0</v>
      </c>
      <c r="AFP102" s="450">
        <f t="shared" si="6557"/>
        <v>0</v>
      </c>
      <c r="AFQ102" s="450">
        <f t="shared" si="6557"/>
        <v>0</v>
      </c>
      <c r="AFR102" s="450">
        <f t="shared" si="6557"/>
        <v>0</v>
      </c>
      <c r="AFS102" s="450">
        <f t="shared" si="6557"/>
        <v>0</v>
      </c>
      <c r="AFT102" s="450">
        <f t="shared" si="6557"/>
        <v>0</v>
      </c>
      <c r="AFU102" s="450">
        <f t="shared" si="6557"/>
        <v>0</v>
      </c>
      <c r="AFV102" s="450">
        <f t="shared" si="6557"/>
        <v>0</v>
      </c>
      <c r="AFW102" s="462">
        <f t="shared" si="6557"/>
        <v>0</v>
      </c>
      <c r="AFX102" s="451">
        <f t="shared" si="6557"/>
        <v>0</v>
      </c>
      <c r="AFZ102" s="457">
        <f t="shared" ref="AFZ102:AGM102" si="6558">SUM(AFZ103+AFZ107+AFZ112)</f>
        <v>0</v>
      </c>
      <c r="AGA102" s="450">
        <f t="shared" si="6558"/>
        <v>0</v>
      </c>
      <c r="AGB102" s="450">
        <f t="shared" si="6558"/>
        <v>0</v>
      </c>
      <c r="AGC102" s="450">
        <f t="shared" si="6558"/>
        <v>0</v>
      </c>
      <c r="AGD102" s="450">
        <f t="shared" si="6558"/>
        <v>0</v>
      </c>
      <c r="AGE102" s="450">
        <f t="shared" si="6558"/>
        <v>0</v>
      </c>
      <c r="AGF102" s="450">
        <f t="shared" si="6558"/>
        <v>0</v>
      </c>
      <c r="AGG102" s="450">
        <f t="shared" si="6558"/>
        <v>0</v>
      </c>
      <c r="AGH102" s="450">
        <f t="shared" si="6558"/>
        <v>0</v>
      </c>
      <c r="AGI102" s="450">
        <f t="shared" si="6558"/>
        <v>0</v>
      </c>
      <c r="AGJ102" s="450">
        <f t="shared" si="6558"/>
        <v>0</v>
      </c>
      <c r="AGK102" s="450">
        <f t="shared" si="6558"/>
        <v>0</v>
      </c>
      <c r="AGL102" s="462">
        <f t="shared" si="6558"/>
        <v>0</v>
      </c>
      <c r="AGM102" s="451">
        <f t="shared" si="6558"/>
        <v>0</v>
      </c>
      <c r="AGO102" s="457">
        <f t="shared" ref="AGO102:AHB102" si="6559">SUM(AGO103+AGO107+AGO112)</f>
        <v>0</v>
      </c>
      <c r="AGP102" s="450">
        <f t="shared" si="6559"/>
        <v>0</v>
      </c>
      <c r="AGQ102" s="450">
        <f t="shared" si="6559"/>
        <v>0</v>
      </c>
      <c r="AGR102" s="450">
        <f t="shared" si="6559"/>
        <v>0</v>
      </c>
      <c r="AGS102" s="450">
        <f t="shared" si="6559"/>
        <v>0</v>
      </c>
      <c r="AGT102" s="450">
        <f t="shared" si="6559"/>
        <v>0</v>
      </c>
      <c r="AGU102" s="450">
        <f t="shared" si="6559"/>
        <v>0</v>
      </c>
      <c r="AGV102" s="450">
        <f t="shared" si="6559"/>
        <v>0</v>
      </c>
      <c r="AGW102" s="450">
        <f t="shared" si="6559"/>
        <v>0</v>
      </c>
      <c r="AGX102" s="450">
        <f t="shared" si="6559"/>
        <v>0</v>
      </c>
      <c r="AGY102" s="450">
        <f t="shared" si="6559"/>
        <v>0</v>
      </c>
      <c r="AGZ102" s="450">
        <f t="shared" si="6559"/>
        <v>0</v>
      </c>
      <c r="AHA102" s="462">
        <f t="shared" si="6559"/>
        <v>0</v>
      </c>
      <c r="AHB102" s="451">
        <f t="shared" si="6559"/>
        <v>0</v>
      </c>
      <c r="AHD102" s="457">
        <f t="shared" ref="AHD102:AHQ102" si="6560">SUM(AHD103+AHD107+AHD112)</f>
        <v>0</v>
      </c>
      <c r="AHE102" s="450">
        <f t="shared" si="6560"/>
        <v>0</v>
      </c>
      <c r="AHF102" s="450">
        <f t="shared" si="6560"/>
        <v>0</v>
      </c>
      <c r="AHG102" s="450">
        <f t="shared" si="6560"/>
        <v>0</v>
      </c>
      <c r="AHH102" s="450">
        <f t="shared" si="6560"/>
        <v>0</v>
      </c>
      <c r="AHI102" s="450">
        <f t="shared" si="6560"/>
        <v>0</v>
      </c>
      <c r="AHJ102" s="450">
        <f t="shared" si="6560"/>
        <v>0</v>
      </c>
      <c r="AHK102" s="450">
        <f t="shared" si="6560"/>
        <v>0</v>
      </c>
      <c r="AHL102" s="450">
        <f t="shared" si="6560"/>
        <v>0</v>
      </c>
      <c r="AHM102" s="450">
        <f t="shared" si="6560"/>
        <v>0</v>
      </c>
      <c r="AHN102" s="450">
        <f t="shared" si="6560"/>
        <v>0</v>
      </c>
      <c r="AHO102" s="450">
        <f t="shared" si="6560"/>
        <v>0</v>
      </c>
      <c r="AHP102" s="462">
        <f t="shared" si="6560"/>
        <v>0</v>
      </c>
      <c r="AHQ102" s="451">
        <f t="shared" si="6560"/>
        <v>0</v>
      </c>
      <c r="AHS102" s="457">
        <f t="shared" ref="AHS102:AIF102" si="6561">SUM(AHS103+AHS107+AHS112)</f>
        <v>0</v>
      </c>
      <c r="AHT102" s="450">
        <f t="shared" si="6561"/>
        <v>0</v>
      </c>
      <c r="AHU102" s="450">
        <f t="shared" si="6561"/>
        <v>0</v>
      </c>
      <c r="AHV102" s="450">
        <f t="shared" si="6561"/>
        <v>0</v>
      </c>
      <c r="AHW102" s="450">
        <f t="shared" si="6561"/>
        <v>0</v>
      </c>
      <c r="AHX102" s="450">
        <f t="shared" si="6561"/>
        <v>0</v>
      </c>
      <c r="AHY102" s="450">
        <f t="shared" si="6561"/>
        <v>0</v>
      </c>
      <c r="AHZ102" s="450">
        <f t="shared" si="6561"/>
        <v>0</v>
      </c>
      <c r="AIA102" s="450">
        <f t="shared" si="6561"/>
        <v>0</v>
      </c>
      <c r="AIB102" s="450">
        <f t="shared" si="6561"/>
        <v>0</v>
      </c>
      <c r="AIC102" s="450">
        <f t="shared" si="6561"/>
        <v>0</v>
      </c>
      <c r="AID102" s="450">
        <f t="shared" si="6561"/>
        <v>0</v>
      </c>
      <c r="AIE102" s="462">
        <f t="shared" si="6561"/>
        <v>0</v>
      </c>
      <c r="AIF102" s="451">
        <f t="shared" si="6561"/>
        <v>0</v>
      </c>
      <c r="AIH102" s="457">
        <f t="shared" ref="AIH102:AIU102" si="6562">SUM(AIH103+AIH107+AIH112)</f>
        <v>0</v>
      </c>
      <c r="AII102" s="450">
        <f t="shared" si="6562"/>
        <v>0</v>
      </c>
      <c r="AIJ102" s="450">
        <f t="shared" si="6562"/>
        <v>0</v>
      </c>
      <c r="AIK102" s="450">
        <f t="shared" si="6562"/>
        <v>0</v>
      </c>
      <c r="AIL102" s="450">
        <f t="shared" si="6562"/>
        <v>0</v>
      </c>
      <c r="AIM102" s="450">
        <f t="shared" si="6562"/>
        <v>0</v>
      </c>
      <c r="AIN102" s="450">
        <f t="shared" si="6562"/>
        <v>0</v>
      </c>
      <c r="AIO102" s="450">
        <f t="shared" si="6562"/>
        <v>0</v>
      </c>
      <c r="AIP102" s="450">
        <f t="shared" si="6562"/>
        <v>0</v>
      </c>
      <c r="AIQ102" s="450">
        <f t="shared" si="6562"/>
        <v>0</v>
      </c>
      <c r="AIR102" s="450">
        <f t="shared" si="6562"/>
        <v>0</v>
      </c>
      <c r="AIS102" s="450">
        <f t="shared" si="6562"/>
        <v>0</v>
      </c>
      <c r="AIT102" s="462">
        <f t="shared" si="6562"/>
        <v>0</v>
      </c>
      <c r="AIU102" s="451">
        <f t="shared" si="6562"/>
        <v>0</v>
      </c>
      <c r="AIW102" s="457">
        <f t="shared" ref="AIW102:AJJ102" si="6563">SUM(AIW103+AIW107+AIW112)</f>
        <v>0</v>
      </c>
      <c r="AIX102" s="450">
        <f t="shared" si="6563"/>
        <v>0</v>
      </c>
      <c r="AIY102" s="450">
        <f t="shared" si="6563"/>
        <v>0</v>
      </c>
      <c r="AIZ102" s="450">
        <f t="shared" si="6563"/>
        <v>0</v>
      </c>
      <c r="AJA102" s="450">
        <f t="shared" si="6563"/>
        <v>0</v>
      </c>
      <c r="AJB102" s="450">
        <f t="shared" si="6563"/>
        <v>0</v>
      </c>
      <c r="AJC102" s="450">
        <f t="shared" si="6563"/>
        <v>0</v>
      </c>
      <c r="AJD102" s="450">
        <f t="shared" si="6563"/>
        <v>0</v>
      </c>
      <c r="AJE102" s="450">
        <f t="shared" si="6563"/>
        <v>0</v>
      </c>
      <c r="AJF102" s="450">
        <f t="shared" si="6563"/>
        <v>0</v>
      </c>
      <c r="AJG102" s="450">
        <f t="shared" si="6563"/>
        <v>0</v>
      </c>
      <c r="AJH102" s="450">
        <f t="shared" si="6563"/>
        <v>0</v>
      </c>
      <c r="AJI102" s="462">
        <f t="shared" si="6563"/>
        <v>0</v>
      </c>
      <c r="AJJ102" s="451">
        <f t="shared" si="6563"/>
        <v>0</v>
      </c>
      <c r="AJL102" s="457">
        <f t="shared" ref="AJL102:AJY102" si="6564">SUM(AJL103+AJL107+AJL112)</f>
        <v>0</v>
      </c>
      <c r="AJM102" s="450">
        <f t="shared" si="6564"/>
        <v>0</v>
      </c>
      <c r="AJN102" s="450">
        <f t="shared" si="6564"/>
        <v>0</v>
      </c>
      <c r="AJO102" s="450">
        <f t="shared" si="6564"/>
        <v>0</v>
      </c>
      <c r="AJP102" s="450">
        <f t="shared" si="6564"/>
        <v>0</v>
      </c>
      <c r="AJQ102" s="450">
        <f t="shared" si="6564"/>
        <v>0</v>
      </c>
      <c r="AJR102" s="450">
        <f t="shared" si="6564"/>
        <v>0</v>
      </c>
      <c r="AJS102" s="450">
        <f t="shared" si="6564"/>
        <v>0</v>
      </c>
      <c r="AJT102" s="450">
        <f t="shared" si="6564"/>
        <v>0</v>
      </c>
      <c r="AJU102" s="450">
        <f t="shared" si="6564"/>
        <v>0</v>
      </c>
      <c r="AJV102" s="450">
        <f t="shared" si="6564"/>
        <v>0</v>
      </c>
      <c r="AJW102" s="450">
        <f t="shared" si="6564"/>
        <v>0</v>
      </c>
      <c r="AJX102" s="462">
        <f t="shared" si="6564"/>
        <v>0</v>
      </c>
      <c r="AJY102" s="451">
        <f t="shared" si="6564"/>
        <v>0</v>
      </c>
      <c r="AKA102" s="457">
        <f t="shared" ref="AKA102:AKN102" si="6565">SUM(AKA103+AKA107+AKA112)</f>
        <v>0</v>
      </c>
      <c r="AKB102" s="450">
        <f t="shared" si="6565"/>
        <v>0</v>
      </c>
      <c r="AKC102" s="450">
        <f t="shared" si="6565"/>
        <v>0</v>
      </c>
      <c r="AKD102" s="450">
        <f t="shared" si="6565"/>
        <v>0</v>
      </c>
      <c r="AKE102" s="450">
        <f t="shared" si="6565"/>
        <v>0</v>
      </c>
      <c r="AKF102" s="450">
        <f t="shared" si="6565"/>
        <v>0</v>
      </c>
      <c r="AKG102" s="450">
        <f t="shared" si="6565"/>
        <v>0</v>
      </c>
      <c r="AKH102" s="450">
        <f t="shared" si="6565"/>
        <v>0</v>
      </c>
      <c r="AKI102" s="450">
        <f t="shared" si="6565"/>
        <v>0</v>
      </c>
      <c r="AKJ102" s="450">
        <f t="shared" si="6565"/>
        <v>0</v>
      </c>
      <c r="AKK102" s="450">
        <f t="shared" si="6565"/>
        <v>0</v>
      </c>
      <c r="AKL102" s="450">
        <f t="shared" si="6565"/>
        <v>0</v>
      </c>
      <c r="AKM102" s="462">
        <f t="shared" si="6565"/>
        <v>0</v>
      </c>
      <c r="AKN102" s="451">
        <f t="shared" si="6565"/>
        <v>0</v>
      </c>
      <c r="AKP102" s="457">
        <f t="shared" ref="AKP102:ALC102" si="6566">SUM(AKP103+AKP107+AKP112)</f>
        <v>0</v>
      </c>
      <c r="AKQ102" s="450">
        <f t="shared" si="6566"/>
        <v>0</v>
      </c>
      <c r="AKR102" s="450">
        <f t="shared" si="6566"/>
        <v>0</v>
      </c>
      <c r="AKS102" s="450">
        <f t="shared" si="6566"/>
        <v>0</v>
      </c>
      <c r="AKT102" s="450">
        <f t="shared" si="6566"/>
        <v>0</v>
      </c>
      <c r="AKU102" s="450">
        <f t="shared" si="6566"/>
        <v>0</v>
      </c>
      <c r="AKV102" s="450">
        <f t="shared" si="6566"/>
        <v>0</v>
      </c>
      <c r="AKW102" s="450">
        <f t="shared" si="6566"/>
        <v>0</v>
      </c>
      <c r="AKX102" s="450">
        <f t="shared" si="6566"/>
        <v>0</v>
      </c>
      <c r="AKY102" s="450">
        <f t="shared" si="6566"/>
        <v>0</v>
      </c>
      <c r="AKZ102" s="450">
        <f t="shared" si="6566"/>
        <v>0</v>
      </c>
      <c r="ALA102" s="450">
        <f t="shared" si="6566"/>
        <v>0</v>
      </c>
      <c r="ALB102" s="462">
        <f t="shared" si="6566"/>
        <v>0</v>
      </c>
      <c r="ALC102" s="451">
        <f t="shared" si="6566"/>
        <v>0</v>
      </c>
      <c r="ALE102" s="457">
        <f t="shared" ref="ALE102:ALR102" si="6567">SUM(ALE103+ALE107+ALE112)</f>
        <v>0</v>
      </c>
      <c r="ALF102" s="450">
        <f t="shared" si="6567"/>
        <v>0</v>
      </c>
      <c r="ALG102" s="450">
        <f t="shared" si="6567"/>
        <v>0</v>
      </c>
      <c r="ALH102" s="450">
        <f t="shared" si="6567"/>
        <v>0</v>
      </c>
      <c r="ALI102" s="450">
        <f t="shared" si="6567"/>
        <v>0</v>
      </c>
      <c r="ALJ102" s="450">
        <f t="shared" si="6567"/>
        <v>0</v>
      </c>
      <c r="ALK102" s="450">
        <f t="shared" si="6567"/>
        <v>0</v>
      </c>
      <c r="ALL102" s="450">
        <f t="shared" si="6567"/>
        <v>0</v>
      </c>
      <c r="ALM102" s="450">
        <f t="shared" si="6567"/>
        <v>0</v>
      </c>
      <c r="ALN102" s="450">
        <f t="shared" si="6567"/>
        <v>0</v>
      </c>
      <c r="ALO102" s="450">
        <f t="shared" si="6567"/>
        <v>0</v>
      </c>
      <c r="ALP102" s="450">
        <f t="shared" si="6567"/>
        <v>0</v>
      </c>
      <c r="ALQ102" s="462">
        <f t="shared" si="6567"/>
        <v>0</v>
      </c>
      <c r="ALR102" s="451">
        <f t="shared" si="6567"/>
        <v>0</v>
      </c>
      <c r="ALT102" s="457">
        <f t="shared" ref="ALT102:AMG102" si="6568">SUM(ALT103+ALT107+ALT112)</f>
        <v>0</v>
      </c>
      <c r="ALU102" s="450">
        <f t="shared" si="6568"/>
        <v>0</v>
      </c>
      <c r="ALV102" s="450">
        <f t="shared" si="6568"/>
        <v>0</v>
      </c>
      <c r="ALW102" s="450">
        <f t="shared" si="6568"/>
        <v>0</v>
      </c>
      <c r="ALX102" s="450">
        <f t="shared" si="6568"/>
        <v>0</v>
      </c>
      <c r="ALY102" s="450">
        <f t="shared" si="6568"/>
        <v>0</v>
      </c>
      <c r="ALZ102" s="450">
        <f t="shared" si="6568"/>
        <v>0</v>
      </c>
      <c r="AMA102" s="450">
        <f t="shared" si="6568"/>
        <v>0</v>
      </c>
      <c r="AMB102" s="450">
        <f t="shared" si="6568"/>
        <v>0</v>
      </c>
      <c r="AMC102" s="450">
        <f t="shared" si="6568"/>
        <v>0</v>
      </c>
      <c r="AMD102" s="450">
        <f t="shared" si="6568"/>
        <v>0</v>
      </c>
      <c r="AME102" s="450">
        <f t="shared" si="6568"/>
        <v>0</v>
      </c>
      <c r="AMF102" s="462">
        <f t="shared" si="6568"/>
        <v>0</v>
      </c>
      <c r="AMG102" s="451">
        <f t="shared" si="6568"/>
        <v>0</v>
      </c>
      <c r="AMI102" s="457">
        <f t="shared" ref="AMI102:AMV102" si="6569">SUM(AMI103+AMI107+AMI112)</f>
        <v>0</v>
      </c>
      <c r="AMJ102" s="450">
        <f t="shared" si="6569"/>
        <v>0</v>
      </c>
      <c r="AMK102" s="450">
        <f t="shared" si="6569"/>
        <v>0</v>
      </c>
      <c r="AML102" s="450">
        <f t="shared" si="6569"/>
        <v>0</v>
      </c>
      <c r="AMM102" s="450">
        <f t="shared" si="6569"/>
        <v>0</v>
      </c>
      <c r="AMN102" s="450">
        <f t="shared" si="6569"/>
        <v>0</v>
      </c>
      <c r="AMO102" s="450">
        <f t="shared" si="6569"/>
        <v>0</v>
      </c>
      <c r="AMP102" s="450">
        <f t="shared" si="6569"/>
        <v>0</v>
      </c>
      <c r="AMQ102" s="450">
        <f t="shared" si="6569"/>
        <v>0</v>
      </c>
      <c r="AMR102" s="450">
        <f t="shared" si="6569"/>
        <v>0</v>
      </c>
      <c r="AMS102" s="450">
        <f t="shared" si="6569"/>
        <v>0</v>
      </c>
      <c r="AMT102" s="450">
        <f t="shared" si="6569"/>
        <v>0</v>
      </c>
      <c r="AMU102" s="462">
        <f t="shared" si="6569"/>
        <v>0</v>
      </c>
      <c r="AMV102" s="451">
        <f t="shared" si="6569"/>
        <v>0</v>
      </c>
      <c r="AMX102" s="457">
        <f t="shared" ref="AMX102:ANK102" si="6570">SUM(AMX103+AMX107+AMX112)</f>
        <v>0</v>
      </c>
      <c r="AMY102" s="450">
        <f t="shared" si="6570"/>
        <v>0</v>
      </c>
      <c r="AMZ102" s="450">
        <f t="shared" si="6570"/>
        <v>0</v>
      </c>
      <c r="ANA102" s="450">
        <f t="shared" si="6570"/>
        <v>0</v>
      </c>
      <c r="ANB102" s="450">
        <f t="shared" si="6570"/>
        <v>0</v>
      </c>
      <c r="ANC102" s="450">
        <f t="shared" si="6570"/>
        <v>0</v>
      </c>
      <c r="AND102" s="450">
        <f t="shared" si="6570"/>
        <v>0</v>
      </c>
      <c r="ANE102" s="450">
        <f t="shared" si="6570"/>
        <v>0</v>
      </c>
      <c r="ANF102" s="450">
        <f t="shared" si="6570"/>
        <v>0</v>
      </c>
      <c r="ANG102" s="450">
        <f t="shared" si="6570"/>
        <v>0</v>
      </c>
      <c r="ANH102" s="450">
        <f t="shared" si="6570"/>
        <v>0</v>
      </c>
      <c r="ANI102" s="450">
        <f t="shared" si="6570"/>
        <v>0</v>
      </c>
      <c r="ANJ102" s="462">
        <f t="shared" si="6570"/>
        <v>0</v>
      </c>
      <c r="ANK102" s="451">
        <f t="shared" si="6570"/>
        <v>0</v>
      </c>
      <c r="ANM102" s="457">
        <f t="shared" ref="ANM102:ANZ102" si="6571">SUM(ANM103+ANM107+ANM112)</f>
        <v>0</v>
      </c>
      <c r="ANN102" s="450">
        <f t="shared" si="6571"/>
        <v>0</v>
      </c>
      <c r="ANO102" s="450">
        <f t="shared" si="6571"/>
        <v>0</v>
      </c>
      <c r="ANP102" s="450">
        <f t="shared" si="6571"/>
        <v>0</v>
      </c>
      <c r="ANQ102" s="450">
        <f t="shared" si="6571"/>
        <v>0</v>
      </c>
      <c r="ANR102" s="450">
        <f t="shared" si="6571"/>
        <v>0</v>
      </c>
      <c r="ANS102" s="450">
        <f t="shared" si="6571"/>
        <v>0</v>
      </c>
      <c r="ANT102" s="450">
        <f t="shared" si="6571"/>
        <v>0</v>
      </c>
      <c r="ANU102" s="450">
        <f t="shared" si="6571"/>
        <v>0</v>
      </c>
      <c r="ANV102" s="450">
        <f t="shared" si="6571"/>
        <v>0</v>
      </c>
      <c r="ANW102" s="450">
        <f t="shared" si="6571"/>
        <v>0</v>
      </c>
      <c r="ANX102" s="450">
        <f t="shared" si="6571"/>
        <v>0</v>
      </c>
      <c r="ANY102" s="462">
        <f t="shared" si="6571"/>
        <v>0</v>
      </c>
      <c r="ANZ102" s="451">
        <f t="shared" si="6571"/>
        <v>0</v>
      </c>
      <c r="AOB102" s="457">
        <f t="shared" ref="AOB102:AOO102" si="6572">SUM(AOB103+AOB107+AOB112)</f>
        <v>0</v>
      </c>
      <c r="AOC102" s="450">
        <f t="shared" si="6572"/>
        <v>0</v>
      </c>
      <c r="AOD102" s="450">
        <f t="shared" si="6572"/>
        <v>0</v>
      </c>
      <c r="AOE102" s="450">
        <f t="shared" si="6572"/>
        <v>0</v>
      </c>
      <c r="AOF102" s="450">
        <f t="shared" si="6572"/>
        <v>0</v>
      </c>
      <c r="AOG102" s="450">
        <f t="shared" si="6572"/>
        <v>0</v>
      </c>
      <c r="AOH102" s="450">
        <f t="shared" si="6572"/>
        <v>0</v>
      </c>
      <c r="AOI102" s="450">
        <f t="shared" si="6572"/>
        <v>0</v>
      </c>
      <c r="AOJ102" s="450">
        <f t="shared" si="6572"/>
        <v>0</v>
      </c>
      <c r="AOK102" s="450">
        <f t="shared" si="6572"/>
        <v>0</v>
      </c>
      <c r="AOL102" s="450">
        <f t="shared" si="6572"/>
        <v>0</v>
      </c>
      <c r="AOM102" s="450">
        <f t="shared" si="6572"/>
        <v>0</v>
      </c>
      <c r="AON102" s="462">
        <f t="shared" si="6572"/>
        <v>0</v>
      </c>
      <c r="AOO102" s="451">
        <f t="shared" si="6572"/>
        <v>0</v>
      </c>
      <c r="AOQ102" s="457">
        <f t="shared" ref="AOQ102:APD102" si="6573">SUM(AOQ103+AOQ107+AOQ112)</f>
        <v>0</v>
      </c>
      <c r="AOR102" s="450">
        <f t="shared" si="6573"/>
        <v>0</v>
      </c>
      <c r="AOS102" s="450">
        <f t="shared" si="6573"/>
        <v>0</v>
      </c>
      <c r="AOT102" s="450">
        <f t="shared" si="6573"/>
        <v>0</v>
      </c>
      <c r="AOU102" s="450">
        <f t="shared" si="6573"/>
        <v>0</v>
      </c>
      <c r="AOV102" s="450">
        <f t="shared" si="6573"/>
        <v>0</v>
      </c>
      <c r="AOW102" s="450">
        <f t="shared" si="6573"/>
        <v>0</v>
      </c>
      <c r="AOX102" s="450">
        <f t="shared" si="6573"/>
        <v>0</v>
      </c>
      <c r="AOY102" s="450">
        <f t="shared" si="6573"/>
        <v>0</v>
      </c>
      <c r="AOZ102" s="450">
        <f t="shared" si="6573"/>
        <v>0</v>
      </c>
      <c r="APA102" s="450">
        <f t="shared" si="6573"/>
        <v>0</v>
      </c>
      <c r="APB102" s="450">
        <f t="shared" si="6573"/>
        <v>0</v>
      </c>
      <c r="APC102" s="462">
        <f t="shared" si="6573"/>
        <v>0</v>
      </c>
      <c r="APD102" s="451">
        <f t="shared" si="6573"/>
        <v>0</v>
      </c>
      <c r="APF102" s="457">
        <f t="shared" ref="APF102:APS102" si="6574">SUM(APF103+APF107+APF112)</f>
        <v>0</v>
      </c>
      <c r="APG102" s="450">
        <f t="shared" si="6574"/>
        <v>0</v>
      </c>
      <c r="APH102" s="450">
        <f t="shared" si="6574"/>
        <v>0</v>
      </c>
      <c r="API102" s="450">
        <f t="shared" si="6574"/>
        <v>0</v>
      </c>
      <c r="APJ102" s="450">
        <f t="shared" si="6574"/>
        <v>0</v>
      </c>
      <c r="APK102" s="450">
        <f t="shared" si="6574"/>
        <v>0</v>
      </c>
      <c r="APL102" s="450">
        <f t="shared" si="6574"/>
        <v>0</v>
      </c>
      <c r="APM102" s="450">
        <f t="shared" si="6574"/>
        <v>0</v>
      </c>
      <c r="APN102" s="450">
        <f t="shared" si="6574"/>
        <v>0</v>
      </c>
      <c r="APO102" s="450">
        <f t="shared" si="6574"/>
        <v>0</v>
      </c>
      <c r="APP102" s="450">
        <f t="shared" si="6574"/>
        <v>0</v>
      </c>
      <c r="APQ102" s="450">
        <f t="shared" si="6574"/>
        <v>0</v>
      </c>
      <c r="APR102" s="462">
        <f t="shared" si="6574"/>
        <v>0</v>
      </c>
      <c r="APS102" s="451">
        <f t="shared" si="6574"/>
        <v>0</v>
      </c>
      <c r="APU102" s="457">
        <f t="shared" ref="APU102:AQH102" si="6575">SUM(APU103+APU107+APU112)</f>
        <v>0</v>
      </c>
      <c r="APV102" s="450">
        <f t="shared" si="6575"/>
        <v>0</v>
      </c>
      <c r="APW102" s="450">
        <f t="shared" si="6575"/>
        <v>0</v>
      </c>
      <c r="APX102" s="450">
        <f t="shared" si="6575"/>
        <v>0</v>
      </c>
      <c r="APY102" s="450">
        <f t="shared" si="6575"/>
        <v>0</v>
      </c>
      <c r="APZ102" s="450">
        <f t="shared" si="6575"/>
        <v>0</v>
      </c>
      <c r="AQA102" s="450">
        <f t="shared" si="6575"/>
        <v>0</v>
      </c>
      <c r="AQB102" s="450">
        <f t="shared" si="6575"/>
        <v>0</v>
      </c>
      <c r="AQC102" s="450">
        <f t="shared" si="6575"/>
        <v>0</v>
      </c>
      <c r="AQD102" s="450">
        <f t="shared" si="6575"/>
        <v>0</v>
      </c>
      <c r="AQE102" s="450">
        <f t="shared" si="6575"/>
        <v>0</v>
      </c>
      <c r="AQF102" s="450">
        <f t="shared" si="6575"/>
        <v>0</v>
      </c>
      <c r="AQG102" s="462">
        <f t="shared" si="6575"/>
        <v>0</v>
      </c>
      <c r="AQH102" s="451">
        <f t="shared" si="6575"/>
        <v>0</v>
      </c>
      <c r="AQJ102" s="457">
        <f t="shared" ref="AQJ102:AQW102" si="6576">SUM(AQJ103+AQJ107+AQJ112)</f>
        <v>0</v>
      </c>
      <c r="AQK102" s="450">
        <f t="shared" si="6576"/>
        <v>0</v>
      </c>
      <c r="AQL102" s="450">
        <f t="shared" si="6576"/>
        <v>0</v>
      </c>
      <c r="AQM102" s="450">
        <f t="shared" si="6576"/>
        <v>0</v>
      </c>
      <c r="AQN102" s="450">
        <f t="shared" si="6576"/>
        <v>0</v>
      </c>
      <c r="AQO102" s="450">
        <f t="shared" si="6576"/>
        <v>0</v>
      </c>
      <c r="AQP102" s="450">
        <f t="shared" si="6576"/>
        <v>0</v>
      </c>
      <c r="AQQ102" s="450">
        <f t="shared" si="6576"/>
        <v>0</v>
      </c>
      <c r="AQR102" s="450">
        <f t="shared" si="6576"/>
        <v>0</v>
      </c>
      <c r="AQS102" s="450">
        <f t="shared" si="6576"/>
        <v>0</v>
      </c>
      <c r="AQT102" s="450">
        <f t="shared" si="6576"/>
        <v>0</v>
      </c>
      <c r="AQU102" s="450">
        <f t="shared" si="6576"/>
        <v>0</v>
      </c>
      <c r="AQV102" s="462">
        <f t="shared" si="6576"/>
        <v>0</v>
      </c>
      <c r="AQW102" s="451">
        <f t="shared" si="6576"/>
        <v>0</v>
      </c>
      <c r="AQY102" s="457">
        <f t="shared" ref="AQY102:ARL102" si="6577">SUM(AQY103+AQY107+AQY112)</f>
        <v>0</v>
      </c>
      <c r="AQZ102" s="450">
        <f t="shared" si="6577"/>
        <v>0</v>
      </c>
      <c r="ARA102" s="450">
        <f t="shared" si="6577"/>
        <v>0</v>
      </c>
      <c r="ARB102" s="450">
        <f t="shared" si="6577"/>
        <v>0</v>
      </c>
      <c r="ARC102" s="450">
        <f t="shared" si="6577"/>
        <v>0</v>
      </c>
      <c r="ARD102" s="450">
        <f t="shared" si="6577"/>
        <v>0</v>
      </c>
      <c r="ARE102" s="450">
        <f t="shared" si="6577"/>
        <v>0</v>
      </c>
      <c r="ARF102" s="450">
        <f t="shared" si="6577"/>
        <v>0</v>
      </c>
      <c r="ARG102" s="450">
        <f t="shared" si="6577"/>
        <v>0</v>
      </c>
      <c r="ARH102" s="450">
        <f t="shared" si="6577"/>
        <v>0</v>
      </c>
      <c r="ARI102" s="450">
        <f t="shared" si="6577"/>
        <v>0</v>
      </c>
      <c r="ARJ102" s="450">
        <f t="shared" si="6577"/>
        <v>0</v>
      </c>
      <c r="ARK102" s="462">
        <f t="shared" si="6577"/>
        <v>0</v>
      </c>
      <c r="ARL102" s="451">
        <f t="shared" si="6577"/>
        <v>0</v>
      </c>
      <c r="ARN102" s="457">
        <f t="shared" ref="ARN102:ASA102" si="6578">SUM(ARN103+ARN107+ARN112)</f>
        <v>0</v>
      </c>
      <c r="ARO102" s="450">
        <f t="shared" si="6578"/>
        <v>0</v>
      </c>
      <c r="ARP102" s="450">
        <f t="shared" si="6578"/>
        <v>0</v>
      </c>
      <c r="ARQ102" s="450">
        <f t="shared" si="6578"/>
        <v>0</v>
      </c>
      <c r="ARR102" s="450">
        <f t="shared" si="6578"/>
        <v>0</v>
      </c>
      <c r="ARS102" s="450">
        <f t="shared" si="6578"/>
        <v>0</v>
      </c>
      <c r="ART102" s="450">
        <f t="shared" si="6578"/>
        <v>0</v>
      </c>
      <c r="ARU102" s="450">
        <f t="shared" si="6578"/>
        <v>0</v>
      </c>
      <c r="ARV102" s="450">
        <f t="shared" si="6578"/>
        <v>0</v>
      </c>
      <c r="ARW102" s="450">
        <f t="shared" si="6578"/>
        <v>0</v>
      </c>
      <c r="ARX102" s="450">
        <f t="shared" si="6578"/>
        <v>0</v>
      </c>
      <c r="ARY102" s="450">
        <f t="shared" si="6578"/>
        <v>0</v>
      </c>
      <c r="ARZ102" s="462">
        <f t="shared" si="6578"/>
        <v>0</v>
      </c>
      <c r="ASA102" s="451">
        <f t="shared" si="6578"/>
        <v>0</v>
      </c>
      <c r="ASC102" s="457">
        <f t="shared" ref="ASC102:ASP102" si="6579">SUM(ASC103+ASC107+ASC112)</f>
        <v>0</v>
      </c>
      <c r="ASD102" s="450">
        <f t="shared" si="6579"/>
        <v>0</v>
      </c>
      <c r="ASE102" s="450">
        <f t="shared" si="6579"/>
        <v>0</v>
      </c>
      <c r="ASF102" s="450">
        <f t="shared" si="6579"/>
        <v>0</v>
      </c>
      <c r="ASG102" s="450">
        <f t="shared" si="6579"/>
        <v>0</v>
      </c>
      <c r="ASH102" s="450">
        <f t="shared" si="6579"/>
        <v>0</v>
      </c>
      <c r="ASI102" s="450">
        <f t="shared" si="6579"/>
        <v>0</v>
      </c>
      <c r="ASJ102" s="450">
        <f t="shared" si="6579"/>
        <v>0</v>
      </c>
      <c r="ASK102" s="450">
        <f t="shared" si="6579"/>
        <v>0</v>
      </c>
      <c r="ASL102" s="450">
        <f t="shared" si="6579"/>
        <v>0</v>
      </c>
      <c r="ASM102" s="450">
        <f t="shared" si="6579"/>
        <v>0</v>
      </c>
      <c r="ASN102" s="450">
        <f t="shared" si="6579"/>
        <v>0</v>
      </c>
      <c r="ASO102" s="462">
        <f t="shared" si="6579"/>
        <v>0</v>
      </c>
      <c r="ASP102" s="451">
        <f t="shared" si="6579"/>
        <v>0</v>
      </c>
      <c r="ASR102" s="457">
        <f t="shared" ref="ASR102:ATE102" si="6580">SUM(ASR103+ASR107+ASR112)</f>
        <v>0</v>
      </c>
      <c r="ASS102" s="450">
        <f t="shared" si="6580"/>
        <v>0</v>
      </c>
      <c r="AST102" s="450">
        <f t="shared" si="6580"/>
        <v>0</v>
      </c>
      <c r="ASU102" s="450">
        <f t="shared" si="6580"/>
        <v>0</v>
      </c>
      <c r="ASV102" s="450">
        <f t="shared" si="6580"/>
        <v>0</v>
      </c>
      <c r="ASW102" s="450">
        <f t="shared" si="6580"/>
        <v>0</v>
      </c>
      <c r="ASX102" s="450">
        <f t="shared" si="6580"/>
        <v>0</v>
      </c>
      <c r="ASY102" s="450">
        <f t="shared" si="6580"/>
        <v>0</v>
      </c>
      <c r="ASZ102" s="450">
        <f t="shared" si="6580"/>
        <v>0</v>
      </c>
      <c r="ATA102" s="450">
        <f t="shared" si="6580"/>
        <v>0</v>
      </c>
      <c r="ATB102" s="450">
        <f t="shared" si="6580"/>
        <v>0</v>
      </c>
      <c r="ATC102" s="450">
        <f t="shared" si="6580"/>
        <v>0</v>
      </c>
      <c r="ATD102" s="462">
        <f t="shared" si="6580"/>
        <v>0</v>
      </c>
      <c r="ATE102" s="451">
        <f t="shared" si="6580"/>
        <v>0</v>
      </c>
      <c r="ATG102" s="457">
        <f t="shared" ref="ATG102:ATT102" si="6581">SUM(ATG103+ATG107+ATG112)</f>
        <v>0</v>
      </c>
      <c r="ATH102" s="450">
        <f t="shared" si="6581"/>
        <v>0</v>
      </c>
      <c r="ATI102" s="450">
        <f t="shared" si="6581"/>
        <v>0</v>
      </c>
      <c r="ATJ102" s="450">
        <f t="shared" si="6581"/>
        <v>0</v>
      </c>
      <c r="ATK102" s="450">
        <f t="shared" si="6581"/>
        <v>0</v>
      </c>
      <c r="ATL102" s="450">
        <f t="shared" si="6581"/>
        <v>0</v>
      </c>
      <c r="ATM102" s="450">
        <f t="shared" si="6581"/>
        <v>0</v>
      </c>
      <c r="ATN102" s="450">
        <f t="shared" si="6581"/>
        <v>0</v>
      </c>
      <c r="ATO102" s="450">
        <f t="shared" si="6581"/>
        <v>0</v>
      </c>
      <c r="ATP102" s="450">
        <f t="shared" si="6581"/>
        <v>0</v>
      </c>
      <c r="ATQ102" s="450">
        <f t="shared" si="6581"/>
        <v>0</v>
      </c>
      <c r="ATR102" s="450">
        <f t="shared" si="6581"/>
        <v>0</v>
      </c>
      <c r="ATS102" s="462">
        <f t="shared" si="6581"/>
        <v>0</v>
      </c>
      <c r="ATT102" s="451">
        <f t="shared" si="6581"/>
        <v>0</v>
      </c>
      <c r="ATV102" s="457">
        <f t="shared" ref="ATV102:AUI102" si="6582">SUM(ATV103+ATV107+ATV112)</f>
        <v>0</v>
      </c>
      <c r="ATW102" s="450">
        <f t="shared" si="6582"/>
        <v>0</v>
      </c>
      <c r="ATX102" s="450">
        <f t="shared" si="6582"/>
        <v>0</v>
      </c>
      <c r="ATY102" s="450">
        <f t="shared" si="6582"/>
        <v>0</v>
      </c>
      <c r="ATZ102" s="450">
        <f t="shared" si="6582"/>
        <v>0</v>
      </c>
      <c r="AUA102" s="450">
        <f t="shared" si="6582"/>
        <v>0</v>
      </c>
      <c r="AUB102" s="450">
        <f t="shared" si="6582"/>
        <v>0</v>
      </c>
      <c r="AUC102" s="450">
        <f t="shared" si="6582"/>
        <v>0</v>
      </c>
      <c r="AUD102" s="450">
        <f t="shared" si="6582"/>
        <v>0</v>
      </c>
      <c r="AUE102" s="450">
        <f t="shared" si="6582"/>
        <v>0</v>
      </c>
      <c r="AUF102" s="450">
        <f t="shared" si="6582"/>
        <v>0</v>
      </c>
      <c r="AUG102" s="450">
        <f t="shared" si="6582"/>
        <v>0</v>
      </c>
      <c r="AUH102" s="462">
        <f t="shared" si="6582"/>
        <v>0</v>
      </c>
      <c r="AUI102" s="451">
        <f t="shared" si="6582"/>
        <v>0</v>
      </c>
      <c r="AUK102" s="457">
        <f t="shared" ref="AUK102:AUX102" si="6583">SUM(AUK103+AUK107+AUK112)</f>
        <v>0</v>
      </c>
      <c r="AUL102" s="450">
        <f t="shared" si="6583"/>
        <v>0</v>
      </c>
      <c r="AUM102" s="450">
        <f t="shared" si="6583"/>
        <v>0</v>
      </c>
      <c r="AUN102" s="450">
        <f t="shared" si="6583"/>
        <v>0</v>
      </c>
      <c r="AUO102" s="450">
        <f t="shared" si="6583"/>
        <v>0</v>
      </c>
      <c r="AUP102" s="450">
        <f t="shared" si="6583"/>
        <v>0</v>
      </c>
      <c r="AUQ102" s="450">
        <f t="shared" si="6583"/>
        <v>0</v>
      </c>
      <c r="AUR102" s="450">
        <f t="shared" si="6583"/>
        <v>0</v>
      </c>
      <c r="AUS102" s="450">
        <f t="shared" si="6583"/>
        <v>0</v>
      </c>
      <c r="AUT102" s="450">
        <f t="shared" si="6583"/>
        <v>0</v>
      </c>
      <c r="AUU102" s="450">
        <f t="shared" si="6583"/>
        <v>0</v>
      </c>
      <c r="AUV102" s="450">
        <f t="shared" si="6583"/>
        <v>0</v>
      </c>
      <c r="AUW102" s="462">
        <f t="shared" si="6583"/>
        <v>0</v>
      </c>
      <c r="AUX102" s="451">
        <f t="shared" si="6583"/>
        <v>0</v>
      </c>
      <c r="AUZ102" s="457">
        <f t="shared" ref="AUZ102:AVM102" si="6584">SUM(AUZ103+AUZ107+AUZ112)</f>
        <v>0</v>
      </c>
      <c r="AVA102" s="450">
        <f t="shared" si="6584"/>
        <v>0</v>
      </c>
      <c r="AVB102" s="450">
        <f t="shared" si="6584"/>
        <v>0</v>
      </c>
      <c r="AVC102" s="450">
        <f t="shared" si="6584"/>
        <v>0</v>
      </c>
      <c r="AVD102" s="450">
        <f t="shared" si="6584"/>
        <v>0</v>
      </c>
      <c r="AVE102" s="450">
        <f t="shared" si="6584"/>
        <v>0</v>
      </c>
      <c r="AVF102" s="450">
        <f t="shared" si="6584"/>
        <v>0</v>
      </c>
      <c r="AVG102" s="450">
        <f t="shared" si="6584"/>
        <v>0</v>
      </c>
      <c r="AVH102" s="450">
        <f t="shared" si="6584"/>
        <v>0</v>
      </c>
      <c r="AVI102" s="450">
        <f t="shared" si="6584"/>
        <v>0</v>
      </c>
      <c r="AVJ102" s="450">
        <f t="shared" si="6584"/>
        <v>0</v>
      </c>
      <c r="AVK102" s="450">
        <f t="shared" si="6584"/>
        <v>0</v>
      </c>
      <c r="AVL102" s="462">
        <f t="shared" si="6584"/>
        <v>0</v>
      </c>
      <c r="AVM102" s="451">
        <f t="shared" si="6584"/>
        <v>0</v>
      </c>
      <c r="AVO102" s="457">
        <f t="shared" ref="AVO102:AWB102" si="6585">SUM(AVO103+AVO107+AVO112)</f>
        <v>0</v>
      </c>
      <c r="AVP102" s="450">
        <f t="shared" si="6585"/>
        <v>0</v>
      </c>
      <c r="AVQ102" s="450">
        <f t="shared" si="6585"/>
        <v>0</v>
      </c>
      <c r="AVR102" s="450">
        <f t="shared" si="6585"/>
        <v>0</v>
      </c>
      <c r="AVS102" s="450">
        <f t="shared" si="6585"/>
        <v>0</v>
      </c>
      <c r="AVT102" s="450">
        <f t="shared" si="6585"/>
        <v>0</v>
      </c>
      <c r="AVU102" s="450">
        <f t="shared" si="6585"/>
        <v>0</v>
      </c>
      <c r="AVV102" s="450">
        <f t="shared" si="6585"/>
        <v>0</v>
      </c>
      <c r="AVW102" s="450">
        <f t="shared" si="6585"/>
        <v>0</v>
      </c>
      <c r="AVX102" s="450">
        <f t="shared" si="6585"/>
        <v>0</v>
      </c>
      <c r="AVY102" s="450">
        <f t="shared" si="6585"/>
        <v>0</v>
      </c>
      <c r="AVZ102" s="450">
        <f t="shared" si="6585"/>
        <v>0</v>
      </c>
      <c r="AWA102" s="462">
        <f t="shared" si="6585"/>
        <v>0</v>
      </c>
      <c r="AWB102" s="451">
        <f t="shared" si="6585"/>
        <v>0</v>
      </c>
      <c r="AWD102" s="457">
        <f t="shared" ref="AWD102:AWQ102" si="6586">SUM(AWD103+AWD107+AWD112)</f>
        <v>0</v>
      </c>
      <c r="AWE102" s="450">
        <f t="shared" si="6586"/>
        <v>0</v>
      </c>
      <c r="AWF102" s="450">
        <f t="shared" si="6586"/>
        <v>0</v>
      </c>
      <c r="AWG102" s="450">
        <f t="shared" si="6586"/>
        <v>0</v>
      </c>
      <c r="AWH102" s="450">
        <f t="shared" si="6586"/>
        <v>0</v>
      </c>
      <c r="AWI102" s="450">
        <f t="shared" si="6586"/>
        <v>0</v>
      </c>
      <c r="AWJ102" s="450">
        <f t="shared" si="6586"/>
        <v>0</v>
      </c>
      <c r="AWK102" s="450">
        <f t="shared" si="6586"/>
        <v>0</v>
      </c>
      <c r="AWL102" s="450">
        <f t="shared" si="6586"/>
        <v>0</v>
      </c>
      <c r="AWM102" s="450">
        <f t="shared" si="6586"/>
        <v>0</v>
      </c>
      <c r="AWN102" s="450">
        <f t="shared" si="6586"/>
        <v>0</v>
      </c>
      <c r="AWO102" s="450">
        <f t="shared" si="6586"/>
        <v>0</v>
      </c>
      <c r="AWP102" s="462">
        <f t="shared" si="6586"/>
        <v>0</v>
      </c>
      <c r="AWQ102" s="451">
        <f t="shared" si="6586"/>
        <v>0</v>
      </c>
      <c r="AWS102" s="457">
        <f t="shared" ref="AWS102:AXF102" si="6587">SUM(AWS103+AWS107+AWS112)</f>
        <v>0</v>
      </c>
      <c r="AWT102" s="450">
        <f t="shared" si="6587"/>
        <v>0</v>
      </c>
      <c r="AWU102" s="450">
        <f t="shared" si="6587"/>
        <v>0</v>
      </c>
      <c r="AWV102" s="450">
        <f t="shared" si="6587"/>
        <v>0</v>
      </c>
      <c r="AWW102" s="450">
        <f t="shared" si="6587"/>
        <v>0</v>
      </c>
      <c r="AWX102" s="450">
        <f t="shared" si="6587"/>
        <v>0</v>
      </c>
      <c r="AWY102" s="450">
        <f t="shared" si="6587"/>
        <v>0</v>
      </c>
      <c r="AWZ102" s="450">
        <f t="shared" si="6587"/>
        <v>0</v>
      </c>
      <c r="AXA102" s="450">
        <f t="shared" si="6587"/>
        <v>0</v>
      </c>
      <c r="AXB102" s="450">
        <f t="shared" si="6587"/>
        <v>0</v>
      </c>
      <c r="AXC102" s="450">
        <f t="shared" si="6587"/>
        <v>0</v>
      </c>
      <c r="AXD102" s="450">
        <f t="shared" si="6587"/>
        <v>0</v>
      </c>
      <c r="AXE102" s="462">
        <f t="shared" si="6587"/>
        <v>0</v>
      </c>
      <c r="AXF102" s="451">
        <f t="shared" si="6587"/>
        <v>0</v>
      </c>
      <c r="AXH102" s="457">
        <f t="shared" ref="AXH102:AXU102" si="6588">SUM(AXH103+AXH107+AXH112)</f>
        <v>0</v>
      </c>
      <c r="AXI102" s="450">
        <f t="shared" si="6588"/>
        <v>0</v>
      </c>
      <c r="AXJ102" s="450">
        <f t="shared" si="6588"/>
        <v>0</v>
      </c>
      <c r="AXK102" s="450">
        <f t="shared" si="6588"/>
        <v>0</v>
      </c>
      <c r="AXL102" s="450">
        <f t="shared" si="6588"/>
        <v>0</v>
      </c>
      <c r="AXM102" s="450">
        <f t="shared" si="6588"/>
        <v>0</v>
      </c>
      <c r="AXN102" s="450">
        <f t="shared" si="6588"/>
        <v>0</v>
      </c>
      <c r="AXO102" s="450">
        <f t="shared" si="6588"/>
        <v>0</v>
      </c>
      <c r="AXP102" s="450">
        <f t="shared" si="6588"/>
        <v>0</v>
      </c>
      <c r="AXQ102" s="450">
        <f t="shared" si="6588"/>
        <v>0</v>
      </c>
      <c r="AXR102" s="450">
        <f t="shared" si="6588"/>
        <v>0</v>
      </c>
      <c r="AXS102" s="450">
        <f t="shared" si="6588"/>
        <v>0</v>
      </c>
      <c r="AXT102" s="462">
        <f t="shared" si="6588"/>
        <v>0</v>
      </c>
      <c r="AXU102" s="451">
        <f t="shared" si="6588"/>
        <v>0</v>
      </c>
      <c r="AXW102" s="457">
        <f t="shared" ref="AXW102:AYJ102" si="6589">SUM(AXW103+AXW107+AXW112)</f>
        <v>0</v>
      </c>
      <c r="AXX102" s="450">
        <f t="shared" si="6589"/>
        <v>0</v>
      </c>
      <c r="AXY102" s="450">
        <f t="shared" si="6589"/>
        <v>0</v>
      </c>
      <c r="AXZ102" s="450">
        <f t="shared" si="6589"/>
        <v>0</v>
      </c>
      <c r="AYA102" s="450">
        <f t="shared" si="6589"/>
        <v>0</v>
      </c>
      <c r="AYB102" s="450">
        <f t="shared" si="6589"/>
        <v>0</v>
      </c>
      <c r="AYC102" s="450">
        <f t="shared" si="6589"/>
        <v>0</v>
      </c>
      <c r="AYD102" s="450">
        <f t="shared" si="6589"/>
        <v>0</v>
      </c>
      <c r="AYE102" s="450">
        <f t="shared" si="6589"/>
        <v>0</v>
      </c>
      <c r="AYF102" s="450">
        <f t="shared" si="6589"/>
        <v>0</v>
      </c>
      <c r="AYG102" s="450">
        <f t="shared" si="6589"/>
        <v>0</v>
      </c>
      <c r="AYH102" s="450">
        <f t="shared" si="6589"/>
        <v>0</v>
      </c>
      <c r="AYI102" s="462">
        <f t="shared" si="6589"/>
        <v>0</v>
      </c>
      <c r="AYJ102" s="451">
        <f t="shared" si="6589"/>
        <v>0</v>
      </c>
      <c r="AYL102" s="457">
        <f t="shared" ref="AYL102:AYY102" si="6590">SUM(AYL103+AYL107+AYL112)</f>
        <v>0</v>
      </c>
      <c r="AYM102" s="450">
        <f t="shared" si="6590"/>
        <v>0</v>
      </c>
      <c r="AYN102" s="450">
        <f t="shared" si="6590"/>
        <v>0</v>
      </c>
      <c r="AYO102" s="450">
        <f t="shared" si="6590"/>
        <v>0</v>
      </c>
      <c r="AYP102" s="450">
        <f t="shared" si="6590"/>
        <v>0</v>
      </c>
      <c r="AYQ102" s="450">
        <f t="shared" si="6590"/>
        <v>0</v>
      </c>
      <c r="AYR102" s="450">
        <f t="shared" si="6590"/>
        <v>0</v>
      </c>
      <c r="AYS102" s="450">
        <f t="shared" si="6590"/>
        <v>0</v>
      </c>
      <c r="AYT102" s="450">
        <f t="shared" si="6590"/>
        <v>0</v>
      </c>
      <c r="AYU102" s="450">
        <f t="shared" si="6590"/>
        <v>0</v>
      </c>
      <c r="AYV102" s="450">
        <f t="shared" si="6590"/>
        <v>0</v>
      </c>
      <c r="AYW102" s="450">
        <f t="shared" si="6590"/>
        <v>0</v>
      </c>
      <c r="AYX102" s="462">
        <f t="shared" si="6590"/>
        <v>0</v>
      </c>
      <c r="AYY102" s="451">
        <f t="shared" si="6590"/>
        <v>0</v>
      </c>
      <c r="AZA102" s="457">
        <f t="shared" ref="AZA102:AZN102" si="6591">SUM(AZA103+AZA107+AZA112)</f>
        <v>0</v>
      </c>
      <c r="AZB102" s="450">
        <f t="shared" si="6591"/>
        <v>0</v>
      </c>
      <c r="AZC102" s="450">
        <f t="shared" si="6591"/>
        <v>0</v>
      </c>
      <c r="AZD102" s="450">
        <f t="shared" si="6591"/>
        <v>0</v>
      </c>
      <c r="AZE102" s="450">
        <f t="shared" si="6591"/>
        <v>0</v>
      </c>
      <c r="AZF102" s="450">
        <f t="shared" si="6591"/>
        <v>0</v>
      </c>
      <c r="AZG102" s="450">
        <f t="shared" si="6591"/>
        <v>0</v>
      </c>
      <c r="AZH102" s="450">
        <f t="shared" si="6591"/>
        <v>0</v>
      </c>
      <c r="AZI102" s="450">
        <f t="shared" si="6591"/>
        <v>0</v>
      </c>
      <c r="AZJ102" s="450">
        <f t="shared" si="6591"/>
        <v>0</v>
      </c>
      <c r="AZK102" s="450">
        <f t="shared" si="6591"/>
        <v>0</v>
      </c>
      <c r="AZL102" s="450">
        <f t="shared" si="6591"/>
        <v>0</v>
      </c>
      <c r="AZM102" s="462">
        <f t="shared" si="6591"/>
        <v>0</v>
      </c>
      <c r="AZN102" s="451">
        <f t="shared" si="6591"/>
        <v>0</v>
      </c>
      <c r="AZP102" s="457">
        <f t="shared" ref="AZP102:BAC102" si="6592">SUM(AZP103+AZP107+AZP112)</f>
        <v>0</v>
      </c>
      <c r="AZQ102" s="450">
        <f t="shared" si="6592"/>
        <v>0</v>
      </c>
      <c r="AZR102" s="450">
        <f t="shared" si="6592"/>
        <v>0</v>
      </c>
      <c r="AZS102" s="450">
        <f t="shared" si="6592"/>
        <v>0</v>
      </c>
      <c r="AZT102" s="450">
        <f t="shared" si="6592"/>
        <v>0</v>
      </c>
      <c r="AZU102" s="450">
        <f t="shared" si="6592"/>
        <v>0</v>
      </c>
      <c r="AZV102" s="450">
        <f t="shared" si="6592"/>
        <v>0</v>
      </c>
      <c r="AZW102" s="450">
        <f t="shared" si="6592"/>
        <v>0</v>
      </c>
      <c r="AZX102" s="450">
        <f t="shared" si="6592"/>
        <v>0</v>
      </c>
      <c r="AZY102" s="450">
        <f t="shared" si="6592"/>
        <v>0</v>
      </c>
      <c r="AZZ102" s="450">
        <f t="shared" si="6592"/>
        <v>0</v>
      </c>
      <c r="BAA102" s="450">
        <f t="shared" si="6592"/>
        <v>0</v>
      </c>
      <c r="BAB102" s="462">
        <f t="shared" si="6592"/>
        <v>0</v>
      </c>
      <c r="BAC102" s="451">
        <f t="shared" si="6592"/>
        <v>0</v>
      </c>
      <c r="BAE102" s="457">
        <f t="shared" ref="BAE102:BAR102" si="6593">SUM(BAE103+BAE107+BAE112)</f>
        <v>0</v>
      </c>
      <c r="BAF102" s="450">
        <f t="shared" si="6593"/>
        <v>0</v>
      </c>
      <c r="BAG102" s="450">
        <f t="shared" si="6593"/>
        <v>0</v>
      </c>
      <c r="BAH102" s="450">
        <f t="shared" si="6593"/>
        <v>0</v>
      </c>
      <c r="BAI102" s="450">
        <f t="shared" si="6593"/>
        <v>0</v>
      </c>
      <c r="BAJ102" s="450">
        <f t="shared" si="6593"/>
        <v>0</v>
      </c>
      <c r="BAK102" s="450">
        <f t="shared" si="6593"/>
        <v>0</v>
      </c>
      <c r="BAL102" s="450">
        <f t="shared" si="6593"/>
        <v>0</v>
      </c>
      <c r="BAM102" s="450">
        <f t="shared" si="6593"/>
        <v>0</v>
      </c>
      <c r="BAN102" s="450">
        <f t="shared" si="6593"/>
        <v>0</v>
      </c>
      <c r="BAO102" s="450">
        <f t="shared" si="6593"/>
        <v>0</v>
      </c>
      <c r="BAP102" s="450">
        <f t="shared" si="6593"/>
        <v>0</v>
      </c>
      <c r="BAQ102" s="462">
        <f t="shared" si="6593"/>
        <v>0</v>
      </c>
      <c r="BAR102" s="451">
        <f t="shared" si="6593"/>
        <v>0</v>
      </c>
      <c r="BAT102" s="457">
        <f t="shared" ref="BAT102:BBG102" si="6594">SUM(BAT103+BAT107+BAT112)</f>
        <v>0</v>
      </c>
      <c r="BAU102" s="450">
        <f t="shared" si="6594"/>
        <v>0</v>
      </c>
      <c r="BAV102" s="450">
        <f t="shared" si="6594"/>
        <v>0</v>
      </c>
      <c r="BAW102" s="450">
        <f t="shared" si="6594"/>
        <v>0</v>
      </c>
      <c r="BAX102" s="450">
        <f t="shared" si="6594"/>
        <v>0</v>
      </c>
      <c r="BAY102" s="450">
        <f t="shared" si="6594"/>
        <v>0</v>
      </c>
      <c r="BAZ102" s="450">
        <f t="shared" si="6594"/>
        <v>0</v>
      </c>
      <c r="BBA102" s="450">
        <f t="shared" si="6594"/>
        <v>0</v>
      </c>
      <c r="BBB102" s="450">
        <f t="shared" si="6594"/>
        <v>0</v>
      </c>
      <c r="BBC102" s="450">
        <f t="shared" si="6594"/>
        <v>0</v>
      </c>
      <c r="BBD102" s="450">
        <f t="shared" si="6594"/>
        <v>0</v>
      </c>
      <c r="BBE102" s="450">
        <f t="shared" si="6594"/>
        <v>0</v>
      </c>
      <c r="BBF102" s="462">
        <f t="shared" si="6594"/>
        <v>0</v>
      </c>
      <c r="BBG102" s="451">
        <f t="shared" si="6594"/>
        <v>0</v>
      </c>
      <c r="BBI102" s="457">
        <f t="shared" ref="BBI102:BBV102" si="6595">SUM(BBI103+BBI107+BBI112)</f>
        <v>0</v>
      </c>
      <c r="BBJ102" s="450">
        <f t="shared" si="6595"/>
        <v>0</v>
      </c>
      <c r="BBK102" s="450">
        <f t="shared" si="6595"/>
        <v>0</v>
      </c>
      <c r="BBL102" s="450">
        <f t="shared" si="6595"/>
        <v>0</v>
      </c>
      <c r="BBM102" s="450">
        <f t="shared" si="6595"/>
        <v>0</v>
      </c>
      <c r="BBN102" s="450">
        <f t="shared" si="6595"/>
        <v>0</v>
      </c>
      <c r="BBO102" s="450">
        <f t="shared" si="6595"/>
        <v>0</v>
      </c>
      <c r="BBP102" s="450">
        <f t="shared" si="6595"/>
        <v>0</v>
      </c>
      <c r="BBQ102" s="450">
        <f t="shared" si="6595"/>
        <v>0</v>
      </c>
      <c r="BBR102" s="450">
        <f t="shared" si="6595"/>
        <v>0</v>
      </c>
      <c r="BBS102" s="450">
        <f t="shared" si="6595"/>
        <v>0</v>
      </c>
      <c r="BBT102" s="450">
        <f t="shared" si="6595"/>
        <v>0</v>
      </c>
      <c r="BBU102" s="462">
        <f t="shared" si="6595"/>
        <v>0</v>
      </c>
      <c r="BBV102" s="451">
        <f t="shared" si="6595"/>
        <v>0</v>
      </c>
      <c r="BBX102" s="457">
        <f t="shared" ref="BBX102:BCK102" si="6596">SUM(BBX103+BBX107+BBX112)</f>
        <v>0</v>
      </c>
      <c r="BBY102" s="450">
        <f t="shared" si="6596"/>
        <v>0</v>
      </c>
      <c r="BBZ102" s="450">
        <f t="shared" si="6596"/>
        <v>0</v>
      </c>
      <c r="BCA102" s="450">
        <f t="shared" si="6596"/>
        <v>0</v>
      </c>
      <c r="BCB102" s="450">
        <f t="shared" si="6596"/>
        <v>0</v>
      </c>
      <c r="BCC102" s="450">
        <f t="shared" si="6596"/>
        <v>0</v>
      </c>
      <c r="BCD102" s="450">
        <f t="shared" si="6596"/>
        <v>0</v>
      </c>
      <c r="BCE102" s="450">
        <f t="shared" si="6596"/>
        <v>0</v>
      </c>
      <c r="BCF102" s="450">
        <f t="shared" si="6596"/>
        <v>0</v>
      </c>
      <c r="BCG102" s="450">
        <f t="shared" si="6596"/>
        <v>0</v>
      </c>
      <c r="BCH102" s="450">
        <f t="shared" si="6596"/>
        <v>0</v>
      </c>
      <c r="BCI102" s="450">
        <f t="shared" si="6596"/>
        <v>0</v>
      </c>
      <c r="BCJ102" s="462">
        <f t="shared" si="6596"/>
        <v>0</v>
      </c>
      <c r="BCK102" s="451">
        <f t="shared" si="6596"/>
        <v>0</v>
      </c>
      <c r="BCM102" s="457">
        <f t="shared" ref="BCM102:BCZ102" si="6597">SUM(BCM103+BCM107+BCM112)</f>
        <v>0</v>
      </c>
      <c r="BCN102" s="450">
        <f t="shared" si="6597"/>
        <v>0</v>
      </c>
      <c r="BCO102" s="450">
        <f t="shared" si="6597"/>
        <v>0</v>
      </c>
      <c r="BCP102" s="450">
        <f t="shared" si="6597"/>
        <v>0</v>
      </c>
      <c r="BCQ102" s="450">
        <f t="shared" si="6597"/>
        <v>0</v>
      </c>
      <c r="BCR102" s="450">
        <f t="shared" si="6597"/>
        <v>0</v>
      </c>
      <c r="BCS102" s="450">
        <f t="shared" si="6597"/>
        <v>0</v>
      </c>
      <c r="BCT102" s="450">
        <f t="shared" si="6597"/>
        <v>0</v>
      </c>
      <c r="BCU102" s="450">
        <f t="shared" si="6597"/>
        <v>0</v>
      </c>
      <c r="BCV102" s="450">
        <f t="shared" si="6597"/>
        <v>0</v>
      </c>
      <c r="BCW102" s="450">
        <f t="shared" si="6597"/>
        <v>0</v>
      </c>
      <c r="BCX102" s="450">
        <f t="shared" si="6597"/>
        <v>0</v>
      </c>
      <c r="BCY102" s="462">
        <f t="shared" si="6597"/>
        <v>0</v>
      </c>
      <c r="BCZ102" s="451">
        <f t="shared" si="6597"/>
        <v>0</v>
      </c>
      <c r="BDB102" s="457">
        <f t="shared" ref="BDB102:BDO102" si="6598">SUM(BDB103+BDB107+BDB112)</f>
        <v>0</v>
      </c>
      <c r="BDC102" s="450">
        <f t="shared" si="6598"/>
        <v>0</v>
      </c>
      <c r="BDD102" s="450">
        <f t="shared" si="6598"/>
        <v>0</v>
      </c>
      <c r="BDE102" s="450">
        <f t="shared" si="6598"/>
        <v>0</v>
      </c>
      <c r="BDF102" s="450">
        <f t="shared" si="6598"/>
        <v>0</v>
      </c>
      <c r="BDG102" s="450">
        <f t="shared" si="6598"/>
        <v>0</v>
      </c>
      <c r="BDH102" s="450">
        <f t="shared" si="6598"/>
        <v>0</v>
      </c>
      <c r="BDI102" s="450">
        <f t="shared" si="6598"/>
        <v>0</v>
      </c>
      <c r="BDJ102" s="450">
        <f t="shared" si="6598"/>
        <v>0</v>
      </c>
      <c r="BDK102" s="450">
        <f t="shared" si="6598"/>
        <v>0</v>
      </c>
      <c r="BDL102" s="450">
        <f t="shared" si="6598"/>
        <v>0</v>
      </c>
      <c r="BDM102" s="450">
        <f t="shared" si="6598"/>
        <v>0</v>
      </c>
      <c r="BDN102" s="462">
        <f t="shared" si="6598"/>
        <v>0</v>
      </c>
      <c r="BDO102" s="451">
        <f t="shared" si="6598"/>
        <v>0</v>
      </c>
      <c r="BDQ102" s="457">
        <f t="shared" ref="BDQ102:BED102" si="6599">SUM(BDQ103+BDQ107+BDQ112)</f>
        <v>0</v>
      </c>
      <c r="BDR102" s="450">
        <f t="shared" si="6599"/>
        <v>0</v>
      </c>
      <c r="BDS102" s="450">
        <f t="shared" si="6599"/>
        <v>0</v>
      </c>
      <c r="BDT102" s="450">
        <f t="shared" si="6599"/>
        <v>0</v>
      </c>
      <c r="BDU102" s="450">
        <f t="shared" si="6599"/>
        <v>0</v>
      </c>
      <c r="BDV102" s="450">
        <f t="shared" si="6599"/>
        <v>0</v>
      </c>
      <c r="BDW102" s="450">
        <f t="shared" si="6599"/>
        <v>0</v>
      </c>
      <c r="BDX102" s="450">
        <f t="shared" si="6599"/>
        <v>0</v>
      </c>
      <c r="BDY102" s="450">
        <f t="shared" si="6599"/>
        <v>0</v>
      </c>
      <c r="BDZ102" s="450">
        <f t="shared" si="6599"/>
        <v>0</v>
      </c>
      <c r="BEA102" s="450">
        <f t="shared" si="6599"/>
        <v>0</v>
      </c>
      <c r="BEB102" s="450">
        <f t="shared" si="6599"/>
        <v>0</v>
      </c>
      <c r="BEC102" s="462">
        <f t="shared" si="6599"/>
        <v>0</v>
      </c>
      <c r="BED102" s="451">
        <f t="shared" si="6599"/>
        <v>0</v>
      </c>
      <c r="BEF102" s="457">
        <f t="shared" ref="BEF102:BES102" si="6600">SUM(BEF103+BEF107+BEF112)</f>
        <v>0</v>
      </c>
      <c r="BEG102" s="450">
        <f t="shared" si="6600"/>
        <v>0</v>
      </c>
      <c r="BEH102" s="450">
        <f t="shared" si="6600"/>
        <v>0</v>
      </c>
      <c r="BEI102" s="450">
        <f t="shared" si="6600"/>
        <v>0</v>
      </c>
      <c r="BEJ102" s="450">
        <f t="shared" si="6600"/>
        <v>0</v>
      </c>
      <c r="BEK102" s="450">
        <f t="shared" si="6600"/>
        <v>0</v>
      </c>
      <c r="BEL102" s="450">
        <f t="shared" si="6600"/>
        <v>0</v>
      </c>
      <c r="BEM102" s="450">
        <f t="shared" si="6600"/>
        <v>0</v>
      </c>
      <c r="BEN102" s="450">
        <f t="shared" si="6600"/>
        <v>0</v>
      </c>
      <c r="BEO102" s="450">
        <f t="shared" si="6600"/>
        <v>0</v>
      </c>
      <c r="BEP102" s="450">
        <f t="shared" si="6600"/>
        <v>0</v>
      </c>
      <c r="BEQ102" s="450">
        <f t="shared" si="6600"/>
        <v>0</v>
      </c>
      <c r="BER102" s="462">
        <f t="shared" si="6600"/>
        <v>0</v>
      </c>
      <c r="BES102" s="451">
        <f t="shared" si="6600"/>
        <v>0</v>
      </c>
      <c r="BEU102" s="457">
        <f t="shared" ref="BEU102:BFH102" si="6601">SUM(BEU103+BEU107+BEU112)</f>
        <v>0</v>
      </c>
      <c r="BEV102" s="450">
        <f t="shared" si="6601"/>
        <v>0</v>
      </c>
      <c r="BEW102" s="450">
        <f t="shared" si="6601"/>
        <v>0</v>
      </c>
      <c r="BEX102" s="450">
        <f t="shared" si="6601"/>
        <v>0</v>
      </c>
      <c r="BEY102" s="450">
        <f t="shared" si="6601"/>
        <v>0</v>
      </c>
      <c r="BEZ102" s="450">
        <f t="shared" si="6601"/>
        <v>0</v>
      </c>
      <c r="BFA102" s="450">
        <f t="shared" si="6601"/>
        <v>0</v>
      </c>
      <c r="BFB102" s="450">
        <f t="shared" si="6601"/>
        <v>0</v>
      </c>
      <c r="BFC102" s="450">
        <f t="shared" si="6601"/>
        <v>0</v>
      </c>
      <c r="BFD102" s="450">
        <f t="shared" si="6601"/>
        <v>0</v>
      </c>
      <c r="BFE102" s="450">
        <f t="shared" si="6601"/>
        <v>0</v>
      </c>
      <c r="BFF102" s="450">
        <f t="shared" si="6601"/>
        <v>0</v>
      </c>
      <c r="BFG102" s="462">
        <f t="shared" si="6601"/>
        <v>0</v>
      </c>
      <c r="BFH102" s="451">
        <f t="shared" si="6601"/>
        <v>0</v>
      </c>
      <c r="BFJ102" s="457">
        <f t="shared" ref="BFJ102:BFW102" si="6602">SUM(BFJ103+BFJ107+BFJ112)</f>
        <v>0</v>
      </c>
      <c r="BFK102" s="450">
        <f t="shared" si="6602"/>
        <v>0</v>
      </c>
      <c r="BFL102" s="450">
        <f t="shared" si="6602"/>
        <v>0</v>
      </c>
      <c r="BFM102" s="450">
        <f t="shared" si="6602"/>
        <v>0</v>
      </c>
      <c r="BFN102" s="450">
        <f t="shared" si="6602"/>
        <v>0</v>
      </c>
      <c r="BFO102" s="450">
        <f t="shared" si="6602"/>
        <v>0</v>
      </c>
      <c r="BFP102" s="450">
        <f t="shared" si="6602"/>
        <v>0</v>
      </c>
      <c r="BFQ102" s="450">
        <f t="shared" si="6602"/>
        <v>0</v>
      </c>
      <c r="BFR102" s="450">
        <f t="shared" si="6602"/>
        <v>0</v>
      </c>
      <c r="BFS102" s="450">
        <f t="shared" si="6602"/>
        <v>0</v>
      </c>
      <c r="BFT102" s="450">
        <f t="shared" si="6602"/>
        <v>0</v>
      </c>
      <c r="BFU102" s="450">
        <f t="shared" si="6602"/>
        <v>0</v>
      </c>
      <c r="BFV102" s="462">
        <f t="shared" si="6602"/>
        <v>0</v>
      </c>
      <c r="BFW102" s="451">
        <f t="shared" si="6602"/>
        <v>0</v>
      </c>
      <c r="BFY102" s="457">
        <f t="shared" ref="BFY102:BGL102" si="6603">SUM(BFY103+BFY107+BFY112)</f>
        <v>0</v>
      </c>
      <c r="BFZ102" s="450">
        <f t="shared" si="6603"/>
        <v>0</v>
      </c>
      <c r="BGA102" s="450">
        <f t="shared" si="6603"/>
        <v>0</v>
      </c>
      <c r="BGB102" s="450">
        <f t="shared" si="6603"/>
        <v>0</v>
      </c>
      <c r="BGC102" s="450">
        <f t="shared" si="6603"/>
        <v>0</v>
      </c>
      <c r="BGD102" s="450">
        <f t="shared" si="6603"/>
        <v>0</v>
      </c>
      <c r="BGE102" s="450">
        <f t="shared" si="6603"/>
        <v>0</v>
      </c>
      <c r="BGF102" s="450">
        <f t="shared" si="6603"/>
        <v>0</v>
      </c>
      <c r="BGG102" s="450">
        <f t="shared" si="6603"/>
        <v>0</v>
      </c>
      <c r="BGH102" s="450">
        <f t="shared" si="6603"/>
        <v>0</v>
      </c>
      <c r="BGI102" s="450">
        <f t="shared" si="6603"/>
        <v>0</v>
      </c>
      <c r="BGJ102" s="450">
        <f t="shared" si="6603"/>
        <v>0</v>
      </c>
      <c r="BGK102" s="462">
        <f t="shared" si="6603"/>
        <v>0</v>
      </c>
      <c r="BGL102" s="451">
        <f t="shared" si="6603"/>
        <v>0</v>
      </c>
      <c r="BGN102" s="457">
        <f t="shared" ref="BGN102:BHA102" si="6604">SUM(BGN103+BGN107+BGN112)</f>
        <v>0</v>
      </c>
      <c r="BGO102" s="450">
        <f t="shared" si="6604"/>
        <v>0</v>
      </c>
      <c r="BGP102" s="450">
        <f t="shared" si="6604"/>
        <v>0</v>
      </c>
      <c r="BGQ102" s="450">
        <f t="shared" si="6604"/>
        <v>0</v>
      </c>
      <c r="BGR102" s="450">
        <f t="shared" si="6604"/>
        <v>0</v>
      </c>
      <c r="BGS102" s="450">
        <f t="shared" si="6604"/>
        <v>0</v>
      </c>
      <c r="BGT102" s="450">
        <f t="shared" si="6604"/>
        <v>0</v>
      </c>
      <c r="BGU102" s="450">
        <f t="shared" si="6604"/>
        <v>0</v>
      </c>
      <c r="BGV102" s="450">
        <f t="shared" si="6604"/>
        <v>0</v>
      </c>
      <c r="BGW102" s="450">
        <f t="shared" si="6604"/>
        <v>0</v>
      </c>
      <c r="BGX102" s="450">
        <f t="shared" si="6604"/>
        <v>0</v>
      </c>
      <c r="BGY102" s="450">
        <f t="shared" si="6604"/>
        <v>0</v>
      </c>
      <c r="BGZ102" s="462">
        <f t="shared" si="6604"/>
        <v>0</v>
      </c>
      <c r="BHA102" s="451">
        <f t="shared" si="6604"/>
        <v>0</v>
      </c>
      <c r="BHC102" s="457">
        <f t="shared" ref="BHC102:BHP102" si="6605">SUM(BHC103+BHC107+BHC112)</f>
        <v>0</v>
      </c>
      <c r="BHD102" s="450">
        <f t="shared" si="6605"/>
        <v>0</v>
      </c>
      <c r="BHE102" s="450">
        <f t="shared" si="6605"/>
        <v>0</v>
      </c>
      <c r="BHF102" s="450">
        <f t="shared" si="6605"/>
        <v>0</v>
      </c>
      <c r="BHG102" s="450">
        <f t="shared" si="6605"/>
        <v>0</v>
      </c>
      <c r="BHH102" s="450">
        <f t="shared" si="6605"/>
        <v>0</v>
      </c>
      <c r="BHI102" s="450">
        <f t="shared" si="6605"/>
        <v>0</v>
      </c>
      <c r="BHJ102" s="450">
        <f t="shared" si="6605"/>
        <v>0</v>
      </c>
      <c r="BHK102" s="450">
        <f t="shared" si="6605"/>
        <v>0</v>
      </c>
      <c r="BHL102" s="450">
        <f t="shared" si="6605"/>
        <v>0</v>
      </c>
      <c r="BHM102" s="450">
        <f t="shared" si="6605"/>
        <v>0</v>
      </c>
      <c r="BHN102" s="450">
        <f t="shared" si="6605"/>
        <v>0</v>
      </c>
      <c r="BHO102" s="462">
        <f t="shared" si="6605"/>
        <v>0</v>
      </c>
      <c r="BHP102" s="451">
        <f t="shared" si="6605"/>
        <v>0</v>
      </c>
      <c r="BHR102" s="457">
        <f t="shared" ref="BHR102:BIE102" si="6606">SUM(BHR103+BHR107+BHR112)</f>
        <v>0</v>
      </c>
      <c r="BHS102" s="450">
        <f t="shared" si="6606"/>
        <v>0</v>
      </c>
      <c r="BHT102" s="450">
        <f t="shared" si="6606"/>
        <v>0</v>
      </c>
      <c r="BHU102" s="450">
        <f t="shared" si="6606"/>
        <v>0</v>
      </c>
      <c r="BHV102" s="450">
        <f t="shared" si="6606"/>
        <v>0</v>
      </c>
      <c r="BHW102" s="450">
        <f t="shared" si="6606"/>
        <v>0</v>
      </c>
      <c r="BHX102" s="450">
        <f t="shared" si="6606"/>
        <v>0</v>
      </c>
      <c r="BHY102" s="450">
        <f t="shared" si="6606"/>
        <v>0</v>
      </c>
      <c r="BHZ102" s="450">
        <f t="shared" si="6606"/>
        <v>0</v>
      </c>
      <c r="BIA102" s="450">
        <f t="shared" si="6606"/>
        <v>0</v>
      </c>
      <c r="BIB102" s="450">
        <f t="shared" si="6606"/>
        <v>0</v>
      </c>
      <c r="BIC102" s="450">
        <f t="shared" si="6606"/>
        <v>0</v>
      </c>
      <c r="BID102" s="462">
        <f t="shared" si="6606"/>
        <v>0</v>
      </c>
      <c r="BIE102" s="451">
        <f t="shared" si="6606"/>
        <v>0</v>
      </c>
      <c r="BIG102" s="457">
        <f t="shared" ref="BIG102:BIT102" si="6607">SUM(BIG103+BIG107+BIG112)</f>
        <v>0</v>
      </c>
      <c r="BIH102" s="450">
        <f t="shared" si="6607"/>
        <v>0</v>
      </c>
      <c r="BII102" s="450">
        <f t="shared" si="6607"/>
        <v>0</v>
      </c>
      <c r="BIJ102" s="450">
        <f t="shared" si="6607"/>
        <v>0</v>
      </c>
      <c r="BIK102" s="450">
        <f t="shared" si="6607"/>
        <v>0</v>
      </c>
      <c r="BIL102" s="450">
        <f t="shared" si="6607"/>
        <v>0</v>
      </c>
      <c r="BIM102" s="450">
        <f t="shared" si="6607"/>
        <v>0</v>
      </c>
      <c r="BIN102" s="450">
        <f t="shared" si="6607"/>
        <v>0</v>
      </c>
      <c r="BIO102" s="450">
        <f t="shared" si="6607"/>
        <v>0</v>
      </c>
      <c r="BIP102" s="450">
        <f t="shared" si="6607"/>
        <v>0</v>
      </c>
      <c r="BIQ102" s="450">
        <f t="shared" si="6607"/>
        <v>0</v>
      </c>
      <c r="BIR102" s="450">
        <f t="shared" si="6607"/>
        <v>0</v>
      </c>
      <c r="BIS102" s="462">
        <f t="shared" si="6607"/>
        <v>0</v>
      </c>
      <c r="BIT102" s="451">
        <f t="shared" si="6607"/>
        <v>0</v>
      </c>
      <c r="BIV102" s="457">
        <f t="shared" ref="BIV102:BJI102" si="6608">SUM(BIV103+BIV107+BIV112)</f>
        <v>0</v>
      </c>
      <c r="BIW102" s="450">
        <f t="shared" si="6608"/>
        <v>0</v>
      </c>
      <c r="BIX102" s="450">
        <f t="shared" si="6608"/>
        <v>0</v>
      </c>
      <c r="BIY102" s="450">
        <f t="shared" si="6608"/>
        <v>0</v>
      </c>
      <c r="BIZ102" s="450">
        <f t="shared" si="6608"/>
        <v>0</v>
      </c>
      <c r="BJA102" s="450">
        <f t="shared" si="6608"/>
        <v>0</v>
      </c>
      <c r="BJB102" s="450">
        <f t="shared" si="6608"/>
        <v>0</v>
      </c>
      <c r="BJC102" s="450">
        <f t="shared" si="6608"/>
        <v>0</v>
      </c>
      <c r="BJD102" s="450">
        <f t="shared" si="6608"/>
        <v>0</v>
      </c>
      <c r="BJE102" s="450">
        <f t="shared" si="6608"/>
        <v>0</v>
      </c>
      <c r="BJF102" s="450">
        <f t="shared" si="6608"/>
        <v>0</v>
      </c>
      <c r="BJG102" s="450">
        <f t="shared" si="6608"/>
        <v>0</v>
      </c>
      <c r="BJH102" s="462">
        <f t="shared" si="6608"/>
        <v>0</v>
      </c>
      <c r="BJI102" s="451">
        <f t="shared" si="6608"/>
        <v>0</v>
      </c>
      <c r="BJK102" s="457">
        <f t="shared" ref="BJK102:BJX102" si="6609">SUM(BJK103+BJK107+BJK112)</f>
        <v>0</v>
      </c>
      <c r="BJL102" s="450">
        <f t="shared" si="6609"/>
        <v>0</v>
      </c>
      <c r="BJM102" s="450">
        <f t="shared" si="6609"/>
        <v>0</v>
      </c>
      <c r="BJN102" s="450">
        <f t="shared" si="6609"/>
        <v>0</v>
      </c>
      <c r="BJO102" s="450">
        <f t="shared" si="6609"/>
        <v>0</v>
      </c>
      <c r="BJP102" s="450">
        <f t="shared" si="6609"/>
        <v>0</v>
      </c>
      <c r="BJQ102" s="450">
        <f t="shared" si="6609"/>
        <v>0</v>
      </c>
      <c r="BJR102" s="450">
        <f t="shared" si="6609"/>
        <v>0</v>
      </c>
      <c r="BJS102" s="450">
        <f t="shared" si="6609"/>
        <v>0</v>
      </c>
      <c r="BJT102" s="450">
        <f t="shared" si="6609"/>
        <v>0</v>
      </c>
      <c r="BJU102" s="450">
        <f t="shared" si="6609"/>
        <v>0</v>
      </c>
      <c r="BJV102" s="450">
        <f t="shared" si="6609"/>
        <v>0</v>
      </c>
      <c r="BJW102" s="462">
        <f t="shared" si="6609"/>
        <v>0</v>
      </c>
      <c r="BJX102" s="451">
        <f t="shared" si="6609"/>
        <v>0</v>
      </c>
      <c r="BJZ102" s="457">
        <f t="shared" ref="BJZ102:BKM102" si="6610">SUM(BJZ103+BJZ107+BJZ112)</f>
        <v>0</v>
      </c>
      <c r="BKA102" s="450">
        <f t="shared" si="6610"/>
        <v>0</v>
      </c>
      <c r="BKB102" s="450">
        <f t="shared" si="6610"/>
        <v>0</v>
      </c>
      <c r="BKC102" s="450">
        <f t="shared" si="6610"/>
        <v>0</v>
      </c>
      <c r="BKD102" s="450">
        <f t="shared" si="6610"/>
        <v>0</v>
      </c>
      <c r="BKE102" s="450">
        <f t="shared" si="6610"/>
        <v>0</v>
      </c>
      <c r="BKF102" s="450">
        <f t="shared" si="6610"/>
        <v>0</v>
      </c>
      <c r="BKG102" s="450">
        <f t="shared" si="6610"/>
        <v>0</v>
      </c>
      <c r="BKH102" s="450">
        <f t="shared" si="6610"/>
        <v>0</v>
      </c>
      <c r="BKI102" s="450">
        <f t="shared" si="6610"/>
        <v>0</v>
      </c>
      <c r="BKJ102" s="450">
        <f t="shared" si="6610"/>
        <v>0</v>
      </c>
      <c r="BKK102" s="450">
        <f t="shared" si="6610"/>
        <v>0</v>
      </c>
      <c r="BKL102" s="462">
        <f t="shared" si="6610"/>
        <v>0</v>
      </c>
      <c r="BKM102" s="451">
        <f t="shared" si="6610"/>
        <v>0</v>
      </c>
      <c r="BKO102" s="457">
        <f t="shared" ref="BKO102:BLB102" si="6611">SUM(BKO103+BKO107+BKO112)</f>
        <v>0</v>
      </c>
      <c r="BKP102" s="450">
        <f t="shared" si="6611"/>
        <v>0</v>
      </c>
      <c r="BKQ102" s="450">
        <f t="shared" si="6611"/>
        <v>0</v>
      </c>
      <c r="BKR102" s="450">
        <f t="shared" si="6611"/>
        <v>0</v>
      </c>
      <c r="BKS102" s="450">
        <f t="shared" si="6611"/>
        <v>0</v>
      </c>
      <c r="BKT102" s="450">
        <f t="shared" si="6611"/>
        <v>0</v>
      </c>
      <c r="BKU102" s="450">
        <f t="shared" si="6611"/>
        <v>0</v>
      </c>
      <c r="BKV102" s="450">
        <f t="shared" si="6611"/>
        <v>0</v>
      </c>
      <c r="BKW102" s="450">
        <f t="shared" si="6611"/>
        <v>0</v>
      </c>
      <c r="BKX102" s="450">
        <f t="shared" si="6611"/>
        <v>0</v>
      </c>
      <c r="BKY102" s="450">
        <f t="shared" si="6611"/>
        <v>0</v>
      </c>
      <c r="BKZ102" s="450">
        <f t="shared" si="6611"/>
        <v>0</v>
      </c>
      <c r="BLA102" s="462">
        <f t="shared" si="6611"/>
        <v>0</v>
      </c>
      <c r="BLB102" s="451">
        <f t="shared" si="6611"/>
        <v>0</v>
      </c>
      <c r="BLD102" s="457">
        <f t="shared" ref="BLD102:BLQ102" si="6612">SUM(BLD103+BLD107+BLD112)</f>
        <v>0</v>
      </c>
      <c r="BLE102" s="450">
        <f t="shared" si="6612"/>
        <v>0</v>
      </c>
      <c r="BLF102" s="450">
        <f t="shared" si="6612"/>
        <v>0</v>
      </c>
      <c r="BLG102" s="450">
        <f t="shared" si="6612"/>
        <v>0</v>
      </c>
      <c r="BLH102" s="450">
        <f t="shared" si="6612"/>
        <v>0</v>
      </c>
      <c r="BLI102" s="450">
        <f t="shared" si="6612"/>
        <v>0</v>
      </c>
      <c r="BLJ102" s="450">
        <f t="shared" si="6612"/>
        <v>0</v>
      </c>
      <c r="BLK102" s="450">
        <f t="shared" si="6612"/>
        <v>0</v>
      </c>
      <c r="BLL102" s="450">
        <f t="shared" si="6612"/>
        <v>0</v>
      </c>
      <c r="BLM102" s="450">
        <f t="shared" si="6612"/>
        <v>0</v>
      </c>
      <c r="BLN102" s="450">
        <f t="shared" si="6612"/>
        <v>0</v>
      </c>
      <c r="BLO102" s="450">
        <f t="shared" si="6612"/>
        <v>0</v>
      </c>
      <c r="BLP102" s="462">
        <f t="shared" si="6612"/>
        <v>0</v>
      </c>
      <c r="BLQ102" s="451">
        <f t="shared" si="6612"/>
        <v>0</v>
      </c>
      <c r="BLS102" s="457">
        <f t="shared" ref="BLS102:BMF102" si="6613">SUM(BLS103+BLS107+BLS112)</f>
        <v>0</v>
      </c>
      <c r="BLT102" s="450">
        <f t="shared" si="6613"/>
        <v>0</v>
      </c>
      <c r="BLU102" s="450">
        <f t="shared" si="6613"/>
        <v>0</v>
      </c>
      <c r="BLV102" s="450">
        <f t="shared" si="6613"/>
        <v>0</v>
      </c>
      <c r="BLW102" s="450">
        <f t="shared" si="6613"/>
        <v>0</v>
      </c>
      <c r="BLX102" s="450">
        <f t="shared" si="6613"/>
        <v>0</v>
      </c>
      <c r="BLY102" s="450">
        <f t="shared" si="6613"/>
        <v>0</v>
      </c>
      <c r="BLZ102" s="450">
        <f t="shared" si="6613"/>
        <v>0</v>
      </c>
      <c r="BMA102" s="450">
        <f t="shared" si="6613"/>
        <v>0</v>
      </c>
      <c r="BMB102" s="450">
        <f t="shared" si="6613"/>
        <v>0</v>
      </c>
      <c r="BMC102" s="450">
        <f t="shared" si="6613"/>
        <v>0</v>
      </c>
      <c r="BMD102" s="450">
        <f t="shared" si="6613"/>
        <v>0</v>
      </c>
      <c r="BME102" s="462">
        <f t="shared" si="6613"/>
        <v>0</v>
      </c>
      <c r="BMF102" s="451">
        <f t="shared" si="6613"/>
        <v>0</v>
      </c>
      <c r="BMH102" s="457">
        <f t="shared" ref="BMH102:BMU102" si="6614">SUM(BMH103+BMH107+BMH112)</f>
        <v>0</v>
      </c>
      <c r="BMI102" s="450">
        <f t="shared" si="6614"/>
        <v>0</v>
      </c>
      <c r="BMJ102" s="450">
        <f t="shared" si="6614"/>
        <v>0</v>
      </c>
      <c r="BMK102" s="450">
        <f t="shared" si="6614"/>
        <v>0</v>
      </c>
      <c r="BML102" s="450">
        <f t="shared" si="6614"/>
        <v>0</v>
      </c>
      <c r="BMM102" s="450">
        <f t="shared" si="6614"/>
        <v>0</v>
      </c>
      <c r="BMN102" s="450">
        <f t="shared" si="6614"/>
        <v>0</v>
      </c>
      <c r="BMO102" s="450">
        <f t="shared" si="6614"/>
        <v>0</v>
      </c>
      <c r="BMP102" s="450">
        <f t="shared" si="6614"/>
        <v>0</v>
      </c>
      <c r="BMQ102" s="450">
        <f t="shared" si="6614"/>
        <v>0</v>
      </c>
      <c r="BMR102" s="450">
        <f t="shared" si="6614"/>
        <v>0</v>
      </c>
      <c r="BMS102" s="450">
        <f t="shared" si="6614"/>
        <v>0</v>
      </c>
      <c r="BMT102" s="462">
        <f t="shared" si="6614"/>
        <v>0</v>
      </c>
      <c r="BMU102" s="451">
        <f t="shared" si="6614"/>
        <v>0</v>
      </c>
      <c r="BMW102" s="457">
        <f t="shared" ref="BMW102:BNJ102" si="6615">SUM(BMW103+BMW107+BMW112)</f>
        <v>0</v>
      </c>
      <c r="BMX102" s="450">
        <f t="shared" si="6615"/>
        <v>0</v>
      </c>
      <c r="BMY102" s="450">
        <f t="shared" si="6615"/>
        <v>0</v>
      </c>
      <c r="BMZ102" s="450">
        <f t="shared" si="6615"/>
        <v>0</v>
      </c>
      <c r="BNA102" s="450">
        <f t="shared" si="6615"/>
        <v>0</v>
      </c>
      <c r="BNB102" s="450">
        <f t="shared" si="6615"/>
        <v>0</v>
      </c>
      <c r="BNC102" s="450">
        <f t="shared" si="6615"/>
        <v>0</v>
      </c>
      <c r="BND102" s="450">
        <f t="shared" si="6615"/>
        <v>0</v>
      </c>
      <c r="BNE102" s="450">
        <f t="shared" si="6615"/>
        <v>0</v>
      </c>
      <c r="BNF102" s="450">
        <f t="shared" si="6615"/>
        <v>0</v>
      </c>
      <c r="BNG102" s="450">
        <f t="shared" si="6615"/>
        <v>0</v>
      </c>
      <c r="BNH102" s="450">
        <f t="shared" si="6615"/>
        <v>0</v>
      </c>
      <c r="BNI102" s="462">
        <f t="shared" si="6615"/>
        <v>0</v>
      </c>
      <c r="BNJ102" s="451">
        <f t="shared" si="6615"/>
        <v>0</v>
      </c>
      <c r="BNL102" s="457">
        <f t="shared" ref="BNL102:BNY102" si="6616">SUM(BNL103+BNL107+BNL112)</f>
        <v>0</v>
      </c>
      <c r="BNM102" s="450">
        <f t="shared" si="6616"/>
        <v>0</v>
      </c>
      <c r="BNN102" s="450">
        <f t="shared" si="6616"/>
        <v>0</v>
      </c>
      <c r="BNO102" s="450">
        <f t="shared" si="6616"/>
        <v>0</v>
      </c>
      <c r="BNP102" s="450">
        <f t="shared" si="6616"/>
        <v>0</v>
      </c>
      <c r="BNQ102" s="450">
        <f t="shared" si="6616"/>
        <v>0</v>
      </c>
      <c r="BNR102" s="450">
        <f t="shared" si="6616"/>
        <v>0</v>
      </c>
      <c r="BNS102" s="450">
        <f t="shared" si="6616"/>
        <v>0</v>
      </c>
      <c r="BNT102" s="450">
        <f t="shared" si="6616"/>
        <v>0</v>
      </c>
      <c r="BNU102" s="450">
        <f t="shared" si="6616"/>
        <v>0</v>
      </c>
      <c r="BNV102" s="450">
        <f t="shared" si="6616"/>
        <v>0</v>
      </c>
      <c r="BNW102" s="450">
        <f t="shared" si="6616"/>
        <v>0</v>
      </c>
      <c r="BNX102" s="462">
        <f t="shared" si="6616"/>
        <v>0</v>
      </c>
      <c r="BNY102" s="451">
        <f t="shared" si="6616"/>
        <v>0</v>
      </c>
      <c r="BOA102" s="457">
        <f t="shared" ref="BOA102:BON102" si="6617">SUM(BOA103+BOA107+BOA112)</f>
        <v>0</v>
      </c>
      <c r="BOB102" s="450">
        <f t="shared" si="6617"/>
        <v>0</v>
      </c>
      <c r="BOC102" s="450">
        <f t="shared" si="6617"/>
        <v>0</v>
      </c>
      <c r="BOD102" s="450">
        <f t="shared" si="6617"/>
        <v>0</v>
      </c>
      <c r="BOE102" s="450">
        <f t="shared" si="6617"/>
        <v>0</v>
      </c>
      <c r="BOF102" s="450">
        <f t="shared" si="6617"/>
        <v>0</v>
      </c>
      <c r="BOG102" s="450">
        <f t="shared" si="6617"/>
        <v>0</v>
      </c>
      <c r="BOH102" s="450">
        <f t="shared" si="6617"/>
        <v>0</v>
      </c>
      <c r="BOI102" s="450">
        <f t="shared" si="6617"/>
        <v>0</v>
      </c>
      <c r="BOJ102" s="450">
        <f t="shared" si="6617"/>
        <v>0</v>
      </c>
      <c r="BOK102" s="450">
        <f t="shared" si="6617"/>
        <v>0</v>
      </c>
      <c r="BOL102" s="450">
        <f t="shared" si="6617"/>
        <v>0</v>
      </c>
      <c r="BOM102" s="462">
        <f t="shared" si="6617"/>
        <v>0</v>
      </c>
      <c r="BON102" s="451">
        <f t="shared" si="6617"/>
        <v>0</v>
      </c>
      <c r="BOP102" s="457">
        <f t="shared" ref="BOP102:BPC102" si="6618">SUM(BOP103+BOP107+BOP112)</f>
        <v>0</v>
      </c>
      <c r="BOQ102" s="450">
        <f t="shared" si="6618"/>
        <v>0</v>
      </c>
      <c r="BOR102" s="450">
        <f t="shared" si="6618"/>
        <v>0</v>
      </c>
      <c r="BOS102" s="450">
        <f t="shared" si="6618"/>
        <v>0</v>
      </c>
      <c r="BOT102" s="450">
        <f t="shared" si="6618"/>
        <v>0</v>
      </c>
      <c r="BOU102" s="450">
        <f t="shared" si="6618"/>
        <v>0</v>
      </c>
      <c r="BOV102" s="450">
        <f t="shared" si="6618"/>
        <v>0</v>
      </c>
      <c r="BOW102" s="450">
        <f t="shared" si="6618"/>
        <v>0</v>
      </c>
      <c r="BOX102" s="450">
        <f t="shared" si="6618"/>
        <v>0</v>
      </c>
      <c r="BOY102" s="450">
        <f t="shared" si="6618"/>
        <v>0</v>
      </c>
      <c r="BOZ102" s="450">
        <f t="shared" si="6618"/>
        <v>0</v>
      </c>
      <c r="BPA102" s="450">
        <f t="shared" si="6618"/>
        <v>0</v>
      </c>
      <c r="BPB102" s="462">
        <f t="shared" si="6618"/>
        <v>0</v>
      </c>
      <c r="BPC102" s="451">
        <f t="shared" si="6618"/>
        <v>0</v>
      </c>
      <c r="BPE102" s="457">
        <f t="shared" ref="BPE102:BPR102" si="6619">SUM(BPE103+BPE107+BPE112)</f>
        <v>0</v>
      </c>
      <c r="BPF102" s="450">
        <f t="shared" si="6619"/>
        <v>0</v>
      </c>
      <c r="BPG102" s="450">
        <f t="shared" si="6619"/>
        <v>0</v>
      </c>
      <c r="BPH102" s="450">
        <f t="shared" si="6619"/>
        <v>0</v>
      </c>
      <c r="BPI102" s="450">
        <f t="shared" si="6619"/>
        <v>0</v>
      </c>
      <c r="BPJ102" s="450">
        <f t="shared" si="6619"/>
        <v>0</v>
      </c>
      <c r="BPK102" s="450">
        <f t="shared" si="6619"/>
        <v>0</v>
      </c>
      <c r="BPL102" s="450">
        <f t="shared" si="6619"/>
        <v>0</v>
      </c>
      <c r="BPM102" s="450">
        <f t="shared" si="6619"/>
        <v>0</v>
      </c>
      <c r="BPN102" s="450">
        <f t="shared" si="6619"/>
        <v>0</v>
      </c>
      <c r="BPO102" s="450">
        <f t="shared" si="6619"/>
        <v>0</v>
      </c>
      <c r="BPP102" s="450">
        <f t="shared" si="6619"/>
        <v>0</v>
      </c>
      <c r="BPQ102" s="462">
        <f t="shared" si="6619"/>
        <v>0</v>
      </c>
      <c r="BPR102" s="451">
        <f t="shared" si="6619"/>
        <v>0</v>
      </c>
      <c r="BPT102" s="457">
        <f t="shared" ref="BPT102:BQG102" si="6620">SUM(BPT103+BPT107+BPT112)</f>
        <v>0</v>
      </c>
      <c r="BPU102" s="450">
        <f t="shared" si="6620"/>
        <v>0</v>
      </c>
      <c r="BPV102" s="450">
        <f t="shared" si="6620"/>
        <v>0</v>
      </c>
      <c r="BPW102" s="450">
        <f t="shared" si="6620"/>
        <v>0</v>
      </c>
      <c r="BPX102" s="450">
        <f t="shared" si="6620"/>
        <v>0</v>
      </c>
      <c r="BPY102" s="450">
        <f t="shared" si="6620"/>
        <v>0</v>
      </c>
      <c r="BPZ102" s="450">
        <f t="shared" si="6620"/>
        <v>0</v>
      </c>
      <c r="BQA102" s="450">
        <f t="shared" si="6620"/>
        <v>0</v>
      </c>
      <c r="BQB102" s="450">
        <f t="shared" si="6620"/>
        <v>0</v>
      </c>
      <c r="BQC102" s="450">
        <f t="shared" si="6620"/>
        <v>0</v>
      </c>
      <c r="BQD102" s="450">
        <f t="shared" si="6620"/>
        <v>0</v>
      </c>
      <c r="BQE102" s="450">
        <f t="shared" si="6620"/>
        <v>0</v>
      </c>
      <c r="BQF102" s="462">
        <f t="shared" si="6620"/>
        <v>0</v>
      </c>
      <c r="BQG102" s="451">
        <f t="shared" si="6620"/>
        <v>0</v>
      </c>
      <c r="BQI102" s="457">
        <f t="shared" ref="BQI102:BQV102" si="6621">SUM(BQI103+BQI107+BQI112)</f>
        <v>0</v>
      </c>
      <c r="BQJ102" s="450">
        <f t="shared" si="6621"/>
        <v>0</v>
      </c>
      <c r="BQK102" s="450">
        <f t="shared" si="6621"/>
        <v>0</v>
      </c>
      <c r="BQL102" s="450">
        <f t="shared" si="6621"/>
        <v>0</v>
      </c>
      <c r="BQM102" s="450">
        <f t="shared" si="6621"/>
        <v>0</v>
      </c>
      <c r="BQN102" s="450">
        <f t="shared" si="6621"/>
        <v>0</v>
      </c>
      <c r="BQO102" s="450">
        <f t="shared" si="6621"/>
        <v>0</v>
      </c>
      <c r="BQP102" s="450">
        <f t="shared" si="6621"/>
        <v>0</v>
      </c>
      <c r="BQQ102" s="450">
        <f t="shared" si="6621"/>
        <v>0</v>
      </c>
      <c r="BQR102" s="450">
        <f t="shared" si="6621"/>
        <v>0</v>
      </c>
      <c r="BQS102" s="450">
        <f t="shared" si="6621"/>
        <v>0</v>
      </c>
      <c r="BQT102" s="450">
        <f t="shared" si="6621"/>
        <v>0</v>
      </c>
      <c r="BQU102" s="462">
        <f t="shared" si="6621"/>
        <v>0</v>
      </c>
      <c r="BQV102" s="451">
        <f t="shared" si="6621"/>
        <v>0</v>
      </c>
      <c r="BQX102" s="457">
        <f t="shared" ref="BQX102:BRK102" si="6622">SUM(BQX103+BQX107+BQX112)</f>
        <v>0</v>
      </c>
      <c r="BQY102" s="450">
        <f t="shared" si="6622"/>
        <v>0</v>
      </c>
      <c r="BQZ102" s="450">
        <f t="shared" si="6622"/>
        <v>0</v>
      </c>
      <c r="BRA102" s="450">
        <f t="shared" si="6622"/>
        <v>0</v>
      </c>
      <c r="BRB102" s="450">
        <f t="shared" si="6622"/>
        <v>0</v>
      </c>
      <c r="BRC102" s="450">
        <f t="shared" si="6622"/>
        <v>0</v>
      </c>
      <c r="BRD102" s="450">
        <f t="shared" si="6622"/>
        <v>0</v>
      </c>
      <c r="BRE102" s="450">
        <f t="shared" si="6622"/>
        <v>0</v>
      </c>
      <c r="BRF102" s="450">
        <f t="shared" si="6622"/>
        <v>0</v>
      </c>
      <c r="BRG102" s="450">
        <f t="shared" si="6622"/>
        <v>0</v>
      </c>
      <c r="BRH102" s="450">
        <f t="shared" si="6622"/>
        <v>0</v>
      </c>
      <c r="BRI102" s="450">
        <f t="shared" si="6622"/>
        <v>0</v>
      </c>
      <c r="BRJ102" s="462">
        <f t="shared" si="6622"/>
        <v>0</v>
      </c>
      <c r="BRK102" s="451">
        <f t="shared" si="6622"/>
        <v>0</v>
      </c>
      <c r="BRM102" s="457">
        <f t="shared" ref="BRM102:BRZ102" si="6623">SUM(BRM103+BRM107+BRM112)</f>
        <v>0</v>
      </c>
      <c r="BRN102" s="450">
        <f t="shared" si="6623"/>
        <v>0</v>
      </c>
      <c r="BRO102" s="450">
        <f t="shared" si="6623"/>
        <v>0</v>
      </c>
      <c r="BRP102" s="450">
        <f t="shared" si="6623"/>
        <v>0</v>
      </c>
      <c r="BRQ102" s="450">
        <f t="shared" si="6623"/>
        <v>0</v>
      </c>
      <c r="BRR102" s="450">
        <f t="shared" si="6623"/>
        <v>0</v>
      </c>
      <c r="BRS102" s="450">
        <f t="shared" si="6623"/>
        <v>0</v>
      </c>
      <c r="BRT102" s="450">
        <f t="shared" si="6623"/>
        <v>0</v>
      </c>
      <c r="BRU102" s="450">
        <f t="shared" si="6623"/>
        <v>0</v>
      </c>
      <c r="BRV102" s="450">
        <f t="shared" si="6623"/>
        <v>0</v>
      </c>
      <c r="BRW102" s="450">
        <f t="shared" si="6623"/>
        <v>0</v>
      </c>
      <c r="BRX102" s="450">
        <f t="shared" si="6623"/>
        <v>0</v>
      </c>
      <c r="BRY102" s="462">
        <f t="shared" si="6623"/>
        <v>0</v>
      </c>
      <c r="BRZ102" s="451">
        <f t="shared" si="6623"/>
        <v>0</v>
      </c>
      <c r="BSB102" s="457">
        <f t="shared" ref="BSB102:BSO102" si="6624">SUM(BSB103+BSB107+BSB112)</f>
        <v>0</v>
      </c>
      <c r="BSC102" s="450">
        <f t="shared" si="6624"/>
        <v>0</v>
      </c>
      <c r="BSD102" s="450">
        <f t="shared" si="6624"/>
        <v>0</v>
      </c>
      <c r="BSE102" s="450">
        <f t="shared" si="6624"/>
        <v>0</v>
      </c>
      <c r="BSF102" s="450">
        <f t="shared" si="6624"/>
        <v>0</v>
      </c>
      <c r="BSG102" s="450">
        <f t="shared" si="6624"/>
        <v>0</v>
      </c>
      <c r="BSH102" s="450">
        <f t="shared" si="6624"/>
        <v>0</v>
      </c>
      <c r="BSI102" s="450">
        <f t="shared" si="6624"/>
        <v>0</v>
      </c>
      <c r="BSJ102" s="450">
        <f t="shared" si="6624"/>
        <v>0</v>
      </c>
      <c r="BSK102" s="450">
        <f t="shared" si="6624"/>
        <v>0</v>
      </c>
      <c r="BSL102" s="450">
        <f t="shared" si="6624"/>
        <v>0</v>
      </c>
      <c r="BSM102" s="450">
        <f t="shared" si="6624"/>
        <v>0</v>
      </c>
      <c r="BSN102" s="462">
        <f t="shared" si="6624"/>
        <v>0</v>
      </c>
      <c r="BSO102" s="451">
        <f t="shared" si="6624"/>
        <v>0</v>
      </c>
      <c r="BSQ102" s="457">
        <f t="shared" ref="BSQ102:BTD102" si="6625">SUM(BSQ103+BSQ107+BSQ112)</f>
        <v>0</v>
      </c>
      <c r="BSR102" s="450">
        <f t="shared" si="6625"/>
        <v>0</v>
      </c>
      <c r="BSS102" s="450">
        <f t="shared" si="6625"/>
        <v>0</v>
      </c>
      <c r="BST102" s="450">
        <f t="shared" si="6625"/>
        <v>0</v>
      </c>
      <c r="BSU102" s="450">
        <f t="shared" si="6625"/>
        <v>0</v>
      </c>
      <c r="BSV102" s="450">
        <f t="shared" si="6625"/>
        <v>0</v>
      </c>
      <c r="BSW102" s="450">
        <f t="shared" si="6625"/>
        <v>0</v>
      </c>
      <c r="BSX102" s="450">
        <f t="shared" si="6625"/>
        <v>0</v>
      </c>
      <c r="BSY102" s="450">
        <f t="shared" si="6625"/>
        <v>0</v>
      </c>
      <c r="BSZ102" s="450">
        <f t="shared" si="6625"/>
        <v>0</v>
      </c>
      <c r="BTA102" s="450">
        <f t="shared" si="6625"/>
        <v>0</v>
      </c>
      <c r="BTB102" s="450">
        <f t="shared" si="6625"/>
        <v>0</v>
      </c>
      <c r="BTC102" s="462">
        <f t="shared" si="6625"/>
        <v>0</v>
      </c>
      <c r="BTD102" s="451">
        <f t="shared" si="6625"/>
        <v>0</v>
      </c>
      <c r="BTF102" s="457">
        <f t="shared" ref="BTF102:BTS102" si="6626">SUM(BTF103+BTF107+BTF112)</f>
        <v>0</v>
      </c>
      <c r="BTG102" s="450">
        <f t="shared" si="6626"/>
        <v>0</v>
      </c>
      <c r="BTH102" s="450">
        <f t="shared" si="6626"/>
        <v>0</v>
      </c>
      <c r="BTI102" s="450">
        <f t="shared" si="6626"/>
        <v>0</v>
      </c>
      <c r="BTJ102" s="450">
        <f t="shared" si="6626"/>
        <v>0</v>
      </c>
      <c r="BTK102" s="450">
        <f t="shared" si="6626"/>
        <v>0</v>
      </c>
      <c r="BTL102" s="450">
        <f t="shared" si="6626"/>
        <v>0</v>
      </c>
      <c r="BTM102" s="450">
        <f t="shared" si="6626"/>
        <v>0</v>
      </c>
      <c r="BTN102" s="450">
        <f t="shared" si="6626"/>
        <v>0</v>
      </c>
      <c r="BTO102" s="450">
        <f t="shared" si="6626"/>
        <v>0</v>
      </c>
      <c r="BTP102" s="450">
        <f t="shared" si="6626"/>
        <v>0</v>
      </c>
      <c r="BTQ102" s="450">
        <f t="shared" si="6626"/>
        <v>0</v>
      </c>
      <c r="BTR102" s="462">
        <f t="shared" si="6626"/>
        <v>0</v>
      </c>
      <c r="BTS102" s="451">
        <f t="shared" si="6626"/>
        <v>0</v>
      </c>
      <c r="BTU102" s="457">
        <f t="shared" ref="BTU102:BUH102" si="6627">SUM(BTU103+BTU107+BTU112)</f>
        <v>0</v>
      </c>
      <c r="BTV102" s="450">
        <f t="shared" si="6627"/>
        <v>0</v>
      </c>
      <c r="BTW102" s="450">
        <f t="shared" si="6627"/>
        <v>0</v>
      </c>
      <c r="BTX102" s="450">
        <f t="shared" si="6627"/>
        <v>0</v>
      </c>
      <c r="BTY102" s="450">
        <f t="shared" si="6627"/>
        <v>0</v>
      </c>
      <c r="BTZ102" s="450">
        <f t="shared" si="6627"/>
        <v>0</v>
      </c>
      <c r="BUA102" s="450">
        <f t="shared" si="6627"/>
        <v>0</v>
      </c>
      <c r="BUB102" s="450">
        <f t="shared" si="6627"/>
        <v>0</v>
      </c>
      <c r="BUC102" s="450">
        <f t="shared" si="6627"/>
        <v>0</v>
      </c>
      <c r="BUD102" s="450">
        <f t="shared" si="6627"/>
        <v>0</v>
      </c>
      <c r="BUE102" s="450">
        <f t="shared" si="6627"/>
        <v>0</v>
      </c>
      <c r="BUF102" s="450">
        <f t="shared" si="6627"/>
        <v>0</v>
      </c>
      <c r="BUG102" s="462">
        <f t="shared" si="6627"/>
        <v>0</v>
      </c>
      <c r="BUH102" s="451">
        <f t="shared" si="6627"/>
        <v>0</v>
      </c>
      <c r="BUJ102" s="457">
        <f t="shared" ref="BUJ102:BUW102" si="6628">SUM(BUJ103+BUJ107+BUJ112)</f>
        <v>0</v>
      </c>
      <c r="BUK102" s="450">
        <f t="shared" si="6628"/>
        <v>0</v>
      </c>
      <c r="BUL102" s="450">
        <f t="shared" si="6628"/>
        <v>0</v>
      </c>
      <c r="BUM102" s="450">
        <f t="shared" si="6628"/>
        <v>0</v>
      </c>
      <c r="BUN102" s="450">
        <f t="shared" si="6628"/>
        <v>0</v>
      </c>
      <c r="BUO102" s="450">
        <f t="shared" si="6628"/>
        <v>0</v>
      </c>
      <c r="BUP102" s="450">
        <f t="shared" si="6628"/>
        <v>0</v>
      </c>
      <c r="BUQ102" s="450">
        <f t="shared" si="6628"/>
        <v>0</v>
      </c>
      <c r="BUR102" s="450">
        <f t="shared" si="6628"/>
        <v>0</v>
      </c>
      <c r="BUS102" s="450">
        <f t="shared" si="6628"/>
        <v>0</v>
      </c>
      <c r="BUT102" s="450">
        <f t="shared" si="6628"/>
        <v>0</v>
      </c>
      <c r="BUU102" s="450">
        <f t="shared" si="6628"/>
        <v>0</v>
      </c>
      <c r="BUV102" s="462">
        <f t="shared" si="6628"/>
        <v>0</v>
      </c>
      <c r="BUW102" s="451">
        <f t="shared" si="6628"/>
        <v>0</v>
      </c>
      <c r="BUY102" s="457">
        <f t="shared" ref="BUY102:BVL102" si="6629">SUM(BUY103+BUY107+BUY112)</f>
        <v>0</v>
      </c>
      <c r="BUZ102" s="450">
        <f t="shared" si="6629"/>
        <v>0</v>
      </c>
      <c r="BVA102" s="450">
        <f t="shared" si="6629"/>
        <v>0</v>
      </c>
      <c r="BVB102" s="450">
        <f t="shared" si="6629"/>
        <v>0</v>
      </c>
      <c r="BVC102" s="450">
        <f t="shared" si="6629"/>
        <v>0</v>
      </c>
      <c r="BVD102" s="450">
        <f t="shared" si="6629"/>
        <v>0</v>
      </c>
      <c r="BVE102" s="450">
        <f t="shared" si="6629"/>
        <v>0</v>
      </c>
      <c r="BVF102" s="450">
        <f t="shared" si="6629"/>
        <v>0</v>
      </c>
      <c r="BVG102" s="450">
        <f t="shared" si="6629"/>
        <v>0</v>
      </c>
      <c r="BVH102" s="450">
        <f t="shared" si="6629"/>
        <v>0</v>
      </c>
      <c r="BVI102" s="450">
        <f t="shared" si="6629"/>
        <v>0</v>
      </c>
      <c r="BVJ102" s="450">
        <f t="shared" si="6629"/>
        <v>0</v>
      </c>
      <c r="BVK102" s="462">
        <f t="shared" si="6629"/>
        <v>0</v>
      </c>
      <c r="BVL102" s="451">
        <f t="shared" si="6629"/>
        <v>0</v>
      </c>
      <c r="BVN102" s="457">
        <f t="shared" ref="BVN102:BWA102" si="6630">SUM(BVN103+BVN107+BVN112)</f>
        <v>0</v>
      </c>
      <c r="BVO102" s="450">
        <f t="shared" si="6630"/>
        <v>0</v>
      </c>
      <c r="BVP102" s="450">
        <f t="shared" si="6630"/>
        <v>0</v>
      </c>
      <c r="BVQ102" s="450">
        <f t="shared" si="6630"/>
        <v>0</v>
      </c>
      <c r="BVR102" s="450">
        <f t="shared" si="6630"/>
        <v>0</v>
      </c>
      <c r="BVS102" s="450">
        <f t="shared" si="6630"/>
        <v>0</v>
      </c>
      <c r="BVT102" s="450">
        <f t="shared" si="6630"/>
        <v>0</v>
      </c>
      <c r="BVU102" s="450">
        <f t="shared" si="6630"/>
        <v>0</v>
      </c>
      <c r="BVV102" s="450">
        <f t="shared" si="6630"/>
        <v>0</v>
      </c>
      <c r="BVW102" s="450">
        <f t="shared" si="6630"/>
        <v>0</v>
      </c>
      <c r="BVX102" s="450">
        <f t="shared" si="6630"/>
        <v>0</v>
      </c>
      <c r="BVY102" s="450">
        <f t="shared" si="6630"/>
        <v>0</v>
      </c>
      <c r="BVZ102" s="462">
        <f t="shared" si="6630"/>
        <v>0</v>
      </c>
      <c r="BWA102" s="451">
        <f t="shared" si="6630"/>
        <v>0</v>
      </c>
    </row>
    <row r="103" spans="2:1951" ht="15" hidden="1" customHeight="1" x14ac:dyDescent="0.2">
      <c r="B103" s="452" t="s">
        <v>315</v>
      </c>
      <c r="C103" s="450">
        <f t="shared" ref="C103:P103" si="6631">SUM(C104:C106)</f>
        <v>0</v>
      </c>
      <c r="D103" s="450">
        <f t="shared" si="6631"/>
        <v>0</v>
      </c>
      <c r="E103" s="450">
        <f t="shared" si="6631"/>
        <v>0</v>
      </c>
      <c r="F103" s="450">
        <f t="shared" si="6631"/>
        <v>0</v>
      </c>
      <c r="G103" s="450">
        <f t="shared" si="6631"/>
        <v>0</v>
      </c>
      <c r="H103" s="450">
        <f t="shared" si="6631"/>
        <v>0</v>
      </c>
      <c r="I103" s="450">
        <f t="shared" si="6631"/>
        <v>0</v>
      </c>
      <c r="J103" s="450">
        <f t="shared" si="6631"/>
        <v>0</v>
      </c>
      <c r="K103" s="450">
        <f t="shared" si="6631"/>
        <v>0</v>
      </c>
      <c r="L103" s="450">
        <f t="shared" si="6631"/>
        <v>0</v>
      </c>
      <c r="M103" s="450">
        <f t="shared" si="6631"/>
        <v>0</v>
      </c>
      <c r="N103" s="450">
        <f t="shared" si="6631"/>
        <v>0</v>
      </c>
      <c r="O103" s="462">
        <f t="shared" si="6631"/>
        <v>0</v>
      </c>
      <c r="P103" s="451">
        <f t="shared" si="6631"/>
        <v>0</v>
      </c>
      <c r="R103" s="457">
        <f t="shared" ref="R103:AE103" si="6632">SUM(R104:R106)</f>
        <v>0</v>
      </c>
      <c r="S103" s="450">
        <f t="shared" si="6632"/>
        <v>0</v>
      </c>
      <c r="T103" s="450">
        <f t="shared" si="6632"/>
        <v>0</v>
      </c>
      <c r="U103" s="450">
        <f t="shared" si="6632"/>
        <v>0</v>
      </c>
      <c r="V103" s="450">
        <f t="shared" si="6632"/>
        <v>0</v>
      </c>
      <c r="W103" s="450">
        <f t="shared" si="6632"/>
        <v>0</v>
      </c>
      <c r="X103" s="450">
        <f t="shared" si="6632"/>
        <v>0</v>
      </c>
      <c r="Y103" s="450">
        <f t="shared" si="6632"/>
        <v>0</v>
      </c>
      <c r="Z103" s="450">
        <f t="shared" si="6632"/>
        <v>0</v>
      </c>
      <c r="AA103" s="450">
        <f t="shared" si="6632"/>
        <v>0</v>
      </c>
      <c r="AB103" s="450">
        <f t="shared" si="6632"/>
        <v>0</v>
      </c>
      <c r="AC103" s="450">
        <f t="shared" si="6632"/>
        <v>0</v>
      </c>
      <c r="AD103" s="462">
        <f t="shared" si="6632"/>
        <v>0</v>
      </c>
      <c r="AE103" s="451">
        <f t="shared" si="6632"/>
        <v>0</v>
      </c>
      <c r="AG103" s="457">
        <f t="shared" ref="AG103:AT103" si="6633">SUM(AG104:AG106)</f>
        <v>0</v>
      </c>
      <c r="AH103" s="450">
        <f t="shared" si="6633"/>
        <v>0</v>
      </c>
      <c r="AI103" s="450">
        <f t="shared" si="6633"/>
        <v>0</v>
      </c>
      <c r="AJ103" s="450">
        <f t="shared" si="6633"/>
        <v>0</v>
      </c>
      <c r="AK103" s="450">
        <f t="shared" si="6633"/>
        <v>0</v>
      </c>
      <c r="AL103" s="450">
        <f t="shared" si="6633"/>
        <v>0</v>
      </c>
      <c r="AM103" s="450">
        <f t="shared" si="6633"/>
        <v>0</v>
      </c>
      <c r="AN103" s="450">
        <f t="shared" si="6633"/>
        <v>0</v>
      </c>
      <c r="AO103" s="450">
        <f t="shared" si="6633"/>
        <v>0</v>
      </c>
      <c r="AP103" s="450">
        <f t="shared" si="6633"/>
        <v>0</v>
      </c>
      <c r="AQ103" s="450">
        <f t="shared" si="6633"/>
        <v>0</v>
      </c>
      <c r="AR103" s="450">
        <f t="shared" si="6633"/>
        <v>0</v>
      </c>
      <c r="AS103" s="462">
        <f t="shared" si="6633"/>
        <v>0</v>
      </c>
      <c r="AT103" s="451">
        <f t="shared" si="6633"/>
        <v>0</v>
      </c>
      <c r="AV103" s="457">
        <f t="shared" ref="AV103:BI103" si="6634">SUM(AV104:AV106)</f>
        <v>0</v>
      </c>
      <c r="AW103" s="450">
        <f t="shared" si="6634"/>
        <v>0</v>
      </c>
      <c r="AX103" s="450">
        <f t="shared" si="6634"/>
        <v>0</v>
      </c>
      <c r="AY103" s="450">
        <f t="shared" si="6634"/>
        <v>0</v>
      </c>
      <c r="AZ103" s="450">
        <f t="shared" si="6634"/>
        <v>0</v>
      </c>
      <c r="BA103" s="450">
        <f t="shared" si="6634"/>
        <v>0</v>
      </c>
      <c r="BB103" s="450">
        <f t="shared" si="6634"/>
        <v>0</v>
      </c>
      <c r="BC103" s="450">
        <f t="shared" si="6634"/>
        <v>0</v>
      </c>
      <c r="BD103" s="450">
        <f t="shared" si="6634"/>
        <v>0</v>
      </c>
      <c r="BE103" s="450">
        <f t="shared" si="6634"/>
        <v>0</v>
      </c>
      <c r="BF103" s="450">
        <f t="shared" si="6634"/>
        <v>0</v>
      </c>
      <c r="BG103" s="450">
        <f t="shared" si="6634"/>
        <v>0</v>
      </c>
      <c r="BH103" s="462">
        <f t="shared" si="6634"/>
        <v>0</v>
      </c>
      <c r="BI103" s="451">
        <f t="shared" si="6634"/>
        <v>0</v>
      </c>
      <c r="BK103" s="457">
        <f t="shared" ref="BK103:BX103" si="6635">SUM(BK104:BK106)</f>
        <v>0</v>
      </c>
      <c r="BL103" s="450">
        <f t="shared" si="6635"/>
        <v>0</v>
      </c>
      <c r="BM103" s="450">
        <f t="shared" si="6635"/>
        <v>0</v>
      </c>
      <c r="BN103" s="450">
        <f t="shared" si="6635"/>
        <v>0</v>
      </c>
      <c r="BO103" s="450">
        <f t="shared" si="6635"/>
        <v>0</v>
      </c>
      <c r="BP103" s="450">
        <f t="shared" si="6635"/>
        <v>0</v>
      </c>
      <c r="BQ103" s="450">
        <f t="shared" si="6635"/>
        <v>0</v>
      </c>
      <c r="BR103" s="450">
        <f t="shared" si="6635"/>
        <v>0</v>
      </c>
      <c r="BS103" s="450">
        <f t="shared" si="6635"/>
        <v>0</v>
      </c>
      <c r="BT103" s="450">
        <f t="shared" si="6635"/>
        <v>0</v>
      </c>
      <c r="BU103" s="450">
        <f t="shared" si="6635"/>
        <v>0</v>
      </c>
      <c r="BV103" s="450">
        <f t="shared" si="6635"/>
        <v>0</v>
      </c>
      <c r="BW103" s="462">
        <f t="shared" si="6635"/>
        <v>0</v>
      </c>
      <c r="BX103" s="451">
        <f t="shared" si="6635"/>
        <v>0</v>
      </c>
      <c r="BZ103" s="457">
        <f t="shared" ref="BZ103:CM103" si="6636">SUM(BZ104:BZ106)</f>
        <v>0</v>
      </c>
      <c r="CA103" s="450">
        <f t="shared" si="6636"/>
        <v>0</v>
      </c>
      <c r="CB103" s="450">
        <f t="shared" si="6636"/>
        <v>0</v>
      </c>
      <c r="CC103" s="450">
        <f t="shared" si="6636"/>
        <v>0</v>
      </c>
      <c r="CD103" s="450">
        <f t="shared" si="6636"/>
        <v>0</v>
      </c>
      <c r="CE103" s="450">
        <f t="shared" si="6636"/>
        <v>0</v>
      </c>
      <c r="CF103" s="450">
        <f t="shared" si="6636"/>
        <v>0</v>
      </c>
      <c r="CG103" s="450">
        <f t="shared" si="6636"/>
        <v>0</v>
      </c>
      <c r="CH103" s="450">
        <f t="shared" si="6636"/>
        <v>0</v>
      </c>
      <c r="CI103" s="450">
        <f t="shared" si="6636"/>
        <v>0</v>
      </c>
      <c r="CJ103" s="450">
        <f t="shared" si="6636"/>
        <v>0</v>
      </c>
      <c r="CK103" s="450">
        <f t="shared" si="6636"/>
        <v>0</v>
      </c>
      <c r="CL103" s="462">
        <f t="shared" si="6636"/>
        <v>0</v>
      </c>
      <c r="CM103" s="451">
        <f t="shared" si="6636"/>
        <v>0</v>
      </c>
      <c r="CO103" s="457">
        <f t="shared" ref="CO103:DB103" si="6637">SUM(CO104:CO106)</f>
        <v>0</v>
      </c>
      <c r="CP103" s="450">
        <f t="shared" si="6637"/>
        <v>0</v>
      </c>
      <c r="CQ103" s="450">
        <f t="shared" si="6637"/>
        <v>0</v>
      </c>
      <c r="CR103" s="450">
        <f t="shared" si="6637"/>
        <v>0</v>
      </c>
      <c r="CS103" s="450">
        <f t="shared" si="6637"/>
        <v>0</v>
      </c>
      <c r="CT103" s="450">
        <f t="shared" si="6637"/>
        <v>0</v>
      </c>
      <c r="CU103" s="450">
        <f t="shared" si="6637"/>
        <v>0</v>
      </c>
      <c r="CV103" s="450">
        <f t="shared" si="6637"/>
        <v>0</v>
      </c>
      <c r="CW103" s="450">
        <f t="shared" si="6637"/>
        <v>0</v>
      </c>
      <c r="CX103" s="450">
        <f t="shared" si="6637"/>
        <v>0</v>
      </c>
      <c r="CY103" s="450">
        <f t="shared" si="6637"/>
        <v>0</v>
      </c>
      <c r="CZ103" s="450">
        <f t="shared" si="6637"/>
        <v>0</v>
      </c>
      <c r="DA103" s="462">
        <f t="shared" si="6637"/>
        <v>0</v>
      </c>
      <c r="DB103" s="451">
        <f t="shared" si="6637"/>
        <v>0</v>
      </c>
      <c r="DD103" s="457">
        <f t="shared" ref="DD103:DQ103" si="6638">SUM(DD104:DD106)</f>
        <v>0</v>
      </c>
      <c r="DE103" s="450">
        <f t="shared" si="6638"/>
        <v>0</v>
      </c>
      <c r="DF103" s="450">
        <f t="shared" si="6638"/>
        <v>0</v>
      </c>
      <c r="DG103" s="450">
        <f t="shared" si="6638"/>
        <v>0</v>
      </c>
      <c r="DH103" s="450">
        <f t="shared" si="6638"/>
        <v>0</v>
      </c>
      <c r="DI103" s="450">
        <f t="shared" si="6638"/>
        <v>0</v>
      </c>
      <c r="DJ103" s="450">
        <f t="shared" si="6638"/>
        <v>0</v>
      </c>
      <c r="DK103" s="450">
        <f t="shared" si="6638"/>
        <v>0</v>
      </c>
      <c r="DL103" s="450">
        <f t="shared" si="6638"/>
        <v>0</v>
      </c>
      <c r="DM103" s="450">
        <f t="shared" si="6638"/>
        <v>0</v>
      </c>
      <c r="DN103" s="450">
        <f t="shared" si="6638"/>
        <v>0</v>
      </c>
      <c r="DO103" s="450">
        <f t="shared" si="6638"/>
        <v>0</v>
      </c>
      <c r="DP103" s="462">
        <f t="shared" si="6638"/>
        <v>0</v>
      </c>
      <c r="DQ103" s="451">
        <f t="shared" si="6638"/>
        <v>0</v>
      </c>
      <c r="DS103" s="457">
        <f t="shared" ref="DS103:EF103" si="6639">SUM(DS104:DS106)</f>
        <v>0</v>
      </c>
      <c r="DT103" s="450">
        <f t="shared" si="6639"/>
        <v>0</v>
      </c>
      <c r="DU103" s="450">
        <f t="shared" si="6639"/>
        <v>0</v>
      </c>
      <c r="DV103" s="450">
        <f t="shared" si="6639"/>
        <v>0</v>
      </c>
      <c r="DW103" s="450">
        <f t="shared" si="6639"/>
        <v>0</v>
      </c>
      <c r="DX103" s="450">
        <f t="shared" si="6639"/>
        <v>0</v>
      </c>
      <c r="DY103" s="450">
        <f t="shared" si="6639"/>
        <v>0</v>
      </c>
      <c r="DZ103" s="450">
        <f t="shared" si="6639"/>
        <v>0</v>
      </c>
      <c r="EA103" s="450">
        <f t="shared" si="6639"/>
        <v>0</v>
      </c>
      <c r="EB103" s="450">
        <f t="shared" si="6639"/>
        <v>0</v>
      </c>
      <c r="EC103" s="450">
        <f t="shared" si="6639"/>
        <v>0</v>
      </c>
      <c r="ED103" s="450">
        <f t="shared" si="6639"/>
        <v>0</v>
      </c>
      <c r="EE103" s="462">
        <f t="shared" si="6639"/>
        <v>0</v>
      </c>
      <c r="EF103" s="451">
        <f t="shared" si="6639"/>
        <v>0</v>
      </c>
      <c r="EH103" s="457">
        <f t="shared" ref="EH103:EU103" si="6640">SUM(EH104:EH106)</f>
        <v>0</v>
      </c>
      <c r="EI103" s="450">
        <f t="shared" si="6640"/>
        <v>0</v>
      </c>
      <c r="EJ103" s="450">
        <f t="shared" si="6640"/>
        <v>0</v>
      </c>
      <c r="EK103" s="450">
        <f t="shared" si="6640"/>
        <v>0</v>
      </c>
      <c r="EL103" s="450">
        <f t="shared" si="6640"/>
        <v>0</v>
      </c>
      <c r="EM103" s="450">
        <f t="shared" si="6640"/>
        <v>0</v>
      </c>
      <c r="EN103" s="450">
        <f t="shared" si="6640"/>
        <v>0</v>
      </c>
      <c r="EO103" s="450">
        <f t="shared" si="6640"/>
        <v>0</v>
      </c>
      <c r="EP103" s="450">
        <f t="shared" si="6640"/>
        <v>0</v>
      </c>
      <c r="EQ103" s="450">
        <f t="shared" si="6640"/>
        <v>0</v>
      </c>
      <c r="ER103" s="450">
        <f t="shared" si="6640"/>
        <v>0</v>
      </c>
      <c r="ES103" s="450">
        <f t="shared" si="6640"/>
        <v>0</v>
      </c>
      <c r="ET103" s="462">
        <f t="shared" si="6640"/>
        <v>0</v>
      </c>
      <c r="EU103" s="451">
        <f t="shared" si="6640"/>
        <v>0</v>
      </c>
      <c r="EW103" s="457">
        <f t="shared" ref="EW103:FJ103" si="6641">SUM(EW104:EW106)</f>
        <v>0</v>
      </c>
      <c r="EX103" s="450">
        <f t="shared" si="6641"/>
        <v>0</v>
      </c>
      <c r="EY103" s="450">
        <f t="shared" si="6641"/>
        <v>0</v>
      </c>
      <c r="EZ103" s="450">
        <f t="shared" si="6641"/>
        <v>0</v>
      </c>
      <c r="FA103" s="450">
        <f t="shared" si="6641"/>
        <v>0</v>
      </c>
      <c r="FB103" s="450">
        <f t="shared" si="6641"/>
        <v>0</v>
      </c>
      <c r="FC103" s="450">
        <f t="shared" si="6641"/>
        <v>0</v>
      </c>
      <c r="FD103" s="450">
        <f t="shared" si="6641"/>
        <v>0</v>
      </c>
      <c r="FE103" s="450">
        <f t="shared" si="6641"/>
        <v>0</v>
      </c>
      <c r="FF103" s="450">
        <f t="shared" si="6641"/>
        <v>0</v>
      </c>
      <c r="FG103" s="450">
        <f t="shared" si="6641"/>
        <v>0</v>
      </c>
      <c r="FH103" s="450">
        <f t="shared" si="6641"/>
        <v>0</v>
      </c>
      <c r="FI103" s="462">
        <f t="shared" si="6641"/>
        <v>0</v>
      </c>
      <c r="FJ103" s="451">
        <f t="shared" si="6641"/>
        <v>0</v>
      </c>
      <c r="FL103" s="457">
        <f t="shared" ref="FL103:FY103" si="6642">SUM(FL104:FL106)</f>
        <v>0</v>
      </c>
      <c r="FM103" s="450">
        <f t="shared" si="6642"/>
        <v>0</v>
      </c>
      <c r="FN103" s="450">
        <f t="shared" si="6642"/>
        <v>0</v>
      </c>
      <c r="FO103" s="450">
        <f t="shared" si="6642"/>
        <v>0</v>
      </c>
      <c r="FP103" s="450">
        <f t="shared" si="6642"/>
        <v>0</v>
      </c>
      <c r="FQ103" s="450">
        <f t="shared" si="6642"/>
        <v>0</v>
      </c>
      <c r="FR103" s="450">
        <f t="shared" si="6642"/>
        <v>0</v>
      </c>
      <c r="FS103" s="450">
        <f t="shared" si="6642"/>
        <v>0</v>
      </c>
      <c r="FT103" s="450">
        <f t="shared" si="6642"/>
        <v>0</v>
      </c>
      <c r="FU103" s="450">
        <f t="shared" si="6642"/>
        <v>0</v>
      </c>
      <c r="FV103" s="450">
        <f t="shared" si="6642"/>
        <v>0</v>
      </c>
      <c r="FW103" s="450">
        <f t="shared" si="6642"/>
        <v>0</v>
      </c>
      <c r="FX103" s="462">
        <f t="shared" si="6642"/>
        <v>0</v>
      </c>
      <c r="FY103" s="451">
        <f t="shared" si="6642"/>
        <v>0</v>
      </c>
      <c r="GA103" s="457">
        <f t="shared" ref="GA103:GN103" si="6643">SUM(GA104:GA106)</f>
        <v>0</v>
      </c>
      <c r="GB103" s="450">
        <f t="shared" si="6643"/>
        <v>0</v>
      </c>
      <c r="GC103" s="450">
        <f t="shared" si="6643"/>
        <v>0</v>
      </c>
      <c r="GD103" s="450">
        <f t="shared" si="6643"/>
        <v>0</v>
      </c>
      <c r="GE103" s="450">
        <f t="shared" si="6643"/>
        <v>0</v>
      </c>
      <c r="GF103" s="450">
        <f t="shared" si="6643"/>
        <v>0</v>
      </c>
      <c r="GG103" s="450">
        <f t="shared" si="6643"/>
        <v>0</v>
      </c>
      <c r="GH103" s="450">
        <f t="shared" si="6643"/>
        <v>0</v>
      </c>
      <c r="GI103" s="450">
        <f t="shared" si="6643"/>
        <v>0</v>
      </c>
      <c r="GJ103" s="450">
        <f t="shared" si="6643"/>
        <v>0</v>
      </c>
      <c r="GK103" s="450">
        <f t="shared" si="6643"/>
        <v>0</v>
      </c>
      <c r="GL103" s="450">
        <f t="shared" si="6643"/>
        <v>0</v>
      </c>
      <c r="GM103" s="462">
        <f t="shared" si="6643"/>
        <v>0</v>
      </c>
      <c r="GN103" s="451">
        <f t="shared" si="6643"/>
        <v>0</v>
      </c>
      <c r="GP103" s="457">
        <f t="shared" ref="GP103:HC103" si="6644">SUM(GP104:GP106)</f>
        <v>0</v>
      </c>
      <c r="GQ103" s="450">
        <f t="shared" si="6644"/>
        <v>0</v>
      </c>
      <c r="GR103" s="450">
        <f t="shared" si="6644"/>
        <v>0</v>
      </c>
      <c r="GS103" s="450">
        <f t="shared" si="6644"/>
        <v>0</v>
      </c>
      <c r="GT103" s="450">
        <f t="shared" si="6644"/>
        <v>0</v>
      </c>
      <c r="GU103" s="450">
        <f t="shared" si="6644"/>
        <v>0</v>
      </c>
      <c r="GV103" s="450">
        <f t="shared" si="6644"/>
        <v>0</v>
      </c>
      <c r="GW103" s="450">
        <f t="shared" si="6644"/>
        <v>0</v>
      </c>
      <c r="GX103" s="450">
        <f t="shared" si="6644"/>
        <v>0</v>
      </c>
      <c r="GY103" s="450">
        <f t="shared" si="6644"/>
        <v>0</v>
      </c>
      <c r="GZ103" s="450">
        <f t="shared" si="6644"/>
        <v>0</v>
      </c>
      <c r="HA103" s="450">
        <f t="shared" si="6644"/>
        <v>0</v>
      </c>
      <c r="HB103" s="462">
        <f t="shared" si="6644"/>
        <v>0</v>
      </c>
      <c r="HC103" s="451">
        <f t="shared" si="6644"/>
        <v>0</v>
      </c>
      <c r="HE103" s="457">
        <f t="shared" ref="HE103:HR103" si="6645">SUM(HE104:HE106)</f>
        <v>0</v>
      </c>
      <c r="HF103" s="450">
        <f t="shared" si="6645"/>
        <v>0</v>
      </c>
      <c r="HG103" s="450">
        <f t="shared" si="6645"/>
        <v>0</v>
      </c>
      <c r="HH103" s="450">
        <f t="shared" si="6645"/>
        <v>0</v>
      </c>
      <c r="HI103" s="450">
        <f t="shared" si="6645"/>
        <v>0</v>
      </c>
      <c r="HJ103" s="450">
        <f t="shared" si="6645"/>
        <v>0</v>
      </c>
      <c r="HK103" s="450">
        <f t="shared" si="6645"/>
        <v>0</v>
      </c>
      <c r="HL103" s="450">
        <f t="shared" si="6645"/>
        <v>0</v>
      </c>
      <c r="HM103" s="450">
        <f t="shared" si="6645"/>
        <v>0</v>
      </c>
      <c r="HN103" s="450">
        <f t="shared" si="6645"/>
        <v>0</v>
      </c>
      <c r="HO103" s="450">
        <f t="shared" si="6645"/>
        <v>0</v>
      </c>
      <c r="HP103" s="450">
        <f t="shared" si="6645"/>
        <v>0</v>
      </c>
      <c r="HQ103" s="462">
        <f t="shared" si="6645"/>
        <v>0</v>
      </c>
      <c r="HR103" s="451">
        <f t="shared" si="6645"/>
        <v>0</v>
      </c>
      <c r="HT103" s="457">
        <f t="shared" ref="HT103:IG103" si="6646">SUM(HT104:HT106)</f>
        <v>0</v>
      </c>
      <c r="HU103" s="450">
        <f t="shared" si="6646"/>
        <v>0</v>
      </c>
      <c r="HV103" s="450">
        <f t="shared" si="6646"/>
        <v>0</v>
      </c>
      <c r="HW103" s="450">
        <f t="shared" si="6646"/>
        <v>0</v>
      </c>
      <c r="HX103" s="450">
        <f t="shared" si="6646"/>
        <v>0</v>
      </c>
      <c r="HY103" s="450">
        <f t="shared" si="6646"/>
        <v>0</v>
      </c>
      <c r="HZ103" s="450">
        <f t="shared" si="6646"/>
        <v>0</v>
      </c>
      <c r="IA103" s="450">
        <f t="shared" si="6646"/>
        <v>0</v>
      </c>
      <c r="IB103" s="450">
        <f t="shared" si="6646"/>
        <v>0</v>
      </c>
      <c r="IC103" s="450">
        <f t="shared" si="6646"/>
        <v>0</v>
      </c>
      <c r="ID103" s="450">
        <f t="shared" si="6646"/>
        <v>0</v>
      </c>
      <c r="IE103" s="450">
        <f t="shared" si="6646"/>
        <v>0</v>
      </c>
      <c r="IF103" s="462">
        <f t="shared" si="6646"/>
        <v>0</v>
      </c>
      <c r="IG103" s="451">
        <f t="shared" si="6646"/>
        <v>0</v>
      </c>
      <c r="II103" s="457">
        <f t="shared" ref="II103:IV103" si="6647">SUM(II104:II106)</f>
        <v>0</v>
      </c>
      <c r="IJ103" s="450">
        <f t="shared" si="6647"/>
        <v>0</v>
      </c>
      <c r="IK103" s="450">
        <f t="shared" si="6647"/>
        <v>0</v>
      </c>
      <c r="IL103" s="450">
        <f t="shared" si="6647"/>
        <v>0</v>
      </c>
      <c r="IM103" s="450">
        <f t="shared" si="6647"/>
        <v>0</v>
      </c>
      <c r="IN103" s="450">
        <f t="shared" si="6647"/>
        <v>0</v>
      </c>
      <c r="IO103" s="450">
        <f t="shared" si="6647"/>
        <v>0</v>
      </c>
      <c r="IP103" s="450">
        <f t="shared" si="6647"/>
        <v>0</v>
      </c>
      <c r="IQ103" s="450">
        <f t="shared" si="6647"/>
        <v>0</v>
      </c>
      <c r="IR103" s="450">
        <f t="shared" si="6647"/>
        <v>0</v>
      </c>
      <c r="IS103" s="450">
        <f t="shared" si="6647"/>
        <v>0</v>
      </c>
      <c r="IT103" s="450">
        <f t="shared" si="6647"/>
        <v>0</v>
      </c>
      <c r="IU103" s="462">
        <f t="shared" si="6647"/>
        <v>0</v>
      </c>
      <c r="IV103" s="451">
        <f t="shared" si="6647"/>
        <v>0</v>
      </c>
      <c r="IX103" s="457">
        <f t="shared" ref="IX103:JK103" si="6648">SUM(IX104:IX106)</f>
        <v>0</v>
      </c>
      <c r="IY103" s="450">
        <f t="shared" si="6648"/>
        <v>0</v>
      </c>
      <c r="IZ103" s="450">
        <f t="shared" si="6648"/>
        <v>0</v>
      </c>
      <c r="JA103" s="450">
        <f t="shared" si="6648"/>
        <v>0</v>
      </c>
      <c r="JB103" s="450">
        <f t="shared" si="6648"/>
        <v>0</v>
      </c>
      <c r="JC103" s="450">
        <f t="shared" si="6648"/>
        <v>0</v>
      </c>
      <c r="JD103" s="450">
        <f t="shared" si="6648"/>
        <v>0</v>
      </c>
      <c r="JE103" s="450">
        <f t="shared" si="6648"/>
        <v>0</v>
      </c>
      <c r="JF103" s="450">
        <f t="shared" si="6648"/>
        <v>0</v>
      </c>
      <c r="JG103" s="450">
        <f t="shared" si="6648"/>
        <v>0</v>
      </c>
      <c r="JH103" s="450">
        <f t="shared" si="6648"/>
        <v>0</v>
      </c>
      <c r="JI103" s="450">
        <f t="shared" si="6648"/>
        <v>0</v>
      </c>
      <c r="JJ103" s="462">
        <f t="shared" si="6648"/>
        <v>0</v>
      </c>
      <c r="JK103" s="451">
        <f t="shared" si="6648"/>
        <v>0</v>
      </c>
      <c r="JM103" s="457">
        <f t="shared" ref="JM103:JZ103" si="6649">SUM(JM104:JM106)</f>
        <v>0</v>
      </c>
      <c r="JN103" s="450">
        <f t="shared" si="6649"/>
        <v>0</v>
      </c>
      <c r="JO103" s="450">
        <f t="shared" si="6649"/>
        <v>0</v>
      </c>
      <c r="JP103" s="450">
        <f t="shared" si="6649"/>
        <v>0</v>
      </c>
      <c r="JQ103" s="450">
        <f t="shared" si="6649"/>
        <v>0</v>
      </c>
      <c r="JR103" s="450">
        <f t="shared" si="6649"/>
        <v>0</v>
      </c>
      <c r="JS103" s="450">
        <f t="shared" si="6649"/>
        <v>0</v>
      </c>
      <c r="JT103" s="450">
        <f t="shared" si="6649"/>
        <v>0</v>
      </c>
      <c r="JU103" s="450">
        <f t="shared" si="6649"/>
        <v>0</v>
      </c>
      <c r="JV103" s="450">
        <f t="shared" si="6649"/>
        <v>0</v>
      </c>
      <c r="JW103" s="450">
        <f t="shared" si="6649"/>
        <v>0</v>
      </c>
      <c r="JX103" s="450">
        <f t="shared" si="6649"/>
        <v>0</v>
      </c>
      <c r="JY103" s="462">
        <f t="shared" si="6649"/>
        <v>0</v>
      </c>
      <c r="JZ103" s="451">
        <f t="shared" si="6649"/>
        <v>0</v>
      </c>
      <c r="KB103" s="457">
        <f t="shared" ref="KB103:KO103" si="6650">SUM(KB104:KB106)</f>
        <v>0</v>
      </c>
      <c r="KC103" s="450">
        <f t="shared" si="6650"/>
        <v>0</v>
      </c>
      <c r="KD103" s="450">
        <f t="shared" si="6650"/>
        <v>0</v>
      </c>
      <c r="KE103" s="450">
        <f t="shared" si="6650"/>
        <v>0</v>
      </c>
      <c r="KF103" s="450">
        <f t="shared" si="6650"/>
        <v>0</v>
      </c>
      <c r="KG103" s="450">
        <f t="shared" si="6650"/>
        <v>0</v>
      </c>
      <c r="KH103" s="450">
        <f t="shared" si="6650"/>
        <v>0</v>
      </c>
      <c r="KI103" s="450">
        <f t="shared" si="6650"/>
        <v>0</v>
      </c>
      <c r="KJ103" s="450">
        <f t="shared" si="6650"/>
        <v>0</v>
      </c>
      <c r="KK103" s="450">
        <f t="shared" si="6650"/>
        <v>0</v>
      </c>
      <c r="KL103" s="450">
        <f t="shared" si="6650"/>
        <v>0</v>
      </c>
      <c r="KM103" s="450">
        <f t="shared" si="6650"/>
        <v>0</v>
      </c>
      <c r="KN103" s="462">
        <f t="shared" si="6650"/>
        <v>0</v>
      </c>
      <c r="KO103" s="451">
        <f t="shared" si="6650"/>
        <v>0</v>
      </c>
      <c r="KQ103" s="457">
        <f t="shared" ref="KQ103:LD103" si="6651">SUM(KQ104:KQ106)</f>
        <v>0</v>
      </c>
      <c r="KR103" s="450">
        <f t="shared" si="6651"/>
        <v>0</v>
      </c>
      <c r="KS103" s="450">
        <f t="shared" si="6651"/>
        <v>0</v>
      </c>
      <c r="KT103" s="450">
        <f t="shared" si="6651"/>
        <v>0</v>
      </c>
      <c r="KU103" s="450">
        <f t="shared" si="6651"/>
        <v>0</v>
      </c>
      <c r="KV103" s="450">
        <f t="shared" si="6651"/>
        <v>0</v>
      </c>
      <c r="KW103" s="450">
        <f t="shared" si="6651"/>
        <v>0</v>
      </c>
      <c r="KX103" s="450">
        <f t="shared" si="6651"/>
        <v>0</v>
      </c>
      <c r="KY103" s="450">
        <f t="shared" si="6651"/>
        <v>0</v>
      </c>
      <c r="KZ103" s="450">
        <f t="shared" si="6651"/>
        <v>0</v>
      </c>
      <c r="LA103" s="450">
        <f t="shared" si="6651"/>
        <v>0</v>
      </c>
      <c r="LB103" s="450">
        <f t="shared" si="6651"/>
        <v>0</v>
      </c>
      <c r="LC103" s="462">
        <f t="shared" si="6651"/>
        <v>0</v>
      </c>
      <c r="LD103" s="451">
        <f t="shared" si="6651"/>
        <v>0</v>
      </c>
      <c r="LF103" s="457">
        <f t="shared" ref="LF103:LS103" si="6652">SUM(LF104:LF106)</f>
        <v>0</v>
      </c>
      <c r="LG103" s="450">
        <f t="shared" si="6652"/>
        <v>0</v>
      </c>
      <c r="LH103" s="450">
        <f t="shared" si="6652"/>
        <v>0</v>
      </c>
      <c r="LI103" s="450">
        <f t="shared" si="6652"/>
        <v>0</v>
      </c>
      <c r="LJ103" s="450">
        <f t="shared" si="6652"/>
        <v>0</v>
      </c>
      <c r="LK103" s="450">
        <f t="shared" si="6652"/>
        <v>0</v>
      </c>
      <c r="LL103" s="450">
        <f t="shared" si="6652"/>
        <v>0</v>
      </c>
      <c r="LM103" s="450">
        <f t="shared" si="6652"/>
        <v>0</v>
      </c>
      <c r="LN103" s="450">
        <f t="shared" si="6652"/>
        <v>0</v>
      </c>
      <c r="LO103" s="450">
        <f t="shared" si="6652"/>
        <v>0</v>
      </c>
      <c r="LP103" s="450">
        <f t="shared" si="6652"/>
        <v>0</v>
      </c>
      <c r="LQ103" s="450">
        <f t="shared" si="6652"/>
        <v>0</v>
      </c>
      <c r="LR103" s="462">
        <f t="shared" si="6652"/>
        <v>0</v>
      </c>
      <c r="LS103" s="451">
        <f t="shared" si="6652"/>
        <v>0</v>
      </c>
      <c r="LU103" s="457">
        <f t="shared" ref="LU103:MH103" si="6653">SUM(LU104:LU106)</f>
        <v>0</v>
      </c>
      <c r="LV103" s="450">
        <f t="shared" si="6653"/>
        <v>0</v>
      </c>
      <c r="LW103" s="450">
        <f t="shared" si="6653"/>
        <v>0</v>
      </c>
      <c r="LX103" s="450">
        <f t="shared" si="6653"/>
        <v>0</v>
      </c>
      <c r="LY103" s="450">
        <f t="shared" si="6653"/>
        <v>0</v>
      </c>
      <c r="LZ103" s="450">
        <f t="shared" si="6653"/>
        <v>0</v>
      </c>
      <c r="MA103" s="450">
        <f t="shared" si="6653"/>
        <v>0</v>
      </c>
      <c r="MB103" s="450">
        <f t="shared" si="6653"/>
        <v>0</v>
      </c>
      <c r="MC103" s="450">
        <f t="shared" si="6653"/>
        <v>0</v>
      </c>
      <c r="MD103" s="450">
        <f t="shared" si="6653"/>
        <v>0</v>
      </c>
      <c r="ME103" s="450">
        <f t="shared" si="6653"/>
        <v>0</v>
      </c>
      <c r="MF103" s="450">
        <f t="shared" si="6653"/>
        <v>0</v>
      </c>
      <c r="MG103" s="462">
        <f t="shared" si="6653"/>
        <v>0</v>
      </c>
      <c r="MH103" s="451">
        <f t="shared" si="6653"/>
        <v>0</v>
      </c>
      <c r="MJ103" s="457">
        <f t="shared" ref="MJ103:MW103" si="6654">SUM(MJ104:MJ106)</f>
        <v>0</v>
      </c>
      <c r="MK103" s="450">
        <f t="shared" si="6654"/>
        <v>0</v>
      </c>
      <c r="ML103" s="450">
        <f t="shared" si="6654"/>
        <v>0</v>
      </c>
      <c r="MM103" s="450">
        <f t="shared" si="6654"/>
        <v>0</v>
      </c>
      <c r="MN103" s="450">
        <f t="shared" si="6654"/>
        <v>0</v>
      </c>
      <c r="MO103" s="450">
        <f t="shared" si="6654"/>
        <v>0</v>
      </c>
      <c r="MP103" s="450">
        <f t="shared" si="6654"/>
        <v>0</v>
      </c>
      <c r="MQ103" s="450">
        <f t="shared" si="6654"/>
        <v>0</v>
      </c>
      <c r="MR103" s="450">
        <f t="shared" si="6654"/>
        <v>0</v>
      </c>
      <c r="MS103" s="450">
        <f t="shared" si="6654"/>
        <v>0</v>
      </c>
      <c r="MT103" s="450">
        <f t="shared" si="6654"/>
        <v>0</v>
      </c>
      <c r="MU103" s="450">
        <f t="shared" si="6654"/>
        <v>0</v>
      </c>
      <c r="MV103" s="462">
        <f t="shared" si="6654"/>
        <v>0</v>
      </c>
      <c r="MW103" s="451">
        <f t="shared" si="6654"/>
        <v>0</v>
      </c>
      <c r="MY103" s="457">
        <f t="shared" ref="MY103:NL103" si="6655">SUM(MY104:MY106)</f>
        <v>0</v>
      </c>
      <c r="MZ103" s="450">
        <f t="shared" si="6655"/>
        <v>0</v>
      </c>
      <c r="NA103" s="450">
        <f t="shared" si="6655"/>
        <v>0</v>
      </c>
      <c r="NB103" s="450">
        <f t="shared" si="6655"/>
        <v>0</v>
      </c>
      <c r="NC103" s="450">
        <f t="shared" si="6655"/>
        <v>0</v>
      </c>
      <c r="ND103" s="450">
        <f t="shared" si="6655"/>
        <v>0</v>
      </c>
      <c r="NE103" s="450">
        <f t="shared" si="6655"/>
        <v>0</v>
      </c>
      <c r="NF103" s="450">
        <f t="shared" si="6655"/>
        <v>0</v>
      </c>
      <c r="NG103" s="450">
        <f t="shared" si="6655"/>
        <v>0</v>
      </c>
      <c r="NH103" s="450">
        <f t="shared" si="6655"/>
        <v>0</v>
      </c>
      <c r="NI103" s="450">
        <f t="shared" si="6655"/>
        <v>0</v>
      </c>
      <c r="NJ103" s="450">
        <f t="shared" si="6655"/>
        <v>0</v>
      </c>
      <c r="NK103" s="462">
        <f t="shared" si="6655"/>
        <v>0</v>
      </c>
      <c r="NL103" s="451">
        <f t="shared" si="6655"/>
        <v>0</v>
      </c>
      <c r="NN103" s="457">
        <f t="shared" ref="NN103:OA103" si="6656">SUM(NN104:NN106)</f>
        <v>0</v>
      </c>
      <c r="NO103" s="450">
        <f t="shared" si="6656"/>
        <v>0</v>
      </c>
      <c r="NP103" s="450">
        <f t="shared" si="6656"/>
        <v>0</v>
      </c>
      <c r="NQ103" s="450">
        <f t="shared" si="6656"/>
        <v>0</v>
      </c>
      <c r="NR103" s="450">
        <f t="shared" si="6656"/>
        <v>0</v>
      </c>
      <c r="NS103" s="450">
        <f t="shared" si="6656"/>
        <v>0</v>
      </c>
      <c r="NT103" s="450">
        <f t="shared" si="6656"/>
        <v>0</v>
      </c>
      <c r="NU103" s="450">
        <f t="shared" si="6656"/>
        <v>0</v>
      </c>
      <c r="NV103" s="450">
        <f t="shared" si="6656"/>
        <v>0</v>
      </c>
      <c r="NW103" s="450">
        <f t="shared" si="6656"/>
        <v>0</v>
      </c>
      <c r="NX103" s="450">
        <f t="shared" si="6656"/>
        <v>0</v>
      </c>
      <c r="NY103" s="450">
        <f t="shared" si="6656"/>
        <v>0</v>
      </c>
      <c r="NZ103" s="462">
        <f t="shared" si="6656"/>
        <v>0</v>
      </c>
      <c r="OA103" s="451">
        <f t="shared" si="6656"/>
        <v>0</v>
      </c>
      <c r="OC103" s="457">
        <f t="shared" ref="OC103:OP103" si="6657">SUM(OC104:OC106)</f>
        <v>0</v>
      </c>
      <c r="OD103" s="450">
        <f t="shared" si="6657"/>
        <v>0</v>
      </c>
      <c r="OE103" s="450">
        <f t="shared" si="6657"/>
        <v>0</v>
      </c>
      <c r="OF103" s="450">
        <f t="shared" si="6657"/>
        <v>0</v>
      </c>
      <c r="OG103" s="450">
        <f t="shared" si="6657"/>
        <v>0</v>
      </c>
      <c r="OH103" s="450">
        <f t="shared" si="6657"/>
        <v>0</v>
      </c>
      <c r="OI103" s="450">
        <f t="shared" si="6657"/>
        <v>0</v>
      </c>
      <c r="OJ103" s="450">
        <f t="shared" si="6657"/>
        <v>0</v>
      </c>
      <c r="OK103" s="450">
        <f t="shared" si="6657"/>
        <v>0</v>
      </c>
      <c r="OL103" s="450">
        <f t="shared" si="6657"/>
        <v>0</v>
      </c>
      <c r="OM103" s="450">
        <f t="shared" si="6657"/>
        <v>0</v>
      </c>
      <c r="ON103" s="450">
        <f t="shared" si="6657"/>
        <v>0</v>
      </c>
      <c r="OO103" s="462">
        <f t="shared" si="6657"/>
        <v>0</v>
      </c>
      <c r="OP103" s="451">
        <f t="shared" si="6657"/>
        <v>0</v>
      </c>
      <c r="OR103" s="457">
        <f t="shared" ref="OR103:PE103" si="6658">SUM(OR104:OR106)</f>
        <v>0</v>
      </c>
      <c r="OS103" s="450">
        <f t="shared" si="6658"/>
        <v>0</v>
      </c>
      <c r="OT103" s="450">
        <f t="shared" si="6658"/>
        <v>0</v>
      </c>
      <c r="OU103" s="450">
        <f t="shared" si="6658"/>
        <v>0</v>
      </c>
      <c r="OV103" s="450">
        <f t="shared" si="6658"/>
        <v>0</v>
      </c>
      <c r="OW103" s="450">
        <f t="shared" si="6658"/>
        <v>0</v>
      </c>
      <c r="OX103" s="450">
        <f t="shared" si="6658"/>
        <v>0</v>
      </c>
      <c r="OY103" s="450">
        <f t="shared" si="6658"/>
        <v>0</v>
      </c>
      <c r="OZ103" s="450">
        <f t="shared" si="6658"/>
        <v>0</v>
      </c>
      <c r="PA103" s="450">
        <f t="shared" si="6658"/>
        <v>0</v>
      </c>
      <c r="PB103" s="450">
        <f t="shared" si="6658"/>
        <v>0</v>
      </c>
      <c r="PC103" s="450">
        <f t="shared" si="6658"/>
        <v>0</v>
      </c>
      <c r="PD103" s="462">
        <f t="shared" si="6658"/>
        <v>0</v>
      </c>
      <c r="PE103" s="451">
        <f t="shared" si="6658"/>
        <v>0</v>
      </c>
      <c r="PG103" s="457">
        <f t="shared" ref="PG103:PT103" si="6659">SUM(PG104:PG106)</f>
        <v>0</v>
      </c>
      <c r="PH103" s="450">
        <f t="shared" si="6659"/>
        <v>0</v>
      </c>
      <c r="PI103" s="450">
        <f t="shared" si="6659"/>
        <v>0</v>
      </c>
      <c r="PJ103" s="450">
        <f t="shared" si="6659"/>
        <v>0</v>
      </c>
      <c r="PK103" s="450">
        <f t="shared" si="6659"/>
        <v>0</v>
      </c>
      <c r="PL103" s="450">
        <f t="shared" si="6659"/>
        <v>0</v>
      </c>
      <c r="PM103" s="450">
        <f t="shared" si="6659"/>
        <v>0</v>
      </c>
      <c r="PN103" s="450">
        <f t="shared" si="6659"/>
        <v>0</v>
      </c>
      <c r="PO103" s="450">
        <f t="shared" si="6659"/>
        <v>0</v>
      </c>
      <c r="PP103" s="450">
        <f t="shared" si="6659"/>
        <v>0</v>
      </c>
      <c r="PQ103" s="450">
        <f t="shared" si="6659"/>
        <v>0</v>
      </c>
      <c r="PR103" s="450">
        <f t="shared" si="6659"/>
        <v>0</v>
      </c>
      <c r="PS103" s="462">
        <f t="shared" si="6659"/>
        <v>0</v>
      </c>
      <c r="PT103" s="451">
        <f t="shared" si="6659"/>
        <v>0</v>
      </c>
      <c r="PV103" s="457">
        <f t="shared" ref="PV103:QI103" si="6660">SUM(PV104:PV106)</f>
        <v>0</v>
      </c>
      <c r="PW103" s="450">
        <f t="shared" si="6660"/>
        <v>0</v>
      </c>
      <c r="PX103" s="450">
        <f t="shared" si="6660"/>
        <v>0</v>
      </c>
      <c r="PY103" s="450">
        <f t="shared" si="6660"/>
        <v>0</v>
      </c>
      <c r="PZ103" s="450">
        <f t="shared" si="6660"/>
        <v>0</v>
      </c>
      <c r="QA103" s="450">
        <f t="shared" si="6660"/>
        <v>0</v>
      </c>
      <c r="QB103" s="450">
        <f t="shared" si="6660"/>
        <v>0</v>
      </c>
      <c r="QC103" s="450">
        <f t="shared" si="6660"/>
        <v>0</v>
      </c>
      <c r="QD103" s="450">
        <f t="shared" si="6660"/>
        <v>0</v>
      </c>
      <c r="QE103" s="450">
        <f t="shared" si="6660"/>
        <v>0</v>
      </c>
      <c r="QF103" s="450">
        <f t="shared" si="6660"/>
        <v>0</v>
      </c>
      <c r="QG103" s="450">
        <f t="shared" si="6660"/>
        <v>0</v>
      </c>
      <c r="QH103" s="462">
        <f t="shared" si="6660"/>
        <v>0</v>
      </c>
      <c r="QI103" s="451">
        <f t="shared" si="6660"/>
        <v>0</v>
      </c>
      <c r="QK103" s="457">
        <f t="shared" ref="QK103:QX103" si="6661">SUM(QK104:QK106)</f>
        <v>0</v>
      </c>
      <c r="QL103" s="450">
        <f t="shared" si="6661"/>
        <v>0</v>
      </c>
      <c r="QM103" s="450">
        <f t="shared" si="6661"/>
        <v>0</v>
      </c>
      <c r="QN103" s="450">
        <f t="shared" si="6661"/>
        <v>0</v>
      </c>
      <c r="QO103" s="450">
        <f t="shared" si="6661"/>
        <v>0</v>
      </c>
      <c r="QP103" s="450">
        <f t="shared" si="6661"/>
        <v>0</v>
      </c>
      <c r="QQ103" s="450">
        <f t="shared" si="6661"/>
        <v>0</v>
      </c>
      <c r="QR103" s="450">
        <f t="shared" si="6661"/>
        <v>0</v>
      </c>
      <c r="QS103" s="450">
        <f t="shared" si="6661"/>
        <v>0</v>
      </c>
      <c r="QT103" s="450">
        <f t="shared" si="6661"/>
        <v>0</v>
      </c>
      <c r="QU103" s="450">
        <f t="shared" si="6661"/>
        <v>0</v>
      </c>
      <c r="QV103" s="450">
        <f t="shared" si="6661"/>
        <v>0</v>
      </c>
      <c r="QW103" s="462">
        <f t="shared" si="6661"/>
        <v>0</v>
      </c>
      <c r="QX103" s="451">
        <f t="shared" si="6661"/>
        <v>0</v>
      </c>
      <c r="QZ103" s="457">
        <f t="shared" ref="QZ103:RM103" si="6662">SUM(QZ104:QZ106)</f>
        <v>0</v>
      </c>
      <c r="RA103" s="450">
        <f t="shared" si="6662"/>
        <v>0</v>
      </c>
      <c r="RB103" s="450">
        <f t="shared" si="6662"/>
        <v>0</v>
      </c>
      <c r="RC103" s="450">
        <f t="shared" si="6662"/>
        <v>0</v>
      </c>
      <c r="RD103" s="450">
        <f t="shared" si="6662"/>
        <v>0</v>
      </c>
      <c r="RE103" s="450">
        <f t="shared" si="6662"/>
        <v>0</v>
      </c>
      <c r="RF103" s="450">
        <f t="shared" si="6662"/>
        <v>0</v>
      </c>
      <c r="RG103" s="450">
        <f t="shared" si="6662"/>
        <v>0</v>
      </c>
      <c r="RH103" s="450">
        <f t="shared" si="6662"/>
        <v>0</v>
      </c>
      <c r="RI103" s="450">
        <f t="shared" si="6662"/>
        <v>0</v>
      </c>
      <c r="RJ103" s="450">
        <f t="shared" si="6662"/>
        <v>0</v>
      </c>
      <c r="RK103" s="450">
        <f t="shared" si="6662"/>
        <v>0</v>
      </c>
      <c r="RL103" s="462">
        <f t="shared" si="6662"/>
        <v>0</v>
      </c>
      <c r="RM103" s="451">
        <f t="shared" si="6662"/>
        <v>0</v>
      </c>
      <c r="RO103" s="457">
        <f t="shared" ref="RO103:SB103" si="6663">SUM(RO104:RO106)</f>
        <v>0</v>
      </c>
      <c r="RP103" s="450">
        <f t="shared" si="6663"/>
        <v>0</v>
      </c>
      <c r="RQ103" s="450">
        <f t="shared" si="6663"/>
        <v>0</v>
      </c>
      <c r="RR103" s="450">
        <f t="shared" si="6663"/>
        <v>0</v>
      </c>
      <c r="RS103" s="450">
        <f t="shared" si="6663"/>
        <v>0</v>
      </c>
      <c r="RT103" s="450">
        <f t="shared" si="6663"/>
        <v>0</v>
      </c>
      <c r="RU103" s="450">
        <f t="shared" si="6663"/>
        <v>0</v>
      </c>
      <c r="RV103" s="450">
        <f t="shared" si="6663"/>
        <v>0</v>
      </c>
      <c r="RW103" s="450">
        <f t="shared" si="6663"/>
        <v>0</v>
      </c>
      <c r="RX103" s="450">
        <f t="shared" si="6663"/>
        <v>0</v>
      </c>
      <c r="RY103" s="450">
        <f t="shared" si="6663"/>
        <v>0</v>
      </c>
      <c r="RZ103" s="450">
        <f t="shared" si="6663"/>
        <v>0</v>
      </c>
      <c r="SA103" s="462">
        <f t="shared" si="6663"/>
        <v>0</v>
      </c>
      <c r="SB103" s="451">
        <f t="shared" si="6663"/>
        <v>0</v>
      </c>
      <c r="SD103" s="457">
        <f t="shared" ref="SD103:SQ103" si="6664">SUM(SD104:SD106)</f>
        <v>0</v>
      </c>
      <c r="SE103" s="450">
        <f t="shared" si="6664"/>
        <v>0</v>
      </c>
      <c r="SF103" s="450">
        <f t="shared" si="6664"/>
        <v>0</v>
      </c>
      <c r="SG103" s="450">
        <f t="shared" si="6664"/>
        <v>0</v>
      </c>
      <c r="SH103" s="450">
        <f t="shared" si="6664"/>
        <v>0</v>
      </c>
      <c r="SI103" s="450">
        <f t="shared" si="6664"/>
        <v>0</v>
      </c>
      <c r="SJ103" s="450">
        <f t="shared" si="6664"/>
        <v>0</v>
      </c>
      <c r="SK103" s="450">
        <f t="shared" si="6664"/>
        <v>0</v>
      </c>
      <c r="SL103" s="450">
        <f t="shared" si="6664"/>
        <v>0</v>
      </c>
      <c r="SM103" s="450">
        <f t="shared" si="6664"/>
        <v>0</v>
      </c>
      <c r="SN103" s="450">
        <f t="shared" si="6664"/>
        <v>0</v>
      </c>
      <c r="SO103" s="450">
        <f t="shared" si="6664"/>
        <v>0</v>
      </c>
      <c r="SP103" s="462">
        <f t="shared" si="6664"/>
        <v>0</v>
      </c>
      <c r="SQ103" s="451">
        <f t="shared" si="6664"/>
        <v>0</v>
      </c>
      <c r="SS103" s="457">
        <f t="shared" ref="SS103:TF103" si="6665">SUM(SS104:SS106)</f>
        <v>0</v>
      </c>
      <c r="ST103" s="450">
        <f t="shared" si="6665"/>
        <v>0</v>
      </c>
      <c r="SU103" s="450">
        <f t="shared" si="6665"/>
        <v>0</v>
      </c>
      <c r="SV103" s="450">
        <f t="shared" si="6665"/>
        <v>0</v>
      </c>
      <c r="SW103" s="450">
        <f t="shared" si="6665"/>
        <v>0</v>
      </c>
      <c r="SX103" s="450">
        <f t="shared" si="6665"/>
        <v>0</v>
      </c>
      <c r="SY103" s="450">
        <f t="shared" si="6665"/>
        <v>0</v>
      </c>
      <c r="SZ103" s="450">
        <f t="shared" si="6665"/>
        <v>0</v>
      </c>
      <c r="TA103" s="450">
        <f t="shared" si="6665"/>
        <v>0</v>
      </c>
      <c r="TB103" s="450">
        <f t="shared" si="6665"/>
        <v>0</v>
      </c>
      <c r="TC103" s="450">
        <f t="shared" si="6665"/>
        <v>0</v>
      </c>
      <c r="TD103" s="450">
        <f t="shared" si="6665"/>
        <v>0</v>
      </c>
      <c r="TE103" s="462">
        <f t="shared" si="6665"/>
        <v>0</v>
      </c>
      <c r="TF103" s="451">
        <f t="shared" si="6665"/>
        <v>0</v>
      </c>
      <c r="TH103" s="457">
        <f t="shared" ref="TH103:TU103" si="6666">SUM(TH104:TH106)</f>
        <v>0</v>
      </c>
      <c r="TI103" s="450">
        <f t="shared" si="6666"/>
        <v>0</v>
      </c>
      <c r="TJ103" s="450">
        <f t="shared" si="6666"/>
        <v>0</v>
      </c>
      <c r="TK103" s="450">
        <f t="shared" si="6666"/>
        <v>0</v>
      </c>
      <c r="TL103" s="450">
        <f t="shared" si="6666"/>
        <v>0</v>
      </c>
      <c r="TM103" s="450">
        <f t="shared" si="6666"/>
        <v>0</v>
      </c>
      <c r="TN103" s="450">
        <f t="shared" si="6666"/>
        <v>0</v>
      </c>
      <c r="TO103" s="450">
        <f t="shared" si="6666"/>
        <v>0</v>
      </c>
      <c r="TP103" s="450">
        <f t="shared" si="6666"/>
        <v>0</v>
      </c>
      <c r="TQ103" s="450">
        <f t="shared" si="6666"/>
        <v>0</v>
      </c>
      <c r="TR103" s="450">
        <f t="shared" si="6666"/>
        <v>0</v>
      </c>
      <c r="TS103" s="450">
        <f t="shared" si="6666"/>
        <v>0</v>
      </c>
      <c r="TT103" s="462">
        <f t="shared" si="6666"/>
        <v>0</v>
      </c>
      <c r="TU103" s="451">
        <f t="shared" si="6666"/>
        <v>0</v>
      </c>
      <c r="TW103" s="457">
        <f t="shared" ref="TW103:UJ103" si="6667">SUM(TW104:TW106)</f>
        <v>0</v>
      </c>
      <c r="TX103" s="450">
        <f t="shared" si="6667"/>
        <v>0</v>
      </c>
      <c r="TY103" s="450">
        <f t="shared" si="6667"/>
        <v>0</v>
      </c>
      <c r="TZ103" s="450">
        <f t="shared" si="6667"/>
        <v>0</v>
      </c>
      <c r="UA103" s="450">
        <f t="shared" si="6667"/>
        <v>0</v>
      </c>
      <c r="UB103" s="450">
        <f t="shared" si="6667"/>
        <v>0</v>
      </c>
      <c r="UC103" s="450">
        <f t="shared" si="6667"/>
        <v>0</v>
      </c>
      <c r="UD103" s="450">
        <f t="shared" si="6667"/>
        <v>0</v>
      </c>
      <c r="UE103" s="450">
        <f t="shared" si="6667"/>
        <v>0</v>
      </c>
      <c r="UF103" s="450">
        <f t="shared" si="6667"/>
        <v>0</v>
      </c>
      <c r="UG103" s="450">
        <f t="shared" si="6667"/>
        <v>0</v>
      </c>
      <c r="UH103" s="450">
        <f t="shared" si="6667"/>
        <v>0</v>
      </c>
      <c r="UI103" s="462">
        <f t="shared" si="6667"/>
        <v>0</v>
      </c>
      <c r="UJ103" s="451">
        <f t="shared" si="6667"/>
        <v>0</v>
      </c>
      <c r="UL103" s="457">
        <f t="shared" ref="UL103:UY103" si="6668">SUM(UL104:UL106)</f>
        <v>0</v>
      </c>
      <c r="UM103" s="450">
        <f t="shared" si="6668"/>
        <v>0</v>
      </c>
      <c r="UN103" s="450">
        <f t="shared" si="6668"/>
        <v>0</v>
      </c>
      <c r="UO103" s="450">
        <f t="shared" si="6668"/>
        <v>0</v>
      </c>
      <c r="UP103" s="450">
        <f t="shared" si="6668"/>
        <v>0</v>
      </c>
      <c r="UQ103" s="450">
        <f t="shared" si="6668"/>
        <v>0</v>
      </c>
      <c r="UR103" s="450">
        <f t="shared" si="6668"/>
        <v>0</v>
      </c>
      <c r="US103" s="450">
        <f t="shared" si="6668"/>
        <v>0</v>
      </c>
      <c r="UT103" s="450">
        <f t="shared" si="6668"/>
        <v>0</v>
      </c>
      <c r="UU103" s="450">
        <f t="shared" si="6668"/>
        <v>0</v>
      </c>
      <c r="UV103" s="450">
        <f t="shared" si="6668"/>
        <v>0</v>
      </c>
      <c r="UW103" s="450">
        <f t="shared" si="6668"/>
        <v>0</v>
      </c>
      <c r="UX103" s="462">
        <f t="shared" si="6668"/>
        <v>0</v>
      </c>
      <c r="UY103" s="451">
        <f t="shared" si="6668"/>
        <v>0</v>
      </c>
      <c r="VA103" s="457">
        <f t="shared" ref="VA103:VN103" si="6669">SUM(VA104:VA106)</f>
        <v>0</v>
      </c>
      <c r="VB103" s="450">
        <f t="shared" si="6669"/>
        <v>0</v>
      </c>
      <c r="VC103" s="450">
        <f t="shared" si="6669"/>
        <v>0</v>
      </c>
      <c r="VD103" s="450">
        <f t="shared" si="6669"/>
        <v>0</v>
      </c>
      <c r="VE103" s="450">
        <f t="shared" si="6669"/>
        <v>0</v>
      </c>
      <c r="VF103" s="450">
        <f t="shared" si="6669"/>
        <v>0</v>
      </c>
      <c r="VG103" s="450">
        <f t="shared" si="6669"/>
        <v>0</v>
      </c>
      <c r="VH103" s="450">
        <f t="shared" si="6669"/>
        <v>0</v>
      </c>
      <c r="VI103" s="450">
        <f t="shared" si="6669"/>
        <v>0</v>
      </c>
      <c r="VJ103" s="450">
        <f t="shared" si="6669"/>
        <v>0</v>
      </c>
      <c r="VK103" s="450">
        <f t="shared" si="6669"/>
        <v>0</v>
      </c>
      <c r="VL103" s="450">
        <f t="shared" si="6669"/>
        <v>0</v>
      </c>
      <c r="VM103" s="462">
        <f t="shared" si="6669"/>
        <v>0</v>
      </c>
      <c r="VN103" s="451">
        <f t="shared" si="6669"/>
        <v>0</v>
      </c>
      <c r="VP103" s="457">
        <f t="shared" ref="VP103:WC103" si="6670">SUM(VP104:VP106)</f>
        <v>0</v>
      </c>
      <c r="VQ103" s="450">
        <f t="shared" si="6670"/>
        <v>0</v>
      </c>
      <c r="VR103" s="450">
        <f t="shared" si="6670"/>
        <v>0</v>
      </c>
      <c r="VS103" s="450">
        <f t="shared" si="6670"/>
        <v>0</v>
      </c>
      <c r="VT103" s="450">
        <f t="shared" si="6670"/>
        <v>0</v>
      </c>
      <c r="VU103" s="450">
        <f t="shared" si="6670"/>
        <v>0</v>
      </c>
      <c r="VV103" s="450">
        <f t="shared" si="6670"/>
        <v>0</v>
      </c>
      <c r="VW103" s="450">
        <f t="shared" si="6670"/>
        <v>0</v>
      </c>
      <c r="VX103" s="450">
        <f t="shared" si="6670"/>
        <v>0</v>
      </c>
      <c r="VY103" s="450">
        <f t="shared" si="6670"/>
        <v>0</v>
      </c>
      <c r="VZ103" s="450">
        <f t="shared" si="6670"/>
        <v>0</v>
      </c>
      <c r="WA103" s="450">
        <f t="shared" si="6670"/>
        <v>0</v>
      </c>
      <c r="WB103" s="462">
        <f t="shared" si="6670"/>
        <v>0</v>
      </c>
      <c r="WC103" s="451">
        <f t="shared" si="6670"/>
        <v>0</v>
      </c>
      <c r="WE103" s="457">
        <f t="shared" ref="WE103:WR103" si="6671">SUM(WE104:WE106)</f>
        <v>0</v>
      </c>
      <c r="WF103" s="450">
        <f t="shared" si="6671"/>
        <v>0</v>
      </c>
      <c r="WG103" s="450">
        <f t="shared" si="6671"/>
        <v>0</v>
      </c>
      <c r="WH103" s="450">
        <f t="shared" si="6671"/>
        <v>0</v>
      </c>
      <c r="WI103" s="450">
        <f t="shared" si="6671"/>
        <v>0</v>
      </c>
      <c r="WJ103" s="450">
        <f t="shared" si="6671"/>
        <v>0</v>
      </c>
      <c r="WK103" s="450">
        <f t="shared" si="6671"/>
        <v>0</v>
      </c>
      <c r="WL103" s="450">
        <f t="shared" si="6671"/>
        <v>0</v>
      </c>
      <c r="WM103" s="450">
        <f t="shared" si="6671"/>
        <v>0</v>
      </c>
      <c r="WN103" s="450">
        <f t="shared" si="6671"/>
        <v>0</v>
      </c>
      <c r="WO103" s="450">
        <f t="shared" si="6671"/>
        <v>0</v>
      </c>
      <c r="WP103" s="450">
        <f t="shared" si="6671"/>
        <v>0</v>
      </c>
      <c r="WQ103" s="462">
        <f t="shared" si="6671"/>
        <v>0</v>
      </c>
      <c r="WR103" s="451">
        <f t="shared" si="6671"/>
        <v>0</v>
      </c>
      <c r="WT103" s="457">
        <f t="shared" ref="WT103:XG103" si="6672">SUM(WT104:WT106)</f>
        <v>0</v>
      </c>
      <c r="WU103" s="450">
        <f t="shared" si="6672"/>
        <v>0</v>
      </c>
      <c r="WV103" s="450">
        <f t="shared" si="6672"/>
        <v>0</v>
      </c>
      <c r="WW103" s="450">
        <f t="shared" si="6672"/>
        <v>0</v>
      </c>
      <c r="WX103" s="450">
        <f t="shared" si="6672"/>
        <v>0</v>
      </c>
      <c r="WY103" s="450">
        <f t="shared" si="6672"/>
        <v>0</v>
      </c>
      <c r="WZ103" s="450">
        <f t="shared" si="6672"/>
        <v>0</v>
      </c>
      <c r="XA103" s="450">
        <f t="shared" si="6672"/>
        <v>0</v>
      </c>
      <c r="XB103" s="450">
        <f t="shared" si="6672"/>
        <v>0</v>
      </c>
      <c r="XC103" s="450">
        <f t="shared" si="6672"/>
        <v>0</v>
      </c>
      <c r="XD103" s="450">
        <f t="shared" si="6672"/>
        <v>0</v>
      </c>
      <c r="XE103" s="450">
        <f t="shared" si="6672"/>
        <v>0</v>
      </c>
      <c r="XF103" s="462">
        <f t="shared" si="6672"/>
        <v>0</v>
      </c>
      <c r="XG103" s="451">
        <f t="shared" si="6672"/>
        <v>0</v>
      </c>
      <c r="XI103" s="457">
        <f t="shared" ref="XI103:XV103" si="6673">SUM(XI104:XI106)</f>
        <v>0</v>
      </c>
      <c r="XJ103" s="450">
        <f t="shared" si="6673"/>
        <v>0</v>
      </c>
      <c r="XK103" s="450">
        <f t="shared" si="6673"/>
        <v>0</v>
      </c>
      <c r="XL103" s="450">
        <f t="shared" si="6673"/>
        <v>0</v>
      </c>
      <c r="XM103" s="450">
        <f t="shared" si="6673"/>
        <v>0</v>
      </c>
      <c r="XN103" s="450">
        <f t="shared" si="6673"/>
        <v>0</v>
      </c>
      <c r="XO103" s="450">
        <f t="shared" si="6673"/>
        <v>0</v>
      </c>
      <c r="XP103" s="450">
        <f t="shared" si="6673"/>
        <v>0</v>
      </c>
      <c r="XQ103" s="450">
        <f t="shared" si="6673"/>
        <v>0</v>
      </c>
      <c r="XR103" s="450">
        <f t="shared" si="6673"/>
        <v>0</v>
      </c>
      <c r="XS103" s="450">
        <f t="shared" si="6673"/>
        <v>0</v>
      </c>
      <c r="XT103" s="450">
        <f t="shared" si="6673"/>
        <v>0</v>
      </c>
      <c r="XU103" s="462">
        <f t="shared" si="6673"/>
        <v>0</v>
      </c>
      <c r="XV103" s="451">
        <f t="shared" si="6673"/>
        <v>0</v>
      </c>
      <c r="XX103" s="457">
        <f t="shared" ref="XX103:YK103" si="6674">SUM(XX104:XX106)</f>
        <v>0</v>
      </c>
      <c r="XY103" s="450">
        <f t="shared" si="6674"/>
        <v>0</v>
      </c>
      <c r="XZ103" s="450">
        <f t="shared" si="6674"/>
        <v>0</v>
      </c>
      <c r="YA103" s="450">
        <f t="shared" si="6674"/>
        <v>0</v>
      </c>
      <c r="YB103" s="450">
        <f t="shared" si="6674"/>
        <v>0</v>
      </c>
      <c r="YC103" s="450">
        <f t="shared" si="6674"/>
        <v>0</v>
      </c>
      <c r="YD103" s="450">
        <f t="shared" si="6674"/>
        <v>0</v>
      </c>
      <c r="YE103" s="450">
        <f t="shared" si="6674"/>
        <v>0</v>
      </c>
      <c r="YF103" s="450">
        <f t="shared" si="6674"/>
        <v>0</v>
      </c>
      <c r="YG103" s="450">
        <f t="shared" si="6674"/>
        <v>0</v>
      </c>
      <c r="YH103" s="450">
        <f t="shared" si="6674"/>
        <v>0</v>
      </c>
      <c r="YI103" s="450">
        <f t="shared" si="6674"/>
        <v>0</v>
      </c>
      <c r="YJ103" s="462">
        <f t="shared" si="6674"/>
        <v>0</v>
      </c>
      <c r="YK103" s="451">
        <f t="shared" si="6674"/>
        <v>0</v>
      </c>
      <c r="YM103" s="457">
        <f t="shared" ref="YM103:YZ103" si="6675">SUM(YM104:YM106)</f>
        <v>0</v>
      </c>
      <c r="YN103" s="450">
        <f t="shared" si="6675"/>
        <v>0</v>
      </c>
      <c r="YO103" s="450">
        <f t="shared" si="6675"/>
        <v>0</v>
      </c>
      <c r="YP103" s="450">
        <f t="shared" si="6675"/>
        <v>0</v>
      </c>
      <c r="YQ103" s="450">
        <f t="shared" si="6675"/>
        <v>0</v>
      </c>
      <c r="YR103" s="450">
        <f t="shared" si="6675"/>
        <v>0</v>
      </c>
      <c r="YS103" s="450">
        <f t="shared" si="6675"/>
        <v>0</v>
      </c>
      <c r="YT103" s="450">
        <f t="shared" si="6675"/>
        <v>0</v>
      </c>
      <c r="YU103" s="450">
        <f t="shared" si="6675"/>
        <v>0</v>
      </c>
      <c r="YV103" s="450">
        <f t="shared" si="6675"/>
        <v>0</v>
      </c>
      <c r="YW103" s="450">
        <f t="shared" si="6675"/>
        <v>0</v>
      </c>
      <c r="YX103" s="450">
        <f t="shared" si="6675"/>
        <v>0</v>
      </c>
      <c r="YY103" s="462">
        <f t="shared" si="6675"/>
        <v>0</v>
      </c>
      <c r="YZ103" s="451">
        <f t="shared" si="6675"/>
        <v>0</v>
      </c>
      <c r="ZB103" s="457">
        <f t="shared" ref="ZB103:ZO103" si="6676">SUM(ZB104:ZB106)</f>
        <v>0</v>
      </c>
      <c r="ZC103" s="450">
        <f t="shared" si="6676"/>
        <v>0</v>
      </c>
      <c r="ZD103" s="450">
        <f t="shared" si="6676"/>
        <v>0</v>
      </c>
      <c r="ZE103" s="450">
        <f t="shared" si="6676"/>
        <v>0</v>
      </c>
      <c r="ZF103" s="450">
        <f t="shared" si="6676"/>
        <v>0</v>
      </c>
      <c r="ZG103" s="450">
        <f t="shared" si="6676"/>
        <v>0</v>
      </c>
      <c r="ZH103" s="450">
        <f t="shared" si="6676"/>
        <v>0</v>
      </c>
      <c r="ZI103" s="450">
        <f t="shared" si="6676"/>
        <v>0</v>
      </c>
      <c r="ZJ103" s="450">
        <f t="shared" si="6676"/>
        <v>0</v>
      </c>
      <c r="ZK103" s="450">
        <f t="shared" si="6676"/>
        <v>0</v>
      </c>
      <c r="ZL103" s="450">
        <f t="shared" si="6676"/>
        <v>0</v>
      </c>
      <c r="ZM103" s="450">
        <f t="shared" si="6676"/>
        <v>0</v>
      </c>
      <c r="ZN103" s="462">
        <f t="shared" si="6676"/>
        <v>0</v>
      </c>
      <c r="ZO103" s="451">
        <f t="shared" si="6676"/>
        <v>0</v>
      </c>
      <c r="ZQ103" s="457">
        <f t="shared" ref="ZQ103:AAD103" si="6677">SUM(ZQ104:ZQ106)</f>
        <v>0</v>
      </c>
      <c r="ZR103" s="450">
        <f t="shared" si="6677"/>
        <v>0</v>
      </c>
      <c r="ZS103" s="450">
        <f t="shared" si="6677"/>
        <v>0</v>
      </c>
      <c r="ZT103" s="450">
        <f t="shared" si="6677"/>
        <v>0</v>
      </c>
      <c r="ZU103" s="450">
        <f t="shared" si="6677"/>
        <v>0</v>
      </c>
      <c r="ZV103" s="450">
        <f t="shared" si="6677"/>
        <v>0</v>
      </c>
      <c r="ZW103" s="450">
        <f t="shared" si="6677"/>
        <v>0</v>
      </c>
      <c r="ZX103" s="450">
        <f t="shared" si="6677"/>
        <v>0</v>
      </c>
      <c r="ZY103" s="450">
        <f t="shared" si="6677"/>
        <v>0</v>
      </c>
      <c r="ZZ103" s="450">
        <f t="shared" si="6677"/>
        <v>0</v>
      </c>
      <c r="AAA103" s="450">
        <f t="shared" si="6677"/>
        <v>0</v>
      </c>
      <c r="AAB103" s="450">
        <f t="shared" si="6677"/>
        <v>0</v>
      </c>
      <c r="AAC103" s="462">
        <f t="shared" si="6677"/>
        <v>0</v>
      </c>
      <c r="AAD103" s="451">
        <f t="shared" si="6677"/>
        <v>0</v>
      </c>
      <c r="AAF103" s="457">
        <f t="shared" ref="AAF103:AAS103" si="6678">SUM(AAF104:AAF106)</f>
        <v>0</v>
      </c>
      <c r="AAG103" s="450">
        <f t="shared" si="6678"/>
        <v>0</v>
      </c>
      <c r="AAH103" s="450">
        <f t="shared" si="6678"/>
        <v>0</v>
      </c>
      <c r="AAI103" s="450">
        <f t="shared" si="6678"/>
        <v>0</v>
      </c>
      <c r="AAJ103" s="450">
        <f t="shared" si="6678"/>
        <v>0</v>
      </c>
      <c r="AAK103" s="450">
        <f t="shared" si="6678"/>
        <v>0</v>
      </c>
      <c r="AAL103" s="450">
        <f t="shared" si="6678"/>
        <v>0</v>
      </c>
      <c r="AAM103" s="450">
        <f t="shared" si="6678"/>
        <v>0</v>
      </c>
      <c r="AAN103" s="450">
        <f t="shared" si="6678"/>
        <v>0</v>
      </c>
      <c r="AAO103" s="450">
        <f t="shared" si="6678"/>
        <v>0</v>
      </c>
      <c r="AAP103" s="450">
        <f t="shared" si="6678"/>
        <v>0</v>
      </c>
      <c r="AAQ103" s="450">
        <f t="shared" si="6678"/>
        <v>0</v>
      </c>
      <c r="AAR103" s="462">
        <f t="shared" si="6678"/>
        <v>0</v>
      </c>
      <c r="AAS103" s="451">
        <f t="shared" si="6678"/>
        <v>0</v>
      </c>
      <c r="AAU103" s="457">
        <f t="shared" ref="AAU103:ABH103" si="6679">SUM(AAU104:AAU106)</f>
        <v>0</v>
      </c>
      <c r="AAV103" s="450">
        <f t="shared" si="6679"/>
        <v>0</v>
      </c>
      <c r="AAW103" s="450">
        <f t="shared" si="6679"/>
        <v>0</v>
      </c>
      <c r="AAX103" s="450">
        <f t="shared" si="6679"/>
        <v>0</v>
      </c>
      <c r="AAY103" s="450">
        <f t="shared" si="6679"/>
        <v>0</v>
      </c>
      <c r="AAZ103" s="450">
        <f t="shared" si="6679"/>
        <v>0</v>
      </c>
      <c r="ABA103" s="450">
        <f t="shared" si="6679"/>
        <v>0</v>
      </c>
      <c r="ABB103" s="450">
        <f t="shared" si="6679"/>
        <v>0</v>
      </c>
      <c r="ABC103" s="450">
        <f t="shared" si="6679"/>
        <v>0</v>
      </c>
      <c r="ABD103" s="450">
        <f t="shared" si="6679"/>
        <v>0</v>
      </c>
      <c r="ABE103" s="450">
        <f t="shared" si="6679"/>
        <v>0</v>
      </c>
      <c r="ABF103" s="450">
        <f t="shared" si="6679"/>
        <v>0</v>
      </c>
      <c r="ABG103" s="462">
        <f t="shared" si="6679"/>
        <v>0</v>
      </c>
      <c r="ABH103" s="451">
        <f t="shared" si="6679"/>
        <v>0</v>
      </c>
      <c r="ABJ103" s="457">
        <f t="shared" ref="ABJ103:ABW103" si="6680">SUM(ABJ104:ABJ106)</f>
        <v>0</v>
      </c>
      <c r="ABK103" s="450">
        <f t="shared" si="6680"/>
        <v>0</v>
      </c>
      <c r="ABL103" s="450">
        <f t="shared" si="6680"/>
        <v>0</v>
      </c>
      <c r="ABM103" s="450">
        <f t="shared" si="6680"/>
        <v>0</v>
      </c>
      <c r="ABN103" s="450">
        <f t="shared" si="6680"/>
        <v>0</v>
      </c>
      <c r="ABO103" s="450">
        <f t="shared" si="6680"/>
        <v>0</v>
      </c>
      <c r="ABP103" s="450">
        <f t="shared" si="6680"/>
        <v>0</v>
      </c>
      <c r="ABQ103" s="450">
        <f t="shared" si="6680"/>
        <v>0</v>
      </c>
      <c r="ABR103" s="450">
        <f t="shared" si="6680"/>
        <v>0</v>
      </c>
      <c r="ABS103" s="450">
        <f t="shared" si="6680"/>
        <v>0</v>
      </c>
      <c r="ABT103" s="450">
        <f t="shared" si="6680"/>
        <v>0</v>
      </c>
      <c r="ABU103" s="450">
        <f t="shared" si="6680"/>
        <v>0</v>
      </c>
      <c r="ABV103" s="462">
        <f t="shared" si="6680"/>
        <v>0</v>
      </c>
      <c r="ABW103" s="451">
        <f t="shared" si="6680"/>
        <v>0</v>
      </c>
      <c r="ABY103" s="457">
        <f t="shared" ref="ABY103:ACL103" si="6681">SUM(ABY104:ABY106)</f>
        <v>0</v>
      </c>
      <c r="ABZ103" s="450">
        <f t="shared" si="6681"/>
        <v>0</v>
      </c>
      <c r="ACA103" s="450">
        <f t="shared" si="6681"/>
        <v>0</v>
      </c>
      <c r="ACB103" s="450">
        <f t="shared" si="6681"/>
        <v>0</v>
      </c>
      <c r="ACC103" s="450">
        <f t="shared" si="6681"/>
        <v>0</v>
      </c>
      <c r="ACD103" s="450">
        <f t="shared" si="6681"/>
        <v>0</v>
      </c>
      <c r="ACE103" s="450">
        <f t="shared" si="6681"/>
        <v>0</v>
      </c>
      <c r="ACF103" s="450">
        <f t="shared" si="6681"/>
        <v>0</v>
      </c>
      <c r="ACG103" s="450">
        <f t="shared" si="6681"/>
        <v>0</v>
      </c>
      <c r="ACH103" s="450">
        <f t="shared" si="6681"/>
        <v>0</v>
      </c>
      <c r="ACI103" s="450">
        <f t="shared" si="6681"/>
        <v>0</v>
      </c>
      <c r="ACJ103" s="450">
        <f t="shared" si="6681"/>
        <v>0</v>
      </c>
      <c r="ACK103" s="462">
        <f t="shared" si="6681"/>
        <v>0</v>
      </c>
      <c r="ACL103" s="451">
        <f t="shared" si="6681"/>
        <v>0</v>
      </c>
      <c r="ACN103" s="457">
        <f t="shared" ref="ACN103:ADA103" si="6682">SUM(ACN104:ACN106)</f>
        <v>0</v>
      </c>
      <c r="ACO103" s="450">
        <f t="shared" si="6682"/>
        <v>0</v>
      </c>
      <c r="ACP103" s="450">
        <f t="shared" si="6682"/>
        <v>0</v>
      </c>
      <c r="ACQ103" s="450">
        <f t="shared" si="6682"/>
        <v>0</v>
      </c>
      <c r="ACR103" s="450">
        <f t="shared" si="6682"/>
        <v>0</v>
      </c>
      <c r="ACS103" s="450">
        <f t="shared" si="6682"/>
        <v>0</v>
      </c>
      <c r="ACT103" s="450">
        <f t="shared" si="6682"/>
        <v>0</v>
      </c>
      <c r="ACU103" s="450">
        <f t="shared" si="6682"/>
        <v>0</v>
      </c>
      <c r="ACV103" s="450">
        <f t="shared" si="6682"/>
        <v>0</v>
      </c>
      <c r="ACW103" s="450">
        <f t="shared" si="6682"/>
        <v>0</v>
      </c>
      <c r="ACX103" s="450">
        <f t="shared" si="6682"/>
        <v>0</v>
      </c>
      <c r="ACY103" s="450">
        <f t="shared" si="6682"/>
        <v>0</v>
      </c>
      <c r="ACZ103" s="462">
        <f t="shared" si="6682"/>
        <v>0</v>
      </c>
      <c r="ADA103" s="451">
        <f t="shared" si="6682"/>
        <v>0</v>
      </c>
      <c r="ADC103" s="457">
        <f t="shared" ref="ADC103:ADP103" si="6683">SUM(ADC104:ADC106)</f>
        <v>0</v>
      </c>
      <c r="ADD103" s="450">
        <f t="shared" si="6683"/>
        <v>0</v>
      </c>
      <c r="ADE103" s="450">
        <f t="shared" si="6683"/>
        <v>0</v>
      </c>
      <c r="ADF103" s="450">
        <f t="shared" si="6683"/>
        <v>0</v>
      </c>
      <c r="ADG103" s="450">
        <f t="shared" si="6683"/>
        <v>0</v>
      </c>
      <c r="ADH103" s="450">
        <f t="shared" si="6683"/>
        <v>0</v>
      </c>
      <c r="ADI103" s="450">
        <f t="shared" si="6683"/>
        <v>0</v>
      </c>
      <c r="ADJ103" s="450">
        <f t="shared" si="6683"/>
        <v>0</v>
      </c>
      <c r="ADK103" s="450">
        <f t="shared" si="6683"/>
        <v>0</v>
      </c>
      <c r="ADL103" s="450">
        <f t="shared" si="6683"/>
        <v>0</v>
      </c>
      <c r="ADM103" s="450">
        <f t="shared" si="6683"/>
        <v>0</v>
      </c>
      <c r="ADN103" s="450">
        <f t="shared" si="6683"/>
        <v>0</v>
      </c>
      <c r="ADO103" s="462">
        <f t="shared" si="6683"/>
        <v>0</v>
      </c>
      <c r="ADP103" s="451">
        <f t="shared" si="6683"/>
        <v>0</v>
      </c>
      <c r="ADR103" s="457">
        <f t="shared" ref="ADR103:AEE103" si="6684">SUM(ADR104:ADR106)</f>
        <v>0</v>
      </c>
      <c r="ADS103" s="450">
        <f t="shared" si="6684"/>
        <v>0</v>
      </c>
      <c r="ADT103" s="450">
        <f t="shared" si="6684"/>
        <v>0</v>
      </c>
      <c r="ADU103" s="450">
        <f t="shared" si="6684"/>
        <v>0</v>
      </c>
      <c r="ADV103" s="450">
        <f t="shared" si="6684"/>
        <v>0</v>
      </c>
      <c r="ADW103" s="450">
        <f t="shared" si="6684"/>
        <v>0</v>
      </c>
      <c r="ADX103" s="450">
        <f t="shared" si="6684"/>
        <v>0</v>
      </c>
      <c r="ADY103" s="450">
        <f t="shared" si="6684"/>
        <v>0</v>
      </c>
      <c r="ADZ103" s="450">
        <f t="shared" si="6684"/>
        <v>0</v>
      </c>
      <c r="AEA103" s="450">
        <f t="shared" si="6684"/>
        <v>0</v>
      </c>
      <c r="AEB103" s="450">
        <f t="shared" si="6684"/>
        <v>0</v>
      </c>
      <c r="AEC103" s="450">
        <f t="shared" si="6684"/>
        <v>0</v>
      </c>
      <c r="AED103" s="462">
        <f t="shared" si="6684"/>
        <v>0</v>
      </c>
      <c r="AEE103" s="451">
        <f t="shared" si="6684"/>
        <v>0</v>
      </c>
      <c r="AEG103" s="457">
        <f t="shared" ref="AEG103:AET103" si="6685">SUM(AEG104:AEG106)</f>
        <v>0</v>
      </c>
      <c r="AEH103" s="450">
        <f t="shared" si="6685"/>
        <v>0</v>
      </c>
      <c r="AEI103" s="450">
        <f t="shared" si="6685"/>
        <v>0</v>
      </c>
      <c r="AEJ103" s="450">
        <f t="shared" si="6685"/>
        <v>0</v>
      </c>
      <c r="AEK103" s="450">
        <f t="shared" si="6685"/>
        <v>0</v>
      </c>
      <c r="AEL103" s="450">
        <f t="shared" si="6685"/>
        <v>0</v>
      </c>
      <c r="AEM103" s="450">
        <f t="shared" si="6685"/>
        <v>0</v>
      </c>
      <c r="AEN103" s="450">
        <f t="shared" si="6685"/>
        <v>0</v>
      </c>
      <c r="AEO103" s="450">
        <f t="shared" si="6685"/>
        <v>0</v>
      </c>
      <c r="AEP103" s="450">
        <f t="shared" si="6685"/>
        <v>0</v>
      </c>
      <c r="AEQ103" s="450">
        <f t="shared" si="6685"/>
        <v>0</v>
      </c>
      <c r="AER103" s="450">
        <f t="shared" si="6685"/>
        <v>0</v>
      </c>
      <c r="AES103" s="462">
        <f t="shared" si="6685"/>
        <v>0</v>
      </c>
      <c r="AET103" s="451">
        <f t="shared" si="6685"/>
        <v>0</v>
      </c>
      <c r="AEV103" s="457">
        <f t="shared" ref="AEV103:AFI103" si="6686">SUM(AEV104:AEV106)</f>
        <v>0</v>
      </c>
      <c r="AEW103" s="450">
        <f t="shared" si="6686"/>
        <v>0</v>
      </c>
      <c r="AEX103" s="450">
        <f t="shared" si="6686"/>
        <v>0</v>
      </c>
      <c r="AEY103" s="450">
        <f t="shared" si="6686"/>
        <v>0</v>
      </c>
      <c r="AEZ103" s="450">
        <f t="shared" si="6686"/>
        <v>0</v>
      </c>
      <c r="AFA103" s="450">
        <f t="shared" si="6686"/>
        <v>0</v>
      </c>
      <c r="AFB103" s="450">
        <f t="shared" si="6686"/>
        <v>0</v>
      </c>
      <c r="AFC103" s="450">
        <f t="shared" si="6686"/>
        <v>0</v>
      </c>
      <c r="AFD103" s="450">
        <f t="shared" si="6686"/>
        <v>0</v>
      </c>
      <c r="AFE103" s="450">
        <f t="shared" si="6686"/>
        <v>0</v>
      </c>
      <c r="AFF103" s="450">
        <f t="shared" si="6686"/>
        <v>0</v>
      </c>
      <c r="AFG103" s="450">
        <f t="shared" si="6686"/>
        <v>0</v>
      </c>
      <c r="AFH103" s="462">
        <f t="shared" si="6686"/>
        <v>0</v>
      </c>
      <c r="AFI103" s="451">
        <f t="shared" si="6686"/>
        <v>0</v>
      </c>
      <c r="AFK103" s="457">
        <f t="shared" ref="AFK103:AFX103" si="6687">SUM(AFK104:AFK106)</f>
        <v>0</v>
      </c>
      <c r="AFL103" s="450">
        <f t="shared" si="6687"/>
        <v>0</v>
      </c>
      <c r="AFM103" s="450">
        <f t="shared" si="6687"/>
        <v>0</v>
      </c>
      <c r="AFN103" s="450">
        <f t="shared" si="6687"/>
        <v>0</v>
      </c>
      <c r="AFO103" s="450">
        <f t="shared" si="6687"/>
        <v>0</v>
      </c>
      <c r="AFP103" s="450">
        <f t="shared" si="6687"/>
        <v>0</v>
      </c>
      <c r="AFQ103" s="450">
        <f t="shared" si="6687"/>
        <v>0</v>
      </c>
      <c r="AFR103" s="450">
        <f t="shared" si="6687"/>
        <v>0</v>
      </c>
      <c r="AFS103" s="450">
        <f t="shared" si="6687"/>
        <v>0</v>
      </c>
      <c r="AFT103" s="450">
        <f t="shared" si="6687"/>
        <v>0</v>
      </c>
      <c r="AFU103" s="450">
        <f t="shared" si="6687"/>
        <v>0</v>
      </c>
      <c r="AFV103" s="450">
        <f t="shared" si="6687"/>
        <v>0</v>
      </c>
      <c r="AFW103" s="462">
        <f t="shared" si="6687"/>
        <v>0</v>
      </c>
      <c r="AFX103" s="451">
        <f t="shared" si="6687"/>
        <v>0</v>
      </c>
      <c r="AFZ103" s="457">
        <f t="shared" ref="AFZ103:AGM103" si="6688">SUM(AFZ104:AFZ106)</f>
        <v>0</v>
      </c>
      <c r="AGA103" s="450">
        <f t="shared" si="6688"/>
        <v>0</v>
      </c>
      <c r="AGB103" s="450">
        <f t="shared" si="6688"/>
        <v>0</v>
      </c>
      <c r="AGC103" s="450">
        <f t="shared" si="6688"/>
        <v>0</v>
      </c>
      <c r="AGD103" s="450">
        <f t="shared" si="6688"/>
        <v>0</v>
      </c>
      <c r="AGE103" s="450">
        <f t="shared" si="6688"/>
        <v>0</v>
      </c>
      <c r="AGF103" s="450">
        <f t="shared" si="6688"/>
        <v>0</v>
      </c>
      <c r="AGG103" s="450">
        <f t="shared" si="6688"/>
        <v>0</v>
      </c>
      <c r="AGH103" s="450">
        <f t="shared" si="6688"/>
        <v>0</v>
      </c>
      <c r="AGI103" s="450">
        <f t="shared" si="6688"/>
        <v>0</v>
      </c>
      <c r="AGJ103" s="450">
        <f t="shared" si="6688"/>
        <v>0</v>
      </c>
      <c r="AGK103" s="450">
        <f t="shared" si="6688"/>
        <v>0</v>
      </c>
      <c r="AGL103" s="462">
        <f t="shared" si="6688"/>
        <v>0</v>
      </c>
      <c r="AGM103" s="451">
        <f t="shared" si="6688"/>
        <v>0</v>
      </c>
      <c r="AGO103" s="457">
        <f t="shared" ref="AGO103:AHB103" si="6689">SUM(AGO104:AGO106)</f>
        <v>0</v>
      </c>
      <c r="AGP103" s="450">
        <f t="shared" si="6689"/>
        <v>0</v>
      </c>
      <c r="AGQ103" s="450">
        <f t="shared" si="6689"/>
        <v>0</v>
      </c>
      <c r="AGR103" s="450">
        <f t="shared" si="6689"/>
        <v>0</v>
      </c>
      <c r="AGS103" s="450">
        <f t="shared" si="6689"/>
        <v>0</v>
      </c>
      <c r="AGT103" s="450">
        <f t="shared" si="6689"/>
        <v>0</v>
      </c>
      <c r="AGU103" s="450">
        <f t="shared" si="6689"/>
        <v>0</v>
      </c>
      <c r="AGV103" s="450">
        <f t="shared" si="6689"/>
        <v>0</v>
      </c>
      <c r="AGW103" s="450">
        <f t="shared" si="6689"/>
        <v>0</v>
      </c>
      <c r="AGX103" s="450">
        <f t="shared" si="6689"/>
        <v>0</v>
      </c>
      <c r="AGY103" s="450">
        <f t="shared" si="6689"/>
        <v>0</v>
      </c>
      <c r="AGZ103" s="450">
        <f t="shared" si="6689"/>
        <v>0</v>
      </c>
      <c r="AHA103" s="462">
        <f t="shared" si="6689"/>
        <v>0</v>
      </c>
      <c r="AHB103" s="451">
        <f t="shared" si="6689"/>
        <v>0</v>
      </c>
      <c r="AHD103" s="457">
        <f t="shared" ref="AHD103:AHQ103" si="6690">SUM(AHD104:AHD106)</f>
        <v>0</v>
      </c>
      <c r="AHE103" s="450">
        <f t="shared" si="6690"/>
        <v>0</v>
      </c>
      <c r="AHF103" s="450">
        <f t="shared" si="6690"/>
        <v>0</v>
      </c>
      <c r="AHG103" s="450">
        <f t="shared" si="6690"/>
        <v>0</v>
      </c>
      <c r="AHH103" s="450">
        <f t="shared" si="6690"/>
        <v>0</v>
      </c>
      <c r="AHI103" s="450">
        <f t="shared" si="6690"/>
        <v>0</v>
      </c>
      <c r="AHJ103" s="450">
        <f t="shared" si="6690"/>
        <v>0</v>
      </c>
      <c r="AHK103" s="450">
        <f t="shared" si="6690"/>
        <v>0</v>
      </c>
      <c r="AHL103" s="450">
        <f t="shared" si="6690"/>
        <v>0</v>
      </c>
      <c r="AHM103" s="450">
        <f t="shared" si="6690"/>
        <v>0</v>
      </c>
      <c r="AHN103" s="450">
        <f t="shared" si="6690"/>
        <v>0</v>
      </c>
      <c r="AHO103" s="450">
        <f t="shared" si="6690"/>
        <v>0</v>
      </c>
      <c r="AHP103" s="462">
        <f t="shared" si="6690"/>
        <v>0</v>
      </c>
      <c r="AHQ103" s="451">
        <f t="shared" si="6690"/>
        <v>0</v>
      </c>
      <c r="AHS103" s="457">
        <f t="shared" ref="AHS103:AIF103" si="6691">SUM(AHS104:AHS106)</f>
        <v>0</v>
      </c>
      <c r="AHT103" s="450">
        <f t="shared" si="6691"/>
        <v>0</v>
      </c>
      <c r="AHU103" s="450">
        <f t="shared" si="6691"/>
        <v>0</v>
      </c>
      <c r="AHV103" s="450">
        <f t="shared" si="6691"/>
        <v>0</v>
      </c>
      <c r="AHW103" s="450">
        <f t="shared" si="6691"/>
        <v>0</v>
      </c>
      <c r="AHX103" s="450">
        <f t="shared" si="6691"/>
        <v>0</v>
      </c>
      <c r="AHY103" s="450">
        <f t="shared" si="6691"/>
        <v>0</v>
      </c>
      <c r="AHZ103" s="450">
        <f t="shared" si="6691"/>
        <v>0</v>
      </c>
      <c r="AIA103" s="450">
        <f t="shared" si="6691"/>
        <v>0</v>
      </c>
      <c r="AIB103" s="450">
        <f t="shared" si="6691"/>
        <v>0</v>
      </c>
      <c r="AIC103" s="450">
        <f t="shared" si="6691"/>
        <v>0</v>
      </c>
      <c r="AID103" s="450">
        <f t="shared" si="6691"/>
        <v>0</v>
      </c>
      <c r="AIE103" s="462">
        <f t="shared" si="6691"/>
        <v>0</v>
      </c>
      <c r="AIF103" s="451">
        <f t="shared" si="6691"/>
        <v>0</v>
      </c>
      <c r="AIH103" s="457">
        <f t="shared" ref="AIH103:AIU103" si="6692">SUM(AIH104:AIH106)</f>
        <v>0</v>
      </c>
      <c r="AII103" s="450">
        <f t="shared" si="6692"/>
        <v>0</v>
      </c>
      <c r="AIJ103" s="450">
        <f t="shared" si="6692"/>
        <v>0</v>
      </c>
      <c r="AIK103" s="450">
        <f t="shared" si="6692"/>
        <v>0</v>
      </c>
      <c r="AIL103" s="450">
        <f t="shared" si="6692"/>
        <v>0</v>
      </c>
      <c r="AIM103" s="450">
        <f t="shared" si="6692"/>
        <v>0</v>
      </c>
      <c r="AIN103" s="450">
        <f t="shared" si="6692"/>
        <v>0</v>
      </c>
      <c r="AIO103" s="450">
        <f t="shared" si="6692"/>
        <v>0</v>
      </c>
      <c r="AIP103" s="450">
        <f t="shared" si="6692"/>
        <v>0</v>
      </c>
      <c r="AIQ103" s="450">
        <f t="shared" si="6692"/>
        <v>0</v>
      </c>
      <c r="AIR103" s="450">
        <f t="shared" si="6692"/>
        <v>0</v>
      </c>
      <c r="AIS103" s="450">
        <f t="shared" si="6692"/>
        <v>0</v>
      </c>
      <c r="AIT103" s="462">
        <f t="shared" si="6692"/>
        <v>0</v>
      </c>
      <c r="AIU103" s="451">
        <f t="shared" si="6692"/>
        <v>0</v>
      </c>
      <c r="AIW103" s="457">
        <f t="shared" ref="AIW103:AJJ103" si="6693">SUM(AIW104:AIW106)</f>
        <v>0</v>
      </c>
      <c r="AIX103" s="450">
        <f t="shared" si="6693"/>
        <v>0</v>
      </c>
      <c r="AIY103" s="450">
        <f t="shared" si="6693"/>
        <v>0</v>
      </c>
      <c r="AIZ103" s="450">
        <f t="shared" si="6693"/>
        <v>0</v>
      </c>
      <c r="AJA103" s="450">
        <f t="shared" si="6693"/>
        <v>0</v>
      </c>
      <c r="AJB103" s="450">
        <f t="shared" si="6693"/>
        <v>0</v>
      </c>
      <c r="AJC103" s="450">
        <f t="shared" si="6693"/>
        <v>0</v>
      </c>
      <c r="AJD103" s="450">
        <f t="shared" si="6693"/>
        <v>0</v>
      </c>
      <c r="AJE103" s="450">
        <f t="shared" si="6693"/>
        <v>0</v>
      </c>
      <c r="AJF103" s="450">
        <f t="shared" si="6693"/>
        <v>0</v>
      </c>
      <c r="AJG103" s="450">
        <f t="shared" si="6693"/>
        <v>0</v>
      </c>
      <c r="AJH103" s="450">
        <f t="shared" si="6693"/>
        <v>0</v>
      </c>
      <c r="AJI103" s="462">
        <f t="shared" si="6693"/>
        <v>0</v>
      </c>
      <c r="AJJ103" s="451">
        <f t="shared" si="6693"/>
        <v>0</v>
      </c>
      <c r="AJL103" s="457">
        <f t="shared" ref="AJL103:AJY103" si="6694">SUM(AJL104:AJL106)</f>
        <v>0</v>
      </c>
      <c r="AJM103" s="450">
        <f t="shared" si="6694"/>
        <v>0</v>
      </c>
      <c r="AJN103" s="450">
        <f t="shared" si="6694"/>
        <v>0</v>
      </c>
      <c r="AJO103" s="450">
        <f t="shared" si="6694"/>
        <v>0</v>
      </c>
      <c r="AJP103" s="450">
        <f t="shared" si="6694"/>
        <v>0</v>
      </c>
      <c r="AJQ103" s="450">
        <f t="shared" si="6694"/>
        <v>0</v>
      </c>
      <c r="AJR103" s="450">
        <f t="shared" si="6694"/>
        <v>0</v>
      </c>
      <c r="AJS103" s="450">
        <f t="shared" si="6694"/>
        <v>0</v>
      </c>
      <c r="AJT103" s="450">
        <f t="shared" si="6694"/>
        <v>0</v>
      </c>
      <c r="AJU103" s="450">
        <f t="shared" si="6694"/>
        <v>0</v>
      </c>
      <c r="AJV103" s="450">
        <f t="shared" si="6694"/>
        <v>0</v>
      </c>
      <c r="AJW103" s="450">
        <f t="shared" si="6694"/>
        <v>0</v>
      </c>
      <c r="AJX103" s="462">
        <f t="shared" si="6694"/>
        <v>0</v>
      </c>
      <c r="AJY103" s="451">
        <f t="shared" si="6694"/>
        <v>0</v>
      </c>
      <c r="AKA103" s="457">
        <f t="shared" ref="AKA103:AKN103" si="6695">SUM(AKA104:AKA106)</f>
        <v>0</v>
      </c>
      <c r="AKB103" s="450">
        <f t="shared" si="6695"/>
        <v>0</v>
      </c>
      <c r="AKC103" s="450">
        <f t="shared" si="6695"/>
        <v>0</v>
      </c>
      <c r="AKD103" s="450">
        <f t="shared" si="6695"/>
        <v>0</v>
      </c>
      <c r="AKE103" s="450">
        <f t="shared" si="6695"/>
        <v>0</v>
      </c>
      <c r="AKF103" s="450">
        <f t="shared" si="6695"/>
        <v>0</v>
      </c>
      <c r="AKG103" s="450">
        <f t="shared" si="6695"/>
        <v>0</v>
      </c>
      <c r="AKH103" s="450">
        <f t="shared" si="6695"/>
        <v>0</v>
      </c>
      <c r="AKI103" s="450">
        <f t="shared" si="6695"/>
        <v>0</v>
      </c>
      <c r="AKJ103" s="450">
        <f t="shared" si="6695"/>
        <v>0</v>
      </c>
      <c r="AKK103" s="450">
        <f t="shared" si="6695"/>
        <v>0</v>
      </c>
      <c r="AKL103" s="450">
        <f t="shared" si="6695"/>
        <v>0</v>
      </c>
      <c r="AKM103" s="462">
        <f t="shared" si="6695"/>
        <v>0</v>
      </c>
      <c r="AKN103" s="451">
        <f t="shared" si="6695"/>
        <v>0</v>
      </c>
      <c r="AKP103" s="457">
        <f t="shared" ref="AKP103:ALC103" si="6696">SUM(AKP104:AKP106)</f>
        <v>0</v>
      </c>
      <c r="AKQ103" s="450">
        <f t="shared" si="6696"/>
        <v>0</v>
      </c>
      <c r="AKR103" s="450">
        <f t="shared" si="6696"/>
        <v>0</v>
      </c>
      <c r="AKS103" s="450">
        <f t="shared" si="6696"/>
        <v>0</v>
      </c>
      <c r="AKT103" s="450">
        <f t="shared" si="6696"/>
        <v>0</v>
      </c>
      <c r="AKU103" s="450">
        <f t="shared" si="6696"/>
        <v>0</v>
      </c>
      <c r="AKV103" s="450">
        <f t="shared" si="6696"/>
        <v>0</v>
      </c>
      <c r="AKW103" s="450">
        <f t="shared" si="6696"/>
        <v>0</v>
      </c>
      <c r="AKX103" s="450">
        <f t="shared" si="6696"/>
        <v>0</v>
      </c>
      <c r="AKY103" s="450">
        <f t="shared" si="6696"/>
        <v>0</v>
      </c>
      <c r="AKZ103" s="450">
        <f t="shared" si="6696"/>
        <v>0</v>
      </c>
      <c r="ALA103" s="450">
        <f t="shared" si="6696"/>
        <v>0</v>
      </c>
      <c r="ALB103" s="462">
        <f t="shared" si="6696"/>
        <v>0</v>
      </c>
      <c r="ALC103" s="451">
        <f t="shared" si="6696"/>
        <v>0</v>
      </c>
      <c r="ALE103" s="457">
        <f t="shared" ref="ALE103:ALR103" si="6697">SUM(ALE104:ALE106)</f>
        <v>0</v>
      </c>
      <c r="ALF103" s="450">
        <f t="shared" si="6697"/>
        <v>0</v>
      </c>
      <c r="ALG103" s="450">
        <f t="shared" si="6697"/>
        <v>0</v>
      </c>
      <c r="ALH103" s="450">
        <f t="shared" si="6697"/>
        <v>0</v>
      </c>
      <c r="ALI103" s="450">
        <f t="shared" si="6697"/>
        <v>0</v>
      </c>
      <c r="ALJ103" s="450">
        <f t="shared" si="6697"/>
        <v>0</v>
      </c>
      <c r="ALK103" s="450">
        <f t="shared" si="6697"/>
        <v>0</v>
      </c>
      <c r="ALL103" s="450">
        <f t="shared" si="6697"/>
        <v>0</v>
      </c>
      <c r="ALM103" s="450">
        <f t="shared" si="6697"/>
        <v>0</v>
      </c>
      <c r="ALN103" s="450">
        <f t="shared" si="6697"/>
        <v>0</v>
      </c>
      <c r="ALO103" s="450">
        <f t="shared" si="6697"/>
        <v>0</v>
      </c>
      <c r="ALP103" s="450">
        <f t="shared" si="6697"/>
        <v>0</v>
      </c>
      <c r="ALQ103" s="462">
        <f t="shared" si="6697"/>
        <v>0</v>
      </c>
      <c r="ALR103" s="451">
        <f t="shared" si="6697"/>
        <v>0</v>
      </c>
      <c r="ALT103" s="457">
        <f t="shared" ref="ALT103:AMG103" si="6698">SUM(ALT104:ALT106)</f>
        <v>0</v>
      </c>
      <c r="ALU103" s="450">
        <f t="shared" si="6698"/>
        <v>0</v>
      </c>
      <c r="ALV103" s="450">
        <f t="shared" si="6698"/>
        <v>0</v>
      </c>
      <c r="ALW103" s="450">
        <f t="shared" si="6698"/>
        <v>0</v>
      </c>
      <c r="ALX103" s="450">
        <f t="shared" si="6698"/>
        <v>0</v>
      </c>
      <c r="ALY103" s="450">
        <f t="shared" si="6698"/>
        <v>0</v>
      </c>
      <c r="ALZ103" s="450">
        <f t="shared" si="6698"/>
        <v>0</v>
      </c>
      <c r="AMA103" s="450">
        <f t="shared" si="6698"/>
        <v>0</v>
      </c>
      <c r="AMB103" s="450">
        <f t="shared" si="6698"/>
        <v>0</v>
      </c>
      <c r="AMC103" s="450">
        <f t="shared" si="6698"/>
        <v>0</v>
      </c>
      <c r="AMD103" s="450">
        <f t="shared" si="6698"/>
        <v>0</v>
      </c>
      <c r="AME103" s="450">
        <f t="shared" si="6698"/>
        <v>0</v>
      </c>
      <c r="AMF103" s="462">
        <f t="shared" si="6698"/>
        <v>0</v>
      </c>
      <c r="AMG103" s="451">
        <f t="shared" si="6698"/>
        <v>0</v>
      </c>
      <c r="AMI103" s="457">
        <f t="shared" ref="AMI103:AMV103" si="6699">SUM(AMI104:AMI106)</f>
        <v>0</v>
      </c>
      <c r="AMJ103" s="450">
        <f t="shared" si="6699"/>
        <v>0</v>
      </c>
      <c r="AMK103" s="450">
        <f t="shared" si="6699"/>
        <v>0</v>
      </c>
      <c r="AML103" s="450">
        <f t="shared" si="6699"/>
        <v>0</v>
      </c>
      <c r="AMM103" s="450">
        <f t="shared" si="6699"/>
        <v>0</v>
      </c>
      <c r="AMN103" s="450">
        <f t="shared" si="6699"/>
        <v>0</v>
      </c>
      <c r="AMO103" s="450">
        <f t="shared" si="6699"/>
        <v>0</v>
      </c>
      <c r="AMP103" s="450">
        <f t="shared" si="6699"/>
        <v>0</v>
      </c>
      <c r="AMQ103" s="450">
        <f t="shared" si="6699"/>
        <v>0</v>
      </c>
      <c r="AMR103" s="450">
        <f t="shared" si="6699"/>
        <v>0</v>
      </c>
      <c r="AMS103" s="450">
        <f t="shared" si="6699"/>
        <v>0</v>
      </c>
      <c r="AMT103" s="450">
        <f t="shared" si="6699"/>
        <v>0</v>
      </c>
      <c r="AMU103" s="462">
        <f t="shared" si="6699"/>
        <v>0</v>
      </c>
      <c r="AMV103" s="451">
        <f t="shared" si="6699"/>
        <v>0</v>
      </c>
      <c r="AMX103" s="457">
        <f t="shared" ref="AMX103:ANK103" si="6700">SUM(AMX104:AMX106)</f>
        <v>0</v>
      </c>
      <c r="AMY103" s="450">
        <f t="shared" si="6700"/>
        <v>0</v>
      </c>
      <c r="AMZ103" s="450">
        <f t="shared" si="6700"/>
        <v>0</v>
      </c>
      <c r="ANA103" s="450">
        <f t="shared" si="6700"/>
        <v>0</v>
      </c>
      <c r="ANB103" s="450">
        <f t="shared" si="6700"/>
        <v>0</v>
      </c>
      <c r="ANC103" s="450">
        <f t="shared" si="6700"/>
        <v>0</v>
      </c>
      <c r="AND103" s="450">
        <f t="shared" si="6700"/>
        <v>0</v>
      </c>
      <c r="ANE103" s="450">
        <f t="shared" si="6700"/>
        <v>0</v>
      </c>
      <c r="ANF103" s="450">
        <f t="shared" si="6700"/>
        <v>0</v>
      </c>
      <c r="ANG103" s="450">
        <f t="shared" si="6700"/>
        <v>0</v>
      </c>
      <c r="ANH103" s="450">
        <f t="shared" si="6700"/>
        <v>0</v>
      </c>
      <c r="ANI103" s="450">
        <f t="shared" si="6700"/>
        <v>0</v>
      </c>
      <c r="ANJ103" s="462">
        <f t="shared" si="6700"/>
        <v>0</v>
      </c>
      <c r="ANK103" s="451">
        <f t="shared" si="6700"/>
        <v>0</v>
      </c>
      <c r="ANM103" s="457">
        <f t="shared" ref="ANM103:ANZ103" si="6701">SUM(ANM104:ANM106)</f>
        <v>0</v>
      </c>
      <c r="ANN103" s="450">
        <f t="shared" si="6701"/>
        <v>0</v>
      </c>
      <c r="ANO103" s="450">
        <f t="shared" si="6701"/>
        <v>0</v>
      </c>
      <c r="ANP103" s="450">
        <f t="shared" si="6701"/>
        <v>0</v>
      </c>
      <c r="ANQ103" s="450">
        <f t="shared" si="6701"/>
        <v>0</v>
      </c>
      <c r="ANR103" s="450">
        <f t="shared" si="6701"/>
        <v>0</v>
      </c>
      <c r="ANS103" s="450">
        <f t="shared" si="6701"/>
        <v>0</v>
      </c>
      <c r="ANT103" s="450">
        <f t="shared" si="6701"/>
        <v>0</v>
      </c>
      <c r="ANU103" s="450">
        <f t="shared" si="6701"/>
        <v>0</v>
      </c>
      <c r="ANV103" s="450">
        <f t="shared" si="6701"/>
        <v>0</v>
      </c>
      <c r="ANW103" s="450">
        <f t="shared" si="6701"/>
        <v>0</v>
      </c>
      <c r="ANX103" s="450">
        <f t="shared" si="6701"/>
        <v>0</v>
      </c>
      <c r="ANY103" s="462">
        <f t="shared" si="6701"/>
        <v>0</v>
      </c>
      <c r="ANZ103" s="451">
        <f t="shared" si="6701"/>
        <v>0</v>
      </c>
      <c r="AOB103" s="457">
        <f t="shared" ref="AOB103:AOO103" si="6702">SUM(AOB104:AOB106)</f>
        <v>0</v>
      </c>
      <c r="AOC103" s="450">
        <f t="shared" si="6702"/>
        <v>0</v>
      </c>
      <c r="AOD103" s="450">
        <f t="shared" si="6702"/>
        <v>0</v>
      </c>
      <c r="AOE103" s="450">
        <f t="shared" si="6702"/>
        <v>0</v>
      </c>
      <c r="AOF103" s="450">
        <f t="shared" si="6702"/>
        <v>0</v>
      </c>
      <c r="AOG103" s="450">
        <f t="shared" si="6702"/>
        <v>0</v>
      </c>
      <c r="AOH103" s="450">
        <f t="shared" si="6702"/>
        <v>0</v>
      </c>
      <c r="AOI103" s="450">
        <f t="shared" si="6702"/>
        <v>0</v>
      </c>
      <c r="AOJ103" s="450">
        <f t="shared" si="6702"/>
        <v>0</v>
      </c>
      <c r="AOK103" s="450">
        <f t="shared" si="6702"/>
        <v>0</v>
      </c>
      <c r="AOL103" s="450">
        <f t="shared" si="6702"/>
        <v>0</v>
      </c>
      <c r="AOM103" s="450">
        <f t="shared" si="6702"/>
        <v>0</v>
      </c>
      <c r="AON103" s="462">
        <f t="shared" si="6702"/>
        <v>0</v>
      </c>
      <c r="AOO103" s="451">
        <f t="shared" si="6702"/>
        <v>0</v>
      </c>
      <c r="AOQ103" s="457">
        <f t="shared" ref="AOQ103:APD103" si="6703">SUM(AOQ104:AOQ106)</f>
        <v>0</v>
      </c>
      <c r="AOR103" s="450">
        <f t="shared" si="6703"/>
        <v>0</v>
      </c>
      <c r="AOS103" s="450">
        <f t="shared" si="6703"/>
        <v>0</v>
      </c>
      <c r="AOT103" s="450">
        <f t="shared" si="6703"/>
        <v>0</v>
      </c>
      <c r="AOU103" s="450">
        <f t="shared" si="6703"/>
        <v>0</v>
      </c>
      <c r="AOV103" s="450">
        <f t="shared" si="6703"/>
        <v>0</v>
      </c>
      <c r="AOW103" s="450">
        <f t="shared" si="6703"/>
        <v>0</v>
      </c>
      <c r="AOX103" s="450">
        <f t="shared" si="6703"/>
        <v>0</v>
      </c>
      <c r="AOY103" s="450">
        <f t="shared" si="6703"/>
        <v>0</v>
      </c>
      <c r="AOZ103" s="450">
        <f t="shared" si="6703"/>
        <v>0</v>
      </c>
      <c r="APA103" s="450">
        <f t="shared" si="6703"/>
        <v>0</v>
      </c>
      <c r="APB103" s="450">
        <f t="shared" si="6703"/>
        <v>0</v>
      </c>
      <c r="APC103" s="462">
        <f t="shared" si="6703"/>
        <v>0</v>
      </c>
      <c r="APD103" s="451">
        <f t="shared" si="6703"/>
        <v>0</v>
      </c>
      <c r="APF103" s="457">
        <f t="shared" ref="APF103:APS103" si="6704">SUM(APF104:APF106)</f>
        <v>0</v>
      </c>
      <c r="APG103" s="450">
        <f t="shared" si="6704"/>
        <v>0</v>
      </c>
      <c r="APH103" s="450">
        <f t="shared" si="6704"/>
        <v>0</v>
      </c>
      <c r="API103" s="450">
        <f t="shared" si="6704"/>
        <v>0</v>
      </c>
      <c r="APJ103" s="450">
        <f t="shared" si="6704"/>
        <v>0</v>
      </c>
      <c r="APK103" s="450">
        <f t="shared" si="6704"/>
        <v>0</v>
      </c>
      <c r="APL103" s="450">
        <f t="shared" si="6704"/>
        <v>0</v>
      </c>
      <c r="APM103" s="450">
        <f t="shared" si="6704"/>
        <v>0</v>
      </c>
      <c r="APN103" s="450">
        <f t="shared" si="6704"/>
        <v>0</v>
      </c>
      <c r="APO103" s="450">
        <f t="shared" si="6704"/>
        <v>0</v>
      </c>
      <c r="APP103" s="450">
        <f t="shared" si="6704"/>
        <v>0</v>
      </c>
      <c r="APQ103" s="450">
        <f t="shared" si="6704"/>
        <v>0</v>
      </c>
      <c r="APR103" s="462">
        <f t="shared" si="6704"/>
        <v>0</v>
      </c>
      <c r="APS103" s="451">
        <f t="shared" si="6704"/>
        <v>0</v>
      </c>
      <c r="APU103" s="457">
        <f t="shared" ref="APU103:AQH103" si="6705">SUM(APU104:APU106)</f>
        <v>0</v>
      </c>
      <c r="APV103" s="450">
        <f t="shared" si="6705"/>
        <v>0</v>
      </c>
      <c r="APW103" s="450">
        <f t="shared" si="6705"/>
        <v>0</v>
      </c>
      <c r="APX103" s="450">
        <f t="shared" si="6705"/>
        <v>0</v>
      </c>
      <c r="APY103" s="450">
        <f t="shared" si="6705"/>
        <v>0</v>
      </c>
      <c r="APZ103" s="450">
        <f t="shared" si="6705"/>
        <v>0</v>
      </c>
      <c r="AQA103" s="450">
        <f t="shared" si="6705"/>
        <v>0</v>
      </c>
      <c r="AQB103" s="450">
        <f t="shared" si="6705"/>
        <v>0</v>
      </c>
      <c r="AQC103" s="450">
        <f t="shared" si="6705"/>
        <v>0</v>
      </c>
      <c r="AQD103" s="450">
        <f t="shared" si="6705"/>
        <v>0</v>
      </c>
      <c r="AQE103" s="450">
        <f t="shared" si="6705"/>
        <v>0</v>
      </c>
      <c r="AQF103" s="450">
        <f t="shared" si="6705"/>
        <v>0</v>
      </c>
      <c r="AQG103" s="462">
        <f t="shared" si="6705"/>
        <v>0</v>
      </c>
      <c r="AQH103" s="451">
        <f t="shared" si="6705"/>
        <v>0</v>
      </c>
      <c r="AQJ103" s="457">
        <f t="shared" ref="AQJ103:AQW103" si="6706">SUM(AQJ104:AQJ106)</f>
        <v>0</v>
      </c>
      <c r="AQK103" s="450">
        <f t="shared" si="6706"/>
        <v>0</v>
      </c>
      <c r="AQL103" s="450">
        <f t="shared" si="6706"/>
        <v>0</v>
      </c>
      <c r="AQM103" s="450">
        <f t="shared" si="6706"/>
        <v>0</v>
      </c>
      <c r="AQN103" s="450">
        <f t="shared" si="6706"/>
        <v>0</v>
      </c>
      <c r="AQO103" s="450">
        <f t="shared" si="6706"/>
        <v>0</v>
      </c>
      <c r="AQP103" s="450">
        <f t="shared" si="6706"/>
        <v>0</v>
      </c>
      <c r="AQQ103" s="450">
        <f t="shared" si="6706"/>
        <v>0</v>
      </c>
      <c r="AQR103" s="450">
        <f t="shared" si="6706"/>
        <v>0</v>
      </c>
      <c r="AQS103" s="450">
        <f t="shared" si="6706"/>
        <v>0</v>
      </c>
      <c r="AQT103" s="450">
        <f t="shared" si="6706"/>
        <v>0</v>
      </c>
      <c r="AQU103" s="450">
        <f t="shared" si="6706"/>
        <v>0</v>
      </c>
      <c r="AQV103" s="462">
        <f t="shared" si="6706"/>
        <v>0</v>
      </c>
      <c r="AQW103" s="451">
        <f t="shared" si="6706"/>
        <v>0</v>
      </c>
      <c r="AQY103" s="457">
        <f t="shared" ref="AQY103:ARL103" si="6707">SUM(AQY104:AQY106)</f>
        <v>0</v>
      </c>
      <c r="AQZ103" s="450">
        <f t="shared" si="6707"/>
        <v>0</v>
      </c>
      <c r="ARA103" s="450">
        <f t="shared" si="6707"/>
        <v>0</v>
      </c>
      <c r="ARB103" s="450">
        <f t="shared" si="6707"/>
        <v>0</v>
      </c>
      <c r="ARC103" s="450">
        <f t="shared" si="6707"/>
        <v>0</v>
      </c>
      <c r="ARD103" s="450">
        <f t="shared" si="6707"/>
        <v>0</v>
      </c>
      <c r="ARE103" s="450">
        <f t="shared" si="6707"/>
        <v>0</v>
      </c>
      <c r="ARF103" s="450">
        <f t="shared" si="6707"/>
        <v>0</v>
      </c>
      <c r="ARG103" s="450">
        <f t="shared" si="6707"/>
        <v>0</v>
      </c>
      <c r="ARH103" s="450">
        <f t="shared" si="6707"/>
        <v>0</v>
      </c>
      <c r="ARI103" s="450">
        <f t="shared" si="6707"/>
        <v>0</v>
      </c>
      <c r="ARJ103" s="450">
        <f t="shared" si="6707"/>
        <v>0</v>
      </c>
      <c r="ARK103" s="462">
        <f t="shared" si="6707"/>
        <v>0</v>
      </c>
      <c r="ARL103" s="451">
        <f t="shared" si="6707"/>
        <v>0</v>
      </c>
      <c r="ARN103" s="457">
        <f t="shared" ref="ARN103:ASA103" si="6708">SUM(ARN104:ARN106)</f>
        <v>0</v>
      </c>
      <c r="ARO103" s="450">
        <f t="shared" si="6708"/>
        <v>0</v>
      </c>
      <c r="ARP103" s="450">
        <f t="shared" si="6708"/>
        <v>0</v>
      </c>
      <c r="ARQ103" s="450">
        <f t="shared" si="6708"/>
        <v>0</v>
      </c>
      <c r="ARR103" s="450">
        <f t="shared" si="6708"/>
        <v>0</v>
      </c>
      <c r="ARS103" s="450">
        <f t="shared" si="6708"/>
        <v>0</v>
      </c>
      <c r="ART103" s="450">
        <f t="shared" si="6708"/>
        <v>0</v>
      </c>
      <c r="ARU103" s="450">
        <f t="shared" si="6708"/>
        <v>0</v>
      </c>
      <c r="ARV103" s="450">
        <f t="shared" si="6708"/>
        <v>0</v>
      </c>
      <c r="ARW103" s="450">
        <f t="shared" si="6708"/>
        <v>0</v>
      </c>
      <c r="ARX103" s="450">
        <f t="shared" si="6708"/>
        <v>0</v>
      </c>
      <c r="ARY103" s="450">
        <f t="shared" si="6708"/>
        <v>0</v>
      </c>
      <c r="ARZ103" s="462">
        <f t="shared" si="6708"/>
        <v>0</v>
      </c>
      <c r="ASA103" s="451">
        <f t="shared" si="6708"/>
        <v>0</v>
      </c>
      <c r="ASC103" s="457">
        <f t="shared" ref="ASC103:ASP103" si="6709">SUM(ASC104:ASC106)</f>
        <v>0</v>
      </c>
      <c r="ASD103" s="450">
        <f t="shared" si="6709"/>
        <v>0</v>
      </c>
      <c r="ASE103" s="450">
        <f t="shared" si="6709"/>
        <v>0</v>
      </c>
      <c r="ASF103" s="450">
        <f t="shared" si="6709"/>
        <v>0</v>
      </c>
      <c r="ASG103" s="450">
        <f t="shared" si="6709"/>
        <v>0</v>
      </c>
      <c r="ASH103" s="450">
        <f t="shared" si="6709"/>
        <v>0</v>
      </c>
      <c r="ASI103" s="450">
        <f t="shared" si="6709"/>
        <v>0</v>
      </c>
      <c r="ASJ103" s="450">
        <f t="shared" si="6709"/>
        <v>0</v>
      </c>
      <c r="ASK103" s="450">
        <f t="shared" si="6709"/>
        <v>0</v>
      </c>
      <c r="ASL103" s="450">
        <f t="shared" si="6709"/>
        <v>0</v>
      </c>
      <c r="ASM103" s="450">
        <f t="shared" si="6709"/>
        <v>0</v>
      </c>
      <c r="ASN103" s="450">
        <f t="shared" si="6709"/>
        <v>0</v>
      </c>
      <c r="ASO103" s="462">
        <f t="shared" si="6709"/>
        <v>0</v>
      </c>
      <c r="ASP103" s="451">
        <f t="shared" si="6709"/>
        <v>0</v>
      </c>
      <c r="ASR103" s="457">
        <f t="shared" ref="ASR103:ATE103" si="6710">SUM(ASR104:ASR106)</f>
        <v>0</v>
      </c>
      <c r="ASS103" s="450">
        <f t="shared" si="6710"/>
        <v>0</v>
      </c>
      <c r="AST103" s="450">
        <f t="shared" si="6710"/>
        <v>0</v>
      </c>
      <c r="ASU103" s="450">
        <f t="shared" si="6710"/>
        <v>0</v>
      </c>
      <c r="ASV103" s="450">
        <f t="shared" si="6710"/>
        <v>0</v>
      </c>
      <c r="ASW103" s="450">
        <f t="shared" si="6710"/>
        <v>0</v>
      </c>
      <c r="ASX103" s="450">
        <f t="shared" si="6710"/>
        <v>0</v>
      </c>
      <c r="ASY103" s="450">
        <f t="shared" si="6710"/>
        <v>0</v>
      </c>
      <c r="ASZ103" s="450">
        <f t="shared" si="6710"/>
        <v>0</v>
      </c>
      <c r="ATA103" s="450">
        <f t="shared" si="6710"/>
        <v>0</v>
      </c>
      <c r="ATB103" s="450">
        <f t="shared" si="6710"/>
        <v>0</v>
      </c>
      <c r="ATC103" s="450">
        <f t="shared" si="6710"/>
        <v>0</v>
      </c>
      <c r="ATD103" s="462">
        <f t="shared" si="6710"/>
        <v>0</v>
      </c>
      <c r="ATE103" s="451">
        <f t="shared" si="6710"/>
        <v>0</v>
      </c>
      <c r="ATG103" s="457">
        <f t="shared" ref="ATG103:ATT103" si="6711">SUM(ATG104:ATG106)</f>
        <v>0</v>
      </c>
      <c r="ATH103" s="450">
        <f t="shared" si="6711"/>
        <v>0</v>
      </c>
      <c r="ATI103" s="450">
        <f t="shared" si="6711"/>
        <v>0</v>
      </c>
      <c r="ATJ103" s="450">
        <f t="shared" si="6711"/>
        <v>0</v>
      </c>
      <c r="ATK103" s="450">
        <f t="shared" si="6711"/>
        <v>0</v>
      </c>
      <c r="ATL103" s="450">
        <f t="shared" si="6711"/>
        <v>0</v>
      </c>
      <c r="ATM103" s="450">
        <f t="shared" si="6711"/>
        <v>0</v>
      </c>
      <c r="ATN103" s="450">
        <f t="shared" si="6711"/>
        <v>0</v>
      </c>
      <c r="ATO103" s="450">
        <f t="shared" si="6711"/>
        <v>0</v>
      </c>
      <c r="ATP103" s="450">
        <f t="shared" si="6711"/>
        <v>0</v>
      </c>
      <c r="ATQ103" s="450">
        <f t="shared" si="6711"/>
        <v>0</v>
      </c>
      <c r="ATR103" s="450">
        <f t="shared" si="6711"/>
        <v>0</v>
      </c>
      <c r="ATS103" s="462">
        <f t="shared" si="6711"/>
        <v>0</v>
      </c>
      <c r="ATT103" s="451">
        <f t="shared" si="6711"/>
        <v>0</v>
      </c>
      <c r="ATV103" s="457">
        <f t="shared" ref="ATV103:AUI103" si="6712">SUM(ATV104:ATV106)</f>
        <v>0</v>
      </c>
      <c r="ATW103" s="450">
        <f t="shared" si="6712"/>
        <v>0</v>
      </c>
      <c r="ATX103" s="450">
        <f t="shared" si="6712"/>
        <v>0</v>
      </c>
      <c r="ATY103" s="450">
        <f t="shared" si="6712"/>
        <v>0</v>
      </c>
      <c r="ATZ103" s="450">
        <f t="shared" si="6712"/>
        <v>0</v>
      </c>
      <c r="AUA103" s="450">
        <f t="shared" si="6712"/>
        <v>0</v>
      </c>
      <c r="AUB103" s="450">
        <f t="shared" si="6712"/>
        <v>0</v>
      </c>
      <c r="AUC103" s="450">
        <f t="shared" si="6712"/>
        <v>0</v>
      </c>
      <c r="AUD103" s="450">
        <f t="shared" si="6712"/>
        <v>0</v>
      </c>
      <c r="AUE103" s="450">
        <f t="shared" si="6712"/>
        <v>0</v>
      </c>
      <c r="AUF103" s="450">
        <f t="shared" si="6712"/>
        <v>0</v>
      </c>
      <c r="AUG103" s="450">
        <f t="shared" si="6712"/>
        <v>0</v>
      </c>
      <c r="AUH103" s="462">
        <f t="shared" si="6712"/>
        <v>0</v>
      </c>
      <c r="AUI103" s="451">
        <f t="shared" si="6712"/>
        <v>0</v>
      </c>
      <c r="AUK103" s="457">
        <f t="shared" ref="AUK103:AUX103" si="6713">SUM(AUK104:AUK106)</f>
        <v>0</v>
      </c>
      <c r="AUL103" s="450">
        <f t="shared" si="6713"/>
        <v>0</v>
      </c>
      <c r="AUM103" s="450">
        <f t="shared" si="6713"/>
        <v>0</v>
      </c>
      <c r="AUN103" s="450">
        <f t="shared" si="6713"/>
        <v>0</v>
      </c>
      <c r="AUO103" s="450">
        <f t="shared" si="6713"/>
        <v>0</v>
      </c>
      <c r="AUP103" s="450">
        <f t="shared" si="6713"/>
        <v>0</v>
      </c>
      <c r="AUQ103" s="450">
        <f t="shared" si="6713"/>
        <v>0</v>
      </c>
      <c r="AUR103" s="450">
        <f t="shared" si="6713"/>
        <v>0</v>
      </c>
      <c r="AUS103" s="450">
        <f t="shared" si="6713"/>
        <v>0</v>
      </c>
      <c r="AUT103" s="450">
        <f t="shared" si="6713"/>
        <v>0</v>
      </c>
      <c r="AUU103" s="450">
        <f t="shared" si="6713"/>
        <v>0</v>
      </c>
      <c r="AUV103" s="450">
        <f t="shared" si="6713"/>
        <v>0</v>
      </c>
      <c r="AUW103" s="462">
        <f t="shared" si="6713"/>
        <v>0</v>
      </c>
      <c r="AUX103" s="451">
        <f t="shared" si="6713"/>
        <v>0</v>
      </c>
      <c r="AUZ103" s="457">
        <f t="shared" ref="AUZ103:AVM103" si="6714">SUM(AUZ104:AUZ106)</f>
        <v>0</v>
      </c>
      <c r="AVA103" s="450">
        <f t="shared" si="6714"/>
        <v>0</v>
      </c>
      <c r="AVB103" s="450">
        <f t="shared" si="6714"/>
        <v>0</v>
      </c>
      <c r="AVC103" s="450">
        <f t="shared" si="6714"/>
        <v>0</v>
      </c>
      <c r="AVD103" s="450">
        <f t="shared" si="6714"/>
        <v>0</v>
      </c>
      <c r="AVE103" s="450">
        <f t="shared" si="6714"/>
        <v>0</v>
      </c>
      <c r="AVF103" s="450">
        <f t="shared" si="6714"/>
        <v>0</v>
      </c>
      <c r="AVG103" s="450">
        <f t="shared" si="6714"/>
        <v>0</v>
      </c>
      <c r="AVH103" s="450">
        <f t="shared" si="6714"/>
        <v>0</v>
      </c>
      <c r="AVI103" s="450">
        <f t="shared" si="6714"/>
        <v>0</v>
      </c>
      <c r="AVJ103" s="450">
        <f t="shared" si="6714"/>
        <v>0</v>
      </c>
      <c r="AVK103" s="450">
        <f t="shared" si="6714"/>
        <v>0</v>
      </c>
      <c r="AVL103" s="462">
        <f t="shared" si="6714"/>
        <v>0</v>
      </c>
      <c r="AVM103" s="451">
        <f t="shared" si="6714"/>
        <v>0</v>
      </c>
      <c r="AVO103" s="457">
        <f t="shared" ref="AVO103:AWB103" si="6715">SUM(AVO104:AVO106)</f>
        <v>0</v>
      </c>
      <c r="AVP103" s="450">
        <f t="shared" si="6715"/>
        <v>0</v>
      </c>
      <c r="AVQ103" s="450">
        <f t="shared" si="6715"/>
        <v>0</v>
      </c>
      <c r="AVR103" s="450">
        <f t="shared" si="6715"/>
        <v>0</v>
      </c>
      <c r="AVS103" s="450">
        <f t="shared" si="6715"/>
        <v>0</v>
      </c>
      <c r="AVT103" s="450">
        <f t="shared" si="6715"/>
        <v>0</v>
      </c>
      <c r="AVU103" s="450">
        <f t="shared" si="6715"/>
        <v>0</v>
      </c>
      <c r="AVV103" s="450">
        <f t="shared" si="6715"/>
        <v>0</v>
      </c>
      <c r="AVW103" s="450">
        <f t="shared" si="6715"/>
        <v>0</v>
      </c>
      <c r="AVX103" s="450">
        <f t="shared" si="6715"/>
        <v>0</v>
      </c>
      <c r="AVY103" s="450">
        <f t="shared" si="6715"/>
        <v>0</v>
      </c>
      <c r="AVZ103" s="450">
        <f t="shared" si="6715"/>
        <v>0</v>
      </c>
      <c r="AWA103" s="462">
        <f t="shared" si="6715"/>
        <v>0</v>
      </c>
      <c r="AWB103" s="451">
        <f t="shared" si="6715"/>
        <v>0</v>
      </c>
      <c r="AWD103" s="457">
        <f t="shared" ref="AWD103:AWQ103" si="6716">SUM(AWD104:AWD106)</f>
        <v>0</v>
      </c>
      <c r="AWE103" s="450">
        <f t="shared" si="6716"/>
        <v>0</v>
      </c>
      <c r="AWF103" s="450">
        <f t="shared" si="6716"/>
        <v>0</v>
      </c>
      <c r="AWG103" s="450">
        <f t="shared" si="6716"/>
        <v>0</v>
      </c>
      <c r="AWH103" s="450">
        <f t="shared" si="6716"/>
        <v>0</v>
      </c>
      <c r="AWI103" s="450">
        <f t="shared" si="6716"/>
        <v>0</v>
      </c>
      <c r="AWJ103" s="450">
        <f t="shared" si="6716"/>
        <v>0</v>
      </c>
      <c r="AWK103" s="450">
        <f t="shared" si="6716"/>
        <v>0</v>
      </c>
      <c r="AWL103" s="450">
        <f t="shared" si="6716"/>
        <v>0</v>
      </c>
      <c r="AWM103" s="450">
        <f t="shared" si="6716"/>
        <v>0</v>
      </c>
      <c r="AWN103" s="450">
        <f t="shared" si="6716"/>
        <v>0</v>
      </c>
      <c r="AWO103" s="450">
        <f t="shared" si="6716"/>
        <v>0</v>
      </c>
      <c r="AWP103" s="462">
        <f t="shared" si="6716"/>
        <v>0</v>
      </c>
      <c r="AWQ103" s="451">
        <f t="shared" si="6716"/>
        <v>0</v>
      </c>
      <c r="AWS103" s="457">
        <f t="shared" ref="AWS103:AXF103" si="6717">SUM(AWS104:AWS106)</f>
        <v>0</v>
      </c>
      <c r="AWT103" s="450">
        <f t="shared" si="6717"/>
        <v>0</v>
      </c>
      <c r="AWU103" s="450">
        <f t="shared" si="6717"/>
        <v>0</v>
      </c>
      <c r="AWV103" s="450">
        <f t="shared" si="6717"/>
        <v>0</v>
      </c>
      <c r="AWW103" s="450">
        <f t="shared" si="6717"/>
        <v>0</v>
      </c>
      <c r="AWX103" s="450">
        <f t="shared" si="6717"/>
        <v>0</v>
      </c>
      <c r="AWY103" s="450">
        <f t="shared" si="6717"/>
        <v>0</v>
      </c>
      <c r="AWZ103" s="450">
        <f t="shared" si="6717"/>
        <v>0</v>
      </c>
      <c r="AXA103" s="450">
        <f t="shared" si="6717"/>
        <v>0</v>
      </c>
      <c r="AXB103" s="450">
        <f t="shared" si="6717"/>
        <v>0</v>
      </c>
      <c r="AXC103" s="450">
        <f t="shared" si="6717"/>
        <v>0</v>
      </c>
      <c r="AXD103" s="450">
        <f t="shared" si="6717"/>
        <v>0</v>
      </c>
      <c r="AXE103" s="462">
        <f t="shared" si="6717"/>
        <v>0</v>
      </c>
      <c r="AXF103" s="451">
        <f t="shared" si="6717"/>
        <v>0</v>
      </c>
      <c r="AXH103" s="457">
        <f t="shared" ref="AXH103:AXU103" si="6718">SUM(AXH104:AXH106)</f>
        <v>0</v>
      </c>
      <c r="AXI103" s="450">
        <f t="shared" si="6718"/>
        <v>0</v>
      </c>
      <c r="AXJ103" s="450">
        <f t="shared" si="6718"/>
        <v>0</v>
      </c>
      <c r="AXK103" s="450">
        <f t="shared" si="6718"/>
        <v>0</v>
      </c>
      <c r="AXL103" s="450">
        <f t="shared" si="6718"/>
        <v>0</v>
      </c>
      <c r="AXM103" s="450">
        <f t="shared" si="6718"/>
        <v>0</v>
      </c>
      <c r="AXN103" s="450">
        <f t="shared" si="6718"/>
        <v>0</v>
      </c>
      <c r="AXO103" s="450">
        <f t="shared" si="6718"/>
        <v>0</v>
      </c>
      <c r="AXP103" s="450">
        <f t="shared" si="6718"/>
        <v>0</v>
      </c>
      <c r="AXQ103" s="450">
        <f t="shared" si="6718"/>
        <v>0</v>
      </c>
      <c r="AXR103" s="450">
        <f t="shared" si="6718"/>
        <v>0</v>
      </c>
      <c r="AXS103" s="450">
        <f t="shared" si="6718"/>
        <v>0</v>
      </c>
      <c r="AXT103" s="462">
        <f t="shared" si="6718"/>
        <v>0</v>
      </c>
      <c r="AXU103" s="451">
        <f t="shared" si="6718"/>
        <v>0</v>
      </c>
      <c r="AXW103" s="457">
        <f t="shared" ref="AXW103:AYJ103" si="6719">SUM(AXW104:AXW106)</f>
        <v>0</v>
      </c>
      <c r="AXX103" s="450">
        <f t="shared" si="6719"/>
        <v>0</v>
      </c>
      <c r="AXY103" s="450">
        <f t="shared" si="6719"/>
        <v>0</v>
      </c>
      <c r="AXZ103" s="450">
        <f t="shared" si="6719"/>
        <v>0</v>
      </c>
      <c r="AYA103" s="450">
        <f t="shared" si="6719"/>
        <v>0</v>
      </c>
      <c r="AYB103" s="450">
        <f t="shared" si="6719"/>
        <v>0</v>
      </c>
      <c r="AYC103" s="450">
        <f t="shared" si="6719"/>
        <v>0</v>
      </c>
      <c r="AYD103" s="450">
        <f t="shared" si="6719"/>
        <v>0</v>
      </c>
      <c r="AYE103" s="450">
        <f t="shared" si="6719"/>
        <v>0</v>
      </c>
      <c r="AYF103" s="450">
        <f t="shared" si="6719"/>
        <v>0</v>
      </c>
      <c r="AYG103" s="450">
        <f t="shared" si="6719"/>
        <v>0</v>
      </c>
      <c r="AYH103" s="450">
        <f t="shared" si="6719"/>
        <v>0</v>
      </c>
      <c r="AYI103" s="462">
        <f t="shared" si="6719"/>
        <v>0</v>
      </c>
      <c r="AYJ103" s="451">
        <f t="shared" si="6719"/>
        <v>0</v>
      </c>
      <c r="AYL103" s="457">
        <f t="shared" ref="AYL103:AYY103" si="6720">SUM(AYL104:AYL106)</f>
        <v>0</v>
      </c>
      <c r="AYM103" s="450">
        <f t="shared" si="6720"/>
        <v>0</v>
      </c>
      <c r="AYN103" s="450">
        <f t="shared" si="6720"/>
        <v>0</v>
      </c>
      <c r="AYO103" s="450">
        <f t="shared" si="6720"/>
        <v>0</v>
      </c>
      <c r="AYP103" s="450">
        <f t="shared" si="6720"/>
        <v>0</v>
      </c>
      <c r="AYQ103" s="450">
        <f t="shared" si="6720"/>
        <v>0</v>
      </c>
      <c r="AYR103" s="450">
        <f t="shared" si="6720"/>
        <v>0</v>
      </c>
      <c r="AYS103" s="450">
        <f t="shared" si="6720"/>
        <v>0</v>
      </c>
      <c r="AYT103" s="450">
        <f t="shared" si="6720"/>
        <v>0</v>
      </c>
      <c r="AYU103" s="450">
        <f t="shared" si="6720"/>
        <v>0</v>
      </c>
      <c r="AYV103" s="450">
        <f t="shared" si="6720"/>
        <v>0</v>
      </c>
      <c r="AYW103" s="450">
        <f t="shared" si="6720"/>
        <v>0</v>
      </c>
      <c r="AYX103" s="462">
        <f t="shared" si="6720"/>
        <v>0</v>
      </c>
      <c r="AYY103" s="451">
        <f t="shared" si="6720"/>
        <v>0</v>
      </c>
      <c r="AZA103" s="457">
        <f t="shared" ref="AZA103:AZN103" si="6721">SUM(AZA104:AZA106)</f>
        <v>0</v>
      </c>
      <c r="AZB103" s="450">
        <f t="shared" si="6721"/>
        <v>0</v>
      </c>
      <c r="AZC103" s="450">
        <f t="shared" si="6721"/>
        <v>0</v>
      </c>
      <c r="AZD103" s="450">
        <f t="shared" si="6721"/>
        <v>0</v>
      </c>
      <c r="AZE103" s="450">
        <f t="shared" si="6721"/>
        <v>0</v>
      </c>
      <c r="AZF103" s="450">
        <f t="shared" si="6721"/>
        <v>0</v>
      </c>
      <c r="AZG103" s="450">
        <f t="shared" si="6721"/>
        <v>0</v>
      </c>
      <c r="AZH103" s="450">
        <f t="shared" si="6721"/>
        <v>0</v>
      </c>
      <c r="AZI103" s="450">
        <f t="shared" si="6721"/>
        <v>0</v>
      </c>
      <c r="AZJ103" s="450">
        <f t="shared" si="6721"/>
        <v>0</v>
      </c>
      <c r="AZK103" s="450">
        <f t="shared" si="6721"/>
        <v>0</v>
      </c>
      <c r="AZL103" s="450">
        <f t="shared" si="6721"/>
        <v>0</v>
      </c>
      <c r="AZM103" s="462">
        <f t="shared" si="6721"/>
        <v>0</v>
      </c>
      <c r="AZN103" s="451">
        <f t="shared" si="6721"/>
        <v>0</v>
      </c>
      <c r="AZP103" s="457">
        <f t="shared" ref="AZP103:BAC103" si="6722">SUM(AZP104:AZP106)</f>
        <v>0</v>
      </c>
      <c r="AZQ103" s="450">
        <f t="shared" si="6722"/>
        <v>0</v>
      </c>
      <c r="AZR103" s="450">
        <f t="shared" si="6722"/>
        <v>0</v>
      </c>
      <c r="AZS103" s="450">
        <f t="shared" si="6722"/>
        <v>0</v>
      </c>
      <c r="AZT103" s="450">
        <f t="shared" si="6722"/>
        <v>0</v>
      </c>
      <c r="AZU103" s="450">
        <f t="shared" si="6722"/>
        <v>0</v>
      </c>
      <c r="AZV103" s="450">
        <f t="shared" si="6722"/>
        <v>0</v>
      </c>
      <c r="AZW103" s="450">
        <f t="shared" si="6722"/>
        <v>0</v>
      </c>
      <c r="AZX103" s="450">
        <f t="shared" si="6722"/>
        <v>0</v>
      </c>
      <c r="AZY103" s="450">
        <f t="shared" si="6722"/>
        <v>0</v>
      </c>
      <c r="AZZ103" s="450">
        <f t="shared" si="6722"/>
        <v>0</v>
      </c>
      <c r="BAA103" s="450">
        <f t="shared" si="6722"/>
        <v>0</v>
      </c>
      <c r="BAB103" s="462">
        <f t="shared" si="6722"/>
        <v>0</v>
      </c>
      <c r="BAC103" s="451">
        <f t="shared" si="6722"/>
        <v>0</v>
      </c>
      <c r="BAE103" s="457">
        <f t="shared" ref="BAE103:BAR103" si="6723">SUM(BAE104:BAE106)</f>
        <v>0</v>
      </c>
      <c r="BAF103" s="450">
        <f t="shared" si="6723"/>
        <v>0</v>
      </c>
      <c r="BAG103" s="450">
        <f t="shared" si="6723"/>
        <v>0</v>
      </c>
      <c r="BAH103" s="450">
        <f t="shared" si="6723"/>
        <v>0</v>
      </c>
      <c r="BAI103" s="450">
        <f t="shared" si="6723"/>
        <v>0</v>
      </c>
      <c r="BAJ103" s="450">
        <f t="shared" si="6723"/>
        <v>0</v>
      </c>
      <c r="BAK103" s="450">
        <f t="shared" si="6723"/>
        <v>0</v>
      </c>
      <c r="BAL103" s="450">
        <f t="shared" si="6723"/>
        <v>0</v>
      </c>
      <c r="BAM103" s="450">
        <f t="shared" si="6723"/>
        <v>0</v>
      </c>
      <c r="BAN103" s="450">
        <f t="shared" si="6723"/>
        <v>0</v>
      </c>
      <c r="BAO103" s="450">
        <f t="shared" si="6723"/>
        <v>0</v>
      </c>
      <c r="BAP103" s="450">
        <f t="shared" si="6723"/>
        <v>0</v>
      </c>
      <c r="BAQ103" s="462">
        <f t="shared" si="6723"/>
        <v>0</v>
      </c>
      <c r="BAR103" s="451">
        <f t="shared" si="6723"/>
        <v>0</v>
      </c>
      <c r="BAT103" s="457">
        <f t="shared" ref="BAT103:BBG103" si="6724">SUM(BAT104:BAT106)</f>
        <v>0</v>
      </c>
      <c r="BAU103" s="450">
        <f t="shared" si="6724"/>
        <v>0</v>
      </c>
      <c r="BAV103" s="450">
        <f t="shared" si="6724"/>
        <v>0</v>
      </c>
      <c r="BAW103" s="450">
        <f t="shared" si="6724"/>
        <v>0</v>
      </c>
      <c r="BAX103" s="450">
        <f t="shared" si="6724"/>
        <v>0</v>
      </c>
      <c r="BAY103" s="450">
        <f t="shared" si="6724"/>
        <v>0</v>
      </c>
      <c r="BAZ103" s="450">
        <f t="shared" si="6724"/>
        <v>0</v>
      </c>
      <c r="BBA103" s="450">
        <f t="shared" si="6724"/>
        <v>0</v>
      </c>
      <c r="BBB103" s="450">
        <f t="shared" si="6724"/>
        <v>0</v>
      </c>
      <c r="BBC103" s="450">
        <f t="shared" si="6724"/>
        <v>0</v>
      </c>
      <c r="BBD103" s="450">
        <f t="shared" si="6724"/>
        <v>0</v>
      </c>
      <c r="BBE103" s="450">
        <f t="shared" si="6724"/>
        <v>0</v>
      </c>
      <c r="BBF103" s="462">
        <f t="shared" si="6724"/>
        <v>0</v>
      </c>
      <c r="BBG103" s="451">
        <f t="shared" si="6724"/>
        <v>0</v>
      </c>
      <c r="BBI103" s="457">
        <f t="shared" ref="BBI103:BBV103" si="6725">SUM(BBI104:BBI106)</f>
        <v>0</v>
      </c>
      <c r="BBJ103" s="450">
        <f t="shared" si="6725"/>
        <v>0</v>
      </c>
      <c r="BBK103" s="450">
        <f t="shared" si="6725"/>
        <v>0</v>
      </c>
      <c r="BBL103" s="450">
        <f t="shared" si="6725"/>
        <v>0</v>
      </c>
      <c r="BBM103" s="450">
        <f t="shared" si="6725"/>
        <v>0</v>
      </c>
      <c r="BBN103" s="450">
        <f t="shared" si="6725"/>
        <v>0</v>
      </c>
      <c r="BBO103" s="450">
        <f t="shared" si="6725"/>
        <v>0</v>
      </c>
      <c r="BBP103" s="450">
        <f t="shared" si="6725"/>
        <v>0</v>
      </c>
      <c r="BBQ103" s="450">
        <f t="shared" si="6725"/>
        <v>0</v>
      </c>
      <c r="BBR103" s="450">
        <f t="shared" si="6725"/>
        <v>0</v>
      </c>
      <c r="BBS103" s="450">
        <f t="shared" si="6725"/>
        <v>0</v>
      </c>
      <c r="BBT103" s="450">
        <f t="shared" si="6725"/>
        <v>0</v>
      </c>
      <c r="BBU103" s="462">
        <f t="shared" si="6725"/>
        <v>0</v>
      </c>
      <c r="BBV103" s="451">
        <f t="shared" si="6725"/>
        <v>0</v>
      </c>
      <c r="BBX103" s="457">
        <f t="shared" ref="BBX103:BCK103" si="6726">SUM(BBX104:BBX106)</f>
        <v>0</v>
      </c>
      <c r="BBY103" s="450">
        <f t="shared" si="6726"/>
        <v>0</v>
      </c>
      <c r="BBZ103" s="450">
        <f t="shared" si="6726"/>
        <v>0</v>
      </c>
      <c r="BCA103" s="450">
        <f t="shared" si="6726"/>
        <v>0</v>
      </c>
      <c r="BCB103" s="450">
        <f t="shared" si="6726"/>
        <v>0</v>
      </c>
      <c r="BCC103" s="450">
        <f t="shared" si="6726"/>
        <v>0</v>
      </c>
      <c r="BCD103" s="450">
        <f t="shared" si="6726"/>
        <v>0</v>
      </c>
      <c r="BCE103" s="450">
        <f t="shared" si="6726"/>
        <v>0</v>
      </c>
      <c r="BCF103" s="450">
        <f t="shared" si="6726"/>
        <v>0</v>
      </c>
      <c r="BCG103" s="450">
        <f t="shared" si="6726"/>
        <v>0</v>
      </c>
      <c r="BCH103" s="450">
        <f t="shared" si="6726"/>
        <v>0</v>
      </c>
      <c r="BCI103" s="450">
        <f t="shared" si="6726"/>
        <v>0</v>
      </c>
      <c r="BCJ103" s="462">
        <f t="shared" si="6726"/>
        <v>0</v>
      </c>
      <c r="BCK103" s="451">
        <f t="shared" si="6726"/>
        <v>0</v>
      </c>
      <c r="BCM103" s="457">
        <f t="shared" ref="BCM103:BCZ103" si="6727">SUM(BCM104:BCM106)</f>
        <v>0</v>
      </c>
      <c r="BCN103" s="450">
        <f t="shared" si="6727"/>
        <v>0</v>
      </c>
      <c r="BCO103" s="450">
        <f t="shared" si="6727"/>
        <v>0</v>
      </c>
      <c r="BCP103" s="450">
        <f t="shared" si="6727"/>
        <v>0</v>
      </c>
      <c r="BCQ103" s="450">
        <f t="shared" si="6727"/>
        <v>0</v>
      </c>
      <c r="BCR103" s="450">
        <f t="shared" si="6727"/>
        <v>0</v>
      </c>
      <c r="BCS103" s="450">
        <f t="shared" si="6727"/>
        <v>0</v>
      </c>
      <c r="BCT103" s="450">
        <f t="shared" si="6727"/>
        <v>0</v>
      </c>
      <c r="BCU103" s="450">
        <f t="shared" si="6727"/>
        <v>0</v>
      </c>
      <c r="BCV103" s="450">
        <f t="shared" si="6727"/>
        <v>0</v>
      </c>
      <c r="BCW103" s="450">
        <f t="shared" si="6727"/>
        <v>0</v>
      </c>
      <c r="BCX103" s="450">
        <f t="shared" si="6727"/>
        <v>0</v>
      </c>
      <c r="BCY103" s="462">
        <f t="shared" si="6727"/>
        <v>0</v>
      </c>
      <c r="BCZ103" s="451">
        <f t="shared" si="6727"/>
        <v>0</v>
      </c>
      <c r="BDB103" s="457">
        <f t="shared" ref="BDB103:BDO103" si="6728">SUM(BDB104:BDB106)</f>
        <v>0</v>
      </c>
      <c r="BDC103" s="450">
        <f t="shared" si="6728"/>
        <v>0</v>
      </c>
      <c r="BDD103" s="450">
        <f t="shared" si="6728"/>
        <v>0</v>
      </c>
      <c r="BDE103" s="450">
        <f t="shared" si="6728"/>
        <v>0</v>
      </c>
      <c r="BDF103" s="450">
        <f t="shared" si="6728"/>
        <v>0</v>
      </c>
      <c r="BDG103" s="450">
        <f t="shared" si="6728"/>
        <v>0</v>
      </c>
      <c r="BDH103" s="450">
        <f t="shared" si="6728"/>
        <v>0</v>
      </c>
      <c r="BDI103" s="450">
        <f t="shared" si="6728"/>
        <v>0</v>
      </c>
      <c r="BDJ103" s="450">
        <f t="shared" si="6728"/>
        <v>0</v>
      </c>
      <c r="BDK103" s="450">
        <f t="shared" si="6728"/>
        <v>0</v>
      </c>
      <c r="BDL103" s="450">
        <f t="shared" si="6728"/>
        <v>0</v>
      </c>
      <c r="BDM103" s="450">
        <f t="shared" si="6728"/>
        <v>0</v>
      </c>
      <c r="BDN103" s="462">
        <f t="shared" si="6728"/>
        <v>0</v>
      </c>
      <c r="BDO103" s="451">
        <f t="shared" si="6728"/>
        <v>0</v>
      </c>
      <c r="BDQ103" s="457">
        <f t="shared" ref="BDQ103:BED103" si="6729">SUM(BDQ104:BDQ106)</f>
        <v>0</v>
      </c>
      <c r="BDR103" s="450">
        <f t="shared" si="6729"/>
        <v>0</v>
      </c>
      <c r="BDS103" s="450">
        <f t="shared" si="6729"/>
        <v>0</v>
      </c>
      <c r="BDT103" s="450">
        <f t="shared" si="6729"/>
        <v>0</v>
      </c>
      <c r="BDU103" s="450">
        <f t="shared" si="6729"/>
        <v>0</v>
      </c>
      <c r="BDV103" s="450">
        <f t="shared" si="6729"/>
        <v>0</v>
      </c>
      <c r="BDW103" s="450">
        <f t="shared" si="6729"/>
        <v>0</v>
      </c>
      <c r="BDX103" s="450">
        <f t="shared" si="6729"/>
        <v>0</v>
      </c>
      <c r="BDY103" s="450">
        <f t="shared" si="6729"/>
        <v>0</v>
      </c>
      <c r="BDZ103" s="450">
        <f t="shared" si="6729"/>
        <v>0</v>
      </c>
      <c r="BEA103" s="450">
        <f t="shared" si="6729"/>
        <v>0</v>
      </c>
      <c r="BEB103" s="450">
        <f t="shared" si="6729"/>
        <v>0</v>
      </c>
      <c r="BEC103" s="462">
        <f t="shared" si="6729"/>
        <v>0</v>
      </c>
      <c r="BED103" s="451">
        <f t="shared" si="6729"/>
        <v>0</v>
      </c>
      <c r="BEF103" s="457">
        <f t="shared" ref="BEF103:BES103" si="6730">SUM(BEF104:BEF106)</f>
        <v>0</v>
      </c>
      <c r="BEG103" s="450">
        <f t="shared" si="6730"/>
        <v>0</v>
      </c>
      <c r="BEH103" s="450">
        <f t="shared" si="6730"/>
        <v>0</v>
      </c>
      <c r="BEI103" s="450">
        <f t="shared" si="6730"/>
        <v>0</v>
      </c>
      <c r="BEJ103" s="450">
        <f t="shared" si="6730"/>
        <v>0</v>
      </c>
      <c r="BEK103" s="450">
        <f t="shared" si="6730"/>
        <v>0</v>
      </c>
      <c r="BEL103" s="450">
        <f t="shared" si="6730"/>
        <v>0</v>
      </c>
      <c r="BEM103" s="450">
        <f t="shared" si="6730"/>
        <v>0</v>
      </c>
      <c r="BEN103" s="450">
        <f t="shared" si="6730"/>
        <v>0</v>
      </c>
      <c r="BEO103" s="450">
        <f t="shared" si="6730"/>
        <v>0</v>
      </c>
      <c r="BEP103" s="450">
        <f t="shared" si="6730"/>
        <v>0</v>
      </c>
      <c r="BEQ103" s="450">
        <f t="shared" si="6730"/>
        <v>0</v>
      </c>
      <c r="BER103" s="462">
        <f t="shared" si="6730"/>
        <v>0</v>
      </c>
      <c r="BES103" s="451">
        <f t="shared" si="6730"/>
        <v>0</v>
      </c>
      <c r="BEU103" s="457">
        <f t="shared" ref="BEU103:BFH103" si="6731">SUM(BEU104:BEU106)</f>
        <v>0</v>
      </c>
      <c r="BEV103" s="450">
        <f t="shared" si="6731"/>
        <v>0</v>
      </c>
      <c r="BEW103" s="450">
        <f t="shared" si="6731"/>
        <v>0</v>
      </c>
      <c r="BEX103" s="450">
        <f t="shared" si="6731"/>
        <v>0</v>
      </c>
      <c r="BEY103" s="450">
        <f t="shared" si="6731"/>
        <v>0</v>
      </c>
      <c r="BEZ103" s="450">
        <f t="shared" si="6731"/>
        <v>0</v>
      </c>
      <c r="BFA103" s="450">
        <f t="shared" si="6731"/>
        <v>0</v>
      </c>
      <c r="BFB103" s="450">
        <f t="shared" si="6731"/>
        <v>0</v>
      </c>
      <c r="BFC103" s="450">
        <f t="shared" si="6731"/>
        <v>0</v>
      </c>
      <c r="BFD103" s="450">
        <f t="shared" si="6731"/>
        <v>0</v>
      </c>
      <c r="BFE103" s="450">
        <f t="shared" si="6731"/>
        <v>0</v>
      </c>
      <c r="BFF103" s="450">
        <f t="shared" si="6731"/>
        <v>0</v>
      </c>
      <c r="BFG103" s="462">
        <f t="shared" si="6731"/>
        <v>0</v>
      </c>
      <c r="BFH103" s="451">
        <f t="shared" si="6731"/>
        <v>0</v>
      </c>
      <c r="BFJ103" s="457">
        <f t="shared" ref="BFJ103:BFW103" si="6732">SUM(BFJ104:BFJ106)</f>
        <v>0</v>
      </c>
      <c r="BFK103" s="450">
        <f t="shared" si="6732"/>
        <v>0</v>
      </c>
      <c r="BFL103" s="450">
        <f t="shared" si="6732"/>
        <v>0</v>
      </c>
      <c r="BFM103" s="450">
        <f t="shared" si="6732"/>
        <v>0</v>
      </c>
      <c r="BFN103" s="450">
        <f t="shared" si="6732"/>
        <v>0</v>
      </c>
      <c r="BFO103" s="450">
        <f t="shared" si="6732"/>
        <v>0</v>
      </c>
      <c r="BFP103" s="450">
        <f t="shared" si="6732"/>
        <v>0</v>
      </c>
      <c r="BFQ103" s="450">
        <f t="shared" si="6732"/>
        <v>0</v>
      </c>
      <c r="BFR103" s="450">
        <f t="shared" si="6732"/>
        <v>0</v>
      </c>
      <c r="BFS103" s="450">
        <f t="shared" si="6732"/>
        <v>0</v>
      </c>
      <c r="BFT103" s="450">
        <f t="shared" si="6732"/>
        <v>0</v>
      </c>
      <c r="BFU103" s="450">
        <f t="shared" si="6732"/>
        <v>0</v>
      </c>
      <c r="BFV103" s="462">
        <f t="shared" si="6732"/>
        <v>0</v>
      </c>
      <c r="BFW103" s="451">
        <f t="shared" si="6732"/>
        <v>0</v>
      </c>
      <c r="BFY103" s="457">
        <f t="shared" ref="BFY103:BGL103" si="6733">SUM(BFY104:BFY106)</f>
        <v>0</v>
      </c>
      <c r="BFZ103" s="450">
        <f t="shared" si="6733"/>
        <v>0</v>
      </c>
      <c r="BGA103" s="450">
        <f t="shared" si="6733"/>
        <v>0</v>
      </c>
      <c r="BGB103" s="450">
        <f t="shared" si="6733"/>
        <v>0</v>
      </c>
      <c r="BGC103" s="450">
        <f t="shared" si="6733"/>
        <v>0</v>
      </c>
      <c r="BGD103" s="450">
        <f t="shared" si="6733"/>
        <v>0</v>
      </c>
      <c r="BGE103" s="450">
        <f t="shared" si="6733"/>
        <v>0</v>
      </c>
      <c r="BGF103" s="450">
        <f t="shared" si="6733"/>
        <v>0</v>
      </c>
      <c r="BGG103" s="450">
        <f t="shared" si="6733"/>
        <v>0</v>
      </c>
      <c r="BGH103" s="450">
        <f t="shared" si="6733"/>
        <v>0</v>
      </c>
      <c r="BGI103" s="450">
        <f t="shared" si="6733"/>
        <v>0</v>
      </c>
      <c r="BGJ103" s="450">
        <f t="shared" si="6733"/>
        <v>0</v>
      </c>
      <c r="BGK103" s="462">
        <f t="shared" si="6733"/>
        <v>0</v>
      </c>
      <c r="BGL103" s="451">
        <f t="shared" si="6733"/>
        <v>0</v>
      </c>
      <c r="BGN103" s="457">
        <f t="shared" ref="BGN103:BHA103" si="6734">SUM(BGN104:BGN106)</f>
        <v>0</v>
      </c>
      <c r="BGO103" s="450">
        <f t="shared" si="6734"/>
        <v>0</v>
      </c>
      <c r="BGP103" s="450">
        <f t="shared" si="6734"/>
        <v>0</v>
      </c>
      <c r="BGQ103" s="450">
        <f t="shared" si="6734"/>
        <v>0</v>
      </c>
      <c r="BGR103" s="450">
        <f t="shared" si="6734"/>
        <v>0</v>
      </c>
      <c r="BGS103" s="450">
        <f t="shared" si="6734"/>
        <v>0</v>
      </c>
      <c r="BGT103" s="450">
        <f t="shared" si="6734"/>
        <v>0</v>
      </c>
      <c r="BGU103" s="450">
        <f t="shared" si="6734"/>
        <v>0</v>
      </c>
      <c r="BGV103" s="450">
        <f t="shared" si="6734"/>
        <v>0</v>
      </c>
      <c r="BGW103" s="450">
        <f t="shared" si="6734"/>
        <v>0</v>
      </c>
      <c r="BGX103" s="450">
        <f t="shared" si="6734"/>
        <v>0</v>
      </c>
      <c r="BGY103" s="450">
        <f t="shared" si="6734"/>
        <v>0</v>
      </c>
      <c r="BGZ103" s="462">
        <f t="shared" si="6734"/>
        <v>0</v>
      </c>
      <c r="BHA103" s="451">
        <f t="shared" si="6734"/>
        <v>0</v>
      </c>
      <c r="BHC103" s="457">
        <f t="shared" ref="BHC103:BHP103" si="6735">SUM(BHC104:BHC106)</f>
        <v>0</v>
      </c>
      <c r="BHD103" s="450">
        <f t="shared" si="6735"/>
        <v>0</v>
      </c>
      <c r="BHE103" s="450">
        <f t="shared" si="6735"/>
        <v>0</v>
      </c>
      <c r="BHF103" s="450">
        <f t="shared" si="6735"/>
        <v>0</v>
      </c>
      <c r="BHG103" s="450">
        <f t="shared" si="6735"/>
        <v>0</v>
      </c>
      <c r="BHH103" s="450">
        <f t="shared" si="6735"/>
        <v>0</v>
      </c>
      <c r="BHI103" s="450">
        <f t="shared" si="6735"/>
        <v>0</v>
      </c>
      <c r="BHJ103" s="450">
        <f t="shared" si="6735"/>
        <v>0</v>
      </c>
      <c r="BHK103" s="450">
        <f t="shared" si="6735"/>
        <v>0</v>
      </c>
      <c r="BHL103" s="450">
        <f t="shared" si="6735"/>
        <v>0</v>
      </c>
      <c r="BHM103" s="450">
        <f t="shared" si="6735"/>
        <v>0</v>
      </c>
      <c r="BHN103" s="450">
        <f t="shared" si="6735"/>
        <v>0</v>
      </c>
      <c r="BHO103" s="462">
        <f t="shared" si="6735"/>
        <v>0</v>
      </c>
      <c r="BHP103" s="451">
        <f t="shared" si="6735"/>
        <v>0</v>
      </c>
      <c r="BHR103" s="457">
        <f t="shared" ref="BHR103:BIE103" si="6736">SUM(BHR104:BHR106)</f>
        <v>0</v>
      </c>
      <c r="BHS103" s="450">
        <f t="shared" si="6736"/>
        <v>0</v>
      </c>
      <c r="BHT103" s="450">
        <f t="shared" si="6736"/>
        <v>0</v>
      </c>
      <c r="BHU103" s="450">
        <f t="shared" si="6736"/>
        <v>0</v>
      </c>
      <c r="BHV103" s="450">
        <f t="shared" si="6736"/>
        <v>0</v>
      </c>
      <c r="BHW103" s="450">
        <f t="shared" si="6736"/>
        <v>0</v>
      </c>
      <c r="BHX103" s="450">
        <f t="shared" si="6736"/>
        <v>0</v>
      </c>
      <c r="BHY103" s="450">
        <f t="shared" si="6736"/>
        <v>0</v>
      </c>
      <c r="BHZ103" s="450">
        <f t="shared" si="6736"/>
        <v>0</v>
      </c>
      <c r="BIA103" s="450">
        <f t="shared" si="6736"/>
        <v>0</v>
      </c>
      <c r="BIB103" s="450">
        <f t="shared" si="6736"/>
        <v>0</v>
      </c>
      <c r="BIC103" s="450">
        <f t="shared" si="6736"/>
        <v>0</v>
      </c>
      <c r="BID103" s="462">
        <f t="shared" si="6736"/>
        <v>0</v>
      </c>
      <c r="BIE103" s="451">
        <f t="shared" si="6736"/>
        <v>0</v>
      </c>
      <c r="BIG103" s="457">
        <f t="shared" ref="BIG103:BIT103" si="6737">SUM(BIG104:BIG106)</f>
        <v>0</v>
      </c>
      <c r="BIH103" s="450">
        <f t="shared" si="6737"/>
        <v>0</v>
      </c>
      <c r="BII103" s="450">
        <f t="shared" si="6737"/>
        <v>0</v>
      </c>
      <c r="BIJ103" s="450">
        <f t="shared" si="6737"/>
        <v>0</v>
      </c>
      <c r="BIK103" s="450">
        <f t="shared" si="6737"/>
        <v>0</v>
      </c>
      <c r="BIL103" s="450">
        <f t="shared" si="6737"/>
        <v>0</v>
      </c>
      <c r="BIM103" s="450">
        <f t="shared" si="6737"/>
        <v>0</v>
      </c>
      <c r="BIN103" s="450">
        <f t="shared" si="6737"/>
        <v>0</v>
      </c>
      <c r="BIO103" s="450">
        <f t="shared" si="6737"/>
        <v>0</v>
      </c>
      <c r="BIP103" s="450">
        <f t="shared" si="6737"/>
        <v>0</v>
      </c>
      <c r="BIQ103" s="450">
        <f t="shared" si="6737"/>
        <v>0</v>
      </c>
      <c r="BIR103" s="450">
        <f t="shared" si="6737"/>
        <v>0</v>
      </c>
      <c r="BIS103" s="462">
        <f t="shared" si="6737"/>
        <v>0</v>
      </c>
      <c r="BIT103" s="451">
        <f t="shared" si="6737"/>
        <v>0</v>
      </c>
      <c r="BIV103" s="457">
        <f t="shared" ref="BIV103:BJI103" si="6738">SUM(BIV104:BIV106)</f>
        <v>0</v>
      </c>
      <c r="BIW103" s="450">
        <f t="shared" si="6738"/>
        <v>0</v>
      </c>
      <c r="BIX103" s="450">
        <f t="shared" si="6738"/>
        <v>0</v>
      </c>
      <c r="BIY103" s="450">
        <f t="shared" si="6738"/>
        <v>0</v>
      </c>
      <c r="BIZ103" s="450">
        <f t="shared" si="6738"/>
        <v>0</v>
      </c>
      <c r="BJA103" s="450">
        <f t="shared" si="6738"/>
        <v>0</v>
      </c>
      <c r="BJB103" s="450">
        <f t="shared" si="6738"/>
        <v>0</v>
      </c>
      <c r="BJC103" s="450">
        <f t="shared" si="6738"/>
        <v>0</v>
      </c>
      <c r="BJD103" s="450">
        <f t="shared" si="6738"/>
        <v>0</v>
      </c>
      <c r="BJE103" s="450">
        <f t="shared" si="6738"/>
        <v>0</v>
      </c>
      <c r="BJF103" s="450">
        <f t="shared" si="6738"/>
        <v>0</v>
      </c>
      <c r="BJG103" s="450">
        <f t="shared" si="6738"/>
        <v>0</v>
      </c>
      <c r="BJH103" s="462">
        <f t="shared" si="6738"/>
        <v>0</v>
      </c>
      <c r="BJI103" s="451">
        <f t="shared" si="6738"/>
        <v>0</v>
      </c>
      <c r="BJK103" s="457">
        <f t="shared" ref="BJK103:BJX103" si="6739">SUM(BJK104:BJK106)</f>
        <v>0</v>
      </c>
      <c r="BJL103" s="450">
        <f t="shared" si="6739"/>
        <v>0</v>
      </c>
      <c r="BJM103" s="450">
        <f t="shared" si="6739"/>
        <v>0</v>
      </c>
      <c r="BJN103" s="450">
        <f t="shared" si="6739"/>
        <v>0</v>
      </c>
      <c r="BJO103" s="450">
        <f t="shared" si="6739"/>
        <v>0</v>
      </c>
      <c r="BJP103" s="450">
        <f t="shared" si="6739"/>
        <v>0</v>
      </c>
      <c r="BJQ103" s="450">
        <f t="shared" si="6739"/>
        <v>0</v>
      </c>
      <c r="BJR103" s="450">
        <f t="shared" si="6739"/>
        <v>0</v>
      </c>
      <c r="BJS103" s="450">
        <f t="shared" si="6739"/>
        <v>0</v>
      </c>
      <c r="BJT103" s="450">
        <f t="shared" si="6739"/>
        <v>0</v>
      </c>
      <c r="BJU103" s="450">
        <f t="shared" si="6739"/>
        <v>0</v>
      </c>
      <c r="BJV103" s="450">
        <f t="shared" si="6739"/>
        <v>0</v>
      </c>
      <c r="BJW103" s="462">
        <f t="shared" si="6739"/>
        <v>0</v>
      </c>
      <c r="BJX103" s="451">
        <f t="shared" si="6739"/>
        <v>0</v>
      </c>
      <c r="BJZ103" s="457">
        <f t="shared" ref="BJZ103:BKM103" si="6740">SUM(BJZ104:BJZ106)</f>
        <v>0</v>
      </c>
      <c r="BKA103" s="450">
        <f t="shared" si="6740"/>
        <v>0</v>
      </c>
      <c r="BKB103" s="450">
        <f t="shared" si="6740"/>
        <v>0</v>
      </c>
      <c r="BKC103" s="450">
        <f t="shared" si="6740"/>
        <v>0</v>
      </c>
      <c r="BKD103" s="450">
        <f t="shared" si="6740"/>
        <v>0</v>
      </c>
      <c r="BKE103" s="450">
        <f t="shared" si="6740"/>
        <v>0</v>
      </c>
      <c r="BKF103" s="450">
        <f t="shared" si="6740"/>
        <v>0</v>
      </c>
      <c r="BKG103" s="450">
        <f t="shared" si="6740"/>
        <v>0</v>
      </c>
      <c r="BKH103" s="450">
        <f t="shared" si="6740"/>
        <v>0</v>
      </c>
      <c r="BKI103" s="450">
        <f t="shared" si="6740"/>
        <v>0</v>
      </c>
      <c r="BKJ103" s="450">
        <f t="shared" si="6740"/>
        <v>0</v>
      </c>
      <c r="BKK103" s="450">
        <f t="shared" si="6740"/>
        <v>0</v>
      </c>
      <c r="BKL103" s="462">
        <f t="shared" si="6740"/>
        <v>0</v>
      </c>
      <c r="BKM103" s="451">
        <f t="shared" si="6740"/>
        <v>0</v>
      </c>
      <c r="BKO103" s="457">
        <f t="shared" ref="BKO103:BLB103" si="6741">SUM(BKO104:BKO106)</f>
        <v>0</v>
      </c>
      <c r="BKP103" s="450">
        <f t="shared" si="6741"/>
        <v>0</v>
      </c>
      <c r="BKQ103" s="450">
        <f t="shared" si="6741"/>
        <v>0</v>
      </c>
      <c r="BKR103" s="450">
        <f t="shared" si="6741"/>
        <v>0</v>
      </c>
      <c r="BKS103" s="450">
        <f t="shared" si="6741"/>
        <v>0</v>
      </c>
      <c r="BKT103" s="450">
        <f t="shared" si="6741"/>
        <v>0</v>
      </c>
      <c r="BKU103" s="450">
        <f t="shared" si="6741"/>
        <v>0</v>
      </c>
      <c r="BKV103" s="450">
        <f t="shared" si="6741"/>
        <v>0</v>
      </c>
      <c r="BKW103" s="450">
        <f t="shared" si="6741"/>
        <v>0</v>
      </c>
      <c r="BKX103" s="450">
        <f t="shared" si="6741"/>
        <v>0</v>
      </c>
      <c r="BKY103" s="450">
        <f t="shared" si="6741"/>
        <v>0</v>
      </c>
      <c r="BKZ103" s="450">
        <f t="shared" si="6741"/>
        <v>0</v>
      </c>
      <c r="BLA103" s="462">
        <f t="shared" si="6741"/>
        <v>0</v>
      </c>
      <c r="BLB103" s="451">
        <f t="shared" si="6741"/>
        <v>0</v>
      </c>
      <c r="BLD103" s="457">
        <f t="shared" ref="BLD103:BLQ103" si="6742">SUM(BLD104:BLD106)</f>
        <v>0</v>
      </c>
      <c r="BLE103" s="450">
        <f t="shared" si="6742"/>
        <v>0</v>
      </c>
      <c r="BLF103" s="450">
        <f t="shared" si="6742"/>
        <v>0</v>
      </c>
      <c r="BLG103" s="450">
        <f t="shared" si="6742"/>
        <v>0</v>
      </c>
      <c r="BLH103" s="450">
        <f t="shared" si="6742"/>
        <v>0</v>
      </c>
      <c r="BLI103" s="450">
        <f t="shared" si="6742"/>
        <v>0</v>
      </c>
      <c r="BLJ103" s="450">
        <f t="shared" si="6742"/>
        <v>0</v>
      </c>
      <c r="BLK103" s="450">
        <f t="shared" si="6742"/>
        <v>0</v>
      </c>
      <c r="BLL103" s="450">
        <f t="shared" si="6742"/>
        <v>0</v>
      </c>
      <c r="BLM103" s="450">
        <f t="shared" si="6742"/>
        <v>0</v>
      </c>
      <c r="BLN103" s="450">
        <f t="shared" si="6742"/>
        <v>0</v>
      </c>
      <c r="BLO103" s="450">
        <f t="shared" si="6742"/>
        <v>0</v>
      </c>
      <c r="BLP103" s="462">
        <f t="shared" si="6742"/>
        <v>0</v>
      </c>
      <c r="BLQ103" s="451">
        <f t="shared" si="6742"/>
        <v>0</v>
      </c>
      <c r="BLS103" s="457">
        <f t="shared" ref="BLS103:BMF103" si="6743">SUM(BLS104:BLS106)</f>
        <v>0</v>
      </c>
      <c r="BLT103" s="450">
        <f t="shared" si="6743"/>
        <v>0</v>
      </c>
      <c r="BLU103" s="450">
        <f t="shared" si="6743"/>
        <v>0</v>
      </c>
      <c r="BLV103" s="450">
        <f t="shared" si="6743"/>
        <v>0</v>
      </c>
      <c r="BLW103" s="450">
        <f t="shared" si="6743"/>
        <v>0</v>
      </c>
      <c r="BLX103" s="450">
        <f t="shared" si="6743"/>
        <v>0</v>
      </c>
      <c r="BLY103" s="450">
        <f t="shared" si="6743"/>
        <v>0</v>
      </c>
      <c r="BLZ103" s="450">
        <f t="shared" si="6743"/>
        <v>0</v>
      </c>
      <c r="BMA103" s="450">
        <f t="shared" si="6743"/>
        <v>0</v>
      </c>
      <c r="BMB103" s="450">
        <f t="shared" si="6743"/>
        <v>0</v>
      </c>
      <c r="BMC103" s="450">
        <f t="shared" si="6743"/>
        <v>0</v>
      </c>
      <c r="BMD103" s="450">
        <f t="shared" si="6743"/>
        <v>0</v>
      </c>
      <c r="BME103" s="462">
        <f t="shared" si="6743"/>
        <v>0</v>
      </c>
      <c r="BMF103" s="451">
        <f t="shared" si="6743"/>
        <v>0</v>
      </c>
      <c r="BMH103" s="457">
        <f t="shared" ref="BMH103:BMU103" si="6744">SUM(BMH104:BMH106)</f>
        <v>0</v>
      </c>
      <c r="BMI103" s="450">
        <f t="shared" si="6744"/>
        <v>0</v>
      </c>
      <c r="BMJ103" s="450">
        <f t="shared" si="6744"/>
        <v>0</v>
      </c>
      <c r="BMK103" s="450">
        <f t="shared" si="6744"/>
        <v>0</v>
      </c>
      <c r="BML103" s="450">
        <f t="shared" si="6744"/>
        <v>0</v>
      </c>
      <c r="BMM103" s="450">
        <f t="shared" si="6744"/>
        <v>0</v>
      </c>
      <c r="BMN103" s="450">
        <f t="shared" si="6744"/>
        <v>0</v>
      </c>
      <c r="BMO103" s="450">
        <f t="shared" si="6744"/>
        <v>0</v>
      </c>
      <c r="BMP103" s="450">
        <f t="shared" si="6744"/>
        <v>0</v>
      </c>
      <c r="BMQ103" s="450">
        <f t="shared" si="6744"/>
        <v>0</v>
      </c>
      <c r="BMR103" s="450">
        <f t="shared" si="6744"/>
        <v>0</v>
      </c>
      <c r="BMS103" s="450">
        <f t="shared" si="6744"/>
        <v>0</v>
      </c>
      <c r="BMT103" s="462">
        <f t="shared" si="6744"/>
        <v>0</v>
      </c>
      <c r="BMU103" s="451">
        <f t="shared" si="6744"/>
        <v>0</v>
      </c>
      <c r="BMW103" s="457">
        <f t="shared" ref="BMW103:BNJ103" si="6745">SUM(BMW104:BMW106)</f>
        <v>0</v>
      </c>
      <c r="BMX103" s="450">
        <f t="shared" si="6745"/>
        <v>0</v>
      </c>
      <c r="BMY103" s="450">
        <f t="shared" si="6745"/>
        <v>0</v>
      </c>
      <c r="BMZ103" s="450">
        <f t="shared" si="6745"/>
        <v>0</v>
      </c>
      <c r="BNA103" s="450">
        <f t="shared" si="6745"/>
        <v>0</v>
      </c>
      <c r="BNB103" s="450">
        <f t="shared" si="6745"/>
        <v>0</v>
      </c>
      <c r="BNC103" s="450">
        <f t="shared" si="6745"/>
        <v>0</v>
      </c>
      <c r="BND103" s="450">
        <f t="shared" si="6745"/>
        <v>0</v>
      </c>
      <c r="BNE103" s="450">
        <f t="shared" si="6745"/>
        <v>0</v>
      </c>
      <c r="BNF103" s="450">
        <f t="shared" si="6745"/>
        <v>0</v>
      </c>
      <c r="BNG103" s="450">
        <f t="shared" si="6745"/>
        <v>0</v>
      </c>
      <c r="BNH103" s="450">
        <f t="shared" si="6745"/>
        <v>0</v>
      </c>
      <c r="BNI103" s="462">
        <f t="shared" si="6745"/>
        <v>0</v>
      </c>
      <c r="BNJ103" s="451">
        <f t="shared" si="6745"/>
        <v>0</v>
      </c>
      <c r="BNL103" s="457">
        <f t="shared" ref="BNL103:BNY103" si="6746">SUM(BNL104:BNL106)</f>
        <v>0</v>
      </c>
      <c r="BNM103" s="450">
        <f t="shared" si="6746"/>
        <v>0</v>
      </c>
      <c r="BNN103" s="450">
        <f t="shared" si="6746"/>
        <v>0</v>
      </c>
      <c r="BNO103" s="450">
        <f t="shared" si="6746"/>
        <v>0</v>
      </c>
      <c r="BNP103" s="450">
        <f t="shared" si="6746"/>
        <v>0</v>
      </c>
      <c r="BNQ103" s="450">
        <f t="shared" si="6746"/>
        <v>0</v>
      </c>
      <c r="BNR103" s="450">
        <f t="shared" si="6746"/>
        <v>0</v>
      </c>
      <c r="BNS103" s="450">
        <f t="shared" si="6746"/>
        <v>0</v>
      </c>
      <c r="BNT103" s="450">
        <f t="shared" si="6746"/>
        <v>0</v>
      </c>
      <c r="BNU103" s="450">
        <f t="shared" si="6746"/>
        <v>0</v>
      </c>
      <c r="BNV103" s="450">
        <f t="shared" si="6746"/>
        <v>0</v>
      </c>
      <c r="BNW103" s="450">
        <f t="shared" si="6746"/>
        <v>0</v>
      </c>
      <c r="BNX103" s="462">
        <f t="shared" si="6746"/>
        <v>0</v>
      </c>
      <c r="BNY103" s="451">
        <f t="shared" si="6746"/>
        <v>0</v>
      </c>
      <c r="BOA103" s="457">
        <f t="shared" ref="BOA103:BON103" si="6747">SUM(BOA104:BOA106)</f>
        <v>0</v>
      </c>
      <c r="BOB103" s="450">
        <f t="shared" si="6747"/>
        <v>0</v>
      </c>
      <c r="BOC103" s="450">
        <f t="shared" si="6747"/>
        <v>0</v>
      </c>
      <c r="BOD103" s="450">
        <f t="shared" si="6747"/>
        <v>0</v>
      </c>
      <c r="BOE103" s="450">
        <f t="shared" si="6747"/>
        <v>0</v>
      </c>
      <c r="BOF103" s="450">
        <f t="shared" si="6747"/>
        <v>0</v>
      </c>
      <c r="BOG103" s="450">
        <f t="shared" si="6747"/>
        <v>0</v>
      </c>
      <c r="BOH103" s="450">
        <f t="shared" si="6747"/>
        <v>0</v>
      </c>
      <c r="BOI103" s="450">
        <f t="shared" si="6747"/>
        <v>0</v>
      </c>
      <c r="BOJ103" s="450">
        <f t="shared" si="6747"/>
        <v>0</v>
      </c>
      <c r="BOK103" s="450">
        <f t="shared" si="6747"/>
        <v>0</v>
      </c>
      <c r="BOL103" s="450">
        <f t="shared" si="6747"/>
        <v>0</v>
      </c>
      <c r="BOM103" s="462">
        <f t="shared" si="6747"/>
        <v>0</v>
      </c>
      <c r="BON103" s="451">
        <f t="shared" si="6747"/>
        <v>0</v>
      </c>
      <c r="BOP103" s="457">
        <f t="shared" ref="BOP103:BPC103" si="6748">SUM(BOP104:BOP106)</f>
        <v>0</v>
      </c>
      <c r="BOQ103" s="450">
        <f t="shared" si="6748"/>
        <v>0</v>
      </c>
      <c r="BOR103" s="450">
        <f t="shared" si="6748"/>
        <v>0</v>
      </c>
      <c r="BOS103" s="450">
        <f t="shared" si="6748"/>
        <v>0</v>
      </c>
      <c r="BOT103" s="450">
        <f t="shared" si="6748"/>
        <v>0</v>
      </c>
      <c r="BOU103" s="450">
        <f t="shared" si="6748"/>
        <v>0</v>
      </c>
      <c r="BOV103" s="450">
        <f t="shared" si="6748"/>
        <v>0</v>
      </c>
      <c r="BOW103" s="450">
        <f t="shared" si="6748"/>
        <v>0</v>
      </c>
      <c r="BOX103" s="450">
        <f t="shared" si="6748"/>
        <v>0</v>
      </c>
      <c r="BOY103" s="450">
        <f t="shared" si="6748"/>
        <v>0</v>
      </c>
      <c r="BOZ103" s="450">
        <f t="shared" si="6748"/>
        <v>0</v>
      </c>
      <c r="BPA103" s="450">
        <f t="shared" si="6748"/>
        <v>0</v>
      </c>
      <c r="BPB103" s="462">
        <f t="shared" si="6748"/>
        <v>0</v>
      </c>
      <c r="BPC103" s="451">
        <f t="shared" si="6748"/>
        <v>0</v>
      </c>
      <c r="BPE103" s="457">
        <f t="shared" ref="BPE103:BPR103" si="6749">SUM(BPE104:BPE106)</f>
        <v>0</v>
      </c>
      <c r="BPF103" s="450">
        <f t="shared" si="6749"/>
        <v>0</v>
      </c>
      <c r="BPG103" s="450">
        <f t="shared" si="6749"/>
        <v>0</v>
      </c>
      <c r="BPH103" s="450">
        <f t="shared" si="6749"/>
        <v>0</v>
      </c>
      <c r="BPI103" s="450">
        <f t="shared" si="6749"/>
        <v>0</v>
      </c>
      <c r="BPJ103" s="450">
        <f t="shared" si="6749"/>
        <v>0</v>
      </c>
      <c r="BPK103" s="450">
        <f t="shared" si="6749"/>
        <v>0</v>
      </c>
      <c r="BPL103" s="450">
        <f t="shared" si="6749"/>
        <v>0</v>
      </c>
      <c r="BPM103" s="450">
        <f t="shared" si="6749"/>
        <v>0</v>
      </c>
      <c r="BPN103" s="450">
        <f t="shared" si="6749"/>
        <v>0</v>
      </c>
      <c r="BPO103" s="450">
        <f t="shared" si="6749"/>
        <v>0</v>
      </c>
      <c r="BPP103" s="450">
        <f t="shared" si="6749"/>
        <v>0</v>
      </c>
      <c r="BPQ103" s="462">
        <f t="shared" si="6749"/>
        <v>0</v>
      </c>
      <c r="BPR103" s="451">
        <f t="shared" si="6749"/>
        <v>0</v>
      </c>
      <c r="BPT103" s="457">
        <f t="shared" ref="BPT103:BQG103" si="6750">SUM(BPT104:BPT106)</f>
        <v>0</v>
      </c>
      <c r="BPU103" s="450">
        <f t="shared" si="6750"/>
        <v>0</v>
      </c>
      <c r="BPV103" s="450">
        <f t="shared" si="6750"/>
        <v>0</v>
      </c>
      <c r="BPW103" s="450">
        <f t="shared" si="6750"/>
        <v>0</v>
      </c>
      <c r="BPX103" s="450">
        <f t="shared" si="6750"/>
        <v>0</v>
      </c>
      <c r="BPY103" s="450">
        <f t="shared" si="6750"/>
        <v>0</v>
      </c>
      <c r="BPZ103" s="450">
        <f t="shared" si="6750"/>
        <v>0</v>
      </c>
      <c r="BQA103" s="450">
        <f t="shared" si="6750"/>
        <v>0</v>
      </c>
      <c r="BQB103" s="450">
        <f t="shared" si="6750"/>
        <v>0</v>
      </c>
      <c r="BQC103" s="450">
        <f t="shared" si="6750"/>
        <v>0</v>
      </c>
      <c r="BQD103" s="450">
        <f t="shared" si="6750"/>
        <v>0</v>
      </c>
      <c r="BQE103" s="450">
        <f t="shared" si="6750"/>
        <v>0</v>
      </c>
      <c r="BQF103" s="462">
        <f t="shared" si="6750"/>
        <v>0</v>
      </c>
      <c r="BQG103" s="451">
        <f t="shared" si="6750"/>
        <v>0</v>
      </c>
      <c r="BQI103" s="457">
        <f t="shared" ref="BQI103:BQV103" si="6751">SUM(BQI104:BQI106)</f>
        <v>0</v>
      </c>
      <c r="BQJ103" s="450">
        <f t="shared" si="6751"/>
        <v>0</v>
      </c>
      <c r="BQK103" s="450">
        <f t="shared" si="6751"/>
        <v>0</v>
      </c>
      <c r="BQL103" s="450">
        <f t="shared" si="6751"/>
        <v>0</v>
      </c>
      <c r="BQM103" s="450">
        <f t="shared" si="6751"/>
        <v>0</v>
      </c>
      <c r="BQN103" s="450">
        <f t="shared" si="6751"/>
        <v>0</v>
      </c>
      <c r="BQO103" s="450">
        <f t="shared" si="6751"/>
        <v>0</v>
      </c>
      <c r="BQP103" s="450">
        <f t="shared" si="6751"/>
        <v>0</v>
      </c>
      <c r="BQQ103" s="450">
        <f t="shared" si="6751"/>
        <v>0</v>
      </c>
      <c r="BQR103" s="450">
        <f t="shared" si="6751"/>
        <v>0</v>
      </c>
      <c r="BQS103" s="450">
        <f t="shared" si="6751"/>
        <v>0</v>
      </c>
      <c r="BQT103" s="450">
        <f t="shared" si="6751"/>
        <v>0</v>
      </c>
      <c r="BQU103" s="462">
        <f t="shared" si="6751"/>
        <v>0</v>
      </c>
      <c r="BQV103" s="451">
        <f t="shared" si="6751"/>
        <v>0</v>
      </c>
      <c r="BQX103" s="457">
        <f t="shared" ref="BQX103:BRK103" si="6752">SUM(BQX104:BQX106)</f>
        <v>0</v>
      </c>
      <c r="BQY103" s="450">
        <f t="shared" si="6752"/>
        <v>0</v>
      </c>
      <c r="BQZ103" s="450">
        <f t="shared" si="6752"/>
        <v>0</v>
      </c>
      <c r="BRA103" s="450">
        <f t="shared" si="6752"/>
        <v>0</v>
      </c>
      <c r="BRB103" s="450">
        <f t="shared" si="6752"/>
        <v>0</v>
      </c>
      <c r="BRC103" s="450">
        <f t="shared" si="6752"/>
        <v>0</v>
      </c>
      <c r="BRD103" s="450">
        <f t="shared" si="6752"/>
        <v>0</v>
      </c>
      <c r="BRE103" s="450">
        <f t="shared" si="6752"/>
        <v>0</v>
      </c>
      <c r="BRF103" s="450">
        <f t="shared" si="6752"/>
        <v>0</v>
      </c>
      <c r="BRG103" s="450">
        <f t="shared" si="6752"/>
        <v>0</v>
      </c>
      <c r="BRH103" s="450">
        <f t="shared" si="6752"/>
        <v>0</v>
      </c>
      <c r="BRI103" s="450">
        <f t="shared" si="6752"/>
        <v>0</v>
      </c>
      <c r="BRJ103" s="462">
        <f t="shared" si="6752"/>
        <v>0</v>
      </c>
      <c r="BRK103" s="451">
        <f t="shared" si="6752"/>
        <v>0</v>
      </c>
      <c r="BRM103" s="457">
        <f t="shared" ref="BRM103:BRZ103" si="6753">SUM(BRM104:BRM106)</f>
        <v>0</v>
      </c>
      <c r="BRN103" s="450">
        <f t="shared" si="6753"/>
        <v>0</v>
      </c>
      <c r="BRO103" s="450">
        <f t="shared" si="6753"/>
        <v>0</v>
      </c>
      <c r="BRP103" s="450">
        <f t="shared" si="6753"/>
        <v>0</v>
      </c>
      <c r="BRQ103" s="450">
        <f t="shared" si="6753"/>
        <v>0</v>
      </c>
      <c r="BRR103" s="450">
        <f t="shared" si="6753"/>
        <v>0</v>
      </c>
      <c r="BRS103" s="450">
        <f t="shared" si="6753"/>
        <v>0</v>
      </c>
      <c r="BRT103" s="450">
        <f t="shared" si="6753"/>
        <v>0</v>
      </c>
      <c r="BRU103" s="450">
        <f t="shared" si="6753"/>
        <v>0</v>
      </c>
      <c r="BRV103" s="450">
        <f t="shared" si="6753"/>
        <v>0</v>
      </c>
      <c r="BRW103" s="450">
        <f t="shared" si="6753"/>
        <v>0</v>
      </c>
      <c r="BRX103" s="450">
        <f t="shared" si="6753"/>
        <v>0</v>
      </c>
      <c r="BRY103" s="462">
        <f t="shared" si="6753"/>
        <v>0</v>
      </c>
      <c r="BRZ103" s="451">
        <f t="shared" si="6753"/>
        <v>0</v>
      </c>
      <c r="BSB103" s="457">
        <f t="shared" ref="BSB103:BSO103" si="6754">SUM(BSB104:BSB106)</f>
        <v>0</v>
      </c>
      <c r="BSC103" s="450">
        <f t="shared" si="6754"/>
        <v>0</v>
      </c>
      <c r="BSD103" s="450">
        <f t="shared" si="6754"/>
        <v>0</v>
      </c>
      <c r="BSE103" s="450">
        <f t="shared" si="6754"/>
        <v>0</v>
      </c>
      <c r="BSF103" s="450">
        <f t="shared" si="6754"/>
        <v>0</v>
      </c>
      <c r="BSG103" s="450">
        <f t="shared" si="6754"/>
        <v>0</v>
      </c>
      <c r="BSH103" s="450">
        <f t="shared" si="6754"/>
        <v>0</v>
      </c>
      <c r="BSI103" s="450">
        <f t="shared" si="6754"/>
        <v>0</v>
      </c>
      <c r="BSJ103" s="450">
        <f t="shared" si="6754"/>
        <v>0</v>
      </c>
      <c r="BSK103" s="450">
        <f t="shared" si="6754"/>
        <v>0</v>
      </c>
      <c r="BSL103" s="450">
        <f t="shared" si="6754"/>
        <v>0</v>
      </c>
      <c r="BSM103" s="450">
        <f t="shared" si="6754"/>
        <v>0</v>
      </c>
      <c r="BSN103" s="462">
        <f t="shared" si="6754"/>
        <v>0</v>
      </c>
      <c r="BSO103" s="451">
        <f t="shared" si="6754"/>
        <v>0</v>
      </c>
      <c r="BSQ103" s="457">
        <f t="shared" ref="BSQ103:BTD103" si="6755">SUM(BSQ104:BSQ106)</f>
        <v>0</v>
      </c>
      <c r="BSR103" s="450">
        <f t="shared" si="6755"/>
        <v>0</v>
      </c>
      <c r="BSS103" s="450">
        <f t="shared" si="6755"/>
        <v>0</v>
      </c>
      <c r="BST103" s="450">
        <f t="shared" si="6755"/>
        <v>0</v>
      </c>
      <c r="BSU103" s="450">
        <f t="shared" si="6755"/>
        <v>0</v>
      </c>
      <c r="BSV103" s="450">
        <f t="shared" si="6755"/>
        <v>0</v>
      </c>
      <c r="BSW103" s="450">
        <f t="shared" si="6755"/>
        <v>0</v>
      </c>
      <c r="BSX103" s="450">
        <f t="shared" si="6755"/>
        <v>0</v>
      </c>
      <c r="BSY103" s="450">
        <f t="shared" si="6755"/>
        <v>0</v>
      </c>
      <c r="BSZ103" s="450">
        <f t="shared" si="6755"/>
        <v>0</v>
      </c>
      <c r="BTA103" s="450">
        <f t="shared" si="6755"/>
        <v>0</v>
      </c>
      <c r="BTB103" s="450">
        <f t="shared" si="6755"/>
        <v>0</v>
      </c>
      <c r="BTC103" s="462">
        <f t="shared" si="6755"/>
        <v>0</v>
      </c>
      <c r="BTD103" s="451">
        <f t="shared" si="6755"/>
        <v>0</v>
      </c>
      <c r="BTF103" s="457">
        <f t="shared" ref="BTF103:BTS103" si="6756">SUM(BTF104:BTF106)</f>
        <v>0</v>
      </c>
      <c r="BTG103" s="450">
        <f t="shared" si="6756"/>
        <v>0</v>
      </c>
      <c r="BTH103" s="450">
        <f t="shared" si="6756"/>
        <v>0</v>
      </c>
      <c r="BTI103" s="450">
        <f t="shared" si="6756"/>
        <v>0</v>
      </c>
      <c r="BTJ103" s="450">
        <f t="shared" si="6756"/>
        <v>0</v>
      </c>
      <c r="BTK103" s="450">
        <f t="shared" si="6756"/>
        <v>0</v>
      </c>
      <c r="BTL103" s="450">
        <f t="shared" si="6756"/>
        <v>0</v>
      </c>
      <c r="BTM103" s="450">
        <f t="shared" si="6756"/>
        <v>0</v>
      </c>
      <c r="BTN103" s="450">
        <f t="shared" si="6756"/>
        <v>0</v>
      </c>
      <c r="BTO103" s="450">
        <f t="shared" si="6756"/>
        <v>0</v>
      </c>
      <c r="BTP103" s="450">
        <f t="shared" si="6756"/>
        <v>0</v>
      </c>
      <c r="BTQ103" s="450">
        <f t="shared" si="6756"/>
        <v>0</v>
      </c>
      <c r="BTR103" s="462">
        <f t="shared" si="6756"/>
        <v>0</v>
      </c>
      <c r="BTS103" s="451">
        <f t="shared" si="6756"/>
        <v>0</v>
      </c>
      <c r="BTU103" s="457">
        <f t="shared" ref="BTU103:BUH103" si="6757">SUM(BTU104:BTU106)</f>
        <v>0</v>
      </c>
      <c r="BTV103" s="450">
        <f t="shared" si="6757"/>
        <v>0</v>
      </c>
      <c r="BTW103" s="450">
        <f t="shared" si="6757"/>
        <v>0</v>
      </c>
      <c r="BTX103" s="450">
        <f t="shared" si="6757"/>
        <v>0</v>
      </c>
      <c r="BTY103" s="450">
        <f t="shared" si="6757"/>
        <v>0</v>
      </c>
      <c r="BTZ103" s="450">
        <f t="shared" si="6757"/>
        <v>0</v>
      </c>
      <c r="BUA103" s="450">
        <f t="shared" si="6757"/>
        <v>0</v>
      </c>
      <c r="BUB103" s="450">
        <f t="shared" si="6757"/>
        <v>0</v>
      </c>
      <c r="BUC103" s="450">
        <f t="shared" si="6757"/>
        <v>0</v>
      </c>
      <c r="BUD103" s="450">
        <f t="shared" si="6757"/>
        <v>0</v>
      </c>
      <c r="BUE103" s="450">
        <f t="shared" si="6757"/>
        <v>0</v>
      </c>
      <c r="BUF103" s="450">
        <f t="shared" si="6757"/>
        <v>0</v>
      </c>
      <c r="BUG103" s="462">
        <f t="shared" si="6757"/>
        <v>0</v>
      </c>
      <c r="BUH103" s="451">
        <f t="shared" si="6757"/>
        <v>0</v>
      </c>
      <c r="BUJ103" s="457">
        <f t="shared" ref="BUJ103:BUW103" si="6758">SUM(BUJ104:BUJ106)</f>
        <v>0</v>
      </c>
      <c r="BUK103" s="450">
        <f t="shared" si="6758"/>
        <v>0</v>
      </c>
      <c r="BUL103" s="450">
        <f t="shared" si="6758"/>
        <v>0</v>
      </c>
      <c r="BUM103" s="450">
        <f t="shared" si="6758"/>
        <v>0</v>
      </c>
      <c r="BUN103" s="450">
        <f t="shared" si="6758"/>
        <v>0</v>
      </c>
      <c r="BUO103" s="450">
        <f t="shared" si="6758"/>
        <v>0</v>
      </c>
      <c r="BUP103" s="450">
        <f t="shared" si="6758"/>
        <v>0</v>
      </c>
      <c r="BUQ103" s="450">
        <f t="shared" si="6758"/>
        <v>0</v>
      </c>
      <c r="BUR103" s="450">
        <f t="shared" si="6758"/>
        <v>0</v>
      </c>
      <c r="BUS103" s="450">
        <f t="shared" si="6758"/>
        <v>0</v>
      </c>
      <c r="BUT103" s="450">
        <f t="shared" si="6758"/>
        <v>0</v>
      </c>
      <c r="BUU103" s="450">
        <f t="shared" si="6758"/>
        <v>0</v>
      </c>
      <c r="BUV103" s="462">
        <f t="shared" si="6758"/>
        <v>0</v>
      </c>
      <c r="BUW103" s="451">
        <f t="shared" si="6758"/>
        <v>0</v>
      </c>
      <c r="BUY103" s="457">
        <f t="shared" ref="BUY103:BVL103" si="6759">SUM(BUY104:BUY106)</f>
        <v>0</v>
      </c>
      <c r="BUZ103" s="450">
        <f t="shared" si="6759"/>
        <v>0</v>
      </c>
      <c r="BVA103" s="450">
        <f t="shared" si="6759"/>
        <v>0</v>
      </c>
      <c r="BVB103" s="450">
        <f t="shared" si="6759"/>
        <v>0</v>
      </c>
      <c r="BVC103" s="450">
        <f t="shared" si="6759"/>
        <v>0</v>
      </c>
      <c r="BVD103" s="450">
        <f t="shared" si="6759"/>
        <v>0</v>
      </c>
      <c r="BVE103" s="450">
        <f t="shared" si="6759"/>
        <v>0</v>
      </c>
      <c r="BVF103" s="450">
        <f t="shared" si="6759"/>
        <v>0</v>
      </c>
      <c r="BVG103" s="450">
        <f t="shared" si="6759"/>
        <v>0</v>
      </c>
      <c r="BVH103" s="450">
        <f t="shared" si="6759"/>
        <v>0</v>
      </c>
      <c r="BVI103" s="450">
        <f t="shared" si="6759"/>
        <v>0</v>
      </c>
      <c r="BVJ103" s="450">
        <f t="shared" si="6759"/>
        <v>0</v>
      </c>
      <c r="BVK103" s="462">
        <f t="shared" si="6759"/>
        <v>0</v>
      </c>
      <c r="BVL103" s="451">
        <f t="shared" si="6759"/>
        <v>0</v>
      </c>
      <c r="BVN103" s="457">
        <f t="shared" ref="BVN103:BWA103" si="6760">SUM(BVN104:BVN106)</f>
        <v>0</v>
      </c>
      <c r="BVO103" s="450">
        <f t="shared" si="6760"/>
        <v>0</v>
      </c>
      <c r="BVP103" s="450">
        <f t="shared" si="6760"/>
        <v>0</v>
      </c>
      <c r="BVQ103" s="450">
        <f t="shared" si="6760"/>
        <v>0</v>
      </c>
      <c r="BVR103" s="450">
        <f t="shared" si="6760"/>
        <v>0</v>
      </c>
      <c r="BVS103" s="450">
        <f t="shared" si="6760"/>
        <v>0</v>
      </c>
      <c r="BVT103" s="450">
        <f t="shared" si="6760"/>
        <v>0</v>
      </c>
      <c r="BVU103" s="450">
        <f t="shared" si="6760"/>
        <v>0</v>
      </c>
      <c r="BVV103" s="450">
        <f t="shared" si="6760"/>
        <v>0</v>
      </c>
      <c r="BVW103" s="450">
        <f t="shared" si="6760"/>
        <v>0</v>
      </c>
      <c r="BVX103" s="450">
        <f t="shared" si="6760"/>
        <v>0</v>
      </c>
      <c r="BVY103" s="450">
        <f t="shared" si="6760"/>
        <v>0</v>
      </c>
      <c r="BVZ103" s="462">
        <f t="shared" si="6760"/>
        <v>0</v>
      </c>
      <c r="BWA103" s="451">
        <f t="shared" si="6760"/>
        <v>0</v>
      </c>
    </row>
    <row r="104" spans="2:1951" ht="30" hidden="1" customHeight="1" x14ac:dyDescent="0.2">
      <c r="B104" s="452" t="s">
        <v>316</v>
      </c>
      <c r="C104" s="447"/>
      <c r="D104" s="447"/>
      <c r="E104" s="447"/>
      <c r="F104" s="447"/>
      <c r="G104" s="450">
        <f>C104+D104-E104+F104</f>
        <v>0</v>
      </c>
      <c r="H104" s="447"/>
      <c r="I104" s="447"/>
      <c r="J104" s="447"/>
      <c r="K104" s="447"/>
      <c r="L104" s="447"/>
      <c r="M104" s="449"/>
      <c r="N104" s="450">
        <f>H104+I104-J104+K104-L104+M104</f>
        <v>0</v>
      </c>
      <c r="O104" s="463"/>
      <c r="P104" s="448"/>
      <c r="R104" s="458"/>
      <c r="S104" s="447"/>
      <c r="T104" s="447"/>
      <c r="U104" s="447"/>
      <c r="V104" s="450">
        <f>R104+S104-T104+U104</f>
        <v>0</v>
      </c>
      <c r="W104" s="447"/>
      <c r="X104" s="447"/>
      <c r="Y104" s="447"/>
      <c r="Z104" s="447"/>
      <c r="AA104" s="447"/>
      <c r="AB104" s="449"/>
      <c r="AC104" s="450">
        <f>W104+X104-Y104+Z104-AA104+AB104</f>
        <v>0</v>
      </c>
      <c r="AD104" s="463"/>
      <c r="AE104" s="448"/>
      <c r="AG104" s="458"/>
      <c r="AH104" s="447"/>
      <c r="AI104" s="447"/>
      <c r="AJ104" s="447"/>
      <c r="AK104" s="450">
        <f>AG104+AH104-AI104+AJ104</f>
        <v>0</v>
      </c>
      <c r="AL104" s="447"/>
      <c r="AM104" s="447"/>
      <c r="AN104" s="447"/>
      <c r="AO104" s="447"/>
      <c r="AP104" s="447"/>
      <c r="AQ104" s="449"/>
      <c r="AR104" s="450">
        <f>AL104+AM104-AN104+AO104-AP104+AQ104</f>
        <v>0</v>
      </c>
      <c r="AS104" s="463"/>
      <c r="AT104" s="448"/>
      <c r="AV104" s="458"/>
      <c r="AW104" s="447"/>
      <c r="AX104" s="447"/>
      <c r="AY104" s="447"/>
      <c r="AZ104" s="450">
        <f>AV104+AW104-AX104+AY104</f>
        <v>0</v>
      </c>
      <c r="BA104" s="447"/>
      <c r="BB104" s="447"/>
      <c r="BC104" s="447"/>
      <c r="BD104" s="447"/>
      <c r="BE104" s="447"/>
      <c r="BF104" s="449"/>
      <c r="BG104" s="450">
        <f>BA104+BB104-BC104+BD104-BE104+BF104</f>
        <v>0</v>
      </c>
      <c r="BH104" s="463"/>
      <c r="BI104" s="448"/>
      <c r="BK104" s="458"/>
      <c r="BL104" s="447"/>
      <c r="BM104" s="447"/>
      <c r="BN104" s="447"/>
      <c r="BO104" s="450">
        <f>BK104+BL104-BM104+BN104</f>
        <v>0</v>
      </c>
      <c r="BP104" s="447"/>
      <c r="BQ104" s="447"/>
      <c r="BR104" s="447"/>
      <c r="BS104" s="447"/>
      <c r="BT104" s="447"/>
      <c r="BU104" s="449"/>
      <c r="BV104" s="450">
        <f>BP104+BQ104-BR104+BS104-BT104+BU104</f>
        <v>0</v>
      </c>
      <c r="BW104" s="463"/>
      <c r="BX104" s="448"/>
      <c r="BZ104" s="458"/>
      <c r="CA104" s="447"/>
      <c r="CB104" s="447"/>
      <c r="CC104" s="447"/>
      <c r="CD104" s="450">
        <f>BZ104+CA104-CB104+CC104</f>
        <v>0</v>
      </c>
      <c r="CE104" s="447"/>
      <c r="CF104" s="447"/>
      <c r="CG104" s="447"/>
      <c r="CH104" s="447"/>
      <c r="CI104" s="447"/>
      <c r="CJ104" s="449"/>
      <c r="CK104" s="450">
        <f>CE104+CF104-CG104+CH104-CI104+CJ104</f>
        <v>0</v>
      </c>
      <c r="CL104" s="463"/>
      <c r="CM104" s="448"/>
      <c r="CO104" s="458"/>
      <c r="CP104" s="447"/>
      <c r="CQ104" s="447"/>
      <c r="CR104" s="447"/>
      <c r="CS104" s="450">
        <f>CO104+CP104-CQ104+CR104</f>
        <v>0</v>
      </c>
      <c r="CT104" s="447"/>
      <c r="CU104" s="447"/>
      <c r="CV104" s="447"/>
      <c r="CW104" s="447"/>
      <c r="CX104" s="447"/>
      <c r="CY104" s="449"/>
      <c r="CZ104" s="450">
        <f>CT104+CU104-CV104+CW104-CX104+CY104</f>
        <v>0</v>
      </c>
      <c r="DA104" s="463"/>
      <c r="DB104" s="448"/>
      <c r="DD104" s="458"/>
      <c r="DE104" s="447"/>
      <c r="DF104" s="447"/>
      <c r="DG104" s="447"/>
      <c r="DH104" s="450">
        <f>DD104+DE104-DF104+DG104</f>
        <v>0</v>
      </c>
      <c r="DI104" s="447"/>
      <c r="DJ104" s="447"/>
      <c r="DK104" s="447"/>
      <c r="DL104" s="447"/>
      <c r="DM104" s="447"/>
      <c r="DN104" s="449"/>
      <c r="DO104" s="450">
        <f>DI104+DJ104-DK104+DL104-DM104+DN104</f>
        <v>0</v>
      </c>
      <c r="DP104" s="463"/>
      <c r="DQ104" s="448"/>
      <c r="DS104" s="458"/>
      <c r="DT104" s="447"/>
      <c r="DU104" s="447"/>
      <c r="DV104" s="447"/>
      <c r="DW104" s="450">
        <f>DS104+DT104-DU104+DV104</f>
        <v>0</v>
      </c>
      <c r="DX104" s="447"/>
      <c r="DY104" s="447"/>
      <c r="DZ104" s="447"/>
      <c r="EA104" s="447"/>
      <c r="EB104" s="447"/>
      <c r="EC104" s="449"/>
      <c r="ED104" s="450">
        <f>DX104+DY104-DZ104+EA104-EB104+EC104</f>
        <v>0</v>
      </c>
      <c r="EE104" s="463"/>
      <c r="EF104" s="448"/>
      <c r="EH104" s="458"/>
      <c r="EI104" s="447"/>
      <c r="EJ104" s="447"/>
      <c r="EK104" s="447"/>
      <c r="EL104" s="450">
        <f>EH104+EI104-EJ104+EK104</f>
        <v>0</v>
      </c>
      <c r="EM104" s="447"/>
      <c r="EN104" s="447"/>
      <c r="EO104" s="447"/>
      <c r="EP104" s="447"/>
      <c r="EQ104" s="447"/>
      <c r="ER104" s="449"/>
      <c r="ES104" s="450">
        <f>EM104+EN104-EO104+EP104-EQ104+ER104</f>
        <v>0</v>
      </c>
      <c r="ET104" s="463"/>
      <c r="EU104" s="448"/>
      <c r="EW104" s="458"/>
      <c r="EX104" s="447"/>
      <c r="EY104" s="447"/>
      <c r="EZ104" s="447"/>
      <c r="FA104" s="450">
        <f>EW104+EX104-EY104+EZ104</f>
        <v>0</v>
      </c>
      <c r="FB104" s="447"/>
      <c r="FC104" s="447"/>
      <c r="FD104" s="447"/>
      <c r="FE104" s="447"/>
      <c r="FF104" s="447"/>
      <c r="FG104" s="449"/>
      <c r="FH104" s="450">
        <f>FB104+FC104-FD104+FE104-FF104+FG104</f>
        <v>0</v>
      </c>
      <c r="FI104" s="463"/>
      <c r="FJ104" s="448"/>
      <c r="FL104" s="458"/>
      <c r="FM104" s="447"/>
      <c r="FN104" s="447"/>
      <c r="FO104" s="447"/>
      <c r="FP104" s="450">
        <f>FL104+FM104-FN104+FO104</f>
        <v>0</v>
      </c>
      <c r="FQ104" s="447"/>
      <c r="FR104" s="447"/>
      <c r="FS104" s="447"/>
      <c r="FT104" s="447"/>
      <c r="FU104" s="447"/>
      <c r="FV104" s="449"/>
      <c r="FW104" s="450">
        <f>FQ104+FR104-FS104+FT104-FU104+FV104</f>
        <v>0</v>
      </c>
      <c r="FX104" s="463"/>
      <c r="FY104" s="448"/>
      <c r="GA104" s="458"/>
      <c r="GB104" s="447"/>
      <c r="GC104" s="447"/>
      <c r="GD104" s="447"/>
      <c r="GE104" s="450">
        <f>GA104+GB104-GC104+GD104</f>
        <v>0</v>
      </c>
      <c r="GF104" s="447"/>
      <c r="GG104" s="447"/>
      <c r="GH104" s="447"/>
      <c r="GI104" s="447"/>
      <c r="GJ104" s="447"/>
      <c r="GK104" s="449"/>
      <c r="GL104" s="450">
        <f>GF104+GG104-GH104+GI104-GJ104+GK104</f>
        <v>0</v>
      </c>
      <c r="GM104" s="463"/>
      <c r="GN104" s="448"/>
      <c r="GP104" s="458"/>
      <c r="GQ104" s="447"/>
      <c r="GR104" s="447"/>
      <c r="GS104" s="447"/>
      <c r="GT104" s="450">
        <f>GP104+GQ104-GR104+GS104</f>
        <v>0</v>
      </c>
      <c r="GU104" s="447"/>
      <c r="GV104" s="447"/>
      <c r="GW104" s="447"/>
      <c r="GX104" s="447"/>
      <c r="GY104" s="447"/>
      <c r="GZ104" s="449"/>
      <c r="HA104" s="450">
        <f>GU104+GV104-GW104+GX104-GY104+GZ104</f>
        <v>0</v>
      </c>
      <c r="HB104" s="463"/>
      <c r="HC104" s="448"/>
      <c r="HE104" s="458"/>
      <c r="HF104" s="447"/>
      <c r="HG104" s="447"/>
      <c r="HH104" s="447"/>
      <c r="HI104" s="450">
        <f>HE104+HF104-HG104+HH104</f>
        <v>0</v>
      </c>
      <c r="HJ104" s="447"/>
      <c r="HK104" s="447"/>
      <c r="HL104" s="447"/>
      <c r="HM104" s="447"/>
      <c r="HN104" s="447"/>
      <c r="HO104" s="449"/>
      <c r="HP104" s="450">
        <f>HJ104+HK104-HL104+HM104-HN104+HO104</f>
        <v>0</v>
      </c>
      <c r="HQ104" s="463"/>
      <c r="HR104" s="448"/>
      <c r="HT104" s="458"/>
      <c r="HU104" s="447"/>
      <c r="HV104" s="447"/>
      <c r="HW104" s="447"/>
      <c r="HX104" s="450">
        <f>HT104+HU104-HV104+HW104</f>
        <v>0</v>
      </c>
      <c r="HY104" s="447"/>
      <c r="HZ104" s="447"/>
      <c r="IA104" s="447"/>
      <c r="IB104" s="447"/>
      <c r="IC104" s="447"/>
      <c r="ID104" s="449"/>
      <c r="IE104" s="450">
        <f>HY104+HZ104-IA104+IB104-IC104+ID104</f>
        <v>0</v>
      </c>
      <c r="IF104" s="463"/>
      <c r="IG104" s="448"/>
      <c r="II104" s="458"/>
      <c r="IJ104" s="447"/>
      <c r="IK104" s="447"/>
      <c r="IL104" s="447"/>
      <c r="IM104" s="450">
        <f>II104+IJ104-IK104+IL104</f>
        <v>0</v>
      </c>
      <c r="IN104" s="447"/>
      <c r="IO104" s="447"/>
      <c r="IP104" s="447"/>
      <c r="IQ104" s="447"/>
      <c r="IR104" s="447"/>
      <c r="IS104" s="449"/>
      <c r="IT104" s="450">
        <f>IN104+IO104-IP104+IQ104-IR104+IS104</f>
        <v>0</v>
      </c>
      <c r="IU104" s="463"/>
      <c r="IV104" s="448"/>
      <c r="IX104" s="458"/>
      <c r="IY104" s="447"/>
      <c r="IZ104" s="447"/>
      <c r="JA104" s="447"/>
      <c r="JB104" s="450">
        <f>IX104+IY104-IZ104+JA104</f>
        <v>0</v>
      </c>
      <c r="JC104" s="447"/>
      <c r="JD104" s="447"/>
      <c r="JE104" s="447"/>
      <c r="JF104" s="447"/>
      <c r="JG104" s="447"/>
      <c r="JH104" s="449"/>
      <c r="JI104" s="450">
        <f>JC104+JD104-JE104+JF104-JG104+JH104</f>
        <v>0</v>
      </c>
      <c r="JJ104" s="463"/>
      <c r="JK104" s="448"/>
      <c r="JM104" s="458"/>
      <c r="JN104" s="447"/>
      <c r="JO104" s="447"/>
      <c r="JP104" s="447"/>
      <c r="JQ104" s="450">
        <f>JM104+JN104-JO104+JP104</f>
        <v>0</v>
      </c>
      <c r="JR104" s="447"/>
      <c r="JS104" s="447"/>
      <c r="JT104" s="447"/>
      <c r="JU104" s="447"/>
      <c r="JV104" s="447"/>
      <c r="JW104" s="449"/>
      <c r="JX104" s="450">
        <f>JR104+JS104-JT104+JU104-JV104+JW104</f>
        <v>0</v>
      </c>
      <c r="JY104" s="463"/>
      <c r="JZ104" s="448"/>
      <c r="KB104" s="458"/>
      <c r="KC104" s="447"/>
      <c r="KD104" s="447"/>
      <c r="KE104" s="447"/>
      <c r="KF104" s="450">
        <f>KB104+KC104-KD104+KE104</f>
        <v>0</v>
      </c>
      <c r="KG104" s="447"/>
      <c r="KH104" s="447"/>
      <c r="KI104" s="447"/>
      <c r="KJ104" s="447"/>
      <c r="KK104" s="447"/>
      <c r="KL104" s="449"/>
      <c r="KM104" s="450">
        <f>KG104+KH104-KI104+KJ104-KK104+KL104</f>
        <v>0</v>
      </c>
      <c r="KN104" s="463"/>
      <c r="KO104" s="448"/>
      <c r="KQ104" s="458"/>
      <c r="KR104" s="447"/>
      <c r="KS104" s="447"/>
      <c r="KT104" s="447"/>
      <c r="KU104" s="450">
        <f>KQ104+KR104-KS104+KT104</f>
        <v>0</v>
      </c>
      <c r="KV104" s="447"/>
      <c r="KW104" s="447"/>
      <c r="KX104" s="447"/>
      <c r="KY104" s="447"/>
      <c r="KZ104" s="447"/>
      <c r="LA104" s="449"/>
      <c r="LB104" s="450">
        <f>KV104+KW104-KX104+KY104-KZ104+LA104</f>
        <v>0</v>
      </c>
      <c r="LC104" s="463"/>
      <c r="LD104" s="448"/>
      <c r="LF104" s="458"/>
      <c r="LG104" s="447"/>
      <c r="LH104" s="447"/>
      <c r="LI104" s="447"/>
      <c r="LJ104" s="450">
        <f>LF104+LG104-LH104+LI104</f>
        <v>0</v>
      </c>
      <c r="LK104" s="447"/>
      <c r="LL104" s="447"/>
      <c r="LM104" s="447"/>
      <c r="LN104" s="447"/>
      <c r="LO104" s="447"/>
      <c r="LP104" s="449"/>
      <c r="LQ104" s="450">
        <f>LK104+LL104-LM104+LN104-LO104+LP104</f>
        <v>0</v>
      </c>
      <c r="LR104" s="463"/>
      <c r="LS104" s="448"/>
      <c r="LU104" s="458"/>
      <c r="LV104" s="447"/>
      <c r="LW104" s="447"/>
      <c r="LX104" s="447"/>
      <c r="LY104" s="450">
        <f>LU104+LV104-LW104+LX104</f>
        <v>0</v>
      </c>
      <c r="LZ104" s="447"/>
      <c r="MA104" s="447"/>
      <c r="MB104" s="447"/>
      <c r="MC104" s="447"/>
      <c r="MD104" s="447"/>
      <c r="ME104" s="449"/>
      <c r="MF104" s="450">
        <f>LZ104+MA104-MB104+MC104-MD104+ME104</f>
        <v>0</v>
      </c>
      <c r="MG104" s="463"/>
      <c r="MH104" s="448"/>
      <c r="MJ104" s="458"/>
      <c r="MK104" s="447"/>
      <c r="ML104" s="447"/>
      <c r="MM104" s="447"/>
      <c r="MN104" s="450">
        <f>MJ104+MK104-ML104+MM104</f>
        <v>0</v>
      </c>
      <c r="MO104" s="447"/>
      <c r="MP104" s="447"/>
      <c r="MQ104" s="447"/>
      <c r="MR104" s="447"/>
      <c r="MS104" s="447"/>
      <c r="MT104" s="449"/>
      <c r="MU104" s="450">
        <f>MO104+MP104-MQ104+MR104-MS104+MT104</f>
        <v>0</v>
      </c>
      <c r="MV104" s="463"/>
      <c r="MW104" s="448"/>
      <c r="MY104" s="458"/>
      <c r="MZ104" s="447"/>
      <c r="NA104" s="447"/>
      <c r="NB104" s="447"/>
      <c r="NC104" s="450">
        <f>MY104+MZ104-NA104+NB104</f>
        <v>0</v>
      </c>
      <c r="ND104" s="447"/>
      <c r="NE104" s="447"/>
      <c r="NF104" s="447"/>
      <c r="NG104" s="447"/>
      <c r="NH104" s="447"/>
      <c r="NI104" s="449"/>
      <c r="NJ104" s="450">
        <f>ND104+NE104-NF104+NG104-NH104+NI104</f>
        <v>0</v>
      </c>
      <c r="NK104" s="463"/>
      <c r="NL104" s="448"/>
      <c r="NN104" s="458"/>
      <c r="NO104" s="447"/>
      <c r="NP104" s="447"/>
      <c r="NQ104" s="447"/>
      <c r="NR104" s="450">
        <f>NN104+NO104-NP104+NQ104</f>
        <v>0</v>
      </c>
      <c r="NS104" s="447"/>
      <c r="NT104" s="447"/>
      <c r="NU104" s="447"/>
      <c r="NV104" s="447"/>
      <c r="NW104" s="447"/>
      <c r="NX104" s="449"/>
      <c r="NY104" s="450">
        <f>NS104+NT104-NU104+NV104-NW104+NX104</f>
        <v>0</v>
      </c>
      <c r="NZ104" s="463"/>
      <c r="OA104" s="448"/>
      <c r="OC104" s="458"/>
      <c r="OD104" s="447"/>
      <c r="OE104" s="447"/>
      <c r="OF104" s="447"/>
      <c r="OG104" s="450">
        <f>OC104+OD104-OE104+OF104</f>
        <v>0</v>
      </c>
      <c r="OH104" s="447"/>
      <c r="OI104" s="447"/>
      <c r="OJ104" s="447"/>
      <c r="OK104" s="447"/>
      <c r="OL104" s="447"/>
      <c r="OM104" s="449"/>
      <c r="ON104" s="450">
        <f>OH104+OI104-OJ104+OK104-OL104+OM104</f>
        <v>0</v>
      </c>
      <c r="OO104" s="463"/>
      <c r="OP104" s="448"/>
      <c r="OR104" s="458"/>
      <c r="OS104" s="447"/>
      <c r="OT104" s="447"/>
      <c r="OU104" s="447"/>
      <c r="OV104" s="450">
        <f>OR104+OS104-OT104+OU104</f>
        <v>0</v>
      </c>
      <c r="OW104" s="447"/>
      <c r="OX104" s="447"/>
      <c r="OY104" s="447"/>
      <c r="OZ104" s="447"/>
      <c r="PA104" s="447"/>
      <c r="PB104" s="449"/>
      <c r="PC104" s="450">
        <f>OW104+OX104-OY104+OZ104-PA104+PB104</f>
        <v>0</v>
      </c>
      <c r="PD104" s="463"/>
      <c r="PE104" s="448"/>
      <c r="PG104" s="458"/>
      <c r="PH104" s="447"/>
      <c r="PI104" s="447"/>
      <c r="PJ104" s="447"/>
      <c r="PK104" s="450">
        <f>PG104+PH104-PI104+PJ104</f>
        <v>0</v>
      </c>
      <c r="PL104" s="447"/>
      <c r="PM104" s="447"/>
      <c r="PN104" s="447"/>
      <c r="PO104" s="447"/>
      <c r="PP104" s="447"/>
      <c r="PQ104" s="449"/>
      <c r="PR104" s="450">
        <f>PL104+PM104-PN104+PO104-PP104+PQ104</f>
        <v>0</v>
      </c>
      <c r="PS104" s="463"/>
      <c r="PT104" s="448"/>
      <c r="PV104" s="458"/>
      <c r="PW104" s="447"/>
      <c r="PX104" s="447"/>
      <c r="PY104" s="447"/>
      <c r="PZ104" s="450">
        <f>PV104+PW104-PX104+PY104</f>
        <v>0</v>
      </c>
      <c r="QA104" s="447"/>
      <c r="QB104" s="447"/>
      <c r="QC104" s="447"/>
      <c r="QD104" s="447"/>
      <c r="QE104" s="447"/>
      <c r="QF104" s="449"/>
      <c r="QG104" s="450">
        <f>QA104+QB104-QC104+QD104-QE104+QF104</f>
        <v>0</v>
      </c>
      <c r="QH104" s="463"/>
      <c r="QI104" s="448"/>
      <c r="QK104" s="458"/>
      <c r="QL104" s="447"/>
      <c r="QM104" s="447"/>
      <c r="QN104" s="447"/>
      <c r="QO104" s="450">
        <f>QK104+QL104-QM104+QN104</f>
        <v>0</v>
      </c>
      <c r="QP104" s="447"/>
      <c r="QQ104" s="447"/>
      <c r="QR104" s="447"/>
      <c r="QS104" s="447"/>
      <c r="QT104" s="447"/>
      <c r="QU104" s="449"/>
      <c r="QV104" s="450">
        <f>QP104+QQ104-QR104+QS104-QT104+QU104</f>
        <v>0</v>
      </c>
      <c r="QW104" s="463"/>
      <c r="QX104" s="448"/>
      <c r="QZ104" s="458"/>
      <c r="RA104" s="447"/>
      <c r="RB104" s="447"/>
      <c r="RC104" s="447"/>
      <c r="RD104" s="450">
        <f>QZ104+RA104-RB104+RC104</f>
        <v>0</v>
      </c>
      <c r="RE104" s="447"/>
      <c r="RF104" s="447"/>
      <c r="RG104" s="447"/>
      <c r="RH104" s="447"/>
      <c r="RI104" s="447"/>
      <c r="RJ104" s="449"/>
      <c r="RK104" s="450">
        <f>RE104+RF104-RG104+RH104-RI104+RJ104</f>
        <v>0</v>
      </c>
      <c r="RL104" s="463"/>
      <c r="RM104" s="448"/>
      <c r="RO104" s="458"/>
      <c r="RP104" s="447"/>
      <c r="RQ104" s="447"/>
      <c r="RR104" s="447"/>
      <c r="RS104" s="450">
        <f>RO104+RP104-RQ104+RR104</f>
        <v>0</v>
      </c>
      <c r="RT104" s="447"/>
      <c r="RU104" s="447"/>
      <c r="RV104" s="447"/>
      <c r="RW104" s="447"/>
      <c r="RX104" s="447"/>
      <c r="RY104" s="449"/>
      <c r="RZ104" s="450">
        <f>RT104+RU104-RV104+RW104-RX104+RY104</f>
        <v>0</v>
      </c>
      <c r="SA104" s="463"/>
      <c r="SB104" s="448"/>
      <c r="SD104" s="458"/>
      <c r="SE104" s="447"/>
      <c r="SF104" s="447"/>
      <c r="SG104" s="447"/>
      <c r="SH104" s="450">
        <f>SD104+SE104-SF104+SG104</f>
        <v>0</v>
      </c>
      <c r="SI104" s="447"/>
      <c r="SJ104" s="447"/>
      <c r="SK104" s="447"/>
      <c r="SL104" s="447"/>
      <c r="SM104" s="447"/>
      <c r="SN104" s="449"/>
      <c r="SO104" s="450">
        <f>SI104+SJ104-SK104+SL104-SM104+SN104</f>
        <v>0</v>
      </c>
      <c r="SP104" s="463"/>
      <c r="SQ104" s="448"/>
      <c r="SS104" s="458"/>
      <c r="ST104" s="447"/>
      <c r="SU104" s="447"/>
      <c r="SV104" s="447"/>
      <c r="SW104" s="450">
        <f>SS104+ST104-SU104+SV104</f>
        <v>0</v>
      </c>
      <c r="SX104" s="447"/>
      <c r="SY104" s="447"/>
      <c r="SZ104" s="447"/>
      <c r="TA104" s="447"/>
      <c r="TB104" s="447"/>
      <c r="TC104" s="449"/>
      <c r="TD104" s="450">
        <f>SX104+SY104-SZ104+TA104-TB104+TC104</f>
        <v>0</v>
      </c>
      <c r="TE104" s="463"/>
      <c r="TF104" s="448"/>
      <c r="TH104" s="458"/>
      <c r="TI104" s="447"/>
      <c r="TJ104" s="447"/>
      <c r="TK104" s="447"/>
      <c r="TL104" s="450">
        <f>TH104+TI104-TJ104+TK104</f>
        <v>0</v>
      </c>
      <c r="TM104" s="447"/>
      <c r="TN104" s="447"/>
      <c r="TO104" s="447"/>
      <c r="TP104" s="447"/>
      <c r="TQ104" s="447"/>
      <c r="TR104" s="449"/>
      <c r="TS104" s="450">
        <f>TM104+TN104-TO104+TP104-TQ104+TR104</f>
        <v>0</v>
      </c>
      <c r="TT104" s="463"/>
      <c r="TU104" s="448"/>
      <c r="TW104" s="458"/>
      <c r="TX104" s="447"/>
      <c r="TY104" s="447"/>
      <c r="TZ104" s="447"/>
      <c r="UA104" s="450">
        <f>TW104+TX104-TY104+TZ104</f>
        <v>0</v>
      </c>
      <c r="UB104" s="447"/>
      <c r="UC104" s="447"/>
      <c r="UD104" s="447"/>
      <c r="UE104" s="447"/>
      <c r="UF104" s="447"/>
      <c r="UG104" s="449"/>
      <c r="UH104" s="450">
        <f>UB104+UC104-UD104+UE104-UF104+UG104</f>
        <v>0</v>
      </c>
      <c r="UI104" s="463"/>
      <c r="UJ104" s="448"/>
      <c r="UL104" s="458"/>
      <c r="UM104" s="447"/>
      <c r="UN104" s="447"/>
      <c r="UO104" s="447"/>
      <c r="UP104" s="450">
        <f>UL104+UM104-UN104+UO104</f>
        <v>0</v>
      </c>
      <c r="UQ104" s="447"/>
      <c r="UR104" s="447"/>
      <c r="US104" s="447"/>
      <c r="UT104" s="447"/>
      <c r="UU104" s="447"/>
      <c r="UV104" s="449"/>
      <c r="UW104" s="450">
        <f>UQ104+UR104-US104+UT104-UU104+UV104</f>
        <v>0</v>
      </c>
      <c r="UX104" s="463"/>
      <c r="UY104" s="448"/>
      <c r="VA104" s="458"/>
      <c r="VB104" s="447"/>
      <c r="VC104" s="447"/>
      <c r="VD104" s="447"/>
      <c r="VE104" s="450">
        <f>VA104+VB104-VC104+VD104</f>
        <v>0</v>
      </c>
      <c r="VF104" s="447"/>
      <c r="VG104" s="447"/>
      <c r="VH104" s="447"/>
      <c r="VI104" s="447"/>
      <c r="VJ104" s="447"/>
      <c r="VK104" s="449"/>
      <c r="VL104" s="450">
        <f>VF104+VG104-VH104+VI104-VJ104+VK104</f>
        <v>0</v>
      </c>
      <c r="VM104" s="463"/>
      <c r="VN104" s="448"/>
      <c r="VP104" s="458"/>
      <c r="VQ104" s="447"/>
      <c r="VR104" s="447"/>
      <c r="VS104" s="447"/>
      <c r="VT104" s="450">
        <f>VP104+VQ104-VR104+VS104</f>
        <v>0</v>
      </c>
      <c r="VU104" s="447"/>
      <c r="VV104" s="447"/>
      <c r="VW104" s="447"/>
      <c r="VX104" s="447"/>
      <c r="VY104" s="447"/>
      <c r="VZ104" s="449"/>
      <c r="WA104" s="450">
        <f>VU104+VV104-VW104+VX104-VY104+VZ104</f>
        <v>0</v>
      </c>
      <c r="WB104" s="463"/>
      <c r="WC104" s="448"/>
      <c r="WE104" s="458"/>
      <c r="WF104" s="447"/>
      <c r="WG104" s="447"/>
      <c r="WH104" s="447"/>
      <c r="WI104" s="450">
        <f>WE104+WF104-WG104+WH104</f>
        <v>0</v>
      </c>
      <c r="WJ104" s="447"/>
      <c r="WK104" s="447"/>
      <c r="WL104" s="447"/>
      <c r="WM104" s="447"/>
      <c r="WN104" s="447"/>
      <c r="WO104" s="449"/>
      <c r="WP104" s="450">
        <f>WJ104+WK104-WL104+WM104-WN104+WO104</f>
        <v>0</v>
      </c>
      <c r="WQ104" s="463"/>
      <c r="WR104" s="448"/>
      <c r="WT104" s="458"/>
      <c r="WU104" s="447"/>
      <c r="WV104" s="447"/>
      <c r="WW104" s="447"/>
      <c r="WX104" s="450">
        <f>WT104+WU104-WV104+WW104</f>
        <v>0</v>
      </c>
      <c r="WY104" s="447"/>
      <c r="WZ104" s="447"/>
      <c r="XA104" s="447"/>
      <c r="XB104" s="447"/>
      <c r="XC104" s="447"/>
      <c r="XD104" s="449"/>
      <c r="XE104" s="450">
        <f>WY104+WZ104-XA104+XB104-XC104+XD104</f>
        <v>0</v>
      </c>
      <c r="XF104" s="463"/>
      <c r="XG104" s="448"/>
      <c r="XI104" s="458"/>
      <c r="XJ104" s="447"/>
      <c r="XK104" s="447"/>
      <c r="XL104" s="447"/>
      <c r="XM104" s="450">
        <f>XI104+XJ104-XK104+XL104</f>
        <v>0</v>
      </c>
      <c r="XN104" s="447"/>
      <c r="XO104" s="447"/>
      <c r="XP104" s="447"/>
      <c r="XQ104" s="447"/>
      <c r="XR104" s="447"/>
      <c r="XS104" s="449"/>
      <c r="XT104" s="450">
        <f>XN104+XO104-XP104+XQ104-XR104+XS104</f>
        <v>0</v>
      </c>
      <c r="XU104" s="463"/>
      <c r="XV104" s="448"/>
      <c r="XX104" s="458"/>
      <c r="XY104" s="447"/>
      <c r="XZ104" s="447"/>
      <c r="YA104" s="447"/>
      <c r="YB104" s="450">
        <f>XX104+XY104-XZ104+YA104</f>
        <v>0</v>
      </c>
      <c r="YC104" s="447"/>
      <c r="YD104" s="447"/>
      <c r="YE104" s="447"/>
      <c r="YF104" s="447"/>
      <c r="YG104" s="447"/>
      <c r="YH104" s="449"/>
      <c r="YI104" s="450">
        <f>YC104+YD104-YE104+YF104-YG104+YH104</f>
        <v>0</v>
      </c>
      <c r="YJ104" s="463"/>
      <c r="YK104" s="448"/>
      <c r="YM104" s="458"/>
      <c r="YN104" s="447"/>
      <c r="YO104" s="447"/>
      <c r="YP104" s="447"/>
      <c r="YQ104" s="450">
        <f>YM104+YN104-YO104+YP104</f>
        <v>0</v>
      </c>
      <c r="YR104" s="447"/>
      <c r="YS104" s="447"/>
      <c r="YT104" s="447"/>
      <c r="YU104" s="447"/>
      <c r="YV104" s="447"/>
      <c r="YW104" s="449"/>
      <c r="YX104" s="450">
        <f>YR104+YS104-YT104+YU104-YV104+YW104</f>
        <v>0</v>
      </c>
      <c r="YY104" s="463"/>
      <c r="YZ104" s="448"/>
      <c r="ZB104" s="458"/>
      <c r="ZC104" s="447"/>
      <c r="ZD104" s="447"/>
      <c r="ZE104" s="447"/>
      <c r="ZF104" s="450">
        <f>ZB104+ZC104-ZD104+ZE104</f>
        <v>0</v>
      </c>
      <c r="ZG104" s="447"/>
      <c r="ZH104" s="447"/>
      <c r="ZI104" s="447"/>
      <c r="ZJ104" s="447"/>
      <c r="ZK104" s="447"/>
      <c r="ZL104" s="449"/>
      <c r="ZM104" s="450">
        <f>ZG104+ZH104-ZI104+ZJ104-ZK104+ZL104</f>
        <v>0</v>
      </c>
      <c r="ZN104" s="463"/>
      <c r="ZO104" s="448"/>
      <c r="ZQ104" s="458"/>
      <c r="ZR104" s="447"/>
      <c r="ZS104" s="447"/>
      <c r="ZT104" s="447"/>
      <c r="ZU104" s="450">
        <f>ZQ104+ZR104-ZS104+ZT104</f>
        <v>0</v>
      </c>
      <c r="ZV104" s="447"/>
      <c r="ZW104" s="447"/>
      <c r="ZX104" s="447"/>
      <c r="ZY104" s="447"/>
      <c r="ZZ104" s="447"/>
      <c r="AAA104" s="449"/>
      <c r="AAB104" s="450">
        <f>ZV104+ZW104-ZX104+ZY104-ZZ104+AAA104</f>
        <v>0</v>
      </c>
      <c r="AAC104" s="463"/>
      <c r="AAD104" s="448"/>
      <c r="AAF104" s="458"/>
      <c r="AAG104" s="447"/>
      <c r="AAH104" s="447"/>
      <c r="AAI104" s="447"/>
      <c r="AAJ104" s="450">
        <f>AAF104+AAG104-AAH104+AAI104</f>
        <v>0</v>
      </c>
      <c r="AAK104" s="447"/>
      <c r="AAL104" s="447"/>
      <c r="AAM104" s="447"/>
      <c r="AAN104" s="447"/>
      <c r="AAO104" s="447"/>
      <c r="AAP104" s="449"/>
      <c r="AAQ104" s="450">
        <f>AAK104+AAL104-AAM104+AAN104-AAO104+AAP104</f>
        <v>0</v>
      </c>
      <c r="AAR104" s="463"/>
      <c r="AAS104" s="448"/>
      <c r="AAU104" s="458"/>
      <c r="AAV104" s="447"/>
      <c r="AAW104" s="447"/>
      <c r="AAX104" s="447"/>
      <c r="AAY104" s="450">
        <f>AAU104+AAV104-AAW104+AAX104</f>
        <v>0</v>
      </c>
      <c r="AAZ104" s="447"/>
      <c r="ABA104" s="447"/>
      <c r="ABB104" s="447"/>
      <c r="ABC104" s="447"/>
      <c r="ABD104" s="447"/>
      <c r="ABE104" s="449"/>
      <c r="ABF104" s="450">
        <f>AAZ104+ABA104-ABB104+ABC104-ABD104+ABE104</f>
        <v>0</v>
      </c>
      <c r="ABG104" s="463"/>
      <c r="ABH104" s="448"/>
      <c r="ABJ104" s="458"/>
      <c r="ABK104" s="447"/>
      <c r="ABL104" s="447"/>
      <c r="ABM104" s="447"/>
      <c r="ABN104" s="450">
        <f>ABJ104+ABK104-ABL104+ABM104</f>
        <v>0</v>
      </c>
      <c r="ABO104" s="447"/>
      <c r="ABP104" s="447"/>
      <c r="ABQ104" s="447"/>
      <c r="ABR104" s="447"/>
      <c r="ABS104" s="447"/>
      <c r="ABT104" s="449"/>
      <c r="ABU104" s="450">
        <f>ABO104+ABP104-ABQ104+ABR104-ABS104+ABT104</f>
        <v>0</v>
      </c>
      <c r="ABV104" s="463"/>
      <c r="ABW104" s="448"/>
      <c r="ABY104" s="458"/>
      <c r="ABZ104" s="447"/>
      <c r="ACA104" s="447"/>
      <c r="ACB104" s="447"/>
      <c r="ACC104" s="450">
        <f>ABY104+ABZ104-ACA104+ACB104</f>
        <v>0</v>
      </c>
      <c r="ACD104" s="447"/>
      <c r="ACE104" s="447"/>
      <c r="ACF104" s="447"/>
      <c r="ACG104" s="447"/>
      <c r="ACH104" s="447"/>
      <c r="ACI104" s="449"/>
      <c r="ACJ104" s="450">
        <f>ACD104+ACE104-ACF104+ACG104-ACH104+ACI104</f>
        <v>0</v>
      </c>
      <c r="ACK104" s="463"/>
      <c r="ACL104" s="448"/>
      <c r="ACN104" s="458"/>
      <c r="ACO104" s="447"/>
      <c r="ACP104" s="447"/>
      <c r="ACQ104" s="447"/>
      <c r="ACR104" s="450">
        <f>ACN104+ACO104-ACP104+ACQ104</f>
        <v>0</v>
      </c>
      <c r="ACS104" s="447"/>
      <c r="ACT104" s="447"/>
      <c r="ACU104" s="447"/>
      <c r="ACV104" s="447"/>
      <c r="ACW104" s="447"/>
      <c r="ACX104" s="449"/>
      <c r="ACY104" s="450">
        <f>ACS104+ACT104-ACU104+ACV104-ACW104+ACX104</f>
        <v>0</v>
      </c>
      <c r="ACZ104" s="463"/>
      <c r="ADA104" s="448"/>
      <c r="ADC104" s="458"/>
      <c r="ADD104" s="447"/>
      <c r="ADE104" s="447"/>
      <c r="ADF104" s="447"/>
      <c r="ADG104" s="450">
        <f>ADC104+ADD104-ADE104+ADF104</f>
        <v>0</v>
      </c>
      <c r="ADH104" s="447"/>
      <c r="ADI104" s="447"/>
      <c r="ADJ104" s="447"/>
      <c r="ADK104" s="447"/>
      <c r="ADL104" s="447"/>
      <c r="ADM104" s="449"/>
      <c r="ADN104" s="450">
        <f>ADH104+ADI104-ADJ104+ADK104-ADL104+ADM104</f>
        <v>0</v>
      </c>
      <c r="ADO104" s="463"/>
      <c r="ADP104" s="448"/>
      <c r="ADR104" s="458"/>
      <c r="ADS104" s="447"/>
      <c r="ADT104" s="447"/>
      <c r="ADU104" s="447"/>
      <c r="ADV104" s="450">
        <f>ADR104+ADS104-ADT104+ADU104</f>
        <v>0</v>
      </c>
      <c r="ADW104" s="447"/>
      <c r="ADX104" s="447"/>
      <c r="ADY104" s="447"/>
      <c r="ADZ104" s="447"/>
      <c r="AEA104" s="447"/>
      <c r="AEB104" s="449"/>
      <c r="AEC104" s="450">
        <f>ADW104+ADX104-ADY104+ADZ104-AEA104+AEB104</f>
        <v>0</v>
      </c>
      <c r="AED104" s="463"/>
      <c r="AEE104" s="448"/>
      <c r="AEG104" s="458"/>
      <c r="AEH104" s="447"/>
      <c r="AEI104" s="447"/>
      <c r="AEJ104" s="447"/>
      <c r="AEK104" s="450">
        <f>AEG104+AEH104-AEI104+AEJ104</f>
        <v>0</v>
      </c>
      <c r="AEL104" s="447"/>
      <c r="AEM104" s="447"/>
      <c r="AEN104" s="447"/>
      <c r="AEO104" s="447"/>
      <c r="AEP104" s="447"/>
      <c r="AEQ104" s="449"/>
      <c r="AER104" s="450">
        <f>AEL104+AEM104-AEN104+AEO104-AEP104+AEQ104</f>
        <v>0</v>
      </c>
      <c r="AES104" s="463"/>
      <c r="AET104" s="448"/>
      <c r="AEV104" s="458"/>
      <c r="AEW104" s="447"/>
      <c r="AEX104" s="447"/>
      <c r="AEY104" s="447"/>
      <c r="AEZ104" s="450">
        <f>AEV104+AEW104-AEX104+AEY104</f>
        <v>0</v>
      </c>
      <c r="AFA104" s="447"/>
      <c r="AFB104" s="447"/>
      <c r="AFC104" s="447"/>
      <c r="AFD104" s="447"/>
      <c r="AFE104" s="447"/>
      <c r="AFF104" s="449"/>
      <c r="AFG104" s="450">
        <f>AFA104+AFB104-AFC104+AFD104-AFE104+AFF104</f>
        <v>0</v>
      </c>
      <c r="AFH104" s="463"/>
      <c r="AFI104" s="448"/>
      <c r="AFK104" s="458"/>
      <c r="AFL104" s="447"/>
      <c r="AFM104" s="447"/>
      <c r="AFN104" s="447"/>
      <c r="AFO104" s="450">
        <f>AFK104+AFL104-AFM104+AFN104</f>
        <v>0</v>
      </c>
      <c r="AFP104" s="447"/>
      <c r="AFQ104" s="447"/>
      <c r="AFR104" s="447"/>
      <c r="AFS104" s="447"/>
      <c r="AFT104" s="447"/>
      <c r="AFU104" s="449"/>
      <c r="AFV104" s="450">
        <f>AFP104+AFQ104-AFR104+AFS104-AFT104+AFU104</f>
        <v>0</v>
      </c>
      <c r="AFW104" s="463"/>
      <c r="AFX104" s="448"/>
      <c r="AFZ104" s="458"/>
      <c r="AGA104" s="447"/>
      <c r="AGB104" s="447"/>
      <c r="AGC104" s="447"/>
      <c r="AGD104" s="450">
        <f>AFZ104+AGA104-AGB104+AGC104</f>
        <v>0</v>
      </c>
      <c r="AGE104" s="447"/>
      <c r="AGF104" s="447"/>
      <c r="AGG104" s="447"/>
      <c r="AGH104" s="447"/>
      <c r="AGI104" s="447"/>
      <c r="AGJ104" s="449"/>
      <c r="AGK104" s="450">
        <f>AGE104+AGF104-AGG104+AGH104-AGI104+AGJ104</f>
        <v>0</v>
      </c>
      <c r="AGL104" s="463"/>
      <c r="AGM104" s="448"/>
      <c r="AGO104" s="458"/>
      <c r="AGP104" s="447"/>
      <c r="AGQ104" s="447"/>
      <c r="AGR104" s="447"/>
      <c r="AGS104" s="450">
        <f>AGO104+AGP104-AGQ104+AGR104</f>
        <v>0</v>
      </c>
      <c r="AGT104" s="447"/>
      <c r="AGU104" s="447"/>
      <c r="AGV104" s="447"/>
      <c r="AGW104" s="447"/>
      <c r="AGX104" s="447"/>
      <c r="AGY104" s="449"/>
      <c r="AGZ104" s="450">
        <f>AGT104+AGU104-AGV104+AGW104-AGX104+AGY104</f>
        <v>0</v>
      </c>
      <c r="AHA104" s="463"/>
      <c r="AHB104" s="448"/>
      <c r="AHD104" s="458"/>
      <c r="AHE104" s="447"/>
      <c r="AHF104" s="447"/>
      <c r="AHG104" s="447"/>
      <c r="AHH104" s="450">
        <f>AHD104+AHE104-AHF104+AHG104</f>
        <v>0</v>
      </c>
      <c r="AHI104" s="447"/>
      <c r="AHJ104" s="447"/>
      <c r="AHK104" s="447"/>
      <c r="AHL104" s="447"/>
      <c r="AHM104" s="447"/>
      <c r="AHN104" s="449"/>
      <c r="AHO104" s="450">
        <f>AHI104+AHJ104-AHK104+AHL104-AHM104+AHN104</f>
        <v>0</v>
      </c>
      <c r="AHP104" s="463"/>
      <c r="AHQ104" s="448"/>
      <c r="AHS104" s="458"/>
      <c r="AHT104" s="447"/>
      <c r="AHU104" s="447"/>
      <c r="AHV104" s="447"/>
      <c r="AHW104" s="450">
        <f>AHS104+AHT104-AHU104+AHV104</f>
        <v>0</v>
      </c>
      <c r="AHX104" s="447"/>
      <c r="AHY104" s="447"/>
      <c r="AHZ104" s="447"/>
      <c r="AIA104" s="447"/>
      <c r="AIB104" s="447"/>
      <c r="AIC104" s="449"/>
      <c r="AID104" s="450">
        <f>AHX104+AHY104-AHZ104+AIA104-AIB104+AIC104</f>
        <v>0</v>
      </c>
      <c r="AIE104" s="463"/>
      <c r="AIF104" s="448"/>
      <c r="AIH104" s="458"/>
      <c r="AII104" s="447"/>
      <c r="AIJ104" s="447"/>
      <c r="AIK104" s="447"/>
      <c r="AIL104" s="450">
        <f>AIH104+AII104-AIJ104+AIK104</f>
        <v>0</v>
      </c>
      <c r="AIM104" s="447"/>
      <c r="AIN104" s="447"/>
      <c r="AIO104" s="447"/>
      <c r="AIP104" s="447"/>
      <c r="AIQ104" s="447"/>
      <c r="AIR104" s="449"/>
      <c r="AIS104" s="450">
        <f>AIM104+AIN104-AIO104+AIP104-AIQ104+AIR104</f>
        <v>0</v>
      </c>
      <c r="AIT104" s="463"/>
      <c r="AIU104" s="448"/>
      <c r="AIW104" s="458"/>
      <c r="AIX104" s="447"/>
      <c r="AIY104" s="447"/>
      <c r="AIZ104" s="447"/>
      <c r="AJA104" s="450">
        <f>AIW104+AIX104-AIY104+AIZ104</f>
        <v>0</v>
      </c>
      <c r="AJB104" s="447"/>
      <c r="AJC104" s="447"/>
      <c r="AJD104" s="447"/>
      <c r="AJE104" s="447"/>
      <c r="AJF104" s="447"/>
      <c r="AJG104" s="449"/>
      <c r="AJH104" s="450">
        <f>AJB104+AJC104-AJD104+AJE104-AJF104+AJG104</f>
        <v>0</v>
      </c>
      <c r="AJI104" s="463"/>
      <c r="AJJ104" s="448"/>
      <c r="AJL104" s="458"/>
      <c r="AJM104" s="447"/>
      <c r="AJN104" s="447"/>
      <c r="AJO104" s="447"/>
      <c r="AJP104" s="450">
        <f>AJL104+AJM104-AJN104+AJO104</f>
        <v>0</v>
      </c>
      <c r="AJQ104" s="447"/>
      <c r="AJR104" s="447"/>
      <c r="AJS104" s="447"/>
      <c r="AJT104" s="447"/>
      <c r="AJU104" s="447"/>
      <c r="AJV104" s="449"/>
      <c r="AJW104" s="450">
        <f>AJQ104+AJR104-AJS104+AJT104-AJU104+AJV104</f>
        <v>0</v>
      </c>
      <c r="AJX104" s="463"/>
      <c r="AJY104" s="448"/>
      <c r="AKA104" s="458"/>
      <c r="AKB104" s="447"/>
      <c r="AKC104" s="447"/>
      <c r="AKD104" s="447"/>
      <c r="AKE104" s="450">
        <f>AKA104+AKB104-AKC104+AKD104</f>
        <v>0</v>
      </c>
      <c r="AKF104" s="447"/>
      <c r="AKG104" s="447"/>
      <c r="AKH104" s="447"/>
      <c r="AKI104" s="447"/>
      <c r="AKJ104" s="447"/>
      <c r="AKK104" s="449"/>
      <c r="AKL104" s="450">
        <f>AKF104+AKG104-AKH104+AKI104-AKJ104+AKK104</f>
        <v>0</v>
      </c>
      <c r="AKM104" s="463"/>
      <c r="AKN104" s="448"/>
      <c r="AKP104" s="458"/>
      <c r="AKQ104" s="447"/>
      <c r="AKR104" s="447"/>
      <c r="AKS104" s="447"/>
      <c r="AKT104" s="450">
        <f>AKP104+AKQ104-AKR104+AKS104</f>
        <v>0</v>
      </c>
      <c r="AKU104" s="447"/>
      <c r="AKV104" s="447"/>
      <c r="AKW104" s="447"/>
      <c r="AKX104" s="447"/>
      <c r="AKY104" s="447"/>
      <c r="AKZ104" s="449"/>
      <c r="ALA104" s="450">
        <f>AKU104+AKV104-AKW104+AKX104-AKY104+AKZ104</f>
        <v>0</v>
      </c>
      <c r="ALB104" s="463"/>
      <c r="ALC104" s="448"/>
      <c r="ALE104" s="458"/>
      <c r="ALF104" s="447"/>
      <c r="ALG104" s="447"/>
      <c r="ALH104" s="447"/>
      <c r="ALI104" s="450">
        <f>ALE104+ALF104-ALG104+ALH104</f>
        <v>0</v>
      </c>
      <c r="ALJ104" s="447"/>
      <c r="ALK104" s="447"/>
      <c r="ALL104" s="447"/>
      <c r="ALM104" s="447"/>
      <c r="ALN104" s="447"/>
      <c r="ALO104" s="449"/>
      <c r="ALP104" s="450">
        <f>ALJ104+ALK104-ALL104+ALM104-ALN104+ALO104</f>
        <v>0</v>
      </c>
      <c r="ALQ104" s="463"/>
      <c r="ALR104" s="448"/>
      <c r="ALT104" s="458"/>
      <c r="ALU104" s="447"/>
      <c r="ALV104" s="447"/>
      <c r="ALW104" s="447"/>
      <c r="ALX104" s="450">
        <f>ALT104+ALU104-ALV104+ALW104</f>
        <v>0</v>
      </c>
      <c r="ALY104" s="447"/>
      <c r="ALZ104" s="447"/>
      <c r="AMA104" s="447"/>
      <c r="AMB104" s="447"/>
      <c r="AMC104" s="447"/>
      <c r="AMD104" s="449"/>
      <c r="AME104" s="450">
        <f>ALY104+ALZ104-AMA104+AMB104-AMC104+AMD104</f>
        <v>0</v>
      </c>
      <c r="AMF104" s="463"/>
      <c r="AMG104" s="448"/>
      <c r="AMI104" s="458"/>
      <c r="AMJ104" s="447"/>
      <c r="AMK104" s="447"/>
      <c r="AML104" s="447"/>
      <c r="AMM104" s="450">
        <f>AMI104+AMJ104-AMK104+AML104</f>
        <v>0</v>
      </c>
      <c r="AMN104" s="447"/>
      <c r="AMO104" s="447"/>
      <c r="AMP104" s="447"/>
      <c r="AMQ104" s="447"/>
      <c r="AMR104" s="447"/>
      <c r="AMS104" s="449"/>
      <c r="AMT104" s="450">
        <f>AMN104+AMO104-AMP104+AMQ104-AMR104+AMS104</f>
        <v>0</v>
      </c>
      <c r="AMU104" s="463"/>
      <c r="AMV104" s="448"/>
      <c r="AMX104" s="458"/>
      <c r="AMY104" s="447"/>
      <c r="AMZ104" s="447"/>
      <c r="ANA104" s="447"/>
      <c r="ANB104" s="450">
        <f>AMX104+AMY104-AMZ104+ANA104</f>
        <v>0</v>
      </c>
      <c r="ANC104" s="447"/>
      <c r="AND104" s="447"/>
      <c r="ANE104" s="447"/>
      <c r="ANF104" s="447"/>
      <c r="ANG104" s="447"/>
      <c r="ANH104" s="449"/>
      <c r="ANI104" s="450">
        <f>ANC104+AND104-ANE104+ANF104-ANG104+ANH104</f>
        <v>0</v>
      </c>
      <c r="ANJ104" s="463"/>
      <c r="ANK104" s="448"/>
      <c r="ANM104" s="458"/>
      <c r="ANN104" s="447"/>
      <c r="ANO104" s="447"/>
      <c r="ANP104" s="447"/>
      <c r="ANQ104" s="450">
        <f>ANM104+ANN104-ANO104+ANP104</f>
        <v>0</v>
      </c>
      <c r="ANR104" s="447"/>
      <c r="ANS104" s="447"/>
      <c r="ANT104" s="447"/>
      <c r="ANU104" s="447"/>
      <c r="ANV104" s="447"/>
      <c r="ANW104" s="449"/>
      <c r="ANX104" s="450">
        <f>ANR104+ANS104-ANT104+ANU104-ANV104+ANW104</f>
        <v>0</v>
      </c>
      <c r="ANY104" s="463"/>
      <c r="ANZ104" s="448"/>
      <c r="AOB104" s="458"/>
      <c r="AOC104" s="447"/>
      <c r="AOD104" s="447"/>
      <c r="AOE104" s="447"/>
      <c r="AOF104" s="450">
        <f>AOB104+AOC104-AOD104+AOE104</f>
        <v>0</v>
      </c>
      <c r="AOG104" s="447"/>
      <c r="AOH104" s="447"/>
      <c r="AOI104" s="447"/>
      <c r="AOJ104" s="447"/>
      <c r="AOK104" s="447"/>
      <c r="AOL104" s="449"/>
      <c r="AOM104" s="450">
        <f>AOG104+AOH104-AOI104+AOJ104-AOK104+AOL104</f>
        <v>0</v>
      </c>
      <c r="AON104" s="463"/>
      <c r="AOO104" s="448"/>
      <c r="AOQ104" s="458"/>
      <c r="AOR104" s="447"/>
      <c r="AOS104" s="447"/>
      <c r="AOT104" s="447"/>
      <c r="AOU104" s="450">
        <f>AOQ104+AOR104-AOS104+AOT104</f>
        <v>0</v>
      </c>
      <c r="AOV104" s="447"/>
      <c r="AOW104" s="447"/>
      <c r="AOX104" s="447"/>
      <c r="AOY104" s="447"/>
      <c r="AOZ104" s="447"/>
      <c r="APA104" s="449"/>
      <c r="APB104" s="450">
        <f>AOV104+AOW104-AOX104+AOY104-AOZ104+APA104</f>
        <v>0</v>
      </c>
      <c r="APC104" s="463"/>
      <c r="APD104" s="448"/>
      <c r="APF104" s="458"/>
      <c r="APG104" s="447"/>
      <c r="APH104" s="447"/>
      <c r="API104" s="447"/>
      <c r="APJ104" s="450">
        <f>APF104+APG104-APH104+API104</f>
        <v>0</v>
      </c>
      <c r="APK104" s="447"/>
      <c r="APL104" s="447"/>
      <c r="APM104" s="447"/>
      <c r="APN104" s="447"/>
      <c r="APO104" s="447"/>
      <c r="APP104" s="449"/>
      <c r="APQ104" s="450">
        <f>APK104+APL104-APM104+APN104-APO104+APP104</f>
        <v>0</v>
      </c>
      <c r="APR104" s="463"/>
      <c r="APS104" s="448"/>
      <c r="APU104" s="458"/>
      <c r="APV104" s="447"/>
      <c r="APW104" s="447"/>
      <c r="APX104" s="447"/>
      <c r="APY104" s="450">
        <f>APU104+APV104-APW104+APX104</f>
        <v>0</v>
      </c>
      <c r="APZ104" s="447"/>
      <c r="AQA104" s="447"/>
      <c r="AQB104" s="447"/>
      <c r="AQC104" s="447"/>
      <c r="AQD104" s="447"/>
      <c r="AQE104" s="449"/>
      <c r="AQF104" s="450">
        <f>APZ104+AQA104-AQB104+AQC104-AQD104+AQE104</f>
        <v>0</v>
      </c>
      <c r="AQG104" s="463"/>
      <c r="AQH104" s="448"/>
      <c r="AQJ104" s="458"/>
      <c r="AQK104" s="447"/>
      <c r="AQL104" s="447"/>
      <c r="AQM104" s="447"/>
      <c r="AQN104" s="450">
        <f>AQJ104+AQK104-AQL104+AQM104</f>
        <v>0</v>
      </c>
      <c r="AQO104" s="447"/>
      <c r="AQP104" s="447"/>
      <c r="AQQ104" s="447"/>
      <c r="AQR104" s="447"/>
      <c r="AQS104" s="447"/>
      <c r="AQT104" s="449"/>
      <c r="AQU104" s="450">
        <f>AQO104+AQP104-AQQ104+AQR104-AQS104+AQT104</f>
        <v>0</v>
      </c>
      <c r="AQV104" s="463"/>
      <c r="AQW104" s="448"/>
      <c r="AQY104" s="458"/>
      <c r="AQZ104" s="447"/>
      <c r="ARA104" s="447"/>
      <c r="ARB104" s="447"/>
      <c r="ARC104" s="450">
        <f>AQY104+AQZ104-ARA104+ARB104</f>
        <v>0</v>
      </c>
      <c r="ARD104" s="447"/>
      <c r="ARE104" s="447"/>
      <c r="ARF104" s="447"/>
      <c r="ARG104" s="447"/>
      <c r="ARH104" s="447"/>
      <c r="ARI104" s="449"/>
      <c r="ARJ104" s="450">
        <f>ARD104+ARE104-ARF104+ARG104-ARH104+ARI104</f>
        <v>0</v>
      </c>
      <c r="ARK104" s="463"/>
      <c r="ARL104" s="448"/>
      <c r="ARN104" s="458"/>
      <c r="ARO104" s="447"/>
      <c r="ARP104" s="447"/>
      <c r="ARQ104" s="447"/>
      <c r="ARR104" s="450">
        <f>ARN104+ARO104-ARP104+ARQ104</f>
        <v>0</v>
      </c>
      <c r="ARS104" s="447"/>
      <c r="ART104" s="447"/>
      <c r="ARU104" s="447"/>
      <c r="ARV104" s="447"/>
      <c r="ARW104" s="447"/>
      <c r="ARX104" s="449"/>
      <c r="ARY104" s="450">
        <f>ARS104+ART104-ARU104+ARV104-ARW104+ARX104</f>
        <v>0</v>
      </c>
      <c r="ARZ104" s="463"/>
      <c r="ASA104" s="448"/>
      <c r="ASC104" s="458"/>
      <c r="ASD104" s="447"/>
      <c r="ASE104" s="447"/>
      <c r="ASF104" s="447"/>
      <c r="ASG104" s="450">
        <f>ASC104+ASD104-ASE104+ASF104</f>
        <v>0</v>
      </c>
      <c r="ASH104" s="447"/>
      <c r="ASI104" s="447"/>
      <c r="ASJ104" s="447"/>
      <c r="ASK104" s="447"/>
      <c r="ASL104" s="447"/>
      <c r="ASM104" s="449"/>
      <c r="ASN104" s="450">
        <f>ASH104+ASI104-ASJ104+ASK104-ASL104+ASM104</f>
        <v>0</v>
      </c>
      <c r="ASO104" s="463"/>
      <c r="ASP104" s="448"/>
      <c r="ASR104" s="458"/>
      <c r="ASS104" s="447"/>
      <c r="AST104" s="447"/>
      <c r="ASU104" s="447"/>
      <c r="ASV104" s="450">
        <f>ASR104+ASS104-AST104+ASU104</f>
        <v>0</v>
      </c>
      <c r="ASW104" s="447"/>
      <c r="ASX104" s="447"/>
      <c r="ASY104" s="447"/>
      <c r="ASZ104" s="447"/>
      <c r="ATA104" s="447"/>
      <c r="ATB104" s="449"/>
      <c r="ATC104" s="450">
        <f>ASW104+ASX104-ASY104+ASZ104-ATA104+ATB104</f>
        <v>0</v>
      </c>
      <c r="ATD104" s="463"/>
      <c r="ATE104" s="448"/>
      <c r="ATG104" s="458"/>
      <c r="ATH104" s="447"/>
      <c r="ATI104" s="447"/>
      <c r="ATJ104" s="447"/>
      <c r="ATK104" s="450">
        <f>ATG104+ATH104-ATI104+ATJ104</f>
        <v>0</v>
      </c>
      <c r="ATL104" s="447"/>
      <c r="ATM104" s="447"/>
      <c r="ATN104" s="447"/>
      <c r="ATO104" s="447"/>
      <c r="ATP104" s="447"/>
      <c r="ATQ104" s="449"/>
      <c r="ATR104" s="450">
        <f>ATL104+ATM104-ATN104+ATO104-ATP104+ATQ104</f>
        <v>0</v>
      </c>
      <c r="ATS104" s="463"/>
      <c r="ATT104" s="448"/>
      <c r="ATV104" s="458"/>
      <c r="ATW104" s="447"/>
      <c r="ATX104" s="447"/>
      <c r="ATY104" s="447"/>
      <c r="ATZ104" s="450">
        <f>ATV104+ATW104-ATX104+ATY104</f>
        <v>0</v>
      </c>
      <c r="AUA104" s="447"/>
      <c r="AUB104" s="447"/>
      <c r="AUC104" s="447"/>
      <c r="AUD104" s="447"/>
      <c r="AUE104" s="447"/>
      <c r="AUF104" s="449"/>
      <c r="AUG104" s="450">
        <f>AUA104+AUB104-AUC104+AUD104-AUE104+AUF104</f>
        <v>0</v>
      </c>
      <c r="AUH104" s="463"/>
      <c r="AUI104" s="448"/>
      <c r="AUK104" s="458"/>
      <c r="AUL104" s="447"/>
      <c r="AUM104" s="447"/>
      <c r="AUN104" s="447"/>
      <c r="AUO104" s="450">
        <f>AUK104+AUL104-AUM104+AUN104</f>
        <v>0</v>
      </c>
      <c r="AUP104" s="447"/>
      <c r="AUQ104" s="447"/>
      <c r="AUR104" s="447"/>
      <c r="AUS104" s="447"/>
      <c r="AUT104" s="447"/>
      <c r="AUU104" s="449"/>
      <c r="AUV104" s="450">
        <f>AUP104+AUQ104-AUR104+AUS104-AUT104+AUU104</f>
        <v>0</v>
      </c>
      <c r="AUW104" s="463"/>
      <c r="AUX104" s="448"/>
      <c r="AUZ104" s="458"/>
      <c r="AVA104" s="447"/>
      <c r="AVB104" s="447"/>
      <c r="AVC104" s="447"/>
      <c r="AVD104" s="450">
        <f>AUZ104+AVA104-AVB104+AVC104</f>
        <v>0</v>
      </c>
      <c r="AVE104" s="447"/>
      <c r="AVF104" s="447"/>
      <c r="AVG104" s="447"/>
      <c r="AVH104" s="447"/>
      <c r="AVI104" s="447"/>
      <c r="AVJ104" s="449"/>
      <c r="AVK104" s="450">
        <f>AVE104+AVF104-AVG104+AVH104-AVI104+AVJ104</f>
        <v>0</v>
      </c>
      <c r="AVL104" s="463"/>
      <c r="AVM104" s="448"/>
      <c r="AVO104" s="458"/>
      <c r="AVP104" s="447"/>
      <c r="AVQ104" s="447"/>
      <c r="AVR104" s="447"/>
      <c r="AVS104" s="450">
        <f>AVO104+AVP104-AVQ104+AVR104</f>
        <v>0</v>
      </c>
      <c r="AVT104" s="447"/>
      <c r="AVU104" s="447"/>
      <c r="AVV104" s="447"/>
      <c r="AVW104" s="447"/>
      <c r="AVX104" s="447"/>
      <c r="AVY104" s="449"/>
      <c r="AVZ104" s="450">
        <f>AVT104+AVU104-AVV104+AVW104-AVX104+AVY104</f>
        <v>0</v>
      </c>
      <c r="AWA104" s="463"/>
      <c r="AWB104" s="448"/>
      <c r="AWD104" s="458"/>
      <c r="AWE104" s="447"/>
      <c r="AWF104" s="447"/>
      <c r="AWG104" s="447"/>
      <c r="AWH104" s="450">
        <f>AWD104+AWE104-AWF104+AWG104</f>
        <v>0</v>
      </c>
      <c r="AWI104" s="447"/>
      <c r="AWJ104" s="447"/>
      <c r="AWK104" s="447"/>
      <c r="AWL104" s="447"/>
      <c r="AWM104" s="447"/>
      <c r="AWN104" s="449"/>
      <c r="AWO104" s="450">
        <f>AWI104+AWJ104-AWK104+AWL104-AWM104+AWN104</f>
        <v>0</v>
      </c>
      <c r="AWP104" s="463"/>
      <c r="AWQ104" s="448"/>
      <c r="AWS104" s="458"/>
      <c r="AWT104" s="447"/>
      <c r="AWU104" s="447"/>
      <c r="AWV104" s="447"/>
      <c r="AWW104" s="450">
        <f>AWS104+AWT104-AWU104+AWV104</f>
        <v>0</v>
      </c>
      <c r="AWX104" s="447"/>
      <c r="AWY104" s="447"/>
      <c r="AWZ104" s="447"/>
      <c r="AXA104" s="447"/>
      <c r="AXB104" s="447"/>
      <c r="AXC104" s="449"/>
      <c r="AXD104" s="450">
        <f>AWX104+AWY104-AWZ104+AXA104-AXB104+AXC104</f>
        <v>0</v>
      </c>
      <c r="AXE104" s="463"/>
      <c r="AXF104" s="448"/>
      <c r="AXH104" s="458"/>
      <c r="AXI104" s="447"/>
      <c r="AXJ104" s="447"/>
      <c r="AXK104" s="447"/>
      <c r="AXL104" s="450">
        <f>AXH104+AXI104-AXJ104+AXK104</f>
        <v>0</v>
      </c>
      <c r="AXM104" s="447"/>
      <c r="AXN104" s="447"/>
      <c r="AXO104" s="447"/>
      <c r="AXP104" s="447"/>
      <c r="AXQ104" s="447"/>
      <c r="AXR104" s="449"/>
      <c r="AXS104" s="450">
        <f>AXM104+AXN104-AXO104+AXP104-AXQ104+AXR104</f>
        <v>0</v>
      </c>
      <c r="AXT104" s="463"/>
      <c r="AXU104" s="448"/>
      <c r="AXW104" s="458"/>
      <c r="AXX104" s="447"/>
      <c r="AXY104" s="447"/>
      <c r="AXZ104" s="447"/>
      <c r="AYA104" s="450">
        <f>AXW104+AXX104-AXY104+AXZ104</f>
        <v>0</v>
      </c>
      <c r="AYB104" s="447"/>
      <c r="AYC104" s="447"/>
      <c r="AYD104" s="447"/>
      <c r="AYE104" s="447"/>
      <c r="AYF104" s="447"/>
      <c r="AYG104" s="449"/>
      <c r="AYH104" s="450">
        <f>AYB104+AYC104-AYD104+AYE104-AYF104+AYG104</f>
        <v>0</v>
      </c>
      <c r="AYI104" s="463"/>
      <c r="AYJ104" s="448"/>
      <c r="AYL104" s="458"/>
      <c r="AYM104" s="447"/>
      <c r="AYN104" s="447"/>
      <c r="AYO104" s="447"/>
      <c r="AYP104" s="450">
        <f>AYL104+AYM104-AYN104+AYO104</f>
        <v>0</v>
      </c>
      <c r="AYQ104" s="447"/>
      <c r="AYR104" s="447"/>
      <c r="AYS104" s="447"/>
      <c r="AYT104" s="447"/>
      <c r="AYU104" s="447"/>
      <c r="AYV104" s="449"/>
      <c r="AYW104" s="450">
        <f>AYQ104+AYR104-AYS104+AYT104-AYU104+AYV104</f>
        <v>0</v>
      </c>
      <c r="AYX104" s="463"/>
      <c r="AYY104" s="448"/>
      <c r="AZA104" s="458"/>
      <c r="AZB104" s="447"/>
      <c r="AZC104" s="447"/>
      <c r="AZD104" s="447"/>
      <c r="AZE104" s="450">
        <f>AZA104+AZB104-AZC104+AZD104</f>
        <v>0</v>
      </c>
      <c r="AZF104" s="447"/>
      <c r="AZG104" s="447"/>
      <c r="AZH104" s="447"/>
      <c r="AZI104" s="447"/>
      <c r="AZJ104" s="447"/>
      <c r="AZK104" s="449"/>
      <c r="AZL104" s="450">
        <f>AZF104+AZG104-AZH104+AZI104-AZJ104+AZK104</f>
        <v>0</v>
      </c>
      <c r="AZM104" s="463"/>
      <c r="AZN104" s="448"/>
      <c r="AZP104" s="458"/>
      <c r="AZQ104" s="447"/>
      <c r="AZR104" s="447"/>
      <c r="AZS104" s="447"/>
      <c r="AZT104" s="450">
        <f>AZP104+AZQ104-AZR104+AZS104</f>
        <v>0</v>
      </c>
      <c r="AZU104" s="447"/>
      <c r="AZV104" s="447"/>
      <c r="AZW104" s="447"/>
      <c r="AZX104" s="447"/>
      <c r="AZY104" s="447"/>
      <c r="AZZ104" s="449"/>
      <c r="BAA104" s="450">
        <f>AZU104+AZV104-AZW104+AZX104-AZY104+AZZ104</f>
        <v>0</v>
      </c>
      <c r="BAB104" s="463"/>
      <c r="BAC104" s="448"/>
      <c r="BAE104" s="458"/>
      <c r="BAF104" s="447"/>
      <c r="BAG104" s="447"/>
      <c r="BAH104" s="447"/>
      <c r="BAI104" s="450">
        <f>BAE104+BAF104-BAG104+BAH104</f>
        <v>0</v>
      </c>
      <c r="BAJ104" s="447"/>
      <c r="BAK104" s="447"/>
      <c r="BAL104" s="447"/>
      <c r="BAM104" s="447"/>
      <c r="BAN104" s="447"/>
      <c r="BAO104" s="449"/>
      <c r="BAP104" s="450">
        <f>BAJ104+BAK104-BAL104+BAM104-BAN104+BAO104</f>
        <v>0</v>
      </c>
      <c r="BAQ104" s="463"/>
      <c r="BAR104" s="448"/>
      <c r="BAT104" s="458"/>
      <c r="BAU104" s="447"/>
      <c r="BAV104" s="447"/>
      <c r="BAW104" s="447"/>
      <c r="BAX104" s="450">
        <f>BAT104+BAU104-BAV104+BAW104</f>
        <v>0</v>
      </c>
      <c r="BAY104" s="447"/>
      <c r="BAZ104" s="447"/>
      <c r="BBA104" s="447"/>
      <c r="BBB104" s="447"/>
      <c r="BBC104" s="447"/>
      <c r="BBD104" s="449"/>
      <c r="BBE104" s="450">
        <f>BAY104+BAZ104-BBA104+BBB104-BBC104+BBD104</f>
        <v>0</v>
      </c>
      <c r="BBF104" s="463"/>
      <c r="BBG104" s="448"/>
      <c r="BBI104" s="458"/>
      <c r="BBJ104" s="447"/>
      <c r="BBK104" s="447"/>
      <c r="BBL104" s="447"/>
      <c r="BBM104" s="450">
        <f>BBI104+BBJ104-BBK104+BBL104</f>
        <v>0</v>
      </c>
      <c r="BBN104" s="447"/>
      <c r="BBO104" s="447"/>
      <c r="BBP104" s="447"/>
      <c r="BBQ104" s="447"/>
      <c r="BBR104" s="447"/>
      <c r="BBS104" s="449"/>
      <c r="BBT104" s="450">
        <f>BBN104+BBO104-BBP104+BBQ104-BBR104+BBS104</f>
        <v>0</v>
      </c>
      <c r="BBU104" s="463"/>
      <c r="BBV104" s="448"/>
      <c r="BBX104" s="458"/>
      <c r="BBY104" s="447"/>
      <c r="BBZ104" s="447"/>
      <c r="BCA104" s="447"/>
      <c r="BCB104" s="450">
        <f>BBX104+BBY104-BBZ104+BCA104</f>
        <v>0</v>
      </c>
      <c r="BCC104" s="447"/>
      <c r="BCD104" s="447"/>
      <c r="BCE104" s="447"/>
      <c r="BCF104" s="447"/>
      <c r="BCG104" s="447"/>
      <c r="BCH104" s="449"/>
      <c r="BCI104" s="450">
        <f>BCC104+BCD104-BCE104+BCF104-BCG104+BCH104</f>
        <v>0</v>
      </c>
      <c r="BCJ104" s="463"/>
      <c r="BCK104" s="448"/>
      <c r="BCM104" s="458"/>
      <c r="BCN104" s="447"/>
      <c r="BCO104" s="447"/>
      <c r="BCP104" s="447"/>
      <c r="BCQ104" s="450">
        <f>BCM104+BCN104-BCO104+BCP104</f>
        <v>0</v>
      </c>
      <c r="BCR104" s="447"/>
      <c r="BCS104" s="447"/>
      <c r="BCT104" s="447"/>
      <c r="BCU104" s="447"/>
      <c r="BCV104" s="447"/>
      <c r="BCW104" s="449"/>
      <c r="BCX104" s="450">
        <f>BCR104+BCS104-BCT104+BCU104-BCV104+BCW104</f>
        <v>0</v>
      </c>
      <c r="BCY104" s="463"/>
      <c r="BCZ104" s="448"/>
      <c r="BDB104" s="458"/>
      <c r="BDC104" s="447"/>
      <c r="BDD104" s="447"/>
      <c r="BDE104" s="447"/>
      <c r="BDF104" s="450">
        <f>BDB104+BDC104-BDD104+BDE104</f>
        <v>0</v>
      </c>
      <c r="BDG104" s="447"/>
      <c r="BDH104" s="447"/>
      <c r="BDI104" s="447"/>
      <c r="BDJ104" s="447"/>
      <c r="BDK104" s="447"/>
      <c r="BDL104" s="449"/>
      <c r="BDM104" s="450">
        <f>BDG104+BDH104-BDI104+BDJ104-BDK104+BDL104</f>
        <v>0</v>
      </c>
      <c r="BDN104" s="463"/>
      <c r="BDO104" s="448"/>
      <c r="BDQ104" s="458"/>
      <c r="BDR104" s="447"/>
      <c r="BDS104" s="447"/>
      <c r="BDT104" s="447"/>
      <c r="BDU104" s="450">
        <f>BDQ104+BDR104-BDS104+BDT104</f>
        <v>0</v>
      </c>
      <c r="BDV104" s="447"/>
      <c r="BDW104" s="447"/>
      <c r="BDX104" s="447"/>
      <c r="BDY104" s="447"/>
      <c r="BDZ104" s="447"/>
      <c r="BEA104" s="449"/>
      <c r="BEB104" s="450">
        <f>BDV104+BDW104-BDX104+BDY104-BDZ104+BEA104</f>
        <v>0</v>
      </c>
      <c r="BEC104" s="463"/>
      <c r="BED104" s="448"/>
      <c r="BEF104" s="458"/>
      <c r="BEG104" s="447"/>
      <c r="BEH104" s="447"/>
      <c r="BEI104" s="447"/>
      <c r="BEJ104" s="450">
        <f>BEF104+BEG104-BEH104+BEI104</f>
        <v>0</v>
      </c>
      <c r="BEK104" s="447"/>
      <c r="BEL104" s="447"/>
      <c r="BEM104" s="447"/>
      <c r="BEN104" s="447"/>
      <c r="BEO104" s="447"/>
      <c r="BEP104" s="449"/>
      <c r="BEQ104" s="450">
        <f>BEK104+BEL104-BEM104+BEN104-BEO104+BEP104</f>
        <v>0</v>
      </c>
      <c r="BER104" s="463"/>
      <c r="BES104" s="448"/>
      <c r="BEU104" s="458"/>
      <c r="BEV104" s="447"/>
      <c r="BEW104" s="447"/>
      <c r="BEX104" s="447"/>
      <c r="BEY104" s="450">
        <f>BEU104+BEV104-BEW104+BEX104</f>
        <v>0</v>
      </c>
      <c r="BEZ104" s="447"/>
      <c r="BFA104" s="447"/>
      <c r="BFB104" s="447"/>
      <c r="BFC104" s="447"/>
      <c r="BFD104" s="447"/>
      <c r="BFE104" s="449"/>
      <c r="BFF104" s="450">
        <f>BEZ104+BFA104-BFB104+BFC104-BFD104+BFE104</f>
        <v>0</v>
      </c>
      <c r="BFG104" s="463"/>
      <c r="BFH104" s="448"/>
      <c r="BFJ104" s="458"/>
      <c r="BFK104" s="447"/>
      <c r="BFL104" s="447"/>
      <c r="BFM104" s="447"/>
      <c r="BFN104" s="450">
        <f>BFJ104+BFK104-BFL104+BFM104</f>
        <v>0</v>
      </c>
      <c r="BFO104" s="447"/>
      <c r="BFP104" s="447"/>
      <c r="BFQ104" s="447"/>
      <c r="BFR104" s="447"/>
      <c r="BFS104" s="447"/>
      <c r="BFT104" s="449"/>
      <c r="BFU104" s="450">
        <f>BFO104+BFP104-BFQ104+BFR104-BFS104+BFT104</f>
        <v>0</v>
      </c>
      <c r="BFV104" s="463"/>
      <c r="BFW104" s="448"/>
      <c r="BFY104" s="458"/>
      <c r="BFZ104" s="447"/>
      <c r="BGA104" s="447"/>
      <c r="BGB104" s="447"/>
      <c r="BGC104" s="450">
        <f>BFY104+BFZ104-BGA104+BGB104</f>
        <v>0</v>
      </c>
      <c r="BGD104" s="447"/>
      <c r="BGE104" s="447"/>
      <c r="BGF104" s="447"/>
      <c r="BGG104" s="447"/>
      <c r="BGH104" s="447"/>
      <c r="BGI104" s="449"/>
      <c r="BGJ104" s="450">
        <f>BGD104+BGE104-BGF104+BGG104-BGH104+BGI104</f>
        <v>0</v>
      </c>
      <c r="BGK104" s="463"/>
      <c r="BGL104" s="448"/>
      <c r="BGN104" s="458"/>
      <c r="BGO104" s="447"/>
      <c r="BGP104" s="447"/>
      <c r="BGQ104" s="447"/>
      <c r="BGR104" s="450">
        <f>BGN104+BGO104-BGP104+BGQ104</f>
        <v>0</v>
      </c>
      <c r="BGS104" s="447"/>
      <c r="BGT104" s="447"/>
      <c r="BGU104" s="447"/>
      <c r="BGV104" s="447"/>
      <c r="BGW104" s="447"/>
      <c r="BGX104" s="449"/>
      <c r="BGY104" s="450">
        <f>BGS104+BGT104-BGU104+BGV104-BGW104+BGX104</f>
        <v>0</v>
      </c>
      <c r="BGZ104" s="463"/>
      <c r="BHA104" s="448"/>
      <c r="BHC104" s="458"/>
      <c r="BHD104" s="447"/>
      <c r="BHE104" s="447"/>
      <c r="BHF104" s="447"/>
      <c r="BHG104" s="450">
        <f>BHC104+BHD104-BHE104+BHF104</f>
        <v>0</v>
      </c>
      <c r="BHH104" s="447"/>
      <c r="BHI104" s="447"/>
      <c r="BHJ104" s="447"/>
      <c r="BHK104" s="447"/>
      <c r="BHL104" s="447"/>
      <c r="BHM104" s="449"/>
      <c r="BHN104" s="450">
        <f>BHH104+BHI104-BHJ104+BHK104-BHL104+BHM104</f>
        <v>0</v>
      </c>
      <c r="BHO104" s="463"/>
      <c r="BHP104" s="448"/>
      <c r="BHR104" s="458"/>
      <c r="BHS104" s="447"/>
      <c r="BHT104" s="447"/>
      <c r="BHU104" s="447"/>
      <c r="BHV104" s="450">
        <f>BHR104+BHS104-BHT104+BHU104</f>
        <v>0</v>
      </c>
      <c r="BHW104" s="447"/>
      <c r="BHX104" s="447"/>
      <c r="BHY104" s="447"/>
      <c r="BHZ104" s="447"/>
      <c r="BIA104" s="447"/>
      <c r="BIB104" s="449"/>
      <c r="BIC104" s="450">
        <f>BHW104+BHX104-BHY104+BHZ104-BIA104+BIB104</f>
        <v>0</v>
      </c>
      <c r="BID104" s="463"/>
      <c r="BIE104" s="448"/>
      <c r="BIG104" s="458"/>
      <c r="BIH104" s="447"/>
      <c r="BII104" s="447"/>
      <c r="BIJ104" s="447"/>
      <c r="BIK104" s="450">
        <f>BIG104+BIH104-BII104+BIJ104</f>
        <v>0</v>
      </c>
      <c r="BIL104" s="447"/>
      <c r="BIM104" s="447"/>
      <c r="BIN104" s="447"/>
      <c r="BIO104" s="447"/>
      <c r="BIP104" s="447"/>
      <c r="BIQ104" s="449"/>
      <c r="BIR104" s="450">
        <f>BIL104+BIM104-BIN104+BIO104-BIP104+BIQ104</f>
        <v>0</v>
      </c>
      <c r="BIS104" s="463"/>
      <c r="BIT104" s="448"/>
      <c r="BIV104" s="458"/>
      <c r="BIW104" s="447"/>
      <c r="BIX104" s="447"/>
      <c r="BIY104" s="447"/>
      <c r="BIZ104" s="450">
        <f>BIV104+BIW104-BIX104+BIY104</f>
        <v>0</v>
      </c>
      <c r="BJA104" s="447"/>
      <c r="BJB104" s="447"/>
      <c r="BJC104" s="447"/>
      <c r="BJD104" s="447"/>
      <c r="BJE104" s="447"/>
      <c r="BJF104" s="449"/>
      <c r="BJG104" s="450">
        <f>BJA104+BJB104-BJC104+BJD104-BJE104+BJF104</f>
        <v>0</v>
      </c>
      <c r="BJH104" s="463"/>
      <c r="BJI104" s="448"/>
      <c r="BJK104" s="458"/>
      <c r="BJL104" s="447"/>
      <c r="BJM104" s="447"/>
      <c r="BJN104" s="447"/>
      <c r="BJO104" s="450">
        <f>BJK104+BJL104-BJM104+BJN104</f>
        <v>0</v>
      </c>
      <c r="BJP104" s="447"/>
      <c r="BJQ104" s="447"/>
      <c r="BJR104" s="447"/>
      <c r="BJS104" s="447"/>
      <c r="BJT104" s="447"/>
      <c r="BJU104" s="449"/>
      <c r="BJV104" s="450">
        <f>BJP104+BJQ104-BJR104+BJS104-BJT104+BJU104</f>
        <v>0</v>
      </c>
      <c r="BJW104" s="463"/>
      <c r="BJX104" s="448"/>
      <c r="BJZ104" s="458"/>
      <c r="BKA104" s="447"/>
      <c r="BKB104" s="447"/>
      <c r="BKC104" s="447"/>
      <c r="BKD104" s="450">
        <f>BJZ104+BKA104-BKB104+BKC104</f>
        <v>0</v>
      </c>
      <c r="BKE104" s="447"/>
      <c r="BKF104" s="447"/>
      <c r="BKG104" s="447"/>
      <c r="BKH104" s="447"/>
      <c r="BKI104" s="447"/>
      <c r="BKJ104" s="449"/>
      <c r="BKK104" s="450">
        <f>BKE104+BKF104-BKG104+BKH104-BKI104+BKJ104</f>
        <v>0</v>
      </c>
      <c r="BKL104" s="463"/>
      <c r="BKM104" s="448"/>
      <c r="BKO104" s="458"/>
      <c r="BKP104" s="447"/>
      <c r="BKQ104" s="447"/>
      <c r="BKR104" s="447"/>
      <c r="BKS104" s="450">
        <f>BKO104+BKP104-BKQ104+BKR104</f>
        <v>0</v>
      </c>
      <c r="BKT104" s="447"/>
      <c r="BKU104" s="447"/>
      <c r="BKV104" s="447"/>
      <c r="BKW104" s="447"/>
      <c r="BKX104" s="447"/>
      <c r="BKY104" s="449"/>
      <c r="BKZ104" s="450">
        <f>BKT104+BKU104-BKV104+BKW104-BKX104+BKY104</f>
        <v>0</v>
      </c>
      <c r="BLA104" s="463"/>
      <c r="BLB104" s="448"/>
      <c r="BLD104" s="458"/>
      <c r="BLE104" s="447"/>
      <c r="BLF104" s="447"/>
      <c r="BLG104" s="447"/>
      <c r="BLH104" s="450">
        <f>BLD104+BLE104-BLF104+BLG104</f>
        <v>0</v>
      </c>
      <c r="BLI104" s="447"/>
      <c r="BLJ104" s="447"/>
      <c r="BLK104" s="447"/>
      <c r="BLL104" s="447"/>
      <c r="BLM104" s="447"/>
      <c r="BLN104" s="449"/>
      <c r="BLO104" s="450">
        <f>BLI104+BLJ104-BLK104+BLL104-BLM104+BLN104</f>
        <v>0</v>
      </c>
      <c r="BLP104" s="463"/>
      <c r="BLQ104" s="448"/>
      <c r="BLS104" s="458"/>
      <c r="BLT104" s="447"/>
      <c r="BLU104" s="447"/>
      <c r="BLV104" s="447"/>
      <c r="BLW104" s="450">
        <f>BLS104+BLT104-BLU104+BLV104</f>
        <v>0</v>
      </c>
      <c r="BLX104" s="447"/>
      <c r="BLY104" s="447"/>
      <c r="BLZ104" s="447"/>
      <c r="BMA104" s="447"/>
      <c r="BMB104" s="447"/>
      <c r="BMC104" s="449"/>
      <c r="BMD104" s="450">
        <f>BLX104+BLY104-BLZ104+BMA104-BMB104+BMC104</f>
        <v>0</v>
      </c>
      <c r="BME104" s="463"/>
      <c r="BMF104" s="448"/>
      <c r="BMH104" s="458"/>
      <c r="BMI104" s="447"/>
      <c r="BMJ104" s="447"/>
      <c r="BMK104" s="447"/>
      <c r="BML104" s="450">
        <f>BMH104+BMI104-BMJ104+BMK104</f>
        <v>0</v>
      </c>
      <c r="BMM104" s="447"/>
      <c r="BMN104" s="447"/>
      <c r="BMO104" s="447"/>
      <c r="BMP104" s="447"/>
      <c r="BMQ104" s="447"/>
      <c r="BMR104" s="449"/>
      <c r="BMS104" s="450">
        <f>BMM104+BMN104-BMO104+BMP104-BMQ104+BMR104</f>
        <v>0</v>
      </c>
      <c r="BMT104" s="463"/>
      <c r="BMU104" s="448"/>
      <c r="BMW104" s="458"/>
      <c r="BMX104" s="447"/>
      <c r="BMY104" s="447"/>
      <c r="BMZ104" s="447"/>
      <c r="BNA104" s="450">
        <f>BMW104+BMX104-BMY104+BMZ104</f>
        <v>0</v>
      </c>
      <c r="BNB104" s="447"/>
      <c r="BNC104" s="447"/>
      <c r="BND104" s="447"/>
      <c r="BNE104" s="447"/>
      <c r="BNF104" s="447"/>
      <c r="BNG104" s="449"/>
      <c r="BNH104" s="450">
        <f>BNB104+BNC104-BND104+BNE104-BNF104+BNG104</f>
        <v>0</v>
      </c>
      <c r="BNI104" s="463"/>
      <c r="BNJ104" s="448"/>
      <c r="BNL104" s="458"/>
      <c r="BNM104" s="447"/>
      <c r="BNN104" s="447"/>
      <c r="BNO104" s="447"/>
      <c r="BNP104" s="450">
        <f>BNL104+BNM104-BNN104+BNO104</f>
        <v>0</v>
      </c>
      <c r="BNQ104" s="447"/>
      <c r="BNR104" s="447"/>
      <c r="BNS104" s="447"/>
      <c r="BNT104" s="447"/>
      <c r="BNU104" s="447"/>
      <c r="BNV104" s="449"/>
      <c r="BNW104" s="450">
        <f>BNQ104+BNR104-BNS104+BNT104-BNU104+BNV104</f>
        <v>0</v>
      </c>
      <c r="BNX104" s="463"/>
      <c r="BNY104" s="448"/>
      <c r="BOA104" s="458"/>
      <c r="BOB104" s="447"/>
      <c r="BOC104" s="447"/>
      <c r="BOD104" s="447"/>
      <c r="BOE104" s="450">
        <f>BOA104+BOB104-BOC104+BOD104</f>
        <v>0</v>
      </c>
      <c r="BOF104" s="447"/>
      <c r="BOG104" s="447"/>
      <c r="BOH104" s="447"/>
      <c r="BOI104" s="447"/>
      <c r="BOJ104" s="447"/>
      <c r="BOK104" s="449"/>
      <c r="BOL104" s="450">
        <f>BOF104+BOG104-BOH104+BOI104-BOJ104+BOK104</f>
        <v>0</v>
      </c>
      <c r="BOM104" s="463"/>
      <c r="BON104" s="448"/>
      <c r="BOP104" s="458"/>
      <c r="BOQ104" s="447"/>
      <c r="BOR104" s="447"/>
      <c r="BOS104" s="447"/>
      <c r="BOT104" s="450">
        <f>BOP104+BOQ104-BOR104+BOS104</f>
        <v>0</v>
      </c>
      <c r="BOU104" s="447"/>
      <c r="BOV104" s="447"/>
      <c r="BOW104" s="447"/>
      <c r="BOX104" s="447"/>
      <c r="BOY104" s="447"/>
      <c r="BOZ104" s="449"/>
      <c r="BPA104" s="450">
        <f>BOU104+BOV104-BOW104+BOX104-BOY104+BOZ104</f>
        <v>0</v>
      </c>
      <c r="BPB104" s="463"/>
      <c r="BPC104" s="448"/>
      <c r="BPE104" s="458"/>
      <c r="BPF104" s="447"/>
      <c r="BPG104" s="447"/>
      <c r="BPH104" s="447"/>
      <c r="BPI104" s="450">
        <f>BPE104+BPF104-BPG104+BPH104</f>
        <v>0</v>
      </c>
      <c r="BPJ104" s="447"/>
      <c r="BPK104" s="447"/>
      <c r="BPL104" s="447"/>
      <c r="BPM104" s="447"/>
      <c r="BPN104" s="447"/>
      <c r="BPO104" s="449"/>
      <c r="BPP104" s="450">
        <f>BPJ104+BPK104-BPL104+BPM104-BPN104+BPO104</f>
        <v>0</v>
      </c>
      <c r="BPQ104" s="463"/>
      <c r="BPR104" s="448"/>
      <c r="BPT104" s="458"/>
      <c r="BPU104" s="447"/>
      <c r="BPV104" s="447"/>
      <c r="BPW104" s="447"/>
      <c r="BPX104" s="450">
        <f>BPT104+BPU104-BPV104+BPW104</f>
        <v>0</v>
      </c>
      <c r="BPY104" s="447"/>
      <c r="BPZ104" s="447"/>
      <c r="BQA104" s="447"/>
      <c r="BQB104" s="447"/>
      <c r="BQC104" s="447"/>
      <c r="BQD104" s="449"/>
      <c r="BQE104" s="450">
        <f>BPY104+BPZ104-BQA104+BQB104-BQC104+BQD104</f>
        <v>0</v>
      </c>
      <c r="BQF104" s="463"/>
      <c r="BQG104" s="448"/>
      <c r="BQI104" s="458"/>
      <c r="BQJ104" s="447"/>
      <c r="BQK104" s="447"/>
      <c r="BQL104" s="447"/>
      <c r="BQM104" s="450">
        <f>BQI104+BQJ104-BQK104+BQL104</f>
        <v>0</v>
      </c>
      <c r="BQN104" s="447"/>
      <c r="BQO104" s="447"/>
      <c r="BQP104" s="447"/>
      <c r="BQQ104" s="447"/>
      <c r="BQR104" s="447"/>
      <c r="BQS104" s="449"/>
      <c r="BQT104" s="450">
        <f>BQN104+BQO104-BQP104+BQQ104-BQR104+BQS104</f>
        <v>0</v>
      </c>
      <c r="BQU104" s="463"/>
      <c r="BQV104" s="448"/>
      <c r="BQX104" s="458"/>
      <c r="BQY104" s="447"/>
      <c r="BQZ104" s="447"/>
      <c r="BRA104" s="447"/>
      <c r="BRB104" s="450">
        <f>BQX104+BQY104-BQZ104+BRA104</f>
        <v>0</v>
      </c>
      <c r="BRC104" s="447"/>
      <c r="BRD104" s="447"/>
      <c r="BRE104" s="447"/>
      <c r="BRF104" s="447"/>
      <c r="BRG104" s="447"/>
      <c r="BRH104" s="449"/>
      <c r="BRI104" s="450">
        <f>BRC104+BRD104-BRE104+BRF104-BRG104+BRH104</f>
        <v>0</v>
      </c>
      <c r="BRJ104" s="463"/>
      <c r="BRK104" s="448"/>
      <c r="BRM104" s="458"/>
      <c r="BRN104" s="447"/>
      <c r="BRO104" s="447"/>
      <c r="BRP104" s="447"/>
      <c r="BRQ104" s="450">
        <f>BRM104+BRN104-BRO104+BRP104</f>
        <v>0</v>
      </c>
      <c r="BRR104" s="447"/>
      <c r="BRS104" s="447"/>
      <c r="BRT104" s="447"/>
      <c r="BRU104" s="447"/>
      <c r="BRV104" s="447"/>
      <c r="BRW104" s="449"/>
      <c r="BRX104" s="450">
        <f>BRR104+BRS104-BRT104+BRU104-BRV104+BRW104</f>
        <v>0</v>
      </c>
      <c r="BRY104" s="463"/>
      <c r="BRZ104" s="448"/>
      <c r="BSB104" s="458"/>
      <c r="BSC104" s="447"/>
      <c r="BSD104" s="447"/>
      <c r="BSE104" s="447"/>
      <c r="BSF104" s="450">
        <f>BSB104+BSC104-BSD104+BSE104</f>
        <v>0</v>
      </c>
      <c r="BSG104" s="447"/>
      <c r="BSH104" s="447"/>
      <c r="BSI104" s="447"/>
      <c r="BSJ104" s="447"/>
      <c r="BSK104" s="447"/>
      <c r="BSL104" s="449"/>
      <c r="BSM104" s="450">
        <f>BSG104+BSH104-BSI104+BSJ104-BSK104+BSL104</f>
        <v>0</v>
      </c>
      <c r="BSN104" s="463"/>
      <c r="BSO104" s="448"/>
      <c r="BSQ104" s="458"/>
      <c r="BSR104" s="447"/>
      <c r="BSS104" s="447"/>
      <c r="BST104" s="447"/>
      <c r="BSU104" s="450">
        <f>BSQ104+BSR104-BSS104+BST104</f>
        <v>0</v>
      </c>
      <c r="BSV104" s="447"/>
      <c r="BSW104" s="447"/>
      <c r="BSX104" s="447"/>
      <c r="BSY104" s="447"/>
      <c r="BSZ104" s="447"/>
      <c r="BTA104" s="449"/>
      <c r="BTB104" s="450">
        <f>BSV104+BSW104-BSX104+BSY104-BSZ104+BTA104</f>
        <v>0</v>
      </c>
      <c r="BTC104" s="463"/>
      <c r="BTD104" s="448"/>
      <c r="BTF104" s="458"/>
      <c r="BTG104" s="447"/>
      <c r="BTH104" s="447"/>
      <c r="BTI104" s="447"/>
      <c r="BTJ104" s="450">
        <f>BTF104+BTG104-BTH104+BTI104</f>
        <v>0</v>
      </c>
      <c r="BTK104" s="447"/>
      <c r="BTL104" s="447"/>
      <c r="BTM104" s="447"/>
      <c r="BTN104" s="447"/>
      <c r="BTO104" s="447"/>
      <c r="BTP104" s="449"/>
      <c r="BTQ104" s="450">
        <f>BTK104+BTL104-BTM104+BTN104-BTO104+BTP104</f>
        <v>0</v>
      </c>
      <c r="BTR104" s="463"/>
      <c r="BTS104" s="448"/>
      <c r="BTU104" s="458"/>
      <c r="BTV104" s="447"/>
      <c r="BTW104" s="447"/>
      <c r="BTX104" s="447"/>
      <c r="BTY104" s="450">
        <f>BTU104+BTV104-BTW104+BTX104</f>
        <v>0</v>
      </c>
      <c r="BTZ104" s="447"/>
      <c r="BUA104" s="447"/>
      <c r="BUB104" s="447"/>
      <c r="BUC104" s="447"/>
      <c r="BUD104" s="447"/>
      <c r="BUE104" s="449"/>
      <c r="BUF104" s="450">
        <f>BTZ104+BUA104-BUB104+BUC104-BUD104+BUE104</f>
        <v>0</v>
      </c>
      <c r="BUG104" s="463"/>
      <c r="BUH104" s="448"/>
      <c r="BUJ104" s="458"/>
      <c r="BUK104" s="447"/>
      <c r="BUL104" s="447"/>
      <c r="BUM104" s="447"/>
      <c r="BUN104" s="450">
        <f>BUJ104+BUK104-BUL104+BUM104</f>
        <v>0</v>
      </c>
      <c r="BUO104" s="447"/>
      <c r="BUP104" s="447"/>
      <c r="BUQ104" s="447"/>
      <c r="BUR104" s="447"/>
      <c r="BUS104" s="447"/>
      <c r="BUT104" s="449"/>
      <c r="BUU104" s="450">
        <f>BUO104+BUP104-BUQ104+BUR104-BUS104+BUT104</f>
        <v>0</v>
      </c>
      <c r="BUV104" s="463"/>
      <c r="BUW104" s="448"/>
      <c r="BUY104" s="458"/>
      <c r="BUZ104" s="447"/>
      <c r="BVA104" s="447"/>
      <c r="BVB104" s="447"/>
      <c r="BVC104" s="450">
        <f>BUY104+BUZ104-BVA104+BVB104</f>
        <v>0</v>
      </c>
      <c r="BVD104" s="447"/>
      <c r="BVE104" s="447"/>
      <c r="BVF104" s="447"/>
      <c r="BVG104" s="447"/>
      <c r="BVH104" s="447"/>
      <c r="BVI104" s="449"/>
      <c r="BVJ104" s="450">
        <f>BVD104+BVE104-BVF104+BVG104-BVH104+BVI104</f>
        <v>0</v>
      </c>
      <c r="BVK104" s="463"/>
      <c r="BVL104" s="448"/>
      <c r="BVN104" s="458"/>
      <c r="BVO104" s="447"/>
      <c r="BVP104" s="447"/>
      <c r="BVQ104" s="447"/>
      <c r="BVR104" s="450">
        <f>BVN104+BVO104-BVP104+BVQ104</f>
        <v>0</v>
      </c>
      <c r="BVS104" s="447"/>
      <c r="BVT104" s="447"/>
      <c r="BVU104" s="447"/>
      <c r="BVV104" s="447"/>
      <c r="BVW104" s="447"/>
      <c r="BVX104" s="449"/>
      <c r="BVY104" s="450">
        <f>BVS104+BVT104-BVU104+BVV104-BVW104+BVX104</f>
        <v>0</v>
      </c>
      <c r="BVZ104" s="463"/>
      <c r="BWA104" s="448"/>
    </row>
    <row r="105" spans="2:1951" ht="15" hidden="1" customHeight="1" x14ac:dyDescent="0.2">
      <c r="B105" s="452" t="s">
        <v>317</v>
      </c>
      <c r="C105" s="447"/>
      <c r="D105" s="447"/>
      <c r="E105" s="447"/>
      <c r="F105" s="447"/>
      <c r="G105" s="450">
        <f t="shared" ref="G105:G106" si="6761">C105+D105-E105+F105</f>
        <v>0</v>
      </c>
      <c r="H105" s="447"/>
      <c r="I105" s="447"/>
      <c r="J105" s="447"/>
      <c r="K105" s="447"/>
      <c r="L105" s="447"/>
      <c r="M105" s="449"/>
      <c r="N105" s="450">
        <f t="shared" ref="N105:N106" si="6762">H105+I105-J105+K105-L105+M105</f>
        <v>0</v>
      </c>
      <c r="O105" s="463"/>
      <c r="P105" s="448"/>
      <c r="R105" s="458"/>
      <c r="S105" s="447"/>
      <c r="T105" s="447"/>
      <c r="U105" s="447"/>
      <c r="V105" s="450">
        <f t="shared" ref="V105:V106" si="6763">R105+S105-T105+U105</f>
        <v>0</v>
      </c>
      <c r="W105" s="447"/>
      <c r="X105" s="447"/>
      <c r="Y105" s="447"/>
      <c r="Z105" s="447"/>
      <c r="AA105" s="447"/>
      <c r="AB105" s="449"/>
      <c r="AC105" s="450">
        <f t="shared" ref="AC105:AC106" si="6764">W105+X105-Y105+Z105-AA105+AB105</f>
        <v>0</v>
      </c>
      <c r="AD105" s="463"/>
      <c r="AE105" s="448"/>
      <c r="AG105" s="458"/>
      <c r="AH105" s="447"/>
      <c r="AI105" s="447"/>
      <c r="AJ105" s="447"/>
      <c r="AK105" s="450">
        <f t="shared" ref="AK105:AK106" si="6765">AG105+AH105-AI105+AJ105</f>
        <v>0</v>
      </c>
      <c r="AL105" s="447"/>
      <c r="AM105" s="447"/>
      <c r="AN105" s="447"/>
      <c r="AO105" s="447"/>
      <c r="AP105" s="447"/>
      <c r="AQ105" s="449"/>
      <c r="AR105" s="450">
        <f t="shared" ref="AR105:AR106" si="6766">AL105+AM105-AN105+AO105-AP105+AQ105</f>
        <v>0</v>
      </c>
      <c r="AS105" s="463"/>
      <c r="AT105" s="448"/>
      <c r="AV105" s="458"/>
      <c r="AW105" s="447"/>
      <c r="AX105" s="447"/>
      <c r="AY105" s="447"/>
      <c r="AZ105" s="450">
        <f t="shared" ref="AZ105:AZ106" si="6767">AV105+AW105-AX105+AY105</f>
        <v>0</v>
      </c>
      <c r="BA105" s="447"/>
      <c r="BB105" s="447"/>
      <c r="BC105" s="447"/>
      <c r="BD105" s="447"/>
      <c r="BE105" s="447"/>
      <c r="BF105" s="449"/>
      <c r="BG105" s="450">
        <f t="shared" ref="BG105:BG106" si="6768">BA105+BB105-BC105+BD105-BE105+BF105</f>
        <v>0</v>
      </c>
      <c r="BH105" s="463"/>
      <c r="BI105" s="448"/>
      <c r="BK105" s="458"/>
      <c r="BL105" s="447"/>
      <c r="BM105" s="447"/>
      <c r="BN105" s="447"/>
      <c r="BO105" s="450">
        <f t="shared" ref="BO105:BO106" si="6769">BK105+BL105-BM105+BN105</f>
        <v>0</v>
      </c>
      <c r="BP105" s="447"/>
      <c r="BQ105" s="447"/>
      <c r="BR105" s="447"/>
      <c r="BS105" s="447"/>
      <c r="BT105" s="447"/>
      <c r="BU105" s="449"/>
      <c r="BV105" s="450">
        <f t="shared" ref="BV105:BV106" si="6770">BP105+BQ105-BR105+BS105-BT105+BU105</f>
        <v>0</v>
      </c>
      <c r="BW105" s="463"/>
      <c r="BX105" s="448"/>
      <c r="BZ105" s="458"/>
      <c r="CA105" s="447"/>
      <c r="CB105" s="447"/>
      <c r="CC105" s="447"/>
      <c r="CD105" s="450">
        <f t="shared" ref="CD105:CD106" si="6771">BZ105+CA105-CB105+CC105</f>
        <v>0</v>
      </c>
      <c r="CE105" s="447"/>
      <c r="CF105" s="447"/>
      <c r="CG105" s="447"/>
      <c r="CH105" s="447"/>
      <c r="CI105" s="447"/>
      <c r="CJ105" s="449"/>
      <c r="CK105" s="450">
        <f t="shared" ref="CK105:CK106" si="6772">CE105+CF105-CG105+CH105-CI105+CJ105</f>
        <v>0</v>
      </c>
      <c r="CL105" s="463"/>
      <c r="CM105" s="448"/>
      <c r="CO105" s="458"/>
      <c r="CP105" s="447"/>
      <c r="CQ105" s="447"/>
      <c r="CR105" s="447"/>
      <c r="CS105" s="450">
        <f t="shared" ref="CS105:CS106" si="6773">CO105+CP105-CQ105+CR105</f>
        <v>0</v>
      </c>
      <c r="CT105" s="447"/>
      <c r="CU105" s="447"/>
      <c r="CV105" s="447"/>
      <c r="CW105" s="447"/>
      <c r="CX105" s="447"/>
      <c r="CY105" s="449"/>
      <c r="CZ105" s="450">
        <f t="shared" ref="CZ105:CZ106" si="6774">CT105+CU105-CV105+CW105-CX105+CY105</f>
        <v>0</v>
      </c>
      <c r="DA105" s="463"/>
      <c r="DB105" s="448"/>
      <c r="DD105" s="458"/>
      <c r="DE105" s="447"/>
      <c r="DF105" s="447"/>
      <c r="DG105" s="447"/>
      <c r="DH105" s="450">
        <f t="shared" ref="DH105:DH106" si="6775">DD105+DE105-DF105+DG105</f>
        <v>0</v>
      </c>
      <c r="DI105" s="447"/>
      <c r="DJ105" s="447"/>
      <c r="DK105" s="447"/>
      <c r="DL105" s="447"/>
      <c r="DM105" s="447"/>
      <c r="DN105" s="449"/>
      <c r="DO105" s="450">
        <f t="shared" ref="DO105:DO106" si="6776">DI105+DJ105-DK105+DL105-DM105+DN105</f>
        <v>0</v>
      </c>
      <c r="DP105" s="463"/>
      <c r="DQ105" s="448"/>
      <c r="DS105" s="458"/>
      <c r="DT105" s="447"/>
      <c r="DU105" s="447"/>
      <c r="DV105" s="447"/>
      <c r="DW105" s="450">
        <f t="shared" ref="DW105:DW106" si="6777">DS105+DT105-DU105+DV105</f>
        <v>0</v>
      </c>
      <c r="DX105" s="447"/>
      <c r="DY105" s="447"/>
      <c r="DZ105" s="447"/>
      <c r="EA105" s="447"/>
      <c r="EB105" s="447"/>
      <c r="EC105" s="449"/>
      <c r="ED105" s="450">
        <f t="shared" ref="ED105:ED106" si="6778">DX105+DY105-DZ105+EA105-EB105+EC105</f>
        <v>0</v>
      </c>
      <c r="EE105" s="463"/>
      <c r="EF105" s="448"/>
      <c r="EH105" s="458"/>
      <c r="EI105" s="447"/>
      <c r="EJ105" s="447"/>
      <c r="EK105" s="447"/>
      <c r="EL105" s="450">
        <f t="shared" ref="EL105:EL106" si="6779">EH105+EI105-EJ105+EK105</f>
        <v>0</v>
      </c>
      <c r="EM105" s="447"/>
      <c r="EN105" s="447"/>
      <c r="EO105" s="447"/>
      <c r="EP105" s="447"/>
      <c r="EQ105" s="447"/>
      <c r="ER105" s="449"/>
      <c r="ES105" s="450">
        <f t="shared" ref="ES105:ES106" si="6780">EM105+EN105-EO105+EP105-EQ105+ER105</f>
        <v>0</v>
      </c>
      <c r="ET105" s="463"/>
      <c r="EU105" s="448"/>
      <c r="EW105" s="458"/>
      <c r="EX105" s="447"/>
      <c r="EY105" s="447"/>
      <c r="EZ105" s="447"/>
      <c r="FA105" s="450">
        <f t="shared" ref="FA105:FA106" si="6781">EW105+EX105-EY105+EZ105</f>
        <v>0</v>
      </c>
      <c r="FB105" s="447"/>
      <c r="FC105" s="447"/>
      <c r="FD105" s="447"/>
      <c r="FE105" s="447"/>
      <c r="FF105" s="447"/>
      <c r="FG105" s="449"/>
      <c r="FH105" s="450">
        <f t="shared" ref="FH105:FH106" si="6782">FB105+FC105-FD105+FE105-FF105+FG105</f>
        <v>0</v>
      </c>
      <c r="FI105" s="463"/>
      <c r="FJ105" s="448"/>
      <c r="FL105" s="458"/>
      <c r="FM105" s="447"/>
      <c r="FN105" s="447"/>
      <c r="FO105" s="447"/>
      <c r="FP105" s="450">
        <f t="shared" ref="FP105:FP106" si="6783">FL105+FM105-FN105+FO105</f>
        <v>0</v>
      </c>
      <c r="FQ105" s="447"/>
      <c r="FR105" s="447"/>
      <c r="FS105" s="447"/>
      <c r="FT105" s="447"/>
      <c r="FU105" s="447"/>
      <c r="FV105" s="449"/>
      <c r="FW105" s="450">
        <f t="shared" ref="FW105:FW106" si="6784">FQ105+FR105-FS105+FT105-FU105+FV105</f>
        <v>0</v>
      </c>
      <c r="FX105" s="463"/>
      <c r="FY105" s="448"/>
      <c r="GA105" s="458"/>
      <c r="GB105" s="447"/>
      <c r="GC105" s="447"/>
      <c r="GD105" s="447"/>
      <c r="GE105" s="450">
        <f t="shared" ref="GE105:GE106" si="6785">GA105+GB105-GC105+GD105</f>
        <v>0</v>
      </c>
      <c r="GF105" s="447"/>
      <c r="GG105" s="447"/>
      <c r="GH105" s="447"/>
      <c r="GI105" s="447"/>
      <c r="GJ105" s="447"/>
      <c r="GK105" s="449"/>
      <c r="GL105" s="450">
        <f t="shared" ref="GL105:GL106" si="6786">GF105+GG105-GH105+GI105-GJ105+GK105</f>
        <v>0</v>
      </c>
      <c r="GM105" s="463"/>
      <c r="GN105" s="448"/>
      <c r="GP105" s="458"/>
      <c r="GQ105" s="447"/>
      <c r="GR105" s="447"/>
      <c r="GS105" s="447"/>
      <c r="GT105" s="450">
        <f t="shared" ref="GT105:GT106" si="6787">GP105+GQ105-GR105+GS105</f>
        <v>0</v>
      </c>
      <c r="GU105" s="447"/>
      <c r="GV105" s="447"/>
      <c r="GW105" s="447"/>
      <c r="GX105" s="447"/>
      <c r="GY105" s="447"/>
      <c r="GZ105" s="449"/>
      <c r="HA105" s="450">
        <f t="shared" ref="HA105:HA106" si="6788">GU105+GV105-GW105+GX105-GY105+GZ105</f>
        <v>0</v>
      </c>
      <c r="HB105" s="463"/>
      <c r="HC105" s="448"/>
      <c r="HE105" s="458"/>
      <c r="HF105" s="447"/>
      <c r="HG105" s="447"/>
      <c r="HH105" s="447"/>
      <c r="HI105" s="450">
        <f t="shared" ref="HI105:HI106" si="6789">HE105+HF105-HG105+HH105</f>
        <v>0</v>
      </c>
      <c r="HJ105" s="447"/>
      <c r="HK105" s="447"/>
      <c r="HL105" s="447"/>
      <c r="HM105" s="447"/>
      <c r="HN105" s="447"/>
      <c r="HO105" s="449"/>
      <c r="HP105" s="450">
        <f t="shared" ref="HP105:HP106" si="6790">HJ105+HK105-HL105+HM105-HN105+HO105</f>
        <v>0</v>
      </c>
      <c r="HQ105" s="463"/>
      <c r="HR105" s="448"/>
      <c r="HT105" s="458"/>
      <c r="HU105" s="447"/>
      <c r="HV105" s="447"/>
      <c r="HW105" s="447"/>
      <c r="HX105" s="450">
        <f t="shared" ref="HX105:HX106" si="6791">HT105+HU105-HV105+HW105</f>
        <v>0</v>
      </c>
      <c r="HY105" s="447"/>
      <c r="HZ105" s="447"/>
      <c r="IA105" s="447"/>
      <c r="IB105" s="447"/>
      <c r="IC105" s="447"/>
      <c r="ID105" s="449"/>
      <c r="IE105" s="450">
        <f t="shared" ref="IE105:IE106" si="6792">HY105+HZ105-IA105+IB105-IC105+ID105</f>
        <v>0</v>
      </c>
      <c r="IF105" s="463"/>
      <c r="IG105" s="448"/>
      <c r="II105" s="458"/>
      <c r="IJ105" s="447"/>
      <c r="IK105" s="447"/>
      <c r="IL105" s="447"/>
      <c r="IM105" s="450">
        <f t="shared" ref="IM105:IM106" si="6793">II105+IJ105-IK105+IL105</f>
        <v>0</v>
      </c>
      <c r="IN105" s="447"/>
      <c r="IO105" s="447"/>
      <c r="IP105" s="447"/>
      <c r="IQ105" s="447"/>
      <c r="IR105" s="447"/>
      <c r="IS105" s="449"/>
      <c r="IT105" s="450">
        <f t="shared" ref="IT105:IT106" si="6794">IN105+IO105-IP105+IQ105-IR105+IS105</f>
        <v>0</v>
      </c>
      <c r="IU105" s="463"/>
      <c r="IV105" s="448"/>
      <c r="IX105" s="458"/>
      <c r="IY105" s="447"/>
      <c r="IZ105" s="447"/>
      <c r="JA105" s="447"/>
      <c r="JB105" s="450">
        <f t="shared" ref="JB105:JB106" si="6795">IX105+IY105-IZ105+JA105</f>
        <v>0</v>
      </c>
      <c r="JC105" s="447"/>
      <c r="JD105" s="447"/>
      <c r="JE105" s="447"/>
      <c r="JF105" s="447"/>
      <c r="JG105" s="447"/>
      <c r="JH105" s="449"/>
      <c r="JI105" s="450">
        <f t="shared" ref="JI105:JI106" si="6796">JC105+JD105-JE105+JF105-JG105+JH105</f>
        <v>0</v>
      </c>
      <c r="JJ105" s="463"/>
      <c r="JK105" s="448"/>
      <c r="JM105" s="458"/>
      <c r="JN105" s="447"/>
      <c r="JO105" s="447"/>
      <c r="JP105" s="447"/>
      <c r="JQ105" s="450">
        <f t="shared" ref="JQ105:JQ106" si="6797">JM105+JN105-JO105+JP105</f>
        <v>0</v>
      </c>
      <c r="JR105" s="447"/>
      <c r="JS105" s="447"/>
      <c r="JT105" s="447"/>
      <c r="JU105" s="447"/>
      <c r="JV105" s="447"/>
      <c r="JW105" s="449"/>
      <c r="JX105" s="450">
        <f t="shared" ref="JX105:JX106" si="6798">JR105+JS105-JT105+JU105-JV105+JW105</f>
        <v>0</v>
      </c>
      <c r="JY105" s="463"/>
      <c r="JZ105" s="448"/>
      <c r="KB105" s="458"/>
      <c r="KC105" s="447"/>
      <c r="KD105" s="447"/>
      <c r="KE105" s="447"/>
      <c r="KF105" s="450">
        <f t="shared" ref="KF105:KF106" si="6799">KB105+KC105-KD105+KE105</f>
        <v>0</v>
      </c>
      <c r="KG105" s="447"/>
      <c r="KH105" s="447"/>
      <c r="KI105" s="447"/>
      <c r="KJ105" s="447"/>
      <c r="KK105" s="447"/>
      <c r="KL105" s="449"/>
      <c r="KM105" s="450">
        <f t="shared" ref="KM105:KM106" si="6800">KG105+KH105-KI105+KJ105-KK105+KL105</f>
        <v>0</v>
      </c>
      <c r="KN105" s="463"/>
      <c r="KO105" s="448"/>
      <c r="KQ105" s="458"/>
      <c r="KR105" s="447"/>
      <c r="KS105" s="447"/>
      <c r="KT105" s="447"/>
      <c r="KU105" s="450">
        <f t="shared" ref="KU105:KU106" si="6801">KQ105+KR105-KS105+KT105</f>
        <v>0</v>
      </c>
      <c r="KV105" s="447"/>
      <c r="KW105" s="447"/>
      <c r="KX105" s="447"/>
      <c r="KY105" s="447"/>
      <c r="KZ105" s="447"/>
      <c r="LA105" s="449"/>
      <c r="LB105" s="450">
        <f t="shared" ref="LB105:LB106" si="6802">KV105+KW105-KX105+KY105-KZ105+LA105</f>
        <v>0</v>
      </c>
      <c r="LC105" s="463"/>
      <c r="LD105" s="448"/>
      <c r="LF105" s="458"/>
      <c r="LG105" s="447"/>
      <c r="LH105" s="447"/>
      <c r="LI105" s="447"/>
      <c r="LJ105" s="450">
        <f t="shared" ref="LJ105:LJ106" si="6803">LF105+LG105-LH105+LI105</f>
        <v>0</v>
      </c>
      <c r="LK105" s="447"/>
      <c r="LL105" s="447"/>
      <c r="LM105" s="447"/>
      <c r="LN105" s="447"/>
      <c r="LO105" s="447"/>
      <c r="LP105" s="449"/>
      <c r="LQ105" s="450">
        <f t="shared" ref="LQ105:LQ106" si="6804">LK105+LL105-LM105+LN105-LO105+LP105</f>
        <v>0</v>
      </c>
      <c r="LR105" s="463"/>
      <c r="LS105" s="448"/>
      <c r="LU105" s="458"/>
      <c r="LV105" s="447"/>
      <c r="LW105" s="447"/>
      <c r="LX105" s="447"/>
      <c r="LY105" s="450">
        <f t="shared" ref="LY105:LY106" si="6805">LU105+LV105-LW105+LX105</f>
        <v>0</v>
      </c>
      <c r="LZ105" s="447"/>
      <c r="MA105" s="447"/>
      <c r="MB105" s="447"/>
      <c r="MC105" s="447"/>
      <c r="MD105" s="447"/>
      <c r="ME105" s="449"/>
      <c r="MF105" s="450">
        <f t="shared" ref="MF105:MF106" si="6806">LZ105+MA105-MB105+MC105-MD105+ME105</f>
        <v>0</v>
      </c>
      <c r="MG105" s="463"/>
      <c r="MH105" s="448"/>
      <c r="MJ105" s="458"/>
      <c r="MK105" s="447"/>
      <c r="ML105" s="447"/>
      <c r="MM105" s="447"/>
      <c r="MN105" s="450">
        <f t="shared" ref="MN105:MN106" si="6807">MJ105+MK105-ML105+MM105</f>
        <v>0</v>
      </c>
      <c r="MO105" s="447"/>
      <c r="MP105" s="447"/>
      <c r="MQ105" s="447"/>
      <c r="MR105" s="447"/>
      <c r="MS105" s="447"/>
      <c r="MT105" s="449"/>
      <c r="MU105" s="450">
        <f t="shared" ref="MU105:MU106" si="6808">MO105+MP105-MQ105+MR105-MS105+MT105</f>
        <v>0</v>
      </c>
      <c r="MV105" s="463"/>
      <c r="MW105" s="448"/>
      <c r="MY105" s="458"/>
      <c r="MZ105" s="447"/>
      <c r="NA105" s="447"/>
      <c r="NB105" s="447"/>
      <c r="NC105" s="450">
        <f t="shared" ref="NC105:NC106" si="6809">MY105+MZ105-NA105+NB105</f>
        <v>0</v>
      </c>
      <c r="ND105" s="447"/>
      <c r="NE105" s="447"/>
      <c r="NF105" s="447"/>
      <c r="NG105" s="447"/>
      <c r="NH105" s="447"/>
      <c r="NI105" s="449"/>
      <c r="NJ105" s="450">
        <f t="shared" ref="NJ105:NJ106" si="6810">ND105+NE105-NF105+NG105-NH105+NI105</f>
        <v>0</v>
      </c>
      <c r="NK105" s="463"/>
      <c r="NL105" s="448"/>
      <c r="NN105" s="458"/>
      <c r="NO105" s="447"/>
      <c r="NP105" s="447"/>
      <c r="NQ105" s="447"/>
      <c r="NR105" s="450">
        <f t="shared" ref="NR105:NR106" si="6811">NN105+NO105-NP105+NQ105</f>
        <v>0</v>
      </c>
      <c r="NS105" s="447"/>
      <c r="NT105" s="447"/>
      <c r="NU105" s="447"/>
      <c r="NV105" s="447"/>
      <c r="NW105" s="447"/>
      <c r="NX105" s="449"/>
      <c r="NY105" s="450">
        <f t="shared" ref="NY105:NY106" si="6812">NS105+NT105-NU105+NV105-NW105+NX105</f>
        <v>0</v>
      </c>
      <c r="NZ105" s="463"/>
      <c r="OA105" s="448"/>
      <c r="OC105" s="458"/>
      <c r="OD105" s="447"/>
      <c r="OE105" s="447"/>
      <c r="OF105" s="447"/>
      <c r="OG105" s="450">
        <f t="shared" ref="OG105:OG106" si="6813">OC105+OD105-OE105+OF105</f>
        <v>0</v>
      </c>
      <c r="OH105" s="447"/>
      <c r="OI105" s="447"/>
      <c r="OJ105" s="447"/>
      <c r="OK105" s="447"/>
      <c r="OL105" s="447"/>
      <c r="OM105" s="449"/>
      <c r="ON105" s="450">
        <f t="shared" ref="ON105:ON106" si="6814">OH105+OI105-OJ105+OK105-OL105+OM105</f>
        <v>0</v>
      </c>
      <c r="OO105" s="463"/>
      <c r="OP105" s="448"/>
      <c r="OR105" s="458"/>
      <c r="OS105" s="447"/>
      <c r="OT105" s="447"/>
      <c r="OU105" s="447"/>
      <c r="OV105" s="450">
        <f t="shared" ref="OV105:OV106" si="6815">OR105+OS105-OT105+OU105</f>
        <v>0</v>
      </c>
      <c r="OW105" s="447"/>
      <c r="OX105" s="447"/>
      <c r="OY105" s="447"/>
      <c r="OZ105" s="447"/>
      <c r="PA105" s="447"/>
      <c r="PB105" s="449"/>
      <c r="PC105" s="450">
        <f t="shared" ref="PC105:PC106" si="6816">OW105+OX105-OY105+OZ105-PA105+PB105</f>
        <v>0</v>
      </c>
      <c r="PD105" s="463"/>
      <c r="PE105" s="448"/>
      <c r="PG105" s="458"/>
      <c r="PH105" s="447"/>
      <c r="PI105" s="447"/>
      <c r="PJ105" s="447"/>
      <c r="PK105" s="450">
        <f t="shared" ref="PK105:PK106" si="6817">PG105+PH105-PI105+PJ105</f>
        <v>0</v>
      </c>
      <c r="PL105" s="447"/>
      <c r="PM105" s="447"/>
      <c r="PN105" s="447"/>
      <c r="PO105" s="447"/>
      <c r="PP105" s="447"/>
      <c r="PQ105" s="449"/>
      <c r="PR105" s="450">
        <f t="shared" ref="PR105:PR106" si="6818">PL105+PM105-PN105+PO105-PP105+PQ105</f>
        <v>0</v>
      </c>
      <c r="PS105" s="463"/>
      <c r="PT105" s="448"/>
      <c r="PV105" s="458"/>
      <c r="PW105" s="447"/>
      <c r="PX105" s="447"/>
      <c r="PY105" s="447"/>
      <c r="PZ105" s="450">
        <f t="shared" ref="PZ105:PZ106" si="6819">PV105+PW105-PX105+PY105</f>
        <v>0</v>
      </c>
      <c r="QA105" s="447"/>
      <c r="QB105" s="447"/>
      <c r="QC105" s="447"/>
      <c r="QD105" s="447"/>
      <c r="QE105" s="447"/>
      <c r="QF105" s="449"/>
      <c r="QG105" s="450">
        <f t="shared" ref="QG105:QG106" si="6820">QA105+QB105-QC105+QD105-QE105+QF105</f>
        <v>0</v>
      </c>
      <c r="QH105" s="463"/>
      <c r="QI105" s="448"/>
      <c r="QK105" s="458"/>
      <c r="QL105" s="447"/>
      <c r="QM105" s="447"/>
      <c r="QN105" s="447"/>
      <c r="QO105" s="450">
        <f t="shared" ref="QO105:QO106" si="6821">QK105+QL105-QM105+QN105</f>
        <v>0</v>
      </c>
      <c r="QP105" s="447"/>
      <c r="QQ105" s="447"/>
      <c r="QR105" s="447"/>
      <c r="QS105" s="447"/>
      <c r="QT105" s="447"/>
      <c r="QU105" s="449"/>
      <c r="QV105" s="450">
        <f t="shared" ref="QV105:QV106" si="6822">QP105+QQ105-QR105+QS105-QT105+QU105</f>
        <v>0</v>
      </c>
      <c r="QW105" s="463"/>
      <c r="QX105" s="448"/>
      <c r="QZ105" s="458"/>
      <c r="RA105" s="447"/>
      <c r="RB105" s="447"/>
      <c r="RC105" s="447"/>
      <c r="RD105" s="450">
        <f t="shared" ref="RD105:RD106" si="6823">QZ105+RA105-RB105+RC105</f>
        <v>0</v>
      </c>
      <c r="RE105" s="447"/>
      <c r="RF105" s="447"/>
      <c r="RG105" s="447"/>
      <c r="RH105" s="447"/>
      <c r="RI105" s="447"/>
      <c r="RJ105" s="449"/>
      <c r="RK105" s="450">
        <f t="shared" ref="RK105:RK106" si="6824">RE105+RF105-RG105+RH105-RI105+RJ105</f>
        <v>0</v>
      </c>
      <c r="RL105" s="463"/>
      <c r="RM105" s="448"/>
      <c r="RO105" s="458"/>
      <c r="RP105" s="447"/>
      <c r="RQ105" s="447"/>
      <c r="RR105" s="447"/>
      <c r="RS105" s="450">
        <f t="shared" ref="RS105:RS106" si="6825">RO105+RP105-RQ105+RR105</f>
        <v>0</v>
      </c>
      <c r="RT105" s="447"/>
      <c r="RU105" s="447"/>
      <c r="RV105" s="447"/>
      <c r="RW105" s="447"/>
      <c r="RX105" s="447"/>
      <c r="RY105" s="449"/>
      <c r="RZ105" s="450">
        <f t="shared" ref="RZ105:RZ106" si="6826">RT105+RU105-RV105+RW105-RX105+RY105</f>
        <v>0</v>
      </c>
      <c r="SA105" s="463"/>
      <c r="SB105" s="448"/>
      <c r="SD105" s="458"/>
      <c r="SE105" s="447"/>
      <c r="SF105" s="447"/>
      <c r="SG105" s="447"/>
      <c r="SH105" s="450">
        <f t="shared" ref="SH105:SH106" si="6827">SD105+SE105-SF105+SG105</f>
        <v>0</v>
      </c>
      <c r="SI105" s="447"/>
      <c r="SJ105" s="447"/>
      <c r="SK105" s="447"/>
      <c r="SL105" s="447"/>
      <c r="SM105" s="447"/>
      <c r="SN105" s="449"/>
      <c r="SO105" s="450">
        <f t="shared" ref="SO105:SO106" si="6828">SI105+SJ105-SK105+SL105-SM105+SN105</f>
        <v>0</v>
      </c>
      <c r="SP105" s="463"/>
      <c r="SQ105" s="448"/>
      <c r="SS105" s="458"/>
      <c r="ST105" s="447"/>
      <c r="SU105" s="447"/>
      <c r="SV105" s="447"/>
      <c r="SW105" s="450">
        <f t="shared" ref="SW105:SW106" si="6829">SS105+ST105-SU105+SV105</f>
        <v>0</v>
      </c>
      <c r="SX105" s="447"/>
      <c r="SY105" s="447"/>
      <c r="SZ105" s="447"/>
      <c r="TA105" s="447"/>
      <c r="TB105" s="447"/>
      <c r="TC105" s="449"/>
      <c r="TD105" s="450">
        <f t="shared" ref="TD105:TD106" si="6830">SX105+SY105-SZ105+TA105-TB105+TC105</f>
        <v>0</v>
      </c>
      <c r="TE105" s="463"/>
      <c r="TF105" s="448"/>
      <c r="TH105" s="458"/>
      <c r="TI105" s="447"/>
      <c r="TJ105" s="447"/>
      <c r="TK105" s="447"/>
      <c r="TL105" s="450">
        <f t="shared" ref="TL105:TL106" si="6831">TH105+TI105-TJ105+TK105</f>
        <v>0</v>
      </c>
      <c r="TM105" s="447"/>
      <c r="TN105" s="447"/>
      <c r="TO105" s="447"/>
      <c r="TP105" s="447"/>
      <c r="TQ105" s="447"/>
      <c r="TR105" s="449"/>
      <c r="TS105" s="450">
        <f t="shared" ref="TS105:TS106" si="6832">TM105+TN105-TO105+TP105-TQ105+TR105</f>
        <v>0</v>
      </c>
      <c r="TT105" s="463"/>
      <c r="TU105" s="448"/>
      <c r="TW105" s="458"/>
      <c r="TX105" s="447"/>
      <c r="TY105" s="447"/>
      <c r="TZ105" s="447"/>
      <c r="UA105" s="450">
        <f t="shared" ref="UA105:UA106" si="6833">TW105+TX105-TY105+TZ105</f>
        <v>0</v>
      </c>
      <c r="UB105" s="447"/>
      <c r="UC105" s="447"/>
      <c r="UD105" s="447"/>
      <c r="UE105" s="447"/>
      <c r="UF105" s="447"/>
      <c r="UG105" s="449"/>
      <c r="UH105" s="450">
        <f t="shared" ref="UH105:UH106" si="6834">UB105+UC105-UD105+UE105-UF105+UG105</f>
        <v>0</v>
      </c>
      <c r="UI105" s="463"/>
      <c r="UJ105" s="448"/>
      <c r="UL105" s="458"/>
      <c r="UM105" s="447"/>
      <c r="UN105" s="447"/>
      <c r="UO105" s="447"/>
      <c r="UP105" s="450">
        <f t="shared" ref="UP105:UP106" si="6835">UL105+UM105-UN105+UO105</f>
        <v>0</v>
      </c>
      <c r="UQ105" s="447"/>
      <c r="UR105" s="447"/>
      <c r="US105" s="447"/>
      <c r="UT105" s="447"/>
      <c r="UU105" s="447"/>
      <c r="UV105" s="449"/>
      <c r="UW105" s="450">
        <f t="shared" ref="UW105:UW106" si="6836">UQ105+UR105-US105+UT105-UU105+UV105</f>
        <v>0</v>
      </c>
      <c r="UX105" s="463"/>
      <c r="UY105" s="448"/>
      <c r="VA105" s="458"/>
      <c r="VB105" s="447"/>
      <c r="VC105" s="447"/>
      <c r="VD105" s="447"/>
      <c r="VE105" s="450">
        <f t="shared" ref="VE105:VE106" si="6837">VA105+VB105-VC105+VD105</f>
        <v>0</v>
      </c>
      <c r="VF105" s="447"/>
      <c r="VG105" s="447"/>
      <c r="VH105" s="447"/>
      <c r="VI105" s="447"/>
      <c r="VJ105" s="447"/>
      <c r="VK105" s="449"/>
      <c r="VL105" s="450">
        <f t="shared" ref="VL105:VL106" si="6838">VF105+VG105-VH105+VI105-VJ105+VK105</f>
        <v>0</v>
      </c>
      <c r="VM105" s="463"/>
      <c r="VN105" s="448"/>
      <c r="VP105" s="458"/>
      <c r="VQ105" s="447"/>
      <c r="VR105" s="447"/>
      <c r="VS105" s="447"/>
      <c r="VT105" s="450">
        <f t="shared" ref="VT105:VT106" si="6839">VP105+VQ105-VR105+VS105</f>
        <v>0</v>
      </c>
      <c r="VU105" s="447"/>
      <c r="VV105" s="447"/>
      <c r="VW105" s="447"/>
      <c r="VX105" s="447"/>
      <c r="VY105" s="447"/>
      <c r="VZ105" s="449"/>
      <c r="WA105" s="450">
        <f t="shared" ref="WA105:WA106" si="6840">VU105+VV105-VW105+VX105-VY105+VZ105</f>
        <v>0</v>
      </c>
      <c r="WB105" s="463"/>
      <c r="WC105" s="448"/>
      <c r="WE105" s="458"/>
      <c r="WF105" s="447"/>
      <c r="WG105" s="447"/>
      <c r="WH105" s="447"/>
      <c r="WI105" s="450">
        <f t="shared" ref="WI105:WI106" si="6841">WE105+WF105-WG105+WH105</f>
        <v>0</v>
      </c>
      <c r="WJ105" s="447"/>
      <c r="WK105" s="447"/>
      <c r="WL105" s="447"/>
      <c r="WM105" s="447"/>
      <c r="WN105" s="447"/>
      <c r="WO105" s="449"/>
      <c r="WP105" s="450">
        <f t="shared" ref="WP105:WP106" si="6842">WJ105+WK105-WL105+WM105-WN105+WO105</f>
        <v>0</v>
      </c>
      <c r="WQ105" s="463"/>
      <c r="WR105" s="448"/>
      <c r="WT105" s="458"/>
      <c r="WU105" s="447"/>
      <c r="WV105" s="447"/>
      <c r="WW105" s="447"/>
      <c r="WX105" s="450">
        <f t="shared" ref="WX105:WX106" si="6843">WT105+WU105-WV105+WW105</f>
        <v>0</v>
      </c>
      <c r="WY105" s="447"/>
      <c r="WZ105" s="447"/>
      <c r="XA105" s="447"/>
      <c r="XB105" s="447"/>
      <c r="XC105" s="447"/>
      <c r="XD105" s="449"/>
      <c r="XE105" s="450">
        <f t="shared" ref="XE105:XE106" si="6844">WY105+WZ105-XA105+XB105-XC105+XD105</f>
        <v>0</v>
      </c>
      <c r="XF105" s="463"/>
      <c r="XG105" s="448"/>
      <c r="XI105" s="458"/>
      <c r="XJ105" s="447"/>
      <c r="XK105" s="447"/>
      <c r="XL105" s="447"/>
      <c r="XM105" s="450">
        <f t="shared" ref="XM105:XM106" si="6845">XI105+XJ105-XK105+XL105</f>
        <v>0</v>
      </c>
      <c r="XN105" s="447"/>
      <c r="XO105" s="447"/>
      <c r="XP105" s="447"/>
      <c r="XQ105" s="447"/>
      <c r="XR105" s="447"/>
      <c r="XS105" s="449"/>
      <c r="XT105" s="450">
        <f t="shared" ref="XT105:XT106" si="6846">XN105+XO105-XP105+XQ105-XR105+XS105</f>
        <v>0</v>
      </c>
      <c r="XU105" s="463"/>
      <c r="XV105" s="448"/>
      <c r="XX105" s="458"/>
      <c r="XY105" s="447"/>
      <c r="XZ105" s="447"/>
      <c r="YA105" s="447"/>
      <c r="YB105" s="450">
        <f t="shared" ref="YB105:YB106" si="6847">XX105+XY105-XZ105+YA105</f>
        <v>0</v>
      </c>
      <c r="YC105" s="447"/>
      <c r="YD105" s="447"/>
      <c r="YE105" s="447"/>
      <c r="YF105" s="447"/>
      <c r="YG105" s="447"/>
      <c r="YH105" s="449"/>
      <c r="YI105" s="450">
        <f t="shared" ref="YI105:YI106" si="6848">YC105+YD105-YE105+YF105-YG105+YH105</f>
        <v>0</v>
      </c>
      <c r="YJ105" s="463"/>
      <c r="YK105" s="448"/>
      <c r="YM105" s="458"/>
      <c r="YN105" s="447"/>
      <c r="YO105" s="447"/>
      <c r="YP105" s="447"/>
      <c r="YQ105" s="450">
        <f t="shared" ref="YQ105:YQ106" si="6849">YM105+YN105-YO105+YP105</f>
        <v>0</v>
      </c>
      <c r="YR105" s="447"/>
      <c r="YS105" s="447"/>
      <c r="YT105" s="447"/>
      <c r="YU105" s="447"/>
      <c r="YV105" s="447"/>
      <c r="YW105" s="449"/>
      <c r="YX105" s="450">
        <f t="shared" ref="YX105:YX106" si="6850">YR105+YS105-YT105+YU105-YV105+YW105</f>
        <v>0</v>
      </c>
      <c r="YY105" s="463"/>
      <c r="YZ105" s="448"/>
      <c r="ZB105" s="458"/>
      <c r="ZC105" s="447"/>
      <c r="ZD105" s="447"/>
      <c r="ZE105" s="447"/>
      <c r="ZF105" s="450">
        <f t="shared" ref="ZF105:ZF106" si="6851">ZB105+ZC105-ZD105+ZE105</f>
        <v>0</v>
      </c>
      <c r="ZG105" s="447"/>
      <c r="ZH105" s="447"/>
      <c r="ZI105" s="447"/>
      <c r="ZJ105" s="447"/>
      <c r="ZK105" s="447"/>
      <c r="ZL105" s="449"/>
      <c r="ZM105" s="450">
        <f t="shared" ref="ZM105:ZM106" si="6852">ZG105+ZH105-ZI105+ZJ105-ZK105+ZL105</f>
        <v>0</v>
      </c>
      <c r="ZN105" s="463"/>
      <c r="ZO105" s="448"/>
      <c r="ZQ105" s="458"/>
      <c r="ZR105" s="447"/>
      <c r="ZS105" s="447"/>
      <c r="ZT105" s="447"/>
      <c r="ZU105" s="450">
        <f t="shared" ref="ZU105:ZU106" si="6853">ZQ105+ZR105-ZS105+ZT105</f>
        <v>0</v>
      </c>
      <c r="ZV105" s="447"/>
      <c r="ZW105" s="447"/>
      <c r="ZX105" s="447"/>
      <c r="ZY105" s="447"/>
      <c r="ZZ105" s="447"/>
      <c r="AAA105" s="449"/>
      <c r="AAB105" s="450">
        <f t="shared" ref="AAB105:AAB106" si="6854">ZV105+ZW105-ZX105+ZY105-ZZ105+AAA105</f>
        <v>0</v>
      </c>
      <c r="AAC105" s="463"/>
      <c r="AAD105" s="448"/>
      <c r="AAF105" s="458"/>
      <c r="AAG105" s="447"/>
      <c r="AAH105" s="447"/>
      <c r="AAI105" s="447"/>
      <c r="AAJ105" s="450">
        <f t="shared" ref="AAJ105:AAJ106" si="6855">AAF105+AAG105-AAH105+AAI105</f>
        <v>0</v>
      </c>
      <c r="AAK105" s="447"/>
      <c r="AAL105" s="447"/>
      <c r="AAM105" s="447"/>
      <c r="AAN105" s="447"/>
      <c r="AAO105" s="447"/>
      <c r="AAP105" s="449"/>
      <c r="AAQ105" s="450">
        <f t="shared" ref="AAQ105:AAQ106" si="6856">AAK105+AAL105-AAM105+AAN105-AAO105+AAP105</f>
        <v>0</v>
      </c>
      <c r="AAR105" s="463"/>
      <c r="AAS105" s="448"/>
      <c r="AAU105" s="458"/>
      <c r="AAV105" s="447"/>
      <c r="AAW105" s="447"/>
      <c r="AAX105" s="447"/>
      <c r="AAY105" s="450">
        <f t="shared" ref="AAY105:AAY106" si="6857">AAU105+AAV105-AAW105+AAX105</f>
        <v>0</v>
      </c>
      <c r="AAZ105" s="447"/>
      <c r="ABA105" s="447"/>
      <c r="ABB105" s="447"/>
      <c r="ABC105" s="447"/>
      <c r="ABD105" s="447"/>
      <c r="ABE105" s="449"/>
      <c r="ABF105" s="450">
        <f t="shared" ref="ABF105:ABF106" si="6858">AAZ105+ABA105-ABB105+ABC105-ABD105+ABE105</f>
        <v>0</v>
      </c>
      <c r="ABG105" s="463"/>
      <c r="ABH105" s="448"/>
      <c r="ABJ105" s="458"/>
      <c r="ABK105" s="447"/>
      <c r="ABL105" s="447"/>
      <c r="ABM105" s="447"/>
      <c r="ABN105" s="450">
        <f t="shared" ref="ABN105:ABN106" si="6859">ABJ105+ABK105-ABL105+ABM105</f>
        <v>0</v>
      </c>
      <c r="ABO105" s="447"/>
      <c r="ABP105" s="447"/>
      <c r="ABQ105" s="447"/>
      <c r="ABR105" s="447"/>
      <c r="ABS105" s="447"/>
      <c r="ABT105" s="449"/>
      <c r="ABU105" s="450">
        <f t="shared" ref="ABU105:ABU106" si="6860">ABO105+ABP105-ABQ105+ABR105-ABS105+ABT105</f>
        <v>0</v>
      </c>
      <c r="ABV105" s="463"/>
      <c r="ABW105" s="448"/>
      <c r="ABY105" s="458"/>
      <c r="ABZ105" s="447"/>
      <c r="ACA105" s="447"/>
      <c r="ACB105" s="447"/>
      <c r="ACC105" s="450">
        <f t="shared" ref="ACC105:ACC106" si="6861">ABY105+ABZ105-ACA105+ACB105</f>
        <v>0</v>
      </c>
      <c r="ACD105" s="447"/>
      <c r="ACE105" s="447"/>
      <c r="ACF105" s="447"/>
      <c r="ACG105" s="447"/>
      <c r="ACH105" s="447"/>
      <c r="ACI105" s="449"/>
      <c r="ACJ105" s="450">
        <f t="shared" ref="ACJ105:ACJ106" si="6862">ACD105+ACE105-ACF105+ACG105-ACH105+ACI105</f>
        <v>0</v>
      </c>
      <c r="ACK105" s="463"/>
      <c r="ACL105" s="448"/>
      <c r="ACN105" s="458"/>
      <c r="ACO105" s="447"/>
      <c r="ACP105" s="447"/>
      <c r="ACQ105" s="447"/>
      <c r="ACR105" s="450">
        <f t="shared" ref="ACR105:ACR106" si="6863">ACN105+ACO105-ACP105+ACQ105</f>
        <v>0</v>
      </c>
      <c r="ACS105" s="447"/>
      <c r="ACT105" s="447"/>
      <c r="ACU105" s="447"/>
      <c r="ACV105" s="447"/>
      <c r="ACW105" s="447"/>
      <c r="ACX105" s="449"/>
      <c r="ACY105" s="450">
        <f t="shared" ref="ACY105:ACY106" si="6864">ACS105+ACT105-ACU105+ACV105-ACW105+ACX105</f>
        <v>0</v>
      </c>
      <c r="ACZ105" s="463"/>
      <c r="ADA105" s="448"/>
      <c r="ADC105" s="458"/>
      <c r="ADD105" s="447"/>
      <c r="ADE105" s="447"/>
      <c r="ADF105" s="447"/>
      <c r="ADG105" s="450">
        <f t="shared" ref="ADG105:ADG106" si="6865">ADC105+ADD105-ADE105+ADF105</f>
        <v>0</v>
      </c>
      <c r="ADH105" s="447"/>
      <c r="ADI105" s="447"/>
      <c r="ADJ105" s="447"/>
      <c r="ADK105" s="447"/>
      <c r="ADL105" s="447"/>
      <c r="ADM105" s="449"/>
      <c r="ADN105" s="450">
        <f t="shared" ref="ADN105:ADN106" si="6866">ADH105+ADI105-ADJ105+ADK105-ADL105+ADM105</f>
        <v>0</v>
      </c>
      <c r="ADO105" s="463"/>
      <c r="ADP105" s="448"/>
      <c r="ADR105" s="458"/>
      <c r="ADS105" s="447"/>
      <c r="ADT105" s="447"/>
      <c r="ADU105" s="447"/>
      <c r="ADV105" s="450">
        <f t="shared" ref="ADV105:ADV106" si="6867">ADR105+ADS105-ADT105+ADU105</f>
        <v>0</v>
      </c>
      <c r="ADW105" s="447"/>
      <c r="ADX105" s="447"/>
      <c r="ADY105" s="447"/>
      <c r="ADZ105" s="447"/>
      <c r="AEA105" s="447"/>
      <c r="AEB105" s="449"/>
      <c r="AEC105" s="450">
        <f t="shared" ref="AEC105:AEC106" si="6868">ADW105+ADX105-ADY105+ADZ105-AEA105+AEB105</f>
        <v>0</v>
      </c>
      <c r="AED105" s="463"/>
      <c r="AEE105" s="448"/>
      <c r="AEG105" s="458"/>
      <c r="AEH105" s="447"/>
      <c r="AEI105" s="447"/>
      <c r="AEJ105" s="447"/>
      <c r="AEK105" s="450">
        <f t="shared" ref="AEK105:AEK106" si="6869">AEG105+AEH105-AEI105+AEJ105</f>
        <v>0</v>
      </c>
      <c r="AEL105" s="447"/>
      <c r="AEM105" s="447"/>
      <c r="AEN105" s="447"/>
      <c r="AEO105" s="447"/>
      <c r="AEP105" s="447"/>
      <c r="AEQ105" s="449"/>
      <c r="AER105" s="450">
        <f t="shared" ref="AER105:AER106" si="6870">AEL105+AEM105-AEN105+AEO105-AEP105+AEQ105</f>
        <v>0</v>
      </c>
      <c r="AES105" s="463"/>
      <c r="AET105" s="448"/>
      <c r="AEV105" s="458"/>
      <c r="AEW105" s="447"/>
      <c r="AEX105" s="447"/>
      <c r="AEY105" s="447"/>
      <c r="AEZ105" s="450">
        <f t="shared" ref="AEZ105:AEZ106" si="6871">AEV105+AEW105-AEX105+AEY105</f>
        <v>0</v>
      </c>
      <c r="AFA105" s="447"/>
      <c r="AFB105" s="447"/>
      <c r="AFC105" s="447"/>
      <c r="AFD105" s="447"/>
      <c r="AFE105" s="447"/>
      <c r="AFF105" s="449"/>
      <c r="AFG105" s="450">
        <f t="shared" ref="AFG105:AFG106" si="6872">AFA105+AFB105-AFC105+AFD105-AFE105+AFF105</f>
        <v>0</v>
      </c>
      <c r="AFH105" s="463"/>
      <c r="AFI105" s="448"/>
      <c r="AFK105" s="458"/>
      <c r="AFL105" s="447"/>
      <c r="AFM105" s="447"/>
      <c r="AFN105" s="447"/>
      <c r="AFO105" s="450">
        <f t="shared" ref="AFO105:AFO106" si="6873">AFK105+AFL105-AFM105+AFN105</f>
        <v>0</v>
      </c>
      <c r="AFP105" s="447"/>
      <c r="AFQ105" s="447"/>
      <c r="AFR105" s="447"/>
      <c r="AFS105" s="447"/>
      <c r="AFT105" s="447"/>
      <c r="AFU105" s="449"/>
      <c r="AFV105" s="450">
        <f t="shared" ref="AFV105:AFV106" si="6874">AFP105+AFQ105-AFR105+AFS105-AFT105+AFU105</f>
        <v>0</v>
      </c>
      <c r="AFW105" s="463"/>
      <c r="AFX105" s="448"/>
      <c r="AFZ105" s="458"/>
      <c r="AGA105" s="447"/>
      <c r="AGB105" s="447"/>
      <c r="AGC105" s="447"/>
      <c r="AGD105" s="450">
        <f t="shared" ref="AGD105:AGD106" si="6875">AFZ105+AGA105-AGB105+AGC105</f>
        <v>0</v>
      </c>
      <c r="AGE105" s="447"/>
      <c r="AGF105" s="447"/>
      <c r="AGG105" s="447"/>
      <c r="AGH105" s="447"/>
      <c r="AGI105" s="447"/>
      <c r="AGJ105" s="449"/>
      <c r="AGK105" s="450">
        <f t="shared" ref="AGK105:AGK106" si="6876">AGE105+AGF105-AGG105+AGH105-AGI105+AGJ105</f>
        <v>0</v>
      </c>
      <c r="AGL105" s="463"/>
      <c r="AGM105" s="448"/>
      <c r="AGO105" s="458"/>
      <c r="AGP105" s="447"/>
      <c r="AGQ105" s="447"/>
      <c r="AGR105" s="447"/>
      <c r="AGS105" s="450">
        <f t="shared" ref="AGS105:AGS106" si="6877">AGO105+AGP105-AGQ105+AGR105</f>
        <v>0</v>
      </c>
      <c r="AGT105" s="447"/>
      <c r="AGU105" s="447"/>
      <c r="AGV105" s="447"/>
      <c r="AGW105" s="447"/>
      <c r="AGX105" s="447"/>
      <c r="AGY105" s="449"/>
      <c r="AGZ105" s="450">
        <f t="shared" ref="AGZ105:AGZ106" si="6878">AGT105+AGU105-AGV105+AGW105-AGX105+AGY105</f>
        <v>0</v>
      </c>
      <c r="AHA105" s="463"/>
      <c r="AHB105" s="448"/>
      <c r="AHD105" s="458"/>
      <c r="AHE105" s="447"/>
      <c r="AHF105" s="447"/>
      <c r="AHG105" s="447"/>
      <c r="AHH105" s="450">
        <f t="shared" ref="AHH105:AHH106" si="6879">AHD105+AHE105-AHF105+AHG105</f>
        <v>0</v>
      </c>
      <c r="AHI105" s="447"/>
      <c r="AHJ105" s="447"/>
      <c r="AHK105" s="447"/>
      <c r="AHL105" s="447"/>
      <c r="AHM105" s="447"/>
      <c r="AHN105" s="449"/>
      <c r="AHO105" s="450">
        <f t="shared" ref="AHO105:AHO106" si="6880">AHI105+AHJ105-AHK105+AHL105-AHM105+AHN105</f>
        <v>0</v>
      </c>
      <c r="AHP105" s="463"/>
      <c r="AHQ105" s="448"/>
      <c r="AHS105" s="458"/>
      <c r="AHT105" s="447"/>
      <c r="AHU105" s="447"/>
      <c r="AHV105" s="447"/>
      <c r="AHW105" s="450">
        <f t="shared" ref="AHW105:AHW106" si="6881">AHS105+AHT105-AHU105+AHV105</f>
        <v>0</v>
      </c>
      <c r="AHX105" s="447"/>
      <c r="AHY105" s="447"/>
      <c r="AHZ105" s="447"/>
      <c r="AIA105" s="447"/>
      <c r="AIB105" s="447"/>
      <c r="AIC105" s="449"/>
      <c r="AID105" s="450">
        <f t="shared" ref="AID105:AID106" si="6882">AHX105+AHY105-AHZ105+AIA105-AIB105+AIC105</f>
        <v>0</v>
      </c>
      <c r="AIE105" s="463"/>
      <c r="AIF105" s="448"/>
      <c r="AIH105" s="458"/>
      <c r="AII105" s="447"/>
      <c r="AIJ105" s="447"/>
      <c r="AIK105" s="447"/>
      <c r="AIL105" s="450">
        <f t="shared" ref="AIL105:AIL106" si="6883">AIH105+AII105-AIJ105+AIK105</f>
        <v>0</v>
      </c>
      <c r="AIM105" s="447"/>
      <c r="AIN105" s="447"/>
      <c r="AIO105" s="447"/>
      <c r="AIP105" s="447"/>
      <c r="AIQ105" s="447"/>
      <c r="AIR105" s="449"/>
      <c r="AIS105" s="450">
        <f t="shared" ref="AIS105:AIS106" si="6884">AIM105+AIN105-AIO105+AIP105-AIQ105+AIR105</f>
        <v>0</v>
      </c>
      <c r="AIT105" s="463"/>
      <c r="AIU105" s="448"/>
      <c r="AIW105" s="458"/>
      <c r="AIX105" s="447"/>
      <c r="AIY105" s="447"/>
      <c r="AIZ105" s="447"/>
      <c r="AJA105" s="450">
        <f t="shared" ref="AJA105:AJA106" si="6885">AIW105+AIX105-AIY105+AIZ105</f>
        <v>0</v>
      </c>
      <c r="AJB105" s="447"/>
      <c r="AJC105" s="447"/>
      <c r="AJD105" s="447"/>
      <c r="AJE105" s="447"/>
      <c r="AJF105" s="447"/>
      <c r="AJG105" s="449"/>
      <c r="AJH105" s="450">
        <f t="shared" ref="AJH105:AJH106" si="6886">AJB105+AJC105-AJD105+AJE105-AJF105+AJG105</f>
        <v>0</v>
      </c>
      <c r="AJI105" s="463"/>
      <c r="AJJ105" s="448"/>
      <c r="AJL105" s="458"/>
      <c r="AJM105" s="447"/>
      <c r="AJN105" s="447"/>
      <c r="AJO105" s="447"/>
      <c r="AJP105" s="450">
        <f t="shared" ref="AJP105:AJP106" si="6887">AJL105+AJM105-AJN105+AJO105</f>
        <v>0</v>
      </c>
      <c r="AJQ105" s="447"/>
      <c r="AJR105" s="447"/>
      <c r="AJS105" s="447"/>
      <c r="AJT105" s="447"/>
      <c r="AJU105" s="447"/>
      <c r="AJV105" s="449"/>
      <c r="AJW105" s="450">
        <f t="shared" ref="AJW105:AJW106" si="6888">AJQ105+AJR105-AJS105+AJT105-AJU105+AJV105</f>
        <v>0</v>
      </c>
      <c r="AJX105" s="463"/>
      <c r="AJY105" s="448"/>
      <c r="AKA105" s="458"/>
      <c r="AKB105" s="447"/>
      <c r="AKC105" s="447"/>
      <c r="AKD105" s="447"/>
      <c r="AKE105" s="450">
        <f t="shared" ref="AKE105:AKE106" si="6889">AKA105+AKB105-AKC105+AKD105</f>
        <v>0</v>
      </c>
      <c r="AKF105" s="447"/>
      <c r="AKG105" s="447"/>
      <c r="AKH105" s="447"/>
      <c r="AKI105" s="447"/>
      <c r="AKJ105" s="447"/>
      <c r="AKK105" s="449"/>
      <c r="AKL105" s="450">
        <f t="shared" ref="AKL105:AKL106" si="6890">AKF105+AKG105-AKH105+AKI105-AKJ105+AKK105</f>
        <v>0</v>
      </c>
      <c r="AKM105" s="463"/>
      <c r="AKN105" s="448"/>
      <c r="AKP105" s="458"/>
      <c r="AKQ105" s="447"/>
      <c r="AKR105" s="447"/>
      <c r="AKS105" s="447"/>
      <c r="AKT105" s="450">
        <f t="shared" ref="AKT105:AKT106" si="6891">AKP105+AKQ105-AKR105+AKS105</f>
        <v>0</v>
      </c>
      <c r="AKU105" s="447"/>
      <c r="AKV105" s="447"/>
      <c r="AKW105" s="447"/>
      <c r="AKX105" s="447"/>
      <c r="AKY105" s="447"/>
      <c r="AKZ105" s="449"/>
      <c r="ALA105" s="450">
        <f t="shared" ref="ALA105:ALA106" si="6892">AKU105+AKV105-AKW105+AKX105-AKY105+AKZ105</f>
        <v>0</v>
      </c>
      <c r="ALB105" s="463"/>
      <c r="ALC105" s="448"/>
      <c r="ALE105" s="458"/>
      <c r="ALF105" s="447"/>
      <c r="ALG105" s="447"/>
      <c r="ALH105" s="447"/>
      <c r="ALI105" s="450">
        <f t="shared" ref="ALI105:ALI106" si="6893">ALE105+ALF105-ALG105+ALH105</f>
        <v>0</v>
      </c>
      <c r="ALJ105" s="447"/>
      <c r="ALK105" s="447"/>
      <c r="ALL105" s="447"/>
      <c r="ALM105" s="447"/>
      <c r="ALN105" s="447"/>
      <c r="ALO105" s="449"/>
      <c r="ALP105" s="450">
        <f t="shared" ref="ALP105:ALP106" si="6894">ALJ105+ALK105-ALL105+ALM105-ALN105+ALO105</f>
        <v>0</v>
      </c>
      <c r="ALQ105" s="463"/>
      <c r="ALR105" s="448"/>
      <c r="ALT105" s="458"/>
      <c r="ALU105" s="447"/>
      <c r="ALV105" s="447"/>
      <c r="ALW105" s="447"/>
      <c r="ALX105" s="450">
        <f t="shared" ref="ALX105:ALX106" si="6895">ALT105+ALU105-ALV105+ALW105</f>
        <v>0</v>
      </c>
      <c r="ALY105" s="447"/>
      <c r="ALZ105" s="447"/>
      <c r="AMA105" s="447"/>
      <c r="AMB105" s="447"/>
      <c r="AMC105" s="447"/>
      <c r="AMD105" s="449"/>
      <c r="AME105" s="450">
        <f t="shared" ref="AME105:AME106" si="6896">ALY105+ALZ105-AMA105+AMB105-AMC105+AMD105</f>
        <v>0</v>
      </c>
      <c r="AMF105" s="463"/>
      <c r="AMG105" s="448"/>
      <c r="AMI105" s="458"/>
      <c r="AMJ105" s="447"/>
      <c r="AMK105" s="447"/>
      <c r="AML105" s="447"/>
      <c r="AMM105" s="450">
        <f t="shared" ref="AMM105:AMM106" si="6897">AMI105+AMJ105-AMK105+AML105</f>
        <v>0</v>
      </c>
      <c r="AMN105" s="447"/>
      <c r="AMO105" s="447"/>
      <c r="AMP105" s="447"/>
      <c r="AMQ105" s="447"/>
      <c r="AMR105" s="447"/>
      <c r="AMS105" s="449"/>
      <c r="AMT105" s="450">
        <f t="shared" ref="AMT105:AMT106" si="6898">AMN105+AMO105-AMP105+AMQ105-AMR105+AMS105</f>
        <v>0</v>
      </c>
      <c r="AMU105" s="463"/>
      <c r="AMV105" s="448"/>
      <c r="AMX105" s="458"/>
      <c r="AMY105" s="447"/>
      <c r="AMZ105" s="447"/>
      <c r="ANA105" s="447"/>
      <c r="ANB105" s="450">
        <f t="shared" ref="ANB105:ANB106" si="6899">AMX105+AMY105-AMZ105+ANA105</f>
        <v>0</v>
      </c>
      <c r="ANC105" s="447"/>
      <c r="AND105" s="447"/>
      <c r="ANE105" s="447"/>
      <c r="ANF105" s="447"/>
      <c r="ANG105" s="447"/>
      <c r="ANH105" s="449"/>
      <c r="ANI105" s="450">
        <f t="shared" ref="ANI105:ANI106" si="6900">ANC105+AND105-ANE105+ANF105-ANG105+ANH105</f>
        <v>0</v>
      </c>
      <c r="ANJ105" s="463"/>
      <c r="ANK105" s="448"/>
      <c r="ANM105" s="458"/>
      <c r="ANN105" s="447"/>
      <c r="ANO105" s="447"/>
      <c r="ANP105" s="447"/>
      <c r="ANQ105" s="450">
        <f t="shared" ref="ANQ105:ANQ106" si="6901">ANM105+ANN105-ANO105+ANP105</f>
        <v>0</v>
      </c>
      <c r="ANR105" s="447"/>
      <c r="ANS105" s="447"/>
      <c r="ANT105" s="447"/>
      <c r="ANU105" s="447"/>
      <c r="ANV105" s="447"/>
      <c r="ANW105" s="449"/>
      <c r="ANX105" s="450">
        <f t="shared" ref="ANX105:ANX106" si="6902">ANR105+ANS105-ANT105+ANU105-ANV105+ANW105</f>
        <v>0</v>
      </c>
      <c r="ANY105" s="463"/>
      <c r="ANZ105" s="448"/>
      <c r="AOB105" s="458"/>
      <c r="AOC105" s="447"/>
      <c r="AOD105" s="447"/>
      <c r="AOE105" s="447"/>
      <c r="AOF105" s="450">
        <f t="shared" ref="AOF105:AOF106" si="6903">AOB105+AOC105-AOD105+AOE105</f>
        <v>0</v>
      </c>
      <c r="AOG105" s="447"/>
      <c r="AOH105" s="447"/>
      <c r="AOI105" s="447"/>
      <c r="AOJ105" s="447"/>
      <c r="AOK105" s="447"/>
      <c r="AOL105" s="449"/>
      <c r="AOM105" s="450">
        <f t="shared" ref="AOM105:AOM106" si="6904">AOG105+AOH105-AOI105+AOJ105-AOK105+AOL105</f>
        <v>0</v>
      </c>
      <c r="AON105" s="463"/>
      <c r="AOO105" s="448"/>
      <c r="AOQ105" s="458"/>
      <c r="AOR105" s="447"/>
      <c r="AOS105" s="447"/>
      <c r="AOT105" s="447"/>
      <c r="AOU105" s="450">
        <f t="shared" ref="AOU105:AOU106" si="6905">AOQ105+AOR105-AOS105+AOT105</f>
        <v>0</v>
      </c>
      <c r="AOV105" s="447"/>
      <c r="AOW105" s="447"/>
      <c r="AOX105" s="447"/>
      <c r="AOY105" s="447"/>
      <c r="AOZ105" s="447"/>
      <c r="APA105" s="449"/>
      <c r="APB105" s="450">
        <f t="shared" ref="APB105:APB106" si="6906">AOV105+AOW105-AOX105+AOY105-AOZ105+APA105</f>
        <v>0</v>
      </c>
      <c r="APC105" s="463"/>
      <c r="APD105" s="448"/>
      <c r="APF105" s="458"/>
      <c r="APG105" s="447"/>
      <c r="APH105" s="447"/>
      <c r="API105" s="447"/>
      <c r="APJ105" s="450">
        <f t="shared" ref="APJ105:APJ106" si="6907">APF105+APG105-APH105+API105</f>
        <v>0</v>
      </c>
      <c r="APK105" s="447"/>
      <c r="APL105" s="447"/>
      <c r="APM105" s="447"/>
      <c r="APN105" s="447"/>
      <c r="APO105" s="447"/>
      <c r="APP105" s="449"/>
      <c r="APQ105" s="450">
        <f t="shared" ref="APQ105:APQ106" si="6908">APK105+APL105-APM105+APN105-APO105+APP105</f>
        <v>0</v>
      </c>
      <c r="APR105" s="463"/>
      <c r="APS105" s="448"/>
      <c r="APU105" s="458"/>
      <c r="APV105" s="447"/>
      <c r="APW105" s="447"/>
      <c r="APX105" s="447"/>
      <c r="APY105" s="450">
        <f t="shared" ref="APY105:APY106" si="6909">APU105+APV105-APW105+APX105</f>
        <v>0</v>
      </c>
      <c r="APZ105" s="447"/>
      <c r="AQA105" s="447"/>
      <c r="AQB105" s="447"/>
      <c r="AQC105" s="447"/>
      <c r="AQD105" s="447"/>
      <c r="AQE105" s="449"/>
      <c r="AQF105" s="450">
        <f t="shared" ref="AQF105:AQF106" si="6910">APZ105+AQA105-AQB105+AQC105-AQD105+AQE105</f>
        <v>0</v>
      </c>
      <c r="AQG105" s="463"/>
      <c r="AQH105" s="448"/>
      <c r="AQJ105" s="458"/>
      <c r="AQK105" s="447"/>
      <c r="AQL105" s="447"/>
      <c r="AQM105" s="447"/>
      <c r="AQN105" s="450">
        <f t="shared" ref="AQN105:AQN106" si="6911">AQJ105+AQK105-AQL105+AQM105</f>
        <v>0</v>
      </c>
      <c r="AQO105" s="447"/>
      <c r="AQP105" s="447"/>
      <c r="AQQ105" s="447"/>
      <c r="AQR105" s="447"/>
      <c r="AQS105" s="447"/>
      <c r="AQT105" s="449"/>
      <c r="AQU105" s="450">
        <f t="shared" ref="AQU105:AQU106" si="6912">AQO105+AQP105-AQQ105+AQR105-AQS105+AQT105</f>
        <v>0</v>
      </c>
      <c r="AQV105" s="463"/>
      <c r="AQW105" s="448"/>
      <c r="AQY105" s="458"/>
      <c r="AQZ105" s="447"/>
      <c r="ARA105" s="447"/>
      <c r="ARB105" s="447"/>
      <c r="ARC105" s="450">
        <f t="shared" ref="ARC105:ARC106" si="6913">AQY105+AQZ105-ARA105+ARB105</f>
        <v>0</v>
      </c>
      <c r="ARD105" s="447"/>
      <c r="ARE105" s="447"/>
      <c r="ARF105" s="447"/>
      <c r="ARG105" s="447"/>
      <c r="ARH105" s="447"/>
      <c r="ARI105" s="449"/>
      <c r="ARJ105" s="450">
        <f t="shared" ref="ARJ105:ARJ106" si="6914">ARD105+ARE105-ARF105+ARG105-ARH105+ARI105</f>
        <v>0</v>
      </c>
      <c r="ARK105" s="463"/>
      <c r="ARL105" s="448"/>
      <c r="ARN105" s="458"/>
      <c r="ARO105" s="447"/>
      <c r="ARP105" s="447"/>
      <c r="ARQ105" s="447"/>
      <c r="ARR105" s="450">
        <f t="shared" ref="ARR105:ARR106" si="6915">ARN105+ARO105-ARP105+ARQ105</f>
        <v>0</v>
      </c>
      <c r="ARS105" s="447"/>
      <c r="ART105" s="447"/>
      <c r="ARU105" s="447"/>
      <c r="ARV105" s="447"/>
      <c r="ARW105" s="447"/>
      <c r="ARX105" s="449"/>
      <c r="ARY105" s="450">
        <f t="shared" ref="ARY105:ARY106" si="6916">ARS105+ART105-ARU105+ARV105-ARW105+ARX105</f>
        <v>0</v>
      </c>
      <c r="ARZ105" s="463"/>
      <c r="ASA105" s="448"/>
      <c r="ASC105" s="458"/>
      <c r="ASD105" s="447"/>
      <c r="ASE105" s="447"/>
      <c r="ASF105" s="447"/>
      <c r="ASG105" s="450">
        <f t="shared" ref="ASG105:ASG106" si="6917">ASC105+ASD105-ASE105+ASF105</f>
        <v>0</v>
      </c>
      <c r="ASH105" s="447"/>
      <c r="ASI105" s="447"/>
      <c r="ASJ105" s="447"/>
      <c r="ASK105" s="447"/>
      <c r="ASL105" s="447"/>
      <c r="ASM105" s="449"/>
      <c r="ASN105" s="450">
        <f t="shared" ref="ASN105:ASN106" si="6918">ASH105+ASI105-ASJ105+ASK105-ASL105+ASM105</f>
        <v>0</v>
      </c>
      <c r="ASO105" s="463"/>
      <c r="ASP105" s="448"/>
      <c r="ASR105" s="458"/>
      <c r="ASS105" s="447"/>
      <c r="AST105" s="447"/>
      <c r="ASU105" s="447"/>
      <c r="ASV105" s="450">
        <f t="shared" ref="ASV105:ASV106" si="6919">ASR105+ASS105-AST105+ASU105</f>
        <v>0</v>
      </c>
      <c r="ASW105" s="447"/>
      <c r="ASX105" s="447"/>
      <c r="ASY105" s="447"/>
      <c r="ASZ105" s="447"/>
      <c r="ATA105" s="447"/>
      <c r="ATB105" s="449"/>
      <c r="ATC105" s="450">
        <f t="shared" ref="ATC105:ATC106" si="6920">ASW105+ASX105-ASY105+ASZ105-ATA105+ATB105</f>
        <v>0</v>
      </c>
      <c r="ATD105" s="463"/>
      <c r="ATE105" s="448"/>
      <c r="ATG105" s="458"/>
      <c r="ATH105" s="447"/>
      <c r="ATI105" s="447"/>
      <c r="ATJ105" s="447"/>
      <c r="ATK105" s="450">
        <f t="shared" ref="ATK105:ATK106" si="6921">ATG105+ATH105-ATI105+ATJ105</f>
        <v>0</v>
      </c>
      <c r="ATL105" s="447"/>
      <c r="ATM105" s="447"/>
      <c r="ATN105" s="447"/>
      <c r="ATO105" s="447"/>
      <c r="ATP105" s="447"/>
      <c r="ATQ105" s="449"/>
      <c r="ATR105" s="450">
        <f t="shared" ref="ATR105:ATR106" si="6922">ATL105+ATM105-ATN105+ATO105-ATP105+ATQ105</f>
        <v>0</v>
      </c>
      <c r="ATS105" s="463"/>
      <c r="ATT105" s="448"/>
      <c r="ATV105" s="458"/>
      <c r="ATW105" s="447"/>
      <c r="ATX105" s="447"/>
      <c r="ATY105" s="447"/>
      <c r="ATZ105" s="450">
        <f t="shared" ref="ATZ105:ATZ106" si="6923">ATV105+ATW105-ATX105+ATY105</f>
        <v>0</v>
      </c>
      <c r="AUA105" s="447"/>
      <c r="AUB105" s="447"/>
      <c r="AUC105" s="447"/>
      <c r="AUD105" s="447"/>
      <c r="AUE105" s="447"/>
      <c r="AUF105" s="449"/>
      <c r="AUG105" s="450">
        <f t="shared" ref="AUG105:AUG106" si="6924">AUA105+AUB105-AUC105+AUD105-AUE105+AUF105</f>
        <v>0</v>
      </c>
      <c r="AUH105" s="463"/>
      <c r="AUI105" s="448"/>
      <c r="AUK105" s="458"/>
      <c r="AUL105" s="447"/>
      <c r="AUM105" s="447"/>
      <c r="AUN105" s="447"/>
      <c r="AUO105" s="450">
        <f t="shared" ref="AUO105:AUO106" si="6925">AUK105+AUL105-AUM105+AUN105</f>
        <v>0</v>
      </c>
      <c r="AUP105" s="447"/>
      <c r="AUQ105" s="447"/>
      <c r="AUR105" s="447"/>
      <c r="AUS105" s="447"/>
      <c r="AUT105" s="447"/>
      <c r="AUU105" s="449"/>
      <c r="AUV105" s="450">
        <f t="shared" ref="AUV105:AUV106" si="6926">AUP105+AUQ105-AUR105+AUS105-AUT105+AUU105</f>
        <v>0</v>
      </c>
      <c r="AUW105" s="463"/>
      <c r="AUX105" s="448"/>
      <c r="AUZ105" s="458"/>
      <c r="AVA105" s="447"/>
      <c r="AVB105" s="447"/>
      <c r="AVC105" s="447"/>
      <c r="AVD105" s="450">
        <f t="shared" ref="AVD105:AVD106" si="6927">AUZ105+AVA105-AVB105+AVC105</f>
        <v>0</v>
      </c>
      <c r="AVE105" s="447"/>
      <c r="AVF105" s="447"/>
      <c r="AVG105" s="447"/>
      <c r="AVH105" s="447"/>
      <c r="AVI105" s="447"/>
      <c r="AVJ105" s="449"/>
      <c r="AVK105" s="450">
        <f t="shared" ref="AVK105:AVK106" si="6928">AVE105+AVF105-AVG105+AVH105-AVI105+AVJ105</f>
        <v>0</v>
      </c>
      <c r="AVL105" s="463"/>
      <c r="AVM105" s="448"/>
      <c r="AVO105" s="458"/>
      <c r="AVP105" s="447"/>
      <c r="AVQ105" s="447"/>
      <c r="AVR105" s="447"/>
      <c r="AVS105" s="450">
        <f t="shared" ref="AVS105:AVS106" si="6929">AVO105+AVP105-AVQ105+AVR105</f>
        <v>0</v>
      </c>
      <c r="AVT105" s="447"/>
      <c r="AVU105" s="447"/>
      <c r="AVV105" s="447"/>
      <c r="AVW105" s="447"/>
      <c r="AVX105" s="447"/>
      <c r="AVY105" s="449"/>
      <c r="AVZ105" s="450">
        <f t="shared" ref="AVZ105:AVZ106" si="6930">AVT105+AVU105-AVV105+AVW105-AVX105+AVY105</f>
        <v>0</v>
      </c>
      <c r="AWA105" s="463"/>
      <c r="AWB105" s="448"/>
      <c r="AWD105" s="458"/>
      <c r="AWE105" s="447"/>
      <c r="AWF105" s="447"/>
      <c r="AWG105" s="447"/>
      <c r="AWH105" s="450">
        <f t="shared" ref="AWH105:AWH106" si="6931">AWD105+AWE105-AWF105+AWG105</f>
        <v>0</v>
      </c>
      <c r="AWI105" s="447"/>
      <c r="AWJ105" s="447"/>
      <c r="AWK105" s="447"/>
      <c r="AWL105" s="447"/>
      <c r="AWM105" s="447"/>
      <c r="AWN105" s="449"/>
      <c r="AWO105" s="450">
        <f t="shared" ref="AWO105:AWO106" si="6932">AWI105+AWJ105-AWK105+AWL105-AWM105+AWN105</f>
        <v>0</v>
      </c>
      <c r="AWP105" s="463"/>
      <c r="AWQ105" s="448"/>
      <c r="AWS105" s="458"/>
      <c r="AWT105" s="447"/>
      <c r="AWU105" s="447"/>
      <c r="AWV105" s="447"/>
      <c r="AWW105" s="450">
        <f t="shared" ref="AWW105:AWW106" si="6933">AWS105+AWT105-AWU105+AWV105</f>
        <v>0</v>
      </c>
      <c r="AWX105" s="447"/>
      <c r="AWY105" s="447"/>
      <c r="AWZ105" s="447"/>
      <c r="AXA105" s="447"/>
      <c r="AXB105" s="447"/>
      <c r="AXC105" s="449"/>
      <c r="AXD105" s="450">
        <f t="shared" ref="AXD105:AXD106" si="6934">AWX105+AWY105-AWZ105+AXA105-AXB105+AXC105</f>
        <v>0</v>
      </c>
      <c r="AXE105" s="463"/>
      <c r="AXF105" s="448"/>
      <c r="AXH105" s="458"/>
      <c r="AXI105" s="447"/>
      <c r="AXJ105" s="447"/>
      <c r="AXK105" s="447"/>
      <c r="AXL105" s="450">
        <f t="shared" ref="AXL105:AXL106" si="6935">AXH105+AXI105-AXJ105+AXK105</f>
        <v>0</v>
      </c>
      <c r="AXM105" s="447"/>
      <c r="AXN105" s="447"/>
      <c r="AXO105" s="447"/>
      <c r="AXP105" s="447"/>
      <c r="AXQ105" s="447"/>
      <c r="AXR105" s="449"/>
      <c r="AXS105" s="450">
        <f t="shared" ref="AXS105:AXS106" si="6936">AXM105+AXN105-AXO105+AXP105-AXQ105+AXR105</f>
        <v>0</v>
      </c>
      <c r="AXT105" s="463"/>
      <c r="AXU105" s="448"/>
      <c r="AXW105" s="458"/>
      <c r="AXX105" s="447"/>
      <c r="AXY105" s="447"/>
      <c r="AXZ105" s="447"/>
      <c r="AYA105" s="450">
        <f t="shared" ref="AYA105:AYA106" si="6937">AXW105+AXX105-AXY105+AXZ105</f>
        <v>0</v>
      </c>
      <c r="AYB105" s="447"/>
      <c r="AYC105" s="447"/>
      <c r="AYD105" s="447"/>
      <c r="AYE105" s="447"/>
      <c r="AYF105" s="447"/>
      <c r="AYG105" s="449"/>
      <c r="AYH105" s="450">
        <f t="shared" ref="AYH105:AYH106" si="6938">AYB105+AYC105-AYD105+AYE105-AYF105+AYG105</f>
        <v>0</v>
      </c>
      <c r="AYI105" s="463"/>
      <c r="AYJ105" s="448"/>
      <c r="AYL105" s="458"/>
      <c r="AYM105" s="447"/>
      <c r="AYN105" s="447"/>
      <c r="AYO105" s="447"/>
      <c r="AYP105" s="450">
        <f t="shared" ref="AYP105:AYP106" si="6939">AYL105+AYM105-AYN105+AYO105</f>
        <v>0</v>
      </c>
      <c r="AYQ105" s="447"/>
      <c r="AYR105" s="447"/>
      <c r="AYS105" s="447"/>
      <c r="AYT105" s="447"/>
      <c r="AYU105" s="447"/>
      <c r="AYV105" s="449"/>
      <c r="AYW105" s="450">
        <f t="shared" ref="AYW105:AYW106" si="6940">AYQ105+AYR105-AYS105+AYT105-AYU105+AYV105</f>
        <v>0</v>
      </c>
      <c r="AYX105" s="463"/>
      <c r="AYY105" s="448"/>
      <c r="AZA105" s="458"/>
      <c r="AZB105" s="447"/>
      <c r="AZC105" s="447"/>
      <c r="AZD105" s="447"/>
      <c r="AZE105" s="450">
        <f t="shared" ref="AZE105:AZE106" si="6941">AZA105+AZB105-AZC105+AZD105</f>
        <v>0</v>
      </c>
      <c r="AZF105" s="447"/>
      <c r="AZG105" s="447"/>
      <c r="AZH105" s="447"/>
      <c r="AZI105" s="447"/>
      <c r="AZJ105" s="447"/>
      <c r="AZK105" s="449"/>
      <c r="AZL105" s="450">
        <f t="shared" ref="AZL105:AZL106" si="6942">AZF105+AZG105-AZH105+AZI105-AZJ105+AZK105</f>
        <v>0</v>
      </c>
      <c r="AZM105" s="463"/>
      <c r="AZN105" s="448"/>
      <c r="AZP105" s="458"/>
      <c r="AZQ105" s="447"/>
      <c r="AZR105" s="447"/>
      <c r="AZS105" s="447"/>
      <c r="AZT105" s="450">
        <f t="shared" ref="AZT105:AZT106" si="6943">AZP105+AZQ105-AZR105+AZS105</f>
        <v>0</v>
      </c>
      <c r="AZU105" s="447"/>
      <c r="AZV105" s="447"/>
      <c r="AZW105" s="447"/>
      <c r="AZX105" s="447"/>
      <c r="AZY105" s="447"/>
      <c r="AZZ105" s="449"/>
      <c r="BAA105" s="450">
        <f t="shared" ref="BAA105:BAA106" si="6944">AZU105+AZV105-AZW105+AZX105-AZY105+AZZ105</f>
        <v>0</v>
      </c>
      <c r="BAB105" s="463"/>
      <c r="BAC105" s="448"/>
      <c r="BAE105" s="458"/>
      <c r="BAF105" s="447"/>
      <c r="BAG105" s="447"/>
      <c r="BAH105" s="447"/>
      <c r="BAI105" s="450">
        <f t="shared" ref="BAI105:BAI106" si="6945">BAE105+BAF105-BAG105+BAH105</f>
        <v>0</v>
      </c>
      <c r="BAJ105" s="447"/>
      <c r="BAK105" s="447"/>
      <c r="BAL105" s="447"/>
      <c r="BAM105" s="447"/>
      <c r="BAN105" s="447"/>
      <c r="BAO105" s="449"/>
      <c r="BAP105" s="450">
        <f t="shared" ref="BAP105:BAP106" si="6946">BAJ105+BAK105-BAL105+BAM105-BAN105+BAO105</f>
        <v>0</v>
      </c>
      <c r="BAQ105" s="463"/>
      <c r="BAR105" s="448"/>
      <c r="BAT105" s="458"/>
      <c r="BAU105" s="447"/>
      <c r="BAV105" s="447"/>
      <c r="BAW105" s="447"/>
      <c r="BAX105" s="450">
        <f t="shared" ref="BAX105:BAX106" si="6947">BAT105+BAU105-BAV105+BAW105</f>
        <v>0</v>
      </c>
      <c r="BAY105" s="447"/>
      <c r="BAZ105" s="447"/>
      <c r="BBA105" s="447"/>
      <c r="BBB105" s="447"/>
      <c r="BBC105" s="447"/>
      <c r="BBD105" s="449"/>
      <c r="BBE105" s="450">
        <f t="shared" ref="BBE105:BBE106" si="6948">BAY105+BAZ105-BBA105+BBB105-BBC105+BBD105</f>
        <v>0</v>
      </c>
      <c r="BBF105" s="463"/>
      <c r="BBG105" s="448"/>
      <c r="BBI105" s="458"/>
      <c r="BBJ105" s="447"/>
      <c r="BBK105" s="447"/>
      <c r="BBL105" s="447"/>
      <c r="BBM105" s="450">
        <f t="shared" ref="BBM105:BBM106" si="6949">BBI105+BBJ105-BBK105+BBL105</f>
        <v>0</v>
      </c>
      <c r="BBN105" s="447"/>
      <c r="BBO105" s="447"/>
      <c r="BBP105" s="447"/>
      <c r="BBQ105" s="447"/>
      <c r="BBR105" s="447"/>
      <c r="BBS105" s="449"/>
      <c r="BBT105" s="450">
        <f t="shared" ref="BBT105:BBT106" si="6950">BBN105+BBO105-BBP105+BBQ105-BBR105+BBS105</f>
        <v>0</v>
      </c>
      <c r="BBU105" s="463"/>
      <c r="BBV105" s="448"/>
      <c r="BBX105" s="458"/>
      <c r="BBY105" s="447"/>
      <c r="BBZ105" s="447"/>
      <c r="BCA105" s="447"/>
      <c r="BCB105" s="450">
        <f t="shared" ref="BCB105:BCB106" si="6951">BBX105+BBY105-BBZ105+BCA105</f>
        <v>0</v>
      </c>
      <c r="BCC105" s="447"/>
      <c r="BCD105" s="447"/>
      <c r="BCE105" s="447"/>
      <c r="BCF105" s="447"/>
      <c r="BCG105" s="447"/>
      <c r="BCH105" s="449"/>
      <c r="BCI105" s="450">
        <f t="shared" ref="BCI105:BCI106" si="6952">BCC105+BCD105-BCE105+BCF105-BCG105+BCH105</f>
        <v>0</v>
      </c>
      <c r="BCJ105" s="463"/>
      <c r="BCK105" s="448"/>
      <c r="BCM105" s="458"/>
      <c r="BCN105" s="447"/>
      <c r="BCO105" s="447"/>
      <c r="BCP105" s="447"/>
      <c r="BCQ105" s="450">
        <f t="shared" ref="BCQ105:BCQ106" si="6953">BCM105+BCN105-BCO105+BCP105</f>
        <v>0</v>
      </c>
      <c r="BCR105" s="447"/>
      <c r="BCS105" s="447"/>
      <c r="BCT105" s="447"/>
      <c r="BCU105" s="447"/>
      <c r="BCV105" s="447"/>
      <c r="BCW105" s="449"/>
      <c r="BCX105" s="450">
        <f t="shared" ref="BCX105:BCX106" si="6954">BCR105+BCS105-BCT105+BCU105-BCV105+BCW105</f>
        <v>0</v>
      </c>
      <c r="BCY105" s="463"/>
      <c r="BCZ105" s="448"/>
      <c r="BDB105" s="458"/>
      <c r="BDC105" s="447"/>
      <c r="BDD105" s="447"/>
      <c r="BDE105" s="447"/>
      <c r="BDF105" s="450">
        <f t="shared" ref="BDF105:BDF106" si="6955">BDB105+BDC105-BDD105+BDE105</f>
        <v>0</v>
      </c>
      <c r="BDG105" s="447"/>
      <c r="BDH105" s="447"/>
      <c r="BDI105" s="447"/>
      <c r="BDJ105" s="447"/>
      <c r="BDK105" s="447"/>
      <c r="BDL105" s="449"/>
      <c r="BDM105" s="450">
        <f t="shared" ref="BDM105:BDM106" si="6956">BDG105+BDH105-BDI105+BDJ105-BDK105+BDL105</f>
        <v>0</v>
      </c>
      <c r="BDN105" s="463"/>
      <c r="BDO105" s="448"/>
      <c r="BDQ105" s="458"/>
      <c r="BDR105" s="447"/>
      <c r="BDS105" s="447"/>
      <c r="BDT105" s="447"/>
      <c r="BDU105" s="450">
        <f t="shared" ref="BDU105:BDU106" si="6957">BDQ105+BDR105-BDS105+BDT105</f>
        <v>0</v>
      </c>
      <c r="BDV105" s="447"/>
      <c r="BDW105" s="447"/>
      <c r="BDX105" s="447"/>
      <c r="BDY105" s="447"/>
      <c r="BDZ105" s="447"/>
      <c r="BEA105" s="449"/>
      <c r="BEB105" s="450">
        <f t="shared" ref="BEB105:BEB106" si="6958">BDV105+BDW105-BDX105+BDY105-BDZ105+BEA105</f>
        <v>0</v>
      </c>
      <c r="BEC105" s="463"/>
      <c r="BED105" s="448"/>
      <c r="BEF105" s="458"/>
      <c r="BEG105" s="447"/>
      <c r="BEH105" s="447"/>
      <c r="BEI105" s="447"/>
      <c r="BEJ105" s="450">
        <f t="shared" ref="BEJ105:BEJ106" si="6959">BEF105+BEG105-BEH105+BEI105</f>
        <v>0</v>
      </c>
      <c r="BEK105" s="447"/>
      <c r="BEL105" s="447"/>
      <c r="BEM105" s="447"/>
      <c r="BEN105" s="447"/>
      <c r="BEO105" s="447"/>
      <c r="BEP105" s="449"/>
      <c r="BEQ105" s="450">
        <f t="shared" ref="BEQ105:BEQ106" si="6960">BEK105+BEL105-BEM105+BEN105-BEO105+BEP105</f>
        <v>0</v>
      </c>
      <c r="BER105" s="463"/>
      <c r="BES105" s="448"/>
      <c r="BEU105" s="458"/>
      <c r="BEV105" s="447"/>
      <c r="BEW105" s="447"/>
      <c r="BEX105" s="447"/>
      <c r="BEY105" s="450">
        <f t="shared" ref="BEY105:BEY106" si="6961">BEU105+BEV105-BEW105+BEX105</f>
        <v>0</v>
      </c>
      <c r="BEZ105" s="447"/>
      <c r="BFA105" s="447"/>
      <c r="BFB105" s="447"/>
      <c r="BFC105" s="447"/>
      <c r="BFD105" s="447"/>
      <c r="BFE105" s="449"/>
      <c r="BFF105" s="450">
        <f t="shared" ref="BFF105:BFF106" si="6962">BEZ105+BFA105-BFB105+BFC105-BFD105+BFE105</f>
        <v>0</v>
      </c>
      <c r="BFG105" s="463"/>
      <c r="BFH105" s="448"/>
      <c r="BFJ105" s="458"/>
      <c r="BFK105" s="447"/>
      <c r="BFL105" s="447"/>
      <c r="BFM105" s="447"/>
      <c r="BFN105" s="450">
        <f t="shared" ref="BFN105:BFN106" si="6963">BFJ105+BFK105-BFL105+BFM105</f>
        <v>0</v>
      </c>
      <c r="BFO105" s="447"/>
      <c r="BFP105" s="447"/>
      <c r="BFQ105" s="447"/>
      <c r="BFR105" s="447"/>
      <c r="BFS105" s="447"/>
      <c r="BFT105" s="449"/>
      <c r="BFU105" s="450">
        <f t="shared" ref="BFU105:BFU106" si="6964">BFO105+BFP105-BFQ105+BFR105-BFS105+BFT105</f>
        <v>0</v>
      </c>
      <c r="BFV105" s="463"/>
      <c r="BFW105" s="448"/>
      <c r="BFY105" s="458"/>
      <c r="BFZ105" s="447"/>
      <c r="BGA105" s="447"/>
      <c r="BGB105" s="447"/>
      <c r="BGC105" s="450">
        <f t="shared" ref="BGC105:BGC106" si="6965">BFY105+BFZ105-BGA105+BGB105</f>
        <v>0</v>
      </c>
      <c r="BGD105" s="447"/>
      <c r="BGE105" s="447"/>
      <c r="BGF105" s="447"/>
      <c r="BGG105" s="447"/>
      <c r="BGH105" s="447"/>
      <c r="BGI105" s="449"/>
      <c r="BGJ105" s="450">
        <f t="shared" ref="BGJ105:BGJ106" si="6966">BGD105+BGE105-BGF105+BGG105-BGH105+BGI105</f>
        <v>0</v>
      </c>
      <c r="BGK105" s="463"/>
      <c r="BGL105" s="448"/>
      <c r="BGN105" s="458"/>
      <c r="BGO105" s="447"/>
      <c r="BGP105" s="447"/>
      <c r="BGQ105" s="447"/>
      <c r="BGR105" s="450">
        <f t="shared" ref="BGR105:BGR106" si="6967">BGN105+BGO105-BGP105+BGQ105</f>
        <v>0</v>
      </c>
      <c r="BGS105" s="447"/>
      <c r="BGT105" s="447"/>
      <c r="BGU105" s="447"/>
      <c r="BGV105" s="447"/>
      <c r="BGW105" s="447"/>
      <c r="BGX105" s="449"/>
      <c r="BGY105" s="450">
        <f t="shared" ref="BGY105:BGY106" si="6968">BGS105+BGT105-BGU105+BGV105-BGW105+BGX105</f>
        <v>0</v>
      </c>
      <c r="BGZ105" s="463"/>
      <c r="BHA105" s="448"/>
      <c r="BHC105" s="458"/>
      <c r="BHD105" s="447"/>
      <c r="BHE105" s="447"/>
      <c r="BHF105" s="447"/>
      <c r="BHG105" s="450">
        <f t="shared" ref="BHG105:BHG106" si="6969">BHC105+BHD105-BHE105+BHF105</f>
        <v>0</v>
      </c>
      <c r="BHH105" s="447"/>
      <c r="BHI105" s="447"/>
      <c r="BHJ105" s="447"/>
      <c r="BHK105" s="447"/>
      <c r="BHL105" s="447"/>
      <c r="BHM105" s="449"/>
      <c r="BHN105" s="450">
        <f t="shared" ref="BHN105:BHN106" si="6970">BHH105+BHI105-BHJ105+BHK105-BHL105+BHM105</f>
        <v>0</v>
      </c>
      <c r="BHO105" s="463"/>
      <c r="BHP105" s="448"/>
      <c r="BHR105" s="458"/>
      <c r="BHS105" s="447"/>
      <c r="BHT105" s="447"/>
      <c r="BHU105" s="447"/>
      <c r="BHV105" s="450">
        <f t="shared" ref="BHV105:BHV106" si="6971">BHR105+BHS105-BHT105+BHU105</f>
        <v>0</v>
      </c>
      <c r="BHW105" s="447"/>
      <c r="BHX105" s="447"/>
      <c r="BHY105" s="447"/>
      <c r="BHZ105" s="447"/>
      <c r="BIA105" s="447"/>
      <c r="BIB105" s="449"/>
      <c r="BIC105" s="450">
        <f t="shared" ref="BIC105:BIC106" si="6972">BHW105+BHX105-BHY105+BHZ105-BIA105+BIB105</f>
        <v>0</v>
      </c>
      <c r="BID105" s="463"/>
      <c r="BIE105" s="448"/>
      <c r="BIG105" s="458"/>
      <c r="BIH105" s="447"/>
      <c r="BII105" s="447"/>
      <c r="BIJ105" s="447"/>
      <c r="BIK105" s="450">
        <f t="shared" ref="BIK105:BIK106" si="6973">BIG105+BIH105-BII105+BIJ105</f>
        <v>0</v>
      </c>
      <c r="BIL105" s="447"/>
      <c r="BIM105" s="447"/>
      <c r="BIN105" s="447"/>
      <c r="BIO105" s="447"/>
      <c r="BIP105" s="447"/>
      <c r="BIQ105" s="449"/>
      <c r="BIR105" s="450">
        <f t="shared" ref="BIR105:BIR106" si="6974">BIL105+BIM105-BIN105+BIO105-BIP105+BIQ105</f>
        <v>0</v>
      </c>
      <c r="BIS105" s="463"/>
      <c r="BIT105" s="448"/>
      <c r="BIV105" s="458"/>
      <c r="BIW105" s="447"/>
      <c r="BIX105" s="447"/>
      <c r="BIY105" s="447"/>
      <c r="BIZ105" s="450">
        <f t="shared" ref="BIZ105:BIZ106" si="6975">BIV105+BIW105-BIX105+BIY105</f>
        <v>0</v>
      </c>
      <c r="BJA105" s="447"/>
      <c r="BJB105" s="447"/>
      <c r="BJC105" s="447"/>
      <c r="BJD105" s="447"/>
      <c r="BJE105" s="447"/>
      <c r="BJF105" s="449"/>
      <c r="BJG105" s="450">
        <f t="shared" ref="BJG105:BJG106" si="6976">BJA105+BJB105-BJC105+BJD105-BJE105+BJF105</f>
        <v>0</v>
      </c>
      <c r="BJH105" s="463"/>
      <c r="BJI105" s="448"/>
      <c r="BJK105" s="458"/>
      <c r="BJL105" s="447"/>
      <c r="BJM105" s="447"/>
      <c r="BJN105" s="447"/>
      <c r="BJO105" s="450">
        <f t="shared" ref="BJO105:BJO106" si="6977">BJK105+BJL105-BJM105+BJN105</f>
        <v>0</v>
      </c>
      <c r="BJP105" s="447"/>
      <c r="BJQ105" s="447"/>
      <c r="BJR105" s="447"/>
      <c r="BJS105" s="447"/>
      <c r="BJT105" s="447"/>
      <c r="BJU105" s="449"/>
      <c r="BJV105" s="450">
        <f t="shared" ref="BJV105:BJV106" si="6978">BJP105+BJQ105-BJR105+BJS105-BJT105+BJU105</f>
        <v>0</v>
      </c>
      <c r="BJW105" s="463"/>
      <c r="BJX105" s="448"/>
      <c r="BJZ105" s="458"/>
      <c r="BKA105" s="447"/>
      <c r="BKB105" s="447"/>
      <c r="BKC105" s="447"/>
      <c r="BKD105" s="450">
        <f t="shared" ref="BKD105:BKD106" si="6979">BJZ105+BKA105-BKB105+BKC105</f>
        <v>0</v>
      </c>
      <c r="BKE105" s="447"/>
      <c r="BKF105" s="447"/>
      <c r="BKG105" s="447"/>
      <c r="BKH105" s="447"/>
      <c r="BKI105" s="447"/>
      <c r="BKJ105" s="449"/>
      <c r="BKK105" s="450">
        <f t="shared" ref="BKK105:BKK106" si="6980">BKE105+BKF105-BKG105+BKH105-BKI105+BKJ105</f>
        <v>0</v>
      </c>
      <c r="BKL105" s="463"/>
      <c r="BKM105" s="448"/>
      <c r="BKO105" s="458"/>
      <c r="BKP105" s="447"/>
      <c r="BKQ105" s="447"/>
      <c r="BKR105" s="447"/>
      <c r="BKS105" s="450">
        <f t="shared" ref="BKS105:BKS106" si="6981">BKO105+BKP105-BKQ105+BKR105</f>
        <v>0</v>
      </c>
      <c r="BKT105" s="447"/>
      <c r="BKU105" s="447"/>
      <c r="BKV105" s="447"/>
      <c r="BKW105" s="447"/>
      <c r="BKX105" s="447"/>
      <c r="BKY105" s="449"/>
      <c r="BKZ105" s="450">
        <f t="shared" ref="BKZ105:BKZ106" si="6982">BKT105+BKU105-BKV105+BKW105-BKX105+BKY105</f>
        <v>0</v>
      </c>
      <c r="BLA105" s="463"/>
      <c r="BLB105" s="448"/>
      <c r="BLD105" s="458"/>
      <c r="BLE105" s="447"/>
      <c r="BLF105" s="447"/>
      <c r="BLG105" s="447"/>
      <c r="BLH105" s="450">
        <f t="shared" ref="BLH105:BLH106" si="6983">BLD105+BLE105-BLF105+BLG105</f>
        <v>0</v>
      </c>
      <c r="BLI105" s="447"/>
      <c r="BLJ105" s="447"/>
      <c r="BLK105" s="447"/>
      <c r="BLL105" s="447"/>
      <c r="BLM105" s="447"/>
      <c r="BLN105" s="449"/>
      <c r="BLO105" s="450">
        <f t="shared" ref="BLO105:BLO106" si="6984">BLI105+BLJ105-BLK105+BLL105-BLM105+BLN105</f>
        <v>0</v>
      </c>
      <c r="BLP105" s="463"/>
      <c r="BLQ105" s="448"/>
      <c r="BLS105" s="458"/>
      <c r="BLT105" s="447"/>
      <c r="BLU105" s="447"/>
      <c r="BLV105" s="447"/>
      <c r="BLW105" s="450">
        <f t="shared" ref="BLW105:BLW106" si="6985">BLS105+BLT105-BLU105+BLV105</f>
        <v>0</v>
      </c>
      <c r="BLX105" s="447"/>
      <c r="BLY105" s="447"/>
      <c r="BLZ105" s="447"/>
      <c r="BMA105" s="447"/>
      <c r="BMB105" s="447"/>
      <c r="BMC105" s="449"/>
      <c r="BMD105" s="450">
        <f t="shared" ref="BMD105:BMD106" si="6986">BLX105+BLY105-BLZ105+BMA105-BMB105+BMC105</f>
        <v>0</v>
      </c>
      <c r="BME105" s="463"/>
      <c r="BMF105" s="448"/>
      <c r="BMH105" s="458"/>
      <c r="BMI105" s="447"/>
      <c r="BMJ105" s="447"/>
      <c r="BMK105" s="447"/>
      <c r="BML105" s="450">
        <f t="shared" ref="BML105:BML106" si="6987">BMH105+BMI105-BMJ105+BMK105</f>
        <v>0</v>
      </c>
      <c r="BMM105" s="447"/>
      <c r="BMN105" s="447"/>
      <c r="BMO105" s="447"/>
      <c r="BMP105" s="447"/>
      <c r="BMQ105" s="447"/>
      <c r="BMR105" s="449"/>
      <c r="BMS105" s="450">
        <f t="shared" ref="BMS105:BMS106" si="6988">BMM105+BMN105-BMO105+BMP105-BMQ105+BMR105</f>
        <v>0</v>
      </c>
      <c r="BMT105" s="463"/>
      <c r="BMU105" s="448"/>
      <c r="BMW105" s="458"/>
      <c r="BMX105" s="447"/>
      <c r="BMY105" s="447"/>
      <c r="BMZ105" s="447"/>
      <c r="BNA105" s="450">
        <f t="shared" ref="BNA105:BNA106" si="6989">BMW105+BMX105-BMY105+BMZ105</f>
        <v>0</v>
      </c>
      <c r="BNB105" s="447"/>
      <c r="BNC105" s="447"/>
      <c r="BND105" s="447"/>
      <c r="BNE105" s="447"/>
      <c r="BNF105" s="447"/>
      <c r="BNG105" s="449"/>
      <c r="BNH105" s="450">
        <f t="shared" ref="BNH105:BNH106" si="6990">BNB105+BNC105-BND105+BNE105-BNF105+BNG105</f>
        <v>0</v>
      </c>
      <c r="BNI105" s="463"/>
      <c r="BNJ105" s="448"/>
      <c r="BNL105" s="458"/>
      <c r="BNM105" s="447"/>
      <c r="BNN105" s="447"/>
      <c r="BNO105" s="447"/>
      <c r="BNP105" s="450">
        <f t="shared" ref="BNP105:BNP106" si="6991">BNL105+BNM105-BNN105+BNO105</f>
        <v>0</v>
      </c>
      <c r="BNQ105" s="447"/>
      <c r="BNR105" s="447"/>
      <c r="BNS105" s="447"/>
      <c r="BNT105" s="447"/>
      <c r="BNU105" s="447"/>
      <c r="BNV105" s="449"/>
      <c r="BNW105" s="450">
        <f t="shared" ref="BNW105:BNW106" si="6992">BNQ105+BNR105-BNS105+BNT105-BNU105+BNV105</f>
        <v>0</v>
      </c>
      <c r="BNX105" s="463"/>
      <c r="BNY105" s="448"/>
      <c r="BOA105" s="458"/>
      <c r="BOB105" s="447"/>
      <c r="BOC105" s="447"/>
      <c r="BOD105" s="447"/>
      <c r="BOE105" s="450">
        <f t="shared" ref="BOE105:BOE106" si="6993">BOA105+BOB105-BOC105+BOD105</f>
        <v>0</v>
      </c>
      <c r="BOF105" s="447"/>
      <c r="BOG105" s="447"/>
      <c r="BOH105" s="447"/>
      <c r="BOI105" s="447"/>
      <c r="BOJ105" s="447"/>
      <c r="BOK105" s="449"/>
      <c r="BOL105" s="450">
        <f t="shared" ref="BOL105:BOL106" si="6994">BOF105+BOG105-BOH105+BOI105-BOJ105+BOK105</f>
        <v>0</v>
      </c>
      <c r="BOM105" s="463"/>
      <c r="BON105" s="448"/>
      <c r="BOP105" s="458"/>
      <c r="BOQ105" s="447"/>
      <c r="BOR105" s="447"/>
      <c r="BOS105" s="447"/>
      <c r="BOT105" s="450">
        <f t="shared" ref="BOT105:BOT106" si="6995">BOP105+BOQ105-BOR105+BOS105</f>
        <v>0</v>
      </c>
      <c r="BOU105" s="447"/>
      <c r="BOV105" s="447"/>
      <c r="BOW105" s="447"/>
      <c r="BOX105" s="447"/>
      <c r="BOY105" s="447"/>
      <c r="BOZ105" s="449"/>
      <c r="BPA105" s="450">
        <f t="shared" ref="BPA105:BPA106" si="6996">BOU105+BOV105-BOW105+BOX105-BOY105+BOZ105</f>
        <v>0</v>
      </c>
      <c r="BPB105" s="463"/>
      <c r="BPC105" s="448"/>
      <c r="BPE105" s="458"/>
      <c r="BPF105" s="447"/>
      <c r="BPG105" s="447"/>
      <c r="BPH105" s="447"/>
      <c r="BPI105" s="450">
        <f t="shared" ref="BPI105:BPI106" si="6997">BPE105+BPF105-BPG105+BPH105</f>
        <v>0</v>
      </c>
      <c r="BPJ105" s="447"/>
      <c r="BPK105" s="447"/>
      <c r="BPL105" s="447"/>
      <c r="BPM105" s="447"/>
      <c r="BPN105" s="447"/>
      <c r="BPO105" s="449"/>
      <c r="BPP105" s="450">
        <f t="shared" ref="BPP105:BPP106" si="6998">BPJ105+BPK105-BPL105+BPM105-BPN105+BPO105</f>
        <v>0</v>
      </c>
      <c r="BPQ105" s="463"/>
      <c r="BPR105" s="448"/>
      <c r="BPT105" s="458"/>
      <c r="BPU105" s="447"/>
      <c r="BPV105" s="447"/>
      <c r="BPW105" s="447"/>
      <c r="BPX105" s="450">
        <f t="shared" ref="BPX105:BPX106" si="6999">BPT105+BPU105-BPV105+BPW105</f>
        <v>0</v>
      </c>
      <c r="BPY105" s="447"/>
      <c r="BPZ105" s="447"/>
      <c r="BQA105" s="447"/>
      <c r="BQB105" s="447"/>
      <c r="BQC105" s="447"/>
      <c r="BQD105" s="449"/>
      <c r="BQE105" s="450">
        <f t="shared" ref="BQE105:BQE106" si="7000">BPY105+BPZ105-BQA105+BQB105-BQC105+BQD105</f>
        <v>0</v>
      </c>
      <c r="BQF105" s="463"/>
      <c r="BQG105" s="448"/>
      <c r="BQI105" s="458"/>
      <c r="BQJ105" s="447"/>
      <c r="BQK105" s="447"/>
      <c r="BQL105" s="447"/>
      <c r="BQM105" s="450">
        <f t="shared" ref="BQM105:BQM106" si="7001">BQI105+BQJ105-BQK105+BQL105</f>
        <v>0</v>
      </c>
      <c r="BQN105" s="447"/>
      <c r="BQO105" s="447"/>
      <c r="BQP105" s="447"/>
      <c r="BQQ105" s="447"/>
      <c r="BQR105" s="447"/>
      <c r="BQS105" s="449"/>
      <c r="BQT105" s="450">
        <f t="shared" ref="BQT105:BQT106" si="7002">BQN105+BQO105-BQP105+BQQ105-BQR105+BQS105</f>
        <v>0</v>
      </c>
      <c r="BQU105" s="463"/>
      <c r="BQV105" s="448"/>
      <c r="BQX105" s="458"/>
      <c r="BQY105" s="447"/>
      <c r="BQZ105" s="447"/>
      <c r="BRA105" s="447"/>
      <c r="BRB105" s="450">
        <f t="shared" ref="BRB105:BRB106" si="7003">BQX105+BQY105-BQZ105+BRA105</f>
        <v>0</v>
      </c>
      <c r="BRC105" s="447"/>
      <c r="BRD105" s="447"/>
      <c r="BRE105" s="447"/>
      <c r="BRF105" s="447"/>
      <c r="BRG105" s="447"/>
      <c r="BRH105" s="449"/>
      <c r="BRI105" s="450">
        <f t="shared" ref="BRI105:BRI106" si="7004">BRC105+BRD105-BRE105+BRF105-BRG105+BRH105</f>
        <v>0</v>
      </c>
      <c r="BRJ105" s="463"/>
      <c r="BRK105" s="448"/>
      <c r="BRM105" s="458"/>
      <c r="BRN105" s="447"/>
      <c r="BRO105" s="447"/>
      <c r="BRP105" s="447"/>
      <c r="BRQ105" s="450">
        <f t="shared" ref="BRQ105:BRQ106" si="7005">BRM105+BRN105-BRO105+BRP105</f>
        <v>0</v>
      </c>
      <c r="BRR105" s="447"/>
      <c r="BRS105" s="447"/>
      <c r="BRT105" s="447"/>
      <c r="BRU105" s="447"/>
      <c r="BRV105" s="447"/>
      <c r="BRW105" s="449"/>
      <c r="BRX105" s="450">
        <f t="shared" ref="BRX105:BRX106" si="7006">BRR105+BRS105-BRT105+BRU105-BRV105+BRW105</f>
        <v>0</v>
      </c>
      <c r="BRY105" s="463"/>
      <c r="BRZ105" s="448"/>
      <c r="BSB105" s="458"/>
      <c r="BSC105" s="447"/>
      <c r="BSD105" s="447"/>
      <c r="BSE105" s="447"/>
      <c r="BSF105" s="450">
        <f t="shared" ref="BSF105:BSF106" si="7007">BSB105+BSC105-BSD105+BSE105</f>
        <v>0</v>
      </c>
      <c r="BSG105" s="447"/>
      <c r="BSH105" s="447"/>
      <c r="BSI105" s="447"/>
      <c r="BSJ105" s="447"/>
      <c r="BSK105" s="447"/>
      <c r="BSL105" s="449"/>
      <c r="BSM105" s="450">
        <f t="shared" ref="BSM105:BSM106" si="7008">BSG105+BSH105-BSI105+BSJ105-BSK105+BSL105</f>
        <v>0</v>
      </c>
      <c r="BSN105" s="463"/>
      <c r="BSO105" s="448"/>
      <c r="BSQ105" s="458"/>
      <c r="BSR105" s="447"/>
      <c r="BSS105" s="447"/>
      <c r="BST105" s="447"/>
      <c r="BSU105" s="450">
        <f t="shared" ref="BSU105:BSU106" si="7009">BSQ105+BSR105-BSS105+BST105</f>
        <v>0</v>
      </c>
      <c r="BSV105" s="447"/>
      <c r="BSW105" s="447"/>
      <c r="BSX105" s="447"/>
      <c r="BSY105" s="447"/>
      <c r="BSZ105" s="447"/>
      <c r="BTA105" s="449"/>
      <c r="BTB105" s="450">
        <f t="shared" ref="BTB105:BTB106" si="7010">BSV105+BSW105-BSX105+BSY105-BSZ105+BTA105</f>
        <v>0</v>
      </c>
      <c r="BTC105" s="463"/>
      <c r="BTD105" s="448"/>
      <c r="BTF105" s="458"/>
      <c r="BTG105" s="447"/>
      <c r="BTH105" s="447"/>
      <c r="BTI105" s="447"/>
      <c r="BTJ105" s="450">
        <f t="shared" ref="BTJ105:BTJ106" si="7011">BTF105+BTG105-BTH105+BTI105</f>
        <v>0</v>
      </c>
      <c r="BTK105" s="447"/>
      <c r="BTL105" s="447"/>
      <c r="BTM105" s="447"/>
      <c r="BTN105" s="447"/>
      <c r="BTO105" s="447"/>
      <c r="BTP105" s="449"/>
      <c r="BTQ105" s="450">
        <f t="shared" ref="BTQ105:BTQ106" si="7012">BTK105+BTL105-BTM105+BTN105-BTO105+BTP105</f>
        <v>0</v>
      </c>
      <c r="BTR105" s="463"/>
      <c r="BTS105" s="448"/>
      <c r="BTU105" s="458"/>
      <c r="BTV105" s="447"/>
      <c r="BTW105" s="447"/>
      <c r="BTX105" s="447"/>
      <c r="BTY105" s="450">
        <f t="shared" ref="BTY105:BTY106" si="7013">BTU105+BTV105-BTW105+BTX105</f>
        <v>0</v>
      </c>
      <c r="BTZ105" s="447"/>
      <c r="BUA105" s="447"/>
      <c r="BUB105" s="447"/>
      <c r="BUC105" s="447"/>
      <c r="BUD105" s="447"/>
      <c r="BUE105" s="449"/>
      <c r="BUF105" s="450">
        <f t="shared" ref="BUF105:BUF106" si="7014">BTZ105+BUA105-BUB105+BUC105-BUD105+BUE105</f>
        <v>0</v>
      </c>
      <c r="BUG105" s="463"/>
      <c r="BUH105" s="448"/>
      <c r="BUJ105" s="458"/>
      <c r="BUK105" s="447"/>
      <c r="BUL105" s="447"/>
      <c r="BUM105" s="447"/>
      <c r="BUN105" s="450">
        <f t="shared" ref="BUN105:BUN106" si="7015">BUJ105+BUK105-BUL105+BUM105</f>
        <v>0</v>
      </c>
      <c r="BUO105" s="447"/>
      <c r="BUP105" s="447"/>
      <c r="BUQ105" s="447"/>
      <c r="BUR105" s="447"/>
      <c r="BUS105" s="447"/>
      <c r="BUT105" s="449"/>
      <c r="BUU105" s="450">
        <f t="shared" ref="BUU105:BUU106" si="7016">BUO105+BUP105-BUQ105+BUR105-BUS105+BUT105</f>
        <v>0</v>
      </c>
      <c r="BUV105" s="463"/>
      <c r="BUW105" s="448"/>
      <c r="BUY105" s="458"/>
      <c r="BUZ105" s="447"/>
      <c r="BVA105" s="447"/>
      <c r="BVB105" s="447"/>
      <c r="BVC105" s="450">
        <f t="shared" ref="BVC105:BVC106" si="7017">BUY105+BUZ105-BVA105+BVB105</f>
        <v>0</v>
      </c>
      <c r="BVD105" s="447"/>
      <c r="BVE105" s="447"/>
      <c r="BVF105" s="447"/>
      <c r="BVG105" s="447"/>
      <c r="BVH105" s="447"/>
      <c r="BVI105" s="449"/>
      <c r="BVJ105" s="450">
        <f t="shared" ref="BVJ105:BVJ106" si="7018">BVD105+BVE105-BVF105+BVG105-BVH105+BVI105</f>
        <v>0</v>
      </c>
      <c r="BVK105" s="463"/>
      <c r="BVL105" s="448"/>
      <c r="BVN105" s="458"/>
      <c r="BVO105" s="447"/>
      <c r="BVP105" s="447"/>
      <c r="BVQ105" s="447"/>
      <c r="BVR105" s="450">
        <f t="shared" ref="BVR105:BVR106" si="7019">BVN105+BVO105-BVP105+BVQ105</f>
        <v>0</v>
      </c>
      <c r="BVS105" s="447"/>
      <c r="BVT105" s="447"/>
      <c r="BVU105" s="447"/>
      <c r="BVV105" s="447"/>
      <c r="BVW105" s="447"/>
      <c r="BVX105" s="449"/>
      <c r="BVY105" s="450">
        <f t="shared" ref="BVY105:BVY106" si="7020">BVS105+BVT105-BVU105+BVV105-BVW105+BVX105</f>
        <v>0</v>
      </c>
      <c r="BVZ105" s="463"/>
      <c r="BWA105" s="448"/>
    </row>
    <row r="106" spans="2:1951" ht="15" hidden="1" customHeight="1" x14ac:dyDescent="0.2">
      <c r="B106" s="452" t="s">
        <v>318</v>
      </c>
      <c r="C106" s="447"/>
      <c r="D106" s="447"/>
      <c r="E106" s="447"/>
      <c r="F106" s="447"/>
      <c r="G106" s="450">
        <f t="shared" si="6761"/>
        <v>0</v>
      </c>
      <c r="H106" s="447"/>
      <c r="I106" s="447"/>
      <c r="J106" s="447"/>
      <c r="K106" s="447"/>
      <c r="L106" s="447"/>
      <c r="M106" s="449"/>
      <c r="N106" s="450">
        <f t="shared" si="6762"/>
        <v>0</v>
      </c>
      <c r="O106" s="463"/>
      <c r="P106" s="448"/>
      <c r="R106" s="458"/>
      <c r="S106" s="447"/>
      <c r="T106" s="447"/>
      <c r="U106" s="447"/>
      <c r="V106" s="450">
        <f t="shared" si="6763"/>
        <v>0</v>
      </c>
      <c r="W106" s="447"/>
      <c r="X106" s="447"/>
      <c r="Y106" s="447"/>
      <c r="Z106" s="447"/>
      <c r="AA106" s="447"/>
      <c r="AB106" s="449"/>
      <c r="AC106" s="450">
        <f t="shared" si="6764"/>
        <v>0</v>
      </c>
      <c r="AD106" s="463"/>
      <c r="AE106" s="448"/>
      <c r="AG106" s="458"/>
      <c r="AH106" s="447"/>
      <c r="AI106" s="447"/>
      <c r="AJ106" s="447"/>
      <c r="AK106" s="450">
        <f t="shared" si="6765"/>
        <v>0</v>
      </c>
      <c r="AL106" s="447"/>
      <c r="AM106" s="447"/>
      <c r="AN106" s="447"/>
      <c r="AO106" s="447"/>
      <c r="AP106" s="447"/>
      <c r="AQ106" s="449"/>
      <c r="AR106" s="450">
        <f t="shared" si="6766"/>
        <v>0</v>
      </c>
      <c r="AS106" s="463"/>
      <c r="AT106" s="448"/>
      <c r="AV106" s="458"/>
      <c r="AW106" s="447"/>
      <c r="AX106" s="447"/>
      <c r="AY106" s="447"/>
      <c r="AZ106" s="450">
        <f t="shared" si="6767"/>
        <v>0</v>
      </c>
      <c r="BA106" s="447"/>
      <c r="BB106" s="447"/>
      <c r="BC106" s="447"/>
      <c r="BD106" s="447"/>
      <c r="BE106" s="447"/>
      <c r="BF106" s="449"/>
      <c r="BG106" s="450">
        <f t="shared" si="6768"/>
        <v>0</v>
      </c>
      <c r="BH106" s="463"/>
      <c r="BI106" s="448"/>
      <c r="BK106" s="458"/>
      <c r="BL106" s="447"/>
      <c r="BM106" s="447"/>
      <c r="BN106" s="447"/>
      <c r="BO106" s="450">
        <f t="shared" si="6769"/>
        <v>0</v>
      </c>
      <c r="BP106" s="447"/>
      <c r="BQ106" s="447"/>
      <c r="BR106" s="447"/>
      <c r="BS106" s="447"/>
      <c r="BT106" s="447"/>
      <c r="BU106" s="449"/>
      <c r="BV106" s="450">
        <f t="shared" si="6770"/>
        <v>0</v>
      </c>
      <c r="BW106" s="463"/>
      <c r="BX106" s="448"/>
      <c r="BZ106" s="458"/>
      <c r="CA106" s="447"/>
      <c r="CB106" s="447"/>
      <c r="CC106" s="447"/>
      <c r="CD106" s="450">
        <f t="shared" si="6771"/>
        <v>0</v>
      </c>
      <c r="CE106" s="447"/>
      <c r="CF106" s="447"/>
      <c r="CG106" s="447"/>
      <c r="CH106" s="447"/>
      <c r="CI106" s="447"/>
      <c r="CJ106" s="449"/>
      <c r="CK106" s="450">
        <f t="shared" si="6772"/>
        <v>0</v>
      </c>
      <c r="CL106" s="463"/>
      <c r="CM106" s="448"/>
      <c r="CO106" s="458"/>
      <c r="CP106" s="447"/>
      <c r="CQ106" s="447"/>
      <c r="CR106" s="447"/>
      <c r="CS106" s="450">
        <f t="shared" si="6773"/>
        <v>0</v>
      </c>
      <c r="CT106" s="447"/>
      <c r="CU106" s="447"/>
      <c r="CV106" s="447"/>
      <c r="CW106" s="447"/>
      <c r="CX106" s="447"/>
      <c r="CY106" s="449"/>
      <c r="CZ106" s="450">
        <f t="shared" si="6774"/>
        <v>0</v>
      </c>
      <c r="DA106" s="463"/>
      <c r="DB106" s="448"/>
      <c r="DD106" s="458"/>
      <c r="DE106" s="447"/>
      <c r="DF106" s="447"/>
      <c r="DG106" s="447"/>
      <c r="DH106" s="450">
        <f t="shared" si="6775"/>
        <v>0</v>
      </c>
      <c r="DI106" s="447"/>
      <c r="DJ106" s="447"/>
      <c r="DK106" s="447"/>
      <c r="DL106" s="447"/>
      <c r="DM106" s="447"/>
      <c r="DN106" s="449"/>
      <c r="DO106" s="450">
        <f t="shared" si="6776"/>
        <v>0</v>
      </c>
      <c r="DP106" s="463"/>
      <c r="DQ106" s="448"/>
      <c r="DS106" s="458"/>
      <c r="DT106" s="447"/>
      <c r="DU106" s="447"/>
      <c r="DV106" s="447"/>
      <c r="DW106" s="450">
        <f t="shared" si="6777"/>
        <v>0</v>
      </c>
      <c r="DX106" s="447"/>
      <c r="DY106" s="447"/>
      <c r="DZ106" s="447"/>
      <c r="EA106" s="447"/>
      <c r="EB106" s="447"/>
      <c r="EC106" s="449"/>
      <c r="ED106" s="450">
        <f t="shared" si="6778"/>
        <v>0</v>
      </c>
      <c r="EE106" s="463"/>
      <c r="EF106" s="448"/>
      <c r="EH106" s="458"/>
      <c r="EI106" s="447"/>
      <c r="EJ106" s="447"/>
      <c r="EK106" s="447"/>
      <c r="EL106" s="450">
        <f t="shared" si="6779"/>
        <v>0</v>
      </c>
      <c r="EM106" s="447"/>
      <c r="EN106" s="447"/>
      <c r="EO106" s="447"/>
      <c r="EP106" s="447"/>
      <c r="EQ106" s="447"/>
      <c r="ER106" s="449"/>
      <c r="ES106" s="450">
        <f t="shared" si="6780"/>
        <v>0</v>
      </c>
      <c r="ET106" s="463"/>
      <c r="EU106" s="448"/>
      <c r="EW106" s="458"/>
      <c r="EX106" s="447"/>
      <c r="EY106" s="447"/>
      <c r="EZ106" s="447"/>
      <c r="FA106" s="450">
        <f t="shared" si="6781"/>
        <v>0</v>
      </c>
      <c r="FB106" s="447"/>
      <c r="FC106" s="447"/>
      <c r="FD106" s="447"/>
      <c r="FE106" s="447"/>
      <c r="FF106" s="447"/>
      <c r="FG106" s="449"/>
      <c r="FH106" s="450">
        <f t="shared" si="6782"/>
        <v>0</v>
      </c>
      <c r="FI106" s="463"/>
      <c r="FJ106" s="448"/>
      <c r="FL106" s="458"/>
      <c r="FM106" s="447"/>
      <c r="FN106" s="447"/>
      <c r="FO106" s="447"/>
      <c r="FP106" s="450">
        <f t="shared" si="6783"/>
        <v>0</v>
      </c>
      <c r="FQ106" s="447"/>
      <c r="FR106" s="447"/>
      <c r="FS106" s="447"/>
      <c r="FT106" s="447"/>
      <c r="FU106" s="447"/>
      <c r="FV106" s="449"/>
      <c r="FW106" s="450">
        <f t="shared" si="6784"/>
        <v>0</v>
      </c>
      <c r="FX106" s="463"/>
      <c r="FY106" s="448"/>
      <c r="GA106" s="458"/>
      <c r="GB106" s="447"/>
      <c r="GC106" s="447"/>
      <c r="GD106" s="447"/>
      <c r="GE106" s="450">
        <f t="shared" si="6785"/>
        <v>0</v>
      </c>
      <c r="GF106" s="447"/>
      <c r="GG106" s="447"/>
      <c r="GH106" s="447"/>
      <c r="GI106" s="447"/>
      <c r="GJ106" s="447"/>
      <c r="GK106" s="449"/>
      <c r="GL106" s="450">
        <f t="shared" si="6786"/>
        <v>0</v>
      </c>
      <c r="GM106" s="463"/>
      <c r="GN106" s="448"/>
      <c r="GP106" s="458"/>
      <c r="GQ106" s="447"/>
      <c r="GR106" s="447"/>
      <c r="GS106" s="447"/>
      <c r="GT106" s="450">
        <f t="shared" si="6787"/>
        <v>0</v>
      </c>
      <c r="GU106" s="447"/>
      <c r="GV106" s="447"/>
      <c r="GW106" s="447"/>
      <c r="GX106" s="447"/>
      <c r="GY106" s="447"/>
      <c r="GZ106" s="449"/>
      <c r="HA106" s="450">
        <f t="shared" si="6788"/>
        <v>0</v>
      </c>
      <c r="HB106" s="463"/>
      <c r="HC106" s="448"/>
      <c r="HE106" s="458"/>
      <c r="HF106" s="447"/>
      <c r="HG106" s="447"/>
      <c r="HH106" s="447"/>
      <c r="HI106" s="450">
        <f t="shared" si="6789"/>
        <v>0</v>
      </c>
      <c r="HJ106" s="447"/>
      <c r="HK106" s="447"/>
      <c r="HL106" s="447"/>
      <c r="HM106" s="447"/>
      <c r="HN106" s="447"/>
      <c r="HO106" s="449"/>
      <c r="HP106" s="450">
        <f t="shared" si="6790"/>
        <v>0</v>
      </c>
      <c r="HQ106" s="463"/>
      <c r="HR106" s="448"/>
      <c r="HT106" s="458"/>
      <c r="HU106" s="447"/>
      <c r="HV106" s="447"/>
      <c r="HW106" s="447"/>
      <c r="HX106" s="450">
        <f t="shared" si="6791"/>
        <v>0</v>
      </c>
      <c r="HY106" s="447"/>
      <c r="HZ106" s="447"/>
      <c r="IA106" s="447"/>
      <c r="IB106" s="447"/>
      <c r="IC106" s="447"/>
      <c r="ID106" s="449"/>
      <c r="IE106" s="450">
        <f t="shared" si="6792"/>
        <v>0</v>
      </c>
      <c r="IF106" s="463"/>
      <c r="IG106" s="448"/>
      <c r="II106" s="458"/>
      <c r="IJ106" s="447"/>
      <c r="IK106" s="447"/>
      <c r="IL106" s="447"/>
      <c r="IM106" s="450">
        <f t="shared" si="6793"/>
        <v>0</v>
      </c>
      <c r="IN106" s="447"/>
      <c r="IO106" s="447"/>
      <c r="IP106" s="447"/>
      <c r="IQ106" s="447"/>
      <c r="IR106" s="447"/>
      <c r="IS106" s="449"/>
      <c r="IT106" s="450">
        <f t="shared" si="6794"/>
        <v>0</v>
      </c>
      <c r="IU106" s="463"/>
      <c r="IV106" s="448"/>
      <c r="IX106" s="458"/>
      <c r="IY106" s="447"/>
      <c r="IZ106" s="447"/>
      <c r="JA106" s="447"/>
      <c r="JB106" s="450">
        <f t="shared" si="6795"/>
        <v>0</v>
      </c>
      <c r="JC106" s="447"/>
      <c r="JD106" s="447"/>
      <c r="JE106" s="447"/>
      <c r="JF106" s="447"/>
      <c r="JG106" s="447"/>
      <c r="JH106" s="449"/>
      <c r="JI106" s="450">
        <f t="shared" si="6796"/>
        <v>0</v>
      </c>
      <c r="JJ106" s="463"/>
      <c r="JK106" s="448"/>
      <c r="JM106" s="458"/>
      <c r="JN106" s="447"/>
      <c r="JO106" s="447"/>
      <c r="JP106" s="447"/>
      <c r="JQ106" s="450">
        <f t="shared" si="6797"/>
        <v>0</v>
      </c>
      <c r="JR106" s="447"/>
      <c r="JS106" s="447"/>
      <c r="JT106" s="447"/>
      <c r="JU106" s="447"/>
      <c r="JV106" s="447"/>
      <c r="JW106" s="449"/>
      <c r="JX106" s="450">
        <f t="shared" si="6798"/>
        <v>0</v>
      </c>
      <c r="JY106" s="463"/>
      <c r="JZ106" s="448"/>
      <c r="KB106" s="458"/>
      <c r="KC106" s="447"/>
      <c r="KD106" s="447"/>
      <c r="KE106" s="447"/>
      <c r="KF106" s="450">
        <f t="shared" si="6799"/>
        <v>0</v>
      </c>
      <c r="KG106" s="447"/>
      <c r="KH106" s="447"/>
      <c r="KI106" s="447"/>
      <c r="KJ106" s="447"/>
      <c r="KK106" s="447"/>
      <c r="KL106" s="449"/>
      <c r="KM106" s="450">
        <f t="shared" si="6800"/>
        <v>0</v>
      </c>
      <c r="KN106" s="463"/>
      <c r="KO106" s="448"/>
      <c r="KQ106" s="458"/>
      <c r="KR106" s="447"/>
      <c r="KS106" s="447"/>
      <c r="KT106" s="447"/>
      <c r="KU106" s="450">
        <f t="shared" si="6801"/>
        <v>0</v>
      </c>
      <c r="KV106" s="447"/>
      <c r="KW106" s="447"/>
      <c r="KX106" s="447"/>
      <c r="KY106" s="447"/>
      <c r="KZ106" s="447"/>
      <c r="LA106" s="449"/>
      <c r="LB106" s="450">
        <f t="shared" si="6802"/>
        <v>0</v>
      </c>
      <c r="LC106" s="463"/>
      <c r="LD106" s="448"/>
      <c r="LF106" s="458"/>
      <c r="LG106" s="447"/>
      <c r="LH106" s="447"/>
      <c r="LI106" s="447"/>
      <c r="LJ106" s="450">
        <f t="shared" si="6803"/>
        <v>0</v>
      </c>
      <c r="LK106" s="447"/>
      <c r="LL106" s="447"/>
      <c r="LM106" s="447"/>
      <c r="LN106" s="447"/>
      <c r="LO106" s="447"/>
      <c r="LP106" s="449"/>
      <c r="LQ106" s="450">
        <f t="shared" si="6804"/>
        <v>0</v>
      </c>
      <c r="LR106" s="463"/>
      <c r="LS106" s="448"/>
      <c r="LU106" s="458"/>
      <c r="LV106" s="447"/>
      <c r="LW106" s="447"/>
      <c r="LX106" s="447"/>
      <c r="LY106" s="450">
        <f t="shared" si="6805"/>
        <v>0</v>
      </c>
      <c r="LZ106" s="447"/>
      <c r="MA106" s="447"/>
      <c r="MB106" s="447"/>
      <c r="MC106" s="447"/>
      <c r="MD106" s="447"/>
      <c r="ME106" s="449"/>
      <c r="MF106" s="450">
        <f t="shared" si="6806"/>
        <v>0</v>
      </c>
      <c r="MG106" s="463"/>
      <c r="MH106" s="448"/>
      <c r="MJ106" s="458"/>
      <c r="MK106" s="447"/>
      <c r="ML106" s="447"/>
      <c r="MM106" s="447"/>
      <c r="MN106" s="450">
        <f t="shared" si="6807"/>
        <v>0</v>
      </c>
      <c r="MO106" s="447"/>
      <c r="MP106" s="447"/>
      <c r="MQ106" s="447"/>
      <c r="MR106" s="447"/>
      <c r="MS106" s="447"/>
      <c r="MT106" s="449"/>
      <c r="MU106" s="450">
        <f t="shared" si="6808"/>
        <v>0</v>
      </c>
      <c r="MV106" s="463"/>
      <c r="MW106" s="448"/>
      <c r="MY106" s="458"/>
      <c r="MZ106" s="447"/>
      <c r="NA106" s="447"/>
      <c r="NB106" s="447"/>
      <c r="NC106" s="450">
        <f t="shared" si="6809"/>
        <v>0</v>
      </c>
      <c r="ND106" s="447"/>
      <c r="NE106" s="447"/>
      <c r="NF106" s="447"/>
      <c r="NG106" s="447"/>
      <c r="NH106" s="447"/>
      <c r="NI106" s="449"/>
      <c r="NJ106" s="450">
        <f t="shared" si="6810"/>
        <v>0</v>
      </c>
      <c r="NK106" s="463"/>
      <c r="NL106" s="448"/>
      <c r="NN106" s="458"/>
      <c r="NO106" s="447"/>
      <c r="NP106" s="447"/>
      <c r="NQ106" s="447"/>
      <c r="NR106" s="450">
        <f t="shared" si="6811"/>
        <v>0</v>
      </c>
      <c r="NS106" s="447"/>
      <c r="NT106" s="447"/>
      <c r="NU106" s="447"/>
      <c r="NV106" s="447"/>
      <c r="NW106" s="447"/>
      <c r="NX106" s="449"/>
      <c r="NY106" s="450">
        <f t="shared" si="6812"/>
        <v>0</v>
      </c>
      <c r="NZ106" s="463"/>
      <c r="OA106" s="448"/>
      <c r="OC106" s="458"/>
      <c r="OD106" s="447"/>
      <c r="OE106" s="447"/>
      <c r="OF106" s="447"/>
      <c r="OG106" s="450">
        <f t="shared" si="6813"/>
        <v>0</v>
      </c>
      <c r="OH106" s="447"/>
      <c r="OI106" s="447"/>
      <c r="OJ106" s="447"/>
      <c r="OK106" s="447"/>
      <c r="OL106" s="447"/>
      <c r="OM106" s="449"/>
      <c r="ON106" s="450">
        <f t="shared" si="6814"/>
        <v>0</v>
      </c>
      <c r="OO106" s="463"/>
      <c r="OP106" s="448"/>
      <c r="OR106" s="458"/>
      <c r="OS106" s="447"/>
      <c r="OT106" s="447"/>
      <c r="OU106" s="447"/>
      <c r="OV106" s="450">
        <f t="shared" si="6815"/>
        <v>0</v>
      </c>
      <c r="OW106" s="447"/>
      <c r="OX106" s="447"/>
      <c r="OY106" s="447"/>
      <c r="OZ106" s="447"/>
      <c r="PA106" s="447"/>
      <c r="PB106" s="449"/>
      <c r="PC106" s="450">
        <f t="shared" si="6816"/>
        <v>0</v>
      </c>
      <c r="PD106" s="463"/>
      <c r="PE106" s="448"/>
      <c r="PG106" s="458"/>
      <c r="PH106" s="447"/>
      <c r="PI106" s="447"/>
      <c r="PJ106" s="447"/>
      <c r="PK106" s="450">
        <f t="shared" si="6817"/>
        <v>0</v>
      </c>
      <c r="PL106" s="447"/>
      <c r="PM106" s="447"/>
      <c r="PN106" s="447"/>
      <c r="PO106" s="447"/>
      <c r="PP106" s="447"/>
      <c r="PQ106" s="449"/>
      <c r="PR106" s="450">
        <f t="shared" si="6818"/>
        <v>0</v>
      </c>
      <c r="PS106" s="463"/>
      <c r="PT106" s="448"/>
      <c r="PV106" s="458"/>
      <c r="PW106" s="447"/>
      <c r="PX106" s="447"/>
      <c r="PY106" s="447"/>
      <c r="PZ106" s="450">
        <f t="shared" si="6819"/>
        <v>0</v>
      </c>
      <c r="QA106" s="447"/>
      <c r="QB106" s="447"/>
      <c r="QC106" s="447"/>
      <c r="QD106" s="447"/>
      <c r="QE106" s="447"/>
      <c r="QF106" s="449"/>
      <c r="QG106" s="450">
        <f t="shared" si="6820"/>
        <v>0</v>
      </c>
      <c r="QH106" s="463"/>
      <c r="QI106" s="448"/>
      <c r="QK106" s="458"/>
      <c r="QL106" s="447"/>
      <c r="QM106" s="447"/>
      <c r="QN106" s="447"/>
      <c r="QO106" s="450">
        <f t="shared" si="6821"/>
        <v>0</v>
      </c>
      <c r="QP106" s="447"/>
      <c r="QQ106" s="447"/>
      <c r="QR106" s="447"/>
      <c r="QS106" s="447"/>
      <c r="QT106" s="447"/>
      <c r="QU106" s="449"/>
      <c r="QV106" s="450">
        <f t="shared" si="6822"/>
        <v>0</v>
      </c>
      <c r="QW106" s="463"/>
      <c r="QX106" s="448"/>
      <c r="QZ106" s="458"/>
      <c r="RA106" s="447"/>
      <c r="RB106" s="447"/>
      <c r="RC106" s="447"/>
      <c r="RD106" s="450">
        <f t="shared" si="6823"/>
        <v>0</v>
      </c>
      <c r="RE106" s="447"/>
      <c r="RF106" s="447"/>
      <c r="RG106" s="447"/>
      <c r="RH106" s="447"/>
      <c r="RI106" s="447"/>
      <c r="RJ106" s="449"/>
      <c r="RK106" s="450">
        <f t="shared" si="6824"/>
        <v>0</v>
      </c>
      <c r="RL106" s="463"/>
      <c r="RM106" s="448"/>
      <c r="RO106" s="458"/>
      <c r="RP106" s="447"/>
      <c r="RQ106" s="447"/>
      <c r="RR106" s="447"/>
      <c r="RS106" s="450">
        <f t="shared" si="6825"/>
        <v>0</v>
      </c>
      <c r="RT106" s="447"/>
      <c r="RU106" s="447"/>
      <c r="RV106" s="447"/>
      <c r="RW106" s="447"/>
      <c r="RX106" s="447"/>
      <c r="RY106" s="449"/>
      <c r="RZ106" s="450">
        <f t="shared" si="6826"/>
        <v>0</v>
      </c>
      <c r="SA106" s="463"/>
      <c r="SB106" s="448"/>
      <c r="SD106" s="458"/>
      <c r="SE106" s="447"/>
      <c r="SF106" s="447"/>
      <c r="SG106" s="447"/>
      <c r="SH106" s="450">
        <f t="shared" si="6827"/>
        <v>0</v>
      </c>
      <c r="SI106" s="447"/>
      <c r="SJ106" s="447"/>
      <c r="SK106" s="447"/>
      <c r="SL106" s="447"/>
      <c r="SM106" s="447"/>
      <c r="SN106" s="449"/>
      <c r="SO106" s="450">
        <f t="shared" si="6828"/>
        <v>0</v>
      </c>
      <c r="SP106" s="463"/>
      <c r="SQ106" s="448"/>
      <c r="SS106" s="458"/>
      <c r="ST106" s="447"/>
      <c r="SU106" s="447"/>
      <c r="SV106" s="447"/>
      <c r="SW106" s="450">
        <f t="shared" si="6829"/>
        <v>0</v>
      </c>
      <c r="SX106" s="447"/>
      <c r="SY106" s="447"/>
      <c r="SZ106" s="447"/>
      <c r="TA106" s="447"/>
      <c r="TB106" s="447"/>
      <c r="TC106" s="449"/>
      <c r="TD106" s="450">
        <f t="shared" si="6830"/>
        <v>0</v>
      </c>
      <c r="TE106" s="463"/>
      <c r="TF106" s="448"/>
      <c r="TH106" s="458"/>
      <c r="TI106" s="447"/>
      <c r="TJ106" s="447"/>
      <c r="TK106" s="447"/>
      <c r="TL106" s="450">
        <f t="shared" si="6831"/>
        <v>0</v>
      </c>
      <c r="TM106" s="447"/>
      <c r="TN106" s="447"/>
      <c r="TO106" s="447"/>
      <c r="TP106" s="447"/>
      <c r="TQ106" s="447"/>
      <c r="TR106" s="449"/>
      <c r="TS106" s="450">
        <f t="shared" si="6832"/>
        <v>0</v>
      </c>
      <c r="TT106" s="463"/>
      <c r="TU106" s="448"/>
      <c r="TW106" s="458"/>
      <c r="TX106" s="447"/>
      <c r="TY106" s="447"/>
      <c r="TZ106" s="447"/>
      <c r="UA106" s="450">
        <f t="shared" si="6833"/>
        <v>0</v>
      </c>
      <c r="UB106" s="447"/>
      <c r="UC106" s="447"/>
      <c r="UD106" s="447"/>
      <c r="UE106" s="447"/>
      <c r="UF106" s="447"/>
      <c r="UG106" s="449"/>
      <c r="UH106" s="450">
        <f t="shared" si="6834"/>
        <v>0</v>
      </c>
      <c r="UI106" s="463"/>
      <c r="UJ106" s="448"/>
      <c r="UL106" s="458"/>
      <c r="UM106" s="447"/>
      <c r="UN106" s="447"/>
      <c r="UO106" s="447"/>
      <c r="UP106" s="450">
        <f t="shared" si="6835"/>
        <v>0</v>
      </c>
      <c r="UQ106" s="447"/>
      <c r="UR106" s="447"/>
      <c r="US106" s="447"/>
      <c r="UT106" s="447"/>
      <c r="UU106" s="447"/>
      <c r="UV106" s="449"/>
      <c r="UW106" s="450">
        <f t="shared" si="6836"/>
        <v>0</v>
      </c>
      <c r="UX106" s="463"/>
      <c r="UY106" s="448"/>
      <c r="VA106" s="458"/>
      <c r="VB106" s="447"/>
      <c r="VC106" s="447"/>
      <c r="VD106" s="447"/>
      <c r="VE106" s="450">
        <f t="shared" si="6837"/>
        <v>0</v>
      </c>
      <c r="VF106" s="447"/>
      <c r="VG106" s="447"/>
      <c r="VH106" s="447"/>
      <c r="VI106" s="447"/>
      <c r="VJ106" s="447"/>
      <c r="VK106" s="449"/>
      <c r="VL106" s="450">
        <f t="shared" si="6838"/>
        <v>0</v>
      </c>
      <c r="VM106" s="463"/>
      <c r="VN106" s="448"/>
      <c r="VP106" s="458"/>
      <c r="VQ106" s="447"/>
      <c r="VR106" s="447"/>
      <c r="VS106" s="447"/>
      <c r="VT106" s="450">
        <f t="shared" si="6839"/>
        <v>0</v>
      </c>
      <c r="VU106" s="447"/>
      <c r="VV106" s="447"/>
      <c r="VW106" s="447"/>
      <c r="VX106" s="447"/>
      <c r="VY106" s="447"/>
      <c r="VZ106" s="449"/>
      <c r="WA106" s="450">
        <f t="shared" si="6840"/>
        <v>0</v>
      </c>
      <c r="WB106" s="463"/>
      <c r="WC106" s="448"/>
      <c r="WE106" s="458"/>
      <c r="WF106" s="447"/>
      <c r="WG106" s="447"/>
      <c r="WH106" s="447"/>
      <c r="WI106" s="450">
        <f t="shared" si="6841"/>
        <v>0</v>
      </c>
      <c r="WJ106" s="447"/>
      <c r="WK106" s="447"/>
      <c r="WL106" s="447"/>
      <c r="WM106" s="447"/>
      <c r="WN106" s="447"/>
      <c r="WO106" s="449"/>
      <c r="WP106" s="450">
        <f t="shared" si="6842"/>
        <v>0</v>
      </c>
      <c r="WQ106" s="463"/>
      <c r="WR106" s="448"/>
      <c r="WT106" s="458"/>
      <c r="WU106" s="447"/>
      <c r="WV106" s="447"/>
      <c r="WW106" s="447"/>
      <c r="WX106" s="450">
        <f t="shared" si="6843"/>
        <v>0</v>
      </c>
      <c r="WY106" s="447"/>
      <c r="WZ106" s="447"/>
      <c r="XA106" s="447"/>
      <c r="XB106" s="447"/>
      <c r="XC106" s="447"/>
      <c r="XD106" s="449"/>
      <c r="XE106" s="450">
        <f t="shared" si="6844"/>
        <v>0</v>
      </c>
      <c r="XF106" s="463"/>
      <c r="XG106" s="448"/>
      <c r="XI106" s="458"/>
      <c r="XJ106" s="447"/>
      <c r="XK106" s="447"/>
      <c r="XL106" s="447"/>
      <c r="XM106" s="450">
        <f t="shared" si="6845"/>
        <v>0</v>
      </c>
      <c r="XN106" s="447"/>
      <c r="XO106" s="447"/>
      <c r="XP106" s="447"/>
      <c r="XQ106" s="447"/>
      <c r="XR106" s="447"/>
      <c r="XS106" s="449"/>
      <c r="XT106" s="450">
        <f t="shared" si="6846"/>
        <v>0</v>
      </c>
      <c r="XU106" s="463"/>
      <c r="XV106" s="448"/>
      <c r="XX106" s="458"/>
      <c r="XY106" s="447"/>
      <c r="XZ106" s="447"/>
      <c r="YA106" s="447"/>
      <c r="YB106" s="450">
        <f t="shared" si="6847"/>
        <v>0</v>
      </c>
      <c r="YC106" s="447"/>
      <c r="YD106" s="447"/>
      <c r="YE106" s="447"/>
      <c r="YF106" s="447"/>
      <c r="YG106" s="447"/>
      <c r="YH106" s="449"/>
      <c r="YI106" s="450">
        <f t="shared" si="6848"/>
        <v>0</v>
      </c>
      <c r="YJ106" s="463"/>
      <c r="YK106" s="448"/>
      <c r="YM106" s="458"/>
      <c r="YN106" s="447"/>
      <c r="YO106" s="447"/>
      <c r="YP106" s="447"/>
      <c r="YQ106" s="450">
        <f t="shared" si="6849"/>
        <v>0</v>
      </c>
      <c r="YR106" s="447"/>
      <c r="YS106" s="447"/>
      <c r="YT106" s="447"/>
      <c r="YU106" s="447"/>
      <c r="YV106" s="447"/>
      <c r="YW106" s="449"/>
      <c r="YX106" s="450">
        <f t="shared" si="6850"/>
        <v>0</v>
      </c>
      <c r="YY106" s="463"/>
      <c r="YZ106" s="448"/>
      <c r="ZB106" s="458"/>
      <c r="ZC106" s="447"/>
      <c r="ZD106" s="447"/>
      <c r="ZE106" s="447"/>
      <c r="ZF106" s="450">
        <f t="shared" si="6851"/>
        <v>0</v>
      </c>
      <c r="ZG106" s="447"/>
      <c r="ZH106" s="447"/>
      <c r="ZI106" s="447"/>
      <c r="ZJ106" s="447"/>
      <c r="ZK106" s="447"/>
      <c r="ZL106" s="449"/>
      <c r="ZM106" s="450">
        <f t="shared" si="6852"/>
        <v>0</v>
      </c>
      <c r="ZN106" s="463"/>
      <c r="ZO106" s="448"/>
      <c r="ZQ106" s="458"/>
      <c r="ZR106" s="447"/>
      <c r="ZS106" s="447"/>
      <c r="ZT106" s="447"/>
      <c r="ZU106" s="450">
        <f t="shared" si="6853"/>
        <v>0</v>
      </c>
      <c r="ZV106" s="447"/>
      <c r="ZW106" s="447"/>
      <c r="ZX106" s="447"/>
      <c r="ZY106" s="447"/>
      <c r="ZZ106" s="447"/>
      <c r="AAA106" s="449"/>
      <c r="AAB106" s="450">
        <f t="shared" si="6854"/>
        <v>0</v>
      </c>
      <c r="AAC106" s="463"/>
      <c r="AAD106" s="448"/>
      <c r="AAF106" s="458"/>
      <c r="AAG106" s="447"/>
      <c r="AAH106" s="447"/>
      <c r="AAI106" s="447"/>
      <c r="AAJ106" s="450">
        <f t="shared" si="6855"/>
        <v>0</v>
      </c>
      <c r="AAK106" s="447"/>
      <c r="AAL106" s="447"/>
      <c r="AAM106" s="447"/>
      <c r="AAN106" s="447"/>
      <c r="AAO106" s="447"/>
      <c r="AAP106" s="449"/>
      <c r="AAQ106" s="450">
        <f t="shared" si="6856"/>
        <v>0</v>
      </c>
      <c r="AAR106" s="463"/>
      <c r="AAS106" s="448"/>
      <c r="AAU106" s="458"/>
      <c r="AAV106" s="447"/>
      <c r="AAW106" s="447"/>
      <c r="AAX106" s="447"/>
      <c r="AAY106" s="450">
        <f t="shared" si="6857"/>
        <v>0</v>
      </c>
      <c r="AAZ106" s="447"/>
      <c r="ABA106" s="447"/>
      <c r="ABB106" s="447"/>
      <c r="ABC106" s="447"/>
      <c r="ABD106" s="447"/>
      <c r="ABE106" s="449"/>
      <c r="ABF106" s="450">
        <f t="shared" si="6858"/>
        <v>0</v>
      </c>
      <c r="ABG106" s="463"/>
      <c r="ABH106" s="448"/>
      <c r="ABJ106" s="458"/>
      <c r="ABK106" s="447"/>
      <c r="ABL106" s="447"/>
      <c r="ABM106" s="447"/>
      <c r="ABN106" s="450">
        <f t="shared" si="6859"/>
        <v>0</v>
      </c>
      <c r="ABO106" s="447"/>
      <c r="ABP106" s="447"/>
      <c r="ABQ106" s="447"/>
      <c r="ABR106" s="447"/>
      <c r="ABS106" s="447"/>
      <c r="ABT106" s="449"/>
      <c r="ABU106" s="450">
        <f t="shared" si="6860"/>
        <v>0</v>
      </c>
      <c r="ABV106" s="463"/>
      <c r="ABW106" s="448"/>
      <c r="ABY106" s="458"/>
      <c r="ABZ106" s="447"/>
      <c r="ACA106" s="447"/>
      <c r="ACB106" s="447"/>
      <c r="ACC106" s="450">
        <f t="shared" si="6861"/>
        <v>0</v>
      </c>
      <c r="ACD106" s="447"/>
      <c r="ACE106" s="447"/>
      <c r="ACF106" s="447"/>
      <c r="ACG106" s="447"/>
      <c r="ACH106" s="447"/>
      <c r="ACI106" s="449"/>
      <c r="ACJ106" s="450">
        <f t="shared" si="6862"/>
        <v>0</v>
      </c>
      <c r="ACK106" s="463"/>
      <c r="ACL106" s="448"/>
      <c r="ACN106" s="458"/>
      <c r="ACO106" s="447"/>
      <c r="ACP106" s="447"/>
      <c r="ACQ106" s="447"/>
      <c r="ACR106" s="450">
        <f t="shared" si="6863"/>
        <v>0</v>
      </c>
      <c r="ACS106" s="447"/>
      <c r="ACT106" s="447"/>
      <c r="ACU106" s="447"/>
      <c r="ACV106" s="447"/>
      <c r="ACW106" s="447"/>
      <c r="ACX106" s="449"/>
      <c r="ACY106" s="450">
        <f t="shared" si="6864"/>
        <v>0</v>
      </c>
      <c r="ACZ106" s="463"/>
      <c r="ADA106" s="448"/>
      <c r="ADC106" s="458"/>
      <c r="ADD106" s="447"/>
      <c r="ADE106" s="447"/>
      <c r="ADF106" s="447"/>
      <c r="ADG106" s="450">
        <f t="shared" si="6865"/>
        <v>0</v>
      </c>
      <c r="ADH106" s="447"/>
      <c r="ADI106" s="447"/>
      <c r="ADJ106" s="447"/>
      <c r="ADK106" s="447"/>
      <c r="ADL106" s="447"/>
      <c r="ADM106" s="449"/>
      <c r="ADN106" s="450">
        <f t="shared" si="6866"/>
        <v>0</v>
      </c>
      <c r="ADO106" s="463"/>
      <c r="ADP106" s="448"/>
      <c r="ADR106" s="458"/>
      <c r="ADS106" s="447"/>
      <c r="ADT106" s="447"/>
      <c r="ADU106" s="447"/>
      <c r="ADV106" s="450">
        <f t="shared" si="6867"/>
        <v>0</v>
      </c>
      <c r="ADW106" s="447"/>
      <c r="ADX106" s="447"/>
      <c r="ADY106" s="447"/>
      <c r="ADZ106" s="447"/>
      <c r="AEA106" s="447"/>
      <c r="AEB106" s="449"/>
      <c r="AEC106" s="450">
        <f t="shared" si="6868"/>
        <v>0</v>
      </c>
      <c r="AED106" s="463"/>
      <c r="AEE106" s="448"/>
      <c r="AEG106" s="458"/>
      <c r="AEH106" s="447"/>
      <c r="AEI106" s="447"/>
      <c r="AEJ106" s="447"/>
      <c r="AEK106" s="450">
        <f t="shared" si="6869"/>
        <v>0</v>
      </c>
      <c r="AEL106" s="447"/>
      <c r="AEM106" s="447"/>
      <c r="AEN106" s="447"/>
      <c r="AEO106" s="447"/>
      <c r="AEP106" s="447"/>
      <c r="AEQ106" s="449"/>
      <c r="AER106" s="450">
        <f t="shared" si="6870"/>
        <v>0</v>
      </c>
      <c r="AES106" s="463"/>
      <c r="AET106" s="448"/>
      <c r="AEV106" s="458"/>
      <c r="AEW106" s="447"/>
      <c r="AEX106" s="447"/>
      <c r="AEY106" s="447"/>
      <c r="AEZ106" s="450">
        <f t="shared" si="6871"/>
        <v>0</v>
      </c>
      <c r="AFA106" s="447"/>
      <c r="AFB106" s="447"/>
      <c r="AFC106" s="447"/>
      <c r="AFD106" s="447"/>
      <c r="AFE106" s="447"/>
      <c r="AFF106" s="449"/>
      <c r="AFG106" s="450">
        <f t="shared" si="6872"/>
        <v>0</v>
      </c>
      <c r="AFH106" s="463"/>
      <c r="AFI106" s="448"/>
      <c r="AFK106" s="458"/>
      <c r="AFL106" s="447"/>
      <c r="AFM106" s="447"/>
      <c r="AFN106" s="447"/>
      <c r="AFO106" s="450">
        <f t="shared" si="6873"/>
        <v>0</v>
      </c>
      <c r="AFP106" s="447"/>
      <c r="AFQ106" s="447"/>
      <c r="AFR106" s="447"/>
      <c r="AFS106" s="447"/>
      <c r="AFT106" s="447"/>
      <c r="AFU106" s="449"/>
      <c r="AFV106" s="450">
        <f t="shared" si="6874"/>
        <v>0</v>
      </c>
      <c r="AFW106" s="463"/>
      <c r="AFX106" s="448"/>
      <c r="AFZ106" s="458"/>
      <c r="AGA106" s="447"/>
      <c r="AGB106" s="447"/>
      <c r="AGC106" s="447"/>
      <c r="AGD106" s="450">
        <f t="shared" si="6875"/>
        <v>0</v>
      </c>
      <c r="AGE106" s="447"/>
      <c r="AGF106" s="447"/>
      <c r="AGG106" s="447"/>
      <c r="AGH106" s="447"/>
      <c r="AGI106" s="447"/>
      <c r="AGJ106" s="449"/>
      <c r="AGK106" s="450">
        <f t="shared" si="6876"/>
        <v>0</v>
      </c>
      <c r="AGL106" s="463"/>
      <c r="AGM106" s="448"/>
      <c r="AGO106" s="458"/>
      <c r="AGP106" s="447"/>
      <c r="AGQ106" s="447"/>
      <c r="AGR106" s="447"/>
      <c r="AGS106" s="450">
        <f t="shared" si="6877"/>
        <v>0</v>
      </c>
      <c r="AGT106" s="447"/>
      <c r="AGU106" s="447"/>
      <c r="AGV106" s="447"/>
      <c r="AGW106" s="447"/>
      <c r="AGX106" s="447"/>
      <c r="AGY106" s="449"/>
      <c r="AGZ106" s="450">
        <f t="shared" si="6878"/>
        <v>0</v>
      </c>
      <c r="AHA106" s="463"/>
      <c r="AHB106" s="448"/>
      <c r="AHD106" s="458"/>
      <c r="AHE106" s="447"/>
      <c r="AHF106" s="447"/>
      <c r="AHG106" s="447"/>
      <c r="AHH106" s="450">
        <f t="shared" si="6879"/>
        <v>0</v>
      </c>
      <c r="AHI106" s="447"/>
      <c r="AHJ106" s="447"/>
      <c r="AHK106" s="447"/>
      <c r="AHL106" s="447"/>
      <c r="AHM106" s="447"/>
      <c r="AHN106" s="449"/>
      <c r="AHO106" s="450">
        <f t="shared" si="6880"/>
        <v>0</v>
      </c>
      <c r="AHP106" s="463"/>
      <c r="AHQ106" s="448"/>
      <c r="AHS106" s="458"/>
      <c r="AHT106" s="447"/>
      <c r="AHU106" s="447"/>
      <c r="AHV106" s="447"/>
      <c r="AHW106" s="450">
        <f t="shared" si="6881"/>
        <v>0</v>
      </c>
      <c r="AHX106" s="447"/>
      <c r="AHY106" s="447"/>
      <c r="AHZ106" s="447"/>
      <c r="AIA106" s="447"/>
      <c r="AIB106" s="447"/>
      <c r="AIC106" s="449"/>
      <c r="AID106" s="450">
        <f t="shared" si="6882"/>
        <v>0</v>
      </c>
      <c r="AIE106" s="463"/>
      <c r="AIF106" s="448"/>
      <c r="AIH106" s="458"/>
      <c r="AII106" s="447"/>
      <c r="AIJ106" s="447"/>
      <c r="AIK106" s="447"/>
      <c r="AIL106" s="450">
        <f t="shared" si="6883"/>
        <v>0</v>
      </c>
      <c r="AIM106" s="447"/>
      <c r="AIN106" s="447"/>
      <c r="AIO106" s="447"/>
      <c r="AIP106" s="447"/>
      <c r="AIQ106" s="447"/>
      <c r="AIR106" s="449"/>
      <c r="AIS106" s="450">
        <f t="shared" si="6884"/>
        <v>0</v>
      </c>
      <c r="AIT106" s="463"/>
      <c r="AIU106" s="448"/>
      <c r="AIW106" s="458"/>
      <c r="AIX106" s="447"/>
      <c r="AIY106" s="447"/>
      <c r="AIZ106" s="447"/>
      <c r="AJA106" s="450">
        <f t="shared" si="6885"/>
        <v>0</v>
      </c>
      <c r="AJB106" s="447"/>
      <c r="AJC106" s="447"/>
      <c r="AJD106" s="447"/>
      <c r="AJE106" s="447"/>
      <c r="AJF106" s="447"/>
      <c r="AJG106" s="449"/>
      <c r="AJH106" s="450">
        <f t="shared" si="6886"/>
        <v>0</v>
      </c>
      <c r="AJI106" s="463"/>
      <c r="AJJ106" s="448"/>
      <c r="AJL106" s="458"/>
      <c r="AJM106" s="447"/>
      <c r="AJN106" s="447"/>
      <c r="AJO106" s="447"/>
      <c r="AJP106" s="450">
        <f t="shared" si="6887"/>
        <v>0</v>
      </c>
      <c r="AJQ106" s="447"/>
      <c r="AJR106" s="447"/>
      <c r="AJS106" s="447"/>
      <c r="AJT106" s="447"/>
      <c r="AJU106" s="447"/>
      <c r="AJV106" s="449"/>
      <c r="AJW106" s="450">
        <f t="shared" si="6888"/>
        <v>0</v>
      </c>
      <c r="AJX106" s="463"/>
      <c r="AJY106" s="448"/>
      <c r="AKA106" s="458"/>
      <c r="AKB106" s="447"/>
      <c r="AKC106" s="447"/>
      <c r="AKD106" s="447"/>
      <c r="AKE106" s="450">
        <f t="shared" si="6889"/>
        <v>0</v>
      </c>
      <c r="AKF106" s="447"/>
      <c r="AKG106" s="447"/>
      <c r="AKH106" s="447"/>
      <c r="AKI106" s="447"/>
      <c r="AKJ106" s="447"/>
      <c r="AKK106" s="449"/>
      <c r="AKL106" s="450">
        <f t="shared" si="6890"/>
        <v>0</v>
      </c>
      <c r="AKM106" s="463"/>
      <c r="AKN106" s="448"/>
      <c r="AKP106" s="458"/>
      <c r="AKQ106" s="447"/>
      <c r="AKR106" s="447"/>
      <c r="AKS106" s="447"/>
      <c r="AKT106" s="450">
        <f t="shared" si="6891"/>
        <v>0</v>
      </c>
      <c r="AKU106" s="447"/>
      <c r="AKV106" s="447"/>
      <c r="AKW106" s="447"/>
      <c r="AKX106" s="447"/>
      <c r="AKY106" s="447"/>
      <c r="AKZ106" s="449"/>
      <c r="ALA106" s="450">
        <f t="shared" si="6892"/>
        <v>0</v>
      </c>
      <c r="ALB106" s="463"/>
      <c r="ALC106" s="448"/>
      <c r="ALE106" s="458"/>
      <c r="ALF106" s="447"/>
      <c r="ALG106" s="447"/>
      <c r="ALH106" s="447"/>
      <c r="ALI106" s="450">
        <f t="shared" si="6893"/>
        <v>0</v>
      </c>
      <c r="ALJ106" s="447"/>
      <c r="ALK106" s="447"/>
      <c r="ALL106" s="447"/>
      <c r="ALM106" s="447"/>
      <c r="ALN106" s="447"/>
      <c r="ALO106" s="449"/>
      <c r="ALP106" s="450">
        <f t="shared" si="6894"/>
        <v>0</v>
      </c>
      <c r="ALQ106" s="463"/>
      <c r="ALR106" s="448"/>
      <c r="ALT106" s="458"/>
      <c r="ALU106" s="447"/>
      <c r="ALV106" s="447"/>
      <c r="ALW106" s="447"/>
      <c r="ALX106" s="450">
        <f t="shared" si="6895"/>
        <v>0</v>
      </c>
      <c r="ALY106" s="447"/>
      <c r="ALZ106" s="447"/>
      <c r="AMA106" s="447"/>
      <c r="AMB106" s="447"/>
      <c r="AMC106" s="447"/>
      <c r="AMD106" s="449"/>
      <c r="AME106" s="450">
        <f t="shared" si="6896"/>
        <v>0</v>
      </c>
      <c r="AMF106" s="463"/>
      <c r="AMG106" s="448"/>
      <c r="AMI106" s="458"/>
      <c r="AMJ106" s="447"/>
      <c r="AMK106" s="447"/>
      <c r="AML106" s="447"/>
      <c r="AMM106" s="450">
        <f t="shared" si="6897"/>
        <v>0</v>
      </c>
      <c r="AMN106" s="447"/>
      <c r="AMO106" s="447"/>
      <c r="AMP106" s="447"/>
      <c r="AMQ106" s="447"/>
      <c r="AMR106" s="447"/>
      <c r="AMS106" s="449"/>
      <c r="AMT106" s="450">
        <f t="shared" si="6898"/>
        <v>0</v>
      </c>
      <c r="AMU106" s="463"/>
      <c r="AMV106" s="448"/>
      <c r="AMX106" s="458"/>
      <c r="AMY106" s="447"/>
      <c r="AMZ106" s="447"/>
      <c r="ANA106" s="447"/>
      <c r="ANB106" s="450">
        <f t="shared" si="6899"/>
        <v>0</v>
      </c>
      <c r="ANC106" s="447"/>
      <c r="AND106" s="447"/>
      <c r="ANE106" s="447"/>
      <c r="ANF106" s="447"/>
      <c r="ANG106" s="447"/>
      <c r="ANH106" s="449"/>
      <c r="ANI106" s="450">
        <f t="shared" si="6900"/>
        <v>0</v>
      </c>
      <c r="ANJ106" s="463"/>
      <c r="ANK106" s="448"/>
      <c r="ANM106" s="458"/>
      <c r="ANN106" s="447"/>
      <c r="ANO106" s="447"/>
      <c r="ANP106" s="447"/>
      <c r="ANQ106" s="450">
        <f t="shared" si="6901"/>
        <v>0</v>
      </c>
      <c r="ANR106" s="447"/>
      <c r="ANS106" s="447"/>
      <c r="ANT106" s="447"/>
      <c r="ANU106" s="447"/>
      <c r="ANV106" s="447"/>
      <c r="ANW106" s="449"/>
      <c r="ANX106" s="450">
        <f t="shared" si="6902"/>
        <v>0</v>
      </c>
      <c r="ANY106" s="463"/>
      <c r="ANZ106" s="448"/>
      <c r="AOB106" s="458"/>
      <c r="AOC106" s="447"/>
      <c r="AOD106" s="447"/>
      <c r="AOE106" s="447"/>
      <c r="AOF106" s="450">
        <f t="shared" si="6903"/>
        <v>0</v>
      </c>
      <c r="AOG106" s="447"/>
      <c r="AOH106" s="447"/>
      <c r="AOI106" s="447"/>
      <c r="AOJ106" s="447"/>
      <c r="AOK106" s="447"/>
      <c r="AOL106" s="449"/>
      <c r="AOM106" s="450">
        <f t="shared" si="6904"/>
        <v>0</v>
      </c>
      <c r="AON106" s="463"/>
      <c r="AOO106" s="448"/>
      <c r="AOQ106" s="458"/>
      <c r="AOR106" s="447"/>
      <c r="AOS106" s="447"/>
      <c r="AOT106" s="447"/>
      <c r="AOU106" s="450">
        <f t="shared" si="6905"/>
        <v>0</v>
      </c>
      <c r="AOV106" s="447"/>
      <c r="AOW106" s="447"/>
      <c r="AOX106" s="447"/>
      <c r="AOY106" s="447"/>
      <c r="AOZ106" s="447"/>
      <c r="APA106" s="449"/>
      <c r="APB106" s="450">
        <f t="shared" si="6906"/>
        <v>0</v>
      </c>
      <c r="APC106" s="463"/>
      <c r="APD106" s="448"/>
      <c r="APF106" s="458"/>
      <c r="APG106" s="447"/>
      <c r="APH106" s="447"/>
      <c r="API106" s="447"/>
      <c r="APJ106" s="450">
        <f t="shared" si="6907"/>
        <v>0</v>
      </c>
      <c r="APK106" s="447"/>
      <c r="APL106" s="447"/>
      <c r="APM106" s="447"/>
      <c r="APN106" s="447"/>
      <c r="APO106" s="447"/>
      <c r="APP106" s="449"/>
      <c r="APQ106" s="450">
        <f t="shared" si="6908"/>
        <v>0</v>
      </c>
      <c r="APR106" s="463"/>
      <c r="APS106" s="448"/>
      <c r="APU106" s="458"/>
      <c r="APV106" s="447"/>
      <c r="APW106" s="447"/>
      <c r="APX106" s="447"/>
      <c r="APY106" s="450">
        <f t="shared" si="6909"/>
        <v>0</v>
      </c>
      <c r="APZ106" s="447"/>
      <c r="AQA106" s="447"/>
      <c r="AQB106" s="447"/>
      <c r="AQC106" s="447"/>
      <c r="AQD106" s="447"/>
      <c r="AQE106" s="449"/>
      <c r="AQF106" s="450">
        <f t="shared" si="6910"/>
        <v>0</v>
      </c>
      <c r="AQG106" s="463"/>
      <c r="AQH106" s="448"/>
      <c r="AQJ106" s="458"/>
      <c r="AQK106" s="447"/>
      <c r="AQL106" s="447"/>
      <c r="AQM106" s="447"/>
      <c r="AQN106" s="450">
        <f t="shared" si="6911"/>
        <v>0</v>
      </c>
      <c r="AQO106" s="447"/>
      <c r="AQP106" s="447"/>
      <c r="AQQ106" s="447"/>
      <c r="AQR106" s="447"/>
      <c r="AQS106" s="447"/>
      <c r="AQT106" s="449"/>
      <c r="AQU106" s="450">
        <f t="shared" si="6912"/>
        <v>0</v>
      </c>
      <c r="AQV106" s="463"/>
      <c r="AQW106" s="448"/>
      <c r="AQY106" s="458"/>
      <c r="AQZ106" s="447"/>
      <c r="ARA106" s="447"/>
      <c r="ARB106" s="447"/>
      <c r="ARC106" s="450">
        <f t="shared" si="6913"/>
        <v>0</v>
      </c>
      <c r="ARD106" s="447"/>
      <c r="ARE106" s="447"/>
      <c r="ARF106" s="447"/>
      <c r="ARG106" s="447"/>
      <c r="ARH106" s="447"/>
      <c r="ARI106" s="449"/>
      <c r="ARJ106" s="450">
        <f t="shared" si="6914"/>
        <v>0</v>
      </c>
      <c r="ARK106" s="463"/>
      <c r="ARL106" s="448"/>
      <c r="ARN106" s="458"/>
      <c r="ARO106" s="447"/>
      <c r="ARP106" s="447"/>
      <c r="ARQ106" s="447"/>
      <c r="ARR106" s="450">
        <f t="shared" si="6915"/>
        <v>0</v>
      </c>
      <c r="ARS106" s="447"/>
      <c r="ART106" s="447"/>
      <c r="ARU106" s="447"/>
      <c r="ARV106" s="447"/>
      <c r="ARW106" s="447"/>
      <c r="ARX106" s="449"/>
      <c r="ARY106" s="450">
        <f t="shared" si="6916"/>
        <v>0</v>
      </c>
      <c r="ARZ106" s="463"/>
      <c r="ASA106" s="448"/>
      <c r="ASC106" s="458"/>
      <c r="ASD106" s="447"/>
      <c r="ASE106" s="447"/>
      <c r="ASF106" s="447"/>
      <c r="ASG106" s="450">
        <f t="shared" si="6917"/>
        <v>0</v>
      </c>
      <c r="ASH106" s="447"/>
      <c r="ASI106" s="447"/>
      <c r="ASJ106" s="447"/>
      <c r="ASK106" s="447"/>
      <c r="ASL106" s="447"/>
      <c r="ASM106" s="449"/>
      <c r="ASN106" s="450">
        <f t="shared" si="6918"/>
        <v>0</v>
      </c>
      <c r="ASO106" s="463"/>
      <c r="ASP106" s="448"/>
      <c r="ASR106" s="458"/>
      <c r="ASS106" s="447"/>
      <c r="AST106" s="447"/>
      <c r="ASU106" s="447"/>
      <c r="ASV106" s="450">
        <f t="shared" si="6919"/>
        <v>0</v>
      </c>
      <c r="ASW106" s="447"/>
      <c r="ASX106" s="447"/>
      <c r="ASY106" s="447"/>
      <c r="ASZ106" s="447"/>
      <c r="ATA106" s="447"/>
      <c r="ATB106" s="449"/>
      <c r="ATC106" s="450">
        <f t="shared" si="6920"/>
        <v>0</v>
      </c>
      <c r="ATD106" s="463"/>
      <c r="ATE106" s="448"/>
      <c r="ATG106" s="458"/>
      <c r="ATH106" s="447"/>
      <c r="ATI106" s="447"/>
      <c r="ATJ106" s="447"/>
      <c r="ATK106" s="450">
        <f t="shared" si="6921"/>
        <v>0</v>
      </c>
      <c r="ATL106" s="447"/>
      <c r="ATM106" s="447"/>
      <c r="ATN106" s="447"/>
      <c r="ATO106" s="447"/>
      <c r="ATP106" s="447"/>
      <c r="ATQ106" s="449"/>
      <c r="ATR106" s="450">
        <f t="shared" si="6922"/>
        <v>0</v>
      </c>
      <c r="ATS106" s="463"/>
      <c r="ATT106" s="448"/>
      <c r="ATV106" s="458"/>
      <c r="ATW106" s="447"/>
      <c r="ATX106" s="447"/>
      <c r="ATY106" s="447"/>
      <c r="ATZ106" s="450">
        <f t="shared" si="6923"/>
        <v>0</v>
      </c>
      <c r="AUA106" s="447"/>
      <c r="AUB106" s="447"/>
      <c r="AUC106" s="447"/>
      <c r="AUD106" s="447"/>
      <c r="AUE106" s="447"/>
      <c r="AUF106" s="449"/>
      <c r="AUG106" s="450">
        <f t="shared" si="6924"/>
        <v>0</v>
      </c>
      <c r="AUH106" s="463"/>
      <c r="AUI106" s="448"/>
      <c r="AUK106" s="458"/>
      <c r="AUL106" s="447"/>
      <c r="AUM106" s="447"/>
      <c r="AUN106" s="447"/>
      <c r="AUO106" s="450">
        <f t="shared" si="6925"/>
        <v>0</v>
      </c>
      <c r="AUP106" s="447"/>
      <c r="AUQ106" s="447"/>
      <c r="AUR106" s="447"/>
      <c r="AUS106" s="447"/>
      <c r="AUT106" s="447"/>
      <c r="AUU106" s="449"/>
      <c r="AUV106" s="450">
        <f t="shared" si="6926"/>
        <v>0</v>
      </c>
      <c r="AUW106" s="463"/>
      <c r="AUX106" s="448"/>
      <c r="AUZ106" s="458"/>
      <c r="AVA106" s="447"/>
      <c r="AVB106" s="447"/>
      <c r="AVC106" s="447"/>
      <c r="AVD106" s="450">
        <f t="shared" si="6927"/>
        <v>0</v>
      </c>
      <c r="AVE106" s="447"/>
      <c r="AVF106" s="447"/>
      <c r="AVG106" s="447"/>
      <c r="AVH106" s="447"/>
      <c r="AVI106" s="447"/>
      <c r="AVJ106" s="449"/>
      <c r="AVK106" s="450">
        <f t="shared" si="6928"/>
        <v>0</v>
      </c>
      <c r="AVL106" s="463"/>
      <c r="AVM106" s="448"/>
      <c r="AVO106" s="458"/>
      <c r="AVP106" s="447"/>
      <c r="AVQ106" s="447"/>
      <c r="AVR106" s="447"/>
      <c r="AVS106" s="450">
        <f t="shared" si="6929"/>
        <v>0</v>
      </c>
      <c r="AVT106" s="447"/>
      <c r="AVU106" s="447"/>
      <c r="AVV106" s="447"/>
      <c r="AVW106" s="447"/>
      <c r="AVX106" s="447"/>
      <c r="AVY106" s="449"/>
      <c r="AVZ106" s="450">
        <f t="shared" si="6930"/>
        <v>0</v>
      </c>
      <c r="AWA106" s="463"/>
      <c r="AWB106" s="448"/>
      <c r="AWD106" s="458"/>
      <c r="AWE106" s="447"/>
      <c r="AWF106" s="447"/>
      <c r="AWG106" s="447"/>
      <c r="AWH106" s="450">
        <f t="shared" si="6931"/>
        <v>0</v>
      </c>
      <c r="AWI106" s="447"/>
      <c r="AWJ106" s="447"/>
      <c r="AWK106" s="447"/>
      <c r="AWL106" s="447"/>
      <c r="AWM106" s="447"/>
      <c r="AWN106" s="449"/>
      <c r="AWO106" s="450">
        <f t="shared" si="6932"/>
        <v>0</v>
      </c>
      <c r="AWP106" s="463"/>
      <c r="AWQ106" s="448"/>
      <c r="AWS106" s="458"/>
      <c r="AWT106" s="447"/>
      <c r="AWU106" s="447"/>
      <c r="AWV106" s="447"/>
      <c r="AWW106" s="450">
        <f t="shared" si="6933"/>
        <v>0</v>
      </c>
      <c r="AWX106" s="447"/>
      <c r="AWY106" s="447"/>
      <c r="AWZ106" s="447"/>
      <c r="AXA106" s="447"/>
      <c r="AXB106" s="447"/>
      <c r="AXC106" s="449"/>
      <c r="AXD106" s="450">
        <f t="shared" si="6934"/>
        <v>0</v>
      </c>
      <c r="AXE106" s="463"/>
      <c r="AXF106" s="448"/>
      <c r="AXH106" s="458"/>
      <c r="AXI106" s="447"/>
      <c r="AXJ106" s="447"/>
      <c r="AXK106" s="447"/>
      <c r="AXL106" s="450">
        <f t="shared" si="6935"/>
        <v>0</v>
      </c>
      <c r="AXM106" s="447"/>
      <c r="AXN106" s="447"/>
      <c r="AXO106" s="447"/>
      <c r="AXP106" s="447"/>
      <c r="AXQ106" s="447"/>
      <c r="AXR106" s="449"/>
      <c r="AXS106" s="450">
        <f t="shared" si="6936"/>
        <v>0</v>
      </c>
      <c r="AXT106" s="463"/>
      <c r="AXU106" s="448"/>
      <c r="AXW106" s="458"/>
      <c r="AXX106" s="447"/>
      <c r="AXY106" s="447"/>
      <c r="AXZ106" s="447"/>
      <c r="AYA106" s="450">
        <f t="shared" si="6937"/>
        <v>0</v>
      </c>
      <c r="AYB106" s="447"/>
      <c r="AYC106" s="447"/>
      <c r="AYD106" s="447"/>
      <c r="AYE106" s="447"/>
      <c r="AYF106" s="447"/>
      <c r="AYG106" s="449"/>
      <c r="AYH106" s="450">
        <f t="shared" si="6938"/>
        <v>0</v>
      </c>
      <c r="AYI106" s="463"/>
      <c r="AYJ106" s="448"/>
      <c r="AYL106" s="458"/>
      <c r="AYM106" s="447"/>
      <c r="AYN106" s="447"/>
      <c r="AYO106" s="447"/>
      <c r="AYP106" s="450">
        <f t="shared" si="6939"/>
        <v>0</v>
      </c>
      <c r="AYQ106" s="447"/>
      <c r="AYR106" s="447"/>
      <c r="AYS106" s="447"/>
      <c r="AYT106" s="447"/>
      <c r="AYU106" s="447"/>
      <c r="AYV106" s="449"/>
      <c r="AYW106" s="450">
        <f t="shared" si="6940"/>
        <v>0</v>
      </c>
      <c r="AYX106" s="463"/>
      <c r="AYY106" s="448"/>
      <c r="AZA106" s="458"/>
      <c r="AZB106" s="447"/>
      <c r="AZC106" s="447"/>
      <c r="AZD106" s="447"/>
      <c r="AZE106" s="450">
        <f t="shared" si="6941"/>
        <v>0</v>
      </c>
      <c r="AZF106" s="447"/>
      <c r="AZG106" s="447"/>
      <c r="AZH106" s="447"/>
      <c r="AZI106" s="447"/>
      <c r="AZJ106" s="447"/>
      <c r="AZK106" s="449"/>
      <c r="AZL106" s="450">
        <f t="shared" si="6942"/>
        <v>0</v>
      </c>
      <c r="AZM106" s="463"/>
      <c r="AZN106" s="448"/>
      <c r="AZP106" s="458"/>
      <c r="AZQ106" s="447"/>
      <c r="AZR106" s="447"/>
      <c r="AZS106" s="447"/>
      <c r="AZT106" s="450">
        <f t="shared" si="6943"/>
        <v>0</v>
      </c>
      <c r="AZU106" s="447"/>
      <c r="AZV106" s="447"/>
      <c r="AZW106" s="447"/>
      <c r="AZX106" s="447"/>
      <c r="AZY106" s="447"/>
      <c r="AZZ106" s="449"/>
      <c r="BAA106" s="450">
        <f t="shared" si="6944"/>
        <v>0</v>
      </c>
      <c r="BAB106" s="463"/>
      <c r="BAC106" s="448"/>
      <c r="BAE106" s="458"/>
      <c r="BAF106" s="447"/>
      <c r="BAG106" s="447"/>
      <c r="BAH106" s="447"/>
      <c r="BAI106" s="450">
        <f t="shared" si="6945"/>
        <v>0</v>
      </c>
      <c r="BAJ106" s="447"/>
      <c r="BAK106" s="447"/>
      <c r="BAL106" s="447"/>
      <c r="BAM106" s="447"/>
      <c r="BAN106" s="447"/>
      <c r="BAO106" s="449"/>
      <c r="BAP106" s="450">
        <f t="shared" si="6946"/>
        <v>0</v>
      </c>
      <c r="BAQ106" s="463"/>
      <c r="BAR106" s="448"/>
      <c r="BAT106" s="458"/>
      <c r="BAU106" s="447"/>
      <c r="BAV106" s="447"/>
      <c r="BAW106" s="447"/>
      <c r="BAX106" s="450">
        <f t="shared" si="6947"/>
        <v>0</v>
      </c>
      <c r="BAY106" s="447"/>
      <c r="BAZ106" s="447"/>
      <c r="BBA106" s="447"/>
      <c r="BBB106" s="447"/>
      <c r="BBC106" s="447"/>
      <c r="BBD106" s="449"/>
      <c r="BBE106" s="450">
        <f t="shared" si="6948"/>
        <v>0</v>
      </c>
      <c r="BBF106" s="463"/>
      <c r="BBG106" s="448"/>
      <c r="BBI106" s="458"/>
      <c r="BBJ106" s="447"/>
      <c r="BBK106" s="447"/>
      <c r="BBL106" s="447"/>
      <c r="BBM106" s="450">
        <f t="shared" si="6949"/>
        <v>0</v>
      </c>
      <c r="BBN106" s="447"/>
      <c r="BBO106" s="447"/>
      <c r="BBP106" s="447"/>
      <c r="BBQ106" s="447"/>
      <c r="BBR106" s="447"/>
      <c r="BBS106" s="449"/>
      <c r="BBT106" s="450">
        <f t="shared" si="6950"/>
        <v>0</v>
      </c>
      <c r="BBU106" s="463"/>
      <c r="BBV106" s="448"/>
      <c r="BBX106" s="458"/>
      <c r="BBY106" s="447"/>
      <c r="BBZ106" s="447"/>
      <c r="BCA106" s="447"/>
      <c r="BCB106" s="450">
        <f t="shared" si="6951"/>
        <v>0</v>
      </c>
      <c r="BCC106" s="447"/>
      <c r="BCD106" s="447"/>
      <c r="BCE106" s="447"/>
      <c r="BCF106" s="447"/>
      <c r="BCG106" s="447"/>
      <c r="BCH106" s="449"/>
      <c r="BCI106" s="450">
        <f t="shared" si="6952"/>
        <v>0</v>
      </c>
      <c r="BCJ106" s="463"/>
      <c r="BCK106" s="448"/>
      <c r="BCM106" s="458"/>
      <c r="BCN106" s="447"/>
      <c r="BCO106" s="447"/>
      <c r="BCP106" s="447"/>
      <c r="BCQ106" s="450">
        <f t="shared" si="6953"/>
        <v>0</v>
      </c>
      <c r="BCR106" s="447"/>
      <c r="BCS106" s="447"/>
      <c r="BCT106" s="447"/>
      <c r="BCU106" s="447"/>
      <c r="BCV106" s="447"/>
      <c r="BCW106" s="449"/>
      <c r="BCX106" s="450">
        <f t="shared" si="6954"/>
        <v>0</v>
      </c>
      <c r="BCY106" s="463"/>
      <c r="BCZ106" s="448"/>
      <c r="BDB106" s="458"/>
      <c r="BDC106" s="447"/>
      <c r="BDD106" s="447"/>
      <c r="BDE106" s="447"/>
      <c r="BDF106" s="450">
        <f t="shared" si="6955"/>
        <v>0</v>
      </c>
      <c r="BDG106" s="447"/>
      <c r="BDH106" s="447"/>
      <c r="BDI106" s="447"/>
      <c r="BDJ106" s="447"/>
      <c r="BDK106" s="447"/>
      <c r="BDL106" s="449"/>
      <c r="BDM106" s="450">
        <f t="shared" si="6956"/>
        <v>0</v>
      </c>
      <c r="BDN106" s="463"/>
      <c r="BDO106" s="448"/>
      <c r="BDQ106" s="458"/>
      <c r="BDR106" s="447"/>
      <c r="BDS106" s="447"/>
      <c r="BDT106" s="447"/>
      <c r="BDU106" s="450">
        <f t="shared" si="6957"/>
        <v>0</v>
      </c>
      <c r="BDV106" s="447"/>
      <c r="BDW106" s="447"/>
      <c r="BDX106" s="447"/>
      <c r="BDY106" s="447"/>
      <c r="BDZ106" s="447"/>
      <c r="BEA106" s="449"/>
      <c r="BEB106" s="450">
        <f t="shared" si="6958"/>
        <v>0</v>
      </c>
      <c r="BEC106" s="463"/>
      <c r="BED106" s="448"/>
      <c r="BEF106" s="458"/>
      <c r="BEG106" s="447"/>
      <c r="BEH106" s="447"/>
      <c r="BEI106" s="447"/>
      <c r="BEJ106" s="450">
        <f t="shared" si="6959"/>
        <v>0</v>
      </c>
      <c r="BEK106" s="447"/>
      <c r="BEL106" s="447"/>
      <c r="BEM106" s="447"/>
      <c r="BEN106" s="447"/>
      <c r="BEO106" s="447"/>
      <c r="BEP106" s="449"/>
      <c r="BEQ106" s="450">
        <f t="shared" si="6960"/>
        <v>0</v>
      </c>
      <c r="BER106" s="463"/>
      <c r="BES106" s="448"/>
      <c r="BEU106" s="458"/>
      <c r="BEV106" s="447"/>
      <c r="BEW106" s="447"/>
      <c r="BEX106" s="447"/>
      <c r="BEY106" s="450">
        <f t="shared" si="6961"/>
        <v>0</v>
      </c>
      <c r="BEZ106" s="447"/>
      <c r="BFA106" s="447"/>
      <c r="BFB106" s="447"/>
      <c r="BFC106" s="447"/>
      <c r="BFD106" s="447"/>
      <c r="BFE106" s="449"/>
      <c r="BFF106" s="450">
        <f t="shared" si="6962"/>
        <v>0</v>
      </c>
      <c r="BFG106" s="463"/>
      <c r="BFH106" s="448"/>
      <c r="BFJ106" s="458"/>
      <c r="BFK106" s="447"/>
      <c r="BFL106" s="447"/>
      <c r="BFM106" s="447"/>
      <c r="BFN106" s="450">
        <f t="shared" si="6963"/>
        <v>0</v>
      </c>
      <c r="BFO106" s="447"/>
      <c r="BFP106" s="447"/>
      <c r="BFQ106" s="447"/>
      <c r="BFR106" s="447"/>
      <c r="BFS106" s="447"/>
      <c r="BFT106" s="449"/>
      <c r="BFU106" s="450">
        <f t="shared" si="6964"/>
        <v>0</v>
      </c>
      <c r="BFV106" s="463"/>
      <c r="BFW106" s="448"/>
      <c r="BFY106" s="458"/>
      <c r="BFZ106" s="447"/>
      <c r="BGA106" s="447"/>
      <c r="BGB106" s="447"/>
      <c r="BGC106" s="450">
        <f t="shared" si="6965"/>
        <v>0</v>
      </c>
      <c r="BGD106" s="447"/>
      <c r="BGE106" s="447"/>
      <c r="BGF106" s="447"/>
      <c r="BGG106" s="447"/>
      <c r="BGH106" s="447"/>
      <c r="BGI106" s="449"/>
      <c r="BGJ106" s="450">
        <f t="shared" si="6966"/>
        <v>0</v>
      </c>
      <c r="BGK106" s="463"/>
      <c r="BGL106" s="448"/>
      <c r="BGN106" s="458"/>
      <c r="BGO106" s="447"/>
      <c r="BGP106" s="447"/>
      <c r="BGQ106" s="447"/>
      <c r="BGR106" s="450">
        <f t="shared" si="6967"/>
        <v>0</v>
      </c>
      <c r="BGS106" s="447"/>
      <c r="BGT106" s="447"/>
      <c r="BGU106" s="447"/>
      <c r="BGV106" s="447"/>
      <c r="BGW106" s="447"/>
      <c r="BGX106" s="449"/>
      <c r="BGY106" s="450">
        <f t="shared" si="6968"/>
        <v>0</v>
      </c>
      <c r="BGZ106" s="463"/>
      <c r="BHA106" s="448"/>
      <c r="BHC106" s="458"/>
      <c r="BHD106" s="447"/>
      <c r="BHE106" s="447"/>
      <c r="BHF106" s="447"/>
      <c r="BHG106" s="450">
        <f t="shared" si="6969"/>
        <v>0</v>
      </c>
      <c r="BHH106" s="447"/>
      <c r="BHI106" s="447"/>
      <c r="BHJ106" s="447"/>
      <c r="BHK106" s="447"/>
      <c r="BHL106" s="447"/>
      <c r="BHM106" s="449"/>
      <c r="BHN106" s="450">
        <f t="shared" si="6970"/>
        <v>0</v>
      </c>
      <c r="BHO106" s="463"/>
      <c r="BHP106" s="448"/>
      <c r="BHR106" s="458"/>
      <c r="BHS106" s="447"/>
      <c r="BHT106" s="447"/>
      <c r="BHU106" s="447"/>
      <c r="BHV106" s="450">
        <f t="shared" si="6971"/>
        <v>0</v>
      </c>
      <c r="BHW106" s="447"/>
      <c r="BHX106" s="447"/>
      <c r="BHY106" s="447"/>
      <c r="BHZ106" s="447"/>
      <c r="BIA106" s="447"/>
      <c r="BIB106" s="449"/>
      <c r="BIC106" s="450">
        <f t="shared" si="6972"/>
        <v>0</v>
      </c>
      <c r="BID106" s="463"/>
      <c r="BIE106" s="448"/>
      <c r="BIG106" s="458"/>
      <c r="BIH106" s="447"/>
      <c r="BII106" s="447"/>
      <c r="BIJ106" s="447"/>
      <c r="BIK106" s="450">
        <f t="shared" si="6973"/>
        <v>0</v>
      </c>
      <c r="BIL106" s="447"/>
      <c r="BIM106" s="447"/>
      <c r="BIN106" s="447"/>
      <c r="BIO106" s="447"/>
      <c r="BIP106" s="447"/>
      <c r="BIQ106" s="449"/>
      <c r="BIR106" s="450">
        <f t="shared" si="6974"/>
        <v>0</v>
      </c>
      <c r="BIS106" s="463"/>
      <c r="BIT106" s="448"/>
      <c r="BIV106" s="458"/>
      <c r="BIW106" s="447"/>
      <c r="BIX106" s="447"/>
      <c r="BIY106" s="447"/>
      <c r="BIZ106" s="450">
        <f t="shared" si="6975"/>
        <v>0</v>
      </c>
      <c r="BJA106" s="447"/>
      <c r="BJB106" s="447"/>
      <c r="BJC106" s="447"/>
      <c r="BJD106" s="447"/>
      <c r="BJE106" s="447"/>
      <c r="BJF106" s="449"/>
      <c r="BJG106" s="450">
        <f t="shared" si="6976"/>
        <v>0</v>
      </c>
      <c r="BJH106" s="463"/>
      <c r="BJI106" s="448"/>
      <c r="BJK106" s="458"/>
      <c r="BJL106" s="447"/>
      <c r="BJM106" s="447"/>
      <c r="BJN106" s="447"/>
      <c r="BJO106" s="450">
        <f t="shared" si="6977"/>
        <v>0</v>
      </c>
      <c r="BJP106" s="447"/>
      <c r="BJQ106" s="447"/>
      <c r="BJR106" s="447"/>
      <c r="BJS106" s="447"/>
      <c r="BJT106" s="447"/>
      <c r="BJU106" s="449"/>
      <c r="BJV106" s="450">
        <f t="shared" si="6978"/>
        <v>0</v>
      </c>
      <c r="BJW106" s="463"/>
      <c r="BJX106" s="448"/>
      <c r="BJZ106" s="458"/>
      <c r="BKA106" s="447"/>
      <c r="BKB106" s="447"/>
      <c r="BKC106" s="447"/>
      <c r="BKD106" s="450">
        <f t="shared" si="6979"/>
        <v>0</v>
      </c>
      <c r="BKE106" s="447"/>
      <c r="BKF106" s="447"/>
      <c r="BKG106" s="447"/>
      <c r="BKH106" s="447"/>
      <c r="BKI106" s="447"/>
      <c r="BKJ106" s="449"/>
      <c r="BKK106" s="450">
        <f t="shared" si="6980"/>
        <v>0</v>
      </c>
      <c r="BKL106" s="463"/>
      <c r="BKM106" s="448"/>
      <c r="BKO106" s="458"/>
      <c r="BKP106" s="447"/>
      <c r="BKQ106" s="447"/>
      <c r="BKR106" s="447"/>
      <c r="BKS106" s="450">
        <f t="shared" si="6981"/>
        <v>0</v>
      </c>
      <c r="BKT106" s="447"/>
      <c r="BKU106" s="447"/>
      <c r="BKV106" s="447"/>
      <c r="BKW106" s="447"/>
      <c r="BKX106" s="447"/>
      <c r="BKY106" s="449"/>
      <c r="BKZ106" s="450">
        <f t="shared" si="6982"/>
        <v>0</v>
      </c>
      <c r="BLA106" s="463"/>
      <c r="BLB106" s="448"/>
      <c r="BLD106" s="458"/>
      <c r="BLE106" s="447"/>
      <c r="BLF106" s="447"/>
      <c r="BLG106" s="447"/>
      <c r="BLH106" s="450">
        <f t="shared" si="6983"/>
        <v>0</v>
      </c>
      <c r="BLI106" s="447"/>
      <c r="BLJ106" s="447"/>
      <c r="BLK106" s="447"/>
      <c r="BLL106" s="447"/>
      <c r="BLM106" s="447"/>
      <c r="BLN106" s="449"/>
      <c r="BLO106" s="450">
        <f t="shared" si="6984"/>
        <v>0</v>
      </c>
      <c r="BLP106" s="463"/>
      <c r="BLQ106" s="448"/>
      <c r="BLS106" s="458"/>
      <c r="BLT106" s="447"/>
      <c r="BLU106" s="447"/>
      <c r="BLV106" s="447"/>
      <c r="BLW106" s="450">
        <f t="shared" si="6985"/>
        <v>0</v>
      </c>
      <c r="BLX106" s="447"/>
      <c r="BLY106" s="447"/>
      <c r="BLZ106" s="447"/>
      <c r="BMA106" s="447"/>
      <c r="BMB106" s="447"/>
      <c r="BMC106" s="449"/>
      <c r="BMD106" s="450">
        <f t="shared" si="6986"/>
        <v>0</v>
      </c>
      <c r="BME106" s="463"/>
      <c r="BMF106" s="448"/>
      <c r="BMH106" s="458"/>
      <c r="BMI106" s="447"/>
      <c r="BMJ106" s="447"/>
      <c r="BMK106" s="447"/>
      <c r="BML106" s="450">
        <f t="shared" si="6987"/>
        <v>0</v>
      </c>
      <c r="BMM106" s="447"/>
      <c r="BMN106" s="447"/>
      <c r="BMO106" s="447"/>
      <c r="BMP106" s="447"/>
      <c r="BMQ106" s="447"/>
      <c r="BMR106" s="449"/>
      <c r="BMS106" s="450">
        <f t="shared" si="6988"/>
        <v>0</v>
      </c>
      <c r="BMT106" s="463"/>
      <c r="BMU106" s="448"/>
      <c r="BMW106" s="458"/>
      <c r="BMX106" s="447"/>
      <c r="BMY106" s="447"/>
      <c r="BMZ106" s="447"/>
      <c r="BNA106" s="450">
        <f t="shared" si="6989"/>
        <v>0</v>
      </c>
      <c r="BNB106" s="447"/>
      <c r="BNC106" s="447"/>
      <c r="BND106" s="447"/>
      <c r="BNE106" s="447"/>
      <c r="BNF106" s="447"/>
      <c r="BNG106" s="449"/>
      <c r="BNH106" s="450">
        <f t="shared" si="6990"/>
        <v>0</v>
      </c>
      <c r="BNI106" s="463"/>
      <c r="BNJ106" s="448"/>
      <c r="BNL106" s="458"/>
      <c r="BNM106" s="447"/>
      <c r="BNN106" s="447"/>
      <c r="BNO106" s="447"/>
      <c r="BNP106" s="450">
        <f t="shared" si="6991"/>
        <v>0</v>
      </c>
      <c r="BNQ106" s="447"/>
      <c r="BNR106" s="447"/>
      <c r="BNS106" s="447"/>
      <c r="BNT106" s="447"/>
      <c r="BNU106" s="447"/>
      <c r="BNV106" s="449"/>
      <c r="BNW106" s="450">
        <f t="shared" si="6992"/>
        <v>0</v>
      </c>
      <c r="BNX106" s="463"/>
      <c r="BNY106" s="448"/>
      <c r="BOA106" s="458"/>
      <c r="BOB106" s="447"/>
      <c r="BOC106" s="447"/>
      <c r="BOD106" s="447"/>
      <c r="BOE106" s="450">
        <f t="shared" si="6993"/>
        <v>0</v>
      </c>
      <c r="BOF106" s="447"/>
      <c r="BOG106" s="447"/>
      <c r="BOH106" s="447"/>
      <c r="BOI106" s="447"/>
      <c r="BOJ106" s="447"/>
      <c r="BOK106" s="449"/>
      <c r="BOL106" s="450">
        <f t="shared" si="6994"/>
        <v>0</v>
      </c>
      <c r="BOM106" s="463"/>
      <c r="BON106" s="448"/>
      <c r="BOP106" s="458"/>
      <c r="BOQ106" s="447"/>
      <c r="BOR106" s="447"/>
      <c r="BOS106" s="447"/>
      <c r="BOT106" s="450">
        <f t="shared" si="6995"/>
        <v>0</v>
      </c>
      <c r="BOU106" s="447"/>
      <c r="BOV106" s="447"/>
      <c r="BOW106" s="447"/>
      <c r="BOX106" s="447"/>
      <c r="BOY106" s="447"/>
      <c r="BOZ106" s="449"/>
      <c r="BPA106" s="450">
        <f t="shared" si="6996"/>
        <v>0</v>
      </c>
      <c r="BPB106" s="463"/>
      <c r="BPC106" s="448"/>
      <c r="BPE106" s="458"/>
      <c r="BPF106" s="447"/>
      <c r="BPG106" s="447"/>
      <c r="BPH106" s="447"/>
      <c r="BPI106" s="450">
        <f t="shared" si="6997"/>
        <v>0</v>
      </c>
      <c r="BPJ106" s="447"/>
      <c r="BPK106" s="447"/>
      <c r="BPL106" s="447"/>
      <c r="BPM106" s="447"/>
      <c r="BPN106" s="447"/>
      <c r="BPO106" s="449"/>
      <c r="BPP106" s="450">
        <f t="shared" si="6998"/>
        <v>0</v>
      </c>
      <c r="BPQ106" s="463"/>
      <c r="BPR106" s="448"/>
      <c r="BPT106" s="458"/>
      <c r="BPU106" s="447"/>
      <c r="BPV106" s="447"/>
      <c r="BPW106" s="447"/>
      <c r="BPX106" s="450">
        <f t="shared" si="6999"/>
        <v>0</v>
      </c>
      <c r="BPY106" s="447"/>
      <c r="BPZ106" s="447"/>
      <c r="BQA106" s="447"/>
      <c r="BQB106" s="447"/>
      <c r="BQC106" s="447"/>
      <c r="BQD106" s="449"/>
      <c r="BQE106" s="450">
        <f t="shared" si="7000"/>
        <v>0</v>
      </c>
      <c r="BQF106" s="463"/>
      <c r="BQG106" s="448"/>
      <c r="BQI106" s="458"/>
      <c r="BQJ106" s="447"/>
      <c r="BQK106" s="447"/>
      <c r="BQL106" s="447"/>
      <c r="BQM106" s="450">
        <f t="shared" si="7001"/>
        <v>0</v>
      </c>
      <c r="BQN106" s="447"/>
      <c r="BQO106" s="447"/>
      <c r="BQP106" s="447"/>
      <c r="BQQ106" s="447"/>
      <c r="BQR106" s="447"/>
      <c r="BQS106" s="449"/>
      <c r="BQT106" s="450">
        <f t="shared" si="7002"/>
        <v>0</v>
      </c>
      <c r="BQU106" s="463"/>
      <c r="BQV106" s="448"/>
      <c r="BQX106" s="458"/>
      <c r="BQY106" s="447"/>
      <c r="BQZ106" s="447"/>
      <c r="BRA106" s="447"/>
      <c r="BRB106" s="450">
        <f t="shared" si="7003"/>
        <v>0</v>
      </c>
      <c r="BRC106" s="447"/>
      <c r="BRD106" s="447"/>
      <c r="BRE106" s="447"/>
      <c r="BRF106" s="447"/>
      <c r="BRG106" s="447"/>
      <c r="BRH106" s="449"/>
      <c r="BRI106" s="450">
        <f t="shared" si="7004"/>
        <v>0</v>
      </c>
      <c r="BRJ106" s="463"/>
      <c r="BRK106" s="448"/>
      <c r="BRM106" s="458"/>
      <c r="BRN106" s="447"/>
      <c r="BRO106" s="447"/>
      <c r="BRP106" s="447"/>
      <c r="BRQ106" s="450">
        <f t="shared" si="7005"/>
        <v>0</v>
      </c>
      <c r="BRR106" s="447"/>
      <c r="BRS106" s="447"/>
      <c r="BRT106" s="447"/>
      <c r="BRU106" s="447"/>
      <c r="BRV106" s="447"/>
      <c r="BRW106" s="449"/>
      <c r="BRX106" s="450">
        <f t="shared" si="7006"/>
        <v>0</v>
      </c>
      <c r="BRY106" s="463"/>
      <c r="BRZ106" s="448"/>
      <c r="BSB106" s="458"/>
      <c r="BSC106" s="447"/>
      <c r="BSD106" s="447"/>
      <c r="BSE106" s="447"/>
      <c r="BSF106" s="450">
        <f t="shared" si="7007"/>
        <v>0</v>
      </c>
      <c r="BSG106" s="447"/>
      <c r="BSH106" s="447"/>
      <c r="BSI106" s="447"/>
      <c r="BSJ106" s="447"/>
      <c r="BSK106" s="447"/>
      <c r="BSL106" s="449"/>
      <c r="BSM106" s="450">
        <f t="shared" si="7008"/>
        <v>0</v>
      </c>
      <c r="BSN106" s="463"/>
      <c r="BSO106" s="448"/>
      <c r="BSQ106" s="458"/>
      <c r="BSR106" s="447"/>
      <c r="BSS106" s="447"/>
      <c r="BST106" s="447"/>
      <c r="BSU106" s="450">
        <f t="shared" si="7009"/>
        <v>0</v>
      </c>
      <c r="BSV106" s="447"/>
      <c r="BSW106" s="447"/>
      <c r="BSX106" s="447"/>
      <c r="BSY106" s="447"/>
      <c r="BSZ106" s="447"/>
      <c r="BTA106" s="449"/>
      <c r="BTB106" s="450">
        <f t="shared" si="7010"/>
        <v>0</v>
      </c>
      <c r="BTC106" s="463"/>
      <c r="BTD106" s="448"/>
      <c r="BTF106" s="458"/>
      <c r="BTG106" s="447"/>
      <c r="BTH106" s="447"/>
      <c r="BTI106" s="447"/>
      <c r="BTJ106" s="450">
        <f t="shared" si="7011"/>
        <v>0</v>
      </c>
      <c r="BTK106" s="447"/>
      <c r="BTL106" s="447"/>
      <c r="BTM106" s="447"/>
      <c r="BTN106" s="447"/>
      <c r="BTO106" s="447"/>
      <c r="BTP106" s="449"/>
      <c r="BTQ106" s="450">
        <f t="shared" si="7012"/>
        <v>0</v>
      </c>
      <c r="BTR106" s="463"/>
      <c r="BTS106" s="448"/>
      <c r="BTU106" s="458"/>
      <c r="BTV106" s="447"/>
      <c r="BTW106" s="447"/>
      <c r="BTX106" s="447"/>
      <c r="BTY106" s="450">
        <f t="shared" si="7013"/>
        <v>0</v>
      </c>
      <c r="BTZ106" s="447"/>
      <c r="BUA106" s="447"/>
      <c r="BUB106" s="447"/>
      <c r="BUC106" s="447"/>
      <c r="BUD106" s="447"/>
      <c r="BUE106" s="449"/>
      <c r="BUF106" s="450">
        <f t="shared" si="7014"/>
        <v>0</v>
      </c>
      <c r="BUG106" s="463"/>
      <c r="BUH106" s="448"/>
      <c r="BUJ106" s="458"/>
      <c r="BUK106" s="447"/>
      <c r="BUL106" s="447"/>
      <c r="BUM106" s="447"/>
      <c r="BUN106" s="450">
        <f t="shared" si="7015"/>
        <v>0</v>
      </c>
      <c r="BUO106" s="447"/>
      <c r="BUP106" s="447"/>
      <c r="BUQ106" s="447"/>
      <c r="BUR106" s="447"/>
      <c r="BUS106" s="447"/>
      <c r="BUT106" s="449"/>
      <c r="BUU106" s="450">
        <f t="shared" si="7016"/>
        <v>0</v>
      </c>
      <c r="BUV106" s="463"/>
      <c r="BUW106" s="448"/>
      <c r="BUY106" s="458"/>
      <c r="BUZ106" s="447"/>
      <c r="BVA106" s="447"/>
      <c r="BVB106" s="447"/>
      <c r="BVC106" s="450">
        <f t="shared" si="7017"/>
        <v>0</v>
      </c>
      <c r="BVD106" s="447"/>
      <c r="BVE106" s="447"/>
      <c r="BVF106" s="447"/>
      <c r="BVG106" s="447"/>
      <c r="BVH106" s="447"/>
      <c r="BVI106" s="449"/>
      <c r="BVJ106" s="450">
        <f t="shared" si="7018"/>
        <v>0</v>
      </c>
      <c r="BVK106" s="463"/>
      <c r="BVL106" s="448"/>
      <c r="BVN106" s="458"/>
      <c r="BVO106" s="447"/>
      <c r="BVP106" s="447"/>
      <c r="BVQ106" s="447"/>
      <c r="BVR106" s="450">
        <f t="shared" si="7019"/>
        <v>0</v>
      </c>
      <c r="BVS106" s="447"/>
      <c r="BVT106" s="447"/>
      <c r="BVU106" s="447"/>
      <c r="BVV106" s="447"/>
      <c r="BVW106" s="447"/>
      <c r="BVX106" s="449"/>
      <c r="BVY106" s="450">
        <f t="shared" si="7020"/>
        <v>0</v>
      </c>
      <c r="BVZ106" s="463"/>
      <c r="BWA106" s="448"/>
    </row>
    <row r="107" spans="2:1951" ht="15" hidden="1" customHeight="1" x14ac:dyDescent="0.2">
      <c r="B107" s="452" t="s">
        <v>319</v>
      </c>
      <c r="C107" s="462">
        <f t="shared" ref="C107:P107" si="7021">SUM(C108:C111)</f>
        <v>0</v>
      </c>
      <c r="D107" s="450">
        <f t="shared" si="7021"/>
        <v>0</v>
      </c>
      <c r="E107" s="450">
        <f t="shared" si="7021"/>
        <v>0</v>
      </c>
      <c r="F107" s="450">
        <f t="shared" si="7021"/>
        <v>0</v>
      </c>
      <c r="G107" s="450">
        <f t="shared" si="7021"/>
        <v>0</v>
      </c>
      <c r="H107" s="450">
        <f t="shared" si="7021"/>
        <v>0</v>
      </c>
      <c r="I107" s="450">
        <f t="shared" si="7021"/>
        <v>0</v>
      </c>
      <c r="J107" s="450">
        <f t="shared" si="7021"/>
        <v>0</v>
      </c>
      <c r="K107" s="450">
        <f t="shared" si="7021"/>
        <v>0</v>
      </c>
      <c r="L107" s="450">
        <f t="shared" si="7021"/>
        <v>0</v>
      </c>
      <c r="M107" s="450">
        <f t="shared" si="7021"/>
        <v>0</v>
      </c>
      <c r="N107" s="450">
        <f t="shared" si="7021"/>
        <v>0</v>
      </c>
      <c r="O107" s="450">
        <f t="shared" si="7021"/>
        <v>0</v>
      </c>
      <c r="P107" s="451">
        <f t="shared" si="7021"/>
        <v>0</v>
      </c>
      <c r="R107" s="457">
        <f t="shared" ref="R107:AE107" si="7022">SUM(R108:R111)</f>
        <v>0</v>
      </c>
      <c r="S107" s="450">
        <f t="shared" si="7022"/>
        <v>0</v>
      </c>
      <c r="T107" s="450">
        <f t="shared" si="7022"/>
        <v>0</v>
      </c>
      <c r="U107" s="450">
        <f t="shared" si="7022"/>
        <v>0</v>
      </c>
      <c r="V107" s="450">
        <f t="shared" si="7022"/>
        <v>0</v>
      </c>
      <c r="W107" s="450">
        <f t="shared" si="7022"/>
        <v>0</v>
      </c>
      <c r="X107" s="450">
        <f t="shared" si="7022"/>
        <v>0</v>
      </c>
      <c r="Y107" s="450">
        <f t="shared" si="7022"/>
        <v>0</v>
      </c>
      <c r="Z107" s="450">
        <f t="shared" si="7022"/>
        <v>0</v>
      </c>
      <c r="AA107" s="450">
        <f t="shared" si="7022"/>
        <v>0</v>
      </c>
      <c r="AB107" s="450">
        <f t="shared" si="7022"/>
        <v>0</v>
      </c>
      <c r="AC107" s="450">
        <f t="shared" si="7022"/>
        <v>0</v>
      </c>
      <c r="AD107" s="450">
        <f t="shared" si="7022"/>
        <v>0</v>
      </c>
      <c r="AE107" s="451">
        <f t="shared" si="7022"/>
        <v>0</v>
      </c>
      <c r="AG107" s="457">
        <f t="shared" ref="AG107:AT107" si="7023">SUM(AG108:AG111)</f>
        <v>0</v>
      </c>
      <c r="AH107" s="450">
        <f t="shared" si="7023"/>
        <v>0</v>
      </c>
      <c r="AI107" s="450">
        <f t="shared" si="7023"/>
        <v>0</v>
      </c>
      <c r="AJ107" s="450">
        <f t="shared" si="7023"/>
        <v>0</v>
      </c>
      <c r="AK107" s="450">
        <f t="shared" si="7023"/>
        <v>0</v>
      </c>
      <c r="AL107" s="450">
        <f t="shared" si="7023"/>
        <v>0</v>
      </c>
      <c r="AM107" s="450">
        <f t="shared" si="7023"/>
        <v>0</v>
      </c>
      <c r="AN107" s="450">
        <f t="shared" si="7023"/>
        <v>0</v>
      </c>
      <c r="AO107" s="450">
        <f t="shared" si="7023"/>
        <v>0</v>
      </c>
      <c r="AP107" s="450">
        <f t="shared" si="7023"/>
        <v>0</v>
      </c>
      <c r="AQ107" s="450">
        <f t="shared" si="7023"/>
        <v>0</v>
      </c>
      <c r="AR107" s="450">
        <f t="shared" si="7023"/>
        <v>0</v>
      </c>
      <c r="AS107" s="450">
        <f t="shared" si="7023"/>
        <v>0</v>
      </c>
      <c r="AT107" s="451">
        <f t="shared" si="7023"/>
        <v>0</v>
      </c>
      <c r="AV107" s="457">
        <f t="shared" ref="AV107:BI107" si="7024">SUM(AV108:AV111)</f>
        <v>0</v>
      </c>
      <c r="AW107" s="450">
        <f t="shared" si="7024"/>
        <v>0</v>
      </c>
      <c r="AX107" s="450">
        <f t="shared" si="7024"/>
        <v>0</v>
      </c>
      <c r="AY107" s="450">
        <f t="shared" si="7024"/>
        <v>0</v>
      </c>
      <c r="AZ107" s="450">
        <f t="shared" si="7024"/>
        <v>0</v>
      </c>
      <c r="BA107" s="450">
        <f t="shared" si="7024"/>
        <v>0</v>
      </c>
      <c r="BB107" s="450">
        <f t="shared" si="7024"/>
        <v>0</v>
      </c>
      <c r="BC107" s="450">
        <f t="shared" si="7024"/>
        <v>0</v>
      </c>
      <c r="BD107" s="450">
        <f t="shared" si="7024"/>
        <v>0</v>
      </c>
      <c r="BE107" s="450">
        <f t="shared" si="7024"/>
        <v>0</v>
      </c>
      <c r="BF107" s="450">
        <f t="shared" si="7024"/>
        <v>0</v>
      </c>
      <c r="BG107" s="450">
        <f t="shared" si="7024"/>
        <v>0</v>
      </c>
      <c r="BH107" s="450">
        <f t="shared" si="7024"/>
        <v>0</v>
      </c>
      <c r="BI107" s="451">
        <f t="shared" si="7024"/>
        <v>0</v>
      </c>
      <c r="BK107" s="457">
        <f t="shared" ref="BK107:BX107" si="7025">SUM(BK108:BK111)</f>
        <v>0</v>
      </c>
      <c r="BL107" s="450">
        <f t="shared" si="7025"/>
        <v>0</v>
      </c>
      <c r="BM107" s="450">
        <f t="shared" si="7025"/>
        <v>0</v>
      </c>
      <c r="BN107" s="450">
        <f t="shared" si="7025"/>
        <v>0</v>
      </c>
      <c r="BO107" s="450">
        <f t="shared" si="7025"/>
        <v>0</v>
      </c>
      <c r="BP107" s="450">
        <f t="shared" si="7025"/>
        <v>0</v>
      </c>
      <c r="BQ107" s="450">
        <f t="shared" si="7025"/>
        <v>0</v>
      </c>
      <c r="BR107" s="450">
        <f t="shared" si="7025"/>
        <v>0</v>
      </c>
      <c r="BS107" s="450">
        <f t="shared" si="7025"/>
        <v>0</v>
      </c>
      <c r="BT107" s="450">
        <f t="shared" si="7025"/>
        <v>0</v>
      </c>
      <c r="BU107" s="450">
        <f t="shared" si="7025"/>
        <v>0</v>
      </c>
      <c r="BV107" s="450">
        <f t="shared" si="7025"/>
        <v>0</v>
      </c>
      <c r="BW107" s="450">
        <f t="shared" si="7025"/>
        <v>0</v>
      </c>
      <c r="BX107" s="451">
        <f t="shared" si="7025"/>
        <v>0</v>
      </c>
      <c r="BZ107" s="457">
        <f t="shared" ref="BZ107:CM107" si="7026">SUM(BZ108:BZ111)</f>
        <v>0</v>
      </c>
      <c r="CA107" s="450">
        <f t="shared" si="7026"/>
        <v>0</v>
      </c>
      <c r="CB107" s="450">
        <f t="shared" si="7026"/>
        <v>0</v>
      </c>
      <c r="CC107" s="450">
        <f t="shared" si="7026"/>
        <v>0</v>
      </c>
      <c r="CD107" s="450">
        <f t="shared" si="7026"/>
        <v>0</v>
      </c>
      <c r="CE107" s="450">
        <f t="shared" si="7026"/>
        <v>0</v>
      </c>
      <c r="CF107" s="450">
        <f t="shared" si="7026"/>
        <v>0</v>
      </c>
      <c r="CG107" s="450">
        <f t="shared" si="7026"/>
        <v>0</v>
      </c>
      <c r="CH107" s="450">
        <f t="shared" si="7026"/>
        <v>0</v>
      </c>
      <c r="CI107" s="450">
        <f t="shared" si="7026"/>
        <v>0</v>
      </c>
      <c r="CJ107" s="450">
        <f t="shared" si="7026"/>
        <v>0</v>
      </c>
      <c r="CK107" s="450">
        <f t="shared" si="7026"/>
        <v>0</v>
      </c>
      <c r="CL107" s="450">
        <f t="shared" si="7026"/>
        <v>0</v>
      </c>
      <c r="CM107" s="451">
        <f t="shared" si="7026"/>
        <v>0</v>
      </c>
      <c r="CO107" s="457">
        <f t="shared" ref="CO107:DB107" si="7027">SUM(CO108:CO111)</f>
        <v>0</v>
      </c>
      <c r="CP107" s="450">
        <f t="shared" si="7027"/>
        <v>0</v>
      </c>
      <c r="CQ107" s="450">
        <f t="shared" si="7027"/>
        <v>0</v>
      </c>
      <c r="CR107" s="450">
        <f t="shared" si="7027"/>
        <v>0</v>
      </c>
      <c r="CS107" s="450">
        <f t="shared" si="7027"/>
        <v>0</v>
      </c>
      <c r="CT107" s="450">
        <f t="shared" si="7027"/>
        <v>0</v>
      </c>
      <c r="CU107" s="450">
        <f t="shared" si="7027"/>
        <v>0</v>
      </c>
      <c r="CV107" s="450">
        <f t="shared" si="7027"/>
        <v>0</v>
      </c>
      <c r="CW107" s="450">
        <f t="shared" si="7027"/>
        <v>0</v>
      </c>
      <c r="CX107" s="450">
        <f t="shared" si="7027"/>
        <v>0</v>
      </c>
      <c r="CY107" s="450">
        <f t="shared" si="7027"/>
        <v>0</v>
      </c>
      <c r="CZ107" s="450">
        <f t="shared" si="7027"/>
        <v>0</v>
      </c>
      <c r="DA107" s="450">
        <f t="shared" si="7027"/>
        <v>0</v>
      </c>
      <c r="DB107" s="451">
        <f t="shared" si="7027"/>
        <v>0</v>
      </c>
      <c r="DD107" s="457">
        <f t="shared" ref="DD107:DQ107" si="7028">SUM(DD108:DD111)</f>
        <v>0</v>
      </c>
      <c r="DE107" s="450">
        <f t="shared" si="7028"/>
        <v>0</v>
      </c>
      <c r="DF107" s="450">
        <f t="shared" si="7028"/>
        <v>0</v>
      </c>
      <c r="DG107" s="450">
        <f t="shared" si="7028"/>
        <v>0</v>
      </c>
      <c r="DH107" s="450">
        <f t="shared" si="7028"/>
        <v>0</v>
      </c>
      <c r="DI107" s="450">
        <f t="shared" si="7028"/>
        <v>0</v>
      </c>
      <c r="DJ107" s="450">
        <f t="shared" si="7028"/>
        <v>0</v>
      </c>
      <c r="DK107" s="450">
        <f t="shared" si="7028"/>
        <v>0</v>
      </c>
      <c r="DL107" s="450">
        <f t="shared" si="7028"/>
        <v>0</v>
      </c>
      <c r="DM107" s="450">
        <f t="shared" si="7028"/>
        <v>0</v>
      </c>
      <c r="DN107" s="450">
        <f t="shared" si="7028"/>
        <v>0</v>
      </c>
      <c r="DO107" s="450">
        <f t="shared" si="7028"/>
        <v>0</v>
      </c>
      <c r="DP107" s="450">
        <f t="shared" si="7028"/>
        <v>0</v>
      </c>
      <c r="DQ107" s="451">
        <f t="shared" si="7028"/>
        <v>0</v>
      </c>
      <c r="DS107" s="457">
        <f t="shared" ref="DS107:EF107" si="7029">SUM(DS108:DS111)</f>
        <v>0</v>
      </c>
      <c r="DT107" s="450">
        <f t="shared" si="7029"/>
        <v>0</v>
      </c>
      <c r="DU107" s="450">
        <f t="shared" si="7029"/>
        <v>0</v>
      </c>
      <c r="DV107" s="450">
        <f t="shared" si="7029"/>
        <v>0</v>
      </c>
      <c r="DW107" s="450">
        <f t="shared" si="7029"/>
        <v>0</v>
      </c>
      <c r="DX107" s="450">
        <f t="shared" si="7029"/>
        <v>0</v>
      </c>
      <c r="DY107" s="450">
        <f t="shared" si="7029"/>
        <v>0</v>
      </c>
      <c r="DZ107" s="450">
        <f t="shared" si="7029"/>
        <v>0</v>
      </c>
      <c r="EA107" s="450">
        <f t="shared" si="7029"/>
        <v>0</v>
      </c>
      <c r="EB107" s="450">
        <f t="shared" si="7029"/>
        <v>0</v>
      </c>
      <c r="EC107" s="450">
        <f t="shared" si="7029"/>
        <v>0</v>
      </c>
      <c r="ED107" s="450">
        <f t="shared" si="7029"/>
        <v>0</v>
      </c>
      <c r="EE107" s="450">
        <f t="shared" si="7029"/>
        <v>0</v>
      </c>
      <c r="EF107" s="451">
        <f t="shared" si="7029"/>
        <v>0</v>
      </c>
      <c r="EH107" s="457">
        <f t="shared" ref="EH107:EU107" si="7030">SUM(EH108:EH111)</f>
        <v>0</v>
      </c>
      <c r="EI107" s="450">
        <f t="shared" si="7030"/>
        <v>0</v>
      </c>
      <c r="EJ107" s="450">
        <f t="shared" si="7030"/>
        <v>0</v>
      </c>
      <c r="EK107" s="450">
        <f t="shared" si="7030"/>
        <v>0</v>
      </c>
      <c r="EL107" s="450">
        <f t="shared" si="7030"/>
        <v>0</v>
      </c>
      <c r="EM107" s="450">
        <f t="shared" si="7030"/>
        <v>0</v>
      </c>
      <c r="EN107" s="450">
        <f t="shared" si="7030"/>
        <v>0</v>
      </c>
      <c r="EO107" s="450">
        <f t="shared" si="7030"/>
        <v>0</v>
      </c>
      <c r="EP107" s="450">
        <f t="shared" si="7030"/>
        <v>0</v>
      </c>
      <c r="EQ107" s="450">
        <f t="shared" si="7030"/>
        <v>0</v>
      </c>
      <c r="ER107" s="450">
        <f t="shared" si="7030"/>
        <v>0</v>
      </c>
      <c r="ES107" s="450">
        <f t="shared" si="7030"/>
        <v>0</v>
      </c>
      <c r="ET107" s="450">
        <f t="shared" si="7030"/>
        <v>0</v>
      </c>
      <c r="EU107" s="451">
        <f t="shared" si="7030"/>
        <v>0</v>
      </c>
      <c r="EW107" s="457">
        <f t="shared" ref="EW107:FJ107" si="7031">SUM(EW108:EW111)</f>
        <v>0</v>
      </c>
      <c r="EX107" s="450">
        <f t="shared" si="7031"/>
        <v>0</v>
      </c>
      <c r="EY107" s="450">
        <f t="shared" si="7031"/>
        <v>0</v>
      </c>
      <c r="EZ107" s="450">
        <f t="shared" si="7031"/>
        <v>0</v>
      </c>
      <c r="FA107" s="450">
        <f t="shared" si="7031"/>
        <v>0</v>
      </c>
      <c r="FB107" s="450">
        <f t="shared" si="7031"/>
        <v>0</v>
      </c>
      <c r="FC107" s="450">
        <f t="shared" si="7031"/>
        <v>0</v>
      </c>
      <c r="FD107" s="450">
        <f t="shared" si="7031"/>
        <v>0</v>
      </c>
      <c r="FE107" s="450">
        <f t="shared" si="7031"/>
        <v>0</v>
      </c>
      <c r="FF107" s="450">
        <f t="shared" si="7031"/>
        <v>0</v>
      </c>
      <c r="FG107" s="450">
        <f t="shared" si="7031"/>
        <v>0</v>
      </c>
      <c r="FH107" s="450">
        <f t="shared" si="7031"/>
        <v>0</v>
      </c>
      <c r="FI107" s="450">
        <f t="shared" si="7031"/>
        <v>0</v>
      </c>
      <c r="FJ107" s="451">
        <f t="shared" si="7031"/>
        <v>0</v>
      </c>
      <c r="FL107" s="457">
        <f t="shared" ref="FL107:FY107" si="7032">SUM(FL108:FL111)</f>
        <v>0</v>
      </c>
      <c r="FM107" s="450">
        <f t="shared" si="7032"/>
        <v>0</v>
      </c>
      <c r="FN107" s="450">
        <f t="shared" si="7032"/>
        <v>0</v>
      </c>
      <c r="FO107" s="450">
        <f t="shared" si="7032"/>
        <v>0</v>
      </c>
      <c r="FP107" s="450">
        <f t="shared" si="7032"/>
        <v>0</v>
      </c>
      <c r="FQ107" s="450">
        <f t="shared" si="7032"/>
        <v>0</v>
      </c>
      <c r="FR107" s="450">
        <f t="shared" si="7032"/>
        <v>0</v>
      </c>
      <c r="FS107" s="450">
        <f t="shared" si="7032"/>
        <v>0</v>
      </c>
      <c r="FT107" s="450">
        <f t="shared" si="7032"/>
        <v>0</v>
      </c>
      <c r="FU107" s="450">
        <f t="shared" si="7032"/>
        <v>0</v>
      </c>
      <c r="FV107" s="450">
        <f t="shared" si="7032"/>
        <v>0</v>
      </c>
      <c r="FW107" s="450">
        <f t="shared" si="7032"/>
        <v>0</v>
      </c>
      <c r="FX107" s="450">
        <f t="shared" si="7032"/>
        <v>0</v>
      </c>
      <c r="FY107" s="451">
        <f t="shared" si="7032"/>
        <v>0</v>
      </c>
      <c r="GA107" s="457">
        <f t="shared" ref="GA107:GN107" si="7033">SUM(GA108:GA111)</f>
        <v>0</v>
      </c>
      <c r="GB107" s="450">
        <f t="shared" si="7033"/>
        <v>0</v>
      </c>
      <c r="GC107" s="450">
        <f t="shared" si="7033"/>
        <v>0</v>
      </c>
      <c r="GD107" s="450">
        <f t="shared" si="7033"/>
        <v>0</v>
      </c>
      <c r="GE107" s="450">
        <f t="shared" si="7033"/>
        <v>0</v>
      </c>
      <c r="GF107" s="450">
        <f t="shared" si="7033"/>
        <v>0</v>
      </c>
      <c r="GG107" s="450">
        <f t="shared" si="7033"/>
        <v>0</v>
      </c>
      <c r="GH107" s="450">
        <f t="shared" si="7033"/>
        <v>0</v>
      </c>
      <c r="GI107" s="450">
        <f t="shared" si="7033"/>
        <v>0</v>
      </c>
      <c r="GJ107" s="450">
        <f t="shared" si="7033"/>
        <v>0</v>
      </c>
      <c r="GK107" s="450">
        <f t="shared" si="7033"/>
        <v>0</v>
      </c>
      <c r="GL107" s="450">
        <f t="shared" si="7033"/>
        <v>0</v>
      </c>
      <c r="GM107" s="450">
        <f t="shared" si="7033"/>
        <v>0</v>
      </c>
      <c r="GN107" s="451">
        <f t="shared" si="7033"/>
        <v>0</v>
      </c>
      <c r="GP107" s="457">
        <f t="shared" ref="GP107:HC107" si="7034">SUM(GP108:GP111)</f>
        <v>0</v>
      </c>
      <c r="GQ107" s="450">
        <f t="shared" si="7034"/>
        <v>0</v>
      </c>
      <c r="GR107" s="450">
        <f t="shared" si="7034"/>
        <v>0</v>
      </c>
      <c r="GS107" s="450">
        <f t="shared" si="7034"/>
        <v>0</v>
      </c>
      <c r="GT107" s="450">
        <f t="shared" si="7034"/>
        <v>0</v>
      </c>
      <c r="GU107" s="450">
        <f t="shared" si="7034"/>
        <v>0</v>
      </c>
      <c r="GV107" s="450">
        <f t="shared" si="7034"/>
        <v>0</v>
      </c>
      <c r="GW107" s="450">
        <f t="shared" si="7034"/>
        <v>0</v>
      </c>
      <c r="GX107" s="450">
        <f t="shared" si="7034"/>
        <v>0</v>
      </c>
      <c r="GY107" s="450">
        <f t="shared" si="7034"/>
        <v>0</v>
      </c>
      <c r="GZ107" s="450">
        <f t="shared" si="7034"/>
        <v>0</v>
      </c>
      <c r="HA107" s="450">
        <f t="shared" si="7034"/>
        <v>0</v>
      </c>
      <c r="HB107" s="450">
        <f t="shared" si="7034"/>
        <v>0</v>
      </c>
      <c r="HC107" s="451">
        <f t="shared" si="7034"/>
        <v>0</v>
      </c>
      <c r="HE107" s="457">
        <f t="shared" ref="HE107:HR107" si="7035">SUM(HE108:HE111)</f>
        <v>0</v>
      </c>
      <c r="HF107" s="450">
        <f t="shared" si="7035"/>
        <v>0</v>
      </c>
      <c r="HG107" s="450">
        <f t="shared" si="7035"/>
        <v>0</v>
      </c>
      <c r="HH107" s="450">
        <f t="shared" si="7035"/>
        <v>0</v>
      </c>
      <c r="HI107" s="450">
        <f t="shared" si="7035"/>
        <v>0</v>
      </c>
      <c r="HJ107" s="450">
        <f t="shared" si="7035"/>
        <v>0</v>
      </c>
      <c r="HK107" s="450">
        <f t="shared" si="7035"/>
        <v>0</v>
      </c>
      <c r="HL107" s="450">
        <f t="shared" si="7035"/>
        <v>0</v>
      </c>
      <c r="HM107" s="450">
        <f t="shared" si="7035"/>
        <v>0</v>
      </c>
      <c r="HN107" s="450">
        <f t="shared" si="7035"/>
        <v>0</v>
      </c>
      <c r="HO107" s="450">
        <f t="shared" si="7035"/>
        <v>0</v>
      </c>
      <c r="HP107" s="450">
        <f t="shared" si="7035"/>
        <v>0</v>
      </c>
      <c r="HQ107" s="450">
        <f t="shared" si="7035"/>
        <v>0</v>
      </c>
      <c r="HR107" s="451">
        <f t="shared" si="7035"/>
        <v>0</v>
      </c>
      <c r="HT107" s="457">
        <f t="shared" ref="HT107:IG107" si="7036">SUM(HT108:HT111)</f>
        <v>0</v>
      </c>
      <c r="HU107" s="450">
        <f t="shared" si="7036"/>
        <v>0</v>
      </c>
      <c r="HV107" s="450">
        <f t="shared" si="7036"/>
        <v>0</v>
      </c>
      <c r="HW107" s="450">
        <f t="shared" si="7036"/>
        <v>0</v>
      </c>
      <c r="HX107" s="450">
        <f t="shared" si="7036"/>
        <v>0</v>
      </c>
      <c r="HY107" s="450">
        <f t="shared" si="7036"/>
        <v>0</v>
      </c>
      <c r="HZ107" s="450">
        <f t="shared" si="7036"/>
        <v>0</v>
      </c>
      <c r="IA107" s="450">
        <f t="shared" si="7036"/>
        <v>0</v>
      </c>
      <c r="IB107" s="450">
        <f t="shared" si="7036"/>
        <v>0</v>
      </c>
      <c r="IC107" s="450">
        <f t="shared" si="7036"/>
        <v>0</v>
      </c>
      <c r="ID107" s="450">
        <f t="shared" si="7036"/>
        <v>0</v>
      </c>
      <c r="IE107" s="450">
        <f t="shared" si="7036"/>
        <v>0</v>
      </c>
      <c r="IF107" s="450">
        <f t="shared" si="7036"/>
        <v>0</v>
      </c>
      <c r="IG107" s="451">
        <f t="shared" si="7036"/>
        <v>0</v>
      </c>
      <c r="II107" s="457">
        <f t="shared" ref="II107:IV107" si="7037">SUM(II108:II111)</f>
        <v>0</v>
      </c>
      <c r="IJ107" s="450">
        <f t="shared" si="7037"/>
        <v>0</v>
      </c>
      <c r="IK107" s="450">
        <f t="shared" si="7037"/>
        <v>0</v>
      </c>
      <c r="IL107" s="450">
        <f t="shared" si="7037"/>
        <v>0</v>
      </c>
      <c r="IM107" s="450">
        <f t="shared" si="7037"/>
        <v>0</v>
      </c>
      <c r="IN107" s="450">
        <f t="shared" si="7037"/>
        <v>0</v>
      </c>
      <c r="IO107" s="450">
        <f t="shared" si="7037"/>
        <v>0</v>
      </c>
      <c r="IP107" s="450">
        <f t="shared" si="7037"/>
        <v>0</v>
      </c>
      <c r="IQ107" s="450">
        <f t="shared" si="7037"/>
        <v>0</v>
      </c>
      <c r="IR107" s="450">
        <f t="shared" si="7037"/>
        <v>0</v>
      </c>
      <c r="IS107" s="450">
        <f t="shared" si="7037"/>
        <v>0</v>
      </c>
      <c r="IT107" s="450">
        <f t="shared" si="7037"/>
        <v>0</v>
      </c>
      <c r="IU107" s="450">
        <f t="shared" si="7037"/>
        <v>0</v>
      </c>
      <c r="IV107" s="451">
        <f t="shared" si="7037"/>
        <v>0</v>
      </c>
      <c r="IX107" s="457">
        <f t="shared" ref="IX107:JK107" si="7038">SUM(IX108:IX111)</f>
        <v>0</v>
      </c>
      <c r="IY107" s="450">
        <f t="shared" si="7038"/>
        <v>0</v>
      </c>
      <c r="IZ107" s="450">
        <f t="shared" si="7038"/>
        <v>0</v>
      </c>
      <c r="JA107" s="450">
        <f t="shared" si="7038"/>
        <v>0</v>
      </c>
      <c r="JB107" s="450">
        <f t="shared" si="7038"/>
        <v>0</v>
      </c>
      <c r="JC107" s="450">
        <f t="shared" si="7038"/>
        <v>0</v>
      </c>
      <c r="JD107" s="450">
        <f t="shared" si="7038"/>
        <v>0</v>
      </c>
      <c r="JE107" s="450">
        <f t="shared" si="7038"/>
        <v>0</v>
      </c>
      <c r="JF107" s="450">
        <f t="shared" si="7038"/>
        <v>0</v>
      </c>
      <c r="JG107" s="450">
        <f t="shared" si="7038"/>
        <v>0</v>
      </c>
      <c r="JH107" s="450">
        <f t="shared" si="7038"/>
        <v>0</v>
      </c>
      <c r="JI107" s="450">
        <f t="shared" si="7038"/>
        <v>0</v>
      </c>
      <c r="JJ107" s="450">
        <f t="shared" si="7038"/>
        <v>0</v>
      </c>
      <c r="JK107" s="451">
        <f t="shared" si="7038"/>
        <v>0</v>
      </c>
      <c r="JM107" s="457">
        <f t="shared" ref="JM107:JZ107" si="7039">SUM(JM108:JM111)</f>
        <v>0</v>
      </c>
      <c r="JN107" s="450">
        <f t="shared" si="7039"/>
        <v>0</v>
      </c>
      <c r="JO107" s="450">
        <f t="shared" si="7039"/>
        <v>0</v>
      </c>
      <c r="JP107" s="450">
        <f t="shared" si="7039"/>
        <v>0</v>
      </c>
      <c r="JQ107" s="450">
        <f t="shared" si="7039"/>
        <v>0</v>
      </c>
      <c r="JR107" s="450">
        <f t="shared" si="7039"/>
        <v>0</v>
      </c>
      <c r="JS107" s="450">
        <f t="shared" si="7039"/>
        <v>0</v>
      </c>
      <c r="JT107" s="450">
        <f t="shared" si="7039"/>
        <v>0</v>
      </c>
      <c r="JU107" s="450">
        <f t="shared" si="7039"/>
        <v>0</v>
      </c>
      <c r="JV107" s="450">
        <f t="shared" si="7039"/>
        <v>0</v>
      </c>
      <c r="JW107" s="450">
        <f t="shared" si="7039"/>
        <v>0</v>
      </c>
      <c r="JX107" s="450">
        <f t="shared" si="7039"/>
        <v>0</v>
      </c>
      <c r="JY107" s="450">
        <f t="shared" si="7039"/>
        <v>0</v>
      </c>
      <c r="JZ107" s="451">
        <f t="shared" si="7039"/>
        <v>0</v>
      </c>
      <c r="KB107" s="457">
        <f t="shared" ref="KB107:KO107" si="7040">SUM(KB108:KB111)</f>
        <v>0</v>
      </c>
      <c r="KC107" s="450">
        <f t="shared" si="7040"/>
        <v>0</v>
      </c>
      <c r="KD107" s="450">
        <f t="shared" si="7040"/>
        <v>0</v>
      </c>
      <c r="KE107" s="450">
        <f t="shared" si="7040"/>
        <v>0</v>
      </c>
      <c r="KF107" s="450">
        <f t="shared" si="7040"/>
        <v>0</v>
      </c>
      <c r="KG107" s="450">
        <f t="shared" si="7040"/>
        <v>0</v>
      </c>
      <c r="KH107" s="450">
        <f t="shared" si="7040"/>
        <v>0</v>
      </c>
      <c r="KI107" s="450">
        <f t="shared" si="7040"/>
        <v>0</v>
      </c>
      <c r="KJ107" s="450">
        <f t="shared" si="7040"/>
        <v>0</v>
      </c>
      <c r="KK107" s="450">
        <f t="shared" si="7040"/>
        <v>0</v>
      </c>
      <c r="KL107" s="450">
        <f t="shared" si="7040"/>
        <v>0</v>
      </c>
      <c r="KM107" s="450">
        <f t="shared" si="7040"/>
        <v>0</v>
      </c>
      <c r="KN107" s="450">
        <f t="shared" si="7040"/>
        <v>0</v>
      </c>
      <c r="KO107" s="451">
        <f t="shared" si="7040"/>
        <v>0</v>
      </c>
      <c r="KQ107" s="457">
        <f t="shared" ref="KQ107:LD107" si="7041">SUM(KQ108:KQ111)</f>
        <v>0</v>
      </c>
      <c r="KR107" s="450">
        <f t="shared" si="7041"/>
        <v>0</v>
      </c>
      <c r="KS107" s="450">
        <f t="shared" si="7041"/>
        <v>0</v>
      </c>
      <c r="KT107" s="450">
        <f t="shared" si="7041"/>
        <v>0</v>
      </c>
      <c r="KU107" s="450">
        <f t="shared" si="7041"/>
        <v>0</v>
      </c>
      <c r="KV107" s="450">
        <f t="shared" si="7041"/>
        <v>0</v>
      </c>
      <c r="KW107" s="450">
        <f t="shared" si="7041"/>
        <v>0</v>
      </c>
      <c r="KX107" s="450">
        <f t="shared" si="7041"/>
        <v>0</v>
      </c>
      <c r="KY107" s="450">
        <f t="shared" si="7041"/>
        <v>0</v>
      </c>
      <c r="KZ107" s="450">
        <f t="shared" si="7041"/>
        <v>0</v>
      </c>
      <c r="LA107" s="450">
        <f t="shared" si="7041"/>
        <v>0</v>
      </c>
      <c r="LB107" s="450">
        <f t="shared" si="7041"/>
        <v>0</v>
      </c>
      <c r="LC107" s="450">
        <f t="shared" si="7041"/>
        <v>0</v>
      </c>
      <c r="LD107" s="451">
        <f t="shared" si="7041"/>
        <v>0</v>
      </c>
      <c r="LF107" s="457">
        <f t="shared" ref="LF107:LS107" si="7042">SUM(LF108:LF111)</f>
        <v>0</v>
      </c>
      <c r="LG107" s="450">
        <f t="shared" si="7042"/>
        <v>0</v>
      </c>
      <c r="LH107" s="450">
        <f t="shared" si="7042"/>
        <v>0</v>
      </c>
      <c r="LI107" s="450">
        <f t="shared" si="7042"/>
        <v>0</v>
      </c>
      <c r="LJ107" s="450">
        <f t="shared" si="7042"/>
        <v>0</v>
      </c>
      <c r="LK107" s="450">
        <f t="shared" si="7042"/>
        <v>0</v>
      </c>
      <c r="LL107" s="450">
        <f t="shared" si="7042"/>
        <v>0</v>
      </c>
      <c r="LM107" s="450">
        <f t="shared" si="7042"/>
        <v>0</v>
      </c>
      <c r="LN107" s="450">
        <f t="shared" si="7042"/>
        <v>0</v>
      </c>
      <c r="LO107" s="450">
        <f t="shared" si="7042"/>
        <v>0</v>
      </c>
      <c r="LP107" s="450">
        <f t="shared" si="7042"/>
        <v>0</v>
      </c>
      <c r="LQ107" s="450">
        <f t="shared" si="7042"/>
        <v>0</v>
      </c>
      <c r="LR107" s="450">
        <f t="shared" si="7042"/>
        <v>0</v>
      </c>
      <c r="LS107" s="451">
        <f t="shared" si="7042"/>
        <v>0</v>
      </c>
      <c r="LU107" s="457">
        <f t="shared" ref="LU107:MH107" si="7043">SUM(LU108:LU111)</f>
        <v>0</v>
      </c>
      <c r="LV107" s="450">
        <f t="shared" si="7043"/>
        <v>0</v>
      </c>
      <c r="LW107" s="450">
        <f t="shared" si="7043"/>
        <v>0</v>
      </c>
      <c r="LX107" s="450">
        <f t="shared" si="7043"/>
        <v>0</v>
      </c>
      <c r="LY107" s="450">
        <f t="shared" si="7043"/>
        <v>0</v>
      </c>
      <c r="LZ107" s="450">
        <f t="shared" si="7043"/>
        <v>0</v>
      </c>
      <c r="MA107" s="450">
        <f t="shared" si="7043"/>
        <v>0</v>
      </c>
      <c r="MB107" s="450">
        <f t="shared" si="7043"/>
        <v>0</v>
      </c>
      <c r="MC107" s="450">
        <f t="shared" si="7043"/>
        <v>0</v>
      </c>
      <c r="MD107" s="450">
        <f t="shared" si="7043"/>
        <v>0</v>
      </c>
      <c r="ME107" s="450">
        <f t="shared" si="7043"/>
        <v>0</v>
      </c>
      <c r="MF107" s="450">
        <f t="shared" si="7043"/>
        <v>0</v>
      </c>
      <c r="MG107" s="450">
        <f t="shared" si="7043"/>
        <v>0</v>
      </c>
      <c r="MH107" s="451">
        <f t="shared" si="7043"/>
        <v>0</v>
      </c>
      <c r="MJ107" s="457">
        <f t="shared" ref="MJ107:MW107" si="7044">SUM(MJ108:MJ111)</f>
        <v>0</v>
      </c>
      <c r="MK107" s="450">
        <f t="shared" si="7044"/>
        <v>0</v>
      </c>
      <c r="ML107" s="450">
        <f t="shared" si="7044"/>
        <v>0</v>
      </c>
      <c r="MM107" s="450">
        <f t="shared" si="7044"/>
        <v>0</v>
      </c>
      <c r="MN107" s="450">
        <f t="shared" si="7044"/>
        <v>0</v>
      </c>
      <c r="MO107" s="450">
        <f t="shared" si="7044"/>
        <v>0</v>
      </c>
      <c r="MP107" s="450">
        <f t="shared" si="7044"/>
        <v>0</v>
      </c>
      <c r="MQ107" s="450">
        <f t="shared" si="7044"/>
        <v>0</v>
      </c>
      <c r="MR107" s="450">
        <f t="shared" si="7044"/>
        <v>0</v>
      </c>
      <c r="MS107" s="450">
        <f t="shared" si="7044"/>
        <v>0</v>
      </c>
      <c r="MT107" s="450">
        <f t="shared" si="7044"/>
        <v>0</v>
      </c>
      <c r="MU107" s="450">
        <f t="shared" si="7044"/>
        <v>0</v>
      </c>
      <c r="MV107" s="450">
        <f t="shared" si="7044"/>
        <v>0</v>
      </c>
      <c r="MW107" s="451">
        <f t="shared" si="7044"/>
        <v>0</v>
      </c>
      <c r="MY107" s="457">
        <f t="shared" ref="MY107:NL107" si="7045">SUM(MY108:MY111)</f>
        <v>0</v>
      </c>
      <c r="MZ107" s="450">
        <f t="shared" si="7045"/>
        <v>0</v>
      </c>
      <c r="NA107" s="450">
        <f t="shared" si="7045"/>
        <v>0</v>
      </c>
      <c r="NB107" s="450">
        <f t="shared" si="7045"/>
        <v>0</v>
      </c>
      <c r="NC107" s="450">
        <f t="shared" si="7045"/>
        <v>0</v>
      </c>
      <c r="ND107" s="450">
        <f t="shared" si="7045"/>
        <v>0</v>
      </c>
      <c r="NE107" s="450">
        <f t="shared" si="7045"/>
        <v>0</v>
      </c>
      <c r="NF107" s="450">
        <f t="shared" si="7045"/>
        <v>0</v>
      </c>
      <c r="NG107" s="450">
        <f t="shared" si="7045"/>
        <v>0</v>
      </c>
      <c r="NH107" s="450">
        <f t="shared" si="7045"/>
        <v>0</v>
      </c>
      <c r="NI107" s="450">
        <f t="shared" si="7045"/>
        <v>0</v>
      </c>
      <c r="NJ107" s="450">
        <f t="shared" si="7045"/>
        <v>0</v>
      </c>
      <c r="NK107" s="450">
        <f t="shared" si="7045"/>
        <v>0</v>
      </c>
      <c r="NL107" s="451">
        <f t="shared" si="7045"/>
        <v>0</v>
      </c>
      <c r="NN107" s="457">
        <f t="shared" ref="NN107:OA107" si="7046">SUM(NN108:NN111)</f>
        <v>0</v>
      </c>
      <c r="NO107" s="450">
        <f t="shared" si="7046"/>
        <v>0</v>
      </c>
      <c r="NP107" s="450">
        <f t="shared" si="7046"/>
        <v>0</v>
      </c>
      <c r="NQ107" s="450">
        <f t="shared" si="7046"/>
        <v>0</v>
      </c>
      <c r="NR107" s="450">
        <f t="shared" si="7046"/>
        <v>0</v>
      </c>
      <c r="NS107" s="450">
        <f t="shared" si="7046"/>
        <v>0</v>
      </c>
      <c r="NT107" s="450">
        <f t="shared" si="7046"/>
        <v>0</v>
      </c>
      <c r="NU107" s="450">
        <f t="shared" si="7046"/>
        <v>0</v>
      </c>
      <c r="NV107" s="450">
        <f t="shared" si="7046"/>
        <v>0</v>
      </c>
      <c r="NW107" s="450">
        <f t="shared" si="7046"/>
        <v>0</v>
      </c>
      <c r="NX107" s="450">
        <f t="shared" si="7046"/>
        <v>0</v>
      </c>
      <c r="NY107" s="450">
        <f t="shared" si="7046"/>
        <v>0</v>
      </c>
      <c r="NZ107" s="450">
        <f t="shared" si="7046"/>
        <v>0</v>
      </c>
      <c r="OA107" s="451">
        <f t="shared" si="7046"/>
        <v>0</v>
      </c>
      <c r="OC107" s="457">
        <f t="shared" ref="OC107:OP107" si="7047">SUM(OC108:OC111)</f>
        <v>0</v>
      </c>
      <c r="OD107" s="450">
        <f t="shared" si="7047"/>
        <v>0</v>
      </c>
      <c r="OE107" s="450">
        <f t="shared" si="7047"/>
        <v>0</v>
      </c>
      <c r="OF107" s="450">
        <f t="shared" si="7047"/>
        <v>0</v>
      </c>
      <c r="OG107" s="450">
        <f t="shared" si="7047"/>
        <v>0</v>
      </c>
      <c r="OH107" s="450">
        <f t="shared" si="7047"/>
        <v>0</v>
      </c>
      <c r="OI107" s="450">
        <f t="shared" si="7047"/>
        <v>0</v>
      </c>
      <c r="OJ107" s="450">
        <f t="shared" si="7047"/>
        <v>0</v>
      </c>
      <c r="OK107" s="450">
        <f t="shared" si="7047"/>
        <v>0</v>
      </c>
      <c r="OL107" s="450">
        <f t="shared" si="7047"/>
        <v>0</v>
      </c>
      <c r="OM107" s="450">
        <f t="shared" si="7047"/>
        <v>0</v>
      </c>
      <c r="ON107" s="450">
        <f t="shared" si="7047"/>
        <v>0</v>
      </c>
      <c r="OO107" s="450">
        <f t="shared" si="7047"/>
        <v>0</v>
      </c>
      <c r="OP107" s="451">
        <f t="shared" si="7047"/>
        <v>0</v>
      </c>
      <c r="OR107" s="457">
        <f t="shared" ref="OR107:PE107" si="7048">SUM(OR108:OR111)</f>
        <v>0</v>
      </c>
      <c r="OS107" s="450">
        <f t="shared" si="7048"/>
        <v>0</v>
      </c>
      <c r="OT107" s="450">
        <f t="shared" si="7048"/>
        <v>0</v>
      </c>
      <c r="OU107" s="450">
        <f t="shared" si="7048"/>
        <v>0</v>
      </c>
      <c r="OV107" s="450">
        <f t="shared" si="7048"/>
        <v>0</v>
      </c>
      <c r="OW107" s="450">
        <f t="shared" si="7048"/>
        <v>0</v>
      </c>
      <c r="OX107" s="450">
        <f t="shared" si="7048"/>
        <v>0</v>
      </c>
      <c r="OY107" s="450">
        <f t="shared" si="7048"/>
        <v>0</v>
      </c>
      <c r="OZ107" s="450">
        <f t="shared" si="7048"/>
        <v>0</v>
      </c>
      <c r="PA107" s="450">
        <f t="shared" si="7048"/>
        <v>0</v>
      </c>
      <c r="PB107" s="450">
        <f t="shared" si="7048"/>
        <v>0</v>
      </c>
      <c r="PC107" s="450">
        <f t="shared" si="7048"/>
        <v>0</v>
      </c>
      <c r="PD107" s="450">
        <f t="shared" si="7048"/>
        <v>0</v>
      </c>
      <c r="PE107" s="451">
        <f t="shared" si="7048"/>
        <v>0</v>
      </c>
      <c r="PG107" s="457">
        <f t="shared" ref="PG107:PT107" si="7049">SUM(PG108:PG111)</f>
        <v>0</v>
      </c>
      <c r="PH107" s="450">
        <f t="shared" si="7049"/>
        <v>0</v>
      </c>
      <c r="PI107" s="450">
        <f t="shared" si="7049"/>
        <v>0</v>
      </c>
      <c r="PJ107" s="450">
        <f t="shared" si="7049"/>
        <v>0</v>
      </c>
      <c r="PK107" s="450">
        <f t="shared" si="7049"/>
        <v>0</v>
      </c>
      <c r="PL107" s="450">
        <f t="shared" si="7049"/>
        <v>0</v>
      </c>
      <c r="PM107" s="450">
        <f t="shared" si="7049"/>
        <v>0</v>
      </c>
      <c r="PN107" s="450">
        <f t="shared" si="7049"/>
        <v>0</v>
      </c>
      <c r="PO107" s="450">
        <f t="shared" si="7049"/>
        <v>0</v>
      </c>
      <c r="PP107" s="450">
        <f t="shared" si="7049"/>
        <v>0</v>
      </c>
      <c r="PQ107" s="450">
        <f t="shared" si="7049"/>
        <v>0</v>
      </c>
      <c r="PR107" s="450">
        <f t="shared" si="7049"/>
        <v>0</v>
      </c>
      <c r="PS107" s="450">
        <f t="shared" si="7049"/>
        <v>0</v>
      </c>
      <c r="PT107" s="451">
        <f t="shared" si="7049"/>
        <v>0</v>
      </c>
      <c r="PV107" s="457">
        <f t="shared" ref="PV107:QI107" si="7050">SUM(PV108:PV111)</f>
        <v>0</v>
      </c>
      <c r="PW107" s="450">
        <f t="shared" si="7050"/>
        <v>0</v>
      </c>
      <c r="PX107" s="450">
        <f t="shared" si="7050"/>
        <v>0</v>
      </c>
      <c r="PY107" s="450">
        <f t="shared" si="7050"/>
        <v>0</v>
      </c>
      <c r="PZ107" s="450">
        <f t="shared" si="7050"/>
        <v>0</v>
      </c>
      <c r="QA107" s="450">
        <f t="shared" si="7050"/>
        <v>0</v>
      </c>
      <c r="QB107" s="450">
        <f t="shared" si="7050"/>
        <v>0</v>
      </c>
      <c r="QC107" s="450">
        <f t="shared" si="7050"/>
        <v>0</v>
      </c>
      <c r="QD107" s="450">
        <f t="shared" si="7050"/>
        <v>0</v>
      </c>
      <c r="QE107" s="450">
        <f t="shared" si="7050"/>
        <v>0</v>
      </c>
      <c r="QF107" s="450">
        <f t="shared" si="7050"/>
        <v>0</v>
      </c>
      <c r="QG107" s="450">
        <f t="shared" si="7050"/>
        <v>0</v>
      </c>
      <c r="QH107" s="450">
        <f t="shared" si="7050"/>
        <v>0</v>
      </c>
      <c r="QI107" s="451">
        <f t="shared" si="7050"/>
        <v>0</v>
      </c>
      <c r="QK107" s="457">
        <f t="shared" ref="QK107:QX107" si="7051">SUM(QK108:QK111)</f>
        <v>0</v>
      </c>
      <c r="QL107" s="450">
        <f t="shared" si="7051"/>
        <v>0</v>
      </c>
      <c r="QM107" s="450">
        <f t="shared" si="7051"/>
        <v>0</v>
      </c>
      <c r="QN107" s="450">
        <f t="shared" si="7051"/>
        <v>0</v>
      </c>
      <c r="QO107" s="450">
        <f t="shared" si="7051"/>
        <v>0</v>
      </c>
      <c r="QP107" s="450">
        <f t="shared" si="7051"/>
        <v>0</v>
      </c>
      <c r="QQ107" s="450">
        <f t="shared" si="7051"/>
        <v>0</v>
      </c>
      <c r="QR107" s="450">
        <f t="shared" si="7051"/>
        <v>0</v>
      </c>
      <c r="QS107" s="450">
        <f t="shared" si="7051"/>
        <v>0</v>
      </c>
      <c r="QT107" s="450">
        <f t="shared" si="7051"/>
        <v>0</v>
      </c>
      <c r="QU107" s="450">
        <f t="shared" si="7051"/>
        <v>0</v>
      </c>
      <c r="QV107" s="450">
        <f t="shared" si="7051"/>
        <v>0</v>
      </c>
      <c r="QW107" s="450">
        <f t="shared" si="7051"/>
        <v>0</v>
      </c>
      <c r="QX107" s="451">
        <f t="shared" si="7051"/>
        <v>0</v>
      </c>
      <c r="QZ107" s="457">
        <f t="shared" ref="QZ107:RM107" si="7052">SUM(QZ108:QZ111)</f>
        <v>0</v>
      </c>
      <c r="RA107" s="450">
        <f t="shared" si="7052"/>
        <v>0</v>
      </c>
      <c r="RB107" s="450">
        <f t="shared" si="7052"/>
        <v>0</v>
      </c>
      <c r="RC107" s="450">
        <f t="shared" si="7052"/>
        <v>0</v>
      </c>
      <c r="RD107" s="450">
        <f t="shared" si="7052"/>
        <v>0</v>
      </c>
      <c r="RE107" s="450">
        <f t="shared" si="7052"/>
        <v>0</v>
      </c>
      <c r="RF107" s="450">
        <f t="shared" si="7052"/>
        <v>0</v>
      </c>
      <c r="RG107" s="450">
        <f t="shared" si="7052"/>
        <v>0</v>
      </c>
      <c r="RH107" s="450">
        <f t="shared" si="7052"/>
        <v>0</v>
      </c>
      <c r="RI107" s="450">
        <f t="shared" si="7052"/>
        <v>0</v>
      </c>
      <c r="RJ107" s="450">
        <f t="shared" si="7052"/>
        <v>0</v>
      </c>
      <c r="RK107" s="450">
        <f t="shared" si="7052"/>
        <v>0</v>
      </c>
      <c r="RL107" s="450">
        <f t="shared" si="7052"/>
        <v>0</v>
      </c>
      <c r="RM107" s="451">
        <f t="shared" si="7052"/>
        <v>0</v>
      </c>
      <c r="RO107" s="457">
        <f t="shared" ref="RO107:SB107" si="7053">SUM(RO108:RO111)</f>
        <v>0</v>
      </c>
      <c r="RP107" s="450">
        <f t="shared" si="7053"/>
        <v>0</v>
      </c>
      <c r="RQ107" s="450">
        <f t="shared" si="7053"/>
        <v>0</v>
      </c>
      <c r="RR107" s="450">
        <f t="shared" si="7053"/>
        <v>0</v>
      </c>
      <c r="RS107" s="450">
        <f t="shared" si="7053"/>
        <v>0</v>
      </c>
      <c r="RT107" s="450">
        <f t="shared" si="7053"/>
        <v>0</v>
      </c>
      <c r="RU107" s="450">
        <f t="shared" si="7053"/>
        <v>0</v>
      </c>
      <c r="RV107" s="450">
        <f t="shared" si="7053"/>
        <v>0</v>
      </c>
      <c r="RW107" s="450">
        <f t="shared" si="7053"/>
        <v>0</v>
      </c>
      <c r="RX107" s="450">
        <f t="shared" si="7053"/>
        <v>0</v>
      </c>
      <c r="RY107" s="450">
        <f t="shared" si="7053"/>
        <v>0</v>
      </c>
      <c r="RZ107" s="450">
        <f t="shared" si="7053"/>
        <v>0</v>
      </c>
      <c r="SA107" s="450">
        <f t="shared" si="7053"/>
        <v>0</v>
      </c>
      <c r="SB107" s="451">
        <f t="shared" si="7053"/>
        <v>0</v>
      </c>
      <c r="SD107" s="457">
        <f t="shared" ref="SD107:SQ107" si="7054">SUM(SD108:SD111)</f>
        <v>0</v>
      </c>
      <c r="SE107" s="450">
        <f t="shared" si="7054"/>
        <v>0</v>
      </c>
      <c r="SF107" s="450">
        <f t="shared" si="7054"/>
        <v>0</v>
      </c>
      <c r="SG107" s="450">
        <f t="shared" si="7054"/>
        <v>0</v>
      </c>
      <c r="SH107" s="450">
        <f t="shared" si="7054"/>
        <v>0</v>
      </c>
      <c r="SI107" s="450">
        <f t="shared" si="7054"/>
        <v>0</v>
      </c>
      <c r="SJ107" s="450">
        <f t="shared" si="7054"/>
        <v>0</v>
      </c>
      <c r="SK107" s="450">
        <f t="shared" si="7054"/>
        <v>0</v>
      </c>
      <c r="SL107" s="450">
        <f t="shared" si="7054"/>
        <v>0</v>
      </c>
      <c r="SM107" s="450">
        <f t="shared" si="7054"/>
        <v>0</v>
      </c>
      <c r="SN107" s="450">
        <f t="shared" si="7054"/>
        <v>0</v>
      </c>
      <c r="SO107" s="450">
        <f t="shared" si="7054"/>
        <v>0</v>
      </c>
      <c r="SP107" s="450">
        <f t="shared" si="7054"/>
        <v>0</v>
      </c>
      <c r="SQ107" s="451">
        <f t="shared" si="7054"/>
        <v>0</v>
      </c>
      <c r="SS107" s="457">
        <f t="shared" ref="SS107:TF107" si="7055">SUM(SS108:SS111)</f>
        <v>0</v>
      </c>
      <c r="ST107" s="450">
        <f t="shared" si="7055"/>
        <v>0</v>
      </c>
      <c r="SU107" s="450">
        <f t="shared" si="7055"/>
        <v>0</v>
      </c>
      <c r="SV107" s="450">
        <f t="shared" si="7055"/>
        <v>0</v>
      </c>
      <c r="SW107" s="450">
        <f t="shared" si="7055"/>
        <v>0</v>
      </c>
      <c r="SX107" s="450">
        <f t="shared" si="7055"/>
        <v>0</v>
      </c>
      <c r="SY107" s="450">
        <f t="shared" si="7055"/>
        <v>0</v>
      </c>
      <c r="SZ107" s="450">
        <f t="shared" si="7055"/>
        <v>0</v>
      </c>
      <c r="TA107" s="450">
        <f t="shared" si="7055"/>
        <v>0</v>
      </c>
      <c r="TB107" s="450">
        <f t="shared" si="7055"/>
        <v>0</v>
      </c>
      <c r="TC107" s="450">
        <f t="shared" si="7055"/>
        <v>0</v>
      </c>
      <c r="TD107" s="450">
        <f t="shared" si="7055"/>
        <v>0</v>
      </c>
      <c r="TE107" s="450">
        <f t="shared" si="7055"/>
        <v>0</v>
      </c>
      <c r="TF107" s="451">
        <f t="shared" si="7055"/>
        <v>0</v>
      </c>
      <c r="TH107" s="457">
        <f t="shared" ref="TH107:TU107" si="7056">SUM(TH108:TH111)</f>
        <v>0</v>
      </c>
      <c r="TI107" s="450">
        <f t="shared" si="7056"/>
        <v>0</v>
      </c>
      <c r="TJ107" s="450">
        <f t="shared" si="7056"/>
        <v>0</v>
      </c>
      <c r="TK107" s="450">
        <f t="shared" si="7056"/>
        <v>0</v>
      </c>
      <c r="TL107" s="450">
        <f t="shared" si="7056"/>
        <v>0</v>
      </c>
      <c r="TM107" s="450">
        <f t="shared" si="7056"/>
        <v>0</v>
      </c>
      <c r="TN107" s="450">
        <f t="shared" si="7056"/>
        <v>0</v>
      </c>
      <c r="TO107" s="450">
        <f t="shared" si="7056"/>
        <v>0</v>
      </c>
      <c r="TP107" s="450">
        <f t="shared" si="7056"/>
        <v>0</v>
      </c>
      <c r="TQ107" s="450">
        <f t="shared" si="7056"/>
        <v>0</v>
      </c>
      <c r="TR107" s="450">
        <f t="shared" si="7056"/>
        <v>0</v>
      </c>
      <c r="TS107" s="450">
        <f t="shared" si="7056"/>
        <v>0</v>
      </c>
      <c r="TT107" s="450">
        <f t="shared" si="7056"/>
        <v>0</v>
      </c>
      <c r="TU107" s="451">
        <f t="shared" si="7056"/>
        <v>0</v>
      </c>
      <c r="TW107" s="457">
        <f t="shared" ref="TW107:UJ107" si="7057">SUM(TW108:TW111)</f>
        <v>0</v>
      </c>
      <c r="TX107" s="450">
        <f t="shared" si="7057"/>
        <v>0</v>
      </c>
      <c r="TY107" s="450">
        <f t="shared" si="7057"/>
        <v>0</v>
      </c>
      <c r="TZ107" s="450">
        <f t="shared" si="7057"/>
        <v>0</v>
      </c>
      <c r="UA107" s="450">
        <f t="shared" si="7057"/>
        <v>0</v>
      </c>
      <c r="UB107" s="450">
        <f t="shared" si="7057"/>
        <v>0</v>
      </c>
      <c r="UC107" s="450">
        <f t="shared" si="7057"/>
        <v>0</v>
      </c>
      <c r="UD107" s="450">
        <f t="shared" si="7057"/>
        <v>0</v>
      </c>
      <c r="UE107" s="450">
        <f t="shared" si="7057"/>
        <v>0</v>
      </c>
      <c r="UF107" s="450">
        <f t="shared" si="7057"/>
        <v>0</v>
      </c>
      <c r="UG107" s="450">
        <f t="shared" si="7057"/>
        <v>0</v>
      </c>
      <c r="UH107" s="450">
        <f t="shared" si="7057"/>
        <v>0</v>
      </c>
      <c r="UI107" s="450">
        <f t="shared" si="7057"/>
        <v>0</v>
      </c>
      <c r="UJ107" s="451">
        <f t="shared" si="7057"/>
        <v>0</v>
      </c>
      <c r="UL107" s="457">
        <f t="shared" ref="UL107:UY107" si="7058">SUM(UL108:UL111)</f>
        <v>0</v>
      </c>
      <c r="UM107" s="450">
        <f t="shared" si="7058"/>
        <v>0</v>
      </c>
      <c r="UN107" s="450">
        <f t="shared" si="7058"/>
        <v>0</v>
      </c>
      <c r="UO107" s="450">
        <f t="shared" si="7058"/>
        <v>0</v>
      </c>
      <c r="UP107" s="450">
        <f t="shared" si="7058"/>
        <v>0</v>
      </c>
      <c r="UQ107" s="450">
        <f t="shared" si="7058"/>
        <v>0</v>
      </c>
      <c r="UR107" s="450">
        <f t="shared" si="7058"/>
        <v>0</v>
      </c>
      <c r="US107" s="450">
        <f t="shared" si="7058"/>
        <v>0</v>
      </c>
      <c r="UT107" s="450">
        <f t="shared" si="7058"/>
        <v>0</v>
      </c>
      <c r="UU107" s="450">
        <f t="shared" si="7058"/>
        <v>0</v>
      </c>
      <c r="UV107" s="450">
        <f t="shared" si="7058"/>
        <v>0</v>
      </c>
      <c r="UW107" s="450">
        <f t="shared" si="7058"/>
        <v>0</v>
      </c>
      <c r="UX107" s="450">
        <f t="shared" si="7058"/>
        <v>0</v>
      </c>
      <c r="UY107" s="451">
        <f t="shared" si="7058"/>
        <v>0</v>
      </c>
      <c r="VA107" s="457">
        <f t="shared" ref="VA107:VN107" si="7059">SUM(VA108:VA111)</f>
        <v>0</v>
      </c>
      <c r="VB107" s="450">
        <f t="shared" si="7059"/>
        <v>0</v>
      </c>
      <c r="VC107" s="450">
        <f t="shared" si="7059"/>
        <v>0</v>
      </c>
      <c r="VD107" s="450">
        <f t="shared" si="7059"/>
        <v>0</v>
      </c>
      <c r="VE107" s="450">
        <f t="shared" si="7059"/>
        <v>0</v>
      </c>
      <c r="VF107" s="450">
        <f t="shared" si="7059"/>
        <v>0</v>
      </c>
      <c r="VG107" s="450">
        <f t="shared" si="7059"/>
        <v>0</v>
      </c>
      <c r="VH107" s="450">
        <f t="shared" si="7059"/>
        <v>0</v>
      </c>
      <c r="VI107" s="450">
        <f t="shared" si="7059"/>
        <v>0</v>
      </c>
      <c r="VJ107" s="450">
        <f t="shared" si="7059"/>
        <v>0</v>
      </c>
      <c r="VK107" s="450">
        <f t="shared" si="7059"/>
        <v>0</v>
      </c>
      <c r="VL107" s="450">
        <f t="shared" si="7059"/>
        <v>0</v>
      </c>
      <c r="VM107" s="450">
        <f t="shared" si="7059"/>
        <v>0</v>
      </c>
      <c r="VN107" s="451">
        <f t="shared" si="7059"/>
        <v>0</v>
      </c>
      <c r="VP107" s="457">
        <f t="shared" ref="VP107:WC107" si="7060">SUM(VP108:VP111)</f>
        <v>0</v>
      </c>
      <c r="VQ107" s="450">
        <f t="shared" si="7060"/>
        <v>0</v>
      </c>
      <c r="VR107" s="450">
        <f t="shared" si="7060"/>
        <v>0</v>
      </c>
      <c r="VS107" s="450">
        <f t="shared" si="7060"/>
        <v>0</v>
      </c>
      <c r="VT107" s="450">
        <f t="shared" si="7060"/>
        <v>0</v>
      </c>
      <c r="VU107" s="450">
        <f t="shared" si="7060"/>
        <v>0</v>
      </c>
      <c r="VV107" s="450">
        <f t="shared" si="7060"/>
        <v>0</v>
      </c>
      <c r="VW107" s="450">
        <f t="shared" si="7060"/>
        <v>0</v>
      </c>
      <c r="VX107" s="450">
        <f t="shared" si="7060"/>
        <v>0</v>
      </c>
      <c r="VY107" s="450">
        <f t="shared" si="7060"/>
        <v>0</v>
      </c>
      <c r="VZ107" s="450">
        <f t="shared" si="7060"/>
        <v>0</v>
      </c>
      <c r="WA107" s="450">
        <f t="shared" si="7060"/>
        <v>0</v>
      </c>
      <c r="WB107" s="450">
        <f t="shared" si="7060"/>
        <v>0</v>
      </c>
      <c r="WC107" s="451">
        <f t="shared" si="7060"/>
        <v>0</v>
      </c>
      <c r="WE107" s="457">
        <f t="shared" ref="WE107:WR107" si="7061">SUM(WE108:WE111)</f>
        <v>0</v>
      </c>
      <c r="WF107" s="450">
        <f t="shared" si="7061"/>
        <v>0</v>
      </c>
      <c r="WG107" s="450">
        <f t="shared" si="7061"/>
        <v>0</v>
      </c>
      <c r="WH107" s="450">
        <f t="shared" si="7061"/>
        <v>0</v>
      </c>
      <c r="WI107" s="450">
        <f t="shared" si="7061"/>
        <v>0</v>
      </c>
      <c r="WJ107" s="450">
        <f t="shared" si="7061"/>
        <v>0</v>
      </c>
      <c r="WK107" s="450">
        <f t="shared" si="7061"/>
        <v>0</v>
      </c>
      <c r="WL107" s="450">
        <f t="shared" si="7061"/>
        <v>0</v>
      </c>
      <c r="WM107" s="450">
        <f t="shared" si="7061"/>
        <v>0</v>
      </c>
      <c r="WN107" s="450">
        <f t="shared" si="7061"/>
        <v>0</v>
      </c>
      <c r="WO107" s="450">
        <f t="shared" si="7061"/>
        <v>0</v>
      </c>
      <c r="WP107" s="450">
        <f t="shared" si="7061"/>
        <v>0</v>
      </c>
      <c r="WQ107" s="450">
        <f t="shared" si="7061"/>
        <v>0</v>
      </c>
      <c r="WR107" s="451">
        <f t="shared" si="7061"/>
        <v>0</v>
      </c>
      <c r="WT107" s="457">
        <f t="shared" ref="WT107:XG107" si="7062">SUM(WT108:WT111)</f>
        <v>0</v>
      </c>
      <c r="WU107" s="450">
        <f t="shared" si="7062"/>
        <v>0</v>
      </c>
      <c r="WV107" s="450">
        <f t="shared" si="7062"/>
        <v>0</v>
      </c>
      <c r="WW107" s="450">
        <f t="shared" si="7062"/>
        <v>0</v>
      </c>
      <c r="WX107" s="450">
        <f t="shared" si="7062"/>
        <v>0</v>
      </c>
      <c r="WY107" s="450">
        <f t="shared" si="7062"/>
        <v>0</v>
      </c>
      <c r="WZ107" s="450">
        <f t="shared" si="7062"/>
        <v>0</v>
      </c>
      <c r="XA107" s="450">
        <f t="shared" si="7062"/>
        <v>0</v>
      </c>
      <c r="XB107" s="450">
        <f t="shared" si="7062"/>
        <v>0</v>
      </c>
      <c r="XC107" s="450">
        <f t="shared" si="7062"/>
        <v>0</v>
      </c>
      <c r="XD107" s="450">
        <f t="shared" si="7062"/>
        <v>0</v>
      </c>
      <c r="XE107" s="450">
        <f t="shared" si="7062"/>
        <v>0</v>
      </c>
      <c r="XF107" s="450">
        <f t="shared" si="7062"/>
        <v>0</v>
      </c>
      <c r="XG107" s="451">
        <f t="shared" si="7062"/>
        <v>0</v>
      </c>
      <c r="XI107" s="457">
        <f t="shared" ref="XI107:XV107" si="7063">SUM(XI108:XI111)</f>
        <v>0</v>
      </c>
      <c r="XJ107" s="450">
        <f t="shared" si="7063"/>
        <v>0</v>
      </c>
      <c r="XK107" s="450">
        <f t="shared" si="7063"/>
        <v>0</v>
      </c>
      <c r="XL107" s="450">
        <f t="shared" si="7063"/>
        <v>0</v>
      </c>
      <c r="XM107" s="450">
        <f t="shared" si="7063"/>
        <v>0</v>
      </c>
      <c r="XN107" s="450">
        <f t="shared" si="7063"/>
        <v>0</v>
      </c>
      <c r="XO107" s="450">
        <f t="shared" si="7063"/>
        <v>0</v>
      </c>
      <c r="XP107" s="450">
        <f t="shared" si="7063"/>
        <v>0</v>
      </c>
      <c r="XQ107" s="450">
        <f t="shared" si="7063"/>
        <v>0</v>
      </c>
      <c r="XR107" s="450">
        <f t="shared" si="7063"/>
        <v>0</v>
      </c>
      <c r="XS107" s="450">
        <f t="shared" si="7063"/>
        <v>0</v>
      </c>
      <c r="XT107" s="450">
        <f t="shared" si="7063"/>
        <v>0</v>
      </c>
      <c r="XU107" s="450">
        <f t="shared" si="7063"/>
        <v>0</v>
      </c>
      <c r="XV107" s="451">
        <f t="shared" si="7063"/>
        <v>0</v>
      </c>
      <c r="XX107" s="457">
        <f t="shared" ref="XX107:YK107" si="7064">SUM(XX108:XX111)</f>
        <v>0</v>
      </c>
      <c r="XY107" s="450">
        <f t="shared" si="7064"/>
        <v>0</v>
      </c>
      <c r="XZ107" s="450">
        <f t="shared" si="7064"/>
        <v>0</v>
      </c>
      <c r="YA107" s="450">
        <f t="shared" si="7064"/>
        <v>0</v>
      </c>
      <c r="YB107" s="450">
        <f t="shared" si="7064"/>
        <v>0</v>
      </c>
      <c r="YC107" s="450">
        <f t="shared" si="7064"/>
        <v>0</v>
      </c>
      <c r="YD107" s="450">
        <f t="shared" si="7064"/>
        <v>0</v>
      </c>
      <c r="YE107" s="450">
        <f t="shared" si="7064"/>
        <v>0</v>
      </c>
      <c r="YF107" s="450">
        <f t="shared" si="7064"/>
        <v>0</v>
      </c>
      <c r="YG107" s="450">
        <f t="shared" si="7064"/>
        <v>0</v>
      </c>
      <c r="YH107" s="450">
        <f t="shared" si="7064"/>
        <v>0</v>
      </c>
      <c r="YI107" s="450">
        <f t="shared" si="7064"/>
        <v>0</v>
      </c>
      <c r="YJ107" s="450">
        <f t="shared" si="7064"/>
        <v>0</v>
      </c>
      <c r="YK107" s="451">
        <f t="shared" si="7064"/>
        <v>0</v>
      </c>
      <c r="YM107" s="457">
        <f t="shared" ref="YM107:YZ107" si="7065">SUM(YM108:YM111)</f>
        <v>0</v>
      </c>
      <c r="YN107" s="450">
        <f t="shared" si="7065"/>
        <v>0</v>
      </c>
      <c r="YO107" s="450">
        <f t="shared" si="7065"/>
        <v>0</v>
      </c>
      <c r="YP107" s="450">
        <f t="shared" si="7065"/>
        <v>0</v>
      </c>
      <c r="YQ107" s="450">
        <f t="shared" si="7065"/>
        <v>0</v>
      </c>
      <c r="YR107" s="450">
        <f t="shared" si="7065"/>
        <v>0</v>
      </c>
      <c r="YS107" s="450">
        <f t="shared" si="7065"/>
        <v>0</v>
      </c>
      <c r="YT107" s="450">
        <f t="shared" si="7065"/>
        <v>0</v>
      </c>
      <c r="YU107" s="450">
        <f t="shared" si="7065"/>
        <v>0</v>
      </c>
      <c r="YV107" s="450">
        <f t="shared" si="7065"/>
        <v>0</v>
      </c>
      <c r="YW107" s="450">
        <f t="shared" si="7065"/>
        <v>0</v>
      </c>
      <c r="YX107" s="450">
        <f t="shared" si="7065"/>
        <v>0</v>
      </c>
      <c r="YY107" s="450">
        <f t="shared" si="7065"/>
        <v>0</v>
      </c>
      <c r="YZ107" s="451">
        <f t="shared" si="7065"/>
        <v>0</v>
      </c>
      <c r="ZB107" s="457">
        <f t="shared" ref="ZB107:ZO107" si="7066">SUM(ZB108:ZB111)</f>
        <v>0</v>
      </c>
      <c r="ZC107" s="450">
        <f t="shared" si="7066"/>
        <v>0</v>
      </c>
      <c r="ZD107" s="450">
        <f t="shared" si="7066"/>
        <v>0</v>
      </c>
      <c r="ZE107" s="450">
        <f t="shared" si="7066"/>
        <v>0</v>
      </c>
      <c r="ZF107" s="450">
        <f t="shared" si="7066"/>
        <v>0</v>
      </c>
      <c r="ZG107" s="450">
        <f t="shared" si="7066"/>
        <v>0</v>
      </c>
      <c r="ZH107" s="450">
        <f t="shared" si="7066"/>
        <v>0</v>
      </c>
      <c r="ZI107" s="450">
        <f t="shared" si="7066"/>
        <v>0</v>
      </c>
      <c r="ZJ107" s="450">
        <f t="shared" si="7066"/>
        <v>0</v>
      </c>
      <c r="ZK107" s="450">
        <f t="shared" si="7066"/>
        <v>0</v>
      </c>
      <c r="ZL107" s="450">
        <f t="shared" si="7066"/>
        <v>0</v>
      </c>
      <c r="ZM107" s="450">
        <f t="shared" si="7066"/>
        <v>0</v>
      </c>
      <c r="ZN107" s="450">
        <f t="shared" si="7066"/>
        <v>0</v>
      </c>
      <c r="ZO107" s="451">
        <f t="shared" si="7066"/>
        <v>0</v>
      </c>
      <c r="ZQ107" s="457">
        <f t="shared" ref="ZQ107:AAD107" si="7067">SUM(ZQ108:ZQ111)</f>
        <v>0</v>
      </c>
      <c r="ZR107" s="450">
        <f t="shared" si="7067"/>
        <v>0</v>
      </c>
      <c r="ZS107" s="450">
        <f t="shared" si="7067"/>
        <v>0</v>
      </c>
      <c r="ZT107" s="450">
        <f t="shared" si="7067"/>
        <v>0</v>
      </c>
      <c r="ZU107" s="450">
        <f t="shared" si="7067"/>
        <v>0</v>
      </c>
      <c r="ZV107" s="450">
        <f t="shared" si="7067"/>
        <v>0</v>
      </c>
      <c r="ZW107" s="450">
        <f t="shared" si="7067"/>
        <v>0</v>
      </c>
      <c r="ZX107" s="450">
        <f t="shared" si="7067"/>
        <v>0</v>
      </c>
      <c r="ZY107" s="450">
        <f t="shared" si="7067"/>
        <v>0</v>
      </c>
      <c r="ZZ107" s="450">
        <f t="shared" si="7067"/>
        <v>0</v>
      </c>
      <c r="AAA107" s="450">
        <f t="shared" si="7067"/>
        <v>0</v>
      </c>
      <c r="AAB107" s="450">
        <f t="shared" si="7067"/>
        <v>0</v>
      </c>
      <c r="AAC107" s="450">
        <f t="shared" si="7067"/>
        <v>0</v>
      </c>
      <c r="AAD107" s="451">
        <f t="shared" si="7067"/>
        <v>0</v>
      </c>
      <c r="AAF107" s="457">
        <f t="shared" ref="AAF107:AAS107" si="7068">SUM(AAF108:AAF111)</f>
        <v>0</v>
      </c>
      <c r="AAG107" s="450">
        <f t="shared" si="7068"/>
        <v>0</v>
      </c>
      <c r="AAH107" s="450">
        <f t="shared" si="7068"/>
        <v>0</v>
      </c>
      <c r="AAI107" s="450">
        <f t="shared" si="7068"/>
        <v>0</v>
      </c>
      <c r="AAJ107" s="450">
        <f t="shared" si="7068"/>
        <v>0</v>
      </c>
      <c r="AAK107" s="450">
        <f t="shared" si="7068"/>
        <v>0</v>
      </c>
      <c r="AAL107" s="450">
        <f t="shared" si="7068"/>
        <v>0</v>
      </c>
      <c r="AAM107" s="450">
        <f t="shared" si="7068"/>
        <v>0</v>
      </c>
      <c r="AAN107" s="450">
        <f t="shared" si="7068"/>
        <v>0</v>
      </c>
      <c r="AAO107" s="450">
        <f t="shared" si="7068"/>
        <v>0</v>
      </c>
      <c r="AAP107" s="450">
        <f t="shared" si="7068"/>
        <v>0</v>
      </c>
      <c r="AAQ107" s="450">
        <f t="shared" si="7068"/>
        <v>0</v>
      </c>
      <c r="AAR107" s="450">
        <f t="shared" si="7068"/>
        <v>0</v>
      </c>
      <c r="AAS107" s="451">
        <f t="shared" si="7068"/>
        <v>0</v>
      </c>
      <c r="AAU107" s="457">
        <f t="shared" ref="AAU107:ABH107" si="7069">SUM(AAU108:AAU111)</f>
        <v>0</v>
      </c>
      <c r="AAV107" s="450">
        <f t="shared" si="7069"/>
        <v>0</v>
      </c>
      <c r="AAW107" s="450">
        <f t="shared" si="7069"/>
        <v>0</v>
      </c>
      <c r="AAX107" s="450">
        <f t="shared" si="7069"/>
        <v>0</v>
      </c>
      <c r="AAY107" s="450">
        <f t="shared" si="7069"/>
        <v>0</v>
      </c>
      <c r="AAZ107" s="450">
        <f t="shared" si="7069"/>
        <v>0</v>
      </c>
      <c r="ABA107" s="450">
        <f t="shared" si="7069"/>
        <v>0</v>
      </c>
      <c r="ABB107" s="450">
        <f t="shared" si="7069"/>
        <v>0</v>
      </c>
      <c r="ABC107" s="450">
        <f t="shared" si="7069"/>
        <v>0</v>
      </c>
      <c r="ABD107" s="450">
        <f t="shared" si="7069"/>
        <v>0</v>
      </c>
      <c r="ABE107" s="450">
        <f t="shared" si="7069"/>
        <v>0</v>
      </c>
      <c r="ABF107" s="450">
        <f t="shared" si="7069"/>
        <v>0</v>
      </c>
      <c r="ABG107" s="450">
        <f t="shared" si="7069"/>
        <v>0</v>
      </c>
      <c r="ABH107" s="451">
        <f t="shared" si="7069"/>
        <v>0</v>
      </c>
      <c r="ABJ107" s="457">
        <f t="shared" ref="ABJ107:ABW107" si="7070">SUM(ABJ108:ABJ111)</f>
        <v>0</v>
      </c>
      <c r="ABK107" s="450">
        <f t="shared" si="7070"/>
        <v>0</v>
      </c>
      <c r="ABL107" s="450">
        <f t="shared" si="7070"/>
        <v>0</v>
      </c>
      <c r="ABM107" s="450">
        <f t="shared" si="7070"/>
        <v>0</v>
      </c>
      <c r="ABN107" s="450">
        <f t="shared" si="7070"/>
        <v>0</v>
      </c>
      <c r="ABO107" s="450">
        <f t="shared" si="7070"/>
        <v>0</v>
      </c>
      <c r="ABP107" s="450">
        <f t="shared" si="7070"/>
        <v>0</v>
      </c>
      <c r="ABQ107" s="450">
        <f t="shared" si="7070"/>
        <v>0</v>
      </c>
      <c r="ABR107" s="450">
        <f t="shared" si="7070"/>
        <v>0</v>
      </c>
      <c r="ABS107" s="450">
        <f t="shared" si="7070"/>
        <v>0</v>
      </c>
      <c r="ABT107" s="450">
        <f t="shared" si="7070"/>
        <v>0</v>
      </c>
      <c r="ABU107" s="450">
        <f t="shared" si="7070"/>
        <v>0</v>
      </c>
      <c r="ABV107" s="450">
        <f t="shared" si="7070"/>
        <v>0</v>
      </c>
      <c r="ABW107" s="451">
        <f t="shared" si="7070"/>
        <v>0</v>
      </c>
      <c r="ABY107" s="457">
        <f t="shared" ref="ABY107:ACL107" si="7071">SUM(ABY108:ABY111)</f>
        <v>0</v>
      </c>
      <c r="ABZ107" s="450">
        <f t="shared" si="7071"/>
        <v>0</v>
      </c>
      <c r="ACA107" s="450">
        <f t="shared" si="7071"/>
        <v>0</v>
      </c>
      <c r="ACB107" s="450">
        <f t="shared" si="7071"/>
        <v>0</v>
      </c>
      <c r="ACC107" s="450">
        <f t="shared" si="7071"/>
        <v>0</v>
      </c>
      <c r="ACD107" s="450">
        <f t="shared" si="7071"/>
        <v>0</v>
      </c>
      <c r="ACE107" s="450">
        <f t="shared" si="7071"/>
        <v>0</v>
      </c>
      <c r="ACF107" s="450">
        <f t="shared" si="7071"/>
        <v>0</v>
      </c>
      <c r="ACG107" s="450">
        <f t="shared" si="7071"/>
        <v>0</v>
      </c>
      <c r="ACH107" s="450">
        <f t="shared" si="7071"/>
        <v>0</v>
      </c>
      <c r="ACI107" s="450">
        <f t="shared" si="7071"/>
        <v>0</v>
      </c>
      <c r="ACJ107" s="450">
        <f t="shared" si="7071"/>
        <v>0</v>
      </c>
      <c r="ACK107" s="450">
        <f t="shared" si="7071"/>
        <v>0</v>
      </c>
      <c r="ACL107" s="451">
        <f t="shared" si="7071"/>
        <v>0</v>
      </c>
      <c r="ACN107" s="457">
        <f t="shared" ref="ACN107:ADA107" si="7072">SUM(ACN108:ACN111)</f>
        <v>0</v>
      </c>
      <c r="ACO107" s="450">
        <f t="shared" si="7072"/>
        <v>0</v>
      </c>
      <c r="ACP107" s="450">
        <f t="shared" si="7072"/>
        <v>0</v>
      </c>
      <c r="ACQ107" s="450">
        <f t="shared" si="7072"/>
        <v>0</v>
      </c>
      <c r="ACR107" s="450">
        <f t="shared" si="7072"/>
        <v>0</v>
      </c>
      <c r="ACS107" s="450">
        <f t="shared" si="7072"/>
        <v>0</v>
      </c>
      <c r="ACT107" s="450">
        <f t="shared" si="7072"/>
        <v>0</v>
      </c>
      <c r="ACU107" s="450">
        <f t="shared" si="7072"/>
        <v>0</v>
      </c>
      <c r="ACV107" s="450">
        <f t="shared" si="7072"/>
        <v>0</v>
      </c>
      <c r="ACW107" s="450">
        <f t="shared" si="7072"/>
        <v>0</v>
      </c>
      <c r="ACX107" s="450">
        <f t="shared" si="7072"/>
        <v>0</v>
      </c>
      <c r="ACY107" s="450">
        <f t="shared" si="7072"/>
        <v>0</v>
      </c>
      <c r="ACZ107" s="450">
        <f t="shared" si="7072"/>
        <v>0</v>
      </c>
      <c r="ADA107" s="451">
        <f t="shared" si="7072"/>
        <v>0</v>
      </c>
      <c r="ADC107" s="457">
        <f t="shared" ref="ADC107:ADP107" si="7073">SUM(ADC108:ADC111)</f>
        <v>0</v>
      </c>
      <c r="ADD107" s="450">
        <f t="shared" si="7073"/>
        <v>0</v>
      </c>
      <c r="ADE107" s="450">
        <f t="shared" si="7073"/>
        <v>0</v>
      </c>
      <c r="ADF107" s="450">
        <f t="shared" si="7073"/>
        <v>0</v>
      </c>
      <c r="ADG107" s="450">
        <f t="shared" si="7073"/>
        <v>0</v>
      </c>
      <c r="ADH107" s="450">
        <f t="shared" si="7073"/>
        <v>0</v>
      </c>
      <c r="ADI107" s="450">
        <f t="shared" si="7073"/>
        <v>0</v>
      </c>
      <c r="ADJ107" s="450">
        <f t="shared" si="7073"/>
        <v>0</v>
      </c>
      <c r="ADK107" s="450">
        <f t="shared" si="7073"/>
        <v>0</v>
      </c>
      <c r="ADL107" s="450">
        <f t="shared" si="7073"/>
        <v>0</v>
      </c>
      <c r="ADM107" s="450">
        <f t="shared" si="7073"/>
        <v>0</v>
      </c>
      <c r="ADN107" s="450">
        <f t="shared" si="7073"/>
        <v>0</v>
      </c>
      <c r="ADO107" s="450">
        <f t="shared" si="7073"/>
        <v>0</v>
      </c>
      <c r="ADP107" s="451">
        <f t="shared" si="7073"/>
        <v>0</v>
      </c>
      <c r="ADR107" s="457">
        <f t="shared" ref="ADR107:AEE107" si="7074">SUM(ADR108:ADR111)</f>
        <v>0</v>
      </c>
      <c r="ADS107" s="450">
        <f t="shared" si="7074"/>
        <v>0</v>
      </c>
      <c r="ADT107" s="450">
        <f t="shared" si="7074"/>
        <v>0</v>
      </c>
      <c r="ADU107" s="450">
        <f t="shared" si="7074"/>
        <v>0</v>
      </c>
      <c r="ADV107" s="450">
        <f t="shared" si="7074"/>
        <v>0</v>
      </c>
      <c r="ADW107" s="450">
        <f t="shared" si="7074"/>
        <v>0</v>
      </c>
      <c r="ADX107" s="450">
        <f t="shared" si="7074"/>
        <v>0</v>
      </c>
      <c r="ADY107" s="450">
        <f t="shared" si="7074"/>
        <v>0</v>
      </c>
      <c r="ADZ107" s="450">
        <f t="shared" si="7074"/>
        <v>0</v>
      </c>
      <c r="AEA107" s="450">
        <f t="shared" si="7074"/>
        <v>0</v>
      </c>
      <c r="AEB107" s="450">
        <f t="shared" si="7074"/>
        <v>0</v>
      </c>
      <c r="AEC107" s="450">
        <f t="shared" si="7074"/>
        <v>0</v>
      </c>
      <c r="AED107" s="450">
        <f t="shared" si="7074"/>
        <v>0</v>
      </c>
      <c r="AEE107" s="451">
        <f t="shared" si="7074"/>
        <v>0</v>
      </c>
      <c r="AEG107" s="457">
        <f t="shared" ref="AEG107:AET107" si="7075">SUM(AEG108:AEG111)</f>
        <v>0</v>
      </c>
      <c r="AEH107" s="450">
        <f t="shared" si="7075"/>
        <v>0</v>
      </c>
      <c r="AEI107" s="450">
        <f t="shared" si="7075"/>
        <v>0</v>
      </c>
      <c r="AEJ107" s="450">
        <f t="shared" si="7075"/>
        <v>0</v>
      </c>
      <c r="AEK107" s="450">
        <f t="shared" si="7075"/>
        <v>0</v>
      </c>
      <c r="AEL107" s="450">
        <f t="shared" si="7075"/>
        <v>0</v>
      </c>
      <c r="AEM107" s="450">
        <f t="shared" si="7075"/>
        <v>0</v>
      </c>
      <c r="AEN107" s="450">
        <f t="shared" si="7075"/>
        <v>0</v>
      </c>
      <c r="AEO107" s="450">
        <f t="shared" si="7075"/>
        <v>0</v>
      </c>
      <c r="AEP107" s="450">
        <f t="shared" si="7075"/>
        <v>0</v>
      </c>
      <c r="AEQ107" s="450">
        <f t="shared" si="7075"/>
        <v>0</v>
      </c>
      <c r="AER107" s="450">
        <f t="shared" si="7075"/>
        <v>0</v>
      </c>
      <c r="AES107" s="450">
        <f t="shared" si="7075"/>
        <v>0</v>
      </c>
      <c r="AET107" s="451">
        <f t="shared" si="7075"/>
        <v>0</v>
      </c>
      <c r="AEV107" s="457">
        <f t="shared" ref="AEV107:AFI107" si="7076">SUM(AEV108:AEV111)</f>
        <v>0</v>
      </c>
      <c r="AEW107" s="450">
        <f t="shared" si="7076"/>
        <v>0</v>
      </c>
      <c r="AEX107" s="450">
        <f t="shared" si="7076"/>
        <v>0</v>
      </c>
      <c r="AEY107" s="450">
        <f t="shared" si="7076"/>
        <v>0</v>
      </c>
      <c r="AEZ107" s="450">
        <f t="shared" si="7076"/>
        <v>0</v>
      </c>
      <c r="AFA107" s="450">
        <f t="shared" si="7076"/>
        <v>0</v>
      </c>
      <c r="AFB107" s="450">
        <f t="shared" si="7076"/>
        <v>0</v>
      </c>
      <c r="AFC107" s="450">
        <f t="shared" si="7076"/>
        <v>0</v>
      </c>
      <c r="AFD107" s="450">
        <f t="shared" si="7076"/>
        <v>0</v>
      </c>
      <c r="AFE107" s="450">
        <f t="shared" si="7076"/>
        <v>0</v>
      </c>
      <c r="AFF107" s="450">
        <f t="shared" si="7076"/>
        <v>0</v>
      </c>
      <c r="AFG107" s="450">
        <f t="shared" si="7076"/>
        <v>0</v>
      </c>
      <c r="AFH107" s="450">
        <f t="shared" si="7076"/>
        <v>0</v>
      </c>
      <c r="AFI107" s="451">
        <f t="shared" si="7076"/>
        <v>0</v>
      </c>
      <c r="AFK107" s="457">
        <f t="shared" ref="AFK107:AFX107" si="7077">SUM(AFK108:AFK111)</f>
        <v>0</v>
      </c>
      <c r="AFL107" s="450">
        <f t="shared" si="7077"/>
        <v>0</v>
      </c>
      <c r="AFM107" s="450">
        <f t="shared" si="7077"/>
        <v>0</v>
      </c>
      <c r="AFN107" s="450">
        <f t="shared" si="7077"/>
        <v>0</v>
      </c>
      <c r="AFO107" s="450">
        <f t="shared" si="7077"/>
        <v>0</v>
      </c>
      <c r="AFP107" s="450">
        <f t="shared" si="7077"/>
        <v>0</v>
      </c>
      <c r="AFQ107" s="450">
        <f t="shared" si="7077"/>
        <v>0</v>
      </c>
      <c r="AFR107" s="450">
        <f t="shared" si="7077"/>
        <v>0</v>
      </c>
      <c r="AFS107" s="450">
        <f t="shared" si="7077"/>
        <v>0</v>
      </c>
      <c r="AFT107" s="450">
        <f t="shared" si="7077"/>
        <v>0</v>
      </c>
      <c r="AFU107" s="450">
        <f t="shared" si="7077"/>
        <v>0</v>
      </c>
      <c r="AFV107" s="450">
        <f t="shared" si="7077"/>
        <v>0</v>
      </c>
      <c r="AFW107" s="450">
        <f t="shared" si="7077"/>
        <v>0</v>
      </c>
      <c r="AFX107" s="451">
        <f t="shared" si="7077"/>
        <v>0</v>
      </c>
      <c r="AFZ107" s="457">
        <f t="shared" ref="AFZ107:AGM107" si="7078">SUM(AFZ108:AFZ111)</f>
        <v>0</v>
      </c>
      <c r="AGA107" s="450">
        <f t="shared" si="7078"/>
        <v>0</v>
      </c>
      <c r="AGB107" s="450">
        <f t="shared" si="7078"/>
        <v>0</v>
      </c>
      <c r="AGC107" s="450">
        <f t="shared" si="7078"/>
        <v>0</v>
      </c>
      <c r="AGD107" s="450">
        <f t="shared" si="7078"/>
        <v>0</v>
      </c>
      <c r="AGE107" s="450">
        <f t="shared" si="7078"/>
        <v>0</v>
      </c>
      <c r="AGF107" s="450">
        <f t="shared" si="7078"/>
        <v>0</v>
      </c>
      <c r="AGG107" s="450">
        <f t="shared" si="7078"/>
        <v>0</v>
      </c>
      <c r="AGH107" s="450">
        <f t="shared" si="7078"/>
        <v>0</v>
      </c>
      <c r="AGI107" s="450">
        <f t="shared" si="7078"/>
        <v>0</v>
      </c>
      <c r="AGJ107" s="450">
        <f t="shared" si="7078"/>
        <v>0</v>
      </c>
      <c r="AGK107" s="450">
        <f t="shared" si="7078"/>
        <v>0</v>
      </c>
      <c r="AGL107" s="450">
        <f t="shared" si="7078"/>
        <v>0</v>
      </c>
      <c r="AGM107" s="451">
        <f t="shared" si="7078"/>
        <v>0</v>
      </c>
      <c r="AGO107" s="457">
        <f t="shared" ref="AGO107:AHB107" si="7079">SUM(AGO108:AGO111)</f>
        <v>0</v>
      </c>
      <c r="AGP107" s="450">
        <f t="shared" si="7079"/>
        <v>0</v>
      </c>
      <c r="AGQ107" s="450">
        <f t="shared" si="7079"/>
        <v>0</v>
      </c>
      <c r="AGR107" s="450">
        <f t="shared" si="7079"/>
        <v>0</v>
      </c>
      <c r="AGS107" s="450">
        <f t="shared" si="7079"/>
        <v>0</v>
      </c>
      <c r="AGT107" s="450">
        <f t="shared" si="7079"/>
        <v>0</v>
      </c>
      <c r="AGU107" s="450">
        <f t="shared" si="7079"/>
        <v>0</v>
      </c>
      <c r="AGV107" s="450">
        <f t="shared" si="7079"/>
        <v>0</v>
      </c>
      <c r="AGW107" s="450">
        <f t="shared" si="7079"/>
        <v>0</v>
      </c>
      <c r="AGX107" s="450">
        <f t="shared" si="7079"/>
        <v>0</v>
      </c>
      <c r="AGY107" s="450">
        <f t="shared" si="7079"/>
        <v>0</v>
      </c>
      <c r="AGZ107" s="450">
        <f t="shared" si="7079"/>
        <v>0</v>
      </c>
      <c r="AHA107" s="450">
        <f t="shared" si="7079"/>
        <v>0</v>
      </c>
      <c r="AHB107" s="451">
        <f t="shared" si="7079"/>
        <v>0</v>
      </c>
      <c r="AHD107" s="457">
        <f t="shared" ref="AHD107:AHQ107" si="7080">SUM(AHD108:AHD111)</f>
        <v>0</v>
      </c>
      <c r="AHE107" s="450">
        <f t="shared" si="7080"/>
        <v>0</v>
      </c>
      <c r="AHF107" s="450">
        <f t="shared" si="7080"/>
        <v>0</v>
      </c>
      <c r="AHG107" s="450">
        <f t="shared" si="7080"/>
        <v>0</v>
      </c>
      <c r="AHH107" s="450">
        <f t="shared" si="7080"/>
        <v>0</v>
      </c>
      <c r="AHI107" s="450">
        <f t="shared" si="7080"/>
        <v>0</v>
      </c>
      <c r="AHJ107" s="450">
        <f t="shared" si="7080"/>
        <v>0</v>
      </c>
      <c r="AHK107" s="450">
        <f t="shared" si="7080"/>
        <v>0</v>
      </c>
      <c r="AHL107" s="450">
        <f t="shared" si="7080"/>
        <v>0</v>
      </c>
      <c r="AHM107" s="450">
        <f t="shared" si="7080"/>
        <v>0</v>
      </c>
      <c r="AHN107" s="450">
        <f t="shared" si="7080"/>
        <v>0</v>
      </c>
      <c r="AHO107" s="450">
        <f t="shared" si="7080"/>
        <v>0</v>
      </c>
      <c r="AHP107" s="450">
        <f t="shared" si="7080"/>
        <v>0</v>
      </c>
      <c r="AHQ107" s="451">
        <f t="shared" si="7080"/>
        <v>0</v>
      </c>
      <c r="AHS107" s="457">
        <f t="shared" ref="AHS107:AIF107" si="7081">SUM(AHS108:AHS111)</f>
        <v>0</v>
      </c>
      <c r="AHT107" s="450">
        <f t="shared" si="7081"/>
        <v>0</v>
      </c>
      <c r="AHU107" s="450">
        <f t="shared" si="7081"/>
        <v>0</v>
      </c>
      <c r="AHV107" s="450">
        <f t="shared" si="7081"/>
        <v>0</v>
      </c>
      <c r="AHW107" s="450">
        <f t="shared" si="7081"/>
        <v>0</v>
      </c>
      <c r="AHX107" s="450">
        <f t="shared" si="7081"/>
        <v>0</v>
      </c>
      <c r="AHY107" s="450">
        <f t="shared" si="7081"/>
        <v>0</v>
      </c>
      <c r="AHZ107" s="450">
        <f t="shared" si="7081"/>
        <v>0</v>
      </c>
      <c r="AIA107" s="450">
        <f t="shared" si="7081"/>
        <v>0</v>
      </c>
      <c r="AIB107" s="450">
        <f t="shared" si="7081"/>
        <v>0</v>
      </c>
      <c r="AIC107" s="450">
        <f t="shared" si="7081"/>
        <v>0</v>
      </c>
      <c r="AID107" s="450">
        <f t="shared" si="7081"/>
        <v>0</v>
      </c>
      <c r="AIE107" s="450">
        <f t="shared" si="7081"/>
        <v>0</v>
      </c>
      <c r="AIF107" s="451">
        <f t="shared" si="7081"/>
        <v>0</v>
      </c>
      <c r="AIH107" s="457">
        <f t="shared" ref="AIH107:AIU107" si="7082">SUM(AIH108:AIH111)</f>
        <v>0</v>
      </c>
      <c r="AII107" s="450">
        <f t="shared" si="7082"/>
        <v>0</v>
      </c>
      <c r="AIJ107" s="450">
        <f t="shared" si="7082"/>
        <v>0</v>
      </c>
      <c r="AIK107" s="450">
        <f t="shared" si="7082"/>
        <v>0</v>
      </c>
      <c r="AIL107" s="450">
        <f t="shared" si="7082"/>
        <v>0</v>
      </c>
      <c r="AIM107" s="450">
        <f t="shared" si="7082"/>
        <v>0</v>
      </c>
      <c r="AIN107" s="450">
        <f t="shared" si="7082"/>
        <v>0</v>
      </c>
      <c r="AIO107" s="450">
        <f t="shared" si="7082"/>
        <v>0</v>
      </c>
      <c r="AIP107" s="450">
        <f t="shared" si="7082"/>
        <v>0</v>
      </c>
      <c r="AIQ107" s="450">
        <f t="shared" si="7082"/>
        <v>0</v>
      </c>
      <c r="AIR107" s="450">
        <f t="shared" si="7082"/>
        <v>0</v>
      </c>
      <c r="AIS107" s="450">
        <f t="shared" si="7082"/>
        <v>0</v>
      </c>
      <c r="AIT107" s="450">
        <f t="shared" si="7082"/>
        <v>0</v>
      </c>
      <c r="AIU107" s="451">
        <f t="shared" si="7082"/>
        <v>0</v>
      </c>
      <c r="AIW107" s="457">
        <f t="shared" ref="AIW107:AJJ107" si="7083">SUM(AIW108:AIW111)</f>
        <v>0</v>
      </c>
      <c r="AIX107" s="450">
        <f t="shared" si="7083"/>
        <v>0</v>
      </c>
      <c r="AIY107" s="450">
        <f t="shared" si="7083"/>
        <v>0</v>
      </c>
      <c r="AIZ107" s="450">
        <f t="shared" si="7083"/>
        <v>0</v>
      </c>
      <c r="AJA107" s="450">
        <f t="shared" si="7083"/>
        <v>0</v>
      </c>
      <c r="AJB107" s="450">
        <f t="shared" si="7083"/>
        <v>0</v>
      </c>
      <c r="AJC107" s="450">
        <f t="shared" si="7083"/>
        <v>0</v>
      </c>
      <c r="AJD107" s="450">
        <f t="shared" si="7083"/>
        <v>0</v>
      </c>
      <c r="AJE107" s="450">
        <f t="shared" si="7083"/>
        <v>0</v>
      </c>
      <c r="AJF107" s="450">
        <f t="shared" si="7083"/>
        <v>0</v>
      </c>
      <c r="AJG107" s="450">
        <f t="shared" si="7083"/>
        <v>0</v>
      </c>
      <c r="AJH107" s="450">
        <f t="shared" si="7083"/>
        <v>0</v>
      </c>
      <c r="AJI107" s="450">
        <f t="shared" si="7083"/>
        <v>0</v>
      </c>
      <c r="AJJ107" s="451">
        <f t="shared" si="7083"/>
        <v>0</v>
      </c>
      <c r="AJL107" s="457">
        <f t="shared" ref="AJL107:AJY107" si="7084">SUM(AJL108:AJL111)</f>
        <v>0</v>
      </c>
      <c r="AJM107" s="450">
        <f t="shared" si="7084"/>
        <v>0</v>
      </c>
      <c r="AJN107" s="450">
        <f t="shared" si="7084"/>
        <v>0</v>
      </c>
      <c r="AJO107" s="450">
        <f t="shared" si="7084"/>
        <v>0</v>
      </c>
      <c r="AJP107" s="450">
        <f t="shared" si="7084"/>
        <v>0</v>
      </c>
      <c r="AJQ107" s="450">
        <f t="shared" si="7084"/>
        <v>0</v>
      </c>
      <c r="AJR107" s="450">
        <f t="shared" si="7084"/>
        <v>0</v>
      </c>
      <c r="AJS107" s="450">
        <f t="shared" si="7084"/>
        <v>0</v>
      </c>
      <c r="AJT107" s="450">
        <f t="shared" si="7084"/>
        <v>0</v>
      </c>
      <c r="AJU107" s="450">
        <f t="shared" si="7084"/>
        <v>0</v>
      </c>
      <c r="AJV107" s="450">
        <f t="shared" si="7084"/>
        <v>0</v>
      </c>
      <c r="AJW107" s="450">
        <f t="shared" si="7084"/>
        <v>0</v>
      </c>
      <c r="AJX107" s="450">
        <f t="shared" si="7084"/>
        <v>0</v>
      </c>
      <c r="AJY107" s="451">
        <f t="shared" si="7084"/>
        <v>0</v>
      </c>
      <c r="AKA107" s="457">
        <f t="shared" ref="AKA107:AKN107" si="7085">SUM(AKA108:AKA111)</f>
        <v>0</v>
      </c>
      <c r="AKB107" s="450">
        <f t="shared" si="7085"/>
        <v>0</v>
      </c>
      <c r="AKC107" s="450">
        <f t="shared" si="7085"/>
        <v>0</v>
      </c>
      <c r="AKD107" s="450">
        <f t="shared" si="7085"/>
        <v>0</v>
      </c>
      <c r="AKE107" s="450">
        <f t="shared" si="7085"/>
        <v>0</v>
      </c>
      <c r="AKF107" s="450">
        <f t="shared" si="7085"/>
        <v>0</v>
      </c>
      <c r="AKG107" s="450">
        <f t="shared" si="7085"/>
        <v>0</v>
      </c>
      <c r="AKH107" s="450">
        <f t="shared" si="7085"/>
        <v>0</v>
      </c>
      <c r="AKI107" s="450">
        <f t="shared" si="7085"/>
        <v>0</v>
      </c>
      <c r="AKJ107" s="450">
        <f t="shared" si="7085"/>
        <v>0</v>
      </c>
      <c r="AKK107" s="450">
        <f t="shared" si="7085"/>
        <v>0</v>
      </c>
      <c r="AKL107" s="450">
        <f t="shared" si="7085"/>
        <v>0</v>
      </c>
      <c r="AKM107" s="450">
        <f t="shared" si="7085"/>
        <v>0</v>
      </c>
      <c r="AKN107" s="451">
        <f t="shared" si="7085"/>
        <v>0</v>
      </c>
      <c r="AKP107" s="457">
        <f t="shared" ref="AKP107:ALC107" si="7086">SUM(AKP108:AKP111)</f>
        <v>0</v>
      </c>
      <c r="AKQ107" s="450">
        <f t="shared" si="7086"/>
        <v>0</v>
      </c>
      <c r="AKR107" s="450">
        <f t="shared" si="7086"/>
        <v>0</v>
      </c>
      <c r="AKS107" s="450">
        <f t="shared" si="7086"/>
        <v>0</v>
      </c>
      <c r="AKT107" s="450">
        <f t="shared" si="7086"/>
        <v>0</v>
      </c>
      <c r="AKU107" s="450">
        <f t="shared" si="7086"/>
        <v>0</v>
      </c>
      <c r="AKV107" s="450">
        <f t="shared" si="7086"/>
        <v>0</v>
      </c>
      <c r="AKW107" s="450">
        <f t="shared" si="7086"/>
        <v>0</v>
      </c>
      <c r="AKX107" s="450">
        <f t="shared" si="7086"/>
        <v>0</v>
      </c>
      <c r="AKY107" s="450">
        <f t="shared" si="7086"/>
        <v>0</v>
      </c>
      <c r="AKZ107" s="450">
        <f t="shared" si="7086"/>
        <v>0</v>
      </c>
      <c r="ALA107" s="450">
        <f t="shared" si="7086"/>
        <v>0</v>
      </c>
      <c r="ALB107" s="450">
        <f t="shared" si="7086"/>
        <v>0</v>
      </c>
      <c r="ALC107" s="451">
        <f t="shared" si="7086"/>
        <v>0</v>
      </c>
      <c r="ALE107" s="457">
        <f t="shared" ref="ALE107:ALR107" si="7087">SUM(ALE108:ALE111)</f>
        <v>0</v>
      </c>
      <c r="ALF107" s="450">
        <f t="shared" si="7087"/>
        <v>0</v>
      </c>
      <c r="ALG107" s="450">
        <f t="shared" si="7087"/>
        <v>0</v>
      </c>
      <c r="ALH107" s="450">
        <f t="shared" si="7087"/>
        <v>0</v>
      </c>
      <c r="ALI107" s="450">
        <f t="shared" si="7087"/>
        <v>0</v>
      </c>
      <c r="ALJ107" s="450">
        <f t="shared" si="7087"/>
        <v>0</v>
      </c>
      <c r="ALK107" s="450">
        <f t="shared" si="7087"/>
        <v>0</v>
      </c>
      <c r="ALL107" s="450">
        <f t="shared" si="7087"/>
        <v>0</v>
      </c>
      <c r="ALM107" s="450">
        <f t="shared" si="7087"/>
        <v>0</v>
      </c>
      <c r="ALN107" s="450">
        <f t="shared" si="7087"/>
        <v>0</v>
      </c>
      <c r="ALO107" s="450">
        <f t="shared" si="7087"/>
        <v>0</v>
      </c>
      <c r="ALP107" s="450">
        <f t="shared" si="7087"/>
        <v>0</v>
      </c>
      <c r="ALQ107" s="450">
        <f t="shared" si="7087"/>
        <v>0</v>
      </c>
      <c r="ALR107" s="451">
        <f t="shared" si="7087"/>
        <v>0</v>
      </c>
      <c r="ALT107" s="457">
        <f t="shared" ref="ALT107:AMG107" si="7088">SUM(ALT108:ALT111)</f>
        <v>0</v>
      </c>
      <c r="ALU107" s="450">
        <f t="shared" si="7088"/>
        <v>0</v>
      </c>
      <c r="ALV107" s="450">
        <f t="shared" si="7088"/>
        <v>0</v>
      </c>
      <c r="ALW107" s="450">
        <f t="shared" si="7088"/>
        <v>0</v>
      </c>
      <c r="ALX107" s="450">
        <f t="shared" si="7088"/>
        <v>0</v>
      </c>
      <c r="ALY107" s="450">
        <f t="shared" si="7088"/>
        <v>0</v>
      </c>
      <c r="ALZ107" s="450">
        <f t="shared" si="7088"/>
        <v>0</v>
      </c>
      <c r="AMA107" s="450">
        <f t="shared" si="7088"/>
        <v>0</v>
      </c>
      <c r="AMB107" s="450">
        <f t="shared" si="7088"/>
        <v>0</v>
      </c>
      <c r="AMC107" s="450">
        <f t="shared" si="7088"/>
        <v>0</v>
      </c>
      <c r="AMD107" s="450">
        <f t="shared" si="7088"/>
        <v>0</v>
      </c>
      <c r="AME107" s="450">
        <f t="shared" si="7088"/>
        <v>0</v>
      </c>
      <c r="AMF107" s="450">
        <f t="shared" si="7088"/>
        <v>0</v>
      </c>
      <c r="AMG107" s="451">
        <f t="shared" si="7088"/>
        <v>0</v>
      </c>
      <c r="AMI107" s="457">
        <f t="shared" ref="AMI107:AMV107" si="7089">SUM(AMI108:AMI111)</f>
        <v>0</v>
      </c>
      <c r="AMJ107" s="450">
        <f t="shared" si="7089"/>
        <v>0</v>
      </c>
      <c r="AMK107" s="450">
        <f t="shared" si="7089"/>
        <v>0</v>
      </c>
      <c r="AML107" s="450">
        <f t="shared" si="7089"/>
        <v>0</v>
      </c>
      <c r="AMM107" s="450">
        <f t="shared" si="7089"/>
        <v>0</v>
      </c>
      <c r="AMN107" s="450">
        <f t="shared" si="7089"/>
        <v>0</v>
      </c>
      <c r="AMO107" s="450">
        <f t="shared" si="7089"/>
        <v>0</v>
      </c>
      <c r="AMP107" s="450">
        <f t="shared" si="7089"/>
        <v>0</v>
      </c>
      <c r="AMQ107" s="450">
        <f t="shared" si="7089"/>
        <v>0</v>
      </c>
      <c r="AMR107" s="450">
        <f t="shared" si="7089"/>
        <v>0</v>
      </c>
      <c r="AMS107" s="450">
        <f t="shared" si="7089"/>
        <v>0</v>
      </c>
      <c r="AMT107" s="450">
        <f t="shared" si="7089"/>
        <v>0</v>
      </c>
      <c r="AMU107" s="450">
        <f t="shared" si="7089"/>
        <v>0</v>
      </c>
      <c r="AMV107" s="451">
        <f t="shared" si="7089"/>
        <v>0</v>
      </c>
      <c r="AMX107" s="457">
        <f t="shared" ref="AMX107:ANK107" si="7090">SUM(AMX108:AMX111)</f>
        <v>0</v>
      </c>
      <c r="AMY107" s="450">
        <f t="shared" si="7090"/>
        <v>0</v>
      </c>
      <c r="AMZ107" s="450">
        <f t="shared" si="7090"/>
        <v>0</v>
      </c>
      <c r="ANA107" s="450">
        <f t="shared" si="7090"/>
        <v>0</v>
      </c>
      <c r="ANB107" s="450">
        <f t="shared" si="7090"/>
        <v>0</v>
      </c>
      <c r="ANC107" s="450">
        <f t="shared" si="7090"/>
        <v>0</v>
      </c>
      <c r="AND107" s="450">
        <f t="shared" si="7090"/>
        <v>0</v>
      </c>
      <c r="ANE107" s="450">
        <f t="shared" si="7090"/>
        <v>0</v>
      </c>
      <c r="ANF107" s="450">
        <f t="shared" si="7090"/>
        <v>0</v>
      </c>
      <c r="ANG107" s="450">
        <f t="shared" si="7090"/>
        <v>0</v>
      </c>
      <c r="ANH107" s="450">
        <f t="shared" si="7090"/>
        <v>0</v>
      </c>
      <c r="ANI107" s="450">
        <f t="shared" si="7090"/>
        <v>0</v>
      </c>
      <c r="ANJ107" s="450">
        <f t="shared" si="7090"/>
        <v>0</v>
      </c>
      <c r="ANK107" s="451">
        <f t="shared" si="7090"/>
        <v>0</v>
      </c>
      <c r="ANM107" s="457">
        <f t="shared" ref="ANM107:ANZ107" si="7091">SUM(ANM108:ANM111)</f>
        <v>0</v>
      </c>
      <c r="ANN107" s="450">
        <f t="shared" si="7091"/>
        <v>0</v>
      </c>
      <c r="ANO107" s="450">
        <f t="shared" si="7091"/>
        <v>0</v>
      </c>
      <c r="ANP107" s="450">
        <f t="shared" si="7091"/>
        <v>0</v>
      </c>
      <c r="ANQ107" s="450">
        <f t="shared" si="7091"/>
        <v>0</v>
      </c>
      <c r="ANR107" s="450">
        <f t="shared" si="7091"/>
        <v>0</v>
      </c>
      <c r="ANS107" s="450">
        <f t="shared" si="7091"/>
        <v>0</v>
      </c>
      <c r="ANT107" s="450">
        <f t="shared" si="7091"/>
        <v>0</v>
      </c>
      <c r="ANU107" s="450">
        <f t="shared" si="7091"/>
        <v>0</v>
      </c>
      <c r="ANV107" s="450">
        <f t="shared" si="7091"/>
        <v>0</v>
      </c>
      <c r="ANW107" s="450">
        <f t="shared" si="7091"/>
        <v>0</v>
      </c>
      <c r="ANX107" s="450">
        <f t="shared" si="7091"/>
        <v>0</v>
      </c>
      <c r="ANY107" s="450">
        <f t="shared" si="7091"/>
        <v>0</v>
      </c>
      <c r="ANZ107" s="451">
        <f t="shared" si="7091"/>
        <v>0</v>
      </c>
      <c r="AOB107" s="457">
        <f t="shared" ref="AOB107:AOO107" si="7092">SUM(AOB108:AOB111)</f>
        <v>0</v>
      </c>
      <c r="AOC107" s="450">
        <f t="shared" si="7092"/>
        <v>0</v>
      </c>
      <c r="AOD107" s="450">
        <f t="shared" si="7092"/>
        <v>0</v>
      </c>
      <c r="AOE107" s="450">
        <f t="shared" si="7092"/>
        <v>0</v>
      </c>
      <c r="AOF107" s="450">
        <f t="shared" si="7092"/>
        <v>0</v>
      </c>
      <c r="AOG107" s="450">
        <f t="shared" si="7092"/>
        <v>0</v>
      </c>
      <c r="AOH107" s="450">
        <f t="shared" si="7092"/>
        <v>0</v>
      </c>
      <c r="AOI107" s="450">
        <f t="shared" si="7092"/>
        <v>0</v>
      </c>
      <c r="AOJ107" s="450">
        <f t="shared" si="7092"/>
        <v>0</v>
      </c>
      <c r="AOK107" s="450">
        <f t="shared" si="7092"/>
        <v>0</v>
      </c>
      <c r="AOL107" s="450">
        <f t="shared" si="7092"/>
        <v>0</v>
      </c>
      <c r="AOM107" s="450">
        <f t="shared" si="7092"/>
        <v>0</v>
      </c>
      <c r="AON107" s="450">
        <f t="shared" si="7092"/>
        <v>0</v>
      </c>
      <c r="AOO107" s="451">
        <f t="shared" si="7092"/>
        <v>0</v>
      </c>
      <c r="AOQ107" s="457">
        <f t="shared" ref="AOQ107:APD107" si="7093">SUM(AOQ108:AOQ111)</f>
        <v>0</v>
      </c>
      <c r="AOR107" s="450">
        <f t="shared" si="7093"/>
        <v>0</v>
      </c>
      <c r="AOS107" s="450">
        <f t="shared" si="7093"/>
        <v>0</v>
      </c>
      <c r="AOT107" s="450">
        <f t="shared" si="7093"/>
        <v>0</v>
      </c>
      <c r="AOU107" s="450">
        <f t="shared" si="7093"/>
        <v>0</v>
      </c>
      <c r="AOV107" s="450">
        <f t="shared" si="7093"/>
        <v>0</v>
      </c>
      <c r="AOW107" s="450">
        <f t="shared" si="7093"/>
        <v>0</v>
      </c>
      <c r="AOX107" s="450">
        <f t="shared" si="7093"/>
        <v>0</v>
      </c>
      <c r="AOY107" s="450">
        <f t="shared" si="7093"/>
        <v>0</v>
      </c>
      <c r="AOZ107" s="450">
        <f t="shared" si="7093"/>
        <v>0</v>
      </c>
      <c r="APA107" s="450">
        <f t="shared" si="7093"/>
        <v>0</v>
      </c>
      <c r="APB107" s="450">
        <f t="shared" si="7093"/>
        <v>0</v>
      </c>
      <c r="APC107" s="450">
        <f t="shared" si="7093"/>
        <v>0</v>
      </c>
      <c r="APD107" s="451">
        <f t="shared" si="7093"/>
        <v>0</v>
      </c>
      <c r="APF107" s="457">
        <f t="shared" ref="APF107:APS107" si="7094">SUM(APF108:APF111)</f>
        <v>0</v>
      </c>
      <c r="APG107" s="450">
        <f t="shared" si="7094"/>
        <v>0</v>
      </c>
      <c r="APH107" s="450">
        <f t="shared" si="7094"/>
        <v>0</v>
      </c>
      <c r="API107" s="450">
        <f t="shared" si="7094"/>
        <v>0</v>
      </c>
      <c r="APJ107" s="450">
        <f t="shared" si="7094"/>
        <v>0</v>
      </c>
      <c r="APK107" s="450">
        <f t="shared" si="7094"/>
        <v>0</v>
      </c>
      <c r="APL107" s="450">
        <f t="shared" si="7094"/>
        <v>0</v>
      </c>
      <c r="APM107" s="450">
        <f t="shared" si="7094"/>
        <v>0</v>
      </c>
      <c r="APN107" s="450">
        <f t="shared" si="7094"/>
        <v>0</v>
      </c>
      <c r="APO107" s="450">
        <f t="shared" si="7094"/>
        <v>0</v>
      </c>
      <c r="APP107" s="450">
        <f t="shared" si="7094"/>
        <v>0</v>
      </c>
      <c r="APQ107" s="450">
        <f t="shared" si="7094"/>
        <v>0</v>
      </c>
      <c r="APR107" s="450">
        <f t="shared" si="7094"/>
        <v>0</v>
      </c>
      <c r="APS107" s="451">
        <f t="shared" si="7094"/>
        <v>0</v>
      </c>
      <c r="APU107" s="457">
        <f t="shared" ref="APU107:AQH107" si="7095">SUM(APU108:APU111)</f>
        <v>0</v>
      </c>
      <c r="APV107" s="450">
        <f t="shared" si="7095"/>
        <v>0</v>
      </c>
      <c r="APW107" s="450">
        <f t="shared" si="7095"/>
        <v>0</v>
      </c>
      <c r="APX107" s="450">
        <f t="shared" si="7095"/>
        <v>0</v>
      </c>
      <c r="APY107" s="450">
        <f t="shared" si="7095"/>
        <v>0</v>
      </c>
      <c r="APZ107" s="450">
        <f t="shared" si="7095"/>
        <v>0</v>
      </c>
      <c r="AQA107" s="450">
        <f t="shared" si="7095"/>
        <v>0</v>
      </c>
      <c r="AQB107" s="450">
        <f t="shared" si="7095"/>
        <v>0</v>
      </c>
      <c r="AQC107" s="450">
        <f t="shared" si="7095"/>
        <v>0</v>
      </c>
      <c r="AQD107" s="450">
        <f t="shared" si="7095"/>
        <v>0</v>
      </c>
      <c r="AQE107" s="450">
        <f t="shared" si="7095"/>
        <v>0</v>
      </c>
      <c r="AQF107" s="450">
        <f t="shared" si="7095"/>
        <v>0</v>
      </c>
      <c r="AQG107" s="450">
        <f t="shared" si="7095"/>
        <v>0</v>
      </c>
      <c r="AQH107" s="451">
        <f t="shared" si="7095"/>
        <v>0</v>
      </c>
      <c r="AQJ107" s="457">
        <f t="shared" ref="AQJ107:AQW107" si="7096">SUM(AQJ108:AQJ111)</f>
        <v>0</v>
      </c>
      <c r="AQK107" s="450">
        <f t="shared" si="7096"/>
        <v>0</v>
      </c>
      <c r="AQL107" s="450">
        <f t="shared" si="7096"/>
        <v>0</v>
      </c>
      <c r="AQM107" s="450">
        <f t="shared" si="7096"/>
        <v>0</v>
      </c>
      <c r="AQN107" s="450">
        <f t="shared" si="7096"/>
        <v>0</v>
      </c>
      <c r="AQO107" s="450">
        <f t="shared" si="7096"/>
        <v>0</v>
      </c>
      <c r="AQP107" s="450">
        <f t="shared" si="7096"/>
        <v>0</v>
      </c>
      <c r="AQQ107" s="450">
        <f t="shared" si="7096"/>
        <v>0</v>
      </c>
      <c r="AQR107" s="450">
        <f t="shared" si="7096"/>
        <v>0</v>
      </c>
      <c r="AQS107" s="450">
        <f t="shared" si="7096"/>
        <v>0</v>
      </c>
      <c r="AQT107" s="450">
        <f t="shared" si="7096"/>
        <v>0</v>
      </c>
      <c r="AQU107" s="450">
        <f t="shared" si="7096"/>
        <v>0</v>
      </c>
      <c r="AQV107" s="450">
        <f t="shared" si="7096"/>
        <v>0</v>
      </c>
      <c r="AQW107" s="451">
        <f t="shared" si="7096"/>
        <v>0</v>
      </c>
      <c r="AQY107" s="457">
        <f t="shared" ref="AQY107:ARL107" si="7097">SUM(AQY108:AQY111)</f>
        <v>0</v>
      </c>
      <c r="AQZ107" s="450">
        <f t="shared" si="7097"/>
        <v>0</v>
      </c>
      <c r="ARA107" s="450">
        <f t="shared" si="7097"/>
        <v>0</v>
      </c>
      <c r="ARB107" s="450">
        <f t="shared" si="7097"/>
        <v>0</v>
      </c>
      <c r="ARC107" s="450">
        <f t="shared" si="7097"/>
        <v>0</v>
      </c>
      <c r="ARD107" s="450">
        <f t="shared" si="7097"/>
        <v>0</v>
      </c>
      <c r="ARE107" s="450">
        <f t="shared" si="7097"/>
        <v>0</v>
      </c>
      <c r="ARF107" s="450">
        <f t="shared" si="7097"/>
        <v>0</v>
      </c>
      <c r="ARG107" s="450">
        <f t="shared" si="7097"/>
        <v>0</v>
      </c>
      <c r="ARH107" s="450">
        <f t="shared" si="7097"/>
        <v>0</v>
      </c>
      <c r="ARI107" s="450">
        <f t="shared" si="7097"/>
        <v>0</v>
      </c>
      <c r="ARJ107" s="450">
        <f t="shared" si="7097"/>
        <v>0</v>
      </c>
      <c r="ARK107" s="450">
        <f t="shared" si="7097"/>
        <v>0</v>
      </c>
      <c r="ARL107" s="451">
        <f t="shared" si="7097"/>
        <v>0</v>
      </c>
      <c r="ARN107" s="457">
        <f t="shared" ref="ARN107:ASA107" si="7098">SUM(ARN108:ARN111)</f>
        <v>0</v>
      </c>
      <c r="ARO107" s="450">
        <f t="shared" si="7098"/>
        <v>0</v>
      </c>
      <c r="ARP107" s="450">
        <f t="shared" si="7098"/>
        <v>0</v>
      </c>
      <c r="ARQ107" s="450">
        <f t="shared" si="7098"/>
        <v>0</v>
      </c>
      <c r="ARR107" s="450">
        <f t="shared" si="7098"/>
        <v>0</v>
      </c>
      <c r="ARS107" s="450">
        <f t="shared" si="7098"/>
        <v>0</v>
      </c>
      <c r="ART107" s="450">
        <f t="shared" si="7098"/>
        <v>0</v>
      </c>
      <c r="ARU107" s="450">
        <f t="shared" si="7098"/>
        <v>0</v>
      </c>
      <c r="ARV107" s="450">
        <f t="shared" si="7098"/>
        <v>0</v>
      </c>
      <c r="ARW107" s="450">
        <f t="shared" si="7098"/>
        <v>0</v>
      </c>
      <c r="ARX107" s="450">
        <f t="shared" si="7098"/>
        <v>0</v>
      </c>
      <c r="ARY107" s="450">
        <f t="shared" si="7098"/>
        <v>0</v>
      </c>
      <c r="ARZ107" s="450">
        <f t="shared" si="7098"/>
        <v>0</v>
      </c>
      <c r="ASA107" s="451">
        <f t="shared" si="7098"/>
        <v>0</v>
      </c>
      <c r="ASC107" s="457">
        <f t="shared" ref="ASC107:ASP107" si="7099">SUM(ASC108:ASC111)</f>
        <v>0</v>
      </c>
      <c r="ASD107" s="450">
        <f t="shared" si="7099"/>
        <v>0</v>
      </c>
      <c r="ASE107" s="450">
        <f t="shared" si="7099"/>
        <v>0</v>
      </c>
      <c r="ASF107" s="450">
        <f t="shared" si="7099"/>
        <v>0</v>
      </c>
      <c r="ASG107" s="450">
        <f t="shared" si="7099"/>
        <v>0</v>
      </c>
      <c r="ASH107" s="450">
        <f t="shared" si="7099"/>
        <v>0</v>
      </c>
      <c r="ASI107" s="450">
        <f t="shared" si="7099"/>
        <v>0</v>
      </c>
      <c r="ASJ107" s="450">
        <f t="shared" si="7099"/>
        <v>0</v>
      </c>
      <c r="ASK107" s="450">
        <f t="shared" si="7099"/>
        <v>0</v>
      </c>
      <c r="ASL107" s="450">
        <f t="shared" si="7099"/>
        <v>0</v>
      </c>
      <c r="ASM107" s="450">
        <f t="shared" si="7099"/>
        <v>0</v>
      </c>
      <c r="ASN107" s="450">
        <f t="shared" si="7099"/>
        <v>0</v>
      </c>
      <c r="ASO107" s="450">
        <f t="shared" si="7099"/>
        <v>0</v>
      </c>
      <c r="ASP107" s="451">
        <f t="shared" si="7099"/>
        <v>0</v>
      </c>
      <c r="ASR107" s="457">
        <f t="shared" ref="ASR107:ATE107" si="7100">SUM(ASR108:ASR111)</f>
        <v>0</v>
      </c>
      <c r="ASS107" s="450">
        <f t="shared" si="7100"/>
        <v>0</v>
      </c>
      <c r="AST107" s="450">
        <f t="shared" si="7100"/>
        <v>0</v>
      </c>
      <c r="ASU107" s="450">
        <f t="shared" si="7100"/>
        <v>0</v>
      </c>
      <c r="ASV107" s="450">
        <f t="shared" si="7100"/>
        <v>0</v>
      </c>
      <c r="ASW107" s="450">
        <f t="shared" si="7100"/>
        <v>0</v>
      </c>
      <c r="ASX107" s="450">
        <f t="shared" si="7100"/>
        <v>0</v>
      </c>
      <c r="ASY107" s="450">
        <f t="shared" si="7100"/>
        <v>0</v>
      </c>
      <c r="ASZ107" s="450">
        <f t="shared" si="7100"/>
        <v>0</v>
      </c>
      <c r="ATA107" s="450">
        <f t="shared" si="7100"/>
        <v>0</v>
      </c>
      <c r="ATB107" s="450">
        <f t="shared" si="7100"/>
        <v>0</v>
      </c>
      <c r="ATC107" s="450">
        <f t="shared" si="7100"/>
        <v>0</v>
      </c>
      <c r="ATD107" s="450">
        <f t="shared" si="7100"/>
        <v>0</v>
      </c>
      <c r="ATE107" s="451">
        <f t="shared" si="7100"/>
        <v>0</v>
      </c>
      <c r="ATG107" s="457">
        <f t="shared" ref="ATG107:ATT107" si="7101">SUM(ATG108:ATG111)</f>
        <v>0</v>
      </c>
      <c r="ATH107" s="450">
        <f t="shared" si="7101"/>
        <v>0</v>
      </c>
      <c r="ATI107" s="450">
        <f t="shared" si="7101"/>
        <v>0</v>
      </c>
      <c r="ATJ107" s="450">
        <f t="shared" si="7101"/>
        <v>0</v>
      </c>
      <c r="ATK107" s="450">
        <f t="shared" si="7101"/>
        <v>0</v>
      </c>
      <c r="ATL107" s="450">
        <f t="shared" si="7101"/>
        <v>0</v>
      </c>
      <c r="ATM107" s="450">
        <f t="shared" si="7101"/>
        <v>0</v>
      </c>
      <c r="ATN107" s="450">
        <f t="shared" si="7101"/>
        <v>0</v>
      </c>
      <c r="ATO107" s="450">
        <f t="shared" si="7101"/>
        <v>0</v>
      </c>
      <c r="ATP107" s="450">
        <f t="shared" si="7101"/>
        <v>0</v>
      </c>
      <c r="ATQ107" s="450">
        <f t="shared" si="7101"/>
        <v>0</v>
      </c>
      <c r="ATR107" s="450">
        <f t="shared" si="7101"/>
        <v>0</v>
      </c>
      <c r="ATS107" s="450">
        <f t="shared" si="7101"/>
        <v>0</v>
      </c>
      <c r="ATT107" s="451">
        <f t="shared" si="7101"/>
        <v>0</v>
      </c>
      <c r="ATV107" s="457">
        <f t="shared" ref="ATV107:AUI107" si="7102">SUM(ATV108:ATV111)</f>
        <v>0</v>
      </c>
      <c r="ATW107" s="450">
        <f t="shared" si="7102"/>
        <v>0</v>
      </c>
      <c r="ATX107" s="450">
        <f t="shared" si="7102"/>
        <v>0</v>
      </c>
      <c r="ATY107" s="450">
        <f t="shared" si="7102"/>
        <v>0</v>
      </c>
      <c r="ATZ107" s="450">
        <f t="shared" si="7102"/>
        <v>0</v>
      </c>
      <c r="AUA107" s="450">
        <f t="shared" si="7102"/>
        <v>0</v>
      </c>
      <c r="AUB107" s="450">
        <f t="shared" si="7102"/>
        <v>0</v>
      </c>
      <c r="AUC107" s="450">
        <f t="shared" si="7102"/>
        <v>0</v>
      </c>
      <c r="AUD107" s="450">
        <f t="shared" si="7102"/>
        <v>0</v>
      </c>
      <c r="AUE107" s="450">
        <f t="shared" si="7102"/>
        <v>0</v>
      </c>
      <c r="AUF107" s="450">
        <f t="shared" si="7102"/>
        <v>0</v>
      </c>
      <c r="AUG107" s="450">
        <f t="shared" si="7102"/>
        <v>0</v>
      </c>
      <c r="AUH107" s="450">
        <f t="shared" si="7102"/>
        <v>0</v>
      </c>
      <c r="AUI107" s="451">
        <f t="shared" si="7102"/>
        <v>0</v>
      </c>
      <c r="AUK107" s="457">
        <f t="shared" ref="AUK107:AUX107" si="7103">SUM(AUK108:AUK111)</f>
        <v>0</v>
      </c>
      <c r="AUL107" s="450">
        <f t="shared" si="7103"/>
        <v>0</v>
      </c>
      <c r="AUM107" s="450">
        <f t="shared" si="7103"/>
        <v>0</v>
      </c>
      <c r="AUN107" s="450">
        <f t="shared" si="7103"/>
        <v>0</v>
      </c>
      <c r="AUO107" s="450">
        <f t="shared" si="7103"/>
        <v>0</v>
      </c>
      <c r="AUP107" s="450">
        <f t="shared" si="7103"/>
        <v>0</v>
      </c>
      <c r="AUQ107" s="450">
        <f t="shared" si="7103"/>
        <v>0</v>
      </c>
      <c r="AUR107" s="450">
        <f t="shared" si="7103"/>
        <v>0</v>
      </c>
      <c r="AUS107" s="450">
        <f t="shared" si="7103"/>
        <v>0</v>
      </c>
      <c r="AUT107" s="450">
        <f t="shared" si="7103"/>
        <v>0</v>
      </c>
      <c r="AUU107" s="450">
        <f t="shared" si="7103"/>
        <v>0</v>
      </c>
      <c r="AUV107" s="450">
        <f t="shared" si="7103"/>
        <v>0</v>
      </c>
      <c r="AUW107" s="450">
        <f t="shared" si="7103"/>
        <v>0</v>
      </c>
      <c r="AUX107" s="451">
        <f t="shared" si="7103"/>
        <v>0</v>
      </c>
      <c r="AUZ107" s="457">
        <f t="shared" ref="AUZ107:AVM107" si="7104">SUM(AUZ108:AUZ111)</f>
        <v>0</v>
      </c>
      <c r="AVA107" s="450">
        <f t="shared" si="7104"/>
        <v>0</v>
      </c>
      <c r="AVB107" s="450">
        <f t="shared" si="7104"/>
        <v>0</v>
      </c>
      <c r="AVC107" s="450">
        <f t="shared" si="7104"/>
        <v>0</v>
      </c>
      <c r="AVD107" s="450">
        <f t="shared" si="7104"/>
        <v>0</v>
      </c>
      <c r="AVE107" s="450">
        <f t="shared" si="7104"/>
        <v>0</v>
      </c>
      <c r="AVF107" s="450">
        <f t="shared" si="7104"/>
        <v>0</v>
      </c>
      <c r="AVG107" s="450">
        <f t="shared" si="7104"/>
        <v>0</v>
      </c>
      <c r="AVH107" s="450">
        <f t="shared" si="7104"/>
        <v>0</v>
      </c>
      <c r="AVI107" s="450">
        <f t="shared" si="7104"/>
        <v>0</v>
      </c>
      <c r="AVJ107" s="450">
        <f t="shared" si="7104"/>
        <v>0</v>
      </c>
      <c r="AVK107" s="450">
        <f t="shared" si="7104"/>
        <v>0</v>
      </c>
      <c r="AVL107" s="450">
        <f t="shared" si="7104"/>
        <v>0</v>
      </c>
      <c r="AVM107" s="451">
        <f t="shared" si="7104"/>
        <v>0</v>
      </c>
      <c r="AVO107" s="457">
        <f t="shared" ref="AVO107:AWB107" si="7105">SUM(AVO108:AVO111)</f>
        <v>0</v>
      </c>
      <c r="AVP107" s="450">
        <f t="shared" si="7105"/>
        <v>0</v>
      </c>
      <c r="AVQ107" s="450">
        <f t="shared" si="7105"/>
        <v>0</v>
      </c>
      <c r="AVR107" s="450">
        <f t="shared" si="7105"/>
        <v>0</v>
      </c>
      <c r="AVS107" s="450">
        <f t="shared" si="7105"/>
        <v>0</v>
      </c>
      <c r="AVT107" s="450">
        <f t="shared" si="7105"/>
        <v>0</v>
      </c>
      <c r="AVU107" s="450">
        <f t="shared" si="7105"/>
        <v>0</v>
      </c>
      <c r="AVV107" s="450">
        <f t="shared" si="7105"/>
        <v>0</v>
      </c>
      <c r="AVW107" s="450">
        <f t="shared" si="7105"/>
        <v>0</v>
      </c>
      <c r="AVX107" s="450">
        <f t="shared" si="7105"/>
        <v>0</v>
      </c>
      <c r="AVY107" s="450">
        <f t="shared" si="7105"/>
        <v>0</v>
      </c>
      <c r="AVZ107" s="450">
        <f t="shared" si="7105"/>
        <v>0</v>
      </c>
      <c r="AWA107" s="450">
        <f t="shared" si="7105"/>
        <v>0</v>
      </c>
      <c r="AWB107" s="451">
        <f t="shared" si="7105"/>
        <v>0</v>
      </c>
      <c r="AWD107" s="457">
        <f t="shared" ref="AWD107:AWQ107" si="7106">SUM(AWD108:AWD111)</f>
        <v>0</v>
      </c>
      <c r="AWE107" s="450">
        <f t="shared" si="7106"/>
        <v>0</v>
      </c>
      <c r="AWF107" s="450">
        <f t="shared" si="7106"/>
        <v>0</v>
      </c>
      <c r="AWG107" s="450">
        <f t="shared" si="7106"/>
        <v>0</v>
      </c>
      <c r="AWH107" s="450">
        <f t="shared" si="7106"/>
        <v>0</v>
      </c>
      <c r="AWI107" s="450">
        <f t="shared" si="7106"/>
        <v>0</v>
      </c>
      <c r="AWJ107" s="450">
        <f t="shared" si="7106"/>
        <v>0</v>
      </c>
      <c r="AWK107" s="450">
        <f t="shared" si="7106"/>
        <v>0</v>
      </c>
      <c r="AWL107" s="450">
        <f t="shared" si="7106"/>
        <v>0</v>
      </c>
      <c r="AWM107" s="450">
        <f t="shared" si="7106"/>
        <v>0</v>
      </c>
      <c r="AWN107" s="450">
        <f t="shared" si="7106"/>
        <v>0</v>
      </c>
      <c r="AWO107" s="450">
        <f t="shared" si="7106"/>
        <v>0</v>
      </c>
      <c r="AWP107" s="450">
        <f t="shared" si="7106"/>
        <v>0</v>
      </c>
      <c r="AWQ107" s="451">
        <f t="shared" si="7106"/>
        <v>0</v>
      </c>
      <c r="AWS107" s="457">
        <f t="shared" ref="AWS107:AXF107" si="7107">SUM(AWS108:AWS111)</f>
        <v>0</v>
      </c>
      <c r="AWT107" s="450">
        <f t="shared" si="7107"/>
        <v>0</v>
      </c>
      <c r="AWU107" s="450">
        <f t="shared" si="7107"/>
        <v>0</v>
      </c>
      <c r="AWV107" s="450">
        <f t="shared" si="7107"/>
        <v>0</v>
      </c>
      <c r="AWW107" s="450">
        <f t="shared" si="7107"/>
        <v>0</v>
      </c>
      <c r="AWX107" s="450">
        <f t="shared" si="7107"/>
        <v>0</v>
      </c>
      <c r="AWY107" s="450">
        <f t="shared" si="7107"/>
        <v>0</v>
      </c>
      <c r="AWZ107" s="450">
        <f t="shared" si="7107"/>
        <v>0</v>
      </c>
      <c r="AXA107" s="450">
        <f t="shared" si="7107"/>
        <v>0</v>
      </c>
      <c r="AXB107" s="450">
        <f t="shared" si="7107"/>
        <v>0</v>
      </c>
      <c r="AXC107" s="450">
        <f t="shared" si="7107"/>
        <v>0</v>
      </c>
      <c r="AXD107" s="450">
        <f t="shared" si="7107"/>
        <v>0</v>
      </c>
      <c r="AXE107" s="450">
        <f t="shared" si="7107"/>
        <v>0</v>
      </c>
      <c r="AXF107" s="451">
        <f t="shared" si="7107"/>
        <v>0</v>
      </c>
      <c r="AXH107" s="457">
        <f t="shared" ref="AXH107:AXU107" si="7108">SUM(AXH108:AXH111)</f>
        <v>0</v>
      </c>
      <c r="AXI107" s="450">
        <f t="shared" si="7108"/>
        <v>0</v>
      </c>
      <c r="AXJ107" s="450">
        <f t="shared" si="7108"/>
        <v>0</v>
      </c>
      <c r="AXK107" s="450">
        <f t="shared" si="7108"/>
        <v>0</v>
      </c>
      <c r="AXL107" s="450">
        <f t="shared" si="7108"/>
        <v>0</v>
      </c>
      <c r="AXM107" s="450">
        <f t="shared" si="7108"/>
        <v>0</v>
      </c>
      <c r="AXN107" s="450">
        <f t="shared" si="7108"/>
        <v>0</v>
      </c>
      <c r="AXO107" s="450">
        <f t="shared" si="7108"/>
        <v>0</v>
      </c>
      <c r="AXP107" s="450">
        <f t="shared" si="7108"/>
        <v>0</v>
      </c>
      <c r="AXQ107" s="450">
        <f t="shared" si="7108"/>
        <v>0</v>
      </c>
      <c r="AXR107" s="450">
        <f t="shared" si="7108"/>
        <v>0</v>
      </c>
      <c r="AXS107" s="450">
        <f t="shared" si="7108"/>
        <v>0</v>
      </c>
      <c r="AXT107" s="450">
        <f t="shared" si="7108"/>
        <v>0</v>
      </c>
      <c r="AXU107" s="451">
        <f t="shared" si="7108"/>
        <v>0</v>
      </c>
      <c r="AXW107" s="457">
        <f t="shared" ref="AXW107:AYJ107" si="7109">SUM(AXW108:AXW111)</f>
        <v>0</v>
      </c>
      <c r="AXX107" s="450">
        <f t="shared" si="7109"/>
        <v>0</v>
      </c>
      <c r="AXY107" s="450">
        <f t="shared" si="7109"/>
        <v>0</v>
      </c>
      <c r="AXZ107" s="450">
        <f t="shared" si="7109"/>
        <v>0</v>
      </c>
      <c r="AYA107" s="450">
        <f t="shared" si="7109"/>
        <v>0</v>
      </c>
      <c r="AYB107" s="450">
        <f t="shared" si="7109"/>
        <v>0</v>
      </c>
      <c r="AYC107" s="450">
        <f t="shared" si="7109"/>
        <v>0</v>
      </c>
      <c r="AYD107" s="450">
        <f t="shared" si="7109"/>
        <v>0</v>
      </c>
      <c r="AYE107" s="450">
        <f t="shared" si="7109"/>
        <v>0</v>
      </c>
      <c r="AYF107" s="450">
        <f t="shared" si="7109"/>
        <v>0</v>
      </c>
      <c r="AYG107" s="450">
        <f t="shared" si="7109"/>
        <v>0</v>
      </c>
      <c r="AYH107" s="450">
        <f t="shared" si="7109"/>
        <v>0</v>
      </c>
      <c r="AYI107" s="450">
        <f t="shared" si="7109"/>
        <v>0</v>
      </c>
      <c r="AYJ107" s="451">
        <f t="shared" si="7109"/>
        <v>0</v>
      </c>
      <c r="AYL107" s="457">
        <f t="shared" ref="AYL107:AYY107" si="7110">SUM(AYL108:AYL111)</f>
        <v>0</v>
      </c>
      <c r="AYM107" s="450">
        <f t="shared" si="7110"/>
        <v>0</v>
      </c>
      <c r="AYN107" s="450">
        <f t="shared" si="7110"/>
        <v>0</v>
      </c>
      <c r="AYO107" s="450">
        <f t="shared" si="7110"/>
        <v>0</v>
      </c>
      <c r="AYP107" s="450">
        <f t="shared" si="7110"/>
        <v>0</v>
      </c>
      <c r="AYQ107" s="450">
        <f t="shared" si="7110"/>
        <v>0</v>
      </c>
      <c r="AYR107" s="450">
        <f t="shared" si="7110"/>
        <v>0</v>
      </c>
      <c r="AYS107" s="450">
        <f t="shared" si="7110"/>
        <v>0</v>
      </c>
      <c r="AYT107" s="450">
        <f t="shared" si="7110"/>
        <v>0</v>
      </c>
      <c r="AYU107" s="450">
        <f t="shared" si="7110"/>
        <v>0</v>
      </c>
      <c r="AYV107" s="450">
        <f t="shared" si="7110"/>
        <v>0</v>
      </c>
      <c r="AYW107" s="450">
        <f t="shared" si="7110"/>
        <v>0</v>
      </c>
      <c r="AYX107" s="450">
        <f t="shared" si="7110"/>
        <v>0</v>
      </c>
      <c r="AYY107" s="451">
        <f t="shared" si="7110"/>
        <v>0</v>
      </c>
      <c r="AZA107" s="457">
        <f t="shared" ref="AZA107:AZN107" si="7111">SUM(AZA108:AZA111)</f>
        <v>0</v>
      </c>
      <c r="AZB107" s="450">
        <f t="shared" si="7111"/>
        <v>0</v>
      </c>
      <c r="AZC107" s="450">
        <f t="shared" si="7111"/>
        <v>0</v>
      </c>
      <c r="AZD107" s="450">
        <f t="shared" si="7111"/>
        <v>0</v>
      </c>
      <c r="AZE107" s="450">
        <f t="shared" si="7111"/>
        <v>0</v>
      </c>
      <c r="AZF107" s="450">
        <f t="shared" si="7111"/>
        <v>0</v>
      </c>
      <c r="AZG107" s="450">
        <f t="shared" si="7111"/>
        <v>0</v>
      </c>
      <c r="AZH107" s="450">
        <f t="shared" si="7111"/>
        <v>0</v>
      </c>
      <c r="AZI107" s="450">
        <f t="shared" si="7111"/>
        <v>0</v>
      </c>
      <c r="AZJ107" s="450">
        <f t="shared" si="7111"/>
        <v>0</v>
      </c>
      <c r="AZK107" s="450">
        <f t="shared" si="7111"/>
        <v>0</v>
      </c>
      <c r="AZL107" s="450">
        <f t="shared" si="7111"/>
        <v>0</v>
      </c>
      <c r="AZM107" s="450">
        <f t="shared" si="7111"/>
        <v>0</v>
      </c>
      <c r="AZN107" s="451">
        <f t="shared" si="7111"/>
        <v>0</v>
      </c>
      <c r="AZP107" s="457">
        <f t="shared" ref="AZP107:BAC107" si="7112">SUM(AZP108:AZP111)</f>
        <v>0</v>
      </c>
      <c r="AZQ107" s="450">
        <f t="shared" si="7112"/>
        <v>0</v>
      </c>
      <c r="AZR107" s="450">
        <f t="shared" si="7112"/>
        <v>0</v>
      </c>
      <c r="AZS107" s="450">
        <f t="shared" si="7112"/>
        <v>0</v>
      </c>
      <c r="AZT107" s="450">
        <f t="shared" si="7112"/>
        <v>0</v>
      </c>
      <c r="AZU107" s="450">
        <f t="shared" si="7112"/>
        <v>0</v>
      </c>
      <c r="AZV107" s="450">
        <f t="shared" si="7112"/>
        <v>0</v>
      </c>
      <c r="AZW107" s="450">
        <f t="shared" si="7112"/>
        <v>0</v>
      </c>
      <c r="AZX107" s="450">
        <f t="shared" si="7112"/>
        <v>0</v>
      </c>
      <c r="AZY107" s="450">
        <f t="shared" si="7112"/>
        <v>0</v>
      </c>
      <c r="AZZ107" s="450">
        <f t="shared" si="7112"/>
        <v>0</v>
      </c>
      <c r="BAA107" s="450">
        <f t="shared" si="7112"/>
        <v>0</v>
      </c>
      <c r="BAB107" s="450">
        <f t="shared" si="7112"/>
        <v>0</v>
      </c>
      <c r="BAC107" s="451">
        <f t="shared" si="7112"/>
        <v>0</v>
      </c>
      <c r="BAE107" s="457">
        <f t="shared" ref="BAE107:BAR107" si="7113">SUM(BAE108:BAE111)</f>
        <v>0</v>
      </c>
      <c r="BAF107" s="450">
        <f t="shared" si="7113"/>
        <v>0</v>
      </c>
      <c r="BAG107" s="450">
        <f t="shared" si="7113"/>
        <v>0</v>
      </c>
      <c r="BAH107" s="450">
        <f t="shared" si="7113"/>
        <v>0</v>
      </c>
      <c r="BAI107" s="450">
        <f t="shared" si="7113"/>
        <v>0</v>
      </c>
      <c r="BAJ107" s="450">
        <f t="shared" si="7113"/>
        <v>0</v>
      </c>
      <c r="BAK107" s="450">
        <f t="shared" si="7113"/>
        <v>0</v>
      </c>
      <c r="BAL107" s="450">
        <f t="shared" si="7113"/>
        <v>0</v>
      </c>
      <c r="BAM107" s="450">
        <f t="shared" si="7113"/>
        <v>0</v>
      </c>
      <c r="BAN107" s="450">
        <f t="shared" si="7113"/>
        <v>0</v>
      </c>
      <c r="BAO107" s="450">
        <f t="shared" si="7113"/>
        <v>0</v>
      </c>
      <c r="BAP107" s="450">
        <f t="shared" si="7113"/>
        <v>0</v>
      </c>
      <c r="BAQ107" s="450">
        <f t="shared" si="7113"/>
        <v>0</v>
      </c>
      <c r="BAR107" s="451">
        <f t="shared" si="7113"/>
        <v>0</v>
      </c>
      <c r="BAT107" s="457">
        <f t="shared" ref="BAT107:BBG107" si="7114">SUM(BAT108:BAT111)</f>
        <v>0</v>
      </c>
      <c r="BAU107" s="450">
        <f t="shared" si="7114"/>
        <v>0</v>
      </c>
      <c r="BAV107" s="450">
        <f t="shared" si="7114"/>
        <v>0</v>
      </c>
      <c r="BAW107" s="450">
        <f t="shared" si="7114"/>
        <v>0</v>
      </c>
      <c r="BAX107" s="450">
        <f t="shared" si="7114"/>
        <v>0</v>
      </c>
      <c r="BAY107" s="450">
        <f t="shared" si="7114"/>
        <v>0</v>
      </c>
      <c r="BAZ107" s="450">
        <f t="shared" si="7114"/>
        <v>0</v>
      </c>
      <c r="BBA107" s="450">
        <f t="shared" si="7114"/>
        <v>0</v>
      </c>
      <c r="BBB107" s="450">
        <f t="shared" si="7114"/>
        <v>0</v>
      </c>
      <c r="BBC107" s="450">
        <f t="shared" si="7114"/>
        <v>0</v>
      </c>
      <c r="BBD107" s="450">
        <f t="shared" si="7114"/>
        <v>0</v>
      </c>
      <c r="BBE107" s="450">
        <f t="shared" si="7114"/>
        <v>0</v>
      </c>
      <c r="BBF107" s="450">
        <f t="shared" si="7114"/>
        <v>0</v>
      </c>
      <c r="BBG107" s="451">
        <f t="shared" si="7114"/>
        <v>0</v>
      </c>
      <c r="BBI107" s="457">
        <f t="shared" ref="BBI107:BBV107" si="7115">SUM(BBI108:BBI111)</f>
        <v>0</v>
      </c>
      <c r="BBJ107" s="450">
        <f t="shared" si="7115"/>
        <v>0</v>
      </c>
      <c r="BBK107" s="450">
        <f t="shared" si="7115"/>
        <v>0</v>
      </c>
      <c r="BBL107" s="450">
        <f t="shared" si="7115"/>
        <v>0</v>
      </c>
      <c r="BBM107" s="450">
        <f t="shared" si="7115"/>
        <v>0</v>
      </c>
      <c r="BBN107" s="450">
        <f t="shared" si="7115"/>
        <v>0</v>
      </c>
      <c r="BBO107" s="450">
        <f t="shared" si="7115"/>
        <v>0</v>
      </c>
      <c r="BBP107" s="450">
        <f t="shared" si="7115"/>
        <v>0</v>
      </c>
      <c r="BBQ107" s="450">
        <f t="shared" si="7115"/>
        <v>0</v>
      </c>
      <c r="BBR107" s="450">
        <f t="shared" si="7115"/>
        <v>0</v>
      </c>
      <c r="BBS107" s="450">
        <f t="shared" si="7115"/>
        <v>0</v>
      </c>
      <c r="BBT107" s="450">
        <f t="shared" si="7115"/>
        <v>0</v>
      </c>
      <c r="BBU107" s="450">
        <f t="shared" si="7115"/>
        <v>0</v>
      </c>
      <c r="BBV107" s="451">
        <f t="shared" si="7115"/>
        <v>0</v>
      </c>
      <c r="BBX107" s="457">
        <f t="shared" ref="BBX107:BCK107" si="7116">SUM(BBX108:BBX111)</f>
        <v>0</v>
      </c>
      <c r="BBY107" s="450">
        <f t="shared" si="7116"/>
        <v>0</v>
      </c>
      <c r="BBZ107" s="450">
        <f t="shared" si="7116"/>
        <v>0</v>
      </c>
      <c r="BCA107" s="450">
        <f t="shared" si="7116"/>
        <v>0</v>
      </c>
      <c r="BCB107" s="450">
        <f t="shared" si="7116"/>
        <v>0</v>
      </c>
      <c r="BCC107" s="450">
        <f t="shared" si="7116"/>
        <v>0</v>
      </c>
      <c r="BCD107" s="450">
        <f t="shared" si="7116"/>
        <v>0</v>
      </c>
      <c r="BCE107" s="450">
        <f t="shared" si="7116"/>
        <v>0</v>
      </c>
      <c r="BCF107" s="450">
        <f t="shared" si="7116"/>
        <v>0</v>
      </c>
      <c r="BCG107" s="450">
        <f t="shared" si="7116"/>
        <v>0</v>
      </c>
      <c r="BCH107" s="450">
        <f t="shared" si="7116"/>
        <v>0</v>
      </c>
      <c r="BCI107" s="450">
        <f t="shared" si="7116"/>
        <v>0</v>
      </c>
      <c r="BCJ107" s="450">
        <f t="shared" si="7116"/>
        <v>0</v>
      </c>
      <c r="BCK107" s="451">
        <f t="shared" si="7116"/>
        <v>0</v>
      </c>
      <c r="BCM107" s="457">
        <f t="shared" ref="BCM107:BCZ107" si="7117">SUM(BCM108:BCM111)</f>
        <v>0</v>
      </c>
      <c r="BCN107" s="450">
        <f t="shared" si="7117"/>
        <v>0</v>
      </c>
      <c r="BCO107" s="450">
        <f t="shared" si="7117"/>
        <v>0</v>
      </c>
      <c r="BCP107" s="450">
        <f t="shared" si="7117"/>
        <v>0</v>
      </c>
      <c r="BCQ107" s="450">
        <f t="shared" si="7117"/>
        <v>0</v>
      </c>
      <c r="BCR107" s="450">
        <f t="shared" si="7117"/>
        <v>0</v>
      </c>
      <c r="BCS107" s="450">
        <f t="shared" si="7117"/>
        <v>0</v>
      </c>
      <c r="BCT107" s="450">
        <f t="shared" si="7117"/>
        <v>0</v>
      </c>
      <c r="BCU107" s="450">
        <f t="shared" si="7117"/>
        <v>0</v>
      </c>
      <c r="BCV107" s="450">
        <f t="shared" si="7117"/>
        <v>0</v>
      </c>
      <c r="BCW107" s="450">
        <f t="shared" si="7117"/>
        <v>0</v>
      </c>
      <c r="BCX107" s="450">
        <f t="shared" si="7117"/>
        <v>0</v>
      </c>
      <c r="BCY107" s="450">
        <f t="shared" si="7117"/>
        <v>0</v>
      </c>
      <c r="BCZ107" s="451">
        <f t="shared" si="7117"/>
        <v>0</v>
      </c>
      <c r="BDB107" s="457">
        <f t="shared" ref="BDB107:BDO107" si="7118">SUM(BDB108:BDB111)</f>
        <v>0</v>
      </c>
      <c r="BDC107" s="450">
        <f t="shared" si="7118"/>
        <v>0</v>
      </c>
      <c r="BDD107" s="450">
        <f t="shared" si="7118"/>
        <v>0</v>
      </c>
      <c r="BDE107" s="450">
        <f t="shared" si="7118"/>
        <v>0</v>
      </c>
      <c r="BDF107" s="450">
        <f t="shared" si="7118"/>
        <v>0</v>
      </c>
      <c r="BDG107" s="450">
        <f t="shared" si="7118"/>
        <v>0</v>
      </c>
      <c r="BDH107" s="450">
        <f t="shared" si="7118"/>
        <v>0</v>
      </c>
      <c r="BDI107" s="450">
        <f t="shared" si="7118"/>
        <v>0</v>
      </c>
      <c r="BDJ107" s="450">
        <f t="shared" si="7118"/>
        <v>0</v>
      </c>
      <c r="BDK107" s="450">
        <f t="shared" si="7118"/>
        <v>0</v>
      </c>
      <c r="BDL107" s="450">
        <f t="shared" si="7118"/>
        <v>0</v>
      </c>
      <c r="BDM107" s="450">
        <f t="shared" si="7118"/>
        <v>0</v>
      </c>
      <c r="BDN107" s="450">
        <f t="shared" si="7118"/>
        <v>0</v>
      </c>
      <c r="BDO107" s="451">
        <f t="shared" si="7118"/>
        <v>0</v>
      </c>
      <c r="BDQ107" s="457">
        <f t="shared" ref="BDQ107:BED107" si="7119">SUM(BDQ108:BDQ111)</f>
        <v>0</v>
      </c>
      <c r="BDR107" s="450">
        <f t="shared" si="7119"/>
        <v>0</v>
      </c>
      <c r="BDS107" s="450">
        <f t="shared" si="7119"/>
        <v>0</v>
      </c>
      <c r="BDT107" s="450">
        <f t="shared" si="7119"/>
        <v>0</v>
      </c>
      <c r="BDU107" s="450">
        <f t="shared" si="7119"/>
        <v>0</v>
      </c>
      <c r="BDV107" s="450">
        <f t="shared" si="7119"/>
        <v>0</v>
      </c>
      <c r="BDW107" s="450">
        <f t="shared" si="7119"/>
        <v>0</v>
      </c>
      <c r="BDX107" s="450">
        <f t="shared" si="7119"/>
        <v>0</v>
      </c>
      <c r="BDY107" s="450">
        <f t="shared" si="7119"/>
        <v>0</v>
      </c>
      <c r="BDZ107" s="450">
        <f t="shared" si="7119"/>
        <v>0</v>
      </c>
      <c r="BEA107" s="450">
        <f t="shared" si="7119"/>
        <v>0</v>
      </c>
      <c r="BEB107" s="450">
        <f t="shared" si="7119"/>
        <v>0</v>
      </c>
      <c r="BEC107" s="450">
        <f t="shared" si="7119"/>
        <v>0</v>
      </c>
      <c r="BED107" s="451">
        <f t="shared" si="7119"/>
        <v>0</v>
      </c>
      <c r="BEF107" s="457">
        <f t="shared" ref="BEF107:BES107" si="7120">SUM(BEF108:BEF111)</f>
        <v>0</v>
      </c>
      <c r="BEG107" s="450">
        <f t="shared" si="7120"/>
        <v>0</v>
      </c>
      <c r="BEH107" s="450">
        <f t="shared" si="7120"/>
        <v>0</v>
      </c>
      <c r="BEI107" s="450">
        <f t="shared" si="7120"/>
        <v>0</v>
      </c>
      <c r="BEJ107" s="450">
        <f t="shared" si="7120"/>
        <v>0</v>
      </c>
      <c r="BEK107" s="450">
        <f t="shared" si="7120"/>
        <v>0</v>
      </c>
      <c r="BEL107" s="450">
        <f t="shared" si="7120"/>
        <v>0</v>
      </c>
      <c r="BEM107" s="450">
        <f t="shared" si="7120"/>
        <v>0</v>
      </c>
      <c r="BEN107" s="450">
        <f t="shared" si="7120"/>
        <v>0</v>
      </c>
      <c r="BEO107" s="450">
        <f t="shared" si="7120"/>
        <v>0</v>
      </c>
      <c r="BEP107" s="450">
        <f t="shared" si="7120"/>
        <v>0</v>
      </c>
      <c r="BEQ107" s="450">
        <f t="shared" si="7120"/>
        <v>0</v>
      </c>
      <c r="BER107" s="450">
        <f t="shared" si="7120"/>
        <v>0</v>
      </c>
      <c r="BES107" s="451">
        <f t="shared" si="7120"/>
        <v>0</v>
      </c>
      <c r="BEU107" s="457">
        <f t="shared" ref="BEU107:BFH107" si="7121">SUM(BEU108:BEU111)</f>
        <v>0</v>
      </c>
      <c r="BEV107" s="450">
        <f t="shared" si="7121"/>
        <v>0</v>
      </c>
      <c r="BEW107" s="450">
        <f t="shared" si="7121"/>
        <v>0</v>
      </c>
      <c r="BEX107" s="450">
        <f t="shared" si="7121"/>
        <v>0</v>
      </c>
      <c r="BEY107" s="450">
        <f t="shared" si="7121"/>
        <v>0</v>
      </c>
      <c r="BEZ107" s="450">
        <f t="shared" si="7121"/>
        <v>0</v>
      </c>
      <c r="BFA107" s="450">
        <f t="shared" si="7121"/>
        <v>0</v>
      </c>
      <c r="BFB107" s="450">
        <f t="shared" si="7121"/>
        <v>0</v>
      </c>
      <c r="BFC107" s="450">
        <f t="shared" si="7121"/>
        <v>0</v>
      </c>
      <c r="BFD107" s="450">
        <f t="shared" si="7121"/>
        <v>0</v>
      </c>
      <c r="BFE107" s="450">
        <f t="shared" si="7121"/>
        <v>0</v>
      </c>
      <c r="BFF107" s="450">
        <f t="shared" si="7121"/>
        <v>0</v>
      </c>
      <c r="BFG107" s="450">
        <f t="shared" si="7121"/>
        <v>0</v>
      </c>
      <c r="BFH107" s="451">
        <f t="shared" si="7121"/>
        <v>0</v>
      </c>
      <c r="BFJ107" s="457">
        <f t="shared" ref="BFJ107:BFW107" si="7122">SUM(BFJ108:BFJ111)</f>
        <v>0</v>
      </c>
      <c r="BFK107" s="450">
        <f t="shared" si="7122"/>
        <v>0</v>
      </c>
      <c r="BFL107" s="450">
        <f t="shared" si="7122"/>
        <v>0</v>
      </c>
      <c r="BFM107" s="450">
        <f t="shared" si="7122"/>
        <v>0</v>
      </c>
      <c r="BFN107" s="450">
        <f t="shared" si="7122"/>
        <v>0</v>
      </c>
      <c r="BFO107" s="450">
        <f t="shared" si="7122"/>
        <v>0</v>
      </c>
      <c r="BFP107" s="450">
        <f t="shared" si="7122"/>
        <v>0</v>
      </c>
      <c r="BFQ107" s="450">
        <f t="shared" si="7122"/>
        <v>0</v>
      </c>
      <c r="BFR107" s="450">
        <f t="shared" si="7122"/>
        <v>0</v>
      </c>
      <c r="BFS107" s="450">
        <f t="shared" si="7122"/>
        <v>0</v>
      </c>
      <c r="BFT107" s="450">
        <f t="shared" si="7122"/>
        <v>0</v>
      </c>
      <c r="BFU107" s="450">
        <f t="shared" si="7122"/>
        <v>0</v>
      </c>
      <c r="BFV107" s="450">
        <f t="shared" si="7122"/>
        <v>0</v>
      </c>
      <c r="BFW107" s="451">
        <f t="shared" si="7122"/>
        <v>0</v>
      </c>
      <c r="BFY107" s="457">
        <f t="shared" ref="BFY107:BGL107" si="7123">SUM(BFY108:BFY111)</f>
        <v>0</v>
      </c>
      <c r="BFZ107" s="450">
        <f t="shared" si="7123"/>
        <v>0</v>
      </c>
      <c r="BGA107" s="450">
        <f t="shared" si="7123"/>
        <v>0</v>
      </c>
      <c r="BGB107" s="450">
        <f t="shared" si="7123"/>
        <v>0</v>
      </c>
      <c r="BGC107" s="450">
        <f t="shared" si="7123"/>
        <v>0</v>
      </c>
      <c r="BGD107" s="450">
        <f t="shared" si="7123"/>
        <v>0</v>
      </c>
      <c r="BGE107" s="450">
        <f t="shared" si="7123"/>
        <v>0</v>
      </c>
      <c r="BGF107" s="450">
        <f t="shared" si="7123"/>
        <v>0</v>
      </c>
      <c r="BGG107" s="450">
        <f t="shared" si="7123"/>
        <v>0</v>
      </c>
      <c r="BGH107" s="450">
        <f t="shared" si="7123"/>
        <v>0</v>
      </c>
      <c r="BGI107" s="450">
        <f t="shared" si="7123"/>
        <v>0</v>
      </c>
      <c r="BGJ107" s="450">
        <f t="shared" si="7123"/>
        <v>0</v>
      </c>
      <c r="BGK107" s="450">
        <f t="shared" si="7123"/>
        <v>0</v>
      </c>
      <c r="BGL107" s="451">
        <f t="shared" si="7123"/>
        <v>0</v>
      </c>
      <c r="BGN107" s="457">
        <f t="shared" ref="BGN107:BHA107" si="7124">SUM(BGN108:BGN111)</f>
        <v>0</v>
      </c>
      <c r="BGO107" s="450">
        <f t="shared" si="7124"/>
        <v>0</v>
      </c>
      <c r="BGP107" s="450">
        <f t="shared" si="7124"/>
        <v>0</v>
      </c>
      <c r="BGQ107" s="450">
        <f t="shared" si="7124"/>
        <v>0</v>
      </c>
      <c r="BGR107" s="450">
        <f t="shared" si="7124"/>
        <v>0</v>
      </c>
      <c r="BGS107" s="450">
        <f t="shared" si="7124"/>
        <v>0</v>
      </c>
      <c r="BGT107" s="450">
        <f t="shared" si="7124"/>
        <v>0</v>
      </c>
      <c r="BGU107" s="450">
        <f t="shared" si="7124"/>
        <v>0</v>
      </c>
      <c r="BGV107" s="450">
        <f t="shared" si="7124"/>
        <v>0</v>
      </c>
      <c r="BGW107" s="450">
        <f t="shared" si="7124"/>
        <v>0</v>
      </c>
      <c r="BGX107" s="450">
        <f t="shared" si="7124"/>
        <v>0</v>
      </c>
      <c r="BGY107" s="450">
        <f t="shared" si="7124"/>
        <v>0</v>
      </c>
      <c r="BGZ107" s="450">
        <f t="shared" si="7124"/>
        <v>0</v>
      </c>
      <c r="BHA107" s="451">
        <f t="shared" si="7124"/>
        <v>0</v>
      </c>
      <c r="BHC107" s="457">
        <f t="shared" ref="BHC107:BHP107" si="7125">SUM(BHC108:BHC111)</f>
        <v>0</v>
      </c>
      <c r="BHD107" s="450">
        <f t="shared" si="7125"/>
        <v>0</v>
      </c>
      <c r="BHE107" s="450">
        <f t="shared" si="7125"/>
        <v>0</v>
      </c>
      <c r="BHF107" s="450">
        <f t="shared" si="7125"/>
        <v>0</v>
      </c>
      <c r="BHG107" s="450">
        <f t="shared" si="7125"/>
        <v>0</v>
      </c>
      <c r="BHH107" s="450">
        <f t="shared" si="7125"/>
        <v>0</v>
      </c>
      <c r="BHI107" s="450">
        <f t="shared" si="7125"/>
        <v>0</v>
      </c>
      <c r="BHJ107" s="450">
        <f t="shared" si="7125"/>
        <v>0</v>
      </c>
      <c r="BHK107" s="450">
        <f t="shared" si="7125"/>
        <v>0</v>
      </c>
      <c r="BHL107" s="450">
        <f t="shared" si="7125"/>
        <v>0</v>
      </c>
      <c r="BHM107" s="450">
        <f t="shared" si="7125"/>
        <v>0</v>
      </c>
      <c r="BHN107" s="450">
        <f t="shared" si="7125"/>
        <v>0</v>
      </c>
      <c r="BHO107" s="450">
        <f t="shared" si="7125"/>
        <v>0</v>
      </c>
      <c r="BHP107" s="451">
        <f t="shared" si="7125"/>
        <v>0</v>
      </c>
      <c r="BHR107" s="457">
        <f t="shared" ref="BHR107:BIE107" si="7126">SUM(BHR108:BHR111)</f>
        <v>0</v>
      </c>
      <c r="BHS107" s="450">
        <f t="shared" si="7126"/>
        <v>0</v>
      </c>
      <c r="BHT107" s="450">
        <f t="shared" si="7126"/>
        <v>0</v>
      </c>
      <c r="BHU107" s="450">
        <f t="shared" si="7126"/>
        <v>0</v>
      </c>
      <c r="BHV107" s="450">
        <f t="shared" si="7126"/>
        <v>0</v>
      </c>
      <c r="BHW107" s="450">
        <f t="shared" si="7126"/>
        <v>0</v>
      </c>
      <c r="BHX107" s="450">
        <f t="shared" si="7126"/>
        <v>0</v>
      </c>
      <c r="BHY107" s="450">
        <f t="shared" si="7126"/>
        <v>0</v>
      </c>
      <c r="BHZ107" s="450">
        <f t="shared" si="7126"/>
        <v>0</v>
      </c>
      <c r="BIA107" s="450">
        <f t="shared" si="7126"/>
        <v>0</v>
      </c>
      <c r="BIB107" s="450">
        <f t="shared" si="7126"/>
        <v>0</v>
      </c>
      <c r="BIC107" s="450">
        <f t="shared" si="7126"/>
        <v>0</v>
      </c>
      <c r="BID107" s="450">
        <f t="shared" si="7126"/>
        <v>0</v>
      </c>
      <c r="BIE107" s="451">
        <f t="shared" si="7126"/>
        <v>0</v>
      </c>
      <c r="BIG107" s="457">
        <f t="shared" ref="BIG107:BIT107" si="7127">SUM(BIG108:BIG111)</f>
        <v>0</v>
      </c>
      <c r="BIH107" s="450">
        <f t="shared" si="7127"/>
        <v>0</v>
      </c>
      <c r="BII107" s="450">
        <f t="shared" si="7127"/>
        <v>0</v>
      </c>
      <c r="BIJ107" s="450">
        <f t="shared" si="7127"/>
        <v>0</v>
      </c>
      <c r="BIK107" s="450">
        <f t="shared" si="7127"/>
        <v>0</v>
      </c>
      <c r="BIL107" s="450">
        <f t="shared" si="7127"/>
        <v>0</v>
      </c>
      <c r="BIM107" s="450">
        <f t="shared" si="7127"/>
        <v>0</v>
      </c>
      <c r="BIN107" s="450">
        <f t="shared" si="7127"/>
        <v>0</v>
      </c>
      <c r="BIO107" s="450">
        <f t="shared" si="7127"/>
        <v>0</v>
      </c>
      <c r="BIP107" s="450">
        <f t="shared" si="7127"/>
        <v>0</v>
      </c>
      <c r="BIQ107" s="450">
        <f t="shared" si="7127"/>
        <v>0</v>
      </c>
      <c r="BIR107" s="450">
        <f t="shared" si="7127"/>
        <v>0</v>
      </c>
      <c r="BIS107" s="450">
        <f t="shared" si="7127"/>
        <v>0</v>
      </c>
      <c r="BIT107" s="451">
        <f t="shared" si="7127"/>
        <v>0</v>
      </c>
      <c r="BIV107" s="457">
        <f t="shared" ref="BIV107:BJI107" si="7128">SUM(BIV108:BIV111)</f>
        <v>0</v>
      </c>
      <c r="BIW107" s="450">
        <f t="shared" si="7128"/>
        <v>0</v>
      </c>
      <c r="BIX107" s="450">
        <f t="shared" si="7128"/>
        <v>0</v>
      </c>
      <c r="BIY107" s="450">
        <f t="shared" si="7128"/>
        <v>0</v>
      </c>
      <c r="BIZ107" s="450">
        <f t="shared" si="7128"/>
        <v>0</v>
      </c>
      <c r="BJA107" s="450">
        <f t="shared" si="7128"/>
        <v>0</v>
      </c>
      <c r="BJB107" s="450">
        <f t="shared" si="7128"/>
        <v>0</v>
      </c>
      <c r="BJC107" s="450">
        <f t="shared" si="7128"/>
        <v>0</v>
      </c>
      <c r="BJD107" s="450">
        <f t="shared" si="7128"/>
        <v>0</v>
      </c>
      <c r="BJE107" s="450">
        <f t="shared" si="7128"/>
        <v>0</v>
      </c>
      <c r="BJF107" s="450">
        <f t="shared" si="7128"/>
        <v>0</v>
      </c>
      <c r="BJG107" s="450">
        <f t="shared" si="7128"/>
        <v>0</v>
      </c>
      <c r="BJH107" s="450">
        <f t="shared" si="7128"/>
        <v>0</v>
      </c>
      <c r="BJI107" s="451">
        <f t="shared" si="7128"/>
        <v>0</v>
      </c>
      <c r="BJK107" s="457">
        <f t="shared" ref="BJK107:BJX107" si="7129">SUM(BJK108:BJK111)</f>
        <v>0</v>
      </c>
      <c r="BJL107" s="450">
        <f t="shared" si="7129"/>
        <v>0</v>
      </c>
      <c r="BJM107" s="450">
        <f t="shared" si="7129"/>
        <v>0</v>
      </c>
      <c r="BJN107" s="450">
        <f t="shared" si="7129"/>
        <v>0</v>
      </c>
      <c r="BJO107" s="450">
        <f t="shared" si="7129"/>
        <v>0</v>
      </c>
      <c r="BJP107" s="450">
        <f t="shared" si="7129"/>
        <v>0</v>
      </c>
      <c r="BJQ107" s="450">
        <f t="shared" si="7129"/>
        <v>0</v>
      </c>
      <c r="BJR107" s="450">
        <f t="shared" si="7129"/>
        <v>0</v>
      </c>
      <c r="BJS107" s="450">
        <f t="shared" si="7129"/>
        <v>0</v>
      </c>
      <c r="BJT107" s="450">
        <f t="shared" si="7129"/>
        <v>0</v>
      </c>
      <c r="BJU107" s="450">
        <f t="shared" si="7129"/>
        <v>0</v>
      </c>
      <c r="BJV107" s="450">
        <f t="shared" si="7129"/>
        <v>0</v>
      </c>
      <c r="BJW107" s="450">
        <f t="shared" si="7129"/>
        <v>0</v>
      </c>
      <c r="BJX107" s="451">
        <f t="shared" si="7129"/>
        <v>0</v>
      </c>
      <c r="BJZ107" s="457">
        <f t="shared" ref="BJZ107:BKM107" si="7130">SUM(BJZ108:BJZ111)</f>
        <v>0</v>
      </c>
      <c r="BKA107" s="450">
        <f t="shared" si="7130"/>
        <v>0</v>
      </c>
      <c r="BKB107" s="450">
        <f t="shared" si="7130"/>
        <v>0</v>
      </c>
      <c r="BKC107" s="450">
        <f t="shared" si="7130"/>
        <v>0</v>
      </c>
      <c r="BKD107" s="450">
        <f t="shared" si="7130"/>
        <v>0</v>
      </c>
      <c r="BKE107" s="450">
        <f t="shared" si="7130"/>
        <v>0</v>
      </c>
      <c r="BKF107" s="450">
        <f t="shared" si="7130"/>
        <v>0</v>
      </c>
      <c r="BKG107" s="450">
        <f t="shared" si="7130"/>
        <v>0</v>
      </c>
      <c r="BKH107" s="450">
        <f t="shared" si="7130"/>
        <v>0</v>
      </c>
      <c r="BKI107" s="450">
        <f t="shared" si="7130"/>
        <v>0</v>
      </c>
      <c r="BKJ107" s="450">
        <f t="shared" si="7130"/>
        <v>0</v>
      </c>
      <c r="BKK107" s="450">
        <f t="shared" si="7130"/>
        <v>0</v>
      </c>
      <c r="BKL107" s="450">
        <f t="shared" si="7130"/>
        <v>0</v>
      </c>
      <c r="BKM107" s="451">
        <f t="shared" si="7130"/>
        <v>0</v>
      </c>
      <c r="BKO107" s="457">
        <f t="shared" ref="BKO107:BLB107" si="7131">SUM(BKO108:BKO111)</f>
        <v>0</v>
      </c>
      <c r="BKP107" s="450">
        <f t="shared" si="7131"/>
        <v>0</v>
      </c>
      <c r="BKQ107" s="450">
        <f t="shared" si="7131"/>
        <v>0</v>
      </c>
      <c r="BKR107" s="450">
        <f t="shared" si="7131"/>
        <v>0</v>
      </c>
      <c r="BKS107" s="450">
        <f t="shared" si="7131"/>
        <v>0</v>
      </c>
      <c r="BKT107" s="450">
        <f t="shared" si="7131"/>
        <v>0</v>
      </c>
      <c r="BKU107" s="450">
        <f t="shared" si="7131"/>
        <v>0</v>
      </c>
      <c r="BKV107" s="450">
        <f t="shared" si="7131"/>
        <v>0</v>
      </c>
      <c r="BKW107" s="450">
        <f t="shared" si="7131"/>
        <v>0</v>
      </c>
      <c r="BKX107" s="450">
        <f t="shared" si="7131"/>
        <v>0</v>
      </c>
      <c r="BKY107" s="450">
        <f t="shared" si="7131"/>
        <v>0</v>
      </c>
      <c r="BKZ107" s="450">
        <f t="shared" si="7131"/>
        <v>0</v>
      </c>
      <c r="BLA107" s="450">
        <f t="shared" si="7131"/>
        <v>0</v>
      </c>
      <c r="BLB107" s="451">
        <f t="shared" si="7131"/>
        <v>0</v>
      </c>
      <c r="BLD107" s="457">
        <f t="shared" ref="BLD107:BLQ107" si="7132">SUM(BLD108:BLD111)</f>
        <v>0</v>
      </c>
      <c r="BLE107" s="450">
        <f t="shared" si="7132"/>
        <v>0</v>
      </c>
      <c r="BLF107" s="450">
        <f t="shared" si="7132"/>
        <v>0</v>
      </c>
      <c r="BLG107" s="450">
        <f t="shared" si="7132"/>
        <v>0</v>
      </c>
      <c r="BLH107" s="450">
        <f t="shared" si="7132"/>
        <v>0</v>
      </c>
      <c r="BLI107" s="450">
        <f t="shared" si="7132"/>
        <v>0</v>
      </c>
      <c r="BLJ107" s="450">
        <f t="shared" si="7132"/>
        <v>0</v>
      </c>
      <c r="BLK107" s="450">
        <f t="shared" si="7132"/>
        <v>0</v>
      </c>
      <c r="BLL107" s="450">
        <f t="shared" si="7132"/>
        <v>0</v>
      </c>
      <c r="BLM107" s="450">
        <f t="shared" si="7132"/>
        <v>0</v>
      </c>
      <c r="BLN107" s="450">
        <f t="shared" si="7132"/>
        <v>0</v>
      </c>
      <c r="BLO107" s="450">
        <f t="shared" si="7132"/>
        <v>0</v>
      </c>
      <c r="BLP107" s="450">
        <f t="shared" si="7132"/>
        <v>0</v>
      </c>
      <c r="BLQ107" s="451">
        <f t="shared" si="7132"/>
        <v>0</v>
      </c>
      <c r="BLS107" s="457">
        <f t="shared" ref="BLS107:BMF107" si="7133">SUM(BLS108:BLS111)</f>
        <v>0</v>
      </c>
      <c r="BLT107" s="450">
        <f t="shared" si="7133"/>
        <v>0</v>
      </c>
      <c r="BLU107" s="450">
        <f t="shared" si="7133"/>
        <v>0</v>
      </c>
      <c r="BLV107" s="450">
        <f t="shared" si="7133"/>
        <v>0</v>
      </c>
      <c r="BLW107" s="450">
        <f t="shared" si="7133"/>
        <v>0</v>
      </c>
      <c r="BLX107" s="450">
        <f t="shared" si="7133"/>
        <v>0</v>
      </c>
      <c r="BLY107" s="450">
        <f t="shared" si="7133"/>
        <v>0</v>
      </c>
      <c r="BLZ107" s="450">
        <f t="shared" si="7133"/>
        <v>0</v>
      </c>
      <c r="BMA107" s="450">
        <f t="shared" si="7133"/>
        <v>0</v>
      </c>
      <c r="BMB107" s="450">
        <f t="shared" si="7133"/>
        <v>0</v>
      </c>
      <c r="BMC107" s="450">
        <f t="shared" si="7133"/>
        <v>0</v>
      </c>
      <c r="BMD107" s="450">
        <f t="shared" si="7133"/>
        <v>0</v>
      </c>
      <c r="BME107" s="450">
        <f t="shared" si="7133"/>
        <v>0</v>
      </c>
      <c r="BMF107" s="451">
        <f t="shared" si="7133"/>
        <v>0</v>
      </c>
      <c r="BMH107" s="457">
        <f t="shared" ref="BMH107:BMU107" si="7134">SUM(BMH108:BMH111)</f>
        <v>0</v>
      </c>
      <c r="BMI107" s="450">
        <f t="shared" si="7134"/>
        <v>0</v>
      </c>
      <c r="BMJ107" s="450">
        <f t="shared" si="7134"/>
        <v>0</v>
      </c>
      <c r="BMK107" s="450">
        <f t="shared" si="7134"/>
        <v>0</v>
      </c>
      <c r="BML107" s="450">
        <f t="shared" si="7134"/>
        <v>0</v>
      </c>
      <c r="BMM107" s="450">
        <f t="shared" si="7134"/>
        <v>0</v>
      </c>
      <c r="BMN107" s="450">
        <f t="shared" si="7134"/>
        <v>0</v>
      </c>
      <c r="BMO107" s="450">
        <f t="shared" si="7134"/>
        <v>0</v>
      </c>
      <c r="BMP107" s="450">
        <f t="shared" si="7134"/>
        <v>0</v>
      </c>
      <c r="BMQ107" s="450">
        <f t="shared" si="7134"/>
        <v>0</v>
      </c>
      <c r="BMR107" s="450">
        <f t="shared" si="7134"/>
        <v>0</v>
      </c>
      <c r="BMS107" s="450">
        <f t="shared" si="7134"/>
        <v>0</v>
      </c>
      <c r="BMT107" s="450">
        <f t="shared" si="7134"/>
        <v>0</v>
      </c>
      <c r="BMU107" s="451">
        <f t="shared" si="7134"/>
        <v>0</v>
      </c>
      <c r="BMW107" s="457">
        <f t="shared" ref="BMW107:BNJ107" si="7135">SUM(BMW108:BMW111)</f>
        <v>0</v>
      </c>
      <c r="BMX107" s="450">
        <f t="shared" si="7135"/>
        <v>0</v>
      </c>
      <c r="BMY107" s="450">
        <f t="shared" si="7135"/>
        <v>0</v>
      </c>
      <c r="BMZ107" s="450">
        <f t="shared" si="7135"/>
        <v>0</v>
      </c>
      <c r="BNA107" s="450">
        <f t="shared" si="7135"/>
        <v>0</v>
      </c>
      <c r="BNB107" s="450">
        <f t="shared" si="7135"/>
        <v>0</v>
      </c>
      <c r="BNC107" s="450">
        <f t="shared" si="7135"/>
        <v>0</v>
      </c>
      <c r="BND107" s="450">
        <f t="shared" si="7135"/>
        <v>0</v>
      </c>
      <c r="BNE107" s="450">
        <f t="shared" si="7135"/>
        <v>0</v>
      </c>
      <c r="BNF107" s="450">
        <f t="shared" si="7135"/>
        <v>0</v>
      </c>
      <c r="BNG107" s="450">
        <f t="shared" si="7135"/>
        <v>0</v>
      </c>
      <c r="BNH107" s="450">
        <f t="shared" si="7135"/>
        <v>0</v>
      </c>
      <c r="BNI107" s="450">
        <f t="shared" si="7135"/>
        <v>0</v>
      </c>
      <c r="BNJ107" s="451">
        <f t="shared" si="7135"/>
        <v>0</v>
      </c>
      <c r="BNL107" s="457">
        <f t="shared" ref="BNL107:BNY107" si="7136">SUM(BNL108:BNL111)</f>
        <v>0</v>
      </c>
      <c r="BNM107" s="450">
        <f t="shared" si="7136"/>
        <v>0</v>
      </c>
      <c r="BNN107" s="450">
        <f t="shared" si="7136"/>
        <v>0</v>
      </c>
      <c r="BNO107" s="450">
        <f t="shared" si="7136"/>
        <v>0</v>
      </c>
      <c r="BNP107" s="450">
        <f t="shared" si="7136"/>
        <v>0</v>
      </c>
      <c r="BNQ107" s="450">
        <f t="shared" si="7136"/>
        <v>0</v>
      </c>
      <c r="BNR107" s="450">
        <f t="shared" si="7136"/>
        <v>0</v>
      </c>
      <c r="BNS107" s="450">
        <f t="shared" si="7136"/>
        <v>0</v>
      </c>
      <c r="BNT107" s="450">
        <f t="shared" si="7136"/>
        <v>0</v>
      </c>
      <c r="BNU107" s="450">
        <f t="shared" si="7136"/>
        <v>0</v>
      </c>
      <c r="BNV107" s="450">
        <f t="shared" si="7136"/>
        <v>0</v>
      </c>
      <c r="BNW107" s="450">
        <f t="shared" si="7136"/>
        <v>0</v>
      </c>
      <c r="BNX107" s="450">
        <f t="shared" si="7136"/>
        <v>0</v>
      </c>
      <c r="BNY107" s="451">
        <f t="shared" si="7136"/>
        <v>0</v>
      </c>
      <c r="BOA107" s="457">
        <f t="shared" ref="BOA107:BON107" si="7137">SUM(BOA108:BOA111)</f>
        <v>0</v>
      </c>
      <c r="BOB107" s="450">
        <f t="shared" si="7137"/>
        <v>0</v>
      </c>
      <c r="BOC107" s="450">
        <f t="shared" si="7137"/>
        <v>0</v>
      </c>
      <c r="BOD107" s="450">
        <f t="shared" si="7137"/>
        <v>0</v>
      </c>
      <c r="BOE107" s="450">
        <f t="shared" si="7137"/>
        <v>0</v>
      </c>
      <c r="BOF107" s="450">
        <f t="shared" si="7137"/>
        <v>0</v>
      </c>
      <c r="BOG107" s="450">
        <f t="shared" si="7137"/>
        <v>0</v>
      </c>
      <c r="BOH107" s="450">
        <f t="shared" si="7137"/>
        <v>0</v>
      </c>
      <c r="BOI107" s="450">
        <f t="shared" si="7137"/>
        <v>0</v>
      </c>
      <c r="BOJ107" s="450">
        <f t="shared" si="7137"/>
        <v>0</v>
      </c>
      <c r="BOK107" s="450">
        <f t="shared" si="7137"/>
        <v>0</v>
      </c>
      <c r="BOL107" s="450">
        <f t="shared" si="7137"/>
        <v>0</v>
      </c>
      <c r="BOM107" s="450">
        <f t="shared" si="7137"/>
        <v>0</v>
      </c>
      <c r="BON107" s="451">
        <f t="shared" si="7137"/>
        <v>0</v>
      </c>
      <c r="BOP107" s="457">
        <f t="shared" ref="BOP107:BPC107" si="7138">SUM(BOP108:BOP111)</f>
        <v>0</v>
      </c>
      <c r="BOQ107" s="450">
        <f t="shared" si="7138"/>
        <v>0</v>
      </c>
      <c r="BOR107" s="450">
        <f t="shared" si="7138"/>
        <v>0</v>
      </c>
      <c r="BOS107" s="450">
        <f t="shared" si="7138"/>
        <v>0</v>
      </c>
      <c r="BOT107" s="450">
        <f t="shared" si="7138"/>
        <v>0</v>
      </c>
      <c r="BOU107" s="450">
        <f t="shared" si="7138"/>
        <v>0</v>
      </c>
      <c r="BOV107" s="450">
        <f t="shared" si="7138"/>
        <v>0</v>
      </c>
      <c r="BOW107" s="450">
        <f t="shared" si="7138"/>
        <v>0</v>
      </c>
      <c r="BOX107" s="450">
        <f t="shared" si="7138"/>
        <v>0</v>
      </c>
      <c r="BOY107" s="450">
        <f t="shared" si="7138"/>
        <v>0</v>
      </c>
      <c r="BOZ107" s="450">
        <f t="shared" si="7138"/>
        <v>0</v>
      </c>
      <c r="BPA107" s="450">
        <f t="shared" si="7138"/>
        <v>0</v>
      </c>
      <c r="BPB107" s="450">
        <f t="shared" si="7138"/>
        <v>0</v>
      </c>
      <c r="BPC107" s="451">
        <f t="shared" si="7138"/>
        <v>0</v>
      </c>
      <c r="BPE107" s="457">
        <f t="shared" ref="BPE107:BPR107" si="7139">SUM(BPE108:BPE111)</f>
        <v>0</v>
      </c>
      <c r="BPF107" s="450">
        <f t="shared" si="7139"/>
        <v>0</v>
      </c>
      <c r="BPG107" s="450">
        <f t="shared" si="7139"/>
        <v>0</v>
      </c>
      <c r="BPH107" s="450">
        <f t="shared" si="7139"/>
        <v>0</v>
      </c>
      <c r="BPI107" s="450">
        <f t="shared" si="7139"/>
        <v>0</v>
      </c>
      <c r="BPJ107" s="450">
        <f t="shared" si="7139"/>
        <v>0</v>
      </c>
      <c r="BPK107" s="450">
        <f t="shared" si="7139"/>
        <v>0</v>
      </c>
      <c r="BPL107" s="450">
        <f t="shared" si="7139"/>
        <v>0</v>
      </c>
      <c r="BPM107" s="450">
        <f t="shared" si="7139"/>
        <v>0</v>
      </c>
      <c r="BPN107" s="450">
        <f t="shared" si="7139"/>
        <v>0</v>
      </c>
      <c r="BPO107" s="450">
        <f t="shared" si="7139"/>
        <v>0</v>
      </c>
      <c r="BPP107" s="450">
        <f t="shared" si="7139"/>
        <v>0</v>
      </c>
      <c r="BPQ107" s="450">
        <f t="shared" si="7139"/>
        <v>0</v>
      </c>
      <c r="BPR107" s="451">
        <f t="shared" si="7139"/>
        <v>0</v>
      </c>
      <c r="BPT107" s="457">
        <f t="shared" ref="BPT107:BQG107" si="7140">SUM(BPT108:BPT111)</f>
        <v>0</v>
      </c>
      <c r="BPU107" s="450">
        <f t="shared" si="7140"/>
        <v>0</v>
      </c>
      <c r="BPV107" s="450">
        <f t="shared" si="7140"/>
        <v>0</v>
      </c>
      <c r="BPW107" s="450">
        <f t="shared" si="7140"/>
        <v>0</v>
      </c>
      <c r="BPX107" s="450">
        <f t="shared" si="7140"/>
        <v>0</v>
      </c>
      <c r="BPY107" s="450">
        <f t="shared" si="7140"/>
        <v>0</v>
      </c>
      <c r="BPZ107" s="450">
        <f t="shared" si="7140"/>
        <v>0</v>
      </c>
      <c r="BQA107" s="450">
        <f t="shared" si="7140"/>
        <v>0</v>
      </c>
      <c r="BQB107" s="450">
        <f t="shared" si="7140"/>
        <v>0</v>
      </c>
      <c r="BQC107" s="450">
        <f t="shared" si="7140"/>
        <v>0</v>
      </c>
      <c r="BQD107" s="450">
        <f t="shared" si="7140"/>
        <v>0</v>
      </c>
      <c r="BQE107" s="450">
        <f t="shared" si="7140"/>
        <v>0</v>
      </c>
      <c r="BQF107" s="450">
        <f t="shared" si="7140"/>
        <v>0</v>
      </c>
      <c r="BQG107" s="451">
        <f t="shared" si="7140"/>
        <v>0</v>
      </c>
      <c r="BQI107" s="457">
        <f t="shared" ref="BQI107:BQV107" si="7141">SUM(BQI108:BQI111)</f>
        <v>0</v>
      </c>
      <c r="BQJ107" s="450">
        <f t="shared" si="7141"/>
        <v>0</v>
      </c>
      <c r="BQK107" s="450">
        <f t="shared" si="7141"/>
        <v>0</v>
      </c>
      <c r="BQL107" s="450">
        <f t="shared" si="7141"/>
        <v>0</v>
      </c>
      <c r="BQM107" s="450">
        <f t="shared" si="7141"/>
        <v>0</v>
      </c>
      <c r="BQN107" s="450">
        <f t="shared" si="7141"/>
        <v>0</v>
      </c>
      <c r="BQO107" s="450">
        <f t="shared" si="7141"/>
        <v>0</v>
      </c>
      <c r="BQP107" s="450">
        <f t="shared" si="7141"/>
        <v>0</v>
      </c>
      <c r="BQQ107" s="450">
        <f t="shared" si="7141"/>
        <v>0</v>
      </c>
      <c r="BQR107" s="450">
        <f t="shared" si="7141"/>
        <v>0</v>
      </c>
      <c r="BQS107" s="450">
        <f t="shared" si="7141"/>
        <v>0</v>
      </c>
      <c r="BQT107" s="450">
        <f t="shared" si="7141"/>
        <v>0</v>
      </c>
      <c r="BQU107" s="450">
        <f t="shared" si="7141"/>
        <v>0</v>
      </c>
      <c r="BQV107" s="451">
        <f t="shared" si="7141"/>
        <v>0</v>
      </c>
      <c r="BQX107" s="457">
        <f t="shared" ref="BQX107:BRK107" si="7142">SUM(BQX108:BQX111)</f>
        <v>0</v>
      </c>
      <c r="BQY107" s="450">
        <f t="shared" si="7142"/>
        <v>0</v>
      </c>
      <c r="BQZ107" s="450">
        <f t="shared" si="7142"/>
        <v>0</v>
      </c>
      <c r="BRA107" s="450">
        <f t="shared" si="7142"/>
        <v>0</v>
      </c>
      <c r="BRB107" s="450">
        <f t="shared" si="7142"/>
        <v>0</v>
      </c>
      <c r="BRC107" s="450">
        <f t="shared" si="7142"/>
        <v>0</v>
      </c>
      <c r="BRD107" s="450">
        <f t="shared" si="7142"/>
        <v>0</v>
      </c>
      <c r="BRE107" s="450">
        <f t="shared" si="7142"/>
        <v>0</v>
      </c>
      <c r="BRF107" s="450">
        <f t="shared" si="7142"/>
        <v>0</v>
      </c>
      <c r="BRG107" s="450">
        <f t="shared" si="7142"/>
        <v>0</v>
      </c>
      <c r="BRH107" s="450">
        <f t="shared" si="7142"/>
        <v>0</v>
      </c>
      <c r="BRI107" s="450">
        <f t="shared" si="7142"/>
        <v>0</v>
      </c>
      <c r="BRJ107" s="450">
        <f t="shared" si="7142"/>
        <v>0</v>
      </c>
      <c r="BRK107" s="451">
        <f t="shared" si="7142"/>
        <v>0</v>
      </c>
      <c r="BRM107" s="457">
        <f t="shared" ref="BRM107:BRZ107" si="7143">SUM(BRM108:BRM111)</f>
        <v>0</v>
      </c>
      <c r="BRN107" s="450">
        <f t="shared" si="7143"/>
        <v>0</v>
      </c>
      <c r="BRO107" s="450">
        <f t="shared" si="7143"/>
        <v>0</v>
      </c>
      <c r="BRP107" s="450">
        <f t="shared" si="7143"/>
        <v>0</v>
      </c>
      <c r="BRQ107" s="450">
        <f t="shared" si="7143"/>
        <v>0</v>
      </c>
      <c r="BRR107" s="450">
        <f t="shared" si="7143"/>
        <v>0</v>
      </c>
      <c r="BRS107" s="450">
        <f t="shared" si="7143"/>
        <v>0</v>
      </c>
      <c r="BRT107" s="450">
        <f t="shared" si="7143"/>
        <v>0</v>
      </c>
      <c r="BRU107" s="450">
        <f t="shared" si="7143"/>
        <v>0</v>
      </c>
      <c r="BRV107" s="450">
        <f t="shared" si="7143"/>
        <v>0</v>
      </c>
      <c r="BRW107" s="450">
        <f t="shared" si="7143"/>
        <v>0</v>
      </c>
      <c r="BRX107" s="450">
        <f t="shared" si="7143"/>
        <v>0</v>
      </c>
      <c r="BRY107" s="450">
        <f t="shared" si="7143"/>
        <v>0</v>
      </c>
      <c r="BRZ107" s="451">
        <f t="shared" si="7143"/>
        <v>0</v>
      </c>
      <c r="BSB107" s="457">
        <f t="shared" ref="BSB107:BSO107" si="7144">SUM(BSB108:BSB111)</f>
        <v>0</v>
      </c>
      <c r="BSC107" s="450">
        <f t="shared" si="7144"/>
        <v>0</v>
      </c>
      <c r="BSD107" s="450">
        <f t="shared" si="7144"/>
        <v>0</v>
      </c>
      <c r="BSE107" s="450">
        <f t="shared" si="7144"/>
        <v>0</v>
      </c>
      <c r="BSF107" s="450">
        <f t="shared" si="7144"/>
        <v>0</v>
      </c>
      <c r="BSG107" s="450">
        <f t="shared" si="7144"/>
        <v>0</v>
      </c>
      <c r="BSH107" s="450">
        <f t="shared" si="7144"/>
        <v>0</v>
      </c>
      <c r="BSI107" s="450">
        <f t="shared" si="7144"/>
        <v>0</v>
      </c>
      <c r="BSJ107" s="450">
        <f t="shared" si="7144"/>
        <v>0</v>
      </c>
      <c r="BSK107" s="450">
        <f t="shared" si="7144"/>
        <v>0</v>
      </c>
      <c r="BSL107" s="450">
        <f t="shared" si="7144"/>
        <v>0</v>
      </c>
      <c r="BSM107" s="450">
        <f t="shared" si="7144"/>
        <v>0</v>
      </c>
      <c r="BSN107" s="450">
        <f t="shared" si="7144"/>
        <v>0</v>
      </c>
      <c r="BSO107" s="451">
        <f t="shared" si="7144"/>
        <v>0</v>
      </c>
      <c r="BSQ107" s="457">
        <f t="shared" ref="BSQ107:BTD107" si="7145">SUM(BSQ108:BSQ111)</f>
        <v>0</v>
      </c>
      <c r="BSR107" s="450">
        <f t="shared" si="7145"/>
        <v>0</v>
      </c>
      <c r="BSS107" s="450">
        <f t="shared" si="7145"/>
        <v>0</v>
      </c>
      <c r="BST107" s="450">
        <f t="shared" si="7145"/>
        <v>0</v>
      </c>
      <c r="BSU107" s="450">
        <f t="shared" si="7145"/>
        <v>0</v>
      </c>
      <c r="BSV107" s="450">
        <f t="shared" si="7145"/>
        <v>0</v>
      </c>
      <c r="BSW107" s="450">
        <f t="shared" si="7145"/>
        <v>0</v>
      </c>
      <c r="BSX107" s="450">
        <f t="shared" si="7145"/>
        <v>0</v>
      </c>
      <c r="BSY107" s="450">
        <f t="shared" si="7145"/>
        <v>0</v>
      </c>
      <c r="BSZ107" s="450">
        <f t="shared" si="7145"/>
        <v>0</v>
      </c>
      <c r="BTA107" s="450">
        <f t="shared" si="7145"/>
        <v>0</v>
      </c>
      <c r="BTB107" s="450">
        <f t="shared" si="7145"/>
        <v>0</v>
      </c>
      <c r="BTC107" s="450">
        <f t="shared" si="7145"/>
        <v>0</v>
      </c>
      <c r="BTD107" s="451">
        <f t="shared" si="7145"/>
        <v>0</v>
      </c>
      <c r="BTF107" s="457">
        <f t="shared" ref="BTF107:BTS107" si="7146">SUM(BTF108:BTF111)</f>
        <v>0</v>
      </c>
      <c r="BTG107" s="450">
        <f t="shared" si="7146"/>
        <v>0</v>
      </c>
      <c r="BTH107" s="450">
        <f t="shared" si="7146"/>
        <v>0</v>
      </c>
      <c r="BTI107" s="450">
        <f t="shared" si="7146"/>
        <v>0</v>
      </c>
      <c r="BTJ107" s="450">
        <f t="shared" si="7146"/>
        <v>0</v>
      </c>
      <c r="BTK107" s="450">
        <f t="shared" si="7146"/>
        <v>0</v>
      </c>
      <c r="BTL107" s="450">
        <f t="shared" si="7146"/>
        <v>0</v>
      </c>
      <c r="BTM107" s="450">
        <f t="shared" si="7146"/>
        <v>0</v>
      </c>
      <c r="BTN107" s="450">
        <f t="shared" si="7146"/>
        <v>0</v>
      </c>
      <c r="BTO107" s="450">
        <f t="shared" si="7146"/>
        <v>0</v>
      </c>
      <c r="BTP107" s="450">
        <f t="shared" si="7146"/>
        <v>0</v>
      </c>
      <c r="BTQ107" s="450">
        <f t="shared" si="7146"/>
        <v>0</v>
      </c>
      <c r="BTR107" s="450">
        <f t="shared" si="7146"/>
        <v>0</v>
      </c>
      <c r="BTS107" s="451">
        <f t="shared" si="7146"/>
        <v>0</v>
      </c>
      <c r="BTU107" s="457">
        <f t="shared" ref="BTU107:BUH107" si="7147">SUM(BTU108:BTU111)</f>
        <v>0</v>
      </c>
      <c r="BTV107" s="450">
        <f t="shared" si="7147"/>
        <v>0</v>
      </c>
      <c r="BTW107" s="450">
        <f t="shared" si="7147"/>
        <v>0</v>
      </c>
      <c r="BTX107" s="450">
        <f t="shared" si="7147"/>
        <v>0</v>
      </c>
      <c r="BTY107" s="450">
        <f t="shared" si="7147"/>
        <v>0</v>
      </c>
      <c r="BTZ107" s="450">
        <f t="shared" si="7147"/>
        <v>0</v>
      </c>
      <c r="BUA107" s="450">
        <f t="shared" si="7147"/>
        <v>0</v>
      </c>
      <c r="BUB107" s="450">
        <f t="shared" si="7147"/>
        <v>0</v>
      </c>
      <c r="BUC107" s="450">
        <f t="shared" si="7147"/>
        <v>0</v>
      </c>
      <c r="BUD107" s="450">
        <f t="shared" si="7147"/>
        <v>0</v>
      </c>
      <c r="BUE107" s="450">
        <f t="shared" si="7147"/>
        <v>0</v>
      </c>
      <c r="BUF107" s="450">
        <f t="shared" si="7147"/>
        <v>0</v>
      </c>
      <c r="BUG107" s="450">
        <f t="shared" si="7147"/>
        <v>0</v>
      </c>
      <c r="BUH107" s="451">
        <f t="shared" si="7147"/>
        <v>0</v>
      </c>
      <c r="BUJ107" s="457">
        <f t="shared" ref="BUJ107:BUW107" si="7148">SUM(BUJ108:BUJ111)</f>
        <v>0</v>
      </c>
      <c r="BUK107" s="450">
        <f t="shared" si="7148"/>
        <v>0</v>
      </c>
      <c r="BUL107" s="450">
        <f t="shared" si="7148"/>
        <v>0</v>
      </c>
      <c r="BUM107" s="450">
        <f t="shared" si="7148"/>
        <v>0</v>
      </c>
      <c r="BUN107" s="450">
        <f t="shared" si="7148"/>
        <v>0</v>
      </c>
      <c r="BUO107" s="450">
        <f t="shared" si="7148"/>
        <v>0</v>
      </c>
      <c r="BUP107" s="450">
        <f t="shared" si="7148"/>
        <v>0</v>
      </c>
      <c r="BUQ107" s="450">
        <f t="shared" si="7148"/>
        <v>0</v>
      </c>
      <c r="BUR107" s="450">
        <f t="shared" si="7148"/>
        <v>0</v>
      </c>
      <c r="BUS107" s="450">
        <f t="shared" si="7148"/>
        <v>0</v>
      </c>
      <c r="BUT107" s="450">
        <f t="shared" si="7148"/>
        <v>0</v>
      </c>
      <c r="BUU107" s="450">
        <f t="shared" si="7148"/>
        <v>0</v>
      </c>
      <c r="BUV107" s="450">
        <f t="shared" si="7148"/>
        <v>0</v>
      </c>
      <c r="BUW107" s="451">
        <f t="shared" si="7148"/>
        <v>0</v>
      </c>
      <c r="BUY107" s="457">
        <f t="shared" ref="BUY107:BVL107" si="7149">SUM(BUY108:BUY111)</f>
        <v>0</v>
      </c>
      <c r="BUZ107" s="450">
        <f t="shared" si="7149"/>
        <v>0</v>
      </c>
      <c r="BVA107" s="450">
        <f t="shared" si="7149"/>
        <v>0</v>
      </c>
      <c r="BVB107" s="450">
        <f t="shared" si="7149"/>
        <v>0</v>
      </c>
      <c r="BVC107" s="450">
        <f t="shared" si="7149"/>
        <v>0</v>
      </c>
      <c r="BVD107" s="450">
        <f t="shared" si="7149"/>
        <v>0</v>
      </c>
      <c r="BVE107" s="450">
        <f t="shared" si="7149"/>
        <v>0</v>
      </c>
      <c r="BVF107" s="450">
        <f t="shared" si="7149"/>
        <v>0</v>
      </c>
      <c r="BVG107" s="450">
        <f t="shared" si="7149"/>
        <v>0</v>
      </c>
      <c r="BVH107" s="450">
        <f t="shared" si="7149"/>
        <v>0</v>
      </c>
      <c r="BVI107" s="450">
        <f t="shared" si="7149"/>
        <v>0</v>
      </c>
      <c r="BVJ107" s="450">
        <f t="shared" si="7149"/>
        <v>0</v>
      </c>
      <c r="BVK107" s="450">
        <f t="shared" si="7149"/>
        <v>0</v>
      </c>
      <c r="BVL107" s="451">
        <f t="shared" si="7149"/>
        <v>0</v>
      </c>
      <c r="BVN107" s="457">
        <f t="shared" ref="BVN107:BWA107" si="7150">SUM(BVN108:BVN111)</f>
        <v>0</v>
      </c>
      <c r="BVO107" s="450">
        <f t="shared" si="7150"/>
        <v>0</v>
      </c>
      <c r="BVP107" s="450">
        <f t="shared" si="7150"/>
        <v>0</v>
      </c>
      <c r="BVQ107" s="450">
        <f t="shared" si="7150"/>
        <v>0</v>
      </c>
      <c r="BVR107" s="450">
        <f t="shared" si="7150"/>
        <v>0</v>
      </c>
      <c r="BVS107" s="450">
        <f t="shared" si="7150"/>
        <v>0</v>
      </c>
      <c r="BVT107" s="450">
        <f t="shared" si="7150"/>
        <v>0</v>
      </c>
      <c r="BVU107" s="450">
        <f t="shared" si="7150"/>
        <v>0</v>
      </c>
      <c r="BVV107" s="450">
        <f t="shared" si="7150"/>
        <v>0</v>
      </c>
      <c r="BVW107" s="450">
        <f t="shared" si="7150"/>
        <v>0</v>
      </c>
      <c r="BVX107" s="450">
        <f t="shared" si="7150"/>
        <v>0</v>
      </c>
      <c r="BVY107" s="450">
        <f t="shared" si="7150"/>
        <v>0</v>
      </c>
      <c r="BVZ107" s="450">
        <f t="shared" si="7150"/>
        <v>0</v>
      </c>
      <c r="BWA107" s="451">
        <f t="shared" si="7150"/>
        <v>0</v>
      </c>
    </row>
    <row r="108" spans="2:1951" ht="30" hidden="1" customHeight="1" x14ac:dyDescent="0.2">
      <c r="B108" s="452" t="s">
        <v>320</v>
      </c>
      <c r="C108" s="447"/>
      <c r="D108" s="447"/>
      <c r="E108" s="447"/>
      <c r="F108" s="447"/>
      <c r="G108" s="450">
        <f t="shared" ref="G108:G111" si="7151">C108+D108-E108+F108</f>
        <v>0</v>
      </c>
      <c r="H108" s="447"/>
      <c r="I108" s="447"/>
      <c r="J108" s="447"/>
      <c r="K108" s="447"/>
      <c r="L108" s="447"/>
      <c r="M108" s="449"/>
      <c r="N108" s="450">
        <f t="shared" ref="N108:N111" si="7152">H108+I108-J108+K108-L108+M108</f>
        <v>0</v>
      </c>
      <c r="O108" s="463"/>
      <c r="P108" s="448"/>
      <c r="R108" s="458"/>
      <c r="S108" s="447"/>
      <c r="T108" s="447"/>
      <c r="U108" s="447"/>
      <c r="V108" s="450">
        <f t="shared" ref="V108:V111" si="7153">R108+S108-T108+U108</f>
        <v>0</v>
      </c>
      <c r="W108" s="447"/>
      <c r="X108" s="447"/>
      <c r="Y108" s="447"/>
      <c r="Z108" s="447"/>
      <c r="AA108" s="447"/>
      <c r="AB108" s="449"/>
      <c r="AC108" s="450">
        <f t="shared" ref="AC108:AC111" si="7154">W108+X108-Y108+Z108-AA108+AB108</f>
        <v>0</v>
      </c>
      <c r="AD108" s="463"/>
      <c r="AE108" s="448"/>
      <c r="AG108" s="458"/>
      <c r="AH108" s="447"/>
      <c r="AI108" s="447"/>
      <c r="AJ108" s="447"/>
      <c r="AK108" s="450">
        <f t="shared" ref="AK108:AK111" si="7155">AG108+AH108-AI108+AJ108</f>
        <v>0</v>
      </c>
      <c r="AL108" s="447"/>
      <c r="AM108" s="447"/>
      <c r="AN108" s="447"/>
      <c r="AO108" s="447"/>
      <c r="AP108" s="447"/>
      <c r="AQ108" s="449"/>
      <c r="AR108" s="450">
        <f t="shared" ref="AR108:AR111" si="7156">AL108+AM108-AN108+AO108-AP108+AQ108</f>
        <v>0</v>
      </c>
      <c r="AS108" s="463"/>
      <c r="AT108" s="448"/>
      <c r="AV108" s="458"/>
      <c r="AW108" s="447"/>
      <c r="AX108" s="447"/>
      <c r="AY108" s="447"/>
      <c r="AZ108" s="450">
        <f t="shared" ref="AZ108:AZ111" si="7157">AV108+AW108-AX108+AY108</f>
        <v>0</v>
      </c>
      <c r="BA108" s="447"/>
      <c r="BB108" s="447"/>
      <c r="BC108" s="447"/>
      <c r="BD108" s="447"/>
      <c r="BE108" s="447"/>
      <c r="BF108" s="449"/>
      <c r="BG108" s="450">
        <f t="shared" ref="BG108:BG111" si="7158">BA108+BB108-BC108+BD108-BE108+BF108</f>
        <v>0</v>
      </c>
      <c r="BH108" s="463"/>
      <c r="BI108" s="448"/>
      <c r="BK108" s="458"/>
      <c r="BL108" s="447"/>
      <c r="BM108" s="447"/>
      <c r="BN108" s="447"/>
      <c r="BO108" s="450">
        <f t="shared" ref="BO108:BO111" si="7159">BK108+BL108-BM108+BN108</f>
        <v>0</v>
      </c>
      <c r="BP108" s="447"/>
      <c r="BQ108" s="447"/>
      <c r="BR108" s="447"/>
      <c r="BS108" s="447"/>
      <c r="BT108" s="447"/>
      <c r="BU108" s="449"/>
      <c r="BV108" s="450">
        <f t="shared" ref="BV108:BV111" si="7160">BP108+BQ108-BR108+BS108-BT108+BU108</f>
        <v>0</v>
      </c>
      <c r="BW108" s="463"/>
      <c r="BX108" s="448"/>
      <c r="BZ108" s="458"/>
      <c r="CA108" s="447"/>
      <c r="CB108" s="447"/>
      <c r="CC108" s="447"/>
      <c r="CD108" s="450">
        <f t="shared" ref="CD108:CD111" si="7161">BZ108+CA108-CB108+CC108</f>
        <v>0</v>
      </c>
      <c r="CE108" s="447"/>
      <c r="CF108" s="447"/>
      <c r="CG108" s="447"/>
      <c r="CH108" s="447"/>
      <c r="CI108" s="447"/>
      <c r="CJ108" s="449"/>
      <c r="CK108" s="450">
        <f t="shared" ref="CK108:CK111" si="7162">CE108+CF108-CG108+CH108-CI108+CJ108</f>
        <v>0</v>
      </c>
      <c r="CL108" s="463"/>
      <c r="CM108" s="448"/>
      <c r="CO108" s="458"/>
      <c r="CP108" s="447"/>
      <c r="CQ108" s="447"/>
      <c r="CR108" s="447"/>
      <c r="CS108" s="450">
        <f t="shared" ref="CS108:CS111" si="7163">CO108+CP108-CQ108+CR108</f>
        <v>0</v>
      </c>
      <c r="CT108" s="447"/>
      <c r="CU108" s="447"/>
      <c r="CV108" s="447"/>
      <c r="CW108" s="447"/>
      <c r="CX108" s="447"/>
      <c r="CY108" s="449"/>
      <c r="CZ108" s="450">
        <f t="shared" ref="CZ108:CZ111" si="7164">CT108+CU108-CV108+CW108-CX108+CY108</f>
        <v>0</v>
      </c>
      <c r="DA108" s="463"/>
      <c r="DB108" s="448"/>
      <c r="DD108" s="458"/>
      <c r="DE108" s="447"/>
      <c r="DF108" s="447"/>
      <c r="DG108" s="447"/>
      <c r="DH108" s="450">
        <f t="shared" ref="DH108:DH111" si="7165">DD108+DE108-DF108+DG108</f>
        <v>0</v>
      </c>
      <c r="DI108" s="447"/>
      <c r="DJ108" s="447"/>
      <c r="DK108" s="447"/>
      <c r="DL108" s="447"/>
      <c r="DM108" s="447"/>
      <c r="DN108" s="449"/>
      <c r="DO108" s="450">
        <f t="shared" ref="DO108:DO111" si="7166">DI108+DJ108-DK108+DL108-DM108+DN108</f>
        <v>0</v>
      </c>
      <c r="DP108" s="463"/>
      <c r="DQ108" s="448"/>
      <c r="DS108" s="458"/>
      <c r="DT108" s="447"/>
      <c r="DU108" s="447"/>
      <c r="DV108" s="447"/>
      <c r="DW108" s="450">
        <f t="shared" ref="DW108:DW111" si="7167">DS108+DT108-DU108+DV108</f>
        <v>0</v>
      </c>
      <c r="DX108" s="447"/>
      <c r="DY108" s="447"/>
      <c r="DZ108" s="447"/>
      <c r="EA108" s="447"/>
      <c r="EB108" s="447"/>
      <c r="EC108" s="449"/>
      <c r="ED108" s="450">
        <f t="shared" ref="ED108:ED111" si="7168">DX108+DY108-DZ108+EA108-EB108+EC108</f>
        <v>0</v>
      </c>
      <c r="EE108" s="463"/>
      <c r="EF108" s="448"/>
      <c r="EH108" s="458"/>
      <c r="EI108" s="447"/>
      <c r="EJ108" s="447"/>
      <c r="EK108" s="447"/>
      <c r="EL108" s="450">
        <f t="shared" ref="EL108:EL111" si="7169">EH108+EI108-EJ108+EK108</f>
        <v>0</v>
      </c>
      <c r="EM108" s="447"/>
      <c r="EN108" s="447"/>
      <c r="EO108" s="447"/>
      <c r="EP108" s="447"/>
      <c r="EQ108" s="447"/>
      <c r="ER108" s="449"/>
      <c r="ES108" s="450">
        <f t="shared" ref="ES108:ES111" si="7170">EM108+EN108-EO108+EP108-EQ108+ER108</f>
        <v>0</v>
      </c>
      <c r="ET108" s="463"/>
      <c r="EU108" s="448"/>
      <c r="EW108" s="458"/>
      <c r="EX108" s="447"/>
      <c r="EY108" s="447"/>
      <c r="EZ108" s="447"/>
      <c r="FA108" s="450">
        <f t="shared" ref="FA108:FA111" si="7171">EW108+EX108-EY108+EZ108</f>
        <v>0</v>
      </c>
      <c r="FB108" s="447"/>
      <c r="FC108" s="447"/>
      <c r="FD108" s="447"/>
      <c r="FE108" s="447"/>
      <c r="FF108" s="447"/>
      <c r="FG108" s="449"/>
      <c r="FH108" s="450">
        <f t="shared" ref="FH108:FH111" si="7172">FB108+FC108-FD108+FE108-FF108+FG108</f>
        <v>0</v>
      </c>
      <c r="FI108" s="463"/>
      <c r="FJ108" s="448"/>
      <c r="FL108" s="458"/>
      <c r="FM108" s="447"/>
      <c r="FN108" s="447"/>
      <c r="FO108" s="447"/>
      <c r="FP108" s="450">
        <f t="shared" ref="FP108:FP111" si="7173">FL108+FM108-FN108+FO108</f>
        <v>0</v>
      </c>
      <c r="FQ108" s="447"/>
      <c r="FR108" s="447"/>
      <c r="FS108" s="447"/>
      <c r="FT108" s="447"/>
      <c r="FU108" s="447"/>
      <c r="FV108" s="449"/>
      <c r="FW108" s="450">
        <f t="shared" ref="FW108:FW111" si="7174">FQ108+FR108-FS108+FT108-FU108+FV108</f>
        <v>0</v>
      </c>
      <c r="FX108" s="463"/>
      <c r="FY108" s="448"/>
      <c r="GA108" s="458"/>
      <c r="GB108" s="447"/>
      <c r="GC108" s="447"/>
      <c r="GD108" s="447"/>
      <c r="GE108" s="450">
        <f t="shared" ref="GE108:GE111" si="7175">GA108+GB108-GC108+GD108</f>
        <v>0</v>
      </c>
      <c r="GF108" s="447"/>
      <c r="GG108" s="447"/>
      <c r="GH108" s="447"/>
      <c r="GI108" s="447"/>
      <c r="GJ108" s="447"/>
      <c r="GK108" s="449"/>
      <c r="GL108" s="450">
        <f t="shared" ref="GL108:GL111" si="7176">GF108+GG108-GH108+GI108-GJ108+GK108</f>
        <v>0</v>
      </c>
      <c r="GM108" s="463"/>
      <c r="GN108" s="448"/>
      <c r="GP108" s="458"/>
      <c r="GQ108" s="447"/>
      <c r="GR108" s="447"/>
      <c r="GS108" s="447"/>
      <c r="GT108" s="450">
        <f t="shared" ref="GT108:GT111" si="7177">GP108+GQ108-GR108+GS108</f>
        <v>0</v>
      </c>
      <c r="GU108" s="447"/>
      <c r="GV108" s="447"/>
      <c r="GW108" s="447"/>
      <c r="GX108" s="447"/>
      <c r="GY108" s="447"/>
      <c r="GZ108" s="449"/>
      <c r="HA108" s="450">
        <f t="shared" ref="HA108:HA111" si="7178">GU108+GV108-GW108+GX108-GY108+GZ108</f>
        <v>0</v>
      </c>
      <c r="HB108" s="463"/>
      <c r="HC108" s="448"/>
      <c r="HE108" s="458"/>
      <c r="HF108" s="447"/>
      <c r="HG108" s="447"/>
      <c r="HH108" s="447"/>
      <c r="HI108" s="450">
        <f t="shared" ref="HI108:HI111" si="7179">HE108+HF108-HG108+HH108</f>
        <v>0</v>
      </c>
      <c r="HJ108" s="447"/>
      <c r="HK108" s="447"/>
      <c r="HL108" s="447"/>
      <c r="HM108" s="447"/>
      <c r="HN108" s="447"/>
      <c r="HO108" s="449"/>
      <c r="HP108" s="450">
        <f t="shared" ref="HP108:HP111" si="7180">HJ108+HK108-HL108+HM108-HN108+HO108</f>
        <v>0</v>
      </c>
      <c r="HQ108" s="463"/>
      <c r="HR108" s="448"/>
      <c r="HT108" s="458"/>
      <c r="HU108" s="447"/>
      <c r="HV108" s="447"/>
      <c r="HW108" s="447"/>
      <c r="HX108" s="450">
        <f t="shared" ref="HX108:HX111" si="7181">HT108+HU108-HV108+HW108</f>
        <v>0</v>
      </c>
      <c r="HY108" s="447"/>
      <c r="HZ108" s="447"/>
      <c r="IA108" s="447"/>
      <c r="IB108" s="447"/>
      <c r="IC108" s="447"/>
      <c r="ID108" s="449"/>
      <c r="IE108" s="450">
        <f t="shared" ref="IE108:IE111" si="7182">HY108+HZ108-IA108+IB108-IC108+ID108</f>
        <v>0</v>
      </c>
      <c r="IF108" s="463"/>
      <c r="IG108" s="448"/>
      <c r="II108" s="458"/>
      <c r="IJ108" s="447"/>
      <c r="IK108" s="447"/>
      <c r="IL108" s="447"/>
      <c r="IM108" s="450">
        <f t="shared" ref="IM108:IM111" si="7183">II108+IJ108-IK108+IL108</f>
        <v>0</v>
      </c>
      <c r="IN108" s="447"/>
      <c r="IO108" s="447"/>
      <c r="IP108" s="447"/>
      <c r="IQ108" s="447"/>
      <c r="IR108" s="447"/>
      <c r="IS108" s="449"/>
      <c r="IT108" s="450">
        <f t="shared" ref="IT108:IT111" si="7184">IN108+IO108-IP108+IQ108-IR108+IS108</f>
        <v>0</v>
      </c>
      <c r="IU108" s="463"/>
      <c r="IV108" s="448"/>
      <c r="IX108" s="458"/>
      <c r="IY108" s="447"/>
      <c r="IZ108" s="447"/>
      <c r="JA108" s="447"/>
      <c r="JB108" s="450">
        <f t="shared" ref="JB108:JB111" si="7185">IX108+IY108-IZ108+JA108</f>
        <v>0</v>
      </c>
      <c r="JC108" s="447"/>
      <c r="JD108" s="447"/>
      <c r="JE108" s="447"/>
      <c r="JF108" s="447"/>
      <c r="JG108" s="447"/>
      <c r="JH108" s="449"/>
      <c r="JI108" s="450">
        <f t="shared" ref="JI108:JI111" si="7186">JC108+JD108-JE108+JF108-JG108+JH108</f>
        <v>0</v>
      </c>
      <c r="JJ108" s="463"/>
      <c r="JK108" s="448"/>
      <c r="JM108" s="458"/>
      <c r="JN108" s="447"/>
      <c r="JO108" s="447"/>
      <c r="JP108" s="447"/>
      <c r="JQ108" s="450">
        <f t="shared" ref="JQ108:JQ111" si="7187">JM108+JN108-JO108+JP108</f>
        <v>0</v>
      </c>
      <c r="JR108" s="447"/>
      <c r="JS108" s="447"/>
      <c r="JT108" s="447"/>
      <c r="JU108" s="447"/>
      <c r="JV108" s="447"/>
      <c r="JW108" s="449"/>
      <c r="JX108" s="450">
        <f t="shared" ref="JX108:JX111" si="7188">JR108+JS108-JT108+JU108-JV108+JW108</f>
        <v>0</v>
      </c>
      <c r="JY108" s="463"/>
      <c r="JZ108" s="448"/>
      <c r="KB108" s="458"/>
      <c r="KC108" s="447"/>
      <c r="KD108" s="447"/>
      <c r="KE108" s="447"/>
      <c r="KF108" s="450">
        <f t="shared" ref="KF108:KF111" si="7189">KB108+KC108-KD108+KE108</f>
        <v>0</v>
      </c>
      <c r="KG108" s="447"/>
      <c r="KH108" s="447"/>
      <c r="KI108" s="447"/>
      <c r="KJ108" s="447"/>
      <c r="KK108" s="447"/>
      <c r="KL108" s="449"/>
      <c r="KM108" s="450">
        <f t="shared" ref="KM108:KM111" si="7190">KG108+KH108-KI108+KJ108-KK108+KL108</f>
        <v>0</v>
      </c>
      <c r="KN108" s="463"/>
      <c r="KO108" s="448"/>
      <c r="KQ108" s="458"/>
      <c r="KR108" s="447"/>
      <c r="KS108" s="447"/>
      <c r="KT108" s="447"/>
      <c r="KU108" s="450">
        <f t="shared" ref="KU108:KU111" si="7191">KQ108+KR108-KS108+KT108</f>
        <v>0</v>
      </c>
      <c r="KV108" s="447"/>
      <c r="KW108" s="447"/>
      <c r="KX108" s="447"/>
      <c r="KY108" s="447"/>
      <c r="KZ108" s="447"/>
      <c r="LA108" s="449"/>
      <c r="LB108" s="450">
        <f t="shared" ref="LB108:LB111" si="7192">KV108+KW108-KX108+KY108-KZ108+LA108</f>
        <v>0</v>
      </c>
      <c r="LC108" s="463"/>
      <c r="LD108" s="448"/>
      <c r="LF108" s="458"/>
      <c r="LG108" s="447"/>
      <c r="LH108" s="447"/>
      <c r="LI108" s="447"/>
      <c r="LJ108" s="450">
        <f t="shared" ref="LJ108:LJ111" si="7193">LF108+LG108-LH108+LI108</f>
        <v>0</v>
      </c>
      <c r="LK108" s="447"/>
      <c r="LL108" s="447"/>
      <c r="LM108" s="447"/>
      <c r="LN108" s="447"/>
      <c r="LO108" s="447"/>
      <c r="LP108" s="449"/>
      <c r="LQ108" s="450">
        <f t="shared" ref="LQ108:LQ111" si="7194">LK108+LL108-LM108+LN108-LO108+LP108</f>
        <v>0</v>
      </c>
      <c r="LR108" s="463"/>
      <c r="LS108" s="448"/>
      <c r="LU108" s="458"/>
      <c r="LV108" s="447"/>
      <c r="LW108" s="447"/>
      <c r="LX108" s="447"/>
      <c r="LY108" s="450">
        <f t="shared" ref="LY108:LY111" si="7195">LU108+LV108-LW108+LX108</f>
        <v>0</v>
      </c>
      <c r="LZ108" s="447"/>
      <c r="MA108" s="447"/>
      <c r="MB108" s="447"/>
      <c r="MC108" s="447"/>
      <c r="MD108" s="447"/>
      <c r="ME108" s="449"/>
      <c r="MF108" s="450">
        <f t="shared" ref="MF108:MF111" si="7196">LZ108+MA108-MB108+MC108-MD108+ME108</f>
        <v>0</v>
      </c>
      <c r="MG108" s="463"/>
      <c r="MH108" s="448"/>
      <c r="MJ108" s="458"/>
      <c r="MK108" s="447"/>
      <c r="ML108" s="447"/>
      <c r="MM108" s="447"/>
      <c r="MN108" s="450">
        <f t="shared" ref="MN108:MN111" si="7197">MJ108+MK108-ML108+MM108</f>
        <v>0</v>
      </c>
      <c r="MO108" s="447"/>
      <c r="MP108" s="447"/>
      <c r="MQ108" s="447"/>
      <c r="MR108" s="447"/>
      <c r="MS108" s="447"/>
      <c r="MT108" s="449"/>
      <c r="MU108" s="450">
        <f t="shared" ref="MU108:MU111" si="7198">MO108+MP108-MQ108+MR108-MS108+MT108</f>
        <v>0</v>
      </c>
      <c r="MV108" s="463"/>
      <c r="MW108" s="448"/>
      <c r="MY108" s="458"/>
      <c r="MZ108" s="447"/>
      <c r="NA108" s="447"/>
      <c r="NB108" s="447"/>
      <c r="NC108" s="450">
        <f t="shared" ref="NC108:NC111" si="7199">MY108+MZ108-NA108+NB108</f>
        <v>0</v>
      </c>
      <c r="ND108" s="447"/>
      <c r="NE108" s="447"/>
      <c r="NF108" s="447"/>
      <c r="NG108" s="447"/>
      <c r="NH108" s="447"/>
      <c r="NI108" s="449"/>
      <c r="NJ108" s="450">
        <f t="shared" ref="NJ108:NJ111" si="7200">ND108+NE108-NF108+NG108-NH108+NI108</f>
        <v>0</v>
      </c>
      <c r="NK108" s="463"/>
      <c r="NL108" s="448"/>
      <c r="NN108" s="458"/>
      <c r="NO108" s="447"/>
      <c r="NP108" s="447"/>
      <c r="NQ108" s="447"/>
      <c r="NR108" s="450">
        <f t="shared" ref="NR108:NR111" si="7201">NN108+NO108-NP108+NQ108</f>
        <v>0</v>
      </c>
      <c r="NS108" s="447"/>
      <c r="NT108" s="447"/>
      <c r="NU108" s="447"/>
      <c r="NV108" s="447"/>
      <c r="NW108" s="447"/>
      <c r="NX108" s="449"/>
      <c r="NY108" s="450">
        <f t="shared" ref="NY108:NY111" si="7202">NS108+NT108-NU108+NV108-NW108+NX108</f>
        <v>0</v>
      </c>
      <c r="NZ108" s="463"/>
      <c r="OA108" s="448"/>
      <c r="OC108" s="458"/>
      <c r="OD108" s="447"/>
      <c r="OE108" s="447"/>
      <c r="OF108" s="447"/>
      <c r="OG108" s="450">
        <f t="shared" ref="OG108:OG111" si="7203">OC108+OD108-OE108+OF108</f>
        <v>0</v>
      </c>
      <c r="OH108" s="447"/>
      <c r="OI108" s="447"/>
      <c r="OJ108" s="447"/>
      <c r="OK108" s="447"/>
      <c r="OL108" s="447"/>
      <c r="OM108" s="449"/>
      <c r="ON108" s="450">
        <f t="shared" ref="ON108:ON111" si="7204">OH108+OI108-OJ108+OK108-OL108+OM108</f>
        <v>0</v>
      </c>
      <c r="OO108" s="463"/>
      <c r="OP108" s="448"/>
      <c r="OR108" s="458"/>
      <c r="OS108" s="447"/>
      <c r="OT108" s="447"/>
      <c r="OU108" s="447"/>
      <c r="OV108" s="450">
        <f t="shared" ref="OV108:OV111" si="7205">OR108+OS108-OT108+OU108</f>
        <v>0</v>
      </c>
      <c r="OW108" s="447"/>
      <c r="OX108" s="447"/>
      <c r="OY108" s="447"/>
      <c r="OZ108" s="447"/>
      <c r="PA108" s="447"/>
      <c r="PB108" s="449"/>
      <c r="PC108" s="450">
        <f t="shared" ref="PC108:PC111" si="7206">OW108+OX108-OY108+OZ108-PA108+PB108</f>
        <v>0</v>
      </c>
      <c r="PD108" s="463"/>
      <c r="PE108" s="448"/>
      <c r="PG108" s="458"/>
      <c r="PH108" s="447"/>
      <c r="PI108" s="447"/>
      <c r="PJ108" s="447"/>
      <c r="PK108" s="450">
        <f t="shared" ref="PK108:PK111" si="7207">PG108+PH108-PI108+PJ108</f>
        <v>0</v>
      </c>
      <c r="PL108" s="447"/>
      <c r="PM108" s="447"/>
      <c r="PN108" s="447"/>
      <c r="PO108" s="447"/>
      <c r="PP108" s="447"/>
      <c r="PQ108" s="449"/>
      <c r="PR108" s="450">
        <f t="shared" ref="PR108:PR111" si="7208">PL108+PM108-PN108+PO108-PP108+PQ108</f>
        <v>0</v>
      </c>
      <c r="PS108" s="463"/>
      <c r="PT108" s="448"/>
      <c r="PV108" s="458"/>
      <c r="PW108" s="447"/>
      <c r="PX108" s="447"/>
      <c r="PY108" s="447"/>
      <c r="PZ108" s="450">
        <f t="shared" ref="PZ108:PZ111" si="7209">PV108+PW108-PX108+PY108</f>
        <v>0</v>
      </c>
      <c r="QA108" s="447"/>
      <c r="QB108" s="447"/>
      <c r="QC108" s="447"/>
      <c r="QD108" s="447"/>
      <c r="QE108" s="447"/>
      <c r="QF108" s="449"/>
      <c r="QG108" s="450">
        <f t="shared" ref="QG108:QG111" si="7210">QA108+QB108-QC108+QD108-QE108+QF108</f>
        <v>0</v>
      </c>
      <c r="QH108" s="463"/>
      <c r="QI108" s="448"/>
      <c r="QK108" s="458"/>
      <c r="QL108" s="447"/>
      <c r="QM108" s="447"/>
      <c r="QN108" s="447"/>
      <c r="QO108" s="450">
        <f t="shared" ref="QO108:QO111" si="7211">QK108+QL108-QM108+QN108</f>
        <v>0</v>
      </c>
      <c r="QP108" s="447"/>
      <c r="QQ108" s="447"/>
      <c r="QR108" s="447"/>
      <c r="QS108" s="447"/>
      <c r="QT108" s="447"/>
      <c r="QU108" s="449"/>
      <c r="QV108" s="450">
        <f t="shared" ref="QV108:QV111" si="7212">QP108+QQ108-QR108+QS108-QT108+QU108</f>
        <v>0</v>
      </c>
      <c r="QW108" s="463"/>
      <c r="QX108" s="448"/>
      <c r="QZ108" s="458"/>
      <c r="RA108" s="447"/>
      <c r="RB108" s="447"/>
      <c r="RC108" s="447"/>
      <c r="RD108" s="450">
        <f t="shared" ref="RD108:RD111" si="7213">QZ108+RA108-RB108+RC108</f>
        <v>0</v>
      </c>
      <c r="RE108" s="447"/>
      <c r="RF108" s="447"/>
      <c r="RG108" s="447"/>
      <c r="RH108" s="447"/>
      <c r="RI108" s="447"/>
      <c r="RJ108" s="449"/>
      <c r="RK108" s="450">
        <f t="shared" ref="RK108:RK111" si="7214">RE108+RF108-RG108+RH108-RI108+RJ108</f>
        <v>0</v>
      </c>
      <c r="RL108" s="463"/>
      <c r="RM108" s="448"/>
      <c r="RO108" s="458"/>
      <c r="RP108" s="447"/>
      <c r="RQ108" s="447"/>
      <c r="RR108" s="447"/>
      <c r="RS108" s="450">
        <f t="shared" ref="RS108:RS111" si="7215">RO108+RP108-RQ108+RR108</f>
        <v>0</v>
      </c>
      <c r="RT108" s="447"/>
      <c r="RU108" s="447"/>
      <c r="RV108" s="447"/>
      <c r="RW108" s="447"/>
      <c r="RX108" s="447"/>
      <c r="RY108" s="449"/>
      <c r="RZ108" s="450">
        <f t="shared" ref="RZ108:RZ111" si="7216">RT108+RU108-RV108+RW108-RX108+RY108</f>
        <v>0</v>
      </c>
      <c r="SA108" s="463"/>
      <c r="SB108" s="448"/>
      <c r="SD108" s="458"/>
      <c r="SE108" s="447"/>
      <c r="SF108" s="447"/>
      <c r="SG108" s="447"/>
      <c r="SH108" s="450">
        <f t="shared" ref="SH108:SH111" si="7217">SD108+SE108-SF108+SG108</f>
        <v>0</v>
      </c>
      <c r="SI108" s="447"/>
      <c r="SJ108" s="447"/>
      <c r="SK108" s="447"/>
      <c r="SL108" s="447"/>
      <c r="SM108" s="447"/>
      <c r="SN108" s="449"/>
      <c r="SO108" s="450">
        <f t="shared" ref="SO108:SO111" si="7218">SI108+SJ108-SK108+SL108-SM108+SN108</f>
        <v>0</v>
      </c>
      <c r="SP108" s="463"/>
      <c r="SQ108" s="448"/>
      <c r="SS108" s="458"/>
      <c r="ST108" s="447"/>
      <c r="SU108" s="447"/>
      <c r="SV108" s="447"/>
      <c r="SW108" s="450">
        <f t="shared" ref="SW108:SW111" si="7219">SS108+ST108-SU108+SV108</f>
        <v>0</v>
      </c>
      <c r="SX108" s="447"/>
      <c r="SY108" s="447"/>
      <c r="SZ108" s="447"/>
      <c r="TA108" s="447"/>
      <c r="TB108" s="447"/>
      <c r="TC108" s="449"/>
      <c r="TD108" s="450">
        <f t="shared" ref="TD108:TD111" si="7220">SX108+SY108-SZ108+TA108-TB108+TC108</f>
        <v>0</v>
      </c>
      <c r="TE108" s="463"/>
      <c r="TF108" s="448"/>
      <c r="TH108" s="458"/>
      <c r="TI108" s="447"/>
      <c r="TJ108" s="447"/>
      <c r="TK108" s="447"/>
      <c r="TL108" s="450">
        <f t="shared" ref="TL108:TL111" si="7221">TH108+TI108-TJ108+TK108</f>
        <v>0</v>
      </c>
      <c r="TM108" s="447"/>
      <c r="TN108" s="447"/>
      <c r="TO108" s="447"/>
      <c r="TP108" s="447"/>
      <c r="TQ108" s="447"/>
      <c r="TR108" s="449"/>
      <c r="TS108" s="450">
        <f t="shared" ref="TS108:TS111" si="7222">TM108+TN108-TO108+TP108-TQ108+TR108</f>
        <v>0</v>
      </c>
      <c r="TT108" s="463"/>
      <c r="TU108" s="448"/>
      <c r="TW108" s="458"/>
      <c r="TX108" s="447"/>
      <c r="TY108" s="447"/>
      <c r="TZ108" s="447"/>
      <c r="UA108" s="450">
        <f t="shared" ref="UA108:UA111" si="7223">TW108+TX108-TY108+TZ108</f>
        <v>0</v>
      </c>
      <c r="UB108" s="447"/>
      <c r="UC108" s="447"/>
      <c r="UD108" s="447"/>
      <c r="UE108" s="447"/>
      <c r="UF108" s="447"/>
      <c r="UG108" s="449"/>
      <c r="UH108" s="450">
        <f t="shared" ref="UH108:UH111" si="7224">UB108+UC108-UD108+UE108-UF108+UG108</f>
        <v>0</v>
      </c>
      <c r="UI108" s="463"/>
      <c r="UJ108" s="448"/>
      <c r="UL108" s="458"/>
      <c r="UM108" s="447"/>
      <c r="UN108" s="447"/>
      <c r="UO108" s="447"/>
      <c r="UP108" s="450">
        <f t="shared" ref="UP108:UP111" si="7225">UL108+UM108-UN108+UO108</f>
        <v>0</v>
      </c>
      <c r="UQ108" s="447"/>
      <c r="UR108" s="447"/>
      <c r="US108" s="447"/>
      <c r="UT108" s="447"/>
      <c r="UU108" s="447"/>
      <c r="UV108" s="449"/>
      <c r="UW108" s="450">
        <f t="shared" ref="UW108:UW111" si="7226">UQ108+UR108-US108+UT108-UU108+UV108</f>
        <v>0</v>
      </c>
      <c r="UX108" s="463"/>
      <c r="UY108" s="448"/>
      <c r="VA108" s="458"/>
      <c r="VB108" s="447"/>
      <c r="VC108" s="447"/>
      <c r="VD108" s="447"/>
      <c r="VE108" s="450">
        <f t="shared" ref="VE108:VE111" si="7227">VA108+VB108-VC108+VD108</f>
        <v>0</v>
      </c>
      <c r="VF108" s="447"/>
      <c r="VG108" s="447"/>
      <c r="VH108" s="447"/>
      <c r="VI108" s="447"/>
      <c r="VJ108" s="447"/>
      <c r="VK108" s="449"/>
      <c r="VL108" s="450">
        <f t="shared" ref="VL108:VL111" si="7228">VF108+VG108-VH108+VI108-VJ108+VK108</f>
        <v>0</v>
      </c>
      <c r="VM108" s="463"/>
      <c r="VN108" s="448"/>
      <c r="VP108" s="458"/>
      <c r="VQ108" s="447"/>
      <c r="VR108" s="447"/>
      <c r="VS108" s="447"/>
      <c r="VT108" s="450">
        <f t="shared" ref="VT108:VT111" si="7229">VP108+VQ108-VR108+VS108</f>
        <v>0</v>
      </c>
      <c r="VU108" s="447"/>
      <c r="VV108" s="447"/>
      <c r="VW108" s="447"/>
      <c r="VX108" s="447"/>
      <c r="VY108" s="447"/>
      <c r="VZ108" s="449"/>
      <c r="WA108" s="450">
        <f t="shared" ref="WA108:WA111" si="7230">VU108+VV108-VW108+VX108-VY108+VZ108</f>
        <v>0</v>
      </c>
      <c r="WB108" s="463"/>
      <c r="WC108" s="448"/>
      <c r="WE108" s="458"/>
      <c r="WF108" s="447"/>
      <c r="WG108" s="447"/>
      <c r="WH108" s="447"/>
      <c r="WI108" s="450">
        <f t="shared" ref="WI108:WI111" si="7231">WE108+WF108-WG108+WH108</f>
        <v>0</v>
      </c>
      <c r="WJ108" s="447"/>
      <c r="WK108" s="447"/>
      <c r="WL108" s="447"/>
      <c r="WM108" s="447"/>
      <c r="WN108" s="447"/>
      <c r="WO108" s="449"/>
      <c r="WP108" s="450">
        <f t="shared" ref="WP108:WP111" si="7232">WJ108+WK108-WL108+WM108-WN108+WO108</f>
        <v>0</v>
      </c>
      <c r="WQ108" s="463"/>
      <c r="WR108" s="448"/>
      <c r="WT108" s="458"/>
      <c r="WU108" s="447"/>
      <c r="WV108" s="447"/>
      <c r="WW108" s="447"/>
      <c r="WX108" s="450">
        <f t="shared" ref="WX108:WX111" si="7233">WT108+WU108-WV108+WW108</f>
        <v>0</v>
      </c>
      <c r="WY108" s="447"/>
      <c r="WZ108" s="447"/>
      <c r="XA108" s="447"/>
      <c r="XB108" s="447"/>
      <c r="XC108" s="447"/>
      <c r="XD108" s="449"/>
      <c r="XE108" s="450">
        <f t="shared" ref="XE108:XE111" si="7234">WY108+WZ108-XA108+XB108-XC108+XD108</f>
        <v>0</v>
      </c>
      <c r="XF108" s="463"/>
      <c r="XG108" s="448"/>
      <c r="XI108" s="458"/>
      <c r="XJ108" s="447"/>
      <c r="XK108" s="447"/>
      <c r="XL108" s="447"/>
      <c r="XM108" s="450">
        <f t="shared" ref="XM108:XM111" si="7235">XI108+XJ108-XK108+XL108</f>
        <v>0</v>
      </c>
      <c r="XN108" s="447"/>
      <c r="XO108" s="447"/>
      <c r="XP108" s="447"/>
      <c r="XQ108" s="447"/>
      <c r="XR108" s="447"/>
      <c r="XS108" s="449"/>
      <c r="XT108" s="450">
        <f t="shared" ref="XT108:XT111" si="7236">XN108+XO108-XP108+XQ108-XR108+XS108</f>
        <v>0</v>
      </c>
      <c r="XU108" s="463"/>
      <c r="XV108" s="448"/>
      <c r="XX108" s="458"/>
      <c r="XY108" s="447"/>
      <c r="XZ108" s="447"/>
      <c r="YA108" s="447"/>
      <c r="YB108" s="450">
        <f t="shared" ref="YB108:YB111" si="7237">XX108+XY108-XZ108+YA108</f>
        <v>0</v>
      </c>
      <c r="YC108" s="447"/>
      <c r="YD108" s="447"/>
      <c r="YE108" s="447"/>
      <c r="YF108" s="447"/>
      <c r="YG108" s="447"/>
      <c r="YH108" s="449"/>
      <c r="YI108" s="450">
        <f t="shared" ref="YI108:YI111" si="7238">YC108+YD108-YE108+YF108-YG108+YH108</f>
        <v>0</v>
      </c>
      <c r="YJ108" s="463"/>
      <c r="YK108" s="448"/>
      <c r="YM108" s="458"/>
      <c r="YN108" s="447"/>
      <c r="YO108" s="447"/>
      <c r="YP108" s="447"/>
      <c r="YQ108" s="450">
        <f t="shared" ref="YQ108:YQ111" si="7239">YM108+YN108-YO108+YP108</f>
        <v>0</v>
      </c>
      <c r="YR108" s="447"/>
      <c r="YS108" s="447"/>
      <c r="YT108" s="447"/>
      <c r="YU108" s="447"/>
      <c r="YV108" s="447"/>
      <c r="YW108" s="449"/>
      <c r="YX108" s="450">
        <f t="shared" ref="YX108:YX111" si="7240">YR108+YS108-YT108+YU108-YV108+YW108</f>
        <v>0</v>
      </c>
      <c r="YY108" s="463"/>
      <c r="YZ108" s="448"/>
      <c r="ZB108" s="458"/>
      <c r="ZC108" s="447"/>
      <c r="ZD108" s="447"/>
      <c r="ZE108" s="447"/>
      <c r="ZF108" s="450">
        <f t="shared" ref="ZF108:ZF111" si="7241">ZB108+ZC108-ZD108+ZE108</f>
        <v>0</v>
      </c>
      <c r="ZG108" s="447"/>
      <c r="ZH108" s="447"/>
      <c r="ZI108" s="447"/>
      <c r="ZJ108" s="447"/>
      <c r="ZK108" s="447"/>
      <c r="ZL108" s="449"/>
      <c r="ZM108" s="450">
        <f t="shared" ref="ZM108:ZM111" si="7242">ZG108+ZH108-ZI108+ZJ108-ZK108+ZL108</f>
        <v>0</v>
      </c>
      <c r="ZN108" s="463"/>
      <c r="ZO108" s="448"/>
      <c r="ZQ108" s="458"/>
      <c r="ZR108" s="447"/>
      <c r="ZS108" s="447"/>
      <c r="ZT108" s="447"/>
      <c r="ZU108" s="450">
        <f t="shared" ref="ZU108:ZU111" si="7243">ZQ108+ZR108-ZS108+ZT108</f>
        <v>0</v>
      </c>
      <c r="ZV108" s="447"/>
      <c r="ZW108" s="447"/>
      <c r="ZX108" s="447"/>
      <c r="ZY108" s="447"/>
      <c r="ZZ108" s="447"/>
      <c r="AAA108" s="449"/>
      <c r="AAB108" s="450">
        <f t="shared" ref="AAB108:AAB111" si="7244">ZV108+ZW108-ZX108+ZY108-ZZ108+AAA108</f>
        <v>0</v>
      </c>
      <c r="AAC108" s="463"/>
      <c r="AAD108" s="448"/>
      <c r="AAF108" s="458"/>
      <c r="AAG108" s="447"/>
      <c r="AAH108" s="447"/>
      <c r="AAI108" s="447"/>
      <c r="AAJ108" s="450">
        <f t="shared" ref="AAJ108:AAJ111" si="7245">AAF108+AAG108-AAH108+AAI108</f>
        <v>0</v>
      </c>
      <c r="AAK108" s="447"/>
      <c r="AAL108" s="447"/>
      <c r="AAM108" s="447"/>
      <c r="AAN108" s="447"/>
      <c r="AAO108" s="447"/>
      <c r="AAP108" s="449"/>
      <c r="AAQ108" s="450">
        <f t="shared" ref="AAQ108:AAQ111" si="7246">AAK108+AAL108-AAM108+AAN108-AAO108+AAP108</f>
        <v>0</v>
      </c>
      <c r="AAR108" s="463"/>
      <c r="AAS108" s="448"/>
      <c r="AAU108" s="458"/>
      <c r="AAV108" s="447"/>
      <c r="AAW108" s="447"/>
      <c r="AAX108" s="447"/>
      <c r="AAY108" s="450">
        <f t="shared" ref="AAY108:AAY111" si="7247">AAU108+AAV108-AAW108+AAX108</f>
        <v>0</v>
      </c>
      <c r="AAZ108" s="447"/>
      <c r="ABA108" s="447"/>
      <c r="ABB108" s="447"/>
      <c r="ABC108" s="447"/>
      <c r="ABD108" s="447"/>
      <c r="ABE108" s="449"/>
      <c r="ABF108" s="450">
        <f t="shared" ref="ABF108:ABF111" si="7248">AAZ108+ABA108-ABB108+ABC108-ABD108+ABE108</f>
        <v>0</v>
      </c>
      <c r="ABG108" s="463"/>
      <c r="ABH108" s="448"/>
      <c r="ABJ108" s="458"/>
      <c r="ABK108" s="447"/>
      <c r="ABL108" s="447"/>
      <c r="ABM108" s="447"/>
      <c r="ABN108" s="450">
        <f t="shared" ref="ABN108:ABN111" si="7249">ABJ108+ABK108-ABL108+ABM108</f>
        <v>0</v>
      </c>
      <c r="ABO108" s="447"/>
      <c r="ABP108" s="447"/>
      <c r="ABQ108" s="447"/>
      <c r="ABR108" s="447"/>
      <c r="ABS108" s="447"/>
      <c r="ABT108" s="449"/>
      <c r="ABU108" s="450">
        <f t="shared" ref="ABU108:ABU111" si="7250">ABO108+ABP108-ABQ108+ABR108-ABS108+ABT108</f>
        <v>0</v>
      </c>
      <c r="ABV108" s="463"/>
      <c r="ABW108" s="448"/>
      <c r="ABY108" s="458"/>
      <c r="ABZ108" s="447"/>
      <c r="ACA108" s="447"/>
      <c r="ACB108" s="447"/>
      <c r="ACC108" s="450">
        <f t="shared" ref="ACC108:ACC111" si="7251">ABY108+ABZ108-ACA108+ACB108</f>
        <v>0</v>
      </c>
      <c r="ACD108" s="447"/>
      <c r="ACE108" s="447"/>
      <c r="ACF108" s="447"/>
      <c r="ACG108" s="447"/>
      <c r="ACH108" s="447"/>
      <c r="ACI108" s="449"/>
      <c r="ACJ108" s="450">
        <f t="shared" ref="ACJ108:ACJ111" si="7252">ACD108+ACE108-ACF108+ACG108-ACH108+ACI108</f>
        <v>0</v>
      </c>
      <c r="ACK108" s="463"/>
      <c r="ACL108" s="448"/>
      <c r="ACN108" s="458"/>
      <c r="ACO108" s="447"/>
      <c r="ACP108" s="447"/>
      <c r="ACQ108" s="447"/>
      <c r="ACR108" s="450">
        <f t="shared" ref="ACR108:ACR111" si="7253">ACN108+ACO108-ACP108+ACQ108</f>
        <v>0</v>
      </c>
      <c r="ACS108" s="447"/>
      <c r="ACT108" s="447"/>
      <c r="ACU108" s="447"/>
      <c r="ACV108" s="447"/>
      <c r="ACW108" s="447"/>
      <c r="ACX108" s="449"/>
      <c r="ACY108" s="450">
        <f t="shared" ref="ACY108:ACY111" si="7254">ACS108+ACT108-ACU108+ACV108-ACW108+ACX108</f>
        <v>0</v>
      </c>
      <c r="ACZ108" s="463"/>
      <c r="ADA108" s="448"/>
      <c r="ADC108" s="458"/>
      <c r="ADD108" s="447"/>
      <c r="ADE108" s="447"/>
      <c r="ADF108" s="447"/>
      <c r="ADG108" s="450">
        <f t="shared" ref="ADG108:ADG111" si="7255">ADC108+ADD108-ADE108+ADF108</f>
        <v>0</v>
      </c>
      <c r="ADH108" s="447"/>
      <c r="ADI108" s="447"/>
      <c r="ADJ108" s="447"/>
      <c r="ADK108" s="447"/>
      <c r="ADL108" s="447"/>
      <c r="ADM108" s="449"/>
      <c r="ADN108" s="450">
        <f t="shared" ref="ADN108:ADN111" si="7256">ADH108+ADI108-ADJ108+ADK108-ADL108+ADM108</f>
        <v>0</v>
      </c>
      <c r="ADO108" s="463"/>
      <c r="ADP108" s="448"/>
      <c r="ADR108" s="458"/>
      <c r="ADS108" s="447"/>
      <c r="ADT108" s="447"/>
      <c r="ADU108" s="447"/>
      <c r="ADV108" s="450">
        <f t="shared" ref="ADV108:ADV111" si="7257">ADR108+ADS108-ADT108+ADU108</f>
        <v>0</v>
      </c>
      <c r="ADW108" s="447"/>
      <c r="ADX108" s="447"/>
      <c r="ADY108" s="447"/>
      <c r="ADZ108" s="447"/>
      <c r="AEA108" s="447"/>
      <c r="AEB108" s="449"/>
      <c r="AEC108" s="450">
        <f t="shared" ref="AEC108:AEC111" si="7258">ADW108+ADX108-ADY108+ADZ108-AEA108+AEB108</f>
        <v>0</v>
      </c>
      <c r="AED108" s="463"/>
      <c r="AEE108" s="448"/>
      <c r="AEG108" s="458"/>
      <c r="AEH108" s="447"/>
      <c r="AEI108" s="447"/>
      <c r="AEJ108" s="447"/>
      <c r="AEK108" s="450">
        <f t="shared" ref="AEK108:AEK111" si="7259">AEG108+AEH108-AEI108+AEJ108</f>
        <v>0</v>
      </c>
      <c r="AEL108" s="447"/>
      <c r="AEM108" s="447"/>
      <c r="AEN108" s="447"/>
      <c r="AEO108" s="447"/>
      <c r="AEP108" s="447"/>
      <c r="AEQ108" s="449"/>
      <c r="AER108" s="450">
        <f t="shared" ref="AER108:AER111" si="7260">AEL108+AEM108-AEN108+AEO108-AEP108+AEQ108</f>
        <v>0</v>
      </c>
      <c r="AES108" s="463"/>
      <c r="AET108" s="448"/>
      <c r="AEV108" s="458"/>
      <c r="AEW108" s="447"/>
      <c r="AEX108" s="447"/>
      <c r="AEY108" s="447"/>
      <c r="AEZ108" s="450">
        <f t="shared" ref="AEZ108:AEZ111" si="7261">AEV108+AEW108-AEX108+AEY108</f>
        <v>0</v>
      </c>
      <c r="AFA108" s="447"/>
      <c r="AFB108" s="447"/>
      <c r="AFC108" s="447"/>
      <c r="AFD108" s="447"/>
      <c r="AFE108" s="447"/>
      <c r="AFF108" s="449"/>
      <c r="AFG108" s="450">
        <f t="shared" ref="AFG108:AFG111" si="7262">AFA108+AFB108-AFC108+AFD108-AFE108+AFF108</f>
        <v>0</v>
      </c>
      <c r="AFH108" s="463"/>
      <c r="AFI108" s="448"/>
      <c r="AFK108" s="458"/>
      <c r="AFL108" s="447"/>
      <c r="AFM108" s="447"/>
      <c r="AFN108" s="447"/>
      <c r="AFO108" s="450">
        <f t="shared" ref="AFO108:AFO111" si="7263">AFK108+AFL108-AFM108+AFN108</f>
        <v>0</v>
      </c>
      <c r="AFP108" s="447"/>
      <c r="AFQ108" s="447"/>
      <c r="AFR108" s="447"/>
      <c r="AFS108" s="447"/>
      <c r="AFT108" s="447"/>
      <c r="AFU108" s="449"/>
      <c r="AFV108" s="450">
        <f t="shared" ref="AFV108:AFV111" si="7264">AFP108+AFQ108-AFR108+AFS108-AFT108+AFU108</f>
        <v>0</v>
      </c>
      <c r="AFW108" s="463"/>
      <c r="AFX108" s="448"/>
      <c r="AFZ108" s="458"/>
      <c r="AGA108" s="447"/>
      <c r="AGB108" s="447"/>
      <c r="AGC108" s="447"/>
      <c r="AGD108" s="450">
        <f t="shared" ref="AGD108:AGD111" si="7265">AFZ108+AGA108-AGB108+AGC108</f>
        <v>0</v>
      </c>
      <c r="AGE108" s="447"/>
      <c r="AGF108" s="447"/>
      <c r="AGG108" s="447"/>
      <c r="AGH108" s="447"/>
      <c r="AGI108" s="447"/>
      <c r="AGJ108" s="449"/>
      <c r="AGK108" s="450">
        <f t="shared" ref="AGK108:AGK111" si="7266">AGE108+AGF108-AGG108+AGH108-AGI108+AGJ108</f>
        <v>0</v>
      </c>
      <c r="AGL108" s="463"/>
      <c r="AGM108" s="448"/>
      <c r="AGO108" s="458"/>
      <c r="AGP108" s="447"/>
      <c r="AGQ108" s="447"/>
      <c r="AGR108" s="447"/>
      <c r="AGS108" s="450">
        <f t="shared" ref="AGS108:AGS111" si="7267">AGO108+AGP108-AGQ108+AGR108</f>
        <v>0</v>
      </c>
      <c r="AGT108" s="447"/>
      <c r="AGU108" s="447"/>
      <c r="AGV108" s="447"/>
      <c r="AGW108" s="447"/>
      <c r="AGX108" s="447"/>
      <c r="AGY108" s="449"/>
      <c r="AGZ108" s="450">
        <f t="shared" ref="AGZ108:AGZ111" si="7268">AGT108+AGU108-AGV108+AGW108-AGX108+AGY108</f>
        <v>0</v>
      </c>
      <c r="AHA108" s="463"/>
      <c r="AHB108" s="448"/>
      <c r="AHD108" s="458"/>
      <c r="AHE108" s="447"/>
      <c r="AHF108" s="447"/>
      <c r="AHG108" s="447"/>
      <c r="AHH108" s="450">
        <f t="shared" ref="AHH108:AHH111" si="7269">AHD108+AHE108-AHF108+AHG108</f>
        <v>0</v>
      </c>
      <c r="AHI108" s="447"/>
      <c r="AHJ108" s="447"/>
      <c r="AHK108" s="447"/>
      <c r="AHL108" s="447"/>
      <c r="AHM108" s="447"/>
      <c r="AHN108" s="449"/>
      <c r="AHO108" s="450">
        <f t="shared" ref="AHO108:AHO111" si="7270">AHI108+AHJ108-AHK108+AHL108-AHM108+AHN108</f>
        <v>0</v>
      </c>
      <c r="AHP108" s="463"/>
      <c r="AHQ108" s="448"/>
      <c r="AHS108" s="458"/>
      <c r="AHT108" s="447"/>
      <c r="AHU108" s="447"/>
      <c r="AHV108" s="447"/>
      <c r="AHW108" s="450">
        <f t="shared" ref="AHW108:AHW111" si="7271">AHS108+AHT108-AHU108+AHV108</f>
        <v>0</v>
      </c>
      <c r="AHX108" s="447"/>
      <c r="AHY108" s="447"/>
      <c r="AHZ108" s="447"/>
      <c r="AIA108" s="447"/>
      <c r="AIB108" s="447"/>
      <c r="AIC108" s="449"/>
      <c r="AID108" s="450">
        <f t="shared" ref="AID108:AID111" si="7272">AHX108+AHY108-AHZ108+AIA108-AIB108+AIC108</f>
        <v>0</v>
      </c>
      <c r="AIE108" s="463"/>
      <c r="AIF108" s="448"/>
      <c r="AIH108" s="458"/>
      <c r="AII108" s="447"/>
      <c r="AIJ108" s="447"/>
      <c r="AIK108" s="447"/>
      <c r="AIL108" s="450">
        <f t="shared" ref="AIL108:AIL111" si="7273">AIH108+AII108-AIJ108+AIK108</f>
        <v>0</v>
      </c>
      <c r="AIM108" s="447"/>
      <c r="AIN108" s="447"/>
      <c r="AIO108" s="447"/>
      <c r="AIP108" s="447"/>
      <c r="AIQ108" s="447"/>
      <c r="AIR108" s="449"/>
      <c r="AIS108" s="450">
        <f t="shared" ref="AIS108:AIS111" si="7274">AIM108+AIN108-AIO108+AIP108-AIQ108+AIR108</f>
        <v>0</v>
      </c>
      <c r="AIT108" s="463"/>
      <c r="AIU108" s="448"/>
      <c r="AIW108" s="458"/>
      <c r="AIX108" s="447"/>
      <c r="AIY108" s="447"/>
      <c r="AIZ108" s="447"/>
      <c r="AJA108" s="450">
        <f t="shared" ref="AJA108:AJA111" si="7275">AIW108+AIX108-AIY108+AIZ108</f>
        <v>0</v>
      </c>
      <c r="AJB108" s="447"/>
      <c r="AJC108" s="447"/>
      <c r="AJD108" s="447"/>
      <c r="AJE108" s="447"/>
      <c r="AJF108" s="447"/>
      <c r="AJG108" s="449"/>
      <c r="AJH108" s="450">
        <f t="shared" ref="AJH108:AJH111" si="7276">AJB108+AJC108-AJD108+AJE108-AJF108+AJG108</f>
        <v>0</v>
      </c>
      <c r="AJI108" s="463"/>
      <c r="AJJ108" s="448"/>
      <c r="AJL108" s="458"/>
      <c r="AJM108" s="447"/>
      <c r="AJN108" s="447"/>
      <c r="AJO108" s="447"/>
      <c r="AJP108" s="450">
        <f t="shared" ref="AJP108:AJP111" si="7277">AJL108+AJM108-AJN108+AJO108</f>
        <v>0</v>
      </c>
      <c r="AJQ108" s="447"/>
      <c r="AJR108" s="447"/>
      <c r="AJS108" s="447"/>
      <c r="AJT108" s="447"/>
      <c r="AJU108" s="447"/>
      <c r="AJV108" s="449"/>
      <c r="AJW108" s="450">
        <f t="shared" ref="AJW108:AJW111" si="7278">AJQ108+AJR108-AJS108+AJT108-AJU108+AJV108</f>
        <v>0</v>
      </c>
      <c r="AJX108" s="463"/>
      <c r="AJY108" s="448"/>
      <c r="AKA108" s="458"/>
      <c r="AKB108" s="447"/>
      <c r="AKC108" s="447"/>
      <c r="AKD108" s="447"/>
      <c r="AKE108" s="450">
        <f t="shared" ref="AKE108:AKE111" si="7279">AKA108+AKB108-AKC108+AKD108</f>
        <v>0</v>
      </c>
      <c r="AKF108" s="447"/>
      <c r="AKG108" s="447"/>
      <c r="AKH108" s="447"/>
      <c r="AKI108" s="447"/>
      <c r="AKJ108" s="447"/>
      <c r="AKK108" s="449"/>
      <c r="AKL108" s="450">
        <f t="shared" ref="AKL108:AKL111" si="7280">AKF108+AKG108-AKH108+AKI108-AKJ108+AKK108</f>
        <v>0</v>
      </c>
      <c r="AKM108" s="463"/>
      <c r="AKN108" s="448"/>
      <c r="AKP108" s="458"/>
      <c r="AKQ108" s="447"/>
      <c r="AKR108" s="447"/>
      <c r="AKS108" s="447"/>
      <c r="AKT108" s="450">
        <f t="shared" ref="AKT108:AKT111" si="7281">AKP108+AKQ108-AKR108+AKS108</f>
        <v>0</v>
      </c>
      <c r="AKU108" s="447"/>
      <c r="AKV108" s="447"/>
      <c r="AKW108" s="447"/>
      <c r="AKX108" s="447"/>
      <c r="AKY108" s="447"/>
      <c r="AKZ108" s="449"/>
      <c r="ALA108" s="450">
        <f t="shared" ref="ALA108:ALA111" si="7282">AKU108+AKV108-AKW108+AKX108-AKY108+AKZ108</f>
        <v>0</v>
      </c>
      <c r="ALB108" s="463"/>
      <c r="ALC108" s="448"/>
      <c r="ALE108" s="458"/>
      <c r="ALF108" s="447"/>
      <c r="ALG108" s="447"/>
      <c r="ALH108" s="447"/>
      <c r="ALI108" s="450">
        <f t="shared" ref="ALI108:ALI111" si="7283">ALE108+ALF108-ALG108+ALH108</f>
        <v>0</v>
      </c>
      <c r="ALJ108" s="447"/>
      <c r="ALK108" s="447"/>
      <c r="ALL108" s="447"/>
      <c r="ALM108" s="447"/>
      <c r="ALN108" s="447"/>
      <c r="ALO108" s="449"/>
      <c r="ALP108" s="450">
        <f t="shared" ref="ALP108:ALP111" si="7284">ALJ108+ALK108-ALL108+ALM108-ALN108+ALO108</f>
        <v>0</v>
      </c>
      <c r="ALQ108" s="463"/>
      <c r="ALR108" s="448"/>
      <c r="ALT108" s="458"/>
      <c r="ALU108" s="447"/>
      <c r="ALV108" s="447"/>
      <c r="ALW108" s="447"/>
      <c r="ALX108" s="450">
        <f t="shared" ref="ALX108:ALX111" si="7285">ALT108+ALU108-ALV108+ALW108</f>
        <v>0</v>
      </c>
      <c r="ALY108" s="447"/>
      <c r="ALZ108" s="447"/>
      <c r="AMA108" s="447"/>
      <c r="AMB108" s="447"/>
      <c r="AMC108" s="447"/>
      <c r="AMD108" s="449"/>
      <c r="AME108" s="450">
        <f t="shared" ref="AME108:AME111" si="7286">ALY108+ALZ108-AMA108+AMB108-AMC108+AMD108</f>
        <v>0</v>
      </c>
      <c r="AMF108" s="463"/>
      <c r="AMG108" s="448"/>
      <c r="AMI108" s="458"/>
      <c r="AMJ108" s="447"/>
      <c r="AMK108" s="447"/>
      <c r="AML108" s="447"/>
      <c r="AMM108" s="450">
        <f t="shared" ref="AMM108:AMM111" si="7287">AMI108+AMJ108-AMK108+AML108</f>
        <v>0</v>
      </c>
      <c r="AMN108" s="447"/>
      <c r="AMO108" s="447"/>
      <c r="AMP108" s="447"/>
      <c r="AMQ108" s="447"/>
      <c r="AMR108" s="447"/>
      <c r="AMS108" s="449"/>
      <c r="AMT108" s="450">
        <f t="shared" ref="AMT108:AMT111" si="7288">AMN108+AMO108-AMP108+AMQ108-AMR108+AMS108</f>
        <v>0</v>
      </c>
      <c r="AMU108" s="463"/>
      <c r="AMV108" s="448"/>
      <c r="AMX108" s="458"/>
      <c r="AMY108" s="447"/>
      <c r="AMZ108" s="447"/>
      <c r="ANA108" s="447"/>
      <c r="ANB108" s="450">
        <f t="shared" ref="ANB108:ANB111" si="7289">AMX108+AMY108-AMZ108+ANA108</f>
        <v>0</v>
      </c>
      <c r="ANC108" s="447"/>
      <c r="AND108" s="447"/>
      <c r="ANE108" s="447"/>
      <c r="ANF108" s="447"/>
      <c r="ANG108" s="447"/>
      <c r="ANH108" s="449"/>
      <c r="ANI108" s="450">
        <f t="shared" ref="ANI108:ANI111" si="7290">ANC108+AND108-ANE108+ANF108-ANG108+ANH108</f>
        <v>0</v>
      </c>
      <c r="ANJ108" s="463"/>
      <c r="ANK108" s="448"/>
      <c r="ANM108" s="458"/>
      <c r="ANN108" s="447"/>
      <c r="ANO108" s="447"/>
      <c r="ANP108" s="447"/>
      <c r="ANQ108" s="450">
        <f t="shared" ref="ANQ108:ANQ111" si="7291">ANM108+ANN108-ANO108+ANP108</f>
        <v>0</v>
      </c>
      <c r="ANR108" s="447"/>
      <c r="ANS108" s="447"/>
      <c r="ANT108" s="447"/>
      <c r="ANU108" s="447"/>
      <c r="ANV108" s="447"/>
      <c r="ANW108" s="449"/>
      <c r="ANX108" s="450">
        <f t="shared" ref="ANX108:ANX111" si="7292">ANR108+ANS108-ANT108+ANU108-ANV108+ANW108</f>
        <v>0</v>
      </c>
      <c r="ANY108" s="463"/>
      <c r="ANZ108" s="448"/>
      <c r="AOB108" s="458"/>
      <c r="AOC108" s="447"/>
      <c r="AOD108" s="447"/>
      <c r="AOE108" s="447"/>
      <c r="AOF108" s="450">
        <f t="shared" ref="AOF108:AOF111" si="7293">AOB108+AOC108-AOD108+AOE108</f>
        <v>0</v>
      </c>
      <c r="AOG108" s="447"/>
      <c r="AOH108" s="447"/>
      <c r="AOI108" s="447"/>
      <c r="AOJ108" s="447"/>
      <c r="AOK108" s="447"/>
      <c r="AOL108" s="449"/>
      <c r="AOM108" s="450">
        <f t="shared" ref="AOM108:AOM111" si="7294">AOG108+AOH108-AOI108+AOJ108-AOK108+AOL108</f>
        <v>0</v>
      </c>
      <c r="AON108" s="463"/>
      <c r="AOO108" s="448"/>
      <c r="AOQ108" s="458"/>
      <c r="AOR108" s="447"/>
      <c r="AOS108" s="447"/>
      <c r="AOT108" s="447"/>
      <c r="AOU108" s="450">
        <f t="shared" ref="AOU108:AOU111" si="7295">AOQ108+AOR108-AOS108+AOT108</f>
        <v>0</v>
      </c>
      <c r="AOV108" s="447"/>
      <c r="AOW108" s="447"/>
      <c r="AOX108" s="447"/>
      <c r="AOY108" s="447"/>
      <c r="AOZ108" s="447"/>
      <c r="APA108" s="449"/>
      <c r="APB108" s="450">
        <f t="shared" ref="APB108:APB111" si="7296">AOV108+AOW108-AOX108+AOY108-AOZ108+APA108</f>
        <v>0</v>
      </c>
      <c r="APC108" s="463"/>
      <c r="APD108" s="448"/>
      <c r="APF108" s="458"/>
      <c r="APG108" s="447"/>
      <c r="APH108" s="447"/>
      <c r="API108" s="447"/>
      <c r="APJ108" s="450">
        <f t="shared" ref="APJ108:APJ111" si="7297">APF108+APG108-APH108+API108</f>
        <v>0</v>
      </c>
      <c r="APK108" s="447"/>
      <c r="APL108" s="447"/>
      <c r="APM108" s="447"/>
      <c r="APN108" s="447"/>
      <c r="APO108" s="447"/>
      <c r="APP108" s="449"/>
      <c r="APQ108" s="450">
        <f t="shared" ref="APQ108:APQ111" si="7298">APK108+APL108-APM108+APN108-APO108+APP108</f>
        <v>0</v>
      </c>
      <c r="APR108" s="463"/>
      <c r="APS108" s="448"/>
      <c r="APU108" s="458"/>
      <c r="APV108" s="447"/>
      <c r="APW108" s="447"/>
      <c r="APX108" s="447"/>
      <c r="APY108" s="450">
        <f t="shared" ref="APY108:APY111" si="7299">APU108+APV108-APW108+APX108</f>
        <v>0</v>
      </c>
      <c r="APZ108" s="447"/>
      <c r="AQA108" s="447"/>
      <c r="AQB108" s="447"/>
      <c r="AQC108" s="447"/>
      <c r="AQD108" s="447"/>
      <c r="AQE108" s="449"/>
      <c r="AQF108" s="450">
        <f t="shared" ref="AQF108:AQF111" si="7300">APZ108+AQA108-AQB108+AQC108-AQD108+AQE108</f>
        <v>0</v>
      </c>
      <c r="AQG108" s="463"/>
      <c r="AQH108" s="448"/>
      <c r="AQJ108" s="458"/>
      <c r="AQK108" s="447"/>
      <c r="AQL108" s="447"/>
      <c r="AQM108" s="447"/>
      <c r="AQN108" s="450">
        <f t="shared" ref="AQN108:AQN111" si="7301">AQJ108+AQK108-AQL108+AQM108</f>
        <v>0</v>
      </c>
      <c r="AQO108" s="447"/>
      <c r="AQP108" s="447"/>
      <c r="AQQ108" s="447"/>
      <c r="AQR108" s="447"/>
      <c r="AQS108" s="447"/>
      <c r="AQT108" s="449"/>
      <c r="AQU108" s="450">
        <f t="shared" ref="AQU108:AQU111" si="7302">AQO108+AQP108-AQQ108+AQR108-AQS108+AQT108</f>
        <v>0</v>
      </c>
      <c r="AQV108" s="463"/>
      <c r="AQW108" s="448"/>
      <c r="AQY108" s="458"/>
      <c r="AQZ108" s="447"/>
      <c r="ARA108" s="447"/>
      <c r="ARB108" s="447"/>
      <c r="ARC108" s="450">
        <f t="shared" ref="ARC108:ARC111" si="7303">AQY108+AQZ108-ARA108+ARB108</f>
        <v>0</v>
      </c>
      <c r="ARD108" s="447"/>
      <c r="ARE108" s="447"/>
      <c r="ARF108" s="447"/>
      <c r="ARG108" s="447"/>
      <c r="ARH108" s="447"/>
      <c r="ARI108" s="449"/>
      <c r="ARJ108" s="450">
        <f t="shared" ref="ARJ108:ARJ111" si="7304">ARD108+ARE108-ARF108+ARG108-ARH108+ARI108</f>
        <v>0</v>
      </c>
      <c r="ARK108" s="463"/>
      <c r="ARL108" s="448"/>
      <c r="ARN108" s="458"/>
      <c r="ARO108" s="447"/>
      <c r="ARP108" s="447"/>
      <c r="ARQ108" s="447"/>
      <c r="ARR108" s="450">
        <f t="shared" ref="ARR108:ARR111" si="7305">ARN108+ARO108-ARP108+ARQ108</f>
        <v>0</v>
      </c>
      <c r="ARS108" s="447"/>
      <c r="ART108" s="447"/>
      <c r="ARU108" s="447"/>
      <c r="ARV108" s="447"/>
      <c r="ARW108" s="447"/>
      <c r="ARX108" s="449"/>
      <c r="ARY108" s="450">
        <f t="shared" ref="ARY108:ARY111" si="7306">ARS108+ART108-ARU108+ARV108-ARW108+ARX108</f>
        <v>0</v>
      </c>
      <c r="ARZ108" s="463"/>
      <c r="ASA108" s="448"/>
      <c r="ASC108" s="458"/>
      <c r="ASD108" s="447"/>
      <c r="ASE108" s="447"/>
      <c r="ASF108" s="447"/>
      <c r="ASG108" s="450">
        <f t="shared" ref="ASG108:ASG111" si="7307">ASC108+ASD108-ASE108+ASF108</f>
        <v>0</v>
      </c>
      <c r="ASH108" s="447"/>
      <c r="ASI108" s="447"/>
      <c r="ASJ108" s="447"/>
      <c r="ASK108" s="447"/>
      <c r="ASL108" s="447"/>
      <c r="ASM108" s="449"/>
      <c r="ASN108" s="450">
        <f t="shared" ref="ASN108:ASN111" si="7308">ASH108+ASI108-ASJ108+ASK108-ASL108+ASM108</f>
        <v>0</v>
      </c>
      <c r="ASO108" s="463"/>
      <c r="ASP108" s="448"/>
      <c r="ASR108" s="458"/>
      <c r="ASS108" s="447"/>
      <c r="AST108" s="447"/>
      <c r="ASU108" s="447"/>
      <c r="ASV108" s="450">
        <f t="shared" ref="ASV108:ASV111" si="7309">ASR108+ASS108-AST108+ASU108</f>
        <v>0</v>
      </c>
      <c r="ASW108" s="447"/>
      <c r="ASX108" s="447"/>
      <c r="ASY108" s="447"/>
      <c r="ASZ108" s="447"/>
      <c r="ATA108" s="447"/>
      <c r="ATB108" s="449"/>
      <c r="ATC108" s="450">
        <f t="shared" ref="ATC108:ATC111" si="7310">ASW108+ASX108-ASY108+ASZ108-ATA108+ATB108</f>
        <v>0</v>
      </c>
      <c r="ATD108" s="463"/>
      <c r="ATE108" s="448"/>
      <c r="ATG108" s="458"/>
      <c r="ATH108" s="447"/>
      <c r="ATI108" s="447"/>
      <c r="ATJ108" s="447"/>
      <c r="ATK108" s="450">
        <f t="shared" ref="ATK108:ATK111" si="7311">ATG108+ATH108-ATI108+ATJ108</f>
        <v>0</v>
      </c>
      <c r="ATL108" s="447"/>
      <c r="ATM108" s="447"/>
      <c r="ATN108" s="447"/>
      <c r="ATO108" s="447"/>
      <c r="ATP108" s="447"/>
      <c r="ATQ108" s="449"/>
      <c r="ATR108" s="450">
        <f t="shared" ref="ATR108:ATR111" si="7312">ATL108+ATM108-ATN108+ATO108-ATP108+ATQ108</f>
        <v>0</v>
      </c>
      <c r="ATS108" s="463"/>
      <c r="ATT108" s="448"/>
      <c r="ATV108" s="458"/>
      <c r="ATW108" s="447"/>
      <c r="ATX108" s="447"/>
      <c r="ATY108" s="447"/>
      <c r="ATZ108" s="450">
        <f t="shared" ref="ATZ108:ATZ111" si="7313">ATV108+ATW108-ATX108+ATY108</f>
        <v>0</v>
      </c>
      <c r="AUA108" s="447"/>
      <c r="AUB108" s="447"/>
      <c r="AUC108" s="447"/>
      <c r="AUD108" s="447"/>
      <c r="AUE108" s="447"/>
      <c r="AUF108" s="449"/>
      <c r="AUG108" s="450">
        <f t="shared" ref="AUG108:AUG111" si="7314">AUA108+AUB108-AUC108+AUD108-AUE108+AUF108</f>
        <v>0</v>
      </c>
      <c r="AUH108" s="463"/>
      <c r="AUI108" s="448"/>
      <c r="AUK108" s="458"/>
      <c r="AUL108" s="447"/>
      <c r="AUM108" s="447"/>
      <c r="AUN108" s="447"/>
      <c r="AUO108" s="450">
        <f t="shared" ref="AUO108:AUO111" si="7315">AUK108+AUL108-AUM108+AUN108</f>
        <v>0</v>
      </c>
      <c r="AUP108" s="447"/>
      <c r="AUQ108" s="447"/>
      <c r="AUR108" s="447"/>
      <c r="AUS108" s="447"/>
      <c r="AUT108" s="447"/>
      <c r="AUU108" s="449"/>
      <c r="AUV108" s="450">
        <f t="shared" ref="AUV108:AUV111" si="7316">AUP108+AUQ108-AUR108+AUS108-AUT108+AUU108</f>
        <v>0</v>
      </c>
      <c r="AUW108" s="463"/>
      <c r="AUX108" s="448"/>
      <c r="AUZ108" s="458"/>
      <c r="AVA108" s="447"/>
      <c r="AVB108" s="447"/>
      <c r="AVC108" s="447"/>
      <c r="AVD108" s="450">
        <f t="shared" ref="AVD108:AVD111" si="7317">AUZ108+AVA108-AVB108+AVC108</f>
        <v>0</v>
      </c>
      <c r="AVE108" s="447"/>
      <c r="AVF108" s="447"/>
      <c r="AVG108" s="447"/>
      <c r="AVH108" s="447"/>
      <c r="AVI108" s="447"/>
      <c r="AVJ108" s="449"/>
      <c r="AVK108" s="450">
        <f t="shared" ref="AVK108:AVK111" si="7318">AVE108+AVF108-AVG108+AVH108-AVI108+AVJ108</f>
        <v>0</v>
      </c>
      <c r="AVL108" s="463"/>
      <c r="AVM108" s="448"/>
      <c r="AVO108" s="458"/>
      <c r="AVP108" s="447"/>
      <c r="AVQ108" s="447"/>
      <c r="AVR108" s="447"/>
      <c r="AVS108" s="450">
        <f t="shared" ref="AVS108:AVS111" si="7319">AVO108+AVP108-AVQ108+AVR108</f>
        <v>0</v>
      </c>
      <c r="AVT108" s="447"/>
      <c r="AVU108" s="447"/>
      <c r="AVV108" s="447"/>
      <c r="AVW108" s="447"/>
      <c r="AVX108" s="447"/>
      <c r="AVY108" s="449"/>
      <c r="AVZ108" s="450">
        <f t="shared" ref="AVZ108:AVZ111" si="7320">AVT108+AVU108-AVV108+AVW108-AVX108+AVY108</f>
        <v>0</v>
      </c>
      <c r="AWA108" s="463"/>
      <c r="AWB108" s="448"/>
      <c r="AWD108" s="458"/>
      <c r="AWE108" s="447"/>
      <c r="AWF108" s="447"/>
      <c r="AWG108" s="447"/>
      <c r="AWH108" s="450">
        <f t="shared" ref="AWH108:AWH111" si="7321">AWD108+AWE108-AWF108+AWG108</f>
        <v>0</v>
      </c>
      <c r="AWI108" s="447"/>
      <c r="AWJ108" s="447"/>
      <c r="AWK108" s="447"/>
      <c r="AWL108" s="447"/>
      <c r="AWM108" s="447"/>
      <c r="AWN108" s="449"/>
      <c r="AWO108" s="450">
        <f t="shared" ref="AWO108:AWO111" si="7322">AWI108+AWJ108-AWK108+AWL108-AWM108+AWN108</f>
        <v>0</v>
      </c>
      <c r="AWP108" s="463"/>
      <c r="AWQ108" s="448"/>
      <c r="AWS108" s="458"/>
      <c r="AWT108" s="447"/>
      <c r="AWU108" s="447"/>
      <c r="AWV108" s="447"/>
      <c r="AWW108" s="450">
        <f t="shared" ref="AWW108:AWW111" si="7323">AWS108+AWT108-AWU108+AWV108</f>
        <v>0</v>
      </c>
      <c r="AWX108" s="447"/>
      <c r="AWY108" s="447"/>
      <c r="AWZ108" s="447"/>
      <c r="AXA108" s="447"/>
      <c r="AXB108" s="447"/>
      <c r="AXC108" s="449"/>
      <c r="AXD108" s="450">
        <f t="shared" ref="AXD108:AXD111" si="7324">AWX108+AWY108-AWZ108+AXA108-AXB108+AXC108</f>
        <v>0</v>
      </c>
      <c r="AXE108" s="463"/>
      <c r="AXF108" s="448"/>
      <c r="AXH108" s="458"/>
      <c r="AXI108" s="447"/>
      <c r="AXJ108" s="447"/>
      <c r="AXK108" s="447"/>
      <c r="AXL108" s="450">
        <f t="shared" ref="AXL108:AXL111" si="7325">AXH108+AXI108-AXJ108+AXK108</f>
        <v>0</v>
      </c>
      <c r="AXM108" s="447"/>
      <c r="AXN108" s="447"/>
      <c r="AXO108" s="447"/>
      <c r="AXP108" s="447"/>
      <c r="AXQ108" s="447"/>
      <c r="AXR108" s="449"/>
      <c r="AXS108" s="450">
        <f t="shared" ref="AXS108:AXS111" si="7326">AXM108+AXN108-AXO108+AXP108-AXQ108+AXR108</f>
        <v>0</v>
      </c>
      <c r="AXT108" s="463"/>
      <c r="AXU108" s="448"/>
      <c r="AXW108" s="458"/>
      <c r="AXX108" s="447"/>
      <c r="AXY108" s="447"/>
      <c r="AXZ108" s="447"/>
      <c r="AYA108" s="450">
        <f t="shared" ref="AYA108:AYA111" si="7327">AXW108+AXX108-AXY108+AXZ108</f>
        <v>0</v>
      </c>
      <c r="AYB108" s="447"/>
      <c r="AYC108" s="447"/>
      <c r="AYD108" s="447"/>
      <c r="AYE108" s="447"/>
      <c r="AYF108" s="447"/>
      <c r="AYG108" s="449"/>
      <c r="AYH108" s="450">
        <f t="shared" ref="AYH108:AYH111" si="7328">AYB108+AYC108-AYD108+AYE108-AYF108+AYG108</f>
        <v>0</v>
      </c>
      <c r="AYI108" s="463"/>
      <c r="AYJ108" s="448"/>
      <c r="AYL108" s="458"/>
      <c r="AYM108" s="447"/>
      <c r="AYN108" s="447"/>
      <c r="AYO108" s="447"/>
      <c r="AYP108" s="450">
        <f t="shared" ref="AYP108:AYP111" si="7329">AYL108+AYM108-AYN108+AYO108</f>
        <v>0</v>
      </c>
      <c r="AYQ108" s="447"/>
      <c r="AYR108" s="447"/>
      <c r="AYS108" s="447"/>
      <c r="AYT108" s="447"/>
      <c r="AYU108" s="447"/>
      <c r="AYV108" s="449"/>
      <c r="AYW108" s="450">
        <f t="shared" ref="AYW108:AYW111" si="7330">AYQ108+AYR108-AYS108+AYT108-AYU108+AYV108</f>
        <v>0</v>
      </c>
      <c r="AYX108" s="463"/>
      <c r="AYY108" s="448"/>
      <c r="AZA108" s="458"/>
      <c r="AZB108" s="447"/>
      <c r="AZC108" s="447"/>
      <c r="AZD108" s="447"/>
      <c r="AZE108" s="450">
        <f t="shared" ref="AZE108:AZE111" si="7331">AZA108+AZB108-AZC108+AZD108</f>
        <v>0</v>
      </c>
      <c r="AZF108" s="447"/>
      <c r="AZG108" s="447"/>
      <c r="AZH108" s="447"/>
      <c r="AZI108" s="447"/>
      <c r="AZJ108" s="447"/>
      <c r="AZK108" s="449"/>
      <c r="AZL108" s="450">
        <f t="shared" ref="AZL108:AZL111" si="7332">AZF108+AZG108-AZH108+AZI108-AZJ108+AZK108</f>
        <v>0</v>
      </c>
      <c r="AZM108" s="463"/>
      <c r="AZN108" s="448"/>
      <c r="AZP108" s="458"/>
      <c r="AZQ108" s="447"/>
      <c r="AZR108" s="447"/>
      <c r="AZS108" s="447"/>
      <c r="AZT108" s="450">
        <f t="shared" ref="AZT108:AZT111" si="7333">AZP108+AZQ108-AZR108+AZS108</f>
        <v>0</v>
      </c>
      <c r="AZU108" s="447"/>
      <c r="AZV108" s="447"/>
      <c r="AZW108" s="447"/>
      <c r="AZX108" s="447"/>
      <c r="AZY108" s="447"/>
      <c r="AZZ108" s="449"/>
      <c r="BAA108" s="450">
        <f t="shared" ref="BAA108:BAA111" si="7334">AZU108+AZV108-AZW108+AZX108-AZY108+AZZ108</f>
        <v>0</v>
      </c>
      <c r="BAB108" s="463"/>
      <c r="BAC108" s="448"/>
      <c r="BAE108" s="458"/>
      <c r="BAF108" s="447"/>
      <c r="BAG108" s="447"/>
      <c r="BAH108" s="447"/>
      <c r="BAI108" s="450">
        <f t="shared" ref="BAI108:BAI111" si="7335">BAE108+BAF108-BAG108+BAH108</f>
        <v>0</v>
      </c>
      <c r="BAJ108" s="447"/>
      <c r="BAK108" s="447"/>
      <c r="BAL108" s="447"/>
      <c r="BAM108" s="447"/>
      <c r="BAN108" s="447"/>
      <c r="BAO108" s="449"/>
      <c r="BAP108" s="450">
        <f t="shared" ref="BAP108:BAP111" si="7336">BAJ108+BAK108-BAL108+BAM108-BAN108+BAO108</f>
        <v>0</v>
      </c>
      <c r="BAQ108" s="463"/>
      <c r="BAR108" s="448"/>
      <c r="BAT108" s="458"/>
      <c r="BAU108" s="447"/>
      <c r="BAV108" s="447"/>
      <c r="BAW108" s="447"/>
      <c r="BAX108" s="450">
        <f t="shared" ref="BAX108:BAX111" si="7337">BAT108+BAU108-BAV108+BAW108</f>
        <v>0</v>
      </c>
      <c r="BAY108" s="447"/>
      <c r="BAZ108" s="447"/>
      <c r="BBA108" s="447"/>
      <c r="BBB108" s="447"/>
      <c r="BBC108" s="447"/>
      <c r="BBD108" s="449"/>
      <c r="BBE108" s="450">
        <f t="shared" ref="BBE108:BBE111" si="7338">BAY108+BAZ108-BBA108+BBB108-BBC108+BBD108</f>
        <v>0</v>
      </c>
      <c r="BBF108" s="463"/>
      <c r="BBG108" s="448"/>
      <c r="BBI108" s="458"/>
      <c r="BBJ108" s="447"/>
      <c r="BBK108" s="447"/>
      <c r="BBL108" s="447"/>
      <c r="BBM108" s="450">
        <f t="shared" ref="BBM108:BBM111" si="7339">BBI108+BBJ108-BBK108+BBL108</f>
        <v>0</v>
      </c>
      <c r="BBN108" s="447"/>
      <c r="BBO108" s="447"/>
      <c r="BBP108" s="447"/>
      <c r="BBQ108" s="447"/>
      <c r="BBR108" s="447"/>
      <c r="BBS108" s="449"/>
      <c r="BBT108" s="450">
        <f t="shared" ref="BBT108:BBT111" si="7340">BBN108+BBO108-BBP108+BBQ108-BBR108+BBS108</f>
        <v>0</v>
      </c>
      <c r="BBU108" s="463"/>
      <c r="BBV108" s="448"/>
      <c r="BBX108" s="458"/>
      <c r="BBY108" s="447"/>
      <c r="BBZ108" s="447"/>
      <c r="BCA108" s="447"/>
      <c r="BCB108" s="450">
        <f t="shared" ref="BCB108:BCB111" si="7341">BBX108+BBY108-BBZ108+BCA108</f>
        <v>0</v>
      </c>
      <c r="BCC108" s="447"/>
      <c r="BCD108" s="447"/>
      <c r="BCE108" s="447"/>
      <c r="BCF108" s="447"/>
      <c r="BCG108" s="447"/>
      <c r="BCH108" s="449"/>
      <c r="BCI108" s="450">
        <f t="shared" ref="BCI108:BCI111" si="7342">BCC108+BCD108-BCE108+BCF108-BCG108+BCH108</f>
        <v>0</v>
      </c>
      <c r="BCJ108" s="463"/>
      <c r="BCK108" s="448"/>
      <c r="BCM108" s="458"/>
      <c r="BCN108" s="447"/>
      <c r="BCO108" s="447"/>
      <c r="BCP108" s="447"/>
      <c r="BCQ108" s="450">
        <f t="shared" ref="BCQ108:BCQ111" si="7343">BCM108+BCN108-BCO108+BCP108</f>
        <v>0</v>
      </c>
      <c r="BCR108" s="447"/>
      <c r="BCS108" s="447"/>
      <c r="BCT108" s="447"/>
      <c r="BCU108" s="447"/>
      <c r="BCV108" s="447"/>
      <c r="BCW108" s="449"/>
      <c r="BCX108" s="450">
        <f t="shared" ref="BCX108:BCX111" si="7344">BCR108+BCS108-BCT108+BCU108-BCV108+BCW108</f>
        <v>0</v>
      </c>
      <c r="BCY108" s="463"/>
      <c r="BCZ108" s="448"/>
      <c r="BDB108" s="458"/>
      <c r="BDC108" s="447"/>
      <c r="BDD108" s="447"/>
      <c r="BDE108" s="447"/>
      <c r="BDF108" s="450">
        <f t="shared" ref="BDF108:BDF111" si="7345">BDB108+BDC108-BDD108+BDE108</f>
        <v>0</v>
      </c>
      <c r="BDG108" s="447"/>
      <c r="BDH108" s="447"/>
      <c r="BDI108" s="447"/>
      <c r="BDJ108" s="447"/>
      <c r="BDK108" s="447"/>
      <c r="BDL108" s="449"/>
      <c r="BDM108" s="450">
        <f t="shared" ref="BDM108:BDM111" si="7346">BDG108+BDH108-BDI108+BDJ108-BDK108+BDL108</f>
        <v>0</v>
      </c>
      <c r="BDN108" s="463"/>
      <c r="BDO108" s="448"/>
      <c r="BDQ108" s="458"/>
      <c r="BDR108" s="447"/>
      <c r="BDS108" s="447"/>
      <c r="BDT108" s="447"/>
      <c r="BDU108" s="450">
        <f t="shared" ref="BDU108:BDU111" si="7347">BDQ108+BDR108-BDS108+BDT108</f>
        <v>0</v>
      </c>
      <c r="BDV108" s="447"/>
      <c r="BDW108" s="447"/>
      <c r="BDX108" s="447"/>
      <c r="BDY108" s="447"/>
      <c r="BDZ108" s="447"/>
      <c r="BEA108" s="449"/>
      <c r="BEB108" s="450">
        <f t="shared" ref="BEB108:BEB111" si="7348">BDV108+BDW108-BDX108+BDY108-BDZ108+BEA108</f>
        <v>0</v>
      </c>
      <c r="BEC108" s="463"/>
      <c r="BED108" s="448"/>
      <c r="BEF108" s="458"/>
      <c r="BEG108" s="447"/>
      <c r="BEH108" s="447"/>
      <c r="BEI108" s="447"/>
      <c r="BEJ108" s="450">
        <f t="shared" ref="BEJ108:BEJ111" si="7349">BEF108+BEG108-BEH108+BEI108</f>
        <v>0</v>
      </c>
      <c r="BEK108" s="447"/>
      <c r="BEL108" s="447"/>
      <c r="BEM108" s="447"/>
      <c r="BEN108" s="447"/>
      <c r="BEO108" s="447"/>
      <c r="BEP108" s="449"/>
      <c r="BEQ108" s="450">
        <f t="shared" ref="BEQ108:BEQ111" si="7350">BEK108+BEL108-BEM108+BEN108-BEO108+BEP108</f>
        <v>0</v>
      </c>
      <c r="BER108" s="463"/>
      <c r="BES108" s="448"/>
      <c r="BEU108" s="458"/>
      <c r="BEV108" s="447"/>
      <c r="BEW108" s="447"/>
      <c r="BEX108" s="447"/>
      <c r="BEY108" s="450">
        <f t="shared" ref="BEY108:BEY111" si="7351">BEU108+BEV108-BEW108+BEX108</f>
        <v>0</v>
      </c>
      <c r="BEZ108" s="447"/>
      <c r="BFA108" s="447"/>
      <c r="BFB108" s="447"/>
      <c r="BFC108" s="447"/>
      <c r="BFD108" s="447"/>
      <c r="BFE108" s="449"/>
      <c r="BFF108" s="450">
        <f t="shared" ref="BFF108:BFF111" si="7352">BEZ108+BFA108-BFB108+BFC108-BFD108+BFE108</f>
        <v>0</v>
      </c>
      <c r="BFG108" s="463"/>
      <c r="BFH108" s="448"/>
      <c r="BFJ108" s="458"/>
      <c r="BFK108" s="447"/>
      <c r="BFL108" s="447"/>
      <c r="BFM108" s="447"/>
      <c r="BFN108" s="450">
        <f t="shared" ref="BFN108:BFN111" si="7353">BFJ108+BFK108-BFL108+BFM108</f>
        <v>0</v>
      </c>
      <c r="BFO108" s="447"/>
      <c r="BFP108" s="447"/>
      <c r="BFQ108" s="447"/>
      <c r="BFR108" s="447"/>
      <c r="BFS108" s="447"/>
      <c r="BFT108" s="449"/>
      <c r="BFU108" s="450">
        <f t="shared" ref="BFU108:BFU111" si="7354">BFO108+BFP108-BFQ108+BFR108-BFS108+BFT108</f>
        <v>0</v>
      </c>
      <c r="BFV108" s="463"/>
      <c r="BFW108" s="448"/>
      <c r="BFY108" s="458"/>
      <c r="BFZ108" s="447"/>
      <c r="BGA108" s="447"/>
      <c r="BGB108" s="447"/>
      <c r="BGC108" s="450">
        <f t="shared" ref="BGC108:BGC111" si="7355">BFY108+BFZ108-BGA108+BGB108</f>
        <v>0</v>
      </c>
      <c r="BGD108" s="447"/>
      <c r="BGE108" s="447"/>
      <c r="BGF108" s="447"/>
      <c r="BGG108" s="447"/>
      <c r="BGH108" s="447"/>
      <c r="BGI108" s="449"/>
      <c r="BGJ108" s="450">
        <f t="shared" ref="BGJ108:BGJ111" si="7356">BGD108+BGE108-BGF108+BGG108-BGH108+BGI108</f>
        <v>0</v>
      </c>
      <c r="BGK108" s="463"/>
      <c r="BGL108" s="448"/>
      <c r="BGN108" s="458"/>
      <c r="BGO108" s="447"/>
      <c r="BGP108" s="447"/>
      <c r="BGQ108" s="447"/>
      <c r="BGR108" s="450">
        <f t="shared" ref="BGR108:BGR111" si="7357">BGN108+BGO108-BGP108+BGQ108</f>
        <v>0</v>
      </c>
      <c r="BGS108" s="447"/>
      <c r="BGT108" s="447"/>
      <c r="BGU108" s="447"/>
      <c r="BGV108" s="447"/>
      <c r="BGW108" s="447"/>
      <c r="BGX108" s="449"/>
      <c r="BGY108" s="450">
        <f t="shared" ref="BGY108:BGY111" si="7358">BGS108+BGT108-BGU108+BGV108-BGW108+BGX108</f>
        <v>0</v>
      </c>
      <c r="BGZ108" s="463"/>
      <c r="BHA108" s="448"/>
      <c r="BHC108" s="458"/>
      <c r="BHD108" s="447"/>
      <c r="BHE108" s="447"/>
      <c r="BHF108" s="447"/>
      <c r="BHG108" s="450">
        <f t="shared" ref="BHG108:BHG111" si="7359">BHC108+BHD108-BHE108+BHF108</f>
        <v>0</v>
      </c>
      <c r="BHH108" s="447"/>
      <c r="BHI108" s="447"/>
      <c r="BHJ108" s="447"/>
      <c r="BHK108" s="447"/>
      <c r="BHL108" s="447"/>
      <c r="BHM108" s="449"/>
      <c r="BHN108" s="450">
        <f t="shared" ref="BHN108:BHN111" si="7360">BHH108+BHI108-BHJ108+BHK108-BHL108+BHM108</f>
        <v>0</v>
      </c>
      <c r="BHO108" s="463"/>
      <c r="BHP108" s="448"/>
      <c r="BHR108" s="458"/>
      <c r="BHS108" s="447"/>
      <c r="BHT108" s="447"/>
      <c r="BHU108" s="447"/>
      <c r="BHV108" s="450">
        <f t="shared" ref="BHV108:BHV111" si="7361">BHR108+BHS108-BHT108+BHU108</f>
        <v>0</v>
      </c>
      <c r="BHW108" s="447"/>
      <c r="BHX108" s="447"/>
      <c r="BHY108" s="447"/>
      <c r="BHZ108" s="447"/>
      <c r="BIA108" s="447"/>
      <c r="BIB108" s="449"/>
      <c r="BIC108" s="450">
        <f t="shared" ref="BIC108:BIC111" si="7362">BHW108+BHX108-BHY108+BHZ108-BIA108+BIB108</f>
        <v>0</v>
      </c>
      <c r="BID108" s="463"/>
      <c r="BIE108" s="448"/>
      <c r="BIG108" s="458"/>
      <c r="BIH108" s="447"/>
      <c r="BII108" s="447"/>
      <c r="BIJ108" s="447"/>
      <c r="BIK108" s="450">
        <f t="shared" ref="BIK108:BIK111" si="7363">BIG108+BIH108-BII108+BIJ108</f>
        <v>0</v>
      </c>
      <c r="BIL108" s="447"/>
      <c r="BIM108" s="447"/>
      <c r="BIN108" s="447"/>
      <c r="BIO108" s="447"/>
      <c r="BIP108" s="447"/>
      <c r="BIQ108" s="449"/>
      <c r="BIR108" s="450">
        <f t="shared" ref="BIR108:BIR111" si="7364">BIL108+BIM108-BIN108+BIO108-BIP108+BIQ108</f>
        <v>0</v>
      </c>
      <c r="BIS108" s="463"/>
      <c r="BIT108" s="448"/>
      <c r="BIV108" s="458"/>
      <c r="BIW108" s="447"/>
      <c r="BIX108" s="447"/>
      <c r="BIY108" s="447"/>
      <c r="BIZ108" s="450">
        <f t="shared" ref="BIZ108:BIZ111" si="7365">BIV108+BIW108-BIX108+BIY108</f>
        <v>0</v>
      </c>
      <c r="BJA108" s="447"/>
      <c r="BJB108" s="447"/>
      <c r="BJC108" s="447"/>
      <c r="BJD108" s="447"/>
      <c r="BJE108" s="447"/>
      <c r="BJF108" s="449"/>
      <c r="BJG108" s="450">
        <f t="shared" ref="BJG108:BJG111" si="7366">BJA108+BJB108-BJC108+BJD108-BJE108+BJF108</f>
        <v>0</v>
      </c>
      <c r="BJH108" s="463"/>
      <c r="BJI108" s="448"/>
      <c r="BJK108" s="458"/>
      <c r="BJL108" s="447"/>
      <c r="BJM108" s="447"/>
      <c r="BJN108" s="447"/>
      <c r="BJO108" s="450">
        <f t="shared" ref="BJO108:BJO111" si="7367">BJK108+BJL108-BJM108+BJN108</f>
        <v>0</v>
      </c>
      <c r="BJP108" s="447"/>
      <c r="BJQ108" s="447"/>
      <c r="BJR108" s="447"/>
      <c r="BJS108" s="447"/>
      <c r="BJT108" s="447"/>
      <c r="BJU108" s="449"/>
      <c r="BJV108" s="450">
        <f t="shared" ref="BJV108:BJV111" si="7368">BJP108+BJQ108-BJR108+BJS108-BJT108+BJU108</f>
        <v>0</v>
      </c>
      <c r="BJW108" s="463"/>
      <c r="BJX108" s="448"/>
      <c r="BJZ108" s="458"/>
      <c r="BKA108" s="447"/>
      <c r="BKB108" s="447"/>
      <c r="BKC108" s="447"/>
      <c r="BKD108" s="450">
        <f t="shared" ref="BKD108:BKD111" si="7369">BJZ108+BKA108-BKB108+BKC108</f>
        <v>0</v>
      </c>
      <c r="BKE108" s="447"/>
      <c r="BKF108" s="447"/>
      <c r="BKG108" s="447"/>
      <c r="BKH108" s="447"/>
      <c r="BKI108" s="447"/>
      <c r="BKJ108" s="449"/>
      <c r="BKK108" s="450">
        <f t="shared" ref="BKK108:BKK111" si="7370">BKE108+BKF108-BKG108+BKH108-BKI108+BKJ108</f>
        <v>0</v>
      </c>
      <c r="BKL108" s="463"/>
      <c r="BKM108" s="448"/>
      <c r="BKO108" s="458"/>
      <c r="BKP108" s="447"/>
      <c r="BKQ108" s="447"/>
      <c r="BKR108" s="447"/>
      <c r="BKS108" s="450">
        <f t="shared" ref="BKS108:BKS111" si="7371">BKO108+BKP108-BKQ108+BKR108</f>
        <v>0</v>
      </c>
      <c r="BKT108" s="447"/>
      <c r="BKU108" s="447"/>
      <c r="BKV108" s="447"/>
      <c r="BKW108" s="447"/>
      <c r="BKX108" s="447"/>
      <c r="BKY108" s="449"/>
      <c r="BKZ108" s="450">
        <f t="shared" ref="BKZ108:BKZ111" si="7372">BKT108+BKU108-BKV108+BKW108-BKX108+BKY108</f>
        <v>0</v>
      </c>
      <c r="BLA108" s="463"/>
      <c r="BLB108" s="448"/>
      <c r="BLD108" s="458"/>
      <c r="BLE108" s="447"/>
      <c r="BLF108" s="447"/>
      <c r="BLG108" s="447"/>
      <c r="BLH108" s="450">
        <f t="shared" ref="BLH108:BLH111" si="7373">BLD108+BLE108-BLF108+BLG108</f>
        <v>0</v>
      </c>
      <c r="BLI108" s="447"/>
      <c r="BLJ108" s="447"/>
      <c r="BLK108" s="447"/>
      <c r="BLL108" s="447"/>
      <c r="BLM108" s="447"/>
      <c r="BLN108" s="449"/>
      <c r="BLO108" s="450">
        <f t="shared" ref="BLO108:BLO111" si="7374">BLI108+BLJ108-BLK108+BLL108-BLM108+BLN108</f>
        <v>0</v>
      </c>
      <c r="BLP108" s="463"/>
      <c r="BLQ108" s="448"/>
      <c r="BLS108" s="458"/>
      <c r="BLT108" s="447"/>
      <c r="BLU108" s="447"/>
      <c r="BLV108" s="447"/>
      <c r="BLW108" s="450">
        <f t="shared" ref="BLW108:BLW111" si="7375">BLS108+BLT108-BLU108+BLV108</f>
        <v>0</v>
      </c>
      <c r="BLX108" s="447"/>
      <c r="BLY108" s="447"/>
      <c r="BLZ108" s="447"/>
      <c r="BMA108" s="447"/>
      <c r="BMB108" s="447"/>
      <c r="BMC108" s="449"/>
      <c r="BMD108" s="450">
        <f t="shared" ref="BMD108:BMD111" si="7376">BLX108+BLY108-BLZ108+BMA108-BMB108+BMC108</f>
        <v>0</v>
      </c>
      <c r="BME108" s="463"/>
      <c r="BMF108" s="448"/>
      <c r="BMH108" s="458"/>
      <c r="BMI108" s="447"/>
      <c r="BMJ108" s="447"/>
      <c r="BMK108" s="447"/>
      <c r="BML108" s="450">
        <f t="shared" ref="BML108:BML111" si="7377">BMH108+BMI108-BMJ108+BMK108</f>
        <v>0</v>
      </c>
      <c r="BMM108" s="447"/>
      <c r="BMN108" s="447"/>
      <c r="BMO108" s="447"/>
      <c r="BMP108" s="447"/>
      <c r="BMQ108" s="447"/>
      <c r="BMR108" s="449"/>
      <c r="BMS108" s="450">
        <f t="shared" ref="BMS108:BMS111" si="7378">BMM108+BMN108-BMO108+BMP108-BMQ108+BMR108</f>
        <v>0</v>
      </c>
      <c r="BMT108" s="463"/>
      <c r="BMU108" s="448"/>
      <c r="BMW108" s="458"/>
      <c r="BMX108" s="447"/>
      <c r="BMY108" s="447"/>
      <c r="BMZ108" s="447"/>
      <c r="BNA108" s="450">
        <f t="shared" ref="BNA108:BNA111" si="7379">BMW108+BMX108-BMY108+BMZ108</f>
        <v>0</v>
      </c>
      <c r="BNB108" s="447"/>
      <c r="BNC108" s="447"/>
      <c r="BND108" s="447"/>
      <c r="BNE108" s="447"/>
      <c r="BNF108" s="447"/>
      <c r="BNG108" s="449"/>
      <c r="BNH108" s="450">
        <f t="shared" ref="BNH108:BNH111" si="7380">BNB108+BNC108-BND108+BNE108-BNF108+BNG108</f>
        <v>0</v>
      </c>
      <c r="BNI108" s="463"/>
      <c r="BNJ108" s="448"/>
      <c r="BNL108" s="458"/>
      <c r="BNM108" s="447"/>
      <c r="BNN108" s="447"/>
      <c r="BNO108" s="447"/>
      <c r="BNP108" s="450">
        <f t="shared" ref="BNP108:BNP111" si="7381">BNL108+BNM108-BNN108+BNO108</f>
        <v>0</v>
      </c>
      <c r="BNQ108" s="447"/>
      <c r="BNR108" s="447"/>
      <c r="BNS108" s="447"/>
      <c r="BNT108" s="447"/>
      <c r="BNU108" s="447"/>
      <c r="BNV108" s="449"/>
      <c r="BNW108" s="450">
        <f t="shared" ref="BNW108:BNW111" si="7382">BNQ108+BNR108-BNS108+BNT108-BNU108+BNV108</f>
        <v>0</v>
      </c>
      <c r="BNX108" s="463"/>
      <c r="BNY108" s="448"/>
      <c r="BOA108" s="458"/>
      <c r="BOB108" s="447"/>
      <c r="BOC108" s="447"/>
      <c r="BOD108" s="447"/>
      <c r="BOE108" s="450">
        <f t="shared" ref="BOE108:BOE111" si="7383">BOA108+BOB108-BOC108+BOD108</f>
        <v>0</v>
      </c>
      <c r="BOF108" s="447"/>
      <c r="BOG108" s="447"/>
      <c r="BOH108" s="447"/>
      <c r="BOI108" s="447"/>
      <c r="BOJ108" s="447"/>
      <c r="BOK108" s="449"/>
      <c r="BOL108" s="450">
        <f t="shared" ref="BOL108:BOL111" si="7384">BOF108+BOG108-BOH108+BOI108-BOJ108+BOK108</f>
        <v>0</v>
      </c>
      <c r="BOM108" s="463"/>
      <c r="BON108" s="448"/>
      <c r="BOP108" s="458"/>
      <c r="BOQ108" s="447"/>
      <c r="BOR108" s="447"/>
      <c r="BOS108" s="447"/>
      <c r="BOT108" s="450">
        <f t="shared" ref="BOT108:BOT111" si="7385">BOP108+BOQ108-BOR108+BOS108</f>
        <v>0</v>
      </c>
      <c r="BOU108" s="447"/>
      <c r="BOV108" s="447"/>
      <c r="BOW108" s="447"/>
      <c r="BOX108" s="447"/>
      <c r="BOY108" s="447"/>
      <c r="BOZ108" s="449"/>
      <c r="BPA108" s="450">
        <f t="shared" ref="BPA108:BPA111" si="7386">BOU108+BOV108-BOW108+BOX108-BOY108+BOZ108</f>
        <v>0</v>
      </c>
      <c r="BPB108" s="463"/>
      <c r="BPC108" s="448"/>
      <c r="BPE108" s="458"/>
      <c r="BPF108" s="447"/>
      <c r="BPG108" s="447"/>
      <c r="BPH108" s="447"/>
      <c r="BPI108" s="450">
        <f t="shared" ref="BPI108:BPI111" si="7387">BPE108+BPF108-BPG108+BPH108</f>
        <v>0</v>
      </c>
      <c r="BPJ108" s="447"/>
      <c r="BPK108" s="447"/>
      <c r="BPL108" s="447"/>
      <c r="BPM108" s="447"/>
      <c r="BPN108" s="447"/>
      <c r="BPO108" s="449"/>
      <c r="BPP108" s="450">
        <f t="shared" ref="BPP108:BPP111" si="7388">BPJ108+BPK108-BPL108+BPM108-BPN108+BPO108</f>
        <v>0</v>
      </c>
      <c r="BPQ108" s="463"/>
      <c r="BPR108" s="448"/>
      <c r="BPT108" s="458"/>
      <c r="BPU108" s="447"/>
      <c r="BPV108" s="447"/>
      <c r="BPW108" s="447"/>
      <c r="BPX108" s="450">
        <f t="shared" ref="BPX108:BPX111" si="7389">BPT108+BPU108-BPV108+BPW108</f>
        <v>0</v>
      </c>
      <c r="BPY108" s="447"/>
      <c r="BPZ108" s="447"/>
      <c r="BQA108" s="447"/>
      <c r="BQB108" s="447"/>
      <c r="BQC108" s="447"/>
      <c r="BQD108" s="449"/>
      <c r="BQE108" s="450">
        <f t="shared" ref="BQE108:BQE111" si="7390">BPY108+BPZ108-BQA108+BQB108-BQC108+BQD108</f>
        <v>0</v>
      </c>
      <c r="BQF108" s="463"/>
      <c r="BQG108" s="448"/>
      <c r="BQI108" s="458"/>
      <c r="BQJ108" s="447"/>
      <c r="BQK108" s="447"/>
      <c r="BQL108" s="447"/>
      <c r="BQM108" s="450">
        <f t="shared" ref="BQM108:BQM111" si="7391">BQI108+BQJ108-BQK108+BQL108</f>
        <v>0</v>
      </c>
      <c r="BQN108" s="447"/>
      <c r="BQO108" s="447"/>
      <c r="BQP108" s="447"/>
      <c r="BQQ108" s="447"/>
      <c r="BQR108" s="447"/>
      <c r="BQS108" s="449"/>
      <c r="BQT108" s="450">
        <f t="shared" ref="BQT108:BQT111" si="7392">BQN108+BQO108-BQP108+BQQ108-BQR108+BQS108</f>
        <v>0</v>
      </c>
      <c r="BQU108" s="463"/>
      <c r="BQV108" s="448"/>
      <c r="BQX108" s="458"/>
      <c r="BQY108" s="447"/>
      <c r="BQZ108" s="447"/>
      <c r="BRA108" s="447"/>
      <c r="BRB108" s="450">
        <f t="shared" ref="BRB108:BRB111" si="7393">BQX108+BQY108-BQZ108+BRA108</f>
        <v>0</v>
      </c>
      <c r="BRC108" s="447"/>
      <c r="BRD108" s="447"/>
      <c r="BRE108" s="447"/>
      <c r="BRF108" s="447"/>
      <c r="BRG108" s="447"/>
      <c r="BRH108" s="449"/>
      <c r="BRI108" s="450">
        <f t="shared" ref="BRI108:BRI111" si="7394">BRC108+BRD108-BRE108+BRF108-BRG108+BRH108</f>
        <v>0</v>
      </c>
      <c r="BRJ108" s="463"/>
      <c r="BRK108" s="448"/>
      <c r="BRM108" s="458"/>
      <c r="BRN108" s="447"/>
      <c r="BRO108" s="447"/>
      <c r="BRP108" s="447"/>
      <c r="BRQ108" s="450">
        <f t="shared" ref="BRQ108:BRQ111" si="7395">BRM108+BRN108-BRO108+BRP108</f>
        <v>0</v>
      </c>
      <c r="BRR108" s="447"/>
      <c r="BRS108" s="447"/>
      <c r="BRT108" s="447"/>
      <c r="BRU108" s="447"/>
      <c r="BRV108" s="447"/>
      <c r="BRW108" s="449"/>
      <c r="BRX108" s="450">
        <f t="shared" ref="BRX108:BRX111" si="7396">BRR108+BRS108-BRT108+BRU108-BRV108+BRW108</f>
        <v>0</v>
      </c>
      <c r="BRY108" s="463"/>
      <c r="BRZ108" s="448"/>
      <c r="BSB108" s="458"/>
      <c r="BSC108" s="447"/>
      <c r="BSD108" s="447"/>
      <c r="BSE108" s="447"/>
      <c r="BSF108" s="450">
        <f t="shared" ref="BSF108:BSF111" si="7397">BSB108+BSC108-BSD108+BSE108</f>
        <v>0</v>
      </c>
      <c r="BSG108" s="447"/>
      <c r="BSH108" s="447"/>
      <c r="BSI108" s="447"/>
      <c r="BSJ108" s="447"/>
      <c r="BSK108" s="447"/>
      <c r="BSL108" s="449"/>
      <c r="BSM108" s="450">
        <f t="shared" ref="BSM108:BSM111" si="7398">BSG108+BSH108-BSI108+BSJ108-BSK108+BSL108</f>
        <v>0</v>
      </c>
      <c r="BSN108" s="463"/>
      <c r="BSO108" s="448"/>
      <c r="BSQ108" s="458"/>
      <c r="BSR108" s="447"/>
      <c r="BSS108" s="447"/>
      <c r="BST108" s="447"/>
      <c r="BSU108" s="450">
        <f t="shared" ref="BSU108:BSU111" si="7399">BSQ108+BSR108-BSS108+BST108</f>
        <v>0</v>
      </c>
      <c r="BSV108" s="447"/>
      <c r="BSW108" s="447"/>
      <c r="BSX108" s="447"/>
      <c r="BSY108" s="447"/>
      <c r="BSZ108" s="447"/>
      <c r="BTA108" s="449"/>
      <c r="BTB108" s="450">
        <f t="shared" ref="BTB108:BTB111" si="7400">BSV108+BSW108-BSX108+BSY108-BSZ108+BTA108</f>
        <v>0</v>
      </c>
      <c r="BTC108" s="463"/>
      <c r="BTD108" s="448"/>
      <c r="BTF108" s="458"/>
      <c r="BTG108" s="447"/>
      <c r="BTH108" s="447"/>
      <c r="BTI108" s="447"/>
      <c r="BTJ108" s="450">
        <f t="shared" ref="BTJ108:BTJ111" si="7401">BTF108+BTG108-BTH108+BTI108</f>
        <v>0</v>
      </c>
      <c r="BTK108" s="447"/>
      <c r="BTL108" s="447"/>
      <c r="BTM108" s="447"/>
      <c r="BTN108" s="447"/>
      <c r="BTO108" s="447"/>
      <c r="BTP108" s="449"/>
      <c r="BTQ108" s="450">
        <f t="shared" ref="BTQ108:BTQ111" si="7402">BTK108+BTL108-BTM108+BTN108-BTO108+BTP108</f>
        <v>0</v>
      </c>
      <c r="BTR108" s="463"/>
      <c r="BTS108" s="448"/>
      <c r="BTU108" s="458"/>
      <c r="BTV108" s="447"/>
      <c r="BTW108" s="447"/>
      <c r="BTX108" s="447"/>
      <c r="BTY108" s="450">
        <f t="shared" ref="BTY108:BTY111" si="7403">BTU108+BTV108-BTW108+BTX108</f>
        <v>0</v>
      </c>
      <c r="BTZ108" s="447"/>
      <c r="BUA108" s="447"/>
      <c r="BUB108" s="447"/>
      <c r="BUC108" s="447"/>
      <c r="BUD108" s="447"/>
      <c r="BUE108" s="449"/>
      <c r="BUF108" s="450">
        <f t="shared" ref="BUF108:BUF111" si="7404">BTZ108+BUA108-BUB108+BUC108-BUD108+BUE108</f>
        <v>0</v>
      </c>
      <c r="BUG108" s="463"/>
      <c r="BUH108" s="448"/>
      <c r="BUJ108" s="458"/>
      <c r="BUK108" s="447"/>
      <c r="BUL108" s="447"/>
      <c r="BUM108" s="447"/>
      <c r="BUN108" s="450">
        <f t="shared" ref="BUN108:BUN111" si="7405">BUJ108+BUK108-BUL108+BUM108</f>
        <v>0</v>
      </c>
      <c r="BUO108" s="447"/>
      <c r="BUP108" s="447"/>
      <c r="BUQ108" s="447"/>
      <c r="BUR108" s="447"/>
      <c r="BUS108" s="447"/>
      <c r="BUT108" s="449"/>
      <c r="BUU108" s="450">
        <f t="shared" ref="BUU108:BUU111" si="7406">BUO108+BUP108-BUQ108+BUR108-BUS108+BUT108</f>
        <v>0</v>
      </c>
      <c r="BUV108" s="463"/>
      <c r="BUW108" s="448"/>
      <c r="BUY108" s="458"/>
      <c r="BUZ108" s="447"/>
      <c r="BVA108" s="447"/>
      <c r="BVB108" s="447"/>
      <c r="BVC108" s="450">
        <f t="shared" ref="BVC108:BVC111" si="7407">BUY108+BUZ108-BVA108+BVB108</f>
        <v>0</v>
      </c>
      <c r="BVD108" s="447"/>
      <c r="BVE108" s="447"/>
      <c r="BVF108" s="447"/>
      <c r="BVG108" s="447"/>
      <c r="BVH108" s="447"/>
      <c r="BVI108" s="449"/>
      <c r="BVJ108" s="450">
        <f t="shared" ref="BVJ108:BVJ111" si="7408">BVD108+BVE108-BVF108+BVG108-BVH108+BVI108</f>
        <v>0</v>
      </c>
      <c r="BVK108" s="463"/>
      <c r="BVL108" s="448"/>
      <c r="BVN108" s="458"/>
      <c r="BVO108" s="447"/>
      <c r="BVP108" s="447"/>
      <c r="BVQ108" s="447"/>
      <c r="BVR108" s="450">
        <f t="shared" ref="BVR108:BVR111" si="7409">BVN108+BVO108-BVP108+BVQ108</f>
        <v>0</v>
      </c>
      <c r="BVS108" s="447"/>
      <c r="BVT108" s="447"/>
      <c r="BVU108" s="447"/>
      <c r="BVV108" s="447"/>
      <c r="BVW108" s="447"/>
      <c r="BVX108" s="449"/>
      <c r="BVY108" s="450">
        <f t="shared" ref="BVY108:BVY111" si="7410">BVS108+BVT108-BVU108+BVV108-BVW108+BVX108</f>
        <v>0</v>
      </c>
      <c r="BVZ108" s="463"/>
      <c r="BWA108" s="448"/>
    </row>
    <row r="109" spans="2:1951" ht="15" hidden="1" customHeight="1" x14ac:dyDescent="0.2">
      <c r="B109" s="452" t="s">
        <v>321</v>
      </c>
      <c r="C109" s="447"/>
      <c r="D109" s="447"/>
      <c r="E109" s="447"/>
      <c r="F109" s="447"/>
      <c r="G109" s="450">
        <f t="shared" si="7151"/>
        <v>0</v>
      </c>
      <c r="H109" s="447"/>
      <c r="I109" s="447"/>
      <c r="J109" s="447"/>
      <c r="K109" s="447"/>
      <c r="L109" s="447"/>
      <c r="M109" s="449"/>
      <c r="N109" s="450">
        <f t="shared" si="7152"/>
        <v>0</v>
      </c>
      <c r="O109" s="463"/>
      <c r="P109" s="448"/>
      <c r="R109" s="458"/>
      <c r="S109" s="447"/>
      <c r="T109" s="447"/>
      <c r="U109" s="447"/>
      <c r="V109" s="450">
        <f t="shared" si="7153"/>
        <v>0</v>
      </c>
      <c r="W109" s="447"/>
      <c r="X109" s="447"/>
      <c r="Y109" s="447"/>
      <c r="Z109" s="447"/>
      <c r="AA109" s="447"/>
      <c r="AB109" s="449"/>
      <c r="AC109" s="450">
        <f t="shared" si="7154"/>
        <v>0</v>
      </c>
      <c r="AD109" s="463"/>
      <c r="AE109" s="448"/>
      <c r="AG109" s="458"/>
      <c r="AH109" s="447"/>
      <c r="AI109" s="447"/>
      <c r="AJ109" s="447"/>
      <c r="AK109" s="450">
        <f t="shared" si="7155"/>
        <v>0</v>
      </c>
      <c r="AL109" s="447"/>
      <c r="AM109" s="447"/>
      <c r="AN109" s="447"/>
      <c r="AO109" s="447"/>
      <c r="AP109" s="447"/>
      <c r="AQ109" s="449"/>
      <c r="AR109" s="450">
        <f t="shared" si="7156"/>
        <v>0</v>
      </c>
      <c r="AS109" s="463"/>
      <c r="AT109" s="448"/>
      <c r="AV109" s="458"/>
      <c r="AW109" s="447"/>
      <c r="AX109" s="447"/>
      <c r="AY109" s="447"/>
      <c r="AZ109" s="450">
        <f t="shared" si="7157"/>
        <v>0</v>
      </c>
      <c r="BA109" s="447"/>
      <c r="BB109" s="447"/>
      <c r="BC109" s="447"/>
      <c r="BD109" s="447"/>
      <c r="BE109" s="447"/>
      <c r="BF109" s="449"/>
      <c r="BG109" s="450">
        <f t="shared" si="7158"/>
        <v>0</v>
      </c>
      <c r="BH109" s="463"/>
      <c r="BI109" s="448"/>
      <c r="BK109" s="458"/>
      <c r="BL109" s="447"/>
      <c r="BM109" s="447"/>
      <c r="BN109" s="447"/>
      <c r="BO109" s="450">
        <f t="shared" si="7159"/>
        <v>0</v>
      </c>
      <c r="BP109" s="447"/>
      <c r="BQ109" s="447"/>
      <c r="BR109" s="447"/>
      <c r="BS109" s="447"/>
      <c r="BT109" s="447"/>
      <c r="BU109" s="449"/>
      <c r="BV109" s="450">
        <f t="shared" si="7160"/>
        <v>0</v>
      </c>
      <c r="BW109" s="463"/>
      <c r="BX109" s="448"/>
      <c r="BZ109" s="458"/>
      <c r="CA109" s="447"/>
      <c r="CB109" s="447"/>
      <c r="CC109" s="447"/>
      <c r="CD109" s="450">
        <f t="shared" si="7161"/>
        <v>0</v>
      </c>
      <c r="CE109" s="447"/>
      <c r="CF109" s="447"/>
      <c r="CG109" s="447"/>
      <c r="CH109" s="447"/>
      <c r="CI109" s="447"/>
      <c r="CJ109" s="449"/>
      <c r="CK109" s="450">
        <f t="shared" si="7162"/>
        <v>0</v>
      </c>
      <c r="CL109" s="463"/>
      <c r="CM109" s="448"/>
      <c r="CO109" s="458"/>
      <c r="CP109" s="447"/>
      <c r="CQ109" s="447"/>
      <c r="CR109" s="447"/>
      <c r="CS109" s="450">
        <f t="shared" si="7163"/>
        <v>0</v>
      </c>
      <c r="CT109" s="447"/>
      <c r="CU109" s="447"/>
      <c r="CV109" s="447"/>
      <c r="CW109" s="447"/>
      <c r="CX109" s="447"/>
      <c r="CY109" s="449"/>
      <c r="CZ109" s="450">
        <f t="shared" si="7164"/>
        <v>0</v>
      </c>
      <c r="DA109" s="463"/>
      <c r="DB109" s="448"/>
      <c r="DD109" s="458"/>
      <c r="DE109" s="447"/>
      <c r="DF109" s="447"/>
      <c r="DG109" s="447"/>
      <c r="DH109" s="450">
        <f t="shared" si="7165"/>
        <v>0</v>
      </c>
      <c r="DI109" s="447"/>
      <c r="DJ109" s="447"/>
      <c r="DK109" s="447"/>
      <c r="DL109" s="447"/>
      <c r="DM109" s="447"/>
      <c r="DN109" s="449"/>
      <c r="DO109" s="450">
        <f t="shared" si="7166"/>
        <v>0</v>
      </c>
      <c r="DP109" s="463"/>
      <c r="DQ109" s="448"/>
      <c r="DS109" s="458"/>
      <c r="DT109" s="447"/>
      <c r="DU109" s="447"/>
      <c r="DV109" s="447"/>
      <c r="DW109" s="450">
        <f t="shared" si="7167"/>
        <v>0</v>
      </c>
      <c r="DX109" s="447"/>
      <c r="DY109" s="447"/>
      <c r="DZ109" s="447"/>
      <c r="EA109" s="447"/>
      <c r="EB109" s="447"/>
      <c r="EC109" s="449"/>
      <c r="ED109" s="450">
        <f t="shared" si="7168"/>
        <v>0</v>
      </c>
      <c r="EE109" s="463"/>
      <c r="EF109" s="448"/>
      <c r="EH109" s="458"/>
      <c r="EI109" s="447"/>
      <c r="EJ109" s="447"/>
      <c r="EK109" s="447"/>
      <c r="EL109" s="450">
        <f t="shared" si="7169"/>
        <v>0</v>
      </c>
      <c r="EM109" s="447"/>
      <c r="EN109" s="447"/>
      <c r="EO109" s="447"/>
      <c r="EP109" s="447"/>
      <c r="EQ109" s="447"/>
      <c r="ER109" s="449"/>
      <c r="ES109" s="450">
        <f t="shared" si="7170"/>
        <v>0</v>
      </c>
      <c r="ET109" s="463"/>
      <c r="EU109" s="448"/>
      <c r="EW109" s="458"/>
      <c r="EX109" s="447"/>
      <c r="EY109" s="447"/>
      <c r="EZ109" s="447"/>
      <c r="FA109" s="450">
        <f t="shared" si="7171"/>
        <v>0</v>
      </c>
      <c r="FB109" s="447"/>
      <c r="FC109" s="447"/>
      <c r="FD109" s="447"/>
      <c r="FE109" s="447"/>
      <c r="FF109" s="447"/>
      <c r="FG109" s="449"/>
      <c r="FH109" s="450">
        <f t="shared" si="7172"/>
        <v>0</v>
      </c>
      <c r="FI109" s="463"/>
      <c r="FJ109" s="448"/>
      <c r="FL109" s="458"/>
      <c r="FM109" s="447"/>
      <c r="FN109" s="447"/>
      <c r="FO109" s="447"/>
      <c r="FP109" s="450">
        <f t="shared" si="7173"/>
        <v>0</v>
      </c>
      <c r="FQ109" s="447"/>
      <c r="FR109" s="447"/>
      <c r="FS109" s="447"/>
      <c r="FT109" s="447"/>
      <c r="FU109" s="447"/>
      <c r="FV109" s="449"/>
      <c r="FW109" s="450">
        <f t="shared" si="7174"/>
        <v>0</v>
      </c>
      <c r="FX109" s="463"/>
      <c r="FY109" s="448"/>
      <c r="GA109" s="458"/>
      <c r="GB109" s="447"/>
      <c r="GC109" s="447"/>
      <c r="GD109" s="447"/>
      <c r="GE109" s="450">
        <f t="shared" si="7175"/>
        <v>0</v>
      </c>
      <c r="GF109" s="447"/>
      <c r="GG109" s="447"/>
      <c r="GH109" s="447"/>
      <c r="GI109" s="447"/>
      <c r="GJ109" s="447"/>
      <c r="GK109" s="449"/>
      <c r="GL109" s="450">
        <f t="shared" si="7176"/>
        <v>0</v>
      </c>
      <c r="GM109" s="463"/>
      <c r="GN109" s="448"/>
      <c r="GP109" s="458"/>
      <c r="GQ109" s="447"/>
      <c r="GR109" s="447"/>
      <c r="GS109" s="447"/>
      <c r="GT109" s="450">
        <f t="shared" si="7177"/>
        <v>0</v>
      </c>
      <c r="GU109" s="447"/>
      <c r="GV109" s="447"/>
      <c r="GW109" s="447"/>
      <c r="GX109" s="447"/>
      <c r="GY109" s="447"/>
      <c r="GZ109" s="449"/>
      <c r="HA109" s="450">
        <f t="shared" si="7178"/>
        <v>0</v>
      </c>
      <c r="HB109" s="463"/>
      <c r="HC109" s="448"/>
      <c r="HE109" s="458"/>
      <c r="HF109" s="447"/>
      <c r="HG109" s="447"/>
      <c r="HH109" s="447"/>
      <c r="HI109" s="450">
        <f t="shared" si="7179"/>
        <v>0</v>
      </c>
      <c r="HJ109" s="447"/>
      <c r="HK109" s="447"/>
      <c r="HL109" s="447"/>
      <c r="HM109" s="447"/>
      <c r="HN109" s="447"/>
      <c r="HO109" s="449"/>
      <c r="HP109" s="450">
        <f t="shared" si="7180"/>
        <v>0</v>
      </c>
      <c r="HQ109" s="463"/>
      <c r="HR109" s="448"/>
      <c r="HT109" s="458"/>
      <c r="HU109" s="447"/>
      <c r="HV109" s="447"/>
      <c r="HW109" s="447"/>
      <c r="HX109" s="450">
        <f t="shared" si="7181"/>
        <v>0</v>
      </c>
      <c r="HY109" s="447"/>
      <c r="HZ109" s="447"/>
      <c r="IA109" s="447"/>
      <c r="IB109" s="447"/>
      <c r="IC109" s="447"/>
      <c r="ID109" s="449"/>
      <c r="IE109" s="450">
        <f t="shared" si="7182"/>
        <v>0</v>
      </c>
      <c r="IF109" s="463"/>
      <c r="IG109" s="448"/>
      <c r="II109" s="458"/>
      <c r="IJ109" s="447"/>
      <c r="IK109" s="447"/>
      <c r="IL109" s="447"/>
      <c r="IM109" s="450">
        <f t="shared" si="7183"/>
        <v>0</v>
      </c>
      <c r="IN109" s="447"/>
      <c r="IO109" s="447"/>
      <c r="IP109" s="447"/>
      <c r="IQ109" s="447"/>
      <c r="IR109" s="447"/>
      <c r="IS109" s="449"/>
      <c r="IT109" s="450">
        <f t="shared" si="7184"/>
        <v>0</v>
      </c>
      <c r="IU109" s="463"/>
      <c r="IV109" s="448"/>
      <c r="IX109" s="458"/>
      <c r="IY109" s="447"/>
      <c r="IZ109" s="447"/>
      <c r="JA109" s="447"/>
      <c r="JB109" s="450">
        <f t="shared" si="7185"/>
        <v>0</v>
      </c>
      <c r="JC109" s="447"/>
      <c r="JD109" s="447"/>
      <c r="JE109" s="447"/>
      <c r="JF109" s="447"/>
      <c r="JG109" s="447"/>
      <c r="JH109" s="449"/>
      <c r="JI109" s="450">
        <f t="shared" si="7186"/>
        <v>0</v>
      </c>
      <c r="JJ109" s="463"/>
      <c r="JK109" s="448"/>
      <c r="JM109" s="458"/>
      <c r="JN109" s="447"/>
      <c r="JO109" s="447"/>
      <c r="JP109" s="447"/>
      <c r="JQ109" s="450">
        <f t="shared" si="7187"/>
        <v>0</v>
      </c>
      <c r="JR109" s="447"/>
      <c r="JS109" s="447"/>
      <c r="JT109" s="447"/>
      <c r="JU109" s="447"/>
      <c r="JV109" s="447"/>
      <c r="JW109" s="449"/>
      <c r="JX109" s="450">
        <f t="shared" si="7188"/>
        <v>0</v>
      </c>
      <c r="JY109" s="463"/>
      <c r="JZ109" s="448"/>
      <c r="KB109" s="458"/>
      <c r="KC109" s="447"/>
      <c r="KD109" s="447"/>
      <c r="KE109" s="447"/>
      <c r="KF109" s="450">
        <f t="shared" si="7189"/>
        <v>0</v>
      </c>
      <c r="KG109" s="447"/>
      <c r="KH109" s="447"/>
      <c r="KI109" s="447"/>
      <c r="KJ109" s="447"/>
      <c r="KK109" s="447"/>
      <c r="KL109" s="449"/>
      <c r="KM109" s="450">
        <f t="shared" si="7190"/>
        <v>0</v>
      </c>
      <c r="KN109" s="463"/>
      <c r="KO109" s="448"/>
      <c r="KQ109" s="458"/>
      <c r="KR109" s="447"/>
      <c r="KS109" s="447"/>
      <c r="KT109" s="447"/>
      <c r="KU109" s="450">
        <f t="shared" si="7191"/>
        <v>0</v>
      </c>
      <c r="KV109" s="447"/>
      <c r="KW109" s="447"/>
      <c r="KX109" s="447"/>
      <c r="KY109" s="447"/>
      <c r="KZ109" s="447"/>
      <c r="LA109" s="449"/>
      <c r="LB109" s="450">
        <f t="shared" si="7192"/>
        <v>0</v>
      </c>
      <c r="LC109" s="463"/>
      <c r="LD109" s="448"/>
      <c r="LF109" s="458"/>
      <c r="LG109" s="447"/>
      <c r="LH109" s="447"/>
      <c r="LI109" s="447"/>
      <c r="LJ109" s="450">
        <f t="shared" si="7193"/>
        <v>0</v>
      </c>
      <c r="LK109" s="447"/>
      <c r="LL109" s="447"/>
      <c r="LM109" s="447"/>
      <c r="LN109" s="447"/>
      <c r="LO109" s="447"/>
      <c r="LP109" s="449"/>
      <c r="LQ109" s="450">
        <f t="shared" si="7194"/>
        <v>0</v>
      </c>
      <c r="LR109" s="463"/>
      <c r="LS109" s="448"/>
      <c r="LU109" s="458"/>
      <c r="LV109" s="447"/>
      <c r="LW109" s="447"/>
      <c r="LX109" s="447"/>
      <c r="LY109" s="450">
        <f t="shared" si="7195"/>
        <v>0</v>
      </c>
      <c r="LZ109" s="447"/>
      <c r="MA109" s="447"/>
      <c r="MB109" s="447"/>
      <c r="MC109" s="447"/>
      <c r="MD109" s="447"/>
      <c r="ME109" s="449"/>
      <c r="MF109" s="450">
        <f t="shared" si="7196"/>
        <v>0</v>
      </c>
      <c r="MG109" s="463"/>
      <c r="MH109" s="448"/>
      <c r="MJ109" s="458"/>
      <c r="MK109" s="447"/>
      <c r="ML109" s="447"/>
      <c r="MM109" s="447"/>
      <c r="MN109" s="450">
        <f t="shared" si="7197"/>
        <v>0</v>
      </c>
      <c r="MO109" s="447"/>
      <c r="MP109" s="447"/>
      <c r="MQ109" s="447"/>
      <c r="MR109" s="447"/>
      <c r="MS109" s="447"/>
      <c r="MT109" s="449"/>
      <c r="MU109" s="450">
        <f t="shared" si="7198"/>
        <v>0</v>
      </c>
      <c r="MV109" s="463"/>
      <c r="MW109" s="448"/>
      <c r="MY109" s="458"/>
      <c r="MZ109" s="447"/>
      <c r="NA109" s="447"/>
      <c r="NB109" s="447"/>
      <c r="NC109" s="450">
        <f t="shared" si="7199"/>
        <v>0</v>
      </c>
      <c r="ND109" s="447"/>
      <c r="NE109" s="447"/>
      <c r="NF109" s="447"/>
      <c r="NG109" s="447"/>
      <c r="NH109" s="447"/>
      <c r="NI109" s="449"/>
      <c r="NJ109" s="450">
        <f t="shared" si="7200"/>
        <v>0</v>
      </c>
      <c r="NK109" s="463"/>
      <c r="NL109" s="448"/>
      <c r="NN109" s="458"/>
      <c r="NO109" s="447"/>
      <c r="NP109" s="447"/>
      <c r="NQ109" s="447"/>
      <c r="NR109" s="450">
        <f t="shared" si="7201"/>
        <v>0</v>
      </c>
      <c r="NS109" s="447"/>
      <c r="NT109" s="447"/>
      <c r="NU109" s="447"/>
      <c r="NV109" s="447"/>
      <c r="NW109" s="447"/>
      <c r="NX109" s="449"/>
      <c r="NY109" s="450">
        <f t="shared" si="7202"/>
        <v>0</v>
      </c>
      <c r="NZ109" s="463"/>
      <c r="OA109" s="448"/>
      <c r="OC109" s="458"/>
      <c r="OD109" s="447"/>
      <c r="OE109" s="447"/>
      <c r="OF109" s="447"/>
      <c r="OG109" s="450">
        <f t="shared" si="7203"/>
        <v>0</v>
      </c>
      <c r="OH109" s="447"/>
      <c r="OI109" s="447"/>
      <c r="OJ109" s="447"/>
      <c r="OK109" s="447"/>
      <c r="OL109" s="447"/>
      <c r="OM109" s="449"/>
      <c r="ON109" s="450">
        <f t="shared" si="7204"/>
        <v>0</v>
      </c>
      <c r="OO109" s="463"/>
      <c r="OP109" s="448"/>
      <c r="OR109" s="458"/>
      <c r="OS109" s="447"/>
      <c r="OT109" s="447"/>
      <c r="OU109" s="447"/>
      <c r="OV109" s="450">
        <f t="shared" si="7205"/>
        <v>0</v>
      </c>
      <c r="OW109" s="447"/>
      <c r="OX109" s="447"/>
      <c r="OY109" s="447"/>
      <c r="OZ109" s="447"/>
      <c r="PA109" s="447"/>
      <c r="PB109" s="449"/>
      <c r="PC109" s="450">
        <f t="shared" si="7206"/>
        <v>0</v>
      </c>
      <c r="PD109" s="463"/>
      <c r="PE109" s="448"/>
      <c r="PG109" s="458"/>
      <c r="PH109" s="447"/>
      <c r="PI109" s="447"/>
      <c r="PJ109" s="447"/>
      <c r="PK109" s="450">
        <f t="shared" si="7207"/>
        <v>0</v>
      </c>
      <c r="PL109" s="447"/>
      <c r="PM109" s="447"/>
      <c r="PN109" s="447"/>
      <c r="PO109" s="447"/>
      <c r="PP109" s="447"/>
      <c r="PQ109" s="449"/>
      <c r="PR109" s="450">
        <f t="shared" si="7208"/>
        <v>0</v>
      </c>
      <c r="PS109" s="463"/>
      <c r="PT109" s="448"/>
      <c r="PV109" s="458"/>
      <c r="PW109" s="447"/>
      <c r="PX109" s="447"/>
      <c r="PY109" s="447"/>
      <c r="PZ109" s="450">
        <f t="shared" si="7209"/>
        <v>0</v>
      </c>
      <c r="QA109" s="447"/>
      <c r="QB109" s="447"/>
      <c r="QC109" s="447"/>
      <c r="QD109" s="447"/>
      <c r="QE109" s="447"/>
      <c r="QF109" s="449"/>
      <c r="QG109" s="450">
        <f t="shared" si="7210"/>
        <v>0</v>
      </c>
      <c r="QH109" s="463"/>
      <c r="QI109" s="448"/>
      <c r="QK109" s="458"/>
      <c r="QL109" s="447"/>
      <c r="QM109" s="447"/>
      <c r="QN109" s="447"/>
      <c r="QO109" s="450">
        <f t="shared" si="7211"/>
        <v>0</v>
      </c>
      <c r="QP109" s="447"/>
      <c r="QQ109" s="447"/>
      <c r="QR109" s="447"/>
      <c r="QS109" s="447"/>
      <c r="QT109" s="447"/>
      <c r="QU109" s="449"/>
      <c r="QV109" s="450">
        <f t="shared" si="7212"/>
        <v>0</v>
      </c>
      <c r="QW109" s="463"/>
      <c r="QX109" s="448"/>
      <c r="QZ109" s="458"/>
      <c r="RA109" s="447"/>
      <c r="RB109" s="447"/>
      <c r="RC109" s="447"/>
      <c r="RD109" s="450">
        <f t="shared" si="7213"/>
        <v>0</v>
      </c>
      <c r="RE109" s="447"/>
      <c r="RF109" s="447"/>
      <c r="RG109" s="447"/>
      <c r="RH109" s="447"/>
      <c r="RI109" s="447"/>
      <c r="RJ109" s="449"/>
      <c r="RK109" s="450">
        <f t="shared" si="7214"/>
        <v>0</v>
      </c>
      <c r="RL109" s="463"/>
      <c r="RM109" s="448"/>
      <c r="RO109" s="458"/>
      <c r="RP109" s="447"/>
      <c r="RQ109" s="447"/>
      <c r="RR109" s="447"/>
      <c r="RS109" s="450">
        <f t="shared" si="7215"/>
        <v>0</v>
      </c>
      <c r="RT109" s="447"/>
      <c r="RU109" s="447"/>
      <c r="RV109" s="447"/>
      <c r="RW109" s="447"/>
      <c r="RX109" s="447"/>
      <c r="RY109" s="449"/>
      <c r="RZ109" s="450">
        <f t="shared" si="7216"/>
        <v>0</v>
      </c>
      <c r="SA109" s="463"/>
      <c r="SB109" s="448"/>
      <c r="SD109" s="458"/>
      <c r="SE109" s="447"/>
      <c r="SF109" s="447"/>
      <c r="SG109" s="447"/>
      <c r="SH109" s="450">
        <f t="shared" si="7217"/>
        <v>0</v>
      </c>
      <c r="SI109" s="447"/>
      <c r="SJ109" s="447"/>
      <c r="SK109" s="447"/>
      <c r="SL109" s="447"/>
      <c r="SM109" s="447"/>
      <c r="SN109" s="449"/>
      <c r="SO109" s="450">
        <f t="shared" si="7218"/>
        <v>0</v>
      </c>
      <c r="SP109" s="463"/>
      <c r="SQ109" s="448"/>
      <c r="SS109" s="458"/>
      <c r="ST109" s="447"/>
      <c r="SU109" s="447"/>
      <c r="SV109" s="447"/>
      <c r="SW109" s="450">
        <f t="shared" si="7219"/>
        <v>0</v>
      </c>
      <c r="SX109" s="447"/>
      <c r="SY109" s="447"/>
      <c r="SZ109" s="447"/>
      <c r="TA109" s="447"/>
      <c r="TB109" s="447"/>
      <c r="TC109" s="449"/>
      <c r="TD109" s="450">
        <f t="shared" si="7220"/>
        <v>0</v>
      </c>
      <c r="TE109" s="463"/>
      <c r="TF109" s="448"/>
      <c r="TH109" s="458"/>
      <c r="TI109" s="447"/>
      <c r="TJ109" s="447"/>
      <c r="TK109" s="447"/>
      <c r="TL109" s="450">
        <f t="shared" si="7221"/>
        <v>0</v>
      </c>
      <c r="TM109" s="447"/>
      <c r="TN109" s="447"/>
      <c r="TO109" s="447"/>
      <c r="TP109" s="447"/>
      <c r="TQ109" s="447"/>
      <c r="TR109" s="449"/>
      <c r="TS109" s="450">
        <f t="shared" si="7222"/>
        <v>0</v>
      </c>
      <c r="TT109" s="463"/>
      <c r="TU109" s="448"/>
      <c r="TW109" s="458"/>
      <c r="TX109" s="447"/>
      <c r="TY109" s="447"/>
      <c r="TZ109" s="447"/>
      <c r="UA109" s="450">
        <f t="shared" si="7223"/>
        <v>0</v>
      </c>
      <c r="UB109" s="447"/>
      <c r="UC109" s="447"/>
      <c r="UD109" s="447"/>
      <c r="UE109" s="447"/>
      <c r="UF109" s="447"/>
      <c r="UG109" s="449"/>
      <c r="UH109" s="450">
        <f t="shared" si="7224"/>
        <v>0</v>
      </c>
      <c r="UI109" s="463"/>
      <c r="UJ109" s="448"/>
      <c r="UL109" s="458"/>
      <c r="UM109" s="447"/>
      <c r="UN109" s="447"/>
      <c r="UO109" s="447"/>
      <c r="UP109" s="450">
        <f t="shared" si="7225"/>
        <v>0</v>
      </c>
      <c r="UQ109" s="447"/>
      <c r="UR109" s="447"/>
      <c r="US109" s="447"/>
      <c r="UT109" s="447"/>
      <c r="UU109" s="447"/>
      <c r="UV109" s="449"/>
      <c r="UW109" s="450">
        <f t="shared" si="7226"/>
        <v>0</v>
      </c>
      <c r="UX109" s="463"/>
      <c r="UY109" s="448"/>
      <c r="VA109" s="458"/>
      <c r="VB109" s="447"/>
      <c r="VC109" s="447"/>
      <c r="VD109" s="447"/>
      <c r="VE109" s="450">
        <f t="shared" si="7227"/>
        <v>0</v>
      </c>
      <c r="VF109" s="447"/>
      <c r="VG109" s="447"/>
      <c r="VH109" s="447"/>
      <c r="VI109" s="447"/>
      <c r="VJ109" s="447"/>
      <c r="VK109" s="449"/>
      <c r="VL109" s="450">
        <f t="shared" si="7228"/>
        <v>0</v>
      </c>
      <c r="VM109" s="463"/>
      <c r="VN109" s="448"/>
      <c r="VP109" s="458"/>
      <c r="VQ109" s="447"/>
      <c r="VR109" s="447"/>
      <c r="VS109" s="447"/>
      <c r="VT109" s="450">
        <f t="shared" si="7229"/>
        <v>0</v>
      </c>
      <c r="VU109" s="447"/>
      <c r="VV109" s="447"/>
      <c r="VW109" s="447"/>
      <c r="VX109" s="447"/>
      <c r="VY109" s="447"/>
      <c r="VZ109" s="449"/>
      <c r="WA109" s="450">
        <f t="shared" si="7230"/>
        <v>0</v>
      </c>
      <c r="WB109" s="463"/>
      <c r="WC109" s="448"/>
      <c r="WE109" s="458"/>
      <c r="WF109" s="447"/>
      <c r="WG109" s="447"/>
      <c r="WH109" s="447"/>
      <c r="WI109" s="450">
        <f t="shared" si="7231"/>
        <v>0</v>
      </c>
      <c r="WJ109" s="447"/>
      <c r="WK109" s="447"/>
      <c r="WL109" s="447"/>
      <c r="WM109" s="447"/>
      <c r="WN109" s="447"/>
      <c r="WO109" s="449"/>
      <c r="WP109" s="450">
        <f t="shared" si="7232"/>
        <v>0</v>
      </c>
      <c r="WQ109" s="463"/>
      <c r="WR109" s="448"/>
      <c r="WT109" s="458"/>
      <c r="WU109" s="447"/>
      <c r="WV109" s="447"/>
      <c r="WW109" s="447"/>
      <c r="WX109" s="450">
        <f t="shared" si="7233"/>
        <v>0</v>
      </c>
      <c r="WY109" s="447"/>
      <c r="WZ109" s="447"/>
      <c r="XA109" s="447"/>
      <c r="XB109" s="447"/>
      <c r="XC109" s="447"/>
      <c r="XD109" s="449"/>
      <c r="XE109" s="450">
        <f t="shared" si="7234"/>
        <v>0</v>
      </c>
      <c r="XF109" s="463"/>
      <c r="XG109" s="448"/>
      <c r="XI109" s="458"/>
      <c r="XJ109" s="447"/>
      <c r="XK109" s="447"/>
      <c r="XL109" s="447"/>
      <c r="XM109" s="450">
        <f t="shared" si="7235"/>
        <v>0</v>
      </c>
      <c r="XN109" s="447"/>
      <c r="XO109" s="447"/>
      <c r="XP109" s="447"/>
      <c r="XQ109" s="447"/>
      <c r="XR109" s="447"/>
      <c r="XS109" s="449"/>
      <c r="XT109" s="450">
        <f t="shared" si="7236"/>
        <v>0</v>
      </c>
      <c r="XU109" s="463"/>
      <c r="XV109" s="448"/>
      <c r="XX109" s="458"/>
      <c r="XY109" s="447"/>
      <c r="XZ109" s="447"/>
      <c r="YA109" s="447"/>
      <c r="YB109" s="450">
        <f t="shared" si="7237"/>
        <v>0</v>
      </c>
      <c r="YC109" s="447"/>
      <c r="YD109" s="447"/>
      <c r="YE109" s="447"/>
      <c r="YF109" s="447"/>
      <c r="YG109" s="447"/>
      <c r="YH109" s="449"/>
      <c r="YI109" s="450">
        <f t="shared" si="7238"/>
        <v>0</v>
      </c>
      <c r="YJ109" s="463"/>
      <c r="YK109" s="448"/>
      <c r="YM109" s="458"/>
      <c r="YN109" s="447"/>
      <c r="YO109" s="447"/>
      <c r="YP109" s="447"/>
      <c r="YQ109" s="450">
        <f t="shared" si="7239"/>
        <v>0</v>
      </c>
      <c r="YR109" s="447"/>
      <c r="YS109" s="447"/>
      <c r="YT109" s="447"/>
      <c r="YU109" s="447"/>
      <c r="YV109" s="447"/>
      <c r="YW109" s="449"/>
      <c r="YX109" s="450">
        <f t="shared" si="7240"/>
        <v>0</v>
      </c>
      <c r="YY109" s="463"/>
      <c r="YZ109" s="448"/>
      <c r="ZB109" s="458"/>
      <c r="ZC109" s="447"/>
      <c r="ZD109" s="447"/>
      <c r="ZE109" s="447"/>
      <c r="ZF109" s="450">
        <f t="shared" si="7241"/>
        <v>0</v>
      </c>
      <c r="ZG109" s="447"/>
      <c r="ZH109" s="447"/>
      <c r="ZI109" s="447"/>
      <c r="ZJ109" s="447"/>
      <c r="ZK109" s="447"/>
      <c r="ZL109" s="449"/>
      <c r="ZM109" s="450">
        <f t="shared" si="7242"/>
        <v>0</v>
      </c>
      <c r="ZN109" s="463"/>
      <c r="ZO109" s="448"/>
      <c r="ZQ109" s="458"/>
      <c r="ZR109" s="447"/>
      <c r="ZS109" s="447"/>
      <c r="ZT109" s="447"/>
      <c r="ZU109" s="450">
        <f t="shared" si="7243"/>
        <v>0</v>
      </c>
      <c r="ZV109" s="447"/>
      <c r="ZW109" s="447"/>
      <c r="ZX109" s="447"/>
      <c r="ZY109" s="447"/>
      <c r="ZZ109" s="447"/>
      <c r="AAA109" s="449"/>
      <c r="AAB109" s="450">
        <f t="shared" si="7244"/>
        <v>0</v>
      </c>
      <c r="AAC109" s="463"/>
      <c r="AAD109" s="448"/>
      <c r="AAF109" s="458"/>
      <c r="AAG109" s="447"/>
      <c r="AAH109" s="447"/>
      <c r="AAI109" s="447"/>
      <c r="AAJ109" s="450">
        <f t="shared" si="7245"/>
        <v>0</v>
      </c>
      <c r="AAK109" s="447"/>
      <c r="AAL109" s="447"/>
      <c r="AAM109" s="447"/>
      <c r="AAN109" s="447"/>
      <c r="AAO109" s="447"/>
      <c r="AAP109" s="449"/>
      <c r="AAQ109" s="450">
        <f t="shared" si="7246"/>
        <v>0</v>
      </c>
      <c r="AAR109" s="463"/>
      <c r="AAS109" s="448"/>
      <c r="AAU109" s="458"/>
      <c r="AAV109" s="447"/>
      <c r="AAW109" s="447"/>
      <c r="AAX109" s="447"/>
      <c r="AAY109" s="450">
        <f t="shared" si="7247"/>
        <v>0</v>
      </c>
      <c r="AAZ109" s="447"/>
      <c r="ABA109" s="447"/>
      <c r="ABB109" s="447"/>
      <c r="ABC109" s="447"/>
      <c r="ABD109" s="447"/>
      <c r="ABE109" s="449"/>
      <c r="ABF109" s="450">
        <f t="shared" si="7248"/>
        <v>0</v>
      </c>
      <c r="ABG109" s="463"/>
      <c r="ABH109" s="448"/>
      <c r="ABJ109" s="458"/>
      <c r="ABK109" s="447"/>
      <c r="ABL109" s="447"/>
      <c r="ABM109" s="447"/>
      <c r="ABN109" s="450">
        <f t="shared" si="7249"/>
        <v>0</v>
      </c>
      <c r="ABO109" s="447"/>
      <c r="ABP109" s="447"/>
      <c r="ABQ109" s="447"/>
      <c r="ABR109" s="447"/>
      <c r="ABS109" s="447"/>
      <c r="ABT109" s="449"/>
      <c r="ABU109" s="450">
        <f t="shared" si="7250"/>
        <v>0</v>
      </c>
      <c r="ABV109" s="463"/>
      <c r="ABW109" s="448"/>
      <c r="ABY109" s="458"/>
      <c r="ABZ109" s="447"/>
      <c r="ACA109" s="447"/>
      <c r="ACB109" s="447"/>
      <c r="ACC109" s="450">
        <f t="shared" si="7251"/>
        <v>0</v>
      </c>
      <c r="ACD109" s="447"/>
      <c r="ACE109" s="447"/>
      <c r="ACF109" s="447"/>
      <c r="ACG109" s="447"/>
      <c r="ACH109" s="447"/>
      <c r="ACI109" s="449"/>
      <c r="ACJ109" s="450">
        <f t="shared" si="7252"/>
        <v>0</v>
      </c>
      <c r="ACK109" s="463"/>
      <c r="ACL109" s="448"/>
      <c r="ACN109" s="458"/>
      <c r="ACO109" s="447"/>
      <c r="ACP109" s="447"/>
      <c r="ACQ109" s="447"/>
      <c r="ACR109" s="450">
        <f t="shared" si="7253"/>
        <v>0</v>
      </c>
      <c r="ACS109" s="447"/>
      <c r="ACT109" s="447"/>
      <c r="ACU109" s="447"/>
      <c r="ACV109" s="447"/>
      <c r="ACW109" s="447"/>
      <c r="ACX109" s="449"/>
      <c r="ACY109" s="450">
        <f t="shared" si="7254"/>
        <v>0</v>
      </c>
      <c r="ACZ109" s="463"/>
      <c r="ADA109" s="448"/>
      <c r="ADC109" s="458"/>
      <c r="ADD109" s="447"/>
      <c r="ADE109" s="447"/>
      <c r="ADF109" s="447"/>
      <c r="ADG109" s="450">
        <f t="shared" si="7255"/>
        <v>0</v>
      </c>
      <c r="ADH109" s="447"/>
      <c r="ADI109" s="447"/>
      <c r="ADJ109" s="447"/>
      <c r="ADK109" s="447"/>
      <c r="ADL109" s="447"/>
      <c r="ADM109" s="449"/>
      <c r="ADN109" s="450">
        <f t="shared" si="7256"/>
        <v>0</v>
      </c>
      <c r="ADO109" s="463"/>
      <c r="ADP109" s="448"/>
      <c r="ADR109" s="458"/>
      <c r="ADS109" s="447"/>
      <c r="ADT109" s="447"/>
      <c r="ADU109" s="447"/>
      <c r="ADV109" s="450">
        <f t="shared" si="7257"/>
        <v>0</v>
      </c>
      <c r="ADW109" s="447"/>
      <c r="ADX109" s="447"/>
      <c r="ADY109" s="447"/>
      <c r="ADZ109" s="447"/>
      <c r="AEA109" s="447"/>
      <c r="AEB109" s="449"/>
      <c r="AEC109" s="450">
        <f t="shared" si="7258"/>
        <v>0</v>
      </c>
      <c r="AED109" s="463"/>
      <c r="AEE109" s="448"/>
      <c r="AEG109" s="458"/>
      <c r="AEH109" s="447"/>
      <c r="AEI109" s="447"/>
      <c r="AEJ109" s="447"/>
      <c r="AEK109" s="450">
        <f t="shared" si="7259"/>
        <v>0</v>
      </c>
      <c r="AEL109" s="447"/>
      <c r="AEM109" s="447"/>
      <c r="AEN109" s="447"/>
      <c r="AEO109" s="447"/>
      <c r="AEP109" s="447"/>
      <c r="AEQ109" s="449"/>
      <c r="AER109" s="450">
        <f t="shared" si="7260"/>
        <v>0</v>
      </c>
      <c r="AES109" s="463"/>
      <c r="AET109" s="448"/>
      <c r="AEV109" s="458"/>
      <c r="AEW109" s="447"/>
      <c r="AEX109" s="447"/>
      <c r="AEY109" s="447"/>
      <c r="AEZ109" s="450">
        <f t="shared" si="7261"/>
        <v>0</v>
      </c>
      <c r="AFA109" s="447"/>
      <c r="AFB109" s="447"/>
      <c r="AFC109" s="447"/>
      <c r="AFD109" s="447"/>
      <c r="AFE109" s="447"/>
      <c r="AFF109" s="449"/>
      <c r="AFG109" s="450">
        <f t="shared" si="7262"/>
        <v>0</v>
      </c>
      <c r="AFH109" s="463"/>
      <c r="AFI109" s="448"/>
      <c r="AFK109" s="458"/>
      <c r="AFL109" s="447"/>
      <c r="AFM109" s="447"/>
      <c r="AFN109" s="447"/>
      <c r="AFO109" s="450">
        <f t="shared" si="7263"/>
        <v>0</v>
      </c>
      <c r="AFP109" s="447"/>
      <c r="AFQ109" s="447"/>
      <c r="AFR109" s="447"/>
      <c r="AFS109" s="447"/>
      <c r="AFT109" s="447"/>
      <c r="AFU109" s="449"/>
      <c r="AFV109" s="450">
        <f t="shared" si="7264"/>
        <v>0</v>
      </c>
      <c r="AFW109" s="463"/>
      <c r="AFX109" s="448"/>
      <c r="AFZ109" s="458"/>
      <c r="AGA109" s="447"/>
      <c r="AGB109" s="447"/>
      <c r="AGC109" s="447"/>
      <c r="AGD109" s="450">
        <f t="shared" si="7265"/>
        <v>0</v>
      </c>
      <c r="AGE109" s="447"/>
      <c r="AGF109" s="447"/>
      <c r="AGG109" s="447"/>
      <c r="AGH109" s="447"/>
      <c r="AGI109" s="447"/>
      <c r="AGJ109" s="449"/>
      <c r="AGK109" s="450">
        <f t="shared" si="7266"/>
        <v>0</v>
      </c>
      <c r="AGL109" s="463"/>
      <c r="AGM109" s="448"/>
      <c r="AGO109" s="458"/>
      <c r="AGP109" s="447"/>
      <c r="AGQ109" s="447"/>
      <c r="AGR109" s="447"/>
      <c r="AGS109" s="450">
        <f t="shared" si="7267"/>
        <v>0</v>
      </c>
      <c r="AGT109" s="447"/>
      <c r="AGU109" s="447"/>
      <c r="AGV109" s="447"/>
      <c r="AGW109" s="447"/>
      <c r="AGX109" s="447"/>
      <c r="AGY109" s="449"/>
      <c r="AGZ109" s="450">
        <f t="shared" si="7268"/>
        <v>0</v>
      </c>
      <c r="AHA109" s="463"/>
      <c r="AHB109" s="448"/>
      <c r="AHD109" s="458"/>
      <c r="AHE109" s="447"/>
      <c r="AHF109" s="447"/>
      <c r="AHG109" s="447"/>
      <c r="AHH109" s="450">
        <f t="shared" si="7269"/>
        <v>0</v>
      </c>
      <c r="AHI109" s="447"/>
      <c r="AHJ109" s="447"/>
      <c r="AHK109" s="447"/>
      <c r="AHL109" s="447"/>
      <c r="AHM109" s="447"/>
      <c r="AHN109" s="449"/>
      <c r="AHO109" s="450">
        <f t="shared" si="7270"/>
        <v>0</v>
      </c>
      <c r="AHP109" s="463"/>
      <c r="AHQ109" s="448"/>
      <c r="AHS109" s="458"/>
      <c r="AHT109" s="447"/>
      <c r="AHU109" s="447"/>
      <c r="AHV109" s="447"/>
      <c r="AHW109" s="450">
        <f t="shared" si="7271"/>
        <v>0</v>
      </c>
      <c r="AHX109" s="447"/>
      <c r="AHY109" s="447"/>
      <c r="AHZ109" s="447"/>
      <c r="AIA109" s="447"/>
      <c r="AIB109" s="447"/>
      <c r="AIC109" s="449"/>
      <c r="AID109" s="450">
        <f t="shared" si="7272"/>
        <v>0</v>
      </c>
      <c r="AIE109" s="463"/>
      <c r="AIF109" s="448"/>
      <c r="AIH109" s="458"/>
      <c r="AII109" s="447"/>
      <c r="AIJ109" s="447"/>
      <c r="AIK109" s="447"/>
      <c r="AIL109" s="450">
        <f t="shared" si="7273"/>
        <v>0</v>
      </c>
      <c r="AIM109" s="447"/>
      <c r="AIN109" s="447"/>
      <c r="AIO109" s="447"/>
      <c r="AIP109" s="447"/>
      <c r="AIQ109" s="447"/>
      <c r="AIR109" s="449"/>
      <c r="AIS109" s="450">
        <f t="shared" si="7274"/>
        <v>0</v>
      </c>
      <c r="AIT109" s="463"/>
      <c r="AIU109" s="448"/>
      <c r="AIW109" s="458"/>
      <c r="AIX109" s="447"/>
      <c r="AIY109" s="447"/>
      <c r="AIZ109" s="447"/>
      <c r="AJA109" s="450">
        <f t="shared" si="7275"/>
        <v>0</v>
      </c>
      <c r="AJB109" s="447"/>
      <c r="AJC109" s="447"/>
      <c r="AJD109" s="447"/>
      <c r="AJE109" s="447"/>
      <c r="AJF109" s="447"/>
      <c r="AJG109" s="449"/>
      <c r="AJH109" s="450">
        <f t="shared" si="7276"/>
        <v>0</v>
      </c>
      <c r="AJI109" s="463"/>
      <c r="AJJ109" s="448"/>
      <c r="AJL109" s="458"/>
      <c r="AJM109" s="447"/>
      <c r="AJN109" s="447"/>
      <c r="AJO109" s="447"/>
      <c r="AJP109" s="450">
        <f t="shared" si="7277"/>
        <v>0</v>
      </c>
      <c r="AJQ109" s="447"/>
      <c r="AJR109" s="447"/>
      <c r="AJS109" s="447"/>
      <c r="AJT109" s="447"/>
      <c r="AJU109" s="447"/>
      <c r="AJV109" s="449"/>
      <c r="AJW109" s="450">
        <f t="shared" si="7278"/>
        <v>0</v>
      </c>
      <c r="AJX109" s="463"/>
      <c r="AJY109" s="448"/>
      <c r="AKA109" s="458"/>
      <c r="AKB109" s="447"/>
      <c r="AKC109" s="447"/>
      <c r="AKD109" s="447"/>
      <c r="AKE109" s="450">
        <f t="shared" si="7279"/>
        <v>0</v>
      </c>
      <c r="AKF109" s="447"/>
      <c r="AKG109" s="447"/>
      <c r="AKH109" s="447"/>
      <c r="AKI109" s="447"/>
      <c r="AKJ109" s="447"/>
      <c r="AKK109" s="449"/>
      <c r="AKL109" s="450">
        <f t="shared" si="7280"/>
        <v>0</v>
      </c>
      <c r="AKM109" s="463"/>
      <c r="AKN109" s="448"/>
      <c r="AKP109" s="458"/>
      <c r="AKQ109" s="447"/>
      <c r="AKR109" s="447"/>
      <c r="AKS109" s="447"/>
      <c r="AKT109" s="450">
        <f t="shared" si="7281"/>
        <v>0</v>
      </c>
      <c r="AKU109" s="447"/>
      <c r="AKV109" s="447"/>
      <c r="AKW109" s="447"/>
      <c r="AKX109" s="447"/>
      <c r="AKY109" s="447"/>
      <c r="AKZ109" s="449"/>
      <c r="ALA109" s="450">
        <f t="shared" si="7282"/>
        <v>0</v>
      </c>
      <c r="ALB109" s="463"/>
      <c r="ALC109" s="448"/>
      <c r="ALE109" s="458"/>
      <c r="ALF109" s="447"/>
      <c r="ALG109" s="447"/>
      <c r="ALH109" s="447"/>
      <c r="ALI109" s="450">
        <f t="shared" si="7283"/>
        <v>0</v>
      </c>
      <c r="ALJ109" s="447"/>
      <c r="ALK109" s="447"/>
      <c r="ALL109" s="447"/>
      <c r="ALM109" s="447"/>
      <c r="ALN109" s="447"/>
      <c r="ALO109" s="449"/>
      <c r="ALP109" s="450">
        <f t="shared" si="7284"/>
        <v>0</v>
      </c>
      <c r="ALQ109" s="463"/>
      <c r="ALR109" s="448"/>
      <c r="ALT109" s="458"/>
      <c r="ALU109" s="447"/>
      <c r="ALV109" s="447"/>
      <c r="ALW109" s="447"/>
      <c r="ALX109" s="450">
        <f t="shared" si="7285"/>
        <v>0</v>
      </c>
      <c r="ALY109" s="447"/>
      <c r="ALZ109" s="447"/>
      <c r="AMA109" s="447"/>
      <c r="AMB109" s="447"/>
      <c r="AMC109" s="447"/>
      <c r="AMD109" s="449"/>
      <c r="AME109" s="450">
        <f t="shared" si="7286"/>
        <v>0</v>
      </c>
      <c r="AMF109" s="463"/>
      <c r="AMG109" s="448"/>
      <c r="AMI109" s="458"/>
      <c r="AMJ109" s="447"/>
      <c r="AMK109" s="447"/>
      <c r="AML109" s="447"/>
      <c r="AMM109" s="450">
        <f t="shared" si="7287"/>
        <v>0</v>
      </c>
      <c r="AMN109" s="447"/>
      <c r="AMO109" s="447"/>
      <c r="AMP109" s="447"/>
      <c r="AMQ109" s="447"/>
      <c r="AMR109" s="447"/>
      <c r="AMS109" s="449"/>
      <c r="AMT109" s="450">
        <f t="shared" si="7288"/>
        <v>0</v>
      </c>
      <c r="AMU109" s="463"/>
      <c r="AMV109" s="448"/>
      <c r="AMX109" s="458"/>
      <c r="AMY109" s="447"/>
      <c r="AMZ109" s="447"/>
      <c r="ANA109" s="447"/>
      <c r="ANB109" s="450">
        <f t="shared" si="7289"/>
        <v>0</v>
      </c>
      <c r="ANC109" s="447"/>
      <c r="AND109" s="447"/>
      <c r="ANE109" s="447"/>
      <c r="ANF109" s="447"/>
      <c r="ANG109" s="447"/>
      <c r="ANH109" s="449"/>
      <c r="ANI109" s="450">
        <f t="shared" si="7290"/>
        <v>0</v>
      </c>
      <c r="ANJ109" s="463"/>
      <c r="ANK109" s="448"/>
      <c r="ANM109" s="458"/>
      <c r="ANN109" s="447"/>
      <c r="ANO109" s="447"/>
      <c r="ANP109" s="447"/>
      <c r="ANQ109" s="450">
        <f t="shared" si="7291"/>
        <v>0</v>
      </c>
      <c r="ANR109" s="447"/>
      <c r="ANS109" s="447"/>
      <c r="ANT109" s="447"/>
      <c r="ANU109" s="447"/>
      <c r="ANV109" s="447"/>
      <c r="ANW109" s="449"/>
      <c r="ANX109" s="450">
        <f t="shared" si="7292"/>
        <v>0</v>
      </c>
      <c r="ANY109" s="463"/>
      <c r="ANZ109" s="448"/>
      <c r="AOB109" s="458"/>
      <c r="AOC109" s="447"/>
      <c r="AOD109" s="447"/>
      <c r="AOE109" s="447"/>
      <c r="AOF109" s="450">
        <f t="shared" si="7293"/>
        <v>0</v>
      </c>
      <c r="AOG109" s="447"/>
      <c r="AOH109" s="447"/>
      <c r="AOI109" s="447"/>
      <c r="AOJ109" s="447"/>
      <c r="AOK109" s="447"/>
      <c r="AOL109" s="449"/>
      <c r="AOM109" s="450">
        <f t="shared" si="7294"/>
        <v>0</v>
      </c>
      <c r="AON109" s="463"/>
      <c r="AOO109" s="448"/>
      <c r="AOQ109" s="458"/>
      <c r="AOR109" s="447"/>
      <c r="AOS109" s="447"/>
      <c r="AOT109" s="447"/>
      <c r="AOU109" s="450">
        <f t="shared" si="7295"/>
        <v>0</v>
      </c>
      <c r="AOV109" s="447"/>
      <c r="AOW109" s="447"/>
      <c r="AOX109" s="447"/>
      <c r="AOY109" s="447"/>
      <c r="AOZ109" s="447"/>
      <c r="APA109" s="449"/>
      <c r="APB109" s="450">
        <f t="shared" si="7296"/>
        <v>0</v>
      </c>
      <c r="APC109" s="463"/>
      <c r="APD109" s="448"/>
      <c r="APF109" s="458"/>
      <c r="APG109" s="447"/>
      <c r="APH109" s="447"/>
      <c r="API109" s="447"/>
      <c r="APJ109" s="450">
        <f t="shared" si="7297"/>
        <v>0</v>
      </c>
      <c r="APK109" s="447"/>
      <c r="APL109" s="447"/>
      <c r="APM109" s="447"/>
      <c r="APN109" s="447"/>
      <c r="APO109" s="447"/>
      <c r="APP109" s="449"/>
      <c r="APQ109" s="450">
        <f t="shared" si="7298"/>
        <v>0</v>
      </c>
      <c r="APR109" s="463"/>
      <c r="APS109" s="448"/>
      <c r="APU109" s="458"/>
      <c r="APV109" s="447"/>
      <c r="APW109" s="447"/>
      <c r="APX109" s="447"/>
      <c r="APY109" s="450">
        <f t="shared" si="7299"/>
        <v>0</v>
      </c>
      <c r="APZ109" s="447"/>
      <c r="AQA109" s="447"/>
      <c r="AQB109" s="447"/>
      <c r="AQC109" s="447"/>
      <c r="AQD109" s="447"/>
      <c r="AQE109" s="449"/>
      <c r="AQF109" s="450">
        <f t="shared" si="7300"/>
        <v>0</v>
      </c>
      <c r="AQG109" s="463"/>
      <c r="AQH109" s="448"/>
      <c r="AQJ109" s="458"/>
      <c r="AQK109" s="447"/>
      <c r="AQL109" s="447"/>
      <c r="AQM109" s="447"/>
      <c r="AQN109" s="450">
        <f t="shared" si="7301"/>
        <v>0</v>
      </c>
      <c r="AQO109" s="447"/>
      <c r="AQP109" s="447"/>
      <c r="AQQ109" s="447"/>
      <c r="AQR109" s="447"/>
      <c r="AQS109" s="447"/>
      <c r="AQT109" s="449"/>
      <c r="AQU109" s="450">
        <f t="shared" si="7302"/>
        <v>0</v>
      </c>
      <c r="AQV109" s="463"/>
      <c r="AQW109" s="448"/>
      <c r="AQY109" s="458"/>
      <c r="AQZ109" s="447"/>
      <c r="ARA109" s="447"/>
      <c r="ARB109" s="447"/>
      <c r="ARC109" s="450">
        <f t="shared" si="7303"/>
        <v>0</v>
      </c>
      <c r="ARD109" s="447"/>
      <c r="ARE109" s="447"/>
      <c r="ARF109" s="447"/>
      <c r="ARG109" s="447"/>
      <c r="ARH109" s="447"/>
      <c r="ARI109" s="449"/>
      <c r="ARJ109" s="450">
        <f t="shared" si="7304"/>
        <v>0</v>
      </c>
      <c r="ARK109" s="463"/>
      <c r="ARL109" s="448"/>
      <c r="ARN109" s="458"/>
      <c r="ARO109" s="447"/>
      <c r="ARP109" s="447"/>
      <c r="ARQ109" s="447"/>
      <c r="ARR109" s="450">
        <f t="shared" si="7305"/>
        <v>0</v>
      </c>
      <c r="ARS109" s="447"/>
      <c r="ART109" s="447"/>
      <c r="ARU109" s="447"/>
      <c r="ARV109" s="447"/>
      <c r="ARW109" s="447"/>
      <c r="ARX109" s="449"/>
      <c r="ARY109" s="450">
        <f t="shared" si="7306"/>
        <v>0</v>
      </c>
      <c r="ARZ109" s="463"/>
      <c r="ASA109" s="448"/>
      <c r="ASC109" s="458"/>
      <c r="ASD109" s="447"/>
      <c r="ASE109" s="447"/>
      <c r="ASF109" s="447"/>
      <c r="ASG109" s="450">
        <f t="shared" si="7307"/>
        <v>0</v>
      </c>
      <c r="ASH109" s="447"/>
      <c r="ASI109" s="447"/>
      <c r="ASJ109" s="447"/>
      <c r="ASK109" s="447"/>
      <c r="ASL109" s="447"/>
      <c r="ASM109" s="449"/>
      <c r="ASN109" s="450">
        <f t="shared" si="7308"/>
        <v>0</v>
      </c>
      <c r="ASO109" s="463"/>
      <c r="ASP109" s="448"/>
      <c r="ASR109" s="458"/>
      <c r="ASS109" s="447"/>
      <c r="AST109" s="447"/>
      <c r="ASU109" s="447"/>
      <c r="ASV109" s="450">
        <f t="shared" si="7309"/>
        <v>0</v>
      </c>
      <c r="ASW109" s="447"/>
      <c r="ASX109" s="447"/>
      <c r="ASY109" s="447"/>
      <c r="ASZ109" s="447"/>
      <c r="ATA109" s="447"/>
      <c r="ATB109" s="449"/>
      <c r="ATC109" s="450">
        <f t="shared" si="7310"/>
        <v>0</v>
      </c>
      <c r="ATD109" s="463"/>
      <c r="ATE109" s="448"/>
      <c r="ATG109" s="458"/>
      <c r="ATH109" s="447"/>
      <c r="ATI109" s="447"/>
      <c r="ATJ109" s="447"/>
      <c r="ATK109" s="450">
        <f t="shared" si="7311"/>
        <v>0</v>
      </c>
      <c r="ATL109" s="447"/>
      <c r="ATM109" s="447"/>
      <c r="ATN109" s="447"/>
      <c r="ATO109" s="447"/>
      <c r="ATP109" s="447"/>
      <c r="ATQ109" s="449"/>
      <c r="ATR109" s="450">
        <f t="shared" si="7312"/>
        <v>0</v>
      </c>
      <c r="ATS109" s="463"/>
      <c r="ATT109" s="448"/>
      <c r="ATV109" s="458"/>
      <c r="ATW109" s="447"/>
      <c r="ATX109" s="447"/>
      <c r="ATY109" s="447"/>
      <c r="ATZ109" s="450">
        <f t="shared" si="7313"/>
        <v>0</v>
      </c>
      <c r="AUA109" s="447"/>
      <c r="AUB109" s="447"/>
      <c r="AUC109" s="447"/>
      <c r="AUD109" s="447"/>
      <c r="AUE109" s="447"/>
      <c r="AUF109" s="449"/>
      <c r="AUG109" s="450">
        <f t="shared" si="7314"/>
        <v>0</v>
      </c>
      <c r="AUH109" s="463"/>
      <c r="AUI109" s="448"/>
      <c r="AUK109" s="458"/>
      <c r="AUL109" s="447"/>
      <c r="AUM109" s="447"/>
      <c r="AUN109" s="447"/>
      <c r="AUO109" s="450">
        <f t="shared" si="7315"/>
        <v>0</v>
      </c>
      <c r="AUP109" s="447"/>
      <c r="AUQ109" s="447"/>
      <c r="AUR109" s="447"/>
      <c r="AUS109" s="447"/>
      <c r="AUT109" s="447"/>
      <c r="AUU109" s="449"/>
      <c r="AUV109" s="450">
        <f t="shared" si="7316"/>
        <v>0</v>
      </c>
      <c r="AUW109" s="463"/>
      <c r="AUX109" s="448"/>
      <c r="AUZ109" s="458"/>
      <c r="AVA109" s="447"/>
      <c r="AVB109" s="447"/>
      <c r="AVC109" s="447"/>
      <c r="AVD109" s="450">
        <f t="shared" si="7317"/>
        <v>0</v>
      </c>
      <c r="AVE109" s="447"/>
      <c r="AVF109" s="447"/>
      <c r="AVG109" s="447"/>
      <c r="AVH109" s="447"/>
      <c r="AVI109" s="447"/>
      <c r="AVJ109" s="449"/>
      <c r="AVK109" s="450">
        <f t="shared" si="7318"/>
        <v>0</v>
      </c>
      <c r="AVL109" s="463"/>
      <c r="AVM109" s="448"/>
      <c r="AVO109" s="458"/>
      <c r="AVP109" s="447"/>
      <c r="AVQ109" s="447"/>
      <c r="AVR109" s="447"/>
      <c r="AVS109" s="450">
        <f t="shared" si="7319"/>
        <v>0</v>
      </c>
      <c r="AVT109" s="447"/>
      <c r="AVU109" s="447"/>
      <c r="AVV109" s="447"/>
      <c r="AVW109" s="447"/>
      <c r="AVX109" s="447"/>
      <c r="AVY109" s="449"/>
      <c r="AVZ109" s="450">
        <f t="shared" si="7320"/>
        <v>0</v>
      </c>
      <c r="AWA109" s="463"/>
      <c r="AWB109" s="448"/>
      <c r="AWD109" s="458"/>
      <c r="AWE109" s="447"/>
      <c r="AWF109" s="447"/>
      <c r="AWG109" s="447"/>
      <c r="AWH109" s="450">
        <f t="shared" si="7321"/>
        <v>0</v>
      </c>
      <c r="AWI109" s="447"/>
      <c r="AWJ109" s="447"/>
      <c r="AWK109" s="447"/>
      <c r="AWL109" s="447"/>
      <c r="AWM109" s="447"/>
      <c r="AWN109" s="449"/>
      <c r="AWO109" s="450">
        <f t="shared" si="7322"/>
        <v>0</v>
      </c>
      <c r="AWP109" s="463"/>
      <c r="AWQ109" s="448"/>
      <c r="AWS109" s="458"/>
      <c r="AWT109" s="447"/>
      <c r="AWU109" s="447"/>
      <c r="AWV109" s="447"/>
      <c r="AWW109" s="450">
        <f t="shared" si="7323"/>
        <v>0</v>
      </c>
      <c r="AWX109" s="447"/>
      <c r="AWY109" s="447"/>
      <c r="AWZ109" s="447"/>
      <c r="AXA109" s="447"/>
      <c r="AXB109" s="447"/>
      <c r="AXC109" s="449"/>
      <c r="AXD109" s="450">
        <f t="shared" si="7324"/>
        <v>0</v>
      </c>
      <c r="AXE109" s="463"/>
      <c r="AXF109" s="448"/>
      <c r="AXH109" s="458"/>
      <c r="AXI109" s="447"/>
      <c r="AXJ109" s="447"/>
      <c r="AXK109" s="447"/>
      <c r="AXL109" s="450">
        <f t="shared" si="7325"/>
        <v>0</v>
      </c>
      <c r="AXM109" s="447"/>
      <c r="AXN109" s="447"/>
      <c r="AXO109" s="447"/>
      <c r="AXP109" s="447"/>
      <c r="AXQ109" s="447"/>
      <c r="AXR109" s="449"/>
      <c r="AXS109" s="450">
        <f t="shared" si="7326"/>
        <v>0</v>
      </c>
      <c r="AXT109" s="463"/>
      <c r="AXU109" s="448"/>
      <c r="AXW109" s="458"/>
      <c r="AXX109" s="447"/>
      <c r="AXY109" s="447"/>
      <c r="AXZ109" s="447"/>
      <c r="AYA109" s="450">
        <f t="shared" si="7327"/>
        <v>0</v>
      </c>
      <c r="AYB109" s="447"/>
      <c r="AYC109" s="447"/>
      <c r="AYD109" s="447"/>
      <c r="AYE109" s="447"/>
      <c r="AYF109" s="447"/>
      <c r="AYG109" s="449"/>
      <c r="AYH109" s="450">
        <f t="shared" si="7328"/>
        <v>0</v>
      </c>
      <c r="AYI109" s="463"/>
      <c r="AYJ109" s="448"/>
      <c r="AYL109" s="458"/>
      <c r="AYM109" s="447"/>
      <c r="AYN109" s="447"/>
      <c r="AYO109" s="447"/>
      <c r="AYP109" s="450">
        <f t="shared" si="7329"/>
        <v>0</v>
      </c>
      <c r="AYQ109" s="447"/>
      <c r="AYR109" s="447"/>
      <c r="AYS109" s="447"/>
      <c r="AYT109" s="447"/>
      <c r="AYU109" s="447"/>
      <c r="AYV109" s="449"/>
      <c r="AYW109" s="450">
        <f t="shared" si="7330"/>
        <v>0</v>
      </c>
      <c r="AYX109" s="463"/>
      <c r="AYY109" s="448"/>
      <c r="AZA109" s="458"/>
      <c r="AZB109" s="447"/>
      <c r="AZC109" s="447"/>
      <c r="AZD109" s="447"/>
      <c r="AZE109" s="450">
        <f t="shared" si="7331"/>
        <v>0</v>
      </c>
      <c r="AZF109" s="447"/>
      <c r="AZG109" s="447"/>
      <c r="AZH109" s="447"/>
      <c r="AZI109" s="447"/>
      <c r="AZJ109" s="447"/>
      <c r="AZK109" s="449"/>
      <c r="AZL109" s="450">
        <f t="shared" si="7332"/>
        <v>0</v>
      </c>
      <c r="AZM109" s="463"/>
      <c r="AZN109" s="448"/>
      <c r="AZP109" s="458"/>
      <c r="AZQ109" s="447"/>
      <c r="AZR109" s="447"/>
      <c r="AZS109" s="447"/>
      <c r="AZT109" s="450">
        <f t="shared" si="7333"/>
        <v>0</v>
      </c>
      <c r="AZU109" s="447"/>
      <c r="AZV109" s="447"/>
      <c r="AZW109" s="447"/>
      <c r="AZX109" s="447"/>
      <c r="AZY109" s="447"/>
      <c r="AZZ109" s="449"/>
      <c r="BAA109" s="450">
        <f t="shared" si="7334"/>
        <v>0</v>
      </c>
      <c r="BAB109" s="463"/>
      <c r="BAC109" s="448"/>
      <c r="BAE109" s="458"/>
      <c r="BAF109" s="447"/>
      <c r="BAG109" s="447"/>
      <c r="BAH109" s="447"/>
      <c r="BAI109" s="450">
        <f t="shared" si="7335"/>
        <v>0</v>
      </c>
      <c r="BAJ109" s="447"/>
      <c r="BAK109" s="447"/>
      <c r="BAL109" s="447"/>
      <c r="BAM109" s="447"/>
      <c r="BAN109" s="447"/>
      <c r="BAO109" s="449"/>
      <c r="BAP109" s="450">
        <f t="shared" si="7336"/>
        <v>0</v>
      </c>
      <c r="BAQ109" s="463"/>
      <c r="BAR109" s="448"/>
      <c r="BAT109" s="458"/>
      <c r="BAU109" s="447"/>
      <c r="BAV109" s="447"/>
      <c r="BAW109" s="447"/>
      <c r="BAX109" s="450">
        <f t="shared" si="7337"/>
        <v>0</v>
      </c>
      <c r="BAY109" s="447"/>
      <c r="BAZ109" s="447"/>
      <c r="BBA109" s="447"/>
      <c r="BBB109" s="447"/>
      <c r="BBC109" s="447"/>
      <c r="BBD109" s="449"/>
      <c r="BBE109" s="450">
        <f t="shared" si="7338"/>
        <v>0</v>
      </c>
      <c r="BBF109" s="463"/>
      <c r="BBG109" s="448"/>
      <c r="BBI109" s="458"/>
      <c r="BBJ109" s="447"/>
      <c r="BBK109" s="447"/>
      <c r="BBL109" s="447"/>
      <c r="BBM109" s="450">
        <f t="shared" si="7339"/>
        <v>0</v>
      </c>
      <c r="BBN109" s="447"/>
      <c r="BBO109" s="447"/>
      <c r="BBP109" s="447"/>
      <c r="BBQ109" s="447"/>
      <c r="BBR109" s="447"/>
      <c r="BBS109" s="449"/>
      <c r="BBT109" s="450">
        <f t="shared" si="7340"/>
        <v>0</v>
      </c>
      <c r="BBU109" s="463"/>
      <c r="BBV109" s="448"/>
      <c r="BBX109" s="458"/>
      <c r="BBY109" s="447"/>
      <c r="BBZ109" s="447"/>
      <c r="BCA109" s="447"/>
      <c r="BCB109" s="450">
        <f t="shared" si="7341"/>
        <v>0</v>
      </c>
      <c r="BCC109" s="447"/>
      <c r="BCD109" s="447"/>
      <c r="BCE109" s="447"/>
      <c r="BCF109" s="447"/>
      <c r="BCG109" s="447"/>
      <c r="BCH109" s="449"/>
      <c r="BCI109" s="450">
        <f t="shared" si="7342"/>
        <v>0</v>
      </c>
      <c r="BCJ109" s="463"/>
      <c r="BCK109" s="448"/>
      <c r="BCM109" s="458"/>
      <c r="BCN109" s="447"/>
      <c r="BCO109" s="447"/>
      <c r="BCP109" s="447"/>
      <c r="BCQ109" s="450">
        <f t="shared" si="7343"/>
        <v>0</v>
      </c>
      <c r="BCR109" s="447"/>
      <c r="BCS109" s="447"/>
      <c r="BCT109" s="447"/>
      <c r="BCU109" s="447"/>
      <c r="BCV109" s="447"/>
      <c r="BCW109" s="449"/>
      <c r="BCX109" s="450">
        <f t="shared" si="7344"/>
        <v>0</v>
      </c>
      <c r="BCY109" s="463"/>
      <c r="BCZ109" s="448"/>
      <c r="BDB109" s="458"/>
      <c r="BDC109" s="447"/>
      <c r="BDD109" s="447"/>
      <c r="BDE109" s="447"/>
      <c r="BDF109" s="450">
        <f t="shared" si="7345"/>
        <v>0</v>
      </c>
      <c r="BDG109" s="447"/>
      <c r="BDH109" s="447"/>
      <c r="BDI109" s="447"/>
      <c r="BDJ109" s="447"/>
      <c r="BDK109" s="447"/>
      <c r="BDL109" s="449"/>
      <c r="BDM109" s="450">
        <f t="shared" si="7346"/>
        <v>0</v>
      </c>
      <c r="BDN109" s="463"/>
      <c r="BDO109" s="448"/>
      <c r="BDQ109" s="458"/>
      <c r="BDR109" s="447"/>
      <c r="BDS109" s="447"/>
      <c r="BDT109" s="447"/>
      <c r="BDU109" s="450">
        <f t="shared" si="7347"/>
        <v>0</v>
      </c>
      <c r="BDV109" s="447"/>
      <c r="BDW109" s="447"/>
      <c r="BDX109" s="447"/>
      <c r="BDY109" s="447"/>
      <c r="BDZ109" s="447"/>
      <c r="BEA109" s="449"/>
      <c r="BEB109" s="450">
        <f t="shared" si="7348"/>
        <v>0</v>
      </c>
      <c r="BEC109" s="463"/>
      <c r="BED109" s="448"/>
      <c r="BEF109" s="458"/>
      <c r="BEG109" s="447"/>
      <c r="BEH109" s="447"/>
      <c r="BEI109" s="447"/>
      <c r="BEJ109" s="450">
        <f t="shared" si="7349"/>
        <v>0</v>
      </c>
      <c r="BEK109" s="447"/>
      <c r="BEL109" s="447"/>
      <c r="BEM109" s="447"/>
      <c r="BEN109" s="447"/>
      <c r="BEO109" s="447"/>
      <c r="BEP109" s="449"/>
      <c r="BEQ109" s="450">
        <f t="shared" si="7350"/>
        <v>0</v>
      </c>
      <c r="BER109" s="463"/>
      <c r="BES109" s="448"/>
      <c r="BEU109" s="458"/>
      <c r="BEV109" s="447"/>
      <c r="BEW109" s="447"/>
      <c r="BEX109" s="447"/>
      <c r="BEY109" s="450">
        <f t="shared" si="7351"/>
        <v>0</v>
      </c>
      <c r="BEZ109" s="447"/>
      <c r="BFA109" s="447"/>
      <c r="BFB109" s="447"/>
      <c r="BFC109" s="447"/>
      <c r="BFD109" s="447"/>
      <c r="BFE109" s="449"/>
      <c r="BFF109" s="450">
        <f t="shared" si="7352"/>
        <v>0</v>
      </c>
      <c r="BFG109" s="463"/>
      <c r="BFH109" s="448"/>
      <c r="BFJ109" s="458"/>
      <c r="BFK109" s="447"/>
      <c r="BFL109" s="447"/>
      <c r="BFM109" s="447"/>
      <c r="BFN109" s="450">
        <f t="shared" si="7353"/>
        <v>0</v>
      </c>
      <c r="BFO109" s="447"/>
      <c r="BFP109" s="447"/>
      <c r="BFQ109" s="447"/>
      <c r="BFR109" s="447"/>
      <c r="BFS109" s="447"/>
      <c r="BFT109" s="449"/>
      <c r="BFU109" s="450">
        <f t="shared" si="7354"/>
        <v>0</v>
      </c>
      <c r="BFV109" s="463"/>
      <c r="BFW109" s="448"/>
      <c r="BFY109" s="458"/>
      <c r="BFZ109" s="447"/>
      <c r="BGA109" s="447"/>
      <c r="BGB109" s="447"/>
      <c r="BGC109" s="450">
        <f t="shared" si="7355"/>
        <v>0</v>
      </c>
      <c r="BGD109" s="447"/>
      <c r="BGE109" s="447"/>
      <c r="BGF109" s="447"/>
      <c r="BGG109" s="447"/>
      <c r="BGH109" s="447"/>
      <c r="BGI109" s="449"/>
      <c r="BGJ109" s="450">
        <f t="shared" si="7356"/>
        <v>0</v>
      </c>
      <c r="BGK109" s="463"/>
      <c r="BGL109" s="448"/>
      <c r="BGN109" s="458"/>
      <c r="BGO109" s="447"/>
      <c r="BGP109" s="447"/>
      <c r="BGQ109" s="447"/>
      <c r="BGR109" s="450">
        <f t="shared" si="7357"/>
        <v>0</v>
      </c>
      <c r="BGS109" s="447"/>
      <c r="BGT109" s="447"/>
      <c r="BGU109" s="447"/>
      <c r="BGV109" s="447"/>
      <c r="BGW109" s="447"/>
      <c r="BGX109" s="449"/>
      <c r="BGY109" s="450">
        <f t="shared" si="7358"/>
        <v>0</v>
      </c>
      <c r="BGZ109" s="463"/>
      <c r="BHA109" s="448"/>
      <c r="BHC109" s="458"/>
      <c r="BHD109" s="447"/>
      <c r="BHE109" s="447"/>
      <c r="BHF109" s="447"/>
      <c r="BHG109" s="450">
        <f t="shared" si="7359"/>
        <v>0</v>
      </c>
      <c r="BHH109" s="447"/>
      <c r="BHI109" s="447"/>
      <c r="BHJ109" s="447"/>
      <c r="BHK109" s="447"/>
      <c r="BHL109" s="447"/>
      <c r="BHM109" s="449"/>
      <c r="BHN109" s="450">
        <f t="shared" si="7360"/>
        <v>0</v>
      </c>
      <c r="BHO109" s="463"/>
      <c r="BHP109" s="448"/>
      <c r="BHR109" s="458"/>
      <c r="BHS109" s="447"/>
      <c r="BHT109" s="447"/>
      <c r="BHU109" s="447"/>
      <c r="BHV109" s="450">
        <f t="shared" si="7361"/>
        <v>0</v>
      </c>
      <c r="BHW109" s="447"/>
      <c r="BHX109" s="447"/>
      <c r="BHY109" s="447"/>
      <c r="BHZ109" s="447"/>
      <c r="BIA109" s="447"/>
      <c r="BIB109" s="449"/>
      <c r="BIC109" s="450">
        <f t="shared" si="7362"/>
        <v>0</v>
      </c>
      <c r="BID109" s="463"/>
      <c r="BIE109" s="448"/>
      <c r="BIG109" s="458"/>
      <c r="BIH109" s="447"/>
      <c r="BII109" s="447"/>
      <c r="BIJ109" s="447"/>
      <c r="BIK109" s="450">
        <f t="shared" si="7363"/>
        <v>0</v>
      </c>
      <c r="BIL109" s="447"/>
      <c r="BIM109" s="447"/>
      <c r="BIN109" s="447"/>
      <c r="BIO109" s="447"/>
      <c r="BIP109" s="447"/>
      <c r="BIQ109" s="449"/>
      <c r="BIR109" s="450">
        <f t="shared" si="7364"/>
        <v>0</v>
      </c>
      <c r="BIS109" s="463"/>
      <c r="BIT109" s="448"/>
      <c r="BIV109" s="458"/>
      <c r="BIW109" s="447"/>
      <c r="BIX109" s="447"/>
      <c r="BIY109" s="447"/>
      <c r="BIZ109" s="450">
        <f t="shared" si="7365"/>
        <v>0</v>
      </c>
      <c r="BJA109" s="447"/>
      <c r="BJB109" s="447"/>
      <c r="BJC109" s="447"/>
      <c r="BJD109" s="447"/>
      <c r="BJE109" s="447"/>
      <c r="BJF109" s="449"/>
      <c r="BJG109" s="450">
        <f t="shared" si="7366"/>
        <v>0</v>
      </c>
      <c r="BJH109" s="463"/>
      <c r="BJI109" s="448"/>
      <c r="BJK109" s="458"/>
      <c r="BJL109" s="447"/>
      <c r="BJM109" s="447"/>
      <c r="BJN109" s="447"/>
      <c r="BJO109" s="450">
        <f t="shared" si="7367"/>
        <v>0</v>
      </c>
      <c r="BJP109" s="447"/>
      <c r="BJQ109" s="447"/>
      <c r="BJR109" s="447"/>
      <c r="BJS109" s="447"/>
      <c r="BJT109" s="447"/>
      <c r="BJU109" s="449"/>
      <c r="BJV109" s="450">
        <f t="shared" si="7368"/>
        <v>0</v>
      </c>
      <c r="BJW109" s="463"/>
      <c r="BJX109" s="448"/>
      <c r="BJZ109" s="458"/>
      <c r="BKA109" s="447"/>
      <c r="BKB109" s="447"/>
      <c r="BKC109" s="447"/>
      <c r="BKD109" s="450">
        <f t="shared" si="7369"/>
        <v>0</v>
      </c>
      <c r="BKE109" s="447"/>
      <c r="BKF109" s="447"/>
      <c r="BKG109" s="447"/>
      <c r="BKH109" s="447"/>
      <c r="BKI109" s="447"/>
      <c r="BKJ109" s="449"/>
      <c r="BKK109" s="450">
        <f t="shared" si="7370"/>
        <v>0</v>
      </c>
      <c r="BKL109" s="463"/>
      <c r="BKM109" s="448"/>
      <c r="BKO109" s="458"/>
      <c r="BKP109" s="447"/>
      <c r="BKQ109" s="447"/>
      <c r="BKR109" s="447"/>
      <c r="BKS109" s="450">
        <f t="shared" si="7371"/>
        <v>0</v>
      </c>
      <c r="BKT109" s="447"/>
      <c r="BKU109" s="447"/>
      <c r="BKV109" s="447"/>
      <c r="BKW109" s="447"/>
      <c r="BKX109" s="447"/>
      <c r="BKY109" s="449"/>
      <c r="BKZ109" s="450">
        <f t="shared" si="7372"/>
        <v>0</v>
      </c>
      <c r="BLA109" s="463"/>
      <c r="BLB109" s="448"/>
      <c r="BLD109" s="458"/>
      <c r="BLE109" s="447"/>
      <c r="BLF109" s="447"/>
      <c r="BLG109" s="447"/>
      <c r="BLH109" s="450">
        <f t="shared" si="7373"/>
        <v>0</v>
      </c>
      <c r="BLI109" s="447"/>
      <c r="BLJ109" s="447"/>
      <c r="BLK109" s="447"/>
      <c r="BLL109" s="447"/>
      <c r="BLM109" s="447"/>
      <c r="BLN109" s="449"/>
      <c r="BLO109" s="450">
        <f t="shared" si="7374"/>
        <v>0</v>
      </c>
      <c r="BLP109" s="463"/>
      <c r="BLQ109" s="448"/>
      <c r="BLS109" s="458"/>
      <c r="BLT109" s="447"/>
      <c r="BLU109" s="447"/>
      <c r="BLV109" s="447"/>
      <c r="BLW109" s="450">
        <f t="shared" si="7375"/>
        <v>0</v>
      </c>
      <c r="BLX109" s="447"/>
      <c r="BLY109" s="447"/>
      <c r="BLZ109" s="447"/>
      <c r="BMA109" s="447"/>
      <c r="BMB109" s="447"/>
      <c r="BMC109" s="449"/>
      <c r="BMD109" s="450">
        <f t="shared" si="7376"/>
        <v>0</v>
      </c>
      <c r="BME109" s="463"/>
      <c r="BMF109" s="448"/>
      <c r="BMH109" s="458"/>
      <c r="BMI109" s="447"/>
      <c r="BMJ109" s="447"/>
      <c r="BMK109" s="447"/>
      <c r="BML109" s="450">
        <f t="shared" si="7377"/>
        <v>0</v>
      </c>
      <c r="BMM109" s="447"/>
      <c r="BMN109" s="447"/>
      <c r="BMO109" s="447"/>
      <c r="BMP109" s="447"/>
      <c r="BMQ109" s="447"/>
      <c r="BMR109" s="449"/>
      <c r="BMS109" s="450">
        <f t="shared" si="7378"/>
        <v>0</v>
      </c>
      <c r="BMT109" s="463"/>
      <c r="BMU109" s="448"/>
      <c r="BMW109" s="458"/>
      <c r="BMX109" s="447"/>
      <c r="BMY109" s="447"/>
      <c r="BMZ109" s="447"/>
      <c r="BNA109" s="450">
        <f t="shared" si="7379"/>
        <v>0</v>
      </c>
      <c r="BNB109" s="447"/>
      <c r="BNC109" s="447"/>
      <c r="BND109" s="447"/>
      <c r="BNE109" s="447"/>
      <c r="BNF109" s="447"/>
      <c r="BNG109" s="449"/>
      <c r="BNH109" s="450">
        <f t="shared" si="7380"/>
        <v>0</v>
      </c>
      <c r="BNI109" s="463"/>
      <c r="BNJ109" s="448"/>
      <c r="BNL109" s="458"/>
      <c r="BNM109" s="447"/>
      <c r="BNN109" s="447"/>
      <c r="BNO109" s="447"/>
      <c r="BNP109" s="450">
        <f t="shared" si="7381"/>
        <v>0</v>
      </c>
      <c r="BNQ109" s="447"/>
      <c r="BNR109" s="447"/>
      <c r="BNS109" s="447"/>
      <c r="BNT109" s="447"/>
      <c r="BNU109" s="447"/>
      <c r="BNV109" s="449"/>
      <c r="BNW109" s="450">
        <f t="shared" si="7382"/>
        <v>0</v>
      </c>
      <c r="BNX109" s="463"/>
      <c r="BNY109" s="448"/>
      <c r="BOA109" s="458"/>
      <c r="BOB109" s="447"/>
      <c r="BOC109" s="447"/>
      <c r="BOD109" s="447"/>
      <c r="BOE109" s="450">
        <f t="shared" si="7383"/>
        <v>0</v>
      </c>
      <c r="BOF109" s="447"/>
      <c r="BOG109" s="447"/>
      <c r="BOH109" s="447"/>
      <c r="BOI109" s="447"/>
      <c r="BOJ109" s="447"/>
      <c r="BOK109" s="449"/>
      <c r="BOL109" s="450">
        <f t="shared" si="7384"/>
        <v>0</v>
      </c>
      <c r="BOM109" s="463"/>
      <c r="BON109" s="448"/>
      <c r="BOP109" s="458"/>
      <c r="BOQ109" s="447"/>
      <c r="BOR109" s="447"/>
      <c r="BOS109" s="447"/>
      <c r="BOT109" s="450">
        <f t="shared" si="7385"/>
        <v>0</v>
      </c>
      <c r="BOU109" s="447"/>
      <c r="BOV109" s="447"/>
      <c r="BOW109" s="447"/>
      <c r="BOX109" s="447"/>
      <c r="BOY109" s="447"/>
      <c r="BOZ109" s="449"/>
      <c r="BPA109" s="450">
        <f t="shared" si="7386"/>
        <v>0</v>
      </c>
      <c r="BPB109" s="463"/>
      <c r="BPC109" s="448"/>
      <c r="BPE109" s="458"/>
      <c r="BPF109" s="447"/>
      <c r="BPG109" s="447"/>
      <c r="BPH109" s="447"/>
      <c r="BPI109" s="450">
        <f t="shared" si="7387"/>
        <v>0</v>
      </c>
      <c r="BPJ109" s="447"/>
      <c r="BPK109" s="447"/>
      <c r="BPL109" s="447"/>
      <c r="BPM109" s="447"/>
      <c r="BPN109" s="447"/>
      <c r="BPO109" s="449"/>
      <c r="BPP109" s="450">
        <f t="shared" si="7388"/>
        <v>0</v>
      </c>
      <c r="BPQ109" s="463"/>
      <c r="BPR109" s="448"/>
      <c r="BPT109" s="458"/>
      <c r="BPU109" s="447"/>
      <c r="BPV109" s="447"/>
      <c r="BPW109" s="447"/>
      <c r="BPX109" s="450">
        <f t="shared" si="7389"/>
        <v>0</v>
      </c>
      <c r="BPY109" s="447"/>
      <c r="BPZ109" s="447"/>
      <c r="BQA109" s="447"/>
      <c r="BQB109" s="447"/>
      <c r="BQC109" s="447"/>
      <c r="BQD109" s="449"/>
      <c r="BQE109" s="450">
        <f t="shared" si="7390"/>
        <v>0</v>
      </c>
      <c r="BQF109" s="463"/>
      <c r="BQG109" s="448"/>
      <c r="BQI109" s="458"/>
      <c r="BQJ109" s="447"/>
      <c r="BQK109" s="447"/>
      <c r="BQL109" s="447"/>
      <c r="BQM109" s="450">
        <f t="shared" si="7391"/>
        <v>0</v>
      </c>
      <c r="BQN109" s="447"/>
      <c r="BQO109" s="447"/>
      <c r="BQP109" s="447"/>
      <c r="BQQ109" s="447"/>
      <c r="BQR109" s="447"/>
      <c r="BQS109" s="449"/>
      <c r="BQT109" s="450">
        <f t="shared" si="7392"/>
        <v>0</v>
      </c>
      <c r="BQU109" s="463"/>
      <c r="BQV109" s="448"/>
      <c r="BQX109" s="458"/>
      <c r="BQY109" s="447"/>
      <c r="BQZ109" s="447"/>
      <c r="BRA109" s="447"/>
      <c r="BRB109" s="450">
        <f t="shared" si="7393"/>
        <v>0</v>
      </c>
      <c r="BRC109" s="447"/>
      <c r="BRD109" s="447"/>
      <c r="BRE109" s="447"/>
      <c r="BRF109" s="447"/>
      <c r="BRG109" s="447"/>
      <c r="BRH109" s="449"/>
      <c r="BRI109" s="450">
        <f t="shared" si="7394"/>
        <v>0</v>
      </c>
      <c r="BRJ109" s="463"/>
      <c r="BRK109" s="448"/>
      <c r="BRM109" s="458"/>
      <c r="BRN109" s="447"/>
      <c r="BRO109" s="447"/>
      <c r="BRP109" s="447"/>
      <c r="BRQ109" s="450">
        <f t="shared" si="7395"/>
        <v>0</v>
      </c>
      <c r="BRR109" s="447"/>
      <c r="BRS109" s="447"/>
      <c r="BRT109" s="447"/>
      <c r="BRU109" s="447"/>
      <c r="BRV109" s="447"/>
      <c r="BRW109" s="449"/>
      <c r="BRX109" s="450">
        <f t="shared" si="7396"/>
        <v>0</v>
      </c>
      <c r="BRY109" s="463"/>
      <c r="BRZ109" s="448"/>
      <c r="BSB109" s="458"/>
      <c r="BSC109" s="447"/>
      <c r="BSD109" s="447"/>
      <c r="BSE109" s="447"/>
      <c r="BSF109" s="450">
        <f t="shared" si="7397"/>
        <v>0</v>
      </c>
      <c r="BSG109" s="447"/>
      <c r="BSH109" s="447"/>
      <c r="BSI109" s="447"/>
      <c r="BSJ109" s="447"/>
      <c r="BSK109" s="447"/>
      <c r="BSL109" s="449"/>
      <c r="BSM109" s="450">
        <f t="shared" si="7398"/>
        <v>0</v>
      </c>
      <c r="BSN109" s="463"/>
      <c r="BSO109" s="448"/>
      <c r="BSQ109" s="458"/>
      <c r="BSR109" s="447"/>
      <c r="BSS109" s="447"/>
      <c r="BST109" s="447"/>
      <c r="BSU109" s="450">
        <f t="shared" si="7399"/>
        <v>0</v>
      </c>
      <c r="BSV109" s="447"/>
      <c r="BSW109" s="447"/>
      <c r="BSX109" s="447"/>
      <c r="BSY109" s="447"/>
      <c r="BSZ109" s="447"/>
      <c r="BTA109" s="449"/>
      <c r="BTB109" s="450">
        <f t="shared" si="7400"/>
        <v>0</v>
      </c>
      <c r="BTC109" s="463"/>
      <c r="BTD109" s="448"/>
      <c r="BTF109" s="458"/>
      <c r="BTG109" s="447"/>
      <c r="BTH109" s="447"/>
      <c r="BTI109" s="447"/>
      <c r="BTJ109" s="450">
        <f t="shared" si="7401"/>
        <v>0</v>
      </c>
      <c r="BTK109" s="447"/>
      <c r="BTL109" s="447"/>
      <c r="BTM109" s="447"/>
      <c r="BTN109" s="447"/>
      <c r="BTO109" s="447"/>
      <c r="BTP109" s="449"/>
      <c r="BTQ109" s="450">
        <f t="shared" si="7402"/>
        <v>0</v>
      </c>
      <c r="BTR109" s="463"/>
      <c r="BTS109" s="448"/>
      <c r="BTU109" s="458"/>
      <c r="BTV109" s="447"/>
      <c r="BTW109" s="447"/>
      <c r="BTX109" s="447"/>
      <c r="BTY109" s="450">
        <f t="shared" si="7403"/>
        <v>0</v>
      </c>
      <c r="BTZ109" s="447"/>
      <c r="BUA109" s="447"/>
      <c r="BUB109" s="447"/>
      <c r="BUC109" s="447"/>
      <c r="BUD109" s="447"/>
      <c r="BUE109" s="449"/>
      <c r="BUF109" s="450">
        <f t="shared" si="7404"/>
        <v>0</v>
      </c>
      <c r="BUG109" s="463"/>
      <c r="BUH109" s="448"/>
      <c r="BUJ109" s="458"/>
      <c r="BUK109" s="447"/>
      <c r="BUL109" s="447"/>
      <c r="BUM109" s="447"/>
      <c r="BUN109" s="450">
        <f t="shared" si="7405"/>
        <v>0</v>
      </c>
      <c r="BUO109" s="447"/>
      <c r="BUP109" s="447"/>
      <c r="BUQ109" s="447"/>
      <c r="BUR109" s="447"/>
      <c r="BUS109" s="447"/>
      <c r="BUT109" s="449"/>
      <c r="BUU109" s="450">
        <f t="shared" si="7406"/>
        <v>0</v>
      </c>
      <c r="BUV109" s="463"/>
      <c r="BUW109" s="448"/>
      <c r="BUY109" s="458"/>
      <c r="BUZ109" s="447"/>
      <c r="BVA109" s="447"/>
      <c r="BVB109" s="447"/>
      <c r="BVC109" s="450">
        <f t="shared" si="7407"/>
        <v>0</v>
      </c>
      <c r="BVD109" s="447"/>
      <c r="BVE109" s="447"/>
      <c r="BVF109" s="447"/>
      <c r="BVG109" s="447"/>
      <c r="BVH109" s="447"/>
      <c r="BVI109" s="449"/>
      <c r="BVJ109" s="450">
        <f t="shared" si="7408"/>
        <v>0</v>
      </c>
      <c r="BVK109" s="463"/>
      <c r="BVL109" s="448"/>
      <c r="BVN109" s="458"/>
      <c r="BVO109" s="447"/>
      <c r="BVP109" s="447"/>
      <c r="BVQ109" s="447"/>
      <c r="BVR109" s="450">
        <f t="shared" si="7409"/>
        <v>0</v>
      </c>
      <c r="BVS109" s="447"/>
      <c r="BVT109" s="447"/>
      <c r="BVU109" s="447"/>
      <c r="BVV109" s="447"/>
      <c r="BVW109" s="447"/>
      <c r="BVX109" s="449"/>
      <c r="BVY109" s="450">
        <f t="shared" si="7410"/>
        <v>0</v>
      </c>
      <c r="BVZ109" s="463"/>
      <c r="BWA109" s="448"/>
    </row>
    <row r="110" spans="2:1951" ht="15" hidden="1" customHeight="1" x14ac:dyDescent="0.2">
      <c r="B110" s="452" t="s">
        <v>322</v>
      </c>
      <c r="C110" s="447"/>
      <c r="D110" s="447"/>
      <c r="E110" s="447"/>
      <c r="F110" s="447"/>
      <c r="G110" s="450">
        <f t="shared" si="7151"/>
        <v>0</v>
      </c>
      <c r="H110" s="447"/>
      <c r="I110" s="447"/>
      <c r="J110" s="447"/>
      <c r="K110" s="447"/>
      <c r="L110" s="447"/>
      <c r="M110" s="449"/>
      <c r="N110" s="450">
        <f t="shared" si="7152"/>
        <v>0</v>
      </c>
      <c r="O110" s="463"/>
      <c r="P110" s="448"/>
      <c r="R110" s="458"/>
      <c r="S110" s="447"/>
      <c r="T110" s="447"/>
      <c r="U110" s="447"/>
      <c r="V110" s="450">
        <f t="shared" si="7153"/>
        <v>0</v>
      </c>
      <c r="W110" s="447"/>
      <c r="X110" s="447"/>
      <c r="Y110" s="447"/>
      <c r="Z110" s="447"/>
      <c r="AA110" s="447"/>
      <c r="AB110" s="449"/>
      <c r="AC110" s="450">
        <f t="shared" si="7154"/>
        <v>0</v>
      </c>
      <c r="AD110" s="463"/>
      <c r="AE110" s="448"/>
      <c r="AG110" s="458"/>
      <c r="AH110" s="447"/>
      <c r="AI110" s="447"/>
      <c r="AJ110" s="447"/>
      <c r="AK110" s="450">
        <f t="shared" si="7155"/>
        <v>0</v>
      </c>
      <c r="AL110" s="447"/>
      <c r="AM110" s="447"/>
      <c r="AN110" s="447"/>
      <c r="AO110" s="447"/>
      <c r="AP110" s="447"/>
      <c r="AQ110" s="449"/>
      <c r="AR110" s="450">
        <f t="shared" si="7156"/>
        <v>0</v>
      </c>
      <c r="AS110" s="463"/>
      <c r="AT110" s="448"/>
      <c r="AV110" s="458"/>
      <c r="AW110" s="447"/>
      <c r="AX110" s="447"/>
      <c r="AY110" s="447"/>
      <c r="AZ110" s="450">
        <f t="shared" si="7157"/>
        <v>0</v>
      </c>
      <c r="BA110" s="447"/>
      <c r="BB110" s="447"/>
      <c r="BC110" s="447"/>
      <c r="BD110" s="447"/>
      <c r="BE110" s="447"/>
      <c r="BF110" s="449"/>
      <c r="BG110" s="450">
        <f t="shared" si="7158"/>
        <v>0</v>
      </c>
      <c r="BH110" s="463"/>
      <c r="BI110" s="448"/>
      <c r="BK110" s="458"/>
      <c r="BL110" s="447"/>
      <c r="BM110" s="447"/>
      <c r="BN110" s="447"/>
      <c r="BO110" s="450">
        <f t="shared" si="7159"/>
        <v>0</v>
      </c>
      <c r="BP110" s="447"/>
      <c r="BQ110" s="447"/>
      <c r="BR110" s="447"/>
      <c r="BS110" s="447"/>
      <c r="BT110" s="447"/>
      <c r="BU110" s="449"/>
      <c r="BV110" s="450">
        <f t="shared" si="7160"/>
        <v>0</v>
      </c>
      <c r="BW110" s="463"/>
      <c r="BX110" s="448"/>
      <c r="BZ110" s="458"/>
      <c r="CA110" s="447"/>
      <c r="CB110" s="447"/>
      <c r="CC110" s="447"/>
      <c r="CD110" s="450">
        <f t="shared" si="7161"/>
        <v>0</v>
      </c>
      <c r="CE110" s="447"/>
      <c r="CF110" s="447"/>
      <c r="CG110" s="447"/>
      <c r="CH110" s="447"/>
      <c r="CI110" s="447"/>
      <c r="CJ110" s="449"/>
      <c r="CK110" s="450">
        <f t="shared" si="7162"/>
        <v>0</v>
      </c>
      <c r="CL110" s="463"/>
      <c r="CM110" s="448"/>
      <c r="CO110" s="458"/>
      <c r="CP110" s="447"/>
      <c r="CQ110" s="447"/>
      <c r="CR110" s="447"/>
      <c r="CS110" s="450">
        <f t="shared" si="7163"/>
        <v>0</v>
      </c>
      <c r="CT110" s="447"/>
      <c r="CU110" s="447"/>
      <c r="CV110" s="447"/>
      <c r="CW110" s="447"/>
      <c r="CX110" s="447"/>
      <c r="CY110" s="449"/>
      <c r="CZ110" s="450">
        <f t="shared" si="7164"/>
        <v>0</v>
      </c>
      <c r="DA110" s="463"/>
      <c r="DB110" s="448"/>
      <c r="DD110" s="458"/>
      <c r="DE110" s="447"/>
      <c r="DF110" s="447"/>
      <c r="DG110" s="447"/>
      <c r="DH110" s="450">
        <f t="shared" si="7165"/>
        <v>0</v>
      </c>
      <c r="DI110" s="447"/>
      <c r="DJ110" s="447"/>
      <c r="DK110" s="447"/>
      <c r="DL110" s="447"/>
      <c r="DM110" s="447"/>
      <c r="DN110" s="449"/>
      <c r="DO110" s="450">
        <f t="shared" si="7166"/>
        <v>0</v>
      </c>
      <c r="DP110" s="463"/>
      <c r="DQ110" s="448"/>
      <c r="DS110" s="458"/>
      <c r="DT110" s="447"/>
      <c r="DU110" s="447"/>
      <c r="DV110" s="447"/>
      <c r="DW110" s="450">
        <f t="shared" si="7167"/>
        <v>0</v>
      </c>
      <c r="DX110" s="447"/>
      <c r="DY110" s="447"/>
      <c r="DZ110" s="447"/>
      <c r="EA110" s="447"/>
      <c r="EB110" s="447"/>
      <c r="EC110" s="449"/>
      <c r="ED110" s="450">
        <f t="shared" si="7168"/>
        <v>0</v>
      </c>
      <c r="EE110" s="463"/>
      <c r="EF110" s="448"/>
      <c r="EH110" s="458"/>
      <c r="EI110" s="447"/>
      <c r="EJ110" s="447"/>
      <c r="EK110" s="447"/>
      <c r="EL110" s="450">
        <f t="shared" si="7169"/>
        <v>0</v>
      </c>
      <c r="EM110" s="447"/>
      <c r="EN110" s="447"/>
      <c r="EO110" s="447"/>
      <c r="EP110" s="447"/>
      <c r="EQ110" s="447"/>
      <c r="ER110" s="449"/>
      <c r="ES110" s="450">
        <f t="shared" si="7170"/>
        <v>0</v>
      </c>
      <c r="ET110" s="463"/>
      <c r="EU110" s="448"/>
      <c r="EW110" s="458"/>
      <c r="EX110" s="447"/>
      <c r="EY110" s="447"/>
      <c r="EZ110" s="447"/>
      <c r="FA110" s="450">
        <f t="shared" si="7171"/>
        <v>0</v>
      </c>
      <c r="FB110" s="447"/>
      <c r="FC110" s="447"/>
      <c r="FD110" s="447"/>
      <c r="FE110" s="447"/>
      <c r="FF110" s="447"/>
      <c r="FG110" s="449"/>
      <c r="FH110" s="450">
        <f t="shared" si="7172"/>
        <v>0</v>
      </c>
      <c r="FI110" s="463"/>
      <c r="FJ110" s="448"/>
      <c r="FL110" s="458"/>
      <c r="FM110" s="447"/>
      <c r="FN110" s="447"/>
      <c r="FO110" s="447"/>
      <c r="FP110" s="450">
        <f t="shared" si="7173"/>
        <v>0</v>
      </c>
      <c r="FQ110" s="447"/>
      <c r="FR110" s="447"/>
      <c r="FS110" s="447"/>
      <c r="FT110" s="447"/>
      <c r="FU110" s="447"/>
      <c r="FV110" s="449"/>
      <c r="FW110" s="450">
        <f t="shared" si="7174"/>
        <v>0</v>
      </c>
      <c r="FX110" s="463"/>
      <c r="FY110" s="448"/>
      <c r="GA110" s="458"/>
      <c r="GB110" s="447"/>
      <c r="GC110" s="447"/>
      <c r="GD110" s="447"/>
      <c r="GE110" s="450">
        <f t="shared" si="7175"/>
        <v>0</v>
      </c>
      <c r="GF110" s="447"/>
      <c r="GG110" s="447"/>
      <c r="GH110" s="447"/>
      <c r="GI110" s="447"/>
      <c r="GJ110" s="447"/>
      <c r="GK110" s="449"/>
      <c r="GL110" s="450">
        <f t="shared" si="7176"/>
        <v>0</v>
      </c>
      <c r="GM110" s="463"/>
      <c r="GN110" s="448"/>
      <c r="GP110" s="458"/>
      <c r="GQ110" s="447"/>
      <c r="GR110" s="447"/>
      <c r="GS110" s="447"/>
      <c r="GT110" s="450">
        <f t="shared" si="7177"/>
        <v>0</v>
      </c>
      <c r="GU110" s="447"/>
      <c r="GV110" s="447"/>
      <c r="GW110" s="447"/>
      <c r="GX110" s="447"/>
      <c r="GY110" s="447"/>
      <c r="GZ110" s="449"/>
      <c r="HA110" s="450">
        <f t="shared" si="7178"/>
        <v>0</v>
      </c>
      <c r="HB110" s="463"/>
      <c r="HC110" s="448"/>
      <c r="HE110" s="458"/>
      <c r="HF110" s="447"/>
      <c r="HG110" s="447"/>
      <c r="HH110" s="447"/>
      <c r="HI110" s="450">
        <f t="shared" si="7179"/>
        <v>0</v>
      </c>
      <c r="HJ110" s="447"/>
      <c r="HK110" s="447"/>
      <c r="HL110" s="447"/>
      <c r="HM110" s="447"/>
      <c r="HN110" s="447"/>
      <c r="HO110" s="449"/>
      <c r="HP110" s="450">
        <f t="shared" si="7180"/>
        <v>0</v>
      </c>
      <c r="HQ110" s="463"/>
      <c r="HR110" s="448"/>
      <c r="HT110" s="458"/>
      <c r="HU110" s="447"/>
      <c r="HV110" s="447"/>
      <c r="HW110" s="447"/>
      <c r="HX110" s="450">
        <f t="shared" si="7181"/>
        <v>0</v>
      </c>
      <c r="HY110" s="447"/>
      <c r="HZ110" s="447"/>
      <c r="IA110" s="447"/>
      <c r="IB110" s="447"/>
      <c r="IC110" s="447"/>
      <c r="ID110" s="449"/>
      <c r="IE110" s="450">
        <f t="shared" si="7182"/>
        <v>0</v>
      </c>
      <c r="IF110" s="463"/>
      <c r="IG110" s="448"/>
      <c r="II110" s="458"/>
      <c r="IJ110" s="447"/>
      <c r="IK110" s="447"/>
      <c r="IL110" s="447"/>
      <c r="IM110" s="450">
        <f t="shared" si="7183"/>
        <v>0</v>
      </c>
      <c r="IN110" s="447"/>
      <c r="IO110" s="447"/>
      <c r="IP110" s="447"/>
      <c r="IQ110" s="447"/>
      <c r="IR110" s="447"/>
      <c r="IS110" s="449"/>
      <c r="IT110" s="450">
        <f t="shared" si="7184"/>
        <v>0</v>
      </c>
      <c r="IU110" s="463"/>
      <c r="IV110" s="448"/>
      <c r="IX110" s="458"/>
      <c r="IY110" s="447"/>
      <c r="IZ110" s="447"/>
      <c r="JA110" s="447"/>
      <c r="JB110" s="450">
        <f t="shared" si="7185"/>
        <v>0</v>
      </c>
      <c r="JC110" s="447"/>
      <c r="JD110" s="447"/>
      <c r="JE110" s="447"/>
      <c r="JF110" s="447"/>
      <c r="JG110" s="447"/>
      <c r="JH110" s="449"/>
      <c r="JI110" s="450">
        <f t="shared" si="7186"/>
        <v>0</v>
      </c>
      <c r="JJ110" s="463"/>
      <c r="JK110" s="448"/>
      <c r="JM110" s="458"/>
      <c r="JN110" s="447"/>
      <c r="JO110" s="447"/>
      <c r="JP110" s="447"/>
      <c r="JQ110" s="450">
        <f t="shared" si="7187"/>
        <v>0</v>
      </c>
      <c r="JR110" s="447"/>
      <c r="JS110" s="447"/>
      <c r="JT110" s="447"/>
      <c r="JU110" s="447"/>
      <c r="JV110" s="447"/>
      <c r="JW110" s="449"/>
      <c r="JX110" s="450">
        <f t="shared" si="7188"/>
        <v>0</v>
      </c>
      <c r="JY110" s="463"/>
      <c r="JZ110" s="448"/>
      <c r="KB110" s="458"/>
      <c r="KC110" s="447"/>
      <c r="KD110" s="447"/>
      <c r="KE110" s="447"/>
      <c r="KF110" s="450">
        <f t="shared" si="7189"/>
        <v>0</v>
      </c>
      <c r="KG110" s="447"/>
      <c r="KH110" s="447"/>
      <c r="KI110" s="447"/>
      <c r="KJ110" s="447"/>
      <c r="KK110" s="447"/>
      <c r="KL110" s="449"/>
      <c r="KM110" s="450">
        <f t="shared" si="7190"/>
        <v>0</v>
      </c>
      <c r="KN110" s="463"/>
      <c r="KO110" s="448"/>
      <c r="KQ110" s="458"/>
      <c r="KR110" s="447"/>
      <c r="KS110" s="447"/>
      <c r="KT110" s="447"/>
      <c r="KU110" s="450">
        <f t="shared" si="7191"/>
        <v>0</v>
      </c>
      <c r="KV110" s="447"/>
      <c r="KW110" s="447"/>
      <c r="KX110" s="447"/>
      <c r="KY110" s="447"/>
      <c r="KZ110" s="447"/>
      <c r="LA110" s="449"/>
      <c r="LB110" s="450">
        <f t="shared" si="7192"/>
        <v>0</v>
      </c>
      <c r="LC110" s="463"/>
      <c r="LD110" s="448"/>
      <c r="LF110" s="458"/>
      <c r="LG110" s="447"/>
      <c r="LH110" s="447"/>
      <c r="LI110" s="447"/>
      <c r="LJ110" s="450">
        <f t="shared" si="7193"/>
        <v>0</v>
      </c>
      <c r="LK110" s="447"/>
      <c r="LL110" s="447"/>
      <c r="LM110" s="447"/>
      <c r="LN110" s="447"/>
      <c r="LO110" s="447"/>
      <c r="LP110" s="449"/>
      <c r="LQ110" s="450">
        <f t="shared" si="7194"/>
        <v>0</v>
      </c>
      <c r="LR110" s="463"/>
      <c r="LS110" s="448"/>
      <c r="LU110" s="458"/>
      <c r="LV110" s="447"/>
      <c r="LW110" s="447"/>
      <c r="LX110" s="447"/>
      <c r="LY110" s="450">
        <f t="shared" si="7195"/>
        <v>0</v>
      </c>
      <c r="LZ110" s="447"/>
      <c r="MA110" s="447"/>
      <c r="MB110" s="447"/>
      <c r="MC110" s="447"/>
      <c r="MD110" s="447"/>
      <c r="ME110" s="449"/>
      <c r="MF110" s="450">
        <f t="shared" si="7196"/>
        <v>0</v>
      </c>
      <c r="MG110" s="463"/>
      <c r="MH110" s="448"/>
      <c r="MJ110" s="458"/>
      <c r="MK110" s="447"/>
      <c r="ML110" s="447"/>
      <c r="MM110" s="447"/>
      <c r="MN110" s="450">
        <f t="shared" si="7197"/>
        <v>0</v>
      </c>
      <c r="MO110" s="447"/>
      <c r="MP110" s="447"/>
      <c r="MQ110" s="447"/>
      <c r="MR110" s="447"/>
      <c r="MS110" s="447"/>
      <c r="MT110" s="449"/>
      <c r="MU110" s="450">
        <f t="shared" si="7198"/>
        <v>0</v>
      </c>
      <c r="MV110" s="463"/>
      <c r="MW110" s="448"/>
      <c r="MY110" s="458"/>
      <c r="MZ110" s="447"/>
      <c r="NA110" s="447"/>
      <c r="NB110" s="447"/>
      <c r="NC110" s="450">
        <f t="shared" si="7199"/>
        <v>0</v>
      </c>
      <c r="ND110" s="447"/>
      <c r="NE110" s="447"/>
      <c r="NF110" s="447"/>
      <c r="NG110" s="447"/>
      <c r="NH110" s="447"/>
      <c r="NI110" s="449"/>
      <c r="NJ110" s="450">
        <f t="shared" si="7200"/>
        <v>0</v>
      </c>
      <c r="NK110" s="463"/>
      <c r="NL110" s="448"/>
      <c r="NN110" s="458"/>
      <c r="NO110" s="447"/>
      <c r="NP110" s="447"/>
      <c r="NQ110" s="447"/>
      <c r="NR110" s="450">
        <f t="shared" si="7201"/>
        <v>0</v>
      </c>
      <c r="NS110" s="447"/>
      <c r="NT110" s="447"/>
      <c r="NU110" s="447"/>
      <c r="NV110" s="447"/>
      <c r="NW110" s="447"/>
      <c r="NX110" s="449"/>
      <c r="NY110" s="450">
        <f t="shared" si="7202"/>
        <v>0</v>
      </c>
      <c r="NZ110" s="463"/>
      <c r="OA110" s="448"/>
      <c r="OC110" s="458"/>
      <c r="OD110" s="447"/>
      <c r="OE110" s="447"/>
      <c r="OF110" s="447"/>
      <c r="OG110" s="450">
        <f t="shared" si="7203"/>
        <v>0</v>
      </c>
      <c r="OH110" s="447"/>
      <c r="OI110" s="447"/>
      <c r="OJ110" s="447"/>
      <c r="OK110" s="447"/>
      <c r="OL110" s="447"/>
      <c r="OM110" s="449"/>
      <c r="ON110" s="450">
        <f t="shared" si="7204"/>
        <v>0</v>
      </c>
      <c r="OO110" s="463"/>
      <c r="OP110" s="448"/>
      <c r="OR110" s="458"/>
      <c r="OS110" s="447"/>
      <c r="OT110" s="447"/>
      <c r="OU110" s="447"/>
      <c r="OV110" s="450">
        <f t="shared" si="7205"/>
        <v>0</v>
      </c>
      <c r="OW110" s="447"/>
      <c r="OX110" s="447"/>
      <c r="OY110" s="447"/>
      <c r="OZ110" s="447"/>
      <c r="PA110" s="447"/>
      <c r="PB110" s="449"/>
      <c r="PC110" s="450">
        <f t="shared" si="7206"/>
        <v>0</v>
      </c>
      <c r="PD110" s="463"/>
      <c r="PE110" s="448"/>
      <c r="PG110" s="458"/>
      <c r="PH110" s="447"/>
      <c r="PI110" s="447"/>
      <c r="PJ110" s="447"/>
      <c r="PK110" s="450">
        <f t="shared" si="7207"/>
        <v>0</v>
      </c>
      <c r="PL110" s="447"/>
      <c r="PM110" s="447"/>
      <c r="PN110" s="447"/>
      <c r="PO110" s="447"/>
      <c r="PP110" s="447"/>
      <c r="PQ110" s="449"/>
      <c r="PR110" s="450">
        <f t="shared" si="7208"/>
        <v>0</v>
      </c>
      <c r="PS110" s="463"/>
      <c r="PT110" s="448"/>
      <c r="PV110" s="458"/>
      <c r="PW110" s="447"/>
      <c r="PX110" s="447"/>
      <c r="PY110" s="447"/>
      <c r="PZ110" s="450">
        <f t="shared" si="7209"/>
        <v>0</v>
      </c>
      <c r="QA110" s="447"/>
      <c r="QB110" s="447"/>
      <c r="QC110" s="447"/>
      <c r="QD110" s="447"/>
      <c r="QE110" s="447"/>
      <c r="QF110" s="449"/>
      <c r="QG110" s="450">
        <f t="shared" si="7210"/>
        <v>0</v>
      </c>
      <c r="QH110" s="463"/>
      <c r="QI110" s="448"/>
      <c r="QK110" s="458"/>
      <c r="QL110" s="447"/>
      <c r="QM110" s="447"/>
      <c r="QN110" s="447"/>
      <c r="QO110" s="450">
        <f t="shared" si="7211"/>
        <v>0</v>
      </c>
      <c r="QP110" s="447"/>
      <c r="QQ110" s="447"/>
      <c r="QR110" s="447"/>
      <c r="QS110" s="447"/>
      <c r="QT110" s="447"/>
      <c r="QU110" s="449"/>
      <c r="QV110" s="450">
        <f t="shared" si="7212"/>
        <v>0</v>
      </c>
      <c r="QW110" s="463"/>
      <c r="QX110" s="448"/>
      <c r="QZ110" s="458"/>
      <c r="RA110" s="447"/>
      <c r="RB110" s="447"/>
      <c r="RC110" s="447"/>
      <c r="RD110" s="450">
        <f t="shared" si="7213"/>
        <v>0</v>
      </c>
      <c r="RE110" s="447"/>
      <c r="RF110" s="447"/>
      <c r="RG110" s="447"/>
      <c r="RH110" s="447"/>
      <c r="RI110" s="447"/>
      <c r="RJ110" s="449"/>
      <c r="RK110" s="450">
        <f t="shared" si="7214"/>
        <v>0</v>
      </c>
      <c r="RL110" s="463"/>
      <c r="RM110" s="448"/>
      <c r="RO110" s="458"/>
      <c r="RP110" s="447"/>
      <c r="RQ110" s="447"/>
      <c r="RR110" s="447"/>
      <c r="RS110" s="450">
        <f t="shared" si="7215"/>
        <v>0</v>
      </c>
      <c r="RT110" s="447"/>
      <c r="RU110" s="447"/>
      <c r="RV110" s="447"/>
      <c r="RW110" s="447"/>
      <c r="RX110" s="447"/>
      <c r="RY110" s="449"/>
      <c r="RZ110" s="450">
        <f t="shared" si="7216"/>
        <v>0</v>
      </c>
      <c r="SA110" s="463"/>
      <c r="SB110" s="448"/>
      <c r="SD110" s="458"/>
      <c r="SE110" s="447"/>
      <c r="SF110" s="447"/>
      <c r="SG110" s="447"/>
      <c r="SH110" s="450">
        <f t="shared" si="7217"/>
        <v>0</v>
      </c>
      <c r="SI110" s="447"/>
      <c r="SJ110" s="447"/>
      <c r="SK110" s="447"/>
      <c r="SL110" s="447"/>
      <c r="SM110" s="447"/>
      <c r="SN110" s="449"/>
      <c r="SO110" s="450">
        <f t="shared" si="7218"/>
        <v>0</v>
      </c>
      <c r="SP110" s="463"/>
      <c r="SQ110" s="448"/>
      <c r="SS110" s="458"/>
      <c r="ST110" s="447"/>
      <c r="SU110" s="447"/>
      <c r="SV110" s="447"/>
      <c r="SW110" s="450">
        <f t="shared" si="7219"/>
        <v>0</v>
      </c>
      <c r="SX110" s="447"/>
      <c r="SY110" s="447"/>
      <c r="SZ110" s="447"/>
      <c r="TA110" s="447"/>
      <c r="TB110" s="447"/>
      <c r="TC110" s="449"/>
      <c r="TD110" s="450">
        <f t="shared" si="7220"/>
        <v>0</v>
      </c>
      <c r="TE110" s="463"/>
      <c r="TF110" s="448"/>
      <c r="TH110" s="458"/>
      <c r="TI110" s="447"/>
      <c r="TJ110" s="447"/>
      <c r="TK110" s="447"/>
      <c r="TL110" s="450">
        <f t="shared" si="7221"/>
        <v>0</v>
      </c>
      <c r="TM110" s="447"/>
      <c r="TN110" s="447"/>
      <c r="TO110" s="447"/>
      <c r="TP110" s="447"/>
      <c r="TQ110" s="447"/>
      <c r="TR110" s="449"/>
      <c r="TS110" s="450">
        <f t="shared" si="7222"/>
        <v>0</v>
      </c>
      <c r="TT110" s="463"/>
      <c r="TU110" s="448"/>
      <c r="TW110" s="458"/>
      <c r="TX110" s="447"/>
      <c r="TY110" s="447"/>
      <c r="TZ110" s="447"/>
      <c r="UA110" s="450">
        <f t="shared" si="7223"/>
        <v>0</v>
      </c>
      <c r="UB110" s="447"/>
      <c r="UC110" s="447"/>
      <c r="UD110" s="447"/>
      <c r="UE110" s="447"/>
      <c r="UF110" s="447"/>
      <c r="UG110" s="449"/>
      <c r="UH110" s="450">
        <f t="shared" si="7224"/>
        <v>0</v>
      </c>
      <c r="UI110" s="463"/>
      <c r="UJ110" s="448"/>
      <c r="UL110" s="458"/>
      <c r="UM110" s="447"/>
      <c r="UN110" s="447"/>
      <c r="UO110" s="447"/>
      <c r="UP110" s="450">
        <f t="shared" si="7225"/>
        <v>0</v>
      </c>
      <c r="UQ110" s="447"/>
      <c r="UR110" s="447"/>
      <c r="US110" s="447"/>
      <c r="UT110" s="447"/>
      <c r="UU110" s="447"/>
      <c r="UV110" s="449"/>
      <c r="UW110" s="450">
        <f t="shared" si="7226"/>
        <v>0</v>
      </c>
      <c r="UX110" s="463"/>
      <c r="UY110" s="448"/>
      <c r="VA110" s="458"/>
      <c r="VB110" s="447"/>
      <c r="VC110" s="447"/>
      <c r="VD110" s="447"/>
      <c r="VE110" s="450">
        <f t="shared" si="7227"/>
        <v>0</v>
      </c>
      <c r="VF110" s="447"/>
      <c r="VG110" s="447"/>
      <c r="VH110" s="447"/>
      <c r="VI110" s="447"/>
      <c r="VJ110" s="447"/>
      <c r="VK110" s="449"/>
      <c r="VL110" s="450">
        <f t="shared" si="7228"/>
        <v>0</v>
      </c>
      <c r="VM110" s="463"/>
      <c r="VN110" s="448"/>
      <c r="VP110" s="458"/>
      <c r="VQ110" s="447"/>
      <c r="VR110" s="447"/>
      <c r="VS110" s="447"/>
      <c r="VT110" s="450">
        <f t="shared" si="7229"/>
        <v>0</v>
      </c>
      <c r="VU110" s="447"/>
      <c r="VV110" s="447"/>
      <c r="VW110" s="447"/>
      <c r="VX110" s="447"/>
      <c r="VY110" s="447"/>
      <c r="VZ110" s="449"/>
      <c r="WA110" s="450">
        <f t="shared" si="7230"/>
        <v>0</v>
      </c>
      <c r="WB110" s="463"/>
      <c r="WC110" s="448"/>
      <c r="WE110" s="458"/>
      <c r="WF110" s="447"/>
      <c r="WG110" s="447"/>
      <c r="WH110" s="447"/>
      <c r="WI110" s="450">
        <f t="shared" si="7231"/>
        <v>0</v>
      </c>
      <c r="WJ110" s="447"/>
      <c r="WK110" s="447"/>
      <c r="WL110" s="447"/>
      <c r="WM110" s="447"/>
      <c r="WN110" s="447"/>
      <c r="WO110" s="449"/>
      <c r="WP110" s="450">
        <f t="shared" si="7232"/>
        <v>0</v>
      </c>
      <c r="WQ110" s="463"/>
      <c r="WR110" s="448"/>
      <c r="WT110" s="458"/>
      <c r="WU110" s="447"/>
      <c r="WV110" s="447"/>
      <c r="WW110" s="447"/>
      <c r="WX110" s="450">
        <f t="shared" si="7233"/>
        <v>0</v>
      </c>
      <c r="WY110" s="447"/>
      <c r="WZ110" s="447"/>
      <c r="XA110" s="447"/>
      <c r="XB110" s="447"/>
      <c r="XC110" s="447"/>
      <c r="XD110" s="449"/>
      <c r="XE110" s="450">
        <f t="shared" si="7234"/>
        <v>0</v>
      </c>
      <c r="XF110" s="463"/>
      <c r="XG110" s="448"/>
      <c r="XI110" s="458"/>
      <c r="XJ110" s="447"/>
      <c r="XK110" s="447"/>
      <c r="XL110" s="447"/>
      <c r="XM110" s="450">
        <f t="shared" si="7235"/>
        <v>0</v>
      </c>
      <c r="XN110" s="447"/>
      <c r="XO110" s="447"/>
      <c r="XP110" s="447"/>
      <c r="XQ110" s="447"/>
      <c r="XR110" s="447"/>
      <c r="XS110" s="449"/>
      <c r="XT110" s="450">
        <f t="shared" si="7236"/>
        <v>0</v>
      </c>
      <c r="XU110" s="463"/>
      <c r="XV110" s="448"/>
      <c r="XX110" s="458"/>
      <c r="XY110" s="447"/>
      <c r="XZ110" s="447"/>
      <c r="YA110" s="447"/>
      <c r="YB110" s="450">
        <f t="shared" si="7237"/>
        <v>0</v>
      </c>
      <c r="YC110" s="447"/>
      <c r="YD110" s="447"/>
      <c r="YE110" s="447"/>
      <c r="YF110" s="447"/>
      <c r="YG110" s="447"/>
      <c r="YH110" s="449"/>
      <c r="YI110" s="450">
        <f t="shared" si="7238"/>
        <v>0</v>
      </c>
      <c r="YJ110" s="463"/>
      <c r="YK110" s="448"/>
      <c r="YM110" s="458"/>
      <c r="YN110" s="447"/>
      <c r="YO110" s="447"/>
      <c r="YP110" s="447"/>
      <c r="YQ110" s="450">
        <f t="shared" si="7239"/>
        <v>0</v>
      </c>
      <c r="YR110" s="447"/>
      <c r="YS110" s="447"/>
      <c r="YT110" s="447"/>
      <c r="YU110" s="447"/>
      <c r="YV110" s="447"/>
      <c r="YW110" s="449"/>
      <c r="YX110" s="450">
        <f t="shared" si="7240"/>
        <v>0</v>
      </c>
      <c r="YY110" s="463"/>
      <c r="YZ110" s="448"/>
      <c r="ZB110" s="458"/>
      <c r="ZC110" s="447"/>
      <c r="ZD110" s="447"/>
      <c r="ZE110" s="447"/>
      <c r="ZF110" s="450">
        <f t="shared" si="7241"/>
        <v>0</v>
      </c>
      <c r="ZG110" s="447"/>
      <c r="ZH110" s="447"/>
      <c r="ZI110" s="447"/>
      <c r="ZJ110" s="447"/>
      <c r="ZK110" s="447"/>
      <c r="ZL110" s="449"/>
      <c r="ZM110" s="450">
        <f t="shared" si="7242"/>
        <v>0</v>
      </c>
      <c r="ZN110" s="463"/>
      <c r="ZO110" s="448"/>
      <c r="ZQ110" s="458"/>
      <c r="ZR110" s="447"/>
      <c r="ZS110" s="447"/>
      <c r="ZT110" s="447"/>
      <c r="ZU110" s="450">
        <f t="shared" si="7243"/>
        <v>0</v>
      </c>
      <c r="ZV110" s="447"/>
      <c r="ZW110" s="447"/>
      <c r="ZX110" s="447"/>
      <c r="ZY110" s="447"/>
      <c r="ZZ110" s="447"/>
      <c r="AAA110" s="449"/>
      <c r="AAB110" s="450">
        <f t="shared" si="7244"/>
        <v>0</v>
      </c>
      <c r="AAC110" s="463"/>
      <c r="AAD110" s="448"/>
      <c r="AAF110" s="458"/>
      <c r="AAG110" s="447"/>
      <c r="AAH110" s="447"/>
      <c r="AAI110" s="447"/>
      <c r="AAJ110" s="450">
        <f t="shared" si="7245"/>
        <v>0</v>
      </c>
      <c r="AAK110" s="447"/>
      <c r="AAL110" s="447"/>
      <c r="AAM110" s="447"/>
      <c r="AAN110" s="447"/>
      <c r="AAO110" s="447"/>
      <c r="AAP110" s="449"/>
      <c r="AAQ110" s="450">
        <f t="shared" si="7246"/>
        <v>0</v>
      </c>
      <c r="AAR110" s="463"/>
      <c r="AAS110" s="448"/>
      <c r="AAU110" s="458"/>
      <c r="AAV110" s="447"/>
      <c r="AAW110" s="447"/>
      <c r="AAX110" s="447"/>
      <c r="AAY110" s="450">
        <f t="shared" si="7247"/>
        <v>0</v>
      </c>
      <c r="AAZ110" s="447"/>
      <c r="ABA110" s="447"/>
      <c r="ABB110" s="447"/>
      <c r="ABC110" s="447"/>
      <c r="ABD110" s="447"/>
      <c r="ABE110" s="449"/>
      <c r="ABF110" s="450">
        <f t="shared" si="7248"/>
        <v>0</v>
      </c>
      <c r="ABG110" s="463"/>
      <c r="ABH110" s="448"/>
      <c r="ABJ110" s="458"/>
      <c r="ABK110" s="447"/>
      <c r="ABL110" s="447"/>
      <c r="ABM110" s="447"/>
      <c r="ABN110" s="450">
        <f t="shared" si="7249"/>
        <v>0</v>
      </c>
      <c r="ABO110" s="447"/>
      <c r="ABP110" s="447"/>
      <c r="ABQ110" s="447"/>
      <c r="ABR110" s="447"/>
      <c r="ABS110" s="447"/>
      <c r="ABT110" s="449"/>
      <c r="ABU110" s="450">
        <f t="shared" si="7250"/>
        <v>0</v>
      </c>
      <c r="ABV110" s="463"/>
      <c r="ABW110" s="448"/>
      <c r="ABY110" s="458"/>
      <c r="ABZ110" s="447"/>
      <c r="ACA110" s="447"/>
      <c r="ACB110" s="447"/>
      <c r="ACC110" s="450">
        <f t="shared" si="7251"/>
        <v>0</v>
      </c>
      <c r="ACD110" s="447"/>
      <c r="ACE110" s="447"/>
      <c r="ACF110" s="447"/>
      <c r="ACG110" s="447"/>
      <c r="ACH110" s="447"/>
      <c r="ACI110" s="449"/>
      <c r="ACJ110" s="450">
        <f t="shared" si="7252"/>
        <v>0</v>
      </c>
      <c r="ACK110" s="463"/>
      <c r="ACL110" s="448"/>
      <c r="ACN110" s="458"/>
      <c r="ACO110" s="447"/>
      <c r="ACP110" s="447"/>
      <c r="ACQ110" s="447"/>
      <c r="ACR110" s="450">
        <f t="shared" si="7253"/>
        <v>0</v>
      </c>
      <c r="ACS110" s="447"/>
      <c r="ACT110" s="447"/>
      <c r="ACU110" s="447"/>
      <c r="ACV110" s="447"/>
      <c r="ACW110" s="447"/>
      <c r="ACX110" s="449"/>
      <c r="ACY110" s="450">
        <f t="shared" si="7254"/>
        <v>0</v>
      </c>
      <c r="ACZ110" s="463"/>
      <c r="ADA110" s="448"/>
      <c r="ADC110" s="458"/>
      <c r="ADD110" s="447"/>
      <c r="ADE110" s="447"/>
      <c r="ADF110" s="447"/>
      <c r="ADG110" s="450">
        <f t="shared" si="7255"/>
        <v>0</v>
      </c>
      <c r="ADH110" s="447"/>
      <c r="ADI110" s="447"/>
      <c r="ADJ110" s="447"/>
      <c r="ADK110" s="447"/>
      <c r="ADL110" s="447"/>
      <c r="ADM110" s="449"/>
      <c r="ADN110" s="450">
        <f t="shared" si="7256"/>
        <v>0</v>
      </c>
      <c r="ADO110" s="463"/>
      <c r="ADP110" s="448"/>
      <c r="ADR110" s="458"/>
      <c r="ADS110" s="447"/>
      <c r="ADT110" s="447"/>
      <c r="ADU110" s="447"/>
      <c r="ADV110" s="450">
        <f t="shared" si="7257"/>
        <v>0</v>
      </c>
      <c r="ADW110" s="447"/>
      <c r="ADX110" s="447"/>
      <c r="ADY110" s="447"/>
      <c r="ADZ110" s="447"/>
      <c r="AEA110" s="447"/>
      <c r="AEB110" s="449"/>
      <c r="AEC110" s="450">
        <f t="shared" si="7258"/>
        <v>0</v>
      </c>
      <c r="AED110" s="463"/>
      <c r="AEE110" s="448"/>
      <c r="AEG110" s="458"/>
      <c r="AEH110" s="447"/>
      <c r="AEI110" s="447"/>
      <c r="AEJ110" s="447"/>
      <c r="AEK110" s="450">
        <f t="shared" si="7259"/>
        <v>0</v>
      </c>
      <c r="AEL110" s="447"/>
      <c r="AEM110" s="447"/>
      <c r="AEN110" s="447"/>
      <c r="AEO110" s="447"/>
      <c r="AEP110" s="447"/>
      <c r="AEQ110" s="449"/>
      <c r="AER110" s="450">
        <f t="shared" si="7260"/>
        <v>0</v>
      </c>
      <c r="AES110" s="463"/>
      <c r="AET110" s="448"/>
      <c r="AEV110" s="458"/>
      <c r="AEW110" s="447"/>
      <c r="AEX110" s="447"/>
      <c r="AEY110" s="447"/>
      <c r="AEZ110" s="450">
        <f t="shared" si="7261"/>
        <v>0</v>
      </c>
      <c r="AFA110" s="447"/>
      <c r="AFB110" s="447"/>
      <c r="AFC110" s="447"/>
      <c r="AFD110" s="447"/>
      <c r="AFE110" s="447"/>
      <c r="AFF110" s="449"/>
      <c r="AFG110" s="450">
        <f t="shared" si="7262"/>
        <v>0</v>
      </c>
      <c r="AFH110" s="463"/>
      <c r="AFI110" s="448"/>
      <c r="AFK110" s="458"/>
      <c r="AFL110" s="447"/>
      <c r="AFM110" s="447"/>
      <c r="AFN110" s="447"/>
      <c r="AFO110" s="450">
        <f t="shared" si="7263"/>
        <v>0</v>
      </c>
      <c r="AFP110" s="447"/>
      <c r="AFQ110" s="447"/>
      <c r="AFR110" s="447"/>
      <c r="AFS110" s="447"/>
      <c r="AFT110" s="447"/>
      <c r="AFU110" s="449"/>
      <c r="AFV110" s="450">
        <f t="shared" si="7264"/>
        <v>0</v>
      </c>
      <c r="AFW110" s="463"/>
      <c r="AFX110" s="448"/>
      <c r="AFZ110" s="458"/>
      <c r="AGA110" s="447"/>
      <c r="AGB110" s="447"/>
      <c r="AGC110" s="447"/>
      <c r="AGD110" s="450">
        <f t="shared" si="7265"/>
        <v>0</v>
      </c>
      <c r="AGE110" s="447"/>
      <c r="AGF110" s="447"/>
      <c r="AGG110" s="447"/>
      <c r="AGH110" s="447"/>
      <c r="AGI110" s="447"/>
      <c r="AGJ110" s="449"/>
      <c r="AGK110" s="450">
        <f t="shared" si="7266"/>
        <v>0</v>
      </c>
      <c r="AGL110" s="463"/>
      <c r="AGM110" s="448"/>
      <c r="AGO110" s="458"/>
      <c r="AGP110" s="447"/>
      <c r="AGQ110" s="447"/>
      <c r="AGR110" s="447"/>
      <c r="AGS110" s="450">
        <f t="shared" si="7267"/>
        <v>0</v>
      </c>
      <c r="AGT110" s="447"/>
      <c r="AGU110" s="447"/>
      <c r="AGV110" s="447"/>
      <c r="AGW110" s="447"/>
      <c r="AGX110" s="447"/>
      <c r="AGY110" s="449"/>
      <c r="AGZ110" s="450">
        <f t="shared" si="7268"/>
        <v>0</v>
      </c>
      <c r="AHA110" s="463"/>
      <c r="AHB110" s="448"/>
      <c r="AHD110" s="458"/>
      <c r="AHE110" s="447"/>
      <c r="AHF110" s="447"/>
      <c r="AHG110" s="447"/>
      <c r="AHH110" s="450">
        <f t="shared" si="7269"/>
        <v>0</v>
      </c>
      <c r="AHI110" s="447"/>
      <c r="AHJ110" s="447"/>
      <c r="AHK110" s="447"/>
      <c r="AHL110" s="447"/>
      <c r="AHM110" s="447"/>
      <c r="AHN110" s="449"/>
      <c r="AHO110" s="450">
        <f t="shared" si="7270"/>
        <v>0</v>
      </c>
      <c r="AHP110" s="463"/>
      <c r="AHQ110" s="448"/>
      <c r="AHS110" s="458"/>
      <c r="AHT110" s="447"/>
      <c r="AHU110" s="447"/>
      <c r="AHV110" s="447"/>
      <c r="AHW110" s="450">
        <f t="shared" si="7271"/>
        <v>0</v>
      </c>
      <c r="AHX110" s="447"/>
      <c r="AHY110" s="447"/>
      <c r="AHZ110" s="447"/>
      <c r="AIA110" s="447"/>
      <c r="AIB110" s="447"/>
      <c r="AIC110" s="449"/>
      <c r="AID110" s="450">
        <f t="shared" si="7272"/>
        <v>0</v>
      </c>
      <c r="AIE110" s="463"/>
      <c r="AIF110" s="448"/>
      <c r="AIH110" s="458"/>
      <c r="AII110" s="447"/>
      <c r="AIJ110" s="447"/>
      <c r="AIK110" s="447"/>
      <c r="AIL110" s="450">
        <f t="shared" si="7273"/>
        <v>0</v>
      </c>
      <c r="AIM110" s="447"/>
      <c r="AIN110" s="447"/>
      <c r="AIO110" s="447"/>
      <c r="AIP110" s="447"/>
      <c r="AIQ110" s="447"/>
      <c r="AIR110" s="449"/>
      <c r="AIS110" s="450">
        <f t="shared" si="7274"/>
        <v>0</v>
      </c>
      <c r="AIT110" s="463"/>
      <c r="AIU110" s="448"/>
      <c r="AIW110" s="458"/>
      <c r="AIX110" s="447"/>
      <c r="AIY110" s="447"/>
      <c r="AIZ110" s="447"/>
      <c r="AJA110" s="450">
        <f t="shared" si="7275"/>
        <v>0</v>
      </c>
      <c r="AJB110" s="447"/>
      <c r="AJC110" s="447"/>
      <c r="AJD110" s="447"/>
      <c r="AJE110" s="447"/>
      <c r="AJF110" s="447"/>
      <c r="AJG110" s="449"/>
      <c r="AJH110" s="450">
        <f t="shared" si="7276"/>
        <v>0</v>
      </c>
      <c r="AJI110" s="463"/>
      <c r="AJJ110" s="448"/>
      <c r="AJL110" s="458"/>
      <c r="AJM110" s="447"/>
      <c r="AJN110" s="447"/>
      <c r="AJO110" s="447"/>
      <c r="AJP110" s="450">
        <f t="shared" si="7277"/>
        <v>0</v>
      </c>
      <c r="AJQ110" s="447"/>
      <c r="AJR110" s="447"/>
      <c r="AJS110" s="447"/>
      <c r="AJT110" s="447"/>
      <c r="AJU110" s="447"/>
      <c r="AJV110" s="449"/>
      <c r="AJW110" s="450">
        <f t="shared" si="7278"/>
        <v>0</v>
      </c>
      <c r="AJX110" s="463"/>
      <c r="AJY110" s="448"/>
      <c r="AKA110" s="458"/>
      <c r="AKB110" s="447"/>
      <c r="AKC110" s="447"/>
      <c r="AKD110" s="447"/>
      <c r="AKE110" s="450">
        <f t="shared" si="7279"/>
        <v>0</v>
      </c>
      <c r="AKF110" s="447"/>
      <c r="AKG110" s="447"/>
      <c r="AKH110" s="447"/>
      <c r="AKI110" s="447"/>
      <c r="AKJ110" s="447"/>
      <c r="AKK110" s="449"/>
      <c r="AKL110" s="450">
        <f t="shared" si="7280"/>
        <v>0</v>
      </c>
      <c r="AKM110" s="463"/>
      <c r="AKN110" s="448"/>
      <c r="AKP110" s="458"/>
      <c r="AKQ110" s="447"/>
      <c r="AKR110" s="447"/>
      <c r="AKS110" s="447"/>
      <c r="AKT110" s="450">
        <f t="shared" si="7281"/>
        <v>0</v>
      </c>
      <c r="AKU110" s="447"/>
      <c r="AKV110" s="447"/>
      <c r="AKW110" s="447"/>
      <c r="AKX110" s="447"/>
      <c r="AKY110" s="447"/>
      <c r="AKZ110" s="449"/>
      <c r="ALA110" s="450">
        <f t="shared" si="7282"/>
        <v>0</v>
      </c>
      <c r="ALB110" s="463"/>
      <c r="ALC110" s="448"/>
      <c r="ALE110" s="458"/>
      <c r="ALF110" s="447"/>
      <c r="ALG110" s="447"/>
      <c r="ALH110" s="447"/>
      <c r="ALI110" s="450">
        <f t="shared" si="7283"/>
        <v>0</v>
      </c>
      <c r="ALJ110" s="447"/>
      <c r="ALK110" s="447"/>
      <c r="ALL110" s="447"/>
      <c r="ALM110" s="447"/>
      <c r="ALN110" s="447"/>
      <c r="ALO110" s="449"/>
      <c r="ALP110" s="450">
        <f t="shared" si="7284"/>
        <v>0</v>
      </c>
      <c r="ALQ110" s="463"/>
      <c r="ALR110" s="448"/>
      <c r="ALT110" s="458"/>
      <c r="ALU110" s="447"/>
      <c r="ALV110" s="447"/>
      <c r="ALW110" s="447"/>
      <c r="ALX110" s="450">
        <f t="shared" si="7285"/>
        <v>0</v>
      </c>
      <c r="ALY110" s="447"/>
      <c r="ALZ110" s="447"/>
      <c r="AMA110" s="447"/>
      <c r="AMB110" s="447"/>
      <c r="AMC110" s="447"/>
      <c r="AMD110" s="449"/>
      <c r="AME110" s="450">
        <f t="shared" si="7286"/>
        <v>0</v>
      </c>
      <c r="AMF110" s="463"/>
      <c r="AMG110" s="448"/>
      <c r="AMI110" s="458"/>
      <c r="AMJ110" s="447"/>
      <c r="AMK110" s="447"/>
      <c r="AML110" s="447"/>
      <c r="AMM110" s="450">
        <f t="shared" si="7287"/>
        <v>0</v>
      </c>
      <c r="AMN110" s="447"/>
      <c r="AMO110" s="447"/>
      <c r="AMP110" s="447"/>
      <c r="AMQ110" s="447"/>
      <c r="AMR110" s="447"/>
      <c r="AMS110" s="449"/>
      <c r="AMT110" s="450">
        <f t="shared" si="7288"/>
        <v>0</v>
      </c>
      <c r="AMU110" s="463"/>
      <c r="AMV110" s="448"/>
      <c r="AMX110" s="458"/>
      <c r="AMY110" s="447"/>
      <c r="AMZ110" s="447"/>
      <c r="ANA110" s="447"/>
      <c r="ANB110" s="450">
        <f t="shared" si="7289"/>
        <v>0</v>
      </c>
      <c r="ANC110" s="447"/>
      <c r="AND110" s="447"/>
      <c r="ANE110" s="447"/>
      <c r="ANF110" s="447"/>
      <c r="ANG110" s="447"/>
      <c r="ANH110" s="449"/>
      <c r="ANI110" s="450">
        <f t="shared" si="7290"/>
        <v>0</v>
      </c>
      <c r="ANJ110" s="463"/>
      <c r="ANK110" s="448"/>
      <c r="ANM110" s="458"/>
      <c r="ANN110" s="447"/>
      <c r="ANO110" s="447"/>
      <c r="ANP110" s="447"/>
      <c r="ANQ110" s="450">
        <f t="shared" si="7291"/>
        <v>0</v>
      </c>
      <c r="ANR110" s="447"/>
      <c r="ANS110" s="447"/>
      <c r="ANT110" s="447"/>
      <c r="ANU110" s="447"/>
      <c r="ANV110" s="447"/>
      <c r="ANW110" s="449"/>
      <c r="ANX110" s="450">
        <f t="shared" si="7292"/>
        <v>0</v>
      </c>
      <c r="ANY110" s="463"/>
      <c r="ANZ110" s="448"/>
      <c r="AOB110" s="458"/>
      <c r="AOC110" s="447"/>
      <c r="AOD110" s="447"/>
      <c r="AOE110" s="447"/>
      <c r="AOF110" s="450">
        <f t="shared" si="7293"/>
        <v>0</v>
      </c>
      <c r="AOG110" s="447"/>
      <c r="AOH110" s="447"/>
      <c r="AOI110" s="447"/>
      <c r="AOJ110" s="447"/>
      <c r="AOK110" s="447"/>
      <c r="AOL110" s="449"/>
      <c r="AOM110" s="450">
        <f t="shared" si="7294"/>
        <v>0</v>
      </c>
      <c r="AON110" s="463"/>
      <c r="AOO110" s="448"/>
      <c r="AOQ110" s="458"/>
      <c r="AOR110" s="447"/>
      <c r="AOS110" s="447"/>
      <c r="AOT110" s="447"/>
      <c r="AOU110" s="450">
        <f t="shared" si="7295"/>
        <v>0</v>
      </c>
      <c r="AOV110" s="447"/>
      <c r="AOW110" s="447"/>
      <c r="AOX110" s="447"/>
      <c r="AOY110" s="447"/>
      <c r="AOZ110" s="447"/>
      <c r="APA110" s="449"/>
      <c r="APB110" s="450">
        <f t="shared" si="7296"/>
        <v>0</v>
      </c>
      <c r="APC110" s="463"/>
      <c r="APD110" s="448"/>
      <c r="APF110" s="458"/>
      <c r="APG110" s="447"/>
      <c r="APH110" s="447"/>
      <c r="API110" s="447"/>
      <c r="APJ110" s="450">
        <f t="shared" si="7297"/>
        <v>0</v>
      </c>
      <c r="APK110" s="447"/>
      <c r="APL110" s="447"/>
      <c r="APM110" s="447"/>
      <c r="APN110" s="447"/>
      <c r="APO110" s="447"/>
      <c r="APP110" s="449"/>
      <c r="APQ110" s="450">
        <f t="shared" si="7298"/>
        <v>0</v>
      </c>
      <c r="APR110" s="463"/>
      <c r="APS110" s="448"/>
      <c r="APU110" s="458"/>
      <c r="APV110" s="447"/>
      <c r="APW110" s="447"/>
      <c r="APX110" s="447"/>
      <c r="APY110" s="450">
        <f t="shared" si="7299"/>
        <v>0</v>
      </c>
      <c r="APZ110" s="447"/>
      <c r="AQA110" s="447"/>
      <c r="AQB110" s="447"/>
      <c r="AQC110" s="447"/>
      <c r="AQD110" s="447"/>
      <c r="AQE110" s="449"/>
      <c r="AQF110" s="450">
        <f t="shared" si="7300"/>
        <v>0</v>
      </c>
      <c r="AQG110" s="463"/>
      <c r="AQH110" s="448"/>
      <c r="AQJ110" s="458"/>
      <c r="AQK110" s="447"/>
      <c r="AQL110" s="447"/>
      <c r="AQM110" s="447"/>
      <c r="AQN110" s="450">
        <f t="shared" si="7301"/>
        <v>0</v>
      </c>
      <c r="AQO110" s="447"/>
      <c r="AQP110" s="447"/>
      <c r="AQQ110" s="447"/>
      <c r="AQR110" s="447"/>
      <c r="AQS110" s="447"/>
      <c r="AQT110" s="449"/>
      <c r="AQU110" s="450">
        <f t="shared" si="7302"/>
        <v>0</v>
      </c>
      <c r="AQV110" s="463"/>
      <c r="AQW110" s="448"/>
      <c r="AQY110" s="458"/>
      <c r="AQZ110" s="447"/>
      <c r="ARA110" s="447"/>
      <c r="ARB110" s="447"/>
      <c r="ARC110" s="450">
        <f t="shared" si="7303"/>
        <v>0</v>
      </c>
      <c r="ARD110" s="447"/>
      <c r="ARE110" s="447"/>
      <c r="ARF110" s="447"/>
      <c r="ARG110" s="447"/>
      <c r="ARH110" s="447"/>
      <c r="ARI110" s="449"/>
      <c r="ARJ110" s="450">
        <f t="shared" si="7304"/>
        <v>0</v>
      </c>
      <c r="ARK110" s="463"/>
      <c r="ARL110" s="448"/>
      <c r="ARN110" s="458"/>
      <c r="ARO110" s="447"/>
      <c r="ARP110" s="447"/>
      <c r="ARQ110" s="447"/>
      <c r="ARR110" s="450">
        <f t="shared" si="7305"/>
        <v>0</v>
      </c>
      <c r="ARS110" s="447"/>
      <c r="ART110" s="447"/>
      <c r="ARU110" s="447"/>
      <c r="ARV110" s="447"/>
      <c r="ARW110" s="447"/>
      <c r="ARX110" s="449"/>
      <c r="ARY110" s="450">
        <f t="shared" si="7306"/>
        <v>0</v>
      </c>
      <c r="ARZ110" s="463"/>
      <c r="ASA110" s="448"/>
      <c r="ASC110" s="458"/>
      <c r="ASD110" s="447"/>
      <c r="ASE110" s="447"/>
      <c r="ASF110" s="447"/>
      <c r="ASG110" s="450">
        <f t="shared" si="7307"/>
        <v>0</v>
      </c>
      <c r="ASH110" s="447"/>
      <c r="ASI110" s="447"/>
      <c r="ASJ110" s="447"/>
      <c r="ASK110" s="447"/>
      <c r="ASL110" s="447"/>
      <c r="ASM110" s="449"/>
      <c r="ASN110" s="450">
        <f t="shared" si="7308"/>
        <v>0</v>
      </c>
      <c r="ASO110" s="463"/>
      <c r="ASP110" s="448"/>
      <c r="ASR110" s="458"/>
      <c r="ASS110" s="447"/>
      <c r="AST110" s="447"/>
      <c r="ASU110" s="447"/>
      <c r="ASV110" s="450">
        <f t="shared" si="7309"/>
        <v>0</v>
      </c>
      <c r="ASW110" s="447"/>
      <c r="ASX110" s="447"/>
      <c r="ASY110" s="447"/>
      <c r="ASZ110" s="447"/>
      <c r="ATA110" s="447"/>
      <c r="ATB110" s="449"/>
      <c r="ATC110" s="450">
        <f t="shared" si="7310"/>
        <v>0</v>
      </c>
      <c r="ATD110" s="463"/>
      <c r="ATE110" s="448"/>
      <c r="ATG110" s="458"/>
      <c r="ATH110" s="447"/>
      <c r="ATI110" s="447"/>
      <c r="ATJ110" s="447"/>
      <c r="ATK110" s="450">
        <f t="shared" si="7311"/>
        <v>0</v>
      </c>
      <c r="ATL110" s="447"/>
      <c r="ATM110" s="447"/>
      <c r="ATN110" s="447"/>
      <c r="ATO110" s="447"/>
      <c r="ATP110" s="447"/>
      <c r="ATQ110" s="449"/>
      <c r="ATR110" s="450">
        <f t="shared" si="7312"/>
        <v>0</v>
      </c>
      <c r="ATS110" s="463"/>
      <c r="ATT110" s="448"/>
      <c r="ATV110" s="458"/>
      <c r="ATW110" s="447"/>
      <c r="ATX110" s="447"/>
      <c r="ATY110" s="447"/>
      <c r="ATZ110" s="450">
        <f t="shared" si="7313"/>
        <v>0</v>
      </c>
      <c r="AUA110" s="447"/>
      <c r="AUB110" s="447"/>
      <c r="AUC110" s="447"/>
      <c r="AUD110" s="447"/>
      <c r="AUE110" s="447"/>
      <c r="AUF110" s="449"/>
      <c r="AUG110" s="450">
        <f t="shared" si="7314"/>
        <v>0</v>
      </c>
      <c r="AUH110" s="463"/>
      <c r="AUI110" s="448"/>
      <c r="AUK110" s="458"/>
      <c r="AUL110" s="447"/>
      <c r="AUM110" s="447"/>
      <c r="AUN110" s="447"/>
      <c r="AUO110" s="450">
        <f t="shared" si="7315"/>
        <v>0</v>
      </c>
      <c r="AUP110" s="447"/>
      <c r="AUQ110" s="447"/>
      <c r="AUR110" s="447"/>
      <c r="AUS110" s="447"/>
      <c r="AUT110" s="447"/>
      <c r="AUU110" s="449"/>
      <c r="AUV110" s="450">
        <f t="shared" si="7316"/>
        <v>0</v>
      </c>
      <c r="AUW110" s="463"/>
      <c r="AUX110" s="448"/>
      <c r="AUZ110" s="458"/>
      <c r="AVA110" s="447"/>
      <c r="AVB110" s="447"/>
      <c r="AVC110" s="447"/>
      <c r="AVD110" s="450">
        <f t="shared" si="7317"/>
        <v>0</v>
      </c>
      <c r="AVE110" s="447"/>
      <c r="AVF110" s="447"/>
      <c r="AVG110" s="447"/>
      <c r="AVH110" s="447"/>
      <c r="AVI110" s="447"/>
      <c r="AVJ110" s="449"/>
      <c r="AVK110" s="450">
        <f t="shared" si="7318"/>
        <v>0</v>
      </c>
      <c r="AVL110" s="463"/>
      <c r="AVM110" s="448"/>
      <c r="AVO110" s="458"/>
      <c r="AVP110" s="447"/>
      <c r="AVQ110" s="447"/>
      <c r="AVR110" s="447"/>
      <c r="AVS110" s="450">
        <f t="shared" si="7319"/>
        <v>0</v>
      </c>
      <c r="AVT110" s="447"/>
      <c r="AVU110" s="447"/>
      <c r="AVV110" s="447"/>
      <c r="AVW110" s="447"/>
      <c r="AVX110" s="447"/>
      <c r="AVY110" s="449"/>
      <c r="AVZ110" s="450">
        <f t="shared" si="7320"/>
        <v>0</v>
      </c>
      <c r="AWA110" s="463"/>
      <c r="AWB110" s="448"/>
      <c r="AWD110" s="458"/>
      <c r="AWE110" s="447"/>
      <c r="AWF110" s="447"/>
      <c r="AWG110" s="447"/>
      <c r="AWH110" s="450">
        <f t="shared" si="7321"/>
        <v>0</v>
      </c>
      <c r="AWI110" s="447"/>
      <c r="AWJ110" s="447"/>
      <c r="AWK110" s="447"/>
      <c r="AWL110" s="447"/>
      <c r="AWM110" s="447"/>
      <c r="AWN110" s="449"/>
      <c r="AWO110" s="450">
        <f t="shared" si="7322"/>
        <v>0</v>
      </c>
      <c r="AWP110" s="463"/>
      <c r="AWQ110" s="448"/>
      <c r="AWS110" s="458"/>
      <c r="AWT110" s="447"/>
      <c r="AWU110" s="447"/>
      <c r="AWV110" s="447"/>
      <c r="AWW110" s="450">
        <f t="shared" si="7323"/>
        <v>0</v>
      </c>
      <c r="AWX110" s="447"/>
      <c r="AWY110" s="447"/>
      <c r="AWZ110" s="447"/>
      <c r="AXA110" s="447"/>
      <c r="AXB110" s="447"/>
      <c r="AXC110" s="449"/>
      <c r="AXD110" s="450">
        <f t="shared" si="7324"/>
        <v>0</v>
      </c>
      <c r="AXE110" s="463"/>
      <c r="AXF110" s="448"/>
      <c r="AXH110" s="458"/>
      <c r="AXI110" s="447"/>
      <c r="AXJ110" s="447"/>
      <c r="AXK110" s="447"/>
      <c r="AXL110" s="450">
        <f t="shared" si="7325"/>
        <v>0</v>
      </c>
      <c r="AXM110" s="447"/>
      <c r="AXN110" s="447"/>
      <c r="AXO110" s="447"/>
      <c r="AXP110" s="447"/>
      <c r="AXQ110" s="447"/>
      <c r="AXR110" s="449"/>
      <c r="AXS110" s="450">
        <f t="shared" si="7326"/>
        <v>0</v>
      </c>
      <c r="AXT110" s="463"/>
      <c r="AXU110" s="448"/>
      <c r="AXW110" s="458"/>
      <c r="AXX110" s="447"/>
      <c r="AXY110" s="447"/>
      <c r="AXZ110" s="447"/>
      <c r="AYA110" s="450">
        <f t="shared" si="7327"/>
        <v>0</v>
      </c>
      <c r="AYB110" s="447"/>
      <c r="AYC110" s="447"/>
      <c r="AYD110" s="447"/>
      <c r="AYE110" s="447"/>
      <c r="AYF110" s="447"/>
      <c r="AYG110" s="449"/>
      <c r="AYH110" s="450">
        <f t="shared" si="7328"/>
        <v>0</v>
      </c>
      <c r="AYI110" s="463"/>
      <c r="AYJ110" s="448"/>
      <c r="AYL110" s="458"/>
      <c r="AYM110" s="447"/>
      <c r="AYN110" s="447"/>
      <c r="AYO110" s="447"/>
      <c r="AYP110" s="450">
        <f t="shared" si="7329"/>
        <v>0</v>
      </c>
      <c r="AYQ110" s="447"/>
      <c r="AYR110" s="447"/>
      <c r="AYS110" s="447"/>
      <c r="AYT110" s="447"/>
      <c r="AYU110" s="447"/>
      <c r="AYV110" s="449"/>
      <c r="AYW110" s="450">
        <f t="shared" si="7330"/>
        <v>0</v>
      </c>
      <c r="AYX110" s="463"/>
      <c r="AYY110" s="448"/>
      <c r="AZA110" s="458"/>
      <c r="AZB110" s="447"/>
      <c r="AZC110" s="447"/>
      <c r="AZD110" s="447"/>
      <c r="AZE110" s="450">
        <f t="shared" si="7331"/>
        <v>0</v>
      </c>
      <c r="AZF110" s="447"/>
      <c r="AZG110" s="447"/>
      <c r="AZH110" s="447"/>
      <c r="AZI110" s="447"/>
      <c r="AZJ110" s="447"/>
      <c r="AZK110" s="449"/>
      <c r="AZL110" s="450">
        <f t="shared" si="7332"/>
        <v>0</v>
      </c>
      <c r="AZM110" s="463"/>
      <c r="AZN110" s="448"/>
      <c r="AZP110" s="458"/>
      <c r="AZQ110" s="447"/>
      <c r="AZR110" s="447"/>
      <c r="AZS110" s="447"/>
      <c r="AZT110" s="450">
        <f t="shared" si="7333"/>
        <v>0</v>
      </c>
      <c r="AZU110" s="447"/>
      <c r="AZV110" s="447"/>
      <c r="AZW110" s="447"/>
      <c r="AZX110" s="447"/>
      <c r="AZY110" s="447"/>
      <c r="AZZ110" s="449"/>
      <c r="BAA110" s="450">
        <f t="shared" si="7334"/>
        <v>0</v>
      </c>
      <c r="BAB110" s="463"/>
      <c r="BAC110" s="448"/>
      <c r="BAE110" s="458"/>
      <c r="BAF110" s="447"/>
      <c r="BAG110" s="447"/>
      <c r="BAH110" s="447"/>
      <c r="BAI110" s="450">
        <f t="shared" si="7335"/>
        <v>0</v>
      </c>
      <c r="BAJ110" s="447"/>
      <c r="BAK110" s="447"/>
      <c r="BAL110" s="447"/>
      <c r="BAM110" s="447"/>
      <c r="BAN110" s="447"/>
      <c r="BAO110" s="449"/>
      <c r="BAP110" s="450">
        <f t="shared" si="7336"/>
        <v>0</v>
      </c>
      <c r="BAQ110" s="463"/>
      <c r="BAR110" s="448"/>
      <c r="BAT110" s="458"/>
      <c r="BAU110" s="447"/>
      <c r="BAV110" s="447"/>
      <c r="BAW110" s="447"/>
      <c r="BAX110" s="450">
        <f t="shared" si="7337"/>
        <v>0</v>
      </c>
      <c r="BAY110" s="447"/>
      <c r="BAZ110" s="447"/>
      <c r="BBA110" s="447"/>
      <c r="BBB110" s="447"/>
      <c r="BBC110" s="447"/>
      <c r="BBD110" s="449"/>
      <c r="BBE110" s="450">
        <f t="shared" si="7338"/>
        <v>0</v>
      </c>
      <c r="BBF110" s="463"/>
      <c r="BBG110" s="448"/>
      <c r="BBI110" s="458"/>
      <c r="BBJ110" s="447"/>
      <c r="BBK110" s="447"/>
      <c r="BBL110" s="447"/>
      <c r="BBM110" s="450">
        <f t="shared" si="7339"/>
        <v>0</v>
      </c>
      <c r="BBN110" s="447"/>
      <c r="BBO110" s="447"/>
      <c r="BBP110" s="447"/>
      <c r="BBQ110" s="447"/>
      <c r="BBR110" s="447"/>
      <c r="BBS110" s="449"/>
      <c r="BBT110" s="450">
        <f t="shared" si="7340"/>
        <v>0</v>
      </c>
      <c r="BBU110" s="463"/>
      <c r="BBV110" s="448"/>
      <c r="BBX110" s="458"/>
      <c r="BBY110" s="447"/>
      <c r="BBZ110" s="447"/>
      <c r="BCA110" s="447"/>
      <c r="BCB110" s="450">
        <f t="shared" si="7341"/>
        <v>0</v>
      </c>
      <c r="BCC110" s="447"/>
      <c r="BCD110" s="447"/>
      <c r="BCE110" s="447"/>
      <c r="BCF110" s="447"/>
      <c r="BCG110" s="447"/>
      <c r="BCH110" s="449"/>
      <c r="BCI110" s="450">
        <f t="shared" si="7342"/>
        <v>0</v>
      </c>
      <c r="BCJ110" s="463"/>
      <c r="BCK110" s="448"/>
      <c r="BCM110" s="458"/>
      <c r="BCN110" s="447"/>
      <c r="BCO110" s="447"/>
      <c r="BCP110" s="447"/>
      <c r="BCQ110" s="450">
        <f t="shared" si="7343"/>
        <v>0</v>
      </c>
      <c r="BCR110" s="447"/>
      <c r="BCS110" s="447"/>
      <c r="BCT110" s="447"/>
      <c r="BCU110" s="447"/>
      <c r="BCV110" s="447"/>
      <c r="BCW110" s="449"/>
      <c r="BCX110" s="450">
        <f t="shared" si="7344"/>
        <v>0</v>
      </c>
      <c r="BCY110" s="463"/>
      <c r="BCZ110" s="448"/>
      <c r="BDB110" s="458"/>
      <c r="BDC110" s="447"/>
      <c r="BDD110" s="447"/>
      <c r="BDE110" s="447"/>
      <c r="BDF110" s="450">
        <f t="shared" si="7345"/>
        <v>0</v>
      </c>
      <c r="BDG110" s="447"/>
      <c r="BDH110" s="447"/>
      <c r="BDI110" s="447"/>
      <c r="BDJ110" s="447"/>
      <c r="BDK110" s="447"/>
      <c r="BDL110" s="449"/>
      <c r="BDM110" s="450">
        <f t="shared" si="7346"/>
        <v>0</v>
      </c>
      <c r="BDN110" s="463"/>
      <c r="BDO110" s="448"/>
      <c r="BDQ110" s="458"/>
      <c r="BDR110" s="447"/>
      <c r="BDS110" s="447"/>
      <c r="BDT110" s="447"/>
      <c r="BDU110" s="450">
        <f t="shared" si="7347"/>
        <v>0</v>
      </c>
      <c r="BDV110" s="447"/>
      <c r="BDW110" s="447"/>
      <c r="BDX110" s="447"/>
      <c r="BDY110" s="447"/>
      <c r="BDZ110" s="447"/>
      <c r="BEA110" s="449"/>
      <c r="BEB110" s="450">
        <f t="shared" si="7348"/>
        <v>0</v>
      </c>
      <c r="BEC110" s="463"/>
      <c r="BED110" s="448"/>
      <c r="BEF110" s="458"/>
      <c r="BEG110" s="447"/>
      <c r="BEH110" s="447"/>
      <c r="BEI110" s="447"/>
      <c r="BEJ110" s="450">
        <f t="shared" si="7349"/>
        <v>0</v>
      </c>
      <c r="BEK110" s="447"/>
      <c r="BEL110" s="447"/>
      <c r="BEM110" s="447"/>
      <c r="BEN110" s="447"/>
      <c r="BEO110" s="447"/>
      <c r="BEP110" s="449"/>
      <c r="BEQ110" s="450">
        <f t="shared" si="7350"/>
        <v>0</v>
      </c>
      <c r="BER110" s="463"/>
      <c r="BES110" s="448"/>
      <c r="BEU110" s="458"/>
      <c r="BEV110" s="447"/>
      <c r="BEW110" s="447"/>
      <c r="BEX110" s="447"/>
      <c r="BEY110" s="450">
        <f t="shared" si="7351"/>
        <v>0</v>
      </c>
      <c r="BEZ110" s="447"/>
      <c r="BFA110" s="447"/>
      <c r="BFB110" s="447"/>
      <c r="BFC110" s="447"/>
      <c r="BFD110" s="447"/>
      <c r="BFE110" s="449"/>
      <c r="BFF110" s="450">
        <f t="shared" si="7352"/>
        <v>0</v>
      </c>
      <c r="BFG110" s="463"/>
      <c r="BFH110" s="448"/>
      <c r="BFJ110" s="458"/>
      <c r="BFK110" s="447"/>
      <c r="BFL110" s="447"/>
      <c r="BFM110" s="447"/>
      <c r="BFN110" s="450">
        <f t="shared" si="7353"/>
        <v>0</v>
      </c>
      <c r="BFO110" s="447"/>
      <c r="BFP110" s="447"/>
      <c r="BFQ110" s="447"/>
      <c r="BFR110" s="447"/>
      <c r="BFS110" s="447"/>
      <c r="BFT110" s="449"/>
      <c r="BFU110" s="450">
        <f t="shared" si="7354"/>
        <v>0</v>
      </c>
      <c r="BFV110" s="463"/>
      <c r="BFW110" s="448"/>
      <c r="BFY110" s="458"/>
      <c r="BFZ110" s="447"/>
      <c r="BGA110" s="447"/>
      <c r="BGB110" s="447"/>
      <c r="BGC110" s="450">
        <f t="shared" si="7355"/>
        <v>0</v>
      </c>
      <c r="BGD110" s="447"/>
      <c r="BGE110" s="447"/>
      <c r="BGF110" s="447"/>
      <c r="BGG110" s="447"/>
      <c r="BGH110" s="447"/>
      <c r="BGI110" s="449"/>
      <c r="BGJ110" s="450">
        <f t="shared" si="7356"/>
        <v>0</v>
      </c>
      <c r="BGK110" s="463"/>
      <c r="BGL110" s="448"/>
      <c r="BGN110" s="458"/>
      <c r="BGO110" s="447"/>
      <c r="BGP110" s="447"/>
      <c r="BGQ110" s="447"/>
      <c r="BGR110" s="450">
        <f t="shared" si="7357"/>
        <v>0</v>
      </c>
      <c r="BGS110" s="447"/>
      <c r="BGT110" s="447"/>
      <c r="BGU110" s="447"/>
      <c r="BGV110" s="447"/>
      <c r="BGW110" s="447"/>
      <c r="BGX110" s="449"/>
      <c r="BGY110" s="450">
        <f t="shared" si="7358"/>
        <v>0</v>
      </c>
      <c r="BGZ110" s="463"/>
      <c r="BHA110" s="448"/>
      <c r="BHC110" s="458"/>
      <c r="BHD110" s="447"/>
      <c r="BHE110" s="447"/>
      <c r="BHF110" s="447"/>
      <c r="BHG110" s="450">
        <f t="shared" si="7359"/>
        <v>0</v>
      </c>
      <c r="BHH110" s="447"/>
      <c r="BHI110" s="447"/>
      <c r="BHJ110" s="447"/>
      <c r="BHK110" s="447"/>
      <c r="BHL110" s="447"/>
      <c r="BHM110" s="449"/>
      <c r="BHN110" s="450">
        <f t="shared" si="7360"/>
        <v>0</v>
      </c>
      <c r="BHO110" s="463"/>
      <c r="BHP110" s="448"/>
      <c r="BHR110" s="458"/>
      <c r="BHS110" s="447"/>
      <c r="BHT110" s="447"/>
      <c r="BHU110" s="447"/>
      <c r="BHV110" s="450">
        <f t="shared" si="7361"/>
        <v>0</v>
      </c>
      <c r="BHW110" s="447"/>
      <c r="BHX110" s="447"/>
      <c r="BHY110" s="447"/>
      <c r="BHZ110" s="447"/>
      <c r="BIA110" s="447"/>
      <c r="BIB110" s="449"/>
      <c r="BIC110" s="450">
        <f t="shared" si="7362"/>
        <v>0</v>
      </c>
      <c r="BID110" s="463"/>
      <c r="BIE110" s="448"/>
      <c r="BIG110" s="458"/>
      <c r="BIH110" s="447"/>
      <c r="BII110" s="447"/>
      <c r="BIJ110" s="447"/>
      <c r="BIK110" s="450">
        <f t="shared" si="7363"/>
        <v>0</v>
      </c>
      <c r="BIL110" s="447"/>
      <c r="BIM110" s="447"/>
      <c r="BIN110" s="447"/>
      <c r="BIO110" s="447"/>
      <c r="BIP110" s="447"/>
      <c r="BIQ110" s="449"/>
      <c r="BIR110" s="450">
        <f t="shared" si="7364"/>
        <v>0</v>
      </c>
      <c r="BIS110" s="463"/>
      <c r="BIT110" s="448"/>
      <c r="BIV110" s="458"/>
      <c r="BIW110" s="447"/>
      <c r="BIX110" s="447"/>
      <c r="BIY110" s="447"/>
      <c r="BIZ110" s="450">
        <f t="shared" si="7365"/>
        <v>0</v>
      </c>
      <c r="BJA110" s="447"/>
      <c r="BJB110" s="447"/>
      <c r="BJC110" s="447"/>
      <c r="BJD110" s="447"/>
      <c r="BJE110" s="447"/>
      <c r="BJF110" s="449"/>
      <c r="BJG110" s="450">
        <f t="shared" si="7366"/>
        <v>0</v>
      </c>
      <c r="BJH110" s="463"/>
      <c r="BJI110" s="448"/>
      <c r="BJK110" s="458"/>
      <c r="BJL110" s="447"/>
      <c r="BJM110" s="447"/>
      <c r="BJN110" s="447"/>
      <c r="BJO110" s="450">
        <f t="shared" si="7367"/>
        <v>0</v>
      </c>
      <c r="BJP110" s="447"/>
      <c r="BJQ110" s="447"/>
      <c r="BJR110" s="447"/>
      <c r="BJS110" s="447"/>
      <c r="BJT110" s="447"/>
      <c r="BJU110" s="449"/>
      <c r="BJV110" s="450">
        <f t="shared" si="7368"/>
        <v>0</v>
      </c>
      <c r="BJW110" s="463"/>
      <c r="BJX110" s="448"/>
      <c r="BJZ110" s="458"/>
      <c r="BKA110" s="447"/>
      <c r="BKB110" s="447"/>
      <c r="BKC110" s="447"/>
      <c r="BKD110" s="450">
        <f t="shared" si="7369"/>
        <v>0</v>
      </c>
      <c r="BKE110" s="447"/>
      <c r="BKF110" s="447"/>
      <c r="BKG110" s="447"/>
      <c r="BKH110" s="447"/>
      <c r="BKI110" s="447"/>
      <c r="BKJ110" s="449"/>
      <c r="BKK110" s="450">
        <f t="shared" si="7370"/>
        <v>0</v>
      </c>
      <c r="BKL110" s="463"/>
      <c r="BKM110" s="448"/>
      <c r="BKO110" s="458"/>
      <c r="BKP110" s="447"/>
      <c r="BKQ110" s="447"/>
      <c r="BKR110" s="447"/>
      <c r="BKS110" s="450">
        <f t="shared" si="7371"/>
        <v>0</v>
      </c>
      <c r="BKT110" s="447"/>
      <c r="BKU110" s="447"/>
      <c r="BKV110" s="447"/>
      <c r="BKW110" s="447"/>
      <c r="BKX110" s="447"/>
      <c r="BKY110" s="449"/>
      <c r="BKZ110" s="450">
        <f t="shared" si="7372"/>
        <v>0</v>
      </c>
      <c r="BLA110" s="463"/>
      <c r="BLB110" s="448"/>
      <c r="BLD110" s="458"/>
      <c r="BLE110" s="447"/>
      <c r="BLF110" s="447"/>
      <c r="BLG110" s="447"/>
      <c r="BLH110" s="450">
        <f t="shared" si="7373"/>
        <v>0</v>
      </c>
      <c r="BLI110" s="447"/>
      <c r="BLJ110" s="447"/>
      <c r="BLK110" s="447"/>
      <c r="BLL110" s="447"/>
      <c r="BLM110" s="447"/>
      <c r="BLN110" s="449"/>
      <c r="BLO110" s="450">
        <f t="shared" si="7374"/>
        <v>0</v>
      </c>
      <c r="BLP110" s="463"/>
      <c r="BLQ110" s="448"/>
      <c r="BLS110" s="458"/>
      <c r="BLT110" s="447"/>
      <c r="BLU110" s="447"/>
      <c r="BLV110" s="447"/>
      <c r="BLW110" s="450">
        <f t="shared" si="7375"/>
        <v>0</v>
      </c>
      <c r="BLX110" s="447"/>
      <c r="BLY110" s="447"/>
      <c r="BLZ110" s="447"/>
      <c r="BMA110" s="447"/>
      <c r="BMB110" s="447"/>
      <c r="BMC110" s="449"/>
      <c r="BMD110" s="450">
        <f t="shared" si="7376"/>
        <v>0</v>
      </c>
      <c r="BME110" s="463"/>
      <c r="BMF110" s="448"/>
      <c r="BMH110" s="458"/>
      <c r="BMI110" s="447"/>
      <c r="BMJ110" s="447"/>
      <c r="BMK110" s="447"/>
      <c r="BML110" s="450">
        <f t="shared" si="7377"/>
        <v>0</v>
      </c>
      <c r="BMM110" s="447"/>
      <c r="BMN110" s="447"/>
      <c r="BMO110" s="447"/>
      <c r="BMP110" s="447"/>
      <c r="BMQ110" s="447"/>
      <c r="BMR110" s="449"/>
      <c r="BMS110" s="450">
        <f t="shared" si="7378"/>
        <v>0</v>
      </c>
      <c r="BMT110" s="463"/>
      <c r="BMU110" s="448"/>
      <c r="BMW110" s="458"/>
      <c r="BMX110" s="447"/>
      <c r="BMY110" s="447"/>
      <c r="BMZ110" s="447"/>
      <c r="BNA110" s="450">
        <f t="shared" si="7379"/>
        <v>0</v>
      </c>
      <c r="BNB110" s="447"/>
      <c r="BNC110" s="447"/>
      <c r="BND110" s="447"/>
      <c r="BNE110" s="447"/>
      <c r="BNF110" s="447"/>
      <c r="BNG110" s="449"/>
      <c r="BNH110" s="450">
        <f t="shared" si="7380"/>
        <v>0</v>
      </c>
      <c r="BNI110" s="463"/>
      <c r="BNJ110" s="448"/>
      <c r="BNL110" s="458"/>
      <c r="BNM110" s="447"/>
      <c r="BNN110" s="447"/>
      <c r="BNO110" s="447"/>
      <c r="BNP110" s="450">
        <f t="shared" si="7381"/>
        <v>0</v>
      </c>
      <c r="BNQ110" s="447"/>
      <c r="BNR110" s="447"/>
      <c r="BNS110" s="447"/>
      <c r="BNT110" s="447"/>
      <c r="BNU110" s="447"/>
      <c r="BNV110" s="449"/>
      <c r="BNW110" s="450">
        <f t="shared" si="7382"/>
        <v>0</v>
      </c>
      <c r="BNX110" s="463"/>
      <c r="BNY110" s="448"/>
      <c r="BOA110" s="458"/>
      <c r="BOB110" s="447"/>
      <c r="BOC110" s="447"/>
      <c r="BOD110" s="447"/>
      <c r="BOE110" s="450">
        <f t="shared" si="7383"/>
        <v>0</v>
      </c>
      <c r="BOF110" s="447"/>
      <c r="BOG110" s="447"/>
      <c r="BOH110" s="447"/>
      <c r="BOI110" s="447"/>
      <c r="BOJ110" s="447"/>
      <c r="BOK110" s="449"/>
      <c r="BOL110" s="450">
        <f t="shared" si="7384"/>
        <v>0</v>
      </c>
      <c r="BOM110" s="463"/>
      <c r="BON110" s="448"/>
      <c r="BOP110" s="458"/>
      <c r="BOQ110" s="447"/>
      <c r="BOR110" s="447"/>
      <c r="BOS110" s="447"/>
      <c r="BOT110" s="450">
        <f t="shared" si="7385"/>
        <v>0</v>
      </c>
      <c r="BOU110" s="447"/>
      <c r="BOV110" s="447"/>
      <c r="BOW110" s="447"/>
      <c r="BOX110" s="447"/>
      <c r="BOY110" s="447"/>
      <c r="BOZ110" s="449"/>
      <c r="BPA110" s="450">
        <f t="shared" si="7386"/>
        <v>0</v>
      </c>
      <c r="BPB110" s="463"/>
      <c r="BPC110" s="448"/>
      <c r="BPE110" s="458"/>
      <c r="BPF110" s="447"/>
      <c r="BPG110" s="447"/>
      <c r="BPH110" s="447"/>
      <c r="BPI110" s="450">
        <f t="shared" si="7387"/>
        <v>0</v>
      </c>
      <c r="BPJ110" s="447"/>
      <c r="BPK110" s="447"/>
      <c r="BPL110" s="447"/>
      <c r="BPM110" s="447"/>
      <c r="BPN110" s="447"/>
      <c r="BPO110" s="449"/>
      <c r="BPP110" s="450">
        <f t="shared" si="7388"/>
        <v>0</v>
      </c>
      <c r="BPQ110" s="463"/>
      <c r="BPR110" s="448"/>
      <c r="BPT110" s="458"/>
      <c r="BPU110" s="447"/>
      <c r="BPV110" s="447"/>
      <c r="BPW110" s="447"/>
      <c r="BPX110" s="450">
        <f t="shared" si="7389"/>
        <v>0</v>
      </c>
      <c r="BPY110" s="447"/>
      <c r="BPZ110" s="447"/>
      <c r="BQA110" s="447"/>
      <c r="BQB110" s="447"/>
      <c r="BQC110" s="447"/>
      <c r="BQD110" s="449"/>
      <c r="BQE110" s="450">
        <f t="shared" si="7390"/>
        <v>0</v>
      </c>
      <c r="BQF110" s="463"/>
      <c r="BQG110" s="448"/>
      <c r="BQI110" s="458"/>
      <c r="BQJ110" s="447"/>
      <c r="BQK110" s="447"/>
      <c r="BQL110" s="447"/>
      <c r="BQM110" s="450">
        <f t="shared" si="7391"/>
        <v>0</v>
      </c>
      <c r="BQN110" s="447"/>
      <c r="BQO110" s="447"/>
      <c r="BQP110" s="447"/>
      <c r="BQQ110" s="447"/>
      <c r="BQR110" s="447"/>
      <c r="BQS110" s="449"/>
      <c r="BQT110" s="450">
        <f t="shared" si="7392"/>
        <v>0</v>
      </c>
      <c r="BQU110" s="463"/>
      <c r="BQV110" s="448"/>
      <c r="BQX110" s="458"/>
      <c r="BQY110" s="447"/>
      <c r="BQZ110" s="447"/>
      <c r="BRA110" s="447"/>
      <c r="BRB110" s="450">
        <f t="shared" si="7393"/>
        <v>0</v>
      </c>
      <c r="BRC110" s="447"/>
      <c r="BRD110" s="447"/>
      <c r="BRE110" s="447"/>
      <c r="BRF110" s="447"/>
      <c r="BRG110" s="447"/>
      <c r="BRH110" s="449"/>
      <c r="BRI110" s="450">
        <f t="shared" si="7394"/>
        <v>0</v>
      </c>
      <c r="BRJ110" s="463"/>
      <c r="BRK110" s="448"/>
      <c r="BRM110" s="458"/>
      <c r="BRN110" s="447"/>
      <c r="BRO110" s="447"/>
      <c r="BRP110" s="447"/>
      <c r="BRQ110" s="450">
        <f t="shared" si="7395"/>
        <v>0</v>
      </c>
      <c r="BRR110" s="447"/>
      <c r="BRS110" s="447"/>
      <c r="BRT110" s="447"/>
      <c r="BRU110" s="447"/>
      <c r="BRV110" s="447"/>
      <c r="BRW110" s="449"/>
      <c r="BRX110" s="450">
        <f t="shared" si="7396"/>
        <v>0</v>
      </c>
      <c r="BRY110" s="463"/>
      <c r="BRZ110" s="448"/>
      <c r="BSB110" s="458"/>
      <c r="BSC110" s="447"/>
      <c r="BSD110" s="447"/>
      <c r="BSE110" s="447"/>
      <c r="BSF110" s="450">
        <f t="shared" si="7397"/>
        <v>0</v>
      </c>
      <c r="BSG110" s="447"/>
      <c r="BSH110" s="447"/>
      <c r="BSI110" s="447"/>
      <c r="BSJ110" s="447"/>
      <c r="BSK110" s="447"/>
      <c r="BSL110" s="449"/>
      <c r="BSM110" s="450">
        <f t="shared" si="7398"/>
        <v>0</v>
      </c>
      <c r="BSN110" s="463"/>
      <c r="BSO110" s="448"/>
      <c r="BSQ110" s="458"/>
      <c r="BSR110" s="447"/>
      <c r="BSS110" s="447"/>
      <c r="BST110" s="447"/>
      <c r="BSU110" s="450">
        <f t="shared" si="7399"/>
        <v>0</v>
      </c>
      <c r="BSV110" s="447"/>
      <c r="BSW110" s="447"/>
      <c r="BSX110" s="447"/>
      <c r="BSY110" s="447"/>
      <c r="BSZ110" s="447"/>
      <c r="BTA110" s="449"/>
      <c r="BTB110" s="450">
        <f t="shared" si="7400"/>
        <v>0</v>
      </c>
      <c r="BTC110" s="463"/>
      <c r="BTD110" s="448"/>
      <c r="BTF110" s="458"/>
      <c r="BTG110" s="447"/>
      <c r="BTH110" s="447"/>
      <c r="BTI110" s="447"/>
      <c r="BTJ110" s="450">
        <f t="shared" si="7401"/>
        <v>0</v>
      </c>
      <c r="BTK110" s="447"/>
      <c r="BTL110" s="447"/>
      <c r="BTM110" s="447"/>
      <c r="BTN110" s="447"/>
      <c r="BTO110" s="447"/>
      <c r="BTP110" s="449"/>
      <c r="BTQ110" s="450">
        <f t="shared" si="7402"/>
        <v>0</v>
      </c>
      <c r="BTR110" s="463"/>
      <c r="BTS110" s="448"/>
      <c r="BTU110" s="458"/>
      <c r="BTV110" s="447"/>
      <c r="BTW110" s="447"/>
      <c r="BTX110" s="447"/>
      <c r="BTY110" s="450">
        <f t="shared" si="7403"/>
        <v>0</v>
      </c>
      <c r="BTZ110" s="447"/>
      <c r="BUA110" s="447"/>
      <c r="BUB110" s="447"/>
      <c r="BUC110" s="447"/>
      <c r="BUD110" s="447"/>
      <c r="BUE110" s="449"/>
      <c r="BUF110" s="450">
        <f t="shared" si="7404"/>
        <v>0</v>
      </c>
      <c r="BUG110" s="463"/>
      <c r="BUH110" s="448"/>
      <c r="BUJ110" s="458"/>
      <c r="BUK110" s="447"/>
      <c r="BUL110" s="447"/>
      <c r="BUM110" s="447"/>
      <c r="BUN110" s="450">
        <f t="shared" si="7405"/>
        <v>0</v>
      </c>
      <c r="BUO110" s="447"/>
      <c r="BUP110" s="447"/>
      <c r="BUQ110" s="447"/>
      <c r="BUR110" s="447"/>
      <c r="BUS110" s="447"/>
      <c r="BUT110" s="449"/>
      <c r="BUU110" s="450">
        <f t="shared" si="7406"/>
        <v>0</v>
      </c>
      <c r="BUV110" s="463"/>
      <c r="BUW110" s="448"/>
      <c r="BUY110" s="458"/>
      <c r="BUZ110" s="447"/>
      <c r="BVA110" s="447"/>
      <c r="BVB110" s="447"/>
      <c r="BVC110" s="450">
        <f t="shared" si="7407"/>
        <v>0</v>
      </c>
      <c r="BVD110" s="447"/>
      <c r="BVE110" s="447"/>
      <c r="BVF110" s="447"/>
      <c r="BVG110" s="447"/>
      <c r="BVH110" s="447"/>
      <c r="BVI110" s="449"/>
      <c r="BVJ110" s="450">
        <f t="shared" si="7408"/>
        <v>0</v>
      </c>
      <c r="BVK110" s="463"/>
      <c r="BVL110" s="448"/>
      <c r="BVN110" s="458"/>
      <c r="BVO110" s="447"/>
      <c r="BVP110" s="447"/>
      <c r="BVQ110" s="447"/>
      <c r="BVR110" s="450">
        <f t="shared" si="7409"/>
        <v>0</v>
      </c>
      <c r="BVS110" s="447"/>
      <c r="BVT110" s="447"/>
      <c r="BVU110" s="447"/>
      <c r="BVV110" s="447"/>
      <c r="BVW110" s="447"/>
      <c r="BVX110" s="449"/>
      <c r="BVY110" s="450">
        <f t="shared" si="7410"/>
        <v>0</v>
      </c>
      <c r="BVZ110" s="463"/>
      <c r="BWA110" s="448"/>
    </row>
    <row r="111" spans="2:1951" ht="15" hidden="1" customHeight="1" x14ac:dyDescent="0.2">
      <c r="B111" s="452" t="s">
        <v>323</v>
      </c>
      <c r="C111" s="447"/>
      <c r="D111" s="447"/>
      <c r="E111" s="447"/>
      <c r="F111" s="447"/>
      <c r="G111" s="450">
        <f t="shared" si="7151"/>
        <v>0</v>
      </c>
      <c r="H111" s="447"/>
      <c r="I111" s="447"/>
      <c r="J111" s="447"/>
      <c r="K111" s="447"/>
      <c r="L111" s="447"/>
      <c r="M111" s="449"/>
      <c r="N111" s="450">
        <f t="shared" si="7152"/>
        <v>0</v>
      </c>
      <c r="O111" s="463"/>
      <c r="P111" s="448"/>
      <c r="R111" s="458"/>
      <c r="S111" s="447"/>
      <c r="T111" s="447"/>
      <c r="U111" s="447"/>
      <c r="V111" s="450">
        <f t="shared" si="7153"/>
        <v>0</v>
      </c>
      <c r="W111" s="447"/>
      <c r="X111" s="447"/>
      <c r="Y111" s="447"/>
      <c r="Z111" s="447"/>
      <c r="AA111" s="447"/>
      <c r="AB111" s="449"/>
      <c r="AC111" s="450">
        <f t="shared" si="7154"/>
        <v>0</v>
      </c>
      <c r="AD111" s="463"/>
      <c r="AE111" s="448"/>
      <c r="AG111" s="458"/>
      <c r="AH111" s="447"/>
      <c r="AI111" s="447"/>
      <c r="AJ111" s="447"/>
      <c r="AK111" s="450">
        <f t="shared" si="7155"/>
        <v>0</v>
      </c>
      <c r="AL111" s="447"/>
      <c r="AM111" s="447"/>
      <c r="AN111" s="447"/>
      <c r="AO111" s="447"/>
      <c r="AP111" s="447"/>
      <c r="AQ111" s="449"/>
      <c r="AR111" s="450">
        <f t="shared" si="7156"/>
        <v>0</v>
      </c>
      <c r="AS111" s="463"/>
      <c r="AT111" s="448"/>
      <c r="AV111" s="458"/>
      <c r="AW111" s="447"/>
      <c r="AX111" s="447"/>
      <c r="AY111" s="447"/>
      <c r="AZ111" s="450">
        <f t="shared" si="7157"/>
        <v>0</v>
      </c>
      <c r="BA111" s="447"/>
      <c r="BB111" s="447"/>
      <c r="BC111" s="447"/>
      <c r="BD111" s="447"/>
      <c r="BE111" s="447"/>
      <c r="BF111" s="449"/>
      <c r="BG111" s="450">
        <f t="shared" si="7158"/>
        <v>0</v>
      </c>
      <c r="BH111" s="463"/>
      <c r="BI111" s="448"/>
      <c r="BK111" s="458"/>
      <c r="BL111" s="447"/>
      <c r="BM111" s="447"/>
      <c r="BN111" s="447"/>
      <c r="BO111" s="450">
        <f t="shared" si="7159"/>
        <v>0</v>
      </c>
      <c r="BP111" s="447"/>
      <c r="BQ111" s="447"/>
      <c r="BR111" s="447"/>
      <c r="BS111" s="447"/>
      <c r="BT111" s="447"/>
      <c r="BU111" s="449"/>
      <c r="BV111" s="450">
        <f t="shared" si="7160"/>
        <v>0</v>
      </c>
      <c r="BW111" s="463"/>
      <c r="BX111" s="448"/>
      <c r="BZ111" s="458"/>
      <c r="CA111" s="447"/>
      <c r="CB111" s="447"/>
      <c r="CC111" s="447"/>
      <c r="CD111" s="450">
        <f t="shared" si="7161"/>
        <v>0</v>
      </c>
      <c r="CE111" s="447"/>
      <c r="CF111" s="447"/>
      <c r="CG111" s="447"/>
      <c r="CH111" s="447"/>
      <c r="CI111" s="447"/>
      <c r="CJ111" s="449"/>
      <c r="CK111" s="450">
        <f t="shared" si="7162"/>
        <v>0</v>
      </c>
      <c r="CL111" s="463"/>
      <c r="CM111" s="448"/>
      <c r="CO111" s="458"/>
      <c r="CP111" s="447"/>
      <c r="CQ111" s="447"/>
      <c r="CR111" s="447"/>
      <c r="CS111" s="450">
        <f t="shared" si="7163"/>
        <v>0</v>
      </c>
      <c r="CT111" s="447"/>
      <c r="CU111" s="447"/>
      <c r="CV111" s="447"/>
      <c r="CW111" s="447"/>
      <c r="CX111" s="447"/>
      <c r="CY111" s="449"/>
      <c r="CZ111" s="450">
        <f t="shared" si="7164"/>
        <v>0</v>
      </c>
      <c r="DA111" s="463"/>
      <c r="DB111" s="448"/>
      <c r="DD111" s="458"/>
      <c r="DE111" s="447"/>
      <c r="DF111" s="447"/>
      <c r="DG111" s="447"/>
      <c r="DH111" s="450">
        <f t="shared" si="7165"/>
        <v>0</v>
      </c>
      <c r="DI111" s="447"/>
      <c r="DJ111" s="447"/>
      <c r="DK111" s="447"/>
      <c r="DL111" s="447"/>
      <c r="DM111" s="447"/>
      <c r="DN111" s="449"/>
      <c r="DO111" s="450">
        <f t="shared" si="7166"/>
        <v>0</v>
      </c>
      <c r="DP111" s="463"/>
      <c r="DQ111" s="448"/>
      <c r="DS111" s="458"/>
      <c r="DT111" s="447"/>
      <c r="DU111" s="447"/>
      <c r="DV111" s="447"/>
      <c r="DW111" s="450">
        <f t="shared" si="7167"/>
        <v>0</v>
      </c>
      <c r="DX111" s="447"/>
      <c r="DY111" s="447"/>
      <c r="DZ111" s="447"/>
      <c r="EA111" s="447"/>
      <c r="EB111" s="447"/>
      <c r="EC111" s="449"/>
      <c r="ED111" s="450">
        <f t="shared" si="7168"/>
        <v>0</v>
      </c>
      <c r="EE111" s="463"/>
      <c r="EF111" s="448"/>
      <c r="EH111" s="458"/>
      <c r="EI111" s="447"/>
      <c r="EJ111" s="447"/>
      <c r="EK111" s="447"/>
      <c r="EL111" s="450">
        <f t="shared" si="7169"/>
        <v>0</v>
      </c>
      <c r="EM111" s="447"/>
      <c r="EN111" s="447"/>
      <c r="EO111" s="447"/>
      <c r="EP111" s="447"/>
      <c r="EQ111" s="447"/>
      <c r="ER111" s="449"/>
      <c r="ES111" s="450">
        <f t="shared" si="7170"/>
        <v>0</v>
      </c>
      <c r="ET111" s="463"/>
      <c r="EU111" s="448"/>
      <c r="EW111" s="458"/>
      <c r="EX111" s="447"/>
      <c r="EY111" s="447"/>
      <c r="EZ111" s="447"/>
      <c r="FA111" s="450">
        <f t="shared" si="7171"/>
        <v>0</v>
      </c>
      <c r="FB111" s="447"/>
      <c r="FC111" s="447"/>
      <c r="FD111" s="447"/>
      <c r="FE111" s="447"/>
      <c r="FF111" s="447"/>
      <c r="FG111" s="449"/>
      <c r="FH111" s="450">
        <f t="shared" si="7172"/>
        <v>0</v>
      </c>
      <c r="FI111" s="463"/>
      <c r="FJ111" s="448"/>
      <c r="FL111" s="458"/>
      <c r="FM111" s="447"/>
      <c r="FN111" s="447"/>
      <c r="FO111" s="447"/>
      <c r="FP111" s="450">
        <f t="shared" si="7173"/>
        <v>0</v>
      </c>
      <c r="FQ111" s="447"/>
      <c r="FR111" s="447"/>
      <c r="FS111" s="447"/>
      <c r="FT111" s="447"/>
      <c r="FU111" s="447"/>
      <c r="FV111" s="449"/>
      <c r="FW111" s="450">
        <f t="shared" si="7174"/>
        <v>0</v>
      </c>
      <c r="FX111" s="463"/>
      <c r="FY111" s="448"/>
      <c r="GA111" s="458"/>
      <c r="GB111" s="447"/>
      <c r="GC111" s="447"/>
      <c r="GD111" s="447"/>
      <c r="GE111" s="450">
        <f t="shared" si="7175"/>
        <v>0</v>
      </c>
      <c r="GF111" s="447"/>
      <c r="GG111" s="447"/>
      <c r="GH111" s="447"/>
      <c r="GI111" s="447"/>
      <c r="GJ111" s="447"/>
      <c r="GK111" s="449"/>
      <c r="GL111" s="450">
        <f t="shared" si="7176"/>
        <v>0</v>
      </c>
      <c r="GM111" s="463"/>
      <c r="GN111" s="448"/>
      <c r="GP111" s="458"/>
      <c r="GQ111" s="447"/>
      <c r="GR111" s="447"/>
      <c r="GS111" s="447"/>
      <c r="GT111" s="450">
        <f t="shared" si="7177"/>
        <v>0</v>
      </c>
      <c r="GU111" s="447"/>
      <c r="GV111" s="447"/>
      <c r="GW111" s="447"/>
      <c r="GX111" s="447"/>
      <c r="GY111" s="447"/>
      <c r="GZ111" s="449"/>
      <c r="HA111" s="450">
        <f t="shared" si="7178"/>
        <v>0</v>
      </c>
      <c r="HB111" s="463"/>
      <c r="HC111" s="448"/>
      <c r="HE111" s="458"/>
      <c r="HF111" s="447"/>
      <c r="HG111" s="447"/>
      <c r="HH111" s="447"/>
      <c r="HI111" s="450">
        <f t="shared" si="7179"/>
        <v>0</v>
      </c>
      <c r="HJ111" s="447"/>
      <c r="HK111" s="447"/>
      <c r="HL111" s="447"/>
      <c r="HM111" s="447"/>
      <c r="HN111" s="447"/>
      <c r="HO111" s="449"/>
      <c r="HP111" s="450">
        <f t="shared" si="7180"/>
        <v>0</v>
      </c>
      <c r="HQ111" s="463"/>
      <c r="HR111" s="448"/>
      <c r="HT111" s="458"/>
      <c r="HU111" s="447"/>
      <c r="HV111" s="447"/>
      <c r="HW111" s="447"/>
      <c r="HX111" s="450">
        <f t="shared" si="7181"/>
        <v>0</v>
      </c>
      <c r="HY111" s="447"/>
      <c r="HZ111" s="447"/>
      <c r="IA111" s="447"/>
      <c r="IB111" s="447"/>
      <c r="IC111" s="447"/>
      <c r="ID111" s="449"/>
      <c r="IE111" s="450">
        <f t="shared" si="7182"/>
        <v>0</v>
      </c>
      <c r="IF111" s="463"/>
      <c r="IG111" s="448"/>
      <c r="II111" s="458"/>
      <c r="IJ111" s="447"/>
      <c r="IK111" s="447"/>
      <c r="IL111" s="447"/>
      <c r="IM111" s="450">
        <f t="shared" si="7183"/>
        <v>0</v>
      </c>
      <c r="IN111" s="447"/>
      <c r="IO111" s="447"/>
      <c r="IP111" s="447"/>
      <c r="IQ111" s="447"/>
      <c r="IR111" s="447"/>
      <c r="IS111" s="449"/>
      <c r="IT111" s="450">
        <f t="shared" si="7184"/>
        <v>0</v>
      </c>
      <c r="IU111" s="463"/>
      <c r="IV111" s="448"/>
      <c r="IX111" s="458"/>
      <c r="IY111" s="447"/>
      <c r="IZ111" s="447"/>
      <c r="JA111" s="447"/>
      <c r="JB111" s="450">
        <f t="shared" si="7185"/>
        <v>0</v>
      </c>
      <c r="JC111" s="447"/>
      <c r="JD111" s="447"/>
      <c r="JE111" s="447"/>
      <c r="JF111" s="447"/>
      <c r="JG111" s="447"/>
      <c r="JH111" s="449"/>
      <c r="JI111" s="450">
        <f t="shared" si="7186"/>
        <v>0</v>
      </c>
      <c r="JJ111" s="463"/>
      <c r="JK111" s="448"/>
      <c r="JM111" s="458"/>
      <c r="JN111" s="447"/>
      <c r="JO111" s="447"/>
      <c r="JP111" s="447"/>
      <c r="JQ111" s="450">
        <f t="shared" si="7187"/>
        <v>0</v>
      </c>
      <c r="JR111" s="447"/>
      <c r="JS111" s="447"/>
      <c r="JT111" s="447"/>
      <c r="JU111" s="447"/>
      <c r="JV111" s="447"/>
      <c r="JW111" s="449"/>
      <c r="JX111" s="450">
        <f t="shared" si="7188"/>
        <v>0</v>
      </c>
      <c r="JY111" s="463"/>
      <c r="JZ111" s="448"/>
      <c r="KB111" s="458"/>
      <c r="KC111" s="447"/>
      <c r="KD111" s="447"/>
      <c r="KE111" s="447"/>
      <c r="KF111" s="450">
        <f t="shared" si="7189"/>
        <v>0</v>
      </c>
      <c r="KG111" s="447"/>
      <c r="KH111" s="447"/>
      <c r="KI111" s="447"/>
      <c r="KJ111" s="447"/>
      <c r="KK111" s="447"/>
      <c r="KL111" s="449"/>
      <c r="KM111" s="450">
        <f t="shared" si="7190"/>
        <v>0</v>
      </c>
      <c r="KN111" s="463"/>
      <c r="KO111" s="448"/>
      <c r="KQ111" s="458"/>
      <c r="KR111" s="447"/>
      <c r="KS111" s="447"/>
      <c r="KT111" s="447"/>
      <c r="KU111" s="450">
        <f t="shared" si="7191"/>
        <v>0</v>
      </c>
      <c r="KV111" s="447"/>
      <c r="KW111" s="447"/>
      <c r="KX111" s="447"/>
      <c r="KY111" s="447"/>
      <c r="KZ111" s="447"/>
      <c r="LA111" s="449"/>
      <c r="LB111" s="450">
        <f t="shared" si="7192"/>
        <v>0</v>
      </c>
      <c r="LC111" s="463"/>
      <c r="LD111" s="448"/>
      <c r="LF111" s="458"/>
      <c r="LG111" s="447"/>
      <c r="LH111" s="447"/>
      <c r="LI111" s="447"/>
      <c r="LJ111" s="450">
        <f t="shared" si="7193"/>
        <v>0</v>
      </c>
      <c r="LK111" s="447"/>
      <c r="LL111" s="447"/>
      <c r="LM111" s="447"/>
      <c r="LN111" s="447"/>
      <c r="LO111" s="447"/>
      <c r="LP111" s="449"/>
      <c r="LQ111" s="450">
        <f t="shared" si="7194"/>
        <v>0</v>
      </c>
      <c r="LR111" s="463"/>
      <c r="LS111" s="448"/>
      <c r="LU111" s="458"/>
      <c r="LV111" s="447"/>
      <c r="LW111" s="447"/>
      <c r="LX111" s="447"/>
      <c r="LY111" s="450">
        <f t="shared" si="7195"/>
        <v>0</v>
      </c>
      <c r="LZ111" s="447"/>
      <c r="MA111" s="447"/>
      <c r="MB111" s="447"/>
      <c r="MC111" s="447"/>
      <c r="MD111" s="447"/>
      <c r="ME111" s="449"/>
      <c r="MF111" s="450">
        <f t="shared" si="7196"/>
        <v>0</v>
      </c>
      <c r="MG111" s="463"/>
      <c r="MH111" s="448"/>
      <c r="MJ111" s="458"/>
      <c r="MK111" s="447"/>
      <c r="ML111" s="447"/>
      <c r="MM111" s="447"/>
      <c r="MN111" s="450">
        <f t="shared" si="7197"/>
        <v>0</v>
      </c>
      <c r="MO111" s="447"/>
      <c r="MP111" s="447"/>
      <c r="MQ111" s="447"/>
      <c r="MR111" s="447"/>
      <c r="MS111" s="447"/>
      <c r="MT111" s="449"/>
      <c r="MU111" s="450">
        <f t="shared" si="7198"/>
        <v>0</v>
      </c>
      <c r="MV111" s="463"/>
      <c r="MW111" s="448"/>
      <c r="MY111" s="458"/>
      <c r="MZ111" s="447"/>
      <c r="NA111" s="447"/>
      <c r="NB111" s="447"/>
      <c r="NC111" s="450">
        <f t="shared" si="7199"/>
        <v>0</v>
      </c>
      <c r="ND111" s="447"/>
      <c r="NE111" s="447"/>
      <c r="NF111" s="447"/>
      <c r="NG111" s="447"/>
      <c r="NH111" s="447"/>
      <c r="NI111" s="449"/>
      <c r="NJ111" s="450">
        <f t="shared" si="7200"/>
        <v>0</v>
      </c>
      <c r="NK111" s="463"/>
      <c r="NL111" s="448"/>
      <c r="NN111" s="458"/>
      <c r="NO111" s="447"/>
      <c r="NP111" s="447"/>
      <c r="NQ111" s="447"/>
      <c r="NR111" s="450">
        <f t="shared" si="7201"/>
        <v>0</v>
      </c>
      <c r="NS111" s="447"/>
      <c r="NT111" s="447"/>
      <c r="NU111" s="447"/>
      <c r="NV111" s="447"/>
      <c r="NW111" s="447"/>
      <c r="NX111" s="449"/>
      <c r="NY111" s="450">
        <f t="shared" si="7202"/>
        <v>0</v>
      </c>
      <c r="NZ111" s="463"/>
      <c r="OA111" s="448"/>
      <c r="OC111" s="458"/>
      <c r="OD111" s="447"/>
      <c r="OE111" s="447"/>
      <c r="OF111" s="447"/>
      <c r="OG111" s="450">
        <f t="shared" si="7203"/>
        <v>0</v>
      </c>
      <c r="OH111" s="447"/>
      <c r="OI111" s="447"/>
      <c r="OJ111" s="447"/>
      <c r="OK111" s="447"/>
      <c r="OL111" s="447"/>
      <c r="OM111" s="449"/>
      <c r="ON111" s="450">
        <f t="shared" si="7204"/>
        <v>0</v>
      </c>
      <c r="OO111" s="463"/>
      <c r="OP111" s="448"/>
      <c r="OR111" s="458"/>
      <c r="OS111" s="447"/>
      <c r="OT111" s="447"/>
      <c r="OU111" s="447"/>
      <c r="OV111" s="450">
        <f t="shared" si="7205"/>
        <v>0</v>
      </c>
      <c r="OW111" s="447"/>
      <c r="OX111" s="447"/>
      <c r="OY111" s="447"/>
      <c r="OZ111" s="447"/>
      <c r="PA111" s="447"/>
      <c r="PB111" s="449"/>
      <c r="PC111" s="450">
        <f t="shared" si="7206"/>
        <v>0</v>
      </c>
      <c r="PD111" s="463"/>
      <c r="PE111" s="448"/>
      <c r="PG111" s="458"/>
      <c r="PH111" s="447"/>
      <c r="PI111" s="447"/>
      <c r="PJ111" s="447"/>
      <c r="PK111" s="450">
        <f t="shared" si="7207"/>
        <v>0</v>
      </c>
      <c r="PL111" s="447"/>
      <c r="PM111" s="447"/>
      <c r="PN111" s="447"/>
      <c r="PO111" s="447"/>
      <c r="PP111" s="447"/>
      <c r="PQ111" s="449"/>
      <c r="PR111" s="450">
        <f t="shared" si="7208"/>
        <v>0</v>
      </c>
      <c r="PS111" s="463"/>
      <c r="PT111" s="448"/>
      <c r="PV111" s="458"/>
      <c r="PW111" s="447"/>
      <c r="PX111" s="447"/>
      <c r="PY111" s="447"/>
      <c r="PZ111" s="450">
        <f t="shared" si="7209"/>
        <v>0</v>
      </c>
      <c r="QA111" s="447"/>
      <c r="QB111" s="447"/>
      <c r="QC111" s="447"/>
      <c r="QD111" s="447"/>
      <c r="QE111" s="447"/>
      <c r="QF111" s="449"/>
      <c r="QG111" s="450">
        <f t="shared" si="7210"/>
        <v>0</v>
      </c>
      <c r="QH111" s="463"/>
      <c r="QI111" s="448"/>
      <c r="QK111" s="458"/>
      <c r="QL111" s="447"/>
      <c r="QM111" s="447"/>
      <c r="QN111" s="447"/>
      <c r="QO111" s="450">
        <f t="shared" si="7211"/>
        <v>0</v>
      </c>
      <c r="QP111" s="447"/>
      <c r="QQ111" s="447"/>
      <c r="QR111" s="447"/>
      <c r="QS111" s="447"/>
      <c r="QT111" s="447"/>
      <c r="QU111" s="449"/>
      <c r="QV111" s="450">
        <f t="shared" si="7212"/>
        <v>0</v>
      </c>
      <c r="QW111" s="463"/>
      <c r="QX111" s="448"/>
      <c r="QZ111" s="458"/>
      <c r="RA111" s="447"/>
      <c r="RB111" s="447"/>
      <c r="RC111" s="447"/>
      <c r="RD111" s="450">
        <f t="shared" si="7213"/>
        <v>0</v>
      </c>
      <c r="RE111" s="447"/>
      <c r="RF111" s="447"/>
      <c r="RG111" s="447"/>
      <c r="RH111" s="447"/>
      <c r="RI111" s="447"/>
      <c r="RJ111" s="449"/>
      <c r="RK111" s="450">
        <f t="shared" si="7214"/>
        <v>0</v>
      </c>
      <c r="RL111" s="463"/>
      <c r="RM111" s="448"/>
      <c r="RO111" s="458"/>
      <c r="RP111" s="447"/>
      <c r="RQ111" s="447"/>
      <c r="RR111" s="447"/>
      <c r="RS111" s="450">
        <f t="shared" si="7215"/>
        <v>0</v>
      </c>
      <c r="RT111" s="447"/>
      <c r="RU111" s="447"/>
      <c r="RV111" s="447"/>
      <c r="RW111" s="447"/>
      <c r="RX111" s="447"/>
      <c r="RY111" s="449"/>
      <c r="RZ111" s="450">
        <f t="shared" si="7216"/>
        <v>0</v>
      </c>
      <c r="SA111" s="463"/>
      <c r="SB111" s="448"/>
      <c r="SD111" s="458"/>
      <c r="SE111" s="447"/>
      <c r="SF111" s="447"/>
      <c r="SG111" s="447"/>
      <c r="SH111" s="450">
        <f t="shared" si="7217"/>
        <v>0</v>
      </c>
      <c r="SI111" s="447"/>
      <c r="SJ111" s="447"/>
      <c r="SK111" s="447"/>
      <c r="SL111" s="447"/>
      <c r="SM111" s="447"/>
      <c r="SN111" s="449"/>
      <c r="SO111" s="450">
        <f t="shared" si="7218"/>
        <v>0</v>
      </c>
      <c r="SP111" s="463"/>
      <c r="SQ111" s="448"/>
      <c r="SS111" s="458"/>
      <c r="ST111" s="447"/>
      <c r="SU111" s="447"/>
      <c r="SV111" s="447"/>
      <c r="SW111" s="450">
        <f t="shared" si="7219"/>
        <v>0</v>
      </c>
      <c r="SX111" s="447"/>
      <c r="SY111" s="447"/>
      <c r="SZ111" s="447"/>
      <c r="TA111" s="447"/>
      <c r="TB111" s="447"/>
      <c r="TC111" s="449"/>
      <c r="TD111" s="450">
        <f t="shared" si="7220"/>
        <v>0</v>
      </c>
      <c r="TE111" s="463"/>
      <c r="TF111" s="448"/>
      <c r="TH111" s="458"/>
      <c r="TI111" s="447"/>
      <c r="TJ111" s="447"/>
      <c r="TK111" s="447"/>
      <c r="TL111" s="450">
        <f t="shared" si="7221"/>
        <v>0</v>
      </c>
      <c r="TM111" s="447"/>
      <c r="TN111" s="447"/>
      <c r="TO111" s="447"/>
      <c r="TP111" s="447"/>
      <c r="TQ111" s="447"/>
      <c r="TR111" s="449"/>
      <c r="TS111" s="450">
        <f t="shared" si="7222"/>
        <v>0</v>
      </c>
      <c r="TT111" s="463"/>
      <c r="TU111" s="448"/>
      <c r="TW111" s="458"/>
      <c r="TX111" s="447"/>
      <c r="TY111" s="447"/>
      <c r="TZ111" s="447"/>
      <c r="UA111" s="450">
        <f t="shared" si="7223"/>
        <v>0</v>
      </c>
      <c r="UB111" s="447"/>
      <c r="UC111" s="447"/>
      <c r="UD111" s="447"/>
      <c r="UE111" s="447"/>
      <c r="UF111" s="447"/>
      <c r="UG111" s="449"/>
      <c r="UH111" s="450">
        <f t="shared" si="7224"/>
        <v>0</v>
      </c>
      <c r="UI111" s="463"/>
      <c r="UJ111" s="448"/>
      <c r="UL111" s="458"/>
      <c r="UM111" s="447"/>
      <c r="UN111" s="447"/>
      <c r="UO111" s="447"/>
      <c r="UP111" s="450">
        <f t="shared" si="7225"/>
        <v>0</v>
      </c>
      <c r="UQ111" s="447"/>
      <c r="UR111" s="447"/>
      <c r="US111" s="447"/>
      <c r="UT111" s="447"/>
      <c r="UU111" s="447"/>
      <c r="UV111" s="449"/>
      <c r="UW111" s="450">
        <f t="shared" si="7226"/>
        <v>0</v>
      </c>
      <c r="UX111" s="463"/>
      <c r="UY111" s="448"/>
      <c r="VA111" s="458"/>
      <c r="VB111" s="447"/>
      <c r="VC111" s="447"/>
      <c r="VD111" s="447"/>
      <c r="VE111" s="450">
        <f t="shared" si="7227"/>
        <v>0</v>
      </c>
      <c r="VF111" s="447"/>
      <c r="VG111" s="447"/>
      <c r="VH111" s="447"/>
      <c r="VI111" s="447"/>
      <c r="VJ111" s="447"/>
      <c r="VK111" s="449"/>
      <c r="VL111" s="450">
        <f t="shared" si="7228"/>
        <v>0</v>
      </c>
      <c r="VM111" s="463"/>
      <c r="VN111" s="448"/>
      <c r="VP111" s="458"/>
      <c r="VQ111" s="447"/>
      <c r="VR111" s="447"/>
      <c r="VS111" s="447"/>
      <c r="VT111" s="450">
        <f t="shared" si="7229"/>
        <v>0</v>
      </c>
      <c r="VU111" s="447"/>
      <c r="VV111" s="447"/>
      <c r="VW111" s="447"/>
      <c r="VX111" s="447"/>
      <c r="VY111" s="447"/>
      <c r="VZ111" s="449"/>
      <c r="WA111" s="450">
        <f t="shared" si="7230"/>
        <v>0</v>
      </c>
      <c r="WB111" s="463"/>
      <c r="WC111" s="448"/>
      <c r="WE111" s="458"/>
      <c r="WF111" s="447"/>
      <c r="WG111" s="447"/>
      <c r="WH111" s="447"/>
      <c r="WI111" s="450">
        <f t="shared" si="7231"/>
        <v>0</v>
      </c>
      <c r="WJ111" s="447"/>
      <c r="WK111" s="447"/>
      <c r="WL111" s="447"/>
      <c r="WM111" s="447"/>
      <c r="WN111" s="447"/>
      <c r="WO111" s="449"/>
      <c r="WP111" s="450">
        <f t="shared" si="7232"/>
        <v>0</v>
      </c>
      <c r="WQ111" s="463"/>
      <c r="WR111" s="448"/>
      <c r="WT111" s="458"/>
      <c r="WU111" s="447"/>
      <c r="WV111" s="447"/>
      <c r="WW111" s="447"/>
      <c r="WX111" s="450">
        <f t="shared" si="7233"/>
        <v>0</v>
      </c>
      <c r="WY111" s="447"/>
      <c r="WZ111" s="447"/>
      <c r="XA111" s="447"/>
      <c r="XB111" s="447"/>
      <c r="XC111" s="447"/>
      <c r="XD111" s="449"/>
      <c r="XE111" s="450">
        <f t="shared" si="7234"/>
        <v>0</v>
      </c>
      <c r="XF111" s="463"/>
      <c r="XG111" s="448"/>
      <c r="XI111" s="458"/>
      <c r="XJ111" s="447"/>
      <c r="XK111" s="447"/>
      <c r="XL111" s="447"/>
      <c r="XM111" s="450">
        <f t="shared" si="7235"/>
        <v>0</v>
      </c>
      <c r="XN111" s="447"/>
      <c r="XO111" s="447"/>
      <c r="XP111" s="447"/>
      <c r="XQ111" s="447"/>
      <c r="XR111" s="447"/>
      <c r="XS111" s="449"/>
      <c r="XT111" s="450">
        <f t="shared" si="7236"/>
        <v>0</v>
      </c>
      <c r="XU111" s="463"/>
      <c r="XV111" s="448"/>
      <c r="XX111" s="458"/>
      <c r="XY111" s="447"/>
      <c r="XZ111" s="447"/>
      <c r="YA111" s="447"/>
      <c r="YB111" s="450">
        <f t="shared" si="7237"/>
        <v>0</v>
      </c>
      <c r="YC111" s="447"/>
      <c r="YD111" s="447"/>
      <c r="YE111" s="447"/>
      <c r="YF111" s="447"/>
      <c r="YG111" s="447"/>
      <c r="YH111" s="449"/>
      <c r="YI111" s="450">
        <f t="shared" si="7238"/>
        <v>0</v>
      </c>
      <c r="YJ111" s="463"/>
      <c r="YK111" s="448"/>
      <c r="YM111" s="458"/>
      <c r="YN111" s="447"/>
      <c r="YO111" s="447"/>
      <c r="YP111" s="447"/>
      <c r="YQ111" s="450">
        <f t="shared" si="7239"/>
        <v>0</v>
      </c>
      <c r="YR111" s="447"/>
      <c r="YS111" s="447"/>
      <c r="YT111" s="447"/>
      <c r="YU111" s="447"/>
      <c r="YV111" s="447"/>
      <c r="YW111" s="449"/>
      <c r="YX111" s="450">
        <f t="shared" si="7240"/>
        <v>0</v>
      </c>
      <c r="YY111" s="463"/>
      <c r="YZ111" s="448"/>
      <c r="ZB111" s="458"/>
      <c r="ZC111" s="447"/>
      <c r="ZD111" s="447"/>
      <c r="ZE111" s="447"/>
      <c r="ZF111" s="450">
        <f t="shared" si="7241"/>
        <v>0</v>
      </c>
      <c r="ZG111" s="447"/>
      <c r="ZH111" s="447"/>
      <c r="ZI111" s="447"/>
      <c r="ZJ111" s="447"/>
      <c r="ZK111" s="447"/>
      <c r="ZL111" s="449"/>
      <c r="ZM111" s="450">
        <f t="shared" si="7242"/>
        <v>0</v>
      </c>
      <c r="ZN111" s="463"/>
      <c r="ZO111" s="448"/>
      <c r="ZQ111" s="458"/>
      <c r="ZR111" s="447"/>
      <c r="ZS111" s="447"/>
      <c r="ZT111" s="447"/>
      <c r="ZU111" s="450">
        <f t="shared" si="7243"/>
        <v>0</v>
      </c>
      <c r="ZV111" s="447"/>
      <c r="ZW111" s="447"/>
      <c r="ZX111" s="447"/>
      <c r="ZY111" s="447"/>
      <c r="ZZ111" s="447"/>
      <c r="AAA111" s="449"/>
      <c r="AAB111" s="450">
        <f t="shared" si="7244"/>
        <v>0</v>
      </c>
      <c r="AAC111" s="463"/>
      <c r="AAD111" s="448"/>
      <c r="AAF111" s="458"/>
      <c r="AAG111" s="447"/>
      <c r="AAH111" s="447"/>
      <c r="AAI111" s="447"/>
      <c r="AAJ111" s="450">
        <f t="shared" si="7245"/>
        <v>0</v>
      </c>
      <c r="AAK111" s="447"/>
      <c r="AAL111" s="447"/>
      <c r="AAM111" s="447"/>
      <c r="AAN111" s="447"/>
      <c r="AAO111" s="447"/>
      <c r="AAP111" s="449"/>
      <c r="AAQ111" s="450">
        <f t="shared" si="7246"/>
        <v>0</v>
      </c>
      <c r="AAR111" s="463"/>
      <c r="AAS111" s="448"/>
      <c r="AAU111" s="458"/>
      <c r="AAV111" s="447"/>
      <c r="AAW111" s="447"/>
      <c r="AAX111" s="447"/>
      <c r="AAY111" s="450">
        <f t="shared" si="7247"/>
        <v>0</v>
      </c>
      <c r="AAZ111" s="447"/>
      <c r="ABA111" s="447"/>
      <c r="ABB111" s="447"/>
      <c r="ABC111" s="447"/>
      <c r="ABD111" s="447"/>
      <c r="ABE111" s="449"/>
      <c r="ABF111" s="450">
        <f t="shared" si="7248"/>
        <v>0</v>
      </c>
      <c r="ABG111" s="463"/>
      <c r="ABH111" s="448"/>
      <c r="ABJ111" s="458"/>
      <c r="ABK111" s="447"/>
      <c r="ABL111" s="447"/>
      <c r="ABM111" s="447"/>
      <c r="ABN111" s="450">
        <f t="shared" si="7249"/>
        <v>0</v>
      </c>
      <c r="ABO111" s="447"/>
      <c r="ABP111" s="447"/>
      <c r="ABQ111" s="447"/>
      <c r="ABR111" s="447"/>
      <c r="ABS111" s="447"/>
      <c r="ABT111" s="449"/>
      <c r="ABU111" s="450">
        <f t="shared" si="7250"/>
        <v>0</v>
      </c>
      <c r="ABV111" s="463"/>
      <c r="ABW111" s="448"/>
      <c r="ABY111" s="458"/>
      <c r="ABZ111" s="447"/>
      <c r="ACA111" s="447"/>
      <c r="ACB111" s="447"/>
      <c r="ACC111" s="450">
        <f t="shared" si="7251"/>
        <v>0</v>
      </c>
      <c r="ACD111" s="447"/>
      <c r="ACE111" s="447"/>
      <c r="ACF111" s="447"/>
      <c r="ACG111" s="447"/>
      <c r="ACH111" s="447"/>
      <c r="ACI111" s="449"/>
      <c r="ACJ111" s="450">
        <f t="shared" si="7252"/>
        <v>0</v>
      </c>
      <c r="ACK111" s="463"/>
      <c r="ACL111" s="448"/>
      <c r="ACN111" s="458"/>
      <c r="ACO111" s="447"/>
      <c r="ACP111" s="447"/>
      <c r="ACQ111" s="447"/>
      <c r="ACR111" s="450">
        <f t="shared" si="7253"/>
        <v>0</v>
      </c>
      <c r="ACS111" s="447"/>
      <c r="ACT111" s="447"/>
      <c r="ACU111" s="447"/>
      <c r="ACV111" s="447"/>
      <c r="ACW111" s="447"/>
      <c r="ACX111" s="449"/>
      <c r="ACY111" s="450">
        <f t="shared" si="7254"/>
        <v>0</v>
      </c>
      <c r="ACZ111" s="463"/>
      <c r="ADA111" s="448"/>
      <c r="ADC111" s="458"/>
      <c r="ADD111" s="447"/>
      <c r="ADE111" s="447"/>
      <c r="ADF111" s="447"/>
      <c r="ADG111" s="450">
        <f t="shared" si="7255"/>
        <v>0</v>
      </c>
      <c r="ADH111" s="447"/>
      <c r="ADI111" s="447"/>
      <c r="ADJ111" s="447"/>
      <c r="ADK111" s="447"/>
      <c r="ADL111" s="447"/>
      <c r="ADM111" s="449"/>
      <c r="ADN111" s="450">
        <f t="shared" si="7256"/>
        <v>0</v>
      </c>
      <c r="ADO111" s="463"/>
      <c r="ADP111" s="448"/>
      <c r="ADR111" s="458"/>
      <c r="ADS111" s="447"/>
      <c r="ADT111" s="447"/>
      <c r="ADU111" s="447"/>
      <c r="ADV111" s="450">
        <f t="shared" si="7257"/>
        <v>0</v>
      </c>
      <c r="ADW111" s="447"/>
      <c r="ADX111" s="447"/>
      <c r="ADY111" s="447"/>
      <c r="ADZ111" s="447"/>
      <c r="AEA111" s="447"/>
      <c r="AEB111" s="449"/>
      <c r="AEC111" s="450">
        <f t="shared" si="7258"/>
        <v>0</v>
      </c>
      <c r="AED111" s="463"/>
      <c r="AEE111" s="448"/>
      <c r="AEG111" s="458"/>
      <c r="AEH111" s="447"/>
      <c r="AEI111" s="447"/>
      <c r="AEJ111" s="447"/>
      <c r="AEK111" s="450">
        <f t="shared" si="7259"/>
        <v>0</v>
      </c>
      <c r="AEL111" s="447"/>
      <c r="AEM111" s="447"/>
      <c r="AEN111" s="447"/>
      <c r="AEO111" s="447"/>
      <c r="AEP111" s="447"/>
      <c r="AEQ111" s="449"/>
      <c r="AER111" s="450">
        <f t="shared" si="7260"/>
        <v>0</v>
      </c>
      <c r="AES111" s="463"/>
      <c r="AET111" s="448"/>
      <c r="AEV111" s="458"/>
      <c r="AEW111" s="447"/>
      <c r="AEX111" s="447"/>
      <c r="AEY111" s="447"/>
      <c r="AEZ111" s="450">
        <f t="shared" si="7261"/>
        <v>0</v>
      </c>
      <c r="AFA111" s="447"/>
      <c r="AFB111" s="447"/>
      <c r="AFC111" s="447"/>
      <c r="AFD111" s="447"/>
      <c r="AFE111" s="447"/>
      <c r="AFF111" s="449"/>
      <c r="AFG111" s="450">
        <f t="shared" si="7262"/>
        <v>0</v>
      </c>
      <c r="AFH111" s="463"/>
      <c r="AFI111" s="448"/>
      <c r="AFK111" s="458"/>
      <c r="AFL111" s="447"/>
      <c r="AFM111" s="447"/>
      <c r="AFN111" s="447"/>
      <c r="AFO111" s="450">
        <f t="shared" si="7263"/>
        <v>0</v>
      </c>
      <c r="AFP111" s="447"/>
      <c r="AFQ111" s="447"/>
      <c r="AFR111" s="447"/>
      <c r="AFS111" s="447"/>
      <c r="AFT111" s="447"/>
      <c r="AFU111" s="449"/>
      <c r="AFV111" s="450">
        <f t="shared" si="7264"/>
        <v>0</v>
      </c>
      <c r="AFW111" s="463"/>
      <c r="AFX111" s="448"/>
      <c r="AFZ111" s="458"/>
      <c r="AGA111" s="447"/>
      <c r="AGB111" s="447"/>
      <c r="AGC111" s="447"/>
      <c r="AGD111" s="450">
        <f t="shared" si="7265"/>
        <v>0</v>
      </c>
      <c r="AGE111" s="447"/>
      <c r="AGF111" s="447"/>
      <c r="AGG111" s="447"/>
      <c r="AGH111" s="447"/>
      <c r="AGI111" s="447"/>
      <c r="AGJ111" s="449"/>
      <c r="AGK111" s="450">
        <f t="shared" si="7266"/>
        <v>0</v>
      </c>
      <c r="AGL111" s="463"/>
      <c r="AGM111" s="448"/>
      <c r="AGO111" s="458"/>
      <c r="AGP111" s="447"/>
      <c r="AGQ111" s="447"/>
      <c r="AGR111" s="447"/>
      <c r="AGS111" s="450">
        <f t="shared" si="7267"/>
        <v>0</v>
      </c>
      <c r="AGT111" s="447"/>
      <c r="AGU111" s="447"/>
      <c r="AGV111" s="447"/>
      <c r="AGW111" s="447"/>
      <c r="AGX111" s="447"/>
      <c r="AGY111" s="449"/>
      <c r="AGZ111" s="450">
        <f t="shared" si="7268"/>
        <v>0</v>
      </c>
      <c r="AHA111" s="463"/>
      <c r="AHB111" s="448"/>
      <c r="AHD111" s="458"/>
      <c r="AHE111" s="447"/>
      <c r="AHF111" s="447"/>
      <c r="AHG111" s="447"/>
      <c r="AHH111" s="450">
        <f t="shared" si="7269"/>
        <v>0</v>
      </c>
      <c r="AHI111" s="447"/>
      <c r="AHJ111" s="447"/>
      <c r="AHK111" s="447"/>
      <c r="AHL111" s="447"/>
      <c r="AHM111" s="447"/>
      <c r="AHN111" s="449"/>
      <c r="AHO111" s="450">
        <f t="shared" si="7270"/>
        <v>0</v>
      </c>
      <c r="AHP111" s="463"/>
      <c r="AHQ111" s="448"/>
      <c r="AHS111" s="458"/>
      <c r="AHT111" s="447"/>
      <c r="AHU111" s="447"/>
      <c r="AHV111" s="447"/>
      <c r="AHW111" s="450">
        <f t="shared" si="7271"/>
        <v>0</v>
      </c>
      <c r="AHX111" s="447"/>
      <c r="AHY111" s="447"/>
      <c r="AHZ111" s="447"/>
      <c r="AIA111" s="447"/>
      <c r="AIB111" s="447"/>
      <c r="AIC111" s="449"/>
      <c r="AID111" s="450">
        <f t="shared" si="7272"/>
        <v>0</v>
      </c>
      <c r="AIE111" s="463"/>
      <c r="AIF111" s="448"/>
      <c r="AIH111" s="458"/>
      <c r="AII111" s="447"/>
      <c r="AIJ111" s="447"/>
      <c r="AIK111" s="447"/>
      <c r="AIL111" s="450">
        <f t="shared" si="7273"/>
        <v>0</v>
      </c>
      <c r="AIM111" s="447"/>
      <c r="AIN111" s="447"/>
      <c r="AIO111" s="447"/>
      <c r="AIP111" s="447"/>
      <c r="AIQ111" s="447"/>
      <c r="AIR111" s="449"/>
      <c r="AIS111" s="450">
        <f t="shared" si="7274"/>
        <v>0</v>
      </c>
      <c r="AIT111" s="463"/>
      <c r="AIU111" s="448"/>
      <c r="AIW111" s="458"/>
      <c r="AIX111" s="447"/>
      <c r="AIY111" s="447"/>
      <c r="AIZ111" s="447"/>
      <c r="AJA111" s="450">
        <f t="shared" si="7275"/>
        <v>0</v>
      </c>
      <c r="AJB111" s="447"/>
      <c r="AJC111" s="447"/>
      <c r="AJD111" s="447"/>
      <c r="AJE111" s="447"/>
      <c r="AJF111" s="447"/>
      <c r="AJG111" s="449"/>
      <c r="AJH111" s="450">
        <f t="shared" si="7276"/>
        <v>0</v>
      </c>
      <c r="AJI111" s="463"/>
      <c r="AJJ111" s="448"/>
      <c r="AJL111" s="458"/>
      <c r="AJM111" s="447"/>
      <c r="AJN111" s="447"/>
      <c r="AJO111" s="447"/>
      <c r="AJP111" s="450">
        <f t="shared" si="7277"/>
        <v>0</v>
      </c>
      <c r="AJQ111" s="447"/>
      <c r="AJR111" s="447"/>
      <c r="AJS111" s="447"/>
      <c r="AJT111" s="447"/>
      <c r="AJU111" s="447"/>
      <c r="AJV111" s="449"/>
      <c r="AJW111" s="450">
        <f t="shared" si="7278"/>
        <v>0</v>
      </c>
      <c r="AJX111" s="463"/>
      <c r="AJY111" s="448"/>
      <c r="AKA111" s="458"/>
      <c r="AKB111" s="447"/>
      <c r="AKC111" s="447"/>
      <c r="AKD111" s="447"/>
      <c r="AKE111" s="450">
        <f t="shared" si="7279"/>
        <v>0</v>
      </c>
      <c r="AKF111" s="447"/>
      <c r="AKG111" s="447"/>
      <c r="AKH111" s="447"/>
      <c r="AKI111" s="447"/>
      <c r="AKJ111" s="447"/>
      <c r="AKK111" s="449"/>
      <c r="AKL111" s="450">
        <f t="shared" si="7280"/>
        <v>0</v>
      </c>
      <c r="AKM111" s="463"/>
      <c r="AKN111" s="448"/>
      <c r="AKP111" s="458"/>
      <c r="AKQ111" s="447"/>
      <c r="AKR111" s="447"/>
      <c r="AKS111" s="447"/>
      <c r="AKT111" s="450">
        <f t="shared" si="7281"/>
        <v>0</v>
      </c>
      <c r="AKU111" s="447"/>
      <c r="AKV111" s="447"/>
      <c r="AKW111" s="447"/>
      <c r="AKX111" s="447"/>
      <c r="AKY111" s="447"/>
      <c r="AKZ111" s="449"/>
      <c r="ALA111" s="450">
        <f t="shared" si="7282"/>
        <v>0</v>
      </c>
      <c r="ALB111" s="463"/>
      <c r="ALC111" s="448"/>
      <c r="ALE111" s="458"/>
      <c r="ALF111" s="447"/>
      <c r="ALG111" s="447"/>
      <c r="ALH111" s="447"/>
      <c r="ALI111" s="450">
        <f t="shared" si="7283"/>
        <v>0</v>
      </c>
      <c r="ALJ111" s="447"/>
      <c r="ALK111" s="447"/>
      <c r="ALL111" s="447"/>
      <c r="ALM111" s="447"/>
      <c r="ALN111" s="447"/>
      <c r="ALO111" s="449"/>
      <c r="ALP111" s="450">
        <f t="shared" si="7284"/>
        <v>0</v>
      </c>
      <c r="ALQ111" s="463"/>
      <c r="ALR111" s="448"/>
      <c r="ALT111" s="458"/>
      <c r="ALU111" s="447"/>
      <c r="ALV111" s="447"/>
      <c r="ALW111" s="447"/>
      <c r="ALX111" s="450">
        <f t="shared" si="7285"/>
        <v>0</v>
      </c>
      <c r="ALY111" s="447"/>
      <c r="ALZ111" s="447"/>
      <c r="AMA111" s="447"/>
      <c r="AMB111" s="447"/>
      <c r="AMC111" s="447"/>
      <c r="AMD111" s="449"/>
      <c r="AME111" s="450">
        <f t="shared" si="7286"/>
        <v>0</v>
      </c>
      <c r="AMF111" s="463"/>
      <c r="AMG111" s="448"/>
      <c r="AMI111" s="458"/>
      <c r="AMJ111" s="447"/>
      <c r="AMK111" s="447"/>
      <c r="AML111" s="447"/>
      <c r="AMM111" s="450">
        <f t="shared" si="7287"/>
        <v>0</v>
      </c>
      <c r="AMN111" s="447"/>
      <c r="AMO111" s="447"/>
      <c r="AMP111" s="447"/>
      <c r="AMQ111" s="447"/>
      <c r="AMR111" s="447"/>
      <c r="AMS111" s="449"/>
      <c r="AMT111" s="450">
        <f t="shared" si="7288"/>
        <v>0</v>
      </c>
      <c r="AMU111" s="463"/>
      <c r="AMV111" s="448"/>
      <c r="AMX111" s="458"/>
      <c r="AMY111" s="447"/>
      <c r="AMZ111" s="447"/>
      <c r="ANA111" s="447"/>
      <c r="ANB111" s="450">
        <f t="shared" si="7289"/>
        <v>0</v>
      </c>
      <c r="ANC111" s="447"/>
      <c r="AND111" s="447"/>
      <c r="ANE111" s="447"/>
      <c r="ANF111" s="447"/>
      <c r="ANG111" s="447"/>
      <c r="ANH111" s="449"/>
      <c r="ANI111" s="450">
        <f t="shared" si="7290"/>
        <v>0</v>
      </c>
      <c r="ANJ111" s="463"/>
      <c r="ANK111" s="448"/>
      <c r="ANM111" s="458"/>
      <c r="ANN111" s="447"/>
      <c r="ANO111" s="447"/>
      <c r="ANP111" s="447"/>
      <c r="ANQ111" s="450">
        <f t="shared" si="7291"/>
        <v>0</v>
      </c>
      <c r="ANR111" s="447"/>
      <c r="ANS111" s="447"/>
      <c r="ANT111" s="447"/>
      <c r="ANU111" s="447"/>
      <c r="ANV111" s="447"/>
      <c r="ANW111" s="449"/>
      <c r="ANX111" s="450">
        <f t="shared" si="7292"/>
        <v>0</v>
      </c>
      <c r="ANY111" s="463"/>
      <c r="ANZ111" s="448"/>
      <c r="AOB111" s="458"/>
      <c r="AOC111" s="447"/>
      <c r="AOD111" s="447"/>
      <c r="AOE111" s="447"/>
      <c r="AOF111" s="450">
        <f t="shared" si="7293"/>
        <v>0</v>
      </c>
      <c r="AOG111" s="447"/>
      <c r="AOH111" s="447"/>
      <c r="AOI111" s="447"/>
      <c r="AOJ111" s="447"/>
      <c r="AOK111" s="447"/>
      <c r="AOL111" s="449"/>
      <c r="AOM111" s="450">
        <f t="shared" si="7294"/>
        <v>0</v>
      </c>
      <c r="AON111" s="463"/>
      <c r="AOO111" s="448"/>
      <c r="AOQ111" s="458"/>
      <c r="AOR111" s="447"/>
      <c r="AOS111" s="447"/>
      <c r="AOT111" s="447"/>
      <c r="AOU111" s="450">
        <f t="shared" si="7295"/>
        <v>0</v>
      </c>
      <c r="AOV111" s="447"/>
      <c r="AOW111" s="447"/>
      <c r="AOX111" s="447"/>
      <c r="AOY111" s="447"/>
      <c r="AOZ111" s="447"/>
      <c r="APA111" s="449"/>
      <c r="APB111" s="450">
        <f t="shared" si="7296"/>
        <v>0</v>
      </c>
      <c r="APC111" s="463"/>
      <c r="APD111" s="448"/>
      <c r="APF111" s="458"/>
      <c r="APG111" s="447"/>
      <c r="APH111" s="447"/>
      <c r="API111" s="447"/>
      <c r="APJ111" s="450">
        <f t="shared" si="7297"/>
        <v>0</v>
      </c>
      <c r="APK111" s="447"/>
      <c r="APL111" s="447"/>
      <c r="APM111" s="447"/>
      <c r="APN111" s="447"/>
      <c r="APO111" s="447"/>
      <c r="APP111" s="449"/>
      <c r="APQ111" s="450">
        <f t="shared" si="7298"/>
        <v>0</v>
      </c>
      <c r="APR111" s="463"/>
      <c r="APS111" s="448"/>
      <c r="APU111" s="458"/>
      <c r="APV111" s="447"/>
      <c r="APW111" s="447"/>
      <c r="APX111" s="447"/>
      <c r="APY111" s="450">
        <f t="shared" si="7299"/>
        <v>0</v>
      </c>
      <c r="APZ111" s="447"/>
      <c r="AQA111" s="447"/>
      <c r="AQB111" s="447"/>
      <c r="AQC111" s="447"/>
      <c r="AQD111" s="447"/>
      <c r="AQE111" s="449"/>
      <c r="AQF111" s="450">
        <f t="shared" si="7300"/>
        <v>0</v>
      </c>
      <c r="AQG111" s="463"/>
      <c r="AQH111" s="448"/>
      <c r="AQJ111" s="458"/>
      <c r="AQK111" s="447"/>
      <c r="AQL111" s="447"/>
      <c r="AQM111" s="447"/>
      <c r="AQN111" s="450">
        <f t="shared" si="7301"/>
        <v>0</v>
      </c>
      <c r="AQO111" s="447"/>
      <c r="AQP111" s="447"/>
      <c r="AQQ111" s="447"/>
      <c r="AQR111" s="447"/>
      <c r="AQS111" s="447"/>
      <c r="AQT111" s="449"/>
      <c r="AQU111" s="450">
        <f t="shared" si="7302"/>
        <v>0</v>
      </c>
      <c r="AQV111" s="463"/>
      <c r="AQW111" s="448"/>
      <c r="AQY111" s="458"/>
      <c r="AQZ111" s="447"/>
      <c r="ARA111" s="447"/>
      <c r="ARB111" s="447"/>
      <c r="ARC111" s="450">
        <f t="shared" si="7303"/>
        <v>0</v>
      </c>
      <c r="ARD111" s="447"/>
      <c r="ARE111" s="447"/>
      <c r="ARF111" s="447"/>
      <c r="ARG111" s="447"/>
      <c r="ARH111" s="447"/>
      <c r="ARI111" s="449"/>
      <c r="ARJ111" s="450">
        <f t="shared" si="7304"/>
        <v>0</v>
      </c>
      <c r="ARK111" s="463"/>
      <c r="ARL111" s="448"/>
      <c r="ARN111" s="458"/>
      <c r="ARO111" s="447"/>
      <c r="ARP111" s="447"/>
      <c r="ARQ111" s="447"/>
      <c r="ARR111" s="450">
        <f t="shared" si="7305"/>
        <v>0</v>
      </c>
      <c r="ARS111" s="447"/>
      <c r="ART111" s="447"/>
      <c r="ARU111" s="447"/>
      <c r="ARV111" s="447"/>
      <c r="ARW111" s="447"/>
      <c r="ARX111" s="449"/>
      <c r="ARY111" s="450">
        <f t="shared" si="7306"/>
        <v>0</v>
      </c>
      <c r="ARZ111" s="463"/>
      <c r="ASA111" s="448"/>
      <c r="ASC111" s="458"/>
      <c r="ASD111" s="447"/>
      <c r="ASE111" s="447"/>
      <c r="ASF111" s="447"/>
      <c r="ASG111" s="450">
        <f t="shared" si="7307"/>
        <v>0</v>
      </c>
      <c r="ASH111" s="447"/>
      <c r="ASI111" s="447"/>
      <c r="ASJ111" s="447"/>
      <c r="ASK111" s="447"/>
      <c r="ASL111" s="447"/>
      <c r="ASM111" s="449"/>
      <c r="ASN111" s="450">
        <f t="shared" si="7308"/>
        <v>0</v>
      </c>
      <c r="ASO111" s="463"/>
      <c r="ASP111" s="448"/>
      <c r="ASR111" s="458"/>
      <c r="ASS111" s="447"/>
      <c r="AST111" s="447"/>
      <c r="ASU111" s="447"/>
      <c r="ASV111" s="450">
        <f t="shared" si="7309"/>
        <v>0</v>
      </c>
      <c r="ASW111" s="447"/>
      <c r="ASX111" s="447"/>
      <c r="ASY111" s="447"/>
      <c r="ASZ111" s="447"/>
      <c r="ATA111" s="447"/>
      <c r="ATB111" s="449"/>
      <c r="ATC111" s="450">
        <f t="shared" si="7310"/>
        <v>0</v>
      </c>
      <c r="ATD111" s="463"/>
      <c r="ATE111" s="448"/>
      <c r="ATG111" s="458"/>
      <c r="ATH111" s="447"/>
      <c r="ATI111" s="447"/>
      <c r="ATJ111" s="447"/>
      <c r="ATK111" s="450">
        <f t="shared" si="7311"/>
        <v>0</v>
      </c>
      <c r="ATL111" s="447"/>
      <c r="ATM111" s="447"/>
      <c r="ATN111" s="447"/>
      <c r="ATO111" s="447"/>
      <c r="ATP111" s="447"/>
      <c r="ATQ111" s="449"/>
      <c r="ATR111" s="450">
        <f t="shared" si="7312"/>
        <v>0</v>
      </c>
      <c r="ATS111" s="463"/>
      <c r="ATT111" s="448"/>
      <c r="ATV111" s="458"/>
      <c r="ATW111" s="447"/>
      <c r="ATX111" s="447"/>
      <c r="ATY111" s="447"/>
      <c r="ATZ111" s="450">
        <f t="shared" si="7313"/>
        <v>0</v>
      </c>
      <c r="AUA111" s="447"/>
      <c r="AUB111" s="447"/>
      <c r="AUC111" s="447"/>
      <c r="AUD111" s="447"/>
      <c r="AUE111" s="447"/>
      <c r="AUF111" s="449"/>
      <c r="AUG111" s="450">
        <f t="shared" si="7314"/>
        <v>0</v>
      </c>
      <c r="AUH111" s="463"/>
      <c r="AUI111" s="448"/>
      <c r="AUK111" s="458"/>
      <c r="AUL111" s="447"/>
      <c r="AUM111" s="447"/>
      <c r="AUN111" s="447"/>
      <c r="AUO111" s="450">
        <f t="shared" si="7315"/>
        <v>0</v>
      </c>
      <c r="AUP111" s="447"/>
      <c r="AUQ111" s="447"/>
      <c r="AUR111" s="447"/>
      <c r="AUS111" s="447"/>
      <c r="AUT111" s="447"/>
      <c r="AUU111" s="449"/>
      <c r="AUV111" s="450">
        <f t="shared" si="7316"/>
        <v>0</v>
      </c>
      <c r="AUW111" s="463"/>
      <c r="AUX111" s="448"/>
      <c r="AUZ111" s="458"/>
      <c r="AVA111" s="447"/>
      <c r="AVB111" s="447"/>
      <c r="AVC111" s="447"/>
      <c r="AVD111" s="450">
        <f t="shared" si="7317"/>
        <v>0</v>
      </c>
      <c r="AVE111" s="447"/>
      <c r="AVF111" s="447"/>
      <c r="AVG111" s="447"/>
      <c r="AVH111" s="447"/>
      <c r="AVI111" s="447"/>
      <c r="AVJ111" s="449"/>
      <c r="AVK111" s="450">
        <f t="shared" si="7318"/>
        <v>0</v>
      </c>
      <c r="AVL111" s="463"/>
      <c r="AVM111" s="448"/>
      <c r="AVO111" s="458"/>
      <c r="AVP111" s="447"/>
      <c r="AVQ111" s="447"/>
      <c r="AVR111" s="447"/>
      <c r="AVS111" s="450">
        <f t="shared" si="7319"/>
        <v>0</v>
      </c>
      <c r="AVT111" s="447"/>
      <c r="AVU111" s="447"/>
      <c r="AVV111" s="447"/>
      <c r="AVW111" s="447"/>
      <c r="AVX111" s="447"/>
      <c r="AVY111" s="449"/>
      <c r="AVZ111" s="450">
        <f t="shared" si="7320"/>
        <v>0</v>
      </c>
      <c r="AWA111" s="463"/>
      <c r="AWB111" s="448"/>
      <c r="AWD111" s="458"/>
      <c r="AWE111" s="447"/>
      <c r="AWF111" s="447"/>
      <c r="AWG111" s="447"/>
      <c r="AWH111" s="450">
        <f t="shared" si="7321"/>
        <v>0</v>
      </c>
      <c r="AWI111" s="447"/>
      <c r="AWJ111" s="447"/>
      <c r="AWK111" s="447"/>
      <c r="AWL111" s="447"/>
      <c r="AWM111" s="447"/>
      <c r="AWN111" s="449"/>
      <c r="AWO111" s="450">
        <f t="shared" si="7322"/>
        <v>0</v>
      </c>
      <c r="AWP111" s="463"/>
      <c r="AWQ111" s="448"/>
      <c r="AWS111" s="458"/>
      <c r="AWT111" s="447"/>
      <c r="AWU111" s="447"/>
      <c r="AWV111" s="447"/>
      <c r="AWW111" s="450">
        <f t="shared" si="7323"/>
        <v>0</v>
      </c>
      <c r="AWX111" s="447"/>
      <c r="AWY111" s="447"/>
      <c r="AWZ111" s="447"/>
      <c r="AXA111" s="447"/>
      <c r="AXB111" s="447"/>
      <c r="AXC111" s="449"/>
      <c r="AXD111" s="450">
        <f t="shared" si="7324"/>
        <v>0</v>
      </c>
      <c r="AXE111" s="463"/>
      <c r="AXF111" s="448"/>
      <c r="AXH111" s="458"/>
      <c r="AXI111" s="447"/>
      <c r="AXJ111" s="447"/>
      <c r="AXK111" s="447"/>
      <c r="AXL111" s="450">
        <f t="shared" si="7325"/>
        <v>0</v>
      </c>
      <c r="AXM111" s="447"/>
      <c r="AXN111" s="447"/>
      <c r="AXO111" s="447"/>
      <c r="AXP111" s="447"/>
      <c r="AXQ111" s="447"/>
      <c r="AXR111" s="449"/>
      <c r="AXS111" s="450">
        <f t="shared" si="7326"/>
        <v>0</v>
      </c>
      <c r="AXT111" s="463"/>
      <c r="AXU111" s="448"/>
      <c r="AXW111" s="458"/>
      <c r="AXX111" s="447"/>
      <c r="AXY111" s="447"/>
      <c r="AXZ111" s="447"/>
      <c r="AYA111" s="450">
        <f t="shared" si="7327"/>
        <v>0</v>
      </c>
      <c r="AYB111" s="447"/>
      <c r="AYC111" s="447"/>
      <c r="AYD111" s="447"/>
      <c r="AYE111" s="447"/>
      <c r="AYF111" s="447"/>
      <c r="AYG111" s="449"/>
      <c r="AYH111" s="450">
        <f t="shared" si="7328"/>
        <v>0</v>
      </c>
      <c r="AYI111" s="463"/>
      <c r="AYJ111" s="448"/>
      <c r="AYL111" s="458"/>
      <c r="AYM111" s="447"/>
      <c r="AYN111" s="447"/>
      <c r="AYO111" s="447"/>
      <c r="AYP111" s="450">
        <f t="shared" si="7329"/>
        <v>0</v>
      </c>
      <c r="AYQ111" s="447"/>
      <c r="AYR111" s="447"/>
      <c r="AYS111" s="447"/>
      <c r="AYT111" s="447"/>
      <c r="AYU111" s="447"/>
      <c r="AYV111" s="449"/>
      <c r="AYW111" s="450">
        <f t="shared" si="7330"/>
        <v>0</v>
      </c>
      <c r="AYX111" s="463"/>
      <c r="AYY111" s="448"/>
      <c r="AZA111" s="458"/>
      <c r="AZB111" s="447"/>
      <c r="AZC111" s="447"/>
      <c r="AZD111" s="447"/>
      <c r="AZE111" s="450">
        <f t="shared" si="7331"/>
        <v>0</v>
      </c>
      <c r="AZF111" s="447"/>
      <c r="AZG111" s="447"/>
      <c r="AZH111" s="447"/>
      <c r="AZI111" s="447"/>
      <c r="AZJ111" s="447"/>
      <c r="AZK111" s="449"/>
      <c r="AZL111" s="450">
        <f t="shared" si="7332"/>
        <v>0</v>
      </c>
      <c r="AZM111" s="463"/>
      <c r="AZN111" s="448"/>
      <c r="AZP111" s="458"/>
      <c r="AZQ111" s="447"/>
      <c r="AZR111" s="447"/>
      <c r="AZS111" s="447"/>
      <c r="AZT111" s="450">
        <f t="shared" si="7333"/>
        <v>0</v>
      </c>
      <c r="AZU111" s="447"/>
      <c r="AZV111" s="447"/>
      <c r="AZW111" s="447"/>
      <c r="AZX111" s="447"/>
      <c r="AZY111" s="447"/>
      <c r="AZZ111" s="449"/>
      <c r="BAA111" s="450">
        <f t="shared" si="7334"/>
        <v>0</v>
      </c>
      <c r="BAB111" s="463"/>
      <c r="BAC111" s="448"/>
      <c r="BAE111" s="458"/>
      <c r="BAF111" s="447"/>
      <c r="BAG111" s="447"/>
      <c r="BAH111" s="447"/>
      <c r="BAI111" s="450">
        <f t="shared" si="7335"/>
        <v>0</v>
      </c>
      <c r="BAJ111" s="447"/>
      <c r="BAK111" s="447"/>
      <c r="BAL111" s="447"/>
      <c r="BAM111" s="447"/>
      <c r="BAN111" s="447"/>
      <c r="BAO111" s="449"/>
      <c r="BAP111" s="450">
        <f t="shared" si="7336"/>
        <v>0</v>
      </c>
      <c r="BAQ111" s="463"/>
      <c r="BAR111" s="448"/>
      <c r="BAT111" s="458"/>
      <c r="BAU111" s="447"/>
      <c r="BAV111" s="447"/>
      <c r="BAW111" s="447"/>
      <c r="BAX111" s="450">
        <f t="shared" si="7337"/>
        <v>0</v>
      </c>
      <c r="BAY111" s="447"/>
      <c r="BAZ111" s="447"/>
      <c r="BBA111" s="447"/>
      <c r="BBB111" s="447"/>
      <c r="BBC111" s="447"/>
      <c r="BBD111" s="449"/>
      <c r="BBE111" s="450">
        <f t="shared" si="7338"/>
        <v>0</v>
      </c>
      <c r="BBF111" s="463"/>
      <c r="BBG111" s="448"/>
      <c r="BBI111" s="458"/>
      <c r="BBJ111" s="447"/>
      <c r="BBK111" s="447"/>
      <c r="BBL111" s="447"/>
      <c r="BBM111" s="450">
        <f t="shared" si="7339"/>
        <v>0</v>
      </c>
      <c r="BBN111" s="447"/>
      <c r="BBO111" s="447"/>
      <c r="BBP111" s="447"/>
      <c r="BBQ111" s="447"/>
      <c r="BBR111" s="447"/>
      <c r="BBS111" s="449"/>
      <c r="BBT111" s="450">
        <f t="shared" si="7340"/>
        <v>0</v>
      </c>
      <c r="BBU111" s="463"/>
      <c r="BBV111" s="448"/>
      <c r="BBX111" s="458"/>
      <c r="BBY111" s="447"/>
      <c r="BBZ111" s="447"/>
      <c r="BCA111" s="447"/>
      <c r="BCB111" s="450">
        <f t="shared" si="7341"/>
        <v>0</v>
      </c>
      <c r="BCC111" s="447"/>
      <c r="BCD111" s="447"/>
      <c r="BCE111" s="447"/>
      <c r="BCF111" s="447"/>
      <c r="BCG111" s="447"/>
      <c r="BCH111" s="449"/>
      <c r="BCI111" s="450">
        <f t="shared" si="7342"/>
        <v>0</v>
      </c>
      <c r="BCJ111" s="463"/>
      <c r="BCK111" s="448"/>
      <c r="BCM111" s="458"/>
      <c r="BCN111" s="447"/>
      <c r="BCO111" s="447"/>
      <c r="BCP111" s="447"/>
      <c r="BCQ111" s="450">
        <f t="shared" si="7343"/>
        <v>0</v>
      </c>
      <c r="BCR111" s="447"/>
      <c r="BCS111" s="447"/>
      <c r="BCT111" s="447"/>
      <c r="BCU111" s="447"/>
      <c r="BCV111" s="447"/>
      <c r="BCW111" s="449"/>
      <c r="BCX111" s="450">
        <f t="shared" si="7344"/>
        <v>0</v>
      </c>
      <c r="BCY111" s="463"/>
      <c r="BCZ111" s="448"/>
      <c r="BDB111" s="458"/>
      <c r="BDC111" s="447"/>
      <c r="BDD111" s="447"/>
      <c r="BDE111" s="447"/>
      <c r="BDF111" s="450">
        <f t="shared" si="7345"/>
        <v>0</v>
      </c>
      <c r="BDG111" s="447"/>
      <c r="BDH111" s="447"/>
      <c r="BDI111" s="447"/>
      <c r="BDJ111" s="447"/>
      <c r="BDK111" s="447"/>
      <c r="BDL111" s="449"/>
      <c r="BDM111" s="450">
        <f t="shared" si="7346"/>
        <v>0</v>
      </c>
      <c r="BDN111" s="463"/>
      <c r="BDO111" s="448"/>
      <c r="BDQ111" s="458"/>
      <c r="BDR111" s="447"/>
      <c r="BDS111" s="447"/>
      <c r="BDT111" s="447"/>
      <c r="BDU111" s="450">
        <f t="shared" si="7347"/>
        <v>0</v>
      </c>
      <c r="BDV111" s="447"/>
      <c r="BDW111" s="447"/>
      <c r="BDX111" s="447"/>
      <c r="BDY111" s="447"/>
      <c r="BDZ111" s="447"/>
      <c r="BEA111" s="449"/>
      <c r="BEB111" s="450">
        <f t="shared" si="7348"/>
        <v>0</v>
      </c>
      <c r="BEC111" s="463"/>
      <c r="BED111" s="448"/>
      <c r="BEF111" s="458"/>
      <c r="BEG111" s="447"/>
      <c r="BEH111" s="447"/>
      <c r="BEI111" s="447"/>
      <c r="BEJ111" s="450">
        <f t="shared" si="7349"/>
        <v>0</v>
      </c>
      <c r="BEK111" s="447"/>
      <c r="BEL111" s="447"/>
      <c r="BEM111" s="447"/>
      <c r="BEN111" s="447"/>
      <c r="BEO111" s="447"/>
      <c r="BEP111" s="449"/>
      <c r="BEQ111" s="450">
        <f t="shared" si="7350"/>
        <v>0</v>
      </c>
      <c r="BER111" s="463"/>
      <c r="BES111" s="448"/>
      <c r="BEU111" s="458"/>
      <c r="BEV111" s="447"/>
      <c r="BEW111" s="447"/>
      <c r="BEX111" s="447"/>
      <c r="BEY111" s="450">
        <f t="shared" si="7351"/>
        <v>0</v>
      </c>
      <c r="BEZ111" s="447"/>
      <c r="BFA111" s="447"/>
      <c r="BFB111" s="447"/>
      <c r="BFC111" s="447"/>
      <c r="BFD111" s="447"/>
      <c r="BFE111" s="449"/>
      <c r="BFF111" s="450">
        <f t="shared" si="7352"/>
        <v>0</v>
      </c>
      <c r="BFG111" s="463"/>
      <c r="BFH111" s="448"/>
      <c r="BFJ111" s="458"/>
      <c r="BFK111" s="447"/>
      <c r="BFL111" s="447"/>
      <c r="BFM111" s="447"/>
      <c r="BFN111" s="450">
        <f t="shared" si="7353"/>
        <v>0</v>
      </c>
      <c r="BFO111" s="447"/>
      <c r="BFP111" s="447"/>
      <c r="BFQ111" s="447"/>
      <c r="BFR111" s="447"/>
      <c r="BFS111" s="447"/>
      <c r="BFT111" s="449"/>
      <c r="BFU111" s="450">
        <f t="shared" si="7354"/>
        <v>0</v>
      </c>
      <c r="BFV111" s="463"/>
      <c r="BFW111" s="448"/>
      <c r="BFY111" s="458"/>
      <c r="BFZ111" s="447"/>
      <c r="BGA111" s="447"/>
      <c r="BGB111" s="447"/>
      <c r="BGC111" s="450">
        <f t="shared" si="7355"/>
        <v>0</v>
      </c>
      <c r="BGD111" s="447"/>
      <c r="BGE111" s="447"/>
      <c r="BGF111" s="447"/>
      <c r="BGG111" s="447"/>
      <c r="BGH111" s="447"/>
      <c r="BGI111" s="449"/>
      <c r="BGJ111" s="450">
        <f t="shared" si="7356"/>
        <v>0</v>
      </c>
      <c r="BGK111" s="463"/>
      <c r="BGL111" s="448"/>
      <c r="BGN111" s="458"/>
      <c r="BGO111" s="447"/>
      <c r="BGP111" s="447"/>
      <c r="BGQ111" s="447"/>
      <c r="BGR111" s="450">
        <f t="shared" si="7357"/>
        <v>0</v>
      </c>
      <c r="BGS111" s="447"/>
      <c r="BGT111" s="447"/>
      <c r="BGU111" s="447"/>
      <c r="BGV111" s="447"/>
      <c r="BGW111" s="447"/>
      <c r="BGX111" s="449"/>
      <c r="BGY111" s="450">
        <f t="shared" si="7358"/>
        <v>0</v>
      </c>
      <c r="BGZ111" s="463"/>
      <c r="BHA111" s="448"/>
      <c r="BHC111" s="458"/>
      <c r="BHD111" s="447"/>
      <c r="BHE111" s="447"/>
      <c r="BHF111" s="447"/>
      <c r="BHG111" s="450">
        <f t="shared" si="7359"/>
        <v>0</v>
      </c>
      <c r="BHH111" s="447"/>
      <c r="BHI111" s="447"/>
      <c r="BHJ111" s="447"/>
      <c r="BHK111" s="447"/>
      <c r="BHL111" s="447"/>
      <c r="BHM111" s="449"/>
      <c r="BHN111" s="450">
        <f t="shared" si="7360"/>
        <v>0</v>
      </c>
      <c r="BHO111" s="463"/>
      <c r="BHP111" s="448"/>
      <c r="BHR111" s="458"/>
      <c r="BHS111" s="447"/>
      <c r="BHT111" s="447"/>
      <c r="BHU111" s="447"/>
      <c r="BHV111" s="450">
        <f t="shared" si="7361"/>
        <v>0</v>
      </c>
      <c r="BHW111" s="447"/>
      <c r="BHX111" s="447"/>
      <c r="BHY111" s="447"/>
      <c r="BHZ111" s="447"/>
      <c r="BIA111" s="447"/>
      <c r="BIB111" s="449"/>
      <c r="BIC111" s="450">
        <f t="shared" si="7362"/>
        <v>0</v>
      </c>
      <c r="BID111" s="463"/>
      <c r="BIE111" s="448"/>
      <c r="BIG111" s="458"/>
      <c r="BIH111" s="447"/>
      <c r="BII111" s="447"/>
      <c r="BIJ111" s="447"/>
      <c r="BIK111" s="450">
        <f t="shared" si="7363"/>
        <v>0</v>
      </c>
      <c r="BIL111" s="447"/>
      <c r="BIM111" s="447"/>
      <c r="BIN111" s="447"/>
      <c r="BIO111" s="447"/>
      <c r="BIP111" s="447"/>
      <c r="BIQ111" s="449"/>
      <c r="BIR111" s="450">
        <f t="shared" si="7364"/>
        <v>0</v>
      </c>
      <c r="BIS111" s="463"/>
      <c r="BIT111" s="448"/>
      <c r="BIV111" s="458"/>
      <c r="BIW111" s="447"/>
      <c r="BIX111" s="447"/>
      <c r="BIY111" s="447"/>
      <c r="BIZ111" s="450">
        <f t="shared" si="7365"/>
        <v>0</v>
      </c>
      <c r="BJA111" s="447"/>
      <c r="BJB111" s="447"/>
      <c r="BJC111" s="447"/>
      <c r="BJD111" s="447"/>
      <c r="BJE111" s="447"/>
      <c r="BJF111" s="449"/>
      <c r="BJG111" s="450">
        <f t="shared" si="7366"/>
        <v>0</v>
      </c>
      <c r="BJH111" s="463"/>
      <c r="BJI111" s="448"/>
      <c r="BJK111" s="458"/>
      <c r="BJL111" s="447"/>
      <c r="BJM111" s="447"/>
      <c r="BJN111" s="447"/>
      <c r="BJO111" s="450">
        <f t="shared" si="7367"/>
        <v>0</v>
      </c>
      <c r="BJP111" s="447"/>
      <c r="BJQ111" s="447"/>
      <c r="BJR111" s="447"/>
      <c r="BJS111" s="447"/>
      <c r="BJT111" s="447"/>
      <c r="BJU111" s="449"/>
      <c r="BJV111" s="450">
        <f t="shared" si="7368"/>
        <v>0</v>
      </c>
      <c r="BJW111" s="463"/>
      <c r="BJX111" s="448"/>
      <c r="BJZ111" s="458"/>
      <c r="BKA111" s="447"/>
      <c r="BKB111" s="447"/>
      <c r="BKC111" s="447"/>
      <c r="BKD111" s="450">
        <f t="shared" si="7369"/>
        <v>0</v>
      </c>
      <c r="BKE111" s="447"/>
      <c r="BKF111" s="447"/>
      <c r="BKG111" s="447"/>
      <c r="BKH111" s="447"/>
      <c r="BKI111" s="447"/>
      <c r="BKJ111" s="449"/>
      <c r="BKK111" s="450">
        <f t="shared" si="7370"/>
        <v>0</v>
      </c>
      <c r="BKL111" s="463"/>
      <c r="BKM111" s="448"/>
      <c r="BKO111" s="458"/>
      <c r="BKP111" s="447"/>
      <c r="BKQ111" s="447"/>
      <c r="BKR111" s="447"/>
      <c r="BKS111" s="450">
        <f t="shared" si="7371"/>
        <v>0</v>
      </c>
      <c r="BKT111" s="447"/>
      <c r="BKU111" s="447"/>
      <c r="BKV111" s="447"/>
      <c r="BKW111" s="447"/>
      <c r="BKX111" s="447"/>
      <c r="BKY111" s="449"/>
      <c r="BKZ111" s="450">
        <f t="shared" si="7372"/>
        <v>0</v>
      </c>
      <c r="BLA111" s="463"/>
      <c r="BLB111" s="448"/>
      <c r="BLD111" s="458"/>
      <c r="BLE111" s="447"/>
      <c r="BLF111" s="447"/>
      <c r="BLG111" s="447"/>
      <c r="BLH111" s="450">
        <f t="shared" si="7373"/>
        <v>0</v>
      </c>
      <c r="BLI111" s="447"/>
      <c r="BLJ111" s="447"/>
      <c r="BLK111" s="447"/>
      <c r="BLL111" s="447"/>
      <c r="BLM111" s="447"/>
      <c r="BLN111" s="449"/>
      <c r="BLO111" s="450">
        <f t="shared" si="7374"/>
        <v>0</v>
      </c>
      <c r="BLP111" s="463"/>
      <c r="BLQ111" s="448"/>
      <c r="BLS111" s="458"/>
      <c r="BLT111" s="447"/>
      <c r="BLU111" s="447"/>
      <c r="BLV111" s="447"/>
      <c r="BLW111" s="450">
        <f t="shared" si="7375"/>
        <v>0</v>
      </c>
      <c r="BLX111" s="447"/>
      <c r="BLY111" s="447"/>
      <c r="BLZ111" s="447"/>
      <c r="BMA111" s="447"/>
      <c r="BMB111" s="447"/>
      <c r="BMC111" s="449"/>
      <c r="BMD111" s="450">
        <f t="shared" si="7376"/>
        <v>0</v>
      </c>
      <c r="BME111" s="463"/>
      <c r="BMF111" s="448"/>
      <c r="BMH111" s="458"/>
      <c r="BMI111" s="447"/>
      <c r="BMJ111" s="447"/>
      <c r="BMK111" s="447"/>
      <c r="BML111" s="450">
        <f t="shared" si="7377"/>
        <v>0</v>
      </c>
      <c r="BMM111" s="447"/>
      <c r="BMN111" s="447"/>
      <c r="BMO111" s="447"/>
      <c r="BMP111" s="447"/>
      <c r="BMQ111" s="447"/>
      <c r="BMR111" s="449"/>
      <c r="BMS111" s="450">
        <f t="shared" si="7378"/>
        <v>0</v>
      </c>
      <c r="BMT111" s="463"/>
      <c r="BMU111" s="448"/>
      <c r="BMW111" s="458"/>
      <c r="BMX111" s="447"/>
      <c r="BMY111" s="447"/>
      <c r="BMZ111" s="447"/>
      <c r="BNA111" s="450">
        <f t="shared" si="7379"/>
        <v>0</v>
      </c>
      <c r="BNB111" s="447"/>
      <c r="BNC111" s="447"/>
      <c r="BND111" s="447"/>
      <c r="BNE111" s="447"/>
      <c r="BNF111" s="447"/>
      <c r="BNG111" s="449"/>
      <c r="BNH111" s="450">
        <f t="shared" si="7380"/>
        <v>0</v>
      </c>
      <c r="BNI111" s="463"/>
      <c r="BNJ111" s="448"/>
      <c r="BNL111" s="458"/>
      <c r="BNM111" s="447"/>
      <c r="BNN111" s="447"/>
      <c r="BNO111" s="447"/>
      <c r="BNP111" s="450">
        <f t="shared" si="7381"/>
        <v>0</v>
      </c>
      <c r="BNQ111" s="447"/>
      <c r="BNR111" s="447"/>
      <c r="BNS111" s="447"/>
      <c r="BNT111" s="447"/>
      <c r="BNU111" s="447"/>
      <c r="BNV111" s="449"/>
      <c r="BNW111" s="450">
        <f t="shared" si="7382"/>
        <v>0</v>
      </c>
      <c r="BNX111" s="463"/>
      <c r="BNY111" s="448"/>
      <c r="BOA111" s="458"/>
      <c r="BOB111" s="447"/>
      <c r="BOC111" s="447"/>
      <c r="BOD111" s="447"/>
      <c r="BOE111" s="450">
        <f t="shared" si="7383"/>
        <v>0</v>
      </c>
      <c r="BOF111" s="447"/>
      <c r="BOG111" s="447"/>
      <c r="BOH111" s="447"/>
      <c r="BOI111" s="447"/>
      <c r="BOJ111" s="447"/>
      <c r="BOK111" s="449"/>
      <c r="BOL111" s="450">
        <f t="shared" si="7384"/>
        <v>0</v>
      </c>
      <c r="BOM111" s="463"/>
      <c r="BON111" s="448"/>
      <c r="BOP111" s="458"/>
      <c r="BOQ111" s="447"/>
      <c r="BOR111" s="447"/>
      <c r="BOS111" s="447"/>
      <c r="BOT111" s="450">
        <f t="shared" si="7385"/>
        <v>0</v>
      </c>
      <c r="BOU111" s="447"/>
      <c r="BOV111" s="447"/>
      <c r="BOW111" s="447"/>
      <c r="BOX111" s="447"/>
      <c r="BOY111" s="447"/>
      <c r="BOZ111" s="449"/>
      <c r="BPA111" s="450">
        <f t="shared" si="7386"/>
        <v>0</v>
      </c>
      <c r="BPB111" s="463"/>
      <c r="BPC111" s="448"/>
      <c r="BPE111" s="458"/>
      <c r="BPF111" s="447"/>
      <c r="BPG111" s="447"/>
      <c r="BPH111" s="447"/>
      <c r="BPI111" s="450">
        <f t="shared" si="7387"/>
        <v>0</v>
      </c>
      <c r="BPJ111" s="447"/>
      <c r="BPK111" s="447"/>
      <c r="BPL111" s="447"/>
      <c r="BPM111" s="447"/>
      <c r="BPN111" s="447"/>
      <c r="BPO111" s="449"/>
      <c r="BPP111" s="450">
        <f t="shared" si="7388"/>
        <v>0</v>
      </c>
      <c r="BPQ111" s="463"/>
      <c r="BPR111" s="448"/>
      <c r="BPT111" s="458"/>
      <c r="BPU111" s="447"/>
      <c r="BPV111" s="447"/>
      <c r="BPW111" s="447"/>
      <c r="BPX111" s="450">
        <f t="shared" si="7389"/>
        <v>0</v>
      </c>
      <c r="BPY111" s="447"/>
      <c r="BPZ111" s="447"/>
      <c r="BQA111" s="447"/>
      <c r="BQB111" s="447"/>
      <c r="BQC111" s="447"/>
      <c r="BQD111" s="449"/>
      <c r="BQE111" s="450">
        <f t="shared" si="7390"/>
        <v>0</v>
      </c>
      <c r="BQF111" s="463"/>
      <c r="BQG111" s="448"/>
      <c r="BQI111" s="458"/>
      <c r="BQJ111" s="447"/>
      <c r="BQK111" s="447"/>
      <c r="BQL111" s="447"/>
      <c r="BQM111" s="450">
        <f t="shared" si="7391"/>
        <v>0</v>
      </c>
      <c r="BQN111" s="447"/>
      <c r="BQO111" s="447"/>
      <c r="BQP111" s="447"/>
      <c r="BQQ111" s="447"/>
      <c r="BQR111" s="447"/>
      <c r="BQS111" s="449"/>
      <c r="BQT111" s="450">
        <f t="shared" si="7392"/>
        <v>0</v>
      </c>
      <c r="BQU111" s="463"/>
      <c r="BQV111" s="448"/>
      <c r="BQX111" s="458"/>
      <c r="BQY111" s="447"/>
      <c r="BQZ111" s="447"/>
      <c r="BRA111" s="447"/>
      <c r="BRB111" s="450">
        <f t="shared" si="7393"/>
        <v>0</v>
      </c>
      <c r="BRC111" s="447"/>
      <c r="BRD111" s="447"/>
      <c r="BRE111" s="447"/>
      <c r="BRF111" s="447"/>
      <c r="BRG111" s="447"/>
      <c r="BRH111" s="449"/>
      <c r="BRI111" s="450">
        <f t="shared" si="7394"/>
        <v>0</v>
      </c>
      <c r="BRJ111" s="463"/>
      <c r="BRK111" s="448"/>
      <c r="BRM111" s="458"/>
      <c r="BRN111" s="447"/>
      <c r="BRO111" s="447"/>
      <c r="BRP111" s="447"/>
      <c r="BRQ111" s="450">
        <f t="shared" si="7395"/>
        <v>0</v>
      </c>
      <c r="BRR111" s="447"/>
      <c r="BRS111" s="447"/>
      <c r="BRT111" s="447"/>
      <c r="BRU111" s="447"/>
      <c r="BRV111" s="447"/>
      <c r="BRW111" s="449"/>
      <c r="BRX111" s="450">
        <f t="shared" si="7396"/>
        <v>0</v>
      </c>
      <c r="BRY111" s="463"/>
      <c r="BRZ111" s="448"/>
      <c r="BSB111" s="458"/>
      <c r="BSC111" s="447"/>
      <c r="BSD111" s="447"/>
      <c r="BSE111" s="447"/>
      <c r="BSF111" s="450">
        <f t="shared" si="7397"/>
        <v>0</v>
      </c>
      <c r="BSG111" s="447"/>
      <c r="BSH111" s="447"/>
      <c r="BSI111" s="447"/>
      <c r="BSJ111" s="447"/>
      <c r="BSK111" s="447"/>
      <c r="BSL111" s="449"/>
      <c r="BSM111" s="450">
        <f t="shared" si="7398"/>
        <v>0</v>
      </c>
      <c r="BSN111" s="463"/>
      <c r="BSO111" s="448"/>
      <c r="BSQ111" s="458"/>
      <c r="BSR111" s="447"/>
      <c r="BSS111" s="447"/>
      <c r="BST111" s="447"/>
      <c r="BSU111" s="450">
        <f t="shared" si="7399"/>
        <v>0</v>
      </c>
      <c r="BSV111" s="447"/>
      <c r="BSW111" s="447"/>
      <c r="BSX111" s="447"/>
      <c r="BSY111" s="447"/>
      <c r="BSZ111" s="447"/>
      <c r="BTA111" s="449"/>
      <c r="BTB111" s="450">
        <f t="shared" si="7400"/>
        <v>0</v>
      </c>
      <c r="BTC111" s="463"/>
      <c r="BTD111" s="448"/>
      <c r="BTF111" s="458"/>
      <c r="BTG111" s="447"/>
      <c r="BTH111" s="447"/>
      <c r="BTI111" s="447"/>
      <c r="BTJ111" s="450">
        <f t="shared" si="7401"/>
        <v>0</v>
      </c>
      <c r="BTK111" s="447"/>
      <c r="BTL111" s="447"/>
      <c r="BTM111" s="447"/>
      <c r="BTN111" s="447"/>
      <c r="BTO111" s="447"/>
      <c r="BTP111" s="449"/>
      <c r="BTQ111" s="450">
        <f t="shared" si="7402"/>
        <v>0</v>
      </c>
      <c r="BTR111" s="463"/>
      <c r="BTS111" s="448"/>
      <c r="BTU111" s="458"/>
      <c r="BTV111" s="447"/>
      <c r="BTW111" s="447"/>
      <c r="BTX111" s="447"/>
      <c r="BTY111" s="450">
        <f t="shared" si="7403"/>
        <v>0</v>
      </c>
      <c r="BTZ111" s="447"/>
      <c r="BUA111" s="447"/>
      <c r="BUB111" s="447"/>
      <c r="BUC111" s="447"/>
      <c r="BUD111" s="447"/>
      <c r="BUE111" s="449"/>
      <c r="BUF111" s="450">
        <f t="shared" si="7404"/>
        <v>0</v>
      </c>
      <c r="BUG111" s="463"/>
      <c r="BUH111" s="448"/>
      <c r="BUJ111" s="458"/>
      <c r="BUK111" s="447"/>
      <c r="BUL111" s="447"/>
      <c r="BUM111" s="447"/>
      <c r="BUN111" s="450">
        <f t="shared" si="7405"/>
        <v>0</v>
      </c>
      <c r="BUO111" s="447"/>
      <c r="BUP111" s="447"/>
      <c r="BUQ111" s="447"/>
      <c r="BUR111" s="447"/>
      <c r="BUS111" s="447"/>
      <c r="BUT111" s="449"/>
      <c r="BUU111" s="450">
        <f t="shared" si="7406"/>
        <v>0</v>
      </c>
      <c r="BUV111" s="463"/>
      <c r="BUW111" s="448"/>
      <c r="BUY111" s="458"/>
      <c r="BUZ111" s="447"/>
      <c r="BVA111" s="447"/>
      <c r="BVB111" s="447"/>
      <c r="BVC111" s="450">
        <f t="shared" si="7407"/>
        <v>0</v>
      </c>
      <c r="BVD111" s="447"/>
      <c r="BVE111" s="447"/>
      <c r="BVF111" s="447"/>
      <c r="BVG111" s="447"/>
      <c r="BVH111" s="447"/>
      <c r="BVI111" s="449"/>
      <c r="BVJ111" s="450">
        <f t="shared" si="7408"/>
        <v>0</v>
      </c>
      <c r="BVK111" s="463"/>
      <c r="BVL111" s="448"/>
      <c r="BVN111" s="458"/>
      <c r="BVO111" s="447"/>
      <c r="BVP111" s="447"/>
      <c r="BVQ111" s="447"/>
      <c r="BVR111" s="450">
        <f t="shared" si="7409"/>
        <v>0</v>
      </c>
      <c r="BVS111" s="447"/>
      <c r="BVT111" s="447"/>
      <c r="BVU111" s="447"/>
      <c r="BVV111" s="447"/>
      <c r="BVW111" s="447"/>
      <c r="BVX111" s="449"/>
      <c r="BVY111" s="450">
        <f t="shared" si="7410"/>
        <v>0</v>
      </c>
      <c r="BVZ111" s="463"/>
      <c r="BWA111" s="448"/>
    </row>
    <row r="112" spans="2:1951" ht="15" hidden="1" customHeight="1" x14ac:dyDescent="0.2">
      <c r="B112" s="452" t="s">
        <v>324</v>
      </c>
      <c r="C112" s="450">
        <f t="shared" ref="C112:P112" si="7411">SUM(C113:C118)</f>
        <v>0</v>
      </c>
      <c r="D112" s="450">
        <f t="shared" si="7411"/>
        <v>0</v>
      </c>
      <c r="E112" s="450">
        <f t="shared" si="7411"/>
        <v>0</v>
      </c>
      <c r="F112" s="450">
        <f t="shared" si="7411"/>
        <v>0</v>
      </c>
      <c r="G112" s="450">
        <f t="shared" si="7411"/>
        <v>0</v>
      </c>
      <c r="H112" s="450">
        <f t="shared" si="7411"/>
        <v>0</v>
      </c>
      <c r="I112" s="450">
        <f t="shared" si="7411"/>
        <v>0</v>
      </c>
      <c r="J112" s="450">
        <f t="shared" si="7411"/>
        <v>0</v>
      </c>
      <c r="K112" s="450">
        <f t="shared" si="7411"/>
        <v>0</v>
      </c>
      <c r="L112" s="450">
        <f t="shared" si="7411"/>
        <v>0</v>
      </c>
      <c r="M112" s="450">
        <f t="shared" si="7411"/>
        <v>0</v>
      </c>
      <c r="N112" s="450">
        <f t="shared" si="7411"/>
        <v>0</v>
      </c>
      <c r="O112" s="450">
        <f t="shared" si="7411"/>
        <v>0</v>
      </c>
      <c r="P112" s="451">
        <f t="shared" si="7411"/>
        <v>0</v>
      </c>
      <c r="R112" s="457">
        <f t="shared" ref="R112:AE112" si="7412">SUM(R113:R118)</f>
        <v>0</v>
      </c>
      <c r="S112" s="450">
        <f t="shared" si="7412"/>
        <v>0</v>
      </c>
      <c r="T112" s="450">
        <f t="shared" si="7412"/>
        <v>0</v>
      </c>
      <c r="U112" s="450">
        <f t="shared" si="7412"/>
        <v>0</v>
      </c>
      <c r="V112" s="450">
        <f t="shared" si="7412"/>
        <v>0</v>
      </c>
      <c r="W112" s="450">
        <f t="shared" si="7412"/>
        <v>0</v>
      </c>
      <c r="X112" s="450">
        <f t="shared" si="7412"/>
        <v>0</v>
      </c>
      <c r="Y112" s="450">
        <f t="shared" si="7412"/>
        <v>0</v>
      </c>
      <c r="Z112" s="450">
        <f t="shared" si="7412"/>
        <v>0</v>
      </c>
      <c r="AA112" s="450">
        <f t="shared" si="7412"/>
        <v>0</v>
      </c>
      <c r="AB112" s="450">
        <f t="shared" si="7412"/>
        <v>0</v>
      </c>
      <c r="AC112" s="450">
        <f t="shared" si="7412"/>
        <v>0</v>
      </c>
      <c r="AD112" s="450">
        <f t="shared" si="7412"/>
        <v>0</v>
      </c>
      <c r="AE112" s="451">
        <f t="shared" si="7412"/>
        <v>0</v>
      </c>
      <c r="AG112" s="457">
        <f t="shared" ref="AG112:AT112" si="7413">SUM(AG113:AG118)</f>
        <v>0</v>
      </c>
      <c r="AH112" s="450">
        <f t="shared" si="7413"/>
        <v>0</v>
      </c>
      <c r="AI112" s="450">
        <f t="shared" si="7413"/>
        <v>0</v>
      </c>
      <c r="AJ112" s="450">
        <f t="shared" si="7413"/>
        <v>0</v>
      </c>
      <c r="AK112" s="450">
        <f t="shared" si="7413"/>
        <v>0</v>
      </c>
      <c r="AL112" s="450">
        <f t="shared" si="7413"/>
        <v>0</v>
      </c>
      <c r="AM112" s="450">
        <f t="shared" si="7413"/>
        <v>0</v>
      </c>
      <c r="AN112" s="450">
        <f t="shared" si="7413"/>
        <v>0</v>
      </c>
      <c r="AO112" s="450">
        <f t="shared" si="7413"/>
        <v>0</v>
      </c>
      <c r="AP112" s="450">
        <f t="shared" si="7413"/>
        <v>0</v>
      </c>
      <c r="AQ112" s="450">
        <f t="shared" si="7413"/>
        <v>0</v>
      </c>
      <c r="AR112" s="450">
        <f t="shared" si="7413"/>
        <v>0</v>
      </c>
      <c r="AS112" s="450">
        <f t="shared" si="7413"/>
        <v>0</v>
      </c>
      <c r="AT112" s="451">
        <f t="shared" si="7413"/>
        <v>0</v>
      </c>
      <c r="AV112" s="457">
        <f t="shared" ref="AV112:BI112" si="7414">SUM(AV113:AV118)</f>
        <v>0</v>
      </c>
      <c r="AW112" s="450">
        <f t="shared" si="7414"/>
        <v>0</v>
      </c>
      <c r="AX112" s="450">
        <f t="shared" si="7414"/>
        <v>0</v>
      </c>
      <c r="AY112" s="450">
        <f t="shared" si="7414"/>
        <v>0</v>
      </c>
      <c r="AZ112" s="450">
        <f t="shared" si="7414"/>
        <v>0</v>
      </c>
      <c r="BA112" s="450">
        <f t="shared" si="7414"/>
        <v>0</v>
      </c>
      <c r="BB112" s="450">
        <f t="shared" si="7414"/>
        <v>0</v>
      </c>
      <c r="BC112" s="450">
        <f t="shared" si="7414"/>
        <v>0</v>
      </c>
      <c r="BD112" s="450">
        <f t="shared" si="7414"/>
        <v>0</v>
      </c>
      <c r="BE112" s="450">
        <f t="shared" si="7414"/>
        <v>0</v>
      </c>
      <c r="BF112" s="450">
        <f t="shared" si="7414"/>
        <v>0</v>
      </c>
      <c r="BG112" s="450">
        <f t="shared" si="7414"/>
        <v>0</v>
      </c>
      <c r="BH112" s="450">
        <f t="shared" si="7414"/>
        <v>0</v>
      </c>
      <c r="BI112" s="451">
        <f t="shared" si="7414"/>
        <v>0</v>
      </c>
      <c r="BK112" s="457">
        <f t="shared" ref="BK112:BX112" si="7415">SUM(BK113:BK118)</f>
        <v>0</v>
      </c>
      <c r="BL112" s="450">
        <f t="shared" si="7415"/>
        <v>0</v>
      </c>
      <c r="BM112" s="450">
        <f t="shared" si="7415"/>
        <v>0</v>
      </c>
      <c r="BN112" s="450">
        <f t="shared" si="7415"/>
        <v>0</v>
      </c>
      <c r="BO112" s="450">
        <f t="shared" si="7415"/>
        <v>0</v>
      </c>
      <c r="BP112" s="450">
        <f t="shared" si="7415"/>
        <v>0</v>
      </c>
      <c r="BQ112" s="450">
        <f t="shared" si="7415"/>
        <v>0</v>
      </c>
      <c r="BR112" s="450">
        <f t="shared" si="7415"/>
        <v>0</v>
      </c>
      <c r="BS112" s="450">
        <f t="shared" si="7415"/>
        <v>0</v>
      </c>
      <c r="BT112" s="450">
        <f t="shared" si="7415"/>
        <v>0</v>
      </c>
      <c r="BU112" s="450">
        <f t="shared" si="7415"/>
        <v>0</v>
      </c>
      <c r="BV112" s="450">
        <f t="shared" si="7415"/>
        <v>0</v>
      </c>
      <c r="BW112" s="450">
        <f t="shared" si="7415"/>
        <v>0</v>
      </c>
      <c r="BX112" s="451">
        <f t="shared" si="7415"/>
        <v>0</v>
      </c>
      <c r="BZ112" s="457">
        <f t="shared" ref="BZ112:CM112" si="7416">SUM(BZ113:BZ118)</f>
        <v>0</v>
      </c>
      <c r="CA112" s="450">
        <f t="shared" si="7416"/>
        <v>0</v>
      </c>
      <c r="CB112" s="450">
        <f t="shared" si="7416"/>
        <v>0</v>
      </c>
      <c r="CC112" s="450">
        <f t="shared" si="7416"/>
        <v>0</v>
      </c>
      <c r="CD112" s="450">
        <f t="shared" si="7416"/>
        <v>0</v>
      </c>
      <c r="CE112" s="450">
        <f t="shared" si="7416"/>
        <v>0</v>
      </c>
      <c r="CF112" s="450">
        <f t="shared" si="7416"/>
        <v>0</v>
      </c>
      <c r="CG112" s="450">
        <f t="shared" si="7416"/>
        <v>0</v>
      </c>
      <c r="CH112" s="450">
        <f t="shared" si="7416"/>
        <v>0</v>
      </c>
      <c r="CI112" s="450">
        <f t="shared" si="7416"/>
        <v>0</v>
      </c>
      <c r="CJ112" s="450">
        <f t="shared" si="7416"/>
        <v>0</v>
      </c>
      <c r="CK112" s="450">
        <f t="shared" si="7416"/>
        <v>0</v>
      </c>
      <c r="CL112" s="450">
        <f t="shared" si="7416"/>
        <v>0</v>
      </c>
      <c r="CM112" s="451">
        <f t="shared" si="7416"/>
        <v>0</v>
      </c>
      <c r="CO112" s="457">
        <f t="shared" ref="CO112:DB112" si="7417">SUM(CO113:CO118)</f>
        <v>0</v>
      </c>
      <c r="CP112" s="450">
        <f t="shared" si="7417"/>
        <v>0</v>
      </c>
      <c r="CQ112" s="450">
        <f t="shared" si="7417"/>
        <v>0</v>
      </c>
      <c r="CR112" s="450">
        <f t="shared" si="7417"/>
        <v>0</v>
      </c>
      <c r="CS112" s="450">
        <f t="shared" si="7417"/>
        <v>0</v>
      </c>
      <c r="CT112" s="450">
        <f t="shared" si="7417"/>
        <v>0</v>
      </c>
      <c r="CU112" s="450">
        <f t="shared" si="7417"/>
        <v>0</v>
      </c>
      <c r="CV112" s="450">
        <f t="shared" si="7417"/>
        <v>0</v>
      </c>
      <c r="CW112" s="450">
        <f t="shared" si="7417"/>
        <v>0</v>
      </c>
      <c r="CX112" s="450">
        <f t="shared" si="7417"/>
        <v>0</v>
      </c>
      <c r="CY112" s="450">
        <f t="shared" si="7417"/>
        <v>0</v>
      </c>
      <c r="CZ112" s="450">
        <f t="shared" si="7417"/>
        <v>0</v>
      </c>
      <c r="DA112" s="450">
        <f t="shared" si="7417"/>
        <v>0</v>
      </c>
      <c r="DB112" s="451">
        <f t="shared" si="7417"/>
        <v>0</v>
      </c>
      <c r="DD112" s="457">
        <f t="shared" ref="DD112:DQ112" si="7418">SUM(DD113:DD118)</f>
        <v>0</v>
      </c>
      <c r="DE112" s="450">
        <f t="shared" si="7418"/>
        <v>0</v>
      </c>
      <c r="DF112" s="450">
        <f t="shared" si="7418"/>
        <v>0</v>
      </c>
      <c r="DG112" s="450">
        <f t="shared" si="7418"/>
        <v>0</v>
      </c>
      <c r="DH112" s="450">
        <f t="shared" si="7418"/>
        <v>0</v>
      </c>
      <c r="DI112" s="450">
        <f t="shared" si="7418"/>
        <v>0</v>
      </c>
      <c r="DJ112" s="450">
        <f t="shared" si="7418"/>
        <v>0</v>
      </c>
      <c r="DK112" s="450">
        <f t="shared" si="7418"/>
        <v>0</v>
      </c>
      <c r="DL112" s="450">
        <f t="shared" si="7418"/>
        <v>0</v>
      </c>
      <c r="DM112" s="450">
        <f t="shared" si="7418"/>
        <v>0</v>
      </c>
      <c r="DN112" s="450">
        <f t="shared" si="7418"/>
        <v>0</v>
      </c>
      <c r="DO112" s="450">
        <f t="shared" si="7418"/>
        <v>0</v>
      </c>
      <c r="DP112" s="450">
        <f t="shared" si="7418"/>
        <v>0</v>
      </c>
      <c r="DQ112" s="451">
        <f t="shared" si="7418"/>
        <v>0</v>
      </c>
      <c r="DS112" s="457">
        <f t="shared" ref="DS112:EF112" si="7419">SUM(DS113:DS118)</f>
        <v>0</v>
      </c>
      <c r="DT112" s="450">
        <f t="shared" si="7419"/>
        <v>0</v>
      </c>
      <c r="DU112" s="450">
        <f t="shared" si="7419"/>
        <v>0</v>
      </c>
      <c r="DV112" s="450">
        <f t="shared" si="7419"/>
        <v>0</v>
      </c>
      <c r="DW112" s="450">
        <f t="shared" si="7419"/>
        <v>0</v>
      </c>
      <c r="DX112" s="450">
        <f t="shared" si="7419"/>
        <v>0</v>
      </c>
      <c r="DY112" s="450">
        <f t="shared" si="7419"/>
        <v>0</v>
      </c>
      <c r="DZ112" s="450">
        <f t="shared" si="7419"/>
        <v>0</v>
      </c>
      <c r="EA112" s="450">
        <f t="shared" si="7419"/>
        <v>0</v>
      </c>
      <c r="EB112" s="450">
        <f t="shared" si="7419"/>
        <v>0</v>
      </c>
      <c r="EC112" s="450">
        <f t="shared" si="7419"/>
        <v>0</v>
      </c>
      <c r="ED112" s="450">
        <f t="shared" si="7419"/>
        <v>0</v>
      </c>
      <c r="EE112" s="450">
        <f t="shared" si="7419"/>
        <v>0</v>
      </c>
      <c r="EF112" s="451">
        <f t="shared" si="7419"/>
        <v>0</v>
      </c>
      <c r="EH112" s="457">
        <f t="shared" ref="EH112:EU112" si="7420">SUM(EH113:EH118)</f>
        <v>0</v>
      </c>
      <c r="EI112" s="450">
        <f t="shared" si="7420"/>
        <v>0</v>
      </c>
      <c r="EJ112" s="450">
        <f t="shared" si="7420"/>
        <v>0</v>
      </c>
      <c r="EK112" s="450">
        <f t="shared" si="7420"/>
        <v>0</v>
      </c>
      <c r="EL112" s="450">
        <f t="shared" si="7420"/>
        <v>0</v>
      </c>
      <c r="EM112" s="450">
        <f t="shared" si="7420"/>
        <v>0</v>
      </c>
      <c r="EN112" s="450">
        <f t="shared" si="7420"/>
        <v>0</v>
      </c>
      <c r="EO112" s="450">
        <f t="shared" si="7420"/>
        <v>0</v>
      </c>
      <c r="EP112" s="450">
        <f t="shared" si="7420"/>
        <v>0</v>
      </c>
      <c r="EQ112" s="450">
        <f t="shared" si="7420"/>
        <v>0</v>
      </c>
      <c r="ER112" s="450">
        <f t="shared" si="7420"/>
        <v>0</v>
      </c>
      <c r="ES112" s="450">
        <f t="shared" si="7420"/>
        <v>0</v>
      </c>
      <c r="ET112" s="450">
        <f t="shared" si="7420"/>
        <v>0</v>
      </c>
      <c r="EU112" s="451">
        <f t="shared" si="7420"/>
        <v>0</v>
      </c>
      <c r="EW112" s="457">
        <f t="shared" ref="EW112:FJ112" si="7421">SUM(EW113:EW118)</f>
        <v>0</v>
      </c>
      <c r="EX112" s="450">
        <f t="shared" si="7421"/>
        <v>0</v>
      </c>
      <c r="EY112" s="450">
        <f t="shared" si="7421"/>
        <v>0</v>
      </c>
      <c r="EZ112" s="450">
        <f t="shared" si="7421"/>
        <v>0</v>
      </c>
      <c r="FA112" s="450">
        <f t="shared" si="7421"/>
        <v>0</v>
      </c>
      <c r="FB112" s="450">
        <f t="shared" si="7421"/>
        <v>0</v>
      </c>
      <c r="FC112" s="450">
        <f t="shared" si="7421"/>
        <v>0</v>
      </c>
      <c r="FD112" s="450">
        <f t="shared" si="7421"/>
        <v>0</v>
      </c>
      <c r="FE112" s="450">
        <f t="shared" si="7421"/>
        <v>0</v>
      </c>
      <c r="FF112" s="450">
        <f t="shared" si="7421"/>
        <v>0</v>
      </c>
      <c r="FG112" s="450">
        <f t="shared" si="7421"/>
        <v>0</v>
      </c>
      <c r="FH112" s="450">
        <f t="shared" si="7421"/>
        <v>0</v>
      </c>
      <c r="FI112" s="450">
        <f t="shared" si="7421"/>
        <v>0</v>
      </c>
      <c r="FJ112" s="451">
        <f t="shared" si="7421"/>
        <v>0</v>
      </c>
      <c r="FL112" s="457">
        <f t="shared" ref="FL112:FY112" si="7422">SUM(FL113:FL118)</f>
        <v>0</v>
      </c>
      <c r="FM112" s="450">
        <f t="shared" si="7422"/>
        <v>0</v>
      </c>
      <c r="FN112" s="450">
        <f t="shared" si="7422"/>
        <v>0</v>
      </c>
      <c r="FO112" s="450">
        <f t="shared" si="7422"/>
        <v>0</v>
      </c>
      <c r="FP112" s="450">
        <f t="shared" si="7422"/>
        <v>0</v>
      </c>
      <c r="FQ112" s="450">
        <f t="shared" si="7422"/>
        <v>0</v>
      </c>
      <c r="FR112" s="450">
        <f t="shared" si="7422"/>
        <v>0</v>
      </c>
      <c r="FS112" s="450">
        <f t="shared" si="7422"/>
        <v>0</v>
      </c>
      <c r="FT112" s="450">
        <f t="shared" si="7422"/>
        <v>0</v>
      </c>
      <c r="FU112" s="450">
        <f t="shared" si="7422"/>
        <v>0</v>
      </c>
      <c r="FV112" s="450">
        <f t="shared" si="7422"/>
        <v>0</v>
      </c>
      <c r="FW112" s="450">
        <f t="shared" si="7422"/>
        <v>0</v>
      </c>
      <c r="FX112" s="450">
        <f t="shared" si="7422"/>
        <v>0</v>
      </c>
      <c r="FY112" s="451">
        <f t="shared" si="7422"/>
        <v>0</v>
      </c>
      <c r="GA112" s="457">
        <f t="shared" ref="GA112:GN112" si="7423">SUM(GA113:GA118)</f>
        <v>0</v>
      </c>
      <c r="GB112" s="450">
        <f t="shared" si="7423"/>
        <v>0</v>
      </c>
      <c r="GC112" s="450">
        <f t="shared" si="7423"/>
        <v>0</v>
      </c>
      <c r="GD112" s="450">
        <f t="shared" si="7423"/>
        <v>0</v>
      </c>
      <c r="GE112" s="450">
        <f t="shared" si="7423"/>
        <v>0</v>
      </c>
      <c r="GF112" s="450">
        <f t="shared" si="7423"/>
        <v>0</v>
      </c>
      <c r="GG112" s="450">
        <f t="shared" si="7423"/>
        <v>0</v>
      </c>
      <c r="GH112" s="450">
        <f t="shared" si="7423"/>
        <v>0</v>
      </c>
      <c r="GI112" s="450">
        <f t="shared" si="7423"/>
        <v>0</v>
      </c>
      <c r="GJ112" s="450">
        <f t="shared" si="7423"/>
        <v>0</v>
      </c>
      <c r="GK112" s="450">
        <f t="shared" si="7423"/>
        <v>0</v>
      </c>
      <c r="GL112" s="450">
        <f t="shared" si="7423"/>
        <v>0</v>
      </c>
      <c r="GM112" s="450">
        <f t="shared" si="7423"/>
        <v>0</v>
      </c>
      <c r="GN112" s="451">
        <f t="shared" si="7423"/>
        <v>0</v>
      </c>
      <c r="GP112" s="457">
        <f t="shared" ref="GP112:HC112" si="7424">SUM(GP113:GP118)</f>
        <v>0</v>
      </c>
      <c r="GQ112" s="450">
        <f t="shared" si="7424"/>
        <v>0</v>
      </c>
      <c r="GR112" s="450">
        <f t="shared" si="7424"/>
        <v>0</v>
      </c>
      <c r="GS112" s="450">
        <f t="shared" si="7424"/>
        <v>0</v>
      </c>
      <c r="GT112" s="450">
        <f t="shared" si="7424"/>
        <v>0</v>
      </c>
      <c r="GU112" s="450">
        <f t="shared" si="7424"/>
        <v>0</v>
      </c>
      <c r="GV112" s="450">
        <f t="shared" si="7424"/>
        <v>0</v>
      </c>
      <c r="GW112" s="450">
        <f t="shared" si="7424"/>
        <v>0</v>
      </c>
      <c r="GX112" s="450">
        <f t="shared" si="7424"/>
        <v>0</v>
      </c>
      <c r="GY112" s="450">
        <f t="shared" si="7424"/>
        <v>0</v>
      </c>
      <c r="GZ112" s="450">
        <f t="shared" si="7424"/>
        <v>0</v>
      </c>
      <c r="HA112" s="450">
        <f t="shared" si="7424"/>
        <v>0</v>
      </c>
      <c r="HB112" s="450">
        <f t="shared" si="7424"/>
        <v>0</v>
      </c>
      <c r="HC112" s="451">
        <f t="shared" si="7424"/>
        <v>0</v>
      </c>
      <c r="HE112" s="457">
        <f t="shared" ref="HE112:HR112" si="7425">SUM(HE113:HE118)</f>
        <v>0</v>
      </c>
      <c r="HF112" s="450">
        <f t="shared" si="7425"/>
        <v>0</v>
      </c>
      <c r="HG112" s="450">
        <f t="shared" si="7425"/>
        <v>0</v>
      </c>
      <c r="HH112" s="450">
        <f t="shared" si="7425"/>
        <v>0</v>
      </c>
      <c r="HI112" s="450">
        <f t="shared" si="7425"/>
        <v>0</v>
      </c>
      <c r="HJ112" s="450">
        <f t="shared" si="7425"/>
        <v>0</v>
      </c>
      <c r="HK112" s="450">
        <f t="shared" si="7425"/>
        <v>0</v>
      </c>
      <c r="HL112" s="450">
        <f t="shared" si="7425"/>
        <v>0</v>
      </c>
      <c r="HM112" s="450">
        <f t="shared" si="7425"/>
        <v>0</v>
      </c>
      <c r="HN112" s="450">
        <f t="shared" si="7425"/>
        <v>0</v>
      </c>
      <c r="HO112" s="450">
        <f t="shared" si="7425"/>
        <v>0</v>
      </c>
      <c r="HP112" s="450">
        <f t="shared" si="7425"/>
        <v>0</v>
      </c>
      <c r="HQ112" s="450">
        <f t="shared" si="7425"/>
        <v>0</v>
      </c>
      <c r="HR112" s="451">
        <f t="shared" si="7425"/>
        <v>0</v>
      </c>
      <c r="HT112" s="457">
        <f t="shared" ref="HT112:IG112" si="7426">SUM(HT113:HT118)</f>
        <v>0</v>
      </c>
      <c r="HU112" s="450">
        <f t="shared" si="7426"/>
        <v>0</v>
      </c>
      <c r="HV112" s="450">
        <f t="shared" si="7426"/>
        <v>0</v>
      </c>
      <c r="HW112" s="450">
        <f t="shared" si="7426"/>
        <v>0</v>
      </c>
      <c r="HX112" s="450">
        <f t="shared" si="7426"/>
        <v>0</v>
      </c>
      <c r="HY112" s="450">
        <f t="shared" si="7426"/>
        <v>0</v>
      </c>
      <c r="HZ112" s="450">
        <f t="shared" si="7426"/>
        <v>0</v>
      </c>
      <c r="IA112" s="450">
        <f t="shared" si="7426"/>
        <v>0</v>
      </c>
      <c r="IB112" s="450">
        <f t="shared" si="7426"/>
        <v>0</v>
      </c>
      <c r="IC112" s="450">
        <f t="shared" si="7426"/>
        <v>0</v>
      </c>
      <c r="ID112" s="450">
        <f t="shared" si="7426"/>
        <v>0</v>
      </c>
      <c r="IE112" s="450">
        <f t="shared" si="7426"/>
        <v>0</v>
      </c>
      <c r="IF112" s="450">
        <f t="shared" si="7426"/>
        <v>0</v>
      </c>
      <c r="IG112" s="451">
        <f t="shared" si="7426"/>
        <v>0</v>
      </c>
      <c r="II112" s="457">
        <f t="shared" ref="II112:IV112" si="7427">SUM(II113:II118)</f>
        <v>0</v>
      </c>
      <c r="IJ112" s="450">
        <f t="shared" si="7427"/>
        <v>0</v>
      </c>
      <c r="IK112" s="450">
        <f t="shared" si="7427"/>
        <v>0</v>
      </c>
      <c r="IL112" s="450">
        <f t="shared" si="7427"/>
        <v>0</v>
      </c>
      <c r="IM112" s="450">
        <f t="shared" si="7427"/>
        <v>0</v>
      </c>
      <c r="IN112" s="450">
        <f t="shared" si="7427"/>
        <v>0</v>
      </c>
      <c r="IO112" s="450">
        <f t="shared" si="7427"/>
        <v>0</v>
      </c>
      <c r="IP112" s="450">
        <f t="shared" si="7427"/>
        <v>0</v>
      </c>
      <c r="IQ112" s="450">
        <f t="shared" si="7427"/>
        <v>0</v>
      </c>
      <c r="IR112" s="450">
        <f t="shared" si="7427"/>
        <v>0</v>
      </c>
      <c r="IS112" s="450">
        <f t="shared" si="7427"/>
        <v>0</v>
      </c>
      <c r="IT112" s="450">
        <f t="shared" si="7427"/>
        <v>0</v>
      </c>
      <c r="IU112" s="450">
        <f t="shared" si="7427"/>
        <v>0</v>
      </c>
      <c r="IV112" s="451">
        <f t="shared" si="7427"/>
        <v>0</v>
      </c>
      <c r="IX112" s="457">
        <f t="shared" ref="IX112:JK112" si="7428">SUM(IX113:IX118)</f>
        <v>0</v>
      </c>
      <c r="IY112" s="450">
        <f t="shared" si="7428"/>
        <v>0</v>
      </c>
      <c r="IZ112" s="450">
        <f t="shared" si="7428"/>
        <v>0</v>
      </c>
      <c r="JA112" s="450">
        <f t="shared" si="7428"/>
        <v>0</v>
      </c>
      <c r="JB112" s="450">
        <f t="shared" si="7428"/>
        <v>0</v>
      </c>
      <c r="JC112" s="450">
        <f t="shared" si="7428"/>
        <v>0</v>
      </c>
      <c r="JD112" s="450">
        <f t="shared" si="7428"/>
        <v>0</v>
      </c>
      <c r="JE112" s="450">
        <f t="shared" si="7428"/>
        <v>0</v>
      </c>
      <c r="JF112" s="450">
        <f t="shared" si="7428"/>
        <v>0</v>
      </c>
      <c r="JG112" s="450">
        <f t="shared" si="7428"/>
        <v>0</v>
      </c>
      <c r="JH112" s="450">
        <f t="shared" si="7428"/>
        <v>0</v>
      </c>
      <c r="JI112" s="450">
        <f t="shared" si="7428"/>
        <v>0</v>
      </c>
      <c r="JJ112" s="450">
        <f t="shared" si="7428"/>
        <v>0</v>
      </c>
      <c r="JK112" s="451">
        <f t="shared" si="7428"/>
        <v>0</v>
      </c>
      <c r="JM112" s="457">
        <f t="shared" ref="JM112:JZ112" si="7429">SUM(JM113:JM118)</f>
        <v>0</v>
      </c>
      <c r="JN112" s="450">
        <f t="shared" si="7429"/>
        <v>0</v>
      </c>
      <c r="JO112" s="450">
        <f t="shared" si="7429"/>
        <v>0</v>
      </c>
      <c r="JP112" s="450">
        <f t="shared" si="7429"/>
        <v>0</v>
      </c>
      <c r="JQ112" s="450">
        <f t="shared" si="7429"/>
        <v>0</v>
      </c>
      <c r="JR112" s="450">
        <f t="shared" si="7429"/>
        <v>0</v>
      </c>
      <c r="JS112" s="450">
        <f t="shared" si="7429"/>
        <v>0</v>
      </c>
      <c r="JT112" s="450">
        <f t="shared" si="7429"/>
        <v>0</v>
      </c>
      <c r="JU112" s="450">
        <f t="shared" si="7429"/>
        <v>0</v>
      </c>
      <c r="JV112" s="450">
        <f t="shared" si="7429"/>
        <v>0</v>
      </c>
      <c r="JW112" s="450">
        <f t="shared" si="7429"/>
        <v>0</v>
      </c>
      <c r="JX112" s="450">
        <f t="shared" si="7429"/>
        <v>0</v>
      </c>
      <c r="JY112" s="450">
        <f t="shared" si="7429"/>
        <v>0</v>
      </c>
      <c r="JZ112" s="451">
        <f t="shared" si="7429"/>
        <v>0</v>
      </c>
      <c r="KB112" s="457">
        <f t="shared" ref="KB112:KO112" si="7430">SUM(KB113:KB118)</f>
        <v>0</v>
      </c>
      <c r="KC112" s="450">
        <f t="shared" si="7430"/>
        <v>0</v>
      </c>
      <c r="KD112" s="450">
        <f t="shared" si="7430"/>
        <v>0</v>
      </c>
      <c r="KE112" s="450">
        <f t="shared" si="7430"/>
        <v>0</v>
      </c>
      <c r="KF112" s="450">
        <f t="shared" si="7430"/>
        <v>0</v>
      </c>
      <c r="KG112" s="450">
        <f t="shared" si="7430"/>
        <v>0</v>
      </c>
      <c r="KH112" s="450">
        <f t="shared" si="7430"/>
        <v>0</v>
      </c>
      <c r="KI112" s="450">
        <f t="shared" si="7430"/>
        <v>0</v>
      </c>
      <c r="KJ112" s="450">
        <f t="shared" si="7430"/>
        <v>0</v>
      </c>
      <c r="KK112" s="450">
        <f t="shared" si="7430"/>
        <v>0</v>
      </c>
      <c r="KL112" s="450">
        <f t="shared" si="7430"/>
        <v>0</v>
      </c>
      <c r="KM112" s="450">
        <f t="shared" si="7430"/>
        <v>0</v>
      </c>
      <c r="KN112" s="450">
        <f t="shared" si="7430"/>
        <v>0</v>
      </c>
      <c r="KO112" s="451">
        <f t="shared" si="7430"/>
        <v>0</v>
      </c>
      <c r="KQ112" s="457">
        <f t="shared" ref="KQ112:LD112" si="7431">SUM(KQ113:KQ118)</f>
        <v>0</v>
      </c>
      <c r="KR112" s="450">
        <f t="shared" si="7431"/>
        <v>0</v>
      </c>
      <c r="KS112" s="450">
        <f t="shared" si="7431"/>
        <v>0</v>
      </c>
      <c r="KT112" s="450">
        <f t="shared" si="7431"/>
        <v>0</v>
      </c>
      <c r="KU112" s="450">
        <f t="shared" si="7431"/>
        <v>0</v>
      </c>
      <c r="KV112" s="450">
        <f t="shared" si="7431"/>
        <v>0</v>
      </c>
      <c r="KW112" s="450">
        <f t="shared" si="7431"/>
        <v>0</v>
      </c>
      <c r="KX112" s="450">
        <f t="shared" si="7431"/>
        <v>0</v>
      </c>
      <c r="KY112" s="450">
        <f t="shared" si="7431"/>
        <v>0</v>
      </c>
      <c r="KZ112" s="450">
        <f t="shared" si="7431"/>
        <v>0</v>
      </c>
      <c r="LA112" s="450">
        <f t="shared" si="7431"/>
        <v>0</v>
      </c>
      <c r="LB112" s="450">
        <f t="shared" si="7431"/>
        <v>0</v>
      </c>
      <c r="LC112" s="450">
        <f t="shared" si="7431"/>
        <v>0</v>
      </c>
      <c r="LD112" s="451">
        <f t="shared" si="7431"/>
        <v>0</v>
      </c>
      <c r="LF112" s="457">
        <f t="shared" ref="LF112:LS112" si="7432">SUM(LF113:LF118)</f>
        <v>0</v>
      </c>
      <c r="LG112" s="450">
        <f t="shared" si="7432"/>
        <v>0</v>
      </c>
      <c r="LH112" s="450">
        <f t="shared" si="7432"/>
        <v>0</v>
      </c>
      <c r="LI112" s="450">
        <f t="shared" si="7432"/>
        <v>0</v>
      </c>
      <c r="LJ112" s="450">
        <f t="shared" si="7432"/>
        <v>0</v>
      </c>
      <c r="LK112" s="450">
        <f t="shared" si="7432"/>
        <v>0</v>
      </c>
      <c r="LL112" s="450">
        <f t="shared" si="7432"/>
        <v>0</v>
      </c>
      <c r="LM112" s="450">
        <f t="shared" si="7432"/>
        <v>0</v>
      </c>
      <c r="LN112" s="450">
        <f t="shared" si="7432"/>
        <v>0</v>
      </c>
      <c r="LO112" s="450">
        <f t="shared" si="7432"/>
        <v>0</v>
      </c>
      <c r="LP112" s="450">
        <f t="shared" si="7432"/>
        <v>0</v>
      </c>
      <c r="LQ112" s="450">
        <f t="shared" si="7432"/>
        <v>0</v>
      </c>
      <c r="LR112" s="450">
        <f t="shared" si="7432"/>
        <v>0</v>
      </c>
      <c r="LS112" s="451">
        <f t="shared" si="7432"/>
        <v>0</v>
      </c>
      <c r="LU112" s="457">
        <f t="shared" ref="LU112:MH112" si="7433">SUM(LU113:LU118)</f>
        <v>0</v>
      </c>
      <c r="LV112" s="450">
        <f t="shared" si="7433"/>
        <v>0</v>
      </c>
      <c r="LW112" s="450">
        <f t="shared" si="7433"/>
        <v>0</v>
      </c>
      <c r="LX112" s="450">
        <f t="shared" si="7433"/>
        <v>0</v>
      </c>
      <c r="LY112" s="450">
        <f t="shared" si="7433"/>
        <v>0</v>
      </c>
      <c r="LZ112" s="450">
        <f t="shared" si="7433"/>
        <v>0</v>
      </c>
      <c r="MA112" s="450">
        <f t="shared" si="7433"/>
        <v>0</v>
      </c>
      <c r="MB112" s="450">
        <f t="shared" si="7433"/>
        <v>0</v>
      </c>
      <c r="MC112" s="450">
        <f t="shared" si="7433"/>
        <v>0</v>
      </c>
      <c r="MD112" s="450">
        <f t="shared" si="7433"/>
        <v>0</v>
      </c>
      <c r="ME112" s="450">
        <f t="shared" si="7433"/>
        <v>0</v>
      </c>
      <c r="MF112" s="450">
        <f t="shared" si="7433"/>
        <v>0</v>
      </c>
      <c r="MG112" s="450">
        <f t="shared" si="7433"/>
        <v>0</v>
      </c>
      <c r="MH112" s="451">
        <f t="shared" si="7433"/>
        <v>0</v>
      </c>
      <c r="MJ112" s="457">
        <f t="shared" ref="MJ112:MW112" si="7434">SUM(MJ113:MJ118)</f>
        <v>0</v>
      </c>
      <c r="MK112" s="450">
        <f t="shared" si="7434"/>
        <v>0</v>
      </c>
      <c r="ML112" s="450">
        <f t="shared" si="7434"/>
        <v>0</v>
      </c>
      <c r="MM112" s="450">
        <f t="shared" si="7434"/>
        <v>0</v>
      </c>
      <c r="MN112" s="450">
        <f t="shared" si="7434"/>
        <v>0</v>
      </c>
      <c r="MO112" s="450">
        <f t="shared" si="7434"/>
        <v>0</v>
      </c>
      <c r="MP112" s="450">
        <f t="shared" si="7434"/>
        <v>0</v>
      </c>
      <c r="MQ112" s="450">
        <f t="shared" si="7434"/>
        <v>0</v>
      </c>
      <c r="MR112" s="450">
        <f t="shared" si="7434"/>
        <v>0</v>
      </c>
      <c r="MS112" s="450">
        <f t="shared" si="7434"/>
        <v>0</v>
      </c>
      <c r="MT112" s="450">
        <f t="shared" si="7434"/>
        <v>0</v>
      </c>
      <c r="MU112" s="450">
        <f t="shared" si="7434"/>
        <v>0</v>
      </c>
      <c r="MV112" s="450">
        <f t="shared" si="7434"/>
        <v>0</v>
      </c>
      <c r="MW112" s="451">
        <f t="shared" si="7434"/>
        <v>0</v>
      </c>
      <c r="MY112" s="457">
        <f t="shared" ref="MY112:NL112" si="7435">SUM(MY113:MY118)</f>
        <v>0</v>
      </c>
      <c r="MZ112" s="450">
        <f t="shared" si="7435"/>
        <v>0</v>
      </c>
      <c r="NA112" s="450">
        <f t="shared" si="7435"/>
        <v>0</v>
      </c>
      <c r="NB112" s="450">
        <f t="shared" si="7435"/>
        <v>0</v>
      </c>
      <c r="NC112" s="450">
        <f t="shared" si="7435"/>
        <v>0</v>
      </c>
      <c r="ND112" s="450">
        <f t="shared" si="7435"/>
        <v>0</v>
      </c>
      <c r="NE112" s="450">
        <f t="shared" si="7435"/>
        <v>0</v>
      </c>
      <c r="NF112" s="450">
        <f t="shared" si="7435"/>
        <v>0</v>
      </c>
      <c r="NG112" s="450">
        <f t="shared" si="7435"/>
        <v>0</v>
      </c>
      <c r="NH112" s="450">
        <f t="shared" si="7435"/>
        <v>0</v>
      </c>
      <c r="NI112" s="450">
        <f t="shared" si="7435"/>
        <v>0</v>
      </c>
      <c r="NJ112" s="450">
        <f t="shared" si="7435"/>
        <v>0</v>
      </c>
      <c r="NK112" s="450">
        <f t="shared" si="7435"/>
        <v>0</v>
      </c>
      <c r="NL112" s="451">
        <f t="shared" si="7435"/>
        <v>0</v>
      </c>
      <c r="NN112" s="457">
        <f t="shared" ref="NN112:OA112" si="7436">SUM(NN113:NN118)</f>
        <v>0</v>
      </c>
      <c r="NO112" s="450">
        <f t="shared" si="7436"/>
        <v>0</v>
      </c>
      <c r="NP112" s="450">
        <f t="shared" si="7436"/>
        <v>0</v>
      </c>
      <c r="NQ112" s="450">
        <f t="shared" si="7436"/>
        <v>0</v>
      </c>
      <c r="NR112" s="450">
        <f t="shared" si="7436"/>
        <v>0</v>
      </c>
      <c r="NS112" s="450">
        <f t="shared" si="7436"/>
        <v>0</v>
      </c>
      <c r="NT112" s="450">
        <f t="shared" si="7436"/>
        <v>0</v>
      </c>
      <c r="NU112" s="450">
        <f t="shared" si="7436"/>
        <v>0</v>
      </c>
      <c r="NV112" s="450">
        <f t="shared" si="7436"/>
        <v>0</v>
      </c>
      <c r="NW112" s="450">
        <f t="shared" si="7436"/>
        <v>0</v>
      </c>
      <c r="NX112" s="450">
        <f t="shared" si="7436"/>
        <v>0</v>
      </c>
      <c r="NY112" s="450">
        <f t="shared" si="7436"/>
        <v>0</v>
      </c>
      <c r="NZ112" s="450">
        <f t="shared" si="7436"/>
        <v>0</v>
      </c>
      <c r="OA112" s="451">
        <f t="shared" si="7436"/>
        <v>0</v>
      </c>
      <c r="OC112" s="457">
        <f t="shared" ref="OC112:OP112" si="7437">SUM(OC113:OC118)</f>
        <v>0</v>
      </c>
      <c r="OD112" s="450">
        <f t="shared" si="7437"/>
        <v>0</v>
      </c>
      <c r="OE112" s="450">
        <f t="shared" si="7437"/>
        <v>0</v>
      </c>
      <c r="OF112" s="450">
        <f t="shared" si="7437"/>
        <v>0</v>
      </c>
      <c r="OG112" s="450">
        <f t="shared" si="7437"/>
        <v>0</v>
      </c>
      <c r="OH112" s="450">
        <f t="shared" si="7437"/>
        <v>0</v>
      </c>
      <c r="OI112" s="450">
        <f t="shared" si="7437"/>
        <v>0</v>
      </c>
      <c r="OJ112" s="450">
        <f t="shared" si="7437"/>
        <v>0</v>
      </c>
      <c r="OK112" s="450">
        <f t="shared" si="7437"/>
        <v>0</v>
      </c>
      <c r="OL112" s="450">
        <f t="shared" si="7437"/>
        <v>0</v>
      </c>
      <c r="OM112" s="450">
        <f t="shared" si="7437"/>
        <v>0</v>
      </c>
      <c r="ON112" s="450">
        <f t="shared" si="7437"/>
        <v>0</v>
      </c>
      <c r="OO112" s="450">
        <f t="shared" si="7437"/>
        <v>0</v>
      </c>
      <c r="OP112" s="451">
        <f t="shared" si="7437"/>
        <v>0</v>
      </c>
      <c r="OR112" s="457">
        <f t="shared" ref="OR112:PE112" si="7438">SUM(OR113:OR118)</f>
        <v>0</v>
      </c>
      <c r="OS112" s="450">
        <f t="shared" si="7438"/>
        <v>0</v>
      </c>
      <c r="OT112" s="450">
        <f t="shared" si="7438"/>
        <v>0</v>
      </c>
      <c r="OU112" s="450">
        <f t="shared" si="7438"/>
        <v>0</v>
      </c>
      <c r="OV112" s="450">
        <f t="shared" si="7438"/>
        <v>0</v>
      </c>
      <c r="OW112" s="450">
        <f t="shared" si="7438"/>
        <v>0</v>
      </c>
      <c r="OX112" s="450">
        <f t="shared" si="7438"/>
        <v>0</v>
      </c>
      <c r="OY112" s="450">
        <f t="shared" si="7438"/>
        <v>0</v>
      </c>
      <c r="OZ112" s="450">
        <f t="shared" si="7438"/>
        <v>0</v>
      </c>
      <c r="PA112" s="450">
        <f t="shared" si="7438"/>
        <v>0</v>
      </c>
      <c r="PB112" s="450">
        <f t="shared" si="7438"/>
        <v>0</v>
      </c>
      <c r="PC112" s="450">
        <f t="shared" si="7438"/>
        <v>0</v>
      </c>
      <c r="PD112" s="450">
        <f t="shared" si="7438"/>
        <v>0</v>
      </c>
      <c r="PE112" s="451">
        <f t="shared" si="7438"/>
        <v>0</v>
      </c>
      <c r="PG112" s="457">
        <f t="shared" ref="PG112:PT112" si="7439">SUM(PG113:PG118)</f>
        <v>0</v>
      </c>
      <c r="PH112" s="450">
        <f t="shared" si="7439"/>
        <v>0</v>
      </c>
      <c r="PI112" s="450">
        <f t="shared" si="7439"/>
        <v>0</v>
      </c>
      <c r="PJ112" s="450">
        <f t="shared" si="7439"/>
        <v>0</v>
      </c>
      <c r="PK112" s="450">
        <f t="shared" si="7439"/>
        <v>0</v>
      </c>
      <c r="PL112" s="450">
        <f t="shared" si="7439"/>
        <v>0</v>
      </c>
      <c r="PM112" s="450">
        <f t="shared" si="7439"/>
        <v>0</v>
      </c>
      <c r="PN112" s="450">
        <f t="shared" si="7439"/>
        <v>0</v>
      </c>
      <c r="PO112" s="450">
        <f t="shared" si="7439"/>
        <v>0</v>
      </c>
      <c r="PP112" s="450">
        <f t="shared" si="7439"/>
        <v>0</v>
      </c>
      <c r="PQ112" s="450">
        <f t="shared" si="7439"/>
        <v>0</v>
      </c>
      <c r="PR112" s="450">
        <f t="shared" si="7439"/>
        <v>0</v>
      </c>
      <c r="PS112" s="450">
        <f t="shared" si="7439"/>
        <v>0</v>
      </c>
      <c r="PT112" s="451">
        <f t="shared" si="7439"/>
        <v>0</v>
      </c>
      <c r="PV112" s="457">
        <f t="shared" ref="PV112:QI112" si="7440">SUM(PV113:PV118)</f>
        <v>0</v>
      </c>
      <c r="PW112" s="450">
        <f t="shared" si="7440"/>
        <v>0</v>
      </c>
      <c r="PX112" s="450">
        <f t="shared" si="7440"/>
        <v>0</v>
      </c>
      <c r="PY112" s="450">
        <f t="shared" si="7440"/>
        <v>0</v>
      </c>
      <c r="PZ112" s="450">
        <f t="shared" si="7440"/>
        <v>0</v>
      </c>
      <c r="QA112" s="450">
        <f t="shared" si="7440"/>
        <v>0</v>
      </c>
      <c r="QB112" s="450">
        <f t="shared" si="7440"/>
        <v>0</v>
      </c>
      <c r="QC112" s="450">
        <f t="shared" si="7440"/>
        <v>0</v>
      </c>
      <c r="QD112" s="450">
        <f t="shared" si="7440"/>
        <v>0</v>
      </c>
      <c r="QE112" s="450">
        <f t="shared" si="7440"/>
        <v>0</v>
      </c>
      <c r="QF112" s="450">
        <f t="shared" si="7440"/>
        <v>0</v>
      </c>
      <c r="QG112" s="450">
        <f t="shared" si="7440"/>
        <v>0</v>
      </c>
      <c r="QH112" s="450">
        <f t="shared" si="7440"/>
        <v>0</v>
      </c>
      <c r="QI112" s="451">
        <f t="shared" si="7440"/>
        <v>0</v>
      </c>
      <c r="QK112" s="457">
        <f t="shared" ref="QK112:QX112" si="7441">SUM(QK113:QK118)</f>
        <v>0</v>
      </c>
      <c r="QL112" s="450">
        <f t="shared" si="7441"/>
        <v>0</v>
      </c>
      <c r="QM112" s="450">
        <f t="shared" si="7441"/>
        <v>0</v>
      </c>
      <c r="QN112" s="450">
        <f t="shared" si="7441"/>
        <v>0</v>
      </c>
      <c r="QO112" s="450">
        <f t="shared" si="7441"/>
        <v>0</v>
      </c>
      <c r="QP112" s="450">
        <f t="shared" si="7441"/>
        <v>0</v>
      </c>
      <c r="QQ112" s="450">
        <f t="shared" si="7441"/>
        <v>0</v>
      </c>
      <c r="QR112" s="450">
        <f t="shared" si="7441"/>
        <v>0</v>
      </c>
      <c r="QS112" s="450">
        <f t="shared" si="7441"/>
        <v>0</v>
      </c>
      <c r="QT112" s="450">
        <f t="shared" si="7441"/>
        <v>0</v>
      </c>
      <c r="QU112" s="450">
        <f t="shared" si="7441"/>
        <v>0</v>
      </c>
      <c r="QV112" s="450">
        <f t="shared" si="7441"/>
        <v>0</v>
      </c>
      <c r="QW112" s="450">
        <f t="shared" si="7441"/>
        <v>0</v>
      </c>
      <c r="QX112" s="451">
        <f t="shared" si="7441"/>
        <v>0</v>
      </c>
      <c r="QZ112" s="457">
        <f t="shared" ref="QZ112:RM112" si="7442">SUM(QZ113:QZ118)</f>
        <v>0</v>
      </c>
      <c r="RA112" s="450">
        <f t="shared" si="7442"/>
        <v>0</v>
      </c>
      <c r="RB112" s="450">
        <f t="shared" si="7442"/>
        <v>0</v>
      </c>
      <c r="RC112" s="450">
        <f t="shared" si="7442"/>
        <v>0</v>
      </c>
      <c r="RD112" s="450">
        <f t="shared" si="7442"/>
        <v>0</v>
      </c>
      <c r="RE112" s="450">
        <f t="shared" si="7442"/>
        <v>0</v>
      </c>
      <c r="RF112" s="450">
        <f t="shared" si="7442"/>
        <v>0</v>
      </c>
      <c r="RG112" s="450">
        <f t="shared" si="7442"/>
        <v>0</v>
      </c>
      <c r="RH112" s="450">
        <f t="shared" si="7442"/>
        <v>0</v>
      </c>
      <c r="RI112" s="450">
        <f t="shared" si="7442"/>
        <v>0</v>
      </c>
      <c r="RJ112" s="450">
        <f t="shared" si="7442"/>
        <v>0</v>
      </c>
      <c r="RK112" s="450">
        <f t="shared" si="7442"/>
        <v>0</v>
      </c>
      <c r="RL112" s="450">
        <f t="shared" si="7442"/>
        <v>0</v>
      </c>
      <c r="RM112" s="451">
        <f t="shared" si="7442"/>
        <v>0</v>
      </c>
      <c r="RO112" s="457">
        <f t="shared" ref="RO112:SB112" si="7443">SUM(RO113:RO118)</f>
        <v>0</v>
      </c>
      <c r="RP112" s="450">
        <f t="shared" si="7443"/>
        <v>0</v>
      </c>
      <c r="RQ112" s="450">
        <f t="shared" si="7443"/>
        <v>0</v>
      </c>
      <c r="RR112" s="450">
        <f t="shared" si="7443"/>
        <v>0</v>
      </c>
      <c r="RS112" s="450">
        <f t="shared" si="7443"/>
        <v>0</v>
      </c>
      <c r="RT112" s="450">
        <f t="shared" si="7443"/>
        <v>0</v>
      </c>
      <c r="RU112" s="450">
        <f t="shared" si="7443"/>
        <v>0</v>
      </c>
      <c r="RV112" s="450">
        <f t="shared" si="7443"/>
        <v>0</v>
      </c>
      <c r="RW112" s="450">
        <f t="shared" si="7443"/>
        <v>0</v>
      </c>
      <c r="RX112" s="450">
        <f t="shared" si="7443"/>
        <v>0</v>
      </c>
      <c r="RY112" s="450">
        <f t="shared" si="7443"/>
        <v>0</v>
      </c>
      <c r="RZ112" s="450">
        <f t="shared" si="7443"/>
        <v>0</v>
      </c>
      <c r="SA112" s="450">
        <f t="shared" si="7443"/>
        <v>0</v>
      </c>
      <c r="SB112" s="451">
        <f t="shared" si="7443"/>
        <v>0</v>
      </c>
      <c r="SD112" s="457">
        <f t="shared" ref="SD112:SQ112" si="7444">SUM(SD113:SD118)</f>
        <v>0</v>
      </c>
      <c r="SE112" s="450">
        <f t="shared" si="7444"/>
        <v>0</v>
      </c>
      <c r="SF112" s="450">
        <f t="shared" si="7444"/>
        <v>0</v>
      </c>
      <c r="SG112" s="450">
        <f t="shared" si="7444"/>
        <v>0</v>
      </c>
      <c r="SH112" s="450">
        <f t="shared" si="7444"/>
        <v>0</v>
      </c>
      <c r="SI112" s="450">
        <f t="shared" si="7444"/>
        <v>0</v>
      </c>
      <c r="SJ112" s="450">
        <f t="shared" si="7444"/>
        <v>0</v>
      </c>
      <c r="SK112" s="450">
        <f t="shared" si="7444"/>
        <v>0</v>
      </c>
      <c r="SL112" s="450">
        <f t="shared" si="7444"/>
        <v>0</v>
      </c>
      <c r="SM112" s="450">
        <f t="shared" si="7444"/>
        <v>0</v>
      </c>
      <c r="SN112" s="450">
        <f t="shared" si="7444"/>
        <v>0</v>
      </c>
      <c r="SO112" s="450">
        <f t="shared" si="7444"/>
        <v>0</v>
      </c>
      <c r="SP112" s="450">
        <f t="shared" si="7444"/>
        <v>0</v>
      </c>
      <c r="SQ112" s="451">
        <f t="shared" si="7444"/>
        <v>0</v>
      </c>
      <c r="SS112" s="457">
        <f t="shared" ref="SS112:TF112" si="7445">SUM(SS113:SS118)</f>
        <v>0</v>
      </c>
      <c r="ST112" s="450">
        <f t="shared" si="7445"/>
        <v>0</v>
      </c>
      <c r="SU112" s="450">
        <f t="shared" si="7445"/>
        <v>0</v>
      </c>
      <c r="SV112" s="450">
        <f t="shared" si="7445"/>
        <v>0</v>
      </c>
      <c r="SW112" s="450">
        <f t="shared" si="7445"/>
        <v>0</v>
      </c>
      <c r="SX112" s="450">
        <f t="shared" si="7445"/>
        <v>0</v>
      </c>
      <c r="SY112" s="450">
        <f t="shared" si="7445"/>
        <v>0</v>
      </c>
      <c r="SZ112" s="450">
        <f t="shared" si="7445"/>
        <v>0</v>
      </c>
      <c r="TA112" s="450">
        <f t="shared" si="7445"/>
        <v>0</v>
      </c>
      <c r="TB112" s="450">
        <f t="shared" si="7445"/>
        <v>0</v>
      </c>
      <c r="TC112" s="450">
        <f t="shared" si="7445"/>
        <v>0</v>
      </c>
      <c r="TD112" s="450">
        <f t="shared" si="7445"/>
        <v>0</v>
      </c>
      <c r="TE112" s="450">
        <f t="shared" si="7445"/>
        <v>0</v>
      </c>
      <c r="TF112" s="451">
        <f t="shared" si="7445"/>
        <v>0</v>
      </c>
      <c r="TH112" s="457">
        <f t="shared" ref="TH112:TU112" si="7446">SUM(TH113:TH118)</f>
        <v>0</v>
      </c>
      <c r="TI112" s="450">
        <f t="shared" si="7446"/>
        <v>0</v>
      </c>
      <c r="TJ112" s="450">
        <f t="shared" si="7446"/>
        <v>0</v>
      </c>
      <c r="TK112" s="450">
        <f t="shared" si="7446"/>
        <v>0</v>
      </c>
      <c r="TL112" s="450">
        <f t="shared" si="7446"/>
        <v>0</v>
      </c>
      <c r="TM112" s="450">
        <f t="shared" si="7446"/>
        <v>0</v>
      </c>
      <c r="TN112" s="450">
        <f t="shared" si="7446"/>
        <v>0</v>
      </c>
      <c r="TO112" s="450">
        <f t="shared" si="7446"/>
        <v>0</v>
      </c>
      <c r="TP112" s="450">
        <f t="shared" si="7446"/>
        <v>0</v>
      </c>
      <c r="TQ112" s="450">
        <f t="shared" si="7446"/>
        <v>0</v>
      </c>
      <c r="TR112" s="450">
        <f t="shared" si="7446"/>
        <v>0</v>
      </c>
      <c r="TS112" s="450">
        <f t="shared" si="7446"/>
        <v>0</v>
      </c>
      <c r="TT112" s="450">
        <f t="shared" si="7446"/>
        <v>0</v>
      </c>
      <c r="TU112" s="451">
        <f t="shared" si="7446"/>
        <v>0</v>
      </c>
      <c r="TW112" s="457">
        <f t="shared" ref="TW112:UJ112" si="7447">SUM(TW113:TW118)</f>
        <v>0</v>
      </c>
      <c r="TX112" s="450">
        <f t="shared" si="7447"/>
        <v>0</v>
      </c>
      <c r="TY112" s="450">
        <f t="shared" si="7447"/>
        <v>0</v>
      </c>
      <c r="TZ112" s="450">
        <f t="shared" si="7447"/>
        <v>0</v>
      </c>
      <c r="UA112" s="450">
        <f t="shared" si="7447"/>
        <v>0</v>
      </c>
      <c r="UB112" s="450">
        <f t="shared" si="7447"/>
        <v>0</v>
      </c>
      <c r="UC112" s="450">
        <f t="shared" si="7447"/>
        <v>0</v>
      </c>
      <c r="UD112" s="450">
        <f t="shared" si="7447"/>
        <v>0</v>
      </c>
      <c r="UE112" s="450">
        <f t="shared" si="7447"/>
        <v>0</v>
      </c>
      <c r="UF112" s="450">
        <f t="shared" si="7447"/>
        <v>0</v>
      </c>
      <c r="UG112" s="450">
        <f t="shared" si="7447"/>
        <v>0</v>
      </c>
      <c r="UH112" s="450">
        <f t="shared" si="7447"/>
        <v>0</v>
      </c>
      <c r="UI112" s="450">
        <f t="shared" si="7447"/>
        <v>0</v>
      </c>
      <c r="UJ112" s="451">
        <f t="shared" si="7447"/>
        <v>0</v>
      </c>
      <c r="UL112" s="457">
        <f t="shared" ref="UL112:UY112" si="7448">SUM(UL113:UL118)</f>
        <v>0</v>
      </c>
      <c r="UM112" s="450">
        <f t="shared" si="7448"/>
        <v>0</v>
      </c>
      <c r="UN112" s="450">
        <f t="shared" si="7448"/>
        <v>0</v>
      </c>
      <c r="UO112" s="450">
        <f t="shared" si="7448"/>
        <v>0</v>
      </c>
      <c r="UP112" s="450">
        <f t="shared" si="7448"/>
        <v>0</v>
      </c>
      <c r="UQ112" s="450">
        <f t="shared" si="7448"/>
        <v>0</v>
      </c>
      <c r="UR112" s="450">
        <f t="shared" si="7448"/>
        <v>0</v>
      </c>
      <c r="US112" s="450">
        <f t="shared" si="7448"/>
        <v>0</v>
      </c>
      <c r="UT112" s="450">
        <f t="shared" si="7448"/>
        <v>0</v>
      </c>
      <c r="UU112" s="450">
        <f t="shared" si="7448"/>
        <v>0</v>
      </c>
      <c r="UV112" s="450">
        <f t="shared" si="7448"/>
        <v>0</v>
      </c>
      <c r="UW112" s="450">
        <f t="shared" si="7448"/>
        <v>0</v>
      </c>
      <c r="UX112" s="450">
        <f t="shared" si="7448"/>
        <v>0</v>
      </c>
      <c r="UY112" s="451">
        <f t="shared" si="7448"/>
        <v>0</v>
      </c>
      <c r="VA112" s="457">
        <f t="shared" ref="VA112:VN112" si="7449">SUM(VA113:VA118)</f>
        <v>0</v>
      </c>
      <c r="VB112" s="450">
        <f t="shared" si="7449"/>
        <v>0</v>
      </c>
      <c r="VC112" s="450">
        <f t="shared" si="7449"/>
        <v>0</v>
      </c>
      <c r="VD112" s="450">
        <f t="shared" si="7449"/>
        <v>0</v>
      </c>
      <c r="VE112" s="450">
        <f t="shared" si="7449"/>
        <v>0</v>
      </c>
      <c r="VF112" s="450">
        <f t="shared" si="7449"/>
        <v>0</v>
      </c>
      <c r="VG112" s="450">
        <f t="shared" si="7449"/>
        <v>0</v>
      </c>
      <c r="VH112" s="450">
        <f t="shared" si="7449"/>
        <v>0</v>
      </c>
      <c r="VI112" s="450">
        <f t="shared" si="7449"/>
        <v>0</v>
      </c>
      <c r="VJ112" s="450">
        <f t="shared" si="7449"/>
        <v>0</v>
      </c>
      <c r="VK112" s="450">
        <f t="shared" si="7449"/>
        <v>0</v>
      </c>
      <c r="VL112" s="450">
        <f t="shared" si="7449"/>
        <v>0</v>
      </c>
      <c r="VM112" s="450">
        <f t="shared" si="7449"/>
        <v>0</v>
      </c>
      <c r="VN112" s="451">
        <f t="shared" si="7449"/>
        <v>0</v>
      </c>
      <c r="VP112" s="457">
        <f t="shared" ref="VP112:WC112" si="7450">SUM(VP113:VP118)</f>
        <v>0</v>
      </c>
      <c r="VQ112" s="450">
        <f t="shared" si="7450"/>
        <v>0</v>
      </c>
      <c r="VR112" s="450">
        <f t="shared" si="7450"/>
        <v>0</v>
      </c>
      <c r="VS112" s="450">
        <f t="shared" si="7450"/>
        <v>0</v>
      </c>
      <c r="VT112" s="450">
        <f t="shared" si="7450"/>
        <v>0</v>
      </c>
      <c r="VU112" s="450">
        <f t="shared" si="7450"/>
        <v>0</v>
      </c>
      <c r="VV112" s="450">
        <f t="shared" si="7450"/>
        <v>0</v>
      </c>
      <c r="VW112" s="450">
        <f t="shared" si="7450"/>
        <v>0</v>
      </c>
      <c r="VX112" s="450">
        <f t="shared" si="7450"/>
        <v>0</v>
      </c>
      <c r="VY112" s="450">
        <f t="shared" si="7450"/>
        <v>0</v>
      </c>
      <c r="VZ112" s="450">
        <f t="shared" si="7450"/>
        <v>0</v>
      </c>
      <c r="WA112" s="450">
        <f t="shared" si="7450"/>
        <v>0</v>
      </c>
      <c r="WB112" s="450">
        <f t="shared" si="7450"/>
        <v>0</v>
      </c>
      <c r="WC112" s="451">
        <f t="shared" si="7450"/>
        <v>0</v>
      </c>
      <c r="WE112" s="457">
        <f t="shared" ref="WE112:WR112" si="7451">SUM(WE113:WE118)</f>
        <v>0</v>
      </c>
      <c r="WF112" s="450">
        <f t="shared" si="7451"/>
        <v>0</v>
      </c>
      <c r="WG112" s="450">
        <f t="shared" si="7451"/>
        <v>0</v>
      </c>
      <c r="WH112" s="450">
        <f t="shared" si="7451"/>
        <v>0</v>
      </c>
      <c r="WI112" s="450">
        <f t="shared" si="7451"/>
        <v>0</v>
      </c>
      <c r="WJ112" s="450">
        <f t="shared" si="7451"/>
        <v>0</v>
      </c>
      <c r="WK112" s="450">
        <f t="shared" si="7451"/>
        <v>0</v>
      </c>
      <c r="WL112" s="450">
        <f t="shared" si="7451"/>
        <v>0</v>
      </c>
      <c r="WM112" s="450">
        <f t="shared" si="7451"/>
        <v>0</v>
      </c>
      <c r="WN112" s="450">
        <f t="shared" si="7451"/>
        <v>0</v>
      </c>
      <c r="WO112" s="450">
        <f t="shared" si="7451"/>
        <v>0</v>
      </c>
      <c r="WP112" s="450">
        <f t="shared" si="7451"/>
        <v>0</v>
      </c>
      <c r="WQ112" s="450">
        <f t="shared" si="7451"/>
        <v>0</v>
      </c>
      <c r="WR112" s="451">
        <f t="shared" si="7451"/>
        <v>0</v>
      </c>
      <c r="WT112" s="457">
        <f t="shared" ref="WT112:XG112" si="7452">SUM(WT113:WT118)</f>
        <v>0</v>
      </c>
      <c r="WU112" s="450">
        <f t="shared" si="7452"/>
        <v>0</v>
      </c>
      <c r="WV112" s="450">
        <f t="shared" si="7452"/>
        <v>0</v>
      </c>
      <c r="WW112" s="450">
        <f t="shared" si="7452"/>
        <v>0</v>
      </c>
      <c r="WX112" s="450">
        <f t="shared" si="7452"/>
        <v>0</v>
      </c>
      <c r="WY112" s="450">
        <f t="shared" si="7452"/>
        <v>0</v>
      </c>
      <c r="WZ112" s="450">
        <f t="shared" si="7452"/>
        <v>0</v>
      </c>
      <c r="XA112" s="450">
        <f t="shared" si="7452"/>
        <v>0</v>
      </c>
      <c r="XB112" s="450">
        <f t="shared" si="7452"/>
        <v>0</v>
      </c>
      <c r="XC112" s="450">
        <f t="shared" si="7452"/>
        <v>0</v>
      </c>
      <c r="XD112" s="450">
        <f t="shared" si="7452"/>
        <v>0</v>
      </c>
      <c r="XE112" s="450">
        <f t="shared" si="7452"/>
        <v>0</v>
      </c>
      <c r="XF112" s="450">
        <f t="shared" si="7452"/>
        <v>0</v>
      </c>
      <c r="XG112" s="451">
        <f t="shared" si="7452"/>
        <v>0</v>
      </c>
      <c r="XI112" s="457">
        <f t="shared" ref="XI112:XV112" si="7453">SUM(XI113:XI118)</f>
        <v>0</v>
      </c>
      <c r="XJ112" s="450">
        <f t="shared" si="7453"/>
        <v>0</v>
      </c>
      <c r="XK112" s="450">
        <f t="shared" si="7453"/>
        <v>0</v>
      </c>
      <c r="XL112" s="450">
        <f t="shared" si="7453"/>
        <v>0</v>
      </c>
      <c r="XM112" s="450">
        <f t="shared" si="7453"/>
        <v>0</v>
      </c>
      <c r="XN112" s="450">
        <f t="shared" si="7453"/>
        <v>0</v>
      </c>
      <c r="XO112" s="450">
        <f t="shared" si="7453"/>
        <v>0</v>
      </c>
      <c r="XP112" s="450">
        <f t="shared" si="7453"/>
        <v>0</v>
      </c>
      <c r="XQ112" s="450">
        <f t="shared" si="7453"/>
        <v>0</v>
      </c>
      <c r="XR112" s="450">
        <f t="shared" si="7453"/>
        <v>0</v>
      </c>
      <c r="XS112" s="450">
        <f t="shared" si="7453"/>
        <v>0</v>
      </c>
      <c r="XT112" s="450">
        <f t="shared" si="7453"/>
        <v>0</v>
      </c>
      <c r="XU112" s="450">
        <f t="shared" si="7453"/>
        <v>0</v>
      </c>
      <c r="XV112" s="451">
        <f t="shared" si="7453"/>
        <v>0</v>
      </c>
      <c r="XX112" s="457">
        <f t="shared" ref="XX112:YK112" si="7454">SUM(XX113:XX118)</f>
        <v>0</v>
      </c>
      <c r="XY112" s="450">
        <f t="shared" si="7454"/>
        <v>0</v>
      </c>
      <c r="XZ112" s="450">
        <f t="shared" si="7454"/>
        <v>0</v>
      </c>
      <c r="YA112" s="450">
        <f t="shared" si="7454"/>
        <v>0</v>
      </c>
      <c r="YB112" s="450">
        <f t="shared" si="7454"/>
        <v>0</v>
      </c>
      <c r="YC112" s="450">
        <f t="shared" si="7454"/>
        <v>0</v>
      </c>
      <c r="YD112" s="450">
        <f t="shared" si="7454"/>
        <v>0</v>
      </c>
      <c r="YE112" s="450">
        <f t="shared" si="7454"/>
        <v>0</v>
      </c>
      <c r="YF112" s="450">
        <f t="shared" si="7454"/>
        <v>0</v>
      </c>
      <c r="YG112" s="450">
        <f t="shared" si="7454"/>
        <v>0</v>
      </c>
      <c r="YH112" s="450">
        <f t="shared" si="7454"/>
        <v>0</v>
      </c>
      <c r="YI112" s="450">
        <f t="shared" si="7454"/>
        <v>0</v>
      </c>
      <c r="YJ112" s="450">
        <f t="shared" si="7454"/>
        <v>0</v>
      </c>
      <c r="YK112" s="451">
        <f t="shared" si="7454"/>
        <v>0</v>
      </c>
      <c r="YM112" s="457">
        <f t="shared" ref="YM112:YZ112" si="7455">SUM(YM113:YM118)</f>
        <v>0</v>
      </c>
      <c r="YN112" s="450">
        <f t="shared" si="7455"/>
        <v>0</v>
      </c>
      <c r="YO112" s="450">
        <f t="shared" si="7455"/>
        <v>0</v>
      </c>
      <c r="YP112" s="450">
        <f t="shared" si="7455"/>
        <v>0</v>
      </c>
      <c r="YQ112" s="450">
        <f t="shared" si="7455"/>
        <v>0</v>
      </c>
      <c r="YR112" s="450">
        <f t="shared" si="7455"/>
        <v>0</v>
      </c>
      <c r="YS112" s="450">
        <f t="shared" si="7455"/>
        <v>0</v>
      </c>
      <c r="YT112" s="450">
        <f t="shared" si="7455"/>
        <v>0</v>
      </c>
      <c r="YU112" s="450">
        <f t="shared" si="7455"/>
        <v>0</v>
      </c>
      <c r="YV112" s="450">
        <f t="shared" si="7455"/>
        <v>0</v>
      </c>
      <c r="YW112" s="450">
        <f t="shared" si="7455"/>
        <v>0</v>
      </c>
      <c r="YX112" s="450">
        <f t="shared" si="7455"/>
        <v>0</v>
      </c>
      <c r="YY112" s="450">
        <f t="shared" si="7455"/>
        <v>0</v>
      </c>
      <c r="YZ112" s="451">
        <f t="shared" si="7455"/>
        <v>0</v>
      </c>
      <c r="ZB112" s="457">
        <f t="shared" ref="ZB112:ZO112" si="7456">SUM(ZB113:ZB118)</f>
        <v>0</v>
      </c>
      <c r="ZC112" s="450">
        <f t="shared" si="7456"/>
        <v>0</v>
      </c>
      <c r="ZD112" s="450">
        <f t="shared" si="7456"/>
        <v>0</v>
      </c>
      <c r="ZE112" s="450">
        <f t="shared" si="7456"/>
        <v>0</v>
      </c>
      <c r="ZF112" s="450">
        <f t="shared" si="7456"/>
        <v>0</v>
      </c>
      <c r="ZG112" s="450">
        <f t="shared" si="7456"/>
        <v>0</v>
      </c>
      <c r="ZH112" s="450">
        <f t="shared" si="7456"/>
        <v>0</v>
      </c>
      <c r="ZI112" s="450">
        <f t="shared" si="7456"/>
        <v>0</v>
      </c>
      <c r="ZJ112" s="450">
        <f t="shared" si="7456"/>
        <v>0</v>
      </c>
      <c r="ZK112" s="450">
        <f t="shared" si="7456"/>
        <v>0</v>
      </c>
      <c r="ZL112" s="450">
        <f t="shared" si="7456"/>
        <v>0</v>
      </c>
      <c r="ZM112" s="450">
        <f t="shared" si="7456"/>
        <v>0</v>
      </c>
      <c r="ZN112" s="450">
        <f t="shared" si="7456"/>
        <v>0</v>
      </c>
      <c r="ZO112" s="451">
        <f t="shared" si="7456"/>
        <v>0</v>
      </c>
      <c r="ZQ112" s="457">
        <f t="shared" ref="ZQ112:AAD112" si="7457">SUM(ZQ113:ZQ118)</f>
        <v>0</v>
      </c>
      <c r="ZR112" s="450">
        <f t="shared" si="7457"/>
        <v>0</v>
      </c>
      <c r="ZS112" s="450">
        <f t="shared" si="7457"/>
        <v>0</v>
      </c>
      <c r="ZT112" s="450">
        <f t="shared" si="7457"/>
        <v>0</v>
      </c>
      <c r="ZU112" s="450">
        <f t="shared" si="7457"/>
        <v>0</v>
      </c>
      <c r="ZV112" s="450">
        <f t="shared" si="7457"/>
        <v>0</v>
      </c>
      <c r="ZW112" s="450">
        <f t="shared" si="7457"/>
        <v>0</v>
      </c>
      <c r="ZX112" s="450">
        <f t="shared" si="7457"/>
        <v>0</v>
      </c>
      <c r="ZY112" s="450">
        <f t="shared" si="7457"/>
        <v>0</v>
      </c>
      <c r="ZZ112" s="450">
        <f t="shared" si="7457"/>
        <v>0</v>
      </c>
      <c r="AAA112" s="450">
        <f t="shared" si="7457"/>
        <v>0</v>
      </c>
      <c r="AAB112" s="450">
        <f t="shared" si="7457"/>
        <v>0</v>
      </c>
      <c r="AAC112" s="450">
        <f t="shared" si="7457"/>
        <v>0</v>
      </c>
      <c r="AAD112" s="451">
        <f t="shared" si="7457"/>
        <v>0</v>
      </c>
      <c r="AAF112" s="457">
        <f t="shared" ref="AAF112:AAS112" si="7458">SUM(AAF113:AAF118)</f>
        <v>0</v>
      </c>
      <c r="AAG112" s="450">
        <f t="shared" si="7458"/>
        <v>0</v>
      </c>
      <c r="AAH112" s="450">
        <f t="shared" si="7458"/>
        <v>0</v>
      </c>
      <c r="AAI112" s="450">
        <f t="shared" si="7458"/>
        <v>0</v>
      </c>
      <c r="AAJ112" s="450">
        <f t="shared" si="7458"/>
        <v>0</v>
      </c>
      <c r="AAK112" s="450">
        <f t="shared" si="7458"/>
        <v>0</v>
      </c>
      <c r="AAL112" s="450">
        <f t="shared" si="7458"/>
        <v>0</v>
      </c>
      <c r="AAM112" s="450">
        <f t="shared" si="7458"/>
        <v>0</v>
      </c>
      <c r="AAN112" s="450">
        <f t="shared" si="7458"/>
        <v>0</v>
      </c>
      <c r="AAO112" s="450">
        <f t="shared" si="7458"/>
        <v>0</v>
      </c>
      <c r="AAP112" s="450">
        <f t="shared" si="7458"/>
        <v>0</v>
      </c>
      <c r="AAQ112" s="450">
        <f t="shared" si="7458"/>
        <v>0</v>
      </c>
      <c r="AAR112" s="450">
        <f t="shared" si="7458"/>
        <v>0</v>
      </c>
      <c r="AAS112" s="451">
        <f t="shared" si="7458"/>
        <v>0</v>
      </c>
      <c r="AAU112" s="457">
        <f t="shared" ref="AAU112:ABH112" si="7459">SUM(AAU113:AAU118)</f>
        <v>0</v>
      </c>
      <c r="AAV112" s="450">
        <f t="shared" si="7459"/>
        <v>0</v>
      </c>
      <c r="AAW112" s="450">
        <f t="shared" si="7459"/>
        <v>0</v>
      </c>
      <c r="AAX112" s="450">
        <f t="shared" si="7459"/>
        <v>0</v>
      </c>
      <c r="AAY112" s="450">
        <f t="shared" si="7459"/>
        <v>0</v>
      </c>
      <c r="AAZ112" s="450">
        <f t="shared" si="7459"/>
        <v>0</v>
      </c>
      <c r="ABA112" s="450">
        <f t="shared" si="7459"/>
        <v>0</v>
      </c>
      <c r="ABB112" s="450">
        <f t="shared" si="7459"/>
        <v>0</v>
      </c>
      <c r="ABC112" s="450">
        <f t="shared" si="7459"/>
        <v>0</v>
      </c>
      <c r="ABD112" s="450">
        <f t="shared" si="7459"/>
        <v>0</v>
      </c>
      <c r="ABE112" s="450">
        <f t="shared" si="7459"/>
        <v>0</v>
      </c>
      <c r="ABF112" s="450">
        <f t="shared" si="7459"/>
        <v>0</v>
      </c>
      <c r="ABG112" s="450">
        <f t="shared" si="7459"/>
        <v>0</v>
      </c>
      <c r="ABH112" s="451">
        <f t="shared" si="7459"/>
        <v>0</v>
      </c>
      <c r="ABJ112" s="457">
        <f t="shared" ref="ABJ112:ABW112" si="7460">SUM(ABJ113:ABJ118)</f>
        <v>0</v>
      </c>
      <c r="ABK112" s="450">
        <f t="shared" si="7460"/>
        <v>0</v>
      </c>
      <c r="ABL112" s="450">
        <f t="shared" si="7460"/>
        <v>0</v>
      </c>
      <c r="ABM112" s="450">
        <f t="shared" si="7460"/>
        <v>0</v>
      </c>
      <c r="ABN112" s="450">
        <f t="shared" si="7460"/>
        <v>0</v>
      </c>
      <c r="ABO112" s="450">
        <f t="shared" si="7460"/>
        <v>0</v>
      </c>
      <c r="ABP112" s="450">
        <f t="shared" si="7460"/>
        <v>0</v>
      </c>
      <c r="ABQ112" s="450">
        <f t="shared" si="7460"/>
        <v>0</v>
      </c>
      <c r="ABR112" s="450">
        <f t="shared" si="7460"/>
        <v>0</v>
      </c>
      <c r="ABS112" s="450">
        <f t="shared" si="7460"/>
        <v>0</v>
      </c>
      <c r="ABT112" s="450">
        <f t="shared" si="7460"/>
        <v>0</v>
      </c>
      <c r="ABU112" s="450">
        <f t="shared" si="7460"/>
        <v>0</v>
      </c>
      <c r="ABV112" s="450">
        <f t="shared" si="7460"/>
        <v>0</v>
      </c>
      <c r="ABW112" s="451">
        <f t="shared" si="7460"/>
        <v>0</v>
      </c>
      <c r="ABY112" s="457">
        <f t="shared" ref="ABY112:ACL112" si="7461">SUM(ABY113:ABY118)</f>
        <v>0</v>
      </c>
      <c r="ABZ112" s="450">
        <f t="shared" si="7461"/>
        <v>0</v>
      </c>
      <c r="ACA112" s="450">
        <f t="shared" si="7461"/>
        <v>0</v>
      </c>
      <c r="ACB112" s="450">
        <f t="shared" si="7461"/>
        <v>0</v>
      </c>
      <c r="ACC112" s="450">
        <f t="shared" si="7461"/>
        <v>0</v>
      </c>
      <c r="ACD112" s="450">
        <f t="shared" si="7461"/>
        <v>0</v>
      </c>
      <c r="ACE112" s="450">
        <f t="shared" si="7461"/>
        <v>0</v>
      </c>
      <c r="ACF112" s="450">
        <f t="shared" si="7461"/>
        <v>0</v>
      </c>
      <c r="ACG112" s="450">
        <f t="shared" si="7461"/>
        <v>0</v>
      </c>
      <c r="ACH112" s="450">
        <f t="shared" si="7461"/>
        <v>0</v>
      </c>
      <c r="ACI112" s="450">
        <f t="shared" si="7461"/>
        <v>0</v>
      </c>
      <c r="ACJ112" s="450">
        <f t="shared" si="7461"/>
        <v>0</v>
      </c>
      <c r="ACK112" s="450">
        <f t="shared" si="7461"/>
        <v>0</v>
      </c>
      <c r="ACL112" s="451">
        <f t="shared" si="7461"/>
        <v>0</v>
      </c>
      <c r="ACN112" s="457">
        <f t="shared" ref="ACN112:ADA112" si="7462">SUM(ACN113:ACN118)</f>
        <v>0</v>
      </c>
      <c r="ACO112" s="450">
        <f t="shared" si="7462"/>
        <v>0</v>
      </c>
      <c r="ACP112" s="450">
        <f t="shared" si="7462"/>
        <v>0</v>
      </c>
      <c r="ACQ112" s="450">
        <f t="shared" si="7462"/>
        <v>0</v>
      </c>
      <c r="ACR112" s="450">
        <f t="shared" si="7462"/>
        <v>0</v>
      </c>
      <c r="ACS112" s="450">
        <f t="shared" si="7462"/>
        <v>0</v>
      </c>
      <c r="ACT112" s="450">
        <f t="shared" si="7462"/>
        <v>0</v>
      </c>
      <c r="ACU112" s="450">
        <f t="shared" si="7462"/>
        <v>0</v>
      </c>
      <c r="ACV112" s="450">
        <f t="shared" si="7462"/>
        <v>0</v>
      </c>
      <c r="ACW112" s="450">
        <f t="shared" si="7462"/>
        <v>0</v>
      </c>
      <c r="ACX112" s="450">
        <f t="shared" si="7462"/>
        <v>0</v>
      </c>
      <c r="ACY112" s="450">
        <f t="shared" si="7462"/>
        <v>0</v>
      </c>
      <c r="ACZ112" s="450">
        <f t="shared" si="7462"/>
        <v>0</v>
      </c>
      <c r="ADA112" s="451">
        <f t="shared" si="7462"/>
        <v>0</v>
      </c>
      <c r="ADC112" s="457">
        <f t="shared" ref="ADC112:ADP112" si="7463">SUM(ADC113:ADC118)</f>
        <v>0</v>
      </c>
      <c r="ADD112" s="450">
        <f t="shared" si="7463"/>
        <v>0</v>
      </c>
      <c r="ADE112" s="450">
        <f t="shared" si="7463"/>
        <v>0</v>
      </c>
      <c r="ADF112" s="450">
        <f t="shared" si="7463"/>
        <v>0</v>
      </c>
      <c r="ADG112" s="450">
        <f t="shared" si="7463"/>
        <v>0</v>
      </c>
      <c r="ADH112" s="450">
        <f t="shared" si="7463"/>
        <v>0</v>
      </c>
      <c r="ADI112" s="450">
        <f t="shared" si="7463"/>
        <v>0</v>
      </c>
      <c r="ADJ112" s="450">
        <f t="shared" si="7463"/>
        <v>0</v>
      </c>
      <c r="ADK112" s="450">
        <f t="shared" si="7463"/>
        <v>0</v>
      </c>
      <c r="ADL112" s="450">
        <f t="shared" si="7463"/>
        <v>0</v>
      </c>
      <c r="ADM112" s="450">
        <f t="shared" si="7463"/>
        <v>0</v>
      </c>
      <c r="ADN112" s="450">
        <f t="shared" si="7463"/>
        <v>0</v>
      </c>
      <c r="ADO112" s="450">
        <f t="shared" si="7463"/>
        <v>0</v>
      </c>
      <c r="ADP112" s="451">
        <f t="shared" si="7463"/>
        <v>0</v>
      </c>
      <c r="ADR112" s="457">
        <f t="shared" ref="ADR112:AEE112" si="7464">SUM(ADR113:ADR118)</f>
        <v>0</v>
      </c>
      <c r="ADS112" s="450">
        <f t="shared" si="7464"/>
        <v>0</v>
      </c>
      <c r="ADT112" s="450">
        <f t="shared" si="7464"/>
        <v>0</v>
      </c>
      <c r="ADU112" s="450">
        <f t="shared" si="7464"/>
        <v>0</v>
      </c>
      <c r="ADV112" s="450">
        <f t="shared" si="7464"/>
        <v>0</v>
      </c>
      <c r="ADW112" s="450">
        <f t="shared" si="7464"/>
        <v>0</v>
      </c>
      <c r="ADX112" s="450">
        <f t="shared" si="7464"/>
        <v>0</v>
      </c>
      <c r="ADY112" s="450">
        <f t="shared" si="7464"/>
        <v>0</v>
      </c>
      <c r="ADZ112" s="450">
        <f t="shared" si="7464"/>
        <v>0</v>
      </c>
      <c r="AEA112" s="450">
        <f t="shared" si="7464"/>
        <v>0</v>
      </c>
      <c r="AEB112" s="450">
        <f t="shared" si="7464"/>
        <v>0</v>
      </c>
      <c r="AEC112" s="450">
        <f t="shared" si="7464"/>
        <v>0</v>
      </c>
      <c r="AED112" s="450">
        <f t="shared" si="7464"/>
        <v>0</v>
      </c>
      <c r="AEE112" s="451">
        <f t="shared" si="7464"/>
        <v>0</v>
      </c>
      <c r="AEG112" s="457">
        <f t="shared" ref="AEG112:AET112" si="7465">SUM(AEG113:AEG118)</f>
        <v>0</v>
      </c>
      <c r="AEH112" s="450">
        <f t="shared" si="7465"/>
        <v>0</v>
      </c>
      <c r="AEI112" s="450">
        <f t="shared" si="7465"/>
        <v>0</v>
      </c>
      <c r="AEJ112" s="450">
        <f t="shared" si="7465"/>
        <v>0</v>
      </c>
      <c r="AEK112" s="450">
        <f t="shared" si="7465"/>
        <v>0</v>
      </c>
      <c r="AEL112" s="450">
        <f t="shared" si="7465"/>
        <v>0</v>
      </c>
      <c r="AEM112" s="450">
        <f t="shared" si="7465"/>
        <v>0</v>
      </c>
      <c r="AEN112" s="450">
        <f t="shared" si="7465"/>
        <v>0</v>
      </c>
      <c r="AEO112" s="450">
        <f t="shared" si="7465"/>
        <v>0</v>
      </c>
      <c r="AEP112" s="450">
        <f t="shared" si="7465"/>
        <v>0</v>
      </c>
      <c r="AEQ112" s="450">
        <f t="shared" si="7465"/>
        <v>0</v>
      </c>
      <c r="AER112" s="450">
        <f t="shared" si="7465"/>
        <v>0</v>
      </c>
      <c r="AES112" s="450">
        <f t="shared" si="7465"/>
        <v>0</v>
      </c>
      <c r="AET112" s="451">
        <f t="shared" si="7465"/>
        <v>0</v>
      </c>
      <c r="AEV112" s="457">
        <f t="shared" ref="AEV112:AFI112" si="7466">SUM(AEV113:AEV118)</f>
        <v>0</v>
      </c>
      <c r="AEW112" s="450">
        <f t="shared" si="7466"/>
        <v>0</v>
      </c>
      <c r="AEX112" s="450">
        <f t="shared" si="7466"/>
        <v>0</v>
      </c>
      <c r="AEY112" s="450">
        <f t="shared" si="7466"/>
        <v>0</v>
      </c>
      <c r="AEZ112" s="450">
        <f t="shared" si="7466"/>
        <v>0</v>
      </c>
      <c r="AFA112" s="450">
        <f t="shared" si="7466"/>
        <v>0</v>
      </c>
      <c r="AFB112" s="450">
        <f t="shared" si="7466"/>
        <v>0</v>
      </c>
      <c r="AFC112" s="450">
        <f t="shared" si="7466"/>
        <v>0</v>
      </c>
      <c r="AFD112" s="450">
        <f t="shared" si="7466"/>
        <v>0</v>
      </c>
      <c r="AFE112" s="450">
        <f t="shared" si="7466"/>
        <v>0</v>
      </c>
      <c r="AFF112" s="450">
        <f t="shared" si="7466"/>
        <v>0</v>
      </c>
      <c r="AFG112" s="450">
        <f t="shared" si="7466"/>
        <v>0</v>
      </c>
      <c r="AFH112" s="450">
        <f t="shared" si="7466"/>
        <v>0</v>
      </c>
      <c r="AFI112" s="451">
        <f t="shared" si="7466"/>
        <v>0</v>
      </c>
      <c r="AFK112" s="457">
        <f t="shared" ref="AFK112:AFX112" si="7467">SUM(AFK113:AFK118)</f>
        <v>0</v>
      </c>
      <c r="AFL112" s="450">
        <f t="shared" si="7467"/>
        <v>0</v>
      </c>
      <c r="AFM112" s="450">
        <f t="shared" si="7467"/>
        <v>0</v>
      </c>
      <c r="AFN112" s="450">
        <f t="shared" si="7467"/>
        <v>0</v>
      </c>
      <c r="AFO112" s="450">
        <f t="shared" si="7467"/>
        <v>0</v>
      </c>
      <c r="AFP112" s="450">
        <f t="shared" si="7467"/>
        <v>0</v>
      </c>
      <c r="AFQ112" s="450">
        <f t="shared" si="7467"/>
        <v>0</v>
      </c>
      <c r="AFR112" s="450">
        <f t="shared" si="7467"/>
        <v>0</v>
      </c>
      <c r="AFS112" s="450">
        <f t="shared" si="7467"/>
        <v>0</v>
      </c>
      <c r="AFT112" s="450">
        <f t="shared" si="7467"/>
        <v>0</v>
      </c>
      <c r="AFU112" s="450">
        <f t="shared" si="7467"/>
        <v>0</v>
      </c>
      <c r="AFV112" s="450">
        <f t="shared" si="7467"/>
        <v>0</v>
      </c>
      <c r="AFW112" s="450">
        <f t="shared" si="7467"/>
        <v>0</v>
      </c>
      <c r="AFX112" s="451">
        <f t="shared" si="7467"/>
        <v>0</v>
      </c>
      <c r="AFZ112" s="457">
        <f t="shared" ref="AFZ112:AGM112" si="7468">SUM(AFZ113:AFZ118)</f>
        <v>0</v>
      </c>
      <c r="AGA112" s="450">
        <f t="shared" si="7468"/>
        <v>0</v>
      </c>
      <c r="AGB112" s="450">
        <f t="shared" si="7468"/>
        <v>0</v>
      </c>
      <c r="AGC112" s="450">
        <f t="shared" si="7468"/>
        <v>0</v>
      </c>
      <c r="AGD112" s="450">
        <f t="shared" si="7468"/>
        <v>0</v>
      </c>
      <c r="AGE112" s="450">
        <f t="shared" si="7468"/>
        <v>0</v>
      </c>
      <c r="AGF112" s="450">
        <f t="shared" si="7468"/>
        <v>0</v>
      </c>
      <c r="AGG112" s="450">
        <f t="shared" si="7468"/>
        <v>0</v>
      </c>
      <c r="AGH112" s="450">
        <f t="shared" si="7468"/>
        <v>0</v>
      </c>
      <c r="AGI112" s="450">
        <f t="shared" si="7468"/>
        <v>0</v>
      </c>
      <c r="AGJ112" s="450">
        <f t="shared" si="7468"/>
        <v>0</v>
      </c>
      <c r="AGK112" s="450">
        <f t="shared" si="7468"/>
        <v>0</v>
      </c>
      <c r="AGL112" s="450">
        <f t="shared" si="7468"/>
        <v>0</v>
      </c>
      <c r="AGM112" s="451">
        <f t="shared" si="7468"/>
        <v>0</v>
      </c>
      <c r="AGO112" s="457">
        <f t="shared" ref="AGO112:AHB112" si="7469">SUM(AGO113:AGO118)</f>
        <v>0</v>
      </c>
      <c r="AGP112" s="450">
        <f t="shared" si="7469"/>
        <v>0</v>
      </c>
      <c r="AGQ112" s="450">
        <f t="shared" si="7469"/>
        <v>0</v>
      </c>
      <c r="AGR112" s="450">
        <f t="shared" si="7469"/>
        <v>0</v>
      </c>
      <c r="AGS112" s="450">
        <f t="shared" si="7469"/>
        <v>0</v>
      </c>
      <c r="AGT112" s="450">
        <f t="shared" si="7469"/>
        <v>0</v>
      </c>
      <c r="AGU112" s="450">
        <f t="shared" si="7469"/>
        <v>0</v>
      </c>
      <c r="AGV112" s="450">
        <f t="shared" si="7469"/>
        <v>0</v>
      </c>
      <c r="AGW112" s="450">
        <f t="shared" si="7469"/>
        <v>0</v>
      </c>
      <c r="AGX112" s="450">
        <f t="shared" si="7469"/>
        <v>0</v>
      </c>
      <c r="AGY112" s="450">
        <f t="shared" si="7469"/>
        <v>0</v>
      </c>
      <c r="AGZ112" s="450">
        <f t="shared" si="7469"/>
        <v>0</v>
      </c>
      <c r="AHA112" s="450">
        <f t="shared" si="7469"/>
        <v>0</v>
      </c>
      <c r="AHB112" s="451">
        <f t="shared" si="7469"/>
        <v>0</v>
      </c>
      <c r="AHD112" s="457">
        <f t="shared" ref="AHD112:AHQ112" si="7470">SUM(AHD113:AHD118)</f>
        <v>0</v>
      </c>
      <c r="AHE112" s="450">
        <f t="shared" si="7470"/>
        <v>0</v>
      </c>
      <c r="AHF112" s="450">
        <f t="shared" si="7470"/>
        <v>0</v>
      </c>
      <c r="AHG112" s="450">
        <f t="shared" si="7470"/>
        <v>0</v>
      </c>
      <c r="AHH112" s="450">
        <f t="shared" si="7470"/>
        <v>0</v>
      </c>
      <c r="AHI112" s="450">
        <f t="shared" si="7470"/>
        <v>0</v>
      </c>
      <c r="AHJ112" s="450">
        <f t="shared" si="7470"/>
        <v>0</v>
      </c>
      <c r="AHK112" s="450">
        <f t="shared" si="7470"/>
        <v>0</v>
      </c>
      <c r="AHL112" s="450">
        <f t="shared" si="7470"/>
        <v>0</v>
      </c>
      <c r="AHM112" s="450">
        <f t="shared" si="7470"/>
        <v>0</v>
      </c>
      <c r="AHN112" s="450">
        <f t="shared" si="7470"/>
        <v>0</v>
      </c>
      <c r="AHO112" s="450">
        <f t="shared" si="7470"/>
        <v>0</v>
      </c>
      <c r="AHP112" s="450">
        <f t="shared" si="7470"/>
        <v>0</v>
      </c>
      <c r="AHQ112" s="451">
        <f t="shared" si="7470"/>
        <v>0</v>
      </c>
      <c r="AHS112" s="457">
        <f t="shared" ref="AHS112:AIF112" si="7471">SUM(AHS113:AHS118)</f>
        <v>0</v>
      </c>
      <c r="AHT112" s="450">
        <f t="shared" si="7471"/>
        <v>0</v>
      </c>
      <c r="AHU112" s="450">
        <f t="shared" si="7471"/>
        <v>0</v>
      </c>
      <c r="AHV112" s="450">
        <f t="shared" si="7471"/>
        <v>0</v>
      </c>
      <c r="AHW112" s="450">
        <f t="shared" si="7471"/>
        <v>0</v>
      </c>
      <c r="AHX112" s="450">
        <f t="shared" si="7471"/>
        <v>0</v>
      </c>
      <c r="AHY112" s="450">
        <f t="shared" si="7471"/>
        <v>0</v>
      </c>
      <c r="AHZ112" s="450">
        <f t="shared" si="7471"/>
        <v>0</v>
      </c>
      <c r="AIA112" s="450">
        <f t="shared" si="7471"/>
        <v>0</v>
      </c>
      <c r="AIB112" s="450">
        <f t="shared" si="7471"/>
        <v>0</v>
      </c>
      <c r="AIC112" s="450">
        <f t="shared" si="7471"/>
        <v>0</v>
      </c>
      <c r="AID112" s="450">
        <f t="shared" si="7471"/>
        <v>0</v>
      </c>
      <c r="AIE112" s="450">
        <f t="shared" si="7471"/>
        <v>0</v>
      </c>
      <c r="AIF112" s="451">
        <f t="shared" si="7471"/>
        <v>0</v>
      </c>
      <c r="AIH112" s="457">
        <f t="shared" ref="AIH112:AIU112" si="7472">SUM(AIH113:AIH118)</f>
        <v>0</v>
      </c>
      <c r="AII112" s="450">
        <f t="shared" si="7472"/>
        <v>0</v>
      </c>
      <c r="AIJ112" s="450">
        <f t="shared" si="7472"/>
        <v>0</v>
      </c>
      <c r="AIK112" s="450">
        <f t="shared" si="7472"/>
        <v>0</v>
      </c>
      <c r="AIL112" s="450">
        <f t="shared" si="7472"/>
        <v>0</v>
      </c>
      <c r="AIM112" s="450">
        <f t="shared" si="7472"/>
        <v>0</v>
      </c>
      <c r="AIN112" s="450">
        <f t="shared" si="7472"/>
        <v>0</v>
      </c>
      <c r="AIO112" s="450">
        <f t="shared" si="7472"/>
        <v>0</v>
      </c>
      <c r="AIP112" s="450">
        <f t="shared" si="7472"/>
        <v>0</v>
      </c>
      <c r="AIQ112" s="450">
        <f t="shared" si="7472"/>
        <v>0</v>
      </c>
      <c r="AIR112" s="450">
        <f t="shared" si="7472"/>
        <v>0</v>
      </c>
      <c r="AIS112" s="450">
        <f t="shared" si="7472"/>
        <v>0</v>
      </c>
      <c r="AIT112" s="450">
        <f t="shared" si="7472"/>
        <v>0</v>
      </c>
      <c r="AIU112" s="451">
        <f t="shared" si="7472"/>
        <v>0</v>
      </c>
      <c r="AIW112" s="457">
        <f t="shared" ref="AIW112:AJJ112" si="7473">SUM(AIW113:AIW118)</f>
        <v>0</v>
      </c>
      <c r="AIX112" s="450">
        <f t="shared" si="7473"/>
        <v>0</v>
      </c>
      <c r="AIY112" s="450">
        <f t="shared" si="7473"/>
        <v>0</v>
      </c>
      <c r="AIZ112" s="450">
        <f t="shared" si="7473"/>
        <v>0</v>
      </c>
      <c r="AJA112" s="450">
        <f t="shared" si="7473"/>
        <v>0</v>
      </c>
      <c r="AJB112" s="450">
        <f t="shared" si="7473"/>
        <v>0</v>
      </c>
      <c r="AJC112" s="450">
        <f t="shared" si="7473"/>
        <v>0</v>
      </c>
      <c r="AJD112" s="450">
        <f t="shared" si="7473"/>
        <v>0</v>
      </c>
      <c r="AJE112" s="450">
        <f t="shared" si="7473"/>
        <v>0</v>
      </c>
      <c r="AJF112" s="450">
        <f t="shared" si="7473"/>
        <v>0</v>
      </c>
      <c r="AJG112" s="450">
        <f t="shared" si="7473"/>
        <v>0</v>
      </c>
      <c r="AJH112" s="450">
        <f t="shared" si="7473"/>
        <v>0</v>
      </c>
      <c r="AJI112" s="450">
        <f t="shared" si="7473"/>
        <v>0</v>
      </c>
      <c r="AJJ112" s="451">
        <f t="shared" si="7473"/>
        <v>0</v>
      </c>
      <c r="AJL112" s="457">
        <f t="shared" ref="AJL112:AJY112" si="7474">SUM(AJL113:AJL118)</f>
        <v>0</v>
      </c>
      <c r="AJM112" s="450">
        <f t="shared" si="7474"/>
        <v>0</v>
      </c>
      <c r="AJN112" s="450">
        <f t="shared" si="7474"/>
        <v>0</v>
      </c>
      <c r="AJO112" s="450">
        <f t="shared" si="7474"/>
        <v>0</v>
      </c>
      <c r="AJP112" s="450">
        <f t="shared" si="7474"/>
        <v>0</v>
      </c>
      <c r="AJQ112" s="450">
        <f t="shared" si="7474"/>
        <v>0</v>
      </c>
      <c r="AJR112" s="450">
        <f t="shared" si="7474"/>
        <v>0</v>
      </c>
      <c r="AJS112" s="450">
        <f t="shared" si="7474"/>
        <v>0</v>
      </c>
      <c r="AJT112" s="450">
        <f t="shared" si="7474"/>
        <v>0</v>
      </c>
      <c r="AJU112" s="450">
        <f t="shared" si="7474"/>
        <v>0</v>
      </c>
      <c r="AJV112" s="450">
        <f t="shared" si="7474"/>
        <v>0</v>
      </c>
      <c r="AJW112" s="450">
        <f t="shared" si="7474"/>
        <v>0</v>
      </c>
      <c r="AJX112" s="450">
        <f t="shared" si="7474"/>
        <v>0</v>
      </c>
      <c r="AJY112" s="451">
        <f t="shared" si="7474"/>
        <v>0</v>
      </c>
      <c r="AKA112" s="457">
        <f t="shared" ref="AKA112:AKN112" si="7475">SUM(AKA113:AKA118)</f>
        <v>0</v>
      </c>
      <c r="AKB112" s="450">
        <f t="shared" si="7475"/>
        <v>0</v>
      </c>
      <c r="AKC112" s="450">
        <f t="shared" si="7475"/>
        <v>0</v>
      </c>
      <c r="AKD112" s="450">
        <f t="shared" si="7475"/>
        <v>0</v>
      </c>
      <c r="AKE112" s="450">
        <f t="shared" si="7475"/>
        <v>0</v>
      </c>
      <c r="AKF112" s="450">
        <f t="shared" si="7475"/>
        <v>0</v>
      </c>
      <c r="AKG112" s="450">
        <f t="shared" si="7475"/>
        <v>0</v>
      </c>
      <c r="AKH112" s="450">
        <f t="shared" si="7475"/>
        <v>0</v>
      </c>
      <c r="AKI112" s="450">
        <f t="shared" si="7475"/>
        <v>0</v>
      </c>
      <c r="AKJ112" s="450">
        <f t="shared" si="7475"/>
        <v>0</v>
      </c>
      <c r="AKK112" s="450">
        <f t="shared" si="7475"/>
        <v>0</v>
      </c>
      <c r="AKL112" s="450">
        <f t="shared" si="7475"/>
        <v>0</v>
      </c>
      <c r="AKM112" s="450">
        <f t="shared" si="7475"/>
        <v>0</v>
      </c>
      <c r="AKN112" s="451">
        <f t="shared" si="7475"/>
        <v>0</v>
      </c>
      <c r="AKP112" s="457">
        <f t="shared" ref="AKP112:ALC112" si="7476">SUM(AKP113:AKP118)</f>
        <v>0</v>
      </c>
      <c r="AKQ112" s="450">
        <f t="shared" si="7476"/>
        <v>0</v>
      </c>
      <c r="AKR112" s="450">
        <f t="shared" si="7476"/>
        <v>0</v>
      </c>
      <c r="AKS112" s="450">
        <f t="shared" si="7476"/>
        <v>0</v>
      </c>
      <c r="AKT112" s="450">
        <f t="shared" si="7476"/>
        <v>0</v>
      </c>
      <c r="AKU112" s="450">
        <f t="shared" si="7476"/>
        <v>0</v>
      </c>
      <c r="AKV112" s="450">
        <f t="shared" si="7476"/>
        <v>0</v>
      </c>
      <c r="AKW112" s="450">
        <f t="shared" si="7476"/>
        <v>0</v>
      </c>
      <c r="AKX112" s="450">
        <f t="shared" si="7476"/>
        <v>0</v>
      </c>
      <c r="AKY112" s="450">
        <f t="shared" si="7476"/>
        <v>0</v>
      </c>
      <c r="AKZ112" s="450">
        <f t="shared" si="7476"/>
        <v>0</v>
      </c>
      <c r="ALA112" s="450">
        <f t="shared" si="7476"/>
        <v>0</v>
      </c>
      <c r="ALB112" s="450">
        <f t="shared" si="7476"/>
        <v>0</v>
      </c>
      <c r="ALC112" s="451">
        <f t="shared" si="7476"/>
        <v>0</v>
      </c>
      <c r="ALE112" s="457">
        <f t="shared" ref="ALE112:ALR112" si="7477">SUM(ALE113:ALE118)</f>
        <v>0</v>
      </c>
      <c r="ALF112" s="450">
        <f t="shared" si="7477"/>
        <v>0</v>
      </c>
      <c r="ALG112" s="450">
        <f t="shared" si="7477"/>
        <v>0</v>
      </c>
      <c r="ALH112" s="450">
        <f t="shared" si="7477"/>
        <v>0</v>
      </c>
      <c r="ALI112" s="450">
        <f t="shared" si="7477"/>
        <v>0</v>
      </c>
      <c r="ALJ112" s="450">
        <f t="shared" si="7477"/>
        <v>0</v>
      </c>
      <c r="ALK112" s="450">
        <f t="shared" si="7477"/>
        <v>0</v>
      </c>
      <c r="ALL112" s="450">
        <f t="shared" si="7477"/>
        <v>0</v>
      </c>
      <c r="ALM112" s="450">
        <f t="shared" si="7477"/>
        <v>0</v>
      </c>
      <c r="ALN112" s="450">
        <f t="shared" si="7477"/>
        <v>0</v>
      </c>
      <c r="ALO112" s="450">
        <f t="shared" si="7477"/>
        <v>0</v>
      </c>
      <c r="ALP112" s="450">
        <f t="shared" si="7477"/>
        <v>0</v>
      </c>
      <c r="ALQ112" s="450">
        <f t="shared" si="7477"/>
        <v>0</v>
      </c>
      <c r="ALR112" s="451">
        <f t="shared" si="7477"/>
        <v>0</v>
      </c>
      <c r="ALT112" s="457">
        <f t="shared" ref="ALT112:AMG112" si="7478">SUM(ALT113:ALT118)</f>
        <v>0</v>
      </c>
      <c r="ALU112" s="450">
        <f t="shared" si="7478"/>
        <v>0</v>
      </c>
      <c r="ALV112" s="450">
        <f t="shared" si="7478"/>
        <v>0</v>
      </c>
      <c r="ALW112" s="450">
        <f t="shared" si="7478"/>
        <v>0</v>
      </c>
      <c r="ALX112" s="450">
        <f t="shared" si="7478"/>
        <v>0</v>
      </c>
      <c r="ALY112" s="450">
        <f t="shared" si="7478"/>
        <v>0</v>
      </c>
      <c r="ALZ112" s="450">
        <f t="shared" si="7478"/>
        <v>0</v>
      </c>
      <c r="AMA112" s="450">
        <f t="shared" si="7478"/>
        <v>0</v>
      </c>
      <c r="AMB112" s="450">
        <f t="shared" si="7478"/>
        <v>0</v>
      </c>
      <c r="AMC112" s="450">
        <f t="shared" si="7478"/>
        <v>0</v>
      </c>
      <c r="AMD112" s="450">
        <f t="shared" si="7478"/>
        <v>0</v>
      </c>
      <c r="AME112" s="450">
        <f t="shared" si="7478"/>
        <v>0</v>
      </c>
      <c r="AMF112" s="450">
        <f t="shared" si="7478"/>
        <v>0</v>
      </c>
      <c r="AMG112" s="451">
        <f t="shared" si="7478"/>
        <v>0</v>
      </c>
      <c r="AMI112" s="457">
        <f t="shared" ref="AMI112:AMV112" si="7479">SUM(AMI113:AMI118)</f>
        <v>0</v>
      </c>
      <c r="AMJ112" s="450">
        <f t="shared" si="7479"/>
        <v>0</v>
      </c>
      <c r="AMK112" s="450">
        <f t="shared" si="7479"/>
        <v>0</v>
      </c>
      <c r="AML112" s="450">
        <f t="shared" si="7479"/>
        <v>0</v>
      </c>
      <c r="AMM112" s="450">
        <f t="shared" si="7479"/>
        <v>0</v>
      </c>
      <c r="AMN112" s="450">
        <f t="shared" si="7479"/>
        <v>0</v>
      </c>
      <c r="AMO112" s="450">
        <f t="shared" si="7479"/>
        <v>0</v>
      </c>
      <c r="AMP112" s="450">
        <f t="shared" si="7479"/>
        <v>0</v>
      </c>
      <c r="AMQ112" s="450">
        <f t="shared" si="7479"/>
        <v>0</v>
      </c>
      <c r="AMR112" s="450">
        <f t="shared" si="7479"/>
        <v>0</v>
      </c>
      <c r="AMS112" s="450">
        <f t="shared" si="7479"/>
        <v>0</v>
      </c>
      <c r="AMT112" s="450">
        <f t="shared" si="7479"/>
        <v>0</v>
      </c>
      <c r="AMU112" s="450">
        <f t="shared" si="7479"/>
        <v>0</v>
      </c>
      <c r="AMV112" s="451">
        <f t="shared" si="7479"/>
        <v>0</v>
      </c>
      <c r="AMX112" s="457">
        <f t="shared" ref="AMX112:ANK112" si="7480">SUM(AMX113:AMX118)</f>
        <v>0</v>
      </c>
      <c r="AMY112" s="450">
        <f t="shared" si="7480"/>
        <v>0</v>
      </c>
      <c r="AMZ112" s="450">
        <f t="shared" si="7480"/>
        <v>0</v>
      </c>
      <c r="ANA112" s="450">
        <f t="shared" si="7480"/>
        <v>0</v>
      </c>
      <c r="ANB112" s="450">
        <f t="shared" si="7480"/>
        <v>0</v>
      </c>
      <c r="ANC112" s="450">
        <f t="shared" si="7480"/>
        <v>0</v>
      </c>
      <c r="AND112" s="450">
        <f t="shared" si="7480"/>
        <v>0</v>
      </c>
      <c r="ANE112" s="450">
        <f t="shared" si="7480"/>
        <v>0</v>
      </c>
      <c r="ANF112" s="450">
        <f t="shared" si="7480"/>
        <v>0</v>
      </c>
      <c r="ANG112" s="450">
        <f t="shared" si="7480"/>
        <v>0</v>
      </c>
      <c r="ANH112" s="450">
        <f t="shared" si="7480"/>
        <v>0</v>
      </c>
      <c r="ANI112" s="450">
        <f t="shared" si="7480"/>
        <v>0</v>
      </c>
      <c r="ANJ112" s="450">
        <f t="shared" si="7480"/>
        <v>0</v>
      </c>
      <c r="ANK112" s="451">
        <f t="shared" si="7480"/>
        <v>0</v>
      </c>
      <c r="ANM112" s="457">
        <f t="shared" ref="ANM112:ANZ112" si="7481">SUM(ANM113:ANM118)</f>
        <v>0</v>
      </c>
      <c r="ANN112" s="450">
        <f t="shared" si="7481"/>
        <v>0</v>
      </c>
      <c r="ANO112" s="450">
        <f t="shared" si="7481"/>
        <v>0</v>
      </c>
      <c r="ANP112" s="450">
        <f t="shared" si="7481"/>
        <v>0</v>
      </c>
      <c r="ANQ112" s="450">
        <f t="shared" si="7481"/>
        <v>0</v>
      </c>
      <c r="ANR112" s="450">
        <f t="shared" si="7481"/>
        <v>0</v>
      </c>
      <c r="ANS112" s="450">
        <f t="shared" si="7481"/>
        <v>0</v>
      </c>
      <c r="ANT112" s="450">
        <f t="shared" si="7481"/>
        <v>0</v>
      </c>
      <c r="ANU112" s="450">
        <f t="shared" si="7481"/>
        <v>0</v>
      </c>
      <c r="ANV112" s="450">
        <f t="shared" si="7481"/>
        <v>0</v>
      </c>
      <c r="ANW112" s="450">
        <f t="shared" si="7481"/>
        <v>0</v>
      </c>
      <c r="ANX112" s="450">
        <f t="shared" si="7481"/>
        <v>0</v>
      </c>
      <c r="ANY112" s="450">
        <f t="shared" si="7481"/>
        <v>0</v>
      </c>
      <c r="ANZ112" s="451">
        <f t="shared" si="7481"/>
        <v>0</v>
      </c>
      <c r="AOB112" s="457">
        <f t="shared" ref="AOB112:AOO112" si="7482">SUM(AOB113:AOB118)</f>
        <v>0</v>
      </c>
      <c r="AOC112" s="450">
        <f t="shared" si="7482"/>
        <v>0</v>
      </c>
      <c r="AOD112" s="450">
        <f t="shared" si="7482"/>
        <v>0</v>
      </c>
      <c r="AOE112" s="450">
        <f t="shared" si="7482"/>
        <v>0</v>
      </c>
      <c r="AOF112" s="450">
        <f t="shared" si="7482"/>
        <v>0</v>
      </c>
      <c r="AOG112" s="450">
        <f t="shared" si="7482"/>
        <v>0</v>
      </c>
      <c r="AOH112" s="450">
        <f t="shared" si="7482"/>
        <v>0</v>
      </c>
      <c r="AOI112" s="450">
        <f t="shared" si="7482"/>
        <v>0</v>
      </c>
      <c r="AOJ112" s="450">
        <f t="shared" si="7482"/>
        <v>0</v>
      </c>
      <c r="AOK112" s="450">
        <f t="shared" si="7482"/>
        <v>0</v>
      </c>
      <c r="AOL112" s="450">
        <f t="shared" si="7482"/>
        <v>0</v>
      </c>
      <c r="AOM112" s="450">
        <f t="shared" si="7482"/>
        <v>0</v>
      </c>
      <c r="AON112" s="450">
        <f t="shared" si="7482"/>
        <v>0</v>
      </c>
      <c r="AOO112" s="451">
        <f t="shared" si="7482"/>
        <v>0</v>
      </c>
      <c r="AOQ112" s="457">
        <f t="shared" ref="AOQ112:APD112" si="7483">SUM(AOQ113:AOQ118)</f>
        <v>0</v>
      </c>
      <c r="AOR112" s="450">
        <f t="shared" si="7483"/>
        <v>0</v>
      </c>
      <c r="AOS112" s="450">
        <f t="shared" si="7483"/>
        <v>0</v>
      </c>
      <c r="AOT112" s="450">
        <f t="shared" si="7483"/>
        <v>0</v>
      </c>
      <c r="AOU112" s="450">
        <f t="shared" si="7483"/>
        <v>0</v>
      </c>
      <c r="AOV112" s="450">
        <f t="shared" si="7483"/>
        <v>0</v>
      </c>
      <c r="AOW112" s="450">
        <f t="shared" si="7483"/>
        <v>0</v>
      </c>
      <c r="AOX112" s="450">
        <f t="shared" si="7483"/>
        <v>0</v>
      </c>
      <c r="AOY112" s="450">
        <f t="shared" si="7483"/>
        <v>0</v>
      </c>
      <c r="AOZ112" s="450">
        <f t="shared" si="7483"/>
        <v>0</v>
      </c>
      <c r="APA112" s="450">
        <f t="shared" si="7483"/>
        <v>0</v>
      </c>
      <c r="APB112" s="450">
        <f t="shared" si="7483"/>
        <v>0</v>
      </c>
      <c r="APC112" s="450">
        <f t="shared" si="7483"/>
        <v>0</v>
      </c>
      <c r="APD112" s="451">
        <f t="shared" si="7483"/>
        <v>0</v>
      </c>
      <c r="APF112" s="457">
        <f t="shared" ref="APF112:APS112" si="7484">SUM(APF113:APF118)</f>
        <v>0</v>
      </c>
      <c r="APG112" s="450">
        <f t="shared" si="7484"/>
        <v>0</v>
      </c>
      <c r="APH112" s="450">
        <f t="shared" si="7484"/>
        <v>0</v>
      </c>
      <c r="API112" s="450">
        <f t="shared" si="7484"/>
        <v>0</v>
      </c>
      <c r="APJ112" s="450">
        <f t="shared" si="7484"/>
        <v>0</v>
      </c>
      <c r="APK112" s="450">
        <f t="shared" si="7484"/>
        <v>0</v>
      </c>
      <c r="APL112" s="450">
        <f t="shared" si="7484"/>
        <v>0</v>
      </c>
      <c r="APM112" s="450">
        <f t="shared" si="7484"/>
        <v>0</v>
      </c>
      <c r="APN112" s="450">
        <f t="shared" si="7484"/>
        <v>0</v>
      </c>
      <c r="APO112" s="450">
        <f t="shared" si="7484"/>
        <v>0</v>
      </c>
      <c r="APP112" s="450">
        <f t="shared" si="7484"/>
        <v>0</v>
      </c>
      <c r="APQ112" s="450">
        <f t="shared" si="7484"/>
        <v>0</v>
      </c>
      <c r="APR112" s="450">
        <f t="shared" si="7484"/>
        <v>0</v>
      </c>
      <c r="APS112" s="451">
        <f t="shared" si="7484"/>
        <v>0</v>
      </c>
      <c r="APU112" s="457">
        <f t="shared" ref="APU112:AQH112" si="7485">SUM(APU113:APU118)</f>
        <v>0</v>
      </c>
      <c r="APV112" s="450">
        <f t="shared" si="7485"/>
        <v>0</v>
      </c>
      <c r="APW112" s="450">
        <f t="shared" si="7485"/>
        <v>0</v>
      </c>
      <c r="APX112" s="450">
        <f t="shared" si="7485"/>
        <v>0</v>
      </c>
      <c r="APY112" s="450">
        <f t="shared" si="7485"/>
        <v>0</v>
      </c>
      <c r="APZ112" s="450">
        <f t="shared" si="7485"/>
        <v>0</v>
      </c>
      <c r="AQA112" s="450">
        <f t="shared" si="7485"/>
        <v>0</v>
      </c>
      <c r="AQB112" s="450">
        <f t="shared" si="7485"/>
        <v>0</v>
      </c>
      <c r="AQC112" s="450">
        <f t="shared" si="7485"/>
        <v>0</v>
      </c>
      <c r="AQD112" s="450">
        <f t="shared" si="7485"/>
        <v>0</v>
      </c>
      <c r="AQE112" s="450">
        <f t="shared" si="7485"/>
        <v>0</v>
      </c>
      <c r="AQF112" s="450">
        <f t="shared" si="7485"/>
        <v>0</v>
      </c>
      <c r="AQG112" s="450">
        <f t="shared" si="7485"/>
        <v>0</v>
      </c>
      <c r="AQH112" s="451">
        <f t="shared" si="7485"/>
        <v>0</v>
      </c>
      <c r="AQJ112" s="457">
        <f t="shared" ref="AQJ112:AQW112" si="7486">SUM(AQJ113:AQJ118)</f>
        <v>0</v>
      </c>
      <c r="AQK112" s="450">
        <f t="shared" si="7486"/>
        <v>0</v>
      </c>
      <c r="AQL112" s="450">
        <f t="shared" si="7486"/>
        <v>0</v>
      </c>
      <c r="AQM112" s="450">
        <f t="shared" si="7486"/>
        <v>0</v>
      </c>
      <c r="AQN112" s="450">
        <f t="shared" si="7486"/>
        <v>0</v>
      </c>
      <c r="AQO112" s="450">
        <f t="shared" si="7486"/>
        <v>0</v>
      </c>
      <c r="AQP112" s="450">
        <f t="shared" si="7486"/>
        <v>0</v>
      </c>
      <c r="AQQ112" s="450">
        <f t="shared" si="7486"/>
        <v>0</v>
      </c>
      <c r="AQR112" s="450">
        <f t="shared" si="7486"/>
        <v>0</v>
      </c>
      <c r="AQS112" s="450">
        <f t="shared" si="7486"/>
        <v>0</v>
      </c>
      <c r="AQT112" s="450">
        <f t="shared" si="7486"/>
        <v>0</v>
      </c>
      <c r="AQU112" s="450">
        <f t="shared" si="7486"/>
        <v>0</v>
      </c>
      <c r="AQV112" s="450">
        <f t="shared" si="7486"/>
        <v>0</v>
      </c>
      <c r="AQW112" s="451">
        <f t="shared" si="7486"/>
        <v>0</v>
      </c>
      <c r="AQY112" s="457">
        <f t="shared" ref="AQY112:ARL112" si="7487">SUM(AQY113:AQY118)</f>
        <v>0</v>
      </c>
      <c r="AQZ112" s="450">
        <f t="shared" si="7487"/>
        <v>0</v>
      </c>
      <c r="ARA112" s="450">
        <f t="shared" si="7487"/>
        <v>0</v>
      </c>
      <c r="ARB112" s="450">
        <f t="shared" si="7487"/>
        <v>0</v>
      </c>
      <c r="ARC112" s="450">
        <f t="shared" si="7487"/>
        <v>0</v>
      </c>
      <c r="ARD112" s="450">
        <f t="shared" si="7487"/>
        <v>0</v>
      </c>
      <c r="ARE112" s="450">
        <f t="shared" si="7487"/>
        <v>0</v>
      </c>
      <c r="ARF112" s="450">
        <f t="shared" si="7487"/>
        <v>0</v>
      </c>
      <c r="ARG112" s="450">
        <f t="shared" si="7487"/>
        <v>0</v>
      </c>
      <c r="ARH112" s="450">
        <f t="shared" si="7487"/>
        <v>0</v>
      </c>
      <c r="ARI112" s="450">
        <f t="shared" si="7487"/>
        <v>0</v>
      </c>
      <c r="ARJ112" s="450">
        <f t="shared" si="7487"/>
        <v>0</v>
      </c>
      <c r="ARK112" s="450">
        <f t="shared" si="7487"/>
        <v>0</v>
      </c>
      <c r="ARL112" s="451">
        <f t="shared" si="7487"/>
        <v>0</v>
      </c>
      <c r="ARN112" s="457">
        <f t="shared" ref="ARN112:ASA112" si="7488">SUM(ARN113:ARN118)</f>
        <v>0</v>
      </c>
      <c r="ARO112" s="450">
        <f t="shared" si="7488"/>
        <v>0</v>
      </c>
      <c r="ARP112" s="450">
        <f t="shared" si="7488"/>
        <v>0</v>
      </c>
      <c r="ARQ112" s="450">
        <f t="shared" si="7488"/>
        <v>0</v>
      </c>
      <c r="ARR112" s="450">
        <f t="shared" si="7488"/>
        <v>0</v>
      </c>
      <c r="ARS112" s="450">
        <f t="shared" si="7488"/>
        <v>0</v>
      </c>
      <c r="ART112" s="450">
        <f t="shared" si="7488"/>
        <v>0</v>
      </c>
      <c r="ARU112" s="450">
        <f t="shared" si="7488"/>
        <v>0</v>
      </c>
      <c r="ARV112" s="450">
        <f t="shared" si="7488"/>
        <v>0</v>
      </c>
      <c r="ARW112" s="450">
        <f t="shared" si="7488"/>
        <v>0</v>
      </c>
      <c r="ARX112" s="450">
        <f t="shared" si="7488"/>
        <v>0</v>
      </c>
      <c r="ARY112" s="450">
        <f t="shared" si="7488"/>
        <v>0</v>
      </c>
      <c r="ARZ112" s="450">
        <f t="shared" si="7488"/>
        <v>0</v>
      </c>
      <c r="ASA112" s="451">
        <f t="shared" si="7488"/>
        <v>0</v>
      </c>
      <c r="ASC112" s="457">
        <f t="shared" ref="ASC112:ASP112" si="7489">SUM(ASC113:ASC118)</f>
        <v>0</v>
      </c>
      <c r="ASD112" s="450">
        <f t="shared" si="7489"/>
        <v>0</v>
      </c>
      <c r="ASE112" s="450">
        <f t="shared" si="7489"/>
        <v>0</v>
      </c>
      <c r="ASF112" s="450">
        <f t="shared" si="7489"/>
        <v>0</v>
      </c>
      <c r="ASG112" s="450">
        <f t="shared" si="7489"/>
        <v>0</v>
      </c>
      <c r="ASH112" s="450">
        <f t="shared" si="7489"/>
        <v>0</v>
      </c>
      <c r="ASI112" s="450">
        <f t="shared" si="7489"/>
        <v>0</v>
      </c>
      <c r="ASJ112" s="450">
        <f t="shared" si="7489"/>
        <v>0</v>
      </c>
      <c r="ASK112" s="450">
        <f t="shared" si="7489"/>
        <v>0</v>
      </c>
      <c r="ASL112" s="450">
        <f t="shared" si="7489"/>
        <v>0</v>
      </c>
      <c r="ASM112" s="450">
        <f t="shared" si="7489"/>
        <v>0</v>
      </c>
      <c r="ASN112" s="450">
        <f t="shared" si="7489"/>
        <v>0</v>
      </c>
      <c r="ASO112" s="450">
        <f t="shared" si="7489"/>
        <v>0</v>
      </c>
      <c r="ASP112" s="451">
        <f t="shared" si="7489"/>
        <v>0</v>
      </c>
      <c r="ASR112" s="457">
        <f t="shared" ref="ASR112:ATE112" si="7490">SUM(ASR113:ASR118)</f>
        <v>0</v>
      </c>
      <c r="ASS112" s="450">
        <f t="shared" si="7490"/>
        <v>0</v>
      </c>
      <c r="AST112" s="450">
        <f t="shared" si="7490"/>
        <v>0</v>
      </c>
      <c r="ASU112" s="450">
        <f t="shared" si="7490"/>
        <v>0</v>
      </c>
      <c r="ASV112" s="450">
        <f t="shared" si="7490"/>
        <v>0</v>
      </c>
      <c r="ASW112" s="450">
        <f t="shared" si="7490"/>
        <v>0</v>
      </c>
      <c r="ASX112" s="450">
        <f t="shared" si="7490"/>
        <v>0</v>
      </c>
      <c r="ASY112" s="450">
        <f t="shared" si="7490"/>
        <v>0</v>
      </c>
      <c r="ASZ112" s="450">
        <f t="shared" si="7490"/>
        <v>0</v>
      </c>
      <c r="ATA112" s="450">
        <f t="shared" si="7490"/>
        <v>0</v>
      </c>
      <c r="ATB112" s="450">
        <f t="shared" si="7490"/>
        <v>0</v>
      </c>
      <c r="ATC112" s="450">
        <f t="shared" si="7490"/>
        <v>0</v>
      </c>
      <c r="ATD112" s="450">
        <f t="shared" si="7490"/>
        <v>0</v>
      </c>
      <c r="ATE112" s="451">
        <f t="shared" si="7490"/>
        <v>0</v>
      </c>
      <c r="ATG112" s="457">
        <f t="shared" ref="ATG112:ATT112" si="7491">SUM(ATG113:ATG118)</f>
        <v>0</v>
      </c>
      <c r="ATH112" s="450">
        <f t="shared" si="7491"/>
        <v>0</v>
      </c>
      <c r="ATI112" s="450">
        <f t="shared" si="7491"/>
        <v>0</v>
      </c>
      <c r="ATJ112" s="450">
        <f t="shared" si="7491"/>
        <v>0</v>
      </c>
      <c r="ATK112" s="450">
        <f t="shared" si="7491"/>
        <v>0</v>
      </c>
      <c r="ATL112" s="450">
        <f t="shared" si="7491"/>
        <v>0</v>
      </c>
      <c r="ATM112" s="450">
        <f t="shared" si="7491"/>
        <v>0</v>
      </c>
      <c r="ATN112" s="450">
        <f t="shared" si="7491"/>
        <v>0</v>
      </c>
      <c r="ATO112" s="450">
        <f t="shared" si="7491"/>
        <v>0</v>
      </c>
      <c r="ATP112" s="450">
        <f t="shared" si="7491"/>
        <v>0</v>
      </c>
      <c r="ATQ112" s="450">
        <f t="shared" si="7491"/>
        <v>0</v>
      </c>
      <c r="ATR112" s="450">
        <f t="shared" si="7491"/>
        <v>0</v>
      </c>
      <c r="ATS112" s="450">
        <f t="shared" si="7491"/>
        <v>0</v>
      </c>
      <c r="ATT112" s="451">
        <f t="shared" si="7491"/>
        <v>0</v>
      </c>
      <c r="ATV112" s="457">
        <f t="shared" ref="ATV112:AUI112" si="7492">SUM(ATV113:ATV118)</f>
        <v>0</v>
      </c>
      <c r="ATW112" s="450">
        <f t="shared" si="7492"/>
        <v>0</v>
      </c>
      <c r="ATX112" s="450">
        <f t="shared" si="7492"/>
        <v>0</v>
      </c>
      <c r="ATY112" s="450">
        <f t="shared" si="7492"/>
        <v>0</v>
      </c>
      <c r="ATZ112" s="450">
        <f t="shared" si="7492"/>
        <v>0</v>
      </c>
      <c r="AUA112" s="450">
        <f t="shared" si="7492"/>
        <v>0</v>
      </c>
      <c r="AUB112" s="450">
        <f t="shared" si="7492"/>
        <v>0</v>
      </c>
      <c r="AUC112" s="450">
        <f t="shared" si="7492"/>
        <v>0</v>
      </c>
      <c r="AUD112" s="450">
        <f t="shared" si="7492"/>
        <v>0</v>
      </c>
      <c r="AUE112" s="450">
        <f t="shared" si="7492"/>
        <v>0</v>
      </c>
      <c r="AUF112" s="450">
        <f t="shared" si="7492"/>
        <v>0</v>
      </c>
      <c r="AUG112" s="450">
        <f t="shared" si="7492"/>
        <v>0</v>
      </c>
      <c r="AUH112" s="450">
        <f t="shared" si="7492"/>
        <v>0</v>
      </c>
      <c r="AUI112" s="451">
        <f t="shared" si="7492"/>
        <v>0</v>
      </c>
      <c r="AUK112" s="457">
        <f t="shared" ref="AUK112:AUX112" si="7493">SUM(AUK113:AUK118)</f>
        <v>0</v>
      </c>
      <c r="AUL112" s="450">
        <f t="shared" si="7493"/>
        <v>0</v>
      </c>
      <c r="AUM112" s="450">
        <f t="shared" si="7493"/>
        <v>0</v>
      </c>
      <c r="AUN112" s="450">
        <f t="shared" si="7493"/>
        <v>0</v>
      </c>
      <c r="AUO112" s="450">
        <f t="shared" si="7493"/>
        <v>0</v>
      </c>
      <c r="AUP112" s="450">
        <f t="shared" si="7493"/>
        <v>0</v>
      </c>
      <c r="AUQ112" s="450">
        <f t="shared" si="7493"/>
        <v>0</v>
      </c>
      <c r="AUR112" s="450">
        <f t="shared" si="7493"/>
        <v>0</v>
      </c>
      <c r="AUS112" s="450">
        <f t="shared" si="7493"/>
        <v>0</v>
      </c>
      <c r="AUT112" s="450">
        <f t="shared" si="7493"/>
        <v>0</v>
      </c>
      <c r="AUU112" s="450">
        <f t="shared" si="7493"/>
        <v>0</v>
      </c>
      <c r="AUV112" s="450">
        <f t="shared" si="7493"/>
        <v>0</v>
      </c>
      <c r="AUW112" s="450">
        <f t="shared" si="7493"/>
        <v>0</v>
      </c>
      <c r="AUX112" s="451">
        <f t="shared" si="7493"/>
        <v>0</v>
      </c>
      <c r="AUZ112" s="457">
        <f t="shared" ref="AUZ112:AVM112" si="7494">SUM(AUZ113:AUZ118)</f>
        <v>0</v>
      </c>
      <c r="AVA112" s="450">
        <f t="shared" si="7494"/>
        <v>0</v>
      </c>
      <c r="AVB112" s="450">
        <f t="shared" si="7494"/>
        <v>0</v>
      </c>
      <c r="AVC112" s="450">
        <f t="shared" si="7494"/>
        <v>0</v>
      </c>
      <c r="AVD112" s="450">
        <f t="shared" si="7494"/>
        <v>0</v>
      </c>
      <c r="AVE112" s="450">
        <f t="shared" si="7494"/>
        <v>0</v>
      </c>
      <c r="AVF112" s="450">
        <f t="shared" si="7494"/>
        <v>0</v>
      </c>
      <c r="AVG112" s="450">
        <f t="shared" si="7494"/>
        <v>0</v>
      </c>
      <c r="AVH112" s="450">
        <f t="shared" si="7494"/>
        <v>0</v>
      </c>
      <c r="AVI112" s="450">
        <f t="shared" si="7494"/>
        <v>0</v>
      </c>
      <c r="AVJ112" s="450">
        <f t="shared" si="7494"/>
        <v>0</v>
      </c>
      <c r="AVK112" s="450">
        <f t="shared" si="7494"/>
        <v>0</v>
      </c>
      <c r="AVL112" s="450">
        <f t="shared" si="7494"/>
        <v>0</v>
      </c>
      <c r="AVM112" s="451">
        <f t="shared" si="7494"/>
        <v>0</v>
      </c>
      <c r="AVO112" s="457">
        <f t="shared" ref="AVO112:AWB112" si="7495">SUM(AVO113:AVO118)</f>
        <v>0</v>
      </c>
      <c r="AVP112" s="450">
        <f t="shared" si="7495"/>
        <v>0</v>
      </c>
      <c r="AVQ112" s="450">
        <f t="shared" si="7495"/>
        <v>0</v>
      </c>
      <c r="AVR112" s="450">
        <f t="shared" si="7495"/>
        <v>0</v>
      </c>
      <c r="AVS112" s="450">
        <f t="shared" si="7495"/>
        <v>0</v>
      </c>
      <c r="AVT112" s="450">
        <f t="shared" si="7495"/>
        <v>0</v>
      </c>
      <c r="AVU112" s="450">
        <f t="shared" si="7495"/>
        <v>0</v>
      </c>
      <c r="AVV112" s="450">
        <f t="shared" si="7495"/>
        <v>0</v>
      </c>
      <c r="AVW112" s="450">
        <f t="shared" si="7495"/>
        <v>0</v>
      </c>
      <c r="AVX112" s="450">
        <f t="shared" si="7495"/>
        <v>0</v>
      </c>
      <c r="AVY112" s="450">
        <f t="shared" si="7495"/>
        <v>0</v>
      </c>
      <c r="AVZ112" s="450">
        <f t="shared" si="7495"/>
        <v>0</v>
      </c>
      <c r="AWA112" s="450">
        <f t="shared" si="7495"/>
        <v>0</v>
      </c>
      <c r="AWB112" s="451">
        <f t="shared" si="7495"/>
        <v>0</v>
      </c>
      <c r="AWD112" s="457">
        <f t="shared" ref="AWD112:AWQ112" si="7496">SUM(AWD113:AWD118)</f>
        <v>0</v>
      </c>
      <c r="AWE112" s="450">
        <f t="shared" si="7496"/>
        <v>0</v>
      </c>
      <c r="AWF112" s="450">
        <f t="shared" si="7496"/>
        <v>0</v>
      </c>
      <c r="AWG112" s="450">
        <f t="shared" si="7496"/>
        <v>0</v>
      </c>
      <c r="AWH112" s="450">
        <f t="shared" si="7496"/>
        <v>0</v>
      </c>
      <c r="AWI112" s="450">
        <f t="shared" si="7496"/>
        <v>0</v>
      </c>
      <c r="AWJ112" s="450">
        <f t="shared" si="7496"/>
        <v>0</v>
      </c>
      <c r="AWK112" s="450">
        <f t="shared" si="7496"/>
        <v>0</v>
      </c>
      <c r="AWL112" s="450">
        <f t="shared" si="7496"/>
        <v>0</v>
      </c>
      <c r="AWM112" s="450">
        <f t="shared" si="7496"/>
        <v>0</v>
      </c>
      <c r="AWN112" s="450">
        <f t="shared" si="7496"/>
        <v>0</v>
      </c>
      <c r="AWO112" s="450">
        <f t="shared" si="7496"/>
        <v>0</v>
      </c>
      <c r="AWP112" s="450">
        <f t="shared" si="7496"/>
        <v>0</v>
      </c>
      <c r="AWQ112" s="451">
        <f t="shared" si="7496"/>
        <v>0</v>
      </c>
      <c r="AWS112" s="457">
        <f t="shared" ref="AWS112:AXF112" si="7497">SUM(AWS113:AWS118)</f>
        <v>0</v>
      </c>
      <c r="AWT112" s="450">
        <f t="shared" si="7497"/>
        <v>0</v>
      </c>
      <c r="AWU112" s="450">
        <f t="shared" si="7497"/>
        <v>0</v>
      </c>
      <c r="AWV112" s="450">
        <f t="shared" si="7497"/>
        <v>0</v>
      </c>
      <c r="AWW112" s="450">
        <f t="shared" si="7497"/>
        <v>0</v>
      </c>
      <c r="AWX112" s="450">
        <f t="shared" si="7497"/>
        <v>0</v>
      </c>
      <c r="AWY112" s="450">
        <f t="shared" si="7497"/>
        <v>0</v>
      </c>
      <c r="AWZ112" s="450">
        <f t="shared" si="7497"/>
        <v>0</v>
      </c>
      <c r="AXA112" s="450">
        <f t="shared" si="7497"/>
        <v>0</v>
      </c>
      <c r="AXB112" s="450">
        <f t="shared" si="7497"/>
        <v>0</v>
      </c>
      <c r="AXC112" s="450">
        <f t="shared" si="7497"/>
        <v>0</v>
      </c>
      <c r="AXD112" s="450">
        <f t="shared" si="7497"/>
        <v>0</v>
      </c>
      <c r="AXE112" s="450">
        <f t="shared" si="7497"/>
        <v>0</v>
      </c>
      <c r="AXF112" s="451">
        <f t="shared" si="7497"/>
        <v>0</v>
      </c>
      <c r="AXH112" s="457">
        <f t="shared" ref="AXH112:AXU112" si="7498">SUM(AXH113:AXH118)</f>
        <v>0</v>
      </c>
      <c r="AXI112" s="450">
        <f t="shared" si="7498"/>
        <v>0</v>
      </c>
      <c r="AXJ112" s="450">
        <f t="shared" si="7498"/>
        <v>0</v>
      </c>
      <c r="AXK112" s="450">
        <f t="shared" si="7498"/>
        <v>0</v>
      </c>
      <c r="AXL112" s="450">
        <f t="shared" si="7498"/>
        <v>0</v>
      </c>
      <c r="AXM112" s="450">
        <f t="shared" si="7498"/>
        <v>0</v>
      </c>
      <c r="AXN112" s="450">
        <f t="shared" si="7498"/>
        <v>0</v>
      </c>
      <c r="AXO112" s="450">
        <f t="shared" si="7498"/>
        <v>0</v>
      </c>
      <c r="AXP112" s="450">
        <f t="shared" si="7498"/>
        <v>0</v>
      </c>
      <c r="AXQ112" s="450">
        <f t="shared" si="7498"/>
        <v>0</v>
      </c>
      <c r="AXR112" s="450">
        <f t="shared" si="7498"/>
        <v>0</v>
      </c>
      <c r="AXS112" s="450">
        <f t="shared" si="7498"/>
        <v>0</v>
      </c>
      <c r="AXT112" s="450">
        <f t="shared" si="7498"/>
        <v>0</v>
      </c>
      <c r="AXU112" s="451">
        <f t="shared" si="7498"/>
        <v>0</v>
      </c>
      <c r="AXW112" s="457">
        <f t="shared" ref="AXW112:AYJ112" si="7499">SUM(AXW113:AXW118)</f>
        <v>0</v>
      </c>
      <c r="AXX112" s="450">
        <f t="shared" si="7499"/>
        <v>0</v>
      </c>
      <c r="AXY112" s="450">
        <f t="shared" si="7499"/>
        <v>0</v>
      </c>
      <c r="AXZ112" s="450">
        <f t="shared" si="7499"/>
        <v>0</v>
      </c>
      <c r="AYA112" s="450">
        <f t="shared" si="7499"/>
        <v>0</v>
      </c>
      <c r="AYB112" s="450">
        <f t="shared" si="7499"/>
        <v>0</v>
      </c>
      <c r="AYC112" s="450">
        <f t="shared" si="7499"/>
        <v>0</v>
      </c>
      <c r="AYD112" s="450">
        <f t="shared" si="7499"/>
        <v>0</v>
      </c>
      <c r="AYE112" s="450">
        <f t="shared" si="7499"/>
        <v>0</v>
      </c>
      <c r="AYF112" s="450">
        <f t="shared" si="7499"/>
        <v>0</v>
      </c>
      <c r="AYG112" s="450">
        <f t="shared" si="7499"/>
        <v>0</v>
      </c>
      <c r="AYH112" s="450">
        <f t="shared" si="7499"/>
        <v>0</v>
      </c>
      <c r="AYI112" s="450">
        <f t="shared" si="7499"/>
        <v>0</v>
      </c>
      <c r="AYJ112" s="451">
        <f t="shared" si="7499"/>
        <v>0</v>
      </c>
      <c r="AYL112" s="457">
        <f t="shared" ref="AYL112:AYY112" si="7500">SUM(AYL113:AYL118)</f>
        <v>0</v>
      </c>
      <c r="AYM112" s="450">
        <f t="shared" si="7500"/>
        <v>0</v>
      </c>
      <c r="AYN112" s="450">
        <f t="shared" si="7500"/>
        <v>0</v>
      </c>
      <c r="AYO112" s="450">
        <f t="shared" si="7500"/>
        <v>0</v>
      </c>
      <c r="AYP112" s="450">
        <f t="shared" si="7500"/>
        <v>0</v>
      </c>
      <c r="AYQ112" s="450">
        <f t="shared" si="7500"/>
        <v>0</v>
      </c>
      <c r="AYR112" s="450">
        <f t="shared" si="7500"/>
        <v>0</v>
      </c>
      <c r="AYS112" s="450">
        <f t="shared" si="7500"/>
        <v>0</v>
      </c>
      <c r="AYT112" s="450">
        <f t="shared" si="7500"/>
        <v>0</v>
      </c>
      <c r="AYU112" s="450">
        <f t="shared" si="7500"/>
        <v>0</v>
      </c>
      <c r="AYV112" s="450">
        <f t="shared" si="7500"/>
        <v>0</v>
      </c>
      <c r="AYW112" s="450">
        <f t="shared" si="7500"/>
        <v>0</v>
      </c>
      <c r="AYX112" s="450">
        <f t="shared" si="7500"/>
        <v>0</v>
      </c>
      <c r="AYY112" s="451">
        <f t="shared" si="7500"/>
        <v>0</v>
      </c>
      <c r="AZA112" s="457">
        <f t="shared" ref="AZA112:AZN112" si="7501">SUM(AZA113:AZA118)</f>
        <v>0</v>
      </c>
      <c r="AZB112" s="450">
        <f t="shared" si="7501"/>
        <v>0</v>
      </c>
      <c r="AZC112" s="450">
        <f t="shared" si="7501"/>
        <v>0</v>
      </c>
      <c r="AZD112" s="450">
        <f t="shared" si="7501"/>
        <v>0</v>
      </c>
      <c r="AZE112" s="450">
        <f t="shared" si="7501"/>
        <v>0</v>
      </c>
      <c r="AZF112" s="450">
        <f t="shared" si="7501"/>
        <v>0</v>
      </c>
      <c r="AZG112" s="450">
        <f t="shared" si="7501"/>
        <v>0</v>
      </c>
      <c r="AZH112" s="450">
        <f t="shared" si="7501"/>
        <v>0</v>
      </c>
      <c r="AZI112" s="450">
        <f t="shared" si="7501"/>
        <v>0</v>
      </c>
      <c r="AZJ112" s="450">
        <f t="shared" si="7501"/>
        <v>0</v>
      </c>
      <c r="AZK112" s="450">
        <f t="shared" si="7501"/>
        <v>0</v>
      </c>
      <c r="AZL112" s="450">
        <f t="shared" si="7501"/>
        <v>0</v>
      </c>
      <c r="AZM112" s="450">
        <f t="shared" si="7501"/>
        <v>0</v>
      </c>
      <c r="AZN112" s="451">
        <f t="shared" si="7501"/>
        <v>0</v>
      </c>
      <c r="AZP112" s="457">
        <f t="shared" ref="AZP112:BAC112" si="7502">SUM(AZP113:AZP118)</f>
        <v>0</v>
      </c>
      <c r="AZQ112" s="450">
        <f t="shared" si="7502"/>
        <v>0</v>
      </c>
      <c r="AZR112" s="450">
        <f t="shared" si="7502"/>
        <v>0</v>
      </c>
      <c r="AZS112" s="450">
        <f t="shared" si="7502"/>
        <v>0</v>
      </c>
      <c r="AZT112" s="450">
        <f t="shared" si="7502"/>
        <v>0</v>
      </c>
      <c r="AZU112" s="450">
        <f t="shared" si="7502"/>
        <v>0</v>
      </c>
      <c r="AZV112" s="450">
        <f t="shared" si="7502"/>
        <v>0</v>
      </c>
      <c r="AZW112" s="450">
        <f t="shared" si="7502"/>
        <v>0</v>
      </c>
      <c r="AZX112" s="450">
        <f t="shared" si="7502"/>
        <v>0</v>
      </c>
      <c r="AZY112" s="450">
        <f t="shared" si="7502"/>
        <v>0</v>
      </c>
      <c r="AZZ112" s="450">
        <f t="shared" si="7502"/>
        <v>0</v>
      </c>
      <c r="BAA112" s="450">
        <f t="shared" si="7502"/>
        <v>0</v>
      </c>
      <c r="BAB112" s="450">
        <f t="shared" si="7502"/>
        <v>0</v>
      </c>
      <c r="BAC112" s="451">
        <f t="shared" si="7502"/>
        <v>0</v>
      </c>
      <c r="BAE112" s="457">
        <f t="shared" ref="BAE112:BAR112" si="7503">SUM(BAE113:BAE118)</f>
        <v>0</v>
      </c>
      <c r="BAF112" s="450">
        <f t="shared" si="7503"/>
        <v>0</v>
      </c>
      <c r="BAG112" s="450">
        <f t="shared" si="7503"/>
        <v>0</v>
      </c>
      <c r="BAH112" s="450">
        <f t="shared" si="7503"/>
        <v>0</v>
      </c>
      <c r="BAI112" s="450">
        <f t="shared" si="7503"/>
        <v>0</v>
      </c>
      <c r="BAJ112" s="450">
        <f t="shared" si="7503"/>
        <v>0</v>
      </c>
      <c r="BAK112" s="450">
        <f t="shared" si="7503"/>
        <v>0</v>
      </c>
      <c r="BAL112" s="450">
        <f t="shared" si="7503"/>
        <v>0</v>
      </c>
      <c r="BAM112" s="450">
        <f t="shared" si="7503"/>
        <v>0</v>
      </c>
      <c r="BAN112" s="450">
        <f t="shared" si="7503"/>
        <v>0</v>
      </c>
      <c r="BAO112" s="450">
        <f t="shared" si="7503"/>
        <v>0</v>
      </c>
      <c r="BAP112" s="450">
        <f t="shared" si="7503"/>
        <v>0</v>
      </c>
      <c r="BAQ112" s="450">
        <f t="shared" si="7503"/>
        <v>0</v>
      </c>
      <c r="BAR112" s="451">
        <f t="shared" si="7503"/>
        <v>0</v>
      </c>
      <c r="BAT112" s="457">
        <f t="shared" ref="BAT112:BBG112" si="7504">SUM(BAT113:BAT118)</f>
        <v>0</v>
      </c>
      <c r="BAU112" s="450">
        <f t="shared" si="7504"/>
        <v>0</v>
      </c>
      <c r="BAV112" s="450">
        <f t="shared" si="7504"/>
        <v>0</v>
      </c>
      <c r="BAW112" s="450">
        <f t="shared" si="7504"/>
        <v>0</v>
      </c>
      <c r="BAX112" s="450">
        <f t="shared" si="7504"/>
        <v>0</v>
      </c>
      <c r="BAY112" s="450">
        <f t="shared" si="7504"/>
        <v>0</v>
      </c>
      <c r="BAZ112" s="450">
        <f t="shared" si="7504"/>
        <v>0</v>
      </c>
      <c r="BBA112" s="450">
        <f t="shared" si="7504"/>
        <v>0</v>
      </c>
      <c r="BBB112" s="450">
        <f t="shared" si="7504"/>
        <v>0</v>
      </c>
      <c r="BBC112" s="450">
        <f t="shared" si="7504"/>
        <v>0</v>
      </c>
      <c r="BBD112" s="450">
        <f t="shared" si="7504"/>
        <v>0</v>
      </c>
      <c r="BBE112" s="450">
        <f t="shared" si="7504"/>
        <v>0</v>
      </c>
      <c r="BBF112" s="450">
        <f t="shared" si="7504"/>
        <v>0</v>
      </c>
      <c r="BBG112" s="451">
        <f t="shared" si="7504"/>
        <v>0</v>
      </c>
      <c r="BBI112" s="457">
        <f t="shared" ref="BBI112:BBV112" si="7505">SUM(BBI113:BBI118)</f>
        <v>0</v>
      </c>
      <c r="BBJ112" s="450">
        <f t="shared" si="7505"/>
        <v>0</v>
      </c>
      <c r="BBK112" s="450">
        <f t="shared" si="7505"/>
        <v>0</v>
      </c>
      <c r="BBL112" s="450">
        <f t="shared" si="7505"/>
        <v>0</v>
      </c>
      <c r="BBM112" s="450">
        <f t="shared" si="7505"/>
        <v>0</v>
      </c>
      <c r="BBN112" s="450">
        <f t="shared" si="7505"/>
        <v>0</v>
      </c>
      <c r="BBO112" s="450">
        <f t="shared" si="7505"/>
        <v>0</v>
      </c>
      <c r="BBP112" s="450">
        <f t="shared" si="7505"/>
        <v>0</v>
      </c>
      <c r="BBQ112" s="450">
        <f t="shared" si="7505"/>
        <v>0</v>
      </c>
      <c r="BBR112" s="450">
        <f t="shared" si="7505"/>
        <v>0</v>
      </c>
      <c r="BBS112" s="450">
        <f t="shared" si="7505"/>
        <v>0</v>
      </c>
      <c r="BBT112" s="450">
        <f t="shared" si="7505"/>
        <v>0</v>
      </c>
      <c r="BBU112" s="450">
        <f t="shared" si="7505"/>
        <v>0</v>
      </c>
      <c r="BBV112" s="451">
        <f t="shared" si="7505"/>
        <v>0</v>
      </c>
      <c r="BBX112" s="457">
        <f t="shared" ref="BBX112:BCK112" si="7506">SUM(BBX113:BBX118)</f>
        <v>0</v>
      </c>
      <c r="BBY112" s="450">
        <f t="shared" si="7506"/>
        <v>0</v>
      </c>
      <c r="BBZ112" s="450">
        <f t="shared" si="7506"/>
        <v>0</v>
      </c>
      <c r="BCA112" s="450">
        <f t="shared" si="7506"/>
        <v>0</v>
      </c>
      <c r="BCB112" s="450">
        <f t="shared" si="7506"/>
        <v>0</v>
      </c>
      <c r="BCC112" s="450">
        <f t="shared" si="7506"/>
        <v>0</v>
      </c>
      <c r="BCD112" s="450">
        <f t="shared" si="7506"/>
        <v>0</v>
      </c>
      <c r="BCE112" s="450">
        <f t="shared" si="7506"/>
        <v>0</v>
      </c>
      <c r="BCF112" s="450">
        <f t="shared" si="7506"/>
        <v>0</v>
      </c>
      <c r="BCG112" s="450">
        <f t="shared" si="7506"/>
        <v>0</v>
      </c>
      <c r="BCH112" s="450">
        <f t="shared" si="7506"/>
        <v>0</v>
      </c>
      <c r="BCI112" s="450">
        <f t="shared" si="7506"/>
        <v>0</v>
      </c>
      <c r="BCJ112" s="450">
        <f t="shared" si="7506"/>
        <v>0</v>
      </c>
      <c r="BCK112" s="451">
        <f t="shared" si="7506"/>
        <v>0</v>
      </c>
      <c r="BCM112" s="457">
        <f t="shared" ref="BCM112:BCZ112" si="7507">SUM(BCM113:BCM118)</f>
        <v>0</v>
      </c>
      <c r="BCN112" s="450">
        <f t="shared" si="7507"/>
        <v>0</v>
      </c>
      <c r="BCO112" s="450">
        <f t="shared" si="7507"/>
        <v>0</v>
      </c>
      <c r="BCP112" s="450">
        <f t="shared" si="7507"/>
        <v>0</v>
      </c>
      <c r="BCQ112" s="450">
        <f t="shared" si="7507"/>
        <v>0</v>
      </c>
      <c r="BCR112" s="450">
        <f t="shared" si="7507"/>
        <v>0</v>
      </c>
      <c r="BCS112" s="450">
        <f t="shared" si="7507"/>
        <v>0</v>
      </c>
      <c r="BCT112" s="450">
        <f t="shared" si="7507"/>
        <v>0</v>
      </c>
      <c r="BCU112" s="450">
        <f t="shared" si="7507"/>
        <v>0</v>
      </c>
      <c r="BCV112" s="450">
        <f t="shared" si="7507"/>
        <v>0</v>
      </c>
      <c r="BCW112" s="450">
        <f t="shared" si="7507"/>
        <v>0</v>
      </c>
      <c r="BCX112" s="450">
        <f t="shared" si="7507"/>
        <v>0</v>
      </c>
      <c r="BCY112" s="450">
        <f t="shared" si="7507"/>
        <v>0</v>
      </c>
      <c r="BCZ112" s="451">
        <f t="shared" si="7507"/>
        <v>0</v>
      </c>
      <c r="BDB112" s="457">
        <f t="shared" ref="BDB112:BDO112" si="7508">SUM(BDB113:BDB118)</f>
        <v>0</v>
      </c>
      <c r="BDC112" s="450">
        <f t="shared" si="7508"/>
        <v>0</v>
      </c>
      <c r="BDD112" s="450">
        <f t="shared" si="7508"/>
        <v>0</v>
      </c>
      <c r="BDE112" s="450">
        <f t="shared" si="7508"/>
        <v>0</v>
      </c>
      <c r="BDF112" s="450">
        <f t="shared" si="7508"/>
        <v>0</v>
      </c>
      <c r="BDG112" s="450">
        <f t="shared" si="7508"/>
        <v>0</v>
      </c>
      <c r="BDH112" s="450">
        <f t="shared" si="7508"/>
        <v>0</v>
      </c>
      <c r="BDI112" s="450">
        <f t="shared" si="7508"/>
        <v>0</v>
      </c>
      <c r="BDJ112" s="450">
        <f t="shared" si="7508"/>
        <v>0</v>
      </c>
      <c r="BDK112" s="450">
        <f t="shared" si="7508"/>
        <v>0</v>
      </c>
      <c r="BDL112" s="450">
        <f t="shared" si="7508"/>
        <v>0</v>
      </c>
      <c r="BDM112" s="450">
        <f t="shared" si="7508"/>
        <v>0</v>
      </c>
      <c r="BDN112" s="450">
        <f t="shared" si="7508"/>
        <v>0</v>
      </c>
      <c r="BDO112" s="451">
        <f t="shared" si="7508"/>
        <v>0</v>
      </c>
      <c r="BDQ112" s="457">
        <f t="shared" ref="BDQ112:BED112" si="7509">SUM(BDQ113:BDQ118)</f>
        <v>0</v>
      </c>
      <c r="BDR112" s="450">
        <f t="shared" si="7509"/>
        <v>0</v>
      </c>
      <c r="BDS112" s="450">
        <f t="shared" si="7509"/>
        <v>0</v>
      </c>
      <c r="BDT112" s="450">
        <f t="shared" si="7509"/>
        <v>0</v>
      </c>
      <c r="BDU112" s="450">
        <f t="shared" si="7509"/>
        <v>0</v>
      </c>
      <c r="BDV112" s="450">
        <f t="shared" si="7509"/>
        <v>0</v>
      </c>
      <c r="BDW112" s="450">
        <f t="shared" si="7509"/>
        <v>0</v>
      </c>
      <c r="BDX112" s="450">
        <f t="shared" si="7509"/>
        <v>0</v>
      </c>
      <c r="BDY112" s="450">
        <f t="shared" si="7509"/>
        <v>0</v>
      </c>
      <c r="BDZ112" s="450">
        <f t="shared" si="7509"/>
        <v>0</v>
      </c>
      <c r="BEA112" s="450">
        <f t="shared" si="7509"/>
        <v>0</v>
      </c>
      <c r="BEB112" s="450">
        <f t="shared" si="7509"/>
        <v>0</v>
      </c>
      <c r="BEC112" s="450">
        <f t="shared" si="7509"/>
        <v>0</v>
      </c>
      <c r="BED112" s="451">
        <f t="shared" si="7509"/>
        <v>0</v>
      </c>
      <c r="BEF112" s="457">
        <f t="shared" ref="BEF112:BES112" si="7510">SUM(BEF113:BEF118)</f>
        <v>0</v>
      </c>
      <c r="BEG112" s="450">
        <f t="shared" si="7510"/>
        <v>0</v>
      </c>
      <c r="BEH112" s="450">
        <f t="shared" si="7510"/>
        <v>0</v>
      </c>
      <c r="BEI112" s="450">
        <f t="shared" si="7510"/>
        <v>0</v>
      </c>
      <c r="BEJ112" s="450">
        <f t="shared" si="7510"/>
        <v>0</v>
      </c>
      <c r="BEK112" s="450">
        <f t="shared" si="7510"/>
        <v>0</v>
      </c>
      <c r="BEL112" s="450">
        <f t="shared" si="7510"/>
        <v>0</v>
      </c>
      <c r="BEM112" s="450">
        <f t="shared" si="7510"/>
        <v>0</v>
      </c>
      <c r="BEN112" s="450">
        <f t="shared" si="7510"/>
        <v>0</v>
      </c>
      <c r="BEO112" s="450">
        <f t="shared" si="7510"/>
        <v>0</v>
      </c>
      <c r="BEP112" s="450">
        <f t="shared" si="7510"/>
        <v>0</v>
      </c>
      <c r="BEQ112" s="450">
        <f t="shared" si="7510"/>
        <v>0</v>
      </c>
      <c r="BER112" s="450">
        <f t="shared" si="7510"/>
        <v>0</v>
      </c>
      <c r="BES112" s="451">
        <f t="shared" si="7510"/>
        <v>0</v>
      </c>
      <c r="BEU112" s="457">
        <f t="shared" ref="BEU112:BFH112" si="7511">SUM(BEU113:BEU118)</f>
        <v>0</v>
      </c>
      <c r="BEV112" s="450">
        <f t="shared" si="7511"/>
        <v>0</v>
      </c>
      <c r="BEW112" s="450">
        <f t="shared" si="7511"/>
        <v>0</v>
      </c>
      <c r="BEX112" s="450">
        <f t="shared" si="7511"/>
        <v>0</v>
      </c>
      <c r="BEY112" s="450">
        <f t="shared" si="7511"/>
        <v>0</v>
      </c>
      <c r="BEZ112" s="450">
        <f t="shared" si="7511"/>
        <v>0</v>
      </c>
      <c r="BFA112" s="450">
        <f t="shared" si="7511"/>
        <v>0</v>
      </c>
      <c r="BFB112" s="450">
        <f t="shared" si="7511"/>
        <v>0</v>
      </c>
      <c r="BFC112" s="450">
        <f t="shared" si="7511"/>
        <v>0</v>
      </c>
      <c r="BFD112" s="450">
        <f t="shared" si="7511"/>
        <v>0</v>
      </c>
      <c r="BFE112" s="450">
        <f t="shared" si="7511"/>
        <v>0</v>
      </c>
      <c r="BFF112" s="450">
        <f t="shared" si="7511"/>
        <v>0</v>
      </c>
      <c r="BFG112" s="450">
        <f t="shared" si="7511"/>
        <v>0</v>
      </c>
      <c r="BFH112" s="451">
        <f t="shared" si="7511"/>
        <v>0</v>
      </c>
      <c r="BFJ112" s="457">
        <f t="shared" ref="BFJ112:BFW112" si="7512">SUM(BFJ113:BFJ118)</f>
        <v>0</v>
      </c>
      <c r="BFK112" s="450">
        <f t="shared" si="7512"/>
        <v>0</v>
      </c>
      <c r="BFL112" s="450">
        <f t="shared" si="7512"/>
        <v>0</v>
      </c>
      <c r="BFM112" s="450">
        <f t="shared" si="7512"/>
        <v>0</v>
      </c>
      <c r="BFN112" s="450">
        <f t="shared" si="7512"/>
        <v>0</v>
      </c>
      <c r="BFO112" s="450">
        <f t="shared" si="7512"/>
        <v>0</v>
      </c>
      <c r="BFP112" s="450">
        <f t="shared" si="7512"/>
        <v>0</v>
      </c>
      <c r="BFQ112" s="450">
        <f t="shared" si="7512"/>
        <v>0</v>
      </c>
      <c r="BFR112" s="450">
        <f t="shared" si="7512"/>
        <v>0</v>
      </c>
      <c r="BFS112" s="450">
        <f t="shared" si="7512"/>
        <v>0</v>
      </c>
      <c r="BFT112" s="450">
        <f t="shared" si="7512"/>
        <v>0</v>
      </c>
      <c r="BFU112" s="450">
        <f t="shared" si="7512"/>
        <v>0</v>
      </c>
      <c r="BFV112" s="450">
        <f t="shared" si="7512"/>
        <v>0</v>
      </c>
      <c r="BFW112" s="451">
        <f t="shared" si="7512"/>
        <v>0</v>
      </c>
      <c r="BFY112" s="457">
        <f t="shared" ref="BFY112:BGL112" si="7513">SUM(BFY113:BFY118)</f>
        <v>0</v>
      </c>
      <c r="BFZ112" s="450">
        <f t="shared" si="7513"/>
        <v>0</v>
      </c>
      <c r="BGA112" s="450">
        <f t="shared" si="7513"/>
        <v>0</v>
      </c>
      <c r="BGB112" s="450">
        <f t="shared" si="7513"/>
        <v>0</v>
      </c>
      <c r="BGC112" s="450">
        <f t="shared" si="7513"/>
        <v>0</v>
      </c>
      <c r="BGD112" s="450">
        <f t="shared" si="7513"/>
        <v>0</v>
      </c>
      <c r="BGE112" s="450">
        <f t="shared" si="7513"/>
        <v>0</v>
      </c>
      <c r="BGF112" s="450">
        <f t="shared" si="7513"/>
        <v>0</v>
      </c>
      <c r="BGG112" s="450">
        <f t="shared" si="7513"/>
        <v>0</v>
      </c>
      <c r="BGH112" s="450">
        <f t="shared" si="7513"/>
        <v>0</v>
      </c>
      <c r="BGI112" s="450">
        <f t="shared" si="7513"/>
        <v>0</v>
      </c>
      <c r="BGJ112" s="450">
        <f t="shared" si="7513"/>
        <v>0</v>
      </c>
      <c r="BGK112" s="450">
        <f t="shared" si="7513"/>
        <v>0</v>
      </c>
      <c r="BGL112" s="451">
        <f t="shared" si="7513"/>
        <v>0</v>
      </c>
      <c r="BGN112" s="457">
        <f t="shared" ref="BGN112:BHA112" si="7514">SUM(BGN113:BGN118)</f>
        <v>0</v>
      </c>
      <c r="BGO112" s="450">
        <f t="shared" si="7514"/>
        <v>0</v>
      </c>
      <c r="BGP112" s="450">
        <f t="shared" si="7514"/>
        <v>0</v>
      </c>
      <c r="BGQ112" s="450">
        <f t="shared" si="7514"/>
        <v>0</v>
      </c>
      <c r="BGR112" s="450">
        <f t="shared" si="7514"/>
        <v>0</v>
      </c>
      <c r="BGS112" s="450">
        <f t="shared" si="7514"/>
        <v>0</v>
      </c>
      <c r="BGT112" s="450">
        <f t="shared" si="7514"/>
        <v>0</v>
      </c>
      <c r="BGU112" s="450">
        <f t="shared" si="7514"/>
        <v>0</v>
      </c>
      <c r="BGV112" s="450">
        <f t="shared" si="7514"/>
        <v>0</v>
      </c>
      <c r="BGW112" s="450">
        <f t="shared" si="7514"/>
        <v>0</v>
      </c>
      <c r="BGX112" s="450">
        <f t="shared" si="7514"/>
        <v>0</v>
      </c>
      <c r="BGY112" s="450">
        <f t="shared" si="7514"/>
        <v>0</v>
      </c>
      <c r="BGZ112" s="450">
        <f t="shared" si="7514"/>
        <v>0</v>
      </c>
      <c r="BHA112" s="451">
        <f t="shared" si="7514"/>
        <v>0</v>
      </c>
      <c r="BHC112" s="457">
        <f t="shared" ref="BHC112:BHP112" si="7515">SUM(BHC113:BHC118)</f>
        <v>0</v>
      </c>
      <c r="BHD112" s="450">
        <f t="shared" si="7515"/>
        <v>0</v>
      </c>
      <c r="BHE112" s="450">
        <f t="shared" si="7515"/>
        <v>0</v>
      </c>
      <c r="BHF112" s="450">
        <f t="shared" si="7515"/>
        <v>0</v>
      </c>
      <c r="BHG112" s="450">
        <f t="shared" si="7515"/>
        <v>0</v>
      </c>
      <c r="BHH112" s="450">
        <f t="shared" si="7515"/>
        <v>0</v>
      </c>
      <c r="BHI112" s="450">
        <f t="shared" si="7515"/>
        <v>0</v>
      </c>
      <c r="BHJ112" s="450">
        <f t="shared" si="7515"/>
        <v>0</v>
      </c>
      <c r="BHK112" s="450">
        <f t="shared" si="7515"/>
        <v>0</v>
      </c>
      <c r="BHL112" s="450">
        <f t="shared" si="7515"/>
        <v>0</v>
      </c>
      <c r="BHM112" s="450">
        <f t="shared" si="7515"/>
        <v>0</v>
      </c>
      <c r="BHN112" s="450">
        <f t="shared" si="7515"/>
        <v>0</v>
      </c>
      <c r="BHO112" s="450">
        <f t="shared" si="7515"/>
        <v>0</v>
      </c>
      <c r="BHP112" s="451">
        <f t="shared" si="7515"/>
        <v>0</v>
      </c>
      <c r="BHR112" s="457">
        <f t="shared" ref="BHR112:BIE112" si="7516">SUM(BHR113:BHR118)</f>
        <v>0</v>
      </c>
      <c r="BHS112" s="450">
        <f t="shared" si="7516"/>
        <v>0</v>
      </c>
      <c r="BHT112" s="450">
        <f t="shared" si="7516"/>
        <v>0</v>
      </c>
      <c r="BHU112" s="450">
        <f t="shared" si="7516"/>
        <v>0</v>
      </c>
      <c r="BHV112" s="450">
        <f t="shared" si="7516"/>
        <v>0</v>
      </c>
      <c r="BHW112" s="450">
        <f t="shared" si="7516"/>
        <v>0</v>
      </c>
      <c r="BHX112" s="450">
        <f t="shared" si="7516"/>
        <v>0</v>
      </c>
      <c r="BHY112" s="450">
        <f t="shared" si="7516"/>
        <v>0</v>
      </c>
      <c r="BHZ112" s="450">
        <f t="shared" si="7516"/>
        <v>0</v>
      </c>
      <c r="BIA112" s="450">
        <f t="shared" si="7516"/>
        <v>0</v>
      </c>
      <c r="BIB112" s="450">
        <f t="shared" si="7516"/>
        <v>0</v>
      </c>
      <c r="BIC112" s="450">
        <f t="shared" si="7516"/>
        <v>0</v>
      </c>
      <c r="BID112" s="450">
        <f t="shared" si="7516"/>
        <v>0</v>
      </c>
      <c r="BIE112" s="451">
        <f t="shared" si="7516"/>
        <v>0</v>
      </c>
      <c r="BIG112" s="457">
        <f t="shared" ref="BIG112:BIT112" si="7517">SUM(BIG113:BIG118)</f>
        <v>0</v>
      </c>
      <c r="BIH112" s="450">
        <f t="shared" si="7517"/>
        <v>0</v>
      </c>
      <c r="BII112" s="450">
        <f t="shared" si="7517"/>
        <v>0</v>
      </c>
      <c r="BIJ112" s="450">
        <f t="shared" si="7517"/>
        <v>0</v>
      </c>
      <c r="BIK112" s="450">
        <f t="shared" si="7517"/>
        <v>0</v>
      </c>
      <c r="BIL112" s="450">
        <f t="shared" si="7517"/>
        <v>0</v>
      </c>
      <c r="BIM112" s="450">
        <f t="shared" si="7517"/>
        <v>0</v>
      </c>
      <c r="BIN112" s="450">
        <f t="shared" si="7517"/>
        <v>0</v>
      </c>
      <c r="BIO112" s="450">
        <f t="shared" si="7517"/>
        <v>0</v>
      </c>
      <c r="BIP112" s="450">
        <f t="shared" si="7517"/>
        <v>0</v>
      </c>
      <c r="BIQ112" s="450">
        <f t="shared" si="7517"/>
        <v>0</v>
      </c>
      <c r="BIR112" s="450">
        <f t="shared" si="7517"/>
        <v>0</v>
      </c>
      <c r="BIS112" s="450">
        <f t="shared" si="7517"/>
        <v>0</v>
      </c>
      <c r="BIT112" s="451">
        <f t="shared" si="7517"/>
        <v>0</v>
      </c>
      <c r="BIV112" s="457">
        <f t="shared" ref="BIV112:BJI112" si="7518">SUM(BIV113:BIV118)</f>
        <v>0</v>
      </c>
      <c r="BIW112" s="450">
        <f t="shared" si="7518"/>
        <v>0</v>
      </c>
      <c r="BIX112" s="450">
        <f t="shared" si="7518"/>
        <v>0</v>
      </c>
      <c r="BIY112" s="450">
        <f t="shared" si="7518"/>
        <v>0</v>
      </c>
      <c r="BIZ112" s="450">
        <f t="shared" si="7518"/>
        <v>0</v>
      </c>
      <c r="BJA112" s="450">
        <f t="shared" si="7518"/>
        <v>0</v>
      </c>
      <c r="BJB112" s="450">
        <f t="shared" si="7518"/>
        <v>0</v>
      </c>
      <c r="BJC112" s="450">
        <f t="shared" si="7518"/>
        <v>0</v>
      </c>
      <c r="BJD112" s="450">
        <f t="shared" si="7518"/>
        <v>0</v>
      </c>
      <c r="BJE112" s="450">
        <f t="shared" si="7518"/>
        <v>0</v>
      </c>
      <c r="BJF112" s="450">
        <f t="shared" si="7518"/>
        <v>0</v>
      </c>
      <c r="BJG112" s="450">
        <f t="shared" si="7518"/>
        <v>0</v>
      </c>
      <c r="BJH112" s="450">
        <f t="shared" si="7518"/>
        <v>0</v>
      </c>
      <c r="BJI112" s="451">
        <f t="shared" si="7518"/>
        <v>0</v>
      </c>
      <c r="BJK112" s="457">
        <f t="shared" ref="BJK112:BJX112" si="7519">SUM(BJK113:BJK118)</f>
        <v>0</v>
      </c>
      <c r="BJL112" s="450">
        <f t="shared" si="7519"/>
        <v>0</v>
      </c>
      <c r="BJM112" s="450">
        <f t="shared" si="7519"/>
        <v>0</v>
      </c>
      <c r="BJN112" s="450">
        <f t="shared" si="7519"/>
        <v>0</v>
      </c>
      <c r="BJO112" s="450">
        <f t="shared" si="7519"/>
        <v>0</v>
      </c>
      <c r="BJP112" s="450">
        <f t="shared" si="7519"/>
        <v>0</v>
      </c>
      <c r="BJQ112" s="450">
        <f t="shared" si="7519"/>
        <v>0</v>
      </c>
      <c r="BJR112" s="450">
        <f t="shared" si="7519"/>
        <v>0</v>
      </c>
      <c r="BJS112" s="450">
        <f t="shared" si="7519"/>
        <v>0</v>
      </c>
      <c r="BJT112" s="450">
        <f t="shared" si="7519"/>
        <v>0</v>
      </c>
      <c r="BJU112" s="450">
        <f t="shared" si="7519"/>
        <v>0</v>
      </c>
      <c r="BJV112" s="450">
        <f t="shared" si="7519"/>
        <v>0</v>
      </c>
      <c r="BJW112" s="450">
        <f t="shared" si="7519"/>
        <v>0</v>
      </c>
      <c r="BJX112" s="451">
        <f t="shared" si="7519"/>
        <v>0</v>
      </c>
      <c r="BJZ112" s="457">
        <f t="shared" ref="BJZ112:BKM112" si="7520">SUM(BJZ113:BJZ118)</f>
        <v>0</v>
      </c>
      <c r="BKA112" s="450">
        <f t="shared" si="7520"/>
        <v>0</v>
      </c>
      <c r="BKB112" s="450">
        <f t="shared" si="7520"/>
        <v>0</v>
      </c>
      <c r="BKC112" s="450">
        <f t="shared" si="7520"/>
        <v>0</v>
      </c>
      <c r="BKD112" s="450">
        <f t="shared" si="7520"/>
        <v>0</v>
      </c>
      <c r="BKE112" s="450">
        <f t="shared" si="7520"/>
        <v>0</v>
      </c>
      <c r="BKF112" s="450">
        <f t="shared" si="7520"/>
        <v>0</v>
      </c>
      <c r="BKG112" s="450">
        <f t="shared" si="7520"/>
        <v>0</v>
      </c>
      <c r="BKH112" s="450">
        <f t="shared" si="7520"/>
        <v>0</v>
      </c>
      <c r="BKI112" s="450">
        <f t="shared" si="7520"/>
        <v>0</v>
      </c>
      <c r="BKJ112" s="450">
        <f t="shared" si="7520"/>
        <v>0</v>
      </c>
      <c r="BKK112" s="450">
        <f t="shared" si="7520"/>
        <v>0</v>
      </c>
      <c r="BKL112" s="450">
        <f t="shared" si="7520"/>
        <v>0</v>
      </c>
      <c r="BKM112" s="451">
        <f t="shared" si="7520"/>
        <v>0</v>
      </c>
      <c r="BKO112" s="457">
        <f t="shared" ref="BKO112:BLB112" si="7521">SUM(BKO113:BKO118)</f>
        <v>0</v>
      </c>
      <c r="BKP112" s="450">
        <f t="shared" si="7521"/>
        <v>0</v>
      </c>
      <c r="BKQ112" s="450">
        <f t="shared" si="7521"/>
        <v>0</v>
      </c>
      <c r="BKR112" s="450">
        <f t="shared" si="7521"/>
        <v>0</v>
      </c>
      <c r="BKS112" s="450">
        <f t="shared" si="7521"/>
        <v>0</v>
      </c>
      <c r="BKT112" s="450">
        <f t="shared" si="7521"/>
        <v>0</v>
      </c>
      <c r="BKU112" s="450">
        <f t="shared" si="7521"/>
        <v>0</v>
      </c>
      <c r="BKV112" s="450">
        <f t="shared" si="7521"/>
        <v>0</v>
      </c>
      <c r="BKW112" s="450">
        <f t="shared" si="7521"/>
        <v>0</v>
      </c>
      <c r="BKX112" s="450">
        <f t="shared" si="7521"/>
        <v>0</v>
      </c>
      <c r="BKY112" s="450">
        <f t="shared" si="7521"/>
        <v>0</v>
      </c>
      <c r="BKZ112" s="450">
        <f t="shared" si="7521"/>
        <v>0</v>
      </c>
      <c r="BLA112" s="450">
        <f t="shared" si="7521"/>
        <v>0</v>
      </c>
      <c r="BLB112" s="451">
        <f t="shared" si="7521"/>
        <v>0</v>
      </c>
      <c r="BLD112" s="457">
        <f t="shared" ref="BLD112:BLQ112" si="7522">SUM(BLD113:BLD118)</f>
        <v>0</v>
      </c>
      <c r="BLE112" s="450">
        <f t="shared" si="7522"/>
        <v>0</v>
      </c>
      <c r="BLF112" s="450">
        <f t="shared" si="7522"/>
        <v>0</v>
      </c>
      <c r="BLG112" s="450">
        <f t="shared" si="7522"/>
        <v>0</v>
      </c>
      <c r="BLH112" s="450">
        <f t="shared" si="7522"/>
        <v>0</v>
      </c>
      <c r="BLI112" s="450">
        <f t="shared" si="7522"/>
        <v>0</v>
      </c>
      <c r="BLJ112" s="450">
        <f t="shared" si="7522"/>
        <v>0</v>
      </c>
      <c r="BLK112" s="450">
        <f t="shared" si="7522"/>
        <v>0</v>
      </c>
      <c r="BLL112" s="450">
        <f t="shared" si="7522"/>
        <v>0</v>
      </c>
      <c r="BLM112" s="450">
        <f t="shared" si="7522"/>
        <v>0</v>
      </c>
      <c r="BLN112" s="450">
        <f t="shared" si="7522"/>
        <v>0</v>
      </c>
      <c r="BLO112" s="450">
        <f t="shared" si="7522"/>
        <v>0</v>
      </c>
      <c r="BLP112" s="450">
        <f t="shared" si="7522"/>
        <v>0</v>
      </c>
      <c r="BLQ112" s="451">
        <f t="shared" si="7522"/>
        <v>0</v>
      </c>
      <c r="BLS112" s="457">
        <f t="shared" ref="BLS112:BMF112" si="7523">SUM(BLS113:BLS118)</f>
        <v>0</v>
      </c>
      <c r="BLT112" s="450">
        <f t="shared" si="7523"/>
        <v>0</v>
      </c>
      <c r="BLU112" s="450">
        <f t="shared" si="7523"/>
        <v>0</v>
      </c>
      <c r="BLV112" s="450">
        <f t="shared" si="7523"/>
        <v>0</v>
      </c>
      <c r="BLW112" s="450">
        <f t="shared" si="7523"/>
        <v>0</v>
      </c>
      <c r="BLX112" s="450">
        <f t="shared" si="7523"/>
        <v>0</v>
      </c>
      <c r="BLY112" s="450">
        <f t="shared" si="7523"/>
        <v>0</v>
      </c>
      <c r="BLZ112" s="450">
        <f t="shared" si="7523"/>
        <v>0</v>
      </c>
      <c r="BMA112" s="450">
        <f t="shared" si="7523"/>
        <v>0</v>
      </c>
      <c r="BMB112" s="450">
        <f t="shared" si="7523"/>
        <v>0</v>
      </c>
      <c r="BMC112" s="450">
        <f t="shared" si="7523"/>
        <v>0</v>
      </c>
      <c r="BMD112" s="450">
        <f t="shared" si="7523"/>
        <v>0</v>
      </c>
      <c r="BME112" s="450">
        <f t="shared" si="7523"/>
        <v>0</v>
      </c>
      <c r="BMF112" s="451">
        <f t="shared" si="7523"/>
        <v>0</v>
      </c>
      <c r="BMH112" s="457">
        <f t="shared" ref="BMH112:BMU112" si="7524">SUM(BMH113:BMH118)</f>
        <v>0</v>
      </c>
      <c r="BMI112" s="450">
        <f t="shared" si="7524"/>
        <v>0</v>
      </c>
      <c r="BMJ112" s="450">
        <f t="shared" si="7524"/>
        <v>0</v>
      </c>
      <c r="BMK112" s="450">
        <f t="shared" si="7524"/>
        <v>0</v>
      </c>
      <c r="BML112" s="450">
        <f t="shared" si="7524"/>
        <v>0</v>
      </c>
      <c r="BMM112" s="450">
        <f t="shared" si="7524"/>
        <v>0</v>
      </c>
      <c r="BMN112" s="450">
        <f t="shared" si="7524"/>
        <v>0</v>
      </c>
      <c r="BMO112" s="450">
        <f t="shared" si="7524"/>
        <v>0</v>
      </c>
      <c r="BMP112" s="450">
        <f t="shared" si="7524"/>
        <v>0</v>
      </c>
      <c r="BMQ112" s="450">
        <f t="shared" si="7524"/>
        <v>0</v>
      </c>
      <c r="BMR112" s="450">
        <f t="shared" si="7524"/>
        <v>0</v>
      </c>
      <c r="BMS112" s="450">
        <f t="shared" si="7524"/>
        <v>0</v>
      </c>
      <c r="BMT112" s="450">
        <f t="shared" si="7524"/>
        <v>0</v>
      </c>
      <c r="BMU112" s="451">
        <f t="shared" si="7524"/>
        <v>0</v>
      </c>
      <c r="BMW112" s="457">
        <f t="shared" ref="BMW112:BNJ112" si="7525">SUM(BMW113:BMW118)</f>
        <v>0</v>
      </c>
      <c r="BMX112" s="450">
        <f t="shared" si="7525"/>
        <v>0</v>
      </c>
      <c r="BMY112" s="450">
        <f t="shared" si="7525"/>
        <v>0</v>
      </c>
      <c r="BMZ112" s="450">
        <f t="shared" si="7525"/>
        <v>0</v>
      </c>
      <c r="BNA112" s="450">
        <f t="shared" si="7525"/>
        <v>0</v>
      </c>
      <c r="BNB112" s="450">
        <f t="shared" si="7525"/>
        <v>0</v>
      </c>
      <c r="BNC112" s="450">
        <f t="shared" si="7525"/>
        <v>0</v>
      </c>
      <c r="BND112" s="450">
        <f t="shared" si="7525"/>
        <v>0</v>
      </c>
      <c r="BNE112" s="450">
        <f t="shared" si="7525"/>
        <v>0</v>
      </c>
      <c r="BNF112" s="450">
        <f t="shared" si="7525"/>
        <v>0</v>
      </c>
      <c r="BNG112" s="450">
        <f t="shared" si="7525"/>
        <v>0</v>
      </c>
      <c r="BNH112" s="450">
        <f t="shared" si="7525"/>
        <v>0</v>
      </c>
      <c r="BNI112" s="450">
        <f t="shared" si="7525"/>
        <v>0</v>
      </c>
      <c r="BNJ112" s="451">
        <f t="shared" si="7525"/>
        <v>0</v>
      </c>
      <c r="BNL112" s="457">
        <f t="shared" ref="BNL112:BNY112" si="7526">SUM(BNL113:BNL118)</f>
        <v>0</v>
      </c>
      <c r="BNM112" s="450">
        <f t="shared" si="7526"/>
        <v>0</v>
      </c>
      <c r="BNN112" s="450">
        <f t="shared" si="7526"/>
        <v>0</v>
      </c>
      <c r="BNO112" s="450">
        <f t="shared" si="7526"/>
        <v>0</v>
      </c>
      <c r="BNP112" s="450">
        <f t="shared" si="7526"/>
        <v>0</v>
      </c>
      <c r="BNQ112" s="450">
        <f t="shared" si="7526"/>
        <v>0</v>
      </c>
      <c r="BNR112" s="450">
        <f t="shared" si="7526"/>
        <v>0</v>
      </c>
      <c r="BNS112" s="450">
        <f t="shared" si="7526"/>
        <v>0</v>
      </c>
      <c r="BNT112" s="450">
        <f t="shared" si="7526"/>
        <v>0</v>
      </c>
      <c r="BNU112" s="450">
        <f t="shared" si="7526"/>
        <v>0</v>
      </c>
      <c r="BNV112" s="450">
        <f t="shared" si="7526"/>
        <v>0</v>
      </c>
      <c r="BNW112" s="450">
        <f t="shared" si="7526"/>
        <v>0</v>
      </c>
      <c r="BNX112" s="450">
        <f t="shared" si="7526"/>
        <v>0</v>
      </c>
      <c r="BNY112" s="451">
        <f t="shared" si="7526"/>
        <v>0</v>
      </c>
      <c r="BOA112" s="457">
        <f t="shared" ref="BOA112:BON112" si="7527">SUM(BOA113:BOA118)</f>
        <v>0</v>
      </c>
      <c r="BOB112" s="450">
        <f t="shared" si="7527"/>
        <v>0</v>
      </c>
      <c r="BOC112" s="450">
        <f t="shared" si="7527"/>
        <v>0</v>
      </c>
      <c r="BOD112" s="450">
        <f t="shared" si="7527"/>
        <v>0</v>
      </c>
      <c r="BOE112" s="450">
        <f t="shared" si="7527"/>
        <v>0</v>
      </c>
      <c r="BOF112" s="450">
        <f t="shared" si="7527"/>
        <v>0</v>
      </c>
      <c r="BOG112" s="450">
        <f t="shared" si="7527"/>
        <v>0</v>
      </c>
      <c r="BOH112" s="450">
        <f t="shared" si="7527"/>
        <v>0</v>
      </c>
      <c r="BOI112" s="450">
        <f t="shared" si="7527"/>
        <v>0</v>
      </c>
      <c r="BOJ112" s="450">
        <f t="shared" si="7527"/>
        <v>0</v>
      </c>
      <c r="BOK112" s="450">
        <f t="shared" si="7527"/>
        <v>0</v>
      </c>
      <c r="BOL112" s="450">
        <f t="shared" si="7527"/>
        <v>0</v>
      </c>
      <c r="BOM112" s="450">
        <f t="shared" si="7527"/>
        <v>0</v>
      </c>
      <c r="BON112" s="451">
        <f t="shared" si="7527"/>
        <v>0</v>
      </c>
      <c r="BOP112" s="457">
        <f t="shared" ref="BOP112:BPC112" si="7528">SUM(BOP113:BOP118)</f>
        <v>0</v>
      </c>
      <c r="BOQ112" s="450">
        <f t="shared" si="7528"/>
        <v>0</v>
      </c>
      <c r="BOR112" s="450">
        <f t="shared" si="7528"/>
        <v>0</v>
      </c>
      <c r="BOS112" s="450">
        <f t="shared" si="7528"/>
        <v>0</v>
      </c>
      <c r="BOT112" s="450">
        <f t="shared" si="7528"/>
        <v>0</v>
      </c>
      <c r="BOU112" s="450">
        <f t="shared" si="7528"/>
        <v>0</v>
      </c>
      <c r="BOV112" s="450">
        <f t="shared" si="7528"/>
        <v>0</v>
      </c>
      <c r="BOW112" s="450">
        <f t="shared" si="7528"/>
        <v>0</v>
      </c>
      <c r="BOX112" s="450">
        <f t="shared" si="7528"/>
        <v>0</v>
      </c>
      <c r="BOY112" s="450">
        <f t="shared" si="7528"/>
        <v>0</v>
      </c>
      <c r="BOZ112" s="450">
        <f t="shared" si="7528"/>
        <v>0</v>
      </c>
      <c r="BPA112" s="450">
        <f t="shared" si="7528"/>
        <v>0</v>
      </c>
      <c r="BPB112" s="450">
        <f t="shared" si="7528"/>
        <v>0</v>
      </c>
      <c r="BPC112" s="451">
        <f t="shared" si="7528"/>
        <v>0</v>
      </c>
      <c r="BPE112" s="457">
        <f t="shared" ref="BPE112:BPR112" si="7529">SUM(BPE113:BPE118)</f>
        <v>0</v>
      </c>
      <c r="BPF112" s="450">
        <f t="shared" si="7529"/>
        <v>0</v>
      </c>
      <c r="BPG112" s="450">
        <f t="shared" si="7529"/>
        <v>0</v>
      </c>
      <c r="BPH112" s="450">
        <f t="shared" si="7529"/>
        <v>0</v>
      </c>
      <c r="BPI112" s="450">
        <f t="shared" si="7529"/>
        <v>0</v>
      </c>
      <c r="BPJ112" s="450">
        <f t="shared" si="7529"/>
        <v>0</v>
      </c>
      <c r="BPK112" s="450">
        <f t="shared" si="7529"/>
        <v>0</v>
      </c>
      <c r="BPL112" s="450">
        <f t="shared" si="7529"/>
        <v>0</v>
      </c>
      <c r="BPM112" s="450">
        <f t="shared" si="7529"/>
        <v>0</v>
      </c>
      <c r="BPN112" s="450">
        <f t="shared" si="7529"/>
        <v>0</v>
      </c>
      <c r="BPO112" s="450">
        <f t="shared" si="7529"/>
        <v>0</v>
      </c>
      <c r="BPP112" s="450">
        <f t="shared" si="7529"/>
        <v>0</v>
      </c>
      <c r="BPQ112" s="450">
        <f t="shared" si="7529"/>
        <v>0</v>
      </c>
      <c r="BPR112" s="451">
        <f t="shared" si="7529"/>
        <v>0</v>
      </c>
      <c r="BPT112" s="457">
        <f t="shared" ref="BPT112:BQG112" si="7530">SUM(BPT113:BPT118)</f>
        <v>0</v>
      </c>
      <c r="BPU112" s="450">
        <f t="shared" si="7530"/>
        <v>0</v>
      </c>
      <c r="BPV112" s="450">
        <f t="shared" si="7530"/>
        <v>0</v>
      </c>
      <c r="BPW112" s="450">
        <f t="shared" si="7530"/>
        <v>0</v>
      </c>
      <c r="BPX112" s="450">
        <f t="shared" si="7530"/>
        <v>0</v>
      </c>
      <c r="BPY112" s="450">
        <f t="shared" si="7530"/>
        <v>0</v>
      </c>
      <c r="BPZ112" s="450">
        <f t="shared" si="7530"/>
        <v>0</v>
      </c>
      <c r="BQA112" s="450">
        <f t="shared" si="7530"/>
        <v>0</v>
      </c>
      <c r="BQB112" s="450">
        <f t="shared" si="7530"/>
        <v>0</v>
      </c>
      <c r="BQC112" s="450">
        <f t="shared" si="7530"/>
        <v>0</v>
      </c>
      <c r="BQD112" s="450">
        <f t="shared" si="7530"/>
        <v>0</v>
      </c>
      <c r="BQE112" s="450">
        <f t="shared" si="7530"/>
        <v>0</v>
      </c>
      <c r="BQF112" s="450">
        <f t="shared" si="7530"/>
        <v>0</v>
      </c>
      <c r="BQG112" s="451">
        <f t="shared" si="7530"/>
        <v>0</v>
      </c>
      <c r="BQI112" s="457">
        <f t="shared" ref="BQI112:BQV112" si="7531">SUM(BQI113:BQI118)</f>
        <v>0</v>
      </c>
      <c r="BQJ112" s="450">
        <f t="shared" si="7531"/>
        <v>0</v>
      </c>
      <c r="BQK112" s="450">
        <f t="shared" si="7531"/>
        <v>0</v>
      </c>
      <c r="BQL112" s="450">
        <f t="shared" si="7531"/>
        <v>0</v>
      </c>
      <c r="BQM112" s="450">
        <f t="shared" si="7531"/>
        <v>0</v>
      </c>
      <c r="BQN112" s="450">
        <f t="shared" si="7531"/>
        <v>0</v>
      </c>
      <c r="BQO112" s="450">
        <f t="shared" si="7531"/>
        <v>0</v>
      </c>
      <c r="BQP112" s="450">
        <f t="shared" si="7531"/>
        <v>0</v>
      </c>
      <c r="BQQ112" s="450">
        <f t="shared" si="7531"/>
        <v>0</v>
      </c>
      <c r="BQR112" s="450">
        <f t="shared" si="7531"/>
        <v>0</v>
      </c>
      <c r="BQS112" s="450">
        <f t="shared" si="7531"/>
        <v>0</v>
      </c>
      <c r="BQT112" s="450">
        <f t="shared" si="7531"/>
        <v>0</v>
      </c>
      <c r="BQU112" s="450">
        <f t="shared" si="7531"/>
        <v>0</v>
      </c>
      <c r="BQV112" s="451">
        <f t="shared" si="7531"/>
        <v>0</v>
      </c>
      <c r="BQX112" s="457">
        <f t="shared" ref="BQX112:BRK112" si="7532">SUM(BQX113:BQX118)</f>
        <v>0</v>
      </c>
      <c r="BQY112" s="450">
        <f t="shared" si="7532"/>
        <v>0</v>
      </c>
      <c r="BQZ112" s="450">
        <f t="shared" si="7532"/>
        <v>0</v>
      </c>
      <c r="BRA112" s="450">
        <f t="shared" si="7532"/>
        <v>0</v>
      </c>
      <c r="BRB112" s="450">
        <f t="shared" si="7532"/>
        <v>0</v>
      </c>
      <c r="BRC112" s="450">
        <f t="shared" si="7532"/>
        <v>0</v>
      </c>
      <c r="BRD112" s="450">
        <f t="shared" si="7532"/>
        <v>0</v>
      </c>
      <c r="BRE112" s="450">
        <f t="shared" si="7532"/>
        <v>0</v>
      </c>
      <c r="BRF112" s="450">
        <f t="shared" si="7532"/>
        <v>0</v>
      </c>
      <c r="BRG112" s="450">
        <f t="shared" si="7532"/>
        <v>0</v>
      </c>
      <c r="BRH112" s="450">
        <f t="shared" si="7532"/>
        <v>0</v>
      </c>
      <c r="BRI112" s="450">
        <f t="shared" si="7532"/>
        <v>0</v>
      </c>
      <c r="BRJ112" s="450">
        <f t="shared" si="7532"/>
        <v>0</v>
      </c>
      <c r="BRK112" s="451">
        <f t="shared" si="7532"/>
        <v>0</v>
      </c>
      <c r="BRM112" s="457">
        <f t="shared" ref="BRM112:BRZ112" si="7533">SUM(BRM113:BRM118)</f>
        <v>0</v>
      </c>
      <c r="BRN112" s="450">
        <f t="shared" si="7533"/>
        <v>0</v>
      </c>
      <c r="BRO112" s="450">
        <f t="shared" si="7533"/>
        <v>0</v>
      </c>
      <c r="BRP112" s="450">
        <f t="shared" si="7533"/>
        <v>0</v>
      </c>
      <c r="BRQ112" s="450">
        <f t="shared" si="7533"/>
        <v>0</v>
      </c>
      <c r="BRR112" s="450">
        <f t="shared" si="7533"/>
        <v>0</v>
      </c>
      <c r="BRS112" s="450">
        <f t="shared" si="7533"/>
        <v>0</v>
      </c>
      <c r="BRT112" s="450">
        <f t="shared" si="7533"/>
        <v>0</v>
      </c>
      <c r="BRU112" s="450">
        <f t="shared" si="7533"/>
        <v>0</v>
      </c>
      <c r="BRV112" s="450">
        <f t="shared" si="7533"/>
        <v>0</v>
      </c>
      <c r="BRW112" s="450">
        <f t="shared" si="7533"/>
        <v>0</v>
      </c>
      <c r="BRX112" s="450">
        <f t="shared" si="7533"/>
        <v>0</v>
      </c>
      <c r="BRY112" s="450">
        <f t="shared" si="7533"/>
        <v>0</v>
      </c>
      <c r="BRZ112" s="451">
        <f t="shared" si="7533"/>
        <v>0</v>
      </c>
      <c r="BSB112" s="457">
        <f t="shared" ref="BSB112:BSO112" si="7534">SUM(BSB113:BSB118)</f>
        <v>0</v>
      </c>
      <c r="BSC112" s="450">
        <f t="shared" si="7534"/>
        <v>0</v>
      </c>
      <c r="BSD112" s="450">
        <f t="shared" si="7534"/>
        <v>0</v>
      </c>
      <c r="BSE112" s="450">
        <f t="shared" si="7534"/>
        <v>0</v>
      </c>
      <c r="BSF112" s="450">
        <f t="shared" si="7534"/>
        <v>0</v>
      </c>
      <c r="BSG112" s="450">
        <f t="shared" si="7534"/>
        <v>0</v>
      </c>
      <c r="BSH112" s="450">
        <f t="shared" si="7534"/>
        <v>0</v>
      </c>
      <c r="BSI112" s="450">
        <f t="shared" si="7534"/>
        <v>0</v>
      </c>
      <c r="BSJ112" s="450">
        <f t="shared" si="7534"/>
        <v>0</v>
      </c>
      <c r="BSK112" s="450">
        <f t="shared" si="7534"/>
        <v>0</v>
      </c>
      <c r="BSL112" s="450">
        <f t="shared" si="7534"/>
        <v>0</v>
      </c>
      <c r="BSM112" s="450">
        <f t="shared" si="7534"/>
        <v>0</v>
      </c>
      <c r="BSN112" s="450">
        <f t="shared" si="7534"/>
        <v>0</v>
      </c>
      <c r="BSO112" s="451">
        <f t="shared" si="7534"/>
        <v>0</v>
      </c>
      <c r="BSQ112" s="457">
        <f t="shared" ref="BSQ112:BTD112" si="7535">SUM(BSQ113:BSQ118)</f>
        <v>0</v>
      </c>
      <c r="BSR112" s="450">
        <f t="shared" si="7535"/>
        <v>0</v>
      </c>
      <c r="BSS112" s="450">
        <f t="shared" si="7535"/>
        <v>0</v>
      </c>
      <c r="BST112" s="450">
        <f t="shared" si="7535"/>
        <v>0</v>
      </c>
      <c r="BSU112" s="450">
        <f t="shared" si="7535"/>
        <v>0</v>
      </c>
      <c r="BSV112" s="450">
        <f t="shared" si="7535"/>
        <v>0</v>
      </c>
      <c r="BSW112" s="450">
        <f t="shared" si="7535"/>
        <v>0</v>
      </c>
      <c r="BSX112" s="450">
        <f t="shared" si="7535"/>
        <v>0</v>
      </c>
      <c r="BSY112" s="450">
        <f t="shared" si="7535"/>
        <v>0</v>
      </c>
      <c r="BSZ112" s="450">
        <f t="shared" si="7535"/>
        <v>0</v>
      </c>
      <c r="BTA112" s="450">
        <f t="shared" si="7535"/>
        <v>0</v>
      </c>
      <c r="BTB112" s="450">
        <f t="shared" si="7535"/>
        <v>0</v>
      </c>
      <c r="BTC112" s="450">
        <f t="shared" si="7535"/>
        <v>0</v>
      </c>
      <c r="BTD112" s="451">
        <f t="shared" si="7535"/>
        <v>0</v>
      </c>
      <c r="BTF112" s="457">
        <f t="shared" ref="BTF112:BTS112" si="7536">SUM(BTF113:BTF118)</f>
        <v>0</v>
      </c>
      <c r="BTG112" s="450">
        <f t="shared" si="7536"/>
        <v>0</v>
      </c>
      <c r="BTH112" s="450">
        <f t="shared" si="7536"/>
        <v>0</v>
      </c>
      <c r="BTI112" s="450">
        <f t="shared" si="7536"/>
        <v>0</v>
      </c>
      <c r="BTJ112" s="450">
        <f t="shared" si="7536"/>
        <v>0</v>
      </c>
      <c r="BTK112" s="450">
        <f t="shared" si="7536"/>
        <v>0</v>
      </c>
      <c r="BTL112" s="450">
        <f t="shared" si="7536"/>
        <v>0</v>
      </c>
      <c r="BTM112" s="450">
        <f t="shared" si="7536"/>
        <v>0</v>
      </c>
      <c r="BTN112" s="450">
        <f t="shared" si="7536"/>
        <v>0</v>
      </c>
      <c r="BTO112" s="450">
        <f t="shared" si="7536"/>
        <v>0</v>
      </c>
      <c r="BTP112" s="450">
        <f t="shared" si="7536"/>
        <v>0</v>
      </c>
      <c r="BTQ112" s="450">
        <f t="shared" si="7536"/>
        <v>0</v>
      </c>
      <c r="BTR112" s="450">
        <f t="shared" si="7536"/>
        <v>0</v>
      </c>
      <c r="BTS112" s="451">
        <f t="shared" si="7536"/>
        <v>0</v>
      </c>
      <c r="BTU112" s="457">
        <f t="shared" ref="BTU112:BUH112" si="7537">SUM(BTU113:BTU118)</f>
        <v>0</v>
      </c>
      <c r="BTV112" s="450">
        <f t="shared" si="7537"/>
        <v>0</v>
      </c>
      <c r="BTW112" s="450">
        <f t="shared" si="7537"/>
        <v>0</v>
      </c>
      <c r="BTX112" s="450">
        <f t="shared" si="7537"/>
        <v>0</v>
      </c>
      <c r="BTY112" s="450">
        <f t="shared" si="7537"/>
        <v>0</v>
      </c>
      <c r="BTZ112" s="450">
        <f t="shared" si="7537"/>
        <v>0</v>
      </c>
      <c r="BUA112" s="450">
        <f t="shared" si="7537"/>
        <v>0</v>
      </c>
      <c r="BUB112" s="450">
        <f t="shared" si="7537"/>
        <v>0</v>
      </c>
      <c r="BUC112" s="450">
        <f t="shared" si="7537"/>
        <v>0</v>
      </c>
      <c r="BUD112" s="450">
        <f t="shared" si="7537"/>
        <v>0</v>
      </c>
      <c r="BUE112" s="450">
        <f t="shared" si="7537"/>
        <v>0</v>
      </c>
      <c r="BUF112" s="450">
        <f t="shared" si="7537"/>
        <v>0</v>
      </c>
      <c r="BUG112" s="450">
        <f t="shared" si="7537"/>
        <v>0</v>
      </c>
      <c r="BUH112" s="451">
        <f t="shared" si="7537"/>
        <v>0</v>
      </c>
      <c r="BUJ112" s="457">
        <f t="shared" ref="BUJ112:BUW112" si="7538">SUM(BUJ113:BUJ118)</f>
        <v>0</v>
      </c>
      <c r="BUK112" s="450">
        <f t="shared" si="7538"/>
        <v>0</v>
      </c>
      <c r="BUL112" s="450">
        <f t="shared" si="7538"/>
        <v>0</v>
      </c>
      <c r="BUM112" s="450">
        <f t="shared" si="7538"/>
        <v>0</v>
      </c>
      <c r="BUN112" s="450">
        <f t="shared" si="7538"/>
        <v>0</v>
      </c>
      <c r="BUO112" s="450">
        <f t="shared" si="7538"/>
        <v>0</v>
      </c>
      <c r="BUP112" s="450">
        <f t="shared" si="7538"/>
        <v>0</v>
      </c>
      <c r="BUQ112" s="450">
        <f t="shared" si="7538"/>
        <v>0</v>
      </c>
      <c r="BUR112" s="450">
        <f t="shared" si="7538"/>
        <v>0</v>
      </c>
      <c r="BUS112" s="450">
        <f t="shared" si="7538"/>
        <v>0</v>
      </c>
      <c r="BUT112" s="450">
        <f t="shared" si="7538"/>
        <v>0</v>
      </c>
      <c r="BUU112" s="450">
        <f t="shared" si="7538"/>
        <v>0</v>
      </c>
      <c r="BUV112" s="450">
        <f t="shared" si="7538"/>
        <v>0</v>
      </c>
      <c r="BUW112" s="451">
        <f t="shared" si="7538"/>
        <v>0</v>
      </c>
      <c r="BUY112" s="457">
        <f t="shared" ref="BUY112:BVL112" si="7539">SUM(BUY113:BUY118)</f>
        <v>0</v>
      </c>
      <c r="BUZ112" s="450">
        <f t="shared" si="7539"/>
        <v>0</v>
      </c>
      <c r="BVA112" s="450">
        <f t="shared" si="7539"/>
        <v>0</v>
      </c>
      <c r="BVB112" s="450">
        <f t="shared" si="7539"/>
        <v>0</v>
      </c>
      <c r="BVC112" s="450">
        <f t="shared" si="7539"/>
        <v>0</v>
      </c>
      <c r="BVD112" s="450">
        <f t="shared" si="7539"/>
        <v>0</v>
      </c>
      <c r="BVE112" s="450">
        <f t="shared" si="7539"/>
        <v>0</v>
      </c>
      <c r="BVF112" s="450">
        <f t="shared" si="7539"/>
        <v>0</v>
      </c>
      <c r="BVG112" s="450">
        <f t="shared" si="7539"/>
        <v>0</v>
      </c>
      <c r="BVH112" s="450">
        <f t="shared" si="7539"/>
        <v>0</v>
      </c>
      <c r="BVI112" s="450">
        <f t="shared" si="7539"/>
        <v>0</v>
      </c>
      <c r="BVJ112" s="450">
        <f t="shared" si="7539"/>
        <v>0</v>
      </c>
      <c r="BVK112" s="450">
        <f t="shared" si="7539"/>
        <v>0</v>
      </c>
      <c r="BVL112" s="451">
        <f t="shared" si="7539"/>
        <v>0</v>
      </c>
      <c r="BVN112" s="457">
        <f t="shared" ref="BVN112:BWA112" si="7540">SUM(BVN113:BVN118)</f>
        <v>0</v>
      </c>
      <c r="BVO112" s="450">
        <f t="shared" si="7540"/>
        <v>0</v>
      </c>
      <c r="BVP112" s="450">
        <f t="shared" si="7540"/>
        <v>0</v>
      </c>
      <c r="BVQ112" s="450">
        <f t="shared" si="7540"/>
        <v>0</v>
      </c>
      <c r="BVR112" s="450">
        <f t="shared" si="7540"/>
        <v>0</v>
      </c>
      <c r="BVS112" s="450">
        <f t="shared" si="7540"/>
        <v>0</v>
      </c>
      <c r="BVT112" s="450">
        <f t="shared" si="7540"/>
        <v>0</v>
      </c>
      <c r="BVU112" s="450">
        <f t="shared" si="7540"/>
        <v>0</v>
      </c>
      <c r="BVV112" s="450">
        <f t="shared" si="7540"/>
        <v>0</v>
      </c>
      <c r="BVW112" s="450">
        <f t="shared" si="7540"/>
        <v>0</v>
      </c>
      <c r="BVX112" s="450">
        <f t="shared" si="7540"/>
        <v>0</v>
      </c>
      <c r="BVY112" s="450">
        <f t="shared" si="7540"/>
        <v>0</v>
      </c>
      <c r="BVZ112" s="450">
        <f t="shared" si="7540"/>
        <v>0</v>
      </c>
      <c r="BWA112" s="451">
        <f t="shared" si="7540"/>
        <v>0</v>
      </c>
    </row>
    <row r="113" spans="2:1951" ht="15" hidden="1" customHeight="1" x14ac:dyDescent="0.2">
      <c r="B113" s="452" t="s">
        <v>325</v>
      </c>
      <c r="C113" s="447"/>
      <c r="D113" s="447"/>
      <c r="E113" s="447"/>
      <c r="F113" s="447"/>
      <c r="G113" s="450">
        <f t="shared" ref="G113:G118" si="7541">C113+D113-E113+F113</f>
        <v>0</v>
      </c>
      <c r="H113" s="447"/>
      <c r="I113" s="447"/>
      <c r="J113" s="447"/>
      <c r="K113" s="447"/>
      <c r="L113" s="447"/>
      <c r="M113" s="449"/>
      <c r="N113" s="450">
        <f t="shared" ref="N113:N118" si="7542">H113+I113-J113+K113-L113+M113</f>
        <v>0</v>
      </c>
      <c r="O113" s="463"/>
      <c r="P113" s="448"/>
      <c r="R113" s="458"/>
      <c r="S113" s="447"/>
      <c r="T113" s="447"/>
      <c r="U113" s="447"/>
      <c r="V113" s="450">
        <f t="shared" ref="V113:V118" si="7543">R113+S113-T113+U113</f>
        <v>0</v>
      </c>
      <c r="W113" s="447"/>
      <c r="X113" s="447"/>
      <c r="Y113" s="447"/>
      <c r="Z113" s="447"/>
      <c r="AA113" s="447"/>
      <c r="AB113" s="449"/>
      <c r="AC113" s="450">
        <f t="shared" ref="AC113:AC118" si="7544">W113+X113-Y113+Z113-AA113+AB113</f>
        <v>0</v>
      </c>
      <c r="AD113" s="463"/>
      <c r="AE113" s="448"/>
      <c r="AG113" s="458"/>
      <c r="AH113" s="447"/>
      <c r="AI113" s="447"/>
      <c r="AJ113" s="447"/>
      <c r="AK113" s="450">
        <f t="shared" ref="AK113:AK118" si="7545">AG113+AH113-AI113+AJ113</f>
        <v>0</v>
      </c>
      <c r="AL113" s="447"/>
      <c r="AM113" s="447"/>
      <c r="AN113" s="447"/>
      <c r="AO113" s="447"/>
      <c r="AP113" s="447"/>
      <c r="AQ113" s="449"/>
      <c r="AR113" s="450">
        <f t="shared" ref="AR113:AR118" si="7546">AL113+AM113-AN113+AO113-AP113+AQ113</f>
        <v>0</v>
      </c>
      <c r="AS113" s="463"/>
      <c r="AT113" s="448"/>
      <c r="AV113" s="458"/>
      <c r="AW113" s="447"/>
      <c r="AX113" s="447"/>
      <c r="AY113" s="447"/>
      <c r="AZ113" s="450">
        <f t="shared" ref="AZ113:AZ118" si="7547">AV113+AW113-AX113+AY113</f>
        <v>0</v>
      </c>
      <c r="BA113" s="447"/>
      <c r="BB113" s="447"/>
      <c r="BC113" s="447"/>
      <c r="BD113" s="447"/>
      <c r="BE113" s="447"/>
      <c r="BF113" s="449"/>
      <c r="BG113" s="450">
        <f t="shared" ref="BG113:BG118" si="7548">BA113+BB113-BC113+BD113-BE113+BF113</f>
        <v>0</v>
      </c>
      <c r="BH113" s="463"/>
      <c r="BI113" s="448"/>
      <c r="BK113" s="458"/>
      <c r="BL113" s="447"/>
      <c r="BM113" s="447"/>
      <c r="BN113" s="447"/>
      <c r="BO113" s="450">
        <f t="shared" ref="BO113:BO118" si="7549">BK113+BL113-BM113+BN113</f>
        <v>0</v>
      </c>
      <c r="BP113" s="447"/>
      <c r="BQ113" s="447"/>
      <c r="BR113" s="447"/>
      <c r="BS113" s="447"/>
      <c r="BT113" s="447"/>
      <c r="BU113" s="449"/>
      <c r="BV113" s="450">
        <f t="shared" ref="BV113:BV118" si="7550">BP113+BQ113-BR113+BS113-BT113+BU113</f>
        <v>0</v>
      </c>
      <c r="BW113" s="463"/>
      <c r="BX113" s="448"/>
      <c r="BZ113" s="458"/>
      <c r="CA113" s="447"/>
      <c r="CB113" s="447"/>
      <c r="CC113" s="447"/>
      <c r="CD113" s="450">
        <f t="shared" ref="CD113:CD118" si="7551">BZ113+CA113-CB113+CC113</f>
        <v>0</v>
      </c>
      <c r="CE113" s="447"/>
      <c r="CF113" s="447"/>
      <c r="CG113" s="447"/>
      <c r="CH113" s="447"/>
      <c r="CI113" s="447"/>
      <c r="CJ113" s="449"/>
      <c r="CK113" s="450">
        <f t="shared" ref="CK113:CK118" si="7552">CE113+CF113-CG113+CH113-CI113+CJ113</f>
        <v>0</v>
      </c>
      <c r="CL113" s="463"/>
      <c r="CM113" s="448"/>
      <c r="CO113" s="458"/>
      <c r="CP113" s="447"/>
      <c r="CQ113" s="447"/>
      <c r="CR113" s="447"/>
      <c r="CS113" s="450">
        <f t="shared" ref="CS113:CS118" si="7553">CO113+CP113-CQ113+CR113</f>
        <v>0</v>
      </c>
      <c r="CT113" s="447"/>
      <c r="CU113" s="447"/>
      <c r="CV113" s="447"/>
      <c r="CW113" s="447"/>
      <c r="CX113" s="447"/>
      <c r="CY113" s="449"/>
      <c r="CZ113" s="450">
        <f t="shared" ref="CZ113:CZ118" si="7554">CT113+CU113-CV113+CW113-CX113+CY113</f>
        <v>0</v>
      </c>
      <c r="DA113" s="463"/>
      <c r="DB113" s="448"/>
      <c r="DD113" s="458"/>
      <c r="DE113" s="447"/>
      <c r="DF113" s="447"/>
      <c r="DG113" s="447"/>
      <c r="DH113" s="450">
        <f t="shared" ref="DH113:DH118" si="7555">DD113+DE113-DF113+DG113</f>
        <v>0</v>
      </c>
      <c r="DI113" s="447"/>
      <c r="DJ113" s="447"/>
      <c r="DK113" s="447"/>
      <c r="DL113" s="447"/>
      <c r="DM113" s="447"/>
      <c r="DN113" s="449"/>
      <c r="DO113" s="450">
        <f t="shared" ref="DO113:DO118" si="7556">DI113+DJ113-DK113+DL113-DM113+DN113</f>
        <v>0</v>
      </c>
      <c r="DP113" s="463"/>
      <c r="DQ113" s="448"/>
      <c r="DS113" s="458"/>
      <c r="DT113" s="447"/>
      <c r="DU113" s="447"/>
      <c r="DV113" s="447"/>
      <c r="DW113" s="450">
        <f t="shared" ref="DW113:DW118" si="7557">DS113+DT113-DU113+DV113</f>
        <v>0</v>
      </c>
      <c r="DX113" s="447"/>
      <c r="DY113" s="447"/>
      <c r="DZ113" s="447"/>
      <c r="EA113" s="447"/>
      <c r="EB113" s="447"/>
      <c r="EC113" s="449"/>
      <c r="ED113" s="450">
        <f t="shared" ref="ED113:ED118" si="7558">DX113+DY113-DZ113+EA113-EB113+EC113</f>
        <v>0</v>
      </c>
      <c r="EE113" s="463"/>
      <c r="EF113" s="448"/>
      <c r="EH113" s="458"/>
      <c r="EI113" s="447"/>
      <c r="EJ113" s="447"/>
      <c r="EK113" s="447"/>
      <c r="EL113" s="450">
        <f t="shared" ref="EL113:EL118" si="7559">EH113+EI113-EJ113+EK113</f>
        <v>0</v>
      </c>
      <c r="EM113" s="447"/>
      <c r="EN113" s="447"/>
      <c r="EO113" s="447"/>
      <c r="EP113" s="447"/>
      <c r="EQ113" s="447"/>
      <c r="ER113" s="449"/>
      <c r="ES113" s="450">
        <f t="shared" ref="ES113:ES118" si="7560">EM113+EN113-EO113+EP113-EQ113+ER113</f>
        <v>0</v>
      </c>
      <c r="ET113" s="463"/>
      <c r="EU113" s="448"/>
      <c r="EW113" s="458"/>
      <c r="EX113" s="447"/>
      <c r="EY113" s="447"/>
      <c r="EZ113" s="447"/>
      <c r="FA113" s="450">
        <f t="shared" ref="FA113:FA118" si="7561">EW113+EX113-EY113+EZ113</f>
        <v>0</v>
      </c>
      <c r="FB113" s="447"/>
      <c r="FC113" s="447"/>
      <c r="FD113" s="447"/>
      <c r="FE113" s="447"/>
      <c r="FF113" s="447"/>
      <c r="FG113" s="449"/>
      <c r="FH113" s="450">
        <f t="shared" ref="FH113:FH118" si="7562">FB113+FC113-FD113+FE113-FF113+FG113</f>
        <v>0</v>
      </c>
      <c r="FI113" s="463"/>
      <c r="FJ113" s="448"/>
      <c r="FL113" s="458"/>
      <c r="FM113" s="447"/>
      <c r="FN113" s="447"/>
      <c r="FO113" s="447"/>
      <c r="FP113" s="450">
        <f t="shared" ref="FP113:FP118" si="7563">FL113+FM113-FN113+FO113</f>
        <v>0</v>
      </c>
      <c r="FQ113" s="447"/>
      <c r="FR113" s="447"/>
      <c r="FS113" s="447"/>
      <c r="FT113" s="447"/>
      <c r="FU113" s="447"/>
      <c r="FV113" s="449"/>
      <c r="FW113" s="450">
        <f t="shared" ref="FW113:FW118" si="7564">FQ113+FR113-FS113+FT113-FU113+FV113</f>
        <v>0</v>
      </c>
      <c r="FX113" s="463"/>
      <c r="FY113" s="448"/>
      <c r="GA113" s="458"/>
      <c r="GB113" s="447"/>
      <c r="GC113" s="447"/>
      <c r="GD113" s="447"/>
      <c r="GE113" s="450">
        <f t="shared" ref="GE113:GE118" si="7565">GA113+GB113-GC113+GD113</f>
        <v>0</v>
      </c>
      <c r="GF113" s="447"/>
      <c r="GG113" s="447"/>
      <c r="GH113" s="447"/>
      <c r="GI113" s="447"/>
      <c r="GJ113" s="447"/>
      <c r="GK113" s="449"/>
      <c r="GL113" s="450">
        <f t="shared" ref="GL113:GL118" si="7566">GF113+GG113-GH113+GI113-GJ113+GK113</f>
        <v>0</v>
      </c>
      <c r="GM113" s="463"/>
      <c r="GN113" s="448"/>
      <c r="GP113" s="458"/>
      <c r="GQ113" s="447"/>
      <c r="GR113" s="447"/>
      <c r="GS113" s="447"/>
      <c r="GT113" s="450">
        <f t="shared" ref="GT113:GT118" si="7567">GP113+GQ113-GR113+GS113</f>
        <v>0</v>
      </c>
      <c r="GU113" s="447"/>
      <c r="GV113" s="447"/>
      <c r="GW113" s="447"/>
      <c r="GX113" s="447"/>
      <c r="GY113" s="447"/>
      <c r="GZ113" s="449"/>
      <c r="HA113" s="450">
        <f t="shared" ref="HA113:HA118" si="7568">GU113+GV113-GW113+GX113-GY113+GZ113</f>
        <v>0</v>
      </c>
      <c r="HB113" s="463"/>
      <c r="HC113" s="448"/>
      <c r="HE113" s="458"/>
      <c r="HF113" s="447"/>
      <c r="HG113" s="447"/>
      <c r="HH113" s="447"/>
      <c r="HI113" s="450">
        <f t="shared" ref="HI113:HI118" si="7569">HE113+HF113-HG113+HH113</f>
        <v>0</v>
      </c>
      <c r="HJ113" s="447"/>
      <c r="HK113" s="447"/>
      <c r="HL113" s="447"/>
      <c r="HM113" s="447"/>
      <c r="HN113" s="447"/>
      <c r="HO113" s="449"/>
      <c r="HP113" s="450">
        <f t="shared" ref="HP113:HP118" si="7570">HJ113+HK113-HL113+HM113-HN113+HO113</f>
        <v>0</v>
      </c>
      <c r="HQ113" s="463"/>
      <c r="HR113" s="448"/>
      <c r="HT113" s="458"/>
      <c r="HU113" s="447"/>
      <c r="HV113" s="447"/>
      <c r="HW113" s="447"/>
      <c r="HX113" s="450">
        <f t="shared" ref="HX113:HX118" si="7571">HT113+HU113-HV113+HW113</f>
        <v>0</v>
      </c>
      <c r="HY113" s="447"/>
      <c r="HZ113" s="447"/>
      <c r="IA113" s="447"/>
      <c r="IB113" s="447"/>
      <c r="IC113" s="447"/>
      <c r="ID113" s="449"/>
      <c r="IE113" s="450">
        <f t="shared" ref="IE113:IE118" si="7572">HY113+HZ113-IA113+IB113-IC113+ID113</f>
        <v>0</v>
      </c>
      <c r="IF113" s="463"/>
      <c r="IG113" s="448"/>
      <c r="II113" s="458"/>
      <c r="IJ113" s="447"/>
      <c r="IK113" s="447"/>
      <c r="IL113" s="447"/>
      <c r="IM113" s="450">
        <f t="shared" ref="IM113:IM118" si="7573">II113+IJ113-IK113+IL113</f>
        <v>0</v>
      </c>
      <c r="IN113" s="447"/>
      <c r="IO113" s="447"/>
      <c r="IP113" s="447"/>
      <c r="IQ113" s="447"/>
      <c r="IR113" s="447"/>
      <c r="IS113" s="449"/>
      <c r="IT113" s="450">
        <f t="shared" ref="IT113:IT118" si="7574">IN113+IO113-IP113+IQ113-IR113+IS113</f>
        <v>0</v>
      </c>
      <c r="IU113" s="463"/>
      <c r="IV113" s="448"/>
      <c r="IX113" s="458"/>
      <c r="IY113" s="447"/>
      <c r="IZ113" s="447"/>
      <c r="JA113" s="447"/>
      <c r="JB113" s="450">
        <f t="shared" ref="JB113:JB118" si="7575">IX113+IY113-IZ113+JA113</f>
        <v>0</v>
      </c>
      <c r="JC113" s="447"/>
      <c r="JD113" s="447"/>
      <c r="JE113" s="447"/>
      <c r="JF113" s="447"/>
      <c r="JG113" s="447"/>
      <c r="JH113" s="449"/>
      <c r="JI113" s="450">
        <f t="shared" ref="JI113:JI118" si="7576">JC113+JD113-JE113+JF113-JG113+JH113</f>
        <v>0</v>
      </c>
      <c r="JJ113" s="463"/>
      <c r="JK113" s="448"/>
      <c r="JM113" s="458"/>
      <c r="JN113" s="447"/>
      <c r="JO113" s="447"/>
      <c r="JP113" s="447"/>
      <c r="JQ113" s="450">
        <f t="shared" ref="JQ113:JQ118" si="7577">JM113+JN113-JO113+JP113</f>
        <v>0</v>
      </c>
      <c r="JR113" s="447"/>
      <c r="JS113" s="447"/>
      <c r="JT113" s="447"/>
      <c r="JU113" s="447"/>
      <c r="JV113" s="447"/>
      <c r="JW113" s="449"/>
      <c r="JX113" s="450">
        <f t="shared" ref="JX113:JX118" si="7578">JR113+JS113-JT113+JU113-JV113+JW113</f>
        <v>0</v>
      </c>
      <c r="JY113" s="463"/>
      <c r="JZ113" s="448"/>
      <c r="KB113" s="458"/>
      <c r="KC113" s="447"/>
      <c r="KD113" s="447"/>
      <c r="KE113" s="447"/>
      <c r="KF113" s="450">
        <f t="shared" ref="KF113:KF118" si="7579">KB113+KC113-KD113+KE113</f>
        <v>0</v>
      </c>
      <c r="KG113" s="447"/>
      <c r="KH113" s="447"/>
      <c r="KI113" s="447"/>
      <c r="KJ113" s="447"/>
      <c r="KK113" s="447"/>
      <c r="KL113" s="449"/>
      <c r="KM113" s="450">
        <f t="shared" ref="KM113:KM118" si="7580">KG113+KH113-KI113+KJ113-KK113+KL113</f>
        <v>0</v>
      </c>
      <c r="KN113" s="463"/>
      <c r="KO113" s="448"/>
      <c r="KQ113" s="458"/>
      <c r="KR113" s="447"/>
      <c r="KS113" s="447"/>
      <c r="KT113" s="447"/>
      <c r="KU113" s="450">
        <f t="shared" ref="KU113:KU118" si="7581">KQ113+KR113-KS113+KT113</f>
        <v>0</v>
      </c>
      <c r="KV113" s="447"/>
      <c r="KW113" s="447"/>
      <c r="KX113" s="447"/>
      <c r="KY113" s="447"/>
      <c r="KZ113" s="447"/>
      <c r="LA113" s="449"/>
      <c r="LB113" s="450">
        <f t="shared" ref="LB113:LB118" si="7582">KV113+KW113-KX113+KY113-KZ113+LA113</f>
        <v>0</v>
      </c>
      <c r="LC113" s="463"/>
      <c r="LD113" s="448"/>
      <c r="LF113" s="458"/>
      <c r="LG113" s="447"/>
      <c r="LH113" s="447"/>
      <c r="LI113" s="447"/>
      <c r="LJ113" s="450">
        <f t="shared" ref="LJ113:LJ118" si="7583">LF113+LG113-LH113+LI113</f>
        <v>0</v>
      </c>
      <c r="LK113" s="447"/>
      <c r="LL113" s="447"/>
      <c r="LM113" s="447"/>
      <c r="LN113" s="447"/>
      <c r="LO113" s="447"/>
      <c r="LP113" s="449"/>
      <c r="LQ113" s="450">
        <f t="shared" ref="LQ113:LQ118" si="7584">LK113+LL113-LM113+LN113-LO113+LP113</f>
        <v>0</v>
      </c>
      <c r="LR113" s="463"/>
      <c r="LS113" s="448"/>
      <c r="LU113" s="458"/>
      <c r="LV113" s="447"/>
      <c r="LW113" s="447"/>
      <c r="LX113" s="447"/>
      <c r="LY113" s="450">
        <f t="shared" ref="LY113:LY118" si="7585">LU113+LV113-LW113+LX113</f>
        <v>0</v>
      </c>
      <c r="LZ113" s="447"/>
      <c r="MA113" s="447"/>
      <c r="MB113" s="447"/>
      <c r="MC113" s="447"/>
      <c r="MD113" s="447"/>
      <c r="ME113" s="449"/>
      <c r="MF113" s="450">
        <f t="shared" ref="MF113:MF118" si="7586">LZ113+MA113-MB113+MC113-MD113+ME113</f>
        <v>0</v>
      </c>
      <c r="MG113" s="463"/>
      <c r="MH113" s="448"/>
      <c r="MJ113" s="458"/>
      <c r="MK113" s="447"/>
      <c r="ML113" s="447"/>
      <c r="MM113" s="447"/>
      <c r="MN113" s="450">
        <f t="shared" ref="MN113:MN118" si="7587">MJ113+MK113-ML113+MM113</f>
        <v>0</v>
      </c>
      <c r="MO113" s="447"/>
      <c r="MP113" s="447"/>
      <c r="MQ113" s="447"/>
      <c r="MR113" s="447"/>
      <c r="MS113" s="447"/>
      <c r="MT113" s="449"/>
      <c r="MU113" s="450">
        <f t="shared" ref="MU113:MU118" si="7588">MO113+MP113-MQ113+MR113-MS113+MT113</f>
        <v>0</v>
      </c>
      <c r="MV113" s="463"/>
      <c r="MW113" s="448"/>
      <c r="MY113" s="458"/>
      <c r="MZ113" s="447"/>
      <c r="NA113" s="447"/>
      <c r="NB113" s="447"/>
      <c r="NC113" s="450">
        <f t="shared" ref="NC113:NC118" si="7589">MY113+MZ113-NA113+NB113</f>
        <v>0</v>
      </c>
      <c r="ND113" s="447"/>
      <c r="NE113" s="447"/>
      <c r="NF113" s="447"/>
      <c r="NG113" s="447"/>
      <c r="NH113" s="447"/>
      <c r="NI113" s="449"/>
      <c r="NJ113" s="450">
        <f t="shared" ref="NJ113:NJ118" si="7590">ND113+NE113-NF113+NG113-NH113+NI113</f>
        <v>0</v>
      </c>
      <c r="NK113" s="463"/>
      <c r="NL113" s="448"/>
      <c r="NN113" s="458"/>
      <c r="NO113" s="447"/>
      <c r="NP113" s="447"/>
      <c r="NQ113" s="447"/>
      <c r="NR113" s="450">
        <f t="shared" ref="NR113:NR118" si="7591">NN113+NO113-NP113+NQ113</f>
        <v>0</v>
      </c>
      <c r="NS113" s="447"/>
      <c r="NT113" s="447"/>
      <c r="NU113" s="447"/>
      <c r="NV113" s="447"/>
      <c r="NW113" s="447"/>
      <c r="NX113" s="449"/>
      <c r="NY113" s="450">
        <f t="shared" ref="NY113:NY118" si="7592">NS113+NT113-NU113+NV113-NW113+NX113</f>
        <v>0</v>
      </c>
      <c r="NZ113" s="463"/>
      <c r="OA113" s="448"/>
      <c r="OC113" s="458"/>
      <c r="OD113" s="447"/>
      <c r="OE113" s="447"/>
      <c r="OF113" s="447"/>
      <c r="OG113" s="450">
        <f t="shared" ref="OG113:OG118" si="7593">OC113+OD113-OE113+OF113</f>
        <v>0</v>
      </c>
      <c r="OH113" s="447"/>
      <c r="OI113" s="447"/>
      <c r="OJ113" s="447"/>
      <c r="OK113" s="447"/>
      <c r="OL113" s="447"/>
      <c r="OM113" s="449"/>
      <c r="ON113" s="450">
        <f t="shared" ref="ON113:ON118" si="7594">OH113+OI113-OJ113+OK113-OL113+OM113</f>
        <v>0</v>
      </c>
      <c r="OO113" s="463"/>
      <c r="OP113" s="448"/>
      <c r="OR113" s="458"/>
      <c r="OS113" s="447"/>
      <c r="OT113" s="447"/>
      <c r="OU113" s="447"/>
      <c r="OV113" s="450">
        <f t="shared" ref="OV113:OV118" si="7595">OR113+OS113-OT113+OU113</f>
        <v>0</v>
      </c>
      <c r="OW113" s="447"/>
      <c r="OX113" s="447"/>
      <c r="OY113" s="447"/>
      <c r="OZ113" s="447"/>
      <c r="PA113" s="447"/>
      <c r="PB113" s="449"/>
      <c r="PC113" s="450">
        <f t="shared" ref="PC113:PC118" si="7596">OW113+OX113-OY113+OZ113-PA113+PB113</f>
        <v>0</v>
      </c>
      <c r="PD113" s="463"/>
      <c r="PE113" s="448"/>
      <c r="PG113" s="458"/>
      <c r="PH113" s="447"/>
      <c r="PI113" s="447"/>
      <c r="PJ113" s="447"/>
      <c r="PK113" s="450">
        <f t="shared" ref="PK113:PK118" si="7597">PG113+PH113-PI113+PJ113</f>
        <v>0</v>
      </c>
      <c r="PL113" s="447"/>
      <c r="PM113" s="447"/>
      <c r="PN113" s="447"/>
      <c r="PO113" s="447"/>
      <c r="PP113" s="447"/>
      <c r="PQ113" s="449"/>
      <c r="PR113" s="450">
        <f t="shared" ref="PR113:PR118" si="7598">PL113+PM113-PN113+PO113-PP113+PQ113</f>
        <v>0</v>
      </c>
      <c r="PS113" s="463"/>
      <c r="PT113" s="448"/>
      <c r="PV113" s="458"/>
      <c r="PW113" s="447"/>
      <c r="PX113" s="447"/>
      <c r="PY113" s="447"/>
      <c r="PZ113" s="450">
        <f t="shared" ref="PZ113:PZ118" si="7599">PV113+PW113-PX113+PY113</f>
        <v>0</v>
      </c>
      <c r="QA113" s="447"/>
      <c r="QB113" s="447"/>
      <c r="QC113" s="447"/>
      <c r="QD113" s="447"/>
      <c r="QE113" s="447"/>
      <c r="QF113" s="449"/>
      <c r="QG113" s="450">
        <f t="shared" ref="QG113:QG118" si="7600">QA113+QB113-QC113+QD113-QE113+QF113</f>
        <v>0</v>
      </c>
      <c r="QH113" s="463"/>
      <c r="QI113" s="448"/>
      <c r="QK113" s="458"/>
      <c r="QL113" s="447"/>
      <c r="QM113" s="447"/>
      <c r="QN113" s="447"/>
      <c r="QO113" s="450">
        <f t="shared" ref="QO113:QO118" si="7601">QK113+QL113-QM113+QN113</f>
        <v>0</v>
      </c>
      <c r="QP113" s="447"/>
      <c r="QQ113" s="447"/>
      <c r="QR113" s="447"/>
      <c r="QS113" s="447"/>
      <c r="QT113" s="447"/>
      <c r="QU113" s="449"/>
      <c r="QV113" s="450">
        <f t="shared" ref="QV113:QV118" si="7602">QP113+QQ113-QR113+QS113-QT113+QU113</f>
        <v>0</v>
      </c>
      <c r="QW113" s="463"/>
      <c r="QX113" s="448"/>
      <c r="QZ113" s="458"/>
      <c r="RA113" s="447"/>
      <c r="RB113" s="447"/>
      <c r="RC113" s="447"/>
      <c r="RD113" s="450">
        <f t="shared" ref="RD113:RD118" si="7603">QZ113+RA113-RB113+RC113</f>
        <v>0</v>
      </c>
      <c r="RE113" s="447"/>
      <c r="RF113" s="447"/>
      <c r="RG113" s="447"/>
      <c r="RH113" s="447"/>
      <c r="RI113" s="447"/>
      <c r="RJ113" s="449"/>
      <c r="RK113" s="450">
        <f t="shared" ref="RK113:RK118" si="7604">RE113+RF113-RG113+RH113-RI113+RJ113</f>
        <v>0</v>
      </c>
      <c r="RL113" s="463"/>
      <c r="RM113" s="448"/>
      <c r="RO113" s="458"/>
      <c r="RP113" s="447"/>
      <c r="RQ113" s="447"/>
      <c r="RR113" s="447"/>
      <c r="RS113" s="450">
        <f t="shared" ref="RS113:RS118" si="7605">RO113+RP113-RQ113+RR113</f>
        <v>0</v>
      </c>
      <c r="RT113" s="447"/>
      <c r="RU113" s="447"/>
      <c r="RV113" s="447"/>
      <c r="RW113" s="447"/>
      <c r="RX113" s="447"/>
      <c r="RY113" s="449"/>
      <c r="RZ113" s="450">
        <f t="shared" ref="RZ113:RZ118" si="7606">RT113+RU113-RV113+RW113-RX113+RY113</f>
        <v>0</v>
      </c>
      <c r="SA113" s="463"/>
      <c r="SB113" s="448"/>
      <c r="SD113" s="458"/>
      <c r="SE113" s="447"/>
      <c r="SF113" s="447"/>
      <c r="SG113" s="447"/>
      <c r="SH113" s="450">
        <f t="shared" ref="SH113:SH118" si="7607">SD113+SE113-SF113+SG113</f>
        <v>0</v>
      </c>
      <c r="SI113" s="447"/>
      <c r="SJ113" s="447"/>
      <c r="SK113" s="447"/>
      <c r="SL113" s="447"/>
      <c r="SM113" s="447"/>
      <c r="SN113" s="449"/>
      <c r="SO113" s="450">
        <f t="shared" ref="SO113:SO118" si="7608">SI113+SJ113-SK113+SL113-SM113+SN113</f>
        <v>0</v>
      </c>
      <c r="SP113" s="463"/>
      <c r="SQ113" s="448"/>
      <c r="SS113" s="458"/>
      <c r="ST113" s="447"/>
      <c r="SU113" s="447"/>
      <c r="SV113" s="447"/>
      <c r="SW113" s="450">
        <f t="shared" ref="SW113:SW118" si="7609">SS113+ST113-SU113+SV113</f>
        <v>0</v>
      </c>
      <c r="SX113" s="447"/>
      <c r="SY113" s="447"/>
      <c r="SZ113" s="447"/>
      <c r="TA113" s="447"/>
      <c r="TB113" s="447"/>
      <c r="TC113" s="449"/>
      <c r="TD113" s="450">
        <f t="shared" ref="TD113:TD118" si="7610">SX113+SY113-SZ113+TA113-TB113+TC113</f>
        <v>0</v>
      </c>
      <c r="TE113" s="463"/>
      <c r="TF113" s="448"/>
      <c r="TH113" s="458"/>
      <c r="TI113" s="447"/>
      <c r="TJ113" s="447"/>
      <c r="TK113" s="447"/>
      <c r="TL113" s="450">
        <f t="shared" ref="TL113:TL118" si="7611">TH113+TI113-TJ113+TK113</f>
        <v>0</v>
      </c>
      <c r="TM113" s="447"/>
      <c r="TN113" s="447"/>
      <c r="TO113" s="447"/>
      <c r="TP113" s="447"/>
      <c r="TQ113" s="447"/>
      <c r="TR113" s="449"/>
      <c r="TS113" s="450">
        <f t="shared" ref="TS113:TS118" si="7612">TM113+TN113-TO113+TP113-TQ113+TR113</f>
        <v>0</v>
      </c>
      <c r="TT113" s="463"/>
      <c r="TU113" s="448"/>
      <c r="TW113" s="458"/>
      <c r="TX113" s="447"/>
      <c r="TY113" s="447"/>
      <c r="TZ113" s="447"/>
      <c r="UA113" s="450">
        <f t="shared" ref="UA113:UA118" si="7613">TW113+TX113-TY113+TZ113</f>
        <v>0</v>
      </c>
      <c r="UB113" s="447"/>
      <c r="UC113" s="447"/>
      <c r="UD113" s="447"/>
      <c r="UE113" s="447"/>
      <c r="UF113" s="447"/>
      <c r="UG113" s="449"/>
      <c r="UH113" s="450">
        <f t="shared" ref="UH113:UH118" si="7614">UB113+UC113-UD113+UE113-UF113+UG113</f>
        <v>0</v>
      </c>
      <c r="UI113" s="463"/>
      <c r="UJ113" s="448"/>
      <c r="UL113" s="458"/>
      <c r="UM113" s="447"/>
      <c r="UN113" s="447"/>
      <c r="UO113" s="447"/>
      <c r="UP113" s="450">
        <f t="shared" ref="UP113:UP118" si="7615">UL113+UM113-UN113+UO113</f>
        <v>0</v>
      </c>
      <c r="UQ113" s="447"/>
      <c r="UR113" s="447"/>
      <c r="US113" s="447"/>
      <c r="UT113" s="447"/>
      <c r="UU113" s="447"/>
      <c r="UV113" s="449"/>
      <c r="UW113" s="450">
        <f t="shared" ref="UW113:UW118" si="7616">UQ113+UR113-US113+UT113-UU113+UV113</f>
        <v>0</v>
      </c>
      <c r="UX113" s="463"/>
      <c r="UY113" s="448"/>
      <c r="VA113" s="458"/>
      <c r="VB113" s="447"/>
      <c r="VC113" s="447"/>
      <c r="VD113" s="447"/>
      <c r="VE113" s="450">
        <f t="shared" ref="VE113:VE118" si="7617">VA113+VB113-VC113+VD113</f>
        <v>0</v>
      </c>
      <c r="VF113" s="447"/>
      <c r="VG113" s="447"/>
      <c r="VH113" s="447"/>
      <c r="VI113" s="447"/>
      <c r="VJ113" s="447"/>
      <c r="VK113" s="449"/>
      <c r="VL113" s="450">
        <f t="shared" ref="VL113:VL118" si="7618">VF113+VG113-VH113+VI113-VJ113+VK113</f>
        <v>0</v>
      </c>
      <c r="VM113" s="463"/>
      <c r="VN113" s="448"/>
      <c r="VP113" s="458"/>
      <c r="VQ113" s="447"/>
      <c r="VR113" s="447"/>
      <c r="VS113" s="447"/>
      <c r="VT113" s="450">
        <f t="shared" ref="VT113:VT118" si="7619">VP113+VQ113-VR113+VS113</f>
        <v>0</v>
      </c>
      <c r="VU113" s="447"/>
      <c r="VV113" s="447"/>
      <c r="VW113" s="447"/>
      <c r="VX113" s="447"/>
      <c r="VY113" s="447"/>
      <c r="VZ113" s="449"/>
      <c r="WA113" s="450">
        <f t="shared" ref="WA113:WA118" si="7620">VU113+VV113-VW113+VX113-VY113+VZ113</f>
        <v>0</v>
      </c>
      <c r="WB113" s="463"/>
      <c r="WC113" s="448"/>
      <c r="WE113" s="458"/>
      <c r="WF113" s="447"/>
      <c r="WG113" s="447"/>
      <c r="WH113" s="447"/>
      <c r="WI113" s="450">
        <f t="shared" ref="WI113:WI118" si="7621">WE113+WF113-WG113+WH113</f>
        <v>0</v>
      </c>
      <c r="WJ113" s="447"/>
      <c r="WK113" s="447"/>
      <c r="WL113" s="447"/>
      <c r="WM113" s="447"/>
      <c r="WN113" s="447"/>
      <c r="WO113" s="449"/>
      <c r="WP113" s="450">
        <f t="shared" ref="WP113:WP118" si="7622">WJ113+WK113-WL113+WM113-WN113+WO113</f>
        <v>0</v>
      </c>
      <c r="WQ113" s="463"/>
      <c r="WR113" s="448"/>
      <c r="WT113" s="458"/>
      <c r="WU113" s="447"/>
      <c r="WV113" s="447"/>
      <c r="WW113" s="447"/>
      <c r="WX113" s="450">
        <f t="shared" ref="WX113:WX118" si="7623">WT113+WU113-WV113+WW113</f>
        <v>0</v>
      </c>
      <c r="WY113" s="447"/>
      <c r="WZ113" s="447"/>
      <c r="XA113" s="447"/>
      <c r="XB113" s="447"/>
      <c r="XC113" s="447"/>
      <c r="XD113" s="449"/>
      <c r="XE113" s="450">
        <f t="shared" ref="XE113:XE118" si="7624">WY113+WZ113-XA113+XB113-XC113+XD113</f>
        <v>0</v>
      </c>
      <c r="XF113" s="463"/>
      <c r="XG113" s="448"/>
      <c r="XI113" s="458"/>
      <c r="XJ113" s="447"/>
      <c r="XK113" s="447"/>
      <c r="XL113" s="447"/>
      <c r="XM113" s="450">
        <f t="shared" ref="XM113:XM118" si="7625">XI113+XJ113-XK113+XL113</f>
        <v>0</v>
      </c>
      <c r="XN113" s="447"/>
      <c r="XO113" s="447"/>
      <c r="XP113" s="447"/>
      <c r="XQ113" s="447"/>
      <c r="XR113" s="447"/>
      <c r="XS113" s="449"/>
      <c r="XT113" s="450">
        <f t="shared" ref="XT113:XT118" si="7626">XN113+XO113-XP113+XQ113-XR113+XS113</f>
        <v>0</v>
      </c>
      <c r="XU113" s="463"/>
      <c r="XV113" s="448"/>
      <c r="XX113" s="458"/>
      <c r="XY113" s="447"/>
      <c r="XZ113" s="447"/>
      <c r="YA113" s="447"/>
      <c r="YB113" s="450">
        <f t="shared" ref="YB113:YB118" si="7627">XX113+XY113-XZ113+YA113</f>
        <v>0</v>
      </c>
      <c r="YC113" s="447"/>
      <c r="YD113" s="447"/>
      <c r="YE113" s="447"/>
      <c r="YF113" s="447"/>
      <c r="YG113" s="447"/>
      <c r="YH113" s="449"/>
      <c r="YI113" s="450">
        <f t="shared" ref="YI113:YI118" si="7628">YC113+YD113-YE113+YF113-YG113+YH113</f>
        <v>0</v>
      </c>
      <c r="YJ113" s="463"/>
      <c r="YK113" s="448"/>
      <c r="YM113" s="458"/>
      <c r="YN113" s="447"/>
      <c r="YO113" s="447"/>
      <c r="YP113" s="447"/>
      <c r="YQ113" s="450">
        <f t="shared" ref="YQ113:YQ118" si="7629">YM113+YN113-YO113+YP113</f>
        <v>0</v>
      </c>
      <c r="YR113" s="447"/>
      <c r="YS113" s="447"/>
      <c r="YT113" s="447"/>
      <c r="YU113" s="447"/>
      <c r="YV113" s="447"/>
      <c r="YW113" s="449"/>
      <c r="YX113" s="450">
        <f t="shared" ref="YX113:YX118" si="7630">YR113+YS113-YT113+YU113-YV113+YW113</f>
        <v>0</v>
      </c>
      <c r="YY113" s="463"/>
      <c r="YZ113" s="448"/>
      <c r="ZB113" s="458"/>
      <c r="ZC113" s="447"/>
      <c r="ZD113" s="447"/>
      <c r="ZE113" s="447"/>
      <c r="ZF113" s="450">
        <f t="shared" ref="ZF113:ZF118" si="7631">ZB113+ZC113-ZD113+ZE113</f>
        <v>0</v>
      </c>
      <c r="ZG113" s="447"/>
      <c r="ZH113" s="447"/>
      <c r="ZI113" s="447"/>
      <c r="ZJ113" s="447"/>
      <c r="ZK113" s="447"/>
      <c r="ZL113" s="449"/>
      <c r="ZM113" s="450">
        <f t="shared" ref="ZM113:ZM118" si="7632">ZG113+ZH113-ZI113+ZJ113-ZK113+ZL113</f>
        <v>0</v>
      </c>
      <c r="ZN113" s="463"/>
      <c r="ZO113" s="448"/>
      <c r="ZQ113" s="458"/>
      <c r="ZR113" s="447"/>
      <c r="ZS113" s="447"/>
      <c r="ZT113" s="447"/>
      <c r="ZU113" s="450">
        <f t="shared" ref="ZU113:ZU118" si="7633">ZQ113+ZR113-ZS113+ZT113</f>
        <v>0</v>
      </c>
      <c r="ZV113" s="447"/>
      <c r="ZW113" s="447"/>
      <c r="ZX113" s="447"/>
      <c r="ZY113" s="447"/>
      <c r="ZZ113" s="447"/>
      <c r="AAA113" s="449"/>
      <c r="AAB113" s="450">
        <f t="shared" ref="AAB113:AAB118" si="7634">ZV113+ZW113-ZX113+ZY113-ZZ113+AAA113</f>
        <v>0</v>
      </c>
      <c r="AAC113" s="463"/>
      <c r="AAD113" s="448"/>
      <c r="AAF113" s="458"/>
      <c r="AAG113" s="447"/>
      <c r="AAH113" s="447"/>
      <c r="AAI113" s="447"/>
      <c r="AAJ113" s="450">
        <f t="shared" ref="AAJ113:AAJ118" si="7635">AAF113+AAG113-AAH113+AAI113</f>
        <v>0</v>
      </c>
      <c r="AAK113" s="447"/>
      <c r="AAL113" s="447"/>
      <c r="AAM113" s="447"/>
      <c r="AAN113" s="447"/>
      <c r="AAO113" s="447"/>
      <c r="AAP113" s="449"/>
      <c r="AAQ113" s="450">
        <f t="shared" ref="AAQ113:AAQ118" si="7636">AAK113+AAL113-AAM113+AAN113-AAO113+AAP113</f>
        <v>0</v>
      </c>
      <c r="AAR113" s="463"/>
      <c r="AAS113" s="448"/>
      <c r="AAU113" s="458"/>
      <c r="AAV113" s="447"/>
      <c r="AAW113" s="447"/>
      <c r="AAX113" s="447"/>
      <c r="AAY113" s="450">
        <f t="shared" ref="AAY113:AAY118" si="7637">AAU113+AAV113-AAW113+AAX113</f>
        <v>0</v>
      </c>
      <c r="AAZ113" s="447"/>
      <c r="ABA113" s="447"/>
      <c r="ABB113" s="447"/>
      <c r="ABC113" s="447"/>
      <c r="ABD113" s="447"/>
      <c r="ABE113" s="449"/>
      <c r="ABF113" s="450">
        <f t="shared" ref="ABF113:ABF118" si="7638">AAZ113+ABA113-ABB113+ABC113-ABD113+ABE113</f>
        <v>0</v>
      </c>
      <c r="ABG113" s="463"/>
      <c r="ABH113" s="448"/>
      <c r="ABJ113" s="458"/>
      <c r="ABK113" s="447"/>
      <c r="ABL113" s="447"/>
      <c r="ABM113" s="447"/>
      <c r="ABN113" s="450">
        <f t="shared" ref="ABN113:ABN118" si="7639">ABJ113+ABK113-ABL113+ABM113</f>
        <v>0</v>
      </c>
      <c r="ABO113" s="447"/>
      <c r="ABP113" s="447"/>
      <c r="ABQ113" s="447"/>
      <c r="ABR113" s="447"/>
      <c r="ABS113" s="447"/>
      <c r="ABT113" s="449"/>
      <c r="ABU113" s="450">
        <f t="shared" ref="ABU113:ABU118" si="7640">ABO113+ABP113-ABQ113+ABR113-ABS113+ABT113</f>
        <v>0</v>
      </c>
      <c r="ABV113" s="463"/>
      <c r="ABW113" s="448"/>
      <c r="ABY113" s="458"/>
      <c r="ABZ113" s="447"/>
      <c r="ACA113" s="447"/>
      <c r="ACB113" s="447"/>
      <c r="ACC113" s="450">
        <f t="shared" ref="ACC113:ACC118" si="7641">ABY113+ABZ113-ACA113+ACB113</f>
        <v>0</v>
      </c>
      <c r="ACD113" s="447"/>
      <c r="ACE113" s="447"/>
      <c r="ACF113" s="447"/>
      <c r="ACG113" s="447"/>
      <c r="ACH113" s="447"/>
      <c r="ACI113" s="449"/>
      <c r="ACJ113" s="450">
        <f t="shared" ref="ACJ113:ACJ118" si="7642">ACD113+ACE113-ACF113+ACG113-ACH113+ACI113</f>
        <v>0</v>
      </c>
      <c r="ACK113" s="463"/>
      <c r="ACL113" s="448"/>
      <c r="ACN113" s="458"/>
      <c r="ACO113" s="447"/>
      <c r="ACP113" s="447"/>
      <c r="ACQ113" s="447"/>
      <c r="ACR113" s="450">
        <f t="shared" ref="ACR113:ACR118" si="7643">ACN113+ACO113-ACP113+ACQ113</f>
        <v>0</v>
      </c>
      <c r="ACS113" s="447"/>
      <c r="ACT113" s="447"/>
      <c r="ACU113" s="447"/>
      <c r="ACV113" s="447"/>
      <c r="ACW113" s="447"/>
      <c r="ACX113" s="449"/>
      <c r="ACY113" s="450">
        <f t="shared" ref="ACY113:ACY118" si="7644">ACS113+ACT113-ACU113+ACV113-ACW113+ACX113</f>
        <v>0</v>
      </c>
      <c r="ACZ113" s="463"/>
      <c r="ADA113" s="448"/>
      <c r="ADC113" s="458"/>
      <c r="ADD113" s="447"/>
      <c r="ADE113" s="447"/>
      <c r="ADF113" s="447"/>
      <c r="ADG113" s="450">
        <f t="shared" ref="ADG113:ADG118" si="7645">ADC113+ADD113-ADE113+ADF113</f>
        <v>0</v>
      </c>
      <c r="ADH113" s="447"/>
      <c r="ADI113" s="447"/>
      <c r="ADJ113" s="447"/>
      <c r="ADK113" s="447"/>
      <c r="ADL113" s="447"/>
      <c r="ADM113" s="449"/>
      <c r="ADN113" s="450">
        <f t="shared" ref="ADN113:ADN118" si="7646">ADH113+ADI113-ADJ113+ADK113-ADL113+ADM113</f>
        <v>0</v>
      </c>
      <c r="ADO113" s="463"/>
      <c r="ADP113" s="448"/>
      <c r="ADR113" s="458"/>
      <c r="ADS113" s="447"/>
      <c r="ADT113" s="447"/>
      <c r="ADU113" s="447"/>
      <c r="ADV113" s="450">
        <f t="shared" ref="ADV113:ADV118" si="7647">ADR113+ADS113-ADT113+ADU113</f>
        <v>0</v>
      </c>
      <c r="ADW113" s="447"/>
      <c r="ADX113" s="447"/>
      <c r="ADY113" s="447"/>
      <c r="ADZ113" s="447"/>
      <c r="AEA113" s="447"/>
      <c r="AEB113" s="449"/>
      <c r="AEC113" s="450">
        <f t="shared" ref="AEC113:AEC118" si="7648">ADW113+ADX113-ADY113+ADZ113-AEA113+AEB113</f>
        <v>0</v>
      </c>
      <c r="AED113" s="463"/>
      <c r="AEE113" s="448"/>
      <c r="AEG113" s="458"/>
      <c r="AEH113" s="447"/>
      <c r="AEI113" s="447"/>
      <c r="AEJ113" s="447"/>
      <c r="AEK113" s="450">
        <f t="shared" ref="AEK113:AEK118" si="7649">AEG113+AEH113-AEI113+AEJ113</f>
        <v>0</v>
      </c>
      <c r="AEL113" s="447"/>
      <c r="AEM113" s="447"/>
      <c r="AEN113" s="447"/>
      <c r="AEO113" s="447"/>
      <c r="AEP113" s="447"/>
      <c r="AEQ113" s="449"/>
      <c r="AER113" s="450">
        <f t="shared" ref="AER113:AER118" si="7650">AEL113+AEM113-AEN113+AEO113-AEP113+AEQ113</f>
        <v>0</v>
      </c>
      <c r="AES113" s="463"/>
      <c r="AET113" s="448"/>
      <c r="AEV113" s="458"/>
      <c r="AEW113" s="447"/>
      <c r="AEX113" s="447"/>
      <c r="AEY113" s="447"/>
      <c r="AEZ113" s="450">
        <f t="shared" ref="AEZ113:AEZ118" si="7651">AEV113+AEW113-AEX113+AEY113</f>
        <v>0</v>
      </c>
      <c r="AFA113" s="447"/>
      <c r="AFB113" s="447"/>
      <c r="AFC113" s="447"/>
      <c r="AFD113" s="447"/>
      <c r="AFE113" s="447"/>
      <c r="AFF113" s="449"/>
      <c r="AFG113" s="450">
        <f t="shared" ref="AFG113:AFG118" si="7652">AFA113+AFB113-AFC113+AFD113-AFE113+AFF113</f>
        <v>0</v>
      </c>
      <c r="AFH113" s="463"/>
      <c r="AFI113" s="448"/>
      <c r="AFK113" s="458"/>
      <c r="AFL113" s="447"/>
      <c r="AFM113" s="447"/>
      <c r="AFN113" s="447"/>
      <c r="AFO113" s="450">
        <f t="shared" ref="AFO113:AFO118" si="7653">AFK113+AFL113-AFM113+AFN113</f>
        <v>0</v>
      </c>
      <c r="AFP113" s="447"/>
      <c r="AFQ113" s="447"/>
      <c r="AFR113" s="447"/>
      <c r="AFS113" s="447"/>
      <c r="AFT113" s="447"/>
      <c r="AFU113" s="449"/>
      <c r="AFV113" s="450">
        <f t="shared" ref="AFV113:AFV118" si="7654">AFP113+AFQ113-AFR113+AFS113-AFT113+AFU113</f>
        <v>0</v>
      </c>
      <c r="AFW113" s="463"/>
      <c r="AFX113" s="448"/>
      <c r="AFZ113" s="458"/>
      <c r="AGA113" s="447"/>
      <c r="AGB113" s="447"/>
      <c r="AGC113" s="447"/>
      <c r="AGD113" s="450">
        <f t="shared" ref="AGD113:AGD118" si="7655">AFZ113+AGA113-AGB113+AGC113</f>
        <v>0</v>
      </c>
      <c r="AGE113" s="447"/>
      <c r="AGF113" s="447"/>
      <c r="AGG113" s="447"/>
      <c r="AGH113" s="447"/>
      <c r="AGI113" s="447"/>
      <c r="AGJ113" s="449"/>
      <c r="AGK113" s="450">
        <f t="shared" ref="AGK113:AGK118" si="7656">AGE113+AGF113-AGG113+AGH113-AGI113+AGJ113</f>
        <v>0</v>
      </c>
      <c r="AGL113" s="463"/>
      <c r="AGM113" s="448"/>
      <c r="AGO113" s="458"/>
      <c r="AGP113" s="447"/>
      <c r="AGQ113" s="447"/>
      <c r="AGR113" s="447"/>
      <c r="AGS113" s="450">
        <f t="shared" ref="AGS113:AGS118" si="7657">AGO113+AGP113-AGQ113+AGR113</f>
        <v>0</v>
      </c>
      <c r="AGT113" s="447"/>
      <c r="AGU113" s="447"/>
      <c r="AGV113" s="447"/>
      <c r="AGW113" s="447"/>
      <c r="AGX113" s="447"/>
      <c r="AGY113" s="449"/>
      <c r="AGZ113" s="450">
        <f t="shared" ref="AGZ113:AGZ118" si="7658">AGT113+AGU113-AGV113+AGW113-AGX113+AGY113</f>
        <v>0</v>
      </c>
      <c r="AHA113" s="463"/>
      <c r="AHB113" s="448"/>
      <c r="AHD113" s="458"/>
      <c r="AHE113" s="447"/>
      <c r="AHF113" s="447"/>
      <c r="AHG113" s="447"/>
      <c r="AHH113" s="450">
        <f t="shared" ref="AHH113:AHH118" si="7659">AHD113+AHE113-AHF113+AHG113</f>
        <v>0</v>
      </c>
      <c r="AHI113" s="447"/>
      <c r="AHJ113" s="447"/>
      <c r="AHK113" s="447"/>
      <c r="AHL113" s="447"/>
      <c r="AHM113" s="447"/>
      <c r="AHN113" s="449"/>
      <c r="AHO113" s="450">
        <f t="shared" ref="AHO113:AHO118" si="7660">AHI113+AHJ113-AHK113+AHL113-AHM113+AHN113</f>
        <v>0</v>
      </c>
      <c r="AHP113" s="463"/>
      <c r="AHQ113" s="448"/>
      <c r="AHS113" s="458"/>
      <c r="AHT113" s="447"/>
      <c r="AHU113" s="447"/>
      <c r="AHV113" s="447"/>
      <c r="AHW113" s="450">
        <f t="shared" ref="AHW113:AHW118" si="7661">AHS113+AHT113-AHU113+AHV113</f>
        <v>0</v>
      </c>
      <c r="AHX113" s="447"/>
      <c r="AHY113" s="447"/>
      <c r="AHZ113" s="447"/>
      <c r="AIA113" s="447"/>
      <c r="AIB113" s="447"/>
      <c r="AIC113" s="449"/>
      <c r="AID113" s="450">
        <f t="shared" ref="AID113:AID118" si="7662">AHX113+AHY113-AHZ113+AIA113-AIB113+AIC113</f>
        <v>0</v>
      </c>
      <c r="AIE113" s="463"/>
      <c r="AIF113" s="448"/>
      <c r="AIH113" s="458"/>
      <c r="AII113" s="447"/>
      <c r="AIJ113" s="447"/>
      <c r="AIK113" s="447"/>
      <c r="AIL113" s="450">
        <f t="shared" ref="AIL113:AIL118" si="7663">AIH113+AII113-AIJ113+AIK113</f>
        <v>0</v>
      </c>
      <c r="AIM113" s="447"/>
      <c r="AIN113" s="447"/>
      <c r="AIO113" s="447"/>
      <c r="AIP113" s="447"/>
      <c r="AIQ113" s="447"/>
      <c r="AIR113" s="449"/>
      <c r="AIS113" s="450">
        <f t="shared" ref="AIS113:AIS118" si="7664">AIM113+AIN113-AIO113+AIP113-AIQ113+AIR113</f>
        <v>0</v>
      </c>
      <c r="AIT113" s="463"/>
      <c r="AIU113" s="448"/>
      <c r="AIW113" s="458"/>
      <c r="AIX113" s="447"/>
      <c r="AIY113" s="447"/>
      <c r="AIZ113" s="447"/>
      <c r="AJA113" s="450">
        <f t="shared" ref="AJA113:AJA118" si="7665">AIW113+AIX113-AIY113+AIZ113</f>
        <v>0</v>
      </c>
      <c r="AJB113" s="447"/>
      <c r="AJC113" s="447"/>
      <c r="AJD113" s="447"/>
      <c r="AJE113" s="447"/>
      <c r="AJF113" s="447"/>
      <c r="AJG113" s="449"/>
      <c r="AJH113" s="450">
        <f t="shared" ref="AJH113:AJH118" si="7666">AJB113+AJC113-AJD113+AJE113-AJF113+AJG113</f>
        <v>0</v>
      </c>
      <c r="AJI113" s="463"/>
      <c r="AJJ113" s="448"/>
      <c r="AJL113" s="458"/>
      <c r="AJM113" s="447"/>
      <c r="AJN113" s="447"/>
      <c r="AJO113" s="447"/>
      <c r="AJP113" s="450">
        <f t="shared" ref="AJP113:AJP118" si="7667">AJL113+AJM113-AJN113+AJO113</f>
        <v>0</v>
      </c>
      <c r="AJQ113" s="447"/>
      <c r="AJR113" s="447"/>
      <c r="AJS113" s="447"/>
      <c r="AJT113" s="447"/>
      <c r="AJU113" s="447"/>
      <c r="AJV113" s="449"/>
      <c r="AJW113" s="450">
        <f t="shared" ref="AJW113:AJW118" si="7668">AJQ113+AJR113-AJS113+AJT113-AJU113+AJV113</f>
        <v>0</v>
      </c>
      <c r="AJX113" s="463"/>
      <c r="AJY113" s="448"/>
      <c r="AKA113" s="458"/>
      <c r="AKB113" s="447"/>
      <c r="AKC113" s="447"/>
      <c r="AKD113" s="447"/>
      <c r="AKE113" s="450">
        <f t="shared" ref="AKE113:AKE118" si="7669">AKA113+AKB113-AKC113+AKD113</f>
        <v>0</v>
      </c>
      <c r="AKF113" s="447"/>
      <c r="AKG113" s="447"/>
      <c r="AKH113" s="447"/>
      <c r="AKI113" s="447"/>
      <c r="AKJ113" s="447"/>
      <c r="AKK113" s="449"/>
      <c r="AKL113" s="450">
        <f t="shared" ref="AKL113:AKL118" si="7670">AKF113+AKG113-AKH113+AKI113-AKJ113+AKK113</f>
        <v>0</v>
      </c>
      <c r="AKM113" s="463"/>
      <c r="AKN113" s="448"/>
      <c r="AKP113" s="458"/>
      <c r="AKQ113" s="447"/>
      <c r="AKR113" s="447"/>
      <c r="AKS113" s="447"/>
      <c r="AKT113" s="450">
        <f t="shared" ref="AKT113:AKT118" si="7671">AKP113+AKQ113-AKR113+AKS113</f>
        <v>0</v>
      </c>
      <c r="AKU113" s="447"/>
      <c r="AKV113" s="447"/>
      <c r="AKW113" s="447"/>
      <c r="AKX113" s="447"/>
      <c r="AKY113" s="447"/>
      <c r="AKZ113" s="449"/>
      <c r="ALA113" s="450">
        <f t="shared" ref="ALA113:ALA118" si="7672">AKU113+AKV113-AKW113+AKX113-AKY113+AKZ113</f>
        <v>0</v>
      </c>
      <c r="ALB113" s="463"/>
      <c r="ALC113" s="448"/>
      <c r="ALE113" s="458"/>
      <c r="ALF113" s="447"/>
      <c r="ALG113" s="447"/>
      <c r="ALH113" s="447"/>
      <c r="ALI113" s="450">
        <f t="shared" ref="ALI113:ALI118" si="7673">ALE113+ALF113-ALG113+ALH113</f>
        <v>0</v>
      </c>
      <c r="ALJ113" s="447"/>
      <c r="ALK113" s="447"/>
      <c r="ALL113" s="447"/>
      <c r="ALM113" s="447"/>
      <c r="ALN113" s="447"/>
      <c r="ALO113" s="449"/>
      <c r="ALP113" s="450">
        <f t="shared" ref="ALP113:ALP118" si="7674">ALJ113+ALK113-ALL113+ALM113-ALN113+ALO113</f>
        <v>0</v>
      </c>
      <c r="ALQ113" s="463"/>
      <c r="ALR113" s="448"/>
      <c r="ALT113" s="458"/>
      <c r="ALU113" s="447"/>
      <c r="ALV113" s="447"/>
      <c r="ALW113" s="447"/>
      <c r="ALX113" s="450">
        <f t="shared" ref="ALX113:ALX118" si="7675">ALT113+ALU113-ALV113+ALW113</f>
        <v>0</v>
      </c>
      <c r="ALY113" s="447"/>
      <c r="ALZ113" s="447"/>
      <c r="AMA113" s="447"/>
      <c r="AMB113" s="447"/>
      <c r="AMC113" s="447"/>
      <c r="AMD113" s="449"/>
      <c r="AME113" s="450">
        <f t="shared" ref="AME113:AME118" si="7676">ALY113+ALZ113-AMA113+AMB113-AMC113+AMD113</f>
        <v>0</v>
      </c>
      <c r="AMF113" s="463"/>
      <c r="AMG113" s="448"/>
      <c r="AMI113" s="458"/>
      <c r="AMJ113" s="447"/>
      <c r="AMK113" s="447"/>
      <c r="AML113" s="447"/>
      <c r="AMM113" s="450">
        <f t="shared" ref="AMM113:AMM118" si="7677">AMI113+AMJ113-AMK113+AML113</f>
        <v>0</v>
      </c>
      <c r="AMN113" s="447"/>
      <c r="AMO113" s="447"/>
      <c r="AMP113" s="447"/>
      <c r="AMQ113" s="447"/>
      <c r="AMR113" s="447"/>
      <c r="AMS113" s="449"/>
      <c r="AMT113" s="450">
        <f t="shared" ref="AMT113:AMT118" si="7678">AMN113+AMO113-AMP113+AMQ113-AMR113+AMS113</f>
        <v>0</v>
      </c>
      <c r="AMU113" s="463"/>
      <c r="AMV113" s="448"/>
      <c r="AMX113" s="458"/>
      <c r="AMY113" s="447"/>
      <c r="AMZ113" s="447"/>
      <c r="ANA113" s="447"/>
      <c r="ANB113" s="450">
        <f t="shared" ref="ANB113:ANB118" si="7679">AMX113+AMY113-AMZ113+ANA113</f>
        <v>0</v>
      </c>
      <c r="ANC113" s="447"/>
      <c r="AND113" s="447"/>
      <c r="ANE113" s="447"/>
      <c r="ANF113" s="447"/>
      <c r="ANG113" s="447"/>
      <c r="ANH113" s="449"/>
      <c r="ANI113" s="450">
        <f t="shared" ref="ANI113:ANI118" si="7680">ANC113+AND113-ANE113+ANF113-ANG113+ANH113</f>
        <v>0</v>
      </c>
      <c r="ANJ113" s="463"/>
      <c r="ANK113" s="448"/>
      <c r="ANM113" s="458"/>
      <c r="ANN113" s="447"/>
      <c r="ANO113" s="447"/>
      <c r="ANP113" s="447"/>
      <c r="ANQ113" s="450">
        <f t="shared" ref="ANQ113:ANQ118" si="7681">ANM113+ANN113-ANO113+ANP113</f>
        <v>0</v>
      </c>
      <c r="ANR113" s="447"/>
      <c r="ANS113" s="447"/>
      <c r="ANT113" s="447"/>
      <c r="ANU113" s="447"/>
      <c r="ANV113" s="447"/>
      <c r="ANW113" s="449"/>
      <c r="ANX113" s="450">
        <f t="shared" ref="ANX113:ANX118" si="7682">ANR113+ANS113-ANT113+ANU113-ANV113+ANW113</f>
        <v>0</v>
      </c>
      <c r="ANY113" s="463"/>
      <c r="ANZ113" s="448"/>
      <c r="AOB113" s="458"/>
      <c r="AOC113" s="447"/>
      <c r="AOD113" s="447"/>
      <c r="AOE113" s="447"/>
      <c r="AOF113" s="450">
        <f t="shared" ref="AOF113:AOF118" si="7683">AOB113+AOC113-AOD113+AOE113</f>
        <v>0</v>
      </c>
      <c r="AOG113" s="447"/>
      <c r="AOH113" s="447"/>
      <c r="AOI113" s="447"/>
      <c r="AOJ113" s="447"/>
      <c r="AOK113" s="447"/>
      <c r="AOL113" s="449"/>
      <c r="AOM113" s="450">
        <f t="shared" ref="AOM113:AOM118" si="7684">AOG113+AOH113-AOI113+AOJ113-AOK113+AOL113</f>
        <v>0</v>
      </c>
      <c r="AON113" s="463"/>
      <c r="AOO113" s="448"/>
      <c r="AOQ113" s="458"/>
      <c r="AOR113" s="447"/>
      <c r="AOS113" s="447"/>
      <c r="AOT113" s="447"/>
      <c r="AOU113" s="450">
        <f t="shared" ref="AOU113:AOU118" si="7685">AOQ113+AOR113-AOS113+AOT113</f>
        <v>0</v>
      </c>
      <c r="AOV113" s="447"/>
      <c r="AOW113" s="447"/>
      <c r="AOX113" s="447"/>
      <c r="AOY113" s="447"/>
      <c r="AOZ113" s="447"/>
      <c r="APA113" s="449"/>
      <c r="APB113" s="450">
        <f t="shared" ref="APB113:APB118" si="7686">AOV113+AOW113-AOX113+AOY113-AOZ113+APA113</f>
        <v>0</v>
      </c>
      <c r="APC113" s="463"/>
      <c r="APD113" s="448"/>
      <c r="APF113" s="458"/>
      <c r="APG113" s="447"/>
      <c r="APH113" s="447"/>
      <c r="API113" s="447"/>
      <c r="APJ113" s="450">
        <f t="shared" ref="APJ113:APJ118" si="7687">APF113+APG113-APH113+API113</f>
        <v>0</v>
      </c>
      <c r="APK113" s="447"/>
      <c r="APL113" s="447"/>
      <c r="APM113" s="447"/>
      <c r="APN113" s="447"/>
      <c r="APO113" s="447"/>
      <c r="APP113" s="449"/>
      <c r="APQ113" s="450">
        <f t="shared" ref="APQ113:APQ118" si="7688">APK113+APL113-APM113+APN113-APO113+APP113</f>
        <v>0</v>
      </c>
      <c r="APR113" s="463"/>
      <c r="APS113" s="448"/>
      <c r="APU113" s="458"/>
      <c r="APV113" s="447"/>
      <c r="APW113" s="447"/>
      <c r="APX113" s="447"/>
      <c r="APY113" s="450">
        <f t="shared" ref="APY113:APY118" si="7689">APU113+APV113-APW113+APX113</f>
        <v>0</v>
      </c>
      <c r="APZ113" s="447"/>
      <c r="AQA113" s="447"/>
      <c r="AQB113" s="447"/>
      <c r="AQC113" s="447"/>
      <c r="AQD113" s="447"/>
      <c r="AQE113" s="449"/>
      <c r="AQF113" s="450">
        <f t="shared" ref="AQF113:AQF118" si="7690">APZ113+AQA113-AQB113+AQC113-AQD113+AQE113</f>
        <v>0</v>
      </c>
      <c r="AQG113" s="463"/>
      <c r="AQH113" s="448"/>
      <c r="AQJ113" s="458"/>
      <c r="AQK113" s="447"/>
      <c r="AQL113" s="447"/>
      <c r="AQM113" s="447"/>
      <c r="AQN113" s="450">
        <f t="shared" ref="AQN113:AQN118" si="7691">AQJ113+AQK113-AQL113+AQM113</f>
        <v>0</v>
      </c>
      <c r="AQO113" s="447"/>
      <c r="AQP113" s="447"/>
      <c r="AQQ113" s="447"/>
      <c r="AQR113" s="447"/>
      <c r="AQS113" s="447"/>
      <c r="AQT113" s="449"/>
      <c r="AQU113" s="450">
        <f t="shared" ref="AQU113:AQU118" si="7692">AQO113+AQP113-AQQ113+AQR113-AQS113+AQT113</f>
        <v>0</v>
      </c>
      <c r="AQV113" s="463"/>
      <c r="AQW113" s="448"/>
      <c r="AQY113" s="458"/>
      <c r="AQZ113" s="447"/>
      <c r="ARA113" s="447"/>
      <c r="ARB113" s="447"/>
      <c r="ARC113" s="450">
        <f t="shared" ref="ARC113:ARC118" si="7693">AQY113+AQZ113-ARA113+ARB113</f>
        <v>0</v>
      </c>
      <c r="ARD113" s="447"/>
      <c r="ARE113" s="447"/>
      <c r="ARF113" s="447"/>
      <c r="ARG113" s="447"/>
      <c r="ARH113" s="447"/>
      <c r="ARI113" s="449"/>
      <c r="ARJ113" s="450">
        <f t="shared" ref="ARJ113:ARJ118" si="7694">ARD113+ARE113-ARF113+ARG113-ARH113+ARI113</f>
        <v>0</v>
      </c>
      <c r="ARK113" s="463"/>
      <c r="ARL113" s="448"/>
      <c r="ARN113" s="458"/>
      <c r="ARO113" s="447"/>
      <c r="ARP113" s="447"/>
      <c r="ARQ113" s="447"/>
      <c r="ARR113" s="450">
        <f t="shared" ref="ARR113:ARR118" si="7695">ARN113+ARO113-ARP113+ARQ113</f>
        <v>0</v>
      </c>
      <c r="ARS113" s="447"/>
      <c r="ART113" s="447"/>
      <c r="ARU113" s="447"/>
      <c r="ARV113" s="447"/>
      <c r="ARW113" s="447"/>
      <c r="ARX113" s="449"/>
      <c r="ARY113" s="450">
        <f t="shared" ref="ARY113:ARY118" si="7696">ARS113+ART113-ARU113+ARV113-ARW113+ARX113</f>
        <v>0</v>
      </c>
      <c r="ARZ113" s="463"/>
      <c r="ASA113" s="448"/>
      <c r="ASC113" s="458"/>
      <c r="ASD113" s="447"/>
      <c r="ASE113" s="447"/>
      <c r="ASF113" s="447"/>
      <c r="ASG113" s="450">
        <f t="shared" ref="ASG113:ASG118" si="7697">ASC113+ASD113-ASE113+ASF113</f>
        <v>0</v>
      </c>
      <c r="ASH113" s="447"/>
      <c r="ASI113" s="447"/>
      <c r="ASJ113" s="447"/>
      <c r="ASK113" s="447"/>
      <c r="ASL113" s="447"/>
      <c r="ASM113" s="449"/>
      <c r="ASN113" s="450">
        <f t="shared" ref="ASN113:ASN118" si="7698">ASH113+ASI113-ASJ113+ASK113-ASL113+ASM113</f>
        <v>0</v>
      </c>
      <c r="ASO113" s="463"/>
      <c r="ASP113" s="448"/>
      <c r="ASR113" s="458"/>
      <c r="ASS113" s="447"/>
      <c r="AST113" s="447"/>
      <c r="ASU113" s="447"/>
      <c r="ASV113" s="450">
        <f t="shared" ref="ASV113:ASV118" si="7699">ASR113+ASS113-AST113+ASU113</f>
        <v>0</v>
      </c>
      <c r="ASW113" s="447"/>
      <c r="ASX113" s="447"/>
      <c r="ASY113" s="447"/>
      <c r="ASZ113" s="447"/>
      <c r="ATA113" s="447"/>
      <c r="ATB113" s="449"/>
      <c r="ATC113" s="450">
        <f t="shared" ref="ATC113:ATC118" si="7700">ASW113+ASX113-ASY113+ASZ113-ATA113+ATB113</f>
        <v>0</v>
      </c>
      <c r="ATD113" s="463"/>
      <c r="ATE113" s="448"/>
      <c r="ATG113" s="458"/>
      <c r="ATH113" s="447"/>
      <c r="ATI113" s="447"/>
      <c r="ATJ113" s="447"/>
      <c r="ATK113" s="450">
        <f t="shared" ref="ATK113:ATK118" si="7701">ATG113+ATH113-ATI113+ATJ113</f>
        <v>0</v>
      </c>
      <c r="ATL113" s="447"/>
      <c r="ATM113" s="447"/>
      <c r="ATN113" s="447"/>
      <c r="ATO113" s="447"/>
      <c r="ATP113" s="447"/>
      <c r="ATQ113" s="449"/>
      <c r="ATR113" s="450">
        <f t="shared" ref="ATR113:ATR118" si="7702">ATL113+ATM113-ATN113+ATO113-ATP113+ATQ113</f>
        <v>0</v>
      </c>
      <c r="ATS113" s="463"/>
      <c r="ATT113" s="448"/>
      <c r="ATV113" s="458"/>
      <c r="ATW113" s="447"/>
      <c r="ATX113" s="447"/>
      <c r="ATY113" s="447"/>
      <c r="ATZ113" s="450">
        <f t="shared" ref="ATZ113:ATZ118" si="7703">ATV113+ATW113-ATX113+ATY113</f>
        <v>0</v>
      </c>
      <c r="AUA113" s="447"/>
      <c r="AUB113" s="447"/>
      <c r="AUC113" s="447"/>
      <c r="AUD113" s="447"/>
      <c r="AUE113" s="447"/>
      <c r="AUF113" s="449"/>
      <c r="AUG113" s="450">
        <f t="shared" ref="AUG113:AUG118" si="7704">AUA113+AUB113-AUC113+AUD113-AUE113+AUF113</f>
        <v>0</v>
      </c>
      <c r="AUH113" s="463"/>
      <c r="AUI113" s="448"/>
      <c r="AUK113" s="458"/>
      <c r="AUL113" s="447"/>
      <c r="AUM113" s="447"/>
      <c r="AUN113" s="447"/>
      <c r="AUO113" s="450">
        <f t="shared" ref="AUO113:AUO118" si="7705">AUK113+AUL113-AUM113+AUN113</f>
        <v>0</v>
      </c>
      <c r="AUP113" s="447"/>
      <c r="AUQ113" s="447"/>
      <c r="AUR113" s="447"/>
      <c r="AUS113" s="447"/>
      <c r="AUT113" s="447"/>
      <c r="AUU113" s="449"/>
      <c r="AUV113" s="450">
        <f t="shared" ref="AUV113:AUV118" si="7706">AUP113+AUQ113-AUR113+AUS113-AUT113+AUU113</f>
        <v>0</v>
      </c>
      <c r="AUW113" s="463"/>
      <c r="AUX113" s="448"/>
      <c r="AUZ113" s="458"/>
      <c r="AVA113" s="447"/>
      <c r="AVB113" s="447"/>
      <c r="AVC113" s="447"/>
      <c r="AVD113" s="450">
        <f t="shared" ref="AVD113:AVD118" si="7707">AUZ113+AVA113-AVB113+AVC113</f>
        <v>0</v>
      </c>
      <c r="AVE113" s="447"/>
      <c r="AVF113" s="447"/>
      <c r="AVG113" s="447"/>
      <c r="AVH113" s="447"/>
      <c r="AVI113" s="447"/>
      <c r="AVJ113" s="449"/>
      <c r="AVK113" s="450">
        <f t="shared" ref="AVK113:AVK118" si="7708">AVE113+AVF113-AVG113+AVH113-AVI113+AVJ113</f>
        <v>0</v>
      </c>
      <c r="AVL113" s="463"/>
      <c r="AVM113" s="448"/>
      <c r="AVO113" s="458"/>
      <c r="AVP113" s="447"/>
      <c r="AVQ113" s="447"/>
      <c r="AVR113" s="447"/>
      <c r="AVS113" s="450">
        <f t="shared" ref="AVS113:AVS118" si="7709">AVO113+AVP113-AVQ113+AVR113</f>
        <v>0</v>
      </c>
      <c r="AVT113" s="447"/>
      <c r="AVU113" s="447"/>
      <c r="AVV113" s="447"/>
      <c r="AVW113" s="447"/>
      <c r="AVX113" s="447"/>
      <c r="AVY113" s="449"/>
      <c r="AVZ113" s="450">
        <f t="shared" ref="AVZ113:AVZ118" si="7710">AVT113+AVU113-AVV113+AVW113-AVX113+AVY113</f>
        <v>0</v>
      </c>
      <c r="AWA113" s="463"/>
      <c r="AWB113" s="448"/>
      <c r="AWD113" s="458"/>
      <c r="AWE113" s="447"/>
      <c r="AWF113" s="447"/>
      <c r="AWG113" s="447"/>
      <c r="AWH113" s="450">
        <f t="shared" ref="AWH113:AWH118" si="7711">AWD113+AWE113-AWF113+AWG113</f>
        <v>0</v>
      </c>
      <c r="AWI113" s="447"/>
      <c r="AWJ113" s="447"/>
      <c r="AWK113" s="447"/>
      <c r="AWL113" s="447"/>
      <c r="AWM113" s="447"/>
      <c r="AWN113" s="449"/>
      <c r="AWO113" s="450">
        <f t="shared" ref="AWO113:AWO118" si="7712">AWI113+AWJ113-AWK113+AWL113-AWM113+AWN113</f>
        <v>0</v>
      </c>
      <c r="AWP113" s="463"/>
      <c r="AWQ113" s="448"/>
      <c r="AWS113" s="458"/>
      <c r="AWT113" s="447"/>
      <c r="AWU113" s="447"/>
      <c r="AWV113" s="447"/>
      <c r="AWW113" s="450">
        <f t="shared" ref="AWW113:AWW118" si="7713">AWS113+AWT113-AWU113+AWV113</f>
        <v>0</v>
      </c>
      <c r="AWX113" s="447"/>
      <c r="AWY113" s="447"/>
      <c r="AWZ113" s="447"/>
      <c r="AXA113" s="447"/>
      <c r="AXB113" s="447"/>
      <c r="AXC113" s="449"/>
      <c r="AXD113" s="450">
        <f t="shared" ref="AXD113:AXD118" si="7714">AWX113+AWY113-AWZ113+AXA113-AXB113+AXC113</f>
        <v>0</v>
      </c>
      <c r="AXE113" s="463"/>
      <c r="AXF113" s="448"/>
      <c r="AXH113" s="458"/>
      <c r="AXI113" s="447"/>
      <c r="AXJ113" s="447"/>
      <c r="AXK113" s="447"/>
      <c r="AXL113" s="450">
        <f t="shared" ref="AXL113:AXL118" si="7715">AXH113+AXI113-AXJ113+AXK113</f>
        <v>0</v>
      </c>
      <c r="AXM113" s="447"/>
      <c r="AXN113" s="447"/>
      <c r="AXO113" s="447"/>
      <c r="AXP113" s="447"/>
      <c r="AXQ113" s="447"/>
      <c r="AXR113" s="449"/>
      <c r="AXS113" s="450">
        <f t="shared" ref="AXS113:AXS118" si="7716">AXM113+AXN113-AXO113+AXP113-AXQ113+AXR113</f>
        <v>0</v>
      </c>
      <c r="AXT113" s="463"/>
      <c r="AXU113" s="448"/>
      <c r="AXW113" s="458"/>
      <c r="AXX113" s="447"/>
      <c r="AXY113" s="447"/>
      <c r="AXZ113" s="447"/>
      <c r="AYA113" s="450">
        <f t="shared" ref="AYA113:AYA118" si="7717">AXW113+AXX113-AXY113+AXZ113</f>
        <v>0</v>
      </c>
      <c r="AYB113" s="447"/>
      <c r="AYC113" s="447"/>
      <c r="AYD113" s="447"/>
      <c r="AYE113" s="447"/>
      <c r="AYF113" s="447"/>
      <c r="AYG113" s="449"/>
      <c r="AYH113" s="450">
        <f t="shared" ref="AYH113:AYH118" si="7718">AYB113+AYC113-AYD113+AYE113-AYF113+AYG113</f>
        <v>0</v>
      </c>
      <c r="AYI113" s="463"/>
      <c r="AYJ113" s="448"/>
      <c r="AYL113" s="458"/>
      <c r="AYM113" s="447"/>
      <c r="AYN113" s="447"/>
      <c r="AYO113" s="447"/>
      <c r="AYP113" s="450">
        <f t="shared" ref="AYP113:AYP118" si="7719">AYL113+AYM113-AYN113+AYO113</f>
        <v>0</v>
      </c>
      <c r="AYQ113" s="447"/>
      <c r="AYR113" s="447"/>
      <c r="AYS113" s="447"/>
      <c r="AYT113" s="447"/>
      <c r="AYU113" s="447"/>
      <c r="AYV113" s="449"/>
      <c r="AYW113" s="450">
        <f t="shared" ref="AYW113:AYW118" si="7720">AYQ113+AYR113-AYS113+AYT113-AYU113+AYV113</f>
        <v>0</v>
      </c>
      <c r="AYX113" s="463"/>
      <c r="AYY113" s="448"/>
      <c r="AZA113" s="458"/>
      <c r="AZB113" s="447"/>
      <c r="AZC113" s="447"/>
      <c r="AZD113" s="447"/>
      <c r="AZE113" s="450">
        <f t="shared" ref="AZE113:AZE118" si="7721">AZA113+AZB113-AZC113+AZD113</f>
        <v>0</v>
      </c>
      <c r="AZF113" s="447"/>
      <c r="AZG113" s="447"/>
      <c r="AZH113" s="447"/>
      <c r="AZI113" s="447"/>
      <c r="AZJ113" s="447"/>
      <c r="AZK113" s="449"/>
      <c r="AZL113" s="450">
        <f t="shared" ref="AZL113:AZL118" si="7722">AZF113+AZG113-AZH113+AZI113-AZJ113+AZK113</f>
        <v>0</v>
      </c>
      <c r="AZM113" s="463"/>
      <c r="AZN113" s="448"/>
      <c r="AZP113" s="458"/>
      <c r="AZQ113" s="447"/>
      <c r="AZR113" s="447"/>
      <c r="AZS113" s="447"/>
      <c r="AZT113" s="450">
        <f t="shared" ref="AZT113:AZT118" si="7723">AZP113+AZQ113-AZR113+AZS113</f>
        <v>0</v>
      </c>
      <c r="AZU113" s="447"/>
      <c r="AZV113" s="447"/>
      <c r="AZW113" s="447"/>
      <c r="AZX113" s="447"/>
      <c r="AZY113" s="447"/>
      <c r="AZZ113" s="449"/>
      <c r="BAA113" s="450">
        <f t="shared" ref="BAA113:BAA118" si="7724">AZU113+AZV113-AZW113+AZX113-AZY113+AZZ113</f>
        <v>0</v>
      </c>
      <c r="BAB113" s="463"/>
      <c r="BAC113" s="448"/>
      <c r="BAE113" s="458"/>
      <c r="BAF113" s="447"/>
      <c r="BAG113" s="447"/>
      <c r="BAH113" s="447"/>
      <c r="BAI113" s="450">
        <f t="shared" ref="BAI113:BAI118" si="7725">BAE113+BAF113-BAG113+BAH113</f>
        <v>0</v>
      </c>
      <c r="BAJ113" s="447"/>
      <c r="BAK113" s="447"/>
      <c r="BAL113" s="447"/>
      <c r="BAM113" s="447"/>
      <c r="BAN113" s="447"/>
      <c r="BAO113" s="449"/>
      <c r="BAP113" s="450">
        <f t="shared" ref="BAP113:BAP118" si="7726">BAJ113+BAK113-BAL113+BAM113-BAN113+BAO113</f>
        <v>0</v>
      </c>
      <c r="BAQ113" s="463"/>
      <c r="BAR113" s="448"/>
      <c r="BAT113" s="458"/>
      <c r="BAU113" s="447"/>
      <c r="BAV113" s="447"/>
      <c r="BAW113" s="447"/>
      <c r="BAX113" s="450">
        <f t="shared" ref="BAX113:BAX118" si="7727">BAT113+BAU113-BAV113+BAW113</f>
        <v>0</v>
      </c>
      <c r="BAY113" s="447"/>
      <c r="BAZ113" s="447"/>
      <c r="BBA113" s="447"/>
      <c r="BBB113" s="447"/>
      <c r="BBC113" s="447"/>
      <c r="BBD113" s="449"/>
      <c r="BBE113" s="450">
        <f t="shared" ref="BBE113:BBE118" si="7728">BAY113+BAZ113-BBA113+BBB113-BBC113+BBD113</f>
        <v>0</v>
      </c>
      <c r="BBF113" s="463"/>
      <c r="BBG113" s="448"/>
      <c r="BBI113" s="458"/>
      <c r="BBJ113" s="447"/>
      <c r="BBK113" s="447"/>
      <c r="BBL113" s="447"/>
      <c r="BBM113" s="450">
        <f t="shared" ref="BBM113:BBM118" si="7729">BBI113+BBJ113-BBK113+BBL113</f>
        <v>0</v>
      </c>
      <c r="BBN113" s="447"/>
      <c r="BBO113" s="447"/>
      <c r="BBP113" s="447"/>
      <c r="BBQ113" s="447"/>
      <c r="BBR113" s="447"/>
      <c r="BBS113" s="449"/>
      <c r="BBT113" s="450">
        <f t="shared" ref="BBT113:BBT118" si="7730">BBN113+BBO113-BBP113+BBQ113-BBR113+BBS113</f>
        <v>0</v>
      </c>
      <c r="BBU113" s="463"/>
      <c r="BBV113" s="448"/>
      <c r="BBX113" s="458"/>
      <c r="BBY113" s="447"/>
      <c r="BBZ113" s="447"/>
      <c r="BCA113" s="447"/>
      <c r="BCB113" s="450">
        <f t="shared" ref="BCB113:BCB118" si="7731">BBX113+BBY113-BBZ113+BCA113</f>
        <v>0</v>
      </c>
      <c r="BCC113" s="447"/>
      <c r="BCD113" s="447"/>
      <c r="BCE113" s="447"/>
      <c r="BCF113" s="447"/>
      <c r="BCG113" s="447"/>
      <c r="BCH113" s="449"/>
      <c r="BCI113" s="450">
        <f t="shared" ref="BCI113:BCI118" si="7732">BCC113+BCD113-BCE113+BCF113-BCG113+BCH113</f>
        <v>0</v>
      </c>
      <c r="BCJ113" s="463"/>
      <c r="BCK113" s="448"/>
      <c r="BCM113" s="458"/>
      <c r="BCN113" s="447"/>
      <c r="BCO113" s="447"/>
      <c r="BCP113" s="447"/>
      <c r="BCQ113" s="450">
        <f t="shared" ref="BCQ113:BCQ118" si="7733">BCM113+BCN113-BCO113+BCP113</f>
        <v>0</v>
      </c>
      <c r="BCR113" s="447"/>
      <c r="BCS113" s="447"/>
      <c r="BCT113" s="447"/>
      <c r="BCU113" s="447"/>
      <c r="BCV113" s="447"/>
      <c r="BCW113" s="449"/>
      <c r="BCX113" s="450">
        <f t="shared" ref="BCX113:BCX118" si="7734">BCR113+BCS113-BCT113+BCU113-BCV113+BCW113</f>
        <v>0</v>
      </c>
      <c r="BCY113" s="463"/>
      <c r="BCZ113" s="448"/>
      <c r="BDB113" s="458"/>
      <c r="BDC113" s="447"/>
      <c r="BDD113" s="447"/>
      <c r="BDE113" s="447"/>
      <c r="BDF113" s="450">
        <f t="shared" ref="BDF113:BDF118" si="7735">BDB113+BDC113-BDD113+BDE113</f>
        <v>0</v>
      </c>
      <c r="BDG113" s="447"/>
      <c r="BDH113" s="447"/>
      <c r="BDI113" s="447"/>
      <c r="BDJ113" s="447"/>
      <c r="BDK113" s="447"/>
      <c r="BDL113" s="449"/>
      <c r="BDM113" s="450">
        <f t="shared" ref="BDM113:BDM118" si="7736">BDG113+BDH113-BDI113+BDJ113-BDK113+BDL113</f>
        <v>0</v>
      </c>
      <c r="BDN113" s="463"/>
      <c r="BDO113" s="448"/>
      <c r="BDQ113" s="458"/>
      <c r="BDR113" s="447"/>
      <c r="BDS113" s="447"/>
      <c r="BDT113" s="447"/>
      <c r="BDU113" s="450">
        <f t="shared" ref="BDU113:BDU118" si="7737">BDQ113+BDR113-BDS113+BDT113</f>
        <v>0</v>
      </c>
      <c r="BDV113" s="447"/>
      <c r="BDW113" s="447"/>
      <c r="BDX113" s="447"/>
      <c r="BDY113" s="447"/>
      <c r="BDZ113" s="447"/>
      <c r="BEA113" s="449"/>
      <c r="BEB113" s="450">
        <f t="shared" ref="BEB113:BEB118" si="7738">BDV113+BDW113-BDX113+BDY113-BDZ113+BEA113</f>
        <v>0</v>
      </c>
      <c r="BEC113" s="463"/>
      <c r="BED113" s="448"/>
      <c r="BEF113" s="458"/>
      <c r="BEG113" s="447"/>
      <c r="BEH113" s="447"/>
      <c r="BEI113" s="447"/>
      <c r="BEJ113" s="450">
        <f t="shared" ref="BEJ113:BEJ118" si="7739">BEF113+BEG113-BEH113+BEI113</f>
        <v>0</v>
      </c>
      <c r="BEK113" s="447"/>
      <c r="BEL113" s="447"/>
      <c r="BEM113" s="447"/>
      <c r="BEN113" s="447"/>
      <c r="BEO113" s="447"/>
      <c r="BEP113" s="449"/>
      <c r="BEQ113" s="450">
        <f t="shared" ref="BEQ113:BEQ118" si="7740">BEK113+BEL113-BEM113+BEN113-BEO113+BEP113</f>
        <v>0</v>
      </c>
      <c r="BER113" s="463"/>
      <c r="BES113" s="448"/>
      <c r="BEU113" s="458"/>
      <c r="BEV113" s="447"/>
      <c r="BEW113" s="447"/>
      <c r="BEX113" s="447"/>
      <c r="BEY113" s="450">
        <f t="shared" ref="BEY113:BEY118" si="7741">BEU113+BEV113-BEW113+BEX113</f>
        <v>0</v>
      </c>
      <c r="BEZ113" s="447"/>
      <c r="BFA113" s="447"/>
      <c r="BFB113" s="447"/>
      <c r="BFC113" s="447"/>
      <c r="BFD113" s="447"/>
      <c r="BFE113" s="449"/>
      <c r="BFF113" s="450">
        <f t="shared" ref="BFF113:BFF118" si="7742">BEZ113+BFA113-BFB113+BFC113-BFD113+BFE113</f>
        <v>0</v>
      </c>
      <c r="BFG113" s="463"/>
      <c r="BFH113" s="448"/>
      <c r="BFJ113" s="458"/>
      <c r="BFK113" s="447"/>
      <c r="BFL113" s="447"/>
      <c r="BFM113" s="447"/>
      <c r="BFN113" s="450">
        <f t="shared" ref="BFN113:BFN118" si="7743">BFJ113+BFK113-BFL113+BFM113</f>
        <v>0</v>
      </c>
      <c r="BFO113" s="447"/>
      <c r="BFP113" s="447"/>
      <c r="BFQ113" s="447"/>
      <c r="BFR113" s="447"/>
      <c r="BFS113" s="447"/>
      <c r="BFT113" s="449"/>
      <c r="BFU113" s="450">
        <f t="shared" ref="BFU113:BFU118" si="7744">BFO113+BFP113-BFQ113+BFR113-BFS113+BFT113</f>
        <v>0</v>
      </c>
      <c r="BFV113" s="463"/>
      <c r="BFW113" s="448"/>
      <c r="BFY113" s="458"/>
      <c r="BFZ113" s="447"/>
      <c r="BGA113" s="447"/>
      <c r="BGB113" s="447"/>
      <c r="BGC113" s="450">
        <f t="shared" ref="BGC113:BGC118" si="7745">BFY113+BFZ113-BGA113+BGB113</f>
        <v>0</v>
      </c>
      <c r="BGD113" s="447"/>
      <c r="BGE113" s="447"/>
      <c r="BGF113" s="447"/>
      <c r="BGG113" s="447"/>
      <c r="BGH113" s="447"/>
      <c r="BGI113" s="449"/>
      <c r="BGJ113" s="450">
        <f t="shared" ref="BGJ113:BGJ118" si="7746">BGD113+BGE113-BGF113+BGG113-BGH113+BGI113</f>
        <v>0</v>
      </c>
      <c r="BGK113" s="463"/>
      <c r="BGL113" s="448"/>
      <c r="BGN113" s="458"/>
      <c r="BGO113" s="447"/>
      <c r="BGP113" s="447"/>
      <c r="BGQ113" s="447"/>
      <c r="BGR113" s="450">
        <f t="shared" ref="BGR113:BGR118" si="7747">BGN113+BGO113-BGP113+BGQ113</f>
        <v>0</v>
      </c>
      <c r="BGS113" s="447"/>
      <c r="BGT113" s="447"/>
      <c r="BGU113" s="447"/>
      <c r="BGV113" s="447"/>
      <c r="BGW113" s="447"/>
      <c r="BGX113" s="449"/>
      <c r="BGY113" s="450">
        <f t="shared" ref="BGY113:BGY118" si="7748">BGS113+BGT113-BGU113+BGV113-BGW113+BGX113</f>
        <v>0</v>
      </c>
      <c r="BGZ113" s="463"/>
      <c r="BHA113" s="448"/>
      <c r="BHC113" s="458"/>
      <c r="BHD113" s="447"/>
      <c r="BHE113" s="447"/>
      <c r="BHF113" s="447"/>
      <c r="BHG113" s="450">
        <f t="shared" ref="BHG113:BHG118" si="7749">BHC113+BHD113-BHE113+BHF113</f>
        <v>0</v>
      </c>
      <c r="BHH113" s="447"/>
      <c r="BHI113" s="447"/>
      <c r="BHJ113" s="447"/>
      <c r="BHK113" s="447"/>
      <c r="BHL113" s="447"/>
      <c r="BHM113" s="449"/>
      <c r="BHN113" s="450">
        <f t="shared" ref="BHN113:BHN118" si="7750">BHH113+BHI113-BHJ113+BHK113-BHL113+BHM113</f>
        <v>0</v>
      </c>
      <c r="BHO113" s="463"/>
      <c r="BHP113" s="448"/>
      <c r="BHR113" s="458"/>
      <c r="BHS113" s="447"/>
      <c r="BHT113" s="447"/>
      <c r="BHU113" s="447"/>
      <c r="BHV113" s="450">
        <f t="shared" ref="BHV113:BHV118" si="7751">BHR113+BHS113-BHT113+BHU113</f>
        <v>0</v>
      </c>
      <c r="BHW113" s="447"/>
      <c r="BHX113" s="447"/>
      <c r="BHY113" s="447"/>
      <c r="BHZ113" s="447"/>
      <c r="BIA113" s="447"/>
      <c r="BIB113" s="449"/>
      <c r="BIC113" s="450">
        <f t="shared" ref="BIC113:BIC118" si="7752">BHW113+BHX113-BHY113+BHZ113-BIA113+BIB113</f>
        <v>0</v>
      </c>
      <c r="BID113" s="463"/>
      <c r="BIE113" s="448"/>
      <c r="BIG113" s="458"/>
      <c r="BIH113" s="447"/>
      <c r="BII113" s="447"/>
      <c r="BIJ113" s="447"/>
      <c r="BIK113" s="450">
        <f t="shared" ref="BIK113:BIK118" si="7753">BIG113+BIH113-BII113+BIJ113</f>
        <v>0</v>
      </c>
      <c r="BIL113" s="447"/>
      <c r="BIM113" s="447"/>
      <c r="BIN113" s="447"/>
      <c r="BIO113" s="447"/>
      <c r="BIP113" s="447"/>
      <c r="BIQ113" s="449"/>
      <c r="BIR113" s="450">
        <f t="shared" ref="BIR113:BIR118" si="7754">BIL113+BIM113-BIN113+BIO113-BIP113+BIQ113</f>
        <v>0</v>
      </c>
      <c r="BIS113" s="463"/>
      <c r="BIT113" s="448"/>
      <c r="BIV113" s="458"/>
      <c r="BIW113" s="447"/>
      <c r="BIX113" s="447"/>
      <c r="BIY113" s="447"/>
      <c r="BIZ113" s="450">
        <f t="shared" ref="BIZ113:BIZ118" si="7755">BIV113+BIW113-BIX113+BIY113</f>
        <v>0</v>
      </c>
      <c r="BJA113" s="447"/>
      <c r="BJB113" s="447"/>
      <c r="BJC113" s="447"/>
      <c r="BJD113" s="447"/>
      <c r="BJE113" s="447"/>
      <c r="BJF113" s="449"/>
      <c r="BJG113" s="450">
        <f t="shared" ref="BJG113:BJG118" si="7756">BJA113+BJB113-BJC113+BJD113-BJE113+BJF113</f>
        <v>0</v>
      </c>
      <c r="BJH113" s="463"/>
      <c r="BJI113" s="448"/>
      <c r="BJK113" s="458"/>
      <c r="BJL113" s="447"/>
      <c r="BJM113" s="447"/>
      <c r="BJN113" s="447"/>
      <c r="BJO113" s="450">
        <f t="shared" ref="BJO113:BJO118" si="7757">BJK113+BJL113-BJM113+BJN113</f>
        <v>0</v>
      </c>
      <c r="BJP113" s="447"/>
      <c r="BJQ113" s="447"/>
      <c r="BJR113" s="447"/>
      <c r="BJS113" s="447"/>
      <c r="BJT113" s="447"/>
      <c r="BJU113" s="449"/>
      <c r="BJV113" s="450">
        <f t="shared" ref="BJV113:BJV118" si="7758">BJP113+BJQ113-BJR113+BJS113-BJT113+BJU113</f>
        <v>0</v>
      </c>
      <c r="BJW113" s="463"/>
      <c r="BJX113" s="448"/>
      <c r="BJZ113" s="458"/>
      <c r="BKA113" s="447"/>
      <c r="BKB113" s="447"/>
      <c r="BKC113" s="447"/>
      <c r="BKD113" s="450">
        <f t="shared" ref="BKD113:BKD118" si="7759">BJZ113+BKA113-BKB113+BKC113</f>
        <v>0</v>
      </c>
      <c r="BKE113" s="447"/>
      <c r="BKF113" s="447"/>
      <c r="BKG113" s="447"/>
      <c r="BKH113" s="447"/>
      <c r="BKI113" s="447"/>
      <c r="BKJ113" s="449"/>
      <c r="BKK113" s="450">
        <f t="shared" ref="BKK113:BKK118" si="7760">BKE113+BKF113-BKG113+BKH113-BKI113+BKJ113</f>
        <v>0</v>
      </c>
      <c r="BKL113" s="463"/>
      <c r="BKM113" s="448"/>
      <c r="BKO113" s="458"/>
      <c r="BKP113" s="447"/>
      <c r="BKQ113" s="447"/>
      <c r="BKR113" s="447"/>
      <c r="BKS113" s="450">
        <f t="shared" ref="BKS113:BKS118" si="7761">BKO113+BKP113-BKQ113+BKR113</f>
        <v>0</v>
      </c>
      <c r="BKT113" s="447"/>
      <c r="BKU113" s="447"/>
      <c r="BKV113" s="447"/>
      <c r="BKW113" s="447"/>
      <c r="BKX113" s="447"/>
      <c r="BKY113" s="449"/>
      <c r="BKZ113" s="450">
        <f t="shared" ref="BKZ113:BKZ118" si="7762">BKT113+BKU113-BKV113+BKW113-BKX113+BKY113</f>
        <v>0</v>
      </c>
      <c r="BLA113" s="463"/>
      <c r="BLB113" s="448"/>
      <c r="BLD113" s="458"/>
      <c r="BLE113" s="447"/>
      <c r="BLF113" s="447"/>
      <c r="BLG113" s="447"/>
      <c r="BLH113" s="450">
        <f t="shared" ref="BLH113:BLH118" si="7763">BLD113+BLE113-BLF113+BLG113</f>
        <v>0</v>
      </c>
      <c r="BLI113" s="447"/>
      <c r="BLJ113" s="447"/>
      <c r="BLK113" s="447"/>
      <c r="BLL113" s="447"/>
      <c r="BLM113" s="447"/>
      <c r="BLN113" s="449"/>
      <c r="BLO113" s="450">
        <f t="shared" ref="BLO113:BLO118" si="7764">BLI113+BLJ113-BLK113+BLL113-BLM113+BLN113</f>
        <v>0</v>
      </c>
      <c r="BLP113" s="463"/>
      <c r="BLQ113" s="448"/>
      <c r="BLS113" s="458"/>
      <c r="BLT113" s="447"/>
      <c r="BLU113" s="447"/>
      <c r="BLV113" s="447"/>
      <c r="BLW113" s="450">
        <f t="shared" ref="BLW113:BLW118" si="7765">BLS113+BLT113-BLU113+BLV113</f>
        <v>0</v>
      </c>
      <c r="BLX113" s="447"/>
      <c r="BLY113" s="447"/>
      <c r="BLZ113" s="447"/>
      <c r="BMA113" s="447"/>
      <c r="BMB113" s="447"/>
      <c r="BMC113" s="449"/>
      <c r="BMD113" s="450">
        <f t="shared" ref="BMD113:BMD118" si="7766">BLX113+BLY113-BLZ113+BMA113-BMB113+BMC113</f>
        <v>0</v>
      </c>
      <c r="BME113" s="463"/>
      <c r="BMF113" s="448"/>
      <c r="BMH113" s="458"/>
      <c r="BMI113" s="447"/>
      <c r="BMJ113" s="447"/>
      <c r="BMK113" s="447"/>
      <c r="BML113" s="450">
        <f t="shared" ref="BML113:BML118" si="7767">BMH113+BMI113-BMJ113+BMK113</f>
        <v>0</v>
      </c>
      <c r="BMM113" s="447"/>
      <c r="BMN113" s="447"/>
      <c r="BMO113" s="447"/>
      <c r="BMP113" s="447"/>
      <c r="BMQ113" s="447"/>
      <c r="BMR113" s="449"/>
      <c r="BMS113" s="450">
        <f t="shared" ref="BMS113:BMS118" si="7768">BMM113+BMN113-BMO113+BMP113-BMQ113+BMR113</f>
        <v>0</v>
      </c>
      <c r="BMT113" s="463"/>
      <c r="BMU113" s="448"/>
      <c r="BMW113" s="458"/>
      <c r="BMX113" s="447"/>
      <c r="BMY113" s="447"/>
      <c r="BMZ113" s="447"/>
      <c r="BNA113" s="450">
        <f t="shared" ref="BNA113:BNA118" si="7769">BMW113+BMX113-BMY113+BMZ113</f>
        <v>0</v>
      </c>
      <c r="BNB113" s="447"/>
      <c r="BNC113" s="447"/>
      <c r="BND113" s="447"/>
      <c r="BNE113" s="447"/>
      <c r="BNF113" s="447"/>
      <c r="BNG113" s="449"/>
      <c r="BNH113" s="450">
        <f t="shared" ref="BNH113:BNH118" si="7770">BNB113+BNC113-BND113+BNE113-BNF113+BNG113</f>
        <v>0</v>
      </c>
      <c r="BNI113" s="463"/>
      <c r="BNJ113" s="448"/>
      <c r="BNL113" s="458"/>
      <c r="BNM113" s="447"/>
      <c r="BNN113" s="447"/>
      <c r="BNO113" s="447"/>
      <c r="BNP113" s="450">
        <f t="shared" ref="BNP113:BNP118" si="7771">BNL113+BNM113-BNN113+BNO113</f>
        <v>0</v>
      </c>
      <c r="BNQ113" s="447"/>
      <c r="BNR113" s="447"/>
      <c r="BNS113" s="447"/>
      <c r="BNT113" s="447"/>
      <c r="BNU113" s="447"/>
      <c r="BNV113" s="449"/>
      <c r="BNW113" s="450">
        <f t="shared" ref="BNW113:BNW118" si="7772">BNQ113+BNR113-BNS113+BNT113-BNU113+BNV113</f>
        <v>0</v>
      </c>
      <c r="BNX113" s="463"/>
      <c r="BNY113" s="448"/>
      <c r="BOA113" s="458"/>
      <c r="BOB113" s="447"/>
      <c r="BOC113" s="447"/>
      <c r="BOD113" s="447"/>
      <c r="BOE113" s="450">
        <f t="shared" ref="BOE113:BOE118" si="7773">BOA113+BOB113-BOC113+BOD113</f>
        <v>0</v>
      </c>
      <c r="BOF113" s="447"/>
      <c r="BOG113" s="447"/>
      <c r="BOH113" s="447"/>
      <c r="BOI113" s="447"/>
      <c r="BOJ113" s="447"/>
      <c r="BOK113" s="449"/>
      <c r="BOL113" s="450">
        <f t="shared" ref="BOL113:BOL118" si="7774">BOF113+BOG113-BOH113+BOI113-BOJ113+BOK113</f>
        <v>0</v>
      </c>
      <c r="BOM113" s="463"/>
      <c r="BON113" s="448"/>
      <c r="BOP113" s="458"/>
      <c r="BOQ113" s="447"/>
      <c r="BOR113" s="447"/>
      <c r="BOS113" s="447"/>
      <c r="BOT113" s="450">
        <f t="shared" ref="BOT113:BOT118" si="7775">BOP113+BOQ113-BOR113+BOS113</f>
        <v>0</v>
      </c>
      <c r="BOU113" s="447"/>
      <c r="BOV113" s="447"/>
      <c r="BOW113" s="447"/>
      <c r="BOX113" s="447"/>
      <c r="BOY113" s="447"/>
      <c r="BOZ113" s="449"/>
      <c r="BPA113" s="450">
        <f t="shared" ref="BPA113:BPA118" si="7776">BOU113+BOV113-BOW113+BOX113-BOY113+BOZ113</f>
        <v>0</v>
      </c>
      <c r="BPB113" s="463"/>
      <c r="BPC113" s="448"/>
      <c r="BPE113" s="458"/>
      <c r="BPF113" s="447"/>
      <c r="BPG113" s="447"/>
      <c r="BPH113" s="447"/>
      <c r="BPI113" s="450">
        <f t="shared" ref="BPI113:BPI118" si="7777">BPE113+BPF113-BPG113+BPH113</f>
        <v>0</v>
      </c>
      <c r="BPJ113" s="447"/>
      <c r="BPK113" s="447"/>
      <c r="BPL113" s="447"/>
      <c r="BPM113" s="447"/>
      <c r="BPN113" s="447"/>
      <c r="BPO113" s="449"/>
      <c r="BPP113" s="450">
        <f t="shared" ref="BPP113:BPP118" si="7778">BPJ113+BPK113-BPL113+BPM113-BPN113+BPO113</f>
        <v>0</v>
      </c>
      <c r="BPQ113" s="463"/>
      <c r="BPR113" s="448"/>
      <c r="BPT113" s="458"/>
      <c r="BPU113" s="447"/>
      <c r="BPV113" s="447"/>
      <c r="BPW113" s="447"/>
      <c r="BPX113" s="450">
        <f t="shared" ref="BPX113:BPX118" si="7779">BPT113+BPU113-BPV113+BPW113</f>
        <v>0</v>
      </c>
      <c r="BPY113" s="447"/>
      <c r="BPZ113" s="447"/>
      <c r="BQA113" s="447"/>
      <c r="BQB113" s="447"/>
      <c r="BQC113" s="447"/>
      <c r="BQD113" s="449"/>
      <c r="BQE113" s="450">
        <f t="shared" ref="BQE113:BQE118" si="7780">BPY113+BPZ113-BQA113+BQB113-BQC113+BQD113</f>
        <v>0</v>
      </c>
      <c r="BQF113" s="463"/>
      <c r="BQG113" s="448"/>
      <c r="BQI113" s="458"/>
      <c r="BQJ113" s="447"/>
      <c r="BQK113" s="447"/>
      <c r="BQL113" s="447"/>
      <c r="BQM113" s="450">
        <f t="shared" ref="BQM113:BQM118" si="7781">BQI113+BQJ113-BQK113+BQL113</f>
        <v>0</v>
      </c>
      <c r="BQN113" s="447"/>
      <c r="BQO113" s="447"/>
      <c r="BQP113" s="447"/>
      <c r="BQQ113" s="447"/>
      <c r="BQR113" s="447"/>
      <c r="BQS113" s="449"/>
      <c r="BQT113" s="450">
        <f t="shared" ref="BQT113:BQT118" si="7782">BQN113+BQO113-BQP113+BQQ113-BQR113+BQS113</f>
        <v>0</v>
      </c>
      <c r="BQU113" s="463"/>
      <c r="BQV113" s="448"/>
      <c r="BQX113" s="458"/>
      <c r="BQY113" s="447"/>
      <c r="BQZ113" s="447"/>
      <c r="BRA113" s="447"/>
      <c r="BRB113" s="450">
        <f t="shared" ref="BRB113:BRB118" si="7783">BQX113+BQY113-BQZ113+BRA113</f>
        <v>0</v>
      </c>
      <c r="BRC113" s="447"/>
      <c r="BRD113" s="447"/>
      <c r="BRE113" s="447"/>
      <c r="BRF113" s="447"/>
      <c r="BRG113" s="447"/>
      <c r="BRH113" s="449"/>
      <c r="BRI113" s="450">
        <f t="shared" ref="BRI113:BRI118" si="7784">BRC113+BRD113-BRE113+BRF113-BRG113+BRH113</f>
        <v>0</v>
      </c>
      <c r="BRJ113" s="463"/>
      <c r="BRK113" s="448"/>
      <c r="BRM113" s="458"/>
      <c r="BRN113" s="447"/>
      <c r="BRO113" s="447"/>
      <c r="BRP113" s="447"/>
      <c r="BRQ113" s="450">
        <f t="shared" ref="BRQ113:BRQ118" si="7785">BRM113+BRN113-BRO113+BRP113</f>
        <v>0</v>
      </c>
      <c r="BRR113" s="447"/>
      <c r="BRS113" s="447"/>
      <c r="BRT113" s="447"/>
      <c r="BRU113" s="447"/>
      <c r="BRV113" s="447"/>
      <c r="BRW113" s="449"/>
      <c r="BRX113" s="450">
        <f t="shared" ref="BRX113:BRX118" si="7786">BRR113+BRS113-BRT113+BRU113-BRV113+BRW113</f>
        <v>0</v>
      </c>
      <c r="BRY113" s="463"/>
      <c r="BRZ113" s="448"/>
      <c r="BSB113" s="458"/>
      <c r="BSC113" s="447"/>
      <c r="BSD113" s="447"/>
      <c r="BSE113" s="447"/>
      <c r="BSF113" s="450">
        <f t="shared" ref="BSF113:BSF118" si="7787">BSB113+BSC113-BSD113+BSE113</f>
        <v>0</v>
      </c>
      <c r="BSG113" s="447"/>
      <c r="BSH113" s="447"/>
      <c r="BSI113" s="447"/>
      <c r="BSJ113" s="447"/>
      <c r="BSK113" s="447"/>
      <c r="BSL113" s="449"/>
      <c r="BSM113" s="450">
        <f t="shared" ref="BSM113:BSM118" si="7788">BSG113+BSH113-BSI113+BSJ113-BSK113+BSL113</f>
        <v>0</v>
      </c>
      <c r="BSN113" s="463"/>
      <c r="BSO113" s="448"/>
      <c r="BSQ113" s="458"/>
      <c r="BSR113" s="447"/>
      <c r="BSS113" s="447"/>
      <c r="BST113" s="447"/>
      <c r="BSU113" s="450">
        <f t="shared" ref="BSU113:BSU118" si="7789">BSQ113+BSR113-BSS113+BST113</f>
        <v>0</v>
      </c>
      <c r="BSV113" s="447"/>
      <c r="BSW113" s="447"/>
      <c r="BSX113" s="447"/>
      <c r="BSY113" s="447"/>
      <c r="BSZ113" s="447"/>
      <c r="BTA113" s="449"/>
      <c r="BTB113" s="450">
        <f t="shared" ref="BTB113:BTB118" si="7790">BSV113+BSW113-BSX113+BSY113-BSZ113+BTA113</f>
        <v>0</v>
      </c>
      <c r="BTC113" s="463"/>
      <c r="BTD113" s="448"/>
      <c r="BTF113" s="458"/>
      <c r="BTG113" s="447"/>
      <c r="BTH113" s="447"/>
      <c r="BTI113" s="447"/>
      <c r="BTJ113" s="450">
        <f t="shared" ref="BTJ113:BTJ118" si="7791">BTF113+BTG113-BTH113+BTI113</f>
        <v>0</v>
      </c>
      <c r="BTK113" s="447"/>
      <c r="BTL113" s="447"/>
      <c r="BTM113" s="447"/>
      <c r="BTN113" s="447"/>
      <c r="BTO113" s="447"/>
      <c r="BTP113" s="449"/>
      <c r="BTQ113" s="450">
        <f t="shared" ref="BTQ113:BTQ118" si="7792">BTK113+BTL113-BTM113+BTN113-BTO113+BTP113</f>
        <v>0</v>
      </c>
      <c r="BTR113" s="463"/>
      <c r="BTS113" s="448"/>
      <c r="BTU113" s="458"/>
      <c r="BTV113" s="447"/>
      <c r="BTW113" s="447"/>
      <c r="BTX113" s="447"/>
      <c r="BTY113" s="450">
        <f t="shared" ref="BTY113:BTY118" si="7793">BTU113+BTV113-BTW113+BTX113</f>
        <v>0</v>
      </c>
      <c r="BTZ113" s="447"/>
      <c r="BUA113" s="447"/>
      <c r="BUB113" s="447"/>
      <c r="BUC113" s="447"/>
      <c r="BUD113" s="447"/>
      <c r="BUE113" s="449"/>
      <c r="BUF113" s="450">
        <f t="shared" ref="BUF113:BUF118" si="7794">BTZ113+BUA113-BUB113+BUC113-BUD113+BUE113</f>
        <v>0</v>
      </c>
      <c r="BUG113" s="463"/>
      <c r="BUH113" s="448"/>
      <c r="BUJ113" s="458"/>
      <c r="BUK113" s="447"/>
      <c r="BUL113" s="447"/>
      <c r="BUM113" s="447"/>
      <c r="BUN113" s="450">
        <f t="shared" ref="BUN113:BUN118" si="7795">BUJ113+BUK113-BUL113+BUM113</f>
        <v>0</v>
      </c>
      <c r="BUO113" s="447"/>
      <c r="BUP113" s="447"/>
      <c r="BUQ113" s="447"/>
      <c r="BUR113" s="447"/>
      <c r="BUS113" s="447"/>
      <c r="BUT113" s="449"/>
      <c r="BUU113" s="450">
        <f t="shared" ref="BUU113:BUU118" si="7796">BUO113+BUP113-BUQ113+BUR113-BUS113+BUT113</f>
        <v>0</v>
      </c>
      <c r="BUV113" s="463"/>
      <c r="BUW113" s="448"/>
      <c r="BUY113" s="458"/>
      <c r="BUZ113" s="447"/>
      <c r="BVA113" s="447"/>
      <c r="BVB113" s="447"/>
      <c r="BVC113" s="450">
        <f t="shared" ref="BVC113:BVC118" si="7797">BUY113+BUZ113-BVA113+BVB113</f>
        <v>0</v>
      </c>
      <c r="BVD113" s="447"/>
      <c r="BVE113" s="447"/>
      <c r="BVF113" s="447"/>
      <c r="BVG113" s="447"/>
      <c r="BVH113" s="447"/>
      <c r="BVI113" s="449"/>
      <c r="BVJ113" s="450">
        <f t="shared" ref="BVJ113:BVJ118" si="7798">BVD113+BVE113-BVF113+BVG113-BVH113+BVI113</f>
        <v>0</v>
      </c>
      <c r="BVK113" s="463"/>
      <c r="BVL113" s="448"/>
      <c r="BVN113" s="458"/>
      <c r="BVO113" s="447"/>
      <c r="BVP113" s="447"/>
      <c r="BVQ113" s="447"/>
      <c r="BVR113" s="450">
        <f t="shared" ref="BVR113:BVR118" si="7799">BVN113+BVO113-BVP113+BVQ113</f>
        <v>0</v>
      </c>
      <c r="BVS113" s="447"/>
      <c r="BVT113" s="447"/>
      <c r="BVU113" s="447"/>
      <c r="BVV113" s="447"/>
      <c r="BVW113" s="447"/>
      <c r="BVX113" s="449"/>
      <c r="BVY113" s="450">
        <f t="shared" ref="BVY113:BVY118" si="7800">BVS113+BVT113-BVU113+BVV113-BVW113+BVX113</f>
        <v>0</v>
      </c>
      <c r="BVZ113" s="463"/>
      <c r="BWA113" s="448"/>
    </row>
    <row r="114" spans="2:1951" ht="15" hidden="1" customHeight="1" x14ac:dyDescent="0.2">
      <c r="B114" s="452" t="s">
        <v>326</v>
      </c>
      <c r="C114" s="447"/>
      <c r="D114" s="447"/>
      <c r="E114" s="447"/>
      <c r="F114" s="447"/>
      <c r="G114" s="450">
        <f t="shared" si="7541"/>
        <v>0</v>
      </c>
      <c r="H114" s="447"/>
      <c r="I114" s="447"/>
      <c r="J114" s="447"/>
      <c r="K114" s="447"/>
      <c r="L114" s="447"/>
      <c r="M114" s="449"/>
      <c r="N114" s="450">
        <f t="shared" si="7542"/>
        <v>0</v>
      </c>
      <c r="O114" s="463"/>
      <c r="P114" s="448"/>
      <c r="R114" s="458"/>
      <c r="S114" s="447"/>
      <c r="T114" s="447"/>
      <c r="U114" s="447"/>
      <c r="V114" s="450">
        <f t="shared" si="7543"/>
        <v>0</v>
      </c>
      <c r="W114" s="447"/>
      <c r="X114" s="447"/>
      <c r="Y114" s="447"/>
      <c r="Z114" s="447"/>
      <c r="AA114" s="447"/>
      <c r="AB114" s="449"/>
      <c r="AC114" s="450">
        <f t="shared" si="7544"/>
        <v>0</v>
      </c>
      <c r="AD114" s="463"/>
      <c r="AE114" s="448"/>
      <c r="AG114" s="458"/>
      <c r="AH114" s="447"/>
      <c r="AI114" s="447"/>
      <c r="AJ114" s="447"/>
      <c r="AK114" s="450">
        <f t="shared" si="7545"/>
        <v>0</v>
      </c>
      <c r="AL114" s="447"/>
      <c r="AM114" s="447"/>
      <c r="AN114" s="447"/>
      <c r="AO114" s="447"/>
      <c r="AP114" s="447"/>
      <c r="AQ114" s="449"/>
      <c r="AR114" s="450">
        <f t="shared" si="7546"/>
        <v>0</v>
      </c>
      <c r="AS114" s="463"/>
      <c r="AT114" s="448"/>
      <c r="AV114" s="458"/>
      <c r="AW114" s="447"/>
      <c r="AX114" s="447"/>
      <c r="AY114" s="447"/>
      <c r="AZ114" s="450">
        <f t="shared" si="7547"/>
        <v>0</v>
      </c>
      <c r="BA114" s="447"/>
      <c r="BB114" s="447"/>
      <c r="BC114" s="447"/>
      <c r="BD114" s="447"/>
      <c r="BE114" s="447"/>
      <c r="BF114" s="449"/>
      <c r="BG114" s="450">
        <f t="shared" si="7548"/>
        <v>0</v>
      </c>
      <c r="BH114" s="463"/>
      <c r="BI114" s="448"/>
      <c r="BK114" s="458"/>
      <c r="BL114" s="447"/>
      <c r="BM114" s="447"/>
      <c r="BN114" s="447"/>
      <c r="BO114" s="450">
        <f t="shared" si="7549"/>
        <v>0</v>
      </c>
      <c r="BP114" s="447"/>
      <c r="BQ114" s="447"/>
      <c r="BR114" s="447"/>
      <c r="BS114" s="447"/>
      <c r="BT114" s="447"/>
      <c r="BU114" s="449"/>
      <c r="BV114" s="450">
        <f t="shared" si="7550"/>
        <v>0</v>
      </c>
      <c r="BW114" s="463"/>
      <c r="BX114" s="448"/>
      <c r="BZ114" s="458"/>
      <c r="CA114" s="447"/>
      <c r="CB114" s="447"/>
      <c r="CC114" s="447"/>
      <c r="CD114" s="450">
        <f t="shared" si="7551"/>
        <v>0</v>
      </c>
      <c r="CE114" s="447"/>
      <c r="CF114" s="447"/>
      <c r="CG114" s="447"/>
      <c r="CH114" s="447"/>
      <c r="CI114" s="447"/>
      <c r="CJ114" s="449"/>
      <c r="CK114" s="450">
        <f t="shared" si="7552"/>
        <v>0</v>
      </c>
      <c r="CL114" s="463"/>
      <c r="CM114" s="448"/>
      <c r="CO114" s="458"/>
      <c r="CP114" s="447"/>
      <c r="CQ114" s="447"/>
      <c r="CR114" s="447"/>
      <c r="CS114" s="450">
        <f t="shared" si="7553"/>
        <v>0</v>
      </c>
      <c r="CT114" s="447"/>
      <c r="CU114" s="447"/>
      <c r="CV114" s="447"/>
      <c r="CW114" s="447"/>
      <c r="CX114" s="447"/>
      <c r="CY114" s="449"/>
      <c r="CZ114" s="450">
        <f t="shared" si="7554"/>
        <v>0</v>
      </c>
      <c r="DA114" s="463"/>
      <c r="DB114" s="448"/>
      <c r="DD114" s="458"/>
      <c r="DE114" s="447"/>
      <c r="DF114" s="447"/>
      <c r="DG114" s="447"/>
      <c r="DH114" s="450">
        <f t="shared" si="7555"/>
        <v>0</v>
      </c>
      <c r="DI114" s="447"/>
      <c r="DJ114" s="447"/>
      <c r="DK114" s="447"/>
      <c r="DL114" s="447"/>
      <c r="DM114" s="447"/>
      <c r="DN114" s="449"/>
      <c r="DO114" s="450">
        <f t="shared" si="7556"/>
        <v>0</v>
      </c>
      <c r="DP114" s="463"/>
      <c r="DQ114" s="448"/>
      <c r="DS114" s="458"/>
      <c r="DT114" s="447"/>
      <c r="DU114" s="447"/>
      <c r="DV114" s="447"/>
      <c r="DW114" s="450">
        <f t="shared" si="7557"/>
        <v>0</v>
      </c>
      <c r="DX114" s="447"/>
      <c r="DY114" s="447"/>
      <c r="DZ114" s="447"/>
      <c r="EA114" s="447"/>
      <c r="EB114" s="447"/>
      <c r="EC114" s="449"/>
      <c r="ED114" s="450">
        <f t="shared" si="7558"/>
        <v>0</v>
      </c>
      <c r="EE114" s="463"/>
      <c r="EF114" s="448"/>
      <c r="EH114" s="458"/>
      <c r="EI114" s="447"/>
      <c r="EJ114" s="447"/>
      <c r="EK114" s="447"/>
      <c r="EL114" s="450">
        <f t="shared" si="7559"/>
        <v>0</v>
      </c>
      <c r="EM114" s="447"/>
      <c r="EN114" s="447"/>
      <c r="EO114" s="447"/>
      <c r="EP114" s="447"/>
      <c r="EQ114" s="447"/>
      <c r="ER114" s="449"/>
      <c r="ES114" s="450">
        <f t="shared" si="7560"/>
        <v>0</v>
      </c>
      <c r="ET114" s="463"/>
      <c r="EU114" s="448"/>
      <c r="EW114" s="458"/>
      <c r="EX114" s="447"/>
      <c r="EY114" s="447"/>
      <c r="EZ114" s="447"/>
      <c r="FA114" s="450">
        <f t="shared" si="7561"/>
        <v>0</v>
      </c>
      <c r="FB114" s="447"/>
      <c r="FC114" s="447"/>
      <c r="FD114" s="447"/>
      <c r="FE114" s="447"/>
      <c r="FF114" s="447"/>
      <c r="FG114" s="449"/>
      <c r="FH114" s="450">
        <f t="shared" si="7562"/>
        <v>0</v>
      </c>
      <c r="FI114" s="463"/>
      <c r="FJ114" s="448"/>
      <c r="FL114" s="458"/>
      <c r="FM114" s="447"/>
      <c r="FN114" s="447"/>
      <c r="FO114" s="447"/>
      <c r="FP114" s="450">
        <f t="shared" si="7563"/>
        <v>0</v>
      </c>
      <c r="FQ114" s="447"/>
      <c r="FR114" s="447"/>
      <c r="FS114" s="447"/>
      <c r="FT114" s="447"/>
      <c r="FU114" s="447"/>
      <c r="FV114" s="449"/>
      <c r="FW114" s="450">
        <f t="shared" si="7564"/>
        <v>0</v>
      </c>
      <c r="FX114" s="463"/>
      <c r="FY114" s="448"/>
      <c r="GA114" s="458"/>
      <c r="GB114" s="447"/>
      <c r="GC114" s="447"/>
      <c r="GD114" s="447"/>
      <c r="GE114" s="450">
        <f t="shared" si="7565"/>
        <v>0</v>
      </c>
      <c r="GF114" s="447"/>
      <c r="GG114" s="447"/>
      <c r="GH114" s="447"/>
      <c r="GI114" s="447"/>
      <c r="GJ114" s="447"/>
      <c r="GK114" s="449"/>
      <c r="GL114" s="450">
        <f t="shared" si="7566"/>
        <v>0</v>
      </c>
      <c r="GM114" s="463"/>
      <c r="GN114" s="448"/>
      <c r="GP114" s="458"/>
      <c r="GQ114" s="447"/>
      <c r="GR114" s="447"/>
      <c r="GS114" s="447"/>
      <c r="GT114" s="450">
        <f t="shared" si="7567"/>
        <v>0</v>
      </c>
      <c r="GU114" s="447"/>
      <c r="GV114" s="447"/>
      <c r="GW114" s="447"/>
      <c r="GX114" s="447"/>
      <c r="GY114" s="447"/>
      <c r="GZ114" s="449"/>
      <c r="HA114" s="450">
        <f t="shared" si="7568"/>
        <v>0</v>
      </c>
      <c r="HB114" s="463"/>
      <c r="HC114" s="448"/>
      <c r="HE114" s="458"/>
      <c r="HF114" s="447"/>
      <c r="HG114" s="447"/>
      <c r="HH114" s="447"/>
      <c r="HI114" s="450">
        <f t="shared" si="7569"/>
        <v>0</v>
      </c>
      <c r="HJ114" s="447"/>
      <c r="HK114" s="447"/>
      <c r="HL114" s="447"/>
      <c r="HM114" s="447"/>
      <c r="HN114" s="447"/>
      <c r="HO114" s="449"/>
      <c r="HP114" s="450">
        <f t="shared" si="7570"/>
        <v>0</v>
      </c>
      <c r="HQ114" s="463"/>
      <c r="HR114" s="448"/>
      <c r="HT114" s="458"/>
      <c r="HU114" s="447"/>
      <c r="HV114" s="447"/>
      <c r="HW114" s="447"/>
      <c r="HX114" s="450">
        <f t="shared" si="7571"/>
        <v>0</v>
      </c>
      <c r="HY114" s="447"/>
      <c r="HZ114" s="447"/>
      <c r="IA114" s="447"/>
      <c r="IB114" s="447"/>
      <c r="IC114" s="447"/>
      <c r="ID114" s="449"/>
      <c r="IE114" s="450">
        <f t="shared" si="7572"/>
        <v>0</v>
      </c>
      <c r="IF114" s="463"/>
      <c r="IG114" s="448"/>
      <c r="II114" s="458"/>
      <c r="IJ114" s="447"/>
      <c r="IK114" s="447"/>
      <c r="IL114" s="447"/>
      <c r="IM114" s="450">
        <f t="shared" si="7573"/>
        <v>0</v>
      </c>
      <c r="IN114" s="447"/>
      <c r="IO114" s="447"/>
      <c r="IP114" s="447"/>
      <c r="IQ114" s="447"/>
      <c r="IR114" s="447"/>
      <c r="IS114" s="449"/>
      <c r="IT114" s="450">
        <f t="shared" si="7574"/>
        <v>0</v>
      </c>
      <c r="IU114" s="463"/>
      <c r="IV114" s="448"/>
      <c r="IX114" s="458"/>
      <c r="IY114" s="447"/>
      <c r="IZ114" s="447"/>
      <c r="JA114" s="447"/>
      <c r="JB114" s="450">
        <f t="shared" si="7575"/>
        <v>0</v>
      </c>
      <c r="JC114" s="447"/>
      <c r="JD114" s="447"/>
      <c r="JE114" s="447"/>
      <c r="JF114" s="447"/>
      <c r="JG114" s="447"/>
      <c r="JH114" s="449"/>
      <c r="JI114" s="450">
        <f t="shared" si="7576"/>
        <v>0</v>
      </c>
      <c r="JJ114" s="463"/>
      <c r="JK114" s="448"/>
      <c r="JM114" s="458"/>
      <c r="JN114" s="447"/>
      <c r="JO114" s="447"/>
      <c r="JP114" s="447"/>
      <c r="JQ114" s="450">
        <f t="shared" si="7577"/>
        <v>0</v>
      </c>
      <c r="JR114" s="447"/>
      <c r="JS114" s="447"/>
      <c r="JT114" s="447"/>
      <c r="JU114" s="447"/>
      <c r="JV114" s="447"/>
      <c r="JW114" s="449"/>
      <c r="JX114" s="450">
        <f t="shared" si="7578"/>
        <v>0</v>
      </c>
      <c r="JY114" s="463"/>
      <c r="JZ114" s="448"/>
      <c r="KB114" s="458"/>
      <c r="KC114" s="447"/>
      <c r="KD114" s="447"/>
      <c r="KE114" s="447"/>
      <c r="KF114" s="450">
        <f t="shared" si="7579"/>
        <v>0</v>
      </c>
      <c r="KG114" s="447"/>
      <c r="KH114" s="447"/>
      <c r="KI114" s="447"/>
      <c r="KJ114" s="447"/>
      <c r="KK114" s="447"/>
      <c r="KL114" s="449"/>
      <c r="KM114" s="450">
        <f t="shared" si="7580"/>
        <v>0</v>
      </c>
      <c r="KN114" s="463"/>
      <c r="KO114" s="448"/>
      <c r="KQ114" s="458"/>
      <c r="KR114" s="447"/>
      <c r="KS114" s="447"/>
      <c r="KT114" s="447"/>
      <c r="KU114" s="450">
        <f t="shared" si="7581"/>
        <v>0</v>
      </c>
      <c r="KV114" s="447"/>
      <c r="KW114" s="447"/>
      <c r="KX114" s="447"/>
      <c r="KY114" s="447"/>
      <c r="KZ114" s="447"/>
      <c r="LA114" s="449"/>
      <c r="LB114" s="450">
        <f t="shared" si="7582"/>
        <v>0</v>
      </c>
      <c r="LC114" s="463"/>
      <c r="LD114" s="448"/>
      <c r="LF114" s="458"/>
      <c r="LG114" s="447"/>
      <c r="LH114" s="447"/>
      <c r="LI114" s="447"/>
      <c r="LJ114" s="450">
        <f t="shared" si="7583"/>
        <v>0</v>
      </c>
      <c r="LK114" s="447"/>
      <c r="LL114" s="447"/>
      <c r="LM114" s="447"/>
      <c r="LN114" s="447"/>
      <c r="LO114" s="447"/>
      <c r="LP114" s="449"/>
      <c r="LQ114" s="450">
        <f t="shared" si="7584"/>
        <v>0</v>
      </c>
      <c r="LR114" s="463"/>
      <c r="LS114" s="448"/>
      <c r="LU114" s="458"/>
      <c r="LV114" s="447"/>
      <c r="LW114" s="447"/>
      <c r="LX114" s="447"/>
      <c r="LY114" s="450">
        <f t="shared" si="7585"/>
        <v>0</v>
      </c>
      <c r="LZ114" s="447"/>
      <c r="MA114" s="447"/>
      <c r="MB114" s="447"/>
      <c r="MC114" s="447"/>
      <c r="MD114" s="447"/>
      <c r="ME114" s="449"/>
      <c r="MF114" s="450">
        <f t="shared" si="7586"/>
        <v>0</v>
      </c>
      <c r="MG114" s="463"/>
      <c r="MH114" s="448"/>
      <c r="MJ114" s="458"/>
      <c r="MK114" s="447"/>
      <c r="ML114" s="447"/>
      <c r="MM114" s="447"/>
      <c r="MN114" s="450">
        <f t="shared" si="7587"/>
        <v>0</v>
      </c>
      <c r="MO114" s="447"/>
      <c r="MP114" s="447"/>
      <c r="MQ114" s="447"/>
      <c r="MR114" s="447"/>
      <c r="MS114" s="447"/>
      <c r="MT114" s="449"/>
      <c r="MU114" s="450">
        <f t="shared" si="7588"/>
        <v>0</v>
      </c>
      <c r="MV114" s="463"/>
      <c r="MW114" s="448"/>
      <c r="MY114" s="458"/>
      <c r="MZ114" s="447"/>
      <c r="NA114" s="447"/>
      <c r="NB114" s="447"/>
      <c r="NC114" s="450">
        <f t="shared" si="7589"/>
        <v>0</v>
      </c>
      <c r="ND114" s="447"/>
      <c r="NE114" s="447"/>
      <c r="NF114" s="447"/>
      <c r="NG114" s="447"/>
      <c r="NH114" s="447"/>
      <c r="NI114" s="449"/>
      <c r="NJ114" s="450">
        <f t="shared" si="7590"/>
        <v>0</v>
      </c>
      <c r="NK114" s="463"/>
      <c r="NL114" s="448"/>
      <c r="NN114" s="458"/>
      <c r="NO114" s="447"/>
      <c r="NP114" s="447"/>
      <c r="NQ114" s="447"/>
      <c r="NR114" s="450">
        <f t="shared" si="7591"/>
        <v>0</v>
      </c>
      <c r="NS114" s="447"/>
      <c r="NT114" s="447"/>
      <c r="NU114" s="447"/>
      <c r="NV114" s="447"/>
      <c r="NW114" s="447"/>
      <c r="NX114" s="449"/>
      <c r="NY114" s="450">
        <f t="shared" si="7592"/>
        <v>0</v>
      </c>
      <c r="NZ114" s="463"/>
      <c r="OA114" s="448"/>
      <c r="OC114" s="458"/>
      <c r="OD114" s="447"/>
      <c r="OE114" s="447"/>
      <c r="OF114" s="447"/>
      <c r="OG114" s="450">
        <f t="shared" si="7593"/>
        <v>0</v>
      </c>
      <c r="OH114" s="447"/>
      <c r="OI114" s="447"/>
      <c r="OJ114" s="447"/>
      <c r="OK114" s="447"/>
      <c r="OL114" s="447"/>
      <c r="OM114" s="449"/>
      <c r="ON114" s="450">
        <f t="shared" si="7594"/>
        <v>0</v>
      </c>
      <c r="OO114" s="463"/>
      <c r="OP114" s="448"/>
      <c r="OR114" s="458"/>
      <c r="OS114" s="447"/>
      <c r="OT114" s="447"/>
      <c r="OU114" s="447"/>
      <c r="OV114" s="450">
        <f t="shared" si="7595"/>
        <v>0</v>
      </c>
      <c r="OW114" s="447"/>
      <c r="OX114" s="447"/>
      <c r="OY114" s="447"/>
      <c r="OZ114" s="447"/>
      <c r="PA114" s="447"/>
      <c r="PB114" s="449"/>
      <c r="PC114" s="450">
        <f t="shared" si="7596"/>
        <v>0</v>
      </c>
      <c r="PD114" s="463"/>
      <c r="PE114" s="448"/>
      <c r="PG114" s="458"/>
      <c r="PH114" s="447"/>
      <c r="PI114" s="447"/>
      <c r="PJ114" s="447"/>
      <c r="PK114" s="450">
        <f t="shared" si="7597"/>
        <v>0</v>
      </c>
      <c r="PL114" s="447"/>
      <c r="PM114" s="447"/>
      <c r="PN114" s="447"/>
      <c r="PO114" s="447"/>
      <c r="PP114" s="447"/>
      <c r="PQ114" s="449"/>
      <c r="PR114" s="450">
        <f t="shared" si="7598"/>
        <v>0</v>
      </c>
      <c r="PS114" s="463"/>
      <c r="PT114" s="448"/>
      <c r="PV114" s="458"/>
      <c r="PW114" s="447"/>
      <c r="PX114" s="447"/>
      <c r="PY114" s="447"/>
      <c r="PZ114" s="450">
        <f t="shared" si="7599"/>
        <v>0</v>
      </c>
      <c r="QA114" s="447"/>
      <c r="QB114" s="447"/>
      <c r="QC114" s="447"/>
      <c r="QD114" s="447"/>
      <c r="QE114" s="447"/>
      <c r="QF114" s="449"/>
      <c r="QG114" s="450">
        <f t="shared" si="7600"/>
        <v>0</v>
      </c>
      <c r="QH114" s="463"/>
      <c r="QI114" s="448"/>
      <c r="QK114" s="458"/>
      <c r="QL114" s="447"/>
      <c r="QM114" s="447"/>
      <c r="QN114" s="447"/>
      <c r="QO114" s="450">
        <f t="shared" si="7601"/>
        <v>0</v>
      </c>
      <c r="QP114" s="447"/>
      <c r="QQ114" s="447"/>
      <c r="QR114" s="447"/>
      <c r="QS114" s="447"/>
      <c r="QT114" s="447"/>
      <c r="QU114" s="449"/>
      <c r="QV114" s="450">
        <f t="shared" si="7602"/>
        <v>0</v>
      </c>
      <c r="QW114" s="463"/>
      <c r="QX114" s="448"/>
      <c r="QZ114" s="458"/>
      <c r="RA114" s="447"/>
      <c r="RB114" s="447"/>
      <c r="RC114" s="447"/>
      <c r="RD114" s="450">
        <f t="shared" si="7603"/>
        <v>0</v>
      </c>
      <c r="RE114" s="447"/>
      <c r="RF114" s="447"/>
      <c r="RG114" s="447"/>
      <c r="RH114" s="447"/>
      <c r="RI114" s="447"/>
      <c r="RJ114" s="449"/>
      <c r="RK114" s="450">
        <f t="shared" si="7604"/>
        <v>0</v>
      </c>
      <c r="RL114" s="463"/>
      <c r="RM114" s="448"/>
      <c r="RO114" s="458"/>
      <c r="RP114" s="447"/>
      <c r="RQ114" s="447"/>
      <c r="RR114" s="447"/>
      <c r="RS114" s="450">
        <f t="shared" si="7605"/>
        <v>0</v>
      </c>
      <c r="RT114" s="447"/>
      <c r="RU114" s="447"/>
      <c r="RV114" s="447"/>
      <c r="RW114" s="447"/>
      <c r="RX114" s="447"/>
      <c r="RY114" s="449"/>
      <c r="RZ114" s="450">
        <f t="shared" si="7606"/>
        <v>0</v>
      </c>
      <c r="SA114" s="463"/>
      <c r="SB114" s="448"/>
      <c r="SD114" s="458"/>
      <c r="SE114" s="447"/>
      <c r="SF114" s="447"/>
      <c r="SG114" s="447"/>
      <c r="SH114" s="450">
        <f t="shared" si="7607"/>
        <v>0</v>
      </c>
      <c r="SI114" s="447"/>
      <c r="SJ114" s="447"/>
      <c r="SK114" s="447"/>
      <c r="SL114" s="447"/>
      <c r="SM114" s="447"/>
      <c r="SN114" s="449"/>
      <c r="SO114" s="450">
        <f t="shared" si="7608"/>
        <v>0</v>
      </c>
      <c r="SP114" s="463"/>
      <c r="SQ114" s="448"/>
      <c r="SS114" s="458"/>
      <c r="ST114" s="447"/>
      <c r="SU114" s="447"/>
      <c r="SV114" s="447"/>
      <c r="SW114" s="450">
        <f t="shared" si="7609"/>
        <v>0</v>
      </c>
      <c r="SX114" s="447"/>
      <c r="SY114" s="447"/>
      <c r="SZ114" s="447"/>
      <c r="TA114" s="447"/>
      <c r="TB114" s="447"/>
      <c r="TC114" s="449"/>
      <c r="TD114" s="450">
        <f t="shared" si="7610"/>
        <v>0</v>
      </c>
      <c r="TE114" s="463"/>
      <c r="TF114" s="448"/>
      <c r="TH114" s="458"/>
      <c r="TI114" s="447"/>
      <c r="TJ114" s="447"/>
      <c r="TK114" s="447"/>
      <c r="TL114" s="450">
        <f t="shared" si="7611"/>
        <v>0</v>
      </c>
      <c r="TM114" s="447"/>
      <c r="TN114" s="447"/>
      <c r="TO114" s="447"/>
      <c r="TP114" s="447"/>
      <c r="TQ114" s="447"/>
      <c r="TR114" s="449"/>
      <c r="TS114" s="450">
        <f t="shared" si="7612"/>
        <v>0</v>
      </c>
      <c r="TT114" s="463"/>
      <c r="TU114" s="448"/>
      <c r="TW114" s="458"/>
      <c r="TX114" s="447"/>
      <c r="TY114" s="447"/>
      <c r="TZ114" s="447"/>
      <c r="UA114" s="450">
        <f t="shared" si="7613"/>
        <v>0</v>
      </c>
      <c r="UB114" s="447"/>
      <c r="UC114" s="447"/>
      <c r="UD114" s="447"/>
      <c r="UE114" s="447"/>
      <c r="UF114" s="447"/>
      <c r="UG114" s="449"/>
      <c r="UH114" s="450">
        <f t="shared" si="7614"/>
        <v>0</v>
      </c>
      <c r="UI114" s="463"/>
      <c r="UJ114" s="448"/>
      <c r="UL114" s="458"/>
      <c r="UM114" s="447"/>
      <c r="UN114" s="447"/>
      <c r="UO114" s="447"/>
      <c r="UP114" s="450">
        <f t="shared" si="7615"/>
        <v>0</v>
      </c>
      <c r="UQ114" s="447"/>
      <c r="UR114" s="447"/>
      <c r="US114" s="447"/>
      <c r="UT114" s="447"/>
      <c r="UU114" s="447"/>
      <c r="UV114" s="449"/>
      <c r="UW114" s="450">
        <f t="shared" si="7616"/>
        <v>0</v>
      </c>
      <c r="UX114" s="463"/>
      <c r="UY114" s="448"/>
      <c r="VA114" s="458"/>
      <c r="VB114" s="447"/>
      <c r="VC114" s="447"/>
      <c r="VD114" s="447"/>
      <c r="VE114" s="450">
        <f t="shared" si="7617"/>
        <v>0</v>
      </c>
      <c r="VF114" s="447"/>
      <c r="VG114" s="447"/>
      <c r="VH114" s="447"/>
      <c r="VI114" s="447"/>
      <c r="VJ114" s="447"/>
      <c r="VK114" s="449"/>
      <c r="VL114" s="450">
        <f t="shared" si="7618"/>
        <v>0</v>
      </c>
      <c r="VM114" s="463"/>
      <c r="VN114" s="448"/>
      <c r="VP114" s="458"/>
      <c r="VQ114" s="447"/>
      <c r="VR114" s="447"/>
      <c r="VS114" s="447"/>
      <c r="VT114" s="450">
        <f t="shared" si="7619"/>
        <v>0</v>
      </c>
      <c r="VU114" s="447"/>
      <c r="VV114" s="447"/>
      <c r="VW114" s="447"/>
      <c r="VX114" s="447"/>
      <c r="VY114" s="447"/>
      <c r="VZ114" s="449"/>
      <c r="WA114" s="450">
        <f t="shared" si="7620"/>
        <v>0</v>
      </c>
      <c r="WB114" s="463"/>
      <c r="WC114" s="448"/>
      <c r="WE114" s="458"/>
      <c r="WF114" s="447"/>
      <c r="WG114" s="447"/>
      <c r="WH114" s="447"/>
      <c r="WI114" s="450">
        <f t="shared" si="7621"/>
        <v>0</v>
      </c>
      <c r="WJ114" s="447"/>
      <c r="WK114" s="447"/>
      <c r="WL114" s="447"/>
      <c r="WM114" s="447"/>
      <c r="WN114" s="447"/>
      <c r="WO114" s="449"/>
      <c r="WP114" s="450">
        <f t="shared" si="7622"/>
        <v>0</v>
      </c>
      <c r="WQ114" s="463"/>
      <c r="WR114" s="448"/>
      <c r="WT114" s="458"/>
      <c r="WU114" s="447"/>
      <c r="WV114" s="447"/>
      <c r="WW114" s="447"/>
      <c r="WX114" s="450">
        <f t="shared" si="7623"/>
        <v>0</v>
      </c>
      <c r="WY114" s="447"/>
      <c r="WZ114" s="447"/>
      <c r="XA114" s="447"/>
      <c r="XB114" s="447"/>
      <c r="XC114" s="447"/>
      <c r="XD114" s="449"/>
      <c r="XE114" s="450">
        <f t="shared" si="7624"/>
        <v>0</v>
      </c>
      <c r="XF114" s="463"/>
      <c r="XG114" s="448"/>
      <c r="XI114" s="458"/>
      <c r="XJ114" s="447"/>
      <c r="XK114" s="447"/>
      <c r="XL114" s="447"/>
      <c r="XM114" s="450">
        <f t="shared" si="7625"/>
        <v>0</v>
      </c>
      <c r="XN114" s="447"/>
      <c r="XO114" s="447"/>
      <c r="XP114" s="447"/>
      <c r="XQ114" s="447"/>
      <c r="XR114" s="447"/>
      <c r="XS114" s="449"/>
      <c r="XT114" s="450">
        <f t="shared" si="7626"/>
        <v>0</v>
      </c>
      <c r="XU114" s="463"/>
      <c r="XV114" s="448"/>
      <c r="XX114" s="458"/>
      <c r="XY114" s="447"/>
      <c r="XZ114" s="447"/>
      <c r="YA114" s="447"/>
      <c r="YB114" s="450">
        <f t="shared" si="7627"/>
        <v>0</v>
      </c>
      <c r="YC114" s="447"/>
      <c r="YD114" s="447"/>
      <c r="YE114" s="447"/>
      <c r="YF114" s="447"/>
      <c r="YG114" s="447"/>
      <c r="YH114" s="449"/>
      <c r="YI114" s="450">
        <f t="shared" si="7628"/>
        <v>0</v>
      </c>
      <c r="YJ114" s="463"/>
      <c r="YK114" s="448"/>
      <c r="YM114" s="458"/>
      <c r="YN114" s="447"/>
      <c r="YO114" s="447"/>
      <c r="YP114" s="447"/>
      <c r="YQ114" s="450">
        <f t="shared" si="7629"/>
        <v>0</v>
      </c>
      <c r="YR114" s="447"/>
      <c r="YS114" s="447"/>
      <c r="YT114" s="447"/>
      <c r="YU114" s="447"/>
      <c r="YV114" s="447"/>
      <c r="YW114" s="449"/>
      <c r="YX114" s="450">
        <f t="shared" si="7630"/>
        <v>0</v>
      </c>
      <c r="YY114" s="463"/>
      <c r="YZ114" s="448"/>
      <c r="ZB114" s="458"/>
      <c r="ZC114" s="447"/>
      <c r="ZD114" s="447"/>
      <c r="ZE114" s="447"/>
      <c r="ZF114" s="450">
        <f t="shared" si="7631"/>
        <v>0</v>
      </c>
      <c r="ZG114" s="447"/>
      <c r="ZH114" s="447"/>
      <c r="ZI114" s="447"/>
      <c r="ZJ114" s="447"/>
      <c r="ZK114" s="447"/>
      <c r="ZL114" s="449"/>
      <c r="ZM114" s="450">
        <f t="shared" si="7632"/>
        <v>0</v>
      </c>
      <c r="ZN114" s="463"/>
      <c r="ZO114" s="448"/>
      <c r="ZQ114" s="458"/>
      <c r="ZR114" s="447"/>
      <c r="ZS114" s="447"/>
      <c r="ZT114" s="447"/>
      <c r="ZU114" s="450">
        <f t="shared" si="7633"/>
        <v>0</v>
      </c>
      <c r="ZV114" s="447"/>
      <c r="ZW114" s="447"/>
      <c r="ZX114" s="447"/>
      <c r="ZY114" s="447"/>
      <c r="ZZ114" s="447"/>
      <c r="AAA114" s="449"/>
      <c r="AAB114" s="450">
        <f t="shared" si="7634"/>
        <v>0</v>
      </c>
      <c r="AAC114" s="463"/>
      <c r="AAD114" s="448"/>
      <c r="AAF114" s="458"/>
      <c r="AAG114" s="447"/>
      <c r="AAH114" s="447"/>
      <c r="AAI114" s="447"/>
      <c r="AAJ114" s="450">
        <f t="shared" si="7635"/>
        <v>0</v>
      </c>
      <c r="AAK114" s="447"/>
      <c r="AAL114" s="447"/>
      <c r="AAM114" s="447"/>
      <c r="AAN114" s="447"/>
      <c r="AAO114" s="447"/>
      <c r="AAP114" s="449"/>
      <c r="AAQ114" s="450">
        <f t="shared" si="7636"/>
        <v>0</v>
      </c>
      <c r="AAR114" s="463"/>
      <c r="AAS114" s="448"/>
      <c r="AAU114" s="458"/>
      <c r="AAV114" s="447"/>
      <c r="AAW114" s="447"/>
      <c r="AAX114" s="447"/>
      <c r="AAY114" s="450">
        <f t="shared" si="7637"/>
        <v>0</v>
      </c>
      <c r="AAZ114" s="447"/>
      <c r="ABA114" s="447"/>
      <c r="ABB114" s="447"/>
      <c r="ABC114" s="447"/>
      <c r="ABD114" s="447"/>
      <c r="ABE114" s="449"/>
      <c r="ABF114" s="450">
        <f t="shared" si="7638"/>
        <v>0</v>
      </c>
      <c r="ABG114" s="463"/>
      <c r="ABH114" s="448"/>
      <c r="ABJ114" s="458"/>
      <c r="ABK114" s="447"/>
      <c r="ABL114" s="447"/>
      <c r="ABM114" s="447"/>
      <c r="ABN114" s="450">
        <f t="shared" si="7639"/>
        <v>0</v>
      </c>
      <c r="ABO114" s="447"/>
      <c r="ABP114" s="447"/>
      <c r="ABQ114" s="447"/>
      <c r="ABR114" s="447"/>
      <c r="ABS114" s="447"/>
      <c r="ABT114" s="449"/>
      <c r="ABU114" s="450">
        <f t="shared" si="7640"/>
        <v>0</v>
      </c>
      <c r="ABV114" s="463"/>
      <c r="ABW114" s="448"/>
      <c r="ABY114" s="458"/>
      <c r="ABZ114" s="447"/>
      <c r="ACA114" s="447"/>
      <c r="ACB114" s="447"/>
      <c r="ACC114" s="450">
        <f t="shared" si="7641"/>
        <v>0</v>
      </c>
      <c r="ACD114" s="447"/>
      <c r="ACE114" s="447"/>
      <c r="ACF114" s="447"/>
      <c r="ACG114" s="447"/>
      <c r="ACH114" s="447"/>
      <c r="ACI114" s="449"/>
      <c r="ACJ114" s="450">
        <f t="shared" si="7642"/>
        <v>0</v>
      </c>
      <c r="ACK114" s="463"/>
      <c r="ACL114" s="448"/>
      <c r="ACN114" s="458"/>
      <c r="ACO114" s="447"/>
      <c r="ACP114" s="447"/>
      <c r="ACQ114" s="447"/>
      <c r="ACR114" s="450">
        <f t="shared" si="7643"/>
        <v>0</v>
      </c>
      <c r="ACS114" s="447"/>
      <c r="ACT114" s="447"/>
      <c r="ACU114" s="447"/>
      <c r="ACV114" s="447"/>
      <c r="ACW114" s="447"/>
      <c r="ACX114" s="449"/>
      <c r="ACY114" s="450">
        <f t="shared" si="7644"/>
        <v>0</v>
      </c>
      <c r="ACZ114" s="463"/>
      <c r="ADA114" s="448"/>
      <c r="ADC114" s="458"/>
      <c r="ADD114" s="447"/>
      <c r="ADE114" s="447"/>
      <c r="ADF114" s="447"/>
      <c r="ADG114" s="450">
        <f t="shared" si="7645"/>
        <v>0</v>
      </c>
      <c r="ADH114" s="447"/>
      <c r="ADI114" s="447"/>
      <c r="ADJ114" s="447"/>
      <c r="ADK114" s="447"/>
      <c r="ADL114" s="447"/>
      <c r="ADM114" s="449"/>
      <c r="ADN114" s="450">
        <f t="shared" si="7646"/>
        <v>0</v>
      </c>
      <c r="ADO114" s="463"/>
      <c r="ADP114" s="448"/>
      <c r="ADR114" s="458"/>
      <c r="ADS114" s="447"/>
      <c r="ADT114" s="447"/>
      <c r="ADU114" s="447"/>
      <c r="ADV114" s="450">
        <f t="shared" si="7647"/>
        <v>0</v>
      </c>
      <c r="ADW114" s="447"/>
      <c r="ADX114" s="447"/>
      <c r="ADY114" s="447"/>
      <c r="ADZ114" s="447"/>
      <c r="AEA114" s="447"/>
      <c r="AEB114" s="449"/>
      <c r="AEC114" s="450">
        <f t="shared" si="7648"/>
        <v>0</v>
      </c>
      <c r="AED114" s="463"/>
      <c r="AEE114" s="448"/>
      <c r="AEG114" s="458"/>
      <c r="AEH114" s="447"/>
      <c r="AEI114" s="447"/>
      <c r="AEJ114" s="447"/>
      <c r="AEK114" s="450">
        <f t="shared" si="7649"/>
        <v>0</v>
      </c>
      <c r="AEL114" s="447"/>
      <c r="AEM114" s="447"/>
      <c r="AEN114" s="447"/>
      <c r="AEO114" s="447"/>
      <c r="AEP114" s="447"/>
      <c r="AEQ114" s="449"/>
      <c r="AER114" s="450">
        <f t="shared" si="7650"/>
        <v>0</v>
      </c>
      <c r="AES114" s="463"/>
      <c r="AET114" s="448"/>
      <c r="AEV114" s="458"/>
      <c r="AEW114" s="447"/>
      <c r="AEX114" s="447"/>
      <c r="AEY114" s="447"/>
      <c r="AEZ114" s="450">
        <f t="shared" si="7651"/>
        <v>0</v>
      </c>
      <c r="AFA114" s="447"/>
      <c r="AFB114" s="447"/>
      <c r="AFC114" s="447"/>
      <c r="AFD114" s="447"/>
      <c r="AFE114" s="447"/>
      <c r="AFF114" s="449"/>
      <c r="AFG114" s="450">
        <f t="shared" si="7652"/>
        <v>0</v>
      </c>
      <c r="AFH114" s="463"/>
      <c r="AFI114" s="448"/>
      <c r="AFK114" s="458"/>
      <c r="AFL114" s="447"/>
      <c r="AFM114" s="447"/>
      <c r="AFN114" s="447"/>
      <c r="AFO114" s="450">
        <f t="shared" si="7653"/>
        <v>0</v>
      </c>
      <c r="AFP114" s="447"/>
      <c r="AFQ114" s="447"/>
      <c r="AFR114" s="447"/>
      <c r="AFS114" s="447"/>
      <c r="AFT114" s="447"/>
      <c r="AFU114" s="449"/>
      <c r="AFV114" s="450">
        <f t="shared" si="7654"/>
        <v>0</v>
      </c>
      <c r="AFW114" s="463"/>
      <c r="AFX114" s="448"/>
      <c r="AFZ114" s="458"/>
      <c r="AGA114" s="447"/>
      <c r="AGB114" s="447"/>
      <c r="AGC114" s="447"/>
      <c r="AGD114" s="450">
        <f t="shared" si="7655"/>
        <v>0</v>
      </c>
      <c r="AGE114" s="447"/>
      <c r="AGF114" s="447"/>
      <c r="AGG114" s="447"/>
      <c r="AGH114" s="447"/>
      <c r="AGI114" s="447"/>
      <c r="AGJ114" s="449"/>
      <c r="AGK114" s="450">
        <f t="shared" si="7656"/>
        <v>0</v>
      </c>
      <c r="AGL114" s="463"/>
      <c r="AGM114" s="448"/>
      <c r="AGO114" s="458"/>
      <c r="AGP114" s="447"/>
      <c r="AGQ114" s="447"/>
      <c r="AGR114" s="447"/>
      <c r="AGS114" s="450">
        <f t="shared" si="7657"/>
        <v>0</v>
      </c>
      <c r="AGT114" s="447"/>
      <c r="AGU114" s="447"/>
      <c r="AGV114" s="447"/>
      <c r="AGW114" s="447"/>
      <c r="AGX114" s="447"/>
      <c r="AGY114" s="449"/>
      <c r="AGZ114" s="450">
        <f t="shared" si="7658"/>
        <v>0</v>
      </c>
      <c r="AHA114" s="463"/>
      <c r="AHB114" s="448"/>
      <c r="AHD114" s="458"/>
      <c r="AHE114" s="447"/>
      <c r="AHF114" s="447"/>
      <c r="AHG114" s="447"/>
      <c r="AHH114" s="450">
        <f t="shared" si="7659"/>
        <v>0</v>
      </c>
      <c r="AHI114" s="447"/>
      <c r="AHJ114" s="447"/>
      <c r="AHK114" s="447"/>
      <c r="AHL114" s="447"/>
      <c r="AHM114" s="447"/>
      <c r="AHN114" s="449"/>
      <c r="AHO114" s="450">
        <f t="shared" si="7660"/>
        <v>0</v>
      </c>
      <c r="AHP114" s="463"/>
      <c r="AHQ114" s="448"/>
      <c r="AHS114" s="458"/>
      <c r="AHT114" s="447"/>
      <c r="AHU114" s="447"/>
      <c r="AHV114" s="447"/>
      <c r="AHW114" s="450">
        <f t="shared" si="7661"/>
        <v>0</v>
      </c>
      <c r="AHX114" s="447"/>
      <c r="AHY114" s="447"/>
      <c r="AHZ114" s="447"/>
      <c r="AIA114" s="447"/>
      <c r="AIB114" s="447"/>
      <c r="AIC114" s="449"/>
      <c r="AID114" s="450">
        <f t="shared" si="7662"/>
        <v>0</v>
      </c>
      <c r="AIE114" s="463"/>
      <c r="AIF114" s="448"/>
      <c r="AIH114" s="458"/>
      <c r="AII114" s="447"/>
      <c r="AIJ114" s="447"/>
      <c r="AIK114" s="447"/>
      <c r="AIL114" s="450">
        <f t="shared" si="7663"/>
        <v>0</v>
      </c>
      <c r="AIM114" s="447"/>
      <c r="AIN114" s="447"/>
      <c r="AIO114" s="447"/>
      <c r="AIP114" s="447"/>
      <c r="AIQ114" s="447"/>
      <c r="AIR114" s="449"/>
      <c r="AIS114" s="450">
        <f t="shared" si="7664"/>
        <v>0</v>
      </c>
      <c r="AIT114" s="463"/>
      <c r="AIU114" s="448"/>
      <c r="AIW114" s="458"/>
      <c r="AIX114" s="447"/>
      <c r="AIY114" s="447"/>
      <c r="AIZ114" s="447"/>
      <c r="AJA114" s="450">
        <f t="shared" si="7665"/>
        <v>0</v>
      </c>
      <c r="AJB114" s="447"/>
      <c r="AJC114" s="447"/>
      <c r="AJD114" s="447"/>
      <c r="AJE114" s="447"/>
      <c r="AJF114" s="447"/>
      <c r="AJG114" s="449"/>
      <c r="AJH114" s="450">
        <f t="shared" si="7666"/>
        <v>0</v>
      </c>
      <c r="AJI114" s="463"/>
      <c r="AJJ114" s="448"/>
      <c r="AJL114" s="458"/>
      <c r="AJM114" s="447"/>
      <c r="AJN114" s="447"/>
      <c r="AJO114" s="447"/>
      <c r="AJP114" s="450">
        <f t="shared" si="7667"/>
        <v>0</v>
      </c>
      <c r="AJQ114" s="447"/>
      <c r="AJR114" s="447"/>
      <c r="AJS114" s="447"/>
      <c r="AJT114" s="447"/>
      <c r="AJU114" s="447"/>
      <c r="AJV114" s="449"/>
      <c r="AJW114" s="450">
        <f t="shared" si="7668"/>
        <v>0</v>
      </c>
      <c r="AJX114" s="463"/>
      <c r="AJY114" s="448"/>
      <c r="AKA114" s="458"/>
      <c r="AKB114" s="447"/>
      <c r="AKC114" s="447"/>
      <c r="AKD114" s="447"/>
      <c r="AKE114" s="450">
        <f t="shared" si="7669"/>
        <v>0</v>
      </c>
      <c r="AKF114" s="447"/>
      <c r="AKG114" s="447"/>
      <c r="AKH114" s="447"/>
      <c r="AKI114" s="447"/>
      <c r="AKJ114" s="447"/>
      <c r="AKK114" s="449"/>
      <c r="AKL114" s="450">
        <f t="shared" si="7670"/>
        <v>0</v>
      </c>
      <c r="AKM114" s="463"/>
      <c r="AKN114" s="448"/>
      <c r="AKP114" s="458"/>
      <c r="AKQ114" s="447"/>
      <c r="AKR114" s="447"/>
      <c r="AKS114" s="447"/>
      <c r="AKT114" s="450">
        <f t="shared" si="7671"/>
        <v>0</v>
      </c>
      <c r="AKU114" s="447"/>
      <c r="AKV114" s="447"/>
      <c r="AKW114" s="447"/>
      <c r="AKX114" s="447"/>
      <c r="AKY114" s="447"/>
      <c r="AKZ114" s="449"/>
      <c r="ALA114" s="450">
        <f t="shared" si="7672"/>
        <v>0</v>
      </c>
      <c r="ALB114" s="463"/>
      <c r="ALC114" s="448"/>
      <c r="ALE114" s="458"/>
      <c r="ALF114" s="447"/>
      <c r="ALG114" s="447"/>
      <c r="ALH114" s="447"/>
      <c r="ALI114" s="450">
        <f t="shared" si="7673"/>
        <v>0</v>
      </c>
      <c r="ALJ114" s="447"/>
      <c r="ALK114" s="447"/>
      <c r="ALL114" s="447"/>
      <c r="ALM114" s="447"/>
      <c r="ALN114" s="447"/>
      <c r="ALO114" s="449"/>
      <c r="ALP114" s="450">
        <f t="shared" si="7674"/>
        <v>0</v>
      </c>
      <c r="ALQ114" s="463"/>
      <c r="ALR114" s="448"/>
      <c r="ALT114" s="458"/>
      <c r="ALU114" s="447"/>
      <c r="ALV114" s="447"/>
      <c r="ALW114" s="447"/>
      <c r="ALX114" s="450">
        <f t="shared" si="7675"/>
        <v>0</v>
      </c>
      <c r="ALY114" s="447"/>
      <c r="ALZ114" s="447"/>
      <c r="AMA114" s="447"/>
      <c r="AMB114" s="447"/>
      <c r="AMC114" s="447"/>
      <c r="AMD114" s="449"/>
      <c r="AME114" s="450">
        <f t="shared" si="7676"/>
        <v>0</v>
      </c>
      <c r="AMF114" s="463"/>
      <c r="AMG114" s="448"/>
      <c r="AMI114" s="458"/>
      <c r="AMJ114" s="447"/>
      <c r="AMK114" s="447"/>
      <c r="AML114" s="447"/>
      <c r="AMM114" s="450">
        <f t="shared" si="7677"/>
        <v>0</v>
      </c>
      <c r="AMN114" s="447"/>
      <c r="AMO114" s="447"/>
      <c r="AMP114" s="447"/>
      <c r="AMQ114" s="447"/>
      <c r="AMR114" s="447"/>
      <c r="AMS114" s="449"/>
      <c r="AMT114" s="450">
        <f t="shared" si="7678"/>
        <v>0</v>
      </c>
      <c r="AMU114" s="463"/>
      <c r="AMV114" s="448"/>
      <c r="AMX114" s="458"/>
      <c r="AMY114" s="447"/>
      <c r="AMZ114" s="447"/>
      <c r="ANA114" s="447"/>
      <c r="ANB114" s="450">
        <f t="shared" si="7679"/>
        <v>0</v>
      </c>
      <c r="ANC114" s="447"/>
      <c r="AND114" s="447"/>
      <c r="ANE114" s="447"/>
      <c r="ANF114" s="447"/>
      <c r="ANG114" s="447"/>
      <c r="ANH114" s="449"/>
      <c r="ANI114" s="450">
        <f t="shared" si="7680"/>
        <v>0</v>
      </c>
      <c r="ANJ114" s="463"/>
      <c r="ANK114" s="448"/>
      <c r="ANM114" s="458"/>
      <c r="ANN114" s="447"/>
      <c r="ANO114" s="447"/>
      <c r="ANP114" s="447"/>
      <c r="ANQ114" s="450">
        <f t="shared" si="7681"/>
        <v>0</v>
      </c>
      <c r="ANR114" s="447"/>
      <c r="ANS114" s="447"/>
      <c r="ANT114" s="447"/>
      <c r="ANU114" s="447"/>
      <c r="ANV114" s="447"/>
      <c r="ANW114" s="449"/>
      <c r="ANX114" s="450">
        <f t="shared" si="7682"/>
        <v>0</v>
      </c>
      <c r="ANY114" s="463"/>
      <c r="ANZ114" s="448"/>
      <c r="AOB114" s="458"/>
      <c r="AOC114" s="447"/>
      <c r="AOD114" s="447"/>
      <c r="AOE114" s="447"/>
      <c r="AOF114" s="450">
        <f t="shared" si="7683"/>
        <v>0</v>
      </c>
      <c r="AOG114" s="447"/>
      <c r="AOH114" s="447"/>
      <c r="AOI114" s="447"/>
      <c r="AOJ114" s="447"/>
      <c r="AOK114" s="447"/>
      <c r="AOL114" s="449"/>
      <c r="AOM114" s="450">
        <f t="shared" si="7684"/>
        <v>0</v>
      </c>
      <c r="AON114" s="463"/>
      <c r="AOO114" s="448"/>
      <c r="AOQ114" s="458"/>
      <c r="AOR114" s="447"/>
      <c r="AOS114" s="447"/>
      <c r="AOT114" s="447"/>
      <c r="AOU114" s="450">
        <f t="shared" si="7685"/>
        <v>0</v>
      </c>
      <c r="AOV114" s="447"/>
      <c r="AOW114" s="447"/>
      <c r="AOX114" s="447"/>
      <c r="AOY114" s="447"/>
      <c r="AOZ114" s="447"/>
      <c r="APA114" s="449"/>
      <c r="APB114" s="450">
        <f t="shared" si="7686"/>
        <v>0</v>
      </c>
      <c r="APC114" s="463"/>
      <c r="APD114" s="448"/>
      <c r="APF114" s="458"/>
      <c r="APG114" s="447"/>
      <c r="APH114" s="447"/>
      <c r="API114" s="447"/>
      <c r="APJ114" s="450">
        <f t="shared" si="7687"/>
        <v>0</v>
      </c>
      <c r="APK114" s="447"/>
      <c r="APL114" s="447"/>
      <c r="APM114" s="447"/>
      <c r="APN114" s="447"/>
      <c r="APO114" s="447"/>
      <c r="APP114" s="449"/>
      <c r="APQ114" s="450">
        <f t="shared" si="7688"/>
        <v>0</v>
      </c>
      <c r="APR114" s="463"/>
      <c r="APS114" s="448"/>
      <c r="APU114" s="458"/>
      <c r="APV114" s="447"/>
      <c r="APW114" s="447"/>
      <c r="APX114" s="447"/>
      <c r="APY114" s="450">
        <f t="shared" si="7689"/>
        <v>0</v>
      </c>
      <c r="APZ114" s="447"/>
      <c r="AQA114" s="447"/>
      <c r="AQB114" s="447"/>
      <c r="AQC114" s="447"/>
      <c r="AQD114" s="447"/>
      <c r="AQE114" s="449"/>
      <c r="AQF114" s="450">
        <f t="shared" si="7690"/>
        <v>0</v>
      </c>
      <c r="AQG114" s="463"/>
      <c r="AQH114" s="448"/>
      <c r="AQJ114" s="458"/>
      <c r="AQK114" s="447"/>
      <c r="AQL114" s="447"/>
      <c r="AQM114" s="447"/>
      <c r="AQN114" s="450">
        <f t="shared" si="7691"/>
        <v>0</v>
      </c>
      <c r="AQO114" s="447"/>
      <c r="AQP114" s="447"/>
      <c r="AQQ114" s="447"/>
      <c r="AQR114" s="447"/>
      <c r="AQS114" s="447"/>
      <c r="AQT114" s="449"/>
      <c r="AQU114" s="450">
        <f t="shared" si="7692"/>
        <v>0</v>
      </c>
      <c r="AQV114" s="463"/>
      <c r="AQW114" s="448"/>
      <c r="AQY114" s="458"/>
      <c r="AQZ114" s="447"/>
      <c r="ARA114" s="447"/>
      <c r="ARB114" s="447"/>
      <c r="ARC114" s="450">
        <f t="shared" si="7693"/>
        <v>0</v>
      </c>
      <c r="ARD114" s="447"/>
      <c r="ARE114" s="447"/>
      <c r="ARF114" s="447"/>
      <c r="ARG114" s="447"/>
      <c r="ARH114" s="447"/>
      <c r="ARI114" s="449"/>
      <c r="ARJ114" s="450">
        <f t="shared" si="7694"/>
        <v>0</v>
      </c>
      <c r="ARK114" s="463"/>
      <c r="ARL114" s="448"/>
      <c r="ARN114" s="458"/>
      <c r="ARO114" s="447"/>
      <c r="ARP114" s="447"/>
      <c r="ARQ114" s="447"/>
      <c r="ARR114" s="450">
        <f t="shared" si="7695"/>
        <v>0</v>
      </c>
      <c r="ARS114" s="447"/>
      <c r="ART114" s="447"/>
      <c r="ARU114" s="447"/>
      <c r="ARV114" s="447"/>
      <c r="ARW114" s="447"/>
      <c r="ARX114" s="449"/>
      <c r="ARY114" s="450">
        <f t="shared" si="7696"/>
        <v>0</v>
      </c>
      <c r="ARZ114" s="463"/>
      <c r="ASA114" s="448"/>
      <c r="ASC114" s="458"/>
      <c r="ASD114" s="447"/>
      <c r="ASE114" s="447"/>
      <c r="ASF114" s="447"/>
      <c r="ASG114" s="450">
        <f t="shared" si="7697"/>
        <v>0</v>
      </c>
      <c r="ASH114" s="447"/>
      <c r="ASI114" s="447"/>
      <c r="ASJ114" s="447"/>
      <c r="ASK114" s="447"/>
      <c r="ASL114" s="447"/>
      <c r="ASM114" s="449"/>
      <c r="ASN114" s="450">
        <f t="shared" si="7698"/>
        <v>0</v>
      </c>
      <c r="ASO114" s="463"/>
      <c r="ASP114" s="448"/>
      <c r="ASR114" s="458"/>
      <c r="ASS114" s="447"/>
      <c r="AST114" s="447"/>
      <c r="ASU114" s="447"/>
      <c r="ASV114" s="450">
        <f t="shared" si="7699"/>
        <v>0</v>
      </c>
      <c r="ASW114" s="447"/>
      <c r="ASX114" s="447"/>
      <c r="ASY114" s="447"/>
      <c r="ASZ114" s="447"/>
      <c r="ATA114" s="447"/>
      <c r="ATB114" s="449"/>
      <c r="ATC114" s="450">
        <f t="shared" si="7700"/>
        <v>0</v>
      </c>
      <c r="ATD114" s="463"/>
      <c r="ATE114" s="448"/>
      <c r="ATG114" s="458"/>
      <c r="ATH114" s="447"/>
      <c r="ATI114" s="447"/>
      <c r="ATJ114" s="447"/>
      <c r="ATK114" s="450">
        <f t="shared" si="7701"/>
        <v>0</v>
      </c>
      <c r="ATL114" s="447"/>
      <c r="ATM114" s="447"/>
      <c r="ATN114" s="447"/>
      <c r="ATO114" s="447"/>
      <c r="ATP114" s="447"/>
      <c r="ATQ114" s="449"/>
      <c r="ATR114" s="450">
        <f t="shared" si="7702"/>
        <v>0</v>
      </c>
      <c r="ATS114" s="463"/>
      <c r="ATT114" s="448"/>
      <c r="ATV114" s="458"/>
      <c r="ATW114" s="447"/>
      <c r="ATX114" s="447"/>
      <c r="ATY114" s="447"/>
      <c r="ATZ114" s="450">
        <f t="shared" si="7703"/>
        <v>0</v>
      </c>
      <c r="AUA114" s="447"/>
      <c r="AUB114" s="447"/>
      <c r="AUC114" s="447"/>
      <c r="AUD114" s="447"/>
      <c r="AUE114" s="447"/>
      <c r="AUF114" s="449"/>
      <c r="AUG114" s="450">
        <f t="shared" si="7704"/>
        <v>0</v>
      </c>
      <c r="AUH114" s="463"/>
      <c r="AUI114" s="448"/>
      <c r="AUK114" s="458"/>
      <c r="AUL114" s="447"/>
      <c r="AUM114" s="447"/>
      <c r="AUN114" s="447"/>
      <c r="AUO114" s="450">
        <f t="shared" si="7705"/>
        <v>0</v>
      </c>
      <c r="AUP114" s="447"/>
      <c r="AUQ114" s="447"/>
      <c r="AUR114" s="447"/>
      <c r="AUS114" s="447"/>
      <c r="AUT114" s="447"/>
      <c r="AUU114" s="449"/>
      <c r="AUV114" s="450">
        <f t="shared" si="7706"/>
        <v>0</v>
      </c>
      <c r="AUW114" s="463"/>
      <c r="AUX114" s="448"/>
      <c r="AUZ114" s="458"/>
      <c r="AVA114" s="447"/>
      <c r="AVB114" s="447"/>
      <c r="AVC114" s="447"/>
      <c r="AVD114" s="450">
        <f t="shared" si="7707"/>
        <v>0</v>
      </c>
      <c r="AVE114" s="447"/>
      <c r="AVF114" s="447"/>
      <c r="AVG114" s="447"/>
      <c r="AVH114" s="447"/>
      <c r="AVI114" s="447"/>
      <c r="AVJ114" s="449"/>
      <c r="AVK114" s="450">
        <f t="shared" si="7708"/>
        <v>0</v>
      </c>
      <c r="AVL114" s="463"/>
      <c r="AVM114" s="448"/>
      <c r="AVO114" s="458"/>
      <c r="AVP114" s="447"/>
      <c r="AVQ114" s="447"/>
      <c r="AVR114" s="447"/>
      <c r="AVS114" s="450">
        <f t="shared" si="7709"/>
        <v>0</v>
      </c>
      <c r="AVT114" s="447"/>
      <c r="AVU114" s="447"/>
      <c r="AVV114" s="447"/>
      <c r="AVW114" s="447"/>
      <c r="AVX114" s="447"/>
      <c r="AVY114" s="449"/>
      <c r="AVZ114" s="450">
        <f t="shared" si="7710"/>
        <v>0</v>
      </c>
      <c r="AWA114" s="463"/>
      <c r="AWB114" s="448"/>
      <c r="AWD114" s="458"/>
      <c r="AWE114" s="447"/>
      <c r="AWF114" s="447"/>
      <c r="AWG114" s="447"/>
      <c r="AWH114" s="450">
        <f t="shared" si="7711"/>
        <v>0</v>
      </c>
      <c r="AWI114" s="447"/>
      <c r="AWJ114" s="447"/>
      <c r="AWK114" s="447"/>
      <c r="AWL114" s="447"/>
      <c r="AWM114" s="447"/>
      <c r="AWN114" s="449"/>
      <c r="AWO114" s="450">
        <f t="shared" si="7712"/>
        <v>0</v>
      </c>
      <c r="AWP114" s="463"/>
      <c r="AWQ114" s="448"/>
      <c r="AWS114" s="458"/>
      <c r="AWT114" s="447"/>
      <c r="AWU114" s="447"/>
      <c r="AWV114" s="447"/>
      <c r="AWW114" s="450">
        <f t="shared" si="7713"/>
        <v>0</v>
      </c>
      <c r="AWX114" s="447"/>
      <c r="AWY114" s="447"/>
      <c r="AWZ114" s="447"/>
      <c r="AXA114" s="447"/>
      <c r="AXB114" s="447"/>
      <c r="AXC114" s="449"/>
      <c r="AXD114" s="450">
        <f t="shared" si="7714"/>
        <v>0</v>
      </c>
      <c r="AXE114" s="463"/>
      <c r="AXF114" s="448"/>
      <c r="AXH114" s="458"/>
      <c r="AXI114" s="447"/>
      <c r="AXJ114" s="447"/>
      <c r="AXK114" s="447"/>
      <c r="AXL114" s="450">
        <f t="shared" si="7715"/>
        <v>0</v>
      </c>
      <c r="AXM114" s="447"/>
      <c r="AXN114" s="447"/>
      <c r="AXO114" s="447"/>
      <c r="AXP114" s="447"/>
      <c r="AXQ114" s="447"/>
      <c r="AXR114" s="449"/>
      <c r="AXS114" s="450">
        <f t="shared" si="7716"/>
        <v>0</v>
      </c>
      <c r="AXT114" s="463"/>
      <c r="AXU114" s="448"/>
      <c r="AXW114" s="458"/>
      <c r="AXX114" s="447"/>
      <c r="AXY114" s="447"/>
      <c r="AXZ114" s="447"/>
      <c r="AYA114" s="450">
        <f t="shared" si="7717"/>
        <v>0</v>
      </c>
      <c r="AYB114" s="447"/>
      <c r="AYC114" s="447"/>
      <c r="AYD114" s="447"/>
      <c r="AYE114" s="447"/>
      <c r="AYF114" s="447"/>
      <c r="AYG114" s="449"/>
      <c r="AYH114" s="450">
        <f t="shared" si="7718"/>
        <v>0</v>
      </c>
      <c r="AYI114" s="463"/>
      <c r="AYJ114" s="448"/>
      <c r="AYL114" s="458"/>
      <c r="AYM114" s="447"/>
      <c r="AYN114" s="447"/>
      <c r="AYO114" s="447"/>
      <c r="AYP114" s="450">
        <f t="shared" si="7719"/>
        <v>0</v>
      </c>
      <c r="AYQ114" s="447"/>
      <c r="AYR114" s="447"/>
      <c r="AYS114" s="447"/>
      <c r="AYT114" s="447"/>
      <c r="AYU114" s="447"/>
      <c r="AYV114" s="449"/>
      <c r="AYW114" s="450">
        <f t="shared" si="7720"/>
        <v>0</v>
      </c>
      <c r="AYX114" s="463"/>
      <c r="AYY114" s="448"/>
      <c r="AZA114" s="458"/>
      <c r="AZB114" s="447"/>
      <c r="AZC114" s="447"/>
      <c r="AZD114" s="447"/>
      <c r="AZE114" s="450">
        <f t="shared" si="7721"/>
        <v>0</v>
      </c>
      <c r="AZF114" s="447"/>
      <c r="AZG114" s="447"/>
      <c r="AZH114" s="447"/>
      <c r="AZI114" s="447"/>
      <c r="AZJ114" s="447"/>
      <c r="AZK114" s="449"/>
      <c r="AZL114" s="450">
        <f t="shared" si="7722"/>
        <v>0</v>
      </c>
      <c r="AZM114" s="463"/>
      <c r="AZN114" s="448"/>
      <c r="AZP114" s="458"/>
      <c r="AZQ114" s="447"/>
      <c r="AZR114" s="447"/>
      <c r="AZS114" s="447"/>
      <c r="AZT114" s="450">
        <f t="shared" si="7723"/>
        <v>0</v>
      </c>
      <c r="AZU114" s="447"/>
      <c r="AZV114" s="447"/>
      <c r="AZW114" s="447"/>
      <c r="AZX114" s="447"/>
      <c r="AZY114" s="447"/>
      <c r="AZZ114" s="449"/>
      <c r="BAA114" s="450">
        <f t="shared" si="7724"/>
        <v>0</v>
      </c>
      <c r="BAB114" s="463"/>
      <c r="BAC114" s="448"/>
      <c r="BAE114" s="458"/>
      <c r="BAF114" s="447"/>
      <c r="BAG114" s="447"/>
      <c r="BAH114" s="447"/>
      <c r="BAI114" s="450">
        <f t="shared" si="7725"/>
        <v>0</v>
      </c>
      <c r="BAJ114" s="447"/>
      <c r="BAK114" s="447"/>
      <c r="BAL114" s="447"/>
      <c r="BAM114" s="447"/>
      <c r="BAN114" s="447"/>
      <c r="BAO114" s="449"/>
      <c r="BAP114" s="450">
        <f t="shared" si="7726"/>
        <v>0</v>
      </c>
      <c r="BAQ114" s="463"/>
      <c r="BAR114" s="448"/>
      <c r="BAT114" s="458"/>
      <c r="BAU114" s="447"/>
      <c r="BAV114" s="447"/>
      <c r="BAW114" s="447"/>
      <c r="BAX114" s="450">
        <f t="shared" si="7727"/>
        <v>0</v>
      </c>
      <c r="BAY114" s="447"/>
      <c r="BAZ114" s="447"/>
      <c r="BBA114" s="447"/>
      <c r="BBB114" s="447"/>
      <c r="BBC114" s="447"/>
      <c r="BBD114" s="449"/>
      <c r="BBE114" s="450">
        <f t="shared" si="7728"/>
        <v>0</v>
      </c>
      <c r="BBF114" s="463"/>
      <c r="BBG114" s="448"/>
      <c r="BBI114" s="458"/>
      <c r="BBJ114" s="447"/>
      <c r="BBK114" s="447"/>
      <c r="BBL114" s="447"/>
      <c r="BBM114" s="450">
        <f t="shared" si="7729"/>
        <v>0</v>
      </c>
      <c r="BBN114" s="447"/>
      <c r="BBO114" s="447"/>
      <c r="BBP114" s="447"/>
      <c r="BBQ114" s="447"/>
      <c r="BBR114" s="447"/>
      <c r="BBS114" s="449"/>
      <c r="BBT114" s="450">
        <f t="shared" si="7730"/>
        <v>0</v>
      </c>
      <c r="BBU114" s="463"/>
      <c r="BBV114" s="448"/>
      <c r="BBX114" s="458"/>
      <c r="BBY114" s="447"/>
      <c r="BBZ114" s="447"/>
      <c r="BCA114" s="447"/>
      <c r="BCB114" s="450">
        <f t="shared" si="7731"/>
        <v>0</v>
      </c>
      <c r="BCC114" s="447"/>
      <c r="BCD114" s="447"/>
      <c r="BCE114" s="447"/>
      <c r="BCF114" s="447"/>
      <c r="BCG114" s="447"/>
      <c r="BCH114" s="449"/>
      <c r="BCI114" s="450">
        <f t="shared" si="7732"/>
        <v>0</v>
      </c>
      <c r="BCJ114" s="463"/>
      <c r="BCK114" s="448"/>
      <c r="BCM114" s="458"/>
      <c r="BCN114" s="447"/>
      <c r="BCO114" s="447"/>
      <c r="BCP114" s="447"/>
      <c r="BCQ114" s="450">
        <f t="shared" si="7733"/>
        <v>0</v>
      </c>
      <c r="BCR114" s="447"/>
      <c r="BCS114" s="447"/>
      <c r="BCT114" s="447"/>
      <c r="BCU114" s="447"/>
      <c r="BCV114" s="447"/>
      <c r="BCW114" s="449"/>
      <c r="BCX114" s="450">
        <f t="shared" si="7734"/>
        <v>0</v>
      </c>
      <c r="BCY114" s="463"/>
      <c r="BCZ114" s="448"/>
      <c r="BDB114" s="458"/>
      <c r="BDC114" s="447"/>
      <c r="BDD114" s="447"/>
      <c r="BDE114" s="447"/>
      <c r="BDF114" s="450">
        <f t="shared" si="7735"/>
        <v>0</v>
      </c>
      <c r="BDG114" s="447"/>
      <c r="BDH114" s="447"/>
      <c r="BDI114" s="447"/>
      <c r="BDJ114" s="447"/>
      <c r="BDK114" s="447"/>
      <c r="BDL114" s="449"/>
      <c r="BDM114" s="450">
        <f t="shared" si="7736"/>
        <v>0</v>
      </c>
      <c r="BDN114" s="463"/>
      <c r="BDO114" s="448"/>
      <c r="BDQ114" s="458"/>
      <c r="BDR114" s="447"/>
      <c r="BDS114" s="447"/>
      <c r="BDT114" s="447"/>
      <c r="BDU114" s="450">
        <f t="shared" si="7737"/>
        <v>0</v>
      </c>
      <c r="BDV114" s="447"/>
      <c r="BDW114" s="447"/>
      <c r="BDX114" s="447"/>
      <c r="BDY114" s="447"/>
      <c r="BDZ114" s="447"/>
      <c r="BEA114" s="449"/>
      <c r="BEB114" s="450">
        <f t="shared" si="7738"/>
        <v>0</v>
      </c>
      <c r="BEC114" s="463"/>
      <c r="BED114" s="448"/>
      <c r="BEF114" s="458"/>
      <c r="BEG114" s="447"/>
      <c r="BEH114" s="447"/>
      <c r="BEI114" s="447"/>
      <c r="BEJ114" s="450">
        <f t="shared" si="7739"/>
        <v>0</v>
      </c>
      <c r="BEK114" s="447"/>
      <c r="BEL114" s="447"/>
      <c r="BEM114" s="447"/>
      <c r="BEN114" s="447"/>
      <c r="BEO114" s="447"/>
      <c r="BEP114" s="449"/>
      <c r="BEQ114" s="450">
        <f t="shared" si="7740"/>
        <v>0</v>
      </c>
      <c r="BER114" s="463"/>
      <c r="BES114" s="448"/>
      <c r="BEU114" s="458"/>
      <c r="BEV114" s="447"/>
      <c r="BEW114" s="447"/>
      <c r="BEX114" s="447"/>
      <c r="BEY114" s="450">
        <f t="shared" si="7741"/>
        <v>0</v>
      </c>
      <c r="BEZ114" s="447"/>
      <c r="BFA114" s="447"/>
      <c r="BFB114" s="447"/>
      <c r="BFC114" s="447"/>
      <c r="BFD114" s="447"/>
      <c r="BFE114" s="449"/>
      <c r="BFF114" s="450">
        <f t="shared" si="7742"/>
        <v>0</v>
      </c>
      <c r="BFG114" s="463"/>
      <c r="BFH114" s="448"/>
      <c r="BFJ114" s="458"/>
      <c r="BFK114" s="447"/>
      <c r="BFL114" s="447"/>
      <c r="BFM114" s="447"/>
      <c r="BFN114" s="450">
        <f t="shared" si="7743"/>
        <v>0</v>
      </c>
      <c r="BFO114" s="447"/>
      <c r="BFP114" s="447"/>
      <c r="BFQ114" s="447"/>
      <c r="BFR114" s="447"/>
      <c r="BFS114" s="447"/>
      <c r="BFT114" s="449"/>
      <c r="BFU114" s="450">
        <f t="shared" si="7744"/>
        <v>0</v>
      </c>
      <c r="BFV114" s="463"/>
      <c r="BFW114" s="448"/>
      <c r="BFY114" s="458"/>
      <c r="BFZ114" s="447"/>
      <c r="BGA114" s="447"/>
      <c r="BGB114" s="447"/>
      <c r="BGC114" s="450">
        <f t="shared" si="7745"/>
        <v>0</v>
      </c>
      <c r="BGD114" s="447"/>
      <c r="BGE114" s="447"/>
      <c r="BGF114" s="447"/>
      <c r="BGG114" s="447"/>
      <c r="BGH114" s="447"/>
      <c r="BGI114" s="449"/>
      <c r="BGJ114" s="450">
        <f t="shared" si="7746"/>
        <v>0</v>
      </c>
      <c r="BGK114" s="463"/>
      <c r="BGL114" s="448"/>
      <c r="BGN114" s="458"/>
      <c r="BGO114" s="447"/>
      <c r="BGP114" s="447"/>
      <c r="BGQ114" s="447"/>
      <c r="BGR114" s="450">
        <f t="shared" si="7747"/>
        <v>0</v>
      </c>
      <c r="BGS114" s="447"/>
      <c r="BGT114" s="447"/>
      <c r="BGU114" s="447"/>
      <c r="BGV114" s="447"/>
      <c r="BGW114" s="447"/>
      <c r="BGX114" s="449"/>
      <c r="BGY114" s="450">
        <f t="shared" si="7748"/>
        <v>0</v>
      </c>
      <c r="BGZ114" s="463"/>
      <c r="BHA114" s="448"/>
      <c r="BHC114" s="458"/>
      <c r="BHD114" s="447"/>
      <c r="BHE114" s="447"/>
      <c r="BHF114" s="447"/>
      <c r="BHG114" s="450">
        <f t="shared" si="7749"/>
        <v>0</v>
      </c>
      <c r="BHH114" s="447"/>
      <c r="BHI114" s="447"/>
      <c r="BHJ114" s="447"/>
      <c r="BHK114" s="447"/>
      <c r="BHL114" s="447"/>
      <c r="BHM114" s="449"/>
      <c r="BHN114" s="450">
        <f t="shared" si="7750"/>
        <v>0</v>
      </c>
      <c r="BHO114" s="463"/>
      <c r="BHP114" s="448"/>
      <c r="BHR114" s="458"/>
      <c r="BHS114" s="447"/>
      <c r="BHT114" s="447"/>
      <c r="BHU114" s="447"/>
      <c r="BHV114" s="450">
        <f t="shared" si="7751"/>
        <v>0</v>
      </c>
      <c r="BHW114" s="447"/>
      <c r="BHX114" s="447"/>
      <c r="BHY114" s="447"/>
      <c r="BHZ114" s="447"/>
      <c r="BIA114" s="447"/>
      <c r="BIB114" s="449"/>
      <c r="BIC114" s="450">
        <f t="shared" si="7752"/>
        <v>0</v>
      </c>
      <c r="BID114" s="463"/>
      <c r="BIE114" s="448"/>
      <c r="BIG114" s="458"/>
      <c r="BIH114" s="447"/>
      <c r="BII114" s="447"/>
      <c r="BIJ114" s="447"/>
      <c r="BIK114" s="450">
        <f t="shared" si="7753"/>
        <v>0</v>
      </c>
      <c r="BIL114" s="447"/>
      <c r="BIM114" s="447"/>
      <c r="BIN114" s="447"/>
      <c r="BIO114" s="447"/>
      <c r="BIP114" s="447"/>
      <c r="BIQ114" s="449"/>
      <c r="BIR114" s="450">
        <f t="shared" si="7754"/>
        <v>0</v>
      </c>
      <c r="BIS114" s="463"/>
      <c r="BIT114" s="448"/>
      <c r="BIV114" s="458"/>
      <c r="BIW114" s="447"/>
      <c r="BIX114" s="447"/>
      <c r="BIY114" s="447"/>
      <c r="BIZ114" s="450">
        <f t="shared" si="7755"/>
        <v>0</v>
      </c>
      <c r="BJA114" s="447"/>
      <c r="BJB114" s="447"/>
      <c r="BJC114" s="447"/>
      <c r="BJD114" s="447"/>
      <c r="BJE114" s="447"/>
      <c r="BJF114" s="449"/>
      <c r="BJG114" s="450">
        <f t="shared" si="7756"/>
        <v>0</v>
      </c>
      <c r="BJH114" s="463"/>
      <c r="BJI114" s="448"/>
      <c r="BJK114" s="458"/>
      <c r="BJL114" s="447"/>
      <c r="BJM114" s="447"/>
      <c r="BJN114" s="447"/>
      <c r="BJO114" s="450">
        <f t="shared" si="7757"/>
        <v>0</v>
      </c>
      <c r="BJP114" s="447"/>
      <c r="BJQ114" s="447"/>
      <c r="BJR114" s="447"/>
      <c r="BJS114" s="447"/>
      <c r="BJT114" s="447"/>
      <c r="BJU114" s="449"/>
      <c r="BJV114" s="450">
        <f t="shared" si="7758"/>
        <v>0</v>
      </c>
      <c r="BJW114" s="463"/>
      <c r="BJX114" s="448"/>
      <c r="BJZ114" s="458"/>
      <c r="BKA114" s="447"/>
      <c r="BKB114" s="447"/>
      <c r="BKC114" s="447"/>
      <c r="BKD114" s="450">
        <f t="shared" si="7759"/>
        <v>0</v>
      </c>
      <c r="BKE114" s="447"/>
      <c r="BKF114" s="447"/>
      <c r="BKG114" s="447"/>
      <c r="BKH114" s="447"/>
      <c r="BKI114" s="447"/>
      <c r="BKJ114" s="449"/>
      <c r="BKK114" s="450">
        <f t="shared" si="7760"/>
        <v>0</v>
      </c>
      <c r="BKL114" s="463"/>
      <c r="BKM114" s="448"/>
      <c r="BKO114" s="458"/>
      <c r="BKP114" s="447"/>
      <c r="BKQ114" s="447"/>
      <c r="BKR114" s="447"/>
      <c r="BKS114" s="450">
        <f t="shared" si="7761"/>
        <v>0</v>
      </c>
      <c r="BKT114" s="447"/>
      <c r="BKU114" s="447"/>
      <c r="BKV114" s="447"/>
      <c r="BKW114" s="447"/>
      <c r="BKX114" s="447"/>
      <c r="BKY114" s="449"/>
      <c r="BKZ114" s="450">
        <f t="shared" si="7762"/>
        <v>0</v>
      </c>
      <c r="BLA114" s="463"/>
      <c r="BLB114" s="448"/>
      <c r="BLD114" s="458"/>
      <c r="BLE114" s="447"/>
      <c r="BLF114" s="447"/>
      <c r="BLG114" s="447"/>
      <c r="BLH114" s="450">
        <f t="shared" si="7763"/>
        <v>0</v>
      </c>
      <c r="BLI114" s="447"/>
      <c r="BLJ114" s="447"/>
      <c r="BLK114" s="447"/>
      <c r="BLL114" s="447"/>
      <c r="BLM114" s="447"/>
      <c r="BLN114" s="449"/>
      <c r="BLO114" s="450">
        <f t="shared" si="7764"/>
        <v>0</v>
      </c>
      <c r="BLP114" s="463"/>
      <c r="BLQ114" s="448"/>
      <c r="BLS114" s="458"/>
      <c r="BLT114" s="447"/>
      <c r="BLU114" s="447"/>
      <c r="BLV114" s="447"/>
      <c r="BLW114" s="450">
        <f t="shared" si="7765"/>
        <v>0</v>
      </c>
      <c r="BLX114" s="447"/>
      <c r="BLY114" s="447"/>
      <c r="BLZ114" s="447"/>
      <c r="BMA114" s="447"/>
      <c r="BMB114" s="447"/>
      <c r="BMC114" s="449"/>
      <c r="BMD114" s="450">
        <f t="shared" si="7766"/>
        <v>0</v>
      </c>
      <c r="BME114" s="463"/>
      <c r="BMF114" s="448"/>
      <c r="BMH114" s="458"/>
      <c r="BMI114" s="447"/>
      <c r="BMJ114" s="447"/>
      <c r="BMK114" s="447"/>
      <c r="BML114" s="450">
        <f t="shared" si="7767"/>
        <v>0</v>
      </c>
      <c r="BMM114" s="447"/>
      <c r="BMN114" s="447"/>
      <c r="BMO114" s="447"/>
      <c r="BMP114" s="447"/>
      <c r="BMQ114" s="447"/>
      <c r="BMR114" s="449"/>
      <c r="BMS114" s="450">
        <f t="shared" si="7768"/>
        <v>0</v>
      </c>
      <c r="BMT114" s="463"/>
      <c r="BMU114" s="448"/>
      <c r="BMW114" s="458"/>
      <c r="BMX114" s="447"/>
      <c r="BMY114" s="447"/>
      <c r="BMZ114" s="447"/>
      <c r="BNA114" s="450">
        <f t="shared" si="7769"/>
        <v>0</v>
      </c>
      <c r="BNB114" s="447"/>
      <c r="BNC114" s="447"/>
      <c r="BND114" s="447"/>
      <c r="BNE114" s="447"/>
      <c r="BNF114" s="447"/>
      <c r="BNG114" s="449"/>
      <c r="BNH114" s="450">
        <f t="shared" si="7770"/>
        <v>0</v>
      </c>
      <c r="BNI114" s="463"/>
      <c r="BNJ114" s="448"/>
      <c r="BNL114" s="458"/>
      <c r="BNM114" s="447"/>
      <c r="BNN114" s="447"/>
      <c r="BNO114" s="447"/>
      <c r="BNP114" s="450">
        <f t="shared" si="7771"/>
        <v>0</v>
      </c>
      <c r="BNQ114" s="447"/>
      <c r="BNR114" s="447"/>
      <c r="BNS114" s="447"/>
      <c r="BNT114" s="447"/>
      <c r="BNU114" s="447"/>
      <c r="BNV114" s="449"/>
      <c r="BNW114" s="450">
        <f t="shared" si="7772"/>
        <v>0</v>
      </c>
      <c r="BNX114" s="463"/>
      <c r="BNY114" s="448"/>
      <c r="BOA114" s="458"/>
      <c r="BOB114" s="447"/>
      <c r="BOC114" s="447"/>
      <c r="BOD114" s="447"/>
      <c r="BOE114" s="450">
        <f t="shared" si="7773"/>
        <v>0</v>
      </c>
      <c r="BOF114" s="447"/>
      <c r="BOG114" s="447"/>
      <c r="BOH114" s="447"/>
      <c r="BOI114" s="447"/>
      <c r="BOJ114" s="447"/>
      <c r="BOK114" s="449"/>
      <c r="BOL114" s="450">
        <f t="shared" si="7774"/>
        <v>0</v>
      </c>
      <c r="BOM114" s="463"/>
      <c r="BON114" s="448"/>
      <c r="BOP114" s="458"/>
      <c r="BOQ114" s="447"/>
      <c r="BOR114" s="447"/>
      <c r="BOS114" s="447"/>
      <c r="BOT114" s="450">
        <f t="shared" si="7775"/>
        <v>0</v>
      </c>
      <c r="BOU114" s="447"/>
      <c r="BOV114" s="447"/>
      <c r="BOW114" s="447"/>
      <c r="BOX114" s="447"/>
      <c r="BOY114" s="447"/>
      <c r="BOZ114" s="449"/>
      <c r="BPA114" s="450">
        <f t="shared" si="7776"/>
        <v>0</v>
      </c>
      <c r="BPB114" s="463"/>
      <c r="BPC114" s="448"/>
      <c r="BPE114" s="458"/>
      <c r="BPF114" s="447"/>
      <c r="BPG114" s="447"/>
      <c r="BPH114" s="447"/>
      <c r="BPI114" s="450">
        <f t="shared" si="7777"/>
        <v>0</v>
      </c>
      <c r="BPJ114" s="447"/>
      <c r="BPK114" s="447"/>
      <c r="BPL114" s="447"/>
      <c r="BPM114" s="447"/>
      <c r="BPN114" s="447"/>
      <c r="BPO114" s="449"/>
      <c r="BPP114" s="450">
        <f t="shared" si="7778"/>
        <v>0</v>
      </c>
      <c r="BPQ114" s="463"/>
      <c r="BPR114" s="448"/>
      <c r="BPT114" s="458"/>
      <c r="BPU114" s="447"/>
      <c r="BPV114" s="447"/>
      <c r="BPW114" s="447"/>
      <c r="BPX114" s="450">
        <f t="shared" si="7779"/>
        <v>0</v>
      </c>
      <c r="BPY114" s="447"/>
      <c r="BPZ114" s="447"/>
      <c r="BQA114" s="447"/>
      <c r="BQB114" s="447"/>
      <c r="BQC114" s="447"/>
      <c r="BQD114" s="449"/>
      <c r="BQE114" s="450">
        <f t="shared" si="7780"/>
        <v>0</v>
      </c>
      <c r="BQF114" s="463"/>
      <c r="BQG114" s="448"/>
      <c r="BQI114" s="458"/>
      <c r="BQJ114" s="447"/>
      <c r="BQK114" s="447"/>
      <c r="BQL114" s="447"/>
      <c r="BQM114" s="450">
        <f t="shared" si="7781"/>
        <v>0</v>
      </c>
      <c r="BQN114" s="447"/>
      <c r="BQO114" s="447"/>
      <c r="BQP114" s="447"/>
      <c r="BQQ114" s="447"/>
      <c r="BQR114" s="447"/>
      <c r="BQS114" s="449"/>
      <c r="BQT114" s="450">
        <f t="shared" si="7782"/>
        <v>0</v>
      </c>
      <c r="BQU114" s="463"/>
      <c r="BQV114" s="448"/>
      <c r="BQX114" s="458"/>
      <c r="BQY114" s="447"/>
      <c r="BQZ114" s="447"/>
      <c r="BRA114" s="447"/>
      <c r="BRB114" s="450">
        <f t="shared" si="7783"/>
        <v>0</v>
      </c>
      <c r="BRC114" s="447"/>
      <c r="BRD114" s="447"/>
      <c r="BRE114" s="447"/>
      <c r="BRF114" s="447"/>
      <c r="BRG114" s="447"/>
      <c r="BRH114" s="449"/>
      <c r="BRI114" s="450">
        <f t="shared" si="7784"/>
        <v>0</v>
      </c>
      <c r="BRJ114" s="463"/>
      <c r="BRK114" s="448"/>
      <c r="BRM114" s="458"/>
      <c r="BRN114" s="447"/>
      <c r="BRO114" s="447"/>
      <c r="BRP114" s="447"/>
      <c r="BRQ114" s="450">
        <f t="shared" si="7785"/>
        <v>0</v>
      </c>
      <c r="BRR114" s="447"/>
      <c r="BRS114" s="447"/>
      <c r="BRT114" s="447"/>
      <c r="BRU114" s="447"/>
      <c r="BRV114" s="447"/>
      <c r="BRW114" s="449"/>
      <c r="BRX114" s="450">
        <f t="shared" si="7786"/>
        <v>0</v>
      </c>
      <c r="BRY114" s="463"/>
      <c r="BRZ114" s="448"/>
      <c r="BSB114" s="458"/>
      <c r="BSC114" s="447"/>
      <c r="BSD114" s="447"/>
      <c r="BSE114" s="447"/>
      <c r="BSF114" s="450">
        <f t="shared" si="7787"/>
        <v>0</v>
      </c>
      <c r="BSG114" s="447"/>
      <c r="BSH114" s="447"/>
      <c r="BSI114" s="447"/>
      <c r="BSJ114" s="447"/>
      <c r="BSK114" s="447"/>
      <c r="BSL114" s="449"/>
      <c r="BSM114" s="450">
        <f t="shared" si="7788"/>
        <v>0</v>
      </c>
      <c r="BSN114" s="463"/>
      <c r="BSO114" s="448"/>
      <c r="BSQ114" s="458"/>
      <c r="BSR114" s="447"/>
      <c r="BSS114" s="447"/>
      <c r="BST114" s="447"/>
      <c r="BSU114" s="450">
        <f t="shared" si="7789"/>
        <v>0</v>
      </c>
      <c r="BSV114" s="447"/>
      <c r="BSW114" s="447"/>
      <c r="BSX114" s="447"/>
      <c r="BSY114" s="447"/>
      <c r="BSZ114" s="447"/>
      <c r="BTA114" s="449"/>
      <c r="BTB114" s="450">
        <f t="shared" si="7790"/>
        <v>0</v>
      </c>
      <c r="BTC114" s="463"/>
      <c r="BTD114" s="448"/>
      <c r="BTF114" s="458"/>
      <c r="BTG114" s="447"/>
      <c r="BTH114" s="447"/>
      <c r="BTI114" s="447"/>
      <c r="BTJ114" s="450">
        <f t="shared" si="7791"/>
        <v>0</v>
      </c>
      <c r="BTK114" s="447"/>
      <c r="BTL114" s="447"/>
      <c r="BTM114" s="447"/>
      <c r="BTN114" s="447"/>
      <c r="BTO114" s="447"/>
      <c r="BTP114" s="449"/>
      <c r="BTQ114" s="450">
        <f t="shared" si="7792"/>
        <v>0</v>
      </c>
      <c r="BTR114" s="463"/>
      <c r="BTS114" s="448"/>
      <c r="BTU114" s="458"/>
      <c r="BTV114" s="447"/>
      <c r="BTW114" s="447"/>
      <c r="BTX114" s="447"/>
      <c r="BTY114" s="450">
        <f t="shared" si="7793"/>
        <v>0</v>
      </c>
      <c r="BTZ114" s="447"/>
      <c r="BUA114" s="447"/>
      <c r="BUB114" s="447"/>
      <c r="BUC114" s="447"/>
      <c r="BUD114" s="447"/>
      <c r="BUE114" s="449"/>
      <c r="BUF114" s="450">
        <f t="shared" si="7794"/>
        <v>0</v>
      </c>
      <c r="BUG114" s="463"/>
      <c r="BUH114" s="448"/>
      <c r="BUJ114" s="458"/>
      <c r="BUK114" s="447"/>
      <c r="BUL114" s="447"/>
      <c r="BUM114" s="447"/>
      <c r="BUN114" s="450">
        <f t="shared" si="7795"/>
        <v>0</v>
      </c>
      <c r="BUO114" s="447"/>
      <c r="BUP114" s="447"/>
      <c r="BUQ114" s="447"/>
      <c r="BUR114" s="447"/>
      <c r="BUS114" s="447"/>
      <c r="BUT114" s="449"/>
      <c r="BUU114" s="450">
        <f t="shared" si="7796"/>
        <v>0</v>
      </c>
      <c r="BUV114" s="463"/>
      <c r="BUW114" s="448"/>
      <c r="BUY114" s="458"/>
      <c r="BUZ114" s="447"/>
      <c r="BVA114" s="447"/>
      <c r="BVB114" s="447"/>
      <c r="BVC114" s="450">
        <f t="shared" si="7797"/>
        <v>0</v>
      </c>
      <c r="BVD114" s="447"/>
      <c r="BVE114" s="447"/>
      <c r="BVF114" s="447"/>
      <c r="BVG114" s="447"/>
      <c r="BVH114" s="447"/>
      <c r="BVI114" s="449"/>
      <c r="BVJ114" s="450">
        <f t="shared" si="7798"/>
        <v>0</v>
      </c>
      <c r="BVK114" s="463"/>
      <c r="BVL114" s="448"/>
      <c r="BVN114" s="458"/>
      <c r="BVO114" s="447"/>
      <c r="BVP114" s="447"/>
      <c r="BVQ114" s="447"/>
      <c r="BVR114" s="450">
        <f t="shared" si="7799"/>
        <v>0</v>
      </c>
      <c r="BVS114" s="447"/>
      <c r="BVT114" s="447"/>
      <c r="BVU114" s="447"/>
      <c r="BVV114" s="447"/>
      <c r="BVW114" s="447"/>
      <c r="BVX114" s="449"/>
      <c r="BVY114" s="450">
        <f t="shared" si="7800"/>
        <v>0</v>
      </c>
      <c r="BVZ114" s="463"/>
      <c r="BWA114" s="448"/>
    </row>
    <row r="115" spans="2:1951" ht="15" hidden="1" customHeight="1" x14ac:dyDescent="0.2">
      <c r="B115" s="452" t="s">
        <v>327</v>
      </c>
      <c r="C115" s="447"/>
      <c r="D115" s="447"/>
      <c r="E115" s="447"/>
      <c r="F115" s="447"/>
      <c r="G115" s="450">
        <f t="shared" si="7541"/>
        <v>0</v>
      </c>
      <c r="H115" s="447"/>
      <c r="I115" s="447"/>
      <c r="J115" s="447"/>
      <c r="K115" s="447"/>
      <c r="L115" s="447"/>
      <c r="M115" s="449"/>
      <c r="N115" s="450">
        <f t="shared" si="7542"/>
        <v>0</v>
      </c>
      <c r="O115" s="463"/>
      <c r="P115" s="448"/>
      <c r="R115" s="458"/>
      <c r="S115" s="447"/>
      <c r="T115" s="447"/>
      <c r="U115" s="447"/>
      <c r="V115" s="450">
        <f t="shared" si="7543"/>
        <v>0</v>
      </c>
      <c r="W115" s="447"/>
      <c r="X115" s="447"/>
      <c r="Y115" s="447"/>
      <c r="Z115" s="447"/>
      <c r="AA115" s="447"/>
      <c r="AB115" s="449"/>
      <c r="AC115" s="450">
        <f t="shared" si="7544"/>
        <v>0</v>
      </c>
      <c r="AD115" s="463"/>
      <c r="AE115" s="448"/>
      <c r="AG115" s="458"/>
      <c r="AH115" s="447"/>
      <c r="AI115" s="447"/>
      <c r="AJ115" s="447"/>
      <c r="AK115" s="450">
        <f t="shared" si="7545"/>
        <v>0</v>
      </c>
      <c r="AL115" s="447"/>
      <c r="AM115" s="447"/>
      <c r="AN115" s="447"/>
      <c r="AO115" s="447"/>
      <c r="AP115" s="447"/>
      <c r="AQ115" s="449"/>
      <c r="AR115" s="450">
        <f t="shared" si="7546"/>
        <v>0</v>
      </c>
      <c r="AS115" s="463"/>
      <c r="AT115" s="448"/>
      <c r="AV115" s="458"/>
      <c r="AW115" s="447"/>
      <c r="AX115" s="447"/>
      <c r="AY115" s="447"/>
      <c r="AZ115" s="450">
        <f t="shared" si="7547"/>
        <v>0</v>
      </c>
      <c r="BA115" s="447"/>
      <c r="BB115" s="447"/>
      <c r="BC115" s="447"/>
      <c r="BD115" s="447"/>
      <c r="BE115" s="447"/>
      <c r="BF115" s="449"/>
      <c r="BG115" s="450">
        <f t="shared" si="7548"/>
        <v>0</v>
      </c>
      <c r="BH115" s="463"/>
      <c r="BI115" s="448"/>
      <c r="BK115" s="458"/>
      <c r="BL115" s="447"/>
      <c r="BM115" s="447"/>
      <c r="BN115" s="447"/>
      <c r="BO115" s="450">
        <f t="shared" si="7549"/>
        <v>0</v>
      </c>
      <c r="BP115" s="447"/>
      <c r="BQ115" s="447"/>
      <c r="BR115" s="447"/>
      <c r="BS115" s="447"/>
      <c r="BT115" s="447"/>
      <c r="BU115" s="449"/>
      <c r="BV115" s="450">
        <f t="shared" si="7550"/>
        <v>0</v>
      </c>
      <c r="BW115" s="463"/>
      <c r="BX115" s="448"/>
      <c r="BZ115" s="458"/>
      <c r="CA115" s="447"/>
      <c r="CB115" s="447"/>
      <c r="CC115" s="447"/>
      <c r="CD115" s="450">
        <f t="shared" si="7551"/>
        <v>0</v>
      </c>
      <c r="CE115" s="447"/>
      <c r="CF115" s="447"/>
      <c r="CG115" s="447"/>
      <c r="CH115" s="447"/>
      <c r="CI115" s="447"/>
      <c r="CJ115" s="449"/>
      <c r="CK115" s="450">
        <f t="shared" si="7552"/>
        <v>0</v>
      </c>
      <c r="CL115" s="463"/>
      <c r="CM115" s="448"/>
      <c r="CO115" s="458"/>
      <c r="CP115" s="447"/>
      <c r="CQ115" s="447"/>
      <c r="CR115" s="447"/>
      <c r="CS115" s="450">
        <f t="shared" si="7553"/>
        <v>0</v>
      </c>
      <c r="CT115" s="447"/>
      <c r="CU115" s="447"/>
      <c r="CV115" s="447"/>
      <c r="CW115" s="447"/>
      <c r="CX115" s="447"/>
      <c r="CY115" s="449"/>
      <c r="CZ115" s="450">
        <f t="shared" si="7554"/>
        <v>0</v>
      </c>
      <c r="DA115" s="463"/>
      <c r="DB115" s="448"/>
      <c r="DD115" s="458"/>
      <c r="DE115" s="447"/>
      <c r="DF115" s="447"/>
      <c r="DG115" s="447"/>
      <c r="DH115" s="450">
        <f t="shared" si="7555"/>
        <v>0</v>
      </c>
      <c r="DI115" s="447"/>
      <c r="DJ115" s="447"/>
      <c r="DK115" s="447"/>
      <c r="DL115" s="447"/>
      <c r="DM115" s="447"/>
      <c r="DN115" s="449"/>
      <c r="DO115" s="450">
        <f t="shared" si="7556"/>
        <v>0</v>
      </c>
      <c r="DP115" s="463"/>
      <c r="DQ115" s="448"/>
      <c r="DS115" s="458"/>
      <c r="DT115" s="447"/>
      <c r="DU115" s="447"/>
      <c r="DV115" s="447"/>
      <c r="DW115" s="450">
        <f t="shared" si="7557"/>
        <v>0</v>
      </c>
      <c r="DX115" s="447"/>
      <c r="DY115" s="447"/>
      <c r="DZ115" s="447"/>
      <c r="EA115" s="447"/>
      <c r="EB115" s="447"/>
      <c r="EC115" s="449"/>
      <c r="ED115" s="450">
        <f t="shared" si="7558"/>
        <v>0</v>
      </c>
      <c r="EE115" s="463"/>
      <c r="EF115" s="448"/>
      <c r="EH115" s="458"/>
      <c r="EI115" s="447"/>
      <c r="EJ115" s="447"/>
      <c r="EK115" s="447"/>
      <c r="EL115" s="450">
        <f t="shared" si="7559"/>
        <v>0</v>
      </c>
      <c r="EM115" s="447"/>
      <c r="EN115" s="447"/>
      <c r="EO115" s="447"/>
      <c r="EP115" s="447"/>
      <c r="EQ115" s="447"/>
      <c r="ER115" s="449"/>
      <c r="ES115" s="450">
        <f t="shared" si="7560"/>
        <v>0</v>
      </c>
      <c r="ET115" s="463"/>
      <c r="EU115" s="448"/>
      <c r="EW115" s="458"/>
      <c r="EX115" s="447"/>
      <c r="EY115" s="447"/>
      <c r="EZ115" s="447"/>
      <c r="FA115" s="450">
        <f t="shared" si="7561"/>
        <v>0</v>
      </c>
      <c r="FB115" s="447"/>
      <c r="FC115" s="447"/>
      <c r="FD115" s="447"/>
      <c r="FE115" s="447"/>
      <c r="FF115" s="447"/>
      <c r="FG115" s="449"/>
      <c r="FH115" s="450">
        <f t="shared" si="7562"/>
        <v>0</v>
      </c>
      <c r="FI115" s="463"/>
      <c r="FJ115" s="448"/>
      <c r="FL115" s="458"/>
      <c r="FM115" s="447"/>
      <c r="FN115" s="447"/>
      <c r="FO115" s="447"/>
      <c r="FP115" s="450">
        <f t="shared" si="7563"/>
        <v>0</v>
      </c>
      <c r="FQ115" s="447"/>
      <c r="FR115" s="447"/>
      <c r="FS115" s="447"/>
      <c r="FT115" s="447"/>
      <c r="FU115" s="447"/>
      <c r="FV115" s="449"/>
      <c r="FW115" s="450">
        <f t="shared" si="7564"/>
        <v>0</v>
      </c>
      <c r="FX115" s="463"/>
      <c r="FY115" s="448"/>
      <c r="GA115" s="458"/>
      <c r="GB115" s="447"/>
      <c r="GC115" s="447"/>
      <c r="GD115" s="447"/>
      <c r="GE115" s="450">
        <f t="shared" si="7565"/>
        <v>0</v>
      </c>
      <c r="GF115" s="447"/>
      <c r="GG115" s="447"/>
      <c r="GH115" s="447"/>
      <c r="GI115" s="447"/>
      <c r="GJ115" s="447"/>
      <c r="GK115" s="449"/>
      <c r="GL115" s="450">
        <f t="shared" si="7566"/>
        <v>0</v>
      </c>
      <c r="GM115" s="463"/>
      <c r="GN115" s="448"/>
      <c r="GP115" s="458"/>
      <c r="GQ115" s="447"/>
      <c r="GR115" s="447"/>
      <c r="GS115" s="447"/>
      <c r="GT115" s="450">
        <f t="shared" si="7567"/>
        <v>0</v>
      </c>
      <c r="GU115" s="447"/>
      <c r="GV115" s="447"/>
      <c r="GW115" s="447"/>
      <c r="GX115" s="447"/>
      <c r="GY115" s="447"/>
      <c r="GZ115" s="449"/>
      <c r="HA115" s="450">
        <f t="shared" si="7568"/>
        <v>0</v>
      </c>
      <c r="HB115" s="463"/>
      <c r="HC115" s="448"/>
      <c r="HE115" s="458"/>
      <c r="HF115" s="447"/>
      <c r="HG115" s="447"/>
      <c r="HH115" s="447"/>
      <c r="HI115" s="450">
        <f t="shared" si="7569"/>
        <v>0</v>
      </c>
      <c r="HJ115" s="447"/>
      <c r="HK115" s="447"/>
      <c r="HL115" s="447"/>
      <c r="HM115" s="447"/>
      <c r="HN115" s="447"/>
      <c r="HO115" s="449"/>
      <c r="HP115" s="450">
        <f t="shared" si="7570"/>
        <v>0</v>
      </c>
      <c r="HQ115" s="463"/>
      <c r="HR115" s="448"/>
      <c r="HT115" s="458"/>
      <c r="HU115" s="447"/>
      <c r="HV115" s="447"/>
      <c r="HW115" s="447"/>
      <c r="HX115" s="450">
        <f t="shared" si="7571"/>
        <v>0</v>
      </c>
      <c r="HY115" s="447"/>
      <c r="HZ115" s="447"/>
      <c r="IA115" s="447"/>
      <c r="IB115" s="447"/>
      <c r="IC115" s="447"/>
      <c r="ID115" s="449"/>
      <c r="IE115" s="450">
        <f t="shared" si="7572"/>
        <v>0</v>
      </c>
      <c r="IF115" s="463"/>
      <c r="IG115" s="448"/>
      <c r="II115" s="458"/>
      <c r="IJ115" s="447"/>
      <c r="IK115" s="447"/>
      <c r="IL115" s="447"/>
      <c r="IM115" s="450">
        <f t="shared" si="7573"/>
        <v>0</v>
      </c>
      <c r="IN115" s="447"/>
      <c r="IO115" s="447"/>
      <c r="IP115" s="447"/>
      <c r="IQ115" s="447"/>
      <c r="IR115" s="447"/>
      <c r="IS115" s="449"/>
      <c r="IT115" s="450">
        <f t="shared" si="7574"/>
        <v>0</v>
      </c>
      <c r="IU115" s="463"/>
      <c r="IV115" s="448"/>
      <c r="IX115" s="458"/>
      <c r="IY115" s="447"/>
      <c r="IZ115" s="447"/>
      <c r="JA115" s="447"/>
      <c r="JB115" s="450">
        <f t="shared" si="7575"/>
        <v>0</v>
      </c>
      <c r="JC115" s="447"/>
      <c r="JD115" s="447"/>
      <c r="JE115" s="447"/>
      <c r="JF115" s="447"/>
      <c r="JG115" s="447"/>
      <c r="JH115" s="449"/>
      <c r="JI115" s="450">
        <f t="shared" si="7576"/>
        <v>0</v>
      </c>
      <c r="JJ115" s="463"/>
      <c r="JK115" s="448"/>
      <c r="JM115" s="458"/>
      <c r="JN115" s="447"/>
      <c r="JO115" s="447"/>
      <c r="JP115" s="447"/>
      <c r="JQ115" s="450">
        <f t="shared" si="7577"/>
        <v>0</v>
      </c>
      <c r="JR115" s="447"/>
      <c r="JS115" s="447"/>
      <c r="JT115" s="447"/>
      <c r="JU115" s="447"/>
      <c r="JV115" s="447"/>
      <c r="JW115" s="449"/>
      <c r="JX115" s="450">
        <f t="shared" si="7578"/>
        <v>0</v>
      </c>
      <c r="JY115" s="463"/>
      <c r="JZ115" s="448"/>
      <c r="KB115" s="458"/>
      <c r="KC115" s="447"/>
      <c r="KD115" s="447"/>
      <c r="KE115" s="447"/>
      <c r="KF115" s="450">
        <f t="shared" si="7579"/>
        <v>0</v>
      </c>
      <c r="KG115" s="447"/>
      <c r="KH115" s="447"/>
      <c r="KI115" s="447"/>
      <c r="KJ115" s="447"/>
      <c r="KK115" s="447"/>
      <c r="KL115" s="449"/>
      <c r="KM115" s="450">
        <f t="shared" si="7580"/>
        <v>0</v>
      </c>
      <c r="KN115" s="463"/>
      <c r="KO115" s="448"/>
      <c r="KQ115" s="458"/>
      <c r="KR115" s="447"/>
      <c r="KS115" s="447"/>
      <c r="KT115" s="447"/>
      <c r="KU115" s="450">
        <f t="shared" si="7581"/>
        <v>0</v>
      </c>
      <c r="KV115" s="447"/>
      <c r="KW115" s="447"/>
      <c r="KX115" s="447"/>
      <c r="KY115" s="447"/>
      <c r="KZ115" s="447"/>
      <c r="LA115" s="449"/>
      <c r="LB115" s="450">
        <f t="shared" si="7582"/>
        <v>0</v>
      </c>
      <c r="LC115" s="463"/>
      <c r="LD115" s="448"/>
      <c r="LF115" s="458"/>
      <c r="LG115" s="447"/>
      <c r="LH115" s="447"/>
      <c r="LI115" s="447"/>
      <c r="LJ115" s="450">
        <f t="shared" si="7583"/>
        <v>0</v>
      </c>
      <c r="LK115" s="447"/>
      <c r="LL115" s="447"/>
      <c r="LM115" s="447"/>
      <c r="LN115" s="447"/>
      <c r="LO115" s="447"/>
      <c r="LP115" s="449"/>
      <c r="LQ115" s="450">
        <f t="shared" si="7584"/>
        <v>0</v>
      </c>
      <c r="LR115" s="463"/>
      <c r="LS115" s="448"/>
      <c r="LU115" s="458"/>
      <c r="LV115" s="447"/>
      <c r="LW115" s="447"/>
      <c r="LX115" s="447"/>
      <c r="LY115" s="450">
        <f t="shared" si="7585"/>
        <v>0</v>
      </c>
      <c r="LZ115" s="447"/>
      <c r="MA115" s="447"/>
      <c r="MB115" s="447"/>
      <c r="MC115" s="447"/>
      <c r="MD115" s="447"/>
      <c r="ME115" s="449"/>
      <c r="MF115" s="450">
        <f t="shared" si="7586"/>
        <v>0</v>
      </c>
      <c r="MG115" s="463"/>
      <c r="MH115" s="448"/>
      <c r="MJ115" s="458"/>
      <c r="MK115" s="447"/>
      <c r="ML115" s="447"/>
      <c r="MM115" s="447"/>
      <c r="MN115" s="450">
        <f t="shared" si="7587"/>
        <v>0</v>
      </c>
      <c r="MO115" s="447"/>
      <c r="MP115" s="447"/>
      <c r="MQ115" s="447"/>
      <c r="MR115" s="447"/>
      <c r="MS115" s="447"/>
      <c r="MT115" s="449"/>
      <c r="MU115" s="450">
        <f t="shared" si="7588"/>
        <v>0</v>
      </c>
      <c r="MV115" s="463"/>
      <c r="MW115" s="448"/>
      <c r="MY115" s="458"/>
      <c r="MZ115" s="447"/>
      <c r="NA115" s="447"/>
      <c r="NB115" s="447"/>
      <c r="NC115" s="450">
        <f t="shared" si="7589"/>
        <v>0</v>
      </c>
      <c r="ND115" s="447"/>
      <c r="NE115" s="447"/>
      <c r="NF115" s="447"/>
      <c r="NG115" s="447"/>
      <c r="NH115" s="447"/>
      <c r="NI115" s="449"/>
      <c r="NJ115" s="450">
        <f t="shared" si="7590"/>
        <v>0</v>
      </c>
      <c r="NK115" s="463"/>
      <c r="NL115" s="448"/>
      <c r="NN115" s="458"/>
      <c r="NO115" s="447"/>
      <c r="NP115" s="447"/>
      <c r="NQ115" s="447"/>
      <c r="NR115" s="450">
        <f t="shared" si="7591"/>
        <v>0</v>
      </c>
      <c r="NS115" s="447"/>
      <c r="NT115" s="447"/>
      <c r="NU115" s="447"/>
      <c r="NV115" s="447"/>
      <c r="NW115" s="447"/>
      <c r="NX115" s="449"/>
      <c r="NY115" s="450">
        <f t="shared" si="7592"/>
        <v>0</v>
      </c>
      <c r="NZ115" s="463"/>
      <c r="OA115" s="448"/>
      <c r="OC115" s="458"/>
      <c r="OD115" s="447"/>
      <c r="OE115" s="447"/>
      <c r="OF115" s="447"/>
      <c r="OG115" s="450">
        <f t="shared" si="7593"/>
        <v>0</v>
      </c>
      <c r="OH115" s="447"/>
      <c r="OI115" s="447"/>
      <c r="OJ115" s="447"/>
      <c r="OK115" s="447"/>
      <c r="OL115" s="447"/>
      <c r="OM115" s="449"/>
      <c r="ON115" s="450">
        <f t="shared" si="7594"/>
        <v>0</v>
      </c>
      <c r="OO115" s="463"/>
      <c r="OP115" s="448"/>
      <c r="OR115" s="458"/>
      <c r="OS115" s="447"/>
      <c r="OT115" s="447"/>
      <c r="OU115" s="447"/>
      <c r="OV115" s="450">
        <f t="shared" si="7595"/>
        <v>0</v>
      </c>
      <c r="OW115" s="447"/>
      <c r="OX115" s="447"/>
      <c r="OY115" s="447"/>
      <c r="OZ115" s="447"/>
      <c r="PA115" s="447"/>
      <c r="PB115" s="449"/>
      <c r="PC115" s="450">
        <f t="shared" si="7596"/>
        <v>0</v>
      </c>
      <c r="PD115" s="463"/>
      <c r="PE115" s="448"/>
      <c r="PG115" s="458"/>
      <c r="PH115" s="447"/>
      <c r="PI115" s="447"/>
      <c r="PJ115" s="447"/>
      <c r="PK115" s="450">
        <f t="shared" si="7597"/>
        <v>0</v>
      </c>
      <c r="PL115" s="447"/>
      <c r="PM115" s="447"/>
      <c r="PN115" s="447"/>
      <c r="PO115" s="447"/>
      <c r="PP115" s="447"/>
      <c r="PQ115" s="449"/>
      <c r="PR115" s="450">
        <f t="shared" si="7598"/>
        <v>0</v>
      </c>
      <c r="PS115" s="463"/>
      <c r="PT115" s="448"/>
      <c r="PV115" s="458"/>
      <c r="PW115" s="447"/>
      <c r="PX115" s="447"/>
      <c r="PY115" s="447"/>
      <c r="PZ115" s="450">
        <f t="shared" si="7599"/>
        <v>0</v>
      </c>
      <c r="QA115" s="447"/>
      <c r="QB115" s="447"/>
      <c r="QC115" s="447"/>
      <c r="QD115" s="447"/>
      <c r="QE115" s="447"/>
      <c r="QF115" s="449"/>
      <c r="QG115" s="450">
        <f t="shared" si="7600"/>
        <v>0</v>
      </c>
      <c r="QH115" s="463"/>
      <c r="QI115" s="448"/>
      <c r="QK115" s="458"/>
      <c r="QL115" s="447"/>
      <c r="QM115" s="447"/>
      <c r="QN115" s="447"/>
      <c r="QO115" s="450">
        <f t="shared" si="7601"/>
        <v>0</v>
      </c>
      <c r="QP115" s="447"/>
      <c r="QQ115" s="447"/>
      <c r="QR115" s="447"/>
      <c r="QS115" s="447"/>
      <c r="QT115" s="447"/>
      <c r="QU115" s="449"/>
      <c r="QV115" s="450">
        <f t="shared" si="7602"/>
        <v>0</v>
      </c>
      <c r="QW115" s="463"/>
      <c r="QX115" s="448"/>
      <c r="QZ115" s="458"/>
      <c r="RA115" s="447"/>
      <c r="RB115" s="447"/>
      <c r="RC115" s="447"/>
      <c r="RD115" s="450">
        <f t="shared" si="7603"/>
        <v>0</v>
      </c>
      <c r="RE115" s="447"/>
      <c r="RF115" s="447"/>
      <c r="RG115" s="447"/>
      <c r="RH115" s="447"/>
      <c r="RI115" s="447"/>
      <c r="RJ115" s="449"/>
      <c r="RK115" s="450">
        <f t="shared" si="7604"/>
        <v>0</v>
      </c>
      <c r="RL115" s="463"/>
      <c r="RM115" s="448"/>
      <c r="RO115" s="458"/>
      <c r="RP115" s="447"/>
      <c r="RQ115" s="447"/>
      <c r="RR115" s="447"/>
      <c r="RS115" s="450">
        <f t="shared" si="7605"/>
        <v>0</v>
      </c>
      <c r="RT115" s="447"/>
      <c r="RU115" s="447"/>
      <c r="RV115" s="447"/>
      <c r="RW115" s="447"/>
      <c r="RX115" s="447"/>
      <c r="RY115" s="449"/>
      <c r="RZ115" s="450">
        <f t="shared" si="7606"/>
        <v>0</v>
      </c>
      <c r="SA115" s="463"/>
      <c r="SB115" s="448"/>
      <c r="SD115" s="458"/>
      <c r="SE115" s="447"/>
      <c r="SF115" s="447"/>
      <c r="SG115" s="447"/>
      <c r="SH115" s="450">
        <f t="shared" si="7607"/>
        <v>0</v>
      </c>
      <c r="SI115" s="447"/>
      <c r="SJ115" s="447"/>
      <c r="SK115" s="447"/>
      <c r="SL115" s="447"/>
      <c r="SM115" s="447"/>
      <c r="SN115" s="449"/>
      <c r="SO115" s="450">
        <f t="shared" si="7608"/>
        <v>0</v>
      </c>
      <c r="SP115" s="463"/>
      <c r="SQ115" s="448"/>
      <c r="SS115" s="458"/>
      <c r="ST115" s="447"/>
      <c r="SU115" s="447"/>
      <c r="SV115" s="447"/>
      <c r="SW115" s="450">
        <f t="shared" si="7609"/>
        <v>0</v>
      </c>
      <c r="SX115" s="447"/>
      <c r="SY115" s="447"/>
      <c r="SZ115" s="447"/>
      <c r="TA115" s="447"/>
      <c r="TB115" s="447"/>
      <c r="TC115" s="449"/>
      <c r="TD115" s="450">
        <f t="shared" si="7610"/>
        <v>0</v>
      </c>
      <c r="TE115" s="463"/>
      <c r="TF115" s="448"/>
      <c r="TH115" s="458"/>
      <c r="TI115" s="447"/>
      <c r="TJ115" s="447"/>
      <c r="TK115" s="447"/>
      <c r="TL115" s="450">
        <f t="shared" si="7611"/>
        <v>0</v>
      </c>
      <c r="TM115" s="447"/>
      <c r="TN115" s="447"/>
      <c r="TO115" s="447"/>
      <c r="TP115" s="447"/>
      <c r="TQ115" s="447"/>
      <c r="TR115" s="449"/>
      <c r="TS115" s="450">
        <f t="shared" si="7612"/>
        <v>0</v>
      </c>
      <c r="TT115" s="463"/>
      <c r="TU115" s="448"/>
      <c r="TW115" s="458"/>
      <c r="TX115" s="447"/>
      <c r="TY115" s="447"/>
      <c r="TZ115" s="447"/>
      <c r="UA115" s="450">
        <f t="shared" si="7613"/>
        <v>0</v>
      </c>
      <c r="UB115" s="447"/>
      <c r="UC115" s="447"/>
      <c r="UD115" s="447"/>
      <c r="UE115" s="447"/>
      <c r="UF115" s="447"/>
      <c r="UG115" s="449"/>
      <c r="UH115" s="450">
        <f t="shared" si="7614"/>
        <v>0</v>
      </c>
      <c r="UI115" s="463"/>
      <c r="UJ115" s="448"/>
      <c r="UL115" s="458"/>
      <c r="UM115" s="447"/>
      <c r="UN115" s="447"/>
      <c r="UO115" s="447"/>
      <c r="UP115" s="450">
        <f t="shared" si="7615"/>
        <v>0</v>
      </c>
      <c r="UQ115" s="447"/>
      <c r="UR115" s="447"/>
      <c r="US115" s="447"/>
      <c r="UT115" s="447"/>
      <c r="UU115" s="447"/>
      <c r="UV115" s="449"/>
      <c r="UW115" s="450">
        <f t="shared" si="7616"/>
        <v>0</v>
      </c>
      <c r="UX115" s="463"/>
      <c r="UY115" s="448"/>
      <c r="VA115" s="458"/>
      <c r="VB115" s="447"/>
      <c r="VC115" s="447"/>
      <c r="VD115" s="447"/>
      <c r="VE115" s="450">
        <f t="shared" si="7617"/>
        <v>0</v>
      </c>
      <c r="VF115" s="447"/>
      <c r="VG115" s="447"/>
      <c r="VH115" s="447"/>
      <c r="VI115" s="447"/>
      <c r="VJ115" s="447"/>
      <c r="VK115" s="449"/>
      <c r="VL115" s="450">
        <f t="shared" si="7618"/>
        <v>0</v>
      </c>
      <c r="VM115" s="463"/>
      <c r="VN115" s="448"/>
      <c r="VP115" s="458"/>
      <c r="VQ115" s="447"/>
      <c r="VR115" s="447"/>
      <c r="VS115" s="447"/>
      <c r="VT115" s="450">
        <f t="shared" si="7619"/>
        <v>0</v>
      </c>
      <c r="VU115" s="447"/>
      <c r="VV115" s="447"/>
      <c r="VW115" s="447"/>
      <c r="VX115" s="447"/>
      <c r="VY115" s="447"/>
      <c r="VZ115" s="449"/>
      <c r="WA115" s="450">
        <f t="shared" si="7620"/>
        <v>0</v>
      </c>
      <c r="WB115" s="463"/>
      <c r="WC115" s="448"/>
      <c r="WE115" s="458"/>
      <c r="WF115" s="447"/>
      <c r="WG115" s="447"/>
      <c r="WH115" s="447"/>
      <c r="WI115" s="450">
        <f t="shared" si="7621"/>
        <v>0</v>
      </c>
      <c r="WJ115" s="447"/>
      <c r="WK115" s="447"/>
      <c r="WL115" s="447"/>
      <c r="WM115" s="447"/>
      <c r="WN115" s="447"/>
      <c r="WO115" s="449"/>
      <c r="WP115" s="450">
        <f t="shared" si="7622"/>
        <v>0</v>
      </c>
      <c r="WQ115" s="463"/>
      <c r="WR115" s="448"/>
      <c r="WT115" s="458"/>
      <c r="WU115" s="447"/>
      <c r="WV115" s="447"/>
      <c r="WW115" s="447"/>
      <c r="WX115" s="450">
        <f t="shared" si="7623"/>
        <v>0</v>
      </c>
      <c r="WY115" s="447"/>
      <c r="WZ115" s="447"/>
      <c r="XA115" s="447"/>
      <c r="XB115" s="447"/>
      <c r="XC115" s="447"/>
      <c r="XD115" s="449"/>
      <c r="XE115" s="450">
        <f t="shared" si="7624"/>
        <v>0</v>
      </c>
      <c r="XF115" s="463"/>
      <c r="XG115" s="448"/>
      <c r="XI115" s="458"/>
      <c r="XJ115" s="447"/>
      <c r="XK115" s="447"/>
      <c r="XL115" s="447"/>
      <c r="XM115" s="450">
        <f t="shared" si="7625"/>
        <v>0</v>
      </c>
      <c r="XN115" s="447"/>
      <c r="XO115" s="447"/>
      <c r="XP115" s="447"/>
      <c r="XQ115" s="447"/>
      <c r="XR115" s="447"/>
      <c r="XS115" s="449"/>
      <c r="XT115" s="450">
        <f t="shared" si="7626"/>
        <v>0</v>
      </c>
      <c r="XU115" s="463"/>
      <c r="XV115" s="448"/>
      <c r="XX115" s="458"/>
      <c r="XY115" s="447"/>
      <c r="XZ115" s="447"/>
      <c r="YA115" s="447"/>
      <c r="YB115" s="450">
        <f t="shared" si="7627"/>
        <v>0</v>
      </c>
      <c r="YC115" s="447"/>
      <c r="YD115" s="447"/>
      <c r="YE115" s="447"/>
      <c r="YF115" s="447"/>
      <c r="YG115" s="447"/>
      <c r="YH115" s="449"/>
      <c r="YI115" s="450">
        <f t="shared" si="7628"/>
        <v>0</v>
      </c>
      <c r="YJ115" s="463"/>
      <c r="YK115" s="448"/>
      <c r="YM115" s="458"/>
      <c r="YN115" s="447"/>
      <c r="YO115" s="447"/>
      <c r="YP115" s="447"/>
      <c r="YQ115" s="450">
        <f t="shared" si="7629"/>
        <v>0</v>
      </c>
      <c r="YR115" s="447"/>
      <c r="YS115" s="447"/>
      <c r="YT115" s="447"/>
      <c r="YU115" s="447"/>
      <c r="YV115" s="447"/>
      <c r="YW115" s="449"/>
      <c r="YX115" s="450">
        <f t="shared" si="7630"/>
        <v>0</v>
      </c>
      <c r="YY115" s="463"/>
      <c r="YZ115" s="448"/>
      <c r="ZB115" s="458"/>
      <c r="ZC115" s="447"/>
      <c r="ZD115" s="447"/>
      <c r="ZE115" s="447"/>
      <c r="ZF115" s="450">
        <f t="shared" si="7631"/>
        <v>0</v>
      </c>
      <c r="ZG115" s="447"/>
      <c r="ZH115" s="447"/>
      <c r="ZI115" s="447"/>
      <c r="ZJ115" s="447"/>
      <c r="ZK115" s="447"/>
      <c r="ZL115" s="449"/>
      <c r="ZM115" s="450">
        <f t="shared" si="7632"/>
        <v>0</v>
      </c>
      <c r="ZN115" s="463"/>
      <c r="ZO115" s="448"/>
      <c r="ZQ115" s="458"/>
      <c r="ZR115" s="447"/>
      <c r="ZS115" s="447"/>
      <c r="ZT115" s="447"/>
      <c r="ZU115" s="450">
        <f t="shared" si="7633"/>
        <v>0</v>
      </c>
      <c r="ZV115" s="447"/>
      <c r="ZW115" s="447"/>
      <c r="ZX115" s="447"/>
      <c r="ZY115" s="447"/>
      <c r="ZZ115" s="447"/>
      <c r="AAA115" s="449"/>
      <c r="AAB115" s="450">
        <f t="shared" si="7634"/>
        <v>0</v>
      </c>
      <c r="AAC115" s="463"/>
      <c r="AAD115" s="448"/>
      <c r="AAF115" s="458"/>
      <c r="AAG115" s="447"/>
      <c r="AAH115" s="447"/>
      <c r="AAI115" s="447"/>
      <c r="AAJ115" s="450">
        <f t="shared" si="7635"/>
        <v>0</v>
      </c>
      <c r="AAK115" s="447"/>
      <c r="AAL115" s="447"/>
      <c r="AAM115" s="447"/>
      <c r="AAN115" s="447"/>
      <c r="AAO115" s="447"/>
      <c r="AAP115" s="449"/>
      <c r="AAQ115" s="450">
        <f t="shared" si="7636"/>
        <v>0</v>
      </c>
      <c r="AAR115" s="463"/>
      <c r="AAS115" s="448"/>
      <c r="AAU115" s="458"/>
      <c r="AAV115" s="447"/>
      <c r="AAW115" s="447"/>
      <c r="AAX115" s="447"/>
      <c r="AAY115" s="450">
        <f t="shared" si="7637"/>
        <v>0</v>
      </c>
      <c r="AAZ115" s="447"/>
      <c r="ABA115" s="447"/>
      <c r="ABB115" s="447"/>
      <c r="ABC115" s="447"/>
      <c r="ABD115" s="447"/>
      <c r="ABE115" s="449"/>
      <c r="ABF115" s="450">
        <f t="shared" si="7638"/>
        <v>0</v>
      </c>
      <c r="ABG115" s="463"/>
      <c r="ABH115" s="448"/>
      <c r="ABJ115" s="458"/>
      <c r="ABK115" s="447"/>
      <c r="ABL115" s="447"/>
      <c r="ABM115" s="447"/>
      <c r="ABN115" s="450">
        <f t="shared" si="7639"/>
        <v>0</v>
      </c>
      <c r="ABO115" s="447"/>
      <c r="ABP115" s="447"/>
      <c r="ABQ115" s="447"/>
      <c r="ABR115" s="447"/>
      <c r="ABS115" s="447"/>
      <c r="ABT115" s="449"/>
      <c r="ABU115" s="450">
        <f t="shared" si="7640"/>
        <v>0</v>
      </c>
      <c r="ABV115" s="463"/>
      <c r="ABW115" s="448"/>
      <c r="ABY115" s="458"/>
      <c r="ABZ115" s="447"/>
      <c r="ACA115" s="447"/>
      <c r="ACB115" s="447"/>
      <c r="ACC115" s="450">
        <f t="shared" si="7641"/>
        <v>0</v>
      </c>
      <c r="ACD115" s="447"/>
      <c r="ACE115" s="447"/>
      <c r="ACF115" s="447"/>
      <c r="ACG115" s="447"/>
      <c r="ACH115" s="447"/>
      <c r="ACI115" s="449"/>
      <c r="ACJ115" s="450">
        <f t="shared" si="7642"/>
        <v>0</v>
      </c>
      <c r="ACK115" s="463"/>
      <c r="ACL115" s="448"/>
      <c r="ACN115" s="458"/>
      <c r="ACO115" s="447"/>
      <c r="ACP115" s="447"/>
      <c r="ACQ115" s="447"/>
      <c r="ACR115" s="450">
        <f t="shared" si="7643"/>
        <v>0</v>
      </c>
      <c r="ACS115" s="447"/>
      <c r="ACT115" s="447"/>
      <c r="ACU115" s="447"/>
      <c r="ACV115" s="447"/>
      <c r="ACW115" s="447"/>
      <c r="ACX115" s="449"/>
      <c r="ACY115" s="450">
        <f t="shared" si="7644"/>
        <v>0</v>
      </c>
      <c r="ACZ115" s="463"/>
      <c r="ADA115" s="448"/>
      <c r="ADC115" s="458"/>
      <c r="ADD115" s="447"/>
      <c r="ADE115" s="447"/>
      <c r="ADF115" s="447"/>
      <c r="ADG115" s="450">
        <f t="shared" si="7645"/>
        <v>0</v>
      </c>
      <c r="ADH115" s="447"/>
      <c r="ADI115" s="447"/>
      <c r="ADJ115" s="447"/>
      <c r="ADK115" s="447"/>
      <c r="ADL115" s="447"/>
      <c r="ADM115" s="449"/>
      <c r="ADN115" s="450">
        <f t="shared" si="7646"/>
        <v>0</v>
      </c>
      <c r="ADO115" s="463"/>
      <c r="ADP115" s="448"/>
      <c r="ADR115" s="458"/>
      <c r="ADS115" s="447"/>
      <c r="ADT115" s="447"/>
      <c r="ADU115" s="447"/>
      <c r="ADV115" s="450">
        <f t="shared" si="7647"/>
        <v>0</v>
      </c>
      <c r="ADW115" s="447"/>
      <c r="ADX115" s="447"/>
      <c r="ADY115" s="447"/>
      <c r="ADZ115" s="447"/>
      <c r="AEA115" s="447"/>
      <c r="AEB115" s="449"/>
      <c r="AEC115" s="450">
        <f t="shared" si="7648"/>
        <v>0</v>
      </c>
      <c r="AED115" s="463"/>
      <c r="AEE115" s="448"/>
      <c r="AEG115" s="458"/>
      <c r="AEH115" s="447"/>
      <c r="AEI115" s="447"/>
      <c r="AEJ115" s="447"/>
      <c r="AEK115" s="450">
        <f t="shared" si="7649"/>
        <v>0</v>
      </c>
      <c r="AEL115" s="447"/>
      <c r="AEM115" s="447"/>
      <c r="AEN115" s="447"/>
      <c r="AEO115" s="447"/>
      <c r="AEP115" s="447"/>
      <c r="AEQ115" s="449"/>
      <c r="AER115" s="450">
        <f t="shared" si="7650"/>
        <v>0</v>
      </c>
      <c r="AES115" s="463"/>
      <c r="AET115" s="448"/>
      <c r="AEV115" s="458"/>
      <c r="AEW115" s="447"/>
      <c r="AEX115" s="447"/>
      <c r="AEY115" s="447"/>
      <c r="AEZ115" s="450">
        <f t="shared" si="7651"/>
        <v>0</v>
      </c>
      <c r="AFA115" s="447"/>
      <c r="AFB115" s="447"/>
      <c r="AFC115" s="447"/>
      <c r="AFD115" s="447"/>
      <c r="AFE115" s="447"/>
      <c r="AFF115" s="449"/>
      <c r="AFG115" s="450">
        <f t="shared" si="7652"/>
        <v>0</v>
      </c>
      <c r="AFH115" s="463"/>
      <c r="AFI115" s="448"/>
      <c r="AFK115" s="458"/>
      <c r="AFL115" s="447"/>
      <c r="AFM115" s="447"/>
      <c r="AFN115" s="447"/>
      <c r="AFO115" s="450">
        <f t="shared" si="7653"/>
        <v>0</v>
      </c>
      <c r="AFP115" s="447"/>
      <c r="AFQ115" s="447"/>
      <c r="AFR115" s="447"/>
      <c r="AFS115" s="447"/>
      <c r="AFT115" s="447"/>
      <c r="AFU115" s="449"/>
      <c r="AFV115" s="450">
        <f t="shared" si="7654"/>
        <v>0</v>
      </c>
      <c r="AFW115" s="463"/>
      <c r="AFX115" s="448"/>
      <c r="AFZ115" s="458"/>
      <c r="AGA115" s="447"/>
      <c r="AGB115" s="447"/>
      <c r="AGC115" s="447"/>
      <c r="AGD115" s="450">
        <f t="shared" si="7655"/>
        <v>0</v>
      </c>
      <c r="AGE115" s="447"/>
      <c r="AGF115" s="447"/>
      <c r="AGG115" s="447"/>
      <c r="AGH115" s="447"/>
      <c r="AGI115" s="447"/>
      <c r="AGJ115" s="449"/>
      <c r="AGK115" s="450">
        <f t="shared" si="7656"/>
        <v>0</v>
      </c>
      <c r="AGL115" s="463"/>
      <c r="AGM115" s="448"/>
      <c r="AGO115" s="458"/>
      <c r="AGP115" s="447"/>
      <c r="AGQ115" s="447"/>
      <c r="AGR115" s="447"/>
      <c r="AGS115" s="450">
        <f t="shared" si="7657"/>
        <v>0</v>
      </c>
      <c r="AGT115" s="447"/>
      <c r="AGU115" s="447"/>
      <c r="AGV115" s="447"/>
      <c r="AGW115" s="447"/>
      <c r="AGX115" s="447"/>
      <c r="AGY115" s="449"/>
      <c r="AGZ115" s="450">
        <f t="shared" si="7658"/>
        <v>0</v>
      </c>
      <c r="AHA115" s="463"/>
      <c r="AHB115" s="448"/>
      <c r="AHD115" s="458"/>
      <c r="AHE115" s="447"/>
      <c r="AHF115" s="447"/>
      <c r="AHG115" s="447"/>
      <c r="AHH115" s="450">
        <f t="shared" si="7659"/>
        <v>0</v>
      </c>
      <c r="AHI115" s="447"/>
      <c r="AHJ115" s="447"/>
      <c r="AHK115" s="447"/>
      <c r="AHL115" s="447"/>
      <c r="AHM115" s="447"/>
      <c r="AHN115" s="449"/>
      <c r="AHO115" s="450">
        <f t="shared" si="7660"/>
        <v>0</v>
      </c>
      <c r="AHP115" s="463"/>
      <c r="AHQ115" s="448"/>
      <c r="AHS115" s="458"/>
      <c r="AHT115" s="447"/>
      <c r="AHU115" s="447"/>
      <c r="AHV115" s="447"/>
      <c r="AHW115" s="450">
        <f t="shared" si="7661"/>
        <v>0</v>
      </c>
      <c r="AHX115" s="447"/>
      <c r="AHY115" s="447"/>
      <c r="AHZ115" s="447"/>
      <c r="AIA115" s="447"/>
      <c r="AIB115" s="447"/>
      <c r="AIC115" s="449"/>
      <c r="AID115" s="450">
        <f t="shared" si="7662"/>
        <v>0</v>
      </c>
      <c r="AIE115" s="463"/>
      <c r="AIF115" s="448"/>
      <c r="AIH115" s="458"/>
      <c r="AII115" s="447"/>
      <c r="AIJ115" s="447"/>
      <c r="AIK115" s="447"/>
      <c r="AIL115" s="450">
        <f t="shared" si="7663"/>
        <v>0</v>
      </c>
      <c r="AIM115" s="447"/>
      <c r="AIN115" s="447"/>
      <c r="AIO115" s="447"/>
      <c r="AIP115" s="447"/>
      <c r="AIQ115" s="447"/>
      <c r="AIR115" s="449"/>
      <c r="AIS115" s="450">
        <f t="shared" si="7664"/>
        <v>0</v>
      </c>
      <c r="AIT115" s="463"/>
      <c r="AIU115" s="448"/>
      <c r="AIW115" s="458"/>
      <c r="AIX115" s="447"/>
      <c r="AIY115" s="447"/>
      <c r="AIZ115" s="447"/>
      <c r="AJA115" s="450">
        <f t="shared" si="7665"/>
        <v>0</v>
      </c>
      <c r="AJB115" s="447"/>
      <c r="AJC115" s="447"/>
      <c r="AJD115" s="447"/>
      <c r="AJE115" s="447"/>
      <c r="AJF115" s="447"/>
      <c r="AJG115" s="449"/>
      <c r="AJH115" s="450">
        <f t="shared" si="7666"/>
        <v>0</v>
      </c>
      <c r="AJI115" s="463"/>
      <c r="AJJ115" s="448"/>
      <c r="AJL115" s="458"/>
      <c r="AJM115" s="447"/>
      <c r="AJN115" s="447"/>
      <c r="AJO115" s="447"/>
      <c r="AJP115" s="450">
        <f t="shared" si="7667"/>
        <v>0</v>
      </c>
      <c r="AJQ115" s="447"/>
      <c r="AJR115" s="447"/>
      <c r="AJS115" s="447"/>
      <c r="AJT115" s="447"/>
      <c r="AJU115" s="447"/>
      <c r="AJV115" s="449"/>
      <c r="AJW115" s="450">
        <f t="shared" si="7668"/>
        <v>0</v>
      </c>
      <c r="AJX115" s="463"/>
      <c r="AJY115" s="448"/>
      <c r="AKA115" s="458"/>
      <c r="AKB115" s="447"/>
      <c r="AKC115" s="447"/>
      <c r="AKD115" s="447"/>
      <c r="AKE115" s="450">
        <f t="shared" si="7669"/>
        <v>0</v>
      </c>
      <c r="AKF115" s="447"/>
      <c r="AKG115" s="447"/>
      <c r="AKH115" s="447"/>
      <c r="AKI115" s="447"/>
      <c r="AKJ115" s="447"/>
      <c r="AKK115" s="449"/>
      <c r="AKL115" s="450">
        <f t="shared" si="7670"/>
        <v>0</v>
      </c>
      <c r="AKM115" s="463"/>
      <c r="AKN115" s="448"/>
      <c r="AKP115" s="458"/>
      <c r="AKQ115" s="447"/>
      <c r="AKR115" s="447"/>
      <c r="AKS115" s="447"/>
      <c r="AKT115" s="450">
        <f t="shared" si="7671"/>
        <v>0</v>
      </c>
      <c r="AKU115" s="447"/>
      <c r="AKV115" s="447"/>
      <c r="AKW115" s="447"/>
      <c r="AKX115" s="447"/>
      <c r="AKY115" s="447"/>
      <c r="AKZ115" s="449"/>
      <c r="ALA115" s="450">
        <f t="shared" si="7672"/>
        <v>0</v>
      </c>
      <c r="ALB115" s="463"/>
      <c r="ALC115" s="448"/>
      <c r="ALE115" s="458"/>
      <c r="ALF115" s="447"/>
      <c r="ALG115" s="447"/>
      <c r="ALH115" s="447"/>
      <c r="ALI115" s="450">
        <f t="shared" si="7673"/>
        <v>0</v>
      </c>
      <c r="ALJ115" s="447"/>
      <c r="ALK115" s="447"/>
      <c r="ALL115" s="447"/>
      <c r="ALM115" s="447"/>
      <c r="ALN115" s="447"/>
      <c r="ALO115" s="449"/>
      <c r="ALP115" s="450">
        <f t="shared" si="7674"/>
        <v>0</v>
      </c>
      <c r="ALQ115" s="463"/>
      <c r="ALR115" s="448"/>
      <c r="ALT115" s="458"/>
      <c r="ALU115" s="447"/>
      <c r="ALV115" s="447"/>
      <c r="ALW115" s="447"/>
      <c r="ALX115" s="450">
        <f t="shared" si="7675"/>
        <v>0</v>
      </c>
      <c r="ALY115" s="447"/>
      <c r="ALZ115" s="447"/>
      <c r="AMA115" s="447"/>
      <c r="AMB115" s="447"/>
      <c r="AMC115" s="447"/>
      <c r="AMD115" s="449"/>
      <c r="AME115" s="450">
        <f t="shared" si="7676"/>
        <v>0</v>
      </c>
      <c r="AMF115" s="463"/>
      <c r="AMG115" s="448"/>
      <c r="AMI115" s="458"/>
      <c r="AMJ115" s="447"/>
      <c r="AMK115" s="447"/>
      <c r="AML115" s="447"/>
      <c r="AMM115" s="450">
        <f t="shared" si="7677"/>
        <v>0</v>
      </c>
      <c r="AMN115" s="447"/>
      <c r="AMO115" s="447"/>
      <c r="AMP115" s="447"/>
      <c r="AMQ115" s="447"/>
      <c r="AMR115" s="447"/>
      <c r="AMS115" s="449"/>
      <c r="AMT115" s="450">
        <f t="shared" si="7678"/>
        <v>0</v>
      </c>
      <c r="AMU115" s="463"/>
      <c r="AMV115" s="448"/>
      <c r="AMX115" s="458"/>
      <c r="AMY115" s="447"/>
      <c r="AMZ115" s="447"/>
      <c r="ANA115" s="447"/>
      <c r="ANB115" s="450">
        <f t="shared" si="7679"/>
        <v>0</v>
      </c>
      <c r="ANC115" s="447"/>
      <c r="AND115" s="447"/>
      <c r="ANE115" s="447"/>
      <c r="ANF115" s="447"/>
      <c r="ANG115" s="447"/>
      <c r="ANH115" s="449"/>
      <c r="ANI115" s="450">
        <f t="shared" si="7680"/>
        <v>0</v>
      </c>
      <c r="ANJ115" s="463"/>
      <c r="ANK115" s="448"/>
      <c r="ANM115" s="458"/>
      <c r="ANN115" s="447"/>
      <c r="ANO115" s="447"/>
      <c r="ANP115" s="447"/>
      <c r="ANQ115" s="450">
        <f t="shared" si="7681"/>
        <v>0</v>
      </c>
      <c r="ANR115" s="447"/>
      <c r="ANS115" s="447"/>
      <c r="ANT115" s="447"/>
      <c r="ANU115" s="447"/>
      <c r="ANV115" s="447"/>
      <c r="ANW115" s="449"/>
      <c r="ANX115" s="450">
        <f t="shared" si="7682"/>
        <v>0</v>
      </c>
      <c r="ANY115" s="463"/>
      <c r="ANZ115" s="448"/>
      <c r="AOB115" s="458"/>
      <c r="AOC115" s="447"/>
      <c r="AOD115" s="447"/>
      <c r="AOE115" s="447"/>
      <c r="AOF115" s="450">
        <f t="shared" si="7683"/>
        <v>0</v>
      </c>
      <c r="AOG115" s="447"/>
      <c r="AOH115" s="447"/>
      <c r="AOI115" s="447"/>
      <c r="AOJ115" s="447"/>
      <c r="AOK115" s="447"/>
      <c r="AOL115" s="449"/>
      <c r="AOM115" s="450">
        <f t="shared" si="7684"/>
        <v>0</v>
      </c>
      <c r="AON115" s="463"/>
      <c r="AOO115" s="448"/>
      <c r="AOQ115" s="458"/>
      <c r="AOR115" s="447"/>
      <c r="AOS115" s="447"/>
      <c r="AOT115" s="447"/>
      <c r="AOU115" s="450">
        <f t="shared" si="7685"/>
        <v>0</v>
      </c>
      <c r="AOV115" s="447"/>
      <c r="AOW115" s="447"/>
      <c r="AOX115" s="447"/>
      <c r="AOY115" s="447"/>
      <c r="AOZ115" s="447"/>
      <c r="APA115" s="449"/>
      <c r="APB115" s="450">
        <f t="shared" si="7686"/>
        <v>0</v>
      </c>
      <c r="APC115" s="463"/>
      <c r="APD115" s="448"/>
      <c r="APF115" s="458"/>
      <c r="APG115" s="447"/>
      <c r="APH115" s="447"/>
      <c r="API115" s="447"/>
      <c r="APJ115" s="450">
        <f t="shared" si="7687"/>
        <v>0</v>
      </c>
      <c r="APK115" s="447"/>
      <c r="APL115" s="447"/>
      <c r="APM115" s="447"/>
      <c r="APN115" s="447"/>
      <c r="APO115" s="447"/>
      <c r="APP115" s="449"/>
      <c r="APQ115" s="450">
        <f t="shared" si="7688"/>
        <v>0</v>
      </c>
      <c r="APR115" s="463"/>
      <c r="APS115" s="448"/>
      <c r="APU115" s="458"/>
      <c r="APV115" s="447"/>
      <c r="APW115" s="447"/>
      <c r="APX115" s="447"/>
      <c r="APY115" s="450">
        <f t="shared" si="7689"/>
        <v>0</v>
      </c>
      <c r="APZ115" s="447"/>
      <c r="AQA115" s="447"/>
      <c r="AQB115" s="447"/>
      <c r="AQC115" s="447"/>
      <c r="AQD115" s="447"/>
      <c r="AQE115" s="449"/>
      <c r="AQF115" s="450">
        <f t="shared" si="7690"/>
        <v>0</v>
      </c>
      <c r="AQG115" s="463"/>
      <c r="AQH115" s="448"/>
      <c r="AQJ115" s="458"/>
      <c r="AQK115" s="447"/>
      <c r="AQL115" s="447"/>
      <c r="AQM115" s="447"/>
      <c r="AQN115" s="450">
        <f t="shared" si="7691"/>
        <v>0</v>
      </c>
      <c r="AQO115" s="447"/>
      <c r="AQP115" s="447"/>
      <c r="AQQ115" s="447"/>
      <c r="AQR115" s="447"/>
      <c r="AQS115" s="447"/>
      <c r="AQT115" s="449"/>
      <c r="AQU115" s="450">
        <f t="shared" si="7692"/>
        <v>0</v>
      </c>
      <c r="AQV115" s="463"/>
      <c r="AQW115" s="448"/>
      <c r="AQY115" s="458"/>
      <c r="AQZ115" s="447"/>
      <c r="ARA115" s="447"/>
      <c r="ARB115" s="447"/>
      <c r="ARC115" s="450">
        <f t="shared" si="7693"/>
        <v>0</v>
      </c>
      <c r="ARD115" s="447"/>
      <c r="ARE115" s="447"/>
      <c r="ARF115" s="447"/>
      <c r="ARG115" s="447"/>
      <c r="ARH115" s="447"/>
      <c r="ARI115" s="449"/>
      <c r="ARJ115" s="450">
        <f t="shared" si="7694"/>
        <v>0</v>
      </c>
      <c r="ARK115" s="463"/>
      <c r="ARL115" s="448"/>
      <c r="ARN115" s="458"/>
      <c r="ARO115" s="447"/>
      <c r="ARP115" s="447"/>
      <c r="ARQ115" s="447"/>
      <c r="ARR115" s="450">
        <f t="shared" si="7695"/>
        <v>0</v>
      </c>
      <c r="ARS115" s="447"/>
      <c r="ART115" s="447"/>
      <c r="ARU115" s="447"/>
      <c r="ARV115" s="447"/>
      <c r="ARW115" s="447"/>
      <c r="ARX115" s="449"/>
      <c r="ARY115" s="450">
        <f t="shared" si="7696"/>
        <v>0</v>
      </c>
      <c r="ARZ115" s="463"/>
      <c r="ASA115" s="448"/>
      <c r="ASC115" s="458"/>
      <c r="ASD115" s="447"/>
      <c r="ASE115" s="447"/>
      <c r="ASF115" s="447"/>
      <c r="ASG115" s="450">
        <f t="shared" si="7697"/>
        <v>0</v>
      </c>
      <c r="ASH115" s="447"/>
      <c r="ASI115" s="447"/>
      <c r="ASJ115" s="447"/>
      <c r="ASK115" s="447"/>
      <c r="ASL115" s="447"/>
      <c r="ASM115" s="449"/>
      <c r="ASN115" s="450">
        <f t="shared" si="7698"/>
        <v>0</v>
      </c>
      <c r="ASO115" s="463"/>
      <c r="ASP115" s="448"/>
      <c r="ASR115" s="458"/>
      <c r="ASS115" s="447"/>
      <c r="AST115" s="447"/>
      <c r="ASU115" s="447"/>
      <c r="ASV115" s="450">
        <f t="shared" si="7699"/>
        <v>0</v>
      </c>
      <c r="ASW115" s="447"/>
      <c r="ASX115" s="447"/>
      <c r="ASY115" s="447"/>
      <c r="ASZ115" s="447"/>
      <c r="ATA115" s="447"/>
      <c r="ATB115" s="449"/>
      <c r="ATC115" s="450">
        <f t="shared" si="7700"/>
        <v>0</v>
      </c>
      <c r="ATD115" s="463"/>
      <c r="ATE115" s="448"/>
      <c r="ATG115" s="458"/>
      <c r="ATH115" s="447"/>
      <c r="ATI115" s="447"/>
      <c r="ATJ115" s="447"/>
      <c r="ATK115" s="450">
        <f t="shared" si="7701"/>
        <v>0</v>
      </c>
      <c r="ATL115" s="447"/>
      <c r="ATM115" s="447"/>
      <c r="ATN115" s="447"/>
      <c r="ATO115" s="447"/>
      <c r="ATP115" s="447"/>
      <c r="ATQ115" s="449"/>
      <c r="ATR115" s="450">
        <f t="shared" si="7702"/>
        <v>0</v>
      </c>
      <c r="ATS115" s="463"/>
      <c r="ATT115" s="448"/>
      <c r="ATV115" s="458"/>
      <c r="ATW115" s="447"/>
      <c r="ATX115" s="447"/>
      <c r="ATY115" s="447"/>
      <c r="ATZ115" s="450">
        <f t="shared" si="7703"/>
        <v>0</v>
      </c>
      <c r="AUA115" s="447"/>
      <c r="AUB115" s="447"/>
      <c r="AUC115" s="447"/>
      <c r="AUD115" s="447"/>
      <c r="AUE115" s="447"/>
      <c r="AUF115" s="449"/>
      <c r="AUG115" s="450">
        <f t="shared" si="7704"/>
        <v>0</v>
      </c>
      <c r="AUH115" s="463"/>
      <c r="AUI115" s="448"/>
      <c r="AUK115" s="458"/>
      <c r="AUL115" s="447"/>
      <c r="AUM115" s="447"/>
      <c r="AUN115" s="447"/>
      <c r="AUO115" s="450">
        <f t="shared" si="7705"/>
        <v>0</v>
      </c>
      <c r="AUP115" s="447"/>
      <c r="AUQ115" s="447"/>
      <c r="AUR115" s="447"/>
      <c r="AUS115" s="447"/>
      <c r="AUT115" s="447"/>
      <c r="AUU115" s="449"/>
      <c r="AUV115" s="450">
        <f t="shared" si="7706"/>
        <v>0</v>
      </c>
      <c r="AUW115" s="463"/>
      <c r="AUX115" s="448"/>
      <c r="AUZ115" s="458"/>
      <c r="AVA115" s="447"/>
      <c r="AVB115" s="447"/>
      <c r="AVC115" s="447"/>
      <c r="AVD115" s="450">
        <f t="shared" si="7707"/>
        <v>0</v>
      </c>
      <c r="AVE115" s="447"/>
      <c r="AVF115" s="447"/>
      <c r="AVG115" s="447"/>
      <c r="AVH115" s="447"/>
      <c r="AVI115" s="447"/>
      <c r="AVJ115" s="449"/>
      <c r="AVK115" s="450">
        <f t="shared" si="7708"/>
        <v>0</v>
      </c>
      <c r="AVL115" s="463"/>
      <c r="AVM115" s="448"/>
      <c r="AVO115" s="458"/>
      <c r="AVP115" s="447"/>
      <c r="AVQ115" s="447"/>
      <c r="AVR115" s="447"/>
      <c r="AVS115" s="450">
        <f t="shared" si="7709"/>
        <v>0</v>
      </c>
      <c r="AVT115" s="447"/>
      <c r="AVU115" s="447"/>
      <c r="AVV115" s="447"/>
      <c r="AVW115" s="447"/>
      <c r="AVX115" s="447"/>
      <c r="AVY115" s="449"/>
      <c r="AVZ115" s="450">
        <f t="shared" si="7710"/>
        <v>0</v>
      </c>
      <c r="AWA115" s="463"/>
      <c r="AWB115" s="448"/>
      <c r="AWD115" s="458"/>
      <c r="AWE115" s="447"/>
      <c r="AWF115" s="447"/>
      <c r="AWG115" s="447"/>
      <c r="AWH115" s="450">
        <f t="shared" si="7711"/>
        <v>0</v>
      </c>
      <c r="AWI115" s="447"/>
      <c r="AWJ115" s="447"/>
      <c r="AWK115" s="447"/>
      <c r="AWL115" s="447"/>
      <c r="AWM115" s="447"/>
      <c r="AWN115" s="449"/>
      <c r="AWO115" s="450">
        <f t="shared" si="7712"/>
        <v>0</v>
      </c>
      <c r="AWP115" s="463"/>
      <c r="AWQ115" s="448"/>
      <c r="AWS115" s="458"/>
      <c r="AWT115" s="447"/>
      <c r="AWU115" s="447"/>
      <c r="AWV115" s="447"/>
      <c r="AWW115" s="450">
        <f t="shared" si="7713"/>
        <v>0</v>
      </c>
      <c r="AWX115" s="447"/>
      <c r="AWY115" s="447"/>
      <c r="AWZ115" s="447"/>
      <c r="AXA115" s="447"/>
      <c r="AXB115" s="447"/>
      <c r="AXC115" s="449"/>
      <c r="AXD115" s="450">
        <f t="shared" si="7714"/>
        <v>0</v>
      </c>
      <c r="AXE115" s="463"/>
      <c r="AXF115" s="448"/>
      <c r="AXH115" s="458"/>
      <c r="AXI115" s="447"/>
      <c r="AXJ115" s="447"/>
      <c r="AXK115" s="447"/>
      <c r="AXL115" s="450">
        <f t="shared" si="7715"/>
        <v>0</v>
      </c>
      <c r="AXM115" s="447"/>
      <c r="AXN115" s="447"/>
      <c r="AXO115" s="447"/>
      <c r="AXP115" s="447"/>
      <c r="AXQ115" s="447"/>
      <c r="AXR115" s="449"/>
      <c r="AXS115" s="450">
        <f t="shared" si="7716"/>
        <v>0</v>
      </c>
      <c r="AXT115" s="463"/>
      <c r="AXU115" s="448"/>
      <c r="AXW115" s="458"/>
      <c r="AXX115" s="447"/>
      <c r="AXY115" s="447"/>
      <c r="AXZ115" s="447"/>
      <c r="AYA115" s="450">
        <f t="shared" si="7717"/>
        <v>0</v>
      </c>
      <c r="AYB115" s="447"/>
      <c r="AYC115" s="447"/>
      <c r="AYD115" s="447"/>
      <c r="AYE115" s="447"/>
      <c r="AYF115" s="447"/>
      <c r="AYG115" s="449"/>
      <c r="AYH115" s="450">
        <f t="shared" si="7718"/>
        <v>0</v>
      </c>
      <c r="AYI115" s="463"/>
      <c r="AYJ115" s="448"/>
      <c r="AYL115" s="458"/>
      <c r="AYM115" s="447"/>
      <c r="AYN115" s="447"/>
      <c r="AYO115" s="447"/>
      <c r="AYP115" s="450">
        <f t="shared" si="7719"/>
        <v>0</v>
      </c>
      <c r="AYQ115" s="447"/>
      <c r="AYR115" s="447"/>
      <c r="AYS115" s="447"/>
      <c r="AYT115" s="447"/>
      <c r="AYU115" s="447"/>
      <c r="AYV115" s="449"/>
      <c r="AYW115" s="450">
        <f t="shared" si="7720"/>
        <v>0</v>
      </c>
      <c r="AYX115" s="463"/>
      <c r="AYY115" s="448"/>
      <c r="AZA115" s="458"/>
      <c r="AZB115" s="447"/>
      <c r="AZC115" s="447"/>
      <c r="AZD115" s="447"/>
      <c r="AZE115" s="450">
        <f t="shared" si="7721"/>
        <v>0</v>
      </c>
      <c r="AZF115" s="447"/>
      <c r="AZG115" s="447"/>
      <c r="AZH115" s="447"/>
      <c r="AZI115" s="447"/>
      <c r="AZJ115" s="447"/>
      <c r="AZK115" s="449"/>
      <c r="AZL115" s="450">
        <f t="shared" si="7722"/>
        <v>0</v>
      </c>
      <c r="AZM115" s="463"/>
      <c r="AZN115" s="448"/>
      <c r="AZP115" s="458"/>
      <c r="AZQ115" s="447"/>
      <c r="AZR115" s="447"/>
      <c r="AZS115" s="447"/>
      <c r="AZT115" s="450">
        <f t="shared" si="7723"/>
        <v>0</v>
      </c>
      <c r="AZU115" s="447"/>
      <c r="AZV115" s="447"/>
      <c r="AZW115" s="447"/>
      <c r="AZX115" s="447"/>
      <c r="AZY115" s="447"/>
      <c r="AZZ115" s="449"/>
      <c r="BAA115" s="450">
        <f t="shared" si="7724"/>
        <v>0</v>
      </c>
      <c r="BAB115" s="463"/>
      <c r="BAC115" s="448"/>
      <c r="BAE115" s="458"/>
      <c r="BAF115" s="447"/>
      <c r="BAG115" s="447"/>
      <c r="BAH115" s="447"/>
      <c r="BAI115" s="450">
        <f t="shared" si="7725"/>
        <v>0</v>
      </c>
      <c r="BAJ115" s="447"/>
      <c r="BAK115" s="447"/>
      <c r="BAL115" s="447"/>
      <c r="BAM115" s="447"/>
      <c r="BAN115" s="447"/>
      <c r="BAO115" s="449"/>
      <c r="BAP115" s="450">
        <f t="shared" si="7726"/>
        <v>0</v>
      </c>
      <c r="BAQ115" s="463"/>
      <c r="BAR115" s="448"/>
      <c r="BAT115" s="458"/>
      <c r="BAU115" s="447"/>
      <c r="BAV115" s="447"/>
      <c r="BAW115" s="447"/>
      <c r="BAX115" s="450">
        <f t="shared" si="7727"/>
        <v>0</v>
      </c>
      <c r="BAY115" s="447"/>
      <c r="BAZ115" s="447"/>
      <c r="BBA115" s="447"/>
      <c r="BBB115" s="447"/>
      <c r="BBC115" s="447"/>
      <c r="BBD115" s="449"/>
      <c r="BBE115" s="450">
        <f t="shared" si="7728"/>
        <v>0</v>
      </c>
      <c r="BBF115" s="463"/>
      <c r="BBG115" s="448"/>
      <c r="BBI115" s="458"/>
      <c r="BBJ115" s="447"/>
      <c r="BBK115" s="447"/>
      <c r="BBL115" s="447"/>
      <c r="BBM115" s="450">
        <f t="shared" si="7729"/>
        <v>0</v>
      </c>
      <c r="BBN115" s="447"/>
      <c r="BBO115" s="447"/>
      <c r="BBP115" s="447"/>
      <c r="BBQ115" s="447"/>
      <c r="BBR115" s="447"/>
      <c r="BBS115" s="449"/>
      <c r="BBT115" s="450">
        <f t="shared" si="7730"/>
        <v>0</v>
      </c>
      <c r="BBU115" s="463"/>
      <c r="BBV115" s="448"/>
      <c r="BBX115" s="458"/>
      <c r="BBY115" s="447"/>
      <c r="BBZ115" s="447"/>
      <c r="BCA115" s="447"/>
      <c r="BCB115" s="450">
        <f t="shared" si="7731"/>
        <v>0</v>
      </c>
      <c r="BCC115" s="447"/>
      <c r="BCD115" s="447"/>
      <c r="BCE115" s="447"/>
      <c r="BCF115" s="447"/>
      <c r="BCG115" s="447"/>
      <c r="BCH115" s="449"/>
      <c r="BCI115" s="450">
        <f t="shared" si="7732"/>
        <v>0</v>
      </c>
      <c r="BCJ115" s="463"/>
      <c r="BCK115" s="448"/>
      <c r="BCM115" s="458"/>
      <c r="BCN115" s="447"/>
      <c r="BCO115" s="447"/>
      <c r="BCP115" s="447"/>
      <c r="BCQ115" s="450">
        <f t="shared" si="7733"/>
        <v>0</v>
      </c>
      <c r="BCR115" s="447"/>
      <c r="BCS115" s="447"/>
      <c r="BCT115" s="447"/>
      <c r="BCU115" s="447"/>
      <c r="BCV115" s="447"/>
      <c r="BCW115" s="449"/>
      <c r="BCX115" s="450">
        <f t="shared" si="7734"/>
        <v>0</v>
      </c>
      <c r="BCY115" s="463"/>
      <c r="BCZ115" s="448"/>
      <c r="BDB115" s="458"/>
      <c r="BDC115" s="447"/>
      <c r="BDD115" s="447"/>
      <c r="BDE115" s="447"/>
      <c r="BDF115" s="450">
        <f t="shared" si="7735"/>
        <v>0</v>
      </c>
      <c r="BDG115" s="447"/>
      <c r="BDH115" s="447"/>
      <c r="BDI115" s="447"/>
      <c r="BDJ115" s="447"/>
      <c r="BDK115" s="447"/>
      <c r="BDL115" s="449"/>
      <c r="BDM115" s="450">
        <f t="shared" si="7736"/>
        <v>0</v>
      </c>
      <c r="BDN115" s="463"/>
      <c r="BDO115" s="448"/>
      <c r="BDQ115" s="458"/>
      <c r="BDR115" s="447"/>
      <c r="BDS115" s="447"/>
      <c r="BDT115" s="447"/>
      <c r="BDU115" s="450">
        <f t="shared" si="7737"/>
        <v>0</v>
      </c>
      <c r="BDV115" s="447"/>
      <c r="BDW115" s="447"/>
      <c r="BDX115" s="447"/>
      <c r="BDY115" s="447"/>
      <c r="BDZ115" s="447"/>
      <c r="BEA115" s="449"/>
      <c r="BEB115" s="450">
        <f t="shared" si="7738"/>
        <v>0</v>
      </c>
      <c r="BEC115" s="463"/>
      <c r="BED115" s="448"/>
      <c r="BEF115" s="458"/>
      <c r="BEG115" s="447"/>
      <c r="BEH115" s="447"/>
      <c r="BEI115" s="447"/>
      <c r="BEJ115" s="450">
        <f t="shared" si="7739"/>
        <v>0</v>
      </c>
      <c r="BEK115" s="447"/>
      <c r="BEL115" s="447"/>
      <c r="BEM115" s="447"/>
      <c r="BEN115" s="447"/>
      <c r="BEO115" s="447"/>
      <c r="BEP115" s="449"/>
      <c r="BEQ115" s="450">
        <f t="shared" si="7740"/>
        <v>0</v>
      </c>
      <c r="BER115" s="463"/>
      <c r="BES115" s="448"/>
      <c r="BEU115" s="458"/>
      <c r="BEV115" s="447"/>
      <c r="BEW115" s="447"/>
      <c r="BEX115" s="447"/>
      <c r="BEY115" s="450">
        <f t="shared" si="7741"/>
        <v>0</v>
      </c>
      <c r="BEZ115" s="447"/>
      <c r="BFA115" s="447"/>
      <c r="BFB115" s="447"/>
      <c r="BFC115" s="447"/>
      <c r="BFD115" s="447"/>
      <c r="BFE115" s="449"/>
      <c r="BFF115" s="450">
        <f t="shared" si="7742"/>
        <v>0</v>
      </c>
      <c r="BFG115" s="463"/>
      <c r="BFH115" s="448"/>
      <c r="BFJ115" s="458"/>
      <c r="BFK115" s="447"/>
      <c r="BFL115" s="447"/>
      <c r="BFM115" s="447"/>
      <c r="BFN115" s="450">
        <f t="shared" si="7743"/>
        <v>0</v>
      </c>
      <c r="BFO115" s="447"/>
      <c r="BFP115" s="447"/>
      <c r="BFQ115" s="447"/>
      <c r="BFR115" s="447"/>
      <c r="BFS115" s="447"/>
      <c r="BFT115" s="449"/>
      <c r="BFU115" s="450">
        <f t="shared" si="7744"/>
        <v>0</v>
      </c>
      <c r="BFV115" s="463"/>
      <c r="BFW115" s="448"/>
      <c r="BFY115" s="458"/>
      <c r="BFZ115" s="447"/>
      <c r="BGA115" s="447"/>
      <c r="BGB115" s="447"/>
      <c r="BGC115" s="450">
        <f t="shared" si="7745"/>
        <v>0</v>
      </c>
      <c r="BGD115" s="447"/>
      <c r="BGE115" s="447"/>
      <c r="BGF115" s="447"/>
      <c r="BGG115" s="447"/>
      <c r="BGH115" s="447"/>
      <c r="BGI115" s="449"/>
      <c r="BGJ115" s="450">
        <f t="shared" si="7746"/>
        <v>0</v>
      </c>
      <c r="BGK115" s="463"/>
      <c r="BGL115" s="448"/>
      <c r="BGN115" s="458"/>
      <c r="BGO115" s="447"/>
      <c r="BGP115" s="447"/>
      <c r="BGQ115" s="447"/>
      <c r="BGR115" s="450">
        <f t="shared" si="7747"/>
        <v>0</v>
      </c>
      <c r="BGS115" s="447"/>
      <c r="BGT115" s="447"/>
      <c r="BGU115" s="447"/>
      <c r="BGV115" s="447"/>
      <c r="BGW115" s="447"/>
      <c r="BGX115" s="449"/>
      <c r="BGY115" s="450">
        <f t="shared" si="7748"/>
        <v>0</v>
      </c>
      <c r="BGZ115" s="463"/>
      <c r="BHA115" s="448"/>
      <c r="BHC115" s="458"/>
      <c r="BHD115" s="447"/>
      <c r="BHE115" s="447"/>
      <c r="BHF115" s="447"/>
      <c r="BHG115" s="450">
        <f t="shared" si="7749"/>
        <v>0</v>
      </c>
      <c r="BHH115" s="447"/>
      <c r="BHI115" s="447"/>
      <c r="BHJ115" s="447"/>
      <c r="BHK115" s="447"/>
      <c r="BHL115" s="447"/>
      <c r="BHM115" s="449"/>
      <c r="BHN115" s="450">
        <f t="shared" si="7750"/>
        <v>0</v>
      </c>
      <c r="BHO115" s="463"/>
      <c r="BHP115" s="448"/>
      <c r="BHR115" s="458"/>
      <c r="BHS115" s="447"/>
      <c r="BHT115" s="447"/>
      <c r="BHU115" s="447"/>
      <c r="BHV115" s="450">
        <f t="shared" si="7751"/>
        <v>0</v>
      </c>
      <c r="BHW115" s="447"/>
      <c r="BHX115" s="447"/>
      <c r="BHY115" s="447"/>
      <c r="BHZ115" s="447"/>
      <c r="BIA115" s="447"/>
      <c r="BIB115" s="449"/>
      <c r="BIC115" s="450">
        <f t="shared" si="7752"/>
        <v>0</v>
      </c>
      <c r="BID115" s="463"/>
      <c r="BIE115" s="448"/>
      <c r="BIG115" s="458"/>
      <c r="BIH115" s="447"/>
      <c r="BII115" s="447"/>
      <c r="BIJ115" s="447"/>
      <c r="BIK115" s="450">
        <f t="shared" si="7753"/>
        <v>0</v>
      </c>
      <c r="BIL115" s="447"/>
      <c r="BIM115" s="447"/>
      <c r="BIN115" s="447"/>
      <c r="BIO115" s="447"/>
      <c r="BIP115" s="447"/>
      <c r="BIQ115" s="449"/>
      <c r="BIR115" s="450">
        <f t="shared" si="7754"/>
        <v>0</v>
      </c>
      <c r="BIS115" s="463"/>
      <c r="BIT115" s="448"/>
      <c r="BIV115" s="458"/>
      <c r="BIW115" s="447"/>
      <c r="BIX115" s="447"/>
      <c r="BIY115" s="447"/>
      <c r="BIZ115" s="450">
        <f t="shared" si="7755"/>
        <v>0</v>
      </c>
      <c r="BJA115" s="447"/>
      <c r="BJB115" s="447"/>
      <c r="BJC115" s="447"/>
      <c r="BJD115" s="447"/>
      <c r="BJE115" s="447"/>
      <c r="BJF115" s="449"/>
      <c r="BJG115" s="450">
        <f t="shared" si="7756"/>
        <v>0</v>
      </c>
      <c r="BJH115" s="463"/>
      <c r="BJI115" s="448"/>
      <c r="BJK115" s="458"/>
      <c r="BJL115" s="447"/>
      <c r="BJM115" s="447"/>
      <c r="BJN115" s="447"/>
      <c r="BJO115" s="450">
        <f t="shared" si="7757"/>
        <v>0</v>
      </c>
      <c r="BJP115" s="447"/>
      <c r="BJQ115" s="447"/>
      <c r="BJR115" s="447"/>
      <c r="BJS115" s="447"/>
      <c r="BJT115" s="447"/>
      <c r="BJU115" s="449"/>
      <c r="BJV115" s="450">
        <f t="shared" si="7758"/>
        <v>0</v>
      </c>
      <c r="BJW115" s="463"/>
      <c r="BJX115" s="448"/>
      <c r="BJZ115" s="458"/>
      <c r="BKA115" s="447"/>
      <c r="BKB115" s="447"/>
      <c r="BKC115" s="447"/>
      <c r="BKD115" s="450">
        <f t="shared" si="7759"/>
        <v>0</v>
      </c>
      <c r="BKE115" s="447"/>
      <c r="BKF115" s="447"/>
      <c r="BKG115" s="447"/>
      <c r="BKH115" s="447"/>
      <c r="BKI115" s="447"/>
      <c r="BKJ115" s="449"/>
      <c r="BKK115" s="450">
        <f t="shared" si="7760"/>
        <v>0</v>
      </c>
      <c r="BKL115" s="463"/>
      <c r="BKM115" s="448"/>
      <c r="BKO115" s="458"/>
      <c r="BKP115" s="447"/>
      <c r="BKQ115" s="447"/>
      <c r="BKR115" s="447"/>
      <c r="BKS115" s="450">
        <f t="shared" si="7761"/>
        <v>0</v>
      </c>
      <c r="BKT115" s="447"/>
      <c r="BKU115" s="447"/>
      <c r="BKV115" s="447"/>
      <c r="BKW115" s="447"/>
      <c r="BKX115" s="447"/>
      <c r="BKY115" s="449"/>
      <c r="BKZ115" s="450">
        <f t="shared" si="7762"/>
        <v>0</v>
      </c>
      <c r="BLA115" s="463"/>
      <c r="BLB115" s="448"/>
      <c r="BLD115" s="458"/>
      <c r="BLE115" s="447"/>
      <c r="BLF115" s="447"/>
      <c r="BLG115" s="447"/>
      <c r="BLH115" s="450">
        <f t="shared" si="7763"/>
        <v>0</v>
      </c>
      <c r="BLI115" s="447"/>
      <c r="BLJ115" s="447"/>
      <c r="BLK115" s="447"/>
      <c r="BLL115" s="447"/>
      <c r="BLM115" s="447"/>
      <c r="BLN115" s="449"/>
      <c r="BLO115" s="450">
        <f t="shared" si="7764"/>
        <v>0</v>
      </c>
      <c r="BLP115" s="463"/>
      <c r="BLQ115" s="448"/>
      <c r="BLS115" s="458"/>
      <c r="BLT115" s="447"/>
      <c r="BLU115" s="447"/>
      <c r="BLV115" s="447"/>
      <c r="BLW115" s="450">
        <f t="shared" si="7765"/>
        <v>0</v>
      </c>
      <c r="BLX115" s="447"/>
      <c r="BLY115" s="447"/>
      <c r="BLZ115" s="447"/>
      <c r="BMA115" s="447"/>
      <c r="BMB115" s="447"/>
      <c r="BMC115" s="449"/>
      <c r="BMD115" s="450">
        <f t="shared" si="7766"/>
        <v>0</v>
      </c>
      <c r="BME115" s="463"/>
      <c r="BMF115" s="448"/>
      <c r="BMH115" s="458"/>
      <c r="BMI115" s="447"/>
      <c r="BMJ115" s="447"/>
      <c r="BMK115" s="447"/>
      <c r="BML115" s="450">
        <f t="shared" si="7767"/>
        <v>0</v>
      </c>
      <c r="BMM115" s="447"/>
      <c r="BMN115" s="447"/>
      <c r="BMO115" s="447"/>
      <c r="BMP115" s="447"/>
      <c r="BMQ115" s="447"/>
      <c r="BMR115" s="449"/>
      <c r="BMS115" s="450">
        <f t="shared" si="7768"/>
        <v>0</v>
      </c>
      <c r="BMT115" s="463"/>
      <c r="BMU115" s="448"/>
      <c r="BMW115" s="458"/>
      <c r="BMX115" s="447"/>
      <c r="BMY115" s="447"/>
      <c r="BMZ115" s="447"/>
      <c r="BNA115" s="450">
        <f t="shared" si="7769"/>
        <v>0</v>
      </c>
      <c r="BNB115" s="447"/>
      <c r="BNC115" s="447"/>
      <c r="BND115" s="447"/>
      <c r="BNE115" s="447"/>
      <c r="BNF115" s="447"/>
      <c r="BNG115" s="449"/>
      <c r="BNH115" s="450">
        <f t="shared" si="7770"/>
        <v>0</v>
      </c>
      <c r="BNI115" s="463"/>
      <c r="BNJ115" s="448"/>
      <c r="BNL115" s="458"/>
      <c r="BNM115" s="447"/>
      <c r="BNN115" s="447"/>
      <c r="BNO115" s="447"/>
      <c r="BNP115" s="450">
        <f t="shared" si="7771"/>
        <v>0</v>
      </c>
      <c r="BNQ115" s="447"/>
      <c r="BNR115" s="447"/>
      <c r="BNS115" s="447"/>
      <c r="BNT115" s="447"/>
      <c r="BNU115" s="447"/>
      <c r="BNV115" s="449"/>
      <c r="BNW115" s="450">
        <f t="shared" si="7772"/>
        <v>0</v>
      </c>
      <c r="BNX115" s="463"/>
      <c r="BNY115" s="448"/>
      <c r="BOA115" s="458"/>
      <c r="BOB115" s="447"/>
      <c r="BOC115" s="447"/>
      <c r="BOD115" s="447"/>
      <c r="BOE115" s="450">
        <f t="shared" si="7773"/>
        <v>0</v>
      </c>
      <c r="BOF115" s="447"/>
      <c r="BOG115" s="447"/>
      <c r="BOH115" s="447"/>
      <c r="BOI115" s="447"/>
      <c r="BOJ115" s="447"/>
      <c r="BOK115" s="449"/>
      <c r="BOL115" s="450">
        <f t="shared" si="7774"/>
        <v>0</v>
      </c>
      <c r="BOM115" s="463"/>
      <c r="BON115" s="448"/>
      <c r="BOP115" s="458"/>
      <c r="BOQ115" s="447"/>
      <c r="BOR115" s="447"/>
      <c r="BOS115" s="447"/>
      <c r="BOT115" s="450">
        <f t="shared" si="7775"/>
        <v>0</v>
      </c>
      <c r="BOU115" s="447"/>
      <c r="BOV115" s="447"/>
      <c r="BOW115" s="447"/>
      <c r="BOX115" s="447"/>
      <c r="BOY115" s="447"/>
      <c r="BOZ115" s="449"/>
      <c r="BPA115" s="450">
        <f t="shared" si="7776"/>
        <v>0</v>
      </c>
      <c r="BPB115" s="463"/>
      <c r="BPC115" s="448"/>
      <c r="BPE115" s="458"/>
      <c r="BPF115" s="447"/>
      <c r="BPG115" s="447"/>
      <c r="BPH115" s="447"/>
      <c r="BPI115" s="450">
        <f t="shared" si="7777"/>
        <v>0</v>
      </c>
      <c r="BPJ115" s="447"/>
      <c r="BPK115" s="447"/>
      <c r="BPL115" s="447"/>
      <c r="BPM115" s="447"/>
      <c r="BPN115" s="447"/>
      <c r="BPO115" s="449"/>
      <c r="BPP115" s="450">
        <f t="shared" si="7778"/>
        <v>0</v>
      </c>
      <c r="BPQ115" s="463"/>
      <c r="BPR115" s="448"/>
      <c r="BPT115" s="458"/>
      <c r="BPU115" s="447"/>
      <c r="BPV115" s="447"/>
      <c r="BPW115" s="447"/>
      <c r="BPX115" s="450">
        <f t="shared" si="7779"/>
        <v>0</v>
      </c>
      <c r="BPY115" s="447"/>
      <c r="BPZ115" s="447"/>
      <c r="BQA115" s="447"/>
      <c r="BQB115" s="447"/>
      <c r="BQC115" s="447"/>
      <c r="BQD115" s="449"/>
      <c r="BQE115" s="450">
        <f t="shared" si="7780"/>
        <v>0</v>
      </c>
      <c r="BQF115" s="463"/>
      <c r="BQG115" s="448"/>
      <c r="BQI115" s="458"/>
      <c r="BQJ115" s="447"/>
      <c r="BQK115" s="447"/>
      <c r="BQL115" s="447"/>
      <c r="BQM115" s="450">
        <f t="shared" si="7781"/>
        <v>0</v>
      </c>
      <c r="BQN115" s="447"/>
      <c r="BQO115" s="447"/>
      <c r="BQP115" s="447"/>
      <c r="BQQ115" s="447"/>
      <c r="BQR115" s="447"/>
      <c r="BQS115" s="449"/>
      <c r="BQT115" s="450">
        <f t="shared" si="7782"/>
        <v>0</v>
      </c>
      <c r="BQU115" s="463"/>
      <c r="BQV115" s="448"/>
      <c r="BQX115" s="458"/>
      <c r="BQY115" s="447"/>
      <c r="BQZ115" s="447"/>
      <c r="BRA115" s="447"/>
      <c r="BRB115" s="450">
        <f t="shared" si="7783"/>
        <v>0</v>
      </c>
      <c r="BRC115" s="447"/>
      <c r="BRD115" s="447"/>
      <c r="BRE115" s="447"/>
      <c r="BRF115" s="447"/>
      <c r="BRG115" s="447"/>
      <c r="BRH115" s="449"/>
      <c r="BRI115" s="450">
        <f t="shared" si="7784"/>
        <v>0</v>
      </c>
      <c r="BRJ115" s="463"/>
      <c r="BRK115" s="448"/>
      <c r="BRM115" s="458"/>
      <c r="BRN115" s="447"/>
      <c r="BRO115" s="447"/>
      <c r="BRP115" s="447"/>
      <c r="BRQ115" s="450">
        <f t="shared" si="7785"/>
        <v>0</v>
      </c>
      <c r="BRR115" s="447"/>
      <c r="BRS115" s="447"/>
      <c r="BRT115" s="447"/>
      <c r="BRU115" s="447"/>
      <c r="BRV115" s="447"/>
      <c r="BRW115" s="449"/>
      <c r="BRX115" s="450">
        <f t="shared" si="7786"/>
        <v>0</v>
      </c>
      <c r="BRY115" s="463"/>
      <c r="BRZ115" s="448"/>
      <c r="BSB115" s="458"/>
      <c r="BSC115" s="447"/>
      <c r="BSD115" s="447"/>
      <c r="BSE115" s="447"/>
      <c r="BSF115" s="450">
        <f t="shared" si="7787"/>
        <v>0</v>
      </c>
      <c r="BSG115" s="447"/>
      <c r="BSH115" s="447"/>
      <c r="BSI115" s="447"/>
      <c r="BSJ115" s="447"/>
      <c r="BSK115" s="447"/>
      <c r="BSL115" s="449"/>
      <c r="BSM115" s="450">
        <f t="shared" si="7788"/>
        <v>0</v>
      </c>
      <c r="BSN115" s="463"/>
      <c r="BSO115" s="448"/>
      <c r="BSQ115" s="458"/>
      <c r="BSR115" s="447"/>
      <c r="BSS115" s="447"/>
      <c r="BST115" s="447"/>
      <c r="BSU115" s="450">
        <f t="shared" si="7789"/>
        <v>0</v>
      </c>
      <c r="BSV115" s="447"/>
      <c r="BSW115" s="447"/>
      <c r="BSX115" s="447"/>
      <c r="BSY115" s="447"/>
      <c r="BSZ115" s="447"/>
      <c r="BTA115" s="449"/>
      <c r="BTB115" s="450">
        <f t="shared" si="7790"/>
        <v>0</v>
      </c>
      <c r="BTC115" s="463"/>
      <c r="BTD115" s="448"/>
      <c r="BTF115" s="458"/>
      <c r="BTG115" s="447"/>
      <c r="BTH115" s="447"/>
      <c r="BTI115" s="447"/>
      <c r="BTJ115" s="450">
        <f t="shared" si="7791"/>
        <v>0</v>
      </c>
      <c r="BTK115" s="447"/>
      <c r="BTL115" s="447"/>
      <c r="BTM115" s="447"/>
      <c r="BTN115" s="447"/>
      <c r="BTO115" s="447"/>
      <c r="BTP115" s="449"/>
      <c r="BTQ115" s="450">
        <f t="shared" si="7792"/>
        <v>0</v>
      </c>
      <c r="BTR115" s="463"/>
      <c r="BTS115" s="448"/>
      <c r="BTU115" s="458"/>
      <c r="BTV115" s="447"/>
      <c r="BTW115" s="447"/>
      <c r="BTX115" s="447"/>
      <c r="BTY115" s="450">
        <f t="shared" si="7793"/>
        <v>0</v>
      </c>
      <c r="BTZ115" s="447"/>
      <c r="BUA115" s="447"/>
      <c r="BUB115" s="447"/>
      <c r="BUC115" s="447"/>
      <c r="BUD115" s="447"/>
      <c r="BUE115" s="449"/>
      <c r="BUF115" s="450">
        <f t="shared" si="7794"/>
        <v>0</v>
      </c>
      <c r="BUG115" s="463"/>
      <c r="BUH115" s="448"/>
      <c r="BUJ115" s="458"/>
      <c r="BUK115" s="447"/>
      <c r="BUL115" s="447"/>
      <c r="BUM115" s="447"/>
      <c r="BUN115" s="450">
        <f t="shared" si="7795"/>
        <v>0</v>
      </c>
      <c r="BUO115" s="447"/>
      <c r="BUP115" s="447"/>
      <c r="BUQ115" s="447"/>
      <c r="BUR115" s="447"/>
      <c r="BUS115" s="447"/>
      <c r="BUT115" s="449"/>
      <c r="BUU115" s="450">
        <f t="shared" si="7796"/>
        <v>0</v>
      </c>
      <c r="BUV115" s="463"/>
      <c r="BUW115" s="448"/>
      <c r="BUY115" s="458"/>
      <c r="BUZ115" s="447"/>
      <c r="BVA115" s="447"/>
      <c r="BVB115" s="447"/>
      <c r="BVC115" s="450">
        <f t="shared" si="7797"/>
        <v>0</v>
      </c>
      <c r="BVD115" s="447"/>
      <c r="BVE115" s="447"/>
      <c r="BVF115" s="447"/>
      <c r="BVG115" s="447"/>
      <c r="BVH115" s="447"/>
      <c r="BVI115" s="449"/>
      <c r="BVJ115" s="450">
        <f t="shared" si="7798"/>
        <v>0</v>
      </c>
      <c r="BVK115" s="463"/>
      <c r="BVL115" s="448"/>
      <c r="BVN115" s="458"/>
      <c r="BVO115" s="447"/>
      <c r="BVP115" s="447"/>
      <c r="BVQ115" s="447"/>
      <c r="BVR115" s="450">
        <f t="shared" si="7799"/>
        <v>0</v>
      </c>
      <c r="BVS115" s="447"/>
      <c r="BVT115" s="447"/>
      <c r="BVU115" s="447"/>
      <c r="BVV115" s="447"/>
      <c r="BVW115" s="447"/>
      <c r="BVX115" s="449"/>
      <c r="BVY115" s="450">
        <f t="shared" si="7800"/>
        <v>0</v>
      </c>
      <c r="BVZ115" s="463"/>
      <c r="BWA115" s="448"/>
    </row>
    <row r="116" spans="2:1951" ht="15" hidden="1" customHeight="1" x14ac:dyDescent="0.2">
      <c r="B116" s="452" t="s">
        <v>328</v>
      </c>
      <c r="C116" s="447"/>
      <c r="D116" s="447"/>
      <c r="E116" s="447"/>
      <c r="F116" s="447"/>
      <c r="G116" s="450">
        <f t="shared" si="7541"/>
        <v>0</v>
      </c>
      <c r="H116" s="447"/>
      <c r="I116" s="447"/>
      <c r="J116" s="447"/>
      <c r="K116" s="447"/>
      <c r="L116" s="447"/>
      <c r="M116" s="449"/>
      <c r="N116" s="450">
        <f t="shared" si="7542"/>
        <v>0</v>
      </c>
      <c r="O116" s="463"/>
      <c r="P116" s="448"/>
      <c r="R116" s="458"/>
      <c r="S116" s="447"/>
      <c r="T116" s="447"/>
      <c r="U116" s="447"/>
      <c r="V116" s="450">
        <f t="shared" si="7543"/>
        <v>0</v>
      </c>
      <c r="W116" s="447"/>
      <c r="X116" s="447"/>
      <c r="Y116" s="447"/>
      <c r="Z116" s="447"/>
      <c r="AA116" s="447"/>
      <c r="AB116" s="449"/>
      <c r="AC116" s="450">
        <f t="shared" si="7544"/>
        <v>0</v>
      </c>
      <c r="AD116" s="463"/>
      <c r="AE116" s="448"/>
      <c r="AG116" s="458"/>
      <c r="AH116" s="447"/>
      <c r="AI116" s="447"/>
      <c r="AJ116" s="447"/>
      <c r="AK116" s="450">
        <f t="shared" si="7545"/>
        <v>0</v>
      </c>
      <c r="AL116" s="447"/>
      <c r="AM116" s="447"/>
      <c r="AN116" s="447"/>
      <c r="AO116" s="447"/>
      <c r="AP116" s="447"/>
      <c r="AQ116" s="449"/>
      <c r="AR116" s="450">
        <f t="shared" si="7546"/>
        <v>0</v>
      </c>
      <c r="AS116" s="463"/>
      <c r="AT116" s="448"/>
      <c r="AV116" s="458"/>
      <c r="AW116" s="447"/>
      <c r="AX116" s="447"/>
      <c r="AY116" s="447"/>
      <c r="AZ116" s="450">
        <f t="shared" si="7547"/>
        <v>0</v>
      </c>
      <c r="BA116" s="447"/>
      <c r="BB116" s="447"/>
      <c r="BC116" s="447"/>
      <c r="BD116" s="447"/>
      <c r="BE116" s="447"/>
      <c r="BF116" s="449"/>
      <c r="BG116" s="450">
        <f t="shared" si="7548"/>
        <v>0</v>
      </c>
      <c r="BH116" s="463"/>
      <c r="BI116" s="448"/>
      <c r="BK116" s="458"/>
      <c r="BL116" s="447"/>
      <c r="BM116" s="447"/>
      <c r="BN116" s="447"/>
      <c r="BO116" s="450">
        <f t="shared" si="7549"/>
        <v>0</v>
      </c>
      <c r="BP116" s="447"/>
      <c r="BQ116" s="447"/>
      <c r="BR116" s="447"/>
      <c r="BS116" s="447"/>
      <c r="BT116" s="447"/>
      <c r="BU116" s="449"/>
      <c r="BV116" s="450">
        <f t="shared" si="7550"/>
        <v>0</v>
      </c>
      <c r="BW116" s="463"/>
      <c r="BX116" s="448"/>
      <c r="BZ116" s="458"/>
      <c r="CA116" s="447"/>
      <c r="CB116" s="447"/>
      <c r="CC116" s="447"/>
      <c r="CD116" s="450">
        <f t="shared" si="7551"/>
        <v>0</v>
      </c>
      <c r="CE116" s="447"/>
      <c r="CF116" s="447"/>
      <c r="CG116" s="447"/>
      <c r="CH116" s="447"/>
      <c r="CI116" s="447"/>
      <c r="CJ116" s="449"/>
      <c r="CK116" s="450">
        <f t="shared" si="7552"/>
        <v>0</v>
      </c>
      <c r="CL116" s="463"/>
      <c r="CM116" s="448"/>
      <c r="CO116" s="458"/>
      <c r="CP116" s="447"/>
      <c r="CQ116" s="447"/>
      <c r="CR116" s="447"/>
      <c r="CS116" s="450">
        <f t="shared" si="7553"/>
        <v>0</v>
      </c>
      <c r="CT116" s="447"/>
      <c r="CU116" s="447"/>
      <c r="CV116" s="447"/>
      <c r="CW116" s="447"/>
      <c r="CX116" s="447"/>
      <c r="CY116" s="449"/>
      <c r="CZ116" s="450">
        <f t="shared" si="7554"/>
        <v>0</v>
      </c>
      <c r="DA116" s="463"/>
      <c r="DB116" s="448"/>
      <c r="DD116" s="458"/>
      <c r="DE116" s="447"/>
      <c r="DF116" s="447"/>
      <c r="DG116" s="447"/>
      <c r="DH116" s="450">
        <f t="shared" si="7555"/>
        <v>0</v>
      </c>
      <c r="DI116" s="447"/>
      <c r="DJ116" s="447"/>
      <c r="DK116" s="447"/>
      <c r="DL116" s="447"/>
      <c r="DM116" s="447"/>
      <c r="DN116" s="449"/>
      <c r="DO116" s="450">
        <f t="shared" si="7556"/>
        <v>0</v>
      </c>
      <c r="DP116" s="463"/>
      <c r="DQ116" s="448"/>
      <c r="DS116" s="458"/>
      <c r="DT116" s="447"/>
      <c r="DU116" s="447"/>
      <c r="DV116" s="447"/>
      <c r="DW116" s="450">
        <f t="shared" si="7557"/>
        <v>0</v>
      </c>
      <c r="DX116" s="447"/>
      <c r="DY116" s="447"/>
      <c r="DZ116" s="447"/>
      <c r="EA116" s="447"/>
      <c r="EB116" s="447"/>
      <c r="EC116" s="449"/>
      <c r="ED116" s="450">
        <f t="shared" si="7558"/>
        <v>0</v>
      </c>
      <c r="EE116" s="463"/>
      <c r="EF116" s="448"/>
      <c r="EH116" s="458"/>
      <c r="EI116" s="447"/>
      <c r="EJ116" s="447"/>
      <c r="EK116" s="447"/>
      <c r="EL116" s="450">
        <f t="shared" si="7559"/>
        <v>0</v>
      </c>
      <c r="EM116" s="447"/>
      <c r="EN116" s="447"/>
      <c r="EO116" s="447"/>
      <c r="EP116" s="447"/>
      <c r="EQ116" s="447"/>
      <c r="ER116" s="449"/>
      <c r="ES116" s="450">
        <f t="shared" si="7560"/>
        <v>0</v>
      </c>
      <c r="ET116" s="463"/>
      <c r="EU116" s="448"/>
      <c r="EW116" s="458"/>
      <c r="EX116" s="447"/>
      <c r="EY116" s="447"/>
      <c r="EZ116" s="447"/>
      <c r="FA116" s="450">
        <f t="shared" si="7561"/>
        <v>0</v>
      </c>
      <c r="FB116" s="447"/>
      <c r="FC116" s="447"/>
      <c r="FD116" s="447"/>
      <c r="FE116" s="447"/>
      <c r="FF116" s="447"/>
      <c r="FG116" s="449"/>
      <c r="FH116" s="450">
        <f t="shared" si="7562"/>
        <v>0</v>
      </c>
      <c r="FI116" s="463"/>
      <c r="FJ116" s="448"/>
      <c r="FL116" s="458"/>
      <c r="FM116" s="447"/>
      <c r="FN116" s="447"/>
      <c r="FO116" s="447"/>
      <c r="FP116" s="450">
        <f t="shared" si="7563"/>
        <v>0</v>
      </c>
      <c r="FQ116" s="447"/>
      <c r="FR116" s="447"/>
      <c r="FS116" s="447"/>
      <c r="FT116" s="447"/>
      <c r="FU116" s="447"/>
      <c r="FV116" s="449"/>
      <c r="FW116" s="450">
        <f t="shared" si="7564"/>
        <v>0</v>
      </c>
      <c r="FX116" s="463"/>
      <c r="FY116" s="448"/>
      <c r="GA116" s="458"/>
      <c r="GB116" s="447"/>
      <c r="GC116" s="447"/>
      <c r="GD116" s="447"/>
      <c r="GE116" s="450">
        <f t="shared" si="7565"/>
        <v>0</v>
      </c>
      <c r="GF116" s="447"/>
      <c r="GG116" s="447"/>
      <c r="GH116" s="447"/>
      <c r="GI116" s="447"/>
      <c r="GJ116" s="447"/>
      <c r="GK116" s="449"/>
      <c r="GL116" s="450">
        <f t="shared" si="7566"/>
        <v>0</v>
      </c>
      <c r="GM116" s="463"/>
      <c r="GN116" s="448"/>
      <c r="GP116" s="458"/>
      <c r="GQ116" s="447"/>
      <c r="GR116" s="447"/>
      <c r="GS116" s="447"/>
      <c r="GT116" s="450">
        <f t="shared" si="7567"/>
        <v>0</v>
      </c>
      <c r="GU116" s="447"/>
      <c r="GV116" s="447"/>
      <c r="GW116" s="447"/>
      <c r="GX116" s="447"/>
      <c r="GY116" s="447"/>
      <c r="GZ116" s="449"/>
      <c r="HA116" s="450">
        <f t="shared" si="7568"/>
        <v>0</v>
      </c>
      <c r="HB116" s="463"/>
      <c r="HC116" s="448"/>
      <c r="HE116" s="458"/>
      <c r="HF116" s="447"/>
      <c r="HG116" s="447"/>
      <c r="HH116" s="447"/>
      <c r="HI116" s="450">
        <f t="shared" si="7569"/>
        <v>0</v>
      </c>
      <c r="HJ116" s="447"/>
      <c r="HK116" s="447"/>
      <c r="HL116" s="447"/>
      <c r="HM116" s="447"/>
      <c r="HN116" s="447"/>
      <c r="HO116" s="449"/>
      <c r="HP116" s="450">
        <f t="shared" si="7570"/>
        <v>0</v>
      </c>
      <c r="HQ116" s="463"/>
      <c r="HR116" s="448"/>
      <c r="HT116" s="458"/>
      <c r="HU116" s="447"/>
      <c r="HV116" s="447"/>
      <c r="HW116" s="447"/>
      <c r="HX116" s="450">
        <f t="shared" si="7571"/>
        <v>0</v>
      </c>
      <c r="HY116" s="447"/>
      <c r="HZ116" s="447"/>
      <c r="IA116" s="447"/>
      <c r="IB116" s="447"/>
      <c r="IC116" s="447"/>
      <c r="ID116" s="449"/>
      <c r="IE116" s="450">
        <f t="shared" si="7572"/>
        <v>0</v>
      </c>
      <c r="IF116" s="463"/>
      <c r="IG116" s="448"/>
      <c r="II116" s="458"/>
      <c r="IJ116" s="447"/>
      <c r="IK116" s="447"/>
      <c r="IL116" s="447"/>
      <c r="IM116" s="450">
        <f t="shared" si="7573"/>
        <v>0</v>
      </c>
      <c r="IN116" s="447"/>
      <c r="IO116" s="447"/>
      <c r="IP116" s="447"/>
      <c r="IQ116" s="447"/>
      <c r="IR116" s="447"/>
      <c r="IS116" s="449"/>
      <c r="IT116" s="450">
        <f t="shared" si="7574"/>
        <v>0</v>
      </c>
      <c r="IU116" s="463"/>
      <c r="IV116" s="448"/>
      <c r="IX116" s="458"/>
      <c r="IY116" s="447"/>
      <c r="IZ116" s="447"/>
      <c r="JA116" s="447"/>
      <c r="JB116" s="450">
        <f t="shared" si="7575"/>
        <v>0</v>
      </c>
      <c r="JC116" s="447"/>
      <c r="JD116" s="447"/>
      <c r="JE116" s="447"/>
      <c r="JF116" s="447"/>
      <c r="JG116" s="447"/>
      <c r="JH116" s="449"/>
      <c r="JI116" s="450">
        <f t="shared" si="7576"/>
        <v>0</v>
      </c>
      <c r="JJ116" s="463"/>
      <c r="JK116" s="448"/>
      <c r="JM116" s="458"/>
      <c r="JN116" s="447"/>
      <c r="JO116" s="447"/>
      <c r="JP116" s="447"/>
      <c r="JQ116" s="450">
        <f t="shared" si="7577"/>
        <v>0</v>
      </c>
      <c r="JR116" s="447"/>
      <c r="JS116" s="447"/>
      <c r="JT116" s="447"/>
      <c r="JU116" s="447"/>
      <c r="JV116" s="447"/>
      <c r="JW116" s="449"/>
      <c r="JX116" s="450">
        <f t="shared" si="7578"/>
        <v>0</v>
      </c>
      <c r="JY116" s="463"/>
      <c r="JZ116" s="448"/>
      <c r="KB116" s="458"/>
      <c r="KC116" s="447"/>
      <c r="KD116" s="447"/>
      <c r="KE116" s="447"/>
      <c r="KF116" s="450">
        <f t="shared" si="7579"/>
        <v>0</v>
      </c>
      <c r="KG116" s="447"/>
      <c r="KH116" s="447"/>
      <c r="KI116" s="447"/>
      <c r="KJ116" s="447"/>
      <c r="KK116" s="447"/>
      <c r="KL116" s="449"/>
      <c r="KM116" s="450">
        <f t="shared" si="7580"/>
        <v>0</v>
      </c>
      <c r="KN116" s="463"/>
      <c r="KO116" s="448"/>
      <c r="KQ116" s="458"/>
      <c r="KR116" s="447"/>
      <c r="KS116" s="447"/>
      <c r="KT116" s="447"/>
      <c r="KU116" s="450">
        <f t="shared" si="7581"/>
        <v>0</v>
      </c>
      <c r="KV116" s="447"/>
      <c r="KW116" s="447"/>
      <c r="KX116" s="447"/>
      <c r="KY116" s="447"/>
      <c r="KZ116" s="447"/>
      <c r="LA116" s="449"/>
      <c r="LB116" s="450">
        <f t="shared" si="7582"/>
        <v>0</v>
      </c>
      <c r="LC116" s="463"/>
      <c r="LD116" s="448"/>
      <c r="LF116" s="458"/>
      <c r="LG116" s="447"/>
      <c r="LH116" s="447"/>
      <c r="LI116" s="447"/>
      <c r="LJ116" s="450">
        <f t="shared" si="7583"/>
        <v>0</v>
      </c>
      <c r="LK116" s="447"/>
      <c r="LL116" s="447"/>
      <c r="LM116" s="447"/>
      <c r="LN116" s="447"/>
      <c r="LO116" s="447"/>
      <c r="LP116" s="449"/>
      <c r="LQ116" s="450">
        <f t="shared" si="7584"/>
        <v>0</v>
      </c>
      <c r="LR116" s="463"/>
      <c r="LS116" s="448"/>
      <c r="LU116" s="458"/>
      <c r="LV116" s="447"/>
      <c r="LW116" s="447"/>
      <c r="LX116" s="447"/>
      <c r="LY116" s="450">
        <f t="shared" si="7585"/>
        <v>0</v>
      </c>
      <c r="LZ116" s="447"/>
      <c r="MA116" s="447"/>
      <c r="MB116" s="447"/>
      <c r="MC116" s="447"/>
      <c r="MD116" s="447"/>
      <c r="ME116" s="449"/>
      <c r="MF116" s="450">
        <f t="shared" si="7586"/>
        <v>0</v>
      </c>
      <c r="MG116" s="463"/>
      <c r="MH116" s="448"/>
      <c r="MJ116" s="458"/>
      <c r="MK116" s="447"/>
      <c r="ML116" s="447"/>
      <c r="MM116" s="447"/>
      <c r="MN116" s="450">
        <f t="shared" si="7587"/>
        <v>0</v>
      </c>
      <c r="MO116" s="447"/>
      <c r="MP116" s="447"/>
      <c r="MQ116" s="447"/>
      <c r="MR116" s="447"/>
      <c r="MS116" s="447"/>
      <c r="MT116" s="449"/>
      <c r="MU116" s="450">
        <f t="shared" si="7588"/>
        <v>0</v>
      </c>
      <c r="MV116" s="463"/>
      <c r="MW116" s="448"/>
      <c r="MY116" s="458"/>
      <c r="MZ116" s="447"/>
      <c r="NA116" s="447"/>
      <c r="NB116" s="447"/>
      <c r="NC116" s="450">
        <f t="shared" si="7589"/>
        <v>0</v>
      </c>
      <c r="ND116" s="447"/>
      <c r="NE116" s="447"/>
      <c r="NF116" s="447"/>
      <c r="NG116" s="447"/>
      <c r="NH116" s="447"/>
      <c r="NI116" s="449"/>
      <c r="NJ116" s="450">
        <f t="shared" si="7590"/>
        <v>0</v>
      </c>
      <c r="NK116" s="463"/>
      <c r="NL116" s="448"/>
      <c r="NN116" s="458"/>
      <c r="NO116" s="447"/>
      <c r="NP116" s="447"/>
      <c r="NQ116" s="447"/>
      <c r="NR116" s="450">
        <f t="shared" si="7591"/>
        <v>0</v>
      </c>
      <c r="NS116" s="447"/>
      <c r="NT116" s="447"/>
      <c r="NU116" s="447"/>
      <c r="NV116" s="447"/>
      <c r="NW116" s="447"/>
      <c r="NX116" s="449"/>
      <c r="NY116" s="450">
        <f t="shared" si="7592"/>
        <v>0</v>
      </c>
      <c r="NZ116" s="463"/>
      <c r="OA116" s="448"/>
      <c r="OC116" s="458"/>
      <c r="OD116" s="447"/>
      <c r="OE116" s="447"/>
      <c r="OF116" s="447"/>
      <c r="OG116" s="450">
        <f t="shared" si="7593"/>
        <v>0</v>
      </c>
      <c r="OH116" s="447"/>
      <c r="OI116" s="447"/>
      <c r="OJ116" s="447"/>
      <c r="OK116" s="447"/>
      <c r="OL116" s="447"/>
      <c r="OM116" s="449"/>
      <c r="ON116" s="450">
        <f t="shared" si="7594"/>
        <v>0</v>
      </c>
      <c r="OO116" s="463"/>
      <c r="OP116" s="448"/>
      <c r="OR116" s="458"/>
      <c r="OS116" s="447"/>
      <c r="OT116" s="447"/>
      <c r="OU116" s="447"/>
      <c r="OV116" s="450">
        <f t="shared" si="7595"/>
        <v>0</v>
      </c>
      <c r="OW116" s="447"/>
      <c r="OX116" s="447"/>
      <c r="OY116" s="447"/>
      <c r="OZ116" s="447"/>
      <c r="PA116" s="447"/>
      <c r="PB116" s="449"/>
      <c r="PC116" s="450">
        <f t="shared" si="7596"/>
        <v>0</v>
      </c>
      <c r="PD116" s="463"/>
      <c r="PE116" s="448"/>
      <c r="PG116" s="458"/>
      <c r="PH116" s="447"/>
      <c r="PI116" s="447"/>
      <c r="PJ116" s="447"/>
      <c r="PK116" s="450">
        <f t="shared" si="7597"/>
        <v>0</v>
      </c>
      <c r="PL116" s="447"/>
      <c r="PM116" s="447"/>
      <c r="PN116" s="447"/>
      <c r="PO116" s="447"/>
      <c r="PP116" s="447"/>
      <c r="PQ116" s="449"/>
      <c r="PR116" s="450">
        <f t="shared" si="7598"/>
        <v>0</v>
      </c>
      <c r="PS116" s="463"/>
      <c r="PT116" s="448"/>
      <c r="PV116" s="458"/>
      <c r="PW116" s="447"/>
      <c r="PX116" s="447"/>
      <c r="PY116" s="447"/>
      <c r="PZ116" s="450">
        <f t="shared" si="7599"/>
        <v>0</v>
      </c>
      <c r="QA116" s="447"/>
      <c r="QB116" s="447"/>
      <c r="QC116" s="447"/>
      <c r="QD116" s="447"/>
      <c r="QE116" s="447"/>
      <c r="QF116" s="449"/>
      <c r="QG116" s="450">
        <f t="shared" si="7600"/>
        <v>0</v>
      </c>
      <c r="QH116" s="463"/>
      <c r="QI116" s="448"/>
      <c r="QK116" s="458"/>
      <c r="QL116" s="447"/>
      <c r="QM116" s="447"/>
      <c r="QN116" s="447"/>
      <c r="QO116" s="450">
        <f t="shared" si="7601"/>
        <v>0</v>
      </c>
      <c r="QP116" s="447"/>
      <c r="QQ116" s="447"/>
      <c r="QR116" s="447"/>
      <c r="QS116" s="447"/>
      <c r="QT116" s="447"/>
      <c r="QU116" s="449"/>
      <c r="QV116" s="450">
        <f t="shared" si="7602"/>
        <v>0</v>
      </c>
      <c r="QW116" s="463"/>
      <c r="QX116" s="448"/>
      <c r="QZ116" s="458"/>
      <c r="RA116" s="447"/>
      <c r="RB116" s="447"/>
      <c r="RC116" s="447"/>
      <c r="RD116" s="450">
        <f t="shared" si="7603"/>
        <v>0</v>
      </c>
      <c r="RE116" s="447"/>
      <c r="RF116" s="447"/>
      <c r="RG116" s="447"/>
      <c r="RH116" s="447"/>
      <c r="RI116" s="447"/>
      <c r="RJ116" s="449"/>
      <c r="RK116" s="450">
        <f t="shared" si="7604"/>
        <v>0</v>
      </c>
      <c r="RL116" s="463"/>
      <c r="RM116" s="448"/>
      <c r="RO116" s="458"/>
      <c r="RP116" s="447"/>
      <c r="RQ116" s="447"/>
      <c r="RR116" s="447"/>
      <c r="RS116" s="450">
        <f t="shared" si="7605"/>
        <v>0</v>
      </c>
      <c r="RT116" s="447"/>
      <c r="RU116" s="447"/>
      <c r="RV116" s="447"/>
      <c r="RW116" s="447"/>
      <c r="RX116" s="447"/>
      <c r="RY116" s="449"/>
      <c r="RZ116" s="450">
        <f t="shared" si="7606"/>
        <v>0</v>
      </c>
      <c r="SA116" s="463"/>
      <c r="SB116" s="448"/>
      <c r="SD116" s="458"/>
      <c r="SE116" s="447"/>
      <c r="SF116" s="447"/>
      <c r="SG116" s="447"/>
      <c r="SH116" s="450">
        <f t="shared" si="7607"/>
        <v>0</v>
      </c>
      <c r="SI116" s="447"/>
      <c r="SJ116" s="447"/>
      <c r="SK116" s="447"/>
      <c r="SL116" s="447"/>
      <c r="SM116" s="447"/>
      <c r="SN116" s="449"/>
      <c r="SO116" s="450">
        <f t="shared" si="7608"/>
        <v>0</v>
      </c>
      <c r="SP116" s="463"/>
      <c r="SQ116" s="448"/>
      <c r="SS116" s="458"/>
      <c r="ST116" s="447"/>
      <c r="SU116" s="447"/>
      <c r="SV116" s="447"/>
      <c r="SW116" s="450">
        <f t="shared" si="7609"/>
        <v>0</v>
      </c>
      <c r="SX116" s="447"/>
      <c r="SY116" s="447"/>
      <c r="SZ116" s="447"/>
      <c r="TA116" s="447"/>
      <c r="TB116" s="447"/>
      <c r="TC116" s="449"/>
      <c r="TD116" s="450">
        <f t="shared" si="7610"/>
        <v>0</v>
      </c>
      <c r="TE116" s="463"/>
      <c r="TF116" s="448"/>
      <c r="TH116" s="458"/>
      <c r="TI116" s="447"/>
      <c r="TJ116" s="447"/>
      <c r="TK116" s="447"/>
      <c r="TL116" s="450">
        <f t="shared" si="7611"/>
        <v>0</v>
      </c>
      <c r="TM116" s="447"/>
      <c r="TN116" s="447"/>
      <c r="TO116" s="447"/>
      <c r="TP116" s="447"/>
      <c r="TQ116" s="447"/>
      <c r="TR116" s="449"/>
      <c r="TS116" s="450">
        <f t="shared" si="7612"/>
        <v>0</v>
      </c>
      <c r="TT116" s="463"/>
      <c r="TU116" s="448"/>
      <c r="TW116" s="458"/>
      <c r="TX116" s="447"/>
      <c r="TY116" s="447"/>
      <c r="TZ116" s="447"/>
      <c r="UA116" s="450">
        <f t="shared" si="7613"/>
        <v>0</v>
      </c>
      <c r="UB116" s="447"/>
      <c r="UC116" s="447"/>
      <c r="UD116" s="447"/>
      <c r="UE116" s="447"/>
      <c r="UF116" s="447"/>
      <c r="UG116" s="449"/>
      <c r="UH116" s="450">
        <f t="shared" si="7614"/>
        <v>0</v>
      </c>
      <c r="UI116" s="463"/>
      <c r="UJ116" s="448"/>
      <c r="UL116" s="458"/>
      <c r="UM116" s="447"/>
      <c r="UN116" s="447"/>
      <c r="UO116" s="447"/>
      <c r="UP116" s="450">
        <f t="shared" si="7615"/>
        <v>0</v>
      </c>
      <c r="UQ116" s="447"/>
      <c r="UR116" s="447"/>
      <c r="US116" s="447"/>
      <c r="UT116" s="447"/>
      <c r="UU116" s="447"/>
      <c r="UV116" s="449"/>
      <c r="UW116" s="450">
        <f t="shared" si="7616"/>
        <v>0</v>
      </c>
      <c r="UX116" s="463"/>
      <c r="UY116" s="448"/>
      <c r="VA116" s="458"/>
      <c r="VB116" s="447"/>
      <c r="VC116" s="447"/>
      <c r="VD116" s="447"/>
      <c r="VE116" s="450">
        <f t="shared" si="7617"/>
        <v>0</v>
      </c>
      <c r="VF116" s="447"/>
      <c r="VG116" s="447"/>
      <c r="VH116" s="447"/>
      <c r="VI116" s="447"/>
      <c r="VJ116" s="447"/>
      <c r="VK116" s="449"/>
      <c r="VL116" s="450">
        <f t="shared" si="7618"/>
        <v>0</v>
      </c>
      <c r="VM116" s="463"/>
      <c r="VN116" s="448"/>
      <c r="VP116" s="458"/>
      <c r="VQ116" s="447"/>
      <c r="VR116" s="447"/>
      <c r="VS116" s="447"/>
      <c r="VT116" s="450">
        <f t="shared" si="7619"/>
        <v>0</v>
      </c>
      <c r="VU116" s="447"/>
      <c r="VV116" s="447"/>
      <c r="VW116" s="447"/>
      <c r="VX116" s="447"/>
      <c r="VY116" s="447"/>
      <c r="VZ116" s="449"/>
      <c r="WA116" s="450">
        <f t="shared" si="7620"/>
        <v>0</v>
      </c>
      <c r="WB116" s="463"/>
      <c r="WC116" s="448"/>
      <c r="WE116" s="458"/>
      <c r="WF116" s="447"/>
      <c r="WG116" s="447"/>
      <c r="WH116" s="447"/>
      <c r="WI116" s="450">
        <f t="shared" si="7621"/>
        <v>0</v>
      </c>
      <c r="WJ116" s="447"/>
      <c r="WK116" s="447"/>
      <c r="WL116" s="447"/>
      <c r="WM116" s="447"/>
      <c r="WN116" s="447"/>
      <c r="WO116" s="449"/>
      <c r="WP116" s="450">
        <f t="shared" si="7622"/>
        <v>0</v>
      </c>
      <c r="WQ116" s="463"/>
      <c r="WR116" s="448"/>
      <c r="WT116" s="458"/>
      <c r="WU116" s="447"/>
      <c r="WV116" s="447"/>
      <c r="WW116" s="447"/>
      <c r="WX116" s="450">
        <f t="shared" si="7623"/>
        <v>0</v>
      </c>
      <c r="WY116" s="447"/>
      <c r="WZ116" s="447"/>
      <c r="XA116" s="447"/>
      <c r="XB116" s="447"/>
      <c r="XC116" s="447"/>
      <c r="XD116" s="449"/>
      <c r="XE116" s="450">
        <f t="shared" si="7624"/>
        <v>0</v>
      </c>
      <c r="XF116" s="463"/>
      <c r="XG116" s="448"/>
      <c r="XI116" s="458"/>
      <c r="XJ116" s="447"/>
      <c r="XK116" s="447"/>
      <c r="XL116" s="447"/>
      <c r="XM116" s="450">
        <f t="shared" si="7625"/>
        <v>0</v>
      </c>
      <c r="XN116" s="447"/>
      <c r="XO116" s="447"/>
      <c r="XP116" s="447"/>
      <c r="XQ116" s="447"/>
      <c r="XR116" s="447"/>
      <c r="XS116" s="449"/>
      <c r="XT116" s="450">
        <f t="shared" si="7626"/>
        <v>0</v>
      </c>
      <c r="XU116" s="463"/>
      <c r="XV116" s="448"/>
      <c r="XX116" s="458"/>
      <c r="XY116" s="447"/>
      <c r="XZ116" s="447"/>
      <c r="YA116" s="447"/>
      <c r="YB116" s="450">
        <f t="shared" si="7627"/>
        <v>0</v>
      </c>
      <c r="YC116" s="447"/>
      <c r="YD116" s="447"/>
      <c r="YE116" s="447"/>
      <c r="YF116" s="447"/>
      <c r="YG116" s="447"/>
      <c r="YH116" s="449"/>
      <c r="YI116" s="450">
        <f t="shared" si="7628"/>
        <v>0</v>
      </c>
      <c r="YJ116" s="463"/>
      <c r="YK116" s="448"/>
      <c r="YM116" s="458"/>
      <c r="YN116" s="447"/>
      <c r="YO116" s="447"/>
      <c r="YP116" s="447"/>
      <c r="YQ116" s="450">
        <f t="shared" si="7629"/>
        <v>0</v>
      </c>
      <c r="YR116" s="447"/>
      <c r="YS116" s="447"/>
      <c r="YT116" s="447"/>
      <c r="YU116" s="447"/>
      <c r="YV116" s="447"/>
      <c r="YW116" s="449"/>
      <c r="YX116" s="450">
        <f t="shared" si="7630"/>
        <v>0</v>
      </c>
      <c r="YY116" s="463"/>
      <c r="YZ116" s="448"/>
      <c r="ZB116" s="458"/>
      <c r="ZC116" s="447"/>
      <c r="ZD116" s="447"/>
      <c r="ZE116" s="447"/>
      <c r="ZF116" s="450">
        <f t="shared" si="7631"/>
        <v>0</v>
      </c>
      <c r="ZG116" s="447"/>
      <c r="ZH116" s="447"/>
      <c r="ZI116" s="447"/>
      <c r="ZJ116" s="447"/>
      <c r="ZK116" s="447"/>
      <c r="ZL116" s="449"/>
      <c r="ZM116" s="450">
        <f t="shared" si="7632"/>
        <v>0</v>
      </c>
      <c r="ZN116" s="463"/>
      <c r="ZO116" s="448"/>
      <c r="ZQ116" s="458"/>
      <c r="ZR116" s="447"/>
      <c r="ZS116" s="447"/>
      <c r="ZT116" s="447"/>
      <c r="ZU116" s="450">
        <f t="shared" si="7633"/>
        <v>0</v>
      </c>
      <c r="ZV116" s="447"/>
      <c r="ZW116" s="447"/>
      <c r="ZX116" s="447"/>
      <c r="ZY116" s="447"/>
      <c r="ZZ116" s="447"/>
      <c r="AAA116" s="449"/>
      <c r="AAB116" s="450">
        <f t="shared" si="7634"/>
        <v>0</v>
      </c>
      <c r="AAC116" s="463"/>
      <c r="AAD116" s="448"/>
      <c r="AAF116" s="458"/>
      <c r="AAG116" s="447"/>
      <c r="AAH116" s="447"/>
      <c r="AAI116" s="447"/>
      <c r="AAJ116" s="450">
        <f t="shared" si="7635"/>
        <v>0</v>
      </c>
      <c r="AAK116" s="447"/>
      <c r="AAL116" s="447"/>
      <c r="AAM116" s="447"/>
      <c r="AAN116" s="447"/>
      <c r="AAO116" s="447"/>
      <c r="AAP116" s="449"/>
      <c r="AAQ116" s="450">
        <f t="shared" si="7636"/>
        <v>0</v>
      </c>
      <c r="AAR116" s="463"/>
      <c r="AAS116" s="448"/>
      <c r="AAU116" s="458"/>
      <c r="AAV116" s="447"/>
      <c r="AAW116" s="447"/>
      <c r="AAX116" s="447"/>
      <c r="AAY116" s="450">
        <f t="shared" si="7637"/>
        <v>0</v>
      </c>
      <c r="AAZ116" s="447"/>
      <c r="ABA116" s="447"/>
      <c r="ABB116" s="447"/>
      <c r="ABC116" s="447"/>
      <c r="ABD116" s="447"/>
      <c r="ABE116" s="449"/>
      <c r="ABF116" s="450">
        <f t="shared" si="7638"/>
        <v>0</v>
      </c>
      <c r="ABG116" s="463"/>
      <c r="ABH116" s="448"/>
      <c r="ABJ116" s="458"/>
      <c r="ABK116" s="447"/>
      <c r="ABL116" s="447"/>
      <c r="ABM116" s="447"/>
      <c r="ABN116" s="450">
        <f t="shared" si="7639"/>
        <v>0</v>
      </c>
      <c r="ABO116" s="447"/>
      <c r="ABP116" s="447"/>
      <c r="ABQ116" s="447"/>
      <c r="ABR116" s="447"/>
      <c r="ABS116" s="447"/>
      <c r="ABT116" s="449"/>
      <c r="ABU116" s="450">
        <f t="shared" si="7640"/>
        <v>0</v>
      </c>
      <c r="ABV116" s="463"/>
      <c r="ABW116" s="448"/>
      <c r="ABY116" s="458"/>
      <c r="ABZ116" s="447"/>
      <c r="ACA116" s="447"/>
      <c r="ACB116" s="447"/>
      <c r="ACC116" s="450">
        <f t="shared" si="7641"/>
        <v>0</v>
      </c>
      <c r="ACD116" s="447"/>
      <c r="ACE116" s="447"/>
      <c r="ACF116" s="447"/>
      <c r="ACG116" s="447"/>
      <c r="ACH116" s="447"/>
      <c r="ACI116" s="449"/>
      <c r="ACJ116" s="450">
        <f t="shared" si="7642"/>
        <v>0</v>
      </c>
      <c r="ACK116" s="463"/>
      <c r="ACL116" s="448"/>
      <c r="ACN116" s="458"/>
      <c r="ACO116" s="447"/>
      <c r="ACP116" s="447"/>
      <c r="ACQ116" s="447"/>
      <c r="ACR116" s="450">
        <f t="shared" si="7643"/>
        <v>0</v>
      </c>
      <c r="ACS116" s="447"/>
      <c r="ACT116" s="447"/>
      <c r="ACU116" s="447"/>
      <c r="ACV116" s="447"/>
      <c r="ACW116" s="447"/>
      <c r="ACX116" s="449"/>
      <c r="ACY116" s="450">
        <f t="shared" si="7644"/>
        <v>0</v>
      </c>
      <c r="ACZ116" s="463"/>
      <c r="ADA116" s="448"/>
      <c r="ADC116" s="458"/>
      <c r="ADD116" s="447"/>
      <c r="ADE116" s="447"/>
      <c r="ADF116" s="447"/>
      <c r="ADG116" s="450">
        <f t="shared" si="7645"/>
        <v>0</v>
      </c>
      <c r="ADH116" s="447"/>
      <c r="ADI116" s="447"/>
      <c r="ADJ116" s="447"/>
      <c r="ADK116" s="447"/>
      <c r="ADL116" s="447"/>
      <c r="ADM116" s="449"/>
      <c r="ADN116" s="450">
        <f t="shared" si="7646"/>
        <v>0</v>
      </c>
      <c r="ADO116" s="463"/>
      <c r="ADP116" s="448"/>
      <c r="ADR116" s="458"/>
      <c r="ADS116" s="447"/>
      <c r="ADT116" s="447"/>
      <c r="ADU116" s="447"/>
      <c r="ADV116" s="450">
        <f t="shared" si="7647"/>
        <v>0</v>
      </c>
      <c r="ADW116" s="447"/>
      <c r="ADX116" s="447"/>
      <c r="ADY116" s="447"/>
      <c r="ADZ116" s="447"/>
      <c r="AEA116" s="447"/>
      <c r="AEB116" s="449"/>
      <c r="AEC116" s="450">
        <f t="shared" si="7648"/>
        <v>0</v>
      </c>
      <c r="AED116" s="463"/>
      <c r="AEE116" s="448"/>
      <c r="AEG116" s="458"/>
      <c r="AEH116" s="447"/>
      <c r="AEI116" s="447"/>
      <c r="AEJ116" s="447"/>
      <c r="AEK116" s="450">
        <f t="shared" si="7649"/>
        <v>0</v>
      </c>
      <c r="AEL116" s="447"/>
      <c r="AEM116" s="447"/>
      <c r="AEN116" s="447"/>
      <c r="AEO116" s="447"/>
      <c r="AEP116" s="447"/>
      <c r="AEQ116" s="449"/>
      <c r="AER116" s="450">
        <f t="shared" si="7650"/>
        <v>0</v>
      </c>
      <c r="AES116" s="463"/>
      <c r="AET116" s="448"/>
      <c r="AEV116" s="458"/>
      <c r="AEW116" s="447"/>
      <c r="AEX116" s="447"/>
      <c r="AEY116" s="447"/>
      <c r="AEZ116" s="450">
        <f t="shared" si="7651"/>
        <v>0</v>
      </c>
      <c r="AFA116" s="447"/>
      <c r="AFB116" s="447"/>
      <c r="AFC116" s="447"/>
      <c r="AFD116" s="447"/>
      <c r="AFE116" s="447"/>
      <c r="AFF116" s="449"/>
      <c r="AFG116" s="450">
        <f t="shared" si="7652"/>
        <v>0</v>
      </c>
      <c r="AFH116" s="463"/>
      <c r="AFI116" s="448"/>
      <c r="AFK116" s="458"/>
      <c r="AFL116" s="447"/>
      <c r="AFM116" s="447"/>
      <c r="AFN116" s="447"/>
      <c r="AFO116" s="450">
        <f t="shared" si="7653"/>
        <v>0</v>
      </c>
      <c r="AFP116" s="447"/>
      <c r="AFQ116" s="447"/>
      <c r="AFR116" s="447"/>
      <c r="AFS116" s="447"/>
      <c r="AFT116" s="447"/>
      <c r="AFU116" s="449"/>
      <c r="AFV116" s="450">
        <f t="shared" si="7654"/>
        <v>0</v>
      </c>
      <c r="AFW116" s="463"/>
      <c r="AFX116" s="448"/>
      <c r="AFZ116" s="458"/>
      <c r="AGA116" s="447"/>
      <c r="AGB116" s="447"/>
      <c r="AGC116" s="447"/>
      <c r="AGD116" s="450">
        <f t="shared" si="7655"/>
        <v>0</v>
      </c>
      <c r="AGE116" s="447"/>
      <c r="AGF116" s="447"/>
      <c r="AGG116" s="447"/>
      <c r="AGH116" s="447"/>
      <c r="AGI116" s="447"/>
      <c r="AGJ116" s="449"/>
      <c r="AGK116" s="450">
        <f t="shared" si="7656"/>
        <v>0</v>
      </c>
      <c r="AGL116" s="463"/>
      <c r="AGM116" s="448"/>
      <c r="AGO116" s="458"/>
      <c r="AGP116" s="447"/>
      <c r="AGQ116" s="447"/>
      <c r="AGR116" s="447"/>
      <c r="AGS116" s="450">
        <f t="shared" si="7657"/>
        <v>0</v>
      </c>
      <c r="AGT116" s="447"/>
      <c r="AGU116" s="447"/>
      <c r="AGV116" s="447"/>
      <c r="AGW116" s="447"/>
      <c r="AGX116" s="447"/>
      <c r="AGY116" s="449"/>
      <c r="AGZ116" s="450">
        <f t="shared" si="7658"/>
        <v>0</v>
      </c>
      <c r="AHA116" s="463"/>
      <c r="AHB116" s="448"/>
      <c r="AHD116" s="458"/>
      <c r="AHE116" s="447"/>
      <c r="AHF116" s="447"/>
      <c r="AHG116" s="447"/>
      <c r="AHH116" s="450">
        <f t="shared" si="7659"/>
        <v>0</v>
      </c>
      <c r="AHI116" s="447"/>
      <c r="AHJ116" s="447"/>
      <c r="AHK116" s="447"/>
      <c r="AHL116" s="447"/>
      <c r="AHM116" s="447"/>
      <c r="AHN116" s="449"/>
      <c r="AHO116" s="450">
        <f t="shared" si="7660"/>
        <v>0</v>
      </c>
      <c r="AHP116" s="463"/>
      <c r="AHQ116" s="448"/>
      <c r="AHS116" s="458"/>
      <c r="AHT116" s="447"/>
      <c r="AHU116" s="447"/>
      <c r="AHV116" s="447"/>
      <c r="AHW116" s="450">
        <f t="shared" si="7661"/>
        <v>0</v>
      </c>
      <c r="AHX116" s="447"/>
      <c r="AHY116" s="447"/>
      <c r="AHZ116" s="447"/>
      <c r="AIA116" s="447"/>
      <c r="AIB116" s="447"/>
      <c r="AIC116" s="449"/>
      <c r="AID116" s="450">
        <f t="shared" si="7662"/>
        <v>0</v>
      </c>
      <c r="AIE116" s="463"/>
      <c r="AIF116" s="448"/>
      <c r="AIH116" s="458"/>
      <c r="AII116" s="447"/>
      <c r="AIJ116" s="447"/>
      <c r="AIK116" s="447"/>
      <c r="AIL116" s="450">
        <f t="shared" si="7663"/>
        <v>0</v>
      </c>
      <c r="AIM116" s="447"/>
      <c r="AIN116" s="447"/>
      <c r="AIO116" s="447"/>
      <c r="AIP116" s="447"/>
      <c r="AIQ116" s="447"/>
      <c r="AIR116" s="449"/>
      <c r="AIS116" s="450">
        <f t="shared" si="7664"/>
        <v>0</v>
      </c>
      <c r="AIT116" s="463"/>
      <c r="AIU116" s="448"/>
      <c r="AIW116" s="458"/>
      <c r="AIX116" s="447"/>
      <c r="AIY116" s="447"/>
      <c r="AIZ116" s="447"/>
      <c r="AJA116" s="450">
        <f t="shared" si="7665"/>
        <v>0</v>
      </c>
      <c r="AJB116" s="447"/>
      <c r="AJC116" s="447"/>
      <c r="AJD116" s="447"/>
      <c r="AJE116" s="447"/>
      <c r="AJF116" s="447"/>
      <c r="AJG116" s="449"/>
      <c r="AJH116" s="450">
        <f t="shared" si="7666"/>
        <v>0</v>
      </c>
      <c r="AJI116" s="463"/>
      <c r="AJJ116" s="448"/>
      <c r="AJL116" s="458"/>
      <c r="AJM116" s="447"/>
      <c r="AJN116" s="447"/>
      <c r="AJO116" s="447"/>
      <c r="AJP116" s="450">
        <f t="shared" si="7667"/>
        <v>0</v>
      </c>
      <c r="AJQ116" s="447"/>
      <c r="AJR116" s="447"/>
      <c r="AJS116" s="447"/>
      <c r="AJT116" s="447"/>
      <c r="AJU116" s="447"/>
      <c r="AJV116" s="449"/>
      <c r="AJW116" s="450">
        <f t="shared" si="7668"/>
        <v>0</v>
      </c>
      <c r="AJX116" s="463"/>
      <c r="AJY116" s="448"/>
      <c r="AKA116" s="458"/>
      <c r="AKB116" s="447"/>
      <c r="AKC116" s="447"/>
      <c r="AKD116" s="447"/>
      <c r="AKE116" s="450">
        <f t="shared" si="7669"/>
        <v>0</v>
      </c>
      <c r="AKF116" s="447"/>
      <c r="AKG116" s="447"/>
      <c r="AKH116" s="447"/>
      <c r="AKI116" s="447"/>
      <c r="AKJ116" s="447"/>
      <c r="AKK116" s="449"/>
      <c r="AKL116" s="450">
        <f t="shared" si="7670"/>
        <v>0</v>
      </c>
      <c r="AKM116" s="463"/>
      <c r="AKN116" s="448"/>
      <c r="AKP116" s="458"/>
      <c r="AKQ116" s="447"/>
      <c r="AKR116" s="447"/>
      <c r="AKS116" s="447"/>
      <c r="AKT116" s="450">
        <f t="shared" si="7671"/>
        <v>0</v>
      </c>
      <c r="AKU116" s="447"/>
      <c r="AKV116" s="447"/>
      <c r="AKW116" s="447"/>
      <c r="AKX116" s="447"/>
      <c r="AKY116" s="447"/>
      <c r="AKZ116" s="449"/>
      <c r="ALA116" s="450">
        <f t="shared" si="7672"/>
        <v>0</v>
      </c>
      <c r="ALB116" s="463"/>
      <c r="ALC116" s="448"/>
      <c r="ALE116" s="458"/>
      <c r="ALF116" s="447"/>
      <c r="ALG116" s="447"/>
      <c r="ALH116" s="447"/>
      <c r="ALI116" s="450">
        <f t="shared" si="7673"/>
        <v>0</v>
      </c>
      <c r="ALJ116" s="447"/>
      <c r="ALK116" s="447"/>
      <c r="ALL116" s="447"/>
      <c r="ALM116" s="447"/>
      <c r="ALN116" s="447"/>
      <c r="ALO116" s="449"/>
      <c r="ALP116" s="450">
        <f t="shared" si="7674"/>
        <v>0</v>
      </c>
      <c r="ALQ116" s="463"/>
      <c r="ALR116" s="448"/>
      <c r="ALT116" s="458"/>
      <c r="ALU116" s="447"/>
      <c r="ALV116" s="447"/>
      <c r="ALW116" s="447"/>
      <c r="ALX116" s="450">
        <f t="shared" si="7675"/>
        <v>0</v>
      </c>
      <c r="ALY116" s="447"/>
      <c r="ALZ116" s="447"/>
      <c r="AMA116" s="447"/>
      <c r="AMB116" s="447"/>
      <c r="AMC116" s="447"/>
      <c r="AMD116" s="449"/>
      <c r="AME116" s="450">
        <f t="shared" si="7676"/>
        <v>0</v>
      </c>
      <c r="AMF116" s="463"/>
      <c r="AMG116" s="448"/>
      <c r="AMI116" s="458"/>
      <c r="AMJ116" s="447"/>
      <c r="AMK116" s="447"/>
      <c r="AML116" s="447"/>
      <c r="AMM116" s="450">
        <f t="shared" si="7677"/>
        <v>0</v>
      </c>
      <c r="AMN116" s="447"/>
      <c r="AMO116" s="447"/>
      <c r="AMP116" s="447"/>
      <c r="AMQ116" s="447"/>
      <c r="AMR116" s="447"/>
      <c r="AMS116" s="449"/>
      <c r="AMT116" s="450">
        <f t="shared" si="7678"/>
        <v>0</v>
      </c>
      <c r="AMU116" s="463"/>
      <c r="AMV116" s="448"/>
      <c r="AMX116" s="458"/>
      <c r="AMY116" s="447"/>
      <c r="AMZ116" s="447"/>
      <c r="ANA116" s="447"/>
      <c r="ANB116" s="450">
        <f t="shared" si="7679"/>
        <v>0</v>
      </c>
      <c r="ANC116" s="447"/>
      <c r="AND116" s="447"/>
      <c r="ANE116" s="447"/>
      <c r="ANF116" s="447"/>
      <c r="ANG116" s="447"/>
      <c r="ANH116" s="449"/>
      <c r="ANI116" s="450">
        <f t="shared" si="7680"/>
        <v>0</v>
      </c>
      <c r="ANJ116" s="463"/>
      <c r="ANK116" s="448"/>
      <c r="ANM116" s="458"/>
      <c r="ANN116" s="447"/>
      <c r="ANO116" s="447"/>
      <c r="ANP116" s="447"/>
      <c r="ANQ116" s="450">
        <f t="shared" si="7681"/>
        <v>0</v>
      </c>
      <c r="ANR116" s="447"/>
      <c r="ANS116" s="447"/>
      <c r="ANT116" s="447"/>
      <c r="ANU116" s="447"/>
      <c r="ANV116" s="447"/>
      <c r="ANW116" s="449"/>
      <c r="ANX116" s="450">
        <f t="shared" si="7682"/>
        <v>0</v>
      </c>
      <c r="ANY116" s="463"/>
      <c r="ANZ116" s="448"/>
      <c r="AOB116" s="458"/>
      <c r="AOC116" s="447"/>
      <c r="AOD116" s="447"/>
      <c r="AOE116" s="447"/>
      <c r="AOF116" s="450">
        <f t="shared" si="7683"/>
        <v>0</v>
      </c>
      <c r="AOG116" s="447"/>
      <c r="AOH116" s="447"/>
      <c r="AOI116" s="447"/>
      <c r="AOJ116" s="447"/>
      <c r="AOK116" s="447"/>
      <c r="AOL116" s="449"/>
      <c r="AOM116" s="450">
        <f t="shared" si="7684"/>
        <v>0</v>
      </c>
      <c r="AON116" s="463"/>
      <c r="AOO116" s="448"/>
      <c r="AOQ116" s="458"/>
      <c r="AOR116" s="447"/>
      <c r="AOS116" s="447"/>
      <c r="AOT116" s="447"/>
      <c r="AOU116" s="450">
        <f t="shared" si="7685"/>
        <v>0</v>
      </c>
      <c r="AOV116" s="447"/>
      <c r="AOW116" s="447"/>
      <c r="AOX116" s="447"/>
      <c r="AOY116" s="447"/>
      <c r="AOZ116" s="447"/>
      <c r="APA116" s="449"/>
      <c r="APB116" s="450">
        <f t="shared" si="7686"/>
        <v>0</v>
      </c>
      <c r="APC116" s="463"/>
      <c r="APD116" s="448"/>
      <c r="APF116" s="458"/>
      <c r="APG116" s="447"/>
      <c r="APH116" s="447"/>
      <c r="API116" s="447"/>
      <c r="APJ116" s="450">
        <f t="shared" si="7687"/>
        <v>0</v>
      </c>
      <c r="APK116" s="447"/>
      <c r="APL116" s="447"/>
      <c r="APM116" s="447"/>
      <c r="APN116" s="447"/>
      <c r="APO116" s="447"/>
      <c r="APP116" s="449"/>
      <c r="APQ116" s="450">
        <f t="shared" si="7688"/>
        <v>0</v>
      </c>
      <c r="APR116" s="463"/>
      <c r="APS116" s="448"/>
      <c r="APU116" s="458"/>
      <c r="APV116" s="447"/>
      <c r="APW116" s="447"/>
      <c r="APX116" s="447"/>
      <c r="APY116" s="450">
        <f t="shared" si="7689"/>
        <v>0</v>
      </c>
      <c r="APZ116" s="447"/>
      <c r="AQA116" s="447"/>
      <c r="AQB116" s="447"/>
      <c r="AQC116" s="447"/>
      <c r="AQD116" s="447"/>
      <c r="AQE116" s="449"/>
      <c r="AQF116" s="450">
        <f t="shared" si="7690"/>
        <v>0</v>
      </c>
      <c r="AQG116" s="463"/>
      <c r="AQH116" s="448"/>
      <c r="AQJ116" s="458"/>
      <c r="AQK116" s="447"/>
      <c r="AQL116" s="447"/>
      <c r="AQM116" s="447"/>
      <c r="AQN116" s="450">
        <f t="shared" si="7691"/>
        <v>0</v>
      </c>
      <c r="AQO116" s="447"/>
      <c r="AQP116" s="447"/>
      <c r="AQQ116" s="447"/>
      <c r="AQR116" s="447"/>
      <c r="AQS116" s="447"/>
      <c r="AQT116" s="449"/>
      <c r="AQU116" s="450">
        <f t="shared" si="7692"/>
        <v>0</v>
      </c>
      <c r="AQV116" s="463"/>
      <c r="AQW116" s="448"/>
      <c r="AQY116" s="458"/>
      <c r="AQZ116" s="447"/>
      <c r="ARA116" s="447"/>
      <c r="ARB116" s="447"/>
      <c r="ARC116" s="450">
        <f t="shared" si="7693"/>
        <v>0</v>
      </c>
      <c r="ARD116" s="447"/>
      <c r="ARE116" s="447"/>
      <c r="ARF116" s="447"/>
      <c r="ARG116" s="447"/>
      <c r="ARH116" s="447"/>
      <c r="ARI116" s="449"/>
      <c r="ARJ116" s="450">
        <f t="shared" si="7694"/>
        <v>0</v>
      </c>
      <c r="ARK116" s="463"/>
      <c r="ARL116" s="448"/>
      <c r="ARN116" s="458"/>
      <c r="ARO116" s="447"/>
      <c r="ARP116" s="447"/>
      <c r="ARQ116" s="447"/>
      <c r="ARR116" s="450">
        <f t="shared" si="7695"/>
        <v>0</v>
      </c>
      <c r="ARS116" s="447"/>
      <c r="ART116" s="447"/>
      <c r="ARU116" s="447"/>
      <c r="ARV116" s="447"/>
      <c r="ARW116" s="447"/>
      <c r="ARX116" s="449"/>
      <c r="ARY116" s="450">
        <f t="shared" si="7696"/>
        <v>0</v>
      </c>
      <c r="ARZ116" s="463"/>
      <c r="ASA116" s="448"/>
      <c r="ASC116" s="458"/>
      <c r="ASD116" s="447"/>
      <c r="ASE116" s="447"/>
      <c r="ASF116" s="447"/>
      <c r="ASG116" s="450">
        <f t="shared" si="7697"/>
        <v>0</v>
      </c>
      <c r="ASH116" s="447"/>
      <c r="ASI116" s="447"/>
      <c r="ASJ116" s="447"/>
      <c r="ASK116" s="447"/>
      <c r="ASL116" s="447"/>
      <c r="ASM116" s="449"/>
      <c r="ASN116" s="450">
        <f t="shared" si="7698"/>
        <v>0</v>
      </c>
      <c r="ASO116" s="463"/>
      <c r="ASP116" s="448"/>
      <c r="ASR116" s="458"/>
      <c r="ASS116" s="447"/>
      <c r="AST116" s="447"/>
      <c r="ASU116" s="447"/>
      <c r="ASV116" s="450">
        <f t="shared" si="7699"/>
        <v>0</v>
      </c>
      <c r="ASW116" s="447"/>
      <c r="ASX116" s="447"/>
      <c r="ASY116" s="447"/>
      <c r="ASZ116" s="447"/>
      <c r="ATA116" s="447"/>
      <c r="ATB116" s="449"/>
      <c r="ATC116" s="450">
        <f t="shared" si="7700"/>
        <v>0</v>
      </c>
      <c r="ATD116" s="463"/>
      <c r="ATE116" s="448"/>
      <c r="ATG116" s="458"/>
      <c r="ATH116" s="447"/>
      <c r="ATI116" s="447"/>
      <c r="ATJ116" s="447"/>
      <c r="ATK116" s="450">
        <f t="shared" si="7701"/>
        <v>0</v>
      </c>
      <c r="ATL116" s="447"/>
      <c r="ATM116" s="447"/>
      <c r="ATN116" s="447"/>
      <c r="ATO116" s="447"/>
      <c r="ATP116" s="447"/>
      <c r="ATQ116" s="449"/>
      <c r="ATR116" s="450">
        <f t="shared" si="7702"/>
        <v>0</v>
      </c>
      <c r="ATS116" s="463"/>
      <c r="ATT116" s="448"/>
      <c r="ATV116" s="458"/>
      <c r="ATW116" s="447"/>
      <c r="ATX116" s="447"/>
      <c r="ATY116" s="447"/>
      <c r="ATZ116" s="450">
        <f t="shared" si="7703"/>
        <v>0</v>
      </c>
      <c r="AUA116" s="447"/>
      <c r="AUB116" s="447"/>
      <c r="AUC116" s="447"/>
      <c r="AUD116" s="447"/>
      <c r="AUE116" s="447"/>
      <c r="AUF116" s="449"/>
      <c r="AUG116" s="450">
        <f t="shared" si="7704"/>
        <v>0</v>
      </c>
      <c r="AUH116" s="463"/>
      <c r="AUI116" s="448"/>
      <c r="AUK116" s="458"/>
      <c r="AUL116" s="447"/>
      <c r="AUM116" s="447"/>
      <c r="AUN116" s="447"/>
      <c r="AUO116" s="450">
        <f t="shared" si="7705"/>
        <v>0</v>
      </c>
      <c r="AUP116" s="447"/>
      <c r="AUQ116" s="447"/>
      <c r="AUR116" s="447"/>
      <c r="AUS116" s="447"/>
      <c r="AUT116" s="447"/>
      <c r="AUU116" s="449"/>
      <c r="AUV116" s="450">
        <f t="shared" si="7706"/>
        <v>0</v>
      </c>
      <c r="AUW116" s="463"/>
      <c r="AUX116" s="448"/>
      <c r="AUZ116" s="458"/>
      <c r="AVA116" s="447"/>
      <c r="AVB116" s="447"/>
      <c r="AVC116" s="447"/>
      <c r="AVD116" s="450">
        <f t="shared" si="7707"/>
        <v>0</v>
      </c>
      <c r="AVE116" s="447"/>
      <c r="AVF116" s="447"/>
      <c r="AVG116" s="447"/>
      <c r="AVH116" s="447"/>
      <c r="AVI116" s="447"/>
      <c r="AVJ116" s="449"/>
      <c r="AVK116" s="450">
        <f t="shared" si="7708"/>
        <v>0</v>
      </c>
      <c r="AVL116" s="463"/>
      <c r="AVM116" s="448"/>
      <c r="AVO116" s="458"/>
      <c r="AVP116" s="447"/>
      <c r="AVQ116" s="447"/>
      <c r="AVR116" s="447"/>
      <c r="AVS116" s="450">
        <f t="shared" si="7709"/>
        <v>0</v>
      </c>
      <c r="AVT116" s="447"/>
      <c r="AVU116" s="447"/>
      <c r="AVV116" s="447"/>
      <c r="AVW116" s="447"/>
      <c r="AVX116" s="447"/>
      <c r="AVY116" s="449"/>
      <c r="AVZ116" s="450">
        <f t="shared" si="7710"/>
        <v>0</v>
      </c>
      <c r="AWA116" s="463"/>
      <c r="AWB116" s="448"/>
      <c r="AWD116" s="458"/>
      <c r="AWE116" s="447"/>
      <c r="AWF116" s="447"/>
      <c r="AWG116" s="447"/>
      <c r="AWH116" s="450">
        <f t="shared" si="7711"/>
        <v>0</v>
      </c>
      <c r="AWI116" s="447"/>
      <c r="AWJ116" s="447"/>
      <c r="AWK116" s="447"/>
      <c r="AWL116" s="447"/>
      <c r="AWM116" s="447"/>
      <c r="AWN116" s="449"/>
      <c r="AWO116" s="450">
        <f t="shared" si="7712"/>
        <v>0</v>
      </c>
      <c r="AWP116" s="463"/>
      <c r="AWQ116" s="448"/>
      <c r="AWS116" s="458"/>
      <c r="AWT116" s="447"/>
      <c r="AWU116" s="447"/>
      <c r="AWV116" s="447"/>
      <c r="AWW116" s="450">
        <f t="shared" si="7713"/>
        <v>0</v>
      </c>
      <c r="AWX116" s="447"/>
      <c r="AWY116" s="447"/>
      <c r="AWZ116" s="447"/>
      <c r="AXA116" s="447"/>
      <c r="AXB116" s="447"/>
      <c r="AXC116" s="449"/>
      <c r="AXD116" s="450">
        <f t="shared" si="7714"/>
        <v>0</v>
      </c>
      <c r="AXE116" s="463"/>
      <c r="AXF116" s="448"/>
      <c r="AXH116" s="458"/>
      <c r="AXI116" s="447"/>
      <c r="AXJ116" s="447"/>
      <c r="AXK116" s="447"/>
      <c r="AXL116" s="450">
        <f t="shared" si="7715"/>
        <v>0</v>
      </c>
      <c r="AXM116" s="447"/>
      <c r="AXN116" s="447"/>
      <c r="AXO116" s="447"/>
      <c r="AXP116" s="447"/>
      <c r="AXQ116" s="447"/>
      <c r="AXR116" s="449"/>
      <c r="AXS116" s="450">
        <f t="shared" si="7716"/>
        <v>0</v>
      </c>
      <c r="AXT116" s="463"/>
      <c r="AXU116" s="448"/>
      <c r="AXW116" s="458"/>
      <c r="AXX116" s="447"/>
      <c r="AXY116" s="447"/>
      <c r="AXZ116" s="447"/>
      <c r="AYA116" s="450">
        <f t="shared" si="7717"/>
        <v>0</v>
      </c>
      <c r="AYB116" s="447"/>
      <c r="AYC116" s="447"/>
      <c r="AYD116" s="447"/>
      <c r="AYE116" s="447"/>
      <c r="AYF116" s="447"/>
      <c r="AYG116" s="449"/>
      <c r="AYH116" s="450">
        <f t="shared" si="7718"/>
        <v>0</v>
      </c>
      <c r="AYI116" s="463"/>
      <c r="AYJ116" s="448"/>
      <c r="AYL116" s="458"/>
      <c r="AYM116" s="447"/>
      <c r="AYN116" s="447"/>
      <c r="AYO116" s="447"/>
      <c r="AYP116" s="450">
        <f t="shared" si="7719"/>
        <v>0</v>
      </c>
      <c r="AYQ116" s="447"/>
      <c r="AYR116" s="447"/>
      <c r="AYS116" s="447"/>
      <c r="AYT116" s="447"/>
      <c r="AYU116" s="447"/>
      <c r="AYV116" s="449"/>
      <c r="AYW116" s="450">
        <f t="shared" si="7720"/>
        <v>0</v>
      </c>
      <c r="AYX116" s="463"/>
      <c r="AYY116" s="448"/>
      <c r="AZA116" s="458"/>
      <c r="AZB116" s="447"/>
      <c r="AZC116" s="447"/>
      <c r="AZD116" s="447"/>
      <c r="AZE116" s="450">
        <f t="shared" si="7721"/>
        <v>0</v>
      </c>
      <c r="AZF116" s="447"/>
      <c r="AZG116" s="447"/>
      <c r="AZH116" s="447"/>
      <c r="AZI116" s="447"/>
      <c r="AZJ116" s="447"/>
      <c r="AZK116" s="449"/>
      <c r="AZL116" s="450">
        <f t="shared" si="7722"/>
        <v>0</v>
      </c>
      <c r="AZM116" s="463"/>
      <c r="AZN116" s="448"/>
      <c r="AZP116" s="458"/>
      <c r="AZQ116" s="447"/>
      <c r="AZR116" s="447"/>
      <c r="AZS116" s="447"/>
      <c r="AZT116" s="450">
        <f t="shared" si="7723"/>
        <v>0</v>
      </c>
      <c r="AZU116" s="447"/>
      <c r="AZV116" s="447"/>
      <c r="AZW116" s="447"/>
      <c r="AZX116" s="447"/>
      <c r="AZY116" s="447"/>
      <c r="AZZ116" s="449"/>
      <c r="BAA116" s="450">
        <f t="shared" si="7724"/>
        <v>0</v>
      </c>
      <c r="BAB116" s="463"/>
      <c r="BAC116" s="448"/>
      <c r="BAE116" s="458"/>
      <c r="BAF116" s="447"/>
      <c r="BAG116" s="447"/>
      <c r="BAH116" s="447"/>
      <c r="BAI116" s="450">
        <f t="shared" si="7725"/>
        <v>0</v>
      </c>
      <c r="BAJ116" s="447"/>
      <c r="BAK116" s="447"/>
      <c r="BAL116" s="447"/>
      <c r="BAM116" s="447"/>
      <c r="BAN116" s="447"/>
      <c r="BAO116" s="449"/>
      <c r="BAP116" s="450">
        <f t="shared" si="7726"/>
        <v>0</v>
      </c>
      <c r="BAQ116" s="463"/>
      <c r="BAR116" s="448"/>
      <c r="BAT116" s="458"/>
      <c r="BAU116" s="447"/>
      <c r="BAV116" s="447"/>
      <c r="BAW116" s="447"/>
      <c r="BAX116" s="450">
        <f t="shared" si="7727"/>
        <v>0</v>
      </c>
      <c r="BAY116" s="447"/>
      <c r="BAZ116" s="447"/>
      <c r="BBA116" s="447"/>
      <c r="BBB116" s="447"/>
      <c r="BBC116" s="447"/>
      <c r="BBD116" s="449"/>
      <c r="BBE116" s="450">
        <f t="shared" si="7728"/>
        <v>0</v>
      </c>
      <c r="BBF116" s="463"/>
      <c r="BBG116" s="448"/>
      <c r="BBI116" s="458"/>
      <c r="BBJ116" s="447"/>
      <c r="BBK116" s="447"/>
      <c r="BBL116" s="447"/>
      <c r="BBM116" s="450">
        <f t="shared" si="7729"/>
        <v>0</v>
      </c>
      <c r="BBN116" s="447"/>
      <c r="BBO116" s="447"/>
      <c r="BBP116" s="447"/>
      <c r="BBQ116" s="447"/>
      <c r="BBR116" s="447"/>
      <c r="BBS116" s="449"/>
      <c r="BBT116" s="450">
        <f t="shared" si="7730"/>
        <v>0</v>
      </c>
      <c r="BBU116" s="463"/>
      <c r="BBV116" s="448"/>
      <c r="BBX116" s="458"/>
      <c r="BBY116" s="447"/>
      <c r="BBZ116" s="447"/>
      <c r="BCA116" s="447"/>
      <c r="BCB116" s="450">
        <f t="shared" si="7731"/>
        <v>0</v>
      </c>
      <c r="BCC116" s="447"/>
      <c r="BCD116" s="447"/>
      <c r="BCE116" s="447"/>
      <c r="BCF116" s="447"/>
      <c r="BCG116" s="447"/>
      <c r="BCH116" s="449"/>
      <c r="BCI116" s="450">
        <f t="shared" si="7732"/>
        <v>0</v>
      </c>
      <c r="BCJ116" s="463"/>
      <c r="BCK116" s="448"/>
      <c r="BCM116" s="458"/>
      <c r="BCN116" s="447"/>
      <c r="BCO116" s="447"/>
      <c r="BCP116" s="447"/>
      <c r="BCQ116" s="450">
        <f t="shared" si="7733"/>
        <v>0</v>
      </c>
      <c r="BCR116" s="447"/>
      <c r="BCS116" s="447"/>
      <c r="BCT116" s="447"/>
      <c r="BCU116" s="447"/>
      <c r="BCV116" s="447"/>
      <c r="BCW116" s="449"/>
      <c r="BCX116" s="450">
        <f t="shared" si="7734"/>
        <v>0</v>
      </c>
      <c r="BCY116" s="463"/>
      <c r="BCZ116" s="448"/>
      <c r="BDB116" s="458"/>
      <c r="BDC116" s="447"/>
      <c r="BDD116" s="447"/>
      <c r="BDE116" s="447"/>
      <c r="BDF116" s="450">
        <f t="shared" si="7735"/>
        <v>0</v>
      </c>
      <c r="BDG116" s="447"/>
      <c r="BDH116" s="447"/>
      <c r="BDI116" s="447"/>
      <c r="BDJ116" s="447"/>
      <c r="BDK116" s="447"/>
      <c r="BDL116" s="449"/>
      <c r="BDM116" s="450">
        <f t="shared" si="7736"/>
        <v>0</v>
      </c>
      <c r="BDN116" s="463"/>
      <c r="BDO116" s="448"/>
      <c r="BDQ116" s="458"/>
      <c r="BDR116" s="447"/>
      <c r="BDS116" s="447"/>
      <c r="BDT116" s="447"/>
      <c r="BDU116" s="450">
        <f t="shared" si="7737"/>
        <v>0</v>
      </c>
      <c r="BDV116" s="447"/>
      <c r="BDW116" s="447"/>
      <c r="BDX116" s="447"/>
      <c r="BDY116" s="447"/>
      <c r="BDZ116" s="447"/>
      <c r="BEA116" s="449"/>
      <c r="BEB116" s="450">
        <f t="shared" si="7738"/>
        <v>0</v>
      </c>
      <c r="BEC116" s="463"/>
      <c r="BED116" s="448"/>
      <c r="BEF116" s="458"/>
      <c r="BEG116" s="447"/>
      <c r="BEH116" s="447"/>
      <c r="BEI116" s="447"/>
      <c r="BEJ116" s="450">
        <f t="shared" si="7739"/>
        <v>0</v>
      </c>
      <c r="BEK116" s="447"/>
      <c r="BEL116" s="447"/>
      <c r="BEM116" s="447"/>
      <c r="BEN116" s="447"/>
      <c r="BEO116" s="447"/>
      <c r="BEP116" s="449"/>
      <c r="BEQ116" s="450">
        <f t="shared" si="7740"/>
        <v>0</v>
      </c>
      <c r="BER116" s="463"/>
      <c r="BES116" s="448"/>
      <c r="BEU116" s="458"/>
      <c r="BEV116" s="447"/>
      <c r="BEW116" s="447"/>
      <c r="BEX116" s="447"/>
      <c r="BEY116" s="450">
        <f t="shared" si="7741"/>
        <v>0</v>
      </c>
      <c r="BEZ116" s="447"/>
      <c r="BFA116" s="447"/>
      <c r="BFB116" s="447"/>
      <c r="BFC116" s="447"/>
      <c r="BFD116" s="447"/>
      <c r="BFE116" s="449"/>
      <c r="BFF116" s="450">
        <f t="shared" si="7742"/>
        <v>0</v>
      </c>
      <c r="BFG116" s="463"/>
      <c r="BFH116" s="448"/>
      <c r="BFJ116" s="458"/>
      <c r="BFK116" s="447"/>
      <c r="BFL116" s="447"/>
      <c r="BFM116" s="447"/>
      <c r="BFN116" s="450">
        <f t="shared" si="7743"/>
        <v>0</v>
      </c>
      <c r="BFO116" s="447"/>
      <c r="BFP116" s="447"/>
      <c r="BFQ116" s="447"/>
      <c r="BFR116" s="447"/>
      <c r="BFS116" s="447"/>
      <c r="BFT116" s="449"/>
      <c r="BFU116" s="450">
        <f t="shared" si="7744"/>
        <v>0</v>
      </c>
      <c r="BFV116" s="463"/>
      <c r="BFW116" s="448"/>
      <c r="BFY116" s="458"/>
      <c r="BFZ116" s="447"/>
      <c r="BGA116" s="447"/>
      <c r="BGB116" s="447"/>
      <c r="BGC116" s="450">
        <f t="shared" si="7745"/>
        <v>0</v>
      </c>
      <c r="BGD116" s="447"/>
      <c r="BGE116" s="447"/>
      <c r="BGF116" s="447"/>
      <c r="BGG116" s="447"/>
      <c r="BGH116" s="447"/>
      <c r="BGI116" s="449"/>
      <c r="BGJ116" s="450">
        <f t="shared" si="7746"/>
        <v>0</v>
      </c>
      <c r="BGK116" s="463"/>
      <c r="BGL116" s="448"/>
      <c r="BGN116" s="458"/>
      <c r="BGO116" s="447"/>
      <c r="BGP116" s="447"/>
      <c r="BGQ116" s="447"/>
      <c r="BGR116" s="450">
        <f t="shared" si="7747"/>
        <v>0</v>
      </c>
      <c r="BGS116" s="447"/>
      <c r="BGT116" s="447"/>
      <c r="BGU116" s="447"/>
      <c r="BGV116" s="447"/>
      <c r="BGW116" s="447"/>
      <c r="BGX116" s="449"/>
      <c r="BGY116" s="450">
        <f t="shared" si="7748"/>
        <v>0</v>
      </c>
      <c r="BGZ116" s="463"/>
      <c r="BHA116" s="448"/>
      <c r="BHC116" s="458"/>
      <c r="BHD116" s="447"/>
      <c r="BHE116" s="447"/>
      <c r="BHF116" s="447"/>
      <c r="BHG116" s="450">
        <f t="shared" si="7749"/>
        <v>0</v>
      </c>
      <c r="BHH116" s="447"/>
      <c r="BHI116" s="447"/>
      <c r="BHJ116" s="447"/>
      <c r="BHK116" s="447"/>
      <c r="BHL116" s="447"/>
      <c r="BHM116" s="449"/>
      <c r="BHN116" s="450">
        <f t="shared" si="7750"/>
        <v>0</v>
      </c>
      <c r="BHO116" s="463"/>
      <c r="BHP116" s="448"/>
      <c r="BHR116" s="458"/>
      <c r="BHS116" s="447"/>
      <c r="BHT116" s="447"/>
      <c r="BHU116" s="447"/>
      <c r="BHV116" s="450">
        <f t="shared" si="7751"/>
        <v>0</v>
      </c>
      <c r="BHW116" s="447"/>
      <c r="BHX116" s="447"/>
      <c r="BHY116" s="447"/>
      <c r="BHZ116" s="447"/>
      <c r="BIA116" s="447"/>
      <c r="BIB116" s="449"/>
      <c r="BIC116" s="450">
        <f t="shared" si="7752"/>
        <v>0</v>
      </c>
      <c r="BID116" s="463"/>
      <c r="BIE116" s="448"/>
      <c r="BIG116" s="458"/>
      <c r="BIH116" s="447"/>
      <c r="BII116" s="447"/>
      <c r="BIJ116" s="447"/>
      <c r="BIK116" s="450">
        <f t="shared" si="7753"/>
        <v>0</v>
      </c>
      <c r="BIL116" s="447"/>
      <c r="BIM116" s="447"/>
      <c r="BIN116" s="447"/>
      <c r="BIO116" s="447"/>
      <c r="BIP116" s="447"/>
      <c r="BIQ116" s="449"/>
      <c r="BIR116" s="450">
        <f t="shared" si="7754"/>
        <v>0</v>
      </c>
      <c r="BIS116" s="463"/>
      <c r="BIT116" s="448"/>
      <c r="BIV116" s="458"/>
      <c r="BIW116" s="447"/>
      <c r="BIX116" s="447"/>
      <c r="BIY116" s="447"/>
      <c r="BIZ116" s="450">
        <f t="shared" si="7755"/>
        <v>0</v>
      </c>
      <c r="BJA116" s="447"/>
      <c r="BJB116" s="447"/>
      <c r="BJC116" s="447"/>
      <c r="BJD116" s="447"/>
      <c r="BJE116" s="447"/>
      <c r="BJF116" s="449"/>
      <c r="BJG116" s="450">
        <f t="shared" si="7756"/>
        <v>0</v>
      </c>
      <c r="BJH116" s="463"/>
      <c r="BJI116" s="448"/>
      <c r="BJK116" s="458"/>
      <c r="BJL116" s="447"/>
      <c r="BJM116" s="447"/>
      <c r="BJN116" s="447"/>
      <c r="BJO116" s="450">
        <f t="shared" si="7757"/>
        <v>0</v>
      </c>
      <c r="BJP116" s="447"/>
      <c r="BJQ116" s="447"/>
      <c r="BJR116" s="447"/>
      <c r="BJS116" s="447"/>
      <c r="BJT116" s="447"/>
      <c r="BJU116" s="449"/>
      <c r="BJV116" s="450">
        <f t="shared" si="7758"/>
        <v>0</v>
      </c>
      <c r="BJW116" s="463"/>
      <c r="BJX116" s="448"/>
      <c r="BJZ116" s="458"/>
      <c r="BKA116" s="447"/>
      <c r="BKB116" s="447"/>
      <c r="BKC116" s="447"/>
      <c r="BKD116" s="450">
        <f t="shared" si="7759"/>
        <v>0</v>
      </c>
      <c r="BKE116" s="447"/>
      <c r="BKF116" s="447"/>
      <c r="BKG116" s="447"/>
      <c r="BKH116" s="447"/>
      <c r="BKI116" s="447"/>
      <c r="BKJ116" s="449"/>
      <c r="BKK116" s="450">
        <f t="shared" si="7760"/>
        <v>0</v>
      </c>
      <c r="BKL116" s="463"/>
      <c r="BKM116" s="448"/>
      <c r="BKO116" s="458"/>
      <c r="BKP116" s="447"/>
      <c r="BKQ116" s="447"/>
      <c r="BKR116" s="447"/>
      <c r="BKS116" s="450">
        <f t="shared" si="7761"/>
        <v>0</v>
      </c>
      <c r="BKT116" s="447"/>
      <c r="BKU116" s="447"/>
      <c r="BKV116" s="447"/>
      <c r="BKW116" s="447"/>
      <c r="BKX116" s="447"/>
      <c r="BKY116" s="449"/>
      <c r="BKZ116" s="450">
        <f t="shared" si="7762"/>
        <v>0</v>
      </c>
      <c r="BLA116" s="463"/>
      <c r="BLB116" s="448"/>
      <c r="BLD116" s="458"/>
      <c r="BLE116" s="447"/>
      <c r="BLF116" s="447"/>
      <c r="BLG116" s="447"/>
      <c r="BLH116" s="450">
        <f t="shared" si="7763"/>
        <v>0</v>
      </c>
      <c r="BLI116" s="447"/>
      <c r="BLJ116" s="447"/>
      <c r="BLK116" s="447"/>
      <c r="BLL116" s="447"/>
      <c r="BLM116" s="447"/>
      <c r="BLN116" s="449"/>
      <c r="BLO116" s="450">
        <f t="shared" si="7764"/>
        <v>0</v>
      </c>
      <c r="BLP116" s="463"/>
      <c r="BLQ116" s="448"/>
      <c r="BLS116" s="458"/>
      <c r="BLT116" s="447"/>
      <c r="BLU116" s="447"/>
      <c r="BLV116" s="447"/>
      <c r="BLW116" s="450">
        <f t="shared" si="7765"/>
        <v>0</v>
      </c>
      <c r="BLX116" s="447"/>
      <c r="BLY116" s="447"/>
      <c r="BLZ116" s="447"/>
      <c r="BMA116" s="447"/>
      <c r="BMB116" s="447"/>
      <c r="BMC116" s="449"/>
      <c r="BMD116" s="450">
        <f t="shared" si="7766"/>
        <v>0</v>
      </c>
      <c r="BME116" s="463"/>
      <c r="BMF116" s="448"/>
      <c r="BMH116" s="458"/>
      <c r="BMI116" s="447"/>
      <c r="BMJ116" s="447"/>
      <c r="BMK116" s="447"/>
      <c r="BML116" s="450">
        <f t="shared" si="7767"/>
        <v>0</v>
      </c>
      <c r="BMM116" s="447"/>
      <c r="BMN116" s="447"/>
      <c r="BMO116" s="447"/>
      <c r="BMP116" s="447"/>
      <c r="BMQ116" s="447"/>
      <c r="BMR116" s="449"/>
      <c r="BMS116" s="450">
        <f t="shared" si="7768"/>
        <v>0</v>
      </c>
      <c r="BMT116" s="463"/>
      <c r="BMU116" s="448"/>
      <c r="BMW116" s="458"/>
      <c r="BMX116" s="447"/>
      <c r="BMY116" s="447"/>
      <c r="BMZ116" s="447"/>
      <c r="BNA116" s="450">
        <f t="shared" si="7769"/>
        <v>0</v>
      </c>
      <c r="BNB116" s="447"/>
      <c r="BNC116" s="447"/>
      <c r="BND116" s="447"/>
      <c r="BNE116" s="447"/>
      <c r="BNF116" s="447"/>
      <c r="BNG116" s="449"/>
      <c r="BNH116" s="450">
        <f t="shared" si="7770"/>
        <v>0</v>
      </c>
      <c r="BNI116" s="463"/>
      <c r="BNJ116" s="448"/>
      <c r="BNL116" s="458"/>
      <c r="BNM116" s="447"/>
      <c r="BNN116" s="447"/>
      <c r="BNO116" s="447"/>
      <c r="BNP116" s="450">
        <f t="shared" si="7771"/>
        <v>0</v>
      </c>
      <c r="BNQ116" s="447"/>
      <c r="BNR116" s="447"/>
      <c r="BNS116" s="447"/>
      <c r="BNT116" s="447"/>
      <c r="BNU116" s="447"/>
      <c r="BNV116" s="449"/>
      <c r="BNW116" s="450">
        <f t="shared" si="7772"/>
        <v>0</v>
      </c>
      <c r="BNX116" s="463"/>
      <c r="BNY116" s="448"/>
      <c r="BOA116" s="458"/>
      <c r="BOB116" s="447"/>
      <c r="BOC116" s="447"/>
      <c r="BOD116" s="447"/>
      <c r="BOE116" s="450">
        <f t="shared" si="7773"/>
        <v>0</v>
      </c>
      <c r="BOF116" s="447"/>
      <c r="BOG116" s="447"/>
      <c r="BOH116" s="447"/>
      <c r="BOI116" s="447"/>
      <c r="BOJ116" s="447"/>
      <c r="BOK116" s="449"/>
      <c r="BOL116" s="450">
        <f t="shared" si="7774"/>
        <v>0</v>
      </c>
      <c r="BOM116" s="463"/>
      <c r="BON116" s="448"/>
      <c r="BOP116" s="458"/>
      <c r="BOQ116" s="447"/>
      <c r="BOR116" s="447"/>
      <c r="BOS116" s="447"/>
      <c r="BOT116" s="450">
        <f t="shared" si="7775"/>
        <v>0</v>
      </c>
      <c r="BOU116" s="447"/>
      <c r="BOV116" s="447"/>
      <c r="BOW116" s="447"/>
      <c r="BOX116" s="447"/>
      <c r="BOY116" s="447"/>
      <c r="BOZ116" s="449"/>
      <c r="BPA116" s="450">
        <f t="shared" si="7776"/>
        <v>0</v>
      </c>
      <c r="BPB116" s="463"/>
      <c r="BPC116" s="448"/>
      <c r="BPE116" s="458"/>
      <c r="BPF116" s="447"/>
      <c r="BPG116" s="447"/>
      <c r="BPH116" s="447"/>
      <c r="BPI116" s="450">
        <f t="shared" si="7777"/>
        <v>0</v>
      </c>
      <c r="BPJ116" s="447"/>
      <c r="BPK116" s="447"/>
      <c r="BPL116" s="447"/>
      <c r="BPM116" s="447"/>
      <c r="BPN116" s="447"/>
      <c r="BPO116" s="449"/>
      <c r="BPP116" s="450">
        <f t="shared" si="7778"/>
        <v>0</v>
      </c>
      <c r="BPQ116" s="463"/>
      <c r="BPR116" s="448"/>
      <c r="BPT116" s="458"/>
      <c r="BPU116" s="447"/>
      <c r="BPV116" s="447"/>
      <c r="BPW116" s="447"/>
      <c r="BPX116" s="450">
        <f t="shared" si="7779"/>
        <v>0</v>
      </c>
      <c r="BPY116" s="447"/>
      <c r="BPZ116" s="447"/>
      <c r="BQA116" s="447"/>
      <c r="BQB116" s="447"/>
      <c r="BQC116" s="447"/>
      <c r="BQD116" s="449"/>
      <c r="BQE116" s="450">
        <f t="shared" si="7780"/>
        <v>0</v>
      </c>
      <c r="BQF116" s="463"/>
      <c r="BQG116" s="448"/>
      <c r="BQI116" s="458"/>
      <c r="BQJ116" s="447"/>
      <c r="BQK116" s="447"/>
      <c r="BQL116" s="447"/>
      <c r="BQM116" s="450">
        <f t="shared" si="7781"/>
        <v>0</v>
      </c>
      <c r="BQN116" s="447"/>
      <c r="BQO116" s="447"/>
      <c r="BQP116" s="447"/>
      <c r="BQQ116" s="447"/>
      <c r="BQR116" s="447"/>
      <c r="BQS116" s="449"/>
      <c r="BQT116" s="450">
        <f t="shared" si="7782"/>
        <v>0</v>
      </c>
      <c r="BQU116" s="463"/>
      <c r="BQV116" s="448"/>
      <c r="BQX116" s="458"/>
      <c r="BQY116" s="447"/>
      <c r="BQZ116" s="447"/>
      <c r="BRA116" s="447"/>
      <c r="BRB116" s="450">
        <f t="shared" si="7783"/>
        <v>0</v>
      </c>
      <c r="BRC116" s="447"/>
      <c r="BRD116" s="447"/>
      <c r="BRE116" s="447"/>
      <c r="BRF116" s="447"/>
      <c r="BRG116" s="447"/>
      <c r="BRH116" s="449"/>
      <c r="BRI116" s="450">
        <f t="shared" si="7784"/>
        <v>0</v>
      </c>
      <c r="BRJ116" s="463"/>
      <c r="BRK116" s="448"/>
      <c r="BRM116" s="458"/>
      <c r="BRN116" s="447"/>
      <c r="BRO116" s="447"/>
      <c r="BRP116" s="447"/>
      <c r="BRQ116" s="450">
        <f t="shared" si="7785"/>
        <v>0</v>
      </c>
      <c r="BRR116" s="447"/>
      <c r="BRS116" s="447"/>
      <c r="BRT116" s="447"/>
      <c r="BRU116" s="447"/>
      <c r="BRV116" s="447"/>
      <c r="BRW116" s="449"/>
      <c r="BRX116" s="450">
        <f t="shared" si="7786"/>
        <v>0</v>
      </c>
      <c r="BRY116" s="463"/>
      <c r="BRZ116" s="448"/>
      <c r="BSB116" s="458"/>
      <c r="BSC116" s="447"/>
      <c r="BSD116" s="447"/>
      <c r="BSE116" s="447"/>
      <c r="BSF116" s="450">
        <f t="shared" si="7787"/>
        <v>0</v>
      </c>
      <c r="BSG116" s="447"/>
      <c r="BSH116" s="447"/>
      <c r="BSI116" s="447"/>
      <c r="BSJ116" s="447"/>
      <c r="BSK116" s="447"/>
      <c r="BSL116" s="449"/>
      <c r="BSM116" s="450">
        <f t="shared" si="7788"/>
        <v>0</v>
      </c>
      <c r="BSN116" s="463"/>
      <c r="BSO116" s="448"/>
      <c r="BSQ116" s="458"/>
      <c r="BSR116" s="447"/>
      <c r="BSS116" s="447"/>
      <c r="BST116" s="447"/>
      <c r="BSU116" s="450">
        <f t="shared" si="7789"/>
        <v>0</v>
      </c>
      <c r="BSV116" s="447"/>
      <c r="BSW116" s="447"/>
      <c r="BSX116" s="447"/>
      <c r="BSY116" s="447"/>
      <c r="BSZ116" s="447"/>
      <c r="BTA116" s="449"/>
      <c r="BTB116" s="450">
        <f t="shared" si="7790"/>
        <v>0</v>
      </c>
      <c r="BTC116" s="463"/>
      <c r="BTD116" s="448"/>
      <c r="BTF116" s="458"/>
      <c r="BTG116" s="447"/>
      <c r="BTH116" s="447"/>
      <c r="BTI116" s="447"/>
      <c r="BTJ116" s="450">
        <f t="shared" si="7791"/>
        <v>0</v>
      </c>
      <c r="BTK116" s="447"/>
      <c r="BTL116" s="447"/>
      <c r="BTM116" s="447"/>
      <c r="BTN116" s="447"/>
      <c r="BTO116" s="447"/>
      <c r="BTP116" s="449"/>
      <c r="BTQ116" s="450">
        <f t="shared" si="7792"/>
        <v>0</v>
      </c>
      <c r="BTR116" s="463"/>
      <c r="BTS116" s="448"/>
      <c r="BTU116" s="458"/>
      <c r="BTV116" s="447"/>
      <c r="BTW116" s="447"/>
      <c r="BTX116" s="447"/>
      <c r="BTY116" s="450">
        <f t="shared" si="7793"/>
        <v>0</v>
      </c>
      <c r="BTZ116" s="447"/>
      <c r="BUA116" s="447"/>
      <c r="BUB116" s="447"/>
      <c r="BUC116" s="447"/>
      <c r="BUD116" s="447"/>
      <c r="BUE116" s="449"/>
      <c r="BUF116" s="450">
        <f t="shared" si="7794"/>
        <v>0</v>
      </c>
      <c r="BUG116" s="463"/>
      <c r="BUH116" s="448"/>
      <c r="BUJ116" s="458"/>
      <c r="BUK116" s="447"/>
      <c r="BUL116" s="447"/>
      <c r="BUM116" s="447"/>
      <c r="BUN116" s="450">
        <f t="shared" si="7795"/>
        <v>0</v>
      </c>
      <c r="BUO116" s="447"/>
      <c r="BUP116" s="447"/>
      <c r="BUQ116" s="447"/>
      <c r="BUR116" s="447"/>
      <c r="BUS116" s="447"/>
      <c r="BUT116" s="449"/>
      <c r="BUU116" s="450">
        <f t="shared" si="7796"/>
        <v>0</v>
      </c>
      <c r="BUV116" s="463"/>
      <c r="BUW116" s="448"/>
      <c r="BUY116" s="458"/>
      <c r="BUZ116" s="447"/>
      <c r="BVA116" s="447"/>
      <c r="BVB116" s="447"/>
      <c r="BVC116" s="450">
        <f t="shared" si="7797"/>
        <v>0</v>
      </c>
      <c r="BVD116" s="447"/>
      <c r="BVE116" s="447"/>
      <c r="BVF116" s="447"/>
      <c r="BVG116" s="447"/>
      <c r="BVH116" s="447"/>
      <c r="BVI116" s="449"/>
      <c r="BVJ116" s="450">
        <f t="shared" si="7798"/>
        <v>0</v>
      </c>
      <c r="BVK116" s="463"/>
      <c r="BVL116" s="448"/>
      <c r="BVN116" s="458"/>
      <c r="BVO116" s="447"/>
      <c r="BVP116" s="447"/>
      <c r="BVQ116" s="447"/>
      <c r="BVR116" s="450">
        <f t="shared" si="7799"/>
        <v>0</v>
      </c>
      <c r="BVS116" s="447"/>
      <c r="BVT116" s="447"/>
      <c r="BVU116" s="447"/>
      <c r="BVV116" s="447"/>
      <c r="BVW116" s="447"/>
      <c r="BVX116" s="449"/>
      <c r="BVY116" s="450">
        <f t="shared" si="7800"/>
        <v>0</v>
      </c>
      <c r="BVZ116" s="463"/>
      <c r="BWA116" s="448"/>
    </row>
    <row r="117" spans="2:1951" ht="15" hidden="1" customHeight="1" x14ac:dyDescent="0.2">
      <c r="B117" s="452" t="s">
        <v>329</v>
      </c>
      <c r="C117" s="447"/>
      <c r="D117" s="447"/>
      <c r="E117" s="447"/>
      <c r="F117" s="447"/>
      <c r="G117" s="450">
        <f t="shared" si="7541"/>
        <v>0</v>
      </c>
      <c r="H117" s="447"/>
      <c r="I117" s="447"/>
      <c r="J117" s="447"/>
      <c r="K117" s="447"/>
      <c r="L117" s="447"/>
      <c r="M117" s="449"/>
      <c r="N117" s="450">
        <f t="shared" si="7542"/>
        <v>0</v>
      </c>
      <c r="O117" s="463"/>
      <c r="P117" s="448"/>
      <c r="R117" s="458"/>
      <c r="S117" s="447"/>
      <c r="T117" s="447"/>
      <c r="U117" s="447"/>
      <c r="V117" s="450">
        <f t="shared" si="7543"/>
        <v>0</v>
      </c>
      <c r="W117" s="447"/>
      <c r="X117" s="447"/>
      <c r="Y117" s="447"/>
      <c r="Z117" s="447"/>
      <c r="AA117" s="447"/>
      <c r="AB117" s="449"/>
      <c r="AC117" s="450">
        <f t="shared" si="7544"/>
        <v>0</v>
      </c>
      <c r="AD117" s="463"/>
      <c r="AE117" s="448"/>
      <c r="AG117" s="458"/>
      <c r="AH117" s="447"/>
      <c r="AI117" s="447"/>
      <c r="AJ117" s="447"/>
      <c r="AK117" s="450">
        <f t="shared" si="7545"/>
        <v>0</v>
      </c>
      <c r="AL117" s="447"/>
      <c r="AM117" s="447"/>
      <c r="AN117" s="447"/>
      <c r="AO117" s="447"/>
      <c r="AP117" s="447"/>
      <c r="AQ117" s="449"/>
      <c r="AR117" s="450">
        <f t="shared" si="7546"/>
        <v>0</v>
      </c>
      <c r="AS117" s="463"/>
      <c r="AT117" s="448"/>
      <c r="AV117" s="458"/>
      <c r="AW117" s="447"/>
      <c r="AX117" s="447"/>
      <c r="AY117" s="447"/>
      <c r="AZ117" s="450">
        <f t="shared" si="7547"/>
        <v>0</v>
      </c>
      <c r="BA117" s="447"/>
      <c r="BB117" s="447"/>
      <c r="BC117" s="447"/>
      <c r="BD117" s="447"/>
      <c r="BE117" s="447"/>
      <c r="BF117" s="449"/>
      <c r="BG117" s="450">
        <f t="shared" si="7548"/>
        <v>0</v>
      </c>
      <c r="BH117" s="463"/>
      <c r="BI117" s="448"/>
      <c r="BK117" s="458"/>
      <c r="BL117" s="447"/>
      <c r="BM117" s="447"/>
      <c r="BN117" s="447"/>
      <c r="BO117" s="450">
        <f t="shared" si="7549"/>
        <v>0</v>
      </c>
      <c r="BP117" s="447"/>
      <c r="BQ117" s="447"/>
      <c r="BR117" s="447"/>
      <c r="BS117" s="447"/>
      <c r="BT117" s="447"/>
      <c r="BU117" s="449"/>
      <c r="BV117" s="450">
        <f t="shared" si="7550"/>
        <v>0</v>
      </c>
      <c r="BW117" s="463"/>
      <c r="BX117" s="448"/>
      <c r="BZ117" s="458"/>
      <c r="CA117" s="447"/>
      <c r="CB117" s="447"/>
      <c r="CC117" s="447"/>
      <c r="CD117" s="450">
        <f t="shared" si="7551"/>
        <v>0</v>
      </c>
      <c r="CE117" s="447"/>
      <c r="CF117" s="447"/>
      <c r="CG117" s="447"/>
      <c r="CH117" s="447"/>
      <c r="CI117" s="447"/>
      <c r="CJ117" s="449"/>
      <c r="CK117" s="450">
        <f t="shared" si="7552"/>
        <v>0</v>
      </c>
      <c r="CL117" s="463"/>
      <c r="CM117" s="448"/>
      <c r="CO117" s="458"/>
      <c r="CP117" s="447"/>
      <c r="CQ117" s="447"/>
      <c r="CR117" s="447"/>
      <c r="CS117" s="450">
        <f t="shared" si="7553"/>
        <v>0</v>
      </c>
      <c r="CT117" s="447"/>
      <c r="CU117" s="447"/>
      <c r="CV117" s="447"/>
      <c r="CW117" s="447"/>
      <c r="CX117" s="447"/>
      <c r="CY117" s="449"/>
      <c r="CZ117" s="450">
        <f t="shared" si="7554"/>
        <v>0</v>
      </c>
      <c r="DA117" s="463"/>
      <c r="DB117" s="448"/>
      <c r="DD117" s="458"/>
      <c r="DE117" s="447"/>
      <c r="DF117" s="447"/>
      <c r="DG117" s="447"/>
      <c r="DH117" s="450">
        <f t="shared" si="7555"/>
        <v>0</v>
      </c>
      <c r="DI117" s="447"/>
      <c r="DJ117" s="447"/>
      <c r="DK117" s="447"/>
      <c r="DL117" s="447"/>
      <c r="DM117" s="447"/>
      <c r="DN117" s="449"/>
      <c r="DO117" s="450">
        <f t="shared" si="7556"/>
        <v>0</v>
      </c>
      <c r="DP117" s="463"/>
      <c r="DQ117" s="448"/>
      <c r="DS117" s="458"/>
      <c r="DT117" s="447"/>
      <c r="DU117" s="447"/>
      <c r="DV117" s="447"/>
      <c r="DW117" s="450">
        <f t="shared" si="7557"/>
        <v>0</v>
      </c>
      <c r="DX117" s="447"/>
      <c r="DY117" s="447"/>
      <c r="DZ117" s="447"/>
      <c r="EA117" s="447"/>
      <c r="EB117" s="447"/>
      <c r="EC117" s="449"/>
      <c r="ED117" s="450">
        <f t="shared" si="7558"/>
        <v>0</v>
      </c>
      <c r="EE117" s="463"/>
      <c r="EF117" s="448"/>
      <c r="EH117" s="458"/>
      <c r="EI117" s="447"/>
      <c r="EJ117" s="447"/>
      <c r="EK117" s="447"/>
      <c r="EL117" s="450">
        <f t="shared" si="7559"/>
        <v>0</v>
      </c>
      <c r="EM117" s="447"/>
      <c r="EN117" s="447"/>
      <c r="EO117" s="447"/>
      <c r="EP117" s="447"/>
      <c r="EQ117" s="447"/>
      <c r="ER117" s="449"/>
      <c r="ES117" s="450">
        <f t="shared" si="7560"/>
        <v>0</v>
      </c>
      <c r="ET117" s="463"/>
      <c r="EU117" s="448"/>
      <c r="EW117" s="458"/>
      <c r="EX117" s="447"/>
      <c r="EY117" s="447"/>
      <c r="EZ117" s="447"/>
      <c r="FA117" s="450">
        <f t="shared" si="7561"/>
        <v>0</v>
      </c>
      <c r="FB117" s="447"/>
      <c r="FC117" s="447"/>
      <c r="FD117" s="447"/>
      <c r="FE117" s="447"/>
      <c r="FF117" s="447"/>
      <c r="FG117" s="449"/>
      <c r="FH117" s="450">
        <f t="shared" si="7562"/>
        <v>0</v>
      </c>
      <c r="FI117" s="463"/>
      <c r="FJ117" s="448"/>
      <c r="FL117" s="458"/>
      <c r="FM117" s="447"/>
      <c r="FN117" s="447"/>
      <c r="FO117" s="447"/>
      <c r="FP117" s="450">
        <f t="shared" si="7563"/>
        <v>0</v>
      </c>
      <c r="FQ117" s="447"/>
      <c r="FR117" s="447"/>
      <c r="FS117" s="447"/>
      <c r="FT117" s="447"/>
      <c r="FU117" s="447"/>
      <c r="FV117" s="449"/>
      <c r="FW117" s="450">
        <f t="shared" si="7564"/>
        <v>0</v>
      </c>
      <c r="FX117" s="463"/>
      <c r="FY117" s="448"/>
      <c r="GA117" s="458"/>
      <c r="GB117" s="447"/>
      <c r="GC117" s="447"/>
      <c r="GD117" s="447"/>
      <c r="GE117" s="450">
        <f t="shared" si="7565"/>
        <v>0</v>
      </c>
      <c r="GF117" s="447"/>
      <c r="GG117" s="447"/>
      <c r="GH117" s="447"/>
      <c r="GI117" s="447"/>
      <c r="GJ117" s="447"/>
      <c r="GK117" s="449"/>
      <c r="GL117" s="450">
        <f t="shared" si="7566"/>
        <v>0</v>
      </c>
      <c r="GM117" s="463"/>
      <c r="GN117" s="448"/>
      <c r="GP117" s="458"/>
      <c r="GQ117" s="447"/>
      <c r="GR117" s="447"/>
      <c r="GS117" s="447"/>
      <c r="GT117" s="450">
        <f t="shared" si="7567"/>
        <v>0</v>
      </c>
      <c r="GU117" s="447"/>
      <c r="GV117" s="447"/>
      <c r="GW117" s="447"/>
      <c r="GX117" s="447"/>
      <c r="GY117" s="447"/>
      <c r="GZ117" s="449"/>
      <c r="HA117" s="450">
        <f t="shared" si="7568"/>
        <v>0</v>
      </c>
      <c r="HB117" s="463"/>
      <c r="HC117" s="448"/>
      <c r="HE117" s="458"/>
      <c r="HF117" s="447"/>
      <c r="HG117" s="447"/>
      <c r="HH117" s="447"/>
      <c r="HI117" s="450">
        <f t="shared" si="7569"/>
        <v>0</v>
      </c>
      <c r="HJ117" s="447"/>
      <c r="HK117" s="447"/>
      <c r="HL117" s="447"/>
      <c r="HM117" s="447"/>
      <c r="HN117" s="447"/>
      <c r="HO117" s="449"/>
      <c r="HP117" s="450">
        <f t="shared" si="7570"/>
        <v>0</v>
      </c>
      <c r="HQ117" s="463"/>
      <c r="HR117" s="448"/>
      <c r="HT117" s="458"/>
      <c r="HU117" s="447"/>
      <c r="HV117" s="447"/>
      <c r="HW117" s="447"/>
      <c r="HX117" s="450">
        <f t="shared" si="7571"/>
        <v>0</v>
      </c>
      <c r="HY117" s="447"/>
      <c r="HZ117" s="447"/>
      <c r="IA117" s="447"/>
      <c r="IB117" s="447"/>
      <c r="IC117" s="447"/>
      <c r="ID117" s="449"/>
      <c r="IE117" s="450">
        <f t="shared" si="7572"/>
        <v>0</v>
      </c>
      <c r="IF117" s="463"/>
      <c r="IG117" s="448"/>
      <c r="II117" s="458"/>
      <c r="IJ117" s="447"/>
      <c r="IK117" s="447"/>
      <c r="IL117" s="447"/>
      <c r="IM117" s="450">
        <f t="shared" si="7573"/>
        <v>0</v>
      </c>
      <c r="IN117" s="447"/>
      <c r="IO117" s="447"/>
      <c r="IP117" s="447"/>
      <c r="IQ117" s="447"/>
      <c r="IR117" s="447"/>
      <c r="IS117" s="449"/>
      <c r="IT117" s="450">
        <f t="shared" si="7574"/>
        <v>0</v>
      </c>
      <c r="IU117" s="463"/>
      <c r="IV117" s="448"/>
      <c r="IX117" s="458"/>
      <c r="IY117" s="447"/>
      <c r="IZ117" s="447"/>
      <c r="JA117" s="447"/>
      <c r="JB117" s="450">
        <f t="shared" si="7575"/>
        <v>0</v>
      </c>
      <c r="JC117" s="447"/>
      <c r="JD117" s="447"/>
      <c r="JE117" s="447"/>
      <c r="JF117" s="447"/>
      <c r="JG117" s="447"/>
      <c r="JH117" s="449"/>
      <c r="JI117" s="450">
        <f t="shared" si="7576"/>
        <v>0</v>
      </c>
      <c r="JJ117" s="463"/>
      <c r="JK117" s="448"/>
      <c r="JM117" s="458"/>
      <c r="JN117" s="447"/>
      <c r="JO117" s="447"/>
      <c r="JP117" s="447"/>
      <c r="JQ117" s="450">
        <f t="shared" si="7577"/>
        <v>0</v>
      </c>
      <c r="JR117" s="447"/>
      <c r="JS117" s="447"/>
      <c r="JT117" s="447"/>
      <c r="JU117" s="447"/>
      <c r="JV117" s="447"/>
      <c r="JW117" s="449"/>
      <c r="JX117" s="450">
        <f t="shared" si="7578"/>
        <v>0</v>
      </c>
      <c r="JY117" s="463"/>
      <c r="JZ117" s="448"/>
      <c r="KB117" s="458"/>
      <c r="KC117" s="447"/>
      <c r="KD117" s="447"/>
      <c r="KE117" s="447"/>
      <c r="KF117" s="450">
        <f t="shared" si="7579"/>
        <v>0</v>
      </c>
      <c r="KG117" s="447"/>
      <c r="KH117" s="447"/>
      <c r="KI117" s="447"/>
      <c r="KJ117" s="447"/>
      <c r="KK117" s="447"/>
      <c r="KL117" s="449"/>
      <c r="KM117" s="450">
        <f t="shared" si="7580"/>
        <v>0</v>
      </c>
      <c r="KN117" s="463"/>
      <c r="KO117" s="448"/>
      <c r="KQ117" s="458"/>
      <c r="KR117" s="447"/>
      <c r="KS117" s="447"/>
      <c r="KT117" s="447"/>
      <c r="KU117" s="450">
        <f t="shared" si="7581"/>
        <v>0</v>
      </c>
      <c r="KV117" s="447"/>
      <c r="KW117" s="447"/>
      <c r="KX117" s="447"/>
      <c r="KY117" s="447"/>
      <c r="KZ117" s="447"/>
      <c r="LA117" s="449"/>
      <c r="LB117" s="450">
        <f t="shared" si="7582"/>
        <v>0</v>
      </c>
      <c r="LC117" s="463"/>
      <c r="LD117" s="448"/>
      <c r="LF117" s="458"/>
      <c r="LG117" s="447"/>
      <c r="LH117" s="447"/>
      <c r="LI117" s="447"/>
      <c r="LJ117" s="450">
        <f t="shared" si="7583"/>
        <v>0</v>
      </c>
      <c r="LK117" s="447"/>
      <c r="LL117" s="447"/>
      <c r="LM117" s="447"/>
      <c r="LN117" s="447"/>
      <c r="LO117" s="447"/>
      <c r="LP117" s="449"/>
      <c r="LQ117" s="450">
        <f t="shared" si="7584"/>
        <v>0</v>
      </c>
      <c r="LR117" s="463"/>
      <c r="LS117" s="448"/>
      <c r="LU117" s="458"/>
      <c r="LV117" s="447"/>
      <c r="LW117" s="447"/>
      <c r="LX117" s="447"/>
      <c r="LY117" s="450">
        <f t="shared" si="7585"/>
        <v>0</v>
      </c>
      <c r="LZ117" s="447"/>
      <c r="MA117" s="447"/>
      <c r="MB117" s="447"/>
      <c r="MC117" s="447"/>
      <c r="MD117" s="447"/>
      <c r="ME117" s="449"/>
      <c r="MF117" s="450">
        <f t="shared" si="7586"/>
        <v>0</v>
      </c>
      <c r="MG117" s="463"/>
      <c r="MH117" s="448"/>
      <c r="MJ117" s="458"/>
      <c r="MK117" s="447"/>
      <c r="ML117" s="447"/>
      <c r="MM117" s="447"/>
      <c r="MN117" s="450">
        <f t="shared" si="7587"/>
        <v>0</v>
      </c>
      <c r="MO117" s="447"/>
      <c r="MP117" s="447"/>
      <c r="MQ117" s="447"/>
      <c r="MR117" s="447"/>
      <c r="MS117" s="447"/>
      <c r="MT117" s="449"/>
      <c r="MU117" s="450">
        <f t="shared" si="7588"/>
        <v>0</v>
      </c>
      <c r="MV117" s="463"/>
      <c r="MW117" s="448"/>
      <c r="MY117" s="458"/>
      <c r="MZ117" s="447"/>
      <c r="NA117" s="447"/>
      <c r="NB117" s="447"/>
      <c r="NC117" s="450">
        <f t="shared" si="7589"/>
        <v>0</v>
      </c>
      <c r="ND117" s="447"/>
      <c r="NE117" s="447"/>
      <c r="NF117" s="447"/>
      <c r="NG117" s="447"/>
      <c r="NH117" s="447"/>
      <c r="NI117" s="449"/>
      <c r="NJ117" s="450">
        <f t="shared" si="7590"/>
        <v>0</v>
      </c>
      <c r="NK117" s="463"/>
      <c r="NL117" s="448"/>
      <c r="NN117" s="458"/>
      <c r="NO117" s="447"/>
      <c r="NP117" s="447"/>
      <c r="NQ117" s="447"/>
      <c r="NR117" s="450">
        <f t="shared" si="7591"/>
        <v>0</v>
      </c>
      <c r="NS117" s="447"/>
      <c r="NT117" s="447"/>
      <c r="NU117" s="447"/>
      <c r="NV117" s="447"/>
      <c r="NW117" s="447"/>
      <c r="NX117" s="449"/>
      <c r="NY117" s="450">
        <f t="shared" si="7592"/>
        <v>0</v>
      </c>
      <c r="NZ117" s="463"/>
      <c r="OA117" s="448"/>
      <c r="OC117" s="458"/>
      <c r="OD117" s="447"/>
      <c r="OE117" s="447"/>
      <c r="OF117" s="447"/>
      <c r="OG117" s="450">
        <f t="shared" si="7593"/>
        <v>0</v>
      </c>
      <c r="OH117" s="447"/>
      <c r="OI117" s="447"/>
      <c r="OJ117" s="447"/>
      <c r="OK117" s="447"/>
      <c r="OL117" s="447"/>
      <c r="OM117" s="449"/>
      <c r="ON117" s="450">
        <f t="shared" si="7594"/>
        <v>0</v>
      </c>
      <c r="OO117" s="463"/>
      <c r="OP117" s="448"/>
      <c r="OR117" s="458"/>
      <c r="OS117" s="447"/>
      <c r="OT117" s="447"/>
      <c r="OU117" s="447"/>
      <c r="OV117" s="450">
        <f t="shared" si="7595"/>
        <v>0</v>
      </c>
      <c r="OW117" s="447"/>
      <c r="OX117" s="447"/>
      <c r="OY117" s="447"/>
      <c r="OZ117" s="447"/>
      <c r="PA117" s="447"/>
      <c r="PB117" s="449"/>
      <c r="PC117" s="450">
        <f t="shared" si="7596"/>
        <v>0</v>
      </c>
      <c r="PD117" s="463"/>
      <c r="PE117" s="448"/>
      <c r="PG117" s="458"/>
      <c r="PH117" s="447"/>
      <c r="PI117" s="447"/>
      <c r="PJ117" s="447"/>
      <c r="PK117" s="450">
        <f t="shared" si="7597"/>
        <v>0</v>
      </c>
      <c r="PL117" s="447"/>
      <c r="PM117" s="447"/>
      <c r="PN117" s="447"/>
      <c r="PO117" s="447"/>
      <c r="PP117" s="447"/>
      <c r="PQ117" s="449"/>
      <c r="PR117" s="450">
        <f t="shared" si="7598"/>
        <v>0</v>
      </c>
      <c r="PS117" s="463"/>
      <c r="PT117" s="448"/>
      <c r="PV117" s="458"/>
      <c r="PW117" s="447"/>
      <c r="PX117" s="447"/>
      <c r="PY117" s="447"/>
      <c r="PZ117" s="450">
        <f t="shared" si="7599"/>
        <v>0</v>
      </c>
      <c r="QA117" s="447"/>
      <c r="QB117" s="447"/>
      <c r="QC117" s="447"/>
      <c r="QD117" s="447"/>
      <c r="QE117" s="447"/>
      <c r="QF117" s="449"/>
      <c r="QG117" s="450">
        <f t="shared" si="7600"/>
        <v>0</v>
      </c>
      <c r="QH117" s="463"/>
      <c r="QI117" s="448"/>
      <c r="QK117" s="458"/>
      <c r="QL117" s="447"/>
      <c r="QM117" s="447"/>
      <c r="QN117" s="447"/>
      <c r="QO117" s="450">
        <f t="shared" si="7601"/>
        <v>0</v>
      </c>
      <c r="QP117" s="447"/>
      <c r="QQ117" s="447"/>
      <c r="QR117" s="447"/>
      <c r="QS117" s="447"/>
      <c r="QT117" s="447"/>
      <c r="QU117" s="449"/>
      <c r="QV117" s="450">
        <f t="shared" si="7602"/>
        <v>0</v>
      </c>
      <c r="QW117" s="463"/>
      <c r="QX117" s="448"/>
      <c r="QZ117" s="458"/>
      <c r="RA117" s="447"/>
      <c r="RB117" s="447"/>
      <c r="RC117" s="447"/>
      <c r="RD117" s="450">
        <f t="shared" si="7603"/>
        <v>0</v>
      </c>
      <c r="RE117" s="447"/>
      <c r="RF117" s="447"/>
      <c r="RG117" s="447"/>
      <c r="RH117" s="447"/>
      <c r="RI117" s="447"/>
      <c r="RJ117" s="449"/>
      <c r="RK117" s="450">
        <f t="shared" si="7604"/>
        <v>0</v>
      </c>
      <c r="RL117" s="463"/>
      <c r="RM117" s="448"/>
      <c r="RO117" s="458"/>
      <c r="RP117" s="447"/>
      <c r="RQ117" s="447"/>
      <c r="RR117" s="447"/>
      <c r="RS117" s="450">
        <f t="shared" si="7605"/>
        <v>0</v>
      </c>
      <c r="RT117" s="447"/>
      <c r="RU117" s="447"/>
      <c r="RV117" s="447"/>
      <c r="RW117" s="447"/>
      <c r="RX117" s="447"/>
      <c r="RY117" s="449"/>
      <c r="RZ117" s="450">
        <f t="shared" si="7606"/>
        <v>0</v>
      </c>
      <c r="SA117" s="463"/>
      <c r="SB117" s="448"/>
      <c r="SD117" s="458"/>
      <c r="SE117" s="447"/>
      <c r="SF117" s="447"/>
      <c r="SG117" s="447"/>
      <c r="SH117" s="450">
        <f t="shared" si="7607"/>
        <v>0</v>
      </c>
      <c r="SI117" s="447"/>
      <c r="SJ117" s="447"/>
      <c r="SK117" s="447"/>
      <c r="SL117" s="447"/>
      <c r="SM117" s="447"/>
      <c r="SN117" s="449"/>
      <c r="SO117" s="450">
        <f t="shared" si="7608"/>
        <v>0</v>
      </c>
      <c r="SP117" s="463"/>
      <c r="SQ117" s="448"/>
      <c r="SS117" s="458"/>
      <c r="ST117" s="447"/>
      <c r="SU117" s="447"/>
      <c r="SV117" s="447"/>
      <c r="SW117" s="450">
        <f t="shared" si="7609"/>
        <v>0</v>
      </c>
      <c r="SX117" s="447"/>
      <c r="SY117" s="447"/>
      <c r="SZ117" s="447"/>
      <c r="TA117" s="447"/>
      <c r="TB117" s="447"/>
      <c r="TC117" s="449"/>
      <c r="TD117" s="450">
        <f t="shared" si="7610"/>
        <v>0</v>
      </c>
      <c r="TE117" s="463"/>
      <c r="TF117" s="448"/>
      <c r="TH117" s="458"/>
      <c r="TI117" s="447"/>
      <c r="TJ117" s="447"/>
      <c r="TK117" s="447"/>
      <c r="TL117" s="450">
        <f t="shared" si="7611"/>
        <v>0</v>
      </c>
      <c r="TM117" s="447"/>
      <c r="TN117" s="447"/>
      <c r="TO117" s="447"/>
      <c r="TP117" s="447"/>
      <c r="TQ117" s="447"/>
      <c r="TR117" s="449"/>
      <c r="TS117" s="450">
        <f t="shared" si="7612"/>
        <v>0</v>
      </c>
      <c r="TT117" s="463"/>
      <c r="TU117" s="448"/>
      <c r="TW117" s="458"/>
      <c r="TX117" s="447"/>
      <c r="TY117" s="447"/>
      <c r="TZ117" s="447"/>
      <c r="UA117" s="450">
        <f t="shared" si="7613"/>
        <v>0</v>
      </c>
      <c r="UB117" s="447"/>
      <c r="UC117" s="447"/>
      <c r="UD117" s="447"/>
      <c r="UE117" s="447"/>
      <c r="UF117" s="447"/>
      <c r="UG117" s="449"/>
      <c r="UH117" s="450">
        <f t="shared" si="7614"/>
        <v>0</v>
      </c>
      <c r="UI117" s="463"/>
      <c r="UJ117" s="448"/>
      <c r="UL117" s="458"/>
      <c r="UM117" s="447"/>
      <c r="UN117" s="447"/>
      <c r="UO117" s="447"/>
      <c r="UP117" s="450">
        <f t="shared" si="7615"/>
        <v>0</v>
      </c>
      <c r="UQ117" s="447"/>
      <c r="UR117" s="447"/>
      <c r="US117" s="447"/>
      <c r="UT117" s="447"/>
      <c r="UU117" s="447"/>
      <c r="UV117" s="449"/>
      <c r="UW117" s="450">
        <f t="shared" si="7616"/>
        <v>0</v>
      </c>
      <c r="UX117" s="463"/>
      <c r="UY117" s="448"/>
      <c r="VA117" s="458"/>
      <c r="VB117" s="447"/>
      <c r="VC117" s="447"/>
      <c r="VD117" s="447"/>
      <c r="VE117" s="450">
        <f t="shared" si="7617"/>
        <v>0</v>
      </c>
      <c r="VF117" s="447"/>
      <c r="VG117" s="447"/>
      <c r="VH117" s="447"/>
      <c r="VI117" s="447"/>
      <c r="VJ117" s="447"/>
      <c r="VK117" s="449"/>
      <c r="VL117" s="450">
        <f t="shared" si="7618"/>
        <v>0</v>
      </c>
      <c r="VM117" s="463"/>
      <c r="VN117" s="448"/>
      <c r="VP117" s="458"/>
      <c r="VQ117" s="447"/>
      <c r="VR117" s="447"/>
      <c r="VS117" s="447"/>
      <c r="VT117" s="450">
        <f t="shared" si="7619"/>
        <v>0</v>
      </c>
      <c r="VU117" s="447"/>
      <c r="VV117" s="447"/>
      <c r="VW117" s="447"/>
      <c r="VX117" s="447"/>
      <c r="VY117" s="447"/>
      <c r="VZ117" s="449"/>
      <c r="WA117" s="450">
        <f t="shared" si="7620"/>
        <v>0</v>
      </c>
      <c r="WB117" s="463"/>
      <c r="WC117" s="448"/>
      <c r="WE117" s="458"/>
      <c r="WF117" s="447"/>
      <c r="WG117" s="447"/>
      <c r="WH117" s="447"/>
      <c r="WI117" s="450">
        <f t="shared" si="7621"/>
        <v>0</v>
      </c>
      <c r="WJ117" s="447"/>
      <c r="WK117" s="447"/>
      <c r="WL117" s="447"/>
      <c r="WM117" s="447"/>
      <c r="WN117" s="447"/>
      <c r="WO117" s="449"/>
      <c r="WP117" s="450">
        <f t="shared" si="7622"/>
        <v>0</v>
      </c>
      <c r="WQ117" s="463"/>
      <c r="WR117" s="448"/>
      <c r="WT117" s="458"/>
      <c r="WU117" s="447"/>
      <c r="WV117" s="447"/>
      <c r="WW117" s="447"/>
      <c r="WX117" s="450">
        <f t="shared" si="7623"/>
        <v>0</v>
      </c>
      <c r="WY117" s="447"/>
      <c r="WZ117" s="447"/>
      <c r="XA117" s="447"/>
      <c r="XB117" s="447"/>
      <c r="XC117" s="447"/>
      <c r="XD117" s="449"/>
      <c r="XE117" s="450">
        <f t="shared" si="7624"/>
        <v>0</v>
      </c>
      <c r="XF117" s="463"/>
      <c r="XG117" s="448"/>
      <c r="XI117" s="458"/>
      <c r="XJ117" s="447"/>
      <c r="XK117" s="447"/>
      <c r="XL117" s="447"/>
      <c r="XM117" s="450">
        <f t="shared" si="7625"/>
        <v>0</v>
      </c>
      <c r="XN117" s="447"/>
      <c r="XO117" s="447"/>
      <c r="XP117" s="447"/>
      <c r="XQ117" s="447"/>
      <c r="XR117" s="447"/>
      <c r="XS117" s="449"/>
      <c r="XT117" s="450">
        <f t="shared" si="7626"/>
        <v>0</v>
      </c>
      <c r="XU117" s="463"/>
      <c r="XV117" s="448"/>
      <c r="XX117" s="458"/>
      <c r="XY117" s="447"/>
      <c r="XZ117" s="447"/>
      <c r="YA117" s="447"/>
      <c r="YB117" s="450">
        <f t="shared" si="7627"/>
        <v>0</v>
      </c>
      <c r="YC117" s="447"/>
      <c r="YD117" s="447"/>
      <c r="YE117" s="447"/>
      <c r="YF117" s="447"/>
      <c r="YG117" s="447"/>
      <c r="YH117" s="449"/>
      <c r="YI117" s="450">
        <f t="shared" si="7628"/>
        <v>0</v>
      </c>
      <c r="YJ117" s="463"/>
      <c r="YK117" s="448"/>
      <c r="YM117" s="458"/>
      <c r="YN117" s="447"/>
      <c r="YO117" s="447"/>
      <c r="YP117" s="447"/>
      <c r="YQ117" s="450">
        <f t="shared" si="7629"/>
        <v>0</v>
      </c>
      <c r="YR117" s="447"/>
      <c r="YS117" s="447"/>
      <c r="YT117" s="447"/>
      <c r="YU117" s="447"/>
      <c r="YV117" s="447"/>
      <c r="YW117" s="449"/>
      <c r="YX117" s="450">
        <f t="shared" si="7630"/>
        <v>0</v>
      </c>
      <c r="YY117" s="463"/>
      <c r="YZ117" s="448"/>
      <c r="ZB117" s="458"/>
      <c r="ZC117" s="447"/>
      <c r="ZD117" s="447"/>
      <c r="ZE117" s="447"/>
      <c r="ZF117" s="450">
        <f t="shared" si="7631"/>
        <v>0</v>
      </c>
      <c r="ZG117" s="447"/>
      <c r="ZH117" s="447"/>
      <c r="ZI117" s="447"/>
      <c r="ZJ117" s="447"/>
      <c r="ZK117" s="447"/>
      <c r="ZL117" s="449"/>
      <c r="ZM117" s="450">
        <f t="shared" si="7632"/>
        <v>0</v>
      </c>
      <c r="ZN117" s="463"/>
      <c r="ZO117" s="448"/>
      <c r="ZQ117" s="458"/>
      <c r="ZR117" s="447"/>
      <c r="ZS117" s="447"/>
      <c r="ZT117" s="447"/>
      <c r="ZU117" s="450">
        <f t="shared" si="7633"/>
        <v>0</v>
      </c>
      <c r="ZV117" s="447"/>
      <c r="ZW117" s="447"/>
      <c r="ZX117" s="447"/>
      <c r="ZY117" s="447"/>
      <c r="ZZ117" s="447"/>
      <c r="AAA117" s="449"/>
      <c r="AAB117" s="450">
        <f t="shared" si="7634"/>
        <v>0</v>
      </c>
      <c r="AAC117" s="463"/>
      <c r="AAD117" s="448"/>
      <c r="AAF117" s="458"/>
      <c r="AAG117" s="447"/>
      <c r="AAH117" s="447"/>
      <c r="AAI117" s="447"/>
      <c r="AAJ117" s="450">
        <f t="shared" si="7635"/>
        <v>0</v>
      </c>
      <c r="AAK117" s="447"/>
      <c r="AAL117" s="447"/>
      <c r="AAM117" s="447"/>
      <c r="AAN117" s="447"/>
      <c r="AAO117" s="447"/>
      <c r="AAP117" s="449"/>
      <c r="AAQ117" s="450">
        <f t="shared" si="7636"/>
        <v>0</v>
      </c>
      <c r="AAR117" s="463"/>
      <c r="AAS117" s="448"/>
      <c r="AAU117" s="458"/>
      <c r="AAV117" s="447"/>
      <c r="AAW117" s="447"/>
      <c r="AAX117" s="447"/>
      <c r="AAY117" s="450">
        <f t="shared" si="7637"/>
        <v>0</v>
      </c>
      <c r="AAZ117" s="447"/>
      <c r="ABA117" s="447"/>
      <c r="ABB117" s="447"/>
      <c r="ABC117" s="447"/>
      <c r="ABD117" s="447"/>
      <c r="ABE117" s="449"/>
      <c r="ABF117" s="450">
        <f t="shared" si="7638"/>
        <v>0</v>
      </c>
      <c r="ABG117" s="463"/>
      <c r="ABH117" s="448"/>
      <c r="ABJ117" s="458"/>
      <c r="ABK117" s="447"/>
      <c r="ABL117" s="447"/>
      <c r="ABM117" s="447"/>
      <c r="ABN117" s="450">
        <f t="shared" si="7639"/>
        <v>0</v>
      </c>
      <c r="ABO117" s="447"/>
      <c r="ABP117" s="447"/>
      <c r="ABQ117" s="447"/>
      <c r="ABR117" s="447"/>
      <c r="ABS117" s="447"/>
      <c r="ABT117" s="449"/>
      <c r="ABU117" s="450">
        <f t="shared" si="7640"/>
        <v>0</v>
      </c>
      <c r="ABV117" s="463"/>
      <c r="ABW117" s="448"/>
      <c r="ABY117" s="458"/>
      <c r="ABZ117" s="447"/>
      <c r="ACA117" s="447"/>
      <c r="ACB117" s="447"/>
      <c r="ACC117" s="450">
        <f t="shared" si="7641"/>
        <v>0</v>
      </c>
      <c r="ACD117" s="447"/>
      <c r="ACE117" s="447"/>
      <c r="ACF117" s="447"/>
      <c r="ACG117" s="447"/>
      <c r="ACH117" s="447"/>
      <c r="ACI117" s="449"/>
      <c r="ACJ117" s="450">
        <f t="shared" si="7642"/>
        <v>0</v>
      </c>
      <c r="ACK117" s="463"/>
      <c r="ACL117" s="448"/>
      <c r="ACN117" s="458"/>
      <c r="ACO117" s="447"/>
      <c r="ACP117" s="447"/>
      <c r="ACQ117" s="447"/>
      <c r="ACR117" s="450">
        <f t="shared" si="7643"/>
        <v>0</v>
      </c>
      <c r="ACS117" s="447"/>
      <c r="ACT117" s="447"/>
      <c r="ACU117" s="447"/>
      <c r="ACV117" s="447"/>
      <c r="ACW117" s="447"/>
      <c r="ACX117" s="449"/>
      <c r="ACY117" s="450">
        <f t="shared" si="7644"/>
        <v>0</v>
      </c>
      <c r="ACZ117" s="463"/>
      <c r="ADA117" s="448"/>
      <c r="ADC117" s="458"/>
      <c r="ADD117" s="447"/>
      <c r="ADE117" s="447"/>
      <c r="ADF117" s="447"/>
      <c r="ADG117" s="450">
        <f t="shared" si="7645"/>
        <v>0</v>
      </c>
      <c r="ADH117" s="447"/>
      <c r="ADI117" s="447"/>
      <c r="ADJ117" s="447"/>
      <c r="ADK117" s="447"/>
      <c r="ADL117" s="447"/>
      <c r="ADM117" s="449"/>
      <c r="ADN117" s="450">
        <f t="shared" si="7646"/>
        <v>0</v>
      </c>
      <c r="ADO117" s="463"/>
      <c r="ADP117" s="448"/>
      <c r="ADR117" s="458"/>
      <c r="ADS117" s="447"/>
      <c r="ADT117" s="447"/>
      <c r="ADU117" s="447"/>
      <c r="ADV117" s="450">
        <f t="shared" si="7647"/>
        <v>0</v>
      </c>
      <c r="ADW117" s="447"/>
      <c r="ADX117" s="447"/>
      <c r="ADY117" s="447"/>
      <c r="ADZ117" s="447"/>
      <c r="AEA117" s="447"/>
      <c r="AEB117" s="449"/>
      <c r="AEC117" s="450">
        <f t="shared" si="7648"/>
        <v>0</v>
      </c>
      <c r="AED117" s="463"/>
      <c r="AEE117" s="448"/>
      <c r="AEG117" s="458"/>
      <c r="AEH117" s="447"/>
      <c r="AEI117" s="447"/>
      <c r="AEJ117" s="447"/>
      <c r="AEK117" s="450">
        <f t="shared" si="7649"/>
        <v>0</v>
      </c>
      <c r="AEL117" s="447"/>
      <c r="AEM117" s="447"/>
      <c r="AEN117" s="447"/>
      <c r="AEO117" s="447"/>
      <c r="AEP117" s="447"/>
      <c r="AEQ117" s="449"/>
      <c r="AER117" s="450">
        <f t="shared" si="7650"/>
        <v>0</v>
      </c>
      <c r="AES117" s="463"/>
      <c r="AET117" s="448"/>
      <c r="AEV117" s="458"/>
      <c r="AEW117" s="447"/>
      <c r="AEX117" s="447"/>
      <c r="AEY117" s="447"/>
      <c r="AEZ117" s="450">
        <f t="shared" si="7651"/>
        <v>0</v>
      </c>
      <c r="AFA117" s="447"/>
      <c r="AFB117" s="447"/>
      <c r="AFC117" s="447"/>
      <c r="AFD117" s="447"/>
      <c r="AFE117" s="447"/>
      <c r="AFF117" s="449"/>
      <c r="AFG117" s="450">
        <f t="shared" si="7652"/>
        <v>0</v>
      </c>
      <c r="AFH117" s="463"/>
      <c r="AFI117" s="448"/>
      <c r="AFK117" s="458"/>
      <c r="AFL117" s="447"/>
      <c r="AFM117" s="447"/>
      <c r="AFN117" s="447"/>
      <c r="AFO117" s="450">
        <f t="shared" si="7653"/>
        <v>0</v>
      </c>
      <c r="AFP117" s="447"/>
      <c r="AFQ117" s="447"/>
      <c r="AFR117" s="447"/>
      <c r="AFS117" s="447"/>
      <c r="AFT117" s="447"/>
      <c r="AFU117" s="449"/>
      <c r="AFV117" s="450">
        <f t="shared" si="7654"/>
        <v>0</v>
      </c>
      <c r="AFW117" s="463"/>
      <c r="AFX117" s="448"/>
      <c r="AFZ117" s="458"/>
      <c r="AGA117" s="447"/>
      <c r="AGB117" s="447"/>
      <c r="AGC117" s="447"/>
      <c r="AGD117" s="450">
        <f t="shared" si="7655"/>
        <v>0</v>
      </c>
      <c r="AGE117" s="447"/>
      <c r="AGF117" s="447"/>
      <c r="AGG117" s="447"/>
      <c r="AGH117" s="447"/>
      <c r="AGI117" s="447"/>
      <c r="AGJ117" s="449"/>
      <c r="AGK117" s="450">
        <f t="shared" si="7656"/>
        <v>0</v>
      </c>
      <c r="AGL117" s="463"/>
      <c r="AGM117" s="448"/>
      <c r="AGO117" s="458"/>
      <c r="AGP117" s="447"/>
      <c r="AGQ117" s="447"/>
      <c r="AGR117" s="447"/>
      <c r="AGS117" s="450">
        <f t="shared" si="7657"/>
        <v>0</v>
      </c>
      <c r="AGT117" s="447"/>
      <c r="AGU117" s="447"/>
      <c r="AGV117" s="447"/>
      <c r="AGW117" s="447"/>
      <c r="AGX117" s="447"/>
      <c r="AGY117" s="449"/>
      <c r="AGZ117" s="450">
        <f t="shared" si="7658"/>
        <v>0</v>
      </c>
      <c r="AHA117" s="463"/>
      <c r="AHB117" s="448"/>
      <c r="AHD117" s="458"/>
      <c r="AHE117" s="447"/>
      <c r="AHF117" s="447"/>
      <c r="AHG117" s="447"/>
      <c r="AHH117" s="450">
        <f t="shared" si="7659"/>
        <v>0</v>
      </c>
      <c r="AHI117" s="447"/>
      <c r="AHJ117" s="447"/>
      <c r="AHK117" s="447"/>
      <c r="AHL117" s="447"/>
      <c r="AHM117" s="447"/>
      <c r="AHN117" s="449"/>
      <c r="AHO117" s="450">
        <f t="shared" si="7660"/>
        <v>0</v>
      </c>
      <c r="AHP117" s="463"/>
      <c r="AHQ117" s="448"/>
      <c r="AHS117" s="458"/>
      <c r="AHT117" s="447"/>
      <c r="AHU117" s="447"/>
      <c r="AHV117" s="447"/>
      <c r="AHW117" s="450">
        <f t="shared" si="7661"/>
        <v>0</v>
      </c>
      <c r="AHX117" s="447"/>
      <c r="AHY117" s="447"/>
      <c r="AHZ117" s="447"/>
      <c r="AIA117" s="447"/>
      <c r="AIB117" s="447"/>
      <c r="AIC117" s="449"/>
      <c r="AID117" s="450">
        <f t="shared" si="7662"/>
        <v>0</v>
      </c>
      <c r="AIE117" s="463"/>
      <c r="AIF117" s="448"/>
      <c r="AIH117" s="458"/>
      <c r="AII117" s="447"/>
      <c r="AIJ117" s="447"/>
      <c r="AIK117" s="447"/>
      <c r="AIL117" s="450">
        <f t="shared" si="7663"/>
        <v>0</v>
      </c>
      <c r="AIM117" s="447"/>
      <c r="AIN117" s="447"/>
      <c r="AIO117" s="447"/>
      <c r="AIP117" s="447"/>
      <c r="AIQ117" s="447"/>
      <c r="AIR117" s="449"/>
      <c r="AIS117" s="450">
        <f t="shared" si="7664"/>
        <v>0</v>
      </c>
      <c r="AIT117" s="463"/>
      <c r="AIU117" s="448"/>
      <c r="AIW117" s="458"/>
      <c r="AIX117" s="447"/>
      <c r="AIY117" s="447"/>
      <c r="AIZ117" s="447"/>
      <c r="AJA117" s="450">
        <f t="shared" si="7665"/>
        <v>0</v>
      </c>
      <c r="AJB117" s="447"/>
      <c r="AJC117" s="447"/>
      <c r="AJD117" s="447"/>
      <c r="AJE117" s="447"/>
      <c r="AJF117" s="447"/>
      <c r="AJG117" s="449"/>
      <c r="AJH117" s="450">
        <f t="shared" si="7666"/>
        <v>0</v>
      </c>
      <c r="AJI117" s="463"/>
      <c r="AJJ117" s="448"/>
      <c r="AJL117" s="458"/>
      <c r="AJM117" s="447"/>
      <c r="AJN117" s="447"/>
      <c r="AJO117" s="447"/>
      <c r="AJP117" s="450">
        <f t="shared" si="7667"/>
        <v>0</v>
      </c>
      <c r="AJQ117" s="447"/>
      <c r="AJR117" s="447"/>
      <c r="AJS117" s="447"/>
      <c r="AJT117" s="447"/>
      <c r="AJU117" s="447"/>
      <c r="AJV117" s="449"/>
      <c r="AJW117" s="450">
        <f t="shared" si="7668"/>
        <v>0</v>
      </c>
      <c r="AJX117" s="463"/>
      <c r="AJY117" s="448"/>
      <c r="AKA117" s="458"/>
      <c r="AKB117" s="447"/>
      <c r="AKC117" s="447"/>
      <c r="AKD117" s="447"/>
      <c r="AKE117" s="450">
        <f t="shared" si="7669"/>
        <v>0</v>
      </c>
      <c r="AKF117" s="447"/>
      <c r="AKG117" s="447"/>
      <c r="AKH117" s="447"/>
      <c r="AKI117" s="447"/>
      <c r="AKJ117" s="447"/>
      <c r="AKK117" s="449"/>
      <c r="AKL117" s="450">
        <f t="shared" si="7670"/>
        <v>0</v>
      </c>
      <c r="AKM117" s="463"/>
      <c r="AKN117" s="448"/>
      <c r="AKP117" s="458"/>
      <c r="AKQ117" s="447"/>
      <c r="AKR117" s="447"/>
      <c r="AKS117" s="447"/>
      <c r="AKT117" s="450">
        <f t="shared" si="7671"/>
        <v>0</v>
      </c>
      <c r="AKU117" s="447"/>
      <c r="AKV117" s="447"/>
      <c r="AKW117" s="447"/>
      <c r="AKX117" s="447"/>
      <c r="AKY117" s="447"/>
      <c r="AKZ117" s="449"/>
      <c r="ALA117" s="450">
        <f t="shared" si="7672"/>
        <v>0</v>
      </c>
      <c r="ALB117" s="463"/>
      <c r="ALC117" s="448"/>
      <c r="ALE117" s="458"/>
      <c r="ALF117" s="447"/>
      <c r="ALG117" s="447"/>
      <c r="ALH117" s="447"/>
      <c r="ALI117" s="450">
        <f t="shared" si="7673"/>
        <v>0</v>
      </c>
      <c r="ALJ117" s="447"/>
      <c r="ALK117" s="447"/>
      <c r="ALL117" s="447"/>
      <c r="ALM117" s="447"/>
      <c r="ALN117" s="447"/>
      <c r="ALO117" s="449"/>
      <c r="ALP117" s="450">
        <f t="shared" si="7674"/>
        <v>0</v>
      </c>
      <c r="ALQ117" s="463"/>
      <c r="ALR117" s="448"/>
      <c r="ALT117" s="458"/>
      <c r="ALU117" s="447"/>
      <c r="ALV117" s="447"/>
      <c r="ALW117" s="447"/>
      <c r="ALX117" s="450">
        <f t="shared" si="7675"/>
        <v>0</v>
      </c>
      <c r="ALY117" s="447"/>
      <c r="ALZ117" s="447"/>
      <c r="AMA117" s="447"/>
      <c r="AMB117" s="447"/>
      <c r="AMC117" s="447"/>
      <c r="AMD117" s="449"/>
      <c r="AME117" s="450">
        <f t="shared" si="7676"/>
        <v>0</v>
      </c>
      <c r="AMF117" s="463"/>
      <c r="AMG117" s="448"/>
      <c r="AMI117" s="458"/>
      <c r="AMJ117" s="447"/>
      <c r="AMK117" s="447"/>
      <c r="AML117" s="447"/>
      <c r="AMM117" s="450">
        <f t="shared" si="7677"/>
        <v>0</v>
      </c>
      <c r="AMN117" s="447"/>
      <c r="AMO117" s="447"/>
      <c r="AMP117" s="447"/>
      <c r="AMQ117" s="447"/>
      <c r="AMR117" s="447"/>
      <c r="AMS117" s="449"/>
      <c r="AMT117" s="450">
        <f t="shared" si="7678"/>
        <v>0</v>
      </c>
      <c r="AMU117" s="463"/>
      <c r="AMV117" s="448"/>
      <c r="AMX117" s="458"/>
      <c r="AMY117" s="447"/>
      <c r="AMZ117" s="447"/>
      <c r="ANA117" s="447"/>
      <c r="ANB117" s="450">
        <f t="shared" si="7679"/>
        <v>0</v>
      </c>
      <c r="ANC117" s="447"/>
      <c r="AND117" s="447"/>
      <c r="ANE117" s="447"/>
      <c r="ANF117" s="447"/>
      <c r="ANG117" s="447"/>
      <c r="ANH117" s="449"/>
      <c r="ANI117" s="450">
        <f t="shared" si="7680"/>
        <v>0</v>
      </c>
      <c r="ANJ117" s="463"/>
      <c r="ANK117" s="448"/>
      <c r="ANM117" s="458"/>
      <c r="ANN117" s="447"/>
      <c r="ANO117" s="447"/>
      <c r="ANP117" s="447"/>
      <c r="ANQ117" s="450">
        <f t="shared" si="7681"/>
        <v>0</v>
      </c>
      <c r="ANR117" s="447"/>
      <c r="ANS117" s="447"/>
      <c r="ANT117" s="447"/>
      <c r="ANU117" s="447"/>
      <c r="ANV117" s="447"/>
      <c r="ANW117" s="449"/>
      <c r="ANX117" s="450">
        <f t="shared" si="7682"/>
        <v>0</v>
      </c>
      <c r="ANY117" s="463"/>
      <c r="ANZ117" s="448"/>
      <c r="AOB117" s="458"/>
      <c r="AOC117" s="447"/>
      <c r="AOD117" s="447"/>
      <c r="AOE117" s="447"/>
      <c r="AOF117" s="450">
        <f t="shared" si="7683"/>
        <v>0</v>
      </c>
      <c r="AOG117" s="447"/>
      <c r="AOH117" s="447"/>
      <c r="AOI117" s="447"/>
      <c r="AOJ117" s="447"/>
      <c r="AOK117" s="447"/>
      <c r="AOL117" s="449"/>
      <c r="AOM117" s="450">
        <f t="shared" si="7684"/>
        <v>0</v>
      </c>
      <c r="AON117" s="463"/>
      <c r="AOO117" s="448"/>
      <c r="AOQ117" s="458"/>
      <c r="AOR117" s="447"/>
      <c r="AOS117" s="447"/>
      <c r="AOT117" s="447"/>
      <c r="AOU117" s="450">
        <f t="shared" si="7685"/>
        <v>0</v>
      </c>
      <c r="AOV117" s="447"/>
      <c r="AOW117" s="447"/>
      <c r="AOX117" s="447"/>
      <c r="AOY117" s="447"/>
      <c r="AOZ117" s="447"/>
      <c r="APA117" s="449"/>
      <c r="APB117" s="450">
        <f t="shared" si="7686"/>
        <v>0</v>
      </c>
      <c r="APC117" s="463"/>
      <c r="APD117" s="448"/>
      <c r="APF117" s="458"/>
      <c r="APG117" s="447"/>
      <c r="APH117" s="447"/>
      <c r="API117" s="447"/>
      <c r="APJ117" s="450">
        <f t="shared" si="7687"/>
        <v>0</v>
      </c>
      <c r="APK117" s="447"/>
      <c r="APL117" s="447"/>
      <c r="APM117" s="447"/>
      <c r="APN117" s="447"/>
      <c r="APO117" s="447"/>
      <c r="APP117" s="449"/>
      <c r="APQ117" s="450">
        <f t="shared" si="7688"/>
        <v>0</v>
      </c>
      <c r="APR117" s="463"/>
      <c r="APS117" s="448"/>
      <c r="APU117" s="458"/>
      <c r="APV117" s="447"/>
      <c r="APW117" s="447"/>
      <c r="APX117" s="447"/>
      <c r="APY117" s="450">
        <f t="shared" si="7689"/>
        <v>0</v>
      </c>
      <c r="APZ117" s="447"/>
      <c r="AQA117" s="447"/>
      <c r="AQB117" s="447"/>
      <c r="AQC117" s="447"/>
      <c r="AQD117" s="447"/>
      <c r="AQE117" s="449"/>
      <c r="AQF117" s="450">
        <f t="shared" si="7690"/>
        <v>0</v>
      </c>
      <c r="AQG117" s="463"/>
      <c r="AQH117" s="448"/>
      <c r="AQJ117" s="458"/>
      <c r="AQK117" s="447"/>
      <c r="AQL117" s="447"/>
      <c r="AQM117" s="447"/>
      <c r="AQN117" s="450">
        <f t="shared" si="7691"/>
        <v>0</v>
      </c>
      <c r="AQO117" s="447"/>
      <c r="AQP117" s="447"/>
      <c r="AQQ117" s="447"/>
      <c r="AQR117" s="447"/>
      <c r="AQS117" s="447"/>
      <c r="AQT117" s="449"/>
      <c r="AQU117" s="450">
        <f t="shared" si="7692"/>
        <v>0</v>
      </c>
      <c r="AQV117" s="463"/>
      <c r="AQW117" s="448"/>
      <c r="AQY117" s="458"/>
      <c r="AQZ117" s="447"/>
      <c r="ARA117" s="447"/>
      <c r="ARB117" s="447"/>
      <c r="ARC117" s="450">
        <f t="shared" si="7693"/>
        <v>0</v>
      </c>
      <c r="ARD117" s="447"/>
      <c r="ARE117" s="447"/>
      <c r="ARF117" s="447"/>
      <c r="ARG117" s="447"/>
      <c r="ARH117" s="447"/>
      <c r="ARI117" s="449"/>
      <c r="ARJ117" s="450">
        <f t="shared" si="7694"/>
        <v>0</v>
      </c>
      <c r="ARK117" s="463"/>
      <c r="ARL117" s="448"/>
      <c r="ARN117" s="458"/>
      <c r="ARO117" s="447"/>
      <c r="ARP117" s="447"/>
      <c r="ARQ117" s="447"/>
      <c r="ARR117" s="450">
        <f t="shared" si="7695"/>
        <v>0</v>
      </c>
      <c r="ARS117" s="447"/>
      <c r="ART117" s="447"/>
      <c r="ARU117" s="447"/>
      <c r="ARV117" s="447"/>
      <c r="ARW117" s="447"/>
      <c r="ARX117" s="449"/>
      <c r="ARY117" s="450">
        <f t="shared" si="7696"/>
        <v>0</v>
      </c>
      <c r="ARZ117" s="463"/>
      <c r="ASA117" s="448"/>
      <c r="ASC117" s="458"/>
      <c r="ASD117" s="447"/>
      <c r="ASE117" s="447"/>
      <c r="ASF117" s="447"/>
      <c r="ASG117" s="450">
        <f t="shared" si="7697"/>
        <v>0</v>
      </c>
      <c r="ASH117" s="447"/>
      <c r="ASI117" s="447"/>
      <c r="ASJ117" s="447"/>
      <c r="ASK117" s="447"/>
      <c r="ASL117" s="447"/>
      <c r="ASM117" s="449"/>
      <c r="ASN117" s="450">
        <f t="shared" si="7698"/>
        <v>0</v>
      </c>
      <c r="ASO117" s="463"/>
      <c r="ASP117" s="448"/>
      <c r="ASR117" s="458"/>
      <c r="ASS117" s="447"/>
      <c r="AST117" s="447"/>
      <c r="ASU117" s="447"/>
      <c r="ASV117" s="450">
        <f t="shared" si="7699"/>
        <v>0</v>
      </c>
      <c r="ASW117" s="447"/>
      <c r="ASX117" s="447"/>
      <c r="ASY117" s="447"/>
      <c r="ASZ117" s="447"/>
      <c r="ATA117" s="447"/>
      <c r="ATB117" s="449"/>
      <c r="ATC117" s="450">
        <f t="shared" si="7700"/>
        <v>0</v>
      </c>
      <c r="ATD117" s="463"/>
      <c r="ATE117" s="448"/>
      <c r="ATG117" s="458"/>
      <c r="ATH117" s="447"/>
      <c r="ATI117" s="447"/>
      <c r="ATJ117" s="447"/>
      <c r="ATK117" s="450">
        <f t="shared" si="7701"/>
        <v>0</v>
      </c>
      <c r="ATL117" s="447"/>
      <c r="ATM117" s="447"/>
      <c r="ATN117" s="447"/>
      <c r="ATO117" s="447"/>
      <c r="ATP117" s="447"/>
      <c r="ATQ117" s="449"/>
      <c r="ATR117" s="450">
        <f t="shared" si="7702"/>
        <v>0</v>
      </c>
      <c r="ATS117" s="463"/>
      <c r="ATT117" s="448"/>
      <c r="ATV117" s="458"/>
      <c r="ATW117" s="447"/>
      <c r="ATX117" s="447"/>
      <c r="ATY117" s="447"/>
      <c r="ATZ117" s="450">
        <f t="shared" si="7703"/>
        <v>0</v>
      </c>
      <c r="AUA117" s="447"/>
      <c r="AUB117" s="447"/>
      <c r="AUC117" s="447"/>
      <c r="AUD117" s="447"/>
      <c r="AUE117" s="447"/>
      <c r="AUF117" s="449"/>
      <c r="AUG117" s="450">
        <f t="shared" si="7704"/>
        <v>0</v>
      </c>
      <c r="AUH117" s="463"/>
      <c r="AUI117" s="448"/>
      <c r="AUK117" s="458"/>
      <c r="AUL117" s="447"/>
      <c r="AUM117" s="447"/>
      <c r="AUN117" s="447"/>
      <c r="AUO117" s="450">
        <f t="shared" si="7705"/>
        <v>0</v>
      </c>
      <c r="AUP117" s="447"/>
      <c r="AUQ117" s="447"/>
      <c r="AUR117" s="447"/>
      <c r="AUS117" s="447"/>
      <c r="AUT117" s="447"/>
      <c r="AUU117" s="449"/>
      <c r="AUV117" s="450">
        <f t="shared" si="7706"/>
        <v>0</v>
      </c>
      <c r="AUW117" s="463"/>
      <c r="AUX117" s="448"/>
      <c r="AUZ117" s="458"/>
      <c r="AVA117" s="447"/>
      <c r="AVB117" s="447"/>
      <c r="AVC117" s="447"/>
      <c r="AVD117" s="450">
        <f t="shared" si="7707"/>
        <v>0</v>
      </c>
      <c r="AVE117" s="447"/>
      <c r="AVF117" s="447"/>
      <c r="AVG117" s="447"/>
      <c r="AVH117" s="447"/>
      <c r="AVI117" s="447"/>
      <c r="AVJ117" s="449"/>
      <c r="AVK117" s="450">
        <f t="shared" si="7708"/>
        <v>0</v>
      </c>
      <c r="AVL117" s="463"/>
      <c r="AVM117" s="448"/>
      <c r="AVO117" s="458"/>
      <c r="AVP117" s="447"/>
      <c r="AVQ117" s="447"/>
      <c r="AVR117" s="447"/>
      <c r="AVS117" s="450">
        <f t="shared" si="7709"/>
        <v>0</v>
      </c>
      <c r="AVT117" s="447"/>
      <c r="AVU117" s="447"/>
      <c r="AVV117" s="447"/>
      <c r="AVW117" s="447"/>
      <c r="AVX117" s="447"/>
      <c r="AVY117" s="449"/>
      <c r="AVZ117" s="450">
        <f t="shared" si="7710"/>
        <v>0</v>
      </c>
      <c r="AWA117" s="463"/>
      <c r="AWB117" s="448"/>
      <c r="AWD117" s="458"/>
      <c r="AWE117" s="447"/>
      <c r="AWF117" s="447"/>
      <c r="AWG117" s="447"/>
      <c r="AWH117" s="450">
        <f t="shared" si="7711"/>
        <v>0</v>
      </c>
      <c r="AWI117" s="447"/>
      <c r="AWJ117" s="447"/>
      <c r="AWK117" s="447"/>
      <c r="AWL117" s="447"/>
      <c r="AWM117" s="447"/>
      <c r="AWN117" s="449"/>
      <c r="AWO117" s="450">
        <f t="shared" si="7712"/>
        <v>0</v>
      </c>
      <c r="AWP117" s="463"/>
      <c r="AWQ117" s="448"/>
      <c r="AWS117" s="458"/>
      <c r="AWT117" s="447"/>
      <c r="AWU117" s="447"/>
      <c r="AWV117" s="447"/>
      <c r="AWW117" s="450">
        <f t="shared" si="7713"/>
        <v>0</v>
      </c>
      <c r="AWX117" s="447"/>
      <c r="AWY117" s="447"/>
      <c r="AWZ117" s="447"/>
      <c r="AXA117" s="447"/>
      <c r="AXB117" s="447"/>
      <c r="AXC117" s="449"/>
      <c r="AXD117" s="450">
        <f t="shared" si="7714"/>
        <v>0</v>
      </c>
      <c r="AXE117" s="463"/>
      <c r="AXF117" s="448"/>
      <c r="AXH117" s="458"/>
      <c r="AXI117" s="447"/>
      <c r="AXJ117" s="447"/>
      <c r="AXK117" s="447"/>
      <c r="AXL117" s="450">
        <f t="shared" si="7715"/>
        <v>0</v>
      </c>
      <c r="AXM117" s="447"/>
      <c r="AXN117" s="447"/>
      <c r="AXO117" s="447"/>
      <c r="AXP117" s="447"/>
      <c r="AXQ117" s="447"/>
      <c r="AXR117" s="449"/>
      <c r="AXS117" s="450">
        <f t="shared" si="7716"/>
        <v>0</v>
      </c>
      <c r="AXT117" s="463"/>
      <c r="AXU117" s="448"/>
      <c r="AXW117" s="458"/>
      <c r="AXX117" s="447"/>
      <c r="AXY117" s="447"/>
      <c r="AXZ117" s="447"/>
      <c r="AYA117" s="450">
        <f t="shared" si="7717"/>
        <v>0</v>
      </c>
      <c r="AYB117" s="447"/>
      <c r="AYC117" s="447"/>
      <c r="AYD117" s="447"/>
      <c r="AYE117" s="447"/>
      <c r="AYF117" s="447"/>
      <c r="AYG117" s="449"/>
      <c r="AYH117" s="450">
        <f t="shared" si="7718"/>
        <v>0</v>
      </c>
      <c r="AYI117" s="463"/>
      <c r="AYJ117" s="448"/>
      <c r="AYL117" s="458"/>
      <c r="AYM117" s="447"/>
      <c r="AYN117" s="447"/>
      <c r="AYO117" s="447"/>
      <c r="AYP117" s="450">
        <f t="shared" si="7719"/>
        <v>0</v>
      </c>
      <c r="AYQ117" s="447"/>
      <c r="AYR117" s="447"/>
      <c r="AYS117" s="447"/>
      <c r="AYT117" s="447"/>
      <c r="AYU117" s="447"/>
      <c r="AYV117" s="449"/>
      <c r="AYW117" s="450">
        <f t="shared" si="7720"/>
        <v>0</v>
      </c>
      <c r="AYX117" s="463"/>
      <c r="AYY117" s="448"/>
      <c r="AZA117" s="458"/>
      <c r="AZB117" s="447"/>
      <c r="AZC117" s="447"/>
      <c r="AZD117" s="447"/>
      <c r="AZE117" s="450">
        <f t="shared" si="7721"/>
        <v>0</v>
      </c>
      <c r="AZF117" s="447"/>
      <c r="AZG117" s="447"/>
      <c r="AZH117" s="447"/>
      <c r="AZI117" s="447"/>
      <c r="AZJ117" s="447"/>
      <c r="AZK117" s="449"/>
      <c r="AZL117" s="450">
        <f t="shared" si="7722"/>
        <v>0</v>
      </c>
      <c r="AZM117" s="463"/>
      <c r="AZN117" s="448"/>
      <c r="AZP117" s="458"/>
      <c r="AZQ117" s="447"/>
      <c r="AZR117" s="447"/>
      <c r="AZS117" s="447"/>
      <c r="AZT117" s="450">
        <f t="shared" si="7723"/>
        <v>0</v>
      </c>
      <c r="AZU117" s="447"/>
      <c r="AZV117" s="447"/>
      <c r="AZW117" s="447"/>
      <c r="AZX117" s="447"/>
      <c r="AZY117" s="447"/>
      <c r="AZZ117" s="449"/>
      <c r="BAA117" s="450">
        <f t="shared" si="7724"/>
        <v>0</v>
      </c>
      <c r="BAB117" s="463"/>
      <c r="BAC117" s="448"/>
      <c r="BAE117" s="458"/>
      <c r="BAF117" s="447"/>
      <c r="BAG117" s="447"/>
      <c r="BAH117" s="447"/>
      <c r="BAI117" s="450">
        <f t="shared" si="7725"/>
        <v>0</v>
      </c>
      <c r="BAJ117" s="447"/>
      <c r="BAK117" s="447"/>
      <c r="BAL117" s="447"/>
      <c r="BAM117" s="447"/>
      <c r="BAN117" s="447"/>
      <c r="BAO117" s="449"/>
      <c r="BAP117" s="450">
        <f t="shared" si="7726"/>
        <v>0</v>
      </c>
      <c r="BAQ117" s="463"/>
      <c r="BAR117" s="448"/>
      <c r="BAT117" s="458"/>
      <c r="BAU117" s="447"/>
      <c r="BAV117" s="447"/>
      <c r="BAW117" s="447"/>
      <c r="BAX117" s="450">
        <f t="shared" si="7727"/>
        <v>0</v>
      </c>
      <c r="BAY117" s="447"/>
      <c r="BAZ117" s="447"/>
      <c r="BBA117" s="447"/>
      <c r="BBB117" s="447"/>
      <c r="BBC117" s="447"/>
      <c r="BBD117" s="449"/>
      <c r="BBE117" s="450">
        <f t="shared" si="7728"/>
        <v>0</v>
      </c>
      <c r="BBF117" s="463"/>
      <c r="BBG117" s="448"/>
      <c r="BBI117" s="458"/>
      <c r="BBJ117" s="447"/>
      <c r="BBK117" s="447"/>
      <c r="BBL117" s="447"/>
      <c r="BBM117" s="450">
        <f t="shared" si="7729"/>
        <v>0</v>
      </c>
      <c r="BBN117" s="447"/>
      <c r="BBO117" s="447"/>
      <c r="BBP117" s="447"/>
      <c r="BBQ117" s="447"/>
      <c r="BBR117" s="447"/>
      <c r="BBS117" s="449"/>
      <c r="BBT117" s="450">
        <f t="shared" si="7730"/>
        <v>0</v>
      </c>
      <c r="BBU117" s="463"/>
      <c r="BBV117" s="448"/>
      <c r="BBX117" s="458"/>
      <c r="BBY117" s="447"/>
      <c r="BBZ117" s="447"/>
      <c r="BCA117" s="447"/>
      <c r="BCB117" s="450">
        <f t="shared" si="7731"/>
        <v>0</v>
      </c>
      <c r="BCC117" s="447"/>
      <c r="BCD117" s="447"/>
      <c r="BCE117" s="447"/>
      <c r="BCF117" s="447"/>
      <c r="BCG117" s="447"/>
      <c r="BCH117" s="449"/>
      <c r="BCI117" s="450">
        <f t="shared" si="7732"/>
        <v>0</v>
      </c>
      <c r="BCJ117" s="463"/>
      <c r="BCK117" s="448"/>
      <c r="BCM117" s="458"/>
      <c r="BCN117" s="447"/>
      <c r="BCO117" s="447"/>
      <c r="BCP117" s="447"/>
      <c r="BCQ117" s="450">
        <f t="shared" si="7733"/>
        <v>0</v>
      </c>
      <c r="BCR117" s="447"/>
      <c r="BCS117" s="447"/>
      <c r="BCT117" s="447"/>
      <c r="BCU117" s="447"/>
      <c r="BCV117" s="447"/>
      <c r="BCW117" s="449"/>
      <c r="BCX117" s="450">
        <f t="shared" si="7734"/>
        <v>0</v>
      </c>
      <c r="BCY117" s="463"/>
      <c r="BCZ117" s="448"/>
      <c r="BDB117" s="458"/>
      <c r="BDC117" s="447"/>
      <c r="BDD117" s="447"/>
      <c r="BDE117" s="447"/>
      <c r="BDF117" s="450">
        <f t="shared" si="7735"/>
        <v>0</v>
      </c>
      <c r="BDG117" s="447"/>
      <c r="BDH117" s="447"/>
      <c r="BDI117" s="447"/>
      <c r="BDJ117" s="447"/>
      <c r="BDK117" s="447"/>
      <c r="BDL117" s="449"/>
      <c r="BDM117" s="450">
        <f t="shared" si="7736"/>
        <v>0</v>
      </c>
      <c r="BDN117" s="463"/>
      <c r="BDO117" s="448"/>
      <c r="BDQ117" s="458"/>
      <c r="BDR117" s="447"/>
      <c r="BDS117" s="447"/>
      <c r="BDT117" s="447"/>
      <c r="BDU117" s="450">
        <f t="shared" si="7737"/>
        <v>0</v>
      </c>
      <c r="BDV117" s="447"/>
      <c r="BDW117" s="447"/>
      <c r="BDX117" s="447"/>
      <c r="BDY117" s="447"/>
      <c r="BDZ117" s="447"/>
      <c r="BEA117" s="449"/>
      <c r="BEB117" s="450">
        <f t="shared" si="7738"/>
        <v>0</v>
      </c>
      <c r="BEC117" s="463"/>
      <c r="BED117" s="448"/>
      <c r="BEF117" s="458"/>
      <c r="BEG117" s="447"/>
      <c r="BEH117" s="447"/>
      <c r="BEI117" s="447"/>
      <c r="BEJ117" s="450">
        <f t="shared" si="7739"/>
        <v>0</v>
      </c>
      <c r="BEK117" s="447"/>
      <c r="BEL117" s="447"/>
      <c r="BEM117" s="447"/>
      <c r="BEN117" s="447"/>
      <c r="BEO117" s="447"/>
      <c r="BEP117" s="449"/>
      <c r="BEQ117" s="450">
        <f t="shared" si="7740"/>
        <v>0</v>
      </c>
      <c r="BER117" s="463"/>
      <c r="BES117" s="448"/>
      <c r="BEU117" s="458"/>
      <c r="BEV117" s="447"/>
      <c r="BEW117" s="447"/>
      <c r="BEX117" s="447"/>
      <c r="BEY117" s="450">
        <f t="shared" si="7741"/>
        <v>0</v>
      </c>
      <c r="BEZ117" s="447"/>
      <c r="BFA117" s="447"/>
      <c r="BFB117" s="447"/>
      <c r="BFC117" s="447"/>
      <c r="BFD117" s="447"/>
      <c r="BFE117" s="449"/>
      <c r="BFF117" s="450">
        <f t="shared" si="7742"/>
        <v>0</v>
      </c>
      <c r="BFG117" s="463"/>
      <c r="BFH117" s="448"/>
      <c r="BFJ117" s="458"/>
      <c r="BFK117" s="447"/>
      <c r="BFL117" s="447"/>
      <c r="BFM117" s="447"/>
      <c r="BFN117" s="450">
        <f t="shared" si="7743"/>
        <v>0</v>
      </c>
      <c r="BFO117" s="447"/>
      <c r="BFP117" s="447"/>
      <c r="BFQ117" s="447"/>
      <c r="BFR117" s="447"/>
      <c r="BFS117" s="447"/>
      <c r="BFT117" s="449"/>
      <c r="BFU117" s="450">
        <f t="shared" si="7744"/>
        <v>0</v>
      </c>
      <c r="BFV117" s="463"/>
      <c r="BFW117" s="448"/>
      <c r="BFY117" s="458"/>
      <c r="BFZ117" s="447"/>
      <c r="BGA117" s="447"/>
      <c r="BGB117" s="447"/>
      <c r="BGC117" s="450">
        <f t="shared" si="7745"/>
        <v>0</v>
      </c>
      <c r="BGD117" s="447"/>
      <c r="BGE117" s="447"/>
      <c r="BGF117" s="447"/>
      <c r="BGG117" s="447"/>
      <c r="BGH117" s="447"/>
      <c r="BGI117" s="449"/>
      <c r="BGJ117" s="450">
        <f t="shared" si="7746"/>
        <v>0</v>
      </c>
      <c r="BGK117" s="463"/>
      <c r="BGL117" s="448"/>
      <c r="BGN117" s="458"/>
      <c r="BGO117" s="447"/>
      <c r="BGP117" s="447"/>
      <c r="BGQ117" s="447"/>
      <c r="BGR117" s="450">
        <f t="shared" si="7747"/>
        <v>0</v>
      </c>
      <c r="BGS117" s="447"/>
      <c r="BGT117" s="447"/>
      <c r="BGU117" s="447"/>
      <c r="BGV117" s="447"/>
      <c r="BGW117" s="447"/>
      <c r="BGX117" s="449"/>
      <c r="BGY117" s="450">
        <f t="shared" si="7748"/>
        <v>0</v>
      </c>
      <c r="BGZ117" s="463"/>
      <c r="BHA117" s="448"/>
      <c r="BHC117" s="458"/>
      <c r="BHD117" s="447"/>
      <c r="BHE117" s="447"/>
      <c r="BHF117" s="447"/>
      <c r="BHG117" s="450">
        <f t="shared" si="7749"/>
        <v>0</v>
      </c>
      <c r="BHH117" s="447"/>
      <c r="BHI117" s="447"/>
      <c r="BHJ117" s="447"/>
      <c r="BHK117" s="447"/>
      <c r="BHL117" s="447"/>
      <c r="BHM117" s="449"/>
      <c r="BHN117" s="450">
        <f t="shared" si="7750"/>
        <v>0</v>
      </c>
      <c r="BHO117" s="463"/>
      <c r="BHP117" s="448"/>
      <c r="BHR117" s="458"/>
      <c r="BHS117" s="447"/>
      <c r="BHT117" s="447"/>
      <c r="BHU117" s="447"/>
      <c r="BHV117" s="450">
        <f t="shared" si="7751"/>
        <v>0</v>
      </c>
      <c r="BHW117" s="447"/>
      <c r="BHX117" s="447"/>
      <c r="BHY117" s="447"/>
      <c r="BHZ117" s="447"/>
      <c r="BIA117" s="447"/>
      <c r="BIB117" s="449"/>
      <c r="BIC117" s="450">
        <f t="shared" si="7752"/>
        <v>0</v>
      </c>
      <c r="BID117" s="463"/>
      <c r="BIE117" s="448"/>
      <c r="BIG117" s="458"/>
      <c r="BIH117" s="447"/>
      <c r="BII117" s="447"/>
      <c r="BIJ117" s="447"/>
      <c r="BIK117" s="450">
        <f t="shared" si="7753"/>
        <v>0</v>
      </c>
      <c r="BIL117" s="447"/>
      <c r="BIM117" s="447"/>
      <c r="BIN117" s="447"/>
      <c r="BIO117" s="447"/>
      <c r="BIP117" s="447"/>
      <c r="BIQ117" s="449"/>
      <c r="BIR117" s="450">
        <f t="shared" si="7754"/>
        <v>0</v>
      </c>
      <c r="BIS117" s="463"/>
      <c r="BIT117" s="448"/>
      <c r="BIV117" s="458"/>
      <c r="BIW117" s="447"/>
      <c r="BIX117" s="447"/>
      <c r="BIY117" s="447"/>
      <c r="BIZ117" s="450">
        <f t="shared" si="7755"/>
        <v>0</v>
      </c>
      <c r="BJA117" s="447"/>
      <c r="BJB117" s="447"/>
      <c r="BJC117" s="447"/>
      <c r="BJD117" s="447"/>
      <c r="BJE117" s="447"/>
      <c r="BJF117" s="449"/>
      <c r="BJG117" s="450">
        <f t="shared" si="7756"/>
        <v>0</v>
      </c>
      <c r="BJH117" s="463"/>
      <c r="BJI117" s="448"/>
      <c r="BJK117" s="458"/>
      <c r="BJL117" s="447"/>
      <c r="BJM117" s="447"/>
      <c r="BJN117" s="447"/>
      <c r="BJO117" s="450">
        <f t="shared" si="7757"/>
        <v>0</v>
      </c>
      <c r="BJP117" s="447"/>
      <c r="BJQ117" s="447"/>
      <c r="BJR117" s="447"/>
      <c r="BJS117" s="447"/>
      <c r="BJT117" s="447"/>
      <c r="BJU117" s="449"/>
      <c r="BJV117" s="450">
        <f t="shared" si="7758"/>
        <v>0</v>
      </c>
      <c r="BJW117" s="463"/>
      <c r="BJX117" s="448"/>
      <c r="BJZ117" s="458"/>
      <c r="BKA117" s="447"/>
      <c r="BKB117" s="447"/>
      <c r="BKC117" s="447"/>
      <c r="BKD117" s="450">
        <f t="shared" si="7759"/>
        <v>0</v>
      </c>
      <c r="BKE117" s="447"/>
      <c r="BKF117" s="447"/>
      <c r="BKG117" s="447"/>
      <c r="BKH117" s="447"/>
      <c r="BKI117" s="447"/>
      <c r="BKJ117" s="449"/>
      <c r="BKK117" s="450">
        <f t="shared" si="7760"/>
        <v>0</v>
      </c>
      <c r="BKL117" s="463"/>
      <c r="BKM117" s="448"/>
      <c r="BKO117" s="458"/>
      <c r="BKP117" s="447"/>
      <c r="BKQ117" s="447"/>
      <c r="BKR117" s="447"/>
      <c r="BKS117" s="450">
        <f t="shared" si="7761"/>
        <v>0</v>
      </c>
      <c r="BKT117" s="447"/>
      <c r="BKU117" s="447"/>
      <c r="BKV117" s="447"/>
      <c r="BKW117" s="447"/>
      <c r="BKX117" s="447"/>
      <c r="BKY117" s="449"/>
      <c r="BKZ117" s="450">
        <f t="shared" si="7762"/>
        <v>0</v>
      </c>
      <c r="BLA117" s="463"/>
      <c r="BLB117" s="448"/>
      <c r="BLD117" s="458"/>
      <c r="BLE117" s="447"/>
      <c r="BLF117" s="447"/>
      <c r="BLG117" s="447"/>
      <c r="BLH117" s="450">
        <f t="shared" si="7763"/>
        <v>0</v>
      </c>
      <c r="BLI117" s="447"/>
      <c r="BLJ117" s="447"/>
      <c r="BLK117" s="447"/>
      <c r="BLL117" s="447"/>
      <c r="BLM117" s="447"/>
      <c r="BLN117" s="449"/>
      <c r="BLO117" s="450">
        <f t="shared" si="7764"/>
        <v>0</v>
      </c>
      <c r="BLP117" s="463"/>
      <c r="BLQ117" s="448"/>
      <c r="BLS117" s="458"/>
      <c r="BLT117" s="447"/>
      <c r="BLU117" s="447"/>
      <c r="BLV117" s="447"/>
      <c r="BLW117" s="450">
        <f t="shared" si="7765"/>
        <v>0</v>
      </c>
      <c r="BLX117" s="447"/>
      <c r="BLY117" s="447"/>
      <c r="BLZ117" s="447"/>
      <c r="BMA117" s="447"/>
      <c r="BMB117" s="447"/>
      <c r="BMC117" s="449"/>
      <c r="BMD117" s="450">
        <f t="shared" si="7766"/>
        <v>0</v>
      </c>
      <c r="BME117" s="463"/>
      <c r="BMF117" s="448"/>
      <c r="BMH117" s="458"/>
      <c r="BMI117" s="447"/>
      <c r="BMJ117" s="447"/>
      <c r="BMK117" s="447"/>
      <c r="BML117" s="450">
        <f t="shared" si="7767"/>
        <v>0</v>
      </c>
      <c r="BMM117" s="447"/>
      <c r="BMN117" s="447"/>
      <c r="BMO117" s="447"/>
      <c r="BMP117" s="447"/>
      <c r="BMQ117" s="447"/>
      <c r="BMR117" s="449"/>
      <c r="BMS117" s="450">
        <f t="shared" si="7768"/>
        <v>0</v>
      </c>
      <c r="BMT117" s="463"/>
      <c r="BMU117" s="448"/>
      <c r="BMW117" s="458"/>
      <c r="BMX117" s="447"/>
      <c r="BMY117" s="447"/>
      <c r="BMZ117" s="447"/>
      <c r="BNA117" s="450">
        <f t="shared" si="7769"/>
        <v>0</v>
      </c>
      <c r="BNB117" s="447"/>
      <c r="BNC117" s="447"/>
      <c r="BND117" s="447"/>
      <c r="BNE117" s="447"/>
      <c r="BNF117" s="447"/>
      <c r="BNG117" s="449"/>
      <c r="BNH117" s="450">
        <f t="shared" si="7770"/>
        <v>0</v>
      </c>
      <c r="BNI117" s="463"/>
      <c r="BNJ117" s="448"/>
      <c r="BNL117" s="458"/>
      <c r="BNM117" s="447"/>
      <c r="BNN117" s="447"/>
      <c r="BNO117" s="447"/>
      <c r="BNP117" s="450">
        <f t="shared" si="7771"/>
        <v>0</v>
      </c>
      <c r="BNQ117" s="447"/>
      <c r="BNR117" s="447"/>
      <c r="BNS117" s="447"/>
      <c r="BNT117" s="447"/>
      <c r="BNU117" s="447"/>
      <c r="BNV117" s="449"/>
      <c r="BNW117" s="450">
        <f t="shared" si="7772"/>
        <v>0</v>
      </c>
      <c r="BNX117" s="463"/>
      <c r="BNY117" s="448"/>
      <c r="BOA117" s="458"/>
      <c r="BOB117" s="447"/>
      <c r="BOC117" s="447"/>
      <c r="BOD117" s="447"/>
      <c r="BOE117" s="450">
        <f t="shared" si="7773"/>
        <v>0</v>
      </c>
      <c r="BOF117" s="447"/>
      <c r="BOG117" s="447"/>
      <c r="BOH117" s="447"/>
      <c r="BOI117" s="447"/>
      <c r="BOJ117" s="447"/>
      <c r="BOK117" s="449"/>
      <c r="BOL117" s="450">
        <f t="shared" si="7774"/>
        <v>0</v>
      </c>
      <c r="BOM117" s="463"/>
      <c r="BON117" s="448"/>
      <c r="BOP117" s="458"/>
      <c r="BOQ117" s="447"/>
      <c r="BOR117" s="447"/>
      <c r="BOS117" s="447"/>
      <c r="BOT117" s="450">
        <f t="shared" si="7775"/>
        <v>0</v>
      </c>
      <c r="BOU117" s="447"/>
      <c r="BOV117" s="447"/>
      <c r="BOW117" s="447"/>
      <c r="BOX117" s="447"/>
      <c r="BOY117" s="447"/>
      <c r="BOZ117" s="449"/>
      <c r="BPA117" s="450">
        <f t="shared" si="7776"/>
        <v>0</v>
      </c>
      <c r="BPB117" s="463"/>
      <c r="BPC117" s="448"/>
      <c r="BPE117" s="458"/>
      <c r="BPF117" s="447"/>
      <c r="BPG117" s="447"/>
      <c r="BPH117" s="447"/>
      <c r="BPI117" s="450">
        <f t="shared" si="7777"/>
        <v>0</v>
      </c>
      <c r="BPJ117" s="447"/>
      <c r="BPK117" s="447"/>
      <c r="BPL117" s="447"/>
      <c r="BPM117" s="447"/>
      <c r="BPN117" s="447"/>
      <c r="BPO117" s="449"/>
      <c r="BPP117" s="450">
        <f t="shared" si="7778"/>
        <v>0</v>
      </c>
      <c r="BPQ117" s="463"/>
      <c r="BPR117" s="448"/>
      <c r="BPT117" s="458"/>
      <c r="BPU117" s="447"/>
      <c r="BPV117" s="447"/>
      <c r="BPW117" s="447"/>
      <c r="BPX117" s="450">
        <f t="shared" si="7779"/>
        <v>0</v>
      </c>
      <c r="BPY117" s="447"/>
      <c r="BPZ117" s="447"/>
      <c r="BQA117" s="447"/>
      <c r="BQB117" s="447"/>
      <c r="BQC117" s="447"/>
      <c r="BQD117" s="449"/>
      <c r="BQE117" s="450">
        <f t="shared" si="7780"/>
        <v>0</v>
      </c>
      <c r="BQF117" s="463"/>
      <c r="BQG117" s="448"/>
      <c r="BQI117" s="458"/>
      <c r="BQJ117" s="447"/>
      <c r="BQK117" s="447"/>
      <c r="BQL117" s="447"/>
      <c r="BQM117" s="450">
        <f t="shared" si="7781"/>
        <v>0</v>
      </c>
      <c r="BQN117" s="447"/>
      <c r="BQO117" s="447"/>
      <c r="BQP117" s="447"/>
      <c r="BQQ117" s="447"/>
      <c r="BQR117" s="447"/>
      <c r="BQS117" s="449"/>
      <c r="BQT117" s="450">
        <f t="shared" si="7782"/>
        <v>0</v>
      </c>
      <c r="BQU117" s="463"/>
      <c r="BQV117" s="448"/>
      <c r="BQX117" s="458"/>
      <c r="BQY117" s="447"/>
      <c r="BQZ117" s="447"/>
      <c r="BRA117" s="447"/>
      <c r="BRB117" s="450">
        <f t="shared" si="7783"/>
        <v>0</v>
      </c>
      <c r="BRC117" s="447"/>
      <c r="BRD117" s="447"/>
      <c r="BRE117" s="447"/>
      <c r="BRF117" s="447"/>
      <c r="BRG117" s="447"/>
      <c r="BRH117" s="449"/>
      <c r="BRI117" s="450">
        <f t="shared" si="7784"/>
        <v>0</v>
      </c>
      <c r="BRJ117" s="463"/>
      <c r="BRK117" s="448"/>
      <c r="BRM117" s="458"/>
      <c r="BRN117" s="447"/>
      <c r="BRO117" s="447"/>
      <c r="BRP117" s="447"/>
      <c r="BRQ117" s="450">
        <f t="shared" si="7785"/>
        <v>0</v>
      </c>
      <c r="BRR117" s="447"/>
      <c r="BRS117" s="447"/>
      <c r="BRT117" s="447"/>
      <c r="BRU117" s="447"/>
      <c r="BRV117" s="447"/>
      <c r="BRW117" s="449"/>
      <c r="BRX117" s="450">
        <f t="shared" si="7786"/>
        <v>0</v>
      </c>
      <c r="BRY117" s="463"/>
      <c r="BRZ117" s="448"/>
      <c r="BSB117" s="458"/>
      <c r="BSC117" s="447"/>
      <c r="BSD117" s="447"/>
      <c r="BSE117" s="447"/>
      <c r="BSF117" s="450">
        <f t="shared" si="7787"/>
        <v>0</v>
      </c>
      <c r="BSG117" s="447"/>
      <c r="BSH117" s="447"/>
      <c r="BSI117" s="447"/>
      <c r="BSJ117" s="447"/>
      <c r="BSK117" s="447"/>
      <c r="BSL117" s="449"/>
      <c r="BSM117" s="450">
        <f t="shared" si="7788"/>
        <v>0</v>
      </c>
      <c r="BSN117" s="463"/>
      <c r="BSO117" s="448"/>
      <c r="BSQ117" s="458"/>
      <c r="BSR117" s="447"/>
      <c r="BSS117" s="447"/>
      <c r="BST117" s="447"/>
      <c r="BSU117" s="450">
        <f t="shared" si="7789"/>
        <v>0</v>
      </c>
      <c r="BSV117" s="447"/>
      <c r="BSW117" s="447"/>
      <c r="BSX117" s="447"/>
      <c r="BSY117" s="447"/>
      <c r="BSZ117" s="447"/>
      <c r="BTA117" s="449"/>
      <c r="BTB117" s="450">
        <f t="shared" si="7790"/>
        <v>0</v>
      </c>
      <c r="BTC117" s="463"/>
      <c r="BTD117" s="448"/>
      <c r="BTF117" s="458"/>
      <c r="BTG117" s="447"/>
      <c r="BTH117" s="447"/>
      <c r="BTI117" s="447"/>
      <c r="BTJ117" s="450">
        <f t="shared" si="7791"/>
        <v>0</v>
      </c>
      <c r="BTK117" s="447"/>
      <c r="BTL117" s="447"/>
      <c r="BTM117" s="447"/>
      <c r="BTN117" s="447"/>
      <c r="BTO117" s="447"/>
      <c r="BTP117" s="449"/>
      <c r="BTQ117" s="450">
        <f t="shared" si="7792"/>
        <v>0</v>
      </c>
      <c r="BTR117" s="463"/>
      <c r="BTS117" s="448"/>
      <c r="BTU117" s="458"/>
      <c r="BTV117" s="447"/>
      <c r="BTW117" s="447"/>
      <c r="BTX117" s="447"/>
      <c r="BTY117" s="450">
        <f t="shared" si="7793"/>
        <v>0</v>
      </c>
      <c r="BTZ117" s="447"/>
      <c r="BUA117" s="447"/>
      <c r="BUB117" s="447"/>
      <c r="BUC117" s="447"/>
      <c r="BUD117" s="447"/>
      <c r="BUE117" s="449"/>
      <c r="BUF117" s="450">
        <f t="shared" si="7794"/>
        <v>0</v>
      </c>
      <c r="BUG117" s="463"/>
      <c r="BUH117" s="448"/>
      <c r="BUJ117" s="458"/>
      <c r="BUK117" s="447"/>
      <c r="BUL117" s="447"/>
      <c r="BUM117" s="447"/>
      <c r="BUN117" s="450">
        <f t="shared" si="7795"/>
        <v>0</v>
      </c>
      <c r="BUO117" s="447"/>
      <c r="BUP117" s="447"/>
      <c r="BUQ117" s="447"/>
      <c r="BUR117" s="447"/>
      <c r="BUS117" s="447"/>
      <c r="BUT117" s="449"/>
      <c r="BUU117" s="450">
        <f t="shared" si="7796"/>
        <v>0</v>
      </c>
      <c r="BUV117" s="463"/>
      <c r="BUW117" s="448"/>
      <c r="BUY117" s="458"/>
      <c r="BUZ117" s="447"/>
      <c r="BVA117" s="447"/>
      <c r="BVB117" s="447"/>
      <c r="BVC117" s="450">
        <f t="shared" si="7797"/>
        <v>0</v>
      </c>
      <c r="BVD117" s="447"/>
      <c r="BVE117" s="447"/>
      <c r="BVF117" s="447"/>
      <c r="BVG117" s="447"/>
      <c r="BVH117" s="447"/>
      <c r="BVI117" s="449"/>
      <c r="BVJ117" s="450">
        <f t="shared" si="7798"/>
        <v>0</v>
      </c>
      <c r="BVK117" s="463"/>
      <c r="BVL117" s="448"/>
      <c r="BVN117" s="458"/>
      <c r="BVO117" s="447"/>
      <c r="BVP117" s="447"/>
      <c r="BVQ117" s="447"/>
      <c r="BVR117" s="450">
        <f t="shared" si="7799"/>
        <v>0</v>
      </c>
      <c r="BVS117" s="447"/>
      <c r="BVT117" s="447"/>
      <c r="BVU117" s="447"/>
      <c r="BVV117" s="447"/>
      <c r="BVW117" s="447"/>
      <c r="BVX117" s="449"/>
      <c r="BVY117" s="450">
        <f t="shared" si="7800"/>
        <v>0</v>
      </c>
      <c r="BVZ117" s="463"/>
      <c r="BWA117" s="448"/>
    </row>
    <row r="118" spans="2:1951" ht="15" hidden="1" customHeight="1" x14ac:dyDescent="0.2">
      <c r="B118" s="452" t="s">
        <v>330</v>
      </c>
      <c r="C118" s="447"/>
      <c r="D118" s="447"/>
      <c r="E118" s="447"/>
      <c r="F118" s="447"/>
      <c r="G118" s="450">
        <f t="shared" si="7541"/>
        <v>0</v>
      </c>
      <c r="H118" s="447"/>
      <c r="I118" s="447"/>
      <c r="J118" s="447"/>
      <c r="K118" s="447"/>
      <c r="L118" s="447"/>
      <c r="M118" s="449"/>
      <c r="N118" s="450">
        <f t="shared" si="7542"/>
        <v>0</v>
      </c>
      <c r="O118" s="463"/>
      <c r="P118" s="448"/>
      <c r="R118" s="458"/>
      <c r="S118" s="447"/>
      <c r="T118" s="447"/>
      <c r="U118" s="447"/>
      <c r="V118" s="450">
        <f t="shared" si="7543"/>
        <v>0</v>
      </c>
      <c r="W118" s="447"/>
      <c r="X118" s="447"/>
      <c r="Y118" s="447"/>
      <c r="Z118" s="447"/>
      <c r="AA118" s="447"/>
      <c r="AB118" s="449"/>
      <c r="AC118" s="450">
        <f t="shared" si="7544"/>
        <v>0</v>
      </c>
      <c r="AD118" s="463"/>
      <c r="AE118" s="448"/>
      <c r="AG118" s="458"/>
      <c r="AH118" s="447"/>
      <c r="AI118" s="447"/>
      <c r="AJ118" s="447"/>
      <c r="AK118" s="450">
        <f t="shared" si="7545"/>
        <v>0</v>
      </c>
      <c r="AL118" s="447"/>
      <c r="AM118" s="447"/>
      <c r="AN118" s="447"/>
      <c r="AO118" s="447"/>
      <c r="AP118" s="447"/>
      <c r="AQ118" s="449"/>
      <c r="AR118" s="450">
        <f t="shared" si="7546"/>
        <v>0</v>
      </c>
      <c r="AS118" s="463"/>
      <c r="AT118" s="448"/>
      <c r="AV118" s="458"/>
      <c r="AW118" s="447"/>
      <c r="AX118" s="447"/>
      <c r="AY118" s="447"/>
      <c r="AZ118" s="450">
        <f t="shared" si="7547"/>
        <v>0</v>
      </c>
      <c r="BA118" s="447"/>
      <c r="BB118" s="447"/>
      <c r="BC118" s="447"/>
      <c r="BD118" s="447"/>
      <c r="BE118" s="447"/>
      <c r="BF118" s="449"/>
      <c r="BG118" s="450">
        <f t="shared" si="7548"/>
        <v>0</v>
      </c>
      <c r="BH118" s="463"/>
      <c r="BI118" s="448"/>
      <c r="BK118" s="458"/>
      <c r="BL118" s="447"/>
      <c r="BM118" s="447"/>
      <c r="BN118" s="447"/>
      <c r="BO118" s="450">
        <f t="shared" si="7549"/>
        <v>0</v>
      </c>
      <c r="BP118" s="447"/>
      <c r="BQ118" s="447"/>
      <c r="BR118" s="447"/>
      <c r="BS118" s="447"/>
      <c r="BT118" s="447"/>
      <c r="BU118" s="449"/>
      <c r="BV118" s="450">
        <f t="shared" si="7550"/>
        <v>0</v>
      </c>
      <c r="BW118" s="463"/>
      <c r="BX118" s="448"/>
      <c r="BZ118" s="458"/>
      <c r="CA118" s="447"/>
      <c r="CB118" s="447"/>
      <c r="CC118" s="447"/>
      <c r="CD118" s="450">
        <f t="shared" si="7551"/>
        <v>0</v>
      </c>
      <c r="CE118" s="447"/>
      <c r="CF118" s="447"/>
      <c r="CG118" s="447"/>
      <c r="CH118" s="447"/>
      <c r="CI118" s="447"/>
      <c r="CJ118" s="449"/>
      <c r="CK118" s="450">
        <f t="shared" si="7552"/>
        <v>0</v>
      </c>
      <c r="CL118" s="463"/>
      <c r="CM118" s="448"/>
      <c r="CO118" s="458"/>
      <c r="CP118" s="447"/>
      <c r="CQ118" s="447"/>
      <c r="CR118" s="447"/>
      <c r="CS118" s="450">
        <f t="shared" si="7553"/>
        <v>0</v>
      </c>
      <c r="CT118" s="447"/>
      <c r="CU118" s="447"/>
      <c r="CV118" s="447"/>
      <c r="CW118" s="447"/>
      <c r="CX118" s="447"/>
      <c r="CY118" s="449"/>
      <c r="CZ118" s="450">
        <f t="shared" si="7554"/>
        <v>0</v>
      </c>
      <c r="DA118" s="463"/>
      <c r="DB118" s="448"/>
      <c r="DD118" s="458"/>
      <c r="DE118" s="447"/>
      <c r="DF118" s="447"/>
      <c r="DG118" s="447"/>
      <c r="DH118" s="450">
        <f t="shared" si="7555"/>
        <v>0</v>
      </c>
      <c r="DI118" s="447"/>
      <c r="DJ118" s="447"/>
      <c r="DK118" s="447"/>
      <c r="DL118" s="447"/>
      <c r="DM118" s="447"/>
      <c r="DN118" s="449"/>
      <c r="DO118" s="450">
        <f t="shared" si="7556"/>
        <v>0</v>
      </c>
      <c r="DP118" s="463"/>
      <c r="DQ118" s="448"/>
      <c r="DS118" s="458"/>
      <c r="DT118" s="447"/>
      <c r="DU118" s="447"/>
      <c r="DV118" s="447"/>
      <c r="DW118" s="450">
        <f t="shared" si="7557"/>
        <v>0</v>
      </c>
      <c r="DX118" s="447"/>
      <c r="DY118" s="447"/>
      <c r="DZ118" s="447"/>
      <c r="EA118" s="447"/>
      <c r="EB118" s="447"/>
      <c r="EC118" s="449"/>
      <c r="ED118" s="450">
        <f t="shared" si="7558"/>
        <v>0</v>
      </c>
      <c r="EE118" s="463"/>
      <c r="EF118" s="448"/>
      <c r="EH118" s="458"/>
      <c r="EI118" s="447"/>
      <c r="EJ118" s="447"/>
      <c r="EK118" s="447"/>
      <c r="EL118" s="450">
        <f t="shared" si="7559"/>
        <v>0</v>
      </c>
      <c r="EM118" s="447"/>
      <c r="EN118" s="447"/>
      <c r="EO118" s="447"/>
      <c r="EP118" s="447"/>
      <c r="EQ118" s="447"/>
      <c r="ER118" s="449"/>
      <c r="ES118" s="450">
        <f t="shared" si="7560"/>
        <v>0</v>
      </c>
      <c r="ET118" s="463"/>
      <c r="EU118" s="448"/>
      <c r="EW118" s="458"/>
      <c r="EX118" s="447"/>
      <c r="EY118" s="447"/>
      <c r="EZ118" s="447"/>
      <c r="FA118" s="450">
        <f t="shared" si="7561"/>
        <v>0</v>
      </c>
      <c r="FB118" s="447"/>
      <c r="FC118" s="447"/>
      <c r="FD118" s="447"/>
      <c r="FE118" s="447"/>
      <c r="FF118" s="447"/>
      <c r="FG118" s="449"/>
      <c r="FH118" s="450">
        <f t="shared" si="7562"/>
        <v>0</v>
      </c>
      <c r="FI118" s="463"/>
      <c r="FJ118" s="448"/>
      <c r="FL118" s="458"/>
      <c r="FM118" s="447"/>
      <c r="FN118" s="447"/>
      <c r="FO118" s="447"/>
      <c r="FP118" s="450">
        <f t="shared" si="7563"/>
        <v>0</v>
      </c>
      <c r="FQ118" s="447"/>
      <c r="FR118" s="447"/>
      <c r="FS118" s="447"/>
      <c r="FT118" s="447"/>
      <c r="FU118" s="447"/>
      <c r="FV118" s="449"/>
      <c r="FW118" s="450">
        <f t="shared" si="7564"/>
        <v>0</v>
      </c>
      <c r="FX118" s="463"/>
      <c r="FY118" s="448"/>
      <c r="GA118" s="458"/>
      <c r="GB118" s="447"/>
      <c r="GC118" s="447"/>
      <c r="GD118" s="447"/>
      <c r="GE118" s="450">
        <f t="shared" si="7565"/>
        <v>0</v>
      </c>
      <c r="GF118" s="447"/>
      <c r="GG118" s="447"/>
      <c r="GH118" s="447"/>
      <c r="GI118" s="447"/>
      <c r="GJ118" s="447"/>
      <c r="GK118" s="449"/>
      <c r="GL118" s="450">
        <f t="shared" si="7566"/>
        <v>0</v>
      </c>
      <c r="GM118" s="463"/>
      <c r="GN118" s="448"/>
      <c r="GP118" s="458"/>
      <c r="GQ118" s="447"/>
      <c r="GR118" s="447"/>
      <c r="GS118" s="447"/>
      <c r="GT118" s="450">
        <f t="shared" si="7567"/>
        <v>0</v>
      </c>
      <c r="GU118" s="447"/>
      <c r="GV118" s="447"/>
      <c r="GW118" s="447"/>
      <c r="GX118" s="447"/>
      <c r="GY118" s="447"/>
      <c r="GZ118" s="449"/>
      <c r="HA118" s="450">
        <f t="shared" si="7568"/>
        <v>0</v>
      </c>
      <c r="HB118" s="463"/>
      <c r="HC118" s="448"/>
      <c r="HE118" s="458"/>
      <c r="HF118" s="447"/>
      <c r="HG118" s="447"/>
      <c r="HH118" s="447"/>
      <c r="HI118" s="450">
        <f t="shared" si="7569"/>
        <v>0</v>
      </c>
      <c r="HJ118" s="447"/>
      <c r="HK118" s="447"/>
      <c r="HL118" s="447"/>
      <c r="HM118" s="447"/>
      <c r="HN118" s="447"/>
      <c r="HO118" s="449"/>
      <c r="HP118" s="450">
        <f t="shared" si="7570"/>
        <v>0</v>
      </c>
      <c r="HQ118" s="463"/>
      <c r="HR118" s="448"/>
      <c r="HT118" s="458"/>
      <c r="HU118" s="447"/>
      <c r="HV118" s="447"/>
      <c r="HW118" s="447"/>
      <c r="HX118" s="450">
        <f t="shared" si="7571"/>
        <v>0</v>
      </c>
      <c r="HY118" s="447"/>
      <c r="HZ118" s="447"/>
      <c r="IA118" s="447"/>
      <c r="IB118" s="447"/>
      <c r="IC118" s="447"/>
      <c r="ID118" s="449"/>
      <c r="IE118" s="450">
        <f t="shared" si="7572"/>
        <v>0</v>
      </c>
      <c r="IF118" s="463"/>
      <c r="IG118" s="448"/>
      <c r="II118" s="458"/>
      <c r="IJ118" s="447"/>
      <c r="IK118" s="447"/>
      <c r="IL118" s="447"/>
      <c r="IM118" s="450">
        <f t="shared" si="7573"/>
        <v>0</v>
      </c>
      <c r="IN118" s="447"/>
      <c r="IO118" s="447"/>
      <c r="IP118" s="447"/>
      <c r="IQ118" s="447"/>
      <c r="IR118" s="447"/>
      <c r="IS118" s="449"/>
      <c r="IT118" s="450">
        <f t="shared" si="7574"/>
        <v>0</v>
      </c>
      <c r="IU118" s="463"/>
      <c r="IV118" s="448"/>
      <c r="IX118" s="458"/>
      <c r="IY118" s="447"/>
      <c r="IZ118" s="447"/>
      <c r="JA118" s="447"/>
      <c r="JB118" s="450">
        <f t="shared" si="7575"/>
        <v>0</v>
      </c>
      <c r="JC118" s="447"/>
      <c r="JD118" s="447"/>
      <c r="JE118" s="447"/>
      <c r="JF118" s="447"/>
      <c r="JG118" s="447"/>
      <c r="JH118" s="449"/>
      <c r="JI118" s="450">
        <f t="shared" si="7576"/>
        <v>0</v>
      </c>
      <c r="JJ118" s="463"/>
      <c r="JK118" s="448"/>
      <c r="JM118" s="458"/>
      <c r="JN118" s="447"/>
      <c r="JO118" s="447"/>
      <c r="JP118" s="447"/>
      <c r="JQ118" s="450">
        <f t="shared" si="7577"/>
        <v>0</v>
      </c>
      <c r="JR118" s="447"/>
      <c r="JS118" s="447"/>
      <c r="JT118" s="447"/>
      <c r="JU118" s="447"/>
      <c r="JV118" s="447"/>
      <c r="JW118" s="449"/>
      <c r="JX118" s="450">
        <f t="shared" si="7578"/>
        <v>0</v>
      </c>
      <c r="JY118" s="463"/>
      <c r="JZ118" s="448"/>
      <c r="KB118" s="458"/>
      <c r="KC118" s="447"/>
      <c r="KD118" s="447"/>
      <c r="KE118" s="447"/>
      <c r="KF118" s="450">
        <f t="shared" si="7579"/>
        <v>0</v>
      </c>
      <c r="KG118" s="447"/>
      <c r="KH118" s="447"/>
      <c r="KI118" s="447"/>
      <c r="KJ118" s="447"/>
      <c r="KK118" s="447"/>
      <c r="KL118" s="449"/>
      <c r="KM118" s="450">
        <f t="shared" si="7580"/>
        <v>0</v>
      </c>
      <c r="KN118" s="463"/>
      <c r="KO118" s="448"/>
      <c r="KQ118" s="458"/>
      <c r="KR118" s="447"/>
      <c r="KS118" s="447"/>
      <c r="KT118" s="447"/>
      <c r="KU118" s="450">
        <f t="shared" si="7581"/>
        <v>0</v>
      </c>
      <c r="KV118" s="447"/>
      <c r="KW118" s="447"/>
      <c r="KX118" s="447"/>
      <c r="KY118" s="447"/>
      <c r="KZ118" s="447"/>
      <c r="LA118" s="449"/>
      <c r="LB118" s="450">
        <f t="shared" si="7582"/>
        <v>0</v>
      </c>
      <c r="LC118" s="463"/>
      <c r="LD118" s="448"/>
      <c r="LF118" s="458"/>
      <c r="LG118" s="447"/>
      <c r="LH118" s="447"/>
      <c r="LI118" s="447"/>
      <c r="LJ118" s="450">
        <f t="shared" si="7583"/>
        <v>0</v>
      </c>
      <c r="LK118" s="447"/>
      <c r="LL118" s="447"/>
      <c r="LM118" s="447"/>
      <c r="LN118" s="447"/>
      <c r="LO118" s="447"/>
      <c r="LP118" s="449"/>
      <c r="LQ118" s="450">
        <f t="shared" si="7584"/>
        <v>0</v>
      </c>
      <c r="LR118" s="463"/>
      <c r="LS118" s="448"/>
      <c r="LU118" s="458"/>
      <c r="LV118" s="447"/>
      <c r="LW118" s="447"/>
      <c r="LX118" s="447"/>
      <c r="LY118" s="450">
        <f t="shared" si="7585"/>
        <v>0</v>
      </c>
      <c r="LZ118" s="447"/>
      <c r="MA118" s="447"/>
      <c r="MB118" s="447"/>
      <c r="MC118" s="447"/>
      <c r="MD118" s="447"/>
      <c r="ME118" s="449"/>
      <c r="MF118" s="450">
        <f t="shared" si="7586"/>
        <v>0</v>
      </c>
      <c r="MG118" s="463"/>
      <c r="MH118" s="448"/>
      <c r="MJ118" s="458"/>
      <c r="MK118" s="447"/>
      <c r="ML118" s="447"/>
      <c r="MM118" s="447"/>
      <c r="MN118" s="450">
        <f t="shared" si="7587"/>
        <v>0</v>
      </c>
      <c r="MO118" s="447"/>
      <c r="MP118" s="447"/>
      <c r="MQ118" s="447"/>
      <c r="MR118" s="447"/>
      <c r="MS118" s="447"/>
      <c r="MT118" s="449"/>
      <c r="MU118" s="450">
        <f t="shared" si="7588"/>
        <v>0</v>
      </c>
      <c r="MV118" s="463"/>
      <c r="MW118" s="448"/>
      <c r="MY118" s="458"/>
      <c r="MZ118" s="447"/>
      <c r="NA118" s="447"/>
      <c r="NB118" s="447"/>
      <c r="NC118" s="450">
        <f t="shared" si="7589"/>
        <v>0</v>
      </c>
      <c r="ND118" s="447"/>
      <c r="NE118" s="447"/>
      <c r="NF118" s="447"/>
      <c r="NG118" s="447"/>
      <c r="NH118" s="447"/>
      <c r="NI118" s="449"/>
      <c r="NJ118" s="450">
        <f t="shared" si="7590"/>
        <v>0</v>
      </c>
      <c r="NK118" s="463"/>
      <c r="NL118" s="448"/>
      <c r="NN118" s="458"/>
      <c r="NO118" s="447"/>
      <c r="NP118" s="447"/>
      <c r="NQ118" s="447"/>
      <c r="NR118" s="450">
        <f t="shared" si="7591"/>
        <v>0</v>
      </c>
      <c r="NS118" s="447"/>
      <c r="NT118" s="447"/>
      <c r="NU118" s="447"/>
      <c r="NV118" s="447"/>
      <c r="NW118" s="447"/>
      <c r="NX118" s="449"/>
      <c r="NY118" s="450">
        <f t="shared" si="7592"/>
        <v>0</v>
      </c>
      <c r="NZ118" s="463"/>
      <c r="OA118" s="448"/>
      <c r="OC118" s="458"/>
      <c r="OD118" s="447"/>
      <c r="OE118" s="447"/>
      <c r="OF118" s="447"/>
      <c r="OG118" s="450">
        <f t="shared" si="7593"/>
        <v>0</v>
      </c>
      <c r="OH118" s="447"/>
      <c r="OI118" s="447"/>
      <c r="OJ118" s="447"/>
      <c r="OK118" s="447"/>
      <c r="OL118" s="447"/>
      <c r="OM118" s="449"/>
      <c r="ON118" s="450">
        <f t="shared" si="7594"/>
        <v>0</v>
      </c>
      <c r="OO118" s="463"/>
      <c r="OP118" s="448"/>
      <c r="OR118" s="458"/>
      <c r="OS118" s="447"/>
      <c r="OT118" s="447"/>
      <c r="OU118" s="447"/>
      <c r="OV118" s="450">
        <f t="shared" si="7595"/>
        <v>0</v>
      </c>
      <c r="OW118" s="447"/>
      <c r="OX118" s="447"/>
      <c r="OY118" s="447"/>
      <c r="OZ118" s="447"/>
      <c r="PA118" s="447"/>
      <c r="PB118" s="449"/>
      <c r="PC118" s="450">
        <f t="shared" si="7596"/>
        <v>0</v>
      </c>
      <c r="PD118" s="463"/>
      <c r="PE118" s="448"/>
      <c r="PG118" s="458"/>
      <c r="PH118" s="447"/>
      <c r="PI118" s="447"/>
      <c r="PJ118" s="447"/>
      <c r="PK118" s="450">
        <f t="shared" si="7597"/>
        <v>0</v>
      </c>
      <c r="PL118" s="447"/>
      <c r="PM118" s="447"/>
      <c r="PN118" s="447"/>
      <c r="PO118" s="447"/>
      <c r="PP118" s="447"/>
      <c r="PQ118" s="449"/>
      <c r="PR118" s="450">
        <f t="shared" si="7598"/>
        <v>0</v>
      </c>
      <c r="PS118" s="463"/>
      <c r="PT118" s="448"/>
      <c r="PV118" s="458"/>
      <c r="PW118" s="447"/>
      <c r="PX118" s="447"/>
      <c r="PY118" s="447"/>
      <c r="PZ118" s="450">
        <f t="shared" si="7599"/>
        <v>0</v>
      </c>
      <c r="QA118" s="447"/>
      <c r="QB118" s="447"/>
      <c r="QC118" s="447"/>
      <c r="QD118" s="447"/>
      <c r="QE118" s="447"/>
      <c r="QF118" s="449"/>
      <c r="QG118" s="450">
        <f t="shared" si="7600"/>
        <v>0</v>
      </c>
      <c r="QH118" s="463"/>
      <c r="QI118" s="448"/>
      <c r="QK118" s="458"/>
      <c r="QL118" s="447"/>
      <c r="QM118" s="447"/>
      <c r="QN118" s="447"/>
      <c r="QO118" s="450">
        <f t="shared" si="7601"/>
        <v>0</v>
      </c>
      <c r="QP118" s="447"/>
      <c r="QQ118" s="447"/>
      <c r="QR118" s="447"/>
      <c r="QS118" s="447"/>
      <c r="QT118" s="447"/>
      <c r="QU118" s="449"/>
      <c r="QV118" s="450">
        <f t="shared" si="7602"/>
        <v>0</v>
      </c>
      <c r="QW118" s="463"/>
      <c r="QX118" s="448"/>
      <c r="QZ118" s="458"/>
      <c r="RA118" s="447"/>
      <c r="RB118" s="447"/>
      <c r="RC118" s="447"/>
      <c r="RD118" s="450">
        <f t="shared" si="7603"/>
        <v>0</v>
      </c>
      <c r="RE118" s="447"/>
      <c r="RF118" s="447"/>
      <c r="RG118" s="447"/>
      <c r="RH118" s="447"/>
      <c r="RI118" s="447"/>
      <c r="RJ118" s="449"/>
      <c r="RK118" s="450">
        <f t="shared" si="7604"/>
        <v>0</v>
      </c>
      <c r="RL118" s="463"/>
      <c r="RM118" s="448"/>
      <c r="RO118" s="458"/>
      <c r="RP118" s="447"/>
      <c r="RQ118" s="447"/>
      <c r="RR118" s="447"/>
      <c r="RS118" s="450">
        <f t="shared" si="7605"/>
        <v>0</v>
      </c>
      <c r="RT118" s="447"/>
      <c r="RU118" s="447"/>
      <c r="RV118" s="447"/>
      <c r="RW118" s="447"/>
      <c r="RX118" s="447"/>
      <c r="RY118" s="449"/>
      <c r="RZ118" s="450">
        <f t="shared" si="7606"/>
        <v>0</v>
      </c>
      <c r="SA118" s="463"/>
      <c r="SB118" s="448"/>
      <c r="SD118" s="458"/>
      <c r="SE118" s="447"/>
      <c r="SF118" s="447"/>
      <c r="SG118" s="447"/>
      <c r="SH118" s="450">
        <f t="shared" si="7607"/>
        <v>0</v>
      </c>
      <c r="SI118" s="447"/>
      <c r="SJ118" s="447"/>
      <c r="SK118" s="447"/>
      <c r="SL118" s="447"/>
      <c r="SM118" s="447"/>
      <c r="SN118" s="449"/>
      <c r="SO118" s="450">
        <f t="shared" si="7608"/>
        <v>0</v>
      </c>
      <c r="SP118" s="463"/>
      <c r="SQ118" s="448"/>
      <c r="SS118" s="458"/>
      <c r="ST118" s="447"/>
      <c r="SU118" s="447"/>
      <c r="SV118" s="447"/>
      <c r="SW118" s="450">
        <f t="shared" si="7609"/>
        <v>0</v>
      </c>
      <c r="SX118" s="447"/>
      <c r="SY118" s="447"/>
      <c r="SZ118" s="447"/>
      <c r="TA118" s="447"/>
      <c r="TB118" s="447"/>
      <c r="TC118" s="449"/>
      <c r="TD118" s="450">
        <f t="shared" si="7610"/>
        <v>0</v>
      </c>
      <c r="TE118" s="463"/>
      <c r="TF118" s="448"/>
      <c r="TH118" s="458"/>
      <c r="TI118" s="447"/>
      <c r="TJ118" s="447"/>
      <c r="TK118" s="447"/>
      <c r="TL118" s="450">
        <f t="shared" si="7611"/>
        <v>0</v>
      </c>
      <c r="TM118" s="447"/>
      <c r="TN118" s="447"/>
      <c r="TO118" s="447"/>
      <c r="TP118" s="447"/>
      <c r="TQ118" s="447"/>
      <c r="TR118" s="449"/>
      <c r="TS118" s="450">
        <f t="shared" si="7612"/>
        <v>0</v>
      </c>
      <c r="TT118" s="463"/>
      <c r="TU118" s="448"/>
      <c r="TW118" s="458"/>
      <c r="TX118" s="447"/>
      <c r="TY118" s="447"/>
      <c r="TZ118" s="447"/>
      <c r="UA118" s="450">
        <f t="shared" si="7613"/>
        <v>0</v>
      </c>
      <c r="UB118" s="447"/>
      <c r="UC118" s="447"/>
      <c r="UD118" s="447"/>
      <c r="UE118" s="447"/>
      <c r="UF118" s="447"/>
      <c r="UG118" s="449"/>
      <c r="UH118" s="450">
        <f t="shared" si="7614"/>
        <v>0</v>
      </c>
      <c r="UI118" s="463"/>
      <c r="UJ118" s="448"/>
      <c r="UL118" s="458"/>
      <c r="UM118" s="447"/>
      <c r="UN118" s="447"/>
      <c r="UO118" s="447"/>
      <c r="UP118" s="450">
        <f t="shared" si="7615"/>
        <v>0</v>
      </c>
      <c r="UQ118" s="447"/>
      <c r="UR118" s="447"/>
      <c r="US118" s="447"/>
      <c r="UT118" s="447"/>
      <c r="UU118" s="447"/>
      <c r="UV118" s="449"/>
      <c r="UW118" s="450">
        <f t="shared" si="7616"/>
        <v>0</v>
      </c>
      <c r="UX118" s="463"/>
      <c r="UY118" s="448"/>
      <c r="VA118" s="458"/>
      <c r="VB118" s="447"/>
      <c r="VC118" s="447"/>
      <c r="VD118" s="447"/>
      <c r="VE118" s="450">
        <f t="shared" si="7617"/>
        <v>0</v>
      </c>
      <c r="VF118" s="447"/>
      <c r="VG118" s="447"/>
      <c r="VH118" s="447"/>
      <c r="VI118" s="447"/>
      <c r="VJ118" s="447"/>
      <c r="VK118" s="449"/>
      <c r="VL118" s="450">
        <f t="shared" si="7618"/>
        <v>0</v>
      </c>
      <c r="VM118" s="463"/>
      <c r="VN118" s="448"/>
      <c r="VP118" s="458"/>
      <c r="VQ118" s="447"/>
      <c r="VR118" s="447"/>
      <c r="VS118" s="447"/>
      <c r="VT118" s="450">
        <f t="shared" si="7619"/>
        <v>0</v>
      </c>
      <c r="VU118" s="447"/>
      <c r="VV118" s="447"/>
      <c r="VW118" s="447"/>
      <c r="VX118" s="447"/>
      <c r="VY118" s="447"/>
      <c r="VZ118" s="449"/>
      <c r="WA118" s="450">
        <f t="shared" si="7620"/>
        <v>0</v>
      </c>
      <c r="WB118" s="463"/>
      <c r="WC118" s="448"/>
      <c r="WE118" s="458"/>
      <c r="WF118" s="447"/>
      <c r="WG118" s="447"/>
      <c r="WH118" s="447"/>
      <c r="WI118" s="450">
        <f t="shared" si="7621"/>
        <v>0</v>
      </c>
      <c r="WJ118" s="447"/>
      <c r="WK118" s="447"/>
      <c r="WL118" s="447"/>
      <c r="WM118" s="447"/>
      <c r="WN118" s="447"/>
      <c r="WO118" s="449"/>
      <c r="WP118" s="450">
        <f t="shared" si="7622"/>
        <v>0</v>
      </c>
      <c r="WQ118" s="463"/>
      <c r="WR118" s="448"/>
      <c r="WT118" s="458"/>
      <c r="WU118" s="447"/>
      <c r="WV118" s="447"/>
      <c r="WW118" s="447"/>
      <c r="WX118" s="450">
        <f t="shared" si="7623"/>
        <v>0</v>
      </c>
      <c r="WY118" s="447"/>
      <c r="WZ118" s="447"/>
      <c r="XA118" s="447"/>
      <c r="XB118" s="447"/>
      <c r="XC118" s="447"/>
      <c r="XD118" s="449"/>
      <c r="XE118" s="450">
        <f t="shared" si="7624"/>
        <v>0</v>
      </c>
      <c r="XF118" s="463"/>
      <c r="XG118" s="448"/>
      <c r="XI118" s="458"/>
      <c r="XJ118" s="447"/>
      <c r="XK118" s="447"/>
      <c r="XL118" s="447"/>
      <c r="XM118" s="450">
        <f t="shared" si="7625"/>
        <v>0</v>
      </c>
      <c r="XN118" s="447"/>
      <c r="XO118" s="447"/>
      <c r="XP118" s="447"/>
      <c r="XQ118" s="447"/>
      <c r="XR118" s="447"/>
      <c r="XS118" s="449"/>
      <c r="XT118" s="450">
        <f t="shared" si="7626"/>
        <v>0</v>
      </c>
      <c r="XU118" s="463"/>
      <c r="XV118" s="448"/>
      <c r="XX118" s="458"/>
      <c r="XY118" s="447"/>
      <c r="XZ118" s="447"/>
      <c r="YA118" s="447"/>
      <c r="YB118" s="450">
        <f t="shared" si="7627"/>
        <v>0</v>
      </c>
      <c r="YC118" s="447"/>
      <c r="YD118" s="447"/>
      <c r="YE118" s="447"/>
      <c r="YF118" s="447"/>
      <c r="YG118" s="447"/>
      <c r="YH118" s="449"/>
      <c r="YI118" s="450">
        <f t="shared" si="7628"/>
        <v>0</v>
      </c>
      <c r="YJ118" s="463"/>
      <c r="YK118" s="448"/>
      <c r="YM118" s="458"/>
      <c r="YN118" s="447"/>
      <c r="YO118" s="447"/>
      <c r="YP118" s="447"/>
      <c r="YQ118" s="450">
        <f t="shared" si="7629"/>
        <v>0</v>
      </c>
      <c r="YR118" s="447"/>
      <c r="YS118" s="447"/>
      <c r="YT118" s="447"/>
      <c r="YU118" s="447"/>
      <c r="YV118" s="447"/>
      <c r="YW118" s="449"/>
      <c r="YX118" s="450">
        <f t="shared" si="7630"/>
        <v>0</v>
      </c>
      <c r="YY118" s="463"/>
      <c r="YZ118" s="448"/>
      <c r="ZB118" s="458"/>
      <c r="ZC118" s="447"/>
      <c r="ZD118" s="447"/>
      <c r="ZE118" s="447"/>
      <c r="ZF118" s="450">
        <f t="shared" si="7631"/>
        <v>0</v>
      </c>
      <c r="ZG118" s="447"/>
      <c r="ZH118" s="447"/>
      <c r="ZI118" s="447"/>
      <c r="ZJ118" s="447"/>
      <c r="ZK118" s="447"/>
      <c r="ZL118" s="449"/>
      <c r="ZM118" s="450">
        <f t="shared" si="7632"/>
        <v>0</v>
      </c>
      <c r="ZN118" s="463"/>
      <c r="ZO118" s="448"/>
      <c r="ZQ118" s="458"/>
      <c r="ZR118" s="447"/>
      <c r="ZS118" s="447"/>
      <c r="ZT118" s="447"/>
      <c r="ZU118" s="450">
        <f t="shared" si="7633"/>
        <v>0</v>
      </c>
      <c r="ZV118" s="447"/>
      <c r="ZW118" s="447"/>
      <c r="ZX118" s="447"/>
      <c r="ZY118" s="447"/>
      <c r="ZZ118" s="447"/>
      <c r="AAA118" s="449"/>
      <c r="AAB118" s="450">
        <f t="shared" si="7634"/>
        <v>0</v>
      </c>
      <c r="AAC118" s="463"/>
      <c r="AAD118" s="448"/>
      <c r="AAF118" s="458"/>
      <c r="AAG118" s="447"/>
      <c r="AAH118" s="447"/>
      <c r="AAI118" s="447"/>
      <c r="AAJ118" s="450">
        <f t="shared" si="7635"/>
        <v>0</v>
      </c>
      <c r="AAK118" s="447"/>
      <c r="AAL118" s="447"/>
      <c r="AAM118" s="447"/>
      <c r="AAN118" s="447"/>
      <c r="AAO118" s="447"/>
      <c r="AAP118" s="449"/>
      <c r="AAQ118" s="450">
        <f t="shared" si="7636"/>
        <v>0</v>
      </c>
      <c r="AAR118" s="463"/>
      <c r="AAS118" s="448"/>
      <c r="AAU118" s="458"/>
      <c r="AAV118" s="447"/>
      <c r="AAW118" s="447"/>
      <c r="AAX118" s="447"/>
      <c r="AAY118" s="450">
        <f t="shared" si="7637"/>
        <v>0</v>
      </c>
      <c r="AAZ118" s="447"/>
      <c r="ABA118" s="447"/>
      <c r="ABB118" s="447"/>
      <c r="ABC118" s="447"/>
      <c r="ABD118" s="447"/>
      <c r="ABE118" s="449"/>
      <c r="ABF118" s="450">
        <f t="shared" si="7638"/>
        <v>0</v>
      </c>
      <c r="ABG118" s="463"/>
      <c r="ABH118" s="448"/>
      <c r="ABJ118" s="458"/>
      <c r="ABK118" s="447"/>
      <c r="ABL118" s="447"/>
      <c r="ABM118" s="447"/>
      <c r="ABN118" s="450">
        <f t="shared" si="7639"/>
        <v>0</v>
      </c>
      <c r="ABO118" s="447"/>
      <c r="ABP118" s="447"/>
      <c r="ABQ118" s="447"/>
      <c r="ABR118" s="447"/>
      <c r="ABS118" s="447"/>
      <c r="ABT118" s="449"/>
      <c r="ABU118" s="450">
        <f t="shared" si="7640"/>
        <v>0</v>
      </c>
      <c r="ABV118" s="463"/>
      <c r="ABW118" s="448"/>
      <c r="ABY118" s="458"/>
      <c r="ABZ118" s="447"/>
      <c r="ACA118" s="447"/>
      <c r="ACB118" s="447"/>
      <c r="ACC118" s="450">
        <f t="shared" si="7641"/>
        <v>0</v>
      </c>
      <c r="ACD118" s="447"/>
      <c r="ACE118" s="447"/>
      <c r="ACF118" s="447"/>
      <c r="ACG118" s="447"/>
      <c r="ACH118" s="447"/>
      <c r="ACI118" s="449"/>
      <c r="ACJ118" s="450">
        <f t="shared" si="7642"/>
        <v>0</v>
      </c>
      <c r="ACK118" s="463"/>
      <c r="ACL118" s="448"/>
      <c r="ACN118" s="458"/>
      <c r="ACO118" s="447"/>
      <c r="ACP118" s="447"/>
      <c r="ACQ118" s="447"/>
      <c r="ACR118" s="450">
        <f t="shared" si="7643"/>
        <v>0</v>
      </c>
      <c r="ACS118" s="447"/>
      <c r="ACT118" s="447"/>
      <c r="ACU118" s="447"/>
      <c r="ACV118" s="447"/>
      <c r="ACW118" s="447"/>
      <c r="ACX118" s="449"/>
      <c r="ACY118" s="450">
        <f t="shared" si="7644"/>
        <v>0</v>
      </c>
      <c r="ACZ118" s="463"/>
      <c r="ADA118" s="448"/>
      <c r="ADC118" s="458"/>
      <c r="ADD118" s="447"/>
      <c r="ADE118" s="447"/>
      <c r="ADF118" s="447"/>
      <c r="ADG118" s="450">
        <f t="shared" si="7645"/>
        <v>0</v>
      </c>
      <c r="ADH118" s="447"/>
      <c r="ADI118" s="447"/>
      <c r="ADJ118" s="447"/>
      <c r="ADK118" s="447"/>
      <c r="ADL118" s="447"/>
      <c r="ADM118" s="449"/>
      <c r="ADN118" s="450">
        <f t="shared" si="7646"/>
        <v>0</v>
      </c>
      <c r="ADO118" s="463"/>
      <c r="ADP118" s="448"/>
      <c r="ADR118" s="458"/>
      <c r="ADS118" s="447"/>
      <c r="ADT118" s="447"/>
      <c r="ADU118" s="447"/>
      <c r="ADV118" s="450">
        <f t="shared" si="7647"/>
        <v>0</v>
      </c>
      <c r="ADW118" s="447"/>
      <c r="ADX118" s="447"/>
      <c r="ADY118" s="447"/>
      <c r="ADZ118" s="447"/>
      <c r="AEA118" s="447"/>
      <c r="AEB118" s="449"/>
      <c r="AEC118" s="450">
        <f t="shared" si="7648"/>
        <v>0</v>
      </c>
      <c r="AED118" s="463"/>
      <c r="AEE118" s="448"/>
      <c r="AEG118" s="458"/>
      <c r="AEH118" s="447"/>
      <c r="AEI118" s="447"/>
      <c r="AEJ118" s="447"/>
      <c r="AEK118" s="450">
        <f t="shared" si="7649"/>
        <v>0</v>
      </c>
      <c r="AEL118" s="447"/>
      <c r="AEM118" s="447"/>
      <c r="AEN118" s="447"/>
      <c r="AEO118" s="447"/>
      <c r="AEP118" s="447"/>
      <c r="AEQ118" s="449"/>
      <c r="AER118" s="450">
        <f t="shared" si="7650"/>
        <v>0</v>
      </c>
      <c r="AES118" s="463"/>
      <c r="AET118" s="448"/>
      <c r="AEV118" s="458"/>
      <c r="AEW118" s="447"/>
      <c r="AEX118" s="447"/>
      <c r="AEY118" s="447"/>
      <c r="AEZ118" s="450">
        <f t="shared" si="7651"/>
        <v>0</v>
      </c>
      <c r="AFA118" s="447"/>
      <c r="AFB118" s="447"/>
      <c r="AFC118" s="447"/>
      <c r="AFD118" s="447"/>
      <c r="AFE118" s="447"/>
      <c r="AFF118" s="449"/>
      <c r="AFG118" s="450">
        <f t="shared" si="7652"/>
        <v>0</v>
      </c>
      <c r="AFH118" s="463"/>
      <c r="AFI118" s="448"/>
      <c r="AFK118" s="458"/>
      <c r="AFL118" s="447"/>
      <c r="AFM118" s="447"/>
      <c r="AFN118" s="447"/>
      <c r="AFO118" s="450">
        <f t="shared" si="7653"/>
        <v>0</v>
      </c>
      <c r="AFP118" s="447"/>
      <c r="AFQ118" s="447"/>
      <c r="AFR118" s="447"/>
      <c r="AFS118" s="447"/>
      <c r="AFT118" s="447"/>
      <c r="AFU118" s="449"/>
      <c r="AFV118" s="450">
        <f t="shared" si="7654"/>
        <v>0</v>
      </c>
      <c r="AFW118" s="463"/>
      <c r="AFX118" s="448"/>
      <c r="AFZ118" s="458"/>
      <c r="AGA118" s="447"/>
      <c r="AGB118" s="447"/>
      <c r="AGC118" s="447"/>
      <c r="AGD118" s="450">
        <f t="shared" si="7655"/>
        <v>0</v>
      </c>
      <c r="AGE118" s="447"/>
      <c r="AGF118" s="447"/>
      <c r="AGG118" s="447"/>
      <c r="AGH118" s="447"/>
      <c r="AGI118" s="447"/>
      <c r="AGJ118" s="449"/>
      <c r="AGK118" s="450">
        <f t="shared" si="7656"/>
        <v>0</v>
      </c>
      <c r="AGL118" s="463"/>
      <c r="AGM118" s="448"/>
      <c r="AGO118" s="458"/>
      <c r="AGP118" s="447"/>
      <c r="AGQ118" s="447"/>
      <c r="AGR118" s="447"/>
      <c r="AGS118" s="450">
        <f t="shared" si="7657"/>
        <v>0</v>
      </c>
      <c r="AGT118" s="447"/>
      <c r="AGU118" s="447"/>
      <c r="AGV118" s="447"/>
      <c r="AGW118" s="447"/>
      <c r="AGX118" s="447"/>
      <c r="AGY118" s="449"/>
      <c r="AGZ118" s="450">
        <f t="shared" si="7658"/>
        <v>0</v>
      </c>
      <c r="AHA118" s="463"/>
      <c r="AHB118" s="448"/>
      <c r="AHD118" s="458"/>
      <c r="AHE118" s="447"/>
      <c r="AHF118" s="447"/>
      <c r="AHG118" s="447"/>
      <c r="AHH118" s="450">
        <f t="shared" si="7659"/>
        <v>0</v>
      </c>
      <c r="AHI118" s="447"/>
      <c r="AHJ118" s="447"/>
      <c r="AHK118" s="447"/>
      <c r="AHL118" s="447"/>
      <c r="AHM118" s="447"/>
      <c r="AHN118" s="449"/>
      <c r="AHO118" s="450">
        <f t="shared" si="7660"/>
        <v>0</v>
      </c>
      <c r="AHP118" s="463"/>
      <c r="AHQ118" s="448"/>
      <c r="AHS118" s="458"/>
      <c r="AHT118" s="447"/>
      <c r="AHU118" s="447"/>
      <c r="AHV118" s="447"/>
      <c r="AHW118" s="450">
        <f t="shared" si="7661"/>
        <v>0</v>
      </c>
      <c r="AHX118" s="447"/>
      <c r="AHY118" s="447"/>
      <c r="AHZ118" s="447"/>
      <c r="AIA118" s="447"/>
      <c r="AIB118" s="447"/>
      <c r="AIC118" s="449"/>
      <c r="AID118" s="450">
        <f t="shared" si="7662"/>
        <v>0</v>
      </c>
      <c r="AIE118" s="463"/>
      <c r="AIF118" s="448"/>
      <c r="AIH118" s="458"/>
      <c r="AII118" s="447"/>
      <c r="AIJ118" s="447"/>
      <c r="AIK118" s="447"/>
      <c r="AIL118" s="450">
        <f t="shared" si="7663"/>
        <v>0</v>
      </c>
      <c r="AIM118" s="447"/>
      <c r="AIN118" s="447"/>
      <c r="AIO118" s="447"/>
      <c r="AIP118" s="447"/>
      <c r="AIQ118" s="447"/>
      <c r="AIR118" s="449"/>
      <c r="AIS118" s="450">
        <f t="shared" si="7664"/>
        <v>0</v>
      </c>
      <c r="AIT118" s="463"/>
      <c r="AIU118" s="448"/>
      <c r="AIW118" s="458"/>
      <c r="AIX118" s="447"/>
      <c r="AIY118" s="447"/>
      <c r="AIZ118" s="447"/>
      <c r="AJA118" s="450">
        <f t="shared" si="7665"/>
        <v>0</v>
      </c>
      <c r="AJB118" s="447"/>
      <c r="AJC118" s="447"/>
      <c r="AJD118" s="447"/>
      <c r="AJE118" s="447"/>
      <c r="AJF118" s="447"/>
      <c r="AJG118" s="449"/>
      <c r="AJH118" s="450">
        <f t="shared" si="7666"/>
        <v>0</v>
      </c>
      <c r="AJI118" s="463"/>
      <c r="AJJ118" s="448"/>
      <c r="AJL118" s="458"/>
      <c r="AJM118" s="447"/>
      <c r="AJN118" s="447"/>
      <c r="AJO118" s="447"/>
      <c r="AJP118" s="450">
        <f t="shared" si="7667"/>
        <v>0</v>
      </c>
      <c r="AJQ118" s="447"/>
      <c r="AJR118" s="447"/>
      <c r="AJS118" s="447"/>
      <c r="AJT118" s="447"/>
      <c r="AJU118" s="447"/>
      <c r="AJV118" s="449"/>
      <c r="AJW118" s="450">
        <f t="shared" si="7668"/>
        <v>0</v>
      </c>
      <c r="AJX118" s="463"/>
      <c r="AJY118" s="448"/>
      <c r="AKA118" s="458"/>
      <c r="AKB118" s="447"/>
      <c r="AKC118" s="447"/>
      <c r="AKD118" s="447"/>
      <c r="AKE118" s="450">
        <f t="shared" si="7669"/>
        <v>0</v>
      </c>
      <c r="AKF118" s="447"/>
      <c r="AKG118" s="447"/>
      <c r="AKH118" s="447"/>
      <c r="AKI118" s="447"/>
      <c r="AKJ118" s="447"/>
      <c r="AKK118" s="449"/>
      <c r="AKL118" s="450">
        <f t="shared" si="7670"/>
        <v>0</v>
      </c>
      <c r="AKM118" s="463"/>
      <c r="AKN118" s="448"/>
      <c r="AKP118" s="458"/>
      <c r="AKQ118" s="447"/>
      <c r="AKR118" s="447"/>
      <c r="AKS118" s="447"/>
      <c r="AKT118" s="450">
        <f t="shared" si="7671"/>
        <v>0</v>
      </c>
      <c r="AKU118" s="447"/>
      <c r="AKV118" s="447"/>
      <c r="AKW118" s="447"/>
      <c r="AKX118" s="447"/>
      <c r="AKY118" s="447"/>
      <c r="AKZ118" s="449"/>
      <c r="ALA118" s="450">
        <f t="shared" si="7672"/>
        <v>0</v>
      </c>
      <c r="ALB118" s="463"/>
      <c r="ALC118" s="448"/>
      <c r="ALE118" s="458"/>
      <c r="ALF118" s="447"/>
      <c r="ALG118" s="447"/>
      <c r="ALH118" s="447"/>
      <c r="ALI118" s="450">
        <f t="shared" si="7673"/>
        <v>0</v>
      </c>
      <c r="ALJ118" s="447"/>
      <c r="ALK118" s="447"/>
      <c r="ALL118" s="447"/>
      <c r="ALM118" s="447"/>
      <c r="ALN118" s="447"/>
      <c r="ALO118" s="449"/>
      <c r="ALP118" s="450">
        <f t="shared" si="7674"/>
        <v>0</v>
      </c>
      <c r="ALQ118" s="463"/>
      <c r="ALR118" s="448"/>
      <c r="ALT118" s="458"/>
      <c r="ALU118" s="447"/>
      <c r="ALV118" s="447"/>
      <c r="ALW118" s="447"/>
      <c r="ALX118" s="450">
        <f t="shared" si="7675"/>
        <v>0</v>
      </c>
      <c r="ALY118" s="447"/>
      <c r="ALZ118" s="447"/>
      <c r="AMA118" s="447"/>
      <c r="AMB118" s="447"/>
      <c r="AMC118" s="447"/>
      <c r="AMD118" s="449"/>
      <c r="AME118" s="450">
        <f t="shared" si="7676"/>
        <v>0</v>
      </c>
      <c r="AMF118" s="463"/>
      <c r="AMG118" s="448"/>
      <c r="AMI118" s="458"/>
      <c r="AMJ118" s="447"/>
      <c r="AMK118" s="447"/>
      <c r="AML118" s="447"/>
      <c r="AMM118" s="450">
        <f t="shared" si="7677"/>
        <v>0</v>
      </c>
      <c r="AMN118" s="447"/>
      <c r="AMO118" s="447"/>
      <c r="AMP118" s="447"/>
      <c r="AMQ118" s="447"/>
      <c r="AMR118" s="447"/>
      <c r="AMS118" s="449"/>
      <c r="AMT118" s="450">
        <f t="shared" si="7678"/>
        <v>0</v>
      </c>
      <c r="AMU118" s="463"/>
      <c r="AMV118" s="448"/>
      <c r="AMX118" s="458"/>
      <c r="AMY118" s="447"/>
      <c r="AMZ118" s="447"/>
      <c r="ANA118" s="447"/>
      <c r="ANB118" s="450">
        <f t="shared" si="7679"/>
        <v>0</v>
      </c>
      <c r="ANC118" s="447"/>
      <c r="AND118" s="447"/>
      <c r="ANE118" s="447"/>
      <c r="ANF118" s="447"/>
      <c r="ANG118" s="447"/>
      <c r="ANH118" s="449"/>
      <c r="ANI118" s="450">
        <f t="shared" si="7680"/>
        <v>0</v>
      </c>
      <c r="ANJ118" s="463"/>
      <c r="ANK118" s="448"/>
      <c r="ANM118" s="458"/>
      <c r="ANN118" s="447"/>
      <c r="ANO118" s="447"/>
      <c r="ANP118" s="447"/>
      <c r="ANQ118" s="450">
        <f t="shared" si="7681"/>
        <v>0</v>
      </c>
      <c r="ANR118" s="447"/>
      <c r="ANS118" s="447"/>
      <c r="ANT118" s="447"/>
      <c r="ANU118" s="447"/>
      <c r="ANV118" s="447"/>
      <c r="ANW118" s="449"/>
      <c r="ANX118" s="450">
        <f t="shared" si="7682"/>
        <v>0</v>
      </c>
      <c r="ANY118" s="463"/>
      <c r="ANZ118" s="448"/>
      <c r="AOB118" s="458"/>
      <c r="AOC118" s="447"/>
      <c r="AOD118" s="447"/>
      <c r="AOE118" s="447"/>
      <c r="AOF118" s="450">
        <f t="shared" si="7683"/>
        <v>0</v>
      </c>
      <c r="AOG118" s="447"/>
      <c r="AOH118" s="447"/>
      <c r="AOI118" s="447"/>
      <c r="AOJ118" s="447"/>
      <c r="AOK118" s="447"/>
      <c r="AOL118" s="449"/>
      <c r="AOM118" s="450">
        <f t="shared" si="7684"/>
        <v>0</v>
      </c>
      <c r="AON118" s="463"/>
      <c r="AOO118" s="448"/>
      <c r="AOQ118" s="458"/>
      <c r="AOR118" s="447"/>
      <c r="AOS118" s="447"/>
      <c r="AOT118" s="447"/>
      <c r="AOU118" s="450">
        <f t="shared" si="7685"/>
        <v>0</v>
      </c>
      <c r="AOV118" s="447"/>
      <c r="AOW118" s="447"/>
      <c r="AOX118" s="447"/>
      <c r="AOY118" s="447"/>
      <c r="AOZ118" s="447"/>
      <c r="APA118" s="449"/>
      <c r="APB118" s="450">
        <f t="shared" si="7686"/>
        <v>0</v>
      </c>
      <c r="APC118" s="463"/>
      <c r="APD118" s="448"/>
      <c r="APF118" s="458"/>
      <c r="APG118" s="447"/>
      <c r="APH118" s="447"/>
      <c r="API118" s="447"/>
      <c r="APJ118" s="450">
        <f t="shared" si="7687"/>
        <v>0</v>
      </c>
      <c r="APK118" s="447"/>
      <c r="APL118" s="447"/>
      <c r="APM118" s="447"/>
      <c r="APN118" s="447"/>
      <c r="APO118" s="447"/>
      <c r="APP118" s="449"/>
      <c r="APQ118" s="450">
        <f t="shared" si="7688"/>
        <v>0</v>
      </c>
      <c r="APR118" s="463"/>
      <c r="APS118" s="448"/>
      <c r="APU118" s="458"/>
      <c r="APV118" s="447"/>
      <c r="APW118" s="447"/>
      <c r="APX118" s="447"/>
      <c r="APY118" s="450">
        <f t="shared" si="7689"/>
        <v>0</v>
      </c>
      <c r="APZ118" s="447"/>
      <c r="AQA118" s="447"/>
      <c r="AQB118" s="447"/>
      <c r="AQC118" s="447"/>
      <c r="AQD118" s="447"/>
      <c r="AQE118" s="449"/>
      <c r="AQF118" s="450">
        <f t="shared" si="7690"/>
        <v>0</v>
      </c>
      <c r="AQG118" s="463"/>
      <c r="AQH118" s="448"/>
      <c r="AQJ118" s="458"/>
      <c r="AQK118" s="447"/>
      <c r="AQL118" s="447"/>
      <c r="AQM118" s="447"/>
      <c r="AQN118" s="450">
        <f t="shared" si="7691"/>
        <v>0</v>
      </c>
      <c r="AQO118" s="447"/>
      <c r="AQP118" s="447"/>
      <c r="AQQ118" s="447"/>
      <c r="AQR118" s="447"/>
      <c r="AQS118" s="447"/>
      <c r="AQT118" s="449"/>
      <c r="AQU118" s="450">
        <f t="shared" si="7692"/>
        <v>0</v>
      </c>
      <c r="AQV118" s="463"/>
      <c r="AQW118" s="448"/>
      <c r="AQY118" s="458"/>
      <c r="AQZ118" s="447"/>
      <c r="ARA118" s="447"/>
      <c r="ARB118" s="447"/>
      <c r="ARC118" s="450">
        <f t="shared" si="7693"/>
        <v>0</v>
      </c>
      <c r="ARD118" s="447"/>
      <c r="ARE118" s="447"/>
      <c r="ARF118" s="447"/>
      <c r="ARG118" s="447"/>
      <c r="ARH118" s="447"/>
      <c r="ARI118" s="449"/>
      <c r="ARJ118" s="450">
        <f t="shared" si="7694"/>
        <v>0</v>
      </c>
      <c r="ARK118" s="463"/>
      <c r="ARL118" s="448"/>
      <c r="ARN118" s="458"/>
      <c r="ARO118" s="447"/>
      <c r="ARP118" s="447"/>
      <c r="ARQ118" s="447"/>
      <c r="ARR118" s="450">
        <f t="shared" si="7695"/>
        <v>0</v>
      </c>
      <c r="ARS118" s="447"/>
      <c r="ART118" s="447"/>
      <c r="ARU118" s="447"/>
      <c r="ARV118" s="447"/>
      <c r="ARW118" s="447"/>
      <c r="ARX118" s="449"/>
      <c r="ARY118" s="450">
        <f t="shared" si="7696"/>
        <v>0</v>
      </c>
      <c r="ARZ118" s="463"/>
      <c r="ASA118" s="448"/>
      <c r="ASC118" s="458"/>
      <c r="ASD118" s="447"/>
      <c r="ASE118" s="447"/>
      <c r="ASF118" s="447"/>
      <c r="ASG118" s="450">
        <f t="shared" si="7697"/>
        <v>0</v>
      </c>
      <c r="ASH118" s="447"/>
      <c r="ASI118" s="447"/>
      <c r="ASJ118" s="447"/>
      <c r="ASK118" s="447"/>
      <c r="ASL118" s="447"/>
      <c r="ASM118" s="449"/>
      <c r="ASN118" s="450">
        <f t="shared" si="7698"/>
        <v>0</v>
      </c>
      <c r="ASO118" s="463"/>
      <c r="ASP118" s="448"/>
      <c r="ASR118" s="458"/>
      <c r="ASS118" s="447"/>
      <c r="AST118" s="447"/>
      <c r="ASU118" s="447"/>
      <c r="ASV118" s="450">
        <f t="shared" si="7699"/>
        <v>0</v>
      </c>
      <c r="ASW118" s="447"/>
      <c r="ASX118" s="447"/>
      <c r="ASY118" s="447"/>
      <c r="ASZ118" s="447"/>
      <c r="ATA118" s="447"/>
      <c r="ATB118" s="449"/>
      <c r="ATC118" s="450">
        <f t="shared" si="7700"/>
        <v>0</v>
      </c>
      <c r="ATD118" s="463"/>
      <c r="ATE118" s="448"/>
      <c r="ATG118" s="458"/>
      <c r="ATH118" s="447"/>
      <c r="ATI118" s="447"/>
      <c r="ATJ118" s="447"/>
      <c r="ATK118" s="450">
        <f t="shared" si="7701"/>
        <v>0</v>
      </c>
      <c r="ATL118" s="447"/>
      <c r="ATM118" s="447"/>
      <c r="ATN118" s="447"/>
      <c r="ATO118" s="447"/>
      <c r="ATP118" s="447"/>
      <c r="ATQ118" s="449"/>
      <c r="ATR118" s="450">
        <f t="shared" si="7702"/>
        <v>0</v>
      </c>
      <c r="ATS118" s="463"/>
      <c r="ATT118" s="448"/>
      <c r="ATV118" s="458"/>
      <c r="ATW118" s="447"/>
      <c r="ATX118" s="447"/>
      <c r="ATY118" s="447"/>
      <c r="ATZ118" s="450">
        <f t="shared" si="7703"/>
        <v>0</v>
      </c>
      <c r="AUA118" s="447"/>
      <c r="AUB118" s="447"/>
      <c r="AUC118" s="447"/>
      <c r="AUD118" s="447"/>
      <c r="AUE118" s="447"/>
      <c r="AUF118" s="449"/>
      <c r="AUG118" s="450">
        <f t="shared" si="7704"/>
        <v>0</v>
      </c>
      <c r="AUH118" s="463"/>
      <c r="AUI118" s="448"/>
      <c r="AUK118" s="458"/>
      <c r="AUL118" s="447"/>
      <c r="AUM118" s="447"/>
      <c r="AUN118" s="447"/>
      <c r="AUO118" s="450">
        <f t="shared" si="7705"/>
        <v>0</v>
      </c>
      <c r="AUP118" s="447"/>
      <c r="AUQ118" s="447"/>
      <c r="AUR118" s="447"/>
      <c r="AUS118" s="447"/>
      <c r="AUT118" s="447"/>
      <c r="AUU118" s="449"/>
      <c r="AUV118" s="450">
        <f t="shared" si="7706"/>
        <v>0</v>
      </c>
      <c r="AUW118" s="463"/>
      <c r="AUX118" s="448"/>
      <c r="AUZ118" s="458"/>
      <c r="AVA118" s="447"/>
      <c r="AVB118" s="447"/>
      <c r="AVC118" s="447"/>
      <c r="AVD118" s="450">
        <f t="shared" si="7707"/>
        <v>0</v>
      </c>
      <c r="AVE118" s="447"/>
      <c r="AVF118" s="447"/>
      <c r="AVG118" s="447"/>
      <c r="AVH118" s="447"/>
      <c r="AVI118" s="447"/>
      <c r="AVJ118" s="449"/>
      <c r="AVK118" s="450">
        <f t="shared" si="7708"/>
        <v>0</v>
      </c>
      <c r="AVL118" s="463"/>
      <c r="AVM118" s="448"/>
      <c r="AVO118" s="458"/>
      <c r="AVP118" s="447"/>
      <c r="AVQ118" s="447"/>
      <c r="AVR118" s="447"/>
      <c r="AVS118" s="450">
        <f t="shared" si="7709"/>
        <v>0</v>
      </c>
      <c r="AVT118" s="447"/>
      <c r="AVU118" s="447"/>
      <c r="AVV118" s="447"/>
      <c r="AVW118" s="447"/>
      <c r="AVX118" s="447"/>
      <c r="AVY118" s="449"/>
      <c r="AVZ118" s="450">
        <f t="shared" si="7710"/>
        <v>0</v>
      </c>
      <c r="AWA118" s="463"/>
      <c r="AWB118" s="448"/>
      <c r="AWD118" s="458"/>
      <c r="AWE118" s="447"/>
      <c r="AWF118" s="447"/>
      <c r="AWG118" s="447"/>
      <c r="AWH118" s="450">
        <f t="shared" si="7711"/>
        <v>0</v>
      </c>
      <c r="AWI118" s="447"/>
      <c r="AWJ118" s="447"/>
      <c r="AWK118" s="447"/>
      <c r="AWL118" s="447"/>
      <c r="AWM118" s="447"/>
      <c r="AWN118" s="449"/>
      <c r="AWO118" s="450">
        <f t="shared" si="7712"/>
        <v>0</v>
      </c>
      <c r="AWP118" s="463"/>
      <c r="AWQ118" s="448"/>
      <c r="AWS118" s="458"/>
      <c r="AWT118" s="447"/>
      <c r="AWU118" s="447"/>
      <c r="AWV118" s="447"/>
      <c r="AWW118" s="450">
        <f t="shared" si="7713"/>
        <v>0</v>
      </c>
      <c r="AWX118" s="447"/>
      <c r="AWY118" s="447"/>
      <c r="AWZ118" s="447"/>
      <c r="AXA118" s="447"/>
      <c r="AXB118" s="447"/>
      <c r="AXC118" s="449"/>
      <c r="AXD118" s="450">
        <f t="shared" si="7714"/>
        <v>0</v>
      </c>
      <c r="AXE118" s="463"/>
      <c r="AXF118" s="448"/>
      <c r="AXH118" s="458"/>
      <c r="AXI118" s="447"/>
      <c r="AXJ118" s="447"/>
      <c r="AXK118" s="447"/>
      <c r="AXL118" s="450">
        <f t="shared" si="7715"/>
        <v>0</v>
      </c>
      <c r="AXM118" s="447"/>
      <c r="AXN118" s="447"/>
      <c r="AXO118" s="447"/>
      <c r="AXP118" s="447"/>
      <c r="AXQ118" s="447"/>
      <c r="AXR118" s="449"/>
      <c r="AXS118" s="450">
        <f t="shared" si="7716"/>
        <v>0</v>
      </c>
      <c r="AXT118" s="463"/>
      <c r="AXU118" s="448"/>
      <c r="AXW118" s="458"/>
      <c r="AXX118" s="447"/>
      <c r="AXY118" s="447"/>
      <c r="AXZ118" s="447"/>
      <c r="AYA118" s="450">
        <f t="shared" si="7717"/>
        <v>0</v>
      </c>
      <c r="AYB118" s="447"/>
      <c r="AYC118" s="447"/>
      <c r="AYD118" s="447"/>
      <c r="AYE118" s="447"/>
      <c r="AYF118" s="447"/>
      <c r="AYG118" s="449"/>
      <c r="AYH118" s="450">
        <f t="shared" si="7718"/>
        <v>0</v>
      </c>
      <c r="AYI118" s="463"/>
      <c r="AYJ118" s="448"/>
      <c r="AYL118" s="458"/>
      <c r="AYM118" s="447"/>
      <c r="AYN118" s="447"/>
      <c r="AYO118" s="447"/>
      <c r="AYP118" s="450">
        <f t="shared" si="7719"/>
        <v>0</v>
      </c>
      <c r="AYQ118" s="447"/>
      <c r="AYR118" s="447"/>
      <c r="AYS118" s="447"/>
      <c r="AYT118" s="447"/>
      <c r="AYU118" s="447"/>
      <c r="AYV118" s="449"/>
      <c r="AYW118" s="450">
        <f t="shared" si="7720"/>
        <v>0</v>
      </c>
      <c r="AYX118" s="463"/>
      <c r="AYY118" s="448"/>
      <c r="AZA118" s="458"/>
      <c r="AZB118" s="447"/>
      <c r="AZC118" s="447"/>
      <c r="AZD118" s="447"/>
      <c r="AZE118" s="450">
        <f t="shared" si="7721"/>
        <v>0</v>
      </c>
      <c r="AZF118" s="447"/>
      <c r="AZG118" s="447"/>
      <c r="AZH118" s="447"/>
      <c r="AZI118" s="447"/>
      <c r="AZJ118" s="447"/>
      <c r="AZK118" s="449"/>
      <c r="AZL118" s="450">
        <f t="shared" si="7722"/>
        <v>0</v>
      </c>
      <c r="AZM118" s="463"/>
      <c r="AZN118" s="448"/>
      <c r="AZP118" s="458"/>
      <c r="AZQ118" s="447"/>
      <c r="AZR118" s="447"/>
      <c r="AZS118" s="447"/>
      <c r="AZT118" s="450">
        <f t="shared" si="7723"/>
        <v>0</v>
      </c>
      <c r="AZU118" s="447"/>
      <c r="AZV118" s="447"/>
      <c r="AZW118" s="447"/>
      <c r="AZX118" s="447"/>
      <c r="AZY118" s="447"/>
      <c r="AZZ118" s="449"/>
      <c r="BAA118" s="450">
        <f t="shared" si="7724"/>
        <v>0</v>
      </c>
      <c r="BAB118" s="463"/>
      <c r="BAC118" s="448"/>
      <c r="BAE118" s="458"/>
      <c r="BAF118" s="447"/>
      <c r="BAG118" s="447"/>
      <c r="BAH118" s="447"/>
      <c r="BAI118" s="450">
        <f t="shared" si="7725"/>
        <v>0</v>
      </c>
      <c r="BAJ118" s="447"/>
      <c r="BAK118" s="447"/>
      <c r="BAL118" s="447"/>
      <c r="BAM118" s="447"/>
      <c r="BAN118" s="447"/>
      <c r="BAO118" s="449"/>
      <c r="BAP118" s="450">
        <f t="shared" si="7726"/>
        <v>0</v>
      </c>
      <c r="BAQ118" s="463"/>
      <c r="BAR118" s="448"/>
      <c r="BAT118" s="458"/>
      <c r="BAU118" s="447"/>
      <c r="BAV118" s="447"/>
      <c r="BAW118" s="447"/>
      <c r="BAX118" s="450">
        <f t="shared" si="7727"/>
        <v>0</v>
      </c>
      <c r="BAY118" s="447"/>
      <c r="BAZ118" s="447"/>
      <c r="BBA118" s="447"/>
      <c r="BBB118" s="447"/>
      <c r="BBC118" s="447"/>
      <c r="BBD118" s="449"/>
      <c r="BBE118" s="450">
        <f t="shared" si="7728"/>
        <v>0</v>
      </c>
      <c r="BBF118" s="463"/>
      <c r="BBG118" s="448"/>
      <c r="BBI118" s="458"/>
      <c r="BBJ118" s="447"/>
      <c r="BBK118" s="447"/>
      <c r="BBL118" s="447"/>
      <c r="BBM118" s="450">
        <f t="shared" si="7729"/>
        <v>0</v>
      </c>
      <c r="BBN118" s="447"/>
      <c r="BBO118" s="447"/>
      <c r="BBP118" s="447"/>
      <c r="BBQ118" s="447"/>
      <c r="BBR118" s="447"/>
      <c r="BBS118" s="449"/>
      <c r="BBT118" s="450">
        <f t="shared" si="7730"/>
        <v>0</v>
      </c>
      <c r="BBU118" s="463"/>
      <c r="BBV118" s="448"/>
      <c r="BBX118" s="458"/>
      <c r="BBY118" s="447"/>
      <c r="BBZ118" s="447"/>
      <c r="BCA118" s="447"/>
      <c r="BCB118" s="450">
        <f t="shared" si="7731"/>
        <v>0</v>
      </c>
      <c r="BCC118" s="447"/>
      <c r="BCD118" s="447"/>
      <c r="BCE118" s="447"/>
      <c r="BCF118" s="447"/>
      <c r="BCG118" s="447"/>
      <c r="BCH118" s="449"/>
      <c r="BCI118" s="450">
        <f t="shared" si="7732"/>
        <v>0</v>
      </c>
      <c r="BCJ118" s="463"/>
      <c r="BCK118" s="448"/>
      <c r="BCM118" s="458"/>
      <c r="BCN118" s="447"/>
      <c r="BCO118" s="447"/>
      <c r="BCP118" s="447"/>
      <c r="BCQ118" s="450">
        <f t="shared" si="7733"/>
        <v>0</v>
      </c>
      <c r="BCR118" s="447"/>
      <c r="BCS118" s="447"/>
      <c r="BCT118" s="447"/>
      <c r="BCU118" s="447"/>
      <c r="BCV118" s="447"/>
      <c r="BCW118" s="449"/>
      <c r="BCX118" s="450">
        <f t="shared" si="7734"/>
        <v>0</v>
      </c>
      <c r="BCY118" s="463"/>
      <c r="BCZ118" s="448"/>
      <c r="BDB118" s="458"/>
      <c r="BDC118" s="447"/>
      <c r="BDD118" s="447"/>
      <c r="BDE118" s="447"/>
      <c r="BDF118" s="450">
        <f t="shared" si="7735"/>
        <v>0</v>
      </c>
      <c r="BDG118" s="447"/>
      <c r="BDH118" s="447"/>
      <c r="BDI118" s="447"/>
      <c r="BDJ118" s="447"/>
      <c r="BDK118" s="447"/>
      <c r="BDL118" s="449"/>
      <c r="BDM118" s="450">
        <f t="shared" si="7736"/>
        <v>0</v>
      </c>
      <c r="BDN118" s="463"/>
      <c r="BDO118" s="448"/>
      <c r="BDQ118" s="458"/>
      <c r="BDR118" s="447"/>
      <c r="BDS118" s="447"/>
      <c r="BDT118" s="447"/>
      <c r="BDU118" s="450">
        <f t="shared" si="7737"/>
        <v>0</v>
      </c>
      <c r="BDV118" s="447"/>
      <c r="BDW118" s="447"/>
      <c r="BDX118" s="447"/>
      <c r="BDY118" s="447"/>
      <c r="BDZ118" s="447"/>
      <c r="BEA118" s="449"/>
      <c r="BEB118" s="450">
        <f t="shared" si="7738"/>
        <v>0</v>
      </c>
      <c r="BEC118" s="463"/>
      <c r="BED118" s="448"/>
      <c r="BEF118" s="458"/>
      <c r="BEG118" s="447"/>
      <c r="BEH118" s="447"/>
      <c r="BEI118" s="447"/>
      <c r="BEJ118" s="450">
        <f t="shared" si="7739"/>
        <v>0</v>
      </c>
      <c r="BEK118" s="447"/>
      <c r="BEL118" s="447"/>
      <c r="BEM118" s="447"/>
      <c r="BEN118" s="447"/>
      <c r="BEO118" s="447"/>
      <c r="BEP118" s="449"/>
      <c r="BEQ118" s="450">
        <f t="shared" si="7740"/>
        <v>0</v>
      </c>
      <c r="BER118" s="463"/>
      <c r="BES118" s="448"/>
      <c r="BEU118" s="458"/>
      <c r="BEV118" s="447"/>
      <c r="BEW118" s="447"/>
      <c r="BEX118" s="447"/>
      <c r="BEY118" s="450">
        <f t="shared" si="7741"/>
        <v>0</v>
      </c>
      <c r="BEZ118" s="447"/>
      <c r="BFA118" s="447"/>
      <c r="BFB118" s="447"/>
      <c r="BFC118" s="447"/>
      <c r="BFD118" s="447"/>
      <c r="BFE118" s="449"/>
      <c r="BFF118" s="450">
        <f t="shared" si="7742"/>
        <v>0</v>
      </c>
      <c r="BFG118" s="463"/>
      <c r="BFH118" s="448"/>
      <c r="BFJ118" s="458"/>
      <c r="BFK118" s="447"/>
      <c r="BFL118" s="447"/>
      <c r="BFM118" s="447"/>
      <c r="BFN118" s="450">
        <f t="shared" si="7743"/>
        <v>0</v>
      </c>
      <c r="BFO118" s="447"/>
      <c r="BFP118" s="447"/>
      <c r="BFQ118" s="447"/>
      <c r="BFR118" s="447"/>
      <c r="BFS118" s="447"/>
      <c r="BFT118" s="449"/>
      <c r="BFU118" s="450">
        <f t="shared" si="7744"/>
        <v>0</v>
      </c>
      <c r="BFV118" s="463"/>
      <c r="BFW118" s="448"/>
      <c r="BFY118" s="458"/>
      <c r="BFZ118" s="447"/>
      <c r="BGA118" s="447"/>
      <c r="BGB118" s="447"/>
      <c r="BGC118" s="450">
        <f t="shared" si="7745"/>
        <v>0</v>
      </c>
      <c r="BGD118" s="447"/>
      <c r="BGE118" s="447"/>
      <c r="BGF118" s="447"/>
      <c r="BGG118" s="447"/>
      <c r="BGH118" s="447"/>
      <c r="BGI118" s="449"/>
      <c r="BGJ118" s="450">
        <f t="shared" si="7746"/>
        <v>0</v>
      </c>
      <c r="BGK118" s="463"/>
      <c r="BGL118" s="448"/>
      <c r="BGN118" s="458"/>
      <c r="BGO118" s="447"/>
      <c r="BGP118" s="447"/>
      <c r="BGQ118" s="447"/>
      <c r="BGR118" s="450">
        <f t="shared" si="7747"/>
        <v>0</v>
      </c>
      <c r="BGS118" s="447"/>
      <c r="BGT118" s="447"/>
      <c r="BGU118" s="447"/>
      <c r="BGV118" s="447"/>
      <c r="BGW118" s="447"/>
      <c r="BGX118" s="449"/>
      <c r="BGY118" s="450">
        <f t="shared" si="7748"/>
        <v>0</v>
      </c>
      <c r="BGZ118" s="463"/>
      <c r="BHA118" s="448"/>
      <c r="BHC118" s="458"/>
      <c r="BHD118" s="447"/>
      <c r="BHE118" s="447"/>
      <c r="BHF118" s="447"/>
      <c r="BHG118" s="450">
        <f t="shared" si="7749"/>
        <v>0</v>
      </c>
      <c r="BHH118" s="447"/>
      <c r="BHI118" s="447"/>
      <c r="BHJ118" s="447"/>
      <c r="BHK118" s="447"/>
      <c r="BHL118" s="447"/>
      <c r="BHM118" s="449"/>
      <c r="BHN118" s="450">
        <f t="shared" si="7750"/>
        <v>0</v>
      </c>
      <c r="BHO118" s="463"/>
      <c r="BHP118" s="448"/>
      <c r="BHR118" s="458"/>
      <c r="BHS118" s="447"/>
      <c r="BHT118" s="447"/>
      <c r="BHU118" s="447"/>
      <c r="BHV118" s="450">
        <f t="shared" si="7751"/>
        <v>0</v>
      </c>
      <c r="BHW118" s="447"/>
      <c r="BHX118" s="447"/>
      <c r="BHY118" s="447"/>
      <c r="BHZ118" s="447"/>
      <c r="BIA118" s="447"/>
      <c r="BIB118" s="449"/>
      <c r="BIC118" s="450">
        <f t="shared" si="7752"/>
        <v>0</v>
      </c>
      <c r="BID118" s="463"/>
      <c r="BIE118" s="448"/>
      <c r="BIG118" s="458"/>
      <c r="BIH118" s="447"/>
      <c r="BII118" s="447"/>
      <c r="BIJ118" s="447"/>
      <c r="BIK118" s="450">
        <f t="shared" si="7753"/>
        <v>0</v>
      </c>
      <c r="BIL118" s="447"/>
      <c r="BIM118" s="447"/>
      <c r="BIN118" s="447"/>
      <c r="BIO118" s="447"/>
      <c r="BIP118" s="447"/>
      <c r="BIQ118" s="449"/>
      <c r="BIR118" s="450">
        <f t="shared" si="7754"/>
        <v>0</v>
      </c>
      <c r="BIS118" s="463"/>
      <c r="BIT118" s="448"/>
      <c r="BIV118" s="458"/>
      <c r="BIW118" s="447"/>
      <c r="BIX118" s="447"/>
      <c r="BIY118" s="447"/>
      <c r="BIZ118" s="450">
        <f t="shared" si="7755"/>
        <v>0</v>
      </c>
      <c r="BJA118" s="447"/>
      <c r="BJB118" s="447"/>
      <c r="BJC118" s="447"/>
      <c r="BJD118" s="447"/>
      <c r="BJE118" s="447"/>
      <c r="BJF118" s="449"/>
      <c r="BJG118" s="450">
        <f t="shared" si="7756"/>
        <v>0</v>
      </c>
      <c r="BJH118" s="463"/>
      <c r="BJI118" s="448"/>
      <c r="BJK118" s="458"/>
      <c r="BJL118" s="447"/>
      <c r="BJM118" s="447"/>
      <c r="BJN118" s="447"/>
      <c r="BJO118" s="450">
        <f t="shared" si="7757"/>
        <v>0</v>
      </c>
      <c r="BJP118" s="447"/>
      <c r="BJQ118" s="447"/>
      <c r="BJR118" s="447"/>
      <c r="BJS118" s="447"/>
      <c r="BJT118" s="447"/>
      <c r="BJU118" s="449"/>
      <c r="BJV118" s="450">
        <f t="shared" si="7758"/>
        <v>0</v>
      </c>
      <c r="BJW118" s="463"/>
      <c r="BJX118" s="448"/>
      <c r="BJZ118" s="458"/>
      <c r="BKA118" s="447"/>
      <c r="BKB118" s="447"/>
      <c r="BKC118" s="447"/>
      <c r="BKD118" s="450">
        <f t="shared" si="7759"/>
        <v>0</v>
      </c>
      <c r="BKE118" s="447"/>
      <c r="BKF118" s="447"/>
      <c r="BKG118" s="447"/>
      <c r="BKH118" s="447"/>
      <c r="BKI118" s="447"/>
      <c r="BKJ118" s="449"/>
      <c r="BKK118" s="450">
        <f t="shared" si="7760"/>
        <v>0</v>
      </c>
      <c r="BKL118" s="463"/>
      <c r="BKM118" s="448"/>
      <c r="BKO118" s="458"/>
      <c r="BKP118" s="447"/>
      <c r="BKQ118" s="447"/>
      <c r="BKR118" s="447"/>
      <c r="BKS118" s="450">
        <f t="shared" si="7761"/>
        <v>0</v>
      </c>
      <c r="BKT118" s="447"/>
      <c r="BKU118" s="447"/>
      <c r="BKV118" s="447"/>
      <c r="BKW118" s="447"/>
      <c r="BKX118" s="447"/>
      <c r="BKY118" s="449"/>
      <c r="BKZ118" s="450">
        <f t="shared" si="7762"/>
        <v>0</v>
      </c>
      <c r="BLA118" s="463"/>
      <c r="BLB118" s="448"/>
      <c r="BLD118" s="458"/>
      <c r="BLE118" s="447"/>
      <c r="BLF118" s="447"/>
      <c r="BLG118" s="447"/>
      <c r="BLH118" s="450">
        <f t="shared" si="7763"/>
        <v>0</v>
      </c>
      <c r="BLI118" s="447"/>
      <c r="BLJ118" s="447"/>
      <c r="BLK118" s="447"/>
      <c r="BLL118" s="447"/>
      <c r="BLM118" s="447"/>
      <c r="BLN118" s="449"/>
      <c r="BLO118" s="450">
        <f t="shared" si="7764"/>
        <v>0</v>
      </c>
      <c r="BLP118" s="463"/>
      <c r="BLQ118" s="448"/>
      <c r="BLS118" s="458"/>
      <c r="BLT118" s="447"/>
      <c r="BLU118" s="447"/>
      <c r="BLV118" s="447"/>
      <c r="BLW118" s="450">
        <f t="shared" si="7765"/>
        <v>0</v>
      </c>
      <c r="BLX118" s="447"/>
      <c r="BLY118" s="447"/>
      <c r="BLZ118" s="447"/>
      <c r="BMA118" s="447"/>
      <c r="BMB118" s="447"/>
      <c r="BMC118" s="449"/>
      <c r="BMD118" s="450">
        <f t="shared" si="7766"/>
        <v>0</v>
      </c>
      <c r="BME118" s="463"/>
      <c r="BMF118" s="448"/>
      <c r="BMH118" s="458"/>
      <c r="BMI118" s="447"/>
      <c r="BMJ118" s="447"/>
      <c r="BMK118" s="447"/>
      <c r="BML118" s="450">
        <f t="shared" si="7767"/>
        <v>0</v>
      </c>
      <c r="BMM118" s="447"/>
      <c r="BMN118" s="447"/>
      <c r="BMO118" s="447"/>
      <c r="BMP118" s="447"/>
      <c r="BMQ118" s="447"/>
      <c r="BMR118" s="449"/>
      <c r="BMS118" s="450">
        <f t="shared" si="7768"/>
        <v>0</v>
      </c>
      <c r="BMT118" s="463"/>
      <c r="BMU118" s="448"/>
      <c r="BMW118" s="458"/>
      <c r="BMX118" s="447"/>
      <c r="BMY118" s="447"/>
      <c r="BMZ118" s="447"/>
      <c r="BNA118" s="450">
        <f t="shared" si="7769"/>
        <v>0</v>
      </c>
      <c r="BNB118" s="447"/>
      <c r="BNC118" s="447"/>
      <c r="BND118" s="447"/>
      <c r="BNE118" s="447"/>
      <c r="BNF118" s="447"/>
      <c r="BNG118" s="449"/>
      <c r="BNH118" s="450">
        <f t="shared" si="7770"/>
        <v>0</v>
      </c>
      <c r="BNI118" s="463"/>
      <c r="BNJ118" s="448"/>
      <c r="BNL118" s="458"/>
      <c r="BNM118" s="447"/>
      <c r="BNN118" s="447"/>
      <c r="BNO118" s="447"/>
      <c r="BNP118" s="450">
        <f t="shared" si="7771"/>
        <v>0</v>
      </c>
      <c r="BNQ118" s="447"/>
      <c r="BNR118" s="447"/>
      <c r="BNS118" s="447"/>
      <c r="BNT118" s="447"/>
      <c r="BNU118" s="447"/>
      <c r="BNV118" s="449"/>
      <c r="BNW118" s="450">
        <f t="shared" si="7772"/>
        <v>0</v>
      </c>
      <c r="BNX118" s="463"/>
      <c r="BNY118" s="448"/>
      <c r="BOA118" s="458"/>
      <c r="BOB118" s="447"/>
      <c r="BOC118" s="447"/>
      <c r="BOD118" s="447"/>
      <c r="BOE118" s="450">
        <f t="shared" si="7773"/>
        <v>0</v>
      </c>
      <c r="BOF118" s="447"/>
      <c r="BOG118" s="447"/>
      <c r="BOH118" s="447"/>
      <c r="BOI118" s="447"/>
      <c r="BOJ118" s="447"/>
      <c r="BOK118" s="449"/>
      <c r="BOL118" s="450">
        <f t="shared" si="7774"/>
        <v>0</v>
      </c>
      <c r="BOM118" s="463"/>
      <c r="BON118" s="448"/>
      <c r="BOP118" s="458"/>
      <c r="BOQ118" s="447"/>
      <c r="BOR118" s="447"/>
      <c r="BOS118" s="447"/>
      <c r="BOT118" s="450">
        <f t="shared" si="7775"/>
        <v>0</v>
      </c>
      <c r="BOU118" s="447"/>
      <c r="BOV118" s="447"/>
      <c r="BOW118" s="447"/>
      <c r="BOX118" s="447"/>
      <c r="BOY118" s="447"/>
      <c r="BOZ118" s="449"/>
      <c r="BPA118" s="450">
        <f t="shared" si="7776"/>
        <v>0</v>
      </c>
      <c r="BPB118" s="463"/>
      <c r="BPC118" s="448"/>
      <c r="BPE118" s="458"/>
      <c r="BPF118" s="447"/>
      <c r="BPG118" s="447"/>
      <c r="BPH118" s="447"/>
      <c r="BPI118" s="450">
        <f t="shared" si="7777"/>
        <v>0</v>
      </c>
      <c r="BPJ118" s="447"/>
      <c r="BPK118" s="447"/>
      <c r="BPL118" s="447"/>
      <c r="BPM118" s="447"/>
      <c r="BPN118" s="447"/>
      <c r="BPO118" s="449"/>
      <c r="BPP118" s="450">
        <f t="shared" si="7778"/>
        <v>0</v>
      </c>
      <c r="BPQ118" s="463"/>
      <c r="BPR118" s="448"/>
      <c r="BPT118" s="458"/>
      <c r="BPU118" s="447"/>
      <c r="BPV118" s="447"/>
      <c r="BPW118" s="447"/>
      <c r="BPX118" s="450">
        <f t="shared" si="7779"/>
        <v>0</v>
      </c>
      <c r="BPY118" s="447"/>
      <c r="BPZ118" s="447"/>
      <c r="BQA118" s="447"/>
      <c r="BQB118" s="447"/>
      <c r="BQC118" s="447"/>
      <c r="BQD118" s="449"/>
      <c r="BQE118" s="450">
        <f t="shared" si="7780"/>
        <v>0</v>
      </c>
      <c r="BQF118" s="463"/>
      <c r="BQG118" s="448"/>
      <c r="BQI118" s="458"/>
      <c r="BQJ118" s="447"/>
      <c r="BQK118" s="447"/>
      <c r="BQL118" s="447"/>
      <c r="BQM118" s="450">
        <f t="shared" si="7781"/>
        <v>0</v>
      </c>
      <c r="BQN118" s="447"/>
      <c r="BQO118" s="447"/>
      <c r="BQP118" s="447"/>
      <c r="BQQ118" s="447"/>
      <c r="BQR118" s="447"/>
      <c r="BQS118" s="449"/>
      <c r="BQT118" s="450">
        <f t="shared" si="7782"/>
        <v>0</v>
      </c>
      <c r="BQU118" s="463"/>
      <c r="BQV118" s="448"/>
      <c r="BQX118" s="458"/>
      <c r="BQY118" s="447"/>
      <c r="BQZ118" s="447"/>
      <c r="BRA118" s="447"/>
      <c r="BRB118" s="450">
        <f t="shared" si="7783"/>
        <v>0</v>
      </c>
      <c r="BRC118" s="447"/>
      <c r="BRD118" s="447"/>
      <c r="BRE118" s="447"/>
      <c r="BRF118" s="447"/>
      <c r="BRG118" s="447"/>
      <c r="BRH118" s="449"/>
      <c r="BRI118" s="450">
        <f t="shared" si="7784"/>
        <v>0</v>
      </c>
      <c r="BRJ118" s="463"/>
      <c r="BRK118" s="448"/>
      <c r="BRM118" s="458"/>
      <c r="BRN118" s="447"/>
      <c r="BRO118" s="447"/>
      <c r="BRP118" s="447"/>
      <c r="BRQ118" s="450">
        <f t="shared" si="7785"/>
        <v>0</v>
      </c>
      <c r="BRR118" s="447"/>
      <c r="BRS118" s="447"/>
      <c r="BRT118" s="447"/>
      <c r="BRU118" s="447"/>
      <c r="BRV118" s="447"/>
      <c r="BRW118" s="449"/>
      <c r="BRX118" s="450">
        <f t="shared" si="7786"/>
        <v>0</v>
      </c>
      <c r="BRY118" s="463"/>
      <c r="BRZ118" s="448"/>
      <c r="BSB118" s="458"/>
      <c r="BSC118" s="447"/>
      <c r="BSD118" s="447"/>
      <c r="BSE118" s="447"/>
      <c r="BSF118" s="450">
        <f t="shared" si="7787"/>
        <v>0</v>
      </c>
      <c r="BSG118" s="447"/>
      <c r="BSH118" s="447"/>
      <c r="BSI118" s="447"/>
      <c r="BSJ118" s="447"/>
      <c r="BSK118" s="447"/>
      <c r="BSL118" s="449"/>
      <c r="BSM118" s="450">
        <f t="shared" si="7788"/>
        <v>0</v>
      </c>
      <c r="BSN118" s="463"/>
      <c r="BSO118" s="448"/>
      <c r="BSQ118" s="458"/>
      <c r="BSR118" s="447"/>
      <c r="BSS118" s="447"/>
      <c r="BST118" s="447"/>
      <c r="BSU118" s="450">
        <f t="shared" si="7789"/>
        <v>0</v>
      </c>
      <c r="BSV118" s="447"/>
      <c r="BSW118" s="447"/>
      <c r="BSX118" s="447"/>
      <c r="BSY118" s="447"/>
      <c r="BSZ118" s="447"/>
      <c r="BTA118" s="449"/>
      <c r="BTB118" s="450">
        <f t="shared" si="7790"/>
        <v>0</v>
      </c>
      <c r="BTC118" s="463"/>
      <c r="BTD118" s="448"/>
      <c r="BTF118" s="458"/>
      <c r="BTG118" s="447"/>
      <c r="BTH118" s="447"/>
      <c r="BTI118" s="447"/>
      <c r="BTJ118" s="450">
        <f t="shared" si="7791"/>
        <v>0</v>
      </c>
      <c r="BTK118" s="447"/>
      <c r="BTL118" s="447"/>
      <c r="BTM118" s="447"/>
      <c r="BTN118" s="447"/>
      <c r="BTO118" s="447"/>
      <c r="BTP118" s="449"/>
      <c r="BTQ118" s="450">
        <f t="shared" si="7792"/>
        <v>0</v>
      </c>
      <c r="BTR118" s="463"/>
      <c r="BTS118" s="448"/>
      <c r="BTU118" s="458"/>
      <c r="BTV118" s="447"/>
      <c r="BTW118" s="447"/>
      <c r="BTX118" s="447"/>
      <c r="BTY118" s="450">
        <f t="shared" si="7793"/>
        <v>0</v>
      </c>
      <c r="BTZ118" s="447"/>
      <c r="BUA118" s="447"/>
      <c r="BUB118" s="447"/>
      <c r="BUC118" s="447"/>
      <c r="BUD118" s="447"/>
      <c r="BUE118" s="449"/>
      <c r="BUF118" s="450">
        <f t="shared" si="7794"/>
        <v>0</v>
      </c>
      <c r="BUG118" s="463"/>
      <c r="BUH118" s="448"/>
      <c r="BUJ118" s="458"/>
      <c r="BUK118" s="447"/>
      <c r="BUL118" s="447"/>
      <c r="BUM118" s="447"/>
      <c r="BUN118" s="450">
        <f t="shared" si="7795"/>
        <v>0</v>
      </c>
      <c r="BUO118" s="447"/>
      <c r="BUP118" s="447"/>
      <c r="BUQ118" s="447"/>
      <c r="BUR118" s="447"/>
      <c r="BUS118" s="447"/>
      <c r="BUT118" s="449"/>
      <c r="BUU118" s="450">
        <f t="shared" si="7796"/>
        <v>0</v>
      </c>
      <c r="BUV118" s="463"/>
      <c r="BUW118" s="448"/>
      <c r="BUY118" s="458"/>
      <c r="BUZ118" s="447"/>
      <c r="BVA118" s="447"/>
      <c r="BVB118" s="447"/>
      <c r="BVC118" s="450">
        <f t="shared" si="7797"/>
        <v>0</v>
      </c>
      <c r="BVD118" s="447"/>
      <c r="BVE118" s="447"/>
      <c r="BVF118" s="447"/>
      <c r="BVG118" s="447"/>
      <c r="BVH118" s="447"/>
      <c r="BVI118" s="449"/>
      <c r="BVJ118" s="450">
        <f t="shared" si="7798"/>
        <v>0</v>
      </c>
      <c r="BVK118" s="463"/>
      <c r="BVL118" s="448"/>
      <c r="BVN118" s="458"/>
      <c r="BVO118" s="447"/>
      <c r="BVP118" s="447"/>
      <c r="BVQ118" s="447"/>
      <c r="BVR118" s="450">
        <f t="shared" si="7799"/>
        <v>0</v>
      </c>
      <c r="BVS118" s="447"/>
      <c r="BVT118" s="447"/>
      <c r="BVU118" s="447"/>
      <c r="BVV118" s="447"/>
      <c r="BVW118" s="447"/>
      <c r="BVX118" s="449"/>
      <c r="BVY118" s="450">
        <f t="shared" si="7800"/>
        <v>0</v>
      </c>
      <c r="BVZ118" s="463"/>
      <c r="BWA118" s="448"/>
    </row>
    <row r="119" spans="2:1951" ht="15" hidden="1" customHeight="1" x14ac:dyDescent="0.2">
      <c r="B119" s="444" t="s">
        <v>313</v>
      </c>
      <c r="C119" s="445"/>
      <c r="D119" s="446"/>
      <c r="E119" s="446"/>
      <c r="F119" s="446"/>
      <c r="G119" s="446"/>
      <c r="H119" s="447"/>
      <c r="I119" s="447"/>
      <c r="J119" s="474"/>
      <c r="K119" s="464"/>
      <c r="L119" s="464"/>
      <c r="M119" s="464"/>
      <c r="N119" s="464"/>
      <c r="O119" s="464"/>
      <c r="P119" s="475"/>
      <c r="R119" s="459"/>
      <c r="S119" s="446"/>
      <c r="T119" s="446"/>
      <c r="U119" s="446"/>
      <c r="V119" s="446"/>
      <c r="W119" s="447"/>
      <c r="X119" s="447"/>
      <c r="Y119" s="474"/>
      <c r="Z119" s="464"/>
      <c r="AA119" s="464"/>
      <c r="AB119" s="464"/>
      <c r="AC119" s="464"/>
      <c r="AD119" s="464"/>
      <c r="AE119" s="475"/>
      <c r="AG119" s="459"/>
      <c r="AH119" s="446"/>
      <c r="AI119" s="446"/>
      <c r="AJ119" s="446"/>
      <c r="AK119" s="446"/>
      <c r="AL119" s="447"/>
      <c r="AM119" s="447"/>
      <c r="AN119" s="474"/>
      <c r="AO119" s="464"/>
      <c r="AP119" s="464"/>
      <c r="AQ119" s="464"/>
      <c r="AR119" s="464"/>
      <c r="AS119" s="464"/>
      <c r="AT119" s="475"/>
      <c r="AV119" s="459"/>
      <c r="AW119" s="446"/>
      <c r="AX119" s="446"/>
      <c r="AY119" s="446"/>
      <c r="AZ119" s="446"/>
      <c r="BA119" s="447"/>
      <c r="BB119" s="447"/>
      <c r="BC119" s="474"/>
      <c r="BD119" s="464"/>
      <c r="BE119" s="464"/>
      <c r="BF119" s="464"/>
      <c r="BG119" s="464"/>
      <c r="BH119" s="464"/>
      <c r="BI119" s="475"/>
      <c r="BK119" s="459"/>
      <c r="BL119" s="446"/>
      <c r="BM119" s="446"/>
      <c r="BN119" s="446"/>
      <c r="BO119" s="446"/>
      <c r="BP119" s="447"/>
      <c r="BQ119" s="447"/>
      <c r="BR119" s="474"/>
      <c r="BS119" s="464"/>
      <c r="BT119" s="464"/>
      <c r="BU119" s="464"/>
      <c r="BV119" s="464"/>
      <c r="BW119" s="464"/>
      <c r="BX119" s="475"/>
      <c r="BZ119" s="459"/>
      <c r="CA119" s="446"/>
      <c r="CB119" s="446"/>
      <c r="CC119" s="446"/>
      <c r="CD119" s="446"/>
      <c r="CE119" s="447"/>
      <c r="CF119" s="447"/>
      <c r="CG119" s="474"/>
      <c r="CH119" s="464"/>
      <c r="CI119" s="464"/>
      <c r="CJ119" s="464"/>
      <c r="CK119" s="464"/>
      <c r="CL119" s="464"/>
      <c r="CM119" s="475"/>
      <c r="CO119" s="459"/>
      <c r="CP119" s="446"/>
      <c r="CQ119" s="446"/>
      <c r="CR119" s="446"/>
      <c r="CS119" s="446"/>
      <c r="CT119" s="447"/>
      <c r="CU119" s="447"/>
      <c r="CV119" s="474"/>
      <c r="CW119" s="464"/>
      <c r="CX119" s="464"/>
      <c r="CY119" s="464"/>
      <c r="CZ119" s="464"/>
      <c r="DA119" s="464"/>
      <c r="DB119" s="475"/>
      <c r="DD119" s="459"/>
      <c r="DE119" s="446"/>
      <c r="DF119" s="446"/>
      <c r="DG119" s="446"/>
      <c r="DH119" s="446"/>
      <c r="DI119" s="447"/>
      <c r="DJ119" s="447"/>
      <c r="DK119" s="474"/>
      <c r="DL119" s="464"/>
      <c r="DM119" s="464"/>
      <c r="DN119" s="464"/>
      <c r="DO119" s="464"/>
      <c r="DP119" s="464"/>
      <c r="DQ119" s="475"/>
      <c r="DS119" s="459"/>
      <c r="DT119" s="446"/>
      <c r="DU119" s="446"/>
      <c r="DV119" s="446"/>
      <c r="DW119" s="446"/>
      <c r="DX119" s="447"/>
      <c r="DY119" s="447"/>
      <c r="DZ119" s="474"/>
      <c r="EA119" s="464"/>
      <c r="EB119" s="464"/>
      <c r="EC119" s="464"/>
      <c r="ED119" s="464"/>
      <c r="EE119" s="464"/>
      <c r="EF119" s="475"/>
      <c r="EH119" s="459"/>
      <c r="EI119" s="446"/>
      <c r="EJ119" s="446"/>
      <c r="EK119" s="446"/>
      <c r="EL119" s="446"/>
      <c r="EM119" s="447"/>
      <c r="EN119" s="447"/>
      <c r="EO119" s="474"/>
      <c r="EP119" s="464"/>
      <c r="EQ119" s="464"/>
      <c r="ER119" s="464"/>
      <c r="ES119" s="464"/>
      <c r="ET119" s="464"/>
      <c r="EU119" s="475"/>
      <c r="EW119" s="459"/>
      <c r="EX119" s="446"/>
      <c r="EY119" s="446"/>
      <c r="EZ119" s="446"/>
      <c r="FA119" s="446"/>
      <c r="FB119" s="447"/>
      <c r="FC119" s="447"/>
      <c r="FD119" s="474"/>
      <c r="FE119" s="464"/>
      <c r="FF119" s="464"/>
      <c r="FG119" s="464"/>
      <c r="FH119" s="464"/>
      <c r="FI119" s="464"/>
      <c r="FJ119" s="475"/>
      <c r="FL119" s="459"/>
      <c r="FM119" s="446"/>
      <c r="FN119" s="446"/>
      <c r="FO119" s="446"/>
      <c r="FP119" s="446"/>
      <c r="FQ119" s="447"/>
      <c r="FR119" s="447"/>
      <c r="FS119" s="474"/>
      <c r="FT119" s="464"/>
      <c r="FU119" s="464"/>
      <c r="FV119" s="464"/>
      <c r="FW119" s="464"/>
      <c r="FX119" s="464"/>
      <c r="FY119" s="475"/>
      <c r="GA119" s="459"/>
      <c r="GB119" s="446"/>
      <c r="GC119" s="446"/>
      <c r="GD119" s="446"/>
      <c r="GE119" s="446"/>
      <c r="GF119" s="447"/>
      <c r="GG119" s="447"/>
      <c r="GH119" s="474"/>
      <c r="GI119" s="464"/>
      <c r="GJ119" s="464"/>
      <c r="GK119" s="464"/>
      <c r="GL119" s="464"/>
      <c r="GM119" s="464"/>
      <c r="GN119" s="475"/>
      <c r="GP119" s="459"/>
      <c r="GQ119" s="446"/>
      <c r="GR119" s="446"/>
      <c r="GS119" s="446"/>
      <c r="GT119" s="446"/>
      <c r="GU119" s="447"/>
      <c r="GV119" s="447"/>
      <c r="GW119" s="474"/>
      <c r="GX119" s="464"/>
      <c r="GY119" s="464"/>
      <c r="GZ119" s="464"/>
      <c r="HA119" s="464"/>
      <c r="HB119" s="464"/>
      <c r="HC119" s="475"/>
      <c r="HE119" s="459"/>
      <c r="HF119" s="446"/>
      <c r="HG119" s="446"/>
      <c r="HH119" s="446"/>
      <c r="HI119" s="446"/>
      <c r="HJ119" s="447"/>
      <c r="HK119" s="447"/>
      <c r="HL119" s="474"/>
      <c r="HM119" s="464"/>
      <c r="HN119" s="464"/>
      <c r="HO119" s="464"/>
      <c r="HP119" s="464"/>
      <c r="HQ119" s="464"/>
      <c r="HR119" s="475"/>
      <c r="HT119" s="459"/>
      <c r="HU119" s="446"/>
      <c r="HV119" s="446"/>
      <c r="HW119" s="446"/>
      <c r="HX119" s="446"/>
      <c r="HY119" s="447"/>
      <c r="HZ119" s="447"/>
      <c r="IA119" s="474"/>
      <c r="IB119" s="464"/>
      <c r="IC119" s="464"/>
      <c r="ID119" s="464"/>
      <c r="IE119" s="464"/>
      <c r="IF119" s="464"/>
      <c r="IG119" s="475"/>
      <c r="II119" s="459"/>
      <c r="IJ119" s="446"/>
      <c r="IK119" s="446"/>
      <c r="IL119" s="446"/>
      <c r="IM119" s="446"/>
      <c r="IN119" s="447"/>
      <c r="IO119" s="447"/>
      <c r="IP119" s="474"/>
      <c r="IQ119" s="464"/>
      <c r="IR119" s="464"/>
      <c r="IS119" s="464"/>
      <c r="IT119" s="464"/>
      <c r="IU119" s="464"/>
      <c r="IV119" s="475"/>
      <c r="IX119" s="459"/>
      <c r="IY119" s="446"/>
      <c r="IZ119" s="446"/>
      <c r="JA119" s="446"/>
      <c r="JB119" s="446"/>
      <c r="JC119" s="447"/>
      <c r="JD119" s="447"/>
      <c r="JE119" s="474"/>
      <c r="JF119" s="464"/>
      <c r="JG119" s="464"/>
      <c r="JH119" s="464"/>
      <c r="JI119" s="464"/>
      <c r="JJ119" s="464"/>
      <c r="JK119" s="475"/>
      <c r="JM119" s="459"/>
      <c r="JN119" s="446"/>
      <c r="JO119" s="446"/>
      <c r="JP119" s="446"/>
      <c r="JQ119" s="446"/>
      <c r="JR119" s="447"/>
      <c r="JS119" s="447"/>
      <c r="JT119" s="474"/>
      <c r="JU119" s="464"/>
      <c r="JV119" s="464"/>
      <c r="JW119" s="464"/>
      <c r="JX119" s="464"/>
      <c r="JY119" s="464"/>
      <c r="JZ119" s="475"/>
      <c r="KB119" s="459"/>
      <c r="KC119" s="446"/>
      <c r="KD119" s="446"/>
      <c r="KE119" s="446"/>
      <c r="KF119" s="446"/>
      <c r="KG119" s="447"/>
      <c r="KH119" s="447"/>
      <c r="KI119" s="474"/>
      <c r="KJ119" s="464"/>
      <c r="KK119" s="464"/>
      <c r="KL119" s="464"/>
      <c r="KM119" s="464"/>
      <c r="KN119" s="464"/>
      <c r="KO119" s="475"/>
      <c r="KQ119" s="459"/>
      <c r="KR119" s="446"/>
      <c r="KS119" s="446"/>
      <c r="KT119" s="446"/>
      <c r="KU119" s="446"/>
      <c r="KV119" s="447"/>
      <c r="KW119" s="447"/>
      <c r="KX119" s="474"/>
      <c r="KY119" s="464"/>
      <c r="KZ119" s="464"/>
      <c r="LA119" s="464"/>
      <c r="LB119" s="464"/>
      <c r="LC119" s="464"/>
      <c r="LD119" s="475"/>
      <c r="LF119" s="459"/>
      <c r="LG119" s="446"/>
      <c r="LH119" s="446"/>
      <c r="LI119" s="446"/>
      <c r="LJ119" s="446"/>
      <c r="LK119" s="447"/>
      <c r="LL119" s="447"/>
      <c r="LM119" s="474"/>
      <c r="LN119" s="464"/>
      <c r="LO119" s="464"/>
      <c r="LP119" s="464"/>
      <c r="LQ119" s="464"/>
      <c r="LR119" s="464"/>
      <c r="LS119" s="475"/>
      <c r="LU119" s="459"/>
      <c r="LV119" s="446"/>
      <c r="LW119" s="446"/>
      <c r="LX119" s="446"/>
      <c r="LY119" s="446"/>
      <c r="LZ119" s="447"/>
      <c r="MA119" s="447"/>
      <c r="MB119" s="474"/>
      <c r="MC119" s="464"/>
      <c r="MD119" s="464"/>
      <c r="ME119" s="464"/>
      <c r="MF119" s="464"/>
      <c r="MG119" s="464"/>
      <c r="MH119" s="475"/>
      <c r="MJ119" s="459"/>
      <c r="MK119" s="446"/>
      <c r="ML119" s="446"/>
      <c r="MM119" s="446"/>
      <c r="MN119" s="446"/>
      <c r="MO119" s="447"/>
      <c r="MP119" s="447"/>
      <c r="MQ119" s="474"/>
      <c r="MR119" s="464"/>
      <c r="MS119" s="464"/>
      <c r="MT119" s="464"/>
      <c r="MU119" s="464"/>
      <c r="MV119" s="464"/>
      <c r="MW119" s="475"/>
      <c r="MY119" s="459"/>
      <c r="MZ119" s="446"/>
      <c r="NA119" s="446"/>
      <c r="NB119" s="446"/>
      <c r="NC119" s="446"/>
      <c r="ND119" s="447"/>
      <c r="NE119" s="447"/>
      <c r="NF119" s="474"/>
      <c r="NG119" s="464"/>
      <c r="NH119" s="464"/>
      <c r="NI119" s="464"/>
      <c r="NJ119" s="464"/>
      <c r="NK119" s="464"/>
      <c r="NL119" s="475"/>
      <c r="NN119" s="459"/>
      <c r="NO119" s="446"/>
      <c r="NP119" s="446"/>
      <c r="NQ119" s="446"/>
      <c r="NR119" s="446"/>
      <c r="NS119" s="447"/>
      <c r="NT119" s="447"/>
      <c r="NU119" s="474"/>
      <c r="NV119" s="464"/>
      <c r="NW119" s="464"/>
      <c r="NX119" s="464"/>
      <c r="NY119" s="464"/>
      <c r="NZ119" s="464"/>
      <c r="OA119" s="475"/>
      <c r="OC119" s="459"/>
      <c r="OD119" s="446"/>
      <c r="OE119" s="446"/>
      <c r="OF119" s="446"/>
      <c r="OG119" s="446"/>
      <c r="OH119" s="447"/>
      <c r="OI119" s="447"/>
      <c r="OJ119" s="474"/>
      <c r="OK119" s="464"/>
      <c r="OL119" s="464"/>
      <c r="OM119" s="464"/>
      <c r="ON119" s="464"/>
      <c r="OO119" s="464"/>
      <c r="OP119" s="475"/>
      <c r="OR119" s="459"/>
      <c r="OS119" s="446"/>
      <c r="OT119" s="446"/>
      <c r="OU119" s="446"/>
      <c r="OV119" s="446"/>
      <c r="OW119" s="447"/>
      <c r="OX119" s="447"/>
      <c r="OY119" s="474"/>
      <c r="OZ119" s="464"/>
      <c r="PA119" s="464"/>
      <c r="PB119" s="464"/>
      <c r="PC119" s="464"/>
      <c r="PD119" s="464"/>
      <c r="PE119" s="475"/>
      <c r="PG119" s="459"/>
      <c r="PH119" s="446"/>
      <c r="PI119" s="446"/>
      <c r="PJ119" s="446"/>
      <c r="PK119" s="446"/>
      <c r="PL119" s="447"/>
      <c r="PM119" s="447"/>
      <c r="PN119" s="474"/>
      <c r="PO119" s="464"/>
      <c r="PP119" s="464"/>
      <c r="PQ119" s="464"/>
      <c r="PR119" s="464"/>
      <c r="PS119" s="464"/>
      <c r="PT119" s="475"/>
      <c r="PV119" s="459"/>
      <c r="PW119" s="446"/>
      <c r="PX119" s="446"/>
      <c r="PY119" s="446"/>
      <c r="PZ119" s="446"/>
      <c r="QA119" s="447"/>
      <c r="QB119" s="447"/>
      <c r="QC119" s="474"/>
      <c r="QD119" s="464"/>
      <c r="QE119" s="464"/>
      <c r="QF119" s="464"/>
      <c r="QG119" s="464"/>
      <c r="QH119" s="464"/>
      <c r="QI119" s="475"/>
      <c r="QK119" s="459"/>
      <c r="QL119" s="446"/>
      <c r="QM119" s="446"/>
      <c r="QN119" s="446"/>
      <c r="QO119" s="446"/>
      <c r="QP119" s="447"/>
      <c r="QQ119" s="447"/>
      <c r="QR119" s="474"/>
      <c r="QS119" s="464"/>
      <c r="QT119" s="464"/>
      <c r="QU119" s="464"/>
      <c r="QV119" s="464"/>
      <c r="QW119" s="464"/>
      <c r="QX119" s="475"/>
      <c r="QZ119" s="459"/>
      <c r="RA119" s="446"/>
      <c r="RB119" s="446"/>
      <c r="RC119" s="446"/>
      <c r="RD119" s="446"/>
      <c r="RE119" s="447"/>
      <c r="RF119" s="447"/>
      <c r="RG119" s="474"/>
      <c r="RH119" s="464"/>
      <c r="RI119" s="464"/>
      <c r="RJ119" s="464"/>
      <c r="RK119" s="464"/>
      <c r="RL119" s="464"/>
      <c r="RM119" s="475"/>
      <c r="RO119" s="459"/>
      <c r="RP119" s="446"/>
      <c r="RQ119" s="446"/>
      <c r="RR119" s="446"/>
      <c r="RS119" s="446"/>
      <c r="RT119" s="447"/>
      <c r="RU119" s="447"/>
      <c r="RV119" s="474"/>
      <c r="RW119" s="464"/>
      <c r="RX119" s="464"/>
      <c r="RY119" s="464"/>
      <c r="RZ119" s="464"/>
      <c r="SA119" s="464"/>
      <c r="SB119" s="475"/>
      <c r="SD119" s="459"/>
      <c r="SE119" s="446"/>
      <c r="SF119" s="446"/>
      <c r="SG119" s="446"/>
      <c r="SH119" s="446"/>
      <c r="SI119" s="447"/>
      <c r="SJ119" s="447"/>
      <c r="SK119" s="474"/>
      <c r="SL119" s="464"/>
      <c r="SM119" s="464"/>
      <c r="SN119" s="464"/>
      <c r="SO119" s="464"/>
      <c r="SP119" s="464"/>
      <c r="SQ119" s="475"/>
      <c r="SS119" s="459"/>
      <c r="ST119" s="446"/>
      <c r="SU119" s="446"/>
      <c r="SV119" s="446"/>
      <c r="SW119" s="446"/>
      <c r="SX119" s="447"/>
      <c r="SY119" s="447"/>
      <c r="SZ119" s="474"/>
      <c r="TA119" s="464"/>
      <c r="TB119" s="464"/>
      <c r="TC119" s="464"/>
      <c r="TD119" s="464"/>
      <c r="TE119" s="464"/>
      <c r="TF119" s="475"/>
      <c r="TH119" s="459"/>
      <c r="TI119" s="446"/>
      <c r="TJ119" s="446"/>
      <c r="TK119" s="446"/>
      <c r="TL119" s="446"/>
      <c r="TM119" s="447"/>
      <c r="TN119" s="447"/>
      <c r="TO119" s="474"/>
      <c r="TP119" s="464"/>
      <c r="TQ119" s="464"/>
      <c r="TR119" s="464"/>
      <c r="TS119" s="464"/>
      <c r="TT119" s="464"/>
      <c r="TU119" s="475"/>
      <c r="TW119" s="459"/>
      <c r="TX119" s="446"/>
      <c r="TY119" s="446"/>
      <c r="TZ119" s="446"/>
      <c r="UA119" s="446"/>
      <c r="UB119" s="447"/>
      <c r="UC119" s="447"/>
      <c r="UD119" s="474"/>
      <c r="UE119" s="464"/>
      <c r="UF119" s="464"/>
      <c r="UG119" s="464"/>
      <c r="UH119" s="464"/>
      <c r="UI119" s="464"/>
      <c r="UJ119" s="475"/>
      <c r="UL119" s="459"/>
      <c r="UM119" s="446"/>
      <c r="UN119" s="446"/>
      <c r="UO119" s="446"/>
      <c r="UP119" s="446"/>
      <c r="UQ119" s="447"/>
      <c r="UR119" s="447"/>
      <c r="US119" s="474"/>
      <c r="UT119" s="464"/>
      <c r="UU119" s="464"/>
      <c r="UV119" s="464"/>
      <c r="UW119" s="464"/>
      <c r="UX119" s="464"/>
      <c r="UY119" s="475"/>
      <c r="VA119" s="459"/>
      <c r="VB119" s="446"/>
      <c r="VC119" s="446"/>
      <c r="VD119" s="446"/>
      <c r="VE119" s="446"/>
      <c r="VF119" s="447"/>
      <c r="VG119" s="447"/>
      <c r="VH119" s="474"/>
      <c r="VI119" s="464"/>
      <c r="VJ119" s="464"/>
      <c r="VK119" s="464"/>
      <c r="VL119" s="464"/>
      <c r="VM119" s="464"/>
      <c r="VN119" s="475"/>
      <c r="VP119" s="459"/>
      <c r="VQ119" s="446"/>
      <c r="VR119" s="446"/>
      <c r="VS119" s="446"/>
      <c r="VT119" s="446"/>
      <c r="VU119" s="447"/>
      <c r="VV119" s="447"/>
      <c r="VW119" s="474"/>
      <c r="VX119" s="464"/>
      <c r="VY119" s="464"/>
      <c r="VZ119" s="464"/>
      <c r="WA119" s="464"/>
      <c r="WB119" s="464"/>
      <c r="WC119" s="475"/>
      <c r="WE119" s="459"/>
      <c r="WF119" s="446"/>
      <c r="WG119" s="446"/>
      <c r="WH119" s="446"/>
      <c r="WI119" s="446"/>
      <c r="WJ119" s="447"/>
      <c r="WK119" s="447"/>
      <c r="WL119" s="474"/>
      <c r="WM119" s="464"/>
      <c r="WN119" s="464"/>
      <c r="WO119" s="464"/>
      <c r="WP119" s="464"/>
      <c r="WQ119" s="464"/>
      <c r="WR119" s="475"/>
      <c r="WT119" s="459"/>
      <c r="WU119" s="446"/>
      <c r="WV119" s="446"/>
      <c r="WW119" s="446"/>
      <c r="WX119" s="446"/>
      <c r="WY119" s="447"/>
      <c r="WZ119" s="447"/>
      <c r="XA119" s="474"/>
      <c r="XB119" s="464"/>
      <c r="XC119" s="464"/>
      <c r="XD119" s="464"/>
      <c r="XE119" s="464"/>
      <c r="XF119" s="464"/>
      <c r="XG119" s="475"/>
      <c r="XI119" s="459"/>
      <c r="XJ119" s="446"/>
      <c r="XK119" s="446"/>
      <c r="XL119" s="446"/>
      <c r="XM119" s="446"/>
      <c r="XN119" s="447"/>
      <c r="XO119" s="447"/>
      <c r="XP119" s="474"/>
      <c r="XQ119" s="464"/>
      <c r="XR119" s="464"/>
      <c r="XS119" s="464"/>
      <c r="XT119" s="464"/>
      <c r="XU119" s="464"/>
      <c r="XV119" s="475"/>
      <c r="XX119" s="459"/>
      <c r="XY119" s="446"/>
      <c r="XZ119" s="446"/>
      <c r="YA119" s="446"/>
      <c r="YB119" s="446"/>
      <c r="YC119" s="447"/>
      <c r="YD119" s="447"/>
      <c r="YE119" s="474"/>
      <c r="YF119" s="464"/>
      <c r="YG119" s="464"/>
      <c r="YH119" s="464"/>
      <c r="YI119" s="464"/>
      <c r="YJ119" s="464"/>
      <c r="YK119" s="475"/>
      <c r="YM119" s="459"/>
      <c r="YN119" s="446"/>
      <c r="YO119" s="446"/>
      <c r="YP119" s="446"/>
      <c r="YQ119" s="446"/>
      <c r="YR119" s="447"/>
      <c r="YS119" s="447"/>
      <c r="YT119" s="474"/>
      <c r="YU119" s="464"/>
      <c r="YV119" s="464"/>
      <c r="YW119" s="464"/>
      <c r="YX119" s="464"/>
      <c r="YY119" s="464"/>
      <c r="YZ119" s="475"/>
      <c r="ZB119" s="459"/>
      <c r="ZC119" s="446"/>
      <c r="ZD119" s="446"/>
      <c r="ZE119" s="446"/>
      <c r="ZF119" s="446"/>
      <c r="ZG119" s="447"/>
      <c r="ZH119" s="447"/>
      <c r="ZI119" s="474"/>
      <c r="ZJ119" s="464"/>
      <c r="ZK119" s="464"/>
      <c r="ZL119" s="464"/>
      <c r="ZM119" s="464"/>
      <c r="ZN119" s="464"/>
      <c r="ZO119" s="475"/>
      <c r="ZQ119" s="459"/>
      <c r="ZR119" s="446"/>
      <c r="ZS119" s="446"/>
      <c r="ZT119" s="446"/>
      <c r="ZU119" s="446"/>
      <c r="ZV119" s="447"/>
      <c r="ZW119" s="447"/>
      <c r="ZX119" s="474"/>
      <c r="ZY119" s="464"/>
      <c r="ZZ119" s="464"/>
      <c r="AAA119" s="464"/>
      <c r="AAB119" s="464"/>
      <c r="AAC119" s="464"/>
      <c r="AAD119" s="475"/>
      <c r="AAF119" s="459"/>
      <c r="AAG119" s="446"/>
      <c r="AAH119" s="446"/>
      <c r="AAI119" s="446"/>
      <c r="AAJ119" s="446"/>
      <c r="AAK119" s="447"/>
      <c r="AAL119" s="447"/>
      <c r="AAM119" s="474"/>
      <c r="AAN119" s="464"/>
      <c r="AAO119" s="464"/>
      <c r="AAP119" s="464"/>
      <c r="AAQ119" s="464"/>
      <c r="AAR119" s="464"/>
      <c r="AAS119" s="475"/>
      <c r="AAU119" s="459"/>
      <c r="AAV119" s="446"/>
      <c r="AAW119" s="446"/>
      <c r="AAX119" s="446"/>
      <c r="AAY119" s="446"/>
      <c r="AAZ119" s="447"/>
      <c r="ABA119" s="447"/>
      <c r="ABB119" s="474"/>
      <c r="ABC119" s="464"/>
      <c r="ABD119" s="464"/>
      <c r="ABE119" s="464"/>
      <c r="ABF119" s="464"/>
      <c r="ABG119" s="464"/>
      <c r="ABH119" s="475"/>
      <c r="ABJ119" s="459"/>
      <c r="ABK119" s="446"/>
      <c r="ABL119" s="446"/>
      <c r="ABM119" s="446"/>
      <c r="ABN119" s="446"/>
      <c r="ABO119" s="447"/>
      <c r="ABP119" s="447"/>
      <c r="ABQ119" s="474"/>
      <c r="ABR119" s="464"/>
      <c r="ABS119" s="464"/>
      <c r="ABT119" s="464"/>
      <c r="ABU119" s="464"/>
      <c r="ABV119" s="464"/>
      <c r="ABW119" s="475"/>
      <c r="ABY119" s="459"/>
      <c r="ABZ119" s="446"/>
      <c r="ACA119" s="446"/>
      <c r="ACB119" s="446"/>
      <c r="ACC119" s="446"/>
      <c r="ACD119" s="447"/>
      <c r="ACE119" s="447"/>
      <c r="ACF119" s="474"/>
      <c r="ACG119" s="464"/>
      <c r="ACH119" s="464"/>
      <c r="ACI119" s="464"/>
      <c r="ACJ119" s="464"/>
      <c r="ACK119" s="464"/>
      <c r="ACL119" s="475"/>
      <c r="ACN119" s="459"/>
      <c r="ACO119" s="446"/>
      <c r="ACP119" s="446"/>
      <c r="ACQ119" s="446"/>
      <c r="ACR119" s="446"/>
      <c r="ACS119" s="447"/>
      <c r="ACT119" s="447"/>
      <c r="ACU119" s="474"/>
      <c r="ACV119" s="464"/>
      <c r="ACW119" s="464"/>
      <c r="ACX119" s="464"/>
      <c r="ACY119" s="464"/>
      <c r="ACZ119" s="464"/>
      <c r="ADA119" s="475"/>
      <c r="ADC119" s="459"/>
      <c r="ADD119" s="446"/>
      <c r="ADE119" s="446"/>
      <c r="ADF119" s="446"/>
      <c r="ADG119" s="446"/>
      <c r="ADH119" s="447"/>
      <c r="ADI119" s="447"/>
      <c r="ADJ119" s="474"/>
      <c r="ADK119" s="464"/>
      <c r="ADL119" s="464"/>
      <c r="ADM119" s="464"/>
      <c r="ADN119" s="464"/>
      <c r="ADO119" s="464"/>
      <c r="ADP119" s="475"/>
      <c r="ADR119" s="459"/>
      <c r="ADS119" s="446"/>
      <c r="ADT119" s="446"/>
      <c r="ADU119" s="446"/>
      <c r="ADV119" s="446"/>
      <c r="ADW119" s="447"/>
      <c r="ADX119" s="447"/>
      <c r="ADY119" s="474"/>
      <c r="ADZ119" s="464"/>
      <c r="AEA119" s="464"/>
      <c r="AEB119" s="464"/>
      <c r="AEC119" s="464"/>
      <c r="AED119" s="464"/>
      <c r="AEE119" s="475"/>
      <c r="AEG119" s="459"/>
      <c r="AEH119" s="446"/>
      <c r="AEI119" s="446"/>
      <c r="AEJ119" s="446"/>
      <c r="AEK119" s="446"/>
      <c r="AEL119" s="447"/>
      <c r="AEM119" s="447"/>
      <c r="AEN119" s="474"/>
      <c r="AEO119" s="464"/>
      <c r="AEP119" s="464"/>
      <c r="AEQ119" s="464"/>
      <c r="AER119" s="464"/>
      <c r="AES119" s="464"/>
      <c r="AET119" s="475"/>
      <c r="AEV119" s="459"/>
      <c r="AEW119" s="446"/>
      <c r="AEX119" s="446"/>
      <c r="AEY119" s="446"/>
      <c r="AEZ119" s="446"/>
      <c r="AFA119" s="447"/>
      <c r="AFB119" s="447"/>
      <c r="AFC119" s="474"/>
      <c r="AFD119" s="464"/>
      <c r="AFE119" s="464"/>
      <c r="AFF119" s="464"/>
      <c r="AFG119" s="464"/>
      <c r="AFH119" s="464"/>
      <c r="AFI119" s="475"/>
      <c r="AFK119" s="459"/>
      <c r="AFL119" s="446"/>
      <c r="AFM119" s="446"/>
      <c r="AFN119" s="446"/>
      <c r="AFO119" s="446"/>
      <c r="AFP119" s="447"/>
      <c r="AFQ119" s="447"/>
      <c r="AFR119" s="474"/>
      <c r="AFS119" s="464"/>
      <c r="AFT119" s="464"/>
      <c r="AFU119" s="464"/>
      <c r="AFV119" s="464"/>
      <c r="AFW119" s="464"/>
      <c r="AFX119" s="475"/>
      <c r="AFZ119" s="459"/>
      <c r="AGA119" s="446"/>
      <c r="AGB119" s="446"/>
      <c r="AGC119" s="446"/>
      <c r="AGD119" s="446"/>
      <c r="AGE119" s="447"/>
      <c r="AGF119" s="447"/>
      <c r="AGG119" s="474"/>
      <c r="AGH119" s="464"/>
      <c r="AGI119" s="464"/>
      <c r="AGJ119" s="464"/>
      <c r="AGK119" s="464"/>
      <c r="AGL119" s="464"/>
      <c r="AGM119" s="475"/>
      <c r="AGO119" s="459"/>
      <c r="AGP119" s="446"/>
      <c r="AGQ119" s="446"/>
      <c r="AGR119" s="446"/>
      <c r="AGS119" s="446"/>
      <c r="AGT119" s="447"/>
      <c r="AGU119" s="447"/>
      <c r="AGV119" s="474"/>
      <c r="AGW119" s="464"/>
      <c r="AGX119" s="464"/>
      <c r="AGY119" s="464"/>
      <c r="AGZ119" s="464"/>
      <c r="AHA119" s="464"/>
      <c r="AHB119" s="475"/>
      <c r="AHD119" s="459"/>
      <c r="AHE119" s="446"/>
      <c r="AHF119" s="446"/>
      <c r="AHG119" s="446"/>
      <c r="AHH119" s="446"/>
      <c r="AHI119" s="447"/>
      <c r="AHJ119" s="447"/>
      <c r="AHK119" s="474"/>
      <c r="AHL119" s="464"/>
      <c r="AHM119" s="464"/>
      <c r="AHN119" s="464"/>
      <c r="AHO119" s="464"/>
      <c r="AHP119" s="464"/>
      <c r="AHQ119" s="475"/>
      <c r="AHS119" s="459"/>
      <c r="AHT119" s="446"/>
      <c r="AHU119" s="446"/>
      <c r="AHV119" s="446"/>
      <c r="AHW119" s="446"/>
      <c r="AHX119" s="447"/>
      <c r="AHY119" s="447"/>
      <c r="AHZ119" s="474"/>
      <c r="AIA119" s="464"/>
      <c r="AIB119" s="464"/>
      <c r="AIC119" s="464"/>
      <c r="AID119" s="464"/>
      <c r="AIE119" s="464"/>
      <c r="AIF119" s="475"/>
      <c r="AIH119" s="459"/>
      <c r="AII119" s="446"/>
      <c r="AIJ119" s="446"/>
      <c r="AIK119" s="446"/>
      <c r="AIL119" s="446"/>
      <c r="AIM119" s="447"/>
      <c r="AIN119" s="447"/>
      <c r="AIO119" s="474"/>
      <c r="AIP119" s="464"/>
      <c r="AIQ119" s="464"/>
      <c r="AIR119" s="464"/>
      <c r="AIS119" s="464"/>
      <c r="AIT119" s="464"/>
      <c r="AIU119" s="475"/>
      <c r="AIW119" s="459"/>
      <c r="AIX119" s="446"/>
      <c r="AIY119" s="446"/>
      <c r="AIZ119" s="446"/>
      <c r="AJA119" s="446"/>
      <c r="AJB119" s="447"/>
      <c r="AJC119" s="447"/>
      <c r="AJD119" s="474"/>
      <c r="AJE119" s="464"/>
      <c r="AJF119" s="464"/>
      <c r="AJG119" s="464"/>
      <c r="AJH119" s="464"/>
      <c r="AJI119" s="464"/>
      <c r="AJJ119" s="475"/>
      <c r="AJL119" s="459"/>
      <c r="AJM119" s="446"/>
      <c r="AJN119" s="446"/>
      <c r="AJO119" s="446"/>
      <c r="AJP119" s="446"/>
      <c r="AJQ119" s="447"/>
      <c r="AJR119" s="447"/>
      <c r="AJS119" s="474"/>
      <c r="AJT119" s="464"/>
      <c r="AJU119" s="464"/>
      <c r="AJV119" s="464"/>
      <c r="AJW119" s="464"/>
      <c r="AJX119" s="464"/>
      <c r="AJY119" s="475"/>
      <c r="AKA119" s="459"/>
      <c r="AKB119" s="446"/>
      <c r="AKC119" s="446"/>
      <c r="AKD119" s="446"/>
      <c r="AKE119" s="446"/>
      <c r="AKF119" s="447"/>
      <c r="AKG119" s="447"/>
      <c r="AKH119" s="474"/>
      <c r="AKI119" s="464"/>
      <c r="AKJ119" s="464"/>
      <c r="AKK119" s="464"/>
      <c r="AKL119" s="464"/>
      <c r="AKM119" s="464"/>
      <c r="AKN119" s="475"/>
      <c r="AKP119" s="459"/>
      <c r="AKQ119" s="446"/>
      <c r="AKR119" s="446"/>
      <c r="AKS119" s="446"/>
      <c r="AKT119" s="446"/>
      <c r="AKU119" s="447"/>
      <c r="AKV119" s="447"/>
      <c r="AKW119" s="474"/>
      <c r="AKX119" s="464"/>
      <c r="AKY119" s="464"/>
      <c r="AKZ119" s="464"/>
      <c r="ALA119" s="464"/>
      <c r="ALB119" s="464"/>
      <c r="ALC119" s="475"/>
      <c r="ALE119" s="459"/>
      <c r="ALF119" s="446"/>
      <c r="ALG119" s="446"/>
      <c r="ALH119" s="446"/>
      <c r="ALI119" s="446"/>
      <c r="ALJ119" s="447"/>
      <c r="ALK119" s="447"/>
      <c r="ALL119" s="474"/>
      <c r="ALM119" s="464"/>
      <c r="ALN119" s="464"/>
      <c r="ALO119" s="464"/>
      <c r="ALP119" s="464"/>
      <c r="ALQ119" s="464"/>
      <c r="ALR119" s="475"/>
      <c r="ALT119" s="459"/>
      <c r="ALU119" s="446"/>
      <c r="ALV119" s="446"/>
      <c r="ALW119" s="446"/>
      <c r="ALX119" s="446"/>
      <c r="ALY119" s="447"/>
      <c r="ALZ119" s="447"/>
      <c r="AMA119" s="474"/>
      <c r="AMB119" s="464"/>
      <c r="AMC119" s="464"/>
      <c r="AMD119" s="464"/>
      <c r="AME119" s="464"/>
      <c r="AMF119" s="464"/>
      <c r="AMG119" s="475"/>
      <c r="AMI119" s="459"/>
      <c r="AMJ119" s="446"/>
      <c r="AMK119" s="446"/>
      <c r="AML119" s="446"/>
      <c r="AMM119" s="446"/>
      <c r="AMN119" s="447"/>
      <c r="AMO119" s="447"/>
      <c r="AMP119" s="474"/>
      <c r="AMQ119" s="464"/>
      <c r="AMR119" s="464"/>
      <c r="AMS119" s="464"/>
      <c r="AMT119" s="464"/>
      <c r="AMU119" s="464"/>
      <c r="AMV119" s="475"/>
      <c r="AMX119" s="459"/>
      <c r="AMY119" s="446"/>
      <c r="AMZ119" s="446"/>
      <c r="ANA119" s="446"/>
      <c r="ANB119" s="446"/>
      <c r="ANC119" s="447"/>
      <c r="AND119" s="447"/>
      <c r="ANE119" s="474"/>
      <c r="ANF119" s="464"/>
      <c r="ANG119" s="464"/>
      <c r="ANH119" s="464"/>
      <c r="ANI119" s="464"/>
      <c r="ANJ119" s="464"/>
      <c r="ANK119" s="475"/>
      <c r="ANM119" s="459"/>
      <c r="ANN119" s="446"/>
      <c r="ANO119" s="446"/>
      <c r="ANP119" s="446"/>
      <c r="ANQ119" s="446"/>
      <c r="ANR119" s="447"/>
      <c r="ANS119" s="447"/>
      <c r="ANT119" s="474"/>
      <c r="ANU119" s="464"/>
      <c r="ANV119" s="464"/>
      <c r="ANW119" s="464"/>
      <c r="ANX119" s="464"/>
      <c r="ANY119" s="464"/>
      <c r="ANZ119" s="475"/>
      <c r="AOB119" s="459"/>
      <c r="AOC119" s="446"/>
      <c r="AOD119" s="446"/>
      <c r="AOE119" s="446"/>
      <c r="AOF119" s="446"/>
      <c r="AOG119" s="447"/>
      <c r="AOH119" s="447"/>
      <c r="AOI119" s="474"/>
      <c r="AOJ119" s="464"/>
      <c r="AOK119" s="464"/>
      <c r="AOL119" s="464"/>
      <c r="AOM119" s="464"/>
      <c r="AON119" s="464"/>
      <c r="AOO119" s="475"/>
      <c r="AOQ119" s="459"/>
      <c r="AOR119" s="446"/>
      <c r="AOS119" s="446"/>
      <c r="AOT119" s="446"/>
      <c r="AOU119" s="446"/>
      <c r="AOV119" s="447"/>
      <c r="AOW119" s="447"/>
      <c r="AOX119" s="474"/>
      <c r="AOY119" s="464"/>
      <c r="AOZ119" s="464"/>
      <c r="APA119" s="464"/>
      <c r="APB119" s="464"/>
      <c r="APC119" s="464"/>
      <c r="APD119" s="475"/>
      <c r="APF119" s="459"/>
      <c r="APG119" s="446"/>
      <c r="APH119" s="446"/>
      <c r="API119" s="446"/>
      <c r="APJ119" s="446"/>
      <c r="APK119" s="447"/>
      <c r="APL119" s="447"/>
      <c r="APM119" s="474"/>
      <c r="APN119" s="464"/>
      <c r="APO119" s="464"/>
      <c r="APP119" s="464"/>
      <c r="APQ119" s="464"/>
      <c r="APR119" s="464"/>
      <c r="APS119" s="475"/>
      <c r="APU119" s="459"/>
      <c r="APV119" s="446"/>
      <c r="APW119" s="446"/>
      <c r="APX119" s="446"/>
      <c r="APY119" s="446"/>
      <c r="APZ119" s="447"/>
      <c r="AQA119" s="447"/>
      <c r="AQB119" s="474"/>
      <c r="AQC119" s="464"/>
      <c r="AQD119" s="464"/>
      <c r="AQE119" s="464"/>
      <c r="AQF119" s="464"/>
      <c r="AQG119" s="464"/>
      <c r="AQH119" s="475"/>
      <c r="AQJ119" s="459"/>
      <c r="AQK119" s="446"/>
      <c r="AQL119" s="446"/>
      <c r="AQM119" s="446"/>
      <c r="AQN119" s="446"/>
      <c r="AQO119" s="447"/>
      <c r="AQP119" s="447"/>
      <c r="AQQ119" s="474"/>
      <c r="AQR119" s="464"/>
      <c r="AQS119" s="464"/>
      <c r="AQT119" s="464"/>
      <c r="AQU119" s="464"/>
      <c r="AQV119" s="464"/>
      <c r="AQW119" s="475"/>
      <c r="AQY119" s="459"/>
      <c r="AQZ119" s="446"/>
      <c r="ARA119" s="446"/>
      <c r="ARB119" s="446"/>
      <c r="ARC119" s="446"/>
      <c r="ARD119" s="447"/>
      <c r="ARE119" s="447"/>
      <c r="ARF119" s="474"/>
      <c r="ARG119" s="464"/>
      <c r="ARH119" s="464"/>
      <c r="ARI119" s="464"/>
      <c r="ARJ119" s="464"/>
      <c r="ARK119" s="464"/>
      <c r="ARL119" s="475"/>
      <c r="ARN119" s="459"/>
      <c r="ARO119" s="446"/>
      <c r="ARP119" s="446"/>
      <c r="ARQ119" s="446"/>
      <c r="ARR119" s="446"/>
      <c r="ARS119" s="447"/>
      <c r="ART119" s="447"/>
      <c r="ARU119" s="474"/>
      <c r="ARV119" s="464"/>
      <c r="ARW119" s="464"/>
      <c r="ARX119" s="464"/>
      <c r="ARY119" s="464"/>
      <c r="ARZ119" s="464"/>
      <c r="ASA119" s="475"/>
      <c r="ASC119" s="459"/>
      <c r="ASD119" s="446"/>
      <c r="ASE119" s="446"/>
      <c r="ASF119" s="446"/>
      <c r="ASG119" s="446"/>
      <c r="ASH119" s="447"/>
      <c r="ASI119" s="447"/>
      <c r="ASJ119" s="474"/>
      <c r="ASK119" s="464"/>
      <c r="ASL119" s="464"/>
      <c r="ASM119" s="464"/>
      <c r="ASN119" s="464"/>
      <c r="ASO119" s="464"/>
      <c r="ASP119" s="475"/>
      <c r="ASR119" s="459"/>
      <c r="ASS119" s="446"/>
      <c r="AST119" s="446"/>
      <c r="ASU119" s="446"/>
      <c r="ASV119" s="446"/>
      <c r="ASW119" s="447"/>
      <c r="ASX119" s="447"/>
      <c r="ASY119" s="474"/>
      <c r="ASZ119" s="464"/>
      <c r="ATA119" s="464"/>
      <c r="ATB119" s="464"/>
      <c r="ATC119" s="464"/>
      <c r="ATD119" s="464"/>
      <c r="ATE119" s="475"/>
      <c r="ATG119" s="459"/>
      <c r="ATH119" s="446"/>
      <c r="ATI119" s="446"/>
      <c r="ATJ119" s="446"/>
      <c r="ATK119" s="446"/>
      <c r="ATL119" s="447"/>
      <c r="ATM119" s="447"/>
      <c r="ATN119" s="474"/>
      <c r="ATO119" s="464"/>
      <c r="ATP119" s="464"/>
      <c r="ATQ119" s="464"/>
      <c r="ATR119" s="464"/>
      <c r="ATS119" s="464"/>
      <c r="ATT119" s="475"/>
      <c r="ATV119" s="459"/>
      <c r="ATW119" s="446"/>
      <c r="ATX119" s="446"/>
      <c r="ATY119" s="446"/>
      <c r="ATZ119" s="446"/>
      <c r="AUA119" s="447"/>
      <c r="AUB119" s="447"/>
      <c r="AUC119" s="474"/>
      <c r="AUD119" s="464"/>
      <c r="AUE119" s="464"/>
      <c r="AUF119" s="464"/>
      <c r="AUG119" s="464"/>
      <c r="AUH119" s="464"/>
      <c r="AUI119" s="475"/>
      <c r="AUK119" s="459"/>
      <c r="AUL119" s="446"/>
      <c r="AUM119" s="446"/>
      <c r="AUN119" s="446"/>
      <c r="AUO119" s="446"/>
      <c r="AUP119" s="447"/>
      <c r="AUQ119" s="447"/>
      <c r="AUR119" s="474"/>
      <c r="AUS119" s="464"/>
      <c r="AUT119" s="464"/>
      <c r="AUU119" s="464"/>
      <c r="AUV119" s="464"/>
      <c r="AUW119" s="464"/>
      <c r="AUX119" s="475"/>
      <c r="AUZ119" s="459"/>
      <c r="AVA119" s="446"/>
      <c r="AVB119" s="446"/>
      <c r="AVC119" s="446"/>
      <c r="AVD119" s="446"/>
      <c r="AVE119" s="447"/>
      <c r="AVF119" s="447"/>
      <c r="AVG119" s="474"/>
      <c r="AVH119" s="464"/>
      <c r="AVI119" s="464"/>
      <c r="AVJ119" s="464"/>
      <c r="AVK119" s="464"/>
      <c r="AVL119" s="464"/>
      <c r="AVM119" s="475"/>
      <c r="AVO119" s="459"/>
      <c r="AVP119" s="446"/>
      <c r="AVQ119" s="446"/>
      <c r="AVR119" s="446"/>
      <c r="AVS119" s="446"/>
      <c r="AVT119" s="447"/>
      <c r="AVU119" s="447"/>
      <c r="AVV119" s="474"/>
      <c r="AVW119" s="464"/>
      <c r="AVX119" s="464"/>
      <c r="AVY119" s="464"/>
      <c r="AVZ119" s="464"/>
      <c r="AWA119" s="464"/>
      <c r="AWB119" s="475"/>
      <c r="AWD119" s="459"/>
      <c r="AWE119" s="446"/>
      <c r="AWF119" s="446"/>
      <c r="AWG119" s="446"/>
      <c r="AWH119" s="446"/>
      <c r="AWI119" s="447"/>
      <c r="AWJ119" s="447"/>
      <c r="AWK119" s="474"/>
      <c r="AWL119" s="464"/>
      <c r="AWM119" s="464"/>
      <c r="AWN119" s="464"/>
      <c r="AWO119" s="464"/>
      <c r="AWP119" s="464"/>
      <c r="AWQ119" s="475"/>
      <c r="AWS119" s="459"/>
      <c r="AWT119" s="446"/>
      <c r="AWU119" s="446"/>
      <c r="AWV119" s="446"/>
      <c r="AWW119" s="446"/>
      <c r="AWX119" s="447"/>
      <c r="AWY119" s="447"/>
      <c r="AWZ119" s="474"/>
      <c r="AXA119" s="464"/>
      <c r="AXB119" s="464"/>
      <c r="AXC119" s="464"/>
      <c r="AXD119" s="464"/>
      <c r="AXE119" s="464"/>
      <c r="AXF119" s="475"/>
      <c r="AXH119" s="459"/>
      <c r="AXI119" s="446"/>
      <c r="AXJ119" s="446"/>
      <c r="AXK119" s="446"/>
      <c r="AXL119" s="446"/>
      <c r="AXM119" s="447"/>
      <c r="AXN119" s="447"/>
      <c r="AXO119" s="474"/>
      <c r="AXP119" s="464"/>
      <c r="AXQ119" s="464"/>
      <c r="AXR119" s="464"/>
      <c r="AXS119" s="464"/>
      <c r="AXT119" s="464"/>
      <c r="AXU119" s="475"/>
      <c r="AXW119" s="459"/>
      <c r="AXX119" s="446"/>
      <c r="AXY119" s="446"/>
      <c r="AXZ119" s="446"/>
      <c r="AYA119" s="446"/>
      <c r="AYB119" s="447"/>
      <c r="AYC119" s="447"/>
      <c r="AYD119" s="474"/>
      <c r="AYE119" s="464"/>
      <c r="AYF119" s="464"/>
      <c r="AYG119" s="464"/>
      <c r="AYH119" s="464"/>
      <c r="AYI119" s="464"/>
      <c r="AYJ119" s="475"/>
      <c r="AYL119" s="459"/>
      <c r="AYM119" s="446"/>
      <c r="AYN119" s="446"/>
      <c r="AYO119" s="446"/>
      <c r="AYP119" s="446"/>
      <c r="AYQ119" s="447"/>
      <c r="AYR119" s="447"/>
      <c r="AYS119" s="474"/>
      <c r="AYT119" s="464"/>
      <c r="AYU119" s="464"/>
      <c r="AYV119" s="464"/>
      <c r="AYW119" s="464"/>
      <c r="AYX119" s="464"/>
      <c r="AYY119" s="475"/>
      <c r="AZA119" s="459"/>
      <c r="AZB119" s="446"/>
      <c r="AZC119" s="446"/>
      <c r="AZD119" s="446"/>
      <c r="AZE119" s="446"/>
      <c r="AZF119" s="447"/>
      <c r="AZG119" s="447"/>
      <c r="AZH119" s="474"/>
      <c r="AZI119" s="464"/>
      <c r="AZJ119" s="464"/>
      <c r="AZK119" s="464"/>
      <c r="AZL119" s="464"/>
      <c r="AZM119" s="464"/>
      <c r="AZN119" s="475"/>
      <c r="AZP119" s="459"/>
      <c r="AZQ119" s="446"/>
      <c r="AZR119" s="446"/>
      <c r="AZS119" s="446"/>
      <c r="AZT119" s="446"/>
      <c r="AZU119" s="447"/>
      <c r="AZV119" s="447"/>
      <c r="AZW119" s="474"/>
      <c r="AZX119" s="464"/>
      <c r="AZY119" s="464"/>
      <c r="AZZ119" s="464"/>
      <c r="BAA119" s="464"/>
      <c r="BAB119" s="464"/>
      <c r="BAC119" s="475"/>
      <c r="BAE119" s="459"/>
      <c r="BAF119" s="446"/>
      <c r="BAG119" s="446"/>
      <c r="BAH119" s="446"/>
      <c r="BAI119" s="446"/>
      <c r="BAJ119" s="447"/>
      <c r="BAK119" s="447"/>
      <c r="BAL119" s="474"/>
      <c r="BAM119" s="464"/>
      <c r="BAN119" s="464"/>
      <c r="BAO119" s="464"/>
      <c r="BAP119" s="464"/>
      <c r="BAQ119" s="464"/>
      <c r="BAR119" s="475"/>
      <c r="BAT119" s="459"/>
      <c r="BAU119" s="446"/>
      <c r="BAV119" s="446"/>
      <c r="BAW119" s="446"/>
      <c r="BAX119" s="446"/>
      <c r="BAY119" s="447"/>
      <c r="BAZ119" s="447"/>
      <c r="BBA119" s="474"/>
      <c r="BBB119" s="464"/>
      <c r="BBC119" s="464"/>
      <c r="BBD119" s="464"/>
      <c r="BBE119" s="464"/>
      <c r="BBF119" s="464"/>
      <c r="BBG119" s="475"/>
      <c r="BBI119" s="459"/>
      <c r="BBJ119" s="446"/>
      <c r="BBK119" s="446"/>
      <c r="BBL119" s="446"/>
      <c r="BBM119" s="446"/>
      <c r="BBN119" s="447"/>
      <c r="BBO119" s="447"/>
      <c r="BBP119" s="474"/>
      <c r="BBQ119" s="464"/>
      <c r="BBR119" s="464"/>
      <c r="BBS119" s="464"/>
      <c r="BBT119" s="464"/>
      <c r="BBU119" s="464"/>
      <c r="BBV119" s="475"/>
      <c r="BBX119" s="459"/>
      <c r="BBY119" s="446"/>
      <c r="BBZ119" s="446"/>
      <c r="BCA119" s="446"/>
      <c r="BCB119" s="446"/>
      <c r="BCC119" s="447"/>
      <c r="BCD119" s="447"/>
      <c r="BCE119" s="474"/>
      <c r="BCF119" s="464"/>
      <c r="BCG119" s="464"/>
      <c r="BCH119" s="464"/>
      <c r="BCI119" s="464"/>
      <c r="BCJ119" s="464"/>
      <c r="BCK119" s="475"/>
      <c r="BCM119" s="459"/>
      <c r="BCN119" s="446"/>
      <c r="BCO119" s="446"/>
      <c r="BCP119" s="446"/>
      <c r="BCQ119" s="446"/>
      <c r="BCR119" s="447"/>
      <c r="BCS119" s="447"/>
      <c r="BCT119" s="474"/>
      <c r="BCU119" s="464"/>
      <c r="BCV119" s="464"/>
      <c r="BCW119" s="464"/>
      <c r="BCX119" s="464"/>
      <c r="BCY119" s="464"/>
      <c r="BCZ119" s="475"/>
      <c r="BDB119" s="459"/>
      <c r="BDC119" s="446"/>
      <c r="BDD119" s="446"/>
      <c r="BDE119" s="446"/>
      <c r="BDF119" s="446"/>
      <c r="BDG119" s="447"/>
      <c r="BDH119" s="447"/>
      <c r="BDI119" s="474"/>
      <c r="BDJ119" s="464"/>
      <c r="BDK119" s="464"/>
      <c r="BDL119" s="464"/>
      <c r="BDM119" s="464"/>
      <c r="BDN119" s="464"/>
      <c r="BDO119" s="475"/>
      <c r="BDQ119" s="459"/>
      <c r="BDR119" s="446"/>
      <c r="BDS119" s="446"/>
      <c r="BDT119" s="446"/>
      <c r="BDU119" s="446"/>
      <c r="BDV119" s="447"/>
      <c r="BDW119" s="447"/>
      <c r="BDX119" s="474"/>
      <c r="BDY119" s="464"/>
      <c r="BDZ119" s="464"/>
      <c r="BEA119" s="464"/>
      <c r="BEB119" s="464"/>
      <c r="BEC119" s="464"/>
      <c r="BED119" s="475"/>
      <c r="BEF119" s="459"/>
      <c r="BEG119" s="446"/>
      <c r="BEH119" s="446"/>
      <c r="BEI119" s="446"/>
      <c r="BEJ119" s="446"/>
      <c r="BEK119" s="447"/>
      <c r="BEL119" s="447"/>
      <c r="BEM119" s="474"/>
      <c r="BEN119" s="464"/>
      <c r="BEO119" s="464"/>
      <c r="BEP119" s="464"/>
      <c r="BEQ119" s="464"/>
      <c r="BER119" s="464"/>
      <c r="BES119" s="475"/>
      <c r="BEU119" s="459"/>
      <c r="BEV119" s="446"/>
      <c r="BEW119" s="446"/>
      <c r="BEX119" s="446"/>
      <c r="BEY119" s="446"/>
      <c r="BEZ119" s="447"/>
      <c r="BFA119" s="447"/>
      <c r="BFB119" s="474"/>
      <c r="BFC119" s="464"/>
      <c r="BFD119" s="464"/>
      <c r="BFE119" s="464"/>
      <c r="BFF119" s="464"/>
      <c r="BFG119" s="464"/>
      <c r="BFH119" s="475"/>
      <c r="BFJ119" s="459"/>
      <c r="BFK119" s="446"/>
      <c r="BFL119" s="446"/>
      <c r="BFM119" s="446"/>
      <c r="BFN119" s="446"/>
      <c r="BFO119" s="447"/>
      <c r="BFP119" s="447"/>
      <c r="BFQ119" s="474"/>
      <c r="BFR119" s="464"/>
      <c r="BFS119" s="464"/>
      <c r="BFT119" s="464"/>
      <c r="BFU119" s="464"/>
      <c r="BFV119" s="464"/>
      <c r="BFW119" s="475"/>
      <c r="BFY119" s="459"/>
      <c r="BFZ119" s="446"/>
      <c r="BGA119" s="446"/>
      <c r="BGB119" s="446"/>
      <c r="BGC119" s="446"/>
      <c r="BGD119" s="447"/>
      <c r="BGE119" s="447"/>
      <c r="BGF119" s="474"/>
      <c r="BGG119" s="464"/>
      <c r="BGH119" s="464"/>
      <c r="BGI119" s="464"/>
      <c r="BGJ119" s="464"/>
      <c r="BGK119" s="464"/>
      <c r="BGL119" s="475"/>
      <c r="BGN119" s="459"/>
      <c r="BGO119" s="446"/>
      <c r="BGP119" s="446"/>
      <c r="BGQ119" s="446"/>
      <c r="BGR119" s="446"/>
      <c r="BGS119" s="447"/>
      <c r="BGT119" s="447"/>
      <c r="BGU119" s="474"/>
      <c r="BGV119" s="464"/>
      <c r="BGW119" s="464"/>
      <c r="BGX119" s="464"/>
      <c r="BGY119" s="464"/>
      <c r="BGZ119" s="464"/>
      <c r="BHA119" s="475"/>
      <c r="BHC119" s="459"/>
      <c r="BHD119" s="446"/>
      <c r="BHE119" s="446"/>
      <c r="BHF119" s="446"/>
      <c r="BHG119" s="446"/>
      <c r="BHH119" s="447"/>
      <c r="BHI119" s="447"/>
      <c r="BHJ119" s="474"/>
      <c r="BHK119" s="464"/>
      <c r="BHL119" s="464"/>
      <c r="BHM119" s="464"/>
      <c r="BHN119" s="464"/>
      <c r="BHO119" s="464"/>
      <c r="BHP119" s="475"/>
      <c r="BHR119" s="459"/>
      <c r="BHS119" s="446"/>
      <c r="BHT119" s="446"/>
      <c r="BHU119" s="446"/>
      <c r="BHV119" s="446"/>
      <c r="BHW119" s="447"/>
      <c r="BHX119" s="447"/>
      <c r="BHY119" s="474"/>
      <c r="BHZ119" s="464"/>
      <c r="BIA119" s="464"/>
      <c r="BIB119" s="464"/>
      <c r="BIC119" s="464"/>
      <c r="BID119" s="464"/>
      <c r="BIE119" s="475"/>
      <c r="BIG119" s="459"/>
      <c r="BIH119" s="446"/>
      <c r="BII119" s="446"/>
      <c r="BIJ119" s="446"/>
      <c r="BIK119" s="446"/>
      <c r="BIL119" s="447"/>
      <c r="BIM119" s="447"/>
      <c r="BIN119" s="474"/>
      <c r="BIO119" s="464"/>
      <c r="BIP119" s="464"/>
      <c r="BIQ119" s="464"/>
      <c r="BIR119" s="464"/>
      <c r="BIS119" s="464"/>
      <c r="BIT119" s="475"/>
      <c r="BIV119" s="459"/>
      <c r="BIW119" s="446"/>
      <c r="BIX119" s="446"/>
      <c r="BIY119" s="446"/>
      <c r="BIZ119" s="446"/>
      <c r="BJA119" s="447"/>
      <c r="BJB119" s="447"/>
      <c r="BJC119" s="474"/>
      <c r="BJD119" s="464"/>
      <c r="BJE119" s="464"/>
      <c r="BJF119" s="464"/>
      <c r="BJG119" s="464"/>
      <c r="BJH119" s="464"/>
      <c r="BJI119" s="475"/>
      <c r="BJK119" s="459"/>
      <c r="BJL119" s="446"/>
      <c r="BJM119" s="446"/>
      <c r="BJN119" s="446"/>
      <c r="BJO119" s="446"/>
      <c r="BJP119" s="447"/>
      <c r="BJQ119" s="447"/>
      <c r="BJR119" s="474"/>
      <c r="BJS119" s="464"/>
      <c r="BJT119" s="464"/>
      <c r="BJU119" s="464"/>
      <c r="BJV119" s="464"/>
      <c r="BJW119" s="464"/>
      <c r="BJX119" s="475"/>
      <c r="BJZ119" s="459"/>
      <c r="BKA119" s="446"/>
      <c r="BKB119" s="446"/>
      <c r="BKC119" s="446"/>
      <c r="BKD119" s="446"/>
      <c r="BKE119" s="447"/>
      <c r="BKF119" s="447"/>
      <c r="BKG119" s="474"/>
      <c r="BKH119" s="464"/>
      <c r="BKI119" s="464"/>
      <c r="BKJ119" s="464"/>
      <c r="BKK119" s="464"/>
      <c r="BKL119" s="464"/>
      <c r="BKM119" s="475"/>
      <c r="BKO119" s="459"/>
      <c r="BKP119" s="446"/>
      <c r="BKQ119" s="446"/>
      <c r="BKR119" s="446"/>
      <c r="BKS119" s="446"/>
      <c r="BKT119" s="447"/>
      <c r="BKU119" s="447"/>
      <c r="BKV119" s="474"/>
      <c r="BKW119" s="464"/>
      <c r="BKX119" s="464"/>
      <c r="BKY119" s="464"/>
      <c r="BKZ119" s="464"/>
      <c r="BLA119" s="464"/>
      <c r="BLB119" s="475"/>
      <c r="BLD119" s="459"/>
      <c r="BLE119" s="446"/>
      <c r="BLF119" s="446"/>
      <c r="BLG119" s="446"/>
      <c r="BLH119" s="446"/>
      <c r="BLI119" s="447"/>
      <c r="BLJ119" s="447"/>
      <c r="BLK119" s="474"/>
      <c r="BLL119" s="464"/>
      <c r="BLM119" s="464"/>
      <c r="BLN119" s="464"/>
      <c r="BLO119" s="464"/>
      <c r="BLP119" s="464"/>
      <c r="BLQ119" s="475"/>
      <c r="BLS119" s="459"/>
      <c r="BLT119" s="446"/>
      <c r="BLU119" s="446"/>
      <c r="BLV119" s="446"/>
      <c r="BLW119" s="446"/>
      <c r="BLX119" s="447"/>
      <c r="BLY119" s="447"/>
      <c r="BLZ119" s="474"/>
      <c r="BMA119" s="464"/>
      <c r="BMB119" s="464"/>
      <c r="BMC119" s="464"/>
      <c r="BMD119" s="464"/>
      <c r="BME119" s="464"/>
      <c r="BMF119" s="475"/>
      <c r="BMH119" s="459"/>
      <c r="BMI119" s="446"/>
      <c r="BMJ119" s="446"/>
      <c r="BMK119" s="446"/>
      <c r="BML119" s="446"/>
      <c r="BMM119" s="447"/>
      <c r="BMN119" s="447"/>
      <c r="BMO119" s="474"/>
      <c r="BMP119" s="464"/>
      <c r="BMQ119" s="464"/>
      <c r="BMR119" s="464"/>
      <c r="BMS119" s="464"/>
      <c r="BMT119" s="464"/>
      <c r="BMU119" s="475"/>
      <c r="BMW119" s="459"/>
      <c r="BMX119" s="446"/>
      <c r="BMY119" s="446"/>
      <c r="BMZ119" s="446"/>
      <c r="BNA119" s="446"/>
      <c r="BNB119" s="447"/>
      <c r="BNC119" s="447"/>
      <c r="BND119" s="474"/>
      <c r="BNE119" s="464"/>
      <c r="BNF119" s="464"/>
      <c r="BNG119" s="464"/>
      <c r="BNH119" s="464"/>
      <c r="BNI119" s="464"/>
      <c r="BNJ119" s="475"/>
      <c r="BNL119" s="459"/>
      <c r="BNM119" s="446"/>
      <c r="BNN119" s="446"/>
      <c r="BNO119" s="446"/>
      <c r="BNP119" s="446"/>
      <c r="BNQ119" s="447"/>
      <c r="BNR119" s="447"/>
      <c r="BNS119" s="474"/>
      <c r="BNT119" s="464"/>
      <c r="BNU119" s="464"/>
      <c r="BNV119" s="464"/>
      <c r="BNW119" s="464"/>
      <c r="BNX119" s="464"/>
      <c r="BNY119" s="475"/>
      <c r="BOA119" s="459"/>
      <c r="BOB119" s="446"/>
      <c r="BOC119" s="446"/>
      <c r="BOD119" s="446"/>
      <c r="BOE119" s="446"/>
      <c r="BOF119" s="447"/>
      <c r="BOG119" s="447"/>
      <c r="BOH119" s="474"/>
      <c r="BOI119" s="464"/>
      <c r="BOJ119" s="464"/>
      <c r="BOK119" s="464"/>
      <c r="BOL119" s="464"/>
      <c r="BOM119" s="464"/>
      <c r="BON119" s="475"/>
      <c r="BOP119" s="459"/>
      <c r="BOQ119" s="446"/>
      <c r="BOR119" s="446"/>
      <c r="BOS119" s="446"/>
      <c r="BOT119" s="446"/>
      <c r="BOU119" s="447"/>
      <c r="BOV119" s="447"/>
      <c r="BOW119" s="474"/>
      <c r="BOX119" s="464"/>
      <c r="BOY119" s="464"/>
      <c r="BOZ119" s="464"/>
      <c r="BPA119" s="464"/>
      <c r="BPB119" s="464"/>
      <c r="BPC119" s="475"/>
      <c r="BPE119" s="459"/>
      <c r="BPF119" s="446"/>
      <c r="BPG119" s="446"/>
      <c r="BPH119" s="446"/>
      <c r="BPI119" s="446"/>
      <c r="BPJ119" s="447"/>
      <c r="BPK119" s="447"/>
      <c r="BPL119" s="474"/>
      <c r="BPM119" s="464"/>
      <c r="BPN119" s="464"/>
      <c r="BPO119" s="464"/>
      <c r="BPP119" s="464"/>
      <c r="BPQ119" s="464"/>
      <c r="BPR119" s="475"/>
      <c r="BPT119" s="459"/>
      <c r="BPU119" s="446"/>
      <c r="BPV119" s="446"/>
      <c r="BPW119" s="446"/>
      <c r="BPX119" s="446"/>
      <c r="BPY119" s="447"/>
      <c r="BPZ119" s="447"/>
      <c r="BQA119" s="474"/>
      <c r="BQB119" s="464"/>
      <c r="BQC119" s="464"/>
      <c r="BQD119" s="464"/>
      <c r="BQE119" s="464"/>
      <c r="BQF119" s="464"/>
      <c r="BQG119" s="475"/>
      <c r="BQI119" s="459"/>
      <c r="BQJ119" s="446"/>
      <c r="BQK119" s="446"/>
      <c r="BQL119" s="446"/>
      <c r="BQM119" s="446"/>
      <c r="BQN119" s="447"/>
      <c r="BQO119" s="447"/>
      <c r="BQP119" s="474"/>
      <c r="BQQ119" s="464"/>
      <c r="BQR119" s="464"/>
      <c r="BQS119" s="464"/>
      <c r="BQT119" s="464"/>
      <c r="BQU119" s="464"/>
      <c r="BQV119" s="475"/>
      <c r="BQX119" s="459"/>
      <c r="BQY119" s="446"/>
      <c r="BQZ119" s="446"/>
      <c r="BRA119" s="446"/>
      <c r="BRB119" s="446"/>
      <c r="BRC119" s="447"/>
      <c r="BRD119" s="447"/>
      <c r="BRE119" s="474"/>
      <c r="BRF119" s="464"/>
      <c r="BRG119" s="464"/>
      <c r="BRH119" s="464"/>
      <c r="BRI119" s="464"/>
      <c r="BRJ119" s="464"/>
      <c r="BRK119" s="475"/>
      <c r="BRM119" s="459"/>
      <c r="BRN119" s="446"/>
      <c r="BRO119" s="446"/>
      <c r="BRP119" s="446"/>
      <c r="BRQ119" s="446"/>
      <c r="BRR119" s="447"/>
      <c r="BRS119" s="447"/>
      <c r="BRT119" s="474"/>
      <c r="BRU119" s="464"/>
      <c r="BRV119" s="464"/>
      <c r="BRW119" s="464"/>
      <c r="BRX119" s="464"/>
      <c r="BRY119" s="464"/>
      <c r="BRZ119" s="475"/>
      <c r="BSB119" s="459"/>
      <c r="BSC119" s="446"/>
      <c r="BSD119" s="446"/>
      <c r="BSE119" s="446"/>
      <c r="BSF119" s="446"/>
      <c r="BSG119" s="447"/>
      <c r="BSH119" s="447"/>
      <c r="BSI119" s="474"/>
      <c r="BSJ119" s="464"/>
      <c r="BSK119" s="464"/>
      <c r="BSL119" s="464"/>
      <c r="BSM119" s="464"/>
      <c r="BSN119" s="464"/>
      <c r="BSO119" s="475"/>
      <c r="BSQ119" s="459"/>
      <c r="BSR119" s="446"/>
      <c r="BSS119" s="446"/>
      <c r="BST119" s="446"/>
      <c r="BSU119" s="446"/>
      <c r="BSV119" s="447"/>
      <c r="BSW119" s="447"/>
      <c r="BSX119" s="474"/>
      <c r="BSY119" s="464"/>
      <c r="BSZ119" s="464"/>
      <c r="BTA119" s="464"/>
      <c r="BTB119" s="464"/>
      <c r="BTC119" s="464"/>
      <c r="BTD119" s="475"/>
      <c r="BTF119" s="459"/>
      <c r="BTG119" s="446"/>
      <c r="BTH119" s="446"/>
      <c r="BTI119" s="446"/>
      <c r="BTJ119" s="446"/>
      <c r="BTK119" s="447"/>
      <c r="BTL119" s="447"/>
      <c r="BTM119" s="474"/>
      <c r="BTN119" s="464"/>
      <c r="BTO119" s="464"/>
      <c r="BTP119" s="464"/>
      <c r="BTQ119" s="464"/>
      <c r="BTR119" s="464"/>
      <c r="BTS119" s="475"/>
      <c r="BTU119" s="459"/>
      <c r="BTV119" s="446"/>
      <c r="BTW119" s="446"/>
      <c r="BTX119" s="446"/>
      <c r="BTY119" s="446"/>
      <c r="BTZ119" s="447"/>
      <c r="BUA119" s="447"/>
      <c r="BUB119" s="474"/>
      <c r="BUC119" s="464"/>
      <c r="BUD119" s="464"/>
      <c r="BUE119" s="464"/>
      <c r="BUF119" s="464"/>
      <c r="BUG119" s="464"/>
      <c r="BUH119" s="475"/>
      <c r="BUJ119" s="459"/>
      <c r="BUK119" s="446"/>
      <c r="BUL119" s="446"/>
      <c r="BUM119" s="446"/>
      <c r="BUN119" s="446"/>
      <c r="BUO119" s="447"/>
      <c r="BUP119" s="447"/>
      <c r="BUQ119" s="474"/>
      <c r="BUR119" s="464"/>
      <c r="BUS119" s="464"/>
      <c r="BUT119" s="464"/>
      <c r="BUU119" s="464"/>
      <c r="BUV119" s="464"/>
      <c r="BUW119" s="475"/>
      <c r="BUY119" s="459"/>
      <c r="BUZ119" s="446"/>
      <c r="BVA119" s="446"/>
      <c r="BVB119" s="446"/>
      <c r="BVC119" s="446"/>
      <c r="BVD119" s="447"/>
      <c r="BVE119" s="447"/>
      <c r="BVF119" s="474"/>
      <c r="BVG119" s="464"/>
      <c r="BVH119" s="464"/>
      <c r="BVI119" s="464"/>
      <c r="BVJ119" s="464"/>
      <c r="BVK119" s="464"/>
      <c r="BVL119" s="475"/>
      <c r="BVN119" s="459"/>
      <c r="BVO119" s="446"/>
      <c r="BVP119" s="446"/>
      <c r="BVQ119" s="446"/>
      <c r="BVR119" s="446"/>
      <c r="BVS119" s="447"/>
      <c r="BVT119" s="447"/>
      <c r="BVU119" s="474"/>
      <c r="BVV119" s="464"/>
      <c r="BVW119" s="464"/>
      <c r="BVX119" s="464"/>
      <c r="BVY119" s="464"/>
      <c r="BVZ119" s="464"/>
      <c r="BWA119" s="475"/>
    </row>
    <row r="120" spans="2:1951" ht="18" hidden="1" customHeight="1" x14ac:dyDescent="0.2">
      <c r="B120" s="301">
        <f>B101+1</f>
        <v>2028</v>
      </c>
      <c r="C120" s="440"/>
      <c r="D120" s="441"/>
      <c r="E120" s="441"/>
      <c r="F120" s="441"/>
      <c r="G120" s="441"/>
      <c r="H120" s="441"/>
      <c r="I120" s="441"/>
      <c r="J120" s="441"/>
      <c r="K120" s="441"/>
      <c r="L120" s="441"/>
      <c r="M120" s="441"/>
      <c r="N120" s="441"/>
      <c r="O120" s="441"/>
      <c r="P120" s="442"/>
      <c r="R120" s="456"/>
      <c r="S120" s="441"/>
      <c r="T120" s="441"/>
      <c r="U120" s="441"/>
      <c r="V120" s="441"/>
      <c r="W120" s="441"/>
      <c r="X120" s="441"/>
      <c r="Y120" s="441"/>
      <c r="Z120" s="441"/>
      <c r="AA120" s="441"/>
      <c r="AB120" s="441"/>
      <c r="AC120" s="441"/>
      <c r="AD120" s="441"/>
      <c r="AE120" s="442"/>
      <c r="AG120" s="456"/>
      <c r="AH120" s="441"/>
      <c r="AI120" s="441"/>
      <c r="AJ120" s="441"/>
      <c r="AK120" s="441"/>
      <c r="AL120" s="441"/>
      <c r="AM120" s="441"/>
      <c r="AN120" s="441"/>
      <c r="AO120" s="441"/>
      <c r="AP120" s="441"/>
      <c r="AQ120" s="441"/>
      <c r="AR120" s="441"/>
      <c r="AS120" s="441"/>
      <c r="AT120" s="442"/>
      <c r="AV120" s="456"/>
      <c r="AW120" s="441"/>
      <c r="AX120" s="441"/>
      <c r="AY120" s="441"/>
      <c r="AZ120" s="441"/>
      <c r="BA120" s="441"/>
      <c r="BB120" s="441"/>
      <c r="BC120" s="441"/>
      <c r="BD120" s="441"/>
      <c r="BE120" s="441"/>
      <c r="BF120" s="441"/>
      <c r="BG120" s="441"/>
      <c r="BH120" s="441"/>
      <c r="BI120" s="442"/>
      <c r="BK120" s="456"/>
      <c r="BL120" s="441"/>
      <c r="BM120" s="441"/>
      <c r="BN120" s="441"/>
      <c r="BO120" s="441"/>
      <c r="BP120" s="441"/>
      <c r="BQ120" s="441"/>
      <c r="BR120" s="441"/>
      <c r="BS120" s="441"/>
      <c r="BT120" s="441"/>
      <c r="BU120" s="441"/>
      <c r="BV120" s="441"/>
      <c r="BW120" s="441"/>
      <c r="BX120" s="442"/>
      <c r="BZ120" s="456"/>
      <c r="CA120" s="441"/>
      <c r="CB120" s="441"/>
      <c r="CC120" s="441"/>
      <c r="CD120" s="441"/>
      <c r="CE120" s="441"/>
      <c r="CF120" s="441"/>
      <c r="CG120" s="441"/>
      <c r="CH120" s="441"/>
      <c r="CI120" s="441"/>
      <c r="CJ120" s="441"/>
      <c r="CK120" s="441"/>
      <c r="CL120" s="441"/>
      <c r="CM120" s="442"/>
      <c r="CO120" s="456"/>
      <c r="CP120" s="441"/>
      <c r="CQ120" s="441"/>
      <c r="CR120" s="441"/>
      <c r="CS120" s="441"/>
      <c r="CT120" s="441"/>
      <c r="CU120" s="441"/>
      <c r="CV120" s="441"/>
      <c r="CW120" s="441"/>
      <c r="CX120" s="441"/>
      <c r="CY120" s="441"/>
      <c r="CZ120" s="441"/>
      <c r="DA120" s="441"/>
      <c r="DB120" s="442"/>
      <c r="DD120" s="456"/>
      <c r="DE120" s="441"/>
      <c r="DF120" s="441"/>
      <c r="DG120" s="441"/>
      <c r="DH120" s="441"/>
      <c r="DI120" s="441"/>
      <c r="DJ120" s="441"/>
      <c r="DK120" s="441"/>
      <c r="DL120" s="441"/>
      <c r="DM120" s="441"/>
      <c r="DN120" s="441"/>
      <c r="DO120" s="441"/>
      <c r="DP120" s="441"/>
      <c r="DQ120" s="442"/>
      <c r="DS120" s="456"/>
      <c r="DT120" s="441"/>
      <c r="DU120" s="441"/>
      <c r="DV120" s="441"/>
      <c r="DW120" s="441"/>
      <c r="DX120" s="441"/>
      <c r="DY120" s="441"/>
      <c r="DZ120" s="441"/>
      <c r="EA120" s="441"/>
      <c r="EB120" s="441"/>
      <c r="EC120" s="441"/>
      <c r="ED120" s="441"/>
      <c r="EE120" s="441"/>
      <c r="EF120" s="442"/>
      <c r="EH120" s="456"/>
      <c r="EI120" s="441"/>
      <c r="EJ120" s="441"/>
      <c r="EK120" s="441"/>
      <c r="EL120" s="441"/>
      <c r="EM120" s="441"/>
      <c r="EN120" s="441"/>
      <c r="EO120" s="441"/>
      <c r="EP120" s="441"/>
      <c r="EQ120" s="441"/>
      <c r="ER120" s="441"/>
      <c r="ES120" s="441"/>
      <c r="ET120" s="441"/>
      <c r="EU120" s="442"/>
      <c r="EW120" s="456"/>
      <c r="EX120" s="441"/>
      <c r="EY120" s="441"/>
      <c r="EZ120" s="441"/>
      <c r="FA120" s="441"/>
      <c r="FB120" s="441"/>
      <c r="FC120" s="441"/>
      <c r="FD120" s="441"/>
      <c r="FE120" s="441"/>
      <c r="FF120" s="441"/>
      <c r="FG120" s="441"/>
      <c r="FH120" s="441"/>
      <c r="FI120" s="441"/>
      <c r="FJ120" s="442"/>
      <c r="FL120" s="456"/>
      <c r="FM120" s="441"/>
      <c r="FN120" s="441"/>
      <c r="FO120" s="441"/>
      <c r="FP120" s="441"/>
      <c r="FQ120" s="441"/>
      <c r="FR120" s="441"/>
      <c r="FS120" s="441"/>
      <c r="FT120" s="441"/>
      <c r="FU120" s="441"/>
      <c r="FV120" s="441"/>
      <c r="FW120" s="441"/>
      <c r="FX120" s="441"/>
      <c r="FY120" s="442"/>
      <c r="GA120" s="456"/>
      <c r="GB120" s="441"/>
      <c r="GC120" s="441"/>
      <c r="GD120" s="441"/>
      <c r="GE120" s="441"/>
      <c r="GF120" s="441"/>
      <c r="GG120" s="441"/>
      <c r="GH120" s="441"/>
      <c r="GI120" s="441"/>
      <c r="GJ120" s="441"/>
      <c r="GK120" s="441"/>
      <c r="GL120" s="441"/>
      <c r="GM120" s="441"/>
      <c r="GN120" s="442"/>
      <c r="GP120" s="456"/>
      <c r="GQ120" s="441"/>
      <c r="GR120" s="441"/>
      <c r="GS120" s="441"/>
      <c r="GT120" s="441"/>
      <c r="GU120" s="441"/>
      <c r="GV120" s="441"/>
      <c r="GW120" s="441"/>
      <c r="GX120" s="441"/>
      <c r="GY120" s="441"/>
      <c r="GZ120" s="441"/>
      <c r="HA120" s="441"/>
      <c r="HB120" s="441"/>
      <c r="HC120" s="442"/>
      <c r="HE120" s="456"/>
      <c r="HF120" s="441"/>
      <c r="HG120" s="441"/>
      <c r="HH120" s="441"/>
      <c r="HI120" s="441"/>
      <c r="HJ120" s="441"/>
      <c r="HK120" s="441"/>
      <c r="HL120" s="441"/>
      <c r="HM120" s="441"/>
      <c r="HN120" s="441"/>
      <c r="HO120" s="441"/>
      <c r="HP120" s="441"/>
      <c r="HQ120" s="441"/>
      <c r="HR120" s="442"/>
      <c r="HT120" s="456"/>
      <c r="HU120" s="441"/>
      <c r="HV120" s="441"/>
      <c r="HW120" s="441"/>
      <c r="HX120" s="441"/>
      <c r="HY120" s="441"/>
      <c r="HZ120" s="441"/>
      <c r="IA120" s="441"/>
      <c r="IB120" s="441"/>
      <c r="IC120" s="441"/>
      <c r="ID120" s="441"/>
      <c r="IE120" s="441"/>
      <c r="IF120" s="441"/>
      <c r="IG120" s="442"/>
      <c r="II120" s="456"/>
      <c r="IJ120" s="441"/>
      <c r="IK120" s="441"/>
      <c r="IL120" s="441"/>
      <c r="IM120" s="441"/>
      <c r="IN120" s="441"/>
      <c r="IO120" s="441"/>
      <c r="IP120" s="441"/>
      <c r="IQ120" s="441"/>
      <c r="IR120" s="441"/>
      <c r="IS120" s="441"/>
      <c r="IT120" s="441"/>
      <c r="IU120" s="441"/>
      <c r="IV120" s="442"/>
      <c r="IX120" s="456"/>
      <c r="IY120" s="441"/>
      <c r="IZ120" s="441"/>
      <c r="JA120" s="441"/>
      <c r="JB120" s="441"/>
      <c r="JC120" s="441"/>
      <c r="JD120" s="441"/>
      <c r="JE120" s="441"/>
      <c r="JF120" s="441"/>
      <c r="JG120" s="441"/>
      <c r="JH120" s="441"/>
      <c r="JI120" s="441"/>
      <c r="JJ120" s="441"/>
      <c r="JK120" s="442"/>
      <c r="JM120" s="456"/>
      <c r="JN120" s="441"/>
      <c r="JO120" s="441"/>
      <c r="JP120" s="441"/>
      <c r="JQ120" s="441"/>
      <c r="JR120" s="441"/>
      <c r="JS120" s="441"/>
      <c r="JT120" s="441"/>
      <c r="JU120" s="441"/>
      <c r="JV120" s="441"/>
      <c r="JW120" s="441"/>
      <c r="JX120" s="441"/>
      <c r="JY120" s="441"/>
      <c r="JZ120" s="442"/>
      <c r="KB120" s="456"/>
      <c r="KC120" s="441"/>
      <c r="KD120" s="441"/>
      <c r="KE120" s="441"/>
      <c r="KF120" s="441"/>
      <c r="KG120" s="441"/>
      <c r="KH120" s="441"/>
      <c r="KI120" s="441"/>
      <c r="KJ120" s="441"/>
      <c r="KK120" s="441"/>
      <c r="KL120" s="441"/>
      <c r="KM120" s="441"/>
      <c r="KN120" s="441"/>
      <c r="KO120" s="442"/>
      <c r="KQ120" s="456"/>
      <c r="KR120" s="441"/>
      <c r="KS120" s="441"/>
      <c r="KT120" s="441"/>
      <c r="KU120" s="441"/>
      <c r="KV120" s="441"/>
      <c r="KW120" s="441"/>
      <c r="KX120" s="441"/>
      <c r="KY120" s="441"/>
      <c r="KZ120" s="441"/>
      <c r="LA120" s="441"/>
      <c r="LB120" s="441"/>
      <c r="LC120" s="441"/>
      <c r="LD120" s="442"/>
      <c r="LF120" s="456"/>
      <c r="LG120" s="441"/>
      <c r="LH120" s="441"/>
      <c r="LI120" s="441"/>
      <c r="LJ120" s="441"/>
      <c r="LK120" s="441"/>
      <c r="LL120" s="441"/>
      <c r="LM120" s="441"/>
      <c r="LN120" s="441"/>
      <c r="LO120" s="441"/>
      <c r="LP120" s="441"/>
      <c r="LQ120" s="441"/>
      <c r="LR120" s="441"/>
      <c r="LS120" s="442"/>
      <c r="LU120" s="456"/>
      <c r="LV120" s="441"/>
      <c r="LW120" s="441"/>
      <c r="LX120" s="441"/>
      <c r="LY120" s="441"/>
      <c r="LZ120" s="441"/>
      <c r="MA120" s="441"/>
      <c r="MB120" s="441"/>
      <c r="MC120" s="441"/>
      <c r="MD120" s="441"/>
      <c r="ME120" s="441"/>
      <c r="MF120" s="441"/>
      <c r="MG120" s="441"/>
      <c r="MH120" s="442"/>
      <c r="MJ120" s="456"/>
      <c r="MK120" s="441"/>
      <c r="ML120" s="441"/>
      <c r="MM120" s="441"/>
      <c r="MN120" s="441"/>
      <c r="MO120" s="441"/>
      <c r="MP120" s="441"/>
      <c r="MQ120" s="441"/>
      <c r="MR120" s="441"/>
      <c r="MS120" s="441"/>
      <c r="MT120" s="441"/>
      <c r="MU120" s="441"/>
      <c r="MV120" s="441"/>
      <c r="MW120" s="442"/>
      <c r="MY120" s="456"/>
      <c r="MZ120" s="441"/>
      <c r="NA120" s="441"/>
      <c r="NB120" s="441"/>
      <c r="NC120" s="441"/>
      <c r="ND120" s="441"/>
      <c r="NE120" s="441"/>
      <c r="NF120" s="441"/>
      <c r="NG120" s="441"/>
      <c r="NH120" s="441"/>
      <c r="NI120" s="441"/>
      <c r="NJ120" s="441"/>
      <c r="NK120" s="441"/>
      <c r="NL120" s="442"/>
      <c r="NN120" s="456"/>
      <c r="NO120" s="441"/>
      <c r="NP120" s="441"/>
      <c r="NQ120" s="441"/>
      <c r="NR120" s="441"/>
      <c r="NS120" s="441"/>
      <c r="NT120" s="441"/>
      <c r="NU120" s="441"/>
      <c r="NV120" s="441"/>
      <c r="NW120" s="441"/>
      <c r="NX120" s="441"/>
      <c r="NY120" s="441"/>
      <c r="NZ120" s="441"/>
      <c r="OA120" s="442"/>
      <c r="OC120" s="456"/>
      <c r="OD120" s="441"/>
      <c r="OE120" s="441"/>
      <c r="OF120" s="441"/>
      <c r="OG120" s="441"/>
      <c r="OH120" s="441"/>
      <c r="OI120" s="441"/>
      <c r="OJ120" s="441"/>
      <c r="OK120" s="441"/>
      <c r="OL120" s="441"/>
      <c r="OM120" s="441"/>
      <c r="ON120" s="441"/>
      <c r="OO120" s="441"/>
      <c r="OP120" s="442"/>
      <c r="OR120" s="456"/>
      <c r="OS120" s="441"/>
      <c r="OT120" s="441"/>
      <c r="OU120" s="441"/>
      <c r="OV120" s="441"/>
      <c r="OW120" s="441"/>
      <c r="OX120" s="441"/>
      <c r="OY120" s="441"/>
      <c r="OZ120" s="441"/>
      <c r="PA120" s="441"/>
      <c r="PB120" s="441"/>
      <c r="PC120" s="441"/>
      <c r="PD120" s="441"/>
      <c r="PE120" s="442"/>
      <c r="PG120" s="456"/>
      <c r="PH120" s="441"/>
      <c r="PI120" s="441"/>
      <c r="PJ120" s="441"/>
      <c r="PK120" s="441"/>
      <c r="PL120" s="441"/>
      <c r="PM120" s="441"/>
      <c r="PN120" s="441"/>
      <c r="PO120" s="441"/>
      <c r="PP120" s="441"/>
      <c r="PQ120" s="441"/>
      <c r="PR120" s="441"/>
      <c r="PS120" s="441"/>
      <c r="PT120" s="442"/>
      <c r="PV120" s="456"/>
      <c r="PW120" s="441"/>
      <c r="PX120" s="441"/>
      <c r="PY120" s="441"/>
      <c r="PZ120" s="441"/>
      <c r="QA120" s="441"/>
      <c r="QB120" s="441"/>
      <c r="QC120" s="441"/>
      <c r="QD120" s="441"/>
      <c r="QE120" s="441"/>
      <c r="QF120" s="441"/>
      <c r="QG120" s="441"/>
      <c r="QH120" s="441"/>
      <c r="QI120" s="442"/>
      <c r="QK120" s="456"/>
      <c r="QL120" s="441"/>
      <c r="QM120" s="441"/>
      <c r="QN120" s="441"/>
      <c r="QO120" s="441"/>
      <c r="QP120" s="441"/>
      <c r="QQ120" s="441"/>
      <c r="QR120" s="441"/>
      <c r="QS120" s="441"/>
      <c r="QT120" s="441"/>
      <c r="QU120" s="441"/>
      <c r="QV120" s="441"/>
      <c r="QW120" s="441"/>
      <c r="QX120" s="442"/>
      <c r="QZ120" s="456"/>
      <c r="RA120" s="441"/>
      <c r="RB120" s="441"/>
      <c r="RC120" s="441"/>
      <c r="RD120" s="441"/>
      <c r="RE120" s="441"/>
      <c r="RF120" s="441"/>
      <c r="RG120" s="441"/>
      <c r="RH120" s="441"/>
      <c r="RI120" s="441"/>
      <c r="RJ120" s="441"/>
      <c r="RK120" s="441"/>
      <c r="RL120" s="441"/>
      <c r="RM120" s="442"/>
      <c r="RO120" s="456"/>
      <c r="RP120" s="441"/>
      <c r="RQ120" s="441"/>
      <c r="RR120" s="441"/>
      <c r="RS120" s="441"/>
      <c r="RT120" s="441"/>
      <c r="RU120" s="441"/>
      <c r="RV120" s="441"/>
      <c r="RW120" s="441"/>
      <c r="RX120" s="441"/>
      <c r="RY120" s="441"/>
      <c r="RZ120" s="441"/>
      <c r="SA120" s="441"/>
      <c r="SB120" s="442"/>
      <c r="SD120" s="456"/>
      <c r="SE120" s="441"/>
      <c r="SF120" s="441"/>
      <c r="SG120" s="441"/>
      <c r="SH120" s="441"/>
      <c r="SI120" s="441"/>
      <c r="SJ120" s="441"/>
      <c r="SK120" s="441"/>
      <c r="SL120" s="441"/>
      <c r="SM120" s="441"/>
      <c r="SN120" s="441"/>
      <c r="SO120" s="441"/>
      <c r="SP120" s="441"/>
      <c r="SQ120" s="442"/>
      <c r="SS120" s="456"/>
      <c r="ST120" s="441"/>
      <c r="SU120" s="441"/>
      <c r="SV120" s="441"/>
      <c r="SW120" s="441"/>
      <c r="SX120" s="441"/>
      <c r="SY120" s="441"/>
      <c r="SZ120" s="441"/>
      <c r="TA120" s="441"/>
      <c r="TB120" s="441"/>
      <c r="TC120" s="441"/>
      <c r="TD120" s="441"/>
      <c r="TE120" s="441"/>
      <c r="TF120" s="442"/>
      <c r="TH120" s="456"/>
      <c r="TI120" s="441"/>
      <c r="TJ120" s="441"/>
      <c r="TK120" s="441"/>
      <c r="TL120" s="441"/>
      <c r="TM120" s="441"/>
      <c r="TN120" s="441"/>
      <c r="TO120" s="441"/>
      <c r="TP120" s="441"/>
      <c r="TQ120" s="441"/>
      <c r="TR120" s="441"/>
      <c r="TS120" s="441"/>
      <c r="TT120" s="441"/>
      <c r="TU120" s="442"/>
      <c r="TW120" s="456"/>
      <c r="TX120" s="441"/>
      <c r="TY120" s="441"/>
      <c r="TZ120" s="441"/>
      <c r="UA120" s="441"/>
      <c r="UB120" s="441"/>
      <c r="UC120" s="441"/>
      <c r="UD120" s="441"/>
      <c r="UE120" s="441"/>
      <c r="UF120" s="441"/>
      <c r="UG120" s="441"/>
      <c r="UH120" s="441"/>
      <c r="UI120" s="441"/>
      <c r="UJ120" s="442"/>
      <c r="UL120" s="456"/>
      <c r="UM120" s="441"/>
      <c r="UN120" s="441"/>
      <c r="UO120" s="441"/>
      <c r="UP120" s="441"/>
      <c r="UQ120" s="441"/>
      <c r="UR120" s="441"/>
      <c r="US120" s="441"/>
      <c r="UT120" s="441"/>
      <c r="UU120" s="441"/>
      <c r="UV120" s="441"/>
      <c r="UW120" s="441"/>
      <c r="UX120" s="441"/>
      <c r="UY120" s="442"/>
      <c r="VA120" s="456"/>
      <c r="VB120" s="441"/>
      <c r="VC120" s="441"/>
      <c r="VD120" s="441"/>
      <c r="VE120" s="441"/>
      <c r="VF120" s="441"/>
      <c r="VG120" s="441"/>
      <c r="VH120" s="441"/>
      <c r="VI120" s="441"/>
      <c r="VJ120" s="441"/>
      <c r="VK120" s="441"/>
      <c r="VL120" s="441"/>
      <c r="VM120" s="441"/>
      <c r="VN120" s="442"/>
      <c r="VP120" s="456"/>
      <c r="VQ120" s="441"/>
      <c r="VR120" s="441"/>
      <c r="VS120" s="441"/>
      <c r="VT120" s="441"/>
      <c r="VU120" s="441"/>
      <c r="VV120" s="441"/>
      <c r="VW120" s="441"/>
      <c r="VX120" s="441"/>
      <c r="VY120" s="441"/>
      <c r="VZ120" s="441"/>
      <c r="WA120" s="441"/>
      <c r="WB120" s="441"/>
      <c r="WC120" s="442"/>
      <c r="WE120" s="456"/>
      <c r="WF120" s="441"/>
      <c r="WG120" s="441"/>
      <c r="WH120" s="441"/>
      <c r="WI120" s="441"/>
      <c r="WJ120" s="441"/>
      <c r="WK120" s="441"/>
      <c r="WL120" s="441"/>
      <c r="WM120" s="441"/>
      <c r="WN120" s="441"/>
      <c r="WO120" s="441"/>
      <c r="WP120" s="441"/>
      <c r="WQ120" s="441"/>
      <c r="WR120" s="442"/>
      <c r="WT120" s="456"/>
      <c r="WU120" s="441"/>
      <c r="WV120" s="441"/>
      <c r="WW120" s="441"/>
      <c r="WX120" s="441"/>
      <c r="WY120" s="441"/>
      <c r="WZ120" s="441"/>
      <c r="XA120" s="441"/>
      <c r="XB120" s="441"/>
      <c r="XC120" s="441"/>
      <c r="XD120" s="441"/>
      <c r="XE120" s="441"/>
      <c r="XF120" s="441"/>
      <c r="XG120" s="442"/>
      <c r="XI120" s="456"/>
      <c r="XJ120" s="441"/>
      <c r="XK120" s="441"/>
      <c r="XL120" s="441"/>
      <c r="XM120" s="441"/>
      <c r="XN120" s="441"/>
      <c r="XO120" s="441"/>
      <c r="XP120" s="441"/>
      <c r="XQ120" s="441"/>
      <c r="XR120" s="441"/>
      <c r="XS120" s="441"/>
      <c r="XT120" s="441"/>
      <c r="XU120" s="441"/>
      <c r="XV120" s="442"/>
      <c r="XX120" s="456"/>
      <c r="XY120" s="441"/>
      <c r="XZ120" s="441"/>
      <c r="YA120" s="441"/>
      <c r="YB120" s="441"/>
      <c r="YC120" s="441"/>
      <c r="YD120" s="441"/>
      <c r="YE120" s="441"/>
      <c r="YF120" s="441"/>
      <c r="YG120" s="441"/>
      <c r="YH120" s="441"/>
      <c r="YI120" s="441"/>
      <c r="YJ120" s="441"/>
      <c r="YK120" s="442"/>
      <c r="YM120" s="456"/>
      <c r="YN120" s="441"/>
      <c r="YO120" s="441"/>
      <c r="YP120" s="441"/>
      <c r="YQ120" s="441"/>
      <c r="YR120" s="441"/>
      <c r="YS120" s="441"/>
      <c r="YT120" s="441"/>
      <c r="YU120" s="441"/>
      <c r="YV120" s="441"/>
      <c r="YW120" s="441"/>
      <c r="YX120" s="441"/>
      <c r="YY120" s="441"/>
      <c r="YZ120" s="442"/>
      <c r="ZB120" s="456"/>
      <c r="ZC120" s="441"/>
      <c r="ZD120" s="441"/>
      <c r="ZE120" s="441"/>
      <c r="ZF120" s="441"/>
      <c r="ZG120" s="441"/>
      <c r="ZH120" s="441"/>
      <c r="ZI120" s="441"/>
      <c r="ZJ120" s="441"/>
      <c r="ZK120" s="441"/>
      <c r="ZL120" s="441"/>
      <c r="ZM120" s="441"/>
      <c r="ZN120" s="441"/>
      <c r="ZO120" s="442"/>
      <c r="ZQ120" s="456"/>
      <c r="ZR120" s="441"/>
      <c r="ZS120" s="441"/>
      <c r="ZT120" s="441"/>
      <c r="ZU120" s="441"/>
      <c r="ZV120" s="441"/>
      <c r="ZW120" s="441"/>
      <c r="ZX120" s="441"/>
      <c r="ZY120" s="441"/>
      <c r="ZZ120" s="441"/>
      <c r="AAA120" s="441"/>
      <c r="AAB120" s="441"/>
      <c r="AAC120" s="441"/>
      <c r="AAD120" s="442"/>
      <c r="AAF120" s="456"/>
      <c r="AAG120" s="441"/>
      <c r="AAH120" s="441"/>
      <c r="AAI120" s="441"/>
      <c r="AAJ120" s="441"/>
      <c r="AAK120" s="441"/>
      <c r="AAL120" s="441"/>
      <c r="AAM120" s="441"/>
      <c r="AAN120" s="441"/>
      <c r="AAO120" s="441"/>
      <c r="AAP120" s="441"/>
      <c r="AAQ120" s="441"/>
      <c r="AAR120" s="441"/>
      <c r="AAS120" s="442"/>
      <c r="AAU120" s="456"/>
      <c r="AAV120" s="441"/>
      <c r="AAW120" s="441"/>
      <c r="AAX120" s="441"/>
      <c r="AAY120" s="441"/>
      <c r="AAZ120" s="441"/>
      <c r="ABA120" s="441"/>
      <c r="ABB120" s="441"/>
      <c r="ABC120" s="441"/>
      <c r="ABD120" s="441"/>
      <c r="ABE120" s="441"/>
      <c r="ABF120" s="441"/>
      <c r="ABG120" s="441"/>
      <c r="ABH120" s="442"/>
      <c r="ABJ120" s="456"/>
      <c r="ABK120" s="441"/>
      <c r="ABL120" s="441"/>
      <c r="ABM120" s="441"/>
      <c r="ABN120" s="441"/>
      <c r="ABO120" s="441"/>
      <c r="ABP120" s="441"/>
      <c r="ABQ120" s="441"/>
      <c r="ABR120" s="441"/>
      <c r="ABS120" s="441"/>
      <c r="ABT120" s="441"/>
      <c r="ABU120" s="441"/>
      <c r="ABV120" s="441"/>
      <c r="ABW120" s="442"/>
      <c r="ABY120" s="456"/>
      <c r="ABZ120" s="441"/>
      <c r="ACA120" s="441"/>
      <c r="ACB120" s="441"/>
      <c r="ACC120" s="441"/>
      <c r="ACD120" s="441"/>
      <c r="ACE120" s="441"/>
      <c r="ACF120" s="441"/>
      <c r="ACG120" s="441"/>
      <c r="ACH120" s="441"/>
      <c r="ACI120" s="441"/>
      <c r="ACJ120" s="441"/>
      <c r="ACK120" s="441"/>
      <c r="ACL120" s="442"/>
      <c r="ACN120" s="456"/>
      <c r="ACO120" s="441"/>
      <c r="ACP120" s="441"/>
      <c r="ACQ120" s="441"/>
      <c r="ACR120" s="441"/>
      <c r="ACS120" s="441"/>
      <c r="ACT120" s="441"/>
      <c r="ACU120" s="441"/>
      <c r="ACV120" s="441"/>
      <c r="ACW120" s="441"/>
      <c r="ACX120" s="441"/>
      <c r="ACY120" s="441"/>
      <c r="ACZ120" s="441"/>
      <c r="ADA120" s="442"/>
      <c r="ADC120" s="456"/>
      <c r="ADD120" s="441"/>
      <c r="ADE120" s="441"/>
      <c r="ADF120" s="441"/>
      <c r="ADG120" s="441"/>
      <c r="ADH120" s="441"/>
      <c r="ADI120" s="441"/>
      <c r="ADJ120" s="441"/>
      <c r="ADK120" s="441"/>
      <c r="ADL120" s="441"/>
      <c r="ADM120" s="441"/>
      <c r="ADN120" s="441"/>
      <c r="ADO120" s="441"/>
      <c r="ADP120" s="442"/>
      <c r="ADR120" s="456"/>
      <c r="ADS120" s="441"/>
      <c r="ADT120" s="441"/>
      <c r="ADU120" s="441"/>
      <c r="ADV120" s="441"/>
      <c r="ADW120" s="441"/>
      <c r="ADX120" s="441"/>
      <c r="ADY120" s="441"/>
      <c r="ADZ120" s="441"/>
      <c r="AEA120" s="441"/>
      <c r="AEB120" s="441"/>
      <c r="AEC120" s="441"/>
      <c r="AED120" s="441"/>
      <c r="AEE120" s="442"/>
      <c r="AEG120" s="456"/>
      <c r="AEH120" s="441"/>
      <c r="AEI120" s="441"/>
      <c r="AEJ120" s="441"/>
      <c r="AEK120" s="441"/>
      <c r="AEL120" s="441"/>
      <c r="AEM120" s="441"/>
      <c r="AEN120" s="441"/>
      <c r="AEO120" s="441"/>
      <c r="AEP120" s="441"/>
      <c r="AEQ120" s="441"/>
      <c r="AER120" s="441"/>
      <c r="AES120" s="441"/>
      <c r="AET120" s="442"/>
      <c r="AEV120" s="456"/>
      <c r="AEW120" s="441"/>
      <c r="AEX120" s="441"/>
      <c r="AEY120" s="441"/>
      <c r="AEZ120" s="441"/>
      <c r="AFA120" s="441"/>
      <c r="AFB120" s="441"/>
      <c r="AFC120" s="441"/>
      <c r="AFD120" s="441"/>
      <c r="AFE120" s="441"/>
      <c r="AFF120" s="441"/>
      <c r="AFG120" s="441"/>
      <c r="AFH120" s="441"/>
      <c r="AFI120" s="442"/>
      <c r="AFK120" s="456"/>
      <c r="AFL120" s="441"/>
      <c r="AFM120" s="441"/>
      <c r="AFN120" s="441"/>
      <c r="AFO120" s="441"/>
      <c r="AFP120" s="441"/>
      <c r="AFQ120" s="441"/>
      <c r="AFR120" s="441"/>
      <c r="AFS120" s="441"/>
      <c r="AFT120" s="441"/>
      <c r="AFU120" s="441"/>
      <c r="AFV120" s="441"/>
      <c r="AFW120" s="441"/>
      <c r="AFX120" s="442"/>
      <c r="AFZ120" s="456"/>
      <c r="AGA120" s="441"/>
      <c r="AGB120" s="441"/>
      <c r="AGC120" s="441"/>
      <c r="AGD120" s="441"/>
      <c r="AGE120" s="441"/>
      <c r="AGF120" s="441"/>
      <c r="AGG120" s="441"/>
      <c r="AGH120" s="441"/>
      <c r="AGI120" s="441"/>
      <c r="AGJ120" s="441"/>
      <c r="AGK120" s="441"/>
      <c r="AGL120" s="441"/>
      <c r="AGM120" s="442"/>
      <c r="AGO120" s="456"/>
      <c r="AGP120" s="441"/>
      <c r="AGQ120" s="441"/>
      <c r="AGR120" s="441"/>
      <c r="AGS120" s="441"/>
      <c r="AGT120" s="441"/>
      <c r="AGU120" s="441"/>
      <c r="AGV120" s="441"/>
      <c r="AGW120" s="441"/>
      <c r="AGX120" s="441"/>
      <c r="AGY120" s="441"/>
      <c r="AGZ120" s="441"/>
      <c r="AHA120" s="441"/>
      <c r="AHB120" s="442"/>
      <c r="AHD120" s="456"/>
      <c r="AHE120" s="441"/>
      <c r="AHF120" s="441"/>
      <c r="AHG120" s="441"/>
      <c r="AHH120" s="441"/>
      <c r="AHI120" s="441"/>
      <c r="AHJ120" s="441"/>
      <c r="AHK120" s="441"/>
      <c r="AHL120" s="441"/>
      <c r="AHM120" s="441"/>
      <c r="AHN120" s="441"/>
      <c r="AHO120" s="441"/>
      <c r="AHP120" s="441"/>
      <c r="AHQ120" s="442"/>
      <c r="AHS120" s="456"/>
      <c r="AHT120" s="441"/>
      <c r="AHU120" s="441"/>
      <c r="AHV120" s="441"/>
      <c r="AHW120" s="441"/>
      <c r="AHX120" s="441"/>
      <c r="AHY120" s="441"/>
      <c r="AHZ120" s="441"/>
      <c r="AIA120" s="441"/>
      <c r="AIB120" s="441"/>
      <c r="AIC120" s="441"/>
      <c r="AID120" s="441"/>
      <c r="AIE120" s="441"/>
      <c r="AIF120" s="442"/>
      <c r="AIH120" s="456"/>
      <c r="AII120" s="441"/>
      <c r="AIJ120" s="441"/>
      <c r="AIK120" s="441"/>
      <c r="AIL120" s="441"/>
      <c r="AIM120" s="441"/>
      <c r="AIN120" s="441"/>
      <c r="AIO120" s="441"/>
      <c r="AIP120" s="441"/>
      <c r="AIQ120" s="441"/>
      <c r="AIR120" s="441"/>
      <c r="AIS120" s="441"/>
      <c r="AIT120" s="441"/>
      <c r="AIU120" s="442"/>
      <c r="AIW120" s="456"/>
      <c r="AIX120" s="441"/>
      <c r="AIY120" s="441"/>
      <c r="AIZ120" s="441"/>
      <c r="AJA120" s="441"/>
      <c r="AJB120" s="441"/>
      <c r="AJC120" s="441"/>
      <c r="AJD120" s="441"/>
      <c r="AJE120" s="441"/>
      <c r="AJF120" s="441"/>
      <c r="AJG120" s="441"/>
      <c r="AJH120" s="441"/>
      <c r="AJI120" s="441"/>
      <c r="AJJ120" s="442"/>
      <c r="AJL120" s="456"/>
      <c r="AJM120" s="441"/>
      <c r="AJN120" s="441"/>
      <c r="AJO120" s="441"/>
      <c r="AJP120" s="441"/>
      <c r="AJQ120" s="441"/>
      <c r="AJR120" s="441"/>
      <c r="AJS120" s="441"/>
      <c r="AJT120" s="441"/>
      <c r="AJU120" s="441"/>
      <c r="AJV120" s="441"/>
      <c r="AJW120" s="441"/>
      <c r="AJX120" s="441"/>
      <c r="AJY120" s="442"/>
      <c r="AKA120" s="456"/>
      <c r="AKB120" s="441"/>
      <c r="AKC120" s="441"/>
      <c r="AKD120" s="441"/>
      <c r="AKE120" s="441"/>
      <c r="AKF120" s="441"/>
      <c r="AKG120" s="441"/>
      <c r="AKH120" s="441"/>
      <c r="AKI120" s="441"/>
      <c r="AKJ120" s="441"/>
      <c r="AKK120" s="441"/>
      <c r="AKL120" s="441"/>
      <c r="AKM120" s="441"/>
      <c r="AKN120" s="442"/>
      <c r="AKP120" s="456"/>
      <c r="AKQ120" s="441"/>
      <c r="AKR120" s="441"/>
      <c r="AKS120" s="441"/>
      <c r="AKT120" s="441"/>
      <c r="AKU120" s="441"/>
      <c r="AKV120" s="441"/>
      <c r="AKW120" s="441"/>
      <c r="AKX120" s="441"/>
      <c r="AKY120" s="441"/>
      <c r="AKZ120" s="441"/>
      <c r="ALA120" s="441"/>
      <c r="ALB120" s="441"/>
      <c r="ALC120" s="442"/>
      <c r="ALE120" s="456"/>
      <c r="ALF120" s="441"/>
      <c r="ALG120" s="441"/>
      <c r="ALH120" s="441"/>
      <c r="ALI120" s="441"/>
      <c r="ALJ120" s="441"/>
      <c r="ALK120" s="441"/>
      <c r="ALL120" s="441"/>
      <c r="ALM120" s="441"/>
      <c r="ALN120" s="441"/>
      <c r="ALO120" s="441"/>
      <c r="ALP120" s="441"/>
      <c r="ALQ120" s="441"/>
      <c r="ALR120" s="442"/>
      <c r="ALT120" s="456"/>
      <c r="ALU120" s="441"/>
      <c r="ALV120" s="441"/>
      <c r="ALW120" s="441"/>
      <c r="ALX120" s="441"/>
      <c r="ALY120" s="441"/>
      <c r="ALZ120" s="441"/>
      <c r="AMA120" s="441"/>
      <c r="AMB120" s="441"/>
      <c r="AMC120" s="441"/>
      <c r="AMD120" s="441"/>
      <c r="AME120" s="441"/>
      <c r="AMF120" s="441"/>
      <c r="AMG120" s="442"/>
      <c r="AMI120" s="456"/>
      <c r="AMJ120" s="441"/>
      <c r="AMK120" s="441"/>
      <c r="AML120" s="441"/>
      <c r="AMM120" s="441"/>
      <c r="AMN120" s="441"/>
      <c r="AMO120" s="441"/>
      <c r="AMP120" s="441"/>
      <c r="AMQ120" s="441"/>
      <c r="AMR120" s="441"/>
      <c r="AMS120" s="441"/>
      <c r="AMT120" s="441"/>
      <c r="AMU120" s="441"/>
      <c r="AMV120" s="442"/>
      <c r="AMX120" s="456"/>
      <c r="AMY120" s="441"/>
      <c r="AMZ120" s="441"/>
      <c r="ANA120" s="441"/>
      <c r="ANB120" s="441"/>
      <c r="ANC120" s="441"/>
      <c r="AND120" s="441"/>
      <c r="ANE120" s="441"/>
      <c r="ANF120" s="441"/>
      <c r="ANG120" s="441"/>
      <c r="ANH120" s="441"/>
      <c r="ANI120" s="441"/>
      <c r="ANJ120" s="441"/>
      <c r="ANK120" s="442"/>
      <c r="ANM120" s="456"/>
      <c r="ANN120" s="441"/>
      <c r="ANO120" s="441"/>
      <c r="ANP120" s="441"/>
      <c r="ANQ120" s="441"/>
      <c r="ANR120" s="441"/>
      <c r="ANS120" s="441"/>
      <c r="ANT120" s="441"/>
      <c r="ANU120" s="441"/>
      <c r="ANV120" s="441"/>
      <c r="ANW120" s="441"/>
      <c r="ANX120" s="441"/>
      <c r="ANY120" s="441"/>
      <c r="ANZ120" s="442"/>
      <c r="AOB120" s="456"/>
      <c r="AOC120" s="441"/>
      <c r="AOD120" s="441"/>
      <c r="AOE120" s="441"/>
      <c r="AOF120" s="441"/>
      <c r="AOG120" s="441"/>
      <c r="AOH120" s="441"/>
      <c r="AOI120" s="441"/>
      <c r="AOJ120" s="441"/>
      <c r="AOK120" s="441"/>
      <c r="AOL120" s="441"/>
      <c r="AOM120" s="441"/>
      <c r="AON120" s="441"/>
      <c r="AOO120" s="442"/>
      <c r="AOQ120" s="456"/>
      <c r="AOR120" s="441"/>
      <c r="AOS120" s="441"/>
      <c r="AOT120" s="441"/>
      <c r="AOU120" s="441"/>
      <c r="AOV120" s="441"/>
      <c r="AOW120" s="441"/>
      <c r="AOX120" s="441"/>
      <c r="AOY120" s="441"/>
      <c r="AOZ120" s="441"/>
      <c r="APA120" s="441"/>
      <c r="APB120" s="441"/>
      <c r="APC120" s="441"/>
      <c r="APD120" s="442"/>
      <c r="APF120" s="456"/>
      <c r="APG120" s="441"/>
      <c r="APH120" s="441"/>
      <c r="API120" s="441"/>
      <c r="APJ120" s="441"/>
      <c r="APK120" s="441"/>
      <c r="APL120" s="441"/>
      <c r="APM120" s="441"/>
      <c r="APN120" s="441"/>
      <c r="APO120" s="441"/>
      <c r="APP120" s="441"/>
      <c r="APQ120" s="441"/>
      <c r="APR120" s="441"/>
      <c r="APS120" s="442"/>
      <c r="APU120" s="456"/>
      <c r="APV120" s="441"/>
      <c r="APW120" s="441"/>
      <c r="APX120" s="441"/>
      <c r="APY120" s="441"/>
      <c r="APZ120" s="441"/>
      <c r="AQA120" s="441"/>
      <c r="AQB120" s="441"/>
      <c r="AQC120" s="441"/>
      <c r="AQD120" s="441"/>
      <c r="AQE120" s="441"/>
      <c r="AQF120" s="441"/>
      <c r="AQG120" s="441"/>
      <c r="AQH120" s="442"/>
      <c r="AQJ120" s="456"/>
      <c r="AQK120" s="441"/>
      <c r="AQL120" s="441"/>
      <c r="AQM120" s="441"/>
      <c r="AQN120" s="441"/>
      <c r="AQO120" s="441"/>
      <c r="AQP120" s="441"/>
      <c r="AQQ120" s="441"/>
      <c r="AQR120" s="441"/>
      <c r="AQS120" s="441"/>
      <c r="AQT120" s="441"/>
      <c r="AQU120" s="441"/>
      <c r="AQV120" s="441"/>
      <c r="AQW120" s="442"/>
      <c r="AQY120" s="456"/>
      <c r="AQZ120" s="441"/>
      <c r="ARA120" s="441"/>
      <c r="ARB120" s="441"/>
      <c r="ARC120" s="441"/>
      <c r="ARD120" s="441"/>
      <c r="ARE120" s="441"/>
      <c r="ARF120" s="441"/>
      <c r="ARG120" s="441"/>
      <c r="ARH120" s="441"/>
      <c r="ARI120" s="441"/>
      <c r="ARJ120" s="441"/>
      <c r="ARK120" s="441"/>
      <c r="ARL120" s="442"/>
      <c r="ARN120" s="456"/>
      <c r="ARO120" s="441"/>
      <c r="ARP120" s="441"/>
      <c r="ARQ120" s="441"/>
      <c r="ARR120" s="441"/>
      <c r="ARS120" s="441"/>
      <c r="ART120" s="441"/>
      <c r="ARU120" s="441"/>
      <c r="ARV120" s="441"/>
      <c r="ARW120" s="441"/>
      <c r="ARX120" s="441"/>
      <c r="ARY120" s="441"/>
      <c r="ARZ120" s="441"/>
      <c r="ASA120" s="442"/>
      <c r="ASC120" s="456"/>
      <c r="ASD120" s="441"/>
      <c r="ASE120" s="441"/>
      <c r="ASF120" s="441"/>
      <c r="ASG120" s="441"/>
      <c r="ASH120" s="441"/>
      <c r="ASI120" s="441"/>
      <c r="ASJ120" s="441"/>
      <c r="ASK120" s="441"/>
      <c r="ASL120" s="441"/>
      <c r="ASM120" s="441"/>
      <c r="ASN120" s="441"/>
      <c r="ASO120" s="441"/>
      <c r="ASP120" s="442"/>
      <c r="ASR120" s="456"/>
      <c r="ASS120" s="441"/>
      <c r="AST120" s="441"/>
      <c r="ASU120" s="441"/>
      <c r="ASV120" s="441"/>
      <c r="ASW120" s="441"/>
      <c r="ASX120" s="441"/>
      <c r="ASY120" s="441"/>
      <c r="ASZ120" s="441"/>
      <c r="ATA120" s="441"/>
      <c r="ATB120" s="441"/>
      <c r="ATC120" s="441"/>
      <c r="ATD120" s="441"/>
      <c r="ATE120" s="442"/>
      <c r="ATG120" s="456"/>
      <c r="ATH120" s="441"/>
      <c r="ATI120" s="441"/>
      <c r="ATJ120" s="441"/>
      <c r="ATK120" s="441"/>
      <c r="ATL120" s="441"/>
      <c r="ATM120" s="441"/>
      <c r="ATN120" s="441"/>
      <c r="ATO120" s="441"/>
      <c r="ATP120" s="441"/>
      <c r="ATQ120" s="441"/>
      <c r="ATR120" s="441"/>
      <c r="ATS120" s="441"/>
      <c r="ATT120" s="442"/>
      <c r="ATV120" s="456"/>
      <c r="ATW120" s="441"/>
      <c r="ATX120" s="441"/>
      <c r="ATY120" s="441"/>
      <c r="ATZ120" s="441"/>
      <c r="AUA120" s="441"/>
      <c r="AUB120" s="441"/>
      <c r="AUC120" s="441"/>
      <c r="AUD120" s="441"/>
      <c r="AUE120" s="441"/>
      <c r="AUF120" s="441"/>
      <c r="AUG120" s="441"/>
      <c r="AUH120" s="441"/>
      <c r="AUI120" s="442"/>
      <c r="AUK120" s="456"/>
      <c r="AUL120" s="441"/>
      <c r="AUM120" s="441"/>
      <c r="AUN120" s="441"/>
      <c r="AUO120" s="441"/>
      <c r="AUP120" s="441"/>
      <c r="AUQ120" s="441"/>
      <c r="AUR120" s="441"/>
      <c r="AUS120" s="441"/>
      <c r="AUT120" s="441"/>
      <c r="AUU120" s="441"/>
      <c r="AUV120" s="441"/>
      <c r="AUW120" s="441"/>
      <c r="AUX120" s="442"/>
      <c r="AUZ120" s="456"/>
      <c r="AVA120" s="441"/>
      <c r="AVB120" s="441"/>
      <c r="AVC120" s="441"/>
      <c r="AVD120" s="441"/>
      <c r="AVE120" s="441"/>
      <c r="AVF120" s="441"/>
      <c r="AVG120" s="441"/>
      <c r="AVH120" s="441"/>
      <c r="AVI120" s="441"/>
      <c r="AVJ120" s="441"/>
      <c r="AVK120" s="441"/>
      <c r="AVL120" s="441"/>
      <c r="AVM120" s="442"/>
      <c r="AVO120" s="456"/>
      <c r="AVP120" s="441"/>
      <c r="AVQ120" s="441"/>
      <c r="AVR120" s="441"/>
      <c r="AVS120" s="441"/>
      <c r="AVT120" s="441"/>
      <c r="AVU120" s="441"/>
      <c r="AVV120" s="441"/>
      <c r="AVW120" s="441"/>
      <c r="AVX120" s="441"/>
      <c r="AVY120" s="441"/>
      <c r="AVZ120" s="441"/>
      <c r="AWA120" s="441"/>
      <c r="AWB120" s="442"/>
      <c r="AWD120" s="456"/>
      <c r="AWE120" s="441"/>
      <c r="AWF120" s="441"/>
      <c r="AWG120" s="441"/>
      <c r="AWH120" s="441"/>
      <c r="AWI120" s="441"/>
      <c r="AWJ120" s="441"/>
      <c r="AWK120" s="441"/>
      <c r="AWL120" s="441"/>
      <c r="AWM120" s="441"/>
      <c r="AWN120" s="441"/>
      <c r="AWO120" s="441"/>
      <c r="AWP120" s="441"/>
      <c r="AWQ120" s="442"/>
      <c r="AWS120" s="456"/>
      <c r="AWT120" s="441"/>
      <c r="AWU120" s="441"/>
      <c r="AWV120" s="441"/>
      <c r="AWW120" s="441"/>
      <c r="AWX120" s="441"/>
      <c r="AWY120" s="441"/>
      <c r="AWZ120" s="441"/>
      <c r="AXA120" s="441"/>
      <c r="AXB120" s="441"/>
      <c r="AXC120" s="441"/>
      <c r="AXD120" s="441"/>
      <c r="AXE120" s="441"/>
      <c r="AXF120" s="442"/>
      <c r="AXH120" s="456"/>
      <c r="AXI120" s="441"/>
      <c r="AXJ120" s="441"/>
      <c r="AXK120" s="441"/>
      <c r="AXL120" s="441"/>
      <c r="AXM120" s="441"/>
      <c r="AXN120" s="441"/>
      <c r="AXO120" s="441"/>
      <c r="AXP120" s="441"/>
      <c r="AXQ120" s="441"/>
      <c r="AXR120" s="441"/>
      <c r="AXS120" s="441"/>
      <c r="AXT120" s="441"/>
      <c r="AXU120" s="442"/>
      <c r="AXW120" s="456"/>
      <c r="AXX120" s="441"/>
      <c r="AXY120" s="441"/>
      <c r="AXZ120" s="441"/>
      <c r="AYA120" s="441"/>
      <c r="AYB120" s="441"/>
      <c r="AYC120" s="441"/>
      <c r="AYD120" s="441"/>
      <c r="AYE120" s="441"/>
      <c r="AYF120" s="441"/>
      <c r="AYG120" s="441"/>
      <c r="AYH120" s="441"/>
      <c r="AYI120" s="441"/>
      <c r="AYJ120" s="442"/>
      <c r="AYL120" s="456"/>
      <c r="AYM120" s="441"/>
      <c r="AYN120" s="441"/>
      <c r="AYO120" s="441"/>
      <c r="AYP120" s="441"/>
      <c r="AYQ120" s="441"/>
      <c r="AYR120" s="441"/>
      <c r="AYS120" s="441"/>
      <c r="AYT120" s="441"/>
      <c r="AYU120" s="441"/>
      <c r="AYV120" s="441"/>
      <c r="AYW120" s="441"/>
      <c r="AYX120" s="441"/>
      <c r="AYY120" s="442"/>
      <c r="AZA120" s="456"/>
      <c r="AZB120" s="441"/>
      <c r="AZC120" s="441"/>
      <c r="AZD120" s="441"/>
      <c r="AZE120" s="441"/>
      <c r="AZF120" s="441"/>
      <c r="AZG120" s="441"/>
      <c r="AZH120" s="441"/>
      <c r="AZI120" s="441"/>
      <c r="AZJ120" s="441"/>
      <c r="AZK120" s="441"/>
      <c r="AZL120" s="441"/>
      <c r="AZM120" s="441"/>
      <c r="AZN120" s="442"/>
      <c r="AZP120" s="456"/>
      <c r="AZQ120" s="441"/>
      <c r="AZR120" s="441"/>
      <c r="AZS120" s="441"/>
      <c r="AZT120" s="441"/>
      <c r="AZU120" s="441"/>
      <c r="AZV120" s="441"/>
      <c r="AZW120" s="441"/>
      <c r="AZX120" s="441"/>
      <c r="AZY120" s="441"/>
      <c r="AZZ120" s="441"/>
      <c r="BAA120" s="441"/>
      <c r="BAB120" s="441"/>
      <c r="BAC120" s="442"/>
      <c r="BAE120" s="456"/>
      <c r="BAF120" s="441"/>
      <c r="BAG120" s="441"/>
      <c r="BAH120" s="441"/>
      <c r="BAI120" s="441"/>
      <c r="BAJ120" s="441"/>
      <c r="BAK120" s="441"/>
      <c r="BAL120" s="441"/>
      <c r="BAM120" s="441"/>
      <c r="BAN120" s="441"/>
      <c r="BAO120" s="441"/>
      <c r="BAP120" s="441"/>
      <c r="BAQ120" s="441"/>
      <c r="BAR120" s="442"/>
      <c r="BAT120" s="456"/>
      <c r="BAU120" s="441"/>
      <c r="BAV120" s="441"/>
      <c r="BAW120" s="441"/>
      <c r="BAX120" s="441"/>
      <c r="BAY120" s="441"/>
      <c r="BAZ120" s="441"/>
      <c r="BBA120" s="441"/>
      <c r="BBB120" s="441"/>
      <c r="BBC120" s="441"/>
      <c r="BBD120" s="441"/>
      <c r="BBE120" s="441"/>
      <c r="BBF120" s="441"/>
      <c r="BBG120" s="442"/>
      <c r="BBI120" s="456"/>
      <c r="BBJ120" s="441"/>
      <c r="BBK120" s="441"/>
      <c r="BBL120" s="441"/>
      <c r="BBM120" s="441"/>
      <c r="BBN120" s="441"/>
      <c r="BBO120" s="441"/>
      <c r="BBP120" s="441"/>
      <c r="BBQ120" s="441"/>
      <c r="BBR120" s="441"/>
      <c r="BBS120" s="441"/>
      <c r="BBT120" s="441"/>
      <c r="BBU120" s="441"/>
      <c r="BBV120" s="442"/>
      <c r="BBX120" s="456"/>
      <c r="BBY120" s="441"/>
      <c r="BBZ120" s="441"/>
      <c r="BCA120" s="441"/>
      <c r="BCB120" s="441"/>
      <c r="BCC120" s="441"/>
      <c r="BCD120" s="441"/>
      <c r="BCE120" s="441"/>
      <c r="BCF120" s="441"/>
      <c r="BCG120" s="441"/>
      <c r="BCH120" s="441"/>
      <c r="BCI120" s="441"/>
      <c r="BCJ120" s="441"/>
      <c r="BCK120" s="442"/>
      <c r="BCM120" s="456"/>
      <c r="BCN120" s="441"/>
      <c r="BCO120" s="441"/>
      <c r="BCP120" s="441"/>
      <c r="BCQ120" s="441"/>
      <c r="BCR120" s="441"/>
      <c r="BCS120" s="441"/>
      <c r="BCT120" s="441"/>
      <c r="BCU120" s="441"/>
      <c r="BCV120" s="441"/>
      <c r="BCW120" s="441"/>
      <c r="BCX120" s="441"/>
      <c r="BCY120" s="441"/>
      <c r="BCZ120" s="442"/>
      <c r="BDB120" s="456"/>
      <c r="BDC120" s="441"/>
      <c r="BDD120" s="441"/>
      <c r="BDE120" s="441"/>
      <c r="BDF120" s="441"/>
      <c r="BDG120" s="441"/>
      <c r="BDH120" s="441"/>
      <c r="BDI120" s="441"/>
      <c r="BDJ120" s="441"/>
      <c r="BDK120" s="441"/>
      <c r="BDL120" s="441"/>
      <c r="BDM120" s="441"/>
      <c r="BDN120" s="441"/>
      <c r="BDO120" s="442"/>
      <c r="BDQ120" s="456"/>
      <c r="BDR120" s="441"/>
      <c r="BDS120" s="441"/>
      <c r="BDT120" s="441"/>
      <c r="BDU120" s="441"/>
      <c r="BDV120" s="441"/>
      <c r="BDW120" s="441"/>
      <c r="BDX120" s="441"/>
      <c r="BDY120" s="441"/>
      <c r="BDZ120" s="441"/>
      <c r="BEA120" s="441"/>
      <c r="BEB120" s="441"/>
      <c r="BEC120" s="441"/>
      <c r="BED120" s="442"/>
      <c r="BEF120" s="456"/>
      <c r="BEG120" s="441"/>
      <c r="BEH120" s="441"/>
      <c r="BEI120" s="441"/>
      <c r="BEJ120" s="441"/>
      <c r="BEK120" s="441"/>
      <c r="BEL120" s="441"/>
      <c r="BEM120" s="441"/>
      <c r="BEN120" s="441"/>
      <c r="BEO120" s="441"/>
      <c r="BEP120" s="441"/>
      <c r="BEQ120" s="441"/>
      <c r="BER120" s="441"/>
      <c r="BES120" s="442"/>
      <c r="BEU120" s="456"/>
      <c r="BEV120" s="441"/>
      <c r="BEW120" s="441"/>
      <c r="BEX120" s="441"/>
      <c r="BEY120" s="441"/>
      <c r="BEZ120" s="441"/>
      <c r="BFA120" s="441"/>
      <c r="BFB120" s="441"/>
      <c r="BFC120" s="441"/>
      <c r="BFD120" s="441"/>
      <c r="BFE120" s="441"/>
      <c r="BFF120" s="441"/>
      <c r="BFG120" s="441"/>
      <c r="BFH120" s="442"/>
      <c r="BFJ120" s="456"/>
      <c r="BFK120" s="441"/>
      <c r="BFL120" s="441"/>
      <c r="BFM120" s="441"/>
      <c r="BFN120" s="441"/>
      <c r="BFO120" s="441"/>
      <c r="BFP120" s="441"/>
      <c r="BFQ120" s="441"/>
      <c r="BFR120" s="441"/>
      <c r="BFS120" s="441"/>
      <c r="BFT120" s="441"/>
      <c r="BFU120" s="441"/>
      <c r="BFV120" s="441"/>
      <c r="BFW120" s="442"/>
      <c r="BFY120" s="456"/>
      <c r="BFZ120" s="441"/>
      <c r="BGA120" s="441"/>
      <c r="BGB120" s="441"/>
      <c r="BGC120" s="441"/>
      <c r="BGD120" s="441"/>
      <c r="BGE120" s="441"/>
      <c r="BGF120" s="441"/>
      <c r="BGG120" s="441"/>
      <c r="BGH120" s="441"/>
      <c r="BGI120" s="441"/>
      <c r="BGJ120" s="441"/>
      <c r="BGK120" s="441"/>
      <c r="BGL120" s="442"/>
      <c r="BGN120" s="456"/>
      <c r="BGO120" s="441"/>
      <c r="BGP120" s="441"/>
      <c r="BGQ120" s="441"/>
      <c r="BGR120" s="441"/>
      <c r="BGS120" s="441"/>
      <c r="BGT120" s="441"/>
      <c r="BGU120" s="441"/>
      <c r="BGV120" s="441"/>
      <c r="BGW120" s="441"/>
      <c r="BGX120" s="441"/>
      <c r="BGY120" s="441"/>
      <c r="BGZ120" s="441"/>
      <c r="BHA120" s="442"/>
      <c r="BHC120" s="456"/>
      <c r="BHD120" s="441"/>
      <c r="BHE120" s="441"/>
      <c r="BHF120" s="441"/>
      <c r="BHG120" s="441"/>
      <c r="BHH120" s="441"/>
      <c r="BHI120" s="441"/>
      <c r="BHJ120" s="441"/>
      <c r="BHK120" s="441"/>
      <c r="BHL120" s="441"/>
      <c r="BHM120" s="441"/>
      <c r="BHN120" s="441"/>
      <c r="BHO120" s="441"/>
      <c r="BHP120" s="442"/>
      <c r="BHR120" s="456"/>
      <c r="BHS120" s="441"/>
      <c r="BHT120" s="441"/>
      <c r="BHU120" s="441"/>
      <c r="BHV120" s="441"/>
      <c r="BHW120" s="441"/>
      <c r="BHX120" s="441"/>
      <c r="BHY120" s="441"/>
      <c r="BHZ120" s="441"/>
      <c r="BIA120" s="441"/>
      <c r="BIB120" s="441"/>
      <c r="BIC120" s="441"/>
      <c r="BID120" s="441"/>
      <c r="BIE120" s="442"/>
      <c r="BIG120" s="456"/>
      <c r="BIH120" s="441"/>
      <c r="BII120" s="441"/>
      <c r="BIJ120" s="441"/>
      <c r="BIK120" s="441"/>
      <c r="BIL120" s="441"/>
      <c r="BIM120" s="441"/>
      <c r="BIN120" s="441"/>
      <c r="BIO120" s="441"/>
      <c r="BIP120" s="441"/>
      <c r="BIQ120" s="441"/>
      <c r="BIR120" s="441"/>
      <c r="BIS120" s="441"/>
      <c r="BIT120" s="442"/>
      <c r="BIV120" s="456"/>
      <c r="BIW120" s="441"/>
      <c r="BIX120" s="441"/>
      <c r="BIY120" s="441"/>
      <c r="BIZ120" s="441"/>
      <c r="BJA120" s="441"/>
      <c r="BJB120" s="441"/>
      <c r="BJC120" s="441"/>
      <c r="BJD120" s="441"/>
      <c r="BJE120" s="441"/>
      <c r="BJF120" s="441"/>
      <c r="BJG120" s="441"/>
      <c r="BJH120" s="441"/>
      <c r="BJI120" s="442"/>
      <c r="BJK120" s="456"/>
      <c r="BJL120" s="441"/>
      <c r="BJM120" s="441"/>
      <c r="BJN120" s="441"/>
      <c r="BJO120" s="441"/>
      <c r="BJP120" s="441"/>
      <c r="BJQ120" s="441"/>
      <c r="BJR120" s="441"/>
      <c r="BJS120" s="441"/>
      <c r="BJT120" s="441"/>
      <c r="BJU120" s="441"/>
      <c r="BJV120" s="441"/>
      <c r="BJW120" s="441"/>
      <c r="BJX120" s="442"/>
      <c r="BJZ120" s="456"/>
      <c r="BKA120" s="441"/>
      <c r="BKB120" s="441"/>
      <c r="BKC120" s="441"/>
      <c r="BKD120" s="441"/>
      <c r="BKE120" s="441"/>
      <c r="BKF120" s="441"/>
      <c r="BKG120" s="441"/>
      <c r="BKH120" s="441"/>
      <c r="BKI120" s="441"/>
      <c r="BKJ120" s="441"/>
      <c r="BKK120" s="441"/>
      <c r="BKL120" s="441"/>
      <c r="BKM120" s="442"/>
      <c r="BKO120" s="456"/>
      <c r="BKP120" s="441"/>
      <c r="BKQ120" s="441"/>
      <c r="BKR120" s="441"/>
      <c r="BKS120" s="441"/>
      <c r="BKT120" s="441"/>
      <c r="BKU120" s="441"/>
      <c r="BKV120" s="441"/>
      <c r="BKW120" s="441"/>
      <c r="BKX120" s="441"/>
      <c r="BKY120" s="441"/>
      <c r="BKZ120" s="441"/>
      <c r="BLA120" s="441"/>
      <c r="BLB120" s="442"/>
      <c r="BLD120" s="456"/>
      <c r="BLE120" s="441"/>
      <c r="BLF120" s="441"/>
      <c r="BLG120" s="441"/>
      <c r="BLH120" s="441"/>
      <c r="BLI120" s="441"/>
      <c r="BLJ120" s="441"/>
      <c r="BLK120" s="441"/>
      <c r="BLL120" s="441"/>
      <c r="BLM120" s="441"/>
      <c r="BLN120" s="441"/>
      <c r="BLO120" s="441"/>
      <c r="BLP120" s="441"/>
      <c r="BLQ120" s="442"/>
      <c r="BLS120" s="456"/>
      <c r="BLT120" s="441"/>
      <c r="BLU120" s="441"/>
      <c r="BLV120" s="441"/>
      <c r="BLW120" s="441"/>
      <c r="BLX120" s="441"/>
      <c r="BLY120" s="441"/>
      <c r="BLZ120" s="441"/>
      <c r="BMA120" s="441"/>
      <c r="BMB120" s="441"/>
      <c r="BMC120" s="441"/>
      <c r="BMD120" s="441"/>
      <c r="BME120" s="441"/>
      <c r="BMF120" s="442"/>
      <c r="BMH120" s="456"/>
      <c r="BMI120" s="441"/>
      <c r="BMJ120" s="441"/>
      <c r="BMK120" s="441"/>
      <c r="BML120" s="441"/>
      <c r="BMM120" s="441"/>
      <c r="BMN120" s="441"/>
      <c r="BMO120" s="441"/>
      <c r="BMP120" s="441"/>
      <c r="BMQ120" s="441"/>
      <c r="BMR120" s="441"/>
      <c r="BMS120" s="441"/>
      <c r="BMT120" s="441"/>
      <c r="BMU120" s="442"/>
      <c r="BMW120" s="456"/>
      <c r="BMX120" s="441"/>
      <c r="BMY120" s="441"/>
      <c r="BMZ120" s="441"/>
      <c r="BNA120" s="441"/>
      <c r="BNB120" s="441"/>
      <c r="BNC120" s="441"/>
      <c r="BND120" s="441"/>
      <c r="BNE120" s="441"/>
      <c r="BNF120" s="441"/>
      <c r="BNG120" s="441"/>
      <c r="BNH120" s="441"/>
      <c r="BNI120" s="441"/>
      <c r="BNJ120" s="442"/>
      <c r="BNL120" s="456"/>
      <c r="BNM120" s="441"/>
      <c r="BNN120" s="441"/>
      <c r="BNO120" s="441"/>
      <c r="BNP120" s="441"/>
      <c r="BNQ120" s="441"/>
      <c r="BNR120" s="441"/>
      <c r="BNS120" s="441"/>
      <c r="BNT120" s="441"/>
      <c r="BNU120" s="441"/>
      <c r="BNV120" s="441"/>
      <c r="BNW120" s="441"/>
      <c r="BNX120" s="441"/>
      <c r="BNY120" s="442"/>
      <c r="BOA120" s="456"/>
      <c r="BOB120" s="441"/>
      <c r="BOC120" s="441"/>
      <c r="BOD120" s="441"/>
      <c r="BOE120" s="441"/>
      <c r="BOF120" s="441"/>
      <c r="BOG120" s="441"/>
      <c r="BOH120" s="441"/>
      <c r="BOI120" s="441"/>
      <c r="BOJ120" s="441"/>
      <c r="BOK120" s="441"/>
      <c r="BOL120" s="441"/>
      <c r="BOM120" s="441"/>
      <c r="BON120" s="442"/>
      <c r="BOP120" s="456"/>
      <c r="BOQ120" s="441"/>
      <c r="BOR120" s="441"/>
      <c r="BOS120" s="441"/>
      <c r="BOT120" s="441"/>
      <c r="BOU120" s="441"/>
      <c r="BOV120" s="441"/>
      <c r="BOW120" s="441"/>
      <c r="BOX120" s="441"/>
      <c r="BOY120" s="441"/>
      <c r="BOZ120" s="441"/>
      <c r="BPA120" s="441"/>
      <c r="BPB120" s="441"/>
      <c r="BPC120" s="442"/>
      <c r="BPE120" s="456"/>
      <c r="BPF120" s="441"/>
      <c r="BPG120" s="441"/>
      <c r="BPH120" s="441"/>
      <c r="BPI120" s="441"/>
      <c r="BPJ120" s="441"/>
      <c r="BPK120" s="441"/>
      <c r="BPL120" s="441"/>
      <c r="BPM120" s="441"/>
      <c r="BPN120" s="441"/>
      <c r="BPO120" s="441"/>
      <c r="BPP120" s="441"/>
      <c r="BPQ120" s="441"/>
      <c r="BPR120" s="442"/>
      <c r="BPT120" s="456"/>
      <c r="BPU120" s="441"/>
      <c r="BPV120" s="441"/>
      <c r="BPW120" s="441"/>
      <c r="BPX120" s="441"/>
      <c r="BPY120" s="441"/>
      <c r="BPZ120" s="441"/>
      <c r="BQA120" s="441"/>
      <c r="BQB120" s="441"/>
      <c r="BQC120" s="441"/>
      <c r="BQD120" s="441"/>
      <c r="BQE120" s="441"/>
      <c r="BQF120" s="441"/>
      <c r="BQG120" s="442"/>
      <c r="BQI120" s="456"/>
      <c r="BQJ120" s="441"/>
      <c r="BQK120" s="441"/>
      <c r="BQL120" s="441"/>
      <c r="BQM120" s="441"/>
      <c r="BQN120" s="441"/>
      <c r="BQO120" s="441"/>
      <c r="BQP120" s="441"/>
      <c r="BQQ120" s="441"/>
      <c r="BQR120" s="441"/>
      <c r="BQS120" s="441"/>
      <c r="BQT120" s="441"/>
      <c r="BQU120" s="441"/>
      <c r="BQV120" s="442"/>
      <c r="BQX120" s="456"/>
      <c r="BQY120" s="441"/>
      <c r="BQZ120" s="441"/>
      <c r="BRA120" s="441"/>
      <c r="BRB120" s="441"/>
      <c r="BRC120" s="441"/>
      <c r="BRD120" s="441"/>
      <c r="BRE120" s="441"/>
      <c r="BRF120" s="441"/>
      <c r="BRG120" s="441"/>
      <c r="BRH120" s="441"/>
      <c r="BRI120" s="441"/>
      <c r="BRJ120" s="441"/>
      <c r="BRK120" s="442"/>
      <c r="BRM120" s="456"/>
      <c r="BRN120" s="441"/>
      <c r="BRO120" s="441"/>
      <c r="BRP120" s="441"/>
      <c r="BRQ120" s="441"/>
      <c r="BRR120" s="441"/>
      <c r="BRS120" s="441"/>
      <c r="BRT120" s="441"/>
      <c r="BRU120" s="441"/>
      <c r="BRV120" s="441"/>
      <c r="BRW120" s="441"/>
      <c r="BRX120" s="441"/>
      <c r="BRY120" s="441"/>
      <c r="BRZ120" s="442"/>
      <c r="BSB120" s="456"/>
      <c r="BSC120" s="441"/>
      <c r="BSD120" s="441"/>
      <c r="BSE120" s="441"/>
      <c r="BSF120" s="441"/>
      <c r="BSG120" s="441"/>
      <c r="BSH120" s="441"/>
      <c r="BSI120" s="441"/>
      <c r="BSJ120" s="441"/>
      <c r="BSK120" s="441"/>
      <c r="BSL120" s="441"/>
      <c r="BSM120" s="441"/>
      <c r="BSN120" s="441"/>
      <c r="BSO120" s="442"/>
      <c r="BSQ120" s="456"/>
      <c r="BSR120" s="441"/>
      <c r="BSS120" s="441"/>
      <c r="BST120" s="441"/>
      <c r="BSU120" s="441"/>
      <c r="BSV120" s="441"/>
      <c r="BSW120" s="441"/>
      <c r="BSX120" s="441"/>
      <c r="BSY120" s="441"/>
      <c r="BSZ120" s="441"/>
      <c r="BTA120" s="441"/>
      <c r="BTB120" s="441"/>
      <c r="BTC120" s="441"/>
      <c r="BTD120" s="442"/>
      <c r="BTF120" s="456"/>
      <c r="BTG120" s="441"/>
      <c r="BTH120" s="441"/>
      <c r="BTI120" s="441"/>
      <c r="BTJ120" s="441"/>
      <c r="BTK120" s="441"/>
      <c r="BTL120" s="441"/>
      <c r="BTM120" s="441"/>
      <c r="BTN120" s="441"/>
      <c r="BTO120" s="441"/>
      <c r="BTP120" s="441"/>
      <c r="BTQ120" s="441"/>
      <c r="BTR120" s="441"/>
      <c r="BTS120" s="442"/>
      <c r="BTU120" s="456"/>
      <c r="BTV120" s="441"/>
      <c r="BTW120" s="441"/>
      <c r="BTX120" s="441"/>
      <c r="BTY120" s="441"/>
      <c r="BTZ120" s="441"/>
      <c r="BUA120" s="441"/>
      <c r="BUB120" s="441"/>
      <c r="BUC120" s="441"/>
      <c r="BUD120" s="441"/>
      <c r="BUE120" s="441"/>
      <c r="BUF120" s="441"/>
      <c r="BUG120" s="441"/>
      <c r="BUH120" s="442"/>
      <c r="BUJ120" s="456"/>
      <c r="BUK120" s="441"/>
      <c r="BUL120" s="441"/>
      <c r="BUM120" s="441"/>
      <c r="BUN120" s="441"/>
      <c r="BUO120" s="441"/>
      <c r="BUP120" s="441"/>
      <c r="BUQ120" s="441"/>
      <c r="BUR120" s="441"/>
      <c r="BUS120" s="441"/>
      <c r="BUT120" s="441"/>
      <c r="BUU120" s="441"/>
      <c r="BUV120" s="441"/>
      <c r="BUW120" s="442"/>
      <c r="BUY120" s="456"/>
      <c r="BUZ120" s="441"/>
      <c r="BVA120" s="441"/>
      <c r="BVB120" s="441"/>
      <c r="BVC120" s="441"/>
      <c r="BVD120" s="441"/>
      <c r="BVE120" s="441"/>
      <c r="BVF120" s="441"/>
      <c r="BVG120" s="441"/>
      <c r="BVH120" s="441"/>
      <c r="BVI120" s="441"/>
      <c r="BVJ120" s="441"/>
      <c r="BVK120" s="441"/>
      <c r="BVL120" s="442"/>
      <c r="BVN120" s="456"/>
      <c r="BVO120" s="441"/>
      <c r="BVP120" s="441"/>
      <c r="BVQ120" s="441"/>
      <c r="BVR120" s="441"/>
      <c r="BVS120" s="441"/>
      <c r="BVT120" s="441"/>
      <c r="BVU120" s="441"/>
      <c r="BVV120" s="441"/>
      <c r="BVW120" s="441"/>
      <c r="BVX120" s="441"/>
      <c r="BVY120" s="441"/>
      <c r="BVZ120" s="441"/>
      <c r="BWA120" s="442"/>
    </row>
    <row r="121" spans="2:1951" ht="15" hidden="1" customHeight="1" x14ac:dyDescent="0.2">
      <c r="B121" s="444" t="s">
        <v>314</v>
      </c>
      <c r="C121" s="450">
        <f t="shared" ref="C121:P121" si="7801">SUM(C122+C126+C131)</f>
        <v>0</v>
      </c>
      <c r="D121" s="450">
        <f t="shared" si="7801"/>
        <v>0</v>
      </c>
      <c r="E121" s="450">
        <f t="shared" si="7801"/>
        <v>0</v>
      </c>
      <c r="F121" s="450">
        <f t="shared" si="7801"/>
        <v>0</v>
      </c>
      <c r="G121" s="450">
        <f t="shared" si="7801"/>
        <v>0</v>
      </c>
      <c r="H121" s="450">
        <f t="shared" si="7801"/>
        <v>0</v>
      </c>
      <c r="I121" s="450">
        <f t="shared" si="7801"/>
        <v>0</v>
      </c>
      <c r="J121" s="450">
        <f t="shared" si="7801"/>
        <v>0</v>
      </c>
      <c r="K121" s="450">
        <f t="shared" si="7801"/>
        <v>0</v>
      </c>
      <c r="L121" s="450">
        <f t="shared" si="7801"/>
        <v>0</v>
      </c>
      <c r="M121" s="450">
        <f t="shared" si="7801"/>
        <v>0</v>
      </c>
      <c r="N121" s="450">
        <f t="shared" si="7801"/>
        <v>0</v>
      </c>
      <c r="O121" s="462">
        <f t="shared" si="7801"/>
        <v>0</v>
      </c>
      <c r="P121" s="451">
        <f t="shared" si="7801"/>
        <v>0</v>
      </c>
      <c r="R121" s="457">
        <f t="shared" ref="R121:AE121" si="7802">SUM(R122+R126+R131)</f>
        <v>0</v>
      </c>
      <c r="S121" s="450">
        <f t="shared" si="7802"/>
        <v>0</v>
      </c>
      <c r="T121" s="450">
        <f t="shared" si="7802"/>
        <v>0</v>
      </c>
      <c r="U121" s="450">
        <f t="shared" si="7802"/>
        <v>0</v>
      </c>
      <c r="V121" s="450">
        <f t="shared" si="7802"/>
        <v>0</v>
      </c>
      <c r="W121" s="450">
        <f t="shared" si="7802"/>
        <v>0</v>
      </c>
      <c r="X121" s="450">
        <f t="shared" si="7802"/>
        <v>0</v>
      </c>
      <c r="Y121" s="450">
        <f t="shared" si="7802"/>
        <v>0</v>
      </c>
      <c r="Z121" s="450">
        <f t="shared" si="7802"/>
        <v>0</v>
      </c>
      <c r="AA121" s="450">
        <f t="shared" si="7802"/>
        <v>0</v>
      </c>
      <c r="AB121" s="450">
        <f t="shared" si="7802"/>
        <v>0</v>
      </c>
      <c r="AC121" s="450">
        <f t="shared" si="7802"/>
        <v>0</v>
      </c>
      <c r="AD121" s="462">
        <f t="shared" si="7802"/>
        <v>0</v>
      </c>
      <c r="AE121" s="451">
        <f t="shared" si="7802"/>
        <v>0</v>
      </c>
      <c r="AG121" s="457">
        <f t="shared" ref="AG121:AT121" si="7803">SUM(AG122+AG126+AG131)</f>
        <v>0</v>
      </c>
      <c r="AH121" s="450">
        <f t="shared" si="7803"/>
        <v>0</v>
      </c>
      <c r="AI121" s="450">
        <f t="shared" si="7803"/>
        <v>0</v>
      </c>
      <c r="AJ121" s="450">
        <f t="shared" si="7803"/>
        <v>0</v>
      </c>
      <c r="AK121" s="450">
        <f t="shared" si="7803"/>
        <v>0</v>
      </c>
      <c r="AL121" s="450">
        <f t="shared" si="7803"/>
        <v>0</v>
      </c>
      <c r="AM121" s="450">
        <f t="shared" si="7803"/>
        <v>0</v>
      </c>
      <c r="AN121" s="450">
        <f t="shared" si="7803"/>
        <v>0</v>
      </c>
      <c r="AO121" s="450">
        <f t="shared" si="7803"/>
        <v>0</v>
      </c>
      <c r="AP121" s="450">
        <f t="shared" si="7803"/>
        <v>0</v>
      </c>
      <c r="AQ121" s="450">
        <f t="shared" si="7803"/>
        <v>0</v>
      </c>
      <c r="AR121" s="450">
        <f t="shared" si="7803"/>
        <v>0</v>
      </c>
      <c r="AS121" s="462">
        <f t="shared" si="7803"/>
        <v>0</v>
      </c>
      <c r="AT121" s="451">
        <f t="shared" si="7803"/>
        <v>0</v>
      </c>
      <c r="AV121" s="457">
        <f t="shared" ref="AV121:BI121" si="7804">SUM(AV122+AV126+AV131)</f>
        <v>0</v>
      </c>
      <c r="AW121" s="450">
        <f t="shared" si="7804"/>
        <v>0</v>
      </c>
      <c r="AX121" s="450">
        <f t="shared" si="7804"/>
        <v>0</v>
      </c>
      <c r="AY121" s="450">
        <f t="shared" si="7804"/>
        <v>0</v>
      </c>
      <c r="AZ121" s="450">
        <f t="shared" si="7804"/>
        <v>0</v>
      </c>
      <c r="BA121" s="450">
        <f t="shared" si="7804"/>
        <v>0</v>
      </c>
      <c r="BB121" s="450">
        <f t="shared" si="7804"/>
        <v>0</v>
      </c>
      <c r="BC121" s="450">
        <f t="shared" si="7804"/>
        <v>0</v>
      </c>
      <c r="BD121" s="450">
        <f t="shared" si="7804"/>
        <v>0</v>
      </c>
      <c r="BE121" s="450">
        <f t="shared" si="7804"/>
        <v>0</v>
      </c>
      <c r="BF121" s="450">
        <f t="shared" si="7804"/>
        <v>0</v>
      </c>
      <c r="BG121" s="450">
        <f t="shared" si="7804"/>
        <v>0</v>
      </c>
      <c r="BH121" s="462">
        <f t="shared" si="7804"/>
        <v>0</v>
      </c>
      <c r="BI121" s="451">
        <f t="shared" si="7804"/>
        <v>0</v>
      </c>
      <c r="BK121" s="457">
        <f t="shared" ref="BK121:BX121" si="7805">SUM(BK122+BK126+BK131)</f>
        <v>0</v>
      </c>
      <c r="BL121" s="450">
        <f t="shared" si="7805"/>
        <v>0</v>
      </c>
      <c r="BM121" s="450">
        <f t="shared" si="7805"/>
        <v>0</v>
      </c>
      <c r="BN121" s="450">
        <f t="shared" si="7805"/>
        <v>0</v>
      </c>
      <c r="BO121" s="450">
        <f t="shared" si="7805"/>
        <v>0</v>
      </c>
      <c r="BP121" s="450">
        <f t="shared" si="7805"/>
        <v>0</v>
      </c>
      <c r="BQ121" s="450">
        <f t="shared" si="7805"/>
        <v>0</v>
      </c>
      <c r="BR121" s="450">
        <f t="shared" si="7805"/>
        <v>0</v>
      </c>
      <c r="BS121" s="450">
        <f t="shared" si="7805"/>
        <v>0</v>
      </c>
      <c r="BT121" s="450">
        <f t="shared" si="7805"/>
        <v>0</v>
      </c>
      <c r="BU121" s="450">
        <f t="shared" si="7805"/>
        <v>0</v>
      </c>
      <c r="BV121" s="450">
        <f t="shared" si="7805"/>
        <v>0</v>
      </c>
      <c r="BW121" s="462">
        <f t="shared" si="7805"/>
        <v>0</v>
      </c>
      <c r="BX121" s="451">
        <f t="shared" si="7805"/>
        <v>0</v>
      </c>
      <c r="BZ121" s="457">
        <f t="shared" ref="BZ121:CM121" si="7806">SUM(BZ122+BZ126+BZ131)</f>
        <v>0</v>
      </c>
      <c r="CA121" s="450">
        <f t="shared" si="7806"/>
        <v>0</v>
      </c>
      <c r="CB121" s="450">
        <f t="shared" si="7806"/>
        <v>0</v>
      </c>
      <c r="CC121" s="450">
        <f t="shared" si="7806"/>
        <v>0</v>
      </c>
      <c r="CD121" s="450">
        <f t="shared" si="7806"/>
        <v>0</v>
      </c>
      <c r="CE121" s="450">
        <f t="shared" si="7806"/>
        <v>0</v>
      </c>
      <c r="CF121" s="450">
        <f t="shared" si="7806"/>
        <v>0</v>
      </c>
      <c r="CG121" s="450">
        <f t="shared" si="7806"/>
        <v>0</v>
      </c>
      <c r="CH121" s="450">
        <f t="shared" si="7806"/>
        <v>0</v>
      </c>
      <c r="CI121" s="450">
        <f t="shared" si="7806"/>
        <v>0</v>
      </c>
      <c r="CJ121" s="450">
        <f t="shared" si="7806"/>
        <v>0</v>
      </c>
      <c r="CK121" s="450">
        <f t="shared" si="7806"/>
        <v>0</v>
      </c>
      <c r="CL121" s="462">
        <f t="shared" si="7806"/>
        <v>0</v>
      </c>
      <c r="CM121" s="451">
        <f t="shared" si="7806"/>
        <v>0</v>
      </c>
      <c r="CO121" s="457">
        <f t="shared" ref="CO121:DB121" si="7807">SUM(CO122+CO126+CO131)</f>
        <v>0</v>
      </c>
      <c r="CP121" s="450">
        <f t="shared" si="7807"/>
        <v>0</v>
      </c>
      <c r="CQ121" s="450">
        <f t="shared" si="7807"/>
        <v>0</v>
      </c>
      <c r="CR121" s="450">
        <f t="shared" si="7807"/>
        <v>0</v>
      </c>
      <c r="CS121" s="450">
        <f t="shared" si="7807"/>
        <v>0</v>
      </c>
      <c r="CT121" s="450">
        <f t="shared" si="7807"/>
        <v>0</v>
      </c>
      <c r="CU121" s="450">
        <f t="shared" si="7807"/>
        <v>0</v>
      </c>
      <c r="CV121" s="450">
        <f t="shared" si="7807"/>
        <v>0</v>
      </c>
      <c r="CW121" s="450">
        <f t="shared" si="7807"/>
        <v>0</v>
      </c>
      <c r="CX121" s="450">
        <f t="shared" si="7807"/>
        <v>0</v>
      </c>
      <c r="CY121" s="450">
        <f t="shared" si="7807"/>
        <v>0</v>
      </c>
      <c r="CZ121" s="450">
        <f t="shared" si="7807"/>
        <v>0</v>
      </c>
      <c r="DA121" s="462">
        <f t="shared" si="7807"/>
        <v>0</v>
      </c>
      <c r="DB121" s="451">
        <f t="shared" si="7807"/>
        <v>0</v>
      </c>
      <c r="DD121" s="457">
        <f t="shared" ref="DD121:DQ121" si="7808">SUM(DD122+DD126+DD131)</f>
        <v>0</v>
      </c>
      <c r="DE121" s="450">
        <f t="shared" si="7808"/>
        <v>0</v>
      </c>
      <c r="DF121" s="450">
        <f t="shared" si="7808"/>
        <v>0</v>
      </c>
      <c r="DG121" s="450">
        <f t="shared" si="7808"/>
        <v>0</v>
      </c>
      <c r="DH121" s="450">
        <f t="shared" si="7808"/>
        <v>0</v>
      </c>
      <c r="DI121" s="450">
        <f t="shared" si="7808"/>
        <v>0</v>
      </c>
      <c r="DJ121" s="450">
        <f t="shared" si="7808"/>
        <v>0</v>
      </c>
      <c r="DK121" s="450">
        <f t="shared" si="7808"/>
        <v>0</v>
      </c>
      <c r="DL121" s="450">
        <f t="shared" si="7808"/>
        <v>0</v>
      </c>
      <c r="DM121" s="450">
        <f t="shared" si="7808"/>
        <v>0</v>
      </c>
      <c r="DN121" s="450">
        <f t="shared" si="7808"/>
        <v>0</v>
      </c>
      <c r="DO121" s="450">
        <f t="shared" si="7808"/>
        <v>0</v>
      </c>
      <c r="DP121" s="462">
        <f t="shared" si="7808"/>
        <v>0</v>
      </c>
      <c r="DQ121" s="451">
        <f t="shared" si="7808"/>
        <v>0</v>
      </c>
      <c r="DS121" s="457">
        <f t="shared" ref="DS121:EF121" si="7809">SUM(DS122+DS126+DS131)</f>
        <v>0</v>
      </c>
      <c r="DT121" s="450">
        <f t="shared" si="7809"/>
        <v>0</v>
      </c>
      <c r="DU121" s="450">
        <f t="shared" si="7809"/>
        <v>0</v>
      </c>
      <c r="DV121" s="450">
        <f t="shared" si="7809"/>
        <v>0</v>
      </c>
      <c r="DW121" s="450">
        <f t="shared" si="7809"/>
        <v>0</v>
      </c>
      <c r="DX121" s="450">
        <f t="shared" si="7809"/>
        <v>0</v>
      </c>
      <c r="DY121" s="450">
        <f t="shared" si="7809"/>
        <v>0</v>
      </c>
      <c r="DZ121" s="450">
        <f t="shared" si="7809"/>
        <v>0</v>
      </c>
      <c r="EA121" s="450">
        <f t="shared" si="7809"/>
        <v>0</v>
      </c>
      <c r="EB121" s="450">
        <f t="shared" si="7809"/>
        <v>0</v>
      </c>
      <c r="EC121" s="450">
        <f t="shared" si="7809"/>
        <v>0</v>
      </c>
      <c r="ED121" s="450">
        <f t="shared" si="7809"/>
        <v>0</v>
      </c>
      <c r="EE121" s="462">
        <f t="shared" si="7809"/>
        <v>0</v>
      </c>
      <c r="EF121" s="451">
        <f t="shared" si="7809"/>
        <v>0</v>
      </c>
      <c r="EH121" s="457">
        <f t="shared" ref="EH121:EU121" si="7810">SUM(EH122+EH126+EH131)</f>
        <v>0</v>
      </c>
      <c r="EI121" s="450">
        <f t="shared" si="7810"/>
        <v>0</v>
      </c>
      <c r="EJ121" s="450">
        <f t="shared" si="7810"/>
        <v>0</v>
      </c>
      <c r="EK121" s="450">
        <f t="shared" si="7810"/>
        <v>0</v>
      </c>
      <c r="EL121" s="450">
        <f t="shared" si="7810"/>
        <v>0</v>
      </c>
      <c r="EM121" s="450">
        <f t="shared" si="7810"/>
        <v>0</v>
      </c>
      <c r="EN121" s="450">
        <f t="shared" si="7810"/>
        <v>0</v>
      </c>
      <c r="EO121" s="450">
        <f t="shared" si="7810"/>
        <v>0</v>
      </c>
      <c r="EP121" s="450">
        <f t="shared" si="7810"/>
        <v>0</v>
      </c>
      <c r="EQ121" s="450">
        <f t="shared" si="7810"/>
        <v>0</v>
      </c>
      <c r="ER121" s="450">
        <f t="shared" si="7810"/>
        <v>0</v>
      </c>
      <c r="ES121" s="450">
        <f t="shared" si="7810"/>
        <v>0</v>
      </c>
      <c r="ET121" s="462">
        <f t="shared" si="7810"/>
        <v>0</v>
      </c>
      <c r="EU121" s="451">
        <f t="shared" si="7810"/>
        <v>0</v>
      </c>
      <c r="EW121" s="457">
        <f t="shared" ref="EW121:FJ121" si="7811">SUM(EW122+EW126+EW131)</f>
        <v>0</v>
      </c>
      <c r="EX121" s="450">
        <f t="shared" si="7811"/>
        <v>0</v>
      </c>
      <c r="EY121" s="450">
        <f t="shared" si="7811"/>
        <v>0</v>
      </c>
      <c r="EZ121" s="450">
        <f t="shared" si="7811"/>
        <v>0</v>
      </c>
      <c r="FA121" s="450">
        <f t="shared" si="7811"/>
        <v>0</v>
      </c>
      <c r="FB121" s="450">
        <f t="shared" si="7811"/>
        <v>0</v>
      </c>
      <c r="FC121" s="450">
        <f t="shared" si="7811"/>
        <v>0</v>
      </c>
      <c r="FD121" s="450">
        <f t="shared" si="7811"/>
        <v>0</v>
      </c>
      <c r="FE121" s="450">
        <f t="shared" si="7811"/>
        <v>0</v>
      </c>
      <c r="FF121" s="450">
        <f t="shared" si="7811"/>
        <v>0</v>
      </c>
      <c r="FG121" s="450">
        <f t="shared" si="7811"/>
        <v>0</v>
      </c>
      <c r="FH121" s="450">
        <f t="shared" si="7811"/>
        <v>0</v>
      </c>
      <c r="FI121" s="462">
        <f t="shared" si="7811"/>
        <v>0</v>
      </c>
      <c r="FJ121" s="451">
        <f t="shared" si="7811"/>
        <v>0</v>
      </c>
      <c r="FL121" s="457">
        <f t="shared" ref="FL121:FY121" si="7812">SUM(FL122+FL126+FL131)</f>
        <v>0</v>
      </c>
      <c r="FM121" s="450">
        <f t="shared" si="7812"/>
        <v>0</v>
      </c>
      <c r="FN121" s="450">
        <f t="shared" si="7812"/>
        <v>0</v>
      </c>
      <c r="FO121" s="450">
        <f t="shared" si="7812"/>
        <v>0</v>
      </c>
      <c r="FP121" s="450">
        <f t="shared" si="7812"/>
        <v>0</v>
      </c>
      <c r="FQ121" s="450">
        <f t="shared" si="7812"/>
        <v>0</v>
      </c>
      <c r="FR121" s="450">
        <f t="shared" si="7812"/>
        <v>0</v>
      </c>
      <c r="FS121" s="450">
        <f t="shared" si="7812"/>
        <v>0</v>
      </c>
      <c r="FT121" s="450">
        <f t="shared" si="7812"/>
        <v>0</v>
      </c>
      <c r="FU121" s="450">
        <f t="shared" si="7812"/>
        <v>0</v>
      </c>
      <c r="FV121" s="450">
        <f t="shared" si="7812"/>
        <v>0</v>
      </c>
      <c r="FW121" s="450">
        <f t="shared" si="7812"/>
        <v>0</v>
      </c>
      <c r="FX121" s="462">
        <f t="shared" si="7812"/>
        <v>0</v>
      </c>
      <c r="FY121" s="451">
        <f t="shared" si="7812"/>
        <v>0</v>
      </c>
      <c r="GA121" s="457">
        <f t="shared" ref="GA121:GN121" si="7813">SUM(GA122+GA126+GA131)</f>
        <v>0</v>
      </c>
      <c r="GB121" s="450">
        <f t="shared" si="7813"/>
        <v>0</v>
      </c>
      <c r="GC121" s="450">
        <f t="shared" si="7813"/>
        <v>0</v>
      </c>
      <c r="GD121" s="450">
        <f t="shared" si="7813"/>
        <v>0</v>
      </c>
      <c r="GE121" s="450">
        <f t="shared" si="7813"/>
        <v>0</v>
      </c>
      <c r="GF121" s="450">
        <f t="shared" si="7813"/>
        <v>0</v>
      </c>
      <c r="GG121" s="450">
        <f t="shared" si="7813"/>
        <v>0</v>
      </c>
      <c r="GH121" s="450">
        <f t="shared" si="7813"/>
        <v>0</v>
      </c>
      <c r="GI121" s="450">
        <f t="shared" si="7813"/>
        <v>0</v>
      </c>
      <c r="GJ121" s="450">
        <f t="shared" si="7813"/>
        <v>0</v>
      </c>
      <c r="GK121" s="450">
        <f t="shared" si="7813"/>
        <v>0</v>
      </c>
      <c r="GL121" s="450">
        <f t="shared" si="7813"/>
        <v>0</v>
      </c>
      <c r="GM121" s="462">
        <f t="shared" si="7813"/>
        <v>0</v>
      </c>
      <c r="GN121" s="451">
        <f t="shared" si="7813"/>
        <v>0</v>
      </c>
      <c r="GP121" s="457">
        <f t="shared" ref="GP121:HC121" si="7814">SUM(GP122+GP126+GP131)</f>
        <v>0</v>
      </c>
      <c r="GQ121" s="450">
        <f t="shared" si="7814"/>
        <v>0</v>
      </c>
      <c r="GR121" s="450">
        <f t="shared" si="7814"/>
        <v>0</v>
      </c>
      <c r="GS121" s="450">
        <f t="shared" si="7814"/>
        <v>0</v>
      </c>
      <c r="GT121" s="450">
        <f t="shared" si="7814"/>
        <v>0</v>
      </c>
      <c r="GU121" s="450">
        <f t="shared" si="7814"/>
        <v>0</v>
      </c>
      <c r="GV121" s="450">
        <f t="shared" si="7814"/>
        <v>0</v>
      </c>
      <c r="GW121" s="450">
        <f t="shared" si="7814"/>
        <v>0</v>
      </c>
      <c r="GX121" s="450">
        <f t="shared" si="7814"/>
        <v>0</v>
      </c>
      <c r="GY121" s="450">
        <f t="shared" si="7814"/>
        <v>0</v>
      </c>
      <c r="GZ121" s="450">
        <f t="shared" si="7814"/>
        <v>0</v>
      </c>
      <c r="HA121" s="450">
        <f t="shared" si="7814"/>
        <v>0</v>
      </c>
      <c r="HB121" s="462">
        <f t="shared" si="7814"/>
        <v>0</v>
      </c>
      <c r="HC121" s="451">
        <f t="shared" si="7814"/>
        <v>0</v>
      </c>
      <c r="HE121" s="457">
        <f t="shared" ref="HE121:HR121" si="7815">SUM(HE122+HE126+HE131)</f>
        <v>0</v>
      </c>
      <c r="HF121" s="450">
        <f t="shared" si="7815"/>
        <v>0</v>
      </c>
      <c r="HG121" s="450">
        <f t="shared" si="7815"/>
        <v>0</v>
      </c>
      <c r="HH121" s="450">
        <f t="shared" si="7815"/>
        <v>0</v>
      </c>
      <c r="HI121" s="450">
        <f t="shared" si="7815"/>
        <v>0</v>
      </c>
      <c r="HJ121" s="450">
        <f t="shared" si="7815"/>
        <v>0</v>
      </c>
      <c r="HK121" s="450">
        <f t="shared" si="7815"/>
        <v>0</v>
      </c>
      <c r="HL121" s="450">
        <f t="shared" si="7815"/>
        <v>0</v>
      </c>
      <c r="HM121" s="450">
        <f t="shared" si="7815"/>
        <v>0</v>
      </c>
      <c r="HN121" s="450">
        <f t="shared" si="7815"/>
        <v>0</v>
      </c>
      <c r="HO121" s="450">
        <f t="shared" si="7815"/>
        <v>0</v>
      </c>
      <c r="HP121" s="450">
        <f t="shared" si="7815"/>
        <v>0</v>
      </c>
      <c r="HQ121" s="462">
        <f t="shared" si="7815"/>
        <v>0</v>
      </c>
      <c r="HR121" s="451">
        <f t="shared" si="7815"/>
        <v>0</v>
      </c>
      <c r="HT121" s="457">
        <f t="shared" ref="HT121:IG121" si="7816">SUM(HT122+HT126+HT131)</f>
        <v>0</v>
      </c>
      <c r="HU121" s="450">
        <f t="shared" si="7816"/>
        <v>0</v>
      </c>
      <c r="HV121" s="450">
        <f t="shared" si="7816"/>
        <v>0</v>
      </c>
      <c r="HW121" s="450">
        <f t="shared" si="7816"/>
        <v>0</v>
      </c>
      <c r="HX121" s="450">
        <f t="shared" si="7816"/>
        <v>0</v>
      </c>
      <c r="HY121" s="450">
        <f t="shared" si="7816"/>
        <v>0</v>
      </c>
      <c r="HZ121" s="450">
        <f t="shared" si="7816"/>
        <v>0</v>
      </c>
      <c r="IA121" s="450">
        <f t="shared" si="7816"/>
        <v>0</v>
      </c>
      <c r="IB121" s="450">
        <f t="shared" si="7816"/>
        <v>0</v>
      </c>
      <c r="IC121" s="450">
        <f t="shared" si="7816"/>
        <v>0</v>
      </c>
      <c r="ID121" s="450">
        <f t="shared" si="7816"/>
        <v>0</v>
      </c>
      <c r="IE121" s="450">
        <f t="shared" si="7816"/>
        <v>0</v>
      </c>
      <c r="IF121" s="462">
        <f t="shared" si="7816"/>
        <v>0</v>
      </c>
      <c r="IG121" s="451">
        <f t="shared" si="7816"/>
        <v>0</v>
      </c>
      <c r="II121" s="457">
        <f t="shared" ref="II121:IV121" si="7817">SUM(II122+II126+II131)</f>
        <v>0</v>
      </c>
      <c r="IJ121" s="450">
        <f t="shared" si="7817"/>
        <v>0</v>
      </c>
      <c r="IK121" s="450">
        <f t="shared" si="7817"/>
        <v>0</v>
      </c>
      <c r="IL121" s="450">
        <f t="shared" si="7817"/>
        <v>0</v>
      </c>
      <c r="IM121" s="450">
        <f t="shared" si="7817"/>
        <v>0</v>
      </c>
      <c r="IN121" s="450">
        <f t="shared" si="7817"/>
        <v>0</v>
      </c>
      <c r="IO121" s="450">
        <f t="shared" si="7817"/>
        <v>0</v>
      </c>
      <c r="IP121" s="450">
        <f t="shared" si="7817"/>
        <v>0</v>
      </c>
      <c r="IQ121" s="450">
        <f t="shared" si="7817"/>
        <v>0</v>
      </c>
      <c r="IR121" s="450">
        <f t="shared" si="7817"/>
        <v>0</v>
      </c>
      <c r="IS121" s="450">
        <f t="shared" si="7817"/>
        <v>0</v>
      </c>
      <c r="IT121" s="450">
        <f t="shared" si="7817"/>
        <v>0</v>
      </c>
      <c r="IU121" s="462">
        <f t="shared" si="7817"/>
        <v>0</v>
      </c>
      <c r="IV121" s="451">
        <f t="shared" si="7817"/>
        <v>0</v>
      </c>
      <c r="IX121" s="457">
        <f t="shared" ref="IX121:JK121" si="7818">SUM(IX122+IX126+IX131)</f>
        <v>0</v>
      </c>
      <c r="IY121" s="450">
        <f t="shared" si="7818"/>
        <v>0</v>
      </c>
      <c r="IZ121" s="450">
        <f t="shared" si="7818"/>
        <v>0</v>
      </c>
      <c r="JA121" s="450">
        <f t="shared" si="7818"/>
        <v>0</v>
      </c>
      <c r="JB121" s="450">
        <f t="shared" si="7818"/>
        <v>0</v>
      </c>
      <c r="JC121" s="450">
        <f t="shared" si="7818"/>
        <v>0</v>
      </c>
      <c r="JD121" s="450">
        <f t="shared" si="7818"/>
        <v>0</v>
      </c>
      <c r="JE121" s="450">
        <f t="shared" si="7818"/>
        <v>0</v>
      </c>
      <c r="JF121" s="450">
        <f t="shared" si="7818"/>
        <v>0</v>
      </c>
      <c r="JG121" s="450">
        <f t="shared" si="7818"/>
        <v>0</v>
      </c>
      <c r="JH121" s="450">
        <f t="shared" si="7818"/>
        <v>0</v>
      </c>
      <c r="JI121" s="450">
        <f t="shared" si="7818"/>
        <v>0</v>
      </c>
      <c r="JJ121" s="462">
        <f t="shared" si="7818"/>
        <v>0</v>
      </c>
      <c r="JK121" s="451">
        <f t="shared" si="7818"/>
        <v>0</v>
      </c>
      <c r="JM121" s="457">
        <f t="shared" ref="JM121:JZ121" si="7819">SUM(JM122+JM126+JM131)</f>
        <v>0</v>
      </c>
      <c r="JN121" s="450">
        <f t="shared" si="7819"/>
        <v>0</v>
      </c>
      <c r="JO121" s="450">
        <f t="shared" si="7819"/>
        <v>0</v>
      </c>
      <c r="JP121" s="450">
        <f t="shared" si="7819"/>
        <v>0</v>
      </c>
      <c r="JQ121" s="450">
        <f t="shared" si="7819"/>
        <v>0</v>
      </c>
      <c r="JR121" s="450">
        <f t="shared" si="7819"/>
        <v>0</v>
      </c>
      <c r="JS121" s="450">
        <f t="shared" si="7819"/>
        <v>0</v>
      </c>
      <c r="JT121" s="450">
        <f t="shared" si="7819"/>
        <v>0</v>
      </c>
      <c r="JU121" s="450">
        <f t="shared" si="7819"/>
        <v>0</v>
      </c>
      <c r="JV121" s="450">
        <f t="shared" si="7819"/>
        <v>0</v>
      </c>
      <c r="JW121" s="450">
        <f t="shared" si="7819"/>
        <v>0</v>
      </c>
      <c r="JX121" s="450">
        <f t="shared" si="7819"/>
        <v>0</v>
      </c>
      <c r="JY121" s="462">
        <f t="shared" si="7819"/>
        <v>0</v>
      </c>
      <c r="JZ121" s="451">
        <f t="shared" si="7819"/>
        <v>0</v>
      </c>
      <c r="KB121" s="457">
        <f t="shared" ref="KB121:KO121" si="7820">SUM(KB122+KB126+KB131)</f>
        <v>0</v>
      </c>
      <c r="KC121" s="450">
        <f t="shared" si="7820"/>
        <v>0</v>
      </c>
      <c r="KD121" s="450">
        <f t="shared" si="7820"/>
        <v>0</v>
      </c>
      <c r="KE121" s="450">
        <f t="shared" si="7820"/>
        <v>0</v>
      </c>
      <c r="KF121" s="450">
        <f t="shared" si="7820"/>
        <v>0</v>
      </c>
      <c r="KG121" s="450">
        <f t="shared" si="7820"/>
        <v>0</v>
      </c>
      <c r="KH121" s="450">
        <f t="shared" si="7820"/>
        <v>0</v>
      </c>
      <c r="KI121" s="450">
        <f t="shared" si="7820"/>
        <v>0</v>
      </c>
      <c r="KJ121" s="450">
        <f t="shared" si="7820"/>
        <v>0</v>
      </c>
      <c r="KK121" s="450">
        <f t="shared" si="7820"/>
        <v>0</v>
      </c>
      <c r="KL121" s="450">
        <f t="shared" si="7820"/>
        <v>0</v>
      </c>
      <c r="KM121" s="450">
        <f t="shared" si="7820"/>
        <v>0</v>
      </c>
      <c r="KN121" s="462">
        <f t="shared" si="7820"/>
        <v>0</v>
      </c>
      <c r="KO121" s="451">
        <f t="shared" si="7820"/>
        <v>0</v>
      </c>
      <c r="KQ121" s="457">
        <f t="shared" ref="KQ121:LD121" si="7821">SUM(KQ122+KQ126+KQ131)</f>
        <v>0</v>
      </c>
      <c r="KR121" s="450">
        <f t="shared" si="7821"/>
        <v>0</v>
      </c>
      <c r="KS121" s="450">
        <f t="shared" si="7821"/>
        <v>0</v>
      </c>
      <c r="KT121" s="450">
        <f t="shared" si="7821"/>
        <v>0</v>
      </c>
      <c r="KU121" s="450">
        <f t="shared" si="7821"/>
        <v>0</v>
      </c>
      <c r="KV121" s="450">
        <f t="shared" si="7821"/>
        <v>0</v>
      </c>
      <c r="KW121" s="450">
        <f t="shared" si="7821"/>
        <v>0</v>
      </c>
      <c r="KX121" s="450">
        <f t="shared" si="7821"/>
        <v>0</v>
      </c>
      <c r="KY121" s="450">
        <f t="shared" si="7821"/>
        <v>0</v>
      </c>
      <c r="KZ121" s="450">
        <f t="shared" si="7821"/>
        <v>0</v>
      </c>
      <c r="LA121" s="450">
        <f t="shared" si="7821"/>
        <v>0</v>
      </c>
      <c r="LB121" s="450">
        <f t="shared" si="7821"/>
        <v>0</v>
      </c>
      <c r="LC121" s="462">
        <f t="shared" si="7821"/>
        <v>0</v>
      </c>
      <c r="LD121" s="451">
        <f t="shared" si="7821"/>
        <v>0</v>
      </c>
      <c r="LF121" s="457">
        <f t="shared" ref="LF121:LS121" si="7822">SUM(LF122+LF126+LF131)</f>
        <v>0</v>
      </c>
      <c r="LG121" s="450">
        <f t="shared" si="7822"/>
        <v>0</v>
      </c>
      <c r="LH121" s="450">
        <f t="shared" si="7822"/>
        <v>0</v>
      </c>
      <c r="LI121" s="450">
        <f t="shared" si="7822"/>
        <v>0</v>
      </c>
      <c r="LJ121" s="450">
        <f t="shared" si="7822"/>
        <v>0</v>
      </c>
      <c r="LK121" s="450">
        <f t="shared" si="7822"/>
        <v>0</v>
      </c>
      <c r="LL121" s="450">
        <f t="shared" si="7822"/>
        <v>0</v>
      </c>
      <c r="LM121" s="450">
        <f t="shared" si="7822"/>
        <v>0</v>
      </c>
      <c r="LN121" s="450">
        <f t="shared" si="7822"/>
        <v>0</v>
      </c>
      <c r="LO121" s="450">
        <f t="shared" si="7822"/>
        <v>0</v>
      </c>
      <c r="LP121" s="450">
        <f t="shared" si="7822"/>
        <v>0</v>
      </c>
      <c r="LQ121" s="450">
        <f t="shared" si="7822"/>
        <v>0</v>
      </c>
      <c r="LR121" s="462">
        <f t="shared" si="7822"/>
        <v>0</v>
      </c>
      <c r="LS121" s="451">
        <f t="shared" si="7822"/>
        <v>0</v>
      </c>
      <c r="LU121" s="457">
        <f t="shared" ref="LU121:MH121" si="7823">SUM(LU122+LU126+LU131)</f>
        <v>0</v>
      </c>
      <c r="LV121" s="450">
        <f t="shared" si="7823"/>
        <v>0</v>
      </c>
      <c r="LW121" s="450">
        <f t="shared" si="7823"/>
        <v>0</v>
      </c>
      <c r="LX121" s="450">
        <f t="shared" si="7823"/>
        <v>0</v>
      </c>
      <c r="LY121" s="450">
        <f t="shared" si="7823"/>
        <v>0</v>
      </c>
      <c r="LZ121" s="450">
        <f t="shared" si="7823"/>
        <v>0</v>
      </c>
      <c r="MA121" s="450">
        <f t="shared" si="7823"/>
        <v>0</v>
      </c>
      <c r="MB121" s="450">
        <f t="shared" si="7823"/>
        <v>0</v>
      </c>
      <c r="MC121" s="450">
        <f t="shared" si="7823"/>
        <v>0</v>
      </c>
      <c r="MD121" s="450">
        <f t="shared" si="7823"/>
        <v>0</v>
      </c>
      <c r="ME121" s="450">
        <f t="shared" si="7823"/>
        <v>0</v>
      </c>
      <c r="MF121" s="450">
        <f t="shared" si="7823"/>
        <v>0</v>
      </c>
      <c r="MG121" s="462">
        <f t="shared" si="7823"/>
        <v>0</v>
      </c>
      <c r="MH121" s="451">
        <f t="shared" si="7823"/>
        <v>0</v>
      </c>
      <c r="MJ121" s="457">
        <f t="shared" ref="MJ121:MW121" si="7824">SUM(MJ122+MJ126+MJ131)</f>
        <v>0</v>
      </c>
      <c r="MK121" s="450">
        <f t="shared" si="7824"/>
        <v>0</v>
      </c>
      <c r="ML121" s="450">
        <f t="shared" si="7824"/>
        <v>0</v>
      </c>
      <c r="MM121" s="450">
        <f t="shared" si="7824"/>
        <v>0</v>
      </c>
      <c r="MN121" s="450">
        <f t="shared" si="7824"/>
        <v>0</v>
      </c>
      <c r="MO121" s="450">
        <f t="shared" si="7824"/>
        <v>0</v>
      </c>
      <c r="MP121" s="450">
        <f t="shared" si="7824"/>
        <v>0</v>
      </c>
      <c r="MQ121" s="450">
        <f t="shared" si="7824"/>
        <v>0</v>
      </c>
      <c r="MR121" s="450">
        <f t="shared" si="7824"/>
        <v>0</v>
      </c>
      <c r="MS121" s="450">
        <f t="shared" si="7824"/>
        <v>0</v>
      </c>
      <c r="MT121" s="450">
        <f t="shared" si="7824"/>
        <v>0</v>
      </c>
      <c r="MU121" s="450">
        <f t="shared" si="7824"/>
        <v>0</v>
      </c>
      <c r="MV121" s="462">
        <f t="shared" si="7824"/>
        <v>0</v>
      </c>
      <c r="MW121" s="451">
        <f t="shared" si="7824"/>
        <v>0</v>
      </c>
      <c r="MY121" s="457">
        <f t="shared" ref="MY121:NL121" si="7825">SUM(MY122+MY126+MY131)</f>
        <v>0</v>
      </c>
      <c r="MZ121" s="450">
        <f t="shared" si="7825"/>
        <v>0</v>
      </c>
      <c r="NA121" s="450">
        <f t="shared" si="7825"/>
        <v>0</v>
      </c>
      <c r="NB121" s="450">
        <f t="shared" si="7825"/>
        <v>0</v>
      </c>
      <c r="NC121" s="450">
        <f t="shared" si="7825"/>
        <v>0</v>
      </c>
      <c r="ND121" s="450">
        <f t="shared" si="7825"/>
        <v>0</v>
      </c>
      <c r="NE121" s="450">
        <f t="shared" si="7825"/>
        <v>0</v>
      </c>
      <c r="NF121" s="450">
        <f t="shared" si="7825"/>
        <v>0</v>
      </c>
      <c r="NG121" s="450">
        <f t="shared" si="7825"/>
        <v>0</v>
      </c>
      <c r="NH121" s="450">
        <f t="shared" si="7825"/>
        <v>0</v>
      </c>
      <c r="NI121" s="450">
        <f t="shared" si="7825"/>
        <v>0</v>
      </c>
      <c r="NJ121" s="450">
        <f t="shared" si="7825"/>
        <v>0</v>
      </c>
      <c r="NK121" s="462">
        <f t="shared" si="7825"/>
        <v>0</v>
      </c>
      <c r="NL121" s="451">
        <f t="shared" si="7825"/>
        <v>0</v>
      </c>
      <c r="NN121" s="457">
        <f t="shared" ref="NN121:OA121" si="7826">SUM(NN122+NN126+NN131)</f>
        <v>0</v>
      </c>
      <c r="NO121" s="450">
        <f t="shared" si="7826"/>
        <v>0</v>
      </c>
      <c r="NP121" s="450">
        <f t="shared" si="7826"/>
        <v>0</v>
      </c>
      <c r="NQ121" s="450">
        <f t="shared" si="7826"/>
        <v>0</v>
      </c>
      <c r="NR121" s="450">
        <f t="shared" si="7826"/>
        <v>0</v>
      </c>
      <c r="NS121" s="450">
        <f t="shared" si="7826"/>
        <v>0</v>
      </c>
      <c r="NT121" s="450">
        <f t="shared" si="7826"/>
        <v>0</v>
      </c>
      <c r="NU121" s="450">
        <f t="shared" si="7826"/>
        <v>0</v>
      </c>
      <c r="NV121" s="450">
        <f t="shared" si="7826"/>
        <v>0</v>
      </c>
      <c r="NW121" s="450">
        <f t="shared" si="7826"/>
        <v>0</v>
      </c>
      <c r="NX121" s="450">
        <f t="shared" si="7826"/>
        <v>0</v>
      </c>
      <c r="NY121" s="450">
        <f t="shared" si="7826"/>
        <v>0</v>
      </c>
      <c r="NZ121" s="462">
        <f t="shared" si="7826"/>
        <v>0</v>
      </c>
      <c r="OA121" s="451">
        <f t="shared" si="7826"/>
        <v>0</v>
      </c>
      <c r="OC121" s="457">
        <f t="shared" ref="OC121:OP121" si="7827">SUM(OC122+OC126+OC131)</f>
        <v>0</v>
      </c>
      <c r="OD121" s="450">
        <f t="shared" si="7827"/>
        <v>0</v>
      </c>
      <c r="OE121" s="450">
        <f t="shared" si="7827"/>
        <v>0</v>
      </c>
      <c r="OF121" s="450">
        <f t="shared" si="7827"/>
        <v>0</v>
      </c>
      <c r="OG121" s="450">
        <f t="shared" si="7827"/>
        <v>0</v>
      </c>
      <c r="OH121" s="450">
        <f t="shared" si="7827"/>
        <v>0</v>
      </c>
      <c r="OI121" s="450">
        <f t="shared" si="7827"/>
        <v>0</v>
      </c>
      <c r="OJ121" s="450">
        <f t="shared" si="7827"/>
        <v>0</v>
      </c>
      <c r="OK121" s="450">
        <f t="shared" si="7827"/>
        <v>0</v>
      </c>
      <c r="OL121" s="450">
        <f t="shared" si="7827"/>
        <v>0</v>
      </c>
      <c r="OM121" s="450">
        <f t="shared" si="7827"/>
        <v>0</v>
      </c>
      <c r="ON121" s="450">
        <f t="shared" si="7827"/>
        <v>0</v>
      </c>
      <c r="OO121" s="462">
        <f t="shared" si="7827"/>
        <v>0</v>
      </c>
      <c r="OP121" s="451">
        <f t="shared" si="7827"/>
        <v>0</v>
      </c>
      <c r="OR121" s="457">
        <f t="shared" ref="OR121:PE121" si="7828">SUM(OR122+OR126+OR131)</f>
        <v>0</v>
      </c>
      <c r="OS121" s="450">
        <f t="shared" si="7828"/>
        <v>0</v>
      </c>
      <c r="OT121" s="450">
        <f t="shared" si="7828"/>
        <v>0</v>
      </c>
      <c r="OU121" s="450">
        <f t="shared" si="7828"/>
        <v>0</v>
      </c>
      <c r="OV121" s="450">
        <f t="shared" si="7828"/>
        <v>0</v>
      </c>
      <c r="OW121" s="450">
        <f t="shared" si="7828"/>
        <v>0</v>
      </c>
      <c r="OX121" s="450">
        <f t="shared" si="7828"/>
        <v>0</v>
      </c>
      <c r="OY121" s="450">
        <f t="shared" si="7828"/>
        <v>0</v>
      </c>
      <c r="OZ121" s="450">
        <f t="shared" si="7828"/>
        <v>0</v>
      </c>
      <c r="PA121" s="450">
        <f t="shared" si="7828"/>
        <v>0</v>
      </c>
      <c r="PB121" s="450">
        <f t="shared" si="7828"/>
        <v>0</v>
      </c>
      <c r="PC121" s="450">
        <f t="shared" si="7828"/>
        <v>0</v>
      </c>
      <c r="PD121" s="462">
        <f t="shared" si="7828"/>
        <v>0</v>
      </c>
      <c r="PE121" s="451">
        <f t="shared" si="7828"/>
        <v>0</v>
      </c>
      <c r="PG121" s="457">
        <f t="shared" ref="PG121:PT121" si="7829">SUM(PG122+PG126+PG131)</f>
        <v>0</v>
      </c>
      <c r="PH121" s="450">
        <f t="shared" si="7829"/>
        <v>0</v>
      </c>
      <c r="PI121" s="450">
        <f t="shared" si="7829"/>
        <v>0</v>
      </c>
      <c r="PJ121" s="450">
        <f t="shared" si="7829"/>
        <v>0</v>
      </c>
      <c r="PK121" s="450">
        <f t="shared" si="7829"/>
        <v>0</v>
      </c>
      <c r="PL121" s="450">
        <f t="shared" si="7829"/>
        <v>0</v>
      </c>
      <c r="PM121" s="450">
        <f t="shared" si="7829"/>
        <v>0</v>
      </c>
      <c r="PN121" s="450">
        <f t="shared" si="7829"/>
        <v>0</v>
      </c>
      <c r="PO121" s="450">
        <f t="shared" si="7829"/>
        <v>0</v>
      </c>
      <c r="PP121" s="450">
        <f t="shared" si="7829"/>
        <v>0</v>
      </c>
      <c r="PQ121" s="450">
        <f t="shared" si="7829"/>
        <v>0</v>
      </c>
      <c r="PR121" s="450">
        <f t="shared" si="7829"/>
        <v>0</v>
      </c>
      <c r="PS121" s="462">
        <f t="shared" si="7829"/>
        <v>0</v>
      </c>
      <c r="PT121" s="451">
        <f t="shared" si="7829"/>
        <v>0</v>
      </c>
      <c r="PV121" s="457">
        <f t="shared" ref="PV121:QI121" si="7830">SUM(PV122+PV126+PV131)</f>
        <v>0</v>
      </c>
      <c r="PW121" s="450">
        <f t="shared" si="7830"/>
        <v>0</v>
      </c>
      <c r="PX121" s="450">
        <f t="shared" si="7830"/>
        <v>0</v>
      </c>
      <c r="PY121" s="450">
        <f t="shared" si="7830"/>
        <v>0</v>
      </c>
      <c r="PZ121" s="450">
        <f t="shared" si="7830"/>
        <v>0</v>
      </c>
      <c r="QA121" s="450">
        <f t="shared" si="7830"/>
        <v>0</v>
      </c>
      <c r="QB121" s="450">
        <f t="shared" si="7830"/>
        <v>0</v>
      </c>
      <c r="QC121" s="450">
        <f t="shared" si="7830"/>
        <v>0</v>
      </c>
      <c r="QD121" s="450">
        <f t="shared" si="7830"/>
        <v>0</v>
      </c>
      <c r="QE121" s="450">
        <f t="shared" si="7830"/>
        <v>0</v>
      </c>
      <c r="QF121" s="450">
        <f t="shared" si="7830"/>
        <v>0</v>
      </c>
      <c r="QG121" s="450">
        <f t="shared" si="7830"/>
        <v>0</v>
      </c>
      <c r="QH121" s="462">
        <f t="shared" si="7830"/>
        <v>0</v>
      </c>
      <c r="QI121" s="451">
        <f t="shared" si="7830"/>
        <v>0</v>
      </c>
      <c r="QK121" s="457">
        <f t="shared" ref="QK121:QX121" si="7831">SUM(QK122+QK126+QK131)</f>
        <v>0</v>
      </c>
      <c r="QL121" s="450">
        <f t="shared" si="7831"/>
        <v>0</v>
      </c>
      <c r="QM121" s="450">
        <f t="shared" si="7831"/>
        <v>0</v>
      </c>
      <c r="QN121" s="450">
        <f t="shared" si="7831"/>
        <v>0</v>
      </c>
      <c r="QO121" s="450">
        <f t="shared" si="7831"/>
        <v>0</v>
      </c>
      <c r="QP121" s="450">
        <f t="shared" si="7831"/>
        <v>0</v>
      </c>
      <c r="QQ121" s="450">
        <f t="shared" si="7831"/>
        <v>0</v>
      </c>
      <c r="QR121" s="450">
        <f t="shared" si="7831"/>
        <v>0</v>
      </c>
      <c r="QS121" s="450">
        <f t="shared" si="7831"/>
        <v>0</v>
      </c>
      <c r="QT121" s="450">
        <f t="shared" si="7831"/>
        <v>0</v>
      </c>
      <c r="QU121" s="450">
        <f t="shared" si="7831"/>
        <v>0</v>
      </c>
      <c r="QV121" s="450">
        <f t="shared" si="7831"/>
        <v>0</v>
      </c>
      <c r="QW121" s="462">
        <f t="shared" si="7831"/>
        <v>0</v>
      </c>
      <c r="QX121" s="451">
        <f t="shared" si="7831"/>
        <v>0</v>
      </c>
      <c r="QZ121" s="457">
        <f t="shared" ref="QZ121:RM121" si="7832">SUM(QZ122+QZ126+QZ131)</f>
        <v>0</v>
      </c>
      <c r="RA121" s="450">
        <f t="shared" si="7832"/>
        <v>0</v>
      </c>
      <c r="RB121" s="450">
        <f t="shared" si="7832"/>
        <v>0</v>
      </c>
      <c r="RC121" s="450">
        <f t="shared" si="7832"/>
        <v>0</v>
      </c>
      <c r="RD121" s="450">
        <f t="shared" si="7832"/>
        <v>0</v>
      </c>
      <c r="RE121" s="450">
        <f t="shared" si="7832"/>
        <v>0</v>
      </c>
      <c r="RF121" s="450">
        <f t="shared" si="7832"/>
        <v>0</v>
      </c>
      <c r="RG121" s="450">
        <f t="shared" si="7832"/>
        <v>0</v>
      </c>
      <c r="RH121" s="450">
        <f t="shared" si="7832"/>
        <v>0</v>
      </c>
      <c r="RI121" s="450">
        <f t="shared" si="7832"/>
        <v>0</v>
      </c>
      <c r="RJ121" s="450">
        <f t="shared" si="7832"/>
        <v>0</v>
      </c>
      <c r="RK121" s="450">
        <f t="shared" si="7832"/>
        <v>0</v>
      </c>
      <c r="RL121" s="462">
        <f t="shared" si="7832"/>
        <v>0</v>
      </c>
      <c r="RM121" s="451">
        <f t="shared" si="7832"/>
        <v>0</v>
      </c>
      <c r="RO121" s="457">
        <f t="shared" ref="RO121:SB121" si="7833">SUM(RO122+RO126+RO131)</f>
        <v>0</v>
      </c>
      <c r="RP121" s="450">
        <f t="shared" si="7833"/>
        <v>0</v>
      </c>
      <c r="RQ121" s="450">
        <f t="shared" si="7833"/>
        <v>0</v>
      </c>
      <c r="RR121" s="450">
        <f t="shared" si="7833"/>
        <v>0</v>
      </c>
      <c r="RS121" s="450">
        <f t="shared" si="7833"/>
        <v>0</v>
      </c>
      <c r="RT121" s="450">
        <f t="shared" si="7833"/>
        <v>0</v>
      </c>
      <c r="RU121" s="450">
        <f t="shared" si="7833"/>
        <v>0</v>
      </c>
      <c r="RV121" s="450">
        <f t="shared" si="7833"/>
        <v>0</v>
      </c>
      <c r="RW121" s="450">
        <f t="shared" si="7833"/>
        <v>0</v>
      </c>
      <c r="RX121" s="450">
        <f t="shared" si="7833"/>
        <v>0</v>
      </c>
      <c r="RY121" s="450">
        <f t="shared" si="7833"/>
        <v>0</v>
      </c>
      <c r="RZ121" s="450">
        <f t="shared" si="7833"/>
        <v>0</v>
      </c>
      <c r="SA121" s="462">
        <f t="shared" si="7833"/>
        <v>0</v>
      </c>
      <c r="SB121" s="451">
        <f t="shared" si="7833"/>
        <v>0</v>
      </c>
      <c r="SD121" s="457">
        <f t="shared" ref="SD121:SQ121" si="7834">SUM(SD122+SD126+SD131)</f>
        <v>0</v>
      </c>
      <c r="SE121" s="450">
        <f t="shared" si="7834"/>
        <v>0</v>
      </c>
      <c r="SF121" s="450">
        <f t="shared" si="7834"/>
        <v>0</v>
      </c>
      <c r="SG121" s="450">
        <f t="shared" si="7834"/>
        <v>0</v>
      </c>
      <c r="SH121" s="450">
        <f t="shared" si="7834"/>
        <v>0</v>
      </c>
      <c r="SI121" s="450">
        <f t="shared" si="7834"/>
        <v>0</v>
      </c>
      <c r="SJ121" s="450">
        <f t="shared" si="7834"/>
        <v>0</v>
      </c>
      <c r="SK121" s="450">
        <f t="shared" si="7834"/>
        <v>0</v>
      </c>
      <c r="SL121" s="450">
        <f t="shared" si="7834"/>
        <v>0</v>
      </c>
      <c r="SM121" s="450">
        <f t="shared" si="7834"/>
        <v>0</v>
      </c>
      <c r="SN121" s="450">
        <f t="shared" si="7834"/>
        <v>0</v>
      </c>
      <c r="SO121" s="450">
        <f t="shared" si="7834"/>
        <v>0</v>
      </c>
      <c r="SP121" s="462">
        <f t="shared" si="7834"/>
        <v>0</v>
      </c>
      <c r="SQ121" s="451">
        <f t="shared" si="7834"/>
        <v>0</v>
      </c>
      <c r="SS121" s="457">
        <f t="shared" ref="SS121:TF121" si="7835">SUM(SS122+SS126+SS131)</f>
        <v>0</v>
      </c>
      <c r="ST121" s="450">
        <f t="shared" si="7835"/>
        <v>0</v>
      </c>
      <c r="SU121" s="450">
        <f t="shared" si="7835"/>
        <v>0</v>
      </c>
      <c r="SV121" s="450">
        <f t="shared" si="7835"/>
        <v>0</v>
      </c>
      <c r="SW121" s="450">
        <f t="shared" si="7835"/>
        <v>0</v>
      </c>
      <c r="SX121" s="450">
        <f t="shared" si="7835"/>
        <v>0</v>
      </c>
      <c r="SY121" s="450">
        <f t="shared" si="7835"/>
        <v>0</v>
      </c>
      <c r="SZ121" s="450">
        <f t="shared" si="7835"/>
        <v>0</v>
      </c>
      <c r="TA121" s="450">
        <f t="shared" si="7835"/>
        <v>0</v>
      </c>
      <c r="TB121" s="450">
        <f t="shared" si="7835"/>
        <v>0</v>
      </c>
      <c r="TC121" s="450">
        <f t="shared" si="7835"/>
        <v>0</v>
      </c>
      <c r="TD121" s="450">
        <f t="shared" si="7835"/>
        <v>0</v>
      </c>
      <c r="TE121" s="462">
        <f t="shared" si="7835"/>
        <v>0</v>
      </c>
      <c r="TF121" s="451">
        <f t="shared" si="7835"/>
        <v>0</v>
      </c>
      <c r="TH121" s="457">
        <f t="shared" ref="TH121:TU121" si="7836">SUM(TH122+TH126+TH131)</f>
        <v>0</v>
      </c>
      <c r="TI121" s="450">
        <f t="shared" si="7836"/>
        <v>0</v>
      </c>
      <c r="TJ121" s="450">
        <f t="shared" si="7836"/>
        <v>0</v>
      </c>
      <c r="TK121" s="450">
        <f t="shared" si="7836"/>
        <v>0</v>
      </c>
      <c r="TL121" s="450">
        <f t="shared" si="7836"/>
        <v>0</v>
      </c>
      <c r="TM121" s="450">
        <f t="shared" si="7836"/>
        <v>0</v>
      </c>
      <c r="TN121" s="450">
        <f t="shared" si="7836"/>
        <v>0</v>
      </c>
      <c r="TO121" s="450">
        <f t="shared" si="7836"/>
        <v>0</v>
      </c>
      <c r="TP121" s="450">
        <f t="shared" si="7836"/>
        <v>0</v>
      </c>
      <c r="TQ121" s="450">
        <f t="shared" si="7836"/>
        <v>0</v>
      </c>
      <c r="TR121" s="450">
        <f t="shared" si="7836"/>
        <v>0</v>
      </c>
      <c r="TS121" s="450">
        <f t="shared" si="7836"/>
        <v>0</v>
      </c>
      <c r="TT121" s="462">
        <f t="shared" si="7836"/>
        <v>0</v>
      </c>
      <c r="TU121" s="451">
        <f t="shared" si="7836"/>
        <v>0</v>
      </c>
      <c r="TW121" s="457">
        <f t="shared" ref="TW121:UJ121" si="7837">SUM(TW122+TW126+TW131)</f>
        <v>0</v>
      </c>
      <c r="TX121" s="450">
        <f t="shared" si="7837"/>
        <v>0</v>
      </c>
      <c r="TY121" s="450">
        <f t="shared" si="7837"/>
        <v>0</v>
      </c>
      <c r="TZ121" s="450">
        <f t="shared" si="7837"/>
        <v>0</v>
      </c>
      <c r="UA121" s="450">
        <f t="shared" si="7837"/>
        <v>0</v>
      </c>
      <c r="UB121" s="450">
        <f t="shared" si="7837"/>
        <v>0</v>
      </c>
      <c r="UC121" s="450">
        <f t="shared" si="7837"/>
        <v>0</v>
      </c>
      <c r="UD121" s="450">
        <f t="shared" si="7837"/>
        <v>0</v>
      </c>
      <c r="UE121" s="450">
        <f t="shared" si="7837"/>
        <v>0</v>
      </c>
      <c r="UF121" s="450">
        <f t="shared" si="7837"/>
        <v>0</v>
      </c>
      <c r="UG121" s="450">
        <f t="shared" si="7837"/>
        <v>0</v>
      </c>
      <c r="UH121" s="450">
        <f t="shared" si="7837"/>
        <v>0</v>
      </c>
      <c r="UI121" s="462">
        <f t="shared" si="7837"/>
        <v>0</v>
      </c>
      <c r="UJ121" s="451">
        <f t="shared" si="7837"/>
        <v>0</v>
      </c>
      <c r="UL121" s="457">
        <f t="shared" ref="UL121:UY121" si="7838">SUM(UL122+UL126+UL131)</f>
        <v>0</v>
      </c>
      <c r="UM121" s="450">
        <f t="shared" si="7838"/>
        <v>0</v>
      </c>
      <c r="UN121" s="450">
        <f t="shared" si="7838"/>
        <v>0</v>
      </c>
      <c r="UO121" s="450">
        <f t="shared" si="7838"/>
        <v>0</v>
      </c>
      <c r="UP121" s="450">
        <f t="shared" si="7838"/>
        <v>0</v>
      </c>
      <c r="UQ121" s="450">
        <f t="shared" si="7838"/>
        <v>0</v>
      </c>
      <c r="UR121" s="450">
        <f t="shared" si="7838"/>
        <v>0</v>
      </c>
      <c r="US121" s="450">
        <f t="shared" si="7838"/>
        <v>0</v>
      </c>
      <c r="UT121" s="450">
        <f t="shared" si="7838"/>
        <v>0</v>
      </c>
      <c r="UU121" s="450">
        <f t="shared" si="7838"/>
        <v>0</v>
      </c>
      <c r="UV121" s="450">
        <f t="shared" si="7838"/>
        <v>0</v>
      </c>
      <c r="UW121" s="450">
        <f t="shared" si="7838"/>
        <v>0</v>
      </c>
      <c r="UX121" s="462">
        <f t="shared" si="7838"/>
        <v>0</v>
      </c>
      <c r="UY121" s="451">
        <f t="shared" si="7838"/>
        <v>0</v>
      </c>
      <c r="VA121" s="457">
        <f t="shared" ref="VA121:VN121" si="7839">SUM(VA122+VA126+VA131)</f>
        <v>0</v>
      </c>
      <c r="VB121" s="450">
        <f t="shared" si="7839"/>
        <v>0</v>
      </c>
      <c r="VC121" s="450">
        <f t="shared" si="7839"/>
        <v>0</v>
      </c>
      <c r="VD121" s="450">
        <f t="shared" si="7839"/>
        <v>0</v>
      </c>
      <c r="VE121" s="450">
        <f t="shared" si="7839"/>
        <v>0</v>
      </c>
      <c r="VF121" s="450">
        <f t="shared" si="7839"/>
        <v>0</v>
      </c>
      <c r="VG121" s="450">
        <f t="shared" si="7839"/>
        <v>0</v>
      </c>
      <c r="VH121" s="450">
        <f t="shared" si="7839"/>
        <v>0</v>
      </c>
      <c r="VI121" s="450">
        <f t="shared" si="7839"/>
        <v>0</v>
      </c>
      <c r="VJ121" s="450">
        <f t="shared" si="7839"/>
        <v>0</v>
      </c>
      <c r="VK121" s="450">
        <f t="shared" si="7839"/>
        <v>0</v>
      </c>
      <c r="VL121" s="450">
        <f t="shared" si="7839"/>
        <v>0</v>
      </c>
      <c r="VM121" s="462">
        <f t="shared" si="7839"/>
        <v>0</v>
      </c>
      <c r="VN121" s="451">
        <f t="shared" si="7839"/>
        <v>0</v>
      </c>
      <c r="VP121" s="457">
        <f t="shared" ref="VP121:WC121" si="7840">SUM(VP122+VP126+VP131)</f>
        <v>0</v>
      </c>
      <c r="VQ121" s="450">
        <f t="shared" si="7840"/>
        <v>0</v>
      </c>
      <c r="VR121" s="450">
        <f t="shared" si="7840"/>
        <v>0</v>
      </c>
      <c r="VS121" s="450">
        <f t="shared" si="7840"/>
        <v>0</v>
      </c>
      <c r="VT121" s="450">
        <f t="shared" si="7840"/>
        <v>0</v>
      </c>
      <c r="VU121" s="450">
        <f t="shared" si="7840"/>
        <v>0</v>
      </c>
      <c r="VV121" s="450">
        <f t="shared" si="7840"/>
        <v>0</v>
      </c>
      <c r="VW121" s="450">
        <f t="shared" si="7840"/>
        <v>0</v>
      </c>
      <c r="VX121" s="450">
        <f t="shared" si="7840"/>
        <v>0</v>
      </c>
      <c r="VY121" s="450">
        <f t="shared" si="7840"/>
        <v>0</v>
      </c>
      <c r="VZ121" s="450">
        <f t="shared" si="7840"/>
        <v>0</v>
      </c>
      <c r="WA121" s="450">
        <f t="shared" si="7840"/>
        <v>0</v>
      </c>
      <c r="WB121" s="462">
        <f t="shared" si="7840"/>
        <v>0</v>
      </c>
      <c r="WC121" s="451">
        <f t="shared" si="7840"/>
        <v>0</v>
      </c>
      <c r="WE121" s="457">
        <f t="shared" ref="WE121:WR121" si="7841">SUM(WE122+WE126+WE131)</f>
        <v>0</v>
      </c>
      <c r="WF121" s="450">
        <f t="shared" si="7841"/>
        <v>0</v>
      </c>
      <c r="WG121" s="450">
        <f t="shared" si="7841"/>
        <v>0</v>
      </c>
      <c r="WH121" s="450">
        <f t="shared" si="7841"/>
        <v>0</v>
      </c>
      <c r="WI121" s="450">
        <f t="shared" si="7841"/>
        <v>0</v>
      </c>
      <c r="WJ121" s="450">
        <f t="shared" si="7841"/>
        <v>0</v>
      </c>
      <c r="WK121" s="450">
        <f t="shared" si="7841"/>
        <v>0</v>
      </c>
      <c r="WL121" s="450">
        <f t="shared" si="7841"/>
        <v>0</v>
      </c>
      <c r="WM121" s="450">
        <f t="shared" si="7841"/>
        <v>0</v>
      </c>
      <c r="WN121" s="450">
        <f t="shared" si="7841"/>
        <v>0</v>
      </c>
      <c r="WO121" s="450">
        <f t="shared" si="7841"/>
        <v>0</v>
      </c>
      <c r="WP121" s="450">
        <f t="shared" si="7841"/>
        <v>0</v>
      </c>
      <c r="WQ121" s="462">
        <f t="shared" si="7841"/>
        <v>0</v>
      </c>
      <c r="WR121" s="451">
        <f t="shared" si="7841"/>
        <v>0</v>
      </c>
      <c r="WT121" s="457">
        <f t="shared" ref="WT121:XG121" si="7842">SUM(WT122+WT126+WT131)</f>
        <v>0</v>
      </c>
      <c r="WU121" s="450">
        <f t="shared" si="7842"/>
        <v>0</v>
      </c>
      <c r="WV121" s="450">
        <f t="shared" si="7842"/>
        <v>0</v>
      </c>
      <c r="WW121" s="450">
        <f t="shared" si="7842"/>
        <v>0</v>
      </c>
      <c r="WX121" s="450">
        <f t="shared" si="7842"/>
        <v>0</v>
      </c>
      <c r="WY121" s="450">
        <f t="shared" si="7842"/>
        <v>0</v>
      </c>
      <c r="WZ121" s="450">
        <f t="shared" si="7842"/>
        <v>0</v>
      </c>
      <c r="XA121" s="450">
        <f t="shared" si="7842"/>
        <v>0</v>
      </c>
      <c r="XB121" s="450">
        <f t="shared" si="7842"/>
        <v>0</v>
      </c>
      <c r="XC121" s="450">
        <f t="shared" si="7842"/>
        <v>0</v>
      </c>
      <c r="XD121" s="450">
        <f t="shared" si="7842"/>
        <v>0</v>
      </c>
      <c r="XE121" s="450">
        <f t="shared" si="7842"/>
        <v>0</v>
      </c>
      <c r="XF121" s="462">
        <f t="shared" si="7842"/>
        <v>0</v>
      </c>
      <c r="XG121" s="451">
        <f t="shared" si="7842"/>
        <v>0</v>
      </c>
      <c r="XI121" s="457">
        <f t="shared" ref="XI121:XV121" si="7843">SUM(XI122+XI126+XI131)</f>
        <v>0</v>
      </c>
      <c r="XJ121" s="450">
        <f t="shared" si="7843"/>
        <v>0</v>
      </c>
      <c r="XK121" s="450">
        <f t="shared" si="7843"/>
        <v>0</v>
      </c>
      <c r="XL121" s="450">
        <f t="shared" si="7843"/>
        <v>0</v>
      </c>
      <c r="XM121" s="450">
        <f t="shared" si="7843"/>
        <v>0</v>
      </c>
      <c r="XN121" s="450">
        <f t="shared" si="7843"/>
        <v>0</v>
      </c>
      <c r="XO121" s="450">
        <f t="shared" si="7843"/>
        <v>0</v>
      </c>
      <c r="XP121" s="450">
        <f t="shared" si="7843"/>
        <v>0</v>
      </c>
      <c r="XQ121" s="450">
        <f t="shared" si="7843"/>
        <v>0</v>
      </c>
      <c r="XR121" s="450">
        <f t="shared" si="7843"/>
        <v>0</v>
      </c>
      <c r="XS121" s="450">
        <f t="shared" si="7843"/>
        <v>0</v>
      </c>
      <c r="XT121" s="450">
        <f t="shared" si="7843"/>
        <v>0</v>
      </c>
      <c r="XU121" s="462">
        <f t="shared" si="7843"/>
        <v>0</v>
      </c>
      <c r="XV121" s="451">
        <f t="shared" si="7843"/>
        <v>0</v>
      </c>
      <c r="XX121" s="457">
        <f t="shared" ref="XX121:YK121" si="7844">SUM(XX122+XX126+XX131)</f>
        <v>0</v>
      </c>
      <c r="XY121" s="450">
        <f t="shared" si="7844"/>
        <v>0</v>
      </c>
      <c r="XZ121" s="450">
        <f t="shared" si="7844"/>
        <v>0</v>
      </c>
      <c r="YA121" s="450">
        <f t="shared" si="7844"/>
        <v>0</v>
      </c>
      <c r="YB121" s="450">
        <f t="shared" si="7844"/>
        <v>0</v>
      </c>
      <c r="YC121" s="450">
        <f t="shared" si="7844"/>
        <v>0</v>
      </c>
      <c r="YD121" s="450">
        <f t="shared" si="7844"/>
        <v>0</v>
      </c>
      <c r="YE121" s="450">
        <f t="shared" si="7844"/>
        <v>0</v>
      </c>
      <c r="YF121" s="450">
        <f t="shared" si="7844"/>
        <v>0</v>
      </c>
      <c r="YG121" s="450">
        <f t="shared" si="7844"/>
        <v>0</v>
      </c>
      <c r="YH121" s="450">
        <f t="shared" si="7844"/>
        <v>0</v>
      </c>
      <c r="YI121" s="450">
        <f t="shared" si="7844"/>
        <v>0</v>
      </c>
      <c r="YJ121" s="462">
        <f t="shared" si="7844"/>
        <v>0</v>
      </c>
      <c r="YK121" s="451">
        <f t="shared" si="7844"/>
        <v>0</v>
      </c>
      <c r="YM121" s="457">
        <f t="shared" ref="YM121:YZ121" si="7845">SUM(YM122+YM126+YM131)</f>
        <v>0</v>
      </c>
      <c r="YN121" s="450">
        <f t="shared" si="7845"/>
        <v>0</v>
      </c>
      <c r="YO121" s="450">
        <f t="shared" si="7845"/>
        <v>0</v>
      </c>
      <c r="YP121" s="450">
        <f t="shared" si="7845"/>
        <v>0</v>
      </c>
      <c r="YQ121" s="450">
        <f t="shared" si="7845"/>
        <v>0</v>
      </c>
      <c r="YR121" s="450">
        <f t="shared" si="7845"/>
        <v>0</v>
      </c>
      <c r="YS121" s="450">
        <f t="shared" si="7845"/>
        <v>0</v>
      </c>
      <c r="YT121" s="450">
        <f t="shared" si="7845"/>
        <v>0</v>
      </c>
      <c r="YU121" s="450">
        <f t="shared" si="7845"/>
        <v>0</v>
      </c>
      <c r="YV121" s="450">
        <f t="shared" si="7845"/>
        <v>0</v>
      </c>
      <c r="YW121" s="450">
        <f t="shared" si="7845"/>
        <v>0</v>
      </c>
      <c r="YX121" s="450">
        <f t="shared" si="7845"/>
        <v>0</v>
      </c>
      <c r="YY121" s="462">
        <f t="shared" si="7845"/>
        <v>0</v>
      </c>
      <c r="YZ121" s="451">
        <f t="shared" si="7845"/>
        <v>0</v>
      </c>
      <c r="ZB121" s="457">
        <f t="shared" ref="ZB121:ZO121" si="7846">SUM(ZB122+ZB126+ZB131)</f>
        <v>0</v>
      </c>
      <c r="ZC121" s="450">
        <f t="shared" si="7846"/>
        <v>0</v>
      </c>
      <c r="ZD121" s="450">
        <f t="shared" si="7846"/>
        <v>0</v>
      </c>
      <c r="ZE121" s="450">
        <f t="shared" si="7846"/>
        <v>0</v>
      </c>
      <c r="ZF121" s="450">
        <f t="shared" si="7846"/>
        <v>0</v>
      </c>
      <c r="ZG121" s="450">
        <f t="shared" si="7846"/>
        <v>0</v>
      </c>
      <c r="ZH121" s="450">
        <f t="shared" si="7846"/>
        <v>0</v>
      </c>
      <c r="ZI121" s="450">
        <f t="shared" si="7846"/>
        <v>0</v>
      </c>
      <c r="ZJ121" s="450">
        <f t="shared" si="7846"/>
        <v>0</v>
      </c>
      <c r="ZK121" s="450">
        <f t="shared" si="7846"/>
        <v>0</v>
      </c>
      <c r="ZL121" s="450">
        <f t="shared" si="7846"/>
        <v>0</v>
      </c>
      <c r="ZM121" s="450">
        <f t="shared" si="7846"/>
        <v>0</v>
      </c>
      <c r="ZN121" s="462">
        <f t="shared" si="7846"/>
        <v>0</v>
      </c>
      <c r="ZO121" s="451">
        <f t="shared" si="7846"/>
        <v>0</v>
      </c>
      <c r="ZQ121" s="457">
        <f t="shared" ref="ZQ121:AAD121" si="7847">SUM(ZQ122+ZQ126+ZQ131)</f>
        <v>0</v>
      </c>
      <c r="ZR121" s="450">
        <f t="shared" si="7847"/>
        <v>0</v>
      </c>
      <c r="ZS121" s="450">
        <f t="shared" si="7847"/>
        <v>0</v>
      </c>
      <c r="ZT121" s="450">
        <f t="shared" si="7847"/>
        <v>0</v>
      </c>
      <c r="ZU121" s="450">
        <f t="shared" si="7847"/>
        <v>0</v>
      </c>
      <c r="ZV121" s="450">
        <f t="shared" si="7847"/>
        <v>0</v>
      </c>
      <c r="ZW121" s="450">
        <f t="shared" si="7847"/>
        <v>0</v>
      </c>
      <c r="ZX121" s="450">
        <f t="shared" si="7847"/>
        <v>0</v>
      </c>
      <c r="ZY121" s="450">
        <f t="shared" si="7847"/>
        <v>0</v>
      </c>
      <c r="ZZ121" s="450">
        <f t="shared" si="7847"/>
        <v>0</v>
      </c>
      <c r="AAA121" s="450">
        <f t="shared" si="7847"/>
        <v>0</v>
      </c>
      <c r="AAB121" s="450">
        <f t="shared" si="7847"/>
        <v>0</v>
      </c>
      <c r="AAC121" s="462">
        <f t="shared" si="7847"/>
        <v>0</v>
      </c>
      <c r="AAD121" s="451">
        <f t="shared" si="7847"/>
        <v>0</v>
      </c>
      <c r="AAF121" s="457">
        <f t="shared" ref="AAF121:AAS121" si="7848">SUM(AAF122+AAF126+AAF131)</f>
        <v>0</v>
      </c>
      <c r="AAG121" s="450">
        <f t="shared" si="7848"/>
        <v>0</v>
      </c>
      <c r="AAH121" s="450">
        <f t="shared" si="7848"/>
        <v>0</v>
      </c>
      <c r="AAI121" s="450">
        <f t="shared" si="7848"/>
        <v>0</v>
      </c>
      <c r="AAJ121" s="450">
        <f t="shared" si="7848"/>
        <v>0</v>
      </c>
      <c r="AAK121" s="450">
        <f t="shared" si="7848"/>
        <v>0</v>
      </c>
      <c r="AAL121" s="450">
        <f t="shared" si="7848"/>
        <v>0</v>
      </c>
      <c r="AAM121" s="450">
        <f t="shared" si="7848"/>
        <v>0</v>
      </c>
      <c r="AAN121" s="450">
        <f t="shared" si="7848"/>
        <v>0</v>
      </c>
      <c r="AAO121" s="450">
        <f t="shared" si="7848"/>
        <v>0</v>
      </c>
      <c r="AAP121" s="450">
        <f t="shared" si="7848"/>
        <v>0</v>
      </c>
      <c r="AAQ121" s="450">
        <f t="shared" si="7848"/>
        <v>0</v>
      </c>
      <c r="AAR121" s="462">
        <f t="shared" si="7848"/>
        <v>0</v>
      </c>
      <c r="AAS121" s="451">
        <f t="shared" si="7848"/>
        <v>0</v>
      </c>
      <c r="AAU121" s="457">
        <f t="shared" ref="AAU121:ABH121" si="7849">SUM(AAU122+AAU126+AAU131)</f>
        <v>0</v>
      </c>
      <c r="AAV121" s="450">
        <f t="shared" si="7849"/>
        <v>0</v>
      </c>
      <c r="AAW121" s="450">
        <f t="shared" si="7849"/>
        <v>0</v>
      </c>
      <c r="AAX121" s="450">
        <f t="shared" si="7849"/>
        <v>0</v>
      </c>
      <c r="AAY121" s="450">
        <f t="shared" si="7849"/>
        <v>0</v>
      </c>
      <c r="AAZ121" s="450">
        <f t="shared" si="7849"/>
        <v>0</v>
      </c>
      <c r="ABA121" s="450">
        <f t="shared" si="7849"/>
        <v>0</v>
      </c>
      <c r="ABB121" s="450">
        <f t="shared" si="7849"/>
        <v>0</v>
      </c>
      <c r="ABC121" s="450">
        <f t="shared" si="7849"/>
        <v>0</v>
      </c>
      <c r="ABD121" s="450">
        <f t="shared" si="7849"/>
        <v>0</v>
      </c>
      <c r="ABE121" s="450">
        <f t="shared" si="7849"/>
        <v>0</v>
      </c>
      <c r="ABF121" s="450">
        <f t="shared" si="7849"/>
        <v>0</v>
      </c>
      <c r="ABG121" s="462">
        <f t="shared" si="7849"/>
        <v>0</v>
      </c>
      <c r="ABH121" s="451">
        <f t="shared" si="7849"/>
        <v>0</v>
      </c>
      <c r="ABJ121" s="457">
        <f t="shared" ref="ABJ121:ABW121" si="7850">SUM(ABJ122+ABJ126+ABJ131)</f>
        <v>0</v>
      </c>
      <c r="ABK121" s="450">
        <f t="shared" si="7850"/>
        <v>0</v>
      </c>
      <c r="ABL121" s="450">
        <f t="shared" si="7850"/>
        <v>0</v>
      </c>
      <c r="ABM121" s="450">
        <f t="shared" si="7850"/>
        <v>0</v>
      </c>
      <c r="ABN121" s="450">
        <f t="shared" si="7850"/>
        <v>0</v>
      </c>
      <c r="ABO121" s="450">
        <f t="shared" si="7850"/>
        <v>0</v>
      </c>
      <c r="ABP121" s="450">
        <f t="shared" si="7850"/>
        <v>0</v>
      </c>
      <c r="ABQ121" s="450">
        <f t="shared" si="7850"/>
        <v>0</v>
      </c>
      <c r="ABR121" s="450">
        <f t="shared" si="7850"/>
        <v>0</v>
      </c>
      <c r="ABS121" s="450">
        <f t="shared" si="7850"/>
        <v>0</v>
      </c>
      <c r="ABT121" s="450">
        <f t="shared" si="7850"/>
        <v>0</v>
      </c>
      <c r="ABU121" s="450">
        <f t="shared" si="7850"/>
        <v>0</v>
      </c>
      <c r="ABV121" s="462">
        <f t="shared" si="7850"/>
        <v>0</v>
      </c>
      <c r="ABW121" s="451">
        <f t="shared" si="7850"/>
        <v>0</v>
      </c>
      <c r="ABY121" s="457">
        <f t="shared" ref="ABY121:ACL121" si="7851">SUM(ABY122+ABY126+ABY131)</f>
        <v>0</v>
      </c>
      <c r="ABZ121" s="450">
        <f t="shared" si="7851"/>
        <v>0</v>
      </c>
      <c r="ACA121" s="450">
        <f t="shared" si="7851"/>
        <v>0</v>
      </c>
      <c r="ACB121" s="450">
        <f t="shared" si="7851"/>
        <v>0</v>
      </c>
      <c r="ACC121" s="450">
        <f t="shared" si="7851"/>
        <v>0</v>
      </c>
      <c r="ACD121" s="450">
        <f t="shared" si="7851"/>
        <v>0</v>
      </c>
      <c r="ACE121" s="450">
        <f t="shared" si="7851"/>
        <v>0</v>
      </c>
      <c r="ACF121" s="450">
        <f t="shared" si="7851"/>
        <v>0</v>
      </c>
      <c r="ACG121" s="450">
        <f t="shared" si="7851"/>
        <v>0</v>
      </c>
      <c r="ACH121" s="450">
        <f t="shared" si="7851"/>
        <v>0</v>
      </c>
      <c r="ACI121" s="450">
        <f t="shared" si="7851"/>
        <v>0</v>
      </c>
      <c r="ACJ121" s="450">
        <f t="shared" si="7851"/>
        <v>0</v>
      </c>
      <c r="ACK121" s="462">
        <f t="shared" si="7851"/>
        <v>0</v>
      </c>
      <c r="ACL121" s="451">
        <f t="shared" si="7851"/>
        <v>0</v>
      </c>
      <c r="ACN121" s="457">
        <f t="shared" ref="ACN121:ADA121" si="7852">SUM(ACN122+ACN126+ACN131)</f>
        <v>0</v>
      </c>
      <c r="ACO121" s="450">
        <f t="shared" si="7852"/>
        <v>0</v>
      </c>
      <c r="ACP121" s="450">
        <f t="shared" si="7852"/>
        <v>0</v>
      </c>
      <c r="ACQ121" s="450">
        <f t="shared" si="7852"/>
        <v>0</v>
      </c>
      <c r="ACR121" s="450">
        <f t="shared" si="7852"/>
        <v>0</v>
      </c>
      <c r="ACS121" s="450">
        <f t="shared" si="7852"/>
        <v>0</v>
      </c>
      <c r="ACT121" s="450">
        <f t="shared" si="7852"/>
        <v>0</v>
      </c>
      <c r="ACU121" s="450">
        <f t="shared" si="7852"/>
        <v>0</v>
      </c>
      <c r="ACV121" s="450">
        <f t="shared" si="7852"/>
        <v>0</v>
      </c>
      <c r="ACW121" s="450">
        <f t="shared" si="7852"/>
        <v>0</v>
      </c>
      <c r="ACX121" s="450">
        <f t="shared" si="7852"/>
        <v>0</v>
      </c>
      <c r="ACY121" s="450">
        <f t="shared" si="7852"/>
        <v>0</v>
      </c>
      <c r="ACZ121" s="462">
        <f t="shared" si="7852"/>
        <v>0</v>
      </c>
      <c r="ADA121" s="451">
        <f t="shared" si="7852"/>
        <v>0</v>
      </c>
      <c r="ADC121" s="457">
        <f t="shared" ref="ADC121:ADP121" si="7853">SUM(ADC122+ADC126+ADC131)</f>
        <v>0</v>
      </c>
      <c r="ADD121" s="450">
        <f t="shared" si="7853"/>
        <v>0</v>
      </c>
      <c r="ADE121" s="450">
        <f t="shared" si="7853"/>
        <v>0</v>
      </c>
      <c r="ADF121" s="450">
        <f t="shared" si="7853"/>
        <v>0</v>
      </c>
      <c r="ADG121" s="450">
        <f t="shared" si="7853"/>
        <v>0</v>
      </c>
      <c r="ADH121" s="450">
        <f t="shared" si="7853"/>
        <v>0</v>
      </c>
      <c r="ADI121" s="450">
        <f t="shared" si="7853"/>
        <v>0</v>
      </c>
      <c r="ADJ121" s="450">
        <f t="shared" si="7853"/>
        <v>0</v>
      </c>
      <c r="ADK121" s="450">
        <f t="shared" si="7853"/>
        <v>0</v>
      </c>
      <c r="ADL121" s="450">
        <f t="shared" si="7853"/>
        <v>0</v>
      </c>
      <c r="ADM121" s="450">
        <f t="shared" si="7853"/>
        <v>0</v>
      </c>
      <c r="ADN121" s="450">
        <f t="shared" si="7853"/>
        <v>0</v>
      </c>
      <c r="ADO121" s="462">
        <f t="shared" si="7853"/>
        <v>0</v>
      </c>
      <c r="ADP121" s="451">
        <f t="shared" si="7853"/>
        <v>0</v>
      </c>
      <c r="ADR121" s="457">
        <f t="shared" ref="ADR121:AEE121" si="7854">SUM(ADR122+ADR126+ADR131)</f>
        <v>0</v>
      </c>
      <c r="ADS121" s="450">
        <f t="shared" si="7854"/>
        <v>0</v>
      </c>
      <c r="ADT121" s="450">
        <f t="shared" si="7854"/>
        <v>0</v>
      </c>
      <c r="ADU121" s="450">
        <f t="shared" si="7854"/>
        <v>0</v>
      </c>
      <c r="ADV121" s="450">
        <f t="shared" si="7854"/>
        <v>0</v>
      </c>
      <c r="ADW121" s="450">
        <f t="shared" si="7854"/>
        <v>0</v>
      </c>
      <c r="ADX121" s="450">
        <f t="shared" si="7854"/>
        <v>0</v>
      </c>
      <c r="ADY121" s="450">
        <f t="shared" si="7854"/>
        <v>0</v>
      </c>
      <c r="ADZ121" s="450">
        <f t="shared" si="7854"/>
        <v>0</v>
      </c>
      <c r="AEA121" s="450">
        <f t="shared" si="7854"/>
        <v>0</v>
      </c>
      <c r="AEB121" s="450">
        <f t="shared" si="7854"/>
        <v>0</v>
      </c>
      <c r="AEC121" s="450">
        <f t="shared" si="7854"/>
        <v>0</v>
      </c>
      <c r="AED121" s="462">
        <f t="shared" si="7854"/>
        <v>0</v>
      </c>
      <c r="AEE121" s="451">
        <f t="shared" si="7854"/>
        <v>0</v>
      </c>
      <c r="AEG121" s="457">
        <f t="shared" ref="AEG121:AET121" si="7855">SUM(AEG122+AEG126+AEG131)</f>
        <v>0</v>
      </c>
      <c r="AEH121" s="450">
        <f t="shared" si="7855"/>
        <v>0</v>
      </c>
      <c r="AEI121" s="450">
        <f t="shared" si="7855"/>
        <v>0</v>
      </c>
      <c r="AEJ121" s="450">
        <f t="shared" si="7855"/>
        <v>0</v>
      </c>
      <c r="AEK121" s="450">
        <f t="shared" si="7855"/>
        <v>0</v>
      </c>
      <c r="AEL121" s="450">
        <f t="shared" si="7855"/>
        <v>0</v>
      </c>
      <c r="AEM121" s="450">
        <f t="shared" si="7855"/>
        <v>0</v>
      </c>
      <c r="AEN121" s="450">
        <f t="shared" si="7855"/>
        <v>0</v>
      </c>
      <c r="AEO121" s="450">
        <f t="shared" si="7855"/>
        <v>0</v>
      </c>
      <c r="AEP121" s="450">
        <f t="shared" si="7855"/>
        <v>0</v>
      </c>
      <c r="AEQ121" s="450">
        <f t="shared" si="7855"/>
        <v>0</v>
      </c>
      <c r="AER121" s="450">
        <f t="shared" si="7855"/>
        <v>0</v>
      </c>
      <c r="AES121" s="462">
        <f t="shared" si="7855"/>
        <v>0</v>
      </c>
      <c r="AET121" s="451">
        <f t="shared" si="7855"/>
        <v>0</v>
      </c>
      <c r="AEV121" s="457">
        <f t="shared" ref="AEV121:AFI121" si="7856">SUM(AEV122+AEV126+AEV131)</f>
        <v>0</v>
      </c>
      <c r="AEW121" s="450">
        <f t="shared" si="7856"/>
        <v>0</v>
      </c>
      <c r="AEX121" s="450">
        <f t="shared" si="7856"/>
        <v>0</v>
      </c>
      <c r="AEY121" s="450">
        <f t="shared" si="7856"/>
        <v>0</v>
      </c>
      <c r="AEZ121" s="450">
        <f t="shared" si="7856"/>
        <v>0</v>
      </c>
      <c r="AFA121" s="450">
        <f t="shared" si="7856"/>
        <v>0</v>
      </c>
      <c r="AFB121" s="450">
        <f t="shared" si="7856"/>
        <v>0</v>
      </c>
      <c r="AFC121" s="450">
        <f t="shared" si="7856"/>
        <v>0</v>
      </c>
      <c r="AFD121" s="450">
        <f t="shared" si="7856"/>
        <v>0</v>
      </c>
      <c r="AFE121" s="450">
        <f t="shared" si="7856"/>
        <v>0</v>
      </c>
      <c r="AFF121" s="450">
        <f t="shared" si="7856"/>
        <v>0</v>
      </c>
      <c r="AFG121" s="450">
        <f t="shared" si="7856"/>
        <v>0</v>
      </c>
      <c r="AFH121" s="462">
        <f t="shared" si="7856"/>
        <v>0</v>
      </c>
      <c r="AFI121" s="451">
        <f t="shared" si="7856"/>
        <v>0</v>
      </c>
      <c r="AFK121" s="457">
        <f t="shared" ref="AFK121:AFX121" si="7857">SUM(AFK122+AFK126+AFK131)</f>
        <v>0</v>
      </c>
      <c r="AFL121" s="450">
        <f t="shared" si="7857"/>
        <v>0</v>
      </c>
      <c r="AFM121" s="450">
        <f t="shared" si="7857"/>
        <v>0</v>
      </c>
      <c r="AFN121" s="450">
        <f t="shared" si="7857"/>
        <v>0</v>
      </c>
      <c r="AFO121" s="450">
        <f t="shared" si="7857"/>
        <v>0</v>
      </c>
      <c r="AFP121" s="450">
        <f t="shared" si="7857"/>
        <v>0</v>
      </c>
      <c r="AFQ121" s="450">
        <f t="shared" si="7857"/>
        <v>0</v>
      </c>
      <c r="AFR121" s="450">
        <f t="shared" si="7857"/>
        <v>0</v>
      </c>
      <c r="AFS121" s="450">
        <f t="shared" si="7857"/>
        <v>0</v>
      </c>
      <c r="AFT121" s="450">
        <f t="shared" si="7857"/>
        <v>0</v>
      </c>
      <c r="AFU121" s="450">
        <f t="shared" si="7857"/>
        <v>0</v>
      </c>
      <c r="AFV121" s="450">
        <f t="shared" si="7857"/>
        <v>0</v>
      </c>
      <c r="AFW121" s="462">
        <f t="shared" si="7857"/>
        <v>0</v>
      </c>
      <c r="AFX121" s="451">
        <f t="shared" si="7857"/>
        <v>0</v>
      </c>
      <c r="AFZ121" s="457">
        <f t="shared" ref="AFZ121:AGM121" si="7858">SUM(AFZ122+AFZ126+AFZ131)</f>
        <v>0</v>
      </c>
      <c r="AGA121" s="450">
        <f t="shared" si="7858"/>
        <v>0</v>
      </c>
      <c r="AGB121" s="450">
        <f t="shared" si="7858"/>
        <v>0</v>
      </c>
      <c r="AGC121" s="450">
        <f t="shared" si="7858"/>
        <v>0</v>
      </c>
      <c r="AGD121" s="450">
        <f t="shared" si="7858"/>
        <v>0</v>
      </c>
      <c r="AGE121" s="450">
        <f t="shared" si="7858"/>
        <v>0</v>
      </c>
      <c r="AGF121" s="450">
        <f t="shared" si="7858"/>
        <v>0</v>
      </c>
      <c r="AGG121" s="450">
        <f t="shared" si="7858"/>
        <v>0</v>
      </c>
      <c r="AGH121" s="450">
        <f t="shared" si="7858"/>
        <v>0</v>
      </c>
      <c r="AGI121" s="450">
        <f t="shared" si="7858"/>
        <v>0</v>
      </c>
      <c r="AGJ121" s="450">
        <f t="shared" si="7858"/>
        <v>0</v>
      </c>
      <c r="AGK121" s="450">
        <f t="shared" si="7858"/>
        <v>0</v>
      </c>
      <c r="AGL121" s="462">
        <f t="shared" si="7858"/>
        <v>0</v>
      </c>
      <c r="AGM121" s="451">
        <f t="shared" si="7858"/>
        <v>0</v>
      </c>
      <c r="AGO121" s="457">
        <f t="shared" ref="AGO121:AHB121" si="7859">SUM(AGO122+AGO126+AGO131)</f>
        <v>0</v>
      </c>
      <c r="AGP121" s="450">
        <f t="shared" si="7859"/>
        <v>0</v>
      </c>
      <c r="AGQ121" s="450">
        <f t="shared" si="7859"/>
        <v>0</v>
      </c>
      <c r="AGR121" s="450">
        <f t="shared" si="7859"/>
        <v>0</v>
      </c>
      <c r="AGS121" s="450">
        <f t="shared" si="7859"/>
        <v>0</v>
      </c>
      <c r="AGT121" s="450">
        <f t="shared" si="7859"/>
        <v>0</v>
      </c>
      <c r="AGU121" s="450">
        <f t="shared" si="7859"/>
        <v>0</v>
      </c>
      <c r="AGV121" s="450">
        <f t="shared" si="7859"/>
        <v>0</v>
      </c>
      <c r="AGW121" s="450">
        <f t="shared" si="7859"/>
        <v>0</v>
      </c>
      <c r="AGX121" s="450">
        <f t="shared" si="7859"/>
        <v>0</v>
      </c>
      <c r="AGY121" s="450">
        <f t="shared" si="7859"/>
        <v>0</v>
      </c>
      <c r="AGZ121" s="450">
        <f t="shared" si="7859"/>
        <v>0</v>
      </c>
      <c r="AHA121" s="462">
        <f t="shared" si="7859"/>
        <v>0</v>
      </c>
      <c r="AHB121" s="451">
        <f t="shared" si="7859"/>
        <v>0</v>
      </c>
      <c r="AHD121" s="457">
        <f t="shared" ref="AHD121:AHQ121" si="7860">SUM(AHD122+AHD126+AHD131)</f>
        <v>0</v>
      </c>
      <c r="AHE121" s="450">
        <f t="shared" si="7860"/>
        <v>0</v>
      </c>
      <c r="AHF121" s="450">
        <f t="shared" si="7860"/>
        <v>0</v>
      </c>
      <c r="AHG121" s="450">
        <f t="shared" si="7860"/>
        <v>0</v>
      </c>
      <c r="AHH121" s="450">
        <f t="shared" si="7860"/>
        <v>0</v>
      </c>
      <c r="AHI121" s="450">
        <f t="shared" si="7860"/>
        <v>0</v>
      </c>
      <c r="AHJ121" s="450">
        <f t="shared" si="7860"/>
        <v>0</v>
      </c>
      <c r="AHK121" s="450">
        <f t="shared" si="7860"/>
        <v>0</v>
      </c>
      <c r="AHL121" s="450">
        <f t="shared" si="7860"/>
        <v>0</v>
      </c>
      <c r="AHM121" s="450">
        <f t="shared" si="7860"/>
        <v>0</v>
      </c>
      <c r="AHN121" s="450">
        <f t="shared" si="7860"/>
        <v>0</v>
      </c>
      <c r="AHO121" s="450">
        <f t="shared" si="7860"/>
        <v>0</v>
      </c>
      <c r="AHP121" s="462">
        <f t="shared" si="7860"/>
        <v>0</v>
      </c>
      <c r="AHQ121" s="451">
        <f t="shared" si="7860"/>
        <v>0</v>
      </c>
      <c r="AHS121" s="457">
        <f t="shared" ref="AHS121:AIF121" si="7861">SUM(AHS122+AHS126+AHS131)</f>
        <v>0</v>
      </c>
      <c r="AHT121" s="450">
        <f t="shared" si="7861"/>
        <v>0</v>
      </c>
      <c r="AHU121" s="450">
        <f t="shared" si="7861"/>
        <v>0</v>
      </c>
      <c r="AHV121" s="450">
        <f t="shared" si="7861"/>
        <v>0</v>
      </c>
      <c r="AHW121" s="450">
        <f t="shared" si="7861"/>
        <v>0</v>
      </c>
      <c r="AHX121" s="450">
        <f t="shared" si="7861"/>
        <v>0</v>
      </c>
      <c r="AHY121" s="450">
        <f t="shared" si="7861"/>
        <v>0</v>
      </c>
      <c r="AHZ121" s="450">
        <f t="shared" si="7861"/>
        <v>0</v>
      </c>
      <c r="AIA121" s="450">
        <f t="shared" si="7861"/>
        <v>0</v>
      </c>
      <c r="AIB121" s="450">
        <f t="shared" si="7861"/>
        <v>0</v>
      </c>
      <c r="AIC121" s="450">
        <f t="shared" si="7861"/>
        <v>0</v>
      </c>
      <c r="AID121" s="450">
        <f t="shared" si="7861"/>
        <v>0</v>
      </c>
      <c r="AIE121" s="462">
        <f t="shared" si="7861"/>
        <v>0</v>
      </c>
      <c r="AIF121" s="451">
        <f t="shared" si="7861"/>
        <v>0</v>
      </c>
      <c r="AIH121" s="457">
        <f t="shared" ref="AIH121:AIU121" si="7862">SUM(AIH122+AIH126+AIH131)</f>
        <v>0</v>
      </c>
      <c r="AII121" s="450">
        <f t="shared" si="7862"/>
        <v>0</v>
      </c>
      <c r="AIJ121" s="450">
        <f t="shared" si="7862"/>
        <v>0</v>
      </c>
      <c r="AIK121" s="450">
        <f t="shared" si="7862"/>
        <v>0</v>
      </c>
      <c r="AIL121" s="450">
        <f t="shared" si="7862"/>
        <v>0</v>
      </c>
      <c r="AIM121" s="450">
        <f t="shared" si="7862"/>
        <v>0</v>
      </c>
      <c r="AIN121" s="450">
        <f t="shared" si="7862"/>
        <v>0</v>
      </c>
      <c r="AIO121" s="450">
        <f t="shared" si="7862"/>
        <v>0</v>
      </c>
      <c r="AIP121" s="450">
        <f t="shared" si="7862"/>
        <v>0</v>
      </c>
      <c r="AIQ121" s="450">
        <f t="shared" si="7862"/>
        <v>0</v>
      </c>
      <c r="AIR121" s="450">
        <f t="shared" si="7862"/>
        <v>0</v>
      </c>
      <c r="AIS121" s="450">
        <f t="shared" si="7862"/>
        <v>0</v>
      </c>
      <c r="AIT121" s="462">
        <f t="shared" si="7862"/>
        <v>0</v>
      </c>
      <c r="AIU121" s="451">
        <f t="shared" si="7862"/>
        <v>0</v>
      </c>
      <c r="AIW121" s="457">
        <f t="shared" ref="AIW121:AJJ121" si="7863">SUM(AIW122+AIW126+AIW131)</f>
        <v>0</v>
      </c>
      <c r="AIX121" s="450">
        <f t="shared" si="7863"/>
        <v>0</v>
      </c>
      <c r="AIY121" s="450">
        <f t="shared" si="7863"/>
        <v>0</v>
      </c>
      <c r="AIZ121" s="450">
        <f t="shared" si="7863"/>
        <v>0</v>
      </c>
      <c r="AJA121" s="450">
        <f t="shared" si="7863"/>
        <v>0</v>
      </c>
      <c r="AJB121" s="450">
        <f t="shared" si="7863"/>
        <v>0</v>
      </c>
      <c r="AJC121" s="450">
        <f t="shared" si="7863"/>
        <v>0</v>
      </c>
      <c r="AJD121" s="450">
        <f t="shared" si="7863"/>
        <v>0</v>
      </c>
      <c r="AJE121" s="450">
        <f t="shared" si="7863"/>
        <v>0</v>
      </c>
      <c r="AJF121" s="450">
        <f t="shared" si="7863"/>
        <v>0</v>
      </c>
      <c r="AJG121" s="450">
        <f t="shared" si="7863"/>
        <v>0</v>
      </c>
      <c r="AJH121" s="450">
        <f t="shared" si="7863"/>
        <v>0</v>
      </c>
      <c r="AJI121" s="462">
        <f t="shared" si="7863"/>
        <v>0</v>
      </c>
      <c r="AJJ121" s="451">
        <f t="shared" si="7863"/>
        <v>0</v>
      </c>
      <c r="AJL121" s="457">
        <f t="shared" ref="AJL121:AJY121" si="7864">SUM(AJL122+AJL126+AJL131)</f>
        <v>0</v>
      </c>
      <c r="AJM121" s="450">
        <f t="shared" si="7864"/>
        <v>0</v>
      </c>
      <c r="AJN121" s="450">
        <f t="shared" si="7864"/>
        <v>0</v>
      </c>
      <c r="AJO121" s="450">
        <f t="shared" si="7864"/>
        <v>0</v>
      </c>
      <c r="AJP121" s="450">
        <f t="shared" si="7864"/>
        <v>0</v>
      </c>
      <c r="AJQ121" s="450">
        <f t="shared" si="7864"/>
        <v>0</v>
      </c>
      <c r="AJR121" s="450">
        <f t="shared" si="7864"/>
        <v>0</v>
      </c>
      <c r="AJS121" s="450">
        <f t="shared" si="7864"/>
        <v>0</v>
      </c>
      <c r="AJT121" s="450">
        <f t="shared" si="7864"/>
        <v>0</v>
      </c>
      <c r="AJU121" s="450">
        <f t="shared" si="7864"/>
        <v>0</v>
      </c>
      <c r="AJV121" s="450">
        <f t="shared" si="7864"/>
        <v>0</v>
      </c>
      <c r="AJW121" s="450">
        <f t="shared" si="7864"/>
        <v>0</v>
      </c>
      <c r="AJX121" s="462">
        <f t="shared" si="7864"/>
        <v>0</v>
      </c>
      <c r="AJY121" s="451">
        <f t="shared" si="7864"/>
        <v>0</v>
      </c>
      <c r="AKA121" s="457">
        <f t="shared" ref="AKA121:AKN121" si="7865">SUM(AKA122+AKA126+AKA131)</f>
        <v>0</v>
      </c>
      <c r="AKB121" s="450">
        <f t="shared" si="7865"/>
        <v>0</v>
      </c>
      <c r="AKC121" s="450">
        <f t="shared" si="7865"/>
        <v>0</v>
      </c>
      <c r="AKD121" s="450">
        <f t="shared" si="7865"/>
        <v>0</v>
      </c>
      <c r="AKE121" s="450">
        <f t="shared" si="7865"/>
        <v>0</v>
      </c>
      <c r="AKF121" s="450">
        <f t="shared" si="7865"/>
        <v>0</v>
      </c>
      <c r="AKG121" s="450">
        <f t="shared" si="7865"/>
        <v>0</v>
      </c>
      <c r="AKH121" s="450">
        <f t="shared" si="7865"/>
        <v>0</v>
      </c>
      <c r="AKI121" s="450">
        <f t="shared" si="7865"/>
        <v>0</v>
      </c>
      <c r="AKJ121" s="450">
        <f t="shared" si="7865"/>
        <v>0</v>
      </c>
      <c r="AKK121" s="450">
        <f t="shared" si="7865"/>
        <v>0</v>
      </c>
      <c r="AKL121" s="450">
        <f t="shared" si="7865"/>
        <v>0</v>
      </c>
      <c r="AKM121" s="462">
        <f t="shared" si="7865"/>
        <v>0</v>
      </c>
      <c r="AKN121" s="451">
        <f t="shared" si="7865"/>
        <v>0</v>
      </c>
      <c r="AKP121" s="457">
        <f t="shared" ref="AKP121:ALC121" si="7866">SUM(AKP122+AKP126+AKP131)</f>
        <v>0</v>
      </c>
      <c r="AKQ121" s="450">
        <f t="shared" si="7866"/>
        <v>0</v>
      </c>
      <c r="AKR121" s="450">
        <f t="shared" si="7866"/>
        <v>0</v>
      </c>
      <c r="AKS121" s="450">
        <f t="shared" si="7866"/>
        <v>0</v>
      </c>
      <c r="AKT121" s="450">
        <f t="shared" si="7866"/>
        <v>0</v>
      </c>
      <c r="AKU121" s="450">
        <f t="shared" si="7866"/>
        <v>0</v>
      </c>
      <c r="AKV121" s="450">
        <f t="shared" si="7866"/>
        <v>0</v>
      </c>
      <c r="AKW121" s="450">
        <f t="shared" si="7866"/>
        <v>0</v>
      </c>
      <c r="AKX121" s="450">
        <f t="shared" si="7866"/>
        <v>0</v>
      </c>
      <c r="AKY121" s="450">
        <f t="shared" si="7866"/>
        <v>0</v>
      </c>
      <c r="AKZ121" s="450">
        <f t="shared" si="7866"/>
        <v>0</v>
      </c>
      <c r="ALA121" s="450">
        <f t="shared" si="7866"/>
        <v>0</v>
      </c>
      <c r="ALB121" s="462">
        <f t="shared" si="7866"/>
        <v>0</v>
      </c>
      <c r="ALC121" s="451">
        <f t="shared" si="7866"/>
        <v>0</v>
      </c>
      <c r="ALE121" s="457">
        <f t="shared" ref="ALE121:ALR121" si="7867">SUM(ALE122+ALE126+ALE131)</f>
        <v>0</v>
      </c>
      <c r="ALF121" s="450">
        <f t="shared" si="7867"/>
        <v>0</v>
      </c>
      <c r="ALG121" s="450">
        <f t="shared" si="7867"/>
        <v>0</v>
      </c>
      <c r="ALH121" s="450">
        <f t="shared" si="7867"/>
        <v>0</v>
      </c>
      <c r="ALI121" s="450">
        <f t="shared" si="7867"/>
        <v>0</v>
      </c>
      <c r="ALJ121" s="450">
        <f t="shared" si="7867"/>
        <v>0</v>
      </c>
      <c r="ALK121" s="450">
        <f t="shared" si="7867"/>
        <v>0</v>
      </c>
      <c r="ALL121" s="450">
        <f t="shared" si="7867"/>
        <v>0</v>
      </c>
      <c r="ALM121" s="450">
        <f t="shared" si="7867"/>
        <v>0</v>
      </c>
      <c r="ALN121" s="450">
        <f t="shared" si="7867"/>
        <v>0</v>
      </c>
      <c r="ALO121" s="450">
        <f t="shared" si="7867"/>
        <v>0</v>
      </c>
      <c r="ALP121" s="450">
        <f t="shared" si="7867"/>
        <v>0</v>
      </c>
      <c r="ALQ121" s="462">
        <f t="shared" si="7867"/>
        <v>0</v>
      </c>
      <c r="ALR121" s="451">
        <f t="shared" si="7867"/>
        <v>0</v>
      </c>
      <c r="ALT121" s="457">
        <f t="shared" ref="ALT121:AMG121" si="7868">SUM(ALT122+ALT126+ALT131)</f>
        <v>0</v>
      </c>
      <c r="ALU121" s="450">
        <f t="shared" si="7868"/>
        <v>0</v>
      </c>
      <c r="ALV121" s="450">
        <f t="shared" si="7868"/>
        <v>0</v>
      </c>
      <c r="ALW121" s="450">
        <f t="shared" si="7868"/>
        <v>0</v>
      </c>
      <c r="ALX121" s="450">
        <f t="shared" si="7868"/>
        <v>0</v>
      </c>
      <c r="ALY121" s="450">
        <f t="shared" si="7868"/>
        <v>0</v>
      </c>
      <c r="ALZ121" s="450">
        <f t="shared" si="7868"/>
        <v>0</v>
      </c>
      <c r="AMA121" s="450">
        <f t="shared" si="7868"/>
        <v>0</v>
      </c>
      <c r="AMB121" s="450">
        <f t="shared" si="7868"/>
        <v>0</v>
      </c>
      <c r="AMC121" s="450">
        <f t="shared" si="7868"/>
        <v>0</v>
      </c>
      <c r="AMD121" s="450">
        <f t="shared" si="7868"/>
        <v>0</v>
      </c>
      <c r="AME121" s="450">
        <f t="shared" si="7868"/>
        <v>0</v>
      </c>
      <c r="AMF121" s="462">
        <f t="shared" si="7868"/>
        <v>0</v>
      </c>
      <c r="AMG121" s="451">
        <f t="shared" si="7868"/>
        <v>0</v>
      </c>
      <c r="AMI121" s="457">
        <f t="shared" ref="AMI121:AMV121" si="7869">SUM(AMI122+AMI126+AMI131)</f>
        <v>0</v>
      </c>
      <c r="AMJ121" s="450">
        <f t="shared" si="7869"/>
        <v>0</v>
      </c>
      <c r="AMK121" s="450">
        <f t="shared" si="7869"/>
        <v>0</v>
      </c>
      <c r="AML121" s="450">
        <f t="shared" si="7869"/>
        <v>0</v>
      </c>
      <c r="AMM121" s="450">
        <f t="shared" si="7869"/>
        <v>0</v>
      </c>
      <c r="AMN121" s="450">
        <f t="shared" si="7869"/>
        <v>0</v>
      </c>
      <c r="AMO121" s="450">
        <f t="shared" si="7869"/>
        <v>0</v>
      </c>
      <c r="AMP121" s="450">
        <f t="shared" si="7869"/>
        <v>0</v>
      </c>
      <c r="AMQ121" s="450">
        <f t="shared" si="7869"/>
        <v>0</v>
      </c>
      <c r="AMR121" s="450">
        <f t="shared" si="7869"/>
        <v>0</v>
      </c>
      <c r="AMS121" s="450">
        <f t="shared" si="7869"/>
        <v>0</v>
      </c>
      <c r="AMT121" s="450">
        <f t="shared" si="7869"/>
        <v>0</v>
      </c>
      <c r="AMU121" s="462">
        <f t="shared" si="7869"/>
        <v>0</v>
      </c>
      <c r="AMV121" s="451">
        <f t="shared" si="7869"/>
        <v>0</v>
      </c>
      <c r="AMX121" s="457">
        <f t="shared" ref="AMX121:ANK121" si="7870">SUM(AMX122+AMX126+AMX131)</f>
        <v>0</v>
      </c>
      <c r="AMY121" s="450">
        <f t="shared" si="7870"/>
        <v>0</v>
      </c>
      <c r="AMZ121" s="450">
        <f t="shared" si="7870"/>
        <v>0</v>
      </c>
      <c r="ANA121" s="450">
        <f t="shared" si="7870"/>
        <v>0</v>
      </c>
      <c r="ANB121" s="450">
        <f t="shared" si="7870"/>
        <v>0</v>
      </c>
      <c r="ANC121" s="450">
        <f t="shared" si="7870"/>
        <v>0</v>
      </c>
      <c r="AND121" s="450">
        <f t="shared" si="7870"/>
        <v>0</v>
      </c>
      <c r="ANE121" s="450">
        <f t="shared" si="7870"/>
        <v>0</v>
      </c>
      <c r="ANF121" s="450">
        <f t="shared" si="7870"/>
        <v>0</v>
      </c>
      <c r="ANG121" s="450">
        <f t="shared" si="7870"/>
        <v>0</v>
      </c>
      <c r="ANH121" s="450">
        <f t="shared" si="7870"/>
        <v>0</v>
      </c>
      <c r="ANI121" s="450">
        <f t="shared" si="7870"/>
        <v>0</v>
      </c>
      <c r="ANJ121" s="462">
        <f t="shared" si="7870"/>
        <v>0</v>
      </c>
      <c r="ANK121" s="451">
        <f t="shared" si="7870"/>
        <v>0</v>
      </c>
      <c r="ANM121" s="457">
        <f t="shared" ref="ANM121:ANZ121" si="7871">SUM(ANM122+ANM126+ANM131)</f>
        <v>0</v>
      </c>
      <c r="ANN121" s="450">
        <f t="shared" si="7871"/>
        <v>0</v>
      </c>
      <c r="ANO121" s="450">
        <f t="shared" si="7871"/>
        <v>0</v>
      </c>
      <c r="ANP121" s="450">
        <f t="shared" si="7871"/>
        <v>0</v>
      </c>
      <c r="ANQ121" s="450">
        <f t="shared" si="7871"/>
        <v>0</v>
      </c>
      <c r="ANR121" s="450">
        <f t="shared" si="7871"/>
        <v>0</v>
      </c>
      <c r="ANS121" s="450">
        <f t="shared" si="7871"/>
        <v>0</v>
      </c>
      <c r="ANT121" s="450">
        <f t="shared" si="7871"/>
        <v>0</v>
      </c>
      <c r="ANU121" s="450">
        <f t="shared" si="7871"/>
        <v>0</v>
      </c>
      <c r="ANV121" s="450">
        <f t="shared" si="7871"/>
        <v>0</v>
      </c>
      <c r="ANW121" s="450">
        <f t="shared" si="7871"/>
        <v>0</v>
      </c>
      <c r="ANX121" s="450">
        <f t="shared" si="7871"/>
        <v>0</v>
      </c>
      <c r="ANY121" s="462">
        <f t="shared" si="7871"/>
        <v>0</v>
      </c>
      <c r="ANZ121" s="451">
        <f t="shared" si="7871"/>
        <v>0</v>
      </c>
      <c r="AOB121" s="457">
        <f t="shared" ref="AOB121:AOO121" si="7872">SUM(AOB122+AOB126+AOB131)</f>
        <v>0</v>
      </c>
      <c r="AOC121" s="450">
        <f t="shared" si="7872"/>
        <v>0</v>
      </c>
      <c r="AOD121" s="450">
        <f t="shared" si="7872"/>
        <v>0</v>
      </c>
      <c r="AOE121" s="450">
        <f t="shared" si="7872"/>
        <v>0</v>
      </c>
      <c r="AOF121" s="450">
        <f t="shared" si="7872"/>
        <v>0</v>
      </c>
      <c r="AOG121" s="450">
        <f t="shared" si="7872"/>
        <v>0</v>
      </c>
      <c r="AOH121" s="450">
        <f t="shared" si="7872"/>
        <v>0</v>
      </c>
      <c r="AOI121" s="450">
        <f t="shared" si="7872"/>
        <v>0</v>
      </c>
      <c r="AOJ121" s="450">
        <f t="shared" si="7872"/>
        <v>0</v>
      </c>
      <c r="AOK121" s="450">
        <f t="shared" si="7872"/>
        <v>0</v>
      </c>
      <c r="AOL121" s="450">
        <f t="shared" si="7872"/>
        <v>0</v>
      </c>
      <c r="AOM121" s="450">
        <f t="shared" si="7872"/>
        <v>0</v>
      </c>
      <c r="AON121" s="462">
        <f t="shared" si="7872"/>
        <v>0</v>
      </c>
      <c r="AOO121" s="451">
        <f t="shared" si="7872"/>
        <v>0</v>
      </c>
      <c r="AOQ121" s="457">
        <f t="shared" ref="AOQ121:APD121" si="7873">SUM(AOQ122+AOQ126+AOQ131)</f>
        <v>0</v>
      </c>
      <c r="AOR121" s="450">
        <f t="shared" si="7873"/>
        <v>0</v>
      </c>
      <c r="AOS121" s="450">
        <f t="shared" si="7873"/>
        <v>0</v>
      </c>
      <c r="AOT121" s="450">
        <f t="shared" si="7873"/>
        <v>0</v>
      </c>
      <c r="AOU121" s="450">
        <f t="shared" si="7873"/>
        <v>0</v>
      </c>
      <c r="AOV121" s="450">
        <f t="shared" si="7873"/>
        <v>0</v>
      </c>
      <c r="AOW121" s="450">
        <f t="shared" si="7873"/>
        <v>0</v>
      </c>
      <c r="AOX121" s="450">
        <f t="shared" si="7873"/>
        <v>0</v>
      </c>
      <c r="AOY121" s="450">
        <f t="shared" si="7873"/>
        <v>0</v>
      </c>
      <c r="AOZ121" s="450">
        <f t="shared" si="7873"/>
        <v>0</v>
      </c>
      <c r="APA121" s="450">
        <f t="shared" si="7873"/>
        <v>0</v>
      </c>
      <c r="APB121" s="450">
        <f t="shared" si="7873"/>
        <v>0</v>
      </c>
      <c r="APC121" s="462">
        <f t="shared" si="7873"/>
        <v>0</v>
      </c>
      <c r="APD121" s="451">
        <f t="shared" si="7873"/>
        <v>0</v>
      </c>
      <c r="APF121" s="457">
        <f t="shared" ref="APF121:APS121" si="7874">SUM(APF122+APF126+APF131)</f>
        <v>0</v>
      </c>
      <c r="APG121" s="450">
        <f t="shared" si="7874"/>
        <v>0</v>
      </c>
      <c r="APH121" s="450">
        <f t="shared" si="7874"/>
        <v>0</v>
      </c>
      <c r="API121" s="450">
        <f t="shared" si="7874"/>
        <v>0</v>
      </c>
      <c r="APJ121" s="450">
        <f t="shared" si="7874"/>
        <v>0</v>
      </c>
      <c r="APK121" s="450">
        <f t="shared" si="7874"/>
        <v>0</v>
      </c>
      <c r="APL121" s="450">
        <f t="shared" si="7874"/>
        <v>0</v>
      </c>
      <c r="APM121" s="450">
        <f t="shared" si="7874"/>
        <v>0</v>
      </c>
      <c r="APN121" s="450">
        <f t="shared" si="7874"/>
        <v>0</v>
      </c>
      <c r="APO121" s="450">
        <f t="shared" si="7874"/>
        <v>0</v>
      </c>
      <c r="APP121" s="450">
        <f t="shared" si="7874"/>
        <v>0</v>
      </c>
      <c r="APQ121" s="450">
        <f t="shared" si="7874"/>
        <v>0</v>
      </c>
      <c r="APR121" s="462">
        <f t="shared" si="7874"/>
        <v>0</v>
      </c>
      <c r="APS121" s="451">
        <f t="shared" si="7874"/>
        <v>0</v>
      </c>
      <c r="APU121" s="457">
        <f t="shared" ref="APU121:AQH121" si="7875">SUM(APU122+APU126+APU131)</f>
        <v>0</v>
      </c>
      <c r="APV121" s="450">
        <f t="shared" si="7875"/>
        <v>0</v>
      </c>
      <c r="APW121" s="450">
        <f t="shared" si="7875"/>
        <v>0</v>
      </c>
      <c r="APX121" s="450">
        <f t="shared" si="7875"/>
        <v>0</v>
      </c>
      <c r="APY121" s="450">
        <f t="shared" si="7875"/>
        <v>0</v>
      </c>
      <c r="APZ121" s="450">
        <f t="shared" si="7875"/>
        <v>0</v>
      </c>
      <c r="AQA121" s="450">
        <f t="shared" si="7875"/>
        <v>0</v>
      </c>
      <c r="AQB121" s="450">
        <f t="shared" si="7875"/>
        <v>0</v>
      </c>
      <c r="AQC121" s="450">
        <f t="shared" si="7875"/>
        <v>0</v>
      </c>
      <c r="AQD121" s="450">
        <f t="shared" si="7875"/>
        <v>0</v>
      </c>
      <c r="AQE121" s="450">
        <f t="shared" si="7875"/>
        <v>0</v>
      </c>
      <c r="AQF121" s="450">
        <f t="shared" si="7875"/>
        <v>0</v>
      </c>
      <c r="AQG121" s="462">
        <f t="shared" si="7875"/>
        <v>0</v>
      </c>
      <c r="AQH121" s="451">
        <f t="shared" si="7875"/>
        <v>0</v>
      </c>
      <c r="AQJ121" s="457">
        <f t="shared" ref="AQJ121:AQW121" si="7876">SUM(AQJ122+AQJ126+AQJ131)</f>
        <v>0</v>
      </c>
      <c r="AQK121" s="450">
        <f t="shared" si="7876"/>
        <v>0</v>
      </c>
      <c r="AQL121" s="450">
        <f t="shared" si="7876"/>
        <v>0</v>
      </c>
      <c r="AQM121" s="450">
        <f t="shared" si="7876"/>
        <v>0</v>
      </c>
      <c r="AQN121" s="450">
        <f t="shared" si="7876"/>
        <v>0</v>
      </c>
      <c r="AQO121" s="450">
        <f t="shared" si="7876"/>
        <v>0</v>
      </c>
      <c r="AQP121" s="450">
        <f t="shared" si="7876"/>
        <v>0</v>
      </c>
      <c r="AQQ121" s="450">
        <f t="shared" si="7876"/>
        <v>0</v>
      </c>
      <c r="AQR121" s="450">
        <f t="shared" si="7876"/>
        <v>0</v>
      </c>
      <c r="AQS121" s="450">
        <f t="shared" si="7876"/>
        <v>0</v>
      </c>
      <c r="AQT121" s="450">
        <f t="shared" si="7876"/>
        <v>0</v>
      </c>
      <c r="AQU121" s="450">
        <f t="shared" si="7876"/>
        <v>0</v>
      </c>
      <c r="AQV121" s="462">
        <f t="shared" si="7876"/>
        <v>0</v>
      </c>
      <c r="AQW121" s="451">
        <f t="shared" si="7876"/>
        <v>0</v>
      </c>
      <c r="AQY121" s="457">
        <f t="shared" ref="AQY121:ARL121" si="7877">SUM(AQY122+AQY126+AQY131)</f>
        <v>0</v>
      </c>
      <c r="AQZ121" s="450">
        <f t="shared" si="7877"/>
        <v>0</v>
      </c>
      <c r="ARA121" s="450">
        <f t="shared" si="7877"/>
        <v>0</v>
      </c>
      <c r="ARB121" s="450">
        <f t="shared" si="7877"/>
        <v>0</v>
      </c>
      <c r="ARC121" s="450">
        <f t="shared" si="7877"/>
        <v>0</v>
      </c>
      <c r="ARD121" s="450">
        <f t="shared" si="7877"/>
        <v>0</v>
      </c>
      <c r="ARE121" s="450">
        <f t="shared" si="7877"/>
        <v>0</v>
      </c>
      <c r="ARF121" s="450">
        <f t="shared" si="7877"/>
        <v>0</v>
      </c>
      <c r="ARG121" s="450">
        <f t="shared" si="7877"/>
        <v>0</v>
      </c>
      <c r="ARH121" s="450">
        <f t="shared" si="7877"/>
        <v>0</v>
      </c>
      <c r="ARI121" s="450">
        <f t="shared" si="7877"/>
        <v>0</v>
      </c>
      <c r="ARJ121" s="450">
        <f t="shared" si="7877"/>
        <v>0</v>
      </c>
      <c r="ARK121" s="462">
        <f t="shared" si="7877"/>
        <v>0</v>
      </c>
      <c r="ARL121" s="451">
        <f t="shared" si="7877"/>
        <v>0</v>
      </c>
      <c r="ARN121" s="457">
        <f t="shared" ref="ARN121:ASA121" si="7878">SUM(ARN122+ARN126+ARN131)</f>
        <v>0</v>
      </c>
      <c r="ARO121" s="450">
        <f t="shared" si="7878"/>
        <v>0</v>
      </c>
      <c r="ARP121" s="450">
        <f t="shared" si="7878"/>
        <v>0</v>
      </c>
      <c r="ARQ121" s="450">
        <f t="shared" si="7878"/>
        <v>0</v>
      </c>
      <c r="ARR121" s="450">
        <f t="shared" si="7878"/>
        <v>0</v>
      </c>
      <c r="ARS121" s="450">
        <f t="shared" si="7878"/>
        <v>0</v>
      </c>
      <c r="ART121" s="450">
        <f t="shared" si="7878"/>
        <v>0</v>
      </c>
      <c r="ARU121" s="450">
        <f t="shared" si="7878"/>
        <v>0</v>
      </c>
      <c r="ARV121" s="450">
        <f t="shared" si="7878"/>
        <v>0</v>
      </c>
      <c r="ARW121" s="450">
        <f t="shared" si="7878"/>
        <v>0</v>
      </c>
      <c r="ARX121" s="450">
        <f t="shared" si="7878"/>
        <v>0</v>
      </c>
      <c r="ARY121" s="450">
        <f t="shared" si="7878"/>
        <v>0</v>
      </c>
      <c r="ARZ121" s="462">
        <f t="shared" si="7878"/>
        <v>0</v>
      </c>
      <c r="ASA121" s="451">
        <f t="shared" si="7878"/>
        <v>0</v>
      </c>
      <c r="ASC121" s="457">
        <f t="shared" ref="ASC121:ASP121" si="7879">SUM(ASC122+ASC126+ASC131)</f>
        <v>0</v>
      </c>
      <c r="ASD121" s="450">
        <f t="shared" si="7879"/>
        <v>0</v>
      </c>
      <c r="ASE121" s="450">
        <f t="shared" si="7879"/>
        <v>0</v>
      </c>
      <c r="ASF121" s="450">
        <f t="shared" si="7879"/>
        <v>0</v>
      </c>
      <c r="ASG121" s="450">
        <f t="shared" si="7879"/>
        <v>0</v>
      </c>
      <c r="ASH121" s="450">
        <f t="shared" si="7879"/>
        <v>0</v>
      </c>
      <c r="ASI121" s="450">
        <f t="shared" si="7879"/>
        <v>0</v>
      </c>
      <c r="ASJ121" s="450">
        <f t="shared" si="7879"/>
        <v>0</v>
      </c>
      <c r="ASK121" s="450">
        <f t="shared" si="7879"/>
        <v>0</v>
      </c>
      <c r="ASL121" s="450">
        <f t="shared" si="7879"/>
        <v>0</v>
      </c>
      <c r="ASM121" s="450">
        <f t="shared" si="7879"/>
        <v>0</v>
      </c>
      <c r="ASN121" s="450">
        <f t="shared" si="7879"/>
        <v>0</v>
      </c>
      <c r="ASO121" s="462">
        <f t="shared" si="7879"/>
        <v>0</v>
      </c>
      <c r="ASP121" s="451">
        <f t="shared" si="7879"/>
        <v>0</v>
      </c>
      <c r="ASR121" s="457">
        <f t="shared" ref="ASR121:ATE121" si="7880">SUM(ASR122+ASR126+ASR131)</f>
        <v>0</v>
      </c>
      <c r="ASS121" s="450">
        <f t="shared" si="7880"/>
        <v>0</v>
      </c>
      <c r="AST121" s="450">
        <f t="shared" si="7880"/>
        <v>0</v>
      </c>
      <c r="ASU121" s="450">
        <f t="shared" si="7880"/>
        <v>0</v>
      </c>
      <c r="ASV121" s="450">
        <f t="shared" si="7880"/>
        <v>0</v>
      </c>
      <c r="ASW121" s="450">
        <f t="shared" si="7880"/>
        <v>0</v>
      </c>
      <c r="ASX121" s="450">
        <f t="shared" si="7880"/>
        <v>0</v>
      </c>
      <c r="ASY121" s="450">
        <f t="shared" si="7880"/>
        <v>0</v>
      </c>
      <c r="ASZ121" s="450">
        <f t="shared" si="7880"/>
        <v>0</v>
      </c>
      <c r="ATA121" s="450">
        <f t="shared" si="7880"/>
        <v>0</v>
      </c>
      <c r="ATB121" s="450">
        <f t="shared" si="7880"/>
        <v>0</v>
      </c>
      <c r="ATC121" s="450">
        <f t="shared" si="7880"/>
        <v>0</v>
      </c>
      <c r="ATD121" s="462">
        <f t="shared" si="7880"/>
        <v>0</v>
      </c>
      <c r="ATE121" s="451">
        <f t="shared" si="7880"/>
        <v>0</v>
      </c>
      <c r="ATG121" s="457">
        <f t="shared" ref="ATG121:ATT121" si="7881">SUM(ATG122+ATG126+ATG131)</f>
        <v>0</v>
      </c>
      <c r="ATH121" s="450">
        <f t="shared" si="7881"/>
        <v>0</v>
      </c>
      <c r="ATI121" s="450">
        <f t="shared" si="7881"/>
        <v>0</v>
      </c>
      <c r="ATJ121" s="450">
        <f t="shared" si="7881"/>
        <v>0</v>
      </c>
      <c r="ATK121" s="450">
        <f t="shared" si="7881"/>
        <v>0</v>
      </c>
      <c r="ATL121" s="450">
        <f t="shared" si="7881"/>
        <v>0</v>
      </c>
      <c r="ATM121" s="450">
        <f t="shared" si="7881"/>
        <v>0</v>
      </c>
      <c r="ATN121" s="450">
        <f t="shared" si="7881"/>
        <v>0</v>
      </c>
      <c r="ATO121" s="450">
        <f t="shared" si="7881"/>
        <v>0</v>
      </c>
      <c r="ATP121" s="450">
        <f t="shared" si="7881"/>
        <v>0</v>
      </c>
      <c r="ATQ121" s="450">
        <f t="shared" si="7881"/>
        <v>0</v>
      </c>
      <c r="ATR121" s="450">
        <f t="shared" si="7881"/>
        <v>0</v>
      </c>
      <c r="ATS121" s="462">
        <f t="shared" si="7881"/>
        <v>0</v>
      </c>
      <c r="ATT121" s="451">
        <f t="shared" si="7881"/>
        <v>0</v>
      </c>
      <c r="ATV121" s="457">
        <f t="shared" ref="ATV121:AUI121" si="7882">SUM(ATV122+ATV126+ATV131)</f>
        <v>0</v>
      </c>
      <c r="ATW121" s="450">
        <f t="shared" si="7882"/>
        <v>0</v>
      </c>
      <c r="ATX121" s="450">
        <f t="shared" si="7882"/>
        <v>0</v>
      </c>
      <c r="ATY121" s="450">
        <f t="shared" si="7882"/>
        <v>0</v>
      </c>
      <c r="ATZ121" s="450">
        <f t="shared" si="7882"/>
        <v>0</v>
      </c>
      <c r="AUA121" s="450">
        <f t="shared" si="7882"/>
        <v>0</v>
      </c>
      <c r="AUB121" s="450">
        <f t="shared" si="7882"/>
        <v>0</v>
      </c>
      <c r="AUC121" s="450">
        <f t="shared" si="7882"/>
        <v>0</v>
      </c>
      <c r="AUD121" s="450">
        <f t="shared" si="7882"/>
        <v>0</v>
      </c>
      <c r="AUE121" s="450">
        <f t="shared" si="7882"/>
        <v>0</v>
      </c>
      <c r="AUF121" s="450">
        <f t="shared" si="7882"/>
        <v>0</v>
      </c>
      <c r="AUG121" s="450">
        <f t="shared" si="7882"/>
        <v>0</v>
      </c>
      <c r="AUH121" s="462">
        <f t="shared" si="7882"/>
        <v>0</v>
      </c>
      <c r="AUI121" s="451">
        <f t="shared" si="7882"/>
        <v>0</v>
      </c>
      <c r="AUK121" s="457">
        <f t="shared" ref="AUK121:AUX121" si="7883">SUM(AUK122+AUK126+AUK131)</f>
        <v>0</v>
      </c>
      <c r="AUL121" s="450">
        <f t="shared" si="7883"/>
        <v>0</v>
      </c>
      <c r="AUM121" s="450">
        <f t="shared" si="7883"/>
        <v>0</v>
      </c>
      <c r="AUN121" s="450">
        <f t="shared" si="7883"/>
        <v>0</v>
      </c>
      <c r="AUO121" s="450">
        <f t="shared" si="7883"/>
        <v>0</v>
      </c>
      <c r="AUP121" s="450">
        <f t="shared" si="7883"/>
        <v>0</v>
      </c>
      <c r="AUQ121" s="450">
        <f t="shared" si="7883"/>
        <v>0</v>
      </c>
      <c r="AUR121" s="450">
        <f t="shared" si="7883"/>
        <v>0</v>
      </c>
      <c r="AUS121" s="450">
        <f t="shared" si="7883"/>
        <v>0</v>
      </c>
      <c r="AUT121" s="450">
        <f t="shared" si="7883"/>
        <v>0</v>
      </c>
      <c r="AUU121" s="450">
        <f t="shared" si="7883"/>
        <v>0</v>
      </c>
      <c r="AUV121" s="450">
        <f t="shared" si="7883"/>
        <v>0</v>
      </c>
      <c r="AUW121" s="462">
        <f t="shared" si="7883"/>
        <v>0</v>
      </c>
      <c r="AUX121" s="451">
        <f t="shared" si="7883"/>
        <v>0</v>
      </c>
      <c r="AUZ121" s="457">
        <f t="shared" ref="AUZ121:AVM121" si="7884">SUM(AUZ122+AUZ126+AUZ131)</f>
        <v>0</v>
      </c>
      <c r="AVA121" s="450">
        <f t="shared" si="7884"/>
        <v>0</v>
      </c>
      <c r="AVB121" s="450">
        <f t="shared" si="7884"/>
        <v>0</v>
      </c>
      <c r="AVC121" s="450">
        <f t="shared" si="7884"/>
        <v>0</v>
      </c>
      <c r="AVD121" s="450">
        <f t="shared" si="7884"/>
        <v>0</v>
      </c>
      <c r="AVE121" s="450">
        <f t="shared" si="7884"/>
        <v>0</v>
      </c>
      <c r="AVF121" s="450">
        <f t="shared" si="7884"/>
        <v>0</v>
      </c>
      <c r="AVG121" s="450">
        <f t="shared" si="7884"/>
        <v>0</v>
      </c>
      <c r="AVH121" s="450">
        <f t="shared" si="7884"/>
        <v>0</v>
      </c>
      <c r="AVI121" s="450">
        <f t="shared" si="7884"/>
        <v>0</v>
      </c>
      <c r="AVJ121" s="450">
        <f t="shared" si="7884"/>
        <v>0</v>
      </c>
      <c r="AVK121" s="450">
        <f t="shared" si="7884"/>
        <v>0</v>
      </c>
      <c r="AVL121" s="462">
        <f t="shared" si="7884"/>
        <v>0</v>
      </c>
      <c r="AVM121" s="451">
        <f t="shared" si="7884"/>
        <v>0</v>
      </c>
      <c r="AVO121" s="457">
        <f t="shared" ref="AVO121:AWB121" si="7885">SUM(AVO122+AVO126+AVO131)</f>
        <v>0</v>
      </c>
      <c r="AVP121" s="450">
        <f t="shared" si="7885"/>
        <v>0</v>
      </c>
      <c r="AVQ121" s="450">
        <f t="shared" si="7885"/>
        <v>0</v>
      </c>
      <c r="AVR121" s="450">
        <f t="shared" si="7885"/>
        <v>0</v>
      </c>
      <c r="AVS121" s="450">
        <f t="shared" si="7885"/>
        <v>0</v>
      </c>
      <c r="AVT121" s="450">
        <f t="shared" si="7885"/>
        <v>0</v>
      </c>
      <c r="AVU121" s="450">
        <f t="shared" si="7885"/>
        <v>0</v>
      </c>
      <c r="AVV121" s="450">
        <f t="shared" si="7885"/>
        <v>0</v>
      </c>
      <c r="AVW121" s="450">
        <f t="shared" si="7885"/>
        <v>0</v>
      </c>
      <c r="AVX121" s="450">
        <f t="shared" si="7885"/>
        <v>0</v>
      </c>
      <c r="AVY121" s="450">
        <f t="shared" si="7885"/>
        <v>0</v>
      </c>
      <c r="AVZ121" s="450">
        <f t="shared" si="7885"/>
        <v>0</v>
      </c>
      <c r="AWA121" s="462">
        <f t="shared" si="7885"/>
        <v>0</v>
      </c>
      <c r="AWB121" s="451">
        <f t="shared" si="7885"/>
        <v>0</v>
      </c>
      <c r="AWD121" s="457">
        <f t="shared" ref="AWD121:AWQ121" si="7886">SUM(AWD122+AWD126+AWD131)</f>
        <v>0</v>
      </c>
      <c r="AWE121" s="450">
        <f t="shared" si="7886"/>
        <v>0</v>
      </c>
      <c r="AWF121" s="450">
        <f t="shared" si="7886"/>
        <v>0</v>
      </c>
      <c r="AWG121" s="450">
        <f t="shared" si="7886"/>
        <v>0</v>
      </c>
      <c r="AWH121" s="450">
        <f t="shared" si="7886"/>
        <v>0</v>
      </c>
      <c r="AWI121" s="450">
        <f t="shared" si="7886"/>
        <v>0</v>
      </c>
      <c r="AWJ121" s="450">
        <f t="shared" si="7886"/>
        <v>0</v>
      </c>
      <c r="AWK121" s="450">
        <f t="shared" si="7886"/>
        <v>0</v>
      </c>
      <c r="AWL121" s="450">
        <f t="shared" si="7886"/>
        <v>0</v>
      </c>
      <c r="AWM121" s="450">
        <f t="shared" si="7886"/>
        <v>0</v>
      </c>
      <c r="AWN121" s="450">
        <f t="shared" si="7886"/>
        <v>0</v>
      </c>
      <c r="AWO121" s="450">
        <f t="shared" si="7886"/>
        <v>0</v>
      </c>
      <c r="AWP121" s="462">
        <f t="shared" si="7886"/>
        <v>0</v>
      </c>
      <c r="AWQ121" s="451">
        <f t="shared" si="7886"/>
        <v>0</v>
      </c>
      <c r="AWS121" s="457">
        <f t="shared" ref="AWS121:AXF121" si="7887">SUM(AWS122+AWS126+AWS131)</f>
        <v>0</v>
      </c>
      <c r="AWT121" s="450">
        <f t="shared" si="7887"/>
        <v>0</v>
      </c>
      <c r="AWU121" s="450">
        <f t="shared" si="7887"/>
        <v>0</v>
      </c>
      <c r="AWV121" s="450">
        <f t="shared" si="7887"/>
        <v>0</v>
      </c>
      <c r="AWW121" s="450">
        <f t="shared" si="7887"/>
        <v>0</v>
      </c>
      <c r="AWX121" s="450">
        <f t="shared" si="7887"/>
        <v>0</v>
      </c>
      <c r="AWY121" s="450">
        <f t="shared" si="7887"/>
        <v>0</v>
      </c>
      <c r="AWZ121" s="450">
        <f t="shared" si="7887"/>
        <v>0</v>
      </c>
      <c r="AXA121" s="450">
        <f t="shared" si="7887"/>
        <v>0</v>
      </c>
      <c r="AXB121" s="450">
        <f t="shared" si="7887"/>
        <v>0</v>
      </c>
      <c r="AXC121" s="450">
        <f t="shared" si="7887"/>
        <v>0</v>
      </c>
      <c r="AXD121" s="450">
        <f t="shared" si="7887"/>
        <v>0</v>
      </c>
      <c r="AXE121" s="462">
        <f t="shared" si="7887"/>
        <v>0</v>
      </c>
      <c r="AXF121" s="451">
        <f t="shared" si="7887"/>
        <v>0</v>
      </c>
      <c r="AXH121" s="457">
        <f t="shared" ref="AXH121:AXU121" si="7888">SUM(AXH122+AXH126+AXH131)</f>
        <v>0</v>
      </c>
      <c r="AXI121" s="450">
        <f t="shared" si="7888"/>
        <v>0</v>
      </c>
      <c r="AXJ121" s="450">
        <f t="shared" si="7888"/>
        <v>0</v>
      </c>
      <c r="AXK121" s="450">
        <f t="shared" si="7888"/>
        <v>0</v>
      </c>
      <c r="AXL121" s="450">
        <f t="shared" si="7888"/>
        <v>0</v>
      </c>
      <c r="AXM121" s="450">
        <f t="shared" si="7888"/>
        <v>0</v>
      </c>
      <c r="AXN121" s="450">
        <f t="shared" si="7888"/>
        <v>0</v>
      </c>
      <c r="AXO121" s="450">
        <f t="shared" si="7888"/>
        <v>0</v>
      </c>
      <c r="AXP121" s="450">
        <f t="shared" si="7888"/>
        <v>0</v>
      </c>
      <c r="AXQ121" s="450">
        <f t="shared" si="7888"/>
        <v>0</v>
      </c>
      <c r="AXR121" s="450">
        <f t="shared" si="7888"/>
        <v>0</v>
      </c>
      <c r="AXS121" s="450">
        <f t="shared" si="7888"/>
        <v>0</v>
      </c>
      <c r="AXT121" s="462">
        <f t="shared" si="7888"/>
        <v>0</v>
      </c>
      <c r="AXU121" s="451">
        <f t="shared" si="7888"/>
        <v>0</v>
      </c>
      <c r="AXW121" s="457">
        <f t="shared" ref="AXW121:AYJ121" si="7889">SUM(AXW122+AXW126+AXW131)</f>
        <v>0</v>
      </c>
      <c r="AXX121" s="450">
        <f t="shared" si="7889"/>
        <v>0</v>
      </c>
      <c r="AXY121" s="450">
        <f t="shared" si="7889"/>
        <v>0</v>
      </c>
      <c r="AXZ121" s="450">
        <f t="shared" si="7889"/>
        <v>0</v>
      </c>
      <c r="AYA121" s="450">
        <f t="shared" si="7889"/>
        <v>0</v>
      </c>
      <c r="AYB121" s="450">
        <f t="shared" si="7889"/>
        <v>0</v>
      </c>
      <c r="AYC121" s="450">
        <f t="shared" si="7889"/>
        <v>0</v>
      </c>
      <c r="AYD121" s="450">
        <f t="shared" si="7889"/>
        <v>0</v>
      </c>
      <c r="AYE121" s="450">
        <f t="shared" si="7889"/>
        <v>0</v>
      </c>
      <c r="AYF121" s="450">
        <f t="shared" si="7889"/>
        <v>0</v>
      </c>
      <c r="AYG121" s="450">
        <f t="shared" si="7889"/>
        <v>0</v>
      </c>
      <c r="AYH121" s="450">
        <f t="shared" si="7889"/>
        <v>0</v>
      </c>
      <c r="AYI121" s="462">
        <f t="shared" si="7889"/>
        <v>0</v>
      </c>
      <c r="AYJ121" s="451">
        <f t="shared" si="7889"/>
        <v>0</v>
      </c>
      <c r="AYL121" s="457">
        <f t="shared" ref="AYL121:AYY121" si="7890">SUM(AYL122+AYL126+AYL131)</f>
        <v>0</v>
      </c>
      <c r="AYM121" s="450">
        <f t="shared" si="7890"/>
        <v>0</v>
      </c>
      <c r="AYN121" s="450">
        <f t="shared" si="7890"/>
        <v>0</v>
      </c>
      <c r="AYO121" s="450">
        <f t="shared" si="7890"/>
        <v>0</v>
      </c>
      <c r="AYP121" s="450">
        <f t="shared" si="7890"/>
        <v>0</v>
      </c>
      <c r="AYQ121" s="450">
        <f t="shared" si="7890"/>
        <v>0</v>
      </c>
      <c r="AYR121" s="450">
        <f t="shared" si="7890"/>
        <v>0</v>
      </c>
      <c r="AYS121" s="450">
        <f t="shared" si="7890"/>
        <v>0</v>
      </c>
      <c r="AYT121" s="450">
        <f t="shared" si="7890"/>
        <v>0</v>
      </c>
      <c r="AYU121" s="450">
        <f t="shared" si="7890"/>
        <v>0</v>
      </c>
      <c r="AYV121" s="450">
        <f t="shared" si="7890"/>
        <v>0</v>
      </c>
      <c r="AYW121" s="450">
        <f t="shared" si="7890"/>
        <v>0</v>
      </c>
      <c r="AYX121" s="462">
        <f t="shared" si="7890"/>
        <v>0</v>
      </c>
      <c r="AYY121" s="451">
        <f t="shared" si="7890"/>
        <v>0</v>
      </c>
      <c r="AZA121" s="457">
        <f t="shared" ref="AZA121:AZN121" si="7891">SUM(AZA122+AZA126+AZA131)</f>
        <v>0</v>
      </c>
      <c r="AZB121" s="450">
        <f t="shared" si="7891"/>
        <v>0</v>
      </c>
      <c r="AZC121" s="450">
        <f t="shared" si="7891"/>
        <v>0</v>
      </c>
      <c r="AZD121" s="450">
        <f t="shared" si="7891"/>
        <v>0</v>
      </c>
      <c r="AZE121" s="450">
        <f t="shared" si="7891"/>
        <v>0</v>
      </c>
      <c r="AZF121" s="450">
        <f t="shared" si="7891"/>
        <v>0</v>
      </c>
      <c r="AZG121" s="450">
        <f t="shared" si="7891"/>
        <v>0</v>
      </c>
      <c r="AZH121" s="450">
        <f t="shared" si="7891"/>
        <v>0</v>
      </c>
      <c r="AZI121" s="450">
        <f t="shared" si="7891"/>
        <v>0</v>
      </c>
      <c r="AZJ121" s="450">
        <f t="shared" si="7891"/>
        <v>0</v>
      </c>
      <c r="AZK121" s="450">
        <f t="shared" si="7891"/>
        <v>0</v>
      </c>
      <c r="AZL121" s="450">
        <f t="shared" si="7891"/>
        <v>0</v>
      </c>
      <c r="AZM121" s="462">
        <f t="shared" si="7891"/>
        <v>0</v>
      </c>
      <c r="AZN121" s="451">
        <f t="shared" si="7891"/>
        <v>0</v>
      </c>
      <c r="AZP121" s="457">
        <f t="shared" ref="AZP121:BAC121" si="7892">SUM(AZP122+AZP126+AZP131)</f>
        <v>0</v>
      </c>
      <c r="AZQ121" s="450">
        <f t="shared" si="7892"/>
        <v>0</v>
      </c>
      <c r="AZR121" s="450">
        <f t="shared" si="7892"/>
        <v>0</v>
      </c>
      <c r="AZS121" s="450">
        <f t="shared" si="7892"/>
        <v>0</v>
      </c>
      <c r="AZT121" s="450">
        <f t="shared" si="7892"/>
        <v>0</v>
      </c>
      <c r="AZU121" s="450">
        <f t="shared" si="7892"/>
        <v>0</v>
      </c>
      <c r="AZV121" s="450">
        <f t="shared" si="7892"/>
        <v>0</v>
      </c>
      <c r="AZW121" s="450">
        <f t="shared" si="7892"/>
        <v>0</v>
      </c>
      <c r="AZX121" s="450">
        <f t="shared" si="7892"/>
        <v>0</v>
      </c>
      <c r="AZY121" s="450">
        <f t="shared" si="7892"/>
        <v>0</v>
      </c>
      <c r="AZZ121" s="450">
        <f t="shared" si="7892"/>
        <v>0</v>
      </c>
      <c r="BAA121" s="450">
        <f t="shared" si="7892"/>
        <v>0</v>
      </c>
      <c r="BAB121" s="462">
        <f t="shared" si="7892"/>
        <v>0</v>
      </c>
      <c r="BAC121" s="451">
        <f t="shared" si="7892"/>
        <v>0</v>
      </c>
      <c r="BAE121" s="457">
        <f t="shared" ref="BAE121:BAR121" si="7893">SUM(BAE122+BAE126+BAE131)</f>
        <v>0</v>
      </c>
      <c r="BAF121" s="450">
        <f t="shared" si="7893"/>
        <v>0</v>
      </c>
      <c r="BAG121" s="450">
        <f t="shared" si="7893"/>
        <v>0</v>
      </c>
      <c r="BAH121" s="450">
        <f t="shared" si="7893"/>
        <v>0</v>
      </c>
      <c r="BAI121" s="450">
        <f t="shared" si="7893"/>
        <v>0</v>
      </c>
      <c r="BAJ121" s="450">
        <f t="shared" si="7893"/>
        <v>0</v>
      </c>
      <c r="BAK121" s="450">
        <f t="shared" si="7893"/>
        <v>0</v>
      </c>
      <c r="BAL121" s="450">
        <f t="shared" si="7893"/>
        <v>0</v>
      </c>
      <c r="BAM121" s="450">
        <f t="shared" si="7893"/>
        <v>0</v>
      </c>
      <c r="BAN121" s="450">
        <f t="shared" si="7893"/>
        <v>0</v>
      </c>
      <c r="BAO121" s="450">
        <f t="shared" si="7893"/>
        <v>0</v>
      </c>
      <c r="BAP121" s="450">
        <f t="shared" si="7893"/>
        <v>0</v>
      </c>
      <c r="BAQ121" s="462">
        <f t="shared" si="7893"/>
        <v>0</v>
      </c>
      <c r="BAR121" s="451">
        <f t="shared" si="7893"/>
        <v>0</v>
      </c>
      <c r="BAT121" s="457">
        <f t="shared" ref="BAT121:BBG121" si="7894">SUM(BAT122+BAT126+BAT131)</f>
        <v>0</v>
      </c>
      <c r="BAU121" s="450">
        <f t="shared" si="7894"/>
        <v>0</v>
      </c>
      <c r="BAV121" s="450">
        <f t="shared" si="7894"/>
        <v>0</v>
      </c>
      <c r="BAW121" s="450">
        <f t="shared" si="7894"/>
        <v>0</v>
      </c>
      <c r="BAX121" s="450">
        <f t="shared" si="7894"/>
        <v>0</v>
      </c>
      <c r="BAY121" s="450">
        <f t="shared" si="7894"/>
        <v>0</v>
      </c>
      <c r="BAZ121" s="450">
        <f t="shared" si="7894"/>
        <v>0</v>
      </c>
      <c r="BBA121" s="450">
        <f t="shared" si="7894"/>
        <v>0</v>
      </c>
      <c r="BBB121" s="450">
        <f t="shared" si="7894"/>
        <v>0</v>
      </c>
      <c r="BBC121" s="450">
        <f t="shared" si="7894"/>
        <v>0</v>
      </c>
      <c r="BBD121" s="450">
        <f t="shared" si="7894"/>
        <v>0</v>
      </c>
      <c r="BBE121" s="450">
        <f t="shared" si="7894"/>
        <v>0</v>
      </c>
      <c r="BBF121" s="462">
        <f t="shared" si="7894"/>
        <v>0</v>
      </c>
      <c r="BBG121" s="451">
        <f t="shared" si="7894"/>
        <v>0</v>
      </c>
      <c r="BBI121" s="457">
        <f t="shared" ref="BBI121:BBV121" si="7895">SUM(BBI122+BBI126+BBI131)</f>
        <v>0</v>
      </c>
      <c r="BBJ121" s="450">
        <f t="shared" si="7895"/>
        <v>0</v>
      </c>
      <c r="BBK121" s="450">
        <f t="shared" si="7895"/>
        <v>0</v>
      </c>
      <c r="BBL121" s="450">
        <f t="shared" si="7895"/>
        <v>0</v>
      </c>
      <c r="BBM121" s="450">
        <f t="shared" si="7895"/>
        <v>0</v>
      </c>
      <c r="BBN121" s="450">
        <f t="shared" si="7895"/>
        <v>0</v>
      </c>
      <c r="BBO121" s="450">
        <f t="shared" si="7895"/>
        <v>0</v>
      </c>
      <c r="BBP121" s="450">
        <f t="shared" si="7895"/>
        <v>0</v>
      </c>
      <c r="BBQ121" s="450">
        <f t="shared" si="7895"/>
        <v>0</v>
      </c>
      <c r="BBR121" s="450">
        <f t="shared" si="7895"/>
        <v>0</v>
      </c>
      <c r="BBS121" s="450">
        <f t="shared" si="7895"/>
        <v>0</v>
      </c>
      <c r="BBT121" s="450">
        <f t="shared" si="7895"/>
        <v>0</v>
      </c>
      <c r="BBU121" s="462">
        <f t="shared" si="7895"/>
        <v>0</v>
      </c>
      <c r="BBV121" s="451">
        <f t="shared" si="7895"/>
        <v>0</v>
      </c>
      <c r="BBX121" s="457">
        <f t="shared" ref="BBX121:BCK121" si="7896">SUM(BBX122+BBX126+BBX131)</f>
        <v>0</v>
      </c>
      <c r="BBY121" s="450">
        <f t="shared" si="7896"/>
        <v>0</v>
      </c>
      <c r="BBZ121" s="450">
        <f t="shared" si="7896"/>
        <v>0</v>
      </c>
      <c r="BCA121" s="450">
        <f t="shared" si="7896"/>
        <v>0</v>
      </c>
      <c r="BCB121" s="450">
        <f t="shared" si="7896"/>
        <v>0</v>
      </c>
      <c r="BCC121" s="450">
        <f t="shared" si="7896"/>
        <v>0</v>
      </c>
      <c r="BCD121" s="450">
        <f t="shared" si="7896"/>
        <v>0</v>
      </c>
      <c r="BCE121" s="450">
        <f t="shared" si="7896"/>
        <v>0</v>
      </c>
      <c r="BCF121" s="450">
        <f t="shared" si="7896"/>
        <v>0</v>
      </c>
      <c r="BCG121" s="450">
        <f t="shared" si="7896"/>
        <v>0</v>
      </c>
      <c r="BCH121" s="450">
        <f t="shared" si="7896"/>
        <v>0</v>
      </c>
      <c r="BCI121" s="450">
        <f t="shared" si="7896"/>
        <v>0</v>
      </c>
      <c r="BCJ121" s="462">
        <f t="shared" si="7896"/>
        <v>0</v>
      </c>
      <c r="BCK121" s="451">
        <f t="shared" si="7896"/>
        <v>0</v>
      </c>
      <c r="BCM121" s="457">
        <f t="shared" ref="BCM121:BCZ121" si="7897">SUM(BCM122+BCM126+BCM131)</f>
        <v>0</v>
      </c>
      <c r="BCN121" s="450">
        <f t="shared" si="7897"/>
        <v>0</v>
      </c>
      <c r="BCO121" s="450">
        <f t="shared" si="7897"/>
        <v>0</v>
      </c>
      <c r="BCP121" s="450">
        <f t="shared" si="7897"/>
        <v>0</v>
      </c>
      <c r="BCQ121" s="450">
        <f t="shared" si="7897"/>
        <v>0</v>
      </c>
      <c r="BCR121" s="450">
        <f t="shared" si="7897"/>
        <v>0</v>
      </c>
      <c r="BCS121" s="450">
        <f t="shared" si="7897"/>
        <v>0</v>
      </c>
      <c r="BCT121" s="450">
        <f t="shared" si="7897"/>
        <v>0</v>
      </c>
      <c r="BCU121" s="450">
        <f t="shared" si="7897"/>
        <v>0</v>
      </c>
      <c r="BCV121" s="450">
        <f t="shared" si="7897"/>
        <v>0</v>
      </c>
      <c r="BCW121" s="450">
        <f t="shared" si="7897"/>
        <v>0</v>
      </c>
      <c r="BCX121" s="450">
        <f t="shared" si="7897"/>
        <v>0</v>
      </c>
      <c r="BCY121" s="462">
        <f t="shared" si="7897"/>
        <v>0</v>
      </c>
      <c r="BCZ121" s="451">
        <f t="shared" si="7897"/>
        <v>0</v>
      </c>
      <c r="BDB121" s="457">
        <f t="shared" ref="BDB121:BDO121" si="7898">SUM(BDB122+BDB126+BDB131)</f>
        <v>0</v>
      </c>
      <c r="BDC121" s="450">
        <f t="shared" si="7898"/>
        <v>0</v>
      </c>
      <c r="BDD121" s="450">
        <f t="shared" si="7898"/>
        <v>0</v>
      </c>
      <c r="BDE121" s="450">
        <f t="shared" si="7898"/>
        <v>0</v>
      </c>
      <c r="BDF121" s="450">
        <f t="shared" si="7898"/>
        <v>0</v>
      </c>
      <c r="BDG121" s="450">
        <f t="shared" si="7898"/>
        <v>0</v>
      </c>
      <c r="BDH121" s="450">
        <f t="shared" si="7898"/>
        <v>0</v>
      </c>
      <c r="BDI121" s="450">
        <f t="shared" si="7898"/>
        <v>0</v>
      </c>
      <c r="BDJ121" s="450">
        <f t="shared" si="7898"/>
        <v>0</v>
      </c>
      <c r="BDK121" s="450">
        <f t="shared" si="7898"/>
        <v>0</v>
      </c>
      <c r="BDL121" s="450">
        <f t="shared" si="7898"/>
        <v>0</v>
      </c>
      <c r="BDM121" s="450">
        <f t="shared" si="7898"/>
        <v>0</v>
      </c>
      <c r="BDN121" s="462">
        <f t="shared" si="7898"/>
        <v>0</v>
      </c>
      <c r="BDO121" s="451">
        <f t="shared" si="7898"/>
        <v>0</v>
      </c>
      <c r="BDQ121" s="457">
        <f t="shared" ref="BDQ121:BED121" si="7899">SUM(BDQ122+BDQ126+BDQ131)</f>
        <v>0</v>
      </c>
      <c r="BDR121" s="450">
        <f t="shared" si="7899"/>
        <v>0</v>
      </c>
      <c r="BDS121" s="450">
        <f t="shared" si="7899"/>
        <v>0</v>
      </c>
      <c r="BDT121" s="450">
        <f t="shared" si="7899"/>
        <v>0</v>
      </c>
      <c r="BDU121" s="450">
        <f t="shared" si="7899"/>
        <v>0</v>
      </c>
      <c r="BDV121" s="450">
        <f t="shared" si="7899"/>
        <v>0</v>
      </c>
      <c r="BDW121" s="450">
        <f t="shared" si="7899"/>
        <v>0</v>
      </c>
      <c r="BDX121" s="450">
        <f t="shared" si="7899"/>
        <v>0</v>
      </c>
      <c r="BDY121" s="450">
        <f t="shared" si="7899"/>
        <v>0</v>
      </c>
      <c r="BDZ121" s="450">
        <f t="shared" si="7899"/>
        <v>0</v>
      </c>
      <c r="BEA121" s="450">
        <f t="shared" si="7899"/>
        <v>0</v>
      </c>
      <c r="BEB121" s="450">
        <f t="shared" si="7899"/>
        <v>0</v>
      </c>
      <c r="BEC121" s="462">
        <f t="shared" si="7899"/>
        <v>0</v>
      </c>
      <c r="BED121" s="451">
        <f t="shared" si="7899"/>
        <v>0</v>
      </c>
      <c r="BEF121" s="457">
        <f t="shared" ref="BEF121:BES121" si="7900">SUM(BEF122+BEF126+BEF131)</f>
        <v>0</v>
      </c>
      <c r="BEG121" s="450">
        <f t="shared" si="7900"/>
        <v>0</v>
      </c>
      <c r="BEH121" s="450">
        <f t="shared" si="7900"/>
        <v>0</v>
      </c>
      <c r="BEI121" s="450">
        <f t="shared" si="7900"/>
        <v>0</v>
      </c>
      <c r="BEJ121" s="450">
        <f t="shared" si="7900"/>
        <v>0</v>
      </c>
      <c r="BEK121" s="450">
        <f t="shared" si="7900"/>
        <v>0</v>
      </c>
      <c r="BEL121" s="450">
        <f t="shared" si="7900"/>
        <v>0</v>
      </c>
      <c r="BEM121" s="450">
        <f t="shared" si="7900"/>
        <v>0</v>
      </c>
      <c r="BEN121" s="450">
        <f t="shared" si="7900"/>
        <v>0</v>
      </c>
      <c r="BEO121" s="450">
        <f t="shared" si="7900"/>
        <v>0</v>
      </c>
      <c r="BEP121" s="450">
        <f t="shared" si="7900"/>
        <v>0</v>
      </c>
      <c r="BEQ121" s="450">
        <f t="shared" si="7900"/>
        <v>0</v>
      </c>
      <c r="BER121" s="462">
        <f t="shared" si="7900"/>
        <v>0</v>
      </c>
      <c r="BES121" s="451">
        <f t="shared" si="7900"/>
        <v>0</v>
      </c>
      <c r="BEU121" s="457">
        <f t="shared" ref="BEU121:BFH121" si="7901">SUM(BEU122+BEU126+BEU131)</f>
        <v>0</v>
      </c>
      <c r="BEV121" s="450">
        <f t="shared" si="7901"/>
        <v>0</v>
      </c>
      <c r="BEW121" s="450">
        <f t="shared" si="7901"/>
        <v>0</v>
      </c>
      <c r="BEX121" s="450">
        <f t="shared" si="7901"/>
        <v>0</v>
      </c>
      <c r="BEY121" s="450">
        <f t="shared" si="7901"/>
        <v>0</v>
      </c>
      <c r="BEZ121" s="450">
        <f t="shared" si="7901"/>
        <v>0</v>
      </c>
      <c r="BFA121" s="450">
        <f t="shared" si="7901"/>
        <v>0</v>
      </c>
      <c r="BFB121" s="450">
        <f t="shared" si="7901"/>
        <v>0</v>
      </c>
      <c r="BFC121" s="450">
        <f t="shared" si="7901"/>
        <v>0</v>
      </c>
      <c r="BFD121" s="450">
        <f t="shared" si="7901"/>
        <v>0</v>
      </c>
      <c r="BFE121" s="450">
        <f t="shared" si="7901"/>
        <v>0</v>
      </c>
      <c r="BFF121" s="450">
        <f t="shared" si="7901"/>
        <v>0</v>
      </c>
      <c r="BFG121" s="462">
        <f t="shared" si="7901"/>
        <v>0</v>
      </c>
      <c r="BFH121" s="451">
        <f t="shared" si="7901"/>
        <v>0</v>
      </c>
      <c r="BFJ121" s="457">
        <f t="shared" ref="BFJ121:BFW121" si="7902">SUM(BFJ122+BFJ126+BFJ131)</f>
        <v>0</v>
      </c>
      <c r="BFK121" s="450">
        <f t="shared" si="7902"/>
        <v>0</v>
      </c>
      <c r="BFL121" s="450">
        <f t="shared" si="7902"/>
        <v>0</v>
      </c>
      <c r="BFM121" s="450">
        <f t="shared" si="7902"/>
        <v>0</v>
      </c>
      <c r="BFN121" s="450">
        <f t="shared" si="7902"/>
        <v>0</v>
      </c>
      <c r="BFO121" s="450">
        <f t="shared" si="7902"/>
        <v>0</v>
      </c>
      <c r="BFP121" s="450">
        <f t="shared" si="7902"/>
        <v>0</v>
      </c>
      <c r="BFQ121" s="450">
        <f t="shared" si="7902"/>
        <v>0</v>
      </c>
      <c r="BFR121" s="450">
        <f t="shared" si="7902"/>
        <v>0</v>
      </c>
      <c r="BFS121" s="450">
        <f t="shared" si="7902"/>
        <v>0</v>
      </c>
      <c r="BFT121" s="450">
        <f t="shared" si="7902"/>
        <v>0</v>
      </c>
      <c r="BFU121" s="450">
        <f t="shared" si="7902"/>
        <v>0</v>
      </c>
      <c r="BFV121" s="462">
        <f t="shared" si="7902"/>
        <v>0</v>
      </c>
      <c r="BFW121" s="451">
        <f t="shared" si="7902"/>
        <v>0</v>
      </c>
      <c r="BFY121" s="457">
        <f t="shared" ref="BFY121:BGL121" si="7903">SUM(BFY122+BFY126+BFY131)</f>
        <v>0</v>
      </c>
      <c r="BFZ121" s="450">
        <f t="shared" si="7903"/>
        <v>0</v>
      </c>
      <c r="BGA121" s="450">
        <f t="shared" si="7903"/>
        <v>0</v>
      </c>
      <c r="BGB121" s="450">
        <f t="shared" si="7903"/>
        <v>0</v>
      </c>
      <c r="BGC121" s="450">
        <f t="shared" si="7903"/>
        <v>0</v>
      </c>
      <c r="BGD121" s="450">
        <f t="shared" si="7903"/>
        <v>0</v>
      </c>
      <c r="BGE121" s="450">
        <f t="shared" si="7903"/>
        <v>0</v>
      </c>
      <c r="BGF121" s="450">
        <f t="shared" si="7903"/>
        <v>0</v>
      </c>
      <c r="BGG121" s="450">
        <f t="shared" si="7903"/>
        <v>0</v>
      </c>
      <c r="BGH121" s="450">
        <f t="shared" si="7903"/>
        <v>0</v>
      </c>
      <c r="BGI121" s="450">
        <f t="shared" si="7903"/>
        <v>0</v>
      </c>
      <c r="BGJ121" s="450">
        <f t="shared" si="7903"/>
        <v>0</v>
      </c>
      <c r="BGK121" s="462">
        <f t="shared" si="7903"/>
        <v>0</v>
      </c>
      <c r="BGL121" s="451">
        <f t="shared" si="7903"/>
        <v>0</v>
      </c>
      <c r="BGN121" s="457">
        <f t="shared" ref="BGN121:BHA121" si="7904">SUM(BGN122+BGN126+BGN131)</f>
        <v>0</v>
      </c>
      <c r="BGO121" s="450">
        <f t="shared" si="7904"/>
        <v>0</v>
      </c>
      <c r="BGP121" s="450">
        <f t="shared" si="7904"/>
        <v>0</v>
      </c>
      <c r="BGQ121" s="450">
        <f t="shared" si="7904"/>
        <v>0</v>
      </c>
      <c r="BGR121" s="450">
        <f t="shared" si="7904"/>
        <v>0</v>
      </c>
      <c r="BGS121" s="450">
        <f t="shared" si="7904"/>
        <v>0</v>
      </c>
      <c r="BGT121" s="450">
        <f t="shared" si="7904"/>
        <v>0</v>
      </c>
      <c r="BGU121" s="450">
        <f t="shared" si="7904"/>
        <v>0</v>
      </c>
      <c r="BGV121" s="450">
        <f t="shared" si="7904"/>
        <v>0</v>
      </c>
      <c r="BGW121" s="450">
        <f t="shared" si="7904"/>
        <v>0</v>
      </c>
      <c r="BGX121" s="450">
        <f t="shared" si="7904"/>
        <v>0</v>
      </c>
      <c r="BGY121" s="450">
        <f t="shared" si="7904"/>
        <v>0</v>
      </c>
      <c r="BGZ121" s="462">
        <f t="shared" si="7904"/>
        <v>0</v>
      </c>
      <c r="BHA121" s="451">
        <f t="shared" si="7904"/>
        <v>0</v>
      </c>
      <c r="BHC121" s="457">
        <f t="shared" ref="BHC121:BHP121" si="7905">SUM(BHC122+BHC126+BHC131)</f>
        <v>0</v>
      </c>
      <c r="BHD121" s="450">
        <f t="shared" si="7905"/>
        <v>0</v>
      </c>
      <c r="BHE121" s="450">
        <f t="shared" si="7905"/>
        <v>0</v>
      </c>
      <c r="BHF121" s="450">
        <f t="shared" si="7905"/>
        <v>0</v>
      </c>
      <c r="BHG121" s="450">
        <f t="shared" si="7905"/>
        <v>0</v>
      </c>
      <c r="BHH121" s="450">
        <f t="shared" si="7905"/>
        <v>0</v>
      </c>
      <c r="BHI121" s="450">
        <f t="shared" si="7905"/>
        <v>0</v>
      </c>
      <c r="BHJ121" s="450">
        <f t="shared" si="7905"/>
        <v>0</v>
      </c>
      <c r="BHK121" s="450">
        <f t="shared" si="7905"/>
        <v>0</v>
      </c>
      <c r="BHL121" s="450">
        <f t="shared" si="7905"/>
        <v>0</v>
      </c>
      <c r="BHM121" s="450">
        <f t="shared" si="7905"/>
        <v>0</v>
      </c>
      <c r="BHN121" s="450">
        <f t="shared" si="7905"/>
        <v>0</v>
      </c>
      <c r="BHO121" s="462">
        <f t="shared" si="7905"/>
        <v>0</v>
      </c>
      <c r="BHP121" s="451">
        <f t="shared" si="7905"/>
        <v>0</v>
      </c>
      <c r="BHR121" s="457">
        <f t="shared" ref="BHR121:BIE121" si="7906">SUM(BHR122+BHR126+BHR131)</f>
        <v>0</v>
      </c>
      <c r="BHS121" s="450">
        <f t="shared" si="7906"/>
        <v>0</v>
      </c>
      <c r="BHT121" s="450">
        <f t="shared" si="7906"/>
        <v>0</v>
      </c>
      <c r="BHU121" s="450">
        <f t="shared" si="7906"/>
        <v>0</v>
      </c>
      <c r="BHV121" s="450">
        <f t="shared" si="7906"/>
        <v>0</v>
      </c>
      <c r="BHW121" s="450">
        <f t="shared" si="7906"/>
        <v>0</v>
      </c>
      <c r="BHX121" s="450">
        <f t="shared" si="7906"/>
        <v>0</v>
      </c>
      <c r="BHY121" s="450">
        <f t="shared" si="7906"/>
        <v>0</v>
      </c>
      <c r="BHZ121" s="450">
        <f t="shared" si="7906"/>
        <v>0</v>
      </c>
      <c r="BIA121" s="450">
        <f t="shared" si="7906"/>
        <v>0</v>
      </c>
      <c r="BIB121" s="450">
        <f t="shared" si="7906"/>
        <v>0</v>
      </c>
      <c r="BIC121" s="450">
        <f t="shared" si="7906"/>
        <v>0</v>
      </c>
      <c r="BID121" s="462">
        <f t="shared" si="7906"/>
        <v>0</v>
      </c>
      <c r="BIE121" s="451">
        <f t="shared" si="7906"/>
        <v>0</v>
      </c>
      <c r="BIG121" s="457">
        <f t="shared" ref="BIG121:BIT121" si="7907">SUM(BIG122+BIG126+BIG131)</f>
        <v>0</v>
      </c>
      <c r="BIH121" s="450">
        <f t="shared" si="7907"/>
        <v>0</v>
      </c>
      <c r="BII121" s="450">
        <f t="shared" si="7907"/>
        <v>0</v>
      </c>
      <c r="BIJ121" s="450">
        <f t="shared" si="7907"/>
        <v>0</v>
      </c>
      <c r="BIK121" s="450">
        <f t="shared" si="7907"/>
        <v>0</v>
      </c>
      <c r="BIL121" s="450">
        <f t="shared" si="7907"/>
        <v>0</v>
      </c>
      <c r="BIM121" s="450">
        <f t="shared" si="7907"/>
        <v>0</v>
      </c>
      <c r="BIN121" s="450">
        <f t="shared" si="7907"/>
        <v>0</v>
      </c>
      <c r="BIO121" s="450">
        <f t="shared" si="7907"/>
        <v>0</v>
      </c>
      <c r="BIP121" s="450">
        <f t="shared" si="7907"/>
        <v>0</v>
      </c>
      <c r="BIQ121" s="450">
        <f t="shared" si="7907"/>
        <v>0</v>
      </c>
      <c r="BIR121" s="450">
        <f t="shared" si="7907"/>
        <v>0</v>
      </c>
      <c r="BIS121" s="462">
        <f t="shared" si="7907"/>
        <v>0</v>
      </c>
      <c r="BIT121" s="451">
        <f t="shared" si="7907"/>
        <v>0</v>
      </c>
      <c r="BIV121" s="457">
        <f t="shared" ref="BIV121:BJI121" si="7908">SUM(BIV122+BIV126+BIV131)</f>
        <v>0</v>
      </c>
      <c r="BIW121" s="450">
        <f t="shared" si="7908"/>
        <v>0</v>
      </c>
      <c r="BIX121" s="450">
        <f t="shared" si="7908"/>
        <v>0</v>
      </c>
      <c r="BIY121" s="450">
        <f t="shared" si="7908"/>
        <v>0</v>
      </c>
      <c r="BIZ121" s="450">
        <f t="shared" si="7908"/>
        <v>0</v>
      </c>
      <c r="BJA121" s="450">
        <f t="shared" si="7908"/>
        <v>0</v>
      </c>
      <c r="BJB121" s="450">
        <f t="shared" si="7908"/>
        <v>0</v>
      </c>
      <c r="BJC121" s="450">
        <f t="shared" si="7908"/>
        <v>0</v>
      </c>
      <c r="BJD121" s="450">
        <f t="shared" si="7908"/>
        <v>0</v>
      </c>
      <c r="BJE121" s="450">
        <f t="shared" si="7908"/>
        <v>0</v>
      </c>
      <c r="BJF121" s="450">
        <f t="shared" si="7908"/>
        <v>0</v>
      </c>
      <c r="BJG121" s="450">
        <f t="shared" si="7908"/>
        <v>0</v>
      </c>
      <c r="BJH121" s="462">
        <f t="shared" si="7908"/>
        <v>0</v>
      </c>
      <c r="BJI121" s="451">
        <f t="shared" si="7908"/>
        <v>0</v>
      </c>
      <c r="BJK121" s="457">
        <f t="shared" ref="BJK121:BJX121" si="7909">SUM(BJK122+BJK126+BJK131)</f>
        <v>0</v>
      </c>
      <c r="BJL121" s="450">
        <f t="shared" si="7909"/>
        <v>0</v>
      </c>
      <c r="BJM121" s="450">
        <f t="shared" si="7909"/>
        <v>0</v>
      </c>
      <c r="BJN121" s="450">
        <f t="shared" si="7909"/>
        <v>0</v>
      </c>
      <c r="BJO121" s="450">
        <f t="shared" si="7909"/>
        <v>0</v>
      </c>
      <c r="BJP121" s="450">
        <f t="shared" si="7909"/>
        <v>0</v>
      </c>
      <c r="BJQ121" s="450">
        <f t="shared" si="7909"/>
        <v>0</v>
      </c>
      <c r="BJR121" s="450">
        <f t="shared" si="7909"/>
        <v>0</v>
      </c>
      <c r="BJS121" s="450">
        <f t="shared" si="7909"/>
        <v>0</v>
      </c>
      <c r="BJT121" s="450">
        <f t="shared" si="7909"/>
        <v>0</v>
      </c>
      <c r="BJU121" s="450">
        <f t="shared" si="7909"/>
        <v>0</v>
      </c>
      <c r="BJV121" s="450">
        <f t="shared" si="7909"/>
        <v>0</v>
      </c>
      <c r="BJW121" s="462">
        <f t="shared" si="7909"/>
        <v>0</v>
      </c>
      <c r="BJX121" s="451">
        <f t="shared" si="7909"/>
        <v>0</v>
      </c>
      <c r="BJZ121" s="457">
        <f t="shared" ref="BJZ121:BKM121" si="7910">SUM(BJZ122+BJZ126+BJZ131)</f>
        <v>0</v>
      </c>
      <c r="BKA121" s="450">
        <f t="shared" si="7910"/>
        <v>0</v>
      </c>
      <c r="BKB121" s="450">
        <f t="shared" si="7910"/>
        <v>0</v>
      </c>
      <c r="BKC121" s="450">
        <f t="shared" si="7910"/>
        <v>0</v>
      </c>
      <c r="BKD121" s="450">
        <f t="shared" si="7910"/>
        <v>0</v>
      </c>
      <c r="BKE121" s="450">
        <f t="shared" si="7910"/>
        <v>0</v>
      </c>
      <c r="BKF121" s="450">
        <f t="shared" si="7910"/>
        <v>0</v>
      </c>
      <c r="BKG121" s="450">
        <f t="shared" si="7910"/>
        <v>0</v>
      </c>
      <c r="BKH121" s="450">
        <f t="shared" si="7910"/>
        <v>0</v>
      </c>
      <c r="BKI121" s="450">
        <f t="shared" si="7910"/>
        <v>0</v>
      </c>
      <c r="BKJ121" s="450">
        <f t="shared" si="7910"/>
        <v>0</v>
      </c>
      <c r="BKK121" s="450">
        <f t="shared" si="7910"/>
        <v>0</v>
      </c>
      <c r="BKL121" s="462">
        <f t="shared" si="7910"/>
        <v>0</v>
      </c>
      <c r="BKM121" s="451">
        <f t="shared" si="7910"/>
        <v>0</v>
      </c>
      <c r="BKO121" s="457">
        <f t="shared" ref="BKO121:BLB121" si="7911">SUM(BKO122+BKO126+BKO131)</f>
        <v>0</v>
      </c>
      <c r="BKP121" s="450">
        <f t="shared" si="7911"/>
        <v>0</v>
      </c>
      <c r="BKQ121" s="450">
        <f t="shared" si="7911"/>
        <v>0</v>
      </c>
      <c r="BKR121" s="450">
        <f t="shared" si="7911"/>
        <v>0</v>
      </c>
      <c r="BKS121" s="450">
        <f t="shared" si="7911"/>
        <v>0</v>
      </c>
      <c r="BKT121" s="450">
        <f t="shared" si="7911"/>
        <v>0</v>
      </c>
      <c r="BKU121" s="450">
        <f t="shared" si="7911"/>
        <v>0</v>
      </c>
      <c r="BKV121" s="450">
        <f t="shared" si="7911"/>
        <v>0</v>
      </c>
      <c r="BKW121" s="450">
        <f t="shared" si="7911"/>
        <v>0</v>
      </c>
      <c r="BKX121" s="450">
        <f t="shared" si="7911"/>
        <v>0</v>
      </c>
      <c r="BKY121" s="450">
        <f t="shared" si="7911"/>
        <v>0</v>
      </c>
      <c r="BKZ121" s="450">
        <f t="shared" si="7911"/>
        <v>0</v>
      </c>
      <c r="BLA121" s="462">
        <f t="shared" si="7911"/>
        <v>0</v>
      </c>
      <c r="BLB121" s="451">
        <f t="shared" si="7911"/>
        <v>0</v>
      </c>
      <c r="BLD121" s="457">
        <f t="shared" ref="BLD121:BLQ121" si="7912">SUM(BLD122+BLD126+BLD131)</f>
        <v>0</v>
      </c>
      <c r="BLE121" s="450">
        <f t="shared" si="7912"/>
        <v>0</v>
      </c>
      <c r="BLF121" s="450">
        <f t="shared" si="7912"/>
        <v>0</v>
      </c>
      <c r="BLG121" s="450">
        <f t="shared" si="7912"/>
        <v>0</v>
      </c>
      <c r="BLH121" s="450">
        <f t="shared" si="7912"/>
        <v>0</v>
      </c>
      <c r="BLI121" s="450">
        <f t="shared" si="7912"/>
        <v>0</v>
      </c>
      <c r="BLJ121" s="450">
        <f t="shared" si="7912"/>
        <v>0</v>
      </c>
      <c r="BLK121" s="450">
        <f t="shared" si="7912"/>
        <v>0</v>
      </c>
      <c r="BLL121" s="450">
        <f t="shared" si="7912"/>
        <v>0</v>
      </c>
      <c r="BLM121" s="450">
        <f t="shared" si="7912"/>
        <v>0</v>
      </c>
      <c r="BLN121" s="450">
        <f t="shared" si="7912"/>
        <v>0</v>
      </c>
      <c r="BLO121" s="450">
        <f t="shared" si="7912"/>
        <v>0</v>
      </c>
      <c r="BLP121" s="462">
        <f t="shared" si="7912"/>
        <v>0</v>
      </c>
      <c r="BLQ121" s="451">
        <f t="shared" si="7912"/>
        <v>0</v>
      </c>
      <c r="BLS121" s="457">
        <f t="shared" ref="BLS121:BMF121" si="7913">SUM(BLS122+BLS126+BLS131)</f>
        <v>0</v>
      </c>
      <c r="BLT121" s="450">
        <f t="shared" si="7913"/>
        <v>0</v>
      </c>
      <c r="BLU121" s="450">
        <f t="shared" si="7913"/>
        <v>0</v>
      </c>
      <c r="BLV121" s="450">
        <f t="shared" si="7913"/>
        <v>0</v>
      </c>
      <c r="BLW121" s="450">
        <f t="shared" si="7913"/>
        <v>0</v>
      </c>
      <c r="BLX121" s="450">
        <f t="shared" si="7913"/>
        <v>0</v>
      </c>
      <c r="BLY121" s="450">
        <f t="shared" si="7913"/>
        <v>0</v>
      </c>
      <c r="BLZ121" s="450">
        <f t="shared" si="7913"/>
        <v>0</v>
      </c>
      <c r="BMA121" s="450">
        <f t="shared" si="7913"/>
        <v>0</v>
      </c>
      <c r="BMB121" s="450">
        <f t="shared" si="7913"/>
        <v>0</v>
      </c>
      <c r="BMC121" s="450">
        <f t="shared" si="7913"/>
        <v>0</v>
      </c>
      <c r="BMD121" s="450">
        <f t="shared" si="7913"/>
        <v>0</v>
      </c>
      <c r="BME121" s="462">
        <f t="shared" si="7913"/>
        <v>0</v>
      </c>
      <c r="BMF121" s="451">
        <f t="shared" si="7913"/>
        <v>0</v>
      </c>
      <c r="BMH121" s="457">
        <f t="shared" ref="BMH121:BMU121" si="7914">SUM(BMH122+BMH126+BMH131)</f>
        <v>0</v>
      </c>
      <c r="BMI121" s="450">
        <f t="shared" si="7914"/>
        <v>0</v>
      </c>
      <c r="BMJ121" s="450">
        <f t="shared" si="7914"/>
        <v>0</v>
      </c>
      <c r="BMK121" s="450">
        <f t="shared" si="7914"/>
        <v>0</v>
      </c>
      <c r="BML121" s="450">
        <f t="shared" si="7914"/>
        <v>0</v>
      </c>
      <c r="BMM121" s="450">
        <f t="shared" si="7914"/>
        <v>0</v>
      </c>
      <c r="BMN121" s="450">
        <f t="shared" si="7914"/>
        <v>0</v>
      </c>
      <c r="BMO121" s="450">
        <f t="shared" si="7914"/>
        <v>0</v>
      </c>
      <c r="BMP121" s="450">
        <f t="shared" si="7914"/>
        <v>0</v>
      </c>
      <c r="BMQ121" s="450">
        <f t="shared" si="7914"/>
        <v>0</v>
      </c>
      <c r="BMR121" s="450">
        <f t="shared" si="7914"/>
        <v>0</v>
      </c>
      <c r="BMS121" s="450">
        <f t="shared" si="7914"/>
        <v>0</v>
      </c>
      <c r="BMT121" s="462">
        <f t="shared" si="7914"/>
        <v>0</v>
      </c>
      <c r="BMU121" s="451">
        <f t="shared" si="7914"/>
        <v>0</v>
      </c>
      <c r="BMW121" s="457">
        <f t="shared" ref="BMW121:BNJ121" si="7915">SUM(BMW122+BMW126+BMW131)</f>
        <v>0</v>
      </c>
      <c r="BMX121" s="450">
        <f t="shared" si="7915"/>
        <v>0</v>
      </c>
      <c r="BMY121" s="450">
        <f t="shared" si="7915"/>
        <v>0</v>
      </c>
      <c r="BMZ121" s="450">
        <f t="shared" si="7915"/>
        <v>0</v>
      </c>
      <c r="BNA121" s="450">
        <f t="shared" si="7915"/>
        <v>0</v>
      </c>
      <c r="BNB121" s="450">
        <f t="shared" si="7915"/>
        <v>0</v>
      </c>
      <c r="BNC121" s="450">
        <f t="shared" si="7915"/>
        <v>0</v>
      </c>
      <c r="BND121" s="450">
        <f t="shared" si="7915"/>
        <v>0</v>
      </c>
      <c r="BNE121" s="450">
        <f t="shared" si="7915"/>
        <v>0</v>
      </c>
      <c r="BNF121" s="450">
        <f t="shared" si="7915"/>
        <v>0</v>
      </c>
      <c r="BNG121" s="450">
        <f t="shared" si="7915"/>
        <v>0</v>
      </c>
      <c r="BNH121" s="450">
        <f t="shared" si="7915"/>
        <v>0</v>
      </c>
      <c r="BNI121" s="462">
        <f t="shared" si="7915"/>
        <v>0</v>
      </c>
      <c r="BNJ121" s="451">
        <f t="shared" si="7915"/>
        <v>0</v>
      </c>
      <c r="BNL121" s="457">
        <f t="shared" ref="BNL121:BNY121" si="7916">SUM(BNL122+BNL126+BNL131)</f>
        <v>0</v>
      </c>
      <c r="BNM121" s="450">
        <f t="shared" si="7916"/>
        <v>0</v>
      </c>
      <c r="BNN121" s="450">
        <f t="shared" si="7916"/>
        <v>0</v>
      </c>
      <c r="BNO121" s="450">
        <f t="shared" si="7916"/>
        <v>0</v>
      </c>
      <c r="BNP121" s="450">
        <f t="shared" si="7916"/>
        <v>0</v>
      </c>
      <c r="BNQ121" s="450">
        <f t="shared" si="7916"/>
        <v>0</v>
      </c>
      <c r="BNR121" s="450">
        <f t="shared" si="7916"/>
        <v>0</v>
      </c>
      <c r="BNS121" s="450">
        <f t="shared" si="7916"/>
        <v>0</v>
      </c>
      <c r="BNT121" s="450">
        <f t="shared" si="7916"/>
        <v>0</v>
      </c>
      <c r="BNU121" s="450">
        <f t="shared" si="7916"/>
        <v>0</v>
      </c>
      <c r="BNV121" s="450">
        <f t="shared" si="7916"/>
        <v>0</v>
      </c>
      <c r="BNW121" s="450">
        <f t="shared" si="7916"/>
        <v>0</v>
      </c>
      <c r="BNX121" s="462">
        <f t="shared" si="7916"/>
        <v>0</v>
      </c>
      <c r="BNY121" s="451">
        <f t="shared" si="7916"/>
        <v>0</v>
      </c>
      <c r="BOA121" s="457">
        <f t="shared" ref="BOA121:BON121" si="7917">SUM(BOA122+BOA126+BOA131)</f>
        <v>0</v>
      </c>
      <c r="BOB121" s="450">
        <f t="shared" si="7917"/>
        <v>0</v>
      </c>
      <c r="BOC121" s="450">
        <f t="shared" si="7917"/>
        <v>0</v>
      </c>
      <c r="BOD121" s="450">
        <f t="shared" si="7917"/>
        <v>0</v>
      </c>
      <c r="BOE121" s="450">
        <f t="shared" si="7917"/>
        <v>0</v>
      </c>
      <c r="BOF121" s="450">
        <f t="shared" si="7917"/>
        <v>0</v>
      </c>
      <c r="BOG121" s="450">
        <f t="shared" si="7917"/>
        <v>0</v>
      </c>
      <c r="BOH121" s="450">
        <f t="shared" si="7917"/>
        <v>0</v>
      </c>
      <c r="BOI121" s="450">
        <f t="shared" si="7917"/>
        <v>0</v>
      </c>
      <c r="BOJ121" s="450">
        <f t="shared" si="7917"/>
        <v>0</v>
      </c>
      <c r="BOK121" s="450">
        <f t="shared" si="7917"/>
        <v>0</v>
      </c>
      <c r="BOL121" s="450">
        <f t="shared" si="7917"/>
        <v>0</v>
      </c>
      <c r="BOM121" s="462">
        <f t="shared" si="7917"/>
        <v>0</v>
      </c>
      <c r="BON121" s="451">
        <f t="shared" si="7917"/>
        <v>0</v>
      </c>
      <c r="BOP121" s="457">
        <f t="shared" ref="BOP121:BPC121" si="7918">SUM(BOP122+BOP126+BOP131)</f>
        <v>0</v>
      </c>
      <c r="BOQ121" s="450">
        <f t="shared" si="7918"/>
        <v>0</v>
      </c>
      <c r="BOR121" s="450">
        <f t="shared" si="7918"/>
        <v>0</v>
      </c>
      <c r="BOS121" s="450">
        <f t="shared" si="7918"/>
        <v>0</v>
      </c>
      <c r="BOT121" s="450">
        <f t="shared" si="7918"/>
        <v>0</v>
      </c>
      <c r="BOU121" s="450">
        <f t="shared" si="7918"/>
        <v>0</v>
      </c>
      <c r="BOV121" s="450">
        <f t="shared" si="7918"/>
        <v>0</v>
      </c>
      <c r="BOW121" s="450">
        <f t="shared" si="7918"/>
        <v>0</v>
      </c>
      <c r="BOX121" s="450">
        <f t="shared" si="7918"/>
        <v>0</v>
      </c>
      <c r="BOY121" s="450">
        <f t="shared" si="7918"/>
        <v>0</v>
      </c>
      <c r="BOZ121" s="450">
        <f t="shared" si="7918"/>
        <v>0</v>
      </c>
      <c r="BPA121" s="450">
        <f t="shared" si="7918"/>
        <v>0</v>
      </c>
      <c r="BPB121" s="462">
        <f t="shared" si="7918"/>
        <v>0</v>
      </c>
      <c r="BPC121" s="451">
        <f t="shared" si="7918"/>
        <v>0</v>
      </c>
      <c r="BPE121" s="457">
        <f t="shared" ref="BPE121:BPR121" si="7919">SUM(BPE122+BPE126+BPE131)</f>
        <v>0</v>
      </c>
      <c r="BPF121" s="450">
        <f t="shared" si="7919"/>
        <v>0</v>
      </c>
      <c r="BPG121" s="450">
        <f t="shared" si="7919"/>
        <v>0</v>
      </c>
      <c r="BPH121" s="450">
        <f t="shared" si="7919"/>
        <v>0</v>
      </c>
      <c r="BPI121" s="450">
        <f t="shared" si="7919"/>
        <v>0</v>
      </c>
      <c r="BPJ121" s="450">
        <f t="shared" si="7919"/>
        <v>0</v>
      </c>
      <c r="BPK121" s="450">
        <f t="shared" si="7919"/>
        <v>0</v>
      </c>
      <c r="BPL121" s="450">
        <f t="shared" si="7919"/>
        <v>0</v>
      </c>
      <c r="BPM121" s="450">
        <f t="shared" si="7919"/>
        <v>0</v>
      </c>
      <c r="BPN121" s="450">
        <f t="shared" si="7919"/>
        <v>0</v>
      </c>
      <c r="BPO121" s="450">
        <f t="shared" si="7919"/>
        <v>0</v>
      </c>
      <c r="BPP121" s="450">
        <f t="shared" si="7919"/>
        <v>0</v>
      </c>
      <c r="BPQ121" s="462">
        <f t="shared" si="7919"/>
        <v>0</v>
      </c>
      <c r="BPR121" s="451">
        <f t="shared" si="7919"/>
        <v>0</v>
      </c>
      <c r="BPT121" s="457">
        <f t="shared" ref="BPT121:BQG121" si="7920">SUM(BPT122+BPT126+BPT131)</f>
        <v>0</v>
      </c>
      <c r="BPU121" s="450">
        <f t="shared" si="7920"/>
        <v>0</v>
      </c>
      <c r="BPV121" s="450">
        <f t="shared" si="7920"/>
        <v>0</v>
      </c>
      <c r="BPW121" s="450">
        <f t="shared" si="7920"/>
        <v>0</v>
      </c>
      <c r="BPX121" s="450">
        <f t="shared" si="7920"/>
        <v>0</v>
      </c>
      <c r="BPY121" s="450">
        <f t="shared" si="7920"/>
        <v>0</v>
      </c>
      <c r="BPZ121" s="450">
        <f t="shared" si="7920"/>
        <v>0</v>
      </c>
      <c r="BQA121" s="450">
        <f t="shared" si="7920"/>
        <v>0</v>
      </c>
      <c r="BQB121" s="450">
        <f t="shared" si="7920"/>
        <v>0</v>
      </c>
      <c r="BQC121" s="450">
        <f t="shared" si="7920"/>
        <v>0</v>
      </c>
      <c r="BQD121" s="450">
        <f t="shared" si="7920"/>
        <v>0</v>
      </c>
      <c r="BQE121" s="450">
        <f t="shared" si="7920"/>
        <v>0</v>
      </c>
      <c r="BQF121" s="462">
        <f t="shared" si="7920"/>
        <v>0</v>
      </c>
      <c r="BQG121" s="451">
        <f t="shared" si="7920"/>
        <v>0</v>
      </c>
      <c r="BQI121" s="457">
        <f t="shared" ref="BQI121:BQV121" si="7921">SUM(BQI122+BQI126+BQI131)</f>
        <v>0</v>
      </c>
      <c r="BQJ121" s="450">
        <f t="shared" si="7921"/>
        <v>0</v>
      </c>
      <c r="BQK121" s="450">
        <f t="shared" si="7921"/>
        <v>0</v>
      </c>
      <c r="BQL121" s="450">
        <f t="shared" si="7921"/>
        <v>0</v>
      </c>
      <c r="BQM121" s="450">
        <f t="shared" si="7921"/>
        <v>0</v>
      </c>
      <c r="BQN121" s="450">
        <f t="shared" si="7921"/>
        <v>0</v>
      </c>
      <c r="BQO121" s="450">
        <f t="shared" si="7921"/>
        <v>0</v>
      </c>
      <c r="BQP121" s="450">
        <f t="shared" si="7921"/>
        <v>0</v>
      </c>
      <c r="BQQ121" s="450">
        <f t="shared" si="7921"/>
        <v>0</v>
      </c>
      <c r="BQR121" s="450">
        <f t="shared" si="7921"/>
        <v>0</v>
      </c>
      <c r="BQS121" s="450">
        <f t="shared" si="7921"/>
        <v>0</v>
      </c>
      <c r="BQT121" s="450">
        <f t="shared" si="7921"/>
        <v>0</v>
      </c>
      <c r="BQU121" s="462">
        <f t="shared" si="7921"/>
        <v>0</v>
      </c>
      <c r="BQV121" s="451">
        <f t="shared" si="7921"/>
        <v>0</v>
      </c>
      <c r="BQX121" s="457">
        <f t="shared" ref="BQX121:BRK121" si="7922">SUM(BQX122+BQX126+BQX131)</f>
        <v>0</v>
      </c>
      <c r="BQY121" s="450">
        <f t="shared" si="7922"/>
        <v>0</v>
      </c>
      <c r="BQZ121" s="450">
        <f t="shared" si="7922"/>
        <v>0</v>
      </c>
      <c r="BRA121" s="450">
        <f t="shared" si="7922"/>
        <v>0</v>
      </c>
      <c r="BRB121" s="450">
        <f t="shared" si="7922"/>
        <v>0</v>
      </c>
      <c r="BRC121" s="450">
        <f t="shared" si="7922"/>
        <v>0</v>
      </c>
      <c r="BRD121" s="450">
        <f t="shared" si="7922"/>
        <v>0</v>
      </c>
      <c r="BRE121" s="450">
        <f t="shared" si="7922"/>
        <v>0</v>
      </c>
      <c r="BRF121" s="450">
        <f t="shared" si="7922"/>
        <v>0</v>
      </c>
      <c r="BRG121" s="450">
        <f t="shared" si="7922"/>
        <v>0</v>
      </c>
      <c r="BRH121" s="450">
        <f t="shared" si="7922"/>
        <v>0</v>
      </c>
      <c r="BRI121" s="450">
        <f t="shared" si="7922"/>
        <v>0</v>
      </c>
      <c r="BRJ121" s="462">
        <f t="shared" si="7922"/>
        <v>0</v>
      </c>
      <c r="BRK121" s="451">
        <f t="shared" si="7922"/>
        <v>0</v>
      </c>
      <c r="BRM121" s="457">
        <f t="shared" ref="BRM121:BRZ121" si="7923">SUM(BRM122+BRM126+BRM131)</f>
        <v>0</v>
      </c>
      <c r="BRN121" s="450">
        <f t="shared" si="7923"/>
        <v>0</v>
      </c>
      <c r="BRO121" s="450">
        <f t="shared" si="7923"/>
        <v>0</v>
      </c>
      <c r="BRP121" s="450">
        <f t="shared" si="7923"/>
        <v>0</v>
      </c>
      <c r="BRQ121" s="450">
        <f t="shared" si="7923"/>
        <v>0</v>
      </c>
      <c r="BRR121" s="450">
        <f t="shared" si="7923"/>
        <v>0</v>
      </c>
      <c r="BRS121" s="450">
        <f t="shared" si="7923"/>
        <v>0</v>
      </c>
      <c r="BRT121" s="450">
        <f t="shared" si="7923"/>
        <v>0</v>
      </c>
      <c r="BRU121" s="450">
        <f t="shared" si="7923"/>
        <v>0</v>
      </c>
      <c r="BRV121" s="450">
        <f t="shared" si="7923"/>
        <v>0</v>
      </c>
      <c r="BRW121" s="450">
        <f t="shared" si="7923"/>
        <v>0</v>
      </c>
      <c r="BRX121" s="450">
        <f t="shared" si="7923"/>
        <v>0</v>
      </c>
      <c r="BRY121" s="462">
        <f t="shared" si="7923"/>
        <v>0</v>
      </c>
      <c r="BRZ121" s="451">
        <f t="shared" si="7923"/>
        <v>0</v>
      </c>
      <c r="BSB121" s="457">
        <f t="shared" ref="BSB121:BSO121" si="7924">SUM(BSB122+BSB126+BSB131)</f>
        <v>0</v>
      </c>
      <c r="BSC121" s="450">
        <f t="shared" si="7924"/>
        <v>0</v>
      </c>
      <c r="BSD121" s="450">
        <f t="shared" si="7924"/>
        <v>0</v>
      </c>
      <c r="BSE121" s="450">
        <f t="shared" si="7924"/>
        <v>0</v>
      </c>
      <c r="BSF121" s="450">
        <f t="shared" si="7924"/>
        <v>0</v>
      </c>
      <c r="BSG121" s="450">
        <f t="shared" si="7924"/>
        <v>0</v>
      </c>
      <c r="BSH121" s="450">
        <f t="shared" si="7924"/>
        <v>0</v>
      </c>
      <c r="BSI121" s="450">
        <f t="shared" si="7924"/>
        <v>0</v>
      </c>
      <c r="BSJ121" s="450">
        <f t="shared" si="7924"/>
        <v>0</v>
      </c>
      <c r="BSK121" s="450">
        <f t="shared" si="7924"/>
        <v>0</v>
      </c>
      <c r="BSL121" s="450">
        <f t="shared" si="7924"/>
        <v>0</v>
      </c>
      <c r="BSM121" s="450">
        <f t="shared" si="7924"/>
        <v>0</v>
      </c>
      <c r="BSN121" s="462">
        <f t="shared" si="7924"/>
        <v>0</v>
      </c>
      <c r="BSO121" s="451">
        <f t="shared" si="7924"/>
        <v>0</v>
      </c>
      <c r="BSQ121" s="457">
        <f t="shared" ref="BSQ121:BTD121" si="7925">SUM(BSQ122+BSQ126+BSQ131)</f>
        <v>0</v>
      </c>
      <c r="BSR121" s="450">
        <f t="shared" si="7925"/>
        <v>0</v>
      </c>
      <c r="BSS121" s="450">
        <f t="shared" si="7925"/>
        <v>0</v>
      </c>
      <c r="BST121" s="450">
        <f t="shared" si="7925"/>
        <v>0</v>
      </c>
      <c r="BSU121" s="450">
        <f t="shared" si="7925"/>
        <v>0</v>
      </c>
      <c r="BSV121" s="450">
        <f t="shared" si="7925"/>
        <v>0</v>
      </c>
      <c r="BSW121" s="450">
        <f t="shared" si="7925"/>
        <v>0</v>
      </c>
      <c r="BSX121" s="450">
        <f t="shared" si="7925"/>
        <v>0</v>
      </c>
      <c r="BSY121" s="450">
        <f t="shared" si="7925"/>
        <v>0</v>
      </c>
      <c r="BSZ121" s="450">
        <f t="shared" si="7925"/>
        <v>0</v>
      </c>
      <c r="BTA121" s="450">
        <f t="shared" si="7925"/>
        <v>0</v>
      </c>
      <c r="BTB121" s="450">
        <f t="shared" si="7925"/>
        <v>0</v>
      </c>
      <c r="BTC121" s="462">
        <f t="shared" si="7925"/>
        <v>0</v>
      </c>
      <c r="BTD121" s="451">
        <f t="shared" si="7925"/>
        <v>0</v>
      </c>
      <c r="BTF121" s="457">
        <f t="shared" ref="BTF121:BTS121" si="7926">SUM(BTF122+BTF126+BTF131)</f>
        <v>0</v>
      </c>
      <c r="BTG121" s="450">
        <f t="shared" si="7926"/>
        <v>0</v>
      </c>
      <c r="BTH121" s="450">
        <f t="shared" si="7926"/>
        <v>0</v>
      </c>
      <c r="BTI121" s="450">
        <f t="shared" si="7926"/>
        <v>0</v>
      </c>
      <c r="BTJ121" s="450">
        <f t="shared" si="7926"/>
        <v>0</v>
      </c>
      <c r="BTK121" s="450">
        <f t="shared" si="7926"/>
        <v>0</v>
      </c>
      <c r="BTL121" s="450">
        <f t="shared" si="7926"/>
        <v>0</v>
      </c>
      <c r="BTM121" s="450">
        <f t="shared" si="7926"/>
        <v>0</v>
      </c>
      <c r="BTN121" s="450">
        <f t="shared" si="7926"/>
        <v>0</v>
      </c>
      <c r="BTO121" s="450">
        <f t="shared" si="7926"/>
        <v>0</v>
      </c>
      <c r="BTP121" s="450">
        <f t="shared" si="7926"/>
        <v>0</v>
      </c>
      <c r="BTQ121" s="450">
        <f t="shared" si="7926"/>
        <v>0</v>
      </c>
      <c r="BTR121" s="462">
        <f t="shared" si="7926"/>
        <v>0</v>
      </c>
      <c r="BTS121" s="451">
        <f t="shared" si="7926"/>
        <v>0</v>
      </c>
      <c r="BTU121" s="457">
        <f t="shared" ref="BTU121:BUH121" si="7927">SUM(BTU122+BTU126+BTU131)</f>
        <v>0</v>
      </c>
      <c r="BTV121" s="450">
        <f t="shared" si="7927"/>
        <v>0</v>
      </c>
      <c r="BTW121" s="450">
        <f t="shared" si="7927"/>
        <v>0</v>
      </c>
      <c r="BTX121" s="450">
        <f t="shared" si="7927"/>
        <v>0</v>
      </c>
      <c r="BTY121" s="450">
        <f t="shared" si="7927"/>
        <v>0</v>
      </c>
      <c r="BTZ121" s="450">
        <f t="shared" si="7927"/>
        <v>0</v>
      </c>
      <c r="BUA121" s="450">
        <f t="shared" si="7927"/>
        <v>0</v>
      </c>
      <c r="BUB121" s="450">
        <f t="shared" si="7927"/>
        <v>0</v>
      </c>
      <c r="BUC121" s="450">
        <f t="shared" si="7927"/>
        <v>0</v>
      </c>
      <c r="BUD121" s="450">
        <f t="shared" si="7927"/>
        <v>0</v>
      </c>
      <c r="BUE121" s="450">
        <f t="shared" si="7927"/>
        <v>0</v>
      </c>
      <c r="BUF121" s="450">
        <f t="shared" si="7927"/>
        <v>0</v>
      </c>
      <c r="BUG121" s="462">
        <f t="shared" si="7927"/>
        <v>0</v>
      </c>
      <c r="BUH121" s="451">
        <f t="shared" si="7927"/>
        <v>0</v>
      </c>
      <c r="BUJ121" s="457">
        <f t="shared" ref="BUJ121:BUW121" si="7928">SUM(BUJ122+BUJ126+BUJ131)</f>
        <v>0</v>
      </c>
      <c r="BUK121" s="450">
        <f t="shared" si="7928"/>
        <v>0</v>
      </c>
      <c r="BUL121" s="450">
        <f t="shared" si="7928"/>
        <v>0</v>
      </c>
      <c r="BUM121" s="450">
        <f t="shared" si="7928"/>
        <v>0</v>
      </c>
      <c r="BUN121" s="450">
        <f t="shared" si="7928"/>
        <v>0</v>
      </c>
      <c r="BUO121" s="450">
        <f t="shared" si="7928"/>
        <v>0</v>
      </c>
      <c r="BUP121" s="450">
        <f t="shared" si="7928"/>
        <v>0</v>
      </c>
      <c r="BUQ121" s="450">
        <f t="shared" si="7928"/>
        <v>0</v>
      </c>
      <c r="BUR121" s="450">
        <f t="shared" si="7928"/>
        <v>0</v>
      </c>
      <c r="BUS121" s="450">
        <f t="shared" si="7928"/>
        <v>0</v>
      </c>
      <c r="BUT121" s="450">
        <f t="shared" si="7928"/>
        <v>0</v>
      </c>
      <c r="BUU121" s="450">
        <f t="shared" si="7928"/>
        <v>0</v>
      </c>
      <c r="BUV121" s="462">
        <f t="shared" si="7928"/>
        <v>0</v>
      </c>
      <c r="BUW121" s="451">
        <f t="shared" si="7928"/>
        <v>0</v>
      </c>
      <c r="BUY121" s="457">
        <f t="shared" ref="BUY121:BVL121" si="7929">SUM(BUY122+BUY126+BUY131)</f>
        <v>0</v>
      </c>
      <c r="BUZ121" s="450">
        <f t="shared" si="7929"/>
        <v>0</v>
      </c>
      <c r="BVA121" s="450">
        <f t="shared" si="7929"/>
        <v>0</v>
      </c>
      <c r="BVB121" s="450">
        <f t="shared" si="7929"/>
        <v>0</v>
      </c>
      <c r="BVC121" s="450">
        <f t="shared" si="7929"/>
        <v>0</v>
      </c>
      <c r="BVD121" s="450">
        <f t="shared" si="7929"/>
        <v>0</v>
      </c>
      <c r="BVE121" s="450">
        <f t="shared" si="7929"/>
        <v>0</v>
      </c>
      <c r="BVF121" s="450">
        <f t="shared" si="7929"/>
        <v>0</v>
      </c>
      <c r="BVG121" s="450">
        <f t="shared" si="7929"/>
        <v>0</v>
      </c>
      <c r="BVH121" s="450">
        <f t="shared" si="7929"/>
        <v>0</v>
      </c>
      <c r="BVI121" s="450">
        <f t="shared" si="7929"/>
        <v>0</v>
      </c>
      <c r="BVJ121" s="450">
        <f t="shared" si="7929"/>
        <v>0</v>
      </c>
      <c r="BVK121" s="462">
        <f t="shared" si="7929"/>
        <v>0</v>
      </c>
      <c r="BVL121" s="451">
        <f t="shared" si="7929"/>
        <v>0</v>
      </c>
      <c r="BVN121" s="457">
        <f t="shared" ref="BVN121:BWA121" si="7930">SUM(BVN122+BVN126+BVN131)</f>
        <v>0</v>
      </c>
      <c r="BVO121" s="450">
        <f t="shared" si="7930"/>
        <v>0</v>
      </c>
      <c r="BVP121" s="450">
        <f t="shared" si="7930"/>
        <v>0</v>
      </c>
      <c r="BVQ121" s="450">
        <f t="shared" si="7930"/>
        <v>0</v>
      </c>
      <c r="BVR121" s="450">
        <f t="shared" si="7930"/>
        <v>0</v>
      </c>
      <c r="BVS121" s="450">
        <f t="shared" si="7930"/>
        <v>0</v>
      </c>
      <c r="BVT121" s="450">
        <f t="shared" si="7930"/>
        <v>0</v>
      </c>
      <c r="BVU121" s="450">
        <f t="shared" si="7930"/>
        <v>0</v>
      </c>
      <c r="BVV121" s="450">
        <f t="shared" si="7930"/>
        <v>0</v>
      </c>
      <c r="BVW121" s="450">
        <f t="shared" si="7930"/>
        <v>0</v>
      </c>
      <c r="BVX121" s="450">
        <f t="shared" si="7930"/>
        <v>0</v>
      </c>
      <c r="BVY121" s="450">
        <f t="shared" si="7930"/>
        <v>0</v>
      </c>
      <c r="BVZ121" s="462">
        <f t="shared" si="7930"/>
        <v>0</v>
      </c>
      <c r="BWA121" s="451">
        <f t="shared" si="7930"/>
        <v>0</v>
      </c>
    </row>
    <row r="122" spans="2:1951" ht="15" hidden="1" customHeight="1" x14ac:dyDescent="0.2">
      <c r="B122" s="452" t="s">
        <v>315</v>
      </c>
      <c r="C122" s="450">
        <f t="shared" ref="C122:P122" si="7931">SUM(C123:C125)</f>
        <v>0</v>
      </c>
      <c r="D122" s="450">
        <f t="shared" si="7931"/>
        <v>0</v>
      </c>
      <c r="E122" s="450">
        <f t="shared" si="7931"/>
        <v>0</v>
      </c>
      <c r="F122" s="450">
        <f t="shared" si="7931"/>
        <v>0</v>
      </c>
      <c r="G122" s="450">
        <f t="shared" si="7931"/>
        <v>0</v>
      </c>
      <c r="H122" s="450">
        <f t="shared" si="7931"/>
        <v>0</v>
      </c>
      <c r="I122" s="450">
        <f t="shared" si="7931"/>
        <v>0</v>
      </c>
      <c r="J122" s="450">
        <f t="shared" si="7931"/>
        <v>0</v>
      </c>
      <c r="K122" s="450">
        <f t="shared" si="7931"/>
        <v>0</v>
      </c>
      <c r="L122" s="450">
        <f t="shared" si="7931"/>
        <v>0</v>
      </c>
      <c r="M122" s="450">
        <f t="shared" si="7931"/>
        <v>0</v>
      </c>
      <c r="N122" s="450">
        <f t="shared" si="7931"/>
        <v>0</v>
      </c>
      <c r="O122" s="462">
        <f t="shared" si="7931"/>
        <v>0</v>
      </c>
      <c r="P122" s="451">
        <f t="shared" si="7931"/>
        <v>0</v>
      </c>
      <c r="R122" s="457">
        <f t="shared" ref="R122:AE122" si="7932">SUM(R123:R125)</f>
        <v>0</v>
      </c>
      <c r="S122" s="450">
        <f t="shared" si="7932"/>
        <v>0</v>
      </c>
      <c r="T122" s="450">
        <f t="shared" si="7932"/>
        <v>0</v>
      </c>
      <c r="U122" s="450">
        <f t="shared" si="7932"/>
        <v>0</v>
      </c>
      <c r="V122" s="450">
        <f t="shared" si="7932"/>
        <v>0</v>
      </c>
      <c r="W122" s="450">
        <f t="shared" si="7932"/>
        <v>0</v>
      </c>
      <c r="X122" s="450">
        <f t="shared" si="7932"/>
        <v>0</v>
      </c>
      <c r="Y122" s="450">
        <f t="shared" si="7932"/>
        <v>0</v>
      </c>
      <c r="Z122" s="450">
        <f t="shared" si="7932"/>
        <v>0</v>
      </c>
      <c r="AA122" s="450">
        <f t="shared" si="7932"/>
        <v>0</v>
      </c>
      <c r="AB122" s="450">
        <f t="shared" si="7932"/>
        <v>0</v>
      </c>
      <c r="AC122" s="450">
        <f t="shared" si="7932"/>
        <v>0</v>
      </c>
      <c r="AD122" s="462">
        <f t="shared" si="7932"/>
        <v>0</v>
      </c>
      <c r="AE122" s="451">
        <f t="shared" si="7932"/>
        <v>0</v>
      </c>
      <c r="AG122" s="457">
        <f t="shared" ref="AG122:AT122" si="7933">SUM(AG123:AG125)</f>
        <v>0</v>
      </c>
      <c r="AH122" s="450">
        <f t="shared" si="7933"/>
        <v>0</v>
      </c>
      <c r="AI122" s="450">
        <f t="shared" si="7933"/>
        <v>0</v>
      </c>
      <c r="AJ122" s="450">
        <f t="shared" si="7933"/>
        <v>0</v>
      </c>
      <c r="AK122" s="450">
        <f t="shared" si="7933"/>
        <v>0</v>
      </c>
      <c r="AL122" s="450">
        <f t="shared" si="7933"/>
        <v>0</v>
      </c>
      <c r="AM122" s="450">
        <f t="shared" si="7933"/>
        <v>0</v>
      </c>
      <c r="AN122" s="450">
        <f t="shared" si="7933"/>
        <v>0</v>
      </c>
      <c r="AO122" s="450">
        <f t="shared" si="7933"/>
        <v>0</v>
      </c>
      <c r="AP122" s="450">
        <f t="shared" si="7933"/>
        <v>0</v>
      </c>
      <c r="AQ122" s="450">
        <f t="shared" si="7933"/>
        <v>0</v>
      </c>
      <c r="AR122" s="450">
        <f t="shared" si="7933"/>
        <v>0</v>
      </c>
      <c r="AS122" s="462">
        <f t="shared" si="7933"/>
        <v>0</v>
      </c>
      <c r="AT122" s="451">
        <f t="shared" si="7933"/>
        <v>0</v>
      </c>
      <c r="AV122" s="457">
        <f t="shared" ref="AV122:BI122" si="7934">SUM(AV123:AV125)</f>
        <v>0</v>
      </c>
      <c r="AW122" s="450">
        <f t="shared" si="7934"/>
        <v>0</v>
      </c>
      <c r="AX122" s="450">
        <f t="shared" si="7934"/>
        <v>0</v>
      </c>
      <c r="AY122" s="450">
        <f t="shared" si="7934"/>
        <v>0</v>
      </c>
      <c r="AZ122" s="450">
        <f t="shared" si="7934"/>
        <v>0</v>
      </c>
      <c r="BA122" s="450">
        <f t="shared" si="7934"/>
        <v>0</v>
      </c>
      <c r="BB122" s="450">
        <f t="shared" si="7934"/>
        <v>0</v>
      </c>
      <c r="BC122" s="450">
        <f t="shared" si="7934"/>
        <v>0</v>
      </c>
      <c r="BD122" s="450">
        <f t="shared" si="7934"/>
        <v>0</v>
      </c>
      <c r="BE122" s="450">
        <f t="shared" si="7934"/>
        <v>0</v>
      </c>
      <c r="BF122" s="450">
        <f t="shared" si="7934"/>
        <v>0</v>
      </c>
      <c r="BG122" s="450">
        <f t="shared" si="7934"/>
        <v>0</v>
      </c>
      <c r="BH122" s="462">
        <f t="shared" si="7934"/>
        <v>0</v>
      </c>
      <c r="BI122" s="451">
        <f t="shared" si="7934"/>
        <v>0</v>
      </c>
      <c r="BK122" s="457">
        <f t="shared" ref="BK122:BX122" si="7935">SUM(BK123:BK125)</f>
        <v>0</v>
      </c>
      <c r="BL122" s="450">
        <f t="shared" si="7935"/>
        <v>0</v>
      </c>
      <c r="BM122" s="450">
        <f t="shared" si="7935"/>
        <v>0</v>
      </c>
      <c r="BN122" s="450">
        <f t="shared" si="7935"/>
        <v>0</v>
      </c>
      <c r="BO122" s="450">
        <f t="shared" si="7935"/>
        <v>0</v>
      </c>
      <c r="BP122" s="450">
        <f t="shared" si="7935"/>
        <v>0</v>
      </c>
      <c r="BQ122" s="450">
        <f t="shared" si="7935"/>
        <v>0</v>
      </c>
      <c r="BR122" s="450">
        <f t="shared" si="7935"/>
        <v>0</v>
      </c>
      <c r="BS122" s="450">
        <f t="shared" si="7935"/>
        <v>0</v>
      </c>
      <c r="BT122" s="450">
        <f t="shared" si="7935"/>
        <v>0</v>
      </c>
      <c r="BU122" s="450">
        <f t="shared" si="7935"/>
        <v>0</v>
      </c>
      <c r="BV122" s="450">
        <f t="shared" si="7935"/>
        <v>0</v>
      </c>
      <c r="BW122" s="462">
        <f t="shared" si="7935"/>
        <v>0</v>
      </c>
      <c r="BX122" s="451">
        <f t="shared" si="7935"/>
        <v>0</v>
      </c>
      <c r="BZ122" s="457">
        <f t="shared" ref="BZ122:CM122" si="7936">SUM(BZ123:BZ125)</f>
        <v>0</v>
      </c>
      <c r="CA122" s="450">
        <f t="shared" si="7936"/>
        <v>0</v>
      </c>
      <c r="CB122" s="450">
        <f t="shared" si="7936"/>
        <v>0</v>
      </c>
      <c r="CC122" s="450">
        <f t="shared" si="7936"/>
        <v>0</v>
      </c>
      <c r="CD122" s="450">
        <f t="shared" si="7936"/>
        <v>0</v>
      </c>
      <c r="CE122" s="450">
        <f t="shared" si="7936"/>
        <v>0</v>
      </c>
      <c r="CF122" s="450">
        <f t="shared" si="7936"/>
        <v>0</v>
      </c>
      <c r="CG122" s="450">
        <f t="shared" si="7936"/>
        <v>0</v>
      </c>
      <c r="CH122" s="450">
        <f t="shared" si="7936"/>
        <v>0</v>
      </c>
      <c r="CI122" s="450">
        <f t="shared" si="7936"/>
        <v>0</v>
      </c>
      <c r="CJ122" s="450">
        <f t="shared" si="7936"/>
        <v>0</v>
      </c>
      <c r="CK122" s="450">
        <f t="shared" si="7936"/>
        <v>0</v>
      </c>
      <c r="CL122" s="462">
        <f t="shared" si="7936"/>
        <v>0</v>
      </c>
      <c r="CM122" s="451">
        <f t="shared" si="7936"/>
        <v>0</v>
      </c>
      <c r="CO122" s="457">
        <f t="shared" ref="CO122:DB122" si="7937">SUM(CO123:CO125)</f>
        <v>0</v>
      </c>
      <c r="CP122" s="450">
        <f t="shared" si="7937"/>
        <v>0</v>
      </c>
      <c r="CQ122" s="450">
        <f t="shared" si="7937"/>
        <v>0</v>
      </c>
      <c r="CR122" s="450">
        <f t="shared" si="7937"/>
        <v>0</v>
      </c>
      <c r="CS122" s="450">
        <f t="shared" si="7937"/>
        <v>0</v>
      </c>
      <c r="CT122" s="450">
        <f t="shared" si="7937"/>
        <v>0</v>
      </c>
      <c r="CU122" s="450">
        <f t="shared" si="7937"/>
        <v>0</v>
      </c>
      <c r="CV122" s="450">
        <f t="shared" si="7937"/>
        <v>0</v>
      </c>
      <c r="CW122" s="450">
        <f t="shared" si="7937"/>
        <v>0</v>
      </c>
      <c r="CX122" s="450">
        <f t="shared" si="7937"/>
        <v>0</v>
      </c>
      <c r="CY122" s="450">
        <f t="shared" si="7937"/>
        <v>0</v>
      </c>
      <c r="CZ122" s="450">
        <f t="shared" si="7937"/>
        <v>0</v>
      </c>
      <c r="DA122" s="462">
        <f t="shared" si="7937"/>
        <v>0</v>
      </c>
      <c r="DB122" s="451">
        <f t="shared" si="7937"/>
        <v>0</v>
      </c>
      <c r="DD122" s="457">
        <f t="shared" ref="DD122:DQ122" si="7938">SUM(DD123:DD125)</f>
        <v>0</v>
      </c>
      <c r="DE122" s="450">
        <f t="shared" si="7938"/>
        <v>0</v>
      </c>
      <c r="DF122" s="450">
        <f t="shared" si="7938"/>
        <v>0</v>
      </c>
      <c r="DG122" s="450">
        <f t="shared" si="7938"/>
        <v>0</v>
      </c>
      <c r="DH122" s="450">
        <f t="shared" si="7938"/>
        <v>0</v>
      </c>
      <c r="DI122" s="450">
        <f t="shared" si="7938"/>
        <v>0</v>
      </c>
      <c r="DJ122" s="450">
        <f t="shared" si="7938"/>
        <v>0</v>
      </c>
      <c r="DK122" s="450">
        <f t="shared" si="7938"/>
        <v>0</v>
      </c>
      <c r="DL122" s="450">
        <f t="shared" si="7938"/>
        <v>0</v>
      </c>
      <c r="DM122" s="450">
        <f t="shared" si="7938"/>
        <v>0</v>
      </c>
      <c r="DN122" s="450">
        <f t="shared" si="7938"/>
        <v>0</v>
      </c>
      <c r="DO122" s="450">
        <f t="shared" si="7938"/>
        <v>0</v>
      </c>
      <c r="DP122" s="462">
        <f t="shared" si="7938"/>
        <v>0</v>
      </c>
      <c r="DQ122" s="451">
        <f t="shared" si="7938"/>
        <v>0</v>
      </c>
      <c r="DS122" s="457">
        <f t="shared" ref="DS122:EF122" si="7939">SUM(DS123:DS125)</f>
        <v>0</v>
      </c>
      <c r="DT122" s="450">
        <f t="shared" si="7939"/>
        <v>0</v>
      </c>
      <c r="DU122" s="450">
        <f t="shared" si="7939"/>
        <v>0</v>
      </c>
      <c r="DV122" s="450">
        <f t="shared" si="7939"/>
        <v>0</v>
      </c>
      <c r="DW122" s="450">
        <f t="shared" si="7939"/>
        <v>0</v>
      </c>
      <c r="DX122" s="450">
        <f t="shared" si="7939"/>
        <v>0</v>
      </c>
      <c r="DY122" s="450">
        <f t="shared" si="7939"/>
        <v>0</v>
      </c>
      <c r="DZ122" s="450">
        <f t="shared" si="7939"/>
        <v>0</v>
      </c>
      <c r="EA122" s="450">
        <f t="shared" si="7939"/>
        <v>0</v>
      </c>
      <c r="EB122" s="450">
        <f t="shared" si="7939"/>
        <v>0</v>
      </c>
      <c r="EC122" s="450">
        <f t="shared" si="7939"/>
        <v>0</v>
      </c>
      <c r="ED122" s="450">
        <f t="shared" si="7939"/>
        <v>0</v>
      </c>
      <c r="EE122" s="462">
        <f t="shared" si="7939"/>
        <v>0</v>
      </c>
      <c r="EF122" s="451">
        <f t="shared" si="7939"/>
        <v>0</v>
      </c>
      <c r="EH122" s="457">
        <f t="shared" ref="EH122:EU122" si="7940">SUM(EH123:EH125)</f>
        <v>0</v>
      </c>
      <c r="EI122" s="450">
        <f t="shared" si="7940"/>
        <v>0</v>
      </c>
      <c r="EJ122" s="450">
        <f t="shared" si="7940"/>
        <v>0</v>
      </c>
      <c r="EK122" s="450">
        <f t="shared" si="7940"/>
        <v>0</v>
      </c>
      <c r="EL122" s="450">
        <f t="shared" si="7940"/>
        <v>0</v>
      </c>
      <c r="EM122" s="450">
        <f t="shared" si="7940"/>
        <v>0</v>
      </c>
      <c r="EN122" s="450">
        <f t="shared" si="7940"/>
        <v>0</v>
      </c>
      <c r="EO122" s="450">
        <f t="shared" si="7940"/>
        <v>0</v>
      </c>
      <c r="EP122" s="450">
        <f t="shared" si="7940"/>
        <v>0</v>
      </c>
      <c r="EQ122" s="450">
        <f t="shared" si="7940"/>
        <v>0</v>
      </c>
      <c r="ER122" s="450">
        <f t="shared" si="7940"/>
        <v>0</v>
      </c>
      <c r="ES122" s="450">
        <f t="shared" si="7940"/>
        <v>0</v>
      </c>
      <c r="ET122" s="462">
        <f t="shared" si="7940"/>
        <v>0</v>
      </c>
      <c r="EU122" s="451">
        <f t="shared" si="7940"/>
        <v>0</v>
      </c>
      <c r="EW122" s="457">
        <f t="shared" ref="EW122:FJ122" si="7941">SUM(EW123:EW125)</f>
        <v>0</v>
      </c>
      <c r="EX122" s="450">
        <f t="shared" si="7941"/>
        <v>0</v>
      </c>
      <c r="EY122" s="450">
        <f t="shared" si="7941"/>
        <v>0</v>
      </c>
      <c r="EZ122" s="450">
        <f t="shared" si="7941"/>
        <v>0</v>
      </c>
      <c r="FA122" s="450">
        <f t="shared" si="7941"/>
        <v>0</v>
      </c>
      <c r="FB122" s="450">
        <f t="shared" si="7941"/>
        <v>0</v>
      </c>
      <c r="FC122" s="450">
        <f t="shared" si="7941"/>
        <v>0</v>
      </c>
      <c r="FD122" s="450">
        <f t="shared" si="7941"/>
        <v>0</v>
      </c>
      <c r="FE122" s="450">
        <f t="shared" si="7941"/>
        <v>0</v>
      </c>
      <c r="FF122" s="450">
        <f t="shared" si="7941"/>
        <v>0</v>
      </c>
      <c r="FG122" s="450">
        <f t="shared" si="7941"/>
        <v>0</v>
      </c>
      <c r="FH122" s="450">
        <f t="shared" si="7941"/>
        <v>0</v>
      </c>
      <c r="FI122" s="462">
        <f t="shared" si="7941"/>
        <v>0</v>
      </c>
      <c r="FJ122" s="451">
        <f t="shared" si="7941"/>
        <v>0</v>
      </c>
      <c r="FL122" s="457">
        <f t="shared" ref="FL122:FY122" si="7942">SUM(FL123:FL125)</f>
        <v>0</v>
      </c>
      <c r="FM122" s="450">
        <f t="shared" si="7942"/>
        <v>0</v>
      </c>
      <c r="FN122" s="450">
        <f t="shared" si="7942"/>
        <v>0</v>
      </c>
      <c r="FO122" s="450">
        <f t="shared" si="7942"/>
        <v>0</v>
      </c>
      <c r="FP122" s="450">
        <f t="shared" si="7942"/>
        <v>0</v>
      </c>
      <c r="FQ122" s="450">
        <f t="shared" si="7942"/>
        <v>0</v>
      </c>
      <c r="FR122" s="450">
        <f t="shared" si="7942"/>
        <v>0</v>
      </c>
      <c r="FS122" s="450">
        <f t="shared" si="7942"/>
        <v>0</v>
      </c>
      <c r="FT122" s="450">
        <f t="shared" si="7942"/>
        <v>0</v>
      </c>
      <c r="FU122" s="450">
        <f t="shared" si="7942"/>
        <v>0</v>
      </c>
      <c r="FV122" s="450">
        <f t="shared" si="7942"/>
        <v>0</v>
      </c>
      <c r="FW122" s="450">
        <f t="shared" si="7942"/>
        <v>0</v>
      </c>
      <c r="FX122" s="462">
        <f t="shared" si="7942"/>
        <v>0</v>
      </c>
      <c r="FY122" s="451">
        <f t="shared" si="7942"/>
        <v>0</v>
      </c>
      <c r="GA122" s="457">
        <f t="shared" ref="GA122:GN122" si="7943">SUM(GA123:GA125)</f>
        <v>0</v>
      </c>
      <c r="GB122" s="450">
        <f t="shared" si="7943"/>
        <v>0</v>
      </c>
      <c r="GC122" s="450">
        <f t="shared" si="7943"/>
        <v>0</v>
      </c>
      <c r="GD122" s="450">
        <f t="shared" si="7943"/>
        <v>0</v>
      </c>
      <c r="GE122" s="450">
        <f t="shared" si="7943"/>
        <v>0</v>
      </c>
      <c r="GF122" s="450">
        <f t="shared" si="7943"/>
        <v>0</v>
      </c>
      <c r="GG122" s="450">
        <f t="shared" si="7943"/>
        <v>0</v>
      </c>
      <c r="GH122" s="450">
        <f t="shared" si="7943"/>
        <v>0</v>
      </c>
      <c r="GI122" s="450">
        <f t="shared" si="7943"/>
        <v>0</v>
      </c>
      <c r="GJ122" s="450">
        <f t="shared" si="7943"/>
        <v>0</v>
      </c>
      <c r="GK122" s="450">
        <f t="shared" si="7943"/>
        <v>0</v>
      </c>
      <c r="GL122" s="450">
        <f t="shared" si="7943"/>
        <v>0</v>
      </c>
      <c r="GM122" s="462">
        <f t="shared" si="7943"/>
        <v>0</v>
      </c>
      <c r="GN122" s="451">
        <f t="shared" si="7943"/>
        <v>0</v>
      </c>
      <c r="GP122" s="457">
        <f t="shared" ref="GP122:HC122" si="7944">SUM(GP123:GP125)</f>
        <v>0</v>
      </c>
      <c r="GQ122" s="450">
        <f t="shared" si="7944"/>
        <v>0</v>
      </c>
      <c r="GR122" s="450">
        <f t="shared" si="7944"/>
        <v>0</v>
      </c>
      <c r="GS122" s="450">
        <f t="shared" si="7944"/>
        <v>0</v>
      </c>
      <c r="GT122" s="450">
        <f t="shared" si="7944"/>
        <v>0</v>
      </c>
      <c r="GU122" s="450">
        <f t="shared" si="7944"/>
        <v>0</v>
      </c>
      <c r="GV122" s="450">
        <f t="shared" si="7944"/>
        <v>0</v>
      </c>
      <c r="GW122" s="450">
        <f t="shared" si="7944"/>
        <v>0</v>
      </c>
      <c r="GX122" s="450">
        <f t="shared" si="7944"/>
        <v>0</v>
      </c>
      <c r="GY122" s="450">
        <f t="shared" si="7944"/>
        <v>0</v>
      </c>
      <c r="GZ122" s="450">
        <f t="shared" si="7944"/>
        <v>0</v>
      </c>
      <c r="HA122" s="450">
        <f t="shared" si="7944"/>
        <v>0</v>
      </c>
      <c r="HB122" s="462">
        <f t="shared" si="7944"/>
        <v>0</v>
      </c>
      <c r="HC122" s="451">
        <f t="shared" si="7944"/>
        <v>0</v>
      </c>
      <c r="HE122" s="457">
        <f t="shared" ref="HE122:HR122" si="7945">SUM(HE123:HE125)</f>
        <v>0</v>
      </c>
      <c r="HF122" s="450">
        <f t="shared" si="7945"/>
        <v>0</v>
      </c>
      <c r="HG122" s="450">
        <f t="shared" si="7945"/>
        <v>0</v>
      </c>
      <c r="HH122" s="450">
        <f t="shared" si="7945"/>
        <v>0</v>
      </c>
      <c r="HI122" s="450">
        <f t="shared" si="7945"/>
        <v>0</v>
      </c>
      <c r="HJ122" s="450">
        <f t="shared" si="7945"/>
        <v>0</v>
      </c>
      <c r="HK122" s="450">
        <f t="shared" si="7945"/>
        <v>0</v>
      </c>
      <c r="HL122" s="450">
        <f t="shared" si="7945"/>
        <v>0</v>
      </c>
      <c r="HM122" s="450">
        <f t="shared" si="7945"/>
        <v>0</v>
      </c>
      <c r="HN122" s="450">
        <f t="shared" si="7945"/>
        <v>0</v>
      </c>
      <c r="HO122" s="450">
        <f t="shared" si="7945"/>
        <v>0</v>
      </c>
      <c r="HP122" s="450">
        <f t="shared" si="7945"/>
        <v>0</v>
      </c>
      <c r="HQ122" s="462">
        <f t="shared" si="7945"/>
        <v>0</v>
      </c>
      <c r="HR122" s="451">
        <f t="shared" si="7945"/>
        <v>0</v>
      </c>
      <c r="HT122" s="457">
        <f t="shared" ref="HT122:IG122" si="7946">SUM(HT123:HT125)</f>
        <v>0</v>
      </c>
      <c r="HU122" s="450">
        <f t="shared" si="7946"/>
        <v>0</v>
      </c>
      <c r="HV122" s="450">
        <f t="shared" si="7946"/>
        <v>0</v>
      </c>
      <c r="HW122" s="450">
        <f t="shared" si="7946"/>
        <v>0</v>
      </c>
      <c r="HX122" s="450">
        <f t="shared" si="7946"/>
        <v>0</v>
      </c>
      <c r="HY122" s="450">
        <f t="shared" si="7946"/>
        <v>0</v>
      </c>
      <c r="HZ122" s="450">
        <f t="shared" si="7946"/>
        <v>0</v>
      </c>
      <c r="IA122" s="450">
        <f t="shared" si="7946"/>
        <v>0</v>
      </c>
      <c r="IB122" s="450">
        <f t="shared" si="7946"/>
        <v>0</v>
      </c>
      <c r="IC122" s="450">
        <f t="shared" si="7946"/>
        <v>0</v>
      </c>
      <c r="ID122" s="450">
        <f t="shared" si="7946"/>
        <v>0</v>
      </c>
      <c r="IE122" s="450">
        <f t="shared" si="7946"/>
        <v>0</v>
      </c>
      <c r="IF122" s="462">
        <f t="shared" si="7946"/>
        <v>0</v>
      </c>
      <c r="IG122" s="451">
        <f t="shared" si="7946"/>
        <v>0</v>
      </c>
      <c r="II122" s="457">
        <f t="shared" ref="II122:IV122" si="7947">SUM(II123:II125)</f>
        <v>0</v>
      </c>
      <c r="IJ122" s="450">
        <f t="shared" si="7947"/>
        <v>0</v>
      </c>
      <c r="IK122" s="450">
        <f t="shared" si="7947"/>
        <v>0</v>
      </c>
      <c r="IL122" s="450">
        <f t="shared" si="7947"/>
        <v>0</v>
      </c>
      <c r="IM122" s="450">
        <f t="shared" si="7947"/>
        <v>0</v>
      </c>
      <c r="IN122" s="450">
        <f t="shared" si="7947"/>
        <v>0</v>
      </c>
      <c r="IO122" s="450">
        <f t="shared" si="7947"/>
        <v>0</v>
      </c>
      <c r="IP122" s="450">
        <f t="shared" si="7947"/>
        <v>0</v>
      </c>
      <c r="IQ122" s="450">
        <f t="shared" si="7947"/>
        <v>0</v>
      </c>
      <c r="IR122" s="450">
        <f t="shared" si="7947"/>
        <v>0</v>
      </c>
      <c r="IS122" s="450">
        <f t="shared" si="7947"/>
        <v>0</v>
      </c>
      <c r="IT122" s="450">
        <f t="shared" si="7947"/>
        <v>0</v>
      </c>
      <c r="IU122" s="462">
        <f t="shared" si="7947"/>
        <v>0</v>
      </c>
      <c r="IV122" s="451">
        <f t="shared" si="7947"/>
        <v>0</v>
      </c>
      <c r="IX122" s="457">
        <f t="shared" ref="IX122:JK122" si="7948">SUM(IX123:IX125)</f>
        <v>0</v>
      </c>
      <c r="IY122" s="450">
        <f t="shared" si="7948"/>
        <v>0</v>
      </c>
      <c r="IZ122" s="450">
        <f t="shared" si="7948"/>
        <v>0</v>
      </c>
      <c r="JA122" s="450">
        <f t="shared" si="7948"/>
        <v>0</v>
      </c>
      <c r="JB122" s="450">
        <f t="shared" si="7948"/>
        <v>0</v>
      </c>
      <c r="JC122" s="450">
        <f t="shared" si="7948"/>
        <v>0</v>
      </c>
      <c r="JD122" s="450">
        <f t="shared" si="7948"/>
        <v>0</v>
      </c>
      <c r="JE122" s="450">
        <f t="shared" si="7948"/>
        <v>0</v>
      </c>
      <c r="JF122" s="450">
        <f t="shared" si="7948"/>
        <v>0</v>
      </c>
      <c r="JG122" s="450">
        <f t="shared" si="7948"/>
        <v>0</v>
      </c>
      <c r="JH122" s="450">
        <f t="shared" si="7948"/>
        <v>0</v>
      </c>
      <c r="JI122" s="450">
        <f t="shared" si="7948"/>
        <v>0</v>
      </c>
      <c r="JJ122" s="462">
        <f t="shared" si="7948"/>
        <v>0</v>
      </c>
      <c r="JK122" s="451">
        <f t="shared" si="7948"/>
        <v>0</v>
      </c>
      <c r="JM122" s="457">
        <f t="shared" ref="JM122:JZ122" si="7949">SUM(JM123:JM125)</f>
        <v>0</v>
      </c>
      <c r="JN122" s="450">
        <f t="shared" si="7949"/>
        <v>0</v>
      </c>
      <c r="JO122" s="450">
        <f t="shared" si="7949"/>
        <v>0</v>
      </c>
      <c r="JP122" s="450">
        <f t="shared" si="7949"/>
        <v>0</v>
      </c>
      <c r="JQ122" s="450">
        <f t="shared" si="7949"/>
        <v>0</v>
      </c>
      <c r="JR122" s="450">
        <f t="shared" si="7949"/>
        <v>0</v>
      </c>
      <c r="JS122" s="450">
        <f t="shared" si="7949"/>
        <v>0</v>
      </c>
      <c r="JT122" s="450">
        <f t="shared" si="7949"/>
        <v>0</v>
      </c>
      <c r="JU122" s="450">
        <f t="shared" si="7949"/>
        <v>0</v>
      </c>
      <c r="JV122" s="450">
        <f t="shared" si="7949"/>
        <v>0</v>
      </c>
      <c r="JW122" s="450">
        <f t="shared" si="7949"/>
        <v>0</v>
      </c>
      <c r="JX122" s="450">
        <f t="shared" si="7949"/>
        <v>0</v>
      </c>
      <c r="JY122" s="462">
        <f t="shared" si="7949"/>
        <v>0</v>
      </c>
      <c r="JZ122" s="451">
        <f t="shared" si="7949"/>
        <v>0</v>
      </c>
      <c r="KB122" s="457">
        <f t="shared" ref="KB122:KO122" si="7950">SUM(KB123:KB125)</f>
        <v>0</v>
      </c>
      <c r="KC122" s="450">
        <f t="shared" si="7950"/>
        <v>0</v>
      </c>
      <c r="KD122" s="450">
        <f t="shared" si="7950"/>
        <v>0</v>
      </c>
      <c r="KE122" s="450">
        <f t="shared" si="7950"/>
        <v>0</v>
      </c>
      <c r="KF122" s="450">
        <f t="shared" si="7950"/>
        <v>0</v>
      </c>
      <c r="KG122" s="450">
        <f t="shared" si="7950"/>
        <v>0</v>
      </c>
      <c r="KH122" s="450">
        <f t="shared" si="7950"/>
        <v>0</v>
      </c>
      <c r="KI122" s="450">
        <f t="shared" si="7950"/>
        <v>0</v>
      </c>
      <c r="KJ122" s="450">
        <f t="shared" si="7950"/>
        <v>0</v>
      </c>
      <c r="KK122" s="450">
        <f t="shared" si="7950"/>
        <v>0</v>
      </c>
      <c r="KL122" s="450">
        <f t="shared" si="7950"/>
        <v>0</v>
      </c>
      <c r="KM122" s="450">
        <f t="shared" si="7950"/>
        <v>0</v>
      </c>
      <c r="KN122" s="462">
        <f t="shared" si="7950"/>
        <v>0</v>
      </c>
      <c r="KO122" s="451">
        <f t="shared" si="7950"/>
        <v>0</v>
      </c>
      <c r="KQ122" s="457">
        <f t="shared" ref="KQ122:LD122" si="7951">SUM(KQ123:KQ125)</f>
        <v>0</v>
      </c>
      <c r="KR122" s="450">
        <f t="shared" si="7951"/>
        <v>0</v>
      </c>
      <c r="KS122" s="450">
        <f t="shared" si="7951"/>
        <v>0</v>
      </c>
      <c r="KT122" s="450">
        <f t="shared" si="7951"/>
        <v>0</v>
      </c>
      <c r="KU122" s="450">
        <f t="shared" si="7951"/>
        <v>0</v>
      </c>
      <c r="KV122" s="450">
        <f t="shared" si="7951"/>
        <v>0</v>
      </c>
      <c r="KW122" s="450">
        <f t="shared" si="7951"/>
        <v>0</v>
      </c>
      <c r="KX122" s="450">
        <f t="shared" si="7951"/>
        <v>0</v>
      </c>
      <c r="KY122" s="450">
        <f t="shared" si="7951"/>
        <v>0</v>
      </c>
      <c r="KZ122" s="450">
        <f t="shared" si="7951"/>
        <v>0</v>
      </c>
      <c r="LA122" s="450">
        <f t="shared" si="7951"/>
        <v>0</v>
      </c>
      <c r="LB122" s="450">
        <f t="shared" si="7951"/>
        <v>0</v>
      </c>
      <c r="LC122" s="462">
        <f t="shared" si="7951"/>
        <v>0</v>
      </c>
      <c r="LD122" s="451">
        <f t="shared" si="7951"/>
        <v>0</v>
      </c>
      <c r="LF122" s="457">
        <f t="shared" ref="LF122:LS122" si="7952">SUM(LF123:LF125)</f>
        <v>0</v>
      </c>
      <c r="LG122" s="450">
        <f t="shared" si="7952"/>
        <v>0</v>
      </c>
      <c r="LH122" s="450">
        <f t="shared" si="7952"/>
        <v>0</v>
      </c>
      <c r="LI122" s="450">
        <f t="shared" si="7952"/>
        <v>0</v>
      </c>
      <c r="LJ122" s="450">
        <f t="shared" si="7952"/>
        <v>0</v>
      </c>
      <c r="LK122" s="450">
        <f t="shared" si="7952"/>
        <v>0</v>
      </c>
      <c r="LL122" s="450">
        <f t="shared" si="7952"/>
        <v>0</v>
      </c>
      <c r="LM122" s="450">
        <f t="shared" si="7952"/>
        <v>0</v>
      </c>
      <c r="LN122" s="450">
        <f t="shared" si="7952"/>
        <v>0</v>
      </c>
      <c r="LO122" s="450">
        <f t="shared" si="7952"/>
        <v>0</v>
      </c>
      <c r="LP122" s="450">
        <f t="shared" si="7952"/>
        <v>0</v>
      </c>
      <c r="LQ122" s="450">
        <f t="shared" si="7952"/>
        <v>0</v>
      </c>
      <c r="LR122" s="462">
        <f t="shared" si="7952"/>
        <v>0</v>
      </c>
      <c r="LS122" s="451">
        <f t="shared" si="7952"/>
        <v>0</v>
      </c>
      <c r="LU122" s="457">
        <f t="shared" ref="LU122:MH122" si="7953">SUM(LU123:LU125)</f>
        <v>0</v>
      </c>
      <c r="LV122" s="450">
        <f t="shared" si="7953"/>
        <v>0</v>
      </c>
      <c r="LW122" s="450">
        <f t="shared" si="7953"/>
        <v>0</v>
      </c>
      <c r="LX122" s="450">
        <f t="shared" si="7953"/>
        <v>0</v>
      </c>
      <c r="LY122" s="450">
        <f t="shared" si="7953"/>
        <v>0</v>
      </c>
      <c r="LZ122" s="450">
        <f t="shared" si="7953"/>
        <v>0</v>
      </c>
      <c r="MA122" s="450">
        <f t="shared" si="7953"/>
        <v>0</v>
      </c>
      <c r="MB122" s="450">
        <f t="shared" si="7953"/>
        <v>0</v>
      </c>
      <c r="MC122" s="450">
        <f t="shared" si="7953"/>
        <v>0</v>
      </c>
      <c r="MD122" s="450">
        <f t="shared" si="7953"/>
        <v>0</v>
      </c>
      <c r="ME122" s="450">
        <f t="shared" si="7953"/>
        <v>0</v>
      </c>
      <c r="MF122" s="450">
        <f t="shared" si="7953"/>
        <v>0</v>
      </c>
      <c r="MG122" s="462">
        <f t="shared" si="7953"/>
        <v>0</v>
      </c>
      <c r="MH122" s="451">
        <f t="shared" si="7953"/>
        <v>0</v>
      </c>
      <c r="MJ122" s="457">
        <f t="shared" ref="MJ122:MW122" si="7954">SUM(MJ123:MJ125)</f>
        <v>0</v>
      </c>
      <c r="MK122" s="450">
        <f t="shared" si="7954"/>
        <v>0</v>
      </c>
      <c r="ML122" s="450">
        <f t="shared" si="7954"/>
        <v>0</v>
      </c>
      <c r="MM122" s="450">
        <f t="shared" si="7954"/>
        <v>0</v>
      </c>
      <c r="MN122" s="450">
        <f t="shared" si="7954"/>
        <v>0</v>
      </c>
      <c r="MO122" s="450">
        <f t="shared" si="7954"/>
        <v>0</v>
      </c>
      <c r="MP122" s="450">
        <f t="shared" si="7954"/>
        <v>0</v>
      </c>
      <c r="MQ122" s="450">
        <f t="shared" si="7954"/>
        <v>0</v>
      </c>
      <c r="MR122" s="450">
        <f t="shared" si="7954"/>
        <v>0</v>
      </c>
      <c r="MS122" s="450">
        <f t="shared" si="7954"/>
        <v>0</v>
      </c>
      <c r="MT122" s="450">
        <f t="shared" si="7954"/>
        <v>0</v>
      </c>
      <c r="MU122" s="450">
        <f t="shared" si="7954"/>
        <v>0</v>
      </c>
      <c r="MV122" s="462">
        <f t="shared" si="7954"/>
        <v>0</v>
      </c>
      <c r="MW122" s="451">
        <f t="shared" si="7954"/>
        <v>0</v>
      </c>
      <c r="MY122" s="457">
        <f t="shared" ref="MY122:NL122" si="7955">SUM(MY123:MY125)</f>
        <v>0</v>
      </c>
      <c r="MZ122" s="450">
        <f t="shared" si="7955"/>
        <v>0</v>
      </c>
      <c r="NA122" s="450">
        <f t="shared" si="7955"/>
        <v>0</v>
      </c>
      <c r="NB122" s="450">
        <f t="shared" si="7955"/>
        <v>0</v>
      </c>
      <c r="NC122" s="450">
        <f t="shared" si="7955"/>
        <v>0</v>
      </c>
      <c r="ND122" s="450">
        <f t="shared" si="7955"/>
        <v>0</v>
      </c>
      <c r="NE122" s="450">
        <f t="shared" si="7955"/>
        <v>0</v>
      </c>
      <c r="NF122" s="450">
        <f t="shared" si="7955"/>
        <v>0</v>
      </c>
      <c r="NG122" s="450">
        <f t="shared" si="7955"/>
        <v>0</v>
      </c>
      <c r="NH122" s="450">
        <f t="shared" si="7955"/>
        <v>0</v>
      </c>
      <c r="NI122" s="450">
        <f t="shared" si="7955"/>
        <v>0</v>
      </c>
      <c r="NJ122" s="450">
        <f t="shared" si="7955"/>
        <v>0</v>
      </c>
      <c r="NK122" s="462">
        <f t="shared" si="7955"/>
        <v>0</v>
      </c>
      <c r="NL122" s="451">
        <f t="shared" si="7955"/>
        <v>0</v>
      </c>
      <c r="NN122" s="457">
        <f t="shared" ref="NN122:OA122" si="7956">SUM(NN123:NN125)</f>
        <v>0</v>
      </c>
      <c r="NO122" s="450">
        <f t="shared" si="7956"/>
        <v>0</v>
      </c>
      <c r="NP122" s="450">
        <f t="shared" si="7956"/>
        <v>0</v>
      </c>
      <c r="NQ122" s="450">
        <f t="shared" si="7956"/>
        <v>0</v>
      </c>
      <c r="NR122" s="450">
        <f t="shared" si="7956"/>
        <v>0</v>
      </c>
      <c r="NS122" s="450">
        <f t="shared" si="7956"/>
        <v>0</v>
      </c>
      <c r="NT122" s="450">
        <f t="shared" si="7956"/>
        <v>0</v>
      </c>
      <c r="NU122" s="450">
        <f t="shared" si="7956"/>
        <v>0</v>
      </c>
      <c r="NV122" s="450">
        <f t="shared" si="7956"/>
        <v>0</v>
      </c>
      <c r="NW122" s="450">
        <f t="shared" si="7956"/>
        <v>0</v>
      </c>
      <c r="NX122" s="450">
        <f t="shared" si="7956"/>
        <v>0</v>
      </c>
      <c r="NY122" s="450">
        <f t="shared" si="7956"/>
        <v>0</v>
      </c>
      <c r="NZ122" s="462">
        <f t="shared" si="7956"/>
        <v>0</v>
      </c>
      <c r="OA122" s="451">
        <f t="shared" si="7956"/>
        <v>0</v>
      </c>
      <c r="OC122" s="457">
        <f t="shared" ref="OC122:OP122" si="7957">SUM(OC123:OC125)</f>
        <v>0</v>
      </c>
      <c r="OD122" s="450">
        <f t="shared" si="7957"/>
        <v>0</v>
      </c>
      <c r="OE122" s="450">
        <f t="shared" si="7957"/>
        <v>0</v>
      </c>
      <c r="OF122" s="450">
        <f t="shared" si="7957"/>
        <v>0</v>
      </c>
      <c r="OG122" s="450">
        <f t="shared" si="7957"/>
        <v>0</v>
      </c>
      <c r="OH122" s="450">
        <f t="shared" si="7957"/>
        <v>0</v>
      </c>
      <c r="OI122" s="450">
        <f t="shared" si="7957"/>
        <v>0</v>
      </c>
      <c r="OJ122" s="450">
        <f t="shared" si="7957"/>
        <v>0</v>
      </c>
      <c r="OK122" s="450">
        <f t="shared" si="7957"/>
        <v>0</v>
      </c>
      <c r="OL122" s="450">
        <f t="shared" si="7957"/>
        <v>0</v>
      </c>
      <c r="OM122" s="450">
        <f t="shared" si="7957"/>
        <v>0</v>
      </c>
      <c r="ON122" s="450">
        <f t="shared" si="7957"/>
        <v>0</v>
      </c>
      <c r="OO122" s="462">
        <f t="shared" si="7957"/>
        <v>0</v>
      </c>
      <c r="OP122" s="451">
        <f t="shared" si="7957"/>
        <v>0</v>
      </c>
      <c r="OR122" s="457">
        <f t="shared" ref="OR122:PE122" si="7958">SUM(OR123:OR125)</f>
        <v>0</v>
      </c>
      <c r="OS122" s="450">
        <f t="shared" si="7958"/>
        <v>0</v>
      </c>
      <c r="OT122" s="450">
        <f t="shared" si="7958"/>
        <v>0</v>
      </c>
      <c r="OU122" s="450">
        <f t="shared" si="7958"/>
        <v>0</v>
      </c>
      <c r="OV122" s="450">
        <f t="shared" si="7958"/>
        <v>0</v>
      </c>
      <c r="OW122" s="450">
        <f t="shared" si="7958"/>
        <v>0</v>
      </c>
      <c r="OX122" s="450">
        <f t="shared" si="7958"/>
        <v>0</v>
      </c>
      <c r="OY122" s="450">
        <f t="shared" si="7958"/>
        <v>0</v>
      </c>
      <c r="OZ122" s="450">
        <f t="shared" si="7958"/>
        <v>0</v>
      </c>
      <c r="PA122" s="450">
        <f t="shared" si="7958"/>
        <v>0</v>
      </c>
      <c r="PB122" s="450">
        <f t="shared" si="7958"/>
        <v>0</v>
      </c>
      <c r="PC122" s="450">
        <f t="shared" si="7958"/>
        <v>0</v>
      </c>
      <c r="PD122" s="462">
        <f t="shared" si="7958"/>
        <v>0</v>
      </c>
      <c r="PE122" s="451">
        <f t="shared" si="7958"/>
        <v>0</v>
      </c>
      <c r="PG122" s="457">
        <f t="shared" ref="PG122:PT122" si="7959">SUM(PG123:PG125)</f>
        <v>0</v>
      </c>
      <c r="PH122" s="450">
        <f t="shared" si="7959"/>
        <v>0</v>
      </c>
      <c r="PI122" s="450">
        <f t="shared" si="7959"/>
        <v>0</v>
      </c>
      <c r="PJ122" s="450">
        <f t="shared" si="7959"/>
        <v>0</v>
      </c>
      <c r="PK122" s="450">
        <f t="shared" si="7959"/>
        <v>0</v>
      </c>
      <c r="PL122" s="450">
        <f t="shared" si="7959"/>
        <v>0</v>
      </c>
      <c r="PM122" s="450">
        <f t="shared" si="7959"/>
        <v>0</v>
      </c>
      <c r="PN122" s="450">
        <f t="shared" si="7959"/>
        <v>0</v>
      </c>
      <c r="PO122" s="450">
        <f t="shared" si="7959"/>
        <v>0</v>
      </c>
      <c r="PP122" s="450">
        <f t="shared" si="7959"/>
        <v>0</v>
      </c>
      <c r="PQ122" s="450">
        <f t="shared" si="7959"/>
        <v>0</v>
      </c>
      <c r="PR122" s="450">
        <f t="shared" si="7959"/>
        <v>0</v>
      </c>
      <c r="PS122" s="462">
        <f t="shared" si="7959"/>
        <v>0</v>
      </c>
      <c r="PT122" s="451">
        <f t="shared" si="7959"/>
        <v>0</v>
      </c>
      <c r="PV122" s="457">
        <f t="shared" ref="PV122:QI122" si="7960">SUM(PV123:PV125)</f>
        <v>0</v>
      </c>
      <c r="PW122" s="450">
        <f t="shared" si="7960"/>
        <v>0</v>
      </c>
      <c r="PX122" s="450">
        <f t="shared" si="7960"/>
        <v>0</v>
      </c>
      <c r="PY122" s="450">
        <f t="shared" si="7960"/>
        <v>0</v>
      </c>
      <c r="PZ122" s="450">
        <f t="shared" si="7960"/>
        <v>0</v>
      </c>
      <c r="QA122" s="450">
        <f t="shared" si="7960"/>
        <v>0</v>
      </c>
      <c r="QB122" s="450">
        <f t="shared" si="7960"/>
        <v>0</v>
      </c>
      <c r="QC122" s="450">
        <f t="shared" si="7960"/>
        <v>0</v>
      </c>
      <c r="QD122" s="450">
        <f t="shared" si="7960"/>
        <v>0</v>
      </c>
      <c r="QE122" s="450">
        <f t="shared" si="7960"/>
        <v>0</v>
      </c>
      <c r="QF122" s="450">
        <f t="shared" si="7960"/>
        <v>0</v>
      </c>
      <c r="QG122" s="450">
        <f t="shared" si="7960"/>
        <v>0</v>
      </c>
      <c r="QH122" s="462">
        <f t="shared" si="7960"/>
        <v>0</v>
      </c>
      <c r="QI122" s="451">
        <f t="shared" si="7960"/>
        <v>0</v>
      </c>
      <c r="QK122" s="457">
        <f t="shared" ref="QK122:QX122" si="7961">SUM(QK123:QK125)</f>
        <v>0</v>
      </c>
      <c r="QL122" s="450">
        <f t="shared" si="7961"/>
        <v>0</v>
      </c>
      <c r="QM122" s="450">
        <f t="shared" si="7961"/>
        <v>0</v>
      </c>
      <c r="QN122" s="450">
        <f t="shared" si="7961"/>
        <v>0</v>
      </c>
      <c r="QO122" s="450">
        <f t="shared" si="7961"/>
        <v>0</v>
      </c>
      <c r="QP122" s="450">
        <f t="shared" si="7961"/>
        <v>0</v>
      </c>
      <c r="QQ122" s="450">
        <f t="shared" si="7961"/>
        <v>0</v>
      </c>
      <c r="QR122" s="450">
        <f t="shared" si="7961"/>
        <v>0</v>
      </c>
      <c r="QS122" s="450">
        <f t="shared" si="7961"/>
        <v>0</v>
      </c>
      <c r="QT122" s="450">
        <f t="shared" si="7961"/>
        <v>0</v>
      </c>
      <c r="QU122" s="450">
        <f t="shared" si="7961"/>
        <v>0</v>
      </c>
      <c r="QV122" s="450">
        <f t="shared" si="7961"/>
        <v>0</v>
      </c>
      <c r="QW122" s="462">
        <f t="shared" si="7961"/>
        <v>0</v>
      </c>
      <c r="QX122" s="451">
        <f t="shared" si="7961"/>
        <v>0</v>
      </c>
      <c r="QZ122" s="457">
        <f t="shared" ref="QZ122:RM122" si="7962">SUM(QZ123:QZ125)</f>
        <v>0</v>
      </c>
      <c r="RA122" s="450">
        <f t="shared" si="7962"/>
        <v>0</v>
      </c>
      <c r="RB122" s="450">
        <f t="shared" si="7962"/>
        <v>0</v>
      </c>
      <c r="RC122" s="450">
        <f t="shared" si="7962"/>
        <v>0</v>
      </c>
      <c r="RD122" s="450">
        <f t="shared" si="7962"/>
        <v>0</v>
      </c>
      <c r="RE122" s="450">
        <f t="shared" si="7962"/>
        <v>0</v>
      </c>
      <c r="RF122" s="450">
        <f t="shared" si="7962"/>
        <v>0</v>
      </c>
      <c r="RG122" s="450">
        <f t="shared" si="7962"/>
        <v>0</v>
      </c>
      <c r="RH122" s="450">
        <f t="shared" si="7962"/>
        <v>0</v>
      </c>
      <c r="RI122" s="450">
        <f t="shared" si="7962"/>
        <v>0</v>
      </c>
      <c r="RJ122" s="450">
        <f t="shared" si="7962"/>
        <v>0</v>
      </c>
      <c r="RK122" s="450">
        <f t="shared" si="7962"/>
        <v>0</v>
      </c>
      <c r="RL122" s="462">
        <f t="shared" si="7962"/>
        <v>0</v>
      </c>
      <c r="RM122" s="451">
        <f t="shared" si="7962"/>
        <v>0</v>
      </c>
      <c r="RO122" s="457">
        <f t="shared" ref="RO122:SB122" si="7963">SUM(RO123:RO125)</f>
        <v>0</v>
      </c>
      <c r="RP122" s="450">
        <f t="shared" si="7963"/>
        <v>0</v>
      </c>
      <c r="RQ122" s="450">
        <f t="shared" si="7963"/>
        <v>0</v>
      </c>
      <c r="RR122" s="450">
        <f t="shared" si="7963"/>
        <v>0</v>
      </c>
      <c r="RS122" s="450">
        <f t="shared" si="7963"/>
        <v>0</v>
      </c>
      <c r="RT122" s="450">
        <f t="shared" si="7963"/>
        <v>0</v>
      </c>
      <c r="RU122" s="450">
        <f t="shared" si="7963"/>
        <v>0</v>
      </c>
      <c r="RV122" s="450">
        <f t="shared" si="7963"/>
        <v>0</v>
      </c>
      <c r="RW122" s="450">
        <f t="shared" si="7963"/>
        <v>0</v>
      </c>
      <c r="RX122" s="450">
        <f t="shared" si="7963"/>
        <v>0</v>
      </c>
      <c r="RY122" s="450">
        <f t="shared" si="7963"/>
        <v>0</v>
      </c>
      <c r="RZ122" s="450">
        <f t="shared" si="7963"/>
        <v>0</v>
      </c>
      <c r="SA122" s="462">
        <f t="shared" si="7963"/>
        <v>0</v>
      </c>
      <c r="SB122" s="451">
        <f t="shared" si="7963"/>
        <v>0</v>
      </c>
      <c r="SD122" s="457">
        <f t="shared" ref="SD122:SQ122" si="7964">SUM(SD123:SD125)</f>
        <v>0</v>
      </c>
      <c r="SE122" s="450">
        <f t="shared" si="7964"/>
        <v>0</v>
      </c>
      <c r="SF122" s="450">
        <f t="shared" si="7964"/>
        <v>0</v>
      </c>
      <c r="SG122" s="450">
        <f t="shared" si="7964"/>
        <v>0</v>
      </c>
      <c r="SH122" s="450">
        <f t="shared" si="7964"/>
        <v>0</v>
      </c>
      <c r="SI122" s="450">
        <f t="shared" si="7964"/>
        <v>0</v>
      </c>
      <c r="SJ122" s="450">
        <f t="shared" si="7964"/>
        <v>0</v>
      </c>
      <c r="SK122" s="450">
        <f t="shared" si="7964"/>
        <v>0</v>
      </c>
      <c r="SL122" s="450">
        <f t="shared" si="7964"/>
        <v>0</v>
      </c>
      <c r="SM122" s="450">
        <f t="shared" si="7964"/>
        <v>0</v>
      </c>
      <c r="SN122" s="450">
        <f t="shared" si="7964"/>
        <v>0</v>
      </c>
      <c r="SO122" s="450">
        <f t="shared" si="7964"/>
        <v>0</v>
      </c>
      <c r="SP122" s="462">
        <f t="shared" si="7964"/>
        <v>0</v>
      </c>
      <c r="SQ122" s="451">
        <f t="shared" si="7964"/>
        <v>0</v>
      </c>
      <c r="SS122" s="457">
        <f t="shared" ref="SS122:TF122" si="7965">SUM(SS123:SS125)</f>
        <v>0</v>
      </c>
      <c r="ST122" s="450">
        <f t="shared" si="7965"/>
        <v>0</v>
      </c>
      <c r="SU122" s="450">
        <f t="shared" si="7965"/>
        <v>0</v>
      </c>
      <c r="SV122" s="450">
        <f t="shared" si="7965"/>
        <v>0</v>
      </c>
      <c r="SW122" s="450">
        <f t="shared" si="7965"/>
        <v>0</v>
      </c>
      <c r="SX122" s="450">
        <f t="shared" si="7965"/>
        <v>0</v>
      </c>
      <c r="SY122" s="450">
        <f t="shared" si="7965"/>
        <v>0</v>
      </c>
      <c r="SZ122" s="450">
        <f t="shared" si="7965"/>
        <v>0</v>
      </c>
      <c r="TA122" s="450">
        <f t="shared" si="7965"/>
        <v>0</v>
      </c>
      <c r="TB122" s="450">
        <f t="shared" si="7965"/>
        <v>0</v>
      </c>
      <c r="TC122" s="450">
        <f t="shared" si="7965"/>
        <v>0</v>
      </c>
      <c r="TD122" s="450">
        <f t="shared" si="7965"/>
        <v>0</v>
      </c>
      <c r="TE122" s="462">
        <f t="shared" si="7965"/>
        <v>0</v>
      </c>
      <c r="TF122" s="451">
        <f t="shared" si="7965"/>
        <v>0</v>
      </c>
      <c r="TH122" s="457">
        <f t="shared" ref="TH122:TU122" si="7966">SUM(TH123:TH125)</f>
        <v>0</v>
      </c>
      <c r="TI122" s="450">
        <f t="shared" si="7966"/>
        <v>0</v>
      </c>
      <c r="TJ122" s="450">
        <f t="shared" si="7966"/>
        <v>0</v>
      </c>
      <c r="TK122" s="450">
        <f t="shared" si="7966"/>
        <v>0</v>
      </c>
      <c r="TL122" s="450">
        <f t="shared" si="7966"/>
        <v>0</v>
      </c>
      <c r="TM122" s="450">
        <f t="shared" si="7966"/>
        <v>0</v>
      </c>
      <c r="TN122" s="450">
        <f t="shared" si="7966"/>
        <v>0</v>
      </c>
      <c r="TO122" s="450">
        <f t="shared" si="7966"/>
        <v>0</v>
      </c>
      <c r="TP122" s="450">
        <f t="shared" si="7966"/>
        <v>0</v>
      </c>
      <c r="TQ122" s="450">
        <f t="shared" si="7966"/>
        <v>0</v>
      </c>
      <c r="TR122" s="450">
        <f t="shared" si="7966"/>
        <v>0</v>
      </c>
      <c r="TS122" s="450">
        <f t="shared" si="7966"/>
        <v>0</v>
      </c>
      <c r="TT122" s="462">
        <f t="shared" si="7966"/>
        <v>0</v>
      </c>
      <c r="TU122" s="451">
        <f t="shared" si="7966"/>
        <v>0</v>
      </c>
      <c r="TW122" s="457">
        <f t="shared" ref="TW122:UJ122" si="7967">SUM(TW123:TW125)</f>
        <v>0</v>
      </c>
      <c r="TX122" s="450">
        <f t="shared" si="7967"/>
        <v>0</v>
      </c>
      <c r="TY122" s="450">
        <f t="shared" si="7967"/>
        <v>0</v>
      </c>
      <c r="TZ122" s="450">
        <f t="shared" si="7967"/>
        <v>0</v>
      </c>
      <c r="UA122" s="450">
        <f t="shared" si="7967"/>
        <v>0</v>
      </c>
      <c r="UB122" s="450">
        <f t="shared" si="7967"/>
        <v>0</v>
      </c>
      <c r="UC122" s="450">
        <f t="shared" si="7967"/>
        <v>0</v>
      </c>
      <c r="UD122" s="450">
        <f t="shared" si="7967"/>
        <v>0</v>
      </c>
      <c r="UE122" s="450">
        <f t="shared" si="7967"/>
        <v>0</v>
      </c>
      <c r="UF122" s="450">
        <f t="shared" si="7967"/>
        <v>0</v>
      </c>
      <c r="UG122" s="450">
        <f t="shared" si="7967"/>
        <v>0</v>
      </c>
      <c r="UH122" s="450">
        <f t="shared" si="7967"/>
        <v>0</v>
      </c>
      <c r="UI122" s="462">
        <f t="shared" si="7967"/>
        <v>0</v>
      </c>
      <c r="UJ122" s="451">
        <f t="shared" si="7967"/>
        <v>0</v>
      </c>
      <c r="UL122" s="457">
        <f t="shared" ref="UL122:UY122" si="7968">SUM(UL123:UL125)</f>
        <v>0</v>
      </c>
      <c r="UM122" s="450">
        <f t="shared" si="7968"/>
        <v>0</v>
      </c>
      <c r="UN122" s="450">
        <f t="shared" si="7968"/>
        <v>0</v>
      </c>
      <c r="UO122" s="450">
        <f t="shared" si="7968"/>
        <v>0</v>
      </c>
      <c r="UP122" s="450">
        <f t="shared" si="7968"/>
        <v>0</v>
      </c>
      <c r="UQ122" s="450">
        <f t="shared" si="7968"/>
        <v>0</v>
      </c>
      <c r="UR122" s="450">
        <f t="shared" si="7968"/>
        <v>0</v>
      </c>
      <c r="US122" s="450">
        <f t="shared" si="7968"/>
        <v>0</v>
      </c>
      <c r="UT122" s="450">
        <f t="shared" si="7968"/>
        <v>0</v>
      </c>
      <c r="UU122" s="450">
        <f t="shared" si="7968"/>
        <v>0</v>
      </c>
      <c r="UV122" s="450">
        <f t="shared" si="7968"/>
        <v>0</v>
      </c>
      <c r="UW122" s="450">
        <f t="shared" si="7968"/>
        <v>0</v>
      </c>
      <c r="UX122" s="462">
        <f t="shared" si="7968"/>
        <v>0</v>
      </c>
      <c r="UY122" s="451">
        <f t="shared" si="7968"/>
        <v>0</v>
      </c>
      <c r="VA122" s="457">
        <f t="shared" ref="VA122:VN122" si="7969">SUM(VA123:VA125)</f>
        <v>0</v>
      </c>
      <c r="VB122" s="450">
        <f t="shared" si="7969"/>
        <v>0</v>
      </c>
      <c r="VC122" s="450">
        <f t="shared" si="7969"/>
        <v>0</v>
      </c>
      <c r="VD122" s="450">
        <f t="shared" si="7969"/>
        <v>0</v>
      </c>
      <c r="VE122" s="450">
        <f t="shared" si="7969"/>
        <v>0</v>
      </c>
      <c r="VF122" s="450">
        <f t="shared" si="7969"/>
        <v>0</v>
      </c>
      <c r="VG122" s="450">
        <f t="shared" si="7969"/>
        <v>0</v>
      </c>
      <c r="VH122" s="450">
        <f t="shared" si="7969"/>
        <v>0</v>
      </c>
      <c r="VI122" s="450">
        <f t="shared" si="7969"/>
        <v>0</v>
      </c>
      <c r="VJ122" s="450">
        <f t="shared" si="7969"/>
        <v>0</v>
      </c>
      <c r="VK122" s="450">
        <f t="shared" si="7969"/>
        <v>0</v>
      </c>
      <c r="VL122" s="450">
        <f t="shared" si="7969"/>
        <v>0</v>
      </c>
      <c r="VM122" s="462">
        <f t="shared" si="7969"/>
        <v>0</v>
      </c>
      <c r="VN122" s="451">
        <f t="shared" si="7969"/>
        <v>0</v>
      </c>
      <c r="VP122" s="457">
        <f t="shared" ref="VP122:WC122" si="7970">SUM(VP123:VP125)</f>
        <v>0</v>
      </c>
      <c r="VQ122" s="450">
        <f t="shared" si="7970"/>
        <v>0</v>
      </c>
      <c r="VR122" s="450">
        <f t="shared" si="7970"/>
        <v>0</v>
      </c>
      <c r="VS122" s="450">
        <f t="shared" si="7970"/>
        <v>0</v>
      </c>
      <c r="VT122" s="450">
        <f t="shared" si="7970"/>
        <v>0</v>
      </c>
      <c r="VU122" s="450">
        <f t="shared" si="7970"/>
        <v>0</v>
      </c>
      <c r="VV122" s="450">
        <f t="shared" si="7970"/>
        <v>0</v>
      </c>
      <c r="VW122" s="450">
        <f t="shared" si="7970"/>
        <v>0</v>
      </c>
      <c r="VX122" s="450">
        <f t="shared" si="7970"/>
        <v>0</v>
      </c>
      <c r="VY122" s="450">
        <f t="shared" si="7970"/>
        <v>0</v>
      </c>
      <c r="VZ122" s="450">
        <f t="shared" si="7970"/>
        <v>0</v>
      </c>
      <c r="WA122" s="450">
        <f t="shared" si="7970"/>
        <v>0</v>
      </c>
      <c r="WB122" s="462">
        <f t="shared" si="7970"/>
        <v>0</v>
      </c>
      <c r="WC122" s="451">
        <f t="shared" si="7970"/>
        <v>0</v>
      </c>
      <c r="WE122" s="457">
        <f t="shared" ref="WE122:WR122" si="7971">SUM(WE123:WE125)</f>
        <v>0</v>
      </c>
      <c r="WF122" s="450">
        <f t="shared" si="7971"/>
        <v>0</v>
      </c>
      <c r="WG122" s="450">
        <f t="shared" si="7971"/>
        <v>0</v>
      </c>
      <c r="WH122" s="450">
        <f t="shared" si="7971"/>
        <v>0</v>
      </c>
      <c r="WI122" s="450">
        <f t="shared" si="7971"/>
        <v>0</v>
      </c>
      <c r="WJ122" s="450">
        <f t="shared" si="7971"/>
        <v>0</v>
      </c>
      <c r="WK122" s="450">
        <f t="shared" si="7971"/>
        <v>0</v>
      </c>
      <c r="WL122" s="450">
        <f t="shared" si="7971"/>
        <v>0</v>
      </c>
      <c r="WM122" s="450">
        <f t="shared" si="7971"/>
        <v>0</v>
      </c>
      <c r="WN122" s="450">
        <f t="shared" si="7971"/>
        <v>0</v>
      </c>
      <c r="WO122" s="450">
        <f t="shared" si="7971"/>
        <v>0</v>
      </c>
      <c r="WP122" s="450">
        <f t="shared" si="7971"/>
        <v>0</v>
      </c>
      <c r="WQ122" s="462">
        <f t="shared" si="7971"/>
        <v>0</v>
      </c>
      <c r="WR122" s="451">
        <f t="shared" si="7971"/>
        <v>0</v>
      </c>
      <c r="WT122" s="457">
        <f t="shared" ref="WT122:XG122" si="7972">SUM(WT123:WT125)</f>
        <v>0</v>
      </c>
      <c r="WU122" s="450">
        <f t="shared" si="7972"/>
        <v>0</v>
      </c>
      <c r="WV122" s="450">
        <f t="shared" si="7972"/>
        <v>0</v>
      </c>
      <c r="WW122" s="450">
        <f t="shared" si="7972"/>
        <v>0</v>
      </c>
      <c r="WX122" s="450">
        <f t="shared" si="7972"/>
        <v>0</v>
      </c>
      <c r="WY122" s="450">
        <f t="shared" si="7972"/>
        <v>0</v>
      </c>
      <c r="WZ122" s="450">
        <f t="shared" si="7972"/>
        <v>0</v>
      </c>
      <c r="XA122" s="450">
        <f t="shared" si="7972"/>
        <v>0</v>
      </c>
      <c r="XB122" s="450">
        <f t="shared" si="7972"/>
        <v>0</v>
      </c>
      <c r="XC122" s="450">
        <f t="shared" si="7972"/>
        <v>0</v>
      </c>
      <c r="XD122" s="450">
        <f t="shared" si="7972"/>
        <v>0</v>
      </c>
      <c r="XE122" s="450">
        <f t="shared" si="7972"/>
        <v>0</v>
      </c>
      <c r="XF122" s="462">
        <f t="shared" si="7972"/>
        <v>0</v>
      </c>
      <c r="XG122" s="451">
        <f t="shared" si="7972"/>
        <v>0</v>
      </c>
      <c r="XI122" s="457">
        <f t="shared" ref="XI122:XV122" si="7973">SUM(XI123:XI125)</f>
        <v>0</v>
      </c>
      <c r="XJ122" s="450">
        <f t="shared" si="7973"/>
        <v>0</v>
      </c>
      <c r="XK122" s="450">
        <f t="shared" si="7973"/>
        <v>0</v>
      </c>
      <c r="XL122" s="450">
        <f t="shared" si="7973"/>
        <v>0</v>
      </c>
      <c r="XM122" s="450">
        <f t="shared" si="7973"/>
        <v>0</v>
      </c>
      <c r="XN122" s="450">
        <f t="shared" si="7973"/>
        <v>0</v>
      </c>
      <c r="XO122" s="450">
        <f t="shared" si="7973"/>
        <v>0</v>
      </c>
      <c r="XP122" s="450">
        <f t="shared" si="7973"/>
        <v>0</v>
      </c>
      <c r="XQ122" s="450">
        <f t="shared" si="7973"/>
        <v>0</v>
      </c>
      <c r="XR122" s="450">
        <f t="shared" si="7973"/>
        <v>0</v>
      </c>
      <c r="XS122" s="450">
        <f t="shared" si="7973"/>
        <v>0</v>
      </c>
      <c r="XT122" s="450">
        <f t="shared" si="7973"/>
        <v>0</v>
      </c>
      <c r="XU122" s="462">
        <f t="shared" si="7973"/>
        <v>0</v>
      </c>
      <c r="XV122" s="451">
        <f t="shared" si="7973"/>
        <v>0</v>
      </c>
      <c r="XX122" s="457">
        <f t="shared" ref="XX122:YK122" si="7974">SUM(XX123:XX125)</f>
        <v>0</v>
      </c>
      <c r="XY122" s="450">
        <f t="shared" si="7974"/>
        <v>0</v>
      </c>
      <c r="XZ122" s="450">
        <f t="shared" si="7974"/>
        <v>0</v>
      </c>
      <c r="YA122" s="450">
        <f t="shared" si="7974"/>
        <v>0</v>
      </c>
      <c r="YB122" s="450">
        <f t="shared" si="7974"/>
        <v>0</v>
      </c>
      <c r="YC122" s="450">
        <f t="shared" si="7974"/>
        <v>0</v>
      </c>
      <c r="YD122" s="450">
        <f t="shared" si="7974"/>
        <v>0</v>
      </c>
      <c r="YE122" s="450">
        <f t="shared" si="7974"/>
        <v>0</v>
      </c>
      <c r="YF122" s="450">
        <f t="shared" si="7974"/>
        <v>0</v>
      </c>
      <c r="YG122" s="450">
        <f t="shared" si="7974"/>
        <v>0</v>
      </c>
      <c r="YH122" s="450">
        <f t="shared" si="7974"/>
        <v>0</v>
      </c>
      <c r="YI122" s="450">
        <f t="shared" si="7974"/>
        <v>0</v>
      </c>
      <c r="YJ122" s="462">
        <f t="shared" si="7974"/>
        <v>0</v>
      </c>
      <c r="YK122" s="451">
        <f t="shared" si="7974"/>
        <v>0</v>
      </c>
      <c r="YM122" s="457">
        <f t="shared" ref="YM122:YZ122" si="7975">SUM(YM123:YM125)</f>
        <v>0</v>
      </c>
      <c r="YN122" s="450">
        <f t="shared" si="7975"/>
        <v>0</v>
      </c>
      <c r="YO122" s="450">
        <f t="shared" si="7975"/>
        <v>0</v>
      </c>
      <c r="YP122" s="450">
        <f t="shared" si="7975"/>
        <v>0</v>
      </c>
      <c r="YQ122" s="450">
        <f t="shared" si="7975"/>
        <v>0</v>
      </c>
      <c r="YR122" s="450">
        <f t="shared" si="7975"/>
        <v>0</v>
      </c>
      <c r="YS122" s="450">
        <f t="shared" si="7975"/>
        <v>0</v>
      </c>
      <c r="YT122" s="450">
        <f t="shared" si="7975"/>
        <v>0</v>
      </c>
      <c r="YU122" s="450">
        <f t="shared" si="7975"/>
        <v>0</v>
      </c>
      <c r="YV122" s="450">
        <f t="shared" si="7975"/>
        <v>0</v>
      </c>
      <c r="YW122" s="450">
        <f t="shared" si="7975"/>
        <v>0</v>
      </c>
      <c r="YX122" s="450">
        <f t="shared" si="7975"/>
        <v>0</v>
      </c>
      <c r="YY122" s="462">
        <f t="shared" si="7975"/>
        <v>0</v>
      </c>
      <c r="YZ122" s="451">
        <f t="shared" si="7975"/>
        <v>0</v>
      </c>
      <c r="ZB122" s="457">
        <f t="shared" ref="ZB122:ZO122" si="7976">SUM(ZB123:ZB125)</f>
        <v>0</v>
      </c>
      <c r="ZC122" s="450">
        <f t="shared" si="7976"/>
        <v>0</v>
      </c>
      <c r="ZD122" s="450">
        <f t="shared" si="7976"/>
        <v>0</v>
      </c>
      <c r="ZE122" s="450">
        <f t="shared" si="7976"/>
        <v>0</v>
      </c>
      <c r="ZF122" s="450">
        <f t="shared" si="7976"/>
        <v>0</v>
      </c>
      <c r="ZG122" s="450">
        <f t="shared" si="7976"/>
        <v>0</v>
      </c>
      <c r="ZH122" s="450">
        <f t="shared" si="7976"/>
        <v>0</v>
      </c>
      <c r="ZI122" s="450">
        <f t="shared" si="7976"/>
        <v>0</v>
      </c>
      <c r="ZJ122" s="450">
        <f t="shared" si="7976"/>
        <v>0</v>
      </c>
      <c r="ZK122" s="450">
        <f t="shared" si="7976"/>
        <v>0</v>
      </c>
      <c r="ZL122" s="450">
        <f t="shared" si="7976"/>
        <v>0</v>
      </c>
      <c r="ZM122" s="450">
        <f t="shared" si="7976"/>
        <v>0</v>
      </c>
      <c r="ZN122" s="462">
        <f t="shared" si="7976"/>
        <v>0</v>
      </c>
      <c r="ZO122" s="451">
        <f t="shared" si="7976"/>
        <v>0</v>
      </c>
      <c r="ZQ122" s="457">
        <f t="shared" ref="ZQ122:AAD122" si="7977">SUM(ZQ123:ZQ125)</f>
        <v>0</v>
      </c>
      <c r="ZR122" s="450">
        <f t="shared" si="7977"/>
        <v>0</v>
      </c>
      <c r="ZS122" s="450">
        <f t="shared" si="7977"/>
        <v>0</v>
      </c>
      <c r="ZT122" s="450">
        <f t="shared" si="7977"/>
        <v>0</v>
      </c>
      <c r="ZU122" s="450">
        <f t="shared" si="7977"/>
        <v>0</v>
      </c>
      <c r="ZV122" s="450">
        <f t="shared" si="7977"/>
        <v>0</v>
      </c>
      <c r="ZW122" s="450">
        <f t="shared" si="7977"/>
        <v>0</v>
      </c>
      <c r="ZX122" s="450">
        <f t="shared" si="7977"/>
        <v>0</v>
      </c>
      <c r="ZY122" s="450">
        <f t="shared" si="7977"/>
        <v>0</v>
      </c>
      <c r="ZZ122" s="450">
        <f t="shared" si="7977"/>
        <v>0</v>
      </c>
      <c r="AAA122" s="450">
        <f t="shared" si="7977"/>
        <v>0</v>
      </c>
      <c r="AAB122" s="450">
        <f t="shared" si="7977"/>
        <v>0</v>
      </c>
      <c r="AAC122" s="462">
        <f t="shared" si="7977"/>
        <v>0</v>
      </c>
      <c r="AAD122" s="451">
        <f t="shared" si="7977"/>
        <v>0</v>
      </c>
      <c r="AAF122" s="457">
        <f t="shared" ref="AAF122:AAS122" si="7978">SUM(AAF123:AAF125)</f>
        <v>0</v>
      </c>
      <c r="AAG122" s="450">
        <f t="shared" si="7978"/>
        <v>0</v>
      </c>
      <c r="AAH122" s="450">
        <f t="shared" si="7978"/>
        <v>0</v>
      </c>
      <c r="AAI122" s="450">
        <f t="shared" si="7978"/>
        <v>0</v>
      </c>
      <c r="AAJ122" s="450">
        <f t="shared" si="7978"/>
        <v>0</v>
      </c>
      <c r="AAK122" s="450">
        <f t="shared" si="7978"/>
        <v>0</v>
      </c>
      <c r="AAL122" s="450">
        <f t="shared" si="7978"/>
        <v>0</v>
      </c>
      <c r="AAM122" s="450">
        <f t="shared" si="7978"/>
        <v>0</v>
      </c>
      <c r="AAN122" s="450">
        <f t="shared" si="7978"/>
        <v>0</v>
      </c>
      <c r="AAO122" s="450">
        <f t="shared" si="7978"/>
        <v>0</v>
      </c>
      <c r="AAP122" s="450">
        <f t="shared" si="7978"/>
        <v>0</v>
      </c>
      <c r="AAQ122" s="450">
        <f t="shared" si="7978"/>
        <v>0</v>
      </c>
      <c r="AAR122" s="462">
        <f t="shared" si="7978"/>
        <v>0</v>
      </c>
      <c r="AAS122" s="451">
        <f t="shared" si="7978"/>
        <v>0</v>
      </c>
      <c r="AAU122" s="457">
        <f t="shared" ref="AAU122:ABH122" si="7979">SUM(AAU123:AAU125)</f>
        <v>0</v>
      </c>
      <c r="AAV122" s="450">
        <f t="shared" si="7979"/>
        <v>0</v>
      </c>
      <c r="AAW122" s="450">
        <f t="shared" si="7979"/>
        <v>0</v>
      </c>
      <c r="AAX122" s="450">
        <f t="shared" si="7979"/>
        <v>0</v>
      </c>
      <c r="AAY122" s="450">
        <f t="shared" si="7979"/>
        <v>0</v>
      </c>
      <c r="AAZ122" s="450">
        <f t="shared" si="7979"/>
        <v>0</v>
      </c>
      <c r="ABA122" s="450">
        <f t="shared" si="7979"/>
        <v>0</v>
      </c>
      <c r="ABB122" s="450">
        <f t="shared" si="7979"/>
        <v>0</v>
      </c>
      <c r="ABC122" s="450">
        <f t="shared" si="7979"/>
        <v>0</v>
      </c>
      <c r="ABD122" s="450">
        <f t="shared" si="7979"/>
        <v>0</v>
      </c>
      <c r="ABE122" s="450">
        <f t="shared" si="7979"/>
        <v>0</v>
      </c>
      <c r="ABF122" s="450">
        <f t="shared" si="7979"/>
        <v>0</v>
      </c>
      <c r="ABG122" s="462">
        <f t="shared" si="7979"/>
        <v>0</v>
      </c>
      <c r="ABH122" s="451">
        <f t="shared" si="7979"/>
        <v>0</v>
      </c>
      <c r="ABJ122" s="457">
        <f t="shared" ref="ABJ122:ABW122" si="7980">SUM(ABJ123:ABJ125)</f>
        <v>0</v>
      </c>
      <c r="ABK122" s="450">
        <f t="shared" si="7980"/>
        <v>0</v>
      </c>
      <c r="ABL122" s="450">
        <f t="shared" si="7980"/>
        <v>0</v>
      </c>
      <c r="ABM122" s="450">
        <f t="shared" si="7980"/>
        <v>0</v>
      </c>
      <c r="ABN122" s="450">
        <f t="shared" si="7980"/>
        <v>0</v>
      </c>
      <c r="ABO122" s="450">
        <f t="shared" si="7980"/>
        <v>0</v>
      </c>
      <c r="ABP122" s="450">
        <f t="shared" si="7980"/>
        <v>0</v>
      </c>
      <c r="ABQ122" s="450">
        <f t="shared" si="7980"/>
        <v>0</v>
      </c>
      <c r="ABR122" s="450">
        <f t="shared" si="7980"/>
        <v>0</v>
      </c>
      <c r="ABS122" s="450">
        <f t="shared" si="7980"/>
        <v>0</v>
      </c>
      <c r="ABT122" s="450">
        <f t="shared" si="7980"/>
        <v>0</v>
      </c>
      <c r="ABU122" s="450">
        <f t="shared" si="7980"/>
        <v>0</v>
      </c>
      <c r="ABV122" s="462">
        <f t="shared" si="7980"/>
        <v>0</v>
      </c>
      <c r="ABW122" s="451">
        <f t="shared" si="7980"/>
        <v>0</v>
      </c>
      <c r="ABY122" s="457">
        <f t="shared" ref="ABY122:ACL122" si="7981">SUM(ABY123:ABY125)</f>
        <v>0</v>
      </c>
      <c r="ABZ122" s="450">
        <f t="shared" si="7981"/>
        <v>0</v>
      </c>
      <c r="ACA122" s="450">
        <f t="shared" si="7981"/>
        <v>0</v>
      </c>
      <c r="ACB122" s="450">
        <f t="shared" si="7981"/>
        <v>0</v>
      </c>
      <c r="ACC122" s="450">
        <f t="shared" si="7981"/>
        <v>0</v>
      </c>
      <c r="ACD122" s="450">
        <f t="shared" si="7981"/>
        <v>0</v>
      </c>
      <c r="ACE122" s="450">
        <f t="shared" si="7981"/>
        <v>0</v>
      </c>
      <c r="ACF122" s="450">
        <f t="shared" si="7981"/>
        <v>0</v>
      </c>
      <c r="ACG122" s="450">
        <f t="shared" si="7981"/>
        <v>0</v>
      </c>
      <c r="ACH122" s="450">
        <f t="shared" si="7981"/>
        <v>0</v>
      </c>
      <c r="ACI122" s="450">
        <f t="shared" si="7981"/>
        <v>0</v>
      </c>
      <c r="ACJ122" s="450">
        <f t="shared" si="7981"/>
        <v>0</v>
      </c>
      <c r="ACK122" s="462">
        <f t="shared" si="7981"/>
        <v>0</v>
      </c>
      <c r="ACL122" s="451">
        <f t="shared" si="7981"/>
        <v>0</v>
      </c>
      <c r="ACN122" s="457">
        <f t="shared" ref="ACN122:ADA122" si="7982">SUM(ACN123:ACN125)</f>
        <v>0</v>
      </c>
      <c r="ACO122" s="450">
        <f t="shared" si="7982"/>
        <v>0</v>
      </c>
      <c r="ACP122" s="450">
        <f t="shared" si="7982"/>
        <v>0</v>
      </c>
      <c r="ACQ122" s="450">
        <f t="shared" si="7982"/>
        <v>0</v>
      </c>
      <c r="ACR122" s="450">
        <f t="shared" si="7982"/>
        <v>0</v>
      </c>
      <c r="ACS122" s="450">
        <f t="shared" si="7982"/>
        <v>0</v>
      </c>
      <c r="ACT122" s="450">
        <f t="shared" si="7982"/>
        <v>0</v>
      </c>
      <c r="ACU122" s="450">
        <f t="shared" si="7982"/>
        <v>0</v>
      </c>
      <c r="ACV122" s="450">
        <f t="shared" si="7982"/>
        <v>0</v>
      </c>
      <c r="ACW122" s="450">
        <f t="shared" si="7982"/>
        <v>0</v>
      </c>
      <c r="ACX122" s="450">
        <f t="shared" si="7982"/>
        <v>0</v>
      </c>
      <c r="ACY122" s="450">
        <f t="shared" si="7982"/>
        <v>0</v>
      </c>
      <c r="ACZ122" s="462">
        <f t="shared" si="7982"/>
        <v>0</v>
      </c>
      <c r="ADA122" s="451">
        <f t="shared" si="7982"/>
        <v>0</v>
      </c>
      <c r="ADC122" s="457">
        <f t="shared" ref="ADC122:ADP122" si="7983">SUM(ADC123:ADC125)</f>
        <v>0</v>
      </c>
      <c r="ADD122" s="450">
        <f t="shared" si="7983"/>
        <v>0</v>
      </c>
      <c r="ADE122" s="450">
        <f t="shared" si="7983"/>
        <v>0</v>
      </c>
      <c r="ADF122" s="450">
        <f t="shared" si="7983"/>
        <v>0</v>
      </c>
      <c r="ADG122" s="450">
        <f t="shared" si="7983"/>
        <v>0</v>
      </c>
      <c r="ADH122" s="450">
        <f t="shared" si="7983"/>
        <v>0</v>
      </c>
      <c r="ADI122" s="450">
        <f t="shared" si="7983"/>
        <v>0</v>
      </c>
      <c r="ADJ122" s="450">
        <f t="shared" si="7983"/>
        <v>0</v>
      </c>
      <c r="ADK122" s="450">
        <f t="shared" si="7983"/>
        <v>0</v>
      </c>
      <c r="ADL122" s="450">
        <f t="shared" si="7983"/>
        <v>0</v>
      </c>
      <c r="ADM122" s="450">
        <f t="shared" si="7983"/>
        <v>0</v>
      </c>
      <c r="ADN122" s="450">
        <f t="shared" si="7983"/>
        <v>0</v>
      </c>
      <c r="ADO122" s="462">
        <f t="shared" si="7983"/>
        <v>0</v>
      </c>
      <c r="ADP122" s="451">
        <f t="shared" si="7983"/>
        <v>0</v>
      </c>
      <c r="ADR122" s="457">
        <f t="shared" ref="ADR122:AEE122" si="7984">SUM(ADR123:ADR125)</f>
        <v>0</v>
      </c>
      <c r="ADS122" s="450">
        <f t="shared" si="7984"/>
        <v>0</v>
      </c>
      <c r="ADT122" s="450">
        <f t="shared" si="7984"/>
        <v>0</v>
      </c>
      <c r="ADU122" s="450">
        <f t="shared" si="7984"/>
        <v>0</v>
      </c>
      <c r="ADV122" s="450">
        <f t="shared" si="7984"/>
        <v>0</v>
      </c>
      <c r="ADW122" s="450">
        <f t="shared" si="7984"/>
        <v>0</v>
      </c>
      <c r="ADX122" s="450">
        <f t="shared" si="7984"/>
        <v>0</v>
      </c>
      <c r="ADY122" s="450">
        <f t="shared" si="7984"/>
        <v>0</v>
      </c>
      <c r="ADZ122" s="450">
        <f t="shared" si="7984"/>
        <v>0</v>
      </c>
      <c r="AEA122" s="450">
        <f t="shared" si="7984"/>
        <v>0</v>
      </c>
      <c r="AEB122" s="450">
        <f t="shared" si="7984"/>
        <v>0</v>
      </c>
      <c r="AEC122" s="450">
        <f t="shared" si="7984"/>
        <v>0</v>
      </c>
      <c r="AED122" s="462">
        <f t="shared" si="7984"/>
        <v>0</v>
      </c>
      <c r="AEE122" s="451">
        <f t="shared" si="7984"/>
        <v>0</v>
      </c>
      <c r="AEG122" s="457">
        <f t="shared" ref="AEG122:AET122" si="7985">SUM(AEG123:AEG125)</f>
        <v>0</v>
      </c>
      <c r="AEH122" s="450">
        <f t="shared" si="7985"/>
        <v>0</v>
      </c>
      <c r="AEI122" s="450">
        <f t="shared" si="7985"/>
        <v>0</v>
      </c>
      <c r="AEJ122" s="450">
        <f t="shared" si="7985"/>
        <v>0</v>
      </c>
      <c r="AEK122" s="450">
        <f t="shared" si="7985"/>
        <v>0</v>
      </c>
      <c r="AEL122" s="450">
        <f t="shared" si="7985"/>
        <v>0</v>
      </c>
      <c r="AEM122" s="450">
        <f t="shared" si="7985"/>
        <v>0</v>
      </c>
      <c r="AEN122" s="450">
        <f t="shared" si="7985"/>
        <v>0</v>
      </c>
      <c r="AEO122" s="450">
        <f t="shared" si="7985"/>
        <v>0</v>
      </c>
      <c r="AEP122" s="450">
        <f t="shared" si="7985"/>
        <v>0</v>
      </c>
      <c r="AEQ122" s="450">
        <f t="shared" si="7985"/>
        <v>0</v>
      </c>
      <c r="AER122" s="450">
        <f t="shared" si="7985"/>
        <v>0</v>
      </c>
      <c r="AES122" s="462">
        <f t="shared" si="7985"/>
        <v>0</v>
      </c>
      <c r="AET122" s="451">
        <f t="shared" si="7985"/>
        <v>0</v>
      </c>
      <c r="AEV122" s="457">
        <f t="shared" ref="AEV122:AFI122" si="7986">SUM(AEV123:AEV125)</f>
        <v>0</v>
      </c>
      <c r="AEW122" s="450">
        <f t="shared" si="7986"/>
        <v>0</v>
      </c>
      <c r="AEX122" s="450">
        <f t="shared" si="7986"/>
        <v>0</v>
      </c>
      <c r="AEY122" s="450">
        <f t="shared" si="7986"/>
        <v>0</v>
      </c>
      <c r="AEZ122" s="450">
        <f t="shared" si="7986"/>
        <v>0</v>
      </c>
      <c r="AFA122" s="450">
        <f t="shared" si="7986"/>
        <v>0</v>
      </c>
      <c r="AFB122" s="450">
        <f t="shared" si="7986"/>
        <v>0</v>
      </c>
      <c r="AFC122" s="450">
        <f t="shared" si="7986"/>
        <v>0</v>
      </c>
      <c r="AFD122" s="450">
        <f t="shared" si="7986"/>
        <v>0</v>
      </c>
      <c r="AFE122" s="450">
        <f t="shared" si="7986"/>
        <v>0</v>
      </c>
      <c r="AFF122" s="450">
        <f t="shared" si="7986"/>
        <v>0</v>
      </c>
      <c r="AFG122" s="450">
        <f t="shared" si="7986"/>
        <v>0</v>
      </c>
      <c r="AFH122" s="462">
        <f t="shared" si="7986"/>
        <v>0</v>
      </c>
      <c r="AFI122" s="451">
        <f t="shared" si="7986"/>
        <v>0</v>
      </c>
      <c r="AFK122" s="457">
        <f t="shared" ref="AFK122:AFX122" si="7987">SUM(AFK123:AFK125)</f>
        <v>0</v>
      </c>
      <c r="AFL122" s="450">
        <f t="shared" si="7987"/>
        <v>0</v>
      </c>
      <c r="AFM122" s="450">
        <f t="shared" si="7987"/>
        <v>0</v>
      </c>
      <c r="AFN122" s="450">
        <f t="shared" si="7987"/>
        <v>0</v>
      </c>
      <c r="AFO122" s="450">
        <f t="shared" si="7987"/>
        <v>0</v>
      </c>
      <c r="AFP122" s="450">
        <f t="shared" si="7987"/>
        <v>0</v>
      </c>
      <c r="AFQ122" s="450">
        <f t="shared" si="7987"/>
        <v>0</v>
      </c>
      <c r="AFR122" s="450">
        <f t="shared" si="7987"/>
        <v>0</v>
      </c>
      <c r="AFS122" s="450">
        <f t="shared" si="7987"/>
        <v>0</v>
      </c>
      <c r="AFT122" s="450">
        <f t="shared" si="7987"/>
        <v>0</v>
      </c>
      <c r="AFU122" s="450">
        <f t="shared" si="7987"/>
        <v>0</v>
      </c>
      <c r="AFV122" s="450">
        <f t="shared" si="7987"/>
        <v>0</v>
      </c>
      <c r="AFW122" s="462">
        <f t="shared" si="7987"/>
        <v>0</v>
      </c>
      <c r="AFX122" s="451">
        <f t="shared" si="7987"/>
        <v>0</v>
      </c>
      <c r="AFZ122" s="457">
        <f t="shared" ref="AFZ122:AGM122" si="7988">SUM(AFZ123:AFZ125)</f>
        <v>0</v>
      </c>
      <c r="AGA122" s="450">
        <f t="shared" si="7988"/>
        <v>0</v>
      </c>
      <c r="AGB122" s="450">
        <f t="shared" si="7988"/>
        <v>0</v>
      </c>
      <c r="AGC122" s="450">
        <f t="shared" si="7988"/>
        <v>0</v>
      </c>
      <c r="AGD122" s="450">
        <f t="shared" si="7988"/>
        <v>0</v>
      </c>
      <c r="AGE122" s="450">
        <f t="shared" si="7988"/>
        <v>0</v>
      </c>
      <c r="AGF122" s="450">
        <f t="shared" si="7988"/>
        <v>0</v>
      </c>
      <c r="AGG122" s="450">
        <f t="shared" si="7988"/>
        <v>0</v>
      </c>
      <c r="AGH122" s="450">
        <f t="shared" si="7988"/>
        <v>0</v>
      </c>
      <c r="AGI122" s="450">
        <f t="shared" si="7988"/>
        <v>0</v>
      </c>
      <c r="AGJ122" s="450">
        <f t="shared" si="7988"/>
        <v>0</v>
      </c>
      <c r="AGK122" s="450">
        <f t="shared" si="7988"/>
        <v>0</v>
      </c>
      <c r="AGL122" s="462">
        <f t="shared" si="7988"/>
        <v>0</v>
      </c>
      <c r="AGM122" s="451">
        <f t="shared" si="7988"/>
        <v>0</v>
      </c>
      <c r="AGO122" s="457">
        <f t="shared" ref="AGO122:AHB122" si="7989">SUM(AGO123:AGO125)</f>
        <v>0</v>
      </c>
      <c r="AGP122" s="450">
        <f t="shared" si="7989"/>
        <v>0</v>
      </c>
      <c r="AGQ122" s="450">
        <f t="shared" si="7989"/>
        <v>0</v>
      </c>
      <c r="AGR122" s="450">
        <f t="shared" si="7989"/>
        <v>0</v>
      </c>
      <c r="AGS122" s="450">
        <f t="shared" si="7989"/>
        <v>0</v>
      </c>
      <c r="AGT122" s="450">
        <f t="shared" si="7989"/>
        <v>0</v>
      </c>
      <c r="AGU122" s="450">
        <f t="shared" si="7989"/>
        <v>0</v>
      </c>
      <c r="AGV122" s="450">
        <f t="shared" si="7989"/>
        <v>0</v>
      </c>
      <c r="AGW122" s="450">
        <f t="shared" si="7989"/>
        <v>0</v>
      </c>
      <c r="AGX122" s="450">
        <f t="shared" si="7989"/>
        <v>0</v>
      </c>
      <c r="AGY122" s="450">
        <f t="shared" si="7989"/>
        <v>0</v>
      </c>
      <c r="AGZ122" s="450">
        <f t="shared" si="7989"/>
        <v>0</v>
      </c>
      <c r="AHA122" s="462">
        <f t="shared" si="7989"/>
        <v>0</v>
      </c>
      <c r="AHB122" s="451">
        <f t="shared" si="7989"/>
        <v>0</v>
      </c>
      <c r="AHD122" s="457">
        <f t="shared" ref="AHD122:AHQ122" si="7990">SUM(AHD123:AHD125)</f>
        <v>0</v>
      </c>
      <c r="AHE122" s="450">
        <f t="shared" si="7990"/>
        <v>0</v>
      </c>
      <c r="AHF122" s="450">
        <f t="shared" si="7990"/>
        <v>0</v>
      </c>
      <c r="AHG122" s="450">
        <f t="shared" si="7990"/>
        <v>0</v>
      </c>
      <c r="AHH122" s="450">
        <f t="shared" si="7990"/>
        <v>0</v>
      </c>
      <c r="AHI122" s="450">
        <f t="shared" si="7990"/>
        <v>0</v>
      </c>
      <c r="AHJ122" s="450">
        <f t="shared" si="7990"/>
        <v>0</v>
      </c>
      <c r="AHK122" s="450">
        <f t="shared" si="7990"/>
        <v>0</v>
      </c>
      <c r="AHL122" s="450">
        <f t="shared" si="7990"/>
        <v>0</v>
      </c>
      <c r="AHM122" s="450">
        <f t="shared" si="7990"/>
        <v>0</v>
      </c>
      <c r="AHN122" s="450">
        <f t="shared" si="7990"/>
        <v>0</v>
      </c>
      <c r="AHO122" s="450">
        <f t="shared" si="7990"/>
        <v>0</v>
      </c>
      <c r="AHP122" s="462">
        <f t="shared" si="7990"/>
        <v>0</v>
      </c>
      <c r="AHQ122" s="451">
        <f t="shared" si="7990"/>
        <v>0</v>
      </c>
      <c r="AHS122" s="457">
        <f t="shared" ref="AHS122:AIF122" si="7991">SUM(AHS123:AHS125)</f>
        <v>0</v>
      </c>
      <c r="AHT122" s="450">
        <f t="shared" si="7991"/>
        <v>0</v>
      </c>
      <c r="AHU122" s="450">
        <f t="shared" si="7991"/>
        <v>0</v>
      </c>
      <c r="AHV122" s="450">
        <f t="shared" si="7991"/>
        <v>0</v>
      </c>
      <c r="AHW122" s="450">
        <f t="shared" si="7991"/>
        <v>0</v>
      </c>
      <c r="AHX122" s="450">
        <f t="shared" si="7991"/>
        <v>0</v>
      </c>
      <c r="AHY122" s="450">
        <f t="shared" si="7991"/>
        <v>0</v>
      </c>
      <c r="AHZ122" s="450">
        <f t="shared" si="7991"/>
        <v>0</v>
      </c>
      <c r="AIA122" s="450">
        <f t="shared" si="7991"/>
        <v>0</v>
      </c>
      <c r="AIB122" s="450">
        <f t="shared" si="7991"/>
        <v>0</v>
      </c>
      <c r="AIC122" s="450">
        <f t="shared" si="7991"/>
        <v>0</v>
      </c>
      <c r="AID122" s="450">
        <f t="shared" si="7991"/>
        <v>0</v>
      </c>
      <c r="AIE122" s="462">
        <f t="shared" si="7991"/>
        <v>0</v>
      </c>
      <c r="AIF122" s="451">
        <f t="shared" si="7991"/>
        <v>0</v>
      </c>
      <c r="AIH122" s="457">
        <f t="shared" ref="AIH122:AIU122" si="7992">SUM(AIH123:AIH125)</f>
        <v>0</v>
      </c>
      <c r="AII122" s="450">
        <f t="shared" si="7992"/>
        <v>0</v>
      </c>
      <c r="AIJ122" s="450">
        <f t="shared" si="7992"/>
        <v>0</v>
      </c>
      <c r="AIK122" s="450">
        <f t="shared" si="7992"/>
        <v>0</v>
      </c>
      <c r="AIL122" s="450">
        <f t="shared" si="7992"/>
        <v>0</v>
      </c>
      <c r="AIM122" s="450">
        <f t="shared" si="7992"/>
        <v>0</v>
      </c>
      <c r="AIN122" s="450">
        <f t="shared" si="7992"/>
        <v>0</v>
      </c>
      <c r="AIO122" s="450">
        <f t="shared" si="7992"/>
        <v>0</v>
      </c>
      <c r="AIP122" s="450">
        <f t="shared" si="7992"/>
        <v>0</v>
      </c>
      <c r="AIQ122" s="450">
        <f t="shared" si="7992"/>
        <v>0</v>
      </c>
      <c r="AIR122" s="450">
        <f t="shared" si="7992"/>
        <v>0</v>
      </c>
      <c r="AIS122" s="450">
        <f t="shared" si="7992"/>
        <v>0</v>
      </c>
      <c r="AIT122" s="462">
        <f t="shared" si="7992"/>
        <v>0</v>
      </c>
      <c r="AIU122" s="451">
        <f t="shared" si="7992"/>
        <v>0</v>
      </c>
      <c r="AIW122" s="457">
        <f t="shared" ref="AIW122:AJJ122" si="7993">SUM(AIW123:AIW125)</f>
        <v>0</v>
      </c>
      <c r="AIX122" s="450">
        <f t="shared" si="7993"/>
        <v>0</v>
      </c>
      <c r="AIY122" s="450">
        <f t="shared" si="7993"/>
        <v>0</v>
      </c>
      <c r="AIZ122" s="450">
        <f t="shared" si="7993"/>
        <v>0</v>
      </c>
      <c r="AJA122" s="450">
        <f t="shared" si="7993"/>
        <v>0</v>
      </c>
      <c r="AJB122" s="450">
        <f t="shared" si="7993"/>
        <v>0</v>
      </c>
      <c r="AJC122" s="450">
        <f t="shared" si="7993"/>
        <v>0</v>
      </c>
      <c r="AJD122" s="450">
        <f t="shared" si="7993"/>
        <v>0</v>
      </c>
      <c r="AJE122" s="450">
        <f t="shared" si="7993"/>
        <v>0</v>
      </c>
      <c r="AJF122" s="450">
        <f t="shared" si="7993"/>
        <v>0</v>
      </c>
      <c r="AJG122" s="450">
        <f t="shared" si="7993"/>
        <v>0</v>
      </c>
      <c r="AJH122" s="450">
        <f t="shared" si="7993"/>
        <v>0</v>
      </c>
      <c r="AJI122" s="462">
        <f t="shared" si="7993"/>
        <v>0</v>
      </c>
      <c r="AJJ122" s="451">
        <f t="shared" si="7993"/>
        <v>0</v>
      </c>
      <c r="AJL122" s="457">
        <f t="shared" ref="AJL122:AJY122" si="7994">SUM(AJL123:AJL125)</f>
        <v>0</v>
      </c>
      <c r="AJM122" s="450">
        <f t="shared" si="7994"/>
        <v>0</v>
      </c>
      <c r="AJN122" s="450">
        <f t="shared" si="7994"/>
        <v>0</v>
      </c>
      <c r="AJO122" s="450">
        <f t="shared" si="7994"/>
        <v>0</v>
      </c>
      <c r="AJP122" s="450">
        <f t="shared" si="7994"/>
        <v>0</v>
      </c>
      <c r="AJQ122" s="450">
        <f t="shared" si="7994"/>
        <v>0</v>
      </c>
      <c r="AJR122" s="450">
        <f t="shared" si="7994"/>
        <v>0</v>
      </c>
      <c r="AJS122" s="450">
        <f t="shared" si="7994"/>
        <v>0</v>
      </c>
      <c r="AJT122" s="450">
        <f t="shared" si="7994"/>
        <v>0</v>
      </c>
      <c r="AJU122" s="450">
        <f t="shared" si="7994"/>
        <v>0</v>
      </c>
      <c r="AJV122" s="450">
        <f t="shared" si="7994"/>
        <v>0</v>
      </c>
      <c r="AJW122" s="450">
        <f t="shared" si="7994"/>
        <v>0</v>
      </c>
      <c r="AJX122" s="462">
        <f t="shared" si="7994"/>
        <v>0</v>
      </c>
      <c r="AJY122" s="451">
        <f t="shared" si="7994"/>
        <v>0</v>
      </c>
      <c r="AKA122" s="457">
        <f t="shared" ref="AKA122:AKN122" si="7995">SUM(AKA123:AKA125)</f>
        <v>0</v>
      </c>
      <c r="AKB122" s="450">
        <f t="shared" si="7995"/>
        <v>0</v>
      </c>
      <c r="AKC122" s="450">
        <f t="shared" si="7995"/>
        <v>0</v>
      </c>
      <c r="AKD122" s="450">
        <f t="shared" si="7995"/>
        <v>0</v>
      </c>
      <c r="AKE122" s="450">
        <f t="shared" si="7995"/>
        <v>0</v>
      </c>
      <c r="AKF122" s="450">
        <f t="shared" si="7995"/>
        <v>0</v>
      </c>
      <c r="AKG122" s="450">
        <f t="shared" si="7995"/>
        <v>0</v>
      </c>
      <c r="AKH122" s="450">
        <f t="shared" si="7995"/>
        <v>0</v>
      </c>
      <c r="AKI122" s="450">
        <f t="shared" si="7995"/>
        <v>0</v>
      </c>
      <c r="AKJ122" s="450">
        <f t="shared" si="7995"/>
        <v>0</v>
      </c>
      <c r="AKK122" s="450">
        <f t="shared" si="7995"/>
        <v>0</v>
      </c>
      <c r="AKL122" s="450">
        <f t="shared" si="7995"/>
        <v>0</v>
      </c>
      <c r="AKM122" s="462">
        <f t="shared" si="7995"/>
        <v>0</v>
      </c>
      <c r="AKN122" s="451">
        <f t="shared" si="7995"/>
        <v>0</v>
      </c>
      <c r="AKP122" s="457">
        <f t="shared" ref="AKP122:ALC122" si="7996">SUM(AKP123:AKP125)</f>
        <v>0</v>
      </c>
      <c r="AKQ122" s="450">
        <f t="shared" si="7996"/>
        <v>0</v>
      </c>
      <c r="AKR122" s="450">
        <f t="shared" si="7996"/>
        <v>0</v>
      </c>
      <c r="AKS122" s="450">
        <f t="shared" si="7996"/>
        <v>0</v>
      </c>
      <c r="AKT122" s="450">
        <f t="shared" si="7996"/>
        <v>0</v>
      </c>
      <c r="AKU122" s="450">
        <f t="shared" si="7996"/>
        <v>0</v>
      </c>
      <c r="AKV122" s="450">
        <f t="shared" si="7996"/>
        <v>0</v>
      </c>
      <c r="AKW122" s="450">
        <f t="shared" si="7996"/>
        <v>0</v>
      </c>
      <c r="AKX122" s="450">
        <f t="shared" si="7996"/>
        <v>0</v>
      </c>
      <c r="AKY122" s="450">
        <f t="shared" si="7996"/>
        <v>0</v>
      </c>
      <c r="AKZ122" s="450">
        <f t="shared" si="7996"/>
        <v>0</v>
      </c>
      <c r="ALA122" s="450">
        <f t="shared" si="7996"/>
        <v>0</v>
      </c>
      <c r="ALB122" s="462">
        <f t="shared" si="7996"/>
        <v>0</v>
      </c>
      <c r="ALC122" s="451">
        <f t="shared" si="7996"/>
        <v>0</v>
      </c>
      <c r="ALE122" s="457">
        <f t="shared" ref="ALE122:ALR122" si="7997">SUM(ALE123:ALE125)</f>
        <v>0</v>
      </c>
      <c r="ALF122" s="450">
        <f t="shared" si="7997"/>
        <v>0</v>
      </c>
      <c r="ALG122" s="450">
        <f t="shared" si="7997"/>
        <v>0</v>
      </c>
      <c r="ALH122" s="450">
        <f t="shared" si="7997"/>
        <v>0</v>
      </c>
      <c r="ALI122" s="450">
        <f t="shared" si="7997"/>
        <v>0</v>
      </c>
      <c r="ALJ122" s="450">
        <f t="shared" si="7997"/>
        <v>0</v>
      </c>
      <c r="ALK122" s="450">
        <f t="shared" si="7997"/>
        <v>0</v>
      </c>
      <c r="ALL122" s="450">
        <f t="shared" si="7997"/>
        <v>0</v>
      </c>
      <c r="ALM122" s="450">
        <f t="shared" si="7997"/>
        <v>0</v>
      </c>
      <c r="ALN122" s="450">
        <f t="shared" si="7997"/>
        <v>0</v>
      </c>
      <c r="ALO122" s="450">
        <f t="shared" si="7997"/>
        <v>0</v>
      </c>
      <c r="ALP122" s="450">
        <f t="shared" si="7997"/>
        <v>0</v>
      </c>
      <c r="ALQ122" s="462">
        <f t="shared" si="7997"/>
        <v>0</v>
      </c>
      <c r="ALR122" s="451">
        <f t="shared" si="7997"/>
        <v>0</v>
      </c>
      <c r="ALT122" s="457">
        <f t="shared" ref="ALT122:AMG122" si="7998">SUM(ALT123:ALT125)</f>
        <v>0</v>
      </c>
      <c r="ALU122" s="450">
        <f t="shared" si="7998"/>
        <v>0</v>
      </c>
      <c r="ALV122" s="450">
        <f t="shared" si="7998"/>
        <v>0</v>
      </c>
      <c r="ALW122" s="450">
        <f t="shared" si="7998"/>
        <v>0</v>
      </c>
      <c r="ALX122" s="450">
        <f t="shared" si="7998"/>
        <v>0</v>
      </c>
      <c r="ALY122" s="450">
        <f t="shared" si="7998"/>
        <v>0</v>
      </c>
      <c r="ALZ122" s="450">
        <f t="shared" si="7998"/>
        <v>0</v>
      </c>
      <c r="AMA122" s="450">
        <f t="shared" si="7998"/>
        <v>0</v>
      </c>
      <c r="AMB122" s="450">
        <f t="shared" si="7998"/>
        <v>0</v>
      </c>
      <c r="AMC122" s="450">
        <f t="shared" si="7998"/>
        <v>0</v>
      </c>
      <c r="AMD122" s="450">
        <f t="shared" si="7998"/>
        <v>0</v>
      </c>
      <c r="AME122" s="450">
        <f t="shared" si="7998"/>
        <v>0</v>
      </c>
      <c r="AMF122" s="462">
        <f t="shared" si="7998"/>
        <v>0</v>
      </c>
      <c r="AMG122" s="451">
        <f t="shared" si="7998"/>
        <v>0</v>
      </c>
      <c r="AMI122" s="457">
        <f t="shared" ref="AMI122:AMV122" si="7999">SUM(AMI123:AMI125)</f>
        <v>0</v>
      </c>
      <c r="AMJ122" s="450">
        <f t="shared" si="7999"/>
        <v>0</v>
      </c>
      <c r="AMK122" s="450">
        <f t="shared" si="7999"/>
        <v>0</v>
      </c>
      <c r="AML122" s="450">
        <f t="shared" si="7999"/>
        <v>0</v>
      </c>
      <c r="AMM122" s="450">
        <f t="shared" si="7999"/>
        <v>0</v>
      </c>
      <c r="AMN122" s="450">
        <f t="shared" si="7999"/>
        <v>0</v>
      </c>
      <c r="AMO122" s="450">
        <f t="shared" si="7999"/>
        <v>0</v>
      </c>
      <c r="AMP122" s="450">
        <f t="shared" si="7999"/>
        <v>0</v>
      </c>
      <c r="AMQ122" s="450">
        <f t="shared" si="7999"/>
        <v>0</v>
      </c>
      <c r="AMR122" s="450">
        <f t="shared" si="7999"/>
        <v>0</v>
      </c>
      <c r="AMS122" s="450">
        <f t="shared" si="7999"/>
        <v>0</v>
      </c>
      <c r="AMT122" s="450">
        <f t="shared" si="7999"/>
        <v>0</v>
      </c>
      <c r="AMU122" s="462">
        <f t="shared" si="7999"/>
        <v>0</v>
      </c>
      <c r="AMV122" s="451">
        <f t="shared" si="7999"/>
        <v>0</v>
      </c>
      <c r="AMX122" s="457">
        <f t="shared" ref="AMX122:ANK122" si="8000">SUM(AMX123:AMX125)</f>
        <v>0</v>
      </c>
      <c r="AMY122" s="450">
        <f t="shared" si="8000"/>
        <v>0</v>
      </c>
      <c r="AMZ122" s="450">
        <f t="shared" si="8000"/>
        <v>0</v>
      </c>
      <c r="ANA122" s="450">
        <f t="shared" si="8000"/>
        <v>0</v>
      </c>
      <c r="ANB122" s="450">
        <f t="shared" si="8000"/>
        <v>0</v>
      </c>
      <c r="ANC122" s="450">
        <f t="shared" si="8000"/>
        <v>0</v>
      </c>
      <c r="AND122" s="450">
        <f t="shared" si="8000"/>
        <v>0</v>
      </c>
      <c r="ANE122" s="450">
        <f t="shared" si="8000"/>
        <v>0</v>
      </c>
      <c r="ANF122" s="450">
        <f t="shared" si="8000"/>
        <v>0</v>
      </c>
      <c r="ANG122" s="450">
        <f t="shared" si="8000"/>
        <v>0</v>
      </c>
      <c r="ANH122" s="450">
        <f t="shared" si="8000"/>
        <v>0</v>
      </c>
      <c r="ANI122" s="450">
        <f t="shared" si="8000"/>
        <v>0</v>
      </c>
      <c r="ANJ122" s="462">
        <f t="shared" si="8000"/>
        <v>0</v>
      </c>
      <c r="ANK122" s="451">
        <f t="shared" si="8000"/>
        <v>0</v>
      </c>
      <c r="ANM122" s="457">
        <f t="shared" ref="ANM122:ANZ122" si="8001">SUM(ANM123:ANM125)</f>
        <v>0</v>
      </c>
      <c r="ANN122" s="450">
        <f t="shared" si="8001"/>
        <v>0</v>
      </c>
      <c r="ANO122" s="450">
        <f t="shared" si="8001"/>
        <v>0</v>
      </c>
      <c r="ANP122" s="450">
        <f t="shared" si="8001"/>
        <v>0</v>
      </c>
      <c r="ANQ122" s="450">
        <f t="shared" si="8001"/>
        <v>0</v>
      </c>
      <c r="ANR122" s="450">
        <f t="shared" si="8001"/>
        <v>0</v>
      </c>
      <c r="ANS122" s="450">
        <f t="shared" si="8001"/>
        <v>0</v>
      </c>
      <c r="ANT122" s="450">
        <f t="shared" si="8001"/>
        <v>0</v>
      </c>
      <c r="ANU122" s="450">
        <f t="shared" si="8001"/>
        <v>0</v>
      </c>
      <c r="ANV122" s="450">
        <f t="shared" si="8001"/>
        <v>0</v>
      </c>
      <c r="ANW122" s="450">
        <f t="shared" si="8001"/>
        <v>0</v>
      </c>
      <c r="ANX122" s="450">
        <f t="shared" si="8001"/>
        <v>0</v>
      </c>
      <c r="ANY122" s="462">
        <f t="shared" si="8001"/>
        <v>0</v>
      </c>
      <c r="ANZ122" s="451">
        <f t="shared" si="8001"/>
        <v>0</v>
      </c>
      <c r="AOB122" s="457">
        <f t="shared" ref="AOB122:AOO122" si="8002">SUM(AOB123:AOB125)</f>
        <v>0</v>
      </c>
      <c r="AOC122" s="450">
        <f t="shared" si="8002"/>
        <v>0</v>
      </c>
      <c r="AOD122" s="450">
        <f t="shared" si="8002"/>
        <v>0</v>
      </c>
      <c r="AOE122" s="450">
        <f t="shared" si="8002"/>
        <v>0</v>
      </c>
      <c r="AOF122" s="450">
        <f t="shared" si="8002"/>
        <v>0</v>
      </c>
      <c r="AOG122" s="450">
        <f t="shared" si="8002"/>
        <v>0</v>
      </c>
      <c r="AOH122" s="450">
        <f t="shared" si="8002"/>
        <v>0</v>
      </c>
      <c r="AOI122" s="450">
        <f t="shared" si="8002"/>
        <v>0</v>
      </c>
      <c r="AOJ122" s="450">
        <f t="shared" si="8002"/>
        <v>0</v>
      </c>
      <c r="AOK122" s="450">
        <f t="shared" si="8002"/>
        <v>0</v>
      </c>
      <c r="AOL122" s="450">
        <f t="shared" si="8002"/>
        <v>0</v>
      </c>
      <c r="AOM122" s="450">
        <f t="shared" si="8002"/>
        <v>0</v>
      </c>
      <c r="AON122" s="462">
        <f t="shared" si="8002"/>
        <v>0</v>
      </c>
      <c r="AOO122" s="451">
        <f t="shared" si="8002"/>
        <v>0</v>
      </c>
      <c r="AOQ122" s="457">
        <f t="shared" ref="AOQ122:APD122" si="8003">SUM(AOQ123:AOQ125)</f>
        <v>0</v>
      </c>
      <c r="AOR122" s="450">
        <f t="shared" si="8003"/>
        <v>0</v>
      </c>
      <c r="AOS122" s="450">
        <f t="shared" si="8003"/>
        <v>0</v>
      </c>
      <c r="AOT122" s="450">
        <f t="shared" si="8003"/>
        <v>0</v>
      </c>
      <c r="AOU122" s="450">
        <f t="shared" si="8003"/>
        <v>0</v>
      </c>
      <c r="AOV122" s="450">
        <f t="shared" si="8003"/>
        <v>0</v>
      </c>
      <c r="AOW122" s="450">
        <f t="shared" si="8003"/>
        <v>0</v>
      </c>
      <c r="AOX122" s="450">
        <f t="shared" si="8003"/>
        <v>0</v>
      </c>
      <c r="AOY122" s="450">
        <f t="shared" si="8003"/>
        <v>0</v>
      </c>
      <c r="AOZ122" s="450">
        <f t="shared" si="8003"/>
        <v>0</v>
      </c>
      <c r="APA122" s="450">
        <f t="shared" si="8003"/>
        <v>0</v>
      </c>
      <c r="APB122" s="450">
        <f t="shared" si="8003"/>
        <v>0</v>
      </c>
      <c r="APC122" s="462">
        <f t="shared" si="8003"/>
        <v>0</v>
      </c>
      <c r="APD122" s="451">
        <f t="shared" si="8003"/>
        <v>0</v>
      </c>
      <c r="APF122" s="457">
        <f t="shared" ref="APF122:APS122" si="8004">SUM(APF123:APF125)</f>
        <v>0</v>
      </c>
      <c r="APG122" s="450">
        <f t="shared" si="8004"/>
        <v>0</v>
      </c>
      <c r="APH122" s="450">
        <f t="shared" si="8004"/>
        <v>0</v>
      </c>
      <c r="API122" s="450">
        <f t="shared" si="8004"/>
        <v>0</v>
      </c>
      <c r="APJ122" s="450">
        <f t="shared" si="8004"/>
        <v>0</v>
      </c>
      <c r="APK122" s="450">
        <f t="shared" si="8004"/>
        <v>0</v>
      </c>
      <c r="APL122" s="450">
        <f t="shared" si="8004"/>
        <v>0</v>
      </c>
      <c r="APM122" s="450">
        <f t="shared" si="8004"/>
        <v>0</v>
      </c>
      <c r="APN122" s="450">
        <f t="shared" si="8004"/>
        <v>0</v>
      </c>
      <c r="APO122" s="450">
        <f t="shared" si="8004"/>
        <v>0</v>
      </c>
      <c r="APP122" s="450">
        <f t="shared" si="8004"/>
        <v>0</v>
      </c>
      <c r="APQ122" s="450">
        <f t="shared" si="8004"/>
        <v>0</v>
      </c>
      <c r="APR122" s="462">
        <f t="shared" si="8004"/>
        <v>0</v>
      </c>
      <c r="APS122" s="451">
        <f t="shared" si="8004"/>
        <v>0</v>
      </c>
      <c r="APU122" s="457">
        <f t="shared" ref="APU122:AQH122" si="8005">SUM(APU123:APU125)</f>
        <v>0</v>
      </c>
      <c r="APV122" s="450">
        <f t="shared" si="8005"/>
        <v>0</v>
      </c>
      <c r="APW122" s="450">
        <f t="shared" si="8005"/>
        <v>0</v>
      </c>
      <c r="APX122" s="450">
        <f t="shared" si="8005"/>
        <v>0</v>
      </c>
      <c r="APY122" s="450">
        <f t="shared" si="8005"/>
        <v>0</v>
      </c>
      <c r="APZ122" s="450">
        <f t="shared" si="8005"/>
        <v>0</v>
      </c>
      <c r="AQA122" s="450">
        <f t="shared" si="8005"/>
        <v>0</v>
      </c>
      <c r="AQB122" s="450">
        <f t="shared" si="8005"/>
        <v>0</v>
      </c>
      <c r="AQC122" s="450">
        <f t="shared" si="8005"/>
        <v>0</v>
      </c>
      <c r="AQD122" s="450">
        <f t="shared" si="8005"/>
        <v>0</v>
      </c>
      <c r="AQE122" s="450">
        <f t="shared" si="8005"/>
        <v>0</v>
      </c>
      <c r="AQF122" s="450">
        <f t="shared" si="8005"/>
        <v>0</v>
      </c>
      <c r="AQG122" s="462">
        <f t="shared" si="8005"/>
        <v>0</v>
      </c>
      <c r="AQH122" s="451">
        <f t="shared" si="8005"/>
        <v>0</v>
      </c>
      <c r="AQJ122" s="457">
        <f t="shared" ref="AQJ122:AQW122" si="8006">SUM(AQJ123:AQJ125)</f>
        <v>0</v>
      </c>
      <c r="AQK122" s="450">
        <f t="shared" si="8006"/>
        <v>0</v>
      </c>
      <c r="AQL122" s="450">
        <f t="shared" si="8006"/>
        <v>0</v>
      </c>
      <c r="AQM122" s="450">
        <f t="shared" si="8006"/>
        <v>0</v>
      </c>
      <c r="AQN122" s="450">
        <f t="shared" si="8006"/>
        <v>0</v>
      </c>
      <c r="AQO122" s="450">
        <f t="shared" si="8006"/>
        <v>0</v>
      </c>
      <c r="AQP122" s="450">
        <f t="shared" si="8006"/>
        <v>0</v>
      </c>
      <c r="AQQ122" s="450">
        <f t="shared" si="8006"/>
        <v>0</v>
      </c>
      <c r="AQR122" s="450">
        <f t="shared" si="8006"/>
        <v>0</v>
      </c>
      <c r="AQS122" s="450">
        <f t="shared" si="8006"/>
        <v>0</v>
      </c>
      <c r="AQT122" s="450">
        <f t="shared" si="8006"/>
        <v>0</v>
      </c>
      <c r="AQU122" s="450">
        <f t="shared" si="8006"/>
        <v>0</v>
      </c>
      <c r="AQV122" s="462">
        <f t="shared" si="8006"/>
        <v>0</v>
      </c>
      <c r="AQW122" s="451">
        <f t="shared" si="8006"/>
        <v>0</v>
      </c>
      <c r="AQY122" s="457">
        <f t="shared" ref="AQY122:ARL122" si="8007">SUM(AQY123:AQY125)</f>
        <v>0</v>
      </c>
      <c r="AQZ122" s="450">
        <f t="shared" si="8007"/>
        <v>0</v>
      </c>
      <c r="ARA122" s="450">
        <f t="shared" si="8007"/>
        <v>0</v>
      </c>
      <c r="ARB122" s="450">
        <f t="shared" si="8007"/>
        <v>0</v>
      </c>
      <c r="ARC122" s="450">
        <f t="shared" si="8007"/>
        <v>0</v>
      </c>
      <c r="ARD122" s="450">
        <f t="shared" si="8007"/>
        <v>0</v>
      </c>
      <c r="ARE122" s="450">
        <f t="shared" si="8007"/>
        <v>0</v>
      </c>
      <c r="ARF122" s="450">
        <f t="shared" si="8007"/>
        <v>0</v>
      </c>
      <c r="ARG122" s="450">
        <f t="shared" si="8007"/>
        <v>0</v>
      </c>
      <c r="ARH122" s="450">
        <f t="shared" si="8007"/>
        <v>0</v>
      </c>
      <c r="ARI122" s="450">
        <f t="shared" si="8007"/>
        <v>0</v>
      </c>
      <c r="ARJ122" s="450">
        <f t="shared" si="8007"/>
        <v>0</v>
      </c>
      <c r="ARK122" s="462">
        <f t="shared" si="8007"/>
        <v>0</v>
      </c>
      <c r="ARL122" s="451">
        <f t="shared" si="8007"/>
        <v>0</v>
      </c>
      <c r="ARN122" s="457">
        <f t="shared" ref="ARN122:ASA122" si="8008">SUM(ARN123:ARN125)</f>
        <v>0</v>
      </c>
      <c r="ARO122" s="450">
        <f t="shared" si="8008"/>
        <v>0</v>
      </c>
      <c r="ARP122" s="450">
        <f t="shared" si="8008"/>
        <v>0</v>
      </c>
      <c r="ARQ122" s="450">
        <f t="shared" si="8008"/>
        <v>0</v>
      </c>
      <c r="ARR122" s="450">
        <f t="shared" si="8008"/>
        <v>0</v>
      </c>
      <c r="ARS122" s="450">
        <f t="shared" si="8008"/>
        <v>0</v>
      </c>
      <c r="ART122" s="450">
        <f t="shared" si="8008"/>
        <v>0</v>
      </c>
      <c r="ARU122" s="450">
        <f t="shared" si="8008"/>
        <v>0</v>
      </c>
      <c r="ARV122" s="450">
        <f t="shared" si="8008"/>
        <v>0</v>
      </c>
      <c r="ARW122" s="450">
        <f t="shared" si="8008"/>
        <v>0</v>
      </c>
      <c r="ARX122" s="450">
        <f t="shared" si="8008"/>
        <v>0</v>
      </c>
      <c r="ARY122" s="450">
        <f t="shared" si="8008"/>
        <v>0</v>
      </c>
      <c r="ARZ122" s="462">
        <f t="shared" si="8008"/>
        <v>0</v>
      </c>
      <c r="ASA122" s="451">
        <f t="shared" si="8008"/>
        <v>0</v>
      </c>
      <c r="ASC122" s="457">
        <f t="shared" ref="ASC122:ASP122" si="8009">SUM(ASC123:ASC125)</f>
        <v>0</v>
      </c>
      <c r="ASD122" s="450">
        <f t="shared" si="8009"/>
        <v>0</v>
      </c>
      <c r="ASE122" s="450">
        <f t="shared" si="8009"/>
        <v>0</v>
      </c>
      <c r="ASF122" s="450">
        <f t="shared" si="8009"/>
        <v>0</v>
      </c>
      <c r="ASG122" s="450">
        <f t="shared" si="8009"/>
        <v>0</v>
      </c>
      <c r="ASH122" s="450">
        <f t="shared" si="8009"/>
        <v>0</v>
      </c>
      <c r="ASI122" s="450">
        <f t="shared" si="8009"/>
        <v>0</v>
      </c>
      <c r="ASJ122" s="450">
        <f t="shared" si="8009"/>
        <v>0</v>
      </c>
      <c r="ASK122" s="450">
        <f t="shared" si="8009"/>
        <v>0</v>
      </c>
      <c r="ASL122" s="450">
        <f t="shared" si="8009"/>
        <v>0</v>
      </c>
      <c r="ASM122" s="450">
        <f t="shared" si="8009"/>
        <v>0</v>
      </c>
      <c r="ASN122" s="450">
        <f t="shared" si="8009"/>
        <v>0</v>
      </c>
      <c r="ASO122" s="462">
        <f t="shared" si="8009"/>
        <v>0</v>
      </c>
      <c r="ASP122" s="451">
        <f t="shared" si="8009"/>
        <v>0</v>
      </c>
      <c r="ASR122" s="457">
        <f t="shared" ref="ASR122:ATE122" si="8010">SUM(ASR123:ASR125)</f>
        <v>0</v>
      </c>
      <c r="ASS122" s="450">
        <f t="shared" si="8010"/>
        <v>0</v>
      </c>
      <c r="AST122" s="450">
        <f t="shared" si="8010"/>
        <v>0</v>
      </c>
      <c r="ASU122" s="450">
        <f t="shared" si="8010"/>
        <v>0</v>
      </c>
      <c r="ASV122" s="450">
        <f t="shared" si="8010"/>
        <v>0</v>
      </c>
      <c r="ASW122" s="450">
        <f t="shared" si="8010"/>
        <v>0</v>
      </c>
      <c r="ASX122" s="450">
        <f t="shared" si="8010"/>
        <v>0</v>
      </c>
      <c r="ASY122" s="450">
        <f t="shared" si="8010"/>
        <v>0</v>
      </c>
      <c r="ASZ122" s="450">
        <f t="shared" si="8010"/>
        <v>0</v>
      </c>
      <c r="ATA122" s="450">
        <f t="shared" si="8010"/>
        <v>0</v>
      </c>
      <c r="ATB122" s="450">
        <f t="shared" si="8010"/>
        <v>0</v>
      </c>
      <c r="ATC122" s="450">
        <f t="shared" si="8010"/>
        <v>0</v>
      </c>
      <c r="ATD122" s="462">
        <f t="shared" si="8010"/>
        <v>0</v>
      </c>
      <c r="ATE122" s="451">
        <f t="shared" si="8010"/>
        <v>0</v>
      </c>
      <c r="ATG122" s="457">
        <f t="shared" ref="ATG122:ATT122" si="8011">SUM(ATG123:ATG125)</f>
        <v>0</v>
      </c>
      <c r="ATH122" s="450">
        <f t="shared" si="8011"/>
        <v>0</v>
      </c>
      <c r="ATI122" s="450">
        <f t="shared" si="8011"/>
        <v>0</v>
      </c>
      <c r="ATJ122" s="450">
        <f t="shared" si="8011"/>
        <v>0</v>
      </c>
      <c r="ATK122" s="450">
        <f t="shared" si="8011"/>
        <v>0</v>
      </c>
      <c r="ATL122" s="450">
        <f t="shared" si="8011"/>
        <v>0</v>
      </c>
      <c r="ATM122" s="450">
        <f t="shared" si="8011"/>
        <v>0</v>
      </c>
      <c r="ATN122" s="450">
        <f t="shared" si="8011"/>
        <v>0</v>
      </c>
      <c r="ATO122" s="450">
        <f t="shared" si="8011"/>
        <v>0</v>
      </c>
      <c r="ATP122" s="450">
        <f t="shared" si="8011"/>
        <v>0</v>
      </c>
      <c r="ATQ122" s="450">
        <f t="shared" si="8011"/>
        <v>0</v>
      </c>
      <c r="ATR122" s="450">
        <f t="shared" si="8011"/>
        <v>0</v>
      </c>
      <c r="ATS122" s="462">
        <f t="shared" si="8011"/>
        <v>0</v>
      </c>
      <c r="ATT122" s="451">
        <f t="shared" si="8011"/>
        <v>0</v>
      </c>
      <c r="ATV122" s="457">
        <f t="shared" ref="ATV122:AUI122" si="8012">SUM(ATV123:ATV125)</f>
        <v>0</v>
      </c>
      <c r="ATW122" s="450">
        <f t="shared" si="8012"/>
        <v>0</v>
      </c>
      <c r="ATX122" s="450">
        <f t="shared" si="8012"/>
        <v>0</v>
      </c>
      <c r="ATY122" s="450">
        <f t="shared" si="8012"/>
        <v>0</v>
      </c>
      <c r="ATZ122" s="450">
        <f t="shared" si="8012"/>
        <v>0</v>
      </c>
      <c r="AUA122" s="450">
        <f t="shared" si="8012"/>
        <v>0</v>
      </c>
      <c r="AUB122" s="450">
        <f t="shared" si="8012"/>
        <v>0</v>
      </c>
      <c r="AUC122" s="450">
        <f t="shared" si="8012"/>
        <v>0</v>
      </c>
      <c r="AUD122" s="450">
        <f t="shared" si="8012"/>
        <v>0</v>
      </c>
      <c r="AUE122" s="450">
        <f t="shared" si="8012"/>
        <v>0</v>
      </c>
      <c r="AUF122" s="450">
        <f t="shared" si="8012"/>
        <v>0</v>
      </c>
      <c r="AUG122" s="450">
        <f t="shared" si="8012"/>
        <v>0</v>
      </c>
      <c r="AUH122" s="462">
        <f t="shared" si="8012"/>
        <v>0</v>
      </c>
      <c r="AUI122" s="451">
        <f t="shared" si="8012"/>
        <v>0</v>
      </c>
      <c r="AUK122" s="457">
        <f t="shared" ref="AUK122:AUX122" si="8013">SUM(AUK123:AUK125)</f>
        <v>0</v>
      </c>
      <c r="AUL122" s="450">
        <f t="shared" si="8013"/>
        <v>0</v>
      </c>
      <c r="AUM122" s="450">
        <f t="shared" si="8013"/>
        <v>0</v>
      </c>
      <c r="AUN122" s="450">
        <f t="shared" si="8013"/>
        <v>0</v>
      </c>
      <c r="AUO122" s="450">
        <f t="shared" si="8013"/>
        <v>0</v>
      </c>
      <c r="AUP122" s="450">
        <f t="shared" si="8013"/>
        <v>0</v>
      </c>
      <c r="AUQ122" s="450">
        <f t="shared" si="8013"/>
        <v>0</v>
      </c>
      <c r="AUR122" s="450">
        <f t="shared" si="8013"/>
        <v>0</v>
      </c>
      <c r="AUS122" s="450">
        <f t="shared" si="8013"/>
        <v>0</v>
      </c>
      <c r="AUT122" s="450">
        <f t="shared" si="8013"/>
        <v>0</v>
      </c>
      <c r="AUU122" s="450">
        <f t="shared" si="8013"/>
        <v>0</v>
      </c>
      <c r="AUV122" s="450">
        <f t="shared" si="8013"/>
        <v>0</v>
      </c>
      <c r="AUW122" s="462">
        <f t="shared" si="8013"/>
        <v>0</v>
      </c>
      <c r="AUX122" s="451">
        <f t="shared" si="8013"/>
        <v>0</v>
      </c>
      <c r="AUZ122" s="457">
        <f t="shared" ref="AUZ122:AVM122" si="8014">SUM(AUZ123:AUZ125)</f>
        <v>0</v>
      </c>
      <c r="AVA122" s="450">
        <f t="shared" si="8014"/>
        <v>0</v>
      </c>
      <c r="AVB122" s="450">
        <f t="shared" si="8014"/>
        <v>0</v>
      </c>
      <c r="AVC122" s="450">
        <f t="shared" si="8014"/>
        <v>0</v>
      </c>
      <c r="AVD122" s="450">
        <f t="shared" si="8014"/>
        <v>0</v>
      </c>
      <c r="AVE122" s="450">
        <f t="shared" si="8014"/>
        <v>0</v>
      </c>
      <c r="AVF122" s="450">
        <f t="shared" si="8014"/>
        <v>0</v>
      </c>
      <c r="AVG122" s="450">
        <f t="shared" si="8014"/>
        <v>0</v>
      </c>
      <c r="AVH122" s="450">
        <f t="shared" si="8014"/>
        <v>0</v>
      </c>
      <c r="AVI122" s="450">
        <f t="shared" si="8014"/>
        <v>0</v>
      </c>
      <c r="AVJ122" s="450">
        <f t="shared" si="8014"/>
        <v>0</v>
      </c>
      <c r="AVK122" s="450">
        <f t="shared" si="8014"/>
        <v>0</v>
      </c>
      <c r="AVL122" s="462">
        <f t="shared" si="8014"/>
        <v>0</v>
      </c>
      <c r="AVM122" s="451">
        <f t="shared" si="8014"/>
        <v>0</v>
      </c>
      <c r="AVO122" s="457">
        <f t="shared" ref="AVO122:AWB122" si="8015">SUM(AVO123:AVO125)</f>
        <v>0</v>
      </c>
      <c r="AVP122" s="450">
        <f t="shared" si="8015"/>
        <v>0</v>
      </c>
      <c r="AVQ122" s="450">
        <f t="shared" si="8015"/>
        <v>0</v>
      </c>
      <c r="AVR122" s="450">
        <f t="shared" si="8015"/>
        <v>0</v>
      </c>
      <c r="AVS122" s="450">
        <f t="shared" si="8015"/>
        <v>0</v>
      </c>
      <c r="AVT122" s="450">
        <f t="shared" si="8015"/>
        <v>0</v>
      </c>
      <c r="AVU122" s="450">
        <f t="shared" si="8015"/>
        <v>0</v>
      </c>
      <c r="AVV122" s="450">
        <f t="shared" si="8015"/>
        <v>0</v>
      </c>
      <c r="AVW122" s="450">
        <f t="shared" si="8015"/>
        <v>0</v>
      </c>
      <c r="AVX122" s="450">
        <f t="shared" si="8015"/>
        <v>0</v>
      </c>
      <c r="AVY122" s="450">
        <f t="shared" si="8015"/>
        <v>0</v>
      </c>
      <c r="AVZ122" s="450">
        <f t="shared" si="8015"/>
        <v>0</v>
      </c>
      <c r="AWA122" s="462">
        <f t="shared" si="8015"/>
        <v>0</v>
      </c>
      <c r="AWB122" s="451">
        <f t="shared" si="8015"/>
        <v>0</v>
      </c>
      <c r="AWD122" s="457">
        <f t="shared" ref="AWD122:AWQ122" si="8016">SUM(AWD123:AWD125)</f>
        <v>0</v>
      </c>
      <c r="AWE122" s="450">
        <f t="shared" si="8016"/>
        <v>0</v>
      </c>
      <c r="AWF122" s="450">
        <f t="shared" si="8016"/>
        <v>0</v>
      </c>
      <c r="AWG122" s="450">
        <f t="shared" si="8016"/>
        <v>0</v>
      </c>
      <c r="AWH122" s="450">
        <f t="shared" si="8016"/>
        <v>0</v>
      </c>
      <c r="AWI122" s="450">
        <f t="shared" si="8016"/>
        <v>0</v>
      </c>
      <c r="AWJ122" s="450">
        <f t="shared" si="8016"/>
        <v>0</v>
      </c>
      <c r="AWK122" s="450">
        <f t="shared" si="8016"/>
        <v>0</v>
      </c>
      <c r="AWL122" s="450">
        <f t="shared" si="8016"/>
        <v>0</v>
      </c>
      <c r="AWM122" s="450">
        <f t="shared" si="8016"/>
        <v>0</v>
      </c>
      <c r="AWN122" s="450">
        <f t="shared" si="8016"/>
        <v>0</v>
      </c>
      <c r="AWO122" s="450">
        <f t="shared" si="8016"/>
        <v>0</v>
      </c>
      <c r="AWP122" s="462">
        <f t="shared" si="8016"/>
        <v>0</v>
      </c>
      <c r="AWQ122" s="451">
        <f t="shared" si="8016"/>
        <v>0</v>
      </c>
      <c r="AWS122" s="457">
        <f t="shared" ref="AWS122:AXF122" si="8017">SUM(AWS123:AWS125)</f>
        <v>0</v>
      </c>
      <c r="AWT122" s="450">
        <f t="shared" si="8017"/>
        <v>0</v>
      </c>
      <c r="AWU122" s="450">
        <f t="shared" si="8017"/>
        <v>0</v>
      </c>
      <c r="AWV122" s="450">
        <f t="shared" si="8017"/>
        <v>0</v>
      </c>
      <c r="AWW122" s="450">
        <f t="shared" si="8017"/>
        <v>0</v>
      </c>
      <c r="AWX122" s="450">
        <f t="shared" si="8017"/>
        <v>0</v>
      </c>
      <c r="AWY122" s="450">
        <f t="shared" si="8017"/>
        <v>0</v>
      </c>
      <c r="AWZ122" s="450">
        <f t="shared" si="8017"/>
        <v>0</v>
      </c>
      <c r="AXA122" s="450">
        <f t="shared" si="8017"/>
        <v>0</v>
      </c>
      <c r="AXB122" s="450">
        <f t="shared" si="8017"/>
        <v>0</v>
      </c>
      <c r="AXC122" s="450">
        <f t="shared" si="8017"/>
        <v>0</v>
      </c>
      <c r="AXD122" s="450">
        <f t="shared" si="8017"/>
        <v>0</v>
      </c>
      <c r="AXE122" s="462">
        <f t="shared" si="8017"/>
        <v>0</v>
      </c>
      <c r="AXF122" s="451">
        <f t="shared" si="8017"/>
        <v>0</v>
      </c>
      <c r="AXH122" s="457">
        <f t="shared" ref="AXH122:AXU122" si="8018">SUM(AXH123:AXH125)</f>
        <v>0</v>
      </c>
      <c r="AXI122" s="450">
        <f t="shared" si="8018"/>
        <v>0</v>
      </c>
      <c r="AXJ122" s="450">
        <f t="shared" si="8018"/>
        <v>0</v>
      </c>
      <c r="AXK122" s="450">
        <f t="shared" si="8018"/>
        <v>0</v>
      </c>
      <c r="AXL122" s="450">
        <f t="shared" si="8018"/>
        <v>0</v>
      </c>
      <c r="AXM122" s="450">
        <f t="shared" si="8018"/>
        <v>0</v>
      </c>
      <c r="AXN122" s="450">
        <f t="shared" si="8018"/>
        <v>0</v>
      </c>
      <c r="AXO122" s="450">
        <f t="shared" si="8018"/>
        <v>0</v>
      </c>
      <c r="AXP122" s="450">
        <f t="shared" si="8018"/>
        <v>0</v>
      </c>
      <c r="AXQ122" s="450">
        <f t="shared" si="8018"/>
        <v>0</v>
      </c>
      <c r="AXR122" s="450">
        <f t="shared" si="8018"/>
        <v>0</v>
      </c>
      <c r="AXS122" s="450">
        <f t="shared" si="8018"/>
        <v>0</v>
      </c>
      <c r="AXT122" s="462">
        <f t="shared" si="8018"/>
        <v>0</v>
      </c>
      <c r="AXU122" s="451">
        <f t="shared" si="8018"/>
        <v>0</v>
      </c>
      <c r="AXW122" s="457">
        <f t="shared" ref="AXW122:AYJ122" si="8019">SUM(AXW123:AXW125)</f>
        <v>0</v>
      </c>
      <c r="AXX122" s="450">
        <f t="shared" si="8019"/>
        <v>0</v>
      </c>
      <c r="AXY122" s="450">
        <f t="shared" si="8019"/>
        <v>0</v>
      </c>
      <c r="AXZ122" s="450">
        <f t="shared" si="8019"/>
        <v>0</v>
      </c>
      <c r="AYA122" s="450">
        <f t="shared" si="8019"/>
        <v>0</v>
      </c>
      <c r="AYB122" s="450">
        <f t="shared" si="8019"/>
        <v>0</v>
      </c>
      <c r="AYC122" s="450">
        <f t="shared" si="8019"/>
        <v>0</v>
      </c>
      <c r="AYD122" s="450">
        <f t="shared" si="8019"/>
        <v>0</v>
      </c>
      <c r="AYE122" s="450">
        <f t="shared" si="8019"/>
        <v>0</v>
      </c>
      <c r="AYF122" s="450">
        <f t="shared" si="8019"/>
        <v>0</v>
      </c>
      <c r="AYG122" s="450">
        <f t="shared" si="8019"/>
        <v>0</v>
      </c>
      <c r="AYH122" s="450">
        <f t="shared" si="8019"/>
        <v>0</v>
      </c>
      <c r="AYI122" s="462">
        <f t="shared" si="8019"/>
        <v>0</v>
      </c>
      <c r="AYJ122" s="451">
        <f t="shared" si="8019"/>
        <v>0</v>
      </c>
      <c r="AYL122" s="457">
        <f t="shared" ref="AYL122:AYY122" si="8020">SUM(AYL123:AYL125)</f>
        <v>0</v>
      </c>
      <c r="AYM122" s="450">
        <f t="shared" si="8020"/>
        <v>0</v>
      </c>
      <c r="AYN122" s="450">
        <f t="shared" si="8020"/>
        <v>0</v>
      </c>
      <c r="AYO122" s="450">
        <f t="shared" si="8020"/>
        <v>0</v>
      </c>
      <c r="AYP122" s="450">
        <f t="shared" si="8020"/>
        <v>0</v>
      </c>
      <c r="AYQ122" s="450">
        <f t="shared" si="8020"/>
        <v>0</v>
      </c>
      <c r="AYR122" s="450">
        <f t="shared" si="8020"/>
        <v>0</v>
      </c>
      <c r="AYS122" s="450">
        <f t="shared" si="8020"/>
        <v>0</v>
      </c>
      <c r="AYT122" s="450">
        <f t="shared" si="8020"/>
        <v>0</v>
      </c>
      <c r="AYU122" s="450">
        <f t="shared" si="8020"/>
        <v>0</v>
      </c>
      <c r="AYV122" s="450">
        <f t="shared" si="8020"/>
        <v>0</v>
      </c>
      <c r="AYW122" s="450">
        <f t="shared" si="8020"/>
        <v>0</v>
      </c>
      <c r="AYX122" s="462">
        <f t="shared" si="8020"/>
        <v>0</v>
      </c>
      <c r="AYY122" s="451">
        <f t="shared" si="8020"/>
        <v>0</v>
      </c>
      <c r="AZA122" s="457">
        <f t="shared" ref="AZA122:AZN122" si="8021">SUM(AZA123:AZA125)</f>
        <v>0</v>
      </c>
      <c r="AZB122" s="450">
        <f t="shared" si="8021"/>
        <v>0</v>
      </c>
      <c r="AZC122" s="450">
        <f t="shared" si="8021"/>
        <v>0</v>
      </c>
      <c r="AZD122" s="450">
        <f t="shared" si="8021"/>
        <v>0</v>
      </c>
      <c r="AZE122" s="450">
        <f t="shared" si="8021"/>
        <v>0</v>
      </c>
      <c r="AZF122" s="450">
        <f t="shared" si="8021"/>
        <v>0</v>
      </c>
      <c r="AZG122" s="450">
        <f t="shared" si="8021"/>
        <v>0</v>
      </c>
      <c r="AZH122" s="450">
        <f t="shared" si="8021"/>
        <v>0</v>
      </c>
      <c r="AZI122" s="450">
        <f t="shared" si="8021"/>
        <v>0</v>
      </c>
      <c r="AZJ122" s="450">
        <f t="shared" si="8021"/>
        <v>0</v>
      </c>
      <c r="AZK122" s="450">
        <f t="shared" si="8021"/>
        <v>0</v>
      </c>
      <c r="AZL122" s="450">
        <f t="shared" si="8021"/>
        <v>0</v>
      </c>
      <c r="AZM122" s="462">
        <f t="shared" si="8021"/>
        <v>0</v>
      </c>
      <c r="AZN122" s="451">
        <f t="shared" si="8021"/>
        <v>0</v>
      </c>
      <c r="AZP122" s="457">
        <f t="shared" ref="AZP122:BAC122" si="8022">SUM(AZP123:AZP125)</f>
        <v>0</v>
      </c>
      <c r="AZQ122" s="450">
        <f t="shared" si="8022"/>
        <v>0</v>
      </c>
      <c r="AZR122" s="450">
        <f t="shared" si="8022"/>
        <v>0</v>
      </c>
      <c r="AZS122" s="450">
        <f t="shared" si="8022"/>
        <v>0</v>
      </c>
      <c r="AZT122" s="450">
        <f t="shared" si="8022"/>
        <v>0</v>
      </c>
      <c r="AZU122" s="450">
        <f t="shared" si="8022"/>
        <v>0</v>
      </c>
      <c r="AZV122" s="450">
        <f t="shared" si="8022"/>
        <v>0</v>
      </c>
      <c r="AZW122" s="450">
        <f t="shared" si="8022"/>
        <v>0</v>
      </c>
      <c r="AZX122" s="450">
        <f t="shared" si="8022"/>
        <v>0</v>
      </c>
      <c r="AZY122" s="450">
        <f t="shared" si="8022"/>
        <v>0</v>
      </c>
      <c r="AZZ122" s="450">
        <f t="shared" si="8022"/>
        <v>0</v>
      </c>
      <c r="BAA122" s="450">
        <f t="shared" si="8022"/>
        <v>0</v>
      </c>
      <c r="BAB122" s="462">
        <f t="shared" si="8022"/>
        <v>0</v>
      </c>
      <c r="BAC122" s="451">
        <f t="shared" si="8022"/>
        <v>0</v>
      </c>
      <c r="BAE122" s="457">
        <f t="shared" ref="BAE122:BAR122" si="8023">SUM(BAE123:BAE125)</f>
        <v>0</v>
      </c>
      <c r="BAF122" s="450">
        <f t="shared" si="8023"/>
        <v>0</v>
      </c>
      <c r="BAG122" s="450">
        <f t="shared" si="8023"/>
        <v>0</v>
      </c>
      <c r="BAH122" s="450">
        <f t="shared" si="8023"/>
        <v>0</v>
      </c>
      <c r="BAI122" s="450">
        <f t="shared" si="8023"/>
        <v>0</v>
      </c>
      <c r="BAJ122" s="450">
        <f t="shared" si="8023"/>
        <v>0</v>
      </c>
      <c r="BAK122" s="450">
        <f t="shared" si="8023"/>
        <v>0</v>
      </c>
      <c r="BAL122" s="450">
        <f t="shared" si="8023"/>
        <v>0</v>
      </c>
      <c r="BAM122" s="450">
        <f t="shared" si="8023"/>
        <v>0</v>
      </c>
      <c r="BAN122" s="450">
        <f t="shared" si="8023"/>
        <v>0</v>
      </c>
      <c r="BAO122" s="450">
        <f t="shared" si="8023"/>
        <v>0</v>
      </c>
      <c r="BAP122" s="450">
        <f t="shared" si="8023"/>
        <v>0</v>
      </c>
      <c r="BAQ122" s="462">
        <f t="shared" si="8023"/>
        <v>0</v>
      </c>
      <c r="BAR122" s="451">
        <f t="shared" si="8023"/>
        <v>0</v>
      </c>
      <c r="BAT122" s="457">
        <f t="shared" ref="BAT122:BBG122" si="8024">SUM(BAT123:BAT125)</f>
        <v>0</v>
      </c>
      <c r="BAU122" s="450">
        <f t="shared" si="8024"/>
        <v>0</v>
      </c>
      <c r="BAV122" s="450">
        <f t="shared" si="8024"/>
        <v>0</v>
      </c>
      <c r="BAW122" s="450">
        <f t="shared" si="8024"/>
        <v>0</v>
      </c>
      <c r="BAX122" s="450">
        <f t="shared" si="8024"/>
        <v>0</v>
      </c>
      <c r="BAY122" s="450">
        <f t="shared" si="8024"/>
        <v>0</v>
      </c>
      <c r="BAZ122" s="450">
        <f t="shared" si="8024"/>
        <v>0</v>
      </c>
      <c r="BBA122" s="450">
        <f t="shared" si="8024"/>
        <v>0</v>
      </c>
      <c r="BBB122" s="450">
        <f t="shared" si="8024"/>
        <v>0</v>
      </c>
      <c r="BBC122" s="450">
        <f t="shared" si="8024"/>
        <v>0</v>
      </c>
      <c r="BBD122" s="450">
        <f t="shared" si="8024"/>
        <v>0</v>
      </c>
      <c r="BBE122" s="450">
        <f t="shared" si="8024"/>
        <v>0</v>
      </c>
      <c r="BBF122" s="462">
        <f t="shared" si="8024"/>
        <v>0</v>
      </c>
      <c r="BBG122" s="451">
        <f t="shared" si="8024"/>
        <v>0</v>
      </c>
      <c r="BBI122" s="457">
        <f t="shared" ref="BBI122:BBV122" si="8025">SUM(BBI123:BBI125)</f>
        <v>0</v>
      </c>
      <c r="BBJ122" s="450">
        <f t="shared" si="8025"/>
        <v>0</v>
      </c>
      <c r="BBK122" s="450">
        <f t="shared" si="8025"/>
        <v>0</v>
      </c>
      <c r="BBL122" s="450">
        <f t="shared" si="8025"/>
        <v>0</v>
      </c>
      <c r="BBM122" s="450">
        <f t="shared" si="8025"/>
        <v>0</v>
      </c>
      <c r="BBN122" s="450">
        <f t="shared" si="8025"/>
        <v>0</v>
      </c>
      <c r="BBO122" s="450">
        <f t="shared" si="8025"/>
        <v>0</v>
      </c>
      <c r="BBP122" s="450">
        <f t="shared" si="8025"/>
        <v>0</v>
      </c>
      <c r="BBQ122" s="450">
        <f t="shared" si="8025"/>
        <v>0</v>
      </c>
      <c r="BBR122" s="450">
        <f t="shared" si="8025"/>
        <v>0</v>
      </c>
      <c r="BBS122" s="450">
        <f t="shared" si="8025"/>
        <v>0</v>
      </c>
      <c r="BBT122" s="450">
        <f t="shared" si="8025"/>
        <v>0</v>
      </c>
      <c r="BBU122" s="462">
        <f t="shared" si="8025"/>
        <v>0</v>
      </c>
      <c r="BBV122" s="451">
        <f t="shared" si="8025"/>
        <v>0</v>
      </c>
      <c r="BBX122" s="457">
        <f t="shared" ref="BBX122:BCK122" si="8026">SUM(BBX123:BBX125)</f>
        <v>0</v>
      </c>
      <c r="BBY122" s="450">
        <f t="shared" si="8026"/>
        <v>0</v>
      </c>
      <c r="BBZ122" s="450">
        <f t="shared" si="8026"/>
        <v>0</v>
      </c>
      <c r="BCA122" s="450">
        <f t="shared" si="8026"/>
        <v>0</v>
      </c>
      <c r="BCB122" s="450">
        <f t="shared" si="8026"/>
        <v>0</v>
      </c>
      <c r="BCC122" s="450">
        <f t="shared" si="8026"/>
        <v>0</v>
      </c>
      <c r="BCD122" s="450">
        <f t="shared" si="8026"/>
        <v>0</v>
      </c>
      <c r="BCE122" s="450">
        <f t="shared" si="8026"/>
        <v>0</v>
      </c>
      <c r="BCF122" s="450">
        <f t="shared" si="8026"/>
        <v>0</v>
      </c>
      <c r="BCG122" s="450">
        <f t="shared" si="8026"/>
        <v>0</v>
      </c>
      <c r="BCH122" s="450">
        <f t="shared" si="8026"/>
        <v>0</v>
      </c>
      <c r="BCI122" s="450">
        <f t="shared" si="8026"/>
        <v>0</v>
      </c>
      <c r="BCJ122" s="462">
        <f t="shared" si="8026"/>
        <v>0</v>
      </c>
      <c r="BCK122" s="451">
        <f t="shared" si="8026"/>
        <v>0</v>
      </c>
      <c r="BCM122" s="457">
        <f t="shared" ref="BCM122:BCZ122" si="8027">SUM(BCM123:BCM125)</f>
        <v>0</v>
      </c>
      <c r="BCN122" s="450">
        <f t="shared" si="8027"/>
        <v>0</v>
      </c>
      <c r="BCO122" s="450">
        <f t="shared" si="8027"/>
        <v>0</v>
      </c>
      <c r="BCP122" s="450">
        <f t="shared" si="8027"/>
        <v>0</v>
      </c>
      <c r="BCQ122" s="450">
        <f t="shared" si="8027"/>
        <v>0</v>
      </c>
      <c r="BCR122" s="450">
        <f t="shared" si="8027"/>
        <v>0</v>
      </c>
      <c r="BCS122" s="450">
        <f t="shared" si="8027"/>
        <v>0</v>
      </c>
      <c r="BCT122" s="450">
        <f t="shared" si="8027"/>
        <v>0</v>
      </c>
      <c r="BCU122" s="450">
        <f t="shared" si="8027"/>
        <v>0</v>
      </c>
      <c r="BCV122" s="450">
        <f t="shared" si="8027"/>
        <v>0</v>
      </c>
      <c r="BCW122" s="450">
        <f t="shared" si="8027"/>
        <v>0</v>
      </c>
      <c r="BCX122" s="450">
        <f t="shared" si="8027"/>
        <v>0</v>
      </c>
      <c r="BCY122" s="462">
        <f t="shared" si="8027"/>
        <v>0</v>
      </c>
      <c r="BCZ122" s="451">
        <f t="shared" si="8027"/>
        <v>0</v>
      </c>
      <c r="BDB122" s="457">
        <f t="shared" ref="BDB122:BDO122" si="8028">SUM(BDB123:BDB125)</f>
        <v>0</v>
      </c>
      <c r="BDC122" s="450">
        <f t="shared" si="8028"/>
        <v>0</v>
      </c>
      <c r="BDD122" s="450">
        <f t="shared" si="8028"/>
        <v>0</v>
      </c>
      <c r="BDE122" s="450">
        <f t="shared" si="8028"/>
        <v>0</v>
      </c>
      <c r="BDF122" s="450">
        <f t="shared" si="8028"/>
        <v>0</v>
      </c>
      <c r="BDG122" s="450">
        <f t="shared" si="8028"/>
        <v>0</v>
      </c>
      <c r="BDH122" s="450">
        <f t="shared" si="8028"/>
        <v>0</v>
      </c>
      <c r="BDI122" s="450">
        <f t="shared" si="8028"/>
        <v>0</v>
      </c>
      <c r="BDJ122" s="450">
        <f t="shared" si="8028"/>
        <v>0</v>
      </c>
      <c r="BDK122" s="450">
        <f t="shared" si="8028"/>
        <v>0</v>
      </c>
      <c r="BDL122" s="450">
        <f t="shared" si="8028"/>
        <v>0</v>
      </c>
      <c r="BDM122" s="450">
        <f t="shared" si="8028"/>
        <v>0</v>
      </c>
      <c r="BDN122" s="462">
        <f t="shared" si="8028"/>
        <v>0</v>
      </c>
      <c r="BDO122" s="451">
        <f t="shared" si="8028"/>
        <v>0</v>
      </c>
      <c r="BDQ122" s="457">
        <f t="shared" ref="BDQ122:BED122" si="8029">SUM(BDQ123:BDQ125)</f>
        <v>0</v>
      </c>
      <c r="BDR122" s="450">
        <f t="shared" si="8029"/>
        <v>0</v>
      </c>
      <c r="BDS122" s="450">
        <f t="shared" si="8029"/>
        <v>0</v>
      </c>
      <c r="BDT122" s="450">
        <f t="shared" si="8029"/>
        <v>0</v>
      </c>
      <c r="BDU122" s="450">
        <f t="shared" si="8029"/>
        <v>0</v>
      </c>
      <c r="BDV122" s="450">
        <f t="shared" si="8029"/>
        <v>0</v>
      </c>
      <c r="BDW122" s="450">
        <f t="shared" si="8029"/>
        <v>0</v>
      </c>
      <c r="BDX122" s="450">
        <f t="shared" si="8029"/>
        <v>0</v>
      </c>
      <c r="BDY122" s="450">
        <f t="shared" si="8029"/>
        <v>0</v>
      </c>
      <c r="BDZ122" s="450">
        <f t="shared" si="8029"/>
        <v>0</v>
      </c>
      <c r="BEA122" s="450">
        <f t="shared" si="8029"/>
        <v>0</v>
      </c>
      <c r="BEB122" s="450">
        <f t="shared" si="8029"/>
        <v>0</v>
      </c>
      <c r="BEC122" s="462">
        <f t="shared" si="8029"/>
        <v>0</v>
      </c>
      <c r="BED122" s="451">
        <f t="shared" si="8029"/>
        <v>0</v>
      </c>
      <c r="BEF122" s="457">
        <f t="shared" ref="BEF122:BES122" si="8030">SUM(BEF123:BEF125)</f>
        <v>0</v>
      </c>
      <c r="BEG122" s="450">
        <f t="shared" si="8030"/>
        <v>0</v>
      </c>
      <c r="BEH122" s="450">
        <f t="shared" si="8030"/>
        <v>0</v>
      </c>
      <c r="BEI122" s="450">
        <f t="shared" si="8030"/>
        <v>0</v>
      </c>
      <c r="BEJ122" s="450">
        <f t="shared" si="8030"/>
        <v>0</v>
      </c>
      <c r="BEK122" s="450">
        <f t="shared" si="8030"/>
        <v>0</v>
      </c>
      <c r="BEL122" s="450">
        <f t="shared" si="8030"/>
        <v>0</v>
      </c>
      <c r="BEM122" s="450">
        <f t="shared" si="8030"/>
        <v>0</v>
      </c>
      <c r="BEN122" s="450">
        <f t="shared" si="8030"/>
        <v>0</v>
      </c>
      <c r="BEO122" s="450">
        <f t="shared" si="8030"/>
        <v>0</v>
      </c>
      <c r="BEP122" s="450">
        <f t="shared" si="8030"/>
        <v>0</v>
      </c>
      <c r="BEQ122" s="450">
        <f t="shared" si="8030"/>
        <v>0</v>
      </c>
      <c r="BER122" s="462">
        <f t="shared" si="8030"/>
        <v>0</v>
      </c>
      <c r="BES122" s="451">
        <f t="shared" si="8030"/>
        <v>0</v>
      </c>
      <c r="BEU122" s="457">
        <f t="shared" ref="BEU122:BFH122" si="8031">SUM(BEU123:BEU125)</f>
        <v>0</v>
      </c>
      <c r="BEV122" s="450">
        <f t="shared" si="8031"/>
        <v>0</v>
      </c>
      <c r="BEW122" s="450">
        <f t="shared" si="8031"/>
        <v>0</v>
      </c>
      <c r="BEX122" s="450">
        <f t="shared" si="8031"/>
        <v>0</v>
      </c>
      <c r="BEY122" s="450">
        <f t="shared" si="8031"/>
        <v>0</v>
      </c>
      <c r="BEZ122" s="450">
        <f t="shared" si="8031"/>
        <v>0</v>
      </c>
      <c r="BFA122" s="450">
        <f t="shared" si="8031"/>
        <v>0</v>
      </c>
      <c r="BFB122" s="450">
        <f t="shared" si="8031"/>
        <v>0</v>
      </c>
      <c r="BFC122" s="450">
        <f t="shared" si="8031"/>
        <v>0</v>
      </c>
      <c r="BFD122" s="450">
        <f t="shared" si="8031"/>
        <v>0</v>
      </c>
      <c r="BFE122" s="450">
        <f t="shared" si="8031"/>
        <v>0</v>
      </c>
      <c r="BFF122" s="450">
        <f t="shared" si="8031"/>
        <v>0</v>
      </c>
      <c r="BFG122" s="462">
        <f t="shared" si="8031"/>
        <v>0</v>
      </c>
      <c r="BFH122" s="451">
        <f t="shared" si="8031"/>
        <v>0</v>
      </c>
      <c r="BFJ122" s="457">
        <f t="shared" ref="BFJ122:BFW122" si="8032">SUM(BFJ123:BFJ125)</f>
        <v>0</v>
      </c>
      <c r="BFK122" s="450">
        <f t="shared" si="8032"/>
        <v>0</v>
      </c>
      <c r="BFL122" s="450">
        <f t="shared" si="8032"/>
        <v>0</v>
      </c>
      <c r="BFM122" s="450">
        <f t="shared" si="8032"/>
        <v>0</v>
      </c>
      <c r="BFN122" s="450">
        <f t="shared" si="8032"/>
        <v>0</v>
      </c>
      <c r="BFO122" s="450">
        <f t="shared" si="8032"/>
        <v>0</v>
      </c>
      <c r="BFP122" s="450">
        <f t="shared" si="8032"/>
        <v>0</v>
      </c>
      <c r="BFQ122" s="450">
        <f t="shared" si="8032"/>
        <v>0</v>
      </c>
      <c r="BFR122" s="450">
        <f t="shared" si="8032"/>
        <v>0</v>
      </c>
      <c r="BFS122" s="450">
        <f t="shared" si="8032"/>
        <v>0</v>
      </c>
      <c r="BFT122" s="450">
        <f t="shared" si="8032"/>
        <v>0</v>
      </c>
      <c r="BFU122" s="450">
        <f t="shared" si="8032"/>
        <v>0</v>
      </c>
      <c r="BFV122" s="462">
        <f t="shared" si="8032"/>
        <v>0</v>
      </c>
      <c r="BFW122" s="451">
        <f t="shared" si="8032"/>
        <v>0</v>
      </c>
      <c r="BFY122" s="457">
        <f t="shared" ref="BFY122:BGL122" si="8033">SUM(BFY123:BFY125)</f>
        <v>0</v>
      </c>
      <c r="BFZ122" s="450">
        <f t="shared" si="8033"/>
        <v>0</v>
      </c>
      <c r="BGA122" s="450">
        <f t="shared" si="8033"/>
        <v>0</v>
      </c>
      <c r="BGB122" s="450">
        <f t="shared" si="8033"/>
        <v>0</v>
      </c>
      <c r="BGC122" s="450">
        <f t="shared" si="8033"/>
        <v>0</v>
      </c>
      <c r="BGD122" s="450">
        <f t="shared" si="8033"/>
        <v>0</v>
      </c>
      <c r="BGE122" s="450">
        <f t="shared" si="8033"/>
        <v>0</v>
      </c>
      <c r="BGF122" s="450">
        <f t="shared" si="8033"/>
        <v>0</v>
      </c>
      <c r="BGG122" s="450">
        <f t="shared" si="8033"/>
        <v>0</v>
      </c>
      <c r="BGH122" s="450">
        <f t="shared" si="8033"/>
        <v>0</v>
      </c>
      <c r="BGI122" s="450">
        <f t="shared" si="8033"/>
        <v>0</v>
      </c>
      <c r="BGJ122" s="450">
        <f t="shared" si="8033"/>
        <v>0</v>
      </c>
      <c r="BGK122" s="462">
        <f t="shared" si="8033"/>
        <v>0</v>
      </c>
      <c r="BGL122" s="451">
        <f t="shared" si="8033"/>
        <v>0</v>
      </c>
      <c r="BGN122" s="457">
        <f t="shared" ref="BGN122:BHA122" si="8034">SUM(BGN123:BGN125)</f>
        <v>0</v>
      </c>
      <c r="BGO122" s="450">
        <f t="shared" si="8034"/>
        <v>0</v>
      </c>
      <c r="BGP122" s="450">
        <f t="shared" si="8034"/>
        <v>0</v>
      </c>
      <c r="BGQ122" s="450">
        <f t="shared" si="8034"/>
        <v>0</v>
      </c>
      <c r="BGR122" s="450">
        <f t="shared" si="8034"/>
        <v>0</v>
      </c>
      <c r="BGS122" s="450">
        <f t="shared" si="8034"/>
        <v>0</v>
      </c>
      <c r="BGT122" s="450">
        <f t="shared" si="8034"/>
        <v>0</v>
      </c>
      <c r="BGU122" s="450">
        <f t="shared" si="8034"/>
        <v>0</v>
      </c>
      <c r="BGV122" s="450">
        <f t="shared" si="8034"/>
        <v>0</v>
      </c>
      <c r="BGW122" s="450">
        <f t="shared" si="8034"/>
        <v>0</v>
      </c>
      <c r="BGX122" s="450">
        <f t="shared" si="8034"/>
        <v>0</v>
      </c>
      <c r="BGY122" s="450">
        <f t="shared" si="8034"/>
        <v>0</v>
      </c>
      <c r="BGZ122" s="462">
        <f t="shared" si="8034"/>
        <v>0</v>
      </c>
      <c r="BHA122" s="451">
        <f t="shared" si="8034"/>
        <v>0</v>
      </c>
      <c r="BHC122" s="457">
        <f t="shared" ref="BHC122:BHP122" si="8035">SUM(BHC123:BHC125)</f>
        <v>0</v>
      </c>
      <c r="BHD122" s="450">
        <f t="shared" si="8035"/>
        <v>0</v>
      </c>
      <c r="BHE122" s="450">
        <f t="shared" si="8035"/>
        <v>0</v>
      </c>
      <c r="BHF122" s="450">
        <f t="shared" si="8035"/>
        <v>0</v>
      </c>
      <c r="BHG122" s="450">
        <f t="shared" si="8035"/>
        <v>0</v>
      </c>
      <c r="BHH122" s="450">
        <f t="shared" si="8035"/>
        <v>0</v>
      </c>
      <c r="BHI122" s="450">
        <f t="shared" si="8035"/>
        <v>0</v>
      </c>
      <c r="BHJ122" s="450">
        <f t="shared" si="8035"/>
        <v>0</v>
      </c>
      <c r="BHK122" s="450">
        <f t="shared" si="8035"/>
        <v>0</v>
      </c>
      <c r="BHL122" s="450">
        <f t="shared" si="8035"/>
        <v>0</v>
      </c>
      <c r="BHM122" s="450">
        <f t="shared" si="8035"/>
        <v>0</v>
      </c>
      <c r="BHN122" s="450">
        <f t="shared" si="8035"/>
        <v>0</v>
      </c>
      <c r="BHO122" s="462">
        <f t="shared" si="8035"/>
        <v>0</v>
      </c>
      <c r="BHP122" s="451">
        <f t="shared" si="8035"/>
        <v>0</v>
      </c>
      <c r="BHR122" s="457">
        <f t="shared" ref="BHR122:BIE122" si="8036">SUM(BHR123:BHR125)</f>
        <v>0</v>
      </c>
      <c r="BHS122" s="450">
        <f t="shared" si="8036"/>
        <v>0</v>
      </c>
      <c r="BHT122" s="450">
        <f t="shared" si="8036"/>
        <v>0</v>
      </c>
      <c r="BHU122" s="450">
        <f t="shared" si="8036"/>
        <v>0</v>
      </c>
      <c r="BHV122" s="450">
        <f t="shared" si="8036"/>
        <v>0</v>
      </c>
      <c r="BHW122" s="450">
        <f t="shared" si="8036"/>
        <v>0</v>
      </c>
      <c r="BHX122" s="450">
        <f t="shared" si="8036"/>
        <v>0</v>
      </c>
      <c r="BHY122" s="450">
        <f t="shared" si="8036"/>
        <v>0</v>
      </c>
      <c r="BHZ122" s="450">
        <f t="shared" si="8036"/>
        <v>0</v>
      </c>
      <c r="BIA122" s="450">
        <f t="shared" si="8036"/>
        <v>0</v>
      </c>
      <c r="BIB122" s="450">
        <f t="shared" si="8036"/>
        <v>0</v>
      </c>
      <c r="BIC122" s="450">
        <f t="shared" si="8036"/>
        <v>0</v>
      </c>
      <c r="BID122" s="462">
        <f t="shared" si="8036"/>
        <v>0</v>
      </c>
      <c r="BIE122" s="451">
        <f t="shared" si="8036"/>
        <v>0</v>
      </c>
      <c r="BIG122" s="457">
        <f t="shared" ref="BIG122:BIT122" si="8037">SUM(BIG123:BIG125)</f>
        <v>0</v>
      </c>
      <c r="BIH122" s="450">
        <f t="shared" si="8037"/>
        <v>0</v>
      </c>
      <c r="BII122" s="450">
        <f t="shared" si="8037"/>
        <v>0</v>
      </c>
      <c r="BIJ122" s="450">
        <f t="shared" si="8037"/>
        <v>0</v>
      </c>
      <c r="BIK122" s="450">
        <f t="shared" si="8037"/>
        <v>0</v>
      </c>
      <c r="BIL122" s="450">
        <f t="shared" si="8037"/>
        <v>0</v>
      </c>
      <c r="BIM122" s="450">
        <f t="shared" si="8037"/>
        <v>0</v>
      </c>
      <c r="BIN122" s="450">
        <f t="shared" si="8037"/>
        <v>0</v>
      </c>
      <c r="BIO122" s="450">
        <f t="shared" si="8037"/>
        <v>0</v>
      </c>
      <c r="BIP122" s="450">
        <f t="shared" si="8037"/>
        <v>0</v>
      </c>
      <c r="BIQ122" s="450">
        <f t="shared" si="8037"/>
        <v>0</v>
      </c>
      <c r="BIR122" s="450">
        <f t="shared" si="8037"/>
        <v>0</v>
      </c>
      <c r="BIS122" s="462">
        <f t="shared" si="8037"/>
        <v>0</v>
      </c>
      <c r="BIT122" s="451">
        <f t="shared" si="8037"/>
        <v>0</v>
      </c>
      <c r="BIV122" s="457">
        <f t="shared" ref="BIV122:BJI122" si="8038">SUM(BIV123:BIV125)</f>
        <v>0</v>
      </c>
      <c r="BIW122" s="450">
        <f t="shared" si="8038"/>
        <v>0</v>
      </c>
      <c r="BIX122" s="450">
        <f t="shared" si="8038"/>
        <v>0</v>
      </c>
      <c r="BIY122" s="450">
        <f t="shared" si="8038"/>
        <v>0</v>
      </c>
      <c r="BIZ122" s="450">
        <f t="shared" si="8038"/>
        <v>0</v>
      </c>
      <c r="BJA122" s="450">
        <f t="shared" si="8038"/>
        <v>0</v>
      </c>
      <c r="BJB122" s="450">
        <f t="shared" si="8038"/>
        <v>0</v>
      </c>
      <c r="BJC122" s="450">
        <f t="shared" si="8038"/>
        <v>0</v>
      </c>
      <c r="BJD122" s="450">
        <f t="shared" si="8038"/>
        <v>0</v>
      </c>
      <c r="BJE122" s="450">
        <f t="shared" si="8038"/>
        <v>0</v>
      </c>
      <c r="BJF122" s="450">
        <f t="shared" si="8038"/>
        <v>0</v>
      </c>
      <c r="BJG122" s="450">
        <f t="shared" si="8038"/>
        <v>0</v>
      </c>
      <c r="BJH122" s="462">
        <f t="shared" si="8038"/>
        <v>0</v>
      </c>
      <c r="BJI122" s="451">
        <f t="shared" si="8038"/>
        <v>0</v>
      </c>
      <c r="BJK122" s="457">
        <f t="shared" ref="BJK122:BJX122" si="8039">SUM(BJK123:BJK125)</f>
        <v>0</v>
      </c>
      <c r="BJL122" s="450">
        <f t="shared" si="8039"/>
        <v>0</v>
      </c>
      <c r="BJM122" s="450">
        <f t="shared" si="8039"/>
        <v>0</v>
      </c>
      <c r="BJN122" s="450">
        <f t="shared" si="8039"/>
        <v>0</v>
      </c>
      <c r="BJO122" s="450">
        <f t="shared" si="8039"/>
        <v>0</v>
      </c>
      <c r="BJP122" s="450">
        <f t="shared" si="8039"/>
        <v>0</v>
      </c>
      <c r="BJQ122" s="450">
        <f t="shared" si="8039"/>
        <v>0</v>
      </c>
      <c r="BJR122" s="450">
        <f t="shared" si="8039"/>
        <v>0</v>
      </c>
      <c r="BJS122" s="450">
        <f t="shared" si="8039"/>
        <v>0</v>
      </c>
      <c r="BJT122" s="450">
        <f t="shared" si="8039"/>
        <v>0</v>
      </c>
      <c r="BJU122" s="450">
        <f t="shared" si="8039"/>
        <v>0</v>
      </c>
      <c r="BJV122" s="450">
        <f t="shared" si="8039"/>
        <v>0</v>
      </c>
      <c r="BJW122" s="462">
        <f t="shared" si="8039"/>
        <v>0</v>
      </c>
      <c r="BJX122" s="451">
        <f t="shared" si="8039"/>
        <v>0</v>
      </c>
      <c r="BJZ122" s="457">
        <f t="shared" ref="BJZ122:BKM122" si="8040">SUM(BJZ123:BJZ125)</f>
        <v>0</v>
      </c>
      <c r="BKA122" s="450">
        <f t="shared" si="8040"/>
        <v>0</v>
      </c>
      <c r="BKB122" s="450">
        <f t="shared" si="8040"/>
        <v>0</v>
      </c>
      <c r="BKC122" s="450">
        <f t="shared" si="8040"/>
        <v>0</v>
      </c>
      <c r="BKD122" s="450">
        <f t="shared" si="8040"/>
        <v>0</v>
      </c>
      <c r="BKE122" s="450">
        <f t="shared" si="8040"/>
        <v>0</v>
      </c>
      <c r="BKF122" s="450">
        <f t="shared" si="8040"/>
        <v>0</v>
      </c>
      <c r="BKG122" s="450">
        <f t="shared" si="8040"/>
        <v>0</v>
      </c>
      <c r="BKH122" s="450">
        <f t="shared" si="8040"/>
        <v>0</v>
      </c>
      <c r="BKI122" s="450">
        <f t="shared" si="8040"/>
        <v>0</v>
      </c>
      <c r="BKJ122" s="450">
        <f t="shared" si="8040"/>
        <v>0</v>
      </c>
      <c r="BKK122" s="450">
        <f t="shared" si="8040"/>
        <v>0</v>
      </c>
      <c r="BKL122" s="462">
        <f t="shared" si="8040"/>
        <v>0</v>
      </c>
      <c r="BKM122" s="451">
        <f t="shared" si="8040"/>
        <v>0</v>
      </c>
      <c r="BKO122" s="457">
        <f t="shared" ref="BKO122:BLB122" si="8041">SUM(BKO123:BKO125)</f>
        <v>0</v>
      </c>
      <c r="BKP122" s="450">
        <f t="shared" si="8041"/>
        <v>0</v>
      </c>
      <c r="BKQ122" s="450">
        <f t="shared" si="8041"/>
        <v>0</v>
      </c>
      <c r="BKR122" s="450">
        <f t="shared" si="8041"/>
        <v>0</v>
      </c>
      <c r="BKS122" s="450">
        <f t="shared" si="8041"/>
        <v>0</v>
      </c>
      <c r="BKT122" s="450">
        <f t="shared" si="8041"/>
        <v>0</v>
      </c>
      <c r="BKU122" s="450">
        <f t="shared" si="8041"/>
        <v>0</v>
      </c>
      <c r="BKV122" s="450">
        <f t="shared" si="8041"/>
        <v>0</v>
      </c>
      <c r="BKW122" s="450">
        <f t="shared" si="8041"/>
        <v>0</v>
      </c>
      <c r="BKX122" s="450">
        <f t="shared" si="8041"/>
        <v>0</v>
      </c>
      <c r="BKY122" s="450">
        <f t="shared" si="8041"/>
        <v>0</v>
      </c>
      <c r="BKZ122" s="450">
        <f t="shared" si="8041"/>
        <v>0</v>
      </c>
      <c r="BLA122" s="462">
        <f t="shared" si="8041"/>
        <v>0</v>
      </c>
      <c r="BLB122" s="451">
        <f t="shared" si="8041"/>
        <v>0</v>
      </c>
      <c r="BLD122" s="457">
        <f t="shared" ref="BLD122:BLQ122" si="8042">SUM(BLD123:BLD125)</f>
        <v>0</v>
      </c>
      <c r="BLE122" s="450">
        <f t="shared" si="8042"/>
        <v>0</v>
      </c>
      <c r="BLF122" s="450">
        <f t="shared" si="8042"/>
        <v>0</v>
      </c>
      <c r="BLG122" s="450">
        <f t="shared" si="8042"/>
        <v>0</v>
      </c>
      <c r="BLH122" s="450">
        <f t="shared" si="8042"/>
        <v>0</v>
      </c>
      <c r="BLI122" s="450">
        <f t="shared" si="8042"/>
        <v>0</v>
      </c>
      <c r="BLJ122" s="450">
        <f t="shared" si="8042"/>
        <v>0</v>
      </c>
      <c r="BLK122" s="450">
        <f t="shared" si="8042"/>
        <v>0</v>
      </c>
      <c r="BLL122" s="450">
        <f t="shared" si="8042"/>
        <v>0</v>
      </c>
      <c r="BLM122" s="450">
        <f t="shared" si="8042"/>
        <v>0</v>
      </c>
      <c r="BLN122" s="450">
        <f t="shared" si="8042"/>
        <v>0</v>
      </c>
      <c r="BLO122" s="450">
        <f t="shared" si="8042"/>
        <v>0</v>
      </c>
      <c r="BLP122" s="462">
        <f t="shared" si="8042"/>
        <v>0</v>
      </c>
      <c r="BLQ122" s="451">
        <f t="shared" si="8042"/>
        <v>0</v>
      </c>
      <c r="BLS122" s="457">
        <f t="shared" ref="BLS122:BMF122" si="8043">SUM(BLS123:BLS125)</f>
        <v>0</v>
      </c>
      <c r="BLT122" s="450">
        <f t="shared" si="8043"/>
        <v>0</v>
      </c>
      <c r="BLU122" s="450">
        <f t="shared" si="8043"/>
        <v>0</v>
      </c>
      <c r="BLV122" s="450">
        <f t="shared" si="8043"/>
        <v>0</v>
      </c>
      <c r="BLW122" s="450">
        <f t="shared" si="8043"/>
        <v>0</v>
      </c>
      <c r="BLX122" s="450">
        <f t="shared" si="8043"/>
        <v>0</v>
      </c>
      <c r="BLY122" s="450">
        <f t="shared" si="8043"/>
        <v>0</v>
      </c>
      <c r="BLZ122" s="450">
        <f t="shared" si="8043"/>
        <v>0</v>
      </c>
      <c r="BMA122" s="450">
        <f t="shared" si="8043"/>
        <v>0</v>
      </c>
      <c r="BMB122" s="450">
        <f t="shared" si="8043"/>
        <v>0</v>
      </c>
      <c r="BMC122" s="450">
        <f t="shared" si="8043"/>
        <v>0</v>
      </c>
      <c r="BMD122" s="450">
        <f t="shared" si="8043"/>
        <v>0</v>
      </c>
      <c r="BME122" s="462">
        <f t="shared" si="8043"/>
        <v>0</v>
      </c>
      <c r="BMF122" s="451">
        <f t="shared" si="8043"/>
        <v>0</v>
      </c>
      <c r="BMH122" s="457">
        <f t="shared" ref="BMH122:BMU122" si="8044">SUM(BMH123:BMH125)</f>
        <v>0</v>
      </c>
      <c r="BMI122" s="450">
        <f t="shared" si="8044"/>
        <v>0</v>
      </c>
      <c r="BMJ122" s="450">
        <f t="shared" si="8044"/>
        <v>0</v>
      </c>
      <c r="BMK122" s="450">
        <f t="shared" si="8044"/>
        <v>0</v>
      </c>
      <c r="BML122" s="450">
        <f t="shared" si="8044"/>
        <v>0</v>
      </c>
      <c r="BMM122" s="450">
        <f t="shared" si="8044"/>
        <v>0</v>
      </c>
      <c r="BMN122" s="450">
        <f t="shared" si="8044"/>
        <v>0</v>
      </c>
      <c r="BMO122" s="450">
        <f t="shared" si="8044"/>
        <v>0</v>
      </c>
      <c r="BMP122" s="450">
        <f t="shared" si="8044"/>
        <v>0</v>
      </c>
      <c r="BMQ122" s="450">
        <f t="shared" si="8044"/>
        <v>0</v>
      </c>
      <c r="BMR122" s="450">
        <f t="shared" si="8044"/>
        <v>0</v>
      </c>
      <c r="BMS122" s="450">
        <f t="shared" si="8044"/>
        <v>0</v>
      </c>
      <c r="BMT122" s="462">
        <f t="shared" si="8044"/>
        <v>0</v>
      </c>
      <c r="BMU122" s="451">
        <f t="shared" si="8044"/>
        <v>0</v>
      </c>
      <c r="BMW122" s="457">
        <f t="shared" ref="BMW122:BNJ122" si="8045">SUM(BMW123:BMW125)</f>
        <v>0</v>
      </c>
      <c r="BMX122" s="450">
        <f t="shared" si="8045"/>
        <v>0</v>
      </c>
      <c r="BMY122" s="450">
        <f t="shared" si="8045"/>
        <v>0</v>
      </c>
      <c r="BMZ122" s="450">
        <f t="shared" si="8045"/>
        <v>0</v>
      </c>
      <c r="BNA122" s="450">
        <f t="shared" si="8045"/>
        <v>0</v>
      </c>
      <c r="BNB122" s="450">
        <f t="shared" si="8045"/>
        <v>0</v>
      </c>
      <c r="BNC122" s="450">
        <f t="shared" si="8045"/>
        <v>0</v>
      </c>
      <c r="BND122" s="450">
        <f t="shared" si="8045"/>
        <v>0</v>
      </c>
      <c r="BNE122" s="450">
        <f t="shared" si="8045"/>
        <v>0</v>
      </c>
      <c r="BNF122" s="450">
        <f t="shared" si="8045"/>
        <v>0</v>
      </c>
      <c r="BNG122" s="450">
        <f t="shared" si="8045"/>
        <v>0</v>
      </c>
      <c r="BNH122" s="450">
        <f t="shared" si="8045"/>
        <v>0</v>
      </c>
      <c r="BNI122" s="462">
        <f t="shared" si="8045"/>
        <v>0</v>
      </c>
      <c r="BNJ122" s="451">
        <f t="shared" si="8045"/>
        <v>0</v>
      </c>
      <c r="BNL122" s="457">
        <f t="shared" ref="BNL122:BNY122" si="8046">SUM(BNL123:BNL125)</f>
        <v>0</v>
      </c>
      <c r="BNM122" s="450">
        <f t="shared" si="8046"/>
        <v>0</v>
      </c>
      <c r="BNN122" s="450">
        <f t="shared" si="8046"/>
        <v>0</v>
      </c>
      <c r="BNO122" s="450">
        <f t="shared" si="8046"/>
        <v>0</v>
      </c>
      <c r="BNP122" s="450">
        <f t="shared" si="8046"/>
        <v>0</v>
      </c>
      <c r="BNQ122" s="450">
        <f t="shared" si="8046"/>
        <v>0</v>
      </c>
      <c r="BNR122" s="450">
        <f t="shared" si="8046"/>
        <v>0</v>
      </c>
      <c r="BNS122" s="450">
        <f t="shared" si="8046"/>
        <v>0</v>
      </c>
      <c r="BNT122" s="450">
        <f t="shared" si="8046"/>
        <v>0</v>
      </c>
      <c r="BNU122" s="450">
        <f t="shared" si="8046"/>
        <v>0</v>
      </c>
      <c r="BNV122" s="450">
        <f t="shared" si="8046"/>
        <v>0</v>
      </c>
      <c r="BNW122" s="450">
        <f t="shared" si="8046"/>
        <v>0</v>
      </c>
      <c r="BNX122" s="462">
        <f t="shared" si="8046"/>
        <v>0</v>
      </c>
      <c r="BNY122" s="451">
        <f t="shared" si="8046"/>
        <v>0</v>
      </c>
      <c r="BOA122" s="457">
        <f t="shared" ref="BOA122:BON122" si="8047">SUM(BOA123:BOA125)</f>
        <v>0</v>
      </c>
      <c r="BOB122" s="450">
        <f t="shared" si="8047"/>
        <v>0</v>
      </c>
      <c r="BOC122" s="450">
        <f t="shared" si="8047"/>
        <v>0</v>
      </c>
      <c r="BOD122" s="450">
        <f t="shared" si="8047"/>
        <v>0</v>
      </c>
      <c r="BOE122" s="450">
        <f t="shared" si="8047"/>
        <v>0</v>
      </c>
      <c r="BOF122" s="450">
        <f t="shared" si="8047"/>
        <v>0</v>
      </c>
      <c r="BOG122" s="450">
        <f t="shared" si="8047"/>
        <v>0</v>
      </c>
      <c r="BOH122" s="450">
        <f t="shared" si="8047"/>
        <v>0</v>
      </c>
      <c r="BOI122" s="450">
        <f t="shared" si="8047"/>
        <v>0</v>
      </c>
      <c r="BOJ122" s="450">
        <f t="shared" si="8047"/>
        <v>0</v>
      </c>
      <c r="BOK122" s="450">
        <f t="shared" si="8047"/>
        <v>0</v>
      </c>
      <c r="BOL122" s="450">
        <f t="shared" si="8047"/>
        <v>0</v>
      </c>
      <c r="BOM122" s="462">
        <f t="shared" si="8047"/>
        <v>0</v>
      </c>
      <c r="BON122" s="451">
        <f t="shared" si="8047"/>
        <v>0</v>
      </c>
      <c r="BOP122" s="457">
        <f t="shared" ref="BOP122:BPC122" si="8048">SUM(BOP123:BOP125)</f>
        <v>0</v>
      </c>
      <c r="BOQ122" s="450">
        <f t="shared" si="8048"/>
        <v>0</v>
      </c>
      <c r="BOR122" s="450">
        <f t="shared" si="8048"/>
        <v>0</v>
      </c>
      <c r="BOS122" s="450">
        <f t="shared" si="8048"/>
        <v>0</v>
      </c>
      <c r="BOT122" s="450">
        <f t="shared" si="8048"/>
        <v>0</v>
      </c>
      <c r="BOU122" s="450">
        <f t="shared" si="8048"/>
        <v>0</v>
      </c>
      <c r="BOV122" s="450">
        <f t="shared" si="8048"/>
        <v>0</v>
      </c>
      <c r="BOW122" s="450">
        <f t="shared" si="8048"/>
        <v>0</v>
      </c>
      <c r="BOX122" s="450">
        <f t="shared" si="8048"/>
        <v>0</v>
      </c>
      <c r="BOY122" s="450">
        <f t="shared" si="8048"/>
        <v>0</v>
      </c>
      <c r="BOZ122" s="450">
        <f t="shared" si="8048"/>
        <v>0</v>
      </c>
      <c r="BPA122" s="450">
        <f t="shared" si="8048"/>
        <v>0</v>
      </c>
      <c r="BPB122" s="462">
        <f t="shared" si="8048"/>
        <v>0</v>
      </c>
      <c r="BPC122" s="451">
        <f t="shared" si="8048"/>
        <v>0</v>
      </c>
      <c r="BPE122" s="457">
        <f t="shared" ref="BPE122:BPR122" si="8049">SUM(BPE123:BPE125)</f>
        <v>0</v>
      </c>
      <c r="BPF122" s="450">
        <f t="shared" si="8049"/>
        <v>0</v>
      </c>
      <c r="BPG122" s="450">
        <f t="shared" si="8049"/>
        <v>0</v>
      </c>
      <c r="BPH122" s="450">
        <f t="shared" si="8049"/>
        <v>0</v>
      </c>
      <c r="BPI122" s="450">
        <f t="shared" si="8049"/>
        <v>0</v>
      </c>
      <c r="BPJ122" s="450">
        <f t="shared" si="8049"/>
        <v>0</v>
      </c>
      <c r="BPK122" s="450">
        <f t="shared" si="8049"/>
        <v>0</v>
      </c>
      <c r="BPL122" s="450">
        <f t="shared" si="8049"/>
        <v>0</v>
      </c>
      <c r="BPM122" s="450">
        <f t="shared" si="8049"/>
        <v>0</v>
      </c>
      <c r="BPN122" s="450">
        <f t="shared" si="8049"/>
        <v>0</v>
      </c>
      <c r="BPO122" s="450">
        <f t="shared" si="8049"/>
        <v>0</v>
      </c>
      <c r="BPP122" s="450">
        <f t="shared" si="8049"/>
        <v>0</v>
      </c>
      <c r="BPQ122" s="462">
        <f t="shared" si="8049"/>
        <v>0</v>
      </c>
      <c r="BPR122" s="451">
        <f t="shared" si="8049"/>
        <v>0</v>
      </c>
      <c r="BPT122" s="457">
        <f t="shared" ref="BPT122:BQG122" si="8050">SUM(BPT123:BPT125)</f>
        <v>0</v>
      </c>
      <c r="BPU122" s="450">
        <f t="shared" si="8050"/>
        <v>0</v>
      </c>
      <c r="BPV122" s="450">
        <f t="shared" si="8050"/>
        <v>0</v>
      </c>
      <c r="BPW122" s="450">
        <f t="shared" si="8050"/>
        <v>0</v>
      </c>
      <c r="BPX122" s="450">
        <f t="shared" si="8050"/>
        <v>0</v>
      </c>
      <c r="BPY122" s="450">
        <f t="shared" si="8050"/>
        <v>0</v>
      </c>
      <c r="BPZ122" s="450">
        <f t="shared" si="8050"/>
        <v>0</v>
      </c>
      <c r="BQA122" s="450">
        <f t="shared" si="8050"/>
        <v>0</v>
      </c>
      <c r="BQB122" s="450">
        <f t="shared" si="8050"/>
        <v>0</v>
      </c>
      <c r="BQC122" s="450">
        <f t="shared" si="8050"/>
        <v>0</v>
      </c>
      <c r="BQD122" s="450">
        <f t="shared" si="8050"/>
        <v>0</v>
      </c>
      <c r="BQE122" s="450">
        <f t="shared" si="8050"/>
        <v>0</v>
      </c>
      <c r="BQF122" s="462">
        <f t="shared" si="8050"/>
        <v>0</v>
      </c>
      <c r="BQG122" s="451">
        <f t="shared" si="8050"/>
        <v>0</v>
      </c>
      <c r="BQI122" s="457">
        <f t="shared" ref="BQI122:BQV122" si="8051">SUM(BQI123:BQI125)</f>
        <v>0</v>
      </c>
      <c r="BQJ122" s="450">
        <f t="shared" si="8051"/>
        <v>0</v>
      </c>
      <c r="BQK122" s="450">
        <f t="shared" si="8051"/>
        <v>0</v>
      </c>
      <c r="BQL122" s="450">
        <f t="shared" si="8051"/>
        <v>0</v>
      </c>
      <c r="BQM122" s="450">
        <f t="shared" si="8051"/>
        <v>0</v>
      </c>
      <c r="BQN122" s="450">
        <f t="shared" si="8051"/>
        <v>0</v>
      </c>
      <c r="BQO122" s="450">
        <f t="shared" si="8051"/>
        <v>0</v>
      </c>
      <c r="BQP122" s="450">
        <f t="shared" si="8051"/>
        <v>0</v>
      </c>
      <c r="BQQ122" s="450">
        <f t="shared" si="8051"/>
        <v>0</v>
      </c>
      <c r="BQR122" s="450">
        <f t="shared" si="8051"/>
        <v>0</v>
      </c>
      <c r="BQS122" s="450">
        <f t="shared" si="8051"/>
        <v>0</v>
      </c>
      <c r="BQT122" s="450">
        <f t="shared" si="8051"/>
        <v>0</v>
      </c>
      <c r="BQU122" s="462">
        <f t="shared" si="8051"/>
        <v>0</v>
      </c>
      <c r="BQV122" s="451">
        <f t="shared" si="8051"/>
        <v>0</v>
      </c>
      <c r="BQX122" s="457">
        <f t="shared" ref="BQX122:BRK122" si="8052">SUM(BQX123:BQX125)</f>
        <v>0</v>
      </c>
      <c r="BQY122" s="450">
        <f t="shared" si="8052"/>
        <v>0</v>
      </c>
      <c r="BQZ122" s="450">
        <f t="shared" si="8052"/>
        <v>0</v>
      </c>
      <c r="BRA122" s="450">
        <f t="shared" si="8052"/>
        <v>0</v>
      </c>
      <c r="BRB122" s="450">
        <f t="shared" si="8052"/>
        <v>0</v>
      </c>
      <c r="BRC122" s="450">
        <f t="shared" si="8052"/>
        <v>0</v>
      </c>
      <c r="BRD122" s="450">
        <f t="shared" si="8052"/>
        <v>0</v>
      </c>
      <c r="BRE122" s="450">
        <f t="shared" si="8052"/>
        <v>0</v>
      </c>
      <c r="BRF122" s="450">
        <f t="shared" si="8052"/>
        <v>0</v>
      </c>
      <c r="BRG122" s="450">
        <f t="shared" si="8052"/>
        <v>0</v>
      </c>
      <c r="BRH122" s="450">
        <f t="shared" si="8052"/>
        <v>0</v>
      </c>
      <c r="BRI122" s="450">
        <f t="shared" si="8052"/>
        <v>0</v>
      </c>
      <c r="BRJ122" s="462">
        <f t="shared" si="8052"/>
        <v>0</v>
      </c>
      <c r="BRK122" s="451">
        <f t="shared" si="8052"/>
        <v>0</v>
      </c>
      <c r="BRM122" s="457">
        <f t="shared" ref="BRM122:BRZ122" si="8053">SUM(BRM123:BRM125)</f>
        <v>0</v>
      </c>
      <c r="BRN122" s="450">
        <f t="shared" si="8053"/>
        <v>0</v>
      </c>
      <c r="BRO122" s="450">
        <f t="shared" si="8053"/>
        <v>0</v>
      </c>
      <c r="BRP122" s="450">
        <f t="shared" si="8053"/>
        <v>0</v>
      </c>
      <c r="BRQ122" s="450">
        <f t="shared" si="8053"/>
        <v>0</v>
      </c>
      <c r="BRR122" s="450">
        <f t="shared" si="8053"/>
        <v>0</v>
      </c>
      <c r="BRS122" s="450">
        <f t="shared" si="8053"/>
        <v>0</v>
      </c>
      <c r="BRT122" s="450">
        <f t="shared" si="8053"/>
        <v>0</v>
      </c>
      <c r="BRU122" s="450">
        <f t="shared" si="8053"/>
        <v>0</v>
      </c>
      <c r="BRV122" s="450">
        <f t="shared" si="8053"/>
        <v>0</v>
      </c>
      <c r="BRW122" s="450">
        <f t="shared" si="8053"/>
        <v>0</v>
      </c>
      <c r="BRX122" s="450">
        <f t="shared" si="8053"/>
        <v>0</v>
      </c>
      <c r="BRY122" s="462">
        <f t="shared" si="8053"/>
        <v>0</v>
      </c>
      <c r="BRZ122" s="451">
        <f t="shared" si="8053"/>
        <v>0</v>
      </c>
      <c r="BSB122" s="457">
        <f t="shared" ref="BSB122:BSO122" si="8054">SUM(BSB123:BSB125)</f>
        <v>0</v>
      </c>
      <c r="BSC122" s="450">
        <f t="shared" si="8054"/>
        <v>0</v>
      </c>
      <c r="BSD122" s="450">
        <f t="shared" si="8054"/>
        <v>0</v>
      </c>
      <c r="BSE122" s="450">
        <f t="shared" si="8054"/>
        <v>0</v>
      </c>
      <c r="BSF122" s="450">
        <f t="shared" si="8054"/>
        <v>0</v>
      </c>
      <c r="BSG122" s="450">
        <f t="shared" si="8054"/>
        <v>0</v>
      </c>
      <c r="BSH122" s="450">
        <f t="shared" si="8054"/>
        <v>0</v>
      </c>
      <c r="BSI122" s="450">
        <f t="shared" si="8054"/>
        <v>0</v>
      </c>
      <c r="BSJ122" s="450">
        <f t="shared" si="8054"/>
        <v>0</v>
      </c>
      <c r="BSK122" s="450">
        <f t="shared" si="8054"/>
        <v>0</v>
      </c>
      <c r="BSL122" s="450">
        <f t="shared" si="8054"/>
        <v>0</v>
      </c>
      <c r="BSM122" s="450">
        <f t="shared" si="8054"/>
        <v>0</v>
      </c>
      <c r="BSN122" s="462">
        <f t="shared" si="8054"/>
        <v>0</v>
      </c>
      <c r="BSO122" s="451">
        <f t="shared" si="8054"/>
        <v>0</v>
      </c>
      <c r="BSQ122" s="457">
        <f t="shared" ref="BSQ122:BTD122" si="8055">SUM(BSQ123:BSQ125)</f>
        <v>0</v>
      </c>
      <c r="BSR122" s="450">
        <f t="shared" si="8055"/>
        <v>0</v>
      </c>
      <c r="BSS122" s="450">
        <f t="shared" si="8055"/>
        <v>0</v>
      </c>
      <c r="BST122" s="450">
        <f t="shared" si="8055"/>
        <v>0</v>
      </c>
      <c r="BSU122" s="450">
        <f t="shared" si="8055"/>
        <v>0</v>
      </c>
      <c r="BSV122" s="450">
        <f t="shared" si="8055"/>
        <v>0</v>
      </c>
      <c r="BSW122" s="450">
        <f t="shared" si="8055"/>
        <v>0</v>
      </c>
      <c r="BSX122" s="450">
        <f t="shared" si="8055"/>
        <v>0</v>
      </c>
      <c r="BSY122" s="450">
        <f t="shared" si="8055"/>
        <v>0</v>
      </c>
      <c r="BSZ122" s="450">
        <f t="shared" si="8055"/>
        <v>0</v>
      </c>
      <c r="BTA122" s="450">
        <f t="shared" si="8055"/>
        <v>0</v>
      </c>
      <c r="BTB122" s="450">
        <f t="shared" si="8055"/>
        <v>0</v>
      </c>
      <c r="BTC122" s="462">
        <f t="shared" si="8055"/>
        <v>0</v>
      </c>
      <c r="BTD122" s="451">
        <f t="shared" si="8055"/>
        <v>0</v>
      </c>
      <c r="BTF122" s="457">
        <f t="shared" ref="BTF122:BTS122" si="8056">SUM(BTF123:BTF125)</f>
        <v>0</v>
      </c>
      <c r="BTG122" s="450">
        <f t="shared" si="8056"/>
        <v>0</v>
      </c>
      <c r="BTH122" s="450">
        <f t="shared" si="8056"/>
        <v>0</v>
      </c>
      <c r="BTI122" s="450">
        <f t="shared" si="8056"/>
        <v>0</v>
      </c>
      <c r="BTJ122" s="450">
        <f t="shared" si="8056"/>
        <v>0</v>
      </c>
      <c r="BTK122" s="450">
        <f t="shared" si="8056"/>
        <v>0</v>
      </c>
      <c r="BTL122" s="450">
        <f t="shared" si="8056"/>
        <v>0</v>
      </c>
      <c r="BTM122" s="450">
        <f t="shared" si="8056"/>
        <v>0</v>
      </c>
      <c r="BTN122" s="450">
        <f t="shared" si="8056"/>
        <v>0</v>
      </c>
      <c r="BTO122" s="450">
        <f t="shared" si="8056"/>
        <v>0</v>
      </c>
      <c r="BTP122" s="450">
        <f t="shared" si="8056"/>
        <v>0</v>
      </c>
      <c r="BTQ122" s="450">
        <f t="shared" si="8056"/>
        <v>0</v>
      </c>
      <c r="BTR122" s="462">
        <f t="shared" si="8056"/>
        <v>0</v>
      </c>
      <c r="BTS122" s="451">
        <f t="shared" si="8056"/>
        <v>0</v>
      </c>
      <c r="BTU122" s="457">
        <f t="shared" ref="BTU122:BUH122" si="8057">SUM(BTU123:BTU125)</f>
        <v>0</v>
      </c>
      <c r="BTV122" s="450">
        <f t="shared" si="8057"/>
        <v>0</v>
      </c>
      <c r="BTW122" s="450">
        <f t="shared" si="8057"/>
        <v>0</v>
      </c>
      <c r="BTX122" s="450">
        <f t="shared" si="8057"/>
        <v>0</v>
      </c>
      <c r="BTY122" s="450">
        <f t="shared" si="8057"/>
        <v>0</v>
      </c>
      <c r="BTZ122" s="450">
        <f t="shared" si="8057"/>
        <v>0</v>
      </c>
      <c r="BUA122" s="450">
        <f t="shared" si="8057"/>
        <v>0</v>
      </c>
      <c r="BUB122" s="450">
        <f t="shared" si="8057"/>
        <v>0</v>
      </c>
      <c r="BUC122" s="450">
        <f t="shared" si="8057"/>
        <v>0</v>
      </c>
      <c r="BUD122" s="450">
        <f t="shared" si="8057"/>
        <v>0</v>
      </c>
      <c r="BUE122" s="450">
        <f t="shared" si="8057"/>
        <v>0</v>
      </c>
      <c r="BUF122" s="450">
        <f t="shared" si="8057"/>
        <v>0</v>
      </c>
      <c r="BUG122" s="462">
        <f t="shared" si="8057"/>
        <v>0</v>
      </c>
      <c r="BUH122" s="451">
        <f t="shared" si="8057"/>
        <v>0</v>
      </c>
      <c r="BUJ122" s="457">
        <f t="shared" ref="BUJ122:BUW122" si="8058">SUM(BUJ123:BUJ125)</f>
        <v>0</v>
      </c>
      <c r="BUK122" s="450">
        <f t="shared" si="8058"/>
        <v>0</v>
      </c>
      <c r="BUL122" s="450">
        <f t="shared" si="8058"/>
        <v>0</v>
      </c>
      <c r="BUM122" s="450">
        <f t="shared" si="8058"/>
        <v>0</v>
      </c>
      <c r="BUN122" s="450">
        <f t="shared" si="8058"/>
        <v>0</v>
      </c>
      <c r="BUO122" s="450">
        <f t="shared" si="8058"/>
        <v>0</v>
      </c>
      <c r="BUP122" s="450">
        <f t="shared" si="8058"/>
        <v>0</v>
      </c>
      <c r="BUQ122" s="450">
        <f t="shared" si="8058"/>
        <v>0</v>
      </c>
      <c r="BUR122" s="450">
        <f t="shared" si="8058"/>
        <v>0</v>
      </c>
      <c r="BUS122" s="450">
        <f t="shared" si="8058"/>
        <v>0</v>
      </c>
      <c r="BUT122" s="450">
        <f t="shared" si="8058"/>
        <v>0</v>
      </c>
      <c r="BUU122" s="450">
        <f t="shared" si="8058"/>
        <v>0</v>
      </c>
      <c r="BUV122" s="462">
        <f t="shared" si="8058"/>
        <v>0</v>
      </c>
      <c r="BUW122" s="451">
        <f t="shared" si="8058"/>
        <v>0</v>
      </c>
      <c r="BUY122" s="457">
        <f t="shared" ref="BUY122:BVL122" si="8059">SUM(BUY123:BUY125)</f>
        <v>0</v>
      </c>
      <c r="BUZ122" s="450">
        <f t="shared" si="8059"/>
        <v>0</v>
      </c>
      <c r="BVA122" s="450">
        <f t="shared" si="8059"/>
        <v>0</v>
      </c>
      <c r="BVB122" s="450">
        <f t="shared" si="8059"/>
        <v>0</v>
      </c>
      <c r="BVC122" s="450">
        <f t="shared" si="8059"/>
        <v>0</v>
      </c>
      <c r="BVD122" s="450">
        <f t="shared" si="8059"/>
        <v>0</v>
      </c>
      <c r="BVE122" s="450">
        <f t="shared" si="8059"/>
        <v>0</v>
      </c>
      <c r="BVF122" s="450">
        <f t="shared" si="8059"/>
        <v>0</v>
      </c>
      <c r="BVG122" s="450">
        <f t="shared" si="8059"/>
        <v>0</v>
      </c>
      <c r="BVH122" s="450">
        <f t="shared" si="8059"/>
        <v>0</v>
      </c>
      <c r="BVI122" s="450">
        <f t="shared" si="8059"/>
        <v>0</v>
      </c>
      <c r="BVJ122" s="450">
        <f t="shared" si="8059"/>
        <v>0</v>
      </c>
      <c r="BVK122" s="462">
        <f t="shared" si="8059"/>
        <v>0</v>
      </c>
      <c r="BVL122" s="451">
        <f t="shared" si="8059"/>
        <v>0</v>
      </c>
      <c r="BVN122" s="457">
        <f t="shared" ref="BVN122:BWA122" si="8060">SUM(BVN123:BVN125)</f>
        <v>0</v>
      </c>
      <c r="BVO122" s="450">
        <f t="shared" si="8060"/>
        <v>0</v>
      </c>
      <c r="BVP122" s="450">
        <f t="shared" si="8060"/>
        <v>0</v>
      </c>
      <c r="BVQ122" s="450">
        <f t="shared" si="8060"/>
        <v>0</v>
      </c>
      <c r="BVR122" s="450">
        <f t="shared" si="8060"/>
        <v>0</v>
      </c>
      <c r="BVS122" s="450">
        <f t="shared" si="8060"/>
        <v>0</v>
      </c>
      <c r="BVT122" s="450">
        <f t="shared" si="8060"/>
        <v>0</v>
      </c>
      <c r="BVU122" s="450">
        <f t="shared" si="8060"/>
        <v>0</v>
      </c>
      <c r="BVV122" s="450">
        <f t="shared" si="8060"/>
        <v>0</v>
      </c>
      <c r="BVW122" s="450">
        <f t="shared" si="8060"/>
        <v>0</v>
      </c>
      <c r="BVX122" s="450">
        <f t="shared" si="8060"/>
        <v>0</v>
      </c>
      <c r="BVY122" s="450">
        <f t="shared" si="8060"/>
        <v>0</v>
      </c>
      <c r="BVZ122" s="462">
        <f t="shared" si="8060"/>
        <v>0</v>
      </c>
      <c r="BWA122" s="451">
        <f t="shared" si="8060"/>
        <v>0</v>
      </c>
    </row>
    <row r="123" spans="2:1951" ht="30" hidden="1" customHeight="1" x14ac:dyDescent="0.2">
      <c r="B123" s="452" t="s">
        <v>316</v>
      </c>
      <c r="C123" s="447"/>
      <c r="D123" s="447"/>
      <c r="E123" s="447"/>
      <c r="F123" s="447"/>
      <c r="G123" s="450">
        <f>C123+D123-E123+F123</f>
        <v>0</v>
      </c>
      <c r="H123" s="447"/>
      <c r="I123" s="447"/>
      <c r="J123" s="447"/>
      <c r="K123" s="447"/>
      <c r="L123" s="447"/>
      <c r="M123" s="449"/>
      <c r="N123" s="450">
        <f>H123+I123-J123+K123-L123+M123</f>
        <v>0</v>
      </c>
      <c r="O123" s="463"/>
      <c r="P123" s="448"/>
      <c r="R123" s="458"/>
      <c r="S123" s="447"/>
      <c r="T123" s="447"/>
      <c r="U123" s="447"/>
      <c r="V123" s="450">
        <f>R123+S123-T123+U123</f>
        <v>0</v>
      </c>
      <c r="W123" s="447"/>
      <c r="X123" s="447"/>
      <c r="Y123" s="447"/>
      <c r="Z123" s="447"/>
      <c r="AA123" s="447"/>
      <c r="AB123" s="449"/>
      <c r="AC123" s="450">
        <f>W123+X123-Y123+Z123-AA123+AB123</f>
        <v>0</v>
      </c>
      <c r="AD123" s="463"/>
      <c r="AE123" s="448"/>
      <c r="AG123" s="458"/>
      <c r="AH123" s="447"/>
      <c r="AI123" s="447"/>
      <c r="AJ123" s="447"/>
      <c r="AK123" s="450">
        <f>AG123+AH123-AI123+AJ123</f>
        <v>0</v>
      </c>
      <c r="AL123" s="447"/>
      <c r="AM123" s="447"/>
      <c r="AN123" s="447"/>
      <c r="AO123" s="447"/>
      <c r="AP123" s="447"/>
      <c r="AQ123" s="449"/>
      <c r="AR123" s="450">
        <f>AL123+AM123-AN123+AO123-AP123+AQ123</f>
        <v>0</v>
      </c>
      <c r="AS123" s="463"/>
      <c r="AT123" s="448"/>
      <c r="AV123" s="458"/>
      <c r="AW123" s="447"/>
      <c r="AX123" s="447"/>
      <c r="AY123" s="447"/>
      <c r="AZ123" s="450">
        <f>AV123+AW123-AX123+AY123</f>
        <v>0</v>
      </c>
      <c r="BA123" s="447"/>
      <c r="BB123" s="447"/>
      <c r="BC123" s="447"/>
      <c r="BD123" s="447"/>
      <c r="BE123" s="447"/>
      <c r="BF123" s="449"/>
      <c r="BG123" s="450">
        <f>BA123+BB123-BC123+BD123-BE123+BF123</f>
        <v>0</v>
      </c>
      <c r="BH123" s="463"/>
      <c r="BI123" s="448"/>
      <c r="BK123" s="458"/>
      <c r="BL123" s="447"/>
      <c r="BM123" s="447"/>
      <c r="BN123" s="447"/>
      <c r="BO123" s="450">
        <f>BK123+BL123-BM123+BN123</f>
        <v>0</v>
      </c>
      <c r="BP123" s="447"/>
      <c r="BQ123" s="447"/>
      <c r="BR123" s="447"/>
      <c r="BS123" s="447"/>
      <c r="BT123" s="447"/>
      <c r="BU123" s="449"/>
      <c r="BV123" s="450">
        <f>BP123+BQ123-BR123+BS123-BT123+BU123</f>
        <v>0</v>
      </c>
      <c r="BW123" s="463"/>
      <c r="BX123" s="448"/>
      <c r="BZ123" s="458"/>
      <c r="CA123" s="447"/>
      <c r="CB123" s="447"/>
      <c r="CC123" s="447"/>
      <c r="CD123" s="450">
        <f>BZ123+CA123-CB123+CC123</f>
        <v>0</v>
      </c>
      <c r="CE123" s="447"/>
      <c r="CF123" s="447"/>
      <c r="CG123" s="447"/>
      <c r="CH123" s="447"/>
      <c r="CI123" s="447"/>
      <c r="CJ123" s="449"/>
      <c r="CK123" s="450">
        <f>CE123+CF123-CG123+CH123-CI123+CJ123</f>
        <v>0</v>
      </c>
      <c r="CL123" s="463"/>
      <c r="CM123" s="448"/>
      <c r="CO123" s="458"/>
      <c r="CP123" s="447"/>
      <c r="CQ123" s="447"/>
      <c r="CR123" s="447"/>
      <c r="CS123" s="450">
        <f>CO123+CP123-CQ123+CR123</f>
        <v>0</v>
      </c>
      <c r="CT123" s="447"/>
      <c r="CU123" s="447"/>
      <c r="CV123" s="447"/>
      <c r="CW123" s="447"/>
      <c r="CX123" s="447"/>
      <c r="CY123" s="449"/>
      <c r="CZ123" s="450">
        <f>CT123+CU123-CV123+CW123-CX123+CY123</f>
        <v>0</v>
      </c>
      <c r="DA123" s="463"/>
      <c r="DB123" s="448"/>
      <c r="DD123" s="458"/>
      <c r="DE123" s="447"/>
      <c r="DF123" s="447"/>
      <c r="DG123" s="447"/>
      <c r="DH123" s="450">
        <f>DD123+DE123-DF123+DG123</f>
        <v>0</v>
      </c>
      <c r="DI123" s="447"/>
      <c r="DJ123" s="447"/>
      <c r="DK123" s="447"/>
      <c r="DL123" s="447"/>
      <c r="DM123" s="447"/>
      <c r="DN123" s="449"/>
      <c r="DO123" s="450">
        <f>DI123+DJ123-DK123+DL123-DM123+DN123</f>
        <v>0</v>
      </c>
      <c r="DP123" s="463"/>
      <c r="DQ123" s="448"/>
      <c r="DS123" s="458"/>
      <c r="DT123" s="447"/>
      <c r="DU123" s="447"/>
      <c r="DV123" s="447"/>
      <c r="DW123" s="450">
        <f>DS123+DT123-DU123+DV123</f>
        <v>0</v>
      </c>
      <c r="DX123" s="447"/>
      <c r="DY123" s="447"/>
      <c r="DZ123" s="447"/>
      <c r="EA123" s="447"/>
      <c r="EB123" s="447"/>
      <c r="EC123" s="449"/>
      <c r="ED123" s="450">
        <f>DX123+DY123-DZ123+EA123-EB123+EC123</f>
        <v>0</v>
      </c>
      <c r="EE123" s="463"/>
      <c r="EF123" s="448"/>
      <c r="EH123" s="458"/>
      <c r="EI123" s="447"/>
      <c r="EJ123" s="447"/>
      <c r="EK123" s="447"/>
      <c r="EL123" s="450">
        <f>EH123+EI123-EJ123+EK123</f>
        <v>0</v>
      </c>
      <c r="EM123" s="447"/>
      <c r="EN123" s="447"/>
      <c r="EO123" s="447"/>
      <c r="EP123" s="447"/>
      <c r="EQ123" s="447"/>
      <c r="ER123" s="449"/>
      <c r="ES123" s="450">
        <f>EM123+EN123-EO123+EP123-EQ123+ER123</f>
        <v>0</v>
      </c>
      <c r="ET123" s="463"/>
      <c r="EU123" s="448"/>
      <c r="EW123" s="458"/>
      <c r="EX123" s="447"/>
      <c r="EY123" s="447"/>
      <c r="EZ123" s="447"/>
      <c r="FA123" s="450">
        <f>EW123+EX123-EY123+EZ123</f>
        <v>0</v>
      </c>
      <c r="FB123" s="447"/>
      <c r="FC123" s="447"/>
      <c r="FD123" s="447"/>
      <c r="FE123" s="447"/>
      <c r="FF123" s="447"/>
      <c r="FG123" s="449"/>
      <c r="FH123" s="450">
        <f>FB123+FC123-FD123+FE123-FF123+FG123</f>
        <v>0</v>
      </c>
      <c r="FI123" s="463"/>
      <c r="FJ123" s="448"/>
      <c r="FL123" s="458"/>
      <c r="FM123" s="447"/>
      <c r="FN123" s="447"/>
      <c r="FO123" s="447"/>
      <c r="FP123" s="450">
        <f>FL123+FM123-FN123+FO123</f>
        <v>0</v>
      </c>
      <c r="FQ123" s="447"/>
      <c r="FR123" s="447"/>
      <c r="FS123" s="447"/>
      <c r="FT123" s="447"/>
      <c r="FU123" s="447"/>
      <c r="FV123" s="449"/>
      <c r="FW123" s="450">
        <f>FQ123+FR123-FS123+FT123-FU123+FV123</f>
        <v>0</v>
      </c>
      <c r="FX123" s="463"/>
      <c r="FY123" s="448"/>
      <c r="GA123" s="458"/>
      <c r="GB123" s="447"/>
      <c r="GC123" s="447"/>
      <c r="GD123" s="447"/>
      <c r="GE123" s="450">
        <f>GA123+GB123-GC123+GD123</f>
        <v>0</v>
      </c>
      <c r="GF123" s="447"/>
      <c r="GG123" s="447"/>
      <c r="GH123" s="447"/>
      <c r="GI123" s="447"/>
      <c r="GJ123" s="447"/>
      <c r="GK123" s="449"/>
      <c r="GL123" s="450">
        <f>GF123+GG123-GH123+GI123-GJ123+GK123</f>
        <v>0</v>
      </c>
      <c r="GM123" s="463"/>
      <c r="GN123" s="448"/>
      <c r="GP123" s="458"/>
      <c r="GQ123" s="447"/>
      <c r="GR123" s="447"/>
      <c r="GS123" s="447"/>
      <c r="GT123" s="450">
        <f>GP123+GQ123-GR123+GS123</f>
        <v>0</v>
      </c>
      <c r="GU123" s="447"/>
      <c r="GV123" s="447"/>
      <c r="GW123" s="447"/>
      <c r="GX123" s="447"/>
      <c r="GY123" s="447"/>
      <c r="GZ123" s="449"/>
      <c r="HA123" s="450">
        <f>GU123+GV123-GW123+GX123-GY123+GZ123</f>
        <v>0</v>
      </c>
      <c r="HB123" s="463"/>
      <c r="HC123" s="448"/>
      <c r="HE123" s="458"/>
      <c r="HF123" s="447"/>
      <c r="HG123" s="447"/>
      <c r="HH123" s="447"/>
      <c r="HI123" s="450">
        <f>HE123+HF123-HG123+HH123</f>
        <v>0</v>
      </c>
      <c r="HJ123" s="447"/>
      <c r="HK123" s="447"/>
      <c r="HL123" s="447"/>
      <c r="HM123" s="447"/>
      <c r="HN123" s="447"/>
      <c r="HO123" s="449"/>
      <c r="HP123" s="450">
        <f>HJ123+HK123-HL123+HM123-HN123+HO123</f>
        <v>0</v>
      </c>
      <c r="HQ123" s="463"/>
      <c r="HR123" s="448"/>
      <c r="HT123" s="458"/>
      <c r="HU123" s="447"/>
      <c r="HV123" s="447"/>
      <c r="HW123" s="447"/>
      <c r="HX123" s="450">
        <f>HT123+HU123-HV123+HW123</f>
        <v>0</v>
      </c>
      <c r="HY123" s="447"/>
      <c r="HZ123" s="447"/>
      <c r="IA123" s="447"/>
      <c r="IB123" s="447"/>
      <c r="IC123" s="447"/>
      <c r="ID123" s="449"/>
      <c r="IE123" s="450">
        <f>HY123+HZ123-IA123+IB123-IC123+ID123</f>
        <v>0</v>
      </c>
      <c r="IF123" s="463"/>
      <c r="IG123" s="448"/>
      <c r="II123" s="458"/>
      <c r="IJ123" s="447"/>
      <c r="IK123" s="447"/>
      <c r="IL123" s="447"/>
      <c r="IM123" s="450">
        <f>II123+IJ123-IK123+IL123</f>
        <v>0</v>
      </c>
      <c r="IN123" s="447"/>
      <c r="IO123" s="447"/>
      <c r="IP123" s="447"/>
      <c r="IQ123" s="447"/>
      <c r="IR123" s="447"/>
      <c r="IS123" s="449"/>
      <c r="IT123" s="450">
        <f>IN123+IO123-IP123+IQ123-IR123+IS123</f>
        <v>0</v>
      </c>
      <c r="IU123" s="463"/>
      <c r="IV123" s="448"/>
      <c r="IX123" s="458"/>
      <c r="IY123" s="447"/>
      <c r="IZ123" s="447"/>
      <c r="JA123" s="447"/>
      <c r="JB123" s="450">
        <f>IX123+IY123-IZ123+JA123</f>
        <v>0</v>
      </c>
      <c r="JC123" s="447"/>
      <c r="JD123" s="447"/>
      <c r="JE123" s="447"/>
      <c r="JF123" s="447"/>
      <c r="JG123" s="447"/>
      <c r="JH123" s="449"/>
      <c r="JI123" s="450">
        <f>JC123+JD123-JE123+JF123-JG123+JH123</f>
        <v>0</v>
      </c>
      <c r="JJ123" s="463"/>
      <c r="JK123" s="448"/>
      <c r="JM123" s="458"/>
      <c r="JN123" s="447"/>
      <c r="JO123" s="447"/>
      <c r="JP123" s="447"/>
      <c r="JQ123" s="450">
        <f>JM123+JN123-JO123+JP123</f>
        <v>0</v>
      </c>
      <c r="JR123" s="447"/>
      <c r="JS123" s="447"/>
      <c r="JT123" s="447"/>
      <c r="JU123" s="447"/>
      <c r="JV123" s="447"/>
      <c r="JW123" s="449"/>
      <c r="JX123" s="450">
        <f>JR123+JS123-JT123+JU123-JV123+JW123</f>
        <v>0</v>
      </c>
      <c r="JY123" s="463"/>
      <c r="JZ123" s="448"/>
      <c r="KB123" s="458"/>
      <c r="KC123" s="447"/>
      <c r="KD123" s="447"/>
      <c r="KE123" s="447"/>
      <c r="KF123" s="450">
        <f>KB123+KC123-KD123+KE123</f>
        <v>0</v>
      </c>
      <c r="KG123" s="447"/>
      <c r="KH123" s="447"/>
      <c r="KI123" s="447"/>
      <c r="KJ123" s="447"/>
      <c r="KK123" s="447"/>
      <c r="KL123" s="449"/>
      <c r="KM123" s="450">
        <f>KG123+KH123-KI123+KJ123-KK123+KL123</f>
        <v>0</v>
      </c>
      <c r="KN123" s="463"/>
      <c r="KO123" s="448"/>
      <c r="KQ123" s="458"/>
      <c r="KR123" s="447"/>
      <c r="KS123" s="447"/>
      <c r="KT123" s="447"/>
      <c r="KU123" s="450">
        <f>KQ123+KR123-KS123+KT123</f>
        <v>0</v>
      </c>
      <c r="KV123" s="447"/>
      <c r="KW123" s="447"/>
      <c r="KX123" s="447"/>
      <c r="KY123" s="447"/>
      <c r="KZ123" s="447"/>
      <c r="LA123" s="449"/>
      <c r="LB123" s="450">
        <f>KV123+KW123-KX123+KY123-KZ123+LA123</f>
        <v>0</v>
      </c>
      <c r="LC123" s="463"/>
      <c r="LD123" s="448"/>
      <c r="LF123" s="458"/>
      <c r="LG123" s="447"/>
      <c r="LH123" s="447"/>
      <c r="LI123" s="447"/>
      <c r="LJ123" s="450">
        <f>LF123+LG123-LH123+LI123</f>
        <v>0</v>
      </c>
      <c r="LK123" s="447"/>
      <c r="LL123" s="447"/>
      <c r="LM123" s="447"/>
      <c r="LN123" s="447"/>
      <c r="LO123" s="447"/>
      <c r="LP123" s="449"/>
      <c r="LQ123" s="450">
        <f>LK123+LL123-LM123+LN123-LO123+LP123</f>
        <v>0</v>
      </c>
      <c r="LR123" s="463"/>
      <c r="LS123" s="448"/>
      <c r="LU123" s="458"/>
      <c r="LV123" s="447"/>
      <c r="LW123" s="447"/>
      <c r="LX123" s="447"/>
      <c r="LY123" s="450">
        <f>LU123+LV123-LW123+LX123</f>
        <v>0</v>
      </c>
      <c r="LZ123" s="447"/>
      <c r="MA123" s="447"/>
      <c r="MB123" s="447"/>
      <c r="MC123" s="447"/>
      <c r="MD123" s="447"/>
      <c r="ME123" s="449"/>
      <c r="MF123" s="450">
        <f>LZ123+MA123-MB123+MC123-MD123+ME123</f>
        <v>0</v>
      </c>
      <c r="MG123" s="463"/>
      <c r="MH123" s="448"/>
      <c r="MJ123" s="458"/>
      <c r="MK123" s="447"/>
      <c r="ML123" s="447"/>
      <c r="MM123" s="447"/>
      <c r="MN123" s="450">
        <f>MJ123+MK123-ML123+MM123</f>
        <v>0</v>
      </c>
      <c r="MO123" s="447"/>
      <c r="MP123" s="447"/>
      <c r="MQ123" s="447"/>
      <c r="MR123" s="447"/>
      <c r="MS123" s="447"/>
      <c r="MT123" s="449"/>
      <c r="MU123" s="450">
        <f>MO123+MP123-MQ123+MR123-MS123+MT123</f>
        <v>0</v>
      </c>
      <c r="MV123" s="463"/>
      <c r="MW123" s="448"/>
      <c r="MY123" s="458"/>
      <c r="MZ123" s="447"/>
      <c r="NA123" s="447"/>
      <c r="NB123" s="447"/>
      <c r="NC123" s="450">
        <f>MY123+MZ123-NA123+NB123</f>
        <v>0</v>
      </c>
      <c r="ND123" s="447"/>
      <c r="NE123" s="447"/>
      <c r="NF123" s="447"/>
      <c r="NG123" s="447"/>
      <c r="NH123" s="447"/>
      <c r="NI123" s="449"/>
      <c r="NJ123" s="450">
        <f>ND123+NE123-NF123+NG123-NH123+NI123</f>
        <v>0</v>
      </c>
      <c r="NK123" s="463"/>
      <c r="NL123" s="448"/>
      <c r="NN123" s="458"/>
      <c r="NO123" s="447"/>
      <c r="NP123" s="447"/>
      <c r="NQ123" s="447"/>
      <c r="NR123" s="450">
        <f>NN123+NO123-NP123+NQ123</f>
        <v>0</v>
      </c>
      <c r="NS123" s="447"/>
      <c r="NT123" s="447"/>
      <c r="NU123" s="447"/>
      <c r="NV123" s="447"/>
      <c r="NW123" s="447"/>
      <c r="NX123" s="449"/>
      <c r="NY123" s="450">
        <f>NS123+NT123-NU123+NV123-NW123+NX123</f>
        <v>0</v>
      </c>
      <c r="NZ123" s="463"/>
      <c r="OA123" s="448"/>
      <c r="OC123" s="458"/>
      <c r="OD123" s="447"/>
      <c r="OE123" s="447"/>
      <c r="OF123" s="447"/>
      <c r="OG123" s="450">
        <f>OC123+OD123-OE123+OF123</f>
        <v>0</v>
      </c>
      <c r="OH123" s="447"/>
      <c r="OI123" s="447"/>
      <c r="OJ123" s="447"/>
      <c r="OK123" s="447"/>
      <c r="OL123" s="447"/>
      <c r="OM123" s="449"/>
      <c r="ON123" s="450">
        <f>OH123+OI123-OJ123+OK123-OL123+OM123</f>
        <v>0</v>
      </c>
      <c r="OO123" s="463"/>
      <c r="OP123" s="448"/>
      <c r="OR123" s="458"/>
      <c r="OS123" s="447"/>
      <c r="OT123" s="447"/>
      <c r="OU123" s="447"/>
      <c r="OV123" s="450">
        <f>OR123+OS123-OT123+OU123</f>
        <v>0</v>
      </c>
      <c r="OW123" s="447"/>
      <c r="OX123" s="447"/>
      <c r="OY123" s="447"/>
      <c r="OZ123" s="447"/>
      <c r="PA123" s="447"/>
      <c r="PB123" s="449"/>
      <c r="PC123" s="450">
        <f>OW123+OX123-OY123+OZ123-PA123+PB123</f>
        <v>0</v>
      </c>
      <c r="PD123" s="463"/>
      <c r="PE123" s="448"/>
      <c r="PG123" s="458"/>
      <c r="PH123" s="447"/>
      <c r="PI123" s="447"/>
      <c r="PJ123" s="447"/>
      <c r="PK123" s="450">
        <f>PG123+PH123-PI123+PJ123</f>
        <v>0</v>
      </c>
      <c r="PL123" s="447"/>
      <c r="PM123" s="447"/>
      <c r="PN123" s="447"/>
      <c r="PO123" s="447"/>
      <c r="PP123" s="447"/>
      <c r="PQ123" s="449"/>
      <c r="PR123" s="450">
        <f>PL123+PM123-PN123+PO123-PP123+PQ123</f>
        <v>0</v>
      </c>
      <c r="PS123" s="463"/>
      <c r="PT123" s="448"/>
      <c r="PV123" s="458"/>
      <c r="PW123" s="447"/>
      <c r="PX123" s="447"/>
      <c r="PY123" s="447"/>
      <c r="PZ123" s="450">
        <f>PV123+PW123-PX123+PY123</f>
        <v>0</v>
      </c>
      <c r="QA123" s="447"/>
      <c r="QB123" s="447"/>
      <c r="QC123" s="447"/>
      <c r="QD123" s="447"/>
      <c r="QE123" s="447"/>
      <c r="QF123" s="449"/>
      <c r="QG123" s="450">
        <f>QA123+QB123-QC123+QD123-QE123+QF123</f>
        <v>0</v>
      </c>
      <c r="QH123" s="463"/>
      <c r="QI123" s="448"/>
      <c r="QK123" s="458"/>
      <c r="QL123" s="447"/>
      <c r="QM123" s="447"/>
      <c r="QN123" s="447"/>
      <c r="QO123" s="450">
        <f>QK123+QL123-QM123+QN123</f>
        <v>0</v>
      </c>
      <c r="QP123" s="447"/>
      <c r="QQ123" s="447"/>
      <c r="QR123" s="447"/>
      <c r="QS123" s="447"/>
      <c r="QT123" s="447"/>
      <c r="QU123" s="449"/>
      <c r="QV123" s="450">
        <f>QP123+QQ123-QR123+QS123-QT123+QU123</f>
        <v>0</v>
      </c>
      <c r="QW123" s="463"/>
      <c r="QX123" s="448"/>
      <c r="QZ123" s="458"/>
      <c r="RA123" s="447"/>
      <c r="RB123" s="447"/>
      <c r="RC123" s="447"/>
      <c r="RD123" s="450">
        <f>QZ123+RA123-RB123+RC123</f>
        <v>0</v>
      </c>
      <c r="RE123" s="447"/>
      <c r="RF123" s="447"/>
      <c r="RG123" s="447"/>
      <c r="RH123" s="447"/>
      <c r="RI123" s="447"/>
      <c r="RJ123" s="449"/>
      <c r="RK123" s="450">
        <f>RE123+RF123-RG123+RH123-RI123+RJ123</f>
        <v>0</v>
      </c>
      <c r="RL123" s="463"/>
      <c r="RM123" s="448"/>
      <c r="RO123" s="458"/>
      <c r="RP123" s="447"/>
      <c r="RQ123" s="447"/>
      <c r="RR123" s="447"/>
      <c r="RS123" s="450">
        <f>RO123+RP123-RQ123+RR123</f>
        <v>0</v>
      </c>
      <c r="RT123" s="447"/>
      <c r="RU123" s="447"/>
      <c r="RV123" s="447"/>
      <c r="RW123" s="447"/>
      <c r="RX123" s="447"/>
      <c r="RY123" s="449"/>
      <c r="RZ123" s="450">
        <f>RT123+RU123-RV123+RW123-RX123+RY123</f>
        <v>0</v>
      </c>
      <c r="SA123" s="463"/>
      <c r="SB123" s="448"/>
      <c r="SD123" s="458"/>
      <c r="SE123" s="447"/>
      <c r="SF123" s="447"/>
      <c r="SG123" s="447"/>
      <c r="SH123" s="450">
        <f>SD123+SE123-SF123+SG123</f>
        <v>0</v>
      </c>
      <c r="SI123" s="447"/>
      <c r="SJ123" s="447"/>
      <c r="SK123" s="447"/>
      <c r="SL123" s="447"/>
      <c r="SM123" s="447"/>
      <c r="SN123" s="449"/>
      <c r="SO123" s="450">
        <f>SI123+SJ123-SK123+SL123-SM123+SN123</f>
        <v>0</v>
      </c>
      <c r="SP123" s="463"/>
      <c r="SQ123" s="448"/>
      <c r="SS123" s="458"/>
      <c r="ST123" s="447"/>
      <c r="SU123" s="447"/>
      <c r="SV123" s="447"/>
      <c r="SW123" s="450">
        <f>SS123+ST123-SU123+SV123</f>
        <v>0</v>
      </c>
      <c r="SX123" s="447"/>
      <c r="SY123" s="447"/>
      <c r="SZ123" s="447"/>
      <c r="TA123" s="447"/>
      <c r="TB123" s="447"/>
      <c r="TC123" s="449"/>
      <c r="TD123" s="450">
        <f>SX123+SY123-SZ123+TA123-TB123+TC123</f>
        <v>0</v>
      </c>
      <c r="TE123" s="463"/>
      <c r="TF123" s="448"/>
      <c r="TH123" s="458"/>
      <c r="TI123" s="447"/>
      <c r="TJ123" s="447"/>
      <c r="TK123" s="447"/>
      <c r="TL123" s="450">
        <f>TH123+TI123-TJ123+TK123</f>
        <v>0</v>
      </c>
      <c r="TM123" s="447"/>
      <c r="TN123" s="447"/>
      <c r="TO123" s="447"/>
      <c r="TP123" s="447"/>
      <c r="TQ123" s="447"/>
      <c r="TR123" s="449"/>
      <c r="TS123" s="450">
        <f>TM123+TN123-TO123+TP123-TQ123+TR123</f>
        <v>0</v>
      </c>
      <c r="TT123" s="463"/>
      <c r="TU123" s="448"/>
      <c r="TW123" s="458"/>
      <c r="TX123" s="447"/>
      <c r="TY123" s="447"/>
      <c r="TZ123" s="447"/>
      <c r="UA123" s="450">
        <f>TW123+TX123-TY123+TZ123</f>
        <v>0</v>
      </c>
      <c r="UB123" s="447"/>
      <c r="UC123" s="447"/>
      <c r="UD123" s="447"/>
      <c r="UE123" s="447"/>
      <c r="UF123" s="447"/>
      <c r="UG123" s="449"/>
      <c r="UH123" s="450">
        <f>UB123+UC123-UD123+UE123-UF123+UG123</f>
        <v>0</v>
      </c>
      <c r="UI123" s="463"/>
      <c r="UJ123" s="448"/>
      <c r="UL123" s="458"/>
      <c r="UM123" s="447"/>
      <c r="UN123" s="447"/>
      <c r="UO123" s="447"/>
      <c r="UP123" s="450">
        <f>UL123+UM123-UN123+UO123</f>
        <v>0</v>
      </c>
      <c r="UQ123" s="447"/>
      <c r="UR123" s="447"/>
      <c r="US123" s="447"/>
      <c r="UT123" s="447"/>
      <c r="UU123" s="447"/>
      <c r="UV123" s="449"/>
      <c r="UW123" s="450">
        <f>UQ123+UR123-US123+UT123-UU123+UV123</f>
        <v>0</v>
      </c>
      <c r="UX123" s="463"/>
      <c r="UY123" s="448"/>
      <c r="VA123" s="458"/>
      <c r="VB123" s="447"/>
      <c r="VC123" s="447"/>
      <c r="VD123" s="447"/>
      <c r="VE123" s="450">
        <f>VA123+VB123-VC123+VD123</f>
        <v>0</v>
      </c>
      <c r="VF123" s="447"/>
      <c r="VG123" s="447"/>
      <c r="VH123" s="447"/>
      <c r="VI123" s="447"/>
      <c r="VJ123" s="447"/>
      <c r="VK123" s="449"/>
      <c r="VL123" s="450">
        <f>VF123+VG123-VH123+VI123-VJ123+VK123</f>
        <v>0</v>
      </c>
      <c r="VM123" s="463"/>
      <c r="VN123" s="448"/>
      <c r="VP123" s="458"/>
      <c r="VQ123" s="447"/>
      <c r="VR123" s="447"/>
      <c r="VS123" s="447"/>
      <c r="VT123" s="450">
        <f>VP123+VQ123-VR123+VS123</f>
        <v>0</v>
      </c>
      <c r="VU123" s="447"/>
      <c r="VV123" s="447"/>
      <c r="VW123" s="447"/>
      <c r="VX123" s="447"/>
      <c r="VY123" s="447"/>
      <c r="VZ123" s="449"/>
      <c r="WA123" s="450">
        <f>VU123+VV123-VW123+VX123-VY123+VZ123</f>
        <v>0</v>
      </c>
      <c r="WB123" s="463"/>
      <c r="WC123" s="448"/>
      <c r="WE123" s="458"/>
      <c r="WF123" s="447"/>
      <c r="WG123" s="447"/>
      <c r="WH123" s="447"/>
      <c r="WI123" s="450">
        <f>WE123+WF123-WG123+WH123</f>
        <v>0</v>
      </c>
      <c r="WJ123" s="447"/>
      <c r="WK123" s="447"/>
      <c r="WL123" s="447"/>
      <c r="WM123" s="447"/>
      <c r="WN123" s="447"/>
      <c r="WO123" s="449"/>
      <c r="WP123" s="450">
        <f>WJ123+WK123-WL123+WM123-WN123+WO123</f>
        <v>0</v>
      </c>
      <c r="WQ123" s="463"/>
      <c r="WR123" s="448"/>
      <c r="WT123" s="458"/>
      <c r="WU123" s="447"/>
      <c r="WV123" s="447"/>
      <c r="WW123" s="447"/>
      <c r="WX123" s="450">
        <f>WT123+WU123-WV123+WW123</f>
        <v>0</v>
      </c>
      <c r="WY123" s="447"/>
      <c r="WZ123" s="447"/>
      <c r="XA123" s="447"/>
      <c r="XB123" s="447"/>
      <c r="XC123" s="447"/>
      <c r="XD123" s="449"/>
      <c r="XE123" s="450">
        <f>WY123+WZ123-XA123+XB123-XC123+XD123</f>
        <v>0</v>
      </c>
      <c r="XF123" s="463"/>
      <c r="XG123" s="448"/>
      <c r="XI123" s="458"/>
      <c r="XJ123" s="447"/>
      <c r="XK123" s="447"/>
      <c r="XL123" s="447"/>
      <c r="XM123" s="450">
        <f>XI123+XJ123-XK123+XL123</f>
        <v>0</v>
      </c>
      <c r="XN123" s="447"/>
      <c r="XO123" s="447"/>
      <c r="XP123" s="447"/>
      <c r="XQ123" s="447"/>
      <c r="XR123" s="447"/>
      <c r="XS123" s="449"/>
      <c r="XT123" s="450">
        <f>XN123+XO123-XP123+XQ123-XR123+XS123</f>
        <v>0</v>
      </c>
      <c r="XU123" s="463"/>
      <c r="XV123" s="448"/>
      <c r="XX123" s="458"/>
      <c r="XY123" s="447"/>
      <c r="XZ123" s="447"/>
      <c r="YA123" s="447"/>
      <c r="YB123" s="450">
        <f>XX123+XY123-XZ123+YA123</f>
        <v>0</v>
      </c>
      <c r="YC123" s="447"/>
      <c r="YD123" s="447"/>
      <c r="YE123" s="447"/>
      <c r="YF123" s="447"/>
      <c r="YG123" s="447"/>
      <c r="YH123" s="449"/>
      <c r="YI123" s="450">
        <f>YC123+YD123-YE123+YF123-YG123+YH123</f>
        <v>0</v>
      </c>
      <c r="YJ123" s="463"/>
      <c r="YK123" s="448"/>
      <c r="YM123" s="458"/>
      <c r="YN123" s="447"/>
      <c r="YO123" s="447"/>
      <c r="YP123" s="447"/>
      <c r="YQ123" s="450">
        <f>YM123+YN123-YO123+YP123</f>
        <v>0</v>
      </c>
      <c r="YR123" s="447"/>
      <c r="YS123" s="447"/>
      <c r="YT123" s="447"/>
      <c r="YU123" s="447"/>
      <c r="YV123" s="447"/>
      <c r="YW123" s="449"/>
      <c r="YX123" s="450">
        <f>YR123+YS123-YT123+YU123-YV123+YW123</f>
        <v>0</v>
      </c>
      <c r="YY123" s="463"/>
      <c r="YZ123" s="448"/>
      <c r="ZB123" s="458"/>
      <c r="ZC123" s="447"/>
      <c r="ZD123" s="447"/>
      <c r="ZE123" s="447"/>
      <c r="ZF123" s="450">
        <f>ZB123+ZC123-ZD123+ZE123</f>
        <v>0</v>
      </c>
      <c r="ZG123" s="447"/>
      <c r="ZH123" s="447"/>
      <c r="ZI123" s="447"/>
      <c r="ZJ123" s="447"/>
      <c r="ZK123" s="447"/>
      <c r="ZL123" s="449"/>
      <c r="ZM123" s="450">
        <f>ZG123+ZH123-ZI123+ZJ123-ZK123+ZL123</f>
        <v>0</v>
      </c>
      <c r="ZN123" s="463"/>
      <c r="ZO123" s="448"/>
      <c r="ZQ123" s="458"/>
      <c r="ZR123" s="447"/>
      <c r="ZS123" s="447"/>
      <c r="ZT123" s="447"/>
      <c r="ZU123" s="450">
        <f>ZQ123+ZR123-ZS123+ZT123</f>
        <v>0</v>
      </c>
      <c r="ZV123" s="447"/>
      <c r="ZW123" s="447"/>
      <c r="ZX123" s="447"/>
      <c r="ZY123" s="447"/>
      <c r="ZZ123" s="447"/>
      <c r="AAA123" s="449"/>
      <c r="AAB123" s="450">
        <f>ZV123+ZW123-ZX123+ZY123-ZZ123+AAA123</f>
        <v>0</v>
      </c>
      <c r="AAC123" s="463"/>
      <c r="AAD123" s="448"/>
      <c r="AAF123" s="458"/>
      <c r="AAG123" s="447"/>
      <c r="AAH123" s="447"/>
      <c r="AAI123" s="447"/>
      <c r="AAJ123" s="450">
        <f>AAF123+AAG123-AAH123+AAI123</f>
        <v>0</v>
      </c>
      <c r="AAK123" s="447"/>
      <c r="AAL123" s="447"/>
      <c r="AAM123" s="447"/>
      <c r="AAN123" s="447"/>
      <c r="AAO123" s="447"/>
      <c r="AAP123" s="449"/>
      <c r="AAQ123" s="450">
        <f>AAK123+AAL123-AAM123+AAN123-AAO123+AAP123</f>
        <v>0</v>
      </c>
      <c r="AAR123" s="463"/>
      <c r="AAS123" s="448"/>
      <c r="AAU123" s="458"/>
      <c r="AAV123" s="447"/>
      <c r="AAW123" s="447"/>
      <c r="AAX123" s="447"/>
      <c r="AAY123" s="450">
        <f>AAU123+AAV123-AAW123+AAX123</f>
        <v>0</v>
      </c>
      <c r="AAZ123" s="447"/>
      <c r="ABA123" s="447"/>
      <c r="ABB123" s="447"/>
      <c r="ABC123" s="447"/>
      <c r="ABD123" s="447"/>
      <c r="ABE123" s="449"/>
      <c r="ABF123" s="450">
        <f>AAZ123+ABA123-ABB123+ABC123-ABD123+ABE123</f>
        <v>0</v>
      </c>
      <c r="ABG123" s="463"/>
      <c r="ABH123" s="448"/>
      <c r="ABJ123" s="458"/>
      <c r="ABK123" s="447"/>
      <c r="ABL123" s="447"/>
      <c r="ABM123" s="447"/>
      <c r="ABN123" s="450">
        <f>ABJ123+ABK123-ABL123+ABM123</f>
        <v>0</v>
      </c>
      <c r="ABO123" s="447"/>
      <c r="ABP123" s="447"/>
      <c r="ABQ123" s="447"/>
      <c r="ABR123" s="447"/>
      <c r="ABS123" s="447"/>
      <c r="ABT123" s="449"/>
      <c r="ABU123" s="450">
        <f>ABO123+ABP123-ABQ123+ABR123-ABS123+ABT123</f>
        <v>0</v>
      </c>
      <c r="ABV123" s="463"/>
      <c r="ABW123" s="448"/>
      <c r="ABY123" s="458"/>
      <c r="ABZ123" s="447"/>
      <c r="ACA123" s="447"/>
      <c r="ACB123" s="447"/>
      <c r="ACC123" s="450">
        <f>ABY123+ABZ123-ACA123+ACB123</f>
        <v>0</v>
      </c>
      <c r="ACD123" s="447"/>
      <c r="ACE123" s="447"/>
      <c r="ACF123" s="447"/>
      <c r="ACG123" s="447"/>
      <c r="ACH123" s="447"/>
      <c r="ACI123" s="449"/>
      <c r="ACJ123" s="450">
        <f>ACD123+ACE123-ACF123+ACG123-ACH123+ACI123</f>
        <v>0</v>
      </c>
      <c r="ACK123" s="463"/>
      <c r="ACL123" s="448"/>
      <c r="ACN123" s="458"/>
      <c r="ACO123" s="447"/>
      <c r="ACP123" s="447"/>
      <c r="ACQ123" s="447"/>
      <c r="ACR123" s="450">
        <f>ACN123+ACO123-ACP123+ACQ123</f>
        <v>0</v>
      </c>
      <c r="ACS123" s="447"/>
      <c r="ACT123" s="447"/>
      <c r="ACU123" s="447"/>
      <c r="ACV123" s="447"/>
      <c r="ACW123" s="447"/>
      <c r="ACX123" s="449"/>
      <c r="ACY123" s="450">
        <f>ACS123+ACT123-ACU123+ACV123-ACW123+ACX123</f>
        <v>0</v>
      </c>
      <c r="ACZ123" s="463"/>
      <c r="ADA123" s="448"/>
      <c r="ADC123" s="458"/>
      <c r="ADD123" s="447"/>
      <c r="ADE123" s="447"/>
      <c r="ADF123" s="447"/>
      <c r="ADG123" s="450">
        <f>ADC123+ADD123-ADE123+ADF123</f>
        <v>0</v>
      </c>
      <c r="ADH123" s="447"/>
      <c r="ADI123" s="447"/>
      <c r="ADJ123" s="447"/>
      <c r="ADK123" s="447"/>
      <c r="ADL123" s="447"/>
      <c r="ADM123" s="449"/>
      <c r="ADN123" s="450">
        <f>ADH123+ADI123-ADJ123+ADK123-ADL123+ADM123</f>
        <v>0</v>
      </c>
      <c r="ADO123" s="463"/>
      <c r="ADP123" s="448"/>
      <c r="ADR123" s="458"/>
      <c r="ADS123" s="447"/>
      <c r="ADT123" s="447"/>
      <c r="ADU123" s="447"/>
      <c r="ADV123" s="450">
        <f>ADR123+ADS123-ADT123+ADU123</f>
        <v>0</v>
      </c>
      <c r="ADW123" s="447"/>
      <c r="ADX123" s="447"/>
      <c r="ADY123" s="447"/>
      <c r="ADZ123" s="447"/>
      <c r="AEA123" s="447"/>
      <c r="AEB123" s="449"/>
      <c r="AEC123" s="450">
        <f>ADW123+ADX123-ADY123+ADZ123-AEA123+AEB123</f>
        <v>0</v>
      </c>
      <c r="AED123" s="463"/>
      <c r="AEE123" s="448"/>
      <c r="AEG123" s="458"/>
      <c r="AEH123" s="447"/>
      <c r="AEI123" s="447"/>
      <c r="AEJ123" s="447"/>
      <c r="AEK123" s="450">
        <f>AEG123+AEH123-AEI123+AEJ123</f>
        <v>0</v>
      </c>
      <c r="AEL123" s="447"/>
      <c r="AEM123" s="447"/>
      <c r="AEN123" s="447"/>
      <c r="AEO123" s="447"/>
      <c r="AEP123" s="447"/>
      <c r="AEQ123" s="449"/>
      <c r="AER123" s="450">
        <f>AEL123+AEM123-AEN123+AEO123-AEP123+AEQ123</f>
        <v>0</v>
      </c>
      <c r="AES123" s="463"/>
      <c r="AET123" s="448"/>
      <c r="AEV123" s="458"/>
      <c r="AEW123" s="447"/>
      <c r="AEX123" s="447"/>
      <c r="AEY123" s="447"/>
      <c r="AEZ123" s="450">
        <f>AEV123+AEW123-AEX123+AEY123</f>
        <v>0</v>
      </c>
      <c r="AFA123" s="447"/>
      <c r="AFB123" s="447"/>
      <c r="AFC123" s="447"/>
      <c r="AFD123" s="447"/>
      <c r="AFE123" s="447"/>
      <c r="AFF123" s="449"/>
      <c r="AFG123" s="450">
        <f>AFA123+AFB123-AFC123+AFD123-AFE123+AFF123</f>
        <v>0</v>
      </c>
      <c r="AFH123" s="463"/>
      <c r="AFI123" s="448"/>
      <c r="AFK123" s="458"/>
      <c r="AFL123" s="447"/>
      <c r="AFM123" s="447"/>
      <c r="AFN123" s="447"/>
      <c r="AFO123" s="450">
        <f>AFK123+AFL123-AFM123+AFN123</f>
        <v>0</v>
      </c>
      <c r="AFP123" s="447"/>
      <c r="AFQ123" s="447"/>
      <c r="AFR123" s="447"/>
      <c r="AFS123" s="447"/>
      <c r="AFT123" s="447"/>
      <c r="AFU123" s="449"/>
      <c r="AFV123" s="450">
        <f>AFP123+AFQ123-AFR123+AFS123-AFT123+AFU123</f>
        <v>0</v>
      </c>
      <c r="AFW123" s="463"/>
      <c r="AFX123" s="448"/>
      <c r="AFZ123" s="458"/>
      <c r="AGA123" s="447"/>
      <c r="AGB123" s="447"/>
      <c r="AGC123" s="447"/>
      <c r="AGD123" s="450">
        <f>AFZ123+AGA123-AGB123+AGC123</f>
        <v>0</v>
      </c>
      <c r="AGE123" s="447"/>
      <c r="AGF123" s="447"/>
      <c r="AGG123" s="447"/>
      <c r="AGH123" s="447"/>
      <c r="AGI123" s="447"/>
      <c r="AGJ123" s="449"/>
      <c r="AGK123" s="450">
        <f>AGE123+AGF123-AGG123+AGH123-AGI123+AGJ123</f>
        <v>0</v>
      </c>
      <c r="AGL123" s="463"/>
      <c r="AGM123" s="448"/>
      <c r="AGO123" s="458"/>
      <c r="AGP123" s="447"/>
      <c r="AGQ123" s="447"/>
      <c r="AGR123" s="447"/>
      <c r="AGS123" s="450">
        <f>AGO123+AGP123-AGQ123+AGR123</f>
        <v>0</v>
      </c>
      <c r="AGT123" s="447"/>
      <c r="AGU123" s="447"/>
      <c r="AGV123" s="447"/>
      <c r="AGW123" s="447"/>
      <c r="AGX123" s="447"/>
      <c r="AGY123" s="449"/>
      <c r="AGZ123" s="450">
        <f>AGT123+AGU123-AGV123+AGW123-AGX123+AGY123</f>
        <v>0</v>
      </c>
      <c r="AHA123" s="463"/>
      <c r="AHB123" s="448"/>
      <c r="AHD123" s="458"/>
      <c r="AHE123" s="447"/>
      <c r="AHF123" s="447"/>
      <c r="AHG123" s="447"/>
      <c r="AHH123" s="450">
        <f>AHD123+AHE123-AHF123+AHG123</f>
        <v>0</v>
      </c>
      <c r="AHI123" s="447"/>
      <c r="AHJ123" s="447"/>
      <c r="AHK123" s="447"/>
      <c r="AHL123" s="447"/>
      <c r="AHM123" s="447"/>
      <c r="AHN123" s="449"/>
      <c r="AHO123" s="450">
        <f>AHI123+AHJ123-AHK123+AHL123-AHM123+AHN123</f>
        <v>0</v>
      </c>
      <c r="AHP123" s="463"/>
      <c r="AHQ123" s="448"/>
      <c r="AHS123" s="458"/>
      <c r="AHT123" s="447"/>
      <c r="AHU123" s="447"/>
      <c r="AHV123" s="447"/>
      <c r="AHW123" s="450">
        <f>AHS123+AHT123-AHU123+AHV123</f>
        <v>0</v>
      </c>
      <c r="AHX123" s="447"/>
      <c r="AHY123" s="447"/>
      <c r="AHZ123" s="447"/>
      <c r="AIA123" s="447"/>
      <c r="AIB123" s="447"/>
      <c r="AIC123" s="449"/>
      <c r="AID123" s="450">
        <f>AHX123+AHY123-AHZ123+AIA123-AIB123+AIC123</f>
        <v>0</v>
      </c>
      <c r="AIE123" s="463"/>
      <c r="AIF123" s="448"/>
      <c r="AIH123" s="458"/>
      <c r="AII123" s="447"/>
      <c r="AIJ123" s="447"/>
      <c r="AIK123" s="447"/>
      <c r="AIL123" s="450">
        <f>AIH123+AII123-AIJ123+AIK123</f>
        <v>0</v>
      </c>
      <c r="AIM123" s="447"/>
      <c r="AIN123" s="447"/>
      <c r="AIO123" s="447"/>
      <c r="AIP123" s="447"/>
      <c r="AIQ123" s="447"/>
      <c r="AIR123" s="449"/>
      <c r="AIS123" s="450">
        <f>AIM123+AIN123-AIO123+AIP123-AIQ123+AIR123</f>
        <v>0</v>
      </c>
      <c r="AIT123" s="463"/>
      <c r="AIU123" s="448"/>
      <c r="AIW123" s="458"/>
      <c r="AIX123" s="447"/>
      <c r="AIY123" s="447"/>
      <c r="AIZ123" s="447"/>
      <c r="AJA123" s="450">
        <f>AIW123+AIX123-AIY123+AIZ123</f>
        <v>0</v>
      </c>
      <c r="AJB123" s="447"/>
      <c r="AJC123" s="447"/>
      <c r="AJD123" s="447"/>
      <c r="AJE123" s="447"/>
      <c r="AJF123" s="447"/>
      <c r="AJG123" s="449"/>
      <c r="AJH123" s="450">
        <f>AJB123+AJC123-AJD123+AJE123-AJF123+AJG123</f>
        <v>0</v>
      </c>
      <c r="AJI123" s="463"/>
      <c r="AJJ123" s="448"/>
      <c r="AJL123" s="458"/>
      <c r="AJM123" s="447"/>
      <c r="AJN123" s="447"/>
      <c r="AJO123" s="447"/>
      <c r="AJP123" s="450">
        <f>AJL123+AJM123-AJN123+AJO123</f>
        <v>0</v>
      </c>
      <c r="AJQ123" s="447"/>
      <c r="AJR123" s="447"/>
      <c r="AJS123" s="447"/>
      <c r="AJT123" s="447"/>
      <c r="AJU123" s="447"/>
      <c r="AJV123" s="449"/>
      <c r="AJW123" s="450">
        <f>AJQ123+AJR123-AJS123+AJT123-AJU123+AJV123</f>
        <v>0</v>
      </c>
      <c r="AJX123" s="463"/>
      <c r="AJY123" s="448"/>
      <c r="AKA123" s="458"/>
      <c r="AKB123" s="447"/>
      <c r="AKC123" s="447"/>
      <c r="AKD123" s="447"/>
      <c r="AKE123" s="450">
        <f>AKA123+AKB123-AKC123+AKD123</f>
        <v>0</v>
      </c>
      <c r="AKF123" s="447"/>
      <c r="AKG123" s="447"/>
      <c r="AKH123" s="447"/>
      <c r="AKI123" s="447"/>
      <c r="AKJ123" s="447"/>
      <c r="AKK123" s="449"/>
      <c r="AKL123" s="450">
        <f>AKF123+AKG123-AKH123+AKI123-AKJ123+AKK123</f>
        <v>0</v>
      </c>
      <c r="AKM123" s="463"/>
      <c r="AKN123" s="448"/>
      <c r="AKP123" s="458"/>
      <c r="AKQ123" s="447"/>
      <c r="AKR123" s="447"/>
      <c r="AKS123" s="447"/>
      <c r="AKT123" s="450">
        <f>AKP123+AKQ123-AKR123+AKS123</f>
        <v>0</v>
      </c>
      <c r="AKU123" s="447"/>
      <c r="AKV123" s="447"/>
      <c r="AKW123" s="447"/>
      <c r="AKX123" s="447"/>
      <c r="AKY123" s="447"/>
      <c r="AKZ123" s="449"/>
      <c r="ALA123" s="450">
        <f>AKU123+AKV123-AKW123+AKX123-AKY123+AKZ123</f>
        <v>0</v>
      </c>
      <c r="ALB123" s="463"/>
      <c r="ALC123" s="448"/>
      <c r="ALE123" s="458"/>
      <c r="ALF123" s="447"/>
      <c r="ALG123" s="447"/>
      <c r="ALH123" s="447"/>
      <c r="ALI123" s="450">
        <f>ALE123+ALF123-ALG123+ALH123</f>
        <v>0</v>
      </c>
      <c r="ALJ123" s="447"/>
      <c r="ALK123" s="447"/>
      <c r="ALL123" s="447"/>
      <c r="ALM123" s="447"/>
      <c r="ALN123" s="447"/>
      <c r="ALO123" s="449"/>
      <c r="ALP123" s="450">
        <f>ALJ123+ALK123-ALL123+ALM123-ALN123+ALO123</f>
        <v>0</v>
      </c>
      <c r="ALQ123" s="463"/>
      <c r="ALR123" s="448"/>
      <c r="ALT123" s="458"/>
      <c r="ALU123" s="447"/>
      <c r="ALV123" s="447"/>
      <c r="ALW123" s="447"/>
      <c r="ALX123" s="450">
        <f>ALT123+ALU123-ALV123+ALW123</f>
        <v>0</v>
      </c>
      <c r="ALY123" s="447"/>
      <c r="ALZ123" s="447"/>
      <c r="AMA123" s="447"/>
      <c r="AMB123" s="447"/>
      <c r="AMC123" s="447"/>
      <c r="AMD123" s="449"/>
      <c r="AME123" s="450">
        <f>ALY123+ALZ123-AMA123+AMB123-AMC123+AMD123</f>
        <v>0</v>
      </c>
      <c r="AMF123" s="463"/>
      <c r="AMG123" s="448"/>
      <c r="AMI123" s="458"/>
      <c r="AMJ123" s="447"/>
      <c r="AMK123" s="447"/>
      <c r="AML123" s="447"/>
      <c r="AMM123" s="450">
        <f>AMI123+AMJ123-AMK123+AML123</f>
        <v>0</v>
      </c>
      <c r="AMN123" s="447"/>
      <c r="AMO123" s="447"/>
      <c r="AMP123" s="447"/>
      <c r="AMQ123" s="447"/>
      <c r="AMR123" s="447"/>
      <c r="AMS123" s="449"/>
      <c r="AMT123" s="450">
        <f>AMN123+AMO123-AMP123+AMQ123-AMR123+AMS123</f>
        <v>0</v>
      </c>
      <c r="AMU123" s="463"/>
      <c r="AMV123" s="448"/>
      <c r="AMX123" s="458"/>
      <c r="AMY123" s="447"/>
      <c r="AMZ123" s="447"/>
      <c r="ANA123" s="447"/>
      <c r="ANB123" s="450">
        <f>AMX123+AMY123-AMZ123+ANA123</f>
        <v>0</v>
      </c>
      <c r="ANC123" s="447"/>
      <c r="AND123" s="447"/>
      <c r="ANE123" s="447"/>
      <c r="ANF123" s="447"/>
      <c r="ANG123" s="447"/>
      <c r="ANH123" s="449"/>
      <c r="ANI123" s="450">
        <f>ANC123+AND123-ANE123+ANF123-ANG123+ANH123</f>
        <v>0</v>
      </c>
      <c r="ANJ123" s="463"/>
      <c r="ANK123" s="448"/>
      <c r="ANM123" s="458"/>
      <c r="ANN123" s="447"/>
      <c r="ANO123" s="447"/>
      <c r="ANP123" s="447"/>
      <c r="ANQ123" s="450">
        <f>ANM123+ANN123-ANO123+ANP123</f>
        <v>0</v>
      </c>
      <c r="ANR123" s="447"/>
      <c r="ANS123" s="447"/>
      <c r="ANT123" s="447"/>
      <c r="ANU123" s="447"/>
      <c r="ANV123" s="447"/>
      <c r="ANW123" s="449"/>
      <c r="ANX123" s="450">
        <f>ANR123+ANS123-ANT123+ANU123-ANV123+ANW123</f>
        <v>0</v>
      </c>
      <c r="ANY123" s="463"/>
      <c r="ANZ123" s="448"/>
      <c r="AOB123" s="458"/>
      <c r="AOC123" s="447"/>
      <c r="AOD123" s="447"/>
      <c r="AOE123" s="447"/>
      <c r="AOF123" s="450">
        <f>AOB123+AOC123-AOD123+AOE123</f>
        <v>0</v>
      </c>
      <c r="AOG123" s="447"/>
      <c r="AOH123" s="447"/>
      <c r="AOI123" s="447"/>
      <c r="AOJ123" s="447"/>
      <c r="AOK123" s="447"/>
      <c r="AOL123" s="449"/>
      <c r="AOM123" s="450">
        <f>AOG123+AOH123-AOI123+AOJ123-AOK123+AOL123</f>
        <v>0</v>
      </c>
      <c r="AON123" s="463"/>
      <c r="AOO123" s="448"/>
      <c r="AOQ123" s="458"/>
      <c r="AOR123" s="447"/>
      <c r="AOS123" s="447"/>
      <c r="AOT123" s="447"/>
      <c r="AOU123" s="450">
        <f>AOQ123+AOR123-AOS123+AOT123</f>
        <v>0</v>
      </c>
      <c r="AOV123" s="447"/>
      <c r="AOW123" s="447"/>
      <c r="AOX123" s="447"/>
      <c r="AOY123" s="447"/>
      <c r="AOZ123" s="447"/>
      <c r="APA123" s="449"/>
      <c r="APB123" s="450">
        <f>AOV123+AOW123-AOX123+AOY123-AOZ123+APA123</f>
        <v>0</v>
      </c>
      <c r="APC123" s="463"/>
      <c r="APD123" s="448"/>
      <c r="APF123" s="458"/>
      <c r="APG123" s="447"/>
      <c r="APH123" s="447"/>
      <c r="API123" s="447"/>
      <c r="APJ123" s="450">
        <f>APF123+APG123-APH123+API123</f>
        <v>0</v>
      </c>
      <c r="APK123" s="447"/>
      <c r="APL123" s="447"/>
      <c r="APM123" s="447"/>
      <c r="APN123" s="447"/>
      <c r="APO123" s="447"/>
      <c r="APP123" s="449"/>
      <c r="APQ123" s="450">
        <f>APK123+APL123-APM123+APN123-APO123+APP123</f>
        <v>0</v>
      </c>
      <c r="APR123" s="463"/>
      <c r="APS123" s="448"/>
      <c r="APU123" s="458"/>
      <c r="APV123" s="447"/>
      <c r="APW123" s="447"/>
      <c r="APX123" s="447"/>
      <c r="APY123" s="450">
        <f>APU123+APV123-APW123+APX123</f>
        <v>0</v>
      </c>
      <c r="APZ123" s="447"/>
      <c r="AQA123" s="447"/>
      <c r="AQB123" s="447"/>
      <c r="AQC123" s="447"/>
      <c r="AQD123" s="447"/>
      <c r="AQE123" s="449"/>
      <c r="AQF123" s="450">
        <f>APZ123+AQA123-AQB123+AQC123-AQD123+AQE123</f>
        <v>0</v>
      </c>
      <c r="AQG123" s="463"/>
      <c r="AQH123" s="448"/>
      <c r="AQJ123" s="458"/>
      <c r="AQK123" s="447"/>
      <c r="AQL123" s="447"/>
      <c r="AQM123" s="447"/>
      <c r="AQN123" s="450">
        <f>AQJ123+AQK123-AQL123+AQM123</f>
        <v>0</v>
      </c>
      <c r="AQO123" s="447"/>
      <c r="AQP123" s="447"/>
      <c r="AQQ123" s="447"/>
      <c r="AQR123" s="447"/>
      <c r="AQS123" s="447"/>
      <c r="AQT123" s="449"/>
      <c r="AQU123" s="450">
        <f>AQO123+AQP123-AQQ123+AQR123-AQS123+AQT123</f>
        <v>0</v>
      </c>
      <c r="AQV123" s="463"/>
      <c r="AQW123" s="448"/>
      <c r="AQY123" s="458"/>
      <c r="AQZ123" s="447"/>
      <c r="ARA123" s="447"/>
      <c r="ARB123" s="447"/>
      <c r="ARC123" s="450">
        <f>AQY123+AQZ123-ARA123+ARB123</f>
        <v>0</v>
      </c>
      <c r="ARD123" s="447"/>
      <c r="ARE123" s="447"/>
      <c r="ARF123" s="447"/>
      <c r="ARG123" s="447"/>
      <c r="ARH123" s="447"/>
      <c r="ARI123" s="449"/>
      <c r="ARJ123" s="450">
        <f>ARD123+ARE123-ARF123+ARG123-ARH123+ARI123</f>
        <v>0</v>
      </c>
      <c r="ARK123" s="463"/>
      <c r="ARL123" s="448"/>
      <c r="ARN123" s="458"/>
      <c r="ARO123" s="447"/>
      <c r="ARP123" s="447"/>
      <c r="ARQ123" s="447"/>
      <c r="ARR123" s="450">
        <f>ARN123+ARO123-ARP123+ARQ123</f>
        <v>0</v>
      </c>
      <c r="ARS123" s="447"/>
      <c r="ART123" s="447"/>
      <c r="ARU123" s="447"/>
      <c r="ARV123" s="447"/>
      <c r="ARW123" s="447"/>
      <c r="ARX123" s="449"/>
      <c r="ARY123" s="450">
        <f>ARS123+ART123-ARU123+ARV123-ARW123+ARX123</f>
        <v>0</v>
      </c>
      <c r="ARZ123" s="463"/>
      <c r="ASA123" s="448"/>
      <c r="ASC123" s="458"/>
      <c r="ASD123" s="447"/>
      <c r="ASE123" s="447"/>
      <c r="ASF123" s="447"/>
      <c r="ASG123" s="450">
        <f>ASC123+ASD123-ASE123+ASF123</f>
        <v>0</v>
      </c>
      <c r="ASH123" s="447"/>
      <c r="ASI123" s="447"/>
      <c r="ASJ123" s="447"/>
      <c r="ASK123" s="447"/>
      <c r="ASL123" s="447"/>
      <c r="ASM123" s="449"/>
      <c r="ASN123" s="450">
        <f>ASH123+ASI123-ASJ123+ASK123-ASL123+ASM123</f>
        <v>0</v>
      </c>
      <c r="ASO123" s="463"/>
      <c r="ASP123" s="448"/>
      <c r="ASR123" s="458"/>
      <c r="ASS123" s="447"/>
      <c r="AST123" s="447"/>
      <c r="ASU123" s="447"/>
      <c r="ASV123" s="450">
        <f>ASR123+ASS123-AST123+ASU123</f>
        <v>0</v>
      </c>
      <c r="ASW123" s="447"/>
      <c r="ASX123" s="447"/>
      <c r="ASY123" s="447"/>
      <c r="ASZ123" s="447"/>
      <c r="ATA123" s="447"/>
      <c r="ATB123" s="449"/>
      <c r="ATC123" s="450">
        <f>ASW123+ASX123-ASY123+ASZ123-ATA123+ATB123</f>
        <v>0</v>
      </c>
      <c r="ATD123" s="463"/>
      <c r="ATE123" s="448"/>
      <c r="ATG123" s="458"/>
      <c r="ATH123" s="447"/>
      <c r="ATI123" s="447"/>
      <c r="ATJ123" s="447"/>
      <c r="ATK123" s="450">
        <f>ATG123+ATH123-ATI123+ATJ123</f>
        <v>0</v>
      </c>
      <c r="ATL123" s="447"/>
      <c r="ATM123" s="447"/>
      <c r="ATN123" s="447"/>
      <c r="ATO123" s="447"/>
      <c r="ATP123" s="447"/>
      <c r="ATQ123" s="449"/>
      <c r="ATR123" s="450">
        <f>ATL123+ATM123-ATN123+ATO123-ATP123+ATQ123</f>
        <v>0</v>
      </c>
      <c r="ATS123" s="463"/>
      <c r="ATT123" s="448"/>
      <c r="ATV123" s="458"/>
      <c r="ATW123" s="447"/>
      <c r="ATX123" s="447"/>
      <c r="ATY123" s="447"/>
      <c r="ATZ123" s="450">
        <f>ATV123+ATW123-ATX123+ATY123</f>
        <v>0</v>
      </c>
      <c r="AUA123" s="447"/>
      <c r="AUB123" s="447"/>
      <c r="AUC123" s="447"/>
      <c r="AUD123" s="447"/>
      <c r="AUE123" s="447"/>
      <c r="AUF123" s="449"/>
      <c r="AUG123" s="450">
        <f>AUA123+AUB123-AUC123+AUD123-AUE123+AUF123</f>
        <v>0</v>
      </c>
      <c r="AUH123" s="463"/>
      <c r="AUI123" s="448"/>
      <c r="AUK123" s="458"/>
      <c r="AUL123" s="447"/>
      <c r="AUM123" s="447"/>
      <c r="AUN123" s="447"/>
      <c r="AUO123" s="450">
        <f>AUK123+AUL123-AUM123+AUN123</f>
        <v>0</v>
      </c>
      <c r="AUP123" s="447"/>
      <c r="AUQ123" s="447"/>
      <c r="AUR123" s="447"/>
      <c r="AUS123" s="447"/>
      <c r="AUT123" s="447"/>
      <c r="AUU123" s="449"/>
      <c r="AUV123" s="450">
        <f>AUP123+AUQ123-AUR123+AUS123-AUT123+AUU123</f>
        <v>0</v>
      </c>
      <c r="AUW123" s="463"/>
      <c r="AUX123" s="448"/>
      <c r="AUZ123" s="458"/>
      <c r="AVA123" s="447"/>
      <c r="AVB123" s="447"/>
      <c r="AVC123" s="447"/>
      <c r="AVD123" s="450">
        <f>AUZ123+AVA123-AVB123+AVC123</f>
        <v>0</v>
      </c>
      <c r="AVE123" s="447"/>
      <c r="AVF123" s="447"/>
      <c r="AVG123" s="447"/>
      <c r="AVH123" s="447"/>
      <c r="AVI123" s="447"/>
      <c r="AVJ123" s="449"/>
      <c r="AVK123" s="450">
        <f>AVE123+AVF123-AVG123+AVH123-AVI123+AVJ123</f>
        <v>0</v>
      </c>
      <c r="AVL123" s="463"/>
      <c r="AVM123" s="448"/>
      <c r="AVO123" s="458"/>
      <c r="AVP123" s="447"/>
      <c r="AVQ123" s="447"/>
      <c r="AVR123" s="447"/>
      <c r="AVS123" s="450">
        <f>AVO123+AVP123-AVQ123+AVR123</f>
        <v>0</v>
      </c>
      <c r="AVT123" s="447"/>
      <c r="AVU123" s="447"/>
      <c r="AVV123" s="447"/>
      <c r="AVW123" s="447"/>
      <c r="AVX123" s="447"/>
      <c r="AVY123" s="449"/>
      <c r="AVZ123" s="450">
        <f>AVT123+AVU123-AVV123+AVW123-AVX123+AVY123</f>
        <v>0</v>
      </c>
      <c r="AWA123" s="463"/>
      <c r="AWB123" s="448"/>
      <c r="AWD123" s="458"/>
      <c r="AWE123" s="447"/>
      <c r="AWF123" s="447"/>
      <c r="AWG123" s="447"/>
      <c r="AWH123" s="450">
        <f>AWD123+AWE123-AWF123+AWG123</f>
        <v>0</v>
      </c>
      <c r="AWI123" s="447"/>
      <c r="AWJ123" s="447"/>
      <c r="AWK123" s="447"/>
      <c r="AWL123" s="447"/>
      <c r="AWM123" s="447"/>
      <c r="AWN123" s="449"/>
      <c r="AWO123" s="450">
        <f>AWI123+AWJ123-AWK123+AWL123-AWM123+AWN123</f>
        <v>0</v>
      </c>
      <c r="AWP123" s="463"/>
      <c r="AWQ123" s="448"/>
      <c r="AWS123" s="458"/>
      <c r="AWT123" s="447"/>
      <c r="AWU123" s="447"/>
      <c r="AWV123" s="447"/>
      <c r="AWW123" s="450">
        <f>AWS123+AWT123-AWU123+AWV123</f>
        <v>0</v>
      </c>
      <c r="AWX123" s="447"/>
      <c r="AWY123" s="447"/>
      <c r="AWZ123" s="447"/>
      <c r="AXA123" s="447"/>
      <c r="AXB123" s="447"/>
      <c r="AXC123" s="449"/>
      <c r="AXD123" s="450">
        <f>AWX123+AWY123-AWZ123+AXA123-AXB123+AXC123</f>
        <v>0</v>
      </c>
      <c r="AXE123" s="463"/>
      <c r="AXF123" s="448"/>
      <c r="AXH123" s="458"/>
      <c r="AXI123" s="447"/>
      <c r="AXJ123" s="447"/>
      <c r="AXK123" s="447"/>
      <c r="AXL123" s="450">
        <f>AXH123+AXI123-AXJ123+AXK123</f>
        <v>0</v>
      </c>
      <c r="AXM123" s="447"/>
      <c r="AXN123" s="447"/>
      <c r="AXO123" s="447"/>
      <c r="AXP123" s="447"/>
      <c r="AXQ123" s="447"/>
      <c r="AXR123" s="449"/>
      <c r="AXS123" s="450">
        <f>AXM123+AXN123-AXO123+AXP123-AXQ123+AXR123</f>
        <v>0</v>
      </c>
      <c r="AXT123" s="463"/>
      <c r="AXU123" s="448"/>
      <c r="AXW123" s="458"/>
      <c r="AXX123" s="447"/>
      <c r="AXY123" s="447"/>
      <c r="AXZ123" s="447"/>
      <c r="AYA123" s="450">
        <f>AXW123+AXX123-AXY123+AXZ123</f>
        <v>0</v>
      </c>
      <c r="AYB123" s="447"/>
      <c r="AYC123" s="447"/>
      <c r="AYD123" s="447"/>
      <c r="AYE123" s="447"/>
      <c r="AYF123" s="447"/>
      <c r="AYG123" s="449"/>
      <c r="AYH123" s="450">
        <f>AYB123+AYC123-AYD123+AYE123-AYF123+AYG123</f>
        <v>0</v>
      </c>
      <c r="AYI123" s="463"/>
      <c r="AYJ123" s="448"/>
      <c r="AYL123" s="458"/>
      <c r="AYM123" s="447"/>
      <c r="AYN123" s="447"/>
      <c r="AYO123" s="447"/>
      <c r="AYP123" s="450">
        <f>AYL123+AYM123-AYN123+AYO123</f>
        <v>0</v>
      </c>
      <c r="AYQ123" s="447"/>
      <c r="AYR123" s="447"/>
      <c r="AYS123" s="447"/>
      <c r="AYT123" s="447"/>
      <c r="AYU123" s="447"/>
      <c r="AYV123" s="449"/>
      <c r="AYW123" s="450">
        <f>AYQ123+AYR123-AYS123+AYT123-AYU123+AYV123</f>
        <v>0</v>
      </c>
      <c r="AYX123" s="463"/>
      <c r="AYY123" s="448"/>
      <c r="AZA123" s="458"/>
      <c r="AZB123" s="447"/>
      <c r="AZC123" s="447"/>
      <c r="AZD123" s="447"/>
      <c r="AZE123" s="450">
        <f>AZA123+AZB123-AZC123+AZD123</f>
        <v>0</v>
      </c>
      <c r="AZF123" s="447"/>
      <c r="AZG123" s="447"/>
      <c r="AZH123" s="447"/>
      <c r="AZI123" s="447"/>
      <c r="AZJ123" s="447"/>
      <c r="AZK123" s="449"/>
      <c r="AZL123" s="450">
        <f>AZF123+AZG123-AZH123+AZI123-AZJ123+AZK123</f>
        <v>0</v>
      </c>
      <c r="AZM123" s="463"/>
      <c r="AZN123" s="448"/>
      <c r="AZP123" s="458"/>
      <c r="AZQ123" s="447"/>
      <c r="AZR123" s="447"/>
      <c r="AZS123" s="447"/>
      <c r="AZT123" s="450">
        <f>AZP123+AZQ123-AZR123+AZS123</f>
        <v>0</v>
      </c>
      <c r="AZU123" s="447"/>
      <c r="AZV123" s="447"/>
      <c r="AZW123" s="447"/>
      <c r="AZX123" s="447"/>
      <c r="AZY123" s="447"/>
      <c r="AZZ123" s="449"/>
      <c r="BAA123" s="450">
        <f>AZU123+AZV123-AZW123+AZX123-AZY123+AZZ123</f>
        <v>0</v>
      </c>
      <c r="BAB123" s="463"/>
      <c r="BAC123" s="448"/>
      <c r="BAE123" s="458"/>
      <c r="BAF123" s="447"/>
      <c r="BAG123" s="447"/>
      <c r="BAH123" s="447"/>
      <c r="BAI123" s="450">
        <f>BAE123+BAF123-BAG123+BAH123</f>
        <v>0</v>
      </c>
      <c r="BAJ123" s="447"/>
      <c r="BAK123" s="447"/>
      <c r="BAL123" s="447"/>
      <c r="BAM123" s="447"/>
      <c r="BAN123" s="447"/>
      <c r="BAO123" s="449"/>
      <c r="BAP123" s="450">
        <f>BAJ123+BAK123-BAL123+BAM123-BAN123+BAO123</f>
        <v>0</v>
      </c>
      <c r="BAQ123" s="463"/>
      <c r="BAR123" s="448"/>
      <c r="BAT123" s="458"/>
      <c r="BAU123" s="447"/>
      <c r="BAV123" s="447"/>
      <c r="BAW123" s="447"/>
      <c r="BAX123" s="450">
        <f>BAT123+BAU123-BAV123+BAW123</f>
        <v>0</v>
      </c>
      <c r="BAY123" s="447"/>
      <c r="BAZ123" s="447"/>
      <c r="BBA123" s="447"/>
      <c r="BBB123" s="447"/>
      <c r="BBC123" s="447"/>
      <c r="BBD123" s="449"/>
      <c r="BBE123" s="450">
        <f>BAY123+BAZ123-BBA123+BBB123-BBC123+BBD123</f>
        <v>0</v>
      </c>
      <c r="BBF123" s="463"/>
      <c r="BBG123" s="448"/>
      <c r="BBI123" s="458"/>
      <c r="BBJ123" s="447"/>
      <c r="BBK123" s="447"/>
      <c r="BBL123" s="447"/>
      <c r="BBM123" s="450">
        <f>BBI123+BBJ123-BBK123+BBL123</f>
        <v>0</v>
      </c>
      <c r="BBN123" s="447"/>
      <c r="BBO123" s="447"/>
      <c r="BBP123" s="447"/>
      <c r="BBQ123" s="447"/>
      <c r="BBR123" s="447"/>
      <c r="BBS123" s="449"/>
      <c r="BBT123" s="450">
        <f>BBN123+BBO123-BBP123+BBQ123-BBR123+BBS123</f>
        <v>0</v>
      </c>
      <c r="BBU123" s="463"/>
      <c r="BBV123" s="448"/>
      <c r="BBX123" s="458"/>
      <c r="BBY123" s="447"/>
      <c r="BBZ123" s="447"/>
      <c r="BCA123" s="447"/>
      <c r="BCB123" s="450">
        <f>BBX123+BBY123-BBZ123+BCA123</f>
        <v>0</v>
      </c>
      <c r="BCC123" s="447"/>
      <c r="BCD123" s="447"/>
      <c r="BCE123" s="447"/>
      <c r="BCF123" s="447"/>
      <c r="BCG123" s="447"/>
      <c r="BCH123" s="449"/>
      <c r="BCI123" s="450">
        <f>BCC123+BCD123-BCE123+BCF123-BCG123+BCH123</f>
        <v>0</v>
      </c>
      <c r="BCJ123" s="463"/>
      <c r="BCK123" s="448"/>
      <c r="BCM123" s="458"/>
      <c r="BCN123" s="447"/>
      <c r="BCO123" s="447"/>
      <c r="BCP123" s="447"/>
      <c r="BCQ123" s="450">
        <f>BCM123+BCN123-BCO123+BCP123</f>
        <v>0</v>
      </c>
      <c r="BCR123" s="447"/>
      <c r="BCS123" s="447"/>
      <c r="BCT123" s="447"/>
      <c r="BCU123" s="447"/>
      <c r="BCV123" s="447"/>
      <c r="BCW123" s="449"/>
      <c r="BCX123" s="450">
        <f>BCR123+BCS123-BCT123+BCU123-BCV123+BCW123</f>
        <v>0</v>
      </c>
      <c r="BCY123" s="463"/>
      <c r="BCZ123" s="448"/>
      <c r="BDB123" s="458"/>
      <c r="BDC123" s="447"/>
      <c r="BDD123" s="447"/>
      <c r="BDE123" s="447"/>
      <c r="BDF123" s="450">
        <f>BDB123+BDC123-BDD123+BDE123</f>
        <v>0</v>
      </c>
      <c r="BDG123" s="447"/>
      <c r="BDH123" s="447"/>
      <c r="BDI123" s="447"/>
      <c r="BDJ123" s="447"/>
      <c r="BDK123" s="447"/>
      <c r="BDL123" s="449"/>
      <c r="BDM123" s="450">
        <f>BDG123+BDH123-BDI123+BDJ123-BDK123+BDL123</f>
        <v>0</v>
      </c>
      <c r="BDN123" s="463"/>
      <c r="BDO123" s="448"/>
      <c r="BDQ123" s="458"/>
      <c r="BDR123" s="447"/>
      <c r="BDS123" s="447"/>
      <c r="BDT123" s="447"/>
      <c r="BDU123" s="450">
        <f>BDQ123+BDR123-BDS123+BDT123</f>
        <v>0</v>
      </c>
      <c r="BDV123" s="447"/>
      <c r="BDW123" s="447"/>
      <c r="BDX123" s="447"/>
      <c r="BDY123" s="447"/>
      <c r="BDZ123" s="447"/>
      <c r="BEA123" s="449"/>
      <c r="BEB123" s="450">
        <f>BDV123+BDW123-BDX123+BDY123-BDZ123+BEA123</f>
        <v>0</v>
      </c>
      <c r="BEC123" s="463"/>
      <c r="BED123" s="448"/>
      <c r="BEF123" s="458"/>
      <c r="BEG123" s="447"/>
      <c r="BEH123" s="447"/>
      <c r="BEI123" s="447"/>
      <c r="BEJ123" s="450">
        <f>BEF123+BEG123-BEH123+BEI123</f>
        <v>0</v>
      </c>
      <c r="BEK123" s="447"/>
      <c r="BEL123" s="447"/>
      <c r="BEM123" s="447"/>
      <c r="BEN123" s="447"/>
      <c r="BEO123" s="447"/>
      <c r="BEP123" s="449"/>
      <c r="BEQ123" s="450">
        <f>BEK123+BEL123-BEM123+BEN123-BEO123+BEP123</f>
        <v>0</v>
      </c>
      <c r="BER123" s="463"/>
      <c r="BES123" s="448"/>
      <c r="BEU123" s="458"/>
      <c r="BEV123" s="447"/>
      <c r="BEW123" s="447"/>
      <c r="BEX123" s="447"/>
      <c r="BEY123" s="450">
        <f>BEU123+BEV123-BEW123+BEX123</f>
        <v>0</v>
      </c>
      <c r="BEZ123" s="447"/>
      <c r="BFA123" s="447"/>
      <c r="BFB123" s="447"/>
      <c r="BFC123" s="447"/>
      <c r="BFD123" s="447"/>
      <c r="BFE123" s="449"/>
      <c r="BFF123" s="450">
        <f>BEZ123+BFA123-BFB123+BFC123-BFD123+BFE123</f>
        <v>0</v>
      </c>
      <c r="BFG123" s="463"/>
      <c r="BFH123" s="448"/>
      <c r="BFJ123" s="458"/>
      <c r="BFK123" s="447"/>
      <c r="BFL123" s="447"/>
      <c r="BFM123" s="447"/>
      <c r="BFN123" s="450">
        <f>BFJ123+BFK123-BFL123+BFM123</f>
        <v>0</v>
      </c>
      <c r="BFO123" s="447"/>
      <c r="BFP123" s="447"/>
      <c r="BFQ123" s="447"/>
      <c r="BFR123" s="447"/>
      <c r="BFS123" s="447"/>
      <c r="BFT123" s="449"/>
      <c r="BFU123" s="450">
        <f>BFO123+BFP123-BFQ123+BFR123-BFS123+BFT123</f>
        <v>0</v>
      </c>
      <c r="BFV123" s="463"/>
      <c r="BFW123" s="448"/>
      <c r="BFY123" s="458"/>
      <c r="BFZ123" s="447"/>
      <c r="BGA123" s="447"/>
      <c r="BGB123" s="447"/>
      <c r="BGC123" s="450">
        <f>BFY123+BFZ123-BGA123+BGB123</f>
        <v>0</v>
      </c>
      <c r="BGD123" s="447"/>
      <c r="BGE123" s="447"/>
      <c r="BGF123" s="447"/>
      <c r="BGG123" s="447"/>
      <c r="BGH123" s="447"/>
      <c r="BGI123" s="449"/>
      <c r="BGJ123" s="450">
        <f>BGD123+BGE123-BGF123+BGG123-BGH123+BGI123</f>
        <v>0</v>
      </c>
      <c r="BGK123" s="463"/>
      <c r="BGL123" s="448"/>
      <c r="BGN123" s="458"/>
      <c r="BGO123" s="447"/>
      <c r="BGP123" s="447"/>
      <c r="BGQ123" s="447"/>
      <c r="BGR123" s="450">
        <f>BGN123+BGO123-BGP123+BGQ123</f>
        <v>0</v>
      </c>
      <c r="BGS123" s="447"/>
      <c r="BGT123" s="447"/>
      <c r="BGU123" s="447"/>
      <c r="BGV123" s="447"/>
      <c r="BGW123" s="447"/>
      <c r="BGX123" s="449"/>
      <c r="BGY123" s="450">
        <f>BGS123+BGT123-BGU123+BGV123-BGW123+BGX123</f>
        <v>0</v>
      </c>
      <c r="BGZ123" s="463"/>
      <c r="BHA123" s="448"/>
      <c r="BHC123" s="458"/>
      <c r="BHD123" s="447"/>
      <c r="BHE123" s="447"/>
      <c r="BHF123" s="447"/>
      <c r="BHG123" s="450">
        <f>BHC123+BHD123-BHE123+BHF123</f>
        <v>0</v>
      </c>
      <c r="BHH123" s="447"/>
      <c r="BHI123" s="447"/>
      <c r="BHJ123" s="447"/>
      <c r="BHK123" s="447"/>
      <c r="BHL123" s="447"/>
      <c r="BHM123" s="449"/>
      <c r="BHN123" s="450">
        <f>BHH123+BHI123-BHJ123+BHK123-BHL123+BHM123</f>
        <v>0</v>
      </c>
      <c r="BHO123" s="463"/>
      <c r="BHP123" s="448"/>
      <c r="BHR123" s="458"/>
      <c r="BHS123" s="447"/>
      <c r="BHT123" s="447"/>
      <c r="BHU123" s="447"/>
      <c r="BHV123" s="450">
        <f>BHR123+BHS123-BHT123+BHU123</f>
        <v>0</v>
      </c>
      <c r="BHW123" s="447"/>
      <c r="BHX123" s="447"/>
      <c r="BHY123" s="447"/>
      <c r="BHZ123" s="447"/>
      <c r="BIA123" s="447"/>
      <c r="BIB123" s="449"/>
      <c r="BIC123" s="450">
        <f>BHW123+BHX123-BHY123+BHZ123-BIA123+BIB123</f>
        <v>0</v>
      </c>
      <c r="BID123" s="463"/>
      <c r="BIE123" s="448"/>
      <c r="BIG123" s="458"/>
      <c r="BIH123" s="447"/>
      <c r="BII123" s="447"/>
      <c r="BIJ123" s="447"/>
      <c r="BIK123" s="450">
        <f>BIG123+BIH123-BII123+BIJ123</f>
        <v>0</v>
      </c>
      <c r="BIL123" s="447"/>
      <c r="BIM123" s="447"/>
      <c r="BIN123" s="447"/>
      <c r="BIO123" s="447"/>
      <c r="BIP123" s="447"/>
      <c r="BIQ123" s="449"/>
      <c r="BIR123" s="450">
        <f>BIL123+BIM123-BIN123+BIO123-BIP123+BIQ123</f>
        <v>0</v>
      </c>
      <c r="BIS123" s="463"/>
      <c r="BIT123" s="448"/>
      <c r="BIV123" s="458"/>
      <c r="BIW123" s="447"/>
      <c r="BIX123" s="447"/>
      <c r="BIY123" s="447"/>
      <c r="BIZ123" s="450">
        <f>BIV123+BIW123-BIX123+BIY123</f>
        <v>0</v>
      </c>
      <c r="BJA123" s="447"/>
      <c r="BJB123" s="447"/>
      <c r="BJC123" s="447"/>
      <c r="BJD123" s="447"/>
      <c r="BJE123" s="447"/>
      <c r="BJF123" s="449"/>
      <c r="BJG123" s="450">
        <f>BJA123+BJB123-BJC123+BJD123-BJE123+BJF123</f>
        <v>0</v>
      </c>
      <c r="BJH123" s="463"/>
      <c r="BJI123" s="448"/>
      <c r="BJK123" s="458"/>
      <c r="BJL123" s="447"/>
      <c r="BJM123" s="447"/>
      <c r="BJN123" s="447"/>
      <c r="BJO123" s="450">
        <f>BJK123+BJL123-BJM123+BJN123</f>
        <v>0</v>
      </c>
      <c r="BJP123" s="447"/>
      <c r="BJQ123" s="447"/>
      <c r="BJR123" s="447"/>
      <c r="BJS123" s="447"/>
      <c r="BJT123" s="447"/>
      <c r="BJU123" s="449"/>
      <c r="BJV123" s="450">
        <f>BJP123+BJQ123-BJR123+BJS123-BJT123+BJU123</f>
        <v>0</v>
      </c>
      <c r="BJW123" s="463"/>
      <c r="BJX123" s="448"/>
      <c r="BJZ123" s="458"/>
      <c r="BKA123" s="447"/>
      <c r="BKB123" s="447"/>
      <c r="BKC123" s="447"/>
      <c r="BKD123" s="450">
        <f>BJZ123+BKA123-BKB123+BKC123</f>
        <v>0</v>
      </c>
      <c r="BKE123" s="447"/>
      <c r="BKF123" s="447"/>
      <c r="BKG123" s="447"/>
      <c r="BKH123" s="447"/>
      <c r="BKI123" s="447"/>
      <c r="BKJ123" s="449"/>
      <c r="BKK123" s="450">
        <f>BKE123+BKF123-BKG123+BKH123-BKI123+BKJ123</f>
        <v>0</v>
      </c>
      <c r="BKL123" s="463"/>
      <c r="BKM123" s="448"/>
      <c r="BKO123" s="458"/>
      <c r="BKP123" s="447"/>
      <c r="BKQ123" s="447"/>
      <c r="BKR123" s="447"/>
      <c r="BKS123" s="450">
        <f>BKO123+BKP123-BKQ123+BKR123</f>
        <v>0</v>
      </c>
      <c r="BKT123" s="447"/>
      <c r="BKU123" s="447"/>
      <c r="BKV123" s="447"/>
      <c r="BKW123" s="447"/>
      <c r="BKX123" s="447"/>
      <c r="BKY123" s="449"/>
      <c r="BKZ123" s="450">
        <f>BKT123+BKU123-BKV123+BKW123-BKX123+BKY123</f>
        <v>0</v>
      </c>
      <c r="BLA123" s="463"/>
      <c r="BLB123" s="448"/>
      <c r="BLD123" s="458"/>
      <c r="BLE123" s="447"/>
      <c r="BLF123" s="447"/>
      <c r="BLG123" s="447"/>
      <c r="BLH123" s="450">
        <f>BLD123+BLE123-BLF123+BLG123</f>
        <v>0</v>
      </c>
      <c r="BLI123" s="447"/>
      <c r="BLJ123" s="447"/>
      <c r="BLK123" s="447"/>
      <c r="BLL123" s="447"/>
      <c r="BLM123" s="447"/>
      <c r="BLN123" s="449"/>
      <c r="BLO123" s="450">
        <f>BLI123+BLJ123-BLK123+BLL123-BLM123+BLN123</f>
        <v>0</v>
      </c>
      <c r="BLP123" s="463"/>
      <c r="BLQ123" s="448"/>
      <c r="BLS123" s="458"/>
      <c r="BLT123" s="447"/>
      <c r="BLU123" s="447"/>
      <c r="BLV123" s="447"/>
      <c r="BLW123" s="450">
        <f>BLS123+BLT123-BLU123+BLV123</f>
        <v>0</v>
      </c>
      <c r="BLX123" s="447"/>
      <c r="BLY123" s="447"/>
      <c r="BLZ123" s="447"/>
      <c r="BMA123" s="447"/>
      <c r="BMB123" s="447"/>
      <c r="BMC123" s="449"/>
      <c r="BMD123" s="450">
        <f>BLX123+BLY123-BLZ123+BMA123-BMB123+BMC123</f>
        <v>0</v>
      </c>
      <c r="BME123" s="463"/>
      <c r="BMF123" s="448"/>
      <c r="BMH123" s="458"/>
      <c r="BMI123" s="447"/>
      <c r="BMJ123" s="447"/>
      <c r="BMK123" s="447"/>
      <c r="BML123" s="450">
        <f>BMH123+BMI123-BMJ123+BMK123</f>
        <v>0</v>
      </c>
      <c r="BMM123" s="447"/>
      <c r="BMN123" s="447"/>
      <c r="BMO123" s="447"/>
      <c r="BMP123" s="447"/>
      <c r="BMQ123" s="447"/>
      <c r="BMR123" s="449"/>
      <c r="BMS123" s="450">
        <f>BMM123+BMN123-BMO123+BMP123-BMQ123+BMR123</f>
        <v>0</v>
      </c>
      <c r="BMT123" s="463"/>
      <c r="BMU123" s="448"/>
      <c r="BMW123" s="458"/>
      <c r="BMX123" s="447"/>
      <c r="BMY123" s="447"/>
      <c r="BMZ123" s="447"/>
      <c r="BNA123" s="450">
        <f>BMW123+BMX123-BMY123+BMZ123</f>
        <v>0</v>
      </c>
      <c r="BNB123" s="447"/>
      <c r="BNC123" s="447"/>
      <c r="BND123" s="447"/>
      <c r="BNE123" s="447"/>
      <c r="BNF123" s="447"/>
      <c r="BNG123" s="449"/>
      <c r="BNH123" s="450">
        <f>BNB123+BNC123-BND123+BNE123-BNF123+BNG123</f>
        <v>0</v>
      </c>
      <c r="BNI123" s="463"/>
      <c r="BNJ123" s="448"/>
      <c r="BNL123" s="458"/>
      <c r="BNM123" s="447"/>
      <c r="BNN123" s="447"/>
      <c r="BNO123" s="447"/>
      <c r="BNP123" s="450">
        <f>BNL123+BNM123-BNN123+BNO123</f>
        <v>0</v>
      </c>
      <c r="BNQ123" s="447"/>
      <c r="BNR123" s="447"/>
      <c r="BNS123" s="447"/>
      <c r="BNT123" s="447"/>
      <c r="BNU123" s="447"/>
      <c r="BNV123" s="449"/>
      <c r="BNW123" s="450">
        <f>BNQ123+BNR123-BNS123+BNT123-BNU123+BNV123</f>
        <v>0</v>
      </c>
      <c r="BNX123" s="463"/>
      <c r="BNY123" s="448"/>
      <c r="BOA123" s="458"/>
      <c r="BOB123" s="447"/>
      <c r="BOC123" s="447"/>
      <c r="BOD123" s="447"/>
      <c r="BOE123" s="450">
        <f>BOA123+BOB123-BOC123+BOD123</f>
        <v>0</v>
      </c>
      <c r="BOF123" s="447"/>
      <c r="BOG123" s="447"/>
      <c r="BOH123" s="447"/>
      <c r="BOI123" s="447"/>
      <c r="BOJ123" s="447"/>
      <c r="BOK123" s="449"/>
      <c r="BOL123" s="450">
        <f>BOF123+BOG123-BOH123+BOI123-BOJ123+BOK123</f>
        <v>0</v>
      </c>
      <c r="BOM123" s="463"/>
      <c r="BON123" s="448"/>
      <c r="BOP123" s="458"/>
      <c r="BOQ123" s="447"/>
      <c r="BOR123" s="447"/>
      <c r="BOS123" s="447"/>
      <c r="BOT123" s="450">
        <f>BOP123+BOQ123-BOR123+BOS123</f>
        <v>0</v>
      </c>
      <c r="BOU123" s="447"/>
      <c r="BOV123" s="447"/>
      <c r="BOW123" s="447"/>
      <c r="BOX123" s="447"/>
      <c r="BOY123" s="447"/>
      <c r="BOZ123" s="449"/>
      <c r="BPA123" s="450">
        <f>BOU123+BOV123-BOW123+BOX123-BOY123+BOZ123</f>
        <v>0</v>
      </c>
      <c r="BPB123" s="463"/>
      <c r="BPC123" s="448"/>
      <c r="BPE123" s="458"/>
      <c r="BPF123" s="447"/>
      <c r="BPG123" s="447"/>
      <c r="BPH123" s="447"/>
      <c r="BPI123" s="450">
        <f>BPE123+BPF123-BPG123+BPH123</f>
        <v>0</v>
      </c>
      <c r="BPJ123" s="447"/>
      <c r="BPK123" s="447"/>
      <c r="BPL123" s="447"/>
      <c r="BPM123" s="447"/>
      <c r="BPN123" s="447"/>
      <c r="BPO123" s="449"/>
      <c r="BPP123" s="450">
        <f>BPJ123+BPK123-BPL123+BPM123-BPN123+BPO123</f>
        <v>0</v>
      </c>
      <c r="BPQ123" s="463"/>
      <c r="BPR123" s="448"/>
      <c r="BPT123" s="458"/>
      <c r="BPU123" s="447"/>
      <c r="BPV123" s="447"/>
      <c r="BPW123" s="447"/>
      <c r="BPX123" s="450">
        <f>BPT123+BPU123-BPV123+BPW123</f>
        <v>0</v>
      </c>
      <c r="BPY123" s="447"/>
      <c r="BPZ123" s="447"/>
      <c r="BQA123" s="447"/>
      <c r="BQB123" s="447"/>
      <c r="BQC123" s="447"/>
      <c r="BQD123" s="449"/>
      <c r="BQE123" s="450">
        <f>BPY123+BPZ123-BQA123+BQB123-BQC123+BQD123</f>
        <v>0</v>
      </c>
      <c r="BQF123" s="463"/>
      <c r="BQG123" s="448"/>
      <c r="BQI123" s="458"/>
      <c r="BQJ123" s="447"/>
      <c r="BQK123" s="447"/>
      <c r="BQL123" s="447"/>
      <c r="BQM123" s="450">
        <f>BQI123+BQJ123-BQK123+BQL123</f>
        <v>0</v>
      </c>
      <c r="BQN123" s="447"/>
      <c r="BQO123" s="447"/>
      <c r="BQP123" s="447"/>
      <c r="BQQ123" s="447"/>
      <c r="BQR123" s="447"/>
      <c r="BQS123" s="449"/>
      <c r="BQT123" s="450">
        <f>BQN123+BQO123-BQP123+BQQ123-BQR123+BQS123</f>
        <v>0</v>
      </c>
      <c r="BQU123" s="463"/>
      <c r="BQV123" s="448"/>
      <c r="BQX123" s="458"/>
      <c r="BQY123" s="447"/>
      <c r="BQZ123" s="447"/>
      <c r="BRA123" s="447"/>
      <c r="BRB123" s="450">
        <f>BQX123+BQY123-BQZ123+BRA123</f>
        <v>0</v>
      </c>
      <c r="BRC123" s="447"/>
      <c r="BRD123" s="447"/>
      <c r="BRE123" s="447"/>
      <c r="BRF123" s="447"/>
      <c r="BRG123" s="447"/>
      <c r="BRH123" s="449"/>
      <c r="BRI123" s="450">
        <f>BRC123+BRD123-BRE123+BRF123-BRG123+BRH123</f>
        <v>0</v>
      </c>
      <c r="BRJ123" s="463"/>
      <c r="BRK123" s="448"/>
      <c r="BRM123" s="458"/>
      <c r="BRN123" s="447"/>
      <c r="BRO123" s="447"/>
      <c r="BRP123" s="447"/>
      <c r="BRQ123" s="450">
        <f>BRM123+BRN123-BRO123+BRP123</f>
        <v>0</v>
      </c>
      <c r="BRR123" s="447"/>
      <c r="BRS123" s="447"/>
      <c r="BRT123" s="447"/>
      <c r="BRU123" s="447"/>
      <c r="BRV123" s="447"/>
      <c r="BRW123" s="449"/>
      <c r="BRX123" s="450">
        <f>BRR123+BRS123-BRT123+BRU123-BRV123+BRW123</f>
        <v>0</v>
      </c>
      <c r="BRY123" s="463"/>
      <c r="BRZ123" s="448"/>
      <c r="BSB123" s="458"/>
      <c r="BSC123" s="447"/>
      <c r="BSD123" s="447"/>
      <c r="BSE123" s="447"/>
      <c r="BSF123" s="450">
        <f>BSB123+BSC123-BSD123+BSE123</f>
        <v>0</v>
      </c>
      <c r="BSG123" s="447"/>
      <c r="BSH123" s="447"/>
      <c r="BSI123" s="447"/>
      <c r="BSJ123" s="447"/>
      <c r="BSK123" s="447"/>
      <c r="BSL123" s="449"/>
      <c r="BSM123" s="450">
        <f>BSG123+BSH123-BSI123+BSJ123-BSK123+BSL123</f>
        <v>0</v>
      </c>
      <c r="BSN123" s="463"/>
      <c r="BSO123" s="448"/>
      <c r="BSQ123" s="458"/>
      <c r="BSR123" s="447"/>
      <c r="BSS123" s="447"/>
      <c r="BST123" s="447"/>
      <c r="BSU123" s="450">
        <f>BSQ123+BSR123-BSS123+BST123</f>
        <v>0</v>
      </c>
      <c r="BSV123" s="447"/>
      <c r="BSW123" s="447"/>
      <c r="BSX123" s="447"/>
      <c r="BSY123" s="447"/>
      <c r="BSZ123" s="447"/>
      <c r="BTA123" s="449"/>
      <c r="BTB123" s="450">
        <f>BSV123+BSW123-BSX123+BSY123-BSZ123+BTA123</f>
        <v>0</v>
      </c>
      <c r="BTC123" s="463"/>
      <c r="BTD123" s="448"/>
      <c r="BTF123" s="458"/>
      <c r="BTG123" s="447"/>
      <c r="BTH123" s="447"/>
      <c r="BTI123" s="447"/>
      <c r="BTJ123" s="450">
        <f>BTF123+BTG123-BTH123+BTI123</f>
        <v>0</v>
      </c>
      <c r="BTK123" s="447"/>
      <c r="BTL123" s="447"/>
      <c r="BTM123" s="447"/>
      <c r="BTN123" s="447"/>
      <c r="BTO123" s="447"/>
      <c r="BTP123" s="449"/>
      <c r="BTQ123" s="450">
        <f>BTK123+BTL123-BTM123+BTN123-BTO123+BTP123</f>
        <v>0</v>
      </c>
      <c r="BTR123" s="463"/>
      <c r="BTS123" s="448"/>
      <c r="BTU123" s="458"/>
      <c r="BTV123" s="447"/>
      <c r="BTW123" s="447"/>
      <c r="BTX123" s="447"/>
      <c r="BTY123" s="450">
        <f>BTU123+BTV123-BTW123+BTX123</f>
        <v>0</v>
      </c>
      <c r="BTZ123" s="447"/>
      <c r="BUA123" s="447"/>
      <c r="BUB123" s="447"/>
      <c r="BUC123" s="447"/>
      <c r="BUD123" s="447"/>
      <c r="BUE123" s="449"/>
      <c r="BUF123" s="450">
        <f>BTZ123+BUA123-BUB123+BUC123-BUD123+BUE123</f>
        <v>0</v>
      </c>
      <c r="BUG123" s="463"/>
      <c r="BUH123" s="448"/>
      <c r="BUJ123" s="458"/>
      <c r="BUK123" s="447"/>
      <c r="BUL123" s="447"/>
      <c r="BUM123" s="447"/>
      <c r="BUN123" s="450">
        <f>BUJ123+BUK123-BUL123+BUM123</f>
        <v>0</v>
      </c>
      <c r="BUO123" s="447"/>
      <c r="BUP123" s="447"/>
      <c r="BUQ123" s="447"/>
      <c r="BUR123" s="447"/>
      <c r="BUS123" s="447"/>
      <c r="BUT123" s="449"/>
      <c r="BUU123" s="450">
        <f>BUO123+BUP123-BUQ123+BUR123-BUS123+BUT123</f>
        <v>0</v>
      </c>
      <c r="BUV123" s="463"/>
      <c r="BUW123" s="448"/>
      <c r="BUY123" s="458"/>
      <c r="BUZ123" s="447"/>
      <c r="BVA123" s="447"/>
      <c r="BVB123" s="447"/>
      <c r="BVC123" s="450">
        <f>BUY123+BUZ123-BVA123+BVB123</f>
        <v>0</v>
      </c>
      <c r="BVD123" s="447"/>
      <c r="BVE123" s="447"/>
      <c r="BVF123" s="447"/>
      <c r="BVG123" s="447"/>
      <c r="BVH123" s="447"/>
      <c r="BVI123" s="449"/>
      <c r="BVJ123" s="450">
        <f>BVD123+BVE123-BVF123+BVG123-BVH123+BVI123</f>
        <v>0</v>
      </c>
      <c r="BVK123" s="463"/>
      <c r="BVL123" s="448"/>
      <c r="BVN123" s="458"/>
      <c r="BVO123" s="447"/>
      <c r="BVP123" s="447"/>
      <c r="BVQ123" s="447"/>
      <c r="BVR123" s="450">
        <f>BVN123+BVO123-BVP123+BVQ123</f>
        <v>0</v>
      </c>
      <c r="BVS123" s="447"/>
      <c r="BVT123" s="447"/>
      <c r="BVU123" s="447"/>
      <c r="BVV123" s="447"/>
      <c r="BVW123" s="447"/>
      <c r="BVX123" s="449"/>
      <c r="BVY123" s="450">
        <f>BVS123+BVT123-BVU123+BVV123-BVW123+BVX123</f>
        <v>0</v>
      </c>
      <c r="BVZ123" s="463"/>
      <c r="BWA123" s="448"/>
    </row>
    <row r="124" spans="2:1951" ht="15" hidden="1" customHeight="1" x14ac:dyDescent="0.2">
      <c r="B124" s="452" t="s">
        <v>317</v>
      </c>
      <c r="C124" s="447"/>
      <c r="D124" s="447"/>
      <c r="E124" s="447"/>
      <c r="F124" s="447"/>
      <c r="G124" s="450">
        <f t="shared" ref="G124:G125" si="8061">C124+D124-E124+F124</f>
        <v>0</v>
      </c>
      <c r="H124" s="447"/>
      <c r="I124" s="447"/>
      <c r="J124" s="447"/>
      <c r="K124" s="447"/>
      <c r="L124" s="447"/>
      <c r="M124" s="449"/>
      <c r="N124" s="450">
        <f t="shared" ref="N124:N125" si="8062">H124+I124-J124+K124-L124+M124</f>
        <v>0</v>
      </c>
      <c r="O124" s="463"/>
      <c r="P124" s="448"/>
      <c r="R124" s="458"/>
      <c r="S124" s="447"/>
      <c r="T124" s="447"/>
      <c r="U124" s="447"/>
      <c r="V124" s="450">
        <f t="shared" ref="V124:V125" si="8063">R124+S124-T124+U124</f>
        <v>0</v>
      </c>
      <c r="W124" s="447"/>
      <c r="X124" s="447"/>
      <c r="Y124" s="447"/>
      <c r="Z124" s="447"/>
      <c r="AA124" s="447"/>
      <c r="AB124" s="449"/>
      <c r="AC124" s="450">
        <f t="shared" ref="AC124:AC125" si="8064">W124+X124-Y124+Z124-AA124+AB124</f>
        <v>0</v>
      </c>
      <c r="AD124" s="463"/>
      <c r="AE124" s="448"/>
      <c r="AG124" s="458"/>
      <c r="AH124" s="447"/>
      <c r="AI124" s="447"/>
      <c r="AJ124" s="447"/>
      <c r="AK124" s="450">
        <f t="shared" ref="AK124:AK125" si="8065">AG124+AH124-AI124+AJ124</f>
        <v>0</v>
      </c>
      <c r="AL124" s="447"/>
      <c r="AM124" s="447"/>
      <c r="AN124" s="447"/>
      <c r="AO124" s="447"/>
      <c r="AP124" s="447"/>
      <c r="AQ124" s="449"/>
      <c r="AR124" s="450">
        <f t="shared" ref="AR124:AR125" si="8066">AL124+AM124-AN124+AO124-AP124+AQ124</f>
        <v>0</v>
      </c>
      <c r="AS124" s="463"/>
      <c r="AT124" s="448"/>
      <c r="AV124" s="458"/>
      <c r="AW124" s="447"/>
      <c r="AX124" s="447"/>
      <c r="AY124" s="447"/>
      <c r="AZ124" s="450">
        <f t="shared" ref="AZ124:AZ125" si="8067">AV124+AW124-AX124+AY124</f>
        <v>0</v>
      </c>
      <c r="BA124" s="447"/>
      <c r="BB124" s="447"/>
      <c r="BC124" s="447"/>
      <c r="BD124" s="447"/>
      <c r="BE124" s="447"/>
      <c r="BF124" s="449"/>
      <c r="BG124" s="450">
        <f t="shared" ref="BG124:BG125" si="8068">BA124+BB124-BC124+BD124-BE124+BF124</f>
        <v>0</v>
      </c>
      <c r="BH124" s="463"/>
      <c r="BI124" s="448"/>
      <c r="BK124" s="458"/>
      <c r="BL124" s="447"/>
      <c r="BM124" s="447"/>
      <c r="BN124" s="447"/>
      <c r="BO124" s="450">
        <f t="shared" ref="BO124:BO125" si="8069">BK124+BL124-BM124+BN124</f>
        <v>0</v>
      </c>
      <c r="BP124" s="447"/>
      <c r="BQ124" s="447"/>
      <c r="BR124" s="447"/>
      <c r="BS124" s="447"/>
      <c r="BT124" s="447"/>
      <c r="BU124" s="449"/>
      <c r="BV124" s="450">
        <f t="shared" ref="BV124:BV125" si="8070">BP124+BQ124-BR124+BS124-BT124+BU124</f>
        <v>0</v>
      </c>
      <c r="BW124" s="463"/>
      <c r="BX124" s="448"/>
      <c r="BZ124" s="458"/>
      <c r="CA124" s="447"/>
      <c r="CB124" s="447"/>
      <c r="CC124" s="447"/>
      <c r="CD124" s="450">
        <f t="shared" ref="CD124:CD125" si="8071">BZ124+CA124-CB124+CC124</f>
        <v>0</v>
      </c>
      <c r="CE124" s="447"/>
      <c r="CF124" s="447"/>
      <c r="CG124" s="447"/>
      <c r="CH124" s="447"/>
      <c r="CI124" s="447"/>
      <c r="CJ124" s="449"/>
      <c r="CK124" s="450">
        <f t="shared" ref="CK124:CK125" si="8072">CE124+CF124-CG124+CH124-CI124+CJ124</f>
        <v>0</v>
      </c>
      <c r="CL124" s="463"/>
      <c r="CM124" s="448"/>
      <c r="CO124" s="458"/>
      <c r="CP124" s="447"/>
      <c r="CQ124" s="447"/>
      <c r="CR124" s="447"/>
      <c r="CS124" s="450">
        <f t="shared" ref="CS124:CS125" si="8073">CO124+CP124-CQ124+CR124</f>
        <v>0</v>
      </c>
      <c r="CT124" s="447"/>
      <c r="CU124" s="447"/>
      <c r="CV124" s="447"/>
      <c r="CW124" s="447"/>
      <c r="CX124" s="447"/>
      <c r="CY124" s="449"/>
      <c r="CZ124" s="450">
        <f t="shared" ref="CZ124:CZ125" si="8074">CT124+CU124-CV124+CW124-CX124+CY124</f>
        <v>0</v>
      </c>
      <c r="DA124" s="463"/>
      <c r="DB124" s="448"/>
      <c r="DD124" s="458"/>
      <c r="DE124" s="447"/>
      <c r="DF124" s="447"/>
      <c r="DG124" s="447"/>
      <c r="DH124" s="450">
        <f t="shared" ref="DH124:DH125" si="8075">DD124+DE124-DF124+DG124</f>
        <v>0</v>
      </c>
      <c r="DI124" s="447"/>
      <c r="DJ124" s="447"/>
      <c r="DK124" s="447"/>
      <c r="DL124" s="447"/>
      <c r="DM124" s="447"/>
      <c r="DN124" s="449"/>
      <c r="DO124" s="450">
        <f t="shared" ref="DO124:DO125" si="8076">DI124+DJ124-DK124+DL124-DM124+DN124</f>
        <v>0</v>
      </c>
      <c r="DP124" s="463"/>
      <c r="DQ124" s="448"/>
      <c r="DS124" s="458"/>
      <c r="DT124" s="447"/>
      <c r="DU124" s="447"/>
      <c r="DV124" s="447"/>
      <c r="DW124" s="450">
        <f t="shared" ref="DW124:DW125" si="8077">DS124+DT124-DU124+DV124</f>
        <v>0</v>
      </c>
      <c r="DX124" s="447"/>
      <c r="DY124" s="447"/>
      <c r="DZ124" s="447"/>
      <c r="EA124" s="447"/>
      <c r="EB124" s="447"/>
      <c r="EC124" s="449"/>
      <c r="ED124" s="450">
        <f t="shared" ref="ED124:ED125" si="8078">DX124+DY124-DZ124+EA124-EB124+EC124</f>
        <v>0</v>
      </c>
      <c r="EE124" s="463"/>
      <c r="EF124" s="448"/>
      <c r="EH124" s="458"/>
      <c r="EI124" s="447"/>
      <c r="EJ124" s="447"/>
      <c r="EK124" s="447"/>
      <c r="EL124" s="450">
        <f t="shared" ref="EL124:EL125" si="8079">EH124+EI124-EJ124+EK124</f>
        <v>0</v>
      </c>
      <c r="EM124" s="447"/>
      <c r="EN124" s="447"/>
      <c r="EO124" s="447"/>
      <c r="EP124" s="447"/>
      <c r="EQ124" s="447"/>
      <c r="ER124" s="449"/>
      <c r="ES124" s="450">
        <f t="shared" ref="ES124:ES125" si="8080">EM124+EN124-EO124+EP124-EQ124+ER124</f>
        <v>0</v>
      </c>
      <c r="ET124" s="463"/>
      <c r="EU124" s="448"/>
      <c r="EW124" s="458"/>
      <c r="EX124" s="447"/>
      <c r="EY124" s="447"/>
      <c r="EZ124" s="447"/>
      <c r="FA124" s="450">
        <f t="shared" ref="FA124:FA125" si="8081">EW124+EX124-EY124+EZ124</f>
        <v>0</v>
      </c>
      <c r="FB124" s="447"/>
      <c r="FC124" s="447"/>
      <c r="FD124" s="447"/>
      <c r="FE124" s="447"/>
      <c r="FF124" s="447"/>
      <c r="FG124" s="449"/>
      <c r="FH124" s="450">
        <f t="shared" ref="FH124:FH125" si="8082">FB124+FC124-FD124+FE124-FF124+FG124</f>
        <v>0</v>
      </c>
      <c r="FI124" s="463"/>
      <c r="FJ124" s="448"/>
      <c r="FL124" s="458"/>
      <c r="FM124" s="447"/>
      <c r="FN124" s="447"/>
      <c r="FO124" s="447"/>
      <c r="FP124" s="450">
        <f t="shared" ref="FP124:FP125" si="8083">FL124+FM124-FN124+FO124</f>
        <v>0</v>
      </c>
      <c r="FQ124" s="447"/>
      <c r="FR124" s="447"/>
      <c r="FS124" s="447"/>
      <c r="FT124" s="447"/>
      <c r="FU124" s="447"/>
      <c r="FV124" s="449"/>
      <c r="FW124" s="450">
        <f t="shared" ref="FW124:FW125" si="8084">FQ124+FR124-FS124+FT124-FU124+FV124</f>
        <v>0</v>
      </c>
      <c r="FX124" s="463"/>
      <c r="FY124" s="448"/>
      <c r="GA124" s="458"/>
      <c r="GB124" s="447"/>
      <c r="GC124" s="447"/>
      <c r="GD124" s="447"/>
      <c r="GE124" s="450">
        <f t="shared" ref="GE124:GE125" si="8085">GA124+GB124-GC124+GD124</f>
        <v>0</v>
      </c>
      <c r="GF124" s="447"/>
      <c r="GG124" s="447"/>
      <c r="GH124" s="447"/>
      <c r="GI124" s="447"/>
      <c r="GJ124" s="447"/>
      <c r="GK124" s="449"/>
      <c r="GL124" s="450">
        <f t="shared" ref="GL124:GL125" si="8086">GF124+GG124-GH124+GI124-GJ124+GK124</f>
        <v>0</v>
      </c>
      <c r="GM124" s="463"/>
      <c r="GN124" s="448"/>
      <c r="GP124" s="458"/>
      <c r="GQ124" s="447"/>
      <c r="GR124" s="447"/>
      <c r="GS124" s="447"/>
      <c r="GT124" s="450">
        <f t="shared" ref="GT124:GT125" si="8087">GP124+GQ124-GR124+GS124</f>
        <v>0</v>
      </c>
      <c r="GU124" s="447"/>
      <c r="GV124" s="447"/>
      <c r="GW124" s="447"/>
      <c r="GX124" s="447"/>
      <c r="GY124" s="447"/>
      <c r="GZ124" s="449"/>
      <c r="HA124" s="450">
        <f t="shared" ref="HA124:HA125" si="8088">GU124+GV124-GW124+GX124-GY124+GZ124</f>
        <v>0</v>
      </c>
      <c r="HB124" s="463"/>
      <c r="HC124" s="448"/>
      <c r="HE124" s="458"/>
      <c r="HF124" s="447"/>
      <c r="HG124" s="447"/>
      <c r="HH124" s="447"/>
      <c r="HI124" s="450">
        <f t="shared" ref="HI124:HI125" si="8089">HE124+HF124-HG124+HH124</f>
        <v>0</v>
      </c>
      <c r="HJ124" s="447"/>
      <c r="HK124" s="447"/>
      <c r="HL124" s="447"/>
      <c r="HM124" s="447"/>
      <c r="HN124" s="447"/>
      <c r="HO124" s="449"/>
      <c r="HP124" s="450">
        <f t="shared" ref="HP124:HP125" si="8090">HJ124+HK124-HL124+HM124-HN124+HO124</f>
        <v>0</v>
      </c>
      <c r="HQ124" s="463"/>
      <c r="HR124" s="448"/>
      <c r="HT124" s="458"/>
      <c r="HU124" s="447"/>
      <c r="HV124" s="447"/>
      <c r="HW124" s="447"/>
      <c r="HX124" s="450">
        <f t="shared" ref="HX124:HX125" si="8091">HT124+HU124-HV124+HW124</f>
        <v>0</v>
      </c>
      <c r="HY124" s="447"/>
      <c r="HZ124" s="447"/>
      <c r="IA124" s="447"/>
      <c r="IB124" s="447"/>
      <c r="IC124" s="447"/>
      <c r="ID124" s="449"/>
      <c r="IE124" s="450">
        <f t="shared" ref="IE124:IE125" si="8092">HY124+HZ124-IA124+IB124-IC124+ID124</f>
        <v>0</v>
      </c>
      <c r="IF124" s="463"/>
      <c r="IG124" s="448"/>
      <c r="II124" s="458"/>
      <c r="IJ124" s="447"/>
      <c r="IK124" s="447"/>
      <c r="IL124" s="447"/>
      <c r="IM124" s="450">
        <f t="shared" ref="IM124:IM125" si="8093">II124+IJ124-IK124+IL124</f>
        <v>0</v>
      </c>
      <c r="IN124" s="447"/>
      <c r="IO124" s="447"/>
      <c r="IP124" s="447"/>
      <c r="IQ124" s="447"/>
      <c r="IR124" s="447"/>
      <c r="IS124" s="449"/>
      <c r="IT124" s="450">
        <f t="shared" ref="IT124:IT125" si="8094">IN124+IO124-IP124+IQ124-IR124+IS124</f>
        <v>0</v>
      </c>
      <c r="IU124" s="463"/>
      <c r="IV124" s="448"/>
      <c r="IX124" s="458"/>
      <c r="IY124" s="447"/>
      <c r="IZ124" s="447"/>
      <c r="JA124" s="447"/>
      <c r="JB124" s="450">
        <f t="shared" ref="JB124:JB125" si="8095">IX124+IY124-IZ124+JA124</f>
        <v>0</v>
      </c>
      <c r="JC124" s="447"/>
      <c r="JD124" s="447"/>
      <c r="JE124" s="447"/>
      <c r="JF124" s="447"/>
      <c r="JG124" s="447"/>
      <c r="JH124" s="449"/>
      <c r="JI124" s="450">
        <f t="shared" ref="JI124:JI125" si="8096">JC124+JD124-JE124+JF124-JG124+JH124</f>
        <v>0</v>
      </c>
      <c r="JJ124" s="463"/>
      <c r="JK124" s="448"/>
      <c r="JM124" s="458"/>
      <c r="JN124" s="447"/>
      <c r="JO124" s="447"/>
      <c r="JP124" s="447"/>
      <c r="JQ124" s="450">
        <f t="shared" ref="JQ124:JQ125" si="8097">JM124+JN124-JO124+JP124</f>
        <v>0</v>
      </c>
      <c r="JR124" s="447"/>
      <c r="JS124" s="447"/>
      <c r="JT124" s="447"/>
      <c r="JU124" s="447"/>
      <c r="JV124" s="447"/>
      <c r="JW124" s="449"/>
      <c r="JX124" s="450">
        <f t="shared" ref="JX124:JX125" si="8098">JR124+JS124-JT124+JU124-JV124+JW124</f>
        <v>0</v>
      </c>
      <c r="JY124" s="463"/>
      <c r="JZ124" s="448"/>
      <c r="KB124" s="458"/>
      <c r="KC124" s="447"/>
      <c r="KD124" s="447"/>
      <c r="KE124" s="447"/>
      <c r="KF124" s="450">
        <f t="shared" ref="KF124:KF125" si="8099">KB124+KC124-KD124+KE124</f>
        <v>0</v>
      </c>
      <c r="KG124" s="447"/>
      <c r="KH124" s="447"/>
      <c r="KI124" s="447"/>
      <c r="KJ124" s="447"/>
      <c r="KK124" s="447"/>
      <c r="KL124" s="449"/>
      <c r="KM124" s="450">
        <f t="shared" ref="KM124:KM125" si="8100">KG124+KH124-KI124+KJ124-KK124+KL124</f>
        <v>0</v>
      </c>
      <c r="KN124" s="463"/>
      <c r="KO124" s="448"/>
      <c r="KQ124" s="458"/>
      <c r="KR124" s="447"/>
      <c r="KS124" s="447"/>
      <c r="KT124" s="447"/>
      <c r="KU124" s="450">
        <f t="shared" ref="KU124:KU125" si="8101">KQ124+KR124-KS124+KT124</f>
        <v>0</v>
      </c>
      <c r="KV124" s="447"/>
      <c r="KW124" s="447"/>
      <c r="KX124" s="447"/>
      <c r="KY124" s="447"/>
      <c r="KZ124" s="447"/>
      <c r="LA124" s="449"/>
      <c r="LB124" s="450">
        <f t="shared" ref="LB124:LB125" si="8102">KV124+KW124-KX124+KY124-KZ124+LA124</f>
        <v>0</v>
      </c>
      <c r="LC124" s="463"/>
      <c r="LD124" s="448"/>
      <c r="LF124" s="458"/>
      <c r="LG124" s="447"/>
      <c r="LH124" s="447"/>
      <c r="LI124" s="447"/>
      <c r="LJ124" s="450">
        <f t="shared" ref="LJ124:LJ125" si="8103">LF124+LG124-LH124+LI124</f>
        <v>0</v>
      </c>
      <c r="LK124" s="447"/>
      <c r="LL124" s="447"/>
      <c r="LM124" s="447"/>
      <c r="LN124" s="447"/>
      <c r="LO124" s="447"/>
      <c r="LP124" s="449"/>
      <c r="LQ124" s="450">
        <f t="shared" ref="LQ124:LQ125" si="8104">LK124+LL124-LM124+LN124-LO124+LP124</f>
        <v>0</v>
      </c>
      <c r="LR124" s="463"/>
      <c r="LS124" s="448"/>
      <c r="LU124" s="458"/>
      <c r="LV124" s="447"/>
      <c r="LW124" s="447"/>
      <c r="LX124" s="447"/>
      <c r="LY124" s="450">
        <f t="shared" ref="LY124:LY125" si="8105">LU124+LV124-LW124+LX124</f>
        <v>0</v>
      </c>
      <c r="LZ124" s="447"/>
      <c r="MA124" s="447"/>
      <c r="MB124" s="447"/>
      <c r="MC124" s="447"/>
      <c r="MD124" s="447"/>
      <c r="ME124" s="449"/>
      <c r="MF124" s="450">
        <f t="shared" ref="MF124:MF125" si="8106">LZ124+MA124-MB124+MC124-MD124+ME124</f>
        <v>0</v>
      </c>
      <c r="MG124" s="463"/>
      <c r="MH124" s="448"/>
      <c r="MJ124" s="458"/>
      <c r="MK124" s="447"/>
      <c r="ML124" s="447"/>
      <c r="MM124" s="447"/>
      <c r="MN124" s="450">
        <f t="shared" ref="MN124:MN125" si="8107">MJ124+MK124-ML124+MM124</f>
        <v>0</v>
      </c>
      <c r="MO124" s="447"/>
      <c r="MP124" s="447"/>
      <c r="MQ124" s="447"/>
      <c r="MR124" s="447"/>
      <c r="MS124" s="447"/>
      <c r="MT124" s="449"/>
      <c r="MU124" s="450">
        <f t="shared" ref="MU124:MU125" si="8108">MO124+MP124-MQ124+MR124-MS124+MT124</f>
        <v>0</v>
      </c>
      <c r="MV124" s="463"/>
      <c r="MW124" s="448"/>
      <c r="MY124" s="458"/>
      <c r="MZ124" s="447"/>
      <c r="NA124" s="447"/>
      <c r="NB124" s="447"/>
      <c r="NC124" s="450">
        <f t="shared" ref="NC124:NC125" si="8109">MY124+MZ124-NA124+NB124</f>
        <v>0</v>
      </c>
      <c r="ND124" s="447"/>
      <c r="NE124" s="447"/>
      <c r="NF124" s="447"/>
      <c r="NG124" s="447"/>
      <c r="NH124" s="447"/>
      <c r="NI124" s="449"/>
      <c r="NJ124" s="450">
        <f t="shared" ref="NJ124:NJ125" si="8110">ND124+NE124-NF124+NG124-NH124+NI124</f>
        <v>0</v>
      </c>
      <c r="NK124" s="463"/>
      <c r="NL124" s="448"/>
      <c r="NN124" s="458"/>
      <c r="NO124" s="447"/>
      <c r="NP124" s="447"/>
      <c r="NQ124" s="447"/>
      <c r="NR124" s="450">
        <f t="shared" ref="NR124:NR125" si="8111">NN124+NO124-NP124+NQ124</f>
        <v>0</v>
      </c>
      <c r="NS124" s="447"/>
      <c r="NT124" s="447"/>
      <c r="NU124" s="447"/>
      <c r="NV124" s="447"/>
      <c r="NW124" s="447"/>
      <c r="NX124" s="449"/>
      <c r="NY124" s="450">
        <f t="shared" ref="NY124:NY125" si="8112">NS124+NT124-NU124+NV124-NW124+NX124</f>
        <v>0</v>
      </c>
      <c r="NZ124" s="463"/>
      <c r="OA124" s="448"/>
      <c r="OC124" s="458"/>
      <c r="OD124" s="447"/>
      <c r="OE124" s="447"/>
      <c r="OF124" s="447"/>
      <c r="OG124" s="450">
        <f t="shared" ref="OG124:OG125" si="8113">OC124+OD124-OE124+OF124</f>
        <v>0</v>
      </c>
      <c r="OH124" s="447"/>
      <c r="OI124" s="447"/>
      <c r="OJ124" s="447"/>
      <c r="OK124" s="447"/>
      <c r="OL124" s="447"/>
      <c r="OM124" s="449"/>
      <c r="ON124" s="450">
        <f t="shared" ref="ON124:ON125" si="8114">OH124+OI124-OJ124+OK124-OL124+OM124</f>
        <v>0</v>
      </c>
      <c r="OO124" s="463"/>
      <c r="OP124" s="448"/>
      <c r="OR124" s="458"/>
      <c r="OS124" s="447"/>
      <c r="OT124" s="447"/>
      <c r="OU124" s="447"/>
      <c r="OV124" s="450">
        <f t="shared" ref="OV124:OV125" si="8115">OR124+OS124-OT124+OU124</f>
        <v>0</v>
      </c>
      <c r="OW124" s="447"/>
      <c r="OX124" s="447"/>
      <c r="OY124" s="447"/>
      <c r="OZ124" s="447"/>
      <c r="PA124" s="447"/>
      <c r="PB124" s="449"/>
      <c r="PC124" s="450">
        <f t="shared" ref="PC124:PC125" si="8116">OW124+OX124-OY124+OZ124-PA124+PB124</f>
        <v>0</v>
      </c>
      <c r="PD124" s="463"/>
      <c r="PE124" s="448"/>
      <c r="PG124" s="458"/>
      <c r="PH124" s="447"/>
      <c r="PI124" s="447"/>
      <c r="PJ124" s="447"/>
      <c r="PK124" s="450">
        <f t="shared" ref="PK124:PK125" si="8117">PG124+PH124-PI124+PJ124</f>
        <v>0</v>
      </c>
      <c r="PL124" s="447"/>
      <c r="PM124" s="447"/>
      <c r="PN124" s="447"/>
      <c r="PO124" s="447"/>
      <c r="PP124" s="447"/>
      <c r="PQ124" s="449"/>
      <c r="PR124" s="450">
        <f t="shared" ref="PR124:PR125" si="8118">PL124+PM124-PN124+PO124-PP124+PQ124</f>
        <v>0</v>
      </c>
      <c r="PS124" s="463"/>
      <c r="PT124" s="448"/>
      <c r="PV124" s="458"/>
      <c r="PW124" s="447"/>
      <c r="PX124" s="447"/>
      <c r="PY124" s="447"/>
      <c r="PZ124" s="450">
        <f t="shared" ref="PZ124:PZ125" si="8119">PV124+PW124-PX124+PY124</f>
        <v>0</v>
      </c>
      <c r="QA124" s="447"/>
      <c r="QB124" s="447"/>
      <c r="QC124" s="447"/>
      <c r="QD124" s="447"/>
      <c r="QE124" s="447"/>
      <c r="QF124" s="449"/>
      <c r="QG124" s="450">
        <f t="shared" ref="QG124:QG125" si="8120">QA124+QB124-QC124+QD124-QE124+QF124</f>
        <v>0</v>
      </c>
      <c r="QH124" s="463"/>
      <c r="QI124" s="448"/>
      <c r="QK124" s="458"/>
      <c r="QL124" s="447"/>
      <c r="QM124" s="447"/>
      <c r="QN124" s="447"/>
      <c r="QO124" s="450">
        <f t="shared" ref="QO124:QO125" si="8121">QK124+QL124-QM124+QN124</f>
        <v>0</v>
      </c>
      <c r="QP124" s="447"/>
      <c r="QQ124" s="447"/>
      <c r="QR124" s="447"/>
      <c r="QS124" s="447"/>
      <c r="QT124" s="447"/>
      <c r="QU124" s="449"/>
      <c r="QV124" s="450">
        <f t="shared" ref="QV124:QV125" si="8122">QP124+QQ124-QR124+QS124-QT124+QU124</f>
        <v>0</v>
      </c>
      <c r="QW124" s="463"/>
      <c r="QX124" s="448"/>
      <c r="QZ124" s="458"/>
      <c r="RA124" s="447"/>
      <c r="RB124" s="447"/>
      <c r="RC124" s="447"/>
      <c r="RD124" s="450">
        <f t="shared" ref="RD124:RD125" si="8123">QZ124+RA124-RB124+RC124</f>
        <v>0</v>
      </c>
      <c r="RE124" s="447"/>
      <c r="RF124" s="447"/>
      <c r="RG124" s="447"/>
      <c r="RH124" s="447"/>
      <c r="RI124" s="447"/>
      <c r="RJ124" s="449"/>
      <c r="RK124" s="450">
        <f t="shared" ref="RK124:RK125" si="8124">RE124+RF124-RG124+RH124-RI124+RJ124</f>
        <v>0</v>
      </c>
      <c r="RL124" s="463"/>
      <c r="RM124" s="448"/>
      <c r="RO124" s="458"/>
      <c r="RP124" s="447"/>
      <c r="RQ124" s="447"/>
      <c r="RR124" s="447"/>
      <c r="RS124" s="450">
        <f t="shared" ref="RS124:RS125" si="8125">RO124+RP124-RQ124+RR124</f>
        <v>0</v>
      </c>
      <c r="RT124" s="447"/>
      <c r="RU124" s="447"/>
      <c r="RV124" s="447"/>
      <c r="RW124" s="447"/>
      <c r="RX124" s="447"/>
      <c r="RY124" s="449"/>
      <c r="RZ124" s="450">
        <f t="shared" ref="RZ124:RZ125" si="8126">RT124+RU124-RV124+RW124-RX124+RY124</f>
        <v>0</v>
      </c>
      <c r="SA124" s="463"/>
      <c r="SB124" s="448"/>
      <c r="SD124" s="458"/>
      <c r="SE124" s="447"/>
      <c r="SF124" s="447"/>
      <c r="SG124" s="447"/>
      <c r="SH124" s="450">
        <f t="shared" ref="SH124:SH125" si="8127">SD124+SE124-SF124+SG124</f>
        <v>0</v>
      </c>
      <c r="SI124" s="447"/>
      <c r="SJ124" s="447"/>
      <c r="SK124" s="447"/>
      <c r="SL124" s="447"/>
      <c r="SM124" s="447"/>
      <c r="SN124" s="449"/>
      <c r="SO124" s="450">
        <f t="shared" ref="SO124:SO125" si="8128">SI124+SJ124-SK124+SL124-SM124+SN124</f>
        <v>0</v>
      </c>
      <c r="SP124" s="463"/>
      <c r="SQ124" s="448"/>
      <c r="SS124" s="458"/>
      <c r="ST124" s="447"/>
      <c r="SU124" s="447"/>
      <c r="SV124" s="447"/>
      <c r="SW124" s="450">
        <f t="shared" ref="SW124:SW125" si="8129">SS124+ST124-SU124+SV124</f>
        <v>0</v>
      </c>
      <c r="SX124" s="447"/>
      <c r="SY124" s="447"/>
      <c r="SZ124" s="447"/>
      <c r="TA124" s="447"/>
      <c r="TB124" s="447"/>
      <c r="TC124" s="449"/>
      <c r="TD124" s="450">
        <f t="shared" ref="TD124:TD125" si="8130">SX124+SY124-SZ124+TA124-TB124+TC124</f>
        <v>0</v>
      </c>
      <c r="TE124" s="463"/>
      <c r="TF124" s="448"/>
      <c r="TH124" s="458"/>
      <c r="TI124" s="447"/>
      <c r="TJ124" s="447"/>
      <c r="TK124" s="447"/>
      <c r="TL124" s="450">
        <f t="shared" ref="TL124:TL125" si="8131">TH124+TI124-TJ124+TK124</f>
        <v>0</v>
      </c>
      <c r="TM124" s="447"/>
      <c r="TN124" s="447"/>
      <c r="TO124" s="447"/>
      <c r="TP124" s="447"/>
      <c r="TQ124" s="447"/>
      <c r="TR124" s="449"/>
      <c r="TS124" s="450">
        <f t="shared" ref="TS124:TS125" si="8132">TM124+TN124-TO124+TP124-TQ124+TR124</f>
        <v>0</v>
      </c>
      <c r="TT124" s="463"/>
      <c r="TU124" s="448"/>
      <c r="TW124" s="458"/>
      <c r="TX124" s="447"/>
      <c r="TY124" s="447"/>
      <c r="TZ124" s="447"/>
      <c r="UA124" s="450">
        <f t="shared" ref="UA124:UA125" si="8133">TW124+TX124-TY124+TZ124</f>
        <v>0</v>
      </c>
      <c r="UB124" s="447"/>
      <c r="UC124" s="447"/>
      <c r="UD124" s="447"/>
      <c r="UE124" s="447"/>
      <c r="UF124" s="447"/>
      <c r="UG124" s="449"/>
      <c r="UH124" s="450">
        <f t="shared" ref="UH124:UH125" si="8134">UB124+UC124-UD124+UE124-UF124+UG124</f>
        <v>0</v>
      </c>
      <c r="UI124" s="463"/>
      <c r="UJ124" s="448"/>
      <c r="UL124" s="458"/>
      <c r="UM124" s="447"/>
      <c r="UN124" s="447"/>
      <c r="UO124" s="447"/>
      <c r="UP124" s="450">
        <f t="shared" ref="UP124:UP125" si="8135">UL124+UM124-UN124+UO124</f>
        <v>0</v>
      </c>
      <c r="UQ124" s="447"/>
      <c r="UR124" s="447"/>
      <c r="US124" s="447"/>
      <c r="UT124" s="447"/>
      <c r="UU124" s="447"/>
      <c r="UV124" s="449"/>
      <c r="UW124" s="450">
        <f t="shared" ref="UW124:UW125" si="8136">UQ124+UR124-US124+UT124-UU124+UV124</f>
        <v>0</v>
      </c>
      <c r="UX124" s="463"/>
      <c r="UY124" s="448"/>
      <c r="VA124" s="458"/>
      <c r="VB124" s="447"/>
      <c r="VC124" s="447"/>
      <c r="VD124" s="447"/>
      <c r="VE124" s="450">
        <f t="shared" ref="VE124:VE125" si="8137">VA124+VB124-VC124+VD124</f>
        <v>0</v>
      </c>
      <c r="VF124" s="447"/>
      <c r="VG124" s="447"/>
      <c r="VH124" s="447"/>
      <c r="VI124" s="447"/>
      <c r="VJ124" s="447"/>
      <c r="VK124" s="449"/>
      <c r="VL124" s="450">
        <f t="shared" ref="VL124:VL125" si="8138">VF124+VG124-VH124+VI124-VJ124+VK124</f>
        <v>0</v>
      </c>
      <c r="VM124" s="463"/>
      <c r="VN124" s="448"/>
      <c r="VP124" s="458"/>
      <c r="VQ124" s="447"/>
      <c r="VR124" s="447"/>
      <c r="VS124" s="447"/>
      <c r="VT124" s="450">
        <f t="shared" ref="VT124:VT125" si="8139">VP124+VQ124-VR124+VS124</f>
        <v>0</v>
      </c>
      <c r="VU124" s="447"/>
      <c r="VV124" s="447"/>
      <c r="VW124" s="447"/>
      <c r="VX124" s="447"/>
      <c r="VY124" s="447"/>
      <c r="VZ124" s="449"/>
      <c r="WA124" s="450">
        <f t="shared" ref="WA124:WA125" si="8140">VU124+VV124-VW124+VX124-VY124+VZ124</f>
        <v>0</v>
      </c>
      <c r="WB124" s="463"/>
      <c r="WC124" s="448"/>
      <c r="WE124" s="458"/>
      <c r="WF124" s="447"/>
      <c r="WG124" s="447"/>
      <c r="WH124" s="447"/>
      <c r="WI124" s="450">
        <f t="shared" ref="WI124:WI125" si="8141">WE124+WF124-WG124+WH124</f>
        <v>0</v>
      </c>
      <c r="WJ124" s="447"/>
      <c r="WK124" s="447"/>
      <c r="WL124" s="447"/>
      <c r="WM124" s="447"/>
      <c r="WN124" s="447"/>
      <c r="WO124" s="449"/>
      <c r="WP124" s="450">
        <f t="shared" ref="WP124:WP125" si="8142">WJ124+WK124-WL124+WM124-WN124+WO124</f>
        <v>0</v>
      </c>
      <c r="WQ124" s="463"/>
      <c r="WR124" s="448"/>
      <c r="WT124" s="458"/>
      <c r="WU124" s="447"/>
      <c r="WV124" s="447"/>
      <c r="WW124" s="447"/>
      <c r="WX124" s="450">
        <f t="shared" ref="WX124:WX125" si="8143">WT124+WU124-WV124+WW124</f>
        <v>0</v>
      </c>
      <c r="WY124" s="447"/>
      <c r="WZ124" s="447"/>
      <c r="XA124" s="447"/>
      <c r="XB124" s="447"/>
      <c r="XC124" s="447"/>
      <c r="XD124" s="449"/>
      <c r="XE124" s="450">
        <f t="shared" ref="XE124:XE125" si="8144">WY124+WZ124-XA124+XB124-XC124+XD124</f>
        <v>0</v>
      </c>
      <c r="XF124" s="463"/>
      <c r="XG124" s="448"/>
      <c r="XI124" s="458"/>
      <c r="XJ124" s="447"/>
      <c r="XK124" s="447"/>
      <c r="XL124" s="447"/>
      <c r="XM124" s="450">
        <f t="shared" ref="XM124:XM125" si="8145">XI124+XJ124-XK124+XL124</f>
        <v>0</v>
      </c>
      <c r="XN124" s="447"/>
      <c r="XO124" s="447"/>
      <c r="XP124" s="447"/>
      <c r="XQ124" s="447"/>
      <c r="XR124" s="447"/>
      <c r="XS124" s="449"/>
      <c r="XT124" s="450">
        <f t="shared" ref="XT124:XT125" si="8146">XN124+XO124-XP124+XQ124-XR124+XS124</f>
        <v>0</v>
      </c>
      <c r="XU124" s="463"/>
      <c r="XV124" s="448"/>
      <c r="XX124" s="458"/>
      <c r="XY124" s="447"/>
      <c r="XZ124" s="447"/>
      <c r="YA124" s="447"/>
      <c r="YB124" s="450">
        <f t="shared" ref="YB124:YB125" si="8147">XX124+XY124-XZ124+YA124</f>
        <v>0</v>
      </c>
      <c r="YC124" s="447"/>
      <c r="YD124" s="447"/>
      <c r="YE124" s="447"/>
      <c r="YF124" s="447"/>
      <c r="YG124" s="447"/>
      <c r="YH124" s="449"/>
      <c r="YI124" s="450">
        <f t="shared" ref="YI124:YI125" si="8148">YC124+YD124-YE124+YF124-YG124+YH124</f>
        <v>0</v>
      </c>
      <c r="YJ124" s="463"/>
      <c r="YK124" s="448"/>
      <c r="YM124" s="458"/>
      <c r="YN124" s="447"/>
      <c r="YO124" s="447"/>
      <c r="YP124" s="447"/>
      <c r="YQ124" s="450">
        <f t="shared" ref="YQ124:YQ125" si="8149">YM124+YN124-YO124+YP124</f>
        <v>0</v>
      </c>
      <c r="YR124" s="447"/>
      <c r="YS124" s="447"/>
      <c r="YT124" s="447"/>
      <c r="YU124" s="447"/>
      <c r="YV124" s="447"/>
      <c r="YW124" s="449"/>
      <c r="YX124" s="450">
        <f t="shared" ref="YX124:YX125" si="8150">YR124+YS124-YT124+YU124-YV124+YW124</f>
        <v>0</v>
      </c>
      <c r="YY124" s="463"/>
      <c r="YZ124" s="448"/>
      <c r="ZB124" s="458"/>
      <c r="ZC124" s="447"/>
      <c r="ZD124" s="447"/>
      <c r="ZE124" s="447"/>
      <c r="ZF124" s="450">
        <f t="shared" ref="ZF124:ZF125" si="8151">ZB124+ZC124-ZD124+ZE124</f>
        <v>0</v>
      </c>
      <c r="ZG124" s="447"/>
      <c r="ZH124" s="447"/>
      <c r="ZI124" s="447"/>
      <c r="ZJ124" s="447"/>
      <c r="ZK124" s="447"/>
      <c r="ZL124" s="449"/>
      <c r="ZM124" s="450">
        <f t="shared" ref="ZM124:ZM125" si="8152">ZG124+ZH124-ZI124+ZJ124-ZK124+ZL124</f>
        <v>0</v>
      </c>
      <c r="ZN124" s="463"/>
      <c r="ZO124" s="448"/>
      <c r="ZQ124" s="458"/>
      <c r="ZR124" s="447"/>
      <c r="ZS124" s="447"/>
      <c r="ZT124" s="447"/>
      <c r="ZU124" s="450">
        <f t="shared" ref="ZU124:ZU125" si="8153">ZQ124+ZR124-ZS124+ZT124</f>
        <v>0</v>
      </c>
      <c r="ZV124" s="447"/>
      <c r="ZW124" s="447"/>
      <c r="ZX124" s="447"/>
      <c r="ZY124" s="447"/>
      <c r="ZZ124" s="447"/>
      <c r="AAA124" s="449"/>
      <c r="AAB124" s="450">
        <f t="shared" ref="AAB124:AAB125" si="8154">ZV124+ZW124-ZX124+ZY124-ZZ124+AAA124</f>
        <v>0</v>
      </c>
      <c r="AAC124" s="463"/>
      <c r="AAD124" s="448"/>
      <c r="AAF124" s="458"/>
      <c r="AAG124" s="447"/>
      <c r="AAH124" s="447"/>
      <c r="AAI124" s="447"/>
      <c r="AAJ124" s="450">
        <f t="shared" ref="AAJ124:AAJ125" si="8155">AAF124+AAG124-AAH124+AAI124</f>
        <v>0</v>
      </c>
      <c r="AAK124" s="447"/>
      <c r="AAL124" s="447"/>
      <c r="AAM124" s="447"/>
      <c r="AAN124" s="447"/>
      <c r="AAO124" s="447"/>
      <c r="AAP124" s="449"/>
      <c r="AAQ124" s="450">
        <f t="shared" ref="AAQ124:AAQ125" si="8156">AAK124+AAL124-AAM124+AAN124-AAO124+AAP124</f>
        <v>0</v>
      </c>
      <c r="AAR124" s="463"/>
      <c r="AAS124" s="448"/>
      <c r="AAU124" s="458"/>
      <c r="AAV124" s="447"/>
      <c r="AAW124" s="447"/>
      <c r="AAX124" s="447"/>
      <c r="AAY124" s="450">
        <f t="shared" ref="AAY124:AAY125" si="8157">AAU124+AAV124-AAW124+AAX124</f>
        <v>0</v>
      </c>
      <c r="AAZ124" s="447"/>
      <c r="ABA124" s="447"/>
      <c r="ABB124" s="447"/>
      <c r="ABC124" s="447"/>
      <c r="ABD124" s="447"/>
      <c r="ABE124" s="449"/>
      <c r="ABF124" s="450">
        <f t="shared" ref="ABF124:ABF125" si="8158">AAZ124+ABA124-ABB124+ABC124-ABD124+ABE124</f>
        <v>0</v>
      </c>
      <c r="ABG124" s="463"/>
      <c r="ABH124" s="448"/>
      <c r="ABJ124" s="458"/>
      <c r="ABK124" s="447"/>
      <c r="ABL124" s="447"/>
      <c r="ABM124" s="447"/>
      <c r="ABN124" s="450">
        <f t="shared" ref="ABN124:ABN125" si="8159">ABJ124+ABK124-ABL124+ABM124</f>
        <v>0</v>
      </c>
      <c r="ABO124" s="447"/>
      <c r="ABP124" s="447"/>
      <c r="ABQ124" s="447"/>
      <c r="ABR124" s="447"/>
      <c r="ABS124" s="447"/>
      <c r="ABT124" s="449"/>
      <c r="ABU124" s="450">
        <f t="shared" ref="ABU124:ABU125" si="8160">ABO124+ABP124-ABQ124+ABR124-ABS124+ABT124</f>
        <v>0</v>
      </c>
      <c r="ABV124" s="463"/>
      <c r="ABW124" s="448"/>
      <c r="ABY124" s="458"/>
      <c r="ABZ124" s="447"/>
      <c r="ACA124" s="447"/>
      <c r="ACB124" s="447"/>
      <c r="ACC124" s="450">
        <f t="shared" ref="ACC124:ACC125" si="8161">ABY124+ABZ124-ACA124+ACB124</f>
        <v>0</v>
      </c>
      <c r="ACD124" s="447"/>
      <c r="ACE124" s="447"/>
      <c r="ACF124" s="447"/>
      <c r="ACG124" s="447"/>
      <c r="ACH124" s="447"/>
      <c r="ACI124" s="449"/>
      <c r="ACJ124" s="450">
        <f t="shared" ref="ACJ124:ACJ125" si="8162">ACD124+ACE124-ACF124+ACG124-ACH124+ACI124</f>
        <v>0</v>
      </c>
      <c r="ACK124" s="463"/>
      <c r="ACL124" s="448"/>
      <c r="ACN124" s="458"/>
      <c r="ACO124" s="447"/>
      <c r="ACP124" s="447"/>
      <c r="ACQ124" s="447"/>
      <c r="ACR124" s="450">
        <f t="shared" ref="ACR124:ACR125" si="8163">ACN124+ACO124-ACP124+ACQ124</f>
        <v>0</v>
      </c>
      <c r="ACS124" s="447"/>
      <c r="ACT124" s="447"/>
      <c r="ACU124" s="447"/>
      <c r="ACV124" s="447"/>
      <c r="ACW124" s="447"/>
      <c r="ACX124" s="449"/>
      <c r="ACY124" s="450">
        <f t="shared" ref="ACY124:ACY125" si="8164">ACS124+ACT124-ACU124+ACV124-ACW124+ACX124</f>
        <v>0</v>
      </c>
      <c r="ACZ124" s="463"/>
      <c r="ADA124" s="448"/>
      <c r="ADC124" s="458"/>
      <c r="ADD124" s="447"/>
      <c r="ADE124" s="447"/>
      <c r="ADF124" s="447"/>
      <c r="ADG124" s="450">
        <f t="shared" ref="ADG124:ADG125" si="8165">ADC124+ADD124-ADE124+ADF124</f>
        <v>0</v>
      </c>
      <c r="ADH124" s="447"/>
      <c r="ADI124" s="447"/>
      <c r="ADJ124" s="447"/>
      <c r="ADK124" s="447"/>
      <c r="ADL124" s="447"/>
      <c r="ADM124" s="449"/>
      <c r="ADN124" s="450">
        <f t="shared" ref="ADN124:ADN125" si="8166">ADH124+ADI124-ADJ124+ADK124-ADL124+ADM124</f>
        <v>0</v>
      </c>
      <c r="ADO124" s="463"/>
      <c r="ADP124" s="448"/>
      <c r="ADR124" s="458"/>
      <c r="ADS124" s="447"/>
      <c r="ADT124" s="447"/>
      <c r="ADU124" s="447"/>
      <c r="ADV124" s="450">
        <f t="shared" ref="ADV124:ADV125" si="8167">ADR124+ADS124-ADT124+ADU124</f>
        <v>0</v>
      </c>
      <c r="ADW124" s="447"/>
      <c r="ADX124" s="447"/>
      <c r="ADY124" s="447"/>
      <c r="ADZ124" s="447"/>
      <c r="AEA124" s="447"/>
      <c r="AEB124" s="449"/>
      <c r="AEC124" s="450">
        <f t="shared" ref="AEC124:AEC125" si="8168">ADW124+ADX124-ADY124+ADZ124-AEA124+AEB124</f>
        <v>0</v>
      </c>
      <c r="AED124" s="463"/>
      <c r="AEE124" s="448"/>
      <c r="AEG124" s="458"/>
      <c r="AEH124" s="447"/>
      <c r="AEI124" s="447"/>
      <c r="AEJ124" s="447"/>
      <c r="AEK124" s="450">
        <f t="shared" ref="AEK124:AEK125" si="8169">AEG124+AEH124-AEI124+AEJ124</f>
        <v>0</v>
      </c>
      <c r="AEL124" s="447"/>
      <c r="AEM124" s="447"/>
      <c r="AEN124" s="447"/>
      <c r="AEO124" s="447"/>
      <c r="AEP124" s="447"/>
      <c r="AEQ124" s="449"/>
      <c r="AER124" s="450">
        <f t="shared" ref="AER124:AER125" si="8170">AEL124+AEM124-AEN124+AEO124-AEP124+AEQ124</f>
        <v>0</v>
      </c>
      <c r="AES124" s="463"/>
      <c r="AET124" s="448"/>
      <c r="AEV124" s="458"/>
      <c r="AEW124" s="447"/>
      <c r="AEX124" s="447"/>
      <c r="AEY124" s="447"/>
      <c r="AEZ124" s="450">
        <f t="shared" ref="AEZ124:AEZ125" si="8171">AEV124+AEW124-AEX124+AEY124</f>
        <v>0</v>
      </c>
      <c r="AFA124" s="447"/>
      <c r="AFB124" s="447"/>
      <c r="AFC124" s="447"/>
      <c r="AFD124" s="447"/>
      <c r="AFE124" s="447"/>
      <c r="AFF124" s="449"/>
      <c r="AFG124" s="450">
        <f t="shared" ref="AFG124:AFG125" si="8172">AFA124+AFB124-AFC124+AFD124-AFE124+AFF124</f>
        <v>0</v>
      </c>
      <c r="AFH124" s="463"/>
      <c r="AFI124" s="448"/>
      <c r="AFK124" s="458"/>
      <c r="AFL124" s="447"/>
      <c r="AFM124" s="447"/>
      <c r="AFN124" s="447"/>
      <c r="AFO124" s="450">
        <f t="shared" ref="AFO124:AFO125" si="8173">AFK124+AFL124-AFM124+AFN124</f>
        <v>0</v>
      </c>
      <c r="AFP124" s="447"/>
      <c r="AFQ124" s="447"/>
      <c r="AFR124" s="447"/>
      <c r="AFS124" s="447"/>
      <c r="AFT124" s="447"/>
      <c r="AFU124" s="449"/>
      <c r="AFV124" s="450">
        <f t="shared" ref="AFV124:AFV125" si="8174">AFP124+AFQ124-AFR124+AFS124-AFT124+AFU124</f>
        <v>0</v>
      </c>
      <c r="AFW124" s="463"/>
      <c r="AFX124" s="448"/>
      <c r="AFZ124" s="458"/>
      <c r="AGA124" s="447"/>
      <c r="AGB124" s="447"/>
      <c r="AGC124" s="447"/>
      <c r="AGD124" s="450">
        <f t="shared" ref="AGD124:AGD125" si="8175">AFZ124+AGA124-AGB124+AGC124</f>
        <v>0</v>
      </c>
      <c r="AGE124" s="447"/>
      <c r="AGF124" s="447"/>
      <c r="AGG124" s="447"/>
      <c r="AGH124" s="447"/>
      <c r="AGI124" s="447"/>
      <c r="AGJ124" s="449"/>
      <c r="AGK124" s="450">
        <f t="shared" ref="AGK124:AGK125" si="8176">AGE124+AGF124-AGG124+AGH124-AGI124+AGJ124</f>
        <v>0</v>
      </c>
      <c r="AGL124" s="463"/>
      <c r="AGM124" s="448"/>
      <c r="AGO124" s="458"/>
      <c r="AGP124" s="447"/>
      <c r="AGQ124" s="447"/>
      <c r="AGR124" s="447"/>
      <c r="AGS124" s="450">
        <f t="shared" ref="AGS124:AGS125" si="8177">AGO124+AGP124-AGQ124+AGR124</f>
        <v>0</v>
      </c>
      <c r="AGT124" s="447"/>
      <c r="AGU124" s="447"/>
      <c r="AGV124" s="447"/>
      <c r="AGW124" s="447"/>
      <c r="AGX124" s="447"/>
      <c r="AGY124" s="449"/>
      <c r="AGZ124" s="450">
        <f t="shared" ref="AGZ124:AGZ125" si="8178">AGT124+AGU124-AGV124+AGW124-AGX124+AGY124</f>
        <v>0</v>
      </c>
      <c r="AHA124" s="463"/>
      <c r="AHB124" s="448"/>
      <c r="AHD124" s="458"/>
      <c r="AHE124" s="447"/>
      <c r="AHF124" s="447"/>
      <c r="AHG124" s="447"/>
      <c r="AHH124" s="450">
        <f t="shared" ref="AHH124:AHH125" si="8179">AHD124+AHE124-AHF124+AHG124</f>
        <v>0</v>
      </c>
      <c r="AHI124" s="447"/>
      <c r="AHJ124" s="447"/>
      <c r="AHK124" s="447"/>
      <c r="AHL124" s="447"/>
      <c r="AHM124" s="447"/>
      <c r="AHN124" s="449"/>
      <c r="AHO124" s="450">
        <f t="shared" ref="AHO124:AHO125" si="8180">AHI124+AHJ124-AHK124+AHL124-AHM124+AHN124</f>
        <v>0</v>
      </c>
      <c r="AHP124" s="463"/>
      <c r="AHQ124" s="448"/>
      <c r="AHS124" s="458"/>
      <c r="AHT124" s="447"/>
      <c r="AHU124" s="447"/>
      <c r="AHV124" s="447"/>
      <c r="AHW124" s="450">
        <f t="shared" ref="AHW124:AHW125" si="8181">AHS124+AHT124-AHU124+AHV124</f>
        <v>0</v>
      </c>
      <c r="AHX124" s="447"/>
      <c r="AHY124" s="447"/>
      <c r="AHZ124" s="447"/>
      <c r="AIA124" s="447"/>
      <c r="AIB124" s="447"/>
      <c r="AIC124" s="449"/>
      <c r="AID124" s="450">
        <f t="shared" ref="AID124:AID125" si="8182">AHX124+AHY124-AHZ124+AIA124-AIB124+AIC124</f>
        <v>0</v>
      </c>
      <c r="AIE124" s="463"/>
      <c r="AIF124" s="448"/>
      <c r="AIH124" s="458"/>
      <c r="AII124" s="447"/>
      <c r="AIJ124" s="447"/>
      <c r="AIK124" s="447"/>
      <c r="AIL124" s="450">
        <f t="shared" ref="AIL124:AIL125" si="8183">AIH124+AII124-AIJ124+AIK124</f>
        <v>0</v>
      </c>
      <c r="AIM124" s="447"/>
      <c r="AIN124" s="447"/>
      <c r="AIO124" s="447"/>
      <c r="AIP124" s="447"/>
      <c r="AIQ124" s="447"/>
      <c r="AIR124" s="449"/>
      <c r="AIS124" s="450">
        <f t="shared" ref="AIS124:AIS125" si="8184">AIM124+AIN124-AIO124+AIP124-AIQ124+AIR124</f>
        <v>0</v>
      </c>
      <c r="AIT124" s="463"/>
      <c r="AIU124" s="448"/>
      <c r="AIW124" s="458"/>
      <c r="AIX124" s="447"/>
      <c r="AIY124" s="447"/>
      <c r="AIZ124" s="447"/>
      <c r="AJA124" s="450">
        <f t="shared" ref="AJA124:AJA125" si="8185">AIW124+AIX124-AIY124+AIZ124</f>
        <v>0</v>
      </c>
      <c r="AJB124" s="447"/>
      <c r="AJC124" s="447"/>
      <c r="AJD124" s="447"/>
      <c r="AJE124" s="447"/>
      <c r="AJF124" s="447"/>
      <c r="AJG124" s="449"/>
      <c r="AJH124" s="450">
        <f t="shared" ref="AJH124:AJH125" si="8186">AJB124+AJC124-AJD124+AJE124-AJF124+AJG124</f>
        <v>0</v>
      </c>
      <c r="AJI124" s="463"/>
      <c r="AJJ124" s="448"/>
      <c r="AJL124" s="458"/>
      <c r="AJM124" s="447"/>
      <c r="AJN124" s="447"/>
      <c r="AJO124" s="447"/>
      <c r="AJP124" s="450">
        <f t="shared" ref="AJP124:AJP125" si="8187">AJL124+AJM124-AJN124+AJO124</f>
        <v>0</v>
      </c>
      <c r="AJQ124" s="447"/>
      <c r="AJR124" s="447"/>
      <c r="AJS124" s="447"/>
      <c r="AJT124" s="447"/>
      <c r="AJU124" s="447"/>
      <c r="AJV124" s="449"/>
      <c r="AJW124" s="450">
        <f t="shared" ref="AJW124:AJW125" si="8188">AJQ124+AJR124-AJS124+AJT124-AJU124+AJV124</f>
        <v>0</v>
      </c>
      <c r="AJX124" s="463"/>
      <c r="AJY124" s="448"/>
      <c r="AKA124" s="458"/>
      <c r="AKB124" s="447"/>
      <c r="AKC124" s="447"/>
      <c r="AKD124" s="447"/>
      <c r="AKE124" s="450">
        <f t="shared" ref="AKE124:AKE125" si="8189">AKA124+AKB124-AKC124+AKD124</f>
        <v>0</v>
      </c>
      <c r="AKF124" s="447"/>
      <c r="AKG124" s="447"/>
      <c r="AKH124" s="447"/>
      <c r="AKI124" s="447"/>
      <c r="AKJ124" s="447"/>
      <c r="AKK124" s="449"/>
      <c r="AKL124" s="450">
        <f t="shared" ref="AKL124:AKL125" si="8190">AKF124+AKG124-AKH124+AKI124-AKJ124+AKK124</f>
        <v>0</v>
      </c>
      <c r="AKM124" s="463"/>
      <c r="AKN124" s="448"/>
      <c r="AKP124" s="458"/>
      <c r="AKQ124" s="447"/>
      <c r="AKR124" s="447"/>
      <c r="AKS124" s="447"/>
      <c r="AKT124" s="450">
        <f t="shared" ref="AKT124:AKT125" si="8191">AKP124+AKQ124-AKR124+AKS124</f>
        <v>0</v>
      </c>
      <c r="AKU124" s="447"/>
      <c r="AKV124" s="447"/>
      <c r="AKW124" s="447"/>
      <c r="AKX124" s="447"/>
      <c r="AKY124" s="447"/>
      <c r="AKZ124" s="449"/>
      <c r="ALA124" s="450">
        <f t="shared" ref="ALA124:ALA125" si="8192">AKU124+AKV124-AKW124+AKX124-AKY124+AKZ124</f>
        <v>0</v>
      </c>
      <c r="ALB124" s="463"/>
      <c r="ALC124" s="448"/>
      <c r="ALE124" s="458"/>
      <c r="ALF124" s="447"/>
      <c r="ALG124" s="447"/>
      <c r="ALH124" s="447"/>
      <c r="ALI124" s="450">
        <f t="shared" ref="ALI124:ALI125" si="8193">ALE124+ALF124-ALG124+ALH124</f>
        <v>0</v>
      </c>
      <c r="ALJ124" s="447"/>
      <c r="ALK124" s="447"/>
      <c r="ALL124" s="447"/>
      <c r="ALM124" s="447"/>
      <c r="ALN124" s="447"/>
      <c r="ALO124" s="449"/>
      <c r="ALP124" s="450">
        <f t="shared" ref="ALP124:ALP125" si="8194">ALJ124+ALK124-ALL124+ALM124-ALN124+ALO124</f>
        <v>0</v>
      </c>
      <c r="ALQ124" s="463"/>
      <c r="ALR124" s="448"/>
      <c r="ALT124" s="458"/>
      <c r="ALU124" s="447"/>
      <c r="ALV124" s="447"/>
      <c r="ALW124" s="447"/>
      <c r="ALX124" s="450">
        <f t="shared" ref="ALX124:ALX125" si="8195">ALT124+ALU124-ALV124+ALW124</f>
        <v>0</v>
      </c>
      <c r="ALY124" s="447"/>
      <c r="ALZ124" s="447"/>
      <c r="AMA124" s="447"/>
      <c r="AMB124" s="447"/>
      <c r="AMC124" s="447"/>
      <c r="AMD124" s="449"/>
      <c r="AME124" s="450">
        <f t="shared" ref="AME124:AME125" si="8196">ALY124+ALZ124-AMA124+AMB124-AMC124+AMD124</f>
        <v>0</v>
      </c>
      <c r="AMF124" s="463"/>
      <c r="AMG124" s="448"/>
      <c r="AMI124" s="458"/>
      <c r="AMJ124" s="447"/>
      <c r="AMK124" s="447"/>
      <c r="AML124" s="447"/>
      <c r="AMM124" s="450">
        <f t="shared" ref="AMM124:AMM125" si="8197">AMI124+AMJ124-AMK124+AML124</f>
        <v>0</v>
      </c>
      <c r="AMN124" s="447"/>
      <c r="AMO124" s="447"/>
      <c r="AMP124" s="447"/>
      <c r="AMQ124" s="447"/>
      <c r="AMR124" s="447"/>
      <c r="AMS124" s="449"/>
      <c r="AMT124" s="450">
        <f t="shared" ref="AMT124:AMT125" si="8198">AMN124+AMO124-AMP124+AMQ124-AMR124+AMS124</f>
        <v>0</v>
      </c>
      <c r="AMU124" s="463"/>
      <c r="AMV124" s="448"/>
      <c r="AMX124" s="458"/>
      <c r="AMY124" s="447"/>
      <c r="AMZ124" s="447"/>
      <c r="ANA124" s="447"/>
      <c r="ANB124" s="450">
        <f t="shared" ref="ANB124:ANB125" si="8199">AMX124+AMY124-AMZ124+ANA124</f>
        <v>0</v>
      </c>
      <c r="ANC124" s="447"/>
      <c r="AND124" s="447"/>
      <c r="ANE124" s="447"/>
      <c r="ANF124" s="447"/>
      <c r="ANG124" s="447"/>
      <c r="ANH124" s="449"/>
      <c r="ANI124" s="450">
        <f t="shared" ref="ANI124:ANI125" si="8200">ANC124+AND124-ANE124+ANF124-ANG124+ANH124</f>
        <v>0</v>
      </c>
      <c r="ANJ124" s="463"/>
      <c r="ANK124" s="448"/>
      <c r="ANM124" s="458"/>
      <c r="ANN124" s="447"/>
      <c r="ANO124" s="447"/>
      <c r="ANP124" s="447"/>
      <c r="ANQ124" s="450">
        <f t="shared" ref="ANQ124:ANQ125" si="8201">ANM124+ANN124-ANO124+ANP124</f>
        <v>0</v>
      </c>
      <c r="ANR124" s="447"/>
      <c r="ANS124" s="447"/>
      <c r="ANT124" s="447"/>
      <c r="ANU124" s="447"/>
      <c r="ANV124" s="447"/>
      <c r="ANW124" s="449"/>
      <c r="ANX124" s="450">
        <f t="shared" ref="ANX124:ANX125" si="8202">ANR124+ANS124-ANT124+ANU124-ANV124+ANW124</f>
        <v>0</v>
      </c>
      <c r="ANY124" s="463"/>
      <c r="ANZ124" s="448"/>
      <c r="AOB124" s="458"/>
      <c r="AOC124" s="447"/>
      <c r="AOD124" s="447"/>
      <c r="AOE124" s="447"/>
      <c r="AOF124" s="450">
        <f t="shared" ref="AOF124:AOF125" si="8203">AOB124+AOC124-AOD124+AOE124</f>
        <v>0</v>
      </c>
      <c r="AOG124" s="447"/>
      <c r="AOH124" s="447"/>
      <c r="AOI124" s="447"/>
      <c r="AOJ124" s="447"/>
      <c r="AOK124" s="447"/>
      <c r="AOL124" s="449"/>
      <c r="AOM124" s="450">
        <f t="shared" ref="AOM124:AOM125" si="8204">AOG124+AOH124-AOI124+AOJ124-AOK124+AOL124</f>
        <v>0</v>
      </c>
      <c r="AON124" s="463"/>
      <c r="AOO124" s="448"/>
      <c r="AOQ124" s="458"/>
      <c r="AOR124" s="447"/>
      <c r="AOS124" s="447"/>
      <c r="AOT124" s="447"/>
      <c r="AOU124" s="450">
        <f t="shared" ref="AOU124:AOU125" si="8205">AOQ124+AOR124-AOS124+AOT124</f>
        <v>0</v>
      </c>
      <c r="AOV124" s="447"/>
      <c r="AOW124" s="447"/>
      <c r="AOX124" s="447"/>
      <c r="AOY124" s="447"/>
      <c r="AOZ124" s="447"/>
      <c r="APA124" s="449"/>
      <c r="APB124" s="450">
        <f t="shared" ref="APB124:APB125" si="8206">AOV124+AOW124-AOX124+AOY124-AOZ124+APA124</f>
        <v>0</v>
      </c>
      <c r="APC124" s="463"/>
      <c r="APD124" s="448"/>
      <c r="APF124" s="458"/>
      <c r="APG124" s="447"/>
      <c r="APH124" s="447"/>
      <c r="API124" s="447"/>
      <c r="APJ124" s="450">
        <f t="shared" ref="APJ124:APJ125" si="8207">APF124+APG124-APH124+API124</f>
        <v>0</v>
      </c>
      <c r="APK124" s="447"/>
      <c r="APL124" s="447"/>
      <c r="APM124" s="447"/>
      <c r="APN124" s="447"/>
      <c r="APO124" s="447"/>
      <c r="APP124" s="449"/>
      <c r="APQ124" s="450">
        <f t="shared" ref="APQ124:APQ125" si="8208">APK124+APL124-APM124+APN124-APO124+APP124</f>
        <v>0</v>
      </c>
      <c r="APR124" s="463"/>
      <c r="APS124" s="448"/>
      <c r="APU124" s="458"/>
      <c r="APV124" s="447"/>
      <c r="APW124" s="447"/>
      <c r="APX124" s="447"/>
      <c r="APY124" s="450">
        <f t="shared" ref="APY124:APY125" si="8209">APU124+APV124-APW124+APX124</f>
        <v>0</v>
      </c>
      <c r="APZ124" s="447"/>
      <c r="AQA124" s="447"/>
      <c r="AQB124" s="447"/>
      <c r="AQC124" s="447"/>
      <c r="AQD124" s="447"/>
      <c r="AQE124" s="449"/>
      <c r="AQF124" s="450">
        <f t="shared" ref="AQF124:AQF125" si="8210">APZ124+AQA124-AQB124+AQC124-AQD124+AQE124</f>
        <v>0</v>
      </c>
      <c r="AQG124" s="463"/>
      <c r="AQH124" s="448"/>
      <c r="AQJ124" s="458"/>
      <c r="AQK124" s="447"/>
      <c r="AQL124" s="447"/>
      <c r="AQM124" s="447"/>
      <c r="AQN124" s="450">
        <f t="shared" ref="AQN124:AQN125" si="8211">AQJ124+AQK124-AQL124+AQM124</f>
        <v>0</v>
      </c>
      <c r="AQO124" s="447"/>
      <c r="AQP124" s="447"/>
      <c r="AQQ124" s="447"/>
      <c r="AQR124" s="447"/>
      <c r="AQS124" s="447"/>
      <c r="AQT124" s="449"/>
      <c r="AQU124" s="450">
        <f t="shared" ref="AQU124:AQU125" si="8212">AQO124+AQP124-AQQ124+AQR124-AQS124+AQT124</f>
        <v>0</v>
      </c>
      <c r="AQV124" s="463"/>
      <c r="AQW124" s="448"/>
      <c r="AQY124" s="458"/>
      <c r="AQZ124" s="447"/>
      <c r="ARA124" s="447"/>
      <c r="ARB124" s="447"/>
      <c r="ARC124" s="450">
        <f t="shared" ref="ARC124:ARC125" si="8213">AQY124+AQZ124-ARA124+ARB124</f>
        <v>0</v>
      </c>
      <c r="ARD124" s="447"/>
      <c r="ARE124" s="447"/>
      <c r="ARF124" s="447"/>
      <c r="ARG124" s="447"/>
      <c r="ARH124" s="447"/>
      <c r="ARI124" s="449"/>
      <c r="ARJ124" s="450">
        <f t="shared" ref="ARJ124:ARJ125" si="8214">ARD124+ARE124-ARF124+ARG124-ARH124+ARI124</f>
        <v>0</v>
      </c>
      <c r="ARK124" s="463"/>
      <c r="ARL124" s="448"/>
      <c r="ARN124" s="458"/>
      <c r="ARO124" s="447"/>
      <c r="ARP124" s="447"/>
      <c r="ARQ124" s="447"/>
      <c r="ARR124" s="450">
        <f t="shared" ref="ARR124:ARR125" si="8215">ARN124+ARO124-ARP124+ARQ124</f>
        <v>0</v>
      </c>
      <c r="ARS124" s="447"/>
      <c r="ART124" s="447"/>
      <c r="ARU124" s="447"/>
      <c r="ARV124" s="447"/>
      <c r="ARW124" s="447"/>
      <c r="ARX124" s="449"/>
      <c r="ARY124" s="450">
        <f t="shared" ref="ARY124:ARY125" si="8216">ARS124+ART124-ARU124+ARV124-ARW124+ARX124</f>
        <v>0</v>
      </c>
      <c r="ARZ124" s="463"/>
      <c r="ASA124" s="448"/>
      <c r="ASC124" s="458"/>
      <c r="ASD124" s="447"/>
      <c r="ASE124" s="447"/>
      <c r="ASF124" s="447"/>
      <c r="ASG124" s="450">
        <f t="shared" ref="ASG124:ASG125" si="8217">ASC124+ASD124-ASE124+ASF124</f>
        <v>0</v>
      </c>
      <c r="ASH124" s="447"/>
      <c r="ASI124" s="447"/>
      <c r="ASJ124" s="447"/>
      <c r="ASK124" s="447"/>
      <c r="ASL124" s="447"/>
      <c r="ASM124" s="449"/>
      <c r="ASN124" s="450">
        <f t="shared" ref="ASN124:ASN125" si="8218">ASH124+ASI124-ASJ124+ASK124-ASL124+ASM124</f>
        <v>0</v>
      </c>
      <c r="ASO124" s="463"/>
      <c r="ASP124" s="448"/>
      <c r="ASR124" s="458"/>
      <c r="ASS124" s="447"/>
      <c r="AST124" s="447"/>
      <c r="ASU124" s="447"/>
      <c r="ASV124" s="450">
        <f t="shared" ref="ASV124:ASV125" si="8219">ASR124+ASS124-AST124+ASU124</f>
        <v>0</v>
      </c>
      <c r="ASW124" s="447"/>
      <c r="ASX124" s="447"/>
      <c r="ASY124" s="447"/>
      <c r="ASZ124" s="447"/>
      <c r="ATA124" s="447"/>
      <c r="ATB124" s="449"/>
      <c r="ATC124" s="450">
        <f t="shared" ref="ATC124:ATC125" si="8220">ASW124+ASX124-ASY124+ASZ124-ATA124+ATB124</f>
        <v>0</v>
      </c>
      <c r="ATD124" s="463"/>
      <c r="ATE124" s="448"/>
      <c r="ATG124" s="458"/>
      <c r="ATH124" s="447"/>
      <c r="ATI124" s="447"/>
      <c r="ATJ124" s="447"/>
      <c r="ATK124" s="450">
        <f t="shared" ref="ATK124:ATK125" si="8221">ATG124+ATH124-ATI124+ATJ124</f>
        <v>0</v>
      </c>
      <c r="ATL124" s="447"/>
      <c r="ATM124" s="447"/>
      <c r="ATN124" s="447"/>
      <c r="ATO124" s="447"/>
      <c r="ATP124" s="447"/>
      <c r="ATQ124" s="449"/>
      <c r="ATR124" s="450">
        <f t="shared" ref="ATR124:ATR125" si="8222">ATL124+ATM124-ATN124+ATO124-ATP124+ATQ124</f>
        <v>0</v>
      </c>
      <c r="ATS124" s="463"/>
      <c r="ATT124" s="448"/>
      <c r="ATV124" s="458"/>
      <c r="ATW124" s="447"/>
      <c r="ATX124" s="447"/>
      <c r="ATY124" s="447"/>
      <c r="ATZ124" s="450">
        <f t="shared" ref="ATZ124:ATZ125" si="8223">ATV124+ATW124-ATX124+ATY124</f>
        <v>0</v>
      </c>
      <c r="AUA124" s="447"/>
      <c r="AUB124" s="447"/>
      <c r="AUC124" s="447"/>
      <c r="AUD124" s="447"/>
      <c r="AUE124" s="447"/>
      <c r="AUF124" s="449"/>
      <c r="AUG124" s="450">
        <f t="shared" ref="AUG124:AUG125" si="8224">AUA124+AUB124-AUC124+AUD124-AUE124+AUF124</f>
        <v>0</v>
      </c>
      <c r="AUH124" s="463"/>
      <c r="AUI124" s="448"/>
      <c r="AUK124" s="458"/>
      <c r="AUL124" s="447"/>
      <c r="AUM124" s="447"/>
      <c r="AUN124" s="447"/>
      <c r="AUO124" s="450">
        <f t="shared" ref="AUO124:AUO125" si="8225">AUK124+AUL124-AUM124+AUN124</f>
        <v>0</v>
      </c>
      <c r="AUP124" s="447"/>
      <c r="AUQ124" s="447"/>
      <c r="AUR124" s="447"/>
      <c r="AUS124" s="447"/>
      <c r="AUT124" s="447"/>
      <c r="AUU124" s="449"/>
      <c r="AUV124" s="450">
        <f t="shared" ref="AUV124:AUV125" si="8226">AUP124+AUQ124-AUR124+AUS124-AUT124+AUU124</f>
        <v>0</v>
      </c>
      <c r="AUW124" s="463"/>
      <c r="AUX124" s="448"/>
      <c r="AUZ124" s="458"/>
      <c r="AVA124" s="447"/>
      <c r="AVB124" s="447"/>
      <c r="AVC124" s="447"/>
      <c r="AVD124" s="450">
        <f t="shared" ref="AVD124:AVD125" si="8227">AUZ124+AVA124-AVB124+AVC124</f>
        <v>0</v>
      </c>
      <c r="AVE124" s="447"/>
      <c r="AVF124" s="447"/>
      <c r="AVG124" s="447"/>
      <c r="AVH124" s="447"/>
      <c r="AVI124" s="447"/>
      <c r="AVJ124" s="449"/>
      <c r="AVK124" s="450">
        <f t="shared" ref="AVK124:AVK125" si="8228">AVE124+AVF124-AVG124+AVH124-AVI124+AVJ124</f>
        <v>0</v>
      </c>
      <c r="AVL124" s="463"/>
      <c r="AVM124" s="448"/>
      <c r="AVO124" s="458"/>
      <c r="AVP124" s="447"/>
      <c r="AVQ124" s="447"/>
      <c r="AVR124" s="447"/>
      <c r="AVS124" s="450">
        <f t="shared" ref="AVS124:AVS125" si="8229">AVO124+AVP124-AVQ124+AVR124</f>
        <v>0</v>
      </c>
      <c r="AVT124" s="447"/>
      <c r="AVU124" s="447"/>
      <c r="AVV124" s="447"/>
      <c r="AVW124" s="447"/>
      <c r="AVX124" s="447"/>
      <c r="AVY124" s="449"/>
      <c r="AVZ124" s="450">
        <f t="shared" ref="AVZ124:AVZ125" si="8230">AVT124+AVU124-AVV124+AVW124-AVX124+AVY124</f>
        <v>0</v>
      </c>
      <c r="AWA124" s="463"/>
      <c r="AWB124" s="448"/>
      <c r="AWD124" s="458"/>
      <c r="AWE124" s="447"/>
      <c r="AWF124" s="447"/>
      <c r="AWG124" s="447"/>
      <c r="AWH124" s="450">
        <f t="shared" ref="AWH124:AWH125" si="8231">AWD124+AWE124-AWF124+AWG124</f>
        <v>0</v>
      </c>
      <c r="AWI124" s="447"/>
      <c r="AWJ124" s="447"/>
      <c r="AWK124" s="447"/>
      <c r="AWL124" s="447"/>
      <c r="AWM124" s="447"/>
      <c r="AWN124" s="449"/>
      <c r="AWO124" s="450">
        <f t="shared" ref="AWO124:AWO125" si="8232">AWI124+AWJ124-AWK124+AWL124-AWM124+AWN124</f>
        <v>0</v>
      </c>
      <c r="AWP124" s="463"/>
      <c r="AWQ124" s="448"/>
      <c r="AWS124" s="458"/>
      <c r="AWT124" s="447"/>
      <c r="AWU124" s="447"/>
      <c r="AWV124" s="447"/>
      <c r="AWW124" s="450">
        <f t="shared" ref="AWW124:AWW125" si="8233">AWS124+AWT124-AWU124+AWV124</f>
        <v>0</v>
      </c>
      <c r="AWX124" s="447"/>
      <c r="AWY124" s="447"/>
      <c r="AWZ124" s="447"/>
      <c r="AXA124" s="447"/>
      <c r="AXB124" s="447"/>
      <c r="AXC124" s="449"/>
      <c r="AXD124" s="450">
        <f t="shared" ref="AXD124:AXD125" si="8234">AWX124+AWY124-AWZ124+AXA124-AXB124+AXC124</f>
        <v>0</v>
      </c>
      <c r="AXE124" s="463"/>
      <c r="AXF124" s="448"/>
      <c r="AXH124" s="458"/>
      <c r="AXI124" s="447"/>
      <c r="AXJ124" s="447"/>
      <c r="AXK124" s="447"/>
      <c r="AXL124" s="450">
        <f t="shared" ref="AXL124:AXL125" si="8235">AXH124+AXI124-AXJ124+AXK124</f>
        <v>0</v>
      </c>
      <c r="AXM124" s="447"/>
      <c r="AXN124" s="447"/>
      <c r="AXO124" s="447"/>
      <c r="AXP124" s="447"/>
      <c r="AXQ124" s="447"/>
      <c r="AXR124" s="449"/>
      <c r="AXS124" s="450">
        <f t="shared" ref="AXS124:AXS125" si="8236">AXM124+AXN124-AXO124+AXP124-AXQ124+AXR124</f>
        <v>0</v>
      </c>
      <c r="AXT124" s="463"/>
      <c r="AXU124" s="448"/>
      <c r="AXW124" s="458"/>
      <c r="AXX124" s="447"/>
      <c r="AXY124" s="447"/>
      <c r="AXZ124" s="447"/>
      <c r="AYA124" s="450">
        <f t="shared" ref="AYA124:AYA125" si="8237">AXW124+AXX124-AXY124+AXZ124</f>
        <v>0</v>
      </c>
      <c r="AYB124" s="447"/>
      <c r="AYC124" s="447"/>
      <c r="AYD124" s="447"/>
      <c r="AYE124" s="447"/>
      <c r="AYF124" s="447"/>
      <c r="AYG124" s="449"/>
      <c r="AYH124" s="450">
        <f t="shared" ref="AYH124:AYH125" si="8238">AYB124+AYC124-AYD124+AYE124-AYF124+AYG124</f>
        <v>0</v>
      </c>
      <c r="AYI124" s="463"/>
      <c r="AYJ124" s="448"/>
      <c r="AYL124" s="458"/>
      <c r="AYM124" s="447"/>
      <c r="AYN124" s="447"/>
      <c r="AYO124" s="447"/>
      <c r="AYP124" s="450">
        <f t="shared" ref="AYP124:AYP125" si="8239">AYL124+AYM124-AYN124+AYO124</f>
        <v>0</v>
      </c>
      <c r="AYQ124" s="447"/>
      <c r="AYR124" s="447"/>
      <c r="AYS124" s="447"/>
      <c r="AYT124" s="447"/>
      <c r="AYU124" s="447"/>
      <c r="AYV124" s="449"/>
      <c r="AYW124" s="450">
        <f t="shared" ref="AYW124:AYW125" si="8240">AYQ124+AYR124-AYS124+AYT124-AYU124+AYV124</f>
        <v>0</v>
      </c>
      <c r="AYX124" s="463"/>
      <c r="AYY124" s="448"/>
      <c r="AZA124" s="458"/>
      <c r="AZB124" s="447"/>
      <c r="AZC124" s="447"/>
      <c r="AZD124" s="447"/>
      <c r="AZE124" s="450">
        <f t="shared" ref="AZE124:AZE125" si="8241">AZA124+AZB124-AZC124+AZD124</f>
        <v>0</v>
      </c>
      <c r="AZF124" s="447"/>
      <c r="AZG124" s="447"/>
      <c r="AZH124" s="447"/>
      <c r="AZI124" s="447"/>
      <c r="AZJ124" s="447"/>
      <c r="AZK124" s="449"/>
      <c r="AZL124" s="450">
        <f t="shared" ref="AZL124:AZL125" si="8242">AZF124+AZG124-AZH124+AZI124-AZJ124+AZK124</f>
        <v>0</v>
      </c>
      <c r="AZM124" s="463"/>
      <c r="AZN124" s="448"/>
      <c r="AZP124" s="458"/>
      <c r="AZQ124" s="447"/>
      <c r="AZR124" s="447"/>
      <c r="AZS124" s="447"/>
      <c r="AZT124" s="450">
        <f t="shared" ref="AZT124:AZT125" si="8243">AZP124+AZQ124-AZR124+AZS124</f>
        <v>0</v>
      </c>
      <c r="AZU124" s="447"/>
      <c r="AZV124" s="447"/>
      <c r="AZW124" s="447"/>
      <c r="AZX124" s="447"/>
      <c r="AZY124" s="447"/>
      <c r="AZZ124" s="449"/>
      <c r="BAA124" s="450">
        <f t="shared" ref="BAA124:BAA125" si="8244">AZU124+AZV124-AZW124+AZX124-AZY124+AZZ124</f>
        <v>0</v>
      </c>
      <c r="BAB124" s="463"/>
      <c r="BAC124" s="448"/>
      <c r="BAE124" s="458"/>
      <c r="BAF124" s="447"/>
      <c r="BAG124" s="447"/>
      <c r="BAH124" s="447"/>
      <c r="BAI124" s="450">
        <f t="shared" ref="BAI124:BAI125" si="8245">BAE124+BAF124-BAG124+BAH124</f>
        <v>0</v>
      </c>
      <c r="BAJ124" s="447"/>
      <c r="BAK124" s="447"/>
      <c r="BAL124" s="447"/>
      <c r="BAM124" s="447"/>
      <c r="BAN124" s="447"/>
      <c r="BAO124" s="449"/>
      <c r="BAP124" s="450">
        <f t="shared" ref="BAP124:BAP125" si="8246">BAJ124+BAK124-BAL124+BAM124-BAN124+BAO124</f>
        <v>0</v>
      </c>
      <c r="BAQ124" s="463"/>
      <c r="BAR124" s="448"/>
      <c r="BAT124" s="458"/>
      <c r="BAU124" s="447"/>
      <c r="BAV124" s="447"/>
      <c r="BAW124" s="447"/>
      <c r="BAX124" s="450">
        <f t="shared" ref="BAX124:BAX125" si="8247">BAT124+BAU124-BAV124+BAW124</f>
        <v>0</v>
      </c>
      <c r="BAY124" s="447"/>
      <c r="BAZ124" s="447"/>
      <c r="BBA124" s="447"/>
      <c r="BBB124" s="447"/>
      <c r="BBC124" s="447"/>
      <c r="BBD124" s="449"/>
      <c r="BBE124" s="450">
        <f t="shared" ref="BBE124:BBE125" si="8248">BAY124+BAZ124-BBA124+BBB124-BBC124+BBD124</f>
        <v>0</v>
      </c>
      <c r="BBF124" s="463"/>
      <c r="BBG124" s="448"/>
      <c r="BBI124" s="458"/>
      <c r="BBJ124" s="447"/>
      <c r="BBK124" s="447"/>
      <c r="BBL124" s="447"/>
      <c r="BBM124" s="450">
        <f t="shared" ref="BBM124:BBM125" si="8249">BBI124+BBJ124-BBK124+BBL124</f>
        <v>0</v>
      </c>
      <c r="BBN124" s="447"/>
      <c r="BBO124" s="447"/>
      <c r="BBP124" s="447"/>
      <c r="BBQ124" s="447"/>
      <c r="BBR124" s="447"/>
      <c r="BBS124" s="449"/>
      <c r="BBT124" s="450">
        <f t="shared" ref="BBT124:BBT125" si="8250">BBN124+BBO124-BBP124+BBQ124-BBR124+BBS124</f>
        <v>0</v>
      </c>
      <c r="BBU124" s="463"/>
      <c r="BBV124" s="448"/>
      <c r="BBX124" s="458"/>
      <c r="BBY124" s="447"/>
      <c r="BBZ124" s="447"/>
      <c r="BCA124" s="447"/>
      <c r="BCB124" s="450">
        <f t="shared" ref="BCB124:BCB125" si="8251">BBX124+BBY124-BBZ124+BCA124</f>
        <v>0</v>
      </c>
      <c r="BCC124" s="447"/>
      <c r="BCD124" s="447"/>
      <c r="BCE124" s="447"/>
      <c r="BCF124" s="447"/>
      <c r="BCG124" s="447"/>
      <c r="BCH124" s="449"/>
      <c r="BCI124" s="450">
        <f t="shared" ref="BCI124:BCI125" si="8252">BCC124+BCD124-BCE124+BCF124-BCG124+BCH124</f>
        <v>0</v>
      </c>
      <c r="BCJ124" s="463"/>
      <c r="BCK124" s="448"/>
      <c r="BCM124" s="458"/>
      <c r="BCN124" s="447"/>
      <c r="BCO124" s="447"/>
      <c r="BCP124" s="447"/>
      <c r="BCQ124" s="450">
        <f t="shared" ref="BCQ124:BCQ125" si="8253">BCM124+BCN124-BCO124+BCP124</f>
        <v>0</v>
      </c>
      <c r="BCR124" s="447"/>
      <c r="BCS124" s="447"/>
      <c r="BCT124" s="447"/>
      <c r="BCU124" s="447"/>
      <c r="BCV124" s="447"/>
      <c r="BCW124" s="449"/>
      <c r="BCX124" s="450">
        <f t="shared" ref="BCX124:BCX125" si="8254">BCR124+BCS124-BCT124+BCU124-BCV124+BCW124</f>
        <v>0</v>
      </c>
      <c r="BCY124" s="463"/>
      <c r="BCZ124" s="448"/>
      <c r="BDB124" s="458"/>
      <c r="BDC124" s="447"/>
      <c r="BDD124" s="447"/>
      <c r="BDE124" s="447"/>
      <c r="BDF124" s="450">
        <f t="shared" ref="BDF124:BDF125" si="8255">BDB124+BDC124-BDD124+BDE124</f>
        <v>0</v>
      </c>
      <c r="BDG124" s="447"/>
      <c r="BDH124" s="447"/>
      <c r="BDI124" s="447"/>
      <c r="BDJ124" s="447"/>
      <c r="BDK124" s="447"/>
      <c r="BDL124" s="449"/>
      <c r="BDM124" s="450">
        <f t="shared" ref="BDM124:BDM125" si="8256">BDG124+BDH124-BDI124+BDJ124-BDK124+BDL124</f>
        <v>0</v>
      </c>
      <c r="BDN124" s="463"/>
      <c r="BDO124" s="448"/>
      <c r="BDQ124" s="458"/>
      <c r="BDR124" s="447"/>
      <c r="BDS124" s="447"/>
      <c r="BDT124" s="447"/>
      <c r="BDU124" s="450">
        <f t="shared" ref="BDU124:BDU125" si="8257">BDQ124+BDR124-BDS124+BDT124</f>
        <v>0</v>
      </c>
      <c r="BDV124" s="447"/>
      <c r="BDW124" s="447"/>
      <c r="BDX124" s="447"/>
      <c r="BDY124" s="447"/>
      <c r="BDZ124" s="447"/>
      <c r="BEA124" s="449"/>
      <c r="BEB124" s="450">
        <f t="shared" ref="BEB124:BEB125" si="8258">BDV124+BDW124-BDX124+BDY124-BDZ124+BEA124</f>
        <v>0</v>
      </c>
      <c r="BEC124" s="463"/>
      <c r="BED124" s="448"/>
      <c r="BEF124" s="458"/>
      <c r="BEG124" s="447"/>
      <c r="BEH124" s="447"/>
      <c r="BEI124" s="447"/>
      <c r="BEJ124" s="450">
        <f t="shared" ref="BEJ124:BEJ125" si="8259">BEF124+BEG124-BEH124+BEI124</f>
        <v>0</v>
      </c>
      <c r="BEK124" s="447"/>
      <c r="BEL124" s="447"/>
      <c r="BEM124" s="447"/>
      <c r="BEN124" s="447"/>
      <c r="BEO124" s="447"/>
      <c r="BEP124" s="449"/>
      <c r="BEQ124" s="450">
        <f t="shared" ref="BEQ124:BEQ125" si="8260">BEK124+BEL124-BEM124+BEN124-BEO124+BEP124</f>
        <v>0</v>
      </c>
      <c r="BER124" s="463"/>
      <c r="BES124" s="448"/>
      <c r="BEU124" s="458"/>
      <c r="BEV124" s="447"/>
      <c r="BEW124" s="447"/>
      <c r="BEX124" s="447"/>
      <c r="BEY124" s="450">
        <f t="shared" ref="BEY124:BEY125" si="8261">BEU124+BEV124-BEW124+BEX124</f>
        <v>0</v>
      </c>
      <c r="BEZ124" s="447"/>
      <c r="BFA124" s="447"/>
      <c r="BFB124" s="447"/>
      <c r="BFC124" s="447"/>
      <c r="BFD124" s="447"/>
      <c r="BFE124" s="449"/>
      <c r="BFF124" s="450">
        <f t="shared" ref="BFF124:BFF125" si="8262">BEZ124+BFA124-BFB124+BFC124-BFD124+BFE124</f>
        <v>0</v>
      </c>
      <c r="BFG124" s="463"/>
      <c r="BFH124" s="448"/>
      <c r="BFJ124" s="458"/>
      <c r="BFK124" s="447"/>
      <c r="BFL124" s="447"/>
      <c r="BFM124" s="447"/>
      <c r="BFN124" s="450">
        <f t="shared" ref="BFN124:BFN125" si="8263">BFJ124+BFK124-BFL124+BFM124</f>
        <v>0</v>
      </c>
      <c r="BFO124" s="447"/>
      <c r="BFP124" s="447"/>
      <c r="BFQ124" s="447"/>
      <c r="BFR124" s="447"/>
      <c r="BFS124" s="447"/>
      <c r="BFT124" s="449"/>
      <c r="BFU124" s="450">
        <f t="shared" ref="BFU124:BFU125" si="8264">BFO124+BFP124-BFQ124+BFR124-BFS124+BFT124</f>
        <v>0</v>
      </c>
      <c r="BFV124" s="463"/>
      <c r="BFW124" s="448"/>
      <c r="BFY124" s="458"/>
      <c r="BFZ124" s="447"/>
      <c r="BGA124" s="447"/>
      <c r="BGB124" s="447"/>
      <c r="BGC124" s="450">
        <f t="shared" ref="BGC124:BGC125" si="8265">BFY124+BFZ124-BGA124+BGB124</f>
        <v>0</v>
      </c>
      <c r="BGD124" s="447"/>
      <c r="BGE124" s="447"/>
      <c r="BGF124" s="447"/>
      <c r="BGG124" s="447"/>
      <c r="BGH124" s="447"/>
      <c r="BGI124" s="449"/>
      <c r="BGJ124" s="450">
        <f t="shared" ref="BGJ124:BGJ125" si="8266">BGD124+BGE124-BGF124+BGG124-BGH124+BGI124</f>
        <v>0</v>
      </c>
      <c r="BGK124" s="463"/>
      <c r="BGL124" s="448"/>
      <c r="BGN124" s="458"/>
      <c r="BGO124" s="447"/>
      <c r="BGP124" s="447"/>
      <c r="BGQ124" s="447"/>
      <c r="BGR124" s="450">
        <f t="shared" ref="BGR124:BGR125" si="8267">BGN124+BGO124-BGP124+BGQ124</f>
        <v>0</v>
      </c>
      <c r="BGS124" s="447"/>
      <c r="BGT124" s="447"/>
      <c r="BGU124" s="447"/>
      <c r="BGV124" s="447"/>
      <c r="BGW124" s="447"/>
      <c r="BGX124" s="449"/>
      <c r="BGY124" s="450">
        <f t="shared" ref="BGY124:BGY125" si="8268">BGS124+BGT124-BGU124+BGV124-BGW124+BGX124</f>
        <v>0</v>
      </c>
      <c r="BGZ124" s="463"/>
      <c r="BHA124" s="448"/>
      <c r="BHC124" s="458"/>
      <c r="BHD124" s="447"/>
      <c r="BHE124" s="447"/>
      <c r="BHF124" s="447"/>
      <c r="BHG124" s="450">
        <f t="shared" ref="BHG124:BHG125" si="8269">BHC124+BHD124-BHE124+BHF124</f>
        <v>0</v>
      </c>
      <c r="BHH124" s="447"/>
      <c r="BHI124" s="447"/>
      <c r="BHJ124" s="447"/>
      <c r="BHK124" s="447"/>
      <c r="BHL124" s="447"/>
      <c r="BHM124" s="449"/>
      <c r="BHN124" s="450">
        <f t="shared" ref="BHN124:BHN125" si="8270">BHH124+BHI124-BHJ124+BHK124-BHL124+BHM124</f>
        <v>0</v>
      </c>
      <c r="BHO124" s="463"/>
      <c r="BHP124" s="448"/>
      <c r="BHR124" s="458"/>
      <c r="BHS124" s="447"/>
      <c r="BHT124" s="447"/>
      <c r="BHU124" s="447"/>
      <c r="BHV124" s="450">
        <f t="shared" ref="BHV124:BHV125" si="8271">BHR124+BHS124-BHT124+BHU124</f>
        <v>0</v>
      </c>
      <c r="BHW124" s="447"/>
      <c r="BHX124" s="447"/>
      <c r="BHY124" s="447"/>
      <c r="BHZ124" s="447"/>
      <c r="BIA124" s="447"/>
      <c r="BIB124" s="449"/>
      <c r="BIC124" s="450">
        <f t="shared" ref="BIC124:BIC125" si="8272">BHW124+BHX124-BHY124+BHZ124-BIA124+BIB124</f>
        <v>0</v>
      </c>
      <c r="BID124" s="463"/>
      <c r="BIE124" s="448"/>
      <c r="BIG124" s="458"/>
      <c r="BIH124" s="447"/>
      <c r="BII124" s="447"/>
      <c r="BIJ124" s="447"/>
      <c r="BIK124" s="450">
        <f t="shared" ref="BIK124:BIK125" si="8273">BIG124+BIH124-BII124+BIJ124</f>
        <v>0</v>
      </c>
      <c r="BIL124" s="447"/>
      <c r="BIM124" s="447"/>
      <c r="BIN124" s="447"/>
      <c r="BIO124" s="447"/>
      <c r="BIP124" s="447"/>
      <c r="BIQ124" s="449"/>
      <c r="BIR124" s="450">
        <f t="shared" ref="BIR124:BIR125" si="8274">BIL124+BIM124-BIN124+BIO124-BIP124+BIQ124</f>
        <v>0</v>
      </c>
      <c r="BIS124" s="463"/>
      <c r="BIT124" s="448"/>
      <c r="BIV124" s="458"/>
      <c r="BIW124" s="447"/>
      <c r="BIX124" s="447"/>
      <c r="BIY124" s="447"/>
      <c r="BIZ124" s="450">
        <f t="shared" ref="BIZ124:BIZ125" si="8275">BIV124+BIW124-BIX124+BIY124</f>
        <v>0</v>
      </c>
      <c r="BJA124" s="447"/>
      <c r="BJB124" s="447"/>
      <c r="BJC124" s="447"/>
      <c r="BJD124" s="447"/>
      <c r="BJE124" s="447"/>
      <c r="BJF124" s="449"/>
      <c r="BJG124" s="450">
        <f t="shared" ref="BJG124:BJG125" si="8276">BJA124+BJB124-BJC124+BJD124-BJE124+BJF124</f>
        <v>0</v>
      </c>
      <c r="BJH124" s="463"/>
      <c r="BJI124" s="448"/>
      <c r="BJK124" s="458"/>
      <c r="BJL124" s="447"/>
      <c r="BJM124" s="447"/>
      <c r="BJN124" s="447"/>
      <c r="BJO124" s="450">
        <f t="shared" ref="BJO124:BJO125" si="8277">BJK124+BJL124-BJM124+BJN124</f>
        <v>0</v>
      </c>
      <c r="BJP124" s="447"/>
      <c r="BJQ124" s="447"/>
      <c r="BJR124" s="447"/>
      <c r="BJS124" s="447"/>
      <c r="BJT124" s="447"/>
      <c r="BJU124" s="449"/>
      <c r="BJV124" s="450">
        <f t="shared" ref="BJV124:BJV125" si="8278">BJP124+BJQ124-BJR124+BJS124-BJT124+BJU124</f>
        <v>0</v>
      </c>
      <c r="BJW124" s="463"/>
      <c r="BJX124" s="448"/>
      <c r="BJZ124" s="458"/>
      <c r="BKA124" s="447"/>
      <c r="BKB124" s="447"/>
      <c r="BKC124" s="447"/>
      <c r="BKD124" s="450">
        <f t="shared" ref="BKD124:BKD125" si="8279">BJZ124+BKA124-BKB124+BKC124</f>
        <v>0</v>
      </c>
      <c r="BKE124" s="447"/>
      <c r="BKF124" s="447"/>
      <c r="BKG124" s="447"/>
      <c r="BKH124" s="447"/>
      <c r="BKI124" s="447"/>
      <c r="BKJ124" s="449"/>
      <c r="BKK124" s="450">
        <f t="shared" ref="BKK124:BKK125" si="8280">BKE124+BKF124-BKG124+BKH124-BKI124+BKJ124</f>
        <v>0</v>
      </c>
      <c r="BKL124" s="463"/>
      <c r="BKM124" s="448"/>
      <c r="BKO124" s="458"/>
      <c r="BKP124" s="447"/>
      <c r="BKQ124" s="447"/>
      <c r="BKR124" s="447"/>
      <c r="BKS124" s="450">
        <f t="shared" ref="BKS124:BKS125" si="8281">BKO124+BKP124-BKQ124+BKR124</f>
        <v>0</v>
      </c>
      <c r="BKT124" s="447"/>
      <c r="BKU124" s="447"/>
      <c r="BKV124" s="447"/>
      <c r="BKW124" s="447"/>
      <c r="BKX124" s="447"/>
      <c r="BKY124" s="449"/>
      <c r="BKZ124" s="450">
        <f t="shared" ref="BKZ124:BKZ125" si="8282">BKT124+BKU124-BKV124+BKW124-BKX124+BKY124</f>
        <v>0</v>
      </c>
      <c r="BLA124" s="463"/>
      <c r="BLB124" s="448"/>
      <c r="BLD124" s="458"/>
      <c r="BLE124" s="447"/>
      <c r="BLF124" s="447"/>
      <c r="BLG124" s="447"/>
      <c r="BLH124" s="450">
        <f t="shared" ref="BLH124:BLH125" si="8283">BLD124+BLE124-BLF124+BLG124</f>
        <v>0</v>
      </c>
      <c r="BLI124" s="447"/>
      <c r="BLJ124" s="447"/>
      <c r="BLK124" s="447"/>
      <c r="BLL124" s="447"/>
      <c r="BLM124" s="447"/>
      <c r="BLN124" s="449"/>
      <c r="BLO124" s="450">
        <f t="shared" ref="BLO124:BLO125" si="8284">BLI124+BLJ124-BLK124+BLL124-BLM124+BLN124</f>
        <v>0</v>
      </c>
      <c r="BLP124" s="463"/>
      <c r="BLQ124" s="448"/>
      <c r="BLS124" s="458"/>
      <c r="BLT124" s="447"/>
      <c r="BLU124" s="447"/>
      <c r="BLV124" s="447"/>
      <c r="BLW124" s="450">
        <f t="shared" ref="BLW124:BLW125" si="8285">BLS124+BLT124-BLU124+BLV124</f>
        <v>0</v>
      </c>
      <c r="BLX124" s="447"/>
      <c r="BLY124" s="447"/>
      <c r="BLZ124" s="447"/>
      <c r="BMA124" s="447"/>
      <c r="BMB124" s="447"/>
      <c r="BMC124" s="449"/>
      <c r="BMD124" s="450">
        <f t="shared" ref="BMD124:BMD125" si="8286">BLX124+BLY124-BLZ124+BMA124-BMB124+BMC124</f>
        <v>0</v>
      </c>
      <c r="BME124" s="463"/>
      <c r="BMF124" s="448"/>
      <c r="BMH124" s="458"/>
      <c r="BMI124" s="447"/>
      <c r="BMJ124" s="447"/>
      <c r="BMK124" s="447"/>
      <c r="BML124" s="450">
        <f t="shared" ref="BML124:BML125" si="8287">BMH124+BMI124-BMJ124+BMK124</f>
        <v>0</v>
      </c>
      <c r="BMM124" s="447"/>
      <c r="BMN124" s="447"/>
      <c r="BMO124" s="447"/>
      <c r="BMP124" s="447"/>
      <c r="BMQ124" s="447"/>
      <c r="BMR124" s="449"/>
      <c r="BMS124" s="450">
        <f t="shared" ref="BMS124:BMS125" si="8288">BMM124+BMN124-BMO124+BMP124-BMQ124+BMR124</f>
        <v>0</v>
      </c>
      <c r="BMT124" s="463"/>
      <c r="BMU124" s="448"/>
      <c r="BMW124" s="458"/>
      <c r="BMX124" s="447"/>
      <c r="BMY124" s="447"/>
      <c r="BMZ124" s="447"/>
      <c r="BNA124" s="450">
        <f t="shared" ref="BNA124:BNA125" si="8289">BMW124+BMX124-BMY124+BMZ124</f>
        <v>0</v>
      </c>
      <c r="BNB124" s="447"/>
      <c r="BNC124" s="447"/>
      <c r="BND124" s="447"/>
      <c r="BNE124" s="447"/>
      <c r="BNF124" s="447"/>
      <c r="BNG124" s="449"/>
      <c r="BNH124" s="450">
        <f t="shared" ref="BNH124:BNH125" si="8290">BNB124+BNC124-BND124+BNE124-BNF124+BNG124</f>
        <v>0</v>
      </c>
      <c r="BNI124" s="463"/>
      <c r="BNJ124" s="448"/>
      <c r="BNL124" s="458"/>
      <c r="BNM124" s="447"/>
      <c r="BNN124" s="447"/>
      <c r="BNO124" s="447"/>
      <c r="BNP124" s="450">
        <f t="shared" ref="BNP124:BNP125" si="8291">BNL124+BNM124-BNN124+BNO124</f>
        <v>0</v>
      </c>
      <c r="BNQ124" s="447"/>
      <c r="BNR124" s="447"/>
      <c r="BNS124" s="447"/>
      <c r="BNT124" s="447"/>
      <c r="BNU124" s="447"/>
      <c r="BNV124" s="449"/>
      <c r="BNW124" s="450">
        <f t="shared" ref="BNW124:BNW125" si="8292">BNQ124+BNR124-BNS124+BNT124-BNU124+BNV124</f>
        <v>0</v>
      </c>
      <c r="BNX124" s="463"/>
      <c r="BNY124" s="448"/>
      <c r="BOA124" s="458"/>
      <c r="BOB124" s="447"/>
      <c r="BOC124" s="447"/>
      <c r="BOD124" s="447"/>
      <c r="BOE124" s="450">
        <f t="shared" ref="BOE124:BOE125" si="8293">BOA124+BOB124-BOC124+BOD124</f>
        <v>0</v>
      </c>
      <c r="BOF124" s="447"/>
      <c r="BOG124" s="447"/>
      <c r="BOH124" s="447"/>
      <c r="BOI124" s="447"/>
      <c r="BOJ124" s="447"/>
      <c r="BOK124" s="449"/>
      <c r="BOL124" s="450">
        <f t="shared" ref="BOL124:BOL125" si="8294">BOF124+BOG124-BOH124+BOI124-BOJ124+BOK124</f>
        <v>0</v>
      </c>
      <c r="BOM124" s="463"/>
      <c r="BON124" s="448"/>
      <c r="BOP124" s="458"/>
      <c r="BOQ124" s="447"/>
      <c r="BOR124" s="447"/>
      <c r="BOS124" s="447"/>
      <c r="BOT124" s="450">
        <f t="shared" ref="BOT124:BOT125" si="8295">BOP124+BOQ124-BOR124+BOS124</f>
        <v>0</v>
      </c>
      <c r="BOU124" s="447"/>
      <c r="BOV124" s="447"/>
      <c r="BOW124" s="447"/>
      <c r="BOX124" s="447"/>
      <c r="BOY124" s="447"/>
      <c r="BOZ124" s="449"/>
      <c r="BPA124" s="450">
        <f t="shared" ref="BPA124:BPA125" si="8296">BOU124+BOV124-BOW124+BOX124-BOY124+BOZ124</f>
        <v>0</v>
      </c>
      <c r="BPB124" s="463"/>
      <c r="BPC124" s="448"/>
      <c r="BPE124" s="458"/>
      <c r="BPF124" s="447"/>
      <c r="BPG124" s="447"/>
      <c r="BPH124" s="447"/>
      <c r="BPI124" s="450">
        <f t="shared" ref="BPI124:BPI125" si="8297">BPE124+BPF124-BPG124+BPH124</f>
        <v>0</v>
      </c>
      <c r="BPJ124" s="447"/>
      <c r="BPK124" s="447"/>
      <c r="BPL124" s="447"/>
      <c r="BPM124" s="447"/>
      <c r="BPN124" s="447"/>
      <c r="BPO124" s="449"/>
      <c r="BPP124" s="450">
        <f t="shared" ref="BPP124:BPP125" si="8298">BPJ124+BPK124-BPL124+BPM124-BPN124+BPO124</f>
        <v>0</v>
      </c>
      <c r="BPQ124" s="463"/>
      <c r="BPR124" s="448"/>
      <c r="BPT124" s="458"/>
      <c r="BPU124" s="447"/>
      <c r="BPV124" s="447"/>
      <c r="BPW124" s="447"/>
      <c r="BPX124" s="450">
        <f t="shared" ref="BPX124:BPX125" si="8299">BPT124+BPU124-BPV124+BPW124</f>
        <v>0</v>
      </c>
      <c r="BPY124" s="447"/>
      <c r="BPZ124" s="447"/>
      <c r="BQA124" s="447"/>
      <c r="BQB124" s="447"/>
      <c r="BQC124" s="447"/>
      <c r="BQD124" s="449"/>
      <c r="BQE124" s="450">
        <f t="shared" ref="BQE124:BQE125" si="8300">BPY124+BPZ124-BQA124+BQB124-BQC124+BQD124</f>
        <v>0</v>
      </c>
      <c r="BQF124" s="463"/>
      <c r="BQG124" s="448"/>
      <c r="BQI124" s="458"/>
      <c r="BQJ124" s="447"/>
      <c r="BQK124" s="447"/>
      <c r="BQL124" s="447"/>
      <c r="BQM124" s="450">
        <f t="shared" ref="BQM124:BQM125" si="8301">BQI124+BQJ124-BQK124+BQL124</f>
        <v>0</v>
      </c>
      <c r="BQN124" s="447"/>
      <c r="BQO124" s="447"/>
      <c r="BQP124" s="447"/>
      <c r="BQQ124" s="447"/>
      <c r="BQR124" s="447"/>
      <c r="BQS124" s="449"/>
      <c r="BQT124" s="450">
        <f t="shared" ref="BQT124:BQT125" si="8302">BQN124+BQO124-BQP124+BQQ124-BQR124+BQS124</f>
        <v>0</v>
      </c>
      <c r="BQU124" s="463"/>
      <c r="BQV124" s="448"/>
      <c r="BQX124" s="458"/>
      <c r="BQY124" s="447"/>
      <c r="BQZ124" s="447"/>
      <c r="BRA124" s="447"/>
      <c r="BRB124" s="450">
        <f t="shared" ref="BRB124:BRB125" si="8303">BQX124+BQY124-BQZ124+BRA124</f>
        <v>0</v>
      </c>
      <c r="BRC124" s="447"/>
      <c r="BRD124" s="447"/>
      <c r="BRE124" s="447"/>
      <c r="BRF124" s="447"/>
      <c r="BRG124" s="447"/>
      <c r="BRH124" s="449"/>
      <c r="BRI124" s="450">
        <f t="shared" ref="BRI124:BRI125" si="8304">BRC124+BRD124-BRE124+BRF124-BRG124+BRH124</f>
        <v>0</v>
      </c>
      <c r="BRJ124" s="463"/>
      <c r="BRK124" s="448"/>
      <c r="BRM124" s="458"/>
      <c r="BRN124" s="447"/>
      <c r="BRO124" s="447"/>
      <c r="BRP124" s="447"/>
      <c r="BRQ124" s="450">
        <f t="shared" ref="BRQ124:BRQ125" si="8305">BRM124+BRN124-BRO124+BRP124</f>
        <v>0</v>
      </c>
      <c r="BRR124" s="447"/>
      <c r="BRS124" s="447"/>
      <c r="BRT124" s="447"/>
      <c r="BRU124" s="447"/>
      <c r="BRV124" s="447"/>
      <c r="BRW124" s="449"/>
      <c r="BRX124" s="450">
        <f t="shared" ref="BRX124:BRX125" si="8306">BRR124+BRS124-BRT124+BRU124-BRV124+BRW124</f>
        <v>0</v>
      </c>
      <c r="BRY124" s="463"/>
      <c r="BRZ124" s="448"/>
      <c r="BSB124" s="458"/>
      <c r="BSC124" s="447"/>
      <c r="BSD124" s="447"/>
      <c r="BSE124" s="447"/>
      <c r="BSF124" s="450">
        <f t="shared" ref="BSF124:BSF125" si="8307">BSB124+BSC124-BSD124+BSE124</f>
        <v>0</v>
      </c>
      <c r="BSG124" s="447"/>
      <c r="BSH124" s="447"/>
      <c r="BSI124" s="447"/>
      <c r="BSJ124" s="447"/>
      <c r="BSK124" s="447"/>
      <c r="BSL124" s="449"/>
      <c r="BSM124" s="450">
        <f t="shared" ref="BSM124:BSM125" si="8308">BSG124+BSH124-BSI124+BSJ124-BSK124+BSL124</f>
        <v>0</v>
      </c>
      <c r="BSN124" s="463"/>
      <c r="BSO124" s="448"/>
      <c r="BSQ124" s="458"/>
      <c r="BSR124" s="447"/>
      <c r="BSS124" s="447"/>
      <c r="BST124" s="447"/>
      <c r="BSU124" s="450">
        <f t="shared" ref="BSU124:BSU125" si="8309">BSQ124+BSR124-BSS124+BST124</f>
        <v>0</v>
      </c>
      <c r="BSV124" s="447"/>
      <c r="BSW124" s="447"/>
      <c r="BSX124" s="447"/>
      <c r="BSY124" s="447"/>
      <c r="BSZ124" s="447"/>
      <c r="BTA124" s="449"/>
      <c r="BTB124" s="450">
        <f t="shared" ref="BTB124:BTB125" si="8310">BSV124+BSW124-BSX124+BSY124-BSZ124+BTA124</f>
        <v>0</v>
      </c>
      <c r="BTC124" s="463"/>
      <c r="BTD124" s="448"/>
      <c r="BTF124" s="458"/>
      <c r="BTG124" s="447"/>
      <c r="BTH124" s="447"/>
      <c r="BTI124" s="447"/>
      <c r="BTJ124" s="450">
        <f t="shared" ref="BTJ124:BTJ125" si="8311">BTF124+BTG124-BTH124+BTI124</f>
        <v>0</v>
      </c>
      <c r="BTK124" s="447"/>
      <c r="BTL124" s="447"/>
      <c r="BTM124" s="447"/>
      <c r="BTN124" s="447"/>
      <c r="BTO124" s="447"/>
      <c r="BTP124" s="449"/>
      <c r="BTQ124" s="450">
        <f t="shared" ref="BTQ124:BTQ125" si="8312">BTK124+BTL124-BTM124+BTN124-BTO124+BTP124</f>
        <v>0</v>
      </c>
      <c r="BTR124" s="463"/>
      <c r="BTS124" s="448"/>
      <c r="BTU124" s="458"/>
      <c r="BTV124" s="447"/>
      <c r="BTW124" s="447"/>
      <c r="BTX124" s="447"/>
      <c r="BTY124" s="450">
        <f t="shared" ref="BTY124:BTY125" si="8313">BTU124+BTV124-BTW124+BTX124</f>
        <v>0</v>
      </c>
      <c r="BTZ124" s="447"/>
      <c r="BUA124" s="447"/>
      <c r="BUB124" s="447"/>
      <c r="BUC124" s="447"/>
      <c r="BUD124" s="447"/>
      <c r="BUE124" s="449"/>
      <c r="BUF124" s="450">
        <f t="shared" ref="BUF124:BUF125" si="8314">BTZ124+BUA124-BUB124+BUC124-BUD124+BUE124</f>
        <v>0</v>
      </c>
      <c r="BUG124" s="463"/>
      <c r="BUH124" s="448"/>
      <c r="BUJ124" s="458"/>
      <c r="BUK124" s="447"/>
      <c r="BUL124" s="447"/>
      <c r="BUM124" s="447"/>
      <c r="BUN124" s="450">
        <f t="shared" ref="BUN124:BUN125" si="8315">BUJ124+BUK124-BUL124+BUM124</f>
        <v>0</v>
      </c>
      <c r="BUO124" s="447"/>
      <c r="BUP124" s="447"/>
      <c r="BUQ124" s="447"/>
      <c r="BUR124" s="447"/>
      <c r="BUS124" s="447"/>
      <c r="BUT124" s="449"/>
      <c r="BUU124" s="450">
        <f t="shared" ref="BUU124:BUU125" si="8316">BUO124+BUP124-BUQ124+BUR124-BUS124+BUT124</f>
        <v>0</v>
      </c>
      <c r="BUV124" s="463"/>
      <c r="BUW124" s="448"/>
      <c r="BUY124" s="458"/>
      <c r="BUZ124" s="447"/>
      <c r="BVA124" s="447"/>
      <c r="BVB124" s="447"/>
      <c r="BVC124" s="450">
        <f t="shared" ref="BVC124:BVC125" si="8317">BUY124+BUZ124-BVA124+BVB124</f>
        <v>0</v>
      </c>
      <c r="BVD124" s="447"/>
      <c r="BVE124" s="447"/>
      <c r="BVF124" s="447"/>
      <c r="BVG124" s="447"/>
      <c r="BVH124" s="447"/>
      <c r="BVI124" s="449"/>
      <c r="BVJ124" s="450">
        <f t="shared" ref="BVJ124:BVJ125" si="8318">BVD124+BVE124-BVF124+BVG124-BVH124+BVI124</f>
        <v>0</v>
      </c>
      <c r="BVK124" s="463"/>
      <c r="BVL124" s="448"/>
      <c r="BVN124" s="458"/>
      <c r="BVO124" s="447"/>
      <c r="BVP124" s="447"/>
      <c r="BVQ124" s="447"/>
      <c r="BVR124" s="450">
        <f t="shared" ref="BVR124:BVR125" si="8319">BVN124+BVO124-BVP124+BVQ124</f>
        <v>0</v>
      </c>
      <c r="BVS124" s="447"/>
      <c r="BVT124" s="447"/>
      <c r="BVU124" s="447"/>
      <c r="BVV124" s="447"/>
      <c r="BVW124" s="447"/>
      <c r="BVX124" s="449"/>
      <c r="BVY124" s="450">
        <f t="shared" ref="BVY124:BVY125" si="8320">BVS124+BVT124-BVU124+BVV124-BVW124+BVX124</f>
        <v>0</v>
      </c>
      <c r="BVZ124" s="463"/>
      <c r="BWA124" s="448"/>
    </row>
    <row r="125" spans="2:1951" ht="15" hidden="1" customHeight="1" x14ac:dyDescent="0.2">
      <c r="B125" s="452" t="s">
        <v>318</v>
      </c>
      <c r="C125" s="447"/>
      <c r="D125" s="447"/>
      <c r="E125" s="447"/>
      <c r="F125" s="447"/>
      <c r="G125" s="450">
        <f t="shared" si="8061"/>
        <v>0</v>
      </c>
      <c r="H125" s="447"/>
      <c r="I125" s="447"/>
      <c r="J125" s="447"/>
      <c r="K125" s="447"/>
      <c r="L125" s="447"/>
      <c r="M125" s="449"/>
      <c r="N125" s="450">
        <f t="shared" si="8062"/>
        <v>0</v>
      </c>
      <c r="O125" s="463"/>
      <c r="P125" s="448"/>
      <c r="R125" s="458"/>
      <c r="S125" s="447"/>
      <c r="T125" s="447"/>
      <c r="U125" s="447"/>
      <c r="V125" s="450">
        <f t="shared" si="8063"/>
        <v>0</v>
      </c>
      <c r="W125" s="447"/>
      <c r="X125" s="447"/>
      <c r="Y125" s="447"/>
      <c r="Z125" s="447"/>
      <c r="AA125" s="447"/>
      <c r="AB125" s="449"/>
      <c r="AC125" s="450">
        <f t="shared" si="8064"/>
        <v>0</v>
      </c>
      <c r="AD125" s="463"/>
      <c r="AE125" s="448"/>
      <c r="AG125" s="458"/>
      <c r="AH125" s="447"/>
      <c r="AI125" s="447"/>
      <c r="AJ125" s="447"/>
      <c r="AK125" s="450">
        <f t="shared" si="8065"/>
        <v>0</v>
      </c>
      <c r="AL125" s="447"/>
      <c r="AM125" s="447"/>
      <c r="AN125" s="447"/>
      <c r="AO125" s="447"/>
      <c r="AP125" s="447"/>
      <c r="AQ125" s="449"/>
      <c r="AR125" s="450">
        <f t="shared" si="8066"/>
        <v>0</v>
      </c>
      <c r="AS125" s="463"/>
      <c r="AT125" s="448"/>
      <c r="AV125" s="458"/>
      <c r="AW125" s="447"/>
      <c r="AX125" s="447"/>
      <c r="AY125" s="447"/>
      <c r="AZ125" s="450">
        <f t="shared" si="8067"/>
        <v>0</v>
      </c>
      <c r="BA125" s="447"/>
      <c r="BB125" s="447"/>
      <c r="BC125" s="447"/>
      <c r="BD125" s="447"/>
      <c r="BE125" s="447"/>
      <c r="BF125" s="449"/>
      <c r="BG125" s="450">
        <f t="shared" si="8068"/>
        <v>0</v>
      </c>
      <c r="BH125" s="463"/>
      <c r="BI125" s="448"/>
      <c r="BK125" s="458"/>
      <c r="BL125" s="447"/>
      <c r="BM125" s="447"/>
      <c r="BN125" s="447"/>
      <c r="BO125" s="450">
        <f t="shared" si="8069"/>
        <v>0</v>
      </c>
      <c r="BP125" s="447"/>
      <c r="BQ125" s="447"/>
      <c r="BR125" s="447"/>
      <c r="BS125" s="447"/>
      <c r="BT125" s="447"/>
      <c r="BU125" s="449"/>
      <c r="BV125" s="450">
        <f t="shared" si="8070"/>
        <v>0</v>
      </c>
      <c r="BW125" s="463"/>
      <c r="BX125" s="448"/>
      <c r="BZ125" s="458"/>
      <c r="CA125" s="447"/>
      <c r="CB125" s="447"/>
      <c r="CC125" s="447"/>
      <c r="CD125" s="450">
        <f t="shared" si="8071"/>
        <v>0</v>
      </c>
      <c r="CE125" s="447"/>
      <c r="CF125" s="447"/>
      <c r="CG125" s="447"/>
      <c r="CH125" s="447"/>
      <c r="CI125" s="447"/>
      <c r="CJ125" s="449"/>
      <c r="CK125" s="450">
        <f t="shared" si="8072"/>
        <v>0</v>
      </c>
      <c r="CL125" s="463"/>
      <c r="CM125" s="448"/>
      <c r="CO125" s="458"/>
      <c r="CP125" s="447"/>
      <c r="CQ125" s="447"/>
      <c r="CR125" s="447"/>
      <c r="CS125" s="450">
        <f t="shared" si="8073"/>
        <v>0</v>
      </c>
      <c r="CT125" s="447"/>
      <c r="CU125" s="447"/>
      <c r="CV125" s="447"/>
      <c r="CW125" s="447"/>
      <c r="CX125" s="447"/>
      <c r="CY125" s="449"/>
      <c r="CZ125" s="450">
        <f t="shared" si="8074"/>
        <v>0</v>
      </c>
      <c r="DA125" s="463"/>
      <c r="DB125" s="448"/>
      <c r="DD125" s="458"/>
      <c r="DE125" s="447"/>
      <c r="DF125" s="447"/>
      <c r="DG125" s="447"/>
      <c r="DH125" s="450">
        <f t="shared" si="8075"/>
        <v>0</v>
      </c>
      <c r="DI125" s="447"/>
      <c r="DJ125" s="447"/>
      <c r="DK125" s="447"/>
      <c r="DL125" s="447"/>
      <c r="DM125" s="447"/>
      <c r="DN125" s="449"/>
      <c r="DO125" s="450">
        <f t="shared" si="8076"/>
        <v>0</v>
      </c>
      <c r="DP125" s="463"/>
      <c r="DQ125" s="448"/>
      <c r="DS125" s="458"/>
      <c r="DT125" s="447"/>
      <c r="DU125" s="447"/>
      <c r="DV125" s="447"/>
      <c r="DW125" s="450">
        <f t="shared" si="8077"/>
        <v>0</v>
      </c>
      <c r="DX125" s="447"/>
      <c r="DY125" s="447"/>
      <c r="DZ125" s="447"/>
      <c r="EA125" s="447"/>
      <c r="EB125" s="447"/>
      <c r="EC125" s="449"/>
      <c r="ED125" s="450">
        <f t="shared" si="8078"/>
        <v>0</v>
      </c>
      <c r="EE125" s="463"/>
      <c r="EF125" s="448"/>
      <c r="EH125" s="458"/>
      <c r="EI125" s="447"/>
      <c r="EJ125" s="447"/>
      <c r="EK125" s="447"/>
      <c r="EL125" s="450">
        <f t="shared" si="8079"/>
        <v>0</v>
      </c>
      <c r="EM125" s="447"/>
      <c r="EN125" s="447"/>
      <c r="EO125" s="447"/>
      <c r="EP125" s="447"/>
      <c r="EQ125" s="447"/>
      <c r="ER125" s="449"/>
      <c r="ES125" s="450">
        <f t="shared" si="8080"/>
        <v>0</v>
      </c>
      <c r="ET125" s="463"/>
      <c r="EU125" s="448"/>
      <c r="EW125" s="458"/>
      <c r="EX125" s="447"/>
      <c r="EY125" s="447"/>
      <c r="EZ125" s="447"/>
      <c r="FA125" s="450">
        <f t="shared" si="8081"/>
        <v>0</v>
      </c>
      <c r="FB125" s="447"/>
      <c r="FC125" s="447"/>
      <c r="FD125" s="447"/>
      <c r="FE125" s="447"/>
      <c r="FF125" s="447"/>
      <c r="FG125" s="449"/>
      <c r="FH125" s="450">
        <f t="shared" si="8082"/>
        <v>0</v>
      </c>
      <c r="FI125" s="463"/>
      <c r="FJ125" s="448"/>
      <c r="FL125" s="458"/>
      <c r="FM125" s="447"/>
      <c r="FN125" s="447"/>
      <c r="FO125" s="447"/>
      <c r="FP125" s="450">
        <f t="shared" si="8083"/>
        <v>0</v>
      </c>
      <c r="FQ125" s="447"/>
      <c r="FR125" s="447"/>
      <c r="FS125" s="447"/>
      <c r="FT125" s="447"/>
      <c r="FU125" s="447"/>
      <c r="FV125" s="449"/>
      <c r="FW125" s="450">
        <f t="shared" si="8084"/>
        <v>0</v>
      </c>
      <c r="FX125" s="463"/>
      <c r="FY125" s="448"/>
      <c r="GA125" s="458"/>
      <c r="GB125" s="447"/>
      <c r="GC125" s="447"/>
      <c r="GD125" s="447"/>
      <c r="GE125" s="450">
        <f t="shared" si="8085"/>
        <v>0</v>
      </c>
      <c r="GF125" s="447"/>
      <c r="GG125" s="447"/>
      <c r="GH125" s="447"/>
      <c r="GI125" s="447"/>
      <c r="GJ125" s="447"/>
      <c r="GK125" s="449"/>
      <c r="GL125" s="450">
        <f t="shared" si="8086"/>
        <v>0</v>
      </c>
      <c r="GM125" s="463"/>
      <c r="GN125" s="448"/>
      <c r="GP125" s="458"/>
      <c r="GQ125" s="447"/>
      <c r="GR125" s="447"/>
      <c r="GS125" s="447"/>
      <c r="GT125" s="450">
        <f t="shared" si="8087"/>
        <v>0</v>
      </c>
      <c r="GU125" s="447"/>
      <c r="GV125" s="447"/>
      <c r="GW125" s="447"/>
      <c r="GX125" s="447"/>
      <c r="GY125" s="447"/>
      <c r="GZ125" s="449"/>
      <c r="HA125" s="450">
        <f t="shared" si="8088"/>
        <v>0</v>
      </c>
      <c r="HB125" s="463"/>
      <c r="HC125" s="448"/>
      <c r="HE125" s="458"/>
      <c r="HF125" s="447"/>
      <c r="HG125" s="447"/>
      <c r="HH125" s="447"/>
      <c r="HI125" s="450">
        <f t="shared" si="8089"/>
        <v>0</v>
      </c>
      <c r="HJ125" s="447"/>
      <c r="HK125" s="447"/>
      <c r="HL125" s="447"/>
      <c r="HM125" s="447"/>
      <c r="HN125" s="447"/>
      <c r="HO125" s="449"/>
      <c r="HP125" s="450">
        <f t="shared" si="8090"/>
        <v>0</v>
      </c>
      <c r="HQ125" s="463"/>
      <c r="HR125" s="448"/>
      <c r="HT125" s="458"/>
      <c r="HU125" s="447"/>
      <c r="HV125" s="447"/>
      <c r="HW125" s="447"/>
      <c r="HX125" s="450">
        <f t="shared" si="8091"/>
        <v>0</v>
      </c>
      <c r="HY125" s="447"/>
      <c r="HZ125" s="447"/>
      <c r="IA125" s="447"/>
      <c r="IB125" s="447"/>
      <c r="IC125" s="447"/>
      <c r="ID125" s="449"/>
      <c r="IE125" s="450">
        <f t="shared" si="8092"/>
        <v>0</v>
      </c>
      <c r="IF125" s="463"/>
      <c r="IG125" s="448"/>
      <c r="II125" s="458"/>
      <c r="IJ125" s="447"/>
      <c r="IK125" s="447"/>
      <c r="IL125" s="447"/>
      <c r="IM125" s="450">
        <f t="shared" si="8093"/>
        <v>0</v>
      </c>
      <c r="IN125" s="447"/>
      <c r="IO125" s="447"/>
      <c r="IP125" s="447"/>
      <c r="IQ125" s="447"/>
      <c r="IR125" s="447"/>
      <c r="IS125" s="449"/>
      <c r="IT125" s="450">
        <f t="shared" si="8094"/>
        <v>0</v>
      </c>
      <c r="IU125" s="463"/>
      <c r="IV125" s="448"/>
      <c r="IX125" s="458"/>
      <c r="IY125" s="447"/>
      <c r="IZ125" s="447"/>
      <c r="JA125" s="447"/>
      <c r="JB125" s="450">
        <f t="shared" si="8095"/>
        <v>0</v>
      </c>
      <c r="JC125" s="447"/>
      <c r="JD125" s="447"/>
      <c r="JE125" s="447"/>
      <c r="JF125" s="447"/>
      <c r="JG125" s="447"/>
      <c r="JH125" s="449"/>
      <c r="JI125" s="450">
        <f t="shared" si="8096"/>
        <v>0</v>
      </c>
      <c r="JJ125" s="463"/>
      <c r="JK125" s="448"/>
      <c r="JM125" s="458"/>
      <c r="JN125" s="447"/>
      <c r="JO125" s="447"/>
      <c r="JP125" s="447"/>
      <c r="JQ125" s="450">
        <f t="shared" si="8097"/>
        <v>0</v>
      </c>
      <c r="JR125" s="447"/>
      <c r="JS125" s="447"/>
      <c r="JT125" s="447"/>
      <c r="JU125" s="447"/>
      <c r="JV125" s="447"/>
      <c r="JW125" s="449"/>
      <c r="JX125" s="450">
        <f t="shared" si="8098"/>
        <v>0</v>
      </c>
      <c r="JY125" s="463"/>
      <c r="JZ125" s="448"/>
      <c r="KB125" s="458"/>
      <c r="KC125" s="447"/>
      <c r="KD125" s="447"/>
      <c r="KE125" s="447"/>
      <c r="KF125" s="450">
        <f t="shared" si="8099"/>
        <v>0</v>
      </c>
      <c r="KG125" s="447"/>
      <c r="KH125" s="447"/>
      <c r="KI125" s="447"/>
      <c r="KJ125" s="447"/>
      <c r="KK125" s="447"/>
      <c r="KL125" s="449"/>
      <c r="KM125" s="450">
        <f t="shared" si="8100"/>
        <v>0</v>
      </c>
      <c r="KN125" s="463"/>
      <c r="KO125" s="448"/>
      <c r="KQ125" s="458"/>
      <c r="KR125" s="447"/>
      <c r="KS125" s="447"/>
      <c r="KT125" s="447"/>
      <c r="KU125" s="450">
        <f t="shared" si="8101"/>
        <v>0</v>
      </c>
      <c r="KV125" s="447"/>
      <c r="KW125" s="447"/>
      <c r="KX125" s="447"/>
      <c r="KY125" s="447"/>
      <c r="KZ125" s="447"/>
      <c r="LA125" s="449"/>
      <c r="LB125" s="450">
        <f t="shared" si="8102"/>
        <v>0</v>
      </c>
      <c r="LC125" s="463"/>
      <c r="LD125" s="448"/>
      <c r="LF125" s="458"/>
      <c r="LG125" s="447"/>
      <c r="LH125" s="447"/>
      <c r="LI125" s="447"/>
      <c r="LJ125" s="450">
        <f t="shared" si="8103"/>
        <v>0</v>
      </c>
      <c r="LK125" s="447"/>
      <c r="LL125" s="447"/>
      <c r="LM125" s="447"/>
      <c r="LN125" s="447"/>
      <c r="LO125" s="447"/>
      <c r="LP125" s="449"/>
      <c r="LQ125" s="450">
        <f t="shared" si="8104"/>
        <v>0</v>
      </c>
      <c r="LR125" s="463"/>
      <c r="LS125" s="448"/>
      <c r="LU125" s="458"/>
      <c r="LV125" s="447"/>
      <c r="LW125" s="447"/>
      <c r="LX125" s="447"/>
      <c r="LY125" s="450">
        <f t="shared" si="8105"/>
        <v>0</v>
      </c>
      <c r="LZ125" s="447"/>
      <c r="MA125" s="447"/>
      <c r="MB125" s="447"/>
      <c r="MC125" s="447"/>
      <c r="MD125" s="447"/>
      <c r="ME125" s="449"/>
      <c r="MF125" s="450">
        <f t="shared" si="8106"/>
        <v>0</v>
      </c>
      <c r="MG125" s="463"/>
      <c r="MH125" s="448"/>
      <c r="MJ125" s="458"/>
      <c r="MK125" s="447"/>
      <c r="ML125" s="447"/>
      <c r="MM125" s="447"/>
      <c r="MN125" s="450">
        <f t="shared" si="8107"/>
        <v>0</v>
      </c>
      <c r="MO125" s="447"/>
      <c r="MP125" s="447"/>
      <c r="MQ125" s="447"/>
      <c r="MR125" s="447"/>
      <c r="MS125" s="447"/>
      <c r="MT125" s="449"/>
      <c r="MU125" s="450">
        <f t="shared" si="8108"/>
        <v>0</v>
      </c>
      <c r="MV125" s="463"/>
      <c r="MW125" s="448"/>
      <c r="MY125" s="458"/>
      <c r="MZ125" s="447"/>
      <c r="NA125" s="447"/>
      <c r="NB125" s="447"/>
      <c r="NC125" s="450">
        <f t="shared" si="8109"/>
        <v>0</v>
      </c>
      <c r="ND125" s="447"/>
      <c r="NE125" s="447"/>
      <c r="NF125" s="447"/>
      <c r="NG125" s="447"/>
      <c r="NH125" s="447"/>
      <c r="NI125" s="449"/>
      <c r="NJ125" s="450">
        <f t="shared" si="8110"/>
        <v>0</v>
      </c>
      <c r="NK125" s="463"/>
      <c r="NL125" s="448"/>
      <c r="NN125" s="458"/>
      <c r="NO125" s="447"/>
      <c r="NP125" s="447"/>
      <c r="NQ125" s="447"/>
      <c r="NR125" s="450">
        <f t="shared" si="8111"/>
        <v>0</v>
      </c>
      <c r="NS125" s="447"/>
      <c r="NT125" s="447"/>
      <c r="NU125" s="447"/>
      <c r="NV125" s="447"/>
      <c r="NW125" s="447"/>
      <c r="NX125" s="449"/>
      <c r="NY125" s="450">
        <f t="shared" si="8112"/>
        <v>0</v>
      </c>
      <c r="NZ125" s="463"/>
      <c r="OA125" s="448"/>
      <c r="OC125" s="458"/>
      <c r="OD125" s="447"/>
      <c r="OE125" s="447"/>
      <c r="OF125" s="447"/>
      <c r="OG125" s="450">
        <f t="shared" si="8113"/>
        <v>0</v>
      </c>
      <c r="OH125" s="447"/>
      <c r="OI125" s="447"/>
      <c r="OJ125" s="447"/>
      <c r="OK125" s="447"/>
      <c r="OL125" s="447"/>
      <c r="OM125" s="449"/>
      <c r="ON125" s="450">
        <f t="shared" si="8114"/>
        <v>0</v>
      </c>
      <c r="OO125" s="463"/>
      <c r="OP125" s="448"/>
      <c r="OR125" s="458"/>
      <c r="OS125" s="447"/>
      <c r="OT125" s="447"/>
      <c r="OU125" s="447"/>
      <c r="OV125" s="450">
        <f t="shared" si="8115"/>
        <v>0</v>
      </c>
      <c r="OW125" s="447"/>
      <c r="OX125" s="447"/>
      <c r="OY125" s="447"/>
      <c r="OZ125" s="447"/>
      <c r="PA125" s="447"/>
      <c r="PB125" s="449"/>
      <c r="PC125" s="450">
        <f t="shared" si="8116"/>
        <v>0</v>
      </c>
      <c r="PD125" s="463"/>
      <c r="PE125" s="448"/>
      <c r="PG125" s="458"/>
      <c r="PH125" s="447"/>
      <c r="PI125" s="447"/>
      <c r="PJ125" s="447"/>
      <c r="PK125" s="450">
        <f t="shared" si="8117"/>
        <v>0</v>
      </c>
      <c r="PL125" s="447"/>
      <c r="PM125" s="447"/>
      <c r="PN125" s="447"/>
      <c r="PO125" s="447"/>
      <c r="PP125" s="447"/>
      <c r="PQ125" s="449"/>
      <c r="PR125" s="450">
        <f t="shared" si="8118"/>
        <v>0</v>
      </c>
      <c r="PS125" s="463"/>
      <c r="PT125" s="448"/>
      <c r="PV125" s="458"/>
      <c r="PW125" s="447"/>
      <c r="PX125" s="447"/>
      <c r="PY125" s="447"/>
      <c r="PZ125" s="450">
        <f t="shared" si="8119"/>
        <v>0</v>
      </c>
      <c r="QA125" s="447"/>
      <c r="QB125" s="447"/>
      <c r="QC125" s="447"/>
      <c r="QD125" s="447"/>
      <c r="QE125" s="447"/>
      <c r="QF125" s="449"/>
      <c r="QG125" s="450">
        <f t="shared" si="8120"/>
        <v>0</v>
      </c>
      <c r="QH125" s="463"/>
      <c r="QI125" s="448"/>
      <c r="QK125" s="458"/>
      <c r="QL125" s="447"/>
      <c r="QM125" s="447"/>
      <c r="QN125" s="447"/>
      <c r="QO125" s="450">
        <f t="shared" si="8121"/>
        <v>0</v>
      </c>
      <c r="QP125" s="447"/>
      <c r="QQ125" s="447"/>
      <c r="QR125" s="447"/>
      <c r="QS125" s="447"/>
      <c r="QT125" s="447"/>
      <c r="QU125" s="449"/>
      <c r="QV125" s="450">
        <f t="shared" si="8122"/>
        <v>0</v>
      </c>
      <c r="QW125" s="463"/>
      <c r="QX125" s="448"/>
      <c r="QZ125" s="458"/>
      <c r="RA125" s="447"/>
      <c r="RB125" s="447"/>
      <c r="RC125" s="447"/>
      <c r="RD125" s="450">
        <f t="shared" si="8123"/>
        <v>0</v>
      </c>
      <c r="RE125" s="447"/>
      <c r="RF125" s="447"/>
      <c r="RG125" s="447"/>
      <c r="RH125" s="447"/>
      <c r="RI125" s="447"/>
      <c r="RJ125" s="449"/>
      <c r="RK125" s="450">
        <f t="shared" si="8124"/>
        <v>0</v>
      </c>
      <c r="RL125" s="463"/>
      <c r="RM125" s="448"/>
      <c r="RO125" s="458"/>
      <c r="RP125" s="447"/>
      <c r="RQ125" s="447"/>
      <c r="RR125" s="447"/>
      <c r="RS125" s="450">
        <f t="shared" si="8125"/>
        <v>0</v>
      </c>
      <c r="RT125" s="447"/>
      <c r="RU125" s="447"/>
      <c r="RV125" s="447"/>
      <c r="RW125" s="447"/>
      <c r="RX125" s="447"/>
      <c r="RY125" s="449"/>
      <c r="RZ125" s="450">
        <f t="shared" si="8126"/>
        <v>0</v>
      </c>
      <c r="SA125" s="463"/>
      <c r="SB125" s="448"/>
      <c r="SD125" s="458"/>
      <c r="SE125" s="447"/>
      <c r="SF125" s="447"/>
      <c r="SG125" s="447"/>
      <c r="SH125" s="450">
        <f t="shared" si="8127"/>
        <v>0</v>
      </c>
      <c r="SI125" s="447"/>
      <c r="SJ125" s="447"/>
      <c r="SK125" s="447"/>
      <c r="SL125" s="447"/>
      <c r="SM125" s="447"/>
      <c r="SN125" s="449"/>
      <c r="SO125" s="450">
        <f t="shared" si="8128"/>
        <v>0</v>
      </c>
      <c r="SP125" s="463"/>
      <c r="SQ125" s="448"/>
      <c r="SS125" s="458"/>
      <c r="ST125" s="447"/>
      <c r="SU125" s="447"/>
      <c r="SV125" s="447"/>
      <c r="SW125" s="450">
        <f t="shared" si="8129"/>
        <v>0</v>
      </c>
      <c r="SX125" s="447"/>
      <c r="SY125" s="447"/>
      <c r="SZ125" s="447"/>
      <c r="TA125" s="447"/>
      <c r="TB125" s="447"/>
      <c r="TC125" s="449"/>
      <c r="TD125" s="450">
        <f t="shared" si="8130"/>
        <v>0</v>
      </c>
      <c r="TE125" s="463"/>
      <c r="TF125" s="448"/>
      <c r="TH125" s="458"/>
      <c r="TI125" s="447"/>
      <c r="TJ125" s="447"/>
      <c r="TK125" s="447"/>
      <c r="TL125" s="450">
        <f t="shared" si="8131"/>
        <v>0</v>
      </c>
      <c r="TM125" s="447"/>
      <c r="TN125" s="447"/>
      <c r="TO125" s="447"/>
      <c r="TP125" s="447"/>
      <c r="TQ125" s="447"/>
      <c r="TR125" s="449"/>
      <c r="TS125" s="450">
        <f t="shared" si="8132"/>
        <v>0</v>
      </c>
      <c r="TT125" s="463"/>
      <c r="TU125" s="448"/>
      <c r="TW125" s="458"/>
      <c r="TX125" s="447"/>
      <c r="TY125" s="447"/>
      <c r="TZ125" s="447"/>
      <c r="UA125" s="450">
        <f t="shared" si="8133"/>
        <v>0</v>
      </c>
      <c r="UB125" s="447"/>
      <c r="UC125" s="447"/>
      <c r="UD125" s="447"/>
      <c r="UE125" s="447"/>
      <c r="UF125" s="447"/>
      <c r="UG125" s="449"/>
      <c r="UH125" s="450">
        <f t="shared" si="8134"/>
        <v>0</v>
      </c>
      <c r="UI125" s="463"/>
      <c r="UJ125" s="448"/>
      <c r="UL125" s="458"/>
      <c r="UM125" s="447"/>
      <c r="UN125" s="447"/>
      <c r="UO125" s="447"/>
      <c r="UP125" s="450">
        <f t="shared" si="8135"/>
        <v>0</v>
      </c>
      <c r="UQ125" s="447"/>
      <c r="UR125" s="447"/>
      <c r="US125" s="447"/>
      <c r="UT125" s="447"/>
      <c r="UU125" s="447"/>
      <c r="UV125" s="449"/>
      <c r="UW125" s="450">
        <f t="shared" si="8136"/>
        <v>0</v>
      </c>
      <c r="UX125" s="463"/>
      <c r="UY125" s="448"/>
      <c r="VA125" s="458"/>
      <c r="VB125" s="447"/>
      <c r="VC125" s="447"/>
      <c r="VD125" s="447"/>
      <c r="VE125" s="450">
        <f t="shared" si="8137"/>
        <v>0</v>
      </c>
      <c r="VF125" s="447"/>
      <c r="VG125" s="447"/>
      <c r="VH125" s="447"/>
      <c r="VI125" s="447"/>
      <c r="VJ125" s="447"/>
      <c r="VK125" s="449"/>
      <c r="VL125" s="450">
        <f t="shared" si="8138"/>
        <v>0</v>
      </c>
      <c r="VM125" s="463"/>
      <c r="VN125" s="448"/>
      <c r="VP125" s="458"/>
      <c r="VQ125" s="447"/>
      <c r="VR125" s="447"/>
      <c r="VS125" s="447"/>
      <c r="VT125" s="450">
        <f t="shared" si="8139"/>
        <v>0</v>
      </c>
      <c r="VU125" s="447"/>
      <c r="VV125" s="447"/>
      <c r="VW125" s="447"/>
      <c r="VX125" s="447"/>
      <c r="VY125" s="447"/>
      <c r="VZ125" s="449"/>
      <c r="WA125" s="450">
        <f t="shared" si="8140"/>
        <v>0</v>
      </c>
      <c r="WB125" s="463"/>
      <c r="WC125" s="448"/>
      <c r="WE125" s="458"/>
      <c r="WF125" s="447"/>
      <c r="WG125" s="447"/>
      <c r="WH125" s="447"/>
      <c r="WI125" s="450">
        <f t="shared" si="8141"/>
        <v>0</v>
      </c>
      <c r="WJ125" s="447"/>
      <c r="WK125" s="447"/>
      <c r="WL125" s="447"/>
      <c r="WM125" s="447"/>
      <c r="WN125" s="447"/>
      <c r="WO125" s="449"/>
      <c r="WP125" s="450">
        <f t="shared" si="8142"/>
        <v>0</v>
      </c>
      <c r="WQ125" s="463"/>
      <c r="WR125" s="448"/>
      <c r="WT125" s="458"/>
      <c r="WU125" s="447"/>
      <c r="WV125" s="447"/>
      <c r="WW125" s="447"/>
      <c r="WX125" s="450">
        <f t="shared" si="8143"/>
        <v>0</v>
      </c>
      <c r="WY125" s="447"/>
      <c r="WZ125" s="447"/>
      <c r="XA125" s="447"/>
      <c r="XB125" s="447"/>
      <c r="XC125" s="447"/>
      <c r="XD125" s="449"/>
      <c r="XE125" s="450">
        <f t="shared" si="8144"/>
        <v>0</v>
      </c>
      <c r="XF125" s="463"/>
      <c r="XG125" s="448"/>
      <c r="XI125" s="458"/>
      <c r="XJ125" s="447"/>
      <c r="XK125" s="447"/>
      <c r="XL125" s="447"/>
      <c r="XM125" s="450">
        <f t="shared" si="8145"/>
        <v>0</v>
      </c>
      <c r="XN125" s="447"/>
      <c r="XO125" s="447"/>
      <c r="XP125" s="447"/>
      <c r="XQ125" s="447"/>
      <c r="XR125" s="447"/>
      <c r="XS125" s="449"/>
      <c r="XT125" s="450">
        <f t="shared" si="8146"/>
        <v>0</v>
      </c>
      <c r="XU125" s="463"/>
      <c r="XV125" s="448"/>
      <c r="XX125" s="458"/>
      <c r="XY125" s="447"/>
      <c r="XZ125" s="447"/>
      <c r="YA125" s="447"/>
      <c r="YB125" s="450">
        <f t="shared" si="8147"/>
        <v>0</v>
      </c>
      <c r="YC125" s="447"/>
      <c r="YD125" s="447"/>
      <c r="YE125" s="447"/>
      <c r="YF125" s="447"/>
      <c r="YG125" s="447"/>
      <c r="YH125" s="449"/>
      <c r="YI125" s="450">
        <f t="shared" si="8148"/>
        <v>0</v>
      </c>
      <c r="YJ125" s="463"/>
      <c r="YK125" s="448"/>
      <c r="YM125" s="458"/>
      <c r="YN125" s="447"/>
      <c r="YO125" s="447"/>
      <c r="YP125" s="447"/>
      <c r="YQ125" s="450">
        <f t="shared" si="8149"/>
        <v>0</v>
      </c>
      <c r="YR125" s="447"/>
      <c r="YS125" s="447"/>
      <c r="YT125" s="447"/>
      <c r="YU125" s="447"/>
      <c r="YV125" s="447"/>
      <c r="YW125" s="449"/>
      <c r="YX125" s="450">
        <f t="shared" si="8150"/>
        <v>0</v>
      </c>
      <c r="YY125" s="463"/>
      <c r="YZ125" s="448"/>
      <c r="ZB125" s="458"/>
      <c r="ZC125" s="447"/>
      <c r="ZD125" s="447"/>
      <c r="ZE125" s="447"/>
      <c r="ZF125" s="450">
        <f t="shared" si="8151"/>
        <v>0</v>
      </c>
      <c r="ZG125" s="447"/>
      <c r="ZH125" s="447"/>
      <c r="ZI125" s="447"/>
      <c r="ZJ125" s="447"/>
      <c r="ZK125" s="447"/>
      <c r="ZL125" s="449"/>
      <c r="ZM125" s="450">
        <f t="shared" si="8152"/>
        <v>0</v>
      </c>
      <c r="ZN125" s="463"/>
      <c r="ZO125" s="448"/>
      <c r="ZQ125" s="458"/>
      <c r="ZR125" s="447"/>
      <c r="ZS125" s="447"/>
      <c r="ZT125" s="447"/>
      <c r="ZU125" s="450">
        <f t="shared" si="8153"/>
        <v>0</v>
      </c>
      <c r="ZV125" s="447"/>
      <c r="ZW125" s="447"/>
      <c r="ZX125" s="447"/>
      <c r="ZY125" s="447"/>
      <c r="ZZ125" s="447"/>
      <c r="AAA125" s="449"/>
      <c r="AAB125" s="450">
        <f t="shared" si="8154"/>
        <v>0</v>
      </c>
      <c r="AAC125" s="463"/>
      <c r="AAD125" s="448"/>
      <c r="AAF125" s="458"/>
      <c r="AAG125" s="447"/>
      <c r="AAH125" s="447"/>
      <c r="AAI125" s="447"/>
      <c r="AAJ125" s="450">
        <f t="shared" si="8155"/>
        <v>0</v>
      </c>
      <c r="AAK125" s="447"/>
      <c r="AAL125" s="447"/>
      <c r="AAM125" s="447"/>
      <c r="AAN125" s="447"/>
      <c r="AAO125" s="447"/>
      <c r="AAP125" s="449"/>
      <c r="AAQ125" s="450">
        <f t="shared" si="8156"/>
        <v>0</v>
      </c>
      <c r="AAR125" s="463"/>
      <c r="AAS125" s="448"/>
      <c r="AAU125" s="458"/>
      <c r="AAV125" s="447"/>
      <c r="AAW125" s="447"/>
      <c r="AAX125" s="447"/>
      <c r="AAY125" s="450">
        <f t="shared" si="8157"/>
        <v>0</v>
      </c>
      <c r="AAZ125" s="447"/>
      <c r="ABA125" s="447"/>
      <c r="ABB125" s="447"/>
      <c r="ABC125" s="447"/>
      <c r="ABD125" s="447"/>
      <c r="ABE125" s="449"/>
      <c r="ABF125" s="450">
        <f t="shared" si="8158"/>
        <v>0</v>
      </c>
      <c r="ABG125" s="463"/>
      <c r="ABH125" s="448"/>
      <c r="ABJ125" s="458"/>
      <c r="ABK125" s="447"/>
      <c r="ABL125" s="447"/>
      <c r="ABM125" s="447"/>
      <c r="ABN125" s="450">
        <f t="shared" si="8159"/>
        <v>0</v>
      </c>
      <c r="ABO125" s="447"/>
      <c r="ABP125" s="447"/>
      <c r="ABQ125" s="447"/>
      <c r="ABR125" s="447"/>
      <c r="ABS125" s="447"/>
      <c r="ABT125" s="449"/>
      <c r="ABU125" s="450">
        <f t="shared" si="8160"/>
        <v>0</v>
      </c>
      <c r="ABV125" s="463"/>
      <c r="ABW125" s="448"/>
      <c r="ABY125" s="458"/>
      <c r="ABZ125" s="447"/>
      <c r="ACA125" s="447"/>
      <c r="ACB125" s="447"/>
      <c r="ACC125" s="450">
        <f t="shared" si="8161"/>
        <v>0</v>
      </c>
      <c r="ACD125" s="447"/>
      <c r="ACE125" s="447"/>
      <c r="ACF125" s="447"/>
      <c r="ACG125" s="447"/>
      <c r="ACH125" s="447"/>
      <c r="ACI125" s="449"/>
      <c r="ACJ125" s="450">
        <f t="shared" si="8162"/>
        <v>0</v>
      </c>
      <c r="ACK125" s="463"/>
      <c r="ACL125" s="448"/>
      <c r="ACN125" s="458"/>
      <c r="ACO125" s="447"/>
      <c r="ACP125" s="447"/>
      <c r="ACQ125" s="447"/>
      <c r="ACR125" s="450">
        <f t="shared" si="8163"/>
        <v>0</v>
      </c>
      <c r="ACS125" s="447"/>
      <c r="ACT125" s="447"/>
      <c r="ACU125" s="447"/>
      <c r="ACV125" s="447"/>
      <c r="ACW125" s="447"/>
      <c r="ACX125" s="449"/>
      <c r="ACY125" s="450">
        <f t="shared" si="8164"/>
        <v>0</v>
      </c>
      <c r="ACZ125" s="463"/>
      <c r="ADA125" s="448"/>
      <c r="ADC125" s="458"/>
      <c r="ADD125" s="447"/>
      <c r="ADE125" s="447"/>
      <c r="ADF125" s="447"/>
      <c r="ADG125" s="450">
        <f t="shared" si="8165"/>
        <v>0</v>
      </c>
      <c r="ADH125" s="447"/>
      <c r="ADI125" s="447"/>
      <c r="ADJ125" s="447"/>
      <c r="ADK125" s="447"/>
      <c r="ADL125" s="447"/>
      <c r="ADM125" s="449"/>
      <c r="ADN125" s="450">
        <f t="shared" si="8166"/>
        <v>0</v>
      </c>
      <c r="ADO125" s="463"/>
      <c r="ADP125" s="448"/>
      <c r="ADR125" s="458"/>
      <c r="ADS125" s="447"/>
      <c r="ADT125" s="447"/>
      <c r="ADU125" s="447"/>
      <c r="ADV125" s="450">
        <f t="shared" si="8167"/>
        <v>0</v>
      </c>
      <c r="ADW125" s="447"/>
      <c r="ADX125" s="447"/>
      <c r="ADY125" s="447"/>
      <c r="ADZ125" s="447"/>
      <c r="AEA125" s="447"/>
      <c r="AEB125" s="449"/>
      <c r="AEC125" s="450">
        <f t="shared" si="8168"/>
        <v>0</v>
      </c>
      <c r="AED125" s="463"/>
      <c r="AEE125" s="448"/>
      <c r="AEG125" s="458"/>
      <c r="AEH125" s="447"/>
      <c r="AEI125" s="447"/>
      <c r="AEJ125" s="447"/>
      <c r="AEK125" s="450">
        <f t="shared" si="8169"/>
        <v>0</v>
      </c>
      <c r="AEL125" s="447"/>
      <c r="AEM125" s="447"/>
      <c r="AEN125" s="447"/>
      <c r="AEO125" s="447"/>
      <c r="AEP125" s="447"/>
      <c r="AEQ125" s="449"/>
      <c r="AER125" s="450">
        <f t="shared" si="8170"/>
        <v>0</v>
      </c>
      <c r="AES125" s="463"/>
      <c r="AET125" s="448"/>
      <c r="AEV125" s="458"/>
      <c r="AEW125" s="447"/>
      <c r="AEX125" s="447"/>
      <c r="AEY125" s="447"/>
      <c r="AEZ125" s="450">
        <f t="shared" si="8171"/>
        <v>0</v>
      </c>
      <c r="AFA125" s="447"/>
      <c r="AFB125" s="447"/>
      <c r="AFC125" s="447"/>
      <c r="AFD125" s="447"/>
      <c r="AFE125" s="447"/>
      <c r="AFF125" s="449"/>
      <c r="AFG125" s="450">
        <f t="shared" si="8172"/>
        <v>0</v>
      </c>
      <c r="AFH125" s="463"/>
      <c r="AFI125" s="448"/>
      <c r="AFK125" s="458"/>
      <c r="AFL125" s="447"/>
      <c r="AFM125" s="447"/>
      <c r="AFN125" s="447"/>
      <c r="AFO125" s="450">
        <f t="shared" si="8173"/>
        <v>0</v>
      </c>
      <c r="AFP125" s="447"/>
      <c r="AFQ125" s="447"/>
      <c r="AFR125" s="447"/>
      <c r="AFS125" s="447"/>
      <c r="AFT125" s="447"/>
      <c r="AFU125" s="449"/>
      <c r="AFV125" s="450">
        <f t="shared" si="8174"/>
        <v>0</v>
      </c>
      <c r="AFW125" s="463"/>
      <c r="AFX125" s="448"/>
      <c r="AFZ125" s="458"/>
      <c r="AGA125" s="447"/>
      <c r="AGB125" s="447"/>
      <c r="AGC125" s="447"/>
      <c r="AGD125" s="450">
        <f t="shared" si="8175"/>
        <v>0</v>
      </c>
      <c r="AGE125" s="447"/>
      <c r="AGF125" s="447"/>
      <c r="AGG125" s="447"/>
      <c r="AGH125" s="447"/>
      <c r="AGI125" s="447"/>
      <c r="AGJ125" s="449"/>
      <c r="AGK125" s="450">
        <f t="shared" si="8176"/>
        <v>0</v>
      </c>
      <c r="AGL125" s="463"/>
      <c r="AGM125" s="448"/>
      <c r="AGO125" s="458"/>
      <c r="AGP125" s="447"/>
      <c r="AGQ125" s="447"/>
      <c r="AGR125" s="447"/>
      <c r="AGS125" s="450">
        <f t="shared" si="8177"/>
        <v>0</v>
      </c>
      <c r="AGT125" s="447"/>
      <c r="AGU125" s="447"/>
      <c r="AGV125" s="447"/>
      <c r="AGW125" s="447"/>
      <c r="AGX125" s="447"/>
      <c r="AGY125" s="449"/>
      <c r="AGZ125" s="450">
        <f t="shared" si="8178"/>
        <v>0</v>
      </c>
      <c r="AHA125" s="463"/>
      <c r="AHB125" s="448"/>
      <c r="AHD125" s="458"/>
      <c r="AHE125" s="447"/>
      <c r="AHF125" s="447"/>
      <c r="AHG125" s="447"/>
      <c r="AHH125" s="450">
        <f t="shared" si="8179"/>
        <v>0</v>
      </c>
      <c r="AHI125" s="447"/>
      <c r="AHJ125" s="447"/>
      <c r="AHK125" s="447"/>
      <c r="AHL125" s="447"/>
      <c r="AHM125" s="447"/>
      <c r="AHN125" s="449"/>
      <c r="AHO125" s="450">
        <f t="shared" si="8180"/>
        <v>0</v>
      </c>
      <c r="AHP125" s="463"/>
      <c r="AHQ125" s="448"/>
      <c r="AHS125" s="458"/>
      <c r="AHT125" s="447"/>
      <c r="AHU125" s="447"/>
      <c r="AHV125" s="447"/>
      <c r="AHW125" s="450">
        <f t="shared" si="8181"/>
        <v>0</v>
      </c>
      <c r="AHX125" s="447"/>
      <c r="AHY125" s="447"/>
      <c r="AHZ125" s="447"/>
      <c r="AIA125" s="447"/>
      <c r="AIB125" s="447"/>
      <c r="AIC125" s="449"/>
      <c r="AID125" s="450">
        <f t="shared" si="8182"/>
        <v>0</v>
      </c>
      <c r="AIE125" s="463"/>
      <c r="AIF125" s="448"/>
      <c r="AIH125" s="458"/>
      <c r="AII125" s="447"/>
      <c r="AIJ125" s="447"/>
      <c r="AIK125" s="447"/>
      <c r="AIL125" s="450">
        <f t="shared" si="8183"/>
        <v>0</v>
      </c>
      <c r="AIM125" s="447"/>
      <c r="AIN125" s="447"/>
      <c r="AIO125" s="447"/>
      <c r="AIP125" s="447"/>
      <c r="AIQ125" s="447"/>
      <c r="AIR125" s="449"/>
      <c r="AIS125" s="450">
        <f t="shared" si="8184"/>
        <v>0</v>
      </c>
      <c r="AIT125" s="463"/>
      <c r="AIU125" s="448"/>
      <c r="AIW125" s="458"/>
      <c r="AIX125" s="447"/>
      <c r="AIY125" s="447"/>
      <c r="AIZ125" s="447"/>
      <c r="AJA125" s="450">
        <f t="shared" si="8185"/>
        <v>0</v>
      </c>
      <c r="AJB125" s="447"/>
      <c r="AJC125" s="447"/>
      <c r="AJD125" s="447"/>
      <c r="AJE125" s="447"/>
      <c r="AJF125" s="447"/>
      <c r="AJG125" s="449"/>
      <c r="AJH125" s="450">
        <f t="shared" si="8186"/>
        <v>0</v>
      </c>
      <c r="AJI125" s="463"/>
      <c r="AJJ125" s="448"/>
      <c r="AJL125" s="458"/>
      <c r="AJM125" s="447"/>
      <c r="AJN125" s="447"/>
      <c r="AJO125" s="447"/>
      <c r="AJP125" s="450">
        <f t="shared" si="8187"/>
        <v>0</v>
      </c>
      <c r="AJQ125" s="447"/>
      <c r="AJR125" s="447"/>
      <c r="AJS125" s="447"/>
      <c r="AJT125" s="447"/>
      <c r="AJU125" s="447"/>
      <c r="AJV125" s="449"/>
      <c r="AJW125" s="450">
        <f t="shared" si="8188"/>
        <v>0</v>
      </c>
      <c r="AJX125" s="463"/>
      <c r="AJY125" s="448"/>
      <c r="AKA125" s="458"/>
      <c r="AKB125" s="447"/>
      <c r="AKC125" s="447"/>
      <c r="AKD125" s="447"/>
      <c r="AKE125" s="450">
        <f t="shared" si="8189"/>
        <v>0</v>
      </c>
      <c r="AKF125" s="447"/>
      <c r="AKG125" s="447"/>
      <c r="AKH125" s="447"/>
      <c r="AKI125" s="447"/>
      <c r="AKJ125" s="447"/>
      <c r="AKK125" s="449"/>
      <c r="AKL125" s="450">
        <f t="shared" si="8190"/>
        <v>0</v>
      </c>
      <c r="AKM125" s="463"/>
      <c r="AKN125" s="448"/>
      <c r="AKP125" s="458"/>
      <c r="AKQ125" s="447"/>
      <c r="AKR125" s="447"/>
      <c r="AKS125" s="447"/>
      <c r="AKT125" s="450">
        <f t="shared" si="8191"/>
        <v>0</v>
      </c>
      <c r="AKU125" s="447"/>
      <c r="AKV125" s="447"/>
      <c r="AKW125" s="447"/>
      <c r="AKX125" s="447"/>
      <c r="AKY125" s="447"/>
      <c r="AKZ125" s="449"/>
      <c r="ALA125" s="450">
        <f t="shared" si="8192"/>
        <v>0</v>
      </c>
      <c r="ALB125" s="463"/>
      <c r="ALC125" s="448"/>
      <c r="ALE125" s="458"/>
      <c r="ALF125" s="447"/>
      <c r="ALG125" s="447"/>
      <c r="ALH125" s="447"/>
      <c r="ALI125" s="450">
        <f t="shared" si="8193"/>
        <v>0</v>
      </c>
      <c r="ALJ125" s="447"/>
      <c r="ALK125" s="447"/>
      <c r="ALL125" s="447"/>
      <c r="ALM125" s="447"/>
      <c r="ALN125" s="447"/>
      <c r="ALO125" s="449"/>
      <c r="ALP125" s="450">
        <f t="shared" si="8194"/>
        <v>0</v>
      </c>
      <c r="ALQ125" s="463"/>
      <c r="ALR125" s="448"/>
      <c r="ALT125" s="458"/>
      <c r="ALU125" s="447"/>
      <c r="ALV125" s="447"/>
      <c r="ALW125" s="447"/>
      <c r="ALX125" s="450">
        <f t="shared" si="8195"/>
        <v>0</v>
      </c>
      <c r="ALY125" s="447"/>
      <c r="ALZ125" s="447"/>
      <c r="AMA125" s="447"/>
      <c r="AMB125" s="447"/>
      <c r="AMC125" s="447"/>
      <c r="AMD125" s="449"/>
      <c r="AME125" s="450">
        <f t="shared" si="8196"/>
        <v>0</v>
      </c>
      <c r="AMF125" s="463"/>
      <c r="AMG125" s="448"/>
      <c r="AMI125" s="458"/>
      <c r="AMJ125" s="447"/>
      <c r="AMK125" s="447"/>
      <c r="AML125" s="447"/>
      <c r="AMM125" s="450">
        <f t="shared" si="8197"/>
        <v>0</v>
      </c>
      <c r="AMN125" s="447"/>
      <c r="AMO125" s="447"/>
      <c r="AMP125" s="447"/>
      <c r="AMQ125" s="447"/>
      <c r="AMR125" s="447"/>
      <c r="AMS125" s="449"/>
      <c r="AMT125" s="450">
        <f t="shared" si="8198"/>
        <v>0</v>
      </c>
      <c r="AMU125" s="463"/>
      <c r="AMV125" s="448"/>
      <c r="AMX125" s="458"/>
      <c r="AMY125" s="447"/>
      <c r="AMZ125" s="447"/>
      <c r="ANA125" s="447"/>
      <c r="ANB125" s="450">
        <f t="shared" si="8199"/>
        <v>0</v>
      </c>
      <c r="ANC125" s="447"/>
      <c r="AND125" s="447"/>
      <c r="ANE125" s="447"/>
      <c r="ANF125" s="447"/>
      <c r="ANG125" s="447"/>
      <c r="ANH125" s="449"/>
      <c r="ANI125" s="450">
        <f t="shared" si="8200"/>
        <v>0</v>
      </c>
      <c r="ANJ125" s="463"/>
      <c r="ANK125" s="448"/>
      <c r="ANM125" s="458"/>
      <c r="ANN125" s="447"/>
      <c r="ANO125" s="447"/>
      <c r="ANP125" s="447"/>
      <c r="ANQ125" s="450">
        <f t="shared" si="8201"/>
        <v>0</v>
      </c>
      <c r="ANR125" s="447"/>
      <c r="ANS125" s="447"/>
      <c r="ANT125" s="447"/>
      <c r="ANU125" s="447"/>
      <c r="ANV125" s="447"/>
      <c r="ANW125" s="449"/>
      <c r="ANX125" s="450">
        <f t="shared" si="8202"/>
        <v>0</v>
      </c>
      <c r="ANY125" s="463"/>
      <c r="ANZ125" s="448"/>
      <c r="AOB125" s="458"/>
      <c r="AOC125" s="447"/>
      <c r="AOD125" s="447"/>
      <c r="AOE125" s="447"/>
      <c r="AOF125" s="450">
        <f t="shared" si="8203"/>
        <v>0</v>
      </c>
      <c r="AOG125" s="447"/>
      <c r="AOH125" s="447"/>
      <c r="AOI125" s="447"/>
      <c r="AOJ125" s="447"/>
      <c r="AOK125" s="447"/>
      <c r="AOL125" s="449"/>
      <c r="AOM125" s="450">
        <f t="shared" si="8204"/>
        <v>0</v>
      </c>
      <c r="AON125" s="463"/>
      <c r="AOO125" s="448"/>
      <c r="AOQ125" s="458"/>
      <c r="AOR125" s="447"/>
      <c r="AOS125" s="447"/>
      <c r="AOT125" s="447"/>
      <c r="AOU125" s="450">
        <f t="shared" si="8205"/>
        <v>0</v>
      </c>
      <c r="AOV125" s="447"/>
      <c r="AOW125" s="447"/>
      <c r="AOX125" s="447"/>
      <c r="AOY125" s="447"/>
      <c r="AOZ125" s="447"/>
      <c r="APA125" s="449"/>
      <c r="APB125" s="450">
        <f t="shared" si="8206"/>
        <v>0</v>
      </c>
      <c r="APC125" s="463"/>
      <c r="APD125" s="448"/>
      <c r="APF125" s="458"/>
      <c r="APG125" s="447"/>
      <c r="APH125" s="447"/>
      <c r="API125" s="447"/>
      <c r="APJ125" s="450">
        <f t="shared" si="8207"/>
        <v>0</v>
      </c>
      <c r="APK125" s="447"/>
      <c r="APL125" s="447"/>
      <c r="APM125" s="447"/>
      <c r="APN125" s="447"/>
      <c r="APO125" s="447"/>
      <c r="APP125" s="449"/>
      <c r="APQ125" s="450">
        <f t="shared" si="8208"/>
        <v>0</v>
      </c>
      <c r="APR125" s="463"/>
      <c r="APS125" s="448"/>
      <c r="APU125" s="458"/>
      <c r="APV125" s="447"/>
      <c r="APW125" s="447"/>
      <c r="APX125" s="447"/>
      <c r="APY125" s="450">
        <f t="shared" si="8209"/>
        <v>0</v>
      </c>
      <c r="APZ125" s="447"/>
      <c r="AQA125" s="447"/>
      <c r="AQB125" s="447"/>
      <c r="AQC125" s="447"/>
      <c r="AQD125" s="447"/>
      <c r="AQE125" s="449"/>
      <c r="AQF125" s="450">
        <f t="shared" si="8210"/>
        <v>0</v>
      </c>
      <c r="AQG125" s="463"/>
      <c r="AQH125" s="448"/>
      <c r="AQJ125" s="458"/>
      <c r="AQK125" s="447"/>
      <c r="AQL125" s="447"/>
      <c r="AQM125" s="447"/>
      <c r="AQN125" s="450">
        <f t="shared" si="8211"/>
        <v>0</v>
      </c>
      <c r="AQO125" s="447"/>
      <c r="AQP125" s="447"/>
      <c r="AQQ125" s="447"/>
      <c r="AQR125" s="447"/>
      <c r="AQS125" s="447"/>
      <c r="AQT125" s="449"/>
      <c r="AQU125" s="450">
        <f t="shared" si="8212"/>
        <v>0</v>
      </c>
      <c r="AQV125" s="463"/>
      <c r="AQW125" s="448"/>
      <c r="AQY125" s="458"/>
      <c r="AQZ125" s="447"/>
      <c r="ARA125" s="447"/>
      <c r="ARB125" s="447"/>
      <c r="ARC125" s="450">
        <f t="shared" si="8213"/>
        <v>0</v>
      </c>
      <c r="ARD125" s="447"/>
      <c r="ARE125" s="447"/>
      <c r="ARF125" s="447"/>
      <c r="ARG125" s="447"/>
      <c r="ARH125" s="447"/>
      <c r="ARI125" s="449"/>
      <c r="ARJ125" s="450">
        <f t="shared" si="8214"/>
        <v>0</v>
      </c>
      <c r="ARK125" s="463"/>
      <c r="ARL125" s="448"/>
      <c r="ARN125" s="458"/>
      <c r="ARO125" s="447"/>
      <c r="ARP125" s="447"/>
      <c r="ARQ125" s="447"/>
      <c r="ARR125" s="450">
        <f t="shared" si="8215"/>
        <v>0</v>
      </c>
      <c r="ARS125" s="447"/>
      <c r="ART125" s="447"/>
      <c r="ARU125" s="447"/>
      <c r="ARV125" s="447"/>
      <c r="ARW125" s="447"/>
      <c r="ARX125" s="449"/>
      <c r="ARY125" s="450">
        <f t="shared" si="8216"/>
        <v>0</v>
      </c>
      <c r="ARZ125" s="463"/>
      <c r="ASA125" s="448"/>
      <c r="ASC125" s="458"/>
      <c r="ASD125" s="447"/>
      <c r="ASE125" s="447"/>
      <c r="ASF125" s="447"/>
      <c r="ASG125" s="450">
        <f t="shared" si="8217"/>
        <v>0</v>
      </c>
      <c r="ASH125" s="447"/>
      <c r="ASI125" s="447"/>
      <c r="ASJ125" s="447"/>
      <c r="ASK125" s="447"/>
      <c r="ASL125" s="447"/>
      <c r="ASM125" s="449"/>
      <c r="ASN125" s="450">
        <f t="shared" si="8218"/>
        <v>0</v>
      </c>
      <c r="ASO125" s="463"/>
      <c r="ASP125" s="448"/>
      <c r="ASR125" s="458"/>
      <c r="ASS125" s="447"/>
      <c r="AST125" s="447"/>
      <c r="ASU125" s="447"/>
      <c r="ASV125" s="450">
        <f t="shared" si="8219"/>
        <v>0</v>
      </c>
      <c r="ASW125" s="447"/>
      <c r="ASX125" s="447"/>
      <c r="ASY125" s="447"/>
      <c r="ASZ125" s="447"/>
      <c r="ATA125" s="447"/>
      <c r="ATB125" s="449"/>
      <c r="ATC125" s="450">
        <f t="shared" si="8220"/>
        <v>0</v>
      </c>
      <c r="ATD125" s="463"/>
      <c r="ATE125" s="448"/>
      <c r="ATG125" s="458"/>
      <c r="ATH125" s="447"/>
      <c r="ATI125" s="447"/>
      <c r="ATJ125" s="447"/>
      <c r="ATK125" s="450">
        <f t="shared" si="8221"/>
        <v>0</v>
      </c>
      <c r="ATL125" s="447"/>
      <c r="ATM125" s="447"/>
      <c r="ATN125" s="447"/>
      <c r="ATO125" s="447"/>
      <c r="ATP125" s="447"/>
      <c r="ATQ125" s="449"/>
      <c r="ATR125" s="450">
        <f t="shared" si="8222"/>
        <v>0</v>
      </c>
      <c r="ATS125" s="463"/>
      <c r="ATT125" s="448"/>
      <c r="ATV125" s="458"/>
      <c r="ATW125" s="447"/>
      <c r="ATX125" s="447"/>
      <c r="ATY125" s="447"/>
      <c r="ATZ125" s="450">
        <f t="shared" si="8223"/>
        <v>0</v>
      </c>
      <c r="AUA125" s="447"/>
      <c r="AUB125" s="447"/>
      <c r="AUC125" s="447"/>
      <c r="AUD125" s="447"/>
      <c r="AUE125" s="447"/>
      <c r="AUF125" s="449"/>
      <c r="AUG125" s="450">
        <f t="shared" si="8224"/>
        <v>0</v>
      </c>
      <c r="AUH125" s="463"/>
      <c r="AUI125" s="448"/>
      <c r="AUK125" s="458"/>
      <c r="AUL125" s="447"/>
      <c r="AUM125" s="447"/>
      <c r="AUN125" s="447"/>
      <c r="AUO125" s="450">
        <f t="shared" si="8225"/>
        <v>0</v>
      </c>
      <c r="AUP125" s="447"/>
      <c r="AUQ125" s="447"/>
      <c r="AUR125" s="447"/>
      <c r="AUS125" s="447"/>
      <c r="AUT125" s="447"/>
      <c r="AUU125" s="449"/>
      <c r="AUV125" s="450">
        <f t="shared" si="8226"/>
        <v>0</v>
      </c>
      <c r="AUW125" s="463"/>
      <c r="AUX125" s="448"/>
      <c r="AUZ125" s="458"/>
      <c r="AVA125" s="447"/>
      <c r="AVB125" s="447"/>
      <c r="AVC125" s="447"/>
      <c r="AVD125" s="450">
        <f t="shared" si="8227"/>
        <v>0</v>
      </c>
      <c r="AVE125" s="447"/>
      <c r="AVF125" s="447"/>
      <c r="AVG125" s="447"/>
      <c r="AVH125" s="447"/>
      <c r="AVI125" s="447"/>
      <c r="AVJ125" s="449"/>
      <c r="AVK125" s="450">
        <f t="shared" si="8228"/>
        <v>0</v>
      </c>
      <c r="AVL125" s="463"/>
      <c r="AVM125" s="448"/>
      <c r="AVO125" s="458"/>
      <c r="AVP125" s="447"/>
      <c r="AVQ125" s="447"/>
      <c r="AVR125" s="447"/>
      <c r="AVS125" s="450">
        <f t="shared" si="8229"/>
        <v>0</v>
      </c>
      <c r="AVT125" s="447"/>
      <c r="AVU125" s="447"/>
      <c r="AVV125" s="447"/>
      <c r="AVW125" s="447"/>
      <c r="AVX125" s="447"/>
      <c r="AVY125" s="449"/>
      <c r="AVZ125" s="450">
        <f t="shared" si="8230"/>
        <v>0</v>
      </c>
      <c r="AWA125" s="463"/>
      <c r="AWB125" s="448"/>
      <c r="AWD125" s="458"/>
      <c r="AWE125" s="447"/>
      <c r="AWF125" s="447"/>
      <c r="AWG125" s="447"/>
      <c r="AWH125" s="450">
        <f t="shared" si="8231"/>
        <v>0</v>
      </c>
      <c r="AWI125" s="447"/>
      <c r="AWJ125" s="447"/>
      <c r="AWK125" s="447"/>
      <c r="AWL125" s="447"/>
      <c r="AWM125" s="447"/>
      <c r="AWN125" s="449"/>
      <c r="AWO125" s="450">
        <f t="shared" si="8232"/>
        <v>0</v>
      </c>
      <c r="AWP125" s="463"/>
      <c r="AWQ125" s="448"/>
      <c r="AWS125" s="458"/>
      <c r="AWT125" s="447"/>
      <c r="AWU125" s="447"/>
      <c r="AWV125" s="447"/>
      <c r="AWW125" s="450">
        <f t="shared" si="8233"/>
        <v>0</v>
      </c>
      <c r="AWX125" s="447"/>
      <c r="AWY125" s="447"/>
      <c r="AWZ125" s="447"/>
      <c r="AXA125" s="447"/>
      <c r="AXB125" s="447"/>
      <c r="AXC125" s="449"/>
      <c r="AXD125" s="450">
        <f t="shared" si="8234"/>
        <v>0</v>
      </c>
      <c r="AXE125" s="463"/>
      <c r="AXF125" s="448"/>
      <c r="AXH125" s="458"/>
      <c r="AXI125" s="447"/>
      <c r="AXJ125" s="447"/>
      <c r="AXK125" s="447"/>
      <c r="AXL125" s="450">
        <f t="shared" si="8235"/>
        <v>0</v>
      </c>
      <c r="AXM125" s="447"/>
      <c r="AXN125" s="447"/>
      <c r="AXO125" s="447"/>
      <c r="AXP125" s="447"/>
      <c r="AXQ125" s="447"/>
      <c r="AXR125" s="449"/>
      <c r="AXS125" s="450">
        <f t="shared" si="8236"/>
        <v>0</v>
      </c>
      <c r="AXT125" s="463"/>
      <c r="AXU125" s="448"/>
      <c r="AXW125" s="458"/>
      <c r="AXX125" s="447"/>
      <c r="AXY125" s="447"/>
      <c r="AXZ125" s="447"/>
      <c r="AYA125" s="450">
        <f t="shared" si="8237"/>
        <v>0</v>
      </c>
      <c r="AYB125" s="447"/>
      <c r="AYC125" s="447"/>
      <c r="AYD125" s="447"/>
      <c r="AYE125" s="447"/>
      <c r="AYF125" s="447"/>
      <c r="AYG125" s="449"/>
      <c r="AYH125" s="450">
        <f t="shared" si="8238"/>
        <v>0</v>
      </c>
      <c r="AYI125" s="463"/>
      <c r="AYJ125" s="448"/>
      <c r="AYL125" s="458"/>
      <c r="AYM125" s="447"/>
      <c r="AYN125" s="447"/>
      <c r="AYO125" s="447"/>
      <c r="AYP125" s="450">
        <f t="shared" si="8239"/>
        <v>0</v>
      </c>
      <c r="AYQ125" s="447"/>
      <c r="AYR125" s="447"/>
      <c r="AYS125" s="447"/>
      <c r="AYT125" s="447"/>
      <c r="AYU125" s="447"/>
      <c r="AYV125" s="449"/>
      <c r="AYW125" s="450">
        <f t="shared" si="8240"/>
        <v>0</v>
      </c>
      <c r="AYX125" s="463"/>
      <c r="AYY125" s="448"/>
      <c r="AZA125" s="458"/>
      <c r="AZB125" s="447"/>
      <c r="AZC125" s="447"/>
      <c r="AZD125" s="447"/>
      <c r="AZE125" s="450">
        <f t="shared" si="8241"/>
        <v>0</v>
      </c>
      <c r="AZF125" s="447"/>
      <c r="AZG125" s="447"/>
      <c r="AZH125" s="447"/>
      <c r="AZI125" s="447"/>
      <c r="AZJ125" s="447"/>
      <c r="AZK125" s="449"/>
      <c r="AZL125" s="450">
        <f t="shared" si="8242"/>
        <v>0</v>
      </c>
      <c r="AZM125" s="463"/>
      <c r="AZN125" s="448"/>
      <c r="AZP125" s="458"/>
      <c r="AZQ125" s="447"/>
      <c r="AZR125" s="447"/>
      <c r="AZS125" s="447"/>
      <c r="AZT125" s="450">
        <f t="shared" si="8243"/>
        <v>0</v>
      </c>
      <c r="AZU125" s="447"/>
      <c r="AZV125" s="447"/>
      <c r="AZW125" s="447"/>
      <c r="AZX125" s="447"/>
      <c r="AZY125" s="447"/>
      <c r="AZZ125" s="449"/>
      <c r="BAA125" s="450">
        <f t="shared" si="8244"/>
        <v>0</v>
      </c>
      <c r="BAB125" s="463"/>
      <c r="BAC125" s="448"/>
      <c r="BAE125" s="458"/>
      <c r="BAF125" s="447"/>
      <c r="BAG125" s="447"/>
      <c r="BAH125" s="447"/>
      <c r="BAI125" s="450">
        <f t="shared" si="8245"/>
        <v>0</v>
      </c>
      <c r="BAJ125" s="447"/>
      <c r="BAK125" s="447"/>
      <c r="BAL125" s="447"/>
      <c r="BAM125" s="447"/>
      <c r="BAN125" s="447"/>
      <c r="BAO125" s="449"/>
      <c r="BAP125" s="450">
        <f t="shared" si="8246"/>
        <v>0</v>
      </c>
      <c r="BAQ125" s="463"/>
      <c r="BAR125" s="448"/>
      <c r="BAT125" s="458"/>
      <c r="BAU125" s="447"/>
      <c r="BAV125" s="447"/>
      <c r="BAW125" s="447"/>
      <c r="BAX125" s="450">
        <f t="shared" si="8247"/>
        <v>0</v>
      </c>
      <c r="BAY125" s="447"/>
      <c r="BAZ125" s="447"/>
      <c r="BBA125" s="447"/>
      <c r="BBB125" s="447"/>
      <c r="BBC125" s="447"/>
      <c r="BBD125" s="449"/>
      <c r="BBE125" s="450">
        <f t="shared" si="8248"/>
        <v>0</v>
      </c>
      <c r="BBF125" s="463"/>
      <c r="BBG125" s="448"/>
      <c r="BBI125" s="458"/>
      <c r="BBJ125" s="447"/>
      <c r="BBK125" s="447"/>
      <c r="BBL125" s="447"/>
      <c r="BBM125" s="450">
        <f t="shared" si="8249"/>
        <v>0</v>
      </c>
      <c r="BBN125" s="447"/>
      <c r="BBO125" s="447"/>
      <c r="BBP125" s="447"/>
      <c r="BBQ125" s="447"/>
      <c r="BBR125" s="447"/>
      <c r="BBS125" s="449"/>
      <c r="BBT125" s="450">
        <f t="shared" si="8250"/>
        <v>0</v>
      </c>
      <c r="BBU125" s="463"/>
      <c r="BBV125" s="448"/>
      <c r="BBX125" s="458"/>
      <c r="BBY125" s="447"/>
      <c r="BBZ125" s="447"/>
      <c r="BCA125" s="447"/>
      <c r="BCB125" s="450">
        <f t="shared" si="8251"/>
        <v>0</v>
      </c>
      <c r="BCC125" s="447"/>
      <c r="BCD125" s="447"/>
      <c r="BCE125" s="447"/>
      <c r="BCF125" s="447"/>
      <c r="BCG125" s="447"/>
      <c r="BCH125" s="449"/>
      <c r="BCI125" s="450">
        <f t="shared" si="8252"/>
        <v>0</v>
      </c>
      <c r="BCJ125" s="463"/>
      <c r="BCK125" s="448"/>
      <c r="BCM125" s="458"/>
      <c r="BCN125" s="447"/>
      <c r="BCO125" s="447"/>
      <c r="BCP125" s="447"/>
      <c r="BCQ125" s="450">
        <f t="shared" si="8253"/>
        <v>0</v>
      </c>
      <c r="BCR125" s="447"/>
      <c r="BCS125" s="447"/>
      <c r="BCT125" s="447"/>
      <c r="BCU125" s="447"/>
      <c r="BCV125" s="447"/>
      <c r="BCW125" s="449"/>
      <c r="BCX125" s="450">
        <f t="shared" si="8254"/>
        <v>0</v>
      </c>
      <c r="BCY125" s="463"/>
      <c r="BCZ125" s="448"/>
      <c r="BDB125" s="458"/>
      <c r="BDC125" s="447"/>
      <c r="BDD125" s="447"/>
      <c r="BDE125" s="447"/>
      <c r="BDF125" s="450">
        <f t="shared" si="8255"/>
        <v>0</v>
      </c>
      <c r="BDG125" s="447"/>
      <c r="BDH125" s="447"/>
      <c r="BDI125" s="447"/>
      <c r="BDJ125" s="447"/>
      <c r="BDK125" s="447"/>
      <c r="BDL125" s="449"/>
      <c r="BDM125" s="450">
        <f t="shared" si="8256"/>
        <v>0</v>
      </c>
      <c r="BDN125" s="463"/>
      <c r="BDO125" s="448"/>
      <c r="BDQ125" s="458"/>
      <c r="BDR125" s="447"/>
      <c r="BDS125" s="447"/>
      <c r="BDT125" s="447"/>
      <c r="BDU125" s="450">
        <f t="shared" si="8257"/>
        <v>0</v>
      </c>
      <c r="BDV125" s="447"/>
      <c r="BDW125" s="447"/>
      <c r="BDX125" s="447"/>
      <c r="BDY125" s="447"/>
      <c r="BDZ125" s="447"/>
      <c r="BEA125" s="449"/>
      <c r="BEB125" s="450">
        <f t="shared" si="8258"/>
        <v>0</v>
      </c>
      <c r="BEC125" s="463"/>
      <c r="BED125" s="448"/>
      <c r="BEF125" s="458"/>
      <c r="BEG125" s="447"/>
      <c r="BEH125" s="447"/>
      <c r="BEI125" s="447"/>
      <c r="BEJ125" s="450">
        <f t="shared" si="8259"/>
        <v>0</v>
      </c>
      <c r="BEK125" s="447"/>
      <c r="BEL125" s="447"/>
      <c r="BEM125" s="447"/>
      <c r="BEN125" s="447"/>
      <c r="BEO125" s="447"/>
      <c r="BEP125" s="449"/>
      <c r="BEQ125" s="450">
        <f t="shared" si="8260"/>
        <v>0</v>
      </c>
      <c r="BER125" s="463"/>
      <c r="BES125" s="448"/>
      <c r="BEU125" s="458"/>
      <c r="BEV125" s="447"/>
      <c r="BEW125" s="447"/>
      <c r="BEX125" s="447"/>
      <c r="BEY125" s="450">
        <f t="shared" si="8261"/>
        <v>0</v>
      </c>
      <c r="BEZ125" s="447"/>
      <c r="BFA125" s="447"/>
      <c r="BFB125" s="447"/>
      <c r="BFC125" s="447"/>
      <c r="BFD125" s="447"/>
      <c r="BFE125" s="449"/>
      <c r="BFF125" s="450">
        <f t="shared" si="8262"/>
        <v>0</v>
      </c>
      <c r="BFG125" s="463"/>
      <c r="BFH125" s="448"/>
      <c r="BFJ125" s="458"/>
      <c r="BFK125" s="447"/>
      <c r="BFL125" s="447"/>
      <c r="BFM125" s="447"/>
      <c r="BFN125" s="450">
        <f t="shared" si="8263"/>
        <v>0</v>
      </c>
      <c r="BFO125" s="447"/>
      <c r="BFP125" s="447"/>
      <c r="BFQ125" s="447"/>
      <c r="BFR125" s="447"/>
      <c r="BFS125" s="447"/>
      <c r="BFT125" s="449"/>
      <c r="BFU125" s="450">
        <f t="shared" si="8264"/>
        <v>0</v>
      </c>
      <c r="BFV125" s="463"/>
      <c r="BFW125" s="448"/>
      <c r="BFY125" s="458"/>
      <c r="BFZ125" s="447"/>
      <c r="BGA125" s="447"/>
      <c r="BGB125" s="447"/>
      <c r="BGC125" s="450">
        <f t="shared" si="8265"/>
        <v>0</v>
      </c>
      <c r="BGD125" s="447"/>
      <c r="BGE125" s="447"/>
      <c r="BGF125" s="447"/>
      <c r="BGG125" s="447"/>
      <c r="BGH125" s="447"/>
      <c r="BGI125" s="449"/>
      <c r="BGJ125" s="450">
        <f t="shared" si="8266"/>
        <v>0</v>
      </c>
      <c r="BGK125" s="463"/>
      <c r="BGL125" s="448"/>
      <c r="BGN125" s="458"/>
      <c r="BGO125" s="447"/>
      <c r="BGP125" s="447"/>
      <c r="BGQ125" s="447"/>
      <c r="BGR125" s="450">
        <f t="shared" si="8267"/>
        <v>0</v>
      </c>
      <c r="BGS125" s="447"/>
      <c r="BGT125" s="447"/>
      <c r="BGU125" s="447"/>
      <c r="BGV125" s="447"/>
      <c r="BGW125" s="447"/>
      <c r="BGX125" s="449"/>
      <c r="BGY125" s="450">
        <f t="shared" si="8268"/>
        <v>0</v>
      </c>
      <c r="BGZ125" s="463"/>
      <c r="BHA125" s="448"/>
      <c r="BHC125" s="458"/>
      <c r="BHD125" s="447"/>
      <c r="BHE125" s="447"/>
      <c r="BHF125" s="447"/>
      <c r="BHG125" s="450">
        <f t="shared" si="8269"/>
        <v>0</v>
      </c>
      <c r="BHH125" s="447"/>
      <c r="BHI125" s="447"/>
      <c r="BHJ125" s="447"/>
      <c r="BHK125" s="447"/>
      <c r="BHL125" s="447"/>
      <c r="BHM125" s="449"/>
      <c r="BHN125" s="450">
        <f t="shared" si="8270"/>
        <v>0</v>
      </c>
      <c r="BHO125" s="463"/>
      <c r="BHP125" s="448"/>
      <c r="BHR125" s="458"/>
      <c r="BHS125" s="447"/>
      <c r="BHT125" s="447"/>
      <c r="BHU125" s="447"/>
      <c r="BHV125" s="450">
        <f t="shared" si="8271"/>
        <v>0</v>
      </c>
      <c r="BHW125" s="447"/>
      <c r="BHX125" s="447"/>
      <c r="BHY125" s="447"/>
      <c r="BHZ125" s="447"/>
      <c r="BIA125" s="447"/>
      <c r="BIB125" s="449"/>
      <c r="BIC125" s="450">
        <f t="shared" si="8272"/>
        <v>0</v>
      </c>
      <c r="BID125" s="463"/>
      <c r="BIE125" s="448"/>
      <c r="BIG125" s="458"/>
      <c r="BIH125" s="447"/>
      <c r="BII125" s="447"/>
      <c r="BIJ125" s="447"/>
      <c r="BIK125" s="450">
        <f t="shared" si="8273"/>
        <v>0</v>
      </c>
      <c r="BIL125" s="447"/>
      <c r="BIM125" s="447"/>
      <c r="BIN125" s="447"/>
      <c r="BIO125" s="447"/>
      <c r="BIP125" s="447"/>
      <c r="BIQ125" s="449"/>
      <c r="BIR125" s="450">
        <f t="shared" si="8274"/>
        <v>0</v>
      </c>
      <c r="BIS125" s="463"/>
      <c r="BIT125" s="448"/>
      <c r="BIV125" s="458"/>
      <c r="BIW125" s="447"/>
      <c r="BIX125" s="447"/>
      <c r="BIY125" s="447"/>
      <c r="BIZ125" s="450">
        <f t="shared" si="8275"/>
        <v>0</v>
      </c>
      <c r="BJA125" s="447"/>
      <c r="BJB125" s="447"/>
      <c r="BJC125" s="447"/>
      <c r="BJD125" s="447"/>
      <c r="BJE125" s="447"/>
      <c r="BJF125" s="449"/>
      <c r="BJG125" s="450">
        <f t="shared" si="8276"/>
        <v>0</v>
      </c>
      <c r="BJH125" s="463"/>
      <c r="BJI125" s="448"/>
      <c r="BJK125" s="458"/>
      <c r="BJL125" s="447"/>
      <c r="BJM125" s="447"/>
      <c r="BJN125" s="447"/>
      <c r="BJO125" s="450">
        <f t="shared" si="8277"/>
        <v>0</v>
      </c>
      <c r="BJP125" s="447"/>
      <c r="BJQ125" s="447"/>
      <c r="BJR125" s="447"/>
      <c r="BJS125" s="447"/>
      <c r="BJT125" s="447"/>
      <c r="BJU125" s="449"/>
      <c r="BJV125" s="450">
        <f t="shared" si="8278"/>
        <v>0</v>
      </c>
      <c r="BJW125" s="463"/>
      <c r="BJX125" s="448"/>
      <c r="BJZ125" s="458"/>
      <c r="BKA125" s="447"/>
      <c r="BKB125" s="447"/>
      <c r="BKC125" s="447"/>
      <c r="BKD125" s="450">
        <f t="shared" si="8279"/>
        <v>0</v>
      </c>
      <c r="BKE125" s="447"/>
      <c r="BKF125" s="447"/>
      <c r="BKG125" s="447"/>
      <c r="BKH125" s="447"/>
      <c r="BKI125" s="447"/>
      <c r="BKJ125" s="449"/>
      <c r="BKK125" s="450">
        <f t="shared" si="8280"/>
        <v>0</v>
      </c>
      <c r="BKL125" s="463"/>
      <c r="BKM125" s="448"/>
      <c r="BKO125" s="458"/>
      <c r="BKP125" s="447"/>
      <c r="BKQ125" s="447"/>
      <c r="BKR125" s="447"/>
      <c r="BKS125" s="450">
        <f t="shared" si="8281"/>
        <v>0</v>
      </c>
      <c r="BKT125" s="447"/>
      <c r="BKU125" s="447"/>
      <c r="BKV125" s="447"/>
      <c r="BKW125" s="447"/>
      <c r="BKX125" s="447"/>
      <c r="BKY125" s="449"/>
      <c r="BKZ125" s="450">
        <f t="shared" si="8282"/>
        <v>0</v>
      </c>
      <c r="BLA125" s="463"/>
      <c r="BLB125" s="448"/>
      <c r="BLD125" s="458"/>
      <c r="BLE125" s="447"/>
      <c r="BLF125" s="447"/>
      <c r="BLG125" s="447"/>
      <c r="BLH125" s="450">
        <f t="shared" si="8283"/>
        <v>0</v>
      </c>
      <c r="BLI125" s="447"/>
      <c r="BLJ125" s="447"/>
      <c r="BLK125" s="447"/>
      <c r="BLL125" s="447"/>
      <c r="BLM125" s="447"/>
      <c r="BLN125" s="449"/>
      <c r="BLO125" s="450">
        <f t="shared" si="8284"/>
        <v>0</v>
      </c>
      <c r="BLP125" s="463"/>
      <c r="BLQ125" s="448"/>
      <c r="BLS125" s="458"/>
      <c r="BLT125" s="447"/>
      <c r="BLU125" s="447"/>
      <c r="BLV125" s="447"/>
      <c r="BLW125" s="450">
        <f t="shared" si="8285"/>
        <v>0</v>
      </c>
      <c r="BLX125" s="447"/>
      <c r="BLY125" s="447"/>
      <c r="BLZ125" s="447"/>
      <c r="BMA125" s="447"/>
      <c r="BMB125" s="447"/>
      <c r="BMC125" s="449"/>
      <c r="BMD125" s="450">
        <f t="shared" si="8286"/>
        <v>0</v>
      </c>
      <c r="BME125" s="463"/>
      <c r="BMF125" s="448"/>
      <c r="BMH125" s="458"/>
      <c r="BMI125" s="447"/>
      <c r="BMJ125" s="447"/>
      <c r="BMK125" s="447"/>
      <c r="BML125" s="450">
        <f t="shared" si="8287"/>
        <v>0</v>
      </c>
      <c r="BMM125" s="447"/>
      <c r="BMN125" s="447"/>
      <c r="BMO125" s="447"/>
      <c r="BMP125" s="447"/>
      <c r="BMQ125" s="447"/>
      <c r="BMR125" s="449"/>
      <c r="BMS125" s="450">
        <f t="shared" si="8288"/>
        <v>0</v>
      </c>
      <c r="BMT125" s="463"/>
      <c r="BMU125" s="448"/>
      <c r="BMW125" s="458"/>
      <c r="BMX125" s="447"/>
      <c r="BMY125" s="447"/>
      <c r="BMZ125" s="447"/>
      <c r="BNA125" s="450">
        <f t="shared" si="8289"/>
        <v>0</v>
      </c>
      <c r="BNB125" s="447"/>
      <c r="BNC125" s="447"/>
      <c r="BND125" s="447"/>
      <c r="BNE125" s="447"/>
      <c r="BNF125" s="447"/>
      <c r="BNG125" s="449"/>
      <c r="BNH125" s="450">
        <f t="shared" si="8290"/>
        <v>0</v>
      </c>
      <c r="BNI125" s="463"/>
      <c r="BNJ125" s="448"/>
      <c r="BNL125" s="458"/>
      <c r="BNM125" s="447"/>
      <c r="BNN125" s="447"/>
      <c r="BNO125" s="447"/>
      <c r="BNP125" s="450">
        <f t="shared" si="8291"/>
        <v>0</v>
      </c>
      <c r="BNQ125" s="447"/>
      <c r="BNR125" s="447"/>
      <c r="BNS125" s="447"/>
      <c r="BNT125" s="447"/>
      <c r="BNU125" s="447"/>
      <c r="BNV125" s="449"/>
      <c r="BNW125" s="450">
        <f t="shared" si="8292"/>
        <v>0</v>
      </c>
      <c r="BNX125" s="463"/>
      <c r="BNY125" s="448"/>
      <c r="BOA125" s="458"/>
      <c r="BOB125" s="447"/>
      <c r="BOC125" s="447"/>
      <c r="BOD125" s="447"/>
      <c r="BOE125" s="450">
        <f t="shared" si="8293"/>
        <v>0</v>
      </c>
      <c r="BOF125" s="447"/>
      <c r="BOG125" s="447"/>
      <c r="BOH125" s="447"/>
      <c r="BOI125" s="447"/>
      <c r="BOJ125" s="447"/>
      <c r="BOK125" s="449"/>
      <c r="BOL125" s="450">
        <f t="shared" si="8294"/>
        <v>0</v>
      </c>
      <c r="BOM125" s="463"/>
      <c r="BON125" s="448"/>
      <c r="BOP125" s="458"/>
      <c r="BOQ125" s="447"/>
      <c r="BOR125" s="447"/>
      <c r="BOS125" s="447"/>
      <c r="BOT125" s="450">
        <f t="shared" si="8295"/>
        <v>0</v>
      </c>
      <c r="BOU125" s="447"/>
      <c r="BOV125" s="447"/>
      <c r="BOW125" s="447"/>
      <c r="BOX125" s="447"/>
      <c r="BOY125" s="447"/>
      <c r="BOZ125" s="449"/>
      <c r="BPA125" s="450">
        <f t="shared" si="8296"/>
        <v>0</v>
      </c>
      <c r="BPB125" s="463"/>
      <c r="BPC125" s="448"/>
      <c r="BPE125" s="458"/>
      <c r="BPF125" s="447"/>
      <c r="BPG125" s="447"/>
      <c r="BPH125" s="447"/>
      <c r="BPI125" s="450">
        <f t="shared" si="8297"/>
        <v>0</v>
      </c>
      <c r="BPJ125" s="447"/>
      <c r="BPK125" s="447"/>
      <c r="BPL125" s="447"/>
      <c r="BPM125" s="447"/>
      <c r="BPN125" s="447"/>
      <c r="BPO125" s="449"/>
      <c r="BPP125" s="450">
        <f t="shared" si="8298"/>
        <v>0</v>
      </c>
      <c r="BPQ125" s="463"/>
      <c r="BPR125" s="448"/>
      <c r="BPT125" s="458"/>
      <c r="BPU125" s="447"/>
      <c r="BPV125" s="447"/>
      <c r="BPW125" s="447"/>
      <c r="BPX125" s="450">
        <f t="shared" si="8299"/>
        <v>0</v>
      </c>
      <c r="BPY125" s="447"/>
      <c r="BPZ125" s="447"/>
      <c r="BQA125" s="447"/>
      <c r="BQB125" s="447"/>
      <c r="BQC125" s="447"/>
      <c r="BQD125" s="449"/>
      <c r="BQE125" s="450">
        <f t="shared" si="8300"/>
        <v>0</v>
      </c>
      <c r="BQF125" s="463"/>
      <c r="BQG125" s="448"/>
      <c r="BQI125" s="458"/>
      <c r="BQJ125" s="447"/>
      <c r="BQK125" s="447"/>
      <c r="BQL125" s="447"/>
      <c r="BQM125" s="450">
        <f t="shared" si="8301"/>
        <v>0</v>
      </c>
      <c r="BQN125" s="447"/>
      <c r="BQO125" s="447"/>
      <c r="BQP125" s="447"/>
      <c r="BQQ125" s="447"/>
      <c r="BQR125" s="447"/>
      <c r="BQS125" s="449"/>
      <c r="BQT125" s="450">
        <f t="shared" si="8302"/>
        <v>0</v>
      </c>
      <c r="BQU125" s="463"/>
      <c r="BQV125" s="448"/>
      <c r="BQX125" s="458"/>
      <c r="BQY125" s="447"/>
      <c r="BQZ125" s="447"/>
      <c r="BRA125" s="447"/>
      <c r="BRB125" s="450">
        <f t="shared" si="8303"/>
        <v>0</v>
      </c>
      <c r="BRC125" s="447"/>
      <c r="BRD125" s="447"/>
      <c r="BRE125" s="447"/>
      <c r="BRF125" s="447"/>
      <c r="BRG125" s="447"/>
      <c r="BRH125" s="449"/>
      <c r="BRI125" s="450">
        <f t="shared" si="8304"/>
        <v>0</v>
      </c>
      <c r="BRJ125" s="463"/>
      <c r="BRK125" s="448"/>
      <c r="BRM125" s="458"/>
      <c r="BRN125" s="447"/>
      <c r="BRO125" s="447"/>
      <c r="BRP125" s="447"/>
      <c r="BRQ125" s="450">
        <f t="shared" si="8305"/>
        <v>0</v>
      </c>
      <c r="BRR125" s="447"/>
      <c r="BRS125" s="447"/>
      <c r="BRT125" s="447"/>
      <c r="BRU125" s="447"/>
      <c r="BRV125" s="447"/>
      <c r="BRW125" s="449"/>
      <c r="BRX125" s="450">
        <f t="shared" si="8306"/>
        <v>0</v>
      </c>
      <c r="BRY125" s="463"/>
      <c r="BRZ125" s="448"/>
      <c r="BSB125" s="458"/>
      <c r="BSC125" s="447"/>
      <c r="BSD125" s="447"/>
      <c r="BSE125" s="447"/>
      <c r="BSF125" s="450">
        <f t="shared" si="8307"/>
        <v>0</v>
      </c>
      <c r="BSG125" s="447"/>
      <c r="BSH125" s="447"/>
      <c r="BSI125" s="447"/>
      <c r="BSJ125" s="447"/>
      <c r="BSK125" s="447"/>
      <c r="BSL125" s="449"/>
      <c r="BSM125" s="450">
        <f t="shared" si="8308"/>
        <v>0</v>
      </c>
      <c r="BSN125" s="463"/>
      <c r="BSO125" s="448"/>
      <c r="BSQ125" s="458"/>
      <c r="BSR125" s="447"/>
      <c r="BSS125" s="447"/>
      <c r="BST125" s="447"/>
      <c r="BSU125" s="450">
        <f t="shared" si="8309"/>
        <v>0</v>
      </c>
      <c r="BSV125" s="447"/>
      <c r="BSW125" s="447"/>
      <c r="BSX125" s="447"/>
      <c r="BSY125" s="447"/>
      <c r="BSZ125" s="447"/>
      <c r="BTA125" s="449"/>
      <c r="BTB125" s="450">
        <f t="shared" si="8310"/>
        <v>0</v>
      </c>
      <c r="BTC125" s="463"/>
      <c r="BTD125" s="448"/>
      <c r="BTF125" s="458"/>
      <c r="BTG125" s="447"/>
      <c r="BTH125" s="447"/>
      <c r="BTI125" s="447"/>
      <c r="BTJ125" s="450">
        <f t="shared" si="8311"/>
        <v>0</v>
      </c>
      <c r="BTK125" s="447"/>
      <c r="BTL125" s="447"/>
      <c r="BTM125" s="447"/>
      <c r="BTN125" s="447"/>
      <c r="BTO125" s="447"/>
      <c r="BTP125" s="449"/>
      <c r="BTQ125" s="450">
        <f t="shared" si="8312"/>
        <v>0</v>
      </c>
      <c r="BTR125" s="463"/>
      <c r="BTS125" s="448"/>
      <c r="BTU125" s="458"/>
      <c r="BTV125" s="447"/>
      <c r="BTW125" s="447"/>
      <c r="BTX125" s="447"/>
      <c r="BTY125" s="450">
        <f t="shared" si="8313"/>
        <v>0</v>
      </c>
      <c r="BTZ125" s="447"/>
      <c r="BUA125" s="447"/>
      <c r="BUB125" s="447"/>
      <c r="BUC125" s="447"/>
      <c r="BUD125" s="447"/>
      <c r="BUE125" s="449"/>
      <c r="BUF125" s="450">
        <f t="shared" si="8314"/>
        <v>0</v>
      </c>
      <c r="BUG125" s="463"/>
      <c r="BUH125" s="448"/>
      <c r="BUJ125" s="458"/>
      <c r="BUK125" s="447"/>
      <c r="BUL125" s="447"/>
      <c r="BUM125" s="447"/>
      <c r="BUN125" s="450">
        <f t="shared" si="8315"/>
        <v>0</v>
      </c>
      <c r="BUO125" s="447"/>
      <c r="BUP125" s="447"/>
      <c r="BUQ125" s="447"/>
      <c r="BUR125" s="447"/>
      <c r="BUS125" s="447"/>
      <c r="BUT125" s="449"/>
      <c r="BUU125" s="450">
        <f t="shared" si="8316"/>
        <v>0</v>
      </c>
      <c r="BUV125" s="463"/>
      <c r="BUW125" s="448"/>
      <c r="BUY125" s="458"/>
      <c r="BUZ125" s="447"/>
      <c r="BVA125" s="447"/>
      <c r="BVB125" s="447"/>
      <c r="BVC125" s="450">
        <f t="shared" si="8317"/>
        <v>0</v>
      </c>
      <c r="BVD125" s="447"/>
      <c r="BVE125" s="447"/>
      <c r="BVF125" s="447"/>
      <c r="BVG125" s="447"/>
      <c r="BVH125" s="447"/>
      <c r="BVI125" s="449"/>
      <c r="BVJ125" s="450">
        <f t="shared" si="8318"/>
        <v>0</v>
      </c>
      <c r="BVK125" s="463"/>
      <c r="BVL125" s="448"/>
      <c r="BVN125" s="458"/>
      <c r="BVO125" s="447"/>
      <c r="BVP125" s="447"/>
      <c r="BVQ125" s="447"/>
      <c r="BVR125" s="450">
        <f t="shared" si="8319"/>
        <v>0</v>
      </c>
      <c r="BVS125" s="447"/>
      <c r="BVT125" s="447"/>
      <c r="BVU125" s="447"/>
      <c r="BVV125" s="447"/>
      <c r="BVW125" s="447"/>
      <c r="BVX125" s="449"/>
      <c r="BVY125" s="450">
        <f t="shared" si="8320"/>
        <v>0</v>
      </c>
      <c r="BVZ125" s="463"/>
      <c r="BWA125" s="448"/>
    </row>
    <row r="126" spans="2:1951" ht="15" hidden="1" customHeight="1" x14ac:dyDescent="0.2">
      <c r="B126" s="452" t="s">
        <v>319</v>
      </c>
      <c r="C126" s="462">
        <f t="shared" ref="C126:P126" si="8321">SUM(C127:C130)</f>
        <v>0</v>
      </c>
      <c r="D126" s="450">
        <f t="shared" si="8321"/>
        <v>0</v>
      </c>
      <c r="E126" s="450">
        <f t="shared" si="8321"/>
        <v>0</v>
      </c>
      <c r="F126" s="450">
        <f t="shared" si="8321"/>
        <v>0</v>
      </c>
      <c r="G126" s="450">
        <f t="shared" si="8321"/>
        <v>0</v>
      </c>
      <c r="H126" s="450">
        <f t="shared" si="8321"/>
        <v>0</v>
      </c>
      <c r="I126" s="450">
        <f t="shared" si="8321"/>
        <v>0</v>
      </c>
      <c r="J126" s="450">
        <f t="shared" si="8321"/>
        <v>0</v>
      </c>
      <c r="K126" s="450">
        <f t="shared" si="8321"/>
        <v>0</v>
      </c>
      <c r="L126" s="450">
        <f t="shared" si="8321"/>
        <v>0</v>
      </c>
      <c r="M126" s="450">
        <f t="shared" si="8321"/>
        <v>0</v>
      </c>
      <c r="N126" s="450">
        <f t="shared" si="8321"/>
        <v>0</v>
      </c>
      <c r="O126" s="450">
        <f t="shared" si="8321"/>
        <v>0</v>
      </c>
      <c r="P126" s="451">
        <f t="shared" si="8321"/>
        <v>0</v>
      </c>
      <c r="R126" s="457">
        <f t="shared" ref="R126:AE126" si="8322">SUM(R127:R130)</f>
        <v>0</v>
      </c>
      <c r="S126" s="450">
        <f t="shared" si="8322"/>
        <v>0</v>
      </c>
      <c r="T126" s="450">
        <f t="shared" si="8322"/>
        <v>0</v>
      </c>
      <c r="U126" s="450">
        <f t="shared" si="8322"/>
        <v>0</v>
      </c>
      <c r="V126" s="450">
        <f t="shared" si="8322"/>
        <v>0</v>
      </c>
      <c r="W126" s="450">
        <f t="shared" si="8322"/>
        <v>0</v>
      </c>
      <c r="X126" s="450">
        <f t="shared" si="8322"/>
        <v>0</v>
      </c>
      <c r="Y126" s="450">
        <f t="shared" si="8322"/>
        <v>0</v>
      </c>
      <c r="Z126" s="450">
        <f t="shared" si="8322"/>
        <v>0</v>
      </c>
      <c r="AA126" s="450">
        <f t="shared" si="8322"/>
        <v>0</v>
      </c>
      <c r="AB126" s="450">
        <f t="shared" si="8322"/>
        <v>0</v>
      </c>
      <c r="AC126" s="450">
        <f t="shared" si="8322"/>
        <v>0</v>
      </c>
      <c r="AD126" s="450">
        <f t="shared" si="8322"/>
        <v>0</v>
      </c>
      <c r="AE126" s="451">
        <f t="shared" si="8322"/>
        <v>0</v>
      </c>
      <c r="AG126" s="457">
        <f t="shared" ref="AG126:AT126" si="8323">SUM(AG127:AG130)</f>
        <v>0</v>
      </c>
      <c r="AH126" s="450">
        <f t="shared" si="8323"/>
        <v>0</v>
      </c>
      <c r="AI126" s="450">
        <f t="shared" si="8323"/>
        <v>0</v>
      </c>
      <c r="AJ126" s="450">
        <f t="shared" si="8323"/>
        <v>0</v>
      </c>
      <c r="AK126" s="450">
        <f t="shared" si="8323"/>
        <v>0</v>
      </c>
      <c r="AL126" s="450">
        <f t="shared" si="8323"/>
        <v>0</v>
      </c>
      <c r="AM126" s="450">
        <f t="shared" si="8323"/>
        <v>0</v>
      </c>
      <c r="AN126" s="450">
        <f t="shared" si="8323"/>
        <v>0</v>
      </c>
      <c r="AO126" s="450">
        <f t="shared" si="8323"/>
        <v>0</v>
      </c>
      <c r="AP126" s="450">
        <f t="shared" si="8323"/>
        <v>0</v>
      </c>
      <c r="AQ126" s="450">
        <f t="shared" si="8323"/>
        <v>0</v>
      </c>
      <c r="AR126" s="450">
        <f t="shared" si="8323"/>
        <v>0</v>
      </c>
      <c r="AS126" s="450">
        <f t="shared" si="8323"/>
        <v>0</v>
      </c>
      <c r="AT126" s="451">
        <f t="shared" si="8323"/>
        <v>0</v>
      </c>
      <c r="AV126" s="457">
        <f t="shared" ref="AV126:BI126" si="8324">SUM(AV127:AV130)</f>
        <v>0</v>
      </c>
      <c r="AW126" s="450">
        <f t="shared" si="8324"/>
        <v>0</v>
      </c>
      <c r="AX126" s="450">
        <f t="shared" si="8324"/>
        <v>0</v>
      </c>
      <c r="AY126" s="450">
        <f t="shared" si="8324"/>
        <v>0</v>
      </c>
      <c r="AZ126" s="450">
        <f t="shared" si="8324"/>
        <v>0</v>
      </c>
      <c r="BA126" s="450">
        <f t="shared" si="8324"/>
        <v>0</v>
      </c>
      <c r="BB126" s="450">
        <f t="shared" si="8324"/>
        <v>0</v>
      </c>
      <c r="BC126" s="450">
        <f t="shared" si="8324"/>
        <v>0</v>
      </c>
      <c r="BD126" s="450">
        <f t="shared" si="8324"/>
        <v>0</v>
      </c>
      <c r="BE126" s="450">
        <f t="shared" si="8324"/>
        <v>0</v>
      </c>
      <c r="BF126" s="450">
        <f t="shared" si="8324"/>
        <v>0</v>
      </c>
      <c r="BG126" s="450">
        <f t="shared" si="8324"/>
        <v>0</v>
      </c>
      <c r="BH126" s="450">
        <f t="shared" si="8324"/>
        <v>0</v>
      </c>
      <c r="BI126" s="451">
        <f t="shared" si="8324"/>
        <v>0</v>
      </c>
      <c r="BK126" s="457">
        <f t="shared" ref="BK126:BX126" si="8325">SUM(BK127:BK130)</f>
        <v>0</v>
      </c>
      <c r="BL126" s="450">
        <f t="shared" si="8325"/>
        <v>0</v>
      </c>
      <c r="BM126" s="450">
        <f t="shared" si="8325"/>
        <v>0</v>
      </c>
      <c r="BN126" s="450">
        <f t="shared" si="8325"/>
        <v>0</v>
      </c>
      <c r="BO126" s="450">
        <f t="shared" si="8325"/>
        <v>0</v>
      </c>
      <c r="BP126" s="450">
        <f t="shared" si="8325"/>
        <v>0</v>
      </c>
      <c r="BQ126" s="450">
        <f t="shared" si="8325"/>
        <v>0</v>
      </c>
      <c r="BR126" s="450">
        <f t="shared" si="8325"/>
        <v>0</v>
      </c>
      <c r="BS126" s="450">
        <f t="shared" si="8325"/>
        <v>0</v>
      </c>
      <c r="BT126" s="450">
        <f t="shared" si="8325"/>
        <v>0</v>
      </c>
      <c r="BU126" s="450">
        <f t="shared" si="8325"/>
        <v>0</v>
      </c>
      <c r="BV126" s="450">
        <f t="shared" si="8325"/>
        <v>0</v>
      </c>
      <c r="BW126" s="450">
        <f t="shared" si="8325"/>
        <v>0</v>
      </c>
      <c r="BX126" s="451">
        <f t="shared" si="8325"/>
        <v>0</v>
      </c>
      <c r="BZ126" s="457">
        <f t="shared" ref="BZ126:CM126" si="8326">SUM(BZ127:BZ130)</f>
        <v>0</v>
      </c>
      <c r="CA126" s="450">
        <f t="shared" si="8326"/>
        <v>0</v>
      </c>
      <c r="CB126" s="450">
        <f t="shared" si="8326"/>
        <v>0</v>
      </c>
      <c r="CC126" s="450">
        <f t="shared" si="8326"/>
        <v>0</v>
      </c>
      <c r="CD126" s="450">
        <f t="shared" si="8326"/>
        <v>0</v>
      </c>
      <c r="CE126" s="450">
        <f t="shared" si="8326"/>
        <v>0</v>
      </c>
      <c r="CF126" s="450">
        <f t="shared" si="8326"/>
        <v>0</v>
      </c>
      <c r="CG126" s="450">
        <f t="shared" si="8326"/>
        <v>0</v>
      </c>
      <c r="CH126" s="450">
        <f t="shared" si="8326"/>
        <v>0</v>
      </c>
      <c r="CI126" s="450">
        <f t="shared" si="8326"/>
        <v>0</v>
      </c>
      <c r="CJ126" s="450">
        <f t="shared" si="8326"/>
        <v>0</v>
      </c>
      <c r="CK126" s="450">
        <f t="shared" si="8326"/>
        <v>0</v>
      </c>
      <c r="CL126" s="450">
        <f t="shared" si="8326"/>
        <v>0</v>
      </c>
      <c r="CM126" s="451">
        <f t="shared" si="8326"/>
        <v>0</v>
      </c>
      <c r="CO126" s="457">
        <f t="shared" ref="CO126:DB126" si="8327">SUM(CO127:CO130)</f>
        <v>0</v>
      </c>
      <c r="CP126" s="450">
        <f t="shared" si="8327"/>
        <v>0</v>
      </c>
      <c r="CQ126" s="450">
        <f t="shared" si="8327"/>
        <v>0</v>
      </c>
      <c r="CR126" s="450">
        <f t="shared" si="8327"/>
        <v>0</v>
      </c>
      <c r="CS126" s="450">
        <f t="shared" si="8327"/>
        <v>0</v>
      </c>
      <c r="CT126" s="450">
        <f t="shared" si="8327"/>
        <v>0</v>
      </c>
      <c r="CU126" s="450">
        <f t="shared" si="8327"/>
        <v>0</v>
      </c>
      <c r="CV126" s="450">
        <f t="shared" si="8327"/>
        <v>0</v>
      </c>
      <c r="CW126" s="450">
        <f t="shared" si="8327"/>
        <v>0</v>
      </c>
      <c r="CX126" s="450">
        <f t="shared" si="8327"/>
        <v>0</v>
      </c>
      <c r="CY126" s="450">
        <f t="shared" si="8327"/>
        <v>0</v>
      </c>
      <c r="CZ126" s="450">
        <f t="shared" si="8327"/>
        <v>0</v>
      </c>
      <c r="DA126" s="450">
        <f t="shared" si="8327"/>
        <v>0</v>
      </c>
      <c r="DB126" s="451">
        <f t="shared" si="8327"/>
        <v>0</v>
      </c>
      <c r="DD126" s="457">
        <f t="shared" ref="DD126:DQ126" si="8328">SUM(DD127:DD130)</f>
        <v>0</v>
      </c>
      <c r="DE126" s="450">
        <f t="shared" si="8328"/>
        <v>0</v>
      </c>
      <c r="DF126" s="450">
        <f t="shared" si="8328"/>
        <v>0</v>
      </c>
      <c r="DG126" s="450">
        <f t="shared" si="8328"/>
        <v>0</v>
      </c>
      <c r="DH126" s="450">
        <f t="shared" si="8328"/>
        <v>0</v>
      </c>
      <c r="DI126" s="450">
        <f t="shared" si="8328"/>
        <v>0</v>
      </c>
      <c r="DJ126" s="450">
        <f t="shared" si="8328"/>
        <v>0</v>
      </c>
      <c r="DK126" s="450">
        <f t="shared" si="8328"/>
        <v>0</v>
      </c>
      <c r="DL126" s="450">
        <f t="shared" si="8328"/>
        <v>0</v>
      </c>
      <c r="DM126" s="450">
        <f t="shared" si="8328"/>
        <v>0</v>
      </c>
      <c r="DN126" s="450">
        <f t="shared" si="8328"/>
        <v>0</v>
      </c>
      <c r="DO126" s="450">
        <f t="shared" si="8328"/>
        <v>0</v>
      </c>
      <c r="DP126" s="450">
        <f t="shared" si="8328"/>
        <v>0</v>
      </c>
      <c r="DQ126" s="451">
        <f t="shared" si="8328"/>
        <v>0</v>
      </c>
      <c r="DS126" s="457">
        <f t="shared" ref="DS126:EF126" si="8329">SUM(DS127:DS130)</f>
        <v>0</v>
      </c>
      <c r="DT126" s="450">
        <f t="shared" si="8329"/>
        <v>0</v>
      </c>
      <c r="DU126" s="450">
        <f t="shared" si="8329"/>
        <v>0</v>
      </c>
      <c r="DV126" s="450">
        <f t="shared" si="8329"/>
        <v>0</v>
      </c>
      <c r="DW126" s="450">
        <f t="shared" si="8329"/>
        <v>0</v>
      </c>
      <c r="DX126" s="450">
        <f t="shared" si="8329"/>
        <v>0</v>
      </c>
      <c r="DY126" s="450">
        <f t="shared" si="8329"/>
        <v>0</v>
      </c>
      <c r="DZ126" s="450">
        <f t="shared" si="8329"/>
        <v>0</v>
      </c>
      <c r="EA126" s="450">
        <f t="shared" si="8329"/>
        <v>0</v>
      </c>
      <c r="EB126" s="450">
        <f t="shared" si="8329"/>
        <v>0</v>
      </c>
      <c r="EC126" s="450">
        <f t="shared" si="8329"/>
        <v>0</v>
      </c>
      <c r="ED126" s="450">
        <f t="shared" si="8329"/>
        <v>0</v>
      </c>
      <c r="EE126" s="450">
        <f t="shared" si="8329"/>
        <v>0</v>
      </c>
      <c r="EF126" s="451">
        <f t="shared" si="8329"/>
        <v>0</v>
      </c>
      <c r="EH126" s="457">
        <f t="shared" ref="EH126:EU126" si="8330">SUM(EH127:EH130)</f>
        <v>0</v>
      </c>
      <c r="EI126" s="450">
        <f t="shared" si="8330"/>
        <v>0</v>
      </c>
      <c r="EJ126" s="450">
        <f t="shared" si="8330"/>
        <v>0</v>
      </c>
      <c r="EK126" s="450">
        <f t="shared" si="8330"/>
        <v>0</v>
      </c>
      <c r="EL126" s="450">
        <f t="shared" si="8330"/>
        <v>0</v>
      </c>
      <c r="EM126" s="450">
        <f t="shared" si="8330"/>
        <v>0</v>
      </c>
      <c r="EN126" s="450">
        <f t="shared" si="8330"/>
        <v>0</v>
      </c>
      <c r="EO126" s="450">
        <f t="shared" si="8330"/>
        <v>0</v>
      </c>
      <c r="EP126" s="450">
        <f t="shared" si="8330"/>
        <v>0</v>
      </c>
      <c r="EQ126" s="450">
        <f t="shared" si="8330"/>
        <v>0</v>
      </c>
      <c r="ER126" s="450">
        <f t="shared" si="8330"/>
        <v>0</v>
      </c>
      <c r="ES126" s="450">
        <f t="shared" si="8330"/>
        <v>0</v>
      </c>
      <c r="ET126" s="450">
        <f t="shared" si="8330"/>
        <v>0</v>
      </c>
      <c r="EU126" s="451">
        <f t="shared" si="8330"/>
        <v>0</v>
      </c>
      <c r="EW126" s="457">
        <f t="shared" ref="EW126:FJ126" si="8331">SUM(EW127:EW130)</f>
        <v>0</v>
      </c>
      <c r="EX126" s="450">
        <f t="shared" si="8331"/>
        <v>0</v>
      </c>
      <c r="EY126" s="450">
        <f t="shared" si="8331"/>
        <v>0</v>
      </c>
      <c r="EZ126" s="450">
        <f t="shared" si="8331"/>
        <v>0</v>
      </c>
      <c r="FA126" s="450">
        <f t="shared" si="8331"/>
        <v>0</v>
      </c>
      <c r="FB126" s="450">
        <f t="shared" si="8331"/>
        <v>0</v>
      </c>
      <c r="FC126" s="450">
        <f t="shared" si="8331"/>
        <v>0</v>
      </c>
      <c r="FD126" s="450">
        <f t="shared" si="8331"/>
        <v>0</v>
      </c>
      <c r="FE126" s="450">
        <f t="shared" si="8331"/>
        <v>0</v>
      </c>
      <c r="FF126" s="450">
        <f t="shared" si="8331"/>
        <v>0</v>
      </c>
      <c r="FG126" s="450">
        <f t="shared" si="8331"/>
        <v>0</v>
      </c>
      <c r="FH126" s="450">
        <f t="shared" si="8331"/>
        <v>0</v>
      </c>
      <c r="FI126" s="450">
        <f t="shared" si="8331"/>
        <v>0</v>
      </c>
      <c r="FJ126" s="451">
        <f t="shared" si="8331"/>
        <v>0</v>
      </c>
      <c r="FL126" s="457">
        <f t="shared" ref="FL126:FY126" si="8332">SUM(FL127:FL130)</f>
        <v>0</v>
      </c>
      <c r="FM126" s="450">
        <f t="shared" si="8332"/>
        <v>0</v>
      </c>
      <c r="FN126" s="450">
        <f t="shared" si="8332"/>
        <v>0</v>
      </c>
      <c r="FO126" s="450">
        <f t="shared" si="8332"/>
        <v>0</v>
      </c>
      <c r="FP126" s="450">
        <f t="shared" si="8332"/>
        <v>0</v>
      </c>
      <c r="FQ126" s="450">
        <f t="shared" si="8332"/>
        <v>0</v>
      </c>
      <c r="FR126" s="450">
        <f t="shared" si="8332"/>
        <v>0</v>
      </c>
      <c r="FS126" s="450">
        <f t="shared" si="8332"/>
        <v>0</v>
      </c>
      <c r="FT126" s="450">
        <f t="shared" si="8332"/>
        <v>0</v>
      </c>
      <c r="FU126" s="450">
        <f t="shared" si="8332"/>
        <v>0</v>
      </c>
      <c r="FV126" s="450">
        <f t="shared" si="8332"/>
        <v>0</v>
      </c>
      <c r="FW126" s="450">
        <f t="shared" si="8332"/>
        <v>0</v>
      </c>
      <c r="FX126" s="450">
        <f t="shared" si="8332"/>
        <v>0</v>
      </c>
      <c r="FY126" s="451">
        <f t="shared" si="8332"/>
        <v>0</v>
      </c>
      <c r="GA126" s="457">
        <f t="shared" ref="GA126:GN126" si="8333">SUM(GA127:GA130)</f>
        <v>0</v>
      </c>
      <c r="GB126" s="450">
        <f t="shared" si="8333"/>
        <v>0</v>
      </c>
      <c r="GC126" s="450">
        <f t="shared" si="8333"/>
        <v>0</v>
      </c>
      <c r="GD126" s="450">
        <f t="shared" si="8333"/>
        <v>0</v>
      </c>
      <c r="GE126" s="450">
        <f t="shared" si="8333"/>
        <v>0</v>
      </c>
      <c r="GF126" s="450">
        <f t="shared" si="8333"/>
        <v>0</v>
      </c>
      <c r="GG126" s="450">
        <f t="shared" si="8333"/>
        <v>0</v>
      </c>
      <c r="GH126" s="450">
        <f t="shared" si="8333"/>
        <v>0</v>
      </c>
      <c r="GI126" s="450">
        <f t="shared" si="8333"/>
        <v>0</v>
      </c>
      <c r="GJ126" s="450">
        <f t="shared" si="8333"/>
        <v>0</v>
      </c>
      <c r="GK126" s="450">
        <f t="shared" si="8333"/>
        <v>0</v>
      </c>
      <c r="GL126" s="450">
        <f t="shared" si="8333"/>
        <v>0</v>
      </c>
      <c r="GM126" s="450">
        <f t="shared" si="8333"/>
        <v>0</v>
      </c>
      <c r="GN126" s="451">
        <f t="shared" si="8333"/>
        <v>0</v>
      </c>
      <c r="GP126" s="457">
        <f t="shared" ref="GP126:HC126" si="8334">SUM(GP127:GP130)</f>
        <v>0</v>
      </c>
      <c r="GQ126" s="450">
        <f t="shared" si="8334"/>
        <v>0</v>
      </c>
      <c r="GR126" s="450">
        <f t="shared" si="8334"/>
        <v>0</v>
      </c>
      <c r="GS126" s="450">
        <f t="shared" si="8334"/>
        <v>0</v>
      </c>
      <c r="GT126" s="450">
        <f t="shared" si="8334"/>
        <v>0</v>
      </c>
      <c r="GU126" s="450">
        <f t="shared" si="8334"/>
        <v>0</v>
      </c>
      <c r="GV126" s="450">
        <f t="shared" si="8334"/>
        <v>0</v>
      </c>
      <c r="GW126" s="450">
        <f t="shared" si="8334"/>
        <v>0</v>
      </c>
      <c r="GX126" s="450">
        <f t="shared" si="8334"/>
        <v>0</v>
      </c>
      <c r="GY126" s="450">
        <f t="shared" si="8334"/>
        <v>0</v>
      </c>
      <c r="GZ126" s="450">
        <f t="shared" si="8334"/>
        <v>0</v>
      </c>
      <c r="HA126" s="450">
        <f t="shared" si="8334"/>
        <v>0</v>
      </c>
      <c r="HB126" s="450">
        <f t="shared" si="8334"/>
        <v>0</v>
      </c>
      <c r="HC126" s="451">
        <f t="shared" si="8334"/>
        <v>0</v>
      </c>
      <c r="HE126" s="457">
        <f t="shared" ref="HE126:HR126" si="8335">SUM(HE127:HE130)</f>
        <v>0</v>
      </c>
      <c r="HF126" s="450">
        <f t="shared" si="8335"/>
        <v>0</v>
      </c>
      <c r="HG126" s="450">
        <f t="shared" si="8335"/>
        <v>0</v>
      </c>
      <c r="HH126" s="450">
        <f t="shared" si="8335"/>
        <v>0</v>
      </c>
      <c r="HI126" s="450">
        <f t="shared" si="8335"/>
        <v>0</v>
      </c>
      <c r="HJ126" s="450">
        <f t="shared" si="8335"/>
        <v>0</v>
      </c>
      <c r="HK126" s="450">
        <f t="shared" si="8335"/>
        <v>0</v>
      </c>
      <c r="HL126" s="450">
        <f t="shared" si="8335"/>
        <v>0</v>
      </c>
      <c r="HM126" s="450">
        <f t="shared" si="8335"/>
        <v>0</v>
      </c>
      <c r="HN126" s="450">
        <f t="shared" si="8335"/>
        <v>0</v>
      </c>
      <c r="HO126" s="450">
        <f t="shared" si="8335"/>
        <v>0</v>
      </c>
      <c r="HP126" s="450">
        <f t="shared" si="8335"/>
        <v>0</v>
      </c>
      <c r="HQ126" s="450">
        <f t="shared" si="8335"/>
        <v>0</v>
      </c>
      <c r="HR126" s="451">
        <f t="shared" si="8335"/>
        <v>0</v>
      </c>
      <c r="HT126" s="457">
        <f t="shared" ref="HT126:IG126" si="8336">SUM(HT127:HT130)</f>
        <v>0</v>
      </c>
      <c r="HU126" s="450">
        <f t="shared" si="8336"/>
        <v>0</v>
      </c>
      <c r="HV126" s="450">
        <f t="shared" si="8336"/>
        <v>0</v>
      </c>
      <c r="HW126" s="450">
        <f t="shared" si="8336"/>
        <v>0</v>
      </c>
      <c r="HX126" s="450">
        <f t="shared" si="8336"/>
        <v>0</v>
      </c>
      <c r="HY126" s="450">
        <f t="shared" si="8336"/>
        <v>0</v>
      </c>
      <c r="HZ126" s="450">
        <f t="shared" si="8336"/>
        <v>0</v>
      </c>
      <c r="IA126" s="450">
        <f t="shared" si="8336"/>
        <v>0</v>
      </c>
      <c r="IB126" s="450">
        <f t="shared" si="8336"/>
        <v>0</v>
      </c>
      <c r="IC126" s="450">
        <f t="shared" si="8336"/>
        <v>0</v>
      </c>
      <c r="ID126" s="450">
        <f t="shared" si="8336"/>
        <v>0</v>
      </c>
      <c r="IE126" s="450">
        <f t="shared" si="8336"/>
        <v>0</v>
      </c>
      <c r="IF126" s="450">
        <f t="shared" si="8336"/>
        <v>0</v>
      </c>
      <c r="IG126" s="451">
        <f t="shared" si="8336"/>
        <v>0</v>
      </c>
      <c r="II126" s="457">
        <f t="shared" ref="II126:IV126" si="8337">SUM(II127:II130)</f>
        <v>0</v>
      </c>
      <c r="IJ126" s="450">
        <f t="shared" si="8337"/>
        <v>0</v>
      </c>
      <c r="IK126" s="450">
        <f t="shared" si="8337"/>
        <v>0</v>
      </c>
      <c r="IL126" s="450">
        <f t="shared" si="8337"/>
        <v>0</v>
      </c>
      <c r="IM126" s="450">
        <f t="shared" si="8337"/>
        <v>0</v>
      </c>
      <c r="IN126" s="450">
        <f t="shared" si="8337"/>
        <v>0</v>
      </c>
      <c r="IO126" s="450">
        <f t="shared" si="8337"/>
        <v>0</v>
      </c>
      <c r="IP126" s="450">
        <f t="shared" si="8337"/>
        <v>0</v>
      </c>
      <c r="IQ126" s="450">
        <f t="shared" si="8337"/>
        <v>0</v>
      </c>
      <c r="IR126" s="450">
        <f t="shared" si="8337"/>
        <v>0</v>
      </c>
      <c r="IS126" s="450">
        <f t="shared" si="8337"/>
        <v>0</v>
      </c>
      <c r="IT126" s="450">
        <f t="shared" si="8337"/>
        <v>0</v>
      </c>
      <c r="IU126" s="450">
        <f t="shared" si="8337"/>
        <v>0</v>
      </c>
      <c r="IV126" s="451">
        <f t="shared" si="8337"/>
        <v>0</v>
      </c>
      <c r="IX126" s="457">
        <f t="shared" ref="IX126:JK126" si="8338">SUM(IX127:IX130)</f>
        <v>0</v>
      </c>
      <c r="IY126" s="450">
        <f t="shared" si="8338"/>
        <v>0</v>
      </c>
      <c r="IZ126" s="450">
        <f t="shared" si="8338"/>
        <v>0</v>
      </c>
      <c r="JA126" s="450">
        <f t="shared" si="8338"/>
        <v>0</v>
      </c>
      <c r="JB126" s="450">
        <f t="shared" si="8338"/>
        <v>0</v>
      </c>
      <c r="JC126" s="450">
        <f t="shared" si="8338"/>
        <v>0</v>
      </c>
      <c r="JD126" s="450">
        <f t="shared" si="8338"/>
        <v>0</v>
      </c>
      <c r="JE126" s="450">
        <f t="shared" si="8338"/>
        <v>0</v>
      </c>
      <c r="JF126" s="450">
        <f t="shared" si="8338"/>
        <v>0</v>
      </c>
      <c r="JG126" s="450">
        <f t="shared" si="8338"/>
        <v>0</v>
      </c>
      <c r="JH126" s="450">
        <f t="shared" si="8338"/>
        <v>0</v>
      </c>
      <c r="JI126" s="450">
        <f t="shared" si="8338"/>
        <v>0</v>
      </c>
      <c r="JJ126" s="450">
        <f t="shared" si="8338"/>
        <v>0</v>
      </c>
      <c r="JK126" s="451">
        <f t="shared" si="8338"/>
        <v>0</v>
      </c>
      <c r="JM126" s="457">
        <f t="shared" ref="JM126:JZ126" si="8339">SUM(JM127:JM130)</f>
        <v>0</v>
      </c>
      <c r="JN126" s="450">
        <f t="shared" si="8339"/>
        <v>0</v>
      </c>
      <c r="JO126" s="450">
        <f t="shared" si="8339"/>
        <v>0</v>
      </c>
      <c r="JP126" s="450">
        <f t="shared" si="8339"/>
        <v>0</v>
      </c>
      <c r="JQ126" s="450">
        <f t="shared" si="8339"/>
        <v>0</v>
      </c>
      <c r="JR126" s="450">
        <f t="shared" si="8339"/>
        <v>0</v>
      </c>
      <c r="JS126" s="450">
        <f t="shared" si="8339"/>
        <v>0</v>
      </c>
      <c r="JT126" s="450">
        <f t="shared" si="8339"/>
        <v>0</v>
      </c>
      <c r="JU126" s="450">
        <f t="shared" si="8339"/>
        <v>0</v>
      </c>
      <c r="JV126" s="450">
        <f t="shared" si="8339"/>
        <v>0</v>
      </c>
      <c r="JW126" s="450">
        <f t="shared" si="8339"/>
        <v>0</v>
      </c>
      <c r="JX126" s="450">
        <f t="shared" si="8339"/>
        <v>0</v>
      </c>
      <c r="JY126" s="450">
        <f t="shared" si="8339"/>
        <v>0</v>
      </c>
      <c r="JZ126" s="451">
        <f t="shared" si="8339"/>
        <v>0</v>
      </c>
      <c r="KB126" s="457">
        <f t="shared" ref="KB126:KO126" si="8340">SUM(KB127:KB130)</f>
        <v>0</v>
      </c>
      <c r="KC126" s="450">
        <f t="shared" si="8340"/>
        <v>0</v>
      </c>
      <c r="KD126" s="450">
        <f t="shared" si="8340"/>
        <v>0</v>
      </c>
      <c r="KE126" s="450">
        <f t="shared" si="8340"/>
        <v>0</v>
      </c>
      <c r="KF126" s="450">
        <f t="shared" si="8340"/>
        <v>0</v>
      </c>
      <c r="KG126" s="450">
        <f t="shared" si="8340"/>
        <v>0</v>
      </c>
      <c r="KH126" s="450">
        <f t="shared" si="8340"/>
        <v>0</v>
      </c>
      <c r="KI126" s="450">
        <f t="shared" si="8340"/>
        <v>0</v>
      </c>
      <c r="KJ126" s="450">
        <f t="shared" si="8340"/>
        <v>0</v>
      </c>
      <c r="KK126" s="450">
        <f t="shared" si="8340"/>
        <v>0</v>
      </c>
      <c r="KL126" s="450">
        <f t="shared" si="8340"/>
        <v>0</v>
      </c>
      <c r="KM126" s="450">
        <f t="shared" si="8340"/>
        <v>0</v>
      </c>
      <c r="KN126" s="450">
        <f t="shared" si="8340"/>
        <v>0</v>
      </c>
      <c r="KO126" s="451">
        <f t="shared" si="8340"/>
        <v>0</v>
      </c>
      <c r="KQ126" s="457">
        <f t="shared" ref="KQ126:LD126" si="8341">SUM(KQ127:KQ130)</f>
        <v>0</v>
      </c>
      <c r="KR126" s="450">
        <f t="shared" si="8341"/>
        <v>0</v>
      </c>
      <c r="KS126" s="450">
        <f t="shared" si="8341"/>
        <v>0</v>
      </c>
      <c r="KT126" s="450">
        <f t="shared" si="8341"/>
        <v>0</v>
      </c>
      <c r="KU126" s="450">
        <f t="shared" si="8341"/>
        <v>0</v>
      </c>
      <c r="KV126" s="450">
        <f t="shared" si="8341"/>
        <v>0</v>
      </c>
      <c r="KW126" s="450">
        <f t="shared" si="8341"/>
        <v>0</v>
      </c>
      <c r="KX126" s="450">
        <f t="shared" si="8341"/>
        <v>0</v>
      </c>
      <c r="KY126" s="450">
        <f t="shared" si="8341"/>
        <v>0</v>
      </c>
      <c r="KZ126" s="450">
        <f t="shared" si="8341"/>
        <v>0</v>
      </c>
      <c r="LA126" s="450">
        <f t="shared" si="8341"/>
        <v>0</v>
      </c>
      <c r="LB126" s="450">
        <f t="shared" si="8341"/>
        <v>0</v>
      </c>
      <c r="LC126" s="450">
        <f t="shared" si="8341"/>
        <v>0</v>
      </c>
      <c r="LD126" s="451">
        <f t="shared" si="8341"/>
        <v>0</v>
      </c>
      <c r="LF126" s="457">
        <f t="shared" ref="LF126:LS126" si="8342">SUM(LF127:LF130)</f>
        <v>0</v>
      </c>
      <c r="LG126" s="450">
        <f t="shared" si="8342"/>
        <v>0</v>
      </c>
      <c r="LH126" s="450">
        <f t="shared" si="8342"/>
        <v>0</v>
      </c>
      <c r="LI126" s="450">
        <f t="shared" si="8342"/>
        <v>0</v>
      </c>
      <c r="LJ126" s="450">
        <f t="shared" si="8342"/>
        <v>0</v>
      </c>
      <c r="LK126" s="450">
        <f t="shared" si="8342"/>
        <v>0</v>
      </c>
      <c r="LL126" s="450">
        <f t="shared" si="8342"/>
        <v>0</v>
      </c>
      <c r="LM126" s="450">
        <f t="shared" si="8342"/>
        <v>0</v>
      </c>
      <c r="LN126" s="450">
        <f t="shared" si="8342"/>
        <v>0</v>
      </c>
      <c r="LO126" s="450">
        <f t="shared" si="8342"/>
        <v>0</v>
      </c>
      <c r="LP126" s="450">
        <f t="shared" si="8342"/>
        <v>0</v>
      </c>
      <c r="LQ126" s="450">
        <f t="shared" si="8342"/>
        <v>0</v>
      </c>
      <c r="LR126" s="450">
        <f t="shared" si="8342"/>
        <v>0</v>
      </c>
      <c r="LS126" s="451">
        <f t="shared" si="8342"/>
        <v>0</v>
      </c>
      <c r="LU126" s="457">
        <f t="shared" ref="LU126:MH126" si="8343">SUM(LU127:LU130)</f>
        <v>0</v>
      </c>
      <c r="LV126" s="450">
        <f t="shared" si="8343"/>
        <v>0</v>
      </c>
      <c r="LW126" s="450">
        <f t="shared" si="8343"/>
        <v>0</v>
      </c>
      <c r="LX126" s="450">
        <f t="shared" si="8343"/>
        <v>0</v>
      </c>
      <c r="LY126" s="450">
        <f t="shared" si="8343"/>
        <v>0</v>
      </c>
      <c r="LZ126" s="450">
        <f t="shared" si="8343"/>
        <v>0</v>
      </c>
      <c r="MA126" s="450">
        <f t="shared" si="8343"/>
        <v>0</v>
      </c>
      <c r="MB126" s="450">
        <f t="shared" si="8343"/>
        <v>0</v>
      </c>
      <c r="MC126" s="450">
        <f t="shared" si="8343"/>
        <v>0</v>
      </c>
      <c r="MD126" s="450">
        <f t="shared" si="8343"/>
        <v>0</v>
      </c>
      <c r="ME126" s="450">
        <f t="shared" si="8343"/>
        <v>0</v>
      </c>
      <c r="MF126" s="450">
        <f t="shared" si="8343"/>
        <v>0</v>
      </c>
      <c r="MG126" s="450">
        <f t="shared" si="8343"/>
        <v>0</v>
      </c>
      <c r="MH126" s="451">
        <f t="shared" si="8343"/>
        <v>0</v>
      </c>
      <c r="MJ126" s="457">
        <f t="shared" ref="MJ126:MW126" si="8344">SUM(MJ127:MJ130)</f>
        <v>0</v>
      </c>
      <c r="MK126" s="450">
        <f t="shared" si="8344"/>
        <v>0</v>
      </c>
      <c r="ML126" s="450">
        <f t="shared" si="8344"/>
        <v>0</v>
      </c>
      <c r="MM126" s="450">
        <f t="shared" si="8344"/>
        <v>0</v>
      </c>
      <c r="MN126" s="450">
        <f t="shared" si="8344"/>
        <v>0</v>
      </c>
      <c r="MO126" s="450">
        <f t="shared" si="8344"/>
        <v>0</v>
      </c>
      <c r="MP126" s="450">
        <f t="shared" si="8344"/>
        <v>0</v>
      </c>
      <c r="MQ126" s="450">
        <f t="shared" si="8344"/>
        <v>0</v>
      </c>
      <c r="MR126" s="450">
        <f t="shared" si="8344"/>
        <v>0</v>
      </c>
      <c r="MS126" s="450">
        <f t="shared" si="8344"/>
        <v>0</v>
      </c>
      <c r="MT126" s="450">
        <f t="shared" si="8344"/>
        <v>0</v>
      </c>
      <c r="MU126" s="450">
        <f t="shared" si="8344"/>
        <v>0</v>
      </c>
      <c r="MV126" s="450">
        <f t="shared" si="8344"/>
        <v>0</v>
      </c>
      <c r="MW126" s="451">
        <f t="shared" si="8344"/>
        <v>0</v>
      </c>
      <c r="MY126" s="457">
        <f t="shared" ref="MY126:NL126" si="8345">SUM(MY127:MY130)</f>
        <v>0</v>
      </c>
      <c r="MZ126" s="450">
        <f t="shared" si="8345"/>
        <v>0</v>
      </c>
      <c r="NA126" s="450">
        <f t="shared" si="8345"/>
        <v>0</v>
      </c>
      <c r="NB126" s="450">
        <f t="shared" si="8345"/>
        <v>0</v>
      </c>
      <c r="NC126" s="450">
        <f t="shared" si="8345"/>
        <v>0</v>
      </c>
      <c r="ND126" s="450">
        <f t="shared" si="8345"/>
        <v>0</v>
      </c>
      <c r="NE126" s="450">
        <f t="shared" si="8345"/>
        <v>0</v>
      </c>
      <c r="NF126" s="450">
        <f t="shared" si="8345"/>
        <v>0</v>
      </c>
      <c r="NG126" s="450">
        <f t="shared" si="8345"/>
        <v>0</v>
      </c>
      <c r="NH126" s="450">
        <f t="shared" si="8345"/>
        <v>0</v>
      </c>
      <c r="NI126" s="450">
        <f t="shared" si="8345"/>
        <v>0</v>
      </c>
      <c r="NJ126" s="450">
        <f t="shared" si="8345"/>
        <v>0</v>
      </c>
      <c r="NK126" s="450">
        <f t="shared" si="8345"/>
        <v>0</v>
      </c>
      <c r="NL126" s="451">
        <f t="shared" si="8345"/>
        <v>0</v>
      </c>
      <c r="NN126" s="457">
        <f t="shared" ref="NN126:OA126" si="8346">SUM(NN127:NN130)</f>
        <v>0</v>
      </c>
      <c r="NO126" s="450">
        <f t="shared" si="8346"/>
        <v>0</v>
      </c>
      <c r="NP126" s="450">
        <f t="shared" si="8346"/>
        <v>0</v>
      </c>
      <c r="NQ126" s="450">
        <f t="shared" si="8346"/>
        <v>0</v>
      </c>
      <c r="NR126" s="450">
        <f t="shared" si="8346"/>
        <v>0</v>
      </c>
      <c r="NS126" s="450">
        <f t="shared" si="8346"/>
        <v>0</v>
      </c>
      <c r="NT126" s="450">
        <f t="shared" si="8346"/>
        <v>0</v>
      </c>
      <c r="NU126" s="450">
        <f t="shared" si="8346"/>
        <v>0</v>
      </c>
      <c r="NV126" s="450">
        <f t="shared" si="8346"/>
        <v>0</v>
      </c>
      <c r="NW126" s="450">
        <f t="shared" si="8346"/>
        <v>0</v>
      </c>
      <c r="NX126" s="450">
        <f t="shared" si="8346"/>
        <v>0</v>
      </c>
      <c r="NY126" s="450">
        <f t="shared" si="8346"/>
        <v>0</v>
      </c>
      <c r="NZ126" s="450">
        <f t="shared" si="8346"/>
        <v>0</v>
      </c>
      <c r="OA126" s="451">
        <f t="shared" si="8346"/>
        <v>0</v>
      </c>
      <c r="OC126" s="457">
        <f t="shared" ref="OC126:OP126" si="8347">SUM(OC127:OC130)</f>
        <v>0</v>
      </c>
      <c r="OD126" s="450">
        <f t="shared" si="8347"/>
        <v>0</v>
      </c>
      <c r="OE126" s="450">
        <f t="shared" si="8347"/>
        <v>0</v>
      </c>
      <c r="OF126" s="450">
        <f t="shared" si="8347"/>
        <v>0</v>
      </c>
      <c r="OG126" s="450">
        <f t="shared" si="8347"/>
        <v>0</v>
      </c>
      <c r="OH126" s="450">
        <f t="shared" si="8347"/>
        <v>0</v>
      </c>
      <c r="OI126" s="450">
        <f t="shared" si="8347"/>
        <v>0</v>
      </c>
      <c r="OJ126" s="450">
        <f t="shared" si="8347"/>
        <v>0</v>
      </c>
      <c r="OK126" s="450">
        <f t="shared" si="8347"/>
        <v>0</v>
      </c>
      <c r="OL126" s="450">
        <f t="shared" si="8347"/>
        <v>0</v>
      </c>
      <c r="OM126" s="450">
        <f t="shared" si="8347"/>
        <v>0</v>
      </c>
      <c r="ON126" s="450">
        <f t="shared" si="8347"/>
        <v>0</v>
      </c>
      <c r="OO126" s="450">
        <f t="shared" si="8347"/>
        <v>0</v>
      </c>
      <c r="OP126" s="451">
        <f t="shared" si="8347"/>
        <v>0</v>
      </c>
      <c r="OR126" s="457">
        <f t="shared" ref="OR126:PE126" si="8348">SUM(OR127:OR130)</f>
        <v>0</v>
      </c>
      <c r="OS126" s="450">
        <f t="shared" si="8348"/>
        <v>0</v>
      </c>
      <c r="OT126" s="450">
        <f t="shared" si="8348"/>
        <v>0</v>
      </c>
      <c r="OU126" s="450">
        <f t="shared" si="8348"/>
        <v>0</v>
      </c>
      <c r="OV126" s="450">
        <f t="shared" si="8348"/>
        <v>0</v>
      </c>
      <c r="OW126" s="450">
        <f t="shared" si="8348"/>
        <v>0</v>
      </c>
      <c r="OX126" s="450">
        <f t="shared" si="8348"/>
        <v>0</v>
      </c>
      <c r="OY126" s="450">
        <f t="shared" si="8348"/>
        <v>0</v>
      </c>
      <c r="OZ126" s="450">
        <f t="shared" si="8348"/>
        <v>0</v>
      </c>
      <c r="PA126" s="450">
        <f t="shared" si="8348"/>
        <v>0</v>
      </c>
      <c r="PB126" s="450">
        <f t="shared" si="8348"/>
        <v>0</v>
      </c>
      <c r="PC126" s="450">
        <f t="shared" si="8348"/>
        <v>0</v>
      </c>
      <c r="PD126" s="450">
        <f t="shared" si="8348"/>
        <v>0</v>
      </c>
      <c r="PE126" s="451">
        <f t="shared" si="8348"/>
        <v>0</v>
      </c>
      <c r="PG126" s="457">
        <f t="shared" ref="PG126:PT126" si="8349">SUM(PG127:PG130)</f>
        <v>0</v>
      </c>
      <c r="PH126" s="450">
        <f t="shared" si="8349"/>
        <v>0</v>
      </c>
      <c r="PI126" s="450">
        <f t="shared" si="8349"/>
        <v>0</v>
      </c>
      <c r="PJ126" s="450">
        <f t="shared" si="8349"/>
        <v>0</v>
      </c>
      <c r="PK126" s="450">
        <f t="shared" si="8349"/>
        <v>0</v>
      </c>
      <c r="PL126" s="450">
        <f t="shared" si="8349"/>
        <v>0</v>
      </c>
      <c r="PM126" s="450">
        <f t="shared" si="8349"/>
        <v>0</v>
      </c>
      <c r="PN126" s="450">
        <f t="shared" si="8349"/>
        <v>0</v>
      </c>
      <c r="PO126" s="450">
        <f t="shared" si="8349"/>
        <v>0</v>
      </c>
      <c r="PP126" s="450">
        <f t="shared" si="8349"/>
        <v>0</v>
      </c>
      <c r="PQ126" s="450">
        <f t="shared" si="8349"/>
        <v>0</v>
      </c>
      <c r="PR126" s="450">
        <f t="shared" si="8349"/>
        <v>0</v>
      </c>
      <c r="PS126" s="450">
        <f t="shared" si="8349"/>
        <v>0</v>
      </c>
      <c r="PT126" s="451">
        <f t="shared" si="8349"/>
        <v>0</v>
      </c>
      <c r="PV126" s="457">
        <f t="shared" ref="PV126:QI126" si="8350">SUM(PV127:PV130)</f>
        <v>0</v>
      </c>
      <c r="PW126" s="450">
        <f t="shared" si="8350"/>
        <v>0</v>
      </c>
      <c r="PX126" s="450">
        <f t="shared" si="8350"/>
        <v>0</v>
      </c>
      <c r="PY126" s="450">
        <f t="shared" si="8350"/>
        <v>0</v>
      </c>
      <c r="PZ126" s="450">
        <f t="shared" si="8350"/>
        <v>0</v>
      </c>
      <c r="QA126" s="450">
        <f t="shared" si="8350"/>
        <v>0</v>
      </c>
      <c r="QB126" s="450">
        <f t="shared" si="8350"/>
        <v>0</v>
      </c>
      <c r="QC126" s="450">
        <f t="shared" si="8350"/>
        <v>0</v>
      </c>
      <c r="QD126" s="450">
        <f t="shared" si="8350"/>
        <v>0</v>
      </c>
      <c r="QE126" s="450">
        <f t="shared" si="8350"/>
        <v>0</v>
      </c>
      <c r="QF126" s="450">
        <f t="shared" si="8350"/>
        <v>0</v>
      </c>
      <c r="QG126" s="450">
        <f t="shared" si="8350"/>
        <v>0</v>
      </c>
      <c r="QH126" s="450">
        <f t="shared" si="8350"/>
        <v>0</v>
      </c>
      <c r="QI126" s="451">
        <f t="shared" si="8350"/>
        <v>0</v>
      </c>
      <c r="QK126" s="457">
        <f t="shared" ref="QK126:QX126" si="8351">SUM(QK127:QK130)</f>
        <v>0</v>
      </c>
      <c r="QL126" s="450">
        <f t="shared" si="8351"/>
        <v>0</v>
      </c>
      <c r="QM126" s="450">
        <f t="shared" si="8351"/>
        <v>0</v>
      </c>
      <c r="QN126" s="450">
        <f t="shared" si="8351"/>
        <v>0</v>
      </c>
      <c r="QO126" s="450">
        <f t="shared" si="8351"/>
        <v>0</v>
      </c>
      <c r="QP126" s="450">
        <f t="shared" si="8351"/>
        <v>0</v>
      </c>
      <c r="QQ126" s="450">
        <f t="shared" si="8351"/>
        <v>0</v>
      </c>
      <c r="QR126" s="450">
        <f t="shared" si="8351"/>
        <v>0</v>
      </c>
      <c r="QS126" s="450">
        <f t="shared" si="8351"/>
        <v>0</v>
      </c>
      <c r="QT126" s="450">
        <f t="shared" si="8351"/>
        <v>0</v>
      </c>
      <c r="QU126" s="450">
        <f t="shared" si="8351"/>
        <v>0</v>
      </c>
      <c r="QV126" s="450">
        <f t="shared" si="8351"/>
        <v>0</v>
      </c>
      <c r="QW126" s="450">
        <f t="shared" si="8351"/>
        <v>0</v>
      </c>
      <c r="QX126" s="451">
        <f t="shared" si="8351"/>
        <v>0</v>
      </c>
      <c r="QZ126" s="457">
        <f t="shared" ref="QZ126:RM126" si="8352">SUM(QZ127:QZ130)</f>
        <v>0</v>
      </c>
      <c r="RA126" s="450">
        <f t="shared" si="8352"/>
        <v>0</v>
      </c>
      <c r="RB126" s="450">
        <f t="shared" si="8352"/>
        <v>0</v>
      </c>
      <c r="RC126" s="450">
        <f t="shared" si="8352"/>
        <v>0</v>
      </c>
      <c r="RD126" s="450">
        <f t="shared" si="8352"/>
        <v>0</v>
      </c>
      <c r="RE126" s="450">
        <f t="shared" si="8352"/>
        <v>0</v>
      </c>
      <c r="RF126" s="450">
        <f t="shared" si="8352"/>
        <v>0</v>
      </c>
      <c r="RG126" s="450">
        <f t="shared" si="8352"/>
        <v>0</v>
      </c>
      <c r="RH126" s="450">
        <f t="shared" si="8352"/>
        <v>0</v>
      </c>
      <c r="RI126" s="450">
        <f t="shared" si="8352"/>
        <v>0</v>
      </c>
      <c r="RJ126" s="450">
        <f t="shared" si="8352"/>
        <v>0</v>
      </c>
      <c r="RK126" s="450">
        <f t="shared" si="8352"/>
        <v>0</v>
      </c>
      <c r="RL126" s="450">
        <f t="shared" si="8352"/>
        <v>0</v>
      </c>
      <c r="RM126" s="451">
        <f t="shared" si="8352"/>
        <v>0</v>
      </c>
      <c r="RO126" s="457">
        <f t="shared" ref="RO126:SB126" si="8353">SUM(RO127:RO130)</f>
        <v>0</v>
      </c>
      <c r="RP126" s="450">
        <f t="shared" si="8353"/>
        <v>0</v>
      </c>
      <c r="RQ126" s="450">
        <f t="shared" si="8353"/>
        <v>0</v>
      </c>
      <c r="RR126" s="450">
        <f t="shared" si="8353"/>
        <v>0</v>
      </c>
      <c r="RS126" s="450">
        <f t="shared" si="8353"/>
        <v>0</v>
      </c>
      <c r="RT126" s="450">
        <f t="shared" si="8353"/>
        <v>0</v>
      </c>
      <c r="RU126" s="450">
        <f t="shared" si="8353"/>
        <v>0</v>
      </c>
      <c r="RV126" s="450">
        <f t="shared" si="8353"/>
        <v>0</v>
      </c>
      <c r="RW126" s="450">
        <f t="shared" si="8353"/>
        <v>0</v>
      </c>
      <c r="RX126" s="450">
        <f t="shared" si="8353"/>
        <v>0</v>
      </c>
      <c r="RY126" s="450">
        <f t="shared" si="8353"/>
        <v>0</v>
      </c>
      <c r="RZ126" s="450">
        <f t="shared" si="8353"/>
        <v>0</v>
      </c>
      <c r="SA126" s="450">
        <f t="shared" si="8353"/>
        <v>0</v>
      </c>
      <c r="SB126" s="451">
        <f t="shared" si="8353"/>
        <v>0</v>
      </c>
      <c r="SD126" s="457">
        <f t="shared" ref="SD126:SQ126" si="8354">SUM(SD127:SD130)</f>
        <v>0</v>
      </c>
      <c r="SE126" s="450">
        <f t="shared" si="8354"/>
        <v>0</v>
      </c>
      <c r="SF126" s="450">
        <f t="shared" si="8354"/>
        <v>0</v>
      </c>
      <c r="SG126" s="450">
        <f t="shared" si="8354"/>
        <v>0</v>
      </c>
      <c r="SH126" s="450">
        <f t="shared" si="8354"/>
        <v>0</v>
      </c>
      <c r="SI126" s="450">
        <f t="shared" si="8354"/>
        <v>0</v>
      </c>
      <c r="SJ126" s="450">
        <f t="shared" si="8354"/>
        <v>0</v>
      </c>
      <c r="SK126" s="450">
        <f t="shared" si="8354"/>
        <v>0</v>
      </c>
      <c r="SL126" s="450">
        <f t="shared" si="8354"/>
        <v>0</v>
      </c>
      <c r="SM126" s="450">
        <f t="shared" si="8354"/>
        <v>0</v>
      </c>
      <c r="SN126" s="450">
        <f t="shared" si="8354"/>
        <v>0</v>
      </c>
      <c r="SO126" s="450">
        <f t="shared" si="8354"/>
        <v>0</v>
      </c>
      <c r="SP126" s="450">
        <f t="shared" si="8354"/>
        <v>0</v>
      </c>
      <c r="SQ126" s="451">
        <f t="shared" si="8354"/>
        <v>0</v>
      </c>
      <c r="SS126" s="457">
        <f t="shared" ref="SS126:TF126" si="8355">SUM(SS127:SS130)</f>
        <v>0</v>
      </c>
      <c r="ST126" s="450">
        <f t="shared" si="8355"/>
        <v>0</v>
      </c>
      <c r="SU126" s="450">
        <f t="shared" si="8355"/>
        <v>0</v>
      </c>
      <c r="SV126" s="450">
        <f t="shared" si="8355"/>
        <v>0</v>
      </c>
      <c r="SW126" s="450">
        <f t="shared" si="8355"/>
        <v>0</v>
      </c>
      <c r="SX126" s="450">
        <f t="shared" si="8355"/>
        <v>0</v>
      </c>
      <c r="SY126" s="450">
        <f t="shared" si="8355"/>
        <v>0</v>
      </c>
      <c r="SZ126" s="450">
        <f t="shared" si="8355"/>
        <v>0</v>
      </c>
      <c r="TA126" s="450">
        <f t="shared" si="8355"/>
        <v>0</v>
      </c>
      <c r="TB126" s="450">
        <f t="shared" si="8355"/>
        <v>0</v>
      </c>
      <c r="TC126" s="450">
        <f t="shared" si="8355"/>
        <v>0</v>
      </c>
      <c r="TD126" s="450">
        <f t="shared" si="8355"/>
        <v>0</v>
      </c>
      <c r="TE126" s="450">
        <f t="shared" si="8355"/>
        <v>0</v>
      </c>
      <c r="TF126" s="451">
        <f t="shared" si="8355"/>
        <v>0</v>
      </c>
      <c r="TH126" s="457">
        <f t="shared" ref="TH126:TU126" si="8356">SUM(TH127:TH130)</f>
        <v>0</v>
      </c>
      <c r="TI126" s="450">
        <f t="shared" si="8356"/>
        <v>0</v>
      </c>
      <c r="TJ126" s="450">
        <f t="shared" si="8356"/>
        <v>0</v>
      </c>
      <c r="TK126" s="450">
        <f t="shared" si="8356"/>
        <v>0</v>
      </c>
      <c r="TL126" s="450">
        <f t="shared" si="8356"/>
        <v>0</v>
      </c>
      <c r="TM126" s="450">
        <f t="shared" si="8356"/>
        <v>0</v>
      </c>
      <c r="TN126" s="450">
        <f t="shared" si="8356"/>
        <v>0</v>
      </c>
      <c r="TO126" s="450">
        <f t="shared" si="8356"/>
        <v>0</v>
      </c>
      <c r="TP126" s="450">
        <f t="shared" si="8356"/>
        <v>0</v>
      </c>
      <c r="TQ126" s="450">
        <f t="shared" si="8356"/>
        <v>0</v>
      </c>
      <c r="TR126" s="450">
        <f t="shared" si="8356"/>
        <v>0</v>
      </c>
      <c r="TS126" s="450">
        <f t="shared" si="8356"/>
        <v>0</v>
      </c>
      <c r="TT126" s="450">
        <f t="shared" si="8356"/>
        <v>0</v>
      </c>
      <c r="TU126" s="451">
        <f t="shared" si="8356"/>
        <v>0</v>
      </c>
      <c r="TW126" s="457">
        <f t="shared" ref="TW126:UJ126" si="8357">SUM(TW127:TW130)</f>
        <v>0</v>
      </c>
      <c r="TX126" s="450">
        <f t="shared" si="8357"/>
        <v>0</v>
      </c>
      <c r="TY126" s="450">
        <f t="shared" si="8357"/>
        <v>0</v>
      </c>
      <c r="TZ126" s="450">
        <f t="shared" si="8357"/>
        <v>0</v>
      </c>
      <c r="UA126" s="450">
        <f t="shared" si="8357"/>
        <v>0</v>
      </c>
      <c r="UB126" s="450">
        <f t="shared" si="8357"/>
        <v>0</v>
      </c>
      <c r="UC126" s="450">
        <f t="shared" si="8357"/>
        <v>0</v>
      </c>
      <c r="UD126" s="450">
        <f t="shared" si="8357"/>
        <v>0</v>
      </c>
      <c r="UE126" s="450">
        <f t="shared" si="8357"/>
        <v>0</v>
      </c>
      <c r="UF126" s="450">
        <f t="shared" si="8357"/>
        <v>0</v>
      </c>
      <c r="UG126" s="450">
        <f t="shared" si="8357"/>
        <v>0</v>
      </c>
      <c r="UH126" s="450">
        <f t="shared" si="8357"/>
        <v>0</v>
      </c>
      <c r="UI126" s="450">
        <f t="shared" si="8357"/>
        <v>0</v>
      </c>
      <c r="UJ126" s="451">
        <f t="shared" si="8357"/>
        <v>0</v>
      </c>
      <c r="UL126" s="457">
        <f t="shared" ref="UL126:UY126" si="8358">SUM(UL127:UL130)</f>
        <v>0</v>
      </c>
      <c r="UM126" s="450">
        <f t="shared" si="8358"/>
        <v>0</v>
      </c>
      <c r="UN126" s="450">
        <f t="shared" si="8358"/>
        <v>0</v>
      </c>
      <c r="UO126" s="450">
        <f t="shared" si="8358"/>
        <v>0</v>
      </c>
      <c r="UP126" s="450">
        <f t="shared" si="8358"/>
        <v>0</v>
      </c>
      <c r="UQ126" s="450">
        <f t="shared" si="8358"/>
        <v>0</v>
      </c>
      <c r="UR126" s="450">
        <f t="shared" si="8358"/>
        <v>0</v>
      </c>
      <c r="US126" s="450">
        <f t="shared" si="8358"/>
        <v>0</v>
      </c>
      <c r="UT126" s="450">
        <f t="shared" si="8358"/>
        <v>0</v>
      </c>
      <c r="UU126" s="450">
        <f t="shared" si="8358"/>
        <v>0</v>
      </c>
      <c r="UV126" s="450">
        <f t="shared" si="8358"/>
        <v>0</v>
      </c>
      <c r="UW126" s="450">
        <f t="shared" si="8358"/>
        <v>0</v>
      </c>
      <c r="UX126" s="450">
        <f t="shared" si="8358"/>
        <v>0</v>
      </c>
      <c r="UY126" s="451">
        <f t="shared" si="8358"/>
        <v>0</v>
      </c>
      <c r="VA126" s="457">
        <f t="shared" ref="VA126:VN126" si="8359">SUM(VA127:VA130)</f>
        <v>0</v>
      </c>
      <c r="VB126" s="450">
        <f t="shared" si="8359"/>
        <v>0</v>
      </c>
      <c r="VC126" s="450">
        <f t="shared" si="8359"/>
        <v>0</v>
      </c>
      <c r="VD126" s="450">
        <f t="shared" si="8359"/>
        <v>0</v>
      </c>
      <c r="VE126" s="450">
        <f t="shared" si="8359"/>
        <v>0</v>
      </c>
      <c r="VF126" s="450">
        <f t="shared" si="8359"/>
        <v>0</v>
      </c>
      <c r="VG126" s="450">
        <f t="shared" si="8359"/>
        <v>0</v>
      </c>
      <c r="VH126" s="450">
        <f t="shared" si="8359"/>
        <v>0</v>
      </c>
      <c r="VI126" s="450">
        <f t="shared" si="8359"/>
        <v>0</v>
      </c>
      <c r="VJ126" s="450">
        <f t="shared" si="8359"/>
        <v>0</v>
      </c>
      <c r="VK126" s="450">
        <f t="shared" si="8359"/>
        <v>0</v>
      </c>
      <c r="VL126" s="450">
        <f t="shared" si="8359"/>
        <v>0</v>
      </c>
      <c r="VM126" s="450">
        <f t="shared" si="8359"/>
        <v>0</v>
      </c>
      <c r="VN126" s="451">
        <f t="shared" si="8359"/>
        <v>0</v>
      </c>
      <c r="VP126" s="457">
        <f t="shared" ref="VP126:WC126" si="8360">SUM(VP127:VP130)</f>
        <v>0</v>
      </c>
      <c r="VQ126" s="450">
        <f t="shared" si="8360"/>
        <v>0</v>
      </c>
      <c r="VR126" s="450">
        <f t="shared" si="8360"/>
        <v>0</v>
      </c>
      <c r="VS126" s="450">
        <f t="shared" si="8360"/>
        <v>0</v>
      </c>
      <c r="VT126" s="450">
        <f t="shared" si="8360"/>
        <v>0</v>
      </c>
      <c r="VU126" s="450">
        <f t="shared" si="8360"/>
        <v>0</v>
      </c>
      <c r="VV126" s="450">
        <f t="shared" si="8360"/>
        <v>0</v>
      </c>
      <c r="VW126" s="450">
        <f t="shared" si="8360"/>
        <v>0</v>
      </c>
      <c r="VX126" s="450">
        <f t="shared" si="8360"/>
        <v>0</v>
      </c>
      <c r="VY126" s="450">
        <f t="shared" si="8360"/>
        <v>0</v>
      </c>
      <c r="VZ126" s="450">
        <f t="shared" si="8360"/>
        <v>0</v>
      </c>
      <c r="WA126" s="450">
        <f t="shared" si="8360"/>
        <v>0</v>
      </c>
      <c r="WB126" s="450">
        <f t="shared" si="8360"/>
        <v>0</v>
      </c>
      <c r="WC126" s="451">
        <f t="shared" si="8360"/>
        <v>0</v>
      </c>
      <c r="WE126" s="457">
        <f t="shared" ref="WE126:WR126" si="8361">SUM(WE127:WE130)</f>
        <v>0</v>
      </c>
      <c r="WF126" s="450">
        <f t="shared" si="8361"/>
        <v>0</v>
      </c>
      <c r="WG126" s="450">
        <f t="shared" si="8361"/>
        <v>0</v>
      </c>
      <c r="WH126" s="450">
        <f t="shared" si="8361"/>
        <v>0</v>
      </c>
      <c r="WI126" s="450">
        <f t="shared" si="8361"/>
        <v>0</v>
      </c>
      <c r="WJ126" s="450">
        <f t="shared" si="8361"/>
        <v>0</v>
      </c>
      <c r="WK126" s="450">
        <f t="shared" si="8361"/>
        <v>0</v>
      </c>
      <c r="WL126" s="450">
        <f t="shared" si="8361"/>
        <v>0</v>
      </c>
      <c r="WM126" s="450">
        <f t="shared" si="8361"/>
        <v>0</v>
      </c>
      <c r="WN126" s="450">
        <f t="shared" si="8361"/>
        <v>0</v>
      </c>
      <c r="WO126" s="450">
        <f t="shared" si="8361"/>
        <v>0</v>
      </c>
      <c r="WP126" s="450">
        <f t="shared" si="8361"/>
        <v>0</v>
      </c>
      <c r="WQ126" s="450">
        <f t="shared" si="8361"/>
        <v>0</v>
      </c>
      <c r="WR126" s="451">
        <f t="shared" si="8361"/>
        <v>0</v>
      </c>
      <c r="WT126" s="457">
        <f t="shared" ref="WT126:XG126" si="8362">SUM(WT127:WT130)</f>
        <v>0</v>
      </c>
      <c r="WU126" s="450">
        <f t="shared" si="8362"/>
        <v>0</v>
      </c>
      <c r="WV126" s="450">
        <f t="shared" si="8362"/>
        <v>0</v>
      </c>
      <c r="WW126" s="450">
        <f t="shared" si="8362"/>
        <v>0</v>
      </c>
      <c r="WX126" s="450">
        <f t="shared" si="8362"/>
        <v>0</v>
      </c>
      <c r="WY126" s="450">
        <f t="shared" si="8362"/>
        <v>0</v>
      </c>
      <c r="WZ126" s="450">
        <f t="shared" si="8362"/>
        <v>0</v>
      </c>
      <c r="XA126" s="450">
        <f t="shared" si="8362"/>
        <v>0</v>
      </c>
      <c r="XB126" s="450">
        <f t="shared" si="8362"/>
        <v>0</v>
      </c>
      <c r="XC126" s="450">
        <f t="shared" si="8362"/>
        <v>0</v>
      </c>
      <c r="XD126" s="450">
        <f t="shared" si="8362"/>
        <v>0</v>
      </c>
      <c r="XE126" s="450">
        <f t="shared" si="8362"/>
        <v>0</v>
      </c>
      <c r="XF126" s="450">
        <f t="shared" si="8362"/>
        <v>0</v>
      </c>
      <c r="XG126" s="451">
        <f t="shared" si="8362"/>
        <v>0</v>
      </c>
      <c r="XI126" s="457">
        <f t="shared" ref="XI126:XV126" si="8363">SUM(XI127:XI130)</f>
        <v>0</v>
      </c>
      <c r="XJ126" s="450">
        <f t="shared" si="8363"/>
        <v>0</v>
      </c>
      <c r="XK126" s="450">
        <f t="shared" si="8363"/>
        <v>0</v>
      </c>
      <c r="XL126" s="450">
        <f t="shared" si="8363"/>
        <v>0</v>
      </c>
      <c r="XM126" s="450">
        <f t="shared" si="8363"/>
        <v>0</v>
      </c>
      <c r="XN126" s="450">
        <f t="shared" si="8363"/>
        <v>0</v>
      </c>
      <c r="XO126" s="450">
        <f t="shared" si="8363"/>
        <v>0</v>
      </c>
      <c r="XP126" s="450">
        <f t="shared" si="8363"/>
        <v>0</v>
      </c>
      <c r="XQ126" s="450">
        <f t="shared" si="8363"/>
        <v>0</v>
      </c>
      <c r="XR126" s="450">
        <f t="shared" si="8363"/>
        <v>0</v>
      </c>
      <c r="XS126" s="450">
        <f t="shared" si="8363"/>
        <v>0</v>
      </c>
      <c r="XT126" s="450">
        <f t="shared" si="8363"/>
        <v>0</v>
      </c>
      <c r="XU126" s="450">
        <f t="shared" si="8363"/>
        <v>0</v>
      </c>
      <c r="XV126" s="451">
        <f t="shared" si="8363"/>
        <v>0</v>
      </c>
      <c r="XX126" s="457">
        <f t="shared" ref="XX126:YK126" si="8364">SUM(XX127:XX130)</f>
        <v>0</v>
      </c>
      <c r="XY126" s="450">
        <f t="shared" si="8364"/>
        <v>0</v>
      </c>
      <c r="XZ126" s="450">
        <f t="shared" si="8364"/>
        <v>0</v>
      </c>
      <c r="YA126" s="450">
        <f t="shared" si="8364"/>
        <v>0</v>
      </c>
      <c r="YB126" s="450">
        <f t="shared" si="8364"/>
        <v>0</v>
      </c>
      <c r="YC126" s="450">
        <f t="shared" si="8364"/>
        <v>0</v>
      </c>
      <c r="YD126" s="450">
        <f t="shared" si="8364"/>
        <v>0</v>
      </c>
      <c r="YE126" s="450">
        <f t="shared" si="8364"/>
        <v>0</v>
      </c>
      <c r="YF126" s="450">
        <f t="shared" si="8364"/>
        <v>0</v>
      </c>
      <c r="YG126" s="450">
        <f t="shared" si="8364"/>
        <v>0</v>
      </c>
      <c r="YH126" s="450">
        <f t="shared" si="8364"/>
        <v>0</v>
      </c>
      <c r="YI126" s="450">
        <f t="shared" si="8364"/>
        <v>0</v>
      </c>
      <c r="YJ126" s="450">
        <f t="shared" si="8364"/>
        <v>0</v>
      </c>
      <c r="YK126" s="451">
        <f t="shared" si="8364"/>
        <v>0</v>
      </c>
      <c r="YM126" s="457">
        <f t="shared" ref="YM126:YZ126" si="8365">SUM(YM127:YM130)</f>
        <v>0</v>
      </c>
      <c r="YN126" s="450">
        <f t="shared" si="8365"/>
        <v>0</v>
      </c>
      <c r="YO126" s="450">
        <f t="shared" si="8365"/>
        <v>0</v>
      </c>
      <c r="YP126" s="450">
        <f t="shared" si="8365"/>
        <v>0</v>
      </c>
      <c r="YQ126" s="450">
        <f t="shared" si="8365"/>
        <v>0</v>
      </c>
      <c r="YR126" s="450">
        <f t="shared" si="8365"/>
        <v>0</v>
      </c>
      <c r="YS126" s="450">
        <f t="shared" si="8365"/>
        <v>0</v>
      </c>
      <c r="YT126" s="450">
        <f t="shared" si="8365"/>
        <v>0</v>
      </c>
      <c r="YU126" s="450">
        <f t="shared" si="8365"/>
        <v>0</v>
      </c>
      <c r="YV126" s="450">
        <f t="shared" si="8365"/>
        <v>0</v>
      </c>
      <c r="YW126" s="450">
        <f t="shared" si="8365"/>
        <v>0</v>
      </c>
      <c r="YX126" s="450">
        <f t="shared" si="8365"/>
        <v>0</v>
      </c>
      <c r="YY126" s="450">
        <f t="shared" si="8365"/>
        <v>0</v>
      </c>
      <c r="YZ126" s="451">
        <f t="shared" si="8365"/>
        <v>0</v>
      </c>
      <c r="ZB126" s="457">
        <f t="shared" ref="ZB126:ZO126" si="8366">SUM(ZB127:ZB130)</f>
        <v>0</v>
      </c>
      <c r="ZC126" s="450">
        <f t="shared" si="8366"/>
        <v>0</v>
      </c>
      <c r="ZD126" s="450">
        <f t="shared" si="8366"/>
        <v>0</v>
      </c>
      <c r="ZE126" s="450">
        <f t="shared" si="8366"/>
        <v>0</v>
      </c>
      <c r="ZF126" s="450">
        <f t="shared" si="8366"/>
        <v>0</v>
      </c>
      <c r="ZG126" s="450">
        <f t="shared" si="8366"/>
        <v>0</v>
      </c>
      <c r="ZH126" s="450">
        <f t="shared" si="8366"/>
        <v>0</v>
      </c>
      <c r="ZI126" s="450">
        <f t="shared" si="8366"/>
        <v>0</v>
      </c>
      <c r="ZJ126" s="450">
        <f t="shared" si="8366"/>
        <v>0</v>
      </c>
      <c r="ZK126" s="450">
        <f t="shared" si="8366"/>
        <v>0</v>
      </c>
      <c r="ZL126" s="450">
        <f t="shared" si="8366"/>
        <v>0</v>
      </c>
      <c r="ZM126" s="450">
        <f t="shared" si="8366"/>
        <v>0</v>
      </c>
      <c r="ZN126" s="450">
        <f t="shared" si="8366"/>
        <v>0</v>
      </c>
      <c r="ZO126" s="451">
        <f t="shared" si="8366"/>
        <v>0</v>
      </c>
      <c r="ZQ126" s="457">
        <f t="shared" ref="ZQ126:AAD126" si="8367">SUM(ZQ127:ZQ130)</f>
        <v>0</v>
      </c>
      <c r="ZR126" s="450">
        <f t="shared" si="8367"/>
        <v>0</v>
      </c>
      <c r="ZS126" s="450">
        <f t="shared" si="8367"/>
        <v>0</v>
      </c>
      <c r="ZT126" s="450">
        <f t="shared" si="8367"/>
        <v>0</v>
      </c>
      <c r="ZU126" s="450">
        <f t="shared" si="8367"/>
        <v>0</v>
      </c>
      <c r="ZV126" s="450">
        <f t="shared" si="8367"/>
        <v>0</v>
      </c>
      <c r="ZW126" s="450">
        <f t="shared" si="8367"/>
        <v>0</v>
      </c>
      <c r="ZX126" s="450">
        <f t="shared" si="8367"/>
        <v>0</v>
      </c>
      <c r="ZY126" s="450">
        <f t="shared" si="8367"/>
        <v>0</v>
      </c>
      <c r="ZZ126" s="450">
        <f t="shared" si="8367"/>
        <v>0</v>
      </c>
      <c r="AAA126" s="450">
        <f t="shared" si="8367"/>
        <v>0</v>
      </c>
      <c r="AAB126" s="450">
        <f t="shared" si="8367"/>
        <v>0</v>
      </c>
      <c r="AAC126" s="450">
        <f t="shared" si="8367"/>
        <v>0</v>
      </c>
      <c r="AAD126" s="451">
        <f t="shared" si="8367"/>
        <v>0</v>
      </c>
      <c r="AAF126" s="457">
        <f t="shared" ref="AAF126:AAS126" si="8368">SUM(AAF127:AAF130)</f>
        <v>0</v>
      </c>
      <c r="AAG126" s="450">
        <f t="shared" si="8368"/>
        <v>0</v>
      </c>
      <c r="AAH126" s="450">
        <f t="shared" si="8368"/>
        <v>0</v>
      </c>
      <c r="AAI126" s="450">
        <f t="shared" si="8368"/>
        <v>0</v>
      </c>
      <c r="AAJ126" s="450">
        <f t="shared" si="8368"/>
        <v>0</v>
      </c>
      <c r="AAK126" s="450">
        <f t="shared" si="8368"/>
        <v>0</v>
      </c>
      <c r="AAL126" s="450">
        <f t="shared" si="8368"/>
        <v>0</v>
      </c>
      <c r="AAM126" s="450">
        <f t="shared" si="8368"/>
        <v>0</v>
      </c>
      <c r="AAN126" s="450">
        <f t="shared" si="8368"/>
        <v>0</v>
      </c>
      <c r="AAO126" s="450">
        <f t="shared" si="8368"/>
        <v>0</v>
      </c>
      <c r="AAP126" s="450">
        <f t="shared" si="8368"/>
        <v>0</v>
      </c>
      <c r="AAQ126" s="450">
        <f t="shared" si="8368"/>
        <v>0</v>
      </c>
      <c r="AAR126" s="450">
        <f t="shared" si="8368"/>
        <v>0</v>
      </c>
      <c r="AAS126" s="451">
        <f t="shared" si="8368"/>
        <v>0</v>
      </c>
      <c r="AAU126" s="457">
        <f t="shared" ref="AAU126:ABH126" si="8369">SUM(AAU127:AAU130)</f>
        <v>0</v>
      </c>
      <c r="AAV126" s="450">
        <f t="shared" si="8369"/>
        <v>0</v>
      </c>
      <c r="AAW126" s="450">
        <f t="shared" si="8369"/>
        <v>0</v>
      </c>
      <c r="AAX126" s="450">
        <f t="shared" si="8369"/>
        <v>0</v>
      </c>
      <c r="AAY126" s="450">
        <f t="shared" si="8369"/>
        <v>0</v>
      </c>
      <c r="AAZ126" s="450">
        <f t="shared" si="8369"/>
        <v>0</v>
      </c>
      <c r="ABA126" s="450">
        <f t="shared" si="8369"/>
        <v>0</v>
      </c>
      <c r="ABB126" s="450">
        <f t="shared" si="8369"/>
        <v>0</v>
      </c>
      <c r="ABC126" s="450">
        <f t="shared" si="8369"/>
        <v>0</v>
      </c>
      <c r="ABD126" s="450">
        <f t="shared" si="8369"/>
        <v>0</v>
      </c>
      <c r="ABE126" s="450">
        <f t="shared" si="8369"/>
        <v>0</v>
      </c>
      <c r="ABF126" s="450">
        <f t="shared" si="8369"/>
        <v>0</v>
      </c>
      <c r="ABG126" s="450">
        <f t="shared" si="8369"/>
        <v>0</v>
      </c>
      <c r="ABH126" s="451">
        <f t="shared" si="8369"/>
        <v>0</v>
      </c>
      <c r="ABJ126" s="457">
        <f t="shared" ref="ABJ126:ABW126" si="8370">SUM(ABJ127:ABJ130)</f>
        <v>0</v>
      </c>
      <c r="ABK126" s="450">
        <f t="shared" si="8370"/>
        <v>0</v>
      </c>
      <c r="ABL126" s="450">
        <f t="shared" si="8370"/>
        <v>0</v>
      </c>
      <c r="ABM126" s="450">
        <f t="shared" si="8370"/>
        <v>0</v>
      </c>
      <c r="ABN126" s="450">
        <f t="shared" si="8370"/>
        <v>0</v>
      </c>
      <c r="ABO126" s="450">
        <f t="shared" si="8370"/>
        <v>0</v>
      </c>
      <c r="ABP126" s="450">
        <f t="shared" si="8370"/>
        <v>0</v>
      </c>
      <c r="ABQ126" s="450">
        <f t="shared" si="8370"/>
        <v>0</v>
      </c>
      <c r="ABR126" s="450">
        <f t="shared" si="8370"/>
        <v>0</v>
      </c>
      <c r="ABS126" s="450">
        <f t="shared" si="8370"/>
        <v>0</v>
      </c>
      <c r="ABT126" s="450">
        <f t="shared" si="8370"/>
        <v>0</v>
      </c>
      <c r="ABU126" s="450">
        <f t="shared" si="8370"/>
        <v>0</v>
      </c>
      <c r="ABV126" s="450">
        <f t="shared" si="8370"/>
        <v>0</v>
      </c>
      <c r="ABW126" s="451">
        <f t="shared" si="8370"/>
        <v>0</v>
      </c>
      <c r="ABY126" s="457">
        <f t="shared" ref="ABY126:ACL126" si="8371">SUM(ABY127:ABY130)</f>
        <v>0</v>
      </c>
      <c r="ABZ126" s="450">
        <f t="shared" si="8371"/>
        <v>0</v>
      </c>
      <c r="ACA126" s="450">
        <f t="shared" si="8371"/>
        <v>0</v>
      </c>
      <c r="ACB126" s="450">
        <f t="shared" si="8371"/>
        <v>0</v>
      </c>
      <c r="ACC126" s="450">
        <f t="shared" si="8371"/>
        <v>0</v>
      </c>
      <c r="ACD126" s="450">
        <f t="shared" si="8371"/>
        <v>0</v>
      </c>
      <c r="ACE126" s="450">
        <f t="shared" si="8371"/>
        <v>0</v>
      </c>
      <c r="ACF126" s="450">
        <f t="shared" si="8371"/>
        <v>0</v>
      </c>
      <c r="ACG126" s="450">
        <f t="shared" si="8371"/>
        <v>0</v>
      </c>
      <c r="ACH126" s="450">
        <f t="shared" si="8371"/>
        <v>0</v>
      </c>
      <c r="ACI126" s="450">
        <f t="shared" si="8371"/>
        <v>0</v>
      </c>
      <c r="ACJ126" s="450">
        <f t="shared" si="8371"/>
        <v>0</v>
      </c>
      <c r="ACK126" s="450">
        <f t="shared" si="8371"/>
        <v>0</v>
      </c>
      <c r="ACL126" s="451">
        <f t="shared" si="8371"/>
        <v>0</v>
      </c>
      <c r="ACN126" s="457">
        <f t="shared" ref="ACN126:ADA126" si="8372">SUM(ACN127:ACN130)</f>
        <v>0</v>
      </c>
      <c r="ACO126" s="450">
        <f t="shared" si="8372"/>
        <v>0</v>
      </c>
      <c r="ACP126" s="450">
        <f t="shared" si="8372"/>
        <v>0</v>
      </c>
      <c r="ACQ126" s="450">
        <f t="shared" si="8372"/>
        <v>0</v>
      </c>
      <c r="ACR126" s="450">
        <f t="shared" si="8372"/>
        <v>0</v>
      </c>
      <c r="ACS126" s="450">
        <f t="shared" si="8372"/>
        <v>0</v>
      </c>
      <c r="ACT126" s="450">
        <f t="shared" si="8372"/>
        <v>0</v>
      </c>
      <c r="ACU126" s="450">
        <f t="shared" si="8372"/>
        <v>0</v>
      </c>
      <c r="ACV126" s="450">
        <f t="shared" si="8372"/>
        <v>0</v>
      </c>
      <c r="ACW126" s="450">
        <f t="shared" si="8372"/>
        <v>0</v>
      </c>
      <c r="ACX126" s="450">
        <f t="shared" si="8372"/>
        <v>0</v>
      </c>
      <c r="ACY126" s="450">
        <f t="shared" si="8372"/>
        <v>0</v>
      </c>
      <c r="ACZ126" s="450">
        <f t="shared" si="8372"/>
        <v>0</v>
      </c>
      <c r="ADA126" s="451">
        <f t="shared" si="8372"/>
        <v>0</v>
      </c>
      <c r="ADC126" s="457">
        <f t="shared" ref="ADC126:ADP126" si="8373">SUM(ADC127:ADC130)</f>
        <v>0</v>
      </c>
      <c r="ADD126" s="450">
        <f t="shared" si="8373"/>
        <v>0</v>
      </c>
      <c r="ADE126" s="450">
        <f t="shared" si="8373"/>
        <v>0</v>
      </c>
      <c r="ADF126" s="450">
        <f t="shared" si="8373"/>
        <v>0</v>
      </c>
      <c r="ADG126" s="450">
        <f t="shared" si="8373"/>
        <v>0</v>
      </c>
      <c r="ADH126" s="450">
        <f t="shared" si="8373"/>
        <v>0</v>
      </c>
      <c r="ADI126" s="450">
        <f t="shared" si="8373"/>
        <v>0</v>
      </c>
      <c r="ADJ126" s="450">
        <f t="shared" si="8373"/>
        <v>0</v>
      </c>
      <c r="ADK126" s="450">
        <f t="shared" si="8373"/>
        <v>0</v>
      </c>
      <c r="ADL126" s="450">
        <f t="shared" si="8373"/>
        <v>0</v>
      </c>
      <c r="ADM126" s="450">
        <f t="shared" si="8373"/>
        <v>0</v>
      </c>
      <c r="ADN126" s="450">
        <f t="shared" si="8373"/>
        <v>0</v>
      </c>
      <c r="ADO126" s="450">
        <f t="shared" si="8373"/>
        <v>0</v>
      </c>
      <c r="ADP126" s="451">
        <f t="shared" si="8373"/>
        <v>0</v>
      </c>
      <c r="ADR126" s="457">
        <f t="shared" ref="ADR126:AEE126" si="8374">SUM(ADR127:ADR130)</f>
        <v>0</v>
      </c>
      <c r="ADS126" s="450">
        <f t="shared" si="8374"/>
        <v>0</v>
      </c>
      <c r="ADT126" s="450">
        <f t="shared" si="8374"/>
        <v>0</v>
      </c>
      <c r="ADU126" s="450">
        <f t="shared" si="8374"/>
        <v>0</v>
      </c>
      <c r="ADV126" s="450">
        <f t="shared" si="8374"/>
        <v>0</v>
      </c>
      <c r="ADW126" s="450">
        <f t="shared" si="8374"/>
        <v>0</v>
      </c>
      <c r="ADX126" s="450">
        <f t="shared" si="8374"/>
        <v>0</v>
      </c>
      <c r="ADY126" s="450">
        <f t="shared" si="8374"/>
        <v>0</v>
      </c>
      <c r="ADZ126" s="450">
        <f t="shared" si="8374"/>
        <v>0</v>
      </c>
      <c r="AEA126" s="450">
        <f t="shared" si="8374"/>
        <v>0</v>
      </c>
      <c r="AEB126" s="450">
        <f t="shared" si="8374"/>
        <v>0</v>
      </c>
      <c r="AEC126" s="450">
        <f t="shared" si="8374"/>
        <v>0</v>
      </c>
      <c r="AED126" s="450">
        <f t="shared" si="8374"/>
        <v>0</v>
      </c>
      <c r="AEE126" s="451">
        <f t="shared" si="8374"/>
        <v>0</v>
      </c>
      <c r="AEG126" s="457">
        <f t="shared" ref="AEG126:AET126" si="8375">SUM(AEG127:AEG130)</f>
        <v>0</v>
      </c>
      <c r="AEH126" s="450">
        <f t="shared" si="8375"/>
        <v>0</v>
      </c>
      <c r="AEI126" s="450">
        <f t="shared" si="8375"/>
        <v>0</v>
      </c>
      <c r="AEJ126" s="450">
        <f t="shared" si="8375"/>
        <v>0</v>
      </c>
      <c r="AEK126" s="450">
        <f t="shared" si="8375"/>
        <v>0</v>
      </c>
      <c r="AEL126" s="450">
        <f t="shared" si="8375"/>
        <v>0</v>
      </c>
      <c r="AEM126" s="450">
        <f t="shared" si="8375"/>
        <v>0</v>
      </c>
      <c r="AEN126" s="450">
        <f t="shared" si="8375"/>
        <v>0</v>
      </c>
      <c r="AEO126" s="450">
        <f t="shared" si="8375"/>
        <v>0</v>
      </c>
      <c r="AEP126" s="450">
        <f t="shared" si="8375"/>
        <v>0</v>
      </c>
      <c r="AEQ126" s="450">
        <f t="shared" si="8375"/>
        <v>0</v>
      </c>
      <c r="AER126" s="450">
        <f t="shared" si="8375"/>
        <v>0</v>
      </c>
      <c r="AES126" s="450">
        <f t="shared" si="8375"/>
        <v>0</v>
      </c>
      <c r="AET126" s="451">
        <f t="shared" si="8375"/>
        <v>0</v>
      </c>
      <c r="AEV126" s="457">
        <f t="shared" ref="AEV126:AFI126" si="8376">SUM(AEV127:AEV130)</f>
        <v>0</v>
      </c>
      <c r="AEW126" s="450">
        <f t="shared" si="8376"/>
        <v>0</v>
      </c>
      <c r="AEX126" s="450">
        <f t="shared" si="8376"/>
        <v>0</v>
      </c>
      <c r="AEY126" s="450">
        <f t="shared" si="8376"/>
        <v>0</v>
      </c>
      <c r="AEZ126" s="450">
        <f t="shared" si="8376"/>
        <v>0</v>
      </c>
      <c r="AFA126" s="450">
        <f t="shared" si="8376"/>
        <v>0</v>
      </c>
      <c r="AFB126" s="450">
        <f t="shared" si="8376"/>
        <v>0</v>
      </c>
      <c r="AFC126" s="450">
        <f t="shared" si="8376"/>
        <v>0</v>
      </c>
      <c r="AFD126" s="450">
        <f t="shared" si="8376"/>
        <v>0</v>
      </c>
      <c r="AFE126" s="450">
        <f t="shared" si="8376"/>
        <v>0</v>
      </c>
      <c r="AFF126" s="450">
        <f t="shared" si="8376"/>
        <v>0</v>
      </c>
      <c r="AFG126" s="450">
        <f t="shared" si="8376"/>
        <v>0</v>
      </c>
      <c r="AFH126" s="450">
        <f t="shared" si="8376"/>
        <v>0</v>
      </c>
      <c r="AFI126" s="451">
        <f t="shared" si="8376"/>
        <v>0</v>
      </c>
      <c r="AFK126" s="457">
        <f t="shared" ref="AFK126:AFX126" si="8377">SUM(AFK127:AFK130)</f>
        <v>0</v>
      </c>
      <c r="AFL126" s="450">
        <f t="shared" si="8377"/>
        <v>0</v>
      </c>
      <c r="AFM126" s="450">
        <f t="shared" si="8377"/>
        <v>0</v>
      </c>
      <c r="AFN126" s="450">
        <f t="shared" si="8377"/>
        <v>0</v>
      </c>
      <c r="AFO126" s="450">
        <f t="shared" si="8377"/>
        <v>0</v>
      </c>
      <c r="AFP126" s="450">
        <f t="shared" si="8377"/>
        <v>0</v>
      </c>
      <c r="AFQ126" s="450">
        <f t="shared" si="8377"/>
        <v>0</v>
      </c>
      <c r="AFR126" s="450">
        <f t="shared" si="8377"/>
        <v>0</v>
      </c>
      <c r="AFS126" s="450">
        <f t="shared" si="8377"/>
        <v>0</v>
      </c>
      <c r="AFT126" s="450">
        <f t="shared" si="8377"/>
        <v>0</v>
      </c>
      <c r="AFU126" s="450">
        <f t="shared" si="8377"/>
        <v>0</v>
      </c>
      <c r="AFV126" s="450">
        <f t="shared" si="8377"/>
        <v>0</v>
      </c>
      <c r="AFW126" s="450">
        <f t="shared" si="8377"/>
        <v>0</v>
      </c>
      <c r="AFX126" s="451">
        <f t="shared" si="8377"/>
        <v>0</v>
      </c>
      <c r="AFZ126" s="457">
        <f t="shared" ref="AFZ126:AGM126" si="8378">SUM(AFZ127:AFZ130)</f>
        <v>0</v>
      </c>
      <c r="AGA126" s="450">
        <f t="shared" si="8378"/>
        <v>0</v>
      </c>
      <c r="AGB126" s="450">
        <f t="shared" si="8378"/>
        <v>0</v>
      </c>
      <c r="AGC126" s="450">
        <f t="shared" si="8378"/>
        <v>0</v>
      </c>
      <c r="AGD126" s="450">
        <f t="shared" si="8378"/>
        <v>0</v>
      </c>
      <c r="AGE126" s="450">
        <f t="shared" si="8378"/>
        <v>0</v>
      </c>
      <c r="AGF126" s="450">
        <f t="shared" si="8378"/>
        <v>0</v>
      </c>
      <c r="AGG126" s="450">
        <f t="shared" si="8378"/>
        <v>0</v>
      </c>
      <c r="AGH126" s="450">
        <f t="shared" si="8378"/>
        <v>0</v>
      </c>
      <c r="AGI126" s="450">
        <f t="shared" si="8378"/>
        <v>0</v>
      </c>
      <c r="AGJ126" s="450">
        <f t="shared" si="8378"/>
        <v>0</v>
      </c>
      <c r="AGK126" s="450">
        <f t="shared" si="8378"/>
        <v>0</v>
      </c>
      <c r="AGL126" s="450">
        <f t="shared" si="8378"/>
        <v>0</v>
      </c>
      <c r="AGM126" s="451">
        <f t="shared" si="8378"/>
        <v>0</v>
      </c>
      <c r="AGO126" s="457">
        <f t="shared" ref="AGO126:AHB126" si="8379">SUM(AGO127:AGO130)</f>
        <v>0</v>
      </c>
      <c r="AGP126" s="450">
        <f t="shared" si="8379"/>
        <v>0</v>
      </c>
      <c r="AGQ126" s="450">
        <f t="shared" si="8379"/>
        <v>0</v>
      </c>
      <c r="AGR126" s="450">
        <f t="shared" si="8379"/>
        <v>0</v>
      </c>
      <c r="AGS126" s="450">
        <f t="shared" si="8379"/>
        <v>0</v>
      </c>
      <c r="AGT126" s="450">
        <f t="shared" si="8379"/>
        <v>0</v>
      </c>
      <c r="AGU126" s="450">
        <f t="shared" si="8379"/>
        <v>0</v>
      </c>
      <c r="AGV126" s="450">
        <f t="shared" si="8379"/>
        <v>0</v>
      </c>
      <c r="AGW126" s="450">
        <f t="shared" si="8379"/>
        <v>0</v>
      </c>
      <c r="AGX126" s="450">
        <f t="shared" si="8379"/>
        <v>0</v>
      </c>
      <c r="AGY126" s="450">
        <f t="shared" si="8379"/>
        <v>0</v>
      </c>
      <c r="AGZ126" s="450">
        <f t="shared" si="8379"/>
        <v>0</v>
      </c>
      <c r="AHA126" s="450">
        <f t="shared" si="8379"/>
        <v>0</v>
      </c>
      <c r="AHB126" s="451">
        <f t="shared" si="8379"/>
        <v>0</v>
      </c>
      <c r="AHD126" s="457">
        <f t="shared" ref="AHD126:AHQ126" si="8380">SUM(AHD127:AHD130)</f>
        <v>0</v>
      </c>
      <c r="AHE126" s="450">
        <f t="shared" si="8380"/>
        <v>0</v>
      </c>
      <c r="AHF126" s="450">
        <f t="shared" si="8380"/>
        <v>0</v>
      </c>
      <c r="AHG126" s="450">
        <f t="shared" si="8380"/>
        <v>0</v>
      </c>
      <c r="AHH126" s="450">
        <f t="shared" si="8380"/>
        <v>0</v>
      </c>
      <c r="AHI126" s="450">
        <f t="shared" si="8380"/>
        <v>0</v>
      </c>
      <c r="AHJ126" s="450">
        <f t="shared" si="8380"/>
        <v>0</v>
      </c>
      <c r="AHK126" s="450">
        <f t="shared" si="8380"/>
        <v>0</v>
      </c>
      <c r="AHL126" s="450">
        <f t="shared" si="8380"/>
        <v>0</v>
      </c>
      <c r="AHM126" s="450">
        <f t="shared" si="8380"/>
        <v>0</v>
      </c>
      <c r="AHN126" s="450">
        <f t="shared" si="8380"/>
        <v>0</v>
      </c>
      <c r="AHO126" s="450">
        <f t="shared" si="8380"/>
        <v>0</v>
      </c>
      <c r="AHP126" s="450">
        <f t="shared" si="8380"/>
        <v>0</v>
      </c>
      <c r="AHQ126" s="451">
        <f t="shared" si="8380"/>
        <v>0</v>
      </c>
      <c r="AHS126" s="457">
        <f t="shared" ref="AHS126:AIF126" si="8381">SUM(AHS127:AHS130)</f>
        <v>0</v>
      </c>
      <c r="AHT126" s="450">
        <f t="shared" si="8381"/>
        <v>0</v>
      </c>
      <c r="AHU126" s="450">
        <f t="shared" si="8381"/>
        <v>0</v>
      </c>
      <c r="AHV126" s="450">
        <f t="shared" si="8381"/>
        <v>0</v>
      </c>
      <c r="AHW126" s="450">
        <f t="shared" si="8381"/>
        <v>0</v>
      </c>
      <c r="AHX126" s="450">
        <f t="shared" si="8381"/>
        <v>0</v>
      </c>
      <c r="AHY126" s="450">
        <f t="shared" si="8381"/>
        <v>0</v>
      </c>
      <c r="AHZ126" s="450">
        <f t="shared" si="8381"/>
        <v>0</v>
      </c>
      <c r="AIA126" s="450">
        <f t="shared" si="8381"/>
        <v>0</v>
      </c>
      <c r="AIB126" s="450">
        <f t="shared" si="8381"/>
        <v>0</v>
      </c>
      <c r="AIC126" s="450">
        <f t="shared" si="8381"/>
        <v>0</v>
      </c>
      <c r="AID126" s="450">
        <f t="shared" si="8381"/>
        <v>0</v>
      </c>
      <c r="AIE126" s="450">
        <f t="shared" si="8381"/>
        <v>0</v>
      </c>
      <c r="AIF126" s="451">
        <f t="shared" si="8381"/>
        <v>0</v>
      </c>
      <c r="AIH126" s="457">
        <f t="shared" ref="AIH126:AIU126" si="8382">SUM(AIH127:AIH130)</f>
        <v>0</v>
      </c>
      <c r="AII126" s="450">
        <f t="shared" si="8382"/>
        <v>0</v>
      </c>
      <c r="AIJ126" s="450">
        <f t="shared" si="8382"/>
        <v>0</v>
      </c>
      <c r="AIK126" s="450">
        <f t="shared" si="8382"/>
        <v>0</v>
      </c>
      <c r="AIL126" s="450">
        <f t="shared" si="8382"/>
        <v>0</v>
      </c>
      <c r="AIM126" s="450">
        <f t="shared" si="8382"/>
        <v>0</v>
      </c>
      <c r="AIN126" s="450">
        <f t="shared" si="8382"/>
        <v>0</v>
      </c>
      <c r="AIO126" s="450">
        <f t="shared" si="8382"/>
        <v>0</v>
      </c>
      <c r="AIP126" s="450">
        <f t="shared" si="8382"/>
        <v>0</v>
      </c>
      <c r="AIQ126" s="450">
        <f t="shared" si="8382"/>
        <v>0</v>
      </c>
      <c r="AIR126" s="450">
        <f t="shared" si="8382"/>
        <v>0</v>
      </c>
      <c r="AIS126" s="450">
        <f t="shared" si="8382"/>
        <v>0</v>
      </c>
      <c r="AIT126" s="450">
        <f t="shared" si="8382"/>
        <v>0</v>
      </c>
      <c r="AIU126" s="451">
        <f t="shared" si="8382"/>
        <v>0</v>
      </c>
      <c r="AIW126" s="457">
        <f t="shared" ref="AIW126:AJJ126" si="8383">SUM(AIW127:AIW130)</f>
        <v>0</v>
      </c>
      <c r="AIX126" s="450">
        <f t="shared" si="8383"/>
        <v>0</v>
      </c>
      <c r="AIY126" s="450">
        <f t="shared" si="8383"/>
        <v>0</v>
      </c>
      <c r="AIZ126" s="450">
        <f t="shared" si="8383"/>
        <v>0</v>
      </c>
      <c r="AJA126" s="450">
        <f t="shared" si="8383"/>
        <v>0</v>
      </c>
      <c r="AJB126" s="450">
        <f t="shared" si="8383"/>
        <v>0</v>
      </c>
      <c r="AJC126" s="450">
        <f t="shared" si="8383"/>
        <v>0</v>
      </c>
      <c r="AJD126" s="450">
        <f t="shared" si="8383"/>
        <v>0</v>
      </c>
      <c r="AJE126" s="450">
        <f t="shared" si="8383"/>
        <v>0</v>
      </c>
      <c r="AJF126" s="450">
        <f t="shared" si="8383"/>
        <v>0</v>
      </c>
      <c r="AJG126" s="450">
        <f t="shared" si="8383"/>
        <v>0</v>
      </c>
      <c r="AJH126" s="450">
        <f t="shared" si="8383"/>
        <v>0</v>
      </c>
      <c r="AJI126" s="450">
        <f t="shared" si="8383"/>
        <v>0</v>
      </c>
      <c r="AJJ126" s="451">
        <f t="shared" si="8383"/>
        <v>0</v>
      </c>
      <c r="AJL126" s="457">
        <f t="shared" ref="AJL126:AJY126" si="8384">SUM(AJL127:AJL130)</f>
        <v>0</v>
      </c>
      <c r="AJM126" s="450">
        <f t="shared" si="8384"/>
        <v>0</v>
      </c>
      <c r="AJN126" s="450">
        <f t="shared" si="8384"/>
        <v>0</v>
      </c>
      <c r="AJO126" s="450">
        <f t="shared" si="8384"/>
        <v>0</v>
      </c>
      <c r="AJP126" s="450">
        <f t="shared" si="8384"/>
        <v>0</v>
      </c>
      <c r="AJQ126" s="450">
        <f t="shared" si="8384"/>
        <v>0</v>
      </c>
      <c r="AJR126" s="450">
        <f t="shared" si="8384"/>
        <v>0</v>
      </c>
      <c r="AJS126" s="450">
        <f t="shared" si="8384"/>
        <v>0</v>
      </c>
      <c r="AJT126" s="450">
        <f t="shared" si="8384"/>
        <v>0</v>
      </c>
      <c r="AJU126" s="450">
        <f t="shared" si="8384"/>
        <v>0</v>
      </c>
      <c r="AJV126" s="450">
        <f t="shared" si="8384"/>
        <v>0</v>
      </c>
      <c r="AJW126" s="450">
        <f t="shared" si="8384"/>
        <v>0</v>
      </c>
      <c r="AJX126" s="450">
        <f t="shared" si="8384"/>
        <v>0</v>
      </c>
      <c r="AJY126" s="451">
        <f t="shared" si="8384"/>
        <v>0</v>
      </c>
      <c r="AKA126" s="457">
        <f t="shared" ref="AKA126:AKN126" si="8385">SUM(AKA127:AKA130)</f>
        <v>0</v>
      </c>
      <c r="AKB126" s="450">
        <f t="shared" si="8385"/>
        <v>0</v>
      </c>
      <c r="AKC126" s="450">
        <f t="shared" si="8385"/>
        <v>0</v>
      </c>
      <c r="AKD126" s="450">
        <f t="shared" si="8385"/>
        <v>0</v>
      </c>
      <c r="AKE126" s="450">
        <f t="shared" si="8385"/>
        <v>0</v>
      </c>
      <c r="AKF126" s="450">
        <f t="shared" si="8385"/>
        <v>0</v>
      </c>
      <c r="AKG126" s="450">
        <f t="shared" si="8385"/>
        <v>0</v>
      </c>
      <c r="AKH126" s="450">
        <f t="shared" si="8385"/>
        <v>0</v>
      </c>
      <c r="AKI126" s="450">
        <f t="shared" si="8385"/>
        <v>0</v>
      </c>
      <c r="AKJ126" s="450">
        <f t="shared" si="8385"/>
        <v>0</v>
      </c>
      <c r="AKK126" s="450">
        <f t="shared" si="8385"/>
        <v>0</v>
      </c>
      <c r="AKL126" s="450">
        <f t="shared" si="8385"/>
        <v>0</v>
      </c>
      <c r="AKM126" s="450">
        <f t="shared" si="8385"/>
        <v>0</v>
      </c>
      <c r="AKN126" s="451">
        <f t="shared" si="8385"/>
        <v>0</v>
      </c>
      <c r="AKP126" s="457">
        <f t="shared" ref="AKP126:ALC126" si="8386">SUM(AKP127:AKP130)</f>
        <v>0</v>
      </c>
      <c r="AKQ126" s="450">
        <f t="shared" si="8386"/>
        <v>0</v>
      </c>
      <c r="AKR126" s="450">
        <f t="shared" si="8386"/>
        <v>0</v>
      </c>
      <c r="AKS126" s="450">
        <f t="shared" si="8386"/>
        <v>0</v>
      </c>
      <c r="AKT126" s="450">
        <f t="shared" si="8386"/>
        <v>0</v>
      </c>
      <c r="AKU126" s="450">
        <f t="shared" si="8386"/>
        <v>0</v>
      </c>
      <c r="AKV126" s="450">
        <f t="shared" si="8386"/>
        <v>0</v>
      </c>
      <c r="AKW126" s="450">
        <f t="shared" si="8386"/>
        <v>0</v>
      </c>
      <c r="AKX126" s="450">
        <f t="shared" si="8386"/>
        <v>0</v>
      </c>
      <c r="AKY126" s="450">
        <f t="shared" si="8386"/>
        <v>0</v>
      </c>
      <c r="AKZ126" s="450">
        <f t="shared" si="8386"/>
        <v>0</v>
      </c>
      <c r="ALA126" s="450">
        <f t="shared" si="8386"/>
        <v>0</v>
      </c>
      <c r="ALB126" s="450">
        <f t="shared" si="8386"/>
        <v>0</v>
      </c>
      <c r="ALC126" s="451">
        <f t="shared" si="8386"/>
        <v>0</v>
      </c>
      <c r="ALE126" s="457">
        <f t="shared" ref="ALE126:ALR126" si="8387">SUM(ALE127:ALE130)</f>
        <v>0</v>
      </c>
      <c r="ALF126" s="450">
        <f t="shared" si="8387"/>
        <v>0</v>
      </c>
      <c r="ALG126" s="450">
        <f t="shared" si="8387"/>
        <v>0</v>
      </c>
      <c r="ALH126" s="450">
        <f t="shared" si="8387"/>
        <v>0</v>
      </c>
      <c r="ALI126" s="450">
        <f t="shared" si="8387"/>
        <v>0</v>
      </c>
      <c r="ALJ126" s="450">
        <f t="shared" si="8387"/>
        <v>0</v>
      </c>
      <c r="ALK126" s="450">
        <f t="shared" si="8387"/>
        <v>0</v>
      </c>
      <c r="ALL126" s="450">
        <f t="shared" si="8387"/>
        <v>0</v>
      </c>
      <c r="ALM126" s="450">
        <f t="shared" si="8387"/>
        <v>0</v>
      </c>
      <c r="ALN126" s="450">
        <f t="shared" si="8387"/>
        <v>0</v>
      </c>
      <c r="ALO126" s="450">
        <f t="shared" si="8387"/>
        <v>0</v>
      </c>
      <c r="ALP126" s="450">
        <f t="shared" si="8387"/>
        <v>0</v>
      </c>
      <c r="ALQ126" s="450">
        <f t="shared" si="8387"/>
        <v>0</v>
      </c>
      <c r="ALR126" s="451">
        <f t="shared" si="8387"/>
        <v>0</v>
      </c>
      <c r="ALT126" s="457">
        <f t="shared" ref="ALT126:AMG126" si="8388">SUM(ALT127:ALT130)</f>
        <v>0</v>
      </c>
      <c r="ALU126" s="450">
        <f t="shared" si="8388"/>
        <v>0</v>
      </c>
      <c r="ALV126" s="450">
        <f t="shared" si="8388"/>
        <v>0</v>
      </c>
      <c r="ALW126" s="450">
        <f t="shared" si="8388"/>
        <v>0</v>
      </c>
      <c r="ALX126" s="450">
        <f t="shared" si="8388"/>
        <v>0</v>
      </c>
      <c r="ALY126" s="450">
        <f t="shared" si="8388"/>
        <v>0</v>
      </c>
      <c r="ALZ126" s="450">
        <f t="shared" si="8388"/>
        <v>0</v>
      </c>
      <c r="AMA126" s="450">
        <f t="shared" si="8388"/>
        <v>0</v>
      </c>
      <c r="AMB126" s="450">
        <f t="shared" si="8388"/>
        <v>0</v>
      </c>
      <c r="AMC126" s="450">
        <f t="shared" si="8388"/>
        <v>0</v>
      </c>
      <c r="AMD126" s="450">
        <f t="shared" si="8388"/>
        <v>0</v>
      </c>
      <c r="AME126" s="450">
        <f t="shared" si="8388"/>
        <v>0</v>
      </c>
      <c r="AMF126" s="450">
        <f t="shared" si="8388"/>
        <v>0</v>
      </c>
      <c r="AMG126" s="451">
        <f t="shared" si="8388"/>
        <v>0</v>
      </c>
      <c r="AMI126" s="457">
        <f t="shared" ref="AMI126:AMV126" si="8389">SUM(AMI127:AMI130)</f>
        <v>0</v>
      </c>
      <c r="AMJ126" s="450">
        <f t="shared" si="8389"/>
        <v>0</v>
      </c>
      <c r="AMK126" s="450">
        <f t="shared" si="8389"/>
        <v>0</v>
      </c>
      <c r="AML126" s="450">
        <f t="shared" si="8389"/>
        <v>0</v>
      </c>
      <c r="AMM126" s="450">
        <f t="shared" si="8389"/>
        <v>0</v>
      </c>
      <c r="AMN126" s="450">
        <f t="shared" si="8389"/>
        <v>0</v>
      </c>
      <c r="AMO126" s="450">
        <f t="shared" si="8389"/>
        <v>0</v>
      </c>
      <c r="AMP126" s="450">
        <f t="shared" si="8389"/>
        <v>0</v>
      </c>
      <c r="AMQ126" s="450">
        <f t="shared" si="8389"/>
        <v>0</v>
      </c>
      <c r="AMR126" s="450">
        <f t="shared" si="8389"/>
        <v>0</v>
      </c>
      <c r="AMS126" s="450">
        <f t="shared" si="8389"/>
        <v>0</v>
      </c>
      <c r="AMT126" s="450">
        <f t="shared" si="8389"/>
        <v>0</v>
      </c>
      <c r="AMU126" s="450">
        <f t="shared" si="8389"/>
        <v>0</v>
      </c>
      <c r="AMV126" s="451">
        <f t="shared" si="8389"/>
        <v>0</v>
      </c>
      <c r="AMX126" s="457">
        <f t="shared" ref="AMX126:ANK126" si="8390">SUM(AMX127:AMX130)</f>
        <v>0</v>
      </c>
      <c r="AMY126" s="450">
        <f t="shared" si="8390"/>
        <v>0</v>
      </c>
      <c r="AMZ126" s="450">
        <f t="shared" si="8390"/>
        <v>0</v>
      </c>
      <c r="ANA126" s="450">
        <f t="shared" si="8390"/>
        <v>0</v>
      </c>
      <c r="ANB126" s="450">
        <f t="shared" si="8390"/>
        <v>0</v>
      </c>
      <c r="ANC126" s="450">
        <f t="shared" si="8390"/>
        <v>0</v>
      </c>
      <c r="AND126" s="450">
        <f t="shared" si="8390"/>
        <v>0</v>
      </c>
      <c r="ANE126" s="450">
        <f t="shared" si="8390"/>
        <v>0</v>
      </c>
      <c r="ANF126" s="450">
        <f t="shared" si="8390"/>
        <v>0</v>
      </c>
      <c r="ANG126" s="450">
        <f t="shared" si="8390"/>
        <v>0</v>
      </c>
      <c r="ANH126" s="450">
        <f t="shared" si="8390"/>
        <v>0</v>
      </c>
      <c r="ANI126" s="450">
        <f t="shared" si="8390"/>
        <v>0</v>
      </c>
      <c r="ANJ126" s="450">
        <f t="shared" si="8390"/>
        <v>0</v>
      </c>
      <c r="ANK126" s="451">
        <f t="shared" si="8390"/>
        <v>0</v>
      </c>
      <c r="ANM126" s="457">
        <f t="shared" ref="ANM126:ANZ126" si="8391">SUM(ANM127:ANM130)</f>
        <v>0</v>
      </c>
      <c r="ANN126" s="450">
        <f t="shared" si="8391"/>
        <v>0</v>
      </c>
      <c r="ANO126" s="450">
        <f t="shared" si="8391"/>
        <v>0</v>
      </c>
      <c r="ANP126" s="450">
        <f t="shared" si="8391"/>
        <v>0</v>
      </c>
      <c r="ANQ126" s="450">
        <f t="shared" si="8391"/>
        <v>0</v>
      </c>
      <c r="ANR126" s="450">
        <f t="shared" si="8391"/>
        <v>0</v>
      </c>
      <c r="ANS126" s="450">
        <f t="shared" si="8391"/>
        <v>0</v>
      </c>
      <c r="ANT126" s="450">
        <f t="shared" si="8391"/>
        <v>0</v>
      </c>
      <c r="ANU126" s="450">
        <f t="shared" si="8391"/>
        <v>0</v>
      </c>
      <c r="ANV126" s="450">
        <f t="shared" si="8391"/>
        <v>0</v>
      </c>
      <c r="ANW126" s="450">
        <f t="shared" si="8391"/>
        <v>0</v>
      </c>
      <c r="ANX126" s="450">
        <f t="shared" si="8391"/>
        <v>0</v>
      </c>
      <c r="ANY126" s="450">
        <f t="shared" si="8391"/>
        <v>0</v>
      </c>
      <c r="ANZ126" s="451">
        <f t="shared" si="8391"/>
        <v>0</v>
      </c>
      <c r="AOB126" s="457">
        <f t="shared" ref="AOB126:AOO126" si="8392">SUM(AOB127:AOB130)</f>
        <v>0</v>
      </c>
      <c r="AOC126" s="450">
        <f t="shared" si="8392"/>
        <v>0</v>
      </c>
      <c r="AOD126" s="450">
        <f t="shared" si="8392"/>
        <v>0</v>
      </c>
      <c r="AOE126" s="450">
        <f t="shared" si="8392"/>
        <v>0</v>
      </c>
      <c r="AOF126" s="450">
        <f t="shared" si="8392"/>
        <v>0</v>
      </c>
      <c r="AOG126" s="450">
        <f t="shared" si="8392"/>
        <v>0</v>
      </c>
      <c r="AOH126" s="450">
        <f t="shared" si="8392"/>
        <v>0</v>
      </c>
      <c r="AOI126" s="450">
        <f t="shared" si="8392"/>
        <v>0</v>
      </c>
      <c r="AOJ126" s="450">
        <f t="shared" si="8392"/>
        <v>0</v>
      </c>
      <c r="AOK126" s="450">
        <f t="shared" si="8392"/>
        <v>0</v>
      </c>
      <c r="AOL126" s="450">
        <f t="shared" si="8392"/>
        <v>0</v>
      </c>
      <c r="AOM126" s="450">
        <f t="shared" si="8392"/>
        <v>0</v>
      </c>
      <c r="AON126" s="450">
        <f t="shared" si="8392"/>
        <v>0</v>
      </c>
      <c r="AOO126" s="451">
        <f t="shared" si="8392"/>
        <v>0</v>
      </c>
      <c r="AOQ126" s="457">
        <f t="shared" ref="AOQ126:APD126" si="8393">SUM(AOQ127:AOQ130)</f>
        <v>0</v>
      </c>
      <c r="AOR126" s="450">
        <f t="shared" si="8393"/>
        <v>0</v>
      </c>
      <c r="AOS126" s="450">
        <f t="shared" si="8393"/>
        <v>0</v>
      </c>
      <c r="AOT126" s="450">
        <f t="shared" si="8393"/>
        <v>0</v>
      </c>
      <c r="AOU126" s="450">
        <f t="shared" si="8393"/>
        <v>0</v>
      </c>
      <c r="AOV126" s="450">
        <f t="shared" si="8393"/>
        <v>0</v>
      </c>
      <c r="AOW126" s="450">
        <f t="shared" si="8393"/>
        <v>0</v>
      </c>
      <c r="AOX126" s="450">
        <f t="shared" si="8393"/>
        <v>0</v>
      </c>
      <c r="AOY126" s="450">
        <f t="shared" si="8393"/>
        <v>0</v>
      </c>
      <c r="AOZ126" s="450">
        <f t="shared" si="8393"/>
        <v>0</v>
      </c>
      <c r="APA126" s="450">
        <f t="shared" si="8393"/>
        <v>0</v>
      </c>
      <c r="APB126" s="450">
        <f t="shared" si="8393"/>
        <v>0</v>
      </c>
      <c r="APC126" s="450">
        <f t="shared" si="8393"/>
        <v>0</v>
      </c>
      <c r="APD126" s="451">
        <f t="shared" si="8393"/>
        <v>0</v>
      </c>
      <c r="APF126" s="457">
        <f t="shared" ref="APF126:APS126" si="8394">SUM(APF127:APF130)</f>
        <v>0</v>
      </c>
      <c r="APG126" s="450">
        <f t="shared" si="8394"/>
        <v>0</v>
      </c>
      <c r="APH126" s="450">
        <f t="shared" si="8394"/>
        <v>0</v>
      </c>
      <c r="API126" s="450">
        <f t="shared" si="8394"/>
        <v>0</v>
      </c>
      <c r="APJ126" s="450">
        <f t="shared" si="8394"/>
        <v>0</v>
      </c>
      <c r="APK126" s="450">
        <f t="shared" si="8394"/>
        <v>0</v>
      </c>
      <c r="APL126" s="450">
        <f t="shared" si="8394"/>
        <v>0</v>
      </c>
      <c r="APM126" s="450">
        <f t="shared" si="8394"/>
        <v>0</v>
      </c>
      <c r="APN126" s="450">
        <f t="shared" si="8394"/>
        <v>0</v>
      </c>
      <c r="APO126" s="450">
        <f t="shared" si="8394"/>
        <v>0</v>
      </c>
      <c r="APP126" s="450">
        <f t="shared" si="8394"/>
        <v>0</v>
      </c>
      <c r="APQ126" s="450">
        <f t="shared" si="8394"/>
        <v>0</v>
      </c>
      <c r="APR126" s="450">
        <f t="shared" si="8394"/>
        <v>0</v>
      </c>
      <c r="APS126" s="451">
        <f t="shared" si="8394"/>
        <v>0</v>
      </c>
      <c r="APU126" s="457">
        <f t="shared" ref="APU126:AQH126" si="8395">SUM(APU127:APU130)</f>
        <v>0</v>
      </c>
      <c r="APV126" s="450">
        <f t="shared" si="8395"/>
        <v>0</v>
      </c>
      <c r="APW126" s="450">
        <f t="shared" si="8395"/>
        <v>0</v>
      </c>
      <c r="APX126" s="450">
        <f t="shared" si="8395"/>
        <v>0</v>
      </c>
      <c r="APY126" s="450">
        <f t="shared" si="8395"/>
        <v>0</v>
      </c>
      <c r="APZ126" s="450">
        <f t="shared" si="8395"/>
        <v>0</v>
      </c>
      <c r="AQA126" s="450">
        <f t="shared" si="8395"/>
        <v>0</v>
      </c>
      <c r="AQB126" s="450">
        <f t="shared" si="8395"/>
        <v>0</v>
      </c>
      <c r="AQC126" s="450">
        <f t="shared" si="8395"/>
        <v>0</v>
      </c>
      <c r="AQD126" s="450">
        <f t="shared" si="8395"/>
        <v>0</v>
      </c>
      <c r="AQE126" s="450">
        <f t="shared" si="8395"/>
        <v>0</v>
      </c>
      <c r="AQF126" s="450">
        <f t="shared" si="8395"/>
        <v>0</v>
      </c>
      <c r="AQG126" s="450">
        <f t="shared" si="8395"/>
        <v>0</v>
      </c>
      <c r="AQH126" s="451">
        <f t="shared" si="8395"/>
        <v>0</v>
      </c>
      <c r="AQJ126" s="457">
        <f t="shared" ref="AQJ126:AQW126" si="8396">SUM(AQJ127:AQJ130)</f>
        <v>0</v>
      </c>
      <c r="AQK126" s="450">
        <f t="shared" si="8396"/>
        <v>0</v>
      </c>
      <c r="AQL126" s="450">
        <f t="shared" si="8396"/>
        <v>0</v>
      </c>
      <c r="AQM126" s="450">
        <f t="shared" si="8396"/>
        <v>0</v>
      </c>
      <c r="AQN126" s="450">
        <f t="shared" si="8396"/>
        <v>0</v>
      </c>
      <c r="AQO126" s="450">
        <f t="shared" si="8396"/>
        <v>0</v>
      </c>
      <c r="AQP126" s="450">
        <f t="shared" si="8396"/>
        <v>0</v>
      </c>
      <c r="AQQ126" s="450">
        <f t="shared" si="8396"/>
        <v>0</v>
      </c>
      <c r="AQR126" s="450">
        <f t="shared" si="8396"/>
        <v>0</v>
      </c>
      <c r="AQS126" s="450">
        <f t="shared" si="8396"/>
        <v>0</v>
      </c>
      <c r="AQT126" s="450">
        <f t="shared" si="8396"/>
        <v>0</v>
      </c>
      <c r="AQU126" s="450">
        <f t="shared" si="8396"/>
        <v>0</v>
      </c>
      <c r="AQV126" s="450">
        <f t="shared" si="8396"/>
        <v>0</v>
      </c>
      <c r="AQW126" s="451">
        <f t="shared" si="8396"/>
        <v>0</v>
      </c>
      <c r="AQY126" s="457">
        <f t="shared" ref="AQY126:ARL126" si="8397">SUM(AQY127:AQY130)</f>
        <v>0</v>
      </c>
      <c r="AQZ126" s="450">
        <f t="shared" si="8397"/>
        <v>0</v>
      </c>
      <c r="ARA126" s="450">
        <f t="shared" si="8397"/>
        <v>0</v>
      </c>
      <c r="ARB126" s="450">
        <f t="shared" si="8397"/>
        <v>0</v>
      </c>
      <c r="ARC126" s="450">
        <f t="shared" si="8397"/>
        <v>0</v>
      </c>
      <c r="ARD126" s="450">
        <f t="shared" si="8397"/>
        <v>0</v>
      </c>
      <c r="ARE126" s="450">
        <f t="shared" si="8397"/>
        <v>0</v>
      </c>
      <c r="ARF126" s="450">
        <f t="shared" si="8397"/>
        <v>0</v>
      </c>
      <c r="ARG126" s="450">
        <f t="shared" si="8397"/>
        <v>0</v>
      </c>
      <c r="ARH126" s="450">
        <f t="shared" si="8397"/>
        <v>0</v>
      </c>
      <c r="ARI126" s="450">
        <f t="shared" si="8397"/>
        <v>0</v>
      </c>
      <c r="ARJ126" s="450">
        <f t="shared" si="8397"/>
        <v>0</v>
      </c>
      <c r="ARK126" s="450">
        <f t="shared" si="8397"/>
        <v>0</v>
      </c>
      <c r="ARL126" s="451">
        <f t="shared" si="8397"/>
        <v>0</v>
      </c>
      <c r="ARN126" s="457">
        <f t="shared" ref="ARN126:ASA126" si="8398">SUM(ARN127:ARN130)</f>
        <v>0</v>
      </c>
      <c r="ARO126" s="450">
        <f t="shared" si="8398"/>
        <v>0</v>
      </c>
      <c r="ARP126" s="450">
        <f t="shared" si="8398"/>
        <v>0</v>
      </c>
      <c r="ARQ126" s="450">
        <f t="shared" si="8398"/>
        <v>0</v>
      </c>
      <c r="ARR126" s="450">
        <f t="shared" si="8398"/>
        <v>0</v>
      </c>
      <c r="ARS126" s="450">
        <f t="shared" si="8398"/>
        <v>0</v>
      </c>
      <c r="ART126" s="450">
        <f t="shared" si="8398"/>
        <v>0</v>
      </c>
      <c r="ARU126" s="450">
        <f t="shared" si="8398"/>
        <v>0</v>
      </c>
      <c r="ARV126" s="450">
        <f t="shared" si="8398"/>
        <v>0</v>
      </c>
      <c r="ARW126" s="450">
        <f t="shared" si="8398"/>
        <v>0</v>
      </c>
      <c r="ARX126" s="450">
        <f t="shared" si="8398"/>
        <v>0</v>
      </c>
      <c r="ARY126" s="450">
        <f t="shared" si="8398"/>
        <v>0</v>
      </c>
      <c r="ARZ126" s="450">
        <f t="shared" si="8398"/>
        <v>0</v>
      </c>
      <c r="ASA126" s="451">
        <f t="shared" si="8398"/>
        <v>0</v>
      </c>
      <c r="ASC126" s="457">
        <f t="shared" ref="ASC126:ASP126" si="8399">SUM(ASC127:ASC130)</f>
        <v>0</v>
      </c>
      <c r="ASD126" s="450">
        <f t="shared" si="8399"/>
        <v>0</v>
      </c>
      <c r="ASE126" s="450">
        <f t="shared" si="8399"/>
        <v>0</v>
      </c>
      <c r="ASF126" s="450">
        <f t="shared" si="8399"/>
        <v>0</v>
      </c>
      <c r="ASG126" s="450">
        <f t="shared" si="8399"/>
        <v>0</v>
      </c>
      <c r="ASH126" s="450">
        <f t="shared" si="8399"/>
        <v>0</v>
      </c>
      <c r="ASI126" s="450">
        <f t="shared" si="8399"/>
        <v>0</v>
      </c>
      <c r="ASJ126" s="450">
        <f t="shared" si="8399"/>
        <v>0</v>
      </c>
      <c r="ASK126" s="450">
        <f t="shared" si="8399"/>
        <v>0</v>
      </c>
      <c r="ASL126" s="450">
        <f t="shared" si="8399"/>
        <v>0</v>
      </c>
      <c r="ASM126" s="450">
        <f t="shared" si="8399"/>
        <v>0</v>
      </c>
      <c r="ASN126" s="450">
        <f t="shared" si="8399"/>
        <v>0</v>
      </c>
      <c r="ASO126" s="450">
        <f t="shared" si="8399"/>
        <v>0</v>
      </c>
      <c r="ASP126" s="451">
        <f t="shared" si="8399"/>
        <v>0</v>
      </c>
      <c r="ASR126" s="457">
        <f t="shared" ref="ASR126:ATE126" si="8400">SUM(ASR127:ASR130)</f>
        <v>0</v>
      </c>
      <c r="ASS126" s="450">
        <f t="shared" si="8400"/>
        <v>0</v>
      </c>
      <c r="AST126" s="450">
        <f t="shared" si="8400"/>
        <v>0</v>
      </c>
      <c r="ASU126" s="450">
        <f t="shared" si="8400"/>
        <v>0</v>
      </c>
      <c r="ASV126" s="450">
        <f t="shared" si="8400"/>
        <v>0</v>
      </c>
      <c r="ASW126" s="450">
        <f t="shared" si="8400"/>
        <v>0</v>
      </c>
      <c r="ASX126" s="450">
        <f t="shared" si="8400"/>
        <v>0</v>
      </c>
      <c r="ASY126" s="450">
        <f t="shared" si="8400"/>
        <v>0</v>
      </c>
      <c r="ASZ126" s="450">
        <f t="shared" si="8400"/>
        <v>0</v>
      </c>
      <c r="ATA126" s="450">
        <f t="shared" si="8400"/>
        <v>0</v>
      </c>
      <c r="ATB126" s="450">
        <f t="shared" si="8400"/>
        <v>0</v>
      </c>
      <c r="ATC126" s="450">
        <f t="shared" si="8400"/>
        <v>0</v>
      </c>
      <c r="ATD126" s="450">
        <f t="shared" si="8400"/>
        <v>0</v>
      </c>
      <c r="ATE126" s="451">
        <f t="shared" si="8400"/>
        <v>0</v>
      </c>
      <c r="ATG126" s="457">
        <f t="shared" ref="ATG126:ATT126" si="8401">SUM(ATG127:ATG130)</f>
        <v>0</v>
      </c>
      <c r="ATH126" s="450">
        <f t="shared" si="8401"/>
        <v>0</v>
      </c>
      <c r="ATI126" s="450">
        <f t="shared" si="8401"/>
        <v>0</v>
      </c>
      <c r="ATJ126" s="450">
        <f t="shared" si="8401"/>
        <v>0</v>
      </c>
      <c r="ATK126" s="450">
        <f t="shared" si="8401"/>
        <v>0</v>
      </c>
      <c r="ATL126" s="450">
        <f t="shared" si="8401"/>
        <v>0</v>
      </c>
      <c r="ATM126" s="450">
        <f t="shared" si="8401"/>
        <v>0</v>
      </c>
      <c r="ATN126" s="450">
        <f t="shared" si="8401"/>
        <v>0</v>
      </c>
      <c r="ATO126" s="450">
        <f t="shared" si="8401"/>
        <v>0</v>
      </c>
      <c r="ATP126" s="450">
        <f t="shared" si="8401"/>
        <v>0</v>
      </c>
      <c r="ATQ126" s="450">
        <f t="shared" si="8401"/>
        <v>0</v>
      </c>
      <c r="ATR126" s="450">
        <f t="shared" si="8401"/>
        <v>0</v>
      </c>
      <c r="ATS126" s="450">
        <f t="shared" si="8401"/>
        <v>0</v>
      </c>
      <c r="ATT126" s="451">
        <f t="shared" si="8401"/>
        <v>0</v>
      </c>
      <c r="ATV126" s="457">
        <f t="shared" ref="ATV126:AUI126" si="8402">SUM(ATV127:ATV130)</f>
        <v>0</v>
      </c>
      <c r="ATW126" s="450">
        <f t="shared" si="8402"/>
        <v>0</v>
      </c>
      <c r="ATX126" s="450">
        <f t="shared" si="8402"/>
        <v>0</v>
      </c>
      <c r="ATY126" s="450">
        <f t="shared" si="8402"/>
        <v>0</v>
      </c>
      <c r="ATZ126" s="450">
        <f t="shared" si="8402"/>
        <v>0</v>
      </c>
      <c r="AUA126" s="450">
        <f t="shared" si="8402"/>
        <v>0</v>
      </c>
      <c r="AUB126" s="450">
        <f t="shared" si="8402"/>
        <v>0</v>
      </c>
      <c r="AUC126" s="450">
        <f t="shared" si="8402"/>
        <v>0</v>
      </c>
      <c r="AUD126" s="450">
        <f t="shared" si="8402"/>
        <v>0</v>
      </c>
      <c r="AUE126" s="450">
        <f t="shared" si="8402"/>
        <v>0</v>
      </c>
      <c r="AUF126" s="450">
        <f t="shared" si="8402"/>
        <v>0</v>
      </c>
      <c r="AUG126" s="450">
        <f t="shared" si="8402"/>
        <v>0</v>
      </c>
      <c r="AUH126" s="450">
        <f t="shared" si="8402"/>
        <v>0</v>
      </c>
      <c r="AUI126" s="451">
        <f t="shared" si="8402"/>
        <v>0</v>
      </c>
      <c r="AUK126" s="457">
        <f t="shared" ref="AUK126:AUX126" si="8403">SUM(AUK127:AUK130)</f>
        <v>0</v>
      </c>
      <c r="AUL126" s="450">
        <f t="shared" si="8403"/>
        <v>0</v>
      </c>
      <c r="AUM126" s="450">
        <f t="shared" si="8403"/>
        <v>0</v>
      </c>
      <c r="AUN126" s="450">
        <f t="shared" si="8403"/>
        <v>0</v>
      </c>
      <c r="AUO126" s="450">
        <f t="shared" si="8403"/>
        <v>0</v>
      </c>
      <c r="AUP126" s="450">
        <f t="shared" si="8403"/>
        <v>0</v>
      </c>
      <c r="AUQ126" s="450">
        <f t="shared" si="8403"/>
        <v>0</v>
      </c>
      <c r="AUR126" s="450">
        <f t="shared" si="8403"/>
        <v>0</v>
      </c>
      <c r="AUS126" s="450">
        <f t="shared" si="8403"/>
        <v>0</v>
      </c>
      <c r="AUT126" s="450">
        <f t="shared" si="8403"/>
        <v>0</v>
      </c>
      <c r="AUU126" s="450">
        <f t="shared" si="8403"/>
        <v>0</v>
      </c>
      <c r="AUV126" s="450">
        <f t="shared" si="8403"/>
        <v>0</v>
      </c>
      <c r="AUW126" s="450">
        <f t="shared" si="8403"/>
        <v>0</v>
      </c>
      <c r="AUX126" s="451">
        <f t="shared" si="8403"/>
        <v>0</v>
      </c>
      <c r="AUZ126" s="457">
        <f t="shared" ref="AUZ126:AVM126" si="8404">SUM(AUZ127:AUZ130)</f>
        <v>0</v>
      </c>
      <c r="AVA126" s="450">
        <f t="shared" si="8404"/>
        <v>0</v>
      </c>
      <c r="AVB126" s="450">
        <f t="shared" si="8404"/>
        <v>0</v>
      </c>
      <c r="AVC126" s="450">
        <f t="shared" si="8404"/>
        <v>0</v>
      </c>
      <c r="AVD126" s="450">
        <f t="shared" si="8404"/>
        <v>0</v>
      </c>
      <c r="AVE126" s="450">
        <f t="shared" si="8404"/>
        <v>0</v>
      </c>
      <c r="AVF126" s="450">
        <f t="shared" si="8404"/>
        <v>0</v>
      </c>
      <c r="AVG126" s="450">
        <f t="shared" si="8404"/>
        <v>0</v>
      </c>
      <c r="AVH126" s="450">
        <f t="shared" si="8404"/>
        <v>0</v>
      </c>
      <c r="AVI126" s="450">
        <f t="shared" si="8404"/>
        <v>0</v>
      </c>
      <c r="AVJ126" s="450">
        <f t="shared" si="8404"/>
        <v>0</v>
      </c>
      <c r="AVK126" s="450">
        <f t="shared" si="8404"/>
        <v>0</v>
      </c>
      <c r="AVL126" s="450">
        <f t="shared" si="8404"/>
        <v>0</v>
      </c>
      <c r="AVM126" s="451">
        <f t="shared" si="8404"/>
        <v>0</v>
      </c>
      <c r="AVO126" s="457">
        <f t="shared" ref="AVO126:AWB126" si="8405">SUM(AVO127:AVO130)</f>
        <v>0</v>
      </c>
      <c r="AVP126" s="450">
        <f t="shared" si="8405"/>
        <v>0</v>
      </c>
      <c r="AVQ126" s="450">
        <f t="shared" si="8405"/>
        <v>0</v>
      </c>
      <c r="AVR126" s="450">
        <f t="shared" si="8405"/>
        <v>0</v>
      </c>
      <c r="AVS126" s="450">
        <f t="shared" si="8405"/>
        <v>0</v>
      </c>
      <c r="AVT126" s="450">
        <f t="shared" si="8405"/>
        <v>0</v>
      </c>
      <c r="AVU126" s="450">
        <f t="shared" si="8405"/>
        <v>0</v>
      </c>
      <c r="AVV126" s="450">
        <f t="shared" si="8405"/>
        <v>0</v>
      </c>
      <c r="AVW126" s="450">
        <f t="shared" si="8405"/>
        <v>0</v>
      </c>
      <c r="AVX126" s="450">
        <f t="shared" si="8405"/>
        <v>0</v>
      </c>
      <c r="AVY126" s="450">
        <f t="shared" si="8405"/>
        <v>0</v>
      </c>
      <c r="AVZ126" s="450">
        <f t="shared" si="8405"/>
        <v>0</v>
      </c>
      <c r="AWA126" s="450">
        <f t="shared" si="8405"/>
        <v>0</v>
      </c>
      <c r="AWB126" s="451">
        <f t="shared" si="8405"/>
        <v>0</v>
      </c>
      <c r="AWD126" s="457">
        <f t="shared" ref="AWD126:AWQ126" si="8406">SUM(AWD127:AWD130)</f>
        <v>0</v>
      </c>
      <c r="AWE126" s="450">
        <f t="shared" si="8406"/>
        <v>0</v>
      </c>
      <c r="AWF126" s="450">
        <f t="shared" si="8406"/>
        <v>0</v>
      </c>
      <c r="AWG126" s="450">
        <f t="shared" si="8406"/>
        <v>0</v>
      </c>
      <c r="AWH126" s="450">
        <f t="shared" si="8406"/>
        <v>0</v>
      </c>
      <c r="AWI126" s="450">
        <f t="shared" si="8406"/>
        <v>0</v>
      </c>
      <c r="AWJ126" s="450">
        <f t="shared" si="8406"/>
        <v>0</v>
      </c>
      <c r="AWK126" s="450">
        <f t="shared" si="8406"/>
        <v>0</v>
      </c>
      <c r="AWL126" s="450">
        <f t="shared" si="8406"/>
        <v>0</v>
      </c>
      <c r="AWM126" s="450">
        <f t="shared" si="8406"/>
        <v>0</v>
      </c>
      <c r="AWN126" s="450">
        <f t="shared" si="8406"/>
        <v>0</v>
      </c>
      <c r="AWO126" s="450">
        <f t="shared" si="8406"/>
        <v>0</v>
      </c>
      <c r="AWP126" s="450">
        <f t="shared" si="8406"/>
        <v>0</v>
      </c>
      <c r="AWQ126" s="451">
        <f t="shared" si="8406"/>
        <v>0</v>
      </c>
      <c r="AWS126" s="457">
        <f t="shared" ref="AWS126:AXF126" si="8407">SUM(AWS127:AWS130)</f>
        <v>0</v>
      </c>
      <c r="AWT126" s="450">
        <f t="shared" si="8407"/>
        <v>0</v>
      </c>
      <c r="AWU126" s="450">
        <f t="shared" si="8407"/>
        <v>0</v>
      </c>
      <c r="AWV126" s="450">
        <f t="shared" si="8407"/>
        <v>0</v>
      </c>
      <c r="AWW126" s="450">
        <f t="shared" si="8407"/>
        <v>0</v>
      </c>
      <c r="AWX126" s="450">
        <f t="shared" si="8407"/>
        <v>0</v>
      </c>
      <c r="AWY126" s="450">
        <f t="shared" si="8407"/>
        <v>0</v>
      </c>
      <c r="AWZ126" s="450">
        <f t="shared" si="8407"/>
        <v>0</v>
      </c>
      <c r="AXA126" s="450">
        <f t="shared" si="8407"/>
        <v>0</v>
      </c>
      <c r="AXB126" s="450">
        <f t="shared" si="8407"/>
        <v>0</v>
      </c>
      <c r="AXC126" s="450">
        <f t="shared" si="8407"/>
        <v>0</v>
      </c>
      <c r="AXD126" s="450">
        <f t="shared" si="8407"/>
        <v>0</v>
      </c>
      <c r="AXE126" s="450">
        <f t="shared" si="8407"/>
        <v>0</v>
      </c>
      <c r="AXF126" s="451">
        <f t="shared" si="8407"/>
        <v>0</v>
      </c>
      <c r="AXH126" s="457">
        <f t="shared" ref="AXH126:AXU126" si="8408">SUM(AXH127:AXH130)</f>
        <v>0</v>
      </c>
      <c r="AXI126" s="450">
        <f t="shared" si="8408"/>
        <v>0</v>
      </c>
      <c r="AXJ126" s="450">
        <f t="shared" si="8408"/>
        <v>0</v>
      </c>
      <c r="AXK126" s="450">
        <f t="shared" si="8408"/>
        <v>0</v>
      </c>
      <c r="AXL126" s="450">
        <f t="shared" si="8408"/>
        <v>0</v>
      </c>
      <c r="AXM126" s="450">
        <f t="shared" si="8408"/>
        <v>0</v>
      </c>
      <c r="AXN126" s="450">
        <f t="shared" si="8408"/>
        <v>0</v>
      </c>
      <c r="AXO126" s="450">
        <f t="shared" si="8408"/>
        <v>0</v>
      </c>
      <c r="AXP126" s="450">
        <f t="shared" si="8408"/>
        <v>0</v>
      </c>
      <c r="AXQ126" s="450">
        <f t="shared" si="8408"/>
        <v>0</v>
      </c>
      <c r="AXR126" s="450">
        <f t="shared" si="8408"/>
        <v>0</v>
      </c>
      <c r="AXS126" s="450">
        <f t="shared" si="8408"/>
        <v>0</v>
      </c>
      <c r="AXT126" s="450">
        <f t="shared" si="8408"/>
        <v>0</v>
      </c>
      <c r="AXU126" s="451">
        <f t="shared" si="8408"/>
        <v>0</v>
      </c>
      <c r="AXW126" s="457">
        <f t="shared" ref="AXW126:AYJ126" si="8409">SUM(AXW127:AXW130)</f>
        <v>0</v>
      </c>
      <c r="AXX126" s="450">
        <f t="shared" si="8409"/>
        <v>0</v>
      </c>
      <c r="AXY126" s="450">
        <f t="shared" si="8409"/>
        <v>0</v>
      </c>
      <c r="AXZ126" s="450">
        <f t="shared" si="8409"/>
        <v>0</v>
      </c>
      <c r="AYA126" s="450">
        <f t="shared" si="8409"/>
        <v>0</v>
      </c>
      <c r="AYB126" s="450">
        <f t="shared" si="8409"/>
        <v>0</v>
      </c>
      <c r="AYC126" s="450">
        <f t="shared" si="8409"/>
        <v>0</v>
      </c>
      <c r="AYD126" s="450">
        <f t="shared" si="8409"/>
        <v>0</v>
      </c>
      <c r="AYE126" s="450">
        <f t="shared" si="8409"/>
        <v>0</v>
      </c>
      <c r="AYF126" s="450">
        <f t="shared" si="8409"/>
        <v>0</v>
      </c>
      <c r="AYG126" s="450">
        <f t="shared" si="8409"/>
        <v>0</v>
      </c>
      <c r="AYH126" s="450">
        <f t="shared" si="8409"/>
        <v>0</v>
      </c>
      <c r="AYI126" s="450">
        <f t="shared" si="8409"/>
        <v>0</v>
      </c>
      <c r="AYJ126" s="451">
        <f t="shared" si="8409"/>
        <v>0</v>
      </c>
      <c r="AYL126" s="457">
        <f t="shared" ref="AYL126:AYY126" si="8410">SUM(AYL127:AYL130)</f>
        <v>0</v>
      </c>
      <c r="AYM126" s="450">
        <f t="shared" si="8410"/>
        <v>0</v>
      </c>
      <c r="AYN126" s="450">
        <f t="shared" si="8410"/>
        <v>0</v>
      </c>
      <c r="AYO126" s="450">
        <f t="shared" si="8410"/>
        <v>0</v>
      </c>
      <c r="AYP126" s="450">
        <f t="shared" si="8410"/>
        <v>0</v>
      </c>
      <c r="AYQ126" s="450">
        <f t="shared" si="8410"/>
        <v>0</v>
      </c>
      <c r="AYR126" s="450">
        <f t="shared" si="8410"/>
        <v>0</v>
      </c>
      <c r="AYS126" s="450">
        <f t="shared" si="8410"/>
        <v>0</v>
      </c>
      <c r="AYT126" s="450">
        <f t="shared" si="8410"/>
        <v>0</v>
      </c>
      <c r="AYU126" s="450">
        <f t="shared" si="8410"/>
        <v>0</v>
      </c>
      <c r="AYV126" s="450">
        <f t="shared" si="8410"/>
        <v>0</v>
      </c>
      <c r="AYW126" s="450">
        <f t="shared" si="8410"/>
        <v>0</v>
      </c>
      <c r="AYX126" s="450">
        <f t="shared" si="8410"/>
        <v>0</v>
      </c>
      <c r="AYY126" s="451">
        <f t="shared" si="8410"/>
        <v>0</v>
      </c>
      <c r="AZA126" s="457">
        <f t="shared" ref="AZA126:AZN126" si="8411">SUM(AZA127:AZA130)</f>
        <v>0</v>
      </c>
      <c r="AZB126" s="450">
        <f t="shared" si="8411"/>
        <v>0</v>
      </c>
      <c r="AZC126" s="450">
        <f t="shared" si="8411"/>
        <v>0</v>
      </c>
      <c r="AZD126" s="450">
        <f t="shared" si="8411"/>
        <v>0</v>
      </c>
      <c r="AZE126" s="450">
        <f t="shared" si="8411"/>
        <v>0</v>
      </c>
      <c r="AZF126" s="450">
        <f t="shared" si="8411"/>
        <v>0</v>
      </c>
      <c r="AZG126" s="450">
        <f t="shared" si="8411"/>
        <v>0</v>
      </c>
      <c r="AZH126" s="450">
        <f t="shared" si="8411"/>
        <v>0</v>
      </c>
      <c r="AZI126" s="450">
        <f t="shared" si="8411"/>
        <v>0</v>
      </c>
      <c r="AZJ126" s="450">
        <f t="shared" si="8411"/>
        <v>0</v>
      </c>
      <c r="AZK126" s="450">
        <f t="shared" si="8411"/>
        <v>0</v>
      </c>
      <c r="AZL126" s="450">
        <f t="shared" si="8411"/>
        <v>0</v>
      </c>
      <c r="AZM126" s="450">
        <f t="shared" si="8411"/>
        <v>0</v>
      </c>
      <c r="AZN126" s="451">
        <f t="shared" si="8411"/>
        <v>0</v>
      </c>
      <c r="AZP126" s="457">
        <f t="shared" ref="AZP126:BAC126" si="8412">SUM(AZP127:AZP130)</f>
        <v>0</v>
      </c>
      <c r="AZQ126" s="450">
        <f t="shared" si="8412"/>
        <v>0</v>
      </c>
      <c r="AZR126" s="450">
        <f t="shared" si="8412"/>
        <v>0</v>
      </c>
      <c r="AZS126" s="450">
        <f t="shared" si="8412"/>
        <v>0</v>
      </c>
      <c r="AZT126" s="450">
        <f t="shared" si="8412"/>
        <v>0</v>
      </c>
      <c r="AZU126" s="450">
        <f t="shared" si="8412"/>
        <v>0</v>
      </c>
      <c r="AZV126" s="450">
        <f t="shared" si="8412"/>
        <v>0</v>
      </c>
      <c r="AZW126" s="450">
        <f t="shared" si="8412"/>
        <v>0</v>
      </c>
      <c r="AZX126" s="450">
        <f t="shared" si="8412"/>
        <v>0</v>
      </c>
      <c r="AZY126" s="450">
        <f t="shared" si="8412"/>
        <v>0</v>
      </c>
      <c r="AZZ126" s="450">
        <f t="shared" si="8412"/>
        <v>0</v>
      </c>
      <c r="BAA126" s="450">
        <f t="shared" si="8412"/>
        <v>0</v>
      </c>
      <c r="BAB126" s="450">
        <f t="shared" si="8412"/>
        <v>0</v>
      </c>
      <c r="BAC126" s="451">
        <f t="shared" si="8412"/>
        <v>0</v>
      </c>
      <c r="BAE126" s="457">
        <f t="shared" ref="BAE126:BAR126" si="8413">SUM(BAE127:BAE130)</f>
        <v>0</v>
      </c>
      <c r="BAF126" s="450">
        <f t="shared" si="8413"/>
        <v>0</v>
      </c>
      <c r="BAG126" s="450">
        <f t="shared" si="8413"/>
        <v>0</v>
      </c>
      <c r="BAH126" s="450">
        <f t="shared" si="8413"/>
        <v>0</v>
      </c>
      <c r="BAI126" s="450">
        <f t="shared" si="8413"/>
        <v>0</v>
      </c>
      <c r="BAJ126" s="450">
        <f t="shared" si="8413"/>
        <v>0</v>
      </c>
      <c r="BAK126" s="450">
        <f t="shared" si="8413"/>
        <v>0</v>
      </c>
      <c r="BAL126" s="450">
        <f t="shared" si="8413"/>
        <v>0</v>
      </c>
      <c r="BAM126" s="450">
        <f t="shared" si="8413"/>
        <v>0</v>
      </c>
      <c r="BAN126" s="450">
        <f t="shared" si="8413"/>
        <v>0</v>
      </c>
      <c r="BAO126" s="450">
        <f t="shared" si="8413"/>
        <v>0</v>
      </c>
      <c r="BAP126" s="450">
        <f t="shared" si="8413"/>
        <v>0</v>
      </c>
      <c r="BAQ126" s="450">
        <f t="shared" si="8413"/>
        <v>0</v>
      </c>
      <c r="BAR126" s="451">
        <f t="shared" si="8413"/>
        <v>0</v>
      </c>
      <c r="BAT126" s="457">
        <f t="shared" ref="BAT126:BBG126" si="8414">SUM(BAT127:BAT130)</f>
        <v>0</v>
      </c>
      <c r="BAU126" s="450">
        <f t="shared" si="8414"/>
        <v>0</v>
      </c>
      <c r="BAV126" s="450">
        <f t="shared" si="8414"/>
        <v>0</v>
      </c>
      <c r="BAW126" s="450">
        <f t="shared" si="8414"/>
        <v>0</v>
      </c>
      <c r="BAX126" s="450">
        <f t="shared" si="8414"/>
        <v>0</v>
      </c>
      <c r="BAY126" s="450">
        <f t="shared" si="8414"/>
        <v>0</v>
      </c>
      <c r="BAZ126" s="450">
        <f t="shared" si="8414"/>
        <v>0</v>
      </c>
      <c r="BBA126" s="450">
        <f t="shared" si="8414"/>
        <v>0</v>
      </c>
      <c r="BBB126" s="450">
        <f t="shared" si="8414"/>
        <v>0</v>
      </c>
      <c r="BBC126" s="450">
        <f t="shared" si="8414"/>
        <v>0</v>
      </c>
      <c r="BBD126" s="450">
        <f t="shared" si="8414"/>
        <v>0</v>
      </c>
      <c r="BBE126" s="450">
        <f t="shared" si="8414"/>
        <v>0</v>
      </c>
      <c r="BBF126" s="450">
        <f t="shared" si="8414"/>
        <v>0</v>
      </c>
      <c r="BBG126" s="451">
        <f t="shared" si="8414"/>
        <v>0</v>
      </c>
      <c r="BBI126" s="457">
        <f t="shared" ref="BBI126:BBV126" si="8415">SUM(BBI127:BBI130)</f>
        <v>0</v>
      </c>
      <c r="BBJ126" s="450">
        <f t="shared" si="8415"/>
        <v>0</v>
      </c>
      <c r="BBK126" s="450">
        <f t="shared" si="8415"/>
        <v>0</v>
      </c>
      <c r="BBL126" s="450">
        <f t="shared" si="8415"/>
        <v>0</v>
      </c>
      <c r="BBM126" s="450">
        <f t="shared" si="8415"/>
        <v>0</v>
      </c>
      <c r="BBN126" s="450">
        <f t="shared" si="8415"/>
        <v>0</v>
      </c>
      <c r="BBO126" s="450">
        <f t="shared" si="8415"/>
        <v>0</v>
      </c>
      <c r="BBP126" s="450">
        <f t="shared" si="8415"/>
        <v>0</v>
      </c>
      <c r="BBQ126" s="450">
        <f t="shared" si="8415"/>
        <v>0</v>
      </c>
      <c r="BBR126" s="450">
        <f t="shared" si="8415"/>
        <v>0</v>
      </c>
      <c r="BBS126" s="450">
        <f t="shared" si="8415"/>
        <v>0</v>
      </c>
      <c r="BBT126" s="450">
        <f t="shared" si="8415"/>
        <v>0</v>
      </c>
      <c r="BBU126" s="450">
        <f t="shared" si="8415"/>
        <v>0</v>
      </c>
      <c r="BBV126" s="451">
        <f t="shared" si="8415"/>
        <v>0</v>
      </c>
      <c r="BBX126" s="457">
        <f t="shared" ref="BBX126:BCK126" si="8416">SUM(BBX127:BBX130)</f>
        <v>0</v>
      </c>
      <c r="BBY126" s="450">
        <f t="shared" si="8416"/>
        <v>0</v>
      </c>
      <c r="BBZ126" s="450">
        <f t="shared" si="8416"/>
        <v>0</v>
      </c>
      <c r="BCA126" s="450">
        <f t="shared" si="8416"/>
        <v>0</v>
      </c>
      <c r="BCB126" s="450">
        <f t="shared" si="8416"/>
        <v>0</v>
      </c>
      <c r="BCC126" s="450">
        <f t="shared" si="8416"/>
        <v>0</v>
      </c>
      <c r="BCD126" s="450">
        <f t="shared" si="8416"/>
        <v>0</v>
      </c>
      <c r="BCE126" s="450">
        <f t="shared" si="8416"/>
        <v>0</v>
      </c>
      <c r="BCF126" s="450">
        <f t="shared" si="8416"/>
        <v>0</v>
      </c>
      <c r="BCG126" s="450">
        <f t="shared" si="8416"/>
        <v>0</v>
      </c>
      <c r="BCH126" s="450">
        <f t="shared" si="8416"/>
        <v>0</v>
      </c>
      <c r="BCI126" s="450">
        <f t="shared" si="8416"/>
        <v>0</v>
      </c>
      <c r="BCJ126" s="450">
        <f t="shared" si="8416"/>
        <v>0</v>
      </c>
      <c r="BCK126" s="451">
        <f t="shared" si="8416"/>
        <v>0</v>
      </c>
      <c r="BCM126" s="457">
        <f t="shared" ref="BCM126:BCZ126" si="8417">SUM(BCM127:BCM130)</f>
        <v>0</v>
      </c>
      <c r="BCN126" s="450">
        <f t="shared" si="8417"/>
        <v>0</v>
      </c>
      <c r="BCO126" s="450">
        <f t="shared" si="8417"/>
        <v>0</v>
      </c>
      <c r="BCP126" s="450">
        <f t="shared" si="8417"/>
        <v>0</v>
      </c>
      <c r="BCQ126" s="450">
        <f t="shared" si="8417"/>
        <v>0</v>
      </c>
      <c r="BCR126" s="450">
        <f t="shared" si="8417"/>
        <v>0</v>
      </c>
      <c r="BCS126" s="450">
        <f t="shared" si="8417"/>
        <v>0</v>
      </c>
      <c r="BCT126" s="450">
        <f t="shared" si="8417"/>
        <v>0</v>
      </c>
      <c r="BCU126" s="450">
        <f t="shared" si="8417"/>
        <v>0</v>
      </c>
      <c r="BCV126" s="450">
        <f t="shared" si="8417"/>
        <v>0</v>
      </c>
      <c r="BCW126" s="450">
        <f t="shared" si="8417"/>
        <v>0</v>
      </c>
      <c r="BCX126" s="450">
        <f t="shared" si="8417"/>
        <v>0</v>
      </c>
      <c r="BCY126" s="450">
        <f t="shared" si="8417"/>
        <v>0</v>
      </c>
      <c r="BCZ126" s="451">
        <f t="shared" si="8417"/>
        <v>0</v>
      </c>
      <c r="BDB126" s="457">
        <f t="shared" ref="BDB126:BDO126" si="8418">SUM(BDB127:BDB130)</f>
        <v>0</v>
      </c>
      <c r="BDC126" s="450">
        <f t="shared" si="8418"/>
        <v>0</v>
      </c>
      <c r="BDD126" s="450">
        <f t="shared" si="8418"/>
        <v>0</v>
      </c>
      <c r="BDE126" s="450">
        <f t="shared" si="8418"/>
        <v>0</v>
      </c>
      <c r="BDF126" s="450">
        <f t="shared" si="8418"/>
        <v>0</v>
      </c>
      <c r="BDG126" s="450">
        <f t="shared" si="8418"/>
        <v>0</v>
      </c>
      <c r="BDH126" s="450">
        <f t="shared" si="8418"/>
        <v>0</v>
      </c>
      <c r="BDI126" s="450">
        <f t="shared" si="8418"/>
        <v>0</v>
      </c>
      <c r="BDJ126" s="450">
        <f t="shared" si="8418"/>
        <v>0</v>
      </c>
      <c r="BDK126" s="450">
        <f t="shared" si="8418"/>
        <v>0</v>
      </c>
      <c r="BDL126" s="450">
        <f t="shared" si="8418"/>
        <v>0</v>
      </c>
      <c r="BDM126" s="450">
        <f t="shared" si="8418"/>
        <v>0</v>
      </c>
      <c r="BDN126" s="450">
        <f t="shared" si="8418"/>
        <v>0</v>
      </c>
      <c r="BDO126" s="451">
        <f t="shared" si="8418"/>
        <v>0</v>
      </c>
      <c r="BDQ126" s="457">
        <f t="shared" ref="BDQ126:BED126" si="8419">SUM(BDQ127:BDQ130)</f>
        <v>0</v>
      </c>
      <c r="BDR126" s="450">
        <f t="shared" si="8419"/>
        <v>0</v>
      </c>
      <c r="BDS126" s="450">
        <f t="shared" si="8419"/>
        <v>0</v>
      </c>
      <c r="BDT126" s="450">
        <f t="shared" si="8419"/>
        <v>0</v>
      </c>
      <c r="BDU126" s="450">
        <f t="shared" si="8419"/>
        <v>0</v>
      </c>
      <c r="BDV126" s="450">
        <f t="shared" si="8419"/>
        <v>0</v>
      </c>
      <c r="BDW126" s="450">
        <f t="shared" si="8419"/>
        <v>0</v>
      </c>
      <c r="BDX126" s="450">
        <f t="shared" si="8419"/>
        <v>0</v>
      </c>
      <c r="BDY126" s="450">
        <f t="shared" si="8419"/>
        <v>0</v>
      </c>
      <c r="BDZ126" s="450">
        <f t="shared" si="8419"/>
        <v>0</v>
      </c>
      <c r="BEA126" s="450">
        <f t="shared" si="8419"/>
        <v>0</v>
      </c>
      <c r="BEB126" s="450">
        <f t="shared" si="8419"/>
        <v>0</v>
      </c>
      <c r="BEC126" s="450">
        <f t="shared" si="8419"/>
        <v>0</v>
      </c>
      <c r="BED126" s="451">
        <f t="shared" si="8419"/>
        <v>0</v>
      </c>
      <c r="BEF126" s="457">
        <f t="shared" ref="BEF126:BES126" si="8420">SUM(BEF127:BEF130)</f>
        <v>0</v>
      </c>
      <c r="BEG126" s="450">
        <f t="shared" si="8420"/>
        <v>0</v>
      </c>
      <c r="BEH126" s="450">
        <f t="shared" si="8420"/>
        <v>0</v>
      </c>
      <c r="BEI126" s="450">
        <f t="shared" si="8420"/>
        <v>0</v>
      </c>
      <c r="BEJ126" s="450">
        <f t="shared" si="8420"/>
        <v>0</v>
      </c>
      <c r="BEK126" s="450">
        <f t="shared" si="8420"/>
        <v>0</v>
      </c>
      <c r="BEL126" s="450">
        <f t="shared" si="8420"/>
        <v>0</v>
      </c>
      <c r="BEM126" s="450">
        <f t="shared" si="8420"/>
        <v>0</v>
      </c>
      <c r="BEN126" s="450">
        <f t="shared" si="8420"/>
        <v>0</v>
      </c>
      <c r="BEO126" s="450">
        <f t="shared" si="8420"/>
        <v>0</v>
      </c>
      <c r="BEP126" s="450">
        <f t="shared" si="8420"/>
        <v>0</v>
      </c>
      <c r="BEQ126" s="450">
        <f t="shared" si="8420"/>
        <v>0</v>
      </c>
      <c r="BER126" s="450">
        <f t="shared" si="8420"/>
        <v>0</v>
      </c>
      <c r="BES126" s="451">
        <f t="shared" si="8420"/>
        <v>0</v>
      </c>
      <c r="BEU126" s="457">
        <f t="shared" ref="BEU126:BFH126" si="8421">SUM(BEU127:BEU130)</f>
        <v>0</v>
      </c>
      <c r="BEV126" s="450">
        <f t="shared" si="8421"/>
        <v>0</v>
      </c>
      <c r="BEW126" s="450">
        <f t="shared" si="8421"/>
        <v>0</v>
      </c>
      <c r="BEX126" s="450">
        <f t="shared" si="8421"/>
        <v>0</v>
      </c>
      <c r="BEY126" s="450">
        <f t="shared" si="8421"/>
        <v>0</v>
      </c>
      <c r="BEZ126" s="450">
        <f t="shared" si="8421"/>
        <v>0</v>
      </c>
      <c r="BFA126" s="450">
        <f t="shared" si="8421"/>
        <v>0</v>
      </c>
      <c r="BFB126" s="450">
        <f t="shared" si="8421"/>
        <v>0</v>
      </c>
      <c r="BFC126" s="450">
        <f t="shared" si="8421"/>
        <v>0</v>
      </c>
      <c r="BFD126" s="450">
        <f t="shared" si="8421"/>
        <v>0</v>
      </c>
      <c r="BFE126" s="450">
        <f t="shared" si="8421"/>
        <v>0</v>
      </c>
      <c r="BFF126" s="450">
        <f t="shared" si="8421"/>
        <v>0</v>
      </c>
      <c r="BFG126" s="450">
        <f t="shared" si="8421"/>
        <v>0</v>
      </c>
      <c r="BFH126" s="451">
        <f t="shared" si="8421"/>
        <v>0</v>
      </c>
      <c r="BFJ126" s="457">
        <f t="shared" ref="BFJ126:BFW126" si="8422">SUM(BFJ127:BFJ130)</f>
        <v>0</v>
      </c>
      <c r="BFK126" s="450">
        <f t="shared" si="8422"/>
        <v>0</v>
      </c>
      <c r="BFL126" s="450">
        <f t="shared" si="8422"/>
        <v>0</v>
      </c>
      <c r="BFM126" s="450">
        <f t="shared" si="8422"/>
        <v>0</v>
      </c>
      <c r="BFN126" s="450">
        <f t="shared" si="8422"/>
        <v>0</v>
      </c>
      <c r="BFO126" s="450">
        <f t="shared" si="8422"/>
        <v>0</v>
      </c>
      <c r="BFP126" s="450">
        <f t="shared" si="8422"/>
        <v>0</v>
      </c>
      <c r="BFQ126" s="450">
        <f t="shared" si="8422"/>
        <v>0</v>
      </c>
      <c r="BFR126" s="450">
        <f t="shared" si="8422"/>
        <v>0</v>
      </c>
      <c r="BFS126" s="450">
        <f t="shared" si="8422"/>
        <v>0</v>
      </c>
      <c r="BFT126" s="450">
        <f t="shared" si="8422"/>
        <v>0</v>
      </c>
      <c r="BFU126" s="450">
        <f t="shared" si="8422"/>
        <v>0</v>
      </c>
      <c r="BFV126" s="450">
        <f t="shared" si="8422"/>
        <v>0</v>
      </c>
      <c r="BFW126" s="451">
        <f t="shared" si="8422"/>
        <v>0</v>
      </c>
      <c r="BFY126" s="457">
        <f t="shared" ref="BFY126:BGL126" si="8423">SUM(BFY127:BFY130)</f>
        <v>0</v>
      </c>
      <c r="BFZ126" s="450">
        <f t="shared" si="8423"/>
        <v>0</v>
      </c>
      <c r="BGA126" s="450">
        <f t="shared" si="8423"/>
        <v>0</v>
      </c>
      <c r="BGB126" s="450">
        <f t="shared" si="8423"/>
        <v>0</v>
      </c>
      <c r="BGC126" s="450">
        <f t="shared" si="8423"/>
        <v>0</v>
      </c>
      <c r="BGD126" s="450">
        <f t="shared" si="8423"/>
        <v>0</v>
      </c>
      <c r="BGE126" s="450">
        <f t="shared" si="8423"/>
        <v>0</v>
      </c>
      <c r="BGF126" s="450">
        <f t="shared" si="8423"/>
        <v>0</v>
      </c>
      <c r="BGG126" s="450">
        <f t="shared" si="8423"/>
        <v>0</v>
      </c>
      <c r="BGH126" s="450">
        <f t="shared" si="8423"/>
        <v>0</v>
      </c>
      <c r="BGI126" s="450">
        <f t="shared" si="8423"/>
        <v>0</v>
      </c>
      <c r="BGJ126" s="450">
        <f t="shared" si="8423"/>
        <v>0</v>
      </c>
      <c r="BGK126" s="450">
        <f t="shared" si="8423"/>
        <v>0</v>
      </c>
      <c r="BGL126" s="451">
        <f t="shared" si="8423"/>
        <v>0</v>
      </c>
      <c r="BGN126" s="457">
        <f t="shared" ref="BGN126:BHA126" si="8424">SUM(BGN127:BGN130)</f>
        <v>0</v>
      </c>
      <c r="BGO126" s="450">
        <f t="shared" si="8424"/>
        <v>0</v>
      </c>
      <c r="BGP126" s="450">
        <f t="shared" si="8424"/>
        <v>0</v>
      </c>
      <c r="BGQ126" s="450">
        <f t="shared" si="8424"/>
        <v>0</v>
      </c>
      <c r="BGR126" s="450">
        <f t="shared" si="8424"/>
        <v>0</v>
      </c>
      <c r="BGS126" s="450">
        <f t="shared" si="8424"/>
        <v>0</v>
      </c>
      <c r="BGT126" s="450">
        <f t="shared" si="8424"/>
        <v>0</v>
      </c>
      <c r="BGU126" s="450">
        <f t="shared" si="8424"/>
        <v>0</v>
      </c>
      <c r="BGV126" s="450">
        <f t="shared" si="8424"/>
        <v>0</v>
      </c>
      <c r="BGW126" s="450">
        <f t="shared" si="8424"/>
        <v>0</v>
      </c>
      <c r="BGX126" s="450">
        <f t="shared" si="8424"/>
        <v>0</v>
      </c>
      <c r="BGY126" s="450">
        <f t="shared" si="8424"/>
        <v>0</v>
      </c>
      <c r="BGZ126" s="450">
        <f t="shared" si="8424"/>
        <v>0</v>
      </c>
      <c r="BHA126" s="451">
        <f t="shared" si="8424"/>
        <v>0</v>
      </c>
      <c r="BHC126" s="457">
        <f t="shared" ref="BHC126:BHP126" si="8425">SUM(BHC127:BHC130)</f>
        <v>0</v>
      </c>
      <c r="BHD126" s="450">
        <f t="shared" si="8425"/>
        <v>0</v>
      </c>
      <c r="BHE126" s="450">
        <f t="shared" si="8425"/>
        <v>0</v>
      </c>
      <c r="BHF126" s="450">
        <f t="shared" si="8425"/>
        <v>0</v>
      </c>
      <c r="BHG126" s="450">
        <f t="shared" si="8425"/>
        <v>0</v>
      </c>
      <c r="BHH126" s="450">
        <f t="shared" si="8425"/>
        <v>0</v>
      </c>
      <c r="BHI126" s="450">
        <f t="shared" si="8425"/>
        <v>0</v>
      </c>
      <c r="BHJ126" s="450">
        <f t="shared" si="8425"/>
        <v>0</v>
      </c>
      <c r="BHK126" s="450">
        <f t="shared" si="8425"/>
        <v>0</v>
      </c>
      <c r="BHL126" s="450">
        <f t="shared" si="8425"/>
        <v>0</v>
      </c>
      <c r="BHM126" s="450">
        <f t="shared" si="8425"/>
        <v>0</v>
      </c>
      <c r="BHN126" s="450">
        <f t="shared" si="8425"/>
        <v>0</v>
      </c>
      <c r="BHO126" s="450">
        <f t="shared" si="8425"/>
        <v>0</v>
      </c>
      <c r="BHP126" s="451">
        <f t="shared" si="8425"/>
        <v>0</v>
      </c>
      <c r="BHR126" s="457">
        <f t="shared" ref="BHR126:BIE126" si="8426">SUM(BHR127:BHR130)</f>
        <v>0</v>
      </c>
      <c r="BHS126" s="450">
        <f t="shared" si="8426"/>
        <v>0</v>
      </c>
      <c r="BHT126" s="450">
        <f t="shared" si="8426"/>
        <v>0</v>
      </c>
      <c r="BHU126" s="450">
        <f t="shared" si="8426"/>
        <v>0</v>
      </c>
      <c r="BHV126" s="450">
        <f t="shared" si="8426"/>
        <v>0</v>
      </c>
      <c r="BHW126" s="450">
        <f t="shared" si="8426"/>
        <v>0</v>
      </c>
      <c r="BHX126" s="450">
        <f t="shared" si="8426"/>
        <v>0</v>
      </c>
      <c r="BHY126" s="450">
        <f t="shared" si="8426"/>
        <v>0</v>
      </c>
      <c r="BHZ126" s="450">
        <f t="shared" si="8426"/>
        <v>0</v>
      </c>
      <c r="BIA126" s="450">
        <f t="shared" si="8426"/>
        <v>0</v>
      </c>
      <c r="BIB126" s="450">
        <f t="shared" si="8426"/>
        <v>0</v>
      </c>
      <c r="BIC126" s="450">
        <f t="shared" si="8426"/>
        <v>0</v>
      </c>
      <c r="BID126" s="450">
        <f t="shared" si="8426"/>
        <v>0</v>
      </c>
      <c r="BIE126" s="451">
        <f t="shared" si="8426"/>
        <v>0</v>
      </c>
      <c r="BIG126" s="457">
        <f t="shared" ref="BIG126:BIT126" si="8427">SUM(BIG127:BIG130)</f>
        <v>0</v>
      </c>
      <c r="BIH126" s="450">
        <f t="shared" si="8427"/>
        <v>0</v>
      </c>
      <c r="BII126" s="450">
        <f t="shared" si="8427"/>
        <v>0</v>
      </c>
      <c r="BIJ126" s="450">
        <f t="shared" si="8427"/>
        <v>0</v>
      </c>
      <c r="BIK126" s="450">
        <f t="shared" si="8427"/>
        <v>0</v>
      </c>
      <c r="BIL126" s="450">
        <f t="shared" si="8427"/>
        <v>0</v>
      </c>
      <c r="BIM126" s="450">
        <f t="shared" si="8427"/>
        <v>0</v>
      </c>
      <c r="BIN126" s="450">
        <f t="shared" si="8427"/>
        <v>0</v>
      </c>
      <c r="BIO126" s="450">
        <f t="shared" si="8427"/>
        <v>0</v>
      </c>
      <c r="BIP126" s="450">
        <f t="shared" si="8427"/>
        <v>0</v>
      </c>
      <c r="BIQ126" s="450">
        <f t="shared" si="8427"/>
        <v>0</v>
      </c>
      <c r="BIR126" s="450">
        <f t="shared" si="8427"/>
        <v>0</v>
      </c>
      <c r="BIS126" s="450">
        <f t="shared" si="8427"/>
        <v>0</v>
      </c>
      <c r="BIT126" s="451">
        <f t="shared" si="8427"/>
        <v>0</v>
      </c>
      <c r="BIV126" s="457">
        <f t="shared" ref="BIV126:BJI126" si="8428">SUM(BIV127:BIV130)</f>
        <v>0</v>
      </c>
      <c r="BIW126" s="450">
        <f t="shared" si="8428"/>
        <v>0</v>
      </c>
      <c r="BIX126" s="450">
        <f t="shared" si="8428"/>
        <v>0</v>
      </c>
      <c r="BIY126" s="450">
        <f t="shared" si="8428"/>
        <v>0</v>
      </c>
      <c r="BIZ126" s="450">
        <f t="shared" si="8428"/>
        <v>0</v>
      </c>
      <c r="BJA126" s="450">
        <f t="shared" si="8428"/>
        <v>0</v>
      </c>
      <c r="BJB126" s="450">
        <f t="shared" si="8428"/>
        <v>0</v>
      </c>
      <c r="BJC126" s="450">
        <f t="shared" si="8428"/>
        <v>0</v>
      </c>
      <c r="BJD126" s="450">
        <f t="shared" si="8428"/>
        <v>0</v>
      </c>
      <c r="BJE126" s="450">
        <f t="shared" si="8428"/>
        <v>0</v>
      </c>
      <c r="BJF126" s="450">
        <f t="shared" si="8428"/>
        <v>0</v>
      </c>
      <c r="BJG126" s="450">
        <f t="shared" si="8428"/>
        <v>0</v>
      </c>
      <c r="BJH126" s="450">
        <f t="shared" si="8428"/>
        <v>0</v>
      </c>
      <c r="BJI126" s="451">
        <f t="shared" si="8428"/>
        <v>0</v>
      </c>
      <c r="BJK126" s="457">
        <f t="shared" ref="BJK126:BJX126" si="8429">SUM(BJK127:BJK130)</f>
        <v>0</v>
      </c>
      <c r="BJL126" s="450">
        <f t="shared" si="8429"/>
        <v>0</v>
      </c>
      <c r="BJM126" s="450">
        <f t="shared" si="8429"/>
        <v>0</v>
      </c>
      <c r="BJN126" s="450">
        <f t="shared" si="8429"/>
        <v>0</v>
      </c>
      <c r="BJO126" s="450">
        <f t="shared" si="8429"/>
        <v>0</v>
      </c>
      <c r="BJP126" s="450">
        <f t="shared" si="8429"/>
        <v>0</v>
      </c>
      <c r="BJQ126" s="450">
        <f t="shared" si="8429"/>
        <v>0</v>
      </c>
      <c r="BJR126" s="450">
        <f t="shared" si="8429"/>
        <v>0</v>
      </c>
      <c r="BJS126" s="450">
        <f t="shared" si="8429"/>
        <v>0</v>
      </c>
      <c r="BJT126" s="450">
        <f t="shared" si="8429"/>
        <v>0</v>
      </c>
      <c r="BJU126" s="450">
        <f t="shared" si="8429"/>
        <v>0</v>
      </c>
      <c r="BJV126" s="450">
        <f t="shared" si="8429"/>
        <v>0</v>
      </c>
      <c r="BJW126" s="450">
        <f t="shared" si="8429"/>
        <v>0</v>
      </c>
      <c r="BJX126" s="451">
        <f t="shared" si="8429"/>
        <v>0</v>
      </c>
      <c r="BJZ126" s="457">
        <f t="shared" ref="BJZ126:BKM126" si="8430">SUM(BJZ127:BJZ130)</f>
        <v>0</v>
      </c>
      <c r="BKA126" s="450">
        <f t="shared" si="8430"/>
        <v>0</v>
      </c>
      <c r="BKB126" s="450">
        <f t="shared" si="8430"/>
        <v>0</v>
      </c>
      <c r="BKC126" s="450">
        <f t="shared" si="8430"/>
        <v>0</v>
      </c>
      <c r="BKD126" s="450">
        <f t="shared" si="8430"/>
        <v>0</v>
      </c>
      <c r="BKE126" s="450">
        <f t="shared" si="8430"/>
        <v>0</v>
      </c>
      <c r="BKF126" s="450">
        <f t="shared" si="8430"/>
        <v>0</v>
      </c>
      <c r="BKG126" s="450">
        <f t="shared" si="8430"/>
        <v>0</v>
      </c>
      <c r="BKH126" s="450">
        <f t="shared" si="8430"/>
        <v>0</v>
      </c>
      <c r="BKI126" s="450">
        <f t="shared" si="8430"/>
        <v>0</v>
      </c>
      <c r="BKJ126" s="450">
        <f t="shared" si="8430"/>
        <v>0</v>
      </c>
      <c r="BKK126" s="450">
        <f t="shared" si="8430"/>
        <v>0</v>
      </c>
      <c r="BKL126" s="450">
        <f t="shared" si="8430"/>
        <v>0</v>
      </c>
      <c r="BKM126" s="451">
        <f t="shared" si="8430"/>
        <v>0</v>
      </c>
      <c r="BKO126" s="457">
        <f t="shared" ref="BKO126:BLB126" si="8431">SUM(BKO127:BKO130)</f>
        <v>0</v>
      </c>
      <c r="BKP126" s="450">
        <f t="shared" si="8431"/>
        <v>0</v>
      </c>
      <c r="BKQ126" s="450">
        <f t="shared" si="8431"/>
        <v>0</v>
      </c>
      <c r="BKR126" s="450">
        <f t="shared" si="8431"/>
        <v>0</v>
      </c>
      <c r="BKS126" s="450">
        <f t="shared" si="8431"/>
        <v>0</v>
      </c>
      <c r="BKT126" s="450">
        <f t="shared" si="8431"/>
        <v>0</v>
      </c>
      <c r="BKU126" s="450">
        <f t="shared" si="8431"/>
        <v>0</v>
      </c>
      <c r="BKV126" s="450">
        <f t="shared" si="8431"/>
        <v>0</v>
      </c>
      <c r="BKW126" s="450">
        <f t="shared" si="8431"/>
        <v>0</v>
      </c>
      <c r="BKX126" s="450">
        <f t="shared" si="8431"/>
        <v>0</v>
      </c>
      <c r="BKY126" s="450">
        <f t="shared" si="8431"/>
        <v>0</v>
      </c>
      <c r="BKZ126" s="450">
        <f t="shared" si="8431"/>
        <v>0</v>
      </c>
      <c r="BLA126" s="450">
        <f t="shared" si="8431"/>
        <v>0</v>
      </c>
      <c r="BLB126" s="451">
        <f t="shared" si="8431"/>
        <v>0</v>
      </c>
      <c r="BLD126" s="457">
        <f t="shared" ref="BLD126:BLQ126" si="8432">SUM(BLD127:BLD130)</f>
        <v>0</v>
      </c>
      <c r="BLE126" s="450">
        <f t="shared" si="8432"/>
        <v>0</v>
      </c>
      <c r="BLF126" s="450">
        <f t="shared" si="8432"/>
        <v>0</v>
      </c>
      <c r="BLG126" s="450">
        <f t="shared" si="8432"/>
        <v>0</v>
      </c>
      <c r="BLH126" s="450">
        <f t="shared" si="8432"/>
        <v>0</v>
      </c>
      <c r="BLI126" s="450">
        <f t="shared" si="8432"/>
        <v>0</v>
      </c>
      <c r="BLJ126" s="450">
        <f t="shared" si="8432"/>
        <v>0</v>
      </c>
      <c r="BLK126" s="450">
        <f t="shared" si="8432"/>
        <v>0</v>
      </c>
      <c r="BLL126" s="450">
        <f t="shared" si="8432"/>
        <v>0</v>
      </c>
      <c r="BLM126" s="450">
        <f t="shared" si="8432"/>
        <v>0</v>
      </c>
      <c r="BLN126" s="450">
        <f t="shared" si="8432"/>
        <v>0</v>
      </c>
      <c r="BLO126" s="450">
        <f t="shared" si="8432"/>
        <v>0</v>
      </c>
      <c r="BLP126" s="450">
        <f t="shared" si="8432"/>
        <v>0</v>
      </c>
      <c r="BLQ126" s="451">
        <f t="shared" si="8432"/>
        <v>0</v>
      </c>
      <c r="BLS126" s="457">
        <f t="shared" ref="BLS126:BMF126" si="8433">SUM(BLS127:BLS130)</f>
        <v>0</v>
      </c>
      <c r="BLT126" s="450">
        <f t="shared" si="8433"/>
        <v>0</v>
      </c>
      <c r="BLU126" s="450">
        <f t="shared" si="8433"/>
        <v>0</v>
      </c>
      <c r="BLV126" s="450">
        <f t="shared" si="8433"/>
        <v>0</v>
      </c>
      <c r="BLW126" s="450">
        <f t="shared" si="8433"/>
        <v>0</v>
      </c>
      <c r="BLX126" s="450">
        <f t="shared" si="8433"/>
        <v>0</v>
      </c>
      <c r="BLY126" s="450">
        <f t="shared" si="8433"/>
        <v>0</v>
      </c>
      <c r="BLZ126" s="450">
        <f t="shared" si="8433"/>
        <v>0</v>
      </c>
      <c r="BMA126" s="450">
        <f t="shared" si="8433"/>
        <v>0</v>
      </c>
      <c r="BMB126" s="450">
        <f t="shared" si="8433"/>
        <v>0</v>
      </c>
      <c r="BMC126" s="450">
        <f t="shared" si="8433"/>
        <v>0</v>
      </c>
      <c r="BMD126" s="450">
        <f t="shared" si="8433"/>
        <v>0</v>
      </c>
      <c r="BME126" s="450">
        <f t="shared" si="8433"/>
        <v>0</v>
      </c>
      <c r="BMF126" s="451">
        <f t="shared" si="8433"/>
        <v>0</v>
      </c>
      <c r="BMH126" s="457">
        <f t="shared" ref="BMH126:BMU126" si="8434">SUM(BMH127:BMH130)</f>
        <v>0</v>
      </c>
      <c r="BMI126" s="450">
        <f t="shared" si="8434"/>
        <v>0</v>
      </c>
      <c r="BMJ126" s="450">
        <f t="shared" si="8434"/>
        <v>0</v>
      </c>
      <c r="BMK126" s="450">
        <f t="shared" si="8434"/>
        <v>0</v>
      </c>
      <c r="BML126" s="450">
        <f t="shared" si="8434"/>
        <v>0</v>
      </c>
      <c r="BMM126" s="450">
        <f t="shared" si="8434"/>
        <v>0</v>
      </c>
      <c r="BMN126" s="450">
        <f t="shared" si="8434"/>
        <v>0</v>
      </c>
      <c r="BMO126" s="450">
        <f t="shared" si="8434"/>
        <v>0</v>
      </c>
      <c r="BMP126" s="450">
        <f t="shared" si="8434"/>
        <v>0</v>
      </c>
      <c r="BMQ126" s="450">
        <f t="shared" si="8434"/>
        <v>0</v>
      </c>
      <c r="BMR126" s="450">
        <f t="shared" si="8434"/>
        <v>0</v>
      </c>
      <c r="BMS126" s="450">
        <f t="shared" si="8434"/>
        <v>0</v>
      </c>
      <c r="BMT126" s="450">
        <f t="shared" si="8434"/>
        <v>0</v>
      </c>
      <c r="BMU126" s="451">
        <f t="shared" si="8434"/>
        <v>0</v>
      </c>
      <c r="BMW126" s="457">
        <f t="shared" ref="BMW126:BNJ126" si="8435">SUM(BMW127:BMW130)</f>
        <v>0</v>
      </c>
      <c r="BMX126" s="450">
        <f t="shared" si="8435"/>
        <v>0</v>
      </c>
      <c r="BMY126" s="450">
        <f t="shared" si="8435"/>
        <v>0</v>
      </c>
      <c r="BMZ126" s="450">
        <f t="shared" si="8435"/>
        <v>0</v>
      </c>
      <c r="BNA126" s="450">
        <f t="shared" si="8435"/>
        <v>0</v>
      </c>
      <c r="BNB126" s="450">
        <f t="shared" si="8435"/>
        <v>0</v>
      </c>
      <c r="BNC126" s="450">
        <f t="shared" si="8435"/>
        <v>0</v>
      </c>
      <c r="BND126" s="450">
        <f t="shared" si="8435"/>
        <v>0</v>
      </c>
      <c r="BNE126" s="450">
        <f t="shared" si="8435"/>
        <v>0</v>
      </c>
      <c r="BNF126" s="450">
        <f t="shared" si="8435"/>
        <v>0</v>
      </c>
      <c r="BNG126" s="450">
        <f t="shared" si="8435"/>
        <v>0</v>
      </c>
      <c r="BNH126" s="450">
        <f t="shared" si="8435"/>
        <v>0</v>
      </c>
      <c r="BNI126" s="450">
        <f t="shared" si="8435"/>
        <v>0</v>
      </c>
      <c r="BNJ126" s="451">
        <f t="shared" si="8435"/>
        <v>0</v>
      </c>
      <c r="BNL126" s="457">
        <f t="shared" ref="BNL126:BNY126" si="8436">SUM(BNL127:BNL130)</f>
        <v>0</v>
      </c>
      <c r="BNM126" s="450">
        <f t="shared" si="8436"/>
        <v>0</v>
      </c>
      <c r="BNN126" s="450">
        <f t="shared" si="8436"/>
        <v>0</v>
      </c>
      <c r="BNO126" s="450">
        <f t="shared" si="8436"/>
        <v>0</v>
      </c>
      <c r="BNP126" s="450">
        <f t="shared" si="8436"/>
        <v>0</v>
      </c>
      <c r="BNQ126" s="450">
        <f t="shared" si="8436"/>
        <v>0</v>
      </c>
      <c r="BNR126" s="450">
        <f t="shared" si="8436"/>
        <v>0</v>
      </c>
      <c r="BNS126" s="450">
        <f t="shared" si="8436"/>
        <v>0</v>
      </c>
      <c r="BNT126" s="450">
        <f t="shared" si="8436"/>
        <v>0</v>
      </c>
      <c r="BNU126" s="450">
        <f t="shared" si="8436"/>
        <v>0</v>
      </c>
      <c r="BNV126" s="450">
        <f t="shared" si="8436"/>
        <v>0</v>
      </c>
      <c r="BNW126" s="450">
        <f t="shared" si="8436"/>
        <v>0</v>
      </c>
      <c r="BNX126" s="450">
        <f t="shared" si="8436"/>
        <v>0</v>
      </c>
      <c r="BNY126" s="451">
        <f t="shared" si="8436"/>
        <v>0</v>
      </c>
      <c r="BOA126" s="457">
        <f t="shared" ref="BOA126:BON126" si="8437">SUM(BOA127:BOA130)</f>
        <v>0</v>
      </c>
      <c r="BOB126" s="450">
        <f t="shared" si="8437"/>
        <v>0</v>
      </c>
      <c r="BOC126" s="450">
        <f t="shared" si="8437"/>
        <v>0</v>
      </c>
      <c r="BOD126" s="450">
        <f t="shared" si="8437"/>
        <v>0</v>
      </c>
      <c r="BOE126" s="450">
        <f t="shared" si="8437"/>
        <v>0</v>
      </c>
      <c r="BOF126" s="450">
        <f t="shared" si="8437"/>
        <v>0</v>
      </c>
      <c r="BOG126" s="450">
        <f t="shared" si="8437"/>
        <v>0</v>
      </c>
      <c r="BOH126" s="450">
        <f t="shared" si="8437"/>
        <v>0</v>
      </c>
      <c r="BOI126" s="450">
        <f t="shared" si="8437"/>
        <v>0</v>
      </c>
      <c r="BOJ126" s="450">
        <f t="shared" si="8437"/>
        <v>0</v>
      </c>
      <c r="BOK126" s="450">
        <f t="shared" si="8437"/>
        <v>0</v>
      </c>
      <c r="BOL126" s="450">
        <f t="shared" si="8437"/>
        <v>0</v>
      </c>
      <c r="BOM126" s="450">
        <f t="shared" si="8437"/>
        <v>0</v>
      </c>
      <c r="BON126" s="451">
        <f t="shared" si="8437"/>
        <v>0</v>
      </c>
      <c r="BOP126" s="457">
        <f t="shared" ref="BOP126:BPC126" si="8438">SUM(BOP127:BOP130)</f>
        <v>0</v>
      </c>
      <c r="BOQ126" s="450">
        <f t="shared" si="8438"/>
        <v>0</v>
      </c>
      <c r="BOR126" s="450">
        <f t="shared" si="8438"/>
        <v>0</v>
      </c>
      <c r="BOS126" s="450">
        <f t="shared" si="8438"/>
        <v>0</v>
      </c>
      <c r="BOT126" s="450">
        <f t="shared" si="8438"/>
        <v>0</v>
      </c>
      <c r="BOU126" s="450">
        <f t="shared" si="8438"/>
        <v>0</v>
      </c>
      <c r="BOV126" s="450">
        <f t="shared" si="8438"/>
        <v>0</v>
      </c>
      <c r="BOW126" s="450">
        <f t="shared" si="8438"/>
        <v>0</v>
      </c>
      <c r="BOX126" s="450">
        <f t="shared" si="8438"/>
        <v>0</v>
      </c>
      <c r="BOY126" s="450">
        <f t="shared" si="8438"/>
        <v>0</v>
      </c>
      <c r="BOZ126" s="450">
        <f t="shared" si="8438"/>
        <v>0</v>
      </c>
      <c r="BPA126" s="450">
        <f t="shared" si="8438"/>
        <v>0</v>
      </c>
      <c r="BPB126" s="450">
        <f t="shared" si="8438"/>
        <v>0</v>
      </c>
      <c r="BPC126" s="451">
        <f t="shared" si="8438"/>
        <v>0</v>
      </c>
      <c r="BPE126" s="457">
        <f t="shared" ref="BPE126:BPR126" si="8439">SUM(BPE127:BPE130)</f>
        <v>0</v>
      </c>
      <c r="BPF126" s="450">
        <f t="shared" si="8439"/>
        <v>0</v>
      </c>
      <c r="BPG126" s="450">
        <f t="shared" si="8439"/>
        <v>0</v>
      </c>
      <c r="BPH126" s="450">
        <f t="shared" si="8439"/>
        <v>0</v>
      </c>
      <c r="BPI126" s="450">
        <f t="shared" si="8439"/>
        <v>0</v>
      </c>
      <c r="BPJ126" s="450">
        <f t="shared" si="8439"/>
        <v>0</v>
      </c>
      <c r="BPK126" s="450">
        <f t="shared" si="8439"/>
        <v>0</v>
      </c>
      <c r="BPL126" s="450">
        <f t="shared" si="8439"/>
        <v>0</v>
      </c>
      <c r="BPM126" s="450">
        <f t="shared" si="8439"/>
        <v>0</v>
      </c>
      <c r="BPN126" s="450">
        <f t="shared" si="8439"/>
        <v>0</v>
      </c>
      <c r="BPO126" s="450">
        <f t="shared" si="8439"/>
        <v>0</v>
      </c>
      <c r="BPP126" s="450">
        <f t="shared" si="8439"/>
        <v>0</v>
      </c>
      <c r="BPQ126" s="450">
        <f t="shared" si="8439"/>
        <v>0</v>
      </c>
      <c r="BPR126" s="451">
        <f t="shared" si="8439"/>
        <v>0</v>
      </c>
      <c r="BPT126" s="457">
        <f t="shared" ref="BPT126:BQG126" si="8440">SUM(BPT127:BPT130)</f>
        <v>0</v>
      </c>
      <c r="BPU126" s="450">
        <f t="shared" si="8440"/>
        <v>0</v>
      </c>
      <c r="BPV126" s="450">
        <f t="shared" si="8440"/>
        <v>0</v>
      </c>
      <c r="BPW126" s="450">
        <f t="shared" si="8440"/>
        <v>0</v>
      </c>
      <c r="BPX126" s="450">
        <f t="shared" si="8440"/>
        <v>0</v>
      </c>
      <c r="BPY126" s="450">
        <f t="shared" si="8440"/>
        <v>0</v>
      </c>
      <c r="BPZ126" s="450">
        <f t="shared" si="8440"/>
        <v>0</v>
      </c>
      <c r="BQA126" s="450">
        <f t="shared" si="8440"/>
        <v>0</v>
      </c>
      <c r="BQB126" s="450">
        <f t="shared" si="8440"/>
        <v>0</v>
      </c>
      <c r="BQC126" s="450">
        <f t="shared" si="8440"/>
        <v>0</v>
      </c>
      <c r="BQD126" s="450">
        <f t="shared" si="8440"/>
        <v>0</v>
      </c>
      <c r="BQE126" s="450">
        <f t="shared" si="8440"/>
        <v>0</v>
      </c>
      <c r="BQF126" s="450">
        <f t="shared" si="8440"/>
        <v>0</v>
      </c>
      <c r="BQG126" s="451">
        <f t="shared" si="8440"/>
        <v>0</v>
      </c>
      <c r="BQI126" s="457">
        <f t="shared" ref="BQI126:BQV126" si="8441">SUM(BQI127:BQI130)</f>
        <v>0</v>
      </c>
      <c r="BQJ126" s="450">
        <f t="shared" si="8441"/>
        <v>0</v>
      </c>
      <c r="BQK126" s="450">
        <f t="shared" si="8441"/>
        <v>0</v>
      </c>
      <c r="BQL126" s="450">
        <f t="shared" si="8441"/>
        <v>0</v>
      </c>
      <c r="BQM126" s="450">
        <f t="shared" si="8441"/>
        <v>0</v>
      </c>
      <c r="BQN126" s="450">
        <f t="shared" si="8441"/>
        <v>0</v>
      </c>
      <c r="BQO126" s="450">
        <f t="shared" si="8441"/>
        <v>0</v>
      </c>
      <c r="BQP126" s="450">
        <f t="shared" si="8441"/>
        <v>0</v>
      </c>
      <c r="BQQ126" s="450">
        <f t="shared" si="8441"/>
        <v>0</v>
      </c>
      <c r="BQR126" s="450">
        <f t="shared" si="8441"/>
        <v>0</v>
      </c>
      <c r="BQS126" s="450">
        <f t="shared" si="8441"/>
        <v>0</v>
      </c>
      <c r="BQT126" s="450">
        <f t="shared" si="8441"/>
        <v>0</v>
      </c>
      <c r="BQU126" s="450">
        <f t="shared" si="8441"/>
        <v>0</v>
      </c>
      <c r="BQV126" s="451">
        <f t="shared" si="8441"/>
        <v>0</v>
      </c>
      <c r="BQX126" s="457">
        <f t="shared" ref="BQX126:BRK126" si="8442">SUM(BQX127:BQX130)</f>
        <v>0</v>
      </c>
      <c r="BQY126" s="450">
        <f t="shared" si="8442"/>
        <v>0</v>
      </c>
      <c r="BQZ126" s="450">
        <f t="shared" si="8442"/>
        <v>0</v>
      </c>
      <c r="BRA126" s="450">
        <f t="shared" si="8442"/>
        <v>0</v>
      </c>
      <c r="BRB126" s="450">
        <f t="shared" si="8442"/>
        <v>0</v>
      </c>
      <c r="BRC126" s="450">
        <f t="shared" si="8442"/>
        <v>0</v>
      </c>
      <c r="BRD126" s="450">
        <f t="shared" si="8442"/>
        <v>0</v>
      </c>
      <c r="BRE126" s="450">
        <f t="shared" si="8442"/>
        <v>0</v>
      </c>
      <c r="BRF126" s="450">
        <f t="shared" si="8442"/>
        <v>0</v>
      </c>
      <c r="BRG126" s="450">
        <f t="shared" si="8442"/>
        <v>0</v>
      </c>
      <c r="BRH126" s="450">
        <f t="shared" si="8442"/>
        <v>0</v>
      </c>
      <c r="BRI126" s="450">
        <f t="shared" si="8442"/>
        <v>0</v>
      </c>
      <c r="BRJ126" s="450">
        <f t="shared" si="8442"/>
        <v>0</v>
      </c>
      <c r="BRK126" s="451">
        <f t="shared" si="8442"/>
        <v>0</v>
      </c>
      <c r="BRM126" s="457">
        <f t="shared" ref="BRM126:BRZ126" si="8443">SUM(BRM127:BRM130)</f>
        <v>0</v>
      </c>
      <c r="BRN126" s="450">
        <f t="shared" si="8443"/>
        <v>0</v>
      </c>
      <c r="BRO126" s="450">
        <f t="shared" si="8443"/>
        <v>0</v>
      </c>
      <c r="BRP126" s="450">
        <f t="shared" si="8443"/>
        <v>0</v>
      </c>
      <c r="BRQ126" s="450">
        <f t="shared" si="8443"/>
        <v>0</v>
      </c>
      <c r="BRR126" s="450">
        <f t="shared" si="8443"/>
        <v>0</v>
      </c>
      <c r="BRS126" s="450">
        <f t="shared" si="8443"/>
        <v>0</v>
      </c>
      <c r="BRT126" s="450">
        <f t="shared" si="8443"/>
        <v>0</v>
      </c>
      <c r="BRU126" s="450">
        <f t="shared" si="8443"/>
        <v>0</v>
      </c>
      <c r="BRV126" s="450">
        <f t="shared" si="8443"/>
        <v>0</v>
      </c>
      <c r="BRW126" s="450">
        <f t="shared" si="8443"/>
        <v>0</v>
      </c>
      <c r="BRX126" s="450">
        <f t="shared" si="8443"/>
        <v>0</v>
      </c>
      <c r="BRY126" s="450">
        <f t="shared" si="8443"/>
        <v>0</v>
      </c>
      <c r="BRZ126" s="451">
        <f t="shared" si="8443"/>
        <v>0</v>
      </c>
      <c r="BSB126" s="457">
        <f t="shared" ref="BSB126:BSO126" si="8444">SUM(BSB127:BSB130)</f>
        <v>0</v>
      </c>
      <c r="BSC126" s="450">
        <f t="shared" si="8444"/>
        <v>0</v>
      </c>
      <c r="BSD126" s="450">
        <f t="shared" si="8444"/>
        <v>0</v>
      </c>
      <c r="BSE126" s="450">
        <f t="shared" si="8444"/>
        <v>0</v>
      </c>
      <c r="BSF126" s="450">
        <f t="shared" si="8444"/>
        <v>0</v>
      </c>
      <c r="BSG126" s="450">
        <f t="shared" si="8444"/>
        <v>0</v>
      </c>
      <c r="BSH126" s="450">
        <f t="shared" si="8444"/>
        <v>0</v>
      </c>
      <c r="BSI126" s="450">
        <f t="shared" si="8444"/>
        <v>0</v>
      </c>
      <c r="BSJ126" s="450">
        <f t="shared" si="8444"/>
        <v>0</v>
      </c>
      <c r="BSK126" s="450">
        <f t="shared" si="8444"/>
        <v>0</v>
      </c>
      <c r="BSL126" s="450">
        <f t="shared" si="8444"/>
        <v>0</v>
      </c>
      <c r="BSM126" s="450">
        <f t="shared" si="8444"/>
        <v>0</v>
      </c>
      <c r="BSN126" s="450">
        <f t="shared" si="8444"/>
        <v>0</v>
      </c>
      <c r="BSO126" s="451">
        <f t="shared" si="8444"/>
        <v>0</v>
      </c>
      <c r="BSQ126" s="457">
        <f t="shared" ref="BSQ126:BTD126" si="8445">SUM(BSQ127:BSQ130)</f>
        <v>0</v>
      </c>
      <c r="BSR126" s="450">
        <f t="shared" si="8445"/>
        <v>0</v>
      </c>
      <c r="BSS126" s="450">
        <f t="shared" si="8445"/>
        <v>0</v>
      </c>
      <c r="BST126" s="450">
        <f t="shared" si="8445"/>
        <v>0</v>
      </c>
      <c r="BSU126" s="450">
        <f t="shared" si="8445"/>
        <v>0</v>
      </c>
      <c r="BSV126" s="450">
        <f t="shared" si="8445"/>
        <v>0</v>
      </c>
      <c r="BSW126" s="450">
        <f t="shared" si="8445"/>
        <v>0</v>
      </c>
      <c r="BSX126" s="450">
        <f t="shared" si="8445"/>
        <v>0</v>
      </c>
      <c r="BSY126" s="450">
        <f t="shared" si="8445"/>
        <v>0</v>
      </c>
      <c r="BSZ126" s="450">
        <f t="shared" si="8445"/>
        <v>0</v>
      </c>
      <c r="BTA126" s="450">
        <f t="shared" si="8445"/>
        <v>0</v>
      </c>
      <c r="BTB126" s="450">
        <f t="shared" si="8445"/>
        <v>0</v>
      </c>
      <c r="BTC126" s="450">
        <f t="shared" si="8445"/>
        <v>0</v>
      </c>
      <c r="BTD126" s="451">
        <f t="shared" si="8445"/>
        <v>0</v>
      </c>
      <c r="BTF126" s="457">
        <f t="shared" ref="BTF126:BTS126" si="8446">SUM(BTF127:BTF130)</f>
        <v>0</v>
      </c>
      <c r="BTG126" s="450">
        <f t="shared" si="8446"/>
        <v>0</v>
      </c>
      <c r="BTH126" s="450">
        <f t="shared" si="8446"/>
        <v>0</v>
      </c>
      <c r="BTI126" s="450">
        <f t="shared" si="8446"/>
        <v>0</v>
      </c>
      <c r="BTJ126" s="450">
        <f t="shared" si="8446"/>
        <v>0</v>
      </c>
      <c r="BTK126" s="450">
        <f t="shared" si="8446"/>
        <v>0</v>
      </c>
      <c r="BTL126" s="450">
        <f t="shared" si="8446"/>
        <v>0</v>
      </c>
      <c r="BTM126" s="450">
        <f t="shared" si="8446"/>
        <v>0</v>
      </c>
      <c r="BTN126" s="450">
        <f t="shared" si="8446"/>
        <v>0</v>
      </c>
      <c r="BTO126" s="450">
        <f t="shared" si="8446"/>
        <v>0</v>
      </c>
      <c r="BTP126" s="450">
        <f t="shared" si="8446"/>
        <v>0</v>
      </c>
      <c r="BTQ126" s="450">
        <f t="shared" si="8446"/>
        <v>0</v>
      </c>
      <c r="BTR126" s="450">
        <f t="shared" si="8446"/>
        <v>0</v>
      </c>
      <c r="BTS126" s="451">
        <f t="shared" si="8446"/>
        <v>0</v>
      </c>
      <c r="BTU126" s="457">
        <f t="shared" ref="BTU126:BUH126" si="8447">SUM(BTU127:BTU130)</f>
        <v>0</v>
      </c>
      <c r="BTV126" s="450">
        <f t="shared" si="8447"/>
        <v>0</v>
      </c>
      <c r="BTW126" s="450">
        <f t="shared" si="8447"/>
        <v>0</v>
      </c>
      <c r="BTX126" s="450">
        <f t="shared" si="8447"/>
        <v>0</v>
      </c>
      <c r="BTY126" s="450">
        <f t="shared" si="8447"/>
        <v>0</v>
      </c>
      <c r="BTZ126" s="450">
        <f t="shared" si="8447"/>
        <v>0</v>
      </c>
      <c r="BUA126" s="450">
        <f t="shared" si="8447"/>
        <v>0</v>
      </c>
      <c r="BUB126" s="450">
        <f t="shared" si="8447"/>
        <v>0</v>
      </c>
      <c r="BUC126" s="450">
        <f t="shared" si="8447"/>
        <v>0</v>
      </c>
      <c r="BUD126" s="450">
        <f t="shared" si="8447"/>
        <v>0</v>
      </c>
      <c r="BUE126" s="450">
        <f t="shared" si="8447"/>
        <v>0</v>
      </c>
      <c r="BUF126" s="450">
        <f t="shared" si="8447"/>
        <v>0</v>
      </c>
      <c r="BUG126" s="450">
        <f t="shared" si="8447"/>
        <v>0</v>
      </c>
      <c r="BUH126" s="451">
        <f t="shared" si="8447"/>
        <v>0</v>
      </c>
      <c r="BUJ126" s="457">
        <f t="shared" ref="BUJ126:BUW126" si="8448">SUM(BUJ127:BUJ130)</f>
        <v>0</v>
      </c>
      <c r="BUK126" s="450">
        <f t="shared" si="8448"/>
        <v>0</v>
      </c>
      <c r="BUL126" s="450">
        <f t="shared" si="8448"/>
        <v>0</v>
      </c>
      <c r="BUM126" s="450">
        <f t="shared" si="8448"/>
        <v>0</v>
      </c>
      <c r="BUN126" s="450">
        <f t="shared" si="8448"/>
        <v>0</v>
      </c>
      <c r="BUO126" s="450">
        <f t="shared" si="8448"/>
        <v>0</v>
      </c>
      <c r="BUP126" s="450">
        <f t="shared" si="8448"/>
        <v>0</v>
      </c>
      <c r="BUQ126" s="450">
        <f t="shared" si="8448"/>
        <v>0</v>
      </c>
      <c r="BUR126" s="450">
        <f t="shared" si="8448"/>
        <v>0</v>
      </c>
      <c r="BUS126" s="450">
        <f t="shared" si="8448"/>
        <v>0</v>
      </c>
      <c r="BUT126" s="450">
        <f t="shared" si="8448"/>
        <v>0</v>
      </c>
      <c r="BUU126" s="450">
        <f t="shared" si="8448"/>
        <v>0</v>
      </c>
      <c r="BUV126" s="450">
        <f t="shared" si="8448"/>
        <v>0</v>
      </c>
      <c r="BUW126" s="451">
        <f t="shared" si="8448"/>
        <v>0</v>
      </c>
      <c r="BUY126" s="457">
        <f t="shared" ref="BUY126:BVL126" si="8449">SUM(BUY127:BUY130)</f>
        <v>0</v>
      </c>
      <c r="BUZ126" s="450">
        <f t="shared" si="8449"/>
        <v>0</v>
      </c>
      <c r="BVA126" s="450">
        <f t="shared" si="8449"/>
        <v>0</v>
      </c>
      <c r="BVB126" s="450">
        <f t="shared" si="8449"/>
        <v>0</v>
      </c>
      <c r="BVC126" s="450">
        <f t="shared" si="8449"/>
        <v>0</v>
      </c>
      <c r="BVD126" s="450">
        <f t="shared" si="8449"/>
        <v>0</v>
      </c>
      <c r="BVE126" s="450">
        <f t="shared" si="8449"/>
        <v>0</v>
      </c>
      <c r="BVF126" s="450">
        <f t="shared" si="8449"/>
        <v>0</v>
      </c>
      <c r="BVG126" s="450">
        <f t="shared" si="8449"/>
        <v>0</v>
      </c>
      <c r="BVH126" s="450">
        <f t="shared" si="8449"/>
        <v>0</v>
      </c>
      <c r="BVI126" s="450">
        <f t="shared" si="8449"/>
        <v>0</v>
      </c>
      <c r="BVJ126" s="450">
        <f t="shared" si="8449"/>
        <v>0</v>
      </c>
      <c r="BVK126" s="450">
        <f t="shared" si="8449"/>
        <v>0</v>
      </c>
      <c r="BVL126" s="451">
        <f t="shared" si="8449"/>
        <v>0</v>
      </c>
      <c r="BVN126" s="457">
        <f t="shared" ref="BVN126:BWA126" si="8450">SUM(BVN127:BVN130)</f>
        <v>0</v>
      </c>
      <c r="BVO126" s="450">
        <f t="shared" si="8450"/>
        <v>0</v>
      </c>
      <c r="BVP126" s="450">
        <f t="shared" si="8450"/>
        <v>0</v>
      </c>
      <c r="BVQ126" s="450">
        <f t="shared" si="8450"/>
        <v>0</v>
      </c>
      <c r="BVR126" s="450">
        <f t="shared" si="8450"/>
        <v>0</v>
      </c>
      <c r="BVS126" s="450">
        <f t="shared" si="8450"/>
        <v>0</v>
      </c>
      <c r="BVT126" s="450">
        <f t="shared" si="8450"/>
        <v>0</v>
      </c>
      <c r="BVU126" s="450">
        <f t="shared" si="8450"/>
        <v>0</v>
      </c>
      <c r="BVV126" s="450">
        <f t="shared" si="8450"/>
        <v>0</v>
      </c>
      <c r="BVW126" s="450">
        <f t="shared" si="8450"/>
        <v>0</v>
      </c>
      <c r="BVX126" s="450">
        <f t="shared" si="8450"/>
        <v>0</v>
      </c>
      <c r="BVY126" s="450">
        <f t="shared" si="8450"/>
        <v>0</v>
      </c>
      <c r="BVZ126" s="450">
        <f t="shared" si="8450"/>
        <v>0</v>
      </c>
      <c r="BWA126" s="451">
        <f t="shared" si="8450"/>
        <v>0</v>
      </c>
    </row>
    <row r="127" spans="2:1951" ht="30" hidden="1" customHeight="1" x14ac:dyDescent="0.2">
      <c r="B127" s="452" t="s">
        <v>320</v>
      </c>
      <c r="C127" s="447"/>
      <c r="D127" s="447"/>
      <c r="E127" s="447"/>
      <c r="F127" s="447"/>
      <c r="G127" s="450">
        <f t="shared" ref="G127:G130" si="8451">C127+D127-E127+F127</f>
        <v>0</v>
      </c>
      <c r="H127" s="447"/>
      <c r="I127" s="447"/>
      <c r="J127" s="447"/>
      <c r="K127" s="447"/>
      <c r="L127" s="447"/>
      <c r="M127" s="449"/>
      <c r="N127" s="450">
        <f t="shared" ref="N127:N130" si="8452">H127+I127-J127+K127-L127+M127</f>
        <v>0</v>
      </c>
      <c r="O127" s="463"/>
      <c r="P127" s="448"/>
      <c r="R127" s="458"/>
      <c r="S127" s="447"/>
      <c r="T127" s="447"/>
      <c r="U127" s="447"/>
      <c r="V127" s="450">
        <f t="shared" ref="V127:V130" si="8453">R127+S127-T127+U127</f>
        <v>0</v>
      </c>
      <c r="W127" s="447"/>
      <c r="X127" s="447"/>
      <c r="Y127" s="447"/>
      <c r="Z127" s="447"/>
      <c r="AA127" s="447"/>
      <c r="AB127" s="449"/>
      <c r="AC127" s="450">
        <f t="shared" ref="AC127:AC130" si="8454">W127+X127-Y127+Z127-AA127+AB127</f>
        <v>0</v>
      </c>
      <c r="AD127" s="463"/>
      <c r="AE127" s="448"/>
      <c r="AG127" s="458"/>
      <c r="AH127" s="447"/>
      <c r="AI127" s="447"/>
      <c r="AJ127" s="447"/>
      <c r="AK127" s="450">
        <f t="shared" ref="AK127:AK130" si="8455">AG127+AH127-AI127+AJ127</f>
        <v>0</v>
      </c>
      <c r="AL127" s="447"/>
      <c r="AM127" s="447"/>
      <c r="AN127" s="447"/>
      <c r="AO127" s="447"/>
      <c r="AP127" s="447"/>
      <c r="AQ127" s="449"/>
      <c r="AR127" s="450">
        <f t="shared" ref="AR127:AR130" si="8456">AL127+AM127-AN127+AO127-AP127+AQ127</f>
        <v>0</v>
      </c>
      <c r="AS127" s="463"/>
      <c r="AT127" s="448"/>
      <c r="AV127" s="458"/>
      <c r="AW127" s="447"/>
      <c r="AX127" s="447"/>
      <c r="AY127" s="447"/>
      <c r="AZ127" s="450">
        <f t="shared" ref="AZ127:AZ130" si="8457">AV127+AW127-AX127+AY127</f>
        <v>0</v>
      </c>
      <c r="BA127" s="447"/>
      <c r="BB127" s="447"/>
      <c r="BC127" s="447"/>
      <c r="BD127" s="447"/>
      <c r="BE127" s="447"/>
      <c r="BF127" s="449"/>
      <c r="BG127" s="450">
        <f t="shared" ref="BG127:BG130" si="8458">BA127+BB127-BC127+BD127-BE127+BF127</f>
        <v>0</v>
      </c>
      <c r="BH127" s="463"/>
      <c r="BI127" s="448"/>
      <c r="BK127" s="458"/>
      <c r="BL127" s="447"/>
      <c r="BM127" s="447"/>
      <c r="BN127" s="447"/>
      <c r="BO127" s="450">
        <f t="shared" ref="BO127:BO130" si="8459">BK127+BL127-BM127+BN127</f>
        <v>0</v>
      </c>
      <c r="BP127" s="447"/>
      <c r="BQ127" s="447"/>
      <c r="BR127" s="447"/>
      <c r="BS127" s="447"/>
      <c r="BT127" s="447"/>
      <c r="BU127" s="449"/>
      <c r="BV127" s="450">
        <f t="shared" ref="BV127:BV130" si="8460">BP127+BQ127-BR127+BS127-BT127+BU127</f>
        <v>0</v>
      </c>
      <c r="BW127" s="463"/>
      <c r="BX127" s="448"/>
      <c r="BZ127" s="458"/>
      <c r="CA127" s="447"/>
      <c r="CB127" s="447"/>
      <c r="CC127" s="447"/>
      <c r="CD127" s="450">
        <f t="shared" ref="CD127:CD130" si="8461">BZ127+CA127-CB127+CC127</f>
        <v>0</v>
      </c>
      <c r="CE127" s="447"/>
      <c r="CF127" s="447"/>
      <c r="CG127" s="447"/>
      <c r="CH127" s="447"/>
      <c r="CI127" s="447"/>
      <c r="CJ127" s="449"/>
      <c r="CK127" s="450">
        <f t="shared" ref="CK127:CK130" si="8462">CE127+CF127-CG127+CH127-CI127+CJ127</f>
        <v>0</v>
      </c>
      <c r="CL127" s="463"/>
      <c r="CM127" s="448"/>
      <c r="CO127" s="458"/>
      <c r="CP127" s="447"/>
      <c r="CQ127" s="447"/>
      <c r="CR127" s="447"/>
      <c r="CS127" s="450">
        <f t="shared" ref="CS127:CS130" si="8463">CO127+CP127-CQ127+CR127</f>
        <v>0</v>
      </c>
      <c r="CT127" s="447"/>
      <c r="CU127" s="447"/>
      <c r="CV127" s="447"/>
      <c r="CW127" s="447"/>
      <c r="CX127" s="447"/>
      <c r="CY127" s="449"/>
      <c r="CZ127" s="450">
        <f t="shared" ref="CZ127:CZ130" si="8464">CT127+CU127-CV127+CW127-CX127+CY127</f>
        <v>0</v>
      </c>
      <c r="DA127" s="463"/>
      <c r="DB127" s="448"/>
      <c r="DD127" s="458"/>
      <c r="DE127" s="447"/>
      <c r="DF127" s="447"/>
      <c r="DG127" s="447"/>
      <c r="DH127" s="450">
        <f t="shared" ref="DH127:DH130" si="8465">DD127+DE127-DF127+DG127</f>
        <v>0</v>
      </c>
      <c r="DI127" s="447"/>
      <c r="DJ127" s="447"/>
      <c r="DK127" s="447"/>
      <c r="DL127" s="447"/>
      <c r="DM127" s="447"/>
      <c r="DN127" s="449"/>
      <c r="DO127" s="450">
        <f t="shared" ref="DO127:DO130" si="8466">DI127+DJ127-DK127+DL127-DM127+DN127</f>
        <v>0</v>
      </c>
      <c r="DP127" s="463"/>
      <c r="DQ127" s="448"/>
      <c r="DS127" s="458"/>
      <c r="DT127" s="447"/>
      <c r="DU127" s="447"/>
      <c r="DV127" s="447"/>
      <c r="DW127" s="450">
        <f t="shared" ref="DW127:DW130" si="8467">DS127+DT127-DU127+DV127</f>
        <v>0</v>
      </c>
      <c r="DX127" s="447"/>
      <c r="DY127" s="447"/>
      <c r="DZ127" s="447"/>
      <c r="EA127" s="447"/>
      <c r="EB127" s="447"/>
      <c r="EC127" s="449"/>
      <c r="ED127" s="450">
        <f t="shared" ref="ED127:ED130" si="8468">DX127+DY127-DZ127+EA127-EB127+EC127</f>
        <v>0</v>
      </c>
      <c r="EE127" s="463"/>
      <c r="EF127" s="448"/>
      <c r="EH127" s="458"/>
      <c r="EI127" s="447"/>
      <c r="EJ127" s="447"/>
      <c r="EK127" s="447"/>
      <c r="EL127" s="450">
        <f t="shared" ref="EL127:EL130" si="8469">EH127+EI127-EJ127+EK127</f>
        <v>0</v>
      </c>
      <c r="EM127" s="447"/>
      <c r="EN127" s="447"/>
      <c r="EO127" s="447"/>
      <c r="EP127" s="447"/>
      <c r="EQ127" s="447"/>
      <c r="ER127" s="449"/>
      <c r="ES127" s="450">
        <f t="shared" ref="ES127:ES130" si="8470">EM127+EN127-EO127+EP127-EQ127+ER127</f>
        <v>0</v>
      </c>
      <c r="ET127" s="463"/>
      <c r="EU127" s="448"/>
      <c r="EW127" s="458"/>
      <c r="EX127" s="447"/>
      <c r="EY127" s="447"/>
      <c r="EZ127" s="447"/>
      <c r="FA127" s="450">
        <f t="shared" ref="FA127:FA130" si="8471">EW127+EX127-EY127+EZ127</f>
        <v>0</v>
      </c>
      <c r="FB127" s="447"/>
      <c r="FC127" s="447"/>
      <c r="FD127" s="447"/>
      <c r="FE127" s="447"/>
      <c r="FF127" s="447"/>
      <c r="FG127" s="449"/>
      <c r="FH127" s="450">
        <f t="shared" ref="FH127:FH130" si="8472">FB127+FC127-FD127+FE127-FF127+FG127</f>
        <v>0</v>
      </c>
      <c r="FI127" s="463"/>
      <c r="FJ127" s="448"/>
      <c r="FL127" s="458"/>
      <c r="FM127" s="447"/>
      <c r="FN127" s="447"/>
      <c r="FO127" s="447"/>
      <c r="FP127" s="450">
        <f t="shared" ref="FP127:FP130" si="8473">FL127+FM127-FN127+FO127</f>
        <v>0</v>
      </c>
      <c r="FQ127" s="447"/>
      <c r="FR127" s="447"/>
      <c r="FS127" s="447"/>
      <c r="FT127" s="447"/>
      <c r="FU127" s="447"/>
      <c r="FV127" s="449"/>
      <c r="FW127" s="450">
        <f t="shared" ref="FW127:FW130" si="8474">FQ127+FR127-FS127+FT127-FU127+FV127</f>
        <v>0</v>
      </c>
      <c r="FX127" s="463"/>
      <c r="FY127" s="448"/>
      <c r="GA127" s="458"/>
      <c r="GB127" s="447"/>
      <c r="GC127" s="447"/>
      <c r="GD127" s="447"/>
      <c r="GE127" s="450">
        <f t="shared" ref="GE127:GE130" si="8475">GA127+GB127-GC127+GD127</f>
        <v>0</v>
      </c>
      <c r="GF127" s="447"/>
      <c r="GG127" s="447"/>
      <c r="GH127" s="447"/>
      <c r="GI127" s="447"/>
      <c r="GJ127" s="447"/>
      <c r="GK127" s="449"/>
      <c r="GL127" s="450">
        <f t="shared" ref="GL127:GL130" si="8476">GF127+GG127-GH127+GI127-GJ127+GK127</f>
        <v>0</v>
      </c>
      <c r="GM127" s="463"/>
      <c r="GN127" s="448"/>
      <c r="GP127" s="458"/>
      <c r="GQ127" s="447"/>
      <c r="GR127" s="447"/>
      <c r="GS127" s="447"/>
      <c r="GT127" s="450">
        <f t="shared" ref="GT127:GT130" si="8477">GP127+GQ127-GR127+GS127</f>
        <v>0</v>
      </c>
      <c r="GU127" s="447"/>
      <c r="GV127" s="447"/>
      <c r="GW127" s="447"/>
      <c r="GX127" s="447"/>
      <c r="GY127" s="447"/>
      <c r="GZ127" s="449"/>
      <c r="HA127" s="450">
        <f t="shared" ref="HA127:HA130" si="8478">GU127+GV127-GW127+GX127-GY127+GZ127</f>
        <v>0</v>
      </c>
      <c r="HB127" s="463"/>
      <c r="HC127" s="448"/>
      <c r="HE127" s="458"/>
      <c r="HF127" s="447"/>
      <c r="HG127" s="447"/>
      <c r="HH127" s="447"/>
      <c r="HI127" s="450">
        <f t="shared" ref="HI127:HI130" si="8479">HE127+HF127-HG127+HH127</f>
        <v>0</v>
      </c>
      <c r="HJ127" s="447"/>
      <c r="HK127" s="447"/>
      <c r="HL127" s="447"/>
      <c r="HM127" s="447"/>
      <c r="HN127" s="447"/>
      <c r="HO127" s="449"/>
      <c r="HP127" s="450">
        <f t="shared" ref="HP127:HP130" si="8480">HJ127+HK127-HL127+HM127-HN127+HO127</f>
        <v>0</v>
      </c>
      <c r="HQ127" s="463"/>
      <c r="HR127" s="448"/>
      <c r="HT127" s="458"/>
      <c r="HU127" s="447"/>
      <c r="HV127" s="447"/>
      <c r="HW127" s="447"/>
      <c r="HX127" s="450">
        <f t="shared" ref="HX127:HX130" si="8481">HT127+HU127-HV127+HW127</f>
        <v>0</v>
      </c>
      <c r="HY127" s="447"/>
      <c r="HZ127" s="447"/>
      <c r="IA127" s="447"/>
      <c r="IB127" s="447"/>
      <c r="IC127" s="447"/>
      <c r="ID127" s="449"/>
      <c r="IE127" s="450">
        <f t="shared" ref="IE127:IE130" si="8482">HY127+HZ127-IA127+IB127-IC127+ID127</f>
        <v>0</v>
      </c>
      <c r="IF127" s="463"/>
      <c r="IG127" s="448"/>
      <c r="II127" s="458"/>
      <c r="IJ127" s="447"/>
      <c r="IK127" s="447"/>
      <c r="IL127" s="447"/>
      <c r="IM127" s="450">
        <f t="shared" ref="IM127:IM130" si="8483">II127+IJ127-IK127+IL127</f>
        <v>0</v>
      </c>
      <c r="IN127" s="447"/>
      <c r="IO127" s="447"/>
      <c r="IP127" s="447"/>
      <c r="IQ127" s="447"/>
      <c r="IR127" s="447"/>
      <c r="IS127" s="449"/>
      <c r="IT127" s="450">
        <f t="shared" ref="IT127:IT130" si="8484">IN127+IO127-IP127+IQ127-IR127+IS127</f>
        <v>0</v>
      </c>
      <c r="IU127" s="463"/>
      <c r="IV127" s="448"/>
      <c r="IX127" s="458"/>
      <c r="IY127" s="447"/>
      <c r="IZ127" s="447"/>
      <c r="JA127" s="447"/>
      <c r="JB127" s="450">
        <f t="shared" ref="JB127:JB130" si="8485">IX127+IY127-IZ127+JA127</f>
        <v>0</v>
      </c>
      <c r="JC127" s="447"/>
      <c r="JD127" s="447"/>
      <c r="JE127" s="447"/>
      <c r="JF127" s="447"/>
      <c r="JG127" s="447"/>
      <c r="JH127" s="449"/>
      <c r="JI127" s="450">
        <f t="shared" ref="JI127:JI130" si="8486">JC127+JD127-JE127+JF127-JG127+JH127</f>
        <v>0</v>
      </c>
      <c r="JJ127" s="463"/>
      <c r="JK127" s="448"/>
      <c r="JM127" s="458"/>
      <c r="JN127" s="447"/>
      <c r="JO127" s="447"/>
      <c r="JP127" s="447"/>
      <c r="JQ127" s="450">
        <f t="shared" ref="JQ127:JQ130" si="8487">JM127+JN127-JO127+JP127</f>
        <v>0</v>
      </c>
      <c r="JR127" s="447"/>
      <c r="JS127" s="447"/>
      <c r="JT127" s="447"/>
      <c r="JU127" s="447"/>
      <c r="JV127" s="447"/>
      <c r="JW127" s="449"/>
      <c r="JX127" s="450">
        <f t="shared" ref="JX127:JX130" si="8488">JR127+JS127-JT127+JU127-JV127+JW127</f>
        <v>0</v>
      </c>
      <c r="JY127" s="463"/>
      <c r="JZ127" s="448"/>
      <c r="KB127" s="458"/>
      <c r="KC127" s="447"/>
      <c r="KD127" s="447"/>
      <c r="KE127" s="447"/>
      <c r="KF127" s="450">
        <f t="shared" ref="KF127:KF130" si="8489">KB127+KC127-KD127+KE127</f>
        <v>0</v>
      </c>
      <c r="KG127" s="447"/>
      <c r="KH127" s="447"/>
      <c r="KI127" s="447"/>
      <c r="KJ127" s="447"/>
      <c r="KK127" s="447"/>
      <c r="KL127" s="449"/>
      <c r="KM127" s="450">
        <f t="shared" ref="KM127:KM130" si="8490">KG127+KH127-KI127+KJ127-KK127+KL127</f>
        <v>0</v>
      </c>
      <c r="KN127" s="463"/>
      <c r="KO127" s="448"/>
      <c r="KQ127" s="458"/>
      <c r="KR127" s="447"/>
      <c r="KS127" s="447"/>
      <c r="KT127" s="447"/>
      <c r="KU127" s="450">
        <f t="shared" ref="KU127:KU130" si="8491">KQ127+KR127-KS127+KT127</f>
        <v>0</v>
      </c>
      <c r="KV127" s="447"/>
      <c r="KW127" s="447"/>
      <c r="KX127" s="447"/>
      <c r="KY127" s="447"/>
      <c r="KZ127" s="447"/>
      <c r="LA127" s="449"/>
      <c r="LB127" s="450">
        <f t="shared" ref="LB127:LB130" si="8492">KV127+KW127-KX127+KY127-KZ127+LA127</f>
        <v>0</v>
      </c>
      <c r="LC127" s="463"/>
      <c r="LD127" s="448"/>
      <c r="LF127" s="458"/>
      <c r="LG127" s="447"/>
      <c r="LH127" s="447"/>
      <c r="LI127" s="447"/>
      <c r="LJ127" s="450">
        <f t="shared" ref="LJ127:LJ130" si="8493">LF127+LG127-LH127+LI127</f>
        <v>0</v>
      </c>
      <c r="LK127" s="447"/>
      <c r="LL127" s="447"/>
      <c r="LM127" s="447"/>
      <c r="LN127" s="447"/>
      <c r="LO127" s="447"/>
      <c r="LP127" s="449"/>
      <c r="LQ127" s="450">
        <f t="shared" ref="LQ127:LQ130" si="8494">LK127+LL127-LM127+LN127-LO127+LP127</f>
        <v>0</v>
      </c>
      <c r="LR127" s="463"/>
      <c r="LS127" s="448"/>
      <c r="LU127" s="458"/>
      <c r="LV127" s="447"/>
      <c r="LW127" s="447"/>
      <c r="LX127" s="447"/>
      <c r="LY127" s="450">
        <f t="shared" ref="LY127:LY130" si="8495">LU127+LV127-LW127+LX127</f>
        <v>0</v>
      </c>
      <c r="LZ127" s="447"/>
      <c r="MA127" s="447"/>
      <c r="MB127" s="447"/>
      <c r="MC127" s="447"/>
      <c r="MD127" s="447"/>
      <c r="ME127" s="449"/>
      <c r="MF127" s="450">
        <f t="shared" ref="MF127:MF130" si="8496">LZ127+MA127-MB127+MC127-MD127+ME127</f>
        <v>0</v>
      </c>
      <c r="MG127" s="463"/>
      <c r="MH127" s="448"/>
      <c r="MJ127" s="458"/>
      <c r="MK127" s="447"/>
      <c r="ML127" s="447"/>
      <c r="MM127" s="447"/>
      <c r="MN127" s="450">
        <f t="shared" ref="MN127:MN130" si="8497">MJ127+MK127-ML127+MM127</f>
        <v>0</v>
      </c>
      <c r="MO127" s="447"/>
      <c r="MP127" s="447"/>
      <c r="MQ127" s="447"/>
      <c r="MR127" s="447"/>
      <c r="MS127" s="447"/>
      <c r="MT127" s="449"/>
      <c r="MU127" s="450">
        <f t="shared" ref="MU127:MU130" si="8498">MO127+MP127-MQ127+MR127-MS127+MT127</f>
        <v>0</v>
      </c>
      <c r="MV127" s="463"/>
      <c r="MW127" s="448"/>
      <c r="MY127" s="458"/>
      <c r="MZ127" s="447"/>
      <c r="NA127" s="447"/>
      <c r="NB127" s="447"/>
      <c r="NC127" s="450">
        <f t="shared" ref="NC127:NC130" si="8499">MY127+MZ127-NA127+NB127</f>
        <v>0</v>
      </c>
      <c r="ND127" s="447"/>
      <c r="NE127" s="447"/>
      <c r="NF127" s="447"/>
      <c r="NG127" s="447"/>
      <c r="NH127" s="447"/>
      <c r="NI127" s="449"/>
      <c r="NJ127" s="450">
        <f t="shared" ref="NJ127:NJ130" si="8500">ND127+NE127-NF127+NG127-NH127+NI127</f>
        <v>0</v>
      </c>
      <c r="NK127" s="463"/>
      <c r="NL127" s="448"/>
      <c r="NN127" s="458"/>
      <c r="NO127" s="447"/>
      <c r="NP127" s="447"/>
      <c r="NQ127" s="447"/>
      <c r="NR127" s="450">
        <f t="shared" ref="NR127:NR130" si="8501">NN127+NO127-NP127+NQ127</f>
        <v>0</v>
      </c>
      <c r="NS127" s="447"/>
      <c r="NT127" s="447"/>
      <c r="NU127" s="447"/>
      <c r="NV127" s="447"/>
      <c r="NW127" s="447"/>
      <c r="NX127" s="449"/>
      <c r="NY127" s="450">
        <f t="shared" ref="NY127:NY130" si="8502">NS127+NT127-NU127+NV127-NW127+NX127</f>
        <v>0</v>
      </c>
      <c r="NZ127" s="463"/>
      <c r="OA127" s="448"/>
      <c r="OC127" s="458"/>
      <c r="OD127" s="447"/>
      <c r="OE127" s="447"/>
      <c r="OF127" s="447"/>
      <c r="OG127" s="450">
        <f t="shared" ref="OG127:OG130" si="8503">OC127+OD127-OE127+OF127</f>
        <v>0</v>
      </c>
      <c r="OH127" s="447"/>
      <c r="OI127" s="447"/>
      <c r="OJ127" s="447"/>
      <c r="OK127" s="447"/>
      <c r="OL127" s="447"/>
      <c r="OM127" s="449"/>
      <c r="ON127" s="450">
        <f t="shared" ref="ON127:ON130" si="8504">OH127+OI127-OJ127+OK127-OL127+OM127</f>
        <v>0</v>
      </c>
      <c r="OO127" s="463"/>
      <c r="OP127" s="448"/>
      <c r="OR127" s="458"/>
      <c r="OS127" s="447"/>
      <c r="OT127" s="447"/>
      <c r="OU127" s="447"/>
      <c r="OV127" s="450">
        <f t="shared" ref="OV127:OV130" si="8505">OR127+OS127-OT127+OU127</f>
        <v>0</v>
      </c>
      <c r="OW127" s="447"/>
      <c r="OX127" s="447"/>
      <c r="OY127" s="447"/>
      <c r="OZ127" s="447"/>
      <c r="PA127" s="447"/>
      <c r="PB127" s="449"/>
      <c r="PC127" s="450">
        <f t="shared" ref="PC127:PC130" si="8506">OW127+OX127-OY127+OZ127-PA127+PB127</f>
        <v>0</v>
      </c>
      <c r="PD127" s="463"/>
      <c r="PE127" s="448"/>
      <c r="PG127" s="458"/>
      <c r="PH127" s="447"/>
      <c r="PI127" s="447"/>
      <c r="PJ127" s="447"/>
      <c r="PK127" s="450">
        <f t="shared" ref="PK127:PK130" si="8507">PG127+PH127-PI127+PJ127</f>
        <v>0</v>
      </c>
      <c r="PL127" s="447"/>
      <c r="PM127" s="447"/>
      <c r="PN127" s="447"/>
      <c r="PO127" s="447"/>
      <c r="PP127" s="447"/>
      <c r="PQ127" s="449"/>
      <c r="PR127" s="450">
        <f t="shared" ref="PR127:PR130" si="8508">PL127+PM127-PN127+PO127-PP127+PQ127</f>
        <v>0</v>
      </c>
      <c r="PS127" s="463"/>
      <c r="PT127" s="448"/>
      <c r="PV127" s="458"/>
      <c r="PW127" s="447"/>
      <c r="PX127" s="447"/>
      <c r="PY127" s="447"/>
      <c r="PZ127" s="450">
        <f t="shared" ref="PZ127:PZ130" si="8509">PV127+PW127-PX127+PY127</f>
        <v>0</v>
      </c>
      <c r="QA127" s="447"/>
      <c r="QB127" s="447"/>
      <c r="QC127" s="447"/>
      <c r="QD127" s="447"/>
      <c r="QE127" s="447"/>
      <c r="QF127" s="449"/>
      <c r="QG127" s="450">
        <f t="shared" ref="QG127:QG130" si="8510">QA127+QB127-QC127+QD127-QE127+QF127</f>
        <v>0</v>
      </c>
      <c r="QH127" s="463"/>
      <c r="QI127" s="448"/>
      <c r="QK127" s="458"/>
      <c r="QL127" s="447"/>
      <c r="QM127" s="447"/>
      <c r="QN127" s="447"/>
      <c r="QO127" s="450">
        <f t="shared" ref="QO127:QO130" si="8511">QK127+QL127-QM127+QN127</f>
        <v>0</v>
      </c>
      <c r="QP127" s="447"/>
      <c r="QQ127" s="447"/>
      <c r="QR127" s="447"/>
      <c r="QS127" s="447"/>
      <c r="QT127" s="447"/>
      <c r="QU127" s="449"/>
      <c r="QV127" s="450">
        <f t="shared" ref="QV127:QV130" si="8512">QP127+QQ127-QR127+QS127-QT127+QU127</f>
        <v>0</v>
      </c>
      <c r="QW127" s="463"/>
      <c r="QX127" s="448"/>
      <c r="QZ127" s="458"/>
      <c r="RA127" s="447"/>
      <c r="RB127" s="447"/>
      <c r="RC127" s="447"/>
      <c r="RD127" s="450">
        <f t="shared" ref="RD127:RD130" si="8513">QZ127+RA127-RB127+RC127</f>
        <v>0</v>
      </c>
      <c r="RE127" s="447"/>
      <c r="RF127" s="447"/>
      <c r="RG127" s="447"/>
      <c r="RH127" s="447"/>
      <c r="RI127" s="447"/>
      <c r="RJ127" s="449"/>
      <c r="RK127" s="450">
        <f t="shared" ref="RK127:RK130" si="8514">RE127+RF127-RG127+RH127-RI127+RJ127</f>
        <v>0</v>
      </c>
      <c r="RL127" s="463"/>
      <c r="RM127" s="448"/>
      <c r="RO127" s="458"/>
      <c r="RP127" s="447"/>
      <c r="RQ127" s="447"/>
      <c r="RR127" s="447"/>
      <c r="RS127" s="450">
        <f t="shared" ref="RS127:RS130" si="8515">RO127+RP127-RQ127+RR127</f>
        <v>0</v>
      </c>
      <c r="RT127" s="447"/>
      <c r="RU127" s="447"/>
      <c r="RV127" s="447"/>
      <c r="RW127" s="447"/>
      <c r="RX127" s="447"/>
      <c r="RY127" s="449"/>
      <c r="RZ127" s="450">
        <f t="shared" ref="RZ127:RZ130" si="8516">RT127+RU127-RV127+RW127-RX127+RY127</f>
        <v>0</v>
      </c>
      <c r="SA127" s="463"/>
      <c r="SB127" s="448"/>
      <c r="SD127" s="458"/>
      <c r="SE127" s="447"/>
      <c r="SF127" s="447"/>
      <c r="SG127" s="447"/>
      <c r="SH127" s="450">
        <f t="shared" ref="SH127:SH130" si="8517">SD127+SE127-SF127+SG127</f>
        <v>0</v>
      </c>
      <c r="SI127" s="447"/>
      <c r="SJ127" s="447"/>
      <c r="SK127" s="447"/>
      <c r="SL127" s="447"/>
      <c r="SM127" s="447"/>
      <c r="SN127" s="449"/>
      <c r="SO127" s="450">
        <f t="shared" ref="SO127:SO130" si="8518">SI127+SJ127-SK127+SL127-SM127+SN127</f>
        <v>0</v>
      </c>
      <c r="SP127" s="463"/>
      <c r="SQ127" s="448"/>
      <c r="SS127" s="458"/>
      <c r="ST127" s="447"/>
      <c r="SU127" s="447"/>
      <c r="SV127" s="447"/>
      <c r="SW127" s="450">
        <f t="shared" ref="SW127:SW130" si="8519">SS127+ST127-SU127+SV127</f>
        <v>0</v>
      </c>
      <c r="SX127" s="447"/>
      <c r="SY127" s="447"/>
      <c r="SZ127" s="447"/>
      <c r="TA127" s="447"/>
      <c r="TB127" s="447"/>
      <c r="TC127" s="449"/>
      <c r="TD127" s="450">
        <f t="shared" ref="TD127:TD130" si="8520">SX127+SY127-SZ127+TA127-TB127+TC127</f>
        <v>0</v>
      </c>
      <c r="TE127" s="463"/>
      <c r="TF127" s="448"/>
      <c r="TH127" s="458"/>
      <c r="TI127" s="447"/>
      <c r="TJ127" s="447"/>
      <c r="TK127" s="447"/>
      <c r="TL127" s="450">
        <f t="shared" ref="TL127:TL130" si="8521">TH127+TI127-TJ127+TK127</f>
        <v>0</v>
      </c>
      <c r="TM127" s="447"/>
      <c r="TN127" s="447"/>
      <c r="TO127" s="447"/>
      <c r="TP127" s="447"/>
      <c r="TQ127" s="447"/>
      <c r="TR127" s="449"/>
      <c r="TS127" s="450">
        <f t="shared" ref="TS127:TS130" si="8522">TM127+TN127-TO127+TP127-TQ127+TR127</f>
        <v>0</v>
      </c>
      <c r="TT127" s="463"/>
      <c r="TU127" s="448"/>
      <c r="TW127" s="458"/>
      <c r="TX127" s="447"/>
      <c r="TY127" s="447"/>
      <c r="TZ127" s="447"/>
      <c r="UA127" s="450">
        <f t="shared" ref="UA127:UA130" si="8523">TW127+TX127-TY127+TZ127</f>
        <v>0</v>
      </c>
      <c r="UB127" s="447"/>
      <c r="UC127" s="447"/>
      <c r="UD127" s="447"/>
      <c r="UE127" s="447"/>
      <c r="UF127" s="447"/>
      <c r="UG127" s="449"/>
      <c r="UH127" s="450">
        <f t="shared" ref="UH127:UH130" si="8524">UB127+UC127-UD127+UE127-UF127+UG127</f>
        <v>0</v>
      </c>
      <c r="UI127" s="463"/>
      <c r="UJ127" s="448"/>
      <c r="UL127" s="458"/>
      <c r="UM127" s="447"/>
      <c r="UN127" s="447"/>
      <c r="UO127" s="447"/>
      <c r="UP127" s="450">
        <f t="shared" ref="UP127:UP130" si="8525">UL127+UM127-UN127+UO127</f>
        <v>0</v>
      </c>
      <c r="UQ127" s="447"/>
      <c r="UR127" s="447"/>
      <c r="US127" s="447"/>
      <c r="UT127" s="447"/>
      <c r="UU127" s="447"/>
      <c r="UV127" s="449"/>
      <c r="UW127" s="450">
        <f t="shared" ref="UW127:UW130" si="8526">UQ127+UR127-US127+UT127-UU127+UV127</f>
        <v>0</v>
      </c>
      <c r="UX127" s="463"/>
      <c r="UY127" s="448"/>
      <c r="VA127" s="458"/>
      <c r="VB127" s="447"/>
      <c r="VC127" s="447"/>
      <c r="VD127" s="447"/>
      <c r="VE127" s="450">
        <f t="shared" ref="VE127:VE130" si="8527">VA127+VB127-VC127+VD127</f>
        <v>0</v>
      </c>
      <c r="VF127" s="447"/>
      <c r="VG127" s="447"/>
      <c r="VH127" s="447"/>
      <c r="VI127" s="447"/>
      <c r="VJ127" s="447"/>
      <c r="VK127" s="449"/>
      <c r="VL127" s="450">
        <f t="shared" ref="VL127:VL130" si="8528">VF127+VG127-VH127+VI127-VJ127+VK127</f>
        <v>0</v>
      </c>
      <c r="VM127" s="463"/>
      <c r="VN127" s="448"/>
      <c r="VP127" s="458"/>
      <c r="VQ127" s="447"/>
      <c r="VR127" s="447"/>
      <c r="VS127" s="447"/>
      <c r="VT127" s="450">
        <f t="shared" ref="VT127:VT130" si="8529">VP127+VQ127-VR127+VS127</f>
        <v>0</v>
      </c>
      <c r="VU127" s="447"/>
      <c r="VV127" s="447"/>
      <c r="VW127" s="447"/>
      <c r="VX127" s="447"/>
      <c r="VY127" s="447"/>
      <c r="VZ127" s="449"/>
      <c r="WA127" s="450">
        <f t="shared" ref="WA127:WA130" si="8530">VU127+VV127-VW127+VX127-VY127+VZ127</f>
        <v>0</v>
      </c>
      <c r="WB127" s="463"/>
      <c r="WC127" s="448"/>
      <c r="WE127" s="458"/>
      <c r="WF127" s="447"/>
      <c r="WG127" s="447"/>
      <c r="WH127" s="447"/>
      <c r="WI127" s="450">
        <f t="shared" ref="WI127:WI130" si="8531">WE127+WF127-WG127+WH127</f>
        <v>0</v>
      </c>
      <c r="WJ127" s="447"/>
      <c r="WK127" s="447"/>
      <c r="WL127" s="447"/>
      <c r="WM127" s="447"/>
      <c r="WN127" s="447"/>
      <c r="WO127" s="449"/>
      <c r="WP127" s="450">
        <f t="shared" ref="WP127:WP130" si="8532">WJ127+WK127-WL127+WM127-WN127+WO127</f>
        <v>0</v>
      </c>
      <c r="WQ127" s="463"/>
      <c r="WR127" s="448"/>
      <c r="WT127" s="458"/>
      <c r="WU127" s="447"/>
      <c r="WV127" s="447"/>
      <c r="WW127" s="447"/>
      <c r="WX127" s="450">
        <f t="shared" ref="WX127:WX130" si="8533">WT127+WU127-WV127+WW127</f>
        <v>0</v>
      </c>
      <c r="WY127" s="447"/>
      <c r="WZ127" s="447"/>
      <c r="XA127" s="447"/>
      <c r="XB127" s="447"/>
      <c r="XC127" s="447"/>
      <c r="XD127" s="449"/>
      <c r="XE127" s="450">
        <f t="shared" ref="XE127:XE130" si="8534">WY127+WZ127-XA127+XB127-XC127+XD127</f>
        <v>0</v>
      </c>
      <c r="XF127" s="463"/>
      <c r="XG127" s="448"/>
      <c r="XI127" s="458"/>
      <c r="XJ127" s="447"/>
      <c r="XK127" s="447"/>
      <c r="XL127" s="447"/>
      <c r="XM127" s="450">
        <f t="shared" ref="XM127:XM130" si="8535">XI127+XJ127-XK127+XL127</f>
        <v>0</v>
      </c>
      <c r="XN127" s="447"/>
      <c r="XO127" s="447"/>
      <c r="XP127" s="447"/>
      <c r="XQ127" s="447"/>
      <c r="XR127" s="447"/>
      <c r="XS127" s="449"/>
      <c r="XT127" s="450">
        <f t="shared" ref="XT127:XT130" si="8536">XN127+XO127-XP127+XQ127-XR127+XS127</f>
        <v>0</v>
      </c>
      <c r="XU127" s="463"/>
      <c r="XV127" s="448"/>
      <c r="XX127" s="458"/>
      <c r="XY127" s="447"/>
      <c r="XZ127" s="447"/>
      <c r="YA127" s="447"/>
      <c r="YB127" s="450">
        <f t="shared" ref="YB127:YB130" si="8537">XX127+XY127-XZ127+YA127</f>
        <v>0</v>
      </c>
      <c r="YC127" s="447"/>
      <c r="YD127" s="447"/>
      <c r="YE127" s="447"/>
      <c r="YF127" s="447"/>
      <c r="YG127" s="447"/>
      <c r="YH127" s="449"/>
      <c r="YI127" s="450">
        <f t="shared" ref="YI127:YI130" si="8538">YC127+YD127-YE127+YF127-YG127+YH127</f>
        <v>0</v>
      </c>
      <c r="YJ127" s="463"/>
      <c r="YK127" s="448"/>
      <c r="YM127" s="458"/>
      <c r="YN127" s="447"/>
      <c r="YO127" s="447"/>
      <c r="YP127" s="447"/>
      <c r="YQ127" s="450">
        <f t="shared" ref="YQ127:YQ130" si="8539">YM127+YN127-YO127+YP127</f>
        <v>0</v>
      </c>
      <c r="YR127" s="447"/>
      <c r="YS127" s="447"/>
      <c r="YT127" s="447"/>
      <c r="YU127" s="447"/>
      <c r="YV127" s="447"/>
      <c r="YW127" s="449"/>
      <c r="YX127" s="450">
        <f t="shared" ref="YX127:YX130" si="8540">YR127+YS127-YT127+YU127-YV127+YW127</f>
        <v>0</v>
      </c>
      <c r="YY127" s="463"/>
      <c r="YZ127" s="448"/>
      <c r="ZB127" s="458"/>
      <c r="ZC127" s="447"/>
      <c r="ZD127" s="447"/>
      <c r="ZE127" s="447"/>
      <c r="ZF127" s="450">
        <f t="shared" ref="ZF127:ZF130" si="8541">ZB127+ZC127-ZD127+ZE127</f>
        <v>0</v>
      </c>
      <c r="ZG127" s="447"/>
      <c r="ZH127" s="447"/>
      <c r="ZI127" s="447"/>
      <c r="ZJ127" s="447"/>
      <c r="ZK127" s="447"/>
      <c r="ZL127" s="449"/>
      <c r="ZM127" s="450">
        <f t="shared" ref="ZM127:ZM130" si="8542">ZG127+ZH127-ZI127+ZJ127-ZK127+ZL127</f>
        <v>0</v>
      </c>
      <c r="ZN127" s="463"/>
      <c r="ZO127" s="448"/>
      <c r="ZQ127" s="458"/>
      <c r="ZR127" s="447"/>
      <c r="ZS127" s="447"/>
      <c r="ZT127" s="447"/>
      <c r="ZU127" s="450">
        <f t="shared" ref="ZU127:ZU130" si="8543">ZQ127+ZR127-ZS127+ZT127</f>
        <v>0</v>
      </c>
      <c r="ZV127" s="447"/>
      <c r="ZW127" s="447"/>
      <c r="ZX127" s="447"/>
      <c r="ZY127" s="447"/>
      <c r="ZZ127" s="447"/>
      <c r="AAA127" s="449"/>
      <c r="AAB127" s="450">
        <f t="shared" ref="AAB127:AAB130" si="8544">ZV127+ZW127-ZX127+ZY127-ZZ127+AAA127</f>
        <v>0</v>
      </c>
      <c r="AAC127" s="463"/>
      <c r="AAD127" s="448"/>
      <c r="AAF127" s="458"/>
      <c r="AAG127" s="447"/>
      <c r="AAH127" s="447"/>
      <c r="AAI127" s="447"/>
      <c r="AAJ127" s="450">
        <f t="shared" ref="AAJ127:AAJ130" si="8545">AAF127+AAG127-AAH127+AAI127</f>
        <v>0</v>
      </c>
      <c r="AAK127" s="447"/>
      <c r="AAL127" s="447"/>
      <c r="AAM127" s="447"/>
      <c r="AAN127" s="447"/>
      <c r="AAO127" s="447"/>
      <c r="AAP127" s="449"/>
      <c r="AAQ127" s="450">
        <f t="shared" ref="AAQ127:AAQ130" si="8546">AAK127+AAL127-AAM127+AAN127-AAO127+AAP127</f>
        <v>0</v>
      </c>
      <c r="AAR127" s="463"/>
      <c r="AAS127" s="448"/>
      <c r="AAU127" s="458"/>
      <c r="AAV127" s="447"/>
      <c r="AAW127" s="447"/>
      <c r="AAX127" s="447"/>
      <c r="AAY127" s="450">
        <f t="shared" ref="AAY127:AAY130" si="8547">AAU127+AAV127-AAW127+AAX127</f>
        <v>0</v>
      </c>
      <c r="AAZ127" s="447"/>
      <c r="ABA127" s="447"/>
      <c r="ABB127" s="447"/>
      <c r="ABC127" s="447"/>
      <c r="ABD127" s="447"/>
      <c r="ABE127" s="449"/>
      <c r="ABF127" s="450">
        <f t="shared" ref="ABF127:ABF130" si="8548">AAZ127+ABA127-ABB127+ABC127-ABD127+ABE127</f>
        <v>0</v>
      </c>
      <c r="ABG127" s="463"/>
      <c r="ABH127" s="448"/>
      <c r="ABJ127" s="458"/>
      <c r="ABK127" s="447"/>
      <c r="ABL127" s="447"/>
      <c r="ABM127" s="447"/>
      <c r="ABN127" s="450">
        <f t="shared" ref="ABN127:ABN130" si="8549">ABJ127+ABK127-ABL127+ABM127</f>
        <v>0</v>
      </c>
      <c r="ABO127" s="447"/>
      <c r="ABP127" s="447"/>
      <c r="ABQ127" s="447"/>
      <c r="ABR127" s="447"/>
      <c r="ABS127" s="447"/>
      <c r="ABT127" s="449"/>
      <c r="ABU127" s="450">
        <f t="shared" ref="ABU127:ABU130" si="8550">ABO127+ABP127-ABQ127+ABR127-ABS127+ABT127</f>
        <v>0</v>
      </c>
      <c r="ABV127" s="463"/>
      <c r="ABW127" s="448"/>
      <c r="ABY127" s="458"/>
      <c r="ABZ127" s="447"/>
      <c r="ACA127" s="447"/>
      <c r="ACB127" s="447"/>
      <c r="ACC127" s="450">
        <f t="shared" ref="ACC127:ACC130" si="8551">ABY127+ABZ127-ACA127+ACB127</f>
        <v>0</v>
      </c>
      <c r="ACD127" s="447"/>
      <c r="ACE127" s="447"/>
      <c r="ACF127" s="447"/>
      <c r="ACG127" s="447"/>
      <c r="ACH127" s="447"/>
      <c r="ACI127" s="449"/>
      <c r="ACJ127" s="450">
        <f t="shared" ref="ACJ127:ACJ130" si="8552">ACD127+ACE127-ACF127+ACG127-ACH127+ACI127</f>
        <v>0</v>
      </c>
      <c r="ACK127" s="463"/>
      <c r="ACL127" s="448"/>
      <c r="ACN127" s="458"/>
      <c r="ACO127" s="447"/>
      <c r="ACP127" s="447"/>
      <c r="ACQ127" s="447"/>
      <c r="ACR127" s="450">
        <f t="shared" ref="ACR127:ACR130" si="8553">ACN127+ACO127-ACP127+ACQ127</f>
        <v>0</v>
      </c>
      <c r="ACS127" s="447"/>
      <c r="ACT127" s="447"/>
      <c r="ACU127" s="447"/>
      <c r="ACV127" s="447"/>
      <c r="ACW127" s="447"/>
      <c r="ACX127" s="449"/>
      <c r="ACY127" s="450">
        <f t="shared" ref="ACY127:ACY130" si="8554">ACS127+ACT127-ACU127+ACV127-ACW127+ACX127</f>
        <v>0</v>
      </c>
      <c r="ACZ127" s="463"/>
      <c r="ADA127" s="448"/>
      <c r="ADC127" s="458"/>
      <c r="ADD127" s="447"/>
      <c r="ADE127" s="447"/>
      <c r="ADF127" s="447"/>
      <c r="ADG127" s="450">
        <f t="shared" ref="ADG127:ADG130" si="8555">ADC127+ADD127-ADE127+ADF127</f>
        <v>0</v>
      </c>
      <c r="ADH127" s="447"/>
      <c r="ADI127" s="447"/>
      <c r="ADJ127" s="447"/>
      <c r="ADK127" s="447"/>
      <c r="ADL127" s="447"/>
      <c r="ADM127" s="449"/>
      <c r="ADN127" s="450">
        <f t="shared" ref="ADN127:ADN130" si="8556">ADH127+ADI127-ADJ127+ADK127-ADL127+ADM127</f>
        <v>0</v>
      </c>
      <c r="ADO127" s="463"/>
      <c r="ADP127" s="448"/>
      <c r="ADR127" s="458"/>
      <c r="ADS127" s="447"/>
      <c r="ADT127" s="447"/>
      <c r="ADU127" s="447"/>
      <c r="ADV127" s="450">
        <f t="shared" ref="ADV127:ADV130" si="8557">ADR127+ADS127-ADT127+ADU127</f>
        <v>0</v>
      </c>
      <c r="ADW127" s="447"/>
      <c r="ADX127" s="447"/>
      <c r="ADY127" s="447"/>
      <c r="ADZ127" s="447"/>
      <c r="AEA127" s="447"/>
      <c r="AEB127" s="449"/>
      <c r="AEC127" s="450">
        <f t="shared" ref="AEC127:AEC130" si="8558">ADW127+ADX127-ADY127+ADZ127-AEA127+AEB127</f>
        <v>0</v>
      </c>
      <c r="AED127" s="463"/>
      <c r="AEE127" s="448"/>
      <c r="AEG127" s="458"/>
      <c r="AEH127" s="447"/>
      <c r="AEI127" s="447"/>
      <c r="AEJ127" s="447"/>
      <c r="AEK127" s="450">
        <f t="shared" ref="AEK127:AEK130" si="8559">AEG127+AEH127-AEI127+AEJ127</f>
        <v>0</v>
      </c>
      <c r="AEL127" s="447"/>
      <c r="AEM127" s="447"/>
      <c r="AEN127" s="447"/>
      <c r="AEO127" s="447"/>
      <c r="AEP127" s="447"/>
      <c r="AEQ127" s="449"/>
      <c r="AER127" s="450">
        <f t="shared" ref="AER127:AER130" si="8560">AEL127+AEM127-AEN127+AEO127-AEP127+AEQ127</f>
        <v>0</v>
      </c>
      <c r="AES127" s="463"/>
      <c r="AET127" s="448"/>
      <c r="AEV127" s="458"/>
      <c r="AEW127" s="447"/>
      <c r="AEX127" s="447"/>
      <c r="AEY127" s="447"/>
      <c r="AEZ127" s="450">
        <f t="shared" ref="AEZ127:AEZ130" si="8561">AEV127+AEW127-AEX127+AEY127</f>
        <v>0</v>
      </c>
      <c r="AFA127" s="447"/>
      <c r="AFB127" s="447"/>
      <c r="AFC127" s="447"/>
      <c r="AFD127" s="447"/>
      <c r="AFE127" s="447"/>
      <c r="AFF127" s="449"/>
      <c r="AFG127" s="450">
        <f t="shared" ref="AFG127:AFG130" si="8562">AFA127+AFB127-AFC127+AFD127-AFE127+AFF127</f>
        <v>0</v>
      </c>
      <c r="AFH127" s="463"/>
      <c r="AFI127" s="448"/>
      <c r="AFK127" s="458"/>
      <c r="AFL127" s="447"/>
      <c r="AFM127" s="447"/>
      <c r="AFN127" s="447"/>
      <c r="AFO127" s="450">
        <f t="shared" ref="AFO127:AFO130" si="8563">AFK127+AFL127-AFM127+AFN127</f>
        <v>0</v>
      </c>
      <c r="AFP127" s="447"/>
      <c r="AFQ127" s="447"/>
      <c r="AFR127" s="447"/>
      <c r="AFS127" s="447"/>
      <c r="AFT127" s="447"/>
      <c r="AFU127" s="449"/>
      <c r="AFV127" s="450">
        <f t="shared" ref="AFV127:AFV130" si="8564">AFP127+AFQ127-AFR127+AFS127-AFT127+AFU127</f>
        <v>0</v>
      </c>
      <c r="AFW127" s="463"/>
      <c r="AFX127" s="448"/>
      <c r="AFZ127" s="458"/>
      <c r="AGA127" s="447"/>
      <c r="AGB127" s="447"/>
      <c r="AGC127" s="447"/>
      <c r="AGD127" s="450">
        <f t="shared" ref="AGD127:AGD130" si="8565">AFZ127+AGA127-AGB127+AGC127</f>
        <v>0</v>
      </c>
      <c r="AGE127" s="447"/>
      <c r="AGF127" s="447"/>
      <c r="AGG127" s="447"/>
      <c r="AGH127" s="447"/>
      <c r="AGI127" s="447"/>
      <c r="AGJ127" s="449"/>
      <c r="AGK127" s="450">
        <f t="shared" ref="AGK127:AGK130" si="8566">AGE127+AGF127-AGG127+AGH127-AGI127+AGJ127</f>
        <v>0</v>
      </c>
      <c r="AGL127" s="463"/>
      <c r="AGM127" s="448"/>
      <c r="AGO127" s="458"/>
      <c r="AGP127" s="447"/>
      <c r="AGQ127" s="447"/>
      <c r="AGR127" s="447"/>
      <c r="AGS127" s="450">
        <f t="shared" ref="AGS127:AGS130" si="8567">AGO127+AGP127-AGQ127+AGR127</f>
        <v>0</v>
      </c>
      <c r="AGT127" s="447"/>
      <c r="AGU127" s="447"/>
      <c r="AGV127" s="447"/>
      <c r="AGW127" s="447"/>
      <c r="AGX127" s="447"/>
      <c r="AGY127" s="449"/>
      <c r="AGZ127" s="450">
        <f t="shared" ref="AGZ127:AGZ130" si="8568">AGT127+AGU127-AGV127+AGW127-AGX127+AGY127</f>
        <v>0</v>
      </c>
      <c r="AHA127" s="463"/>
      <c r="AHB127" s="448"/>
      <c r="AHD127" s="458"/>
      <c r="AHE127" s="447"/>
      <c r="AHF127" s="447"/>
      <c r="AHG127" s="447"/>
      <c r="AHH127" s="450">
        <f t="shared" ref="AHH127:AHH130" si="8569">AHD127+AHE127-AHF127+AHG127</f>
        <v>0</v>
      </c>
      <c r="AHI127" s="447"/>
      <c r="AHJ127" s="447"/>
      <c r="AHK127" s="447"/>
      <c r="AHL127" s="447"/>
      <c r="AHM127" s="447"/>
      <c r="AHN127" s="449"/>
      <c r="AHO127" s="450">
        <f t="shared" ref="AHO127:AHO130" si="8570">AHI127+AHJ127-AHK127+AHL127-AHM127+AHN127</f>
        <v>0</v>
      </c>
      <c r="AHP127" s="463"/>
      <c r="AHQ127" s="448"/>
      <c r="AHS127" s="458"/>
      <c r="AHT127" s="447"/>
      <c r="AHU127" s="447"/>
      <c r="AHV127" s="447"/>
      <c r="AHW127" s="450">
        <f t="shared" ref="AHW127:AHW130" si="8571">AHS127+AHT127-AHU127+AHV127</f>
        <v>0</v>
      </c>
      <c r="AHX127" s="447"/>
      <c r="AHY127" s="447"/>
      <c r="AHZ127" s="447"/>
      <c r="AIA127" s="447"/>
      <c r="AIB127" s="447"/>
      <c r="AIC127" s="449"/>
      <c r="AID127" s="450">
        <f t="shared" ref="AID127:AID130" si="8572">AHX127+AHY127-AHZ127+AIA127-AIB127+AIC127</f>
        <v>0</v>
      </c>
      <c r="AIE127" s="463"/>
      <c r="AIF127" s="448"/>
      <c r="AIH127" s="458"/>
      <c r="AII127" s="447"/>
      <c r="AIJ127" s="447"/>
      <c r="AIK127" s="447"/>
      <c r="AIL127" s="450">
        <f t="shared" ref="AIL127:AIL130" si="8573">AIH127+AII127-AIJ127+AIK127</f>
        <v>0</v>
      </c>
      <c r="AIM127" s="447"/>
      <c r="AIN127" s="447"/>
      <c r="AIO127" s="447"/>
      <c r="AIP127" s="447"/>
      <c r="AIQ127" s="447"/>
      <c r="AIR127" s="449"/>
      <c r="AIS127" s="450">
        <f t="shared" ref="AIS127:AIS130" si="8574">AIM127+AIN127-AIO127+AIP127-AIQ127+AIR127</f>
        <v>0</v>
      </c>
      <c r="AIT127" s="463"/>
      <c r="AIU127" s="448"/>
      <c r="AIW127" s="458"/>
      <c r="AIX127" s="447"/>
      <c r="AIY127" s="447"/>
      <c r="AIZ127" s="447"/>
      <c r="AJA127" s="450">
        <f t="shared" ref="AJA127:AJA130" si="8575">AIW127+AIX127-AIY127+AIZ127</f>
        <v>0</v>
      </c>
      <c r="AJB127" s="447"/>
      <c r="AJC127" s="447"/>
      <c r="AJD127" s="447"/>
      <c r="AJE127" s="447"/>
      <c r="AJF127" s="447"/>
      <c r="AJG127" s="449"/>
      <c r="AJH127" s="450">
        <f t="shared" ref="AJH127:AJH130" si="8576">AJB127+AJC127-AJD127+AJE127-AJF127+AJG127</f>
        <v>0</v>
      </c>
      <c r="AJI127" s="463"/>
      <c r="AJJ127" s="448"/>
      <c r="AJL127" s="458"/>
      <c r="AJM127" s="447"/>
      <c r="AJN127" s="447"/>
      <c r="AJO127" s="447"/>
      <c r="AJP127" s="450">
        <f t="shared" ref="AJP127:AJP130" si="8577">AJL127+AJM127-AJN127+AJO127</f>
        <v>0</v>
      </c>
      <c r="AJQ127" s="447"/>
      <c r="AJR127" s="447"/>
      <c r="AJS127" s="447"/>
      <c r="AJT127" s="447"/>
      <c r="AJU127" s="447"/>
      <c r="AJV127" s="449"/>
      <c r="AJW127" s="450">
        <f t="shared" ref="AJW127:AJW130" si="8578">AJQ127+AJR127-AJS127+AJT127-AJU127+AJV127</f>
        <v>0</v>
      </c>
      <c r="AJX127" s="463"/>
      <c r="AJY127" s="448"/>
      <c r="AKA127" s="458"/>
      <c r="AKB127" s="447"/>
      <c r="AKC127" s="447"/>
      <c r="AKD127" s="447"/>
      <c r="AKE127" s="450">
        <f t="shared" ref="AKE127:AKE130" si="8579">AKA127+AKB127-AKC127+AKD127</f>
        <v>0</v>
      </c>
      <c r="AKF127" s="447"/>
      <c r="AKG127" s="447"/>
      <c r="AKH127" s="447"/>
      <c r="AKI127" s="447"/>
      <c r="AKJ127" s="447"/>
      <c r="AKK127" s="449"/>
      <c r="AKL127" s="450">
        <f t="shared" ref="AKL127:AKL130" si="8580">AKF127+AKG127-AKH127+AKI127-AKJ127+AKK127</f>
        <v>0</v>
      </c>
      <c r="AKM127" s="463"/>
      <c r="AKN127" s="448"/>
      <c r="AKP127" s="458"/>
      <c r="AKQ127" s="447"/>
      <c r="AKR127" s="447"/>
      <c r="AKS127" s="447"/>
      <c r="AKT127" s="450">
        <f t="shared" ref="AKT127:AKT130" si="8581">AKP127+AKQ127-AKR127+AKS127</f>
        <v>0</v>
      </c>
      <c r="AKU127" s="447"/>
      <c r="AKV127" s="447"/>
      <c r="AKW127" s="447"/>
      <c r="AKX127" s="447"/>
      <c r="AKY127" s="447"/>
      <c r="AKZ127" s="449"/>
      <c r="ALA127" s="450">
        <f t="shared" ref="ALA127:ALA130" si="8582">AKU127+AKV127-AKW127+AKX127-AKY127+AKZ127</f>
        <v>0</v>
      </c>
      <c r="ALB127" s="463"/>
      <c r="ALC127" s="448"/>
      <c r="ALE127" s="458"/>
      <c r="ALF127" s="447"/>
      <c r="ALG127" s="447"/>
      <c r="ALH127" s="447"/>
      <c r="ALI127" s="450">
        <f t="shared" ref="ALI127:ALI130" si="8583">ALE127+ALF127-ALG127+ALH127</f>
        <v>0</v>
      </c>
      <c r="ALJ127" s="447"/>
      <c r="ALK127" s="447"/>
      <c r="ALL127" s="447"/>
      <c r="ALM127" s="447"/>
      <c r="ALN127" s="447"/>
      <c r="ALO127" s="449"/>
      <c r="ALP127" s="450">
        <f t="shared" ref="ALP127:ALP130" si="8584">ALJ127+ALK127-ALL127+ALM127-ALN127+ALO127</f>
        <v>0</v>
      </c>
      <c r="ALQ127" s="463"/>
      <c r="ALR127" s="448"/>
      <c r="ALT127" s="458"/>
      <c r="ALU127" s="447"/>
      <c r="ALV127" s="447"/>
      <c r="ALW127" s="447"/>
      <c r="ALX127" s="450">
        <f t="shared" ref="ALX127:ALX130" si="8585">ALT127+ALU127-ALV127+ALW127</f>
        <v>0</v>
      </c>
      <c r="ALY127" s="447"/>
      <c r="ALZ127" s="447"/>
      <c r="AMA127" s="447"/>
      <c r="AMB127" s="447"/>
      <c r="AMC127" s="447"/>
      <c r="AMD127" s="449"/>
      <c r="AME127" s="450">
        <f t="shared" ref="AME127:AME130" si="8586">ALY127+ALZ127-AMA127+AMB127-AMC127+AMD127</f>
        <v>0</v>
      </c>
      <c r="AMF127" s="463"/>
      <c r="AMG127" s="448"/>
      <c r="AMI127" s="458"/>
      <c r="AMJ127" s="447"/>
      <c r="AMK127" s="447"/>
      <c r="AML127" s="447"/>
      <c r="AMM127" s="450">
        <f t="shared" ref="AMM127:AMM130" si="8587">AMI127+AMJ127-AMK127+AML127</f>
        <v>0</v>
      </c>
      <c r="AMN127" s="447"/>
      <c r="AMO127" s="447"/>
      <c r="AMP127" s="447"/>
      <c r="AMQ127" s="447"/>
      <c r="AMR127" s="447"/>
      <c r="AMS127" s="449"/>
      <c r="AMT127" s="450">
        <f t="shared" ref="AMT127:AMT130" si="8588">AMN127+AMO127-AMP127+AMQ127-AMR127+AMS127</f>
        <v>0</v>
      </c>
      <c r="AMU127" s="463"/>
      <c r="AMV127" s="448"/>
      <c r="AMX127" s="458"/>
      <c r="AMY127" s="447"/>
      <c r="AMZ127" s="447"/>
      <c r="ANA127" s="447"/>
      <c r="ANB127" s="450">
        <f t="shared" ref="ANB127:ANB130" si="8589">AMX127+AMY127-AMZ127+ANA127</f>
        <v>0</v>
      </c>
      <c r="ANC127" s="447"/>
      <c r="AND127" s="447"/>
      <c r="ANE127" s="447"/>
      <c r="ANF127" s="447"/>
      <c r="ANG127" s="447"/>
      <c r="ANH127" s="449"/>
      <c r="ANI127" s="450">
        <f t="shared" ref="ANI127:ANI130" si="8590">ANC127+AND127-ANE127+ANF127-ANG127+ANH127</f>
        <v>0</v>
      </c>
      <c r="ANJ127" s="463"/>
      <c r="ANK127" s="448"/>
      <c r="ANM127" s="458"/>
      <c r="ANN127" s="447"/>
      <c r="ANO127" s="447"/>
      <c r="ANP127" s="447"/>
      <c r="ANQ127" s="450">
        <f t="shared" ref="ANQ127:ANQ130" si="8591">ANM127+ANN127-ANO127+ANP127</f>
        <v>0</v>
      </c>
      <c r="ANR127" s="447"/>
      <c r="ANS127" s="447"/>
      <c r="ANT127" s="447"/>
      <c r="ANU127" s="447"/>
      <c r="ANV127" s="447"/>
      <c r="ANW127" s="449"/>
      <c r="ANX127" s="450">
        <f t="shared" ref="ANX127:ANX130" si="8592">ANR127+ANS127-ANT127+ANU127-ANV127+ANW127</f>
        <v>0</v>
      </c>
      <c r="ANY127" s="463"/>
      <c r="ANZ127" s="448"/>
      <c r="AOB127" s="458"/>
      <c r="AOC127" s="447"/>
      <c r="AOD127" s="447"/>
      <c r="AOE127" s="447"/>
      <c r="AOF127" s="450">
        <f t="shared" ref="AOF127:AOF130" si="8593">AOB127+AOC127-AOD127+AOE127</f>
        <v>0</v>
      </c>
      <c r="AOG127" s="447"/>
      <c r="AOH127" s="447"/>
      <c r="AOI127" s="447"/>
      <c r="AOJ127" s="447"/>
      <c r="AOK127" s="447"/>
      <c r="AOL127" s="449"/>
      <c r="AOM127" s="450">
        <f t="shared" ref="AOM127:AOM130" si="8594">AOG127+AOH127-AOI127+AOJ127-AOK127+AOL127</f>
        <v>0</v>
      </c>
      <c r="AON127" s="463"/>
      <c r="AOO127" s="448"/>
      <c r="AOQ127" s="458"/>
      <c r="AOR127" s="447"/>
      <c r="AOS127" s="447"/>
      <c r="AOT127" s="447"/>
      <c r="AOU127" s="450">
        <f t="shared" ref="AOU127:AOU130" si="8595">AOQ127+AOR127-AOS127+AOT127</f>
        <v>0</v>
      </c>
      <c r="AOV127" s="447"/>
      <c r="AOW127" s="447"/>
      <c r="AOX127" s="447"/>
      <c r="AOY127" s="447"/>
      <c r="AOZ127" s="447"/>
      <c r="APA127" s="449"/>
      <c r="APB127" s="450">
        <f t="shared" ref="APB127:APB130" si="8596">AOV127+AOW127-AOX127+AOY127-AOZ127+APA127</f>
        <v>0</v>
      </c>
      <c r="APC127" s="463"/>
      <c r="APD127" s="448"/>
      <c r="APF127" s="458"/>
      <c r="APG127" s="447"/>
      <c r="APH127" s="447"/>
      <c r="API127" s="447"/>
      <c r="APJ127" s="450">
        <f t="shared" ref="APJ127:APJ130" si="8597">APF127+APG127-APH127+API127</f>
        <v>0</v>
      </c>
      <c r="APK127" s="447"/>
      <c r="APL127" s="447"/>
      <c r="APM127" s="447"/>
      <c r="APN127" s="447"/>
      <c r="APO127" s="447"/>
      <c r="APP127" s="449"/>
      <c r="APQ127" s="450">
        <f t="shared" ref="APQ127:APQ130" si="8598">APK127+APL127-APM127+APN127-APO127+APP127</f>
        <v>0</v>
      </c>
      <c r="APR127" s="463"/>
      <c r="APS127" s="448"/>
      <c r="APU127" s="458"/>
      <c r="APV127" s="447"/>
      <c r="APW127" s="447"/>
      <c r="APX127" s="447"/>
      <c r="APY127" s="450">
        <f t="shared" ref="APY127:APY130" si="8599">APU127+APV127-APW127+APX127</f>
        <v>0</v>
      </c>
      <c r="APZ127" s="447"/>
      <c r="AQA127" s="447"/>
      <c r="AQB127" s="447"/>
      <c r="AQC127" s="447"/>
      <c r="AQD127" s="447"/>
      <c r="AQE127" s="449"/>
      <c r="AQF127" s="450">
        <f t="shared" ref="AQF127:AQF130" si="8600">APZ127+AQA127-AQB127+AQC127-AQD127+AQE127</f>
        <v>0</v>
      </c>
      <c r="AQG127" s="463"/>
      <c r="AQH127" s="448"/>
      <c r="AQJ127" s="458"/>
      <c r="AQK127" s="447"/>
      <c r="AQL127" s="447"/>
      <c r="AQM127" s="447"/>
      <c r="AQN127" s="450">
        <f t="shared" ref="AQN127:AQN130" si="8601">AQJ127+AQK127-AQL127+AQM127</f>
        <v>0</v>
      </c>
      <c r="AQO127" s="447"/>
      <c r="AQP127" s="447"/>
      <c r="AQQ127" s="447"/>
      <c r="AQR127" s="447"/>
      <c r="AQS127" s="447"/>
      <c r="AQT127" s="449"/>
      <c r="AQU127" s="450">
        <f t="shared" ref="AQU127:AQU130" si="8602">AQO127+AQP127-AQQ127+AQR127-AQS127+AQT127</f>
        <v>0</v>
      </c>
      <c r="AQV127" s="463"/>
      <c r="AQW127" s="448"/>
      <c r="AQY127" s="458"/>
      <c r="AQZ127" s="447"/>
      <c r="ARA127" s="447"/>
      <c r="ARB127" s="447"/>
      <c r="ARC127" s="450">
        <f t="shared" ref="ARC127:ARC130" si="8603">AQY127+AQZ127-ARA127+ARB127</f>
        <v>0</v>
      </c>
      <c r="ARD127" s="447"/>
      <c r="ARE127" s="447"/>
      <c r="ARF127" s="447"/>
      <c r="ARG127" s="447"/>
      <c r="ARH127" s="447"/>
      <c r="ARI127" s="449"/>
      <c r="ARJ127" s="450">
        <f t="shared" ref="ARJ127:ARJ130" si="8604">ARD127+ARE127-ARF127+ARG127-ARH127+ARI127</f>
        <v>0</v>
      </c>
      <c r="ARK127" s="463"/>
      <c r="ARL127" s="448"/>
      <c r="ARN127" s="458"/>
      <c r="ARO127" s="447"/>
      <c r="ARP127" s="447"/>
      <c r="ARQ127" s="447"/>
      <c r="ARR127" s="450">
        <f t="shared" ref="ARR127:ARR130" si="8605">ARN127+ARO127-ARP127+ARQ127</f>
        <v>0</v>
      </c>
      <c r="ARS127" s="447"/>
      <c r="ART127" s="447"/>
      <c r="ARU127" s="447"/>
      <c r="ARV127" s="447"/>
      <c r="ARW127" s="447"/>
      <c r="ARX127" s="449"/>
      <c r="ARY127" s="450">
        <f t="shared" ref="ARY127:ARY130" si="8606">ARS127+ART127-ARU127+ARV127-ARW127+ARX127</f>
        <v>0</v>
      </c>
      <c r="ARZ127" s="463"/>
      <c r="ASA127" s="448"/>
      <c r="ASC127" s="458"/>
      <c r="ASD127" s="447"/>
      <c r="ASE127" s="447"/>
      <c r="ASF127" s="447"/>
      <c r="ASG127" s="450">
        <f t="shared" ref="ASG127:ASG130" si="8607">ASC127+ASD127-ASE127+ASF127</f>
        <v>0</v>
      </c>
      <c r="ASH127" s="447"/>
      <c r="ASI127" s="447"/>
      <c r="ASJ127" s="447"/>
      <c r="ASK127" s="447"/>
      <c r="ASL127" s="447"/>
      <c r="ASM127" s="449"/>
      <c r="ASN127" s="450">
        <f t="shared" ref="ASN127:ASN130" si="8608">ASH127+ASI127-ASJ127+ASK127-ASL127+ASM127</f>
        <v>0</v>
      </c>
      <c r="ASO127" s="463"/>
      <c r="ASP127" s="448"/>
      <c r="ASR127" s="458"/>
      <c r="ASS127" s="447"/>
      <c r="AST127" s="447"/>
      <c r="ASU127" s="447"/>
      <c r="ASV127" s="450">
        <f t="shared" ref="ASV127:ASV130" si="8609">ASR127+ASS127-AST127+ASU127</f>
        <v>0</v>
      </c>
      <c r="ASW127" s="447"/>
      <c r="ASX127" s="447"/>
      <c r="ASY127" s="447"/>
      <c r="ASZ127" s="447"/>
      <c r="ATA127" s="447"/>
      <c r="ATB127" s="449"/>
      <c r="ATC127" s="450">
        <f t="shared" ref="ATC127:ATC130" si="8610">ASW127+ASX127-ASY127+ASZ127-ATA127+ATB127</f>
        <v>0</v>
      </c>
      <c r="ATD127" s="463"/>
      <c r="ATE127" s="448"/>
      <c r="ATG127" s="458"/>
      <c r="ATH127" s="447"/>
      <c r="ATI127" s="447"/>
      <c r="ATJ127" s="447"/>
      <c r="ATK127" s="450">
        <f t="shared" ref="ATK127:ATK130" si="8611">ATG127+ATH127-ATI127+ATJ127</f>
        <v>0</v>
      </c>
      <c r="ATL127" s="447"/>
      <c r="ATM127" s="447"/>
      <c r="ATN127" s="447"/>
      <c r="ATO127" s="447"/>
      <c r="ATP127" s="447"/>
      <c r="ATQ127" s="449"/>
      <c r="ATR127" s="450">
        <f t="shared" ref="ATR127:ATR130" si="8612">ATL127+ATM127-ATN127+ATO127-ATP127+ATQ127</f>
        <v>0</v>
      </c>
      <c r="ATS127" s="463"/>
      <c r="ATT127" s="448"/>
      <c r="ATV127" s="458"/>
      <c r="ATW127" s="447"/>
      <c r="ATX127" s="447"/>
      <c r="ATY127" s="447"/>
      <c r="ATZ127" s="450">
        <f t="shared" ref="ATZ127:ATZ130" si="8613">ATV127+ATW127-ATX127+ATY127</f>
        <v>0</v>
      </c>
      <c r="AUA127" s="447"/>
      <c r="AUB127" s="447"/>
      <c r="AUC127" s="447"/>
      <c r="AUD127" s="447"/>
      <c r="AUE127" s="447"/>
      <c r="AUF127" s="449"/>
      <c r="AUG127" s="450">
        <f t="shared" ref="AUG127:AUG130" si="8614">AUA127+AUB127-AUC127+AUD127-AUE127+AUF127</f>
        <v>0</v>
      </c>
      <c r="AUH127" s="463"/>
      <c r="AUI127" s="448"/>
      <c r="AUK127" s="458"/>
      <c r="AUL127" s="447"/>
      <c r="AUM127" s="447"/>
      <c r="AUN127" s="447"/>
      <c r="AUO127" s="450">
        <f t="shared" ref="AUO127:AUO130" si="8615">AUK127+AUL127-AUM127+AUN127</f>
        <v>0</v>
      </c>
      <c r="AUP127" s="447"/>
      <c r="AUQ127" s="447"/>
      <c r="AUR127" s="447"/>
      <c r="AUS127" s="447"/>
      <c r="AUT127" s="447"/>
      <c r="AUU127" s="449"/>
      <c r="AUV127" s="450">
        <f t="shared" ref="AUV127:AUV130" si="8616">AUP127+AUQ127-AUR127+AUS127-AUT127+AUU127</f>
        <v>0</v>
      </c>
      <c r="AUW127" s="463"/>
      <c r="AUX127" s="448"/>
      <c r="AUZ127" s="458"/>
      <c r="AVA127" s="447"/>
      <c r="AVB127" s="447"/>
      <c r="AVC127" s="447"/>
      <c r="AVD127" s="450">
        <f t="shared" ref="AVD127:AVD130" si="8617">AUZ127+AVA127-AVB127+AVC127</f>
        <v>0</v>
      </c>
      <c r="AVE127" s="447"/>
      <c r="AVF127" s="447"/>
      <c r="AVG127" s="447"/>
      <c r="AVH127" s="447"/>
      <c r="AVI127" s="447"/>
      <c r="AVJ127" s="449"/>
      <c r="AVK127" s="450">
        <f t="shared" ref="AVK127:AVK130" si="8618">AVE127+AVF127-AVG127+AVH127-AVI127+AVJ127</f>
        <v>0</v>
      </c>
      <c r="AVL127" s="463"/>
      <c r="AVM127" s="448"/>
      <c r="AVO127" s="458"/>
      <c r="AVP127" s="447"/>
      <c r="AVQ127" s="447"/>
      <c r="AVR127" s="447"/>
      <c r="AVS127" s="450">
        <f t="shared" ref="AVS127:AVS130" si="8619">AVO127+AVP127-AVQ127+AVR127</f>
        <v>0</v>
      </c>
      <c r="AVT127" s="447"/>
      <c r="AVU127" s="447"/>
      <c r="AVV127" s="447"/>
      <c r="AVW127" s="447"/>
      <c r="AVX127" s="447"/>
      <c r="AVY127" s="449"/>
      <c r="AVZ127" s="450">
        <f t="shared" ref="AVZ127:AVZ130" si="8620">AVT127+AVU127-AVV127+AVW127-AVX127+AVY127</f>
        <v>0</v>
      </c>
      <c r="AWA127" s="463"/>
      <c r="AWB127" s="448"/>
      <c r="AWD127" s="458"/>
      <c r="AWE127" s="447"/>
      <c r="AWF127" s="447"/>
      <c r="AWG127" s="447"/>
      <c r="AWH127" s="450">
        <f t="shared" ref="AWH127:AWH130" si="8621">AWD127+AWE127-AWF127+AWG127</f>
        <v>0</v>
      </c>
      <c r="AWI127" s="447"/>
      <c r="AWJ127" s="447"/>
      <c r="AWK127" s="447"/>
      <c r="AWL127" s="447"/>
      <c r="AWM127" s="447"/>
      <c r="AWN127" s="449"/>
      <c r="AWO127" s="450">
        <f t="shared" ref="AWO127:AWO130" si="8622">AWI127+AWJ127-AWK127+AWL127-AWM127+AWN127</f>
        <v>0</v>
      </c>
      <c r="AWP127" s="463"/>
      <c r="AWQ127" s="448"/>
      <c r="AWS127" s="458"/>
      <c r="AWT127" s="447"/>
      <c r="AWU127" s="447"/>
      <c r="AWV127" s="447"/>
      <c r="AWW127" s="450">
        <f t="shared" ref="AWW127:AWW130" si="8623">AWS127+AWT127-AWU127+AWV127</f>
        <v>0</v>
      </c>
      <c r="AWX127" s="447"/>
      <c r="AWY127" s="447"/>
      <c r="AWZ127" s="447"/>
      <c r="AXA127" s="447"/>
      <c r="AXB127" s="447"/>
      <c r="AXC127" s="449"/>
      <c r="AXD127" s="450">
        <f t="shared" ref="AXD127:AXD130" si="8624">AWX127+AWY127-AWZ127+AXA127-AXB127+AXC127</f>
        <v>0</v>
      </c>
      <c r="AXE127" s="463"/>
      <c r="AXF127" s="448"/>
      <c r="AXH127" s="458"/>
      <c r="AXI127" s="447"/>
      <c r="AXJ127" s="447"/>
      <c r="AXK127" s="447"/>
      <c r="AXL127" s="450">
        <f t="shared" ref="AXL127:AXL130" si="8625">AXH127+AXI127-AXJ127+AXK127</f>
        <v>0</v>
      </c>
      <c r="AXM127" s="447"/>
      <c r="AXN127" s="447"/>
      <c r="AXO127" s="447"/>
      <c r="AXP127" s="447"/>
      <c r="AXQ127" s="447"/>
      <c r="AXR127" s="449"/>
      <c r="AXS127" s="450">
        <f t="shared" ref="AXS127:AXS130" si="8626">AXM127+AXN127-AXO127+AXP127-AXQ127+AXR127</f>
        <v>0</v>
      </c>
      <c r="AXT127" s="463"/>
      <c r="AXU127" s="448"/>
      <c r="AXW127" s="458"/>
      <c r="AXX127" s="447"/>
      <c r="AXY127" s="447"/>
      <c r="AXZ127" s="447"/>
      <c r="AYA127" s="450">
        <f t="shared" ref="AYA127:AYA130" si="8627">AXW127+AXX127-AXY127+AXZ127</f>
        <v>0</v>
      </c>
      <c r="AYB127" s="447"/>
      <c r="AYC127" s="447"/>
      <c r="AYD127" s="447"/>
      <c r="AYE127" s="447"/>
      <c r="AYF127" s="447"/>
      <c r="AYG127" s="449"/>
      <c r="AYH127" s="450">
        <f t="shared" ref="AYH127:AYH130" si="8628">AYB127+AYC127-AYD127+AYE127-AYF127+AYG127</f>
        <v>0</v>
      </c>
      <c r="AYI127" s="463"/>
      <c r="AYJ127" s="448"/>
      <c r="AYL127" s="458"/>
      <c r="AYM127" s="447"/>
      <c r="AYN127" s="447"/>
      <c r="AYO127" s="447"/>
      <c r="AYP127" s="450">
        <f t="shared" ref="AYP127:AYP130" si="8629">AYL127+AYM127-AYN127+AYO127</f>
        <v>0</v>
      </c>
      <c r="AYQ127" s="447"/>
      <c r="AYR127" s="447"/>
      <c r="AYS127" s="447"/>
      <c r="AYT127" s="447"/>
      <c r="AYU127" s="447"/>
      <c r="AYV127" s="449"/>
      <c r="AYW127" s="450">
        <f t="shared" ref="AYW127:AYW130" si="8630">AYQ127+AYR127-AYS127+AYT127-AYU127+AYV127</f>
        <v>0</v>
      </c>
      <c r="AYX127" s="463"/>
      <c r="AYY127" s="448"/>
      <c r="AZA127" s="458"/>
      <c r="AZB127" s="447"/>
      <c r="AZC127" s="447"/>
      <c r="AZD127" s="447"/>
      <c r="AZE127" s="450">
        <f t="shared" ref="AZE127:AZE130" si="8631">AZA127+AZB127-AZC127+AZD127</f>
        <v>0</v>
      </c>
      <c r="AZF127" s="447"/>
      <c r="AZG127" s="447"/>
      <c r="AZH127" s="447"/>
      <c r="AZI127" s="447"/>
      <c r="AZJ127" s="447"/>
      <c r="AZK127" s="449"/>
      <c r="AZL127" s="450">
        <f t="shared" ref="AZL127:AZL130" si="8632">AZF127+AZG127-AZH127+AZI127-AZJ127+AZK127</f>
        <v>0</v>
      </c>
      <c r="AZM127" s="463"/>
      <c r="AZN127" s="448"/>
      <c r="AZP127" s="458"/>
      <c r="AZQ127" s="447"/>
      <c r="AZR127" s="447"/>
      <c r="AZS127" s="447"/>
      <c r="AZT127" s="450">
        <f t="shared" ref="AZT127:AZT130" si="8633">AZP127+AZQ127-AZR127+AZS127</f>
        <v>0</v>
      </c>
      <c r="AZU127" s="447"/>
      <c r="AZV127" s="447"/>
      <c r="AZW127" s="447"/>
      <c r="AZX127" s="447"/>
      <c r="AZY127" s="447"/>
      <c r="AZZ127" s="449"/>
      <c r="BAA127" s="450">
        <f t="shared" ref="BAA127:BAA130" si="8634">AZU127+AZV127-AZW127+AZX127-AZY127+AZZ127</f>
        <v>0</v>
      </c>
      <c r="BAB127" s="463"/>
      <c r="BAC127" s="448"/>
      <c r="BAE127" s="458"/>
      <c r="BAF127" s="447"/>
      <c r="BAG127" s="447"/>
      <c r="BAH127" s="447"/>
      <c r="BAI127" s="450">
        <f t="shared" ref="BAI127:BAI130" si="8635">BAE127+BAF127-BAG127+BAH127</f>
        <v>0</v>
      </c>
      <c r="BAJ127" s="447"/>
      <c r="BAK127" s="447"/>
      <c r="BAL127" s="447"/>
      <c r="BAM127" s="447"/>
      <c r="BAN127" s="447"/>
      <c r="BAO127" s="449"/>
      <c r="BAP127" s="450">
        <f t="shared" ref="BAP127:BAP130" si="8636">BAJ127+BAK127-BAL127+BAM127-BAN127+BAO127</f>
        <v>0</v>
      </c>
      <c r="BAQ127" s="463"/>
      <c r="BAR127" s="448"/>
      <c r="BAT127" s="458"/>
      <c r="BAU127" s="447"/>
      <c r="BAV127" s="447"/>
      <c r="BAW127" s="447"/>
      <c r="BAX127" s="450">
        <f t="shared" ref="BAX127:BAX130" si="8637">BAT127+BAU127-BAV127+BAW127</f>
        <v>0</v>
      </c>
      <c r="BAY127" s="447"/>
      <c r="BAZ127" s="447"/>
      <c r="BBA127" s="447"/>
      <c r="BBB127" s="447"/>
      <c r="BBC127" s="447"/>
      <c r="BBD127" s="449"/>
      <c r="BBE127" s="450">
        <f t="shared" ref="BBE127:BBE130" si="8638">BAY127+BAZ127-BBA127+BBB127-BBC127+BBD127</f>
        <v>0</v>
      </c>
      <c r="BBF127" s="463"/>
      <c r="BBG127" s="448"/>
      <c r="BBI127" s="458"/>
      <c r="BBJ127" s="447"/>
      <c r="BBK127" s="447"/>
      <c r="BBL127" s="447"/>
      <c r="BBM127" s="450">
        <f t="shared" ref="BBM127:BBM130" si="8639">BBI127+BBJ127-BBK127+BBL127</f>
        <v>0</v>
      </c>
      <c r="BBN127" s="447"/>
      <c r="BBO127" s="447"/>
      <c r="BBP127" s="447"/>
      <c r="BBQ127" s="447"/>
      <c r="BBR127" s="447"/>
      <c r="BBS127" s="449"/>
      <c r="BBT127" s="450">
        <f t="shared" ref="BBT127:BBT130" si="8640">BBN127+BBO127-BBP127+BBQ127-BBR127+BBS127</f>
        <v>0</v>
      </c>
      <c r="BBU127" s="463"/>
      <c r="BBV127" s="448"/>
      <c r="BBX127" s="458"/>
      <c r="BBY127" s="447"/>
      <c r="BBZ127" s="447"/>
      <c r="BCA127" s="447"/>
      <c r="BCB127" s="450">
        <f t="shared" ref="BCB127:BCB130" si="8641">BBX127+BBY127-BBZ127+BCA127</f>
        <v>0</v>
      </c>
      <c r="BCC127" s="447"/>
      <c r="BCD127" s="447"/>
      <c r="BCE127" s="447"/>
      <c r="BCF127" s="447"/>
      <c r="BCG127" s="447"/>
      <c r="BCH127" s="449"/>
      <c r="BCI127" s="450">
        <f t="shared" ref="BCI127:BCI130" si="8642">BCC127+BCD127-BCE127+BCF127-BCG127+BCH127</f>
        <v>0</v>
      </c>
      <c r="BCJ127" s="463"/>
      <c r="BCK127" s="448"/>
      <c r="BCM127" s="458"/>
      <c r="BCN127" s="447"/>
      <c r="BCO127" s="447"/>
      <c r="BCP127" s="447"/>
      <c r="BCQ127" s="450">
        <f t="shared" ref="BCQ127:BCQ130" si="8643">BCM127+BCN127-BCO127+BCP127</f>
        <v>0</v>
      </c>
      <c r="BCR127" s="447"/>
      <c r="BCS127" s="447"/>
      <c r="BCT127" s="447"/>
      <c r="BCU127" s="447"/>
      <c r="BCV127" s="447"/>
      <c r="BCW127" s="449"/>
      <c r="BCX127" s="450">
        <f t="shared" ref="BCX127:BCX130" si="8644">BCR127+BCS127-BCT127+BCU127-BCV127+BCW127</f>
        <v>0</v>
      </c>
      <c r="BCY127" s="463"/>
      <c r="BCZ127" s="448"/>
      <c r="BDB127" s="458"/>
      <c r="BDC127" s="447"/>
      <c r="BDD127" s="447"/>
      <c r="BDE127" s="447"/>
      <c r="BDF127" s="450">
        <f t="shared" ref="BDF127:BDF130" si="8645">BDB127+BDC127-BDD127+BDE127</f>
        <v>0</v>
      </c>
      <c r="BDG127" s="447"/>
      <c r="BDH127" s="447"/>
      <c r="BDI127" s="447"/>
      <c r="BDJ127" s="447"/>
      <c r="BDK127" s="447"/>
      <c r="BDL127" s="449"/>
      <c r="BDM127" s="450">
        <f t="shared" ref="BDM127:BDM130" si="8646">BDG127+BDH127-BDI127+BDJ127-BDK127+BDL127</f>
        <v>0</v>
      </c>
      <c r="BDN127" s="463"/>
      <c r="BDO127" s="448"/>
      <c r="BDQ127" s="458"/>
      <c r="BDR127" s="447"/>
      <c r="BDS127" s="447"/>
      <c r="BDT127" s="447"/>
      <c r="BDU127" s="450">
        <f t="shared" ref="BDU127:BDU130" si="8647">BDQ127+BDR127-BDS127+BDT127</f>
        <v>0</v>
      </c>
      <c r="BDV127" s="447"/>
      <c r="BDW127" s="447"/>
      <c r="BDX127" s="447"/>
      <c r="BDY127" s="447"/>
      <c r="BDZ127" s="447"/>
      <c r="BEA127" s="449"/>
      <c r="BEB127" s="450">
        <f t="shared" ref="BEB127:BEB130" si="8648">BDV127+BDW127-BDX127+BDY127-BDZ127+BEA127</f>
        <v>0</v>
      </c>
      <c r="BEC127" s="463"/>
      <c r="BED127" s="448"/>
      <c r="BEF127" s="458"/>
      <c r="BEG127" s="447"/>
      <c r="BEH127" s="447"/>
      <c r="BEI127" s="447"/>
      <c r="BEJ127" s="450">
        <f t="shared" ref="BEJ127:BEJ130" si="8649">BEF127+BEG127-BEH127+BEI127</f>
        <v>0</v>
      </c>
      <c r="BEK127" s="447"/>
      <c r="BEL127" s="447"/>
      <c r="BEM127" s="447"/>
      <c r="BEN127" s="447"/>
      <c r="BEO127" s="447"/>
      <c r="BEP127" s="449"/>
      <c r="BEQ127" s="450">
        <f t="shared" ref="BEQ127:BEQ130" si="8650">BEK127+BEL127-BEM127+BEN127-BEO127+BEP127</f>
        <v>0</v>
      </c>
      <c r="BER127" s="463"/>
      <c r="BES127" s="448"/>
      <c r="BEU127" s="458"/>
      <c r="BEV127" s="447"/>
      <c r="BEW127" s="447"/>
      <c r="BEX127" s="447"/>
      <c r="BEY127" s="450">
        <f t="shared" ref="BEY127:BEY130" si="8651">BEU127+BEV127-BEW127+BEX127</f>
        <v>0</v>
      </c>
      <c r="BEZ127" s="447"/>
      <c r="BFA127" s="447"/>
      <c r="BFB127" s="447"/>
      <c r="BFC127" s="447"/>
      <c r="BFD127" s="447"/>
      <c r="BFE127" s="449"/>
      <c r="BFF127" s="450">
        <f t="shared" ref="BFF127:BFF130" si="8652">BEZ127+BFA127-BFB127+BFC127-BFD127+BFE127</f>
        <v>0</v>
      </c>
      <c r="BFG127" s="463"/>
      <c r="BFH127" s="448"/>
      <c r="BFJ127" s="458"/>
      <c r="BFK127" s="447"/>
      <c r="BFL127" s="447"/>
      <c r="BFM127" s="447"/>
      <c r="BFN127" s="450">
        <f t="shared" ref="BFN127:BFN130" si="8653">BFJ127+BFK127-BFL127+BFM127</f>
        <v>0</v>
      </c>
      <c r="BFO127" s="447"/>
      <c r="BFP127" s="447"/>
      <c r="BFQ127" s="447"/>
      <c r="BFR127" s="447"/>
      <c r="BFS127" s="447"/>
      <c r="BFT127" s="449"/>
      <c r="BFU127" s="450">
        <f t="shared" ref="BFU127:BFU130" si="8654">BFO127+BFP127-BFQ127+BFR127-BFS127+BFT127</f>
        <v>0</v>
      </c>
      <c r="BFV127" s="463"/>
      <c r="BFW127" s="448"/>
      <c r="BFY127" s="458"/>
      <c r="BFZ127" s="447"/>
      <c r="BGA127" s="447"/>
      <c r="BGB127" s="447"/>
      <c r="BGC127" s="450">
        <f t="shared" ref="BGC127:BGC130" si="8655">BFY127+BFZ127-BGA127+BGB127</f>
        <v>0</v>
      </c>
      <c r="BGD127" s="447"/>
      <c r="BGE127" s="447"/>
      <c r="BGF127" s="447"/>
      <c r="BGG127" s="447"/>
      <c r="BGH127" s="447"/>
      <c r="BGI127" s="449"/>
      <c r="BGJ127" s="450">
        <f t="shared" ref="BGJ127:BGJ130" si="8656">BGD127+BGE127-BGF127+BGG127-BGH127+BGI127</f>
        <v>0</v>
      </c>
      <c r="BGK127" s="463"/>
      <c r="BGL127" s="448"/>
      <c r="BGN127" s="458"/>
      <c r="BGO127" s="447"/>
      <c r="BGP127" s="447"/>
      <c r="BGQ127" s="447"/>
      <c r="BGR127" s="450">
        <f t="shared" ref="BGR127:BGR130" si="8657">BGN127+BGO127-BGP127+BGQ127</f>
        <v>0</v>
      </c>
      <c r="BGS127" s="447"/>
      <c r="BGT127" s="447"/>
      <c r="BGU127" s="447"/>
      <c r="BGV127" s="447"/>
      <c r="BGW127" s="447"/>
      <c r="BGX127" s="449"/>
      <c r="BGY127" s="450">
        <f t="shared" ref="BGY127:BGY130" si="8658">BGS127+BGT127-BGU127+BGV127-BGW127+BGX127</f>
        <v>0</v>
      </c>
      <c r="BGZ127" s="463"/>
      <c r="BHA127" s="448"/>
      <c r="BHC127" s="458"/>
      <c r="BHD127" s="447"/>
      <c r="BHE127" s="447"/>
      <c r="BHF127" s="447"/>
      <c r="BHG127" s="450">
        <f t="shared" ref="BHG127:BHG130" si="8659">BHC127+BHD127-BHE127+BHF127</f>
        <v>0</v>
      </c>
      <c r="BHH127" s="447"/>
      <c r="BHI127" s="447"/>
      <c r="BHJ127" s="447"/>
      <c r="BHK127" s="447"/>
      <c r="BHL127" s="447"/>
      <c r="BHM127" s="449"/>
      <c r="BHN127" s="450">
        <f t="shared" ref="BHN127:BHN130" si="8660">BHH127+BHI127-BHJ127+BHK127-BHL127+BHM127</f>
        <v>0</v>
      </c>
      <c r="BHO127" s="463"/>
      <c r="BHP127" s="448"/>
      <c r="BHR127" s="458"/>
      <c r="BHS127" s="447"/>
      <c r="BHT127" s="447"/>
      <c r="BHU127" s="447"/>
      <c r="BHV127" s="450">
        <f t="shared" ref="BHV127:BHV130" si="8661">BHR127+BHS127-BHT127+BHU127</f>
        <v>0</v>
      </c>
      <c r="BHW127" s="447"/>
      <c r="BHX127" s="447"/>
      <c r="BHY127" s="447"/>
      <c r="BHZ127" s="447"/>
      <c r="BIA127" s="447"/>
      <c r="BIB127" s="449"/>
      <c r="BIC127" s="450">
        <f t="shared" ref="BIC127:BIC130" si="8662">BHW127+BHX127-BHY127+BHZ127-BIA127+BIB127</f>
        <v>0</v>
      </c>
      <c r="BID127" s="463"/>
      <c r="BIE127" s="448"/>
      <c r="BIG127" s="458"/>
      <c r="BIH127" s="447"/>
      <c r="BII127" s="447"/>
      <c r="BIJ127" s="447"/>
      <c r="BIK127" s="450">
        <f t="shared" ref="BIK127:BIK130" si="8663">BIG127+BIH127-BII127+BIJ127</f>
        <v>0</v>
      </c>
      <c r="BIL127" s="447"/>
      <c r="BIM127" s="447"/>
      <c r="BIN127" s="447"/>
      <c r="BIO127" s="447"/>
      <c r="BIP127" s="447"/>
      <c r="BIQ127" s="449"/>
      <c r="BIR127" s="450">
        <f t="shared" ref="BIR127:BIR130" si="8664">BIL127+BIM127-BIN127+BIO127-BIP127+BIQ127</f>
        <v>0</v>
      </c>
      <c r="BIS127" s="463"/>
      <c r="BIT127" s="448"/>
      <c r="BIV127" s="458"/>
      <c r="BIW127" s="447"/>
      <c r="BIX127" s="447"/>
      <c r="BIY127" s="447"/>
      <c r="BIZ127" s="450">
        <f t="shared" ref="BIZ127:BIZ130" si="8665">BIV127+BIW127-BIX127+BIY127</f>
        <v>0</v>
      </c>
      <c r="BJA127" s="447"/>
      <c r="BJB127" s="447"/>
      <c r="BJC127" s="447"/>
      <c r="BJD127" s="447"/>
      <c r="BJE127" s="447"/>
      <c r="BJF127" s="449"/>
      <c r="BJG127" s="450">
        <f t="shared" ref="BJG127:BJG130" si="8666">BJA127+BJB127-BJC127+BJD127-BJE127+BJF127</f>
        <v>0</v>
      </c>
      <c r="BJH127" s="463"/>
      <c r="BJI127" s="448"/>
      <c r="BJK127" s="458"/>
      <c r="BJL127" s="447"/>
      <c r="BJM127" s="447"/>
      <c r="BJN127" s="447"/>
      <c r="BJO127" s="450">
        <f t="shared" ref="BJO127:BJO130" si="8667">BJK127+BJL127-BJM127+BJN127</f>
        <v>0</v>
      </c>
      <c r="BJP127" s="447"/>
      <c r="BJQ127" s="447"/>
      <c r="BJR127" s="447"/>
      <c r="BJS127" s="447"/>
      <c r="BJT127" s="447"/>
      <c r="BJU127" s="449"/>
      <c r="BJV127" s="450">
        <f t="shared" ref="BJV127:BJV130" si="8668">BJP127+BJQ127-BJR127+BJS127-BJT127+BJU127</f>
        <v>0</v>
      </c>
      <c r="BJW127" s="463"/>
      <c r="BJX127" s="448"/>
      <c r="BJZ127" s="458"/>
      <c r="BKA127" s="447"/>
      <c r="BKB127" s="447"/>
      <c r="BKC127" s="447"/>
      <c r="BKD127" s="450">
        <f t="shared" ref="BKD127:BKD130" si="8669">BJZ127+BKA127-BKB127+BKC127</f>
        <v>0</v>
      </c>
      <c r="BKE127" s="447"/>
      <c r="BKF127" s="447"/>
      <c r="BKG127" s="447"/>
      <c r="BKH127" s="447"/>
      <c r="BKI127" s="447"/>
      <c r="BKJ127" s="449"/>
      <c r="BKK127" s="450">
        <f t="shared" ref="BKK127:BKK130" si="8670">BKE127+BKF127-BKG127+BKH127-BKI127+BKJ127</f>
        <v>0</v>
      </c>
      <c r="BKL127" s="463"/>
      <c r="BKM127" s="448"/>
      <c r="BKO127" s="458"/>
      <c r="BKP127" s="447"/>
      <c r="BKQ127" s="447"/>
      <c r="BKR127" s="447"/>
      <c r="BKS127" s="450">
        <f t="shared" ref="BKS127:BKS130" si="8671">BKO127+BKP127-BKQ127+BKR127</f>
        <v>0</v>
      </c>
      <c r="BKT127" s="447"/>
      <c r="BKU127" s="447"/>
      <c r="BKV127" s="447"/>
      <c r="BKW127" s="447"/>
      <c r="BKX127" s="447"/>
      <c r="BKY127" s="449"/>
      <c r="BKZ127" s="450">
        <f t="shared" ref="BKZ127:BKZ130" si="8672">BKT127+BKU127-BKV127+BKW127-BKX127+BKY127</f>
        <v>0</v>
      </c>
      <c r="BLA127" s="463"/>
      <c r="BLB127" s="448"/>
      <c r="BLD127" s="458"/>
      <c r="BLE127" s="447"/>
      <c r="BLF127" s="447"/>
      <c r="BLG127" s="447"/>
      <c r="BLH127" s="450">
        <f t="shared" ref="BLH127:BLH130" si="8673">BLD127+BLE127-BLF127+BLG127</f>
        <v>0</v>
      </c>
      <c r="BLI127" s="447"/>
      <c r="BLJ127" s="447"/>
      <c r="BLK127" s="447"/>
      <c r="BLL127" s="447"/>
      <c r="BLM127" s="447"/>
      <c r="BLN127" s="449"/>
      <c r="BLO127" s="450">
        <f t="shared" ref="BLO127:BLO130" si="8674">BLI127+BLJ127-BLK127+BLL127-BLM127+BLN127</f>
        <v>0</v>
      </c>
      <c r="BLP127" s="463"/>
      <c r="BLQ127" s="448"/>
      <c r="BLS127" s="458"/>
      <c r="BLT127" s="447"/>
      <c r="BLU127" s="447"/>
      <c r="BLV127" s="447"/>
      <c r="BLW127" s="450">
        <f t="shared" ref="BLW127:BLW130" si="8675">BLS127+BLT127-BLU127+BLV127</f>
        <v>0</v>
      </c>
      <c r="BLX127" s="447"/>
      <c r="BLY127" s="447"/>
      <c r="BLZ127" s="447"/>
      <c r="BMA127" s="447"/>
      <c r="BMB127" s="447"/>
      <c r="BMC127" s="449"/>
      <c r="BMD127" s="450">
        <f t="shared" ref="BMD127:BMD130" si="8676">BLX127+BLY127-BLZ127+BMA127-BMB127+BMC127</f>
        <v>0</v>
      </c>
      <c r="BME127" s="463"/>
      <c r="BMF127" s="448"/>
      <c r="BMH127" s="458"/>
      <c r="BMI127" s="447"/>
      <c r="BMJ127" s="447"/>
      <c r="BMK127" s="447"/>
      <c r="BML127" s="450">
        <f t="shared" ref="BML127:BML130" si="8677">BMH127+BMI127-BMJ127+BMK127</f>
        <v>0</v>
      </c>
      <c r="BMM127" s="447"/>
      <c r="BMN127" s="447"/>
      <c r="BMO127" s="447"/>
      <c r="BMP127" s="447"/>
      <c r="BMQ127" s="447"/>
      <c r="BMR127" s="449"/>
      <c r="BMS127" s="450">
        <f t="shared" ref="BMS127:BMS130" si="8678">BMM127+BMN127-BMO127+BMP127-BMQ127+BMR127</f>
        <v>0</v>
      </c>
      <c r="BMT127" s="463"/>
      <c r="BMU127" s="448"/>
      <c r="BMW127" s="458"/>
      <c r="BMX127" s="447"/>
      <c r="BMY127" s="447"/>
      <c r="BMZ127" s="447"/>
      <c r="BNA127" s="450">
        <f t="shared" ref="BNA127:BNA130" si="8679">BMW127+BMX127-BMY127+BMZ127</f>
        <v>0</v>
      </c>
      <c r="BNB127" s="447"/>
      <c r="BNC127" s="447"/>
      <c r="BND127" s="447"/>
      <c r="BNE127" s="447"/>
      <c r="BNF127" s="447"/>
      <c r="BNG127" s="449"/>
      <c r="BNH127" s="450">
        <f t="shared" ref="BNH127:BNH130" si="8680">BNB127+BNC127-BND127+BNE127-BNF127+BNG127</f>
        <v>0</v>
      </c>
      <c r="BNI127" s="463"/>
      <c r="BNJ127" s="448"/>
      <c r="BNL127" s="458"/>
      <c r="BNM127" s="447"/>
      <c r="BNN127" s="447"/>
      <c r="BNO127" s="447"/>
      <c r="BNP127" s="450">
        <f t="shared" ref="BNP127:BNP130" si="8681">BNL127+BNM127-BNN127+BNO127</f>
        <v>0</v>
      </c>
      <c r="BNQ127" s="447"/>
      <c r="BNR127" s="447"/>
      <c r="BNS127" s="447"/>
      <c r="BNT127" s="447"/>
      <c r="BNU127" s="447"/>
      <c r="BNV127" s="449"/>
      <c r="BNW127" s="450">
        <f t="shared" ref="BNW127:BNW130" si="8682">BNQ127+BNR127-BNS127+BNT127-BNU127+BNV127</f>
        <v>0</v>
      </c>
      <c r="BNX127" s="463"/>
      <c r="BNY127" s="448"/>
      <c r="BOA127" s="458"/>
      <c r="BOB127" s="447"/>
      <c r="BOC127" s="447"/>
      <c r="BOD127" s="447"/>
      <c r="BOE127" s="450">
        <f t="shared" ref="BOE127:BOE130" si="8683">BOA127+BOB127-BOC127+BOD127</f>
        <v>0</v>
      </c>
      <c r="BOF127" s="447"/>
      <c r="BOG127" s="447"/>
      <c r="BOH127" s="447"/>
      <c r="BOI127" s="447"/>
      <c r="BOJ127" s="447"/>
      <c r="BOK127" s="449"/>
      <c r="BOL127" s="450">
        <f t="shared" ref="BOL127:BOL130" si="8684">BOF127+BOG127-BOH127+BOI127-BOJ127+BOK127</f>
        <v>0</v>
      </c>
      <c r="BOM127" s="463"/>
      <c r="BON127" s="448"/>
      <c r="BOP127" s="458"/>
      <c r="BOQ127" s="447"/>
      <c r="BOR127" s="447"/>
      <c r="BOS127" s="447"/>
      <c r="BOT127" s="450">
        <f t="shared" ref="BOT127:BOT130" si="8685">BOP127+BOQ127-BOR127+BOS127</f>
        <v>0</v>
      </c>
      <c r="BOU127" s="447"/>
      <c r="BOV127" s="447"/>
      <c r="BOW127" s="447"/>
      <c r="BOX127" s="447"/>
      <c r="BOY127" s="447"/>
      <c r="BOZ127" s="449"/>
      <c r="BPA127" s="450">
        <f t="shared" ref="BPA127:BPA130" si="8686">BOU127+BOV127-BOW127+BOX127-BOY127+BOZ127</f>
        <v>0</v>
      </c>
      <c r="BPB127" s="463"/>
      <c r="BPC127" s="448"/>
      <c r="BPE127" s="458"/>
      <c r="BPF127" s="447"/>
      <c r="BPG127" s="447"/>
      <c r="BPH127" s="447"/>
      <c r="BPI127" s="450">
        <f t="shared" ref="BPI127:BPI130" si="8687">BPE127+BPF127-BPG127+BPH127</f>
        <v>0</v>
      </c>
      <c r="BPJ127" s="447"/>
      <c r="BPK127" s="447"/>
      <c r="BPL127" s="447"/>
      <c r="BPM127" s="447"/>
      <c r="BPN127" s="447"/>
      <c r="BPO127" s="449"/>
      <c r="BPP127" s="450">
        <f t="shared" ref="BPP127:BPP130" si="8688">BPJ127+BPK127-BPL127+BPM127-BPN127+BPO127</f>
        <v>0</v>
      </c>
      <c r="BPQ127" s="463"/>
      <c r="BPR127" s="448"/>
      <c r="BPT127" s="458"/>
      <c r="BPU127" s="447"/>
      <c r="BPV127" s="447"/>
      <c r="BPW127" s="447"/>
      <c r="BPX127" s="450">
        <f t="shared" ref="BPX127:BPX130" si="8689">BPT127+BPU127-BPV127+BPW127</f>
        <v>0</v>
      </c>
      <c r="BPY127" s="447"/>
      <c r="BPZ127" s="447"/>
      <c r="BQA127" s="447"/>
      <c r="BQB127" s="447"/>
      <c r="BQC127" s="447"/>
      <c r="BQD127" s="449"/>
      <c r="BQE127" s="450">
        <f t="shared" ref="BQE127:BQE130" si="8690">BPY127+BPZ127-BQA127+BQB127-BQC127+BQD127</f>
        <v>0</v>
      </c>
      <c r="BQF127" s="463"/>
      <c r="BQG127" s="448"/>
      <c r="BQI127" s="458"/>
      <c r="BQJ127" s="447"/>
      <c r="BQK127" s="447"/>
      <c r="BQL127" s="447"/>
      <c r="BQM127" s="450">
        <f t="shared" ref="BQM127:BQM130" si="8691">BQI127+BQJ127-BQK127+BQL127</f>
        <v>0</v>
      </c>
      <c r="BQN127" s="447"/>
      <c r="BQO127" s="447"/>
      <c r="BQP127" s="447"/>
      <c r="BQQ127" s="447"/>
      <c r="BQR127" s="447"/>
      <c r="BQS127" s="449"/>
      <c r="BQT127" s="450">
        <f t="shared" ref="BQT127:BQT130" si="8692">BQN127+BQO127-BQP127+BQQ127-BQR127+BQS127</f>
        <v>0</v>
      </c>
      <c r="BQU127" s="463"/>
      <c r="BQV127" s="448"/>
      <c r="BQX127" s="458"/>
      <c r="BQY127" s="447"/>
      <c r="BQZ127" s="447"/>
      <c r="BRA127" s="447"/>
      <c r="BRB127" s="450">
        <f t="shared" ref="BRB127:BRB130" si="8693">BQX127+BQY127-BQZ127+BRA127</f>
        <v>0</v>
      </c>
      <c r="BRC127" s="447"/>
      <c r="BRD127" s="447"/>
      <c r="BRE127" s="447"/>
      <c r="BRF127" s="447"/>
      <c r="BRG127" s="447"/>
      <c r="BRH127" s="449"/>
      <c r="BRI127" s="450">
        <f t="shared" ref="BRI127:BRI130" si="8694">BRC127+BRD127-BRE127+BRF127-BRG127+BRH127</f>
        <v>0</v>
      </c>
      <c r="BRJ127" s="463"/>
      <c r="BRK127" s="448"/>
      <c r="BRM127" s="458"/>
      <c r="BRN127" s="447"/>
      <c r="BRO127" s="447"/>
      <c r="BRP127" s="447"/>
      <c r="BRQ127" s="450">
        <f t="shared" ref="BRQ127:BRQ130" si="8695">BRM127+BRN127-BRO127+BRP127</f>
        <v>0</v>
      </c>
      <c r="BRR127" s="447"/>
      <c r="BRS127" s="447"/>
      <c r="BRT127" s="447"/>
      <c r="BRU127" s="447"/>
      <c r="BRV127" s="447"/>
      <c r="BRW127" s="449"/>
      <c r="BRX127" s="450">
        <f t="shared" ref="BRX127:BRX130" si="8696">BRR127+BRS127-BRT127+BRU127-BRV127+BRW127</f>
        <v>0</v>
      </c>
      <c r="BRY127" s="463"/>
      <c r="BRZ127" s="448"/>
      <c r="BSB127" s="458"/>
      <c r="BSC127" s="447"/>
      <c r="BSD127" s="447"/>
      <c r="BSE127" s="447"/>
      <c r="BSF127" s="450">
        <f t="shared" ref="BSF127:BSF130" si="8697">BSB127+BSC127-BSD127+BSE127</f>
        <v>0</v>
      </c>
      <c r="BSG127" s="447"/>
      <c r="BSH127" s="447"/>
      <c r="BSI127" s="447"/>
      <c r="BSJ127" s="447"/>
      <c r="BSK127" s="447"/>
      <c r="BSL127" s="449"/>
      <c r="BSM127" s="450">
        <f t="shared" ref="BSM127:BSM130" si="8698">BSG127+BSH127-BSI127+BSJ127-BSK127+BSL127</f>
        <v>0</v>
      </c>
      <c r="BSN127" s="463"/>
      <c r="BSO127" s="448"/>
      <c r="BSQ127" s="458"/>
      <c r="BSR127" s="447"/>
      <c r="BSS127" s="447"/>
      <c r="BST127" s="447"/>
      <c r="BSU127" s="450">
        <f t="shared" ref="BSU127:BSU130" si="8699">BSQ127+BSR127-BSS127+BST127</f>
        <v>0</v>
      </c>
      <c r="BSV127" s="447"/>
      <c r="BSW127" s="447"/>
      <c r="BSX127" s="447"/>
      <c r="BSY127" s="447"/>
      <c r="BSZ127" s="447"/>
      <c r="BTA127" s="449"/>
      <c r="BTB127" s="450">
        <f t="shared" ref="BTB127:BTB130" si="8700">BSV127+BSW127-BSX127+BSY127-BSZ127+BTA127</f>
        <v>0</v>
      </c>
      <c r="BTC127" s="463"/>
      <c r="BTD127" s="448"/>
      <c r="BTF127" s="458"/>
      <c r="BTG127" s="447"/>
      <c r="BTH127" s="447"/>
      <c r="BTI127" s="447"/>
      <c r="BTJ127" s="450">
        <f t="shared" ref="BTJ127:BTJ130" si="8701">BTF127+BTG127-BTH127+BTI127</f>
        <v>0</v>
      </c>
      <c r="BTK127" s="447"/>
      <c r="BTL127" s="447"/>
      <c r="BTM127" s="447"/>
      <c r="BTN127" s="447"/>
      <c r="BTO127" s="447"/>
      <c r="BTP127" s="449"/>
      <c r="BTQ127" s="450">
        <f t="shared" ref="BTQ127:BTQ130" si="8702">BTK127+BTL127-BTM127+BTN127-BTO127+BTP127</f>
        <v>0</v>
      </c>
      <c r="BTR127" s="463"/>
      <c r="BTS127" s="448"/>
      <c r="BTU127" s="458"/>
      <c r="BTV127" s="447"/>
      <c r="BTW127" s="447"/>
      <c r="BTX127" s="447"/>
      <c r="BTY127" s="450">
        <f t="shared" ref="BTY127:BTY130" si="8703">BTU127+BTV127-BTW127+BTX127</f>
        <v>0</v>
      </c>
      <c r="BTZ127" s="447"/>
      <c r="BUA127" s="447"/>
      <c r="BUB127" s="447"/>
      <c r="BUC127" s="447"/>
      <c r="BUD127" s="447"/>
      <c r="BUE127" s="449"/>
      <c r="BUF127" s="450">
        <f t="shared" ref="BUF127:BUF130" si="8704">BTZ127+BUA127-BUB127+BUC127-BUD127+BUE127</f>
        <v>0</v>
      </c>
      <c r="BUG127" s="463"/>
      <c r="BUH127" s="448"/>
      <c r="BUJ127" s="458"/>
      <c r="BUK127" s="447"/>
      <c r="BUL127" s="447"/>
      <c r="BUM127" s="447"/>
      <c r="BUN127" s="450">
        <f t="shared" ref="BUN127:BUN130" si="8705">BUJ127+BUK127-BUL127+BUM127</f>
        <v>0</v>
      </c>
      <c r="BUO127" s="447"/>
      <c r="BUP127" s="447"/>
      <c r="BUQ127" s="447"/>
      <c r="BUR127" s="447"/>
      <c r="BUS127" s="447"/>
      <c r="BUT127" s="449"/>
      <c r="BUU127" s="450">
        <f t="shared" ref="BUU127:BUU130" si="8706">BUO127+BUP127-BUQ127+BUR127-BUS127+BUT127</f>
        <v>0</v>
      </c>
      <c r="BUV127" s="463"/>
      <c r="BUW127" s="448"/>
      <c r="BUY127" s="458"/>
      <c r="BUZ127" s="447"/>
      <c r="BVA127" s="447"/>
      <c r="BVB127" s="447"/>
      <c r="BVC127" s="450">
        <f t="shared" ref="BVC127:BVC130" si="8707">BUY127+BUZ127-BVA127+BVB127</f>
        <v>0</v>
      </c>
      <c r="BVD127" s="447"/>
      <c r="BVE127" s="447"/>
      <c r="BVF127" s="447"/>
      <c r="BVG127" s="447"/>
      <c r="BVH127" s="447"/>
      <c r="BVI127" s="449"/>
      <c r="BVJ127" s="450">
        <f t="shared" ref="BVJ127:BVJ130" si="8708">BVD127+BVE127-BVF127+BVG127-BVH127+BVI127</f>
        <v>0</v>
      </c>
      <c r="BVK127" s="463"/>
      <c r="BVL127" s="448"/>
      <c r="BVN127" s="458"/>
      <c r="BVO127" s="447"/>
      <c r="BVP127" s="447"/>
      <c r="BVQ127" s="447"/>
      <c r="BVR127" s="450">
        <f t="shared" ref="BVR127:BVR130" si="8709">BVN127+BVO127-BVP127+BVQ127</f>
        <v>0</v>
      </c>
      <c r="BVS127" s="447"/>
      <c r="BVT127" s="447"/>
      <c r="BVU127" s="447"/>
      <c r="BVV127" s="447"/>
      <c r="BVW127" s="447"/>
      <c r="BVX127" s="449"/>
      <c r="BVY127" s="450">
        <f t="shared" ref="BVY127:BVY130" si="8710">BVS127+BVT127-BVU127+BVV127-BVW127+BVX127</f>
        <v>0</v>
      </c>
      <c r="BVZ127" s="463"/>
      <c r="BWA127" s="448"/>
    </row>
    <row r="128" spans="2:1951" ht="15" hidden="1" customHeight="1" x14ac:dyDescent="0.2">
      <c r="B128" s="452" t="s">
        <v>321</v>
      </c>
      <c r="C128" s="447"/>
      <c r="D128" s="447"/>
      <c r="E128" s="447"/>
      <c r="F128" s="447"/>
      <c r="G128" s="450">
        <f t="shared" si="8451"/>
        <v>0</v>
      </c>
      <c r="H128" s="447"/>
      <c r="I128" s="447"/>
      <c r="J128" s="447"/>
      <c r="K128" s="447"/>
      <c r="L128" s="447"/>
      <c r="M128" s="449"/>
      <c r="N128" s="450">
        <f t="shared" si="8452"/>
        <v>0</v>
      </c>
      <c r="O128" s="463"/>
      <c r="P128" s="448"/>
      <c r="R128" s="458"/>
      <c r="S128" s="447"/>
      <c r="T128" s="447"/>
      <c r="U128" s="447"/>
      <c r="V128" s="450">
        <f t="shared" si="8453"/>
        <v>0</v>
      </c>
      <c r="W128" s="447"/>
      <c r="X128" s="447"/>
      <c r="Y128" s="447"/>
      <c r="Z128" s="447"/>
      <c r="AA128" s="447"/>
      <c r="AB128" s="449"/>
      <c r="AC128" s="450">
        <f t="shared" si="8454"/>
        <v>0</v>
      </c>
      <c r="AD128" s="463"/>
      <c r="AE128" s="448"/>
      <c r="AG128" s="458"/>
      <c r="AH128" s="447"/>
      <c r="AI128" s="447"/>
      <c r="AJ128" s="447"/>
      <c r="AK128" s="450">
        <f t="shared" si="8455"/>
        <v>0</v>
      </c>
      <c r="AL128" s="447"/>
      <c r="AM128" s="447"/>
      <c r="AN128" s="447"/>
      <c r="AO128" s="447"/>
      <c r="AP128" s="447"/>
      <c r="AQ128" s="449"/>
      <c r="AR128" s="450">
        <f t="shared" si="8456"/>
        <v>0</v>
      </c>
      <c r="AS128" s="463"/>
      <c r="AT128" s="448"/>
      <c r="AV128" s="458"/>
      <c r="AW128" s="447"/>
      <c r="AX128" s="447"/>
      <c r="AY128" s="447"/>
      <c r="AZ128" s="450">
        <f t="shared" si="8457"/>
        <v>0</v>
      </c>
      <c r="BA128" s="447"/>
      <c r="BB128" s="447"/>
      <c r="BC128" s="447"/>
      <c r="BD128" s="447"/>
      <c r="BE128" s="447"/>
      <c r="BF128" s="449"/>
      <c r="BG128" s="450">
        <f t="shared" si="8458"/>
        <v>0</v>
      </c>
      <c r="BH128" s="463"/>
      <c r="BI128" s="448"/>
      <c r="BK128" s="458"/>
      <c r="BL128" s="447"/>
      <c r="BM128" s="447"/>
      <c r="BN128" s="447"/>
      <c r="BO128" s="450">
        <f t="shared" si="8459"/>
        <v>0</v>
      </c>
      <c r="BP128" s="447"/>
      <c r="BQ128" s="447"/>
      <c r="BR128" s="447"/>
      <c r="BS128" s="447"/>
      <c r="BT128" s="447"/>
      <c r="BU128" s="449"/>
      <c r="BV128" s="450">
        <f t="shared" si="8460"/>
        <v>0</v>
      </c>
      <c r="BW128" s="463"/>
      <c r="BX128" s="448"/>
      <c r="BZ128" s="458"/>
      <c r="CA128" s="447"/>
      <c r="CB128" s="447"/>
      <c r="CC128" s="447"/>
      <c r="CD128" s="450">
        <f t="shared" si="8461"/>
        <v>0</v>
      </c>
      <c r="CE128" s="447"/>
      <c r="CF128" s="447"/>
      <c r="CG128" s="447"/>
      <c r="CH128" s="447"/>
      <c r="CI128" s="447"/>
      <c r="CJ128" s="449"/>
      <c r="CK128" s="450">
        <f t="shared" si="8462"/>
        <v>0</v>
      </c>
      <c r="CL128" s="463"/>
      <c r="CM128" s="448"/>
      <c r="CO128" s="458"/>
      <c r="CP128" s="447"/>
      <c r="CQ128" s="447"/>
      <c r="CR128" s="447"/>
      <c r="CS128" s="450">
        <f t="shared" si="8463"/>
        <v>0</v>
      </c>
      <c r="CT128" s="447"/>
      <c r="CU128" s="447"/>
      <c r="CV128" s="447"/>
      <c r="CW128" s="447"/>
      <c r="CX128" s="447"/>
      <c r="CY128" s="449"/>
      <c r="CZ128" s="450">
        <f t="shared" si="8464"/>
        <v>0</v>
      </c>
      <c r="DA128" s="463"/>
      <c r="DB128" s="448"/>
      <c r="DD128" s="458"/>
      <c r="DE128" s="447"/>
      <c r="DF128" s="447"/>
      <c r="DG128" s="447"/>
      <c r="DH128" s="450">
        <f t="shared" si="8465"/>
        <v>0</v>
      </c>
      <c r="DI128" s="447"/>
      <c r="DJ128" s="447"/>
      <c r="DK128" s="447"/>
      <c r="DL128" s="447"/>
      <c r="DM128" s="447"/>
      <c r="DN128" s="449"/>
      <c r="DO128" s="450">
        <f t="shared" si="8466"/>
        <v>0</v>
      </c>
      <c r="DP128" s="463"/>
      <c r="DQ128" s="448"/>
      <c r="DS128" s="458"/>
      <c r="DT128" s="447"/>
      <c r="DU128" s="447"/>
      <c r="DV128" s="447"/>
      <c r="DW128" s="450">
        <f t="shared" si="8467"/>
        <v>0</v>
      </c>
      <c r="DX128" s="447"/>
      <c r="DY128" s="447"/>
      <c r="DZ128" s="447"/>
      <c r="EA128" s="447"/>
      <c r="EB128" s="447"/>
      <c r="EC128" s="449"/>
      <c r="ED128" s="450">
        <f t="shared" si="8468"/>
        <v>0</v>
      </c>
      <c r="EE128" s="463"/>
      <c r="EF128" s="448"/>
      <c r="EH128" s="458"/>
      <c r="EI128" s="447"/>
      <c r="EJ128" s="447"/>
      <c r="EK128" s="447"/>
      <c r="EL128" s="450">
        <f t="shared" si="8469"/>
        <v>0</v>
      </c>
      <c r="EM128" s="447"/>
      <c r="EN128" s="447"/>
      <c r="EO128" s="447"/>
      <c r="EP128" s="447"/>
      <c r="EQ128" s="447"/>
      <c r="ER128" s="449"/>
      <c r="ES128" s="450">
        <f t="shared" si="8470"/>
        <v>0</v>
      </c>
      <c r="ET128" s="463"/>
      <c r="EU128" s="448"/>
      <c r="EW128" s="458"/>
      <c r="EX128" s="447"/>
      <c r="EY128" s="447"/>
      <c r="EZ128" s="447"/>
      <c r="FA128" s="450">
        <f t="shared" si="8471"/>
        <v>0</v>
      </c>
      <c r="FB128" s="447"/>
      <c r="FC128" s="447"/>
      <c r="FD128" s="447"/>
      <c r="FE128" s="447"/>
      <c r="FF128" s="447"/>
      <c r="FG128" s="449"/>
      <c r="FH128" s="450">
        <f t="shared" si="8472"/>
        <v>0</v>
      </c>
      <c r="FI128" s="463"/>
      <c r="FJ128" s="448"/>
      <c r="FL128" s="458"/>
      <c r="FM128" s="447"/>
      <c r="FN128" s="447"/>
      <c r="FO128" s="447"/>
      <c r="FP128" s="450">
        <f t="shared" si="8473"/>
        <v>0</v>
      </c>
      <c r="FQ128" s="447"/>
      <c r="FR128" s="447"/>
      <c r="FS128" s="447"/>
      <c r="FT128" s="447"/>
      <c r="FU128" s="447"/>
      <c r="FV128" s="449"/>
      <c r="FW128" s="450">
        <f t="shared" si="8474"/>
        <v>0</v>
      </c>
      <c r="FX128" s="463"/>
      <c r="FY128" s="448"/>
      <c r="GA128" s="458"/>
      <c r="GB128" s="447"/>
      <c r="GC128" s="447"/>
      <c r="GD128" s="447"/>
      <c r="GE128" s="450">
        <f t="shared" si="8475"/>
        <v>0</v>
      </c>
      <c r="GF128" s="447"/>
      <c r="GG128" s="447"/>
      <c r="GH128" s="447"/>
      <c r="GI128" s="447"/>
      <c r="GJ128" s="447"/>
      <c r="GK128" s="449"/>
      <c r="GL128" s="450">
        <f t="shared" si="8476"/>
        <v>0</v>
      </c>
      <c r="GM128" s="463"/>
      <c r="GN128" s="448"/>
      <c r="GP128" s="458"/>
      <c r="GQ128" s="447"/>
      <c r="GR128" s="447"/>
      <c r="GS128" s="447"/>
      <c r="GT128" s="450">
        <f t="shared" si="8477"/>
        <v>0</v>
      </c>
      <c r="GU128" s="447"/>
      <c r="GV128" s="447"/>
      <c r="GW128" s="447"/>
      <c r="GX128" s="447"/>
      <c r="GY128" s="447"/>
      <c r="GZ128" s="449"/>
      <c r="HA128" s="450">
        <f t="shared" si="8478"/>
        <v>0</v>
      </c>
      <c r="HB128" s="463"/>
      <c r="HC128" s="448"/>
      <c r="HE128" s="458"/>
      <c r="HF128" s="447"/>
      <c r="HG128" s="447"/>
      <c r="HH128" s="447"/>
      <c r="HI128" s="450">
        <f t="shared" si="8479"/>
        <v>0</v>
      </c>
      <c r="HJ128" s="447"/>
      <c r="HK128" s="447"/>
      <c r="HL128" s="447"/>
      <c r="HM128" s="447"/>
      <c r="HN128" s="447"/>
      <c r="HO128" s="449"/>
      <c r="HP128" s="450">
        <f t="shared" si="8480"/>
        <v>0</v>
      </c>
      <c r="HQ128" s="463"/>
      <c r="HR128" s="448"/>
      <c r="HT128" s="458"/>
      <c r="HU128" s="447"/>
      <c r="HV128" s="447"/>
      <c r="HW128" s="447"/>
      <c r="HX128" s="450">
        <f t="shared" si="8481"/>
        <v>0</v>
      </c>
      <c r="HY128" s="447"/>
      <c r="HZ128" s="447"/>
      <c r="IA128" s="447"/>
      <c r="IB128" s="447"/>
      <c r="IC128" s="447"/>
      <c r="ID128" s="449"/>
      <c r="IE128" s="450">
        <f t="shared" si="8482"/>
        <v>0</v>
      </c>
      <c r="IF128" s="463"/>
      <c r="IG128" s="448"/>
      <c r="II128" s="458"/>
      <c r="IJ128" s="447"/>
      <c r="IK128" s="447"/>
      <c r="IL128" s="447"/>
      <c r="IM128" s="450">
        <f t="shared" si="8483"/>
        <v>0</v>
      </c>
      <c r="IN128" s="447"/>
      <c r="IO128" s="447"/>
      <c r="IP128" s="447"/>
      <c r="IQ128" s="447"/>
      <c r="IR128" s="447"/>
      <c r="IS128" s="449"/>
      <c r="IT128" s="450">
        <f t="shared" si="8484"/>
        <v>0</v>
      </c>
      <c r="IU128" s="463"/>
      <c r="IV128" s="448"/>
      <c r="IX128" s="458"/>
      <c r="IY128" s="447"/>
      <c r="IZ128" s="447"/>
      <c r="JA128" s="447"/>
      <c r="JB128" s="450">
        <f t="shared" si="8485"/>
        <v>0</v>
      </c>
      <c r="JC128" s="447"/>
      <c r="JD128" s="447"/>
      <c r="JE128" s="447"/>
      <c r="JF128" s="447"/>
      <c r="JG128" s="447"/>
      <c r="JH128" s="449"/>
      <c r="JI128" s="450">
        <f t="shared" si="8486"/>
        <v>0</v>
      </c>
      <c r="JJ128" s="463"/>
      <c r="JK128" s="448"/>
      <c r="JM128" s="458"/>
      <c r="JN128" s="447"/>
      <c r="JO128" s="447"/>
      <c r="JP128" s="447"/>
      <c r="JQ128" s="450">
        <f t="shared" si="8487"/>
        <v>0</v>
      </c>
      <c r="JR128" s="447"/>
      <c r="JS128" s="447"/>
      <c r="JT128" s="447"/>
      <c r="JU128" s="447"/>
      <c r="JV128" s="447"/>
      <c r="JW128" s="449"/>
      <c r="JX128" s="450">
        <f t="shared" si="8488"/>
        <v>0</v>
      </c>
      <c r="JY128" s="463"/>
      <c r="JZ128" s="448"/>
      <c r="KB128" s="458"/>
      <c r="KC128" s="447"/>
      <c r="KD128" s="447"/>
      <c r="KE128" s="447"/>
      <c r="KF128" s="450">
        <f t="shared" si="8489"/>
        <v>0</v>
      </c>
      <c r="KG128" s="447"/>
      <c r="KH128" s="447"/>
      <c r="KI128" s="447"/>
      <c r="KJ128" s="447"/>
      <c r="KK128" s="447"/>
      <c r="KL128" s="449"/>
      <c r="KM128" s="450">
        <f t="shared" si="8490"/>
        <v>0</v>
      </c>
      <c r="KN128" s="463"/>
      <c r="KO128" s="448"/>
      <c r="KQ128" s="458"/>
      <c r="KR128" s="447"/>
      <c r="KS128" s="447"/>
      <c r="KT128" s="447"/>
      <c r="KU128" s="450">
        <f t="shared" si="8491"/>
        <v>0</v>
      </c>
      <c r="KV128" s="447"/>
      <c r="KW128" s="447"/>
      <c r="KX128" s="447"/>
      <c r="KY128" s="447"/>
      <c r="KZ128" s="447"/>
      <c r="LA128" s="449"/>
      <c r="LB128" s="450">
        <f t="shared" si="8492"/>
        <v>0</v>
      </c>
      <c r="LC128" s="463"/>
      <c r="LD128" s="448"/>
      <c r="LF128" s="458"/>
      <c r="LG128" s="447"/>
      <c r="LH128" s="447"/>
      <c r="LI128" s="447"/>
      <c r="LJ128" s="450">
        <f t="shared" si="8493"/>
        <v>0</v>
      </c>
      <c r="LK128" s="447"/>
      <c r="LL128" s="447"/>
      <c r="LM128" s="447"/>
      <c r="LN128" s="447"/>
      <c r="LO128" s="447"/>
      <c r="LP128" s="449"/>
      <c r="LQ128" s="450">
        <f t="shared" si="8494"/>
        <v>0</v>
      </c>
      <c r="LR128" s="463"/>
      <c r="LS128" s="448"/>
      <c r="LU128" s="458"/>
      <c r="LV128" s="447"/>
      <c r="LW128" s="447"/>
      <c r="LX128" s="447"/>
      <c r="LY128" s="450">
        <f t="shared" si="8495"/>
        <v>0</v>
      </c>
      <c r="LZ128" s="447"/>
      <c r="MA128" s="447"/>
      <c r="MB128" s="447"/>
      <c r="MC128" s="447"/>
      <c r="MD128" s="447"/>
      <c r="ME128" s="449"/>
      <c r="MF128" s="450">
        <f t="shared" si="8496"/>
        <v>0</v>
      </c>
      <c r="MG128" s="463"/>
      <c r="MH128" s="448"/>
      <c r="MJ128" s="458"/>
      <c r="MK128" s="447"/>
      <c r="ML128" s="447"/>
      <c r="MM128" s="447"/>
      <c r="MN128" s="450">
        <f t="shared" si="8497"/>
        <v>0</v>
      </c>
      <c r="MO128" s="447"/>
      <c r="MP128" s="447"/>
      <c r="MQ128" s="447"/>
      <c r="MR128" s="447"/>
      <c r="MS128" s="447"/>
      <c r="MT128" s="449"/>
      <c r="MU128" s="450">
        <f t="shared" si="8498"/>
        <v>0</v>
      </c>
      <c r="MV128" s="463"/>
      <c r="MW128" s="448"/>
      <c r="MY128" s="458"/>
      <c r="MZ128" s="447"/>
      <c r="NA128" s="447"/>
      <c r="NB128" s="447"/>
      <c r="NC128" s="450">
        <f t="shared" si="8499"/>
        <v>0</v>
      </c>
      <c r="ND128" s="447"/>
      <c r="NE128" s="447"/>
      <c r="NF128" s="447"/>
      <c r="NG128" s="447"/>
      <c r="NH128" s="447"/>
      <c r="NI128" s="449"/>
      <c r="NJ128" s="450">
        <f t="shared" si="8500"/>
        <v>0</v>
      </c>
      <c r="NK128" s="463"/>
      <c r="NL128" s="448"/>
      <c r="NN128" s="458"/>
      <c r="NO128" s="447"/>
      <c r="NP128" s="447"/>
      <c r="NQ128" s="447"/>
      <c r="NR128" s="450">
        <f t="shared" si="8501"/>
        <v>0</v>
      </c>
      <c r="NS128" s="447"/>
      <c r="NT128" s="447"/>
      <c r="NU128" s="447"/>
      <c r="NV128" s="447"/>
      <c r="NW128" s="447"/>
      <c r="NX128" s="449"/>
      <c r="NY128" s="450">
        <f t="shared" si="8502"/>
        <v>0</v>
      </c>
      <c r="NZ128" s="463"/>
      <c r="OA128" s="448"/>
      <c r="OC128" s="458"/>
      <c r="OD128" s="447"/>
      <c r="OE128" s="447"/>
      <c r="OF128" s="447"/>
      <c r="OG128" s="450">
        <f t="shared" si="8503"/>
        <v>0</v>
      </c>
      <c r="OH128" s="447"/>
      <c r="OI128" s="447"/>
      <c r="OJ128" s="447"/>
      <c r="OK128" s="447"/>
      <c r="OL128" s="447"/>
      <c r="OM128" s="449"/>
      <c r="ON128" s="450">
        <f t="shared" si="8504"/>
        <v>0</v>
      </c>
      <c r="OO128" s="463"/>
      <c r="OP128" s="448"/>
      <c r="OR128" s="458"/>
      <c r="OS128" s="447"/>
      <c r="OT128" s="447"/>
      <c r="OU128" s="447"/>
      <c r="OV128" s="450">
        <f t="shared" si="8505"/>
        <v>0</v>
      </c>
      <c r="OW128" s="447"/>
      <c r="OX128" s="447"/>
      <c r="OY128" s="447"/>
      <c r="OZ128" s="447"/>
      <c r="PA128" s="447"/>
      <c r="PB128" s="449"/>
      <c r="PC128" s="450">
        <f t="shared" si="8506"/>
        <v>0</v>
      </c>
      <c r="PD128" s="463"/>
      <c r="PE128" s="448"/>
      <c r="PG128" s="458"/>
      <c r="PH128" s="447"/>
      <c r="PI128" s="447"/>
      <c r="PJ128" s="447"/>
      <c r="PK128" s="450">
        <f t="shared" si="8507"/>
        <v>0</v>
      </c>
      <c r="PL128" s="447"/>
      <c r="PM128" s="447"/>
      <c r="PN128" s="447"/>
      <c r="PO128" s="447"/>
      <c r="PP128" s="447"/>
      <c r="PQ128" s="449"/>
      <c r="PR128" s="450">
        <f t="shared" si="8508"/>
        <v>0</v>
      </c>
      <c r="PS128" s="463"/>
      <c r="PT128" s="448"/>
      <c r="PV128" s="458"/>
      <c r="PW128" s="447"/>
      <c r="PX128" s="447"/>
      <c r="PY128" s="447"/>
      <c r="PZ128" s="450">
        <f t="shared" si="8509"/>
        <v>0</v>
      </c>
      <c r="QA128" s="447"/>
      <c r="QB128" s="447"/>
      <c r="QC128" s="447"/>
      <c r="QD128" s="447"/>
      <c r="QE128" s="447"/>
      <c r="QF128" s="449"/>
      <c r="QG128" s="450">
        <f t="shared" si="8510"/>
        <v>0</v>
      </c>
      <c r="QH128" s="463"/>
      <c r="QI128" s="448"/>
      <c r="QK128" s="458"/>
      <c r="QL128" s="447"/>
      <c r="QM128" s="447"/>
      <c r="QN128" s="447"/>
      <c r="QO128" s="450">
        <f t="shared" si="8511"/>
        <v>0</v>
      </c>
      <c r="QP128" s="447"/>
      <c r="QQ128" s="447"/>
      <c r="QR128" s="447"/>
      <c r="QS128" s="447"/>
      <c r="QT128" s="447"/>
      <c r="QU128" s="449"/>
      <c r="QV128" s="450">
        <f t="shared" si="8512"/>
        <v>0</v>
      </c>
      <c r="QW128" s="463"/>
      <c r="QX128" s="448"/>
      <c r="QZ128" s="458"/>
      <c r="RA128" s="447"/>
      <c r="RB128" s="447"/>
      <c r="RC128" s="447"/>
      <c r="RD128" s="450">
        <f t="shared" si="8513"/>
        <v>0</v>
      </c>
      <c r="RE128" s="447"/>
      <c r="RF128" s="447"/>
      <c r="RG128" s="447"/>
      <c r="RH128" s="447"/>
      <c r="RI128" s="447"/>
      <c r="RJ128" s="449"/>
      <c r="RK128" s="450">
        <f t="shared" si="8514"/>
        <v>0</v>
      </c>
      <c r="RL128" s="463"/>
      <c r="RM128" s="448"/>
      <c r="RO128" s="458"/>
      <c r="RP128" s="447"/>
      <c r="RQ128" s="447"/>
      <c r="RR128" s="447"/>
      <c r="RS128" s="450">
        <f t="shared" si="8515"/>
        <v>0</v>
      </c>
      <c r="RT128" s="447"/>
      <c r="RU128" s="447"/>
      <c r="RV128" s="447"/>
      <c r="RW128" s="447"/>
      <c r="RX128" s="447"/>
      <c r="RY128" s="449"/>
      <c r="RZ128" s="450">
        <f t="shared" si="8516"/>
        <v>0</v>
      </c>
      <c r="SA128" s="463"/>
      <c r="SB128" s="448"/>
      <c r="SD128" s="458"/>
      <c r="SE128" s="447"/>
      <c r="SF128" s="447"/>
      <c r="SG128" s="447"/>
      <c r="SH128" s="450">
        <f t="shared" si="8517"/>
        <v>0</v>
      </c>
      <c r="SI128" s="447"/>
      <c r="SJ128" s="447"/>
      <c r="SK128" s="447"/>
      <c r="SL128" s="447"/>
      <c r="SM128" s="447"/>
      <c r="SN128" s="449"/>
      <c r="SO128" s="450">
        <f t="shared" si="8518"/>
        <v>0</v>
      </c>
      <c r="SP128" s="463"/>
      <c r="SQ128" s="448"/>
      <c r="SS128" s="458"/>
      <c r="ST128" s="447"/>
      <c r="SU128" s="447"/>
      <c r="SV128" s="447"/>
      <c r="SW128" s="450">
        <f t="shared" si="8519"/>
        <v>0</v>
      </c>
      <c r="SX128" s="447"/>
      <c r="SY128" s="447"/>
      <c r="SZ128" s="447"/>
      <c r="TA128" s="447"/>
      <c r="TB128" s="447"/>
      <c r="TC128" s="449"/>
      <c r="TD128" s="450">
        <f t="shared" si="8520"/>
        <v>0</v>
      </c>
      <c r="TE128" s="463"/>
      <c r="TF128" s="448"/>
      <c r="TH128" s="458"/>
      <c r="TI128" s="447"/>
      <c r="TJ128" s="447"/>
      <c r="TK128" s="447"/>
      <c r="TL128" s="450">
        <f t="shared" si="8521"/>
        <v>0</v>
      </c>
      <c r="TM128" s="447"/>
      <c r="TN128" s="447"/>
      <c r="TO128" s="447"/>
      <c r="TP128" s="447"/>
      <c r="TQ128" s="447"/>
      <c r="TR128" s="449"/>
      <c r="TS128" s="450">
        <f t="shared" si="8522"/>
        <v>0</v>
      </c>
      <c r="TT128" s="463"/>
      <c r="TU128" s="448"/>
      <c r="TW128" s="458"/>
      <c r="TX128" s="447"/>
      <c r="TY128" s="447"/>
      <c r="TZ128" s="447"/>
      <c r="UA128" s="450">
        <f t="shared" si="8523"/>
        <v>0</v>
      </c>
      <c r="UB128" s="447"/>
      <c r="UC128" s="447"/>
      <c r="UD128" s="447"/>
      <c r="UE128" s="447"/>
      <c r="UF128" s="447"/>
      <c r="UG128" s="449"/>
      <c r="UH128" s="450">
        <f t="shared" si="8524"/>
        <v>0</v>
      </c>
      <c r="UI128" s="463"/>
      <c r="UJ128" s="448"/>
      <c r="UL128" s="458"/>
      <c r="UM128" s="447"/>
      <c r="UN128" s="447"/>
      <c r="UO128" s="447"/>
      <c r="UP128" s="450">
        <f t="shared" si="8525"/>
        <v>0</v>
      </c>
      <c r="UQ128" s="447"/>
      <c r="UR128" s="447"/>
      <c r="US128" s="447"/>
      <c r="UT128" s="447"/>
      <c r="UU128" s="447"/>
      <c r="UV128" s="449"/>
      <c r="UW128" s="450">
        <f t="shared" si="8526"/>
        <v>0</v>
      </c>
      <c r="UX128" s="463"/>
      <c r="UY128" s="448"/>
      <c r="VA128" s="458"/>
      <c r="VB128" s="447"/>
      <c r="VC128" s="447"/>
      <c r="VD128" s="447"/>
      <c r="VE128" s="450">
        <f t="shared" si="8527"/>
        <v>0</v>
      </c>
      <c r="VF128" s="447"/>
      <c r="VG128" s="447"/>
      <c r="VH128" s="447"/>
      <c r="VI128" s="447"/>
      <c r="VJ128" s="447"/>
      <c r="VK128" s="449"/>
      <c r="VL128" s="450">
        <f t="shared" si="8528"/>
        <v>0</v>
      </c>
      <c r="VM128" s="463"/>
      <c r="VN128" s="448"/>
      <c r="VP128" s="458"/>
      <c r="VQ128" s="447"/>
      <c r="VR128" s="447"/>
      <c r="VS128" s="447"/>
      <c r="VT128" s="450">
        <f t="shared" si="8529"/>
        <v>0</v>
      </c>
      <c r="VU128" s="447"/>
      <c r="VV128" s="447"/>
      <c r="VW128" s="447"/>
      <c r="VX128" s="447"/>
      <c r="VY128" s="447"/>
      <c r="VZ128" s="449"/>
      <c r="WA128" s="450">
        <f t="shared" si="8530"/>
        <v>0</v>
      </c>
      <c r="WB128" s="463"/>
      <c r="WC128" s="448"/>
      <c r="WE128" s="458"/>
      <c r="WF128" s="447"/>
      <c r="WG128" s="447"/>
      <c r="WH128" s="447"/>
      <c r="WI128" s="450">
        <f t="shared" si="8531"/>
        <v>0</v>
      </c>
      <c r="WJ128" s="447"/>
      <c r="WK128" s="447"/>
      <c r="WL128" s="447"/>
      <c r="WM128" s="447"/>
      <c r="WN128" s="447"/>
      <c r="WO128" s="449"/>
      <c r="WP128" s="450">
        <f t="shared" si="8532"/>
        <v>0</v>
      </c>
      <c r="WQ128" s="463"/>
      <c r="WR128" s="448"/>
      <c r="WT128" s="458"/>
      <c r="WU128" s="447"/>
      <c r="WV128" s="447"/>
      <c r="WW128" s="447"/>
      <c r="WX128" s="450">
        <f t="shared" si="8533"/>
        <v>0</v>
      </c>
      <c r="WY128" s="447"/>
      <c r="WZ128" s="447"/>
      <c r="XA128" s="447"/>
      <c r="XB128" s="447"/>
      <c r="XC128" s="447"/>
      <c r="XD128" s="449"/>
      <c r="XE128" s="450">
        <f t="shared" si="8534"/>
        <v>0</v>
      </c>
      <c r="XF128" s="463"/>
      <c r="XG128" s="448"/>
      <c r="XI128" s="458"/>
      <c r="XJ128" s="447"/>
      <c r="XK128" s="447"/>
      <c r="XL128" s="447"/>
      <c r="XM128" s="450">
        <f t="shared" si="8535"/>
        <v>0</v>
      </c>
      <c r="XN128" s="447"/>
      <c r="XO128" s="447"/>
      <c r="XP128" s="447"/>
      <c r="XQ128" s="447"/>
      <c r="XR128" s="447"/>
      <c r="XS128" s="449"/>
      <c r="XT128" s="450">
        <f t="shared" si="8536"/>
        <v>0</v>
      </c>
      <c r="XU128" s="463"/>
      <c r="XV128" s="448"/>
      <c r="XX128" s="458"/>
      <c r="XY128" s="447"/>
      <c r="XZ128" s="447"/>
      <c r="YA128" s="447"/>
      <c r="YB128" s="450">
        <f t="shared" si="8537"/>
        <v>0</v>
      </c>
      <c r="YC128" s="447"/>
      <c r="YD128" s="447"/>
      <c r="YE128" s="447"/>
      <c r="YF128" s="447"/>
      <c r="YG128" s="447"/>
      <c r="YH128" s="449"/>
      <c r="YI128" s="450">
        <f t="shared" si="8538"/>
        <v>0</v>
      </c>
      <c r="YJ128" s="463"/>
      <c r="YK128" s="448"/>
      <c r="YM128" s="458"/>
      <c r="YN128" s="447"/>
      <c r="YO128" s="447"/>
      <c r="YP128" s="447"/>
      <c r="YQ128" s="450">
        <f t="shared" si="8539"/>
        <v>0</v>
      </c>
      <c r="YR128" s="447"/>
      <c r="YS128" s="447"/>
      <c r="YT128" s="447"/>
      <c r="YU128" s="447"/>
      <c r="YV128" s="447"/>
      <c r="YW128" s="449"/>
      <c r="YX128" s="450">
        <f t="shared" si="8540"/>
        <v>0</v>
      </c>
      <c r="YY128" s="463"/>
      <c r="YZ128" s="448"/>
      <c r="ZB128" s="458"/>
      <c r="ZC128" s="447"/>
      <c r="ZD128" s="447"/>
      <c r="ZE128" s="447"/>
      <c r="ZF128" s="450">
        <f t="shared" si="8541"/>
        <v>0</v>
      </c>
      <c r="ZG128" s="447"/>
      <c r="ZH128" s="447"/>
      <c r="ZI128" s="447"/>
      <c r="ZJ128" s="447"/>
      <c r="ZK128" s="447"/>
      <c r="ZL128" s="449"/>
      <c r="ZM128" s="450">
        <f t="shared" si="8542"/>
        <v>0</v>
      </c>
      <c r="ZN128" s="463"/>
      <c r="ZO128" s="448"/>
      <c r="ZQ128" s="458"/>
      <c r="ZR128" s="447"/>
      <c r="ZS128" s="447"/>
      <c r="ZT128" s="447"/>
      <c r="ZU128" s="450">
        <f t="shared" si="8543"/>
        <v>0</v>
      </c>
      <c r="ZV128" s="447"/>
      <c r="ZW128" s="447"/>
      <c r="ZX128" s="447"/>
      <c r="ZY128" s="447"/>
      <c r="ZZ128" s="447"/>
      <c r="AAA128" s="449"/>
      <c r="AAB128" s="450">
        <f t="shared" si="8544"/>
        <v>0</v>
      </c>
      <c r="AAC128" s="463"/>
      <c r="AAD128" s="448"/>
      <c r="AAF128" s="458"/>
      <c r="AAG128" s="447"/>
      <c r="AAH128" s="447"/>
      <c r="AAI128" s="447"/>
      <c r="AAJ128" s="450">
        <f t="shared" si="8545"/>
        <v>0</v>
      </c>
      <c r="AAK128" s="447"/>
      <c r="AAL128" s="447"/>
      <c r="AAM128" s="447"/>
      <c r="AAN128" s="447"/>
      <c r="AAO128" s="447"/>
      <c r="AAP128" s="449"/>
      <c r="AAQ128" s="450">
        <f t="shared" si="8546"/>
        <v>0</v>
      </c>
      <c r="AAR128" s="463"/>
      <c r="AAS128" s="448"/>
      <c r="AAU128" s="458"/>
      <c r="AAV128" s="447"/>
      <c r="AAW128" s="447"/>
      <c r="AAX128" s="447"/>
      <c r="AAY128" s="450">
        <f t="shared" si="8547"/>
        <v>0</v>
      </c>
      <c r="AAZ128" s="447"/>
      <c r="ABA128" s="447"/>
      <c r="ABB128" s="447"/>
      <c r="ABC128" s="447"/>
      <c r="ABD128" s="447"/>
      <c r="ABE128" s="449"/>
      <c r="ABF128" s="450">
        <f t="shared" si="8548"/>
        <v>0</v>
      </c>
      <c r="ABG128" s="463"/>
      <c r="ABH128" s="448"/>
      <c r="ABJ128" s="458"/>
      <c r="ABK128" s="447"/>
      <c r="ABL128" s="447"/>
      <c r="ABM128" s="447"/>
      <c r="ABN128" s="450">
        <f t="shared" si="8549"/>
        <v>0</v>
      </c>
      <c r="ABO128" s="447"/>
      <c r="ABP128" s="447"/>
      <c r="ABQ128" s="447"/>
      <c r="ABR128" s="447"/>
      <c r="ABS128" s="447"/>
      <c r="ABT128" s="449"/>
      <c r="ABU128" s="450">
        <f t="shared" si="8550"/>
        <v>0</v>
      </c>
      <c r="ABV128" s="463"/>
      <c r="ABW128" s="448"/>
      <c r="ABY128" s="458"/>
      <c r="ABZ128" s="447"/>
      <c r="ACA128" s="447"/>
      <c r="ACB128" s="447"/>
      <c r="ACC128" s="450">
        <f t="shared" si="8551"/>
        <v>0</v>
      </c>
      <c r="ACD128" s="447"/>
      <c r="ACE128" s="447"/>
      <c r="ACF128" s="447"/>
      <c r="ACG128" s="447"/>
      <c r="ACH128" s="447"/>
      <c r="ACI128" s="449"/>
      <c r="ACJ128" s="450">
        <f t="shared" si="8552"/>
        <v>0</v>
      </c>
      <c r="ACK128" s="463"/>
      <c r="ACL128" s="448"/>
      <c r="ACN128" s="458"/>
      <c r="ACO128" s="447"/>
      <c r="ACP128" s="447"/>
      <c r="ACQ128" s="447"/>
      <c r="ACR128" s="450">
        <f t="shared" si="8553"/>
        <v>0</v>
      </c>
      <c r="ACS128" s="447"/>
      <c r="ACT128" s="447"/>
      <c r="ACU128" s="447"/>
      <c r="ACV128" s="447"/>
      <c r="ACW128" s="447"/>
      <c r="ACX128" s="449"/>
      <c r="ACY128" s="450">
        <f t="shared" si="8554"/>
        <v>0</v>
      </c>
      <c r="ACZ128" s="463"/>
      <c r="ADA128" s="448"/>
      <c r="ADC128" s="458"/>
      <c r="ADD128" s="447"/>
      <c r="ADE128" s="447"/>
      <c r="ADF128" s="447"/>
      <c r="ADG128" s="450">
        <f t="shared" si="8555"/>
        <v>0</v>
      </c>
      <c r="ADH128" s="447"/>
      <c r="ADI128" s="447"/>
      <c r="ADJ128" s="447"/>
      <c r="ADK128" s="447"/>
      <c r="ADL128" s="447"/>
      <c r="ADM128" s="449"/>
      <c r="ADN128" s="450">
        <f t="shared" si="8556"/>
        <v>0</v>
      </c>
      <c r="ADO128" s="463"/>
      <c r="ADP128" s="448"/>
      <c r="ADR128" s="458"/>
      <c r="ADS128" s="447"/>
      <c r="ADT128" s="447"/>
      <c r="ADU128" s="447"/>
      <c r="ADV128" s="450">
        <f t="shared" si="8557"/>
        <v>0</v>
      </c>
      <c r="ADW128" s="447"/>
      <c r="ADX128" s="447"/>
      <c r="ADY128" s="447"/>
      <c r="ADZ128" s="447"/>
      <c r="AEA128" s="447"/>
      <c r="AEB128" s="449"/>
      <c r="AEC128" s="450">
        <f t="shared" si="8558"/>
        <v>0</v>
      </c>
      <c r="AED128" s="463"/>
      <c r="AEE128" s="448"/>
      <c r="AEG128" s="458"/>
      <c r="AEH128" s="447"/>
      <c r="AEI128" s="447"/>
      <c r="AEJ128" s="447"/>
      <c r="AEK128" s="450">
        <f t="shared" si="8559"/>
        <v>0</v>
      </c>
      <c r="AEL128" s="447"/>
      <c r="AEM128" s="447"/>
      <c r="AEN128" s="447"/>
      <c r="AEO128" s="447"/>
      <c r="AEP128" s="447"/>
      <c r="AEQ128" s="449"/>
      <c r="AER128" s="450">
        <f t="shared" si="8560"/>
        <v>0</v>
      </c>
      <c r="AES128" s="463"/>
      <c r="AET128" s="448"/>
      <c r="AEV128" s="458"/>
      <c r="AEW128" s="447"/>
      <c r="AEX128" s="447"/>
      <c r="AEY128" s="447"/>
      <c r="AEZ128" s="450">
        <f t="shared" si="8561"/>
        <v>0</v>
      </c>
      <c r="AFA128" s="447"/>
      <c r="AFB128" s="447"/>
      <c r="AFC128" s="447"/>
      <c r="AFD128" s="447"/>
      <c r="AFE128" s="447"/>
      <c r="AFF128" s="449"/>
      <c r="AFG128" s="450">
        <f t="shared" si="8562"/>
        <v>0</v>
      </c>
      <c r="AFH128" s="463"/>
      <c r="AFI128" s="448"/>
      <c r="AFK128" s="458"/>
      <c r="AFL128" s="447"/>
      <c r="AFM128" s="447"/>
      <c r="AFN128" s="447"/>
      <c r="AFO128" s="450">
        <f t="shared" si="8563"/>
        <v>0</v>
      </c>
      <c r="AFP128" s="447"/>
      <c r="AFQ128" s="447"/>
      <c r="AFR128" s="447"/>
      <c r="AFS128" s="447"/>
      <c r="AFT128" s="447"/>
      <c r="AFU128" s="449"/>
      <c r="AFV128" s="450">
        <f t="shared" si="8564"/>
        <v>0</v>
      </c>
      <c r="AFW128" s="463"/>
      <c r="AFX128" s="448"/>
      <c r="AFZ128" s="458"/>
      <c r="AGA128" s="447"/>
      <c r="AGB128" s="447"/>
      <c r="AGC128" s="447"/>
      <c r="AGD128" s="450">
        <f t="shared" si="8565"/>
        <v>0</v>
      </c>
      <c r="AGE128" s="447"/>
      <c r="AGF128" s="447"/>
      <c r="AGG128" s="447"/>
      <c r="AGH128" s="447"/>
      <c r="AGI128" s="447"/>
      <c r="AGJ128" s="449"/>
      <c r="AGK128" s="450">
        <f t="shared" si="8566"/>
        <v>0</v>
      </c>
      <c r="AGL128" s="463"/>
      <c r="AGM128" s="448"/>
      <c r="AGO128" s="458"/>
      <c r="AGP128" s="447"/>
      <c r="AGQ128" s="447"/>
      <c r="AGR128" s="447"/>
      <c r="AGS128" s="450">
        <f t="shared" si="8567"/>
        <v>0</v>
      </c>
      <c r="AGT128" s="447"/>
      <c r="AGU128" s="447"/>
      <c r="AGV128" s="447"/>
      <c r="AGW128" s="447"/>
      <c r="AGX128" s="447"/>
      <c r="AGY128" s="449"/>
      <c r="AGZ128" s="450">
        <f t="shared" si="8568"/>
        <v>0</v>
      </c>
      <c r="AHA128" s="463"/>
      <c r="AHB128" s="448"/>
      <c r="AHD128" s="458"/>
      <c r="AHE128" s="447"/>
      <c r="AHF128" s="447"/>
      <c r="AHG128" s="447"/>
      <c r="AHH128" s="450">
        <f t="shared" si="8569"/>
        <v>0</v>
      </c>
      <c r="AHI128" s="447"/>
      <c r="AHJ128" s="447"/>
      <c r="AHK128" s="447"/>
      <c r="AHL128" s="447"/>
      <c r="AHM128" s="447"/>
      <c r="AHN128" s="449"/>
      <c r="AHO128" s="450">
        <f t="shared" si="8570"/>
        <v>0</v>
      </c>
      <c r="AHP128" s="463"/>
      <c r="AHQ128" s="448"/>
      <c r="AHS128" s="458"/>
      <c r="AHT128" s="447"/>
      <c r="AHU128" s="447"/>
      <c r="AHV128" s="447"/>
      <c r="AHW128" s="450">
        <f t="shared" si="8571"/>
        <v>0</v>
      </c>
      <c r="AHX128" s="447"/>
      <c r="AHY128" s="447"/>
      <c r="AHZ128" s="447"/>
      <c r="AIA128" s="447"/>
      <c r="AIB128" s="447"/>
      <c r="AIC128" s="449"/>
      <c r="AID128" s="450">
        <f t="shared" si="8572"/>
        <v>0</v>
      </c>
      <c r="AIE128" s="463"/>
      <c r="AIF128" s="448"/>
      <c r="AIH128" s="458"/>
      <c r="AII128" s="447"/>
      <c r="AIJ128" s="447"/>
      <c r="AIK128" s="447"/>
      <c r="AIL128" s="450">
        <f t="shared" si="8573"/>
        <v>0</v>
      </c>
      <c r="AIM128" s="447"/>
      <c r="AIN128" s="447"/>
      <c r="AIO128" s="447"/>
      <c r="AIP128" s="447"/>
      <c r="AIQ128" s="447"/>
      <c r="AIR128" s="449"/>
      <c r="AIS128" s="450">
        <f t="shared" si="8574"/>
        <v>0</v>
      </c>
      <c r="AIT128" s="463"/>
      <c r="AIU128" s="448"/>
      <c r="AIW128" s="458"/>
      <c r="AIX128" s="447"/>
      <c r="AIY128" s="447"/>
      <c r="AIZ128" s="447"/>
      <c r="AJA128" s="450">
        <f t="shared" si="8575"/>
        <v>0</v>
      </c>
      <c r="AJB128" s="447"/>
      <c r="AJC128" s="447"/>
      <c r="AJD128" s="447"/>
      <c r="AJE128" s="447"/>
      <c r="AJF128" s="447"/>
      <c r="AJG128" s="449"/>
      <c r="AJH128" s="450">
        <f t="shared" si="8576"/>
        <v>0</v>
      </c>
      <c r="AJI128" s="463"/>
      <c r="AJJ128" s="448"/>
      <c r="AJL128" s="458"/>
      <c r="AJM128" s="447"/>
      <c r="AJN128" s="447"/>
      <c r="AJO128" s="447"/>
      <c r="AJP128" s="450">
        <f t="shared" si="8577"/>
        <v>0</v>
      </c>
      <c r="AJQ128" s="447"/>
      <c r="AJR128" s="447"/>
      <c r="AJS128" s="447"/>
      <c r="AJT128" s="447"/>
      <c r="AJU128" s="447"/>
      <c r="AJV128" s="449"/>
      <c r="AJW128" s="450">
        <f t="shared" si="8578"/>
        <v>0</v>
      </c>
      <c r="AJX128" s="463"/>
      <c r="AJY128" s="448"/>
      <c r="AKA128" s="458"/>
      <c r="AKB128" s="447"/>
      <c r="AKC128" s="447"/>
      <c r="AKD128" s="447"/>
      <c r="AKE128" s="450">
        <f t="shared" si="8579"/>
        <v>0</v>
      </c>
      <c r="AKF128" s="447"/>
      <c r="AKG128" s="447"/>
      <c r="AKH128" s="447"/>
      <c r="AKI128" s="447"/>
      <c r="AKJ128" s="447"/>
      <c r="AKK128" s="449"/>
      <c r="AKL128" s="450">
        <f t="shared" si="8580"/>
        <v>0</v>
      </c>
      <c r="AKM128" s="463"/>
      <c r="AKN128" s="448"/>
      <c r="AKP128" s="458"/>
      <c r="AKQ128" s="447"/>
      <c r="AKR128" s="447"/>
      <c r="AKS128" s="447"/>
      <c r="AKT128" s="450">
        <f t="shared" si="8581"/>
        <v>0</v>
      </c>
      <c r="AKU128" s="447"/>
      <c r="AKV128" s="447"/>
      <c r="AKW128" s="447"/>
      <c r="AKX128" s="447"/>
      <c r="AKY128" s="447"/>
      <c r="AKZ128" s="449"/>
      <c r="ALA128" s="450">
        <f t="shared" si="8582"/>
        <v>0</v>
      </c>
      <c r="ALB128" s="463"/>
      <c r="ALC128" s="448"/>
      <c r="ALE128" s="458"/>
      <c r="ALF128" s="447"/>
      <c r="ALG128" s="447"/>
      <c r="ALH128" s="447"/>
      <c r="ALI128" s="450">
        <f t="shared" si="8583"/>
        <v>0</v>
      </c>
      <c r="ALJ128" s="447"/>
      <c r="ALK128" s="447"/>
      <c r="ALL128" s="447"/>
      <c r="ALM128" s="447"/>
      <c r="ALN128" s="447"/>
      <c r="ALO128" s="449"/>
      <c r="ALP128" s="450">
        <f t="shared" si="8584"/>
        <v>0</v>
      </c>
      <c r="ALQ128" s="463"/>
      <c r="ALR128" s="448"/>
      <c r="ALT128" s="458"/>
      <c r="ALU128" s="447"/>
      <c r="ALV128" s="447"/>
      <c r="ALW128" s="447"/>
      <c r="ALX128" s="450">
        <f t="shared" si="8585"/>
        <v>0</v>
      </c>
      <c r="ALY128" s="447"/>
      <c r="ALZ128" s="447"/>
      <c r="AMA128" s="447"/>
      <c r="AMB128" s="447"/>
      <c r="AMC128" s="447"/>
      <c r="AMD128" s="449"/>
      <c r="AME128" s="450">
        <f t="shared" si="8586"/>
        <v>0</v>
      </c>
      <c r="AMF128" s="463"/>
      <c r="AMG128" s="448"/>
      <c r="AMI128" s="458"/>
      <c r="AMJ128" s="447"/>
      <c r="AMK128" s="447"/>
      <c r="AML128" s="447"/>
      <c r="AMM128" s="450">
        <f t="shared" si="8587"/>
        <v>0</v>
      </c>
      <c r="AMN128" s="447"/>
      <c r="AMO128" s="447"/>
      <c r="AMP128" s="447"/>
      <c r="AMQ128" s="447"/>
      <c r="AMR128" s="447"/>
      <c r="AMS128" s="449"/>
      <c r="AMT128" s="450">
        <f t="shared" si="8588"/>
        <v>0</v>
      </c>
      <c r="AMU128" s="463"/>
      <c r="AMV128" s="448"/>
      <c r="AMX128" s="458"/>
      <c r="AMY128" s="447"/>
      <c r="AMZ128" s="447"/>
      <c r="ANA128" s="447"/>
      <c r="ANB128" s="450">
        <f t="shared" si="8589"/>
        <v>0</v>
      </c>
      <c r="ANC128" s="447"/>
      <c r="AND128" s="447"/>
      <c r="ANE128" s="447"/>
      <c r="ANF128" s="447"/>
      <c r="ANG128" s="447"/>
      <c r="ANH128" s="449"/>
      <c r="ANI128" s="450">
        <f t="shared" si="8590"/>
        <v>0</v>
      </c>
      <c r="ANJ128" s="463"/>
      <c r="ANK128" s="448"/>
      <c r="ANM128" s="458"/>
      <c r="ANN128" s="447"/>
      <c r="ANO128" s="447"/>
      <c r="ANP128" s="447"/>
      <c r="ANQ128" s="450">
        <f t="shared" si="8591"/>
        <v>0</v>
      </c>
      <c r="ANR128" s="447"/>
      <c r="ANS128" s="447"/>
      <c r="ANT128" s="447"/>
      <c r="ANU128" s="447"/>
      <c r="ANV128" s="447"/>
      <c r="ANW128" s="449"/>
      <c r="ANX128" s="450">
        <f t="shared" si="8592"/>
        <v>0</v>
      </c>
      <c r="ANY128" s="463"/>
      <c r="ANZ128" s="448"/>
      <c r="AOB128" s="458"/>
      <c r="AOC128" s="447"/>
      <c r="AOD128" s="447"/>
      <c r="AOE128" s="447"/>
      <c r="AOF128" s="450">
        <f t="shared" si="8593"/>
        <v>0</v>
      </c>
      <c r="AOG128" s="447"/>
      <c r="AOH128" s="447"/>
      <c r="AOI128" s="447"/>
      <c r="AOJ128" s="447"/>
      <c r="AOK128" s="447"/>
      <c r="AOL128" s="449"/>
      <c r="AOM128" s="450">
        <f t="shared" si="8594"/>
        <v>0</v>
      </c>
      <c r="AON128" s="463"/>
      <c r="AOO128" s="448"/>
      <c r="AOQ128" s="458"/>
      <c r="AOR128" s="447"/>
      <c r="AOS128" s="447"/>
      <c r="AOT128" s="447"/>
      <c r="AOU128" s="450">
        <f t="shared" si="8595"/>
        <v>0</v>
      </c>
      <c r="AOV128" s="447"/>
      <c r="AOW128" s="447"/>
      <c r="AOX128" s="447"/>
      <c r="AOY128" s="447"/>
      <c r="AOZ128" s="447"/>
      <c r="APA128" s="449"/>
      <c r="APB128" s="450">
        <f t="shared" si="8596"/>
        <v>0</v>
      </c>
      <c r="APC128" s="463"/>
      <c r="APD128" s="448"/>
      <c r="APF128" s="458"/>
      <c r="APG128" s="447"/>
      <c r="APH128" s="447"/>
      <c r="API128" s="447"/>
      <c r="APJ128" s="450">
        <f t="shared" si="8597"/>
        <v>0</v>
      </c>
      <c r="APK128" s="447"/>
      <c r="APL128" s="447"/>
      <c r="APM128" s="447"/>
      <c r="APN128" s="447"/>
      <c r="APO128" s="447"/>
      <c r="APP128" s="449"/>
      <c r="APQ128" s="450">
        <f t="shared" si="8598"/>
        <v>0</v>
      </c>
      <c r="APR128" s="463"/>
      <c r="APS128" s="448"/>
      <c r="APU128" s="458"/>
      <c r="APV128" s="447"/>
      <c r="APW128" s="447"/>
      <c r="APX128" s="447"/>
      <c r="APY128" s="450">
        <f t="shared" si="8599"/>
        <v>0</v>
      </c>
      <c r="APZ128" s="447"/>
      <c r="AQA128" s="447"/>
      <c r="AQB128" s="447"/>
      <c r="AQC128" s="447"/>
      <c r="AQD128" s="447"/>
      <c r="AQE128" s="449"/>
      <c r="AQF128" s="450">
        <f t="shared" si="8600"/>
        <v>0</v>
      </c>
      <c r="AQG128" s="463"/>
      <c r="AQH128" s="448"/>
      <c r="AQJ128" s="458"/>
      <c r="AQK128" s="447"/>
      <c r="AQL128" s="447"/>
      <c r="AQM128" s="447"/>
      <c r="AQN128" s="450">
        <f t="shared" si="8601"/>
        <v>0</v>
      </c>
      <c r="AQO128" s="447"/>
      <c r="AQP128" s="447"/>
      <c r="AQQ128" s="447"/>
      <c r="AQR128" s="447"/>
      <c r="AQS128" s="447"/>
      <c r="AQT128" s="449"/>
      <c r="AQU128" s="450">
        <f t="shared" si="8602"/>
        <v>0</v>
      </c>
      <c r="AQV128" s="463"/>
      <c r="AQW128" s="448"/>
      <c r="AQY128" s="458"/>
      <c r="AQZ128" s="447"/>
      <c r="ARA128" s="447"/>
      <c r="ARB128" s="447"/>
      <c r="ARC128" s="450">
        <f t="shared" si="8603"/>
        <v>0</v>
      </c>
      <c r="ARD128" s="447"/>
      <c r="ARE128" s="447"/>
      <c r="ARF128" s="447"/>
      <c r="ARG128" s="447"/>
      <c r="ARH128" s="447"/>
      <c r="ARI128" s="449"/>
      <c r="ARJ128" s="450">
        <f t="shared" si="8604"/>
        <v>0</v>
      </c>
      <c r="ARK128" s="463"/>
      <c r="ARL128" s="448"/>
      <c r="ARN128" s="458"/>
      <c r="ARO128" s="447"/>
      <c r="ARP128" s="447"/>
      <c r="ARQ128" s="447"/>
      <c r="ARR128" s="450">
        <f t="shared" si="8605"/>
        <v>0</v>
      </c>
      <c r="ARS128" s="447"/>
      <c r="ART128" s="447"/>
      <c r="ARU128" s="447"/>
      <c r="ARV128" s="447"/>
      <c r="ARW128" s="447"/>
      <c r="ARX128" s="449"/>
      <c r="ARY128" s="450">
        <f t="shared" si="8606"/>
        <v>0</v>
      </c>
      <c r="ARZ128" s="463"/>
      <c r="ASA128" s="448"/>
      <c r="ASC128" s="458"/>
      <c r="ASD128" s="447"/>
      <c r="ASE128" s="447"/>
      <c r="ASF128" s="447"/>
      <c r="ASG128" s="450">
        <f t="shared" si="8607"/>
        <v>0</v>
      </c>
      <c r="ASH128" s="447"/>
      <c r="ASI128" s="447"/>
      <c r="ASJ128" s="447"/>
      <c r="ASK128" s="447"/>
      <c r="ASL128" s="447"/>
      <c r="ASM128" s="449"/>
      <c r="ASN128" s="450">
        <f t="shared" si="8608"/>
        <v>0</v>
      </c>
      <c r="ASO128" s="463"/>
      <c r="ASP128" s="448"/>
      <c r="ASR128" s="458"/>
      <c r="ASS128" s="447"/>
      <c r="AST128" s="447"/>
      <c r="ASU128" s="447"/>
      <c r="ASV128" s="450">
        <f t="shared" si="8609"/>
        <v>0</v>
      </c>
      <c r="ASW128" s="447"/>
      <c r="ASX128" s="447"/>
      <c r="ASY128" s="447"/>
      <c r="ASZ128" s="447"/>
      <c r="ATA128" s="447"/>
      <c r="ATB128" s="449"/>
      <c r="ATC128" s="450">
        <f t="shared" si="8610"/>
        <v>0</v>
      </c>
      <c r="ATD128" s="463"/>
      <c r="ATE128" s="448"/>
      <c r="ATG128" s="458"/>
      <c r="ATH128" s="447"/>
      <c r="ATI128" s="447"/>
      <c r="ATJ128" s="447"/>
      <c r="ATK128" s="450">
        <f t="shared" si="8611"/>
        <v>0</v>
      </c>
      <c r="ATL128" s="447"/>
      <c r="ATM128" s="447"/>
      <c r="ATN128" s="447"/>
      <c r="ATO128" s="447"/>
      <c r="ATP128" s="447"/>
      <c r="ATQ128" s="449"/>
      <c r="ATR128" s="450">
        <f t="shared" si="8612"/>
        <v>0</v>
      </c>
      <c r="ATS128" s="463"/>
      <c r="ATT128" s="448"/>
      <c r="ATV128" s="458"/>
      <c r="ATW128" s="447"/>
      <c r="ATX128" s="447"/>
      <c r="ATY128" s="447"/>
      <c r="ATZ128" s="450">
        <f t="shared" si="8613"/>
        <v>0</v>
      </c>
      <c r="AUA128" s="447"/>
      <c r="AUB128" s="447"/>
      <c r="AUC128" s="447"/>
      <c r="AUD128" s="447"/>
      <c r="AUE128" s="447"/>
      <c r="AUF128" s="449"/>
      <c r="AUG128" s="450">
        <f t="shared" si="8614"/>
        <v>0</v>
      </c>
      <c r="AUH128" s="463"/>
      <c r="AUI128" s="448"/>
      <c r="AUK128" s="458"/>
      <c r="AUL128" s="447"/>
      <c r="AUM128" s="447"/>
      <c r="AUN128" s="447"/>
      <c r="AUO128" s="450">
        <f t="shared" si="8615"/>
        <v>0</v>
      </c>
      <c r="AUP128" s="447"/>
      <c r="AUQ128" s="447"/>
      <c r="AUR128" s="447"/>
      <c r="AUS128" s="447"/>
      <c r="AUT128" s="447"/>
      <c r="AUU128" s="449"/>
      <c r="AUV128" s="450">
        <f t="shared" si="8616"/>
        <v>0</v>
      </c>
      <c r="AUW128" s="463"/>
      <c r="AUX128" s="448"/>
      <c r="AUZ128" s="458"/>
      <c r="AVA128" s="447"/>
      <c r="AVB128" s="447"/>
      <c r="AVC128" s="447"/>
      <c r="AVD128" s="450">
        <f t="shared" si="8617"/>
        <v>0</v>
      </c>
      <c r="AVE128" s="447"/>
      <c r="AVF128" s="447"/>
      <c r="AVG128" s="447"/>
      <c r="AVH128" s="447"/>
      <c r="AVI128" s="447"/>
      <c r="AVJ128" s="449"/>
      <c r="AVK128" s="450">
        <f t="shared" si="8618"/>
        <v>0</v>
      </c>
      <c r="AVL128" s="463"/>
      <c r="AVM128" s="448"/>
      <c r="AVO128" s="458"/>
      <c r="AVP128" s="447"/>
      <c r="AVQ128" s="447"/>
      <c r="AVR128" s="447"/>
      <c r="AVS128" s="450">
        <f t="shared" si="8619"/>
        <v>0</v>
      </c>
      <c r="AVT128" s="447"/>
      <c r="AVU128" s="447"/>
      <c r="AVV128" s="447"/>
      <c r="AVW128" s="447"/>
      <c r="AVX128" s="447"/>
      <c r="AVY128" s="449"/>
      <c r="AVZ128" s="450">
        <f t="shared" si="8620"/>
        <v>0</v>
      </c>
      <c r="AWA128" s="463"/>
      <c r="AWB128" s="448"/>
      <c r="AWD128" s="458"/>
      <c r="AWE128" s="447"/>
      <c r="AWF128" s="447"/>
      <c r="AWG128" s="447"/>
      <c r="AWH128" s="450">
        <f t="shared" si="8621"/>
        <v>0</v>
      </c>
      <c r="AWI128" s="447"/>
      <c r="AWJ128" s="447"/>
      <c r="AWK128" s="447"/>
      <c r="AWL128" s="447"/>
      <c r="AWM128" s="447"/>
      <c r="AWN128" s="449"/>
      <c r="AWO128" s="450">
        <f t="shared" si="8622"/>
        <v>0</v>
      </c>
      <c r="AWP128" s="463"/>
      <c r="AWQ128" s="448"/>
      <c r="AWS128" s="458"/>
      <c r="AWT128" s="447"/>
      <c r="AWU128" s="447"/>
      <c r="AWV128" s="447"/>
      <c r="AWW128" s="450">
        <f t="shared" si="8623"/>
        <v>0</v>
      </c>
      <c r="AWX128" s="447"/>
      <c r="AWY128" s="447"/>
      <c r="AWZ128" s="447"/>
      <c r="AXA128" s="447"/>
      <c r="AXB128" s="447"/>
      <c r="AXC128" s="449"/>
      <c r="AXD128" s="450">
        <f t="shared" si="8624"/>
        <v>0</v>
      </c>
      <c r="AXE128" s="463"/>
      <c r="AXF128" s="448"/>
      <c r="AXH128" s="458"/>
      <c r="AXI128" s="447"/>
      <c r="AXJ128" s="447"/>
      <c r="AXK128" s="447"/>
      <c r="AXL128" s="450">
        <f t="shared" si="8625"/>
        <v>0</v>
      </c>
      <c r="AXM128" s="447"/>
      <c r="AXN128" s="447"/>
      <c r="AXO128" s="447"/>
      <c r="AXP128" s="447"/>
      <c r="AXQ128" s="447"/>
      <c r="AXR128" s="449"/>
      <c r="AXS128" s="450">
        <f t="shared" si="8626"/>
        <v>0</v>
      </c>
      <c r="AXT128" s="463"/>
      <c r="AXU128" s="448"/>
      <c r="AXW128" s="458"/>
      <c r="AXX128" s="447"/>
      <c r="AXY128" s="447"/>
      <c r="AXZ128" s="447"/>
      <c r="AYA128" s="450">
        <f t="shared" si="8627"/>
        <v>0</v>
      </c>
      <c r="AYB128" s="447"/>
      <c r="AYC128" s="447"/>
      <c r="AYD128" s="447"/>
      <c r="AYE128" s="447"/>
      <c r="AYF128" s="447"/>
      <c r="AYG128" s="449"/>
      <c r="AYH128" s="450">
        <f t="shared" si="8628"/>
        <v>0</v>
      </c>
      <c r="AYI128" s="463"/>
      <c r="AYJ128" s="448"/>
      <c r="AYL128" s="458"/>
      <c r="AYM128" s="447"/>
      <c r="AYN128" s="447"/>
      <c r="AYO128" s="447"/>
      <c r="AYP128" s="450">
        <f t="shared" si="8629"/>
        <v>0</v>
      </c>
      <c r="AYQ128" s="447"/>
      <c r="AYR128" s="447"/>
      <c r="AYS128" s="447"/>
      <c r="AYT128" s="447"/>
      <c r="AYU128" s="447"/>
      <c r="AYV128" s="449"/>
      <c r="AYW128" s="450">
        <f t="shared" si="8630"/>
        <v>0</v>
      </c>
      <c r="AYX128" s="463"/>
      <c r="AYY128" s="448"/>
      <c r="AZA128" s="458"/>
      <c r="AZB128" s="447"/>
      <c r="AZC128" s="447"/>
      <c r="AZD128" s="447"/>
      <c r="AZE128" s="450">
        <f t="shared" si="8631"/>
        <v>0</v>
      </c>
      <c r="AZF128" s="447"/>
      <c r="AZG128" s="447"/>
      <c r="AZH128" s="447"/>
      <c r="AZI128" s="447"/>
      <c r="AZJ128" s="447"/>
      <c r="AZK128" s="449"/>
      <c r="AZL128" s="450">
        <f t="shared" si="8632"/>
        <v>0</v>
      </c>
      <c r="AZM128" s="463"/>
      <c r="AZN128" s="448"/>
      <c r="AZP128" s="458"/>
      <c r="AZQ128" s="447"/>
      <c r="AZR128" s="447"/>
      <c r="AZS128" s="447"/>
      <c r="AZT128" s="450">
        <f t="shared" si="8633"/>
        <v>0</v>
      </c>
      <c r="AZU128" s="447"/>
      <c r="AZV128" s="447"/>
      <c r="AZW128" s="447"/>
      <c r="AZX128" s="447"/>
      <c r="AZY128" s="447"/>
      <c r="AZZ128" s="449"/>
      <c r="BAA128" s="450">
        <f t="shared" si="8634"/>
        <v>0</v>
      </c>
      <c r="BAB128" s="463"/>
      <c r="BAC128" s="448"/>
      <c r="BAE128" s="458"/>
      <c r="BAF128" s="447"/>
      <c r="BAG128" s="447"/>
      <c r="BAH128" s="447"/>
      <c r="BAI128" s="450">
        <f t="shared" si="8635"/>
        <v>0</v>
      </c>
      <c r="BAJ128" s="447"/>
      <c r="BAK128" s="447"/>
      <c r="BAL128" s="447"/>
      <c r="BAM128" s="447"/>
      <c r="BAN128" s="447"/>
      <c r="BAO128" s="449"/>
      <c r="BAP128" s="450">
        <f t="shared" si="8636"/>
        <v>0</v>
      </c>
      <c r="BAQ128" s="463"/>
      <c r="BAR128" s="448"/>
      <c r="BAT128" s="458"/>
      <c r="BAU128" s="447"/>
      <c r="BAV128" s="447"/>
      <c r="BAW128" s="447"/>
      <c r="BAX128" s="450">
        <f t="shared" si="8637"/>
        <v>0</v>
      </c>
      <c r="BAY128" s="447"/>
      <c r="BAZ128" s="447"/>
      <c r="BBA128" s="447"/>
      <c r="BBB128" s="447"/>
      <c r="BBC128" s="447"/>
      <c r="BBD128" s="449"/>
      <c r="BBE128" s="450">
        <f t="shared" si="8638"/>
        <v>0</v>
      </c>
      <c r="BBF128" s="463"/>
      <c r="BBG128" s="448"/>
      <c r="BBI128" s="458"/>
      <c r="BBJ128" s="447"/>
      <c r="BBK128" s="447"/>
      <c r="BBL128" s="447"/>
      <c r="BBM128" s="450">
        <f t="shared" si="8639"/>
        <v>0</v>
      </c>
      <c r="BBN128" s="447"/>
      <c r="BBO128" s="447"/>
      <c r="BBP128" s="447"/>
      <c r="BBQ128" s="447"/>
      <c r="BBR128" s="447"/>
      <c r="BBS128" s="449"/>
      <c r="BBT128" s="450">
        <f t="shared" si="8640"/>
        <v>0</v>
      </c>
      <c r="BBU128" s="463"/>
      <c r="BBV128" s="448"/>
      <c r="BBX128" s="458"/>
      <c r="BBY128" s="447"/>
      <c r="BBZ128" s="447"/>
      <c r="BCA128" s="447"/>
      <c r="BCB128" s="450">
        <f t="shared" si="8641"/>
        <v>0</v>
      </c>
      <c r="BCC128" s="447"/>
      <c r="BCD128" s="447"/>
      <c r="BCE128" s="447"/>
      <c r="BCF128" s="447"/>
      <c r="BCG128" s="447"/>
      <c r="BCH128" s="449"/>
      <c r="BCI128" s="450">
        <f t="shared" si="8642"/>
        <v>0</v>
      </c>
      <c r="BCJ128" s="463"/>
      <c r="BCK128" s="448"/>
      <c r="BCM128" s="458"/>
      <c r="BCN128" s="447"/>
      <c r="BCO128" s="447"/>
      <c r="BCP128" s="447"/>
      <c r="BCQ128" s="450">
        <f t="shared" si="8643"/>
        <v>0</v>
      </c>
      <c r="BCR128" s="447"/>
      <c r="BCS128" s="447"/>
      <c r="BCT128" s="447"/>
      <c r="BCU128" s="447"/>
      <c r="BCV128" s="447"/>
      <c r="BCW128" s="449"/>
      <c r="BCX128" s="450">
        <f t="shared" si="8644"/>
        <v>0</v>
      </c>
      <c r="BCY128" s="463"/>
      <c r="BCZ128" s="448"/>
      <c r="BDB128" s="458"/>
      <c r="BDC128" s="447"/>
      <c r="BDD128" s="447"/>
      <c r="BDE128" s="447"/>
      <c r="BDF128" s="450">
        <f t="shared" si="8645"/>
        <v>0</v>
      </c>
      <c r="BDG128" s="447"/>
      <c r="BDH128" s="447"/>
      <c r="BDI128" s="447"/>
      <c r="BDJ128" s="447"/>
      <c r="BDK128" s="447"/>
      <c r="BDL128" s="449"/>
      <c r="BDM128" s="450">
        <f t="shared" si="8646"/>
        <v>0</v>
      </c>
      <c r="BDN128" s="463"/>
      <c r="BDO128" s="448"/>
      <c r="BDQ128" s="458"/>
      <c r="BDR128" s="447"/>
      <c r="BDS128" s="447"/>
      <c r="BDT128" s="447"/>
      <c r="BDU128" s="450">
        <f t="shared" si="8647"/>
        <v>0</v>
      </c>
      <c r="BDV128" s="447"/>
      <c r="BDW128" s="447"/>
      <c r="BDX128" s="447"/>
      <c r="BDY128" s="447"/>
      <c r="BDZ128" s="447"/>
      <c r="BEA128" s="449"/>
      <c r="BEB128" s="450">
        <f t="shared" si="8648"/>
        <v>0</v>
      </c>
      <c r="BEC128" s="463"/>
      <c r="BED128" s="448"/>
      <c r="BEF128" s="458"/>
      <c r="BEG128" s="447"/>
      <c r="BEH128" s="447"/>
      <c r="BEI128" s="447"/>
      <c r="BEJ128" s="450">
        <f t="shared" si="8649"/>
        <v>0</v>
      </c>
      <c r="BEK128" s="447"/>
      <c r="BEL128" s="447"/>
      <c r="BEM128" s="447"/>
      <c r="BEN128" s="447"/>
      <c r="BEO128" s="447"/>
      <c r="BEP128" s="449"/>
      <c r="BEQ128" s="450">
        <f t="shared" si="8650"/>
        <v>0</v>
      </c>
      <c r="BER128" s="463"/>
      <c r="BES128" s="448"/>
      <c r="BEU128" s="458"/>
      <c r="BEV128" s="447"/>
      <c r="BEW128" s="447"/>
      <c r="BEX128" s="447"/>
      <c r="BEY128" s="450">
        <f t="shared" si="8651"/>
        <v>0</v>
      </c>
      <c r="BEZ128" s="447"/>
      <c r="BFA128" s="447"/>
      <c r="BFB128" s="447"/>
      <c r="BFC128" s="447"/>
      <c r="BFD128" s="447"/>
      <c r="BFE128" s="449"/>
      <c r="BFF128" s="450">
        <f t="shared" si="8652"/>
        <v>0</v>
      </c>
      <c r="BFG128" s="463"/>
      <c r="BFH128" s="448"/>
      <c r="BFJ128" s="458"/>
      <c r="BFK128" s="447"/>
      <c r="BFL128" s="447"/>
      <c r="BFM128" s="447"/>
      <c r="BFN128" s="450">
        <f t="shared" si="8653"/>
        <v>0</v>
      </c>
      <c r="BFO128" s="447"/>
      <c r="BFP128" s="447"/>
      <c r="BFQ128" s="447"/>
      <c r="BFR128" s="447"/>
      <c r="BFS128" s="447"/>
      <c r="BFT128" s="449"/>
      <c r="BFU128" s="450">
        <f t="shared" si="8654"/>
        <v>0</v>
      </c>
      <c r="BFV128" s="463"/>
      <c r="BFW128" s="448"/>
      <c r="BFY128" s="458"/>
      <c r="BFZ128" s="447"/>
      <c r="BGA128" s="447"/>
      <c r="BGB128" s="447"/>
      <c r="BGC128" s="450">
        <f t="shared" si="8655"/>
        <v>0</v>
      </c>
      <c r="BGD128" s="447"/>
      <c r="BGE128" s="447"/>
      <c r="BGF128" s="447"/>
      <c r="BGG128" s="447"/>
      <c r="BGH128" s="447"/>
      <c r="BGI128" s="449"/>
      <c r="BGJ128" s="450">
        <f t="shared" si="8656"/>
        <v>0</v>
      </c>
      <c r="BGK128" s="463"/>
      <c r="BGL128" s="448"/>
      <c r="BGN128" s="458"/>
      <c r="BGO128" s="447"/>
      <c r="BGP128" s="447"/>
      <c r="BGQ128" s="447"/>
      <c r="BGR128" s="450">
        <f t="shared" si="8657"/>
        <v>0</v>
      </c>
      <c r="BGS128" s="447"/>
      <c r="BGT128" s="447"/>
      <c r="BGU128" s="447"/>
      <c r="BGV128" s="447"/>
      <c r="BGW128" s="447"/>
      <c r="BGX128" s="449"/>
      <c r="BGY128" s="450">
        <f t="shared" si="8658"/>
        <v>0</v>
      </c>
      <c r="BGZ128" s="463"/>
      <c r="BHA128" s="448"/>
      <c r="BHC128" s="458"/>
      <c r="BHD128" s="447"/>
      <c r="BHE128" s="447"/>
      <c r="BHF128" s="447"/>
      <c r="BHG128" s="450">
        <f t="shared" si="8659"/>
        <v>0</v>
      </c>
      <c r="BHH128" s="447"/>
      <c r="BHI128" s="447"/>
      <c r="BHJ128" s="447"/>
      <c r="BHK128" s="447"/>
      <c r="BHL128" s="447"/>
      <c r="BHM128" s="449"/>
      <c r="BHN128" s="450">
        <f t="shared" si="8660"/>
        <v>0</v>
      </c>
      <c r="BHO128" s="463"/>
      <c r="BHP128" s="448"/>
      <c r="BHR128" s="458"/>
      <c r="BHS128" s="447"/>
      <c r="BHT128" s="447"/>
      <c r="BHU128" s="447"/>
      <c r="BHV128" s="450">
        <f t="shared" si="8661"/>
        <v>0</v>
      </c>
      <c r="BHW128" s="447"/>
      <c r="BHX128" s="447"/>
      <c r="BHY128" s="447"/>
      <c r="BHZ128" s="447"/>
      <c r="BIA128" s="447"/>
      <c r="BIB128" s="449"/>
      <c r="BIC128" s="450">
        <f t="shared" si="8662"/>
        <v>0</v>
      </c>
      <c r="BID128" s="463"/>
      <c r="BIE128" s="448"/>
      <c r="BIG128" s="458"/>
      <c r="BIH128" s="447"/>
      <c r="BII128" s="447"/>
      <c r="BIJ128" s="447"/>
      <c r="BIK128" s="450">
        <f t="shared" si="8663"/>
        <v>0</v>
      </c>
      <c r="BIL128" s="447"/>
      <c r="BIM128" s="447"/>
      <c r="BIN128" s="447"/>
      <c r="BIO128" s="447"/>
      <c r="BIP128" s="447"/>
      <c r="BIQ128" s="449"/>
      <c r="BIR128" s="450">
        <f t="shared" si="8664"/>
        <v>0</v>
      </c>
      <c r="BIS128" s="463"/>
      <c r="BIT128" s="448"/>
      <c r="BIV128" s="458"/>
      <c r="BIW128" s="447"/>
      <c r="BIX128" s="447"/>
      <c r="BIY128" s="447"/>
      <c r="BIZ128" s="450">
        <f t="shared" si="8665"/>
        <v>0</v>
      </c>
      <c r="BJA128" s="447"/>
      <c r="BJB128" s="447"/>
      <c r="BJC128" s="447"/>
      <c r="BJD128" s="447"/>
      <c r="BJE128" s="447"/>
      <c r="BJF128" s="449"/>
      <c r="BJG128" s="450">
        <f t="shared" si="8666"/>
        <v>0</v>
      </c>
      <c r="BJH128" s="463"/>
      <c r="BJI128" s="448"/>
      <c r="BJK128" s="458"/>
      <c r="BJL128" s="447"/>
      <c r="BJM128" s="447"/>
      <c r="BJN128" s="447"/>
      <c r="BJO128" s="450">
        <f t="shared" si="8667"/>
        <v>0</v>
      </c>
      <c r="BJP128" s="447"/>
      <c r="BJQ128" s="447"/>
      <c r="BJR128" s="447"/>
      <c r="BJS128" s="447"/>
      <c r="BJT128" s="447"/>
      <c r="BJU128" s="449"/>
      <c r="BJV128" s="450">
        <f t="shared" si="8668"/>
        <v>0</v>
      </c>
      <c r="BJW128" s="463"/>
      <c r="BJX128" s="448"/>
      <c r="BJZ128" s="458"/>
      <c r="BKA128" s="447"/>
      <c r="BKB128" s="447"/>
      <c r="BKC128" s="447"/>
      <c r="BKD128" s="450">
        <f t="shared" si="8669"/>
        <v>0</v>
      </c>
      <c r="BKE128" s="447"/>
      <c r="BKF128" s="447"/>
      <c r="BKG128" s="447"/>
      <c r="BKH128" s="447"/>
      <c r="BKI128" s="447"/>
      <c r="BKJ128" s="449"/>
      <c r="BKK128" s="450">
        <f t="shared" si="8670"/>
        <v>0</v>
      </c>
      <c r="BKL128" s="463"/>
      <c r="BKM128" s="448"/>
      <c r="BKO128" s="458"/>
      <c r="BKP128" s="447"/>
      <c r="BKQ128" s="447"/>
      <c r="BKR128" s="447"/>
      <c r="BKS128" s="450">
        <f t="shared" si="8671"/>
        <v>0</v>
      </c>
      <c r="BKT128" s="447"/>
      <c r="BKU128" s="447"/>
      <c r="BKV128" s="447"/>
      <c r="BKW128" s="447"/>
      <c r="BKX128" s="447"/>
      <c r="BKY128" s="449"/>
      <c r="BKZ128" s="450">
        <f t="shared" si="8672"/>
        <v>0</v>
      </c>
      <c r="BLA128" s="463"/>
      <c r="BLB128" s="448"/>
      <c r="BLD128" s="458"/>
      <c r="BLE128" s="447"/>
      <c r="BLF128" s="447"/>
      <c r="BLG128" s="447"/>
      <c r="BLH128" s="450">
        <f t="shared" si="8673"/>
        <v>0</v>
      </c>
      <c r="BLI128" s="447"/>
      <c r="BLJ128" s="447"/>
      <c r="BLK128" s="447"/>
      <c r="BLL128" s="447"/>
      <c r="BLM128" s="447"/>
      <c r="BLN128" s="449"/>
      <c r="BLO128" s="450">
        <f t="shared" si="8674"/>
        <v>0</v>
      </c>
      <c r="BLP128" s="463"/>
      <c r="BLQ128" s="448"/>
      <c r="BLS128" s="458"/>
      <c r="BLT128" s="447"/>
      <c r="BLU128" s="447"/>
      <c r="BLV128" s="447"/>
      <c r="BLW128" s="450">
        <f t="shared" si="8675"/>
        <v>0</v>
      </c>
      <c r="BLX128" s="447"/>
      <c r="BLY128" s="447"/>
      <c r="BLZ128" s="447"/>
      <c r="BMA128" s="447"/>
      <c r="BMB128" s="447"/>
      <c r="BMC128" s="449"/>
      <c r="BMD128" s="450">
        <f t="shared" si="8676"/>
        <v>0</v>
      </c>
      <c r="BME128" s="463"/>
      <c r="BMF128" s="448"/>
      <c r="BMH128" s="458"/>
      <c r="BMI128" s="447"/>
      <c r="BMJ128" s="447"/>
      <c r="BMK128" s="447"/>
      <c r="BML128" s="450">
        <f t="shared" si="8677"/>
        <v>0</v>
      </c>
      <c r="BMM128" s="447"/>
      <c r="BMN128" s="447"/>
      <c r="BMO128" s="447"/>
      <c r="BMP128" s="447"/>
      <c r="BMQ128" s="447"/>
      <c r="BMR128" s="449"/>
      <c r="BMS128" s="450">
        <f t="shared" si="8678"/>
        <v>0</v>
      </c>
      <c r="BMT128" s="463"/>
      <c r="BMU128" s="448"/>
      <c r="BMW128" s="458"/>
      <c r="BMX128" s="447"/>
      <c r="BMY128" s="447"/>
      <c r="BMZ128" s="447"/>
      <c r="BNA128" s="450">
        <f t="shared" si="8679"/>
        <v>0</v>
      </c>
      <c r="BNB128" s="447"/>
      <c r="BNC128" s="447"/>
      <c r="BND128" s="447"/>
      <c r="BNE128" s="447"/>
      <c r="BNF128" s="447"/>
      <c r="BNG128" s="449"/>
      <c r="BNH128" s="450">
        <f t="shared" si="8680"/>
        <v>0</v>
      </c>
      <c r="BNI128" s="463"/>
      <c r="BNJ128" s="448"/>
      <c r="BNL128" s="458"/>
      <c r="BNM128" s="447"/>
      <c r="BNN128" s="447"/>
      <c r="BNO128" s="447"/>
      <c r="BNP128" s="450">
        <f t="shared" si="8681"/>
        <v>0</v>
      </c>
      <c r="BNQ128" s="447"/>
      <c r="BNR128" s="447"/>
      <c r="BNS128" s="447"/>
      <c r="BNT128" s="447"/>
      <c r="BNU128" s="447"/>
      <c r="BNV128" s="449"/>
      <c r="BNW128" s="450">
        <f t="shared" si="8682"/>
        <v>0</v>
      </c>
      <c r="BNX128" s="463"/>
      <c r="BNY128" s="448"/>
      <c r="BOA128" s="458"/>
      <c r="BOB128" s="447"/>
      <c r="BOC128" s="447"/>
      <c r="BOD128" s="447"/>
      <c r="BOE128" s="450">
        <f t="shared" si="8683"/>
        <v>0</v>
      </c>
      <c r="BOF128" s="447"/>
      <c r="BOG128" s="447"/>
      <c r="BOH128" s="447"/>
      <c r="BOI128" s="447"/>
      <c r="BOJ128" s="447"/>
      <c r="BOK128" s="449"/>
      <c r="BOL128" s="450">
        <f t="shared" si="8684"/>
        <v>0</v>
      </c>
      <c r="BOM128" s="463"/>
      <c r="BON128" s="448"/>
      <c r="BOP128" s="458"/>
      <c r="BOQ128" s="447"/>
      <c r="BOR128" s="447"/>
      <c r="BOS128" s="447"/>
      <c r="BOT128" s="450">
        <f t="shared" si="8685"/>
        <v>0</v>
      </c>
      <c r="BOU128" s="447"/>
      <c r="BOV128" s="447"/>
      <c r="BOW128" s="447"/>
      <c r="BOX128" s="447"/>
      <c r="BOY128" s="447"/>
      <c r="BOZ128" s="449"/>
      <c r="BPA128" s="450">
        <f t="shared" si="8686"/>
        <v>0</v>
      </c>
      <c r="BPB128" s="463"/>
      <c r="BPC128" s="448"/>
      <c r="BPE128" s="458"/>
      <c r="BPF128" s="447"/>
      <c r="BPG128" s="447"/>
      <c r="BPH128" s="447"/>
      <c r="BPI128" s="450">
        <f t="shared" si="8687"/>
        <v>0</v>
      </c>
      <c r="BPJ128" s="447"/>
      <c r="BPK128" s="447"/>
      <c r="BPL128" s="447"/>
      <c r="BPM128" s="447"/>
      <c r="BPN128" s="447"/>
      <c r="BPO128" s="449"/>
      <c r="BPP128" s="450">
        <f t="shared" si="8688"/>
        <v>0</v>
      </c>
      <c r="BPQ128" s="463"/>
      <c r="BPR128" s="448"/>
      <c r="BPT128" s="458"/>
      <c r="BPU128" s="447"/>
      <c r="BPV128" s="447"/>
      <c r="BPW128" s="447"/>
      <c r="BPX128" s="450">
        <f t="shared" si="8689"/>
        <v>0</v>
      </c>
      <c r="BPY128" s="447"/>
      <c r="BPZ128" s="447"/>
      <c r="BQA128" s="447"/>
      <c r="BQB128" s="447"/>
      <c r="BQC128" s="447"/>
      <c r="BQD128" s="449"/>
      <c r="BQE128" s="450">
        <f t="shared" si="8690"/>
        <v>0</v>
      </c>
      <c r="BQF128" s="463"/>
      <c r="BQG128" s="448"/>
      <c r="BQI128" s="458"/>
      <c r="BQJ128" s="447"/>
      <c r="BQK128" s="447"/>
      <c r="BQL128" s="447"/>
      <c r="BQM128" s="450">
        <f t="shared" si="8691"/>
        <v>0</v>
      </c>
      <c r="BQN128" s="447"/>
      <c r="BQO128" s="447"/>
      <c r="BQP128" s="447"/>
      <c r="BQQ128" s="447"/>
      <c r="BQR128" s="447"/>
      <c r="BQS128" s="449"/>
      <c r="BQT128" s="450">
        <f t="shared" si="8692"/>
        <v>0</v>
      </c>
      <c r="BQU128" s="463"/>
      <c r="BQV128" s="448"/>
      <c r="BQX128" s="458"/>
      <c r="BQY128" s="447"/>
      <c r="BQZ128" s="447"/>
      <c r="BRA128" s="447"/>
      <c r="BRB128" s="450">
        <f t="shared" si="8693"/>
        <v>0</v>
      </c>
      <c r="BRC128" s="447"/>
      <c r="BRD128" s="447"/>
      <c r="BRE128" s="447"/>
      <c r="BRF128" s="447"/>
      <c r="BRG128" s="447"/>
      <c r="BRH128" s="449"/>
      <c r="BRI128" s="450">
        <f t="shared" si="8694"/>
        <v>0</v>
      </c>
      <c r="BRJ128" s="463"/>
      <c r="BRK128" s="448"/>
      <c r="BRM128" s="458"/>
      <c r="BRN128" s="447"/>
      <c r="BRO128" s="447"/>
      <c r="BRP128" s="447"/>
      <c r="BRQ128" s="450">
        <f t="shared" si="8695"/>
        <v>0</v>
      </c>
      <c r="BRR128" s="447"/>
      <c r="BRS128" s="447"/>
      <c r="BRT128" s="447"/>
      <c r="BRU128" s="447"/>
      <c r="BRV128" s="447"/>
      <c r="BRW128" s="449"/>
      <c r="BRX128" s="450">
        <f t="shared" si="8696"/>
        <v>0</v>
      </c>
      <c r="BRY128" s="463"/>
      <c r="BRZ128" s="448"/>
      <c r="BSB128" s="458"/>
      <c r="BSC128" s="447"/>
      <c r="BSD128" s="447"/>
      <c r="BSE128" s="447"/>
      <c r="BSF128" s="450">
        <f t="shared" si="8697"/>
        <v>0</v>
      </c>
      <c r="BSG128" s="447"/>
      <c r="BSH128" s="447"/>
      <c r="BSI128" s="447"/>
      <c r="BSJ128" s="447"/>
      <c r="BSK128" s="447"/>
      <c r="BSL128" s="449"/>
      <c r="BSM128" s="450">
        <f t="shared" si="8698"/>
        <v>0</v>
      </c>
      <c r="BSN128" s="463"/>
      <c r="BSO128" s="448"/>
      <c r="BSQ128" s="458"/>
      <c r="BSR128" s="447"/>
      <c r="BSS128" s="447"/>
      <c r="BST128" s="447"/>
      <c r="BSU128" s="450">
        <f t="shared" si="8699"/>
        <v>0</v>
      </c>
      <c r="BSV128" s="447"/>
      <c r="BSW128" s="447"/>
      <c r="BSX128" s="447"/>
      <c r="BSY128" s="447"/>
      <c r="BSZ128" s="447"/>
      <c r="BTA128" s="449"/>
      <c r="BTB128" s="450">
        <f t="shared" si="8700"/>
        <v>0</v>
      </c>
      <c r="BTC128" s="463"/>
      <c r="BTD128" s="448"/>
      <c r="BTF128" s="458"/>
      <c r="BTG128" s="447"/>
      <c r="BTH128" s="447"/>
      <c r="BTI128" s="447"/>
      <c r="BTJ128" s="450">
        <f t="shared" si="8701"/>
        <v>0</v>
      </c>
      <c r="BTK128" s="447"/>
      <c r="BTL128" s="447"/>
      <c r="BTM128" s="447"/>
      <c r="BTN128" s="447"/>
      <c r="BTO128" s="447"/>
      <c r="BTP128" s="449"/>
      <c r="BTQ128" s="450">
        <f t="shared" si="8702"/>
        <v>0</v>
      </c>
      <c r="BTR128" s="463"/>
      <c r="BTS128" s="448"/>
      <c r="BTU128" s="458"/>
      <c r="BTV128" s="447"/>
      <c r="BTW128" s="447"/>
      <c r="BTX128" s="447"/>
      <c r="BTY128" s="450">
        <f t="shared" si="8703"/>
        <v>0</v>
      </c>
      <c r="BTZ128" s="447"/>
      <c r="BUA128" s="447"/>
      <c r="BUB128" s="447"/>
      <c r="BUC128" s="447"/>
      <c r="BUD128" s="447"/>
      <c r="BUE128" s="449"/>
      <c r="BUF128" s="450">
        <f t="shared" si="8704"/>
        <v>0</v>
      </c>
      <c r="BUG128" s="463"/>
      <c r="BUH128" s="448"/>
      <c r="BUJ128" s="458"/>
      <c r="BUK128" s="447"/>
      <c r="BUL128" s="447"/>
      <c r="BUM128" s="447"/>
      <c r="BUN128" s="450">
        <f t="shared" si="8705"/>
        <v>0</v>
      </c>
      <c r="BUO128" s="447"/>
      <c r="BUP128" s="447"/>
      <c r="BUQ128" s="447"/>
      <c r="BUR128" s="447"/>
      <c r="BUS128" s="447"/>
      <c r="BUT128" s="449"/>
      <c r="BUU128" s="450">
        <f t="shared" si="8706"/>
        <v>0</v>
      </c>
      <c r="BUV128" s="463"/>
      <c r="BUW128" s="448"/>
      <c r="BUY128" s="458"/>
      <c r="BUZ128" s="447"/>
      <c r="BVA128" s="447"/>
      <c r="BVB128" s="447"/>
      <c r="BVC128" s="450">
        <f t="shared" si="8707"/>
        <v>0</v>
      </c>
      <c r="BVD128" s="447"/>
      <c r="BVE128" s="447"/>
      <c r="BVF128" s="447"/>
      <c r="BVG128" s="447"/>
      <c r="BVH128" s="447"/>
      <c r="BVI128" s="449"/>
      <c r="BVJ128" s="450">
        <f t="shared" si="8708"/>
        <v>0</v>
      </c>
      <c r="BVK128" s="463"/>
      <c r="BVL128" s="448"/>
      <c r="BVN128" s="458"/>
      <c r="BVO128" s="447"/>
      <c r="BVP128" s="447"/>
      <c r="BVQ128" s="447"/>
      <c r="BVR128" s="450">
        <f t="shared" si="8709"/>
        <v>0</v>
      </c>
      <c r="BVS128" s="447"/>
      <c r="BVT128" s="447"/>
      <c r="BVU128" s="447"/>
      <c r="BVV128" s="447"/>
      <c r="BVW128" s="447"/>
      <c r="BVX128" s="449"/>
      <c r="BVY128" s="450">
        <f t="shared" si="8710"/>
        <v>0</v>
      </c>
      <c r="BVZ128" s="463"/>
      <c r="BWA128" s="448"/>
    </row>
    <row r="129" spans="2:1951" ht="15" hidden="1" customHeight="1" x14ac:dyDescent="0.2">
      <c r="B129" s="452" t="s">
        <v>322</v>
      </c>
      <c r="C129" s="447"/>
      <c r="D129" s="447"/>
      <c r="E129" s="447"/>
      <c r="F129" s="447"/>
      <c r="G129" s="450">
        <f t="shared" si="8451"/>
        <v>0</v>
      </c>
      <c r="H129" s="447"/>
      <c r="I129" s="447"/>
      <c r="J129" s="447"/>
      <c r="K129" s="447"/>
      <c r="L129" s="447"/>
      <c r="M129" s="449"/>
      <c r="N129" s="450">
        <f t="shared" si="8452"/>
        <v>0</v>
      </c>
      <c r="O129" s="463"/>
      <c r="P129" s="448"/>
      <c r="R129" s="458"/>
      <c r="S129" s="447"/>
      <c r="T129" s="447"/>
      <c r="U129" s="447"/>
      <c r="V129" s="450">
        <f t="shared" si="8453"/>
        <v>0</v>
      </c>
      <c r="W129" s="447"/>
      <c r="X129" s="447"/>
      <c r="Y129" s="447"/>
      <c r="Z129" s="447"/>
      <c r="AA129" s="447"/>
      <c r="AB129" s="449"/>
      <c r="AC129" s="450">
        <f t="shared" si="8454"/>
        <v>0</v>
      </c>
      <c r="AD129" s="463"/>
      <c r="AE129" s="448"/>
      <c r="AG129" s="458"/>
      <c r="AH129" s="447"/>
      <c r="AI129" s="447"/>
      <c r="AJ129" s="447"/>
      <c r="AK129" s="450">
        <f t="shared" si="8455"/>
        <v>0</v>
      </c>
      <c r="AL129" s="447"/>
      <c r="AM129" s="447"/>
      <c r="AN129" s="447"/>
      <c r="AO129" s="447"/>
      <c r="AP129" s="447"/>
      <c r="AQ129" s="449"/>
      <c r="AR129" s="450">
        <f t="shared" si="8456"/>
        <v>0</v>
      </c>
      <c r="AS129" s="463"/>
      <c r="AT129" s="448"/>
      <c r="AV129" s="458"/>
      <c r="AW129" s="447"/>
      <c r="AX129" s="447"/>
      <c r="AY129" s="447"/>
      <c r="AZ129" s="450">
        <f t="shared" si="8457"/>
        <v>0</v>
      </c>
      <c r="BA129" s="447"/>
      <c r="BB129" s="447"/>
      <c r="BC129" s="447"/>
      <c r="BD129" s="447"/>
      <c r="BE129" s="447"/>
      <c r="BF129" s="449"/>
      <c r="BG129" s="450">
        <f t="shared" si="8458"/>
        <v>0</v>
      </c>
      <c r="BH129" s="463"/>
      <c r="BI129" s="448"/>
      <c r="BK129" s="458"/>
      <c r="BL129" s="447"/>
      <c r="BM129" s="447"/>
      <c r="BN129" s="447"/>
      <c r="BO129" s="450">
        <f t="shared" si="8459"/>
        <v>0</v>
      </c>
      <c r="BP129" s="447"/>
      <c r="BQ129" s="447"/>
      <c r="BR129" s="447"/>
      <c r="BS129" s="447"/>
      <c r="BT129" s="447"/>
      <c r="BU129" s="449"/>
      <c r="BV129" s="450">
        <f t="shared" si="8460"/>
        <v>0</v>
      </c>
      <c r="BW129" s="463"/>
      <c r="BX129" s="448"/>
      <c r="BZ129" s="458"/>
      <c r="CA129" s="447"/>
      <c r="CB129" s="447"/>
      <c r="CC129" s="447"/>
      <c r="CD129" s="450">
        <f t="shared" si="8461"/>
        <v>0</v>
      </c>
      <c r="CE129" s="447"/>
      <c r="CF129" s="447"/>
      <c r="CG129" s="447"/>
      <c r="CH129" s="447"/>
      <c r="CI129" s="447"/>
      <c r="CJ129" s="449"/>
      <c r="CK129" s="450">
        <f t="shared" si="8462"/>
        <v>0</v>
      </c>
      <c r="CL129" s="463"/>
      <c r="CM129" s="448"/>
      <c r="CO129" s="458"/>
      <c r="CP129" s="447"/>
      <c r="CQ129" s="447"/>
      <c r="CR129" s="447"/>
      <c r="CS129" s="450">
        <f t="shared" si="8463"/>
        <v>0</v>
      </c>
      <c r="CT129" s="447"/>
      <c r="CU129" s="447"/>
      <c r="CV129" s="447"/>
      <c r="CW129" s="447"/>
      <c r="CX129" s="447"/>
      <c r="CY129" s="449"/>
      <c r="CZ129" s="450">
        <f t="shared" si="8464"/>
        <v>0</v>
      </c>
      <c r="DA129" s="463"/>
      <c r="DB129" s="448"/>
      <c r="DD129" s="458"/>
      <c r="DE129" s="447"/>
      <c r="DF129" s="447"/>
      <c r="DG129" s="447"/>
      <c r="DH129" s="450">
        <f t="shared" si="8465"/>
        <v>0</v>
      </c>
      <c r="DI129" s="447"/>
      <c r="DJ129" s="447"/>
      <c r="DK129" s="447"/>
      <c r="DL129" s="447"/>
      <c r="DM129" s="447"/>
      <c r="DN129" s="449"/>
      <c r="DO129" s="450">
        <f t="shared" si="8466"/>
        <v>0</v>
      </c>
      <c r="DP129" s="463"/>
      <c r="DQ129" s="448"/>
      <c r="DS129" s="458"/>
      <c r="DT129" s="447"/>
      <c r="DU129" s="447"/>
      <c r="DV129" s="447"/>
      <c r="DW129" s="450">
        <f t="shared" si="8467"/>
        <v>0</v>
      </c>
      <c r="DX129" s="447"/>
      <c r="DY129" s="447"/>
      <c r="DZ129" s="447"/>
      <c r="EA129" s="447"/>
      <c r="EB129" s="447"/>
      <c r="EC129" s="449"/>
      <c r="ED129" s="450">
        <f t="shared" si="8468"/>
        <v>0</v>
      </c>
      <c r="EE129" s="463"/>
      <c r="EF129" s="448"/>
      <c r="EH129" s="458"/>
      <c r="EI129" s="447"/>
      <c r="EJ129" s="447"/>
      <c r="EK129" s="447"/>
      <c r="EL129" s="450">
        <f t="shared" si="8469"/>
        <v>0</v>
      </c>
      <c r="EM129" s="447"/>
      <c r="EN129" s="447"/>
      <c r="EO129" s="447"/>
      <c r="EP129" s="447"/>
      <c r="EQ129" s="447"/>
      <c r="ER129" s="449"/>
      <c r="ES129" s="450">
        <f t="shared" si="8470"/>
        <v>0</v>
      </c>
      <c r="ET129" s="463"/>
      <c r="EU129" s="448"/>
      <c r="EW129" s="458"/>
      <c r="EX129" s="447"/>
      <c r="EY129" s="447"/>
      <c r="EZ129" s="447"/>
      <c r="FA129" s="450">
        <f t="shared" si="8471"/>
        <v>0</v>
      </c>
      <c r="FB129" s="447"/>
      <c r="FC129" s="447"/>
      <c r="FD129" s="447"/>
      <c r="FE129" s="447"/>
      <c r="FF129" s="447"/>
      <c r="FG129" s="449"/>
      <c r="FH129" s="450">
        <f t="shared" si="8472"/>
        <v>0</v>
      </c>
      <c r="FI129" s="463"/>
      <c r="FJ129" s="448"/>
      <c r="FL129" s="458"/>
      <c r="FM129" s="447"/>
      <c r="FN129" s="447"/>
      <c r="FO129" s="447"/>
      <c r="FP129" s="450">
        <f t="shared" si="8473"/>
        <v>0</v>
      </c>
      <c r="FQ129" s="447"/>
      <c r="FR129" s="447"/>
      <c r="FS129" s="447"/>
      <c r="FT129" s="447"/>
      <c r="FU129" s="447"/>
      <c r="FV129" s="449"/>
      <c r="FW129" s="450">
        <f t="shared" si="8474"/>
        <v>0</v>
      </c>
      <c r="FX129" s="463"/>
      <c r="FY129" s="448"/>
      <c r="GA129" s="458"/>
      <c r="GB129" s="447"/>
      <c r="GC129" s="447"/>
      <c r="GD129" s="447"/>
      <c r="GE129" s="450">
        <f t="shared" si="8475"/>
        <v>0</v>
      </c>
      <c r="GF129" s="447"/>
      <c r="GG129" s="447"/>
      <c r="GH129" s="447"/>
      <c r="GI129" s="447"/>
      <c r="GJ129" s="447"/>
      <c r="GK129" s="449"/>
      <c r="GL129" s="450">
        <f t="shared" si="8476"/>
        <v>0</v>
      </c>
      <c r="GM129" s="463"/>
      <c r="GN129" s="448"/>
      <c r="GP129" s="458"/>
      <c r="GQ129" s="447"/>
      <c r="GR129" s="447"/>
      <c r="GS129" s="447"/>
      <c r="GT129" s="450">
        <f t="shared" si="8477"/>
        <v>0</v>
      </c>
      <c r="GU129" s="447"/>
      <c r="GV129" s="447"/>
      <c r="GW129" s="447"/>
      <c r="GX129" s="447"/>
      <c r="GY129" s="447"/>
      <c r="GZ129" s="449"/>
      <c r="HA129" s="450">
        <f t="shared" si="8478"/>
        <v>0</v>
      </c>
      <c r="HB129" s="463"/>
      <c r="HC129" s="448"/>
      <c r="HE129" s="458"/>
      <c r="HF129" s="447"/>
      <c r="HG129" s="447"/>
      <c r="HH129" s="447"/>
      <c r="HI129" s="450">
        <f t="shared" si="8479"/>
        <v>0</v>
      </c>
      <c r="HJ129" s="447"/>
      <c r="HK129" s="447"/>
      <c r="HL129" s="447"/>
      <c r="HM129" s="447"/>
      <c r="HN129" s="447"/>
      <c r="HO129" s="449"/>
      <c r="HP129" s="450">
        <f t="shared" si="8480"/>
        <v>0</v>
      </c>
      <c r="HQ129" s="463"/>
      <c r="HR129" s="448"/>
      <c r="HT129" s="458"/>
      <c r="HU129" s="447"/>
      <c r="HV129" s="447"/>
      <c r="HW129" s="447"/>
      <c r="HX129" s="450">
        <f t="shared" si="8481"/>
        <v>0</v>
      </c>
      <c r="HY129" s="447"/>
      <c r="HZ129" s="447"/>
      <c r="IA129" s="447"/>
      <c r="IB129" s="447"/>
      <c r="IC129" s="447"/>
      <c r="ID129" s="449"/>
      <c r="IE129" s="450">
        <f t="shared" si="8482"/>
        <v>0</v>
      </c>
      <c r="IF129" s="463"/>
      <c r="IG129" s="448"/>
      <c r="II129" s="458"/>
      <c r="IJ129" s="447"/>
      <c r="IK129" s="447"/>
      <c r="IL129" s="447"/>
      <c r="IM129" s="450">
        <f t="shared" si="8483"/>
        <v>0</v>
      </c>
      <c r="IN129" s="447"/>
      <c r="IO129" s="447"/>
      <c r="IP129" s="447"/>
      <c r="IQ129" s="447"/>
      <c r="IR129" s="447"/>
      <c r="IS129" s="449"/>
      <c r="IT129" s="450">
        <f t="shared" si="8484"/>
        <v>0</v>
      </c>
      <c r="IU129" s="463"/>
      <c r="IV129" s="448"/>
      <c r="IX129" s="458"/>
      <c r="IY129" s="447"/>
      <c r="IZ129" s="447"/>
      <c r="JA129" s="447"/>
      <c r="JB129" s="450">
        <f t="shared" si="8485"/>
        <v>0</v>
      </c>
      <c r="JC129" s="447"/>
      <c r="JD129" s="447"/>
      <c r="JE129" s="447"/>
      <c r="JF129" s="447"/>
      <c r="JG129" s="447"/>
      <c r="JH129" s="449"/>
      <c r="JI129" s="450">
        <f t="shared" si="8486"/>
        <v>0</v>
      </c>
      <c r="JJ129" s="463"/>
      <c r="JK129" s="448"/>
      <c r="JM129" s="458"/>
      <c r="JN129" s="447"/>
      <c r="JO129" s="447"/>
      <c r="JP129" s="447"/>
      <c r="JQ129" s="450">
        <f t="shared" si="8487"/>
        <v>0</v>
      </c>
      <c r="JR129" s="447"/>
      <c r="JS129" s="447"/>
      <c r="JT129" s="447"/>
      <c r="JU129" s="447"/>
      <c r="JV129" s="447"/>
      <c r="JW129" s="449"/>
      <c r="JX129" s="450">
        <f t="shared" si="8488"/>
        <v>0</v>
      </c>
      <c r="JY129" s="463"/>
      <c r="JZ129" s="448"/>
      <c r="KB129" s="458"/>
      <c r="KC129" s="447"/>
      <c r="KD129" s="447"/>
      <c r="KE129" s="447"/>
      <c r="KF129" s="450">
        <f t="shared" si="8489"/>
        <v>0</v>
      </c>
      <c r="KG129" s="447"/>
      <c r="KH129" s="447"/>
      <c r="KI129" s="447"/>
      <c r="KJ129" s="447"/>
      <c r="KK129" s="447"/>
      <c r="KL129" s="449"/>
      <c r="KM129" s="450">
        <f t="shared" si="8490"/>
        <v>0</v>
      </c>
      <c r="KN129" s="463"/>
      <c r="KO129" s="448"/>
      <c r="KQ129" s="458"/>
      <c r="KR129" s="447"/>
      <c r="KS129" s="447"/>
      <c r="KT129" s="447"/>
      <c r="KU129" s="450">
        <f t="shared" si="8491"/>
        <v>0</v>
      </c>
      <c r="KV129" s="447"/>
      <c r="KW129" s="447"/>
      <c r="KX129" s="447"/>
      <c r="KY129" s="447"/>
      <c r="KZ129" s="447"/>
      <c r="LA129" s="449"/>
      <c r="LB129" s="450">
        <f t="shared" si="8492"/>
        <v>0</v>
      </c>
      <c r="LC129" s="463"/>
      <c r="LD129" s="448"/>
      <c r="LF129" s="458"/>
      <c r="LG129" s="447"/>
      <c r="LH129" s="447"/>
      <c r="LI129" s="447"/>
      <c r="LJ129" s="450">
        <f t="shared" si="8493"/>
        <v>0</v>
      </c>
      <c r="LK129" s="447"/>
      <c r="LL129" s="447"/>
      <c r="LM129" s="447"/>
      <c r="LN129" s="447"/>
      <c r="LO129" s="447"/>
      <c r="LP129" s="449"/>
      <c r="LQ129" s="450">
        <f t="shared" si="8494"/>
        <v>0</v>
      </c>
      <c r="LR129" s="463"/>
      <c r="LS129" s="448"/>
      <c r="LU129" s="458"/>
      <c r="LV129" s="447"/>
      <c r="LW129" s="447"/>
      <c r="LX129" s="447"/>
      <c r="LY129" s="450">
        <f t="shared" si="8495"/>
        <v>0</v>
      </c>
      <c r="LZ129" s="447"/>
      <c r="MA129" s="447"/>
      <c r="MB129" s="447"/>
      <c r="MC129" s="447"/>
      <c r="MD129" s="447"/>
      <c r="ME129" s="449"/>
      <c r="MF129" s="450">
        <f t="shared" si="8496"/>
        <v>0</v>
      </c>
      <c r="MG129" s="463"/>
      <c r="MH129" s="448"/>
      <c r="MJ129" s="458"/>
      <c r="MK129" s="447"/>
      <c r="ML129" s="447"/>
      <c r="MM129" s="447"/>
      <c r="MN129" s="450">
        <f t="shared" si="8497"/>
        <v>0</v>
      </c>
      <c r="MO129" s="447"/>
      <c r="MP129" s="447"/>
      <c r="MQ129" s="447"/>
      <c r="MR129" s="447"/>
      <c r="MS129" s="447"/>
      <c r="MT129" s="449"/>
      <c r="MU129" s="450">
        <f t="shared" si="8498"/>
        <v>0</v>
      </c>
      <c r="MV129" s="463"/>
      <c r="MW129" s="448"/>
      <c r="MY129" s="458"/>
      <c r="MZ129" s="447"/>
      <c r="NA129" s="447"/>
      <c r="NB129" s="447"/>
      <c r="NC129" s="450">
        <f t="shared" si="8499"/>
        <v>0</v>
      </c>
      <c r="ND129" s="447"/>
      <c r="NE129" s="447"/>
      <c r="NF129" s="447"/>
      <c r="NG129" s="447"/>
      <c r="NH129" s="447"/>
      <c r="NI129" s="449"/>
      <c r="NJ129" s="450">
        <f t="shared" si="8500"/>
        <v>0</v>
      </c>
      <c r="NK129" s="463"/>
      <c r="NL129" s="448"/>
      <c r="NN129" s="458"/>
      <c r="NO129" s="447"/>
      <c r="NP129" s="447"/>
      <c r="NQ129" s="447"/>
      <c r="NR129" s="450">
        <f t="shared" si="8501"/>
        <v>0</v>
      </c>
      <c r="NS129" s="447"/>
      <c r="NT129" s="447"/>
      <c r="NU129" s="447"/>
      <c r="NV129" s="447"/>
      <c r="NW129" s="447"/>
      <c r="NX129" s="449"/>
      <c r="NY129" s="450">
        <f t="shared" si="8502"/>
        <v>0</v>
      </c>
      <c r="NZ129" s="463"/>
      <c r="OA129" s="448"/>
      <c r="OC129" s="458"/>
      <c r="OD129" s="447"/>
      <c r="OE129" s="447"/>
      <c r="OF129" s="447"/>
      <c r="OG129" s="450">
        <f t="shared" si="8503"/>
        <v>0</v>
      </c>
      <c r="OH129" s="447"/>
      <c r="OI129" s="447"/>
      <c r="OJ129" s="447"/>
      <c r="OK129" s="447"/>
      <c r="OL129" s="447"/>
      <c r="OM129" s="449"/>
      <c r="ON129" s="450">
        <f t="shared" si="8504"/>
        <v>0</v>
      </c>
      <c r="OO129" s="463"/>
      <c r="OP129" s="448"/>
      <c r="OR129" s="458"/>
      <c r="OS129" s="447"/>
      <c r="OT129" s="447"/>
      <c r="OU129" s="447"/>
      <c r="OV129" s="450">
        <f t="shared" si="8505"/>
        <v>0</v>
      </c>
      <c r="OW129" s="447"/>
      <c r="OX129" s="447"/>
      <c r="OY129" s="447"/>
      <c r="OZ129" s="447"/>
      <c r="PA129" s="447"/>
      <c r="PB129" s="449"/>
      <c r="PC129" s="450">
        <f t="shared" si="8506"/>
        <v>0</v>
      </c>
      <c r="PD129" s="463"/>
      <c r="PE129" s="448"/>
      <c r="PG129" s="458"/>
      <c r="PH129" s="447"/>
      <c r="PI129" s="447"/>
      <c r="PJ129" s="447"/>
      <c r="PK129" s="450">
        <f t="shared" si="8507"/>
        <v>0</v>
      </c>
      <c r="PL129" s="447"/>
      <c r="PM129" s="447"/>
      <c r="PN129" s="447"/>
      <c r="PO129" s="447"/>
      <c r="PP129" s="447"/>
      <c r="PQ129" s="449"/>
      <c r="PR129" s="450">
        <f t="shared" si="8508"/>
        <v>0</v>
      </c>
      <c r="PS129" s="463"/>
      <c r="PT129" s="448"/>
      <c r="PV129" s="458"/>
      <c r="PW129" s="447"/>
      <c r="PX129" s="447"/>
      <c r="PY129" s="447"/>
      <c r="PZ129" s="450">
        <f t="shared" si="8509"/>
        <v>0</v>
      </c>
      <c r="QA129" s="447"/>
      <c r="QB129" s="447"/>
      <c r="QC129" s="447"/>
      <c r="QD129" s="447"/>
      <c r="QE129" s="447"/>
      <c r="QF129" s="449"/>
      <c r="QG129" s="450">
        <f t="shared" si="8510"/>
        <v>0</v>
      </c>
      <c r="QH129" s="463"/>
      <c r="QI129" s="448"/>
      <c r="QK129" s="458"/>
      <c r="QL129" s="447"/>
      <c r="QM129" s="447"/>
      <c r="QN129" s="447"/>
      <c r="QO129" s="450">
        <f t="shared" si="8511"/>
        <v>0</v>
      </c>
      <c r="QP129" s="447"/>
      <c r="QQ129" s="447"/>
      <c r="QR129" s="447"/>
      <c r="QS129" s="447"/>
      <c r="QT129" s="447"/>
      <c r="QU129" s="449"/>
      <c r="QV129" s="450">
        <f t="shared" si="8512"/>
        <v>0</v>
      </c>
      <c r="QW129" s="463"/>
      <c r="QX129" s="448"/>
      <c r="QZ129" s="458"/>
      <c r="RA129" s="447"/>
      <c r="RB129" s="447"/>
      <c r="RC129" s="447"/>
      <c r="RD129" s="450">
        <f t="shared" si="8513"/>
        <v>0</v>
      </c>
      <c r="RE129" s="447"/>
      <c r="RF129" s="447"/>
      <c r="RG129" s="447"/>
      <c r="RH129" s="447"/>
      <c r="RI129" s="447"/>
      <c r="RJ129" s="449"/>
      <c r="RK129" s="450">
        <f t="shared" si="8514"/>
        <v>0</v>
      </c>
      <c r="RL129" s="463"/>
      <c r="RM129" s="448"/>
      <c r="RO129" s="458"/>
      <c r="RP129" s="447"/>
      <c r="RQ129" s="447"/>
      <c r="RR129" s="447"/>
      <c r="RS129" s="450">
        <f t="shared" si="8515"/>
        <v>0</v>
      </c>
      <c r="RT129" s="447"/>
      <c r="RU129" s="447"/>
      <c r="RV129" s="447"/>
      <c r="RW129" s="447"/>
      <c r="RX129" s="447"/>
      <c r="RY129" s="449"/>
      <c r="RZ129" s="450">
        <f t="shared" si="8516"/>
        <v>0</v>
      </c>
      <c r="SA129" s="463"/>
      <c r="SB129" s="448"/>
      <c r="SD129" s="458"/>
      <c r="SE129" s="447"/>
      <c r="SF129" s="447"/>
      <c r="SG129" s="447"/>
      <c r="SH129" s="450">
        <f t="shared" si="8517"/>
        <v>0</v>
      </c>
      <c r="SI129" s="447"/>
      <c r="SJ129" s="447"/>
      <c r="SK129" s="447"/>
      <c r="SL129" s="447"/>
      <c r="SM129" s="447"/>
      <c r="SN129" s="449"/>
      <c r="SO129" s="450">
        <f t="shared" si="8518"/>
        <v>0</v>
      </c>
      <c r="SP129" s="463"/>
      <c r="SQ129" s="448"/>
      <c r="SS129" s="458"/>
      <c r="ST129" s="447"/>
      <c r="SU129" s="447"/>
      <c r="SV129" s="447"/>
      <c r="SW129" s="450">
        <f t="shared" si="8519"/>
        <v>0</v>
      </c>
      <c r="SX129" s="447"/>
      <c r="SY129" s="447"/>
      <c r="SZ129" s="447"/>
      <c r="TA129" s="447"/>
      <c r="TB129" s="447"/>
      <c r="TC129" s="449"/>
      <c r="TD129" s="450">
        <f t="shared" si="8520"/>
        <v>0</v>
      </c>
      <c r="TE129" s="463"/>
      <c r="TF129" s="448"/>
      <c r="TH129" s="458"/>
      <c r="TI129" s="447"/>
      <c r="TJ129" s="447"/>
      <c r="TK129" s="447"/>
      <c r="TL129" s="450">
        <f t="shared" si="8521"/>
        <v>0</v>
      </c>
      <c r="TM129" s="447"/>
      <c r="TN129" s="447"/>
      <c r="TO129" s="447"/>
      <c r="TP129" s="447"/>
      <c r="TQ129" s="447"/>
      <c r="TR129" s="449"/>
      <c r="TS129" s="450">
        <f t="shared" si="8522"/>
        <v>0</v>
      </c>
      <c r="TT129" s="463"/>
      <c r="TU129" s="448"/>
      <c r="TW129" s="458"/>
      <c r="TX129" s="447"/>
      <c r="TY129" s="447"/>
      <c r="TZ129" s="447"/>
      <c r="UA129" s="450">
        <f t="shared" si="8523"/>
        <v>0</v>
      </c>
      <c r="UB129" s="447"/>
      <c r="UC129" s="447"/>
      <c r="UD129" s="447"/>
      <c r="UE129" s="447"/>
      <c r="UF129" s="447"/>
      <c r="UG129" s="449"/>
      <c r="UH129" s="450">
        <f t="shared" si="8524"/>
        <v>0</v>
      </c>
      <c r="UI129" s="463"/>
      <c r="UJ129" s="448"/>
      <c r="UL129" s="458"/>
      <c r="UM129" s="447"/>
      <c r="UN129" s="447"/>
      <c r="UO129" s="447"/>
      <c r="UP129" s="450">
        <f t="shared" si="8525"/>
        <v>0</v>
      </c>
      <c r="UQ129" s="447"/>
      <c r="UR129" s="447"/>
      <c r="US129" s="447"/>
      <c r="UT129" s="447"/>
      <c r="UU129" s="447"/>
      <c r="UV129" s="449"/>
      <c r="UW129" s="450">
        <f t="shared" si="8526"/>
        <v>0</v>
      </c>
      <c r="UX129" s="463"/>
      <c r="UY129" s="448"/>
      <c r="VA129" s="458"/>
      <c r="VB129" s="447"/>
      <c r="VC129" s="447"/>
      <c r="VD129" s="447"/>
      <c r="VE129" s="450">
        <f t="shared" si="8527"/>
        <v>0</v>
      </c>
      <c r="VF129" s="447"/>
      <c r="VG129" s="447"/>
      <c r="VH129" s="447"/>
      <c r="VI129" s="447"/>
      <c r="VJ129" s="447"/>
      <c r="VK129" s="449"/>
      <c r="VL129" s="450">
        <f t="shared" si="8528"/>
        <v>0</v>
      </c>
      <c r="VM129" s="463"/>
      <c r="VN129" s="448"/>
      <c r="VP129" s="458"/>
      <c r="VQ129" s="447"/>
      <c r="VR129" s="447"/>
      <c r="VS129" s="447"/>
      <c r="VT129" s="450">
        <f t="shared" si="8529"/>
        <v>0</v>
      </c>
      <c r="VU129" s="447"/>
      <c r="VV129" s="447"/>
      <c r="VW129" s="447"/>
      <c r="VX129" s="447"/>
      <c r="VY129" s="447"/>
      <c r="VZ129" s="449"/>
      <c r="WA129" s="450">
        <f t="shared" si="8530"/>
        <v>0</v>
      </c>
      <c r="WB129" s="463"/>
      <c r="WC129" s="448"/>
      <c r="WE129" s="458"/>
      <c r="WF129" s="447"/>
      <c r="WG129" s="447"/>
      <c r="WH129" s="447"/>
      <c r="WI129" s="450">
        <f t="shared" si="8531"/>
        <v>0</v>
      </c>
      <c r="WJ129" s="447"/>
      <c r="WK129" s="447"/>
      <c r="WL129" s="447"/>
      <c r="WM129" s="447"/>
      <c r="WN129" s="447"/>
      <c r="WO129" s="449"/>
      <c r="WP129" s="450">
        <f t="shared" si="8532"/>
        <v>0</v>
      </c>
      <c r="WQ129" s="463"/>
      <c r="WR129" s="448"/>
      <c r="WT129" s="458"/>
      <c r="WU129" s="447"/>
      <c r="WV129" s="447"/>
      <c r="WW129" s="447"/>
      <c r="WX129" s="450">
        <f t="shared" si="8533"/>
        <v>0</v>
      </c>
      <c r="WY129" s="447"/>
      <c r="WZ129" s="447"/>
      <c r="XA129" s="447"/>
      <c r="XB129" s="447"/>
      <c r="XC129" s="447"/>
      <c r="XD129" s="449"/>
      <c r="XE129" s="450">
        <f t="shared" si="8534"/>
        <v>0</v>
      </c>
      <c r="XF129" s="463"/>
      <c r="XG129" s="448"/>
      <c r="XI129" s="458"/>
      <c r="XJ129" s="447"/>
      <c r="XK129" s="447"/>
      <c r="XL129" s="447"/>
      <c r="XM129" s="450">
        <f t="shared" si="8535"/>
        <v>0</v>
      </c>
      <c r="XN129" s="447"/>
      <c r="XO129" s="447"/>
      <c r="XP129" s="447"/>
      <c r="XQ129" s="447"/>
      <c r="XR129" s="447"/>
      <c r="XS129" s="449"/>
      <c r="XT129" s="450">
        <f t="shared" si="8536"/>
        <v>0</v>
      </c>
      <c r="XU129" s="463"/>
      <c r="XV129" s="448"/>
      <c r="XX129" s="458"/>
      <c r="XY129" s="447"/>
      <c r="XZ129" s="447"/>
      <c r="YA129" s="447"/>
      <c r="YB129" s="450">
        <f t="shared" si="8537"/>
        <v>0</v>
      </c>
      <c r="YC129" s="447"/>
      <c r="YD129" s="447"/>
      <c r="YE129" s="447"/>
      <c r="YF129" s="447"/>
      <c r="YG129" s="447"/>
      <c r="YH129" s="449"/>
      <c r="YI129" s="450">
        <f t="shared" si="8538"/>
        <v>0</v>
      </c>
      <c r="YJ129" s="463"/>
      <c r="YK129" s="448"/>
      <c r="YM129" s="458"/>
      <c r="YN129" s="447"/>
      <c r="YO129" s="447"/>
      <c r="YP129" s="447"/>
      <c r="YQ129" s="450">
        <f t="shared" si="8539"/>
        <v>0</v>
      </c>
      <c r="YR129" s="447"/>
      <c r="YS129" s="447"/>
      <c r="YT129" s="447"/>
      <c r="YU129" s="447"/>
      <c r="YV129" s="447"/>
      <c r="YW129" s="449"/>
      <c r="YX129" s="450">
        <f t="shared" si="8540"/>
        <v>0</v>
      </c>
      <c r="YY129" s="463"/>
      <c r="YZ129" s="448"/>
      <c r="ZB129" s="458"/>
      <c r="ZC129" s="447"/>
      <c r="ZD129" s="447"/>
      <c r="ZE129" s="447"/>
      <c r="ZF129" s="450">
        <f t="shared" si="8541"/>
        <v>0</v>
      </c>
      <c r="ZG129" s="447"/>
      <c r="ZH129" s="447"/>
      <c r="ZI129" s="447"/>
      <c r="ZJ129" s="447"/>
      <c r="ZK129" s="447"/>
      <c r="ZL129" s="449"/>
      <c r="ZM129" s="450">
        <f t="shared" si="8542"/>
        <v>0</v>
      </c>
      <c r="ZN129" s="463"/>
      <c r="ZO129" s="448"/>
      <c r="ZQ129" s="458"/>
      <c r="ZR129" s="447"/>
      <c r="ZS129" s="447"/>
      <c r="ZT129" s="447"/>
      <c r="ZU129" s="450">
        <f t="shared" si="8543"/>
        <v>0</v>
      </c>
      <c r="ZV129" s="447"/>
      <c r="ZW129" s="447"/>
      <c r="ZX129" s="447"/>
      <c r="ZY129" s="447"/>
      <c r="ZZ129" s="447"/>
      <c r="AAA129" s="449"/>
      <c r="AAB129" s="450">
        <f t="shared" si="8544"/>
        <v>0</v>
      </c>
      <c r="AAC129" s="463"/>
      <c r="AAD129" s="448"/>
      <c r="AAF129" s="458"/>
      <c r="AAG129" s="447"/>
      <c r="AAH129" s="447"/>
      <c r="AAI129" s="447"/>
      <c r="AAJ129" s="450">
        <f t="shared" si="8545"/>
        <v>0</v>
      </c>
      <c r="AAK129" s="447"/>
      <c r="AAL129" s="447"/>
      <c r="AAM129" s="447"/>
      <c r="AAN129" s="447"/>
      <c r="AAO129" s="447"/>
      <c r="AAP129" s="449"/>
      <c r="AAQ129" s="450">
        <f t="shared" si="8546"/>
        <v>0</v>
      </c>
      <c r="AAR129" s="463"/>
      <c r="AAS129" s="448"/>
      <c r="AAU129" s="458"/>
      <c r="AAV129" s="447"/>
      <c r="AAW129" s="447"/>
      <c r="AAX129" s="447"/>
      <c r="AAY129" s="450">
        <f t="shared" si="8547"/>
        <v>0</v>
      </c>
      <c r="AAZ129" s="447"/>
      <c r="ABA129" s="447"/>
      <c r="ABB129" s="447"/>
      <c r="ABC129" s="447"/>
      <c r="ABD129" s="447"/>
      <c r="ABE129" s="449"/>
      <c r="ABF129" s="450">
        <f t="shared" si="8548"/>
        <v>0</v>
      </c>
      <c r="ABG129" s="463"/>
      <c r="ABH129" s="448"/>
      <c r="ABJ129" s="458"/>
      <c r="ABK129" s="447"/>
      <c r="ABL129" s="447"/>
      <c r="ABM129" s="447"/>
      <c r="ABN129" s="450">
        <f t="shared" si="8549"/>
        <v>0</v>
      </c>
      <c r="ABO129" s="447"/>
      <c r="ABP129" s="447"/>
      <c r="ABQ129" s="447"/>
      <c r="ABR129" s="447"/>
      <c r="ABS129" s="447"/>
      <c r="ABT129" s="449"/>
      <c r="ABU129" s="450">
        <f t="shared" si="8550"/>
        <v>0</v>
      </c>
      <c r="ABV129" s="463"/>
      <c r="ABW129" s="448"/>
      <c r="ABY129" s="458"/>
      <c r="ABZ129" s="447"/>
      <c r="ACA129" s="447"/>
      <c r="ACB129" s="447"/>
      <c r="ACC129" s="450">
        <f t="shared" si="8551"/>
        <v>0</v>
      </c>
      <c r="ACD129" s="447"/>
      <c r="ACE129" s="447"/>
      <c r="ACF129" s="447"/>
      <c r="ACG129" s="447"/>
      <c r="ACH129" s="447"/>
      <c r="ACI129" s="449"/>
      <c r="ACJ129" s="450">
        <f t="shared" si="8552"/>
        <v>0</v>
      </c>
      <c r="ACK129" s="463"/>
      <c r="ACL129" s="448"/>
      <c r="ACN129" s="458"/>
      <c r="ACO129" s="447"/>
      <c r="ACP129" s="447"/>
      <c r="ACQ129" s="447"/>
      <c r="ACR129" s="450">
        <f t="shared" si="8553"/>
        <v>0</v>
      </c>
      <c r="ACS129" s="447"/>
      <c r="ACT129" s="447"/>
      <c r="ACU129" s="447"/>
      <c r="ACV129" s="447"/>
      <c r="ACW129" s="447"/>
      <c r="ACX129" s="449"/>
      <c r="ACY129" s="450">
        <f t="shared" si="8554"/>
        <v>0</v>
      </c>
      <c r="ACZ129" s="463"/>
      <c r="ADA129" s="448"/>
      <c r="ADC129" s="458"/>
      <c r="ADD129" s="447"/>
      <c r="ADE129" s="447"/>
      <c r="ADF129" s="447"/>
      <c r="ADG129" s="450">
        <f t="shared" si="8555"/>
        <v>0</v>
      </c>
      <c r="ADH129" s="447"/>
      <c r="ADI129" s="447"/>
      <c r="ADJ129" s="447"/>
      <c r="ADK129" s="447"/>
      <c r="ADL129" s="447"/>
      <c r="ADM129" s="449"/>
      <c r="ADN129" s="450">
        <f t="shared" si="8556"/>
        <v>0</v>
      </c>
      <c r="ADO129" s="463"/>
      <c r="ADP129" s="448"/>
      <c r="ADR129" s="458"/>
      <c r="ADS129" s="447"/>
      <c r="ADT129" s="447"/>
      <c r="ADU129" s="447"/>
      <c r="ADV129" s="450">
        <f t="shared" si="8557"/>
        <v>0</v>
      </c>
      <c r="ADW129" s="447"/>
      <c r="ADX129" s="447"/>
      <c r="ADY129" s="447"/>
      <c r="ADZ129" s="447"/>
      <c r="AEA129" s="447"/>
      <c r="AEB129" s="449"/>
      <c r="AEC129" s="450">
        <f t="shared" si="8558"/>
        <v>0</v>
      </c>
      <c r="AED129" s="463"/>
      <c r="AEE129" s="448"/>
      <c r="AEG129" s="458"/>
      <c r="AEH129" s="447"/>
      <c r="AEI129" s="447"/>
      <c r="AEJ129" s="447"/>
      <c r="AEK129" s="450">
        <f t="shared" si="8559"/>
        <v>0</v>
      </c>
      <c r="AEL129" s="447"/>
      <c r="AEM129" s="447"/>
      <c r="AEN129" s="447"/>
      <c r="AEO129" s="447"/>
      <c r="AEP129" s="447"/>
      <c r="AEQ129" s="449"/>
      <c r="AER129" s="450">
        <f t="shared" si="8560"/>
        <v>0</v>
      </c>
      <c r="AES129" s="463"/>
      <c r="AET129" s="448"/>
      <c r="AEV129" s="458"/>
      <c r="AEW129" s="447"/>
      <c r="AEX129" s="447"/>
      <c r="AEY129" s="447"/>
      <c r="AEZ129" s="450">
        <f t="shared" si="8561"/>
        <v>0</v>
      </c>
      <c r="AFA129" s="447"/>
      <c r="AFB129" s="447"/>
      <c r="AFC129" s="447"/>
      <c r="AFD129" s="447"/>
      <c r="AFE129" s="447"/>
      <c r="AFF129" s="449"/>
      <c r="AFG129" s="450">
        <f t="shared" si="8562"/>
        <v>0</v>
      </c>
      <c r="AFH129" s="463"/>
      <c r="AFI129" s="448"/>
      <c r="AFK129" s="458"/>
      <c r="AFL129" s="447"/>
      <c r="AFM129" s="447"/>
      <c r="AFN129" s="447"/>
      <c r="AFO129" s="450">
        <f t="shared" si="8563"/>
        <v>0</v>
      </c>
      <c r="AFP129" s="447"/>
      <c r="AFQ129" s="447"/>
      <c r="AFR129" s="447"/>
      <c r="AFS129" s="447"/>
      <c r="AFT129" s="447"/>
      <c r="AFU129" s="449"/>
      <c r="AFV129" s="450">
        <f t="shared" si="8564"/>
        <v>0</v>
      </c>
      <c r="AFW129" s="463"/>
      <c r="AFX129" s="448"/>
      <c r="AFZ129" s="458"/>
      <c r="AGA129" s="447"/>
      <c r="AGB129" s="447"/>
      <c r="AGC129" s="447"/>
      <c r="AGD129" s="450">
        <f t="shared" si="8565"/>
        <v>0</v>
      </c>
      <c r="AGE129" s="447"/>
      <c r="AGF129" s="447"/>
      <c r="AGG129" s="447"/>
      <c r="AGH129" s="447"/>
      <c r="AGI129" s="447"/>
      <c r="AGJ129" s="449"/>
      <c r="AGK129" s="450">
        <f t="shared" si="8566"/>
        <v>0</v>
      </c>
      <c r="AGL129" s="463"/>
      <c r="AGM129" s="448"/>
      <c r="AGO129" s="458"/>
      <c r="AGP129" s="447"/>
      <c r="AGQ129" s="447"/>
      <c r="AGR129" s="447"/>
      <c r="AGS129" s="450">
        <f t="shared" si="8567"/>
        <v>0</v>
      </c>
      <c r="AGT129" s="447"/>
      <c r="AGU129" s="447"/>
      <c r="AGV129" s="447"/>
      <c r="AGW129" s="447"/>
      <c r="AGX129" s="447"/>
      <c r="AGY129" s="449"/>
      <c r="AGZ129" s="450">
        <f t="shared" si="8568"/>
        <v>0</v>
      </c>
      <c r="AHA129" s="463"/>
      <c r="AHB129" s="448"/>
      <c r="AHD129" s="458"/>
      <c r="AHE129" s="447"/>
      <c r="AHF129" s="447"/>
      <c r="AHG129" s="447"/>
      <c r="AHH129" s="450">
        <f t="shared" si="8569"/>
        <v>0</v>
      </c>
      <c r="AHI129" s="447"/>
      <c r="AHJ129" s="447"/>
      <c r="AHK129" s="447"/>
      <c r="AHL129" s="447"/>
      <c r="AHM129" s="447"/>
      <c r="AHN129" s="449"/>
      <c r="AHO129" s="450">
        <f t="shared" si="8570"/>
        <v>0</v>
      </c>
      <c r="AHP129" s="463"/>
      <c r="AHQ129" s="448"/>
      <c r="AHS129" s="458"/>
      <c r="AHT129" s="447"/>
      <c r="AHU129" s="447"/>
      <c r="AHV129" s="447"/>
      <c r="AHW129" s="450">
        <f t="shared" si="8571"/>
        <v>0</v>
      </c>
      <c r="AHX129" s="447"/>
      <c r="AHY129" s="447"/>
      <c r="AHZ129" s="447"/>
      <c r="AIA129" s="447"/>
      <c r="AIB129" s="447"/>
      <c r="AIC129" s="449"/>
      <c r="AID129" s="450">
        <f t="shared" si="8572"/>
        <v>0</v>
      </c>
      <c r="AIE129" s="463"/>
      <c r="AIF129" s="448"/>
      <c r="AIH129" s="458"/>
      <c r="AII129" s="447"/>
      <c r="AIJ129" s="447"/>
      <c r="AIK129" s="447"/>
      <c r="AIL129" s="450">
        <f t="shared" si="8573"/>
        <v>0</v>
      </c>
      <c r="AIM129" s="447"/>
      <c r="AIN129" s="447"/>
      <c r="AIO129" s="447"/>
      <c r="AIP129" s="447"/>
      <c r="AIQ129" s="447"/>
      <c r="AIR129" s="449"/>
      <c r="AIS129" s="450">
        <f t="shared" si="8574"/>
        <v>0</v>
      </c>
      <c r="AIT129" s="463"/>
      <c r="AIU129" s="448"/>
      <c r="AIW129" s="458"/>
      <c r="AIX129" s="447"/>
      <c r="AIY129" s="447"/>
      <c r="AIZ129" s="447"/>
      <c r="AJA129" s="450">
        <f t="shared" si="8575"/>
        <v>0</v>
      </c>
      <c r="AJB129" s="447"/>
      <c r="AJC129" s="447"/>
      <c r="AJD129" s="447"/>
      <c r="AJE129" s="447"/>
      <c r="AJF129" s="447"/>
      <c r="AJG129" s="449"/>
      <c r="AJH129" s="450">
        <f t="shared" si="8576"/>
        <v>0</v>
      </c>
      <c r="AJI129" s="463"/>
      <c r="AJJ129" s="448"/>
      <c r="AJL129" s="458"/>
      <c r="AJM129" s="447"/>
      <c r="AJN129" s="447"/>
      <c r="AJO129" s="447"/>
      <c r="AJP129" s="450">
        <f t="shared" si="8577"/>
        <v>0</v>
      </c>
      <c r="AJQ129" s="447"/>
      <c r="AJR129" s="447"/>
      <c r="AJS129" s="447"/>
      <c r="AJT129" s="447"/>
      <c r="AJU129" s="447"/>
      <c r="AJV129" s="449"/>
      <c r="AJW129" s="450">
        <f t="shared" si="8578"/>
        <v>0</v>
      </c>
      <c r="AJX129" s="463"/>
      <c r="AJY129" s="448"/>
      <c r="AKA129" s="458"/>
      <c r="AKB129" s="447"/>
      <c r="AKC129" s="447"/>
      <c r="AKD129" s="447"/>
      <c r="AKE129" s="450">
        <f t="shared" si="8579"/>
        <v>0</v>
      </c>
      <c r="AKF129" s="447"/>
      <c r="AKG129" s="447"/>
      <c r="AKH129" s="447"/>
      <c r="AKI129" s="447"/>
      <c r="AKJ129" s="447"/>
      <c r="AKK129" s="449"/>
      <c r="AKL129" s="450">
        <f t="shared" si="8580"/>
        <v>0</v>
      </c>
      <c r="AKM129" s="463"/>
      <c r="AKN129" s="448"/>
      <c r="AKP129" s="458"/>
      <c r="AKQ129" s="447"/>
      <c r="AKR129" s="447"/>
      <c r="AKS129" s="447"/>
      <c r="AKT129" s="450">
        <f t="shared" si="8581"/>
        <v>0</v>
      </c>
      <c r="AKU129" s="447"/>
      <c r="AKV129" s="447"/>
      <c r="AKW129" s="447"/>
      <c r="AKX129" s="447"/>
      <c r="AKY129" s="447"/>
      <c r="AKZ129" s="449"/>
      <c r="ALA129" s="450">
        <f t="shared" si="8582"/>
        <v>0</v>
      </c>
      <c r="ALB129" s="463"/>
      <c r="ALC129" s="448"/>
      <c r="ALE129" s="458"/>
      <c r="ALF129" s="447"/>
      <c r="ALG129" s="447"/>
      <c r="ALH129" s="447"/>
      <c r="ALI129" s="450">
        <f t="shared" si="8583"/>
        <v>0</v>
      </c>
      <c r="ALJ129" s="447"/>
      <c r="ALK129" s="447"/>
      <c r="ALL129" s="447"/>
      <c r="ALM129" s="447"/>
      <c r="ALN129" s="447"/>
      <c r="ALO129" s="449"/>
      <c r="ALP129" s="450">
        <f t="shared" si="8584"/>
        <v>0</v>
      </c>
      <c r="ALQ129" s="463"/>
      <c r="ALR129" s="448"/>
      <c r="ALT129" s="458"/>
      <c r="ALU129" s="447"/>
      <c r="ALV129" s="447"/>
      <c r="ALW129" s="447"/>
      <c r="ALX129" s="450">
        <f t="shared" si="8585"/>
        <v>0</v>
      </c>
      <c r="ALY129" s="447"/>
      <c r="ALZ129" s="447"/>
      <c r="AMA129" s="447"/>
      <c r="AMB129" s="447"/>
      <c r="AMC129" s="447"/>
      <c r="AMD129" s="449"/>
      <c r="AME129" s="450">
        <f t="shared" si="8586"/>
        <v>0</v>
      </c>
      <c r="AMF129" s="463"/>
      <c r="AMG129" s="448"/>
      <c r="AMI129" s="458"/>
      <c r="AMJ129" s="447"/>
      <c r="AMK129" s="447"/>
      <c r="AML129" s="447"/>
      <c r="AMM129" s="450">
        <f t="shared" si="8587"/>
        <v>0</v>
      </c>
      <c r="AMN129" s="447"/>
      <c r="AMO129" s="447"/>
      <c r="AMP129" s="447"/>
      <c r="AMQ129" s="447"/>
      <c r="AMR129" s="447"/>
      <c r="AMS129" s="449"/>
      <c r="AMT129" s="450">
        <f t="shared" si="8588"/>
        <v>0</v>
      </c>
      <c r="AMU129" s="463"/>
      <c r="AMV129" s="448"/>
      <c r="AMX129" s="458"/>
      <c r="AMY129" s="447"/>
      <c r="AMZ129" s="447"/>
      <c r="ANA129" s="447"/>
      <c r="ANB129" s="450">
        <f t="shared" si="8589"/>
        <v>0</v>
      </c>
      <c r="ANC129" s="447"/>
      <c r="AND129" s="447"/>
      <c r="ANE129" s="447"/>
      <c r="ANF129" s="447"/>
      <c r="ANG129" s="447"/>
      <c r="ANH129" s="449"/>
      <c r="ANI129" s="450">
        <f t="shared" si="8590"/>
        <v>0</v>
      </c>
      <c r="ANJ129" s="463"/>
      <c r="ANK129" s="448"/>
      <c r="ANM129" s="458"/>
      <c r="ANN129" s="447"/>
      <c r="ANO129" s="447"/>
      <c r="ANP129" s="447"/>
      <c r="ANQ129" s="450">
        <f t="shared" si="8591"/>
        <v>0</v>
      </c>
      <c r="ANR129" s="447"/>
      <c r="ANS129" s="447"/>
      <c r="ANT129" s="447"/>
      <c r="ANU129" s="447"/>
      <c r="ANV129" s="447"/>
      <c r="ANW129" s="449"/>
      <c r="ANX129" s="450">
        <f t="shared" si="8592"/>
        <v>0</v>
      </c>
      <c r="ANY129" s="463"/>
      <c r="ANZ129" s="448"/>
      <c r="AOB129" s="458"/>
      <c r="AOC129" s="447"/>
      <c r="AOD129" s="447"/>
      <c r="AOE129" s="447"/>
      <c r="AOF129" s="450">
        <f t="shared" si="8593"/>
        <v>0</v>
      </c>
      <c r="AOG129" s="447"/>
      <c r="AOH129" s="447"/>
      <c r="AOI129" s="447"/>
      <c r="AOJ129" s="447"/>
      <c r="AOK129" s="447"/>
      <c r="AOL129" s="449"/>
      <c r="AOM129" s="450">
        <f t="shared" si="8594"/>
        <v>0</v>
      </c>
      <c r="AON129" s="463"/>
      <c r="AOO129" s="448"/>
      <c r="AOQ129" s="458"/>
      <c r="AOR129" s="447"/>
      <c r="AOS129" s="447"/>
      <c r="AOT129" s="447"/>
      <c r="AOU129" s="450">
        <f t="shared" si="8595"/>
        <v>0</v>
      </c>
      <c r="AOV129" s="447"/>
      <c r="AOW129" s="447"/>
      <c r="AOX129" s="447"/>
      <c r="AOY129" s="447"/>
      <c r="AOZ129" s="447"/>
      <c r="APA129" s="449"/>
      <c r="APB129" s="450">
        <f t="shared" si="8596"/>
        <v>0</v>
      </c>
      <c r="APC129" s="463"/>
      <c r="APD129" s="448"/>
      <c r="APF129" s="458"/>
      <c r="APG129" s="447"/>
      <c r="APH129" s="447"/>
      <c r="API129" s="447"/>
      <c r="APJ129" s="450">
        <f t="shared" si="8597"/>
        <v>0</v>
      </c>
      <c r="APK129" s="447"/>
      <c r="APL129" s="447"/>
      <c r="APM129" s="447"/>
      <c r="APN129" s="447"/>
      <c r="APO129" s="447"/>
      <c r="APP129" s="449"/>
      <c r="APQ129" s="450">
        <f t="shared" si="8598"/>
        <v>0</v>
      </c>
      <c r="APR129" s="463"/>
      <c r="APS129" s="448"/>
      <c r="APU129" s="458"/>
      <c r="APV129" s="447"/>
      <c r="APW129" s="447"/>
      <c r="APX129" s="447"/>
      <c r="APY129" s="450">
        <f t="shared" si="8599"/>
        <v>0</v>
      </c>
      <c r="APZ129" s="447"/>
      <c r="AQA129" s="447"/>
      <c r="AQB129" s="447"/>
      <c r="AQC129" s="447"/>
      <c r="AQD129" s="447"/>
      <c r="AQE129" s="449"/>
      <c r="AQF129" s="450">
        <f t="shared" si="8600"/>
        <v>0</v>
      </c>
      <c r="AQG129" s="463"/>
      <c r="AQH129" s="448"/>
      <c r="AQJ129" s="458"/>
      <c r="AQK129" s="447"/>
      <c r="AQL129" s="447"/>
      <c r="AQM129" s="447"/>
      <c r="AQN129" s="450">
        <f t="shared" si="8601"/>
        <v>0</v>
      </c>
      <c r="AQO129" s="447"/>
      <c r="AQP129" s="447"/>
      <c r="AQQ129" s="447"/>
      <c r="AQR129" s="447"/>
      <c r="AQS129" s="447"/>
      <c r="AQT129" s="449"/>
      <c r="AQU129" s="450">
        <f t="shared" si="8602"/>
        <v>0</v>
      </c>
      <c r="AQV129" s="463"/>
      <c r="AQW129" s="448"/>
      <c r="AQY129" s="458"/>
      <c r="AQZ129" s="447"/>
      <c r="ARA129" s="447"/>
      <c r="ARB129" s="447"/>
      <c r="ARC129" s="450">
        <f t="shared" si="8603"/>
        <v>0</v>
      </c>
      <c r="ARD129" s="447"/>
      <c r="ARE129" s="447"/>
      <c r="ARF129" s="447"/>
      <c r="ARG129" s="447"/>
      <c r="ARH129" s="447"/>
      <c r="ARI129" s="449"/>
      <c r="ARJ129" s="450">
        <f t="shared" si="8604"/>
        <v>0</v>
      </c>
      <c r="ARK129" s="463"/>
      <c r="ARL129" s="448"/>
      <c r="ARN129" s="458"/>
      <c r="ARO129" s="447"/>
      <c r="ARP129" s="447"/>
      <c r="ARQ129" s="447"/>
      <c r="ARR129" s="450">
        <f t="shared" si="8605"/>
        <v>0</v>
      </c>
      <c r="ARS129" s="447"/>
      <c r="ART129" s="447"/>
      <c r="ARU129" s="447"/>
      <c r="ARV129" s="447"/>
      <c r="ARW129" s="447"/>
      <c r="ARX129" s="449"/>
      <c r="ARY129" s="450">
        <f t="shared" si="8606"/>
        <v>0</v>
      </c>
      <c r="ARZ129" s="463"/>
      <c r="ASA129" s="448"/>
      <c r="ASC129" s="458"/>
      <c r="ASD129" s="447"/>
      <c r="ASE129" s="447"/>
      <c r="ASF129" s="447"/>
      <c r="ASG129" s="450">
        <f t="shared" si="8607"/>
        <v>0</v>
      </c>
      <c r="ASH129" s="447"/>
      <c r="ASI129" s="447"/>
      <c r="ASJ129" s="447"/>
      <c r="ASK129" s="447"/>
      <c r="ASL129" s="447"/>
      <c r="ASM129" s="449"/>
      <c r="ASN129" s="450">
        <f t="shared" si="8608"/>
        <v>0</v>
      </c>
      <c r="ASO129" s="463"/>
      <c r="ASP129" s="448"/>
      <c r="ASR129" s="458"/>
      <c r="ASS129" s="447"/>
      <c r="AST129" s="447"/>
      <c r="ASU129" s="447"/>
      <c r="ASV129" s="450">
        <f t="shared" si="8609"/>
        <v>0</v>
      </c>
      <c r="ASW129" s="447"/>
      <c r="ASX129" s="447"/>
      <c r="ASY129" s="447"/>
      <c r="ASZ129" s="447"/>
      <c r="ATA129" s="447"/>
      <c r="ATB129" s="449"/>
      <c r="ATC129" s="450">
        <f t="shared" si="8610"/>
        <v>0</v>
      </c>
      <c r="ATD129" s="463"/>
      <c r="ATE129" s="448"/>
      <c r="ATG129" s="458"/>
      <c r="ATH129" s="447"/>
      <c r="ATI129" s="447"/>
      <c r="ATJ129" s="447"/>
      <c r="ATK129" s="450">
        <f t="shared" si="8611"/>
        <v>0</v>
      </c>
      <c r="ATL129" s="447"/>
      <c r="ATM129" s="447"/>
      <c r="ATN129" s="447"/>
      <c r="ATO129" s="447"/>
      <c r="ATP129" s="447"/>
      <c r="ATQ129" s="449"/>
      <c r="ATR129" s="450">
        <f t="shared" si="8612"/>
        <v>0</v>
      </c>
      <c r="ATS129" s="463"/>
      <c r="ATT129" s="448"/>
      <c r="ATV129" s="458"/>
      <c r="ATW129" s="447"/>
      <c r="ATX129" s="447"/>
      <c r="ATY129" s="447"/>
      <c r="ATZ129" s="450">
        <f t="shared" si="8613"/>
        <v>0</v>
      </c>
      <c r="AUA129" s="447"/>
      <c r="AUB129" s="447"/>
      <c r="AUC129" s="447"/>
      <c r="AUD129" s="447"/>
      <c r="AUE129" s="447"/>
      <c r="AUF129" s="449"/>
      <c r="AUG129" s="450">
        <f t="shared" si="8614"/>
        <v>0</v>
      </c>
      <c r="AUH129" s="463"/>
      <c r="AUI129" s="448"/>
      <c r="AUK129" s="458"/>
      <c r="AUL129" s="447"/>
      <c r="AUM129" s="447"/>
      <c r="AUN129" s="447"/>
      <c r="AUO129" s="450">
        <f t="shared" si="8615"/>
        <v>0</v>
      </c>
      <c r="AUP129" s="447"/>
      <c r="AUQ129" s="447"/>
      <c r="AUR129" s="447"/>
      <c r="AUS129" s="447"/>
      <c r="AUT129" s="447"/>
      <c r="AUU129" s="449"/>
      <c r="AUV129" s="450">
        <f t="shared" si="8616"/>
        <v>0</v>
      </c>
      <c r="AUW129" s="463"/>
      <c r="AUX129" s="448"/>
      <c r="AUZ129" s="458"/>
      <c r="AVA129" s="447"/>
      <c r="AVB129" s="447"/>
      <c r="AVC129" s="447"/>
      <c r="AVD129" s="450">
        <f t="shared" si="8617"/>
        <v>0</v>
      </c>
      <c r="AVE129" s="447"/>
      <c r="AVF129" s="447"/>
      <c r="AVG129" s="447"/>
      <c r="AVH129" s="447"/>
      <c r="AVI129" s="447"/>
      <c r="AVJ129" s="449"/>
      <c r="AVK129" s="450">
        <f t="shared" si="8618"/>
        <v>0</v>
      </c>
      <c r="AVL129" s="463"/>
      <c r="AVM129" s="448"/>
      <c r="AVO129" s="458"/>
      <c r="AVP129" s="447"/>
      <c r="AVQ129" s="447"/>
      <c r="AVR129" s="447"/>
      <c r="AVS129" s="450">
        <f t="shared" si="8619"/>
        <v>0</v>
      </c>
      <c r="AVT129" s="447"/>
      <c r="AVU129" s="447"/>
      <c r="AVV129" s="447"/>
      <c r="AVW129" s="447"/>
      <c r="AVX129" s="447"/>
      <c r="AVY129" s="449"/>
      <c r="AVZ129" s="450">
        <f t="shared" si="8620"/>
        <v>0</v>
      </c>
      <c r="AWA129" s="463"/>
      <c r="AWB129" s="448"/>
      <c r="AWD129" s="458"/>
      <c r="AWE129" s="447"/>
      <c r="AWF129" s="447"/>
      <c r="AWG129" s="447"/>
      <c r="AWH129" s="450">
        <f t="shared" si="8621"/>
        <v>0</v>
      </c>
      <c r="AWI129" s="447"/>
      <c r="AWJ129" s="447"/>
      <c r="AWK129" s="447"/>
      <c r="AWL129" s="447"/>
      <c r="AWM129" s="447"/>
      <c r="AWN129" s="449"/>
      <c r="AWO129" s="450">
        <f t="shared" si="8622"/>
        <v>0</v>
      </c>
      <c r="AWP129" s="463"/>
      <c r="AWQ129" s="448"/>
      <c r="AWS129" s="458"/>
      <c r="AWT129" s="447"/>
      <c r="AWU129" s="447"/>
      <c r="AWV129" s="447"/>
      <c r="AWW129" s="450">
        <f t="shared" si="8623"/>
        <v>0</v>
      </c>
      <c r="AWX129" s="447"/>
      <c r="AWY129" s="447"/>
      <c r="AWZ129" s="447"/>
      <c r="AXA129" s="447"/>
      <c r="AXB129" s="447"/>
      <c r="AXC129" s="449"/>
      <c r="AXD129" s="450">
        <f t="shared" si="8624"/>
        <v>0</v>
      </c>
      <c r="AXE129" s="463"/>
      <c r="AXF129" s="448"/>
      <c r="AXH129" s="458"/>
      <c r="AXI129" s="447"/>
      <c r="AXJ129" s="447"/>
      <c r="AXK129" s="447"/>
      <c r="AXL129" s="450">
        <f t="shared" si="8625"/>
        <v>0</v>
      </c>
      <c r="AXM129" s="447"/>
      <c r="AXN129" s="447"/>
      <c r="AXO129" s="447"/>
      <c r="AXP129" s="447"/>
      <c r="AXQ129" s="447"/>
      <c r="AXR129" s="449"/>
      <c r="AXS129" s="450">
        <f t="shared" si="8626"/>
        <v>0</v>
      </c>
      <c r="AXT129" s="463"/>
      <c r="AXU129" s="448"/>
      <c r="AXW129" s="458"/>
      <c r="AXX129" s="447"/>
      <c r="AXY129" s="447"/>
      <c r="AXZ129" s="447"/>
      <c r="AYA129" s="450">
        <f t="shared" si="8627"/>
        <v>0</v>
      </c>
      <c r="AYB129" s="447"/>
      <c r="AYC129" s="447"/>
      <c r="AYD129" s="447"/>
      <c r="AYE129" s="447"/>
      <c r="AYF129" s="447"/>
      <c r="AYG129" s="449"/>
      <c r="AYH129" s="450">
        <f t="shared" si="8628"/>
        <v>0</v>
      </c>
      <c r="AYI129" s="463"/>
      <c r="AYJ129" s="448"/>
      <c r="AYL129" s="458"/>
      <c r="AYM129" s="447"/>
      <c r="AYN129" s="447"/>
      <c r="AYO129" s="447"/>
      <c r="AYP129" s="450">
        <f t="shared" si="8629"/>
        <v>0</v>
      </c>
      <c r="AYQ129" s="447"/>
      <c r="AYR129" s="447"/>
      <c r="AYS129" s="447"/>
      <c r="AYT129" s="447"/>
      <c r="AYU129" s="447"/>
      <c r="AYV129" s="449"/>
      <c r="AYW129" s="450">
        <f t="shared" si="8630"/>
        <v>0</v>
      </c>
      <c r="AYX129" s="463"/>
      <c r="AYY129" s="448"/>
      <c r="AZA129" s="458"/>
      <c r="AZB129" s="447"/>
      <c r="AZC129" s="447"/>
      <c r="AZD129" s="447"/>
      <c r="AZE129" s="450">
        <f t="shared" si="8631"/>
        <v>0</v>
      </c>
      <c r="AZF129" s="447"/>
      <c r="AZG129" s="447"/>
      <c r="AZH129" s="447"/>
      <c r="AZI129" s="447"/>
      <c r="AZJ129" s="447"/>
      <c r="AZK129" s="449"/>
      <c r="AZL129" s="450">
        <f t="shared" si="8632"/>
        <v>0</v>
      </c>
      <c r="AZM129" s="463"/>
      <c r="AZN129" s="448"/>
      <c r="AZP129" s="458"/>
      <c r="AZQ129" s="447"/>
      <c r="AZR129" s="447"/>
      <c r="AZS129" s="447"/>
      <c r="AZT129" s="450">
        <f t="shared" si="8633"/>
        <v>0</v>
      </c>
      <c r="AZU129" s="447"/>
      <c r="AZV129" s="447"/>
      <c r="AZW129" s="447"/>
      <c r="AZX129" s="447"/>
      <c r="AZY129" s="447"/>
      <c r="AZZ129" s="449"/>
      <c r="BAA129" s="450">
        <f t="shared" si="8634"/>
        <v>0</v>
      </c>
      <c r="BAB129" s="463"/>
      <c r="BAC129" s="448"/>
      <c r="BAE129" s="458"/>
      <c r="BAF129" s="447"/>
      <c r="BAG129" s="447"/>
      <c r="BAH129" s="447"/>
      <c r="BAI129" s="450">
        <f t="shared" si="8635"/>
        <v>0</v>
      </c>
      <c r="BAJ129" s="447"/>
      <c r="BAK129" s="447"/>
      <c r="BAL129" s="447"/>
      <c r="BAM129" s="447"/>
      <c r="BAN129" s="447"/>
      <c r="BAO129" s="449"/>
      <c r="BAP129" s="450">
        <f t="shared" si="8636"/>
        <v>0</v>
      </c>
      <c r="BAQ129" s="463"/>
      <c r="BAR129" s="448"/>
      <c r="BAT129" s="458"/>
      <c r="BAU129" s="447"/>
      <c r="BAV129" s="447"/>
      <c r="BAW129" s="447"/>
      <c r="BAX129" s="450">
        <f t="shared" si="8637"/>
        <v>0</v>
      </c>
      <c r="BAY129" s="447"/>
      <c r="BAZ129" s="447"/>
      <c r="BBA129" s="447"/>
      <c r="BBB129" s="447"/>
      <c r="BBC129" s="447"/>
      <c r="BBD129" s="449"/>
      <c r="BBE129" s="450">
        <f t="shared" si="8638"/>
        <v>0</v>
      </c>
      <c r="BBF129" s="463"/>
      <c r="BBG129" s="448"/>
      <c r="BBI129" s="458"/>
      <c r="BBJ129" s="447"/>
      <c r="BBK129" s="447"/>
      <c r="BBL129" s="447"/>
      <c r="BBM129" s="450">
        <f t="shared" si="8639"/>
        <v>0</v>
      </c>
      <c r="BBN129" s="447"/>
      <c r="BBO129" s="447"/>
      <c r="BBP129" s="447"/>
      <c r="BBQ129" s="447"/>
      <c r="BBR129" s="447"/>
      <c r="BBS129" s="449"/>
      <c r="BBT129" s="450">
        <f t="shared" si="8640"/>
        <v>0</v>
      </c>
      <c r="BBU129" s="463"/>
      <c r="BBV129" s="448"/>
      <c r="BBX129" s="458"/>
      <c r="BBY129" s="447"/>
      <c r="BBZ129" s="447"/>
      <c r="BCA129" s="447"/>
      <c r="BCB129" s="450">
        <f t="shared" si="8641"/>
        <v>0</v>
      </c>
      <c r="BCC129" s="447"/>
      <c r="BCD129" s="447"/>
      <c r="BCE129" s="447"/>
      <c r="BCF129" s="447"/>
      <c r="BCG129" s="447"/>
      <c r="BCH129" s="449"/>
      <c r="BCI129" s="450">
        <f t="shared" si="8642"/>
        <v>0</v>
      </c>
      <c r="BCJ129" s="463"/>
      <c r="BCK129" s="448"/>
      <c r="BCM129" s="458"/>
      <c r="BCN129" s="447"/>
      <c r="BCO129" s="447"/>
      <c r="BCP129" s="447"/>
      <c r="BCQ129" s="450">
        <f t="shared" si="8643"/>
        <v>0</v>
      </c>
      <c r="BCR129" s="447"/>
      <c r="BCS129" s="447"/>
      <c r="BCT129" s="447"/>
      <c r="BCU129" s="447"/>
      <c r="BCV129" s="447"/>
      <c r="BCW129" s="449"/>
      <c r="BCX129" s="450">
        <f t="shared" si="8644"/>
        <v>0</v>
      </c>
      <c r="BCY129" s="463"/>
      <c r="BCZ129" s="448"/>
      <c r="BDB129" s="458"/>
      <c r="BDC129" s="447"/>
      <c r="BDD129" s="447"/>
      <c r="BDE129" s="447"/>
      <c r="BDF129" s="450">
        <f t="shared" si="8645"/>
        <v>0</v>
      </c>
      <c r="BDG129" s="447"/>
      <c r="BDH129" s="447"/>
      <c r="BDI129" s="447"/>
      <c r="BDJ129" s="447"/>
      <c r="BDK129" s="447"/>
      <c r="BDL129" s="449"/>
      <c r="BDM129" s="450">
        <f t="shared" si="8646"/>
        <v>0</v>
      </c>
      <c r="BDN129" s="463"/>
      <c r="BDO129" s="448"/>
      <c r="BDQ129" s="458"/>
      <c r="BDR129" s="447"/>
      <c r="BDS129" s="447"/>
      <c r="BDT129" s="447"/>
      <c r="BDU129" s="450">
        <f t="shared" si="8647"/>
        <v>0</v>
      </c>
      <c r="BDV129" s="447"/>
      <c r="BDW129" s="447"/>
      <c r="BDX129" s="447"/>
      <c r="BDY129" s="447"/>
      <c r="BDZ129" s="447"/>
      <c r="BEA129" s="449"/>
      <c r="BEB129" s="450">
        <f t="shared" si="8648"/>
        <v>0</v>
      </c>
      <c r="BEC129" s="463"/>
      <c r="BED129" s="448"/>
      <c r="BEF129" s="458"/>
      <c r="BEG129" s="447"/>
      <c r="BEH129" s="447"/>
      <c r="BEI129" s="447"/>
      <c r="BEJ129" s="450">
        <f t="shared" si="8649"/>
        <v>0</v>
      </c>
      <c r="BEK129" s="447"/>
      <c r="BEL129" s="447"/>
      <c r="BEM129" s="447"/>
      <c r="BEN129" s="447"/>
      <c r="BEO129" s="447"/>
      <c r="BEP129" s="449"/>
      <c r="BEQ129" s="450">
        <f t="shared" si="8650"/>
        <v>0</v>
      </c>
      <c r="BER129" s="463"/>
      <c r="BES129" s="448"/>
      <c r="BEU129" s="458"/>
      <c r="BEV129" s="447"/>
      <c r="BEW129" s="447"/>
      <c r="BEX129" s="447"/>
      <c r="BEY129" s="450">
        <f t="shared" si="8651"/>
        <v>0</v>
      </c>
      <c r="BEZ129" s="447"/>
      <c r="BFA129" s="447"/>
      <c r="BFB129" s="447"/>
      <c r="BFC129" s="447"/>
      <c r="BFD129" s="447"/>
      <c r="BFE129" s="449"/>
      <c r="BFF129" s="450">
        <f t="shared" si="8652"/>
        <v>0</v>
      </c>
      <c r="BFG129" s="463"/>
      <c r="BFH129" s="448"/>
      <c r="BFJ129" s="458"/>
      <c r="BFK129" s="447"/>
      <c r="BFL129" s="447"/>
      <c r="BFM129" s="447"/>
      <c r="BFN129" s="450">
        <f t="shared" si="8653"/>
        <v>0</v>
      </c>
      <c r="BFO129" s="447"/>
      <c r="BFP129" s="447"/>
      <c r="BFQ129" s="447"/>
      <c r="BFR129" s="447"/>
      <c r="BFS129" s="447"/>
      <c r="BFT129" s="449"/>
      <c r="BFU129" s="450">
        <f t="shared" si="8654"/>
        <v>0</v>
      </c>
      <c r="BFV129" s="463"/>
      <c r="BFW129" s="448"/>
      <c r="BFY129" s="458"/>
      <c r="BFZ129" s="447"/>
      <c r="BGA129" s="447"/>
      <c r="BGB129" s="447"/>
      <c r="BGC129" s="450">
        <f t="shared" si="8655"/>
        <v>0</v>
      </c>
      <c r="BGD129" s="447"/>
      <c r="BGE129" s="447"/>
      <c r="BGF129" s="447"/>
      <c r="BGG129" s="447"/>
      <c r="BGH129" s="447"/>
      <c r="BGI129" s="449"/>
      <c r="BGJ129" s="450">
        <f t="shared" si="8656"/>
        <v>0</v>
      </c>
      <c r="BGK129" s="463"/>
      <c r="BGL129" s="448"/>
      <c r="BGN129" s="458"/>
      <c r="BGO129" s="447"/>
      <c r="BGP129" s="447"/>
      <c r="BGQ129" s="447"/>
      <c r="BGR129" s="450">
        <f t="shared" si="8657"/>
        <v>0</v>
      </c>
      <c r="BGS129" s="447"/>
      <c r="BGT129" s="447"/>
      <c r="BGU129" s="447"/>
      <c r="BGV129" s="447"/>
      <c r="BGW129" s="447"/>
      <c r="BGX129" s="449"/>
      <c r="BGY129" s="450">
        <f t="shared" si="8658"/>
        <v>0</v>
      </c>
      <c r="BGZ129" s="463"/>
      <c r="BHA129" s="448"/>
      <c r="BHC129" s="458"/>
      <c r="BHD129" s="447"/>
      <c r="BHE129" s="447"/>
      <c r="BHF129" s="447"/>
      <c r="BHG129" s="450">
        <f t="shared" si="8659"/>
        <v>0</v>
      </c>
      <c r="BHH129" s="447"/>
      <c r="BHI129" s="447"/>
      <c r="BHJ129" s="447"/>
      <c r="BHK129" s="447"/>
      <c r="BHL129" s="447"/>
      <c r="BHM129" s="449"/>
      <c r="BHN129" s="450">
        <f t="shared" si="8660"/>
        <v>0</v>
      </c>
      <c r="BHO129" s="463"/>
      <c r="BHP129" s="448"/>
      <c r="BHR129" s="458"/>
      <c r="BHS129" s="447"/>
      <c r="BHT129" s="447"/>
      <c r="BHU129" s="447"/>
      <c r="BHV129" s="450">
        <f t="shared" si="8661"/>
        <v>0</v>
      </c>
      <c r="BHW129" s="447"/>
      <c r="BHX129" s="447"/>
      <c r="BHY129" s="447"/>
      <c r="BHZ129" s="447"/>
      <c r="BIA129" s="447"/>
      <c r="BIB129" s="449"/>
      <c r="BIC129" s="450">
        <f t="shared" si="8662"/>
        <v>0</v>
      </c>
      <c r="BID129" s="463"/>
      <c r="BIE129" s="448"/>
      <c r="BIG129" s="458"/>
      <c r="BIH129" s="447"/>
      <c r="BII129" s="447"/>
      <c r="BIJ129" s="447"/>
      <c r="BIK129" s="450">
        <f t="shared" si="8663"/>
        <v>0</v>
      </c>
      <c r="BIL129" s="447"/>
      <c r="BIM129" s="447"/>
      <c r="BIN129" s="447"/>
      <c r="BIO129" s="447"/>
      <c r="BIP129" s="447"/>
      <c r="BIQ129" s="449"/>
      <c r="BIR129" s="450">
        <f t="shared" si="8664"/>
        <v>0</v>
      </c>
      <c r="BIS129" s="463"/>
      <c r="BIT129" s="448"/>
      <c r="BIV129" s="458"/>
      <c r="BIW129" s="447"/>
      <c r="BIX129" s="447"/>
      <c r="BIY129" s="447"/>
      <c r="BIZ129" s="450">
        <f t="shared" si="8665"/>
        <v>0</v>
      </c>
      <c r="BJA129" s="447"/>
      <c r="BJB129" s="447"/>
      <c r="BJC129" s="447"/>
      <c r="BJD129" s="447"/>
      <c r="BJE129" s="447"/>
      <c r="BJF129" s="449"/>
      <c r="BJG129" s="450">
        <f t="shared" si="8666"/>
        <v>0</v>
      </c>
      <c r="BJH129" s="463"/>
      <c r="BJI129" s="448"/>
      <c r="BJK129" s="458"/>
      <c r="BJL129" s="447"/>
      <c r="BJM129" s="447"/>
      <c r="BJN129" s="447"/>
      <c r="BJO129" s="450">
        <f t="shared" si="8667"/>
        <v>0</v>
      </c>
      <c r="BJP129" s="447"/>
      <c r="BJQ129" s="447"/>
      <c r="BJR129" s="447"/>
      <c r="BJS129" s="447"/>
      <c r="BJT129" s="447"/>
      <c r="BJU129" s="449"/>
      <c r="BJV129" s="450">
        <f t="shared" si="8668"/>
        <v>0</v>
      </c>
      <c r="BJW129" s="463"/>
      <c r="BJX129" s="448"/>
      <c r="BJZ129" s="458"/>
      <c r="BKA129" s="447"/>
      <c r="BKB129" s="447"/>
      <c r="BKC129" s="447"/>
      <c r="BKD129" s="450">
        <f t="shared" si="8669"/>
        <v>0</v>
      </c>
      <c r="BKE129" s="447"/>
      <c r="BKF129" s="447"/>
      <c r="BKG129" s="447"/>
      <c r="BKH129" s="447"/>
      <c r="BKI129" s="447"/>
      <c r="BKJ129" s="449"/>
      <c r="BKK129" s="450">
        <f t="shared" si="8670"/>
        <v>0</v>
      </c>
      <c r="BKL129" s="463"/>
      <c r="BKM129" s="448"/>
      <c r="BKO129" s="458"/>
      <c r="BKP129" s="447"/>
      <c r="BKQ129" s="447"/>
      <c r="BKR129" s="447"/>
      <c r="BKS129" s="450">
        <f t="shared" si="8671"/>
        <v>0</v>
      </c>
      <c r="BKT129" s="447"/>
      <c r="BKU129" s="447"/>
      <c r="BKV129" s="447"/>
      <c r="BKW129" s="447"/>
      <c r="BKX129" s="447"/>
      <c r="BKY129" s="449"/>
      <c r="BKZ129" s="450">
        <f t="shared" si="8672"/>
        <v>0</v>
      </c>
      <c r="BLA129" s="463"/>
      <c r="BLB129" s="448"/>
      <c r="BLD129" s="458"/>
      <c r="BLE129" s="447"/>
      <c r="BLF129" s="447"/>
      <c r="BLG129" s="447"/>
      <c r="BLH129" s="450">
        <f t="shared" si="8673"/>
        <v>0</v>
      </c>
      <c r="BLI129" s="447"/>
      <c r="BLJ129" s="447"/>
      <c r="BLK129" s="447"/>
      <c r="BLL129" s="447"/>
      <c r="BLM129" s="447"/>
      <c r="BLN129" s="449"/>
      <c r="BLO129" s="450">
        <f t="shared" si="8674"/>
        <v>0</v>
      </c>
      <c r="BLP129" s="463"/>
      <c r="BLQ129" s="448"/>
      <c r="BLS129" s="458"/>
      <c r="BLT129" s="447"/>
      <c r="BLU129" s="447"/>
      <c r="BLV129" s="447"/>
      <c r="BLW129" s="450">
        <f t="shared" si="8675"/>
        <v>0</v>
      </c>
      <c r="BLX129" s="447"/>
      <c r="BLY129" s="447"/>
      <c r="BLZ129" s="447"/>
      <c r="BMA129" s="447"/>
      <c r="BMB129" s="447"/>
      <c r="BMC129" s="449"/>
      <c r="BMD129" s="450">
        <f t="shared" si="8676"/>
        <v>0</v>
      </c>
      <c r="BME129" s="463"/>
      <c r="BMF129" s="448"/>
      <c r="BMH129" s="458"/>
      <c r="BMI129" s="447"/>
      <c r="BMJ129" s="447"/>
      <c r="BMK129" s="447"/>
      <c r="BML129" s="450">
        <f t="shared" si="8677"/>
        <v>0</v>
      </c>
      <c r="BMM129" s="447"/>
      <c r="BMN129" s="447"/>
      <c r="BMO129" s="447"/>
      <c r="BMP129" s="447"/>
      <c r="BMQ129" s="447"/>
      <c r="BMR129" s="449"/>
      <c r="BMS129" s="450">
        <f t="shared" si="8678"/>
        <v>0</v>
      </c>
      <c r="BMT129" s="463"/>
      <c r="BMU129" s="448"/>
      <c r="BMW129" s="458"/>
      <c r="BMX129" s="447"/>
      <c r="BMY129" s="447"/>
      <c r="BMZ129" s="447"/>
      <c r="BNA129" s="450">
        <f t="shared" si="8679"/>
        <v>0</v>
      </c>
      <c r="BNB129" s="447"/>
      <c r="BNC129" s="447"/>
      <c r="BND129" s="447"/>
      <c r="BNE129" s="447"/>
      <c r="BNF129" s="447"/>
      <c r="BNG129" s="449"/>
      <c r="BNH129" s="450">
        <f t="shared" si="8680"/>
        <v>0</v>
      </c>
      <c r="BNI129" s="463"/>
      <c r="BNJ129" s="448"/>
      <c r="BNL129" s="458"/>
      <c r="BNM129" s="447"/>
      <c r="BNN129" s="447"/>
      <c r="BNO129" s="447"/>
      <c r="BNP129" s="450">
        <f t="shared" si="8681"/>
        <v>0</v>
      </c>
      <c r="BNQ129" s="447"/>
      <c r="BNR129" s="447"/>
      <c r="BNS129" s="447"/>
      <c r="BNT129" s="447"/>
      <c r="BNU129" s="447"/>
      <c r="BNV129" s="449"/>
      <c r="BNW129" s="450">
        <f t="shared" si="8682"/>
        <v>0</v>
      </c>
      <c r="BNX129" s="463"/>
      <c r="BNY129" s="448"/>
      <c r="BOA129" s="458"/>
      <c r="BOB129" s="447"/>
      <c r="BOC129" s="447"/>
      <c r="BOD129" s="447"/>
      <c r="BOE129" s="450">
        <f t="shared" si="8683"/>
        <v>0</v>
      </c>
      <c r="BOF129" s="447"/>
      <c r="BOG129" s="447"/>
      <c r="BOH129" s="447"/>
      <c r="BOI129" s="447"/>
      <c r="BOJ129" s="447"/>
      <c r="BOK129" s="449"/>
      <c r="BOL129" s="450">
        <f t="shared" si="8684"/>
        <v>0</v>
      </c>
      <c r="BOM129" s="463"/>
      <c r="BON129" s="448"/>
      <c r="BOP129" s="458"/>
      <c r="BOQ129" s="447"/>
      <c r="BOR129" s="447"/>
      <c r="BOS129" s="447"/>
      <c r="BOT129" s="450">
        <f t="shared" si="8685"/>
        <v>0</v>
      </c>
      <c r="BOU129" s="447"/>
      <c r="BOV129" s="447"/>
      <c r="BOW129" s="447"/>
      <c r="BOX129" s="447"/>
      <c r="BOY129" s="447"/>
      <c r="BOZ129" s="449"/>
      <c r="BPA129" s="450">
        <f t="shared" si="8686"/>
        <v>0</v>
      </c>
      <c r="BPB129" s="463"/>
      <c r="BPC129" s="448"/>
      <c r="BPE129" s="458"/>
      <c r="BPF129" s="447"/>
      <c r="BPG129" s="447"/>
      <c r="BPH129" s="447"/>
      <c r="BPI129" s="450">
        <f t="shared" si="8687"/>
        <v>0</v>
      </c>
      <c r="BPJ129" s="447"/>
      <c r="BPK129" s="447"/>
      <c r="BPL129" s="447"/>
      <c r="BPM129" s="447"/>
      <c r="BPN129" s="447"/>
      <c r="BPO129" s="449"/>
      <c r="BPP129" s="450">
        <f t="shared" si="8688"/>
        <v>0</v>
      </c>
      <c r="BPQ129" s="463"/>
      <c r="BPR129" s="448"/>
      <c r="BPT129" s="458"/>
      <c r="BPU129" s="447"/>
      <c r="BPV129" s="447"/>
      <c r="BPW129" s="447"/>
      <c r="BPX129" s="450">
        <f t="shared" si="8689"/>
        <v>0</v>
      </c>
      <c r="BPY129" s="447"/>
      <c r="BPZ129" s="447"/>
      <c r="BQA129" s="447"/>
      <c r="BQB129" s="447"/>
      <c r="BQC129" s="447"/>
      <c r="BQD129" s="449"/>
      <c r="BQE129" s="450">
        <f t="shared" si="8690"/>
        <v>0</v>
      </c>
      <c r="BQF129" s="463"/>
      <c r="BQG129" s="448"/>
      <c r="BQI129" s="458"/>
      <c r="BQJ129" s="447"/>
      <c r="BQK129" s="447"/>
      <c r="BQL129" s="447"/>
      <c r="BQM129" s="450">
        <f t="shared" si="8691"/>
        <v>0</v>
      </c>
      <c r="BQN129" s="447"/>
      <c r="BQO129" s="447"/>
      <c r="BQP129" s="447"/>
      <c r="BQQ129" s="447"/>
      <c r="BQR129" s="447"/>
      <c r="BQS129" s="449"/>
      <c r="BQT129" s="450">
        <f t="shared" si="8692"/>
        <v>0</v>
      </c>
      <c r="BQU129" s="463"/>
      <c r="BQV129" s="448"/>
      <c r="BQX129" s="458"/>
      <c r="BQY129" s="447"/>
      <c r="BQZ129" s="447"/>
      <c r="BRA129" s="447"/>
      <c r="BRB129" s="450">
        <f t="shared" si="8693"/>
        <v>0</v>
      </c>
      <c r="BRC129" s="447"/>
      <c r="BRD129" s="447"/>
      <c r="BRE129" s="447"/>
      <c r="BRF129" s="447"/>
      <c r="BRG129" s="447"/>
      <c r="BRH129" s="449"/>
      <c r="BRI129" s="450">
        <f t="shared" si="8694"/>
        <v>0</v>
      </c>
      <c r="BRJ129" s="463"/>
      <c r="BRK129" s="448"/>
      <c r="BRM129" s="458"/>
      <c r="BRN129" s="447"/>
      <c r="BRO129" s="447"/>
      <c r="BRP129" s="447"/>
      <c r="BRQ129" s="450">
        <f t="shared" si="8695"/>
        <v>0</v>
      </c>
      <c r="BRR129" s="447"/>
      <c r="BRS129" s="447"/>
      <c r="BRT129" s="447"/>
      <c r="BRU129" s="447"/>
      <c r="BRV129" s="447"/>
      <c r="BRW129" s="449"/>
      <c r="BRX129" s="450">
        <f t="shared" si="8696"/>
        <v>0</v>
      </c>
      <c r="BRY129" s="463"/>
      <c r="BRZ129" s="448"/>
      <c r="BSB129" s="458"/>
      <c r="BSC129" s="447"/>
      <c r="BSD129" s="447"/>
      <c r="BSE129" s="447"/>
      <c r="BSF129" s="450">
        <f t="shared" si="8697"/>
        <v>0</v>
      </c>
      <c r="BSG129" s="447"/>
      <c r="BSH129" s="447"/>
      <c r="BSI129" s="447"/>
      <c r="BSJ129" s="447"/>
      <c r="BSK129" s="447"/>
      <c r="BSL129" s="449"/>
      <c r="BSM129" s="450">
        <f t="shared" si="8698"/>
        <v>0</v>
      </c>
      <c r="BSN129" s="463"/>
      <c r="BSO129" s="448"/>
      <c r="BSQ129" s="458"/>
      <c r="BSR129" s="447"/>
      <c r="BSS129" s="447"/>
      <c r="BST129" s="447"/>
      <c r="BSU129" s="450">
        <f t="shared" si="8699"/>
        <v>0</v>
      </c>
      <c r="BSV129" s="447"/>
      <c r="BSW129" s="447"/>
      <c r="BSX129" s="447"/>
      <c r="BSY129" s="447"/>
      <c r="BSZ129" s="447"/>
      <c r="BTA129" s="449"/>
      <c r="BTB129" s="450">
        <f t="shared" si="8700"/>
        <v>0</v>
      </c>
      <c r="BTC129" s="463"/>
      <c r="BTD129" s="448"/>
      <c r="BTF129" s="458"/>
      <c r="BTG129" s="447"/>
      <c r="BTH129" s="447"/>
      <c r="BTI129" s="447"/>
      <c r="BTJ129" s="450">
        <f t="shared" si="8701"/>
        <v>0</v>
      </c>
      <c r="BTK129" s="447"/>
      <c r="BTL129" s="447"/>
      <c r="BTM129" s="447"/>
      <c r="BTN129" s="447"/>
      <c r="BTO129" s="447"/>
      <c r="BTP129" s="449"/>
      <c r="BTQ129" s="450">
        <f t="shared" si="8702"/>
        <v>0</v>
      </c>
      <c r="BTR129" s="463"/>
      <c r="BTS129" s="448"/>
      <c r="BTU129" s="458"/>
      <c r="BTV129" s="447"/>
      <c r="BTW129" s="447"/>
      <c r="BTX129" s="447"/>
      <c r="BTY129" s="450">
        <f t="shared" si="8703"/>
        <v>0</v>
      </c>
      <c r="BTZ129" s="447"/>
      <c r="BUA129" s="447"/>
      <c r="BUB129" s="447"/>
      <c r="BUC129" s="447"/>
      <c r="BUD129" s="447"/>
      <c r="BUE129" s="449"/>
      <c r="BUF129" s="450">
        <f t="shared" si="8704"/>
        <v>0</v>
      </c>
      <c r="BUG129" s="463"/>
      <c r="BUH129" s="448"/>
      <c r="BUJ129" s="458"/>
      <c r="BUK129" s="447"/>
      <c r="BUL129" s="447"/>
      <c r="BUM129" s="447"/>
      <c r="BUN129" s="450">
        <f t="shared" si="8705"/>
        <v>0</v>
      </c>
      <c r="BUO129" s="447"/>
      <c r="BUP129" s="447"/>
      <c r="BUQ129" s="447"/>
      <c r="BUR129" s="447"/>
      <c r="BUS129" s="447"/>
      <c r="BUT129" s="449"/>
      <c r="BUU129" s="450">
        <f t="shared" si="8706"/>
        <v>0</v>
      </c>
      <c r="BUV129" s="463"/>
      <c r="BUW129" s="448"/>
      <c r="BUY129" s="458"/>
      <c r="BUZ129" s="447"/>
      <c r="BVA129" s="447"/>
      <c r="BVB129" s="447"/>
      <c r="BVC129" s="450">
        <f t="shared" si="8707"/>
        <v>0</v>
      </c>
      <c r="BVD129" s="447"/>
      <c r="BVE129" s="447"/>
      <c r="BVF129" s="447"/>
      <c r="BVG129" s="447"/>
      <c r="BVH129" s="447"/>
      <c r="BVI129" s="449"/>
      <c r="BVJ129" s="450">
        <f t="shared" si="8708"/>
        <v>0</v>
      </c>
      <c r="BVK129" s="463"/>
      <c r="BVL129" s="448"/>
      <c r="BVN129" s="458"/>
      <c r="BVO129" s="447"/>
      <c r="BVP129" s="447"/>
      <c r="BVQ129" s="447"/>
      <c r="BVR129" s="450">
        <f t="shared" si="8709"/>
        <v>0</v>
      </c>
      <c r="BVS129" s="447"/>
      <c r="BVT129" s="447"/>
      <c r="BVU129" s="447"/>
      <c r="BVV129" s="447"/>
      <c r="BVW129" s="447"/>
      <c r="BVX129" s="449"/>
      <c r="BVY129" s="450">
        <f t="shared" si="8710"/>
        <v>0</v>
      </c>
      <c r="BVZ129" s="463"/>
      <c r="BWA129" s="448"/>
    </row>
    <row r="130" spans="2:1951" ht="15" hidden="1" customHeight="1" x14ac:dyDescent="0.2">
      <c r="B130" s="452" t="s">
        <v>323</v>
      </c>
      <c r="C130" s="447"/>
      <c r="D130" s="447"/>
      <c r="E130" s="447"/>
      <c r="F130" s="447"/>
      <c r="G130" s="450">
        <f t="shared" si="8451"/>
        <v>0</v>
      </c>
      <c r="H130" s="447"/>
      <c r="I130" s="447"/>
      <c r="J130" s="447"/>
      <c r="K130" s="447"/>
      <c r="L130" s="447"/>
      <c r="M130" s="449"/>
      <c r="N130" s="450">
        <f t="shared" si="8452"/>
        <v>0</v>
      </c>
      <c r="O130" s="463"/>
      <c r="P130" s="448"/>
      <c r="R130" s="458"/>
      <c r="S130" s="447"/>
      <c r="T130" s="447"/>
      <c r="U130" s="447"/>
      <c r="V130" s="450">
        <f t="shared" si="8453"/>
        <v>0</v>
      </c>
      <c r="W130" s="447"/>
      <c r="X130" s="447"/>
      <c r="Y130" s="447"/>
      <c r="Z130" s="447"/>
      <c r="AA130" s="447"/>
      <c r="AB130" s="449"/>
      <c r="AC130" s="450">
        <f t="shared" si="8454"/>
        <v>0</v>
      </c>
      <c r="AD130" s="463"/>
      <c r="AE130" s="448"/>
      <c r="AG130" s="458"/>
      <c r="AH130" s="447"/>
      <c r="AI130" s="447"/>
      <c r="AJ130" s="447"/>
      <c r="AK130" s="450">
        <f t="shared" si="8455"/>
        <v>0</v>
      </c>
      <c r="AL130" s="447"/>
      <c r="AM130" s="447"/>
      <c r="AN130" s="447"/>
      <c r="AO130" s="447"/>
      <c r="AP130" s="447"/>
      <c r="AQ130" s="449"/>
      <c r="AR130" s="450">
        <f t="shared" si="8456"/>
        <v>0</v>
      </c>
      <c r="AS130" s="463"/>
      <c r="AT130" s="448"/>
      <c r="AV130" s="458"/>
      <c r="AW130" s="447"/>
      <c r="AX130" s="447"/>
      <c r="AY130" s="447"/>
      <c r="AZ130" s="450">
        <f t="shared" si="8457"/>
        <v>0</v>
      </c>
      <c r="BA130" s="447"/>
      <c r="BB130" s="447"/>
      <c r="BC130" s="447"/>
      <c r="BD130" s="447"/>
      <c r="BE130" s="447"/>
      <c r="BF130" s="449"/>
      <c r="BG130" s="450">
        <f t="shared" si="8458"/>
        <v>0</v>
      </c>
      <c r="BH130" s="463"/>
      <c r="BI130" s="448"/>
      <c r="BK130" s="458"/>
      <c r="BL130" s="447"/>
      <c r="BM130" s="447"/>
      <c r="BN130" s="447"/>
      <c r="BO130" s="450">
        <f t="shared" si="8459"/>
        <v>0</v>
      </c>
      <c r="BP130" s="447"/>
      <c r="BQ130" s="447"/>
      <c r="BR130" s="447"/>
      <c r="BS130" s="447"/>
      <c r="BT130" s="447"/>
      <c r="BU130" s="449"/>
      <c r="BV130" s="450">
        <f t="shared" si="8460"/>
        <v>0</v>
      </c>
      <c r="BW130" s="463"/>
      <c r="BX130" s="448"/>
      <c r="BZ130" s="458"/>
      <c r="CA130" s="447"/>
      <c r="CB130" s="447"/>
      <c r="CC130" s="447"/>
      <c r="CD130" s="450">
        <f t="shared" si="8461"/>
        <v>0</v>
      </c>
      <c r="CE130" s="447"/>
      <c r="CF130" s="447"/>
      <c r="CG130" s="447"/>
      <c r="CH130" s="447"/>
      <c r="CI130" s="447"/>
      <c r="CJ130" s="449"/>
      <c r="CK130" s="450">
        <f t="shared" si="8462"/>
        <v>0</v>
      </c>
      <c r="CL130" s="463"/>
      <c r="CM130" s="448"/>
      <c r="CO130" s="458"/>
      <c r="CP130" s="447"/>
      <c r="CQ130" s="447"/>
      <c r="CR130" s="447"/>
      <c r="CS130" s="450">
        <f t="shared" si="8463"/>
        <v>0</v>
      </c>
      <c r="CT130" s="447"/>
      <c r="CU130" s="447"/>
      <c r="CV130" s="447"/>
      <c r="CW130" s="447"/>
      <c r="CX130" s="447"/>
      <c r="CY130" s="449"/>
      <c r="CZ130" s="450">
        <f t="shared" si="8464"/>
        <v>0</v>
      </c>
      <c r="DA130" s="463"/>
      <c r="DB130" s="448"/>
      <c r="DD130" s="458"/>
      <c r="DE130" s="447"/>
      <c r="DF130" s="447"/>
      <c r="DG130" s="447"/>
      <c r="DH130" s="450">
        <f t="shared" si="8465"/>
        <v>0</v>
      </c>
      <c r="DI130" s="447"/>
      <c r="DJ130" s="447"/>
      <c r="DK130" s="447"/>
      <c r="DL130" s="447"/>
      <c r="DM130" s="447"/>
      <c r="DN130" s="449"/>
      <c r="DO130" s="450">
        <f t="shared" si="8466"/>
        <v>0</v>
      </c>
      <c r="DP130" s="463"/>
      <c r="DQ130" s="448"/>
      <c r="DS130" s="458"/>
      <c r="DT130" s="447"/>
      <c r="DU130" s="447"/>
      <c r="DV130" s="447"/>
      <c r="DW130" s="450">
        <f t="shared" si="8467"/>
        <v>0</v>
      </c>
      <c r="DX130" s="447"/>
      <c r="DY130" s="447"/>
      <c r="DZ130" s="447"/>
      <c r="EA130" s="447"/>
      <c r="EB130" s="447"/>
      <c r="EC130" s="449"/>
      <c r="ED130" s="450">
        <f t="shared" si="8468"/>
        <v>0</v>
      </c>
      <c r="EE130" s="463"/>
      <c r="EF130" s="448"/>
      <c r="EH130" s="458"/>
      <c r="EI130" s="447"/>
      <c r="EJ130" s="447"/>
      <c r="EK130" s="447"/>
      <c r="EL130" s="450">
        <f t="shared" si="8469"/>
        <v>0</v>
      </c>
      <c r="EM130" s="447"/>
      <c r="EN130" s="447"/>
      <c r="EO130" s="447"/>
      <c r="EP130" s="447"/>
      <c r="EQ130" s="447"/>
      <c r="ER130" s="449"/>
      <c r="ES130" s="450">
        <f t="shared" si="8470"/>
        <v>0</v>
      </c>
      <c r="ET130" s="463"/>
      <c r="EU130" s="448"/>
      <c r="EW130" s="458"/>
      <c r="EX130" s="447"/>
      <c r="EY130" s="447"/>
      <c r="EZ130" s="447"/>
      <c r="FA130" s="450">
        <f t="shared" si="8471"/>
        <v>0</v>
      </c>
      <c r="FB130" s="447"/>
      <c r="FC130" s="447"/>
      <c r="FD130" s="447"/>
      <c r="FE130" s="447"/>
      <c r="FF130" s="447"/>
      <c r="FG130" s="449"/>
      <c r="FH130" s="450">
        <f t="shared" si="8472"/>
        <v>0</v>
      </c>
      <c r="FI130" s="463"/>
      <c r="FJ130" s="448"/>
      <c r="FL130" s="458"/>
      <c r="FM130" s="447"/>
      <c r="FN130" s="447"/>
      <c r="FO130" s="447"/>
      <c r="FP130" s="450">
        <f t="shared" si="8473"/>
        <v>0</v>
      </c>
      <c r="FQ130" s="447"/>
      <c r="FR130" s="447"/>
      <c r="FS130" s="447"/>
      <c r="FT130" s="447"/>
      <c r="FU130" s="447"/>
      <c r="FV130" s="449"/>
      <c r="FW130" s="450">
        <f t="shared" si="8474"/>
        <v>0</v>
      </c>
      <c r="FX130" s="463"/>
      <c r="FY130" s="448"/>
      <c r="GA130" s="458"/>
      <c r="GB130" s="447"/>
      <c r="GC130" s="447"/>
      <c r="GD130" s="447"/>
      <c r="GE130" s="450">
        <f t="shared" si="8475"/>
        <v>0</v>
      </c>
      <c r="GF130" s="447"/>
      <c r="GG130" s="447"/>
      <c r="GH130" s="447"/>
      <c r="GI130" s="447"/>
      <c r="GJ130" s="447"/>
      <c r="GK130" s="449"/>
      <c r="GL130" s="450">
        <f t="shared" si="8476"/>
        <v>0</v>
      </c>
      <c r="GM130" s="463"/>
      <c r="GN130" s="448"/>
      <c r="GP130" s="458"/>
      <c r="GQ130" s="447"/>
      <c r="GR130" s="447"/>
      <c r="GS130" s="447"/>
      <c r="GT130" s="450">
        <f t="shared" si="8477"/>
        <v>0</v>
      </c>
      <c r="GU130" s="447"/>
      <c r="GV130" s="447"/>
      <c r="GW130" s="447"/>
      <c r="GX130" s="447"/>
      <c r="GY130" s="447"/>
      <c r="GZ130" s="449"/>
      <c r="HA130" s="450">
        <f t="shared" si="8478"/>
        <v>0</v>
      </c>
      <c r="HB130" s="463"/>
      <c r="HC130" s="448"/>
      <c r="HE130" s="458"/>
      <c r="HF130" s="447"/>
      <c r="HG130" s="447"/>
      <c r="HH130" s="447"/>
      <c r="HI130" s="450">
        <f t="shared" si="8479"/>
        <v>0</v>
      </c>
      <c r="HJ130" s="447"/>
      <c r="HK130" s="447"/>
      <c r="HL130" s="447"/>
      <c r="HM130" s="447"/>
      <c r="HN130" s="447"/>
      <c r="HO130" s="449"/>
      <c r="HP130" s="450">
        <f t="shared" si="8480"/>
        <v>0</v>
      </c>
      <c r="HQ130" s="463"/>
      <c r="HR130" s="448"/>
      <c r="HT130" s="458"/>
      <c r="HU130" s="447"/>
      <c r="HV130" s="447"/>
      <c r="HW130" s="447"/>
      <c r="HX130" s="450">
        <f t="shared" si="8481"/>
        <v>0</v>
      </c>
      <c r="HY130" s="447"/>
      <c r="HZ130" s="447"/>
      <c r="IA130" s="447"/>
      <c r="IB130" s="447"/>
      <c r="IC130" s="447"/>
      <c r="ID130" s="449"/>
      <c r="IE130" s="450">
        <f t="shared" si="8482"/>
        <v>0</v>
      </c>
      <c r="IF130" s="463"/>
      <c r="IG130" s="448"/>
      <c r="II130" s="458"/>
      <c r="IJ130" s="447"/>
      <c r="IK130" s="447"/>
      <c r="IL130" s="447"/>
      <c r="IM130" s="450">
        <f t="shared" si="8483"/>
        <v>0</v>
      </c>
      <c r="IN130" s="447"/>
      <c r="IO130" s="447"/>
      <c r="IP130" s="447"/>
      <c r="IQ130" s="447"/>
      <c r="IR130" s="447"/>
      <c r="IS130" s="449"/>
      <c r="IT130" s="450">
        <f t="shared" si="8484"/>
        <v>0</v>
      </c>
      <c r="IU130" s="463"/>
      <c r="IV130" s="448"/>
      <c r="IX130" s="458"/>
      <c r="IY130" s="447"/>
      <c r="IZ130" s="447"/>
      <c r="JA130" s="447"/>
      <c r="JB130" s="450">
        <f t="shared" si="8485"/>
        <v>0</v>
      </c>
      <c r="JC130" s="447"/>
      <c r="JD130" s="447"/>
      <c r="JE130" s="447"/>
      <c r="JF130" s="447"/>
      <c r="JG130" s="447"/>
      <c r="JH130" s="449"/>
      <c r="JI130" s="450">
        <f t="shared" si="8486"/>
        <v>0</v>
      </c>
      <c r="JJ130" s="463"/>
      <c r="JK130" s="448"/>
      <c r="JM130" s="458"/>
      <c r="JN130" s="447"/>
      <c r="JO130" s="447"/>
      <c r="JP130" s="447"/>
      <c r="JQ130" s="450">
        <f t="shared" si="8487"/>
        <v>0</v>
      </c>
      <c r="JR130" s="447"/>
      <c r="JS130" s="447"/>
      <c r="JT130" s="447"/>
      <c r="JU130" s="447"/>
      <c r="JV130" s="447"/>
      <c r="JW130" s="449"/>
      <c r="JX130" s="450">
        <f t="shared" si="8488"/>
        <v>0</v>
      </c>
      <c r="JY130" s="463"/>
      <c r="JZ130" s="448"/>
      <c r="KB130" s="458"/>
      <c r="KC130" s="447"/>
      <c r="KD130" s="447"/>
      <c r="KE130" s="447"/>
      <c r="KF130" s="450">
        <f t="shared" si="8489"/>
        <v>0</v>
      </c>
      <c r="KG130" s="447"/>
      <c r="KH130" s="447"/>
      <c r="KI130" s="447"/>
      <c r="KJ130" s="447"/>
      <c r="KK130" s="447"/>
      <c r="KL130" s="449"/>
      <c r="KM130" s="450">
        <f t="shared" si="8490"/>
        <v>0</v>
      </c>
      <c r="KN130" s="463"/>
      <c r="KO130" s="448"/>
      <c r="KQ130" s="458"/>
      <c r="KR130" s="447"/>
      <c r="KS130" s="447"/>
      <c r="KT130" s="447"/>
      <c r="KU130" s="450">
        <f t="shared" si="8491"/>
        <v>0</v>
      </c>
      <c r="KV130" s="447"/>
      <c r="KW130" s="447"/>
      <c r="KX130" s="447"/>
      <c r="KY130" s="447"/>
      <c r="KZ130" s="447"/>
      <c r="LA130" s="449"/>
      <c r="LB130" s="450">
        <f t="shared" si="8492"/>
        <v>0</v>
      </c>
      <c r="LC130" s="463"/>
      <c r="LD130" s="448"/>
      <c r="LF130" s="458"/>
      <c r="LG130" s="447"/>
      <c r="LH130" s="447"/>
      <c r="LI130" s="447"/>
      <c r="LJ130" s="450">
        <f t="shared" si="8493"/>
        <v>0</v>
      </c>
      <c r="LK130" s="447"/>
      <c r="LL130" s="447"/>
      <c r="LM130" s="447"/>
      <c r="LN130" s="447"/>
      <c r="LO130" s="447"/>
      <c r="LP130" s="449"/>
      <c r="LQ130" s="450">
        <f t="shared" si="8494"/>
        <v>0</v>
      </c>
      <c r="LR130" s="463"/>
      <c r="LS130" s="448"/>
      <c r="LU130" s="458"/>
      <c r="LV130" s="447"/>
      <c r="LW130" s="447"/>
      <c r="LX130" s="447"/>
      <c r="LY130" s="450">
        <f t="shared" si="8495"/>
        <v>0</v>
      </c>
      <c r="LZ130" s="447"/>
      <c r="MA130" s="447"/>
      <c r="MB130" s="447"/>
      <c r="MC130" s="447"/>
      <c r="MD130" s="447"/>
      <c r="ME130" s="449"/>
      <c r="MF130" s="450">
        <f t="shared" si="8496"/>
        <v>0</v>
      </c>
      <c r="MG130" s="463"/>
      <c r="MH130" s="448"/>
      <c r="MJ130" s="458"/>
      <c r="MK130" s="447"/>
      <c r="ML130" s="447"/>
      <c r="MM130" s="447"/>
      <c r="MN130" s="450">
        <f t="shared" si="8497"/>
        <v>0</v>
      </c>
      <c r="MO130" s="447"/>
      <c r="MP130" s="447"/>
      <c r="MQ130" s="447"/>
      <c r="MR130" s="447"/>
      <c r="MS130" s="447"/>
      <c r="MT130" s="449"/>
      <c r="MU130" s="450">
        <f t="shared" si="8498"/>
        <v>0</v>
      </c>
      <c r="MV130" s="463"/>
      <c r="MW130" s="448"/>
      <c r="MY130" s="458"/>
      <c r="MZ130" s="447"/>
      <c r="NA130" s="447"/>
      <c r="NB130" s="447"/>
      <c r="NC130" s="450">
        <f t="shared" si="8499"/>
        <v>0</v>
      </c>
      <c r="ND130" s="447"/>
      <c r="NE130" s="447"/>
      <c r="NF130" s="447"/>
      <c r="NG130" s="447"/>
      <c r="NH130" s="447"/>
      <c r="NI130" s="449"/>
      <c r="NJ130" s="450">
        <f t="shared" si="8500"/>
        <v>0</v>
      </c>
      <c r="NK130" s="463"/>
      <c r="NL130" s="448"/>
      <c r="NN130" s="458"/>
      <c r="NO130" s="447"/>
      <c r="NP130" s="447"/>
      <c r="NQ130" s="447"/>
      <c r="NR130" s="450">
        <f t="shared" si="8501"/>
        <v>0</v>
      </c>
      <c r="NS130" s="447"/>
      <c r="NT130" s="447"/>
      <c r="NU130" s="447"/>
      <c r="NV130" s="447"/>
      <c r="NW130" s="447"/>
      <c r="NX130" s="449"/>
      <c r="NY130" s="450">
        <f t="shared" si="8502"/>
        <v>0</v>
      </c>
      <c r="NZ130" s="463"/>
      <c r="OA130" s="448"/>
      <c r="OC130" s="458"/>
      <c r="OD130" s="447"/>
      <c r="OE130" s="447"/>
      <c r="OF130" s="447"/>
      <c r="OG130" s="450">
        <f t="shared" si="8503"/>
        <v>0</v>
      </c>
      <c r="OH130" s="447"/>
      <c r="OI130" s="447"/>
      <c r="OJ130" s="447"/>
      <c r="OK130" s="447"/>
      <c r="OL130" s="447"/>
      <c r="OM130" s="449"/>
      <c r="ON130" s="450">
        <f t="shared" si="8504"/>
        <v>0</v>
      </c>
      <c r="OO130" s="463"/>
      <c r="OP130" s="448"/>
      <c r="OR130" s="458"/>
      <c r="OS130" s="447"/>
      <c r="OT130" s="447"/>
      <c r="OU130" s="447"/>
      <c r="OV130" s="450">
        <f t="shared" si="8505"/>
        <v>0</v>
      </c>
      <c r="OW130" s="447"/>
      <c r="OX130" s="447"/>
      <c r="OY130" s="447"/>
      <c r="OZ130" s="447"/>
      <c r="PA130" s="447"/>
      <c r="PB130" s="449"/>
      <c r="PC130" s="450">
        <f t="shared" si="8506"/>
        <v>0</v>
      </c>
      <c r="PD130" s="463"/>
      <c r="PE130" s="448"/>
      <c r="PG130" s="458"/>
      <c r="PH130" s="447"/>
      <c r="PI130" s="447"/>
      <c r="PJ130" s="447"/>
      <c r="PK130" s="450">
        <f t="shared" si="8507"/>
        <v>0</v>
      </c>
      <c r="PL130" s="447"/>
      <c r="PM130" s="447"/>
      <c r="PN130" s="447"/>
      <c r="PO130" s="447"/>
      <c r="PP130" s="447"/>
      <c r="PQ130" s="449"/>
      <c r="PR130" s="450">
        <f t="shared" si="8508"/>
        <v>0</v>
      </c>
      <c r="PS130" s="463"/>
      <c r="PT130" s="448"/>
      <c r="PV130" s="458"/>
      <c r="PW130" s="447"/>
      <c r="PX130" s="447"/>
      <c r="PY130" s="447"/>
      <c r="PZ130" s="450">
        <f t="shared" si="8509"/>
        <v>0</v>
      </c>
      <c r="QA130" s="447"/>
      <c r="QB130" s="447"/>
      <c r="QC130" s="447"/>
      <c r="QD130" s="447"/>
      <c r="QE130" s="447"/>
      <c r="QF130" s="449"/>
      <c r="QG130" s="450">
        <f t="shared" si="8510"/>
        <v>0</v>
      </c>
      <c r="QH130" s="463"/>
      <c r="QI130" s="448"/>
      <c r="QK130" s="458"/>
      <c r="QL130" s="447"/>
      <c r="QM130" s="447"/>
      <c r="QN130" s="447"/>
      <c r="QO130" s="450">
        <f t="shared" si="8511"/>
        <v>0</v>
      </c>
      <c r="QP130" s="447"/>
      <c r="QQ130" s="447"/>
      <c r="QR130" s="447"/>
      <c r="QS130" s="447"/>
      <c r="QT130" s="447"/>
      <c r="QU130" s="449"/>
      <c r="QV130" s="450">
        <f t="shared" si="8512"/>
        <v>0</v>
      </c>
      <c r="QW130" s="463"/>
      <c r="QX130" s="448"/>
      <c r="QZ130" s="458"/>
      <c r="RA130" s="447"/>
      <c r="RB130" s="447"/>
      <c r="RC130" s="447"/>
      <c r="RD130" s="450">
        <f t="shared" si="8513"/>
        <v>0</v>
      </c>
      <c r="RE130" s="447"/>
      <c r="RF130" s="447"/>
      <c r="RG130" s="447"/>
      <c r="RH130" s="447"/>
      <c r="RI130" s="447"/>
      <c r="RJ130" s="449"/>
      <c r="RK130" s="450">
        <f t="shared" si="8514"/>
        <v>0</v>
      </c>
      <c r="RL130" s="463"/>
      <c r="RM130" s="448"/>
      <c r="RO130" s="458"/>
      <c r="RP130" s="447"/>
      <c r="RQ130" s="447"/>
      <c r="RR130" s="447"/>
      <c r="RS130" s="450">
        <f t="shared" si="8515"/>
        <v>0</v>
      </c>
      <c r="RT130" s="447"/>
      <c r="RU130" s="447"/>
      <c r="RV130" s="447"/>
      <c r="RW130" s="447"/>
      <c r="RX130" s="447"/>
      <c r="RY130" s="449"/>
      <c r="RZ130" s="450">
        <f t="shared" si="8516"/>
        <v>0</v>
      </c>
      <c r="SA130" s="463"/>
      <c r="SB130" s="448"/>
      <c r="SD130" s="458"/>
      <c r="SE130" s="447"/>
      <c r="SF130" s="447"/>
      <c r="SG130" s="447"/>
      <c r="SH130" s="450">
        <f t="shared" si="8517"/>
        <v>0</v>
      </c>
      <c r="SI130" s="447"/>
      <c r="SJ130" s="447"/>
      <c r="SK130" s="447"/>
      <c r="SL130" s="447"/>
      <c r="SM130" s="447"/>
      <c r="SN130" s="449"/>
      <c r="SO130" s="450">
        <f t="shared" si="8518"/>
        <v>0</v>
      </c>
      <c r="SP130" s="463"/>
      <c r="SQ130" s="448"/>
      <c r="SS130" s="458"/>
      <c r="ST130" s="447"/>
      <c r="SU130" s="447"/>
      <c r="SV130" s="447"/>
      <c r="SW130" s="450">
        <f t="shared" si="8519"/>
        <v>0</v>
      </c>
      <c r="SX130" s="447"/>
      <c r="SY130" s="447"/>
      <c r="SZ130" s="447"/>
      <c r="TA130" s="447"/>
      <c r="TB130" s="447"/>
      <c r="TC130" s="449"/>
      <c r="TD130" s="450">
        <f t="shared" si="8520"/>
        <v>0</v>
      </c>
      <c r="TE130" s="463"/>
      <c r="TF130" s="448"/>
      <c r="TH130" s="458"/>
      <c r="TI130" s="447"/>
      <c r="TJ130" s="447"/>
      <c r="TK130" s="447"/>
      <c r="TL130" s="450">
        <f t="shared" si="8521"/>
        <v>0</v>
      </c>
      <c r="TM130" s="447"/>
      <c r="TN130" s="447"/>
      <c r="TO130" s="447"/>
      <c r="TP130" s="447"/>
      <c r="TQ130" s="447"/>
      <c r="TR130" s="449"/>
      <c r="TS130" s="450">
        <f t="shared" si="8522"/>
        <v>0</v>
      </c>
      <c r="TT130" s="463"/>
      <c r="TU130" s="448"/>
      <c r="TW130" s="458"/>
      <c r="TX130" s="447"/>
      <c r="TY130" s="447"/>
      <c r="TZ130" s="447"/>
      <c r="UA130" s="450">
        <f t="shared" si="8523"/>
        <v>0</v>
      </c>
      <c r="UB130" s="447"/>
      <c r="UC130" s="447"/>
      <c r="UD130" s="447"/>
      <c r="UE130" s="447"/>
      <c r="UF130" s="447"/>
      <c r="UG130" s="449"/>
      <c r="UH130" s="450">
        <f t="shared" si="8524"/>
        <v>0</v>
      </c>
      <c r="UI130" s="463"/>
      <c r="UJ130" s="448"/>
      <c r="UL130" s="458"/>
      <c r="UM130" s="447"/>
      <c r="UN130" s="447"/>
      <c r="UO130" s="447"/>
      <c r="UP130" s="450">
        <f t="shared" si="8525"/>
        <v>0</v>
      </c>
      <c r="UQ130" s="447"/>
      <c r="UR130" s="447"/>
      <c r="US130" s="447"/>
      <c r="UT130" s="447"/>
      <c r="UU130" s="447"/>
      <c r="UV130" s="449"/>
      <c r="UW130" s="450">
        <f t="shared" si="8526"/>
        <v>0</v>
      </c>
      <c r="UX130" s="463"/>
      <c r="UY130" s="448"/>
      <c r="VA130" s="458"/>
      <c r="VB130" s="447"/>
      <c r="VC130" s="447"/>
      <c r="VD130" s="447"/>
      <c r="VE130" s="450">
        <f t="shared" si="8527"/>
        <v>0</v>
      </c>
      <c r="VF130" s="447"/>
      <c r="VG130" s="447"/>
      <c r="VH130" s="447"/>
      <c r="VI130" s="447"/>
      <c r="VJ130" s="447"/>
      <c r="VK130" s="449"/>
      <c r="VL130" s="450">
        <f t="shared" si="8528"/>
        <v>0</v>
      </c>
      <c r="VM130" s="463"/>
      <c r="VN130" s="448"/>
      <c r="VP130" s="458"/>
      <c r="VQ130" s="447"/>
      <c r="VR130" s="447"/>
      <c r="VS130" s="447"/>
      <c r="VT130" s="450">
        <f t="shared" si="8529"/>
        <v>0</v>
      </c>
      <c r="VU130" s="447"/>
      <c r="VV130" s="447"/>
      <c r="VW130" s="447"/>
      <c r="VX130" s="447"/>
      <c r="VY130" s="447"/>
      <c r="VZ130" s="449"/>
      <c r="WA130" s="450">
        <f t="shared" si="8530"/>
        <v>0</v>
      </c>
      <c r="WB130" s="463"/>
      <c r="WC130" s="448"/>
      <c r="WE130" s="458"/>
      <c r="WF130" s="447"/>
      <c r="WG130" s="447"/>
      <c r="WH130" s="447"/>
      <c r="WI130" s="450">
        <f t="shared" si="8531"/>
        <v>0</v>
      </c>
      <c r="WJ130" s="447"/>
      <c r="WK130" s="447"/>
      <c r="WL130" s="447"/>
      <c r="WM130" s="447"/>
      <c r="WN130" s="447"/>
      <c r="WO130" s="449"/>
      <c r="WP130" s="450">
        <f t="shared" si="8532"/>
        <v>0</v>
      </c>
      <c r="WQ130" s="463"/>
      <c r="WR130" s="448"/>
      <c r="WT130" s="458"/>
      <c r="WU130" s="447"/>
      <c r="WV130" s="447"/>
      <c r="WW130" s="447"/>
      <c r="WX130" s="450">
        <f t="shared" si="8533"/>
        <v>0</v>
      </c>
      <c r="WY130" s="447"/>
      <c r="WZ130" s="447"/>
      <c r="XA130" s="447"/>
      <c r="XB130" s="447"/>
      <c r="XC130" s="447"/>
      <c r="XD130" s="449"/>
      <c r="XE130" s="450">
        <f t="shared" si="8534"/>
        <v>0</v>
      </c>
      <c r="XF130" s="463"/>
      <c r="XG130" s="448"/>
      <c r="XI130" s="458"/>
      <c r="XJ130" s="447"/>
      <c r="XK130" s="447"/>
      <c r="XL130" s="447"/>
      <c r="XM130" s="450">
        <f t="shared" si="8535"/>
        <v>0</v>
      </c>
      <c r="XN130" s="447"/>
      <c r="XO130" s="447"/>
      <c r="XP130" s="447"/>
      <c r="XQ130" s="447"/>
      <c r="XR130" s="447"/>
      <c r="XS130" s="449"/>
      <c r="XT130" s="450">
        <f t="shared" si="8536"/>
        <v>0</v>
      </c>
      <c r="XU130" s="463"/>
      <c r="XV130" s="448"/>
      <c r="XX130" s="458"/>
      <c r="XY130" s="447"/>
      <c r="XZ130" s="447"/>
      <c r="YA130" s="447"/>
      <c r="YB130" s="450">
        <f t="shared" si="8537"/>
        <v>0</v>
      </c>
      <c r="YC130" s="447"/>
      <c r="YD130" s="447"/>
      <c r="YE130" s="447"/>
      <c r="YF130" s="447"/>
      <c r="YG130" s="447"/>
      <c r="YH130" s="449"/>
      <c r="YI130" s="450">
        <f t="shared" si="8538"/>
        <v>0</v>
      </c>
      <c r="YJ130" s="463"/>
      <c r="YK130" s="448"/>
      <c r="YM130" s="458"/>
      <c r="YN130" s="447"/>
      <c r="YO130" s="447"/>
      <c r="YP130" s="447"/>
      <c r="YQ130" s="450">
        <f t="shared" si="8539"/>
        <v>0</v>
      </c>
      <c r="YR130" s="447"/>
      <c r="YS130" s="447"/>
      <c r="YT130" s="447"/>
      <c r="YU130" s="447"/>
      <c r="YV130" s="447"/>
      <c r="YW130" s="449"/>
      <c r="YX130" s="450">
        <f t="shared" si="8540"/>
        <v>0</v>
      </c>
      <c r="YY130" s="463"/>
      <c r="YZ130" s="448"/>
      <c r="ZB130" s="458"/>
      <c r="ZC130" s="447"/>
      <c r="ZD130" s="447"/>
      <c r="ZE130" s="447"/>
      <c r="ZF130" s="450">
        <f t="shared" si="8541"/>
        <v>0</v>
      </c>
      <c r="ZG130" s="447"/>
      <c r="ZH130" s="447"/>
      <c r="ZI130" s="447"/>
      <c r="ZJ130" s="447"/>
      <c r="ZK130" s="447"/>
      <c r="ZL130" s="449"/>
      <c r="ZM130" s="450">
        <f t="shared" si="8542"/>
        <v>0</v>
      </c>
      <c r="ZN130" s="463"/>
      <c r="ZO130" s="448"/>
      <c r="ZQ130" s="458"/>
      <c r="ZR130" s="447"/>
      <c r="ZS130" s="447"/>
      <c r="ZT130" s="447"/>
      <c r="ZU130" s="450">
        <f t="shared" si="8543"/>
        <v>0</v>
      </c>
      <c r="ZV130" s="447"/>
      <c r="ZW130" s="447"/>
      <c r="ZX130" s="447"/>
      <c r="ZY130" s="447"/>
      <c r="ZZ130" s="447"/>
      <c r="AAA130" s="449"/>
      <c r="AAB130" s="450">
        <f t="shared" si="8544"/>
        <v>0</v>
      </c>
      <c r="AAC130" s="463"/>
      <c r="AAD130" s="448"/>
      <c r="AAF130" s="458"/>
      <c r="AAG130" s="447"/>
      <c r="AAH130" s="447"/>
      <c r="AAI130" s="447"/>
      <c r="AAJ130" s="450">
        <f t="shared" si="8545"/>
        <v>0</v>
      </c>
      <c r="AAK130" s="447"/>
      <c r="AAL130" s="447"/>
      <c r="AAM130" s="447"/>
      <c r="AAN130" s="447"/>
      <c r="AAO130" s="447"/>
      <c r="AAP130" s="449"/>
      <c r="AAQ130" s="450">
        <f t="shared" si="8546"/>
        <v>0</v>
      </c>
      <c r="AAR130" s="463"/>
      <c r="AAS130" s="448"/>
      <c r="AAU130" s="458"/>
      <c r="AAV130" s="447"/>
      <c r="AAW130" s="447"/>
      <c r="AAX130" s="447"/>
      <c r="AAY130" s="450">
        <f t="shared" si="8547"/>
        <v>0</v>
      </c>
      <c r="AAZ130" s="447"/>
      <c r="ABA130" s="447"/>
      <c r="ABB130" s="447"/>
      <c r="ABC130" s="447"/>
      <c r="ABD130" s="447"/>
      <c r="ABE130" s="449"/>
      <c r="ABF130" s="450">
        <f t="shared" si="8548"/>
        <v>0</v>
      </c>
      <c r="ABG130" s="463"/>
      <c r="ABH130" s="448"/>
      <c r="ABJ130" s="458"/>
      <c r="ABK130" s="447"/>
      <c r="ABL130" s="447"/>
      <c r="ABM130" s="447"/>
      <c r="ABN130" s="450">
        <f t="shared" si="8549"/>
        <v>0</v>
      </c>
      <c r="ABO130" s="447"/>
      <c r="ABP130" s="447"/>
      <c r="ABQ130" s="447"/>
      <c r="ABR130" s="447"/>
      <c r="ABS130" s="447"/>
      <c r="ABT130" s="449"/>
      <c r="ABU130" s="450">
        <f t="shared" si="8550"/>
        <v>0</v>
      </c>
      <c r="ABV130" s="463"/>
      <c r="ABW130" s="448"/>
      <c r="ABY130" s="458"/>
      <c r="ABZ130" s="447"/>
      <c r="ACA130" s="447"/>
      <c r="ACB130" s="447"/>
      <c r="ACC130" s="450">
        <f t="shared" si="8551"/>
        <v>0</v>
      </c>
      <c r="ACD130" s="447"/>
      <c r="ACE130" s="447"/>
      <c r="ACF130" s="447"/>
      <c r="ACG130" s="447"/>
      <c r="ACH130" s="447"/>
      <c r="ACI130" s="449"/>
      <c r="ACJ130" s="450">
        <f t="shared" si="8552"/>
        <v>0</v>
      </c>
      <c r="ACK130" s="463"/>
      <c r="ACL130" s="448"/>
      <c r="ACN130" s="458"/>
      <c r="ACO130" s="447"/>
      <c r="ACP130" s="447"/>
      <c r="ACQ130" s="447"/>
      <c r="ACR130" s="450">
        <f t="shared" si="8553"/>
        <v>0</v>
      </c>
      <c r="ACS130" s="447"/>
      <c r="ACT130" s="447"/>
      <c r="ACU130" s="447"/>
      <c r="ACV130" s="447"/>
      <c r="ACW130" s="447"/>
      <c r="ACX130" s="449"/>
      <c r="ACY130" s="450">
        <f t="shared" si="8554"/>
        <v>0</v>
      </c>
      <c r="ACZ130" s="463"/>
      <c r="ADA130" s="448"/>
      <c r="ADC130" s="458"/>
      <c r="ADD130" s="447"/>
      <c r="ADE130" s="447"/>
      <c r="ADF130" s="447"/>
      <c r="ADG130" s="450">
        <f t="shared" si="8555"/>
        <v>0</v>
      </c>
      <c r="ADH130" s="447"/>
      <c r="ADI130" s="447"/>
      <c r="ADJ130" s="447"/>
      <c r="ADK130" s="447"/>
      <c r="ADL130" s="447"/>
      <c r="ADM130" s="449"/>
      <c r="ADN130" s="450">
        <f t="shared" si="8556"/>
        <v>0</v>
      </c>
      <c r="ADO130" s="463"/>
      <c r="ADP130" s="448"/>
      <c r="ADR130" s="458"/>
      <c r="ADS130" s="447"/>
      <c r="ADT130" s="447"/>
      <c r="ADU130" s="447"/>
      <c r="ADV130" s="450">
        <f t="shared" si="8557"/>
        <v>0</v>
      </c>
      <c r="ADW130" s="447"/>
      <c r="ADX130" s="447"/>
      <c r="ADY130" s="447"/>
      <c r="ADZ130" s="447"/>
      <c r="AEA130" s="447"/>
      <c r="AEB130" s="449"/>
      <c r="AEC130" s="450">
        <f t="shared" si="8558"/>
        <v>0</v>
      </c>
      <c r="AED130" s="463"/>
      <c r="AEE130" s="448"/>
      <c r="AEG130" s="458"/>
      <c r="AEH130" s="447"/>
      <c r="AEI130" s="447"/>
      <c r="AEJ130" s="447"/>
      <c r="AEK130" s="450">
        <f t="shared" si="8559"/>
        <v>0</v>
      </c>
      <c r="AEL130" s="447"/>
      <c r="AEM130" s="447"/>
      <c r="AEN130" s="447"/>
      <c r="AEO130" s="447"/>
      <c r="AEP130" s="447"/>
      <c r="AEQ130" s="449"/>
      <c r="AER130" s="450">
        <f t="shared" si="8560"/>
        <v>0</v>
      </c>
      <c r="AES130" s="463"/>
      <c r="AET130" s="448"/>
      <c r="AEV130" s="458"/>
      <c r="AEW130" s="447"/>
      <c r="AEX130" s="447"/>
      <c r="AEY130" s="447"/>
      <c r="AEZ130" s="450">
        <f t="shared" si="8561"/>
        <v>0</v>
      </c>
      <c r="AFA130" s="447"/>
      <c r="AFB130" s="447"/>
      <c r="AFC130" s="447"/>
      <c r="AFD130" s="447"/>
      <c r="AFE130" s="447"/>
      <c r="AFF130" s="449"/>
      <c r="AFG130" s="450">
        <f t="shared" si="8562"/>
        <v>0</v>
      </c>
      <c r="AFH130" s="463"/>
      <c r="AFI130" s="448"/>
      <c r="AFK130" s="458"/>
      <c r="AFL130" s="447"/>
      <c r="AFM130" s="447"/>
      <c r="AFN130" s="447"/>
      <c r="AFO130" s="450">
        <f t="shared" si="8563"/>
        <v>0</v>
      </c>
      <c r="AFP130" s="447"/>
      <c r="AFQ130" s="447"/>
      <c r="AFR130" s="447"/>
      <c r="AFS130" s="447"/>
      <c r="AFT130" s="447"/>
      <c r="AFU130" s="449"/>
      <c r="AFV130" s="450">
        <f t="shared" si="8564"/>
        <v>0</v>
      </c>
      <c r="AFW130" s="463"/>
      <c r="AFX130" s="448"/>
      <c r="AFZ130" s="458"/>
      <c r="AGA130" s="447"/>
      <c r="AGB130" s="447"/>
      <c r="AGC130" s="447"/>
      <c r="AGD130" s="450">
        <f t="shared" si="8565"/>
        <v>0</v>
      </c>
      <c r="AGE130" s="447"/>
      <c r="AGF130" s="447"/>
      <c r="AGG130" s="447"/>
      <c r="AGH130" s="447"/>
      <c r="AGI130" s="447"/>
      <c r="AGJ130" s="449"/>
      <c r="AGK130" s="450">
        <f t="shared" si="8566"/>
        <v>0</v>
      </c>
      <c r="AGL130" s="463"/>
      <c r="AGM130" s="448"/>
      <c r="AGO130" s="458"/>
      <c r="AGP130" s="447"/>
      <c r="AGQ130" s="447"/>
      <c r="AGR130" s="447"/>
      <c r="AGS130" s="450">
        <f t="shared" si="8567"/>
        <v>0</v>
      </c>
      <c r="AGT130" s="447"/>
      <c r="AGU130" s="447"/>
      <c r="AGV130" s="447"/>
      <c r="AGW130" s="447"/>
      <c r="AGX130" s="447"/>
      <c r="AGY130" s="449"/>
      <c r="AGZ130" s="450">
        <f t="shared" si="8568"/>
        <v>0</v>
      </c>
      <c r="AHA130" s="463"/>
      <c r="AHB130" s="448"/>
      <c r="AHD130" s="458"/>
      <c r="AHE130" s="447"/>
      <c r="AHF130" s="447"/>
      <c r="AHG130" s="447"/>
      <c r="AHH130" s="450">
        <f t="shared" si="8569"/>
        <v>0</v>
      </c>
      <c r="AHI130" s="447"/>
      <c r="AHJ130" s="447"/>
      <c r="AHK130" s="447"/>
      <c r="AHL130" s="447"/>
      <c r="AHM130" s="447"/>
      <c r="AHN130" s="449"/>
      <c r="AHO130" s="450">
        <f t="shared" si="8570"/>
        <v>0</v>
      </c>
      <c r="AHP130" s="463"/>
      <c r="AHQ130" s="448"/>
      <c r="AHS130" s="458"/>
      <c r="AHT130" s="447"/>
      <c r="AHU130" s="447"/>
      <c r="AHV130" s="447"/>
      <c r="AHW130" s="450">
        <f t="shared" si="8571"/>
        <v>0</v>
      </c>
      <c r="AHX130" s="447"/>
      <c r="AHY130" s="447"/>
      <c r="AHZ130" s="447"/>
      <c r="AIA130" s="447"/>
      <c r="AIB130" s="447"/>
      <c r="AIC130" s="449"/>
      <c r="AID130" s="450">
        <f t="shared" si="8572"/>
        <v>0</v>
      </c>
      <c r="AIE130" s="463"/>
      <c r="AIF130" s="448"/>
      <c r="AIH130" s="458"/>
      <c r="AII130" s="447"/>
      <c r="AIJ130" s="447"/>
      <c r="AIK130" s="447"/>
      <c r="AIL130" s="450">
        <f t="shared" si="8573"/>
        <v>0</v>
      </c>
      <c r="AIM130" s="447"/>
      <c r="AIN130" s="447"/>
      <c r="AIO130" s="447"/>
      <c r="AIP130" s="447"/>
      <c r="AIQ130" s="447"/>
      <c r="AIR130" s="449"/>
      <c r="AIS130" s="450">
        <f t="shared" si="8574"/>
        <v>0</v>
      </c>
      <c r="AIT130" s="463"/>
      <c r="AIU130" s="448"/>
      <c r="AIW130" s="458"/>
      <c r="AIX130" s="447"/>
      <c r="AIY130" s="447"/>
      <c r="AIZ130" s="447"/>
      <c r="AJA130" s="450">
        <f t="shared" si="8575"/>
        <v>0</v>
      </c>
      <c r="AJB130" s="447"/>
      <c r="AJC130" s="447"/>
      <c r="AJD130" s="447"/>
      <c r="AJE130" s="447"/>
      <c r="AJF130" s="447"/>
      <c r="AJG130" s="449"/>
      <c r="AJH130" s="450">
        <f t="shared" si="8576"/>
        <v>0</v>
      </c>
      <c r="AJI130" s="463"/>
      <c r="AJJ130" s="448"/>
      <c r="AJL130" s="458"/>
      <c r="AJM130" s="447"/>
      <c r="AJN130" s="447"/>
      <c r="AJO130" s="447"/>
      <c r="AJP130" s="450">
        <f t="shared" si="8577"/>
        <v>0</v>
      </c>
      <c r="AJQ130" s="447"/>
      <c r="AJR130" s="447"/>
      <c r="AJS130" s="447"/>
      <c r="AJT130" s="447"/>
      <c r="AJU130" s="447"/>
      <c r="AJV130" s="449"/>
      <c r="AJW130" s="450">
        <f t="shared" si="8578"/>
        <v>0</v>
      </c>
      <c r="AJX130" s="463"/>
      <c r="AJY130" s="448"/>
      <c r="AKA130" s="458"/>
      <c r="AKB130" s="447"/>
      <c r="AKC130" s="447"/>
      <c r="AKD130" s="447"/>
      <c r="AKE130" s="450">
        <f t="shared" si="8579"/>
        <v>0</v>
      </c>
      <c r="AKF130" s="447"/>
      <c r="AKG130" s="447"/>
      <c r="AKH130" s="447"/>
      <c r="AKI130" s="447"/>
      <c r="AKJ130" s="447"/>
      <c r="AKK130" s="449"/>
      <c r="AKL130" s="450">
        <f t="shared" si="8580"/>
        <v>0</v>
      </c>
      <c r="AKM130" s="463"/>
      <c r="AKN130" s="448"/>
      <c r="AKP130" s="458"/>
      <c r="AKQ130" s="447"/>
      <c r="AKR130" s="447"/>
      <c r="AKS130" s="447"/>
      <c r="AKT130" s="450">
        <f t="shared" si="8581"/>
        <v>0</v>
      </c>
      <c r="AKU130" s="447"/>
      <c r="AKV130" s="447"/>
      <c r="AKW130" s="447"/>
      <c r="AKX130" s="447"/>
      <c r="AKY130" s="447"/>
      <c r="AKZ130" s="449"/>
      <c r="ALA130" s="450">
        <f t="shared" si="8582"/>
        <v>0</v>
      </c>
      <c r="ALB130" s="463"/>
      <c r="ALC130" s="448"/>
      <c r="ALE130" s="458"/>
      <c r="ALF130" s="447"/>
      <c r="ALG130" s="447"/>
      <c r="ALH130" s="447"/>
      <c r="ALI130" s="450">
        <f t="shared" si="8583"/>
        <v>0</v>
      </c>
      <c r="ALJ130" s="447"/>
      <c r="ALK130" s="447"/>
      <c r="ALL130" s="447"/>
      <c r="ALM130" s="447"/>
      <c r="ALN130" s="447"/>
      <c r="ALO130" s="449"/>
      <c r="ALP130" s="450">
        <f t="shared" si="8584"/>
        <v>0</v>
      </c>
      <c r="ALQ130" s="463"/>
      <c r="ALR130" s="448"/>
      <c r="ALT130" s="458"/>
      <c r="ALU130" s="447"/>
      <c r="ALV130" s="447"/>
      <c r="ALW130" s="447"/>
      <c r="ALX130" s="450">
        <f t="shared" si="8585"/>
        <v>0</v>
      </c>
      <c r="ALY130" s="447"/>
      <c r="ALZ130" s="447"/>
      <c r="AMA130" s="447"/>
      <c r="AMB130" s="447"/>
      <c r="AMC130" s="447"/>
      <c r="AMD130" s="449"/>
      <c r="AME130" s="450">
        <f t="shared" si="8586"/>
        <v>0</v>
      </c>
      <c r="AMF130" s="463"/>
      <c r="AMG130" s="448"/>
      <c r="AMI130" s="458"/>
      <c r="AMJ130" s="447"/>
      <c r="AMK130" s="447"/>
      <c r="AML130" s="447"/>
      <c r="AMM130" s="450">
        <f t="shared" si="8587"/>
        <v>0</v>
      </c>
      <c r="AMN130" s="447"/>
      <c r="AMO130" s="447"/>
      <c r="AMP130" s="447"/>
      <c r="AMQ130" s="447"/>
      <c r="AMR130" s="447"/>
      <c r="AMS130" s="449"/>
      <c r="AMT130" s="450">
        <f t="shared" si="8588"/>
        <v>0</v>
      </c>
      <c r="AMU130" s="463"/>
      <c r="AMV130" s="448"/>
      <c r="AMX130" s="458"/>
      <c r="AMY130" s="447"/>
      <c r="AMZ130" s="447"/>
      <c r="ANA130" s="447"/>
      <c r="ANB130" s="450">
        <f t="shared" si="8589"/>
        <v>0</v>
      </c>
      <c r="ANC130" s="447"/>
      <c r="AND130" s="447"/>
      <c r="ANE130" s="447"/>
      <c r="ANF130" s="447"/>
      <c r="ANG130" s="447"/>
      <c r="ANH130" s="449"/>
      <c r="ANI130" s="450">
        <f t="shared" si="8590"/>
        <v>0</v>
      </c>
      <c r="ANJ130" s="463"/>
      <c r="ANK130" s="448"/>
      <c r="ANM130" s="458"/>
      <c r="ANN130" s="447"/>
      <c r="ANO130" s="447"/>
      <c r="ANP130" s="447"/>
      <c r="ANQ130" s="450">
        <f t="shared" si="8591"/>
        <v>0</v>
      </c>
      <c r="ANR130" s="447"/>
      <c r="ANS130" s="447"/>
      <c r="ANT130" s="447"/>
      <c r="ANU130" s="447"/>
      <c r="ANV130" s="447"/>
      <c r="ANW130" s="449"/>
      <c r="ANX130" s="450">
        <f t="shared" si="8592"/>
        <v>0</v>
      </c>
      <c r="ANY130" s="463"/>
      <c r="ANZ130" s="448"/>
      <c r="AOB130" s="458"/>
      <c r="AOC130" s="447"/>
      <c r="AOD130" s="447"/>
      <c r="AOE130" s="447"/>
      <c r="AOF130" s="450">
        <f t="shared" si="8593"/>
        <v>0</v>
      </c>
      <c r="AOG130" s="447"/>
      <c r="AOH130" s="447"/>
      <c r="AOI130" s="447"/>
      <c r="AOJ130" s="447"/>
      <c r="AOK130" s="447"/>
      <c r="AOL130" s="449"/>
      <c r="AOM130" s="450">
        <f t="shared" si="8594"/>
        <v>0</v>
      </c>
      <c r="AON130" s="463"/>
      <c r="AOO130" s="448"/>
      <c r="AOQ130" s="458"/>
      <c r="AOR130" s="447"/>
      <c r="AOS130" s="447"/>
      <c r="AOT130" s="447"/>
      <c r="AOU130" s="450">
        <f t="shared" si="8595"/>
        <v>0</v>
      </c>
      <c r="AOV130" s="447"/>
      <c r="AOW130" s="447"/>
      <c r="AOX130" s="447"/>
      <c r="AOY130" s="447"/>
      <c r="AOZ130" s="447"/>
      <c r="APA130" s="449"/>
      <c r="APB130" s="450">
        <f t="shared" si="8596"/>
        <v>0</v>
      </c>
      <c r="APC130" s="463"/>
      <c r="APD130" s="448"/>
      <c r="APF130" s="458"/>
      <c r="APG130" s="447"/>
      <c r="APH130" s="447"/>
      <c r="API130" s="447"/>
      <c r="APJ130" s="450">
        <f t="shared" si="8597"/>
        <v>0</v>
      </c>
      <c r="APK130" s="447"/>
      <c r="APL130" s="447"/>
      <c r="APM130" s="447"/>
      <c r="APN130" s="447"/>
      <c r="APO130" s="447"/>
      <c r="APP130" s="449"/>
      <c r="APQ130" s="450">
        <f t="shared" si="8598"/>
        <v>0</v>
      </c>
      <c r="APR130" s="463"/>
      <c r="APS130" s="448"/>
      <c r="APU130" s="458"/>
      <c r="APV130" s="447"/>
      <c r="APW130" s="447"/>
      <c r="APX130" s="447"/>
      <c r="APY130" s="450">
        <f t="shared" si="8599"/>
        <v>0</v>
      </c>
      <c r="APZ130" s="447"/>
      <c r="AQA130" s="447"/>
      <c r="AQB130" s="447"/>
      <c r="AQC130" s="447"/>
      <c r="AQD130" s="447"/>
      <c r="AQE130" s="449"/>
      <c r="AQF130" s="450">
        <f t="shared" si="8600"/>
        <v>0</v>
      </c>
      <c r="AQG130" s="463"/>
      <c r="AQH130" s="448"/>
      <c r="AQJ130" s="458"/>
      <c r="AQK130" s="447"/>
      <c r="AQL130" s="447"/>
      <c r="AQM130" s="447"/>
      <c r="AQN130" s="450">
        <f t="shared" si="8601"/>
        <v>0</v>
      </c>
      <c r="AQO130" s="447"/>
      <c r="AQP130" s="447"/>
      <c r="AQQ130" s="447"/>
      <c r="AQR130" s="447"/>
      <c r="AQS130" s="447"/>
      <c r="AQT130" s="449"/>
      <c r="AQU130" s="450">
        <f t="shared" si="8602"/>
        <v>0</v>
      </c>
      <c r="AQV130" s="463"/>
      <c r="AQW130" s="448"/>
      <c r="AQY130" s="458"/>
      <c r="AQZ130" s="447"/>
      <c r="ARA130" s="447"/>
      <c r="ARB130" s="447"/>
      <c r="ARC130" s="450">
        <f t="shared" si="8603"/>
        <v>0</v>
      </c>
      <c r="ARD130" s="447"/>
      <c r="ARE130" s="447"/>
      <c r="ARF130" s="447"/>
      <c r="ARG130" s="447"/>
      <c r="ARH130" s="447"/>
      <c r="ARI130" s="449"/>
      <c r="ARJ130" s="450">
        <f t="shared" si="8604"/>
        <v>0</v>
      </c>
      <c r="ARK130" s="463"/>
      <c r="ARL130" s="448"/>
      <c r="ARN130" s="458"/>
      <c r="ARO130" s="447"/>
      <c r="ARP130" s="447"/>
      <c r="ARQ130" s="447"/>
      <c r="ARR130" s="450">
        <f t="shared" si="8605"/>
        <v>0</v>
      </c>
      <c r="ARS130" s="447"/>
      <c r="ART130" s="447"/>
      <c r="ARU130" s="447"/>
      <c r="ARV130" s="447"/>
      <c r="ARW130" s="447"/>
      <c r="ARX130" s="449"/>
      <c r="ARY130" s="450">
        <f t="shared" si="8606"/>
        <v>0</v>
      </c>
      <c r="ARZ130" s="463"/>
      <c r="ASA130" s="448"/>
      <c r="ASC130" s="458"/>
      <c r="ASD130" s="447"/>
      <c r="ASE130" s="447"/>
      <c r="ASF130" s="447"/>
      <c r="ASG130" s="450">
        <f t="shared" si="8607"/>
        <v>0</v>
      </c>
      <c r="ASH130" s="447"/>
      <c r="ASI130" s="447"/>
      <c r="ASJ130" s="447"/>
      <c r="ASK130" s="447"/>
      <c r="ASL130" s="447"/>
      <c r="ASM130" s="449"/>
      <c r="ASN130" s="450">
        <f t="shared" si="8608"/>
        <v>0</v>
      </c>
      <c r="ASO130" s="463"/>
      <c r="ASP130" s="448"/>
      <c r="ASR130" s="458"/>
      <c r="ASS130" s="447"/>
      <c r="AST130" s="447"/>
      <c r="ASU130" s="447"/>
      <c r="ASV130" s="450">
        <f t="shared" si="8609"/>
        <v>0</v>
      </c>
      <c r="ASW130" s="447"/>
      <c r="ASX130" s="447"/>
      <c r="ASY130" s="447"/>
      <c r="ASZ130" s="447"/>
      <c r="ATA130" s="447"/>
      <c r="ATB130" s="449"/>
      <c r="ATC130" s="450">
        <f t="shared" si="8610"/>
        <v>0</v>
      </c>
      <c r="ATD130" s="463"/>
      <c r="ATE130" s="448"/>
      <c r="ATG130" s="458"/>
      <c r="ATH130" s="447"/>
      <c r="ATI130" s="447"/>
      <c r="ATJ130" s="447"/>
      <c r="ATK130" s="450">
        <f t="shared" si="8611"/>
        <v>0</v>
      </c>
      <c r="ATL130" s="447"/>
      <c r="ATM130" s="447"/>
      <c r="ATN130" s="447"/>
      <c r="ATO130" s="447"/>
      <c r="ATP130" s="447"/>
      <c r="ATQ130" s="449"/>
      <c r="ATR130" s="450">
        <f t="shared" si="8612"/>
        <v>0</v>
      </c>
      <c r="ATS130" s="463"/>
      <c r="ATT130" s="448"/>
      <c r="ATV130" s="458"/>
      <c r="ATW130" s="447"/>
      <c r="ATX130" s="447"/>
      <c r="ATY130" s="447"/>
      <c r="ATZ130" s="450">
        <f t="shared" si="8613"/>
        <v>0</v>
      </c>
      <c r="AUA130" s="447"/>
      <c r="AUB130" s="447"/>
      <c r="AUC130" s="447"/>
      <c r="AUD130" s="447"/>
      <c r="AUE130" s="447"/>
      <c r="AUF130" s="449"/>
      <c r="AUG130" s="450">
        <f t="shared" si="8614"/>
        <v>0</v>
      </c>
      <c r="AUH130" s="463"/>
      <c r="AUI130" s="448"/>
      <c r="AUK130" s="458"/>
      <c r="AUL130" s="447"/>
      <c r="AUM130" s="447"/>
      <c r="AUN130" s="447"/>
      <c r="AUO130" s="450">
        <f t="shared" si="8615"/>
        <v>0</v>
      </c>
      <c r="AUP130" s="447"/>
      <c r="AUQ130" s="447"/>
      <c r="AUR130" s="447"/>
      <c r="AUS130" s="447"/>
      <c r="AUT130" s="447"/>
      <c r="AUU130" s="449"/>
      <c r="AUV130" s="450">
        <f t="shared" si="8616"/>
        <v>0</v>
      </c>
      <c r="AUW130" s="463"/>
      <c r="AUX130" s="448"/>
      <c r="AUZ130" s="458"/>
      <c r="AVA130" s="447"/>
      <c r="AVB130" s="447"/>
      <c r="AVC130" s="447"/>
      <c r="AVD130" s="450">
        <f t="shared" si="8617"/>
        <v>0</v>
      </c>
      <c r="AVE130" s="447"/>
      <c r="AVF130" s="447"/>
      <c r="AVG130" s="447"/>
      <c r="AVH130" s="447"/>
      <c r="AVI130" s="447"/>
      <c r="AVJ130" s="449"/>
      <c r="AVK130" s="450">
        <f t="shared" si="8618"/>
        <v>0</v>
      </c>
      <c r="AVL130" s="463"/>
      <c r="AVM130" s="448"/>
      <c r="AVO130" s="458"/>
      <c r="AVP130" s="447"/>
      <c r="AVQ130" s="447"/>
      <c r="AVR130" s="447"/>
      <c r="AVS130" s="450">
        <f t="shared" si="8619"/>
        <v>0</v>
      </c>
      <c r="AVT130" s="447"/>
      <c r="AVU130" s="447"/>
      <c r="AVV130" s="447"/>
      <c r="AVW130" s="447"/>
      <c r="AVX130" s="447"/>
      <c r="AVY130" s="449"/>
      <c r="AVZ130" s="450">
        <f t="shared" si="8620"/>
        <v>0</v>
      </c>
      <c r="AWA130" s="463"/>
      <c r="AWB130" s="448"/>
      <c r="AWD130" s="458"/>
      <c r="AWE130" s="447"/>
      <c r="AWF130" s="447"/>
      <c r="AWG130" s="447"/>
      <c r="AWH130" s="450">
        <f t="shared" si="8621"/>
        <v>0</v>
      </c>
      <c r="AWI130" s="447"/>
      <c r="AWJ130" s="447"/>
      <c r="AWK130" s="447"/>
      <c r="AWL130" s="447"/>
      <c r="AWM130" s="447"/>
      <c r="AWN130" s="449"/>
      <c r="AWO130" s="450">
        <f t="shared" si="8622"/>
        <v>0</v>
      </c>
      <c r="AWP130" s="463"/>
      <c r="AWQ130" s="448"/>
      <c r="AWS130" s="458"/>
      <c r="AWT130" s="447"/>
      <c r="AWU130" s="447"/>
      <c r="AWV130" s="447"/>
      <c r="AWW130" s="450">
        <f t="shared" si="8623"/>
        <v>0</v>
      </c>
      <c r="AWX130" s="447"/>
      <c r="AWY130" s="447"/>
      <c r="AWZ130" s="447"/>
      <c r="AXA130" s="447"/>
      <c r="AXB130" s="447"/>
      <c r="AXC130" s="449"/>
      <c r="AXD130" s="450">
        <f t="shared" si="8624"/>
        <v>0</v>
      </c>
      <c r="AXE130" s="463"/>
      <c r="AXF130" s="448"/>
      <c r="AXH130" s="458"/>
      <c r="AXI130" s="447"/>
      <c r="AXJ130" s="447"/>
      <c r="AXK130" s="447"/>
      <c r="AXL130" s="450">
        <f t="shared" si="8625"/>
        <v>0</v>
      </c>
      <c r="AXM130" s="447"/>
      <c r="AXN130" s="447"/>
      <c r="AXO130" s="447"/>
      <c r="AXP130" s="447"/>
      <c r="AXQ130" s="447"/>
      <c r="AXR130" s="449"/>
      <c r="AXS130" s="450">
        <f t="shared" si="8626"/>
        <v>0</v>
      </c>
      <c r="AXT130" s="463"/>
      <c r="AXU130" s="448"/>
      <c r="AXW130" s="458"/>
      <c r="AXX130" s="447"/>
      <c r="AXY130" s="447"/>
      <c r="AXZ130" s="447"/>
      <c r="AYA130" s="450">
        <f t="shared" si="8627"/>
        <v>0</v>
      </c>
      <c r="AYB130" s="447"/>
      <c r="AYC130" s="447"/>
      <c r="AYD130" s="447"/>
      <c r="AYE130" s="447"/>
      <c r="AYF130" s="447"/>
      <c r="AYG130" s="449"/>
      <c r="AYH130" s="450">
        <f t="shared" si="8628"/>
        <v>0</v>
      </c>
      <c r="AYI130" s="463"/>
      <c r="AYJ130" s="448"/>
      <c r="AYL130" s="458"/>
      <c r="AYM130" s="447"/>
      <c r="AYN130" s="447"/>
      <c r="AYO130" s="447"/>
      <c r="AYP130" s="450">
        <f t="shared" si="8629"/>
        <v>0</v>
      </c>
      <c r="AYQ130" s="447"/>
      <c r="AYR130" s="447"/>
      <c r="AYS130" s="447"/>
      <c r="AYT130" s="447"/>
      <c r="AYU130" s="447"/>
      <c r="AYV130" s="449"/>
      <c r="AYW130" s="450">
        <f t="shared" si="8630"/>
        <v>0</v>
      </c>
      <c r="AYX130" s="463"/>
      <c r="AYY130" s="448"/>
      <c r="AZA130" s="458"/>
      <c r="AZB130" s="447"/>
      <c r="AZC130" s="447"/>
      <c r="AZD130" s="447"/>
      <c r="AZE130" s="450">
        <f t="shared" si="8631"/>
        <v>0</v>
      </c>
      <c r="AZF130" s="447"/>
      <c r="AZG130" s="447"/>
      <c r="AZH130" s="447"/>
      <c r="AZI130" s="447"/>
      <c r="AZJ130" s="447"/>
      <c r="AZK130" s="449"/>
      <c r="AZL130" s="450">
        <f t="shared" si="8632"/>
        <v>0</v>
      </c>
      <c r="AZM130" s="463"/>
      <c r="AZN130" s="448"/>
      <c r="AZP130" s="458"/>
      <c r="AZQ130" s="447"/>
      <c r="AZR130" s="447"/>
      <c r="AZS130" s="447"/>
      <c r="AZT130" s="450">
        <f t="shared" si="8633"/>
        <v>0</v>
      </c>
      <c r="AZU130" s="447"/>
      <c r="AZV130" s="447"/>
      <c r="AZW130" s="447"/>
      <c r="AZX130" s="447"/>
      <c r="AZY130" s="447"/>
      <c r="AZZ130" s="449"/>
      <c r="BAA130" s="450">
        <f t="shared" si="8634"/>
        <v>0</v>
      </c>
      <c r="BAB130" s="463"/>
      <c r="BAC130" s="448"/>
      <c r="BAE130" s="458"/>
      <c r="BAF130" s="447"/>
      <c r="BAG130" s="447"/>
      <c r="BAH130" s="447"/>
      <c r="BAI130" s="450">
        <f t="shared" si="8635"/>
        <v>0</v>
      </c>
      <c r="BAJ130" s="447"/>
      <c r="BAK130" s="447"/>
      <c r="BAL130" s="447"/>
      <c r="BAM130" s="447"/>
      <c r="BAN130" s="447"/>
      <c r="BAO130" s="449"/>
      <c r="BAP130" s="450">
        <f t="shared" si="8636"/>
        <v>0</v>
      </c>
      <c r="BAQ130" s="463"/>
      <c r="BAR130" s="448"/>
      <c r="BAT130" s="458"/>
      <c r="BAU130" s="447"/>
      <c r="BAV130" s="447"/>
      <c r="BAW130" s="447"/>
      <c r="BAX130" s="450">
        <f t="shared" si="8637"/>
        <v>0</v>
      </c>
      <c r="BAY130" s="447"/>
      <c r="BAZ130" s="447"/>
      <c r="BBA130" s="447"/>
      <c r="BBB130" s="447"/>
      <c r="BBC130" s="447"/>
      <c r="BBD130" s="449"/>
      <c r="BBE130" s="450">
        <f t="shared" si="8638"/>
        <v>0</v>
      </c>
      <c r="BBF130" s="463"/>
      <c r="BBG130" s="448"/>
      <c r="BBI130" s="458"/>
      <c r="BBJ130" s="447"/>
      <c r="BBK130" s="447"/>
      <c r="BBL130" s="447"/>
      <c r="BBM130" s="450">
        <f t="shared" si="8639"/>
        <v>0</v>
      </c>
      <c r="BBN130" s="447"/>
      <c r="BBO130" s="447"/>
      <c r="BBP130" s="447"/>
      <c r="BBQ130" s="447"/>
      <c r="BBR130" s="447"/>
      <c r="BBS130" s="449"/>
      <c r="BBT130" s="450">
        <f t="shared" si="8640"/>
        <v>0</v>
      </c>
      <c r="BBU130" s="463"/>
      <c r="BBV130" s="448"/>
      <c r="BBX130" s="458"/>
      <c r="BBY130" s="447"/>
      <c r="BBZ130" s="447"/>
      <c r="BCA130" s="447"/>
      <c r="BCB130" s="450">
        <f t="shared" si="8641"/>
        <v>0</v>
      </c>
      <c r="BCC130" s="447"/>
      <c r="BCD130" s="447"/>
      <c r="BCE130" s="447"/>
      <c r="BCF130" s="447"/>
      <c r="BCG130" s="447"/>
      <c r="BCH130" s="449"/>
      <c r="BCI130" s="450">
        <f t="shared" si="8642"/>
        <v>0</v>
      </c>
      <c r="BCJ130" s="463"/>
      <c r="BCK130" s="448"/>
      <c r="BCM130" s="458"/>
      <c r="BCN130" s="447"/>
      <c r="BCO130" s="447"/>
      <c r="BCP130" s="447"/>
      <c r="BCQ130" s="450">
        <f t="shared" si="8643"/>
        <v>0</v>
      </c>
      <c r="BCR130" s="447"/>
      <c r="BCS130" s="447"/>
      <c r="BCT130" s="447"/>
      <c r="BCU130" s="447"/>
      <c r="BCV130" s="447"/>
      <c r="BCW130" s="449"/>
      <c r="BCX130" s="450">
        <f t="shared" si="8644"/>
        <v>0</v>
      </c>
      <c r="BCY130" s="463"/>
      <c r="BCZ130" s="448"/>
      <c r="BDB130" s="458"/>
      <c r="BDC130" s="447"/>
      <c r="BDD130" s="447"/>
      <c r="BDE130" s="447"/>
      <c r="BDF130" s="450">
        <f t="shared" si="8645"/>
        <v>0</v>
      </c>
      <c r="BDG130" s="447"/>
      <c r="BDH130" s="447"/>
      <c r="BDI130" s="447"/>
      <c r="BDJ130" s="447"/>
      <c r="BDK130" s="447"/>
      <c r="BDL130" s="449"/>
      <c r="BDM130" s="450">
        <f t="shared" si="8646"/>
        <v>0</v>
      </c>
      <c r="BDN130" s="463"/>
      <c r="BDO130" s="448"/>
      <c r="BDQ130" s="458"/>
      <c r="BDR130" s="447"/>
      <c r="BDS130" s="447"/>
      <c r="BDT130" s="447"/>
      <c r="BDU130" s="450">
        <f t="shared" si="8647"/>
        <v>0</v>
      </c>
      <c r="BDV130" s="447"/>
      <c r="BDW130" s="447"/>
      <c r="BDX130" s="447"/>
      <c r="BDY130" s="447"/>
      <c r="BDZ130" s="447"/>
      <c r="BEA130" s="449"/>
      <c r="BEB130" s="450">
        <f t="shared" si="8648"/>
        <v>0</v>
      </c>
      <c r="BEC130" s="463"/>
      <c r="BED130" s="448"/>
      <c r="BEF130" s="458"/>
      <c r="BEG130" s="447"/>
      <c r="BEH130" s="447"/>
      <c r="BEI130" s="447"/>
      <c r="BEJ130" s="450">
        <f t="shared" si="8649"/>
        <v>0</v>
      </c>
      <c r="BEK130" s="447"/>
      <c r="BEL130" s="447"/>
      <c r="BEM130" s="447"/>
      <c r="BEN130" s="447"/>
      <c r="BEO130" s="447"/>
      <c r="BEP130" s="449"/>
      <c r="BEQ130" s="450">
        <f t="shared" si="8650"/>
        <v>0</v>
      </c>
      <c r="BER130" s="463"/>
      <c r="BES130" s="448"/>
      <c r="BEU130" s="458"/>
      <c r="BEV130" s="447"/>
      <c r="BEW130" s="447"/>
      <c r="BEX130" s="447"/>
      <c r="BEY130" s="450">
        <f t="shared" si="8651"/>
        <v>0</v>
      </c>
      <c r="BEZ130" s="447"/>
      <c r="BFA130" s="447"/>
      <c r="BFB130" s="447"/>
      <c r="BFC130" s="447"/>
      <c r="BFD130" s="447"/>
      <c r="BFE130" s="449"/>
      <c r="BFF130" s="450">
        <f t="shared" si="8652"/>
        <v>0</v>
      </c>
      <c r="BFG130" s="463"/>
      <c r="BFH130" s="448"/>
      <c r="BFJ130" s="458"/>
      <c r="BFK130" s="447"/>
      <c r="BFL130" s="447"/>
      <c r="BFM130" s="447"/>
      <c r="BFN130" s="450">
        <f t="shared" si="8653"/>
        <v>0</v>
      </c>
      <c r="BFO130" s="447"/>
      <c r="BFP130" s="447"/>
      <c r="BFQ130" s="447"/>
      <c r="BFR130" s="447"/>
      <c r="BFS130" s="447"/>
      <c r="BFT130" s="449"/>
      <c r="BFU130" s="450">
        <f t="shared" si="8654"/>
        <v>0</v>
      </c>
      <c r="BFV130" s="463"/>
      <c r="BFW130" s="448"/>
      <c r="BFY130" s="458"/>
      <c r="BFZ130" s="447"/>
      <c r="BGA130" s="447"/>
      <c r="BGB130" s="447"/>
      <c r="BGC130" s="450">
        <f t="shared" si="8655"/>
        <v>0</v>
      </c>
      <c r="BGD130" s="447"/>
      <c r="BGE130" s="447"/>
      <c r="BGF130" s="447"/>
      <c r="BGG130" s="447"/>
      <c r="BGH130" s="447"/>
      <c r="BGI130" s="449"/>
      <c r="BGJ130" s="450">
        <f t="shared" si="8656"/>
        <v>0</v>
      </c>
      <c r="BGK130" s="463"/>
      <c r="BGL130" s="448"/>
      <c r="BGN130" s="458"/>
      <c r="BGO130" s="447"/>
      <c r="BGP130" s="447"/>
      <c r="BGQ130" s="447"/>
      <c r="BGR130" s="450">
        <f t="shared" si="8657"/>
        <v>0</v>
      </c>
      <c r="BGS130" s="447"/>
      <c r="BGT130" s="447"/>
      <c r="BGU130" s="447"/>
      <c r="BGV130" s="447"/>
      <c r="BGW130" s="447"/>
      <c r="BGX130" s="449"/>
      <c r="BGY130" s="450">
        <f t="shared" si="8658"/>
        <v>0</v>
      </c>
      <c r="BGZ130" s="463"/>
      <c r="BHA130" s="448"/>
      <c r="BHC130" s="458"/>
      <c r="BHD130" s="447"/>
      <c r="BHE130" s="447"/>
      <c r="BHF130" s="447"/>
      <c r="BHG130" s="450">
        <f t="shared" si="8659"/>
        <v>0</v>
      </c>
      <c r="BHH130" s="447"/>
      <c r="BHI130" s="447"/>
      <c r="BHJ130" s="447"/>
      <c r="BHK130" s="447"/>
      <c r="BHL130" s="447"/>
      <c r="BHM130" s="449"/>
      <c r="BHN130" s="450">
        <f t="shared" si="8660"/>
        <v>0</v>
      </c>
      <c r="BHO130" s="463"/>
      <c r="BHP130" s="448"/>
      <c r="BHR130" s="458"/>
      <c r="BHS130" s="447"/>
      <c r="BHT130" s="447"/>
      <c r="BHU130" s="447"/>
      <c r="BHV130" s="450">
        <f t="shared" si="8661"/>
        <v>0</v>
      </c>
      <c r="BHW130" s="447"/>
      <c r="BHX130" s="447"/>
      <c r="BHY130" s="447"/>
      <c r="BHZ130" s="447"/>
      <c r="BIA130" s="447"/>
      <c r="BIB130" s="449"/>
      <c r="BIC130" s="450">
        <f t="shared" si="8662"/>
        <v>0</v>
      </c>
      <c r="BID130" s="463"/>
      <c r="BIE130" s="448"/>
      <c r="BIG130" s="458"/>
      <c r="BIH130" s="447"/>
      <c r="BII130" s="447"/>
      <c r="BIJ130" s="447"/>
      <c r="BIK130" s="450">
        <f t="shared" si="8663"/>
        <v>0</v>
      </c>
      <c r="BIL130" s="447"/>
      <c r="BIM130" s="447"/>
      <c r="BIN130" s="447"/>
      <c r="BIO130" s="447"/>
      <c r="BIP130" s="447"/>
      <c r="BIQ130" s="449"/>
      <c r="BIR130" s="450">
        <f t="shared" si="8664"/>
        <v>0</v>
      </c>
      <c r="BIS130" s="463"/>
      <c r="BIT130" s="448"/>
      <c r="BIV130" s="458"/>
      <c r="BIW130" s="447"/>
      <c r="BIX130" s="447"/>
      <c r="BIY130" s="447"/>
      <c r="BIZ130" s="450">
        <f t="shared" si="8665"/>
        <v>0</v>
      </c>
      <c r="BJA130" s="447"/>
      <c r="BJB130" s="447"/>
      <c r="BJC130" s="447"/>
      <c r="BJD130" s="447"/>
      <c r="BJE130" s="447"/>
      <c r="BJF130" s="449"/>
      <c r="BJG130" s="450">
        <f t="shared" si="8666"/>
        <v>0</v>
      </c>
      <c r="BJH130" s="463"/>
      <c r="BJI130" s="448"/>
      <c r="BJK130" s="458"/>
      <c r="BJL130" s="447"/>
      <c r="BJM130" s="447"/>
      <c r="BJN130" s="447"/>
      <c r="BJO130" s="450">
        <f t="shared" si="8667"/>
        <v>0</v>
      </c>
      <c r="BJP130" s="447"/>
      <c r="BJQ130" s="447"/>
      <c r="BJR130" s="447"/>
      <c r="BJS130" s="447"/>
      <c r="BJT130" s="447"/>
      <c r="BJU130" s="449"/>
      <c r="BJV130" s="450">
        <f t="shared" si="8668"/>
        <v>0</v>
      </c>
      <c r="BJW130" s="463"/>
      <c r="BJX130" s="448"/>
      <c r="BJZ130" s="458"/>
      <c r="BKA130" s="447"/>
      <c r="BKB130" s="447"/>
      <c r="BKC130" s="447"/>
      <c r="BKD130" s="450">
        <f t="shared" si="8669"/>
        <v>0</v>
      </c>
      <c r="BKE130" s="447"/>
      <c r="BKF130" s="447"/>
      <c r="BKG130" s="447"/>
      <c r="BKH130" s="447"/>
      <c r="BKI130" s="447"/>
      <c r="BKJ130" s="449"/>
      <c r="BKK130" s="450">
        <f t="shared" si="8670"/>
        <v>0</v>
      </c>
      <c r="BKL130" s="463"/>
      <c r="BKM130" s="448"/>
      <c r="BKO130" s="458"/>
      <c r="BKP130" s="447"/>
      <c r="BKQ130" s="447"/>
      <c r="BKR130" s="447"/>
      <c r="BKS130" s="450">
        <f t="shared" si="8671"/>
        <v>0</v>
      </c>
      <c r="BKT130" s="447"/>
      <c r="BKU130" s="447"/>
      <c r="BKV130" s="447"/>
      <c r="BKW130" s="447"/>
      <c r="BKX130" s="447"/>
      <c r="BKY130" s="449"/>
      <c r="BKZ130" s="450">
        <f t="shared" si="8672"/>
        <v>0</v>
      </c>
      <c r="BLA130" s="463"/>
      <c r="BLB130" s="448"/>
      <c r="BLD130" s="458"/>
      <c r="BLE130" s="447"/>
      <c r="BLF130" s="447"/>
      <c r="BLG130" s="447"/>
      <c r="BLH130" s="450">
        <f t="shared" si="8673"/>
        <v>0</v>
      </c>
      <c r="BLI130" s="447"/>
      <c r="BLJ130" s="447"/>
      <c r="BLK130" s="447"/>
      <c r="BLL130" s="447"/>
      <c r="BLM130" s="447"/>
      <c r="BLN130" s="449"/>
      <c r="BLO130" s="450">
        <f t="shared" si="8674"/>
        <v>0</v>
      </c>
      <c r="BLP130" s="463"/>
      <c r="BLQ130" s="448"/>
      <c r="BLS130" s="458"/>
      <c r="BLT130" s="447"/>
      <c r="BLU130" s="447"/>
      <c r="BLV130" s="447"/>
      <c r="BLW130" s="450">
        <f t="shared" si="8675"/>
        <v>0</v>
      </c>
      <c r="BLX130" s="447"/>
      <c r="BLY130" s="447"/>
      <c r="BLZ130" s="447"/>
      <c r="BMA130" s="447"/>
      <c r="BMB130" s="447"/>
      <c r="BMC130" s="449"/>
      <c r="BMD130" s="450">
        <f t="shared" si="8676"/>
        <v>0</v>
      </c>
      <c r="BME130" s="463"/>
      <c r="BMF130" s="448"/>
      <c r="BMH130" s="458"/>
      <c r="BMI130" s="447"/>
      <c r="BMJ130" s="447"/>
      <c r="BMK130" s="447"/>
      <c r="BML130" s="450">
        <f t="shared" si="8677"/>
        <v>0</v>
      </c>
      <c r="BMM130" s="447"/>
      <c r="BMN130" s="447"/>
      <c r="BMO130" s="447"/>
      <c r="BMP130" s="447"/>
      <c r="BMQ130" s="447"/>
      <c r="BMR130" s="449"/>
      <c r="BMS130" s="450">
        <f t="shared" si="8678"/>
        <v>0</v>
      </c>
      <c r="BMT130" s="463"/>
      <c r="BMU130" s="448"/>
      <c r="BMW130" s="458"/>
      <c r="BMX130" s="447"/>
      <c r="BMY130" s="447"/>
      <c r="BMZ130" s="447"/>
      <c r="BNA130" s="450">
        <f t="shared" si="8679"/>
        <v>0</v>
      </c>
      <c r="BNB130" s="447"/>
      <c r="BNC130" s="447"/>
      <c r="BND130" s="447"/>
      <c r="BNE130" s="447"/>
      <c r="BNF130" s="447"/>
      <c r="BNG130" s="449"/>
      <c r="BNH130" s="450">
        <f t="shared" si="8680"/>
        <v>0</v>
      </c>
      <c r="BNI130" s="463"/>
      <c r="BNJ130" s="448"/>
      <c r="BNL130" s="458"/>
      <c r="BNM130" s="447"/>
      <c r="BNN130" s="447"/>
      <c r="BNO130" s="447"/>
      <c r="BNP130" s="450">
        <f t="shared" si="8681"/>
        <v>0</v>
      </c>
      <c r="BNQ130" s="447"/>
      <c r="BNR130" s="447"/>
      <c r="BNS130" s="447"/>
      <c r="BNT130" s="447"/>
      <c r="BNU130" s="447"/>
      <c r="BNV130" s="449"/>
      <c r="BNW130" s="450">
        <f t="shared" si="8682"/>
        <v>0</v>
      </c>
      <c r="BNX130" s="463"/>
      <c r="BNY130" s="448"/>
      <c r="BOA130" s="458"/>
      <c r="BOB130" s="447"/>
      <c r="BOC130" s="447"/>
      <c r="BOD130" s="447"/>
      <c r="BOE130" s="450">
        <f t="shared" si="8683"/>
        <v>0</v>
      </c>
      <c r="BOF130" s="447"/>
      <c r="BOG130" s="447"/>
      <c r="BOH130" s="447"/>
      <c r="BOI130" s="447"/>
      <c r="BOJ130" s="447"/>
      <c r="BOK130" s="449"/>
      <c r="BOL130" s="450">
        <f t="shared" si="8684"/>
        <v>0</v>
      </c>
      <c r="BOM130" s="463"/>
      <c r="BON130" s="448"/>
      <c r="BOP130" s="458"/>
      <c r="BOQ130" s="447"/>
      <c r="BOR130" s="447"/>
      <c r="BOS130" s="447"/>
      <c r="BOT130" s="450">
        <f t="shared" si="8685"/>
        <v>0</v>
      </c>
      <c r="BOU130" s="447"/>
      <c r="BOV130" s="447"/>
      <c r="BOW130" s="447"/>
      <c r="BOX130" s="447"/>
      <c r="BOY130" s="447"/>
      <c r="BOZ130" s="449"/>
      <c r="BPA130" s="450">
        <f t="shared" si="8686"/>
        <v>0</v>
      </c>
      <c r="BPB130" s="463"/>
      <c r="BPC130" s="448"/>
      <c r="BPE130" s="458"/>
      <c r="BPF130" s="447"/>
      <c r="BPG130" s="447"/>
      <c r="BPH130" s="447"/>
      <c r="BPI130" s="450">
        <f t="shared" si="8687"/>
        <v>0</v>
      </c>
      <c r="BPJ130" s="447"/>
      <c r="BPK130" s="447"/>
      <c r="BPL130" s="447"/>
      <c r="BPM130" s="447"/>
      <c r="BPN130" s="447"/>
      <c r="BPO130" s="449"/>
      <c r="BPP130" s="450">
        <f t="shared" si="8688"/>
        <v>0</v>
      </c>
      <c r="BPQ130" s="463"/>
      <c r="BPR130" s="448"/>
      <c r="BPT130" s="458"/>
      <c r="BPU130" s="447"/>
      <c r="BPV130" s="447"/>
      <c r="BPW130" s="447"/>
      <c r="BPX130" s="450">
        <f t="shared" si="8689"/>
        <v>0</v>
      </c>
      <c r="BPY130" s="447"/>
      <c r="BPZ130" s="447"/>
      <c r="BQA130" s="447"/>
      <c r="BQB130" s="447"/>
      <c r="BQC130" s="447"/>
      <c r="BQD130" s="449"/>
      <c r="BQE130" s="450">
        <f t="shared" si="8690"/>
        <v>0</v>
      </c>
      <c r="BQF130" s="463"/>
      <c r="BQG130" s="448"/>
      <c r="BQI130" s="458"/>
      <c r="BQJ130" s="447"/>
      <c r="BQK130" s="447"/>
      <c r="BQL130" s="447"/>
      <c r="BQM130" s="450">
        <f t="shared" si="8691"/>
        <v>0</v>
      </c>
      <c r="BQN130" s="447"/>
      <c r="BQO130" s="447"/>
      <c r="BQP130" s="447"/>
      <c r="BQQ130" s="447"/>
      <c r="BQR130" s="447"/>
      <c r="BQS130" s="449"/>
      <c r="BQT130" s="450">
        <f t="shared" si="8692"/>
        <v>0</v>
      </c>
      <c r="BQU130" s="463"/>
      <c r="BQV130" s="448"/>
      <c r="BQX130" s="458"/>
      <c r="BQY130" s="447"/>
      <c r="BQZ130" s="447"/>
      <c r="BRA130" s="447"/>
      <c r="BRB130" s="450">
        <f t="shared" si="8693"/>
        <v>0</v>
      </c>
      <c r="BRC130" s="447"/>
      <c r="BRD130" s="447"/>
      <c r="BRE130" s="447"/>
      <c r="BRF130" s="447"/>
      <c r="BRG130" s="447"/>
      <c r="BRH130" s="449"/>
      <c r="BRI130" s="450">
        <f t="shared" si="8694"/>
        <v>0</v>
      </c>
      <c r="BRJ130" s="463"/>
      <c r="BRK130" s="448"/>
      <c r="BRM130" s="458"/>
      <c r="BRN130" s="447"/>
      <c r="BRO130" s="447"/>
      <c r="BRP130" s="447"/>
      <c r="BRQ130" s="450">
        <f t="shared" si="8695"/>
        <v>0</v>
      </c>
      <c r="BRR130" s="447"/>
      <c r="BRS130" s="447"/>
      <c r="BRT130" s="447"/>
      <c r="BRU130" s="447"/>
      <c r="BRV130" s="447"/>
      <c r="BRW130" s="449"/>
      <c r="BRX130" s="450">
        <f t="shared" si="8696"/>
        <v>0</v>
      </c>
      <c r="BRY130" s="463"/>
      <c r="BRZ130" s="448"/>
      <c r="BSB130" s="458"/>
      <c r="BSC130" s="447"/>
      <c r="BSD130" s="447"/>
      <c r="BSE130" s="447"/>
      <c r="BSF130" s="450">
        <f t="shared" si="8697"/>
        <v>0</v>
      </c>
      <c r="BSG130" s="447"/>
      <c r="BSH130" s="447"/>
      <c r="BSI130" s="447"/>
      <c r="BSJ130" s="447"/>
      <c r="BSK130" s="447"/>
      <c r="BSL130" s="449"/>
      <c r="BSM130" s="450">
        <f t="shared" si="8698"/>
        <v>0</v>
      </c>
      <c r="BSN130" s="463"/>
      <c r="BSO130" s="448"/>
      <c r="BSQ130" s="458"/>
      <c r="BSR130" s="447"/>
      <c r="BSS130" s="447"/>
      <c r="BST130" s="447"/>
      <c r="BSU130" s="450">
        <f t="shared" si="8699"/>
        <v>0</v>
      </c>
      <c r="BSV130" s="447"/>
      <c r="BSW130" s="447"/>
      <c r="BSX130" s="447"/>
      <c r="BSY130" s="447"/>
      <c r="BSZ130" s="447"/>
      <c r="BTA130" s="449"/>
      <c r="BTB130" s="450">
        <f t="shared" si="8700"/>
        <v>0</v>
      </c>
      <c r="BTC130" s="463"/>
      <c r="BTD130" s="448"/>
      <c r="BTF130" s="458"/>
      <c r="BTG130" s="447"/>
      <c r="BTH130" s="447"/>
      <c r="BTI130" s="447"/>
      <c r="BTJ130" s="450">
        <f t="shared" si="8701"/>
        <v>0</v>
      </c>
      <c r="BTK130" s="447"/>
      <c r="BTL130" s="447"/>
      <c r="BTM130" s="447"/>
      <c r="BTN130" s="447"/>
      <c r="BTO130" s="447"/>
      <c r="BTP130" s="449"/>
      <c r="BTQ130" s="450">
        <f t="shared" si="8702"/>
        <v>0</v>
      </c>
      <c r="BTR130" s="463"/>
      <c r="BTS130" s="448"/>
      <c r="BTU130" s="458"/>
      <c r="BTV130" s="447"/>
      <c r="BTW130" s="447"/>
      <c r="BTX130" s="447"/>
      <c r="BTY130" s="450">
        <f t="shared" si="8703"/>
        <v>0</v>
      </c>
      <c r="BTZ130" s="447"/>
      <c r="BUA130" s="447"/>
      <c r="BUB130" s="447"/>
      <c r="BUC130" s="447"/>
      <c r="BUD130" s="447"/>
      <c r="BUE130" s="449"/>
      <c r="BUF130" s="450">
        <f t="shared" si="8704"/>
        <v>0</v>
      </c>
      <c r="BUG130" s="463"/>
      <c r="BUH130" s="448"/>
      <c r="BUJ130" s="458"/>
      <c r="BUK130" s="447"/>
      <c r="BUL130" s="447"/>
      <c r="BUM130" s="447"/>
      <c r="BUN130" s="450">
        <f t="shared" si="8705"/>
        <v>0</v>
      </c>
      <c r="BUO130" s="447"/>
      <c r="BUP130" s="447"/>
      <c r="BUQ130" s="447"/>
      <c r="BUR130" s="447"/>
      <c r="BUS130" s="447"/>
      <c r="BUT130" s="449"/>
      <c r="BUU130" s="450">
        <f t="shared" si="8706"/>
        <v>0</v>
      </c>
      <c r="BUV130" s="463"/>
      <c r="BUW130" s="448"/>
      <c r="BUY130" s="458"/>
      <c r="BUZ130" s="447"/>
      <c r="BVA130" s="447"/>
      <c r="BVB130" s="447"/>
      <c r="BVC130" s="450">
        <f t="shared" si="8707"/>
        <v>0</v>
      </c>
      <c r="BVD130" s="447"/>
      <c r="BVE130" s="447"/>
      <c r="BVF130" s="447"/>
      <c r="BVG130" s="447"/>
      <c r="BVH130" s="447"/>
      <c r="BVI130" s="449"/>
      <c r="BVJ130" s="450">
        <f t="shared" si="8708"/>
        <v>0</v>
      </c>
      <c r="BVK130" s="463"/>
      <c r="BVL130" s="448"/>
      <c r="BVN130" s="458"/>
      <c r="BVO130" s="447"/>
      <c r="BVP130" s="447"/>
      <c r="BVQ130" s="447"/>
      <c r="BVR130" s="450">
        <f t="shared" si="8709"/>
        <v>0</v>
      </c>
      <c r="BVS130" s="447"/>
      <c r="BVT130" s="447"/>
      <c r="BVU130" s="447"/>
      <c r="BVV130" s="447"/>
      <c r="BVW130" s="447"/>
      <c r="BVX130" s="449"/>
      <c r="BVY130" s="450">
        <f t="shared" si="8710"/>
        <v>0</v>
      </c>
      <c r="BVZ130" s="463"/>
      <c r="BWA130" s="448"/>
    </row>
    <row r="131" spans="2:1951" ht="15" hidden="1" customHeight="1" x14ac:dyDescent="0.2">
      <c r="B131" s="452" t="s">
        <v>324</v>
      </c>
      <c r="C131" s="450">
        <f t="shared" ref="C131:P131" si="8711">SUM(C132:C137)</f>
        <v>0</v>
      </c>
      <c r="D131" s="450">
        <f t="shared" si="8711"/>
        <v>0</v>
      </c>
      <c r="E131" s="450">
        <f t="shared" si="8711"/>
        <v>0</v>
      </c>
      <c r="F131" s="450">
        <f t="shared" si="8711"/>
        <v>0</v>
      </c>
      <c r="G131" s="450">
        <f t="shared" si="8711"/>
        <v>0</v>
      </c>
      <c r="H131" s="450">
        <f t="shared" si="8711"/>
        <v>0</v>
      </c>
      <c r="I131" s="450">
        <f t="shared" si="8711"/>
        <v>0</v>
      </c>
      <c r="J131" s="450">
        <f t="shared" si="8711"/>
        <v>0</v>
      </c>
      <c r="K131" s="450">
        <f t="shared" si="8711"/>
        <v>0</v>
      </c>
      <c r="L131" s="450">
        <f t="shared" si="8711"/>
        <v>0</v>
      </c>
      <c r="M131" s="450">
        <f t="shared" si="8711"/>
        <v>0</v>
      </c>
      <c r="N131" s="450">
        <f t="shared" si="8711"/>
        <v>0</v>
      </c>
      <c r="O131" s="450">
        <f t="shared" si="8711"/>
        <v>0</v>
      </c>
      <c r="P131" s="451">
        <f t="shared" si="8711"/>
        <v>0</v>
      </c>
      <c r="R131" s="457">
        <f t="shared" ref="R131:AE131" si="8712">SUM(R132:R137)</f>
        <v>0</v>
      </c>
      <c r="S131" s="450">
        <f t="shared" si="8712"/>
        <v>0</v>
      </c>
      <c r="T131" s="450">
        <f t="shared" si="8712"/>
        <v>0</v>
      </c>
      <c r="U131" s="450">
        <f t="shared" si="8712"/>
        <v>0</v>
      </c>
      <c r="V131" s="450">
        <f t="shared" si="8712"/>
        <v>0</v>
      </c>
      <c r="W131" s="450">
        <f t="shared" si="8712"/>
        <v>0</v>
      </c>
      <c r="X131" s="450">
        <f t="shared" si="8712"/>
        <v>0</v>
      </c>
      <c r="Y131" s="450">
        <f t="shared" si="8712"/>
        <v>0</v>
      </c>
      <c r="Z131" s="450">
        <f t="shared" si="8712"/>
        <v>0</v>
      </c>
      <c r="AA131" s="450">
        <f t="shared" si="8712"/>
        <v>0</v>
      </c>
      <c r="AB131" s="450">
        <f t="shared" si="8712"/>
        <v>0</v>
      </c>
      <c r="AC131" s="450">
        <f t="shared" si="8712"/>
        <v>0</v>
      </c>
      <c r="AD131" s="450">
        <f t="shared" si="8712"/>
        <v>0</v>
      </c>
      <c r="AE131" s="451">
        <f t="shared" si="8712"/>
        <v>0</v>
      </c>
      <c r="AG131" s="457">
        <f t="shared" ref="AG131:AT131" si="8713">SUM(AG132:AG137)</f>
        <v>0</v>
      </c>
      <c r="AH131" s="450">
        <f t="shared" si="8713"/>
        <v>0</v>
      </c>
      <c r="AI131" s="450">
        <f t="shared" si="8713"/>
        <v>0</v>
      </c>
      <c r="AJ131" s="450">
        <f t="shared" si="8713"/>
        <v>0</v>
      </c>
      <c r="AK131" s="450">
        <f t="shared" si="8713"/>
        <v>0</v>
      </c>
      <c r="AL131" s="450">
        <f t="shared" si="8713"/>
        <v>0</v>
      </c>
      <c r="AM131" s="450">
        <f t="shared" si="8713"/>
        <v>0</v>
      </c>
      <c r="AN131" s="450">
        <f t="shared" si="8713"/>
        <v>0</v>
      </c>
      <c r="AO131" s="450">
        <f t="shared" si="8713"/>
        <v>0</v>
      </c>
      <c r="AP131" s="450">
        <f t="shared" si="8713"/>
        <v>0</v>
      </c>
      <c r="AQ131" s="450">
        <f t="shared" si="8713"/>
        <v>0</v>
      </c>
      <c r="AR131" s="450">
        <f t="shared" si="8713"/>
        <v>0</v>
      </c>
      <c r="AS131" s="450">
        <f t="shared" si="8713"/>
        <v>0</v>
      </c>
      <c r="AT131" s="451">
        <f t="shared" si="8713"/>
        <v>0</v>
      </c>
      <c r="AV131" s="457">
        <f t="shared" ref="AV131:BI131" si="8714">SUM(AV132:AV137)</f>
        <v>0</v>
      </c>
      <c r="AW131" s="450">
        <f t="shared" si="8714"/>
        <v>0</v>
      </c>
      <c r="AX131" s="450">
        <f t="shared" si="8714"/>
        <v>0</v>
      </c>
      <c r="AY131" s="450">
        <f t="shared" si="8714"/>
        <v>0</v>
      </c>
      <c r="AZ131" s="450">
        <f t="shared" si="8714"/>
        <v>0</v>
      </c>
      <c r="BA131" s="450">
        <f t="shared" si="8714"/>
        <v>0</v>
      </c>
      <c r="BB131" s="450">
        <f t="shared" si="8714"/>
        <v>0</v>
      </c>
      <c r="BC131" s="450">
        <f t="shared" si="8714"/>
        <v>0</v>
      </c>
      <c r="BD131" s="450">
        <f t="shared" si="8714"/>
        <v>0</v>
      </c>
      <c r="BE131" s="450">
        <f t="shared" si="8714"/>
        <v>0</v>
      </c>
      <c r="BF131" s="450">
        <f t="shared" si="8714"/>
        <v>0</v>
      </c>
      <c r="BG131" s="450">
        <f t="shared" si="8714"/>
        <v>0</v>
      </c>
      <c r="BH131" s="450">
        <f t="shared" si="8714"/>
        <v>0</v>
      </c>
      <c r="BI131" s="451">
        <f t="shared" si="8714"/>
        <v>0</v>
      </c>
      <c r="BK131" s="457">
        <f t="shared" ref="BK131:BX131" si="8715">SUM(BK132:BK137)</f>
        <v>0</v>
      </c>
      <c r="BL131" s="450">
        <f t="shared" si="8715"/>
        <v>0</v>
      </c>
      <c r="BM131" s="450">
        <f t="shared" si="8715"/>
        <v>0</v>
      </c>
      <c r="BN131" s="450">
        <f t="shared" si="8715"/>
        <v>0</v>
      </c>
      <c r="BO131" s="450">
        <f t="shared" si="8715"/>
        <v>0</v>
      </c>
      <c r="BP131" s="450">
        <f t="shared" si="8715"/>
        <v>0</v>
      </c>
      <c r="BQ131" s="450">
        <f t="shared" si="8715"/>
        <v>0</v>
      </c>
      <c r="BR131" s="450">
        <f t="shared" si="8715"/>
        <v>0</v>
      </c>
      <c r="BS131" s="450">
        <f t="shared" si="8715"/>
        <v>0</v>
      </c>
      <c r="BT131" s="450">
        <f t="shared" si="8715"/>
        <v>0</v>
      </c>
      <c r="BU131" s="450">
        <f t="shared" si="8715"/>
        <v>0</v>
      </c>
      <c r="BV131" s="450">
        <f t="shared" si="8715"/>
        <v>0</v>
      </c>
      <c r="BW131" s="450">
        <f t="shared" si="8715"/>
        <v>0</v>
      </c>
      <c r="BX131" s="451">
        <f t="shared" si="8715"/>
        <v>0</v>
      </c>
      <c r="BZ131" s="457">
        <f t="shared" ref="BZ131:CM131" si="8716">SUM(BZ132:BZ137)</f>
        <v>0</v>
      </c>
      <c r="CA131" s="450">
        <f t="shared" si="8716"/>
        <v>0</v>
      </c>
      <c r="CB131" s="450">
        <f t="shared" si="8716"/>
        <v>0</v>
      </c>
      <c r="CC131" s="450">
        <f t="shared" si="8716"/>
        <v>0</v>
      </c>
      <c r="CD131" s="450">
        <f t="shared" si="8716"/>
        <v>0</v>
      </c>
      <c r="CE131" s="450">
        <f t="shared" si="8716"/>
        <v>0</v>
      </c>
      <c r="CF131" s="450">
        <f t="shared" si="8716"/>
        <v>0</v>
      </c>
      <c r="CG131" s="450">
        <f t="shared" si="8716"/>
        <v>0</v>
      </c>
      <c r="CH131" s="450">
        <f t="shared" si="8716"/>
        <v>0</v>
      </c>
      <c r="CI131" s="450">
        <f t="shared" si="8716"/>
        <v>0</v>
      </c>
      <c r="CJ131" s="450">
        <f t="shared" si="8716"/>
        <v>0</v>
      </c>
      <c r="CK131" s="450">
        <f t="shared" si="8716"/>
        <v>0</v>
      </c>
      <c r="CL131" s="450">
        <f t="shared" si="8716"/>
        <v>0</v>
      </c>
      <c r="CM131" s="451">
        <f t="shared" si="8716"/>
        <v>0</v>
      </c>
      <c r="CO131" s="457">
        <f t="shared" ref="CO131:DB131" si="8717">SUM(CO132:CO137)</f>
        <v>0</v>
      </c>
      <c r="CP131" s="450">
        <f t="shared" si="8717"/>
        <v>0</v>
      </c>
      <c r="CQ131" s="450">
        <f t="shared" si="8717"/>
        <v>0</v>
      </c>
      <c r="CR131" s="450">
        <f t="shared" si="8717"/>
        <v>0</v>
      </c>
      <c r="CS131" s="450">
        <f t="shared" si="8717"/>
        <v>0</v>
      </c>
      <c r="CT131" s="450">
        <f t="shared" si="8717"/>
        <v>0</v>
      </c>
      <c r="CU131" s="450">
        <f t="shared" si="8717"/>
        <v>0</v>
      </c>
      <c r="CV131" s="450">
        <f t="shared" si="8717"/>
        <v>0</v>
      </c>
      <c r="CW131" s="450">
        <f t="shared" si="8717"/>
        <v>0</v>
      </c>
      <c r="CX131" s="450">
        <f t="shared" si="8717"/>
        <v>0</v>
      </c>
      <c r="CY131" s="450">
        <f t="shared" si="8717"/>
        <v>0</v>
      </c>
      <c r="CZ131" s="450">
        <f t="shared" si="8717"/>
        <v>0</v>
      </c>
      <c r="DA131" s="450">
        <f t="shared" si="8717"/>
        <v>0</v>
      </c>
      <c r="DB131" s="451">
        <f t="shared" si="8717"/>
        <v>0</v>
      </c>
      <c r="DD131" s="457">
        <f t="shared" ref="DD131:DQ131" si="8718">SUM(DD132:DD137)</f>
        <v>0</v>
      </c>
      <c r="DE131" s="450">
        <f t="shared" si="8718"/>
        <v>0</v>
      </c>
      <c r="DF131" s="450">
        <f t="shared" si="8718"/>
        <v>0</v>
      </c>
      <c r="DG131" s="450">
        <f t="shared" si="8718"/>
        <v>0</v>
      </c>
      <c r="DH131" s="450">
        <f t="shared" si="8718"/>
        <v>0</v>
      </c>
      <c r="DI131" s="450">
        <f t="shared" si="8718"/>
        <v>0</v>
      </c>
      <c r="DJ131" s="450">
        <f t="shared" si="8718"/>
        <v>0</v>
      </c>
      <c r="DK131" s="450">
        <f t="shared" si="8718"/>
        <v>0</v>
      </c>
      <c r="DL131" s="450">
        <f t="shared" si="8718"/>
        <v>0</v>
      </c>
      <c r="DM131" s="450">
        <f t="shared" si="8718"/>
        <v>0</v>
      </c>
      <c r="DN131" s="450">
        <f t="shared" si="8718"/>
        <v>0</v>
      </c>
      <c r="DO131" s="450">
        <f t="shared" si="8718"/>
        <v>0</v>
      </c>
      <c r="DP131" s="450">
        <f t="shared" si="8718"/>
        <v>0</v>
      </c>
      <c r="DQ131" s="451">
        <f t="shared" si="8718"/>
        <v>0</v>
      </c>
      <c r="DS131" s="457">
        <f t="shared" ref="DS131:EF131" si="8719">SUM(DS132:DS137)</f>
        <v>0</v>
      </c>
      <c r="DT131" s="450">
        <f t="shared" si="8719"/>
        <v>0</v>
      </c>
      <c r="DU131" s="450">
        <f t="shared" si="8719"/>
        <v>0</v>
      </c>
      <c r="DV131" s="450">
        <f t="shared" si="8719"/>
        <v>0</v>
      </c>
      <c r="DW131" s="450">
        <f t="shared" si="8719"/>
        <v>0</v>
      </c>
      <c r="DX131" s="450">
        <f t="shared" si="8719"/>
        <v>0</v>
      </c>
      <c r="DY131" s="450">
        <f t="shared" si="8719"/>
        <v>0</v>
      </c>
      <c r="DZ131" s="450">
        <f t="shared" si="8719"/>
        <v>0</v>
      </c>
      <c r="EA131" s="450">
        <f t="shared" si="8719"/>
        <v>0</v>
      </c>
      <c r="EB131" s="450">
        <f t="shared" si="8719"/>
        <v>0</v>
      </c>
      <c r="EC131" s="450">
        <f t="shared" si="8719"/>
        <v>0</v>
      </c>
      <c r="ED131" s="450">
        <f t="shared" si="8719"/>
        <v>0</v>
      </c>
      <c r="EE131" s="450">
        <f t="shared" si="8719"/>
        <v>0</v>
      </c>
      <c r="EF131" s="451">
        <f t="shared" si="8719"/>
        <v>0</v>
      </c>
      <c r="EH131" s="457">
        <f t="shared" ref="EH131:EU131" si="8720">SUM(EH132:EH137)</f>
        <v>0</v>
      </c>
      <c r="EI131" s="450">
        <f t="shared" si="8720"/>
        <v>0</v>
      </c>
      <c r="EJ131" s="450">
        <f t="shared" si="8720"/>
        <v>0</v>
      </c>
      <c r="EK131" s="450">
        <f t="shared" si="8720"/>
        <v>0</v>
      </c>
      <c r="EL131" s="450">
        <f t="shared" si="8720"/>
        <v>0</v>
      </c>
      <c r="EM131" s="450">
        <f t="shared" si="8720"/>
        <v>0</v>
      </c>
      <c r="EN131" s="450">
        <f t="shared" si="8720"/>
        <v>0</v>
      </c>
      <c r="EO131" s="450">
        <f t="shared" si="8720"/>
        <v>0</v>
      </c>
      <c r="EP131" s="450">
        <f t="shared" si="8720"/>
        <v>0</v>
      </c>
      <c r="EQ131" s="450">
        <f t="shared" si="8720"/>
        <v>0</v>
      </c>
      <c r="ER131" s="450">
        <f t="shared" si="8720"/>
        <v>0</v>
      </c>
      <c r="ES131" s="450">
        <f t="shared" si="8720"/>
        <v>0</v>
      </c>
      <c r="ET131" s="450">
        <f t="shared" si="8720"/>
        <v>0</v>
      </c>
      <c r="EU131" s="451">
        <f t="shared" si="8720"/>
        <v>0</v>
      </c>
      <c r="EW131" s="457">
        <f t="shared" ref="EW131:FJ131" si="8721">SUM(EW132:EW137)</f>
        <v>0</v>
      </c>
      <c r="EX131" s="450">
        <f t="shared" si="8721"/>
        <v>0</v>
      </c>
      <c r="EY131" s="450">
        <f t="shared" si="8721"/>
        <v>0</v>
      </c>
      <c r="EZ131" s="450">
        <f t="shared" si="8721"/>
        <v>0</v>
      </c>
      <c r="FA131" s="450">
        <f t="shared" si="8721"/>
        <v>0</v>
      </c>
      <c r="FB131" s="450">
        <f t="shared" si="8721"/>
        <v>0</v>
      </c>
      <c r="FC131" s="450">
        <f t="shared" si="8721"/>
        <v>0</v>
      </c>
      <c r="FD131" s="450">
        <f t="shared" si="8721"/>
        <v>0</v>
      </c>
      <c r="FE131" s="450">
        <f t="shared" si="8721"/>
        <v>0</v>
      </c>
      <c r="FF131" s="450">
        <f t="shared" si="8721"/>
        <v>0</v>
      </c>
      <c r="FG131" s="450">
        <f t="shared" si="8721"/>
        <v>0</v>
      </c>
      <c r="FH131" s="450">
        <f t="shared" si="8721"/>
        <v>0</v>
      </c>
      <c r="FI131" s="450">
        <f t="shared" si="8721"/>
        <v>0</v>
      </c>
      <c r="FJ131" s="451">
        <f t="shared" si="8721"/>
        <v>0</v>
      </c>
      <c r="FL131" s="457">
        <f t="shared" ref="FL131:FY131" si="8722">SUM(FL132:FL137)</f>
        <v>0</v>
      </c>
      <c r="FM131" s="450">
        <f t="shared" si="8722"/>
        <v>0</v>
      </c>
      <c r="FN131" s="450">
        <f t="shared" si="8722"/>
        <v>0</v>
      </c>
      <c r="FO131" s="450">
        <f t="shared" si="8722"/>
        <v>0</v>
      </c>
      <c r="FP131" s="450">
        <f t="shared" si="8722"/>
        <v>0</v>
      </c>
      <c r="FQ131" s="450">
        <f t="shared" si="8722"/>
        <v>0</v>
      </c>
      <c r="FR131" s="450">
        <f t="shared" si="8722"/>
        <v>0</v>
      </c>
      <c r="FS131" s="450">
        <f t="shared" si="8722"/>
        <v>0</v>
      </c>
      <c r="FT131" s="450">
        <f t="shared" si="8722"/>
        <v>0</v>
      </c>
      <c r="FU131" s="450">
        <f t="shared" si="8722"/>
        <v>0</v>
      </c>
      <c r="FV131" s="450">
        <f t="shared" si="8722"/>
        <v>0</v>
      </c>
      <c r="FW131" s="450">
        <f t="shared" si="8722"/>
        <v>0</v>
      </c>
      <c r="FX131" s="450">
        <f t="shared" si="8722"/>
        <v>0</v>
      </c>
      <c r="FY131" s="451">
        <f t="shared" si="8722"/>
        <v>0</v>
      </c>
      <c r="GA131" s="457">
        <f t="shared" ref="GA131:GN131" si="8723">SUM(GA132:GA137)</f>
        <v>0</v>
      </c>
      <c r="GB131" s="450">
        <f t="shared" si="8723"/>
        <v>0</v>
      </c>
      <c r="GC131" s="450">
        <f t="shared" si="8723"/>
        <v>0</v>
      </c>
      <c r="GD131" s="450">
        <f t="shared" si="8723"/>
        <v>0</v>
      </c>
      <c r="GE131" s="450">
        <f t="shared" si="8723"/>
        <v>0</v>
      </c>
      <c r="GF131" s="450">
        <f t="shared" si="8723"/>
        <v>0</v>
      </c>
      <c r="GG131" s="450">
        <f t="shared" si="8723"/>
        <v>0</v>
      </c>
      <c r="GH131" s="450">
        <f t="shared" si="8723"/>
        <v>0</v>
      </c>
      <c r="GI131" s="450">
        <f t="shared" si="8723"/>
        <v>0</v>
      </c>
      <c r="GJ131" s="450">
        <f t="shared" si="8723"/>
        <v>0</v>
      </c>
      <c r="GK131" s="450">
        <f t="shared" si="8723"/>
        <v>0</v>
      </c>
      <c r="GL131" s="450">
        <f t="shared" si="8723"/>
        <v>0</v>
      </c>
      <c r="GM131" s="450">
        <f t="shared" si="8723"/>
        <v>0</v>
      </c>
      <c r="GN131" s="451">
        <f t="shared" si="8723"/>
        <v>0</v>
      </c>
      <c r="GP131" s="457">
        <f t="shared" ref="GP131:HC131" si="8724">SUM(GP132:GP137)</f>
        <v>0</v>
      </c>
      <c r="GQ131" s="450">
        <f t="shared" si="8724"/>
        <v>0</v>
      </c>
      <c r="GR131" s="450">
        <f t="shared" si="8724"/>
        <v>0</v>
      </c>
      <c r="GS131" s="450">
        <f t="shared" si="8724"/>
        <v>0</v>
      </c>
      <c r="GT131" s="450">
        <f t="shared" si="8724"/>
        <v>0</v>
      </c>
      <c r="GU131" s="450">
        <f t="shared" si="8724"/>
        <v>0</v>
      </c>
      <c r="GV131" s="450">
        <f t="shared" si="8724"/>
        <v>0</v>
      </c>
      <c r="GW131" s="450">
        <f t="shared" si="8724"/>
        <v>0</v>
      </c>
      <c r="GX131" s="450">
        <f t="shared" si="8724"/>
        <v>0</v>
      </c>
      <c r="GY131" s="450">
        <f t="shared" si="8724"/>
        <v>0</v>
      </c>
      <c r="GZ131" s="450">
        <f t="shared" si="8724"/>
        <v>0</v>
      </c>
      <c r="HA131" s="450">
        <f t="shared" si="8724"/>
        <v>0</v>
      </c>
      <c r="HB131" s="450">
        <f t="shared" si="8724"/>
        <v>0</v>
      </c>
      <c r="HC131" s="451">
        <f t="shared" si="8724"/>
        <v>0</v>
      </c>
      <c r="HE131" s="457">
        <f t="shared" ref="HE131:HR131" si="8725">SUM(HE132:HE137)</f>
        <v>0</v>
      </c>
      <c r="HF131" s="450">
        <f t="shared" si="8725"/>
        <v>0</v>
      </c>
      <c r="HG131" s="450">
        <f t="shared" si="8725"/>
        <v>0</v>
      </c>
      <c r="HH131" s="450">
        <f t="shared" si="8725"/>
        <v>0</v>
      </c>
      <c r="HI131" s="450">
        <f t="shared" si="8725"/>
        <v>0</v>
      </c>
      <c r="HJ131" s="450">
        <f t="shared" si="8725"/>
        <v>0</v>
      </c>
      <c r="HK131" s="450">
        <f t="shared" si="8725"/>
        <v>0</v>
      </c>
      <c r="HL131" s="450">
        <f t="shared" si="8725"/>
        <v>0</v>
      </c>
      <c r="HM131" s="450">
        <f t="shared" si="8725"/>
        <v>0</v>
      </c>
      <c r="HN131" s="450">
        <f t="shared" si="8725"/>
        <v>0</v>
      </c>
      <c r="HO131" s="450">
        <f t="shared" si="8725"/>
        <v>0</v>
      </c>
      <c r="HP131" s="450">
        <f t="shared" si="8725"/>
        <v>0</v>
      </c>
      <c r="HQ131" s="450">
        <f t="shared" si="8725"/>
        <v>0</v>
      </c>
      <c r="HR131" s="451">
        <f t="shared" si="8725"/>
        <v>0</v>
      </c>
      <c r="HT131" s="457">
        <f t="shared" ref="HT131:IG131" si="8726">SUM(HT132:HT137)</f>
        <v>0</v>
      </c>
      <c r="HU131" s="450">
        <f t="shared" si="8726"/>
        <v>0</v>
      </c>
      <c r="HV131" s="450">
        <f t="shared" si="8726"/>
        <v>0</v>
      </c>
      <c r="HW131" s="450">
        <f t="shared" si="8726"/>
        <v>0</v>
      </c>
      <c r="HX131" s="450">
        <f t="shared" si="8726"/>
        <v>0</v>
      </c>
      <c r="HY131" s="450">
        <f t="shared" si="8726"/>
        <v>0</v>
      </c>
      <c r="HZ131" s="450">
        <f t="shared" si="8726"/>
        <v>0</v>
      </c>
      <c r="IA131" s="450">
        <f t="shared" si="8726"/>
        <v>0</v>
      </c>
      <c r="IB131" s="450">
        <f t="shared" si="8726"/>
        <v>0</v>
      </c>
      <c r="IC131" s="450">
        <f t="shared" si="8726"/>
        <v>0</v>
      </c>
      <c r="ID131" s="450">
        <f t="shared" si="8726"/>
        <v>0</v>
      </c>
      <c r="IE131" s="450">
        <f t="shared" si="8726"/>
        <v>0</v>
      </c>
      <c r="IF131" s="450">
        <f t="shared" si="8726"/>
        <v>0</v>
      </c>
      <c r="IG131" s="451">
        <f t="shared" si="8726"/>
        <v>0</v>
      </c>
      <c r="II131" s="457">
        <f t="shared" ref="II131:IV131" si="8727">SUM(II132:II137)</f>
        <v>0</v>
      </c>
      <c r="IJ131" s="450">
        <f t="shared" si="8727"/>
        <v>0</v>
      </c>
      <c r="IK131" s="450">
        <f t="shared" si="8727"/>
        <v>0</v>
      </c>
      <c r="IL131" s="450">
        <f t="shared" si="8727"/>
        <v>0</v>
      </c>
      <c r="IM131" s="450">
        <f t="shared" si="8727"/>
        <v>0</v>
      </c>
      <c r="IN131" s="450">
        <f t="shared" si="8727"/>
        <v>0</v>
      </c>
      <c r="IO131" s="450">
        <f t="shared" si="8727"/>
        <v>0</v>
      </c>
      <c r="IP131" s="450">
        <f t="shared" si="8727"/>
        <v>0</v>
      </c>
      <c r="IQ131" s="450">
        <f t="shared" si="8727"/>
        <v>0</v>
      </c>
      <c r="IR131" s="450">
        <f t="shared" si="8727"/>
        <v>0</v>
      </c>
      <c r="IS131" s="450">
        <f t="shared" si="8727"/>
        <v>0</v>
      </c>
      <c r="IT131" s="450">
        <f t="shared" si="8727"/>
        <v>0</v>
      </c>
      <c r="IU131" s="450">
        <f t="shared" si="8727"/>
        <v>0</v>
      </c>
      <c r="IV131" s="451">
        <f t="shared" si="8727"/>
        <v>0</v>
      </c>
      <c r="IX131" s="457">
        <f t="shared" ref="IX131:JK131" si="8728">SUM(IX132:IX137)</f>
        <v>0</v>
      </c>
      <c r="IY131" s="450">
        <f t="shared" si="8728"/>
        <v>0</v>
      </c>
      <c r="IZ131" s="450">
        <f t="shared" si="8728"/>
        <v>0</v>
      </c>
      <c r="JA131" s="450">
        <f t="shared" si="8728"/>
        <v>0</v>
      </c>
      <c r="JB131" s="450">
        <f t="shared" si="8728"/>
        <v>0</v>
      </c>
      <c r="JC131" s="450">
        <f t="shared" si="8728"/>
        <v>0</v>
      </c>
      <c r="JD131" s="450">
        <f t="shared" si="8728"/>
        <v>0</v>
      </c>
      <c r="JE131" s="450">
        <f t="shared" si="8728"/>
        <v>0</v>
      </c>
      <c r="JF131" s="450">
        <f t="shared" si="8728"/>
        <v>0</v>
      </c>
      <c r="JG131" s="450">
        <f t="shared" si="8728"/>
        <v>0</v>
      </c>
      <c r="JH131" s="450">
        <f t="shared" si="8728"/>
        <v>0</v>
      </c>
      <c r="JI131" s="450">
        <f t="shared" si="8728"/>
        <v>0</v>
      </c>
      <c r="JJ131" s="450">
        <f t="shared" si="8728"/>
        <v>0</v>
      </c>
      <c r="JK131" s="451">
        <f t="shared" si="8728"/>
        <v>0</v>
      </c>
      <c r="JM131" s="457">
        <f t="shared" ref="JM131:JZ131" si="8729">SUM(JM132:JM137)</f>
        <v>0</v>
      </c>
      <c r="JN131" s="450">
        <f t="shared" si="8729"/>
        <v>0</v>
      </c>
      <c r="JO131" s="450">
        <f t="shared" si="8729"/>
        <v>0</v>
      </c>
      <c r="JP131" s="450">
        <f t="shared" si="8729"/>
        <v>0</v>
      </c>
      <c r="JQ131" s="450">
        <f t="shared" si="8729"/>
        <v>0</v>
      </c>
      <c r="JR131" s="450">
        <f t="shared" si="8729"/>
        <v>0</v>
      </c>
      <c r="JS131" s="450">
        <f t="shared" si="8729"/>
        <v>0</v>
      </c>
      <c r="JT131" s="450">
        <f t="shared" si="8729"/>
        <v>0</v>
      </c>
      <c r="JU131" s="450">
        <f t="shared" si="8729"/>
        <v>0</v>
      </c>
      <c r="JV131" s="450">
        <f t="shared" si="8729"/>
        <v>0</v>
      </c>
      <c r="JW131" s="450">
        <f t="shared" si="8729"/>
        <v>0</v>
      </c>
      <c r="JX131" s="450">
        <f t="shared" si="8729"/>
        <v>0</v>
      </c>
      <c r="JY131" s="450">
        <f t="shared" si="8729"/>
        <v>0</v>
      </c>
      <c r="JZ131" s="451">
        <f t="shared" si="8729"/>
        <v>0</v>
      </c>
      <c r="KB131" s="457">
        <f t="shared" ref="KB131:KO131" si="8730">SUM(KB132:KB137)</f>
        <v>0</v>
      </c>
      <c r="KC131" s="450">
        <f t="shared" si="8730"/>
        <v>0</v>
      </c>
      <c r="KD131" s="450">
        <f t="shared" si="8730"/>
        <v>0</v>
      </c>
      <c r="KE131" s="450">
        <f t="shared" si="8730"/>
        <v>0</v>
      </c>
      <c r="KF131" s="450">
        <f t="shared" si="8730"/>
        <v>0</v>
      </c>
      <c r="KG131" s="450">
        <f t="shared" si="8730"/>
        <v>0</v>
      </c>
      <c r="KH131" s="450">
        <f t="shared" si="8730"/>
        <v>0</v>
      </c>
      <c r="KI131" s="450">
        <f t="shared" si="8730"/>
        <v>0</v>
      </c>
      <c r="KJ131" s="450">
        <f t="shared" si="8730"/>
        <v>0</v>
      </c>
      <c r="KK131" s="450">
        <f t="shared" si="8730"/>
        <v>0</v>
      </c>
      <c r="KL131" s="450">
        <f t="shared" si="8730"/>
        <v>0</v>
      </c>
      <c r="KM131" s="450">
        <f t="shared" si="8730"/>
        <v>0</v>
      </c>
      <c r="KN131" s="450">
        <f t="shared" si="8730"/>
        <v>0</v>
      </c>
      <c r="KO131" s="451">
        <f t="shared" si="8730"/>
        <v>0</v>
      </c>
      <c r="KQ131" s="457">
        <f t="shared" ref="KQ131:LD131" si="8731">SUM(KQ132:KQ137)</f>
        <v>0</v>
      </c>
      <c r="KR131" s="450">
        <f t="shared" si="8731"/>
        <v>0</v>
      </c>
      <c r="KS131" s="450">
        <f t="shared" si="8731"/>
        <v>0</v>
      </c>
      <c r="KT131" s="450">
        <f t="shared" si="8731"/>
        <v>0</v>
      </c>
      <c r="KU131" s="450">
        <f t="shared" si="8731"/>
        <v>0</v>
      </c>
      <c r="KV131" s="450">
        <f t="shared" si="8731"/>
        <v>0</v>
      </c>
      <c r="KW131" s="450">
        <f t="shared" si="8731"/>
        <v>0</v>
      </c>
      <c r="KX131" s="450">
        <f t="shared" si="8731"/>
        <v>0</v>
      </c>
      <c r="KY131" s="450">
        <f t="shared" si="8731"/>
        <v>0</v>
      </c>
      <c r="KZ131" s="450">
        <f t="shared" si="8731"/>
        <v>0</v>
      </c>
      <c r="LA131" s="450">
        <f t="shared" si="8731"/>
        <v>0</v>
      </c>
      <c r="LB131" s="450">
        <f t="shared" si="8731"/>
        <v>0</v>
      </c>
      <c r="LC131" s="450">
        <f t="shared" si="8731"/>
        <v>0</v>
      </c>
      <c r="LD131" s="451">
        <f t="shared" si="8731"/>
        <v>0</v>
      </c>
      <c r="LF131" s="457">
        <f t="shared" ref="LF131:LS131" si="8732">SUM(LF132:LF137)</f>
        <v>0</v>
      </c>
      <c r="LG131" s="450">
        <f t="shared" si="8732"/>
        <v>0</v>
      </c>
      <c r="LH131" s="450">
        <f t="shared" si="8732"/>
        <v>0</v>
      </c>
      <c r="LI131" s="450">
        <f t="shared" si="8732"/>
        <v>0</v>
      </c>
      <c r="LJ131" s="450">
        <f t="shared" si="8732"/>
        <v>0</v>
      </c>
      <c r="LK131" s="450">
        <f t="shared" si="8732"/>
        <v>0</v>
      </c>
      <c r="LL131" s="450">
        <f t="shared" si="8732"/>
        <v>0</v>
      </c>
      <c r="LM131" s="450">
        <f t="shared" si="8732"/>
        <v>0</v>
      </c>
      <c r="LN131" s="450">
        <f t="shared" si="8732"/>
        <v>0</v>
      </c>
      <c r="LO131" s="450">
        <f t="shared" si="8732"/>
        <v>0</v>
      </c>
      <c r="LP131" s="450">
        <f t="shared" si="8732"/>
        <v>0</v>
      </c>
      <c r="LQ131" s="450">
        <f t="shared" si="8732"/>
        <v>0</v>
      </c>
      <c r="LR131" s="450">
        <f t="shared" si="8732"/>
        <v>0</v>
      </c>
      <c r="LS131" s="451">
        <f t="shared" si="8732"/>
        <v>0</v>
      </c>
      <c r="LU131" s="457">
        <f t="shared" ref="LU131:MH131" si="8733">SUM(LU132:LU137)</f>
        <v>0</v>
      </c>
      <c r="LV131" s="450">
        <f t="shared" si="8733"/>
        <v>0</v>
      </c>
      <c r="LW131" s="450">
        <f t="shared" si="8733"/>
        <v>0</v>
      </c>
      <c r="LX131" s="450">
        <f t="shared" si="8733"/>
        <v>0</v>
      </c>
      <c r="LY131" s="450">
        <f t="shared" si="8733"/>
        <v>0</v>
      </c>
      <c r="LZ131" s="450">
        <f t="shared" si="8733"/>
        <v>0</v>
      </c>
      <c r="MA131" s="450">
        <f t="shared" si="8733"/>
        <v>0</v>
      </c>
      <c r="MB131" s="450">
        <f t="shared" si="8733"/>
        <v>0</v>
      </c>
      <c r="MC131" s="450">
        <f t="shared" si="8733"/>
        <v>0</v>
      </c>
      <c r="MD131" s="450">
        <f t="shared" si="8733"/>
        <v>0</v>
      </c>
      <c r="ME131" s="450">
        <f t="shared" si="8733"/>
        <v>0</v>
      </c>
      <c r="MF131" s="450">
        <f t="shared" si="8733"/>
        <v>0</v>
      </c>
      <c r="MG131" s="450">
        <f t="shared" si="8733"/>
        <v>0</v>
      </c>
      <c r="MH131" s="451">
        <f t="shared" si="8733"/>
        <v>0</v>
      </c>
      <c r="MJ131" s="457">
        <f t="shared" ref="MJ131:MW131" si="8734">SUM(MJ132:MJ137)</f>
        <v>0</v>
      </c>
      <c r="MK131" s="450">
        <f t="shared" si="8734"/>
        <v>0</v>
      </c>
      <c r="ML131" s="450">
        <f t="shared" si="8734"/>
        <v>0</v>
      </c>
      <c r="MM131" s="450">
        <f t="shared" si="8734"/>
        <v>0</v>
      </c>
      <c r="MN131" s="450">
        <f t="shared" si="8734"/>
        <v>0</v>
      </c>
      <c r="MO131" s="450">
        <f t="shared" si="8734"/>
        <v>0</v>
      </c>
      <c r="MP131" s="450">
        <f t="shared" si="8734"/>
        <v>0</v>
      </c>
      <c r="MQ131" s="450">
        <f t="shared" si="8734"/>
        <v>0</v>
      </c>
      <c r="MR131" s="450">
        <f t="shared" si="8734"/>
        <v>0</v>
      </c>
      <c r="MS131" s="450">
        <f t="shared" si="8734"/>
        <v>0</v>
      </c>
      <c r="MT131" s="450">
        <f t="shared" si="8734"/>
        <v>0</v>
      </c>
      <c r="MU131" s="450">
        <f t="shared" si="8734"/>
        <v>0</v>
      </c>
      <c r="MV131" s="450">
        <f t="shared" si="8734"/>
        <v>0</v>
      </c>
      <c r="MW131" s="451">
        <f t="shared" si="8734"/>
        <v>0</v>
      </c>
      <c r="MY131" s="457">
        <f t="shared" ref="MY131:NL131" si="8735">SUM(MY132:MY137)</f>
        <v>0</v>
      </c>
      <c r="MZ131" s="450">
        <f t="shared" si="8735"/>
        <v>0</v>
      </c>
      <c r="NA131" s="450">
        <f t="shared" si="8735"/>
        <v>0</v>
      </c>
      <c r="NB131" s="450">
        <f t="shared" si="8735"/>
        <v>0</v>
      </c>
      <c r="NC131" s="450">
        <f t="shared" si="8735"/>
        <v>0</v>
      </c>
      <c r="ND131" s="450">
        <f t="shared" si="8735"/>
        <v>0</v>
      </c>
      <c r="NE131" s="450">
        <f t="shared" si="8735"/>
        <v>0</v>
      </c>
      <c r="NF131" s="450">
        <f t="shared" si="8735"/>
        <v>0</v>
      </c>
      <c r="NG131" s="450">
        <f t="shared" si="8735"/>
        <v>0</v>
      </c>
      <c r="NH131" s="450">
        <f t="shared" si="8735"/>
        <v>0</v>
      </c>
      <c r="NI131" s="450">
        <f t="shared" si="8735"/>
        <v>0</v>
      </c>
      <c r="NJ131" s="450">
        <f t="shared" si="8735"/>
        <v>0</v>
      </c>
      <c r="NK131" s="450">
        <f t="shared" si="8735"/>
        <v>0</v>
      </c>
      <c r="NL131" s="451">
        <f t="shared" si="8735"/>
        <v>0</v>
      </c>
      <c r="NN131" s="457">
        <f t="shared" ref="NN131:OA131" si="8736">SUM(NN132:NN137)</f>
        <v>0</v>
      </c>
      <c r="NO131" s="450">
        <f t="shared" si="8736"/>
        <v>0</v>
      </c>
      <c r="NP131" s="450">
        <f t="shared" si="8736"/>
        <v>0</v>
      </c>
      <c r="NQ131" s="450">
        <f t="shared" si="8736"/>
        <v>0</v>
      </c>
      <c r="NR131" s="450">
        <f t="shared" si="8736"/>
        <v>0</v>
      </c>
      <c r="NS131" s="450">
        <f t="shared" si="8736"/>
        <v>0</v>
      </c>
      <c r="NT131" s="450">
        <f t="shared" si="8736"/>
        <v>0</v>
      </c>
      <c r="NU131" s="450">
        <f t="shared" si="8736"/>
        <v>0</v>
      </c>
      <c r="NV131" s="450">
        <f t="shared" si="8736"/>
        <v>0</v>
      </c>
      <c r="NW131" s="450">
        <f t="shared" si="8736"/>
        <v>0</v>
      </c>
      <c r="NX131" s="450">
        <f t="shared" si="8736"/>
        <v>0</v>
      </c>
      <c r="NY131" s="450">
        <f t="shared" si="8736"/>
        <v>0</v>
      </c>
      <c r="NZ131" s="450">
        <f t="shared" si="8736"/>
        <v>0</v>
      </c>
      <c r="OA131" s="451">
        <f t="shared" si="8736"/>
        <v>0</v>
      </c>
      <c r="OC131" s="457">
        <f t="shared" ref="OC131:OP131" si="8737">SUM(OC132:OC137)</f>
        <v>0</v>
      </c>
      <c r="OD131" s="450">
        <f t="shared" si="8737"/>
        <v>0</v>
      </c>
      <c r="OE131" s="450">
        <f t="shared" si="8737"/>
        <v>0</v>
      </c>
      <c r="OF131" s="450">
        <f t="shared" si="8737"/>
        <v>0</v>
      </c>
      <c r="OG131" s="450">
        <f t="shared" si="8737"/>
        <v>0</v>
      </c>
      <c r="OH131" s="450">
        <f t="shared" si="8737"/>
        <v>0</v>
      </c>
      <c r="OI131" s="450">
        <f t="shared" si="8737"/>
        <v>0</v>
      </c>
      <c r="OJ131" s="450">
        <f t="shared" si="8737"/>
        <v>0</v>
      </c>
      <c r="OK131" s="450">
        <f t="shared" si="8737"/>
        <v>0</v>
      </c>
      <c r="OL131" s="450">
        <f t="shared" si="8737"/>
        <v>0</v>
      </c>
      <c r="OM131" s="450">
        <f t="shared" si="8737"/>
        <v>0</v>
      </c>
      <c r="ON131" s="450">
        <f t="shared" si="8737"/>
        <v>0</v>
      </c>
      <c r="OO131" s="450">
        <f t="shared" si="8737"/>
        <v>0</v>
      </c>
      <c r="OP131" s="451">
        <f t="shared" si="8737"/>
        <v>0</v>
      </c>
      <c r="OR131" s="457">
        <f t="shared" ref="OR131:PE131" si="8738">SUM(OR132:OR137)</f>
        <v>0</v>
      </c>
      <c r="OS131" s="450">
        <f t="shared" si="8738"/>
        <v>0</v>
      </c>
      <c r="OT131" s="450">
        <f t="shared" si="8738"/>
        <v>0</v>
      </c>
      <c r="OU131" s="450">
        <f t="shared" si="8738"/>
        <v>0</v>
      </c>
      <c r="OV131" s="450">
        <f t="shared" si="8738"/>
        <v>0</v>
      </c>
      <c r="OW131" s="450">
        <f t="shared" si="8738"/>
        <v>0</v>
      </c>
      <c r="OX131" s="450">
        <f t="shared" si="8738"/>
        <v>0</v>
      </c>
      <c r="OY131" s="450">
        <f t="shared" si="8738"/>
        <v>0</v>
      </c>
      <c r="OZ131" s="450">
        <f t="shared" si="8738"/>
        <v>0</v>
      </c>
      <c r="PA131" s="450">
        <f t="shared" si="8738"/>
        <v>0</v>
      </c>
      <c r="PB131" s="450">
        <f t="shared" si="8738"/>
        <v>0</v>
      </c>
      <c r="PC131" s="450">
        <f t="shared" si="8738"/>
        <v>0</v>
      </c>
      <c r="PD131" s="450">
        <f t="shared" si="8738"/>
        <v>0</v>
      </c>
      <c r="PE131" s="451">
        <f t="shared" si="8738"/>
        <v>0</v>
      </c>
      <c r="PG131" s="457">
        <f t="shared" ref="PG131:PT131" si="8739">SUM(PG132:PG137)</f>
        <v>0</v>
      </c>
      <c r="PH131" s="450">
        <f t="shared" si="8739"/>
        <v>0</v>
      </c>
      <c r="PI131" s="450">
        <f t="shared" si="8739"/>
        <v>0</v>
      </c>
      <c r="PJ131" s="450">
        <f t="shared" si="8739"/>
        <v>0</v>
      </c>
      <c r="PK131" s="450">
        <f t="shared" si="8739"/>
        <v>0</v>
      </c>
      <c r="PL131" s="450">
        <f t="shared" si="8739"/>
        <v>0</v>
      </c>
      <c r="PM131" s="450">
        <f t="shared" si="8739"/>
        <v>0</v>
      </c>
      <c r="PN131" s="450">
        <f t="shared" si="8739"/>
        <v>0</v>
      </c>
      <c r="PO131" s="450">
        <f t="shared" si="8739"/>
        <v>0</v>
      </c>
      <c r="PP131" s="450">
        <f t="shared" si="8739"/>
        <v>0</v>
      </c>
      <c r="PQ131" s="450">
        <f t="shared" si="8739"/>
        <v>0</v>
      </c>
      <c r="PR131" s="450">
        <f t="shared" si="8739"/>
        <v>0</v>
      </c>
      <c r="PS131" s="450">
        <f t="shared" si="8739"/>
        <v>0</v>
      </c>
      <c r="PT131" s="451">
        <f t="shared" si="8739"/>
        <v>0</v>
      </c>
      <c r="PV131" s="457">
        <f t="shared" ref="PV131:QI131" si="8740">SUM(PV132:PV137)</f>
        <v>0</v>
      </c>
      <c r="PW131" s="450">
        <f t="shared" si="8740"/>
        <v>0</v>
      </c>
      <c r="PX131" s="450">
        <f t="shared" si="8740"/>
        <v>0</v>
      </c>
      <c r="PY131" s="450">
        <f t="shared" si="8740"/>
        <v>0</v>
      </c>
      <c r="PZ131" s="450">
        <f t="shared" si="8740"/>
        <v>0</v>
      </c>
      <c r="QA131" s="450">
        <f t="shared" si="8740"/>
        <v>0</v>
      </c>
      <c r="QB131" s="450">
        <f t="shared" si="8740"/>
        <v>0</v>
      </c>
      <c r="QC131" s="450">
        <f t="shared" si="8740"/>
        <v>0</v>
      </c>
      <c r="QD131" s="450">
        <f t="shared" si="8740"/>
        <v>0</v>
      </c>
      <c r="QE131" s="450">
        <f t="shared" si="8740"/>
        <v>0</v>
      </c>
      <c r="QF131" s="450">
        <f t="shared" si="8740"/>
        <v>0</v>
      </c>
      <c r="QG131" s="450">
        <f t="shared" si="8740"/>
        <v>0</v>
      </c>
      <c r="QH131" s="450">
        <f t="shared" si="8740"/>
        <v>0</v>
      </c>
      <c r="QI131" s="451">
        <f t="shared" si="8740"/>
        <v>0</v>
      </c>
      <c r="QK131" s="457">
        <f t="shared" ref="QK131:QX131" si="8741">SUM(QK132:QK137)</f>
        <v>0</v>
      </c>
      <c r="QL131" s="450">
        <f t="shared" si="8741"/>
        <v>0</v>
      </c>
      <c r="QM131" s="450">
        <f t="shared" si="8741"/>
        <v>0</v>
      </c>
      <c r="QN131" s="450">
        <f t="shared" si="8741"/>
        <v>0</v>
      </c>
      <c r="QO131" s="450">
        <f t="shared" si="8741"/>
        <v>0</v>
      </c>
      <c r="QP131" s="450">
        <f t="shared" si="8741"/>
        <v>0</v>
      </c>
      <c r="QQ131" s="450">
        <f t="shared" si="8741"/>
        <v>0</v>
      </c>
      <c r="QR131" s="450">
        <f t="shared" si="8741"/>
        <v>0</v>
      </c>
      <c r="QS131" s="450">
        <f t="shared" si="8741"/>
        <v>0</v>
      </c>
      <c r="QT131" s="450">
        <f t="shared" si="8741"/>
        <v>0</v>
      </c>
      <c r="QU131" s="450">
        <f t="shared" si="8741"/>
        <v>0</v>
      </c>
      <c r="QV131" s="450">
        <f t="shared" si="8741"/>
        <v>0</v>
      </c>
      <c r="QW131" s="450">
        <f t="shared" si="8741"/>
        <v>0</v>
      </c>
      <c r="QX131" s="451">
        <f t="shared" si="8741"/>
        <v>0</v>
      </c>
      <c r="QZ131" s="457">
        <f t="shared" ref="QZ131:RM131" si="8742">SUM(QZ132:QZ137)</f>
        <v>0</v>
      </c>
      <c r="RA131" s="450">
        <f t="shared" si="8742"/>
        <v>0</v>
      </c>
      <c r="RB131" s="450">
        <f t="shared" si="8742"/>
        <v>0</v>
      </c>
      <c r="RC131" s="450">
        <f t="shared" si="8742"/>
        <v>0</v>
      </c>
      <c r="RD131" s="450">
        <f t="shared" si="8742"/>
        <v>0</v>
      </c>
      <c r="RE131" s="450">
        <f t="shared" si="8742"/>
        <v>0</v>
      </c>
      <c r="RF131" s="450">
        <f t="shared" si="8742"/>
        <v>0</v>
      </c>
      <c r="RG131" s="450">
        <f t="shared" si="8742"/>
        <v>0</v>
      </c>
      <c r="RH131" s="450">
        <f t="shared" si="8742"/>
        <v>0</v>
      </c>
      <c r="RI131" s="450">
        <f t="shared" si="8742"/>
        <v>0</v>
      </c>
      <c r="RJ131" s="450">
        <f t="shared" si="8742"/>
        <v>0</v>
      </c>
      <c r="RK131" s="450">
        <f t="shared" si="8742"/>
        <v>0</v>
      </c>
      <c r="RL131" s="450">
        <f t="shared" si="8742"/>
        <v>0</v>
      </c>
      <c r="RM131" s="451">
        <f t="shared" si="8742"/>
        <v>0</v>
      </c>
      <c r="RO131" s="457">
        <f t="shared" ref="RO131:SB131" si="8743">SUM(RO132:RO137)</f>
        <v>0</v>
      </c>
      <c r="RP131" s="450">
        <f t="shared" si="8743"/>
        <v>0</v>
      </c>
      <c r="RQ131" s="450">
        <f t="shared" si="8743"/>
        <v>0</v>
      </c>
      <c r="RR131" s="450">
        <f t="shared" si="8743"/>
        <v>0</v>
      </c>
      <c r="RS131" s="450">
        <f t="shared" si="8743"/>
        <v>0</v>
      </c>
      <c r="RT131" s="450">
        <f t="shared" si="8743"/>
        <v>0</v>
      </c>
      <c r="RU131" s="450">
        <f t="shared" si="8743"/>
        <v>0</v>
      </c>
      <c r="RV131" s="450">
        <f t="shared" si="8743"/>
        <v>0</v>
      </c>
      <c r="RW131" s="450">
        <f t="shared" si="8743"/>
        <v>0</v>
      </c>
      <c r="RX131" s="450">
        <f t="shared" si="8743"/>
        <v>0</v>
      </c>
      <c r="RY131" s="450">
        <f t="shared" si="8743"/>
        <v>0</v>
      </c>
      <c r="RZ131" s="450">
        <f t="shared" si="8743"/>
        <v>0</v>
      </c>
      <c r="SA131" s="450">
        <f t="shared" si="8743"/>
        <v>0</v>
      </c>
      <c r="SB131" s="451">
        <f t="shared" si="8743"/>
        <v>0</v>
      </c>
      <c r="SD131" s="457">
        <f t="shared" ref="SD131:SQ131" si="8744">SUM(SD132:SD137)</f>
        <v>0</v>
      </c>
      <c r="SE131" s="450">
        <f t="shared" si="8744"/>
        <v>0</v>
      </c>
      <c r="SF131" s="450">
        <f t="shared" si="8744"/>
        <v>0</v>
      </c>
      <c r="SG131" s="450">
        <f t="shared" si="8744"/>
        <v>0</v>
      </c>
      <c r="SH131" s="450">
        <f t="shared" si="8744"/>
        <v>0</v>
      </c>
      <c r="SI131" s="450">
        <f t="shared" si="8744"/>
        <v>0</v>
      </c>
      <c r="SJ131" s="450">
        <f t="shared" si="8744"/>
        <v>0</v>
      </c>
      <c r="SK131" s="450">
        <f t="shared" si="8744"/>
        <v>0</v>
      </c>
      <c r="SL131" s="450">
        <f t="shared" si="8744"/>
        <v>0</v>
      </c>
      <c r="SM131" s="450">
        <f t="shared" si="8744"/>
        <v>0</v>
      </c>
      <c r="SN131" s="450">
        <f t="shared" si="8744"/>
        <v>0</v>
      </c>
      <c r="SO131" s="450">
        <f t="shared" si="8744"/>
        <v>0</v>
      </c>
      <c r="SP131" s="450">
        <f t="shared" si="8744"/>
        <v>0</v>
      </c>
      <c r="SQ131" s="451">
        <f t="shared" si="8744"/>
        <v>0</v>
      </c>
      <c r="SS131" s="457">
        <f t="shared" ref="SS131:TF131" si="8745">SUM(SS132:SS137)</f>
        <v>0</v>
      </c>
      <c r="ST131" s="450">
        <f t="shared" si="8745"/>
        <v>0</v>
      </c>
      <c r="SU131" s="450">
        <f t="shared" si="8745"/>
        <v>0</v>
      </c>
      <c r="SV131" s="450">
        <f t="shared" si="8745"/>
        <v>0</v>
      </c>
      <c r="SW131" s="450">
        <f t="shared" si="8745"/>
        <v>0</v>
      </c>
      <c r="SX131" s="450">
        <f t="shared" si="8745"/>
        <v>0</v>
      </c>
      <c r="SY131" s="450">
        <f t="shared" si="8745"/>
        <v>0</v>
      </c>
      <c r="SZ131" s="450">
        <f t="shared" si="8745"/>
        <v>0</v>
      </c>
      <c r="TA131" s="450">
        <f t="shared" si="8745"/>
        <v>0</v>
      </c>
      <c r="TB131" s="450">
        <f t="shared" si="8745"/>
        <v>0</v>
      </c>
      <c r="TC131" s="450">
        <f t="shared" si="8745"/>
        <v>0</v>
      </c>
      <c r="TD131" s="450">
        <f t="shared" si="8745"/>
        <v>0</v>
      </c>
      <c r="TE131" s="450">
        <f t="shared" si="8745"/>
        <v>0</v>
      </c>
      <c r="TF131" s="451">
        <f t="shared" si="8745"/>
        <v>0</v>
      </c>
      <c r="TH131" s="457">
        <f t="shared" ref="TH131:TU131" si="8746">SUM(TH132:TH137)</f>
        <v>0</v>
      </c>
      <c r="TI131" s="450">
        <f t="shared" si="8746"/>
        <v>0</v>
      </c>
      <c r="TJ131" s="450">
        <f t="shared" si="8746"/>
        <v>0</v>
      </c>
      <c r="TK131" s="450">
        <f t="shared" si="8746"/>
        <v>0</v>
      </c>
      <c r="TL131" s="450">
        <f t="shared" si="8746"/>
        <v>0</v>
      </c>
      <c r="TM131" s="450">
        <f t="shared" si="8746"/>
        <v>0</v>
      </c>
      <c r="TN131" s="450">
        <f t="shared" si="8746"/>
        <v>0</v>
      </c>
      <c r="TO131" s="450">
        <f t="shared" si="8746"/>
        <v>0</v>
      </c>
      <c r="TP131" s="450">
        <f t="shared" si="8746"/>
        <v>0</v>
      </c>
      <c r="TQ131" s="450">
        <f t="shared" si="8746"/>
        <v>0</v>
      </c>
      <c r="TR131" s="450">
        <f t="shared" si="8746"/>
        <v>0</v>
      </c>
      <c r="TS131" s="450">
        <f t="shared" si="8746"/>
        <v>0</v>
      </c>
      <c r="TT131" s="450">
        <f t="shared" si="8746"/>
        <v>0</v>
      </c>
      <c r="TU131" s="451">
        <f t="shared" si="8746"/>
        <v>0</v>
      </c>
      <c r="TW131" s="457">
        <f t="shared" ref="TW131:UJ131" si="8747">SUM(TW132:TW137)</f>
        <v>0</v>
      </c>
      <c r="TX131" s="450">
        <f t="shared" si="8747"/>
        <v>0</v>
      </c>
      <c r="TY131" s="450">
        <f t="shared" si="8747"/>
        <v>0</v>
      </c>
      <c r="TZ131" s="450">
        <f t="shared" si="8747"/>
        <v>0</v>
      </c>
      <c r="UA131" s="450">
        <f t="shared" si="8747"/>
        <v>0</v>
      </c>
      <c r="UB131" s="450">
        <f t="shared" si="8747"/>
        <v>0</v>
      </c>
      <c r="UC131" s="450">
        <f t="shared" si="8747"/>
        <v>0</v>
      </c>
      <c r="UD131" s="450">
        <f t="shared" si="8747"/>
        <v>0</v>
      </c>
      <c r="UE131" s="450">
        <f t="shared" si="8747"/>
        <v>0</v>
      </c>
      <c r="UF131" s="450">
        <f t="shared" si="8747"/>
        <v>0</v>
      </c>
      <c r="UG131" s="450">
        <f t="shared" si="8747"/>
        <v>0</v>
      </c>
      <c r="UH131" s="450">
        <f t="shared" si="8747"/>
        <v>0</v>
      </c>
      <c r="UI131" s="450">
        <f t="shared" si="8747"/>
        <v>0</v>
      </c>
      <c r="UJ131" s="451">
        <f t="shared" si="8747"/>
        <v>0</v>
      </c>
      <c r="UL131" s="457">
        <f t="shared" ref="UL131:UY131" si="8748">SUM(UL132:UL137)</f>
        <v>0</v>
      </c>
      <c r="UM131" s="450">
        <f t="shared" si="8748"/>
        <v>0</v>
      </c>
      <c r="UN131" s="450">
        <f t="shared" si="8748"/>
        <v>0</v>
      </c>
      <c r="UO131" s="450">
        <f t="shared" si="8748"/>
        <v>0</v>
      </c>
      <c r="UP131" s="450">
        <f t="shared" si="8748"/>
        <v>0</v>
      </c>
      <c r="UQ131" s="450">
        <f t="shared" si="8748"/>
        <v>0</v>
      </c>
      <c r="UR131" s="450">
        <f t="shared" si="8748"/>
        <v>0</v>
      </c>
      <c r="US131" s="450">
        <f t="shared" si="8748"/>
        <v>0</v>
      </c>
      <c r="UT131" s="450">
        <f t="shared" si="8748"/>
        <v>0</v>
      </c>
      <c r="UU131" s="450">
        <f t="shared" si="8748"/>
        <v>0</v>
      </c>
      <c r="UV131" s="450">
        <f t="shared" si="8748"/>
        <v>0</v>
      </c>
      <c r="UW131" s="450">
        <f t="shared" si="8748"/>
        <v>0</v>
      </c>
      <c r="UX131" s="450">
        <f t="shared" si="8748"/>
        <v>0</v>
      </c>
      <c r="UY131" s="451">
        <f t="shared" si="8748"/>
        <v>0</v>
      </c>
      <c r="VA131" s="457">
        <f t="shared" ref="VA131:VN131" si="8749">SUM(VA132:VA137)</f>
        <v>0</v>
      </c>
      <c r="VB131" s="450">
        <f t="shared" si="8749"/>
        <v>0</v>
      </c>
      <c r="VC131" s="450">
        <f t="shared" si="8749"/>
        <v>0</v>
      </c>
      <c r="VD131" s="450">
        <f t="shared" si="8749"/>
        <v>0</v>
      </c>
      <c r="VE131" s="450">
        <f t="shared" si="8749"/>
        <v>0</v>
      </c>
      <c r="VF131" s="450">
        <f t="shared" si="8749"/>
        <v>0</v>
      </c>
      <c r="VG131" s="450">
        <f t="shared" si="8749"/>
        <v>0</v>
      </c>
      <c r="VH131" s="450">
        <f t="shared" si="8749"/>
        <v>0</v>
      </c>
      <c r="VI131" s="450">
        <f t="shared" si="8749"/>
        <v>0</v>
      </c>
      <c r="VJ131" s="450">
        <f t="shared" si="8749"/>
        <v>0</v>
      </c>
      <c r="VK131" s="450">
        <f t="shared" si="8749"/>
        <v>0</v>
      </c>
      <c r="VL131" s="450">
        <f t="shared" si="8749"/>
        <v>0</v>
      </c>
      <c r="VM131" s="450">
        <f t="shared" si="8749"/>
        <v>0</v>
      </c>
      <c r="VN131" s="451">
        <f t="shared" si="8749"/>
        <v>0</v>
      </c>
      <c r="VP131" s="457">
        <f t="shared" ref="VP131:WC131" si="8750">SUM(VP132:VP137)</f>
        <v>0</v>
      </c>
      <c r="VQ131" s="450">
        <f t="shared" si="8750"/>
        <v>0</v>
      </c>
      <c r="VR131" s="450">
        <f t="shared" si="8750"/>
        <v>0</v>
      </c>
      <c r="VS131" s="450">
        <f t="shared" si="8750"/>
        <v>0</v>
      </c>
      <c r="VT131" s="450">
        <f t="shared" si="8750"/>
        <v>0</v>
      </c>
      <c r="VU131" s="450">
        <f t="shared" si="8750"/>
        <v>0</v>
      </c>
      <c r="VV131" s="450">
        <f t="shared" si="8750"/>
        <v>0</v>
      </c>
      <c r="VW131" s="450">
        <f t="shared" si="8750"/>
        <v>0</v>
      </c>
      <c r="VX131" s="450">
        <f t="shared" si="8750"/>
        <v>0</v>
      </c>
      <c r="VY131" s="450">
        <f t="shared" si="8750"/>
        <v>0</v>
      </c>
      <c r="VZ131" s="450">
        <f t="shared" si="8750"/>
        <v>0</v>
      </c>
      <c r="WA131" s="450">
        <f t="shared" si="8750"/>
        <v>0</v>
      </c>
      <c r="WB131" s="450">
        <f t="shared" si="8750"/>
        <v>0</v>
      </c>
      <c r="WC131" s="451">
        <f t="shared" si="8750"/>
        <v>0</v>
      </c>
      <c r="WE131" s="457">
        <f t="shared" ref="WE131:WR131" si="8751">SUM(WE132:WE137)</f>
        <v>0</v>
      </c>
      <c r="WF131" s="450">
        <f t="shared" si="8751"/>
        <v>0</v>
      </c>
      <c r="WG131" s="450">
        <f t="shared" si="8751"/>
        <v>0</v>
      </c>
      <c r="WH131" s="450">
        <f t="shared" si="8751"/>
        <v>0</v>
      </c>
      <c r="WI131" s="450">
        <f t="shared" si="8751"/>
        <v>0</v>
      </c>
      <c r="WJ131" s="450">
        <f t="shared" si="8751"/>
        <v>0</v>
      </c>
      <c r="WK131" s="450">
        <f t="shared" si="8751"/>
        <v>0</v>
      </c>
      <c r="WL131" s="450">
        <f t="shared" si="8751"/>
        <v>0</v>
      </c>
      <c r="WM131" s="450">
        <f t="shared" si="8751"/>
        <v>0</v>
      </c>
      <c r="WN131" s="450">
        <f t="shared" si="8751"/>
        <v>0</v>
      </c>
      <c r="WO131" s="450">
        <f t="shared" si="8751"/>
        <v>0</v>
      </c>
      <c r="WP131" s="450">
        <f t="shared" si="8751"/>
        <v>0</v>
      </c>
      <c r="WQ131" s="450">
        <f t="shared" si="8751"/>
        <v>0</v>
      </c>
      <c r="WR131" s="451">
        <f t="shared" si="8751"/>
        <v>0</v>
      </c>
      <c r="WT131" s="457">
        <f t="shared" ref="WT131:XG131" si="8752">SUM(WT132:WT137)</f>
        <v>0</v>
      </c>
      <c r="WU131" s="450">
        <f t="shared" si="8752"/>
        <v>0</v>
      </c>
      <c r="WV131" s="450">
        <f t="shared" si="8752"/>
        <v>0</v>
      </c>
      <c r="WW131" s="450">
        <f t="shared" si="8752"/>
        <v>0</v>
      </c>
      <c r="WX131" s="450">
        <f t="shared" si="8752"/>
        <v>0</v>
      </c>
      <c r="WY131" s="450">
        <f t="shared" si="8752"/>
        <v>0</v>
      </c>
      <c r="WZ131" s="450">
        <f t="shared" si="8752"/>
        <v>0</v>
      </c>
      <c r="XA131" s="450">
        <f t="shared" si="8752"/>
        <v>0</v>
      </c>
      <c r="XB131" s="450">
        <f t="shared" si="8752"/>
        <v>0</v>
      </c>
      <c r="XC131" s="450">
        <f t="shared" si="8752"/>
        <v>0</v>
      </c>
      <c r="XD131" s="450">
        <f t="shared" si="8752"/>
        <v>0</v>
      </c>
      <c r="XE131" s="450">
        <f t="shared" si="8752"/>
        <v>0</v>
      </c>
      <c r="XF131" s="450">
        <f t="shared" si="8752"/>
        <v>0</v>
      </c>
      <c r="XG131" s="451">
        <f t="shared" si="8752"/>
        <v>0</v>
      </c>
      <c r="XI131" s="457">
        <f t="shared" ref="XI131:XV131" si="8753">SUM(XI132:XI137)</f>
        <v>0</v>
      </c>
      <c r="XJ131" s="450">
        <f t="shared" si="8753"/>
        <v>0</v>
      </c>
      <c r="XK131" s="450">
        <f t="shared" si="8753"/>
        <v>0</v>
      </c>
      <c r="XL131" s="450">
        <f t="shared" si="8753"/>
        <v>0</v>
      </c>
      <c r="XM131" s="450">
        <f t="shared" si="8753"/>
        <v>0</v>
      </c>
      <c r="XN131" s="450">
        <f t="shared" si="8753"/>
        <v>0</v>
      </c>
      <c r="XO131" s="450">
        <f t="shared" si="8753"/>
        <v>0</v>
      </c>
      <c r="XP131" s="450">
        <f t="shared" si="8753"/>
        <v>0</v>
      </c>
      <c r="XQ131" s="450">
        <f t="shared" si="8753"/>
        <v>0</v>
      </c>
      <c r="XR131" s="450">
        <f t="shared" si="8753"/>
        <v>0</v>
      </c>
      <c r="XS131" s="450">
        <f t="shared" si="8753"/>
        <v>0</v>
      </c>
      <c r="XT131" s="450">
        <f t="shared" si="8753"/>
        <v>0</v>
      </c>
      <c r="XU131" s="450">
        <f t="shared" si="8753"/>
        <v>0</v>
      </c>
      <c r="XV131" s="451">
        <f t="shared" si="8753"/>
        <v>0</v>
      </c>
      <c r="XX131" s="457">
        <f t="shared" ref="XX131:YK131" si="8754">SUM(XX132:XX137)</f>
        <v>0</v>
      </c>
      <c r="XY131" s="450">
        <f t="shared" si="8754"/>
        <v>0</v>
      </c>
      <c r="XZ131" s="450">
        <f t="shared" si="8754"/>
        <v>0</v>
      </c>
      <c r="YA131" s="450">
        <f t="shared" si="8754"/>
        <v>0</v>
      </c>
      <c r="YB131" s="450">
        <f t="shared" si="8754"/>
        <v>0</v>
      </c>
      <c r="YC131" s="450">
        <f t="shared" si="8754"/>
        <v>0</v>
      </c>
      <c r="YD131" s="450">
        <f t="shared" si="8754"/>
        <v>0</v>
      </c>
      <c r="YE131" s="450">
        <f t="shared" si="8754"/>
        <v>0</v>
      </c>
      <c r="YF131" s="450">
        <f t="shared" si="8754"/>
        <v>0</v>
      </c>
      <c r="YG131" s="450">
        <f t="shared" si="8754"/>
        <v>0</v>
      </c>
      <c r="YH131" s="450">
        <f t="shared" si="8754"/>
        <v>0</v>
      </c>
      <c r="YI131" s="450">
        <f t="shared" si="8754"/>
        <v>0</v>
      </c>
      <c r="YJ131" s="450">
        <f t="shared" si="8754"/>
        <v>0</v>
      </c>
      <c r="YK131" s="451">
        <f t="shared" si="8754"/>
        <v>0</v>
      </c>
      <c r="YM131" s="457">
        <f t="shared" ref="YM131:YZ131" si="8755">SUM(YM132:YM137)</f>
        <v>0</v>
      </c>
      <c r="YN131" s="450">
        <f t="shared" si="8755"/>
        <v>0</v>
      </c>
      <c r="YO131" s="450">
        <f t="shared" si="8755"/>
        <v>0</v>
      </c>
      <c r="YP131" s="450">
        <f t="shared" si="8755"/>
        <v>0</v>
      </c>
      <c r="YQ131" s="450">
        <f t="shared" si="8755"/>
        <v>0</v>
      </c>
      <c r="YR131" s="450">
        <f t="shared" si="8755"/>
        <v>0</v>
      </c>
      <c r="YS131" s="450">
        <f t="shared" si="8755"/>
        <v>0</v>
      </c>
      <c r="YT131" s="450">
        <f t="shared" si="8755"/>
        <v>0</v>
      </c>
      <c r="YU131" s="450">
        <f t="shared" si="8755"/>
        <v>0</v>
      </c>
      <c r="YV131" s="450">
        <f t="shared" si="8755"/>
        <v>0</v>
      </c>
      <c r="YW131" s="450">
        <f t="shared" si="8755"/>
        <v>0</v>
      </c>
      <c r="YX131" s="450">
        <f t="shared" si="8755"/>
        <v>0</v>
      </c>
      <c r="YY131" s="450">
        <f t="shared" si="8755"/>
        <v>0</v>
      </c>
      <c r="YZ131" s="451">
        <f t="shared" si="8755"/>
        <v>0</v>
      </c>
      <c r="ZB131" s="457">
        <f t="shared" ref="ZB131:ZO131" si="8756">SUM(ZB132:ZB137)</f>
        <v>0</v>
      </c>
      <c r="ZC131" s="450">
        <f t="shared" si="8756"/>
        <v>0</v>
      </c>
      <c r="ZD131" s="450">
        <f t="shared" si="8756"/>
        <v>0</v>
      </c>
      <c r="ZE131" s="450">
        <f t="shared" si="8756"/>
        <v>0</v>
      </c>
      <c r="ZF131" s="450">
        <f t="shared" si="8756"/>
        <v>0</v>
      </c>
      <c r="ZG131" s="450">
        <f t="shared" si="8756"/>
        <v>0</v>
      </c>
      <c r="ZH131" s="450">
        <f t="shared" si="8756"/>
        <v>0</v>
      </c>
      <c r="ZI131" s="450">
        <f t="shared" si="8756"/>
        <v>0</v>
      </c>
      <c r="ZJ131" s="450">
        <f t="shared" si="8756"/>
        <v>0</v>
      </c>
      <c r="ZK131" s="450">
        <f t="shared" si="8756"/>
        <v>0</v>
      </c>
      <c r="ZL131" s="450">
        <f t="shared" si="8756"/>
        <v>0</v>
      </c>
      <c r="ZM131" s="450">
        <f t="shared" si="8756"/>
        <v>0</v>
      </c>
      <c r="ZN131" s="450">
        <f t="shared" si="8756"/>
        <v>0</v>
      </c>
      <c r="ZO131" s="451">
        <f t="shared" si="8756"/>
        <v>0</v>
      </c>
      <c r="ZQ131" s="457">
        <f t="shared" ref="ZQ131:AAD131" si="8757">SUM(ZQ132:ZQ137)</f>
        <v>0</v>
      </c>
      <c r="ZR131" s="450">
        <f t="shared" si="8757"/>
        <v>0</v>
      </c>
      <c r="ZS131" s="450">
        <f t="shared" si="8757"/>
        <v>0</v>
      </c>
      <c r="ZT131" s="450">
        <f t="shared" si="8757"/>
        <v>0</v>
      </c>
      <c r="ZU131" s="450">
        <f t="shared" si="8757"/>
        <v>0</v>
      </c>
      <c r="ZV131" s="450">
        <f t="shared" si="8757"/>
        <v>0</v>
      </c>
      <c r="ZW131" s="450">
        <f t="shared" si="8757"/>
        <v>0</v>
      </c>
      <c r="ZX131" s="450">
        <f t="shared" si="8757"/>
        <v>0</v>
      </c>
      <c r="ZY131" s="450">
        <f t="shared" si="8757"/>
        <v>0</v>
      </c>
      <c r="ZZ131" s="450">
        <f t="shared" si="8757"/>
        <v>0</v>
      </c>
      <c r="AAA131" s="450">
        <f t="shared" si="8757"/>
        <v>0</v>
      </c>
      <c r="AAB131" s="450">
        <f t="shared" si="8757"/>
        <v>0</v>
      </c>
      <c r="AAC131" s="450">
        <f t="shared" si="8757"/>
        <v>0</v>
      </c>
      <c r="AAD131" s="451">
        <f t="shared" si="8757"/>
        <v>0</v>
      </c>
      <c r="AAF131" s="457">
        <f t="shared" ref="AAF131:AAS131" si="8758">SUM(AAF132:AAF137)</f>
        <v>0</v>
      </c>
      <c r="AAG131" s="450">
        <f t="shared" si="8758"/>
        <v>0</v>
      </c>
      <c r="AAH131" s="450">
        <f t="shared" si="8758"/>
        <v>0</v>
      </c>
      <c r="AAI131" s="450">
        <f t="shared" si="8758"/>
        <v>0</v>
      </c>
      <c r="AAJ131" s="450">
        <f t="shared" si="8758"/>
        <v>0</v>
      </c>
      <c r="AAK131" s="450">
        <f t="shared" si="8758"/>
        <v>0</v>
      </c>
      <c r="AAL131" s="450">
        <f t="shared" si="8758"/>
        <v>0</v>
      </c>
      <c r="AAM131" s="450">
        <f t="shared" si="8758"/>
        <v>0</v>
      </c>
      <c r="AAN131" s="450">
        <f t="shared" si="8758"/>
        <v>0</v>
      </c>
      <c r="AAO131" s="450">
        <f t="shared" si="8758"/>
        <v>0</v>
      </c>
      <c r="AAP131" s="450">
        <f t="shared" si="8758"/>
        <v>0</v>
      </c>
      <c r="AAQ131" s="450">
        <f t="shared" si="8758"/>
        <v>0</v>
      </c>
      <c r="AAR131" s="450">
        <f t="shared" si="8758"/>
        <v>0</v>
      </c>
      <c r="AAS131" s="451">
        <f t="shared" si="8758"/>
        <v>0</v>
      </c>
      <c r="AAU131" s="457">
        <f t="shared" ref="AAU131:ABH131" si="8759">SUM(AAU132:AAU137)</f>
        <v>0</v>
      </c>
      <c r="AAV131" s="450">
        <f t="shared" si="8759"/>
        <v>0</v>
      </c>
      <c r="AAW131" s="450">
        <f t="shared" si="8759"/>
        <v>0</v>
      </c>
      <c r="AAX131" s="450">
        <f t="shared" si="8759"/>
        <v>0</v>
      </c>
      <c r="AAY131" s="450">
        <f t="shared" si="8759"/>
        <v>0</v>
      </c>
      <c r="AAZ131" s="450">
        <f t="shared" si="8759"/>
        <v>0</v>
      </c>
      <c r="ABA131" s="450">
        <f t="shared" si="8759"/>
        <v>0</v>
      </c>
      <c r="ABB131" s="450">
        <f t="shared" si="8759"/>
        <v>0</v>
      </c>
      <c r="ABC131" s="450">
        <f t="shared" si="8759"/>
        <v>0</v>
      </c>
      <c r="ABD131" s="450">
        <f t="shared" si="8759"/>
        <v>0</v>
      </c>
      <c r="ABE131" s="450">
        <f t="shared" si="8759"/>
        <v>0</v>
      </c>
      <c r="ABF131" s="450">
        <f t="shared" si="8759"/>
        <v>0</v>
      </c>
      <c r="ABG131" s="450">
        <f t="shared" si="8759"/>
        <v>0</v>
      </c>
      <c r="ABH131" s="451">
        <f t="shared" si="8759"/>
        <v>0</v>
      </c>
      <c r="ABJ131" s="457">
        <f t="shared" ref="ABJ131:ABW131" si="8760">SUM(ABJ132:ABJ137)</f>
        <v>0</v>
      </c>
      <c r="ABK131" s="450">
        <f t="shared" si="8760"/>
        <v>0</v>
      </c>
      <c r="ABL131" s="450">
        <f t="shared" si="8760"/>
        <v>0</v>
      </c>
      <c r="ABM131" s="450">
        <f t="shared" si="8760"/>
        <v>0</v>
      </c>
      <c r="ABN131" s="450">
        <f t="shared" si="8760"/>
        <v>0</v>
      </c>
      <c r="ABO131" s="450">
        <f t="shared" si="8760"/>
        <v>0</v>
      </c>
      <c r="ABP131" s="450">
        <f t="shared" si="8760"/>
        <v>0</v>
      </c>
      <c r="ABQ131" s="450">
        <f t="shared" si="8760"/>
        <v>0</v>
      </c>
      <c r="ABR131" s="450">
        <f t="shared" si="8760"/>
        <v>0</v>
      </c>
      <c r="ABS131" s="450">
        <f t="shared" si="8760"/>
        <v>0</v>
      </c>
      <c r="ABT131" s="450">
        <f t="shared" si="8760"/>
        <v>0</v>
      </c>
      <c r="ABU131" s="450">
        <f t="shared" si="8760"/>
        <v>0</v>
      </c>
      <c r="ABV131" s="450">
        <f t="shared" si="8760"/>
        <v>0</v>
      </c>
      <c r="ABW131" s="451">
        <f t="shared" si="8760"/>
        <v>0</v>
      </c>
      <c r="ABY131" s="457">
        <f t="shared" ref="ABY131:ACL131" si="8761">SUM(ABY132:ABY137)</f>
        <v>0</v>
      </c>
      <c r="ABZ131" s="450">
        <f t="shared" si="8761"/>
        <v>0</v>
      </c>
      <c r="ACA131" s="450">
        <f t="shared" si="8761"/>
        <v>0</v>
      </c>
      <c r="ACB131" s="450">
        <f t="shared" si="8761"/>
        <v>0</v>
      </c>
      <c r="ACC131" s="450">
        <f t="shared" si="8761"/>
        <v>0</v>
      </c>
      <c r="ACD131" s="450">
        <f t="shared" si="8761"/>
        <v>0</v>
      </c>
      <c r="ACE131" s="450">
        <f t="shared" si="8761"/>
        <v>0</v>
      </c>
      <c r="ACF131" s="450">
        <f t="shared" si="8761"/>
        <v>0</v>
      </c>
      <c r="ACG131" s="450">
        <f t="shared" si="8761"/>
        <v>0</v>
      </c>
      <c r="ACH131" s="450">
        <f t="shared" si="8761"/>
        <v>0</v>
      </c>
      <c r="ACI131" s="450">
        <f t="shared" si="8761"/>
        <v>0</v>
      </c>
      <c r="ACJ131" s="450">
        <f t="shared" si="8761"/>
        <v>0</v>
      </c>
      <c r="ACK131" s="450">
        <f t="shared" si="8761"/>
        <v>0</v>
      </c>
      <c r="ACL131" s="451">
        <f t="shared" si="8761"/>
        <v>0</v>
      </c>
      <c r="ACN131" s="457">
        <f t="shared" ref="ACN131:ADA131" si="8762">SUM(ACN132:ACN137)</f>
        <v>0</v>
      </c>
      <c r="ACO131" s="450">
        <f t="shared" si="8762"/>
        <v>0</v>
      </c>
      <c r="ACP131" s="450">
        <f t="shared" si="8762"/>
        <v>0</v>
      </c>
      <c r="ACQ131" s="450">
        <f t="shared" si="8762"/>
        <v>0</v>
      </c>
      <c r="ACR131" s="450">
        <f t="shared" si="8762"/>
        <v>0</v>
      </c>
      <c r="ACS131" s="450">
        <f t="shared" si="8762"/>
        <v>0</v>
      </c>
      <c r="ACT131" s="450">
        <f t="shared" si="8762"/>
        <v>0</v>
      </c>
      <c r="ACU131" s="450">
        <f t="shared" si="8762"/>
        <v>0</v>
      </c>
      <c r="ACV131" s="450">
        <f t="shared" si="8762"/>
        <v>0</v>
      </c>
      <c r="ACW131" s="450">
        <f t="shared" si="8762"/>
        <v>0</v>
      </c>
      <c r="ACX131" s="450">
        <f t="shared" si="8762"/>
        <v>0</v>
      </c>
      <c r="ACY131" s="450">
        <f t="shared" si="8762"/>
        <v>0</v>
      </c>
      <c r="ACZ131" s="450">
        <f t="shared" si="8762"/>
        <v>0</v>
      </c>
      <c r="ADA131" s="451">
        <f t="shared" si="8762"/>
        <v>0</v>
      </c>
      <c r="ADC131" s="457">
        <f t="shared" ref="ADC131:ADP131" si="8763">SUM(ADC132:ADC137)</f>
        <v>0</v>
      </c>
      <c r="ADD131" s="450">
        <f t="shared" si="8763"/>
        <v>0</v>
      </c>
      <c r="ADE131" s="450">
        <f t="shared" si="8763"/>
        <v>0</v>
      </c>
      <c r="ADF131" s="450">
        <f t="shared" si="8763"/>
        <v>0</v>
      </c>
      <c r="ADG131" s="450">
        <f t="shared" si="8763"/>
        <v>0</v>
      </c>
      <c r="ADH131" s="450">
        <f t="shared" si="8763"/>
        <v>0</v>
      </c>
      <c r="ADI131" s="450">
        <f t="shared" si="8763"/>
        <v>0</v>
      </c>
      <c r="ADJ131" s="450">
        <f t="shared" si="8763"/>
        <v>0</v>
      </c>
      <c r="ADK131" s="450">
        <f t="shared" si="8763"/>
        <v>0</v>
      </c>
      <c r="ADL131" s="450">
        <f t="shared" si="8763"/>
        <v>0</v>
      </c>
      <c r="ADM131" s="450">
        <f t="shared" si="8763"/>
        <v>0</v>
      </c>
      <c r="ADN131" s="450">
        <f t="shared" si="8763"/>
        <v>0</v>
      </c>
      <c r="ADO131" s="450">
        <f t="shared" si="8763"/>
        <v>0</v>
      </c>
      <c r="ADP131" s="451">
        <f t="shared" si="8763"/>
        <v>0</v>
      </c>
      <c r="ADR131" s="457">
        <f t="shared" ref="ADR131:AEE131" si="8764">SUM(ADR132:ADR137)</f>
        <v>0</v>
      </c>
      <c r="ADS131" s="450">
        <f t="shared" si="8764"/>
        <v>0</v>
      </c>
      <c r="ADT131" s="450">
        <f t="shared" si="8764"/>
        <v>0</v>
      </c>
      <c r="ADU131" s="450">
        <f t="shared" si="8764"/>
        <v>0</v>
      </c>
      <c r="ADV131" s="450">
        <f t="shared" si="8764"/>
        <v>0</v>
      </c>
      <c r="ADW131" s="450">
        <f t="shared" si="8764"/>
        <v>0</v>
      </c>
      <c r="ADX131" s="450">
        <f t="shared" si="8764"/>
        <v>0</v>
      </c>
      <c r="ADY131" s="450">
        <f t="shared" si="8764"/>
        <v>0</v>
      </c>
      <c r="ADZ131" s="450">
        <f t="shared" si="8764"/>
        <v>0</v>
      </c>
      <c r="AEA131" s="450">
        <f t="shared" si="8764"/>
        <v>0</v>
      </c>
      <c r="AEB131" s="450">
        <f t="shared" si="8764"/>
        <v>0</v>
      </c>
      <c r="AEC131" s="450">
        <f t="shared" si="8764"/>
        <v>0</v>
      </c>
      <c r="AED131" s="450">
        <f t="shared" si="8764"/>
        <v>0</v>
      </c>
      <c r="AEE131" s="451">
        <f t="shared" si="8764"/>
        <v>0</v>
      </c>
      <c r="AEG131" s="457">
        <f t="shared" ref="AEG131:AET131" si="8765">SUM(AEG132:AEG137)</f>
        <v>0</v>
      </c>
      <c r="AEH131" s="450">
        <f t="shared" si="8765"/>
        <v>0</v>
      </c>
      <c r="AEI131" s="450">
        <f t="shared" si="8765"/>
        <v>0</v>
      </c>
      <c r="AEJ131" s="450">
        <f t="shared" si="8765"/>
        <v>0</v>
      </c>
      <c r="AEK131" s="450">
        <f t="shared" si="8765"/>
        <v>0</v>
      </c>
      <c r="AEL131" s="450">
        <f t="shared" si="8765"/>
        <v>0</v>
      </c>
      <c r="AEM131" s="450">
        <f t="shared" si="8765"/>
        <v>0</v>
      </c>
      <c r="AEN131" s="450">
        <f t="shared" si="8765"/>
        <v>0</v>
      </c>
      <c r="AEO131" s="450">
        <f t="shared" si="8765"/>
        <v>0</v>
      </c>
      <c r="AEP131" s="450">
        <f t="shared" si="8765"/>
        <v>0</v>
      </c>
      <c r="AEQ131" s="450">
        <f t="shared" si="8765"/>
        <v>0</v>
      </c>
      <c r="AER131" s="450">
        <f t="shared" si="8765"/>
        <v>0</v>
      </c>
      <c r="AES131" s="450">
        <f t="shared" si="8765"/>
        <v>0</v>
      </c>
      <c r="AET131" s="451">
        <f t="shared" si="8765"/>
        <v>0</v>
      </c>
      <c r="AEV131" s="457">
        <f t="shared" ref="AEV131:AFI131" si="8766">SUM(AEV132:AEV137)</f>
        <v>0</v>
      </c>
      <c r="AEW131" s="450">
        <f t="shared" si="8766"/>
        <v>0</v>
      </c>
      <c r="AEX131" s="450">
        <f t="shared" si="8766"/>
        <v>0</v>
      </c>
      <c r="AEY131" s="450">
        <f t="shared" si="8766"/>
        <v>0</v>
      </c>
      <c r="AEZ131" s="450">
        <f t="shared" si="8766"/>
        <v>0</v>
      </c>
      <c r="AFA131" s="450">
        <f t="shared" si="8766"/>
        <v>0</v>
      </c>
      <c r="AFB131" s="450">
        <f t="shared" si="8766"/>
        <v>0</v>
      </c>
      <c r="AFC131" s="450">
        <f t="shared" si="8766"/>
        <v>0</v>
      </c>
      <c r="AFD131" s="450">
        <f t="shared" si="8766"/>
        <v>0</v>
      </c>
      <c r="AFE131" s="450">
        <f t="shared" si="8766"/>
        <v>0</v>
      </c>
      <c r="AFF131" s="450">
        <f t="shared" si="8766"/>
        <v>0</v>
      </c>
      <c r="AFG131" s="450">
        <f t="shared" si="8766"/>
        <v>0</v>
      </c>
      <c r="AFH131" s="450">
        <f t="shared" si="8766"/>
        <v>0</v>
      </c>
      <c r="AFI131" s="451">
        <f t="shared" si="8766"/>
        <v>0</v>
      </c>
      <c r="AFK131" s="457">
        <f t="shared" ref="AFK131:AFX131" si="8767">SUM(AFK132:AFK137)</f>
        <v>0</v>
      </c>
      <c r="AFL131" s="450">
        <f t="shared" si="8767"/>
        <v>0</v>
      </c>
      <c r="AFM131" s="450">
        <f t="shared" si="8767"/>
        <v>0</v>
      </c>
      <c r="AFN131" s="450">
        <f t="shared" si="8767"/>
        <v>0</v>
      </c>
      <c r="AFO131" s="450">
        <f t="shared" si="8767"/>
        <v>0</v>
      </c>
      <c r="AFP131" s="450">
        <f t="shared" si="8767"/>
        <v>0</v>
      </c>
      <c r="AFQ131" s="450">
        <f t="shared" si="8767"/>
        <v>0</v>
      </c>
      <c r="AFR131" s="450">
        <f t="shared" si="8767"/>
        <v>0</v>
      </c>
      <c r="AFS131" s="450">
        <f t="shared" si="8767"/>
        <v>0</v>
      </c>
      <c r="AFT131" s="450">
        <f t="shared" si="8767"/>
        <v>0</v>
      </c>
      <c r="AFU131" s="450">
        <f t="shared" si="8767"/>
        <v>0</v>
      </c>
      <c r="AFV131" s="450">
        <f t="shared" si="8767"/>
        <v>0</v>
      </c>
      <c r="AFW131" s="450">
        <f t="shared" si="8767"/>
        <v>0</v>
      </c>
      <c r="AFX131" s="451">
        <f t="shared" si="8767"/>
        <v>0</v>
      </c>
      <c r="AFZ131" s="457">
        <f t="shared" ref="AFZ131:AGM131" si="8768">SUM(AFZ132:AFZ137)</f>
        <v>0</v>
      </c>
      <c r="AGA131" s="450">
        <f t="shared" si="8768"/>
        <v>0</v>
      </c>
      <c r="AGB131" s="450">
        <f t="shared" si="8768"/>
        <v>0</v>
      </c>
      <c r="AGC131" s="450">
        <f t="shared" si="8768"/>
        <v>0</v>
      </c>
      <c r="AGD131" s="450">
        <f t="shared" si="8768"/>
        <v>0</v>
      </c>
      <c r="AGE131" s="450">
        <f t="shared" si="8768"/>
        <v>0</v>
      </c>
      <c r="AGF131" s="450">
        <f t="shared" si="8768"/>
        <v>0</v>
      </c>
      <c r="AGG131" s="450">
        <f t="shared" si="8768"/>
        <v>0</v>
      </c>
      <c r="AGH131" s="450">
        <f t="shared" si="8768"/>
        <v>0</v>
      </c>
      <c r="AGI131" s="450">
        <f t="shared" si="8768"/>
        <v>0</v>
      </c>
      <c r="AGJ131" s="450">
        <f t="shared" si="8768"/>
        <v>0</v>
      </c>
      <c r="AGK131" s="450">
        <f t="shared" si="8768"/>
        <v>0</v>
      </c>
      <c r="AGL131" s="450">
        <f t="shared" si="8768"/>
        <v>0</v>
      </c>
      <c r="AGM131" s="451">
        <f t="shared" si="8768"/>
        <v>0</v>
      </c>
      <c r="AGO131" s="457">
        <f t="shared" ref="AGO131:AHB131" si="8769">SUM(AGO132:AGO137)</f>
        <v>0</v>
      </c>
      <c r="AGP131" s="450">
        <f t="shared" si="8769"/>
        <v>0</v>
      </c>
      <c r="AGQ131" s="450">
        <f t="shared" si="8769"/>
        <v>0</v>
      </c>
      <c r="AGR131" s="450">
        <f t="shared" si="8769"/>
        <v>0</v>
      </c>
      <c r="AGS131" s="450">
        <f t="shared" si="8769"/>
        <v>0</v>
      </c>
      <c r="AGT131" s="450">
        <f t="shared" si="8769"/>
        <v>0</v>
      </c>
      <c r="AGU131" s="450">
        <f t="shared" si="8769"/>
        <v>0</v>
      </c>
      <c r="AGV131" s="450">
        <f t="shared" si="8769"/>
        <v>0</v>
      </c>
      <c r="AGW131" s="450">
        <f t="shared" si="8769"/>
        <v>0</v>
      </c>
      <c r="AGX131" s="450">
        <f t="shared" si="8769"/>
        <v>0</v>
      </c>
      <c r="AGY131" s="450">
        <f t="shared" si="8769"/>
        <v>0</v>
      </c>
      <c r="AGZ131" s="450">
        <f t="shared" si="8769"/>
        <v>0</v>
      </c>
      <c r="AHA131" s="450">
        <f t="shared" si="8769"/>
        <v>0</v>
      </c>
      <c r="AHB131" s="451">
        <f t="shared" si="8769"/>
        <v>0</v>
      </c>
      <c r="AHD131" s="457">
        <f t="shared" ref="AHD131:AHQ131" si="8770">SUM(AHD132:AHD137)</f>
        <v>0</v>
      </c>
      <c r="AHE131" s="450">
        <f t="shared" si="8770"/>
        <v>0</v>
      </c>
      <c r="AHF131" s="450">
        <f t="shared" si="8770"/>
        <v>0</v>
      </c>
      <c r="AHG131" s="450">
        <f t="shared" si="8770"/>
        <v>0</v>
      </c>
      <c r="AHH131" s="450">
        <f t="shared" si="8770"/>
        <v>0</v>
      </c>
      <c r="AHI131" s="450">
        <f t="shared" si="8770"/>
        <v>0</v>
      </c>
      <c r="AHJ131" s="450">
        <f t="shared" si="8770"/>
        <v>0</v>
      </c>
      <c r="AHK131" s="450">
        <f t="shared" si="8770"/>
        <v>0</v>
      </c>
      <c r="AHL131" s="450">
        <f t="shared" si="8770"/>
        <v>0</v>
      </c>
      <c r="AHM131" s="450">
        <f t="shared" si="8770"/>
        <v>0</v>
      </c>
      <c r="AHN131" s="450">
        <f t="shared" si="8770"/>
        <v>0</v>
      </c>
      <c r="AHO131" s="450">
        <f t="shared" si="8770"/>
        <v>0</v>
      </c>
      <c r="AHP131" s="450">
        <f t="shared" si="8770"/>
        <v>0</v>
      </c>
      <c r="AHQ131" s="451">
        <f t="shared" si="8770"/>
        <v>0</v>
      </c>
      <c r="AHS131" s="457">
        <f t="shared" ref="AHS131:AIF131" si="8771">SUM(AHS132:AHS137)</f>
        <v>0</v>
      </c>
      <c r="AHT131" s="450">
        <f t="shared" si="8771"/>
        <v>0</v>
      </c>
      <c r="AHU131" s="450">
        <f t="shared" si="8771"/>
        <v>0</v>
      </c>
      <c r="AHV131" s="450">
        <f t="shared" si="8771"/>
        <v>0</v>
      </c>
      <c r="AHW131" s="450">
        <f t="shared" si="8771"/>
        <v>0</v>
      </c>
      <c r="AHX131" s="450">
        <f t="shared" si="8771"/>
        <v>0</v>
      </c>
      <c r="AHY131" s="450">
        <f t="shared" si="8771"/>
        <v>0</v>
      </c>
      <c r="AHZ131" s="450">
        <f t="shared" si="8771"/>
        <v>0</v>
      </c>
      <c r="AIA131" s="450">
        <f t="shared" si="8771"/>
        <v>0</v>
      </c>
      <c r="AIB131" s="450">
        <f t="shared" si="8771"/>
        <v>0</v>
      </c>
      <c r="AIC131" s="450">
        <f t="shared" si="8771"/>
        <v>0</v>
      </c>
      <c r="AID131" s="450">
        <f t="shared" si="8771"/>
        <v>0</v>
      </c>
      <c r="AIE131" s="450">
        <f t="shared" si="8771"/>
        <v>0</v>
      </c>
      <c r="AIF131" s="451">
        <f t="shared" si="8771"/>
        <v>0</v>
      </c>
      <c r="AIH131" s="457">
        <f t="shared" ref="AIH131:AIU131" si="8772">SUM(AIH132:AIH137)</f>
        <v>0</v>
      </c>
      <c r="AII131" s="450">
        <f t="shared" si="8772"/>
        <v>0</v>
      </c>
      <c r="AIJ131" s="450">
        <f t="shared" si="8772"/>
        <v>0</v>
      </c>
      <c r="AIK131" s="450">
        <f t="shared" si="8772"/>
        <v>0</v>
      </c>
      <c r="AIL131" s="450">
        <f t="shared" si="8772"/>
        <v>0</v>
      </c>
      <c r="AIM131" s="450">
        <f t="shared" si="8772"/>
        <v>0</v>
      </c>
      <c r="AIN131" s="450">
        <f t="shared" si="8772"/>
        <v>0</v>
      </c>
      <c r="AIO131" s="450">
        <f t="shared" si="8772"/>
        <v>0</v>
      </c>
      <c r="AIP131" s="450">
        <f t="shared" si="8772"/>
        <v>0</v>
      </c>
      <c r="AIQ131" s="450">
        <f t="shared" si="8772"/>
        <v>0</v>
      </c>
      <c r="AIR131" s="450">
        <f t="shared" si="8772"/>
        <v>0</v>
      </c>
      <c r="AIS131" s="450">
        <f t="shared" si="8772"/>
        <v>0</v>
      </c>
      <c r="AIT131" s="450">
        <f t="shared" si="8772"/>
        <v>0</v>
      </c>
      <c r="AIU131" s="451">
        <f t="shared" si="8772"/>
        <v>0</v>
      </c>
      <c r="AIW131" s="457">
        <f t="shared" ref="AIW131:AJJ131" si="8773">SUM(AIW132:AIW137)</f>
        <v>0</v>
      </c>
      <c r="AIX131" s="450">
        <f t="shared" si="8773"/>
        <v>0</v>
      </c>
      <c r="AIY131" s="450">
        <f t="shared" si="8773"/>
        <v>0</v>
      </c>
      <c r="AIZ131" s="450">
        <f t="shared" si="8773"/>
        <v>0</v>
      </c>
      <c r="AJA131" s="450">
        <f t="shared" si="8773"/>
        <v>0</v>
      </c>
      <c r="AJB131" s="450">
        <f t="shared" si="8773"/>
        <v>0</v>
      </c>
      <c r="AJC131" s="450">
        <f t="shared" si="8773"/>
        <v>0</v>
      </c>
      <c r="AJD131" s="450">
        <f t="shared" si="8773"/>
        <v>0</v>
      </c>
      <c r="AJE131" s="450">
        <f t="shared" si="8773"/>
        <v>0</v>
      </c>
      <c r="AJF131" s="450">
        <f t="shared" si="8773"/>
        <v>0</v>
      </c>
      <c r="AJG131" s="450">
        <f t="shared" si="8773"/>
        <v>0</v>
      </c>
      <c r="AJH131" s="450">
        <f t="shared" si="8773"/>
        <v>0</v>
      </c>
      <c r="AJI131" s="450">
        <f t="shared" si="8773"/>
        <v>0</v>
      </c>
      <c r="AJJ131" s="451">
        <f t="shared" si="8773"/>
        <v>0</v>
      </c>
      <c r="AJL131" s="457">
        <f t="shared" ref="AJL131:AJY131" si="8774">SUM(AJL132:AJL137)</f>
        <v>0</v>
      </c>
      <c r="AJM131" s="450">
        <f t="shared" si="8774"/>
        <v>0</v>
      </c>
      <c r="AJN131" s="450">
        <f t="shared" si="8774"/>
        <v>0</v>
      </c>
      <c r="AJO131" s="450">
        <f t="shared" si="8774"/>
        <v>0</v>
      </c>
      <c r="AJP131" s="450">
        <f t="shared" si="8774"/>
        <v>0</v>
      </c>
      <c r="AJQ131" s="450">
        <f t="shared" si="8774"/>
        <v>0</v>
      </c>
      <c r="AJR131" s="450">
        <f t="shared" si="8774"/>
        <v>0</v>
      </c>
      <c r="AJS131" s="450">
        <f t="shared" si="8774"/>
        <v>0</v>
      </c>
      <c r="AJT131" s="450">
        <f t="shared" si="8774"/>
        <v>0</v>
      </c>
      <c r="AJU131" s="450">
        <f t="shared" si="8774"/>
        <v>0</v>
      </c>
      <c r="AJV131" s="450">
        <f t="shared" si="8774"/>
        <v>0</v>
      </c>
      <c r="AJW131" s="450">
        <f t="shared" si="8774"/>
        <v>0</v>
      </c>
      <c r="AJX131" s="450">
        <f t="shared" si="8774"/>
        <v>0</v>
      </c>
      <c r="AJY131" s="451">
        <f t="shared" si="8774"/>
        <v>0</v>
      </c>
      <c r="AKA131" s="457">
        <f t="shared" ref="AKA131:AKN131" si="8775">SUM(AKA132:AKA137)</f>
        <v>0</v>
      </c>
      <c r="AKB131" s="450">
        <f t="shared" si="8775"/>
        <v>0</v>
      </c>
      <c r="AKC131" s="450">
        <f t="shared" si="8775"/>
        <v>0</v>
      </c>
      <c r="AKD131" s="450">
        <f t="shared" si="8775"/>
        <v>0</v>
      </c>
      <c r="AKE131" s="450">
        <f t="shared" si="8775"/>
        <v>0</v>
      </c>
      <c r="AKF131" s="450">
        <f t="shared" si="8775"/>
        <v>0</v>
      </c>
      <c r="AKG131" s="450">
        <f t="shared" si="8775"/>
        <v>0</v>
      </c>
      <c r="AKH131" s="450">
        <f t="shared" si="8775"/>
        <v>0</v>
      </c>
      <c r="AKI131" s="450">
        <f t="shared" si="8775"/>
        <v>0</v>
      </c>
      <c r="AKJ131" s="450">
        <f t="shared" si="8775"/>
        <v>0</v>
      </c>
      <c r="AKK131" s="450">
        <f t="shared" si="8775"/>
        <v>0</v>
      </c>
      <c r="AKL131" s="450">
        <f t="shared" si="8775"/>
        <v>0</v>
      </c>
      <c r="AKM131" s="450">
        <f t="shared" si="8775"/>
        <v>0</v>
      </c>
      <c r="AKN131" s="451">
        <f t="shared" si="8775"/>
        <v>0</v>
      </c>
      <c r="AKP131" s="457">
        <f t="shared" ref="AKP131:ALC131" si="8776">SUM(AKP132:AKP137)</f>
        <v>0</v>
      </c>
      <c r="AKQ131" s="450">
        <f t="shared" si="8776"/>
        <v>0</v>
      </c>
      <c r="AKR131" s="450">
        <f t="shared" si="8776"/>
        <v>0</v>
      </c>
      <c r="AKS131" s="450">
        <f t="shared" si="8776"/>
        <v>0</v>
      </c>
      <c r="AKT131" s="450">
        <f t="shared" si="8776"/>
        <v>0</v>
      </c>
      <c r="AKU131" s="450">
        <f t="shared" si="8776"/>
        <v>0</v>
      </c>
      <c r="AKV131" s="450">
        <f t="shared" si="8776"/>
        <v>0</v>
      </c>
      <c r="AKW131" s="450">
        <f t="shared" si="8776"/>
        <v>0</v>
      </c>
      <c r="AKX131" s="450">
        <f t="shared" si="8776"/>
        <v>0</v>
      </c>
      <c r="AKY131" s="450">
        <f t="shared" si="8776"/>
        <v>0</v>
      </c>
      <c r="AKZ131" s="450">
        <f t="shared" si="8776"/>
        <v>0</v>
      </c>
      <c r="ALA131" s="450">
        <f t="shared" si="8776"/>
        <v>0</v>
      </c>
      <c r="ALB131" s="450">
        <f t="shared" si="8776"/>
        <v>0</v>
      </c>
      <c r="ALC131" s="451">
        <f t="shared" si="8776"/>
        <v>0</v>
      </c>
      <c r="ALE131" s="457">
        <f t="shared" ref="ALE131:ALR131" si="8777">SUM(ALE132:ALE137)</f>
        <v>0</v>
      </c>
      <c r="ALF131" s="450">
        <f t="shared" si="8777"/>
        <v>0</v>
      </c>
      <c r="ALG131" s="450">
        <f t="shared" si="8777"/>
        <v>0</v>
      </c>
      <c r="ALH131" s="450">
        <f t="shared" si="8777"/>
        <v>0</v>
      </c>
      <c r="ALI131" s="450">
        <f t="shared" si="8777"/>
        <v>0</v>
      </c>
      <c r="ALJ131" s="450">
        <f t="shared" si="8777"/>
        <v>0</v>
      </c>
      <c r="ALK131" s="450">
        <f t="shared" si="8777"/>
        <v>0</v>
      </c>
      <c r="ALL131" s="450">
        <f t="shared" si="8777"/>
        <v>0</v>
      </c>
      <c r="ALM131" s="450">
        <f t="shared" si="8777"/>
        <v>0</v>
      </c>
      <c r="ALN131" s="450">
        <f t="shared" si="8777"/>
        <v>0</v>
      </c>
      <c r="ALO131" s="450">
        <f t="shared" si="8777"/>
        <v>0</v>
      </c>
      <c r="ALP131" s="450">
        <f t="shared" si="8777"/>
        <v>0</v>
      </c>
      <c r="ALQ131" s="450">
        <f t="shared" si="8777"/>
        <v>0</v>
      </c>
      <c r="ALR131" s="451">
        <f t="shared" si="8777"/>
        <v>0</v>
      </c>
      <c r="ALT131" s="457">
        <f t="shared" ref="ALT131:AMG131" si="8778">SUM(ALT132:ALT137)</f>
        <v>0</v>
      </c>
      <c r="ALU131" s="450">
        <f t="shared" si="8778"/>
        <v>0</v>
      </c>
      <c r="ALV131" s="450">
        <f t="shared" si="8778"/>
        <v>0</v>
      </c>
      <c r="ALW131" s="450">
        <f t="shared" si="8778"/>
        <v>0</v>
      </c>
      <c r="ALX131" s="450">
        <f t="shared" si="8778"/>
        <v>0</v>
      </c>
      <c r="ALY131" s="450">
        <f t="shared" si="8778"/>
        <v>0</v>
      </c>
      <c r="ALZ131" s="450">
        <f t="shared" si="8778"/>
        <v>0</v>
      </c>
      <c r="AMA131" s="450">
        <f t="shared" si="8778"/>
        <v>0</v>
      </c>
      <c r="AMB131" s="450">
        <f t="shared" si="8778"/>
        <v>0</v>
      </c>
      <c r="AMC131" s="450">
        <f t="shared" si="8778"/>
        <v>0</v>
      </c>
      <c r="AMD131" s="450">
        <f t="shared" si="8778"/>
        <v>0</v>
      </c>
      <c r="AME131" s="450">
        <f t="shared" si="8778"/>
        <v>0</v>
      </c>
      <c r="AMF131" s="450">
        <f t="shared" si="8778"/>
        <v>0</v>
      </c>
      <c r="AMG131" s="451">
        <f t="shared" si="8778"/>
        <v>0</v>
      </c>
      <c r="AMI131" s="457">
        <f t="shared" ref="AMI131:AMV131" si="8779">SUM(AMI132:AMI137)</f>
        <v>0</v>
      </c>
      <c r="AMJ131" s="450">
        <f t="shared" si="8779"/>
        <v>0</v>
      </c>
      <c r="AMK131" s="450">
        <f t="shared" si="8779"/>
        <v>0</v>
      </c>
      <c r="AML131" s="450">
        <f t="shared" si="8779"/>
        <v>0</v>
      </c>
      <c r="AMM131" s="450">
        <f t="shared" si="8779"/>
        <v>0</v>
      </c>
      <c r="AMN131" s="450">
        <f t="shared" si="8779"/>
        <v>0</v>
      </c>
      <c r="AMO131" s="450">
        <f t="shared" si="8779"/>
        <v>0</v>
      </c>
      <c r="AMP131" s="450">
        <f t="shared" si="8779"/>
        <v>0</v>
      </c>
      <c r="AMQ131" s="450">
        <f t="shared" si="8779"/>
        <v>0</v>
      </c>
      <c r="AMR131" s="450">
        <f t="shared" si="8779"/>
        <v>0</v>
      </c>
      <c r="AMS131" s="450">
        <f t="shared" si="8779"/>
        <v>0</v>
      </c>
      <c r="AMT131" s="450">
        <f t="shared" si="8779"/>
        <v>0</v>
      </c>
      <c r="AMU131" s="450">
        <f t="shared" si="8779"/>
        <v>0</v>
      </c>
      <c r="AMV131" s="451">
        <f t="shared" si="8779"/>
        <v>0</v>
      </c>
      <c r="AMX131" s="457">
        <f t="shared" ref="AMX131:ANK131" si="8780">SUM(AMX132:AMX137)</f>
        <v>0</v>
      </c>
      <c r="AMY131" s="450">
        <f t="shared" si="8780"/>
        <v>0</v>
      </c>
      <c r="AMZ131" s="450">
        <f t="shared" si="8780"/>
        <v>0</v>
      </c>
      <c r="ANA131" s="450">
        <f t="shared" si="8780"/>
        <v>0</v>
      </c>
      <c r="ANB131" s="450">
        <f t="shared" si="8780"/>
        <v>0</v>
      </c>
      <c r="ANC131" s="450">
        <f t="shared" si="8780"/>
        <v>0</v>
      </c>
      <c r="AND131" s="450">
        <f t="shared" si="8780"/>
        <v>0</v>
      </c>
      <c r="ANE131" s="450">
        <f t="shared" si="8780"/>
        <v>0</v>
      </c>
      <c r="ANF131" s="450">
        <f t="shared" si="8780"/>
        <v>0</v>
      </c>
      <c r="ANG131" s="450">
        <f t="shared" si="8780"/>
        <v>0</v>
      </c>
      <c r="ANH131" s="450">
        <f t="shared" si="8780"/>
        <v>0</v>
      </c>
      <c r="ANI131" s="450">
        <f t="shared" si="8780"/>
        <v>0</v>
      </c>
      <c r="ANJ131" s="450">
        <f t="shared" si="8780"/>
        <v>0</v>
      </c>
      <c r="ANK131" s="451">
        <f t="shared" si="8780"/>
        <v>0</v>
      </c>
      <c r="ANM131" s="457">
        <f t="shared" ref="ANM131:ANZ131" si="8781">SUM(ANM132:ANM137)</f>
        <v>0</v>
      </c>
      <c r="ANN131" s="450">
        <f t="shared" si="8781"/>
        <v>0</v>
      </c>
      <c r="ANO131" s="450">
        <f t="shared" si="8781"/>
        <v>0</v>
      </c>
      <c r="ANP131" s="450">
        <f t="shared" si="8781"/>
        <v>0</v>
      </c>
      <c r="ANQ131" s="450">
        <f t="shared" si="8781"/>
        <v>0</v>
      </c>
      <c r="ANR131" s="450">
        <f t="shared" si="8781"/>
        <v>0</v>
      </c>
      <c r="ANS131" s="450">
        <f t="shared" si="8781"/>
        <v>0</v>
      </c>
      <c r="ANT131" s="450">
        <f t="shared" si="8781"/>
        <v>0</v>
      </c>
      <c r="ANU131" s="450">
        <f t="shared" si="8781"/>
        <v>0</v>
      </c>
      <c r="ANV131" s="450">
        <f t="shared" si="8781"/>
        <v>0</v>
      </c>
      <c r="ANW131" s="450">
        <f t="shared" si="8781"/>
        <v>0</v>
      </c>
      <c r="ANX131" s="450">
        <f t="shared" si="8781"/>
        <v>0</v>
      </c>
      <c r="ANY131" s="450">
        <f t="shared" si="8781"/>
        <v>0</v>
      </c>
      <c r="ANZ131" s="451">
        <f t="shared" si="8781"/>
        <v>0</v>
      </c>
      <c r="AOB131" s="457">
        <f t="shared" ref="AOB131:AOO131" si="8782">SUM(AOB132:AOB137)</f>
        <v>0</v>
      </c>
      <c r="AOC131" s="450">
        <f t="shared" si="8782"/>
        <v>0</v>
      </c>
      <c r="AOD131" s="450">
        <f t="shared" si="8782"/>
        <v>0</v>
      </c>
      <c r="AOE131" s="450">
        <f t="shared" si="8782"/>
        <v>0</v>
      </c>
      <c r="AOF131" s="450">
        <f t="shared" si="8782"/>
        <v>0</v>
      </c>
      <c r="AOG131" s="450">
        <f t="shared" si="8782"/>
        <v>0</v>
      </c>
      <c r="AOH131" s="450">
        <f t="shared" si="8782"/>
        <v>0</v>
      </c>
      <c r="AOI131" s="450">
        <f t="shared" si="8782"/>
        <v>0</v>
      </c>
      <c r="AOJ131" s="450">
        <f t="shared" si="8782"/>
        <v>0</v>
      </c>
      <c r="AOK131" s="450">
        <f t="shared" si="8782"/>
        <v>0</v>
      </c>
      <c r="AOL131" s="450">
        <f t="shared" si="8782"/>
        <v>0</v>
      </c>
      <c r="AOM131" s="450">
        <f t="shared" si="8782"/>
        <v>0</v>
      </c>
      <c r="AON131" s="450">
        <f t="shared" si="8782"/>
        <v>0</v>
      </c>
      <c r="AOO131" s="451">
        <f t="shared" si="8782"/>
        <v>0</v>
      </c>
      <c r="AOQ131" s="457">
        <f t="shared" ref="AOQ131:APD131" si="8783">SUM(AOQ132:AOQ137)</f>
        <v>0</v>
      </c>
      <c r="AOR131" s="450">
        <f t="shared" si="8783"/>
        <v>0</v>
      </c>
      <c r="AOS131" s="450">
        <f t="shared" si="8783"/>
        <v>0</v>
      </c>
      <c r="AOT131" s="450">
        <f t="shared" si="8783"/>
        <v>0</v>
      </c>
      <c r="AOU131" s="450">
        <f t="shared" si="8783"/>
        <v>0</v>
      </c>
      <c r="AOV131" s="450">
        <f t="shared" si="8783"/>
        <v>0</v>
      </c>
      <c r="AOW131" s="450">
        <f t="shared" si="8783"/>
        <v>0</v>
      </c>
      <c r="AOX131" s="450">
        <f t="shared" si="8783"/>
        <v>0</v>
      </c>
      <c r="AOY131" s="450">
        <f t="shared" si="8783"/>
        <v>0</v>
      </c>
      <c r="AOZ131" s="450">
        <f t="shared" si="8783"/>
        <v>0</v>
      </c>
      <c r="APA131" s="450">
        <f t="shared" si="8783"/>
        <v>0</v>
      </c>
      <c r="APB131" s="450">
        <f t="shared" si="8783"/>
        <v>0</v>
      </c>
      <c r="APC131" s="450">
        <f t="shared" si="8783"/>
        <v>0</v>
      </c>
      <c r="APD131" s="451">
        <f t="shared" si="8783"/>
        <v>0</v>
      </c>
      <c r="APF131" s="457">
        <f t="shared" ref="APF131:APS131" si="8784">SUM(APF132:APF137)</f>
        <v>0</v>
      </c>
      <c r="APG131" s="450">
        <f t="shared" si="8784"/>
        <v>0</v>
      </c>
      <c r="APH131" s="450">
        <f t="shared" si="8784"/>
        <v>0</v>
      </c>
      <c r="API131" s="450">
        <f t="shared" si="8784"/>
        <v>0</v>
      </c>
      <c r="APJ131" s="450">
        <f t="shared" si="8784"/>
        <v>0</v>
      </c>
      <c r="APK131" s="450">
        <f t="shared" si="8784"/>
        <v>0</v>
      </c>
      <c r="APL131" s="450">
        <f t="shared" si="8784"/>
        <v>0</v>
      </c>
      <c r="APM131" s="450">
        <f t="shared" si="8784"/>
        <v>0</v>
      </c>
      <c r="APN131" s="450">
        <f t="shared" si="8784"/>
        <v>0</v>
      </c>
      <c r="APO131" s="450">
        <f t="shared" si="8784"/>
        <v>0</v>
      </c>
      <c r="APP131" s="450">
        <f t="shared" si="8784"/>
        <v>0</v>
      </c>
      <c r="APQ131" s="450">
        <f t="shared" si="8784"/>
        <v>0</v>
      </c>
      <c r="APR131" s="450">
        <f t="shared" si="8784"/>
        <v>0</v>
      </c>
      <c r="APS131" s="451">
        <f t="shared" si="8784"/>
        <v>0</v>
      </c>
      <c r="APU131" s="457">
        <f t="shared" ref="APU131:AQH131" si="8785">SUM(APU132:APU137)</f>
        <v>0</v>
      </c>
      <c r="APV131" s="450">
        <f t="shared" si="8785"/>
        <v>0</v>
      </c>
      <c r="APW131" s="450">
        <f t="shared" si="8785"/>
        <v>0</v>
      </c>
      <c r="APX131" s="450">
        <f t="shared" si="8785"/>
        <v>0</v>
      </c>
      <c r="APY131" s="450">
        <f t="shared" si="8785"/>
        <v>0</v>
      </c>
      <c r="APZ131" s="450">
        <f t="shared" si="8785"/>
        <v>0</v>
      </c>
      <c r="AQA131" s="450">
        <f t="shared" si="8785"/>
        <v>0</v>
      </c>
      <c r="AQB131" s="450">
        <f t="shared" si="8785"/>
        <v>0</v>
      </c>
      <c r="AQC131" s="450">
        <f t="shared" si="8785"/>
        <v>0</v>
      </c>
      <c r="AQD131" s="450">
        <f t="shared" si="8785"/>
        <v>0</v>
      </c>
      <c r="AQE131" s="450">
        <f t="shared" si="8785"/>
        <v>0</v>
      </c>
      <c r="AQF131" s="450">
        <f t="shared" si="8785"/>
        <v>0</v>
      </c>
      <c r="AQG131" s="450">
        <f t="shared" si="8785"/>
        <v>0</v>
      </c>
      <c r="AQH131" s="451">
        <f t="shared" si="8785"/>
        <v>0</v>
      </c>
      <c r="AQJ131" s="457">
        <f t="shared" ref="AQJ131:AQW131" si="8786">SUM(AQJ132:AQJ137)</f>
        <v>0</v>
      </c>
      <c r="AQK131" s="450">
        <f t="shared" si="8786"/>
        <v>0</v>
      </c>
      <c r="AQL131" s="450">
        <f t="shared" si="8786"/>
        <v>0</v>
      </c>
      <c r="AQM131" s="450">
        <f t="shared" si="8786"/>
        <v>0</v>
      </c>
      <c r="AQN131" s="450">
        <f t="shared" si="8786"/>
        <v>0</v>
      </c>
      <c r="AQO131" s="450">
        <f t="shared" si="8786"/>
        <v>0</v>
      </c>
      <c r="AQP131" s="450">
        <f t="shared" si="8786"/>
        <v>0</v>
      </c>
      <c r="AQQ131" s="450">
        <f t="shared" si="8786"/>
        <v>0</v>
      </c>
      <c r="AQR131" s="450">
        <f t="shared" si="8786"/>
        <v>0</v>
      </c>
      <c r="AQS131" s="450">
        <f t="shared" si="8786"/>
        <v>0</v>
      </c>
      <c r="AQT131" s="450">
        <f t="shared" si="8786"/>
        <v>0</v>
      </c>
      <c r="AQU131" s="450">
        <f t="shared" si="8786"/>
        <v>0</v>
      </c>
      <c r="AQV131" s="450">
        <f t="shared" si="8786"/>
        <v>0</v>
      </c>
      <c r="AQW131" s="451">
        <f t="shared" si="8786"/>
        <v>0</v>
      </c>
      <c r="AQY131" s="457">
        <f t="shared" ref="AQY131:ARL131" si="8787">SUM(AQY132:AQY137)</f>
        <v>0</v>
      </c>
      <c r="AQZ131" s="450">
        <f t="shared" si="8787"/>
        <v>0</v>
      </c>
      <c r="ARA131" s="450">
        <f t="shared" si="8787"/>
        <v>0</v>
      </c>
      <c r="ARB131" s="450">
        <f t="shared" si="8787"/>
        <v>0</v>
      </c>
      <c r="ARC131" s="450">
        <f t="shared" si="8787"/>
        <v>0</v>
      </c>
      <c r="ARD131" s="450">
        <f t="shared" si="8787"/>
        <v>0</v>
      </c>
      <c r="ARE131" s="450">
        <f t="shared" si="8787"/>
        <v>0</v>
      </c>
      <c r="ARF131" s="450">
        <f t="shared" si="8787"/>
        <v>0</v>
      </c>
      <c r="ARG131" s="450">
        <f t="shared" si="8787"/>
        <v>0</v>
      </c>
      <c r="ARH131" s="450">
        <f t="shared" si="8787"/>
        <v>0</v>
      </c>
      <c r="ARI131" s="450">
        <f t="shared" si="8787"/>
        <v>0</v>
      </c>
      <c r="ARJ131" s="450">
        <f t="shared" si="8787"/>
        <v>0</v>
      </c>
      <c r="ARK131" s="450">
        <f t="shared" si="8787"/>
        <v>0</v>
      </c>
      <c r="ARL131" s="451">
        <f t="shared" si="8787"/>
        <v>0</v>
      </c>
      <c r="ARN131" s="457">
        <f t="shared" ref="ARN131:ASA131" si="8788">SUM(ARN132:ARN137)</f>
        <v>0</v>
      </c>
      <c r="ARO131" s="450">
        <f t="shared" si="8788"/>
        <v>0</v>
      </c>
      <c r="ARP131" s="450">
        <f t="shared" si="8788"/>
        <v>0</v>
      </c>
      <c r="ARQ131" s="450">
        <f t="shared" si="8788"/>
        <v>0</v>
      </c>
      <c r="ARR131" s="450">
        <f t="shared" si="8788"/>
        <v>0</v>
      </c>
      <c r="ARS131" s="450">
        <f t="shared" si="8788"/>
        <v>0</v>
      </c>
      <c r="ART131" s="450">
        <f t="shared" si="8788"/>
        <v>0</v>
      </c>
      <c r="ARU131" s="450">
        <f t="shared" si="8788"/>
        <v>0</v>
      </c>
      <c r="ARV131" s="450">
        <f t="shared" si="8788"/>
        <v>0</v>
      </c>
      <c r="ARW131" s="450">
        <f t="shared" si="8788"/>
        <v>0</v>
      </c>
      <c r="ARX131" s="450">
        <f t="shared" si="8788"/>
        <v>0</v>
      </c>
      <c r="ARY131" s="450">
        <f t="shared" si="8788"/>
        <v>0</v>
      </c>
      <c r="ARZ131" s="450">
        <f t="shared" si="8788"/>
        <v>0</v>
      </c>
      <c r="ASA131" s="451">
        <f t="shared" si="8788"/>
        <v>0</v>
      </c>
      <c r="ASC131" s="457">
        <f t="shared" ref="ASC131:ASP131" si="8789">SUM(ASC132:ASC137)</f>
        <v>0</v>
      </c>
      <c r="ASD131" s="450">
        <f t="shared" si="8789"/>
        <v>0</v>
      </c>
      <c r="ASE131" s="450">
        <f t="shared" si="8789"/>
        <v>0</v>
      </c>
      <c r="ASF131" s="450">
        <f t="shared" si="8789"/>
        <v>0</v>
      </c>
      <c r="ASG131" s="450">
        <f t="shared" si="8789"/>
        <v>0</v>
      </c>
      <c r="ASH131" s="450">
        <f t="shared" si="8789"/>
        <v>0</v>
      </c>
      <c r="ASI131" s="450">
        <f t="shared" si="8789"/>
        <v>0</v>
      </c>
      <c r="ASJ131" s="450">
        <f t="shared" si="8789"/>
        <v>0</v>
      </c>
      <c r="ASK131" s="450">
        <f t="shared" si="8789"/>
        <v>0</v>
      </c>
      <c r="ASL131" s="450">
        <f t="shared" si="8789"/>
        <v>0</v>
      </c>
      <c r="ASM131" s="450">
        <f t="shared" si="8789"/>
        <v>0</v>
      </c>
      <c r="ASN131" s="450">
        <f t="shared" si="8789"/>
        <v>0</v>
      </c>
      <c r="ASO131" s="450">
        <f t="shared" si="8789"/>
        <v>0</v>
      </c>
      <c r="ASP131" s="451">
        <f t="shared" si="8789"/>
        <v>0</v>
      </c>
      <c r="ASR131" s="457">
        <f t="shared" ref="ASR131:ATE131" si="8790">SUM(ASR132:ASR137)</f>
        <v>0</v>
      </c>
      <c r="ASS131" s="450">
        <f t="shared" si="8790"/>
        <v>0</v>
      </c>
      <c r="AST131" s="450">
        <f t="shared" si="8790"/>
        <v>0</v>
      </c>
      <c r="ASU131" s="450">
        <f t="shared" si="8790"/>
        <v>0</v>
      </c>
      <c r="ASV131" s="450">
        <f t="shared" si="8790"/>
        <v>0</v>
      </c>
      <c r="ASW131" s="450">
        <f t="shared" si="8790"/>
        <v>0</v>
      </c>
      <c r="ASX131" s="450">
        <f t="shared" si="8790"/>
        <v>0</v>
      </c>
      <c r="ASY131" s="450">
        <f t="shared" si="8790"/>
        <v>0</v>
      </c>
      <c r="ASZ131" s="450">
        <f t="shared" si="8790"/>
        <v>0</v>
      </c>
      <c r="ATA131" s="450">
        <f t="shared" si="8790"/>
        <v>0</v>
      </c>
      <c r="ATB131" s="450">
        <f t="shared" si="8790"/>
        <v>0</v>
      </c>
      <c r="ATC131" s="450">
        <f t="shared" si="8790"/>
        <v>0</v>
      </c>
      <c r="ATD131" s="450">
        <f t="shared" si="8790"/>
        <v>0</v>
      </c>
      <c r="ATE131" s="451">
        <f t="shared" si="8790"/>
        <v>0</v>
      </c>
      <c r="ATG131" s="457">
        <f t="shared" ref="ATG131:ATT131" si="8791">SUM(ATG132:ATG137)</f>
        <v>0</v>
      </c>
      <c r="ATH131" s="450">
        <f t="shared" si="8791"/>
        <v>0</v>
      </c>
      <c r="ATI131" s="450">
        <f t="shared" si="8791"/>
        <v>0</v>
      </c>
      <c r="ATJ131" s="450">
        <f t="shared" si="8791"/>
        <v>0</v>
      </c>
      <c r="ATK131" s="450">
        <f t="shared" si="8791"/>
        <v>0</v>
      </c>
      <c r="ATL131" s="450">
        <f t="shared" si="8791"/>
        <v>0</v>
      </c>
      <c r="ATM131" s="450">
        <f t="shared" si="8791"/>
        <v>0</v>
      </c>
      <c r="ATN131" s="450">
        <f t="shared" si="8791"/>
        <v>0</v>
      </c>
      <c r="ATO131" s="450">
        <f t="shared" si="8791"/>
        <v>0</v>
      </c>
      <c r="ATP131" s="450">
        <f t="shared" si="8791"/>
        <v>0</v>
      </c>
      <c r="ATQ131" s="450">
        <f t="shared" si="8791"/>
        <v>0</v>
      </c>
      <c r="ATR131" s="450">
        <f t="shared" si="8791"/>
        <v>0</v>
      </c>
      <c r="ATS131" s="450">
        <f t="shared" si="8791"/>
        <v>0</v>
      </c>
      <c r="ATT131" s="451">
        <f t="shared" si="8791"/>
        <v>0</v>
      </c>
      <c r="ATV131" s="457">
        <f t="shared" ref="ATV131:AUI131" si="8792">SUM(ATV132:ATV137)</f>
        <v>0</v>
      </c>
      <c r="ATW131" s="450">
        <f t="shared" si="8792"/>
        <v>0</v>
      </c>
      <c r="ATX131" s="450">
        <f t="shared" si="8792"/>
        <v>0</v>
      </c>
      <c r="ATY131" s="450">
        <f t="shared" si="8792"/>
        <v>0</v>
      </c>
      <c r="ATZ131" s="450">
        <f t="shared" si="8792"/>
        <v>0</v>
      </c>
      <c r="AUA131" s="450">
        <f t="shared" si="8792"/>
        <v>0</v>
      </c>
      <c r="AUB131" s="450">
        <f t="shared" si="8792"/>
        <v>0</v>
      </c>
      <c r="AUC131" s="450">
        <f t="shared" si="8792"/>
        <v>0</v>
      </c>
      <c r="AUD131" s="450">
        <f t="shared" si="8792"/>
        <v>0</v>
      </c>
      <c r="AUE131" s="450">
        <f t="shared" si="8792"/>
        <v>0</v>
      </c>
      <c r="AUF131" s="450">
        <f t="shared" si="8792"/>
        <v>0</v>
      </c>
      <c r="AUG131" s="450">
        <f t="shared" si="8792"/>
        <v>0</v>
      </c>
      <c r="AUH131" s="450">
        <f t="shared" si="8792"/>
        <v>0</v>
      </c>
      <c r="AUI131" s="451">
        <f t="shared" si="8792"/>
        <v>0</v>
      </c>
      <c r="AUK131" s="457">
        <f t="shared" ref="AUK131:AUX131" si="8793">SUM(AUK132:AUK137)</f>
        <v>0</v>
      </c>
      <c r="AUL131" s="450">
        <f t="shared" si="8793"/>
        <v>0</v>
      </c>
      <c r="AUM131" s="450">
        <f t="shared" si="8793"/>
        <v>0</v>
      </c>
      <c r="AUN131" s="450">
        <f t="shared" si="8793"/>
        <v>0</v>
      </c>
      <c r="AUO131" s="450">
        <f t="shared" si="8793"/>
        <v>0</v>
      </c>
      <c r="AUP131" s="450">
        <f t="shared" si="8793"/>
        <v>0</v>
      </c>
      <c r="AUQ131" s="450">
        <f t="shared" si="8793"/>
        <v>0</v>
      </c>
      <c r="AUR131" s="450">
        <f t="shared" si="8793"/>
        <v>0</v>
      </c>
      <c r="AUS131" s="450">
        <f t="shared" si="8793"/>
        <v>0</v>
      </c>
      <c r="AUT131" s="450">
        <f t="shared" si="8793"/>
        <v>0</v>
      </c>
      <c r="AUU131" s="450">
        <f t="shared" si="8793"/>
        <v>0</v>
      </c>
      <c r="AUV131" s="450">
        <f t="shared" si="8793"/>
        <v>0</v>
      </c>
      <c r="AUW131" s="450">
        <f t="shared" si="8793"/>
        <v>0</v>
      </c>
      <c r="AUX131" s="451">
        <f t="shared" si="8793"/>
        <v>0</v>
      </c>
      <c r="AUZ131" s="457">
        <f t="shared" ref="AUZ131:AVM131" si="8794">SUM(AUZ132:AUZ137)</f>
        <v>0</v>
      </c>
      <c r="AVA131" s="450">
        <f t="shared" si="8794"/>
        <v>0</v>
      </c>
      <c r="AVB131" s="450">
        <f t="shared" si="8794"/>
        <v>0</v>
      </c>
      <c r="AVC131" s="450">
        <f t="shared" si="8794"/>
        <v>0</v>
      </c>
      <c r="AVD131" s="450">
        <f t="shared" si="8794"/>
        <v>0</v>
      </c>
      <c r="AVE131" s="450">
        <f t="shared" si="8794"/>
        <v>0</v>
      </c>
      <c r="AVF131" s="450">
        <f t="shared" si="8794"/>
        <v>0</v>
      </c>
      <c r="AVG131" s="450">
        <f t="shared" si="8794"/>
        <v>0</v>
      </c>
      <c r="AVH131" s="450">
        <f t="shared" si="8794"/>
        <v>0</v>
      </c>
      <c r="AVI131" s="450">
        <f t="shared" si="8794"/>
        <v>0</v>
      </c>
      <c r="AVJ131" s="450">
        <f t="shared" si="8794"/>
        <v>0</v>
      </c>
      <c r="AVK131" s="450">
        <f t="shared" si="8794"/>
        <v>0</v>
      </c>
      <c r="AVL131" s="450">
        <f t="shared" si="8794"/>
        <v>0</v>
      </c>
      <c r="AVM131" s="451">
        <f t="shared" si="8794"/>
        <v>0</v>
      </c>
      <c r="AVO131" s="457">
        <f t="shared" ref="AVO131:AWB131" si="8795">SUM(AVO132:AVO137)</f>
        <v>0</v>
      </c>
      <c r="AVP131" s="450">
        <f t="shared" si="8795"/>
        <v>0</v>
      </c>
      <c r="AVQ131" s="450">
        <f t="shared" si="8795"/>
        <v>0</v>
      </c>
      <c r="AVR131" s="450">
        <f t="shared" si="8795"/>
        <v>0</v>
      </c>
      <c r="AVS131" s="450">
        <f t="shared" si="8795"/>
        <v>0</v>
      </c>
      <c r="AVT131" s="450">
        <f t="shared" si="8795"/>
        <v>0</v>
      </c>
      <c r="AVU131" s="450">
        <f t="shared" si="8795"/>
        <v>0</v>
      </c>
      <c r="AVV131" s="450">
        <f t="shared" si="8795"/>
        <v>0</v>
      </c>
      <c r="AVW131" s="450">
        <f t="shared" si="8795"/>
        <v>0</v>
      </c>
      <c r="AVX131" s="450">
        <f t="shared" si="8795"/>
        <v>0</v>
      </c>
      <c r="AVY131" s="450">
        <f t="shared" si="8795"/>
        <v>0</v>
      </c>
      <c r="AVZ131" s="450">
        <f t="shared" si="8795"/>
        <v>0</v>
      </c>
      <c r="AWA131" s="450">
        <f t="shared" si="8795"/>
        <v>0</v>
      </c>
      <c r="AWB131" s="451">
        <f t="shared" si="8795"/>
        <v>0</v>
      </c>
      <c r="AWD131" s="457">
        <f t="shared" ref="AWD131:AWQ131" si="8796">SUM(AWD132:AWD137)</f>
        <v>0</v>
      </c>
      <c r="AWE131" s="450">
        <f t="shared" si="8796"/>
        <v>0</v>
      </c>
      <c r="AWF131" s="450">
        <f t="shared" si="8796"/>
        <v>0</v>
      </c>
      <c r="AWG131" s="450">
        <f t="shared" si="8796"/>
        <v>0</v>
      </c>
      <c r="AWH131" s="450">
        <f t="shared" si="8796"/>
        <v>0</v>
      </c>
      <c r="AWI131" s="450">
        <f t="shared" si="8796"/>
        <v>0</v>
      </c>
      <c r="AWJ131" s="450">
        <f t="shared" si="8796"/>
        <v>0</v>
      </c>
      <c r="AWK131" s="450">
        <f t="shared" si="8796"/>
        <v>0</v>
      </c>
      <c r="AWL131" s="450">
        <f t="shared" si="8796"/>
        <v>0</v>
      </c>
      <c r="AWM131" s="450">
        <f t="shared" si="8796"/>
        <v>0</v>
      </c>
      <c r="AWN131" s="450">
        <f t="shared" si="8796"/>
        <v>0</v>
      </c>
      <c r="AWO131" s="450">
        <f t="shared" si="8796"/>
        <v>0</v>
      </c>
      <c r="AWP131" s="450">
        <f t="shared" si="8796"/>
        <v>0</v>
      </c>
      <c r="AWQ131" s="451">
        <f t="shared" si="8796"/>
        <v>0</v>
      </c>
      <c r="AWS131" s="457">
        <f t="shared" ref="AWS131:AXF131" si="8797">SUM(AWS132:AWS137)</f>
        <v>0</v>
      </c>
      <c r="AWT131" s="450">
        <f t="shared" si="8797"/>
        <v>0</v>
      </c>
      <c r="AWU131" s="450">
        <f t="shared" si="8797"/>
        <v>0</v>
      </c>
      <c r="AWV131" s="450">
        <f t="shared" si="8797"/>
        <v>0</v>
      </c>
      <c r="AWW131" s="450">
        <f t="shared" si="8797"/>
        <v>0</v>
      </c>
      <c r="AWX131" s="450">
        <f t="shared" si="8797"/>
        <v>0</v>
      </c>
      <c r="AWY131" s="450">
        <f t="shared" si="8797"/>
        <v>0</v>
      </c>
      <c r="AWZ131" s="450">
        <f t="shared" si="8797"/>
        <v>0</v>
      </c>
      <c r="AXA131" s="450">
        <f t="shared" si="8797"/>
        <v>0</v>
      </c>
      <c r="AXB131" s="450">
        <f t="shared" si="8797"/>
        <v>0</v>
      </c>
      <c r="AXC131" s="450">
        <f t="shared" si="8797"/>
        <v>0</v>
      </c>
      <c r="AXD131" s="450">
        <f t="shared" si="8797"/>
        <v>0</v>
      </c>
      <c r="AXE131" s="450">
        <f t="shared" si="8797"/>
        <v>0</v>
      </c>
      <c r="AXF131" s="451">
        <f t="shared" si="8797"/>
        <v>0</v>
      </c>
      <c r="AXH131" s="457">
        <f t="shared" ref="AXH131:AXU131" si="8798">SUM(AXH132:AXH137)</f>
        <v>0</v>
      </c>
      <c r="AXI131" s="450">
        <f t="shared" si="8798"/>
        <v>0</v>
      </c>
      <c r="AXJ131" s="450">
        <f t="shared" si="8798"/>
        <v>0</v>
      </c>
      <c r="AXK131" s="450">
        <f t="shared" si="8798"/>
        <v>0</v>
      </c>
      <c r="AXL131" s="450">
        <f t="shared" si="8798"/>
        <v>0</v>
      </c>
      <c r="AXM131" s="450">
        <f t="shared" si="8798"/>
        <v>0</v>
      </c>
      <c r="AXN131" s="450">
        <f t="shared" si="8798"/>
        <v>0</v>
      </c>
      <c r="AXO131" s="450">
        <f t="shared" si="8798"/>
        <v>0</v>
      </c>
      <c r="AXP131" s="450">
        <f t="shared" si="8798"/>
        <v>0</v>
      </c>
      <c r="AXQ131" s="450">
        <f t="shared" si="8798"/>
        <v>0</v>
      </c>
      <c r="AXR131" s="450">
        <f t="shared" si="8798"/>
        <v>0</v>
      </c>
      <c r="AXS131" s="450">
        <f t="shared" si="8798"/>
        <v>0</v>
      </c>
      <c r="AXT131" s="450">
        <f t="shared" si="8798"/>
        <v>0</v>
      </c>
      <c r="AXU131" s="451">
        <f t="shared" si="8798"/>
        <v>0</v>
      </c>
      <c r="AXW131" s="457">
        <f t="shared" ref="AXW131:AYJ131" si="8799">SUM(AXW132:AXW137)</f>
        <v>0</v>
      </c>
      <c r="AXX131" s="450">
        <f t="shared" si="8799"/>
        <v>0</v>
      </c>
      <c r="AXY131" s="450">
        <f t="shared" si="8799"/>
        <v>0</v>
      </c>
      <c r="AXZ131" s="450">
        <f t="shared" si="8799"/>
        <v>0</v>
      </c>
      <c r="AYA131" s="450">
        <f t="shared" si="8799"/>
        <v>0</v>
      </c>
      <c r="AYB131" s="450">
        <f t="shared" si="8799"/>
        <v>0</v>
      </c>
      <c r="AYC131" s="450">
        <f t="shared" si="8799"/>
        <v>0</v>
      </c>
      <c r="AYD131" s="450">
        <f t="shared" si="8799"/>
        <v>0</v>
      </c>
      <c r="AYE131" s="450">
        <f t="shared" si="8799"/>
        <v>0</v>
      </c>
      <c r="AYF131" s="450">
        <f t="shared" si="8799"/>
        <v>0</v>
      </c>
      <c r="AYG131" s="450">
        <f t="shared" si="8799"/>
        <v>0</v>
      </c>
      <c r="AYH131" s="450">
        <f t="shared" si="8799"/>
        <v>0</v>
      </c>
      <c r="AYI131" s="450">
        <f t="shared" si="8799"/>
        <v>0</v>
      </c>
      <c r="AYJ131" s="451">
        <f t="shared" si="8799"/>
        <v>0</v>
      </c>
      <c r="AYL131" s="457">
        <f t="shared" ref="AYL131:AYY131" si="8800">SUM(AYL132:AYL137)</f>
        <v>0</v>
      </c>
      <c r="AYM131" s="450">
        <f t="shared" si="8800"/>
        <v>0</v>
      </c>
      <c r="AYN131" s="450">
        <f t="shared" si="8800"/>
        <v>0</v>
      </c>
      <c r="AYO131" s="450">
        <f t="shared" si="8800"/>
        <v>0</v>
      </c>
      <c r="AYP131" s="450">
        <f t="shared" si="8800"/>
        <v>0</v>
      </c>
      <c r="AYQ131" s="450">
        <f t="shared" si="8800"/>
        <v>0</v>
      </c>
      <c r="AYR131" s="450">
        <f t="shared" si="8800"/>
        <v>0</v>
      </c>
      <c r="AYS131" s="450">
        <f t="shared" si="8800"/>
        <v>0</v>
      </c>
      <c r="AYT131" s="450">
        <f t="shared" si="8800"/>
        <v>0</v>
      </c>
      <c r="AYU131" s="450">
        <f t="shared" si="8800"/>
        <v>0</v>
      </c>
      <c r="AYV131" s="450">
        <f t="shared" si="8800"/>
        <v>0</v>
      </c>
      <c r="AYW131" s="450">
        <f t="shared" si="8800"/>
        <v>0</v>
      </c>
      <c r="AYX131" s="450">
        <f t="shared" si="8800"/>
        <v>0</v>
      </c>
      <c r="AYY131" s="451">
        <f t="shared" si="8800"/>
        <v>0</v>
      </c>
      <c r="AZA131" s="457">
        <f t="shared" ref="AZA131:AZN131" si="8801">SUM(AZA132:AZA137)</f>
        <v>0</v>
      </c>
      <c r="AZB131" s="450">
        <f t="shared" si="8801"/>
        <v>0</v>
      </c>
      <c r="AZC131" s="450">
        <f t="shared" si="8801"/>
        <v>0</v>
      </c>
      <c r="AZD131" s="450">
        <f t="shared" si="8801"/>
        <v>0</v>
      </c>
      <c r="AZE131" s="450">
        <f t="shared" si="8801"/>
        <v>0</v>
      </c>
      <c r="AZF131" s="450">
        <f t="shared" si="8801"/>
        <v>0</v>
      </c>
      <c r="AZG131" s="450">
        <f t="shared" si="8801"/>
        <v>0</v>
      </c>
      <c r="AZH131" s="450">
        <f t="shared" si="8801"/>
        <v>0</v>
      </c>
      <c r="AZI131" s="450">
        <f t="shared" si="8801"/>
        <v>0</v>
      </c>
      <c r="AZJ131" s="450">
        <f t="shared" si="8801"/>
        <v>0</v>
      </c>
      <c r="AZK131" s="450">
        <f t="shared" si="8801"/>
        <v>0</v>
      </c>
      <c r="AZL131" s="450">
        <f t="shared" si="8801"/>
        <v>0</v>
      </c>
      <c r="AZM131" s="450">
        <f t="shared" si="8801"/>
        <v>0</v>
      </c>
      <c r="AZN131" s="451">
        <f t="shared" si="8801"/>
        <v>0</v>
      </c>
      <c r="AZP131" s="457">
        <f t="shared" ref="AZP131:BAC131" si="8802">SUM(AZP132:AZP137)</f>
        <v>0</v>
      </c>
      <c r="AZQ131" s="450">
        <f t="shared" si="8802"/>
        <v>0</v>
      </c>
      <c r="AZR131" s="450">
        <f t="shared" si="8802"/>
        <v>0</v>
      </c>
      <c r="AZS131" s="450">
        <f t="shared" si="8802"/>
        <v>0</v>
      </c>
      <c r="AZT131" s="450">
        <f t="shared" si="8802"/>
        <v>0</v>
      </c>
      <c r="AZU131" s="450">
        <f t="shared" si="8802"/>
        <v>0</v>
      </c>
      <c r="AZV131" s="450">
        <f t="shared" si="8802"/>
        <v>0</v>
      </c>
      <c r="AZW131" s="450">
        <f t="shared" si="8802"/>
        <v>0</v>
      </c>
      <c r="AZX131" s="450">
        <f t="shared" si="8802"/>
        <v>0</v>
      </c>
      <c r="AZY131" s="450">
        <f t="shared" si="8802"/>
        <v>0</v>
      </c>
      <c r="AZZ131" s="450">
        <f t="shared" si="8802"/>
        <v>0</v>
      </c>
      <c r="BAA131" s="450">
        <f t="shared" si="8802"/>
        <v>0</v>
      </c>
      <c r="BAB131" s="450">
        <f t="shared" si="8802"/>
        <v>0</v>
      </c>
      <c r="BAC131" s="451">
        <f t="shared" si="8802"/>
        <v>0</v>
      </c>
      <c r="BAE131" s="457">
        <f t="shared" ref="BAE131:BAR131" si="8803">SUM(BAE132:BAE137)</f>
        <v>0</v>
      </c>
      <c r="BAF131" s="450">
        <f t="shared" si="8803"/>
        <v>0</v>
      </c>
      <c r="BAG131" s="450">
        <f t="shared" si="8803"/>
        <v>0</v>
      </c>
      <c r="BAH131" s="450">
        <f t="shared" si="8803"/>
        <v>0</v>
      </c>
      <c r="BAI131" s="450">
        <f t="shared" si="8803"/>
        <v>0</v>
      </c>
      <c r="BAJ131" s="450">
        <f t="shared" si="8803"/>
        <v>0</v>
      </c>
      <c r="BAK131" s="450">
        <f t="shared" si="8803"/>
        <v>0</v>
      </c>
      <c r="BAL131" s="450">
        <f t="shared" si="8803"/>
        <v>0</v>
      </c>
      <c r="BAM131" s="450">
        <f t="shared" si="8803"/>
        <v>0</v>
      </c>
      <c r="BAN131" s="450">
        <f t="shared" si="8803"/>
        <v>0</v>
      </c>
      <c r="BAO131" s="450">
        <f t="shared" si="8803"/>
        <v>0</v>
      </c>
      <c r="BAP131" s="450">
        <f t="shared" si="8803"/>
        <v>0</v>
      </c>
      <c r="BAQ131" s="450">
        <f t="shared" si="8803"/>
        <v>0</v>
      </c>
      <c r="BAR131" s="451">
        <f t="shared" si="8803"/>
        <v>0</v>
      </c>
      <c r="BAT131" s="457">
        <f t="shared" ref="BAT131:BBG131" si="8804">SUM(BAT132:BAT137)</f>
        <v>0</v>
      </c>
      <c r="BAU131" s="450">
        <f t="shared" si="8804"/>
        <v>0</v>
      </c>
      <c r="BAV131" s="450">
        <f t="shared" si="8804"/>
        <v>0</v>
      </c>
      <c r="BAW131" s="450">
        <f t="shared" si="8804"/>
        <v>0</v>
      </c>
      <c r="BAX131" s="450">
        <f t="shared" si="8804"/>
        <v>0</v>
      </c>
      <c r="BAY131" s="450">
        <f t="shared" si="8804"/>
        <v>0</v>
      </c>
      <c r="BAZ131" s="450">
        <f t="shared" si="8804"/>
        <v>0</v>
      </c>
      <c r="BBA131" s="450">
        <f t="shared" si="8804"/>
        <v>0</v>
      </c>
      <c r="BBB131" s="450">
        <f t="shared" si="8804"/>
        <v>0</v>
      </c>
      <c r="BBC131" s="450">
        <f t="shared" si="8804"/>
        <v>0</v>
      </c>
      <c r="BBD131" s="450">
        <f t="shared" si="8804"/>
        <v>0</v>
      </c>
      <c r="BBE131" s="450">
        <f t="shared" si="8804"/>
        <v>0</v>
      </c>
      <c r="BBF131" s="450">
        <f t="shared" si="8804"/>
        <v>0</v>
      </c>
      <c r="BBG131" s="451">
        <f t="shared" si="8804"/>
        <v>0</v>
      </c>
      <c r="BBI131" s="457">
        <f t="shared" ref="BBI131:BBV131" si="8805">SUM(BBI132:BBI137)</f>
        <v>0</v>
      </c>
      <c r="BBJ131" s="450">
        <f t="shared" si="8805"/>
        <v>0</v>
      </c>
      <c r="BBK131" s="450">
        <f t="shared" si="8805"/>
        <v>0</v>
      </c>
      <c r="BBL131" s="450">
        <f t="shared" si="8805"/>
        <v>0</v>
      </c>
      <c r="BBM131" s="450">
        <f t="shared" si="8805"/>
        <v>0</v>
      </c>
      <c r="BBN131" s="450">
        <f t="shared" si="8805"/>
        <v>0</v>
      </c>
      <c r="BBO131" s="450">
        <f t="shared" si="8805"/>
        <v>0</v>
      </c>
      <c r="BBP131" s="450">
        <f t="shared" si="8805"/>
        <v>0</v>
      </c>
      <c r="BBQ131" s="450">
        <f t="shared" si="8805"/>
        <v>0</v>
      </c>
      <c r="BBR131" s="450">
        <f t="shared" si="8805"/>
        <v>0</v>
      </c>
      <c r="BBS131" s="450">
        <f t="shared" si="8805"/>
        <v>0</v>
      </c>
      <c r="BBT131" s="450">
        <f t="shared" si="8805"/>
        <v>0</v>
      </c>
      <c r="BBU131" s="450">
        <f t="shared" si="8805"/>
        <v>0</v>
      </c>
      <c r="BBV131" s="451">
        <f t="shared" si="8805"/>
        <v>0</v>
      </c>
      <c r="BBX131" s="457">
        <f t="shared" ref="BBX131:BCK131" si="8806">SUM(BBX132:BBX137)</f>
        <v>0</v>
      </c>
      <c r="BBY131" s="450">
        <f t="shared" si="8806"/>
        <v>0</v>
      </c>
      <c r="BBZ131" s="450">
        <f t="shared" si="8806"/>
        <v>0</v>
      </c>
      <c r="BCA131" s="450">
        <f t="shared" si="8806"/>
        <v>0</v>
      </c>
      <c r="BCB131" s="450">
        <f t="shared" si="8806"/>
        <v>0</v>
      </c>
      <c r="BCC131" s="450">
        <f t="shared" si="8806"/>
        <v>0</v>
      </c>
      <c r="BCD131" s="450">
        <f t="shared" si="8806"/>
        <v>0</v>
      </c>
      <c r="BCE131" s="450">
        <f t="shared" si="8806"/>
        <v>0</v>
      </c>
      <c r="BCF131" s="450">
        <f t="shared" si="8806"/>
        <v>0</v>
      </c>
      <c r="BCG131" s="450">
        <f t="shared" si="8806"/>
        <v>0</v>
      </c>
      <c r="BCH131" s="450">
        <f t="shared" si="8806"/>
        <v>0</v>
      </c>
      <c r="BCI131" s="450">
        <f t="shared" si="8806"/>
        <v>0</v>
      </c>
      <c r="BCJ131" s="450">
        <f t="shared" si="8806"/>
        <v>0</v>
      </c>
      <c r="BCK131" s="451">
        <f t="shared" si="8806"/>
        <v>0</v>
      </c>
      <c r="BCM131" s="457">
        <f t="shared" ref="BCM131:BCZ131" si="8807">SUM(BCM132:BCM137)</f>
        <v>0</v>
      </c>
      <c r="BCN131" s="450">
        <f t="shared" si="8807"/>
        <v>0</v>
      </c>
      <c r="BCO131" s="450">
        <f t="shared" si="8807"/>
        <v>0</v>
      </c>
      <c r="BCP131" s="450">
        <f t="shared" si="8807"/>
        <v>0</v>
      </c>
      <c r="BCQ131" s="450">
        <f t="shared" si="8807"/>
        <v>0</v>
      </c>
      <c r="BCR131" s="450">
        <f t="shared" si="8807"/>
        <v>0</v>
      </c>
      <c r="BCS131" s="450">
        <f t="shared" si="8807"/>
        <v>0</v>
      </c>
      <c r="BCT131" s="450">
        <f t="shared" si="8807"/>
        <v>0</v>
      </c>
      <c r="BCU131" s="450">
        <f t="shared" si="8807"/>
        <v>0</v>
      </c>
      <c r="BCV131" s="450">
        <f t="shared" si="8807"/>
        <v>0</v>
      </c>
      <c r="BCW131" s="450">
        <f t="shared" si="8807"/>
        <v>0</v>
      </c>
      <c r="BCX131" s="450">
        <f t="shared" si="8807"/>
        <v>0</v>
      </c>
      <c r="BCY131" s="450">
        <f t="shared" si="8807"/>
        <v>0</v>
      </c>
      <c r="BCZ131" s="451">
        <f t="shared" si="8807"/>
        <v>0</v>
      </c>
      <c r="BDB131" s="457">
        <f t="shared" ref="BDB131:BDO131" si="8808">SUM(BDB132:BDB137)</f>
        <v>0</v>
      </c>
      <c r="BDC131" s="450">
        <f t="shared" si="8808"/>
        <v>0</v>
      </c>
      <c r="BDD131" s="450">
        <f t="shared" si="8808"/>
        <v>0</v>
      </c>
      <c r="BDE131" s="450">
        <f t="shared" si="8808"/>
        <v>0</v>
      </c>
      <c r="BDF131" s="450">
        <f t="shared" si="8808"/>
        <v>0</v>
      </c>
      <c r="BDG131" s="450">
        <f t="shared" si="8808"/>
        <v>0</v>
      </c>
      <c r="BDH131" s="450">
        <f t="shared" si="8808"/>
        <v>0</v>
      </c>
      <c r="BDI131" s="450">
        <f t="shared" si="8808"/>
        <v>0</v>
      </c>
      <c r="BDJ131" s="450">
        <f t="shared" si="8808"/>
        <v>0</v>
      </c>
      <c r="BDK131" s="450">
        <f t="shared" si="8808"/>
        <v>0</v>
      </c>
      <c r="BDL131" s="450">
        <f t="shared" si="8808"/>
        <v>0</v>
      </c>
      <c r="BDM131" s="450">
        <f t="shared" si="8808"/>
        <v>0</v>
      </c>
      <c r="BDN131" s="450">
        <f t="shared" si="8808"/>
        <v>0</v>
      </c>
      <c r="BDO131" s="451">
        <f t="shared" si="8808"/>
        <v>0</v>
      </c>
      <c r="BDQ131" s="457">
        <f t="shared" ref="BDQ131:BED131" si="8809">SUM(BDQ132:BDQ137)</f>
        <v>0</v>
      </c>
      <c r="BDR131" s="450">
        <f t="shared" si="8809"/>
        <v>0</v>
      </c>
      <c r="BDS131" s="450">
        <f t="shared" si="8809"/>
        <v>0</v>
      </c>
      <c r="BDT131" s="450">
        <f t="shared" si="8809"/>
        <v>0</v>
      </c>
      <c r="BDU131" s="450">
        <f t="shared" si="8809"/>
        <v>0</v>
      </c>
      <c r="BDV131" s="450">
        <f t="shared" si="8809"/>
        <v>0</v>
      </c>
      <c r="BDW131" s="450">
        <f t="shared" si="8809"/>
        <v>0</v>
      </c>
      <c r="BDX131" s="450">
        <f t="shared" si="8809"/>
        <v>0</v>
      </c>
      <c r="BDY131" s="450">
        <f t="shared" si="8809"/>
        <v>0</v>
      </c>
      <c r="BDZ131" s="450">
        <f t="shared" si="8809"/>
        <v>0</v>
      </c>
      <c r="BEA131" s="450">
        <f t="shared" si="8809"/>
        <v>0</v>
      </c>
      <c r="BEB131" s="450">
        <f t="shared" si="8809"/>
        <v>0</v>
      </c>
      <c r="BEC131" s="450">
        <f t="shared" si="8809"/>
        <v>0</v>
      </c>
      <c r="BED131" s="451">
        <f t="shared" si="8809"/>
        <v>0</v>
      </c>
      <c r="BEF131" s="457">
        <f t="shared" ref="BEF131:BES131" si="8810">SUM(BEF132:BEF137)</f>
        <v>0</v>
      </c>
      <c r="BEG131" s="450">
        <f t="shared" si="8810"/>
        <v>0</v>
      </c>
      <c r="BEH131" s="450">
        <f t="shared" si="8810"/>
        <v>0</v>
      </c>
      <c r="BEI131" s="450">
        <f t="shared" si="8810"/>
        <v>0</v>
      </c>
      <c r="BEJ131" s="450">
        <f t="shared" si="8810"/>
        <v>0</v>
      </c>
      <c r="BEK131" s="450">
        <f t="shared" si="8810"/>
        <v>0</v>
      </c>
      <c r="BEL131" s="450">
        <f t="shared" si="8810"/>
        <v>0</v>
      </c>
      <c r="BEM131" s="450">
        <f t="shared" si="8810"/>
        <v>0</v>
      </c>
      <c r="BEN131" s="450">
        <f t="shared" si="8810"/>
        <v>0</v>
      </c>
      <c r="BEO131" s="450">
        <f t="shared" si="8810"/>
        <v>0</v>
      </c>
      <c r="BEP131" s="450">
        <f t="shared" si="8810"/>
        <v>0</v>
      </c>
      <c r="BEQ131" s="450">
        <f t="shared" si="8810"/>
        <v>0</v>
      </c>
      <c r="BER131" s="450">
        <f t="shared" si="8810"/>
        <v>0</v>
      </c>
      <c r="BES131" s="451">
        <f t="shared" si="8810"/>
        <v>0</v>
      </c>
      <c r="BEU131" s="457">
        <f t="shared" ref="BEU131:BFH131" si="8811">SUM(BEU132:BEU137)</f>
        <v>0</v>
      </c>
      <c r="BEV131" s="450">
        <f t="shared" si="8811"/>
        <v>0</v>
      </c>
      <c r="BEW131" s="450">
        <f t="shared" si="8811"/>
        <v>0</v>
      </c>
      <c r="BEX131" s="450">
        <f t="shared" si="8811"/>
        <v>0</v>
      </c>
      <c r="BEY131" s="450">
        <f t="shared" si="8811"/>
        <v>0</v>
      </c>
      <c r="BEZ131" s="450">
        <f t="shared" si="8811"/>
        <v>0</v>
      </c>
      <c r="BFA131" s="450">
        <f t="shared" si="8811"/>
        <v>0</v>
      </c>
      <c r="BFB131" s="450">
        <f t="shared" si="8811"/>
        <v>0</v>
      </c>
      <c r="BFC131" s="450">
        <f t="shared" si="8811"/>
        <v>0</v>
      </c>
      <c r="BFD131" s="450">
        <f t="shared" si="8811"/>
        <v>0</v>
      </c>
      <c r="BFE131" s="450">
        <f t="shared" si="8811"/>
        <v>0</v>
      </c>
      <c r="BFF131" s="450">
        <f t="shared" si="8811"/>
        <v>0</v>
      </c>
      <c r="BFG131" s="450">
        <f t="shared" si="8811"/>
        <v>0</v>
      </c>
      <c r="BFH131" s="451">
        <f t="shared" si="8811"/>
        <v>0</v>
      </c>
      <c r="BFJ131" s="457">
        <f t="shared" ref="BFJ131:BFW131" si="8812">SUM(BFJ132:BFJ137)</f>
        <v>0</v>
      </c>
      <c r="BFK131" s="450">
        <f t="shared" si="8812"/>
        <v>0</v>
      </c>
      <c r="BFL131" s="450">
        <f t="shared" si="8812"/>
        <v>0</v>
      </c>
      <c r="BFM131" s="450">
        <f t="shared" si="8812"/>
        <v>0</v>
      </c>
      <c r="BFN131" s="450">
        <f t="shared" si="8812"/>
        <v>0</v>
      </c>
      <c r="BFO131" s="450">
        <f t="shared" si="8812"/>
        <v>0</v>
      </c>
      <c r="BFP131" s="450">
        <f t="shared" si="8812"/>
        <v>0</v>
      </c>
      <c r="BFQ131" s="450">
        <f t="shared" si="8812"/>
        <v>0</v>
      </c>
      <c r="BFR131" s="450">
        <f t="shared" si="8812"/>
        <v>0</v>
      </c>
      <c r="BFS131" s="450">
        <f t="shared" si="8812"/>
        <v>0</v>
      </c>
      <c r="BFT131" s="450">
        <f t="shared" si="8812"/>
        <v>0</v>
      </c>
      <c r="BFU131" s="450">
        <f t="shared" si="8812"/>
        <v>0</v>
      </c>
      <c r="BFV131" s="450">
        <f t="shared" si="8812"/>
        <v>0</v>
      </c>
      <c r="BFW131" s="451">
        <f t="shared" si="8812"/>
        <v>0</v>
      </c>
      <c r="BFY131" s="457">
        <f t="shared" ref="BFY131:BGL131" si="8813">SUM(BFY132:BFY137)</f>
        <v>0</v>
      </c>
      <c r="BFZ131" s="450">
        <f t="shared" si="8813"/>
        <v>0</v>
      </c>
      <c r="BGA131" s="450">
        <f t="shared" si="8813"/>
        <v>0</v>
      </c>
      <c r="BGB131" s="450">
        <f t="shared" si="8813"/>
        <v>0</v>
      </c>
      <c r="BGC131" s="450">
        <f t="shared" si="8813"/>
        <v>0</v>
      </c>
      <c r="BGD131" s="450">
        <f t="shared" si="8813"/>
        <v>0</v>
      </c>
      <c r="BGE131" s="450">
        <f t="shared" si="8813"/>
        <v>0</v>
      </c>
      <c r="BGF131" s="450">
        <f t="shared" si="8813"/>
        <v>0</v>
      </c>
      <c r="BGG131" s="450">
        <f t="shared" si="8813"/>
        <v>0</v>
      </c>
      <c r="BGH131" s="450">
        <f t="shared" si="8813"/>
        <v>0</v>
      </c>
      <c r="BGI131" s="450">
        <f t="shared" si="8813"/>
        <v>0</v>
      </c>
      <c r="BGJ131" s="450">
        <f t="shared" si="8813"/>
        <v>0</v>
      </c>
      <c r="BGK131" s="450">
        <f t="shared" si="8813"/>
        <v>0</v>
      </c>
      <c r="BGL131" s="451">
        <f t="shared" si="8813"/>
        <v>0</v>
      </c>
      <c r="BGN131" s="457">
        <f t="shared" ref="BGN131:BHA131" si="8814">SUM(BGN132:BGN137)</f>
        <v>0</v>
      </c>
      <c r="BGO131" s="450">
        <f t="shared" si="8814"/>
        <v>0</v>
      </c>
      <c r="BGP131" s="450">
        <f t="shared" si="8814"/>
        <v>0</v>
      </c>
      <c r="BGQ131" s="450">
        <f t="shared" si="8814"/>
        <v>0</v>
      </c>
      <c r="BGR131" s="450">
        <f t="shared" si="8814"/>
        <v>0</v>
      </c>
      <c r="BGS131" s="450">
        <f t="shared" si="8814"/>
        <v>0</v>
      </c>
      <c r="BGT131" s="450">
        <f t="shared" si="8814"/>
        <v>0</v>
      </c>
      <c r="BGU131" s="450">
        <f t="shared" si="8814"/>
        <v>0</v>
      </c>
      <c r="BGV131" s="450">
        <f t="shared" si="8814"/>
        <v>0</v>
      </c>
      <c r="BGW131" s="450">
        <f t="shared" si="8814"/>
        <v>0</v>
      </c>
      <c r="BGX131" s="450">
        <f t="shared" si="8814"/>
        <v>0</v>
      </c>
      <c r="BGY131" s="450">
        <f t="shared" si="8814"/>
        <v>0</v>
      </c>
      <c r="BGZ131" s="450">
        <f t="shared" si="8814"/>
        <v>0</v>
      </c>
      <c r="BHA131" s="451">
        <f t="shared" si="8814"/>
        <v>0</v>
      </c>
      <c r="BHC131" s="457">
        <f t="shared" ref="BHC131:BHP131" si="8815">SUM(BHC132:BHC137)</f>
        <v>0</v>
      </c>
      <c r="BHD131" s="450">
        <f t="shared" si="8815"/>
        <v>0</v>
      </c>
      <c r="BHE131" s="450">
        <f t="shared" si="8815"/>
        <v>0</v>
      </c>
      <c r="BHF131" s="450">
        <f t="shared" si="8815"/>
        <v>0</v>
      </c>
      <c r="BHG131" s="450">
        <f t="shared" si="8815"/>
        <v>0</v>
      </c>
      <c r="BHH131" s="450">
        <f t="shared" si="8815"/>
        <v>0</v>
      </c>
      <c r="BHI131" s="450">
        <f t="shared" si="8815"/>
        <v>0</v>
      </c>
      <c r="BHJ131" s="450">
        <f t="shared" si="8815"/>
        <v>0</v>
      </c>
      <c r="BHK131" s="450">
        <f t="shared" si="8815"/>
        <v>0</v>
      </c>
      <c r="BHL131" s="450">
        <f t="shared" si="8815"/>
        <v>0</v>
      </c>
      <c r="BHM131" s="450">
        <f t="shared" si="8815"/>
        <v>0</v>
      </c>
      <c r="BHN131" s="450">
        <f t="shared" si="8815"/>
        <v>0</v>
      </c>
      <c r="BHO131" s="450">
        <f t="shared" si="8815"/>
        <v>0</v>
      </c>
      <c r="BHP131" s="451">
        <f t="shared" si="8815"/>
        <v>0</v>
      </c>
      <c r="BHR131" s="457">
        <f t="shared" ref="BHR131:BIE131" si="8816">SUM(BHR132:BHR137)</f>
        <v>0</v>
      </c>
      <c r="BHS131" s="450">
        <f t="shared" si="8816"/>
        <v>0</v>
      </c>
      <c r="BHT131" s="450">
        <f t="shared" si="8816"/>
        <v>0</v>
      </c>
      <c r="BHU131" s="450">
        <f t="shared" si="8816"/>
        <v>0</v>
      </c>
      <c r="BHV131" s="450">
        <f t="shared" si="8816"/>
        <v>0</v>
      </c>
      <c r="BHW131" s="450">
        <f t="shared" si="8816"/>
        <v>0</v>
      </c>
      <c r="BHX131" s="450">
        <f t="shared" si="8816"/>
        <v>0</v>
      </c>
      <c r="BHY131" s="450">
        <f t="shared" si="8816"/>
        <v>0</v>
      </c>
      <c r="BHZ131" s="450">
        <f t="shared" si="8816"/>
        <v>0</v>
      </c>
      <c r="BIA131" s="450">
        <f t="shared" si="8816"/>
        <v>0</v>
      </c>
      <c r="BIB131" s="450">
        <f t="shared" si="8816"/>
        <v>0</v>
      </c>
      <c r="BIC131" s="450">
        <f t="shared" si="8816"/>
        <v>0</v>
      </c>
      <c r="BID131" s="450">
        <f t="shared" si="8816"/>
        <v>0</v>
      </c>
      <c r="BIE131" s="451">
        <f t="shared" si="8816"/>
        <v>0</v>
      </c>
      <c r="BIG131" s="457">
        <f t="shared" ref="BIG131:BIT131" si="8817">SUM(BIG132:BIG137)</f>
        <v>0</v>
      </c>
      <c r="BIH131" s="450">
        <f t="shared" si="8817"/>
        <v>0</v>
      </c>
      <c r="BII131" s="450">
        <f t="shared" si="8817"/>
        <v>0</v>
      </c>
      <c r="BIJ131" s="450">
        <f t="shared" si="8817"/>
        <v>0</v>
      </c>
      <c r="BIK131" s="450">
        <f t="shared" si="8817"/>
        <v>0</v>
      </c>
      <c r="BIL131" s="450">
        <f t="shared" si="8817"/>
        <v>0</v>
      </c>
      <c r="BIM131" s="450">
        <f t="shared" si="8817"/>
        <v>0</v>
      </c>
      <c r="BIN131" s="450">
        <f t="shared" si="8817"/>
        <v>0</v>
      </c>
      <c r="BIO131" s="450">
        <f t="shared" si="8817"/>
        <v>0</v>
      </c>
      <c r="BIP131" s="450">
        <f t="shared" si="8817"/>
        <v>0</v>
      </c>
      <c r="BIQ131" s="450">
        <f t="shared" si="8817"/>
        <v>0</v>
      </c>
      <c r="BIR131" s="450">
        <f t="shared" si="8817"/>
        <v>0</v>
      </c>
      <c r="BIS131" s="450">
        <f t="shared" si="8817"/>
        <v>0</v>
      </c>
      <c r="BIT131" s="451">
        <f t="shared" si="8817"/>
        <v>0</v>
      </c>
      <c r="BIV131" s="457">
        <f t="shared" ref="BIV131:BJI131" si="8818">SUM(BIV132:BIV137)</f>
        <v>0</v>
      </c>
      <c r="BIW131" s="450">
        <f t="shared" si="8818"/>
        <v>0</v>
      </c>
      <c r="BIX131" s="450">
        <f t="shared" si="8818"/>
        <v>0</v>
      </c>
      <c r="BIY131" s="450">
        <f t="shared" si="8818"/>
        <v>0</v>
      </c>
      <c r="BIZ131" s="450">
        <f t="shared" si="8818"/>
        <v>0</v>
      </c>
      <c r="BJA131" s="450">
        <f t="shared" si="8818"/>
        <v>0</v>
      </c>
      <c r="BJB131" s="450">
        <f t="shared" si="8818"/>
        <v>0</v>
      </c>
      <c r="BJC131" s="450">
        <f t="shared" si="8818"/>
        <v>0</v>
      </c>
      <c r="BJD131" s="450">
        <f t="shared" si="8818"/>
        <v>0</v>
      </c>
      <c r="BJE131" s="450">
        <f t="shared" si="8818"/>
        <v>0</v>
      </c>
      <c r="BJF131" s="450">
        <f t="shared" si="8818"/>
        <v>0</v>
      </c>
      <c r="BJG131" s="450">
        <f t="shared" si="8818"/>
        <v>0</v>
      </c>
      <c r="BJH131" s="450">
        <f t="shared" si="8818"/>
        <v>0</v>
      </c>
      <c r="BJI131" s="451">
        <f t="shared" si="8818"/>
        <v>0</v>
      </c>
      <c r="BJK131" s="457">
        <f t="shared" ref="BJK131:BJX131" si="8819">SUM(BJK132:BJK137)</f>
        <v>0</v>
      </c>
      <c r="BJL131" s="450">
        <f t="shared" si="8819"/>
        <v>0</v>
      </c>
      <c r="BJM131" s="450">
        <f t="shared" si="8819"/>
        <v>0</v>
      </c>
      <c r="BJN131" s="450">
        <f t="shared" si="8819"/>
        <v>0</v>
      </c>
      <c r="BJO131" s="450">
        <f t="shared" si="8819"/>
        <v>0</v>
      </c>
      <c r="BJP131" s="450">
        <f t="shared" si="8819"/>
        <v>0</v>
      </c>
      <c r="BJQ131" s="450">
        <f t="shared" si="8819"/>
        <v>0</v>
      </c>
      <c r="BJR131" s="450">
        <f t="shared" si="8819"/>
        <v>0</v>
      </c>
      <c r="BJS131" s="450">
        <f t="shared" si="8819"/>
        <v>0</v>
      </c>
      <c r="BJT131" s="450">
        <f t="shared" si="8819"/>
        <v>0</v>
      </c>
      <c r="BJU131" s="450">
        <f t="shared" si="8819"/>
        <v>0</v>
      </c>
      <c r="BJV131" s="450">
        <f t="shared" si="8819"/>
        <v>0</v>
      </c>
      <c r="BJW131" s="450">
        <f t="shared" si="8819"/>
        <v>0</v>
      </c>
      <c r="BJX131" s="451">
        <f t="shared" si="8819"/>
        <v>0</v>
      </c>
      <c r="BJZ131" s="457">
        <f t="shared" ref="BJZ131:BKM131" si="8820">SUM(BJZ132:BJZ137)</f>
        <v>0</v>
      </c>
      <c r="BKA131" s="450">
        <f t="shared" si="8820"/>
        <v>0</v>
      </c>
      <c r="BKB131" s="450">
        <f t="shared" si="8820"/>
        <v>0</v>
      </c>
      <c r="BKC131" s="450">
        <f t="shared" si="8820"/>
        <v>0</v>
      </c>
      <c r="BKD131" s="450">
        <f t="shared" si="8820"/>
        <v>0</v>
      </c>
      <c r="BKE131" s="450">
        <f t="shared" si="8820"/>
        <v>0</v>
      </c>
      <c r="BKF131" s="450">
        <f t="shared" si="8820"/>
        <v>0</v>
      </c>
      <c r="BKG131" s="450">
        <f t="shared" si="8820"/>
        <v>0</v>
      </c>
      <c r="BKH131" s="450">
        <f t="shared" si="8820"/>
        <v>0</v>
      </c>
      <c r="BKI131" s="450">
        <f t="shared" si="8820"/>
        <v>0</v>
      </c>
      <c r="BKJ131" s="450">
        <f t="shared" si="8820"/>
        <v>0</v>
      </c>
      <c r="BKK131" s="450">
        <f t="shared" si="8820"/>
        <v>0</v>
      </c>
      <c r="BKL131" s="450">
        <f t="shared" si="8820"/>
        <v>0</v>
      </c>
      <c r="BKM131" s="451">
        <f t="shared" si="8820"/>
        <v>0</v>
      </c>
      <c r="BKO131" s="457">
        <f t="shared" ref="BKO131:BLB131" si="8821">SUM(BKO132:BKO137)</f>
        <v>0</v>
      </c>
      <c r="BKP131" s="450">
        <f t="shared" si="8821"/>
        <v>0</v>
      </c>
      <c r="BKQ131" s="450">
        <f t="shared" si="8821"/>
        <v>0</v>
      </c>
      <c r="BKR131" s="450">
        <f t="shared" si="8821"/>
        <v>0</v>
      </c>
      <c r="BKS131" s="450">
        <f t="shared" si="8821"/>
        <v>0</v>
      </c>
      <c r="BKT131" s="450">
        <f t="shared" si="8821"/>
        <v>0</v>
      </c>
      <c r="BKU131" s="450">
        <f t="shared" si="8821"/>
        <v>0</v>
      </c>
      <c r="BKV131" s="450">
        <f t="shared" si="8821"/>
        <v>0</v>
      </c>
      <c r="BKW131" s="450">
        <f t="shared" si="8821"/>
        <v>0</v>
      </c>
      <c r="BKX131" s="450">
        <f t="shared" si="8821"/>
        <v>0</v>
      </c>
      <c r="BKY131" s="450">
        <f t="shared" si="8821"/>
        <v>0</v>
      </c>
      <c r="BKZ131" s="450">
        <f t="shared" si="8821"/>
        <v>0</v>
      </c>
      <c r="BLA131" s="450">
        <f t="shared" si="8821"/>
        <v>0</v>
      </c>
      <c r="BLB131" s="451">
        <f t="shared" si="8821"/>
        <v>0</v>
      </c>
      <c r="BLD131" s="457">
        <f t="shared" ref="BLD131:BLQ131" si="8822">SUM(BLD132:BLD137)</f>
        <v>0</v>
      </c>
      <c r="BLE131" s="450">
        <f t="shared" si="8822"/>
        <v>0</v>
      </c>
      <c r="BLF131" s="450">
        <f t="shared" si="8822"/>
        <v>0</v>
      </c>
      <c r="BLG131" s="450">
        <f t="shared" si="8822"/>
        <v>0</v>
      </c>
      <c r="BLH131" s="450">
        <f t="shared" si="8822"/>
        <v>0</v>
      </c>
      <c r="BLI131" s="450">
        <f t="shared" si="8822"/>
        <v>0</v>
      </c>
      <c r="BLJ131" s="450">
        <f t="shared" si="8822"/>
        <v>0</v>
      </c>
      <c r="BLK131" s="450">
        <f t="shared" si="8822"/>
        <v>0</v>
      </c>
      <c r="BLL131" s="450">
        <f t="shared" si="8822"/>
        <v>0</v>
      </c>
      <c r="BLM131" s="450">
        <f t="shared" si="8822"/>
        <v>0</v>
      </c>
      <c r="BLN131" s="450">
        <f t="shared" si="8822"/>
        <v>0</v>
      </c>
      <c r="BLO131" s="450">
        <f t="shared" si="8822"/>
        <v>0</v>
      </c>
      <c r="BLP131" s="450">
        <f t="shared" si="8822"/>
        <v>0</v>
      </c>
      <c r="BLQ131" s="451">
        <f t="shared" si="8822"/>
        <v>0</v>
      </c>
      <c r="BLS131" s="457">
        <f t="shared" ref="BLS131:BMF131" si="8823">SUM(BLS132:BLS137)</f>
        <v>0</v>
      </c>
      <c r="BLT131" s="450">
        <f t="shared" si="8823"/>
        <v>0</v>
      </c>
      <c r="BLU131" s="450">
        <f t="shared" si="8823"/>
        <v>0</v>
      </c>
      <c r="BLV131" s="450">
        <f t="shared" si="8823"/>
        <v>0</v>
      </c>
      <c r="BLW131" s="450">
        <f t="shared" si="8823"/>
        <v>0</v>
      </c>
      <c r="BLX131" s="450">
        <f t="shared" si="8823"/>
        <v>0</v>
      </c>
      <c r="BLY131" s="450">
        <f t="shared" si="8823"/>
        <v>0</v>
      </c>
      <c r="BLZ131" s="450">
        <f t="shared" si="8823"/>
        <v>0</v>
      </c>
      <c r="BMA131" s="450">
        <f t="shared" si="8823"/>
        <v>0</v>
      </c>
      <c r="BMB131" s="450">
        <f t="shared" si="8823"/>
        <v>0</v>
      </c>
      <c r="BMC131" s="450">
        <f t="shared" si="8823"/>
        <v>0</v>
      </c>
      <c r="BMD131" s="450">
        <f t="shared" si="8823"/>
        <v>0</v>
      </c>
      <c r="BME131" s="450">
        <f t="shared" si="8823"/>
        <v>0</v>
      </c>
      <c r="BMF131" s="451">
        <f t="shared" si="8823"/>
        <v>0</v>
      </c>
      <c r="BMH131" s="457">
        <f t="shared" ref="BMH131:BMU131" si="8824">SUM(BMH132:BMH137)</f>
        <v>0</v>
      </c>
      <c r="BMI131" s="450">
        <f t="shared" si="8824"/>
        <v>0</v>
      </c>
      <c r="BMJ131" s="450">
        <f t="shared" si="8824"/>
        <v>0</v>
      </c>
      <c r="BMK131" s="450">
        <f t="shared" si="8824"/>
        <v>0</v>
      </c>
      <c r="BML131" s="450">
        <f t="shared" si="8824"/>
        <v>0</v>
      </c>
      <c r="BMM131" s="450">
        <f t="shared" si="8824"/>
        <v>0</v>
      </c>
      <c r="BMN131" s="450">
        <f t="shared" si="8824"/>
        <v>0</v>
      </c>
      <c r="BMO131" s="450">
        <f t="shared" si="8824"/>
        <v>0</v>
      </c>
      <c r="BMP131" s="450">
        <f t="shared" si="8824"/>
        <v>0</v>
      </c>
      <c r="BMQ131" s="450">
        <f t="shared" si="8824"/>
        <v>0</v>
      </c>
      <c r="BMR131" s="450">
        <f t="shared" si="8824"/>
        <v>0</v>
      </c>
      <c r="BMS131" s="450">
        <f t="shared" si="8824"/>
        <v>0</v>
      </c>
      <c r="BMT131" s="450">
        <f t="shared" si="8824"/>
        <v>0</v>
      </c>
      <c r="BMU131" s="451">
        <f t="shared" si="8824"/>
        <v>0</v>
      </c>
      <c r="BMW131" s="457">
        <f t="shared" ref="BMW131:BNJ131" si="8825">SUM(BMW132:BMW137)</f>
        <v>0</v>
      </c>
      <c r="BMX131" s="450">
        <f t="shared" si="8825"/>
        <v>0</v>
      </c>
      <c r="BMY131" s="450">
        <f t="shared" si="8825"/>
        <v>0</v>
      </c>
      <c r="BMZ131" s="450">
        <f t="shared" si="8825"/>
        <v>0</v>
      </c>
      <c r="BNA131" s="450">
        <f t="shared" si="8825"/>
        <v>0</v>
      </c>
      <c r="BNB131" s="450">
        <f t="shared" si="8825"/>
        <v>0</v>
      </c>
      <c r="BNC131" s="450">
        <f t="shared" si="8825"/>
        <v>0</v>
      </c>
      <c r="BND131" s="450">
        <f t="shared" si="8825"/>
        <v>0</v>
      </c>
      <c r="BNE131" s="450">
        <f t="shared" si="8825"/>
        <v>0</v>
      </c>
      <c r="BNF131" s="450">
        <f t="shared" si="8825"/>
        <v>0</v>
      </c>
      <c r="BNG131" s="450">
        <f t="shared" si="8825"/>
        <v>0</v>
      </c>
      <c r="BNH131" s="450">
        <f t="shared" si="8825"/>
        <v>0</v>
      </c>
      <c r="BNI131" s="450">
        <f t="shared" si="8825"/>
        <v>0</v>
      </c>
      <c r="BNJ131" s="451">
        <f t="shared" si="8825"/>
        <v>0</v>
      </c>
      <c r="BNL131" s="457">
        <f t="shared" ref="BNL131:BNY131" si="8826">SUM(BNL132:BNL137)</f>
        <v>0</v>
      </c>
      <c r="BNM131" s="450">
        <f t="shared" si="8826"/>
        <v>0</v>
      </c>
      <c r="BNN131" s="450">
        <f t="shared" si="8826"/>
        <v>0</v>
      </c>
      <c r="BNO131" s="450">
        <f t="shared" si="8826"/>
        <v>0</v>
      </c>
      <c r="BNP131" s="450">
        <f t="shared" si="8826"/>
        <v>0</v>
      </c>
      <c r="BNQ131" s="450">
        <f t="shared" si="8826"/>
        <v>0</v>
      </c>
      <c r="BNR131" s="450">
        <f t="shared" si="8826"/>
        <v>0</v>
      </c>
      <c r="BNS131" s="450">
        <f t="shared" si="8826"/>
        <v>0</v>
      </c>
      <c r="BNT131" s="450">
        <f t="shared" si="8826"/>
        <v>0</v>
      </c>
      <c r="BNU131" s="450">
        <f t="shared" si="8826"/>
        <v>0</v>
      </c>
      <c r="BNV131" s="450">
        <f t="shared" si="8826"/>
        <v>0</v>
      </c>
      <c r="BNW131" s="450">
        <f t="shared" si="8826"/>
        <v>0</v>
      </c>
      <c r="BNX131" s="450">
        <f t="shared" si="8826"/>
        <v>0</v>
      </c>
      <c r="BNY131" s="451">
        <f t="shared" si="8826"/>
        <v>0</v>
      </c>
      <c r="BOA131" s="457">
        <f t="shared" ref="BOA131:BON131" si="8827">SUM(BOA132:BOA137)</f>
        <v>0</v>
      </c>
      <c r="BOB131" s="450">
        <f t="shared" si="8827"/>
        <v>0</v>
      </c>
      <c r="BOC131" s="450">
        <f t="shared" si="8827"/>
        <v>0</v>
      </c>
      <c r="BOD131" s="450">
        <f t="shared" si="8827"/>
        <v>0</v>
      </c>
      <c r="BOE131" s="450">
        <f t="shared" si="8827"/>
        <v>0</v>
      </c>
      <c r="BOF131" s="450">
        <f t="shared" si="8827"/>
        <v>0</v>
      </c>
      <c r="BOG131" s="450">
        <f t="shared" si="8827"/>
        <v>0</v>
      </c>
      <c r="BOH131" s="450">
        <f t="shared" si="8827"/>
        <v>0</v>
      </c>
      <c r="BOI131" s="450">
        <f t="shared" si="8827"/>
        <v>0</v>
      </c>
      <c r="BOJ131" s="450">
        <f t="shared" si="8827"/>
        <v>0</v>
      </c>
      <c r="BOK131" s="450">
        <f t="shared" si="8827"/>
        <v>0</v>
      </c>
      <c r="BOL131" s="450">
        <f t="shared" si="8827"/>
        <v>0</v>
      </c>
      <c r="BOM131" s="450">
        <f t="shared" si="8827"/>
        <v>0</v>
      </c>
      <c r="BON131" s="451">
        <f t="shared" si="8827"/>
        <v>0</v>
      </c>
      <c r="BOP131" s="457">
        <f t="shared" ref="BOP131:BPC131" si="8828">SUM(BOP132:BOP137)</f>
        <v>0</v>
      </c>
      <c r="BOQ131" s="450">
        <f t="shared" si="8828"/>
        <v>0</v>
      </c>
      <c r="BOR131" s="450">
        <f t="shared" si="8828"/>
        <v>0</v>
      </c>
      <c r="BOS131" s="450">
        <f t="shared" si="8828"/>
        <v>0</v>
      </c>
      <c r="BOT131" s="450">
        <f t="shared" si="8828"/>
        <v>0</v>
      </c>
      <c r="BOU131" s="450">
        <f t="shared" si="8828"/>
        <v>0</v>
      </c>
      <c r="BOV131" s="450">
        <f t="shared" si="8828"/>
        <v>0</v>
      </c>
      <c r="BOW131" s="450">
        <f t="shared" si="8828"/>
        <v>0</v>
      </c>
      <c r="BOX131" s="450">
        <f t="shared" si="8828"/>
        <v>0</v>
      </c>
      <c r="BOY131" s="450">
        <f t="shared" si="8828"/>
        <v>0</v>
      </c>
      <c r="BOZ131" s="450">
        <f t="shared" si="8828"/>
        <v>0</v>
      </c>
      <c r="BPA131" s="450">
        <f t="shared" si="8828"/>
        <v>0</v>
      </c>
      <c r="BPB131" s="450">
        <f t="shared" si="8828"/>
        <v>0</v>
      </c>
      <c r="BPC131" s="451">
        <f t="shared" si="8828"/>
        <v>0</v>
      </c>
      <c r="BPE131" s="457">
        <f t="shared" ref="BPE131:BPR131" si="8829">SUM(BPE132:BPE137)</f>
        <v>0</v>
      </c>
      <c r="BPF131" s="450">
        <f t="shared" si="8829"/>
        <v>0</v>
      </c>
      <c r="BPG131" s="450">
        <f t="shared" si="8829"/>
        <v>0</v>
      </c>
      <c r="BPH131" s="450">
        <f t="shared" si="8829"/>
        <v>0</v>
      </c>
      <c r="BPI131" s="450">
        <f t="shared" si="8829"/>
        <v>0</v>
      </c>
      <c r="BPJ131" s="450">
        <f t="shared" si="8829"/>
        <v>0</v>
      </c>
      <c r="BPK131" s="450">
        <f t="shared" si="8829"/>
        <v>0</v>
      </c>
      <c r="BPL131" s="450">
        <f t="shared" si="8829"/>
        <v>0</v>
      </c>
      <c r="BPM131" s="450">
        <f t="shared" si="8829"/>
        <v>0</v>
      </c>
      <c r="BPN131" s="450">
        <f t="shared" si="8829"/>
        <v>0</v>
      </c>
      <c r="BPO131" s="450">
        <f t="shared" si="8829"/>
        <v>0</v>
      </c>
      <c r="BPP131" s="450">
        <f t="shared" si="8829"/>
        <v>0</v>
      </c>
      <c r="BPQ131" s="450">
        <f t="shared" si="8829"/>
        <v>0</v>
      </c>
      <c r="BPR131" s="451">
        <f t="shared" si="8829"/>
        <v>0</v>
      </c>
      <c r="BPT131" s="457">
        <f t="shared" ref="BPT131:BQG131" si="8830">SUM(BPT132:BPT137)</f>
        <v>0</v>
      </c>
      <c r="BPU131" s="450">
        <f t="shared" si="8830"/>
        <v>0</v>
      </c>
      <c r="BPV131" s="450">
        <f t="shared" si="8830"/>
        <v>0</v>
      </c>
      <c r="BPW131" s="450">
        <f t="shared" si="8830"/>
        <v>0</v>
      </c>
      <c r="BPX131" s="450">
        <f t="shared" si="8830"/>
        <v>0</v>
      </c>
      <c r="BPY131" s="450">
        <f t="shared" si="8830"/>
        <v>0</v>
      </c>
      <c r="BPZ131" s="450">
        <f t="shared" si="8830"/>
        <v>0</v>
      </c>
      <c r="BQA131" s="450">
        <f t="shared" si="8830"/>
        <v>0</v>
      </c>
      <c r="BQB131" s="450">
        <f t="shared" si="8830"/>
        <v>0</v>
      </c>
      <c r="BQC131" s="450">
        <f t="shared" si="8830"/>
        <v>0</v>
      </c>
      <c r="BQD131" s="450">
        <f t="shared" si="8830"/>
        <v>0</v>
      </c>
      <c r="BQE131" s="450">
        <f t="shared" si="8830"/>
        <v>0</v>
      </c>
      <c r="BQF131" s="450">
        <f t="shared" si="8830"/>
        <v>0</v>
      </c>
      <c r="BQG131" s="451">
        <f t="shared" si="8830"/>
        <v>0</v>
      </c>
      <c r="BQI131" s="457">
        <f t="shared" ref="BQI131:BQV131" si="8831">SUM(BQI132:BQI137)</f>
        <v>0</v>
      </c>
      <c r="BQJ131" s="450">
        <f t="shared" si="8831"/>
        <v>0</v>
      </c>
      <c r="BQK131" s="450">
        <f t="shared" si="8831"/>
        <v>0</v>
      </c>
      <c r="BQL131" s="450">
        <f t="shared" si="8831"/>
        <v>0</v>
      </c>
      <c r="BQM131" s="450">
        <f t="shared" si="8831"/>
        <v>0</v>
      </c>
      <c r="BQN131" s="450">
        <f t="shared" si="8831"/>
        <v>0</v>
      </c>
      <c r="BQO131" s="450">
        <f t="shared" si="8831"/>
        <v>0</v>
      </c>
      <c r="BQP131" s="450">
        <f t="shared" si="8831"/>
        <v>0</v>
      </c>
      <c r="BQQ131" s="450">
        <f t="shared" si="8831"/>
        <v>0</v>
      </c>
      <c r="BQR131" s="450">
        <f t="shared" si="8831"/>
        <v>0</v>
      </c>
      <c r="BQS131" s="450">
        <f t="shared" si="8831"/>
        <v>0</v>
      </c>
      <c r="BQT131" s="450">
        <f t="shared" si="8831"/>
        <v>0</v>
      </c>
      <c r="BQU131" s="450">
        <f t="shared" si="8831"/>
        <v>0</v>
      </c>
      <c r="BQV131" s="451">
        <f t="shared" si="8831"/>
        <v>0</v>
      </c>
      <c r="BQX131" s="457">
        <f t="shared" ref="BQX131:BRK131" si="8832">SUM(BQX132:BQX137)</f>
        <v>0</v>
      </c>
      <c r="BQY131" s="450">
        <f t="shared" si="8832"/>
        <v>0</v>
      </c>
      <c r="BQZ131" s="450">
        <f t="shared" si="8832"/>
        <v>0</v>
      </c>
      <c r="BRA131" s="450">
        <f t="shared" si="8832"/>
        <v>0</v>
      </c>
      <c r="BRB131" s="450">
        <f t="shared" si="8832"/>
        <v>0</v>
      </c>
      <c r="BRC131" s="450">
        <f t="shared" si="8832"/>
        <v>0</v>
      </c>
      <c r="BRD131" s="450">
        <f t="shared" si="8832"/>
        <v>0</v>
      </c>
      <c r="BRE131" s="450">
        <f t="shared" si="8832"/>
        <v>0</v>
      </c>
      <c r="BRF131" s="450">
        <f t="shared" si="8832"/>
        <v>0</v>
      </c>
      <c r="BRG131" s="450">
        <f t="shared" si="8832"/>
        <v>0</v>
      </c>
      <c r="BRH131" s="450">
        <f t="shared" si="8832"/>
        <v>0</v>
      </c>
      <c r="BRI131" s="450">
        <f t="shared" si="8832"/>
        <v>0</v>
      </c>
      <c r="BRJ131" s="450">
        <f t="shared" si="8832"/>
        <v>0</v>
      </c>
      <c r="BRK131" s="451">
        <f t="shared" si="8832"/>
        <v>0</v>
      </c>
      <c r="BRM131" s="457">
        <f t="shared" ref="BRM131:BRZ131" si="8833">SUM(BRM132:BRM137)</f>
        <v>0</v>
      </c>
      <c r="BRN131" s="450">
        <f t="shared" si="8833"/>
        <v>0</v>
      </c>
      <c r="BRO131" s="450">
        <f t="shared" si="8833"/>
        <v>0</v>
      </c>
      <c r="BRP131" s="450">
        <f t="shared" si="8833"/>
        <v>0</v>
      </c>
      <c r="BRQ131" s="450">
        <f t="shared" si="8833"/>
        <v>0</v>
      </c>
      <c r="BRR131" s="450">
        <f t="shared" si="8833"/>
        <v>0</v>
      </c>
      <c r="BRS131" s="450">
        <f t="shared" si="8833"/>
        <v>0</v>
      </c>
      <c r="BRT131" s="450">
        <f t="shared" si="8833"/>
        <v>0</v>
      </c>
      <c r="BRU131" s="450">
        <f t="shared" si="8833"/>
        <v>0</v>
      </c>
      <c r="BRV131" s="450">
        <f t="shared" si="8833"/>
        <v>0</v>
      </c>
      <c r="BRW131" s="450">
        <f t="shared" si="8833"/>
        <v>0</v>
      </c>
      <c r="BRX131" s="450">
        <f t="shared" si="8833"/>
        <v>0</v>
      </c>
      <c r="BRY131" s="450">
        <f t="shared" si="8833"/>
        <v>0</v>
      </c>
      <c r="BRZ131" s="451">
        <f t="shared" si="8833"/>
        <v>0</v>
      </c>
      <c r="BSB131" s="457">
        <f t="shared" ref="BSB131:BSO131" si="8834">SUM(BSB132:BSB137)</f>
        <v>0</v>
      </c>
      <c r="BSC131" s="450">
        <f t="shared" si="8834"/>
        <v>0</v>
      </c>
      <c r="BSD131" s="450">
        <f t="shared" si="8834"/>
        <v>0</v>
      </c>
      <c r="BSE131" s="450">
        <f t="shared" si="8834"/>
        <v>0</v>
      </c>
      <c r="BSF131" s="450">
        <f t="shared" si="8834"/>
        <v>0</v>
      </c>
      <c r="BSG131" s="450">
        <f t="shared" si="8834"/>
        <v>0</v>
      </c>
      <c r="BSH131" s="450">
        <f t="shared" si="8834"/>
        <v>0</v>
      </c>
      <c r="BSI131" s="450">
        <f t="shared" si="8834"/>
        <v>0</v>
      </c>
      <c r="BSJ131" s="450">
        <f t="shared" si="8834"/>
        <v>0</v>
      </c>
      <c r="BSK131" s="450">
        <f t="shared" si="8834"/>
        <v>0</v>
      </c>
      <c r="BSL131" s="450">
        <f t="shared" si="8834"/>
        <v>0</v>
      </c>
      <c r="BSM131" s="450">
        <f t="shared" si="8834"/>
        <v>0</v>
      </c>
      <c r="BSN131" s="450">
        <f t="shared" si="8834"/>
        <v>0</v>
      </c>
      <c r="BSO131" s="451">
        <f t="shared" si="8834"/>
        <v>0</v>
      </c>
      <c r="BSQ131" s="457">
        <f t="shared" ref="BSQ131:BTD131" si="8835">SUM(BSQ132:BSQ137)</f>
        <v>0</v>
      </c>
      <c r="BSR131" s="450">
        <f t="shared" si="8835"/>
        <v>0</v>
      </c>
      <c r="BSS131" s="450">
        <f t="shared" si="8835"/>
        <v>0</v>
      </c>
      <c r="BST131" s="450">
        <f t="shared" si="8835"/>
        <v>0</v>
      </c>
      <c r="BSU131" s="450">
        <f t="shared" si="8835"/>
        <v>0</v>
      </c>
      <c r="BSV131" s="450">
        <f t="shared" si="8835"/>
        <v>0</v>
      </c>
      <c r="BSW131" s="450">
        <f t="shared" si="8835"/>
        <v>0</v>
      </c>
      <c r="BSX131" s="450">
        <f t="shared" si="8835"/>
        <v>0</v>
      </c>
      <c r="BSY131" s="450">
        <f t="shared" si="8835"/>
        <v>0</v>
      </c>
      <c r="BSZ131" s="450">
        <f t="shared" si="8835"/>
        <v>0</v>
      </c>
      <c r="BTA131" s="450">
        <f t="shared" si="8835"/>
        <v>0</v>
      </c>
      <c r="BTB131" s="450">
        <f t="shared" si="8835"/>
        <v>0</v>
      </c>
      <c r="BTC131" s="450">
        <f t="shared" si="8835"/>
        <v>0</v>
      </c>
      <c r="BTD131" s="451">
        <f t="shared" si="8835"/>
        <v>0</v>
      </c>
      <c r="BTF131" s="457">
        <f t="shared" ref="BTF131:BTS131" si="8836">SUM(BTF132:BTF137)</f>
        <v>0</v>
      </c>
      <c r="BTG131" s="450">
        <f t="shared" si="8836"/>
        <v>0</v>
      </c>
      <c r="BTH131" s="450">
        <f t="shared" si="8836"/>
        <v>0</v>
      </c>
      <c r="BTI131" s="450">
        <f t="shared" si="8836"/>
        <v>0</v>
      </c>
      <c r="BTJ131" s="450">
        <f t="shared" si="8836"/>
        <v>0</v>
      </c>
      <c r="BTK131" s="450">
        <f t="shared" si="8836"/>
        <v>0</v>
      </c>
      <c r="BTL131" s="450">
        <f t="shared" si="8836"/>
        <v>0</v>
      </c>
      <c r="BTM131" s="450">
        <f t="shared" si="8836"/>
        <v>0</v>
      </c>
      <c r="BTN131" s="450">
        <f t="shared" si="8836"/>
        <v>0</v>
      </c>
      <c r="BTO131" s="450">
        <f t="shared" si="8836"/>
        <v>0</v>
      </c>
      <c r="BTP131" s="450">
        <f t="shared" si="8836"/>
        <v>0</v>
      </c>
      <c r="BTQ131" s="450">
        <f t="shared" si="8836"/>
        <v>0</v>
      </c>
      <c r="BTR131" s="450">
        <f t="shared" si="8836"/>
        <v>0</v>
      </c>
      <c r="BTS131" s="451">
        <f t="shared" si="8836"/>
        <v>0</v>
      </c>
      <c r="BTU131" s="457">
        <f t="shared" ref="BTU131:BUH131" si="8837">SUM(BTU132:BTU137)</f>
        <v>0</v>
      </c>
      <c r="BTV131" s="450">
        <f t="shared" si="8837"/>
        <v>0</v>
      </c>
      <c r="BTW131" s="450">
        <f t="shared" si="8837"/>
        <v>0</v>
      </c>
      <c r="BTX131" s="450">
        <f t="shared" si="8837"/>
        <v>0</v>
      </c>
      <c r="BTY131" s="450">
        <f t="shared" si="8837"/>
        <v>0</v>
      </c>
      <c r="BTZ131" s="450">
        <f t="shared" si="8837"/>
        <v>0</v>
      </c>
      <c r="BUA131" s="450">
        <f t="shared" si="8837"/>
        <v>0</v>
      </c>
      <c r="BUB131" s="450">
        <f t="shared" si="8837"/>
        <v>0</v>
      </c>
      <c r="BUC131" s="450">
        <f t="shared" si="8837"/>
        <v>0</v>
      </c>
      <c r="BUD131" s="450">
        <f t="shared" si="8837"/>
        <v>0</v>
      </c>
      <c r="BUE131" s="450">
        <f t="shared" si="8837"/>
        <v>0</v>
      </c>
      <c r="BUF131" s="450">
        <f t="shared" si="8837"/>
        <v>0</v>
      </c>
      <c r="BUG131" s="450">
        <f t="shared" si="8837"/>
        <v>0</v>
      </c>
      <c r="BUH131" s="451">
        <f t="shared" si="8837"/>
        <v>0</v>
      </c>
      <c r="BUJ131" s="457">
        <f t="shared" ref="BUJ131:BUW131" si="8838">SUM(BUJ132:BUJ137)</f>
        <v>0</v>
      </c>
      <c r="BUK131" s="450">
        <f t="shared" si="8838"/>
        <v>0</v>
      </c>
      <c r="BUL131" s="450">
        <f t="shared" si="8838"/>
        <v>0</v>
      </c>
      <c r="BUM131" s="450">
        <f t="shared" si="8838"/>
        <v>0</v>
      </c>
      <c r="BUN131" s="450">
        <f t="shared" si="8838"/>
        <v>0</v>
      </c>
      <c r="BUO131" s="450">
        <f t="shared" si="8838"/>
        <v>0</v>
      </c>
      <c r="BUP131" s="450">
        <f t="shared" si="8838"/>
        <v>0</v>
      </c>
      <c r="BUQ131" s="450">
        <f t="shared" si="8838"/>
        <v>0</v>
      </c>
      <c r="BUR131" s="450">
        <f t="shared" si="8838"/>
        <v>0</v>
      </c>
      <c r="BUS131" s="450">
        <f t="shared" si="8838"/>
        <v>0</v>
      </c>
      <c r="BUT131" s="450">
        <f t="shared" si="8838"/>
        <v>0</v>
      </c>
      <c r="BUU131" s="450">
        <f t="shared" si="8838"/>
        <v>0</v>
      </c>
      <c r="BUV131" s="450">
        <f t="shared" si="8838"/>
        <v>0</v>
      </c>
      <c r="BUW131" s="451">
        <f t="shared" si="8838"/>
        <v>0</v>
      </c>
      <c r="BUY131" s="457">
        <f t="shared" ref="BUY131:BVL131" si="8839">SUM(BUY132:BUY137)</f>
        <v>0</v>
      </c>
      <c r="BUZ131" s="450">
        <f t="shared" si="8839"/>
        <v>0</v>
      </c>
      <c r="BVA131" s="450">
        <f t="shared" si="8839"/>
        <v>0</v>
      </c>
      <c r="BVB131" s="450">
        <f t="shared" si="8839"/>
        <v>0</v>
      </c>
      <c r="BVC131" s="450">
        <f t="shared" si="8839"/>
        <v>0</v>
      </c>
      <c r="BVD131" s="450">
        <f t="shared" si="8839"/>
        <v>0</v>
      </c>
      <c r="BVE131" s="450">
        <f t="shared" si="8839"/>
        <v>0</v>
      </c>
      <c r="BVF131" s="450">
        <f t="shared" si="8839"/>
        <v>0</v>
      </c>
      <c r="BVG131" s="450">
        <f t="shared" si="8839"/>
        <v>0</v>
      </c>
      <c r="BVH131" s="450">
        <f t="shared" si="8839"/>
        <v>0</v>
      </c>
      <c r="BVI131" s="450">
        <f t="shared" si="8839"/>
        <v>0</v>
      </c>
      <c r="BVJ131" s="450">
        <f t="shared" si="8839"/>
        <v>0</v>
      </c>
      <c r="BVK131" s="450">
        <f t="shared" si="8839"/>
        <v>0</v>
      </c>
      <c r="BVL131" s="451">
        <f t="shared" si="8839"/>
        <v>0</v>
      </c>
      <c r="BVN131" s="457">
        <f t="shared" ref="BVN131:BWA131" si="8840">SUM(BVN132:BVN137)</f>
        <v>0</v>
      </c>
      <c r="BVO131" s="450">
        <f t="shared" si="8840"/>
        <v>0</v>
      </c>
      <c r="BVP131" s="450">
        <f t="shared" si="8840"/>
        <v>0</v>
      </c>
      <c r="BVQ131" s="450">
        <f t="shared" si="8840"/>
        <v>0</v>
      </c>
      <c r="BVR131" s="450">
        <f t="shared" si="8840"/>
        <v>0</v>
      </c>
      <c r="BVS131" s="450">
        <f t="shared" si="8840"/>
        <v>0</v>
      </c>
      <c r="BVT131" s="450">
        <f t="shared" si="8840"/>
        <v>0</v>
      </c>
      <c r="BVU131" s="450">
        <f t="shared" si="8840"/>
        <v>0</v>
      </c>
      <c r="BVV131" s="450">
        <f t="shared" si="8840"/>
        <v>0</v>
      </c>
      <c r="BVW131" s="450">
        <f t="shared" si="8840"/>
        <v>0</v>
      </c>
      <c r="BVX131" s="450">
        <f t="shared" si="8840"/>
        <v>0</v>
      </c>
      <c r="BVY131" s="450">
        <f t="shared" si="8840"/>
        <v>0</v>
      </c>
      <c r="BVZ131" s="450">
        <f t="shared" si="8840"/>
        <v>0</v>
      </c>
      <c r="BWA131" s="451">
        <f t="shared" si="8840"/>
        <v>0</v>
      </c>
    </row>
    <row r="132" spans="2:1951" ht="15" hidden="1" customHeight="1" x14ac:dyDescent="0.2">
      <c r="B132" s="452" t="s">
        <v>325</v>
      </c>
      <c r="C132" s="447"/>
      <c r="D132" s="447"/>
      <c r="E132" s="447"/>
      <c r="F132" s="447"/>
      <c r="G132" s="450">
        <f t="shared" ref="G132:G137" si="8841">C132+D132-E132+F132</f>
        <v>0</v>
      </c>
      <c r="H132" s="447"/>
      <c r="I132" s="447"/>
      <c r="J132" s="447"/>
      <c r="K132" s="447"/>
      <c r="L132" s="447"/>
      <c r="M132" s="449"/>
      <c r="N132" s="450">
        <f t="shared" ref="N132:N137" si="8842">H132+I132-J132+K132-L132+M132</f>
        <v>0</v>
      </c>
      <c r="O132" s="463"/>
      <c r="P132" s="448"/>
      <c r="R132" s="458"/>
      <c r="S132" s="447"/>
      <c r="T132" s="447"/>
      <c r="U132" s="447"/>
      <c r="V132" s="450">
        <f t="shared" ref="V132:V137" si="8843">R132+S132-T132+U132</f>
        <v>0</v>
      </c>
      <c r="W132" s="447"/>
      <c r="X132" s="447"/>
      <c r="Y132" s="447"/>
      <c r="Z132" s="447"/>
      <c r="AA132" s="447"/>
      <c r="AB132" s="449"/>
      <c r="AC132" s="450">
        <f t="shared" ref="AC132:AC137" si="8844">W132+X132-Y132+Z132-AA132+AB132</f>
        <v>0</v>
      </c>
      <c r="AD132" s="463"/>
      <c r="AE132" s="448"/>
      <c r="AG132" s="458"/>
      <c r="AH132" s="447"/>
      <c r="AI132" s="447"/>
      <c r="AJ132" s="447"/>
      <c r="AK132" s="450">
        <f t="shared" ref="AK132:AK137" si="8845">AG132+AH132-AI132+AJ132</f>
        <v>0</v>
      </c>
      <c r="AL132" s="447"/>
      <c r="AM132" s="447"/>
      <c r="AN132" s="447"/>
      <c r="AO132" s="447"/>
      <c r="AP132" s="447"/>
      <c r="AQ132" s="449"/>
      <c r="AR132" s="450">
        <f t="shared" ref="AR132:AR137" si="8846">AL132+AM132-AN132+AO132-AP132+AQ132</f>
        <v>0</v>
      </c>
      <c r="AS132" s="463"/>
      <c r="AT132" s="448"/>
      <c r="AV132" s="458"/>
      <c r="AW132" s="447"/>
      <c r="AX132" s="447"/>
      <c r="AY132" s="447"/>
      <c r="AZ132" s="450">
        <f t="shared" ref="AZ132:AZ137" si="8847">AV132+AW132-AX132+AY132</f>
        <v>0</v>
      </c>
      <c r="BA132" s="447"/>
      <c r="BB132" s="447"/>
      <c r="BC132" s="447"/>
      <c r="BD132" s="447"/>
      <c r="BE132" s="447"/>
      <c r="BF132" s="449"/>
      <c r="BG132" s="450">
        <f t="shared" ref="BG132:BG137" si="8848">BA132+BB132-BC132+BD132-BE132+BF132</f>
        <v>0</v>
      </c>
      <c r="BH132" s="463"/>
      <c r="BI132" s="448"/>
      <c r="BK132" s="458"/>
      <c r="BL132" s="447"/>
      <c r="BM132" s="447"/>
      <c r="BN132" s="447"/>
      <c r="BO132" s="450">
        <f t="shared" ref="BO132:BO137" si="8849">BK132+BL132-BM132+BN132</f>
        <v>0</v>
      </c>
      <c r="BP132" s="447"/>
      <c r="BQ132" s="447"/>
      <c r="BR132" s="447"/>
      <c r="BS132" s="447"/>
      <c r="BT132" s="447"/>
      <c r="BU132" s="449"/>
      <c r="BV132" s="450">
        <f t="shared" ref="BV132:BV137" si="8850">BP132+BQ132-BR132+BS132-BT132+BU132</f>
        <v>0</v>
      </c>
      <c r="BW132" s="463"/>
      <c r="BX132" s="448"/>
      <c r="BZ132" s="458"/>
      <c r="CA132" s="447"/>
      <c r="CB132" s="447"/>
      <c r="CC132" s="447"/>
      <c r="CD132" s="450">
        <f t="shared" ref="CD132:CD137" si="8851">BZ132+CA132-CB132+CC132</f>
        <v>0</v>
      </c>
      <c r="CE132" s="447"/>
      <c r="CF132" s="447"/>
      <c r="CG132" s="447"/>
      <c r="CH132" s="447"/>
      <c r="CI132" s="447"/>
      <c r="CJ132" s="449"/>
      <c r="CK132" s="450">
        <f t="shared" ref="CK132:CK137" si="8852">CE132+CF132-CG132+CH132-CI132+CJ132</f>
        <v>0</v>
      </c>
      <c r="CL132" s="463"/>
      <c r="CM132" s="448"/>
      <c r="CO132" s="458"/>
      <c r="CP132" s="447"/>
      <c r="CQ132" s="447"/>
      <c r="CR132" s="447"/>
      <c r="CS132" s="450">
        <f t="shared" ref="CS132:CS137" si="8853">CO132+CP132-CQ132+CR132</f>
        <v>0</v>
      </c>
      <c r="CT132" s="447"/>
      <c r="CU132" s="447"/>
      <c r="CV132" s="447"/>
      <c r="CW132" s="447"/>
      <c r="CX132" s="447"/>
      <c r="CY132" s="449"/>
      <c r="CZ132" s="450">
        <f t="shared" ref="CZ132:CZ137" si="8854">CT132+CU132-CV132+CW132-CX132+CY132</f>
        <v>0</v>
      </c>
      <c r="DA132" s="463"/>
      <c r="DB132" s="448"/>
      <c r="DD132" s="458"/>
      <c r="DE132" s="447"/>
      <c r="DF132" s="447"/>
      <c r="DG132" s="447"/>
      <c r="DH132" s="450">
        <f t="shared" ref="DH132:DH137" si="8855">DD132+DE132-DF132+DG132</f>
        <v>0</v>
      </c>
      <c r="DI132" s="447"/>
      <c r="DJ132" s="447"/>
      <c r="DK132" s="447"/>
      <c r="DL132" s="447"/>
      <c r="DM132" s="447"/>
      <c r="DN132" s="449"/>
      <c r="DO132" s="450">
        <f t="shared" ref="DO132:DO137" si="8856">DI132+DJ132-DK132+DL132-DM132+DN132</f>
        <v>0</v>
      </c>
      <c r="DP132" s="463"/>
      <c r="DQ132" s="448"/>
      <c r="DS132" s="458"/>
      <c r="DT132" s="447"/>
      <c r="DU132" s="447"/>
      <c r="DV132" s="447"/>
      <c r="DW132" s="450">
        <f t="shared" ref="DW132:DW137" si="8857">DS132+DT132-DU132+DV132</f>
        <v>0</v>
      </c>
      <c r="DX132" s="447"/>
      <c r="DY132" s="447"/>
      <c r="DZ132" s="447"/>
      <c r="EA132" s="447"/>
      <c r="EB132" s="447"/>
      <c r="EC132" s="449"/>
      <c r="ED132" s="450">
        <f t="shared" ref="ED132:ED137" si="8858">DX132+DY132-DZ132+EA132-EB132+EC132</f>
        <v>0</v>
      </c>
      <c r="EE132" s="463"/>
      <c r="EF132" s="448"/>
      <c r="EH132" s="458"/>
      <c r="EI132" s="447"/>
      <c r="EJ132" s="447"/>
      <c r="EK132" s="447"/>
      <c r="EL132" s="450">
        <f t="shared" ref="EL132:EL137" si="8859">EH132+EI132-EJ132+EK132</f>
        <v>0</v>
      </c>
      <c r="EM132" s="447"/>
      <c r="EN132" s="447"/>
      <c r="EO132" s="447"/>
      <c r="EP132" s="447"/>
      <c r="EQ132" s="447"/>
      <c r="ER132" s="449"/>
      <c r="ES132" s="450">
        <f t="shared" ref="ES132:ES137" si="8860">EM132+EN132-EO132+EP132-EQ132+ER132</f>
        <v>0</v>
      </c>
      <c r="ET132" s="463"/>
      <c r="EU132" s="448"/>
      <c r="EW132" s="458"/>
      <c r="EX132" s="447"/>
      <c r="EY132" s="447"/>
      <c r="EZ132" s="447"/>
      <c r="FA132" s="450">
        <f t="shared" ref="FA132:FA137" si="8861">EW132+EX132-EY132+EZ132</f>
        <v>0</v>
      </c>
      <c r="FB132" s="447"/>
      <c r="FC132" s="447"/>
      <c r="FD132" s="447"/>
      <c r="FE132" s="447"/>
      <c r="FF132" s="447"/>
      <c r="FG132" s="449"/>
      <c r="FH132" s="450">
        <f t="shared" ref="FH132:FH137" si="8862">FB132+FC132-FD132+FE132-FF132+FG132</f>
        <v>0</v>
      </c>
      <c r="FI132" s="463"/>
      <c r="FJ132" s="448"/>
      <c r="FL132" s="458"/>
      <c r="FM132" s="447"/>
      <c r="FN132" s="447"/>
      <c r="FO132" s="447"/>
      <c r="FP132" s="450">
        <f t="shared" ref="FP132:FP137" si="8863">FL132+FM132-FN132+FO132</f>
        <v>0</v>
      </c>
      <c r="FQ132" s="447"/>
      <c r="FR132" s="447"/>
      <c r="FS132" s="447"/>
      <c r="FT132" s="447"/>
      <c r="FU132" s="447"/>
      <c r="FV132" s="449"/>
      <c r="FW132" s="450">
        <f t="shared" ref="FW132:FW137" si="8864">FQ132+FR132-FS132+FT132-FU132+FV132</f>
        <v>0</v>
      </c>
      <c r="FX132" s="463"/>
      <c r="FY132" s="448"/>
      <c r="GA132" s="458"/>
      <c r="GB132" s="447"/>
      <c r="GC132" s="447"/>
      <c r="GD132" s="447"/>
      <c r="GE132" s="450">
        <f t="shared" ref="GE132:GE137" si="8865">GA132+GB132-GC132+GD132</f>
        <v>0</v>
      </c>
      <c r="GF132" s="447"/>
      <c r="GG132" s="447"/>
      <c r="GH132" s="447"/>
      <c r="GI132" s="447"/>
      <c r="GJ132" s="447"/>
      <c r="GK132" s="449"/>
      <c r="GL132" s="450">
        <f t="shared" ref="GL132:GL137" si="8866">GF132+GG132-GH132+GI132-GJ132+GK132</f>
        <v>0</v>
      </c>
      <c r="GM132" s="463"/>
      <c r="GN132" s="448"/>
      <c r="GP132" s="458"/>
      <c r="GQ132" s="447"/>
      <c r="GR132" s="447"/>
      <c r="GS132" s="447"/>
      <c r="GT132" s="450">
        <f t="shared" ref="GT132:GT137" si="8867">GP132+GQ132-GR132+GS132</f>
        <v>0</v>
      </c>
      <c r="GU132" s="447"/>
      <c r="GV132" s="447"/>
      <c r="GW132" s="447"/>
      <c r="GX132" s="447"/>
      <c r="GY132" s="447"/>
      <c r="GZ132" s="449"/>
      <c r="HA132" s="450">
        <f t="shared" ref="HA132:HA137" si="8868">GU132+GV132-GW132+GX132-GY132+GZ132</f>
        <v>0</v>
      </c>
      <c r="HB132" s="463"/>
      <c r="HC132" s="448"/>
      <c r="HE132" s="458"/>
      <c r="HF132" s="447"/>
      <c r="HG132" s="447"/>
      <c r="HH132" s="447"/>
      <c r="HI132" s="450">
        <f t="shared" ref="HI132:HI137" si="8869">HE132+HF132-HG132+HH132</f>
        <v>0</v>
      </c>
      <c r="HJ132" s="447"/>
      <c r="HK132" s="447"/>
      <c r="HL132" s="447"/>
      <c r="HM132" s="447"/>
      <c r="HN132" s="447"/>
      <c r="HO132" s="449"/>
      <c r="HP132" s="450">
        <f t="shared" ref="HP132:HP137" si="8870">HJ132+HK132-HL132+HM132-HN132+HO132</f>
        <v>0</v>
      </c>
      <c r="HQ132" s="463"/>
      <c r="HR132" s="448"/>
      <c r="HT132" s="458"/>
      <c r="HU132" s="447"/>
      <c r="HV132" s="447"/>
      <c r="HW132" s="447"/>
      <c r="HX132" s="450">
        <f t="shared" ref="HX132:HX137" si="8871">HT132+HU132-HV132+HW132</f>
        <v>0</v>
      </c>
      <c r="HY132" s="447"/>
      <c r="HZ132" s="447"/>
      <c r="IA132" s="447"/>
      <c r="IB132" s="447"/>
      <c r="IC132" s="447"/>
      <c r="ID132" s="449"/>
      <c r="IE132" s="450">
        <f t="shared" ref="IE132:IE137" si="8872">HY132+HZ132-IA132+IB132-IC132+ID132</f>
        <v>0</v>
      </c>
      <c r="IF132" s="463"/>
      <c r="IG132" s="448"/>
      <c r="II132" s="458"/>
      <c r="IJ132" s="447"/>
      <c r="IK132" s="447"/>
      <c r="IL132" s="447"/>
      <c r="IM132" s="450">
        <f t="shared" ref="IM132:IM137" si="8873">II132+IJ132-IK132+IL132</f>
        <v>0</v>
      </c>
      <c r="IN132" s="447"/>
      <c r="IO132" s="447"/>
      <c r="IP132" s="447"/>
      <c r="IQ132" s="447"/>
      <c r="IR132" s="447"/>
      <c r="IS132" s="449"/>
      <c r="IT132" s="450">
        <f t="shared" ref="IT132:IT137" si="8874">IN132+IO132-IP132+IQ132-IR132+IS132</f>
        <v>0</v>
      </c>
      <c r="IU132" s="463"/>
      <c r="IV132" s="448"/>
      <c r="IX132" s="458"/>
      <c r="IY132" s="447"/>
      <c r="IZ132" s="447"/>
      <c r="JA132" s="447"/>
      <c r="JB132" s="450">
        <f t="shared" ref="JB132:JB137" si="8875">IX132+IY132-IZ132+JA132</f>
        <v>0</v>
      </c>
      <c r="JC132" s="447"/>
      <c r="JD132" s="447"/>
      <c r="JE132" s="447"/>
      <c r="JF132" s="447"/>
      <c r="JG132" s="447"/>
      <c r="JH132" s="449"/>
      <c r="JI132" s="450">
        <f t="shared" ref="JI132:JI137" si="8876">JC132+JD132-JE132+JF132-JG132+JH132</f>
        <v>0</v>
      </c>
      <c r="JJ132" s="463"/>
      <c r="JK132" s="448"/>
      <c r="JM132" s="458"/>
      <c r="JN132" s="447"/>
      <c r="JO132" s="447"/>
      <c r="JP132" s="447"/>
      <c r="JQ132" s="450">
        <f t="shared" ref="JQ132:JQ137" si="8877">JM132+JN132-JO132+JP132</f>
        <v>0</v>
      </c>
      <c r="JR132" s="447"/>
      <c r="JS132" s="447"/>
      <c r="JT132" s="447"/>
      <c r="JU132" s="447"/>
      <c r="JV132" s="447"/>
      <c r="JW132" s="449"/>
      <c r="JX132" s="450">
        <f t="shared" ref="JX132:JX137" si="8878">JR132+JS132-JT132+JU132-JV132+JW132</f>
        <v>0</v>
      </c>
      <c r="JY132" s="463"/>
      <c r="JZ132" s="448"/>
      <c r="KB132" s="458"/>
      <c r="KC132" s="447"/>
      <c r="KD132" s="447"/>
      <c r="KE132" s="447"/>
      <c r="KF132" s="450">
        <f t="shared" ref="KF132:KF137" si="8879">KB132+KC132-KD132+KE132</f>
        <v>0</v>
      </c>
      <c r="KG132" s="447"/>
      <c r="KH132" s="447"/>
      <c r="KI132" s="447"/>
      <c r="KJ132" s="447"/>
      <c r="KK132" s="447"/>
      <c r="KL132" s="449"/>
      <c r="KM132" s="450">
        <f t="shared" ref="KM132:KM137" si="8880">KG132+KH132-KI132+KJ132-KK132+KL132</f>
        <v>0</v>
      </c>
      <c r="KN132" s="463"/>
      <c r="KO132" s="448"/>
      <c r="KQ132" s="458"/>
      <c r="KR132" s="447"/>
      <c r="KS132" s="447"/>
      <c r="KT132" s="447"/>
      <c r="KU132" s="450">
        <f t="shared" ref="KU132:KU137" si="8881">KQ132+KR132-KS132+KT132</f>
        <v>0</v>
      </c>
      <c r="KV132" s="447"/>
      <c r="KW132" s="447"/>
      <c r="KX132" s="447"/>
      <c r="KY132" s="447"/>
      <c r="KZ132" s="447"/>
      <c r="LA132" s="449"/>
      <c r="LB132" s="450">
        <f t="shared" ref="LB132:LB137" si="8882">KV132+KW132-KX132+KY132-KZ132+LA132</f>
        <v>0</v>
      </c>
      <c r="LC132" s="463"/>
      <c r="LD132" s="448"/>
      <c r="LF132" s="458"/>
      <c r="LG132" s="447"/>
      <c r="LH132" s="447"/>
      <c r="LI132" s="447"/>
      <c r="LJ132" s="450">
        <f t="shared" ref="LJ132:LJ137" si="8883">LF132+LG132-LH132+LI132</f>
        <v>0</v>
      </c>
      <c r="LK132" s="447"/>
      <c r="LL132" s="447"/>
      <c r="LM132" s="447"/>
      <c r="LN132" s="447"/>
      <c r="LO132" s="447"/>
      <c r="LP132" s="449"/>
      <c r="LQ132" s="450">
        <f t="shared" ref="LQ132:LQ137" si="8884">LK132+LL132-LM132+LN132-LO132+LP132</f>
        <v>0</v>
      </c>
      <c r="LR132" s="463"/>
      <c r="LS132" s="448"/>
      <c r="LU132" s="458"/>
      <c r="LV132" s="447"/>
      <c r="LW132" s="447"/>
      <c r="LX132" s="447"/>
      <c r="LY132" s="450">
        <f t="shared" ref="LY132:LY137" si="8885">LU132+LV132-LW132+LX132</f>
        <v>0</v>
      </c>
      <c r="LZ132" s="447"/>
      <c r="MA132" s="447"/>
      <c r="MB132" s="447"/>
      <c r="MC132" s="447"/>
      <c r="MD132" s="447"/>
      <c r="ME132" s="449"/>
      <c r="MF132" s="450">
        <f t="shared" ref="MF132:MF137" si="8886">LZ132+MA132-MB132+MC132-MD132+ME132</f>
        <v>0</v>
      </c>
      <c r="MG132" s="463"/>
      <c r="MH132" s="448"/>
      <c r="MJ132" s="458"/>
      <c r="MK132" s="447"/>
      <c r="ML132" s="447"/>
      <c r="MM132" s="447"/>
      <c r="MN132" s="450">
        <f t="shared" ref="MN132:MN137" si="8887">MJ132+MK132-ML132+MM132</f>
        <v>0</v>
      </c>
      <c r="MO132" s="447"/>
      <c r="MP132" s="447"/>
      <c r="MQ132" s="447"/>
      <c r="MR132" s="447"/>
      <c r="MS132" s="447"/>
      <c r="MT132" s="449"/>
      <c r="MU132" s="450">
        <f t="shared" ref="MU132:MU137" si="8888">MO132+MP132-MQ132+MR132-MS132+MT132</f>
        <v>0</v>
      </c>
      <c r="MV132" s="463"/>
      <c r="MW132" s="448"/>
      <c r="MY132" s="458"/>
      <c r="MZ132" s="447"/>
      <c r="NA132" s="447"/>
      <c r="NB132" s="447"/>
      <c r="NC132" s="450">
        <f t="shared" ref="NC132:NC137" si="8889">MY132+MZ132-NA132+NB132</f>
        <v>0</v>
      </c>
      <c r="ND132" s="447"/>
      <c r="NE132" s="447"/>
      <c r="NF132" s="447"/>
      <c r="NG132" s="447"/>
      <c r="NH132" s="447"/>
      <c r="NI132" s="449"/>
      <c r="NJ132" s="450">
        <f t="shared" ref="NJ132:NJ137" si="8890">ND132+NE132-NF132+NG132-NH132+NI132</f>
        <v>0</v>
      </c>
      <c r="NK132" s="463"/>
      <c r="NL132" s="448"/>
      <c r="NN132" s="458"/>
      <c r="NO132" s="447"/>
      <c r="NP132" s="447"/>
      <c r="NQ132" s="447"/>
      <c r="NR132" s="450">
        <f t="shared" ref="NR132:NR137" si="8891">NN132+NO132-NP132+NQ132</f>
        <v>0</v>
      </c>
      <c r="NS132" s="447"/>
      <c r="NT132" s="447"/>
      <c r="NU132" s="447"/>
      <c r="NV132" s="447"/>
      <c r="NW132" s="447"/>
      <c r="NX132" s="449"/>
      <c r="NY132" s="450">
        <f t="shared" ref="NY132:NY137" si="8892">NS132+NT132-NU132+NV132-NW132+NX132</f>
        <v>0</v>
      </c>
      <c r="NZ132" s="463"/>
      <c r="OA132" s="448"/>
      <c r="OC132" s="458"/>
      <c r="OD132" s="447"/>
      <c r="OE132" s="447"/>
      <c r="OF132" s="447"/>
      <c r="OG132" s="450">
        <f t="shared" ref="OG132:OG137" si="8893">OC132+OD132-OE132+OF132</f>
        <v>0</v>
      </c>
      <c r="OH132" s="447"/>
      <c r="OI132" s="447"/>
      <c r="OJ132" s="447"/>
      <c r="OK132" s="447"/>
      <c r="OL132" s="447"/>
      <c r="OM132" s="449"/>
      <c r="ON132" s="450">
        <f t="shared" ref="ON132:ON137" si="8894">OH132+OI132-OJ132+OK132-OL132+OM132</f>
        <v>0</v>
      </c>
      <c r="OO132" s="463"/>
      <c r="OP132" s="448"/>
      <c r="OR132" s="458"/>
      <c r="OS132" s="447"/>
      <c r="OT132" s="447"/>
      <c r="OU132" s="447"/>
      <c r="OV132" s="450">
        <f t="shared" ref="OV132:OV137" si="8895">OR132+OS132-OT132+OU132</f>
        <v>0</v>
      </c>
      <c r="OW132" s="447"/>
      <c r="OX132" s="447"/>
      <c r="OY132" s="447"/>
      <c r="OZ132" s="447"/>
      <c r="PA132" s="447"/>
      <c r="PB132" s="449"/>
      <c r="PC132" s="450">
        <f t="shared" ref="PC132:PC137" si="8896">OW132+OX132-OY132+OZ132-PA132+PB132</f>
        <v>0</v>
      </c>
      <c r="PD132" s="463"/>
      <c r="PE132" s="448"/>
      <c r="PG132" s="458"/>
      <c r="PH132" s="447"/>
      <c r="PI132" s="447"/>
      <c r="PJ132" s="447"/>
      <c r="PK132" s="450">
        <f t="shared" ref="PK132:PK137" si="8897">PG132+PH132-PI132+PJ132</f>
        <v>0</v>
      </c>
      <c r="PL132" s="447"/>
      <c r="PM132" s="447"/>
      <c r="PN132" s="447"/>
      <c r="PO132" s="447"/>
      <c r="PP132" s="447"/>
      <c r="PQ132" s="449"/>
      <c r="PR132" s="450">
        <f t="shared" ref="PR132:PR137" si="8898">PL132+PM132-PN132+PO132-PP132+PQ132</f>
        <v>0</v>
      </c>
      <c r="PS132" s="463"/>
      <c r="PT132" s="448"/>
      <c r="PV132" s="458"/>
      <c r="PW132" s="447"/>
      <c r="PX132" s="447"/>
      <c r="PY132" s="447"/>
      <c r="PZ132" s="450">
        <f t="shared" ref="PZ132:PZ137" si="8899">PV132+PW132-PX132+PY132</f>
        <v>0</v>
      </c>
      <c r="QA132" s="447"/>
      <c r="QB132" s="447"/>
      <c r="QC132" s="447"/>
      <c r="QD132" s="447"/>
      <c r="QE132" s="447"/>
      <c r="QF132" s="449"/>
      <c r="QG132" s="450">
        <f t="shared" ref="QG132:QG137" si="8900">QA132+QB132-QC132+QD132-QE132+QF132</f>
        <v>0</v>
      </c>
      <c r="QH132" s="463"/>
      <c r="QI132" s="448"/>
      <c r="QK132" s="458"/>
      <c r="QL132" s="447"/>
      <c r="QM132" s="447"/>
      <c r="QN132" s="447"/>
      <c r="QO132" s="450">
        <f t="shared" ref="QO132:QO137" si="8901">QK132+QL132-QM132+QN132</f>
        <v>0</v>
      </c>
      <c r="QP132" s="447"/>
      <c r="QQ132" s="447"/>
      <c r="QR132" s="447"/>
      <c r="QS132" s="447"/>
      <c r="QT132" s="447"/>
      <c r="QU132" s="449"/>
      <c r="QV132" s="450">
        <f t="shared" ref="QV132:QV137" si="8902">QP132+QQ132-QR132+QS132-QT132+QU132</f>
        <v>0</v>
      </c>
      <c r="QW132" s="463"/>
      <c r="QX132" s="448"/>
      <c r="QZ132" s="458"/>
      <c r="RA132" s="447"/>
      <c r="RB132" s="447"/>
      <c r="RC132" s="447"/>
      <c r="RD132" s="450">
        <f t="shared" ref="RD132:RD137" si="8903">QZ132+RA132-RB132+RC132</f>
        <v>0</v>
      </c>
      <c r="RE132" s="447"/>
      <c r="RF132" s="447"/>
      <c r="RG132" s="447"/>
      <c r="RH132" s="447"/>
      <c r="RI132" s="447"/>
      <c r="RJ132" s="449"/>
      <c r="RK132" s="450">
        <f t="shared" ref="RK132:RK137" si="8904">RE132+RF132-RG132+RH132-RI132+RJ132</f>
        <v>0</v>
      </c>
      <c r="RL132" s="463"/>
      <c r="RM132" s="448"/>
      <c r="RO132" s="458"/>
      <c r="RP132" s="447"/>
      <c r="RQ132" s="447"/>
      <c r="RR132" s="447"/>
      <c r="RS132" s="450">
        <f t="shared" ref="RS132:RS137" si="8905">RO132+RP132-RQ132+RR132</f>
        <v>0</v>
      </c>
      <c r="RT132" s="447"/>
      <c r="RU132" s="447"/>
      <c r="RV132" s="447"/>
      <c r="RW132" s="447"/>
      <c r="RX132" s="447"/>
      <c r="RY132" s="449"/>
      <c r="RZ132" s="450">
        <f t="shared" ref="RZ132:RZ137" si="8906">RT132+RU132-RV132+RW132-RX132+RY132</f>
        <v>0</v>
      </c>
      <c r="SA132" s="463"/>
      <c r="SB132" s="448"/>
      <c r="SD132" s="458"/>
      <c r="SE132" s="447"/>
      <c r="SF132" s="447"/>
      <c r="SG132" s="447"/>
      <c r="SH132" s="450">
        <f t="shared" ref="SH132:SH137" si="8907">SD132+SE132-SF132+SG132</f>
        <v>0</v>
      </c>
      <c r="SI132" s="447"/>
      <c r="SJ132" s="447"/>
      <c r="SK132" s="447"/>
      <c r="SL132" s="447"/>
      <c r="SM132" s="447"/>
      <c r="SN132" s="449"/>
      <c r="SO132" s="450">
        <f t="shared" ref="SO132:SO137" si="8908">SI132+SJ132-SK132+SL132-SM132+SN132</f>
        <v>0</v>
      </c>
      <c r="SP132" s="463"/>
      <c r="SQ132" s="448"/>
      <c r="SS132" s="458"/>
      <c r="ST132" s="447"/>
      <c r="SU132" s="447"/>
      <c r="SV132" s="447"/>
      <c r="SW132" s="450">
        <f t="shared" ref="SW132:SW137" si="8909">SS132+ST132-SU132+SV132</f>
        <v>0</v>
      </c>
      <c r="SX132" s="447"/>
      <c r="SY132" s="447"/>
      <c r="SZ132" s="447"/>
      <c r="TA132" s="447"/>
      <c r="TB132" s="447"/>
      <c r="TC132" s="449"/>
      <c r="TD132" s="450">
        <f t="shared" ref="TD132:TD137" si="8910">SX132+SY132-SZ132+TA132-TB132+TC132</f>
        <v>0</v>
      </c>
      <c r="TE132" s="463"/>
      <c r="TF132" s="448"/>
      <c r="TH132" s="458"/>
      <c r="TI132" s="447"/>
      <c r="TJ132" s="447"/>
      <c r="TK132" s="447"/>
      <c r="TL132" s="450">
        <f t="shared" ref="TL132:TL137" si="8911">TH132+TI132-TJ132+TK132</f>
        <v>0</v>
      </c>
      <c r="TM132" s="447"/>
      <c r="TN132" s="447"/>
      <c r="TO132" s="447"/>
      <c r="TP132" s="447"/>
      <c r="TQ132" s="447"/>
      <c r="TR132" s="449"/>
      <c r="TS132" s="450">
        <f t="shared" ref="TS132:TS137" si="8912">TM132+TN132-TO132+TP132-TQ132+TR132</f>
        <v>0</v>
      </c>
      <c r="TT132" s="463"/>
      <c r="TU132" s="448"/>
      <c r="TW132" s="458"/>
      <c r="TX132" s="447"/>
      <c r="TY132" s="447"/>
      <c r="TZ132" s="447"/>
      <c r="UA132" s="450">
        <f t="shared" ref="UA132:UA137" si="8913">TW132+TX132-TY132+TZ132</f>
        <v>0</v>
      </c>
      <c r="UB132" s="447"/>
      <c r="UC132" s="447"/>
      <c r="UD132" s="447"/>
      <c r="UE132" s="447"/>
      <c r="UF132" s="447"/>
      <c r="UG132" s="449"/>
      <c r="UH132" s="450">
        <f t="shared" ref="UH132:UH137" si="8914">UB132+UC132-UD132+UE132-UF132+UG132</f>
        <v>0</v>
      </c>
      <c r="UI132" s="463"/>
      <c r="UJ132" s="448"/>
      <c r="UL132" s="458"/>
      <c r="UM132" s="447"/>
      <c r="UN132" s="447"/>
      <c r="UO132" s="447"/>
      <c r="UP132" s="450">
        <f t="shared" ref="UP132:UP137" si="8915">UL132+UM132-UN132+UO132</f>
        <v>0</v>
      </c>
      <c r="UQ132" s="447"/>
      <c r="UR132" s="447"/>
      <c r="US132" s="447"/>
      <c r="UT132" s="447"/>
      <c r="UU132" s="447"/>
      <c r="UV132" s="449"/>
      <c r="UW132" s="450">
        <f t="shared" ref="UW132:UW137" si="8916">UQ132+UR132-US132+UT132-UU132+UV132</f>
        <v>0</v>
      </c>
      <c r="UX132" s="463"/>
      <c r="UY132" s="448"/>
      <c r="VA132" s="458"/>
      <c r="VB132" s="447"/>
      <c r="VC132" s="447"/>
      <c r="VD132" s="447"/>
      <c r="VE132" s="450">
        <f t="shared" ref="VE132:VE137" si="8917">VA132+VB132-VC132+VD132</f>
        <v>0</v>
      </c>
      <c r="VF132" s="447"/>
      <c r="VG132" s="447"/>
      <c r="VH132" s="447"/>
      <c r="VI132" s="447"/>
      <c r="VJ132" s="447"/>
      <c r="VK132" s="449"/>
      <c r="VL132" s="450">
        <f t="shared" ref="VL132:VL137" si="8918">VF132+VG132-VH132+VI132-VJ132+VK132</f>
        <v>0</v>
      </c>
      <c r="VM132" s="463"/>
      <c r="VN132" s="448"/>
      <c r="VP132" s="458"/>
      <c r="VQ132" s="447"/>
      <c r="VR132" s="447"/>
      <c r="VS132" s="447"/>
      <c r="VT132" s="450">
        <f t="shared" ref="VT132:VT137" si="8919">VP132+VQ132-VR132+VS132</f>
        <v>0</v>
      </c>
      <c r="VU132" s="447"/>
      <c r="VV132" s="447"/>
      <c r="VW132" s="447"/>
      <c r="VX132" s="447"/>
      <c r="VY132" s="447"/>
      <c r="VZ132" s="449"/>
      <c r="WA132" s="450">
        <f t="shared" ref="WA132:WA137" si="8920">VU132+VV132-VW132+VX132-VY132+VZ132</f>
        <v>0</v>
      </c>
      <c r="WB132" s="463"/>
      <c r="WC132" s="448"/>
      <c r="WE132" s="458"/>
      <c r="WF132" s="447"/>
      <c r="WG132" s="447"/>
      <c r="WH132" s="447"/>
      <c r="WI132" s="450">
        <f t="shared" ref="WI132:WI137" si="8921">WE132+WF132-WG132+WH132</f>
        <v>0</v>
      </c>
      <c r="WJ132" s="447"/>
      <c r="WK132" s="447"/>
      <c r="WL132" s="447"/>
      <c r="WM132" s="447"/>
      <c r="WN132" s="447"/>
      <c r="WO132" s="449"/>
      <c r="WP132" s="450">
        <f t="shared" ref="WP132:WP137" si="8922">WJ132+WK132-WL132+WM132-WN132+WO132</f>
        <v>0</v>
      </c>
      <c r="WQ132" s="463"/>
      <c r="WR132" s="448"/>
      <c r="WT132" s="458"/>
      <c r="WU132" s="447"/>
      <c r="WV132" s="447"/>
      <c r="WW132" s="447"/>
      <c r="WX132" s="450">
        <f t="shared" ref="WX132:WX137" si="8923">WT132+WU132-WV132+WW132</f>
        <v>0</v>
      </c>
      <c r="WY132" s="447"/>
      <c r="WZ132" s="447"/>
      <c r="XA132" s="447"/>
      <c r="XB132" s="447"/>
      <c r="XC132" s="447"/>
      <c r="XD132" s="449"/>
      <c r="XE132" s="450">
        <f t="shared" ref="XE132:XE137" si="8924">WY132+WZ132-XA132+XB132-XC132+XD132</f>
        <v>0</v>
      </c>
      <c r="XF132" s="463"/>
      <c r="XG132" s="448"/>
      <c r="XI132" s="458"/>
      <c r="XJ132" s="447"/>
      <c r="XK132" s="447"/>
      <c r="XL132" s="447"/>
      <c r="XM132" s="450">
        <f t="shared" ref="XM132:XM137" si="8925">XI132+XJ132-XK132+XL132</f>
        <v>0</v>
      </c>
      <c r="XN132" s="447"/>
      <c r="XO132" s="447"/>
      <c r="XP132" s="447"/>
      <c r="XQ132" s="447"/>
      <c r="XR132" s="447"/>
      <c r="XS132" s="449"/>
      <c r="XT132" s="450">
        <f t="shared" ref="XT132:XT137" si="8926">XN132+XO132-XP132+XQ132-XR132+XS132</f>
        <v>0</v>
      </c>
      <c r="XU132" s="463"/>
      <c r="XV132" s="448"/>
      <c r="XX132" s="458"/>
      <c r="XY132" s="447"/>
      <c r="XZ132" s="447"/>
      <c r="YA132" s="447"/>
      <c r="YB132" s="450">
        <f t="shared" ref="YB132:YB137" si="8927">XX132+XY132-XZ132+YA132</f>
        <v>0</v>
      </c>
      <c r="YC132" s="447"/>
      <c r="YD132" s="447"/>
      <c r="YE132" s="447"/>
      <c r="YF132" s="447"/>
      <c r="YG132" s="447"/>
      <c r="YH132" s="449"/>
      <c r="YI132" s="450">
        <f t="shared" ref="YI132:YI137" si="8928">YC132+YD132-YE132+YF132-YG132+YH132</f>
        <v>0</v>
      </c>
      <c r="YJ132" s="463"/>
      <c r="YK132" s="448"/>
      <c r="YM132" s="458"/>
      <c r="YN132" s="447"/>
      <c r="YO132" s="447"/>
      <c r="YP132" s="447"/>
      <c r="YQ132" s="450">
        <f t="shared" ref="YQ132:YQ137" si="8929">YM132+YN132-YO132+YP132</f>
        <v>0</v>
      </c>
      <c r="YR132" s="447"/>
      <c r="YS132" s="447"/>
      <c r="YT132" s="447"/>
      <c r="YU132" s="447"/>
      <c r="YV132" s="447"/>
      <c r="YW132" s="449"/>
      <c r="YX132" s="450">
        <f t="shared" ref="YX132:YX137" si="8930">YR132+YS132-YT132+YU132-YV132+YW132</f>
        <v>0</v>
      </c>
      <c r="YY132" s="463"/>
      <c r="YZ132" s="448"/>
      <c r="ZB132" s="458"/>
      <c r="ZC132" s="447"/>
      <c r="ZD132" s="447"/>
      <c r="ZE132" s="447"/>
      <c r="ZF132" s="450">
        <f t="shared" ref="ZF132:ZF137" si="8931">ZB132+ZC132-ZD132+ZE132</f>
        <v>0</v>
      </c>
      <c r="ZG132" s="447"/>
      <c r="ZH132" s="447"/>
      <c r="ZI132" s="447"/>
      <c r="ZJ132" s="447"/>
      <c r="ZK132" s="447"/>
      <c r="ZL132" s="449"/>
      <c r="ZM132" s="450">
        <f t="shared" ref="ZM132:ZM137" si="8932">ZG132+ZH132-ZI132+ZJ132-ZK132+ZL132</f>
        <v>0</v>
      </c>
      <c r="ZN132" s="463"/>
      <c r="ZO132" s="448"/>
      <c r="ZQ132" s="458"/>
      <c r="ZR132" s="447"/>
      <c r="ZS132" s="447"/>
      <c r="ZT132" s="447"/>
      <c r="ZU132" s="450">
        <f t="shared" ref="ZU132:ZU137" si="8933">ZQ132+ZR132-ZS132+ZT132</f>
        <v>0</v>
      </c>
      <c r="ZV132" s="447"/>
      <c r="ZW132" s="447"/>
      <c r="ZX132" s="447"/>
      <c r="ZY132" s="447"/>
      <c r="ZZ132" s="447"/>
      <c r="AAA132" s="449"/>
      <c r="AAB132" s="450">
        <f t="shared" ref="AAB132:AAB137" si="8934">ZV132+ZW132-ZX132+ZY132-ZZ132+AAA132</f>
        <v>0</v>
      </c>
      <c r="AAC132" s="463"/>
      <c r="AAD132" s="448"/>
      <c r="AAF132" s="458"/>
      <c r="AAG132" s="447"/>
      <c r="AAH132" s="447"/>
      <c r="AAI132" s="447"/>
      <c r="AAJ132" s="450">
        <f t="shared" ref="AAJ132:AAJ137" si="8935">AAF132+AAG132-AAH132+AAI132</f>
        <v>0</v>
      </c>
      <c r="AAK132" s="447"/>
      <c r="AAL132" s="447"/>
      <c r="AAM132" s="447"/>
      <c r="AAN132" s="447"/>
      <c r="AAO132" s="447"/>
      <c r="AAP132" s="449"/>
      <c r="AAQ132" s="450">
        <f t="shared" ref="AAQ132:AAQ137" si="8936">AAK132+AAL132-AAM132+AAN132-AAO132+AAP132</f>
        <v>0</v>
      </c>
      <c r="AAR132" s="463"/>
      <c r="AAS132" s="448"/>
      <c r="AAU132" s="458"/>
      <c r="AAV132" s="447"/>
      <c r="AAW132" s="447"/>
      <c r="AAX132" s="447"/>
      <c r="AAY132" s="450">
        <f t="shared" ref="AAY132:AAY137" si="8937">AAU132+AAV132-AAW132+AAX132</f>
        <v>0</v>
      </c>
      <c r="AAZ132" s="447"/>
      <c r="ABA132" s="447"/>
      <c r="ABB132" s="447"/>
      <c r="ABC132" s="447"/>
      <c r="ABD132" s="447"/>
      <c r="ABE132" s="449"/>
      <c r="ABF132" s="450">
        <f t="shared" ref="ABF132:ABF137" si="8938">AAZ132+ABA132-ABB132+ABC132-ABD132+ABE132</f>
        <v>0</v>
      </c>
      <c r="ABG132" s="463"/>
      <c r="ABH132" s="448"/>
      <c r="ABJ132" s="458"/>
      <c r="ABK132" s="447"/>
      <c r="ABL132" s="447"/>
      <c r="ABM132" s="447"/>
      <c r="ABN132" s="450">
        <f t="shared" ref="ABN132:ABN137" si="8939">ABJ132+ABK132-ABL132+ABM132</f>
        <v>0</v>
      </c>
      <c r="ABO132" s="447"/>
      <c r="ABP132" s="447"/>
      <c r="ABQ132" s="447"/>
      <c r="ABR132" s="447"/>
      <c r="ABS132" s="447"/>
      <c r="ABT132" s="449"/>
      <c r="ABU132" s="450">
        <f t="shared" ref="ABU132:ABU137" si="8940">ABO132+ABP132-ABQ132+ABR132-ABS132+ABT132</f>
        <v>0</v>
      </c>
      <c r="ABV132" s="463"/>
      <c r="ABW132" s="448"/>
      <c r="ABY132" s="458"/>
      <c r="ABZ132" s="447"/>
      <c r="ACA132" s="447"/>
      <c r="ACB132" s="447"/>
      <c r="ACC132" s="450">
        <f t="shared" ref="ACC132:ACC137" si="8941">ABY132+ABZ132-ACA132+ACB132</f>
        <v>0</v>
      </c>
      <c r="ACD132" s="447"/>
      <c r="ACE132" s="447"/>
      <c r="ACF132" s="447"/>
      <c r="ACG132" s="447"/>
      <c r="ACH132" s="447"/>
      <c r="ACI132" s="449"/>
      <c r="ACJ132" s="450">
        <f t="shared" ref="ACJ132:ACJ137" si="8942">ACD132+ACE132-ACF132+ACG132-ACH132+ACI132</f>
        <v>0</v>
      </c>
      <c r="ACK132" s="463"/>
      <c r="ACL132" s="448"/>
      <c r="ACN132" s="458"/>
      <c r="ACO132" s="447"/>
      <c r="ACP132" s="447"/>
      <c r="ACQ132" s="447"/>
      <c r="ACR132" s="450">
        <f t="shared" ref="ACR132:ACR137" si="8943">ACN132+ACO132-ACP132+ACQ132</f>
        <v>0</v>
      </c>
      <c r="ACS132" s="447"/>
      <c r="ACT132" s="447"/>
      <c r="ACU132" s="447"/>
      <c r="ACV132" s="447"/>
      <c r="ACW132" s="447"/>
      <c r="ACX132" s="449"/>
      <c r="ACY132" s="450">
        <f t="shared" ref="ACY132:ACY137" si="8944">ACS132+ACT132-ACU132+ACV132-ACW132+ACX132</f>
        <v>0</v>
      </c>
      <c r="ACZ132" s="463"/>
      <c r="ADA132" s="448"/>
      <c r="ADC132" s="458"/>
      <c r="ADD132" s="447"/>
      <c r="ADE132" s="447"/>
      <c r="ADF132" s="447"/>
      <c r="ADG132" s="450">
        <f t="shared" ref="ADG132:ADG137" si="8945">ADC132+ADD132-ADE132+ADF132</f>
        <v>0</v>
      </c>
      <c r="ADH132" s="447"/>
      <c r="ADI132" s="447"/>
      <c r="ADJ132" s="447"/>
      <c r="ADK132" s="447"/>
      <c r="ADL132" s="447"/>
      <c r="ADM132" s="449"/>
      <c r="ADN132" s="450">
        <f t="shared" ref="ADN132:ADN137" si="8946">ADH132+ADI132-ADJ132+ADK132-ADL132+ADM132</f>
        <v>0</v>
      </c>
      <c r="ADO132" s="463"/>
      <c r="ADP132" s="448"/>
      <c r="ADR132" s="458"/>
      <c r="ADS132" s="447"/>
      <c r="ADT132" s="447"/>
      <c r="ADU132" s="447"/>
      <c r="ADV132" s="450">
        <f t="shared" ref="ADV132:ADV137" si="8947">ADR132+ADS132-ADT132+ADU132</f>
        <v>0</v>
      </c>
      <c r="ADW132" s="447"/>
      <c r="ADX132" s="447"/>
      <c r="ADY132" s="447"/>
      <c r="ADZ132" s="447"/>
      <c r="AEA132" s="447"/>
      <c r="AEB132" s="449"/>
      <c r="AEC132" s="450">
        <f t="shared" ref="AEC132:AEC137" si="8948">ADW132+ADX132-ADY132+ADZ132-AEA132+AEB132</f>
        <v>0</v>
      </c>
      <c r="AED132" s="463"/>
      <c r="AEE132" s="448"/>
      <c r="AEG132" s="458"/>
      <c r="AEH132" s="447"/>
      <c r="AEI132" s="447"/>
      <c r="AEJ132" s="447"/>
      <c r="AEK132" s="450">
        <f t="shared" ref="AEK132:AEK137" si="8949">AEG132+AEH132-AEI132+AEJ132</f>
        <v>0</v>
      </c>
      <c r="AEL132" s="447"/>
      <c r="AEM132" s="447"/>
      <c r="AEN132" s="447"/>
      <c r="AEO132" s="447"/>
      <c r="AEP132" s="447"/>
      <c r="AEQ132" s="449"/>
      <c r="AER132" s="450">
        <f t="shared" ref="AER132:AER137" si="8950">AEL132+AEM132-AEN132+AEO132-AEP132+AEQ132</f>
        <v>0</v>
      </c>
      <c r="AES132" s="463"/>
      <c r="AET132" s="448"/>
      <c r="AEV132" s="458"/>
      <c r="AEW132" s="447"/>
      <c r="AEX132" s="447"/>
      <c r="AEY132" s="447"/>
      <c r="AEZ132" s="450">
        <f t="shared" ref="AEZ132:AEZ137" si="8951">AEV132+AEW132-AEX132+AEY132</f>
        <v>0</v>
      </c>
      <c r="AFA132" s="447"/>
      <c r="AFB132" s="447"/>
      <c r="AFC132" s="447"/>
      <c r="AFD132" s="447"/>
      <c r="AFE132" s="447"/>
      <c r="AFF132" s="449"/>
      <c r="AFG132" s="450">
        <f t="shared" ref="AFG132:AFG137" si="8952">AFA132+AFB132-AFC132+AFD132-AFE132+AFF132</f>
        <v>0</v>
      </c>
      <c r="AFH132" s="463"/>
      <c r="AFI132" s="448"/>
      <c r="AFK132" s="458"/>
      <c r="AFL132" s="447"/>
      <c r="AFM132" s="447"/>
      <c r="AFN132" s="447"/>
      <c r="AFO132" s="450">
        <f t="shared" ref="AFO132:AFO137" si="8953">AFK132+AFL132-AFM132+AFN132</f>
        <v>0</v>
      </c>
      <c r="AFP132" s="447"/>
      <c r="AFQ132" s="447"/>
      <c r="AFR132" s="447"/>
      <c r="AFS132" s="447"/>
      <c r="AFT132" s="447"/>
      <c r="AFU132" s="449"/>
      <c r="AFV132" s="450">
        <f t="shared" ref="AFV132:AFV137" si="8954">AFP132+AFQ132-AFR132+AFS132-AFT132+AFU132</f>
        <v>0</v>
      </c>
      <c r="AFW132" s="463"/>
      <c r="AFX132" s="448"/>
      <c r="AFZ132" s="458"/>
      <c r="AGA132" s="447"/>
      <c r="AGB132" s="447"/>
      <c r="AGC132" s="447"/>
      <c r="AGD132" s="450">
        <f t="shared" ref="AGD132:AGD137" si="8955">AFZ132+AGA132-AGB132+AGC132</f>
        <v>0</v>
      </c>
      <c r="AGE132" s="447"/>
      <c r="AGF132" s="447"/>
      <c r="AGG132" s="447"/>
      <c r="AGH132" s="447"/>
      <c r="AGI132" s="447"/>
      <c r="AGJ132" s="449"/>
      <c r="AGK132" s="450">
        <f t="shared" ref="AGK132:AGK137" si="8956">AGE132+AGF132-AGG132+AGH132-AGI132+AGJ132</f>
        <v>0</v>
      </c>
      <c r="AGL132" s="463"/>
      <c r="AGM132" s="448"/>
      <c r="AGO132" s="458"/>
      <c r="AGP132" s="447"/>
      <c r="AGQ132" s="447"/>
      <c r="AGR132" s="447"/>
      <c r="AGS132" s="450">
        <f t="shared" ref="AGS132:AGS137" si="8957">AGO132+AGP132-AGQ132+AGR132</f>
        <v>0</v>
      </c>
      <c r="AGT132" s="447"/>
      <c r="AGU132" s="447"/>
      <c r="AGV132" s="447"/>
      <c r="AGW132" s="447"/>
      <c r="AGX132" s="447"/>
      <c r="AGY132" s="449"/>
      <c r="AGZ132" s="450">
        <f t="shared" ref="AGZ132:AGZ137" si="8958">AGT132+AGU132-AGV132+AGW132-AGX132+AGY132</f>
        <v>0</v>
      </c>
      <c r="AHA132" s="463"/>
      <c r="AHB132" s="448"/>
      <c r="AHD132" s="458"/>
      <c r="AHE132" s="447"/>
      <c r="AHF132" s="447"/>
      <c r="AHG132" s="447"/>
      <c r="AHH132" s="450">
        <f t="shared" ref="AHH132:AHH137" si="8959">AHD132+AHE132-AHF132+AHG132</f>
        <v>0</v>
      </c>
      <c r="AHI132" s="447"/>
      <c r="AHJ132" s="447"/>
      <c r="AHK132" s="447"/>
      <c r="AHL132" s="447"/>
      <c r="AHM132" s="447"/>
      <c r="AHN132" s="449"/>
      <c r="AHO132" s="450">
        <f t="shared" ref="AHO132:AHO137" si="8960">AHI132+AHJ132-AHK132+AHL132-AHM132+AHN132</f>
        <v>0</v>
      </c>
      <c r="AHP132" s="463"/>
      <c r="AHQ132" s="448"/>
      <c r="AHS132" s="458"/>
      <c r="AHT132" s="447"/>
      <c r="AHU132" s="447"/>
      <c r="AHV132" s="447"/>
      <c r="AHW132" s="450">
        <f t="shared" ref="AHW132:AHW137" si="8961">AHS132+AHT132-AHU132+AHV132</f>
        <v>0</v>
      </c>
      <c r="AHX132" s="447"/>
      <c r="AHY132" s="447"/>
      <c r="AHZ132" s="447"/>
      <c r="AIA132" s="447"/>
      <c r="AIB132" s="447"/>
      <c r="AIC132" s="449"/>
      <c r="AID132" s="450">
        <f t="shared" ref="AID132:AID137" si="8962">AHX132+AHY132-AHZ132+AIA132-AIB132+AIC132</f>
        <v>0</v>
      </c>
      <c r="AIE132" s="463"/>
      <c r="AIF132" s="448"/>
      <c r="AIH132" s="458"/>
      <c r="AII132" s="447"/>
      <c r="AIJ132" s="447"/>
      <c r="AIK132" s="447"/>
      <c r="AIL132" s="450">
        <f t="shared" ref="AIL132:AIL137" si="8963">AIH132+AII132-AIJ132+AIK132</f>
        <v>0</v>
      </c>
      <c r="AIM132" s="447"/>
      <c r="AIN132" s="447"/>
      <c r="AIO132" s="447"/>
      <c r="AIP132" s="447"/>
      <c r="AIQ132" s="447"/>
      <c r="AIR132" s="449"/>
      <c r="AIS132" s="450">
        <f t="shared" ref="AIS132:AIS137" si="8964">AIM132+AIN132-AIO132+AIP132-AIQ132+AIR132</f>
        <v>0</v>
      </c>
      <c r="AIT132" s="463"/>
      <c r="AIU132" s="448"/>
      <c r="AIW132" s="458"/>
      <c r="AIX132" s="447"/>
      <c r="AIY132" s="447"/>
      <c r="AIZ132" s="447"/>
      <c r="AJA132" s="450">
        <f t="shared" ref="AJA132:AJA137" si="8965">AIW132+AIX132-AIY132+AIZ132</f>
        <v>0</v>
      </c>
      <c r="AJB132" s="447"/>
      <c r="AJC132" s="447"/>
      <c r="AJD132" s="447"/>
      <c r="AJE132" s="447"/>
      <c r="AJF132" s="447"/>
      <c r="AJG132" s="449"/>
      <c r="AJH132" s="450">
        <f t="shared" ref="AJH132:AJH137" si="8966">AJB132+AJC132-AJD132+AJE132-AJF132+AJG132</f>
        <v>0</v>
      </c>
      <c r="AJI132" s="463"/>
      <c r="AJJ132" s="448"/>
      <c r="AJL132" s="458"/>
      <c r="AJM132" s="447"/>
      <c r="AJN132" s="447"/>
      <c r="AJO132" s="447"/>
      <c r="AJP132" s="450">
        <f t="shared" ref="AJP132:AJP137" si="8967">AJL132+AJM132-AJN132+AJO132</f>
        <v>0</v>
      </c>
      <c r="AJQ132" s="447"/>
      <c r="AJR132" s="447"/>
      <c r="AJS132" s="447"/>
      <c r="AJT132" s="447"/>
      <c r="AJU132" s="447"/>
      <c r="AJV132" s="449"/>
      <c r="AJW132" s="450">
        <f t="shared" ref="AJW132:AJW137" si="8968">AJQ132+AJR132-AJS132+AJT132-AJU132+AJV132</f>
        <v>0</v>
      </c>
      <c r="AJX132" s="463"/>
      <c r="AJY132" s="448"/>
      <c r="AKA132" s="458"/>
      <c r="AKB132" s="447"/>
      <c r="AKC132" s="447"/>
      <c r="AKD132" s="447"/>
      <c r="AKE132" s="450">
        <f t="shared" ref="AKE132:AKE137" si="8969">AKA132+AKB132-AKC132+AKD132</f>
        <v>0</v>
      </c>
      <c r="AKF132" s="447"/>
      <c r="AKG132" s="447"/>
      <c r="AKH132" s="447"/>
      <c r="AKI132" s="447"/>
      <c r="AKJ132" s="447"/>
      <c r="AKK132" s="449"/>
      <c r="AKL132" s="450">
        <f t="shared" ref="AKL132:AKL137" si="8970">AKF132+AKG132-AKH132+AKI132-AKJ132+AKK132</f>
        <v>0</v>
      </c>
      <c r="AKM132" s="463"/>
      <c r="AKN132" s="448"/>
      <c r="AKP132" s="458"/>
      <c r="AKQ132" s="447"/>
      <c r="AKR132" s="447"/>
      <c r="AKS132" s="447"/>
      <c r="AKT132" s="450">
        <f t="shared" ref="AKT132:AKT137" si="8971">AKP132+AKQ132-AKR132+AKS132</f>
        <v>0</v>
      </c>
      <c r="AKU132" s="447"/>
      <c r="AKV132" s="447"/>
      <c r="AKW132" s="447"/>
      <c r="AKX132" s="447"/>
      <c r="AKY132" s="447"/>
      <c r="AKZ132" s="449"/>
      <c r="ALA132" s="450">
        <f t="shared" ref="ALA132:ALA137" si="8972">AKU132+AKV132-AKW132+AKX132-AKY132+AKZ132</f>
        <v>0</v>
      </c>
      <c r="ALB132" s="463"/>
      <c r="ALC132" s="448"/>
      <c r="ALE132" s="458"/>
      <c r="ALF132" s="447"/>
      <c r="ALG132" s="447"/>
      <c r="ALH132" s="447"/>
      <c r="ALI132" s="450">
        <f t="shared" ref="ALI132:ALI137" si="8973">ALE132+ALF132-ALG132+ALH132</f>
        <v>0</v>
      </c>
      <c r="ALJ132" s="447"/>
      <c r="ALK132" s="447"/>
      <c r="ALL132" s="447"/>
      <c r="ALM132" s="447"/>
      <c r="ALN132" s="447"/>
      <c r="ALO132" s="449"/>
      <c r="ALP132" s="450">
        <f t="shared" ref="ALP132:ALP137" si="8974">ALJ132+ALK132-ALL132+ALM132-ALN132+ALO132</f>
        <v>0</v>
      </c>
      <c r="ALQ132" s="463"/>
      <c r="ALR132" s="448"/>
      <c r="ALT132" s="458"/>
      <c r="ALU132" s="447"/>
      <c r="ALV132" s="447"/>
      <c r="ALW132" s="447"/>
      <c r="ALX132" s="450">
        <f t="shared" ref="ALX132:ALX137" si="8975">ALT132+ALU132-ALV132+ALW132</f>
        <v>0</v>
      </c>
      <c r="ALY132" s="447"/>
      <c r="ALZ132" s="447"/>
      <c r="AMA132" s="447"/>
      <c r="AMB132" s="447"/>
      <c r="AMC132" s="447"/>
      <c r="AMD132" s="449"/>
      <c r="AME132" s="450">
        <f t="shared" ref="AME132:AME137" si="8976">ALY132+ALZ132-AMA132+AMB132-AMC132+AMD132</f>
        <v>0</v>
      </c>
      <c r="AMF132" s="463"/>
      <c r="AMG132" s="448"/>
      <c r="AMI132" s="458"/>
      <c r="AMJ132" s="447"/>
      <c r="AMK132" s="447"/>
      <c r="AML132" s="447"/>
      <c r="AMM132" s="450">
        <f t="shared" ref="AMM132:AMM137" si="8977">AMI132+AMJ132-AMK132+AML132</f>
        <v>0</v>
      </c>
      <c r="AMN132" s="447"/>
      <c r="AMO132" s="447"/>
      <c r="AMP132" s="447"/>
      <c r="AMQ132" s="447"/>
      <c r="AMR132" s="447"/>
      <c r="AMS132" s="449"/>
      <c r="AMT132" s="450">
        <f t="shared" ref="AMT132:AMT137" si="8978">AMN132+AMO132-AMP132+AMQ132-AMR132+AMS132</f>
        <v>0</v>
      </c>
      <c r="AMU132" s="463"/>
      <c r="AMV132" s="448"/>
      <c r="AMX132" s="458"/>
      <c r="AMY132" s="447"/>
      <c r="AMZ132" s="447"/>
      <c r="ANA132" s="447"/>
      <c r="ANB132" s="450">
        <f t="shared" ref="ANB132:ANB137" si="8979">AMX132+AMY132-AMZ132+ANA132</f>
        <v>0</v>
      </c>
      <c r="ANC132" s="447"/>
      <c r="AND132" s="447"/>
      <c r="ANE132" s="447"/>
      <c r="ANF132" s="447"/>
      <c r="ANG132" s="447"/>
      <c r="ANH132" s="449"/>
      <c r="ANI132" s="450">
        <f t="shared" ref="ANI132:ANI137" si="8980">ANC132+AND132-ANE132+ANF132-ANG132+ANH132</f>
        <v>0</v>
      </c>
      <c r="ANJ132" s="463"/>
      <c r="ANK132" s="448"/>
      <c r="ANM132" s="458"/>
      <c r="ANN132" s="447"/>
      <c r="ANO132" s="447"/>
      <c r="ANP132" s="447"/>
      <c r="ANQ132" s="450">
        <f t="shared" ref="ANQ132:ANQ137" si="8981">ANM132+ANN132-ANO132+ANP132</f>
        <v>0</v>
      </c>
      <c r="ANR132" s="447"/>
      <c r="ANS132" s="447"/>
      <c r="ANT132" s="447"/>
      <c r="ANU132" s="447"/>
      <c r="ANV132" s="447"/>
      <c r="ANW132" s="449"/>
      <c r="ANX132" s="450">
        <f t="shared" ref="ANX132:ANX137" si="8982">ANR132+ANS132-ANT132+ANU132-ANV132+ANW132</f>
        <v>0</v>
      </c>
      <c r="ANY132" s="463"/>
      <c r="ANZ132" s="448"/>
      <c r="AOB132" s="458"/>
      <c r="AOC132" s="447"/>
      <c r="AOD132" s="447"/>
      <c r="AOE132" s="447"/>
      <c r="AOF132" s="450">
        <f t="shared" ref="AOF132:AOF137" si="8983">AOB132+AOC132-AOD132+AOE132</f>
        <v>0</v>
      </c>
      <c r="AOG132" s="447"/>
      <c r="AOH132" s="447"/>
      <c r="AOI132" s="447"/>
      <c r="AOJ132" s="447"/>
      <c r="AOK132" s="447"/>
      <c r="AOL132" s="449"/>
      <c r="AOM132" s="450">
        <f t="shared" ref="AOM132:AOM137" si="8984">AOG132+AOH132-AOI132+AOJ132-AOK132+AOL132</f>
        <v>0</v>
      </c>
      <c r="AON132" s="463"/>
      <c r="AOO132" s="448"/>
      <c r="AOQ132" s="458"/>
      <c r="AOR132" s="447"/>
      <c r="AOS132" s="447"/>
      <c r="AOT132" s="447"/>
      <c r="AOU132" s="450">
        <f t="shared" ref="AOU132:AOU137" si="8985">AOQ132+AOR132-AOS132+AOT132</f>
        <v>0</v>
      </c>
      <c r="AOV132" s="447"/>
      <c r="AOW132" s="447"/>
      <c r="AOX132" s="447"/>
      <c r="AOY132" s="447"/>
      <c r="AOZ132" s="447"/>
      <c r="APA132" s="449"/>
      <c r="APB132" s="450">
        <f t="shared" ref="APB132:APB137" si="8986">AOV132+AOW132-AOX132+AOY132-AOZ132+APA132</f>
        <v>0</v>
      </c>
      <c r="APC132" s="463"/>
      <c r="APD132" s="448"/>
      <c r="APF132" s="458"/>
      <c r="APG132" s="447"/>
      <c r="APH132" s="447"/>
      <c r="API132" s="447"/>
      <c r="APJ132" s="450">
        <f t="shared" ref="APJ132:APJ137" si="8987">APF132+APG132-APH132+API132</f>
        <v>0</v>
      </c>
      <c r="APK132" s="447"/>
      <c r="APL132" s="447"/>
      <c r="APM132" s="447"/>
      <c r="APN132" s="447"/>
      <c r="APO132" s="447"/>
      <c r="APP132" s="449"/>
      <c r="APQ132" s="450">
        <f t="shared" ref="APQ132:APQ137" si="8988">APK132+APL132-APM132+APN132-APO132+APP132</f>
        <v>0</v>
      </c>
      <c r="APR132" s="463"/>
      <c r="APS132" s="448"/>
      <c r="APU132" s="458"/>
      <c r="APV132" s="447"/>
      <c r="APW132" s="447"/>
      <c r="APX132" s="447"/>
      <c r="APY132" s="450">
        <f t="shared" ref="APY132:APY137" si="8989">APU132+APV132-APW132+APX132</f>
        <v>0</v>
      </c>
      <c r="APZ132" s="447"/>
      <c r="AQA132" s="447"/>
      <c r="AQB132" s="447"/>
      <c r="AQC132" s="447"/>
      <c r="AQD132" s="447"/>
      <c r="AQE132" s="449"/>
      <c r="AQF132" s="450">
        <f t="shared" ref="AQF132:AQF137" si="8990">APZ132+AQA132-AQB132+AQC132-AQD132+AQE132</f>
        <v>0</v>
      </c>
      <c r="AQG132" s="463"/>
      <c r="AQH132" s="448"/>
      <c r="AQJ132" s="458"/>
      <c r="AQK132" s="447"/>
      <c r="AQL132" s="447"/>
      <c r="AQM132" s="447"/>
      <c r="AQN132" s="450">
        <f t="shared" ref="AQN132:AQN137" si="8991">AQJ132+AQK132-AQL132+AQM132</f>
        <v>0</v>
      </c>
      <c r="AQO132" s="447"/>
      <c r="AQP132" s="447"/>
      <c r="AQQ132" s="447"/>
      <c r="AQR132" s="447"/>
      <c r="AQS132" s="447"/>
      <c r="AQT132" s="449"/>
      <c r="AQU132" s="450">
        <f t="shared" ref="AQU132:AQU137" si="8992">AQO132+AQP132-AQQ132+AQR132-AQS132+AQT132</f>
        <v>0</v>
      </c>
      <c r="AQV132" s="463"/>
      <c r="AQW132" s="448"/>
      <c r="AQY132" s="458"/>
      <c r="AQZ132" s="447"/>
      <c r="ARA132" s="447"/>
      <c r="ARB132" s="447"/>
      <c r="ARC132" s="450">
        <f t="shared" ref="ARC132:ARC137" si="8993">AQY132+AQZ132-ARA132+ARB132</f>
        <v>0</v>
      </c>
      <c r="ARD132" s="447"/>
      <c r="ARE132" s="447"/>
      <c r="ARF132" s="447"/>
      <c r="ARG132" s="447"/>
      <c r="ARH132" s="447"/>
      <c r="ARI132" s="449"/>
      <c r="ARJ132" s="450">
        <f t="shared" ref="ARJ132:ARJ137" si="8994">ARD132+ARE132-ARF132+ARG132-ARH132+ARI132</f>
        <v>0</v>
      </c>
      <c r="ARK132" s="463"/>
      <c r="ARL132" s="448"/>
      <c r="ARN132" s="458"/>
      <c r="ARO132" s="447"/>
      <c r="ARP132" s="447"/>
      <c r="ARQ132" s="447"/>
      <c r="ARR132" s="450">
        <f t="shared" ref="ARR132:ARR137" si="8995">ARN132+ARO132-ARP132+ARQ132</f>
        <v>0</v>
      </c>
      <c r="ARS132" s="447"/>
      <c r="ART132" s="447"/>
      <c r="ARU132" s="447"/>
      <c r="ARV132" s="447"/>
      <c r="ARW132" s="447"/>
      <c r="ARX132" s="449"/>
      <c r="ARY132" s="450">
        <f t="shared" ref="ARY132:ARY137" si="8996">ARS132+ART132-ARU132+ARV132-ARW132+ARX132</f>
        <v>0</v>
      </c>
      <c r="ARZ132" s="463"/>
      <c r="ASA132" s="448"/>
      <c r="ASC132" s="458"/>
      <c r="ASD132" s="447"/>
      <c r="ASE132" s="447"/>
      <c r="ASF132" s="447"/>
      <c r="ASG132" s="450">
        <f t="shared" ref="ASG132:ASG137" si="8997">ASC132+ASD132-ASE132+ASF132</f>
        <v>0</v>
      </c>
      <c r="ASH132" s="447"/>
      <c r="ASI132" s="447"/>
      <c r="ASJ132" s="447"/>
      <c r="ASK132" s="447"/>
      <c r="ASL132" s="447"/>
      <c r="ASM132" s="449"/>
      <c r="ASN132" s="450">
        <f t="shared" ref="ASN132:ASN137" si="8998">ASH132+ASI132-ASJ132+ASK132-ASL132+ASM132</f>
        <v>0</v>
      </c>
      <c r="ASO132" s="463"/>
      <c r="ASP132" s="448"/>
      <c r="ASR132" s="458"/>
      <c r="ASS132" s="447"/>
      <c r="AST132" s="447"/>
      <c r="ASU132" s="447"/>
      <c r="ASV132" s="450">
        <f t="shared" ref="ASV132:ASV137" si="8999">ASR132+ASS132-AST132+ASU132</f>
        <v>0</v>
      </c>
      <c r="ASW132" s="447"/>
      <c r="ASX132" s="447"/>
      <c r="ASY132" s="447"/>
      <c r="ASZ132" s="447"/>
      <c r="ATA132" s="447"/>
      <c r="ATB132" s="449"/>
      <c r="ATC132" s="450">
        <f t="shared" ref="ATC132:ATC137" si="9000">ASW132+ASX132-ASY132+ASZ132-ATA132+ATB132</f>
        <v>0</v>
      </c>
      <c r="ATD132" s="463"/>
      <c r="ATE132" s="448"/>
      <c r="ATG132" s="458"/>
      <c r="ATH132" s="447"/>
      <c r="ATI132" s="447"/>
      <c r="ATJ132" s="447"/>
      <c r="ATK132" s="450">
        <f t="shared" ref="ATK132:ATK137" si="9001">ATG132+ATH132-ATI132+ATJ132</f>
        <v>0</v>
      </c>
      <c r="ATL132" s="447"/>
      <c r="ATM132" s="447"/>
      <c r="ATN132" s="447"/>
      <c r="ATO132" s="447"/>
      <c r="ATP132" s="447"/>
      <c r="ATQ132" s="449"/>
      <c r="ATR132" s="450">
        <f t="shared" ref="ATR132:ATR137" si="9002">ATL132+ATM132-ATN132+ATO132-ATP132+ATQ132</f>
        <v>0</v>
      </c>
      <c r="ATS132" s="463"/>
      <c r="ATT132" s="448"/>
      <c r="ATV132" s="458"/>
      <c r="ATW132" s="447"/>
      <c r="ATX132" s="447"/>
      <c r="ATY132" s="447"/>
      <c r="ATZ132" s="450">
        <f t="shared" ref="ATZ132:ATZ137" si="9003">ATV132+ATW132-ATX132+ATY132</f>
        <v>0</v>
      </c>
      <c r="AUA132" s="447"/>
      <c r="AUB132" s="447"/>
      <c r="AUC132" s="447"/>
      <c r="AUD132" s="447"/>
      <c r="AUE132" s="447"/>
      <c r="AUF132" s="449"/>
      <c r="AUG132" s="450">
        <f t="shared" ref="AUG132:AUG137" si="9004">AUA132+AUB132-AUC132+AUD132-AUE132+AUF132</f>
        <v>0</v>
      </c>
      <c r="AUH132" s="463"/>
      <c r="AUI132" s="448"/>
      <c r="AUK132" s="458"/>
      <c r="AUL132" s="447"/>
      <c r="AUM132" s="447"/>
      <c r="AUN132" s="447"/>
      <c r="AUO132" s="450">
        <f t="shared" ref="AUO132:AUO137" si="9005">AUK132+AUL132-AUM132+AUN132</f>
        <v>0</v>
      </c>
      <c r="AUP132" s="447"/>
      <c r="AUQ132" s="447"/>
      <c r="AUR132" s="447"/>
      <c r="AUS132" s="447"/>
      <c r="AUT132" s="447"/>
      <c r="AUU132" s="449"/>
      <c r="AUV132" s="450">
        <f t="shared" ref="AUV132:AUV137" si="9006">AUP132+AUQ132-AUR132+AUS132-AUT132+AUU132</f>
        <v>0</v>
      </c>
      <c r="AUW132" s="463"/>
      <c r="AUX132" s="448"/>
      <c r="AUZ132" s="458"/>
      <c r="AVA132" s="447"/>
      <c r="AVB132" s="447"/>
      <c r="AVC132" s="447"/>
      <c r="AVD132" s="450">
        <f t="shared" ref="AVD132:AVD137" si="9007">AUZ132+AVA132-AVB132+AVC132</f>
        <v>0</v>
      </c>
      <c r="AVE132" s="447"/>
      <c r="AVF132" s="447"/>
      <c r="AVG132" s="447"/>
      <c r="AVH132" s="447"/>
      <c r="AVI132" s="447"/>
      <c r="AVJ132" s="449"/>
      <c r="AVK132" s="450">
        <f t="shared" ref="AVK132:AVK137" si="9008">AVE132+AVF132-AVG132+AVH132-AVI132+AVJ132</f>
        <v>0</v>
      </c>
      <c r="AVL132" s="463"/>
      <c r="AVM132" s="448"/>
      <c r="AVO132" s="458"/>
      <c r="AVP132" s="447"/>
      <c r="AVQ132" s="447"/>
      <c r="AVR132" s="447"/>
      <c r="AVS132" s="450">
        <f t="shared" ref="AVS132:AVS137" si="9009">AVO132+AVP132-AVQ132+AVR132</f>
        <v>0</v>
      </c>
      <c r="AVT132" s="447"/>
      <c r="AVU132" s="447"/>
      <c r="AVV132" s="447"/>
      <c r="AVW132" s="447"/>
      <c r="AVX132" s="447"/>
      <c r="AVY132" s="449"/>
      <c r="AVZ132" s="450">
        <f t="shared" ref="AVZ132:AVZ137" si="9010">AVT132+AVU132-AVV132+AVW132-AVX132+AVY132</f>
        <v>0</v>
      </c>
      <c r="AWA132" s="463"/>
      <c r="AWB132" s="448"/>
      <c r="AWD132" s="458"/>
      <c r="AWE132" s="447"/>
      <c r="AWF132" s="447"/>
      <c r="AWG132" s="447"/>
      <c r="AWH132" s="450">
        <f t="shared" ref="AWH132:AWH137" si="9011">AWD132+AWE132-AWF132+AWG132</f>
        <v>0</v>
      </c>
      <c r="AWI132" s="447"/>
      <c r="AWJ132" s="447"/>
      <c r="AWK132" s="447"/>
      <c r="AWL132" s="447"/>
      <c r="AWM132" s="447"/>
      <c r="AWN132" s="449"/>
      <c r="AWO132" s="450">
        <f t="shared" ref="AWO132:AWO137" si="9012">AWI132+AWJ132-AWK132+AWL132-AWM132+AWN132</f>
        <v>0</v>
      </c>
      <c r="AWP132" s="463"/>
      <c r="AWQ132" s="448"/>
      <c r="AWS132" s="458"/>
      <c r="AWT132" s="447"/>
      <c r="AWU132" s="447"/>
      <c r="AWV132" s="447"/>
      <c r="AWW132" s="450">
        <f t="shared" ref="AWW132:AWW137" si="9013">AWS132+AWT132-AWU132+AWV132</f>
        <v>0</v>
      </c>
      <c r="AWX132" s="447"/>
      <c r="AWY132" s="447"/>
      <c r="AWZ132" s="447"/>
      <c r="AXA132" s="447"/>
      <c r="AXB132" s="447"/>
      <c r="AXC132" s="449"/>
      <c r="AXD132" s="450">
        <f t="shared" ref="AXD132:AXD137" si="9014">AWX132+AWY132-AWZ132+AXA132-AXB132+AXC132</f>
        <v>0</v>
      </c>
      <c r="AXE132" s="463"/>
      <c r="AXF132" s="448"/>
      <c r="AXH132" s="458"/>
      <c r="AXI132" s="447"/>
      <c r="AXJ132" s="447"/>
      <c r="AXK132" s="447"/>
      <c r="AXL132" s="450">
        <f t="shared" ref="AXL132:AXL137" si="9015">AXH132+AXI132-AXJ132+AXK132</f>
        <v>0</v>
      </c>
      <c r="AXM132" s="447"/>
      <c r="AXN132" s="447"/>
      <c r="AXO132" s="447"/>
      <c r="AXP132" s="447"/>
      <c r="AXQ132" s="447"/>
      <c r="AXR132" s="449"/>
      <c r="AXS132" s="450">
        <f t="shared" ref="AXS132:AXS137" si="9016">AXM132+AXN132-AXO132+AXP132-AXQ132+AXR132</f>
        <v>0</v>
      </c>
      <c r="AXT132" s="463"/>
      <c r="AXU132" s="448"/>
      <c r="AXW132" s="458"/>
      <c r="AXX132" s="447"/>
      <c r="AXY132" s="447"/>
      <c r="AXZ132" s="447"/>
      <c r="AYA132" s="450">
        <f t="shared" ref="AYA132:AYA137" si="9017">AXW132+AXX132-AXY132+AXZ132</f>
        <v>0</v>
      </c>
      <c r="AYB132" s="447"/>
      <c r="AYC132" s="447"/>
      <c r="AYD132" s="447"/>
      <c r="AYE132" s="447"/>
      <c r="AYF132" s="447"/>
      <c r="AYG132" s="449"/>
      <c r="AYH132" s="450">
        <f t="shared" ref="AYH132:AYH137" si="9018">AYB132+AYC132-AYD132+AYE132-AYF132+AYG132</f>
        <v>0</v>
      </c>
      <c r="AYI132" s="463"/>
      <c r="AYJ132" s="448"/>
      <c r="AYL132" s="458"/>
      <c r="AYM132" s="447"/>
      <c r="AYN132" s="447"/>
      <c r="AYO132" s="447"/>
      <c r="AYP132" s="450">
        <f t="shared" ref="AYP132:AYP137" si="9019">AYL132+AYM132-AYN132+AYO132</f>
        <v>0</v>
      </c>
      <c r="AYQ132" s="447"/>
      <c r="AYR132" s="447"/>
      <c r="AYS132" s="447"/>
      <c r="AYT132" s="447"/>
      <c r="AYU132" s="447"/>
      <c r="AYV132" s="449"/>
      <c r="AYW132" s="450">
        <f t="shared" ref="AYW132:AYW137" si="9020">AYQ132+AYR132-AYS132+AYT132-AYU132+AYV132</f>
        <v>0</v>
      </c>
      <c r="AYX132" s="463"/>
      <c r="AYY132" s="448"/>
      <c r="AZA132" s="458"/>
      <c r="AZB132" s="447"/>
      <c r="AZC132" s="447"/>
      <c r="AZD132" s="447"/>
      <c r="AZE132" s="450">
        <f t="shared" ref="AZE132:AZE137" si="9021">AZA132+AZB132-AZC132+AZD132</f>
        <v>0</v>
      </c>
      <c r="AZF132" s="447"/>
      <c r="AZG132" s="447"/>
      <c r="AZH132" s="447"/>
      <c r="AZI132" s="447"/>
      <c r="AZJ132" s="447"/>
      <c r="AZK132" s="449"/>
      <c r="AZL132" s="450">
        <f t="shared" ref="AZL132:AZL137" si="9022">AZF132+AZG132-AZH132+AZI132-AZJ132+AZK132</f>
        <v>0</v>
      </c>
      <c r="AZM132" s="463"/>
      <c r="AZN132" s="448"/>
      <c r="AZP132" s="458"/>
      <c r="AZQ132" s="447"/>
      <c r="AZR132" s="447"/>
      <c r="AZS132" s="447"/>
      <c r="AZT132" s="450">
        <f t="shared" ref="AZT132:AZT137" si="9023">AZP132+AZQ132-AZR132+AZS132</f>
        <v>0</v>
      </c>
      <c r="AZU132" s="447"/>
      <c r="AZV132" s="447"/>
      <c r="AZW132" s="447"/>
      <c r="AZX132" s="447"/>
      <c r="AZY132" s="447"/>
      <c r="AZZ132" s="449"/>
      <c r="BAA132" s="450">
        <f t="shared" ref="BAA132:BAA137" si="9024">AZU132+AZV132-AZW132+AZX132-AZY132+AZZ132</f>
        <v>0</v>
      </c>
      <c r="BAB132" s="463"/>
      <c r="BAC132" s="448"/>
      <c r="BAE132" s="458"/>
      <c r="BAF132" s="447"/>
      <c r="BAG132" s="447"/>
      <c r="BAH132" s="447"/>
      <c r="BAI132" s="450">
        <f t="shared" ref="BAI132:BAI137" si="9025">BAE132+BAF132-BAG132+BAH132</f>
        <v>0</v>
      </c>
      <c r="BAJ132" s="447"/>
      <c r="BAK132" s="447"/>
      <c r="BAL132" s="447"/>
      <c r="BAM132" s="447"/>
      <c r="BAN132" s="447"/>
      <c r="BAO132" s="449"/>
      <c r="BAP132" s="450">
        <f t="shared" ref="BAP132:BAP137" si="9026">BAJ132+BAK132-BAL132+BAM132-BAN132+BAO132</f>
        <v>0</v>
      </c>
      <c r="BAQ132" s="463"/>
      <c r="BAR132" s="448"/>
      <c r="BAT132" s="458"/>
      <c r="BAU132" s="447"/>
      <c r="BAV132" s="447"/>
      <c r="BAW132" s="447"/>
      <c r="BAX132" s="450">
        <f t="shared" ref="BAX132:BAX137" si="9027">BAT132+BAU132-BAV132+BAW132</f>
        <v>0</v>
      </c>
      <c r="BAY132" s="447"/>
      <c r="BAZ132" s="447"/>
      <c r="BBA132" s="447"/>
      <c r="BBB132" s="447"/>
      <c r="BBC132" s="447"/>
      <c r="BBD132" s="449"/>
      <c r="BBE132" s="450">
        <f t="shared" ref="BBE132:BBE137" si="9028">BAY132+BAZ132-BBA132+BBB132-BBC132+BBD132</f>
        <v>0</v>
      </c>
      <c r="BBF132" s="463"/>
      <c r="BBG132" s="448"/>
      <c r="BBI132" s="458"/>
      <c r="BBJ132" s="447"/>
      <c r="BBK132" s="447"/>
      <c r="BBL132" s="447"/>
      <c r="BBM132" s="450">
        <f t="shared" ref="BBM132:BBM137" si="9029">BBI132+BBJ132-BBK132+BBL132</f>
        <v>0</v>
      </c>
      <c r="BBN132" s="447"/>
      <c r="BBO132" s="447"/>
      <c r="BBP132" s="447"/>
      <c r="BBQ132" s="447"/>
      <c r="BBR132" s="447"/>
      <c r="BBS132" s="449"/>
      <c r="BBT132" s="450">
        <f t="shared" ref="BBT132:BBT137" si="9030">BBN132+BBO132-BBP132+BBQ132-BBR132+BBS132</f>
        <v>0</v>
      </c>
      <c r="BBU132" s="463"/>
      <c r="BBV132" s="448"/>
      <c r="BBX132" s="458"/>
      <c r="BBY132" s="447"/>
      <c r="BBZ132" s="447"/>
      <c r="BCA132" s="447"/>
      <c r="BCB132" s="450">
        <f t="shared" ref="BCB132:BCB137" si="9031">BBX132+BBY132-BBZ132+BCA132</f>
        <v>0</v>
      </c>
      <c r="BCC132" s="447"/>
      <c r="BCD132" s="447"/>
      <c r="BCE132" s="447"/>
      <c r="BCF132" s="447"/>
      <c r="BCG132" s="447"/>
      <c r="BCH132" s="449"/>
      <c r="BCI132" s="450">
        <f t="shared" ref="BCI132:BCI137" si="9032">BCC132+BCD132-BCE132+BCF132-BCG132+BCH132</f>
        <v>0</v>
      </c>
      <c r="BCJ132" s="463"/>
      <c r="BCK132" s="448"/>
      <c r="BCM132" s="458"/>
      <c r="BCN132" s="447"/>
      <c r="BCO132" s="447"/>
      <c r="BCP132" s="447"/>
      <c r="BCQ132" s="450">
        <f t="shared" ref="BCQ132:BCQ137" si="9033">BCM132+BCN132-BCO132+BCP132</f>
        <v>0</v>
      </c>
      <c r="BCR132" s="447"/>
      <c r="BCS132" s="447"/>
      <c r="BCT132" s="447"/>
      <c r="BCU132" s="447"/>
      <c r="BCV132" s="447"/>
      <c r="BCW132" s="449"/>
      <c r="BCX132" s="450">
        <f t="shared" ref="BCX132:BCX137" si="9034">BCR132+BCS132-BCT132+BCU132-BCV132+BCW132</f>
        <v>0</v>
      </c>
      <c r="BCY132" s="463"/>
      <c r="BCZ132" s="448"/>
      <c r="BDB132" s="458"/>
      <c r="BDC132" s="447"/>
      <c r="BDD132" s="447"/>
      <c r="BDE132" s="447"/>
      <c r="BDF132" s="450">
        <f t="shared" ref="BDF132:BDF137" si="9035">BDB132+BDC132-BDD132+BDE132</f>
        <v>0</v>
      </c>
      <c r="BDG132" s="447"/>
      <c r="BDH132" s="447"/>
      <c r="BDI132" s="447"/>
      <c r="BDJ132" s="447"/>
      <c r="BDK132" s="447"/>
      <c r="BDL132" s="449"/>
      <c r="BDM132" s="450">
        <f t="shared" ref="BDM132:BDM137" si="9036">BDG132+BDH132-BDI132+BDJ132-BDK132+BDL132</f>
        <v>0</v>
      </c>
      <c r="BDN132" s="463"/>
      <c r="BDO132" s="448"/>
      <c r="BDQ132" s="458"/>
      <c r="BDR132" s="447"/>
      <c r="BDS132" s="447"/>
      <c r="BDT132" s="447"/>
      <c r="BDU132" s="450">
        <f t="shared" ref="BDU132:BDU137" si="9037">BDQ132+BDR132-BDS132+BDT132</f>
        <v>0</v>
      </c>
      <c r="BDV132" s="447"/>
      <c r="BDW132" s="447"/>
      <c r="BDX132" s="447"/>
      <c r="BDY132" s="447"/>
      <c r="BDZ132" s="447"/>
      <c r="BEA132" s="449"/>
      <c r="BEB132" s="450">
        <f t="shared" ref="BEB132:BEB137" si="9038">BDV132+BDW132-BDX132+BDY132-BDZ132+BEA132</f>
        <v>0</v>
      </c>
      <c r="BEC132" s="463"/>
      <c r="BED132" s="448"/>
      <c r="BEF132" s="458"/>
      <c r="BEG132" s="447"/>
      <c r="BEH132" s="447"/>
      <c r="BEI132" s="447"/>
      <c r="BEJ132" s="450">
        <f t="shared" ref="BEJ132:BEJ137" si="9039">BEF132+BEG132-BEH132+BEI132</f>
        <v>0</v>
      </c>
      <c r="BEK132" s="447"/>
      <c r="BEL132" s="447"/>
      <c r="BEM132" s="447"/>
      <c r="BEN132" s="447"/>
      <c r="BEO132" s="447"/>
      <c r="BEP132" s="449"/>
      <c r="BEQ132" s="450">
        <f t="shared" ref="BEQ132:BEQ137" si="9040">BEK132+BEL132-BEM132+BEN132-BEO132+BEP132</f>
        <v>0</v>
      </c>
      <c r="BER132" s="463"/>
      <c r="BES132" s="448"/>
      <c r="BEU132" s="458"/>
      <c r="BEV132" s="447"/>
      <c r="BEW132" s="447"/>
      <c r="BEX132" s="447"/>
      <c r="BEY132" s="450">
        <f t="shared" ref="BEY132:BEY137" si="9041">BEU132+BEV132-BEW132+BEX132</f>
        <v>0</v>
      </c>
      <c r="BEZ132" s="447"/>
      <c r="BFA132" s="447"/>
      <c r="BFB132" s="447"/>
      <c r="BFC132" s="447"/>
      <c r="BFD132" s="447"/>
      <c r="BFE132" s="449"/>
      <c r="BFF132" s="450">
        <f t="shared" ref="BFF132:BFF137" si="9042">BEZ132+BFA132-BFB132+BFC132-BFD132+BFE132</f>
        <v>0</v>
      </c>
      <c r="BFG132" s="463"/>
      <c r="BFH132" s="448"/>
      <c r="BFJ132" s="458"/>
      <c r="BFK132" s="447"/>
      <c r="BFL132" s="447"/>
      <c r="BFM132" s="447"/>
      <c r="BFN132" s="450">
        <f t="shared" ref="BFN132:BFN137" si="9043">BFJ132+BFK132-BFL132+BFM132</f>
        <v>0</v>
      </c>
      <c r="BFO132" s="447"/>
      <c r="BFP132" s="447"/>
      <c r="BFQ132" s="447"/>
      <c r="BFR132" s="447"/>
      <c r="BFS132" s="447"/>
      <c r="BFT132" s="449"/>
      <c r="BFU132" s="450">
        <f t="shared" ref="BFU132:BFU137" si="9044">BFO132+BFP132-BFQ132+BFR132-BFS132+BFT132</f>
        <v>0</v>
      </c>
      <c r="BFV132" s="463"/>
      <c r="BFW132" s="448"/>
      <c r="BFY132" s="458"/>
      <c r="BFZ132" s="447"/>
      <c r="BGA132" s="447"/>
      <c r="BGB132" s="447"/>
      <c r="BGC132" s="450">
        <f t="shared" ref="BGC132:BGC137" si="9045">BFY132+BFZ132-BGA132+BGB132</f>
        <v>0</v>
      </c>
      <c r="BGD132" s="447"/>
      <c r="BGE132" s="447"/>
      <c r="BGF132" s="447"/>
      <c r="BGG132" s="447"/>
      <c r="BGH132" s="447"/>
      <c r="BGI132" s="449"/>
      <c r="BGJ132" s="450">
        <f t="shared" ref="BGJ132:BGJ137" si="9046">BGD132+BGE132-BGF132+BGG132-BGH132+BGI132</f>
        <v>0</v>
      </c>
      <c r="BGK132" s="463"/>
      <c r="BGL132" s="448"/>
      <c r="BGN132" s="458"/>
      <c r="BGO132" s="447"/>
      <c r="BGP132" s="447"/>
      <c r="BGQ132" s="447"/>
      <c r="BGR132" s="450">
        <f t="shared" ref="BGR132:BGR137" si="9047">BGN132+BGO132-BGP132+BGQ132</f>
        <v>0</v>
      </c>
      <c r="BGS132" s="447"/>
      <c r="BGT132" s="447"/>
      <c r="BGU132" s="447"/>
      <c r="BGV132" s="447"/>
      <c r="BGW132" s="447"/>
      <c r="BGX132" s="449"/>
      <c r="BGY132" s="450">
        <f t="shared" ref="BGY132:BGY137" si="9048">BGS132+BGT132-BGU132+BGV132-BGW132+BGX132</f>
        <v>0</v>
      </c>
      <c r="BGZ132" s="463"/>
      <c r="BHA132" s="448"/>
      <c r="BHC132" s="458"/>
      <c r="BHD132" s="447"/>
      <c r="BHE132" s="447"/>
      <c r="BHF132" s="447"/>
      <c r="BHG132" s="450">
        <f t="shared" ref="BHG132:BHG137" si="9049">BHC132+BHD132-BHE132+BHF132</f>
        <v>0</v>
      </c>
      <c r="BHH132" s="447"/>
      <c r="BHI132" s="447"/>
      <c r="BHJ132" s="447"/>
      <c r="BHK132" s="447"/>
      <c r="BHL132" s="447"/>
      <c r="BHM132" s="449"/>
      <c r="BHN132" s="450">
        <f t="shared" ref="BHN132:BHN137" si="9050">BHH132+BHI132-BHJ132+BHK132-BHL132+BHM132</f>
        <v>0</v>
      </c>
      <c r="BHO132" s="463"/>
      <c r="BHP132" s="448"/>
      <c r="BHR132" s="458"/>
      <c r="BHS132" s="447"/>
      <c r="BHT132" s="447"/>
      <c r="BHU132" s="447"/>
      <c r="BHV132" s="450">
        <f t="shared" ref="BHV132:BHV137" si="9051">BHR132+BHS132-BHT132+BHU132</f>
        <v>0</v>
      </c>
      <c r="BHW132" s="447"/>
      <c r="BHX132" s="447"/>
      <c r="BHY132" s="447"/>
      <c r="BHZ132" s="447"/>
      <c r="BIA132" s="447"/>
      <c r="BIB132" s="449"/>
      <c r="BIC132" s="450">
        <f t="shared" ref="BIC132:BIC137" si="9052">BHW132+BHX132-BHY132+BHZ132-BIA132+BIB132</f>
        <v>0</v>
      </c>
      <c r="BID132" s="463"/>
      <c r="BIE132" s="448"/>
      <c r="BIG132" s="458"/>
      <c r="BIH132" s="447"/>
      <c r="BII132" s="447"/>
      <c r="BIJ132" s="447"/>
      <c r="BIK132" s="450">
        <f t="shared" ref="BIK132:BIK137" si="9053">BIG132+BIH132-BII132+BIJ132</f>
        <v>0</v>
      </c>
      <c r="BIL132" s="447"/>
      <c r="BIM132" s="447"/>
      <c r="BIN132" s="447"/>
      <c r="BIO132" s="447"/>
      <c r="BIP132" s="447"/>
      <c r="BIQ132" s="449"/>
      <c r="BIR132" s="450">
        <f t="shared" ref="BIR132:BIR137" si="9054">BIL132+BIM132-BIN132+BIO132-BIP132+BIQ132</f>
        <v>0</v>
      </c>
      <c r="BIS132" s="463"/>
      <c r="BIT132" s="448"/>
      <c r="BIV132" s="458"/>
      <c r="BIW132" s="447"/>
      <c r="BIX132" s="447"/>
      <c r="BIY132" s="447"/>
      <c r="BIZ132" s="450">
        <f t="shared" ref="BIZ132:BIZ137" si="9055">BIV132+BIW132-BIX132+BIY132</f>
        <v>0</v>
      </c>
      <c r="BJA132" s="447"/>
      <c r="BJB132" s="447"/>
      <c r="BJC132" s="447"/>
      <c r="BJD132" s="447"/>
      <c r="BJE132" s="447"/>
      <c r="BJF132" s="449"/>
      <c r="BJG132" s="450">
        <f t="shared" ref="BJG132:BJG137" si="9056">BJA132+BJB132-BJC132+BJD132-BJE132+BJF132</f>
        <v>0</v>
      </c>
      <c r="BJH132" s="463"/>
      <c r="BJI132" s="448"/>
      <c r="BJK132" s="458"/>
      <c r="BJL132" s="447"/>
      <c r="BJM132" s="447"/>
      <c r="BJN132" s="447"/>
      <c r="BJO132" s="450">
        <f t="shared" ref="BJO132:BJO137" si="9057">BJK132+BJL132-BJM132+BJN132</f>
        <v>0</v>
      </c>
      <c r="BJP132" s="447"/>
      <c r="BJQ132" s="447"/>
      <c r="BJR132" s="447"/>
      <c r="BJS132" s="447"/>
      <c r="BJT132" s="447"/>
      <c r="BJU132" s="449"/>
      <c r="BJV132" s="450">
        <f t="shared" ref="BJV132:BJV137" si="9058">BJP132+BJQ132-BJR132+BJS132-BJT132+BJU132</f>
        <v>0</v>
      </c>
      <c r="BJW132" s="463"/>
      <c r="BJX132" s="448"/>
      <c r="BJZ132" s="458"/>
      <c r="BKA132" s="447"/>
      <c r="BKB132" s="447"/>
      <c r="BKC132" s="447"/>
      <c r="BKD132" s="450">
        <f t="shared" ref="BKD132:BKD137" si="9059">BJZ132+BKA132-BKB132+BKC132</f>
        <v>0</v>
      </c>
      <c r="BKE132" s="447"/>
      <c r="BKF132" s="447"/>
      <c r="BKG132" s="447"/>
      <c r="BKH132" s="447"/>
      <c r="BKI132" s="447"/>
      <c r="BKJ132" s="449"/>
      <c r="BKK132" s="450">
        <f t="shared" ref="BKK132:BKK137" si="9060">BKE132+BKF132-BKG132+BKH132-BKI132+BKJ132</f>
        <v>0</v>
      </c>
      <c r="BKL132" s="463"/>
      <c r="BKM132" s="448"/>
      <c r="BKO132" s="458"/>
      <c r="BKP132" s="447"/>
      <c r="BKQ132" s="447"/>
      <c r="BKR132" s="447"/>
      <c r="BKS132" s="450">
        <f t="shared" ref="BKS132:BKS137" si="9061">BKO132+BKP132-BKQ132+BKR132</f>
        <v>0</v>
      </c>
      <c r="BKT132" s="447"/>
      <c r="BKU132" s="447"/>
      <c r="BKV132" s="447"/>
      <c r="BKW132" s="447"/>
      <c r="BKX132" s="447"/>
      <c r="BKY132" s="449"/>
      <c r="BKZ132" s="450">
        <f t="shared" ref="BKZ132:BKZ137" si="9062">BKT132+BKU132-BKV132+BKW132-BKX132+BKY132</f>
        <v>0</v>
      </c>
      <c r="BLA132" s="463"/>
      <c r="BLB132" s="448"/>
      <c r="BLD132" s="458"/>
      <c r="BLE132" s="447"/>
      <c r="BLF132" s="447"/>
      <c r="BLG132" s="447"/>
      <c r="BLH132" s="450">
        <f t="shared" ref="BLH132:BLH137" si="9063">BLD132+BLE132-BLF132+BLG132</f>
        <v>0</v>
      </c>
      <c r="BLI132" s="447"/>
      <c r="BLJ132" s="447"/>
      <c r="BLK132" s="447"/>
      <c r="BLL132" s="447"/>
      <c r="BLM132" s="447"/>
      <c r="BLN132" s="449"/>
      <c r="BLO132" s="450">
        <f t="shared" ref="BLO132:BLO137" si="9064">BLI132+BLJ132-BLK132+BLL132-BLM132+BLN132</f>
        <v>0</v>
      </c>
      <c r="BLP132" s="463"/>
      <c r="BLQ132" s="448"/>
      <c r="BLS132" s="458"/>
      <c r="BLT132" s="447"/>
      <c r="BLU132" s="447"/>
      <c r="BLV132" s="447"/>
      <c r="BLW132" s="450">
        <f t="shared" ref="BLW132:BLW137" si="9065">BLS132+BLT132-BLU132+BLV132</f>
        <v>0</v>
      </c>
      <c r="BLX132" s="447"/>
      <c r="BLY132" s="447"/>
      <c r="BLZ132" s="447"/>
      <c r="BMA132" s="447"/>
      <c r="BMB132" s="447"/>
      <c r="BMC132" s="449"/>
      <c r="BMD132" s="450">
        <f t="shared" ref="BMD132:BMD137" si="9066">BLX132+BLY132-BLZ132+BMA132-BMB132+BMC132</f>
        <v>0</v>
      </c>
      <c r="BME132" s="463"/>
      <c r="BMF132" s="448"/>
      <c r="BMH132" s="458"/>
      <c r="BMI132" s="447"/>
      <c r="BMJ132" s="447"/>
      <c r="BMK132" s="447"/>
      <c r="BML132" s="450">
        <f t="shared" ref="BML132:BML137" si="9067">BMH132+BMI132-BMJ132+BMK132</f>
        <v>0</v>
      </c>
      <c r="BMM132" s="447"/>
      <c r="BMN132" s="447"/>
      <c r="BMO132" s="447"/>
      <c r="BMP132" s="447"/>
      <c r="BMQ132" s="447"/>
      <c r="BMR132" s="449"/>
      <c r="BMS132" s="450">
        <f t="shared" ref="BMS132:BMS137" si="9068">BMM132+BMN132-BMO132+BMP132-BMQ132+BMR132</f>
        <v>0</v>
      </c>
      <c r="BMT132" s="463"/>
      <c r="BMU132" s="448"/>
      <c r="BMW132" s="458"/>
      <c r="BMX132" s="447"/>
      <c r="BMY132" s="447"/>
      <c r="BMZ132" s="447"/>
      <c r="BNA132" s="450">
        <f t="shared" ref="BNA132:BNA137" si="9069">BMW132+BMX132-BMY132+BMZ132</f>
        <v>0</v>
      </c>
      <c r="BNB132" s="447"/>
      <c r="BNC132" s="447"/>
      <c r="BND132" s="447"/>
      <c r="BNE132" s="447"/>
      <c r="BNF132" s="447"/>
      <c r="BNG132" s="449"/>
      <c r="BNH132" s="450">
        <f t="shared" ref="BNH132:BNH137" si="9070">BNB132+BNC132-BND132+BNE132-BNF132+BNG132</f>
        <v>0</v>
      </c>
      <c r="BNI132" s="463"/>
      <c r="BNJ132" s="448"/>
      <c r="BNL132" s="458"/>
      <c r="BNM132" s="447"/>
      <c r="BNN132" s="447"/>
      <c r="BNO132" s="447"/>
      <c r="BNP132" s="450">
        <f t="shared" ref="BNP132:BNP137" si="9071">BNL132+BNM132-BNN132+BNO132</f>
        <v>0</v>
      </c>
      <c r="BNQ132" s="447"/>
      <c r="BNR132" s="447"/>
      <c r="BNS132" s="447"/>
      <c r="BNT132" s="447"/>
      <c r="BNU132" s="447"/>
      <c r="BNV132" s="449"/>
      <c r="BNW132" s="450">
        <f t="shared" ref="BNW132:BNW137" si="9072">BNQ132+BNR132-BNS132+BNT132-BNU132+BNV132</f>
        <v>0</v>
      </c>
      <c r="BNX132" s="463"/>
      <c r="BNY132" s="448"/>
      <c r="BOA132" s="458"/>
      <c r="BOB132" s="447"/>
      <c r="BOC132" s="447"/>
      <c r="BOD132" s="447"/>
      <c r="BOE132" s="450">
        <f t="shared" ref="BOE132:BOE137" si="9073">BOA132+BOB132-BOC132+BOD132</f>
        <v>0</v>
      </c>
      <c r="BOF132" s="447"/>
      <c r="BOG132" s="447"/>
      <c r="BOH132" s="447"/>
      <c r="BOI132" s="447"/>
      <c r="BOJ132" s="447"/>
      <c r="BOK132" s="449"/>
      <c r="BOL132" s="450">
        <f t="shared" ref="BOL132:BOL137" si="9074">BOF132+BOG132-BOH132+BOI132-BOJ132+BOK132</f>
        <v>0</v>
      </c>
      <c r="BOM132" s="463"/>
      <c r="BON132" s="448"/>
      <c r="BOP132" s="458"/>
      <c r="BOQ132" s="447"/>
      <c r="BOR132" s="447"/>
      <c r="BOS132" s="447"/>
      <c r="BOT132" s="450">
        <f t="shared" ref="BOT132:BOT137" si="9075">BOP132+BOQ132-BOR132+BOS132</f>
        <v>0</v>
      </c>
      <c r="BOU132" s="447"/>
      <c r="BOV132" s="447"/>
      <c r="BOW132" s="447"/>
      <c r="BOX132" s="447"/>
      <c r="BOY132" s="447"/>
      <c r="BOZ132" s="449"/>
      <c r="BPA132" s="450">
        <f t="shared" ref="BPA132:BPA137" si="9076">BOU132+BOV132-BOW132+BOX132-BOY132+BOZ132</f>
        <v>0</v>
      </c>
      <c r="BPB132" s="463"/>
      <c r="BPC132" s="448"/>
      <c r="BPE132" s="458"/>
      <c r="BPF132" s="447"/>
      <c r="BPG132" s="447"/>
      <c r="BPH132" s="447"/>
      <c r="BPI132" s="450">
        <f t="shared" ref="BPI132:BPI137" si="9077">BPE132+BPF132-BPG132+BPH132</f>
        <v>0</v>
      </c>
      <c r="BPJ132" s="447"/>
      <c r="BPK132" s="447"/>
      <c r="BPL132" s="447"/>
      <c r="BPM132" s="447"/>
      <c r="BPN132" s="447"/>
      <c r="BPO132" s="449"/>
      <c r="BPP132" s="450">
        <f t="shared" ref="BPP132:BPP137" si="9078">BPJ132+BPK132-BPL132+BPM132-BPN132+BPO132</f>
        <v>0</v>
      </c>
      <c r="BPQ132" s="463"/>
      <c r="BPR132" s="448"/>
      <c r="BPT132" s="458"/>
      <c r="BPU132" s="447"/>
      <c r="BPV132" s="447"/>
      <c r="BPW132" s="447"/>
      <c r="BPX132" s="450">
        <f t="shared" ref="BPX132:BPX137" si="9079">BPT132+BPU132-BPV132+BPW132</f>
        <v>0</v>
      </c>
      <c r="BPY132" s="447"/>
      <c r="BPZ132" s="447"/>
      <c r="BQA132" s="447"/>
      <c r="BQB132" s="447"/>
      <c r="BQC132" s="447"/>
      <c r="BQD132" s="449"/>
      <c r="BQE132" s="450">
        <f t="shared" ref="BQE132:BQE137" si="9080">BPY132+BPZ132-BQA132+BQB132-BQC132+BQD132</f>
        <v>0</v>
      </c>
      <c r="BQF132" s="463"/>
      <c r="BQG132" s="448"/>
      <c r="BQI132" s="458"/>
      <c r="BQJ132" s="447"/>
      <c r="BQK132" s="447"/>
      <c r="BQL132" s="447"/>
      <c r="BQM132" s="450">
        <f t="shared" ref="BQM132:BQM137" si="9081">BQI132+BQJ132-BQK132+BQL132</f>
        <v>0</v>
      </c>
      <c r="BQN132" s="447"/>
      <c r="BQO132" s="447"/>
      <c r="BQP132" s="447"/>
      <c r="BQQ132" s="447"/>
      <c r="BQR132" s="447"/>
      <c r="BQS132" s="449"/>
      <c r="BQT132" s="450">
        <f t="shared" ref="BQT132:BQT137" si="9082">BQN132+BQO132-BQP132+BQQ132-BQR132+BQS132</f>
        <v>0</v>
      </c>
      <c r="BQU132" s="463"/>
      <c r="BQV132" s="448"/>
      <c r="BQX132" s="458"/>
      <c r="BQY132" s="447"/>
      <c r="BQZ132" s="447"/>
      <c r="BRA132" s="447"/>
      <c r="BRB132" s="450">
        <f t="shared" ref="BRB132:BRB137" si="9083">BQX132+BQY132-BQZ132+BRA132</f>
        <v>0</v>
      </c>
      <c r="BRC132" s="447"/>
      <c r="BRD132" s="447"/>
      <c r="BRE132" s="447"/>
      <c r="BRF132" s="447"/>
      <c r="BRG132" s="447"/>
      <c r="BRH132" s="449"/>
      <c r="BRI132" s="450">
        <f t="shared" ref="BRI132:BRI137" si="9084">BRC132+BRD132-BRE132+BRF132-BRG132+BRH132</f>
        <v>0</v>
      </c>
      <c r="BRJ132" s="463"/>
      <c r="BRK132" s="448"/>
      <c r="BRM132" s="458"/>
      <c r="BRN132" s="447"/>
      <c r="BRO132" s="447"/>
      <c r="BRP132" s="447"/>
      <c r="BRQ132" s="450">
        <f t="shared" ref="BRQ132:BRQ137" si="9085">BRM132+BRN132-BRO132+BRP132</f>
        <v>0</v>
      </c>
      <c r="BRR132" s="447"/>
      <c r="BRS132" s="447"/>
      <c r="BRT132" s="447"/>
      <c r="BRU132" s="447"/>
      <c r="BRV132" s="447"/>
      <c r="BRW132" s="449"/>
      <c r="BRX132" s="450">
        <f t="shared" ref="BRX132:BRX137" si="9086">BRR132+BRS132-BRT132+BRU132-BRV132+BRW132</f>
        <v>0</v>
      </c>
      <c r="BRY132" s="463"/>
      <c r="BRZ132" s="448"/>
      <c r="BSB132" s="458"/>
      <c r="BSC132" s="447"/>
      <c r="BSD132" s="447"/>
      <c r="BSE132" s="447"/>
      <c r="BSF132" s="450">
        <f t="shared" ref="BSF132:BSF137" si="9087">BSB132+BSC132-BSD132+BSE132</f>
        <v>0</v>
      </c>
      <c r="BSG132" s="447"/>
      <c r="BSH132" s="447"/>
      <c r="BSI132" s="447"/>
      <c r="BSJ132" s="447"/>
      <c r="BSK132" s="447"/>
      <c r="BSL132" s="449"/>
      <c r="BSM132" s="450">
        <f t="shared" ref="BSM132:BSM137" si="9088">BSG132+BSH132-BSI132+BSJ132-BSK132+BSL132</f>
        <v>0</v>
      </c>
      <c r="BSN132" s="463"/>
      <c r="BSO132" s="448"/>
      <c r="BSQ132" s="458"/>
      <c r="BSR132" s="447"/>
      <c r="BSS132" s="447"/>
      <c r="BST132" s="447"/>
      <c r="BSU132" s="450">
        <f t="shared" ref="BSU132:BSU137" si="9089">BSQ132+BSR132-BSS132+BST132</f>
        <v>0</v>
      </c>
      <c r="BSV132" s="447"/>
      <c r="BSW132" s="447"/>
      <c r="BSX132" s="447"/>
      <c r="BSY132" s="447"/>
      <c r="BSZ132" s="447"/>
      <c r="BTA132" s="449"/>
      <c r="BTB132" s="450">
        <f t="shared" ref="BTB132:BTB137" si="9090">BSV132+BSW132-BSX132+BSY132-BSZ132+BTA132</f>
        <v>0</v>
      </c>
      <c r="BTC132" s="463"/>
      <c r="BTD132" s="448"/>
      <c r="BTF132" s="458"/>
      <c r="BTG132" s="447"/>
      <c r="BTH132" s="447"/>
      <c r="BTI132" s="447"/>
      <c r="BTJ132" s="450">
        <f t="shared" ref="BTJ132:BTJ137" si="9091">BTF132+BTG132-BTH132+BTI132</f>
        <v>0</v>
      </c>
      <c r="BTK132" s="447"/>
      <c r="BTL132" s="447"/>
      <c r="BTM132" s="447"/>
      <c r="BTN132" s="447"/>
      <c r="BTO132" s="447"/>
      <c r="BTP132" s="449"/>
      <c r="BTQ132" s="450">
        <f t="shared" ref="BTQ132:BTQ137" si="9092">BTK132+BTL132-BTM132+BTN132-BTO132+BTP132</f>
        <v>0</v>
      </c>
      <c r="BTR132" s="463"/>
      <c r="BTS132" s="448"/>
      <c r="BTU132" s="458"/>
      <c r="BTV132" s="447"/>
      <c r="BTW132" s="447"/>
      <c r="BTX132" s="447"/>
      <c r="BTY132" s="450">
        <f t="shared" ref="BTY132:BTY137" si="9093">BTU132+BTV132-BTW132+BTX132</f>
        <v>0</v>
      </c>
      <c r="BTZ132" s="447"/>
      <c r="BUA132" s="447"/>
      <c r="BUB132" s="447"/>
      <c r="BUC132" s="447"/>
      <c r="BUD132" s="447"/>
      <c r="BUE132" s="449"/>
      <c r="BUF132" s="450">
        <f t="shared" ref="BUF132:BUF137" si="9094">BTZ132+BUA132-BUB132+BUC132-BUD132+BUE132</f>
        <v>0</v>
      </c>
      <c r="BUG132" s="463"/>
      <c r="BUH132" s="448"/>
      <c r="BUJ132" s="458"/>
      <c r="BUK132" s="447"/>
      <c r="BUL132" s="447"/>
      <c r="BUM132" s="447"/>
      <c r="BUN132" s="450">
        <f t="shared" ref="BUN132:BUN137" si="9095">BUJ132+BUK132-BUL132+BUM132</f>
        <v>0</v>
      </c>
      <c r="BUO132" s="447"/>
      <c r="BUP132" s="447"/>
      <c r="BUQ132" s="447"/>
      <c r="BUR132" s="447"/>
      <c r="BUS132" s="447"/>
      <c r="BUT132" s="449"/>
      <c r="BUU132" s="450">
        <f t="shared" ref="BUU132:BUU137" si="9096">BUO132+BUP132-BUQ132+BUR132-BUS132+BUT132</f>
        <v>0</v>
      </c>
      <c r="BUV132" s="463"/>
      <c r="BUW132" s="448"/>
      <c r="BUY132" s="458"/>
      <c r="BUZ132" s="447"/>
      <c r="BVA132" s="447"/>
      <c r="BVB132" s="447"/>
      <c r="BVC132" s="450">
        <f t="shared" ref="BVC132:BVC137" si="9097">BUY132+BUZ132-BVA132+BVB132</f>
        <v>0</v>
      </c>
      <c r="BVD132" s="447"/>
      <c r="BVE132" s="447"/>
      <c r="BVF132" s="447"/>
      <c r="BVG132" s="447"/>
      <c r="BVH132" s="447"/>
      <c r="BVI132" s="449"/>
      <c r="BVJ132" s="450">
        <f t="shared" ref="BVJ132:BVJ137" si="9098">BVD132+BVE132-BVF132+BVG132-BVH132+BVI132</f>
        <v>0</v>
      </c>
      <c r="BVK132" s="463"/>
      <c r="BVL132" s="448"/>
      <c r="BVN132" s="458"/>
      <c r="BVO132" s="447"/>
      <c r="BVP132" s="447"/>
      <c r="BVQ132" s="447"/>
      <c r="BVR132" s="450">
        <f t="shared" ref="BVR132:BVR137" si="9099">BVN132+BVO132-BVP132+BVQ132</f>
        <v>0</v>
      </c>
      <c r="BVS132" s="447"/>
      <c r="BVT132" s="447"/>
      <c r="BVU132" s="447"/>
      <c r="BVV132" s="447"/>
      <c r="BVW132" s="447"/>
      <c r="BVX132" s="449"/>
      <c r="BVY132" s="450">
        <f t="shared" ref="BVY132:BVY137" si="9100">BVS132+BVT132-BVU132+BVV132-BVW132+BVX132</f>
        <v>0</v>
      </c>
      <c r="BVZ132" s="463"/>
      <c r="BWA132" s="448"/>
    </row>
    <row r="133" spans="2:1951" ht="15" hidden="1" customHeight="1" x14ac:dyDescent="0.2">
      <c r="B133" s="452" t="s">
        <v>326</v>
      </c>
      <c r="C133" s="447"/>
      <c r="D133" s="447"/>
      <c r="E133" s="447"/>
      <c r="F133" s="447"/>
      <c r="G133" s="450">
        <f t="shared" si="8841"/>
        <v>0</v>
      </c>
      <c r="H133" s="447"/>
      <c r="I133" s="447"/>
      <c r="J133" s="447"/>
      <c r="K133" s="447"/>
      <c r="L133" s="447"/>
      <c r="M133" s="449"/>
      <c r="N133" s="450">
        <f t="shared" si="8842"/>
        <v>0</v>
      </c>
      <c r="O133" s="463"/>
      <c r="P133" s="448"/>
      <c r="R133" s="458"/>
      <c r="S133" s="447"/>
      <c r="T133" s="447"/>
      <c r="U133" s="447"/>
      <c r="V133" s="450">
        <f t="shared" si="8843"/>
        <v>0</v>
      </c>
      <c r="W133" s="447"/>
      <c r="X133" s="447"/>
      <c r="Y133" s="447"/>
      <c r="Z133" s="447"/>
      <c r="AA133" s="447"/>
      <c r="AB133" s="449"/>
      <c r="AC133" s="450">
        <f t="shared" si="8844"/>
        <v>0</v>
      </c>
      <c r="AD133" s="463"/>
      <c r="AE133" s="448"/>
      <c r="AG133" s="458"/>
      <c r="AH133" s="447"/>
      <c r="AI133" s="447"/>
      <c r="AJ133" s="447"/>
      <c r="AK133" s="450">
        <f t="shared" si="8845"/>
        <v>0</v>
      </c>
      <c r="AL133" s="447"/>
      <c r="AM133" s="447"/>
      <c r="AN133" s="447"/>
      <c r="AO133" s="447"/>
      <c r="AP133" s="447"/>
      <c r="AQ133" s="449"/>
      <c r="AR133" s="450">
        <f t="shared" si="8846"/>
        <v>0</v>
      </c>
      <c r="AS133" s="463"/>
      <c r="AT133" s="448"/>
      <c r="AV133" s="458"/>
      <c r="AW133" s="447"/>
      <c r="AX133" s="447"/>
      <c r="AY133" s="447"/>
      <c r="AZ133" s="450">
        <f t="shared" si="8847"/>
        <v>0</v>
      </c>
      <c r="BA133" s="447"/>
      <c r="BB133" s="447"/>
      <c r="BC133" s="447"/>
      <c r="BD133" s="447"/>
      <c r="BE133" s="447"/>
      <c r="BF133" s="449"/>
      <c r="BG133" s="450">
        <f t="shared" si="8848"/>
        <v>0</v>
      </c>
      <c r="BH133" s="463"/>
      <c r="BI133" s="448"/>
      <c r="BK133" s="458"/>
      <c r="BL133" s="447"/>
      <c r="BM133" s="447"/>
      <c r="BN133" s="447"/>
      <c r="BO133" s="450">
        <f t="shared" si="8849"/>
        <v>0</v>
      </c>
      <c r="BP133" s="447"/>
      <c r="BQ133" s="447"/>
      <c r="BR133" s="447"/>
      <c r="BS133" s="447"/>
      <c r="BT133" s="447"/>
      <c r="BU133" s="449"/>
      <c r="BV133" s="450">
        <f t="shared" si="8850"/>
        <v>0</v>
      </c>
      <c r="BW133" s="463"/>
      <c r="BX133" s="448"/>
      <c r="BZ133" s="458"/>
      <c r="CA133" s="447"/>
      <c r="CB133" s="447"/>
      <c r="CC133" s="447"/>
      <c r="CD133" s="450">
        <f t="shared" si="8851"/>
        <v>0</v>
      </c>
      <c r="CE133" s="447"/>
      <c r="CF133" s="447"/>
      <c r="CG133" s="447"/>
      <c r="CH133" s="447"/>
      <c r="CI133" s="447"/>
      <c r="CJ133" s="449"/>
      <c r="CK133" s="450">
        <f t="shared" si="8852"/>
        <v>0</v>
      </c>
      <c r="CL133" s="463"/>
      <c r="CM133" s="448"/>
      <c r="CO133" s="458"/>
      <c r="CP133" s="447"/>
      <c r="CQ133" s="447"/>
      <c r="CR133" s="447"/>
      <c r="CS133" s="450">
        <f t="shared" si="8853"/>
        <v>0</v>
      </c>
      <c r="CT133" s="447"/>
      <c r="CU133" s="447"/>
      <c r="CV133" s="447"/>
      <c r="CW133" s="447"/>
      <c r="CX133" s="447"/>
      <c r="CY133" s="449"/>
      <c r="CZ133" s="450">
        <f t="shared" si="8854"/>
        <v>0</v>
      </c>
      <c r="DA133" s="463"/>
      <c r="DB133" s="448"/>
      <c r="DD133" s="458"/>
      <c r="DE133" s="447"/>
      <c r="DF133" s="447"/>
      <c r="DG133" s="447"/>
      <c r="DH133" s="450">
        <f t="shared" si="8855"/>
        <v>0</v>
      </c>
      <c r="DI133" s="447"/>
      <c r="DJ133" s="447"/>
      <c r="DK133" s="447"/>
      <c r="DL133" s="447"/>
      <c r="DM133" s="447"/>
      <c r="DN133" s="449"/>
      <c r="DO133" s="450">
        <f t="shared" si="8856"/>
        <v>0</v>
      </c>
      <c r="DP133" s="463"/>
      <c r="DQ133" s="448"/>
      <c r="DS133" s="458"/>
      <c r="DT133" s="447"/>
      <c r="DU133" s="447"/>
      <c r="DV133" s="447"/>
      <c r="DW133" s="450">
        <f t="shared" si="8857"/>
        <v>0</v>
      </c>
      <c r="DX133" s="447"/>
      <c r="DY133" s="447"/>
      <c r="DZ133" s="447"/>
      <c r="EA133" s="447"/>
      <c r="EB133" s="447"/>
      <c r="EC133" s="449"/>
      <c r="ED133" s="450">
        <f t="shared" si="8858"/>
        <v>0</v>
      </c>
      <c r="EE133" s="463"/>
      <c r="EF133" s="448"/>
      <c r="EH133" s="458"/>
      <c r="EI133" s="447"/>
      <c r="EJ133" s="447"/>
      <c r="EK133" s="447"/>
      <c r="EL133" s="450">
        <f t="shared" si="8859"/>
        <v>0</v>
      </c>
      <c r="EM133" s="447"/>
      <c r="EN133" s="447"/>
      <c r="EO133" s="447"/>
      <c r="EP133" s="447"/>
      <c r="EQ133" s="447"/>
      <c r="ER133" s="449"/>
      <c r="ES133" s="450">
        <f t="shared" si="8860"/>
        <v>0</v>
      </c>
      <c r="ET133" s="463"/>
      <c r="EU133" s="448"/>
      <c r="EW133" s="458"/>
      <c r="EX133" s="447"/>
      <c r="EY133" s="447"/>
      <c r="EZ133" s="447"/>
      <c r="FA133" s="450">
        <f t="shared" si="8861"/>
        <v>0</v>
      </c>
      <c r="FB133" s="447"/>
      <c r="FC133" s="447"/>
      <c r="FD133" s="447"/>
      <c r="FE133" s="447"/>
      <c r="FF133" s="447"/>
      <c r="FG133" s="449"/>
      <c r="FH133" s="450">
        <f t="shared" si="8862"/>
        <v>0</v>
      </c>
      <c r="FI133" s="463"/>
      <c r="FJ133" s="448"/>
      <c r="FL133" s="458"/>
      <c r="FM133" s="447"/>
      <c r="FN133" s="447"/>
      <c r="FO133" s="447"/>
      <c r="FP133" s="450">
        <f t="shared" si="8863"/>
        <v>0</v>
      </c>
      <c r="FQ133" s="447"/>
      <c r="FR133" s="447"/>
      <c r="FS133" s="447"/>
      <c r="FT133" s="447"/>
      <c r="FU133" s="447"/>
      <c r="FV133" s="449"/>
      <c r="FW133" s="450">
        <f t="shared" si="8864"/>
        <v>0</v>
      </c>
      <c r="FX133" s="463"/>
      <c r="FY133" s="448"/>
      <c r="GA133" s="458"/>
      <c r="GB133" s="447"/>
      <c r="GC133" s="447"/>
      <c r="GD133" s="447"/>
      <c r="GE133" s="450">
        <f t="shared" si="8865"/>
        <v>0</v>
      </c>
      <c r="GF133" s="447"/>
      <c r="GG133" s="447"/>
      <c r="GH133" s="447"/>
      <c r="GI133" s="447"/>
      <c r="GJ133" s="447"/>
      <c r="GK133" s="449"/>
      <c r="GL133" s="450">
        <f t="shared" si="8866"/>
        <v>0</v>
      </c>
      <c r="GM133" s="463"/>
      <c r="GN133" s="448"/>
      <c r="GP133" s="458"/>
      <c r="GQ133" s="447"/>
      <c r="GR133" s="447"/>
      <c r="GS133" s="447"/>
      <c r="GT133" s="450">
        <f t="shared" si="8867"/>
        <v>0</v>
      </c>
      <c r="GU133" s="447"/>
      <c r="GV133" s="447"/>
      <c r="GW133" s="447"/>
      <c r="GX133" s="447"/>
      <c r="GY133" s="447"/>
      <c r="GZ133" s="449"/>
      <c r="HA133" s="450">
        <f t="shared" si="8868"/>
        <v>0</v>
      </c>
      <c r="HB133" s="463"/>
      <c r="HC133" s="448"/>
      <c r="HE133" s="458"/>
      <c r="HF133" s="447"/>
      <c r="HG133" s="447"/>
      <c r="HH133" s="447"/>
      <c r="HI133" s="450">
        <f t="shared" si="8869"/>
        <v>0</v>
      </c>
      <c r="HJ133" s="447"/>
      <c r="HK133" s="447"/>
      <c r="HL133" s="447"/>
      <c r="HM133" s="447"/>
      <c r="HN133" s="447"/>
      <c r="HO133" s="449"/>
      <c r="HP133" s="450">
        <f t="shared" si="8870"/>
        <v>0</v>
      </c>
      <c r="HQ133" s="463"/>
      <c r="HR133" s="448"/>
      <c r="HT133" s="458"/>
      <c r="HU133" s="447"/>
      <c r="HV133" s="447"/>
      <c r="HW133" s="447"/>
      <c r="HX133" s="450">
        <f t="shared" si="8871"/>
        <v>0</v>
      </c>
      <c r="HY133" s="447"/>
      <c r="HZ133" s="447"/>
      <c r="IA133" s="447"/>
      <c r="IB133" s="447"/>
      <c r="IC133" s="447"/>
      <c r="ID133" s="449"/>
      <c r="IE133" s="450">
        <f t="shared" si="8872"/>
        <v>0</v>
      </c>
      <c r="IF133" s="463"/>
      <c r="IG133" s="448"/>
      <c r="II133" s="458"/>
      <c r="IJ133" s="447"/>
      <c r="IK133" s="447"/>
      <c r="IL133" s="447"/>
      <c r="IM133" s="450">
        <f t="shared" si="8873"/>
        <v>0</v>
      </c>
      <c r="IN133" s="447"/>
      <c r="IO133" s="447"/>
      <c r="IP133" s="447"/>
      <c r="IQ133" s="447"/>
      <c r="IR133" s="447"/>
      <c r="IS133" s="449"/>
      <c r="IT133" s="450">
        <f t="shared" si="8874"/>
        <v>0</v>
      </c>
      <c r="IU133" s="463"/>
      <c r="IV133" s="448"/>
      <c r="IX133" s="458"/>
      <c r="IY133" s="447"/>
      <c r="IZ133" s="447"/>
      <c r="JA133" s="447"/>
      <c r="JB133" s="450">
        <f t="shared" si="8875"/>
        <v>0</v>
      </c>
      <c r="JC133" s="447"/>
      <c r="JD133" s="447"/>
      <c r="JE133" s="447"/>
      <c r="JF133" s="447"/>
      <c r="JG133" s="447"/>
      <c r="JH133" s="449"/>
      <c r="JI133" s="450">
        <f t="shared" si="8876"/>
        <v>0</v>
      </c>
      <c r="JJ133" s="463"/>
      <c r="JK133" s="448"/>
      <c r="JM133" s="458"/>
      <c r="JN133" s="447"/>
      <c r="JO133" s="447"/>
      <c r="JP133" s="447"/>
      <c r="JQ133" s="450">
        <f t="shared" si="8877"/>
        <v>0</v>
      </c>
      <c r="JR133" s="447"/>
      <c r="JS133" s="447"/>
      <c r="JT133" s="447"/>
      <c r="JU133" s="447"/>
      <c r="JV133" s="447"/>
      <c r="JW133" s="449"/>
      <c r="JX133" s="450">
        <f t="shared" si="8878"/>
        <v>0</v>
      </c>
      <c r="JY133" s="463"/>
      <c r="JZ133" s="448"/>
      <c r="KB133" s="458"/>
      <c r="KC133" s="447"/>
      <c r="KD133" s="447"/>
      <c r="KE133" s="447"/>
      <c r="KF133" s="450">
        <f t="shared" si="8879"/>
        <v>0</v>
      </c>
      <c r="KG133" s="447"/>
      <c r="KH133" s="447"/>
      <c r="KI133" s="447"/>
      <c r="KJ133" s="447"/>
      <c r="KK133" s="447"/>
      <c r="KL133" s="449"/>
      <c r="KM133" s="450">
        <f t="shared" si="8880"/>
        <v>0</v>
      </c>
      <c r="KN133" s="463"/>
      <c r="KO133" s="448"/>
      <c r="KQ133" s="458"/>
      <c r="KR133" s="447"/>
      <c r="KS133" s="447"/>
      <c r="KT133" s="447"/>
      <c r="KU133" s="450">
        <f t="shared" si="8881"/>
        <v>0</v>
      </c>
      <c r="KV133" s="447"/>
      <c r="KW133" s="447"/>
      <c r="KX133" s="447"/>
      <c r="KY133" s="447"/>
      <c r="KZ133" s="447"/>
      <c r="LA133" s="449"/>
      <c r="LB133" s="450">
        <f t="shared" si="8882"/>
        <v>0</v>
      </c>
      <c r="LC133" s="463"/>
      <c r="LD133" s="448"/>
      <c r="LF133" s="458"/>
      <c r="LG133" s="447"/>
      <c r="LH133" s="447"/>
      <c r="LI133" s="447"/>
      <c r="LJ133" s="450">
        <f t="shared" si="8883"/>
        <v>0</v>
      </c>
      <c r="LK133" s="447"/>
      <c r="LL133" s="447"/>
      <c r="LM133" s="447"/>
      <c r="LN133" s="447"/>
      <c r="LO133" s="447"/>
      <c r="LP133" s="449"/>
      <c r="LQ133" s="450">
        <f t="shared" si="8884"/>
        <v>0</v>
      </c>
      <c r="LR133" s="463"/>
      <c r="LS133" s="448"/>
      <c r="LU133" s="458"/>
      <c r="LV133" s="447"/>
      <c r="LW133" s="447"/>
      <c r="LX133" s="447"/>
      <c r="LY133" s="450">
        <f t="shared" si="8885"/>
        <v>0</v>
      </c>
      <c r="LZ133" s="447"/>
      <c r="MA133" s="447"/>
      <c r="MB133" s="447"/>
      <c r="MC133" s="447"/>
      <c r="MD133" s="447"/>
      <c r="ME133" s="449"/>
      <c r="MF133" s="450">
        <f t="shared" si="8886"/>
        <v>0</v>
      </c>
      <c r="MG133" s="463"/>
      <c r="MH133" s="448"/>
      <c r="MJ133" s="458"/>
      <c r="MK133" s="447"/>
      <c r="ML133" s="447"/>
      <c r="MM133" s="447"/>
      <c r="MN133" s="450">
        <f t="shared" si="8887"/>
        <v>0</v>
      </c>
      <c r="MO133" s="447"/>
      <c r="MP133" s="447"/>
      <c r="MQ133" s="447"/>
      <c r="MR133" s="447"/>
      <c r="MS133" s="447"/>
      <c r="MT133" s="449"/>
      <c r="MU133" s="450">
        <f t="shared" si="8888"/>
        <v>0</v>
      </c>
      <c r="MV133" s="463"/>
      <c r="MW133" s="448"/>
      <c r="MY133" s="458"/>
      <c r="MZ133" s="447"/>
      <c r="NA133" s="447"/>
      <c r="NB133" s="447"/>
      <c r="NC133" s="450">
        <f t="shared" si="8889"/>
        <v>0</v>
      </c>
      <c r="ND133" s="447"/>
      <c r="NE133" s="447"/>
      <c r="NF133" s="447"/>
      <c r="NG133" s="447"/>
      <c r="NH133" s="447"/>
      <c r="NI133" s="449"/>
      <c r="NJ133" s="450">
        <f t="shared" si="8890"/>
        <v>0</v>
      </c>
      <c r="NK133" s="463"/>
      <c r="NL133" s="448"/>
      <c r="NN133" s="458"/>
      <c r="NO133" s="447"/>
      <c r="NP133" s="447"/>
      <c r="NQ133" s="447"/>
      <c r="NR133" s="450">
        <f t="shared" si="8891"/>
        <v>0</v>
      </c>
      <c r="NS133" s="447"/>
      <c r="NT133" s="447"/>
      <c r="NU133" s="447"/>
      <c r="NV133" s="447"/>
      <c r="NW133" s="447"/>
      <c r="NX133" s="449"/>
      <c r="NY133" s="450">
        <f t="shared" si="8892"/>
        <v>0</v>
      </c>
      <c r="NZ133" s="463"/>
      <c r="OA133" s="448"/>
      <c r="OC133" s="458"/>
      <c r="OD133" s="447"/>
      <c r="OE133" s="447"/>
      <c r="OF133" s="447"/>
      <c r="OG133" s="450">
        <f t="shared" si="8893"/>
        <v>0</v>
      </c>
      <c r="OH133" s="447"/>
      <c r="OI133" s="447"/>
      <c r="OJ133" s="447"/>
      <c r="OK133" s="447"/>
      <c r="OL133" s="447"/>
      <c r="OM133" s="449"/>
      <c r="ON133" s="450">
        <f t="shared" si="8894"/>
        <v>0</v>
      </c>
      <c r="OO133" s="463"/>
      <c r="OP133" s="448"/>
      <c r="OR133" s="458"/>
      <c r="OS133" s="447"/>
      <c r="OT133" s="447"/>
      <c r="OU133" s="447"/>
      <c r="OV133" s="450">
        <f t="shared" si="8895"/>
        <v>0</v>
      </c>
      <c r="OW133" s="447"/>
      <c r="OX133" s="447"/>
      <c r="OY133" s="447"/>
      <c r="OZ133" s="447"/>
      <c r="PA133" s="447"/>
      <c r="PB133" s="449"/>
      <c r="PC133" s="450">
        <f t="shared" si="8896"/>
        <v>0</v>
      </c>
      <c r="PD133" s="463"/>
      <c r="PE133" s="448"/>
      <c r="PG133" s="458"/>
      <c r="PH133" s="447"/>
      <c r="PI133" s="447"/>
      <c r="PJ133" s="447"/>
      <c r="PK133" s="450">
        <f t="shared" si="8897"/>
        <v>0</v>
      </c>
      <c r="PL133" s="447"/>
      <c r="PM133" s="447"/>
      <c r="PN133" s="447"/>
      <c r="PO133" s="447"/>
      <c r="PP133" s="447"/>
      <c r="PQ133" s="449"/>
      <c r="PR133" s="450">
        <f t="shared" si="8898"/>
        <v>0</v>
      </c>
      <c r="PS133" s="463"/>
      <c r="PT133" s="448"/>
      <c r="PV133" s="458"/>
      <c r="PW133" s="447"/>
      <c r="PX133" s="447"/>
      <c r="PY133" s="447"/>
      <c r="PZ133" s="450">
        <f t="shared" si="8899"/>
        <v>0</v>
      </c>
      <c r="QA133" s="447"/>
      <c r="QB133" s="447"/>
      <c r="QC133" s="447"/>
      <c r="QD133" s="447"/>
      <c r="QE133" s="447"/>
      <c r="QF133" s="449"/>
      <c r="QG133" s="450">
        <f t="shared" si="8900"/>
        <v>0</v>
      </c>
      <c r="QH133" s="463"/>
      <c r="QI133" s="448"/>
      <c r="QK133" s="458"/>
      <c r="QL133" s="447"/>
      <c r="QM133" s="447"/>
      <c r="QN133" s="447"/>
      <c r="QO133" s="450">
        <f t="shared" si="8901"/>
        <v>0</v>
      </c>
      <c r="QP133" s="447"/>
      <c r="QQ133" s="447"/>
      <c r="QR133" s="447"/>
      <c r="QS133" s="447"/>
      <c r="QT133" s="447"/>
      <c r="QU133" s="449"/>
      <c r="QV133" s="450">
        <f t="shared" si="8902"/>
        <v>0</v>
      </c>
      <c r="QW133" s="463"/>
      <c r="QX133" s="448"/>
      <c r="QZ133" s="458"/>
      <c r="RA133" s="447"/>
      <c r="RB133" s="447"/>
      <c r="RC133" s="447"/>
      <c r="RD133" s="450">
        <f t="shared" si="8903"/>
        <v>0</v>
      </c>
      <c r="RE133" s="447"/>
      <c r="RF133" s="447"/>
      <c r="RG133" s="447"/>
      <c r="RH133" s="447"/>
      <c r="RI133" s="447"/>
      <c r="RJ133" s="449"/>
      <c r="RK133" s="450">
        <f t="shared" si="8904"/>
        <v>0</v>
      </c>
      <c r="RL133" s="463"/>
      <c r="RM133" s="448"/>
      <c r="RO133" s="458"/>
      <c r="RP133" s="447"/>
      <c r="RQ133" s="447"/>
      <c r="RR133" s="447"/>
      <c r="RS133" s="450">
        <f t="shared" si="8905"/>
        <v>0</v>
      </c>
      <c r="RT133" s="447"/>
      <c r="RU133" s="447"/>
      <c r="RV133" s="447"/>
      <c r="RW133" s="447"/>
      <c r="RX133" s="447"/>
      <c r="RY133" s="449"/>
      <c r="RZ133" s="450">
        <f t="shared" si="8906"/>
        <v>0</v>
      </c>
      <c r="SA133" s="463"/>
      <c r="SB133" s="448"/>
      <c r="SD133" s="458"/>
      <c r="SE133" s="447"/>
      <c r="SF133" s="447"/>
      <c r="SG133" s="447"/>
      <c r="SH133" s="450">
        <f t="shared" si="8907"/>
        <v>0</v>
      </c>
      <c r="SI133" s="447"/>
      <c r="SJ133" s="447"/>
      <c r="SK133" s="447"/>
      <c r="SL133" s="447"/>
      <c r="SM133" s="447"/>
      <c r="SN133" s="449"/>
      <c r="SO133" s="450">
        <f t="shared" si="8908"/>
        <v>0</v>
      </c>
      <c r="SP133" s="463"/>
      <c r="SQ133" s="448"/>
      <c r="SS133" s="458"/>
      <c r="ST133" s="447"/>
      <c r="SU133" s="447"/>
      <c r="SV133" s="447"/>
      <c r="SW133" s="450">
        <f t="shared" si="8909"/>
        <v>0</v>
      </c>
      <c r="SX133" s="447"/>
      <c r="SY133" s="447"/>
      <c r="SZ133" s="447"/>
      <c r="TA133" s="447"/>
      <c r="TB133" s="447"/>
      <c r="TC133" s="449"/>
      <c r="TD133" s="450">
        <f t="shared" si="8910"/>
        <v>0</v>
      </c>
      <c r="TE133" s="463"/>
      <c r="TF133" s="448"/>
      <c r="TH133" s="458"/>
      <c r="TI133" s="447"/>
      <c r="TJ133" s="447"/>
      <c r="TK133" s="447"/>
      <c r="TL133" s="450">
        <f t="shared" si="8911"/>
        <v>0</v>
      </c>
      <c r="TM133" s="447"/>
      <c r="TN133" s="447"/>
      <c r="TO133" s="447"/>
      <c r="TP133" s="447"/>
      <c r="TQ133" s="447"/>
      <c r="TR133" s="449"/>
      <c r="TS133" s="450">
        <f t="shared" si="8912"/>
        <v>0</v>
      </c>
      <c r="TT133" s="463"/>
      <c r="TU133" s="448"/>
      <c r="TW133" s="458"/>
      <c r="TX133" s="447"/>
      <c r="TY133" s="447"/>
      <c r="TZ133" s="447"/>
      <c r="UA133" s="450">
        <f t="shared" si="8913"/>
        <v>0</v>
      </c>
      <c r="UB133" s="447"/>
      <c r="UC133" s="447"/>
      <c r="UD133" s="447"/>
      <c r="UE133" s="447"/>
      <c r="UF133" s="447"/>
      <c r="UG133" s="449"/>
      <c r="UH133" s="450">
        <f t="shared" si="8914"/>
        <v>0</v>
      </c>
      <c r="UI133" s="463"/>
      <c r="UJ133" s="448"/>
      <c r="UL133" s="458"/>
      <c r="UM133" s="447"/>
      <c r="UN133" s="447"/>
      <c r="UO133" s="447"/>
      <c r="UP133" s="450">
        <f t="shared" si="8915"/>
        <v>0</v>
      </c>
      <c r="UQ133" s="447"/>
      <c r="UR133" s="447"/>
      <c r="US133" s="447"/>
      <c r="UT133" s="447"/>
      <c r="UU133" s="447"/>
      <c r="UV133" s="449"/>
      <c r="UW133" s="450">
        <f t="shared" si="8916"/>
        <v>0</v>
      </c>
      <c r="UX133" s="463"/>
      <c r="UY133" s="448"/>
      <c r="VA133" s="458"/>
      <c r="VB133" s="447"/>
      <c r="VC133" s="447"/>
      <c r="VD133" s="447"/>
      <c r="VE133" s="450">
        <f t="shared" si="8917"/>
        <v>0</v>
      </c>
      <c r="VF133" s="447"/>
      <c r="VG133" s="447"/>
      <c r="VH133" s="447"/>
      <c r="VI133" s="447"/>
      <c r="VJ133" s="447"/>
      <c r="VK133" s="449"/>
      <c r="VL133" s="450">
        <f t="shared" si="8918"/>
        <v>0</v>
      </c>
      <c r="VM133" s="463"/>
      <c r="VN133" s="448"/>
      <c r="VP133" s="458"/>
      <c r="VQ133" s="447"/>
      <c r="VR133" s="447"/>
      <c r="VS133" s="447"/>
      <c r="VT133" s="450">
        <f t="shared" si="8919"/>
        <v>0</v>
      </c>
      <c r="VU133" s="447"/>
      <c r="VV133" s="447"/>
      <c r="VW133" s="447"/>
      <c r="VX133" s="447"/>
      <c r="VY133" s="447"/>
      <c r="VZ133" s="449"/>
      <c r="WA133" s="450">
        <f t="shared" si="8920"/>
        <v>0</v>
      </c>
      <c r="WB133" s="463"/>
      <c r="WC133" s="448"/>
      <c r="WE133" s="458"/>
      <c r="WF133" s="447"/>
      <c r="WG133" s="447"/>
      <c r="WH133" s="447"/>
      <c r="WI133" s="450">
        <f t="shared" si="8921"/>
        <v>0</v>
      </c>
      <c r="WJ133" s="447"/>
      <c r="WK133" s="447"/>
      <c r="WL133" s="447"/>
      <c r="WM133" s="447"/>
      <c r="WN133" s="447"/>
      <c r="WO133" s="449"/>
      <c r="WP133" s="450">
        <f t="shared" si="8922"/>
        <v>0</v>
      </c>
      <c r="WQ133" s="463"/>
      <c r="WR133" s="448"/>
      <c r="WT133" s="458"/>
      <c r="WU133" s="447"/>
      <c r="WV133" s="447"/>
      <c r="WW133" s="447"/>
      <c r="WX133" s="450">
        <f t="shared" si="8923"/>
        <v>0</v>
      </c>
      <c r="WY133" s="447"/>
      <c r="WZ133" s="447"/>
      <c r="XA133" s="447"/>
      <c r="XB133" s="447"/>
      <c r="XC133" s="447"/>
      <c r="XD133" s="449"/>
      <c r="XE133" s="450">
        <f t="shared" si="8924"/>
        <v>0</v>
      </c>
      <c r="XF133" s="463"/>
      <c r="XG133" s="448"/>
      <c r="XI133" s="458"/>
      <c r="XJ133" s="447"/>
      <c r="XK133" s="447"/>
      <c r="XL133" s="447"/>
      <c r="XM133" s="450">
        <f t="shared" si="8925"/>
        <v>0</v>
      </c>
      <c r="XN133" s="447"/>
      <c r="XO133" s="447"/>
      <c r="XP133" s="447"/>
      <c r="XQ133" s="447"/>
      <c r="XR133" s="447"/>
      <c r="XS133" s="449"/>
      <c r="XT133" s="450">
        <f t="shared" si="8926"/>
        <v>0</v>
      </c>
      <c r="XU133" s="463"/>
      <c r="XV133" s="448"/>
      <c r="XX133" s="458"/>
      <c r="XY133" s="447"/>
      <c r="XZ133" s="447"/>
      <c r="YA133" s="447"/>
      <c r="YB133" s="450">
        <f t="shared" si="8927"/>
        <v>0</v>
      </c>
      <c r="YC133" s="447"/>
      <c r="YD133" s="447"/>
      <c r="YE133" s="447"/>
      <c r="YF133" s="447"/>
      <c r="YG133" s="447"/>
      <c r="YH133" s="449"/>
      <c r="YI133" s="450">
        <f t="shared" si="8928"/>
        <v>0</v>
      </c>
      <c r="YJ133" s="463"/>
      <c r="YK133" s="448"/>
      <c r="YM133" s="458"/>
      <c r="YN133" s="447"/>
      <c r="YO133" s="447"/>
      <c r="YP133" s="447"/>
      <c r="YQ133" s="450">
        <f t="shared" si="8929"/>
        <v>0</v>
      </c>
      <c r="YR133" s="447"/>
      <c r="YS133" s="447"/>
      <c r="YT133" s="447"/>
      <c r="YU133" s="447"/>
      <c r="YV133" s="447"/>
      <c r="YW133" s="449"/>
      <c r="YX133" s="450">
        <f t="shared" si="8930"/>
        <v>0</v>
      </c>
      <c r="YY133" s="463"/>
      <c r="YZ133" s="448"/>
      <c r="ZB133" s="458"/>
      <c r="ZC133" s="447"/>
      <c r="ZD133" s="447"/>
      <c r="ZE133" s="447"/>
      <c r="ZF133" s="450">
        <f t="shared" si="8931"/>
        <v>0</v>
      </c>
      <c r="ZG133" s="447"/>
      <c r="ZH133" s="447"/>
      <c r="ZI133" s="447"/>
      <c r="ZJ133" s="447"/>
      <c r="ZK133" s="447"/>
      <c r="ZL133" s="449"/>
      <c r="ZM133" s="450">
        <f t="shared" si="8932"/>
        <v>0</v>
      </c>
      <c r="ZN133" s="463"/>
      <c r="ZO133" s="448"/>
      <c r="ZQ133" s="458"/>
      <c r="ZR133" s="447"/>
      <c r="ZS133" s="447"/>
      <c r="ZT133" s="447"/>
      <c r="ZU133" s="450">
        <f t="shared" si="8933"/>
        <v>0</v>
      </c>
      <c r="ZV133" s="447"/>
      <c r="ZW133" s="447"/>
      <c r="ZX133" s="447"/>
      <c r="ZY133" s="447"/>
      <c r="ZZ133" s="447"/>
      <c r="AAA133" s="449"/>
      <c r="AAB133" s="450">
        <f t="shared" si="8934"/>
        <v>0</v>
      </c>
      <c r="AAC133" s="463"/>
      <c r="AAD133" s="448"/>
      <c r="AAF133" s="458"/>
      <c r="AAG133" s="447"/>
      <c r="AAH133" s="447"/>
      <c r="AAI133" s="447"/>
      <c r="AAJ133" s="450">
        <f t="shared" si="8935"/>
        <v>0</v>
      </c>
      <c r="AAK133" s="447"/>
      <c r="AAL133" s="447"/>
      <c r="AAM133" s="447"/>
      <c r="AAN133" s="447"/>
      <c r="AAO133" s="447"/>
      <c r="AAP133" s="449"/>
      <c r="AAQ133" s="450">
        <f t="shared" si="8936"/>
        <v>0</v>
      </c>
      <c r="AAR133" s="463"/>
      <c r="AAS133" s="448"/>
      <c r="AAU133" s="458"/>
      <c r="AAV133" s="447"/>
      <c r="AAW133" s="447"/>
      <c r="AAX133" s="447"/>
      <c r="AAY133" s="450">
        <f t="shared" si="8937"/>
        <v>0</v>
      </c>
      <c r="AAZ133" s="447"/>
      <c r="ABA133" s="447"/>
      <c r="ABB133" s="447"/>
      <c r="ABC133" s="447"/>
      <c r="ABD133" s="447"/>
      <c r="ABE133" s="449"/>
      <c r="ABF133" s="450">
        <f t="shared" si="8938"/>
        <v>0</v>
      </c>
      <c r="ABG133" s="463"/>
      <c r="ABH133" s="448"/>
      <c r="ABJ133" s="458"/>
      <c r="ABK133" s="447"/>
      <c r="ABL133" s="447"/>
      <c r="ABM133" s="447"/>
      <c r="ABN133" s="450">
        <f t="shared" si="8939"/>
        <v>0</v>
      </c>
      <c r="ABO133" s="447"/>
      <c r="ABP133" s="447"/>
      <c r="ABQ133" s="447"/>
      <c r="ABR133" s="447"/>
      <c r="ABS133" s="447"/>
      <c r="ABT133" s="449"/>
      <c r="ABU133" s="450">
        <f t="shared" si="8940"/>
        <v>0</v>
      </c>
      <c r="ABV133" s="463"/>
      <c r="ABW133" s="448"/>
      <c r="ABY133" s="458"/>
      <c r="ABZ133" s="447"/>
      <c r="ACA133" s="447"/>
      <c r="ACB133" s="447"/>
      <c r="ACC133" s="450">
        <f t="shared" si="8941"/>
        <v>0</v>
      </c>
      <c r="ACD133" s="447"/>
      <c r="ACE133" s="447"/>
      <c r="ACF133" s="447"/>
      <c r="ACG133" s="447"/>
      <c r="ACH133" s="447"/>
      <c r="ACI133" s="449"/>
      <c r="ACJ133" s="450">
        <f t="shared" si="8942"/>
        <v>0</v>
      </c>
      <c r="ACK133" s="463"/>
      <c r="ACL133" s="448"/>
      <c r="ACN133" s="458"/>
      <c r="ACO133" s="447"/>
      <c r="ACP133" s="447"/>
      <c r="ACQ133" s="447"/>
      <c r="ACR133" s="450">
        <f t="shared" si="8943"/>
        <v>0</v>
      </c>
      <c r="ACS133" s="447"/>
      <c r="ACT133" s="447"/>
      <c r="ACU133" s="447"/>
      <c r="ACV133" s="447"/>
      <c r="ACW133" s="447"/>
      <c r="ACX133" s="449"/>
      <c r="ACY133" s="450">
        <f t="shared" si="8944"/>
        <v>0</v>
      </c>
      <c r="ACZ133" s="463"/>
      <c r="ADA133" s="448"/>
      <c r="ADC133" s="458"/>
      <c r="ADD133" s="447"/>
      <c r="ADE133" s="447"/>
      <c r="ADF133" s="447"/>
      <c r="ADG133" s="450">
        <f t="shared" si="8945"/>
        <v>0</v>
      </c>
      <c r="ADH133" s="447"/>
      <c r="ADI133" s="447"/>
      <c r="ADJ133" s="447"/>
      <c r="ADK133" s="447"/>
      <c r="ADL133" s="447"/>
      <c r="ADM133" s="449"/>
      <c r="ADN133" s="450">
        <f t="shared" si="8946"/>
        <v>0</v>
      </c>
      <c r="ADO133" s="463"/>
      <c r="ADP133" s="448"/>
      <c r="ADR133" s="458"/>
      <c r="ADS133" s="447"/>
      <c r="ADT133" s="447"/>
      <c r="ADU133" s="447"/>
      <c r="ADV133" s="450">
        <f t="shared" si="8947"/>
        <v>0</v>
      </c>
      <c r="ADW133" s="447"/>
      <c r="ADX133" s="447"/>
      <c r="ADY133" s="447"/>
      <c r="ADZ133" s="447"/>
      <c r="AEA133" s="447"/>
      <c r="AEB133" s="449"/>
      <c r="AEC133" s="450">
        <f t="shared" si="8948"/>
        <v>0</v>
      </c>
      <c r="AED133" s="463"/>
      <c r="AEE133" s="448"/>
      <c r="AEG133" s="458"/>
      <c r="AEH133" s="447"/>
      <c r="AEI133" s="447"/>
      <c r="AEJ133" s="447"/>
      <c r="AEK133" s="450">
        <f t="shared" si="8949"/>
        <v>0</v>
      </c>
      <c r="AEL133" s="447"/>
      <c r="AEM133" s="447"/>
      <c r="AEN133" s="447"/>
      <c r="AEO133" s="447"/>
      <c r="AEP133" s="447"/>
      <c r="AEQ133" s="449"/>
      <c r="AER133" s="450">
        <f t="shared" si="8950"/>
        <v>0</v>
      </c>
      <c r="AES133" s="463"/>
      <c r="AET133" s="448"/>
      <c r="AEV133" s="458"/>
      <c r="AEW133" s="447"/>
      <c r="AEX133" s="447"/>
      <c r="AEY133" s="447"/>
      <c r="AEZ133" s="450">
        <f t="shared" si="8951"/>
        <v>0</v>
      </c>
      <c r="AFA133" s="447"/>
      <c r="AFB133" s="447"/>
      <c r="AFC133" s="447"/>
      <c r="AFD133" s="447"/>
      <c r="AFE133" s="447"/>
      <c r="AFF133" s="449"/>
      <c r="AFG133" s="450">
        <f t="shared" si="8952"/>
        <v>0</v>
      </c>
      <c r="AFH133" s="463"/>
      <c r="AFI133" s="448"/>
      <c r="AFK133" s="458"/>
      <c r="AFL133" s="447"/>
      <c r="AFM133" s="447"/>
      <c r="AFN133" s="447"/>
      <c r="AFO133" s="450">
        <f t="shared" si="8953"/>
        <v>0</v>
      </c>
      <c r="AFP133" s="447"/>
      <c r="AFQ133" s="447"/>
      <c r="AFR133" s="447"/>
      <c r="AFS133" s="447"/>
      <c r="AFT133" s="447"/>
      <c r="AFU133" s="449"/>
      <c r="AFV133" s="450">
        <f t="shared" si="8954"/>
        <v>0</v>
      </c>
      <c r="AFW133" s="463"/>
      <c r="AFX133" s="448"/>
      <c r="AFZ133" s="458"/>
      <c r="AGA133" s="447"/>
      <c r="AGB133" s="447"/>
      <c r="AGC133" s="447"/>
      <c r="AGD133" s="450">
        <f t="shared" si="8955"/>
        <v>0</v>
      </c>
      <c r="AGE133" s="447"/>
      <c r="AGF133" s="447"/>
      <c r="AGG133" s="447"/>
      <c r="AGH133" s="447"/>
      <c r="AGI133" s="447"/>
      <c r="AGJ133" s="449"/>
      <c r="AGK133" s="450">
        <f t="shared" si="8956"/>
        <v>0</v>
      </c>
      <c r="AGL133" s="463"/>
      <c r="AGM133" s="448"/>
      <c r="AGO133" s="458"/>
      <c r="AGP133" s="447"/>
      <c r="AGQ133" s="447"/>
      <c r="AGR133" s="447"/>
      <c r="AGS133" s="450">
        <f t="shared" si="8957"/>
        <v>0</v>
      </c>
      <c r="AGT133" s="447"/>
      <c r="AGU133" s="447"/>
      <c r="AGV133" s="447"/>
      <c r="AGW133" s="447"/>
      <c r="AGX133" s="447"/>
      <c r="AGY133" s="449"/>
      <c r="AGZ133" s="450">
        <f t="shared" si="8958"/>
        <v>0</v>
      </c>
      <c r="AHA133" s="463"/>
      <c r="AHB133" s="448"/>
      <c r="AHD133" s="458"/>
      <c r="AHE133" s="447"/>
      <c r="AHF133" s="447"/>
      <c r="AHG133" s="447"/>
      <c r="AHH133" s="450">
        <f t="shared" si="8959"/>
        <v>0</v>
      </c>
      <c r="AHI133" s="447"/>
      <c r="AHJ133" s="447"/>
      <c r="AHK133" s="447"/>
      <c r="AHL133" s="447"/>
      <c r="AHM133" s="447"/>
      <c r="AHN133" s="449"/>
      <c r="AHO133" s="450">
        <f t="shared" si="8960"/>
        <v>0</v>
      </c>
      <c r="AHP133" s="463"/>
      <c r="AHQ133" s="448"/>
      <c r="AHS133" s="458"/>
      <c r="AHT133" s="447"/>
      <c r="AHU133" s="447"/>
      <c r="AHV133" s="447"/>
      <c r="AHW133" s="450">
        <f t="shared" si="8961"/>
        <v>0</v>
      </c>
      <c r="AHX133" s="447"/>
      <c r="AHY133" s="447"/>
      <c r="AHZ133" s="447"/>
      <c r="AIA133" s="447"/>
      <c r="AIB133" s="447"/>
      <c r="AIC133" s="449"/>
      <c r="AID133" s="450">
        <f t="shared" si="8962"/>
        <v>0</v>
      </c>
      <c r="AIE133" s="463"/>
      <c r="AIF133" s="448"/>
      <c r="AIH133" s="458"/>
      <c r="AII133" s="447"/>
      <c r="AIJ133" s="447"/>
      <c r="AIK133" s="447"/>
      <c r="AIL133" s="450">
        <f t="shared" si="8963"/>
        <v>0</v>
      </c>
      <c r="AIM133" s="447"/>
      <c r="AIN133" s="447"/>
      <c r="AIO133" s="447"/>
      <c r="AIP133" s="447"/>
      <c r="AIQ133" s="447"/>
      <c r="AIR133" s="449"/>
      <c r="AIS133" s="450">
        <f t="shared" si="8964"/>
        <v>0</v>
      </c>
      <c r="AIT133" s="463"/>
      <c r="AIU133" s="448"/>
      <c r="AIW133" s="458"/>
      <c r="AIX133" s="447"/>
      <c r="AIY133" s="447"/>
      <c r="AIZ133" s="447"/>
      <c r="AJA133" s="450">
        <f t="shared" si="8965"/>
        <v>0</v>
      </c>
      <c r="AJB133" s="447"/>
      <c r="AJC133" s="447"/>
      <c r="AJD133" s="447"/>
      <c r="AJE133" s="447"/>
      <c r="AJF133" s="447"/>
      <c r="AJG133" s="449"/>
      <c r="AJH133" s="450">
        <f t="shared" si="8966"/>
        <v>0</v>
      </c>
      <c r="AJI133" s="463"/>
      <c r="AJJ133" s="448"/>
      <c r="AJL133" s="458"/>
      <c r="AJM133" s="447"/>
      <c r="AJN133" s="447"/>
      <c r="AJO133" s="447"/>
      <c r="AJP133" s="450">
        <f t="shared" si="8967"/>
        <v>0</v>
      </c>
      <c r="AJQ133" s="447"/>
      <c r="AJR133" s="447"/>
      <c r="AJS133" s="447"/>
      <c r="AJT133" s="447"/>
      <c r="AJU133" s="447"/>
      <c r="AJV133" s="449"/>
      <c r="AJW133" s="450">
        <f t="shared" si="8968"/>
        <v>0</v>
      </c>
      <c r="AJX133" s="463"/>
      <c r="AJY133" s="448"/>
      <c r="AKA133" s="458"/>
      <c r="AKB133" s="447"/>
      <c r="AKC133" s="447"/>
      <c r="AKD133" s="447"/>
      <c r="AKE133" s="450">
        <f t="shared" si="8969"/>
        <v>0</v>
      </c>
      <c r="AKF133" s="447"/>
      <c r="AKG133" s="447"/>
      <c r="AKH133" s="447"/>
      <c r="AKI133" s="447"/>
      <c r="AKJ133" s="447"/>
      <c r="AKK133" s="449"/>
      <c r="AKL133" s="450">
        <f t="shared" si="8970"/>
        <v>0</v>
      </c>
      <c r="AKM133" s="463"/>
      <c r="AKN133" s="448"/>
      <c r="AKP133" s="458"/>
      <c r="AKQ133" s="447"/>
      <c r="AKR133" s="447"/>
      <c r="AKS133" s="447"/>
      <c r="AKT133" s="450">
        <f t="shared" si="8971"/>
        <v>0</v>
      </c>
      <c r="AKU133" s="447"/>
      <c r="AKV133" s="447"/>
      <c r="AKW133" s="447"/>
      <c r="AKX133" s="447"/>
      <c r="AKY133" s="447"/>
      <c r="AKZ133" s="449"/>
      <c r="ALA133" s="450">
        <f t="shared" si="8972"/>
        <v>0</v>
      </c>
      <c r="ALB133" s="463"/>
      <c r="ALC133" s="448"/>
      <c r="ALE133" s="458"/>
      <c r="ALF133" s="447"/>
      <c r="ALG133" s="447"/>
      <c r="ALH133" s="447"/>
      <c r="ALI133" s="450">
        <f t="shared" si="8973"/>
        <v>0</v>
      </c>
      <c r="ALJ133" s="447"/>
      <c r="ALK133" s="447"/>
      <c r="ALL133" s="447"/>
      <c r="ALM133" s="447"/>
      <c r="ALN133" s="447"/>
      <c r="ALO133" s="449"/>
      <c r="ALP133" s="450">
        <f t="shared" si="8974"/>
        <v>0</v>
      </c>
      <c r="ALQ133" s="463"/>
      <c r="ALR133" s="448"/>
      <c r="ALT133" s="458"/>
      <c r="ALU133" s="447"/>
      <c r="ALV133" s="447"/>
      <c r="ALW133" s="447"/>
      <c r="ALX133" s="450">
        <f t="shared" si="8975"/>
        <v>0</v>
      </c>
      <c r="ALY133" s="447"/>
      <c r="ALZ133" s="447"/>
      <c r="AMA133" s="447"/>
      <c r="AMB133" s="447"/>
      <c r="AMC133" s="447"/>
      <c r="AMD133" s="449"/>
      <c r="AME133" s="450">
        <f t="shared" si="8976"/>
        <v>0</v>
      </c>
      <c r="AMF133" s="463"/>
      <c r="AMG133" s="448"/>
      <c r="AMI133" s="458"/>
      <c r="AMJ133" s="447"/>
      <c r="AMK133" s="447"/>
      <c r="AML133" s="447"/>
      <c r="AMM133" s="450">
        <f t="shared" si="8977"/>
        <v>0</v>
      </c>
      <c r="AMN133" s="447"/>
      <c r="AMO133" s="447"/>
      <c r="AMP133" s="447"/>
      <c r="AMQ133" s="447"/>
      <c r="AMR133" s="447"/>
      <c r="AMS133" s="449"/>
      <c r="AMT133" s="450">
        <f t="shared" si="8978"/>
        <v>0</v>
      </c>
      <c r="AMU133" s="463"/>
      <c r="AMV133" s="448"/>
      <c r="AMX133" s="458"/>
      <c r="AMY133" s="447"/>
      <c r="AMZ133" s="447"/>
      <c r="ANA133" s="447"/>
      <c r="ANB133" s="450">
        <f t="shared" si="8979"/>
        <v>0</v>
      </c>
      <c r="ANC133" s="447"/>
      <c r="AND133" s="447"/>
      <c r="ANE133" s="447"/>
      <c r="ANF133" s="447"/>
      <c r="ANG133" s="447"/>
      <c r="ANH133" s="449"/>
      <c r="ANI133" s="450">
        <f t="shared" si="8980"/>
        <v>0</v>
      </c>
      <c r="ANJ133" s="463"/>
      <c r="ANK133" s="448"/>
      <c r="ANM133" s="458"/>
      <c r="ANN133" s="447"/>
      <c r="ANO133" s="447"/>
      <c r="ANP133" s="447"/>
      <c r="ANQ133" s="450">
        <f t="shared" si="8981"/>
        <v>0</v>
      </c>
      <c r="ANR133" s="447"/>
      <c r="ANS133" s="447"/>
      <c r="ANT133" s="447"/>
      <c r="ANU133" s="447"/>
      <c r="ANV133" s="447"/>
      <c r="ANW133" s="449"/>
      <c r="ANX133" s="450">
        <f t="shared" si="8982"/>
        <v>0</v>
      </c>
      <c r="ANY133" s="463"/>
      <c r="ANZ133" s="448"/>
      <c r="AOB133" s="458"/>
      <c r="AOC133" s="447"/>
      <c r="AOD133" s="447"/>
      <c r="AOE133" s="447"/>
      <c r="AOF133" s="450">
        <f t="shared" si="8983"/>
        <v>0</v>
      </c>
      <c r="AOG133" s="447"/>
      <c r="AOH133" s="447"/>
      <c r="AOI133" s="447"/>
      <c r="AOJ133" s="447"/>
      <c r="AOK133" s="447"/>
      <c r="AOL133" s="449"/>
      <c r="AOM133" s="450">
        <f t="shared" si="8984"/>
        <v>0</v>
      </c>
      <c r="AON133" s="463"/>
      <c r="AOO133" s="448"/>
      <c r="AOQ133" s="458"/>
      <c r="AOR133" s="447"/>
      <c r="AOS133" s="447"/>
      <c r="AOT133" s="447"/>
      <c r="AOU133" s="450">
        <f t="shared" si="8985"/>
        <v>0</v>
      </c>
      <c r="AOV133" s="447"/>
      <c r="AOW133" s="447"/>
      <c r="AOX133" s="447"/>
      <c r="AOY133" s="447"/>
      <c r="AOZ133" s="447"/>
      <c r="APA133" s="449"/>
      <c r="APB133" s="450">
        <f t="shared" si="8986"/>
        <v>0</v>
      </c>
      <c r="APC133" s="463"/>
      <c r="APD133" s="448"/>
      <c r="APF133" s="458"/>
      <c r="APG133" s="447"/>
      <c r="APH133" s="447"/>
      <c r="API133" s="447"/>
      <c r="APJ133" s="450">
        <f t="shared" si="8987"/>
        <v>0</v>
      </c>
      <c r="APK133" s="447"/>
      <c r="APL133" s="447"/>
      <c r="APM133" s="447"/>
      <c r="APN133" s="447"/>
      <c r="APO133" s="447"/>
      <c r="APP133" s="449"/>
      <c r="APQ133" s="450">
        <f t="shared" si="8988"/>
        <v>0</v>
      </c>
      <c r="APR133" s="463"/>
      <c r="APS133" s="448"/>
      <c r="APU133" s="458"/>
      <c r="APV133" s="447"/>
      <c r="APW133" s="447"/>
      <c r="APX133" s="447"/>
      <c r="APY133" s="450">
        <f t="shared" si="8989"/>
        <v>0</v>
      </c>
      <c r="APZ133" s="447"/>
      <c r="AQA133" s="447"/>
      <c r="AQB133" s="447"/>
      <c r="AQC133" s="447"/>
      <c r="AQD133" s="447"/>
      <c r="AQE133" s="449"/>
      <c r="AQF133" s="450">
        <f t="shared" si="8990"/>
        <v>0</v>
      </c>
      <c r="AQG133" s="463"/>
      <c r="AQH133" s="448"/>
      <c r="AQJ133" s="458"/>
      <c r="AQK133" s="447"/>
      <c r="AQL133" s="447"/>
      <c r="AQM133" s="447"/>
      <c r="AQN133" s="450">
        <f t="shared" si="8991"/>
        <v>0</v>
      </c>
      <c r="AQO133" s="447"/>
      <c r="AQP133" s="447"/>
      <c r="AQQ133" s="447"/>
      <c r="AQR133" s="447"/>
      <c r="AQS133" s="447"/>
      <c r="AQT133" s="449"/>
      <c r="AQU133" s="450">
        <f t="shared" si="8992"/>
        <v>0</v>
      </c>
      <c r="AQV133" s="463"/>
      <c r="AQW133" s="448"/>
      <c r="AQY133" s="458"/>
      <c r="AQZ133" s="447"/>
      <c r="ARA133" s="447"/>
      <c r="ARB133" s="447"/>
      <c r="ARC133" s="450">
        <f t="shared" si="8993"/>
        <v>0</v>
      </c>
      <c r="ARD133" s="447"/>
      <c r="ARE133" s="447"/>
      <c r="ARF133" s="447"/>
      <c r="ARG133" s="447"/>
      <c r="ARH133" s="447"/>
      <c r="ARI133" s="449"/>
      <c r="ARJ133" s="450">
        <f t="shared" si="8994"/>
        <v>0</v>
      </c>
      <c r="ARK133" s="463"/>
      <c r="ARL133" s="448"/>
      <c r="ARN133" s="458"/>
      <c r="ARO133" s="447"/>
      <c r="ARP133" s="447"/>
      <c r="ARQ133" s="447"/>
      <c r="ARR133" s="450">
        <f t="shared" si="8995"/>
        <v>0</v>
      </c>
      <c r="ARS133" s="447"/>
      <c r="ART133" s="447"/>
      <c r="ARU133" s="447"/>
      <c r="ARV133" s="447"/>
      <c r="ARW133" s="447"/>
      <c r="ARX133" s="449"/>
      <c r="ARY133" s="450">
        <f t="shared" si="8996"/>
        <v>0</v>
      </c>
      <c r="ARZ133" s="463"/>
      <c r="ASA133" s="448"/>
      <c r="ASC133" s="458"/>
      <c r="ASD133" s="447"/>
      <c r="ASE133" s="447"/>
      <c r="ASF133" s="447"/>
      <c r="ASG133" s="450">
        <f t="shared" si="8997"/>
        <v>0</v>
      </c>
      <c r="ASH133" s="447"/>
      <c r="ASI133" s="447"/>
      <c r="ASJ133" s="447"/>
      <c r="ASK133" s="447"/>
      <c r="ASL133" s="447"/>
      <c r="ASM133" s="449"/>
      <c r="ASN133" s="450">
        <f t="shared" si="8998"/>
        <v>0</v>
      </c>
      <c r="ASO133" s="463"/>
      <c r="ASP133" s="448"/>
      <c r="ASR133" s="458"/>
      <c r="ASS133" s="447"/>
      <c r="AST133" s="447"/>
      <c r="ASU133" s="447"/>
      <c r="ASV133" s="450">
        <f t="shared" si="8999"/>
        <v>0</v>
      </c>
      <c r="ASW133" s="447"/>
      <c r="ASX133" s="447"/>
      <c r="ASY133" s="447"/>
      <c r="ASZ133" s="447"/>
      <c r="ATA133" s="447"/>
      <c r="ATB133" s="449"/>
      <c r="ATC133" s="450">
        <f t="shared" si="9000"/>
        <v>0</v>
      </c>
      <c r="ATD133" s="463"/>
      <c r="ATE133" s="448"/>
      <c r="ATG133" s="458"/>
      <c r="ATH133" s="447"/>
      <c r="ATI133" s="447"/>
      <c r="ATJ133" s="447"/>
      <c r="ATK133" s="450">
        <f t="shared" si="9001"/>
        <v>0</v>
      </c>
      <c r="ATL133" s="447"/>
      <c r="ATM133" s="447"/>
      <c r="ATN133" s="447"/>
      <c r="ATO133" s="447"/>
      <c r="ATP133" s="447"/>
      <c r="ATQ133" s="449"/>
      <c r="ATR133" s="450">
        <f t="shared" si="9002"/>
        <v>0</v>
      </c>
      <c r="ATS133" s="463"/>
      <c r="ATT133" s="448"/>
      <c r="ATV133" s="458"/>
      <c r="ATW133" s="447"/>
      <c r="ATX133" s="447"/>
      <c r="ATY133" s="447"/>
      <c r="ATZ133" s="450">
        <f t="shared" si="9003"/>
        <v>0</v>
      </c>
      <c r="AUA133" s="447"/>
      <c r="AUB133" s="447"/>
      <c r="AUC133" s="447"/>
      <c r="AUD133" s="447"/>
      <c r="AUE133" s="447"/>
      <c r="AUF133" s="449"/>
      <c r="AUG133" s="450">
        <f t="shared" si="9004"/>
        <v>0</v>
      </c>
      <c r="AUH133" s="463"/>
      <c r="AUI133" s="448"/>
      <c r="AUK133" s="458"/>
      <c r="AUL133" s="447"/>
      <c r="AUM133" s="447"/>
      <c r="AUN133" s="447"/>
      <c r="AUO133" s="450">
        <f t="shared" si="9005"/>
        <v>0</v>
      </c>
      <c r="AUP133" s="447"/>
      <c r="AUQ133" s="447"/>
      <c r="AUR133" s="447"/>
      <c r="AUS133" s="447"/>
      <c r="AUT133" s="447"/>
      <c r="AUU133" s="449"/>
      <c r="AUV133" s="450">
        <f t="shared" si="9006"/>
        <v>0</v>
      </c>
      <c r="AUW133" s="463"/>
      <c r="AUX133" s="448"/>
      <c r="AUZ133" s="458"/>
      <c r="AVA133" s="447"/>
      <c r="AVB133" s="447"/>
      <c r="AVC133" s="447"/>
      <c r="AVD133" s="450">
        <f t="shared" si="9007"/>
        <v>0</v>
      </c>
      <c r="AVE133" s="447"/>
      <c r="AVF133" s="447"/>
      <c r="AVG133" s="447"/>
      <c r="AVH133" s="447"/>
      <c r="AVI133" s="447"/>
      <c r="AVJ133" s="449"/>
      <c r="AVK133" s="450">
        <f t="shared" si="9008"/>
        <v>0</v>
      </c>
      <c r="AVL133" s="463"/>
      <c r="AVM133" s="448"/>
      <c r="AVO133" s="458"/>
      <c r="AVP133" s="447"/>
      <c r="AVQ133" s="447"/>
      <c r="AVR133" s="447"/>
      <c r="AVS133" s="450">
        <f t="shared" si="9009"/>
        <v>0</v>
      </c>
      <c r="AVT133" s="447"/>
      <c r="AVU133" s="447"/>
      <c r="AVV133" s="447"/>
      <c r="AVW133" s="447"/>
      <c r="AVX133" s="447"/>
      <c r="AVY133" s="449"/>
      <c r="AVZ133" s="450">
        <f t="shared" si="9010"/>
        <v>0</v>
      </c>
      <c r="AWA133" s="463"/>
      <c r="AWB133" s="448"/>
      <c r="AWD133" s="458"/>
      <c r="AWE133" s="447"/>
      <c r="AWF133" s="447"/>
      <c r="AWG133" s="447"/>
      <c r="AWH133" s="450">
        <f t="shared" si="9011"/>
        <v>0</v>
      </c>
      <c r="AWI133" s="447"/>
      <c r="AWJ133" s="447"/>
      <c r="AWK133" s="447"/>
      <c r="AWL133" s="447"/>
      <c r="AWM133" s="447"/>
      <c r="AWN133" s="449"/>
      <c r="AWO133" s="450">
        <f t="shared" si="9012"/>
        <v>0</v>
      </c>
      <c r="AWP133" s="463"/>
      <c r="AWQ133" s="448"/>
      <c r="AWS133" s="458"/>
      <c r="AWT133" s="447"/>
      <c r="AWU133" s="447"/>
      <c r="AWV133" s="447"/>
      <c r="AWW133" s="450">
        <f t="shared" si="9013"/>
        <v>0</v>
      </c>
      <c r="AWX133" s="447"/>
      <c r="AWY133" s="447"/>
      <c r="AWZ133" s="447"/>
      <c r="AXA133" s="447"/>
      <c r="AXB133" s="447"/>
      <c r="AXC133" s="449"/>
      <c r="AXD133" s="450">
        <f t="shared" si="9014"/>
        <v>0</v>
      </c>
      <c r="AXE133" s="463"/>
      <c r="AXF133" s="448"/>
      <c r="AXH133" s="458"/>
      <c r="AXI133" s="447"/>
      <c r="AXJ133" s="447"/>
      <c r="AXK133" s="447"/>
      <c r="AXL133" s="450">
        <f t="shared" si="9015"/>
        <v>0</v>
      </c>
      <c r="AXM133" s="447"/>
      <c r="AXN133" s="447"/>
      <c r="AXO133" s="447"/>
      <c r="AXP133" s="447"/>
      <c r="AXQ133" s="447"/>
      <c r="AXR133" s="449"/>
      <c r="AXS133" s="450">
        <f t="shared" si="9016"/>
        <v>0</v>
      </c>
      <c r="AXT133" s="463"/>
      <c r="AXU133" s="448"/>
      <c r="AXW133" s="458"/>
      <c r="AXX133" s="447"/>
      <c r="AXY133" s="447"/>
      <c r="AXZ133" s="447"/>
      <c r="AYA133" s="450">
        <f t="shared" si="9017"/>
        <v>0</v>
      </c>
      <c r="AYB133" s="447"/>
      <c r="AYC133" s="447"/>
      <c r="AYD133" s="447"/>
      <c r="AYE133" s="447"/>
      <c r="AYF133" s="447"/>
      <c r="AYG133" s="449"/>
      <c r="AYH133" s="450">
        <f t="shared" si="9018"/>
        <v>0</v>
      </c>
      <c r="AYI133" s="463"/>
      <c r="AYJ133" s="448"/>
      <c r="AYL133" s="458"/>
      <c r="AYM133" s="447"/>
      <c r="AYN133" s="447"/>
      <c r="AYO133" s="447"/>
      <c r="AYP133" s="450">
        <f t="shared" si="9019"/>
        <v>0</v>
      </c>
      <c r="AYQ133" s="447"/>
      <c r="AYR133" s="447"/>
      <c r="AYS133" s="447"/>
      <c r="AYT133" s="447"/>
      <c r="AYU133" s="447"/>
      <c r="AYV133" s="449"/>
      <c r="AYW133" s="450">
        <f t="shared" si="9020"/>
        <v>0</v>
      </c>
      <c r="AYX133" s="463"/>
      <c r="AYY133" s="448"/>
      <c r="AZA133" s="458"/>
      <c r="AZB133" s="447"/>
      <c r="AZC133" s="447"/>
      <c r="AZD133" s="447"/>
      <c r="AZE133" s="450">
        <f t="shared" si="9021"/>
        <v>0</v>
      </c>
      <c r="AZF133" s="447"/>
      <c r="AZG133" s="447"/>
      <c r="AZH133" s="447"/>
      <c r="AZI133" s="447"/>
      <c r="AZJ133" s="447"/>
      <c r="AZK133" s="449"/>
      <c r="AZL133" s="450">
        <f t="shared" si="9022"/>
        <v>0</v>
      </c>
      <c r="AZM133" s="463"/>
      <c r="AZN133" s="448"/>
      <c r="AZP133" s="458"/>
      <c r="AZQ133" s="447"/>
      <c r="AZR133" s="447"/>
      <c r="AZS133" s="447"/>
      <c r="AZT133" s="450">
        <f t="shared" si="9023"/>
        <v>0</v>
      </c>
      <c r="AZU133" s="447"/>
      <c r="AZV133" s="447"/>
      <c r="AZW133" s="447"/>
      <c r="AZX133" s="447"/>
      <c r="AZY133" s="447"/>
      <c r="AZZ133" s="449"/>
      <c r="BAA133" s="450">
        <f t="shared" si="9024"/>
        <v>0</v>
      </c>
      <c r="BAB133" s="463"/>
      <c r="BAC133" s="448"/>
      <c r="BAE133" s="458"/>
      <c r="BAF133" s="447"/>
      <c r="BAG133" s="447"/>
      <c r="BAH133" s="447"/>
      <c r="BAI133" s="450">
        <f t="shared" si="9025"/>
        <v>0</v>
      </c>
      <c r="BAJ133" s="447"/>
      <c r="BAK133" s="447"/>
      <c r="BAL133" s="447"/>
      <c r="BAM133" s="447"/>
      <c r="BAN133" s="447"/>
      <c r="BAO133" s="449"/>
      <c r="BAP133" s="450">
        <f t="shared" si="9026"/>
        <v>0</v>
      </c>
      <c r="BAQ133" s="463"/>
      <c r="BAR133" s="448"/>
      <c r="BAT133" s="458"/>
      <c r="BAU133" s="447"/>
      <c r="BAV133" s="447"/>
      <c r="BAW133" s="447"/>
      <c r="BAX133" s="450">
        <f t="shared" si="9027"/>
        <v>0</v>
      </c>
      <c r="BAY133" s="447"/>
      <c r="BAZ133" s="447"/>
      <c r="BBA133" s="447"/>
      <c r="BBB133" s="447"/>
      <c r="BBC133" s="447"/>
      <c r="BBD133" s="449"/>
      <c r="BBE133" s="450">
        <f t="shared" si="9028"/>
        <v>0</v>
      </c>
      <c r="BBF133" s="463"/>
      <c r="BBG133" s="448"/>
      <c r="BBI133" s="458"/>
      <c r="BBJ133" s="447"/>
      <c r="BBK133" s="447"/>
      <c r="BBL133" s="447"/>
      <c r="BBM133" s="450">
        <f t="shared" si="9029"/>
        <v>0</v>
      </c>
      <c r="BBN133" s="447"/>
      <c r="BBO133" s="447"/>
      <c r="BBP133" s="447"/>
      <c r="BBQ133" s="447"/>
      <c r="BBR133" s="447"/>
      <c r="BBS133" s="449"/>
      <c r="BBT133" s="450">
        <f t="shared" si="9030"/>
        <v>0</v>
      </c>
      <c r="BBU133" s="463"/>
      <c r="BBV133" s="448"/>
      <c r="BBX133" s="458"/>
      <c r="BBY133" s="447"/>
      <c r="BBZ133" s="447"/>
      <c r="BCA133" s="447"/>
      <c r="BCB133" s="450">
        <f t="shared" si="9031"/>
        <v>0</v>
      </c>
      <c r="BCC133" s="447"/>
      <c r="BCD133" s="447"/>
      <c r="BCE133" s="447"/>
      <c r="BCF133" s="447"/>
      <c r="BCG133" s="447"/>
      <c r="BCH133" s="449"/>
      <c r="BCI133" s="450">
        <f t="shared" si="9032"/>
        <v>0</v>
      </c>
      <c r="BCJ133" s="463"/>
      <c r="BCK133" s="448"/>
      <c r="BCM133" s="458"/>
      <c r="BCN133" s="447"/>
      <c r="BCO133" s="447"/>
      <c r="BCP133" s="447"/>
      <c r="BCQ133" s="450">
        <f t="shared" si="9033"/>
        <v>0</v>
      </c>
      <c r="BCR133" s="447"/>
      <c r="BCS133" s="447"/>
      <c r="BCT133" s="447"/>
      <c r="BCU133" s="447"/>
      <c r="BCV133" s="447"/>
      <c r="BCW133" s="449"/>
      <c r="BCX133" s="450">
        <f t="shared" si="9034"/>
        <v>0</v>
      </c>
      <c r="BCY133" s="463"/>
      <c r="BCZ133" s="448"/>
      <c r="BDB133" s="458"/>
      <c r="BDC133" s="447"/>
      <c r="BDD133" s="447"/>
      <c r="BDE133" s="447"/>
      <c r="BDF133" s="450">
        <f t="shared" si="9035"/>
        <v>0</v>
      </c>
      <c r="BDG133" s="447"/>
      <c r="BDH133" s="447"/>
      <c r="BDI133" s="447"/>
      <c r="BDJ133" s="447"/>
      <c r="BDK133" s="447"/>
      <c r="BDL133" s="449"/>
      <c r="BDM133" s="450">
        <f t="shared" si="9036"/>
        <v>0</v>
      </c>
      <c r="BDN133" s="463"/>
      <c r="BDO133" s="448"/>
      <c r="BDQ133" s="458"/>
      <c r="BDR133" s="447"/>
      <c r="BDS133" s="447"/>
      <c r="BDT133" s="447"/>
      <c r="BDU133" s="450">
        <f t="shared" si="9037"/>
        <v>0</v>
      </c>
      <c r="BDV133" s="447"/>
      <c r="BDW133" s="447"/>
      <c r="BDX133" s="447"/>
      <c r="BDY133" s="447"/>
      <c r="BDZ133" s="447"/>
      <c r="BEA133" s="449"/>
      <c r="BEB133" s="450">
        <f t="shared" si="9038"/>
        <v>0</v>
      </c>
      <c r="BEC133" s="463"/>
      <c r="BED133" s="448"/>
      <c r="BEF133" s="458"/>
      <c r="BEG133" s="447"/>
      <c r="BEH133" s="447"/>
      <c r="BEI133" s="447"/>
      <c r="BEJ133" s="450">
        <f t="shared" si="9039"/>
        <v>0</v>
      </c>
      <c r="BEK133" s="447"/>
      <c r="BEL133" s="447"/>
      <c r="BEM133" s="447"/>
      <c r="BEN133" s="447"/>
      <c r="BEO133" s="447"/>
      <c r="BEP133" s="449"/>
      <c r="BEQ133" s="450">
        <f t="shared" si="9040"/>
        <v>0</v>
      </c>
      <c r="BER133" s="463"/>
      <c r="BES133" s="448"/>
      <c r="BEU133" s="458"/>
      <c r="BEV133" s="447"/>
      <c r="BEW133" s="447"/>
      <c r="BEX133" s="447"/>
      <c r="BEY133" s="450">
        <f t="shared" si="9041"/>
        <v>0</v>
      </c>
      <c r="BEZ133" s="447"/>
      <c r="BFA133" s="447"/>
      <c r="BFB133" s="447"/>
      <c r="BFC133" s="447"/>
      <c r="BFD133" s="447"/>
      <c r="BFE133" s="449"/>
      <c r="BFF133" s="450">
        <f t="shared" si="9042"/>
        <v>0</v>
      </c>
      <c r="BFG133" s="463"/>
      <c r="BFH133" s="448"/>
      <c r="BFJ133" s="458"/>
      <c r="BFK133" s="447"/>
      <c r="BFL133" s="447"/>
      <c r="BFM133" s="447"/>
      <c r="BFN133" s="450">
        <f t="shared" si="9043"/>
        <v>0</v>
      </c>
      <c r="BFO133" s="447"/>
      <c r="BFP133" s="447"/>
      <c r="BFQ133" s="447"/>
      <c r="BFR133" s="447"/>
      <c r="BFS133" s="447"/>
      <c r="BFT133" s="449"/>
      <c r="BFU133" s="450">
        <f t="shared" si="9044"/>
        <v>0</v>
      </c>
      <c r="BFV133" s="463"/>
      <c r="BFW133" s="448"/>
      <c r="BFY133" s="458"/>
      <c r="BFZ133" s="447"/>
      <c r="BGA133" s="447"/>
      <c r="BGB133" s="447"/>
      <c r="BGC133" s="450">
        <f t="shared" si="9045"/>
        <v>0</v>
      </c>
      <c r="BGD133" s="447"/>
      <c r="BGE133" s="447"/>
      <c r="BGF133" s="447"/>
      <c r="BGG133" s="447"/>
      <c r="BGH133" s="447"/>
      <c r="BGI133" s="449"/>
      <c r="BGJ133" s="450">
        <f t="shared" si="9046"/>
        <v>0</v>
      </c>
      <c r="BGK133" s="463"/>
      <c r="BGL133" s="448"/>
      <c r="BGN133" s="458"/>
      <c r="BGO133" s="447"/>
      <c r="BGP133" s="447"/>
      <c r="BGQ133" s="447"/>
      <c r="BGR133" s="450">
        <f t="shared" si="9047"/>
        <v>0</v>
      </c>
      <c r="BGS133" s="447"/>
      <c r="BGT133" s="447"/>
      <c r="BGU133" s="447"/>
      <c r="BGV133" s="447"/>
      <c r="BGW133" s="447"/>
      <c r="BGX133" s="449"/>
      <c r="BGY133" s="450">
        <f t="shared" si="9048"/>
        <v>0</v>
      </c>
      <c r="BGZ133" s="463"/>
      <c r="BHA133" s="448"/>
      <c r="BHC133" s="458"/>
      <c r="BHD133" s="447"/>
      <c r="BHE133" s="447"/>
      <c r="BHF133" s="447"/>
      <c r="BHG133" s="450">
        <f t="shared" si="9049"/>
        <v>0</v>
      </c>
      <c r="BHH133" s="447"/>
      <c r="BHI133" s="447"/>
      <c r="BHJ133" s="447"/>
      <c r="BHK133" s="447"/>
      <c r="BHL133" s="447"/>
      <c r="BHM133" s="449"/>
      <c r="BHN133" s="450">
        <f t="shared" si="9050"/>
        <v>0</v>
      </c>
      <c r="BHO133" s="463"/>
      <c r="BHP133" s="448"/>
      <c r="BHR133" s="458"/>
      <c r="BHS133" s="447"/>
      <c r="BHT133" s="447"/>
      <c r="BHU133" s="447"/>
      <c r="BHV133" s="450">
        <f t="shared" si="9051"/>
        <v>0</v>
      </c>
      <c r="BHW133" s="447"/>
      <c r="BHX133" s="447"/>
      <c r="BHY133" s="447"/>
      <c r="BHZ133" s="447"/>
      <c r="BIA133" s="447"/>
      <c r="BIB133" s="449"/>
      <c r="BIC133" s="450">
        <f t="shared" si="9052"/>
        <v>0</v>
      </c>
      <c r="BID133" s="463"/>
      <c r="BIE133" s="448"/>
      <c r="BIG133" s="458"/>
      <c r="BIH133" s="447"/>
      <c r="BII133" s="447"/>
      <c r="BIJ133" s="447"/>
      <c r="BIK133" s="450">
        <f t="shared" si="9053"/>
        <v>0</v>
      </c>
      <c r="BIL133" s="447"/>
      <c r="BIM133" s="447"/>
      <c r="BIN133" s="447"/>
      <c r="BIO133" s="447"/>
      <c r="BIP133" s="447"/>
      <c r="BIQ133" s="449"/>
      <c r="BIR133" s="450">
        <f t="shared" si="9054"/>
        <v>0</v>
      </c>
      <c r="BIS133" s="463"/>
      <c r="BIT133" s="448"/>
      <c r="BIV133" s="458"/>
      <c r="BIW133" s="447"/>
      <c r="BIX133" s="447"/>
      <c r="BIY133" s="447"/>
      <c r="BIZ133" s="450">
        <f t="shared" si="9055"/>
        <v>0</v>
      </c>
      <c r="BJA133" s="447"/>
      <c r="BJB133" s="447"/>
      <c r="BJC133" s="447"/>
      <c r="BJD133" s="447"/>
      <c r="BJE133" s="447"/>
      <c r="BJF133" s="449"/>
      <c r="BJG133" s="450">
        <f t="shared" si="9056"/>
        <v>0</v>
      </c>
      <c r="BJH133" s="463"/>
      <c r="BJI133" s="448"/>
      <c r="BJK133" s="458"/>
      <c r="BJL133" s="447"/>
      <c r="BJM133" s="447"/>
      <c r="BJN133" s="447"/>
      <c r="BJO133" s="450">
        <f t="shared" si="9057"/>
        <v>0</v>
      </c>
      <c r="BJP133" s="447"/>
      <c r="BJQ133" s="447"/>
      <c r="BJR133" s="447"/>
      <c r="BJS133" s="447"/>
      <c r="BJT133" s="447"/>
      <c r="BJU133" s="449"/>
      <c r="BJV133" s="450">
        <f t="shared" si="9058"/>
        <v>0</v>
      </c>
      <c r="BJW133" s="463"/>
      <c r="BJX133" s="448"/>
      <c r="BJZ133" s="458"/>
      <c r="BKA133" s="447"/>
      <c r="BKB133" s="447"/>
      <c r="BKC133" s="447"/>
      <c r="BKD133" s="450">
        <f t="shared" si="9059"/>
        <v>0</v>
      </c>
      <c r="BKE133" s="447"/>
      <c r="BKF133" s="447"/>
      <c r="BKG133" s="447"/>
      <c r="BKH133" s="447"/>
      <c r="BKI133" s="447"/>
      <c r="BKJ133" s="449"/>
      <c r="BKK133" s="450">
        <f t="shared" si="9060"/>
        <v>0</v>
      </c>
      <c r="BKL133" s="463"/>
      <c r="BKM133" s="448"/>
      <c r="BKO133" s="458"/>
      <c r="BKP133" s="447"/>
      <c r="BKQ133" s="447"/>
      <c r="BKR133" s="447"/>
      <c r="BKS133" s="450">
        <f t="shared" si="9061"/>
        <v>0</v>
      </c>
      <c r="BKT133" s="447"/>
      <c r="BKU133" s="447"/>
      <c r="BKV133" s="447"/>
      <c r="BKW133" s="447"/>
      <c r="BKX133" s="447"/>
      <c r="BKY133" s="449"/>
      <c r="BKZ133" s="450">
        <f t="shared" si="9062"/>
        <v>0</v>
      </c>
      <c r="BLA133" s="463"/>
      <c r="BLB133" s="448"/>
      <c r="BLD133" s="458"/>
      <c r="BLE133" s="447"/>
      <c r="BLF133" s="447"/>
      <c r="BLG133" s="447"/>
      <c r="BLH133" s="450">
        <f t="shared" si="9063"/>
        <v>0</v>
      </c>
      <c r="BLI133" s="447"/>
      <c r="BLJ133" s="447"/>
      <c r="BLK133" s="447"/>
      <c r="BLL133" s="447"/>
      <c r="BLM133" s="447"/>
      <c r="BLN133" s="449"/>
      <c r="BLO133" s="450">
        <f t="shared" si="9064"/>
        <v>0</v>
      </c>
      <c r="BLP133" s="463"/>
      <c r="BLQ133" s="448"/>
      <c r="BLS133" s="458"/>
      <c r="BLT133" s="447"/>
      <c r="BLU133" s="447"/>
      <c r="BLV133" s="447"/>
      <c r="BLW133" s="450">
        <f t="shared" si="9065"/>
        <v>0</v>
      </c>
      <c r="BLX133" s="447"/>
      <c r="BLY133" s="447"/>
      <c r="BLZ133" s="447"/>
      <c r="BMA133" s="447"/>
      <c r="BMB133" s="447"/>
      <c r="BMC133" s="449"/>
      <c r="BMD133" s="450">
        <f t="shared" si="9066"/>
        <v>0</v>
      </c>
      <c r="BME133" s="463"/>
      <c r="BMF133" s="448"/>
      <c r="BMH133" s="458"/>
      <c r="BMI133" s="447"/>
      <c r="BMJ133" s="447"/>
      <c r="BMK133" s="447"/>
      <c r="BML133" s="450">
        <f t="shared" si="9067"/>
        <v>0</v>
      </c>
      <c r="BMM133" s="447"/>
      <c r="BMN133" s="447"/>
      <c r="BMO133" s="447"/>
      <c r="BMP133" s="447"/>
      <c r="BMQ133" s="447"/>
      <c r="BMR133" s="449"/>
      <c r="BMS133" s="450">
        <f t="shared" si="9068"/>
        <v>0</v>
      </c>
      <c r="BMT133" s="463"/>
      <c r="BMU133" s="448"/>
      <c r="BMW133" s="458"/>
      <c r="BMX133" s="447"/>
      <c r="BMY133" s="447"/>
      <c r="BMZ133" s="447"/>
      <c r="BNA133" s="450">
        <f t="shared" si="9069"/>
        <v>0</v>
      </c>
      <c r="BNB133" s="447"/>
      <c r="BNC133" s="447"/>
      <c r="BND133" s="447"/>
      <c r="BNE133" s="447"/>
      <c r="BNF133" s="447"/>
      <c r="BNG133" s="449"/>
      <c r="BNH133" s="450">
        <f t="shared" si="9070"/>
        <v>0</v>
      </c>
      <c r="BNI133" s="463"/>
      <c r="BNJ133" s="448"/>
      <c r="BNL133" s="458"/>
      <c r="BNM133" s="447"/>
      <c r="BNN133" s="447"/>
      <c r="BNO133" s="447"/>
      <c r="BNP133" s="450">
        <f t="shared" si="9071"/>
        <v>0</v>
      </c>
      <c r="BNQ133" s="447"/>
      <c r="BNR133" s="447"/>
      <c r="BNS133" s="447"/>
      <c r="BNT133" s="447"/>
      <c r="BNU133" s="447"/>
      <c r="BNV133" s="449"/>
      <c r="BNW133" s="450">
        <f t="shared" si="9072"/>
        <v>0</v>
      </c>
      <c r="BNX133" s="463"/>
      <c r="BNY133" s="448"/>
      <c r="BOA133" s="458"/>
      <c r="BOB133" s="447"/>
      <c r="BOC133" s="447"/>
      <c r="BOD133" s="447"/>
      <c r="BOE133" s="450">
        <f t="shared" si="9073"/>
        <v>0</v>
      </c>
      <c r="BOF133" s="447"/>
      <c r="BOG133" s="447"/>
      <c r="BOH133" s="447"/>
      <c r="BOI133" s="447"/>
      <c r="BOJ133" s="447"/>
      <c r="BOK133" s="449"/>
      <c r="BOL133" s="450">
        <f t="shared" si="9074"/>
        <v>0</v>
      </c>
      <c r="BOM133" s="463"/>
      <c r="BON133" s="448"/>
      <c r="BOP133" s="458"/>
      <c r="BOQ133" s="447"/>
      <c r="BOR133" s="447"/>
      <c r="BOS133" s="447"/>
      <c r="BOT133" s="450">
        <f t="shared" si="9075"/>
        <v>0</v>
      </c>
      <c r="BOU133" s="447"/>
      <c r="BOV133" s="447"/>
      <c r="BOW133" s="447"/>
      <c r="BOX133" s="447"/>
      <c r="BOY133" s="447"/>
      <c r="BOZ133" s="449"/>
      <c r="BPA133" s="450">
        <f t="shared" si="9076"/>
        <v>0</v>
      </c>
      <c r="BPB133" s="463"/>
      <c r="BPC133" s="448"/>
      <c r="BPE133" s="458"/>
      <c r="BPF133" s="447"/>
      <c r="BPG133" s="447"/>
      <c r="BPH133" s="447"/>
      <c r="BPI133" s="450">
        <f t="shared" si="9077"/>
        <v>0</v>
      </c>
      <c r="BPJ133" s="447"/>
      <c r="BPK133" s="447"/>
      <c r="BPL133" s="447"/>
      <c r="BPM133" s="447"/>
      <c r="BPN133" s="447"/>
      <c r="BPO133" s="449"/>
      <c r="BPP133" s="450">
        <f t="shared" si="9078"/>
        <v>0</v>
      </c>
      <c r="BPQ133" s="463"/>
      <c r="BPR133" s="448"/>
      <c r="BPT133" s="458"/>
      <c r="BPU133" s="447"/>
      <c r="BPV133" s="447"/>
      <c r="BPW133" s="447"/>
      <c r="BPX133" s="450">
        <f t="shared" si="9079"/>
        <v>0</v>
      </c>
      <c r="BPY133" s="447"/>
      <c r="BPZ133" s="447"/>
      <c r="BQA133" s="447"/>
      <c r="BQB133" s="447"/>
      <c r="BQC133" s="447"/>
      <c r="BQD133" s="449"/>
      <c r="BQE133" s="450">
        <f t="shared" si="9080"/>
        <v>0</v>
      </c>
      <c r="BQF133" s="463"/>
      <c r="BQG133" s="448"/>
      <c r="BQI133" s="458"/>
      <c r="BQJ133" s="447"/>
      <c r="BQK133" s="447"/>
      <c r="BQL133" s="447"/>
      <c r="BQM133" s="450">
        <f t="shared" si="9081"/>
        <v>0</v>
      </c>
      <c r="BQN133" s="447"/>
      <c r="BQO133" s="447"/>
      <c r="BQP133" s="447"/>
      <c r="BQQ133" s="447"/>
      <c r="BQR133" s="447"/>
      <c r="BQS133" s="449"/>
      <c r="BQT133" s="450">
        <f t="shared" si="9082"/>
        <v>0</v>
      </c>
      <c r="BQU133" s="463"/>
      <c r="BQV133" s="448"/>
      <c r="BQX133" s="458"/>
      <c r="BQY133" s="447"/>
      <c r="BQZ133" s="447"/>
      <c r="BRA133" s="447"/>
      <c r="BRB133" s="450">
        <f t="shared" si="9083"/>
        <v>0</v>
      </c>
      <c r="BRC133" s="447"/>
      <c r="BRD133" s="447"/>
      <c r="BRE133" s="447"/>
      <c r="BRF133" s="447"/>
      <c r="BRG133" s="447"/>
      <c r="BRH133" s="449"/>
      <c r="BRI133" s="450">
        <f t="shared" si="9084"/>
        <v>0</v>
      </c>
      <c r="BRJ133" s="463"/>
      <c r="BRK133" s="448"/>
      <c r="BRM133" s="458"/>
      <c r="BRN133" s="447"/>
      <c r="BRO133" s="447"/>
      <c r="BRP133" s="447"/>
      <c r="BRQ133" s="450">
        <f t="shared" si="9085"/>
        <v>0</v>
      </c>
      <c r="BRR133" s="447"/>
      <c r="BRS133" s="447"/>
      <c r="BRT133" s="447"/>
      <c r="BRU133" s="447"/>
      <c r="BRV133" s="447"/>
      <c r="BRW133" s="449"/>
      <c r="BRX133" s="450">
        <f t="shared" si="9086"/>
        <v>0</v>
      </c>
      <c r="BRY133" s="463"/>
      <c r="BRZ133" s="448"/>
      <c r="BSB133" s="458"/>
      <c r="BSC133" s="447"/>
      <c r="BSD133" s="447"/>
      <c r="BSE133" s="447"/>
      <c r="BSF133" s="450">
        <f t="shared" si="9087"/>
        <v>0</v>
      </c>
      <c r="BSG133" s="447"/>
      <c r="BSH133" s="447"/>
      <c r="BSI133" s="447"/>
      <c r="BSJ133" s="447"/>
      <c r="BSK133" s="447"/>
      <c r="BSL133" s="449"/>
      <c r="BSM133" s="450">
        <f t="shared" si="9088"/>
        <v>0</v>
      </c>
      <c r="BSN133" s="463"/>
      <c r="BSO133" s="448"/>
      <c r="BSQ133" s="458"/>
      <c r="BSR133" s="447"/>
      <c r="BSS133" s="447"/>
      <c r="BST133" s="447"/>
      <c r="BSU133" s="450">
        <f t="shared" si="9089"/>
        <v>0</v>
      </c>
      <c r="BSV133" s="447"/>
      <c r="BSW133" s="447"/>
      <c r="BSX133" s="447"/>
      <c r="BSY133" s="447"/>
      <c r="BSZ133" s="447"/>
      <c r="BTA133" s="449"/>
      <c r="BTB133" s="450">
        <f t="shared" si="9090"/>
        <v>0</v>
      </c>
      <c r="BTC133" s="463"/>
      <c r="BTD133" s="448"/>
      <c r="BTF133" s="458"/>
      <c r="BTG133" s="447"/>
      <c r="BTH133" s="447"/>
      <c r="BTI133" s="447"/>
      <c r="BTJ133" s="450">
        <f t="shared" si="9091"/>
        <v>0</v>
      </c>
      <c r="BTK133" s="447"/>
      <c r="BTL133" s="447"/>
      <c r="BTM133" s="447"/>
      <c r="BTN133" s="447"/>
      <c r="BTO133" s="447"/>
      <c r="BTP133" s="449"/>
      <c r="BTQ133" s="450">
        <f t="shared" si="9092"/>
        <v>0</v>
      </c>
      <c r="BTR133" s="463"/>
      <c r="BTS133" s="448"/>
      <c r="BTU133" s="458"/>
      <c r="BTV133" s="447"/>
      <c r="BTW133" s="447"/>
      <c r="BTX133" s="447"/>
      <c r="BTY133" s="450">
        <f t="shared" si="9093"/>
        <v>0</v>
      </c>
      <c r="BTZ133" s="447"/>
      <c r="BUA133" s="447"/>
      <c r="BUB133" s="447"/>
      <c r="BUC133" s="447"/>
      <c r="BUD133" s="447"/>
      <c r="BUE133" s="449"/>
      <c r="BUF133" s="450">
        <f t="shared" si="9094"/>
        <v>0</v>
      </c>
      <c r="BUG133" s="463"/>
      <c r="BUH133" s="448"/>
      <c r="BUJ133" s="458"/>
      <c r="BUK133" s="447"/>
      <c r="BUL133" s="447"/>
      <c r="BUM133" s="447"/>
      <c r="BUN133" s="450">
        <f t="shared" si="9095"/>
        <v>0</v>
      </c>
      <c r="BUO133" s="447"/>
      <c r="BUP133" s="447"/>
      <c r="BUQ133" s="447"/>
      <c r="BUR133" s="447"/>
      <c r="BUS133" s="447"/>
      <c r="BUT133" s="449"/>
      <c r="BUU133" s="450">
        <f t="shared" si="9096"/>
        <v>0</v>
      </c>
      <c r="BUV133" s="463"/>
      <c r="BUW133" s="448"/>
      <c r="BUY133" s="458"/>
      <c r="BUZ133" s="447"/>
      <c r="BVA133" s="447"/>
      <c r="BVB133" s="447"/>
      <c r="BVC133" s="450">
        <f t="shared" si="9097"/>
        <v>0</v>
      </c>
      <c r="BVD133" s="447"/>
      <c r="BVE133" s="447"/>
      <c r="BVF133" s="447"/>
      <c r="BVG133" s="447"/>
      <c r="BVH133" s="447"/>
      <c r="BVI133" s="449"/>
      <c r="BVJ133" s="450">
        <f t="shared" si="9098"/>
        <v>0</v>
      </c>
      <c r="BVK133" s="463"/>
      <c r="BVL133" s="448"/>
      <c r="BVN133" s="458"/>
      <c r="BVO133" s="447"/>
      <c r="BVP133" s="447"/>
      <c r="BVQ133" s="447"/>
      <c r="BVR133" s="450">
        <f t="shared" si="9099"/>
        <v>0</v>
      </c>
      <c r="BVS133" s="447"/>
      <c r="BVT133" s="447"/>
      <c r="BVU133" s="447"/>
      <c r="BVV133" s="447"/>
      <c r="BVW133" s="447"/>
      <c r="BVX133" s="449"/>
      <c r="BVY133" s="450">
        <f t="shared" si="9100"/>
        <v>0</v>
      </c>
      <c r="BVZ133" s="463"/>
      <c r="BWA133" s="448"/>
    </row>
    <row r="134" spans="2:1951" ht="15" hidden="1" customHeight="1" x14ac:dyDescent="0.2">
      <c r="B134" s="452" t="s">
        <v>327</v>
      </c>
      <c r="C134" s="447"/>
      <c r="D134" s="447"/>
      <c r="E134" s="447"/>
      <c r="F134" s="447"/>
      <c r="G134" s="450">
        <f t="shared" si="8841"/>
        <v>0</v>
      </c>
      <c r="H134" s="447"/>
      <c r="I134" s="447"/>
      <c r="J134" s="447"/>
      <c r="K134" s="447"/>
      <c r="L134" s="447"/>
      <c r="M134" s="449"/>
      <c r="N134" s="450">
        <f t="shared" si="8842"/>
        <v>0</v>
      </c>
      <c r="O134" s="463"/>
      <c r="P134" s="448"/>
      <c r="R134" s="458"/>
      <c r="S134" s="447"/>
      <c r="T134" s="447"/>
      <c r="U134" s="447"/>
      <c r="V134" s="450">
        <f t="shared" si="8843"/>
        <v>0</v>
      </c>
      <c r="W134" s="447"/>
      <c r="X134" s="447"/>
      <c r="Y134" s="447"/>
      <c r="Z134" s="447"/>
      <c r="AA134" s="447"/>
      <c r="AB134" s="449"/>
      <c r="AC134" s="450">
        <f t="shared" si="8844"/>
        <v>0</v>
      </c>
      <c r="AD134" s="463"/>
      <c r="AE134" s="448"/>
      <c r="AG134" s="458"/>
      <c r="AH134" s="447"/>
      <c r="AI134" s="447"/>
      <c r="AJ134" s="447"/>
      <c r="AK134" s="450">
        <f t="shared" si="8845"/>
        <v>0</v>
      </c>
      <c r="AL134" s="447"/>
      <c r="AM134" s="447"/>
      <c r="AN134" s="447"/>
      <c r="AO134" s="447"/>
      <c r="AP134" s="447"/>
      <c r="AQ134" s="449"/>
      <c r="AR134" s="450">
        <f t="shared" si="8846"/>
        <v>0</v>
      </c>
      <c r="AS134" s="463"/>
      <c r="AT134" s="448"/>
      <c r="AV134" s="458"/>
      <c r="AW134" s="447"/>
      <c r="AX134" s="447"/>
      <c r="AY134" s="447"/>
      <c r="AZ134" s="450">
        <f t="shared" si="8847"/>
        <v>0</v>
      </c>
      <c r="BA134" s="447"/>
      <c r="BB134" s="447"/>
      <c r="BC134" s="447"/>
      <c r="BD134" s="447"/>
      <c r="BE134" s="447"/>
      <c r="BF134" s="449"/>
      <c r="BG134" s="450">
        <f t="shared" si="8848"/>
        <v>0</v>
      </c>
      <c r="BH134" s="463"/>
      <c r="BI134" s="448"/>
      <c r="BK134" s="458"/>
      <c r="BL134" s="447"/>
      <c r="BM134" s="447"/>
      <c r="BN134" s="447"/>
      <c r="BO134" s="450">
        <f t="shared" si="8849"/>
        <v>0</v>
      </c>
      <c r="BP134" s="447"/>
      <c r="BQ134" s="447"/>
      <c r="BR134" s="447"/>
      <c r="BS134" s="447"/>
      <c r="BT134" s="447"/>
      <c r="BU134" s="449"/>
      <c r="BV134" s="450">
        <f t="shared" si="8850"/>
        <v>0</v>
      </c>
      <c r="BW134" s="463"/>
      <c r="BX134" s="448"/>
      <c r="BZ134" s="458"/>
      <c r="CA134" s="447"/>
      <c r="CB134" s="447"/>
      <c r="CC134" s="447"/>
      <c r="CD134" s="450">
        <f t="shared" si="8851"/>
        <v>0</v>
      </c>
      <c r="CE134" s="447"/>
      <c r="CF134" s="447"/>
      <c r="CG134" s="447"/>
      <c r="CH134" s="447"/>
      <c r="CI134" s="447"/>
      <c r="CJ134" s="449"/>
      <c r="CK134" s="450">
        <f t="shared" si="8852"/>
        <v>0</v>
      </c>
      <c r="CL134" s="463"/>
      <c r="CM134" s="448"/>
      <c r="CO134" s="458"/>
      <c r="CP134" s="447"/>
      <c r="CQ134" s="447"/>
      <c r="CR134" s="447"/>
      <c r="CS134" s="450">
        <f t="shared" si="8853"/>
        <v>0</v>
      </c>
      <c r="CT134" s="447"/>
      <c r="CU134" s="447"/>
      <c r="CV134" s="447"/>
      <c r="CW134" s="447"/>
      <c r="CX134" s="447"/>
      <c r="CY134" s="449"/>
      <c r="CZ134" s="450">
        <f t="shared" si="8854"/>
        <v>0</v>
      </c>
      <c r="DA134" s="463"/>
      <c r="DB134" s="448"/>
      <c r="DD134" s="458"/>
      <c r="DE134" s="447"/>
      <c r="DF134" s="447"/>
      <c r="DG134" s="447"/>
      <c r="DH134" s="450">
        <f t="shared" si="8855"/>
        <v>0</v>
      </c>
      <c r="DI134" s="447"/>
      <c r="DJ134" s="447"/>
      <c r="DK134" s="447"/>
      <c r="DL134" s="447"/>
      <c r="DM134" s="447"/>
      <c r="DN134" s="449"/>
      <c r="DO134" s="450">
        <f t="shared" si="8856"/>
        <v>0</v>
      </c>
      <c r="DP134" s="463"/>
      <c r="DQ134" s="448"/>
      <c r="DS134" s="458"/>
      <c r="DT134" s="447"/>
      <c r="DU134" s="447"/>
      <c r="DV134" s="447"/>
      <c r="DW134" s="450">
        <f t="shared" si="8857"/>
        <v>0</v>
      </c>
      <c r="DX134" s="447"/>
      <c r="DY134" s="447"/>
      <c r="DZ134" s="447"/>
      <c r="EA134" s="447"/>
      <c r="EB134" s="447"/>
      <c r="EC134" s="449"/>
      <c r="ED134" s="450">
        <f t="shared" si="8858"/>
        <v>0</v>
      </c>
      <c r="EE134" s="463"/>
      <c r="EF134" s="448"/>
      <c r="EH134" s="458"/>
      <c r="EI134" s="447"/>
      <c r="EJ134" s="447"/>
      <c r="EK134" s="447"/>
      <c r="EL134" s="450">
        <f t="shared" si="8859"/>
        <v>0</v>
      </c>
      <c r="EM134" s="447"/>
      <c r="EN134" s="447"/>
      <c r="EO134" s="447"/>
      <c r="EP134" s="447"/>
      <c r="EQ134" s="447"/>
      <c r="ER134" s="449"/>
      <c r="ES134" s="450">
        <f t="shared" si="8860"/>
        <v>0</v>
      </c>
      <c r="ET134" s="463"/>
      <c r="EU134" s="448"/>
      <c r="EW134" s="458"/>
      <c r="EX134" s="447"/>
      <c r="EY134" s="447"/>
      <c r="EZ134" s="447"/>
      <c r="FA134" s="450">
        <f t="shared" si="8861"/>
        <v>0</v>
      </c>
      <c r="FB134" s="447"/>
      <c r="FC134" s="447"/>
      <c r="FD134" s="447"/>
      <c r="FE134" s="447"/>
      <c r="FF134" s="447"/>
      <c r="FG134" s="449"/>
      <c r="FH134" s="450">
        <f t="shared" si="8862"/>
        <v>0</v>
      </c>
      <c r="FI134" s="463"/>
      <c r="FJ134" s="448"/>
      <c r="FL134" s="458"/>
      <c r="FM134" s="447"/>
      <c r="FN134" s="447"/>
      <c r="FO134" s="447"/>
      <c r="FP134" s="450">
        <f t="shared" si="8863"/>
        <v>0</v>
      </c>
      <c r="FQ134" s="447"/>
      <c r="FR134" s="447"/>
      <c r="FS134" s="447"/>
      <c r="FT134" s="447"/>
      <c r="FU134" s="447"/>
      <c r="FV134" s="449"/>
      <c r="FW134" s="450">
        <f t="shared" si="8864"/>
        <v>0</v>
      </c>
      <c r="FX134" s="463"/>
      <c r="FY134" s="448"/>
      <c r="GA134" s="458"/>
      <c r="GB134" s="447"/>
      <c r="GC134" s="447"/>
      <c r="GD134" s="447"/>
      <c r="GE134" s="450">
        <f t="shared" si="8865"/>
        <v>0</v>
      </c>
      <c r="GF134" s="447"/>
      <c r="GG134" s="447"/>
      <c r="GH134" s="447"/>
      <c r="GI134" s="447"/>
      <c r="GJ134" s="447"/>
      <c r="GK134" s="449"/>
      <c r="GL134" s="450">
        <f t="shared" si="8866"/>
        <v>0</v>
      </c>
      <c r="GM134" s="463"/>
      <c r="GN134" s="448"/>
      <c r="GP134" s="458"/>
      <c r="GQ134" s="447"/>
      <c r="GR134" s="447"/>
      <c r="GS134" s="447"/>
      <c r="GT134" s="450">
        <f t="shared" si="8867"/>
        <v>0</v>
      </c>
      <c r="GU134" s="447"/>
      <c r="GV134" s="447"/>
      <c r="GW134" s="447"/>
      <c r="GX134" s="447"/>
      <c r="GY134" s="447"/>
      <c r="GZ134" s="449"/>
      <c r="HA134" s="450">
        <f t="shared" si="8868"/>
        <v>0</v>
      </c>
      <c r="HB134" s="463"/>
      <c r="HC134" s="448"/>
      <c r="HE134" s="458"/>
      <c r="HF134" s="447"/>
      <c r="HG134" s="447"/>
      <c r="HH134" s="447"/>
      <c r="HI134" s="450">
        <f t="shared" si="8869"/>
        <v>0</v>
      </c>
      <c r="HJ134" s="447"/>
      <c r="HK134" s="447"/>
      <c r="HL134" s="447"/>
      <c r="HM134" s="447"/>
      <c r="HN134" s="447"/>
      <c r="HO134" s="449"/>
      <c r="HP134" s="450">
        <f t="shared" si="8870"/>
        <v>0</v>
      </c>
      <c r="HQ134" s="463"/>
      <c r="HR134" s="448"/>
      <c r="HT134" s="458"/>
      <c r="HU134" s="447"/>
      <c r="HV134" s="447"/>
      <c r="HW134" s="447"/>
      <c r="HX134" s="450">
        <f t="shared" si="8871"/>
        <v>0</v>
      </c>
      <c r="HY134" s="447"/>
      <c r="HZ134" s="447"/>
      <c r="IA134" s="447"/>
      <c r="IB134" s="447"/>
      <c r="IC134" s="447"/>
      <c r="ID134" s="449"/>
      <c r="IE134" s="450">
        <f t="shared" si="8872"/>
        <v>0</v>
      </c>
      <c r="IF134" s="463"/>
      <c r="IG134" s="448"/>
      <c r="II134" s="458"/>
      <c r="IJ134" s="447"/>
      <c r="IK134" s="447"/>
      <c r="IL134" s="447"/>
      <c r="IM134" s="450">
        <f t="shared" si="8873"/>
        <v>0</v>
      </c>
      <c r="IN134" s="447"/>
      <c r="IO134" s="447"/>
      <c r="IP134" s="447"/>
      <c r="IQ134" s="447"/>
      <c r="IR134" s="447"/>
      <c r="IS134" s="449"/>
      <c r="IT134" s="450">
        <f t="shared" si="8874"/>
        <v>0</v>
      </c>
      <c r="IU134" s="463"/>
      <c r="IV134" s="448"/>
      <c r="IX134" s="458"/>
      <c r="IY134" s="447"/>
      <c r="IZ134" s="447"/>
      <c r="JA134" s="447"/>
      <c r="JB134" s="450">
        <f t="shared" si="8875"/>
        <v>0</v>
      </c>
      <c r="JC134" s="447"/>
      <c r="JD134" s="447"/>
      <c r="JE134" s="447"/>
      <c r="JF134" s="447"/>
      <c r="JG134" s="447"/>
      <c r="JH134" s="449"/>
      <c r="JI134" s="450">
        <f t="shared" si="8876"/>
        <v>0</v>
      </c>
      <c r="JJ134" s="463"/>
      <c r="JK134" s="448"/>
      <c r="JM134" s="458"/>
      <c r="JN134" s="447"/>
      <c r="JO134" s="447"/>
      <c r="JP134" s="447"/>
      <c r="JQ134" s="450">
        <f t="shared" si="8877"/>
        <v>0</v>
      </c>
      <c r="JR134" s="447"/>
      <c r="JS134" s="447"/>
      <c r="JT134" s="447"/>
      <c r="JU134" s="447"/>
      <c r="JV134" s="447"/>
      <c r="JW134" s="449"/>
      <c r="JX134" s="450">
        <f t="shared" si="8878"/>
        <v>0</v>
      </c>
      <c r="JY134" s="463"/>
      <c r="JZ134" s="448"/>
      <c r="KB134" s="458"/>
      <c r="KC134" s="447"/>
      <c r="KD134" s="447"/>
      <c r="KE134" s="447"/>
      <c r="KF134" s="450">
        <f t="shared" si="8879"/>
        <v>0</v>
      </c>
      <c r="KG134" s="447"/>
      <c r="KH134" s="447"/>
      <c r="KI134" s="447"/>
      <c r="KJ134" s="447"/>
      <c r="KK134" s="447"/>
      <c r="KL134" s="449"/>
      <c r="KM134" s="450">
        <f t="shared" si="8880"/>
        <v>0</v>
      </c>
      <c r="KN134" s="463"/>
      <c r="KO134" s="448"/>
      <c r="KQ134" s="458"/>
      <c r="KR134" s="447"/>
      <c r="KS134" s="447"/>
      <c r="KT134" s="447"/>
      <c r="KU134" s="450">
        <f t="shared" si="8881"/>
        <v>0</v>
      </c>
      <c r="KV134" s="447"/>
      <c r="KW134" s="447"/>
      <c r="KX134" s="447"/>
      <c r="KY134" s="447"/>
      <c r="KZ134" s="447"/>
      <c r="LA134" s="449"/>
      <c r="LB134" s="450">
        <f t="shared" si="8882"/>
        <v>0</v>
      </c>
      <c r="LC134" s="463"/>
      <c r="LD134" s="448"/>
      <c r="LF134" s="458"/>
      <c r="LG134" s="447"/>
      <c r="LH134" s="447"/>
      <c r="LI134" s="447"/>
      <c r="LJ134" s="450">
        <f t="shared" si="8883"/>
        <v>0</v>
      </c>
      <c r="LK134" s="447"/>
      <c r="LL134" s="447"/>
      <c r="LM134" s="447"/>
      <c r="LN134" s="447"/>
      <c r="LO134" s="447"/>
      <c r="LP134" s="449"/>
      <c r="LQ134" s="450">
        <f t="shared" si="8884"/>
        <v>0</v>
      </c>
      <c r="LR134" s="463"/>
      <c r="LS134" s="448"/>
      <c r="LU134" s="458"/>
      <c r="LV134" s="447"/>
      <c r="LW134" s="447"/>
      <c r="LX134" s="447"/>
      <c r="LY134" s="450">
        <f t="shared" si="8885"/>
        <v>0</v>
      </c>
      <c r="LZ134" s="447"/>
      <c r="MA134" s="447"/>
      <c r="MB134" s="447"/>
      <c r="MC134" s="447"/>
      <c r="MD134" s="447"/>
      <c r="ME134" s="449"/>
      <c r="MF134" s="450">
        <f t="shared" si="8886"/>
        <v>0</v>
      </c>
      <c r="MG134" s="463"/>
      <c r="MH134" s="448"/>
      <c r="MJ134" s="458"/>
      <c r="MK134" s="447"/>
      <c r="ML134" s="447"/>
      <c r="MM134" s="447"/>
      <c r="MN134" s="450">
        <f t="shared" si="8887"/>
        <v>0</v>
      </c>
      <c r="MO134" s="447"/>
      <c r="MP134" s="447"/>
      <c r="MQ134" s="447"/>
      <c r="MR134" s="447"/>
      <c r="MS134" s="447"/>
      <c r="MT134" s="449"/>
      <c r="MU134" s="450">
        <f t="shared" si="8888"/>
        <v>0</v>
      </c>
      <c r="MV134" s="463"/>
      <c r="MW134" s="448"/>
      <c r="MY134" s="458"/>
      <c r="MZ134" s="447"/>
      <c r="NA134" s="447"/>
      <c r="NB134" s="447"/>
      <c r="NC134" s="450">
        <f t="shared" si="8889"/>
        <v>0</v>
      </c>
      <c r="ND134" s="447"/>
      <c r="NE134" s="447"/>
      <c r="NF134" s="447"/>
      <c r="NG134" s="447"/>
      <c r="NH134" s="447"/>
      <c r="NI134" s="449"/>
      <c r="NJ134" s="450">
        <f t="shared" si="8890"/>
        <v>0</v>
      </c>
      <c r="NK134" s="463"/>
      <c r="NL134" s="448"/>
      <c r="NN134" s="458"/>
      <c r="NO134" s="447"/>
      <c r="NP134" s="447"/>
      <c r="NQ134" s="447"/>
      <c r="NR134" s="450">
        <f t="shared" si="8891"/>
        <v>0</v>
      </c>
      <c r="NS134" s="447"/>
      <c r="NT134" s="447"/>
      <c r="NU134" s="447"/>
      <c r="NV134" s="447"/>
      <c r="NW134" s="447"/>
      <c r="NX134" s="449"/>
      <c r="NY134" s="450">
        <f t="shared" si="8892"/>
        <v>0</v>
      </c>
      <c r="NZ134" s="463"/>
      <c r="OA134" s="448"/>
      <c r="OC134" s="458"/>
      <c r="OD134" s="447"/>
      <c r="OE134" s="447"/>
      <c r="OF134" s="447"/>
      <c r="OG134" s="450">
        <f t="shared" si="8893"/>
        <v>0</v>
      </c>
      <c r="OH134" s="447"/>
      <c r="OI134" s="447"/>
      <c r="OJ134" s="447"/>
      <c r="OK134" s="447"/>
      <c r="OL134" s="447"/>
      <c r="OM134" s="449"/>
      <c r="ON134" s="450">
        <f t="shared" si="8894"/>
        <v>0</v>
      </c>
      <c r="OO134" s="463"/>
      <c r="OP134" s="448"/>
      <c r="OR134" s="458"/>
      <c r="OS134" s="447"/>
      <c r="OT134" s="447"/>
      <c r="OU134" s="447"/>
      <c r="OV134" s="450">
        <f t="shared" si="8895"/>
        <v>0</v>
      </c>
      <c r="OW134" s="447"/>
      <c r="OX134" s="447"/>
      <c r="OY134" s="447"/>
      <c r="OZ134" s="447"/>
      <c r="PA134" s="447"/>
      <c r="PB134" s="449"/>
      <c r="PC134" s="450">
        <f t="shared" si="8896"/>
        <v>0</v>
      </c>
      <c r="PD134" s="463"/>
      <c r="PE134" s="448"/>
      <c r="PG134" s="458"/>
      <c r="PH134" s="447"/>
      <c r="PI134" s="447"/>
      <c r="PJ134" s="447"/>
      <c r="PK134" s="450">
        <f t="shared" si="8897"/>
        <v>0</v>
      </c>
      <c r="PL134" s="447"/>
      <c r="PM134" s="447"/>
      <c r="PN134" s="447"/>
      <c r="PO134" s="447"/>
      <c r="PP134" s="447"/>
      <c r="PQ134" s="449"/>
      <c r="PR134" s="450">
        <f t="shared" si="8898"/>
        <v>0</v>
      </c>
      <c r="PS134" s="463"/>
      <c r="PT134" s="448"/>
      <c r="PV134" s="458"/>
      <c r="PW134" s="447"/>
      <c r="PX134" s="447"/>
      <c r="PY134" s="447"/>
      <c r="PZ134" s="450">
        <f t="shared" si="8899"/>
        <v>0</v>
      </c>
      <c r="QA134" s="447"/>
      <c r="QB134" s="447"/>
      <c r="QC134" s="447"/>
      <c r="QD134" s="447"/>
      <c r="QE134" s="447"/>
      <c r="QF134" s="449"/>
      <c r="QG134" s="450">
        <f t="shared" si="8900"/>
        <v>0</v>
      </c>
      <c r="QH134" s="463"/>
      <c r="QI134" s="448"/>
      <c r="QK134" s="458"/>
      <c r="QL134" s="447"/>
      <c r="QM134" s="447"/>
      <c r="QN134" s="447"/>
      <c r="QO134" s="450">
        <f t="shared" si="8901"/>
        <v>0</v>
      </c>
      <c r="QP134" s="447"/>
      <c r="QQ134" s="447"/>
      <c r="QR134" s="447"/>
      <c r="QS134" s="447"/>
      <c r="QT134" s="447"/>
      <c r="QU134" s="449"/>
      <c r="QV134" s="450">
        <f t="shared" si="8902"/>
        <v>0</v>
      </c>
      <c r="QW134" s="463"/>
      <c r="QX134" s="448"/>
      <c r="QZ134" s="458"/>
      <c r="RA134" s="447"/>
      <c r="RB134" s="447"/>
      <c r="RC134" s="447"/>
      <c r="RD134" s="450">
        <f t="shared" si="8903"/>
        <v>0</v>
      </c>
      <c r="RE134" s="447"/>
      <c r="RF134" s="447"/>
      <c r="RG134" s="447"/>
      <c r="RH134" s="447"/>
      <c r="RI134" s="447"/>
      <c r="RJ134" s="449"/>
      <c r="RK134" s="450">
        <f t="shared" si="8904"/>
        <v>0</v>
      </c>
      <c r="RL134" s="463"/>
      <c r="RM134" s="448"/>
      <c r="RO134" s="458"/>
      <c r="RP134" s="447"/>
      <c r="RQ134" s="447"/>
      <c r="RR134" s="447"/>
      <c r="RS134" s="450">
        <f t="shared" si="8905"/>
        <v>0</v>
      </c>
      <c r="RT134" s="447"/>
      <c r="RU134" s="447"/>
      <c r="RV134" s="447"/>
      <c r="RW134" s="447"/>
      <c r="RX134" s="447"/>
      <c r="RY134" s="449"/>
      <c r="RZ134" s="450">
        <f t="shared" si="8906"/>
        <v>0</v>
      </c>
      <c r="SA134" s="463"/>
      <c r="SB134" s="448"/>
      <c r="SD134" s="458"/>
      <c r="SE134" s="447"/>
      <c r="SF134" s="447"/>
      <c r="SG134" s="447"/>
      <c r="SH134" s="450">
        <f t="shared" si="8907"/>
        <v>0</v>
      </c>
      <c r="SI134" s="447"/>
      <c r="SJ134" s="447"/>
      <c r="SK134" s="447"/>
      <c r="SL134" s="447"/>
      <c r="SM134" s="447"/>
      <c r="SN134" s="449"/>
      <c r="SO134" s="450">
        <f t="shared" si="8908"/>
        <v>0</v>
      </c>
      <c r="SP134" s="463"/>
      <c r="SQ134" s="448"/>
      <c r="SS134" s="458"/>
      <c r="ST134" s="447"/>
      <c r="SU134" s="447"/>
      <c r="SV134" s="447"/>
      <c r="SW134" s="450">
        <f t="shared" si="8909"/>
        <v>0</v>
      </c>
      <c r="SX134" s="447"/>
      <c r="SY134" s="447"/>
      <c r="SZ134" s="447"/>
      <c r="TA134" s="447"/>
      <c r="TB134" s="447"/>
      <c r="TC134" s="449"/>
      <c r="TD134" s="450">
        <f t="shared" si="8910"/>
        <v>0</v>
      </c>
      <c r="TE134" s="463"/>
      <c r="TF134" s="448"/>
      <c r="TH134" s="458"/>
      <c r="TI134" s="447"/>
      <c r="TJ134" s="447"/>
      <c r="TK134" s="447"/>
      <c r="TL134" s="450">
        <f t="shared" si="8911"/>
        <v>0</v>
      </c>
      <c r="TM134" s="447"/>
      <c r="TN134" s="447"/>
      <c r="TO134" s="447"/>
      <c r="TP134" s="447"/>
      <c r="TQ134" s="447"/>
      <c r="TR134" s="449"/>
      <c r="TS134" s="450">
        <f t="shared" si="8912"/>
        <v>0</v>
      </c>
      <c r="TT134" s="463"/>
      <c r="TU134" s="448"/>
      <c r="TW134" s="458"/>
      <c r="TX134" s="447"/>
      <c r="TY134" s="447"/>
      <c r="TZ134" s="447"/>
      <c r="UA134" s="450">
        <f t="shared" si="8913"/>
        <v>0</v>
      </c>
      <c r="UB134" s="447"/>
      <c r="UC134" s="447"/>
      <c r="UD134" s="447"/>
      <c r="UE134" s="447"/>
      <c r="UF134" s="447"/>
      <c r="UG134" s="449"/>
      <c r="UH134" s="450">
        <f t="shared" si="8914"/>
        <v>0</v>
      </c>
      <c r="UI134" s="463"/>
      <c r="UJ134" s="448"/>
      <c r="UL134" s="458"/>
      <c r="UM134" s="447"/>
      <c r="UN134" s="447"/>
      <c r="UO134" s="447"/>
      <c r="UP134" s="450">
        <f t="shared" si="8915"/>
        <v>0</v>
      </c>
      <c r="UQ134" s="447"/>
      <c r="UR134" s="447"/>
      <c r="US134" s="447"/>
      <c r="UT134" s="447"/>
      <c r="UU134" s="447"/>
      <c r="UV134" s="449"/>
      <c r="UW134" s="450">
        <f t="shared" si="8916"/>
        <v>0</v>
      </c>
      <c r="UX134" s="463"/>
      <c r="UY134" s="448"/>
      <c r="VA134" s="458"/>
      <c r="VB134" s="447"/>
      <c r="VC134" s="447"/>
      <c r="VD134" s="447"/>
      <c r="VE134" s="450">
        <f t="shared" si="8917"/>
        <v>0</v>
      </c>
      <c r="VF134" s="447"/>
      <c r="VG134" s="447"/>
      <c r="VH134" s="447"/>
      <c r="VI134" s="447"/>
      <c r="VJ134" s="447"/>
      <c r="VK134" s="449"/>
      <c r="VL134" s="450">
        <f t="shared" si="8918"/>
        <v>0</v>
      </c>
      <c r="VM134" s="463"/>
      <c r="VN134" s="448"/>
      <c r="VP134" s="458"/>
      <c r="VQ134" s="447"/>
      <c r="VR134" s="447"/>
      <c r="VS134" s="447"/>
      <c r="VT134" s="450">
        <f t="shared" si="8919"/>
        <v>0</v>
      </c>
      <c r="VU134" s="447"/>
      <c r="VV134" s="447"/>
      <c r="VW134" s="447"/>
      <c r="VX134" s="447"/>
      <c r="VY134" s="447"/>
      <c r="VZ134" s="449"/>
      <c r="WA134" s="450">
        <f t="shared" si="8920"/>
        <v>0</v>
      </c>
      <c r="WB134" s="463"/>
      <c r="WC134" s="448"/>
      <c r="WE134" s="458"/>
      <c r="WF134" s="447"/>
      <c r="WG134" s="447"/>
      <c r="WH134" s="447"/>
      <c r="WI134" s="450">
        <f t="shared" si="8921"/>
        <v>0</v>
      </c>
      <c r="WJ134" s="447"/>
      <c r="WK134" s="447"/>
      <c r="WL134" s="447"/>
      <c r="WM134" s="447"/>
      <c r="WN134" s="447"/>
      <c r="WO134" s="449"/>
      <c r="WP134" s="450">
        <f t="shared" si="8922"/>
        <v>0</v>
      </c>
      <c r="WQ134" s="463"/>
      <c r="WR134" s="448"/>
      <c r="WT134" s="458"/>
      <c r="WU134" s="447"/>
      <c r="WV134" s="447"/>
      <c r="WW134" s="447"/>
      <c r="WX134" s="450">
        <f t="shared" si="8923"/>
        <v>0</v>
      </c>
      <c r="WY134" s="447"/>
      <c r="WZ134" s="447"/>
      <c r="XA134" s="447"/>
      <c r="XB134" s="447"/>
      <c r="XC134" s="447"/>
      <c r="XD134" s="449"/>
      <c r="XE134" s="450">
        <f t="shared" si="8924"/>
        <v>0</v>
      </c>
      <c r="XF134" s="463"/>
      <c r="XG134" s="448"/>
      <c r="XI134" s="458"/>
      <c r="XJ134" s="447"/>
      <c r="XK134" s="447"/>
      <c r="XL134" s="447"/>
      <c r="XM134" s="450">
        <f t="shared" si="8925"/>
        <v>0</v>
      </c>
      <c r="XN134" s="447"/>
      <c r="XO134" s="447"/>
      <c r="XP134" s="447"/>
      <c r="XQ134" s="447"/>
      <c r="XR134" s="447"/>
      <c r="XS134" s="449"/>
      <c r="XT134" s="450">
        <f t="shared" si="8926"/>
        <v>0</v>
      </c>
      <c r="XU134" s="463"/>
      <c r="XV134" s="448"/>
      <c r="XX134" s="458"/>
      <c r="XY134" s="447"/>
      <c r="XZ134" s="447"/>
      <c r="YA134" s="447"/>
      <c r="YB134" s="450">
        <f t="shared" si="8927"/>
        <v>0</v>
      </c>
      <c r="YC134" s="447"/>
      <c r="YD134" s="447"/>
      <c r="YE134" s="447"/>
      <c r="YF134" s="447"/>
      <c r="YG134" s="447"/>
      <c r="YH134" s="449"/>
      <c r="YI134" s="450">
        <f t="shared" si="8928"/>
        <v>0</v>
      </c>
      <c r="YJ134" s="463"/>
      <c r="YK134" s="448"/>
      <c r="YM134" s="458"/>
      <c r="YN134" s="447"/>
      <c r="YO134" s="447"/>
      <c r="YP134" s="447"/>
      <c r="YQ134" s="450">
        <f t="shared" si="8929"/>
        <v>0</v>
      </c>
      <c r="YR134" s="447"/>
      <c r="YS134" s="447"/>
      <c r="YT134" s="447"/>
      <c r="YU134" s="447"/>
      <c r="YV134" s="447"/>
      <c r="YW134" s="449"/>
      <c r="YX134" s="450">
        <f t="shared" si="8930"/>
        <v>0</v>
      </c>
      <c r="YY134" s="463"/>
      <c r="YZ134" s="448"/>
      <c r="ZB134" s="458"/>
      <c r="ZC134" s="447"/>
      <c r="ZD134" s="447"/>
      <c r="ZE134" s="447"/>
      <c r="ZF134" s="450">
        <f t="shared" si="8931"/>
        <v>0</v>
      </c>
      <c r="ZG134" s="447"/>
      <c r="ZH134" s="447"/>
      <c r="ZI134" s="447"/>
      <c r="ZJ134" s="447"/>
      <c r="ZK134" s="447"/>
      <c r="ZL134" s="449"/>
      <c r="ZM134" s="450">
        <f t="shared" si="8932"/>
        <v>0</v>
      </c>
      <c r="ZN134" s="463"/>
      <c r="ZO134" s="448"/>
      <c r="ZQ134" s="458"/>
      <c r="ZR134" s="447"/>
      <c r="ZS134" s="447"/>
      <c r="ZT134" s="447"/>
      <c r="ZU134" s="450">
        <f t="shared" si="8933"/>
        <v>0</v>
      </c>
      <c r="ZV134" s="447"/>
      <c r="ZW134" s="447"/>
      <c r="ZX134" s="447"/>
      <c r="ZY134" s="447"/>
      <c r="ZZ134" s="447"/>
      <c r="AAA134" s="449"/>
      <c r="AAB134" s="450">
        <f t="shared" si="8934"/>
        <v>0</v>
      </c>
      <c r="AAC134" s="463"/>
      <c r="AAD134" s="448"/>
      <c r="AAF134" s="458"/>
      <c r="AAG134" s="447"/>
      <c r="AAH134" s="447"/>
      <c r="AAI134" s="447"/>
      <c r="AAJ134" s="450">
        <f t="shared" si="8935"/>
        <v>0</v>
      </c>
      <c r="AAK134" s="447"/>
      <c r="AAL134" s="447"/>
      <c r="AAM134" s="447"/>
      <c r="AAN134" s="447"/>
      <c r="AAO134" s="447"/>
      <c r="AAP134" s="449"/>
      <c r="AAQ134" s="450">
        <f t="shared" si="8936"/>
        <v>0</v>
      </c>
      <c r="AAR134" s="463"/>
      <c r="AAS134" s="448"/>
      <c r="AAU134" s="458"/>
      <c r="AAV134" s="447"/>
      <c r="AAW134" s="447"/>
      <c r="AAX134" s="447"/>
      <c r="AAY134" s="450">
        <f t="shared" si="8937"/>
        <v>0</v>
      </c>
      <c r="AAZ134" s="447"/>
      <c r="ABA134" s="447"/>
      <c r="ABB134" s="447"/>
      <c r="ABC134" s="447"/>
      <c r="ABD134" s="447"/>
      <c r="ABE134" s="449"/>
      <c r="ABF134" s="450">
        <f t="shared" si="8938"/>
        <v>0</v>
      </c>
      <c r="ABG134" s="463"/>
      <c r="ABH134" s="448"/>
      <c r="ABJ134" s="458"/>
      <c r="ABK134" s="447"/>
      <c r="ABL134" s="447"/>
      <c r="ABM134" s="447"/>
      <c r="ABN134" s="450">
        <f t="shared" si="8939"/>
        <v>0</v>
      </c>
      <c r="ABO134" s="447"/>
      <c r="ABP134" s="447"/>
      <c r="ABQ134" s="447"/>
      <c r="ABR134" s="447"/>
      <c r="ABS134" s="447"/>
      <c r="ABT134" s="449"/>
      <c r="ABU134" s="450">
        <f t="shared" si="8940"/>
        <v>0</v>
      </c>
      <c r="ABV134" s="463"/>
      <c r="ABW134" s="448"/>
      <c r="ABY134" s="458"/>
      <c r="ABZ134" s="447"/>
      <c r="ACA134" s="447"/>
      <c r="ACB134" s="447"/>
      <c r="ACC134" s="450">
        <f t="shared" si="8941"/>
        <v>0</v>
      </c>
      <c r="ACD134" s="447"/>
      <c r="ACE134" s="447"/>
      <c r="ACF134" s="447"/>
      <c r="ACG134" s="447"/>
      <c r="ACH134" s="447"/>
      <c r="ACI134" s="449"/>
      <c r="ACJ134" s="450">
        <f t="shared" si="8942"/>
        <v>0</v>
      </c>
      <c r="ACK134" s="463"/>
      <c r="ACL134" s="448"/>
      <c r="ACN134" s="458"/>
      <c r="ACO134" s="447"/>
      <c r="ACP134" s="447"/>
      <c r="ACQ134" s="447"/>
      <c r="ACR134" s="450">
        <f t="shared" si="8943"/>
        <v>0</v>
      </c>
      <c r="ACS134" s="447"/>
      <c r="ACT134" s="447"/>
      <c r="ACU134" s="447"/>
      <c r="ACV134" s="447"/>
      <c r="ACW134" s="447"/>
      <c r="ACX134" s="449"/>
      <c r="ACY134" s="450">
        <f t="shared" si="8944"/>
        <v>0</v>
      </c>
      <c r="ACZ134" s="463"/>
      <c r="ADA134" s="448"/>
      <c r="ADC134" s="458"/>
      <c r="ADD134" s="447"/>
      <c r="ADE134" s="447"/>
      <c r="ADF134" s="447"/>
      <c r="ADG134" s="450">
        <f t="shared" si="8945"/>
        <v>0</v>
      </c>
      <c r="ADH134" s="447"/>
      <c r="ADI134" s="447"/>
      <c r="ADJ134" s="447"/>
      <c r="ADK134" s="447"/>
      <c r="ADL134" s="447"/>
      <c r="ADM134" s="449"/>
      <c r="ADN134" s="450">
        <f t="shared" si="8946"/>
        <v>0</v>
      </c>
      <c r="ADO134" s="463"/>
      <c r="ADP134" s="448"/>
      <c r="ADR134" s="458"/>
      <c r="ADS134" s="447"/>
      <c r="ADT134" s="447"/>
      <c r="ADU134" s="447"/>
      <c r="ADV134" s="450">
        <f t="shared" si="8947"/>
        <v>0</v>
      </c>
      <c r="ADW134" s="447"/>
      <c r="ADX134" s="447"/>
      <c r="ADY134" s="447"/>
      <c r="ADZ134" s="447"/>
      <c r="AEA134" s="447"/>
      <c r="AEB134" s="449"/>
      <c r="AEC134" s="450">
        <f t="shared" si="8948"/>
        <v>0</v>
      </c>
      <c r="AED134" s="463"/>
      <c r="AEE134" s="448"/>
      <c r="AEG134" s="458"/>
      <c r="AEH134" s="447"/>
      <c r="AEI134" s="447"/>
      <c r="AEJ134" s="447"/>
      <c r="AEK134" s="450">
        <f t="shared" si="8949"/>
        <v>0</v>
      </c>
      <c r="AEL134" s="447"/>
      <c r="AEM134" s="447"/>
      <c r="AEN134" s="447"/>
      <c r="AEO134" s="447"/>
      <c r="AEP134" s="447"/>
      <c r="AEQ134" s="449"/>
      <c r="AER134" s="450">
        <f t="shared" si="8950"/>
        <v>0</v>
      </c>
      <c r="AES134" s="463"/>
      <c r="AET134" s="448"/>
      <c r="AEV134" s="458"/>
      <c r="AEW134" s="447"/>
      <c r="AEX134" s="447"/>
      <c r="AEY134" s="447"/>
      <c r="AEZ134" s="450">
        <f t="shared" si="8951"/>
        <v>0</v>
      </c>
      <c r="AFA134" s="447"/>
      <c r="AFB134" s="447"/>
      <c r="AFC134" s="447"/>
      <c r="AFD134" s="447"/>
      <c r="AFE134" s="447"/>
      <c r="AFF134" s="449"/>
      <c r="AFG134" s="450">
        <f t="shared" si="8952"/>
        <v>0</v>
      </c>
      <c r="AFH134" s="463"/>
      <c r="AFI134" s="448"/>
      <c r="AFK134" s="458"/>
      <c r="AFL134" s="447"/>
      <c r="AFM134" s="447"/>
      <c r="AFN134" s="447"/>
      <c r="AFO134" s="450">
        <f t="shared" si="8953"/>
        <v>0</v>
      </c>
      <c r="AFP134" s="447"/>
      <c r="AFQ134" s="447"/>
      <c r="AFR134" s="447"/>
      <c r="AFS134" s="447"/>
      <c r="AFT134" s="447"/>
      <c r="AFU134" s="449"/>
      <c r="AFV134" s="450">
        <f t="shared" si="8954"/>
        <v>0</v>
      </c>
      <c r="AFW134" s="463"/>
      <c r="AFX134" s="448"/>
      <c r="AFZ134" s="458"/>
      <c r="AGA134" s="447"/>
      <c r="AGB134" s="447"/>
      <c r="AGC134" s="447"/>
      <c r="AGD134" s="450">
        <f t="shared" si="8955"/>
        <v>0</v>
      </c>
      <c r="AGE134" s="447"/>
      <c r="AGF134" s="447"/>
      <c r="AGG134" s="447"/>
      <c r="AGH134" s="447"/>
      <c r="AGI134" s="447"/>
      <c r="AGJ134" s="449"/>
      <c r="AGK134" s="450">
        <f t="shared" si="8956"/>
        <v>0</v>
      </c>
      <c r="AGL134" s="463"/>
      <c r="AGM134" s="448"/>
      <c r="AGO134" s="458"/>
      <c r="AGP134" s="447"/>
      <c r="AGQ134" s="447"/>
      <c r="AGR134" s="447"/>
      <c r="AGS134" s="450">
        <f t="shared" si="8957"/>
        <v>0</v>
      </c>
      <c r="AGT134" s="447"/>
      <c r="AGU134" s="447"/>
      <c r="AGV134" s="447"/>
      <c r="AGW134" s="447"/>
      <c r="AGX134" s="447"/>
      <c r="AGY134" s="449"/>
      <c r="AGZ134" s="450">
        <f t="shared" si="8958"/>
        <v>0</v>
      </c>
      <c r="AHA134" s="463"/>
      <c r="AHB134" s="448"/>
      <c r="AHD134" s="458"/>
      <c r="AHE134" s="447"/>
      <c r="AHF134" s="447"/>
      <c r="AHG134" s="447"/>
      <c r="AHH134" s="450">
        <f t="shared" si="8959"/>
        <v>0</v>
      </c>
      <c r="AHI134" s="447"/>
      <c r="AHJ134" s="447"/>
      <c r="AHK134" s="447"/>
      <c r="AHL134" s="447"/>
      <c r="AHM134" s="447"/>
      <c r="AHN134" s="449"/>
      <c r="AHO134" s="450">
        <f t="shared" si="8960"/>
        <v>0</v>
      </c>
      <c r="AHP134" s="463"/>
      <c r="AHQ134" s="448"/>
      <c r="AHS134" s="458"/>
      <c r="AHT134" s="447"/>
      <c r="AHU134" s="447"/>
      <c r="AHV134" s="447"/>
      <c r="AHW134" s="450">
        <f t="shared" si="8961"/>
        <v>0</v>
      </c>
      <c r="AHX134" s="447"/>
      <c r="AHY134" s="447"/>
      <c r="AHZ134" s="447"/>
      <c r="AIA134" s="447"/>
      <c r="AIB134" s="447"/>
      <c r="AIC134" s="449"/>
      <c r="AID134" s="450">
        <f t="shared" si="8962"/>
        <v>0</v>
      </c>
      <c r="AIE134" s="463"/>
      <c r="AIF134" s="448"/>
      <c r="AIH134" s="458"/>
      <c r="AII134" s="447"/>
      <c r="AIJ134" s="447"/>
      <c r="AIK134" s="447"/>
      <c r="AIL134" s="450">
        <f t="shared" si="8963"/>
        <v>0</v>
      </c>
      <c r="AIM134" s="447"/>
      <c r="AIN134" s="447"/>
      <c r="AIO134" s="447"/>
      <c r="AIP134" s="447"/>
      <c r="AIQ134" s="447"/>
      <c r="AIR134" s="449"/>
      <c r="AIS134" s="450">
        <f t="shared" si="8964"/>
        <v>0</v>
      </c>
      <c r="AIT134" s="463"/>
      <c r="AIU134" s="448"/>
      <c r="AIW134" s="458"/>
      <c r="AIX134" s="447"/>
      <c r="AIY134" s="447"/>
      <c r="AIZ134" s="447"/>
      <c r="AJA134" s="450">
        <f t="shared" si="8965"/>
        <v>0</v>
      </c>
      <c r="AJB134" s="447"/>
      <c r="AJC134" s="447"/>
      <c r="AJD134" s="447"/>
      <c r="AJE134" s="447"/>
      <c r="AJF134" s="447"/>
      <c r="AJG134" s="449"/>
      <c r="AJH134" s="450">
        <f t="shared" si="8966"/>
        <v>0</v>
      </c>
      <c r="AJI134" s="463"/>
      <c r="AJJ134" s="448"/>
      <c r="AJL134" s="458"/>
      <c r="AJM134" s="447"/>
      <c r="AJN134" s="447"/>
      <c r="AJO134" s="447"/>
      <c r="AJP134" s="450">
        <f t="shared" si="8967"/>
        <v>0</v>
      </c>
      <c r="AJQ134" s="447"/>
      <c r="AJR134" s="447"/>
      <c r="AJS134" s="447"/>
      <c r="AJT134" s="447"/>
      <c r="AJU134" s="447"/>
      <c r="AJV134" s="449"/>
      <c r="AJW134" s="450">
        <f t="shared" si="8968"/>
        <v>0</v>
      </c>
      <c r="AJX134" s="463"/>
      <c r="AJY134" s="448"/>
      <c r="AKA134" s="458"/>
      <c r="AKB134" s="447"/>
      <c r="AKC134" s="447"/>
      <c r="AKD134" s="447"/>
      <c r="AKE134" s="450">
        <f t="shared" si="8969"/>
        <v>0</v>
      </c>
      <c r="AKF134" s="447"/>
      <c r="AKG134" s="447"/>
      <c r="AKH134" s="447"/>
      <c r="AKI134" s="447"/>
      <c r="AKJ134" s="447"/>
      <c r="AKK134" s="449"/>
      <c r="AKL134" s="450">
        <f t="shared" si="8970"/>
        <v>0</v>
      </c>
      <c r="AKM134" s="463"/>
      <c r="AKN134" s="448"/>
      <c r="AKP134" s="458"/>
      <c r="AKQ134" s="447"/>
      <c r="AKR134" s="447"/>
      <c r="AKS134" s="447"/>
      <c r="AKT134" s="450">
        <f t="shared" si="8971"/>
        <v>0</v>
      </c>
      <c r="AKU134" s="447"/>
      <c r="AKV134" s="447"/>
      <c r="AKW134" s="447"/>
      <c r="AKX134" s="447"/>
      <c r="AKY134" s="447"/>
      <c r="AKZ134" s="449"/>
      <c r="ALA134" s="450">
        <f t="shared" si="8972"/>
        <v>0</v>
      </c>
      <c r="ALB134" s="463"/>
      <c r="ALC134" s="448"/>
      <c r="ALE134" s="458"/>
      <c r="ALF134" s="447"/>
      <c r="ALG134" s="447"/>
      <c r="ALH134" s="447"/>
      <c r="ALI134" s="450">
        <f t="shared" si="8973"/>
        <v>0</v>
      </c>
      <c r="ALJ134" s="447"/>
      <c r="ALK134" s="447"/>
      <c r="ALL134" s="447"/>
      <c r="ALM134" s="447"/>
      <c r="ALN134" s="447"/>
      <c r="ALO134" s="449"/>
      <c r="ALP134" s="450">
        <f t="shared" si="8974"/>
        <v>0</v>
      </c>
      <c r="ALQ134" s="463"/>
      <c r="ALR134" s="448"/>
      <c r="ALT134" s="458"/>
      <c r="ALU134" s="447"/>
      <c r="ALV134" s="447"/>
      <c r="ALW134" s="447"/>
      <c r="ALX134" s="450">
        <f t="shared" si="8975"/>
        <v>0</v>
      </c>
      <c r="ALY134" s="447"/>
      <c r="ALZ134" s="447"/>
      <c r="AMA134" s="447"/>
      <c r="AMB134" s="447"/>
      <c r="AMC134" s="447"/>
      <c r="AMD134" s="449"/>
      <c r="AME134" s="450">
        <f t="shared" si="8976"/>
        <v>0</v>
      </c>
      <c r="AMF134" s="463"/>
      <c r="AMG134" s="448"/>
      <c r="AMI134" s="458"/>
      <c r="AMJ134" s="447"/>
      <c r="AMK134" s="447"/>
      <c r="AML134" s="447"/>
      <c r="AMM134" s="450">
        <f t="shared" si="8977"/>
        <v>0</v>
      </c>
      <c r="AMN134" s="447"/>
      <c r="AMO134" s="447"/>
      <c r="AMP134" s="447"/>
      <c r="AMQ134" s="447"/>
      <c r="AMR134" s="447"/>
      <c r="AMS134" s="449"/>
      <c r="AMT134" s="450">
        <f t="shared" si="8978"/>
        <v>0</v>
      </c>
      <c r="AMU134" s="463"/>
      <c r="AMV134" s="448"/>
      <c r="AMX134" s="458"/>
      <c r="AMY134" s="447"/>
      <c r="AMZ134" s="447"/>
      <c r="ANA134" s="447"/>
      <c r="ANB134" s="450">
        <f t="shared" si="8979"/>
        <v>0</v>
      </c>
      <c r="ANC134" s="447"/>
      <c r="AND134" s="447"/>
      <c r="ANE134" s="447"/>
      <c r="ANF134" s="447"/>
      <c r="ANG134" s="447"/>
      <c r="ANH134" s="449"/>
      <c r="ANI134" s="450">
        <f t="shared" si="8980"/>
        <v>0</v>
      </c>
      <c r="ANJ134" s="463"/>
      <c r="ANK134" s="448"/>
      <c r="ANM134" s="458"/>
      <c r="ANN134" s="447"/>
      <c r="ANO134" s="447"/>
      <c r="ANP134" s="447"/>
      <c r="ANQ134" s="450">
        <f t="shared" si="8981"/>
        <v>0</v>
      </c>
      <c r="ANR134" s="447"/>
      <c r="ANS134" s="447"/>
      <c r="ANT134" s="447"/>
      <c r="ANU134" s="447"/>
      <c r="ANV134" s="447"/>
      <c r="ANW134" s="449"/>
      <c r="ANX134" s="450">
        <f t="shared" si="8982"/>
        <v>0</v>
      </c>
      <c r="ANY134" s="463"/>
      <c r="ANZ134" s="448"/>
      <c r="AOB134" s="458"/>
      <c r="AOC134" s="447"/>
      <c r="AOD134" s="447"/>
      <c r="AOE134" s="447"/>
      <c r="AOF134" s="450">
        <f t="shared" si="8983"/>
        <v>0</v>
      </c>
      <c r="AOG134" s="447"/>
      <c r="AOH134" s="447"/>
      <c r="AOI134" s="447"/>
      <c r="AOJ134" s="447"/>
      <c r="AOK134" s="447"/>
      <c r="AOL134" s="449"/>
      <c r="AOM134" s="450">
        <f t="shared" si="8984"/>
        <v>0</v>
      </c>
      <c r="AON134" s="463"/>
      <c r="AOO134" s="448"/>
      <c r="AOQ134" s="458"/>
      <c r="AOR134" s="447"/>
      <c r="AOS134" s="447"/>
      <c r="AOT134" s="447"/>
      <c r="AOU134" s="450">
        <f t="shared" si="8985"/>
        <v>0</v>
      </c>
      <c r="AOV134" s="447"/>
      <c r="AOW134" s="447"/>
      <c r="AOX134" s="447"/>
      <c r="AOY134" s="447"/>
      <c r="AOZ134" s="447"/>
      <c r="APA134" s="449"/>
      <c r="APB134" s="450">
        <f t="shared" si="8986"/>
        <v>0</v>
      </c>
      <c r="APC134" s="463"/>
      <c r="APD134" s="448"/>
      <c r="APF134" s="458"/>
      <c r="APG134" s="447"/>
      <c r="APH134" s="447"/>
      <c r="API134" s="447"/>
      <c r="APJ134" s="450">
        <f t="shared" si="8987"/>
        <v>0</v>
      </c>
      <c r="APK134" s="447"/>
      <c r="APL134" s="447"/>
      <c r="APM134" s="447"/>
      <c r="APN134" s="447"/>
      <c r="APO134" s="447"/>
      <c r="APP134" s="449"/>
      <c r="APQ134" s="450">
        <f t="shared" si="8988"/>
        <v>0</v>
      </c>
      <c r="APR134" s="463"/>
      <c r="APS134" s="448"/>
      <c r="APU134" s="458"/>
      <c r="APV134" s="447"/>
      <c r="APW134" s="447"/>
      <c r="APX134" s="447"/>
      <c r="APY134" s="450">
        <f t="shared" si="8989"/>
        <v>0</v>
      </c>
      <c r="APZ134" s="447"/>
      <c r="AQA134" s="447"/>
      <c r="AQB134" s="447"/>
      <c r="AQC134" s="447"/>
      <c r="AQD134" s="447"/>
      <c r="AQE134" s="449"/>
      <c r="AQF134" s="450">
        <f t="shared" si="8990"/>
        <v>0</v>
      </c>
      <c r="AQG134" s="463"/>
      <c r="AQH134" s="448"/>
      <c r="AQJ134" s="458"/>
      <c r="AQK134" s="447"/>
      <c r="AQL134" s="447"/>
      <c r="AQM134" s="447"/>
      <c r="AQN134" s="450">
        <f t="shared" si="8991"/>
        <v>0</v>
      </c>
      <c r="AQO134" s="447"/>
      <c r="AQP134" s="447"/>
      <c r="AQQ134" s="447"/>
      <c r="AQR134" s="447"/>
      <c r="AQS134" s="447"/>
      <c r="AQT134" s="449"/>
      <c r="AQU134" s="450">
        <f t="shared" si="8992"/>
        <v>0</v>
      </c>
      <c r="AQV134" s="463"/>
      <c r="AQW134" s="448"/>
      <c r="AQY134" s="458"/>
      <c r="AQZ134" s="447"/>
      <c r="ARA134" s="447"/>
      <c r="ARB134" s="447"/>
      <c r="ARC134" s="450">
        <f t="shared" si="8993"/>
        <v>0</v>
      </c>
      <c r="ARD134" s="447"/>
      <c r="ARE134" s="447"/>
      <c r="ARF134" s="447"/>
      <c r="ARG134" s="447"/>
      <c r="ARH134" s="447"/>
      <c r="ARI134" s="449"/>
      <c r="ARJ134" s="450">
        <f t="shared" si="8994"/>
        <v>0</v>
      </c>
      <c r="ARK134" s="463"/>
      <c r="ARL134" s="448"/>
      <c r="ARN134" s="458"/>
      <c r="ARO134" s="447"/>
      <c r="ARP134" s="447"/>
      <c r="ARQ134" s="447"/>
      <c r="ARR134" s="450">
        <f t="shared" si="8995"/>
        <v>0</v>
      </c>
      <c r="ARS134" s="447"/>
      <c r="ART134" s="447"/>
      <c r="ARU134" s="447"/>
      <c r="ARV134" s="447"/>
      <c r="ARW134" s="447"/>
      <c r="ARX134" s="449"/>
      <c r="ARY134" s="450">
        <f t="shared" si="8996"/>
        <v>0</v>
      </c>
      <c r="ARZ134" s="463"/>
      <c r="ASA134" s="448"/>
      <c r="ASC134" s="458"/>
      <c r="ASD134" s="447"/>
      <c r="ASE134" s="447"/>
      <c r="ASF134" s="447"/>
      <c r="ASG134" s="450">
        <f t="shared" si="8997"/>
        <v>0</v>
      </c>
      <c r="ASH134" s="447"/>
      <c r="ASI134" s="447"/>
      <c r="ASJ134" s="447"/>
      <c r="ASK134" s="447"/>
      <c r="ASL134" s="447"/>
      <c r="ASM134" s="449"/>
      <c r="ASN134" s="450">
        <f t="shared" si="8998"/>
        <v>0</v>
      </c>
      <c r="ASO134" s="463"/>
      <c r="ASP134" s="448"/>
      <c r="ASR134" s="458"/>
      <c r="ASS134" s="447"/>
      <c r="AST134" s="447"/>
      <c r="ASU134" s="447"/>
      <c r="ASV134" s="450">
        <f t="shared" si="8999"/>
        <v>0</v>
      </c>
      <c r="ASW134" s="447"/>
      <c r="ASX134" s="447"/>
      <c r="ASY134" s="447"/>
      <c r="ASZ134" s="447"/>
      <c r="ATA134" s="447"/>
      <c r="ATB134" s="449"/>
      <c r="ATC134" s="450">
        <f t="shared" si="9000"/>
        <v>0</v>
      </c>
      <c r="ATD134" s="463"/>
      <c r="ATE134" s="448"/>
      <c r="ATG134" s="458"/>
      <c r="ATH134" s="447"/>
      <c r="ATI134" s="447"/>
      <c r="ATJ134" s="447"/>
      <c r="ATK134" s="450">
        <f t="shared" si="9001"/>
        <v>0</v>
      </c>
      <c r="ATL134" s="447"/>
      <c r="ATM134" s="447"/>
      <c r="ATN134" s="447"/>
      <c r="ATO134" s="447"/>
      <c r="ATP134" s="447"/>
      <c r="ATQ134" s="449"/>
      <c r="ATR134" s="450">
        <f t="shared" si="9002"/>
        <v>0</v>
      </c>
      <c r="ATS134" s="463"/>
      <c r="ATT134" s="448"/>
      <c r="ATV134" s="458"/>
      <c r="ATW134" s="447"/>
      <c r="ATX134" s="447"/>
      <c r="ATY134" s="447"/>
      <c r="ATZ134" s="450">
        <f t="shared" si="9003"/>
        <v>0</v>
      </c>
      <c r="AUA134" s="447"/>
      <c r="AUB134" s="447"/>
      <c r="AUC134" s="447"/>
      <c r="AUD134" s="447"/>
      <c r="AUE134" s="447"/>
      <c r="AUF134" s="449"/>
      <c r="AUG134" s="450">
        <f t="shared" si="9004"/>
        <v>0</v>
      </c>
      <c r="AUH134" s="463"/>
      <c r="AUI134" s="448"/>
      <c r="AUK134" s="458"/>
      <c r="AUL134" s="447"/>
      <c r="AUM134" s="447"/>
      <c r="AUN134" s="447"/>
      <c r="AUO134" s="450">
        <f t="shared" si="9005"/>
        <v>0</v>
      </c>
      <c r="AUP134" s="447"/>
      <c r="AUQ134" s="447"/>
      <c r="AUR134" s="447"/>
      <c r="AUS134" s="447"/>
      <c r="AUT134" s="447"/>
      <c r="AUU134" s="449"/>
      <c r="AUV134" s="450">
        <f t="shared" si="9006"/>
        <v>0</v>
      </c>
      <c r="AUW134" s="463"/>
      <c r="AUX134" s="448"/>
      <c r="AUZ134" s="458"/>
      <c r="AVA134" s="447"/>
      <c r="AVB134" s="447"/>
      <c r="AVC134" s="447"/>
      <c r="AVD134" s="450">
        <f t="shared" si="9007"/>
        <v>0</v>
      </c>
      <c r="AVE134" s="447"/>
      <c r="AVF134" s="447"/>
      <c r="AVG134" s="447"/>
      <c r="AVH134" s="447"/>
      <c r="AVI134" s="447"/>
      <c r="AVJ134" s="449"/>
      <c r="AVK134" s="450">
        <f t="shared" si="9008"/>
        <v>0</v>
      </c>
      <c r="AVL134" s="463"/>
      <c r="AVM134" s="448"/>
      <c r="AVO134" s="458"/>
      <c r="AVP134" s="447"/>
      <c r="AVQ134" s="447"/>
      <c r="AVR134" s="447"/>
      <c r="AVS134" s="450">
        <f t="shared" si="9009"/>
        <v>0</v>
      </c>
      <c r="AVT134" s="447"/>
      <c r="AVU134" s="447"/>
      <c r="AVV134" s="447"/>
      <c r="AVW134" s="447"/>
      <c r="AVX134" s="447"/>
      <c r="AVY134" s="449"/>
      <c r="AVZ134" s="450">
        <f t="shared" si="9010"/>
        <v>0</v>
      </c>
      <c r="AWA134" s="463"/>
      <c r="AWB134" s="448"/>
      <c r="AWD134" s="458"/>
      <c r="AWE134" s="447"/>
      <c r="AWF134" s="447"/>
      <c r="AWG134" s="447"/>
      <c r="AWH134" s="450">
        <f t="shared" si="9011"/>
        <v>0</v>
      </c>
      <c r="AWI134" s="447"/>
      <c r="AWJ134" s="447"/>
      <c r="AWK134" s="447"/>
      <c r="AWL134" s="447"/>
      <c r="AWM134" s="447"/>
      <c r="AWN134" s="449"/>
      <c r="AWO134" s="450">
        <f t="shared" si="9012"/>
        <v>0</v>
      </c>
      <c r="AWP134" s="463"/>
      <c r="AWQ134" s="448"/>
      <c r="AWS134" s="458"/>
      <c r="AWT134" s="447"/>
      <c r="AWU134" s="447"/>
      <c r="AWV134" s="447"/>
      <c r="AWW134" s="450">
        <f t="shared" si="9013"/>
        <v>0</v>
      </c>
      <c r="AWX134" s="447"/>
      <c r="AWY134" s="447"/>
      <c r="AWZ134" s="447"/>
      <c r="AXA134" s="447"/>
      <c r="AXB134" s="447"/>
      <c r="AXC134" s="449"/>
      <c r="AXD134" s="450">
        <f t="shared" si="9014"/>
        <v>0</v>
      </c>
      <c r="AXE134" s="463"/>
      <c r="AXF134" s="448"/>
      <c r="AXH134" s="458"/>
      <c r="AXI134" s="447"/>
      <c r="AXJ134" s="447"/>
      <c r="AXK134" s="447"/>
      <c r="AXL134" s="450">
        <f t="shared" si="9015"/>
        <v>0</v>
      </c>
      <c r="AXM134" s="447"/>
      <c r="AXN134" s="447"/>
      <c r="AXO134" s="447"/>
      <c r="AXP134" s="447"/>
      <c r="AXQ134" s="447"/>
      <c r="AXR134" s="449"/>
      <c r="AXS134" s="450">
        <f t="shared" si="9016"/>
        <v>0</v>
      </c>
      <c r="AXT134" s="463"/>
      <c r="AXU134" s="448"/>
      <c r="AXW134" s="458"/>
      <c r="AXX134" s="447"/>
      <c r="AXY134" s="447"/>
      <c r="AXZ134" s="447"/>
      <c r="AYA134" s="450">
        <f t="shared" si="9017"/>
        <v>0</v>
      </c>
      <c r="AYB134" s="447"/>
      <c r="AYC134" s="447"/>
      <c r="AYD134" s="447"/>
      <c r="AYE134" s="447"/>
      <c r="AYF134" s="447"/>
      <c r="AYG134" s="449"/>
      <c r="AYH134" s="450">
        <f t="shared" si="9018"/>
        <v>0</v>
      </c>
      <c r="AYI134" s="463"/>
      <c r="AYJ134" s="448"/>
      <c r="AYL134" s="458"/>
      <c r="AYM134" s="447"/>
      <c r="AYN134" s="447"/>
      <c r="AYO134" s="447"/>
      <c r="AYP134" s="450">
        <f t="shared" si="9019"/>
        <v>0</v>
      </c>
      <c r="AYQ134" s="447"/>
      <c r="AYR134" s="447"/>
      <c r="AYS134" s="447"/>
      <c r="AYT134" s="447"/>
      <c r="AYU134" s="447"/>
      <c r="AYV134" s="449"/>
      <c r="AYW134" s="450">
        <f t="shared" si="9020"/>
        <v>0</v>
      </c>
      <c r="AYX134" s="463"/>
      <c r="AYY134" s="448"/>
      <c r="AZA134" s="458"/>
      <c r="AZB134" s="447"/>
      <c r="AZC134" s="447"/>
      <c r="AZD134" s="447"/>
      <c r="AZE134" s="450">
        <f t="shared" si="9021"/>
        <v>0</v>
      </c>
      <c r="AZF134" s="447"/>
      <c r="AZG134" s="447"/>
      <c r="AZH134" s="447"/>
      <c r="AZI134" s="447"/>
      <c r="AZJ134" s="447"/>
      <c r="AZK134" s="449"/>
      <c r="AZL134" s="450">
        <f t="shared" si="9022"/>
        <v>0</v>
      </c>
      <c r="AZM134" s="463"/>
      <c r="AZN134" s="448"/>
      <c r="AZP134" s="458"/>
      <c r="AZQ134" s="447"/>
      <c r="AZR134" s="447"/>
      <c r="AZS134" s="447"/>
      <c r="AZT134" s="450">
        <f t="shared" si="9023"/>
        <v>0</v>
      </c>
      <c r="AZU134" s="447"/>
      <c r="AZV134" s="447"/>
      <c r="AZW134" s="447"/>
      <c r="AZX134" s="447"/>
      <c r="AZY134" s="447"/>
      <c r="AZZ134" s="449"/>
      <c r="BAA134" s="450">
        <f t="shared" si="9024"/>
        <v>0</v>
      </c>
      <c r="BAB134" s="463"/>
      <c r="BAC134" s="448"/>
      <c r="BAE134" s="458"/>
      <c r="BAF134" s="447"/>
      <c r="BAG134" s="447"/>
      <c r="BAH134" s="447"/>
      <c r="BAI134" s="450">
        <f t="shared" si="9025"/>
        <v>0</v>
      </c>
      <c r="BAJ134" s="447"/>
      <c r="BAK134" s="447"/>
      <c r="BAL134" s="447"/>
      <c r="BAM134" s="447"/>
      <c r="BAN134" s="447"/>
      <c r="BAO134" s="449"/>
      <c r="BAP134" s="450">
        <f t="shared" si="9026"/>
        <v>0</v>
      </c>
      <c r="BAQ134" s="463"/>
      <c r="BAR134" s="448"/>
      <c r="BAT134" s="458"/>
      <c r="BAU134" s="447"/>
      <c r="BAV134" s="447"/>
      <c r="BAW134" s="447"/>
      <c r="BAX134" s="450">
        <f t="shared" si="9027"/>
        <v>0</v>
      </c>
      <c r="BAY134" s="447"/>
      <c r="BAZ134" s="447"/>
      <c r="BBA134" s="447"/>
      <c r="BBB134" s="447"/>
      <c r="BBC134" s="447"/>
      <c r="BBD134" s="449"/>
      <c r="BBE134" s="450">
        <f t="shared" si="9028"/>
        <v>0</v>
      </c>
      <c r="BBF134" s="463"/>
      <c r="BBG134" s="448"/>
      <c r="BBI134" s="458"/>
      <c r="BBJ134" s="447"/>
      <c r="BBK134" s="447"/>
      <c r="BBL134" s="447"/>
      <c r="BBM134" s="450">
        <f t="shared" si="9029"/>
        <v>0</v>
      </c>
      <c r="BBN134" s="447"/>
      <c r="BBO134" s="447"/>
      <c r="BBP134" s="447"/>
      <c r="BBQ134" s="447"/>
      <c r="BBR134" s="447"/>
      <c r="BBS134" s="449"/>
      <c r="BBT134" s="450">
        <f t="shared" si="9030"/>
        <v>0</v>
      </c>
      <c r="BBU134" s="463"/>
      <c r="BBV134" s="448"/>
      <c r="BBX134" s="458"/>
      <c r="BBY134" s="447"/>
      <c r="BBZ134" s="447"/>
      <c r="BCA134" s="447"/>
      <c r="BCB134" s="450">
        <f t="shared" si="9031"/>
        <v>0</v>
      </c>
      <c r="BCC134" s="447"/>
      <c r="BCD134" s="447"/>
      <c r="BCE134" s="447"/>
      <c r="BCF134" s="447"/>
      <c r="BCG134" s="447"/>
      <c r="BCH134" s="449"/>
      <c r="BCI134" s="450">
        <f t="shared" si="9032"/>
        <v>0</v>
      </c>
      <c r="BCJ134" s="463"/>
      <c r="BCK134" s="448"/>
      <c r="BCM134" s="458"/>
      <c r="BCN134" s="447"/>
      <c r="BCO134" s="447"/>
      <c r="BCP134" s="447"/>
      <c r="BCQ134" s="450">
        <f t="shared" si="9033"/>
        <v>0</v>
      </c>
      <c r="BCR134" s="447"/>
      <c r="BCS134" s="447"/>
      <c r="BCT134" s="447"/>
      <c r="BCU134" s="447"/>
      <c r="BCV134" s="447"/>
      <c r="BCW134" s="449"/>
      <c r="BCX134" s="450">
        <f t="shared" si="9034"/>
        <v>0</v>
      </c>
      <c r="BCY134" s="463"/>
      <c r="BCZ134" s="448"/>
      <c r="BDB134" s="458"/>
      <c r="BDC134" s="447"/>
      <c r="BDD134" s="447"/>
      <c r="BDE134" s="447"/>
      <c r="BDF134" s="450">
        <f t="shared" si="9035"/>
        <v>0</v>
      </c>
      <c r="BDG134" s="447"/>
      <c r="BDH134" s="447"/>
      <c r="BDI134" s="447"/>
      <c r="BDJ134" s="447"/>
      <c r="BDK134" s="447"/>
      <c r="BDL134" s="449"/>
      <c r="BDM134" s="450">
        <f t="shared" si="9036"/>
        <v>0</v>
      </c>
      <c r="BDN134" s="463"/>
      <c r="BDO134" s="448"/>
      <c r="BDQ134" s="458"/>
      <c r="BDR134" s="447"/>
      <c r="BDS134" s="447"/>
      <c r="BDT134" s="447"/>
      <c r="BDU134" s="450">
        <f t="shared" si="9037"/>
        <v>0</v>
      </c>
      <c r="BDV134" s="447"/>
      <c r="BDW134" s="447"/>
      <c r="BDX134" s="447"/>
      <c r="BDY134" s="447"/>
      <c r="BDZ134" s="447"/>
      <c r="BEA134" s="449"/>
      <c r="BEB134" s="450">
        <f t="shared" si="9038"/>
        <v>0</v>
      </c>
      <c r="BEC134" s="463"/>
      <c r="BED134" s="448"/>
      <c r="BEF134" s="458"/>
      <c r="BEG134" s="447"/>
      <c r="BEH134" s="447"/>
      <c r="BEI134" s="447"/>
      <c r="BEJ134" s="450">
        <f t="shared" si="9039"/>
        <v>0</v>
      </c>
      <c r="BEK134" s="447"/>
      <c r="BEL134" s="447"/>
      <c r="BEM134" s="447"/>
      <c r="BEN134" s="447"/>
      <c r="BEO134" s="447"/>
      <c r="BEP134" s="449"/>
      <c r="BEQ134" s="450">
        <f t="shared" si="9040"/>
        <v>0</v>
      </c>
      <c r="BER134" s="463"/>
      <c r="BES134" s="448"/>
      <c r="BEU134" s="458"/>
      <c r="BEV134" s="447"/>
      <c r="BEW134" s="447"/>
      <c r="BEX134" s="447"/>
      <c r="BEY134" s="450">
        <f t="shared" si="9041"/>
        <v>0</v>
      </c>
      <c r="BEZ134" s="447"/>
      <c r="BFA134" s="447"/>
      <c r="BFB134" s="447"/>
      <c r="BFC134" s="447"/>
      <c r="BFD134" s="447"/>
      <c r="BFE134" s="449"/>
      <c r="BFF134" s="450">
        <f t="shared" si="9042"/>
        <v>0</v>
      </c>
      <c r="BFG134" s="463"/>
      <c r="BFH134" s="448"/>
      <c r="BFJ134" s="458"/>
      <c r="BFK134" s="447"/>
      <c r="BFL134" s="447"/>
      <c r="BFM134" s="447"/>
      <c r="BFN134" s="450">
        <f t="shared" si="9043"/>
        <v>0</v>
      </c>
      <c r="BFO134" s="447"/>
      <c r="BFP134" s="447"/>
      <c r="BFQ134" s="447"/>
      <c r="BFR134" s="447"/>
      <c r="BFS134" s="447"/>
      <c r="BFT134" s="449"/>
      <c r="BFU134" s="450">
        <f t="shared" si="9044"/>
        <v>0</v>
      </c>
      <c r="BFV134" s="463"/>
      <c r="BFW134" s="448"/>
      <c r="BFY134" s="458"/>
      <c r="BFZ134" s="447"/>
      <c r="BGA134" s="447"/>
      <c r="BGB134" s="447"/>
      <c r="BGC134" s="450">
        <f t="shared" si="9045"/>
        <v>0</v>
      </c>
      <c r="BGD134" s="447"/>
      <c r="BGE134" s="447"/>
      <c r="BGF134" s="447"/>
      <c r="BGG134" s="447"/>
      <c r="BGH134" s="447"/>
      <c r="BGI134" s="449"/>
      <c r="BGJ134" s="450">
        <f t="shared" si="9046"/>
        <v>0</v>
      </c>
      <c r="BGK134" s="463"/>
      <c r="BGL134" s="448"/>
      <c r="BGN134" s="458"/>
      <c r="BGO134" s="447"/>
      <c r="BGP134" s="447"/>
      <c r="BGQ134" s="447"/>
      <c r="BGR134" s="450">
        <f t="shared" si="9047"/>
        <v>0</v>
      </c>
      <c r="BGS134" s="447"/>
      <c r="BGT134" s="447"/>
      <c r="BGU134" s="447"/>
      <c r="BGV134" s="447"/>
      <c r="BGW134" s="447"/>
      <c r="BGX134" s="449"/>
      <c r="BGY134" s="450">
        <f t="shared" si="9048"/>
        <v>0</v>
      </c>
      <c r="BGZ134" s="463"/>
      <c r="BHA134" s="448"/>
      <c r="BHC134" s="458"/>
      <c r="BHD134" s="447"/>
      <c r="BHE134" s="447"/>
      <c r="BHF134" s="447"/>
      <c r="BHG134" s="450">
        <f t="shared" si="9049"/>
        <v>0</v>
      </c>
      <c r="BHH134" s="447"/>
      <c r="BHI134" s="447"/>
      <c r="BHJ134" s="447"/>
      <c r="BHK134" s="447"/>
      <c r="BHL134" s="447"/>
      <c r="BHM134" s="449"/>
      <c r="BHN134" s="450">
        <f t="shared" si="9050"/>
        <v>0</v>
      </c>
      <c r="BHO134" s="463"/>
      <c r="BHP134" s="448"/>
      <c r="BHR134" s="458"/>
      <c r="BHS134" s="447"/>
      <c r="BHT134" s="447"/>
      <c r="BHU134" s="447"/>
      <c r="BHV134" s="450">
        <f t="shared" si="9051"/>
        <v>0</v>
      </c>
      <c r="BHW134" s="447"/>
      <c r="BHX134" s="447"/>
      <c r="BHY134" s="447"/>
      <c r="BHZ134" s="447"/>
      <c r="BIA134" s="447"/>
      <c r="BIB134" s="449"/>
      <c r="BIC134" s="450">
        <f t="shared" si="9052"/>
        <v>0</v>
      </c>
      <c r="BID134" s="463"/>
      <c r="BIE134" s="448"/>
      <c r="BIG134" s="458"/>
      <c r="BIH134" s="447"/>
      <c r="BII134" s="447"/>
      <c r="BIJ134" s="447"/>
      <c r="BIK134" s="450">
        <f t="shared" si="9053"/>
        <v>0</v>
      </c>
      <c r="BIL134" s="447"/>
      <c r="BIM134" s="447"/>
      <c r="BIN134" s="447"/>
      <c r="BIO134" s="447"/>
      <c r="BIP134" s="447"/>
      <c r="BIQ134" s="449"/>
      <c r="BIR134" s="450">
        <f t="shared" si="9054"/>
        <v>0</v>
      </c>
      <c r="BIS134" s="463"/>
      <c r="BIT134" s="448"/>
      <c r="BIV134" s="458"/>
      <c r="BIW134" s="447"/>
      <c r="BIX134" s="447"/>
      <c r="BIY134" s="447"/>
      <c r="BIZ134" s="450">
        <f t="shared" si="9055"/>
        <v>0</v>
      </c>
      <c r="BJA134" s="447"/>
      <c r="BJB134" s="447"/>
      <c r="BJC134" s="447"/>
      <c r="BJD134" s="447"/>
      <c r="BJE134" s="447"/>
      <c r="BJF134" s="449"/>
      <c r="BJG134" s="450">
        <f t="shared" si="9056"/>
        <v>0</v>
      </c>
      <c r="BJH134" s="463"/>
      <c r="BJI134" s="448"/>
      <c r="BJK134" s="458"/>
      <c r="BJL134" s="447"/>
      <c r="BJM134" s="447"/>
      <c r="BJN134" s="447"/>
      <c r="BJO134" s="450">
        <f t="shared" si="9057"/>
        <v>0</v>
      </c>
      <c r="BJP134" s="447"/>
      <c r="BJQ134" s="447"/>
      <c r="BJR134" s="447"/>
      <c r="BJS134" s="447"/>
      <c r="BJT134" s="447"/>
      <c r="BJU134" s="449"/>
      <c r="BJV134" s="450">
        <f t="shared" si="9058"/>
        <v>0</v>
      </c>
      <c r="BJW134" s="463"/>
      <c r="BJX134" s="448"/>
      <c r="BJZ134" s="458"/>
      <c r="BKA134" s="447"/>
      <c r="BKB134" s="447"/>
      <c r="BKC134" s="447"/>
      <c r="BKD134" s="450">
        <f t="shared" si="9059"/>
        <v>0</v>
      </c>
      <c r="BKE134" s="447"/>
      <c r="BKF134" s="447"/>
      <c r="BKG134" s="447"/>
      <c r="BKH134" s="447"/>
      <c r="BKI134" s="447"/>
      <c r="BKJ134" s="449"/>
      <c r="BKK134" s="450">
        <f t="shared" si="9060"/>
        <v>0</v>
      </c>
      <c r="BKL134" s="463"/>
      <c r="BKM134" s="448"/>
      <c r="BKO134" s="458"/>
      <c r="BKP134" s="447"/>
      <c r="BKQ134" s="447"/>
      <c r="BKR134" s="447"/>
      <c r="BKS134" s="450">
        <f t="shared" si="9061"/>
        <v>0</v>
      </c>
      <c r="BKT134" s="447"/>
      <c r="BKU134" s="447"/>
      <c r="BKV134" s="447"/>
      <c r="BKW134" s="447"/>
      <c r="BKX134" s="447"/>
      <c r="BKY134" s="449"/>
      <c r="BKZ134" s="450">
        <f t="shared" si="9062"/>
        <v>0</v>
      </c>
      <c r="BLA134" s="463"/>
      <c r="BLB134" s="448"/>
      <c r="BLD134" s="458"/>
      <c r="BLE134" s="447"/>
      <c r="BLF134" s="447"/>
      <c r="BLG134" s="447"/>
      <c r="BLH134" s="450">
        <f t="shared" si="9063"/>
        <v>0</v>
      </c>
      <c r="BLI134" s="447"/>
      <c r="BLJ134" s="447"/>
      <c r="BLK134" s="447"/>
      <c r="BLL134" s="447"/>
      <c r="BLM134" s="447"/>
      <c r="BLN134" s="449"/>
      <c r="BLO134" s="450">
        <f t="shared" si="9064"/>
        <v>0</v>
      </c>
      <c r="BLP134" s="463"/>
      <c r="BLQ134" s="448"/>
      <c r="BLS134" s="458"/>
      <c r="BLT134" s="447"/>
      <c r="BLU134" s="447"/>
      <c r="BLV134" s="447"/>
      <c r="BLW134" s="450">
        <f t="shared" si="9065"/>
        <v>0</v>
      </c>
      <c r="BLX134" s="447"/>
      <c r="BLY134" s="447"/>
      <c r="BLZ134" s="447"/>
      <c r="BMA134" s="447"/>
      <c r="BMB134" s="447"/>
      <c r="BMC134" s="449"/>
      <c r="BMD134" s="450">
        <f t="shared" si="9066"/>
        <v>0</v>
      </c>
      <c r="BME134" s="463"/>
      <c r="BMF134" s="448"/>
      <c r="BMH134" s="458"/>
      <c r="BMI134" s="447"/>
      <c r="BMJ134" s="447"/>
      <c r="BMK134" s="447"/>
      <c r="BML134" s="450">
        <f t="shared" si="9067"/>
        <v>0</v>
      </c>
      <c r="BMM134" s="447"/>
      <c r="BMN134" s="447"/>
      <c r="BMO134" s="447"/>
      <c r="BMP134" s="447"/>
      <c r="BMQ134" s="447"/>
      <c r="BMR134" s="449"/>
      <c r="BMS134" s="450">
        <f t="shared" si="9068"/>
        <v>0</v>
      </c>
      <c r="BMT134" s="463"/>
      <c r="BMU134" s="448"/>
      <c r="BMW134" s="458"/>
      <c r="BMX134" s="447"/>
      <c r="BMY134" s="447"/>
      <c r="BMZ134" s="447"/>
      <c r="BNA134" s="450">
        <f t="shared" si="9069"/>
        <v>0</v>
      </c>
      <c r="BNB134" s="447"/>
      <c r="BNC134" s="447"/>
      <c r="BND134" s="447"/>
      <c r="BNE134" s="447"/>
      <c r="BNF134" s="447"/>
      <c r="BNG134" s="449"/>
      <c r="BNH134" s="450">
        <f t="shared" si="9070"/>
        <v>0</v>
      </c>
      <c r="BNI134" s="463"/>
      <c r="BNJ134" s="448"/>
      <c r="BNL134" s="458"/>
      <c r="BNM134" s="447"/>
      <c r="BNN134" s="447"/>
      <c r="BNO134" s="447"/>
      <c r="BNP134" s="450">
        <f t="shared" si="9071"/>
        <v>0</v>
      </c>
      <c r="BNQ134" s="447"/>
      <c r="BNR134" s="447"/>
      <c r="BNS134" s="447"/>
      <c r="BNT134" s="447"/>
      <c r="BNU134" s="447"/>
      <c r="BNV134" s="449"/>
      <c r="BNW134" s="450">
        <f t="shared" si="9072"/>
        <v>0</v>
      </c>
      <c r="BNX134" s="463"/>
      <c r="BNY134" s="448"/>
      <c r="BOA134" s="458"/>
      <c r="BOB134" s="447"/>
      <c r="BOC134" s="447"/>
      <c r="BOD134" s="447"/>
      <c r="BOE134" s="450">
        <f t="shared" si="9073"/>
        <v>0</v>
      </c>
      <c r="BOF134" s="447"/>
      <c r="BOG134" s="447"/>
      <c r="BOH134" s="447"/>
      <c r="BOI134" s="447"/>
      <c r="BOJ134" s="447"/>
      <c r="BOK134" s="449"/>
      <c r="BOL134" s="450">
        <f t="shared" si="9074"/>
        <v>0</v>
      </c>
      <c r="BOM134" s="463"/>
      <c r="BON134" s="448"/>
      <c r="BOP134" s="458"/>
      <c r="BOQ134" s="447"/>
      <c r="BOR134" s="447"/>
      <c r="BOS134" s="447"/>
      <c r="BOT134" s="450">
        <f t="shared" si="9075"/>
        <v>0</v>
      </c>
      <c r="BOU134" s="447"/>
      <c r="BOV134" s="447"/>
      <c r="BOW134" s="447"/>
      <c r="BOX134" s="447"/>
      <c r="BOY134" s="447"/>
      <c r="BOZ134" s="449"/>
      <c r="BPA134" s="450">
        <f t="shared" si="9076"/>
        <v>0</v>
      </c>
      <c r="BPB134" s="463"/>
      <c r="BPC134" s="448"/>
      <c r="BPE134" s="458"/>
      <c r="BPF134" s="447"/>
      <c r="BPG134" s="447"/>
      <c r="BPH134" s="447"/>
      <c r="BPI134" s="450">
        <f t="shared" si="9077"/>
        <v>0</v>
      </c>
      <c r="BPJ134" s="447"/>
      <c r="BPK134" s="447"/>
      <c r="BPL134" s="447"/>
      <c r="BPM134" s="447"/>
      <c r="BPN134" s="447"/>
      <c r="BPO134" s="449"/>
      <c r="BPP134" s="450">
        <f t="shared" si="9078"/>
        <v>0</v>
      </c>
      <c r="BPQ134" s="463"/>
      <c r="BPR134" s="448"/>
      <c r="BPT134" s="458"/>
      <c r="BPU134" s="447"/>
      <c r="BPV134" s="447"/>
      <c r="BPW134" s="447"/>
      <c r="BPX134" s="450">
        <f t="shared" si="9079"/>
        <v>0</v>
      </c>
      <c r="BPY134" s="447"/>
      <c r="BPZ134" s="447"/>
      <c r="BQA134" s="447"/>
      <c r="BQB134" s="447"/>
      <c r="BQC134" s="447"/>
      <c r="BQD134" s="449"/>
      <c r="BQE134" s="450">
        <f t="shared" si="9080"/>
        <v>0</v>
      </c>
      <c r="BQF134" s="463"/>
      <c r="BQG134" s="448"/>
      <c r="BQI134" s="458"/>
      <c r="BQJ134" s="447"/>
      <c r="BQK134" s="447"/>
      <c r="BQL134" s="447"/>
      <c r="BQM134" s="450">
        <f t="shared" si="9081"/>
        <v>0</v>
      </c>
      <c r="BQN134" s="447"/>
      <c r="BQO134" s="447"/>
      <c r="BQP134" s="447"/>
      <c r="BQQ134" s="447"/>
      <c r="BQR134" s="447"/>
      <c r="BQS134" s="449"/>
      <c r="BQT134" s="450">
        <f t="shared" si="9082"/>
        <v>0</v>
      </c>
      <c r="BQU134" s="463"/>
      <c r="BQV134" s="448"/>
      <c r="BQX134" s="458"/>
      <c r="BQY134" s="447"/>
      <c r="BQZ134" s="447"/>
      <c r="BRA134" s="447"/>
      <c r="BRB134" s="450">
        <f t="shared" si="9083"/>
        <v>0</v>
      </c>
      <c r="BRC134" s="447"/>
      <c r="BRD134" s="447"/>
      <c r="BRE134" s="447"/>
      <c r="BRF134" s="447"/>
      <c r="BRG134" s="447"/>
      <c r="BRH134" s="449"/>
      <c r="BRI134" s="450">
        <f t="shared" si="9084"/>
        <v>0</v>
      </c>
      <c r="BRJ134" s="463"/>
      <c r="BRK134" s="448"/>
      <c r="BRM134" s="458"/>
      <c r="BRN134" s="447"/>
      <c r="BRO134" s="447"/>
      <c r="BRP134" s="447"/>
      <c r="BRQ134" s="450">
        <f t="shared" si="9085"/>
        <v>0</v>
      </c>
      <c r="BRR134" s="447"/>
      <c r="BRS134" s="447"/>
      <c r="BRT134" s="447"/>
      <c r="BRU134" s="447"/>
      <c r="BRV134" s="447"/>
      <c r="BRW134" s="449"/>
      <c r="BRX134" s="450">
        <f t="shared" si="9086"/>
        <v>0</v>
      </c>
      <c r="BRY134" s="463"/>
      <c r="BRZ134" s="448"/>
      <c r="BSB134" s="458"/>
      <c r="BSC134" s="447"/>
      <c r="BSD134" s="447"/>
      <c r="BSE134" s="447"/>
      <c r="BSF134" s="450">
        <f t="shared" si="9087"/>
        <v>0</v>
      </c>
      <c r="BSG134" s="447"/>
      <c r="BSH134" s="447"/>
      <c r="BSI134" s="447"/>
      <c r="BSJ134" s="447"/>
      <c r="BSK134" s="447"/>
      <c r="BSL134" s="449"/>
      <c r="BSM134" s="450">
        <f t="shared" si="9088"/>
        <v>0</v>
      </c>
      <c r="BSN134" s="463"/>
      <c r="BSO134" s="448"/>
      <c r="BSQ134" s="458"/>
      <c r="BSR134" s="447"/>
      <c r="BSS134" s="447"/>
      <c r="BST134" s="447"/>
      <c r="BSU134" s="450">
        <f t="shared" si="9089"/>
        <v>0</v>
      </c>
      <c r="BSV134" s="447"/>
      <c r="BSW134" s="447"/>
      <c r="BSX134" s="447"/>
      <c r="BSY134" s="447"/>
      <c r="BSZ134" s="447"/>
      <c r="BTA134" s="449"/>
      <c r="BTB134" s="450">
        <f t="shared" si="9090"/>
        <v>0</v>
      </c>
      <c r="BTC134" s="463"/>
      <c r="BTD134" s="448"/>
      <c r="BTF134" s="458"/>
      <c r="BTG134" s="447"/>
      <c r="BTH134" s="447"/>
      <c r="BTI134" s="447"/>
      <c r="BTJ134" s="450">
        <f t="shared" si="9091"/>
        <v>0</v>
      </c>
      <c r="BTK134" s="447"/>
      <c r="BTL134" s="447"/>
      <c r="BTM134" s="447"/>
      <c r="BTN134" s="447"/>
      <c r="BTO134" s="447"/>
      <c r="BTP134" s="449"/>
      <c r="BTQ134" s="450">
        <f t="shared" si="9092"/>
        <v>0</v>
      </c>
      <c r="BTR134" s="463"/>
      <c r="BTS134" s="448"/>
      <c r="BTU134" s="458"/>
      <c r="BTV134" s="447"/>
      <c r="BTW134" s="447"/>
      <c r="BTX134" s="447"/>
      <c r="BTY134" s="450">
        <f t="shared" si="9093"/>
        <v>0</v>
      </c>
      <c r="BTZ134" s="447"/>
      <c r="BUA134" s="447"/>
      <c r="BUB134" s="447"/>
      <c r="BUC134" s="447"/>
      <c r="BUD134" s="447"/>
      <c r="BUE134" s="449"/>
      <c r="BUF134" s="450">
        <f t="shared" si="9094"/>
        <v>0</v>
      </c>
      <c r="BUG134" s="463"/>
      <c r="BUH134" s="448"/>
      <c r="BUJ134" s="458"/>
      <c r="BUK134" s="447"/>
      <c r="BUL134" s="447"/>
      <c r="BUM134" s="447"/>
      <c r="BUN134" s="450">
        <f t="shared" si="9095"/>
        <v>0</v>
      </c>
      <c r="BUO134" s="447"/>
      <c r="BUP134" s="447"/>
      <c r="BUQ134" s="447"/>
      <c r="BUR134" s="447"/>
      <c r="BUS134" s="447"/>
      <c r="BUT134" s="449"/>
      <c r="BUU134" s="450">
        <f t="shared" si="9096"/>
        <v>0</v>
      </c>
      <c r="BUV134" s="463"/>
      <c r="BUW134" s="448"/>
      <c r="BUY134" s="458"/>
      <c r="BUZ134" s="447"/>
      <c r="BVA134" s="447"/>
      <c r="BVB134" s="447"/>
      <c r="BVC134" s="450">
        <f t="shared" si="9097"/>
        <v>0</v>
      </c>
      <c r="BVD134" s="447"/>
      <c r="BVE134" s="447"/>
      <c r="BVF134" s="447"/>
      <c r="BVG134" s="447"/>
      <c r="BVH134" s="447"/>
      <c r="BVI134" s="449"/>
      <c r="BVJ134" s="450">
        <f t="shared" si="9098"/>
        <v>0</v>
      </c>
      <c r="BVK134" s="463"/>
      <c r="BVL134" s="448"/>
      <c r="BVN134" s="458"/>
      <c r="BVO134" s="447"/>
      <c r="BVP134" s="447"/>
      <c r="BVQ134" s="447"/>
      <c r="BVR134" s="450">
        <f t="shared" si="9099"/>
        <v>0</v>
      </c>
      <c r="BVS134" s="447"/>
      <c r="BVT134" s="447"/>
      <c r="BVU134" s="447"/>
      <c r="BVV134" s="447"/>
      <c r="BVW134" s="447"/>
      <c r="BVX134" s="449"/>
      <c r="BVY134" s="450">
        <f t="shared" si="9100"/>
        <v>0</v>
      </c>
      <c r="BVZ134" s="463"/>
      <c r="BWA134" s="448"/>
    </row>
    <row r="135" spans="2:1951" ht="15" hidden="1" customHeight="1" x14ac:dyDescent="0.2">
      <c r="B135" s="452" t="s">
        <v>328</v>
      </c>
      <c r="C135" s="447"/>
      <c r="D135" s="447"/>
      <c r="E135" s="447"/>
      <c r="F135" s="447"/>
      <c r="G135" s="450">
        <f t="shared" si="8841"/>
        <v>0</v>
      </c>
      <c r="H135" s="447"/>
      <c r="I135" s="447"/>
      <c r="J135" s="447"/>
      <c r="K135" s="447"/>
      <c r="L135" s="447"/>
      <c r="M135" s="449"/>
      <c r="N135" s="450">
        <f t="shared" si="8842"/>
        <v>0</v>
      </c>
      <c r="O135" s="463"/>
      <c r="P135" s="448"/>
      <c r="R135" s="458"/>
      <c r="S135" s="447"/>
      <c r="T135" s="447"/>
      <c r="U135" s="447"/>
      <c r="V135" s="450">
        <f t="shared" si="8843"/>
        <v>0</v>
      </c>
      <c r="W135" s="447"/>
      <c r="X135" s="447"/>
      <c r="Y135" s="447"/>
      <c r="Z135" s="447"/>
      <c r="AA135" s="447"/>
      <c r="AB135" s="449"/>
      <c r="AC135" s="450">
        <f t="shared" si="8844"/>
        <v>0</v>
      </c>
      <c r="AD135" s="463"/>
      <c r="AE135" s="448"/>
      <c r="AG135" s="458"/>
      <c r="AH135" s="447"/>
      <c r="AI135" s="447"/>
      <c r="AJ135" s="447"/>
      <c r="AK135" s="450">
        <f t="shared" si="8845"/>
        <v>0</v>
      </c>
      <c r="AL135" s="447"/>
      <c r="AM135" s="447"/>
      <c r="AN135" s="447"/>
      <c r="AO135" s="447"/>
      <c r="AP135" s="447"/>
      <c r="AQ135" s="449"/>
      <c r="AR135" s="450">
        <f t="shared" si="8846"/>
        <v>0</v>
      </c>
      <c r="AS135" s="463"/>
      <c r="AT135" s="448"/>
      <c r="AV135" s="458"/>
      <c r="AW135" s="447"/>
      <c r="AX135" s="447"/>
      <c r="AY135" s="447"/>
      <c r="AZ135" s="450">
        <f t="shared" si="8847"/>
        <v>0</v>
      </c>
      <c r="BA135" s="447"/>
      <c r="BB135" s="447"/>
      <c r="BC135" s="447"/>
      <c r="BD135" s="447"/>
      <c r="BE135" s="447"/>
      <c r="BF135" s="449"/>
      <c r="BG135" s="450">
        <f t="shared" si="8848"/>
        <v>0</v>
      </c>
      <c r="BH135" s="463"/>
      <c r="BI135" s="448"/>
      <c r="BK135" s="458"/>
      <c r="BL135" s="447"/>
      <c r="BM135" s="447"/>
      <c r="BN135" s="447"/>
      <c r="BO135" s="450">
        <f t="shared" si="8849"/>
        <v>0</v>
      </c>
      <c r="BP135" s="447"/>
      <c r="BQ135" s="447"/>
      <c r="BR135" s="447"/>
      <c r="BS135" s="447"/>
      <c r="BT135" s="447"/>
      <c r="BU135" s="449"/>
      <c r="BV135" s="450">
        <f t="shared" si="8850"/>
        <v>0</v>
      </c>
      <c r="BW135" s="463"/>
      <c r="BX135" s="448"/>
      <c r="BZ135" s="458"/>
      <c r="CA135" s="447"/>
      <c r="CB135" s="447"/>
      <c r="CC135" s="447"/>
      <c r="CD135" s="450">
        <f t="shared" si="8851"/>
        <v>0</v>
      </c>
      <c r="CE135" s="447"/>
      <c r="CF135" s="447"/>
      <c r="CG135" s="447"/>
      <c r="CH135" s="447"/>
      <c r="CI135" s="447"/>
      <c r="CJ135" s="449"/>
      <c r="CK135" s="450">
        <f t="shared" si="8852"/>
        <v>0</v>
      </c>
      <c r="CL135" s="463"/>
      <c r="CM135" s="448"/>
      <c r="CO135" s="458"/>
      <c r="CP135" s="447"/>
      <c r="CQ135" s="447"/>
      <c r="CR135" s="447"/>
      <c r="CS135" s="450">
        <f t="shared" si="8853"/>
        <v>0</v>
      </c>
      <c r="CT135" s="447"/>
      <c r="CU135" s="447"/>
      <c r="CV135" s="447"/>
      <c r="CW135" s="447"/>
      <c r="CX135" s="447"/>
      <c r="CY135" s="449"/>
      <c r="CZ135" s="450">
        <f t="shared" si="8854"/>
        <v>0</v>
      </c>
      <c r="DA135" s="463"/>
      <c r="DB135" s="448"/>
      <c r="DD135" s="458"/>
      <c r="DE135" s="447"/>
      <c r="DF135" s="447"/>
      <c r="DG135" s="447"/>
      <c r="DH135" s="450">
        <f t="shared" si="8855"/>
        <v>0</v>
      </c>
      <c r="DI135" s="447"/>
      <c r="DJ135" s="447"/>
      <c r="DK135" s="447"/>
      <c r="DL135" s="447"/>
      <c r="DM135" s="447"/>
      <c r="DN135" s="449"/>
      <c r="DO135" s="450">
        <f t="shared" si="8856"/>
        <v>0</v>
      </c>
      <c r="DP135" s="463"/>
      <c r="DQ135" s="448"/>
      <c r="DS135" s="458"/>
      <c r="DT135" s="447"/>
      <c r="DU135" s="447"/>
      <c r="DV135" s="447"/>
      <c r="DW135" s="450">
        <f t="shared" si="8857"/>
        <v>0</v>
      </c>
      <c r="DX135" s="447"/>
      <c r="DY135" s="447"/>
      <c r="DZ135" s="447"/>
      <c r="EA135" s="447"/>
      <c r="EB135" s="447"/>
      <c r="EC135" s="449"/>
      <c r="ED135" s="450">
        <f t="shared" si="8858"/>
        <v>0</v>
      </c>
      <c r="EE135" s="463"/>
      <c r="EF135" s="448"/>
      <c r="EH135" s="458"/>
      <c r="EI135" s="447"/>
      <c r="EJ135" s="447"/>
      <c r="EK135" s="447"/>
      <c r="EL135" s="450">
        <f t="shared" si="8859"/>
        <v>0</v>
      </c>
      <c r="EM135" s="447"/>
      <c r="EN135" s="447"/>
      <c r="EO135" s="447"/>
      <c r="EP135" s="447"/>
      <c r="EQ135" s="447"/>
      <c r="ER135" s="449"/>
      <c r="ES135" s="450">
        <f t="shared" si="8860"/>
        <v>0</v>
      </c>
      <c r="ET135" s="463"/>
      <c r="EU135" s="448"/>
      <c r="EW135" s="458"/>
      <c r="EX135" s="447"/>
      <c r="EY135" s="447"/>
      <c r="EZ135" s="447"/>
      <c r="FA135" s="450">
        <f t="shared" si="8861"/>
        <v>0</v>
      </c>
      <c r="FB135" s="447"/>
      <c r="FC135" s="447"/>
      <c r="FD135" s="447"/>
      <c r="FE135" s="447"/>
      <c r="FF135" s="447"/>
      <c r="FG135" s="449"/>
      <c r="FH135" s="450">
        <f t="shared" si="8862"/>
        <v>0</v>
      </c>
      <c r="FI135" s="463"/>
      <c r="FJ135" s="448"/>
      <c r="FL135" s="458"/>
      <c r="FM135" s="447"/>
      <c r="FN135" s="447"/>
      <c r="FO135" s="447"/>
      <c r="FP135" s="450">
        <f t="shared" si="8863"/>
        <v>0</v>
      </c>
      <c r="FQ135" s="447"/>
      <c r="FR135" s="447"/>
      <c r="FS135" s="447"/>
      <c r="FT135" s="447"/>
      <c r="FU135" s="447"/>
      <c r="FV135" s="449"/>
      <c r="FW135" s="450">
        <f t="shared" si="8864"/>
        <v>0</v>
      </c>
      <c r="FX135" s="463"/>
      <c r="FY135" s="448"/>
      <c r="GA135" s="458"/>
      <c r="GB135" s="447"/>
      <c r="GC135" s="447"/>
      <c r="GD135" s="447"/>
      <c r="GE135" s="450">
        <f t="shared" si="8865"/>
        <v>0</v>
      </c>
      <c r="GF135" s="447"/>
      <c r="GG135" s="447"/>
      <c r="GH135" s="447"/>
      <c r="GI135" s="447"/>
      <c r="GJ135" s="447"/>
      <c r="GK135" s="449"/>
      <c r="GL135" s="450">
        <f t="shared" si="8866"/>
        <v>0</v>
      </c>
      <c r="GM135" s="463"/>
      <c r="GN135" s="448"/>
      <c r="GP135" s="458"/>
      <c r="GQ135" s="447"/>
      <c r="GR135" s="447"/>
      <c r="GS135" s="447"/>
      <c r="GT135" s="450">
        <f t="shared" si="8867"/>
        <v>0</v>
      </c>
      <c r="GU135" s="447"/>
      <c r="GV135" s="447"/>
      <c r="GW135" s="447"/>
      <c r="GX135" s="447"/>
      <c r="GY135" s="447"/>
      <c r="GZ135" s="449"/>
      <c r="HA135" s="450">
        <f t="shared" si="8868"/>
        <v>0</v>
      </c>
      <c r="HB135" s="463"/>
      <c r="HC135" s="448"/>
      <c r="HE135" s="458"/>
      <c r="HF135" s="447"/>
      <c r="HG135" s="447"/>
      <c r="HH135" s="447"/>
      <c r="HI135" s="450">
        <f t="shared" si="8869"/>
        <v>0</v>
      </c>
      <c r="HJ135" s="447"/>
      <c r="HK135" s="447"/>
      <c r="HL135" s="447"/>
      <c r="HM135" s="447"/>
      <c r="HN135" s="447"/>
      <c r="HO135" s="449"/>
      <c r="HP135" s="450">
        <f t="shared" si="8870"/>
        <v>0</v>
      </c>
      <c r="HQ135" s="463"/>
      <c r="HR135" s="448"/>
      <c r="HT135" s="458"/>
      <c r="HU135" s="447"/>
      <c r="HV135" s="447"/>
      <c r="HW135" s="447"/>
      <c r="HX135" s="450">
        <f t="shared" si="8871"/>
        <v>0</v>
      </c>
      <c r="HY135" s="447"/>
      <c r="HZ135" s="447"/>
      <c r="IA135" s="447"/>
      <c r="IB135" s="447"/>
      <c r="IC135" s="447"/>
      <c r="ID135" s="449"/>
      <c r="IE135" s="450">
        <f t="shared" si="8872"/>
        <v>0</v>
      </c>
      <c r="IF135" s="463"/>
      <c r="IG135" s="448"/>
      <c r="II135" s="458"/>
      <c r="IJ135" s="447"/>
      <c r="IK135" s="447"/>
      <c r="IL135" s="447"/>
      <c r="IM135" s="450">
        <f t="shared" si="8873"/>
        <v>0</v>
      </c>
      <c r="IN135" s="447"/>
      <c r="IO135" s="447"/>
      <c r="IP135" s="447"/>
      <c r="IQ135" s="447"/>
      <c r="IR135" s="447"/>
      <c r="IS135" s="449"/>
      <c r="IT135" s="450">
        <f t="shared" si="8874"/>
        <v>0</v>
      </c>
      <c r="IU135" s="463"/>
      <c r="IV135" s="448"/>
      <c r="IX135" s="458"/>
      <c r="IY135" s="447"/>
      <c r="IZ135" s="447"/>
      <c r="JA135" s="447"/>
      <c r="JB135" s="450">
        <f t="shared" si="8875"/>
        <v>0</v>
      </c>
      <c r="JC135" s="447"/>
      <c r="JD135" s="447"/>
      <c r="JE135" s="447"/>
      <c r="JF135" s="447"/>
      <c r="JG135" s="447"/>
      <c r="JH135" s="449"/>
      <c r="JI135" s="450">
        <f t="shared" si="8876"/>
        <v>0</v>
      </c>
      <c r="JJ135" s="463"/>
      <c r="JK135" s="448"/>
      <c r="JM135" s="458"/>
      <c r="JN135" s="447"/>
      <c r="JO135" s="447"/>
      <c r="JP135" s="447"/>
      <c r="JQ135" s="450">
        <f t="shared" si="8877"/>
        <v>0</v>
      </c>
      <c r="JR135" s="447"/>
      <c r="JS135" s="447"/>
      <c r="JT135" s="447"/>
      <c r="JU135" s="447"/>
      <c r="JV135" s="447"/>
      <c r="JW135" s="449"/>
      <c r="JX135" s="450">
        <f t="shared" si="8878"/>
        <v>0</v>
      </c>
      <c r="JY135" s="463"/>
      <c r="JZ135" s="448"/>
      <c r="KB135" s="458"/>
      <c r="KC135" s="447"/>
      <c r="KD135" s="447"/>
      <c r="KE135" s="447"/>
      <c r="KF135" s="450">
        <f t="shared" si="8879"/>
        <v>0</v>
      </c>
      <c r="KG135" s="447"/>
      <c r="KH135" s="447"/>
      <c r="KI135" s="447"/>
      <c r="KJ135" s="447"/>
      <c r="KK135" s="447"/>
      <c r="KL135" s="449"/>
      <c r="KM135" s="450">
        <f t="shared" si="8880"/>
        <v>0</v>
      </c>
      <c r="KN135" s="463"/>
      <c r="KO135" s="448"/>
      <c r="KQ135" s="458"/>
      <c r="KR135" s="447"/>
      <c r="KS135" s="447"/>
      <c r="KT135" s="447"/>
      <c r="KU135" s="450">
        <f t="shared" si="8881"/>
        <v>0</v>
      </c>
      <c r="KV135" s="447"/>
      <c r="KW135" s="447"/>
      <c r="KX135" s="447"/>
      <c r="KY135" s="447"/>
      <c r="KZ135" s="447"/>
      <c r="LA135" s="449"/>
      <c r="LB135" s="450">
        <f t="shared" si="8882"/>
        <v>0</v>
      </c>
      <c r="LC135" s="463"/>
      <c r="LD135" s="448"/>
      <c r="LF135" s="458"/>
      <c r="LG135" s="447"/>
      <c r="LH135" s="447"/>
      <c r="LI135" s="447"/>
      <c r="LJ135" s="450">
        <f t="shared" si="8883"/>
        <v>0</v>
      </c>
      <c r="LK135" s="447"/>
      <c r="LL135" s="447"/>
      <c r="LM135" s="447"/>
      <c r="LN135" s="447"/>
      <c r="LO135" s="447"/>
      <c r="LP135" s="449"/>
      <c r="LQ135" s="450">
        <f t="shared" si="8884"/>
        <v>0</v>
      </c>
      <c r="LR135" s="463"/>
      <c r="LS135" s="448"/>
      <c r="LU135" s="458"/>
      <c r="LV135" s="447"/>
      <c r="LW135" s="447"/>
      <c r="LX135" s="447"/>
      <c r="LY135" s="450">
        <f t="shared" si="8885"/>
        <v>0</v>
      </c>
      <c r="LZ135" s="447"/>
      <c r="MA135" s="447"/>
      <c r="MB135" s="447"/>
      <c r="MC135" s="447"/>
      <c r="MD135" s="447"/>
      <c r="ME135" s="449"/>
      <c r="MF135" s="450">
        <f t="shared" si="8886"/>
        <v>0</v>
      </c>
      <c r="MG135" s="463"/>
      <c r="MH135" s="448"/>
      <c r="MJ135" s="458"/>
      <c r="MK135" s="447"/>
      <c r="ML135" s="447"/>
      <c r="MM135" s="447"/>
      <c r="MN135" s="450">
        <f t="shared" si="8887"/>
        <v>0</v>
      </c>
      <c r="MO135" s="447"/>
      <c r="MP135" s="447"/>
      <c r="MQ135" s="447"/>
      <c r="MR135" s="447"/>
      <c r="MS135" s="447"/>
      <c r="MT135" s="449"/>
      <c r="MU135" s="450">
        <f t="shared" si="8888"/>
        <v>0</v>
      </c>
      <c r="MV135" s="463"/>
      <c r="MW135" s="448"/>
      <c r="MY135" s="458"/>
      <c r="MZ135" s="447"/>
      <c r="NA135" s="447"/>
      <c r="NB135" s="447"/>
      <c r="NC135" s="450">
        <f t="shared" si="8889"/>
        <v>0</v>
      </c>
      <c r="ND135" s="447"/>
      <c r="NE135" s="447"/>
      <c r="NF135" s="447"/>
      <c r="NG135" s="447"/>
      <c r="NH135" s="447"/>
      <c r="NI135" s="449"/>
      <c r="NJ135" s="450">
        <f t="shared" si="8890"/>
        <v>0</v>
      </c>
      <c r="NK135" s="463"/>
      <c r="NL135" s="448"/>
      <c r="NN135" s="458"/>
      <c r="NO135" s="447"/>
      <c r="NP135" s="447"/>
      <c r="NQ135" s="447"/>
      <c r="NR135" s="450">
        <f t="shared" si="8891"/>
        <v>0</v>
      </c>
      <c r="NS135" s="447"/>
      <c r="NT135" s="447"/>
      <c r="NU135" s="447"/>
      <c r="NV135" s="447"/>
      <c r="NW135" s="447"/>
      <c r="NX135" s="449"/>
      <c r="NY135" s="450">
        <f t="shared" si="8892"/>
        <v>0</v>
      </c>
      <c r="NZ135" s="463"/>
      <c r="OA135" s="448"/>
      <c r="OC135" s="458"/>
      <c r="OD135" s="447"/>
      <c r="OE135" s="447"/>
      <c r="OF135" s="447"/>
      <c r="OG135" s="450">
        <f t="shared" si="8893"/>
        <v>0</v>
      </c>
      <c r="OH135" s="447"/>
      <c r="OI135" s="447"/>
      <c r="OJ135" s="447"/>
      <c r="OK135" s="447"/>
      <c r="OL135" s="447"/>
      <c r="OM135" s="449"/>
      <c r="ON135" s="450">
        <f t="shared" si="8894"/>
        <v>0</v>
      </c>
      <c r="OO135" s="463"/>
      <c r="OP135" s="448"/>
      <c r="OR135" s="458"/>
      <c r="OS135" s="447"/>
      <c r="OT135" s="447"/>
      <c r="OU135" s="447"/>
      <c r="OV135" s="450">
        <f t="shared" si="8895"/>
        <v>0</v>
      </c>
      <c r="OW135" s="447"/>
      <c r="OX135" s="447"/>
      <c r="OY135" s="447"/>
      <c r="OZ135" s="447"/>
      <c r="PA135" s="447"/>
      <c r="PB135" s="449"/>
      <c r="PC135" s="450">
        <f t="shared" si="8896"/>
        <v>0</v>
      </c>
      <c r="PD135" s="463"/>
      <c r="PE135" s="448"/>
      <c r="PG135" s="458"/>
      <c r="PH135" s="447"/>
      <c r="PI135" s="447"/>
      <c r="PJ135" s="447"/>
      <c r="PK135" s="450">
        <f t="shared" si="8897"/>
        <v>0</v>
      </c>
      <c r="PL135" s="447"/>
      <c r="PM135" s="447"/>
      <c r="PN135" s="447"/>
      <c r="PO135" s="447"/>
      <c r="PP135" s="447"/>
      <c r="PQ135" s="449"/>
      <c r="PR135" s="450">
        <f t="shared" si="8898"/>
        <v>0</v>
      </c>
      <c r="PS135" s="463"/>
      <c r="PT135" s="448"/>
      <c r="PV135" s="458"/>
      <c r="PW135" s="447"/>
      <c r="PX135" s="447"/>
      <c r="PY135" s="447"/>
      <c r="PZ135" s="450">
        <f t="shared" si="8899"/>
        <v>0</v>
      </c>
      <c r="QA135" s="447"/>
      <c r="QB135" s="447"/>
      <c r="QC135" s="447"/>
      <c r="QD135" s="447"/>
      <c r="QE135" s="447"/>
      <c r="QF135" s="449"/>
      <c r="QG135" s="450">
        <f t="shared" si="8900"/>
        <v>0</v>
      </c>
      <c r="QH135" s="463"/>
      <c r="QI135" s="448"/>
      <c r="QK135" s="458"/>
      <c r="QL135" s="447"/>
      <c r="QM135" s="447"/>
      <c r="QN135" s="447"/>
      <c r="QO135" s="450">
        <f t="shared" si="8901"/>
        <v>0</v>
      </c>
      <c r="QP135" s="447"/>
      <c r="QQ135" s="447"/>
      <c r="QR135" s="447"/>
      <c r="QS135" s="447"/>
      <c r="QT135" s="447"/>
      <c r="QU135" s="449"/>
      <c r="QV135" s="450">
        <f t="shared" si="8902"/>
        <v>0</v>
      </c>
      <c r="QW135" s="463"/>
      <c r="QX135" s="448"/>
      <c r="QZ135" s="458"/>
      <c r="RA135" s="447"/>
      <c r="RB135" s="447"/>
      <c r="RC135" s="447"/>
      <c r="RD135" s="450">
        <f t="shared" si="8903"/>
        <v>0</v>
      </c>
      <c r="RE135" s="447"/>
      <c r="RF135" s="447"/>
      <c r="RG135" s="447"/>
      <c r="RH135" s="447"/>
      <c r="RI135" s="447"/>
      <c r="RJ135" s="449"/>
      <c r="RK135" s="450">
        <f t="shared" si="8904"/>
        <v>0</v>
      </c>
      <c r="RL135" s="463"/>
      <c r="RM135" s="448"/>
      <c r="RO135" s="458"/>
      <c r="RP135" s="447"/>
      <c r="RQ135" s="447"/>
      <c r="RR135" s="447"/>
      <c r="RS135" s="450">
        <f t="shared" si="8905"/>
        <v>0</v>
      </c>
      <c r="RT135" s="447"/>
      <c r="RU135" s="447"/>
      <c r="RV135" s="447"/>
      <c r="RW135" s="447"/>
      <c r="RX135" s="447"/>
      <c r="RY135" s="449"/>
      <c r="RZ135" s="450">
        <f t="shared" si="8906"/>
        <v>0</v>
      </c>
      <c r="SA135" s="463"/>
      <c r="SB135" s="448"/>
      <c r="SD135" s="458"/>
      <c r="SE135" s="447"/>
      <c r="SF135" s="447"/>
      <c r="SG135" s="447"/>
      <c r="SH135" s="450">
        <f t="shared" si="8907"/>
        <v>0</v>
      </c>
      <c r="SI135" s="447"/>
      <c r="SJ135" s="447"/>
      <c r="SK135" s="447"/>
      <c r="SL135" s="447"/>
      <c r="SM135" s="447"/>
      <c r="SN135" s="449"/>
      <c r="SO135" s="450">
        <f t="shared" si="8908"/>
        <v>0</v>
      </c>
      <c r="SP135" s="463"/>
      <c r="SQ135" s="448"/>
      <c r="SS135" s="458"/>
      <c r="ST135" s="447"/>
      <c r="SU135" s="447"/>
      <c r="SV135" s="447"/>
      <c r="SW135" s="450">
        <f t="shared" si="8909"/>
        <v>0</v>
      </c>
      <c r="SX135" s="447"/>
      <c r="SY135" s="447"/>
      <c r="SZ135" s="447"/>
      <c r="TA135" s="447"/>
      <c r="TB135" s="447"/>
      <c r="TC135" s="449"/>
      <c r="TD135" s="450">
        <f t="shared" si="8910"/>
        <v>0</v>
      </c>
      <c r="TE135" s="463"/>
      <c r="TF135" s="448"/>
      <c r="TH135" s="458"/>
      <c r="TI135" s="447"/>
      <c r="TJ135" s="447"/>
      <c r="TK135" s="447"/>
      <c r="TL135" s="450">
        <f t="shared" si="8911"/>
        <v>0</v>
      </c>
      <c r="TM135" s="447"/>
      <c r="TN135" s="447"/>
      <c r="TO135" s="447"/>
      <c r="TP135" s="447"/>
      <c r="TQ135" s="447"/>
      <c r="TR135" s="449"/>
      <c r="TS135" s="450">
        <f t="shared" si="8912"/>
        <v>0</v>
      </c>
      <c r="TT135" s="463"/>
      <c r="TU135" s="448"/>
      <c r="TW135" s="458"/>
      <c r="TX135" s="447"/>
      <c r="TY135" s="447"/>
      <c r="TZ135" s="447"/>
      <c r="UA135" s="450">
        <f t="shared" si="8913"/>
        <v>0</v>
      </c>
      <c r="UB135" s="447"/>
      <c r="UC135" s="447"/>
      <c r="UD135" s="447"/>
      <c r="UE135" s="447"/>
      <c r="UF135" s="447"/>
      <c r="UG135" s="449"/>
      <c r="UH135" s="450">
        <f t="shared" si="8914"/>
        <v>0</v>
      </c>
      <c r="UI135" s="463"/>
      <c r="UJ135" s="448"/>
      <c r="UL135" s="458"/>
      <c r="UM135" s="447"/>
      <c r="UN135" s="447"/>
      <c r="UO135" s="447"/>
      <c r="UP135" s="450">
        <f t="shared" si="8915"/>
        <v>0</v>
      </c>
      <c r="UQ135" s="447"/>
      <c r="UR135" s="447"/>
      <c r="US135" s="447"/>
      <c r="UT135" s="447"/>
      <c r="UU135" s="447"/>
      <c r="UV135" s="449"/>
      <c r="UW135" s="450">
        <f t="shared" si="8916"/>
        <v>0</v>
      </c>
      <c r="UX135" s="463"/>
      <c r="UY135" s="448"/>
      <c r="VA135" s="458"/>
      <c r="VB135" s="447"/>
      <c r="VC135" s="447"/>
      <c r="VD135" s="447"/>
      <c r="VE135" s="450">
        <f t="shared" si="8917"/>
        <v>0</v>
      </c>
      <c r="VF135" s="447"/>
      <c r="VG135" s="447"/>
      <c r="VH135" s="447"/>
      <c r="VI135" s="447"/>
      <c r="VJ135" s="447"/>
      <c r="VK135" s="449"/>
      <c r="VL135" s="450">
        <f t="shared" si="8918"/>
        <v>0</v>
      </c>
      <c r="VM135" s="463"/>
      <c r="VN135" s="448"/>
      <c r="VP135" s="458"/>
      <c r="VQ135" s="447"/>
      <c r="VR135" s="447"/>
      <c r="VS135" s="447"/>
      <c r="VT135" s="450">
        <f t="shared" si="8919"/>
        <v>0</v>
      </c>
      <c r="VU135" s="447"/>
      <c r="VV135" s="447"/>
      <c r="VW135" s="447"/>
      <c r="VX135" s="447"/>
      <c r="VY135" s="447"/>
      <c r="VZ135" s="449"/>
      <c r="WA135" s="450">
        <f t="shared" si="8920"/>
        <v>0</v>
      </c>
      <c r="WB135" s="463"/>
      <c r="WC135" s="448"/>
      <c r="WE135" s="458"/>
      <c r="WF135" s="447"/>
      <c r="WG135" s="447"/>
      <c r="WH135" s="447"/>
      <c r="WI135" s="450">
        <f t="shared" si="8921"/>
        <v>0</v>
      </c>
      <c r="WJ135" s="447"/>
      <c r="WK135" s="447"/>
      <c r="WL135" s="447"/>
      <c r="WM135" s="447"/>
      <c r="WN135" s="447"/>
      <c r="WO135" s="449"/>
      <c r="WP135" s="450">
        <f t="shared" si="8922"/>
        <v>0</v>
      </c>
      <c r="WQ135" s="463"/>
      <c r="WR135" s="448"/>
      <c r="WT135" s="458"/>
      <c r="WU135" s="447"/>
      <c r="WV135" s="447"/>
      <c r="WW135" s="447"/>
      <c r="WX135" s="450">
        <f t="shared" si="8923"/>
        <v>0</v>
      </c>
      <c r="WY135" s="447"/>
      <c r="WZ135" s="447"/>
      <c r="XA135" s="447"/>
      <c r="XB135" s="447"/>
      <c r="XC135" s="447"/>
      <c r="XD135" s="449"/>
      <c r="XE135" s="450">
        <f t="shared" si="8924"/>
        <v>0</v>
      </c>
      <c r="XF135" s="463"/>
      <c r="XG135" s="448"/>
      <c r="XI135" s="458"/>
      <c r="XJ135" s="447"/>
      <c r="XK135" s="447"/>
      <c r="XL135" s="447"/>
      <c r="XM135" s="450">
        <f t="shared" si="8925"/>
        <v>0</v>
      </c>
      <c r="XN135" s="447"/>
      <c r="XO135" s="447"/>
      <c r="XP135" s="447"/>
      <c r="XQ135" s="447"/>
      <c r="XR135" s="447"/>
      <c r="XS135" s="449"/>
      <c r="XT135" s="450">
        <f t="shared" si="8926"/>
        <v>0</v>
      </c>
      <c r="XU135" s="463"/>
      <c r="XV135" s="448"/>
      <c r="XX135" s="458"/>
      <c r="XY135" s="447"/>
      <c r="XZ135" s="447"/>
      <c r="YA135" s="447"/>
      <c r="YB135" s="450">
        <f t="shared" si="8927"/>
        <v>0</v>
      </c>
      <c r="YC135" s="447"/>
      <c r="YD135" s="447"/>
      <c r="YE135" s="447"/>
      <c r="YF135" s="447"/>
      <c r="YG135" s="447"/>
      <c r="YH135" s="449"/>
      <c r="YI135" s="450">
        <f t="shared" si="8928"/>
        <v>0</v>
      </c>
      <c r="YJ135" s="463"/>
      <c r="YK135" s="448"/>
      <c r="YM135" s="458"/>
      <c r="YN135" s="447"/>
      <c r="YO135" s="447"/>
      <c r="YP135" s="447"/>
      <c r="YQ135" s="450">
        <f t="shared" si="8929"/>
        <v>0</v>
      </c>
      <c r="YR135" s="447"/>
      <c r="YS135" s="447"/>
      <c r="YT135" s="447"/>
      <c r="YU135" s="447"/>
      <c r="YV135" s="447"/>
      <c r="YW135" s="449"/>
      <c r="YX135" s="450">
        <f t="shared" si="8930"/>
        <v>0</v>
      </c>
      <c r="YY135" s="463"/>
      <c r="YZ135" s="448"/>
      <c r="ZB135" s="458"/>
      <c r="ZC135" s="447"/>
      <c r="ZD135" s="447"/>
      <c r="ZE135" s="447"/>
      <c r="ZF135" s="450">
        <f t="shared" si="8931"/>
        <v>0</v>
      </c>
      <c r="ZG135" s="447"/>
      <c r="ZH135" s="447"/>
      <c r="ZI135" s="447"/>
      <c r="ZJ135" s="447"/>
      <c r="ZK135" s="447"/>
      <c r="ZL135" s="449"/>
      <c r="ZM135" s="450">
        <f t="shared" si="8932"/>
        <v>0</v>
      </c>
      <c r="ZN135" s="463"/>
      <c r="ZO135" s="448"/>
      <c r="ZQ135" s="458"/>
      <c r="ZR135" s="447"/>
      <c r="ZS135" s="447"/>
      <c r="ZT135" s="447"/>
      <c r="ZU135" s="450">
        <f t="shared" si="8933"/>
        <v>0</v>
      </c>
      <c r="ZV135" s="447"/>
      <c r="ZW135" s="447"/>
      <c r="ZX135" s="447"/>
      <c r="ZY135" s="447"/>
      <c r="ZZ135" s="447"/>
      <c r="AAA135" s="449"/>
      <c r="AAB135" s="450">
        <f t="shared" si="8934"/>
        <v>0</v>
      </c>
      <c r="AAC135" s="463"/>
      <c r="AAD135" s="448"/>
      <c r="AAF135" s="458"/>
      <c r="AAG135" s="447"/>
      <c r="AAH135" s="447"/>
      <c r="AAI135" s="447"/>
      <c r="AAJ135" s="450">
        <f t="shared" si="8935"/>
        <v>0</v>
      </c>
      <c r="AAK135" s="447"/>
      <c r="AAL135" s="447"/>
      <c r="AAM135" s="447"/>
      <c r="AAN135" s="447"/>
      <c r="AAO135" s="447"/>
      <c r="AAP135" s="449"/>
      <c r="AAQ135" s="450">
        <f t="shared" si="8936"/>
        <v>0</v>
      </c>
      <c r="AAR135" s="463"/>
      <c r="AAS135" s="448"/>
      <c r="AAU135" s="458"/>
      <c r="AAV135" s="447"/>
      <c r="AAW135" s="447"/>
      <c r="AAX135" s="447"/>
      <c r="AAY135" s="450">
        <f t="shared" si="8937"/>
        <v>0</v>
      </c>
      <c r="AAZ135" s="447"/>
      <c r="ABA135" s="447"/>
      <c r="ABB135" s="447"/>
      <c r="ABC135" s="447"/>
      <c r="ABD135" s="447"/>
      <c r="ABE135" s="449"/>
      <c r="ABF135" s="450">
        <f t="shared" si="8938"/>
        <v>0</v>
      </c>
      <c r="ABG135" s="463"/>
      <c r="ABH135" s="448"/>
      <c r="ABJ135" s="458"/>
      <c r="ABK135" s="447"/>
      <c r="ABL135" s="447"/>
      <c r="ABM135" s="447"/>
      <c r="ABN135" s="450">
        <f t="shared" si="8939"/>
        <v>0</v>
      </c>
      <c r="ABO135" s="447"/>
      <c r="ABP135" s="447"/>
      <c r="ABQ135" s="447"/>
      <c r="ABR135" s="447"/>
      <c r="ABS135" s="447"/>
      <c r="ABT135" s="449"/>
      <c r="ABU135" s="450">
        <f t="shared" si="8940"/>
        <v>0</v>
      </c>
      <c r="ABV135" s="463"/>
      <c r="ABW135" s="448"/>
      <c r="ABY135" s="458"/>
      <c r="ABZ135" s="447"/>
      <c r="ACA135" s="447"/>
      <c r="ACB135" s="447"/>
      <c r="ACC135" s="450">
        <f t="shared" si="8941"/>
        <v>0</v>
      </c>
      <c r="ACD135" s="447"/>
      <c r="ACE135" s="447"/>
      <c r="ACF135" s="447"/>
      <c r="ACG135" s="447"/>
      <c r="ACH135" s="447"/>
      <c r="ACI135" s="449"/>
      <c r="ACJ135" s="450">
        <f t="shared" si="8942"/>
        <v>0</v>
      </c>
      <c r="ACK135" s="463"/>
      <c r="ACL135" s="448"/>
      <c r="ACN135" s="458"/>
      <c r="ACO135" s="447"/>
      <c r="ACP135" s="447"/>
      <c r="ACQ135" s="447"/>
      <c r="ACR135" s="450">
        <f t="shared" si="8943"/>
        <v>0</v>
      </c>
      <c r="ACS135" s="447"/>
      <c r="ACT135" s="447"/>
      <c r="ACU135" s="447"/>
      <c r="ACV135" s="447"/>
      <c r="ACW135" s="447"/>
      <c r="ACX135" s="449"/>
      <c r="ACY135" s="450">
        <f t="shared" si="8944"/>
        <v>0</v>
      </c>
      <c r="ACZ135" s="463"/>
      <c r="ADA135" s="448"/>
      <c r="ADC135" s="458"/>
      <c r="ADD135" s="447"/>
      <c r="ADE135" s="447"/>
      <c r="ADF135" s="447"/>
      <c r="ADG135" s="450">
        <f t="shared" si="8945"/>
        <v>0</v>
      </c>
      <c r="ADH135" s="447"/>
      <c r="ADI135" s="447"/>
      <c r="ADJ135" s="447"/>
      <c r="ADK135" s="447"/>
      <c r="ADL135" s="447"/>
      <c r="ADM135" s="449"/>
      <c r="ADN135" s="450">
        <f t="shared" si="8946"/>
        <v>0</v>
      </c>
      <c r="ADO135" s="463"/>
      <c r="ADP135" s="448"/>
      <c r="ADR135" s="458"/>
      <c r="ADS135" s="447"/>
      <c r="ADT135" s="447"/>
      <c r="ADU135" s="447"/>
      <c r="ADV135" s="450">
        <f t="shared" si="8947"/>
        <v>0</v>
      </c>
      <c r="ADW135" s="447"/>
      <c r="ADX135" s="447"/>
      <c r="ADY135" s="447"/>
      <c r="ADZ135" s="447"/>
      <c r="AEA135" s="447"/>
      <c r="AEB135" s="449"/>
      <c r="AEC135" s="450">
        <f t="shared" si="8948"/>
        <v>0</v>
      </c>
      <c r="AED135" s="463"/>
      <c r="AEE135" s="448"/>
      <c r="AEG135" s="458"/>
      <c r="AEH135" s="447"/>
      <c r="AEI135" s="447"/>
      <c r="AEJ135" s="447"/>
      <c r="AEK135" s="450">
        <f t="shared" si="8949"/>
        <v>0</v>
      </c>
      <c r="AEL135" s="447"/>
      <c r="AEM135" s="447"/>
      <c r="AEN135" s="447"/>
      <c r="AEO135" s="447"/>
      <c r="AEP135" s="447"/>
      <c r="AEQ135" s="449"/>
      <c r="AER135" s="450">
        <f t="shared" si="8950"/>
        <v>0</v>
      </c>
      <c r="AES135" s="463"/>
      <c r="AET135" s="448"/>
      <c r="AEV135" s="458"/>
      <c r="AEW135" s="447"/>
      <c r="AEX135" s="447"/>
      <c r="AEY135" s="447"/>
      <c r="AEZ135" s="450">
        <f t="shared" si="8951"/>
        <v>0</v>
      </c>
      <c r="AFA135" s="447"/>
      <c r="AFB135" s="447"/>
      <c r="AFC135" s="447"/>
      <c r="AFD135" s="447"/>
      <c r="AFE135" s="447"/>
      <c r="AFF135" s="449"/>
      <c r="AFG135" s="450">
        <f t="shared" si="8952"/>
        <v>0</v>
      </c>
      <c r="AFH135" s="463"/>
      <c r="AFI135" s="448"/>
      <c r="AFK135" s="458"/>
      <c r="AFL135" s="447"/>
      <c r="AFM135" s="447"/>
      <c r="AFN135" s="447"/>
      <c r="AFO135" s="450">
        <f t="shared" si="8953"/>
        <v>0</v>
      </c>
      <c r="AFP135" s="447"/>
      <c r="AFQ135" s="447"/>
      <c r="AFR135" s="447"/>
      <c r="AFS135" s="447"/>
      <c r="AFT135" s="447"/>
      <c r="AFU135" s="449"/>
      <c r="AFV135" s="450">
        <f t="shared" si="8954"/>
        <v>0</v>
      </c>
      <c r="AFW135" s="463"/>
      <c r="AFX135" s="448"/>
      <c r="AFZ135" s="458"/>
      <c r="AGA135" s="447"/>
      <c r="AGB135" s="447"/>
      <c r="AGC135" s="447"/>
      <c r="AGD135" s="450">
        <f t="shared" si="8955"/>
        <v>0</v>
      </c>
      <c r="AGE135" s="447"/>
      <c r="AGF135" s="447"/>
      <c r="AGG135" s="447"/>
      <c r="AGH135" s="447"/>
      <c r="AGI135" s="447"/>
      <c r="AGJ135" s="449"/>
      <c r="AGK135" s="450">
        <f t="shared" si="8956"/>
        <v>0</v>
      </c>
      <c r="AGL135" s="463"/>
      <c r="AGM135" s="448"/>
      <c r="AGO135" s="458"/>
      <c r="AGP135" s="447"/>
      <c r="AGQ135" s="447"/>
      <c r="AGR135" s="447"/>
      <c r="AGS135" s="450">
        <f t="shared" si="8957"/>
        <v>0</v>
      </c>
      <c r="AGT135" s="447"/>
      <c r="AGU135" s="447"/>
      <c r="AGV135" s="447"/>
      <c r="AGW135" s="447"/>
      <c r="AGX135" s="447"/>
      <c r="AGY135" s="449"/>
      <c r="AGZ135" s="450">
        <f t="shared" si="8958"/>
        <v>0</v>
      </c>
      <c r="AHA135" s="463"/>
      <c r="AHB135" s="448"/>
      <c r="AHD135" s="458"/>
      <c r="AHE135" s="447"/>
      <c r="AHF135" s="447"/>
      <c r="AHG135" s="447"/>
      <c r="AHH135" s="450">
        <f t="shared" si="8959"/>
        <v>0</v>
      </c>
      <c r="AHI135" s="447"/>
      <c r="AHJ135" s="447"/>
      <c r="AHK135" s="447"/>
      <c r="AHL135" s="447"/>
      <c r="AHM135" s="447"/>
      <c r="AHN135" s="449"/>
      <c r="AHO135" s="450">
        <f t="shared" si="8960"/>
        <v>0</v>
      </c>
      <c r="AHP135" s="463"/>
      <c r="AHQ135" s="448"/>
      <c r="AHS135" s="458"/>
      <c r="AHT135" s="447"/>
      <c r="AHU135" s="447"/>
      <c r="AHV135" s="447"/>
      <c r="AHW135" s="450">
        <f t="shared" si="8961"/>
        <v>0</v>
      </c>
      <c r="AHX135" s="447"/>
      <c r="AHY135" s="447"/>
      <c r="AHZ135" s="447"/>
      <c r="AIA135" s="447"/>
      <c r="AIB135" s="447"/>
      <c r="AIC135" s="449"/>
      <c r="AID135" s="450">
        <f t="shared" si="8962"/>
        <v>0</v>
      </c>
      <c r="AIE135" s="463"/>
      <c r="AIF135" s="448"/>
      <c r="AIH135" s="458"/>
      <c r="AII135" s="447"/>
      <c r="AIJ135" s="447"/>
      <c r="AIK135" s="447"/>
      <c r="AIL135" s="450">
        <f t="shared" si="8963"/>
        <v>0</v>
      </c>
      <c r="AIM135" s="447"/>
      <c r="AIN135" s="447"/>
      <c r="AIO135" s="447"/>
      <c r="AIP135" s="447"/>
      <c r="AIQ135" s="447"/>
      <c r="AIR135" s="449"/>
      <c r="AIS135" s="450">
        <f t="shared" si="8964"/>
        <v>0</v>
      </c>
      <c r="AIT135" s="463"/>
      <c r="AIU135" s="448"/>
      <c r="AIW135" s="458"/>
      <c r="AIX135" s="447"/>
      <c r="AIY135" s="447"/>
      <c r="AIZ135" s="447"/>
      <c r="AJA135" s="450">
        <f t="shared" si="8965"/>
        <v>0</v>
      </c>
      <c r="AJB135" s="447"/>
      <c r="AJC135" s="447"/>
      <c r="AJD135" s="447"/>
      <c r="AJE135" s="447"/>
      <c r="AJF135" s="447"/>
      <c r="AJG135" s="449"/>
      <c r="AJH135" s="450">
        <f t="shared" si="8966"/>
        <v>0</v>
      </c>
      <c r="AJI135" s="463"/>
      <c r="AJJ135" s="448"/>
      <c r="AJL135" s="458"/>
      <c r="AJM135" s="447"/>
      <c r="AJN135" s="447"/>
      <c r="AJO135" s="447"/>
      <c r="AJP135" s="450">
        <f t="shared" si="8967"/>
        <v>0</v>
      </c>
      <c r="AJQ135" s="447"/>
      <c r="AJR135" s="447"/>
      <c r="AJS135" s="447"/>
      <c r="AJT135" s="447"/>
      <c r="AJU135" s="447"/>
      <c r="AJV135" s="449"/>
      <c r="AJW135" s="450">
        <f t="shared" si="8968"/>
        <v>0</v>
      </c>
      <c r="AJX135" s="463"/>
      <c r="AJY135" s="448"/>
      <c r="AKA135" s="458"/>
      <c r="AKB135" s="447"/>
      <c r="AKC135" s="447"/>
      <c r="AKD135" s="447"/>
      <c r="AKE135" s="450">
        <f t="shared" si="8969"/>
        <v>0</v>
      </c>
      <c r="AKF135" s="447"/>
      <c r="AKG135" s="447"/>
      <c r="AKH135" s="447"/>
      <c r="AKI135" s="447"/>
      <c r="AKJ135" s="447"/>
      <c r="AKK135" s="449"/>
      <c r="AKL135" s="450">
        <f t="shared" si="8970"/>
        <v>0</v>
      </c>
      <c r="AKM135" s="463"/>
      <c r="AKN135" s="448"/>
      <c r="AKP135" s="458"/>
      <c r="AKQ135" s="447"/>
      <c r="AKR135" s="447"/>
      <c r="AKS135" s="447"/>
      <c r="AKT135" s="450">
        <f t="shared" si="8971"/>
        <v>0</v>
      </c>
      <c r="AKU135" s="447"/>
      <c r="AKV135" s="447"/>
      <c r="AKW135" s="447"/>
      <c r="AKX135" s="447"/>
      <c r="AKY135" s="447"/>
      <c r="AKZ135" s="449"/>
      <c r="ALA135" s="450">
        <f t="shared" si="8972"/>
        <v>0</v>
      </c>
      <c r="ALB135" s="463"/>
      <c r="ALC135" s="448"/>
      <c r="ALE135" s="458"/>
      <c r="ALF135" s="447"/>
      <c r="ALG135" s="447"/>
      <c r="ALH135" s="447"/>
      <c r="ALI135" s="450">
        <f t="shared" si="8973"/>
        <v>0</v>
      </c>
      <c r="ALJ135" s="447"/>
      <c r="ALK135" s="447"/>
      <c r="ALL135" s="447"/>
      <c r="ALM135" s="447"/>
      <c r="ALN135" s="447"/>
      <c r="ALO135" s="449"/>
      <c r="ALP135" s="450">
        <f t="shared" si="8974"/>
        <v>0</v>
      </c>
      <c r="ALQ135" s="463"/>
      <c r="ALR135" s="448"/>
      <c r="ALT135" s="458"/>
      <c r="ALU135" s="447"/>
      <c r="ALV135" s="447"/>
      <c r="ALW135" s="447"/>
      <c r="ALX135" s="450">
        <f t="shared" si="8975"/>
        <v>0</v>
      </c>
      <c r="ALY135" s="447"/>
      <c r="ALZ135" s="447"/>
      <c r="AMA135" s="447"/>
      <c r="AMB135" s="447"/>
      <c r="AMC135" s="447"/>
      <c r="AMD135" s="449"/>
      <c r="AME135" s="450">
        <f t="shared" si="8976"/>
        <v>0</v>
      </c>
      <c r="AMF135" s="463"/>
      <c r="AMG135" s="448"/>
      <c r="AMI135" s="458"/>
      <c r="AMJ135" s="447"/>
      <c r="AMK135" s="447"/>
      <c r="AML135" s="447"/>
      <c r="AMM135" s="450">
        <f t="shared" si="8977"/>
        <v>0</v>
      </c>
      <c r="AMN135" s="447"/>
      <c r="AMO135" s="447"/>
      <c r="AMP135" s="447"/>
      <c r="AMQ135" s="447"/>
      <c r="AMR135" s="447"/>
      <c r="AMS135" s="449"/>
      <c r="AMT135" s="450">
        <f t="shared" si="8978"/>
        <v>0</v>
      </c>
      <c r="AMU135" s="463"/>
      <c r="AMV135" s="448"/>
      <c r="AMX135" s="458"/>
      <c r="AMY135" s="447"/>
      <c r="AMZ135" s="447"/>
      <c r="ANA135" s="447"/>
      <c r="ANB135" s="450">
        <f t="shared" si="8979"/>
        <v>0</v>
      </c>
      <c r="ANC135" s="447"/>
      <c r="AND135" s="447"/>
      <c r="ANE135" s="447"/>
      <c r="ANF135" s="447"/>
      <c r="ANG135" s="447"/>
      <c r="ANH135" s="449"/>
      <c r="ANI135" s="450">
        <f t="shared" si="8980"/>
        <v>0</v>
      </c>
      <c r="ANJ135" s="463"/>
      <c r="ANK135" s="448"/>
      <c r="ANM135" s="458"/>
      <c r="ANN135" s="447"/>
      <c r="ANO135" s="447"/>
      <c r="ANP135" s="447"/>
      <c r="ANQ135" s="450">
        <f t="shared" si="8981"/>
        <v>0</v>
      </c>
      <c r="ANR135" s="447"/>
      <c r="ANS135" s="447"/>
      <c r="ANT135" s="447"/>
      <c r="ANU135" s="447"/>
      <c r="ANV135" s="447"/>
      <c r="ANW135" s="449"/>
      <c r="ANX135" s="450">
        <f t="shared" si="8982"/>
        <v>0</v>
      </c>
      <c r="ANY135" s="463"/>
      <c r="ANZ135" s="448"/>
      <c r="AOB135" s="458"/>
      <c r="AOC135" s="447"/>
      <c r="AOD135" s="447"/>
      <c r="AOE135" s="447"/>
      <c r="AOF135" s="450">
        <f t="shared" si="8983"/>
        <v>0</v>
      </c>
      <c r="AOG135" s="447"/>
      <c r="AOH135" s="447"/>
      <c r="AOI135" s="447"/>
      <c r="AOJ135" s="447"/>
      <c r="AOK135" s="447"/>
      <c r="AOL135" s="449"/>
      <c r="AOM135" s="450">
        <f t="shared" si="8984"/>
        <v>0</v>
      </c>
      <c r="AON135" s="463"/>
      <c r="AOO135" s="448"/>
      <c r="AOQ135" s="458"/>
      <c r="AOR135" s="447"/>
      <c r="AOS135" s="447"/>
      <c r="AOT135" s="447"/>
      <c r="AOU135" s="450">
        <f t="shared" si="8985"/>
        <v>0</v>
      </c>
      <c r="AOV135" s="447"/>
      <c r="AOW135" s="447"/>
      <c r="AOX135" s="447"/>
      <c r="AOY135" s="447"/>
      <c r="AOZ135" s="447"/>
      <c r="APA135" s="449"/>
      <c r="APB135" s="450">
        <f t="shared" si="8986"/>
        <v>0</v>
      </c>
      <c r="APC135" s="463"/>
      <c r="APD135" s="448"/>
      <c r="APF135" s="458"/>
      <c r="APG135" s="447"/>
      <c r="APH135" s="447"/>
      <c r="API135" s="447"/>
      <c r="APJ135" s="450">
        <f t="shared" si="8987"/>
        <v>0</v>
      </c>
      <c r="APK135" s="447"/>
      <c r="APL135" s="447"/>
      <c r="APM135" s="447"/>
      <c r="APN135" s="447"/>
      <c r="APO135" s="447"/>
      <c r="APP135" s="449"/>
      <c r="APQ135" s="450">
        <f t="shared" si="8988"/>
        <v>0</v>
      </c>
      <c r="APR135" s="463"/>
      <c r="APS135" s="448"/>
      <c r="APU135" s="458"/>
      <c r="APV135" s="447"/>
      <c r="APW135" s="447"/>
      <c r="APX135" s="447"/>
      <c r="APY135" s="450">
        <f t="shared" si="8989"/>
        <v>0</v>
      </c>
      <c r="APZ135" s="447"/>
      <c r="AQA135" s="447"/>
      <c r="AQB135" s="447"/>
      <c r="AQC135" s="447"/>
      <c r="AQD135" s="447"/>
      <c r="AQE135" s="449"/>
      <c r="AQF135" s="450">
        <f t="shared" si="8990"/>
        <v>0</v>
      </c>
      <c r="AQG135" s="463"/>
      <c r="AQH135" s="448"/>
      <c r="AQJ135" s="458"/>
      <c r="AQK135" s="447"/>
      <c r="AQL135" s="447"/>
      <c r="AQM135" s="447"/>
      <c r="AQN135" s="450">
        <f t="shared" si="8991"/>
        <v>0</v>
      </c>
      <c r="AQO135" s="447"/>
      <c r="AQP135" s="447"/>
      <c r="AQQ135" s="447"/>
      <c r="AQR135" s="447"/>
      <c r="AQS135" s="447"/>
      <c r="AQT135" s="449"/>
      <c r="AQU135" s="450">
        <f t="shared" si="8992"/>
        <v>0</v>
      </c>
      <c r="AQV135" s="463"/>
      <c r="AQW135" s="448"/>
      <c r="AQY135" s="458"/>
      <c r="AQZ135" s="447"/>
      <c r="ARA135" s="447"/>
      <c r="ARB135" s="447"/>
      <c r="ARC135" s="450">
        <f t="shared" si="8993"/>
        <v>0</v>
      </c>
      <c r="ARD135" s="447"/>
      <c r="ARE135" s="447"/>
      <c r="ARF135" s="447"/>
      <c r="ARG135" s="447"/>
      <c r="ARH135" s="447"/>
      <c r="ARI135" s="449"/>
      <c r="ARJ135" s="450">
        <f t="shared" si="8994"/>
        <v>0</v>
      </c>
      <c r="ARK135" s="463"/>
      <c r="ARL135" s="448"/>
      <c r="ARN135" s="458"/>
      <c r="ARO135" s="447"/>
      <c r="ARP135" s="447"/>
      <c r="ARQ135" s="447"/>
      <c r="ARR135" s="450">
        <f t="shared" si="8995"/>
        <v>0</v>
      </c>
      <c r="ARS135" s="447"/>
      <c r="ART135" s="447"/>
      <c r="ARU135" s="447"/>
      <c r="ARV135" s="447"/>
      <c r="ARW135" s="447"/>
      <c r="ARX135" s="449"/>
      <c r="ARY135" s="450">
        <f t="shared" si="8996"/>
        <v>0</v>
      </c>
      <c r="ARZ135" s="463"/>
      <c r="ASA135" s="448"/>
      <c r="ASC135" s="458"/>
      <c r="ASD135" s="447"/>
      <c r="ASE135" s="447"/>
      <c r="ASF135" s="447"/>
      <c r="ASG135" s="450">
        <f t="shared" si="8997"/>
        <v>0</v>
      </c>
      <c r="ASH135" s="447"/>
      <c r="ASI135" s="447"/>
      <c r="ASJ135" s="447"/>
      <c r="ASK135" s="447"/>
      <c r="ASL135" s="447"/>
      <c r="ASM135" s="449"/>
      <c r="ASN135" s="450">
        <f t="shared" si="8998"/>
        <v>0</v>
      </c>
      <c r="ASO135" s="463"/>
      <c r="ASP135" s="448"/>
      <c r="ASR135" s="458"/>
      <c r="ASS135" s="447"/>
      <c r="AST135" s="447"/>
      <c r="ASU135" s="447"/>
      <c r="ASV135" s="450">
        <f t="shared" si="8999"/>
        <v>0</v>
      </c>
      <c r="ASW135" s="447"/>
      <c r="ASX135" s="447"/>
      <c r="ASY135" s="447"/>
      <c r="ASZ135" s="447"/>
      <c r="ATA135" s="447"/>
      <c r="ATB135" s="449"/>
      <c r="ATC135" s="450">
        <f t="shared" si="9000"/>
        <v>0</v>
      </c>
      <c r="ATD135" s="463"/>
      <c r="ATE135" s="448"/>
      <c r="ATG135" s="458"/>
      <c r="ATH135" s="447"/>
      <c r="ATI135" s="447"/>
      <c r="ATJ135" s="447"/>
      <c r="ATK135" s="450">
        <f t="shared" si="9001"/>
        <v>0</v>
      </c>
      <c r="ATL135" s="447"/>
      <c r="ATM135" s="447"/>
      <c r="ATN135" s="447"/>
      <c r="ATO135" s="447"/>
      <c r="ATP135" s="447"/>
      <c r="ATQ135" s="449"/>
      <c r="ATR135" s="450">
        <f t="shared" si="9002"/>
        <v>0</v>
      </c>
      <c r="ATS135" s="463"/>
      <c r="ATT135" s="448"/>
      <c r="ATV135" s="458"/>
      <c r="ATW135" s="447"/>
      <c r="ATX135" s="447"/>
      <c r="ATY135" s="447"/>
      <c r="ATZ135" s="450">
        <f t="shared" si="9003"/>
        <v>0</v>
      </c>
      <c r="AUA135" s="447"/>
      <c r="AUB135" s="447"/>
      <c r="AUC135" s="447"/>
      <c r="AUD135" s="447"/>
      <c r="AUE135" s="447"/>
      <c r="AUF135" s="449"/>
      <c r="AUG135" s="450">
        <f t="shared" si="9004"/>
        <v>0</v>
      </c>
      <c r="AUH135" s="463"/>
      <c r="AUI135" s="448"/>
      <c r="AUK135" s="458"/>
      <c r="AUL135" s="447"/>
      <c r="AUM135" s="447"/>
      <c r="AUN135" s="447"/>
      <c r="AUO135" s="450">
        <f t="shared" si="9005"/>
        <v>0</v>
      </c>
      <c r="AUP135" s="447"/>
      <c r="AUQ135" s="447"/>
      <c r="AUR135" s="447"/>
      <c r="AUS135" s="447"/>
      <c r="AUT135" s="447"/>
      <c r="AUU135" s="449"/>
      <c r="AUV135" s="450">
        <f t="shared" si="9006"/>
        <v>0</v>
      </c>
      <c r="AUW135" s="463"/>
      <c r="AUX135" s="448"/>
      <c r="AUZ135" s="458"/>
      <c r="AVA135" s="447"/>
      <c r="AVB135" s="447"/>
      <c r="AVC135" s="447"/>
      <c r="AVD135" s="450">
        <f t="shared" si="9007"/>
        <v>0</v>
      </c>
      <c r="AVE135" s="447"/>
      <c r="AVF135" s="447"/>
      <c r="AVG135" s="447"/>
      <c r="AVH135" s="447"/>
      <c r="AVI135" s="447"/>
      <c r="AVJ135" s="449"/>
      <c r="AVK135" s="450">
        <f t="shared" si="9008"/>
        <v>0</v>
      </c>
      <c r="AVL135" s="463"/>
      <c r="AVM135" s="448"/>
      <c r="AVO135" s="458"/>
      <c r="AVP135" s="447"/>
      <c r="AVQ135" s="447"/>
      <c r="AVR135" s="447"/>
      <c r="AVS135" s="450">
        <f t="shared" si="9009"/>
        <v>0</v>
      </c>
      <c r="AVT135" s="447"/>
      <c r="AVU135" s="447"/>
      <c r="AVV135" s="447"/>
      <c r="AVW135" s="447"/>
      <c r="AVX135" s="447"/>
      <c r="AVY135" s="449"/>
      <c r="AVZ135" s="450">
        <f t="shared" si="9010"/>
        <v>0</v>
      </c>
      <c r="AWA135" s="463"/>
      <c r="AWB135" s="448"/>
      <c r="AWD135" s="458"/>
      <c r="AWE135" s="447"/>
      <c r="AWF135" s="447"/>
      <c r="AWG135" s="447"/>
      <c r="AWH135" s="450">
        <f t="shared" si="9011"/>
        <v>0</v>
      </c>
      <c r="AWI135" s="447"/>
      <c r="AWJ135" s="447"/>
      <c r="AWK135" s="447"/>
      <c r="AWL135" s="447"/>
      <c r="AWM135" s="447"/>
      <c r="AWN135" s="449"/>
      <c r="AWO135" s="450">
        <f t="shared" si="9012"/>
        <v>0</v>
      </c>
      <c r="AWP135" s="463"/>
      <c r="AWQ135" s="448"/>
      <c r="AWS135" s="458"/>
      <c r="AWT135" s="447"/>
      <c r="AWU135" s="447"/>
      <c r="AWV135" s="447"/>
      <c r="AWW135" s="450">
        <f t="shared" si="9013"/>
        <v>0</v>
      </c>
      <c r="AWX135" s="447"/>
      <c r="AWY135" s="447"/>
      <c r="AWZ135" s="447"/>
      <c r="AXA135" s="447"/>
      <c r="AXB135" s="447"/>
      <c r="AXC135" s="449"/>
      <c r="AXD135" s="450">
        <f t="shared" si="9014"/>
        <v>0</v>
      </c>
      <c r="AXE135" s="463"/>
      <c r="AXF135" s="448"/>
      <c r="AXH135" s="458"/>
      <c r="AXI135" s="447"/>
      <c r="AXJ135" s="447"/>
      <c r="AXK135" s="447"/>
      <c r="AXL135" s="450">
        <f t="shared" si="9015"/>
        <v>0</v>
      </c>
      <c r="AXM135" s="447"/>
      <c r="AXN135" s="447"/>
      <c r="AXO135" s="447"/>
      <c r="AXP135" s="447"/>
      <c r="AXQ135" s="447"/>
      <c r="AXR135" s="449"/>
      <c r="AXS135" s="450">
        <f t="shared" si="9016"/>
        <v>0</v>
      </c>
      <c r="AXT135" s="463"/>
      <c r="AXU135" s="448"/>
      <c r="AXW135" s="458"/>
      <c r="AXX135" s="447"/>
      <c r="AXY135" s="447"/>
      <c r="AXZ135" s="447"/>
      <c r="AYA135" s="450">
        <f t="shared" si="9017"/>
        <v>0</v>
      </c>
      <c r="AYB135" s="447"/>
      <c r="AYC135" s="447"/>
      <c r="AYD135" s="447"/>
      <c r="AYE135" s="447"/>
      <c r="AYF135" s="447"/>
      <c r="AYG135" s="449"/>
      <c r="AYH135" s="450">
        <f t="shared" si="9018"/>
        <v>0</v>
      </c>
      <c r="AYI135" s="463"/>
      <c r="AYJ135" s="448"/>
      <c r="AYL135" s="458"/>
      <c r="AYM135" s="447"/>
      <c r="AYN135" s="447"/>
      <c r="AYO135" s="447"/>
      <c r="AYP135" s="450">
        <f t="shared" si="9019"/>
        <v>0</v>
      </c>
      <c r="AYQ135" s="447"/>
      <c r="AYR135" s="447"/>
      <c r="AYS135" s="447"/>
      <c r="AYT135" s="447"/>
      <c r="AYU135" s="447"/>
      <c r="AYV135" s="449"/>
      <c r="AYW135" s="450">
        <f t="shared" si="9020"/>
        <v>0</v>
      </c>
      <c r="AYX135" s="463"/>
      <c r="AYY135" s="448"/>
      <c r="AZA135" s="458"/>
      <c r="AZB135" s="447"/>
      <c r="AZC135" s="447"/>
      <c r="AZD135" s="447"/>
      <c r="AZE135" s="450">
        <f t="shared" si="9021"/>
        <v>0</v>
      </c>
      <c r="AZF135" s="447"/>
      <c r="AZG135" s="447"/>
      <c r="AZH135" s="447"/>
      <c r="AZI135" s="447"/>
      <c r="AZJ135" s="447"/>
      <c r="AZK135" s="449"/>
      <c r="AZL135" s="450">
        <f t="shared" si="9022"/>
        <v>0</v>
      </c>
      <c r="AZM135" s="463"/>
      <c r="AZN135" s="448"/>
      <c r="AZP135" s="458"/>
      <c r="AZQ135" s="447"/>
      <c r="AZR135" s="447"/>
      <c r="AZS135" s="447"/>
      <c r="AZT135" s="450">
        <f t="shared" si="9023"/>
        <v>0</v>
      </c>
      <c r="AZU135" s="447"/>
      <c r="AZV135" s="447"/>
      <c r="AZW135" s="447"/>
      <c r="AZX135" s="447"/>
      <c r="AZY135" s="447"/>
      <c r="AZZ135" s="449"/>
      <c r="BAA135" s="450">
        <f t="shared" si="9024"/>
        <v>0</v>
      </c>
      <c r="BAB135" s="463"/>
      <c r="BAC135" s="448"/>
      <c r="BAE135" s="458"/>
      <c r="BAF135" s="447"/>
      <c r="BAG135" s="447"/>
      <c r="BAH135" s="447"/>
      <c r="BAI135" s="450">
        <f t="shared" si="9025"/>
        <v>0</v>
      </c>
      <c r="BAJ135" s="447"/>
      <c r="BAK135" s="447"/>
      <c r="BAL135" s="447"/>
      <c r="BAM135" s="447"/>
      <c r="BAN135" s="447"/>
      <c r="BAO135" s="449"/>
      <c r="BAP135" s="450">
        <f t="shared" si="9026"/>
        <v>0</v>
      </c>
      <c r="BAQ135" s="463"/>
      <c r="BAR135" s="448"/>
      <c r="BAT135" s="458"/>
      <c r="BAU135" s="447"/>
      <c r="BAV135" s="447"/>
      <c r="BAW135" s="447"/>
      <c r="BAX135" s="450">
        <f t="shared" si="9027"/>
        <v>0</v>
      </c>
      <c r="BAY135" s="447"/>
      <c r="BAZ135" s="447"/>
      <c r="BBA135" s="447"/>
      <c r="BBB135" s="447"/>
      <c r="BBC135" s="447"/>
      <c r="BBD135" s="449"/>
      <c r="BBE135" s="450">
        <f t="shared" si="9028"/>
        <v>0</v>
      </c>
      <c r="BBF135" s="463"/>
      <c r="BBG135" s="448"/>
      <c r="BBI135" s="458"/>
      <c r="BBJ135" s="447"/>
      <c r="BBK135" s="447"/>
      <c r="BBL135" s="447"/>
      <c r="BBM135" s="450">
        <f t="shared" si="9029"/>
        <v>0</v>
      </c>
      <c r="BBN135" s="447"/>
      <c r="BBO135" s="447"/>
      <c r="BBP135" s="447"/>
      <c r="BBQ135" s="447"/>
      <c r="BBR135" s="447"/>
      <c r="BBS135" s="449"/>
      <c r="BBT135" s="450">
        <f t="shared" si="9030"/>
        <v>0</v>
      </c>
      <c r="BBU135" s="463"/>
      <c r="BBV135" s="448"/>
      <c r="BBX135" s="458"/>
      <c r="BBY135" s="447"/>
      <c r="BBZ135" s="447"/>
      <c r="BCA135" s="447"/>
      <c r="BCB135" s="450">
        <f t="shared" si="9031"/>
        <v>0</v>
      </c>
      <c r="BCC135" s="447"/>
      <c r="BCD135" s="447"/>
      <c r="BCE135" s="447"/>
      <c r="BCF135" s="447"/>
      <c r="BCG135" s="447"/>
      <c r="BCH135" s="449"/>
      <c r="BCI135" s="450">
        <f t="shared" si="9032"/>
        <v>0</v>
      </c>
      <c r="BCJ135" s="463"/>
      <c r="BCK135" s="448"/>
      <c r="BCM135" s="458"/>
      <c r="BCN135" s="447"/>
      <c r="BCO135" s="447"/>
      <c r="BCP135" s="447"/>
      <c r="BCQ135" s="450">
        <f t="shared" si="9033"/>
        <v>0</v>
      </c>
      <c r="BCR135" s="447"/>
      <c r="BCS135" s="447"/>
      <c r="BCT135" s="447"/>
      <c r="BCU135" s="447"/>
      <c r="BCV135" s="447"/>
      <c r="BCW135" s="449"/>
      <c r="BCX135" s="450">
        <f t="shared" si="9034"/>
        <v>0</v>
      </c>
      <c r="BCY135" s="463"/>
      <c r="BCZ135" s="448"/>
      <c r="BDB135" s="458"/>
      <c r="BDC135" s="447"/>
      <c r="BDD135" s="447"/>
      <c r="BDE135" s="447"/>
      <c r="BDF135" s="450">
        <f t="shared" si="9035"/>
        <v>0</v>
      </c>
      <c r="BDG135" s="447"/>
      <c r="BDH135" s="447"/>
      <c r="BDI135" s="447"/>
      <c r="BDJ135" s="447"/>
      <c r="BDK135" s="447"/>
      <c r="BDL135" s="449"/>
      <c r="BDM135" s="450">
        <f t="shared" si="9036"/>
        <v>0</v>
      </c>
      <c r="BDN135" s="463"/>
      <c r="BDO135" s="448"/>
      <c r="BDQ135" s="458"/>
      <c r="BDR135" s="447"/>
      <c r="BDS135" s="447"/>
      <c r="BDT135" s="447"/>
      <c r="BDU135" s="450">
        <f t="shared" si="9037"/>
        <v>0</v>
      </c>
      <c r="BDV135" s="447"/>
      <c r="BDW135" s="447"/>
      <c r="BDX135" s="447"/>
      <c r="BDY135" s="447"/>
      <c r="BDZ135" s="447"/>
      <c r="BEA135" s="449"/>
      <c r="BEB135" s="450">
        <f t="shared" si="9038"/>
        <v>0</v>
      </c>
      <c r="BEC135" s="463"/>
      <c r="BED135" s="448"/>
      <c r="BEF135" s="458"/>
      <c r="BEG135" s="447"/>
      <c r="BEH135" s="447"/>
      <c r="BEI135" s="447"/>
      <c r="BEJ135" s="450">
        <f t="shared" si="9039"/>
        <v>0</v>
      </c>
      <c r="BEK135" s="447"/>
      <c r="BEL135" s="447"/>
      <c r="BEM135" s="447"/>
      <c r="BEN135" s="447"/>
      <c r="BEO135" s="447"/>
      <c r="BEP135" s="449"/>
      <c r="BEQ135" s="450">
        <f t="shared" si="9040"/>
        <v>0</v>
      </c>
      <c r="BER135" s="463"/>
      <c r="BES135" s="448"/>
      <c r="BEU135" s="458"/>
      <c r="BEV135" s="447"/>
      <c r="BEW135" s="447"/>
      <c r="BEX135" s="447"/>
      <c r="BEY135" s="450">
        <f t="shared" si="9041"/>
        <v>0</v>
      </c>
      <c r="BEZ135" s="447"/>
      <c r="BFA135" s="447"/>
      <c r="BFB135" s="447"/>
      <c r="BFC135" s="447"/>
      <c r="BFD135" s="447"/>
      <c r="BFE135" s="449"/>
      <c r="BFF135" s="450">
        <f t="shared" si="9042"/>
        <v>0</v>
      </c>
      <c r="BFG135" s="463"/>
      <c r="BFH135" s="448"/>
      <c r="BFJ135" s="458"/>
      <c r="BFK135" s="447"/>
      <c r="BFL135" s="447"/>
      <c r="BFM135" s="447"/>
      <c r="BFN135" s="450">
        <f t="shared" si="9043"/>
        <v>0</v>
      </c>
      <c r="BFO135" s="447"/>
      <c r="BFP135" s="447"/>
      <c r="BFQ135" s="447"/>
      <c r="BFR135" s="447"/>
      <c r="BFS135" s="447"/>
      <c r="BFT135" s="449"/>
      <c r="BFU135" s="450">
        <f t="shared" si="9044"/>
        <v>0</v>
      </c>
      <c r="BFV135" s="463"/>
      <c r="BFW135" s="448"/>
      <c r="BFY135" s="458"/>
      <c r="BFZ135" s="447"/>
      <c r="BGA135" s="447"/>
      <c r="BGB135" s="447"/>
      <c r="BGC135" s="450">
        <f t="shared" si="9045"/>
        <v>0</v>
      </c>
      <c r="BGD135" s="447"/>
      <c r="BGE135" s="447"/>
      <c r="BGF135" s="447"/>
      <c r="BGG135" s="447"/>
      <c r="BGH135" s="447"/>
      <c r="BGI135" s="449"/>
      <c r="BGJ135" s="450">
        <f t="shared" si="9046"/>
        <v>0</v>
      </c>
      <c r="BGK135" s="463"/>
      <c r="BGL135" s="448"/>
      <c r="BGN135" s="458"/>
      <c r="BGO135" s="447"/>
      <c r="BGP135" s="447"/>
      <c r="BGQ135" s="447"/>
      <c r="BGR135" s="450">
        <f t="shared" si="9047"/>
        <v>0</v>
      </c>
      <c r="BGS135" s="447"/>
      <c r="BGT135" s="447"/>
      <c r="BGU135" s="447"/>
      <c r="BGV135" s="447"/>
      <c r="BGW135" s="447"/>
      <c r="BGX135" s="449"/>
      <c r="BGY135" s="450">
        <f t="shared" si="9048"/>
        <v>0</v>
      </c>
      <c r="BGZ135" s="463"/>
      <c r="BHA135" s="448"/>
      <c r="BHC135" s="458"/>
      <c r="BHD135" s="447"/>
      <c r="BHE135" s="447"/>
      <c r="BHF135" s="447"/>
      <c r="BHG135" s="450">
        <f t="shared" si="9049"/>
        <v>0</v>
      </c>
      <c r="BHH135" s="447"/>
      <c r="BHI135" s="447"/>
      <c r="BHJ135" s="447"/>
      <c r="BHK135" s="447"/>
      <c r="BHL135" s="447"/>
      <c r="BHM135" s="449"/>
      <c r="BHN135" s="450">
        <f t="shared" si="9050"/>
        <v>0</v>
      </c>
      <c r="BHO135" s="463"/>
      <c r="BHP135" s="448"/>
      <c r="BHR135" s="458"/>
      <c r="BHS135" s="447"/>
      <c r="BHT135" s="447"/>
      <c r="BHU135" s="447"/>
      <c r="BHV135" s="450">
        <f t="shared" si="9051"/>
        <v>0</v>
      </c>
      <c r="BHW135" s="447"/>
      <c r="BHX135" s="447"/>
      <c r="BHY135" s="447"/>
      <c r="BHZ135" s="447"/>
      <c r="BIA135" s="447"/>
      <c r="BIB135" s="449"/>
      <c r="BIC135" s="450">
        <f t="shared" si="9052"/>
        <v>0</v>
      </c>
      <c r="BID135" s="463"/>
      <c r="BIE135" s="448"/>
      <c r="BIG135" s="458"/>
      <c r="BIH135" s="447"/>
      <c r="BII135" s="447"/>
      <c r="BIJ135" s="447"/>
      <c r="BIK135" s="450">
        <f t="shared" si="9053"/>
        <v>0</v>
      </c>
      <c r="BIL135" s="447"/>
      <c r="BIM135" s="447"/>
      <c r="BIN135" s="447"/>
      <c r="BIO135" s="447"/>
      <c r="BIP135" s="447"/>
      <c r="BIQ135" s="449"/>
      <c r="BIR135" s="450">
        <f t="shared" si="9054"/>
        <v>0</v>
      </c>
      <c r="BIS135" s="463"/>
      <c r="BIT135" s="448"/>
      <c r="BIV135" s="458"/>
      <c r="BIW135" s="447"/>
      <c r="BIX135" s="447"/>
      <c r="BIY135" s="447"/>
      <c r="BIZ135" s="450">
        <f t="shared" si="9055"/>
        <v>0</v>
      </c>
      <c r="BJA135" s="447"/>
      <c r="BJB135" s="447"/>
      <c r="BJC135" s="447"/>
      <c r="BJD135" s="447"/>
      <c r="BJE135" s="447"/>
      <c r="BJF135" s="449"/>
      <c r="BJG135" s="450">
        <f t="shared" si="9056"/>
        <v>0</v>
      </c>
      <c r="BJH135" s="463"/>
      <c r="BJI135" s="448"/>
      <c r="BJK135" s="458"/>
      <c r="BJL135" s="447"/>
      <c r="BJM135" s="447"/>
      <c r="BJN135" s="447"/>
      <c r="BJO135" s="450">
        <f t="shared" si="9057"/>
        <v>0</v>
      </c>
      <c r="BJP135" s="447"/>
      <c r="BJQ135" s="447"/>
      <c r="BJR135" s="447"/>
      <c r="BJS135" s="447"/>
      <c r="BJT135" s="447"/>
      <c r="BJU135" s="449"/>
      <c r="BJV135" s="450">
        <f t="shared" si="9058"/>
        <v>0</v>
      </c>
      <c r="BJW135" s="463"/>
      <c r="BJX135" s="448"/>
      <c r="BJZ135" s="458"/>
      <c r="BKA135" s="447"/>
      <c r="BKB135" s="447"/>
      <c r="BKC135" s="447"/>
      <c r="BKD135" s="450">
        <f t="shared" si="9059"/>
        <v>0</v>
      </c>
      <c r="BKE135" s="447"/>
      <c r="BKF135" s="447"/>
      <c r="BKG135" s="447"/>
      <c r="BKH135" s="447"/>
      <c r="BKI135" s="447"/>
      <c r="BKJ135" s="449"/>
      <c r="BKK135" s="450">
        <f t="shared" si="9060"/>
        <v>0</v>
      </c>
      <c r="BKL135" s="463"/>
      <c r="BKM135" s="448"/>
      <c r="BKO135" s="458"/>
      <c r="BKP135" s="447"/>
      <c r="BKQ135" s="447"/>
      <c r="BKR135" s="447"/>
      <c r="BKS135" s="450">
        <f t="shared" si="9061"/>
        <v>0</v>
      </c>
      <c r="BKT135" s="447"/>
      <c r="BKU135" s="447"/>
      <c r="BKV135" s="447"/>
      <c r="BKW135" s="447"/>
      <c r="BKX135" s="447"/>
      <c r="BKY135" s="449"/>
      <c r="BKZ135" s="450">
        <f t="shared" si="9062"/>
        <v>0</v>
      </c>
      <c r="BLA135" s="463"/>
      <c r="BLB135" s="448"/>
      <c r="BLD135" s="458"/>
      <c r="BLE135" s="447"/>
      <c r="BLF135" s="447"/>
      <c r="BLG135" s="447"/>
      <c r="BLH135" s="450">
        <f t="shared" si="9063"/>
        <v>0</v>
      </c>
      <c r="BLI135" s="447"/>
      <c r="BLJ135" s="447"/>
      <c r="BLK135" s="447"/>
      <c r="BLL135" s="447"/>
      <c r="BLM135" s="447"/>
      <c r="BLN135" s="449"/>
      <c r="BLO135" s="450">
        <f t="shared" si="9064"/>
        <v>0</v>
      </c>
      <c r="BLP135" s="463"/>
      <c r="BLQ135" s="448"/>
      <c r="BLS135" s="458"/>
      <c r="BLT135" s="447"/>
      <c r="BLU135" s="447"/>
      <c r="BLV135" s="447"/>
      <c r="BLW135" s="450">
        <f t="shared" si="9065"/>
        <v>0</v>
      </c>
      <c r="BLX135" s="447"/>
      <c r="BLY135" s="447"/>
      <c r="BLZ135" s="447"/>
      <c r="BMA135" s="447"/>
      <c r="BMB135" s="447"/>
      <c r="BMC135" s="449"/>
      <c r="BMD135" s="450">
        <f t="shared" si="9066"/>
        <v>0</v>
      </c>
      <c r="BME135" s="463"/>
      <c r="BMF135" s="448"/>
      <c r="BMH135" s="458"/>
      <c r="BMI135" s="447"/>
      <c r="BMJ135" s="447"/>
      <c r="BMK135" s="447"/>
      <c r="BML135" s="450">
        <f t="shared" si="9067"/>
        <v>0</v>
      </c>
      <c r="BMM135" s="447"/>
      <c r="BMN135" s="447"/>
      <c r="BMO135" s="447"/>
      <c r="BMP135" s="447"/>
      <c r="BMQ135" s="447"/>
      <c r="BMR135" s="449"/>
      <c r="BMS135" s="450">
        <f t="shared" si="9068"/>
        <v>0</v>
      </c>
      <c r="BMT135" s="463"/>
      <c r="BMU135" s="448"/>
      <c r="BMW135" s="458"/>
      <c r="BMX135" s="447"/>
      <c r="BMY135" s="447"/>
      <c r="BMZ135" s="447"/>
      <c r="BNA135" s="450">
        <f t="shared" si="9069"/>
        <v>0</v>
      </c>
      <c r="BNB135" s="447"/>
      <c r="BNC135" s="447"/>
      <c r="BND135" s="447"/>
      <c r="BNE135" s="447"/>
      <c r="BNF135" s="447"/>
      <c r="BNG135" s="449"/>
      <c r="BNH135" s="450">
        <f t="shared" si="9070"/>
        <v>0</v>
      </c>
      <c r="BNI135" s="463"/>
      <c r="BNJ135" s="448"/>
      <c r="BNL135" s="458"/>
      <c r="BNM135" s="447"/>
      <c r="BNN135" s="447"/>
      <c r="BNO135" s="447"/>
      <c r="BNP135" s="450">
        <f t="shared" si="9071"/>
        <v>0</v>
      </c>
      <c r="BNQ135" s="447"/>
      <c r="BNR135" s="447"/>
      <c r="BNS135" s="447"/>
      <c r="BNT135" s="447"/>
      <c r="BNU135" s="447"/>
      <c r="BNV135" s="449"/>
      <c r="BNW135" s="450">
        <f t="shared" si="9072"/>
        <v>0</v>
      </c>
      <c r="BNX135" s="463"/>
      <c r="BNY135" s="448"/>
      <c r="BOA135" s="458"/>
      <c r="BOB135" s="447"/>
      <c r="BOC135" s="447"/>
      <c r="BOD135" s="447"/>
      <c r="BOE135" s="450">
        <f t="shared" si="9073"/>
        <v>0</v>
      </c>
      <c r="BOF135" s="447"/>
      <c r="BOG135" s="447"/>
      <c r="BOH135" s="447"/>
      <c r="BOI135" s="447"/>
      <c r="BOJ135" s="447"/>
      <c r="BOK135" s="449"/>
      <c r="BOL135" s="450">
        <f t="shared" si="9074"/>
        <v>0</v>
      </c>
      <c r="BOM135" s="463"/>
      <c r="BON135" s="448"/>
      <c r="BOP135" s="458"/>
      <c r="BOQ135" s="447"/>
      <c r="BOR135" s="447"/>
      <c r="BOS135" s="447"/>
      <c r="BOT135" s="450">
        <f t="shared" si="9075"/>
        <v>0</v>
      </c>
      <c r="BOU135" s="447"/>
      <c r="BOV135" s="447"/>
      <c r="BOW135" s="447"/>
      <c r="BOX135" s="447"/>
      <c r="BOY135" s="447"/>
      <c r="BOZ135" s="449"/>
      <c r="BPA135" s="450">
        <f t="shared" si="9076"/>
        <v>0</v>
      </c>
      <c r="BPB135" s="463"/>
      <c r="BPC135" s="448"/>
      <c r="BPE135" s="458"/>
      <c r="BPF135" s="447"/>
      <c r="BPG135" s="447"/>
      <c r="BPH135" s="447"/>
      <c r="BPI135" s="450">
        <f t="shared" si="9077"/>
        <v>0</v>
      </c>
      <c r="BPJ135" s="447"/>
      <c r="BPK135" s="447"/>
      <c r="BPL135" s="447"/>
      <c r="BPM135" s="447"/>
      <c r="BPN135" s="447"/>
      <c r="BPO135" s="449"/>
      <c r="BPP135" s="450">
        <f t="shared" si="9078"/>
        <v>0</v>
      </c>
      <c r="BPQ135" s="463"/>
      <c r="BPR135" s="448"/>
      <c r="BPT135" s="458"/>
      <c r="BPU135" s="447"/>
      <c r="BPV135" s="447"/>
      <c r="BPW135" s="447"/>
      <c r="BPX135" s="450">
        <f t="shared" si="9079"/>
        <v>0</v>
      </c>
      <c r="BPY135" s="447"/>
      <c r="BPZ135" s="447"/>
      <c r="BQA135" s="447"/>
      <c r="BQB135" s="447"/>
      <c r="BQC135" s="447"/>
      <c r="BQD135" s="449"/>
      <c r="BQE135" s="450">
        <f t="shared" si="9080"/>
        <v>0</v>
      </c>
      <c r="BQF135" s="463"/>
      <c r="BQG135" s="448"/>
      <c r="BQI135" s="458"/>
      <c r="BQJ135" s="447"/>
      <c r="BQK135" s="447"/>
      <c r="BQL135" s="447"/>
      <c r="BQM135" s="450">
        <f t="shared" si="9081"/>
        <v>0</v>
      </c>
      <c r="BQN135" s="447"/>
      <c r="BQO135" s="447"/>
      <c r="BQP135" s="447"/>
      <c r="BQQ135" s="447"/>
      <c r="BQR135" s="447"/>
      <c r="BQS135" s="449"/>
      <c r="BQT135" s="450">
        <f t="shared" si="9082"/>
        <v>0</v>
      </c>
      <c r="BQU135" s="463"/>
      <c r="BQV135" s="448"/>
      <c r="BQX135" s="458"/>
      <c r="BQY135" s="447"/>
      <c r="BQZ135" s="447"/>
      <c r="BRA135" s="447"/>
      <c r="BRB135" s="450">
        <f t="shared" si="9083"/>
        <v>0</v>
      </c>
      <c r="BRC135" s="447"/>
      <c r="BRD135" s="447"/>
      <c r="BRE135" s="447"/>
      <c r="BRF135" s="447"/>
      <c r="BRG135" s="447"/>
      <c r="BRH135" s="449"/>
      <c r="BRI135" s="450">
        <f t="shared" si="9084"/>
        <v>0</v>
      </c>
      <c r="BRJ135" s="463"/>
      <c r="BRK135" s="448"/>
      <c r="BRM135" s="458"/>
      <c r="BRN135" s="447"/>
      <c r="BRO135" s="447"/>
      <c r="BRP135" s="447"/>
      <c r="BRQ135" s="450">
        <f t="shared" si="9085"/>
        <v>0</v>
      </c>
      <c r="BRR135" s="447"/>
      <c r="BRS135" s="447"/>
      <c r="BRT135" s="447"/>
      <c r="BRU135" s="447"/>
      <c r="BRV135" s="447"/>
      <c r="BRW135" s="449"/>
      <c r="BRX135" s="450">
        <f t="shared" si="9086"/>
        <v>0</v>
      </c>
      <c r="BRY135" s="463"/>
      <c r="BRZ135" s="448"/>
      <c r="BSB135" s="458"/>
      <c r="BSC135" s="447"/>
      <c r="BSD135" s="447"/>
      <c r="BSE135" s="447"/>
      <c r="BSF135" s="450">
        <f t="shared" si="9087"/>
        <v>0</v>
      </c>
      <c r="BSG135" s="447"/>
      <c r="BSH135" s="447"/>
      <c r="BSI135" s="447"/>
      <c r="BSJ135" s="447"/>
      <c r="BSK135" s="447"/>
      <c r="BSL135" s="449"/>
      <c r="BSM135" s="450">
        <f t="shared" si="9088"/>
        <v>0</v>
      </c>
      <c r="BSN135" s="463"/>
      <c r="BSO135" s="448"/>
      <c r="BSQ135" s="458"/>
      <c r="BSR135" s="447"/>
      <c r="BSS135" s="447"/>
      <c r="BST135" s="447"/>
      <c r="BSU135" s="450">
        <f t="shared" si="9089"/>
        <v>0</v>
      </c>
      <c r="BSV135" s="447"/>
      <c r="BSW135" s="447"/>
      <c r="BSX135" s="447"/>
      <c r="BSY135" s="447"/>
      <c r="BSZ135" s="447"/>
      <c r="BTA135" s="449"/>
      <c r="BTB135" s="450">
        <f t="shared" si="9090"/>
        <v>0</v>
      </c>
      <c r="BTC135" s="463"/>
      <c r="BTD135" s="448"/>
      <c r="BTF135" s="458"/>
      <c r="BTG135" s="447"/>
      <c r="BTH135" s="447"/>
      <c r="BTI135" s="447"/>
      <c r="BTJ135" s="450">
        <f t="shared" si="9091"/>
        <v>0</v>
      </c>
      <c r="BTK135" s="447"/>
      <c r="BTL135" s="447"/>
      <c r="BTM135" s="447"/>
      <c r="BTN135" s="447"/>
      <c r="BTO135" s="447"/>
      <c r="BTP135" s="449"/>
      <c r="BTQ135" s="450">
        <f t="shared" si="9092"/>
        <v>0</v>
      </c>
      <c r="BTR135" s="463"/>
      <c r="BTS135" s="448"/>
      <c r="BTU135" s="458"/>
      <c r="BTV135" s="447"/>
      <c r="BTW135" s="447"/>
      <c r="BTX135" s="447"/>
      <c r="BTY135" s="450">
        <f t="shared" si="9093"/>
        <v>0</v>
      </c>
      <c r="BTZ135" s="447"/>
      <c r="BUA135" s="447"/>
      <c r="BUB135" s="447"/>
      <c r="BUC135" s="447"/>
      <c r="BUD135" s="447"/>
      <c r="BUE135" s="449"/>
      <c r="BUF135" s="450">
        <f t="shared" si="9094"/>
        <v>0</v>
      </c>
      <c r="BUG135" s="463"/>
      <c r="BUH135" s="448"/>
      <c r="BUJ135" s="458"/>
      <c r="BUK135" s="447"/>
      <c r="BUL135" s="447"/>
      <c r="BUM135" s="447"/>
      <c r="BUN135" s="450">
        <f t="shared" si="9095"/>
        <v>0</v>
      </c>
      <c r="BUO135" s="447"/>
      <c r="BUP135" s="447"/>
      <c r="BUQ135" s="447"/>
      <c r="BUR135" s="447"/>
      <c r="BUS135" s="447"/>
      <c r="BUT135" s="449"/>
      <c r="BUU135" s="450">
        <f t="shared" si="9096"/>
        <v>0</v>
      </c>
      <c r="BUV135" s="463"/>
      <c r="BUW135" s="448"/>
      <c r="BUY135" s="458"/>
      <c r="BUZ135" s="447"/>
      <c r="BVA135" s="447"/>
      <c r="BVB135" s="447"/>
      <c r="BVC135" s="450">
        <f t="shared" si="9097"/>
        <v>0</v>
      </c>
      <c r="BVD135" s="447"/>
      <c r="BVE135" s="447"/>
      <c r="BVF135" s="447"/>
      <c r="BVG135" s="447"/>
      <c r="BVH135" s="447"/>
      <c r="BVI135" s="449"/>
      <c r="BVJ135" s="450">
        <f t="shared" si="9098"/>
        <v>0</v>
      </c>
      <c r="BVK135" s="463"/>
      <c r="BVL135" s="448"/>
      <c r="BVN135" s="458"/>
      <c r="BVO135" s="447"/>
      <c r="BVP135" s="447"/>
      <c r="BVQ135" s="447"/>
      <c r="BVR135" s="450">
        <f t="shared" si="9099"/>
        <v>0</v>
      </c>
      <c r="BVS135" s="447"/>
      <c r="BVT135" s="447"/>
      <c r="BVU135" s="447"/>
      <c r="BVV135" s="447"/>
      <c r="BVW135" s="447"/>
      <c r="BVX135" s="449"/>
      <c r="BVY135" s="450">
        <f t="shared" si="9100"/>
        <v>0</v>
      </c>
      <c r="BVZ135" s="463"/>
      <c r="BWA135" s="448"/>
    </row>
    <row r="136" spans="2:1951" ht="15" hidden="1" customHeight="1" x14ac:dyDescent="0.2">
      <c r="B136" s="452" t="s">
        <v>329</v>
      </c>
      <c r="C136" s="447"/>
      <c r="D136" s="447"/>
      <c r="E136" s="447"/>
      <c r="F136" s="447"/>
      <c r="G136" s="450">
        <f t="shared" si="8841"/>
        <v>0</v>
      </c>
      <c r="H136" s="447"/>
      <c r="I136" s="447"/>
      <c r="J136" s="447"/>
      <c r="K136" s="447"/>
      <c r="L136" s="447"/>
      <c r="M136" s="449"/>
      <c r="N136" s="450">
        <f t="shared" si="8842"/>
        <v>0</v>
      </c>
      <c r="O136" s="463"/>
      <c r="P136" s="448"/>
      <c r="R136" s="458"/>
      <c r="S136" s="447"/>
      <c r="T136" s="447"/>
      <c r="U136" s="447"/>
      <c r="V136" s="450">
        <f t="shared" si="8843"/>
        <v>0</v>
      </c>
      <c r="W136" s="447"/>
      <c r="X136" s="447"/>
      <c r="Y136" s="447"/>
      <c r="Z136" s="447"/>
      <c r="AA136" s="447"/>
      <c r="AB136" s="449"/>
      <c r="AC136" s="450">
        <f t="shared" si="8844"/>
        <v>0</v>
      </c>
      <c r="AD136" s="463"/>
      <c r="AE136" s="448"/>
      <c r="AG136" s="458"/>
      <c r="AH136" s="447"/>
      <c r="AI136" s="447"/>
      <c r="AJ136" s="447"/>
      <c r="AK136" s="450">
        <f t="shared" si="8845"/>
        <v>0</v>
      </c>
      <c r="AL136" s="447"/>
      <c r="AM136" s="447"/>
      <c r="AN136" s="447"/>
      <c r="AO136" s="447"/>
      <c r="AP136" s="447"/>
      <c r="AQ136" s="449"/>
      <c r="AR136" s="450">
        <f t="shared" si="8846"/>
        <v>0</v>
      </c>
      <c r="AS136" s="463"/>
      <c r="AT136" s="448"/>
      <c r="AV136" s="458"/>
      <c r="AW136" s="447"/>
      <c r="AX136" s="447"/>
      <c r="AY136" s="447"/>
      <c r="AZ136" s="450">
        <f t="shared" si="8847"/>
        <v>0</v>
      </c>
      <c r="BA136" s="447"/>
      <c r="BB136" s="447"/>
      <c r="BC136" s="447"/>
      <c r="BD136" s="447"/>
      <c r="BE136" s="447"/>
      <c r="BF136" s="449"/>
      <c r="BG136" s="450">
        <f t="shared" si="8848"/>
        <v>0</v>
      </c>
      <c r="BH136" s="463"/>
      <c r="BI136" s="448"/>
      <c r="BK136" s="458"/>
      <c r="BL136" s="447"/>
      <c r="BM136" s="447"/>
      <c r="BN136" s="447"/>
      <c r="BO136" s="450">
        <f t="shared" si="8849"/>
        <v>0</v>
      </c>
      <c r="BP136" s="447"/>
      <c r="BQ136" s="447"/>
      <c r="BR136" s="447"/>
      <c r="BS136" s="447"/>
      <c r="BT136" s="447"/>
      <c r="BU136" s="449"/>
      <c r="BV136" s="450">
        <f t="shared" si="8850"/>
        <v>0</v>
      </c>
      <c r="BW136" s="463"/>
      <c r="BX136" s="448"/>
      <c r="BZ136" s="458"/>
      <c r="CA136" s="447"/>
      <c r="CB136" s="447"/>
      <c r="CC136" s="447"/>
      <c r="CD136" s="450">
        <f t="shared" si="8851"/>
        <v>0</v>
      </c>
      <c r="CE136" s="447"/>
      <c r="CF136" s="447"/>
      <c r="CG136" s="447"/>
      <c r="CH136" s="447"/>
      <c r="CI136" s="447"/>
      <c r="CJ136" s="449"/>
      <c r="CK136" s="450">
        <f t="shared" si="8852"/>
        <v>0</v>
      </c>
      <c r="CL136" s="463"/>
      <c r="CM136" s="448"/>
      <c r="CO136" s="458"/>
      <c r="CP136" s="447"/>
      <c r="CQ136" s="447"/>
      <c r="CR136" s="447"/>
      <c r="CS136" s="450">
        <f t="shared" si="8853"/>
        <v>0</v>
      </c>
      <c r="CT136" s="447"/>
      <c r="CU136" s="447"/>
      <c r="CV136" s="447"/>
      <c r="CW136" s="447"/>
      <c r="CX136" s="447"/>
      <c r="CY136" s="449"/>
      <c r="CZ136" s="450">
        <f t="shared" si="8854"/>
        <v>0</v>
      </c>
      <c r="DA136" s="463"/>
      <c r="DB136" s="448"/>
      <c r="DD136" s="458"/>
      <c r="DE136" s="447"/>
      <c r="DF136" s="447"/>
      <c r="DG136" s="447"/>
      <c r="DH136" s="450">
        <f t="shared" si="8855"/>
        <v>0</v>
      </c>
      <c r="DI136" s="447"/>
      <c r="DJ136" s="447"/>
      <c r="DK136" s="447"/>
      <c r="DL136" s="447"/>
      <c r="DM136" s="447"/>
      <c r="DN136" s="449"/>
      <c r="DO136" s="450">
        <f t="shared" si="8856"/>
        <v>0</v>
      </c>
      <c r="DP136" s="463"/>
      <c r="DQ136" s="448"/>
      <c r="DS136" s="458"/>
      <c r="DT136" s="447"/>
      <c r="DU136" s="447"/>
      <c r="DV136" s="447"/>
      <c r="DW136" s="450">
        <f t="shared" si="8857"/>
        <v>0</v>
      </c>
      <c r="DX136" s="447"/>
      <c r="DY136" s="447"/>
      <c r="DZ136" s="447"/>
      <c r="EA136" s="447"/>
      <c r="EB136" s="447"/>
      <c r="EC136" s="449"/>
      <c r="ED136" s="450">
        <f t="shared" si="8858"/>
        <v>0</v>
      </c>
      <c r="EE136" s="463"/>
      <c r="EF136" s="448"/>
      <c r="EH136" s="458"/>
      <c r="EI136" s="447"/>
      <c r="EJ136" s="447"/>
      <c r="EK136" s="447"/>
      <c r="EL136" s="450">
        <f t="shared" si="8859"/>
        <v>0</v>
      </c>
      <c r="EM136" s="447"/>
      <c r="EN136" s="447"/>
      <c r="EO136" s="447"/>
      <c r="EP136" s="447"/>
      <c r="EQ136" s="447"/>
      <c r="ER136" s="449"/>
      <c r="ES136" s="450">
        <f t="shared" si="8860"/>
        <v>0</v>
      </c>
      <c r="ET136" s="463"/>
      <c r="EU136" s="448"/>
      <c r="EW136" s="458"/>
      <c r="EX136" s="447"/>
      <c r="EY136" s="447"/>
      <c r="EZ136" s="447"/>
      <c r="FA136" s="450">
        <f t="shared" si="8861"/>
        <v>0</v>
      </c>
      <c r="FB136" s="447"/>
      <c r="FC136" s="447"/>
      <c r="FD136" s="447"/>
      <c r="FE136" s="447"/>
      <c r="FF136" s="447"/>
      <c r="FG136" s="449"/>
      <c r="FH136" s="450">
        <f t="shared" si="8862"/>
        <v>0</v>
      </c>
      <c r="FI136" s="463"/>
      <c r="FJ136" s="448"/>
      <c r="FL136" s="458"/>
      <c r="FM136" s="447"/>
      <c r="FN136" s="447"/>
      <c r="FO136" s="447"/>
      <c r="FP136" s="450">
        <f t="shared" si="8863"/>
        <v>0</v>
      </c>
      <c r="FQ136" s="447"/>
      <c r="FR136" s="447"/>
      <c r="FS136" s="447"/>
      <c r="FT136" s="447"/>
      <c r="FU136" s="447"/>
      <c r="FV136" s="449"/>
      <c r="FW136" s="450">
        <f t="shared" si="8864"/>
        <v>0</v>
      </c>
      <c r="FX136" s="463"/>
      <c r="FY136" s="448"/>
      <c r="GA136" s="458"/>
      <c r="GB136" s="447"/>
      <c r="GC136" s="447"/>
      <c r="GD136" s="447"/>
      <c r="GE136" s="450">
        <f t="shared" si="8865"/>
        <v>0</v>
      </c>
      <c r="GF136" s="447"/>
      <c r="GG136" s="447"/>
      <c r="GH136" s="447"/>
      <c r="GI136" s="447"/>
      <c r="GJ136" s="447"/>
      <c r="GK136" s="449"/>
      <c r="GL136" s="450">
        <f t="shared" si="8866"/>
        <v>0</v>
      </c>
      <c r="GM136" s="463"/>
      <c r="GN136" s="448"/>
      <c r="GP136" s="458"/>
      <c r="GQ136" s="447"/>
      <c r="GR136" s="447"/>
      <c r="GS136" s="447"/>
      <c r="GT136" s="450">
        <f t="shared" si="8867"/>
        <v>0</v>
      </c>
      <c r="GU136" s="447"/>
      <c r="GV136" s="447"/>
      <c r="GW136" s="447"/>
      <c r="GX136" s="447"/>
      <c r="GY136" s="447"/>
      <c r="GZ136" s="449"/>
      <c r="HA136" s="450">
        <f t="shared" si="8868"/>
        <v>0</v>
      </c>
      <c r="HB136" s="463"/>
      <c r="HC136" s="448"/>
      <c r="HE136" s="458"/>
      <c r="HF136" s="447"/>
      <c r="HG136" s="447"/>
      <c r="HH136" s="447"/>
      <c r="HI136" s="450">
        <f t="shared" si="8869"/>
        <v>0</v>
      </c>
      <c r="HJ136" s="447"/>
      <c r="HK136" s="447"/>
      <c r="HL136" s="447"/>
      <c r="HM136" s="447"/>
      <c r="HN136" s="447"/>
      <c r="HO136" s="449"/>
      <c r="HP136" s="450">
        <f t="shared" si="8870"/>
        <v>0</v>
      </c>
      <c r="HQ136" s="463"/>
      <c r="HR136" s="448"/>
      <c r="HT136" s="458"/>
      <c r="HU136" s="447"/>
      <c r="HV136" s="447"/>
      <c r="HW136" s="447"/>
      <c r="HX136" s="450">
        <f t="shared" si="8871"/>
        <v>0</v>
      </c>
      <c r="HY136" s="447"/>
      <c r="HZ136" s="447"/>
      <c r="IA136" s="447"/>
      <c r="IB136" s="447"/>
      <c r="IC136" s="447"/>
      <c r="ID136" s="449"/>
      <c r="IE136" s="450">
        <f t="shared" si="8872"/>
        <v>0</v>
      </c>
      <c r="IF136" s="463"/>
      <c r="IG136" s="448"/>
      <c r="II136" s="458"/>
      <c r="IJ136" s="447"/>
      <c r="IK136" s="447"/>
      <c r="IL136" s="447"/>
      <c r="IM136" s="450">
        <f t="shared" si="8873"/>
        <v>0</v>
      </c>
      <c r="IN136" s="447"/>
      <c r="IO136" s="447"/>
      <c r="IP136" s="447"/>
      <c r="IQ136" s="447"/>
      <c r="IR136" s="447"/>
      <c r="IS136" s="449"/>
      <c r="IT136" s="450">
        <f t="shared" si="8874"/>
        <v>0</v>
      </c>
      <c r="IU136" s="463"/>
      <c r="IV136" s="448"/>
      <c r="IX136" s="458"/>
      <c r="IY136" s="447"/>
      <c r="IZ136" s="447"/>
      <c r="JA136" s="447"/>
      <c r="JB136" s="450">
        <f t="shared" si="8875"/>
        <v>0</v>
      </c>
      <c r="JC136" s="447"/>
      <c r="JD136" s="447"/>
      <c r="JE136" s="447"/>
      <c r="JF136" s="447"/>
      <c r="JG136" s="447"/>
      <c r="JH136" s="449"/>
      <c r="JI136" s="450">
        <f t="shared" si="8876"/>
        <v>0</v>
      </c>
      <c r="JJ136" s="463"/>
      <c r="JK136" s="448"/>
      <c r="JM136" s="458"/>
      <c r="JN136" s="447"/>
      <c r="JO136" s="447"/>
      <c r="JP136" s="447"/>
      <c r="JQ136" s="450">
        <f t="shared" si="8877"/>
        <v>0</v>
      </c>
      <c r="JR136" s="447"/>
      <c r="JS136" s="447"/>
      <c r="JT136" s="447"/>
      <c r="JU136" s="447"/>
      <c r="JV136" s="447"/>
      <c r="JW136" s="449"/>
      <c r="JX136" s="450">
        <f t="shared" si="8878"/>
        <v>0</v>
      </c>
      <c r="JY136" s="463"/>
      <c r="JZ136" s="448"/>
      <c r="KB136" s="458"/>
      <c r="KC136" s="447"/>
      <c r="KD136" s="447"/>
      <c r="KE136" s="447"/>
      <c r="KF136" s="450">
        <f t="shared" si="8879"/>
        <v>0</v>
      </c>
      <c r="KG136" s="447"/>
      <c r="KH136" s="447"/>
      <c r="KI136" s="447"/>
      <c r="KJ136" s="447"/>
      <c r="KK136" s="447"/>
      <c r="KL136" s="449"/>
      <c r="KM136" s="450">
        <f t="shared" si="8880"/>
        <v>0</v>
      </c>
      <c r="KN136" s="463"/>
      <c r="KO136" s="448"/>
      <c r="KQ136" s="458"/>
      <c r="KR136" s="447"/>
      <c r="KS136" s="447"/>
      <c r="KT136" s="447"/>
      <c r="KU136" s="450">
        <f t="shared" si="8881"/>
        <v>0</v>
      </c>
      <c r="KV136" s="447"/>
      <c r="KW136" s="447"/>
      <c r="KX136" s="447"/>
      <c r="KY136" s="447"/>
      <c r="KZ136" s="447"/>
      <c r="LA136" s="449"/>
      <c r="LB136" s="450">
        <f t="shared" si="8882"/>
        <v>0</v>
      </c>
      <c r="LC136" s="463"/>
      <c r="LD136" s="448"/>
      <c r="LF136" s="458"/>
      <c r="LG136" s="447"/>
      <c r="LH136" s="447"/>
      <c r="LI136" s="447"/>
      <c r="LJ136" s="450">
        <f t="shared" si="8883"/>
        <v>0</v>
      </c>
      <c r="LK136" s="447"/>
      <c r="LL136" s="447"/>
      <c r="LM136" s="447"/>
      <c r="LN136" s="447"/>
      <c r="LO136" s="447"/>
      <c r="LP136" s="449"/>
      <c r="LQ136" s="450">
        <f t="shared" si="8884"/>
        <v>0</v>
      </c>
      <c r="LR136" s="463"/>
      <c r="LS136" s="448"/>
      <c r="LU136" s="458"/>
      <c r="LV136" s="447"/>
      <c r="LW136" s="447"/>
      <c r="LX136" s="447"/>
      <c r="LY136" s="450">
        <f t="shared" si="8885"/>
        <v>0</v>
      </c>
      <c r="LZ136" s="447"/>
      <c r="MA136" s="447"/>
      <c r="MB136" s="447"/>
      <c r="MC136" s="447"/>
      <c r="MD136" s="447"/>
      <c r="ME136" s="449"/>
      <c r="MF136" s="450">
        <f t="shared" si="8886"/>
        <v>0</v>
      </c>
      <c r="MG136" s="463"/>
      <c r="MH136" s="448"/>
      <c r="MJ136" s="458"/>
      <c r="MK136" s="447"/>
      <c r="ML136" s="447"/>
      <c r="MM136" s="447"/>
      <c r="MN136" s="450">
        <f t="shared" si="8887"/>
        <v>0</v>
      </c>
      <c r="MO136" s="447"/>
      <c r="MP136" s="447"/>
      <c r="MQ136" s="447"/>
      <c r="MR136" s="447"/>
      <c r="MS136" s="447"/>
      <c r="MT136" s="449"/>
      <c r="MU136" s="450">
        <f t="shared" si="8888"/>
        <v>0</v>
      </c>
      <c r="MV136" s="463"/>
      <c r="MW136" s="448"/>
      <c r="MY136" s="458"/>
      <c r="MZ136" s="447"/>
      <c r="NA136" s="447"/>
      <c r="NB136" s="447"/>
      <c r="NC136" s="450">
        <f t="shared" si="8889"/>
        <v>0</v>
      </c>
      <c r="ND136" s="447"/>
      <c r="NE136" s="447"/>
      <c r="NF136" s="447"/>
      <c r="NG136" s="447"/>
      <c r="NH136" s="447"/>
      <c r="NI136" s="449"/>
      <c r="NJ136" s="450">
        <f t="shared" si="8890"/>
        <v>0</v>
      </c>
      <c r="NK136" s="463"/>
      <c r="NL136" s="448"/>
      <c r="NN136" s="458"/>
      <c r="NO136" s="447"/>
      <c r="NP136" s="447"/>
      <c r="NQ136" s="447"/>
      <c r="NR136" s="450">
        <f t="shared" si="8891"/>
        <v>0</v>
      </c>
      <c r="NS136" s="447"/>
      <c r="NT136" s="447"/>
      <c r="NU136" s="447"/>
      <c r="NV136" s="447"/>
      <c r="NW136" s="447"/>
      <c r="NX136" s="449"/>
      <c r="NY136" s="450">
        <f t="shared" si="8892"/>
        <v>0</v>
      </c>
      <c r="NZ136" s="463"/>
      <c r="OA136" s="448"/>
      <c r="OC136" s="458"/>
      <c r="OD136" s="447"/>
      <c r="OE136" s="447"/>
      <c r="OF136" s="447"/>
      <c r="OG136" s="450">
        <f t="shared" si="8893"/>
        <v>0</v>
      </c>
      <c r="OH136" s="447"/>
      <c r="OI136" s="447"/>
      <c r="OJ136" s="447"/>
      <c r="OK136" s="447"/>
      <c r="OL136" s="447"/>
      <c r="OM136" s="449"/>
      <c r="ON136" s="450">
        <f t="shared" si="8894"/>
        <v>0</v>
      </c>
      <c r="OO136" s="463"/>
      <c r="OP136" s="448"/>
      <c r="OR136" s="458"/>
      <c r="OS136" s="447"/>
      <c r="OT136" s="447"/>
      <c r="OU136" s="447"/>
      <c r="OV136" s="450">
        <f t="shared" si="8895"/>
        <v>0</v>
      </c>
      <c r="OW136" s="447"/>
      <c r="OX136" s="447"/>
      <c r="OY136" s="447"/>
      <c r="OZ136" s="447"/>
      <c r="PA136" s="447"/>
      <c r="PB136" s="449"/>
      <c r="PC136" s="450">
        <f t="shared" si="8896"/>
        <v>0</v>
      </c>
      <c r="PD136" s="463"/>
      <c r="PE136" s="448"/>
      <c r="PG136" s="458"/>
      <c r="PH136" s="447"/>
      <c r="PI136" s="447"/>
      <c r="PJ136" s="447"/>
      <c r="PK136" s="450">
        <f t="shared" si="8897"/>
        <v>0</v>
      </c>
      <c r="PL136" s="447"/>
      <c r="PM136" s="447"/>
      <c r="PN136" s="447"/>
      <c r="PO136" s="447"/>
      <c r="PP136" s="447"/>
      <c r="PQ136" s="449"/>
      <c r="PR136" s="450">
        <f t="shared" si="8898"/>
        <v>0</v>
      </c>
      <c r="PS136" s="463"/>
      <c r="PT136" s="448"/>
      <c r="PV136" s="458"/>
      <c r="PW136" s="447"/>
      <c r="PX136" s="447"/>
      <c r="PY136" s="447"/>
      <c r="PZ136" s="450">
        <f t="shared" si="8899"/>
        <v>0</v>
      </c>
      <c r="QA136" s="447"/>
      <c r="QB136" s="447"/>
      <c r="QC136" s="447"/>
      <c r="QD136" s="447"/>
      <c r="QE136" s="447"/>
      <c r="QF136" s="449"/>
      <c r="QG136" s="450">
        <f t="shared" si="8900"/>
        <v>0</v>
      </c>
      <c r="QH136" s="463"/>
      <c r="QI136" s="448"/>
      <c r="QK136" s="458"/>
      <c r="QL136" s="447"/>
      <c r="QM136" s="447"/>
      <c r="QN136" s="447"/>
      <c r="QO136" s="450">
        <f t="shared" si="8901"/>
        <v>0</v>
      </c>
      <c r="QP136" s="447"/>
      <c r="QQ136" s="447"/>
      <c r="QR136" s="447"/>
      <c r="QS136" s="447"/>
      <c r="QT136" s="447"/>
      <c r="QU136" s="449"/>
      <c r="QV136" s="450">
        <f t="shared" si="8902"/>
        <v>0</v>
      </c>
      <c r="QW136" s="463"/>
      <c r="QX136" s="448"/>
      <c r="QZ136" s="458"/>
      <c r="RA136" s="447"/>
      <c r="RB136" s="447"/>
      <c r="RC136" s="447"/>
      <c r="RD136" s="450">
        <f t="shared" si="8903"/>
        <v>0</v>
      </c>
      <c r="RE136" s="447"/>
      <c r="RF136" s="447"/>
      <c r="RG136" s="447"/>
      <c r="RH136" s="447"/>
      <c r="RI136" s="447"/>
      <c r="RJ136" s="449"/>
      <c r="RK136" s="450">
        <f t="shared" si="8904"/>
        <v>0</v>
      </c>
      <c r="RL136" s="463"/>
      <c r="RM136" s="448"/>
      <c r="RO136" s="458"/>
      <c r="RP136" s="447"/>
      <c r="RQ136" s="447"/>
      <c r="RR136" s="447"/>
      <c r="RS136" s="450">
        <f t="shared" si="8905"/>
        <v>0</v>
      </c>
      <c r="RT136" s="447"/>
      <c r="RU136" s="447"/>
      <c r="RV136" s="447"/>
      <c r="RW136" s="447"/>
      <c r="RX136" s="447"/>
      <c r="RY136" s="449"/>
      <c r="RZ136" s="450">
        <f t="shared" si="8906"/>
        <v>0</v>
      </c>
      <c r="SA136" s="463"/>
      <c r="SB136" s="448"/>
      <c r="SD136" s="458"/>
      <c r="SE136" s="447"/>
      <c r="SF136" s="447"/>
      <c r="SG136" s="447"/>
      <c r="SH136" s="450">
        <f t="shared" si="8907"/>
        <v>0</v>
      </c>
      <c r="SI136" s="447"/>
      <c r="SJ136" s="447"/>
      <c r="SK136" s="447"/>
      <c r="SL136" s="447"/>
      <c r="SM136" s="447"/>
      <c r="SN136" s="449"/>
      <c r="SO136" s="450">
        <f t="shared" si="8908"/>
        <v>0</v>
      </c>
      <c r="SP136" s="463"/>
      <c r="SQ136" s="448"/>
      <c r="SS136" s="458"/>
      <c r="ST136" s="447"/>
      <c r="SU136" s="447"/>
      <c r="SV136" s="447"/>
      <c r="SW136" s="450">
        <f t="shared" si="8909"/>
        <v>0</v>
      </c>
      <c r="SX136" s="447"/>
      <c r="SY136" s="447"/>
      <c r="SZ136" s="447"/>
      <c r="TA136" s="447"/>
      <c r="TB136" s="447"/>
      <c r="TC136" s="449"/>
      <c r="TD136" s="450">
        <f t="shared" si="8910"/>
        <v>0</v>
      </c>
      <c r="TE136" s="463"/>
      <c r="TF136" s="448"/>
      <c r="TH136" s="458"/>
      <c r="TI136" s="447"/>
      <c r="TJ136" s="447"/>
      <c r="TK136" s="447"/>
      <c r="TL136" s="450">
        <f t="shared" si="8911"/>
        <v>0</v>
      </c>
      <c r="TM136" s="447"/>
      <c r="TN136" s="447"/>
      <c r="TO136" s="447"/>
      <c r="TP136" s="447"/>
      <c r="TQ136" s="447"/>
      <c r="TR136" s="449"/>
      <c r="TS136" s="450">
        <f t="shared" si="8912"/>
        <v>0</v>
      </c>
      <c r="TT136" s="463"/>
      <c r="TU136" s="448"/>
      <c r="TW136" s="458"/>
      <c r="TX136" s="447"/>
      <c r="TY136" s="447"/>
      <c r="TZ136" s="447"/>
      <c r="UA136" s="450">
        <f t="shared" si="8913"/>
        <v>0</v>
      </c>
      <c r="UB136" s="447"/>
      <c r="UC136" s="447"/>
      <c r="UD136" s="447"/>
      <c r="UE136" s="447"/>
      <c r="UF136" s="447"/>
      <c r="UG136" s="449"/>
      <c r="UH136" s="450">
        <f t="shared" si="8914"/>
        <v>0</v>
      </c>
      <c r="UI136" s="463"/>
      <c r="UJ136" s="448"/>
      <c r="UL136" s="458"/>
      <c r="UM136" s="447"/>
      <c r="UN136" s="447"/>
      <c r="UO136" s="447"/>
      <c r="UP136" s="450">
        <f t="shared" si="8915"/>
        <v>0</v>
      </c>
      <c r="UQ136" s="447"/>
      <c r="UR136" s="447"/>
      <c r="US136" s="447"/>
      <c r="UT136" s="447"/>
      <c r="UU136" s="447"/>
      <c r="UV136" s="449"/>
      <c r="UW136" s="450">
        <f t="shared" si="8916"/>
        <v>0</v>
      </c>
      <c r="UX136" s="463"/>
      <c r="UY136" s="448"/>
      <c r="VA136" s="458"/>
      <c r="VB136" s="447"/>
      <c r="VC136" s="447"/>
      <c r="VD136" s="447"/>
      <c r="VE136" s="450">
        <f t="shared" si="8917"/>
        <v>0</v>
      </c>
      <c r="VF136" s="447"/>
      <c r="VG136" s="447"/>
      <c r="VH136" s="447"/>
      <c r="VI136" s="447"/>
      <c r="VJ136" s="447"/>
      <c r="VK136" s="449"/>
      <c r="VL136" s="450">
        <f t="shared" si="8918"/>
        <v>0</v>
      </c>
      <c r="VM136" s="463"/>
      <c r="VN136" s="448"/>
      <c r="VP136" s="458"/>
      <c r="VQ136" s="447"/>
      <c r="VR136" s="447"/>
      <c r="VS136" s="447"/>
      <c r="VT136" s="450">
        <f t="shared" si="8919"/>
        <v>0</v>
      </c>
      <c r="VU136" s="447"/>
      <c r="VV136" s="447"/>
      <c r="VW136" s="447"/>
      <c r="VX136" s="447"/>
      <c r="VY136" s="447"/>
      <c r="VZ136" s="449"/>
      <c r="WA136" s="450">
        <f t="shared" si="8920"/>
        <v>0</v>
      </c>
      <c r="WB136" s="463"/>
      <c r="WC136" s="448"/>
      <c r="WE136" s="458"/>
      <c r="WF136" s="447"/>
      <c r="WG136" s="447"/>
      <c r="WH136" s="447"/>
      <c r="WI136" s="450">
        <f t="shared" si="8921"/>
        <v>0</v>
      </c>
      <c r="WJ136" s="447"/>
      <c r="WK136" s="447"/>
      <c r="WL136" s="447"/>
      <c r="WM136" s="447"/>
      <c r="WN136" s="447"/>
      <c r="WO136" s="449"/>
      <c r="WP136" s="450">
        <f t="shared" si="8922"/>
        <v>0</v>
      </c>
      <c r="WQ136" s="463"/>
      <c r="WR136" s="448"/>
      <c r="WT136" s="458"/>
      <c r="WU136" s="447"/>
      <c r="WV136" s="447"/>
      <c r="WW136" s="447"/>
      <c r="WX136" s="450">
        <f t="shared" si="8923"/>
        <v>0</v>
      </c>
      <c r="WY136" s="447"/>
      <c r="WZ136" s="447"/>
      <c r="XA136" s="447"/>
      <c r="XB136" s="447"/>
      <c r="XC136" s="447"/>
      <c r="XD136" s="449"/>
      <c r="XE136" s="450">
        <f t="shared" si="8924"/>
        <v>0</v>
      </c>
      <c r="XF136" s="463"/>
      <c r="XG136" s="448"/>
      <c r="XI136" s="458"/>
      <c r="XJ136" s="447"/>
      <c r="XK136" s="447"/>
      <c r="XL136" s="447"/>
      <c r="XM136" s="450">
        <f t="shared" si="8925"/>
        <v>0</v>
      </c>
      <c r="XN136" s="447"/>
      <c r="XO136" s="447"/>
      <c r="XP136" s="447"/>
      <c r="XQ136" s="447"/>
      <c r="XR136" s="447"/>
      <c r="XS136" s="449"/>
      <c r="XT136" s="450">
        <f t="shared" si="8926"/>
        <v>0</v>
      </c>
      <c r="XU136" s="463"/>
      <c r="XV136" s="448"/>
      <c r="XX136" s="458"/>
      <c r="XY136" s="447"/>
      <c r="XZ136" s="447"/>
      <c r="YA136" s="447"/>
      <c r="YB136" s="450">
        <f t="shared" si="8927"/>
        <v>0</v>
      </c>
      <c r="YC136" s="447"/>
      <c r="YD136" s="447"/>
      <c r="YE136" s="447"/>
      <c r="YF136" s="447"/>
      <c r="YG136" s="447"/>
      <c r="YH136" s="449"/>
      <c r="YI136" s="450">
        <f t="shared" si="8928"/>
        <v>0</v>
      </c>
      <c r="YJ136" s="463"/>
      <c r="YK136" s="448"/>
      <c r="YM136" s="458"/>
      <c r="YN136" s="447"/>
      <c r="YO136" s="447"/>
      <c r="YP136" s="447"/>
      <c r="YQ136" s="450">
        <f t="shared" si="8929"/>
        <v>0</v>
      </c>
      <c r="YR136" s="447"/>
      <c r="YS136" s="447"/>
      <c r="YT136" s="447"/>
      <c r="YU136" s="447"/>
      <c r="YV136" s="447"/>
      <c r="YW136" s="449"/>
      <c r="YX136" s="450">
        <f t="shared" si="8930"/>
        <v>0</v>
      </c>
      <c r="YY136" s="463"/>
      <c r="YZ136" s="448"/>
      <c r="ZB136" s="458"/>
      <c r="ZC136" s="447"/>
      <c r="ZD136" s="447"/>
      <c r="ZE136" s="447"/>
      <c r="ZF136" s="450">
        <f t="shared" si="8931"/>
        <v>0</v>
      </c>
      <c r="ZG136" s="447"/>
      <c r="ZH136" s="447"/>
      <c r="ZI136" s="447"/>
      <c r="ZJ136" s="447"/>
      <c r="ZK136" s="447"/>
      <c r="ZL136" s="449"/>
      <c r="ZM136" s="450">
        <f t="shared" si="8932"/>
        <v>0</v>
      </c>
      <c r="ZN136" s="463"/>
      <c r="ZO136" s="448"/>
      <c r="ZQ136" s="458"/>
      <c r="ZR136" s="447"/>
      <c r="ZS136" s="447"/>
      <c r="ZT136" s="447"/>
      <c r="ZU136" s="450">
        <f t="shared" si="8933"/>
        <v>0</v>
      </c>
      <c r="ZV136" s="447"/>
      <c r="ZW136" s="447"/>
      <c r="ZX136" s="447"/>
      <c r="ZY136" s="447"/>
      <c r="ZZ136" s="447"/>
      <c r="AAA136" s="449"/>
      <c r="AAB136" s="450">
        <f t="shared" si="8934"/>
        <v>0</v>
      </c>
      <c r="AAC136" s="463"/>
      <c r="AAD136" s="448"/>
      <c r="AAF136" s="458"/>
      <c r="AAG136" s="447"/>
      <c r="AAH136" s="447"/>
      <c r="AAI136" s="447"/>
      <c r="AAJ136" s="450">
        <f t="shared" si="8935"/>
        <v>0</v>
      </c>
      <c r="AAK136" s="447"/>
      <c r="AAL136" s="447"/>
      <c r="AAM136" s="447"/>
      <c r="AAN136" s="447"/>
      <c r="AAO136" s="447"/>
      <c r="AAP136" s="449"/>
      <c r="AAQ136" s="450">
        <f t="shared" si="8936"/>
        <v>0</v>
      </c>
      <c r="AAR136" s="463"/>
      <c r="AAS136" s="448"/>
      <c r="AAU136" s="458"/>
      <c r="AAV136" s="447"/>
      <c r="AAW136" s="447"/>
      <c r="AAX136" s="447"/>
      <c r="AAY136" s="450">
        <f t="shared" si="8937"/>
        <v>0</v>
      </c>
      <c r="AAZ136" s="447"/>
      <c r="ABA136" s="447"/>
      <c r="ABB136" s="447"/>
      <c r="ABC136" s="447"/>
      <c r="ABD136" s="447"/>
      <c r="ABE136" s="449"/>
      <c r="ABF136" s="450">
        <f t="shared" si="8938"/>
        <v>0</v>
      </c>
      <c r="ABG136" s="463"/>
      <c r="ABH136" s="448"/>
      <c r="ABJ136" s="458"/>
      <c r="ABK136" s="447"/>
      <c r="ABL136" s="447"/>
      <c r="ABM136" s="447"/>
      <c r="ABN136" s="450">
        <f t="shared" si="8939"/>
        <v>0</v>
      </c>
      <c r="ABO136" s="447"/>
      <c r="ABP136" s="447"/>
      <c r="ABQ136" s="447"/>
      <c r="ABR136" s="447"/>
      <c r="ABS136" s="447"/>
      <c r="ABT136" s="449"/>
      <c r="ABU136" s="450">
        <f t="shared" si="8940"/>
        <v>0</v>
      </c>
      <c r="ABV136" s="463"/>
      <c r="ABW136" s="448"/>
      <c r="ABY136" s="458"/>
      <c r="ABZ136" s="447"/>
      <c r="ACA136" s="447"/>
      <c r="ACB136" s="447"/>
      <c r="ACC136" s="450">
        <f t="shared" si="8941"/>
        <v>0</v>
      </c>
      <c r="ACD136" s="447"/>
      <c r="ACE136" s="447"/>
      <c r="ACF136" s="447"/>
      <c r="ACG136" s="447"/>
      <c r="ACH136" s="447"/>
      <c r="ACI136" s="449"/>
      <c r="ACJ136" s="450">
        <f t="shared" si="8942"/>
        <v>0</v>
      </c>
      <c r="ACK136" s="463"/>
      <c r="ACL136" s="448"/>
      <c r="ACN136" s="458"/>
      <c r="ACO136" s="447"/>
      <c r="ACP136" s="447"/>
      <c r="ACQ136" s="447"/>
      <c r="ACR136" s="450">
        <f t="shared" si="8943"/>
        <v>0</v>
      </c>
      <c r="ACS136" s="447"/>
      <c r="ACT136" s="447"/>
      <c r="ACU136" s="447"/>
      <c r="ACV136" s="447"/>
      <c r="ACW136" s="447"/>
      <c r="ACX136" s="449"/>
      <c r="ACY136" s="450">
        <f t="shared" si="8944"/>
        <v>0</v>
      </c>
      <c r="ACZ136" s="463"/>
      <c r="ADA136" s="448"/>
      <c r="ADC136" s="458"/>
      <c r="ADD136" s="447"/>
      <c r="ADE136" s="447"/>
      <c r="ADF136" s="447"/>
      <c r="ADG136" s="450">
        <f t="shared" si="8945"/>
        <v>0</v>
      </c>
      <c r="ADH136" s="447"/>
      <c r="ADI136" s="447"/>
      <c r="ADJ136" s="447"/>
      <c r="ADK136" s="447"/>
      <c r="ADL136" s="447"/>
      <c r="ADM136" s="449"/>
      <c r="ADN136" s="450">
        <f t="shared" si="8946"/>
        <v>0</v>
      </c>
      <c r="ADO136" s="463"/>
      <c r="ADP136" s="448"/>
      <c r="ADR136" s="458"/>
      <c r="ADS136" s="447"/>
      <c r="ADT136" s="447"/>
      <c r="ADU136" s="447"/>
      <c r="ADV136" s="450">
        <f t="shared" si="8947"/>
        <v>0</v>
      </c>
      <c r="ADW136" s="447"/>
      <c r="ADX136" s="447"/>
      <c r="ADY136" s="447"/>
      <c r="ADZ136" s="447"/>
      <c r="AEA136" s="447"/>
      <c r="AEB136" s="449"/>
      <c r="AEC136" s="450">
        <f t="shared" si="8948"/>
        <v>0</v>
      </c>
      <c r="AED136" s="463"/>
      <c r="AEE136" s="448"/>
      <c r="AEG136" s="458"/>
      <c r="AEH136" s="447"/>
      <c r="AEI136" s="447"/>
      <c r="AEJ136" s="447"/>
      <c r="AEK136" s="450">
        <f t="shared" si="8949"/>
        <v>0</v>
      </c>
      <c r="AEL136" s="447"/>
      <c r="AEM136" s="447"/>
      <c r="AEN136" s="447"/>
      <c r="AEO136" s="447"/>
      <c r="AEP136" s="447"/>
      <c r="AEQ136" s="449"/>
      <c r="AER136" s="450">
        <f t="shared" si="8950"/>
        <v>0</v>
      </c>
      <c r="AES136" s="463"/>
      <c r="AET136" s="448"/>
      <c r="AEV136" s="458"/>
      <c r="AEW136" s="447"/>
      <c r="AEX136" s="447"/>
      <c r="AEY136" s="447"/>
      <c r="AEZ136" s="450">
        <f t="shared" si="8951"/>
        <v>0</v>
      </c>
      <c r="AFA136" s="447"/>
      <c r="AFB136" s="447"/>
      <c r="AFC136" s="447"/>
      <c r="AFD136" s="447"/>
      <c r="AFE136" s="447"/>
      <c r="AFF136" s="449"/>
      <c r="AFG136" s="450">
        <f t="shared" si="8952"/>
        <v>0</v>
      </c>
      <c r="AFH136" s="463"/>
      <c r="AFI136" s="448"/>
      <c r="AFK136" s="458"/>
      <c r="AFL136" s="447"/>
      <c r="AFM136" s="447"/>
      <c r="AFN136" s="447"/>
      <c r="AFO136" s="450">
        <f t="shared" si="8953"/>
        <v>0</v>
      </c>
      <c r="AFP136" s="447"/>
      <c r="AFQ136" s="447"/>
      <c r="AFR136" s="447"/>
      <c r="AFS136" s="447"/>
      <c r="AFT136" s="447"/>
      <c r="AFU136" s="449"/>
      <c r="AFV136" s="450">
        <f t="shared" si="8954"/>
        <v>0</v>
      </c>
      <c r="AFW136" s="463"/>
      <c r="AFX136" s="448"/>
      <c r="AFZ136" s="458"/>
      <c r="AGA136" s="447"/>
      <c r="AGB136" s="447"/>
      <c r="AGC136" s="447"/>
      <c r="AGD136" s="450">
        <f t="shared" si="8955"/>
        <v>0</v>
      </c>
      <c r="AGE136" s="447"/>
      <c r="AGF136" s="447"/>
      <c r="AGG136" s="447"/>
      <c r="AGH136" s="447"/>
      <c r="AGI136" s="447"/>
      <c r="AGJ136" s="449"/>
      <c r="AGK136" s="450">
        <f t="shared" si="8956"/>
        <v>0</v>
      </c>
      <c r="AGL136" s="463"/>
      <c r="AGM136" s="448"/>
      <c r="AGO136" s="458"/>
      <c r="AGP136" s="447"/>
      <c r="AGQ136" s="447"/>
      <c r="AGR136" s="447"/>
      <c r="AGS136" s="450">
        <f t="shared" si="8957"/>
        <v>0</v>
      </c>
      <c r="AGT136" s="447"/>
      <c r="AGU136" s="447"/>
      <c r="AGV136" s="447"/>
      <c r="AGW136" s="447"/>
      <c r="AGX136" s="447"/>
      <c r="AGY136" s="449"/>
      <c r="AGZ136" s="450">
        <f t="shared" si="8958"/>
        <v>0</v>
      </c>
      <c r="AHA136" s="463"/>
      <c r="AHB136" s="448"/>
      <c r="AHD136" s="458"/>
      <c r="AHE136" s="447"/>
      <c r="AHF136" s="447"/>
      <c r="AHG136" s="447"/>
      <c r="AHH136" s="450">
        <f t="shared" si="8959"/>
        <v>0</v>
      </c>
      <c r="AHI136" s="447"/>
      <c r="AHJ136" s="447"/>
      <c r="AHK136" s="447"/>
      <c r="AHL136" s="447"/>
      <c r="AHM136" s="447"/>
      <c r="AHN136" s="449"/>
      <c r="AHO136" s="450">
        <f t="shared" si="8960"/>
        <v>0</v>
      </c>
      <c r="AHP136" s="463"/>
      <c r="AHQ136" s="448"/>
      <c r="AHS136" s="458"/>
      <c r="AHT136" s="447"/>
      <c r="AHU136" s="447"/>
      <c r="AHV136" s="447"/>
      <c r="AHW136" s="450">
        <f t="shared" si="8961"/>
        <v>0</v>
      </c>
      <c r="AHX136" s="447"/>
      <c r="AHY136" s="447"/>
      <c r="AHZ136" s="447"/>
      <c r="AIA136" s="447"/>
      <c r="AIB136" s="447"/>
      <c r="AIC136" s="449"/>
      <c r="AID136" s="450">
        <f t="shared" si="8962"/>
        <v>0</v>
      </c>
      <c r="AIE136" s="463"/>
      <c r="AIF136" s="448"/>
      <c r="AIH136" s="458"/>
      <c r="AII136" s="447"/>
      <c r="AIJ136" s="447"/>
      <c r="AIK136" s="447"/>
      <c r="AIL136" s="450">
        <f t="shared" si="8963"/>
        <v>0</v>
      </c>
      <c r="AIM136" s="447"/>
      <c r="AIN136" s="447"/>
      <c r="AIO136" s="447"/>
      <c r="AIP136" s="447"/>
      <c r="AIQ136" s="447"/>
      <c r="AIR136" s="449"/>
      <c r="AIS136" s="450">
        <f t="shared" si="8964"/>
        <v>0</v>
      </c>
      <c r="AIT136" s="463"/>
      <c r="AIU136" s="448"/>
      <c r="AIW136" s="458"/>
      <c r="AIX136" s="447"/>
      <c r="AIY136" s="447"/>
      <c r="AIZ136" s="447"/>
      <c r="AJA136" s="450">
        <f t="shared" si="8965"/>
        <v>0</v>
      </c>
      <c r="AJB136" s="447"/>
      <c r="AJC136" s="447"/>
      <c r="AJD136" s="447"/>
      <c r="AJE136" s="447"/>
      <c r="AJF136" s="447"/>
      <c r="AJG136" s="449"/>
      <c r="AJH136" s="450">
        <f t="shared" si="8966"/>
        <v>0</v>
      </c>
      <c r="AJI136" s="463"/>
      <c r="AJJ136" s="448"/>
      <c r="AJL136" s="458"/>
      <c r="AJM136" s="447"/>
      <c r="AJN136" s="447"/>
      <c r="AJO136" s="447"/>
      <c r="AJP136" s="450">
        <f t="shared" si="8967"/>
        <v>0</v>
      </c>
      <c r="AJQ136" s="447"/>
      <c r="AJR136" s="447"/>
      <c r="AJS136" s="447"/>
      <c r="AJT136" s="447"/>
      <c r="AJU136" s="447"/>
      <c r="AJV136" s="449"/>
      <c r="AJW136" s="450">
        <f t="shared" si="8968"/>
        <v>0</v>
      </c>
      <c r="AJX136" s="463"/>
      <c r="AJY136" s="448"/>
      <c r="AKA136" s="458"/>
      <c r="AKB136" s="447"/>
      <c r="AKC136" s="447"/>
      <c r="AKD136" s="447"/>
      <c r="AKE136" s="450">
        <f t="shared" si="8969"/>
        <v>0</v>
      </c>
      <c r="AKF136" s="447"/>
      <c r="AKG136" s="447"/>
      <c r="AKH136" s="447"/>
      <c r="AKI136" s="447"/>
      <c r="AKJ136" s="447"/>
      <c r="AKK136" s="449"/>
      <c r="AKL136" s="450">
        <f t="shared" si="8970"/>
        <v>0</v>
      </c>
      <c r="AKM136" s="463"/>
      <c r="AKN136" s="448"/>
      <c r="AKP136" s="458"/>
      <c r="AKQ136" s="447"/>
      <c r="AKR136" s="447"/>
      <c r="AKS136" s="447"/>
      <c r="AKT136" s="450">
        <f t="shared" si="8971"/>
        <v>0</v>
      </c>
      <c r="AKU136" s="447"/>
      <c r="AKV136" s="447"/>
      <c r="AKW136" s="447"/>
      <c r="AKX136" s="447"/>
      <c r="AKY136" s="447"/>
      <c r="AKZ136" s="449"/>
      <c r="ALA136" s="450">
        <f t="shared" si="8972"/>
        <v>0</v>
      </c>
      <c r="ALB136" s="463"/>
      <c r="ALC136" s="448"/>
      <c r="ALE136" s="458"/>
      <c r="ALF136" s="447"/>
      <c r="ALG136" s="447"/>
      <c r="ALH136" s="447"/>
      <c r="ALI136" s="450">
        <f t="shared" si="8973"/>
        <v>0</v>
      </c>
      <c r="ALJ136" s="447"/>
      <c r="ALK136" s="447"/>
      <c r="ALL136" s="447"/>
      <c r="ALM136" s="447"/>
      <c r="ALN136" s="447"/>
      <c r="ALO136" s="449"/>
      <c r="ALP136" s="450">
        <f t="shared" si="8974"/>
        <v>0</v>
      </c>
      <c r="ALQ136" s="463"/>
      <c r="ALR136" s="448"/>
      <c r="ALT136" s="458"/>
      <c r="ALU136" s="447"/>
      <c r="ALV136" s="447"/>
      <c r="ALW136" s="447"/>
      <c r="ALX136" s="450">
        <f t="shared" si="8975"/>
        <v>0</v>
      </c>
      <c r="ALY136" s="447"/>
      <c r="ALZ136" s="447"/>
      <c r="AMA136" s="447"/>
      <c r="AMB136" s="447"/>
      <c r="AMC136" s="447"/>
      <c r="AMD136" s="449"/>
      <c r="AME136" s="450">
        <f t="shared" si="8976"/>
        <v>0</v>
      </c>
      <c r="AMF136" s="463"/>
      <c r="AMG136" s="448"/>
      <c r="AMI136" s="458"/>
      <c r="AMJ136" s="447"/>
      <c r="AMK136" s="447"/>
      <c r="AML136" s="447"/>
      <c r="AMM136" s="450">
        <f t="shared" si="8977"/>
        <v>0</v>
      </c>
      <c r="AMN136" s="447"/>
      <c r="AMO136" s="447"/>
      <c r="AMP136" s="447"/>
      <c r="AMQ136" s="447"/>
      <c r="AMR136" s="447"/>
      <c r="AMS136" s="449"/>
      <c r="AMT136" s="450">
        <f t="shared" si="8978"/>
        <v>0</v>
      </c>
      <c r="AMU136" s="463"/>
      <c r="AMV136" s="448"/>
      <c r="AMX136" s="458"/>
      <c r="AMY136" s="447"/>
      <c r="AMZ136" s="447"/>
      <c r="ANA136" s="447"/>
      <c r="ANB136" s="450">
        <f t="shared" si="8979"/>
        <v>0</v>
      </c>
      <c r="ANC136" s="447"/>
      <c r="AND136" s="447"/>
      <c r="ANE136" s="447"/>
      <c r="ANF136" s="447"/>
      <c r="ANG136" s="447"/>
      <c r="ANH136" s="449"/>
      <c r="ANI136" s="450">
        <f t="shared" si="8980"/>
        <v>0</v>
      </c>
      <c r="ANJ136" s="463"/>
      <c r="ANK136" s="448"/>
      <c r="ANM136" s="458"/>
      <c r="ANN136" s="447"/>
      <c r="ANO136" s="447"/>
      <c r="ANP136" s="447"/>
      <c r="ANQ136" s="450">
        <f t="shared" si="8981"/>
        <v>0</v>
      </c>
      <c r="ANR136" s="447"/>
      <c r="ANS136" s="447"/>
      <c r="ANT136" s="447"/>
      <c r="ANU136" s="447"/>
      <c r="ANV136" s="447"/>
      <c r="ANW136" s="449"/>
      <c r="ANX136" s="450">
        <f t="shared" si="8982"/>
        <v>0</v>
      </c>
      <c r="ANY136" s="463"/>
      <c r="ANZ136" s="448"/>
      <c r="AOB136" s="458"/>
      <c r="AOC136" s="447"/>
      <c r="AOD136" s="447"/>
      <c r="AOE136" s="447"/>
      <c r="AOF136" s="450">
        <f t="shared" si="8983"/>
        <v>0</v>
      </c>
      <c r="AOG136" s="447"/>
      <c r="AOH136" s="447"/>
      <c r="AOI136" s="447"/>
      <c r="AOJ136" s="447"/>
      <c r="AOK136" s="447"/>
      <c r="AOL136" s="449"/>
      <c r="AOM136" s="450">
        <f t="shared" si="8984"/>
        <v>0</v>
      </c>
      <c r="AON136" s="463"/>
      <c r="AOO136" s="448"/>
      <c r="AOQ136" s="458"/>
      <c r="AOR136" s="447"/>
      <c r="AOS136" s="447"/>
      <c r="AOT136" s="447"/>
      <c r="AOU136" s="450">
        <f t="shared" si="8985"/>
        <v>0</v>
      </c>
      <c r="AOV136" s="447"/>
      <c r="AOW136" s="447"/>
      <c r="AOX136" s="447"/>
      <c r="AOY136" s="447"/>
      <c r="AOZ136" s="447"/>
      <c r="APA136" s="449"/>
      <c r="APB136" s="450">
        <f t="shared" si="8986"/>
        <v>0</v>
      </c>
      <c r="APC136" s="463"/>
      <c r="APD136" s="448"/>
      <c r="APF136" s="458"/>
      <c r="APG136" s="447"/>
      <c r="APH136" s="447"/>
      <c r="API136" s="447"/>
      <c r="APJ136" s="450">
        <f t="shared" si="8987"/>
        <v>0</v>
      </c>
      <c r="APK136" s="447"/>
      <c r="APL136" s="447"/>
      <c r="APM136" s="447"/>
      <c r="APN136" s="447"/>
      <c r="APO136" s="447"/>
      <c r="APP136" s="449"/>
      <c r="APQ136" s="450">
        <f t="shared" si="8988"/>
        <v>0</v>
      </c>
      <c r="APR136" s="463"/>
      <c r="APS136" s="448"/>
      <c r="APU136" s="458"/>
      <c r="APV136" s="447"/>
      <c r="APW136" s="447"/>
      <c r="APX136" s="447"/>
      <c r="APY136" s="450">
        <f t="shared" si="8989"/>
        <v>0</v>
      </c>
      <c r="APZ136" s="447"/>
      <c r="AQA136" s="447"/>
      <c r="AQB136" s="447"/>
      <c r="AQC136" s="447"/>
      <c r="AQD136" s="447"/>
      <c r="AQE136" s="449"/>
      <c r="AQF136" s="450">
        <f t="shared" si="8990"/>
        <v>0</v>
      </c>
      <c r="AQG136" s="463"/>
      <c r="AQH136" s="448"/>
      <c r="AQJ136" s="458"/>
      <c r="AQK136" s="447"/>
      <c r="AQL136" s="447"/>
      <c r="AQM136" s="447"/>
      <c r="AQN136" s="450">
        <f t="shared" si="8991"/>
        <v>0</v>
      </c>
      <c r="AQO136" s="447"/>
      <c r="AQP136" s="447"/>
      <c r="AQQ136" s="447"/>
      <c r="AQR136" s="447"/>
      <c r="AQS136" s="447"/>
      <c r="AQT136" s="449"/>
      <c r="AQU136" s="450">
        <f t="shared" si="8992"/>
        <v>0</v>
      </c>
      <c r="AQV136" s="463"/>
      <c r="AQW136" s="448"/>
      <c r="AQY136" s="458"/>
      <c r="AQZ136" s="447"/>
      <c r="ARA136" s="447"/>
      <c r="ARB136" s="447"/>
      <c r="ARC136" s="450">
        <f t="shared" si="8993"/>
        <v>0</v>
      </c>
      <c r="ARD136" s="447"/>
      <c r="ARE136" s="447"/>
      <c r="ARF136" s="447"/>
      <c r="ARG136" s="447"/>
      <c r="ARH136" s="447"/>
      <c r="ARI136" s="449"/>
      <c r="ARJ136" s="450">
        <f t="shared" si="8994"/>
        <v>0</v>
      </c>
      <c r="ARK136" s="463"/>
      <c r="ARL136" s="448"/>
      <c r="ARN136" s="458"/>
      <c r="ARO136" s="447"/>
      <c r="ARP136" s="447"/>
      <c r="ARQ136" s="447"/>
      <c r="ARR136" s="450">
        <f t="shared" si="8995"/>
        <v>0</v>
      </c>
      <c r="ARS136" s="447"/>
      <c r="ART136" s="447"/>
      <c r="ARU136" s="447"/>
      <c r="ARV136" s="447"/>
      <c r="ARW136" s="447"/>
      <c r="ARX136" s="449"/>
      <c r="ARY136" s="450">
        <f t="shared" si="8996"/>
        <v>0</v>
      </c>
      <c r="ARZ136" s="463"/>
      <c r="ASA136" s="448"/>
      <c r="ASC136" s="458"/>
      <c r="ASD136" s="447"/>
      <c r="ASE136" s="447"/>
      <c r="ASF136" s="447"/>
      <c r="ASG136" s="450">
        <f t="shared" si="8997"/>
        <v>0</v>
      </c>
      <c r="ASH136" s="447"/>
      <c r="ASI136" s="447"/>
      <c r="ASJ136" s="447"/>
      <c r="ASK136" s="447"/>
      <c r="ASL136" s="447"/>
      <c r="ASM136" s="449"/>
      <c r="ASN136" s="450">
        <f t="shared" si="8998"/>
        <v>0</v>
      </c>
      <c r="ASO136" s="463"/>
      <c r="ASP136" s="448"/>
      <c r="ASR136" s="458"/>
      <c r="ASS136" s="447"/>
      <c r="AST136" s="447"/>
      <c r="ASU136" s="447"/>
      <c r="ASV136" s="450">
        <f t="shared" si="8999"/>
        <v>0</v>
      </c>
      <c r="ASW136" s="447"/>
      <c r="ASX136" s="447"/>
      <c r="ASY136" s="447"/>
      <c r="ASZ136" s="447"/>
      <c r="ATA136" s="447"/>
      <c r="ATB136" s="449"/>
      <c r="ATC136" s="450">
        <f t="shared" si="9000"/>
        <v>0</v>
      </c>
      <c r="ATD136" s="463"/>
      <c r="ATE136" s="448"/>
      <c r="ATG136" s="458"/>
      <c r="ATH136" s="447"/>
      <c r="ATI136" s="447"/>
      <c r="ATJ136" s="447"/>
      <c r="ATK136" s="450">
        <f t="shared" si="9001"/>
        <v>0</v>
      </c>
      <c r="ATL136" s="447"/>
      <c r="ATM136" s="447"/>
      <c r="ATN136" s="447"/>
      <c r="ATO136" s="447"/>
      <c r="ATP136" s="447"/>
      <c r="ATQ136" s="449"/>
      <c r="ATR136" s="450">
        <f t="shared" si="9002"/>
        <v>0</v>
      </c>
      <c r="ATS136" s="463"/>
      <c r="ATT136" s="448"/>
      <c r="ATV136" s="458"/>
      <c r="ATW136" s="447"/>
      <c r="ATX136" s="447"/>
      <c r="ATY136" s="447"/>
      <c r="ATZ136" s="450">
        <f t="shared" si="9003"/>
        <v>0</v>
      </c>
      <c r="AUA136" s="447"/>
      <c r="AUB136" s="447"/>
      <c r="AUC136" s="447"/>
      <c r="AUD136" s="447"/>
      <c r="AUE136" s="447"/>
      <c r="AUF136" s="449"/>
      <c r="AUG136" s="450">
        <f t="shared" si="9004"/>
        <v>0</v>
      </c>
      <c r="AUH136" s="463"/>
      <c r="AUI136" s="448"/>
      <c r="AUK136" s="458"/>
      <c r="AUL136" s="447"/>
      <c r="AUM136" s="447"/>
      <c r="AUN136" s="447"/>
      <c r="AUO136" s="450">
        <f t="shared" si="9005"/>
        <v>0</v>
      </c>
      <c r="AUP136" s="447"/>
      <c r="AUQ136" s="447"/>
      <c r="AUR136" s="447"/>
      <c r="AUS136" s="447"/>
      <c r="AUT136" s="447"/>
      <c r="AUU136" s="449"/>
      <c r="AUV136" s="450">
        <f t="shared" si="9006"/>
        <v>0</v>
      </c>
      <c r="AUW136" s="463"/>
      <c r="AUX136" s="448"/>
      <c r="AUZ136" s="458"/>
      <c r="AVA136" s="447"/>
      <c r="AVB136" s="447"/>
      <c r="AVC136" s="447"/>
      <c r="AVD136" s="450">
        <f t="shared" si="9007"/>
        <v>0</v>
      </c>
      <c r="AVE136" s="447"/>
      <c r="AVF136" s="447"/>
      <c r="AVG136" s="447"/>
      <c r="AVH136" s="447"/>
      <c r="AVI136" s="447"/>
      <c r="AVJ136" s="449"/>
      <c r="AVK136" s="450">
        <f t="shared" si="9008"/>
        <v>0</v>
      </c>
      <c r="AVL136" s="463"/>
      <c r="AVM136" s="448"/>
      <c r="AVO136" s="458"/>
      <c r="AVP136" s="447"/>
      <c r="AVQ136" s="447"/>
      <c r="AVR136" s="447"/>
      <c r="AVS136" s="450">
        <f t="shared" si="9009"/>
        <v>0</v>
      </c>
      <c r="AVT136" s="447"/>
      <c r="AVU136" s="447"/>
      <c r="AVV136" s="447"/>
      <c r="AVW136" s="447"/>
      <c r="AVX136" s="447"/>
      <c r="AVY136" s="449"/>
      <c r="AVZ136" s="450">
        <f t="shared" si="9010"/>
        <v>0</v>
      </c>
      <c r="AWA136" s="463"/>
      <c r="AWB136" s="448"/>
      <c r="AWD136" s="458"/>
      <c r="AWE136" s="447"/>
      <c r="AWF136" s="447"/>
      <c r="AWG136" s="447"/>
      <c r="AWH136" s="450">
        <f t="shared" si="9011"/>
        <v>0</v>
      </c>
      <c r="AWI136" s="447"/>
      <c r="AWJ136" s="447"/>
      <c r="AWK136" s="447"/>
      <c r="AWL136" s="447"/>
      <c r="AWM136" s="447"/>
      <c r="AWN136" s="449"/>
      <c r="AWO136" s="450">
        <f t="shared" si="9012"/>
        <v>0</v>
      </c>
      <c r="AWP136" s="463"/>
      <c r="AWQ136" s="448"/>
      <c r="AWS136" s="458"/>
      <c r="AWT136" s="447"/>
      <c r="AWU136" s="447"/>
      <c r="AWV136" s="447"/>
      <c r="AWW136" s="450">
        <f t="shared" si="9013"/>
        <v>0</v>
      </c>
      <c r="AWX136" s="447"/>
      <c r="AWY136" s="447"/>
      <c r="AWZ136" s="447"/>
      <c r="AXA136" s="447"/>
      <c r="AXB136" s="447"/>
      <c r="AXC136" s="449"/>
      <c r="AXD136" s="450">
        <f t="shared" si="9014"/>
        <v>0</v>
      </c>
      <c r="AXE136" s="463"/>
      <c r="AXF136" s="448"/>
      <c r="AXH136" s="458"/>
      <c r="AXI136" s="447"/>
      <c r="AXJ136" s="447"/>
      <c r="AXK136" s="447"/>
      <c r="AXL136" s="450">
        <f t="shared" si="9015"/>
        <v>0</v>
      </c>
      <c r="AXM136" s="447"/>
      <c r="AXN136" s="447"/>
      <c r="AXO136" s="447"/>
      <c r="AXP136" s="447"/>
      <c r="AXQ136" s="447"/>
      <c r="AXR136" s="449"/>
      <c r="AXS136" s="450">
        <f t="shared" si="9016"/>
        <v>0</v>
      </c>
      <c r="AXT136" s="463"/>
      <c r="AXU136" s="448"/>
      <c r="AXW136" s="458"/>
      <c r="AXX136" s="447"/>
      <c r="AXY136" s="447"/>
      <c r="AXZ136" s="447"/>
      <c r="AYA136" s="450">
        <f t="shared" si="9017"/>
        <v>0</v>
      </c>
      <c r="AYB136" s="447"/>
      <c r="AYC136" s="447"/>
      <c r="AYD136" s="447"/>
      <c r="AYE136" s="447"/>
      <c r="AYF136" s="447"/>
      <c r="AYG136" s="449"/>
      <c r="AYH136" s="450">
        <f t="shared" si="9018"/>
        <v>0</v>
      </c>
      <c r="AYI136" s="463"/>
      <c r="AYJ136" s="448"/>
      <c r="AYL136" s="458"/>
      <c r="AYM136" s="447"/>
      <c r="AYN136" s="447"/>
      <c r="AYO136" s="447"/>
      <c r="AYP136" s="450">
        <f t="shared" si="9019"/>
        <v>0</v>
      </c>
      <c r="AYQ136" s="447"/>
      <c r="AYR136" s="447"/>
      <c r="AYS136" s="447"/>
      <c r="AYT136" s="447"/>
      <c r="AYU136" s="447"/>
      <c r="AYV136" s="449"/>
      <c r="AYW136" s="450">
        <f t="shared" si="9020"/>
        <v>0</v>
      </c>
      <c r="AYX136" s="463"/>
      <c r="AYY136" s="448"/>
      <c r="AZA136" s="458"/>
      <c r="AZB136" s="447"/>
      <c r="AZC136" s="447"/>
      <c r="AZD136" s="447"/>
      <c r="AZE136" s="450">
        <f t="shared" si="9021"/>
        <v>0</v>
      </c>
      <c r="AZF136" s="447"/>
      <c r="AZG136" s="447"/>
      <c r="AZH136" s="447"/>
      <c r="AZI136" s="447"/>
      <c r="AZJ136" s="447"/>
      <c r="AZK136" s="449"/>
      <c r="AZL136" s="450">
        <f t="shared" si="9022"/>
        <v>0</v>
      </c>
      <c r="AZM136" s="463"/>
      <c r="AZN136" s="448"/>
      <c r="AZP136" s="458"/>
      <c r="AZQ136" s="447"/>
      <c r="AZR136" s="447"/>
      <c r="AZS136" s="447"/>
      <c r="AZT136" s="450">
        <f t="shared" si="9023"/>
        <v>0</v>
      </c>
      <c r="AZU136" s="447"/>
      <c r="AZV136" s="447"/>
      <c r="AZW136" s="447"/>
      <c r="AZX136" s="447"/>
      <c r="AZY136" s="447"/>
      <c r="AZZ136" s="449"/>
      <c r="BAA136" s="450">
        <f t="shared" si="9024"/>
        <v>0</v>
      </c>
      <c r="BAB136" s="463"/>
      <c r="BAC136" s="448"/>
      <c r="BAE136" s="458"/>
      <c r="BAF136" s="447"/>
      <c r="BAG136" s="447"/>
      <c r="BAH136" s="447"/>
      <c r="BAI136" s="450">
        <f t="shared" si="9025"/>
        <v>0</v>
      </c>
      <c r="BAJ136" s="447"/>
      <c r="BAK136" s="447"/>
      <c r="BAL136" s="447"/>
      <c r="BAM136" s="447"/>
      <c r="BAN136" s="447"/>
      <c r="BAO136" s="449"/>
      <c r="BAP136" s="450">
        <f t="shared" si="9026"/>
        <v>0</v>
      </c>
      <c r="BAQ136" s="463"/>
      <c r="BAR136" s="448"/>
      <c r="BAT136" s="458"/>
      <c r="BAU136" s="447"/>
      <c r="BAV136" s="447"/>
      <c r="BAW136" s="447"/>
      <c r="BAX136" s="450">
        <f t="shared" si="9027"/>
        <v>0</v>
      </c>
      <c r="BAY136" s="447"/>
      <c r="BAZ136" s="447"/>
      <c r="BBA136" s="447"/>
      <c r="BBB136" s="447"/>
      <c r="BBC136" s="447"/>
      <c r="BBD136" s="449"/>
      <c r="BBE136" s="450">
        <f t="shared" si="9028"/>
        <v>0</v>
      </c>
      <c r="BBF136" s="463"/>
      <c r="BBG136" s="448"/>
      <c r="BBI136" s="458"/>
      <c r="BBJ136" s="447"/>
      <c r="BBK136" s="447"/>
      <c r="BBL136" s="447"/>
      <c r="BBM136" s="450">
        <f t="shared" si="9029"/>
        <v>0</v>
      </c>
      <c r="BBN136" s="447"/>
      <c r="BBO136" s="447"/>
      <c r="BBP136" s="447"/>
      <c r="BBQ136" s="447"/>
      <c r="BBR136" s="447"/>
      <c r="BBS136" s="449"/>
      <c r="BBT136" s="450">
        <f t="shared" si="9030"/>
        <v>0</v>
      </c>
      <c r="BBU136" s="463"/>
      <c r="BBV136" s="448"/>
      <c r="BBX136" s="458"/>
      <c r="BBY136" s="447"/>
      <c r="BBZ136" s="447"/>
      <c r="BCA136" s="447"/>
      <c r="BCB136" s="450">
        <f t="shared" si="9031"/>
        <v>0</v>
      </c>
      <c r="BCC136" s="447"/>
      <c r="BCD136" s="447"/>
      <c r="BCE136" s="447"/>
      <c r="BCF136" s="447"/>
      <c r="BCG136" s="447"/>
      <c r="BCH136" s="449"/>
      <c r="BCI136" s="450">
        <f t="shared" si="9032"/>
        <v>0</v>
      </c>
      <c r="BCJ136" s="463"/>
      <c r="BCK136" s="448"/>
      <c r="BCM136" s="458"/>
      <c r="BCN136" s="447"/>
      <c r="BCO136" s="447"/>
      <c r="BCP136" s="447"/>
      <c r="BCQ136" s="450">
        <f t="shared" si="9033"/>
        <v>0</v>
      </c>
      <c r="BCR136" s="447"/>
      <c r="BCS136" s="447"/>
      <c r="BCT136" s="447"/>
      <c r="BCU136" s="447"/>
      <c r="BCV136" s="447"/>
      <c r="BCW136" s="449"/>
      <c r="BCX136" s="450">
        <f t="shared" si="9034"/>
        <v>0</v>
      </c>
      <c r="BCY136" s="463"/>
      <c r="BCZ136" s="448"/>
      <c r="BDB136" s="458"/>
      <c r="BDC136" s="447"/>
      <c r="BDD136" s="447"/>
      <c r="BDE136" s="447"/>
      <c r="BDF136" s="450">
        <f t="shared" si="9035"/>
        <v>0</v>
      </c>
      <c r="BDG136" s="447"/>
      <c r="BDH136" s="447"/>
      <c r="BDI136" s="447"/>
      <c r="BDJ136" s="447"/>
      <c r="BDK136" s="447"/>
      <c r="BDL136" s="449"/>
      <c r="BDM136" s="450">
        <f t="shared" si="9036"/>
        <v>0</v>
      </c>
      <c r="BDN136" s="463"/>
      <c r="BDO136" s="448"/>
      <c r="BDQ136" s="458"/>
      <c r="BDR136" s="447"/>
      <c r="BDS136" s="447"/>
      <c r="BDT136" s="447"/>
      <c r="BDU136" s="450">
        <f t="shared" si="9037"/>
        <v>0</v>
      </c>
      <c r="BDV136" s="447"/>
      <c r="BDW136" s="447"/>
      <c r="BDX136" s="447"/>
      <c r="BDY136" s="447"/>
      <c r="BDZ136" s="447"/>
      <c r="BEA136" s="449"/>
      <c r="BEB136" s="450">
        <f t="shared" si="9038"/>
        <v>0</v>
      </c>
      <c r="BEC136" s="463"/>
      <c r="BED136" s="448"/>
      <c r="BEF136" s="458"/>
      <c r="BEG136" s="447"/>
      <c r="BEH136" s="447"/>
      <c r="BEI136" s="447"/>
      <c r="BEJ136" s="450">
        <f t="shared" si="9039"/>
        <v>0</v>
      </c>
      <c r="BEK136" s="447"/>
      <c r="BEL136" s="447"/>
      <c r="BEM136" s="447"/>
      <c r="BEN136" s="447"/>
      <c r="BEO136" s="447"/>
      <c r="BEP136" s="449"/>
      <c r="BEQ136" s="450">
        <f t="shared" si="9040"/>
        <v>0</v>
      </c>
      <c r="BER136" s="463"/>
      <c r="BES136" s="448"/>
      <c r="BEU136" s="458"/>
      <c r="BEV136" s="447"/>
      <c r="BEW136" s="447"/>
      <c r="BEX136" s="447"/>
      <c r="BEY136" s="450">
        <f t="shared" si="9041"/>
        <v>0</v>
      </c>
      <c r="BEZ136" s="447"/>
      <c r="BFA136" s="447"/>
      <c r="BFB136" s="447"/>
      <c r="BFC136" s="447"/>
      <c r="BFD136" s="447"/>
      <c r="BFE136" s="449"/>
      <c r="BFF136" s="450">
        <f t="shared" si="9042"/>
        <v>0</v>
      </c>
      <c r="BFG136" s="463"/>
      <c r="BFH136" s="448"/>
      <c r="BFJ136" s="458"/>
      <c r="BFK136" s="447"/>
      <c r="BFL136" s="447"/>
      <c r="BFM136" s="447"/>
      <c r="BFN136" s="450">
        <f t="shared" si="9043"/>
        <v>0</v>
      </c>
      <c r="BFO136" s="447"/>
      <c r="BFP136" s="447"/>
      <c r="BFQ136" s="447"/>
      <c r="BFR136" s="447"/>
      <c r="BFS136" s="447"/>
      <c r="BFT136" s="449"/>
      <c r="BFU136" s="450">
        <f t="shared" si="9044"/>
        <v>0</v>
      </c>
      <c r="BFV136" s="463"/>
      <c r="BFW136" s="448"/>
      <c r="BFY136" s="458"/>
      <c r="BFZ136" s="447"/>
      <c r="BGA136" s="447"/>
      <c r="BGB136" s="447"/>
      <c r="BGC136" s="450">
        <f t="shared" si="9045"/>
        <v>0</v>
      </c>
      <c r="BGD136" s="447"/>
      <c r="BGE136" s="447"/>
      <c r="BGF136" s="447"/>
      <c r="BGG136" s="447"/>
      <c r="BGH136" s="447"/>
      <c r="BGI136" s="449"/>
      <c r="BGJ136" s="450">
        <f t="shared" si="9046"/>
        <v>0</v>
      </c>
      <c r="BGK136" s="463"/>
      <c r="BGL136" s="448"/>
      <c r="BGN136" s="458"/>
      <c r="BGO136" s="447"/>
      <c r="BGP136" s="447"/>
      <c r="BGQ136" s="447"/>
      <c r="BGR136" s="450">
        <f t="shared" si="9047"/>
        <v>0</v>
      </c>
      <c r="BGS136" s="447"/>
      <c r="BGT136" s="447"/>
      <c r="BGU136" s="447"/>
      <c r="BGV136" s="447"/>
      <c r="BGW136" s="447"/>
      <c r="BGX136" s="449"/>
      <c r="BGY136" s="450">
        <f t="shared" si="9048"/>
        <v>0</v>
      </c>
      <c r="BGZ136" s="463"/>
      <c r="BHA136" s="448"/>
      <c r="BHC136" s="458"/>
      <c r="BHD136" s="447"/>
      <c r="BHE136" s="447"/>
      <c r="BHF136" s="447"/>
      <c r="BHG136" s="450">
        <f t="shared" si="9049"/>
        <v>0</v>
      </c>
      <c r="BHH136" s="447"/>
      <c r="BHI136" s="447"/>
      <c r="BHJ136" s="447"/>
      <c r="BHK136" s="447"/>
      <c r="BHL136" s="447"/>
      <c r="BHM136" s="449"/>
      <c r="BHN136" s="450">
        <f t="shared" si="9050"/>
        <v>0</v>
      </c>
      <c r="BHO136" s="463"/>
      <c r="BHP136" s="448"/>
      <c r="BHR136" s="458"/>
      <c r="BHS136" s="447"/>
      <c r="BHT136" s="447"/>
      <c r="BHU136" s="447"/>
      <c r="BHV136" s="450">
        <f t="shared" si="9051"/>
        <v>0</v>
      </c>
      <c r="BHW136" s="447"/>
      <c r="BHX136" s="447"/>
      <c r="BHY136" s="447"/>
      <c r="BHZ136" s="447"/>
      <c r="BIA136" s="447"/>
      <c r="BIB136" s="449"/>
      <c r="BIC136" s="450">
        <f t="shared" si="9052"/>
        <v>0</v>
      </c>
      <c r="BID136" s="463"/>
      <c r="BIE136" s="448"/>
      <c r="BIG136" s="458"/>
      <c r="BIH136" s="447"/>
      <c r="BII136" s="447"/>
      <c r="BIJ136" s="447"/>
      <c r="BIK136" s="450">
        <f t="shared" si="9053"/>
        <v>0</v>
      </c>
      <c r="BIL136" s="447"/>
      <c r="BIM136" s="447"/>
      <c r="BIN136" s="447"/>
      <c r="BIO136" s="447"/>
      <c r="BIP136" s="447"/>
      <c r="BIQ136" s="449"/>
      <c r="BIR136" s="450">
        <f t="shared" si="9054"/>
        <v>0</v>
      </c>
      <c r="BIS136" s="463"/>
      <c r="BIT136" s="448"/>
      <c r="BIV136" s="458"/>
      <c r="BIW136" s="447"/>
      <c r="BIX136" s="447"/>
      <c r="BIY136" s="447"/>
      <c r="BIZ136" s="450">
        <f t="shared" si="9055"/>
        <v>0</v>
      </c>
      <c r="BJA136" s="447"/>
      <c r="BJB136" s="447"/>
      <c r="BJC136" s="447"/>
      <c r="BJD136" s="447"/>
      <c r="BJE136" s="447"/>
      <c r="BJF136" s="449"/>
      <c r="BJG136" s="450">
        <f t="shared" si="9056"/>
        <v>0</v>
      </c>
      <c r="BJH136" s="463"/>
      <c r="BJI136" s="448"/>
      <c r="BJK136" s="458"/>
      <c r="BJL136" s="447"/>
      <c r="BJM136" s="447"/>
      <c r="BJN136" s="447"/>
      <c r="BJO136" s="450">
        <f t="shared" si="9057"/>
        <v>0</v>
      </c>
      <c r="BJP136" s="447"/>
      <c r="BJQ136" s="447"/>
      <c r="BJR136" s="447"/>
      <c r="BJS136" s="447"/>
      <c r="BJT136" s="447"/>
      <c r="BJU136" s="449"/>
      <c r="BJV136" s="450">
        <f t="shared" si="9058"/>
        <v>0</v>
      </c>
      <c r="BJW136" s="463"/>
      <c r="BJX136" s="448"/>
      <c r="BJZ136" s="458"/>
      <c r="BKA136" s="447"/>
      <c r="BKB136" s="447"/>
      <c r="BKC136" s="447"/>
      <c r="BKD136" s="450">
        <f t="shared" si="9059"/>
        <v>0</v>
      </c>
      <c r="BKE136" s="447"/>
      <c r="BKF136" s="447"/>
      <c r="BKG136" s="447"/>
      <c r="BKH136" s="447"/>
      <c r="BKI136" s="447"/>
      <c r="BKJ136" s="449"/>
      <c r="BKK136" s="450">
        <f t="shared" si="9060"/>
        <v>0</v>
      </c>
      <c r="BKL136" s="463"/>
      <c r="BKM136" s="448"/>
      <c r="BKO136" s="458"/>
      <c r="BKP136" s="447"/>
      <c r="BKQ136" s="447"/>
      <c r="BKR136" s="447"/>
      <c r="BKS136" s="450">
        <f t="shared" si="9061"/>
        <v>0</v>
      </c>
      <c r="BKT136" s="447"/>
      <c r="BKU136" s="447"/>
      <c r="BKV136" s="447"/>
      <c r="BKW136" s="447"/>
      <c r="BKX136" s="447"/>
      <c r="BKY136" s="449"/>
      <c r="BKZ136" s="450">
        <f t="shared" si="9062"/>
        <v>0</v>
      </c>
      <c r="BLA136" s="463"/>
      <c r="BLB136" s="448"/>
      <c r="BLD136" s="458"/>
      <c r="BLE136" s="447"/>
      <c r="BLF136" s="447"/>
      <c r="BLG136" s="447"/>
      <c r="BLH136" s="450">
        <f t="shared" si="9063"/>
        <v>0</v>
      </c>
      <c r="BLI136" s="447"/>
      <c r="BLJ136" s="447"/>
      <c r="BLK136" s="447"/>
      <c r="BLL136" s="447"/>
      <c r="BLM136" s="447"/>
      <c r="BLN136" s="449"/>
      <c r="BLO136" s="450">
        <f t="shared" si="9064"/>
        <v>0</v>
      </c>
      <c r="BLP136" s="463"/>
      <c r="BLQ136" s="448"/>
      <c r="BLS136" s="458"/>
      <c r="BLT136" s="447"/>
      <c r="BLU136" s="447"/>
      <c r="BLV136" s="447"/>
      <c r="BLW136" s="450">
        <f t="shared" si="9065"/>
        <v>0</v>
      </c>
      <c r="BLX136" s="447"/>
      <c r="BLY136" s="447"/>
      <c r="BLZ136" s="447"/>
      <c r="BMA136" s="447"/>
      <c r="BMB136" s="447"/>
      <c r="BMC136" s="449"/>
      <c r="BMD136" s="450">
        <f t="shared" si="9066"/>
        <v>0</v>
      </c>
      <c r="BME136" s="463"/>
      <c r="BMF136" s="448"/>
      <c r="BMH136" s="458"/>
      <c r="BMI136" s="447"/>
      <c r="BMJ136" s="447"/>
      <c r="BMK136" s="447"/>
      <c r="BML136" s="450">
        <f t="shared" si="9067"/>
        <v>0</v>
      </c>
      <c r="BMM136" s="447"/>
      <c r="BMN136" s="447"/>
      <c r="BMO136" s="447"/>
      <c r="BMP136" s="447"/>
      <c r="BMQ136" s="447"/>
      <c r="BMR136" s="449"/>
      <c r="BMS136" s="450">
        <f t="shared" si="9068"/>
        <v>0</v>
      </c>
      <c r="BMT136" s="463"/>
      <c r="BMU136" s="448"/>
      <c r="BMW136" s="458"/>
      <c r="BMX136" s="447"/>
      <c r="BMY136" s="447"/>
      <c r="BMZ136" s="447"/>
      <c r="BNA136" s="450">
        <f t="shared" si="9069"/>
        <v>0</v>
      </c>
      <c r="BNB136" s="447"/>
      <c r="BNC136" s="447"/>
      <c r="BND136" s="447"/>
      <c r="BNE136" s="447"/>
      <c r="BNF136" s="447"/>
      <c r="BNG136" s="449"/>
      <c r="BNH136" s="450">
        <f t="shared" si="9070"/>
        <v>0</v>
      </c>
      <c r="BNI136" s="463"/>
      <c r="BNJ136" s="448"/>
      <c r="BNL136" s="458"/>
      <c r="BNM136" s="447"/>
      <c r="BNN136" s="447"/>
      <c r="BNO136" s="447"/>
      <c r="BNP136" s="450">
        <f t="shared" si="9071"/>
        <v>0</v>
      </c>
      <c r="BNQ136" s="447"/>
      <c r="BNR136" s="447"/>
      <c r="BNS136" s="447"/>
      <c r="BNT136" s="447"/>
      <c r="BNU136" s="447"/>
      <c r="BNV136" s="449"/>
      <c r="BNW136" s="450">
        <f t="shared" si="9072"/>
        <v>0</v>
      </c>
      <c r="BNX136" s="463"/>
      <c r="BNY136" s="448"/>
      <c r="BOA136" s="458"/>
      <c r="BOB136" s="447"/>
      <c r="BOC136" s="447"/>
      <c r="BOD136" s="447"/>
      <c r="BOE136" s="450">
        <f t="shared" si="9073"/>
        <v>0</v>
      </c>
      <c r="BOF136" s="447"/>
      <c r="BOG136" s="447"/>
      <c r="BOH136" s="447"/>
      <c r="BOI136" s="447"/>
      <c r="BOJ136" s="447"/>
      <c r="BOK136" s="449"/>
      <c r="BOL136" s="450">
        <f t="shared" si="9074"/>
        <v>0</v>
      </c>
      <c r="BOM136" s="463"/>
      <c r="BON136" s="448"/>
      <c r="BOP136" s="458"/>
      <c r="BOQ136" s="447"/>
      <c r="BOR136" s="447"/>
      <c r="BOS136" s="447"/>
      <c r="BOT136" s="450">
        <f t="shared" si="9075"/>
        <v>0</v>
      </c>
      <c r="BOU136" s="447"/>
      <c r="BOV136" s="447"/>
      <c r="BOW136" s="447"/>
      <c r="BOX136" s="447"/>
      <c r="BOY136" s="447"/>
      <c r="BOZ136" s="449"/>
      <c r="BPA136" s="450">
        <f t="shared" si="9076"/>
        <v>0</v>
      </c>
      <c r="BPB136" s="463"/>
      <c r="BPC136" s="448"/>
      <c r="BPE136" s="458"/>
      <c r="BPF136" s="447"/>
      <c r="BPG136" s="447"/>
      <c r="BPH136" s="447"/>
      <c r="BPI136" s="450">
        <f t="shared" si="9077"/>
        <v>0</v>
      </c>
      <c r="BPJ136" s="447"/>
      <c r="BPK136" s="447"/>
      <c r="BPL136" s="447"/>
      <c r="BPM136" s="447"/>
      <c r="BPN136" s="447"/>
      <c r="BPO136" s="449"/>
      <c r="BPP136" s="450">
        <f t="shared" si="9078"/>
        <v>0</v>
      </c>
      <c r="BPQ136" s="463"/>
      <c r="BPR136" s="448"/>
      <c r="BPT136" s="458"/>
      <c r="BPU136" s="447"/>
      <c r="BPV136" s="447"/>
      <c r="BPW136" s="447"/>
      <c r="BPX136" s="450">
        <f t="shared" si="9079"/>
        <v>0</v>
      </c>
      <c r="BPY136" s="447"/>
      <c r="BPZ136" s="447"/>
      <c r="BQA136" s="447"/>
      <c r="BQB136" s="447"/>
      <c r="BQC136" s="447"/>
      <c r="BQD136" s="449"/>
      <c r="BQE136" s="450">
        <f t="shared" si="9080"/>
        <v>0</v>
      </c>
      <c r="BQF136" s="463"/>
      <c r="BQG136" s="448"/>
      <c r="BQI136" s="458"/>
      <c r="BQJ136" s="447"/>
      <c r="BQK136" s="447"/>
      <c r="BQL136" s="447"/>
      <c r="BQM136" s="450">
        <f t="shared" si="9081"/>
        <v>0</v>
      </c>
      <c r="BQN136" s="447"/>
      <c r="BQO136" s="447"/>
      <c r="BQP136" s="447"/>
      <c r="BQQ136" s="447"/>
      <c r="BQR136" s="447"/>
      <c r="BQS136" s="449"/>
      <c r="BQT136" s="450">
        <f t="shared" si="9082"/>
        <v>0</v>
      </c>
      <c r="BQU136" s="463"/>
      <c r="BQV136" s="448"/>
      <c r="BQX136" s="458"/>
      <c r="BQY136" s="447"/>
      <c r="BQZ136" s="447"/>
      <c r="BRA136" s="447"/>
      <c r="BRB136" s="450">
        <f t="shared" si="9083"/>
        <v>0</v>
      </c>
      <c r="BRC136" s="447"/>
      <c r="BRD136" s="447"/>
      <c r="BRE136" s="447"/>
      <c r="BRF136" s="447"/>
      <c r="BRG136" s="447"/>
      <c r="BRH136" s="449"/>
      <c r="BRI136" s="450">
        <f t="shared" si="9084"/>
        <v>0</v>
      </c>
      <c r="BRJ136" s="463"/>
      <c r="BRK136" s="448"/>
      <c r="BRM136" s="458"/>
      <c r="BRN136" s="447"/>
      <c r="BRO136" s="447"/>
      <c r="BRP136" s="447"/>
      <c r="BRQ136" s="450">
        <f t="shared" si="9085"/>
        <v>0</v>
      </c>
      <c r="BRR136" s="447"/>
      <c r="BRS136" s="447"/>
      <c r="BRT136" s="447"/>
      <c r="BRU136" s="447"/>
      <c r="BRV136" s="447"/>
      <c r="BRW136" s="449"/>
      <c r="BRX136" s="450">
        <f t="shared" si="9086"/>
        <v>0</v>
      </c>
      <c r="BRY136" s="463"/>
      <c r="BRZ136" s="448"/>
      <c r="BSB136" s="458"/>
      <c r="BSC136" s="447"/>
      <c r="BSD136" s="447"/>
      <c r="BSE136" s="447"/>
      <c r="BSF136" s="450">
        <f t="shared" si="9087"/>
        <v>0</v>
      </c>
      <c r="BSG136" s="447"/>
      <c r="BSH136" s="447"/>
      <c r="BSI136" s="447"/>
      <c r="BSJ136" s="447"/>
      <c r="BSK136" s="447"/>
      <c r="BSL136" s="449"/>
      <c r="BSM136" s="450">
        <f t="shared" si="9088"/>
        <v>0</v>
      </c>
      <c r="BSN136" s="463"/>
      <c r="BSO136" s="448"/>
      <c r="BSQ136" s="458"/>
      <c r="BSR136" s="447"/>
      <c r="BSS136" s="447"/>
      <c r="BST136" s="447"/>
      <c r="BSU136" s="450">
        <f t="shared" si="9089"/>
        <v>0</v>
      </c>
      <c r="BSV136" s="447"/>
      <c r="BSW136" s="447"/>
      <c r="BSX136" s="447"/>
      <c r="BSY136" s="447"/>
      <c r="BSZ136" s="447"/>
      <c r="BTA136" s="449"/>
      <c r="BTB136" s="450">
        <f t="shared" si="9090"/>
        <v>0</v>
      </c>
      <c r="BTC136" s="463"/>
      <c r="BTD136" s="448"/>
      <c r="BTF136" s="458"/>
      <c r="BTG136" s="447"/>
      <c r="BTH136" s="447"/>
      <c r="BTI136" s="447"/>
      <c r="BTJ136" s="450">
        <f t="shared" si="9091"/>
        <v>0</v>
      </c>
      <c r="BTK136" s="447"/>
      <c r="BTL136" s="447"/>
      <c r="BTM136" s="447"/>
      <c r="BTN136" s="447"/>
      <c r="BTO136" s="447"/>
      <c r="BTP136" s="449"/>
      <c r="BTQ136" s="450">
        <f t="shared" si="9092"/>
        <v>0</v>
      </c>
      <c r="BTR136" s="463"/>
      <c r="BTS136" s="448"/>
      <c r="BTU136" s="458"/>
      <c r="BTV136" s="447"/>
      <c r="BTW136" s="447"/>
      <c r="BTX136" s="447"/>
      <c r="BTY136" s="450">
        <f t="shared" si="9093"/>
        <v>0</v>
      </c>
      <c r="BTZ136" s="447"/>
      <c r="BUA136" s="447"/>
      <c r="BUB136" s="447"/>
      <c r="BUC136" s="447"/>
      <c r="BUD136" s="447"/>
      <c r="BUE136" s="449"/>
      <c r="BUF136" s="450">
        <f t="shared" si="9094"/>
        <v>0</v>
      </c>
      <c r="BUG136" s="463"/>
      <c r="BUH136" s="448"/>
      <c r="BUJ136" s="458"/>
      <c r="BUK136" s="447"/>
      <c r="BUL136" s="447"/>
      <c r="BUM136" s="447"/>
      <c r="BUN136" s="450">
        <f t="shared" si="9095"/>
        <v>0</v>
      </c>
      <c r="BUO136" s="447"/>
      <c r="BUP136" s="447"/>
      <c r="BUQ136" s="447"/>
      <c r="BUR136" s="447"/>
      <c r="BUS136" s="447"/>
      <c r="BUT136" s="449"/>
      <c r="BUU136" s="450">
        <f t="shared" si="9096"/>
        <v>0</v>
      </c>
      <c r="BUV136" s="463"/>
      <c r="BUW136" s="448"/>
      <c r="BUY136" s="458"/>
      <c r="BUZ136" s="447"/>
      <c r="BVA136" s="447"/>
      <c r="BVB136" s="447"/>
      <c r="BVC136" s="450">
        <f t="shared" si="9097"/>
        <v>0</v>
      </c>
      <c r="BVD136" s="447"/>
      <c r="BVE136" s="447"/>
      <c r="BVF136" s="447"/>
      <c r="BVG136" s="447"/>
      <c r="BVH136" s="447"/>
      <c r="BVI136" s="449"/>
      <c r="BVJ136" s="450">
        <f t="shared" si="9098"/>
        <v>0</v>
      </c>
      <c r="BVK136" s="463"/>
      <c r="BVL136" s="448"/>
      <c r="BVN136" s="458"/>
      <c r="BVO136" s="447"/>
      <c r="BVP136" s="447"/>
      <c r="BVQ136" s="447"/>
      <c r="BVR136" s="450">
        <f t="shared" si="9099"/>
        <v>0</v>
      </c>
      <c r="BVS136" s="447"/>
      <c r="BVT136" s="447"/>
      <c r="BVU136" s="447"/>
      <c r="BVV136" s="447"/>
      <c r="BVW136" s="447"/>
      <c r="BVX136" s="449"/>
      <c r="BVY136" s="450">
        <f t="shared" si="9100"/>
        <v>0</v>
      </c>
      <c r="BVZ136" s="463"/>
      <c r="BWA136" s="448"/>
    </row>
    <row r="137" spans="2:1951" ht="15" hidden="1" customHeight="1" x14ac:dyDescent="0.2">
      <c r="B137" s="452" t="s">
        <v>330</v>
      </c>
      <c r="C137" s="447"/>
      <c r="D137" s="447"/>
      <c r="E137" s="447"/>
      <c r="F137" s="447"/>
      <c r="G137" s="450">
        <f t="shared" si="8841"/>
        <v>0</v>
      </c>
      <c r="H137" s="447"/>
      <c r="I137" s="447"/>
      <c r="J137" s="447"/>
      <c r="K137" s="447"/>
      <c r="L137" s="447"/>
      <c r="M137" s="449"/>
      <c r="N137" s="450">
        <f t="shared" si="8842"/>
        <v>0</v>
      </c>
      <c r="O137" s="463"/>
      <c r="P137" s="448"/>
      <c r="R137" s="458"/>
      <c r="S137" s="447"/>
      <c r="T137" s="447"/>
      <c r="U137" s="447"/>
      <c r="V137" s="450">
        <f t="shared" si="8843"/>
        <v>0</v>
      </c>
      <c r="W137" s="447"/>
      <c r="X137" s="447"/>
      <c r="Y137" s="447"/>
      <c r="Z137" s="447"/>
      <c r="AA137" s="447"/>
      <c r="AB137" s="449"/>
      <c r="AC137" s="450">
        <f t="shared" si="8844"/>
        <v>0</v>
      </c>
      <c r="AD137" s="463"/>
      <c r="AE137" s="448"/>
      <c r="AG137" s="458"/>
      <c r="AH137" s="447"/>
      <c r="AI137" s="447"/>
      <c r="AJ137" s="447"/>
      <c r="AK137" s="450">
        <f t="shared" si="8845"/>
        <v>0</v>
      </c>
      <c r="AL137" s="447"/>
      <c r="AM137" s="447"/>
      <c r="AN137" s="447"/>
      <c r="AO137" s="447"/>
      <c r="AP137" s="447"/>
      <c r="AQ137" s="449"/>
      <c r="AR137" s="450">
        <f t="shared" si="8846"/>
        <v>0</v>
      </c>
      <c r="AS137" s="463"/>
      <c r="AT137" s="448"/>
      <c r="AV137" s="458"/>
      <c r="AW137" s="447"/>
      <c r="AX137" s="447"/>
      <c r="AY137" s="447"/>
      <c r="AZ137" s="450">
        <f t="shared" si="8847"/>
        <v>0</v>
      </c>
      <c r="BA137" s="447"/>
      <c r="BB137" s="447"/>
      <c r="BC137" s="447"/>
      <c r="BD137" s="447"/>
      <c r="BE137" s="447"/>
      <c r="BF137" s="449"/>
      <c r="BG137" s="450">
        <f t="shared" si="8848"/>
        <v>0</v>
      </c>
      <c r="BH137" s="463"/>
      <c r="BI137" s="448"/>
      <c r="BK137" s="458"/>
      <c r="BL137" s="447"/>
      <c r="BM137" s="447"/>
      <c r="BN137" s="447"/>
      <c r="BO137" s="450">
        <f t="shared" si="8849"/>
        <v>0</v>
      </c>
      <c r="BP137" s="447"/>
      <c r="BQ137" s="447"/>
      <c r="BR137" s="447"/>
      <c r="BS137" s="447"/>
      <c r="BT137" s="447"/>
      <c r="BU137" s="449"/>
      <c r="BV137" s="450">
        <f t="shared" si="8850"/>
        <v>0</v>
      </c>
      <c r="BW137" s="463"/>
      <c r="BX137" s="448"/>
      <c r="BZ137" s="458"/>
      <c r="CA137" s="447"/>
      <c r="CB137" s="447"/>
      <c r="CC137" s="447"/>
      <c r="CD137" s="450">
        <f t="shared" si="8851"/>
        <v>0</v>
      </c>
      <c r="CE137" s="447"/>
      <c r="CF137" s="447"/>
      <c r="CG137" s="447"/>
      <c r="CH137" s="447"/>
      <c r="CI137" s="447"/>
      <c r="CJ137" s="449"/>
      <c r="CK137" s="450">
        <f t="shared" si="8852"/>
        <v>0</v>
      </c>
      <c r="CL137" s="463"/>
      <c r="CM137" s="448"/>
      <c r="CO137" s="458"/>
      <c r="CP137" s="447"/>
      <c r="CQ137" s="447"/>
      <c r="CR137" s="447"/>
      <c r="CS137" s="450">
        <f t="shared" si="8853"/>
        <v>0</v>
      </c>
      <c r="CT137" s="447"/>
      <c r="CU137" s="447"/>
      <c r="CV137" s="447"/>
      <c r="CW137" s="447"/>
      <c r="CX137" s="447"/>
      <c r="CY137" s="449"/>
      <c r="CZ137" s="450">
        <f t="shared" si="8854"/>
        <v>0</v>
      </c>
      <c r="DA137" s="463"/>
      <c r="DB137" s="448"/>
      <c r="DD137" s="458"/>
      <c r="DE137" s="447"/>
      <c r="DF137" s="447"/>
      <c r="DG137" s="447"/>
      <c r="DH137" s="450">
        <f t="shared" si="8855"/>
        <v>0</v>
      </c>
      <c r="DI137" s="447"/>
      <c r="DJ137" s="447"/>
      <c r="DK137" s="447"/>
      <c r="DL137" s="447"/>
      <c r="DM137" s="447"/>
      <c r="DN137" s="449"/>
      <c r="DO137" s="450">
        <f t="shared" si="8856"/>
        <v>0</v>
      </c>
      <c r="DP137" s="463"/>
      <c r="DQ137" s="448"/>
      <c r="DS137" s="458"/>
      <c r="DT137" s="447"/>
      <c r="DU137" s="447"/>
      <c r="DV137" s="447"/>
      <c r="DW137" s="450">
        <f t="shared" si="8857"/>
        <v>0</v>
      </c>
      <c r="DX137" s="447"/>
      <c r="DY137" s="447"/>
      <c r="DZ137" s="447"/>
      <c r="EA137" s="447"/>
      <c r="EB137" s="447"/>
      <c r="EC137" s="449"/>
      <c r="ED137" s="450">
        <f t="shared" si="8858"/>
        <v>0</v>
      </c>
      <c r="EE137" s="463"/>
      <c r="EF137" s="448"/>
      <c r="EH137" s="458"/>
      <c r="EI137" s="447"/>
      <c r="EJ137" s="447"/>
      <c r="EK137" s="447"/>
      <c r="EL137" s="450">
        <f t="shared" si="8859"/>
        <v>0</v>
      </c>
      <c r="EM137" s="447"/>
      <c r="EN137" s="447"/>
      <c r="EO137" s="447"/>
      <c r="EP137" s="447"/>
      <c r="EQ137" s="447"/>
      <c r="ER137" s="449"/>
      <c r="ES137" s="450">
        <f t="shared" si="8860"/>
        <v>0</v>
      </c>
      <c r="ET137" s="463"/>
      <c r="EU137" s="448"/>
      <c r="EW137" s="458"/>
      <c r="EX137" s="447"/>
      <c r="EY137" s="447"/>
      <c r="EZ137" s="447"/>
      <c r="FA137" s="450">
        <f t="shared" si="8861"/>
        <v>0</v>
      </c>
      <c r="FB137" s="447"/>
      <c r="FC137" s="447"/>
      <c r="FD137" s="447"/>
      <c r="FE137" s="447"/>
      <c r="FF137" s="447"/>
      <c r="FG137" s="449"/>
      <c r="FH137" s="450">
        <f t="shared" si="8862"/>
        <v>0</v>
      </c>
      <c r="FI137" s="463"/>
      <c r="FJ137" s="448"/>
      <c r="FL137" s="458"/>
      <c r="FM137" s="447"/>
      <c r="FN137" s="447"/>
      <c r="FO137" s="447"/>
      <c r="FP137" s="450">
        <f t="shared" si="8863"/>
        <v>0</v>
      </c>
      <c r="FQ137" s="447"/>
      <c r="FR137" s="447"/>
      <c r="FS137" s="447"/>
      <c r="FT137" s="447"/>
      <c r="FU137" s="447"/>
      <c r="FV137" s="449"/>
      <c r="FW137" s="450">
        <f t="shared" si="8864"/>
        <v>0</v>
      </c>
      <c r="FX137" s="463"/>
      <c r="FY137" s="448"/>
      <c r="GA137" s="458"/>
      <c r="GB137" s="447"/>
      <c r="GC137" s="447"/>
      <c r="GD137" s="447"/>
      <c r="GE137" s="450">
        <f t="shared" si="8865"/>
        <v>0</v>
      </c>
      <c r="GF137" s="447"/>
      <c r="GG137" s="447"/>
      <c r="GH137" s="447"/>
      <c r="GI137" s="447"/>
      <c r="GJ137" s="447"/>
      <c r="GK137" s="449"/>
      <c r="GL137" s="450">
        <f t="shared" si="8866"/>
        <v>0</v>
      </c>
      <c r="GM137" s="463"/>
      <c r="GN137" s="448"/>
      <c r="GP137" s="458"/>
      <c r="GQ137" s="447"/>
      <c r="GR137" s="447"/>
      <c r="GS137" s="447"/>
      <c r="GT137" s="450">
        <f t="shared" si="8867"/>
        <v>0</v>
      </c>
      <c r="GU137" s="447"/>
      <c r="GV137" s="447"/>
      <c r="GW137" s="447"/>
      <c r="GX137" s="447"/>
      <c r="GY137" s="447"/>
      <c r="GZ137" s="449"/>
      <c r="HA137" s="450">
        <f t="shared" si="8868"/>
        <v>0</v>
      </c>
      <c r="HB137" s="463"/>
      <c r="HC137" s="448"/>
      <c r="HE137" s="458"/>
      <c r="HF137" s="447"/>
      <c r="HG137" s="447"/>
      <c r="HH137" s="447"/>
      <c r="HI137" s="450">
        <f t="shared" si="8869"/>
        <v>0</v>
      </c>
      <c r="HJ137" s="447"/>
      <c r="HK137" s="447"/>
      <c r="HL137" s="447"/>
      <c r="HM137" s="447"/>
      <c r="HN137" s="447"/>
      <c r="HO137" s="449"/>
      <c r="HP137" s="450">
        <f t="shared" si="8870"/>
        <v>0</v>
      </c>
      <c r="HQ137" s="463"/>
      <c r="HR137" s="448"/>
      <c r="HT137" s="458"/>
      <c r="HU137" s="447"/>
      <c r="HV137" s="447"/>
      <c r="HW137" s="447"/>
      <c r="HX137" s="450">
        <f t="shared" si="8871"/>
        <v>0</v>
      </c>
      <c r="HY137" s="447"/>
      <c r="HZ137" s="447"/>
      <c r="IA137" s="447"/>
      <c r="IB137" s="447"/>
      <c r="IC137" s="447"/>
      <c r="ID137" s="449"/>
      <c r="IE137" s="450">
        <f t="shared" si="8872"/>
        <v>0</v>
      </c>
      <c r="IF137" s="463"/>
      <c r="IG137" s="448"/>
      <c r="II137" s="458"/>
      <c r="IJ137" s="447"/>
      <c r="IK137" s="447"/>
      <c r="IL137" s="447"/>
      <c r="IM137" s="450">
        <f t="shared" si="8873"/>
        <v>0</v>
      </c>
      <c r="IN137" s="447"/>
      <c r="IO137" s="447"/>
      <c r="IP137" s="447"/>
      <c r="IQ137" s="447"/>
      <c r="IR137" s="447"/>
      <c r="IS137" s="449"/>
      <c r="IT137" s="450">
        <f t="shared" si="8874"/>
        <v>0</v>
      </c>
      <c r="IU137" s="463"/>
      <c r="IV137" s="448"/>
      <c r="IX137" s="458"/>
      <c r="IY137" s="447"/>
      <c r="IZ137" s="447"/>
      <c r="JA137" s="447"/>
      <c r="JB137" s="450">
        <f t="shared" si="8875"/>
        <v>0</v>
      </c>
      <c r="JC137" s="447"/>
      <c r="JD137" s="447"/>
      <c r="JE137" s="447"/>
      <c r="JF137" s="447"/>
      <c r="JG137" s="447"/>
      <c r="JH137" s="449"/>
      <c r="JI137" s="450">
        <f t="shared" si="8876"/>
        <v>0</v>
      </c>
      <c r="JJ137" s="463"/>
      <c r="JK137" s="448"/>
      <c r="JM137" s="458"/>
      <c r="JN137" s="447"/>
      <c r="JO137" s="447"/>
      <c r="JP137" s="447"/>
      <c r="JQ137" s="450">
        <f t="shared" si="8877"/>
        <v>0</v>
      </c>
      <c r="JR137" s="447"/>
      <c r="JS137" s="447"/>
      <c r="JT137" s="447"/>
      <c r="JU137" s="447"/>
      <c r="JV137" s="447"/>
      <c r="JW137" s="449"/>
      <c r="JX137" s="450">
        <f t="shared" si="8878"/>
        <v>0</v>
      </c>
      <c r="JY137" s="463"/>
      <c r="JZ137" s="448"/>
      <c r="KB137" s="458"/>
      <c r="KC137" s="447"/>
      <c r="KD137" s="447"/>
      <c r="KE137" s="447"/>
      <c r="KF137" s="450">
        <f t="shared" si="8879"/>
        <v>0</v>
      </c>
      <c r="KG137" s="447"/>
      <c r="KH137" s="447"/>
      <c r="KI137" s="447"/>
      <c r="KJ137" s="447"/>
      <c r="KK137" s="447"/>
      <c r="KL137" s="449"/>
      <c r="KM137" s="450">
        <f t="shared" si="8880"/>
        <v>0</v>
      </c>
      <c r="KN137" s="463"/>
      <c r="KO137" s="448"/>
      <c r="KQ137" s="458"/>
      <c r="KR137" s="447"/>
      <c r="KS137" s="447"/>
      <c r="KT137" s="447"/>
      <c r="KU137" s="450">
        <f t="shared" si="8881"/>
        <v>0</v>
      </c>
      <c r="KV137" s="447"/>
      <c r="KW137" s="447"/>
      <c r="KX137" s="447"/>
      <c r="KY137" s="447"/>
      <c r="KZ137" s="447"/>
      <c r="LA137" s="449"/>
      <c r="LB137" s="450">
        <f t="shared" si="8882"/>
        <v>0</v>
      </c>
      <c r="LC137" s="463"/>
      <c r="LD137" s="448"/>
      <c r="LF137" s="458"/>
      <c r="LG137" s="447"/>
      <c r="LH137" s="447"/>
      <c r="LI137" s="447"/>
      <c r="LJ137" s="450">
        <f t="shared" si="8883"/>
        <v>0</v>
      </c>
      <c r="LK137" s="447"/>
      <c r="LL137" s="447"/>
      <c r="LM137" s="447"/>
      <c r="LN137" s="447"/>
      <c r="LO137" s="447"/>
      <c r="LP137" s="449"/>
      <c r="LQ137" s="450">
        <f t="shared" si="8884"/>
        <v>0</v>
      </c>
      <c r="LR137" s="463"/>
      <c r="LS137" s="448"/>
      <c r="LU137" s="458"/>
      <c r="LV137" s="447"/>
      <c r="LW137" s="447"/>
      <c r="LX137" s="447"/>
      <c r="LY137" s="450">
        <f t="shared" si="8885"/>
        <v>0</v>
      </c>
      <c r="LZ137" s="447"/>
      <c r="MA137" s="447"/>
      <c r="MB137" s="447"/>
      <c r="MC137" s="447"/>
      <c r="MD137" s="447"/>
      <c r="ME137" s="449"/>
      <c r="MF137" s="450">
        <f t="shared" si="8886"/>
        <v>0</v>
      </c>
      <c r="MG137" s="463"/>
      <c r="MH137" s="448"/>
      <c r="MJ137" s="458"/>
      <c r="MK137" s="447"/>
      <c r="ML137" s="447"/>
      <c r="MM137" s="447"/>
      <c r="MN137" s="450">
        <f t="shared" si="8887"/>
        <v>0</v>
      </c>
      <c r="MO137" s="447"/>
      <c r="MP137" s="447"/>
      <c r="MQ137" s="447"/>
      <c r="MR137" s="447"/>
      <c r="MS137" s="447"/>
      <c r="MT137" s="449"/>
      <c r="MU137" s="450">
        <f t="shared" si="8888"/>
        <v>0</v>
      </c>
      <c r="MV137" s="463"/>
      <c r="MW137" s="448"/>
      <c r="MY137" s="458"/>
      <c r="MZ137" s="447"/>
      <c r="NA137" s="447"/>
      <c r="NB137" s="447"/>
      <c r="NC137" s="450">
        <f t="shared" si="8889"/>
        <v>0</v>
      </c>
      <c r="ND137" s="447"/>
      <c r="NE137" s="447"/>
      <c r="NF137" s="447"/>
      <c r="NG137" s="447"/>
      <c r="NH137" s="447"/>
      <c r="NI137" s="449"/>
      <c r="NJ137" s="450">
        <f t="shared" si="8890"/>
        <v>0</v>
      </c>
      <c r="NK137" s="463"/>
      <c r="NL137" s="448"/>
      <c r="NN137" s="458"/>
      <c r="NO137" s="447"/>
      <c r="NP137" s="447"/>
      <c r="NQ137" s="447"/>
      <c r="NR137" s="450">
        <f t="shared" si="8891"/>
        <v>0</v>
      </c>
      <c r="NS137" s="447"/>
      <c r="NT137" s="447"/>
      <c r="NU137" s="447"/>
      <c r="NV137" s="447"/>
      <c r="NW137" s="447"/>
      <c r="NX137" s="449"/>
      <c r="NY137" s="450">
        <f t="shared" si="8892"/>
        <v>0</v>
      </c>
      <c r="NZ137" s="463"/>
      <c r="OA137" s="448"/>
      <c r="OC137" s="458"/>
      <c r="OD137" s="447"/>
      <c r="OE137" s="447"/>
      <c r="OF137" s="447"/>
      <c r="OG137" s="450">
        <f t="shared" si="8893"/>
        <v>0</v>
      </c>
      <c r="OH137" s="447"/>
      <c r="OI137" s="447"/>
      <c r="OJ137" s="447"/>
      <c r="OK137" s="447"/>
      <c r="OL137" s="447"/>
      <c r="OM137" s="449"/>
      <c r="ON137" s="450">
        <f t="shared" si="8894"/>
        <v>0</v>
      </c>
      <c r="OO137" s="463"/>
      <c r="OP137" s="448"/>
      <c r="OR137" s="458"/>
      <c r="OS137" s="447"/>
      <c r="OT137" s="447"/>
      <c r="OU137" s="447"/>
      <c r="OV137" s="450">
        <f t="shared" si="8895"/>
        <v>0</v>
      </c>
      <c r="OW137" s="447"/>
      <c r="OX137" s="447"/>
      <c r="OY137" s="447"/>
      <c r="OZ137" s="447"/>
      <c r="PA137" s="447"/>
      <c r="PB137" s="449"/>
      <c r="PC137" s="450">
        <f t="shared" si="8896"/>
        <v>0</v>
      </c>
      <c r="PD137" s="463"/>
      <c r="PE137" s="448"/>
      <c r="PG137" s="458"/>
      <c r="PH137" s="447"/>
      <c r="PI137" s="447"/>
      <c r="PJ137" s="447"/>
      <c r="PK137" s="450">
        <f t="shared" si="8897"/>
        <v>0</v>
      </c>
      <c r="PL137" s="447"/>
      <c r="PM137" s="447"/>
      <c r="PN137" s="447"/>
      <c r="PO137" s="447"/>
      <c r="PP137" s="447"/>
      <c r="PQ137" s="449"/>
      <c r="PR137" s="450">
        <f t="shared" si="8898"/>
        <v>0</v>
      </c>
      <c r="PS137" s="463"/>
      <c r="PT137" s="448"/>
      <c r="PV137" s="458"/>
      <c r="PW137" s="447"/>
      <c r="PX137" s="447"/>
      <c r="PY137" s="447"/>
      <c r="PZ137" s="450">
        <f t="shared" si="8899"/>
        <v>0</v>
      </c>
      <c r="QA137" s="447"/>
      <c r="QB137" s="447"/>
      <c r="QC137" s="447"/>
      <c r="QD137" s="447"/>
      <c r="QE137" s="447"/>
      <c r="QF137" s="449"/>
      <c r="QG137" s="450">
        <f t="shared" si="8900"/>
        <v>0</v>
      </c>
      <c r="QH137" s="463"/>
      <c r="QI137" s="448"/>
      <c r="QK137" s="458"/>
      <c r="QL137" s="447"/>
      <c r="QM137" s="447"/>
      <c r="QN137" s="447"/>
      <c r="QO137" s="450">
        <f t="shared" si="8901"/>
        <v>0</v>
      </c>
      <c r="QP137" s="447"/>
      <c r="QQ137" s="447"/>
      <c r="QR137" s="447"/>
      <c r="QS137" s="447"/>
      <c r="QT137" s="447"/>
      <c r="QU137" s="449"/>
      <c r="QV137" s="450">
        <f t="shared" si="8902"/>
        <v>0</v>
      </c>
      <c r="QW137" s="463"/>
      <c r="QX137" s="448"/>
      <c r="QZ137" s="458"/>
      <c r="RA137" s="447"/>
      <c r="RB137" s="447"/>
      <c r="RC137" s="447"/>
      <c r="RD137" s="450">
        <f t="shared" si="8903"/>
        <v>0</v>
      </c>
      <c r="RE137" s="447"/>
      <c r="RF137" s="447"/>
      <c r="RG137" s="447"/>
      <c r="RH137" s="447"/>
      <c r="RI137" s="447"/>
      <c r="RJ137" s="449"/>
      <c r="RK137" s="450">
        <f t="shared" si="8904"/>
        <v>0</v>
      </c>
      <c r="RL137" s="463"/>
      <c r="RM137" s="448"/>
      <c r="RO137" s="458"/>
      <c r="RP137" s="447"/>
      <c r="RQ137" s="447"/>
      <c r="RR137" s="447"/>
      <c r="RS137" s="450">
        <f t="shared" si="8905"/>
        <v>0</v>
      </c>
      <c r="RT137" s="447"/>
      <c r="RU137" s="447"/>
      <c r="RV137" s="447"/>
      <c r="RW137" s="447"/>
      <c r="RX137" s="447"/>
      <c r="RY137" s="449"/>
      <c r="RZ137" s="450">
        <f t="shared" si="8906"/>
        <v>0</v>
      </c>
      <c r="SA137" s="463"/>
      <c r="SB137" s="448"/>
      <c r="SD137" s="458"/>
      <c r="SE137" s="447"/>
      <c r="SF137" s="447"/>
      <c r="SG137" s="447"/>
      <c r="SH137" s="450">
        <f t="shared" si="8907"/>
        <v>0</v>
      </c>
      <c r="SI137" s="447"/>
      <c r="SJ137" s="447"/>
      <c r="SK137" s="447"/>
      <c r="SL137" s="447"/>
      <c r="SM137" s="447"/>
      <c r="SN137" s="449"/>
      <c r="SO137" s="450">
        <f t="shared" si="8908"/>
        <v>0</v>
      </c>
      <c r="SP137" s="463"/>
      <c r="SQ137" s="448"/>
      <c r="SS137" s="458"/>
      <c r="ST137" s="447"/>
      <c r="SU137" s="447"/>
      <c r="SV137" s="447"/>
      <c r="SW137" s="450">
        <f t="shared" si="8909"/>
        <v>0</v>
      </c>
      <c r="SX137" s="447"/>
      <c r="SY137" s="447"/>
      <c r="SZ137" s="447"/>
      <c r="TA137" s="447"/>
      <c r="TB137" s="447"/>
      <c r="TC137" s="449"/>
      <c r="TD137" s="450">
        <f t="shared" si="8910"/>
        <v>0</v>
      </c>
      <c r="TE137" s="463"/>
      <c r="TF137" s="448"/>
      <c r="TH137" s="458"/>
      <c r="TI137" s="447"/>
      <c r="TJ137" s="447"/>
      <c r="TK137" s="447"/>
      <c r="TL137" s="450">
        <f t="shared" si="8911"/>
        <v>0</v>
      </c>
      <c r="TM137" s="447"/>
      <c r="TN137" s="447"/>
      <c r="TO137" s="447"/>
      <c r="TP137" s="447"/>
      <c r="TQ137" s="447"/>
      <c r="TR137" s="449"/>
      <c r="TS137" s="450">
        <f t="shared" si="8912"/>
        <v>0</v>
      </c>
      <c r="TT137" s="463"/>
      <c r="TU137" s="448"/>
      <c r="TW137" s="458"/>
      <c r="TX137" s="447"/>
      <c r="TY137" s="447"/>
      <c r="TZ137" s="447"/>
      <c r="UA137" s="450">
        <f t="shared" si="8913"/>
        <v>0</v>
      </c>
      <c r="UB137" s="447"/>
      <c r="UC137" s="447"/>
      <c r="UD137" s="447"/>
      <c r="UE137" s="447"/>
      <c r="UF137" s="447"/>
      <c r="UG137" s="449"/>
      <c r="UH137" s="450">
        <f t="shared" si="8914"/>
        <v>0</v>
      </c>
      <c r="UI137" s="463"/>
      <c r="UJ137" s="448"/>
      <c r="UL137" s="458"/>
      <c r="UM137" s="447"/>
      <c r="UN137" s="447"/>
      <c r="UO137" s="447"/>
      <c r="UP137" s="450">
        <f t="shared" si="8915"/>
        <v>0</v>
      </c>
      <c r="UQ137" s="447"/>
      <c r="UR137" s="447"/>
      <c r="US137" s="447"/>
      <c r="UT137" s="447"/>
      <c r="UU137" s="447"/>
      <c r="UV137" s="449"/>
      <c r="UW137" s="450">
        <f t="shared" si="8916"/>
        <v>0</v>
      </c>
      <c r="UX137" s="463"/>
      <c r="UY137" s="448"/>
      <c r="VA137" s="458"/>
      <c r="VB137" s="447"/>
      <c r="VC137" s="447"/>
      <c r="VD137" s="447"/>
      <c r="VE137" s="450">
        <f t="shared" si="8917"/>
        <v>0</v>
      </c>
      <c r="VF137" s="447"/>
      <c r="VG137" s="447"/>
      <c r="VH137" s="447"/>
      <c r="VI137" s="447"/>
      <c r="VJ137" s="447"/>
      <c r="VK137" s="449"/>
      <c r="VL137" s="450">
        <f t="shared" si="8918"/>
        <v>0</v>
      </c>
      <c r="VM137" s="463"/>
      <c r="VN137" s="448"/>
      <c r="VP137" s="458"/>
      <c r="VQ137" s="447"/>
      <c r="VR137" s="447"/>
      <c r="VS137" s="447"/>
      <c r="VT137" s="450">
        <f t="shared" si="8919"/>
        <v>0</v>
      </c>
      <c r="VU137" s="447"/>
      <c r="VV137" s="447"/>
      <c r="VW137" s="447"/>
      <c r="VX137" s="447"/>
      <c r="VY137" s="447"/>
      <c r="VZ137" s="449"/>
      <c r="WA137" s="450">
        <f t="shared" si="8920"/>
        <v>0</v>
      </c>
      <c r="WB137" s="463"/>
      <c r="WC137" s="448"/>
      <c r="WE137" s="458"/>
      <c r="WF137" s="447"/>
      <c r="WG137" s="447"/>
      <c r="WH137" s="447"/>
      <c r="WI137" s="450">
        <f t="shared" si="8921"/>
        <v>0</v>
      </c>
      <c r="WJ137" s="447"/>
      <c r="WK137" s="447"/>
      <c r="WL137" s="447"/>
      <c r="WM137" s="447"/>
      <c r="WN137" s="447"/>
      <c r="WO137" s="449"/>
      <c r="WP137" s="450">
        <f t="shared" si="8922"/>
        <v>0</v>
      </c>
      <c r="WQ137" s="463"/>
      <c r="WR137" s="448"/>
      <c r="WT137" s="458"/>
      <c r="WU137" s="447"/>
      <c r="WV137" s="447"/>
      <c r="WW137" s="447"/>
      <c r="WX137" s="450">
        <f t="shared" si="8923"/>
        <v>0</v>
      </c>
      <c r="WY137" s="447"/>
      <c r="WZ137" s="447"/>
      <c r="XA137" s="447"/>
      <c r="XB137" s="447"/>
      <c r="XC137" s="447"/>
      <c r="XD137" s="449"/>
      <c r="XE137" s="450">
        <f t="shared" si="8924"/>
        <v>0</v>
      </c>
      <c r="XF137" s="463"/>
      <c r="XG137" s="448"/>
      <c r="XI137" s="458"/>
      <c r="XJ137" s="447"/>
      <c r="XK137" s="447"/>
      <c r="XL137" s="447"/>
      <c r="XM137" s="450">
        <f t="shared" si="8925"/>
        <v>0</v>
      </c>
      <c r="XN137" s="447"/>
      <c r="XO137" s="447"/>
      <c r="XP137" s="447"/>
      <c r="XQ137" s="447"/>
      <c r="XR137" s="447"/>
      <c r="XS137" s="449"/>
      <c r="XT137" s="450">
        <f t="shared" si="8926"/>
        <v>0</v>
      </c>
      <c r="XU137" s="463"/>
      <c r="XV137" s="448"/>
      <c r="XX137" s="458"/>
      <c r="XY137" s="447"/>
      <c r="XZ137" s="447"/>
      <c r="YA137" s="447"/>
      <c r="YB137" s="450">
        <f t="shared" si="8927"/>
        <v>0</v>
      </c>
      <c r="YC137" s="447"/>
      <c r="YD137" s="447"/>
      <c r="YE137" s="447"/>
      <c r="YF137" s="447"/>
      <c r="YG137" s="447"/>
      <c r="YH137" s="449"/>
      <c r="YI137" s="450">
        <f t="shared" si="8928"/>
        <v>0</v>
      </c>
      <c r="YJ137" s="463"/>
      <c r="YK137" s="448"/>
      <c r="YM137" s="458"/>
      <c r="YN137" s="447"/>
      <c r="YO137" s="447"/>
      <c r="YP137" s="447"/>
      <c r="YQ137" s="450">
        <f t="shared" si="8929"/>
        <v>0</v>
      </c>
      <c r="YR137" s="447"/>
      <c r="YS137" s="447"/>
      <c r="YT137" s="447"/>
      <c r="YU137" s="447"/>
      <c r="YV137" s="447"/>
      <c r="YW137" s="449"/>
      <c r="YX137" s="450">
        <f t="shared" si="8930"/>
        <v>0</v>
      </c>
      <c r="YY137" s="463"/>
      <c r="YZ137" s="448"/>
      <c r="ZB137" s="458"/>
      <c r="ZC137" s="447"/>
      <c r="ZD137" s="447"/>
      <c r="ZE137" s="447"/>
      <c r="ZF137" s="450">
        <f t="shared" si="8931"/>
        <v>0</v>
      </c>
      <c r="ZG137" s="447"/>
      <c r="ZH137" s="447"/>
      <c r="ZI137" s="447"/>
      <c r="ZJ137" s="447"/>
      <c r="ZK137" s="447"/>
      <c r="ZL137" s="449"/>
      <c r="ZM137" s="450">
        <f t="shared" si="8932"/>
        <v>0</v>
      </c>
      <c r="ZN137" s="463"/>
      <c r="ZO137" s="448"/>
      <c r="ZQ137" s="458"/>
      <c r="ZR137" s="447"/>
      <c r="ZS137" s="447"/>
      <c r="ZT137" s="447"/>
      <c r="ZU137" s="450">
        <f t="shared" si="8933"/>
        <v>0</v>
      </c>
      <c r="ZV137" s="447"/>
      <c r="ZW137" s="447"/>
      <c r="ZX137" s="447"/>
      <c r="ZY137" s="447"/>
      <c r="ZZ137" s="447"/>
      <c r="AAA137" s="449"/>
      <c r="AAB137" s="450">
        <f t="shared" si="8934"/>
        <v>0</v>
      </c>
      <c r="AAC137" s="463"/>
      <c r="AAD137" s="448"/>
      <c r="AAF137" s="458"/>
      <c r="AAG137" s="447"/>
      <c r="AAH137" s="447"/>
      <c r="AAI137" s="447"/>
      <c r="AAJ137" s="450">
        <f t="shared" si="8935"/>
        <v>0</v>
      </c>
      <c r="AAK137" s="447"/>
      <c r="AAL137" s="447"/>
      <c r="AAM137" s="447"/>
      <c r="AAN137" s="447"/>
      <c r="AAO137" s="447"/>
      <c r="AAP137" s="449"/>
      <c r="AAQ137" s="450">
        <f t="shared" si="8936"/>
        <v>0</v>
      </c>
      <c r="AAR137" s="463"/>
      <c r="AAS137" s="448"/>
      <c r="AAU137" s="458"/>
      <c r="AAV137" s="447"/>
      <c r="AAW137" s="447"/>
      <c r="AAX137" s="447"/>
      <c r="AAY137" s="450">
        <f t="shared" si="8937"/>
        <v>0</v>
      </c>
      <c r="AAZ137" s="447"/>
      <c r="ABA137" s="447"/>
      <c r="ABB137" s="447"/>
      <c r="ABC137" s="447"/>
      <c r="ABD137" s="447"/>
      <c r="ABE137" s="449"/>
      <c r="ABF137" s="450">
        <f t="shared" si="8938"/>
        <v>0</v>
      </c>
      <c r="ABG137" s="463"/>
      <c r="ABH137" s="448"/>
      <c r="ABJ137" s="458"/>
      <c r="ABK137" s="447"/>
      <c r="ABL137" s="447"/>
      <c r="ABM137" s="447"/>
      <c r="ABN137" s="450">
        <f t="shared" si="8939"/>
        <v>0</v>
      </c>
      <c r="ABO137" s="447"/>
      <c r="ABP137" s="447"/>
      <c r="ABQ137" s="447"/>
      <c r="ABR137" s="447"/>
      <c r="ABS137" s="447"/>
      <c r="ABT137" s="449"/>
      <c r="ABU137" s="450">
        <f t="shared" si="8940"/>
        <v>0</v>
      </c>
      <c r="ABV137" s="463"/>
      <c r="ABW137" s="448"/>
      <c r="ABY137" s="458"/>
      <c r="ABZ137" s="447"/>
      <c r="ACA137" s="447"/>
      <c r="ACB137" s="447"/>
      <c r="ACC137" s="450">
        <f t="shared" si="8941"/>
        <v>0</v>
      </c>
      <c r="ACD137" s="447"/>
      <c r="ACE137" s="447"/>
      <c r="ACF137" s="447"/>
      <c r="ACG137" s="447"/>
      <c r="ACH137" s="447"/>
      <c r="ACI137" s="449"/>
      <c r="ACJ137" s="450">
        <f t="shared" si="8942"/>
        <v>0</v>
      </c>
      <c r="ACK137" s="463"/>
      <c r="ACL137" s="448"/>
      <c r="ACN137" s="458"/>
      <c r="ACO137" s="447"/>
      <c r="ACP137" s="447"/>
      <c r="ACQ137" s="447"/>
      <c r="ACR137" s="450">
        <f t="shared" si="8943"/>
        <v>0</v>
      </c>
      <c r="ACS137" s="447"/>
      <c r="ACT137" s="447"/>
      <c r="ACU137" s="447"/>
      <c r="ACV137" s="447"/>
      <c r="ACW137" s="447"/>
      <c r="ACX137" s="449"/>
      <c r="ACY137" s="450">
        <f t="shared" si="8944"/>
        <v>0</v>
      </c>
      <c r="ACZ137" s="463"/>
      <c r="ADA137" s="448"/>
      <c r="ADC137" s="458"/>
      <c r="ADD137" s="447"/>
      <c r="ADE137" s="447"/>
      <c r="ADF137" s="447"/>
      <c r="ADG137" s="450">
        <f t="shared" si="8945"/>
        <v>0</v>
      </c>
      <c r="ADH137" s="447"/>
      <c r="ADI137" s="447"/>
      <c r="ADJ137" s="447"/>
      <c r="ADK137" s="447"/>
      <c r="ADL137" s="447"/>
      <c r="ADM137" s="449"/>
      <c r="ADN137" s="450">
        <f t="shared" si="8946"/>
        <v>0</v>
      </c>
      <c r="ADO137" s="463"/>
      <c r="ADP137" s="448"/>
      <c r="ADR137" s="458"/>
      <c r="ADS137" s="447"/>
      <c r="ADT137" s="447"/>
      <c r="ADU137" s="447"/>
      <c r="ADV137" s="450">
        <f t="shared" si="8947"/>
        <v>0</v>
      </c>
      <c r="ADW137" s="447"/>
      <c r="ADX137" s="447"/>
      <c r="ADY137" s="447"/>
      <c r="ADZ137" s="447"/>
      <c r="AEA137" s="447"/>
      <c r="AEB137" s="449"/>
      <c r="AEC137" s="450">
        <f t="shared" si="8948"/>
        <v>0</v>
      </c>
      <c r="AED137" s="463"/>
      <c r="AEE137" s="448"/>
      <c r="AEG137" s="458"/>
      <c r="AEH137" s="447"/>
      <c r="AEI137" s="447"/>
      <c r="AEJ137" s="447"/>
      <c r="AEK137" s="450">
        <f t="shared" si="8949"/>
        <v>0</v>
      </c>
      <c r="AEL137" s="447"/>
      <c r="AEM137" s="447"/>
      <c r="AEN137" s="447"/>
      <c r="AEO137" s="447"/>
      <c r="AEP137" s="447"/>
      <c r="AEQ137" s="449"/>
      <c r="AER137" s="450">
        <f t="shared" si="8950"/>
        <v>0</v>
      </c>
      <c r="AES137" s="463"/>
      <c r="AET137" s="448"/>
      <c r="AEV137" s="458"/>
      <c r="AEW137" s="447"/>
      <c r="AEX137" s="447"/>
      <c r="AEY137" s="447"/>
      <c r="AEZ137" s="450">
        <f t="shared" si="8951"/>
        <v>0</v>
      </c>
      <c r="AFA137" s="447"/>
      <c r="AFB137" s="447"/>
      <c r="AFC137" s="447"/>
      <c r="AFD137" s="447"/>
      <c r="AFE137" s="447"/>
      <c r="AFF137" s="449"/>
      <c r="AFG137" s="450">
        <f t="shared" si="8952"/>
        <v>0</v>
      </c>
      <c r="AFH137" s="463"/>
      <c r="AFI137" s="448"/>
      <c r="AFK137" s="458"/>
      <c r="AFL137" s="447"/>
      <c r="AFM137" s="447"/>
      <c r="AFN137" s="447"/>
      <c r="AFO137" s="450">
        <f t="shared" si="8953"/>
        <v>0</v>
      </c>
      <c r="AFP137" s="447"/>
      <c r="AFQ137" s="447"/>
      <c r="AFR137" s="447"/>
      <c r="AFS137" s="447"/>
      <c r="AFT137" s="447"/>
      <c r="AFU137" s="449"/>
      <c r="AFV137" s="450">
        <f t="shared" si="8954"/>
        <v>0</v>
      </c>
      <c r="AFW137" s="463"/>
      <c r="AFX137" s="448"/>
      <c r="AFZ137" s="458"/>
      <c r="AGA137" s="447"/>
      <c r="AGB137" s="447"/>
      <c r="AGC137" s="447"/>
      <c r="AGD137" s="450">
        <f t="shared" si="8955"/>
        <v>0</v>
      </c>
      <c r="AGE137" s="447"/>
      <c r="AGF137" s="447"/>
      <c r="AGG137" s="447"/>
      <c r="AGH137" s="447"/>
      <c r="AGI137" s="447"/>
      <c r="AGJ137" s="449"/>
      <c r="AGK137" s="450">
        <f t="shared" si="8956"/>
        <v>0</v>
      </c>
      <c r="AGL137" s="463"/>
      <c r="AGM137" s="448"/>
      <c r="AGO137" s="458"/>
      <c r="AGP137" s="447"/>
      <c r="AGQ137" s="447"/>
      <c r="AGR137" s="447"/>
      <c r="AGS137" s="450">
        <f t="shared" si="8957"/>
        <v>0</v>
      </c>
      <c r="AGT137" s="447"/>
      <c r="AGU137" s="447"/>
      <c r="AGV137" s="447"/>
      <c r="AGW137" s="447"/>
      <c r="AGX137" s="447"/>
      <c r="AGY137" s="449"/>
      <c r="AGZ137" s="450">
        <f t="shared" si="8958"/>
        <v>0</v>
      </c>
      <c r="AHA137" s="463"/>
      <c r="AHB137" s="448"/>
      <c r="AHD137" s="458"/>
      <c r="AHE137" s="447"/>
      <c r="AHF137" s="447"/>
      <c r="AHG137" s="447"/>
      <c r="AHH137" s="450">
        <f t="shared" si="8959"/>
        <v>0</v>
      </c>
      <c r="AHI137" s="447"/>
      <c r="AHJ137" s="447"/>
      <c r="AHK137" s="447"/>
      <c r="AHL137" s="447"/>
      <c r="AHM137" s="447"/>
      <c r="AHN137" s="449"/>
      <c r="AHO137" s="450">
        <f t="shared" si="8960"/>
        <v>0</v>
      </c>
      <c r="AHP137" s="463"/>
      <c r="AHQ137" s="448"/>
      <c r="AHS137" s="458"/>
      <c r="AHT137" s="447"/>
      <c r="AHU137" s="447"/>
      <c r="AHV137" s="447"/>
      <c r="AHW137" s="450">
        <f t="shared" si="8961"/>
        <v>0</v>
      </c>
      <c r="AHX137" s="447"/>
      <c r="AHY137" s="447"/>
      <c r="AHZ137" s="447"/>
      <c r="AIA137" s="447"/>
      <c r="AIB137" s="447"/>
      <c r="AIC137" s="449"/>
      <c r="AID137" s="450">
        <f t="shared" si="8962"/>
        <v>0</v>
      </c>
      <c r="AIE137" s="463"/>
      <c r="AIF137" s="448"/>
      <c r="AIH137" s="458"/>
      <c r="AII137" s="447"/>
      <c r="AIJ137" s="447"/>
      <c r="AIK137" s="447"/>
      <c r="AIL137" s="450">
        <f t="shared" si="8963"/>
        <v>0</v>
      </c>
      <c r="AIM137" s="447"/>
      <c r="AIN137" s="447"/>
      <c r="AIO137" s="447"/>
      <c r="AIP137" s="447"/>
      <c r="AIQ137" s="447"/>
      <c r="AIR137" s="449"/>
      <c r="AIS137" s="450">
        <f t="shared" si="8964"/>
        <v>0</v>
      </c>
      <c r="AIT137" s="463"/>
      <c r="AIU137" s="448"/>
      <c r="AIW137" s="458"/>
      <c r="AIX137" s="447"/>
      <c r="AIY137" s="447"/>
      <c r="AIZ137" s="447"/>
      <c r="AJA137" s="450">
        <f t="shared" si="8965"/>
        <v>0</v>
      </c>
      <c r="AJB137" s="447"/>
      <c r="AJC137" s="447"/>
      <c r="AJD137" s="447"/>
      <c r="AJE137" s="447"/>
      <c r="AJF137" s="447"/>
      <c r="AJG137" s="449"/>
      <c r="AJH137" s="450">
        <f t="shared" si="8966"/>
        <v>0</v>
      </c>
      <c r="AJI137" s="463"/>
      <c r="AJJ137" s="448"/>
      <c r="AJL137" s="458"/>
      <c r="AJM137" s="447"/>
      <c r="AJN137" s="447"/>
      <c r="AJO137" s="447"/>
      <c r="AJP137" s="450">
        <f t="shared" si="8967"/>
        <v>0</v>
      </c>
      <c r="AJQ137" s="447"/>
      <c r="AJR137" s="447"/>
      <c r="AJS137" s="447"/>
      <c r="AJT137" s="447"/>
      <c r="AJU137" s="447"/>
      <c r="AJV137" s="449"/>
      <c r="AJW137" s="450">
        <f t="shared" si="8968"/>
        <v>0</v>
      </c>
      <c r="AJX137" s="463"/>
      <c r="AJY137" s="448"/>
      <c r="AKA137" s="458"/>
      <c r="AKB137" s="447"/>
      <c r="AKC137" s="447"/>
      <c r="AKD137" s="447"/>
      <c r="AKE137" s="450">
        <f t="shared" si="8969"/>
        <v>0</v>
      </c>
      <c r="AKF137" s="447"/>
      <c r="AKG137" s="447"/>
      <c r="AKH137" s="447"/>
      <c r="AKI137" s="447"/>
      <c r="AKJ137" s="447"/>
      <c r="AKK137" s="449"/>
      <c r="AKL137" s="450">
        <f t="shared" si="8970"/>
        <v>0</v>
      </c>
      <c r="AKM137" s="463"/>
      <c r="AKN137" s="448"/>
      <c r="AKP137" s="458"/>
      <c r="AKQ137" s="447"/>
      <c r="AKR137" s="447"/>
      <c r="AKS137" s="447"/>
      <c r="AKT137" s="450">
        <f t="shared" si="8971"/>
        <v>0</v>
      </c>
      <c r="AKU137" s="447"/>
      <c r="AKV137" s="447"/>
      <c r="AKW137" s="447"/>
      <c r="AKX137" s="447"/>
      <c r="AKY137" s="447"/>
      <c r="AKZ137" s="449"/>
      <c r="ALA137" s="450">
        <f t="shared" si="8972"/>
        <v>0</v>
      </c>
      <c r="ALB137" s="463"/>
      <c r="ALC137" s="448"/>
      <c r="ALE137" s="458"/>
      <c r="ALF137" s="447"/>
      <c r="ALG137" s="447"/>
      <c r="ALH137" s="447"/>
      <c r="ALI137" s="450">
        <f t="shared" si="8973"/>
        <v>0</v>
      </c>
      <c r="ALJ137" s="447"/>
      <c r="ALK137" s="447"/>
      <c r="ALL137" s="447"/>
      <c r="ALM137" s="447"/>
      <c r="ALN137" s="447"/>
      <c r="ALO137" s="449"/>
      <c r="ALP137" s="450">
        <f t="shared" si="8974"/>
        <v>0</v>
      </c>
      <c r="ALQ137" s="463"/>
      <c r="ALR137" s="448"/>
      <c r="ALT137" s="458"/>
      <c r="ALU137" s="447"/>
      <c r="ALV137" s="447"/>
      <c r="ALW137" s="447"/>
      <c r="ALX137" s="450">
        <f t="shared" si="8975"/>
        <v>0</v>
      </c>
      <c r="ALY137" s="447"/>
      <c r="ALZ137" s="447"/>
      <c r="AMA137" s="447"/>
      <c r="AMB137" s="447"/>
      <c r="AMC137" s="447"/>
      <c r="AMD137" s="449"/>
      <c r="AME137" s="450">
        <f t="shared" si="8976"/>
        <v>0</v>
      </c>
      <c r="AMF137" s="463"/>
      <c r="AMG137" s="448"/>
      <c r="AMI137" s="458"/>
      <c r="AMJ137" s="447"/>
      <c r="AMK137" s="447"/>
      <c r="AML137" s="447"/>
      <c r="AMM137" s="450">
        <f t="shared" si="8977"/>
        <v>0</v>
      </c>
      <c r="AMN137" s="447"/>
      <c r="AMO137" s="447"/>
      <c r="AMP137" s="447"/>
      <c r="AMQ137" s="447"/>
      <c r="AMR137" s="447"/>
      <c r="AMS137" s="449"/>
      <c r="AMT137" s="450">
        <f t="shared" si="8978"/>
        <v>0</v>
      </c>
      <c r="AMU137" s="463"/>
      <c r="AMV137" s="448"/>
      <c r="AMX137" s="458"/>
      <c r="AMY137" s="447"/>
      <c r="AMZ137" s="447"/>
      <c r="ANA137" s="447"/>
      <c r="ANB137" s="450">
        <f t="shared" si="8979"/>
        <v>0</v>
      </c>
      <c r="ANC137" s="447"/>
      <c r="AND137" s="447"/>
      <c r="ANE137" s="447"/>
      <c r="ANF137" s="447"/>
      <c r="ANG137" s="447"/>
      <c r="ANH137" s="449"/>
      <c r="ANI137" s="450">
        <f t="shared" si="8980"/>
        <v>0</v>
      </c>
      <c r="ANJ137" s="463"/>
      <c r="ANK137" s="448"/>
      <c r="ANM137" s="458"/>
      <c r="ANN137" s="447"/>
      <c r="ANO137" s="447"/>
      <c r="ANP137" s="447"/>
      <c r="ANQ137" s="450">
        <f t="shared" si="8981"/>
        <v>0</v>
      </c>
      <c r="ANR137" s="447"/>
      <c r="ANS137" s="447"/>
      <c r="ANT137" s="447"/>
      <c r="ANU137" s="447"/>
      <c r="ANV137" s="447"/>
      <c r="ANW137" s="449"/>
      <c r="ANX137" s="450">
        <f t="shared" si="8982"/>
        <v>0</v>
      </c>
      <c r="ANY137" s="463"/>
      <c r="ANZ137" s="448"/>
      <c r="AOB137" s="458"/>
      <c r="AOC137" s="447"/>
      <c r="AOD137" s="447"/>
      <c r="AOE137" s="447"/>
      <c r="AOF137" s="450">
        <f t="shared" si="8983"/>
        <v>0</v>
      </c>
      <c r="AOG137" s="447"/>
      <c r="AOH137" s="447"/>
      <c r="AOI137" s="447"/>
      <c r="AOJ137" s="447"/>
      <c r="AOK137" s="447"/>
      <c r="AOL137" s="449"/>
      <c r="AOM137" s="450">
        <f t="shared" si="8984"/>
        <v>0</v>
      </c>
      <c r="AON137" s="463"/>
      <c r="AOO137" s="448"/>
      <c r="AOQ137" s="458"/>
      <c r="AOR137" s="447"/>
      <c r="AOS137" s="447"/>
      <c r="AOT137" s="447"/>
      <c r="AOU137" s="450">
        <f t="shared" si="8985"/>
        <v>0</v>
      </c>
      <c r="AOV137" s="447"/>
      <c r="AOW137" s="447"/>
      <c r="AOX137" s="447"/>
      <c r="AOY137" s="447"/>
      <c r="AOZ137" s="447"/>
      <c r="APA137" s="449"/>
      <c r="APB137" s="450">
        <f t="shared" si="8986"/>
        <v>0</v>
      </c>
      <c r="APC137" s="463"/>
      <c r="APD137" s="448"/>
      <c r="APF137" s="458"/>
      <c r="APG137" s="447"/>
      <c r="APH137" s="447"/>
      <c r="API137" s="447"/>
      <c r="APJ137" s="450">
        <f t="shared" si="8987"/>
        <v>0</v>
      </c>
      <c r="APK137" s="447"/>
      <c r="APL137" s="447"/>
      <c r="APM137" s="447"/>
      <c r="APN137" s="447"/>
      <c r="APO137" s="447"/>
      <c r="APP137" s="449"/>
      <c r="APQ137" s="450">
        <f t="shared" si="8988"/>
        <v>0</v>
      </c>
      <c r="APR137" s="463"/>
      <c r="APS137" s="448"/>
      <c r="APU137" s="458"/>
      <c r="APV137" s="447"/>
      <c r="APW137" s="447"/>
      <c r="APX137" s="447"/>
      <c r="APY137" s="450">
        <f t="shared" si="8989"/>
        <v>0</v>
      </c>
      <c r="APZ137" s="447"/>
      <c r="AQA137" s="447"/>
      <c r="AQB137" s="447"/>
      <c r="AQC137" s="447"/>
      <c r="AQD137" s="447"/>
      <c r="AQE137" s="449"/>
      <c r="AQF137" s="450">
        <f t="shared" si="8990"/>
        <v>0</v>
      </c>
      <c r="AQG137" s="463"/>
      <c r="AQH137" s="448"/>
      <c r="AQJ137" s="458"/>
      <c r="AQK137" s="447"/>
      <c r="AQL137" s="447"/>
      <c r="AQM137" s="447"/>
      <c r="AQN137" s="450">
        <f t="shared" si="8991"/>
        <v>0</v>
      </c>
      <c r="AQO137" s="447"/>
      <c r="AQP137" s="447"/>
      <c r="AQQ137" s="447"/>
      <c r="AQR137" s="447"/>
      <c r="AQS137" s="447"/>
      <c r="AQT137" s="449"/>
      <c r="AQU137" s="450">
        <f t="shared" si="8992"/>
        <v>0</v>
      </c>
      <c r="AQV137" s="463"/>
      <c r="AQW137" s="448"/>
      <c r="AQY137" s="458"/>
      <c r="AQZ137" s="447"/>
      <c r="ARA137" s="447"/>
      <c r="ARB137" s="447"/>
      <c r="ARC137" s="450">
        <f t="shared" si="8993"/>
        <v>0</v>
      </c>
      <c r="ARD137" s="447"/>
      <c r="ARE137" s="447"/>
      <c r="ARF137" s="447"/>
      <c r="ARG137" s="447"/>
      <c r="ARH137" s="447"/>
      <c r="ARI137" s="449"/>
      <c r="ARJ137" s="450">
        <f t="shared" si="8994"/>
        <v>0</v>
      </c>
      <c r="ARK137" s="463"/>
      <c r="ARL137" s="448"/>
      <c r="ARN137" s="458"/>
      <c r="ARO137" s="447"/>
      <c r="ARP137" s="447"/>
      <c r="ARQ137" s="447"/>
      <c r="ARR137" s="450">
        <f t="shared" si="8995"/>
        <v>0</v>
      </c>
      <c r="ARS137" s="447"/>
      <c r="ART137" s="447"/>
      <c r="ARU137" s="447"/>
      <c r="ARV137" s="447"/>
      <c r="ARW137" s="447"/>
      <c r="ARX137" s="449"/>
      <c r="ARY137" s="450">
        <f t="shared" si="8996"/>
        <v>0</v>
      </c>
      <c r="ARZ137" s="463"/>
      <c r="ASA137" s="448"/>
      <c r="ASC137" s="458"/>
      <c r="ASD137" s="447"/>
      <c r="ASE137" s="447"/>
      <c r="ASF137" s="447"/>
      <c r="ASG137" s="450">
        <f t="shared" si="8997"/>
        <v>0</v>
      </c>
      <c r="ASH137" s="447"/>
      <c r="ASI137" s="447"/>
      <c r="ASJ137" s="447"/>
      <c r="ASK137" s="447"/>
      <c r="ASL137" s="447"/>
      <c r="ASM137" s="449"/>
      <c r="ASN137" s="450">
        <f t="shared" si="8998"/>
        <v>0</v>
      </c>
      <c r="ASO137" s="463"/>
      <c r="ASP137" s="448"/>
      <c r="ASR137" s="458"/>
      <c r="ASS137" s="447"/>
      <c r="AST137" s="447"/>
      <c r="ASU137" s="447"/>
      <c r="ASV137" s="450">
        <f t="shared" si="8999"/>
        <v>0</v>
      </c>
      <c r="ASW137" s="447"/>
      <c r="ASX137" s="447"/>
      <c r="ASY137" s="447"/>
      <c r="ASZ137" s="447"/>
      <c r="ATA137" s="447"/>
      <c r="ATB137" s="449"/>
      <c r="ATC137" s="450">
        <f t="shared" si="9000"/>
        <v>0</v>
      </c>
      <c r="ATD137" s="463"/>
      <c r="ATE137" s="448"/>
      <c r="ATG137" s="458"/>
      <c r="ATH137" s="447"/>
      <c r="ATI137" s="447"/>
      <c r="ATJ137" s="447"/>
      <c r="ATK137" s="450">
        <f t="shared" si="9001"/>
        <v>0</v>
      </c>
      <c r="ATL137" s="447"/>
      <c r="ATM137" s="447"/>
      <c r="ATN137" s="447"/>
      <c r="ATO137" s="447"/>
      <c r="ATP137" s="447"/>
      <c r="ATQ137" s="449"/>
      <c r="ATR137" s="450">
        <f t="shared" si="9002"/>
        <v>0</v>
      </c>
      <c r="ATS137" s="463"/>
      <c r="ATT137" s="448"/>
      <c r="ATV137" s="458"/>
      <c r="ATW137" s="447"/>
      <c r="ATX137" s="447"/>
      <c r="ATY137" s="447"/>
      <c r="ATZ137" s="450">
        <f t="shared" si="9003"/>
        <v>0</v>
      </c>
      <c r="AUA137" s="447"/>
      <c r="AUB137" s="447"/>
      <c r="AUC137" s="447"/>
      <c r="AUD137" s="447"/>
      <c r="AUE137" s="447"/>
      <c r="AUF137" s="449"/>
      <c r="AUG137" s="450">
        <f t="shared" si="9004"/>
        <v>0</v>
      </c>
      <c r="AUH137" s="463"/>
      <c r="AUI137" s="448"/>
      <c r="AUK137" s="458"/>
      <c r="AUL137" s="447"/>
      <c r="AUM137" s="447"/>
      <c r="AUN137" s="447"/>
      <c r="AUO137" s="450">
        <f t="shared" si="9005"/>
        <v>0</v>
      </c>
      <c r="AUP137" s="447"/>
      <c r="AUQ137" s="447"/>
      <c r="AUR137" s="447"/>
      <c r="AUS137" s="447"/>
      <c r="AUT137" s="447"/>
      <c r="AUU137" s="449"/>
      <c r="AUV137" s="450">
        <f t="shared" si="9006"/>
        <v>0</v>
      </c>
      <c r="AUW137" s="463"/>
      <c r="AUX137" s="448"/>
      <c r="AUZ137" s="458"/>
      <c r="AVA137" s="447"/>
      <c r="AVB137" s="447"/>
      <c r="AVC137" s="447"/>
      <c r="AVD137" s="450">
        <f t="shared" si="9007"/>
        <v>0</v>
      </c>
      <c r="AVE137" s="447"/>
      <c r="AVF137" s="447"/>
      <c r="AVG137" s="447"/>
      <c r="AVH137" s="447"/>
      <c r="AVI137" s="447"/>
      <c r="AVJ137" s="449"/>
      <c r="AVK137" s="450">
        <f t="shared" si="9008"/>
        <v>0</v>
      </c>
      <c r="AVL137" s="463"/>
      <c r="AVM137" s="448"/>
      <c r="AVO137" s="458"/>
      <c r="AVP137" s="447"/>
      <c r="AVQ137" s="447"/>
      <c r="AVR137" s="447"/>
      <c r="AVS137" s="450">
        <f t="shared" si="9009"/>
        <v>0</v>
      </c>
      <c r="AVT137" s="447"/>
      <c r="AVU137" s="447"/>
      <c r="AVV137" s="447"/>
      <c r="AVW137" s="447"/>
      <c r="AVX137" s="447"/>
      <c r="AVY137" s="449"/>
      <c r="AVZ137" s="450">
        <f t="shared" si="9010"/>
        <v>0</v>
      </c>
      <c r="AWA137" s="463"/>
      <c r="AWB137" s="448"/>
      <c r="AWD137" s="458"/>
      <c r="AWE137" s="447"/>
      <c r="AWF137" s="447"/>
      <c r="AWG137" s="447"/>
      <c r="AWH137" s="450">
        <f t="shared" si="9011"/>
        <v>0</v>
      </c>
      <c r="AWI137" s="447"/>
      <c r="AWJ137" s="447"/>
      <c r="AWK137" s="447"/>
      <c r="AWL137" s="447"/>
      <c r="AWM137" s="447"/>
      <c r="AWN137" s="449"/>
      <c r="AWO137" s="450">
        <f t="shared" si="9012"/>
        <v>0</v>
      </c>
      <c r="AWP137" s="463"/>
      <c r="AWQ137" s="448"/>
      <c r="AWS137" s="458"/>
      <c r="AWT137" s="447"/>
      <c r="AWU137" s="447"/>
      <c r="AWV137" s="447"/>
      <c r="AWW137" s="450">
        <f t="shared" si="9013"/>
        <v>0</v>
      </c>
      <c r="AWX137" s="447"/>
      <c r="AWY137" s="447"/>
      <c r="AWZ137" s="447"/>
      <c r="AXA137" s="447"/>
      <c r="AXB137" s="447"/>
      <c r="AXC137" s="449"/>
      <c r="AXD137" s="450">
        <f t="shared" si="9014"/>
        <v>0</v>
      </c>
      <c r="AXE137" s="463"/>
      <c r="AXF137" s="448"/>
      <c r="AXH137" s="458"/>
      <c r="AXI137" s="447"/>
      <c r="AXJ137" s="447"/>
      <c r="AXK137" s="447"/>
      <c r="AXL137" s="450">
        <f t="shared" si="9015"/>
        <v>0</v>
      </c>
      <c r="AXM137" s="447"/>
      <c r="AXN137" s="447"/>
      <c r="AXO137" s="447"/>
      <c r="AXP137" s="447"/>
      <c r="AXQ137" s="447"/>
      <c r="AXR137" s="449"/>
      <c r="AXS137" s="450">
        <f t="shared" si="9016"/>
        <v>0</v>
      </c>
      <c r="AXT137" s="463"/>
      <c r="AXU137" s="448"/>
      <c r="AXW137" s="458"/>
      <c r="AXX137" s="447"/>
      <c r="AXY137" s="447"/>
      <c r="AXZ137" s="447"/>
      <c r="AYA137" s="450">
        <f t="shared" si="9017"/>
        <v>0</v>
      </c>
      <c r="AYB137" s="447"/>
      <c r="AYC137" s="447"/>
      <c r="AYD137" s="447"/>
      <c r="AYE137" s="447"/>
      <c r="AYF137" s="447"/>
      <c r="AYG137" s="449"/>
      <c r="AYH137" s="450">
        <f t="shared" si="9018"/>
        <v>0</v>
      </c>
      <c r="AYI137" s="463"/>
      <c r="AYJ137" s="448"/>
      <c r="AYL137" s="458"/>
      <c r="AYM137" s="447"/>
      <c r="AYN137" s="447"/>
      <c r="AYO137" s="447"/>
      <c r="AYP137" s="450">
        <f t="shared" si="9019"/>
        <v>0</v>
      </c>
      <c r="AYQ137" s="447"/>
      <c r="AYR137" s="447"/>
      <c r="AYS137" s="447"/>
      <c r="AYT137" s="447"/>
      <c r="AYU137" s="447"/>
      <c r="AYV137" s="449"/>
      <c r="AYW137" s="450">
        <f t="shared" si="9020"/>
        <v>0</v>
      </c>
      <c r="AYX137" s="463"/>
      <c r="AYY137" s="448"/>
      <c r="AZA137" s="458"/>
      <c r="AZB137" s="447"/>
      <c r="AZC137" s="447"/>
      <c r="AZD137" s="447"/>
      <c r="AZE137" s="450">
        <f t="shared" si="9021"/>
        <v>0</v>
      </c>
      <c r="AZF137" s="447"/>
      <c r="AZG137" s="447"/>
      <c r="AZH137" s="447"/>
      <c r="AZI137" s="447"/>
      <c r="AZJ137" s="447"/>
      <c r="AZK137" s="449"/>
      <c r="AZL137" s="450">
        <f t="shared" si="9022"/>
        <v>0</v>
      </c>
      <c r="AZM137" s="463"/>
      <c r="AZN137" s="448"/>
      <c r="AZP137" s="458"/>
      <c r="AZQ137" s="447"/>
      <c r="AZR137" s="447"/>
      <c r="AZS137" s="447"/>
      <c r="AZT137" s="450">
        <f t="shared" si="9023"/>
        <v>0</v>
      </c>
      <c r="AZU137" s="447"/>
      <c r="AZV137" s="447"/>
      <c r="AZW137" s="447"/>
      <c r="AZX137" s="447"/>
      <c r="AZY137" s="447"/>
      <c r="AZZ137" s="449"/>
      <c r="BAA137" s="450">
        <f t="shared" si="9024"/>
        <v>0</v>
      </c>
      <c r="BAB137" s="463"/>
      <c r="BAC137" s="448"/>
      <c r="BAE137" s="458"/>
      <c r="BAF137" s="447"/>
      <c r="BAG137" s="447"/>
      <c r="BAH137" s="447"/>
      <c r="BAI137" s="450">
        <f t="shared" si="9025"/>
        <v>0</v>
      </c>
      <c r="BAJ137" s="447"/>
      <c r="BAK137" s="447"/>
      <c r="BAL137" s="447"/>
      <c r="BAM137" s="447"/>
      <c r="BAN137" s="447"/>
      <c r="BAO137" s="449"/>
      <c r="BAP137" s="450">
        <f t="shared" si="9026"/>
        <v>0</v>
      </c>
      <c r="BAQ137" s="463"/>
      <c r="BAR137" s="448"/>
      <c r="BAT137" s="458"/>
      <c r="BAU137" s="447"/>
      <c r="BAV137" s="447"/>
      <c r="BAW137" s="447"/>
      <c r="BAX137" s="450">
        <f t="shared" si="9027"/>
        <v>0</v>
      </c>
      <c r="BAY137" s="447"/>
      <c r="BAZ137" s="447"/>
      <c r="BBA137" s="447"/>
      <c r="BBB137" s="447"/>
      <c r="BBC137" s="447"/>
      <c r="BBD137" s="449"/>
      <c r="BBE137" s="450">
        <f t="shared" si="9028"/>
        <v>0</v>
      </c>
      <c r="BBF137" s="463"/>
      <c r="BBG137" s="448"/>
      <c r="BBI137" s="458"/>
      <c r="BBJ137" s="447"/>
      <c r="BBK137" s="447"/>
      <c r="BBL137" s="447"/>
      <c r="BBM137" s="450">
        <f t="shared" si="9029"/>
        <v>0</v>
      </c>
      <c r="BBN137" s="447"/>
      <c r="BBO137" s="447"/>
      <c r="BBP137" s="447"/>
      <c r="BBQ137" s="447"/>
      <c r="BBR137" s="447"/>
      <c r="BBS137" s="449"/>
      <c r="BBT137" s="450">
        <f t="shared" si="9030"/>
        <v>0</v>
      </c>
      <c r="BBU137" s="463"/>
      <c r="BBV137" s="448"/>
      <c r="BBX137" s="458"/>
      <c r="BBY137" s="447"/>
      <c r="BBZ137" s="447"/>
      <c r="BCA137" s="447"/>
      <c r="BCB137" s="450">
        <f t="shared" si="9031"/>
        <v>0</v>
      </c>
      <c r="BCC137" s="447"/>
      <c r="BCD137" s="447"/>
      <c r="BCE137" s="447"/>
      <c r="BCF137" s="447"/>
      <c r="BCG137" s="447"/>
      <c r="BCH137" s="449"/>
      <c r="BCI137" s="450">
        <f t="shared" si="9032"/>
        <v>0</v>
      </c>
      <c r="BCJ137" s="463"/>
      <c r="BCK137" s="448"/>
      <c r="BCM137" s="458"/>
      <c r="BCN137" s="447"/>
      <c r="BCO137" s="447"/>
      <c r="BCP137" s="447"/>
      <c r="BCQ137" s="450">
        <f t="shared" si="9033"/>
        <v>0</v>
      </c>
      <c r="BCR137" s="447"/>
      <c r="BCS137" s="447"/>
      <c r="BCT137" s="447"/>
      <c r="BCU137" s="447"/>
      <c r="BCV137" s="447"/>
      <c r="BCW137" s="449"/>
      <c r="BCX137" s="450">
        <f t="shared" si="9034"/>
        <v>0</v>
      </c>
      <c r="BCY137" s="463"/>
      <c r="BCZ137" s="448"/>
      <c r="BDB137" s="458"/>
      <c r="BDC137" s="447"/>
      <c r="BDD137" s="447"/>
      <c r="BDE137" s="447"/>
      <c r="BDF137" s="450">
        <f t="shared" si="9035"/>
        <v>0</v>
      </c>
      <c r="BDG137" s="447"/>
      <c r="BDH137" s="447"/>
      <c r="BDI137" s="447"/>
      <c r="BDJ137" s="447"/>
      <c r="BDK137" s="447"/>
      <c r="BDL137" s="449"/>
      <c r="BDM137" s="450">
        <f t="shared" si="9036"/>
        <v>0</v>
      </c>
      <c r="BDN137" s="463"/>
      <c r="BDO137" s="448"/>
      <c r="BDQ137" s="458"/>
      <c r="BDR137" s="447"/>
      <c r="BDS137" s="447"/>
      <c r="BDT137" s="447"/>
      <c r="BDU137" s="450">
        <f t="shared" si="9037"/>
        <v>0</v>
      </c>
      <c r="BDV137" s="447"/>
      <c r="BDW137" s="447"/>
      <c r="BDX137" s="447"/>
      <c r="BDY137" s="447"/>
      <c r="BDZ137" s="447"/>
      <c r="BEA137" s="449"/>
      <c r="BEB137" s="450">
        <f t="shared" si="9038"/>
        <v>0</v>
      </c>
      <c r="BEC137" s="463"/>
      <c r="BED137" s="448"/>
      <c r="BEF137" s="458"/>
      <c r="BEG137" s="447"/>
      <c r="BEH137" s="447"/>
      <c r="BEI137" s="447"/>
      <c r="BEJ137" s="450">
        <f t="shared" si="9039"/>
        <v>0</v>
      </c>
      <c r="BEK137" s="447"/>
      <c r="BEL137" s="447"/>
      <c r="BEM137" s="447"/>
      <c r="BEN137" s="447"/>
      <c r="BEO137" s="447"/>
      <c r="BEP137" s="449"/>
      <c r="BEQ137" s="450">
        <f t="shared" si="9040"/>
        <v>0</v>
      </c>
      <c r="BER137" s="463"/>
      <c r="BES137" s="448"/>
      <c r="BEU137" s="458"/>
      <c r="BEV137" s="447"/>
      <c r="BEW137" s="447"/>
      <c r="BEX137" s="447"/>
      <c r="BEY137" s="450">
        <f t="shared" si="9041"/>
        <v>0</v>
      </c>
      <c r="BEZ137" s="447"/>
      <c r="BFA137" s="447"/>
      <c r="BFB137" s="447"/>
      <c r="BFC137" s="447"/>
      <c r="BFD137" s="447"/>
      <c r="BFE137" s="449"/>
      <c r="BFF137" s="450">
        <f t="shared" si="9042"/>
        <v>0</v>
      </c>
      <c r="BFG137" s="463"/>
      <c r="BFH137" s="448"/>
      <c r="BFJ137" s="458"/>
      <c r="BFK137" s="447"/>
      <c r="BFL137" s="447"/>
      <c r="BFM137" s="447"/>
      <c r="BFN137" s="450">
        <f t="shared" si="9043"/>
        <v>0</v>
      </c>
      <c r="BFO137" s="447"/>
      <c r="BFP137" s="447"/>
      <c r="BFQ137" s="447"/>
      <c r="BFR137" s="447"/>
      <c r="BFS137" s="447"/>
      <c r="BFT137" s="449"/>
      <c r="BFU137" s="450">
        <f t="shared" si="9044"/>
        <v>0</v>
      </c>
      <c r="BFV137" s="463"/>
      <c r="BFW137" s="448"/>
      <c r="BFY137" s="458"/>
      <c r="BFZ137" s="447"/>
      <c r="BGA137" s="447"/>
      <c r="BGB137" s="447"/>
      <c r="BGC137" s="450">
        <f t="shared" si="9045"/>
        <v>0</v>
      </c>
      <c r="BGD137" s="447"/>
      <c r="BGE137" s="447"/>
      <c r="BGF137" s="447"/>
      <c r="BGG137" s="447"/>
      <c r="BGH137" s="447"/>
      <c r="BGI137" s="449"/>
      <c r="BGJ137" s="450">
        <f t="shared" si="9046"/>
        <v>0</v>
      </c>
      <c r="BGK137" s="463"/>
      <c r="BGL137" s="448"/>
      <c r="BGN137" s="458"/>
      <c r="BGO137" s="447"/>
      <c r="BGP137" s="447"/>
      <c r="BGQ137" s="447"/>
      <c r="BGR137" s="450">
        <f t="shared" si="9047"/>
        <v>0</v>
      </c>
      <c r="BGS137" s="447"/>
      <c r="BGT137" s="447"/>
      <c r="BGU137" s="447"/>
      <c r="BGV137" s="447"/>
      <c r="BGW137" s="447"/>
      <c r="BGX137" s="449"/>
      <c r="BGY137" s="450">
        <f t="shared" si="9048"/>
        <v>0</v>
      </c>
      <c r="BGZ137" s="463"/>
      <c r="BHA137" s="448"/>
      <c r="BHC137" s="458"/>
      <c r="BHD137" s="447"/>
      <c r="BHE137" s="447"/>
      <c r="BHF137" s="447"/>
      <c r="BHG137" s="450">
        <f t="shared" si="9049"/>
        <v>0</v>
      </c>
      <c r="BHH137" s="447"/>
      <c r="BHI137" s="447"/>
      <c r="BHJ137" s="447"/>
      <c r="BHK137" s="447"/>
      <c r="BHL137" s="447"/>
      <c r="BHM137" s="449"/>
      <c r="BHN137" s="450">
        <f t="shared" si="9050"/>
        <v>0</v>
      </c>
      <c r="BHO137" s="463"/>
      <c r="BHP137" s="448"/>
      <c r="BHR137" s="458"/>
      <c r="BHS137" s="447"/>
      <c r="BHT137" s="447"/>
      <c r="BHU137" s="447"/>
      <c r="BHV137" s="450">
        <f t="shared" si="9051"/>
        <v>0</v>
      </c>
      <c r="BHW137" s="447"/>
      <c r="BHX137" s="447"/>
      <c r="BHY137" s="447"/>
      <c r="BHZ137" s="447"/>
      <c r="BIA137" s="447"/>
      <c r="BIB137" s="449"/>
      <c r="BIC137" s="450">
        <f t="shared" si="9052"/>
        <v>0</v>
      </c>
      <c r="BID137" s="463"/>
      <c r="BIE137" s="448"/>
      <c r="BIG137" s="458"/>
      <c r="BIH137" s="447"/>
      <c r="BII137" s="447"/>
      <c r="BIJ137" s="447"/>
      <c r="BIK137" s="450">
        <f t="shared" si="9053"/>
        <v>0</v>
      </c>
      <c r="BIL137" s="447"/>
      <c r="BIM137" s="447"/>
      <c r="BIN137" s="447"/>
      <c r="BIO137" s="447"/>
      <c r="BIP137" s="447"/>
      <c r="BIQ137" s="449"/>
      <c r="BIR137" s="450">
        <f t="shared" si="9054"/>
        <v>0</v>
      </c>
      <c r="BIS137" s="463"/>
      <c r="BIT137" s="448"/>
      <c r="BIV137" s="458"/>
      <c r="BIW137" s="447"/>
      <c r="BIX137" s="447"/>
      <c r="BIY137" s="447"/>
      <c r="BIZ137" s="450">
        <f t="shared" si="9055"/>
        <v>0</v>
      </c>
      <c r="BJA137" s="447"/>
      <c r="BJB137" s="447"/>
      <c r="BJC137" s="447"/>
      <c r="BJD137" s="447"/>
      <c r="BJE137" s="447"/>
      <c r="BJF137" s="449"/>
      <c r="BJG137" s="450">
        <f t="shared" si="9056"/>
        <v>0</v>
      </c>
      <c r="BJH137" s="463"/>
      <c r="BJI137" s="448"/>
      <c r="BJK137" s="458"/>
      <c r="BJL137" s="447"/>
      <c r="BJM137" s="447"/>
      <c r="BJN137" s="447"/>
      <c r="BJO137" s="450">
        <f t="shared" si="9057"/>
        <v>0</v>
      </c>
      <c r="BJP137" s="447"/>
      <c r="BJQ137" s="447"/>
      <c r="BJR137" s="447"/>
      <c r="BJS137" s="447"/>
      <c r="BJT137" s="447"/>
      <c r="BJU137" s="449"/>
      <c r="BJV137" s="450">
        <f t="shared" si="9058"/>
        <v>0</v>
      </c>
      <c r="BJW137" s="463"/>
      <c r="BJX137" s="448"/>
      <c r="BJZ137" s="458"/>
      <c r="BKA137" s="447"/>
      <c r="BKB137" s="447"/>
      <c r="BKC137" s="447"/>
      <c r="BKD137" s="450">
        <f t="shared" si="9059"/>
        <v>0</v>
      </c>
      <c r="BKE137" s="447"/>
      <c r="BKF137" s="447"/>
      <c r="BKG137" s="447"/>
      <c r="BKH137" s="447"/>
      <c r="BKI137" s="447"/>
      <c r="BKJ137" s="449"/>
      <c r="BKK137" s="450">
        <f t="shared" si="9060"/>
        <v>0</v>
      </c>
      <c r="BKL137" s="463"/>
      <c r="BKM137" s="448"/>
      <c r="BKO137" s="458"/>
      <c r="BKP137" s="447"/>
      <c r="BKQ137" s="447"/>
      <c r="BKR137" s="447"/>
      <c r="BKS137" s="450">
        <f t="shared" si="9061"/>
        <v>0</v>
      </c>
      <c r="BKT137" s="447"/>
      <c r="BKU137" s="447"/>
      <c r="BKV137" s="447"/>
      <c r="BKW137" s="447"/>
      <c r="BKX137" s="447"/>
      <c r="BKY137" s="449"/>
      <c r="BKZ137" s="450">
        <f t="shared" si="9062"/>
        <v>0</v>
      </c>
      <c r="BLA137" s="463"/>
      <c r="BLB137" s="448"/>
      <c r="BLD137" s="458"/>
      <c r="BLE137" s="447"/>
      <c r="BLF137" s="447"/>
      <c r="BLG137" s="447"/>
      <c r="BLH137" s="450">
        <f t="shared" si="9063"/>
        <v>0</v>
      </c>
      <c r="BLI137" s="447"/>
      <c r="BLJ137" s="447"/>
      <c r="BLK137" s="447"/>
      <c r="BLL137" s="447"/>
      <c r="BLM137" s="447"/>
      <c r="BLN137" s="449"/>
      <c r="BLO137" s="450">
        <f t="shared" si="9064"/>
        <v>0</v>
      </c>
      <c r="BLP137" s="463"/>
      <c r="BLQ137" s="448"/>
      <c r="BLS137" s="458"/>
      <c r="BLT137" s="447"/>
      <c r="BLU137" s="447"/>
      <c r="BLV137" s="447"/>
      <c r="BLW137" s="450">
        <f t="shared" si="9065"/>
        <v>0</v>
      </c>
      <c r="BLX137" s="447"/>
      <c r="BLY137" s="447"/>
      <c r="BLZ137" s="447"/>
      <c r="BMA137" s="447"/>
      <c r="BMB137" s="447"/>
      <c r="BMC137" s="449"/>
      <c r="BMD137" s="450">
        <f t="shared" si="9066"/>
        <v>0</v>
      </c>
      <c r="BME137" s="463"/>
      <c r="BMF137" s="448"/>
      <c r="BMH137" s="458"/>
      <c r="BMI137" s="447"/>
      <c r="BMJ137" s="447"/>
      <c r="BMK137" s="447"/>
      <c r="BML137" s="450">
        <f t="shared" si="9067"/>
        <v>0</v>
      </c>
      <c r="BMM137" s="447"/>
      <c r="BMN137" s="447"/>
      <c r="BMO137" s="447"/>
      <c r="BMP137" s="447"/>
      <c r="BMQ137" s="447"/>
      <c r="BMR137" s="449"/>
      <c r="BMS137" s="450">
        <f t="shared" si="9068"/>
        <v>0</v>
      </c>
      <c r="BMT137" s="463"/>
      <c r="BMU137" s="448"/>
      <c r="BMW137" s="458"/>
      <c r="BMX137" s="447"/>
      <c r="BMY137" s="447"/>
      <c r="BMZ137" s="447"/>
      <c r="BNA137" s="450">
        <f t="shared" si="9069"/>
        <v>0</v>
      </c>
      <c r="BNB137" s="447"/>
      <c r="BNC137" s="447"/>
      <c r="BND137" s="447"/>
      <c r="BNE137" s="447"/>
      <c r="BNF137" s="447"/>
      <c r="BNG137" s="449"/>
      <c r="BNH137" s="450">
        <f t="shared" si="9070"/>
        <v>0</v>
      </c>
      <c r="BNI137" s="463"/>
      <c r="BNJ137" s="448"/>
      <c r="BNL137" s="458"/>
      <c r="BNM137" s="447"/>
      <c r="BNN137" s="447"/>
      <c r="BNO137" s="447"/>
      <c r="BNP137" s="450">
        <f t="shared" si="9071"/>
        <v>0</v>
      </c>
      <c r="BNQ137" s="447"/>
      <c r="BNR137" s="447"/>
      <c r="BNS137" s="447"/>
      <c r="BNT137" s="447"/>
      <c r="BNU137" s="447"/>
      <c r="BNV137" s="449"/>
      <c r="BNW137" s="450">
        <f t="shared" si="9072"/>
        <v>0</v>
      </c>
      <c r="BNX137" s="463"/>
      <c r="BNY137" s="448"/>
      <c r="BOA137" s="458"/>
      <c r="BOB137" s="447"/>
      <c r="BOC137" s="447"/>
      <c r="BOD137" s="447"/>
      <c r="BOE137" s="450">
        <f t="shared" si="9073"/>
        <v>0</v>
      </c>
      <c r="BOF137" s="447"/>
      <c r="BOG137" s="447"/>
      <c r="BOH137" s="447"/>
      <c r="BOI137" s="447"/>
      <c r="BOJ137" s="447"/>
      <c r="BOK137" s="449"/>
      <c r="BOL137" s="450">
        <f t="shared" si="9074"/>
        <v>0</v>
      </c>
      <c r="BOM137" s="463"/>
      <c r="BON137" s="448"/>
      <c r="BOP137" s="458"/>
      <c r="BOQ137" s="447"/>
      <c r="BOR137" s="447"/>
      <c r="BOS137" s="447"/>
      <c r="BOT137" s="450">
        <f t="shared" si="9075"/>
        <v>0</v>
      </c>
      <c r="BOU137" s="447"/>
      <c r="BOV137" s="447"/>
      <c r="BOW137" s="447"/>
      <c r="BOX137" s="447"/>
      <c r="BOY137" s="447"/>
      <c r="BOZ137" s="449"/>
      <c r="BPA137" s="450">
        <f t="shared" si="9076"/>
        <v>0</v>
      </c>
      <c r="BPB137" s="463"/>
      <c r="BPC137" s="448"/>
      <c r="BPE137" s="458"/>
      <c r="BPF137" s="447"/>
      <c r="BPG137" s="447"/>
      <c r="BPH137" s="447"/>
      <c r="BPI137" s="450">
        <f t="shared" si="9077"/>
        <v>0</v>
      </c>
      <c r="BPJ137" s="447"/>
      <c r="BPK137" s="447"/>
      <c r="BPL137" s="447"/>
      <c r="BPM137" s="447"/>
      <c r="BPN137" s="447"/>
      <c r="BPO137" s="449"/>
      <c r="BPP137" s="450">
        <f t="shared" si="9078"/>
        <v>0</v>
      </c>
      <c r="BPQ137" s="463"/>
      <c r="BPR137" s="448"/>
      <c r="BPT137" s="458"/>
      <c r="BPU137" s="447"/>
      <c r="BPV137" s="447"/>
      <c r="BPW137" s="447"/>
      <c r="BPX137" s="450">
        <f t="shared" si="9079"/>
        <v>0</v>
      </c>
      <c r="BPY137" s="447"/>
      <c r="BPZ137" s="447"/>
      <c r="BQA137" s="447"/>
      <c r="BQB137" s="447"/>
      <c r="BQC137" s="447"/>
      <c r="BQD137" s="449"/>
      <c r="BQE137" s="450">
        <f t="shared" si="9080"/>
        <v>0</v>
      </c>
      <c r="BQF137" s="463"/>
      <c r="BQG137" s="448"/>
      <c r="BQI137" s="458"/>
      <c r="BQJ137" s="447"/>
      <c r="BQK137" s="447"/>
      <c r="BQL137" s="447"/>
      <c r="BQM137" s="450">
        <f t="shared" si="9081"/>
        <v>0</v>
      </c>
      <c r="BQN137" s="447"/>
      <c r="BQO137" s="447"/>
      <c r="BQP137" s="447"/>
      <c r="BQQ137" s="447"/>
      <c r="BQR137" s="447"/>
      <c r="BQS137" s="449"/>
      <c r="BQT137" s="450">
        <f t="shared" si="9082"/>
        <v>0</v>
      </c>
      <c r="BQU137" s="463"/>
      <c r="BQV137" s="448"/>
      <c r="BQX137" s="458"/>
      <c r="BQY137" s="447"/>
      <c r="BQZ137" s="447"/>
      <c r="BRA137" s="447"/>
      <c r="BRB137" s="450">
        <f t="shared" si="9083"/>
        <v>0</v>
      </c>
      <c r="BRC137" s="447"/>
      <c r="BRD137" s="447"/>
      <c r="BRE137" s="447"/>
      <c r="BRF137" s="447"/>
      <c r="BRG137" s="447"/>
      <c r="BRH137" s="449"/>
      <c r="BRI137" s="450">
        <f t="shared" si="9084"/>
        <v>0</v>
      </c>
      <c r="BRJ137" s="463"/>
      <c r="BRK137" s="448"/>
      <c r="BRM137" s="458"/>
      <c r="BRN137" s="447"/>
      <c r="BRO137" s="447"/>
      <c r="BRP137" s="447"/>
      <c r="BRQ137" s="450">
        <f t="shared" si="9085"/>
        <v>0</v>
      </c>
      <c r="BRR137" s="447"/>
      <c r="BRS137" s="447"/>
      <c r="BRT137" s="447"/>
      <c r="BRU137" s="447"/>
      <c r="BRV137" s="447"/>
      <c r="BRW137" s="449"/>
      <c r="BRX137" s="450">
        <f t="shared" si="9086"/>
        <v>0</v>
      </c>
      <c r="BRY137" s="463"/>
      <c r="BRZ137" s="448"/>
      <c r="BSB137" s="458"/>
      <c r="BSC137" s="447"/>
      <c r="BSD137" s="447"/>
      <c r="BSE137" s="447"/>
      <c r="BSF137" s="450">
        <f t="shared" si="9087"/>
        <v>0</v>
      </c>
      <c r="BSG137" s="447"/>
      <c r="BSH137" s="447"/>
      <c r="BSI137" s="447"/>
      <c r="BSJ137" s="447"/>
      <c r="BSK137" s="447"/>
      <c r="BSL137" s="449"/>
      <c r="BSM137" s="450">
        <f t="shared" si="9088"/>
        <v>0</v>
      </c>
      <c r="BSN137" s="463"/>
      <c r="BSO137" s="448"/>
      <c r="BSQ137" s="458"/>
      <c r="BSR137" s="447"/>
      <c r="BSS137" s="447"/>
      <c r="BST137" s="447"/>
      <c r="BSU137" s="450">
        <f t="shared" si="9089"/>
        <v>0</v>
      </c>
      <c r="BSV137" s="447"/>
      <c r="BSW137" s="447"/>
      <c r="BSX137" s="447"/>
      <c r="BSY137" s="447"/>
      <c r="BSZ137" s="447"/>
      <c r="BTA137" s="449"/>
      <c r="BTB137" s="450">
        <f t="shared" si="9090"/>
        <v>0</v>
      </c>
      <c r="BTC137" s="463"/>
      <c r="BTD137" s="448"/>
      <c r="BTF137" s="458"/>
      <c r="BTG137" s="447"/>
      <c r="BTH137" s="447"/>
      <c r="BTI137" s="447"/>
      <c r="BTJ137" s="450">
        <f t="shared" si="9091"/>
        <v>0</v>
      </c>
      <c r="BTK137" s="447"/>
      <c r="BTL137" s="447"/>
      <c r="BTM137" s="447"/>
      <c r="BTN137" s="447"/>
      <c r="BTO137" s="447"/>
      <c r="BTP137" s="449"/>
      <c r="BTQ137" s="450">
        <f t="shared" si="9092"/>
        <v>0</v>
      </c>
      <c r="BTR137" s="463"/>
      <c r="BTS137" s="448"/>
      <c r="BTU137" s="458"/>
      <c r="BTV137" s="447"/>
      <c r="BTW137" s="447"/>
      <c r="BTX137" s="447"/>
      <c r="BTY137" s="450">
        <f t="shared" si="9093"/>
        <v>0</v>
      </c>
      <c r="BTZ137" s="447"/>
      <c r="BUA137" s="447"/>
      <c r="BUB137" s="447"/>
      <c r="BUC137" s="447"/>
      <c r="BUD137" s="447"/>
      <c r="BUE137" s="449"/>
      <c r="BUF137" s="450">
        <f t="shared" si="9094"/>
        <v>0</v>
      </c>
      <c r="BUG137" s="463"/>
      <c r="BUH137" s="448"/>
      <c r="BUJ137" s="458"/>
      <c r="BUK137" s="447"/>
      <c r="BUL137" s="447"/>
      <c r="BUM137" s="447"/>
      <c r="BUN137" s="450">
        <f t="shared" si="9095"/>
        <v>0</v>
      </c>
      <c r="BUO137" s="447"/>
      <c r="BUP137" s="447"/>
      <c r="BUQ137" s="447"/>
      <c r="BUR137" s="447"/>
      <c r="BUS137" s="447"/>
      <c r="BUT137" s="449"/>
      <c r="BUU137" s="450">
        <f t="shared" si="9096"/>
        <v>0</v>
      </c>
      <c r="BUV137" s="463"/>
      <c r="BUW137" s="448"/>
      <c r="BUY137" s="458"/>
      <c r="BUZ137" s="447"/>
      <c r="BVA137" s="447"/>
      <c r="BVB137" s="447"/>
      <c r="BVC137" s="450">
        <f t="shared" si="9097"/>
        <v>0</v>
      </c>
      <c r="BVD137" s="447"/>
      <c r="BVE137" s="447"/>
      <c r="BVF137" s="447"/>
      <c r="BVG137" s="447"/>
      <c r="BVH137" s="447"/>
      <c r="BVI137" s="449"/>
      <c r="BVJ137" s="450">
        <f t="shared" si="9098"/>
        <v>0</v>
      </c>
      <c r="BVK137" s="463"/>
      <c r="BVL137" s="448"/>
      <c r="BVN137" s="458"/>
      <c r="BVO137" s="447"/>
      <c r="BVP137" s="447"/>
      <c r="BVQ137" s="447"/>
      <c r="BVR137" s="450">
        <f t="shared" si="9099"/>
        <v>0</v>
      </c>
      <c r="BVS137" s="447"/>
      <c r="BVT137" s="447"/>
      <c r="BVU137" s="447"/>
      <c r="BVV137" s="447"/>
      <c r="BVW137" s="447"/>
      <c r="BVX137" s="449"/>
      <c r="BVY137" s="450">
        <f t="shared" si="9100"/>
        <v>0</v>
      </c>
      <c r="BVZ137" s="463"/>
      <c r="BWA137" s="448"/>
    </row>
    <row r="138" spans="2:1951" ht="15" hidden="1" customHeight="1" thickBot="1" x14ac:dyDescent="0.25">
      <c r="B138" s="302" t="s">
        <v>313</v>
      </c>
      <c r="C138" s="443"/>
      <c r="D138" s="281"/>
      <c r="E138" s="281"/>
      <c r="F138" s="281"/>
      <c r="G138" s="281"/>
      <c r="H138" s="303"/>
      <c r="I138" s="303"/>
      <c r="J138" s="476"/>
      <c r="K138" s="465"/>
      <c r="L138" s="465"/>
      <c r="M138" s="465"/>
      <c r="N138" s="465"/>
      <c r="O138" s="465"/>
      <c r="P138" s="477"/>
      <c r="R138" s="460"/>
      <c r="S138" s="281"/>
      <c r="T138" s="281"/>
      <c r="U138" s="281"/>
      <c r="V138" s="281"/>
      <c r="W138" s="303"/>
      <c r="X138" s="303"/>
      <c r="Y138" s="476"/>
      <c r="Z138" s="465"/>
      <c r="AA138" s="465"/>
      <c r="AB138" s="465"/>
      <c r="AC138" s="465"/>
      <c r="AD138" s="465"/>
      <c r="AE138" s="477"/>
      <c r="AG138" s="460"/>
      <c r="AH138" s="281"/>
      <c r="AI138" s="281"/>
      <c r="AJ138" s="281"/>
      <c r="AK138" s="281"/>
      <c r="AL138" s="303"/>
      <c r="AM138" s="303"/>
      <c r="AN138" s="476"/>
      <c r="AO138" s="465"/>
      <c r="AP138" s="465"/>
      <c r="AQ138" s="465"/>
      <c r="AR138" s="465"/>
      <c r="AS138" s="465"/>
      <c r="AT138" s="477"/>
      <c r="AV138" s="460"/>
      <c r="AW138" s="281"/>
      <c r="AX138" s="281"/>
      <c r="AY138" s="281"/>
      <c r="AZ138" s="281"/>
      <c r="BA138" s="303"/>
      <c r="BB138" s="303"/>
      <c r="BC138" s="476"/>
      <c r="BD138" s="465"/>
      <c r="BE138" s="465"/>
      <c r="BF138" s="465"/>
      <c r="BG138" s="465"/>
      <c r="BH138" s="465"/>
      <c r="BI138" s="477"/>
      <c r="BK138" s="460"/>
      <c r="BL138" s="281"/>
      <c r="BM138" s="281"/>
      <c r="BN138" s="281"/>
      <c r="BO138" s="281"/>
      <c r="BP138" s="303"/>
      <c r="BQ138" s="303"/>
      <c r="BR138" s="476"/>
      <c r="BS138" s="465"/>
      <c r="BT138" s="465"/>
      <c r="BU138" s="465"/>
      <c r="BV138" s="465"/>
      <c r="BW138" s="465"/>
      <c r="BX138" s="477"/>
      <c r="BZ138" s="460"/>
      <c r="CA138" s="281"/>
      <c r="CB138" s="281"/>
      <c r="CC138" s="281"/>
      <c r="CD138" s="281"/>
      <c r="CE138" s="303"/>
      <c r="CF138" s="303"/>
      <c r="CG138" s="476"/>
      <c r="CH138" s="465"/>
      <c r="CI138" s="465"/>
      <c r="CJ138" s="465"/>
      <c r="CK138" s="465"/>
      <c r="CL138" s="465"/>
      <c r="CM138" s="477"/>
      <c r="CO138" s="460"/>
      <c r="CP138" s="281"/>
      <c r="CQ138" s="281"/>
      <c r="CR138" s="281"/>
      <c r="CS138" s="281"/>
      <c r="CT138" s="303"/>
      <c r="CU138" s="303"/>
      <c r="CV138" s="476"/>
      <c r="CW138" s="465"/>
      <c r="CX138" s="465"/>
      <c r="CY138" s="465"/>
      <c r="CZ138" s="465"/>
      <c r="DA138" s="465"/>
      <c r="DB138" s="477"/>
      <c r="DD138" s="460"/>
      <c r="DE138" s="281"/>
      <c r="DF138" s="281"/>
      <c r="DG138" s="281"/>
      <c r="DH138" s="281"/>
      <c r="DI138" s="303"/>
      <c r="DJ138" s="303"/>
      <c r="DK138" s="476"/>
      <c r="DL138" s="465"/>
      <c r="DM138" s="465"/>
      <c r="DN138" s="465"/>
      <c r="DO138" s="465"/>
      <c r="DP138" s="465"/>
      <c r="DQ138" s="477"/>
      <c r="DS138" s="460"/>
      <c r="DT138" s="281"/>
      <c r="DU138" s="281"/>
      <c r="DV138" s="281"/>
      <c r="DW138" s="281"/>
      <c r="DX138" s="303"/>
      <c r="DY138" s="303"/>
      <c r="DZ138" s="476"/>
      <c r="EA138" s="465"/>
      <c r="EB138" s="465"/>
      <c r="EC138" s="465"/>
      <c r="ED138" s="465"/>
      <c r="EE138" s="465"/>
      <c r="EF138" s="477"/>
      <c r="EH138" s="460"/>
      <c r="EI138" s="281"/>
      <c r="EJ138" s="281"/>
      <c r="EK138" s="281"/>
      <c r="EL138" s="281"/>
      <c r="EM138" s="303"/>
      <c r="EN138" s="303"/>
      <c r="EO138" s="476"/>
      <c r="EP138" s="465"/>
      <c r="EQ138" s="465"/>
      <c r="ER138" s="465"/>
      <c r="ES138" s="465"/>
      <c r="ET138" s="465"/>
      <c r="EU138" s="477"/>
      <c r="EW138" s="460"/>
      <c r="EX138" s="281"/>
      <c r="EY138" s="281"/>
      <c r="EZ138" s="281"/>
      <c r="FA138" s="281"/>
      <c r="FB138" s="303"/>
      <c r="FC138" s="303"/>
      <c r="FD138" s="476"/>
      <c r="FE138" s="465"/>
      <c r="FF138" s="465"/>
      <c r="FG138" s="465"/>
      <c r="FH138" s="465"/>
      <c r="FI138" s="465"/>
      <c r="FJ138" s="477"/>
      <c r="FL138" s="460"/>
      <c r="FM138" s="281"/>
      <c r="FN138" s="281"/>
      <c r="FO138" s="281"/>
      <c r="FP138" s="281"/>
      <c r="FQ138" s="303"/>
      <c r="FR138" s="303"/>
      <c r="FS138" s="476"/>
      <c r="FT138" s="465"/>
      <c r="FU138" s="465"/>
      <c r="FV138" s="465"/>
      <c r="FW138" s="465"/>
      <c r="FX138" s="465"/>
      <c r="FY138" s="477"/>
      <c r="GA138" s="460"/>
      <c r="GB138" s="281"/>
      <c r="GC138" s="281"/>
      <c r="GD138" s="281"/>
      <c r="GE138" s="281"/>
      <c r="GF138" s="303"/>
      <c r="GG138" s="303"/>
      <c r="GH138" s="476"/>
      <c r="GI138" s="465"/>
      <c r="GJ138" s="465"/>
      <c r="GK138" s="465"/>
      <c r="GL138" s="465"/>
      <c r="GM138" s="465"/>
      <c r="GN138" s="477"/>
      <c r="GP138" s="460"/>
      <c r="GQ138" s="281"/>
      <c r="GR138" s="281"/>
      <c r="GS138" s="281"/>
      <c r="GT138" s="281"/>
      <c r="GU138" s="303"/>
      <c r="GV138" s="303"/>
      <c r="GW138" s="476"/>
      <c r="GX138" s="465"/>
      <c r="GY138" s="465"/>
      <c r="GZ138" s="465"/>
      <c r="HA138" s="465"/>
      <c r="HB138" s="465"/>
      <c r="HC138" s="477"/>
      <c r="HE138" s="460"/>
      <c r="HF138" s="281"/>
      <c r="HG138" s="281"/>
      <c r="HH138" s="281"/>
      <c r="HI138" s="281"/>
      <c r="HJ138" s="303"/>
      <c r="HK138" s="303"/>
      <c r="HL138" s="476"/>
      <c r="HM138" s="465"/>
      <c r="HN138" s="465"/>
      <c r="HO138" s="465"/>
      <c r="HP138" s="465"/>
      <c r="HQ138" s="465"/>
      <c r="HR138" s="477"/>
      <c r="HT138" s="460"/>
      <c r="HU138" s="281"/>
      <c r="HV138" s="281"/>
      <c r="HW138" s="281"/>
      <c r="HX138" s="281"/>
      <c r="HY138" s="303"/>
      <c r="HZ138" s="303"/>
      <c r="IA138" s="476"/>
      <c r="IB138" s="465"/>
      <c r="IC138" s="465"/>
      <c r="ID138" s="465"/>
      <c r="IE138" s="465"/>
      <c r="IF138" s="465"/>
      <c r="IG138" s="477"/>
      <c r="II138" s="460"/>
      <c r="IJ138" s="281"/>
      <c r="IK138" s="281"/>
      <c r="IL138" s="281"/>
      <c r="IM138" s="281"/>
      <c r="IN138" s="303"/>
      <c r="IO138" s="303"/>
      <c r="IP138" s="476"/>
      <c r="IQ138" s="465"/>
      <c r="IR138" s="465"/>
      <c r="IS138" s="465"/>
      <c r="IT138" s="465"/>
      <c r="IU138" s="465"/>
      <c r="IV138" s="477"/>
      <c r="IX138" s="460"/>
      <c r="IY138" s="281"/>
      <c r="IZ138" s="281"/>
      <c r="JA138" s="281"/>
      <c r="JB138" s="281"/>
      <c r="JC138" s="303"/>
      <c r="JD138" s="303"/>
      <c r="JE138" s="476"/>
      <c r="JF138" s="465"/>
      <c r="JG138" s="465"/>
      <c r="JH138" s="465"/>
      <c r="JI138" s="465"/>
      <c r="JJ138" s="465"/>
      <c r="JK138" s="477"/>
      <c r="JM138" s="460"/>
      <c r="JN138" s="281"/>
      <c r="JO138" s="281"/>
      <c r="JP138" s="281"/>
      <c r="JQ138" s="281"/>
      <c r="JR138" s="303"/>
      <c r="JS138" s="303"/>
      <c r="JT138" s="476"/>
      <c r="JU138" s="465"/>
      <c r="JV138" s="465"/>
      <c r="JW138" s="465"/>
      <c r="JX138" s="465"/>
      <c r="JY138" s="465"/>
      <c r="JZ138" s="477"/>
      <c r="KB138" s="460"/>
      <c r="KC138" s="281"/>
      <c r="KD138" s="281"/>
      <c r="KE138" s="281"/>
      <c r="KF138" s="281"/>
      <c r="KG138" s="303"/>
      <c r="KH138" s="303"/>
      <c r="KI138" s="476"/>
      <c r="KJ138" s="465"/>
      <c r="KK138" s="465"/>
      <c r="KL138" s="465"/>
      <c r="KM138" s="465"/>
      <c r="KN138" s="465"/>
      <c r="KO138" s="477"/>
      <c r="KQ138" s="460"/>
      <c r="KR138" s="281"/>
      <c r="KS138" s="281"/>
      <c r="KT138" s="281"/>
      <c r="KU138" s="281"/>
      <c r="KV138" s="303"/>
      <c r="KW138" s="303"/>
      <c r="KX138" s="476"/>
      <c r="KY138" s="465"/>
      <c r="KZ138" s="465"/>
      <c r="LA138" s="465"/>
      <c r="LB138" s="465"/>
      <c r="LC138" s="465"/>
      <c r="LD138" s="477"/>
      <c r="LF138" s="460"/>
      <c r="LG138" s="281"/>
      <c r="LH138" s="281"/>
      <c r="LI138" s="281"/>
      <c r="LJ138" s="281"/>
      <c r="LK138" s="303"/>
      <c r="LL138" s="303"/>
      <c r="LM138" s="476"/>
      <c r="LN138" s="465"/>
      <c r="LO138" s="465"/>
      <c r="LP138" s="465"/>
      <c r="LQ138" s="465"/>
      <c r="LR138" s="465"/>
      <c r="LS138" s="477"/>
      <c r="LU138" s="460"/>
      <c r="LV138" s="281"/>
      <c r="LW138" s="281"/>
      <c r="LX138" s="281"/>
      <c r="LY138" s="281"/>
      <c r="LZ138" s="303"/>
      <c r="MA138" s="303"/>
      <c r="MB138" s="476"/>
      <c r="MC138" s="465"/>
      <c r="MD138" s="465"/>
      <c r="ME138" s="465"/>
      <c r="MF138" s="465"/>
      <c r="MG138" s="465"/>
      <c r="MH138" s="477"/>
      <c r="MJ138" s="460"/>
      <c r="MK138" s="281"/>
      <c r="ML138" s="281"/>
      <c r="MM138" s="281"/>
      <c r="MN138" s="281"/>
      <c r="MO138" s="303"/>
      <c r="MP138" s="303"/>
      <c r="MQ138" s="476"/>
      <c r="MR138" s="465"/>
      <c r="MS138" s="465"/>
      <c r="MT138" s="465"/>
      <c r="MU138" s="465"/>
      <c r="MV138" s="465"/>
      <c r="MW138" s="477"/>
      <c r="MY138" s="460"/>
      <c r="MZ138" s="281"/>
      <c r="NA138" s="281"/>
      <c r="NB138" s="281"/>
      <c r="NC138" s="281"/>
      <c r="ND138" s="303"/>
      <c r="NE138" s="303"/>
      <c r="NF138" s="476"/>
      <c r="NG138" s="465"/>
      <c r="NH138" s="465"/>
      <c r="NI138" s="465"/>
      <c r="NJ138" s="465"/>
      <c r="NK138" s="465"/>
      <c r="NL138" s="477"/>
      <c r="NN138" s="460"/>
      <c r="NO138" s="281"/>
      <c r="NP138" s="281"/>
      <c r="NQ138" s="281"/>
      <c r="NR138" s="281"/>
      <c r="NS138" s="303"/>
      <c r="NT138" s="303"/>
      <c r="NU138" s="476"/>
      <c r="NV138" s="465"/>
      <c r="NW138" s="465"/>
      <c r="NX138" s="465"/>
      <c r="NY138" s="465"/>
      <c r="NZ138" s="465"/>
      <c r="OA138" s="477"/>
      <c r="OC138" s="460"/>
      <c r="OD138" s="281"/>
      <c r="OE138" s="281"/>
      <c r="OF138" s="281"/>
      <c r="OG138" s="281"/>
      <c r="OH138" s="303"/>
      <c r="OI138" s="303"/>
      <c r="OJ138" s="476"/>
      <c r="OK138" s="465"/>
      <c r="OL138" s="465"/>
      <c r="OM138" s="465"/>
      <c r="ON138" s="465"/>
      <c r="OO138" s="465"/>
      <c r="OP138" s="477"/>
      <c r="OR138" s="460"/>
      <c r="OS138" s="281"/>
      <c r="OT138" s="281"/>
      <c r="OU138" s="281"/>
      <c r="OV138" s="281"/>
      <c r="OW138" s="303"/>
      <c r="OX138" s="303"/>
      <c r="OY138" s="476"/>
      <c r="OZ138" s="465"/>
      <c r="PA138" s="465"/>
      <c r="PB138" s="465"/>
      <c r="PC138" s="465"/>
      <c r="PD138" s="465"/>
      <c r="PE138" s="477"/>
      <c r="PG138" s="460"/>
      <c r="PH138" s="281"/>
      <c r="PI138" s="281"/>
      <c r="PJ138" s="281"/>
      <c r="PK138" s="281"/>
      <c r="PL138" s="303"/>
      <c r="PM138" s="303"/>
      <c r="PN138" s="476"/>
      <c r="PO138" s="465"/>
      <c r="PP138" s="465"/>
      <c r="PQ138" s="465"/>
      <c r="PR138" s="465"/>
      <c r="PS138" s="465"/>
      <c r="PT138" s="477"/>
      <c r="PV138" s="460"/>
      <c r="PW138" s="281"/>
      <c r="PX138" s="281"/>
      <c r="PY138" s="281"/>
      <c r="PZ138" s="281"/>
      <c r="QA138" s="303"/>
      <c r="QB138" s="303"/>
      <c r="QC138" s="476"/>
      <c r="QD138" s="465"/>
      <c r="QE138" s="465"/>
      <c r="QF138" s="465"/>
      <c r="QG138" s="465"/>
      <c r="QH138" s="465"/>
      <c r="QI138" s="477"/>
      <c r="QK138" s="460"/>
      <c r="QL138" s="281"/>
      <c r="QM138" s="281"/>
      <c r="QN138" s="281"/>
      <c r="QO138" s="281"/>
      <c r="QP138" s="303"/>
      <c r="QQ138" s="303"/>
      <c r="QR138" s="476"/>
      <c r="QS138" s="465"/>
      <c r="QT138" s="465"/>
      <c r="QU138" s="465"/>
      <c r="QV138" s="465"/>
      <c r="QW138" s="465"/>
      <c r="QX138" s="477"/>
      <c r="QZ138" s="460"/>
      <c r="RA138" s="281"/>
      <c r="RB138" s="281"/>
      <c r="RC138" s="281"/>
      <c r="RD138" s="281"/>
      <c r="RE138" s="303"/>
      <c r="RF138" s="303"/>
      <c r="RG138" s="476"/>
      <c r="RH138" s="465"/>
      <c r="RI138" s="465"/>
      <c r="RJ138" s="465"/>
      <c r="RK138" s="465"/>
      <c r="RL138" s="465"/>
      <c r="RM138" s="477"/>
      <c r="RO138" s="460"/>
      <c r="RP138" s="281"/>
      <c r="RQ138" s="281"/>
      <c r="RR138" s="281"/>
      <c r="RS138" s="281"/>
      <c r="RT138" s="303"/>
      <c r="RU138" s="303"/>
      <c r="RV138" s="476"/>
      <c r="RW138" s="465"/>
      <c r="RX138" s="465"/>
      <c r="RY138" s="465"/>
      <c r="RZ138" s="465"/>
      <c r="SA138" s="465"/>
      <c r="SB138" s="477"/>
      <c r="SD138" s="460"/>
      <c r="SE138" s="281"/>
      <c r="SF138" s="281"/>
      <c r="SG138" s="281"/>
      <c r="SH138" s="281"/>
      <c r="SI138" s="303"/>
      <c r="SJ138" s="303"/>
      <c r="SK138" s="476"/>
      <c r="SL138" s="465"/>
      <c r="SM138" s="465"/>
      <c r="SN138" s="465"/>
      <c r="SO138" s="465"/>
      <c r="SP138" s="465"/>
      <c r="SQ138" s="477"/>
      <c r="SS138" s="460"/>
      <c r="ST138" s="281"/>
      <c r="SU138" s="281"/>
      <c r="SV138" s="281"/>
      <c r="SW138" s="281"/>
      <c r="SX138" s="303"/>
      <c r="SY138" s="303"/>
      <c r="SZ138" s="476"/>
      <c r="TA138" s="465"/>
      <c r="TB138" s="465"/>
      <c r="TC138" s="465"/>
      <c r="TD138" s="465"/>
      <c r="TE138" s="465"/>
      <c r="TF138" s="477"/>
      <c r="TH138" s="460"/>
      <c r="TI138" s="281"/>
      <c r="TJ138" s="281"/>
      <c r="TK138" s="281"/>
      <c r="TL138" s="281"/>
      <c r="TM138" s="303"/>
      <c r="TN138" s="303"/>
      <c r="TO138" s="476"/>
      <c r="TP138" s="465"/>
      <c r="TQ138" s="465"/>
      <c r="TR138" s="465"/>
      <c r="TS138" s="465"/>
      <c r="TT138" s="465"/>
      <c r="TU138" s="477"/>
      <c r="TW138" s="460"/>
      <c r="TX138" s="281"/>
      <c r="TY138" s="281"/>
      <c r="TZ138" s="281"/>
      <c r="UA138" s="281"/>
      <c r="UB138" s="303"/>
      <c r="UC138" s="303"/>
      <c r="UD138" s="476"/>
      <c r="UE138" s="465"/>
      <c r="UF138" s="465"/>
      <c r="UG138" s="465"/>
      <c r="UH138" s="465"/>
      <c r="UI138" s="465"/>
      <c r="UJ138" s="477"/>
      <c r="UL138" s="460"/>
      <c r="UM138" s="281"/>
      <c r="UN138" s="281"/>
      <c r="UO138" s="281"/>
      <c r="UP138" s="281"/>
      <c r="UQ138" s="303"/>
      <c r="UR138" s="303"/>
      <c r="US138" s="476"/>
      <c r="UT138" s="465"/>
      <c r="UU138" s="465"/>
      <c r="UV138" s="465"/>
      <c r="UW138" s="465"/>
      <c r="UX138" s="465"/>
      <c r="UY138" s="477"/>
      <c r="VA138" s="460"/>
      <c r="VB138" s="281"/>
      <c r="VC138" s="281"/>
      <c r="VD138" s="281"/>
      <c r="VE138" s="281"/>
      <c r="VF138" s="303"/>
      <c r="VG138" s="303"/>
      <c r="VH138" s="476"/>
      <c r="VI138" s="465"/>
      <c r="VJ138" s="465"/>
      <c r="VK138" s="465"/>
      <c r="VL138" s="465"/>
      <c r="VM138" s="465"/>
      <c r="VN138" s="477"/>
      <c r="VP138" s="460"/>
      <c r="VQ138" s="281"/>
      <c r="VR138" s="281"/>
      <c r="VS138" s="281"/>
      <c r="VT138" s="281"/>
      <c r="VU138" s="303"/>
      <c r="VV138" s="303"/>
      <c r="VW138" s="476"/>
      <c r="VX138" s="465"/>
      <c r="VY138" s="465"/>
      <c r="VZ138" s="465"/>
      <c r="WA138" s="465"/>
      <c r="WB138" s="465"/>
      <c r="WC138" s="477"/>
      <c r="WE138" s="460"/>
      <c r="WF138" s="281"/>
      <c r="WG138" s="281"/>
      <c r="WH138" s="281"/>
      <c r="WI138" s="281"/>
      <c r="WJ138" s="303"/>
      <c r="WK138" s="303"/>
      <c r="WL138" s="476"/>
      <c r="WM138" s="465"/>
      <c r="WN138" s="465"/>
      <c r="WO138" s="465"/>
      <c r="WP138" s="465"/>
      <c r="WQ138" s="465"/>
      <c r="WR138" s="477"/>
      <c r="WT138" s="460"/>
      <c r="WU138" s="281"/>
      <c r="WV138" s="281"/>
      <c r="WW138" s="281"/>
      <c r="WX138" s="281"/>
      <c r="WY138" s="303"/>
      <c r="WZ138" s="303"/>
      <c r="XA138" s="476"/>
      <c r="XB138" s="465"/>
      <c r="XC138" s="465"/>
      <c r="XD138" s="465"/>
      <c r="XE138" s="465"/>
      <c r="XF138" s="465"/>
      <c r="XG138" s="477"/>
      <c r="XI138" s="460"/>
      <c r="XJ138" s="281"/>
      <c r="XK138" s="281"/>
      <c r="XL138" s="281"/>
      <c r="XM138" s="281"/>
      <c r="XN138" s="303"/>
      <c r="XO138" s="303"/>
      <c r="XP138" s="476"/>
      <c r="XQ138" s="465"/>
      <c r="XR138" s="465"/>
      <c r="XS138" s="465"/>
      <c r="XT138" s="465"/>
      <c r="XU138" s="465"/>
      <c r="XV138" s="477"/>
      <c r="XX138" s="460"/>
      <c r="XY138" s="281"/>
      <c r="XZ138" s="281"/>
      <c r="YA138" s="281"/>
      <c r="YB138" s="281"/>
      <c r="YC138" s="303"/>
      <c r="YD138" s="303"/>
      <c r="YE138" s="476"/>
      <c r="YF138" s="465"/>
      <c r="YG138" s="465"/>
      <c r="YH138" s="465"/>
      <c r="YI138" s="465"/>
      <c r="YJ138" s="465"/>
      <c r="YK138" s="477"/>
      <c r="YM138" s="460"/>
      <c r="YN138" s="281"/>
      <c r="YO138" s="281"/>
      <c r="YP138" s="281"/>
      <c r="YQ138" s="281"/>
      <c r="YR138" s="303"/>
      <c r="YS138" s="303"/>
      <c r="YT138" s="476"/>
      <c r="YU138" s="465"/>
      <c r="YV138" s="465"/>
      <c r="YW138" s="465"/>
      <c r="YX138" s="465"/>
      <c r="YY138" s="465"/>
      <c r="YZ138" s="477"/>
      <c r="ZB138" s="460"/>
      <c r="ZC138" s="281"/>
      <c r="ZD138" s="281"/>
      <c r="ZE138" s="281"/>
      <c r="ZF138" s="281"/>
      <c r="ZG138" s="303"/>
      <c r="ZH138" s="303"/>
      <c r="ZI138" s="476"/>
      <c r="ZJ138" s="465"/>
      <c r="ZK138" s="465"/>
      <c r="ZL138" s="465"/>
      <c r="ZM138" s="465"/>
      <c r="ZN138" s="465"/>
      <c r="ZO138" s="477"/>
      <c r="ZQ138" s="460"/>
      <c r="ZR138" s="281"/>
      <c r="ZS138" s="281"/>
      <c r="ZT138" s="281"/>
      <c r="ZU138" s="281"/>
      <c r="ZV138" s="303"/>
      <c r="ZW138" s="303"/>
      <c r="ZX138" s="476"/>
      <c r="ZY138" s="465"/>
      <c r="ZZ138" s="465"/>
      <c r="AAA138" s="465"/>
      <c r="AAB138" s="465"/>
      <c r="AAC138" s="465"/>
      <c r="AAD138" s="477"/>
      <c r="AAF138" s="460"/>
      <c r="AAG138" s="281"/>
      <c r="AAH138" s="281"/>
      <c r="AAI138" s="281"/>
      <c r="AAJ138" s="281"/>
      <c r="AAK138" s="303"/>
      <c r="AAL138" s="303"/>
      <c r="AAM138" s="476"/>
      <c r="AAN138" s="465"/>
      <c r="AAO138" s="465"/>
      <c r="AAP138" s="465"/>
      <c r="AAQ138" s="465"/>
      <c r="AAR138" s="465"/>
      <c r="AAS138" s="477"/>
      <c r="AAU138" s="460"/>
      <c r="AAV138" s="281"/>
      <c r="AAW138" s="281"/>
      <c r="AAX138" s="281"/>
      <c r="AAY138" s="281"/>
      <c r="AAZ138" s="303"/>
      <c r="ABA138" s="303"/>
      <c r="ABB138" s="476"/>
      <c r="ABC138" s="465"/>
      <c r="ABD138" s="465"/>
      <c r="ABE138" s="465"/>
      <c r="ABF138" s="465"/>
      <c r="ABG138" s="465"/>
      <c r="ABH138" s="477"/>
      <c r="ABJ138" s="460"/>
      <c r="ABK138" s="281"/>
      <c r="ABL138" s="281"/>
      <c r="ABM138" s="281"/>
      <c r="ABN138" s="281"/>
      <c r="ABO138" s="303"/>
      <c r="ABP138" s="303"/>
      <c r="ABQ138" s="476"/>
      <c r="ABR138" s="465"/>
      <c r="ABS138" s="465"/>
      <c r="ABT138" s="465"/>
      <c r="ABU138" s="465"/>
      <c r="ABV138" s="465"/>
      <c r="ABW138" s="477"/>
      <c r="ABY138" s="460"/>
      <c r="ABZ138" s="281"/>
      <c r="ACA138" s="281"/>
      <c r="ACB138" s="281"/>
      <c r="ACC138" s="281"/>
      <c r="ACD138" s="303"/>
      <c r="ACE138" s="303"/>
      <c r="ACF138" s="476"/>
      <c r="ACG138" s="465"/>
      <c r="ACH138" s="465"/>
      <c r="ACI138" s="465"/>
      <c r="ACJ138" s="465"/>
      <c r="ACK138" s="465"/>
      <c r="ACL138" s="477"/>
      <c r="ACN138" s="460"/>
      <c r="ACO138" s="281"/>
      <c r="ACP138" s="281"/>
      <c r="ACQ138" s="281"/>
      <c r="ACR138" s="281"/>
      <c r="ACS138" s="303"/>
      <c r="ACT138" s="303"/>
      <c r="ACU138" s="476"/>
      <c r="ACV138" s="465"/>
      <c r="ACW138" s="465"/>
      <c r="ACX138" s="465"/>
      <c r="ACY138" s="465"/>
      <c r="ACZ138" s="465"/>
      <c r="ADA138" s="477"/>
      <c r="ADC138" s="460"/>
      <c r="ADD138" s="281"/>
      <c r="ADE138" s="281"/>
      <c r="ADF138" s="281"/>
      <c r="ADG138" s="281"/>
      <c r="ADH138" s="303"/>
      <c r="ADI138" s="303"/>
      <c r="ADJ138" s="476"/>
      <c r="ADK138" s="465"/>
      <c r="ADL138" s="465"/>
      <c r="ADM138" s="465"/>
      <c r="ADN138" s="465"/>
      <c r="ADO138" s="465"/>
      <c r="ADP138" s="477"/>
      <c r="ADR138" s="460"/>
      <c r="ADS138" s="281"/>
      <c r="ADT138" s="281"/>
      <c r="ADU138" s="281"/>
      <c r="ADV138" s="281"/>
      <c r="ADW138" s="303"/>
      <c r="ADX138" s="303"/>
      <c r="ADY138" s="476"/>
      <c r="ADZ138" s="465"/>
      <c r="AEA138" s="465"/>
      <c r="AEB138" s="465"/>
      <c r="AEC138" s="465"/>
      <c r="AED138" s="465"/>
      <c r="AEE138" s="477"/>
      <c r="AEG138" s="460"/>
      <c r="AEH138" s="281"/>
      <c r="AEI138" s="281"/>
      <c r="AEJ138" s="281"/>
      <c r="AEK138" s="281"/>
      <c r="AEL138" s="303"/>
      <c r="AEM138" s="303"/>
      <c r="AEN138" s="476"/>
      <c r="AEO138" s="465"/>
      <c r="AEP138" s="465"/>
      <c r="AEQ138" s="465"/>
      <c r="AER138" s="465"/>
      <c r="AES138" s="465"/>
      <c r="AET138" s="477"/>
      <c r="AEV138" s="460"/>
      <c r="AEW138" s="281"/>
      <c r="AEX138" s="281"/>
      <c r="AEY138" s="281"/>
      <c r="AEZ138" s="281"/>
      <c r="AFA138" s="303"/>
      <c r="AFB138" s="303"/>
      <c r="AFC138" s="476"/>
      <c r="AFD138" s="465"/>
      <c r="AFE138" s="465"/>
      <c r="AFF138" s="465"/>
      <c r="AFG138" s="465"/>
      <c r="AFH138" s="465"/>
      <c r="AFI138" s="477"/>
      <c r="AFK138" s="460"/>
      <c r="AFL138" s="281"/>
      <c r="AFM138" s="281"/>
      <c r="AFN138" s="281"/>
      <c r="AFO138" s="281"/>
      <c r="AFP138" s="303"/>
      <c r="AFQ138" s="303"/>
      <c r="AFR138" s="476"/>
      <c r="AFS138" s="465"/>
      <c r="AFT138" s="465"/>
      <c r="AFU138" s="465"/>
      <c r="AFV138" s="465"/>
      <c r="AFW138" s="465"/>
      <c r="AFX138" s="477"/>
      <c r="AFZ138" s="460"/>
      <c r="AGA138" s="281"/>
      <c r="AGB138" s="281"/>
      <c r="AGC138" s="281"/>
      <c r="AGD138" s="281"/>
      <c r="AGE138" s="303"/>
      <c r="AGF138" s="303"/>
      <c r="AGG138" s="476"/>
      <c r="AGH138" s="465"/>
      <c r="AGI138" s="465"/>
      <c r="AGJ138" s="465"/>
      <c r="AGK138" s="465"/>
      <c r="AGL138" s="465"/>
      <c r="AGM138" s="477"/>
      <c r="AGO138" s="460"/>
      <c r="AGP138" s="281"/>
      <c r="AGQ138" s="281"/>
      <c r="AGR138" s="281"/>
      <c r="AGS138" s="281"/>
      <c r="AGT138" s="303"/>
      <c r="AGU138" s="303"/>
      <c r="AGV138" s="476"/>
      <c r="AGW138" s="465"/>
      <c r="AGX138" s="465"/>
      <c r="AGY138" s="465"/>
      <c r="AGZ138" s="465"/>
      <c r="AHA138" s="465"/>
      <c r="AHB138" s="477"/>
      <c r="AHD138" s="460"/>
      <c r="AHE138" s="281"/>
      <c r="AHF138" s="281"/>
      <c r="AHG138" s="281"/>
      <c r="AHH138" s="281"/>
      <c r="AHI138" s="303"/>
      <c r="AHJ138" s="303"/>
      <c r="AHK138" s="476"/>
      <c r="AHL138" s="465"/>
      <c r="AHM138" s="465"/>
      <c r="AHN138" s="465"/>
      <c r="AHO138" s="465"/>
      <c r="AHP138" s="465"/>
      <c r="AHQ138" s="477"/>
      <c r="AHS138" s="460"/>
      <c r="AHT138" s="281"/>
      <c r="AHU138" s="281"/>
      <c r="AHV138" s="281"/>
      <c r="AHW138" s="281"/>
      <c r="AHX138" s="303"/>
      <c r="AHY138" s="303"/>
      <c r="AHZ138" s="476"/>
      <c r="AIA138" s="465"/>
      <c r="AIB138" s="465"/>
      <c r="AIC138" s="465"/>
      <c r="AID138" s="465"/>
      <c r="AIE138" s="465"/>
      <c r="AIF138" s="477"/>
      <c r="AIH138" s="460"/>
      <c r="AII138" s="281"/>
      <c r="AIJ138" s="281"/>
      <c r="AIK138" s="281"/>
      <c r="AIL138" s="281"/>
      <c r="AIM138" s="303"/>
      <c r="AIN138" s="303"/>
      <c r="AIO138" s="476"/>
      <c r="AIP138" s="465"/>
      <c r="AIQ138" s="465"/>
      <c r="AIR138" s="465"/>
      <c r="AIS138" s="465"/>
      <c r="AIT138" s="465"/>
      <c r="AIU138" s="477"/>
      <c r="AIW138" s="460"/>
      <c r="AIX138" s="281"/>
      <c r="AIY138" s="281"/>
      <c r="AIZ138" s="281"/>
      <c r="AJA138" s="281"/>
      <c r="AJB138" s="303"/>
      <c r="AJC138" s="303"/>
      <c r="AJD138" s="476"/>
      <c r="AJE138" s="465"/>
      <c r="AJF138" s="465"/>
      <c r="AJG138" s="465"/>
      <c r="AJH138" s="465"/>
      <c r="AJI138" s="465"/>
      <c r="AJJ138" s="477"/>
      <c r="AJL138" s="460"/>
      <c r="AJM138" s="281"/>
      <c r="AJN138" s="281"/>
      <c r="AJO138" s="281"/>
      <c r="AJP138" s="281"/>
      <c r="AJQ138" s="303"/>
      <c r="AJR138" s="303"/>
      <c r="AJS138" s="476"/>
      <c r="AJT138" s="465"/>
      <c r="AJU138" s="465"/>
      <c r="AJV138" s="465"/>
      <c r="AJW138" s="465"/>
      <c r="AJX138" s="465"/>
      <c r="AJY138" s="477"/>
      <c r="AKA138" s="460"/>
      <c r="AKB138" s="281"/>
      <c r="AKC138" s="281"/>
      <c r="AKD138" s="281"/>
      <c r="AKE138" s="281"/>
      <c r="AKF138" s="303"/>
      <c r="AKG138" s="303"/>
      <c r="AKH138" s="476"/>
      <c r="AKI138" s="465"/>
      <c r="AKJ138" s="465"/>
      <c r="AKK138" s="465"/>
      <c r="AKL138" s="465"/>
      <c r="AKM138" s="465"/>
      <c r="AKN138" s="477"/>
      <c r="AKP138" s="460"/>
      <c r="AKQ138" s="281"/>
      <c r="AKR138" s="281"/>
      <c r="AKS138" s="281"/>
      <c r="AKT138" s="281"/>
      <c r="AKU138" s="303"/>
      <c r="AKV138" s="303"/>
      <c r="AKW138" s="476"/>
      <c r="AKX138" s="465"/>
      <c r="AKY138" s="465"/>
      <c r="AKZ138" s="465"/>
      <c r="ALA138" s="465"/>
      <c r="ALB138" s="465"/>
      <c r="ALC138" s="477"/>
      <c r="ALE138" s="460"/>
      <c r="ALF138" s="281"/>
      <c r="ALG138" s="281"/>
      <c r="ALH138" s="281"/>
      <c r="ALI138" s="281"/>
      <c r="ALJ138" s="303"/>
      <c r="ALK138" s="303"/>
      <c r="ALL138" s="476"/>
      <c r="ALM138" s="465"/>
      <c r="ALN138" s="465"/>
      <c r="ALO138" s="465"/>
      <c r="ALP138" s="465"/>
      <c r="ALQ138" s="465"/>
      <c r="ALR138" s="477"/>
      <c r="ALT138" s="460"/>
      <c r="ALU138" s="281"/>
      <c r="ALV138" s="281"/>
      <c r="ALW138" s="281"/>
      <c r="ALX138" s="281"/>
      <c r="ALY138" s="303"/>
      <c r="ALZ138" s="303"/>
      <c r="AMA138" s="476"/>
      <c r="AMB138" s="465"/>
      <c r="AMC138" s="465"/>
      <c r="AMD138" s="465"/>
      <c r="AME138" s="465"/>
      <c r="AMF138" s="465"/>
      <c r="AMG138" s="477"/>
      <c r="AMI138" s="460"/>
      <c r="AMJ138" s="281"/>
      <c r="AMK138" s="281"/>
      <c r="AML138" s="281"/>
      <c r="AMM138" s="281"/>
      <c r="AMN138" s="303"/>
      <c r="AMO138" s="303"/>
      <c r="AMP138" s="476"/>
      <c r="AMQ138" s="465"/>
      <c r="AMR138" s="465"/>
      <c r="AMS138" s="465"/>
      <c r="AMT138" s="465"/>
      <c r="AMU138" s="465"/>
      <c r="AMV138" s="477"/>
      <c r="AMX138" s="460"/>
      <c r="AMY138" s="281"/>
      <c r="AMZ138" s="281"/>
      <c r="ANA138" s="281"/>
      <c r="ANB138" s="281"/>
      <c r="ANC138" s="303"/>
      <c r="AND138" s="303"/>
      <c r="ANE138" s="476"/>
      <c r="ANF138" s="465"/>
      <c r="ANG138" s="465"/>
      <c r="ANH138" s="465"/>
      <c r="ANI138" s="465"/>
      <c r="ANJ138" s="465"/>
      <c r="ANK138" s="477"/>
      <c r="ANM138" s="460"/>
      <c r="ANN138" s="281"/>
      <c r="ANO138" s="281"/>
      <c r="ANP138" s="281"/>
      <c r="ANQ138" s="281"/>
      <c r="ANR138" s="303"/>
      <c r="ANS138" s="303"/>
      <c r="ANT138" s="476"/>
      <c r="ANU138" s="465"/>
      <c r="ANV138" s="465"/>
      <c r="ANW138" s="465"/>
      <c r="ANX138" s="465"/>
      <c r="ANY138" s="465"/>
      <c r="ANZ138" s="477"/>
      <c r="AOB138" s="460"/>
      <c r="AOC138" s="281"/>
      <c r="AOD138" s="281"/>
      <c r="AOE138" s="281"/>
      <c r="AOF138" s="281"/>
      <c r="AOG138" s="303"/>
      <c r="AOH138" s="303"/>
      <c r="AOI138" s="476"/>
      <c r="AOJ138" s="465"/>
      <c r="AOK138" s="465"/>
      <c r="AOL138" s="465"/>
      <c r="AOM138" s="465"/>
      <c r="AON138" s="465"/>
      <c r="AOO138" s="477"/>
      <c r="AOQ138" s="460"/>
      <c r="AOR138" s="281"/>
      <c r="AOS138" s="281"/>
      <c r="AOT138" s="281"/>
      <c r="AOU138" s="281"/>
      <c r="AOV138" s="303"/>
      <c r="AOW138" s="303"/>
      <c r="AOX138" s="476"/>
      <c r="AOY138" s="465"/>
      <c r="AOZ138" s="465"/>
      <c r="APA138" s="465"/>
      <c r="APB138" s="465"/>
      <c r="APC138" s="465"/>
      <c r="APD138" s="477"/>
      <c r="APF138" s="460"/>
      <c r="APG138" s="281"/>
      <c r="APH138" s="281"/>
      <c r="API138" s="281"/>
      <c r="APJ138" s="281"/>
      <c r="APK138" s="303"/>
      <c r="APL138" s="303"/>
      <c r="APM138" s="476"/>
      <c r="APN138" s="465"/>
      <c r="APO138" s="465"/>
      <c r="APP138" s="465"/>
      <c r="APQ138" s="465"/>
      <c r="APR138" s="465"/>
      <c r="APS138" s="477"/>
      <c r="APU138" s="460"/>
      <c r="APV138" s="281"/>
      <c r="APW138" s="281"/>
      <c r="APX138" s="281"/>
      <c r="APY138" s="281"/>
      <c r="APZ138" s="303"/>
      <c r="AQA138" s="303"/>
      <c r="AQB138" s="476"/>
      <c r="AQC138" s="465"/>
      <c r="AQD138" s="465"/>
      <c r="AQE138" s="465"/>
      <c r="AQF138" s="465"/>
      <c r="AQG138" s="465"/>
      <c r="AQH138" s="477"/>
      <c r="AQJ138" s="460"/>
      <c r="AQK138" s="281"/>
      <c r="AQL138" s="281"/>
      <c r="AQM138" s="281"/>
      <c r="AQN138" s="281"/>
      <c r="AQO138" s="303"/>
      <c r="AQP138" s="303"/>
      <c r="AQQ138" s="476"/>
      <c r="AQR138" s="465"/>
      <c r="AQS138" s="465"/>
      <c r="AQT138" s="465"/>
      <c r="AQU138" s="465"/>
      <c r="AQV138" s="465"/>
      <c r="AQW138" s="477"/>
      <c r="AQY138" s="460"/>
      <c r="AQZ138" s="281"/>
      <c r="ARA138" s="281"/>
      <c r="ARB138" s="281"/>
      <c r="ARC138" s="281"/>
      <c r="ARD138" s="303"/>
      <c r="ARE138" s="303"/>
      <c r="ARF138" s="476"/>
      <c r="ARG138" s="465"/>
      <c r="ARH138" s="465"/>
      <c r="ARI138" s="465"/>
      <c r="ARJ138" s="465"/>
      <c r="ARK138" s="465"/>
      <c r="ARL138" s="477"/>
      <c r="ARN138" s="460"/>
      <c r="ARO138" s="281"/>
      <c r="ARP138" s="281"/>
      <c r="ARQ138" s="281"/>
      <c r="ARR138" s="281"/>
      <c r="ARS138" s="303"/>
      <c r="ART138" s="303"/>
      <c r="ARU138" s="476"/>
      <c r="ARV138" s="465"/>
      <c r="ARW138" s="465"/>
      <c r="ARX138" s="465"/>
      <c r="ARY138" s="465"/>
      <c r="ARZ138" s="465"/>
      <c r="ASA138" s="477"/>
      <c r="ASC138" s="460"/>
      <c r="ASD138" s="281"/>
      <c r="ASE138" s="281"/>
      <c r="ASF138" s="281"/>
      <c r="ASG138" s="281"/>
      <c r="ASH138" s="303"/>
      <c r="ASI138" s="303"/>
      <c r="ASJ138" s="476"/>
      <c r="ASK138" s="465"/>
      <c r="ASL138" s="465"/>
      <c r="ASM138" s="465"/>
      <c r="ASN138" s="465"/>
      <c r="ASO138" s="465"/>
      <c r="ASP138" s="477"/>
      <c r="ASR138" s="460"/>
      <c r="ASS138" s="281"/>
      <c r="AST138" s="281"/>
      <c r="ASU138" s="281"/>
      <c r="ASV138" s="281"/>
      <c r="ASW138" s="303"/>
      <c r="ASX138" s="303"/>
      <c r="ASY138" s="476"/>
      <c r="ASZ138" s="465"/>
      <c r="ATA138" s="465"/>
      <c r="ATB138" s="465"/>
      <c r="ATC138" s="465"/>
      <c r="ATD138" s="465"/>
      <c r="ATE138" s="477"/>
      <c r="ATG138" s="460"/>
      <c r="ATH138" s="281"/>
      <c r="ATI138" s="281"/>
      <c r="ATJ138" s="281"/>
      <c r="ATK138" s="281"/>
      <c r="ATL138" s="303"/>
      <c r="ATM138" s="303"/>
      <c r="ATN138" s="476"/>
      <c r="ATO138" s="465"/>
      <c r="ATP138" s="465"/>
      <c r="ATQ138" s="465"/>
      <c r="ATR138" s="465"/>
      <c r="ATS138" s="465"/>
      <c r="ATT138" s="477"/>
      <c r="ATV138" s="460"/>
      <c r="ATW138" s="281"/>
      <c r="ATX138" s="281"/>
      <c r="ATY138" s="281"/>
      <c r="ATZ138" s="281"/>
      <c r="AUA138" s="303"/>
      <c r="AUB138" s="303"/>
      <c r="AUC138" s="476"/>
      <c r="AUD138" s="465"/>
      <c r="AUE138" s="465"/>
      <c r="AUF138" s="465"/>
      <c r="AUG138" s="465"/>
      <c r="AUH138" s="465"/>
      <c r="AUI138" s="477"/>
      <c r="AUK138" s="460"/>
      <c r="AUL138" s="281"/>
      <c r="AUM138" s="281"/>
      <c r="AUN138" s="281"/>
      <c r="AUO138" s="281"/>
      <c r="AUP138" s="303"/>
      <c r="AUQ138" s="303"/>
      <c r="AUR138" s="476"/>
      <c r="AUS138" s="465"/>
      <c r="AUT138" s="465"/>
      <c r="AUU138" s="465"/>
      <c r="AUV138" s="465"/>
      <c r="AUW138" s="465"/>
      <c r="AUX138" s="477"/>
      <c r="AUZ138" s="460"/>
      <c r="AVA138" s="281"/>
      <c r="AVB138" s="281"/>
      <c r="AVC138" s="281"/>
      <c r="AVD138" s="281"/>
      <c r="AVE138" s="303"/>
      <c r="AVF138" s="303"/>
      <c r="AVG138" s="476"/>
      <c r="AVH138" s="465"/>
      <c r="AVI138" s="465"/>
      <c r="AVJ138" s="465"/>
      <c r="AVK138" s="465"/>
      <c r="AVL138" s="465"/>
      <c r="AVM138" s="477"/>
      <c r="AVO138" s="460"/>
      <c r="AVP138" s="281"/>
      <c r="AVQ138" s="281"/>
      <c r="AVR138" s="281"/>
      <c r="AVS138" s="281"/>
      <c r="AVT138" s="303"/>
      <c r="AVU138" s="303"/>
      <c r="AVV138" s="476"/>
      <c r="AVW138" s="465"/>
      <c r="AVX138" s="465"/>
      <c r="AVY138" s="465"/>
      <c r="AVZ138" s="465"/>
      <c r="AWA138" s="465"/>
      <c r="AWB138" s="477"/>
      <c r="AWD138" s="460"/>
      <c r="AWE138" s="281"/>
      <c r="AWF138" s="281"/>
      <c r="AWG138" s="281"/>
      <c r="AWH138" s="281"/>
      <c r="AWI138" s="303"/>
      <c r="AWJ138" s="303"/>
      <c r="AWK138" s="476"/>
      <c r="AWL138" s="465"/>
      <c r="AWM138" s="465"/>
      <c r="AWN138" s="465"/>
      <c r="AWO138" s="465"/>
      <c r="AWP138" s="465"/>
      <c r="AWQ138" s="477"/>
      <c r="AWS138" s="460"/>
      <c r="AWT138" s="281"/>
      <c r="AWU138" s="281"/>
      <c r="AWV138" s="281"/>
      <c r="AWW138" s="281"/>
      <c r="AWX138" s="303"/>
      <c r="AWY138" s="303"/>
      <c r="AWZ138" s="476"/>
      <c r="AXA138" s="465"/>
      <c r="AXB138" s="465"/>
      <c r="AXC138" s="465"/>
      <c r="AXD138" s="465"/>
      <c r="AXE138" s="465"/>
      <c r="AXF138" s="477"/>
      <c r="AXH138" s="460"/>
      <c r="AXI138" s="281"/>
      <c r="AXJ138" s="281"/>
      <c r="AXK138" s="281"/>
      <c r="AXL138" s="281"/>
      <c r="AXM138" s="303"/>
      <c r="AXN138" s="303"/>
      <c r="AXO138" s="476"/>
      <c r="AXP138" s="465"/>
      <c r="AXQ138" s="465"/>
      <c r="AXR138" s="465"/>
      <c r="AXS138" s="465"/>
      <c r="AXT138" s="465"/>
      <c r="AXU138" s="477"/>
      <c r="AXW138" s="460"/>
      <c r="AXX138" s="281"/>
      <c r="AXY138" s="281"/>
      <c r="AXZ138" s="281"/>
      <c r="AYA138" s="281"/>
      <c r="AYB138" s="303"/>
      <c r="AYC138" s="303"/>
      <c r="AYD138" s="476"/>
      <c r="AYE138" s="465"/>
      <c r="AYF138" s="465"/>
      <c r="AYG138" s="465"/>
      <c r="AYH138" s="465"/>
      <c r="AYI138" s="465"/>
      <c r="AYJ138" s="477"/>
      <c r="AYL138" s="460"/>
      <c r="AYM138" s="281"/>
      <c r="AYN138" s="281"/>
      <c r="AYO138" s="281"/>
      <c r="AYP138" s="281"/>
      <c r="AYQ138" s="303"/>
      <c r="AYR138" s="303"/>
      <c r="AYS138" s="476"/>
      <c r="AYT138" s="465"/>
      <c r="AYU138" s="465"/>
      <c r="AYV138" s="465"/>
      <c r="AYW138" s="465"/>
      <c r="AYX138" s="465"/>
      <c r="AYY138" s="477"/>
      <c r="AZA138" s="460"/>
      <c r="AZB138" s="281"/>
      <c r="AZC138" s="281"/>
      <c r="AZD138" s="281"/>
      <c r="AZE138" s="281"/>
      <c r="AZF138" s="303"/>
      <c r="AZG138" s="303"/>
      <c r="AZH138" s="476"/>
      <c r="AZI138" s="465"/>
      <c r="AZJ138" s="465"/>
      <c r="AZK138" s="465"/>
      <c r="AZL138" s="465"/>
      <c r="AZM138" s="465"/>
      <c r="AZN138" s="477"/>
      <c r="AZP138" s="460"/>
      <c r="AZQ138" s="281"/>
      <c r="AZR138" s="281"/>
      <c r="AZS138" s="281"/>
      <c r="AZT138" s="281"/>
      <c r="AZU138" s="303"/>
      <c r="AZV138" s="303"/>
      <c r="AZW138" s="476"/>
      <c r="AZX138" s="465"/>
      <c r="AZY138" s="465"/>
      <c r="AZZ138" s="465"/>
      <c r="BAA138" s="465"/>
      <c r="BAB138" s="465"/>
      <c r="BAC138" s="477"/>
      <c r="BAE138" s="460"/>
      <c r="BAF138" s="281"/>
      <c r="BAG138" s="281"/>
      <c r="BAH138" s="281"/>
      <c r="BAI138" s="281"/>
      <c r="BAJ138" s="303"/>
      <c r="BAK138" s="303"/>
      <c r="BAL138" s="476"/>
      <c r="BAM138" s="465"/>
      <c r="BAN138" s="465"/>
      <c r="BAO138" s="465"/>
      <c r="BAP138" s="465"/>
      <c r="BAQ138" s="465"/>
      <c r="BAR138" s="477"/>
      <c r="BAT138" s="460"/>
      <c r="BAU138" s="281"/>
      <c r="BAV138" s="281"/>
      <c r="BAW138" s="281"/>
      <c r="BAX138" s="281"/>
      <c r="BAY138" s="303"/>
      <c r="BAZ138" s="303"/>
      <c r="BBA138" s="476"/>
      <c r="BBB138" s="465"/>
      <c r="BBC138" s="465"/>
      <c r="BBD138" s="465"/>
      <c r="BBE138" s="465"/>
      <c r="BBF138" s="465"/>
      <c r="BBG138" s="477"/>
      <c r="BBI138" s="460"/>
      <c r="BBJ138" s="281"/>
      <c r="BBK138" s="281"/>
      <c r="BBL138" s="281"/>
      <c r="BBM138" s="281"/>
      <c r="BBN138" s="303"/>
      <c r="BBO138" s="303"/>
      <c r="BBP138" s="476"/>
      <c r="BBQ138" s="465"/>
      <c r="BBR138" s="465"/>
      <c r="BBS138" s="465"/>
      <c r="BBT138" s="465"/>
      <c r="BBU138" s="465"/>
      <c r="BBV138" s="477"/>
      <c r="BBX138" s="460"/>
      <c r="BBY138" s="281"/>
      <c r="BBZ138" s="281"/>
      <c r="BCA138" s="281"/>
      <c r="BCB138" s="281"/>
      <c r="BCC138" s="303"/>
      <c r="BCD138" s="303"/>
      <c r="BCE138" s="476"/>
      <c r="BCF138" s="465"/>
      <c r="BCG138" s="465"/>
      <c r="BCH138" s="465"/>
      <c r="BCI138" s="465"/>
      <c r="BCJ138" s="465"/>
      <c r="BCK138" s="477"/>
      <c r="BCM138" s="460"/>
      <c r="BCN138" s="281"/>
      <c r="BCO138" s="281"/>
      <c r="BCP138" s="281"/>
      <c r="BCQ138" s="281"/>
      <c r="BCR138" s="303"/>
      <c r="BCS138" s="303"/>
      <c r="BCT138" s="476"/>
      <c r="BCU138" s="465"/>
      <c r="BCV138" s="465"/>
      <c r="BCW138" s="465"/>
      <c r="BCX138" s="465"/>
      <c r="BCY138" s="465"/>
      <c r="BCZ138" s="477"/>
      <c r="BDB138" s="460"/>
      <c r="BDC138" s="281"/>
      <c r="BDD138" s="281"/>
      <c r="BDE138" s="281"/>
      <c r="BDF138" s="281"/>
      <c r="BDG138" s="303"/>
      <c r="BDH138" s="303"/>
      <c r="BDI138" s="476"/>
      <c r="BDJ138" s="465"/>
      <c r="BDK138" s="465"/>
      <c r="BDL138" s="465"/>
      <c r="BDM138" s="465"/>
      <c r="BDN138" s="465"/>
      <c r="BDO138" s="477"/>
      <c r="BDQ138" s="460"/>
      <c r="BDR138" s="281"/>
      <c r="BDS138" s="281"/>
      <c r="BDT138" s="281"/>
      <c r="BDU138" s="281"/>
      <c r="BDV138" s="303"/>
      <c r="BDW138" s="303"/>
      <c r="BDX138" s="476"/>
      <c r="BDY138" s="465"/>
      <c r="BDZ138" s="465"/>
      <c r="BEA138" s="465"/>
      <c r="BEB138" s="465"/>
      <c r="BEC138" s="465"/>
      <c r="BED138" s="477"/>
      <c r="BEF138" s="460"/>
      <c r="BEG138" s="281"/>
      <c r="BEH138" s="281"/>
      <c r="BEI138" s="281"/>
      <c r="BEJ138" s="281"/>
      <c r="BEK138" s="303"/>
      <c r="BEL138" s="303"/>
      <c r="BEM138" s="476"/>
      <c r="BEN138" s="465"/>
      <c r="BEO138" s="465"/>
      <c r="BEP138" s="465"/>
      <c r="BEQ138" s="465"/>
      <c r="BER138" s="465"/>
      <c r="BES138" s="477"/>
      <c r="BEU138" s="460"/>
      <c r="BEV138" s="281"/>
      <c r="BEW138" s="281"/>
      <c r="BEX138" s="281"/>
      <c r="BEY138" s="281"/>
      <c r="BEZ138" s="303"/>
      <c r="BFA138" s="303"/>
      <c r="BFB138" s="476"/>
      <c r="BFC138" s="465"/>
      <c r="BFD138" s="465"/>
      <c r="BFE138" s="465"/>
      <c r="BFF138" s="465"/>
      <c r="BFG138" s="465"/>
      <c r="BFH138" s="477"/>
      <c r="BFJ138" s="460"/>
      <c r="BFK138" s="281"/>
      <c r="BFL138" s="281"/>
      <c r="BFM138" s="281"/>
      <c r="BFN138" s="281"/>
      <c r="BFO138" s="303"/>
      <c r="BFP138" s="303"/>
      <c r="BFQ138" s="476"/>
      <c r="BFR138" s="465"/>
      <c r="BFS138" s="465"/>
      <c r="BFT138" s="465"/>
      <c r="BFU138" s="465"/>
      <c r="BFV138" s="465"/>
      <c r="BFW138" s="477"/>
      <c r="BFY138" s="460"/>
      <c r="BFZ138" s="281"/>
      <c r="BGA138" s="281"/>
      <c r="BGB138" s="281"/>
      <c r="BGC138" s="281"/>
      <c r="BGD138" s="303"/>
      <c r="BGE138" s="303"/>
      <c r="BGF138" s="476"/>
      <c r="BGG138" s="465"/>
      <c r="BGH138" s="465"/>
      <c r="BGI138" s="465"/>
      <c r="BGJ138" s="465"/>
      <c r="BGK138" s="465"/>
      <c r="BGL138" s="477"/>
      <c r="BGN138" s="460"/>
      <c r="BGO138" s="281"/>
      <c r="BGP138" s="281"/>
      <c r="BGQ138" s="281"/>
      <c r="BGR138" s="281"/>
      <c r="BGS138" s="303"/>
      <c r="BGT138" s="303"/>
      <c r="BGU138" s="476"/>
      <c r="BGV138" s="465"/>
      <c r="BGW138" s="465"/>
      <c r="BGX138" s="465"/>
      <c r="BGY138" s="465"/>
      <c r="BGZ138" s="465"/>
      <c r="BHA138" s="477"/>
      <c r="BHC138" s="460"/>
      <c r="BHD138" s="281"/>
      <c r="BHE138" s="281"/>
      <c r="BHF138" s="281"/>
      <c r="BHG138" s="281"/>
      <c r="BHH138" s="303"/>
      <c r="BHI138" s="303"/>
      <c r="BHJ138" s="476"/>
      <c r="BHK138" s="465"/>
      <c r="BHL138" s="465"/>
      <c r="BHM138" s="465"/>
      <c r="BHN138" s="465"/>
      <c r="BHO138" s="465"/>
      <c r="BHP138" s="477"/>
      <c r="BHR138" s="460"/>
      <c r="BHS138" s="281"/>
      <c r="BHT138" s="281"/>
      <c r="BHU138" s="281"/>
      <c r="BHV138" s="281"/>
      <c r="BHW138" s="303"/>
      <c r="BHX138" s="303"/>
      <c r="BHY138" s="476"/>
      <c r="BHZ138" s="465"/>
      <c r="BIA138" s="465"/>
      <c r="BIB138" s="465"/>
      <c r="BIC138" s="465"/>
      <c r="BID138" s="465"/>
      <c r="BIE138" s="477"/>
      <c r="BIG138" s="460"/>
      <c r="BIH138" s="281"/>
      <c r="BII138" s="281"/>
      <c r="BIJ138" s="281"/>
      <c r="BIK138" s="281"/>
      <c r="BIL138" s="303"/>
      <c r="BIM138" s="303"/>
      <c r="BIN138" s="476"/>
      <c r="BIO138" s="465"/>
      <c r="BIP138" s="465"/>
      <c r="BIQ138" s="465"/>
      <c r="BIR138" s="465"/>
      <c r="BIS138" s="465"/>
      <c r="BIT138" s="477"/>
      <c r="BIV138" s="460"/>
      <c r="BIW138" s="281"/>
      <c r="BIX138" s="281"/>
      <c r="BIY138" s="281"/>
      <c r="BIZ138" s="281"/>
      <c r="BJA138" s="303"/>
      <c r="BJB138" s="303"/>
      <c r="BJC138" s="476"/>
      <c r="BJD138" s="465"/>
      <c r="BJE138" s="465"/>
      <c r="BJF138" s="465"/>
      <c r="BJG138" s="465"/>
      <c r="BJH138" s="465"/>
      <c r="BJI138" s="477"/>
      <c r="BJK138" s="460"/>
      <c r="BJL138" s="281"/>
      <c r="BJM138" s="281"/>
      <c r="BJN138" s="281"/>
      <c r="BJO138" s="281"/>
      <c r="BJP138" s="303"/>
      <c r="BJQ138" s="303"/>
      <c r="BJR138" s="476"/>
      <c r="BJS138" s="465"/>
      <c r="BJT138" s="465"/>
      <c r="BJU138" s="465"/>
      <c r="BJV138" s="465"/>
      <c r="BJW138" s="465"/>
      <c r="BJX138" s="477"/>
      <c r="BJZ138" s="460"/>
      <c r="BKA138" s="281"/>
      <c r="BKB138" s="281"/>
      <c r="BKC138" s="281"/>
      <c r="BKD138" s="281"/>
      <c r="BKE138" s="303"/>
      <c r="BKF138" s="303"/>
      <c r="BKG138" s="476"/>
      <c r="BKH138" s="465"/>
      <c r="BKI138" s="465"/>
      <c r="BKJ138" s="465"/>
      <c r="BKK138" s="465"/>
      <c r="BKL138" s="465"/>
      <c r="BKM138" s="477"/>
      <c r="BKO138" s="460"/>
      <c r="BKP138" s="281"/>
      <c r="BKQ138" s="281"/>
      <c r="BKR138" s="281"/>
      <c r="BKS138" s="281"/>
      <c r="BKT138" s="303"/>
      <c r="BKU138" s="303"/>
      <c r="BKV138" s="476"/>
      <c r="BKW138" s="465"/>
      <c r="BKX138" s="465"/>
      <c r="BKY138" s="465"/>
      <c r="BKZ138" s="465"/>
      <c r="BLA138" s="465"/>
      <c r="BLB138" s="477"/>
      <c r="BLD138" s="460"/>
      <c r="BLE138" s="281"/>
      <c r="BLF138" s="281"/>
      <c r="BLG138" s="281"/>
      <c r="BLH138" s="281"/>
      <c r="BLI138" s="303"/>
      <c r="BLJ138" s="303"/>
      <c r="BLK138" s="476"/>
      <c r="BLL138" s="465"/>
      <c r="BLM138" s="465"/>
      <c r="BLN138" s="465"/>
      <c r="BLO138" s="465"/>
      <c r="BLP138" s="465"/>
      <c r="BLQ138" s="477"/>
      <c r="BLS138" s="460"/>
      <c r="BLT138" s="281"/>
      <c r="BLU138" s="281"/>
      <c r="BLV138" s="281"/>
      <c r="BLW138" s="281"/>
      <c r="BLX138" s="303"/>
      <c r="BLY138" s="303"/>
      <c r="BLZ138" s="476"/>
      <c r="BMA138" s="465"/>
      <c r="BMB138" s="465"/>
      <c r="BMC138" s="465"/>
      <c r="BMD138" s="465"/>
      <c r="BME138" s="465"/>
      <c r="BMF138" s="477"/>
      <c r="BMH138" s="460"/>
      <c r="BMI138" s="281"/>
      <c r="BMJ138" s="281"/>
      <c r="BMK138" s="281"/>
      <c r="BML138" s="281"/>
      <c r="BMM138" s="303"/>
      <c r="BMN138" s="303"/>
      <c r="BMO138" s="476"/>
      <c r="BMP138" s="465"/>
      <c r="BMQ138" s="465"/>
      <c r="BMR138" s="465"/>
      <c r="BMS138" s="465"/>
      <c r="BMT138" s="465"/>
      <c r="BMU138" s="477"/>
      <c r="BMW138" s="460"/>
      <c r="BMX138" s="281"/>
      <c r="BMY138" s="281"/>
      <c r="BMZ138" s="281"/>
      <c r="BNA138" s="281"/>
      <c r="BNB138" s="303"/>
      <c r="BNC138" s="303"/>
      <c r="BND138" s="476"/>
      <c r="BNE138" s="465"/>
      <c r="BNF138" s="465"/>
      <c r="BNG138" s="465"/>
      <c r="BNH138" s="465"/>
      <c r="BNI138" s="465"/>
      <c r="BNJ138" s="477"/>
      <c r="BNL138" s="460"/>
      <c r="BNM138" s="281"/>
      <c r="BNN138" s="281"/>
      <c r="BNO138" s="281"/>
      <c r="BNP138" s="281"/>
      <c r="BNQ138" s="303"/>
      <c r="BNR138" s="303"/>
      <c r="BNS138" s="476"/>
      <c r="BNT138" s="465"/>
      <c r="BNU138" s="465"/>
      <c r="BNV138" s="465"/>
      <c r="BNW138" s="465"/>
      <c r="BNX138" s="465"/>
      <c r="BNY138" s="477"/>
      <c r="BOA138" s="460"/>
      <c r="BOB138" s="281"/>
      <c r="BOC138" s="281"/>
      <c r="BOD138" s="281"/>
      <c r="BOE138" s="281"/>
      <c r="BOF138" s="303"/>
      <c r="BOG138" s="303"/>
      <c r="BOH138" s="476"/>
      <c r="BOI138" s="465"/>
      <c r="BOJ138" s="465"/>
      <c r="BOK138" s="465"/>
      <c r="BOL138" s="465"/>
      <c r="BOM138" s="465"/>
      <c r="BON138" s="477"/>
      <c r="BOP138" s="460"/>
      <c r="BOQ138" s="281"/>
      <c r="BOR138" s="281"/>
      <c r="BOS138" s="281"/>
      <c r="BOT138" s="281"/>
      <c r="BOU138" s="303"/>
      <c r="BOV138" s="303"/>
      <c r="BOW138" s="476"/>
      <c r="BOX138" s="465"/>
      <c r="BOY138" s="465"/>
      <c r="BOZ138" s="465"/>
      <c r="BPA138" s="465"/>
      <c r="BPB138" s="465"/>
      <c r="BPC138" s="477"/>
      <c r="BPE138" s="460"/>
      <c r="BPF138" s="281"/>
      <c r="BPG138" s="281"/>
      <c r="BPH138" s="281"/>
      <c r="BPI138" s="281"/>
      <c r="BPJ138" s="303"/>
      <c r="BPK138" s="303"/>
      <c r="BPL138" s="476"/>
      <c r="BPM138" s="465"/>
      <c r="BPN138" s="465"/>
      <c r="BPO138" s="465"/>
      <c r="BPP138" s="465"/>
      <c r="BPQ138" s="465"/>
      <c r="BPR138" s="477"/>
      <c r="BPT138" s="460"/>
      <c r="BPU138" s="281"/>
      <c r="BPV138" s="281"/>
      <c r="BPW138" s="281"/>
      <c r="BPX138" s="281"/>
      <c r="BPY138" s="303"/>
      <c r="BPZ138" s="303"/>
      <c r="BQA138" s="476"/>
      <c r="BQB138" s="465"/>
      <c r="BQC138" s="465"/>
      <c r="BQD138" s="465"/>
      <c r="BQE138" s="465"/>
      <c r="BQF138" s="465"/>
      <c r="BQG138" s="477"/>
      <c r="BQI138" s="460"/>
      <c r="BQJ138" s="281"/>
      <c r="BQK138" s="281"/>
      <c r="BQL138" s="281"/>
      <c r="BQM138" s="281"/>
      <c r="BQN138" s="303"/>
      <c r="BQO138" s="303"/>
      <c r="BQP138" s="476"/>
      <c r="BQQ138" s="465"/>
      <c r="BQR138" s="465"/>
      <c r="BQS138" s="465"/>
      <c r="BQT138" s="465"/>
      <c r="BQU138" s="465"/>
      <c r="BQV138" s="477"/>
      <c r="BQX138" s="460"/>
      <c r="BQY138" s="281"/>
      <c r="BQZ138" s="281"/>
      <c r="BRA138" s="281"/>
      <c r="BRB138" s="281"/>
      <c r="BRC138" s="303"/>
      <c r="BRD138" s="303"/>
      <c r="BRE138" s="476"/>
      <c r="BRF138" s="465"/>
      <c r="BRG138" s="465"/>
      <c r="BRH138" s="465"/>
      <c r="BRI138" s="465"/>
      <c r="BRJ138" s="465"/>
      <c r="BRK138" s="477"/>
      <c r="BRM138" s="460"/>
      <c r="BRN138" s="281"/>
      <c r="BRO138" s="281"/>
      <c r="BRP138" s="281"/>
      <c r="BRQ138" s="281"/>
      <c r="BRR138" s="303"/>
      <c r="BRS138" s="303"/>
      <c r="BRT138" s="476"/>
      <c r="BRU138" s="465"/>
      <c r="BRV138" s="465"/>
      <c r="BRW138" s="465"/>
      <c r="BRX138" s="465"/>
      <c r="BRY138" s="465"/>
      <c r="BRZ138" s="477"/>
      <c r="BSB138" s="460"/>
      <c r="BSC138" s="281"/>
      <c r="BSD138" s="281"/>
      <c r="BSE138" s="281"/>
      <c r="BSF138" s="281"/>
      <c r="BSG138" s="303"/>
      <c r="BSH138" s="303"/>
      <c r="BSI138" s="476"/>
      <c r="BSJ138" s="465"/>
      <c r="BSK138" s="465"/>
      <c r="BSL138" s="465"/>
      <c r="BSM138" s="465"/>
      <c r="BSN138" s="465"/>
      <c r="BSO138" s="477"/>
      <c r="BSQ138" s="460"/>
      <c r="BSR138" s="281"/>
      <c r="BSS138" s="281"/>
      <c r="BST138" s="281"/>
      <c r="BSU138" s="281"/>
      <c r="BSV138" s="303"/>
      <c r="BSW138" s="303"/>
      <c r="BSX138" s="476"/>
      <c r="BSY138" s="465"/>
      <c r="BSZ138" s="465"/>
      <c r="BTA138" s="465"/>
      <c r="BTB138" s="465"/>
      <c r="BTC138" s="465"/>
      <c r="BTD138" s="477"/>
      <c r="BTF138" s="460"/>
      <c r="BTG138" s="281"/>
      <c r="BTH138" s="281"/>
      <c r="BTI138" s="281"/>
      <c r="BTJ138" s="281"/>
      <c r="BTK138" s="303"/>
      <c r="BTL138" s="303"/>
      <c r="BTM138" s="476"/>
      <c r="BTN138" s="465"/>
      <c r="BTO138" s="465"/>
      <c r="BTP138" s="465"/>
      <c r="BTQ138" s="465"/>
      <c r="BTR138" s="465"/>
      <c r="BTS138" s="477"/>
      <c r="BTU138" s="460"/>
      <c r="BTV138" s="281"/>
      <c r="BTW138" s="281"/>
      <c r="BTX138" s="281"/>
      <c r="BTY138" s="281"/>
      <c r="BTZ138" s="303"/>
      <c r="BUA138" s="303"/>
      <c r="BUB138" s="476"/>
      <c r="BUC138" s="465"/>
      <c r="BUD138" s="465"/>
      <c r="BUE138" s="465"/>
      <c r="BUF138" s="465"/>
      <c r="BUG138" s="465"/>
      <c r="BUH138" s="477"/>
      <c r="BUJ138" s="460"/>
      <c r="BUK138" s="281"/>
      <c r="BUL138" s="281"/>
      <c r="BUM138" s="281"/>
      <c r="BUN138" s="281"/>
      <c r="BUO138" s="303"/>
      <c r="BUP138" s="303"/>
      <c r="BUQ138" s="476"/>
      <c r="BUR138" s="465"/>
      <c r="BUS138" s="465"/>
      <c r="BUT138" s="465"/>
      <c r="BUU138" s="465"/>
      <c r="BUV138" s="465"/>
      <c r="BUW138" s="477"/>
      <c r="BUY138" s="460"/>
      <c r="BUZ138" s="281"/>
      <c r="BVA138" s="281"/>
      <c r="BVB138" s="281"/>
      <c r="BVC138" s="281"/>
      <c r="BVD138" s="303"/>
      <c r="BVE138" s="303"/>
      <c r="BVF138" s="476"/>
      <c r="BVG138" s="465"/>
      <c r="BVH138" s="465"/>
      <c r="BVI138" s="465"/>
      <c r="BVJ138" s="465"/>
      <c r="BVK138" s="465"/>
      <c r="BVL138" s="477"/>
      <c r="BVN138" s="460"/>
      <c r="BVO138" s="281"/>
      <c r="BVP138" s="281"/>
      <c r="BVQ138" s="281"/>
      <c r="BVR138" s="281"/>
      <c r="BVS138" s="303"/>
      <c r="BVT138" s="303"/>
      <c r="BVU138" s="476"/>
      <c r="BVV138" s="465"/>
      <c r="BVW138" s="465"/>
      <c r="BVX138" s="465"/>
      <c r="BVY138" s="465"/>
      <c r="BVZ138" s="465"/>
      <c r="BWA138" s="477"/>
    </row>
    <row r="139" spans="2:1951" hidden="1" x14ac:dyDescent="0.2"/>
  </sheetData>
  <sheetProtection algorithmName="SHA-512" hashValue="czuQZ6aV2a5pRD2xlxPgquTG6qES61c7Zi6OQgRVKPiYA60Ou3vbm7CPtPd7Mf2+v3AdrKUL+wcG2hnzRMKGEg==" saltValue="1gw9jxYZ1b0QiVPA3RKCAQ==" spinCount="100000" sheet="1" objects="1" scenarios="1"/>
  <mergeCells count="5">
    <mergeCell ref="B3:B5"/>
    <mergeCell ref="BK3:BX3"/>
    <mergeCell ref="GA3:GN3"/>
    <mergeCell ref="HE3:HR3"/>
    <mergeCell ref="QZ3:RM3"/>
  </mergeCells>
  <pageMargins left="0.78740157499999996" right="0.78740157499999996" top="0.984251969" bottom="0.984251969" header="0.4921259845" footer="0.4921259845"/>
  <pageSetup paperSize="9" scale="40" orientation="landscape" r:id="rId1"/>
  <headerFooter alignWithMargins="0">
    <oddHeader>&amp;L &amp;A, Seite &amp;P von &amp;N&amp;R&amp;D</oddHeader>
  </headerFooter>
  <ignoredErrors>
    <ignoredError sqref="N7:P11 C7:M8 C32:AF35 C26:AF30 C89:AF92 C94:AF106 C75:AF87 C70:AF73 C56:AF68 C51:AF54 C74:M74 C55:M55 C37:AF37 C36:M36 C132:AF138 O131:AF131 C127:AF130 Q126 C113:AF125 O112:AF112 C108:AF111 Q107 O93:AF93 Q88 O74:AF74 Q69 O55:AF55 Q50 O36:AF36 Q31 N18:P20 O17:P17 N13:P16 C93:M93 C112:M112 C131:M131 C17:M20 C13:M16 AF31 AF50 AF69 AF88 AF107 AF126 C10:M11 E9:M9 C22:M24 G21 N22:P23 N21 C39:AF49 C38:Q38 V38 AC38 AF38 BVT131 BVQ7:BVR8" unlockedFormula="1"/>
    <ignoredError sqref="N131 N112 N93 N74 N55 N36 N17" formula="1"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0">
    <tabColor indexed="43"/>
    <pageSetUpPr fitToPage="1"/>
  </sheetPr>
  <dimension ref="B1:Q13"/>
  <sheetViews>
    <sheetView showGridLines="0" zoomScaleNormal="100" workbookViewId="0"/>
  </sheetViews>
  <sheetFormatPr baseColWidth="10" defaultRowHeight="14.25" x14ac:dyDescent="0.2"/>
  <cols>
    <col min="1" max="1" width="2.7109375" style="11" customWidth="1"/>
    <col min="2" max="2" width="33.85546875" style="11" customWidth="1"/>
    <col min="3" max="17" width="17.7109375" style="11" customWidth="1"/>
    <col min="18" max="18" width="2.7109375" style="11" customWidth="1"/>
    <col min="19" max="21" width="16.7109375" style="11" customWidth="1"/>
    <col min="22" max="16384" width="11.42578125" style="11"/>
  </cols>
  <sheetData>
    <row r="1" spans="2:17" ht="30" customHeight="1" x14ac:dyDescent="0.2">
      <c r="B1" s="36" t="str">
        <f>"A5. Darstellung des Energieflusses " &amp; 'A. Allgemeine Informationen'!C17</f>
        <v>A5. Darstellung des Energieflusses 2025</v>
      </c>
    </row>
    <row r="2" spans="2:17" ht="12" customHeight="1" thickBot="1" x14ac:dyDescent="0.25">
      <c r="B2" s="155"/>
    </row>
    <row r="3" spans="2:17" s="155" customFormat="1" ht="18" customHeight="1" x14ac:dyDescent="0.2">
      <c r="B3" s="647" t="s">
        <v>537</v>
      </c>
      <c r="C3" s="648"/>
      <c r="D3" s="648"/>
      <c r="E3" s="648"/>
      <c r="F3" s="648"/>
      <c r="G3" s="648"/>
      <c r="H3" s="648"/>
      <c r="I3" s="648"/>
      <c r="J3" s="648"/>
      <c r="K3" s="648"/>
      <c r="L3" s="648"/>
      <c r="M3" s="648"/>
      <c r="N3" s="648"/>
      <c r="O3" s="648"/>
      <c r="P3" s="648"/>
      <c r="Q3" s="649"/>
    </row>
    <row r="4" spans="2:17" s="155" customFormat="1" ht="18" customHeight="1" x14ac:dyDescent="0.2">
      <c r="B4" s="1321" t="s">
        <v>127</v>
      </c>
      <c r="C4" s="423" t="s">
        <v>542</v>
      </c>
      <c r="D4" s="484"/>
      <c r="E4" s="493"/>
      <c r="F4" s="488"/>
      <c r="G4" s="486" t="s">
        <v>543</v>
      </c>
      <c r="H4" s="484"/>
      <c r="I4" s="484"/>
      <c r="J4" s="484"/>
      <c r="K4" s="484"/>
      <c r="L4" s="484"/>
      <c r="M4" s="488"/>
      <c r="N4" s="1322" t="s">
        <v>558</v>
      </c>
      <c r="O4" s="1324" t="s">
        <v>577</v>
      </c>
      <c r="P4" s="650" t="s">
        <v>104</v>
      </c>
      <c r="Q4" s="651"/>
    </row>
    <row r="5" spans="2:17" ht="90" customHeight="1" x14ac:dyDescent="0.2">
      <c r="B5" s="1321"/>
      <c r="C5" s="485" t="s">
        <v>557</v>
      </c>
      <c r="D5" s="485" t="s">
        <v>584</v>
      </c>
      <c r="E5" s="494" t="s">
        <v>556</v>
      </c>
      <c r="F5" s="489" t="s">
        <v>552</v>
      </c>
      <c r="G5" s="487" t="s">
        <v>553</v>
      </c>
      <c r="H5" s="485" t="s">
        <v>554</v>
      </c>
      <c r="I5" s="485" t="s">
        <v>555</v>
      </c>
      <c r="J5" s="485" t="s">
        <v>1171</v>
      </c>
      <c r="K5" s="485" t="s">
        <v>614</v>
      </c>
      <c r="L5" s="485" t="s">
        <v>556</v>
      </c>
      <c r="M5" s="489" t="s">
        <v>552</v>
      </c>
      <c r="N5" s="1323"/>
      <c r="O5" s="1325"/>
      <c r="P5" s="632" t="s">
        <v>578</v>
      </c>
      <c r="Q5" s="633" t="s">
        <v>579</v>
      </c>
    </row>
    <row r="6" spans="2:17" ht="14.25" customHeight="1" x14ac:dyDescent="0.2">
      <c r="B6" s="482" t="s">
        <v>1076</v>
      </c>
      <c r="C6" s="587">
        <f>'E2. vorgelagerte Netzkosten'!H10</f>
        <v>0</v>
      </c>
      <c r="D6" s="845"/>
      <c r="E6" s="203"/>
      <c r="F6" s="490">
        <f t="shared" ref="F6:F12" si="0">SUM(C6:E6)</f>
        <v>0</v>
      </c>
      <c r="G6" s="836"/>
      <c r="H6" s="837"/>
      <c r="I6" s="843"/>
      <c r="J6" s="843"/>
      <c r="K6" s="838"/>
      <c r="L6" s="839"/>
      <c r="M6" s="840"/>
      <c r="N6" s="203"/>
      <c r="O6" s="511"/>
      <c r="P6" s="592"/>
      <c r="Q6" s="593"/>
    </row>
    <row r="7" spans="2:17" ht="15" customHeight="1" x14ac:dyDescent="0.2">
      <c r="B7" s="482" t="s">
        <v>129</v>
      </c>
      <c r="C7" s="587">
        <f>'E2. vorgelagerte Netzkosten'!H11</f>
        <v>0</v>
      </c>
      <c r="D7" s="587">
        <f>SUM('E3. dezentrale Einspeisung'!F11:F18)</f>
        <v>0</v>
      </c>
      <c r="E7" s="203"/>
      <c r="F7" s="490">
        <f t="shared" si="0"/>
        <v>0</v>
      </c>
      <c r="G7" s="832">
        <f>'E1. Erzielb. Erlöse'!K15</f>
        <v>0</v>
      </c>
      <c r="H7" s="413">
        <f>'E1. Erzielb. Erlöse'!N15</f>
        <v>0</v>
      </c>
      <c r="I7" s="591"/>
      <c r="J7" s="844"/>
      <c r="K7" s="833">
        <f>'E1. Erzielb. Erlöse'!J50+'E1. Erzielb. Erlöse'!J59</f>
        <v>0</v>
      </c>
      <c r="L7" s="834">
        <f>'E1. Erzielb. Erlöse'!K155+'E1. Erzielb. Erlöse'!N155</f>
        <v>0</v>
      </c>
      <c r="M7" s="835">
        <f t="shared" ref="M7:M12" si="1">SUM(G7:L7)</f>
        <v>0</v>
      </c>
      <c r="N7" s="203"/>
      <c r="O7" s="511"/>
      <c r="P7" s="592"/>
      <c r="Q7" s="593"/>
    </row>
    <row r="8" spans="2:17" ht="15" customHeight="1" x14ac:dyDescent="0.2">
      <c r="B8" s="482" t="s">
        <v>2</v>
      </c>
      <c r="C8" s="587">
        <f>'E2. vorgelagerte Netzkosten'!H12</f>
        <v>0</v>
      </c>
      <c r="D8" s="587">
        <f>SUM('E3. dezentrale Einspeisung'!F20:F27)</f>
        <v>0</v>
      </c>
      <c r="E8" s="203"/>
      <c r="F8" s="490">
        <f t="shared" si="0"/>
        <v>0</v>
      </c>
      <c r="G8" s="588">
        <f>'E1. Erzielb. Erlöse'!K16</f>
        <v>0</v>
      </c>
      <c r="H8" s="587">
        <f>'E1. Erzielb. Erlöse'!N16</f>
        <v>0</v>
      </c>
      <c r="I8" s="591"/>
      <c r="J8" s="841"/>
      <c r="K8" s="589">
        <f>'E1. Erzielb. Erlöse'!J51+'E1. Erzielb. Erlöse'!J60</f>
        <v>0</v>
      </c>
      <c r="L8" s="518">
        <f>'E1. Erzielb. Erlöse'!K156+'E1. Erzielb. Erlöse'!N156</f>
        <v>0</v>
      </c>
      <c r="M8" s="590">
        <f t="shared" si="1"/>
        <v>0</v>
      </c>
      <c r="N8" s="203"/>
      <c r="O8" s="511"/>
      <c r="P8" s="592"/>
      <c r="Q8" s="593"/>
    </row>
    <row r="9" spans="2:17" ht="15" customHeight="1" x14ac:dyDescent="0.2">
      <c r="B9" s="482" t="s">
        <v>130</v>
      </c>
      <c r="C9" s="587">
        <f>'E2. vorgelagerte Netzkosten'!H13</f>
        <v>0</v>
      </c>
      <c r="D9" s="587">
        <f>SUM('E3. dezentrale Einspeisung'!F29:F36)</f>
        <v>0</v>
      </c>
      <c r="E9" s="203"/>
      <c r="F9" s="490">
        <f t="shared" si="0"/>
        <v>0</v>
      </c>
      <c r="G9" s="588">
        <f>'E1. Erzielb. Erlöse'!K17</f>
        <v>0</v>
      </c>
      <c r="H9" s="587">
        <f>'E1. Erzielb. Erlöse'!N17</f>
        <v>0</v>
      </c>
      <c r="I9" s="591"/>
      <c r="J9" s="841"/>
      <c r="K9" s="589">
        <f>'E1. Erzielb. Erlöse'!J52+'E1. Erzielb. Erlöse'!J61</f>
        <v>0</v>
      </c>
      <c r="L9" s="518">
        <f>'E1. Erzielb. Erlöse'!K157+'E1. Erzielb. Erlöse'!N157</f>
        <v>0</v>
      </c>
      <c r="M9" s="590">
        <f t="shared" si="1"/>
        <v>0</v>
      </c>
      <c r="N9" s="203"/>
      <c r="O9" s="511"/>
      <c r="P9" s="592"/>
      <c r="Q9" s="593"/>
    </row>
    <row r="10" spans="2:17" ht="15" customHeight="1" x14ac:dyDescent="0.2">
      <c r="B10" s="482" t="s">
        <v>3</v>
      </c>
      <c r="C10" s="587">
        <f>'E2. vorgelagerte Netzkosten'!H14</f>
        <v>0</v>
      </c>
      <c r="D10" s="587">
        <f>SUM('E3. dezentrale Einspeisung'!F38:F45)</f>
        <v>0</v>
      </c>
      <c r="E10" s="203"/>
      <c r="F10" s="490">
        <f t="shared" si="0"/>
        <v>0</v>
      </c>
      <c r="G10" s="588">
        <f>'E1. Erzielb. Erlöse'!K18</f>
        <v>0</v>
      </c>
      <c r="H10" s="587">
        <f>'E1. Erzielb. Erlöse'!N18</f>
        <v>0</v>
      </c>
      <c r="I10" s="591"/>
      <c r="J10" s="842"/>
      <c r="K10" s="589">
        <f>'E1. Erzielb. Erlöse'!J53+'E1. Erzielb. Erlöse'!J62</f>
        <v>0</v>
      </c>
      <c r="L10" s="518">
        <f>'E1. Erzielb. Erlöse'!K158+'E1. Erzielb. Erlöse'!N158</f>
        <v>0</v>
      </c>
      <c r="M10" s="590">
        <f t="shared" si="1"/>
        <v>0</v>
      </c>
      <c r="N10" s="203"/>
      <c r="O10" s="511"/>
      <c r="P10" s="592"/>
      <c r="Q10" s="593"/>
    </row>
    <row r="11" spans="2:17" ht="15" customHeight="1" x14ac:dyDescent="0.2">
      <c r="B11" s="482" t="s">
        <v>131</v>
      </c>
      <c r="C11" s="587">
        <f>'E2. vorgelagerte Netzkosten'!H15</f>
        <v>0</v>
      </c>
      <c r="D11" s="587">
        <f>SUM('E3. dezentrale Einspeisung'!F47:F54)</f>
        <v>0</v>
      </c>
      <c r="E11" s="203"/>
      <c r="F11" s="490">
        <f t="shared" si="0"/>
        <v>0</v>
      </c>
      <c r="G11" s="588">
        <f>'E1. Erzielb. Erlöse'!K19</f>
        <v>0</v>
      </c>
      <c r="H11" s="587">
        <f>'E1. Erzielb. Erlöse'!N19</f>
        <v>0</v>
      </c>
      <c r="I11" s="594"/>
      <c r="J11" s="589">
        <f>'E1. Erzielb. Erlöse'!K37+'E1. Erzielb. Erlöse'!N37</f>
        <v>0</v>
      </c>
      <c r="K11" s="589">
        <f>'E1. Erzielb. Erlöse'!J54</f>
        <v>0</v>
      </c>
      <c r="L11" s="518">
        <f>'E1. Erzielb. Erlöse'!K159+'E1. Erzielb. Erlöse'!N159</f>
        <v>0</v>
      </c>
      <c r="M11" s="590">
        <f t="shared" si="1"/>
        <v>0</v>
      </c>
      <c r="N11" s="203"/>
      <c r="O11" s="511"/>
      <c r="P11" s="592"/>
      <c r="Q11" s="593"/>
    </row>
    <row r="12" spans="2:17" ht="15" customHeight="1" x14ac:dyDescent="0.2">
      <c r="B12" s="482" t="s">
        <v>132</v>
      </c>
      <c r="C12" s="587">
        <f>'E2. vorgelagerte Netzkosten'!H16</f>
        <v>0</v>
      </c>
      <c r="D12" s="587">
        <f>SUM('E3. dezentrale Einspeisung'!F56:F62)</f>
        <v>0</v>
      </c>
      <c r="E12" s="203"/>
      <c r="F12" s="490">
        <f t="shared" si="0"/>
        <v>0</v>
      </c>
      <c r="G12" s="588">
        <f>'E1. Erzielb. Erlöse'!K20</f>
        <v>0</v>
      </c>
      <c r="H12" s="587">
        <f>'E1. Erzielb. Erlöse'!N20</f>
        <v>0</v>
      </c>
      <c r="I12" s="589">
        <f>'E1. Erzielb. Erlöse'!J24</f>
        <v>0</v>
      </c>
      <c r="J12" s="589">
        <f>'E1. Erzielb. Erlöse'!K38+'E1. Erzielb. Erlöse'!N38+'E1. Erzielb. Erlöse'!J41+'E1. Erzielb. Erlöse'!J33+SUM('E1. Erzielb. Erlöse'!J27:J30,'E1. Erzielb. Erlöse'!J44:J46)</f>
        <v>0</v>
      </c>
      <c r="K12" s="589">
        <f>'E1. Erzielb. Erlöse'!J55</f>
        <v>0</v>
      </c>
      <c r="L12" s="518">
        <f>'E1. Erzielb. Erlöse'!K160+'E1. Erzielb. Erlöse'!N160+'E1. Erzielb. Erlöse'!K161</f>
        <v>0</v>
      </c>
      <c r="M12" s="590">
        <f t="shared" si="1"/>
        <v>0</v>
      </c>
      <c r="N12" s="203"/>
      <c r="O12" s="511"/>
      <c r="P12" s="595"/>
      <c r="Q12" s="596"/>
    </row>
    <row r="13" spans="2:17" ht="15" customHeight="1" thickBot="1" x14ac:dyDescent="0.25">
      <c r="B13" s="483" t="s">
        <v>15</v>
      </c>
      <c r="C13" s="513">
        <f>SUM(C6:C12)</f>
        <v>0</v>
      </c>
      <c r="D13" s="513">
        <f>SUM(D6:D12)</f>
        <v>0</v>
      </c>
      <c r="E13" s="513">
        <f t="shared" ref="E13:F13" si="2">SUM(E6:E12)</f>
        <v>0</v>
      </c>
      <c r="F13" s="514">
        <f t="shared" si="2"/>
        <v>0</v>
      </c>
      <c r="G13" s="515">
        <f>SUM(G6:G12)</f>
        <v>0</v>
      </c>
      <c r="H13" s="515">
        <f t="shared" ref="H13:O13" si="3">SUM(H6:H12)</f>
        <v>0</v>
      </c>
      <c r="I13" s="515">
        <f t="shared" si="3"/>
        <v>0</v>
      </c>
      <c r="J13" s="515">
        <f t="shared" si="3"/>
        <v>0</v>
      </c>
      <c r="K13" s="515">
        <f t="shared" si="3"/>
        <v>0</v>
      </c>
      <c r="L13" s="515">
        <f t="shared" si="3"/>
        <v>0</v>
      </c>
      <c r="M13" s="514">
        <f t="shared" si="3"/>
        <v>0</v>
      </c>
      <c r="N13" s="515">
        <f t="shared" si="3"/>
        <v>0</v>
      </c>
      <c r="O13" s="514">
        <f t="shared" si="3"/>
        <v>0</v>
      </c>
      <c r="P13" s="516">
        <f>F13-M13-N13-O13</f>
        <v>0</v>
      </c>
      <c r="Q13" s="597">
        <f>IFERROR(P13/F13,0)</f>
        <v>0</v>
      </c>
    </row>
  </sheetData>
  <sheetProtection algorithmName="SHA-512" hashValue="jAZnplVEZNkZUmfafy/UlqXexCNmT8abKc01nLk1AjlT4FM1Rl7UJwTKxLIW3i6gesff1AF4v6eomMdiDlqeog==" saltValue="rvZDdxiqlUjiQeDtqKdDLA==" spinCount="100000" sheet="1" objects="1" scenarios="1"/>
  <mergeCells count="3">
    <mergeCell ref="B4:B5"/>
    <mergeCell ref="N4:N5"/>
    <mergeCell ref="O4:O5"/>
  </mergeCells>
  <conditionalFormatting sqref="Q6:Q12">
    <cfRule type="expression" dxfId="22" priority="1">
      <formula>OR(Q6&gt;1%,Q6&lt;-1%)</formula>
    </cfRule>
  </conditionalFormatting>
  <conditionalFormatting sqref="Q13">
    <cfRule type="expression" dxfId="21" priority="2">
      <formula>OR($Q$13&gt;0.01,$Q$13&lt;-0.01)</formula>
    </cfRule>
  </conditionalFormatting>
  <pageMargins left="0.78740157499999996" right="0.78740157499999996" top="0.984251969" bottom="0.984251969" header="0.4921259845" footer="0.4921259845"/>
  <pageSetup paperSize="9" orientation="landscape" r:id="rId1"/>
  <headerFooter alignWithMargins="0">
    <oddHeader>&amp;L &amp;A, Seite &amp;P von &amp;N&amp;R&amp;D</oddHeader>
  </headerFooter>
  <ignoredErrors>
    <ignoredError sqref="D8:D12 D7 L7:L12"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AC9B-BEEF-4CA3-8587-286146626804}">
  <sheetPr codeName="Tabelle15">
    <tabColor rgb="FFFFFF99"/>
  </sheetPr>
  <dimension ref="A1:U20"/>
  <sheetViews>
    <sheetView showGridLines="0" workbookViewId="0"/>
  </sheetViews>
  <sheetFormatPr baseColWidth="10" defaultRowHeight="15" x14ac:dyDescent="0.25"/>
  <cols>
    <col min="1" max="1" width="2.85546875" style="1046" customWidth="1"/>
    <col min="2" max="2" width="22.7109375" style="1046" customWidth="1"/>
    <col min="3" max="3" width="13" style="1046" bestFit="1" customWidth="1"/>
    <col min="4" max="16" width="11.42578125" style="1046"/>
    <col min="17" max="17" width="11.5703125" style="1046" customWidth="1"/>
    <col min="18" max="20" width="11.42578125" style="1046"/>
    <col min="21" max="21" width="17.5703125" style="1046" bestFit="1" customWidth="1"/>
    <col min="22" max="16384" width="11.42578125" style="1046"/>
  </cols>
  <sheetData>
    <row r="1" spans="1:21" ht="28.5" customHeight="1" x14ac:dyDescent="0.25">
      <c r="B1" s="36" t="s">
        <v>1334</v>
      </c>
    </row>
    <row r="2" spans="1:21" ht="9.75" customHeight="1" x14ac:dyDescent="0.25"/>
    <row r="3" spans="1:21" ht="135" x14ac:dyDescent="0.25">
      <c r="A3" s="1326"/>
      <c r="B3" s="1064" t="s">
        <v>1305</v>
      </c>
      <c r="C3" s="1065" t="s">
        <v>1306</v>
      </c>
      <c r="D3" s="1065" t="s">
        <v>1307</v>
      </c>
      <c r="E3" s="1065" t="s">
        <v>1308</v>
      </c>
      <c r="F3" s="1065" t="s">
        <v>1318</v>
      </c>
      <c r="G3" s="1065" t="s">
        <v>1312</v>
      </c>
      <c r="H3" s="1065" t="s">
        <v>1335</v>
      </c>
      <c r="I3" s="1065" t="s">
        <v>1337</v>
      </c>
      <c r="J3" s="1065" t="s">
        <v>1338</v>
      </c>
      <c r="K3" s="1065" t="s">
        <v>1339</v>
      </c>
      <c r="L3" s="1065" t="s">
        <v>1340</v>
      </c>
      <c r="M3" s="1065" t="s">
        <v>1341</v>
      </c>
      <c r="N3" s="1065" t="s">
        <v>1342</v>
      </c>
      <c r="O3" s="1065" t="s">
        <v>1319</v>
      </c>
      <c r="P3" s="1065" t="s">
        <v>1320</v>
      </c>
      <c r="Q3" s="1065" t="s">
        <v>1321</v>
      </c>
      <c r="R3" s="1065" t="s">
        <v>1322</v>
      </c>
      <c r="S3" s="1047"/>
    </row>
    <row r="4" spans="1:21" x14ac:dyDescent="0.25">
      <c r="A4" s="1326"/>
      <c r="B4" s="1048" t="s">
        <v>2</v>
      </c>
      <c r="C4" s="1069"/>
      <c r="D4" s="1237" t="str">
        <f>IF(AND(C4&gt;2,C4&lt;&gt;""),(0.7*$C4-1.4)/(0.7*$C4-0.4),"")</f>
        <v/>
      </c>
      <c r="E4" s="1060"/>
      <c r="F4" s="1063">
        <f>IF(AND(C4&gt;2,D4&lt;&gt;""),D4*E4*0.9,0)</f>
        <v>0</v>
      </c>
      <c r="G4" s="1062">
        <f>IF(E4&lt;&gt;"",E4/$E$10,0)</f>
        <v>0</v>
      </c>
      <c r="H4" s="1061">
        <f>$G4*H10</f>
        <v>0</v>
      </c>
      <c r="I4" s="1061">
        <f>$G4*I10</f>
        <v>0</v>
      </c>
      <c r="J4" s="1061">
        <f>$G4*J10</f>
        <v>0</v>
      </c>
      <c r="K4" s="1061">
        <f t="shared" ref="K4:N4" si="0">$G4*K10</f>
        <v>0</v>
      </c>
      <c r="L4" s="1061">
        <f t="shared" si="0"/>
        <v>0</v>
      </c>
      <c r="M4" s="1061">
        <f t="shared" si="0"/>
        <v>0</v>
      </c>
      <c r="N4" s="1061">
        <f t="shared" si="0"/>
        <v>0</v>
      </c>
      <c r="O4" s="1049">
        <f>SUM(H4:N4)</f>
        <v>0</v>
      </c>
      <c r="P4" s="1049">
        <f>E4+O4</f>
        <v>0</v>
      </c>
      <c r="Q4" s="1063">
        <f>IFERROR(P4*D4*0.9,0)</f>
        <v>0</v>
      </c>
      <c r="R4" s="1049">
        <f>Q4-F4</f>
        <v>0</v>
      </c>
      <c r="S4" s="1050"/>
      <c r="T4" s="1051"/>
      <c r="U4" s="1052"/>
    </row>
    <row r="5" spans="1:21" ht="22.5" x14ac:dyDescent="0.25">
      <c r="A5" s="1326"/>
      <c r="B5" s="1048" t="s">
        <v>773</v>
      </c>
      <c r="C5" s="1069"/>
      <c r="D5" s="1237" t="str">
        <f t="shared" ref="D5:D8" si="1">IF(AND(C5&gt;2,C5&lt;&gt;""),(0.7*$C5-1.4)/(0.7*$C5-0.4),"")</f>
        <v/>
      </c>
      <c r="E5" s="1060"/>
      <c r="F5" s="1063">
        <f t="shared" ref="F5:F8" si="2">IF(AND(C5&gt;2,D5&lt;&gt;""),D5*E5*0.9,0)</f>
        <v>0</v>
      </c>
      <c r="G5" s="1062">
        <f t="shared" ref="G5:G8" si="3">IF(E5&lt;&gt;"",E5/$E$10,0)</f>
        <v>0</v>
      </c>
      <c r="H5" s="1061">
        <f>$G5*H10</f>
        <v>0</v>
      </c>
      <c r="I5" s="1061">
        <f>$G5*I10</f>
        <v>0</v>
      </c>
      <c r="J5" s="1061">
        <f>$G5*J10</f>
        <v>0</v>
      </c>
      <c r="K5" s="1061">
        <f t="shared" ref="K5:N5" si="4">$G5*K10</f>
        <v>0</v>
      </c>
      <c r="L5" s="1061">
        <f t="shared" si="4"/>
        <v>0</v>
      </c>
      <c r="M5" s="1061">
        <f t="shared" si="4"/>
        <v>0</v>
      </c>
      <c r="N5" s="1061">
        <f t="shared" si="4"/>
        <v>0</v>
      </c>
      <c r="O5" s="1049">
        <f t="shared" ref="O5:O8" si="5">SUM(H5:N5)</f>
        <v>0</v>
      </c>
      <c r="P5" s="1049">
        <f>E5+O5</f>
        <v>0</v>
      </c>
      <c r="Q5" s="1063">
        <f t="shared" ref="Q5:Q8" si="6">IFERROR(P5*D5*0.9,0)</f>
        <v>0</v>
      </c>
      <c r="R5" s="1049">
        <f t="shared" ref="R5:R8" si="7">Q5-F5</f>
        <v>0</v>
      </c>
      <c r="T5" s="1051"/>
      <c r="U5" s="1052"/>
    </row>
    <row r="6" spans="1:21" x14ac:dyDescent="0.25">
      <c r="A6" s="1326"/>
      <c r="B6" s="1048" t="s">
        <v>3</v>
      </c>
      <c r="C6" s="1069"/>
      <c r="D6" s="1237" t="str">
        <f t="shared" si="1"/>
        <v/>
      </c>
      <c r="E6" s="1060"/>
      <c r="F6" s="1063">
        <f t="shared" si="2"/>
        <v>0</v>
      </c>
      <c r="G6" s="1062">
        <f t="shared" si="3"/>
        <v>0</v>
      </c>
      <c r="H6" s="1061">
        <f>$G6*H10</f>
        <v>0</v>
      </c>
      <c r="I6" s="1061">
        <f>$G6*I10</f>
        <v>0</v>
      </c>
      <c r="J6" s="1061">
        <f>$G6*J10</f>
        <v>0</v>
      </c>
      <c r="K6" s="1061">
        <f t="shared" ref="K6:N6" si="8">$G6*K10</f>
        <v>0</v>
      </c>
      <c r="L6" s="1061">
        <f t="shared" si="8"/>
        <v>0</v>
      </c>
      <c r="M6" s="1061">
        <f t="shared" si="8"/>
        <v>0</v>
      </c>
      <c r="N6" s="1061">
        <f t="shared" si="8"/>
        <v>0</v>
      </c>
      <c r="O6" s="1049">
        <f t="shared" si="5"/>
        <v>0</v>
      </c>
      <c r="P6" s="1049">
        <f>E6+O6</f>
        <v>0</v>
      </c>
      <c r="Q6" s="1063">
        <f t="shared" si="6"/>
        <v>0</v>
      </c>
      <c r="R6" s="1049">
        <f t="shared" si="7"/>
        <v>0</v>
      </c>
      <c r="T6" s="1051"/>
      <c r="U6" s="1052"/>
    </row>
    <row r="7" spans="1:21" ht="22.5" x14ac:dyDescent="0.25">
      <c r="A7" s="1326"/>
      <c r="B7" s="1048" t="s">
        <v>675</v>
      </c>
      <c r="C7" s="1069"/>
      <c r="D7" s="1237" t="str">
        <f t="shared" si="1"/>
        <v/>
      </c>
      <c r="E7" s="1060"/>
      <c r="F7" s="1063">
        <f t="shared" si="2"/>
        <v>0</v>
      </c>
      <c r="G7" s="1062">
        <f t="shared" si="3"/>
        <v>0</v>
      </c>
      <c r="H7" s="1061">
        <f>$G7*H10</f>
        <v>0</v>
      </c>
      <c r="I7" s="1061">
        <f>$G7*I10</f>
        <v>0</v>
      </c>
      <c r="J7" s="1061">
        <f>$G7*J10</f>
        <v>0</v>
      </c>
      <c r="K7" s="1061">
        <f t="shared" ref="K7:N7" si="9">$G7*K10</f>
        <v>0</v>
      </c>
      <c r="L7" s="1061">
        <f t="shared" si="9"/>
        <v>0</v>
      </c>
      <c r="M7" s="1061">
        <f t="shared" si="9"/>
        <v>0</v>
      </c>
      <c r="N7" s="1061">
        <f t="shared" si="9"/>
        <v>0</v>
      </c>
      <c r="O7" s="1049">
        <f t="shared" si="5"/>
        <v>0</v>
      </c>
      <c r="P7" s="1049">
        <f>E7+O7</f>
        <v>0</v>
      </c>
      <c r="Q7" s="1063">
        <f t="shared" si="6"/>
        <v>0</v>
      </c>
      <c r="R7" s="1049">
        <f t="shared" si="7"/>
        <v>0</v>
      </c>
    </row>
    <row r="8" spans="1:21" x14ac:dyDescent="0.25">
      <c r="A8" s="1326"/>
      <c r="B8" s="1048" t="s">
        <v>4</v>
      </c>
      <c r="C8" s="1069"/>
      <c r="D8" s="1237" t="str">
        <f t="shared" si="1"/>
        <v/>
      </c>
      <c r="E8" s="1060"/>
      <c r="F8" s="1063">
        <f t="shared" si="2"/>
        <v>0</v>
      </c>
      <c r="G8" s="1062">
        <f t="shared" si="3"/>
        <v>0</v>
      </c>
      <c r="H8" s="1061">
        <f>$G8*H10</f>
        <v>0</v>
      </c>
      <c r="I8" s="1061">
        <f>$G8*I10</f>
        <v>0</v>
      </c>
      <c r="J8" s="1061">
        <f>$G8*J10</f>
        <v>0</v>
      </c>
      <c r="K8" s="1061">
        <f t="shared" ref="K8:N8" si="10">$G8*K10</f>
        <v>0</v>
      </c>
      <c r="L8" s="1061">
        <f t="shared" si="10"/>
        <v>0</v>
      </c>
      <c r="M8" s="1061">
        <f t="shared" si="10"/>
        <v>0</v>
      </c>
      <c r="N8" s="1061">
        <f t="shared" si="10"/>
        <v>0</v>
      </c>
      <c r="O8" s="1049">
        <f t="shared" si="5"/>
        <v>0</v>
      </c>
      <c r="P8" s="1049">
        <f>E8+O8</f>
        <v>0</v>
      </c>
      <c r="Q8" s="1063">
        <f t="shared" si="6"/>
        <v>0</v>
      </c>
      <c r="R8" s="1049">
        <f t="shared" si="7"/>
        <v>0</v>
      </c>
    </row>
    <row r="9" spans="1:21" ht="12" customHeight="1" thickBot="1" x14ac:dyDescent="0.3">
      <c r="A9" s="1326"/>
      <c r="B9" s="1072"/>
      <c r="C9" s="1074"/>
      <c r="D9" s="1074"/>
      <c r="E9" s="1074"/>
      <c r="F9" s="1074"/>
      <c r="G9" s="1074"/>
      <c r="H9" s="1074"/>
      <c r="I9" s="1074"/>
      <c r="J9" s="1074"/>
      <c r="K9" s="1074"/>
      <c r="L9" s="1074"/>
      <c r="M9" s="1074"/>
      <c r="N9" s="1074"/>
      <c r="O9" s="1074"/>
      <c r="P9" s="1074"/>
      <c r="Q9" s="1074"/>
      <c r="R9" s="1073"/>
    </row>
    <row r="10" spans="1:21" s="1070" customFormat="1" ht="15.75" thickBot="1" x14ac:dyDescent="0.3">
      <c r="A10" s="1326"/>
      <c r="B10" s="1053" t="s">
        <v>1336</v>
      </c>
      <c r="C10" s="1071"/>
      <c r="D10" s="1071"/>
      <c r="E10" s="1054">
        <f>SUM(E4:E8)</f>
        <v>0</v>
      </c>
      <c r="F10" s="1054">
        <f>SUM(F4:F8)</f>
        <v>0</v>
      </c>
      <c r="G10" s="1071"/>
      <c r="H10" s="1077"/>
      <c r="I10" s="1077"/>
      <c r="J10" s="1077"/>
      <c r="K10" s="1077"/>
      <c r="L10" s="1077"/>
      <c r="M10" s="1077"/>
      <c r="N10" s="1077"/>
      <c r="O10" s="1054">
        <f>SUM(H10:N10)</f>
        <v>0</v>
      </c>
      <c r="P10" s="1054">
        <f t="shared" ref="P10:R10" si="11">SUM(P4:P8)</f>
        <v>0</v>
      </c>
      <c r="Q10" s="1054">
        <f t="shared" si="11"/>
        <v>0</v>
      </c>
      <c r="R10" s="1054">
        <f t="shared" si="11"/>
        <v>0</v>
      </c>
    </row>
    <row r="11" spans="1:21" x14ac:dyDescent="0.25">
      <c r="B11" s="1055"/>
      <c r="C11" s="1056"/>
      <c r="D11" s="1056"/>
      <c r="E11" s="1057"/>
      <c r="F11" s="1057"/>
      <c r="G11" s="1057"/>
      <c r="H11" s="1057"/>
      <c r="I11" s="1057"/>
      <c r="J11" s="1057"/>
      <c r="K11" s="1057"/>
      <c r="L11" s="1057"/>
      <c r="M11" s="1057"/>
      <c r="N11" s="1057"/>
      <c r="O11" s="1057"/>
      <c r="P11" s="1057"/>
    </row>
    <row r="12" spans="1:21" ht="15" customHeight="1" x14ac:dyDescent="0.25">
      <c r="C12" s="1327" t="s">
        <v>1324</v>
      </c>
      <c r="D12" s="1328"/>
      <c r="E12" s="1329"/>
      <c r="P12" s="1327" t="str">
        <f>IF(R10&gt;0,"Die Differenz in Zelle R10 erhöht den nächsten Wälzungsbetrag.","Die Differenz in Zelle R10 mindert den nächsten Wälzungsbetrag.")</f>
        <v>Die Differenz in Zelle R10 mindert den nächsten Wälzungsbetrag.</v>
      </c>
      <c r="Q12" s="1328"/>
      <c r="R12" s="1329"/>
    </row>
    <row r="13" spans="1:21" x14ac:dyDescent="0.25">
      <c r="C13" s="1330"/>
      <c r="D13" s="1331"/>
      <c r="E13" s="1332"/>
      <c r="P13" s="1330"/>
      <c r="Q13" s="1331"/>
      <c r="R13" s="1332"/>
    </row>
    <row r="14" spans="1:21" x14ac:dyDescent="0.25">
      <c r="C14" s="1330"/>
      <c r="D14" s="1331"/>
      <c r="E14" s="1332"/>
      <c r="P14" s="1330"/>
      <c r="Q14" s="1331"/>
      <c r="R14" s="1332"/>
    </row>
    <row r="15" spans="1:21" x14ac:dyDescent="0.25">
      <c r="C15" s="1333"/>
      <c r="D15" s="1334"/>
      <c r="E15" s="1335"/>
      <c r="P15" s="1333"/>
      <c r="Q15" s="1334"/>
      <c r="R15" s="1335"/>
    </row>
    <row r="20" spans="2:14" x14ac:dyDescent="0.25">
      <c r="B20" s="1058"/>
      <c r="E20" s="1059"/>
      <c r="H20" s="1047"/>
      <c r="I20" s="1047"/>
      <c r="J20" s="1047"/>
      <c r="K20" s="1047"/>
      <c r="L20" s="1047"/>
      <c r="M20" s="1047"/>
      <c r="N20" s="1047"/>
    </row>
  </sheetData>
  <sheetProtection algorithmName="SHA-512" hashValue="3yBdJNxYjZDw8QvxGKLKJXEqzxJPwtxCs9201RqCBzEYTSaUUAT45/m0wNftD9uvbdkdsmpXsivqtHzff0WM/Q==" saltValue="jJ6BeYuOyAG6wuX6PDgPDQ==" spinCount="100000" sheet="1" objects="1" scenarios="1"/>
  <mergeCells count="3">
    <mergeCell ref="A3:A10"/>
    <mergeCell ref="C12:E15"/>
    <mergeCell ref="P12:R1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FFFF99"/>
    <pageSetUpPr fitToPage="1"/>
  </sheetPr>
  <dimension ref="A1:V170"/>
  <sheetViews>
    <sheetView showGridLines="0" zoomScale="81" zoomScaleNormal="81" zoomScaleSheetLayoutView="70" workbookViewId="0">
      <pane xSplit="2" ySplit="11" topLeftCell="C12" activePane="bottomRight" state="frozen"/>
      <selection pane="topRight" activeCell="C1" sqref="C1"/>
      <selection pane="bottomLeft" activeCell="A10" sqref="A10"/>
      <selection pane="bottomRight" activeCell="C4" sqref="C4"/>
    </sheetView>
  </sheetViews>
  <sheetFormatPr baseColWidth="10" defaultColWidth="12.5703125" defaultRowHeight="12.75" x14ac:dyDescent="0.2"/>
  <cols>
    <col min="1" max="1" width="4" style="1081" customWidth="1"/>
    <col min="2" max="2" width="104.7109375" style="1081" customWidth="1"/>
    <col min="3" max="6" width="23.5703125" style="1081" customWidth="1"/>
    <col min="7" max="7" width="21.7109375" style="1081" customWidth="1"/>
    <col min="8" max="8" width="4.140625" style="1081" customWidth="1"/>
    <col min="9" max="14" width="23.5703125" style="1081" customWidth="1"/>
    <col min="15" max="15" width="4.140625" style="1081" customWidth="1"/>
    <col min="16" max="19" width="27" style="1081" customWidth="1"/>
    <col min="20" max="20" width="4.85546875" style="1081" customWidth="1"/>
    <col min="21" max="21" width="23.85546875" style="1081" customWidth="1"/>
    <col min="22" max="23" width="3.140625" style="1081" customWidth="1"/>
    <col min="24" max="16384" width="12.5703125" style="1081"/>
  </cols>
  <sheetData>
    <row r="1" spans="2:22" ht="18" x14ac:dyDescent="0.2">
      <c r="B1" s="1079" t="str">
        <f>"E1. Erzielbare Erlöse des Jahres " &amp; 'A. Allgemeine Informationen'!C17</f>
        <v>E1. Erzielbare Erlöse des Jahres 2025</v>
      </c>
      <c r="C1" s="1080"/>
    </row>
    <row r="2" spans="2:22" ht="15" thickBot="1" x14ac:dyDescent="0.25">
      <c r="B2" s="1080"/>
      <c r="C2" s="1080"/>
    </row>
    <row r="3" spans="2:22" ht="24.95" customHeight="1" x14ac:dyDescent="0.2">
      <c r="B3" s="1082" t="s">
        <v>120</v>
      </c>
      <c r="C3" s="631" t="s">
        <v>115</v>
      </c>
    </row>
    <row r="4" spans="2:22" ht="15" customHeight="1" x14ac:dyDescent="0.2">
      <c r="B4" s="1083" t="s">
        <v>92</v>
      </c>
      <c r="C4" s="424"/>
    </row>
    <row r="5" spans="2:22" ht="15" customHeight="1" x14ac:dyDescent="0.2">
      <c r="B5" s="1253" t="s">
        <v>1242</v>
      </c>
      <c r="C5" s="1036"/>
    </row>
    <row r="6" spans="2:22" ht="15" customHeight="1" x14ac:dyDescent="0.2">
      <c r="B6" s="1253" t="s">
        <v>1243</v>
      </c>
      <c r="C6" s="1084">
        <f>C4-C5</f>
        <v>0</v>
      </c>
    </row>
    <row r="7" spans="2:22" ht="15" customHeight="1" x14ac:dyDescent="0.2">
      <c r="B7" s="1253" t="s">
        <v>93</v>
      </c>
      <c r="C7" s="1085">
        <f>U15+U24+U27+U33+U50+U59+U66+U74+U115</f>
        <v>0</v>
      </c>
      <c r="D7" s="1086"/>
    </row>
    <row r="8" spans="2:22" ht="15" customHeight="1" thickBot="1" x14ac:dyDescent="0.25">
      <c r="B8" s="94" t="s">
        <v>104</v>
      </c>
      <c r="C8" s="901">
        <f>C6-C7</f>
        <v>0</v>
      </c>
    </row>
    <row r="9" spans="2:22" ht="18" customHeight="1" thickBot="1" x14ac:dyDescent="0.25"/>
    <row r="10" spans="2:22" ht="25.5" customHeight="1" x14ac:dyDescent="0.2">
      <c r="B10" s="1087" t="s">
        <v>756</v>
      </c>
      <c r="C10" s="1359" t="s">
        <v>757</v>
      </c>
      <c r="D10" s="1360"/>
      <c r="E10" s="1360"/>
      <c r="F10" s="1360"/>
      <c r="G10" s="1360"/>
      <c r="H10" s="1088"/>
      <c r="I10" s="1359" t="s">
        <v>1</v>
      </c>
      <c r="J10" s="1362"/>
      <c r="K10" s="1362"/>
      <c r="L10" s="1362"/>
      <c r="M10" s="1362"/>
      <c r="N10" s="1362"/>
      <c r="O10" s="1088"/>
      <c r="P10" s="1364" t="s">
        <v>1088</v>
      </c>
      <c r="Q10" s="1365"/>
      <c r="R10" s="1365"/>
      <c r="S10" s="1365"/>
      <c r="T10" s="1365"/>
      <c r="U10" s="1365"/>
      <c r="V10" s="1366"/>
    </row>
    <row r="11" spans="2:22" ht="25.5" customHeight="1" x14ac:dyDescent="0.2">
      <c r="B11" s="1089" t="s">
        <v>759</v>
      </c>
      <c r="C11" s="1361"/>
      <c r="D11" s="1361"/>
      <c r="E11" s="1361"/>
      <c r="F11" s="1361"/>
      <c r="G11" s="1361"/>
      <c r="I11" s="1363"/>
      <c r="J11" s="1363"/>
      <c r="K11" s="1363"/>
      <c r="L11" s="1363"/>
      <c r="M11" s="1363"/>
      <c r="N11" s="1363"/>
      <c r="P11" s="1367"/>
      <c r="Q11" s="1368"/>
      <c r="R11" s="1368"/>
      <c r="S11" s="1368"/>
      <c r="T11" s="1368"/>
      <c r="U11" s="1368"/>
      <c r="V11" s="1369"/>
    </row>
    <row r="12" spans="2:22" ht="18" customHeight="1" x14ac:dyDescent="0.2">
      <c r="B12" s="1354" t="s">
        <v>760</v>
      </c>
      <c r="C12" s="1090" t="s">
        <v>761</v>
      </c>
      <c r="D12" s="1090"/>
      <c r="E12" s="1090"/>
      <c r="F12" s="1091"/>
      <c r="G12" s="1092"/>
      <c r="I12" s="1371" t="s">
        <v>761</v>
      </c>
      <c r="J12" s="1371"/>
      <c r="K12" s="1371"/>
      <c r="L12" s="1371"/>
      <c r="M12" s="1371"/>
      <c r="N12" s="1371"/>
      <c r="P12" s="1093" t="s">
        <v>761</v>
      </c>
      <c r="Q12" s="1094"/>
      <c r="V12" s="1095"/>
    </row>
    <row r="13" spans="2:22" ht="18" customHeight="1" x14ac:dyDescent="0.2">
      <c r="B13" s="1355"/>
      <c r="C13" s="1091" t="s">
        <v>762</v>
      </c>
      <c r="D13" s="1091"/>
      <c r="E13" s="1091" t="s">
        <v>763</v>
      </c>
      <c r="F13" s="1091"/>
      <c r="G13" s="1096"/>
      <c r="I13" s="1372" t="s">
        <v>762</v>
      </c>
      <c r="J13" s="1372"/>
      <c r="K13" s="1372"/>
      <c r="L13" s="1372" t="s">
        <v>763</v>
      </c>
      <c r="M13" s="1372"/>
      <c r="N13" s="1372"/>
      <c r="O13" s="1097"/>
      <c r="P13" s="1098" t="s">
        <v>764</v>
      </c>
      <c r="Q13" s="1098" t="s">
        <v>765</v>
      </c>
      <c r="U13" s="1099"/>
      <c r="V13" s="1095"/>
    </row>
    <row r="14" spans="2:22" ht="36" customHeight="1" x14ac:dyDescent="0.2">
      <c r="B14" s="1100"/>
      <c r="C14" s="1101" t="s">
        <v>766</v>
      </c>
      <c r="D14" s="1101" t="s">
        <v>767</v>
      </c>
      <c r="E14" s="1101" t="s">
        <v>766</v>
      </c>
      <c r="F14" s="1101" t="s">
        <v>767</v>
      </c>
      <c r="G14" s="1102"/>
      <c r="I14" s="1103" t="s">
        <v>768</v>
      </c>
      <c r="J14" s="1101" t="s">
        <v>769</v>
      </c>
      <c r="K14" s="1101" t="s">
        <v>770</v>
      </c>
      <c r="L14" s="1103" t="s">
        <v>768</v>
      </c>
      <c r="M14" s="1101" t="s">
        <v>769</v>
      </c>
      <c r="N14" s="1101" t="s">
        <v>770</v>
      </c>
      <c r="O14" s="1097"/>
      <c r="P14" s="1104" t="s">
        <v>758</v>
      </c>
      <c r="Q14" s="1105" t="s">
        <v>758</v>
      </c>
      <c r="R14" s="1097"/>
      <c r="S14" s="1097"/>
      <c r="T14" s="1097"/>
      <c r="U14" s="1106" t="s">
        <v>771</v>
      </c>
      <c r="V14" s="1095"/>
    </row>
    <row r="15" spans="2:22" ht="15" customHeight="1" x14ac:dyDescent="0.2">
      <c r="B15" s="1107" t="s">
        <v>772</v>
      </c>
      <c r="C15" s="782"/>
      <c r="D15" s="782"/>
      <c r="E15" s="782"/>
      <c r="F15" s="782"/>
      <c r="G15" s="1108"/>
      <c r="I15" s="783"/>
      <c r="J15" s="783"/>
      <c r="K15" s="783"/>
      <c r="L15" s="783"/>
      <c r="M15" s="783"/>
      <c r="N15" s="783"/>
      <c r="O15" s="1109"/>
      <c r="P15" s="1110">
        <f t="shared" ref="P15:P20" si="0">(C15*J15)+(D15*K15/100)</f>
        <v>0</v>
      </c>
      <c r="Q15" s="1110">
        <f t="shared" ref="Q15:Q20" si="1">(E15*M15)+(F15*N15/100)</f>
        <v>0</v>
      </c>
      <c r="U15" s="1111">
        <f>SUM(P15:Q20)</f>
        <v>0</v>
      </c>
      <c r="V15" s="1095"/>
    </row>
    <row r="16" spans="2:22" ht="15" customHeight="1" x14ac:dyDescent="0.2">
      <c r="B16" s="1107" t="s">
        <v>2</v>
      </c>
      <c r="C16" s="782"/>
      <c r="D16" s="782"/>
      <c r="E16" s="782"/>
      <c r="F16" s="782"/>
      <c r="G16" s="1108"/>
      <c r="I16" s="783"/>
      <c r="J16" s="783"/>
      <c r="K16" s="783"/>
      <c r="L16" s="783"/>
      <c r="M16" s="783"/>
      <c r="N16" s="783"/>
      <c r="O16" s="1112"/>
      <c r="P16" s="1110">
        <f t="shared" si="0"/>
        <v>0</v>
      </c>
      <c r="Q16" s="1110">
        <f t="shared" si="1"/>
        <v>0</v>
      </c>
      <c r="U16" s="1113"/>
      <c r="V16" s="1095"/>
    </row>
    <row r="17" spans="2:22" ht="15" customHeight="1" x14ac:dyDescent="0.2">
      <c r="B17" s="1107" t="s">
        <v>773</v>
      </c>
      <c r="C17" s="782"/>
      <c r="D17" s="782"/>
      <c r="E17" s="782"/>
      <c r="F17" s="782"/>
      <c r="G17" s="1108"/>
      <c r="I17" s="783"/>
      <c r="J17" s="783"/>
      <c r="K17" s="783"/>
      <c r="L17" s="783"/>
      <c r="M17" s="783"/>
      <c r="N17" s="783"/>
      <c r="O17" s="1112"/>
      <c r="P17" s="1110">
        <f t="shared" si="0"/>
        <v>0</v>
      </c>
      <c r="Q17" s="1110">
        <f t="shared" si="1"/>
        <v>0</v>
      </c>
      <c r="U17" s="1113"/>
      <c r="V17" s="1095"/>
    </row>
    <row r="18" spans="2:22" ht="15" customHeight="1" x14ac:dyDescent="0.2">
      <c r="B18" s="1107" t="s">
        <v>3</v>
      </c>
      <c r="C18" s="782"/>
      <c r="D18" s="782"/>
      <c r="E18" s="782"/>
      <c r="F18" s="782"/>
      <c r="G18" s="1108"/>
      <c r="I18" s="783"/>
      <c r="J18" s="783"/>
      <c r="K18" s="783"/>
      <c r="L18" s="783"/>
      <c r="M18" s="783"/>
      <c r="N18" s="783"/>
      <c r="O18" s="1109"/>
      <c r="P18" s="1110">
        <f t="shared" si="0"/>
        <v>0</v>
      </c>
      <c r="Q18" s="1110">
        <f t="shared" si="1"/>
        <v>0</v>
      </c>
      <c r="U18" s="1113"/>
      <c r="V18" s="1095"/>
    </row>
    <row r="19" spans="2:22" ht="15" customHeight="1" x14ac:dyDescent="0.2">
      <c r="B19" s="1107" t="s">
        <v>675</v>
      </c>
      <c r="C19" s="782"/>
      <c r="D19" s="782"/>
      <c r="E19" s="782"/>
      <c r="F19" s="782"/>
      <c r="G19" s="1108"/>
      <c r="I19" s="783"/>
      <c r="J19" s="783"/>
      <c r="K19" s="783"/>
      <c r="L19" s="783"/>
      <c r="M19" s="783"/>
      <c r="N19" s="783"/>
      <c r="O19" s="1109"/>
      <c r="P19" s="1110">
        <f t="shared" si="0"/>
        <v>0</v>
      </c>
      <c r="Q19" s="1110">
        <f t="shared" si="1"/>
        <v>0</v>
      </c>
      <c r="U19" s="1113"/>
      <c r="V19" s="1095"/>
    </row>
    <row r="20" spans="2:22" ht="15" customHeight="1" x14ac:dyDescent="0.2">
      <c r="B20" s="1107" t="s">
        <v>4</v>
      </c>
      <c r="C20" s="782"/>
      <c r="D20" s="782"/>
      <c r="E20" s="782"/>
      <c r="F20" s="782"/>
      <c r="G20" s="1108"/>
      <c r="I20" s="783"/>
      <c r="J20" s="783"/>
      <c r="K20" s="783"/>
      <c r="L20" s="783"/>
      <c r="M20" s="783"/>
      <c r="N20" s="783"/>
      <c r="O20" s="1109"/>
      <c r="P20" s="1110">
        <f t="shared" si="0"/>
        <v>0</v>
      </c>
      <c r="Q20" s="1110">
        <f t="shared" si="1"/>
        <v>0</v>
      </c>
      <c r="U20" s="1113"/>
      <c r="V20" s="1095"/>
    </row>
    <row r="21" spans="2:22" ht="15" customHeight="1" x14ac:dyDescent="0.2">
      <c r="B21" s="1114"/>
      <c r="C21" s="1097"/>
      <c r="D21" s="1097"/>
      <c r="E21" s="1097"/>
      <c r="F21" s="1109"/>
      <c r="G21" s="1102"/>
      <c r="I21" s="1115"/>
      <c r="J21" s="1116"/>
      <c r="K21" s="1116"/>
      <c r="L21" s="1116"/>
      <c r="M21" s="1116"/>
      <c r="N21" s="1117"/>
      <c r="P21" s="1118"/>
      <c r="V21" s="1095"/>
    </row>
    <row r="22" spans="2:22" ht="18" customHeight="1" x14ac:dyDescent="0.2">
      <c r="B22" s="1373" t="s">
        <v>774</v>
      </c>
      <c r="C22" s="1119" t="s">
        <v>775</v>
      </c>
      <c r="D22" s="1120"/>
      <c r="E22" s="1121"/>
      <c r="G22" s="1102"/>
      <c r="I22" s="1122" t="s">
        <v>775</v>
      </c>
      <c r="J22" s="1120"/>
      <c r="K22" s="1121"/>
      <c r="L22" s="1121"/>
      <c r="M22" s="1121"/>
      <c r="N22" s="1092"/>
      <c r="P22" s="1356" t="s">
        <v>776</v>
      </c>
      <c r="U22" s="1356" t="s">
        <v>776</v>
      </c>
      <c r="V22" s="1095"/>
    </row>
    <row r="23" spans="2:22" ht="36" customHeight="1" x14ac:dyDescent="0.2">
      <c r="B23" s="1374"/>
      <c r="C23" s="1123" t="s">
        <v>777</v>
      </c>
      <c r="D23" s="1124" t="s">
        <v>767</v>
      </c>
      <c r="G23" s="1102"/>
      <c r="I23" s="1124" t="s">
        <v>768</v>
      </c>
      <c r="J23" s="1105" t="s">
        <v>770</v>
      </c>
      <c r="K23" s="1125"/>
      <c r="L23" s="1125"/>
      <c r="M23" s="1125"/>
      <c r="N23" s="1092"/>
      <c r="P23" s="1357"/>
      <c r="U23" s="1370"/>
      <c r="V23" s="1095"/>
    </row>
    <row r="24" spans="2:22" ht="15" customHeight="1" x14ac:dyDescent="0.2">
      <c r="B24" s="1126" t="s">
        <v>4</v>
      </c>
      <c r="C24" s="784"/>
      <c r="D24" s="782"/>
      <c r="G24" s="1127"/>
      <c r="I24" s="785"/>
      <c r="J24" s="786"/>
      <c r="K24" s="1128"/>
      <c r="L24" s="1128"/>
      <c r="M24" s="1128"/>
      <c r="N24" s="1129"/>
      <c r="P24" s="1110">
        <f>(C24*I24)+(D24*J24/100)</f>
        <v>0</v>
      </c>
      <c r="U24" s="1111">
        <f>P24</f>
        <v>0</v>
      </c>
      <c r="V24" s="1095"/>
    </row>
    <row r="25" spans="2:22" ht="15" customHeight="1" x14ac:dyDescent="0.2">
      <c r="B25" s="1114"/>
      <c r="C25" s="1097"/>
      <c r="D25" s="1109"/>
      <c r="G25" s="1102"/>
      <c r="I25" s="1115"/>
      <c r="J25" s="1116"/>
      <c r="N25" s="1092"/>
      <c r="P25" s="1118"/>
      <c r="V25" s="1095"/>
    </row>
    <row r="26" spans="2:22" ht="45" customHeight="1" x14ac:dyDescent="0.2">
      <c r="B26" s="1251" t="s">
        <v>778</v>
      </c>
      <c r="C26" s="1123" t="s">
        <v>777</v>
      </c>
      <c r="D26" s="1124" t="s">
        <v>767</v>
      </c>
      <c r="E26" s="1097"/>
      <c r="G26" s="1092"/>
      <c r="I26" s="1124" t="s">
        <v>768</v>
      </c>
      <c r="J26" s="1105" t="s">
        <v>770</v>
      </c>
      <c r="K26" s="1125"/>
      <c r="L26" s="1125"/>
      <c r="M26" s="1125"/>
      <c r="N26" s="1092"/>
      <c r="P26" s="1249" t="s">
        <v>779</v>
      </c>
      <c r="U26" s="1249" t="s">
        <v>780</v>
      </c>
      <c r="V26" s="1095"/>
    </row>
    <row r="27" spans="2:22" ht="15" customHeight="1" x14ac:dyDescent="0.2">
      <c r="B27" s="1107" t="s">
        <v>672</v>
      </c>
      <c r="C27" s="784"/>
      <c r="D27" s="782"/>
      <c r="E27" s="1097"/>
      <c r="F27" s="1097"/>
      <c r="G27" s="1102"/>
      <c r="I27" s="785"/>
      <c r="J27" s="786"/>
      <c r="K27" s="1128"/>
      <c r="L27" s="1128"/>
      <c r="M27" s="1128"/>
      <c r="N27" s="1129"/>
      <c r="P27" s="1110">
        <f t="shared" ref="P27:P30" si="2">(C27*I27)+(D27*J27/100)</f>
        <v>0</v>
      </c>
      <c r="U27" s="1111">
        <f>SUM(P27:P30)</f>
        <v>0</v>
      </c>
      <c r="V27" s="1095"/>
    </row>
    <row r="28" spans="2:22" ht="15" customHeight="1" x14ac:dyDescent="0.2">
      <c r="B28" s="1130" t="s">
        <v>673</v>
      </c>
      <c r="C28" s="784"/>
      <c r="D28" s="782"/>
      <c r="E28" s="1097"/>
      <c r="F28" s="1097"/>
      <c r="G28" s="1102"/>
      <c r="I28" s="785"/>
      <c r="J28" s="786"/>
      <c r="K28" s="1128"/>
      <c r="L28" s="1128"/>
      <c r="M28" s="1128"/>
      <c r="N28" s="1129"/>
      <c r="P28" s="1110">
        <f t="shared" si="2"/>
        <v>0</v>
      </c>
      <c r="U28" s="1131"/>
      <c r="V28" s="1095"/>
    </row>
    <row r="29" spans="2:22" ht="15" customHeight="1" x14ac:dyDescent="0.2">
      <c r="B29" s="1107" t="s">
        <v>674</v>
      </c>
      <c r="C29" s="784"/>
      <c r="D29" s="782"/>
      <c r="E29" s="1097"/>
      <c r="F29" s="1097"/>
      <c r="G29" s="1102"/>
      <c r="I29" s="785"/>
      <c r="J29" s="786"/>
      <c r="K29" s="1128"/>
      <c r="L29" s="1128"/>
      <c r="M29" s="1128"/>
      <c r="N29" s="1129"/>
      <c r="P29" s="1110">
        <f t="shared" si="2"/>
        <v>0</v>
      </c>
      <c r="U29" s="1131"/>
      <c r="V29" s="1095"/>
    </row>
    <row r="30" spans="2:22" ht="15" customHeight="1" x14ac:dyDescent="0.2">
      <c r="B30" s="1107" t="s">
        <v>19</v>
      </c>
      <c r="C30" s="784"/>
      <c r="D30" s="782"/>
      <c r="E30" s="1097"/>
      <c r="F30" s="1097"/>
      <c r="G30" s="1102"/>
      <c r="I30" s="785"/>
      <c r="J30" s="786"/>
      <c r="K30" s="1128"/>
      <c r="L30" s="1128"/>
      <c r="M30" s="1128"/>
      <c r="N30" s="1129"/>
      <c r="P30" s="1110">
        <f t="shared" si="2"/>
        <v>0</v>
      </c>
      <c r="V30" s="1095"/>
    </row>
    <row r="31" spans="2:22" ht="15" customHeight="1" x14ac:dyDescent="0.2">
      <c r="B31" s="1114"/>
      <c r="D31" s="1097"/>
      <c r="E31" s="1097"/>
      <c r="G31" s="1092"/>
      <c r="I31" s="1115"/>
      <c r="J31" s="1116"/>
      <c r="N31" s="1092"/>
      <c r="P31" s="1118"/>
      <c r="V31" s="1095"/>
    </row>
    <row r="32" spans="2:22" ht="54" customHeight="1" x14ac:dyDescent="0.2">
      <c r="B32" s="1251" t="s">
        <v>781</v>
      </c>
      <c r="C32" s="1123" t="s">
        <v>777</v>
      </c>
      <c r="D32" s="1124" t="s">
        <v>767</v>
      </c>
      <c r="G32" s="1103" t="s">
        <v>1077</v>
      </c>
      <c r="I32" s="1124" t="s">
        <v>768</v>
      </c>
      <c r="J32" s="1105" t="s">
        <v>770</v>
      </c>
      <c r="N32" s="1092"/>
      <c r="P32" s="1249" t="s">
        <v>782</v>
      </c>
      <c r="U32" s="1249" t="s">
        <v>783</v>
      </c>
      <c r="V32" s="1095"/>
    </row>
    <row r="33" spans="2:22" ht="15" customHeight="1" x14ac:dyDescent="0.2">
      <c r="B33" s="1107" t="s">
        <v>784</v>
      </c>
      <c r="C33" s="1132">
        <f>C24</f>
        <v>0</v>
      </c>
      <c r="D33" s="1133">
        <f>D24</f>
        <v>0</v>
      </c>
      <c r="G33" s="787">
        <f>ROUND(80/1.19
+(0.2*3750*D24/100),2)</f>
        <v>67.23</v>
      </c>
      <c r="I33" s="785"/>
      <c r="J33" s="786"/>
      <c r="N33" s="1092"/>
      <c r="P33" s="1110">
        <f>(C33*I33+D33*J33/100)
-G33*I33</f>
        <v>0</v>
      </c>
      <c r="U33" s="1111">
        <f>SUM(P33:P44)</f>
        <v>0</v>
      </c>
      <c r="V33" s="1095"/>
    </row>
    <row r="34" spans="2:22" ht="15" customHeight="1" x14ac:dyDescent="0.2">
      <c r="B34" s="1114"/>
      <c r="D34" s="1097"/>
      <c r="E34" s="1097"/>
      <c r="G34" s="1092"/>
      <c r="I34" s="1115"/>
      <c r="J34" s="1116"/>
      <c r="N34" s="1092"/>
      <c r="P34" s="1118"/>
      <c r="V34" s="1095"/>
    </row>
    <row r="35" spans="2:22" ht="15" customHeight="1" x14ac:dyDescent="0.2">
      <c r="B35" s="1114"/>
      <c r="D35" s="1097"/>
      <c r="E35" s="1097"/>
      <c r="G35" s="1092"/>
      <c r="I35" s="1371" t="s">
        <v>762</v>
      </c>
      <c r="J35" s="1371"/>
      <c r="K35" s="1371"/>
      <c r="L35" s="1371" t="s">
        <v>763</v>
      </c>
      <c r="M35" s="1371"/>
      <c r="N35" s="1371"/>
      <c r="P35" s="1118"/>
      <c r="V35" s="1095"/>
    </row>
    <row r="36" spans="2:22" ht="54" customHeight="1" x14ac:dyDescent="0.2">
      <c r="B36" s="1251" t="s">
        <v>785</v>
      </c>
      <c r="C36" s="1134" t="s">
        <v>766</v>
      </c>
      <c r="D36" s="1104" t="s">
        <v>767</v>
      </c>
      <c r="E36" s="1105" t="s">
        <v>766</v>
      </c>
      <c r="F36" s="1104" t="s">
        <v>767</v>
      </c>
      <c r="G36" s="1103" t="s">
        <v>1077</v>
      </c>
      <c r="I36" s="1103" t="s">
        <v>768</v>
      </c>
      <c r="J36" s="1101" t="s">
        <v>769</v>
      </c>
      <c r="K36" s="1101" t="s">
        <v>770</v>
      </c>
      <c r="L36" s="1103" t="s">
        <v>768</v>
      </c>
      <c r="M36" s="1101" t="s">
        <v>769</v>
      </c>
      <c r="N36" s="1101" t="s">
        <v>770</v>
      </c>
      <c r="P36" s="1249" t="s">
        <v>782</v>
      </c>
      <c r="U36" s="1131"/>
      <c r="V36" s="1095"/>
    </row>
    <row r="37" spans="2:22" ht="15" customHeight="1" x14ac:dyDescent="0.2">
      <c r="B37" s="1130" t="s">
        <v>786</v>
      </c>
      <c r="C37" s="1135">
        <f t="shared" ref="C37:F38" si="3">C19</f>
        <v>0</v>
      </c>
      <c r="D37" s="1133">
        <f t="shared" si="3"/>
        <v>0</v>
      </c>
      <c r="E37" s="1133">
        <f t="shared" si="3"/>
        <v>0</v>
      </c>
      <c r="F37" s="1135">
        <f t="shared" si="3"/>
        <v>0</v>
      </c>
      <c r="G37" s="1133">
        <f>G33</f>
        <v>67.23</v>
      </c>
      <c r="I37" s="783"/>
      <c r="J37" s="783"/>
      <c r="K37" s="783"/>
      <c r="L37" s="783"/>
      <c r="M37" s="783"/>
      <c r="N37" s="783"/>
      <c r="P37" s="1110">
        <f>(C37*J37+D37*K37/100)
+(E37*M37+F37*N37/100)
-G37*(I37+L37)</f>
        <v>0</v>
      </c>
      <c r="U37" s="1131"/>
      <c r="V37" s="1095"/>
    </row>
    <row r="38" spans="2:22" ht="15" customHeight="1" x14ac:dyDescent="0.2">
      <c r="B38" s="1130" t="s">
        <v>787</v>
      </c>
      <c r="C38" s="1135">
        <f t="shared" si="3"/>
        <v>0</v>
      </c>
      <c r="D38" s="1133">
        <f t="shared" si="3"/>
        <v>0</v>
      </c>
      <c r="E38" s="1133">
        <f t="shared" si="3"/>
        <v>0</v>
      </c>
      <c r="F38" s="1135">
        <f t="shared" si="3"/>
        <v>0</v>
      </c>
      <c r="G38" s="1133">
        <f>G37</f>
        <v>67.23</v>
      </c>
      <c r="I38" s="783"/>
      <c r="J38" s="783"/>
      <c r="K38" s="783"/>
      <c r="L38" s="783"/>
      <c r="M38" s="783"/>
      <c r="N38" s="783"/>
      <c r="P38" s="1110">
        <f>(C38*J38+D38*K38/100)
+(E38*M38+F38*N38/100)
-G38*(I38+L38)</f>
        <v>0</v>
      </c>
      <c r="U38" s="1131"/>
      <c r="V38" s="1095"/>
    </row>
    <row r="39" spans="2:22" ht="15" customHeight="1" x14ac:dyDescent="0.2">
      <c r="B39" s="1114"/>
      <c r="C39" s="1097"/>
      <c r="D39" s="1109"/>
      <c r="G39" s="1092"/>
      <c r="I39" s="1115"/>
      <c r="J39" s="1116"/>
      <c r="K39" s="1097"/>
      <c r="L39" s="1097"/>
      <c r="M39" s="1097"/>
      <c r="N39" s="1102"/>
      <c r="P39" s="1118"/>
      <c r="V39" s="1095"/>
    </row>
    <row r="40" spans="2:22" ht="54" customHeight="1" x14ac:dyDescent="0.2">
      <c r="B40" s="1251" t="s">
        <v>788</v>
      </c>
      <c r="C40" s="1097"/>
      <c r="D40" s="1124" t="s">
        <v>767</v>
      </c>
      <c r="G40" s="1092"/>
      <c r="I40" s="1124" t="s">
        <v>768</v>
      </c>
      <c r="J40" s="1105" t="s">
        <v>770</v>
      </c>
      <c r="K40" s="1097"/>
      <c r="L40" s="1097"/>
      <c r="M40" s="1097"/>
      <c r="N40" s="1102"/>
      <c r="P40" s="1249" t="s">
        <v>789</v>
      </c>
      <c r="U40" s="1136"/>
      <c r="V40" s="1095"/>
    </row>
    <row r="41" spans="2:22" ht="15" customHeight="1" x14ac:dyDescent="0.2">
      <c r="B41" s="1107" t="s">
        <v>790</v>
      </c>
      <c r="C41" s="1097"/>
      <c r="D41" s="1133">
        <f>ROUND(D24*40%,2)</f>
        <v>0</v>
      </c>
      <c r="G41" s="1092"/>
      <c r="I41" s="785"/>
      <c r="J41" s="786"/>
      <c r="K41" s="1097"/>
      <c r="L41" s="1097"/>
      <c r="M41" s="1097"/>
      <c r="N41" s="1102"/>
      <c r="P41" s="1110">
        <f>(D41*J41/100)</f>
        <v>0</v>
      </c>
      <c r="U41" s="1136"/>
      <c r="V41" s="1095"/>
    </row>
    <row r="42" spans="2:22" ht="15" customHeight="1" x14ac:dyDescent="0.2">
      <c r="B42" s="1137"/>
      <c r="C42" s="1097"/>
      <c r="D42" s="1109"/>
      <c r="G42" s="1092"/>
      <c r="I42" s="1115"/>
      <c r="J42" s="1116"/>
      <c r="K42" s="1097"/>
      <c r="L42" s="1097"/>
      <c r="M42" s="1097"/>
      <c r="N42" s="1102"/>
      <c r="P42" s="1118"/>
      <c r="U42" s="1136"/>
      <c r="V42" s="1095"/>
    </row>
    <row r="43" spans="2:22" ht="53.25" customHeight="1" x14ac:dyDescent="0.2">
      <c r="B43" s="1138" t="s">
        <v>1189</v>
      </c>
      <c r="C43" s="1139" t="s">
        <v>777</v>
      </c>
      <c r="D43" s="1140" t="s">
        <v>767</v>
      </c>
      <c r="G43" s="1103" t="s">
        <v>1077</v>
      </c>
      <c r="H43" s="1141"/>
      <c r="I43" s="1139" t="s">
        <v>768</v>
      </c>
      <c r="J43" s="1142" t="s">
        <v>770</v>
      </c>
      <c r="K43" s="1097"/>
      <c r="L43" s="1097"/>
      <c r="M43" s="1097"/>
      <c r="N43" s="1102"/>
      <c r="P43" s="1250" t="s">
        <v>1193</v>
      </c>
      <c r="U43" s="1136"/>
      <c r="V43" s="1095"/>
    </row>
    <row r="44" spans="2:22" ht="15" customHeight="1" x14ac:dyDescent="0.2">
      <c r="B44" s="1143" t="s">
        <v>1190</v>
      </c>
      <c r="C44" s="1358">
        <f>C24</f>
        <v>0</v>
      </c>
      <c r="D44" s="1012"/>
      <c r="G44" s="1348">
        <f>G33</f>
        <v>67.23</v>
      </c>
      <c r="H44" s="1141"/>
      <c r="I44" s="1351"/>
      <c r="J44" s="1013"/>
      <c r="K44" s="1097"/>
      <c r="L44" s="1097"/>
      <c r="M44" s="1097"/>
      <c r="N44" s="1102"/>
      <c r="P44" s="1144">
        <f>(C44*I44+SUMPRODUCT(D44:D46,J44:J46)/100)
-G44*I44</f>
        <v>0</v>
      </c>
      <c r="U44" s="1136"/>
      <c r="V44" s="1095"/>
    </row>
    <row r="45" spans="2:22" ht="15" customHeight="1" x14ac:dyDescent="0.2">
      <c r="B45" s="1143" t="s">
        <v>1191</v>
      </c>
      <c r="C45" s="1358"/>
      <c r="D45" s="1145">
        <f>D24</f>
        <v>0</v>
      </c>
      <c r="G45" s="1349"/>
      <c r="H45" s="1141"/>
      <c r="I45" s="1352"/>
      <c r="J45" s="1013"/>
      <c r="K45" s="1097"/>
      <c r="L45" s="1097"/>
      <c r="M45" s="1097"/>
      <c r="N45" s="1102"/>
      <c r="P45" s="1118"/>
      <c r="U45" s="1136"/>
      <c r="V45" s="1095"/>
    </row>
    <row r="46" spans="2:22" ht="15" customHeight="1" x14ac:dyDescent="0.2">
      <c r="B46" s="1143" t="s">
        <v>1192</v>
      </c>
      <c r="C46" s="1358"/>
      <c r="D46" s="1012"/>
      <c r="G46" s="1350"/>
      <c r="H46" s="1141"/>
      <c r="I46" s="1353"/>
      <c r="J46" s="1013"/>
      <c r="K46" s="1097"/>
      <c r="L46" s="1097"/>
      <c r="M46" s="1097"/>
      <c r="N46" s="1102"/>
      <c r="P46" s="1118"/>
      <c r="U46" s="1136"/>
      <c r="V46" s="1095"/>
    </row>
    <row r="47" spans="2:22" ht="15" customHeight="1" x14ac:dyDescent="0.2">
      <c r="B47" s="1143"/>
      <c r="C47" s="1097"/>
      <c r="D47" s="1109"/>
      <c r="G47" s="1092"/>
      <c r="I47" s="1115"/>
      <c r="J47" s="1116"/>
      <c r="K47" s="1097"/>
      <c r="L47" s="1097"/>
      <c r="M47" s="1097"/>
      <c r="N47" s="1102"/>
      <c r="P47" s="1118"/>
      <c r="U47" s="1136"/>
      <c r="V47" s="1095"/>
    </row>
    <row r="48" spans="2:22" ht="18" customHeight="1" x14ac:dyDescent="0.2">
      <c r="B48" s="1354" t="s">
        <v>791</v>
      </c>
      <c r="C48" s="1119" t="s">
        <v>5</v>
      </c>
      <c r="D48" s="1120"/>
      <c r="E48" s="1121"/>
      <c r="G48" s="1092"/>
      <c r="I48" s="1122" t="s">
        <v>5</v>
      </c>
      <c r="J48" s="1120"/>
      <c r="K48" s="1121"/>
      <c r="L48" s="1121"/>
      <c r="M48" s="1121"/>
      <c r="N48" s="1092"/>
      <c r="P48" s="1356" t="s">
        <v>792</v>
      </c>
      <c r="U48" s="1356" t="s">
        <v>792</v>
      </c>
      <c r="V48" s="1095"/>
    </row>
    <row r="49" spans="2:22" ht="36" customHeight="1" x14ac:dyDescent="0.2">
      <c r="B49" s="1355"/>
      <c r="C49" s="1134" t="s">
        <v>793</v>
      </c>
      <c r="D49" s="1105" t="s">
        <v>767</v>
      </c>
      <c r="G49" s="1092"/>
      <c r="I49" s="1105" t="s">
        <v>794</v>
      </c>
      <c r="J49" s="1105" t="s">
        <v>770</v>
      </c>
      <c r="K49" s="1097"/>
      <c r="L49" s="1097"/>
      <c r="M49" s="1097"/>
      <c r="N49" s="1092"/>
      <c r="P49" s="1357"/>
      <c r="U49" s="1357"/>
      <c r="V49" s="1095"/>
    </row>
    <row r="50" spans="2:22" ht="15" customHeight="1" x14ac:dyDescent="0.2">
      <c r="B50" s="1107" t="s">
        <v>772</v>
      </c>
      <c r="C50" s="784"/>
      <c r="D50" s="782"/>
      <c r="G50" s="1092"/>
      <c r="I50" s="788"/>
      <c r="J50" s="789"/>
      <c r="K50" s="1146"/>
      <c r="L50" s="1146"/>
      <c r="M50" s="1146"/>
      <c r="N50" s="1129"/>
      <c r="P50" s="1110">
        <f t="shared" ref="P50:P55" si="4">(C50*I50*12)+(D50*J50/100)</f>
        <v>0</v>
      </c>
      <c r="U50" s="1111">
        <f>SUM(P50:P55)</f>
        <v>0</v>
      </c>
      <c r="V50" s="1095"/>
    </row>
    <row r="51" spans="2:22" ht="15" customHeight="1" x14ac:dyDescent="0.2">
      <c r="B51" s="1107" t="s">
        <v>2</v>
      </c>
      <c r="C51" s="784"/>
      <c r="D51" s="782"/>
      <c r="G51" s="1092"/>
      <c r="I51" s="788"/>
      <c r="J51" s="789"/>
      <c r="K51" s="1146"/>
      <c r="L51" s="1146"/>
      <c r="M51" s="1146"/>
      <c r="N51" s="1129"/>
      <c r="P51" s="1110">
        <f>(C51*I51*12)+(D51*J51/100)</f>
        <v>0</v>
      </c>
      <c r="U51" s="1147"/>
      <c r="V51" s="1095"/>
    </row>
    <row r="52" spans="2:22" ht="15" customHeight="1" x14ac:dyDescent="0.2">
      <c r="B52" s="1107" t="s">
        <v>773</v>
      </c>
      <c r="C52" s="784"/>
      <c r="D52" s="782"/>
      <c r="G52" s="1092"/>
      <c r="I52" s="788"/>
      <c r="J52" s="789"/>
      <c r="K52" s="1146"/>
      <c r="L52" s="1146"/>
      <c r="M52" s="1146"/>
      <c r="N52" s="1129"/>
      <c r="P52" s="1110">
        <f>(C52*I52*12)+(D52*J52/100)</f>
        <v>0</v>
      </c>
      <c r="U52" s="1147"/>
      <c r="V52" s="1095"/>
    </row>
    <row r="53" spans="2:22" ht="15" customHeight="1" x14ac:dyDescent="0.2">
      <c r="B53" s="1107" t="s">
        <v>3</v>
      </c>
      <c r="C53" s="784"/>
      <c r="D53" s="782"/>
      <c r="G53" s="1092"/>
      <c r="I53" s="788"/>
      <c r="J53" s="789"/>
      <c r="K53" s="1146"/>
      <c r="L53" s="1146"/>
      <c r="M53" s="1146"/>
      <c r="N53" s="1129"/>
      <c r="P53" s="1110">
        <f t="shared" si="4"/>
        <v>0</v>
      </c>
      <c r="U53" s="1147"/>
      <c r="V53" s="1095"/>
    </row>
    <row r="54" spans="2:22" ht="15" customHeight="1" x14ac:dyDescent="0.2">
      <c r="B54" s="1107" t="s">
        <v>675</v>
      </c>
      <c r="C54" s="784"/>
      <c r="D54" s="782"/>
      <c r="G54" s="1092"/>
      <c r="I54" s="788"/>
      <c r="J54" s="789"/>
      <c r="K54" s="1146"/>
      <c r="L54" s="1146"/>
      <c r="M54" s="1146"/>
      <c r="N54" s="1129"/>
      <c r="P54" s="1110">
        <f t="shared" si="4"/>
        <v>0</v>
      </c>
      <c r="U54" s="1147"/>
      <c r="V54" s="1095"/>
    </row>
    <row r="55" spans="2:22" ht="15" customHeight="1" x14ac:dyDescent="0.2">
      <c r="B55" s="1107" t="s">
        <v>4</v>
      </c>
      <c r="C55" s="784"/>
      <c r="D55" s="782"/>
      <c r="G55" s="1092"/>
      <c r="I55" s="788"/>
      <c r="J55" s="789"/>
      <c r="K55" s="1146"/>
      <c r="L55" s="1146"/>
      <c r="M55" s="1146"/>
      <c r="N55" s="1129"/>
      <c r="P55" s="1110">
        <f t="shared" si="4"/>
        <v>0</v>
      </c>
      <c r="U55" s="1147"/>
      <c r="V55" s="1095"/>
    </row>
    <row r="56" spans="2:22" ht="15" customHeight="1" x14ac:dyDescent="0.2">
      <c r="B56" s="1107"/>
      <c r="G56" s="1092"/>
      <c r="I56" s="1115"/>
      <c r="J56" s="1116"/>
      <c r="N56" s="1092"/>
      <c r="P56" s="1118"/>
      <c r="V56" s="1095"/>
    </row>
    <row r="57" spans="2:22" ht="18" customHeight="1" x14ac:dyDescent="0.2">
      <c r="B57" s="1354" t="s">
        <v>795</v>
      </c>
      <c r="C57" s="1119" t="s">
        <v>608</v>
      </c>
      <c r="D57" s="1120"/>
      <c r="E57" s="1121"/>
      <c r="G57" s="1092"/>
      <c r="I57" s="1122" t="s">
        <v>608</v>
      </c>
      <c r="J57" s="1120"/>
      <c r="K57" s="1121"/>
      <c r="L57" s="1121"/>
      <c r="M57" s="1121"/>
      <c r="N57" s="1092"/>
      <c r="P57" s="1356" t="s">
        <v>796</v>
      </c>
      <c r="U57" s="1356" t="s">
        <v>796</v>
      </c>
      <c r="V57" s="1095"/>
    </row>
    <row r="58" spans="2:22" ht="36" customHeight="1" x14ac:dyDescent="0.2">
      <c r="B58" s="1355"/>
      <c r="C58" s="1134" t="s">
        <v>797</v>
      </c>
      <c r="D58" s="1105" t="s">
        <v>767</v>
      </c>
      <c r="G58" s="1092"/>
      <c r="I58" s="1105" t="s">
        <v>798</v>
      </c>
      <c r="J58" s="1105" t="s">
        <v>770</v>
      </c>
      <c r="K58" s="1097"/>
      <c r="L58" s="1097"/>
      <c r="M58" s="1097"/>
      <c r="N58" s="1092"/>
      <c r="P58" s="1357"/>
      <c r="U58" s="1357"/>
      <c r="V58" s="1095"/>
    </row>
    <row r="59" spans="2:22" ht="15" customHeight="1" x14ac:dyDescent="0.2">
      <c r="B59" s="1107" t="s">
        <v>772</v>
      </c>
      <c r="C59" s="784"/>
      <c r="D59" s="782"/>
      <c r="G59" s="1092"/>
      <c r="I59" s="788"/>
      <c r="J59" s="789"/>
      <c r="K59" s="1146"/>
      <c r="L59" s="1146"/>
      <c r="M59" s="1146"/>
      <c r="N59" s="1129"/>
      <c r="P59" s="1110">
        <f>(C59*I59*365)+(D59*J59/100)</f>
        <v>0</v>
      </c>
      <c r="U59" s="1111">
        <f>SUM(P59:P62)</f>
        <v>0</v>
      </c>
      <c r="V59" s="1095"/>
    </row>
    <row r="60" spans="2:22" ht="15" customHeight="1" x14ac:dyDescent="0.2">
      <c r="B60" s="1107" t="s">
        <v>2</v>
      </c>
      <c r="C60" s="784"/>
      <c r="D60" s="782"/>
      <c r="G60" s="1092"/>
      <c r="I60" s="788"/>
      <c r="J60" s="789"/>
      <c r="K60" s="1146"/>
      <c r="L60" s="1146"/>
      <c r="M60" s="1146"/>
      <c r="N60" s="1129"/>
      <c r="P60" s="1110">
        <f>(C60*I60*365)+(D60*J60/100)</f>
        <v>0</v>
      </c>
      <c r="U60" s="1147"/>
      <c r="V60" s="1095"/>
    </row>
    <row r="61" spans="2:22" ht="15" customHeight="1" x14ac:dyDescent="0.2">
      <c r="B61" s="1107" t="s">
        <v>773</v>
      </c>
      <c r="C61" s="784"/>
      <c r="D61" s="782"/>
      <c r="G61" s="1092"/>
      <c r="I61" s="788"/>
      <c r="J61" s="789"/>
      <c r="K61" s="1146"/>
      <c r="L61" s="1146"/>
      <c r="M61" s="1146"/>
      <c r="N61" s="1129"/>
      <c r="P61" s="1110">
        <f>(C61*I61*365)+(D61*J61/100)</f>
        <v>0</v>
      </c>
      <c r="U61" s="1147"/>
      <c r="V61" s="1095"/>
    </row>
    <row r="62" spans="2:22" ht="15" customHeight="1" x14ac:dyDescent="0.2">
      <c r="B62" s="1107" t="s">
        <v>3</v>
      </c>
      <c r="C62" s="784"/>
      <c r="D62" s="782"/>
      <c r="G62" s="1092"/>
      <c r="I62" s="788"/>
      <c r="J62" s="789"/>
      <c r="K62" s="1146"/>
      <c r="L62" s="1146"/>
      <c r="M62" s="1146"/>
      <c r="N62" s="1129"/>
      <c r="P62" s="1110">
        <f>(C62*I62*365)+(D62*J62/100)</f>
        <v>0</v>
      </c>
      <c r="U62" s="1147"/>
      <c r="V62" s="1095"/>
    </row>
    <row r="63" spans="2:22" ht="15" customHeight="1" x14ac:dyDescent="0.2">
      <c r="B63" s="1107"/>
      <c r="G63" s="1092"/>
      <c r="I63" s="1115"/>
      <c r="J63" s="1116"/>
      <c r="N63" s="1092"/>
      <c r="P63" s="1118"/>
      <c r="V63" s="1095"/>
    </row>
    <row r="64" spans="2:22" ht="18" customHeight="1" x14ac:dyDescent="0.2">
      <c r="B64" s="1373" t="s">
        <v>799</v>
      </c>
      <c r="C64" s="1119" t="s">
        <v>6</v>
      </c>
      <c r="D64" s="1119"/>
      <c r="E64" s="1120"/>
      <c r="F64" s="1097"/>
      <c r="G64" s="1092"/>
      <c r="I64" s="1122" t="s">
        <v>6</v>
      </c>
      <c r="J64" s="1119"/>
      <c r="K64" s="1120"/>
      <c r="L64" s="1148"/>
      <c r="M64" s="1148"/>
      <c r="N64" s="1092"/>
      <c r="P64" s="1356" t="s">
        <v>800</v>
      </c>
      <c r="Q64" s="1356" t="s">
        <v>801</v>
      </c>
      <c r="R64" s="1356" t="s">
        <v>802</v>
      </c>
      <c r="S64" s="1136"/>
      <c r="T64" s="1136"/>
      <c r="U64" s="1356" t="s">
        <v>803</v>
      </c>
      <c r="V64" s="1095"/>
    </row>
    <row r="65" spans="1:22" ht="36" customHeight="1" x14ac:dyDescent="0.2">
      <c r="B65" s="1355"/>
      <c r="C65" s="1134" t="s">
        <v>804</v>
      </c>
      <c r="D65" s="1105" t="s">
        <v>805</v>
      </c>
      <c r="E65" s="1105" t="s">
        <v>806</v>
      </c>
      <c r="G65" s="1092"/>
      <c r="I65" s="1105" t="s">
        <v>807</v>
      </c>
      <c r="J65" s="1105" t="s">
        <v>808</v>
      </c>
      <c r="K65" s="1105" t="s">
        <v>809</v>
      </c>
      <c r="L65" s="1097"/>
      <c r="M65" s="1097"/>
      <c r="N65" s="1092"/>
      <c r="P65" s="1375"/>
      <c r="Q65" s="1376"/>
      <c r="R65" s="1376"/>
      <c r="S65" s="1097"/>
      <c r="T65" s="1097"/>
      <c r="U65" s="1357"/>
      <c r="V65" s="1095"/>
    </row>
    <row r="66" spans="1:22" ht="15" customHeight="1" x14ac:dyDescent="0.2">
      <c r="B66" s="1107" t="s">
        <v>772</v>
      </c>
      <c r="C66" s="784"/>
      <c r="D66" s="782"/>
      <c r="E66" s="784"/>
      <c r="G66" s="1092"/>
      <c r="I66" s="788"/>
      <c r="J66" s="789"/>
      <c r="K66" s="789"/>
      <c r="L66" s="1146"/>
      <c r="M66" s="1146"/>
      <c r="N66" s="1108"/>
      <c r="P66" s="1110">
        <f t="shared" ref="P66:R71" si="5">(C66*I66)</f>
        <v>0</v>
      </c>
      <c r="Q66" s="1149">
        <f t="shared" si="5"/>
        <v>0</v>
      </c>
      <c r="R66" s="1110">
        <f t="shared" si="5"/>
        <v>0</v>
      </c>
      <c r="S66" s="1147"/>
      <c r="T66" s="1147"/>
      <c r="U66" s="1111">
        <f>SUM(P66:R71)</f>
        <v>0</v>
      </c>
      <c r="V66" s="1095"/>
    </row>
    <row r="67" spans="1:22" ht="15" customHeight="1" x14ac:dyDescent="0.2">
      <c r="B67" s="1107" t="s">
        <v>2</v>
      </c>
      <c r="C67" s="784"/>
      <c r="D67" s="782"/>
      <c r="E67" s="784"/>
      <c r="G67" s="1092"/>
      <c r="I67" s="788"/>
      <c r="J67" s="789"/>
      <c r="K67" s="789"/>
      <c r="L67" s="1146"/>
      <c r="M67" s="1146"/>
      <c r="N67" s="1108"/>
      <c r="P67" s="1110">
        <f t="shared" si="5"/>
        <v>0</v>
      </c>
      <c r="Q67" s="1149">
        <f t="shared" si="5"/>
        <v>0</v>
      </c>
      <c r="R67" s="1110">
        <f t="shared" si="5"/>
        <v>0</v>
      </c>
      <c r="S67" s="1147"/>
      <c r="T67" s="1147"/>
      <c r="U67" s="1147"/>
      <c r="V67" s="1095"/>
    </row>
    <row r="68" spans="1:22" ht="15" customHeight="1" x14ac:dyDescent="0.2">
      <c r="B68" s="1107" t="s">
        <v>773</v>
      </c>
      <c r="C68" s="784"/>
      <c r="D68" s="782"/>
      <c r="E68" s="784"/>
      <c r="G68" s="1092"/>
      <c r="I68" s="788"/>
      <c r="J68" s="789"/>
      <c r="K68" s="789"/>
      <c r="L68" s="1146"/>
      <c r="M68" s="1146"/>
      <c r="N68" s="1108"/>
      <c r="P68" s="1110">
        <f t="shared" si="5"/>
        <v>0</v>
      </c>
      <c r="Q68" s="1149">
        <f t="shared" si="5"/>
        <v>0</v>
      </c>
      <c r="R68" s="1110">
        <f t="shared" si="5"/>
        <v>0</v>
      </c>
      <c r="S68" s="1147"/>
      <c r="T68" s="1147"/>
      <c r="U68" s="1147"/>
      <c r="V68" s="1095"/>
    </row>
    <row r="69" spans="1:22" ht="15" customHeight="1" x14ac:dyDescent="0.2">
      <c r="B69" s="1107" t="s">
        <v>3</v>
      </c>
      <c r="C69" s="784"/>
      <c r="D69" s="782"/>
      <c r="E69" s="784"/>
      <c r="G69" s="1092"/>
      <c r="I69" s="788"/>
      <c r="J69" s="789"/>
      <c r="K69" s="789"/>
      <c r="L69" s="1146"/>
      <c r="M69" s="1146"/>
      <c r="N69" s="1108"/>
      <c r="P69" s="1110">
        <f t="shared" si="5"/>
        <v>0</v>
      </c>
      <c r="Q69" s="1149">
        <f t="shared" si="5"/>
        <v>0</v>
      </c>
      <c r="R69" s="1110">
        <f t="shared" si="5"/>
        <v>0</v>
      </c>
      <c r="S69" s="1147"/>
      <c r="T69" s="1147"/>
      <c r="U69" s="1147"/>
      <c r="V69" s="1095"/>
    </row>
    <row r="70" spans="1:22" ht="15" customHeight="1" x14ac:dyDescent="0.2">
      <c r="B70" s="1107" t="s">
        <v>675</v>
      </c>
      <c r="C70" s="784"/>
      <c r="D70" s="782"/>
      <c r="E70" s="784"/>
      <c r="G70" s="1092"/>
      <c r="I70" s="788"/>
      <c r="J70" s="789"/>
      <c r="K70" s="789"/>
      <c r="L70" s="1146"/>
      <c r="M70" s="1146"/>
      <c r="N70" s="1108"/>
      <c r="P70" s="1110">
        <f t="shared" si="5"/>
        <v>0</v>
      </c>
      <c r="Q70" s="1149">
        <f t="shared" si="5"/>
        <v>0</v>
      </c>
      <c r="R70" s="1110">
        <f t="shared" si="5"/>
        <v>0</v>
      </c>
      <c r="S70" s="1147"/>
      <c r="T70" s="1147"/>
      <c r="U70" s="1147"/>
      <c r="V70" s="1095"/>
    </row>
    <row r="71" spans="1:22" ht="15" customHeight="1" x14ac:dyDescent="0.2">
      <c r="B71" s="1107" t="s">
        <v>4</v>
      </c>
      <c r="C71" s="784"/>
      <c r="D71" s="782"/>
      <c r="E71" s="784"/>
      <c r="G71" s="1092"/>
      <c r="I71" s="788"/>
      <c r="J71" s="789"/>
      <c r="K71" s="789"/>
      <c r="L71" s="1146"/>
      <c r="M71" s="1146"/>
      <c r="N71" s="1108"/>
      <c r="P71" s="1110">
        <f t="shared" si="5"/>
        <v>0</v>
      </c>
      <c r="Q71" s="1149">
        <f t="shared" si="5"/>
        <v>0</v>
      </c>
      <c r="R71" s="1110">
        <f t="shared" si="5"/>
        <v>0</v>
      </c>
      <c r="S71" s="1147"/>
      <c r="T71" s="1147"/>
      <c r="U71" s="1147"/>
      <c r="V71" s="1095"/>
    </row>
    <row r="72" spans="1:22" ht="15" customHeight="1" x14ac:dyDescent="0.2">
      <c r="A72" s="1378"/>
      <c r="B72" s="1114"/>
      <c r="G72" s="1092"/>
      <c r="I72" s="1115"/>
      <c r="J72" s="1116"/>
      <c r="K72" s="1116"/>
      <c r="N72" s="1092"/>
      <c r="P72" s="1118"/>
      <c r="V72" s="1095"/>
    </row>
    <row r="73" spans="1:22" ht="80.099999999999994" customHeight="1" x14ac:dyDescent="0.2">
      <c r="A73" s="1378"/>
      <c r="B73" s="1251" t="s">
        <v>810</v>
      </c>
      <c r="C73" s="1150" t="s">
        <v>811</v>
      </c>
      <c r="D73" s="1151"/>
      <c r="E73" s="1151"/>
      <c r="F73" s="1151"/>
      <c r="G73" s="1092"/>
      <c r="I73" s="1249" t="s">
        <v>812</v>
      </c>
      <c r="J73" s="1152"/>
      <c r="K73" s="1152"/>
      <c r="L73" s="1152"/>
      <c r="M73" s="1152"/>
      <c r="N73" s="1153"/>
      <c r="P73" s="1249" t="s">
        <v>813</v>
      </c>
      <c r="U73" s="1106" t="s">
        <v>814</v>
      </c>
      <c r="V73" s="1095"/>
    </row>
    <row r="74" spans="1:22" ht="15" customHeight="1" x14ac:dyDescent="0.2">
      <c r="A74" s="1154"/>
      <c r="B74" s="1155" t="s">
        <v>1194</v>
      </c>
      <c r="C74" s="782"/>
      <c r="D74" s="1151"/>
      <c r="E74" s="1151"/>
      <c r="F74" s="1151"/>
      <c r="G74" s="1092"/>
      <c r="I74" s="788"/>
      <c r="J74" s="1152"/>
      <c r="K74" s="1152"/>
      <c r="L74" s="1156"/>
      <c r="M74" s="1156"/>
      <c r="N74" s="1157"/>
      <c r="P74" s="1110">
        <f>(C74*I74)</f>
        <v>0</v>
      </c>
      <c r="U74" s="1158">
        <f>SUM(P74:P111)</f>
        <v>0</v>
      </c>
      <c r="V74" s="1095"/>
    </row>
    <row r="75" spans="1:22" ht="15" customHeight="1" x14ac:dyDescent="0.2">
      <c r="A75" s="1154"/>
      <c r="B75" s="1155" t="s">
        <v>1195</v>
      </c>
      <c r="C75" s="782"/>
      <c r="D75" s="1151"/>
      <c r="E75" s="1151"/>
      <c r="F75" s="1151"/>
      <c r="G75" s="1092"/>
      <c r="I75" s="788"/>
      <c r="J75" s="1152"/>
      <c r="K75" s="1152"/>
      <c r="L75" s="1156"/>
      <c r="M75" s="1156"/>
      <c r="N75" s="1092"/>
      <c r="P75" s="1110">
        <f>(C75*I75)</f>
        <v>0</v>
      </c>
      <c r="U75" s="1147"/>
      <c r="V75" s="1095"/>
    </row>
    <row r="76" spans="1:22" ht="9.9499999999999993" customHeight="1" x14ac:dyDescent="0.2">
      <c r="A76" s="1154"/>
      <c r="B76" s="1155"/>
      <c r="C76" s="1159"/>
      <c r="D76" s="1151"/>
      <c r="E76" s="1151"/>
      <c r="F76" s="1151"/>
      <c r="G76" s="1092"/>
      <c r="I76" s="1159"/>
      <c r="J76" s="1152"/>
      <c r="K76" s="1152"/>
      <c r="N76" s="1092"/>
      <c r="P76" s="1160"/>
      <c r="U76" s="1147"/>
      <c r="V76" s="1095"/>
    </row>
    <row r="77" spans="1:22" ht="15" customHeight="1" x14ac:dyDescent="0.2">
      <c r="A77" s="1154"/>
      <c r="B77" s="1155" t="s">
        <v>1196</v>
      </c>
      <c r="C77" s="782"/>
      <c r="D77" s="1151"/>
      <c r="E77" s="1151"/>
      <c r="F77" s="1151"/>
      <c r="G77" s="1092"/>
      <c r="I77" s="788"/>
      <c r="J77" s="1152"/>
      <c r="K77" s="1152"/>
      <c r="L77" s="1156"/>
      <c r="M77" s="1156"/>
      <c r="N77" s="1157"/>
      <c r="P77" s="1110">
        <f>(C77*I77)</f>
        <v>0</v>
      </c>
      <c r="U77" s="1147"/>
      <c r="V77" s="1095"/>
    </row>
    <row r="78" spans="1:22" ht="15" customHeight="1" x14ac:dyDescent="0.2">
      <c r="A78" s="1154"/>
      <c r="B78" s="1155" t="s">
        <v>1197</v>
      </c>
      <c r="C78" s="782"/>
      <c r="D78" s="1151"/>
      <c r="E78" s="1151"/>
      <c r="F78" s="1151"/>
      <c r="G78" s="1092"/>
      <c r="I78" s="788"/>
      <c r="J78" s="1152"/>
      <c r="K78" s="1152"/>
      <c r="L78" s="1156"/>
      <c r="M78" s="1156"/>
      <c r="N78" s="1092"/>
      <c r="P78" s="1110">
        <f>(C78*I78)</f>
        <v>0</v>
      </c>
      <c r="U78" s="1097"/>
      <c r="V78" s="1095"/>
    </row>
    <row r="79" spans="1:22" ht="9.9499999999999993" customHeight="1" x14ac:dyDescent="0.2">
      <c r="A79" s="1154"/>
      <c r="B79" s="1161"/>
      <c r="C79" s="1159"/>
      <c r="D79" s="1151"/>
      <c r="E79" s="1151"/>
      <c r="F79" s="1151"/>
      <c r="G79" s="1092"/>
      <c r="I79" s="1159"/>
      <c r="J79" s="1152"/>
      <c r="K79" s="1152"/>
      <c r="N79" s="1092"/>
      <c r="P79" s="1141"/>
      <c r="U79" s="1097"/>
      <c r="V79" s="1095"/>
    </row>
    <row r="80" spans="1:22" ht="15" customHeight="1" x14ac:dyDescent="0.2">
      <c r="A80" s="1154"/>
      <c r="B80" s="1155" t="s">
        <v>1198</v>
      </c>
      <c r="C80" s="782"/>
      <c r="D80" s="1151"/>
      <c r="E80" s="1151"/>
      <c r="F80" s="1151"/>
      <c r="G80" s="1092"/>
      <c r="I80" s="788"/>
      <c r="J80" s="1152"/>
      <c r="K80" s="1152"/>
      <c r="N80" s="1092"/>
      <c r="P80" s="1110">
        <f>(C80*I80)</f>
        <v>0</v>
      </c>
      <c r="V80" s="1095"/>
    </row>
    <row r="81" spans="1:22" ht="15" customHeight="1" x14ac:dyDescent="0.2">
      <c r="A81" s="1154"/>
      <c r="B81" s="1155" t="s">
        <v>1199</v>
      </c>
      <c r="C81" s="782"/>
      <c r="D81" s="1151"/>
      <c r="E81" s="1151"/>
      <c r="F81" s="1151"/>
      <c r="G81" s="1092"/>
      <c r="I81" s="788"/>
      <c r="J81" s="1152"/>
      <c r="K81" s="1152"/>
      <c r="L81" s="1156"/>
      <c r="M81" s="1156"/>
      <c r="N81" s="1092"/>
      <c r="P81" s="1110">
        <f>(C81*I81)</f>
        <v>0</v>
      </c>
      <c r="V81" s="1095"/>
    </row>
    <row r="82" spans="1:22" ht="15" customHeight="1" x14ac:dyDescent="0.2">
      <c r="A82" s="1154"/>
      <c r="B82" s="1155" t="s">
        <v>1200</v>
      </c>
      <c r="C82" s="782"/>
      <c r="D82" s="1162"/>
      <c r="E82" s="1151"/>
      <c r="F82" s="1151"/>
      <c r="G82" s="1092"/>
      <c r="I82" s="788"/>
      <c r="J82" s="1152"/>
      <c r="K82" s="1152"/>
      <c r="L82" s="1156"/>
      <c r="M82" s="1156"/>
      <c r="N82" s="1092"/>
      <c r="P82" s="1110">
        <f>(C82*I82)</f>
        <v>0</v>
      </c>
      <c r="V82" s="1095"/>
    </row>
    <row r="83" spans="1:22" ht="15" customHeight="1" x14ac:dyDescent="0.2">
      <c r="A83" s="1154"/>
      <c r="B83" s="1163"/>
      <c r="C83" s="1164"/>
      <c r="D83" s="1165"/>
      <c r="E83" s="1151"/>
      <c r="F83" s="1151"/>
      <c r="G83" s="1092"/>
      <c r="I83" s="1166"/>
      <c r="J83" s="1152"/>
      <c r="K83" s="1152"/>
      <c r="L83" s="1156"/>
      <c r="M83" s="1156"/>
      <c r="N83" s="1092"/>
      <c r="P83" s="1167"/>
      <c r="V83" s="1095"/>
    </row>
    <row r="84" spans="1:22" ht="15" customHeight="1" x14ac:dyDescent="0.2">
      <c r="A84" s="1154"/>
      <c r="B84" s="1168" t="s">
        <v>1201</v>
      </c>
      <c r="C84" s="1169"/>
      <c r="D84" s="1165"/>
      <c r="E84" s="1151"/>
      <c r="F84" s="1151"/>
      <c r="G84" s="1092"/>
      <c r="I84" s="1170"/>
      <c r="J84" s="1152"/>
      <c r="K84" s="1152"/>
      <c r="L84" s="1156"/>
      <c r="M84" s="1156"/>
      <c r="N84" s="1092"/>
      <c r="P84" s="1167"/>
      <c r="V84" s="1095"/>
    </row>
    <row r="85" spans="1:22" ht="15" customHeight="1" x14ac:dyDescent="0.2">
      <c r="A85" s="1154"/>
      <c r="B85" s="1155" t="s">
        <v>1205</v>
      </c>
      <c r="C85" s="1032"/>
      <c r="D85" s="1165"/>
      <c r="E85" s="1151"/>
      <c r="F85" s="1151"/>
      <c r="G85" s="1092"/>
      <c r="I85" s="788"/>
      <c r="J85" s="1152"/>
      <c r="K85" s="1152"/>
      <c r="L85" s="1156"/>
      <c r="M85" s="1156"/>
      <c r="N85" s="1092"/>
      <c r="P85" s="1110">
        <f>(C85*I85)</f>
        <v>0</v>
      </c>
      <c r="V85" s="1095"/>
    </row>
    <row r="86" spans="1:22" ht="15" customHeight="1" x14ac:dyDescent="0.2">
      <c r="A86" s="1154"/>
      <c r="B86" s="1155" t="s">
        <v>1206</v>
      </c>
      <c r="C86" s="1032"/>
      <c r="D86" s="1165"/>
      <c r="E86" s="1151"/>
      <c r="F86" s="1151"/>
      <c r="G86" s="1092"/>
      <c r="I86" s="788"/>
      <c r="J86" s="1152"/>
      <c r="K86" s="1152"/>
      <c r="L86" s="1156"/>
      <c r="M86" s="1156"/>
      <c r="N86" s="1092"/>
      <c r="P86" s="1110">
        <f t="shared" ref="P86:P89" si="6">(C86*I86)</f>
        <v>0</v>
      </c>
      <c r="V86" s="1095"/>
    </row>
    <row r="87" spans="1:22" ht="15" customHeight="1" x14ac:dyDescent="0.2">
      <c r="A87" s="1154"/>
      <c r="B87" s="1155" t="s">
        <v>1207</v>
      </c>
      <c r="C87" s="1032"/>
      <c r="D87" s="1165"/>
      <c r="E87" s="1151"/>
      <c r="F87" s="1151"/>
      <c r="G87" s="1092"/>
      <c r="I87" s="788"/>
      <c r="J87" s="1152"/>
      <c r="K87" s="1152"/>
      <c r="L87" s="1156"/>
      <c r="M87" s="1156"/>
      <c r="N87" s="1092"/>
      <c r="P87" s="1110">
        <f t="shared" si="6"/>
        <v>0</v>
      </c>
      <c r="V87" s="1095"/>
    </row>
    <row r="88" spans="1:22" ht="15" customHeight="1" x14ac:dyDescent="0.2">
      <c r="A88" s="1154"/>
      <c r="B88" s="1155" t="s">
        <v>1208</v>
      </c>
      <c r="C88" s="1032"/>
      <c r="D88" s="1165"/>
      <c r="E88" s="1151"/>
      <c r="F88" s="1151"/>
      <c r="G88" s="1092"/>
      <c r="I88" s="788"/>
      <c r="J88" s="1152"/>
      <c r="K88" s="1152"/>
      <c r="L88" s="1156"/>
      <c r="M88" s="1156"/>
      <c r="N88" s="1092"/>
      <c r="P88" s="1110">
        <f t="shared" si="6"/>
        <v>0</v>
      </c>
      <c r="V88" s="1095"/>
    </row>
    <row r="89" spans="1:22" ht="15" customHeight="1" x14ac:dyDescent="0.2">
      <c r="A89" s="1154"/>
      <c r="B89" s="1155" t="s">
        <v>1209</v>
      </c>
      <c r="C89" s="1032"/>
      <c r="D89" s="1165"/>
      <c r="E89" s="1151"/>
      <c r="F89" s="1151"/>
      <c r="G89" s="1092"/>
      <c r="I89" s="788"/>
      <c r="J89" s="1152"/>
      <c r="K89" s="1152"/>
      <c r="L89" s="1156"/>
      <c r="M89" s="1156"/>
      <c r="N89" s="1092"/>
      <c r="P89" s="1110">
        <f t="shared" si="6"/>
        <v>0</v>
      </c>
      <c r="V89" s="1095"/>
    </row>
    <row r="90" spans="1:22" ht="15" customHeight="1" x14ac:dyDescent="0.2">
      <c r="A90" s="1154"/>
      <c r="B90" s="1155"/>
      <c r="C90" s="1171"/>
      <c r="D90" s="1165"/>
      <c r="E90" s="1151"/>
      <c r="F90" s="1151"/>
      <c r="G90" s="1092"/>
      <c r="I90" s="1172"/>
      <c r="J90" s="1152"/>
      <c r="K90" s="1152"/>
      <c r="L90" s="1156"/>
      <c r="M90" s="1156"/>
      <c r="N90" s="1092"/>
      <c r="P90" s="1167"/>
      <c r="V90" s="1095"/>
    </row>
    <row r="91" spans="1:22" ht="18" customHeight="1" x14ac:dyDescent="0.2">
      <c r="A91" s="1154"/>
      <c r="B91" s="1379" t="s">
        <v>815</v>
      </c>
      <c r="C91" s="1173" t="s">
        <v>816</v>
      </c>
      <c r="D91" s="1173"/>
      <c r="E91" s="1173"/>
      <c r="F91" s="1174"/>
      <c r="G91" s="1092"/>
      <c r="I91" s="1090" t="s">
        <v>817</v>
      </c>
      <c r="J91" s="1120"/>
      <c r="K91" s="1120"/>
      <c r="L91" s="1120"/>
      <c r="M91" s="1156"/>
      <c r="N91" s="1092"/>
      <c r="P91" s="1356" t="s">
        <v>813</v>
      </c>
      <c r="U91" s="1097"/>
      <c r="V91" s="1095"/>
    </row>
    <row r="92" spans="1:22" ht="54" customHeight="1" x14ac:dyDescent="0.2">
      <c r="A92" s="1154"/>
      <c r="B92" s="1379"/>
      <c r="C92" s="1175" t="s">
        <v>1078</v>
      </c>
      <c r="D92" s="1101" t="s">
        <v>1079</v>
      </c>
      <c r="E92" s="1101" t="s">
        <v>1080</v>
      </c>
      <c r="F92" s="1101" t="s">
        <v>1081</v>
      </c>
      <c r="G92" s="1092"/>
      <c r="I92" s="1101" t="s">
        <v>1084</v>
      </c>
      <c r="J92" s="1101" t="s">
        <v>1085</v>
      </c>
      <c r="K92" s="1101" t="s">
        <v>1086</v>
      </c>
      <c r="L92" s="1101" t="s">
        <v>1087</v>
      </c>
      <c r="M92" s="1156"/>
      <c r="N92" s="1092"/>
      <c r="P92" s="1375"/>
      <c r="U92" s="1097"/>
      <c r="V92" s="1095"/>
    </row>
    <row r="93" spans="1:22" ht="15" customHeight="1" x14ac:dyDescent="0.2">
      <c r="A93" s="1154"/>
      <c r="B93" s="1107" t="s">
        <v>7</v>
      </c>
      <c r="C93" s="784"/>
      <c r="D93" s="782"/>
      <c r="E93" s="782"/>
      <c r="F93" s="782"/>
      <c r="G93" s="1092"/>
      <c r="I93" s="788"/>
      <c r="J93" s="789"/>
      <c r="K93" s="789"/>
      <c r="L93" s="789"/>
      <c r="M93" s="1156"/>
      <c r="N93" s="1092"/>
      <c r="P93" s="1110">
        <f t="shared" ref="P93:P102" si="7">(C93*I93)+(D93*J93)+(E93*K93)+(F93*L93)</f>
        <v>0</v>
      </c>
      <c r="V93" s="1095"/>
    </row>
    <row r="94" spans="1:22" ht="15" customHeight="1" x14ac:dyDescent="0.2">
      <c r="A94" s="1154"/>
      <c r="B94" s="1107" t="s">
        <v>8</v>
      </c>
      <c r="C94" s="784"/>
      <c r="D94" s="782"/>
      <c r="E94" s="782"/>
      <c r="F94" s="782"/>
      <c r="G94" s="1092"/>
      <c r="I94" s="788"/>
      <c r="J94" s="789"/>
      <c r="K94" s="789"/>
      <c r="L94" s="789"/>
      <c r="M94" s="1156"/>
      <c r="N94" s="1092"/>
      <c r="P94" s="1110">
        <f t="shared" si="7"/>
        <v>0</v>
      </c>
      <c r="U94" s="1147"/>
      <c r="V94" s="1095"/>
    </row>
    <row r="95" spans="1:22" ht="15" customHeight="1" x14ac:dyDescent="0.2">
      <c r="A95" s="1154"/>
      <c r="B95" s="1107" t="s">
        <v>9</v>
      </c>
      <c r="C95" s="784"/>
      <c r="D95" s="782"/>
      <c r="E95" s="782"/>
      <c r="F95" s="782"/>
      <c r="G95" s="1092"/>
      <c r="I95" s="788"/>
      <c r="J95" s="789"/>
      <c r="K95" s="789"/>
      <c r="L95" s="789"/>
      <c r="M95" s="1156"/>
      <c r="N95" s="1092"/>
      <c r="P95" s="1110">
        <f t="shared" si="7"/>
        <v>0</v>
      </c>
      <c r="U95" s="1147"/>
      <c r="V95" s="1095"/>
    </row>
    <row r="96" spans="1:22" ht="15" customHeight="1" x14ac:dyDescent="0.2">
      <c r="A96" s="1154"/>
      <c r="B96" s="1107" t="s">
        <v>10</v>
      </c>
      <c r="C96" s="784"/>
      <c r="D96" s="782"/>
      <c r="E96" s="782"/>
      <c r="F96" s="782"/>
      <c r="G96" s="1092"/>
      <c r="I96" s="788"/>
      <c r="J96" s="789"/>
      <c r="K96" s="789"/>
      <c r="L96" s="789"/>
      <c r="M96" s="1156"/>
      <c r="N96" s="1092"/>
      <c r="P96" s="1110">
        <f t="shared" si="7"/>
        <v>0</v>
      </c>
      <c r="U96" s="1147"/>
      <c r="V96" s="1095"/>
    </row>
    <row r="97" spans="1:22" ht="15" customHeight="1" x14ac:dyDescent="0.2">
      <c r="A97" s="1154"/>
      <c r="B97" s="1107" t="s">
        <v>11</v>
      </c>
      <c r="C97" s="784"/>
      <c r="D97" s="782"/>
      <c r="E97" s="782"/>
      <c r="F97" s="782"/>
      <c r="G97" s="1092"/>
      <c r="I97" s="788"/>
      <c r="J97" s="789"/>
      <c r="K97" s="789"/>
      <c r="L97" s="789"/>
      <c r="M97" s="1156"/>
      <c r="N97" s="1092"/>
      <c r="P97" s="1110">
        <f t="shared" si="7"/>
        <v>0</v>
      </c>
      <c r="U97" s="1097"/>
      <c r="V97" s="1095"/>
    </row>
    <row r="98" spans="1:22" ht="15" customHeight="1" x14ac:dyDescent="0.2">
      <c r="A98" s="1154"/>
      <c r="B98" s="1107" t="s">
        <v>12</v>
      </c>
      <c r="C98" s="784"/>
      <c r="D98" s="782"/>
      <c r="E98" s="782"/>
      <c r="F98" s="782"/>
      <c r="G98" s="1092"/>
      <c r="I98" s="788"/>
      <c r="J98" s="789"/>
      <c r="K98" s="789"/>
      <c r="L98" s="789"/>
      <c r="M98" s="1156"/>
      <c r="N98" s="1092"/>
      <c r="P98" s="1110">
        <f t="shared" si="7"/>
        <v>0</v>
      </c>
      <c r="U98" s="1097"/>
      <c r="V98" s="1095"/>
    </row>
    <row r="99" spans="1:22" ht="15" customHeight="1" x14ac:dyDescent="0.2">
      <c r="A99" s="1154"/>
      <c r="B99" s="1107" t="s">
        <v>1210</v>
      </c>
      <c r="C99" s="784"/>
      <c r="D99" s="782"/>
      <c r="E99" s="782"/>
      <c r="F99" s="782"/>
      <c r="G99" s="1092"/>
      <c r="I99" s="788"/>
      <c r="J99" s="789"/>
      <c r="K99" s="789"/>
      <c r="L99" s="789"/>
      <c r="M99" s="1156"/>
      <c r="N99" s="1092"/>
      <c r="P99" s="1110">
        <f t="shared" si="7"/>
        <v>0</v>
      </c>
      <c r="U99" s="1097"/>
      <c r="V99" s="1095"/>
    </row>
    <row r="100" spans="1:22" ht="15" customHeight="1" x14ac:dyDescent="0.2">
      <c r="A100" s="1176"/>
      <c r="B100" s="1107" t="s">
        <v>139</v>
      </c>
      <c r="C100" s="784"/>
      <c r="D100" s="782"/>
      <c r="E100" s="782"/>
      <c r="F100" s="782"/>
      <c r="G100" s="1092"/>
      <c r="I100" s="788"/>
      <c r="J100" s="788"/>
      <c r="K100" s="788"/>
      <c r="L100" s="788"/>
      <c r="M100" s="1156"/>
      <c r="N100" s="1092"/>
      <c r="P100" s="1110">
        <f t="shared" si="7"/>
        <v>0</v>
      </c>
      <c r="U100" s="1097"/>
      <c r="V100" s="1095"/>
    </row>
    <row r="101" spans="1:22" ht="15" customHeight="1" x14ac:dyDescent="0.2">
      <c r="A101" s="1176"/>
      <c r="B101" s="1107" t="s">
        <v>818</v>
      </c>
      <c r="C101" s="784"/>
      <c r="D101" s="782"/>
      <c r="E101" s="782"/>
      <c r="F101" s="782"/>
      <c r="G101" s="1092"/>
      <c r="I101" s="790"/>
      <c r="J101" s="790"/>
      <c r="K101" s="790"/>
      <c r="L101" s="790"/>
      <c r="M101" s="1156"/>
      <c r="N101" s="1092"/>
      <c r="P101" s="1110">
        <f t="shared" si="7"/>
        <v>0</v>
      </c>
      <c r="U101" s="1097"/>
      <c r="V101" s="1095"/>
    </row>
    <row r="102" spans="1:22" ht="15" customHeight="1" x14ac:dyDescent="0.2">
      <c r="A102" s="1176"/>
      <c r="B102" s="1107" t="s">
        <v>1211</v>
      </c>
      <c r="C102" s="784"/>
      <c r="D102" s="782"/>
      <c r="E102" s="782"/>
      <c r="F102" s="782"/>
      <c r="G102" s="1092"/>
      <c r="I102" s="790"/>
      <c r="J102" s="790"/>
      <c r="K102" s="790"/>
      <c r="L102" s="790"/>
      <c r="M102" s="1156"/>
      <c r="N102" s="1092"/>
      <c r="P102" s="1110">
        <f t="shared" si="7"/>
        <v>0</v>
      </c>
      <c r="U102" s="1097"/>
      <c r="V102" s="1095"/>
    </row>
    <row r="103" spans="1:22" ht="15" customHeight="1" x14ac:dyDescent="0.2">
      <c r="A103" s="1154"/>
      <c r="B103" s="1107" t="s">
        <v>13</v>
      </c>
      <c r="C103" s="784"/>
      <c r="D103" s="1177"/>
      <c r="E103" s="1177"/>
      <c r="F103" s="1177"/>
      <c r="G103" s="1092"/>
      <c r="I103" s="790"/>
      <c r="J103" s="1178"/>
      <c r="K103" s="1178"/>
      <c r="L103" s="1178"/>
      <c r="M103" s="1156"/>
      <c r="N103" s="1092"/>
      <c r="P103" s="1110">
        <f>(C103*I103)</f>
        <v>0</v>
      </c>
      <c r="U103" s="1097"/>
      <c r="V103" s="1095"/>
    </row>
    <row r="104" spans="1:22" ht="15" customHeight="1" x14ac:dyDescent="0.2">
      <c r="A104" s="1154"/>
      <c r="B104" s="1107" t="s">
        <v>31</v>
      </c>
      <c r="C104" s="784"/>
      <c r="D104" s="1177"/>
      <c r="E104" s="1177"/>
      <c r="F104" s="1177"/>
      <c r="G104" s="1092"/>
      <c r="I104" s="790"/>
      <c r="J104" s="1116"/>
      <c r="K104" s="1116"/>
      <c r="L104" s="1116"/>
      <c r="M104" s="1156"/>
      <c r="N104" s="1092"/>
      <c r="P104" s="1110">
        <f>(C104*I104)</f>
        <v>0</v>
      </c>
      <c r="U104" s="1097"/>
      <c r="V104" s="1095"/>
    </row>
    <row r="105" spans="1:22" ht="15" customHeight="1" x14ac:dyDescent="0.2">
      <c r="A105" s="1154"/>
      <c r="B105" s="1107" t="s">
        <v>32</v>
      </c>
      <c r="C105" s="784"/>
      <c r="D105" s="1177"/>
      <c r="E105" s="1177"/>
      <c r="F105" s="1177"/>
      <c r="G105" s="1092"/>
      <c r="I105" s="790"/>
      <c r="J105" s="1116"/>
      <c r="K105" s="1116"/>
      <c r="L105" s="1116"/>
      <c r="M105" s="1156"/>
      <c r="N105" s="1092"/>
      <c r="P105" s="1110">
        <f>(C105*I105)</f>
        <v>0</v>
      </c>
      <c r="U105" s="1097"/>
      <c r="V105" s="1095"/>
    </row>
    <row r="106" spans="1:22" ht="15" customHeight="1" x14ac:dyDescent="0.2">
      <c r="A106" s="1154"/>
      <c r="B106" s="1107" t="s">
        <v>33</v>
      </c>
      <c r="C106" s="784"/>
      <c r="D106" s="1177"/>
      <c r="E106" s="1177"/>
      <c r="F106" s="1177"/>
      <c r="G106" s="1092"/>
      <c r="I106" s="790"/>
      <c r="J106" s="1116"/>
      <c r="K106" s="1116"/>
      <c r="L106" s="1116"/>
      <c r="M106" s="1156"/>
      <c r="N106" s="1092"/>
      <c r="P106" s="1110">
        <f>(C106*I106)</f>
        <v>0</v>
      </c>
      <c r="U106" s="1097"/>
      <c r="V106" s="1095"/>
    </row>
    <row r="107" spans="1:22" ht="15" customHeight="1" x14ac:dyDescent="0.2">
      <c r="A107" s="1154"/>
      <c r="B107" s="1107" t="s">
        <v>34</v>
      </c>
      <c r="C107" s="784"/>
      <c r="D107" s="1177"/>
      <c r="E107" s="1177"/>
      <c r="F107" s="1177"/>
      <c r="G107" s="1092"/>
      <c r="I107" s="788"/>
      <c r="J107" s="1116"/>
      <c r="K107" s="1116"/>
      <c r="L107" s="1116"/>
      <c r="M107" s="1156"/>
      <c r="N107" s="1092"/>
      <c r="P107" s="1110">
        <f>(C107*I107)</f>
        <v>0</v>
      </c>
      <c r="U107" s="1097"/>
      <c r="V107" s="1095"/>
    </row>
    <row r="108" spans="1:22" ht="15" customHeight="1" x14ac:dyDescent="0.2">
      <c r="A108" s="1154"/>
      <c r="B108" s="1114" t="s">
        <v>819</v>
      </c>
      <c r="C108" s="1177"/>
      <c r="D108" s="1177"/>
      <c r="E108" s="1177"/>
      <c r="F108" s="1177"/>
      <c r="G108" s="1092"/>
      <c r="I108" s="1115"/>
      <c r="J108" s="1116"/>
      <c r="K108" s="1116"/>
      <c r="L108" s="1116"/>
      <c r="M108" s="1156"/>
      <c r="N108" s="1092"/>
      <c r="P108" s="1179"/>
      <c r="U108" s="1097"/>
      <c r="V108" s="1095"/>
    </row>
    <row r="109" spans="1:22" ht="15" customHeight="1" x14ac:dyDescent="0.2">
      <c r="B109" s="791"/>
      <c r="C109" s="784"/>
      <c r="D109" s="782"/>
      <c r="E109" s="782"/>
      <c r="F109" s="782"/>
      <c r="G109" s="1092"/>
      <c r="I109" s="788"/>
      <c r="J109" s="788"/>
      <c r="K109" s="788"/>
      <c r="L109" s="788"/>
      <c r="M109" s="1156"/>
      <c r="N109" s="1092"/>
      <c r="P109" s="1110">
        <f>(C109*I109)+(D109*J109)+(E109*K109)+(F109*L109)</f>
        <v>0</v>
      </c>
      <c r="U109" s="1147"/>
      <c r="V109" s="1095"/>
    </row>
    <row r="110" spans="1:22" ht="15" customHeight="1" x14ac:dyDescent="0.2">
      <c r="A110" s="1154"/>
      <c r="B110" s="791"/>
      <c r="C110" s="784"/>
      <c r="D110" s="782"/>
      <c r="E110" s="782"/>
      <c r="F110" s="782"/>
      <c r="G110" s="1092"/>
      <c r="I110" s="788"/>
      <c r="J110" s="788"/>
      <c r="K110" s="788"/>
      <c r="L110" s="788"/>
      <c r="M110" s="1156"/>
      <c r="N110" s="1092"/>
      <c r="P110" s="1110">
        <f>(C110*I110)+(D110*J110)+(E110*K110)+(F110*L110)</f>
        <v>0</v>
      </c>
      <c r="U110" s="1147"/>
      <c r="V110" s="1095"/>
    </row>
    <row r="111" spans="1:22" ht="15" customHeight="1" x14ac:dyDescent="0.2">
      <c r="B111" s="791"/>
      <c r="C111" s="784"/>
      <c r="D111" s="782"/>
      <c r="E111" s="782"/>
      <c r="F111" s="782"/>
      <c r="G111" s="1092"/>
      <c r="I111" s="788"/>
      <c r="J111" s="788"/>
      <c r="K111" s="788"/>
      <c r="L111" s="788"/>
      <c r="M111" s="1156"/>
      <c r="N111" s="1092"/>
      <c r="P111" s="1110">
        <f>(C111*I111)+(D111*J111)+(E111*K111)+(F111*L111)</f>
        <v>0</v>
      </c>
      <c r="U111" s="1147"/>
      <c r="V111" s="1095"/>
    </row>
    <row r="112" spans="1:22" ht="15" customHeight="1" x14ac:dyDescent="0.2">
      <c r="B112" s="1180"/>
      <c r="G112" s="1092"/>
      <c r="I112" s="1181"/>
      <c r="J112" s="1116"/>
      <c r="K112" s="1116"/>
      <c r="L112" s="1116"/>
      <c r="M112" s="1156"/>
      <c r="N112" s="1092"/>
      <c r="P112" s="1118"/>
      <c r="V112" s="1095"/>
    </row>
    <row r="113" spans="2:22" ht="18" customHeight="1" x14ac:dyDescent="0.2">
      <c r="B113" s="1380" t="s">
        <v>820</v>
      </c>
      <c r="C113" s="1385" t="s">
        <v>762</v>
      </c>
      <c r="D113" s="1388"/>
      <c r="E113" s="1385" t="s">
        <v>763</v>
      </c>
      <c r="F113" s="1388"/>
      <c r="G113" s="1390" t="s">
        <v>1159</v>
      </c>
      <c r="I113" s="1384" t="s">
        <v>762</v>
      </c>
      <c r="J113" s="1385"/>
      <c r="K113" s="1385"/>
      <c r="L113" s="1384" t="s">
        <v>763</v>
      </c>
      <c r="M113" s="1385"/>
      <c r="N113" s="1388"/>
      <c r="P113" s="1382"/>
      <c r="U113" s="1356" t="s">
        <v>821</v>
      </c>
      <c r="V113" s="1095"/>
    </row>
    <row r="114" spans="2:22" ht="18" customHeight="1" x14ac:dyDescent="0.2">
      <c r="B114" s="1381"/>
      <c r="C114" s="1387"/>
      <c r="D114" s="1389"/>
      <c r="E114" s="1387"/>
      <c r="F114" s="1389"/>
      <c r="G114" s="1391"/>
      <c r="I114" s="1386"/>
      <c r="J114" s="1387"/>
      <c r="K114" s="1387"/>
      <c r="L114" s="1386"/>
      <c r="M114" s="1387"/>
      <c r="N114" s="1389"/>
      <c r="P114" s="1383"/>
      <c r="Q114" s="1182"/>
      <c r="U114" s="1377"/>
      <c r="V114" s="1095"/>
    </row>
    <row r="115" spans="2:22" ht="36.75" customHeight="1" x14ac:dyDescent="0.2">
      <c r="B115" s="1183" t="s">
        <v>1148</v>
      </c>
      <c r="C115" s="1184" t="s">
        <v>823</v>
      </c>
      <c r="D115" s="1185" t="s">
        <v>822</v>
      </c>
      <c r="E115" s="1184" t="s">
        <v>823</v>
      </c>
      <c r="F115" s="1185" t="s">
        <v>822</v>
      </c>
      <c r="G115" s="1392"/>
      <c r="I115" s="1186" t="s">
        <v>768</v>
      </c>
      <c r="J115" s="1185" t="s">
        <v>769</v>
      </c>
      <c r="K115" s="1185" t="s">
        <v>770</v>
      </c>
      <c r="L115" s="1186" t="s">
        <v>768</v>
      </c>
      <c r="M115" s="1185" t="s">
        <v>769</v>
      </c>
      <c r="N115" s="1185" t="s">
        <v>770</v>
      </c>
      <c r="P115" s="1187" t="s">
        <v>758</v>
      </c>
      <c r="Q115" s="1182"/>
      <c r="U115" s="1188">
        <f>SUM(P116:P169)</f>
        <v>0</v>
      </c>
      <c r="V115" s="1095"/>
    </row>
    <row r="116" spans="2:22" ht="15" customHeight="1" x14ac:dyDescent="0.2">
      <c r="B116" s="1143" t="s">
        <v>1149</v>
      </c>
      <c r="C116" s="1189">
        <f>-(C20*$G$116)</f>
        <v>0</v>
      </c>
      <c r="D116" s="1189">
        <f>-(D20*$G$116)</f>
        <v>0</v>
      </c>
      <c r="E116" s="1189">
        <f>-(E20*$G$116)</f>
        <v>0</v>
      </c>
      <c r="F116" s="1189">
        <f>-(F20*$G$116)</f>
        <v>0</v>
      </c>
      <c r="G116" s="1254">
        <v>0.1</v>
      </c>
      <c r="I116" s="863"/>
      <c r="J116" s="862"/>
      <c r="K116" s="864"/>
      <c r="L116" s="863"/>
      <c r="M116" s="863"/>
      <c r="N116" s="863"/>
      <c r="P116" s="1190">
        <f>((C116*J116)+(D116*K116/100))+((E116*M116)+(F116*N116/100))</f>
        <v>0</v>
      </c>
      <c r="Q116" s="1182"/>
      <c r="U116" s="1191"/>
      <c r="V116" s="1095"/>
    </row>
    <row r="117" spans="2:22" ht="15" customHeight="1" x14ac:dyDescent="0.2">
      <c r="B117" s="1143" t="s">
        <v>1150</v>
      </c>
      <c r="C117" s="1192"/>
      <c r="D117" s="1193"/>
      <c r="E117" s="1193"/>
      <c r="F117" s="1193"/>
      <c r="G117" s="876">
        <v>0.1</v>
      </c>
      <c r="I117" s="863"/>
      <c r="J117" s="862"/>
      <c r="K117" s="864"/>
      <c r="L117" s="863"/>
      <c r="M117" s="863"/>
      <c r="N117" s="863"/>
      <c r="P117" s="1190">
        <f>-(J117*C20+(K117*D20/100)+M117*E20+(N117*F20/100)-((I117+L117)*G38))*G117</f>
        <v>0</v>
      </c>
      <c r="Q117" s="1182"/>
      <c r="U117" s="1194"/>
      <c r="V117" s="1095"/>
    </row>
    <row r="118" spans="2:22" ht="39.75" customHeight="1" x14ac:dyDescent="0.2">
      <c r="B118" s="1195" t="s">
        <v>1151</v>
      </c>
      <c r="C118" s="1196" t="s">
        <v>1158</v>
      </c>
      <c r="D118" s="1197" t="s">
        <v>822</v>
      </c>
      <c r="E118" s="1198"/>
      <c r="F118" s="1198"/>
      <c r="G118" s="1199"/>
      <c r="I118" s="1200" t="s">
        <v>768</v>
      </c>
      <c r="J118" s="1250" t="s">
        <v>770</v>
      </c>
      <c r="K118" s="1201"/>
      <c r="L118" s="1202"/>
      <c r="M118" s="1203"/>
      <c r="N118" s="1134"/>
      <c r="P118" s="1190"/>
      <c r="Q118" s="1182"/>
      <c r="U118" s="1194"/>
      <c r="V118" s="1095"/>
    </row>
    <row r="119" spans="2:22" ht="15" customHeight="1" x14ac:dyDescent="0.2">
      <c r="B119" s="1143" t="s">
        <v>1149</v>
      </c>
      <c r="C119" s="1204">
        <f>-(C24*G119)</f>
        <v>0</v>
      </c>
      <c r="D119" s="1205">
        <f>-($D$24*G119)</f>
        <v>0</v>
      </c>
      <c r="E119" s="1206"/>
      <c r="F119" s="1206"/>
      <c r="G119" s="876">
        <v>0.1</v>
      </c>
      <c r="I119" s="862"/>
      <c r="J119" s="864"/>
      <c r="K119" s="55"/>
      <c r="L119" s="1207"/>
      <c r="M119" s="1208"/>
      <c r="N119" s="1209"/>
      <c r="P119" s="1190">
        <f>((C119*I119)+(D119*J119/100))</f>
        <v>0</v>
      </c>
      <c r="Q119" s="1182"/>
      <c r="U119" s="1194"/>
      <c r="V119" s="1095"/>
    </row>
    <row r="120" spans="2:22" ht="15" customHeight="1" x14ac:dyDescent="0.2">
      <c r="B120" s="1143" t="s">
        <v>1152</v>
      </c>
      <c r="C120" s="1204">
        <f>-(C27*G120)</f>
        <v>0</v>
      </c>
      <c r="D120" s="1210">
        <f>-(D27*G120)</f>
        <v>0</v>
      </c>
      <c r="E120" s="1206"/>
      <c r="F120" s="1206"/>
      <c r="G120" s="876">
        <v>0.1</v>
      </c>
      <c r="I120" s="862"/>
      <c r="J120" s="864"/>
      <c r="K120" s="55"/>
      <c r="L120" s="1207"/>
      <c r="M120" s="1208"/>
      <c r="N120" s="1209"/>
      <c r="P120" s="1190">
        <f>((C120*I120)+(D120*J120/100))</f>
        <v>0</v>
      </c>
      <c r="Q120" s="1182"/>
      <c r="U120" s="1194"/>
      <c r="V120" s="1095"/>
    </row>
    <row r="121" spans="2:22" ht="15" customHeight="1" x14ac:dyDescent="0.2">
      <c r="B121" s="1143" t="s">
        <v>1153</v>
      </c>
      <c r="C121" s="1204">
        <f>-(C28*G121)</f>
        <v>0</v>
      </c>
      <c r="D121" s="1210">
        <f>-(D28*G121)</f>
        <v>0</v>
      </c>
      <c r="E121" s="1206"/>
      <c r="F121" s="1206"/>
      <c r="G121" s="876">
        <v>0.1</v>
      </c>
      <c r="I121" s="862"/>
      <c r="J121" s="864"/>
      <c r="K121" s="55"/>
      <c r="L121" s="1207"/>
      <c r="M121" s="1208"/>
      <c r="N121" s="1209"/>
      <c r="P121" s="1190">
        <f>((C121*I121)+(D121*J121/100))</f>
        <v>0</v>
      </c>
      <c r="Q121" s="1182"/>
      <c r="U121" s="1194"/>
      <c r="V121" s="1095"/>
    </row>
    <row r="122" spans="2:22" ht="15" customHeight="1" x14ac:dyDescent="0.2">
      <c r="B122" s="1143" t="s">
        <v>1154</v>
      </c>
      <c r="C122" s="1204">
        <f>-(C29*G122)</f>
        <v>0</v>
      </c>
      <c r="D122" s="1210">
        <f>-(D29*G122)</f>
        <v>0</v>
      </c>
      <c r="E122" s="1206"/>
      <c r="F122" s="1206"/>
      <c r="G122" s="876">
        <v>0.1</v>
      </c>
      <c r="I122" s="862"/>
      <c r="J122" s="864"/>
      <c r="K122" s="55"/>
      <c r="L122" s="1207"/>
      <c r="M122" s="1208"/>
      <c r="N122" s="1209"/>
      <c r="P122" s="1190">
        <f>((C122*I122)+(D122*J122/100))</f>
        <v>0</v>
      </c>
      <c r="Q122" s="1182"/>
      <c r="U122" s="1194"/>
      <c r="V122" s="1095"/>
    </row>
    <row r="123" spans="2:22" ht="15" customHeight="1" x14ac:dyDescent="0.2">
      <c r="B123" s="1143" t="s">
        <v>1155</v>
      </c>
      <c r="C123" s="1204">
        <f>-(C30*G123)</f>
        <v>0</v>
      </c>
      <c r="D123" s="1210">
        <f>-(D30*G123)</f>
        <v>0</v>
      </c>
      <c r="E123" s="1206"/>
      <c r="F123" s="1206"/>
      <c r="G123" s="876">
        <v>0.1</v>
      </c>
      <c r="I123" s="862"/>
      <c r="J123" s="864"/>
      <c r="K123" s="55"/>
      <c r="L123" s="1207"/>
      <c r="M123" s="1208"/>
      <c r="N123" s="1209"/>
      <c r="P123" s="1190">
        <f>((C123*I123)+(D123*J123/100))</f>
        <v>0</v>
      </c>
      <c r="Q123" s="1182"/>
      <c r="U123" s="1194"/>
      <c r="V123" s="1095"/>
    </row>
    <row r="124" spans="2:22" ht="15" customHeight="1" x14ac:dyDescent="0.2">
      <c r="B124" s="1143" t="s">
        <v>1156</v>
      </c>
      <c r="C124" s="1192"/>
      <c r="D124" s="1193"/>
      <c r="E124" s="1206"/>
      <c r="F124" s="1206"/>
      <c r="G124" s="876">
        <v>0.1</v>
      </c>
      <c r="I124" s="862"/>
      <c r="J124" s="864"/>
      <c r="K124" s="55"/>
      <c r="L124" s="1207"/>
      <c r="M124" s="1208"/>
      <c r="N124" s="1209"/>
      <c r="P124" s="1190">
        <f>-(($C$24*I124)+($D$33*J124/100)-(I124*$G$33))*G124</f>
        <v>0</v>
      </c>
      <c r="Q124" s="1182"/>
      <c r="U124" s="1194"/>
      <c r="V124" s="1095"/>
    </row>
    <row r="125" spans="2:22" ht="15" customHeight="1" x14ac:dyDescent="0.2">
      <c r="B125" s="1143" t="s">
        <v>1157</v>
      </c>
      <c r="C125" s="1192"/>
      <c r="D125" s="1210">
        <f>-(D41*G125)</f>
        <v>0</v>
      </c>
      <c r="E125" s="1206"/>
      <c r="F125" s="1206"/>
      <c r="G125" s="876">
        <v>0.1</v>
      </c>
      <c r="I125" s="862"/>
      <c r="J125" s="864"/>
      <c r="K125" s="55"/>
      <c r="L125" s="1207"/>
      <c r="M125" s="1208"/>
      <c r="N125" s="1209"/>
      <c r="P125" s="1190">
        <f>(D125*J125/100)</f>
        <v>0</v>
      </c>
      <c r="Q125" s="1182"/>
      <c r="U125" s="1194"/>
      <c r="V125" s="1095"/>
    </row>
    <row r="126" spans="2:22" ht="15" customHeight="1" x14ac:dyDescent="0.2">
      <c r="B126" s="1336" t="s">
        <v>1212</v>
      </c>
      <c r="C126" s="1192"/>
      <c r="D126" s="1193"/>
      <c r="E126" s="1206"/>
      <c r="F126" s="1206"/>
      <c r="G126" s="1339">
        <v>0.1</v>
      </c>
      <c r="H126" s="41"/>
      <c r="I126" s="1342"/>
      <c r="J126" s="864"/>
      <c r="K126" s="1211" t="s">
        <v>1213</v>
      </c>
      <c r="L126" s="1207"/>
      <c r="M126" s="1208"/>
      <c r="N126" s="1209"/>
      <c r="P126" s="1345">
        <f>-(($C$44*$I$126+SUMPRODUCT($D$44:$D$46,$J$126:$J$128)/100)
-$G$44*$I$126)*G126</f>
        <v>0</v>
      </c>
      <c r="Q126" s="1182"/>
      <c r="U126" s="1194"/>
      <c r="V126" s="1095"/>
    </row>
    <row r="127" spans="2:22" ht="15" customHeight="1" x14ac:dyDescent="0.2">
      <c r="B127" s="1337"/>
      <c r="C127" s="1192"/>
      <c r="D127" s="1193"/>
      <c r="E127" s="1206"/>
      <c r="F127" s="1206"/>
      <c r="G127" s="1340"/>
      <c r="H127" s="41"/>
      <c r="I127" s="1343"/>
      <c r="J127" s="864"/>
      <c r="K127" s="1211" t="s">
        <v>1214</v>
      </c>
      <c r="L127" s="1207"/>
      <c r="M127" s="1208"/>
      <c r="N127" s="1209"/>
      <c r="P127" s="1346"/>
      <c r="Q127" s="1182"/>
      <c r="U127" s="1194"/>
      <c r="V127" s="1095"/>
    </row>
    <row r="128" spans="2:22" ht="15" customHeight="1" x14ac:dyDescent="0.2">
      <c r="B128" s="1338"/>
      <c r="C128" s="1192"/>
      <c r="D128" s="1193"/>
      <c r="E128" s="1206"/>
      <c r="F128" s="1206"/>
      <c r="G128" s="1341"/>
      <c r="H128" s="41"/>
      <c r="I128" s="1344"/>
      <c r="J128" s="864"/>
      <c r="K128" s="1211" t="s">
        <v>1215</v>
      </c>
      <c r="L128" s="1207"/>
      <c r="M128" s="1208"/>
      <c r="N128" s="1209"/>
      <c r="P128" s="1347"/>
      <c r="Q128" s="1182"/>
      <c r="U128" s="1194"/>
      <c r="V128" s="1095"/>
    </row>
    <row r="129" spans="1:22" ht="15" customHeight="1" x14ac:dyDescent="0.2">
      <c r="A129" s="1154"/>
      <c r="B129" s="1107"/>
      <c r="C129" s="1212"/>
      <c r="D129" s="1212"/>
      <c r="E129" s="1212"/>
      <c r="F129" s="1212"/>
      <c r="G129" s="1108"/>
      <c r="I129" s="1115"/>
      <c r="J129" s="1213"/>
      <c r="K129" s="1116"/>
      <c r="L129" s="1214"/>
      <c r="M129" s="1215"/>
      <c r="N129" s="1108"/>
      <c r="P129" s="1115"/>
      <c r="Q129" s="1147"/>
      <c r="R129" s="1216"/>
      <c r="S129" s="1216"/>
      <c r="T129" s="1216"/>
      <c r="U129" s="1131"/>
      <c r="V129" s="1095"/>
    </row>
    <row r="130" spans="1:22" ht="36" customHeight="1" x14ac:dyDescent="0.2">
      <c r="A130" s="1154"/>
      <c r="B130" s="1217" t="s">
        <v>1216</v>
      </c>
      <c r="C130" s="1218" t="s">
        <v>1082</v>
      </c>
      <c r="D130" s="1146"/>
      <c r="E130" s="1146"/>
      <c r="F130" s="1146"/>
      <c r="G130" s="1108"/>
      <c r="I130" s="1115"/>
      <c r="J130" s="1213"/>
      <c r="K130" s="1116"/>
      <c r="L130" s="1213"/>
      <c r="N130" s="1102"/>
      <c r="P130" s="1219" t="s">
        <v>758</v>
      </c>
      <c r="Q130" s="1147"/>
      <c r="R130" s="1216"/>
      <c r="S130" s="1216"/>
      <c r="T130" s="1216"/>
      <c r="U130" s="1131"/>
      <c r="V130" s="1095"/>
    </row>
    <row r="131" spans="1:22" ht="15" customHeight="1" x14ac:dyDescent="0.2">
      <c r="B131" s="1107" t="s">
        <v>772</v>
      </c>
      <c r="C131" s="792"/>
      <c r="D131" s="1146"/>
      <c r="E131" s="1146"/>
      <c r="F131" s="1146"/>
      <c r="G131" s="1108"/>
      <c r="I131" s="1115"/>
      <c r="J131" s="1213"/>
      <c r="K131" s="1116"/>
      <c r="L131" s="1213"/>
      <c r="N131" s="1102"/>
      <c r="P131" s="795">
        <f>C131</f>
        <v>0</v>
      </c>
      <c r="Q131" s="1147"/>
      <c r="R131" s="1216"/>
      <c r="S131" s="1216"/>
      <c r="T131" s="1216"/>
      <c r="U131" s="1220"/>
      <c r="V131" s="1095"/>
    </row>
    <row r="132" spans="1:22" ht="15" customHeight="1" x14ac:dyDescent="0.2">
      <c r="B132" s="1107" t="s">
        <v>2</v>
      </c>
      <c r="C132" s="792"/>
      <c r="D132" s="1146"/>
      <c r="E132" s="1146"/>
      <c r="F132" s="1146"/>
      <c r="G132" s="1108"/>
      <c r="I132" s="1115"/>
      <c r="J132" s="1213"/>
      <c r="K132" s="1116"/>
      <c r="L132" s="1213"/>
      <c r="N132" s="1102"/>
      <c r="P132" s="795">
        <f t="shared" ref="P132:P136" si="8">C132</f>
        <v>0</v>
      </c>
      <c r="Q132" s="1147"/>
      <c r="R132" s="1216"/>
      <c r="S132" s="1216"/>
      <c r="T132" s="1216"/>
      <c r="U132" s="1220"/>
      <c r="V132" s="1095"/>
    </row>
    <row r="133" spans="1:22" ht="15" customHeight="1" x14ac:dyDescent="0.2">
      <c r="B133" s="1107" t="s">
        <v>773</v>
      </c>
      <c r="C133" s="792"/>
      <c r="D133" s="1146"/>
      <c r="E133" s="1146"/>
      <c r="F133" s="1146"/>
      <c r="G133" s="1108"/>
      <c r="I133" s="1115"/>
      <c r="J133" s="1213"/>
      <c r="K133" s="1116"/>
      <c r="L133" s="1213"/>
      <c r="N133" s="1102"/>
      <c r="P133" s="795">
        <f t="shared" si="8"/>
        <v>0</v>
      </c>
      <c r="Q133" s="1147"/>
      <c r="R133" s="1216"/>
      <c r="S133" s="1216"/>
      <c r="T133" s="1216"/>
      <c r="U133" s="1220"/>
      <c r="V133" s="1095"/>
    </row>
    <row r="134" spans="1:22" ht="15" customHeight="1" x14ac:dyDescent="0.2">
      <c r="B134" s="1107" t="s">
        <v>3</v>
      </c>
      <c r="C134" s="792"/>
      <c r="D134" s="1146"/>
      <c r="E134" s="1146"/>
      <c r="F134" s="1146"/>
      <c r="G134" s="1108"/>
      <c r="I134" s="1115"/>
      <c r="J134" s="1213"/>
      <c r="K134" s="1116"/>
      <c r="L134" s="1213"/>
      <c r="N134" s="1102"/>
      <c r="P134" s="795">
        <f t="shared" si="8"/>
        <v>0</v>
      </c>
      <c r="Q134" s="1147"/>
      <c r="R134" s="1216"/>
      <c r="S134" s="1216"/>
      <c r="T134" s="1216"/>
      <c r="U134" s="1220"/>
      <c r="V134" s="1095"/>
    </row>
    <row r="135" spans="1:22" ht="15" customHeight="1" x14ac:dyDescent="0.2">
      <c r="B135" s="1107" t="s">
        <v>675</v>
      </c>
      <c r="C135" s="792"/>
      <c r="D135" s="1146"/>
      <c r="E135" s="1146"/>
      <c r="F135" s="1146"/>
      <c r="G135" s="1108"/>
      <c r="I135" s="1115"/>
      <c r="J135" s="1213"/>
      <c r="K135" s="1116"/>
      <c r="L135" s="1213"/>
      <c r="N135" s="1102"/>
      <c r="P135" s="795">
        <f t="shared" si="8"/>
        <v>0</v>
      </c>
      <c r="Q135" s="1147"/>
      <c r="R135" s="1216"/>
      <c r="S135" s="1216"/>
      <c r="T135" s="1216"/>
      <c r="U135" s="1220"/>
      <c r="V135" s="1095"/>
    </row>
    <row r="136" spans="1:22" ht="15" customHeight="1" x14ac:dyDescent="0.2">
      <c r="B136" s="1107" t="s">
        <v>4</v>
      </c>
      <c r="C136" s="792"/>
      <c r="D136" s="1146"/>
      <c r="E136" s="1146"/>
      <c r="F136" s="1146"/>
      <c r="G136" s="1108"/>
      <c r="I136" s="1115"/>
      <c r="J136" s="1213"/>
      <c r="K136" s="1116"/>
      <c r="L136" s="1213"/>
      <c r="N136" s="1102"/>
      <c r="P136" s="795">
        <f t="shared" si="8"/>
        <v>0</v>
      </c>
      <c r="Q136" s="1147"/>
      <c r="R136" s="1216"/>
      <c r="S136" s="1216"/>
      <c r="T136" s="1216"/>
      <c r="U136" s="1220"/>
      <c r="V136" s="1095"/>
    </row>
    <row r="137" spans="1:22" ht="15" customHeight="1" x14ac:dyDescent="0.2">
      <c r="B137" s="1107"/>
      <c r="C137" s="1212"/>
      <c r="D137" s="1212"/>
      <c r="E137" s="1212"/>
      <c r="F137" s="1212"/>
      <c r="G137" s="1108"/>
      <c r="I137" s="1115"/>
      <c r="J137" s="1116"/>
      <c r="K137" s="1116"/>
      <c r="L137" s="1116"/>
      <c r="M137" s="1116"/>
      <c r="N137" s="1117"/>
      <c r="P137" s="1221"/>
      <c r="Q137" s="1147"/>
      <c r="R137" s="1216"/>
      <c r="S137" s="1216"/>
      <c r="T137" s="1216"/>
      <c r="U137" s="1220"/>
      <c r="V137" s="1095"/>
    </row>
    <row r="138" spans="1:22" ht="36" customHeight="1" x14ac:dyDescent="0.2">
      <c r="B138" s="1252" t="s">
        <v>824</v>
      </c>
      <c r="C138" s="1218" t="s">
        <v>1083</v>
      </c>
      <c r="D138" s="1146"/>
      <c r="E138" s="1146"/>
      <c r="F138" s="1146"/>
      <c r="G138" s="1108"/>
      <c r="I138" s="1222" t="s">
        <v>768</v>
      </c>
      <c r="J138" s="1213"/>
      <c r="K138" s="1116"/>
      <c r="L138" s="1213"/>
      <c r="N138" s="1102"/>
      <c r="P138" s="1219" t="s">
        <v>758</v>
      </c>
      <c r="Q138" s="1147"/>
      <c r="R138" s="1216"/>
      <c r="S138" s="1216"/>
      <c r="T138" s="1216"/>
      <c r="U138" s="1220"/>
      <c r="V138" s="1095"/>
    </row>
    <row r="139" spans="1:22" ht="15" customHeight="1" x14ac:dyDescent="0.2">
      <c r="A139" s="1154"/>
      <c r="B139" s="1107" t="s">
        <v>772</v>
      </c>
      <c r="C139" s="792"/>
      <c r="D139" s="1146"/>
      <c r="E139" s="1146"/>
      <c r="F139" s="1146"/>
      <c r="G139" s="1108"/>
      <c r="I139" s="793"/>
      <c r="J139" s="1213"/>
      <c r="K139" s="1116"/>
      <c r="L139" s="1213"/>
      <c r="N139" s="1102"/>
      <c r="P139" s="795">
        <f>C139</f>
        <v>0</v>
      </c>
      <c r="Q139" s="1147"/>
      <c r="R139" s="1216"/>
      <c r="S139" s="1216"/>
      <c r="T139" s="1216"/>
      <c r="U139" s="1223"/>
      <c r="V139" s="1095"/>
    </row>
    <row r="140" spans="1:22" ht="15" customHeight="1" x14ac:dyDescent="0.2">
      <c r="A140" s="1154"/>
      <c r="B140" s="1107" t="s">
        <v>2</v>
      </c>
      <c r="C140" s="792"/>
      <c r="D140" s="1146"/>
      <c r="E140" s="1146"/>
      <c r="F140" s="1146"/>
      <c r="G140" s="1108"/>
      <c r="I140" s="794"/>
      <c r="J140" s="1213"/>
      <c r="K140" s="1116"/>
      <c r="L140" s="1213"/>
      <c r="N140" s="1102"/>
      <c r="P140" s="795">
        <f t="shared" ref="P140:P144" si="9">C140</f>
        <v>0</v>
      </c>
      <c r="Q140" s="1147"/>
      <c r="R140" s="1216"/>
      <c r="S140" s="1216"/>
      <c r="T140" s="1216"/>
      <c r="U140" s="1223"/>
      <c r="V140" s="1095"/>
    </row>
    <row r="141" spans="1:22" ht="15" customHeight="1" x14ac:dyDescent="0.2">
      <c r="A141" s="1154"/>
      <c r="B141" s="1107" t="s">
        <v>773</v>
      </c>
      <c r="C141" s="792"/>
      <c r="D141" s="1146"/>
      <c r="E141" s="1146"/>
      <c r="F141" s="1146"/>
      <c r="G141" s="1108"/>
      <c r="I141" s="794"/>
      <c r="J141" s="1213"/>
      <c r="K141" s="1116"/>
      <c r="L141" s="1213"/>
      <c r="N141" s="1102"/>
      <c r="P141" s="795">
        <f t="shared" si="9"/>
        <v>0</v>
      </c>
      <c r="Q141" s="1147"/>
      <c r="R141" s="1216"/>
      <c r="S141" s="1216"/>
      <c r="T141" s="1216"/>
      <c r="U141" s="1223"/>
      <c r="V141" s="1095"/>
    </row>
    <row r="142" spans="1:22" ht="15" customHeight="1" x14ac:dyDescent="0.2">
      <c r="A142" s="1154"/>
      <c r="B142" s="1107" t="s">
        <v>3</v>
      </c>
      <c r="C142" s="792"/>
      <c r="D142" s="1146"/>
      <c r="E142" s="1146"/>
      <c r="F142" s="1146"/>
      <c r="G142" s="1108"/>
      <c r="I142" s="794"/>
      <c r="J142" s="1213"/>
      <c r="K142" s="1116"/>
      <c r="L142" s="1213"/>
      <c r="N142" s="1102"/>
      <c r="P142" s="795">
        <f t="shared" si="9"/>
        <v>0</v>
      </c>
      <c r="Q142" s="1147"/>
      <c r="R142" s="1216"/>
      <c r="S142" s="1216"/>
      <c r="T142" s="1216"/>
      <c r="U142" s="1223"/>
      <c r="V142" s="1095"/>
    </row>
    <row r="143" spans="1:22" ht="15" customHeight="1" x14ac:dyDescent="0.2">
      <c r="A143" s="1154"/>
      <c r="B143" s="1107" t="s">
        <v>675</v>
      </c>
      <c r="C143" s="792"/>
      <c r="D143" s="1146"/>
      <c r="E143" s="1146"/>
      <c r="F143" s="1146"/>
      <c r="G143" s="1108"/>
      <c r="I143" s="794"/>
      <c r="J143" s="1213"/>
      <c r="K143" s="1116"/>
      <c r="L143" s="1213"/>
      <c r="N143" s="1102"/>
      <c r="P143" s="795">
        <f t="shared" si="9"/>
        <v>0</v>
      </c>
      <c r="Q143" s="1147"/>
      <c r="R143" s="1216"/>
      <c r="S143" s="1216"/>
      <c r="T143" s="1216"/>
      <c r="U143" s="1223"/>
      <c r="V143" s="1095"/>
    </row>
    <row r="144" spans="1:22" ht="15" customHeight="1" x14ac:dyDescent="0.2">
      <c r="A144" s="1154"/>
      <c r="B144" s="1107" t="s">
        <v>4</v>
      </c>
      <c r="C144" s="792"/>
      <c r="D144" s="1146"/>
      <c r="E144" s="1146"/>
      <c r="F144" s="1146"/>
      <c r="G144" s="1108"/>
      <c r="I144" s="794"/>
      <c r="J144" s="1213"/>
      <c r="K144" s="1116"/>
      <c r="L144" s="1213"/>
      <c r="N144" s="1102"/>
      <c r="P144" s="795">
        <f t="shared" si="9"/>
        <v>0</v>
      </c>
      <c r="Q144" s="1147"/>
      <c r="R144" s="1216"/>
      <c r="S144" s="1216"/>
      <c r="T144" s="1216"/>
      <c r="U144" s="1223"/>
      <c r="V144" s="1095"/>
    </row>
    <row r="145" spans="1:22" ht="15" customHeight="1" x14ac:dyDescent="0.2">
      <c r="A145" s="1154"/>
      <c r="B145" s="1107"/>
      <c r="C145" s="1146"/>
      <c r="D145" s="1146"/>
      <c r="E145" s="1146"/>
      <c r="F145" s="1146"/>
      <c r="G145" s="1108"/>
      <c r="I145" s="1115"/>
      <c r="J145" s="1116"/>
      <c r="K145" s="1116"/>
      <c r="L145" s="1116"/>
      <c r="N145" s="1102"/>
      <c r="P145" s="1115"/>
      <c r="Q145" s="1147"/>
      <c r="R145" s="1216"/>
      <c r="S145" s="1216"/>
      <c r="T145" s="1216"/>
      <c r="U145" s="1223"/>
      <c r="V145" s="1095"/>
    </row>
    <row r="146" spans="1:22" ht="54" customHeight="1" x14ac:dyDescent="0.2">
      <c r="A146" s="1154"/>
      <c r="B146" s="1252" t="s">
        <v>825</v>
      </c>
      <c r="C146" s="1218" t="s">
        <v>766</v>
      </c>
      <c r="D146" s="1146"/>
      <c r="E146" s="1146"/>
      <c r="F146" s="1146"/>
      <c r="G146" s="1108"/>
      <c r="I146" s="1222" t="s">
        <v>769</v>
      </c>
      <c r="J146" s="1106" t="s">
        <v>826</v>
      </c>
      <c r="K146" s="1106" t="s">
        <v>827</v>
      </c>
      <c r="L146" s="1116"/>
      <c r="N146" s="1102"/>
      <c r="P146" s="1219" t="s">
        <v>758</v>
      </c>
      <c r="Q146" s="1147"/>
      <c r="R146" s="1216"/>
      <c r="S146" s="1216"/>
      <c r="T146" s="1216"/>
      <c r="U146" s="1223"/>
      <c r="V146" s="1095"/>
    </row>
    <row r="147" spans="1:22" ht="15" customHeight="1" x14ac:dyDescent="0.2">
      <c r="A147" s="1154"/>
      <c r="B147" s="1107" t="s">
        <v>772</v>
      </c>
      <c r="C147" s="1224">
        <f t="shared" ref="C147:C152" si="10">E15</f>
        <v>0</v>
      </c>
      <c r="D147" s="1146"/>
      <c r="E147" s="1146"/>
      <c r="F147" s="1146"/>
      <c r="G147" s="1108"/>
      <c r="I147" s="794"/>
      <c r="J147" s="796"/>
      <c r="K147" s="797">
        <f t="shared" ref="K147:K152" si="11">1-J147</f>
        <v>1</v>
      </c>
      <c r="L147" s="1116"/>
      <c r="N147" s="1102"/>
      <c r="P147" s="795">
        <f t="shared" ref="P147:P152" si="12">C147*I147*(1-K147)*-1</f>
        <v>0</v>
      </c>
      <c r="Q147" s="1147"/>
      <c r="R147" s="1216"/>
      <c r="S147" s="1216"/>
      <c r="T147" s="1216"/>
      <c r="U147" s="1223"/>
      <c r="V147" s="1095"/>
    </row>
    <row r="148" spans="1:22" ht="15" customHeight="1" x14ac:dyDescent="0.2">
      <c r="A148" s="1154"/>
      <c r="B148" s="1107" t="s">
        <v>2</v>
      </c>
      <c r="C148" s="1224">
        <f t="shared" si="10"/>
        <v>0</v>
      </c>
      <c r="D148" s="1146"/>
      <c r="E148" s="1146"/>
      <c r="F148" s="1146"/>
      <c r="G148" s="1108"/>
      <c r="I148" s="794"/>
      <c r="J148" s="796"/>
      <c r="K148" s="797">
        <f t="shared" si="11"/>
        <v>1</v>
      </c>
      <c r="L148" s="1116"/>
      <c r="N148" s="1102"/>
      <c r="P148" s="795">
        <f t="shared" si="12"/>
        <v>0</v>
      </c>
      <c r="Q148" s="1147"/>
      <c r="R148" s="1216"/>
      <c r="S148" s="1216"/>
      <c r="T148" s="1216"/>
      <c r="U148" s="1223"/>
      <c r="V148" s="1095"/>
    </row>
    <row r="149" spans="1:22" ht="15" customHeight="1" x14ac:dyDescent="0.2">
      <c r="A149" s="1154"/>
      <c r="B149" s="1107" t="s">
        <v>773</v>
      </c>
      <c r="C149" s="1224">
        <f t="shared" si="10"/>
        <v>0</v>
      </c>
      <c r="D149" s="1146"/>
      <c r="E149" s="1146"/>
      <c r="F149" s="1146"/>
      <c r="G149" s="1108"/>
      <c r="I149" s="794"/>
      <c r="J149" s="796"/>
      <c r="K149" s="797">
        <f t="shared" si="11"/>
        <v>1</v>
      </c>
      <c r="L149" s="1116"/>
      <c r="N149" s="1102"/>
      <c r="P149" s="795">
        <f t="shared" si="12"/>
        <v>0</v>
      </c>
      <c r="Q149" s="1147"/>
      <c r="R149" s="1216"/>
      <c r="S149" s="1216"/>
      <c r="T149" s="1216"/>
      <c r="U149" s="1223"/>
      <c r="V149" s="1095"/>
    </row>
    <row r="150" spans="1:22" ht="15" customHeight="1" x14ac:dyDescent="0.2">
      <c r="A150" s="1154"/>
      <c r="B150" s="1107" t="s">
        <v>3</v>
      </c>
      <c r="C150" s="1224">
        <f t="shared" si="10"/>
        <v>0</v>
      </c>
      <c r="D150" s="1146"/>
      <c r="E150" s="1146"/>
      <c r="F150" s="1146"/>
      <c r="G150" s="1108"/>
      <c r="I150" s="794"/>
      <c r="J150" s="796"/>
      <c r="K150" s="797">
        <f t="shared" si="11"/>
        <v>1</v>
      </c>
      <c r="L150" s="1116"/>
      <c r="N150" s="1102"/>
      <c r="P150" s="795">
        <f t="shared" si="12"/>
        <v>0</v>
      </c>
      <c r="Q150" s="1147"/>
      <c r="R150" s="1216"/>
      <c r="S150" s="1216"/>
      <c r="T150" s="1216"/>
      <c r="U150" s="1223"/>
      <c r="V150" s="1095"/>
    </row>
    <row r="151" spans="1:22" ht="15" customHeight="1" x14ac:dyDescent="0.2">
      <c r="A151" s="1154"/>
      <c r="B151" s="1107" t="s">
        <v>675</v>
      </c>
      <c r="C151" s="1224">
        <f t="shared" si="10"/>
        <v>0</v>
      </c>
      <c r="D151" s="1146"/>
      <c r="E151" s="1146"/>
      <c r="F151" s="1146"/>
      <c r="G151" s="1108"/>
      <c r="I151" s="794"/>
      <c r="J151" s="796"/>
      <c r="K151" s="797">
        <f t="shared" si="11"/>
        <v>1</v>
      </c>
      <c r="L151" s="1116"/>
      <c r="N151" s="1102"/>
      <c r="P151" s="795">
        <f t="shared" si="12"/>
        <v>0</v>
      </c>
      <c r="Q151" s="1147"/>
      <c r="R151" s="1216"/>
      <c r="S151" s="1216"/>
      <c r="T151" s="1216"/>
      <c r="U151" s="1223"/>
      <c r="V151" s="1095"/>
    </row>
    <row r="152" spans="1:22" ht="15" customHeight="1" x14ac:dyDescent="0.2">
      <c r="A152" s="1154"/>
      <c r="B152" s="1107" t="s">
        <v>4</v>
      </c>
      <c r="C152" s="1224">
        <f t="shared" si="10"/>
        <v>0</v>
      </c>
      <c r="D152" s="1146"/>
      <c r="E152" s="1146"/>
      <c r="F152" s="1146"/>
      <c r="G152" s="1108"/>
      <c r="I152" s="794"/>
      <c r="J152" s="796"/>
      <c r="K152" s="797">
        <f t="shared" si="11"/>
        <v>1</v>
      </c>
      <c r="L152" s="1116"/>
      <c r="N152" s="1102"/>
      <c r="P152" s="795">
        <f t="shared" si="12"/>
        <v>0</v>
      </c>
      <c r="Q152" s="1147"/>
      <c r="R152" s="1216"/>
      <c r="S152" s="1216"/>
      <c r="T152" s="1216"/>
      <c r="U152" s="1223"/>
      <c r="V152" s="1095"/>
    </row>
    <row r="153" spans="1:22" ht="15" customHeight="1" x14ac:dyDescent="0.2">
      <c r="A153" s="1154"/>
      <c r="B153" s="1107"/>
      <c r="C153" s="1146"/>
      <c r="D153" s="1146"/>
      <c r="E153" s="1146"/>
      <c r="F153" s="1146"/>
      <c r="G153" s="1108"/>
      <c r="I153" s="1115"/>
      <c r="J153" s="1116"/>
      <c r="K153" s="1116"/>
      <c r="L153" s="1116"/>
      <c r="N153" s="1102"/>
      <c r="P153" s="1115"/>
      <c r="Q153" s="1147"/>
      <c r="R153" s="1216"/>
      <c r="S153" s="1216"/>
      <c r="T153" s="1216"/>
      <c r="U153" s="1223"/>
      <c r="V153" s="1095"/>
    </row>
    <row r="154" spans="1:22" ht="36" customHeight="1" x14ac:dyDescent="0.2">
      <c r="A154" s="1154"/>
      <c r="B154" s="1252" t="s">
        <v>828</v>
      </c>
      <c r="C154" s="1218" t="s">
        <v>766</v>
      </c>
      <c r="D154" s="1225" t="s">
        <v>767</v>
      </c>
      <c r="E154" s="1249" t="s">
        <v>766</v>
      </c>
      <c r="F154" s="1249" t="s">
        <v>767</v>
      </c>
      <c r="G154" s="1108"/>
      <c r="I154" s="1222" t="s">
        <v>768</v>
      </c>
      <c r="J154" s="1106" t="s">
        <v>769</v>
      </c>
      <c r="K154" s="1106" t="s">
        <v>770</v>
      </c>
      <c r="L154" s="1222" t="s">
        <v>768</v>
      </c>
      <c r="M154" s="1106" t="s">
        <v>769</v>
      </c>
      <c r="N154" s="1106" t="s">
        <v>770</v>
      </c>
      <c r="P154" s="1219" t="s">
        <v>758</v>
      </c>
      <c r="Q154" s="1147"/>
      <c r="R154" s="1216"/>
      <c r="S154" s="1216"/>
      <c r="T154" s="1216"/>
      <c r="U154" s="1223"/>
      <c r="V154" s="1095"/>
    </row>
    <row r="155" spans="1:22" ht="15" customHeight="1" x14ac:dyDescent="0.2">
      <c r="A155" s="1154"/>
      <c r="B155" s="1107" t="s">
        <v>772</v>
      </c>
      <c r="C155" s="1224">
        <f t="shared" ref="C155:F160" si="13">C15</f>
        <v>0</v>
      </c>
      <c r="D155" s="1226">
        <f t="shared" si="13"/>
        <v>0</v>
      </c>
      <c r="E155" s="1226">
        <f t="shared" si="13"/>
        <v>0</v>
      </c>
      <c r="F155" s="1226">
        <f t="shared" si="13"/>
        <v>0</v>
      </c>
      <c r="G155" s="1108"/>
      <c r="I155" s="794"/>
      <c r="J155" s="794"/>
      <c r="K155" s="794"/>
      <c r="L155" s="794"/>
      <c r="M155" s="794"/>
      <c r="N155" s="794"/>
      <c r="P155" s="795">
        <f t="shared" ref="P155:P160" si="14">((C155*J155)+(D155*K155/100)+(E155*M155)+(F155*N155/100))*-1</f>
        <v>0</v>
      </c>
      <c r="Q155" s="1147"/>
      <c r="R155" s="1216"/>
      <c r="S155" s="1216"/>
      <c r="T155" s="1216"/>
      <c r="U155" s="1223"/>
      <c r="V155" s="1095"/>
    </row>
    <row r="156" spans="1:22" ht="15" customHeight="1" x14ac:dyDescent="0.2">
      <c r="A156" s="1154"/>
      <c r="B156" s="1107" t="s">
        <v>2</v>
      </c>
      <c r="C156" s="1224">
        <f t="shared" si="13"/>
        <v>0</v>
      </c>
      <c r="D156" s="1226">
        <f t="shared" si="13"/>
        <v>0</v>
      </c>
      <c r="E156" s="1226">
        <f t="shared" si="13"/>
        <v>0</v>
      </c>
      <c r="F156" s="1226">
        <f t="shared" si="13"/>
        <v>0</v>
      </c>
      <c r="G156" s="1108"/>
      <c r="I156" s="794"/>
      <c r="J156" s="794"/>
      <c r="K156" s="794"/>
      <c r="L156" s="794"/>
      <c r="M156" s="794"/>
      <c r="N156" s="794"/>
      <c r="P156" s="795">
        <f t="shared" si="14"/>
        <v>0</v>
      </c>
      <c r="Q156" s="1147"/>
      <c r="R156" s="1216"/>
      <c r="S156" s="1216"/>
      <c r="T156" s="1216"/>
      <c r="U156" s="1223"/>
      <c r="V156" s="1095"/>
    </row>
    <row r="157" spans="1:22" ht="15" customHeight="1" x14ac:dyDescent="0.2">
      <c r="A157" s="1154"/>
      <c r="B157" s="1107" t="s">
        <v>773</v>
      </c>
      <c r="C157" s="1224">
        <f t="shared" si="13"/>
        <v>0</v>
      </c>
      <c r="D157" s="1226">
        <f t="shared" si="13"/>
        <v>0</v>
      </c>
      <c r="E157" s="1226">
        <f t="shared" si="13"/>
        <v>0</v>
      </c>
      <c r="F157" s="1226">
        <f t="shared" si="13"/>
        <v>0</v>
      </c>
      <c r="G157" s="1108"/>
      <c r="I157" s="794"/>
      <c r="J157" s="794"/>
      <c r="K157" s="794"/>
      <c r="L157" s="794"/>
      <c r="M157" s="794"/>
      <c r="N157" s="794"/>
      <c r="P157" s="795">
        <f t="shared" si="14"/>
        <v>0</v>
      </c>
      <c r="Q157" s="1147"/>
      <c r="R157" s="1216"/>
      <c r="S157" s="1216"/>
      <c r="T157" s="1216"/>
      <c r="U157" s="1223"/>
      <c r="V157" s="1095"/>
    </row>
    <row r="158" spans="1:22" ht="15" customHeight="1" x14ac:dyDescent="0.2">
      <c r="A158" s="1154"/>
      <c r="B158" s="1107" t="s">
        <v>3</v>
      </c>
      <c r="C158" s="1224">
        <f t="shared" si="13"/>
        <v>0</v>
      </c>
      <c r="D158" s="1226">
        <f t="shared" si="13"/>
        <v>0</v>
      </c>
      <c r="E158" s="1226">
        <f t="shared" si="13"/>
        <v>0</v>
      </c>
      <c r="F158" s="1226">
        <f t="shared" si="13"/>
        <v>0</v>
      </c>
      <c r="G158" s="1108"/>
      <c r="I158" s="794"/>
      <c r="J158" s="794"/>
      <c r="K158" s="794"/>
      <c r="L158" s="794"/>
      <c r="M158" s="794"/>
      <c r="N158" s="794"/>
      <c r="P158" s="795">
        <f t="shared" si="14"/>
        <v>0</v>
      </c>
      <c r="Q158" s="1147"/>
      <c r="R158" s="1216"/>
      <c r="S158" s="1216"/>
      <c r="T158" s="1216"/>
      <c r="U158" s="1223"/>
      <c r="V158" s="1095"/>
    </row>
    <row r="159" spans="1:22" ht="15" customHeight="1" x14ac:dyDescent="0.2">
      <c r="A159" s="1154"/>
      <c r="B159" s="1107" t="s">
        <v>675</v>
      </c>
      <c r="C159" s="1224">
        <f t="shared" si="13"/>
        <v>0</v>
      </c>
      <c r="D159" s="1226">
        <f t="shared" si="13"/>
        <v>0</v>
      </c>
      <c r="E159" s="1226">
        <f t="shared" si="13"/>
        <v>0</v>
      </c>
      <c r="F159" s="1226">
        <f t="shared" si="13"/>
        <v>0</v>
      </c>
      <c r="G159" s="1108"/>
      <c r="I159" s="794"/>
      <c r="J159" s="794"/>
      <c r="K159" s="794"/>
      <c r="L159" s="794"/>
      <c r="M159" s="794"/>
      <c r="N159" s="794"/>
      <c r="P159" s="795">
        <f t="shared" si="14"/>
        <v>0</v>
      </c>
      <c r="Q159" s="1147"/>
      <c r="R159" s="1216"/>
      <c r="S159" s="1216"/>
      <c r="T159" s="1216"/>
      <c r="U159" s="1223"/>
      <c r="V159" s="1095"/>
    </row>
    <row r="160" spans="1:22" ht="15" customHeight="1" x14ac:dyDescent="0.2">
      <c r="A160" s="1154"/>
      <c r="B160" s="1107" t="s">
        <v>4</v>
      </c>
      <c r="C160" s="1224">
        <f t="shared" si="13"/>
        <v>0</v>
      </c>
      <c r="D160" s="1226">
        <f t="shared" si="13"/>
        <v>0</v>
      </c>
      <c r="E160" s="1226">
        <f t="shared" si="13"/>
        <v>0</v>
      </c>
      <c r="F160" s="1226">
        <f t="shared" si="13"/>
        <v>0</v>
      </c>
      <c r="G160" s="1108"/>
      <c r="I160" s="794"/>
      <c r="J160" s="794"/>
      <c r="K160" s="794"/>
      <c r="L160" s="794"/>
      <c r="M160" s="794"/>
      <c r="N160" s="794"/>
      <c r="P160" s="795">
        <f t="shared" si="14"/>
        <v>0</v>
      </c>
      <c r="Q160" s="1147"/>
      <c r="R160" s="1216"/>
      <c r="S160" s="1216"/>
      <c r="T160" s="1216"/>
      <c r="U160" s="1223"/>
      <c r="V160" s="1095"/>
    </row>
    <row r="161" spans="1:22" ht="15" customHeight="1" x14ac:dyDescent="0.2">
      <c r="A161" s="1154"/>
      <c r="B161" s="1107" t="s">
        <v>20</v>
      </c>
      <c r="C161" s="1224">
        <f>C24</f>
        <v>0</v>
      </c>
      <c r="D161" s="1226">
        <f>D24</f>
        <v>0</v>
      </c>
      <c r="E161" s="1212"/>
      <c r="F161" s="1212"/>
      <c r="G161" s="1108"/>
      <c r="I161" s="794"/>
      <c r="J161" s="794"/>
      <c r="K161" s="794"/>
      <c r="L161" s="1116"/>
      <c r="M161" s="1116"/>
      <c r="N161" s="1117"/>
      <c r="P161" s="795">
        <f>((C161*J161)+(D161*K161/100))*-1</f>
        <v>0</v>
      </c>
      <c r="Q161" s="1147"/>
      <c r="R161" s="1216"/>
      <c r="S161" s="1216"/>
      <c r="T161" s="1216"/>
      <c r="U161" s="1223"/>
      <c r="V161" s="1095"/>
    </row>
    <row r="162" spans="1:22" ht="15" customHeight="1" x14ac:dyDescent="0.2">
      <c r="A162" s="1154"/>
      <c r="B162" s="1107"/>
      <c r="C162" s="1146"/>
      <c r="D162" s="1146"/>
      <c r="E162" s="1146"/>
      <c r="F162" s="1146"/>
      <c r="G162" s="1108"/>
      <c r="I162" s="1115"/>
      <c r="J162" s="1116"/>
      <c r="K162" s="1116"/>
      <c r="L162" s="1116"/>
      <c r="N162" s="1102"/>
      <c r="P162" s="1115"/>
      <c r="Q162" s="1147"/>
      <c r="R162" s="1216"/>
      <c r="S162" s="1216"/>
      <c r="T162" s="1216"/>
      <c r="U162" s="1223"/>
      <c r="V162" s="1095"/>
    </row>
    <row r="163" spans="1:22" ht="36" customHeight="1" x14ac:dyDescent="0.2">
      <c r="B163" s="1252" t="s">
        <v>829</v>
      </c>
      <c r="C163" s="1146"/>
      <c r="D163" s="1146"/>
      <c r="E163" s="1146"/>
      <c r="F163" s="1146"/>
      <c r="G163" s="1108"/>
      <c r="I163" s="1118"/>
      <c r="J163" s="1097"/>
      <c r="K163" s="1097"/>
      <c r="L163" s="1097"/>
      <c r="M163" s="1097"/>
      <c r="N163" s="1108"/>
      <c r="P163" s="1219" t="s">
        <v>758</v>
      </c>
      <c r="Q163" s="1147"/>
      <c r="R163" s="1216"/>
      <c r="S163" s="1216"/>
      <c r="T163" s="1216"/>
      <c r="U163" s="1223"/>
      <c r="V163" s="1095"/>
    </row>
    <row r="164" spans="1:22" ht="15" customHeight="1" x14ac:dyDescent="0.2">
      <c r="B164" s="1107" t="s">
        <v>772</v>
      </c>
      <c r="C164" s="1146"/>
      <c r="D164" s="1146"/>
      <c r="E164" s="1146"/>
      <c r="F164" s="1146"/>
      <c r="G164" s="1108"/>
      <c r="I164" s="1118"/>
      <c r="J164" s="1097"/>
      <c r="K164" s="1097"/>
      <c r="L164" s="1097"/>
      <c r="M164" s="1097"/>
      <c r="N164" s="1108"/>
      <c r="P164" s="798"/>
      <c r="Q164" s="853" t="s">
        <v>830</v>
      </c>
      <c r="R164" s="877"/>
      <c r="S164" s="877"/>
      <c r="T164" s="878"/>
      <c r="U164" s="878"/>
      <c r="V164" s="879"/>
    </row>
    <row r="165" spans="1:22" ht="15" customHeight="1" x14ac:dyDescent="0.2">
      <c r="B165" s="1107" t="s">
        <v>2</v>
      </c>
      <c r="C165" s="1146"/>
      <c r="D165" s="1146"/>
      <c r="E165" s="1146"/>
      <c r="F165" s="1146"/>
      <c r="G165" s="1108"/>
      <c r="I165" s="1118"/>
      <c r="J165" s="1097"/>
      <c r="K165" s="1097"/>
      <c r="L165" s="1097"/>
      <c r="M165" s="1097"/>
      <c r="N165" s="1108"/>
      <c r="P165" s="798"/>
      <c r="Q165" s="799" t="s">
        <v>830</v>
      </c>
      <c r="R165" s="880"/>
      <c r="S165" s="880"/>
      <c r="T165" s="881"/>
      <c r="U165" s="881"/>
      <c r="V165" s="882"/>
    </row>
    <row r="166" spans="1:22" ht="15" customHeight="1" x14ac:dyDescent="0.2">
      <c r="B166" s="1107" t="s">
        <v>773</v>
      </c>
      <c r="C166" s="1146"/>
      <c r="D166" s="1146"/>
      <c r="E166" s="1146"/>
      <c r="F166" s="1146"/>
      <c r="G166" s="1108"/>
      <c r="I166" s="1118"/>
      <c r="J166" s="1097"/>
      <c r="K166" s="1097"/>
      <c r="L166" s="1097"/>
      <c r="M166" s="1097"/>
      <c r="N166" s="1108"/>
      <c r="P166" s="798"/>
      <c r="Q166" s="799" t="s">
        <v>830</v>
      </c>
      <c r="R166" s="880"/>
      <c r="S166" s="880"/>
      <c r="T166" s="881"/>
      <c r="U166" s="881"/>
      <c r="V166" s="882"/>
    </row>
    <row r="167" spans="1:22" ht="15" customHeight="1" x14ac:dyDescent="0.2">
      <c r="B167" s="1107" t="s">
        <v>3</v>
      </c>
      <c r="C167" s="1146"/>
      <c r="D167" s="1146"/>
      <c r="E167" s="1146"/>
      <c r="F167" s="1146"/>
      <c r="G167" s="1108"/>
      <c r="I167" s="1118"/>
      <c r="J167" s="1097"/>
      <c r="K167" s="1097"/>
      <c r="L167" s="1097"/>
      <c r="M167" s="1097"/>
      <c r="N167" s="1108"/>
      <c r="P167" s="798"/>
      <c r="Q167" s="799" t="s">
        <v>830</v>
      </c>
      <c r="R167" s="880"/>
      <c r="S167" s="880"/>
      <c r="T167" s="881"/>
      <c r="U167" s="881"/>
      <c r="V167" s="882"/>
    </row>
    <row r="168" spans="1:22" ht="15" customHeight="1" x14ac:dyDescent="0.2">
      <c r="B168" s="1107" t="s">
        <v>675</v>
      </c>
      <c r="C168" s="1146"/>
      <c r="D168" s="1146"/>
      <c r="E168" s="1146"/>
      <c r="F168" s="1146"/>
      <c r="G168" s="1108"/>
      <c r="I168" s="1118"/>
      <c r="J168" s="1097"/>
      <c r="K168" s="1097"/>
      <c r="L168" s="1097"/>
      <c r="M168" s="1097"/>
      <c r="N168" s="1108"/>
      <c r="P168" s="798"/>
      <c r="Q168" s="799" t="s">
        <v>830</v>
      </c>
      <c r="R168" s="880"/>
      <c r="S168" s="880"/>
      <c r="T168" s="881"/>
      <c r="U168" s="881"/>
      <c r="V168" s="882"/>
    </row>
    <row r="169" spans="1:22" ht="15" customHeight="1" x14ac:dyDescent="0.2">
      <c r="B169" s="1107" t="s">
        <v>4</v>
      </c>
      <c r="C169" s="1227"/>
      <c r="D169" s="1215"/>
      <c r="E169" s="1215"/>
      <c r="F169" s="1215"/>
      <c r="G169" s="1108"/>
      <c r="H169" s="1228"/>
      <c r="I169" s="1118"/>
      <c r="J169" s="1229"/>
      <c r="K169" s="1229"/>
      <c r="L169" s="1229"/>
      <c r="M169" s="1229"/>
      <c r="N169" s="1108"/>
      <c r="O169" s="1228"/>
      <c r="P169" s="798"/>
      <c r="Q169" s="852" t="s">
        <v>830</v>
      </c>
      <c r="R169" s="883"/>
      <c r="S169" s="883"/>
      <c r="T169" s="884"/>
      <c r="U169" s="884"/>
      <c r="V169" s="885"/>
    </row>
    <row r="170" spans="1:22" ht="15" customHeight="1" thickBot="1" x14ac:dyDescent="0.25">
      <c r="B170" s="1230"/>
      <c r="C170" s="1231"/>
      <c r="D170" s="1231"/>
      <c r="E170" s="1231"/>
      <c r="F170" s="1231"/>
      <c r="G170" s="1232"/>
      <c r="H170" s="1233"/>
      <c r="I170" s="1234"/>
      <c r="J170" s="1231"/>
      <c r="K170" s="1231"/>
      <c r="L170" s="1231"/>
      <c r="M170" s="1231"/>
      <c r="N170" s="1232"/>
      <c r="O170" s="1234"/>
      <c r="P170" s="1235"/>
      <c r="Q170" s="1235"/>
      <c r="R170" s="1235"/>
      <c r="S170" s="1235"/>
      <c r="T170" s="1235"/>
      <c r="U170" s="1235"/>
      <c r="V170" s="1236"/>
    </row>
  </sheetData>
  <sheetProtection algorithmName="SHA-512" hashValue="JHXgKz9oLWu5vv9kyMlhq2zCi4m28YNiHbJHpfxb1JZgUg8gRHJ8U8FUxqpWJUjQIn0DusAmsi2xCcAo1qqAmQ==" saltValue="vUJ0Z8gsTBHDB2QsA5el3w==" spinCount="100000" sheet="1" objects="1" scenarios="1"/>
  <mergeCells count="41">
    <mergeCell ref="U113:U114"/>
    <mergeCell ref="A72:A73"/>
    <mergeCell ref="B91:B92"/>
    <mergeCell ref="P91:P92"/>
    <mergeCell ref="B113:B114"/>
    <mergeCell ref="P113:P114"/>
    <mergeCell ref="I113:K114"/>
    <mergeCell ref="L113:N114"/>
    <mergeCell ref="C113:D114"/>
    <mergeCell ref="E113:F114"/>
    <mergeCell ref="G113:G115"/>
    <mergeCell ref="U57:U58"/>
    <mergeCell ref="B64:B65"/>
    <mergeCell ref="P64:P65"/>
    <mergeCell ref="Q64:Q65"/>
    <mergeCell ref="R64:R65"/>
    <mergeCell ref="U64:U65"/>
    <mergeCell ref="B12:B13"/>
    <mergeCell ref="I12:N12"/>
    <mergeCell ref="I13:K13"/>
    <mergeCell ref="L13:N13"/>
    <mergeCell ref="B22:B23"/>
    <mergeCell ref="U48:U49"/>
    <mergeCell ref="C44:C46"/>
    <mergeCell ref="C10:G11"/>
    <mergeCell ref="I10:N11"/>
    <mergeCell ref="P10:V11"/>
    <mergeCell ref="P22:P23"/>
    <mergeCell ref="U22:U23"/>
    <mergeCell ref="I35:K35"/>
    <mergeCell ref="L35:N35"/>
    <mergeCell ref="B126:B128"/>
    <mergeCell ref="G126:G128"/>
    <mergeCell ref="I126:I128"/>
    <mergeCell ref="P126:P128"/>
    <mergeCell ref="G44:G46"/>
    <mergeCell ref="I44:I46"/>
    <mergeCell ref="B48:B49"/>
    <mergeCell ref="P48:P49"/>
    <mergeCell ref="B57:B58"/>
    <mergeCell ref="P57:P58"/>
  </mergeCells>
  <conditionalFormatting sqref="C24:D24">
    <cfRule type="cellIs" dxfId="20" priority="8" operator="notEqual">
      <formula>ROUND(C24,2)</formula>
    </cfRule>
  </conditionalFormatting>
  <conditionalFormatting sqref="C27:D30">
    <cfRule type="cellIs" dxfId="19" priority="7" operator="notEqual">
      <formula>ROUND(C27,2)</formula>
    </cfRule>
  </conditionalFormatting>
  <conditionalFormatting sqref="C50:D55 C139:C144">
    <cfRule type="cellIs" dxfId="18" priority="12" operator="notEqual">
      <formula>ROUND(C50,2)</formula>
    </cfRule>
  </conditionalFormatting>
  <conditionalFormatting sqref="C59:D62 C66:E71 C131:C136">
    <cfRule type="cellIs" dxfId="17" priority="9" operator="notEqual">
      <formula>ROUND(C59,2)</formula>
    </cfRule>
  </conditionalFormatting>
  <conditionalFormatting sqref="C15:F20 C74:C75 C77:C78 C80:C90">
    <cfRule type="cellIs" dxfId="16" priority="10" operator="notEqual">
      <formula>ROUND(C15,2)</formula>
    </cfRule>
  </conditionalFormatting>
  <conditionalFormatting sqref="C93:F102 C103:C107 C109:F111">
    <cfRule type="cellIs" dxfId="15" priority="11" operator="notEqual">
      <formula>ROUND(C93,2)</formula>
    </cfRule>
  </conditionalFormatting>
  <conditionalFormatting sqref="C117:F117 E118:F118">
    <cfRule type="cellIs" dxfId="14" priority="6" operator="notEqual">
      <formula>ROUND(C117,2)</formula>
    </cfRule>
  </conditionalFormatting>
  <conditionalFormatting sqref="D126:D128">
    <cfRule type="cellIs" dxfId="13" priority="2" operator="notEqual">
      <formula>ROUND(D126,2)</formula>
    </cfRule>
  </conditionalFormatting>
  <conditionalFormatting sqref="G116:G117">
    <cfRule type="cellIs" dxfId="12" priority="4" operator="greaterThan">
      <formula>10</formula>
    </cfRule>
  </conditionalFormatting>
  <conditionalFormatting sqref="G119:G126">
    <cfRule type="cellIs" dxfId="11" priority="1" operator="greaterThan">
      <formula>10</formula>
    </cfRule>
  </conditionalFormatting>
  <dataValidations count="2">
    <dataValidation type="decimal" allowBlank="1" showErrorMessage="1" errorTitle="negative Entgelte" error="Es sind lediglich die Rabatte zu erfassen. Dies erfolgt als negative Entgelte." sqref="C119:D119 E116:F118 C120:C124 C116:D117 D120:D128" xr:uid="{00000000-0002-0000-0900-000000000000}">
      <formula1>-1000000</formula1>
      <formula2>0</formula2>
    </dataValidation>
    <dataValidation type="custom" allowBlank="1" showInputMessage="1" showErrorMessage="1" errorTitle="Unzulässige Eingabe!" error="Die rabattierten Mengen (positives Vorzeichen) sind anzugeben, zugleich sind diese aber in den Absatzzahlen oben enthalten." sqref="I137 I139:I144 I147:K152 I155:N161 I116:J117 L116:N117 K116:K118 I119:J125 I126 J126:J128" xr:uid="{00000000-0002-0000-0900-000001000000}">
      <formula1>I116&gt;0</formula1>
    </dataValidation>
  </dataValidations>
  <pageMargins left="0.78740157499999996" right="0.78740157499999996" top="0.984251969" bottom="0.984251969" header="0.4921259845" footer="0.4921259845"/>
  <pageSetup paperSize="8" scale="27" pageOrder="overThenDown" orientation="portrait" r:id="rId1"/>
  <headerFooter alignWithMargins="0">
    <oddFooter>&amp;R&amp;12Seite &amp;P von &amp;N</oddFooter>
  </headerFooter>
  <rowBreaks count="1" manualBreakCount="1">
    <brk id="91" min="1" max="21" man="1"/>
  </rowBreaks>
  <ignoredErrors>
    <ignoredError sqref="G33 C6" unlockedFormula="1"/>
    <ignoredError sqref="C7" formula="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3">
    <tabColor rgb="FFFFFF99"/>
  </sheetPr>
  <dimension ref="A1:AM224"/>
  <sheetViews>
    <sheetView showGridLines="0" zoomScale="70" zoomScaleNormal="70" workbookViewId="0">
      <pane ySplit="21" topLeftCell="A22" activePane="bottomLeft" state="frozen"/>
      <selection pane="bottomLeft" activeCell="D6" sqref="D6"/>
    </sheetView>
  </sheetViews>
  <sheetFormatPr baseColWidth="10" defaultColWidth="11.42578125" defaultRowHeight="14.25" x14ac:dyDescent="0.2"/>
  <cols>
    <col min="1" max="1" width="6.28515625" style="895" customWidth="1"/>
    <col min="2" max="2" width="23.5703125" style="895" customWidth="1"/>
    <col min="3" max="3" width="45.140625" style="895" customWidth="1"/>
    <col min="4" max="4" width="35" style="895" customWidth="1"/>
    <col min="5" max="5" width="15" style="895" customWidth="1"/>
    <col min="6" max="6" width="17.85546875" style="895" customWidth="1"/>
    <col min="7" max="7" width="17.85546875" style="896" customWidth="1"/>
    <col min="8" max="8" width="19.42578125" style="895" bestFit="1" customWidth="1"/>
    <col min="9" max="14" width="17.85546875" style="895" customWidth="1"/>
    <col min="15" max="15" width="52.140625" style="895" customWidth="1"/>
    <col min="16" max="17" width="14.42578125" style="895" customWidth="1"/>
    <col min="18" max="18" width="12.140625" style="895" customWidth="1"/>
    <col min="19" max="19" width="17.85546875" style="895" customWidth="1"/>
    <col min="20" max="20" width="52.140625" style="895" customWidth="1"/>
    <col min="21" max="22" width="14.42578125" style="895" customWidth="1"/>
    <col min="23" max="23" width="12.140625" style="895" customWidth="1"/>
    <col min="24" max="24" width="17.85546875" style="895" customWidth="1"/>
    <col min="25" max="25" width="52.140625" style="895" customWidth="1"/>
    <col min="26" max="27" width="14.42578125" style="895" customWidth="1"/>
    <col min="28" max="28" width="12.140625" style="895" customWidth="1"/>
    <col min="29" max="29" width="17.85546875" style="895" customWidth="1"/>
    <col min="30" max="30" width="52.140625" style="895" customWidth="1"/>
    <col min="31" max="32" width="14.42578125" style="895" customWidth="1"/>
    <col min="33" max="33" width="12.140625" style="895" customWidth="1"/>
    <col min="34" max="34" width="17.85546875" style="895" customWidth="1"/>
    <col min="35" max="35" width="52.140625" style="895" customWidth="1"/>
    <col min="36" max="37" width="14.42578125" style="895" customWidth="1"/>
    <col min="38" max="38" width="12.140625" style="895" customWidth="1"/>
    <col min="39" max="39" width="17.85546875" style="895" customWidth="1"/>
    <col min="40" max="16384" width="11.42578125" style="895"/>
  </cols>
  <sheetData>
    <row r="1" spans="1:8" ht="15" x14ac:dyDescent="0.2">
      <c r="B1" s="800"/>
      <c r="D1" s="801"/>
    </row>
    <row r="2" spans="1:8" ht="18" x14ac:dyDescent="0.2">
      <c r="B2" s="36" t="str">
        <f>"E2. Kosten aus erforderlicher Inanspruchnahme vorgelagerter Netzebenen des Jahres " &amp; 'A. Allgemeine Informationen'!C17</f>
        <v>E2. Kosten aus erforderlicher Inanspruchnahme vorgelagerter Netzebenen des Jahres 2025</v>
      </c>
    </row>
    <row r="3" spans="1:8" ht="16.5" thickBot="1" x14ac:dyDescent="0.25">
      <c r="B3" s="897"/>
    </row>
    <row r="4" spans="1:8" ht="28.5" x14ac:dyDescent="0.2">
      <c r="B4" s="216" t="s">
        <v>118</v>
      </c>
      <c r="C4" s="898"/>
      <c r="D4" s="631" t="s">
        <v>115</v>
      </c>
    </row>
    <row r="5" spans="1:8" ht="18" customHeight="1" x14ac:dyDescent="0.2">
      <c r="B5" s="1397" t="s">
        <v>96</v>
      </c>
      <c r="C5" s="1398"/>
      <c r="D5" s="899">
        <f>B18</f>
        <v>0</v>
      </c>
    </row>
    <row r="6" spans="1:8" ht="18" customHeight="1" x14ac:dyDescent="0.2">
      <c r="B6" s="1397" t="s">
        <v>121</v>
      </c>
      <c r="C6" s="1398"/>
      <c r="D6" s="424"/>
    </row>
    <row r="7" spans="1:8" ht="18" customHeight="1" thickBot="1" x14ac:dyDescent="0.25">
      <c r="B7" s="900" t="s">
        <v>104</v>
      </c>
      <c r="C7" s="642"/>
      <c r="D7" s="901">
        <f>D5-D6</f>
        <v>0</v>
      </c>
    </row>
    <row r="8" spans="1:8" ht="15.75" x14ac:dyDescent="0.2">
      <c r="A8" s="897"/>
    </row>
    <row r="9" spans="1:8" ht="30" x14ac:dyDescent="0.2">
      <c r="A9" s="897"/>
      <c r="B9" s="902" t="s">
        <v>116</v>
      </c>
      <c r="G9" s="902" t="s">
        <v>1245</v>
      </c>
      <c r="H9" s="902" t="s">
        <v>1089</v>
      </c>
    </row>
    <row r="10" spans="1:8" ht="15.75" customHeight="1" x14ac:dyDescent="0.2">
      <c r="A10" s="897"/>
      <c r="B10" s="903">
        <f>SUMIFS($B$22:$B$221,$E$22:$E$221,$G10)</f>
        <v>0</v>
      </c>
      <c r="C10" s="904"/>
      <c r="D10" s="905"/>
      <c r="E10" s="905"/>
      <c r="F10" s="906"/>
      <c r="G10" s="907" t="s">
        <v>408</v>
      </c>
      <c r="H10" s="908">
        <f>SUMIFS($H$22:$H$221,$E$22:$E$221,$G10)</f>
        <v>0</v>
      </c>
    </row>
    <row r="11" spans="1:8" ht="15.75" customHeight="1" x14ac:dyDescent="0.2">
      <c r="A11" s="897"/>
      <c r="B11" s="903">
        <f t="shared" ref="B11:B16" si="0">SUMIFS($B$22:$B$221,$E$22:$E$221,$G11)</f>
        <v>0</v>
      </c>
      <c r="C11" s="1393" t="str">
        <f>"Gebuchter Jahresaufwand für Aufwendungen für die erforderliche Inanspruchnahme vorgelagerter Netzebenen gemäß handelsrechtlichem Jahresabschluss "&amp;'A. Allgemeine Informationen'!C17 &amp; " [EUR]"</f>
        <v>Gebuchter Jahresaufwand für Aufwendungen für die erforderliche Inanspruchnahme vorgelagerter Netzebenen gemäß handelsrechtlichem Jahresabschluss 2025 [EUR]</v>
      </c>
      <c r="D11" s="1394"/>
      <c r="F11" s="909"/>
      <c r="G11" s="907" t="s">
        <v>338</v>
      </c>
      <c r="H11" s="908">
        <f t="shared" ref="H11:H16" si="1">SUMIFS($H$22:$H$221,$E$22:$E$221,$G11)</f>
        <v>0</v>
      </c>
    </row>
    <row r="12" spans="1:8" ht="15.75" customHeight="1" x14ac:dyDescent="0.2">
      <c r="A12" s="897"/>
      <c r="B12" s="903">
        <f t="shared" si="0"/>
        <v>0</v>
      </c>
      <c r="C12" s="1393"/>
      <c r="D12" s="1395"/>
      <c r="F12" s="909"/>
      <c r="G12" s="907" t="s">
        <v>334</v>
      </c>
      <c r="H12" s="908">
        <f t="shared" si="1"/>
        <v>0</v>
      </c>
    </row>
    <row r="13" spans="1:8" ht="15.75" customHeight="1" x14ac:dyDescent="0.2">
      <c r="A13" s="897"/>
      <c r="B13" s="903">
        <f t="shared" si="0"/>
        <v>0</v>
      </c>
      <c r="C13" s="1393"/>
      <c r="D13" s="1395"/>
      <c r="F13" s="909"/>
      <c r="G13" s="907" t="s">
        <v>342</v>
      </c>
      <c r="H13" s="908">
        <f t="shared" si="1"/>
        <v>0</v>
      </c>
    </row>
    <row r="14" spans="1:8" ht="15.75" customHeight="1" x14ac:dyDescent="0.2">
      <c r="A14" s="897"/>
      <c r="B14" s="903">
        <f t="shared" si="0"/>
        <v>0</v>
      </c>
      <c r="C14" s="1393"/>
      <c r="D14" s="1396"/>
      <c r="F14" s="909"/>
      <c r="G14" s="907" t="s">
        <v>343</v>
      </c>
      <c r="H14" s="908">
        <f t="shared" si="1"/>
        <v>0</v>
      </c>
    </row>
    <row r="15" spans="1:8" ht="15.75" customHeight="1" x14ac:dyDescent="0.2">
      <c r="A15" s="897"/>
      <c r="B15" s="903">
        <f t="shared" si="0"/>
        <v>0</v>
      </c>
      <c r="F15" s="909"/>
      <c r="G15" s="907" t="s">
        <v>344</v>
      </c>
      <c r="H15" s="908">
        <f t="shared" si="1"/>
        <v>0</v>
      </c>
    </row>
    <row r="16" spans="1:8" ht="15.75" customHeight="1" x14ac:dyDescent="0.2">
      <c r="A16" s="897"/>
      <c r="B16" s="903">
        <f t="shared" si="0"/>
        <v>0</v>
      </c>
      <c r="C16" s="1242"/>
      <c r="D16" s="1241"/>
      <c r="E16" s="1241"/>
      <c r="F16" s="909"/>
      <c r="G16" s="907" t="s">
        <v>345</v>
      </c>
      <c r="H16" s="908">
        <f t="shared" si="1"/>
        <v>0</v>
      </c>
    </row>
    <row r="17" spans="1:39" ht="27.75" customHeight="1" x14ac:dyDescent="0.2">
      <c r="A17" s="897"/>
      <c r="B17" s="903">
        <f>B18-SUM(B10:B16)</f>
        <v>0</v>
      </c>
      <c r="C17" s="1244"/>
      <c r="D17" s="910"/>
      <c r="E17" s="910"/>
      <c r="F17" s="911"/>
      <c r="G17" s="1243" t="s">
        <v>1347</v>
      </c>
      <c r="H17" s="903">
        <f>H18-SUM(H10:H16)</f>
        <v>0</v>
      </c>
    </row>
    <row r="18" spans="1:39" ht="15.75" x14ac:dyDescent="0.2">
      <c r="A18" s="897"/>
      <c r="B18" s="912">
        <f>SUM(B22:B221)</f>
        <v>0</v>
      </c>
      <c r="H18" s="913">
        <f>SUM(H22:H221)</f>
        <v>0</v>
      </c>
    </row>
    <row r="19" spans="1:39" ht="15.75" x14ac:dyDescent="0.2">
      <c r="A19" s="897"/>
      <c r="B19" s="914"/>
      <c r="H19" s="915"/>
    </row>
    <row r="20" spans="1:39" s="916" customFormat="1" ht="33.75" customHeight="1" x14ac:dyDescent="0.2">
      <c r="B20" s="1399" t="s">
        <v>116</v>
      </c>
      <c r="C20" s="1399" t="s">
        <v>1246</v>
      </c>
      <c r="D20" s="1399" t="s">
        <v>837</v>
      </c>
      <c r="E20" s="1399" t="s">
        <v>1245</v>
      </c>
      <c r="F20" s="1399" t="s">
        <v>838</v>
      </c>
      <c r="G20" s="1037" t="s">
        <v>1244</v>
      </c>
      <c r="H20" s="918"/>
      <c r="I20" s="917" t="s">
        <v>757</v>
      </c>
      <c r="J20" s="918"/>
      <c r="K20" s="1399" t="s">
        <v>1092</v>
      </c>
      <c r="L20" s="919" t="s">
        <v>1094</v>
      </c>
      <c r="M20" s="920"/>
      <c r="N20" s="918"/>
      <c r="O20" s="921" t="s">
        <v>832</v>
      </c>
      <c r="P20" s="920"/>
      <c r="Q20" s="920"/>
      <c r="R20" s="920"/>
      <c r="S20" s="918"/>
      <c r="T20" s="921" t="s">
        <v>833</v>
      </c>
      <c r="U20" s="920"/>
      <c r="V20" s="920"/>
      <c r="W20" s="920"/>
      <c r="X20" s="918"/>
      <c r="Y20" s="921" t="s">
        <v>834</v>
      </c>
      <c r="Z20" s="920"/>
      <c r="AA20" s="920"/>
      <c r="AB20" s="920"/>
      <c r="AC20" s="918"/>
      <c r="AD20" s="921" t="s">
        <v>835</v>
      </c>
      <c r="AE20" s="920"/>
      <c r="AF20" s="920"/>
      <c r="AG20" s="920"/>
      <c r="AH20" s="918"/>
      <c r="AI20" s="921" t="s">
        <v>836</v>
      </c>
      <c r="AJ20" s="920"/>
      <c r="AK20" s="920"/>
      <c r="AL20" s="920"/>
      <c r="AM20" s="918"/>
    </row>
    <row r="21" spans="1:39" s="922" customFormat="1" ht="61.5" customHeight="1" x14ac:dyDescent="0.2">
      <c r="B21" s="1400"/>
      <c r="C21" s="1400"/>
      <c r="D21" s="1400"/>
      <c r="E21" s="1400"/>
      <c r="F21" s="1400"/>
      <c r="G21" s="902" t="s">
        <v>1090</v>
      </c>
      <c r="H21" s="902" t="s">
        <v>1089</v>
      </c>
      <c r="I21" s="902" t="s">
        <v>349</v>
      </c>
      <c r="J21" s="902" t="s">
        <v>1091</v>
      </c>
      <c r="K21" s="1400"/>
      <c r="L21" s="902" t="s">
        <v>1095</v>
      </c>
      <c r="M21" s="902" t="s">
        <v>1096</v>
      </c>
      <c r="N21" s="902" t="s">
        <v>116</v>
      </c>
      <c r="O21" s="902" t="s">
        <v>107</v>
      </c>
      <c r="P21" s="902" t="s">
        <v>839</v>
      </c>
      <c r="Q21" s="902" t="s">
        <v>103</v>
      </c>
      <c r="R21" s="902" t="s">
        <v>126</v>
      </c>
      <c r="S21" s="902" t="s">
        <v>831</v>
      </c>
      <c r="T21" s="902" t="s">
        <v>107</v>
      </c>
      <c r="U21" s="902" t="s">
        <v>839</v>
      </c>
      <c r="V21" s="902" t="s">
        <v>103</v>
      </c>
      <c r="W21" s="902" t="s">
        <v>126</v>
      </c>
      <c r="X21" s="902" t="s">
        <v>831</v>
      </c>
      <c r="Y21" s="902" t="s">
        <v>107</v>
      </c>
      <c r="Z21" s="902" t="s">
        <v>839</v>
      </c>
      <c r="AA21" s="902" t="s">
        <v>103</v>
      </c>
      <c r="AB21" s="902" t="s">
        <v>126</v>
      </c>
      <c r="AC21" s="902" t="s">
        <v>831</v>
      </c>
      <c r="AD21" s="902" t="s">
        <v>107</v>
      </c>
      <c r="AE21" s="902" t="s">
        <v>839</v>
      </c>
      <c r="AF21" s="902" t="s">
        <v>103</v>
      </c>
      <c r="AG21" s="902" t="s">
        <v>126</v>
      </c>
      <c r="AH21" s="902" t="s">
        <v>831</v>
      </c>
      <c r="AI21" s="902" t="s">
        <v>107</v>
      </c>
      <c r="AJ21" s="902" t="s">
        <v>839</v>
      </c>
      <c r="AK21" s="902" t="s">
        <v>103</v>
      </c>
      <c r="AL21" s="902" t="s">
        <v>126</v>
      </c>
      <c r="AM21" s="902" t="s">
        <v>831</v>
      </c>
    </row>
    <row r="22" spans="1:39" s="922" customFormat="1" ht="20.100000000000001" customHeight="1" x14ac:dyDescent="0.2">
      <c r="A22" s="923" t="s">
        <v>840</v>
      </c>
      <c r="B22" s="924">
        <f>K22+N22+S22+X22+AC22+AH22+AM22</f>
        <v>0</v>
      </c>
      <c r="C22" s="894"/>
      <c r="D22" s="926" t="s">
        <v>0</v>
      </c>
      <c r="E22" s="927" t="s">
        <v>0</v>
      </c>
      <c r="F22" s="925" t="str">
        <f>IFERROR(H22/G22,"")</f>
        <v/>
      </c>
      <c r="G22" s="928"/>
      <c r="H22" s="928"/>
      <c r="I22" s="929"/>
      <c r="J22" s="929"/>
      <c r="K22" s="908">
        <f>(G22*I22)+(H22*J22/100)</f>
        <v>0</v>
      </c>
      <c r="L22" s="928"/>
      <c r="M22" s="930"/>
      <c r="N22" s="908">
        <f>(L22*M22)</f>
        <v>0</v>
      </c>
      <c r="O22" s="931"/>
      <c r="P22" s="928"/>
      <c r="Q22" s="929"/>
      <c r="R22" s="932"/>
      <c r="S22" s="933">
        <f t="shared" ref="S22:S85" si="2">P22*Q22</f>
        <v>0</v>
      </c>
      <c r="T22" s="931"/>
      <c r="U22" s="928"/>
      <c r="V22" s="929"/>
      <c r="W22" s="932"/>
      <c r="X22" s="933">
        <f t="shared" ref="X22:X85" si="3">U22*V22</f>
        <v>0</v>
      </c>
      <c r="Y22" s="931"/>
      <c r="Z22" s="928"/>
      <c r="AA22" s="929"/>
      <c r="AB22" s="932"/>
      <c r="AC22" s="933">
        <f t="shared" ref="AC22:AC85" si="4">Z22*AA22</f>
        <v>0</v>
      </c>
      <c r="AD22" s="931"/>
      <c r="AE22" s="928"/>
      <c r="AF22" s="929"/>
      <c r="AG22" s="932"/>
      <c r="AH22" s="933">
        <f t="shared" ref="AH22:AH85" si="5">AE22*AF22</f>
        <v>0</v>
      </c>
      <c r="AI22" s="931"/>
      <c r="AJ22" s="928"/>
      <c r="AK22" s="929"/>
      <c r="AL22" s="932"/>
      <c r="AM22" s="933">
        <f t="shared" ref="AM22:AM85" si="6">AJ22*AK22</f>
        <v>0</v>
      </c>
    </row>
    <row r="23" spans="1:39" s="922" customFormat="1" ht="20.100000000000001" customHeight="1" x14ac:dyDescent="0.2">
      <c r="A23" s="923" t="s">
        <v>841</v>
      </c>
      <c r="B23" s="924">
        <f t="shared" ref="B23:B86" si="7">K23+N23+S23+X23+AC23+AH23+AM23</f>
        <v>0</v>
      </c>
      <c r="C23" s="894"/>
      <c r="D23" s="926" t="s">
        <v>0</v>
      </c>
      <c r="E23" s="927" t="s">
        <v>0</v>
      </c>
      <c r="F23" s="925" t="str">
        <f t="shared" ref="F23:F86" si="8">IFERROR(H23/G23,"")</f>
        <v/>
      </c>
      <c r="G23" s="928"/>
      <c r="H23" s="928"/>
      <c r="I23" s="929"/>
      <c r="J23" s="929"/>
      <c r="K23" s="908">
        <f>(G23*I23)+(H23*J23/100)</f>
        <v>0</v>
      </c>
      <c r="L23" s="928"/>
      <c r="M23" s="930"/>
      <c r="N23" s="908">
        <f t="shared" ref="N23:N86" si="9">(L23*M23)</f>
        <v>0</v>
      </c>
      <c r="O23" s="931"/>
      <c r="P23" s="928"/>
      <c r="Q23" s="929"/>
      <c r="R23" s="932"/>
      <c r="S23" s="933">
        <f t="shared" si="2"/>
        <v>0</v>
      </c>
      <c r="T23" s="931"/>
      <c r="U23" s="928"/>
      <c r="V23" s="929"/>
      <c r="W23" s="932"/>
      <c r="X23" s="933">
        <f t="shared" si="3"/>
        <v>0</v>
      </c>
      <c r="Y23" s="931"/>
      <c r="Z23" s="928"/>
      <c r="AA23" s="929"/>
      <c r="AB23" s="932"/>
      <c r="AC23" s="933">
        <f t="shared" si="4"/>
        <v>0</v>
      </c>
      <c r="AD23" s="931"/>
      <c r="AE23" s="928"/>
      <c r="AF23" s="929"/>
      <c r="AG23" s="932"/>
      <c r="AH23" s="933">
        <f t="shared" si="5"/>
        <v>0</v>
      </c>
      <c r="AI23" s="931"/>
      <c r="AJ23" s="928"/>
      <c r="AK23" s="929"/>
      <c r="AL23" s="932"/>
      <c r="AM23" s="933">
        <f t="shared" si="6"/>
        <v>0</v>
      </c>
    </row>
    <row r="24" spans="1:39" ht="20.100000000000001" customHeight="1" x14ac:dyDescent="0.2">
      <c r="A24" s="923" t="s">
        <v>842</v>
      </c>
      <c r="B24" s="924">
        <f t="shared" si="7"/>
        <v>0</v>
      </c>
      <c r="C24" s="894"/>
      <c r="D24" s="926" t="s">
        <v>0</v>
      </c>
      <c r="E24" s="927" t="s">
        <v>0</v>
      </c>
      <c r="F24" s="925" t="str">
        <f t="shared" si="8"/>
        <v/>
      </c>
      <c r="G24" s="928"/>
      <c r="H24" s="928"/>
      <c r="I24" s="929"/>
      <c r="J24" s="929"/>
      <c r="K24" s="908">
        <f t="shared" ref="K24:K87" si="10">(G24*I24)+(H24*J24/100)</f>
        <v>0</v>
      </c>
      <c r="L24" s="928"/>
      <c r="M24" s="930"/>
      <c r="N24" s="908">
        <f t="shared" si="9"/>
        <v>0</v>
      </c>
      <c r="O24" s="931"/>
      <c r="P24" s="928"/>
      <c r="Q24" s="929"/>
      <c r="R24" s="932"/>
      <c r="S24" s="933">
        <f t="shared" si="2"/>
        <v>0</v>
      </c>
      <c r="T24" s="931"/>
      <c r="U24" s="928"/>
      <c r="V24" s="929"/>
      <c r="W24" s="932"/>
      <c r="X24" s="933">
        <f t="shared" si="3"/>
        <v>0</v>
      </c>
      <c r="Y24" s="931"/>
      <c r="Z24" s="928"/>
      <c r="AA24" s="929"/>
      <c r="AB24" s="932"/>
      <c r="AC24" s="933">
        <f t="shared" si="4"/>
        <v>0</v>
      </c>
      <c r="AD24" s="931"/>
      <c r="AE24" s="928"/>
      <c r="AF24" s="929"/>
      <c r="AG24" s="932"/>
      <c r="AH24" s="933">
        <f t="shared" si="5"/>
        <v>0</v>
      </c>
      <c r="AI24" s="931"/>
      <c r="AJ24" s="928"/>
      <c r="AK24" s="929"/>
      <c r="AL24" s="932"/>
      <c r="AM24" s="933">
        <f t="shared" si="6"/>
        <v>0</v>
      </c>
    </row>
    <row r="25" spans="1:39" ht="20.100000000000001" customHeight="1" x14ac:dyDescent="0.2">
      <c r="A25" s="923" t="s">
        <v>843</v>
      </c>
      <c r="B25" s="924">
        <f t="shared" si="7"/>
        <v>0</v>
      </c>
      <c r="C25" s="894"/>
      <c r="D25" s="926" t="s">
        <v>0</v>
      </c>
      <c r="E25" s="927" t="s">
        <v>0</v>
      </c>
      <c r="F25" s="925" t="str">
        <f t="shared" si="8"/>
        <v/>
      </c>
      <c r="G25" s="928"/>
      <c r="H25" s="928"/>
      <c r="I25" s="929"/>
      <c r="J25" s="929"/>
      <c r="K25" s="908">
        <f t="shared" si="10"/>
        <v>0</v>
      </c>
      <c r="L25" s="928"/>
      <c r="M25" s="930"/>
      <c r="N25" s="908">
        <f t="shared" si="9"/>
        <v>0</v>
      </c>
      <c r="O25" s="931"/>
      <c r="P25" s="928"/>
      <c r="Q25" s="934"/>
      <c r="R25" s="932"/>
      <c r="S25" s="933">
        <f t="shared" si="2"/>
        <v>0</v>
      </c>
      <c r="T25" s="931"/>
      <c r="U25" s="928"/>
      <c r="V25" s="934"/>
      <c r="W25" s="932"/>
      <c r="X25" s="933">
        <f t="shared" si="3"/>
        <v>0</v>
      </c>
      <c r="Y25" s="931"/>
      <c r="Z25" s="928"/>
      <c r="AA25" s="934"/>
      <c r="AB25" s="932"/>
      <c r="AC25" s="933">
        <f t="shared" si="4"/>
        <v>0</v>
      </c>
      <c r="AD25" s="931"/>
      <c r="AE25" s="928"/>
      <c r="AF25" s="934"/>
      <c r="AG25" s="932"/>
      <c r="AH25" s="933">
        <f t="shared" si="5"/>
        <v>0</v>
      </c>
      <c r="AI25" s="931"/>
      <c r="AJ25" s="928"/>
      <c r="AK25" s="934"/>
      <c r="AL25" s="932"/>
      <c r="AM25" s="933">
        <f t="shared" si="6"/>
        <v>0</v>
      </c>
    </row>
    <row r="26" spans="1:39" ht="20.100000000000001" customHeight="1" x14ac:dyDescent="0.2">
      <c r="A26" s="923" t="s">
        <v>844</v>
      </c>
      <c r="B26" s="924">
        <f t="shared" si="7"/>
        <v>0</v>
      </c>
      <c r="C26" s="894"/>
      <c r="D26" s="926" t="s">
        <v>0</v>
      </c>
      <c r="E26" s="927" t="s">
        <v>0</v>
      </c>
      <c r="F26" s="925" t="str">
        <f t="shared" si="8"/>
        <v/>
      </c>
      <c r="G26" s="928"/>
      <c r="H26" s="928"/>
      <c r="I26" s="929"/>
      <c r="J26" s="929"/>
      <c r="K26" s="908">
        <f t="shared" si="10"/>
        <v>0</v>
      </c>
      <c r="L26" s="928"/>
      <c r="M26" s="930"/>
      <c r="N26" s="908">
        <f t="shared" si="9"/>
        <v>0</v>
      </c>
      <c r="O26" s="931"/>
      <c r="P26" s="928"/>
      <c r="Q26" s="934"/>
      <c r="R26" s="932"/>
      <c r="S26" s="933">
        <f t="shared" si="2"/>
        <v>0</v>
      </c>
      <c r="T26" s="931"/>
      <c r="U26" s="928"/>
      <c r="V26" s="934"/>
      <c r="W26" s="932"/>
      <c r="X26" s="933">
        <f t="shared" si="3"/>
        <v>0</v>
      </c>
      <c r="Y26" s="931"/>
      <c r="Z26" s="928"/>
      <c r="AA26" s="934"/>
      <c r="AB26" s="932"/>
      <c r="AC26" s="933">
        <f t="shared" si="4"/>
        <v>0</v>
      </c>
      <c r="AD26" s="931"/>
      <c r="AE26" s="928"/>
      <c r="AF26" s="934"/>
      <c r="AG26" s="932"/>
      <c r="AH26" s="933">
        <f t="shared" si="5"/>
        <v>0</v>
      </c>
      <c r="AI26" s="931"/>
      <c r="AJ26" s="928"/>
      <c r="AK26" s="934"/>
      <c r="AL26" s="932"/>
      <c r="AM26" s="933">
        <f t="shared" si="6"/>
        <v>0</v>
      </c>
    </row>
    <row r="27" spans="1:39" ht="20.100000000000001" customHeight="1" x14ac:dyDescent="0.2">
      <c r="A27" s="923" t="s">
        <v>845</v>
      </c>
      <c r="B27" s="924">
        <f t="shared" si="7"/>
        <v>0</v>
      </c>
      <c r="C27" s="894"/>
      <c r="D27" s="926" t="s">
        <v>0</v>
      </c>
      <c r="E27" s="927" t="s">
        <v>0</v>
      </c>
      <c r="F27" s="925" t="str">
        <f t="shared" si="8"/>
        <v/>
      </c>
      <c r="G27" s="928"/>
      <c r="H27" s="928"/>
      <c r="I27" s="929"/>
      <c r="J27" s="929"/>
      <c r="K27" s="908">
        <f t="shared" si="10"/>
        <v>0</v>
      </c>
      <c r="L27" s="928"/>
      <c r="M27" s="930"/>
      <c r="N27" s="908">
        <f t="shared" si="9"/>
        <v>0</v>
      </c>
      <c r="O27" s="931"/>
      <c r="P27" s="928"/>
      <c r="Q27" s="934"/>
      <c r="R27" s="932"/>
      <c r="S27" s="933">
        <f t="shared" si="2"/>
        <v>0</v>
      </c>
      <c r="T27" s="931"/>
      <c r="U27" s="928"/>
      <c r="V27" s="934"/>
      <c r="W27" s="932"/>
      <c r="X27" s="933">
        <f t="shared" si="3"/>
        <v>0</v>
      </c>
      <c r="Y27" s="931"/>
      <c r="Z27" s="928"/>
      <c r="AA27" s="934"/>
      <c r="AB27" s="932"/>
      <c r="AC27" s="933">
        <f t="shared" si="4"/>
        <v>0</v>
      </c>
      <c r="AD27" s="931"/>
      <c r="AE27" s="928"/>
      <c r="AF27" s="934"/>
      <c r="AG27" s="932"/>
      <c r="AH27" s="933">
        <f t="shared" si="5"/>
        <v>0</v>
      </c>
      <c r="AI27" s="931"/>
      <c r="AJ27" s="928"/>
      <c r="AK27" s="934"/>
      <c r="AL27" s="932"/>
      <c r="AM27" s="933">
        <f t="shared" si="6"/>
        <v>0</v>
      </c>
    </row>
    <row r="28" spans="1:39" ht="20.100000000000001" customHeight="1" x14ac:dyDescent="0.2">
      <c r="A28" s="923" t="s">
        <v>846</v>
      </c>
      <c r="B28" s="924">
        <f t="shared" si="7"/>
        <v>0</v>
      </c>
      <c r="C28" s="894"/>
      <c r="D28" s="926" t="s">
        <v>0</v>
      </c>
      <c r="E28" s="927" t="s">
        <v>0</v>
      </c>
      <c r="F28" s="925" t="str">
        <f t="shared" si="8"/>
        <v/>
      </c>
      <c r="G28" s="928"/>
      <c r="H28" s="928"/>
      <c r="I28" s="929"/>
      <c r="J28" s="929"/>
      <c r="K28" s="908">
        <f t="shared" si="10"/>
        <v>0</v>
      </c>
      <c r="L28" s="928"/>
      <c r="M28" s="930"/>
      <c r="N28" s="908">
        <f t="shared" si="9"/>
        <v>0</v>
      </c>
      <c r="O28" s="931"/>
      <c r="P28" s="928"/>
      <c r="Q28" s="934"/>
      <c r="R28" s="932"/>
      <c r="S28" s="933">
        <f t="shared" si="2"/>
        <v>0</v>
      </c>
      <c r="T28" s="931"/>
      <c r="U28" s="928"/>
      <c r="V28" s="934"/>
      <c r="W28" s="932"/>
      <c r="X28" s="933">
        <f t="shared" si="3"/>
        <v>0</v>
      </c>
      <c r="Y28" s="931"/>
      <c r="Z28" s="928"/>
      <c r="AA28" s="934"/>
      <c r="AB28" s="932"/>
      <c r="AC28" s="933">
        <f t="shared" si="4"/>
        <v>0</v>
      </c>
      <c r="AD28" s="931"/>
      <c r="AE28" s="928"/>
      <c r="AF28" s="934"/>
      <c r="AG28" s="932"/>
      <c r="AH28" s="933">
        <f t="shared" si="5"/>
        <v>0</v>
      </c>
      <c r="AI28" s="931"/>
      <c r="AJ28" s="928"/>
      <c r="AK28" s="934"/>
      <c r="AL28" s="932"/>
      <c r="AM28" s="933">
        <f t="shared" si="6"/>
        <v>0</v>
      </c>
    </row>
    <row r="29" spans="1:39" ht="20.100000000000001" customHeight="1" x14ac:dyDescent="0.2">
      <c r="A29" s="923" t="s">
        <v>847</v>
      </c>
      <c r="B29" s="924">
        <f t="shared" si="7"/>
        <v>0</v>
      </c>
      <c r="C29" s="894"/>
      <c r="D29" s="926" t="s">
        <v>0</v>
      </c>
      <c r="E29" s="927" t="s">
        <v>0</v>
      </c>
      <c r="F29" s="925" t="str">
        <f t="shared" si="8"/>
        <v/>
      </c>
      <c r="G29" s="928"/>
      <c r="H29" s="928"/>
      <c r="I29" s="929"/>
      <c r="J29" s="929"/>
      <c r="K29" s="908">
        <f t="shared" si="10"/>
        <v>0</v>
      </c>
      <c r="L29" s="928"/>
      <c r="M29" s="930"/>
      <c r="N29" s="908">
        <f t="shared" si="9"/>
        <v>0</v>
      </c>
      <c r="O29" s="931"/>
      <c r="P29" s="928"/>
      <c r="Q29" s="934"/>
      <c r="R29" s="932"/>
      <c r="S29" s="933">
        <f t="shared" si="2"/>
        <v>0</v>
      </c>
      <c r="T29" s="931"/>
      <c r="U29" s="928"/>
      <c r="V29" s="934"/>
      <c r="W29" s="932"/>
      <c r="X29" s="933">
        <f t="shared" si="3"/>
        <v>0</v>
      </c>
      <c r="Y29" s="931"/>
      <c r="Z29" s="928"/>
      <c r="AA29" s="934"/>
      <c r="AB29" s="932"/>
      <c r="AC29" s="933">
        <f t="shared" si="4"/>
        <v>0</v>
      </c>
      <c r="AD29" s="931"/>
      <c r="AE29" s="928"/>
      <c r="AF29" s="934"/>
      <c r="AG29" s="932"/>
      <c r="AH29" s="933">
        <f t="shared" si="5"/>
        <v>0</v>
      </c>
      <c r="AI29" s="931"/>
      <c r="AJ29" s="928"/>
      <c r="AK29" s="934"/>
      <c r="AL29" s="932"/>
      <c r="AM29" s="933">
        <f t="shared" si="6"/>
        <v>0</v>
      </c>
    </row>
    <row r="30" spans="1:39" ht="20.100000000000001" customHeight="1" x14ac:dyDescent="0.2">
      <c r="A30" s="923" t="s">
        <v>848</v>
      </c>
      <c r="B30" s="924">
        <f t="shared" si="7"/>
        <v>0</v>
      </c>
      <c r="C30" s="894"/>
      <c r="D30" s="926" t="s">
        <v>0</v>
      </c>
      <c r="E30" s="927" t="s">
        <v>0</v>
      </c>
      <c r="F30" s="925" t="str">
        <f t="shared" si="8"/>
        <v/>
      </c>
      <c r="G30" s="928"/>
      <c r="H30" s="928"/>
      <c r="I30" s="929"/>
      <c r="J30" s="929"/>
      <c r="K30" s="908">
        <f t="shared" si="10"/>
        <v>0</v>
      </c>
      <c r="L30" s="928"/>
      <c r="M30" s="930"/>
      <c r="N30" s="908">
        <f t="shared" si="9"/>
        <v>0</v>
      </c>
      <c r="O30" s="931"/>
      <c r="P30" s="928"/>
      <c r="Q30" s="934"/>
      <c r="R30" s="932"/>
      <c r="S30" s="933">
        <f t="shared" si="2"/>
        <v>0</v>
      </c>
      <c r="T30" s="931"/>
      <c r="U30" s="928"/>
      <c r="V30" s="934"/>
      <c r="W30" s="932"/>
      <c r="X30" s="933">
        <f t="shared" si="3"/>
        <v>0</v>
      </c>
      <c r="Y30" s="931"/>
      <c r="Z30" s="928"/>
      <c r="AA30" s="934"/>
      <c r="AB30" s="932"/>
      <c r="AC30" s="933">
        <f t="shared" si="4"/>
        <v>0</v>
      </c>
      <c r="AD30" s="931"/>
      <c r="AE30" s="928"/>
      <c r="AF30" s="934"/>
      <c r="AG30" s="932"/>
      <c r="AH30" s="933">
        <f t="shared" si="5"/>
        <v>0</v>
      </c>
      <c r="AI30" s="931"/>
      <c r="AJ30" s="928"/>
      <c r="AK30" s="934"/>
      <c r="AL30" s="932"/>
      <c r="AM30" s="933">
        <f t="shared" si="6"/>
        <v>0</v>
      </c>
    </row>
    <row r="31" spans="1:39" ht="20.100000000000001" customHeight="1" x14ac:dyDescent="0.2">
      <c r="A31" s="923" t="s">
        <v>849</v>
      </c>
      <c r="B31" s="924">
        <f t="shared" si="7"/>
        <v>0</v>
      </c>
      <c r="C31" s="894"/>
      <c r="D31" s="926" t="s">
        <v>0</v>
      </c>
      <c r="E31" s="927" t="s">
        <v>0</v>
      </c>
      <c r="F31" s="925" t="str">
        <f t="shared" si="8"/>
        <v/>
      </c>
      <c r="G31" s="928"/>
      <c r="H31" s="928"/>
      <c r="I31" s="929"/>
      <c r="J31" s="929"/>
      <c r="K31" s="908">
        <f t="shared" si="10"/>
        <v>0</v>
      </c>
      <c r="L31" s="928"/>
      <c r="M31" s="930"/>
      <c r="N31" s="908">
        <f t="shared" si="9"/>
        <v>0</v>
      </c>
      <c r="O31" s="931"/>
      <c r="P31" s="928"/>
      <c r="Q31" s="934"/>
      <c r="R31" s="932"/>
      <c r="S31" s="933">
        <f t="shared" si="2"/>
        <v>0</v>
      </c>
      <c r="T31" s="931"/>
      <c r="U31" s="928"/>
      <c r="V31" s="934"/>
      <c r="W31" s="932"/>
      <c r="X31" s="933">
        <f t="shared" si="3"/>
        <v>0</v>
      </c>
      <c r="Y31" s="931"/>
      <c r="Z31" s="928"/>
      <c r="AA31" s="934"/>
      <c r="AB31" s="932"/>
      <c r="AC31" s="933">
        <f t="shared" si="4"/>
        <v>0</v>
      </c>
      <c r="AD31" s="931"/>
      <c r="AE31" s="928"/>
      <c r="AF31" s="934"/>
      <c r="AG31" s="932"/>
      <c r="AH31" s="933">
        <f t="shared" si="5"/>
        <v>0</v>
      </c>
      <c r="AI31" s="931"/>
      <c r="AJ31" s="928"/>
      <c r="AK31" s="934"/>
      <c r="AL31" s="932"/>
      <c r="AM31" s="933">
        <f t="shared" si="6"/>
        <v>0</v>
      </c>
    </row>
    <row r="32" spans="1:39" ht="20.100000000000001" customHeight="1" x14ac:dyDescent="0.2">
      <c r="A32" s="923" t="s">
        <v>850</v>
      </c>
      <c r="B32" s="924">
        <f t="shared" si="7"/>
        <v>0</v>
      </c>
      <c r="C32" s="894"/>
      <c r="D32" s="926" t="s">
        <v>0</v>
      </c>
      <c r="E32" s="927" t="s">
        <v>0</v>
      </c>
      <c r="F32" s="925" t="str">
        <f t="shared" si="8"/>
        <v/>
      </c>
      <c r="G32" s="928"/>
      <c r="H32" s="928"/>
      <c r="I32" s="929"/>
      <c r="J32" s="929"/>
      <c r="K32" s="908">
        <f t="shared" si="10"/>
        <v>0</v>
      </c>
      <c r="L32" s="928"/>
      <c r="M32" s="930"/>
      <c r="N32" s="908">
        <f t="shared" si="9"/>
        <v>0</v>
      </c>
      <c r="O32" s="931"/>
      <c r="P32" s="928"/>
      <c r="Q32" s="934"/>
      <c r="R32" s="932"/>
      <c r="S32" s="933">
        <f t="shared" si="2"/>
        <v>0</v>
      </c>
      <c r="T32" s="931"/>
      <c r="U32" s="928"/>
      <c r="V32" s="934"/>
      <c r="W32" s="932"/>
      <c r="X32" s="933">
        <f t="shared" si="3"/>
        <v>0</v>
      </c>
      <c r="Y32" s="931"/>
      <c r="Z32" s="928"/>
      <c r="AA32" s="934"/>
      <c r="AB32" s="932"/>
      <c r="AC32" s="933">
        <f t="shared" si="4"/>
        <v>0</v>
      </c>
      <c r="AD32" s="931"/>
      <c r="AE32" s="928"/>
      <c r="AF32" s="934"/>
      <c r="AG32" s="932"/>
      <c r="AH32" s="933">
        <f t="shared" si="5"/>
        <v>0</v>
      </c>
      <c r="AI32" s="931"/>
      <c r="AJ32" s="928"/>
      <c r="AK32" s="934"/>
      <c r="AL32" s="932"/>
      <c r="AM32" s="933">
        <f t="shared" si="6"/>
        <v>0</v>
      </c>
    </row>
    <row r="33" spans="1:39" ht="20.100000000000001" customHeight="1" x14ac:dyDescent="0.2">
      <c r="A33" s="923" t="s">
        <v>851</v>
      </c>
      <c r="B33" s="924">
        <f t="shared" si="7"/>
        <v>0</v>
      </c>
      <c r="C33" s="894"/>
      <c r="D33" s="926" t="s">
        <v>0</v>
      </c>
      <c r="E33" s="927" t="s">
        <v>0</v>
      </c>
      <c r="F33" s="925" t="str">
        <f t="shared" si="8"/>
        <v/>
      </c>
      <c r="G33" s="928"/>
      <c r="H33" s="928"/>
      <c r="I33" s="929"/>
      <c r="J33" s="929"/>
      <c r="K33" s="908">
        <f t="shared" si="10"/>
        <v>0</v>
      </c>
      <c r="L33" s="928"/>
      <c r="M33" s="930"/>
      <c r="N33" s="908">
        <f t="shared" si="9"/>
        <v>0</v>
      </c>
      <c r="O33" s="931"/>
      <c r="P33" s="928"/>
      <c r="Q33" s="934"/>
      <c r="R33" s="932"/>
      <c r="S33" s="933">
        <f t="shared" si="2"/>
        <v>0</v>
      </c>
      <c r="T33" s="931"/>
      <c r="U33" s="928"/>
      <c r="V33" s="934"/>
      <c r="W33" s="932"/>
      <c r="X33" s="933">
        <f t="shared" si="3"/>
        <v>0</v>
      </c>
      <c r="Y33" s="931"/>
      <c r="Z33" s="928"/>
      <c r="AA33" s="934"/>
      <c r="AB33" s="932"/>
      <c r="AC33" s="933">
        <f t="shared" si="4"/>
        <v>0</v>
      </c>
      <c r="AD33" s="931"/>
      <c r="AE33" s="928"/>
      <c r="AF33" s="934"/>
      <c r="AG33" s="932"/>
      <c r="AH33" s="933">
        <f t="shared" si="5"/>
        <v>0</v>
      </c>
      <c r="AI33" s="931"/>
      <c r="AJ33" s="928"/>
      <c r="AK33" s="934"/>
      <c r="AL33" s="932"/>
      <c r="AM33" s="933">
        <f t="shared" si="6"/>
        <v>0</v>
      </c>
    </row>
    <row r="34" spans="1:39" ht="20.100000000000001" customHeight="1" x14ac:dyDescent="0.2">
      <c r="A34" s="923" t="s">
        <v>852</v>
      </c>
      <c r="B34" s="924">
        <f t="shared" si="7"/>
        <v>0</v>
      </c>
      <c r="C34" s="894"/>
      <c r="D34" s="926" t="s">
        <v>0</v>
      </c>
      <c r="E34" s="927" t="s">
        <v>0</v>
      </c>
      <c r="F34" s="925" t="str">
        <f t="shared" si="8"/>
        <v/>
      </c>
      <c r="G34" s="928"/>
      <c r="H34" s="928"/>
      <c r="I34" s="929"/>
      <c r="J34" s="929"/>
      <c r="K34" s="908">
        <f t="shared" si="10"/>
        <v>0</v>
      </c>
      <c r="L34" s="928"/>
      <c r="M34" s="930"/>
      <c r="N34" s="908">
        <f t="shared" si="9"/>
        <v>0</v>
      </c>
      <c r="O34" s="931"/>
      <c r="P34" s="928"/>
      <c r="Q34" s="934"/>
      <c r="R34" s="932"/>
      <c r="S34" s="933">
        <f t="shared" si="2"/>
        <v>0</v>
      </c>
      <c r="T34" s="931"/>
      <c r="U34" s="928"/>
      <c r="V34" s="934"/>
      <c r="W34" s="932"/>
      <c r="X34" s="933">
        <f t="shared" si="3"/>
        <v>0</v>
      </c>
      <c r="Y34" s="931"/>
      <c r="Z34" s="928"/>
      <c r="AA34" s="934"/>
      <c r="AB34" s="932"/>
      <c r="AC34" s="933">
        <f t="shared" si="4"/>
        <v>0</v>
      </c>
      <c r="AD34" s="931"/>
      <c r="AE34" s="928"/>
      <c r="AF34" s="934"/>
      <c r="AG34" s="932"/>
      <c r="AH34" s="933">
        <f t="shared" si="5"/>
        <v>0</v>
      </c>
      <c r="AI34" s="931"/>
      <c r="AJ34" s="928"/>
      <c r="AK34" s="934"/>
      <c r="AL34" s="932"/>
      <c r="AM34" s="933">
        <f t="shared" si="6"/>
        <v>0</v>
      </c>
    </row>
    <row r="35" spans="1:39" ht="20.100000000000001" customHeight="1" x14ac:dyDescent="0.2">
      <c r="A35" s="923" t="s">
        <v>853</v>
      </c>
      <c r="B35" s="924">
        <f t="shared" si="7"/>
        <v>0</v>
      </c>
      <c r="C35" s="894"/>
      <c r="D35" s="926" t="s">
        <v>0</v>
      </c>
      <c r="E35" s="927" t="s">
        <v>0</v>
      </c>
      <c r="F35" s="925" t="str">
        <f t="shared" si="8"/>
        <v/>
      </c>
      <c r="G35" s="928"/>
      <c r="H35" s="928"/>
      <c r="I35" s="929"/>
      <c r="J35" s="929"/>
      <c r="K35" s="908">
        <f t="shared" si="10"/>
        <v>0</v>
      </c>
      <c r="L35" s="928"/>
      <c r="M35" s="930"/>
      <c r="N35" s="908">
        <f t="shared" si="9"/>
        <v>0</v>
      </c>
      <c r="O35" s="931"/>
      <c r="P35" s="928"/>
      <c r="Q35" s="934"/>
      <c r="R35" s="932"/>
      <c r="S35" s="933">
        <f t="shared" si="2"/>
        <v>0</v>
      </c>
      <c r="T35" s="931"/>
      <c r="U35" s="928"/>
      <c r="V35" s="934"/>
      <c r="W35" s="932"/>
      <c r="X35" s="933">
        <f t="shared" si="3"/>
        <v>0</v>
      </c>
      <c r="Y35" s="931"/>
      <c r="Z35" s="928"/>
      <c r="AA35" s="934"/>
      <c r="AB35" s="932"/>
      <c r="AC35" s="933">
        <f t="shared" si="4"/>
        <v>0</v>
      </c>
      <c r="AD35" s="931"/>
      <c r="AE35" s="928"/>
      <c r="AF35" s="934"/>
      <c r="AG35" s="932"/>
      <c r="AH35" s="933">
        <f t="shared" si="5"/>
        <v>0</v>
      </c>
      <c r="AI35" s="931"/>
      <c r="AJ35" s="928"/>
      <c r="AK35" s="934"/>
      <c r="AL35" s="932"/>
      <c r="AM35" s="933">
        <f t="shared" si="6"/>
        <v>0</v>
      </c>
    </row>
    <row r="36" spans="1:39" ht="20.100000000000001" customHeight="1" x14ac:dyDescent="0.2">
      <c r="A36" s="923" t="s">
        <v>854</v>
      </c>
      <c r="B36" s="924">
        <f t="shared" si="7"/>
        <v>0</v>
      </c>
      <c r="C36" s="894"/>
      <c r="D36" s="926" t="s">
        <v>0</v>
      </c>
      <c r="E36" s="927" t="s">
        <v>0</v>
      </c>
      <c r="F36" s="925" t="str">
        <f t="shared" si="8"/>
        <v/>
      </c>
      <c r="G36" s="928"/>
      <c r="H36" s="928"/>
      <c r="I36" s="929"/>
      <c r="J36" s="929"/>
      <c r="K36" s="908">
        <f t="shared" si="10"/>
        <v>0</v>
      </c>
      <c r="L36" s="928"/>
      <c r="M36" s="930"/>
      <c r="N36" s="908">
        <f t="shared" si="9"/>
        <v>0</v>
      </c>
      <c r="O36" s="931"/>
      <c r="P36" s="928"/>
      <c r="Q36" s="934"/>
      <c r="R36" s="932"/>
      <c r="S36" s="933">
        <f t="shared" si="2"/>
        <v>0</v>
      </c>
      <c r="T36" s="931"/>
      <c r="U36" s="928"/>
      <c r="V36" s="934"/>
      <c r="W36" s="932"/>
      <c r="X36" s="933">
        <f t="shared" si="3"/>
        <v>0</v>
      </c>
      <c r="Y36" s="931"/>
      <c r="Z36" s="928"/>
      <c r="AA36" s="934"/>
      <c r="AB36" s="932"/>
      <c r="AC36" s="933">
        <f t="shared" si="4"/>
        <v>0</v>
      </c>
      <c r="AD36" s="931"/>
      <c r="AE36" s="928"/>
      <c r="AF36" s="934"/>
      <c r="AG36" s="932"/>
      <c r="AH36" s="933">
        <f t="shared" si="5"/>
        <v>0</v>
      </c>
      <c r="AI36" s="931"/>
      <c r="AJ36" s="928"/>
      <c r="AK36" s="934"/>
      <c r="AL36" s="932"/>
      <c r="AM36" s="933">
        <f t="shared" si="6"/>
        <v>0</v>
      </c>
    </row>
    <row r="37" spans="1:39" ht="20.100000000000001" customHeight="1" x14ac:dyDescent="0.2">
      <c r="A37" s="923" t="s">
        <v>855</v>
      </c>
      <c r="B37" s="924">
        <f t="shared" si="7"/>
        <v>0</v>
      </c>
      <c r="C37" s="894"/>
      <c r="D37" s="926" t="s">
        <v>0</v>
      </c>
      <c r="E37" s="927" t="s">
        <v>0</v>
      </c>
      <c r="F37" s="925" t="str">
        <f t="shared" si="8"/>
        <v/>
      </c>
      <c r="G37" s="928"/>
      <c r="H37" s="928"/>
      <c r="I37" s="929"/>
      <c r="J37" s="929"/>
      <c r="K37" s="908">
        <f t="shared" si="10"/>
        <v>0</v>
      </c>
      <c r="L37" s="928"/>
      <c r="M37" s="930"/>
      <c r="N37" s="908">
        <f t="shared" si="9"/>
        <v>0</v>
      </c>
      <c r="O37" s="931"/>
      <c r="P37" s="928"/>
      <c r="Q37" s="934"/>
      <c r="R37" s="932"/>
      <c r="S37" s="933">
        <f t="shared" si="2"/>
        <v>0</v>
      </c>
      <c r="T37" s="931"/>
      <c r="U37" s="928"/>
      <c r="V37" s="934"/>
      <c r="W37" s="932"/>
      <c r="X37" s="933">
        <f t="shared" si="3"/>
        <v>0</v>
      </c>
      <c r="Y37" s="931"/>
      <c r="Z37" s="928"/>
      <c r="AA37" s="934"/>
      <c r="AB37" s="932"/>
      <c r="AC37" s="933">
        <f t="shared" si="4"/>
        <v>0</v>
      </c>
      <c r="AD37" s="931"/>
      <c r="AE37" s="928"/>
      <c r="AF37" s="934"/>
      <c r="AG37" s="932"/>
      <c r="AH37" s="933">
        <f t="shared" si="5"/>
        <v>0</v>
      </c>
      <c r="AI37" s="931"/>
      <c r="AJ37" s="928"/>
      <c r="AK37" s="934"/>
      <c r="AL37" s="932"/>
      <c r="AM37" s="933">
        <f t="shared" si="6"/>
        <v>0</v>
      </c>
    </row>
    <row r="38" spans="1:39" ht="20.100000000000001" customHeight="1" x14ac:dyDescent="0.2">
      <c r="A38" s="923" t="s">
        <v>856</v>
      </c>
      <c r="B38" s="924">
        <f t="shared" si="7"/>
        <v>0</v>
      </c>
      <c r="C38" s="894"/>
      <c r="D38" s="926" t="s">
        <v>0</v>
      </c>
      <c r="E38" s="927" t="s">
        <v>0</v>
      </c>
      <c r="F38" s="925" t="str">
        <f t="shared" si="8"/>
        <v/>
      </c>
      <c r="G38" s="928"/>
      <c r="H38" s="928"/>
      <c r="I38" s="929"/>
      <c r="J38" s="929"/>
      <c r="K38" s="908">
        <f t="shared" si="10"/>
        <v>0</v>
      </c>
      <c r="L38" s="928"/>
      <c r="M38" s="930"/>
      <c r="N38" s="908">
        <f t="shared" si="9"/>
        <v>0</v>
      </c>
      <c r="O38" s="931"/>
      <c r="P38" s="928"/>
      <c r="Q38" s="934"/>
      <c r="R38" s="932"/>
      <c r="S38" s="933">
        <f t="shared" si="2"/>
        <v>0</v>
      </c>
      <c r="T38" s="931"/>
      <c r="U38" s="928"/>
      <c r="V38" s="934"/>
      <c r="W38" s="932"/>
      <c r="X38" s="933">
        <f t="shared" si="3"/>
        <v>0</v>
      </c>
      <c r="Y38" s="931"/>
      <c r="Z38" s="928"/>
      <c r="AA38" s="934"/>
      <c r="AB38" s="932"/>
      <c r="AC38" s="933">
        <f t="shared" si="4"/>
        <v>0</v>
      </c>
      <c r="AD38" s="931"/>
      <c r="AE38" s="928"/>
      <c r="AF38" s="934"/>
      <c r="AG38" s="932"/>
      <c r="AH38" s="933">
        <f t="shared" si="5"/>
        <v>0</v>
      </c>
      <c r="AI38" s="931"/>
      <c r="AJ38" s="928"/>
      <c r="AK38" s="934"/>
      <c r="AL38" s="932"/>
      <c r="AM38" s="933">
        <f t="shared" si="6"/>
        <v>0</v>
      </c>
    </row>
    <row r="39" spans="1:39" ht="20.100000000000001" customHeight="1" x14ac:dyDescent="0.2">
      <c r="A39" s="923" t="s">
        <v>857</v>
      </c>
      <c r="B39" s="924">
        <f t="shared" si="7"/>
        <v>0</v>
      </c>
      <c r="C39" s="894"/>
      <c r="D39" s="926" t="s">
        <v>0</v>
      </c>
      <c r="E39" s="927" t="s">
        <v>0</v>
      </c>
      <c r="F39" s="925" t="str">
        <f t="shared" si="8"/>
        <v/>
      </c>
      <c r="G39" s="928"/>
      <c r="H39" s="928"/>
      <c r="I39" s="929"/>
      <c r="J39" s="929"/>
      <c r="K39" s="908">
        <f t="shared" si="10"/>
        <v>0</v>
      </c>
      <c r="L39" s="928"/>
      <c r="M39" s="930"/>
      <c r="N39" s="908">
        <f t="shared" si="9"/>
        <v>0</v>
      </c>
      <c r="O39" s="931"/>
      <c r="P39" s="928"/>
      <c r="Q39" s="934"/>
      <c r="R39" s="932"/>
      <c r="S39" s="933">
        <f t="shared" si="2"/>
        <v>0</v>
      </c>
      <c r="T39" s="931"/>
      <c r="U39" s="928"/>
      <c r="V39" s="934"/>
      <c r="W39" s="932"/>
      <c r="X39" s="933">
        <f t="shared" si="3"/>
        <v>0</v>
      </c>
      <c r="Y39" s="931"/>
      <c r="Z39" s="928"/>
      <c r="AA39" s="934"/>
      <c r="AB39" s="932"/>
      <c r="AC39" s="933">
        <f t="shared" si="4"/>
        <v>0</v>
      </c>
      <c r="AD39" s="931"/>
      <c r="AE39" s="928"/>
      <c r="AF39" s="934"/>
      <c r="AG39" s="932"/>
      <c r="AH39" s="933">
        <f t="shared" si="5"/>
        <v>0</v>
      </c>
      <c r="AI39" s="931"/>
      <c r="AJ39" s="928"/>
      <c r="AK39" s="934"/>
      <c r="AL39" s="932"/>
      <c r="AM39" s="933">
        <f t="shared" si="6"/>
        <v>0</v>
      </c>
    </row>
    <row r="40" spans="1:39" ht="20.100000000000001" customHeight="1" x14ac:dyDescent="0.2">
      <c r="A40" s="923" t="s">
        <v>858</v>
      </c>
      <c r="B40" s="924">
        <f t="shared" si="7"/>
        <v>0</v>
      </c>
      <c r="C40" s="894"/>
      <c r="D40" s="926" t="s">
        <v>0</v>
      </c>
      <c r="E40" s="927" t="s">
        <v>0</v>
      </c>
      <c r="F40" s="925" t="str">
        <f t="shared" si="8"/>
        <v/>
      </c>
      <c r="G40" s="928"/>
      <c r="H40" s="928"/>
      <c r="I40" s="929"/>
      <c r="J40" s="929"/>
      <c r="K40" s="908">
        <f t="shared" si="10"/>
        <v>0</v>
      </c>
      <c r="L40" s="928"/>
      <c r="M40" s="930"/>
      <c r="N40" s="908">
        <f t="shared" si="9"/>
        <v>0</v>
      </c>
      <c r="O40" s="931"/>
      <c r="P40" s="928"/>
      <c r="Q40" s="934"/>
      <c r="R40" s="932"/>
      <c r="S40" s="933">
        <f t="shared" si="2"/>
        <v>0</v>
      </c>
      <c r="T40" s="931"/>
      <c r="U40" s="928"/>
      <c r="V40" s="934"/>
      <c r="W40" s="932"/>
      <c r="X40" s="933">
        <f t="shared" si="3"/>
        <v>0</v>
      </c>
      <c r="Y40" s="931"/>
      <c r="Z40" s="928"/>
      <c r="AA40" s="934"/>
      <c r="AB40" s="932"/>
      <c r="AC40" s="933">
        <f t="shared" si="4"/>
        <v>0</v>
      </c>
      <c r="AD40" s="931"/>
      <c r="AE40" s="928"/>
      <c r="AF40" s="934"/>
      <c r="AG40" s="932"/>
      <c r="AH40" s="933">
        <f t="shared" si="5"/>
        <v>0</v>
      </c>
      <c r="AI40" s="931"/>
      <c r="AJ40" s="928"/>
      <c r="AK40" s="934"/>
      <c r="AL40" s="932"/>
      <c r="AM40" s="933">
        <f t="shared" si="6"/>
        <v>0</v>
      </c>
    </row>
    <row r="41" spans="1:39" ht="20.100000000000001" customHeight="1" x14ac:dyDescent="0.2">
      <c r="A41" s="923" t="s">
        <v>859</v>
      </c>
      <c r="B41" s="924">
        <f t="shared" si="7"/>
        <v>0</v>
      </c>
      <c r="C41" s="894"/>
      <c r="D41" s="926" t="s">
        <v>0</v>
      </c>
      <c r="E41" s="927" t="s">
        <v>0</v>
      </c>
      <c r="F41" s="925" t="str">
        <f t="shared" si="8"/>
        <v/>
      </c>
      <c r="G41" s="928"/>
      <c r="H41" s="928"/>
      <c r="I41" s="929"/>
      <c r="J41" s="929"/>
      <c r="K41" s="908">
        <f t="shared" si="10"/>
        <v>0</v>
      </c>
      <c r="L41" s="928"/>
      <c r="M41" s="930"/>
      <c r="N41" s="908">
        <f t="shared" si="9"/>
        <v>0</v>
      </c>
      <c r="O41" s="931"/>
      <c r="P41" s="928"/>
      <c r="Q41" s="934"/>
      <c r="R41" s="932"/>
      <c r="S41" s="933">
        <f t="shared" si="2"/>
        <v>0</v>
      </c>
      <c r="T41" s="931"/>
      <c r="U41" s="928"/>
      <c r="V41" s="934"/>
      <c r="W41" s="932"/>
      <c r="X41" s="933">
        <f t="shared" si="3"/>
        <v>0</v>
      </c>
      <c r="Y41" s="931"/>
      <c r="Z41" s="928"/>
      <c r="AA41" s="934"/>
      <c r="AB41" s="932"/>
      <c r="AC41" s="933">
        <f t="shared" si="4"/>
        <v>0</v>
      </c>
      <c r="AD41" s="931"/>
      <c r="AE41" s="928"/>
      <c r="AF41" s="934"/>
      <c r="AG41" s="932"/>
      <c r="AH41" s="933">
        <f t="shared" si="5"/>
        <v>0</v>
      </c>
      <c r="AI41" s="931"/>
      <c r="AJ41" s="928"/>
      <c r="AK41" s="934"/>
      <c r="AL41" s="932"/>
      <c r="AM41" s="933">
        <f t="shared" si="6"/>
        <v>0</v>
      </c>
    </row>
    <row r="42" spans="1:39" ht="20.100000000000001" customHeight="1" x14ac:dyDescent="0.2">
      <c r="A42" s="923" t="s">
        <v>860</v>
      </c>
      <c r="B42" s="924">
        <f t="shared" si="7"/>
        <v>0</v>
      </c>
      <c r="C42" s="894"/>
      <c r="D42" s="926" t="s">
        <v>0</v>
      </c>
      <c r="E42" s="927" t="s">
        <v>0</v>
      </c>
      <c r="F42" s="925" t="str">
        <f t="shared" si="8"/>
        <v/>
      </c>
      <c r="G42" s="928"/>
      <c r="H42" s="928"/>
      <c r="I42" s="929"/>
      <c r="J42" s="929"/>
      <c r="K42" s="908">
        <f t="shared" si="10"/>
        <v>0</v>
      </c>
      <c r="L42" s="928"/>
      <c r="M42" s="930"/>
      <c r="N42" s="908">
        <f t="shared" si="9"/>
        <v>0</v>
      </c>
      <c r="O42" s="931"/>
      <c r="P42" s="928"/>
      <c r="Q42" s="934"/>
      <c r="R42" s="932"/>
      <c r="S42" s="933">
        <f t="shared" si="2"/>
        <v>0</v>
      </c>
      <c r="T42" s="931"/>
      <c r="U42" s="928"/>
      <c r="V42" s="934"/>
      <c r="W42" s="932"/>
      <c r="X42" s="933">
        <f t="shared" si="3"/>
        <v>0</v>
      </c>
      <c r="Y42" s="931"/>
      <c r="Z42" s="928"/>
      <c r="AA42" s="934"/>
      <c r="AB42" s="932"/>
      <c r="AC42" s="933">
        <f t="shared" si="4"/>
        <v>0</v>
      </c>
      <c r="AD42" s="931"/>
      <c r="AE42" s="928"/>
      <c r="AF42" s="934"/>
      <c r="AG42" s="932"/>
      <c r="AH42" s="933">
        <f t="shared" si="5"/>
        <v>0</v>
      </c>
      <c r="AI42" s="931"/>
      <c r="AJ42" s="928"/>
      <c r="AK42" s="934"/>
      <c r="AL42" s="932"/>
      <c r="AM42" s="933">
        <f t="shared" si="6"/>
        <v>0</v>
      </c>
    </row>
    <row r="43" spans="1:39" ht="20.100000000000001" customHeight="1" x14ac:dyDescent="0.2">
      <c r="A43" s="923" t="s">
        <v>861</v>
      </c>
      <c r="B43" s="924">
        <f t="shared" si="7"/>
        <v>0</v>
      </c>
      <c r="C43" s="894"/>
      <c r="D43" s="926" t="s">
        <v>0</v>
      </c>
      <c r="E43" s="927" t="s">
        <v>0</v>
      </c>
      <c r="F43" s="925" t="str">
        <f t="shared" si="8"/>
        <v/>
      </c>
      <c r="G43" s="928"/>
      <c r="H43" s="928"/>
      <c r="I43" s="929"/>
      <c r="J43" s="929"/>
      <c r="K43" s="908">
        <f t="shared" si="10"/>
        <v>0</v>
      </c>
      <c r="L43" s="928"/>
      <c r="M43" s="930"/>
      <c r="N43" s="908">
        <f t="shared" si="9"/>
        <v>0</v>
      </c>
      <c r="O43" s="931"/>
      <c r="P43" s="928"/>
      <c r="Q43" s="934"/>
      <c r="R43" s="932"/>
      <c r="S43" s="933">
        <f t="shared" si="2"/>
        <v>0</v>
      </c>
      <c r="T43" s="931"/>
      <c r="U43" s="928"/>
      <c r="V43" s="934"/>
      <c r="W43" s="932"/>
      <c r="X43" s="933">
        <f t="shared" si="3"/>
        <v>0</v>
      </c>
      <c r="Y43" s="931"/>
      <c r="Z43" s="928"/>
      <c r="AA43" s="934"/>
      <c r="AB43" s="932"/>
      <c r="AC43" s="933">
        <f t="shared" si="4"/>
        <v>0</v>
      </c>
      <c r="AD43" s="931"/>
      <c r="AE43" s="928"/>
      <c r="AF43" s="934"/>
      <c r="AG43" s="932"/>
      <c r="AH43" s="933">
        <f t="shared" si="5"/>
        <v>0</v>
      </c>
      <c r="AI43" s="931"/>
      <c r="AJ43" s="928"/>
      <c r="AK43" s="934"/>
      <c r="AL43" s="932"/>
      <c r="AM43" s="933">
        <f t="shared" si="6"/>
        <v>0</v>
      </c>
    </row>
    <row r="44" spans="1:39" ht="20.100000000000001" customHeight="1" x14ac:dyDescent="0.2">
      <c r="A44" s="923" t="s">
        <v>862</v>
      </c>
      <c r="B44" s="924">
        <f t="shared" si="7"/>
        <v>0</v>
      </c>
      <c r="C44" s="894"/>
      <c r="D44" s="926" t="s">
        <v>0</v>
      </c>
      <c r="E44" s="927" t="s">
        <v>0</v>
      </c>
      <c r="F44" s="925" t="str">
        <f t="shared" si="8"/>
        <v/>
      </c>
      <c r="G44" s="928"/>
      <c r="H44" s="928"/>
      <c r="I44" s="929"/>
      <c r="J44" s="929"/>
      <c r="K44" s="908">
        <f t="shared" si="10"/>
        <v>0</v>
      </c>
      <c r="L44" s="928"/>
      <c r="M44" s="930"/>
      <c r="N44" s="908">
        <f t="shared" si="9"/>
        <v>0</v>
      </c>
      <c r="O44" s="931"/>
      <c r="P44" s="928"/>
      <c r="Q44" s="934"/>
      <c r="R44" s="932"/>
      <c r="S44" s="933">
        <f t="shared" si="2"/>
        <v>0</v>
      </c>
      <c r="T44" s="931"/>
      <c r="U44" s="928"/>
      <c r="V44" s="934"/>
      <c r="W44" s="932"/>
      <c r="X44" s="933">
        <f t="shared" si="3"/>
        <v>0</v>
      </c>
      <c r="Y44" s="931"/>
      <c r="Z44" s="928"/>
      <c r="AA44" s="934"/>
      <c r="AB44" s="932"/>
      <c r="AC44" s="933">
        <f t="shared" si="4"/>
        <v>0</v>
      </c>
      <c r="AD44" s="931"/>
      <c r="AE44" s="928"/>
      <c r="AF44" s="934"/>
      <c r="AG44" s="932"/>
      <c r="AH44" s="933">
        <f t="shared" si="5"/>
        <v>0</v>
      </c>
      <c r="AI44" s="931"/>
      <c r="AJ44" s="928"/>
      <c r="AK44" s="934"/>
      <c r="AL44" s="932"/>
      <c r="AM44" s="933">
        <f t="shared" si="6"/>
        <v>0</v>
      </c>
    </row>
    <row r="45" spans="1:39" ht="20.100000000000001" customHeight="1" x14ac:dyDescent="0.2">
      <c r="A45" s="923" t="s">
        <v>863</v>
      </c>
      <c r="B45" s="924">
        <f t="shared" si="7"/>
        <v>0</v>
      </c>
      <c r="C45" s="894"/>
      <c r="D45" s="926" t="s">
        <v>0</v>
      </c>
      <c r="E45" s="927" t="s">
        <v>0</v>
      </c>
      <c r="F45" s="925" t="str">
        <f t="shared" si="8"/>
        <v/>
      </c>
      <c r="G45" s="928"/>
      <c r="H45" s="928"/>
      <c r="I45" s="929"/>
      <c r="J45" s="929"/>
      <c r="K45" s="908">
        <f t="shared" si="10"/>
        <v>0</v>
      </c>
      <c r="L45" s="928"/>
      <c r="M45" s="930"/>
      <c r="N45" s="908">
        <f t="shared" si="9"/>
        <v>0</v>
      </c>
      <c r="O45" s="931"/>
      <c r="P45" s="928"/>
      <c r="Q45" s="934"/>
      <c r="R45" s="932"/>
      <c r="S45" s="933">
        <f t="shared" si="2"/>
        <v>0</v>
      </c>
      <c r="T45" s="931"/>
      <c r="U45" s="928"/>
      <c r="V45" s="934"/>
      <c r="W45" s="932"/>
      <c r="X45" s="933">
        <f t="shared" si="3"/>
        <v>0</v>
      </c>
      <c r="Y45" s="931"/>
      <c r="Z45" s="928"/>
      <c r="AA45" s="934"/>
      <c r="AB45" s="932"/>
      <c r="AC45" s="933">
        <f t="shared" si="4"/>
        <v>0</v>
      </c>
      <c r="AD45" s="931"/>
      <c r="AE45" s="928"/>
      <c r="AF45" s="934"/>
      <c r="AG45" s="932"/>
      <c r="AH45" s="933">
        <f t="shared" si="5"/>
        <v>0</v>
      </c>
      <c r="AI45" s="931"/>
      <c r="AJ45" s="928"/>
      <c r="AK45" s="934"/>
      <c r="AL45" s="932"/>
      <c r="AM45" s="933">
        <f t="shared" si="6"/>
        <v>0</v>
      </c>
    </row>
    <row r="46" spans="1:39" ht="20.100000000000001" customHeight="1" x14ac:dyDescent="0.2">
      <c r="A46" s="923" t="s">
        <v>864</v>
      </c>
      <c r="B46" s="924">
        <f t="shared" si="7"/>
        <v>0</v>
      </c>
      <c r="C46" s="894"/>
      <c r="D46" s="926" t="s">
        <v>0</v>
      </c>
      <c r="E46" s="927" t="s">
        <v>0</v>
      </c>
      <c r="F46" s="925" t="str">
        <f t="shared" si="8"/>
        <v/>
      </c>
      <c r="G46" s="928"/>
      <c r="H46" s="928"/>
      <c r="I46" s="929"/>
      <c r="J46" s="929"/>
      <c r="K46" s="908">
        <f t="shared" si="10"/>
        <v>0</v>
      </c>
      <c r="L46" s="928"/>
      <c r="M46" s="930"/>
      <c r="N46" s="908">
        <f t="shared" si="9"/>
        <v>0</v>
      </c>
      <c r="O46" s="931"/>
      <c r="P46" s="928"/>
      <c r="Q46" s="934"/>
      <c r="R46" s="932"/>
      <c r="S46" s="933">
        <f t="shared" si="2"/>
        <v>0</v>
      </c>
      <c r="T46" s="931"/>
      <c r="U46" s="928"/>
      <c r="V46" s="934"/>
      <c r="W46" s="932"/>
      <c r="X46" s="933">
        <f t="shared" si="3"/>
        <v>0</v>
      </c>
      <c r="Y46" s="931"/>
      <c r="Z46" s="928"/>
      <c r="AA46" s="934"/>
      <c r="AB46" s="932"/>
      <c r="AC46" s="933">
        <f t="shared" si="4"/>
        <v>0</v>
      </c>
      <c r="AD46" s="931"/>
      <c r="AE46" s="928"/>
      <c r="AF46" s="934"/>
      <c r="AG46" s="932"/>
      <c r="AH46" s="933">
        <f t="shared" si="5"/>
        <v>0</v>
      </c>
      <c r="AI46" s="931"/>
      <c r="AJ46" s="928"/>
      <c r="AK46" s="934"/>
      <c r="AL46" s="932"/>
      <c r="AM46" s="933">
        <f t="shared" si="6"/>
        <v>0</v>
      </c>
    </row>
    <row r="47" spans="1:39" ht="20.100000000000001" customHeight="1" x14ac:dyDescent="0.2">
      <c r="A47" s="923" t="s">
        <v>865</v>
      </c>
      <c r="B47" s="924">
        <f t="shared" si="7"/>
        <v>0</v>
      </c>
      <c r="C47" s="894"/>
      <c r="D47" s="926" t="s">
        <v>0</v>
      </c>
      <c r="E47" s="927" t="s">
        <v>0</v>
      </c>
      <c r="F47" s="925" t="str">
        <f t="shared" si="8"/>
        <v/>
      </c>
      <c r="G47" s="928"/>
      <c r="H47" s="928"/>
      <c r="I47" s="929"/>
      <c r="J47" s="929"/>
      <c r="K47" s="908">
        <f t="shared" si="10"/>
        <v>0</v>
      </c>
      <c r="L47" s="928"/>
      <c r="M47" s="930"/>
      <c r="N47" s="908">
        <f t="shared" si="9"/>
        <v>0</v>
      </c>
      <c r="O47" s="931"/>
      <c r="P47" s="928"/>
      <c r="Q47" s="934"/>
      <c r="R47" s="932"/>
      <c r="S47" s="933">
        <f t="shared" si="2"/>
        <v>0</v>
      </c>
      <c r="T47" s="931"/>
      <c r="U47" s="928"/>
      <c r="V47" s="934"/>
      <c r="W47" s="932"/>
      <c r="X47" s="933">
        <f t="shared" si="3"/>
        <v>0</v>
      </c>
      <c r="Y47" s="931"/>
      <c r="Z47" s="928"/>
      <c r="AA47" s="934"/>
      <c r="AB47" s="932"/>
      <c r="AC47" s="933">
        <f t="shared" si="4"/>
        <v>0</v>
      </c>
      <c r="AD47" s="931"/>
      <c r="AE47" s="928"/>
      <c r="AF47" s="934"/>
      <c r="AG47" s="932"/>
      <c r="AH47" s="933">
        <f t="shared" si="5"/>
        <v>0</v>
      </c>
      <c r="AI47" s="931"/>
      <c r="AJ47" s="928"/>
      <c r="AK47" s="934"/>
      <c r="AL47" s="932"/>
      <c r="AM47" s="933">
        <f t="shared" si="6"/>
        <v>0</v>
      </c>
    </row>
    <row r="48" spans="1:39" ht="20.100000000000001" customHeight="1" x14ac:dyDescent="0.2">
      <c r="A48" s="923" t="s">
        <v>866</v>
      </c>
      <c r="B48" s="924">
        <f t="shared" si="7"/>
        <v>0</v>
      </c>
      <c r="C48" s="894"/>
      <c r="D48" s="926" t="s">
        <v>0</v>
      </c>
      <c r="E48" s="927" t="s">
        <v>0</v>
      </c>
      <c r="F48" s="925" t="str">
        <f t="shared" si="8"/>
        <v/>
      </c>
      <c r="G48" s="928"/>
      <c r="H48" s="928"/>
      <c r="I48" s="929"/>
      <c r="J48" s="929"/>
      <c r="K48" s="908">
        <f t="shared" si="10"/>
        <v>0</v>
      </c>
      <c r="L48" s="928"/>
      <c r="M48" s="930"/>
      <c r="N48" s="908">
        <f t="shared" si="9"/>
        <v>0</v>
      </c>
      <c r="O48" s="931"/>
      <c r="P48" s="928"/>
      <c r="Q48" s="934"/>
      <c r="R48" s="932"/>
      <c r="S48" s="933">
        <f t="shared" si="2"/>
        <v>0</v>
      </c>
      <c r="T48" s="931"/>
      <c r="U48" s="928"/>
      <c r="V48" s="934"/>
      <c r="W48" s="932"/>
      <c r="X48" s="933">
        <f t="shared" si="3"/>
        <v>0</v>
      </c>
      <c r="Y48" s="931"/>
      <c r="Z48" s="928"/>
      <c r="AA48" s="934"/>
      <c r="AB48" s="932"/>
      <c r="AC48" s="933">
        <f t="shared" si="4"/>
        <v>0</v>
      </c>
      <c r="AD48" s="931"/>
      <c r="AE48" s="928"/>
      <c r="AF48" s="934"/>
      <c r="AG48" s="932"/>
      <c r="AH48" s="933">
        <f t="shared" si="5"/>
        <v>0</v>
      </c>
      <c r="AI48" s="931"/>
      <c r="AJ48" s="928"/>
      <c r="AK48" s="934"/>
      <c r="AL48" s="932"/>
      <c r="AM48" s="933">
        <f t="shared" si="6"/>
        <v>0</v>
      </c>
    </row>
    <row r="49" spans="1:39" ht="20.100000000000001" customHeight="1" x14ac:dyDescent="0.2">
      <c r="A49" s="923" t="s">
        <v>867</v>
      </c>
      <c r="B49" s="924">
        <f t="shared" si="7"/>
        <v>0</v>
      </c>
      <c r="C49" s="894"/>
      <c r="D49" s="926" t="s">
        <v>0</v>
      </c>
      <c r="E49" s="927" t="s">
        <v>0</v>
      </c>
      <c r="F49" s="925" t="str">
        <f t="shared" si="8"/>
        <v/>
      </c>
      <c r="G49" s="928"/>
      <c r="H49" s="928"/>
      <c r="I49" s="929"/>
      <c r="J49" s="929"/>
      <c r="K49" s="908">
        <f t="shared" si="10"/>
        <v>0</v>
      </c>
      <c r="L49" s="928"/>
      <c r="M49" s="930"/>
      <c r="N49" s="908">
        <f t="shared" si="9"/>
        <v>0</v>
      </c>
      <c r="O49" s="931"/>
      <c r="P49" s="928"/>
      <c r="Q49" s="934"/>
      <c r="R49" s="932"/>
      <c r="S49" s="933">
        <f t="shared" si="2"/>
        <v>0</v>
      </c>
      <c r="T49" s="931"/>
      <c r="U49" s="928"/>
      <c r="V49" s="934"/>
      <c r="W49" s="932"/>
      <c r="X49" s="933">
        <f t="shared" si="3"/>
        <v>0</v>
      </c>
      <c r="Y49" s="931"/>
      <c r="Z49" s="928"/>
      <c r="AA49" s="934"/>
      <c r="AB49" s="932"/>
      <c r="AC49" s="933">
        <f t="shared" si="4"/>
        <v>0</v>
      </c>
      <c r="AD49" s="931"/>
      <c r="AE49" s="928"/>
      <c r="AF49" s="934"/>
      <c r="AG49" s="932"/>
      <c r="AH49" s="933">
        <f t="shared" si="5"/>
        <v>0</v>
      </c>
      <c r="AI49" s="931"/>
      <c r="AJ49" s="928"/>
      <c r="AK49" s="934"/>
      <c r="AL49" s="932"/>
      <c r="AM49" s="933">
        <f t="shared" si="6"/>
        <v>0</v>
      </c>
    </row>
    <row r="50" spans="1:39" ht="20.100000000000001" customHeight="1" x14ac:dyDescent="0.2">
      <c r="A50" s="923" t="s">
        <v>868</v>
      </c>
      <c r="B50" s="924">
        <f t="shared" si="7"/>
        <v>0</v>
      </c>
      <c r="C50" s="894"/>
      <c r="D50" s="926" t="s">
        <v>0</v>
      </c>
      <c r="E50" s="927" t="s">
        <v>0</v>
      </c>
      <c r="F50" s="925" t="str">
        <f t="shared" si="8"/>
        <v/>
      </c>
      <c r="G50" s="928"/>
      <c r="H50" s="928"/>
      <c r="I50" s="929"/>
      <c r="J50" s="929"/>
      <c r="K50" s="908">
        <f t="shared" si="10"/>
        <v>0</v>
      </c>
      <c r="L50" s="928"/>
      <c r="M50" s="930"/>
      <c r="N50" s="908">
        <f t="shared" si="9"/>
        <v>0</v>
      </c>
      <c r="O50" s="931"/>
      <c r="P50" s="928"/>
      <c r="Q50" s="934"/>
      <c r="R50" s="932"/>
      <c r="S50" s="933">
        <f t="shared" si="2"/>
        <v>0</v>
      </c>
      <c r="T50" s="931"/>
      <c r="U50" s="928"/>
      <c r="V50" s="934"/>
      <c r="W50" s="932"/>
      <c r="X50" s="933">
        <f t="shared" si="3"/>
        <v>0</v>
      </c>
      <c r="Y50" s="931"/>
      <c r="Z50" s="928"/>
      <c r="AA50" s="934"/>
      <c r="AB50" s="932"/>
      <c r="AC50" s="933">
        <f t="shared" si="4"/>
        <v>0</v>
      </c>
      <c r="AD50" s="931"/>
      <c r="AE50" s="928"/>
      <c r="AF50" s="934"/>
      <c r="AG50" s="932"/>
      <c r="AH50" s="933">
        <f t="shared" si="5"/>
        <v>0</v>
      </c>
      <c r="AI50" s="931"/>
      <c r="AJ50" s="928"/>
      <c r="AK50" s="934"/>
      <c r="AL50" s="932"/>
      <c r="AM50" s="933">
        <f t="shared" si="6"/>
        <v>0</v>
      </c>
    </row>
    <row r="51" spans="1:39" ht="20.100000000000001" customHeight="1" x14ac:dyDescent="0.2">
      <c r="A51" s="923" t="s">
        <v>869</v>
      </c>
      <c r="B51" s="924">
        <f t="shared" si="7"/>
        <v>0</v>
      </c>
      <c r="C51" s="894"/>
      <c r="D51" s="926" t="s">
        <v>0</v>
      </c>
      <c r="E51" s="927" t="s">
        <v>0</v>
      </c>
      <c r="F51" s="925" t="str">
        <f t="shared" si="8"/>
        <v/>
      </c>
      <c r="G51" s="928"/>
      <c r="H51" s="928"/>
      <c r="I51" s="929"/>
      <c r="J51" s="929"/>
      <c r="K51" s="908">
        <f t="shared" si="10"/>
        <v>0</v>
      </c>
      <c r="L51" s="928"/>
      <c r="M51" s="930"/>
      <c r="N51" s="908">
        <f t="shared" si="9"/>
        <v>0</v>
      </c>
      <c r="O51" s="931"/>
      <c r="P51" s="928"/>
      <c r="Q51" s="934"/>
      <c r="R51" s="932"/>
      <c r="S51" s="933">
        <f t="shared" si="2"/>
        <v>0</v>
      </c>
      <c r="T51" s="931"/>
      <c r="U51" s="928"/>
      <c r="V51" s="934"/>
      <c r="W51" s="932"/>
      <c r="X51" s="933">
        <f t="shared" si="3"/>
        <v>0</v>
      </c>
      <c r="Y51" s="931"/>
      <c r="Z51" s="928"/>
      <c r="AA51" s="934"/>
      <c r="AB51" s="932"/>
      <c r="AC51" s="933">
        <f t="shared" si="4"/>
        <v>0</v>
      </c>
      <c r="AD51" s="931"/>
      <c r="AE51" s="928"/>
      <c r="AF51" s="934"/>
      <c r="AG51" s="932"/>
      <c r="AH51" s="933">
        <f t="shared" si="5"/>
        <v>0</v>
      </c>
      <c r="AI51" s="931"/>
      <c r="AJ51" s="928"/>
      <c r="AK51" s="934"/>
      <c r="AL51" s="932"/>
      <c r="AM51" s="933">
        <f t="shared" si="6"/>
        <v>0</v>
      </c>
    </row>
    <row r="52" spans="1:39" ht="20.100000000000001" customHeight="1" x14ac:dyDescent="0.2">
      <c r="A52" s="923" t="s">
        <v>870</v>
      </c>
      <c r="B52" s="924">
        <f t="shared" si="7"/>
        <v>0</v>
      </c>
      <c r="C52" s="894"/>
      <c r="D52" s="926" t="s">
        <v>0</v>
      </c>
      <c r="E52" s="927" t="s">
        <v>0</v>
      </c>
      <c r="F52" s="925" t="str">
        <f t="shared" si="8"/>
        <v/>
      </c>
      <c r="G52" s="928"/>
      <c r="H52" s="928"/>
      <c r="I52" s="929"/>
      <c r="J52" s="929"/>
      <c r="K52" s="908">
        <f t="shared" si="10"/>
        <v>0</v>
      </c>
      <c r="L52" s="928"/>
      <c r="M52" s="930"/>
      <c r="N52" s="908">
        <f t="shared" si="9"/>
        <v>0</v>
      </c>
      <c r="O52" s="931"/>
      <c r="P52" s="928"/>
      <c r="Q52" s="934"/>
      <c r="R52" s="932"/>
      <c r="S52" s="933">
        <f t="shared" si="2"/>
        <v>0</v>
      </c>
      <c r="T52" s="931"/>
      <c r="U52" s="928"/>
      <c r="V52" s="934"/>
      <c r="W52" s="932"/>
      <c r="X52" s="933">
        <f t="shared" si="3"/>
        <v>0</v>
      </c>
      <c r="Y52" s="931"/>
      <c r="Z52" s="928"/>
      <c r="AA52" s="934"/>
      <c r="AB52" s="932"/>
      <c r="AC52" s="933">
        <f t="shared" si="4"/>
        <v>0</v>
      </c>
      <c r="AD52" s="931"/>
      <c r="AE52" s="928"/>
      <c r="AF52" s="934"/>
      <c r="AG52" s="932"/>
      <c r="AH52" s="933">
        <f t="shared" si="5"/>
        <v>0</v>
      </c>
      <c r="AI52" s="931"/>
      <c r="AJ52" s="928"/>
      <c r="AK52" s="934"/>
      <c r="AL52" s="932"/>
      <c r="AM52" s="933">
        <f t="shared" si="6"/>
        <v>0</v>
      </c>
    </row>
    <row r="53" spans="1:39" ht="20.100000000000001" customHeight="1" x14ac:dyDescent="0.2">
      <c r="A53" s="923" t="s">
        <v>871</v>
      </c>
      <c r="B53" s="924">
        <f t="shared" si="7"/>
        <v>0</v>
      </c>
      <c r="C53" s="894"/>
      <c r="D53" s="926" t="s">
        <v>0</v>
      </c>
      <c r="E53" s="927" t="s">
        <v>0</v>
      </c>
      <c r="F53" s="925" t="str">
        <f t="shared" si="8"/>
        <v/>
      </c>
      <c r="G53" s="928"/>
      <c r="H53" s="928"/>
      <c r="I53" s="929"/>
      <c r="J53" s="929"/>
      <c r="K53" s="908">
        <f t="shared" si="10"/>
        <v>0</v>
      </c>
      <c r="L53" s="928"/>
      <c r="M53" s="930"/>
      <c r="N53" s="908">
        <f t="shared" si="9"/>
        <v>0</v>
      </c>
      <c r="O53" s="931"/>
      <c r="P53" s="928"/>
      <c r="Q53" s="934"/>
      <c r="R53" s="932"/>
      <c r="S53" s="933">
        <f t="shared" si="2"/>
        <v>0</v>
      </c>
      <c r="T53" s="931"/>
      <c r="U53" s="928"/>
      <c r="V53" s="934"/>
      <c r="W53" s="932"/>
      <c r="X53" s="933">
        <f t="shared" si="3"/>
        <v>0</v>
      </c>
      <c r="Y53" s="931"/>
      <c r="Z53" s="928"/>
      <c r="AA53" s="934"/>
      <c r="AB53" s="932"/>
      <c r="AC53" s="933">
        <f t="shared" si="4"/>
        <v>0</v>
      </c>
      <c r="AD53" s="931"/>
      <c r="AE53" s="928"/>
      <c r="AF53" s="934"/>
      <c r="AG53" s="932"/>
      <c r="AH53" s="933">
        <f t="shared" si="5"/>
        <v>0</v>
      </c>
      <c r="AI53" s="931"/>
      <c r="AJ53" s="928"/>
      <c r="AK53" s="934"/>
      <c r="AL53" s="932"/>
      <c r="AM53" s="933">
        <f t="shared" si="6"/>
        <v>0</v>
      </c>
    </row>
    <row r="54" spans="1:39" ht="20.100000000000001" customHeight="1" x14ac:dyDescent="0.2">
      <c r="A54" s="923" t="s">
        <v>872</v>
      </c>
      <c r="B54" s="924">
        <f t="shared" si="7"/>
        <v>0</v>
      </c>
      <c r="C54" s="894"/>
      <c r="D54" s="926" t="s">
        <v>0</v>
      </c>
      <c r="E54" s="927" t="s">
        <v>0</v>
      </c>
      <c r="F54" s="925" t="str">
        <f t="shared" si="8"/>
        <v/>
      </c>
      <c r="G54" s="928"/>
      <c r="H54" s="928"/>
      <c r="I54" s="929"/>
      <c r="J54" s="929"/>
      <c r="K54" s="908">
        <f t="shared" si="10"/>
        <v>0</v>
      </c>
      <c r="L54" s="928"/>
      <c r="M54" s="930"/>
      <c r="N54" s="908">
        <f t="shared" si="9"/>
        <v>0</v>
      </c>
      <c r="O54" s="931"/>
      <c r="P54" s="928"/>
      <c r="Q54" s="934"/>
      <c r="R54" s="932"/>
      <c r="S54" s="933">
        <f t="shared" si="2"/>
        <v>0</v>
      </c>
      <c r="T54" s="931"/>
      <c r="U54" s="928"/>
      <c r="V54" s="934"/>
      <c r="W54" s="932"/>
      <c r="X54" s="933">
        <f t="shared" si="3"/>
        <v>0</v>
      </c>
      <c r="Y54" s="931"/>
      <c r="Z54" s="928"/>
      <c r="AA54" s="934"/>
      <c r="AB54" s="932"/>
      <c r="AC54" s="933">
        <f t="shared" si="4"/>
        <v>0</v>
      </c>
      <c r="AD54" s="931"/>
      <c r="AE54" s="928"/>
      <c r="AF54" s="934"/>
      <c r="AG54" s="932"/>
      <c r="AH54" s="933">
        <f t="shared" si="5"/>
        <v>0</v>
      </c>
      <c r="AI54" s="931"/>
      <c r="AJ54" s="928"/>
      <c r="AK54" s="934"/>
      <c r="AL54" s="932"/>
      <c r="AM54" s="933">
        <f t="shared" si="6"/>
        <v>0</v>
      </c>
    </row>
    <row r="55" spans="1:39" ht="20.100000000000001" customHeight="1" x14ac:dyDescent="0.2">
      <c r="A55" s="923" t="s">
        <v>873</v>
      </c>
      <c r="B55" s="924">
        <f t="shared" si="7"/>
        <v>0</v>
      </c>
      <c r="C55" s="894"/>
      <c r="D55" s="926" t="s">
        <v>0</v>
      </c>
      <c r="E55" s="927" t="s">
        <v>0</v>
      </c>
      <c r="F55" s="925" t="str">
        <f t="shared" si="8"/>
        <v/>
      </c>
      <c r="G55" s="928"/>
      <c r="H55" s="928"/>
      <c r="I55" s="929"/>
      <c r="J55" s="929"/>
      <c r="K55" s="908">
        <f t="shared" si="10"/>
        <v>0</v>
      </c>
      <c r="L55" s="928"/>
      <c r="M55" s="930"/>
      <c r="N55" s="908">
        <f t="shared" si="9"/>
        <v>0</v>
      </c>
      <c r="O55" s="931"/>
      <c r="P55" s="928"/>
      <c r="Q55" s="934"/>
      <c r="R55" s="932"/>
      <c r="S55" s="933">
        <f t="shared" si="2"/>
        <v>0</v>
      </c>
      <c r="T55" s="931"/>
      <c r="U55" s="928"/>
      <c r="V55" s="934"/>
      <c r="W55" s="932"/>
      <c r="X55" s="933">
        <f t="shared" si="3"/>
        <v>0</v>
      </c>
      <c r="Y55" s="931"/>
      <c r="Z55" s="928"/>
      <c r="AA55" s="934"/>
      <c r="AB55" s="932"/>
      <c r="AC55" s="933">
        <f t="shared" si="4"/>
        <v>0</v>
      </c>
      <c r="AD55" s="931"/>
      <c r="AE55" s="928"/>
      <c r="AF55" s="934"/>
      <c r="AG55" s="932"/>
      <c r="AH55" s="933">
        <f t="shared" si="5"/>
        <v>0</v>
      </c>
      <c r="AI55" s="931"/>
      <c r="AJ55" s="928"/>
      <c r="AK55" s="934"/>
      <c r="AL55" s="932"/>
      <c r="AM55" s="933">
        <f t="shared" si="6"/>
        <v>0</v>
      </c>
    </row>
    <row r="56" spans="1:39" ht="20.100000000000001" customHeight="1" x14ac:dyDescent="0.2">
      <c r="A56" s="923" t="s">
        <v>874</v>
      </c>
      <c r="B56" s="924">
        <f t="shared" si="7"/>
        <v>0</v>
      </c>
      <c r="C56" s="894"/>
      <c r="D56" s="926" t="s">
        <v>0</v>
      </c>
      <c r="E56" s="927" t="s">
        <v>0</v>
      </c>
      <c r="F56" s="925" t="str">
        <f t="shared" si="8"/>
        <v/>
      </c>
      <c r="G56" s="928"/>
      <c r="H56" s="928"/>
      <c r="I56" s="929"/>
      <c r="J56" s="929"/>
      <c r="K56" s="908">
        <f t="shared" si="10"/>
        <v>0</v>
      </c>
      <c r="L56" s="928"/>
      <c r="M56" s="930"/>
      <c r="N56" s="908">
        <f t="shared" si="9"/>
        <v>0</v>
      </c>
      <c r="O56" s="931"/>
      <c r="P56" s="928"/>
      <c r="Q56" s="934"/>
      <c r="R56" s="932"/>
      <c r="S56" s="933">
        <f t="shared" si="2"/>
        <v>0</v>
      </c>
      <c r="T56" s="931"/>
      <c r="U56" s="928"/>
      <c r="V56" s="934"/>
      <c r="W56" s="932"/>
      <c r="X56" s="933">
        <f t="shared" si="3"/>
        <v>0</v>
      </c>
      <c r="Y56" s="931"/>
      <c r="Z56" s="928"/>
      <c r="AA56" s="934"/>
      <c r="AB56" s="932"/>
      <c r="AC56" s="933">
        <f t="shared" si="4"/>
        <v>0</v>
      </c>
      <c r="AD56" s="931"/>
      <c r="AE56" s="928"/>
      <c r="AF56" s="934"/>
      <c r="AG56" s="932"/>
      <c r="AH56" s="933">
        <f t="shared" si="5"/>
        <v>0</v>
      </c>
      <c r="AI56" s="931"/>
      <c r="AJ56" s="928"/>
      <c r="AK56" s="934"/>
      <c r="AL56" s="932"/>
      <c r="AM56" s="933">
        <f t="shared" si="6"/>
        <v>0</v>
      </c>
    </row>
    <row r="57" spans="1:39" ht="20.100000000000001" customHeight="1" x14ac:dyDescent="0.2">
      <c r="A57" s="923" t="s">
        <v>875</v>
      </c>
      <c r="B57" s="924">
        <f t="shared" si="7"/>
        <v>0</v>
      </c>
      <c r="C57" s="894"/>
      <c r="D57" s="926" t="s">
        <v>0</v>
      </c>
      <c r="E57" s="927" t="s">
        <v>0</v>
      </c>
      <c r="F57" s="925" t="str">
        <f t="shared" si="8"/>
        <v/>
      </c>
      <c r="G57" s="928"/>
      <c r="H57" s="928"/>
      <c r="I57" s="929"/>
      <c r="J57" s="929"/>
      <c r="K57" s="908">
        <f t="shared" si="10"/>
        <v>0</v>
      </c>
      <c r="L57" s="928"/>
      <c r="M57" s="930"/>
      <c r="N57" s="908">
        <f t="shared" si="9"/>
        <v>0</v>
      </c>
      <c r="O57" s="931"/>
      <c r="P57" s="928"/>
      <c r="Q57" s="934"/>
      <c r="R57" s="932"/>
      <c r="S57" s="933">
        <f t="shared" si="2"/>
        <v>0</v>
      </c>
      <c r="T57" s="931"/>
      <c r="U57" s="928"/>
      <c r="V57" s="934"/>
      <c r="W57" s="932"/>
      <c r="X57" s="933">
        <f t="shared" si="3"/>
        <v>0</v>
      </c>
      <c r="Y57" s="931"/>
      <c r="Z57" s="928"/>
      <c r="AA57" s="934"/>
      <c r="AB57" s="932"/>
      <c r="AC57" s="933">
        <f t="shared" si="4"/>
        <v>0</v>
      </c>
      <c r="AD57" s="931"/>
      <c r="AE57" s="928"/>
      <c r="AF57" s="934"/>
      <c r="AG57" s="932"/>
      <c r="AH57" s="933">
        <f t="shared" si="5"/>
        <v>0</v>
      </c>
      <c r="AI57" s="931"/>
      <c r="AJ57" s="928"/>
      <c r="AK57" s="934"/>
      <c r="AL57" s="932"/>
      <c r="AM57" s="933">
        <f t="shared" si="6"/>
        <v>0</v>
      </c>
    </row>
    <row r="58" spans="1:39" ht="20.100000000000001" customHeight="1" x14ac:dyDescent="0.2">
      <c r="A58" s="923" t="s">
        <v>876</v>
      </c>
      <c r="B58" s="924">
        <f t="shared" si="7"/>
        <v>0</v>
      </c>
      <c r="C58" s="894"/>
      <c r="D58" s="926" t="s">
        <v>0</v>
      </c>
      <c r="E58" s="927" t="s">
        <v>0</v>
      </c>
      <c r="F58" s="925" t="str">
        <f t="shared" si="8"/>
        <v/>
      </c>
      <c r="G58" s="928"/>
      <c r="H58" s="928"/>
      <c r="I58" s="929"/>
      <c r="J58" s="929"/>
      <c r="K58" s="908">
        <f t="shared" si="10"/>
        <v>0</v>
      </c>
      <c r="L58" s="928"/>
      <c r="M58" s="930"/>
      <c r="N58" s="908">
        <f t="shared" si="9"/>
        <v>0</v>
      </c>
      <c r="O58" s="931"/>
      <c r="P58" s="928"/>
      <c r="Q58" s="934"/>
      <c r="R58" s="932"/>
      <c r="S58" s="933">
        <f t="shared" si="2"/>
        <v>0</v>
      </c>
      <c r="T58" s="931"/>
      <c r="U58" s="928"/>
      <c r="V58" s="934"/>
      <c r="W58" s="932"/>
      <c r="X58" s="933">
        <f t="shared" si="3"/>
        <v>0</v>
      </c>
      <c r="Y58" s="931"/>
      <c r="Z58" s="928"/>
      <c r="AA58" s="934"/>
      <c r="AB58" s="932"/>
      <c r="AC58" s="933">
        <f t="shared" si="4"/>
        <v>0</v>
      </c>
      <c r="AD58" s="931"/>
      <c r="AE58" s="928"/>
      <c r="AF58" s="934"/>
      <c r="AG58" s="932"/>
      <c r="AH58" s="933">
        <f t="shared" si="5"/>
        <v>0</v>
      </c>
      <c r="AI58" s="931"/>
      <c r="AJ58" s="928"/>
      <c r="AK58" s="934"/>
      <c r="AL58" s="932"/>
      <c r="AM58" s="933">
        <f t="shared" si="6"/>
        <v>0</v>
      </c>
    </row>
    <row r="59" spans="1:39" ht="20.100000000000001" customHeight="1" x14ac:dyDescent="0.2">
      <c r="A59" s="923" t="s">
        <v>877</v>
      </c>
      <c r="B59" s="924">
        <f t="shared" si="7"/>
        <v>0</v>
      </c>
      <c r="C59" s="894"/>
      <c r="D59" s="926" t="s">
        <v>0</v>
      </c>
      <c r="E59" s="927" t="s">
        <v>0</v>
      </c>
      <c r="F59" s="925" t="str">
        <f t="shared" si="8"/>
        <v/>
      </c>
      <c r="G59" s="928"/>
      <c r="H59" s="928"/>
      <c r="I59" s="929"/>
      <c r="J59" s="929"/>
      <c r="K59" s="908">
        <f t="shared" si="10"/>
        <v>0</v>
      </c>
      <c r="L59" s="928"/>
      <c r="M59" s="930"/>
      <c r="N59" s="908">
        <f t="shared" si="9"/>
        <v>0</v>
      </c>
      <c r="O59" s="931"/>
      <c r="P59" s="928"/>
      <c r="Q59" s="934"/>
      <c r="R59" s="932"/>
      <c r="S59" s="933">
        <f t="shared" si="2"/>
        <v>0</v>
      </c>
      <c r="T59" s="931"/>
      <c r="U59" s="928"/>
      <c r="V59" s="934"/>
      <c r="W59" s="932"/>
      <c r="X59" s="933">
        <f t="shared" si="3"/>
        <v>0</v>
      </c>
      <c r="Y59" s="931"/>
      <c r="Z59" s="928"/>
      <c r="AA59" s="934"/>
      <c r="AB59" s="932"/>
      <c r="AC59" s="933">
        <f t="shared" si="4"/>
        <v>0</v>
      </c>
      <c r="AD59" s="931"/>
      <c r="AE59" s="928"/>
      <c r="AF59" s="934"/>
      <c r="AG59" s="932"/>
      <c r="AH59" s="933">
        <f t="shared" si="5"/>
        <v>0</v>
      </c>
      <c r="AI59" s="931"/>
      <c r="AJ59" s="928"/>
      <c r="AK59" s="934"/>
      <c r="AL59" s="932"/>
      <c r="AM59" s="933">
        <f t="shared" si="6"/>
        <v>0</v>
      </c>
    </row>
    <row r="60" spans="1:39" ht="20.100000000000001" customHeight="1" x14ac:dyDescent="0.2">
      <c r="A60" s="923" t="s">
        <v>878</v>
      </c>
      <c r="B60" s="924">
        <f t="shared" si="7"/>
        <v>0</v>
      </c>
      <c r="C60" s="894"/>
      <c r="D60" s="926" t="s">
        <v>0</v>
      </c>
      <c r="E60" s="927" t="s">
        <v>0</v>
      </c>
      <c r="F60" s="925" t="str">
        <f t="shared" si="8"/>
        <v/>
      </c>
      <c r="G60" s="928"/>
      <c r="H60" s="928"/>
      <c r="I60" s="929"/>
      <c r="J60" s="929"/>
      <c r="K60" s="908">
        <f t="shared" si="10"/>
        <v>0</v>
      </c>
      <c r="L60" s="928"/>
      <c r="M60" s="930"/>
      <c r="N60" s="908">
        <f t="shared" si="9"/>
        <v>0</v>
      </c>
      <c r="O60" s="931"/>
      <c r="P60" s="928"/>
      <c r="Q60" s="934"/>
      <c r="R60" s="932"/>
      <c r="S60" s="933">
        <f t="shared" si="2"/>
        <v>0</v>
      </c>
      <c r="T60" s="931"/>
      <c r="U60" s="928"/>
      <c r="V60" s="934"/>
      <c r="W60" s="932"/>
      <c r="X60" s="933">
        <f t="shared" si="3"/>
        <v>0</v>
      </c>
      <c r="Y60" s="931"/>
      <c r="Z60" s="928"/>
      <c r="AA60" s="934"/>
      <c r="AB60" s="932"/>
      <c r="AC60" s="933">
        <f t="shared" si="4"/>
        <v>0</v>
      </c>
      <c r="AD60" s="931"/>
      <c r="AE60" s="928"/>
      <c r="AF60" s="934"/>
      <c r="AG60" s="932"/>
      <c r="AH60" s="933">
        <f t="shared" si="5"/>
        <v>0</v>
      </c>
      <c r="AI60" s="931"/>
      <c r="AJ60" s="928"/>
      <c r="AK60" s="934"/>
      <c r="AL60" s="932"/>
      <c r="AM60" s="933">
        <f t="shared" si="6"/>
        <v>0</v>
      </c>
    </row>
    <row r="61" spans="1:39" ht="20.100000000000001" customHeight="1" x14ac:dyDescent="0.2">
      <c r="A61" s="923" t="s">
        <v>879</v>
      </c>
      <c r="B61" s="924">
        <f t="shared" si="7"/>
        <v>0</v>
      </c>
      <c r="C61" s="894"/>
      <c r="D61" s="926" t="s">
        <v>0</v>
      </c>
      <c r="E61" s="927" t="s">
        <v>0</v>
      </c>
      <c r="F61" s="925" t="str">
        <f t="shared" si="8"/>
        <v/>
      </c>
      <c r="G61" s="928"/>
      <c r="H61" s="928"/>
      <c r="I61" s="929"/>
      <c r="J61" s="929"/>
      <c r="K61" s="908">
        <f t="shared" si="10"/>
        <v>0</v>
      </c>
      <c r="L61" s="928"/>
      <c r="M61" s="930"/>
      <c r="N61" s="908">
        <f t="shared" si="9"/>
        <v>0</v>
      </c>
      <c r="O61" s="931"/>
      <c r="P61" s="928"/>
      <c r="Q61" s="934"/>
      <c r="R61" s="932"/>
      <c r="S61" s="933">
        <f t="shared" si="2"/>
        <v>0</v>
      </c>
      <c r="T61" s="931"/>
      <c r="U61" s="928"/>
      <c r="V61" s="934"/>
      <c r="W61" s="932"/>
      <c r="X61" s="933">
        <f t="shared" si="3"/>
        <v>0</v>
      </c>
      <c r="Y61" s="931"/>
      <c r="Z61" s="928"/>
      <c r="AA61" s="934"/>
      <c r="AB61" s="932"/>
      <c r="AC61" s="933">
        <f t="shared" si="4"/>
        <v>0</v>
      </c>
      <c r="AD61" s="931"/>
      <c r="AE61" s="928"/>
      <c r="AF61" s="934"/>
      <c r="AG61" s="932"/>
      <c r="AH61" s="933">
        <f t="shared" si="5"/>
        <v>0</v>
      </c>
      <c r="AI61" s="931"/>
      <c r="AJ61" s="928"/>
      <c r="AK61" s="934"/>
      <c r="AL61" s="932"/>
      <c r="AM61" s="933">
        <f t="shared" si="6"/>
        <v>0</v>
      </c>
    </row>
    <row r="62" spans="1:39" ht="20.100000000000001" customHeight="1" x14ac:dyDescent="0.2">
      <c r="A62" s="923" t="s">
        <v>880</v>
      </c>
      <c r="B62" s="924">
        <f t="shared" si="7"/>
        <v>0</v>
      </c>
      <c r="C62" s="894"/>
      <c r="D62" s="926" t="s">
        <v>0</v>
      </c>
      <c r="E62" s="927" t="s">
        <v>0</v>
      </c>
      <c r="F62" s="925" t="str">
        <f t="shared" si="8"/>
        <v/>
      </c>
      <c r="G62" s="928"/>
      <c r="H62" s="928"/>
      <c r="I62" s="929"/>
      <c r="J62" s="929"/>
      <c r="K62" s="908">
        <f t="shared" si="10"/>
        <v>0</v>
      </c>
      <c r="L62" s="928"/>
      <c r="M62" s="930"/>
      <c r="N62" s="908">
        <f t="shared" si="9"/>
        <v>0</v>
      </c>
      <c r="O62" s="931"/>
      <c r="P62" s="928"/>
      <c r="Q62" s="934"/>
      <c r="R62" s="932"/>
      <c r="S62" s="933">
        <f t="shared" si="2"/>
        <v>0</v>
      </c>
      <c r="T62" s="931"/>
      <c r="U62" s="928"/>
      <c r="V62" s="934"/>
      <c r="W62" s="932"/>
      <c r="X62" s="933">
        <f t="shared" si="3"/>
        <v>0</v>
      </c>
      <c r="Y62" s="931"/>
      <c r="Z62" s="928"/>
      <c r="AA62" s="934"/>
      <c r="AB62" s="932"/>
      <c r="AC62" s="933">
        <f t="shared" si="4"/>
        <v>0</v>
      </c>
      <c r="AD62" s="931"/>
      <c r="AE62" s="928"/>
      <c r="AF62" s="934"/>
      <c r="AG62" s="932"/>
      <c r="AH62" s="933">
        <f t="shared" si="5"/>
        <v>0</v>
      </c>
      <c r="AI62" s="931"/>
      <c r="AJ62" s="928"/>
      <c r="AK62" s="934"/>
      <c r="AL62" s="932"/>
      <c r="AM62" s="933">
        <f t="shared" si="6"/>
        <v>0</v>
      </c>
    </row>
    <row r="63" spans="1:39" ht="20.100000000000001" customHeight="1" x14ac:dyDescent="0.2">
      <c r="A63" s="923" t="s">
        <v>881</v>
      </c>
      <c r="B63" s="924">
        <f t="shared" si="7"/>
        <v>0</v>
      </c>
      <c r="C63" s="894"/>
      <c r="D63" s="926" t="s">
        <v>0</v>
      </c>
      <c r="E63" s="927" t="s">
        <v>0</v>
      </c>
      <c r="F63" s="925" t="str">
        <f t="shared" si="8"/>
        <v/>
      </c>
      <c r="G63" s="928"/>
      <c r="H63" s="928"/>
      <c r="I63" s="929"/>
      <c r="J63" s="929"/>
      <c r="K63" s="908">
        <f t="shared" si="10"/>
        <v>0</v>
      </c>
      <c r="L63" s="928"/>
      <c r="M63" s="930"/>
      <c r="N63" s="908">
        <f t="shared" si="9"/>
        <v>0</v>
      </c>
      <c r="O63" s="931"/>
      <c r="P63" s="928"/>
      <c r="Q63" s="934"/>
      <c r="R63" s="932"/>
      <c r="S63" s="933">
        <f t="shared" si="2"/>
        <v>0</v>
      </c>
      <c r="T63" s="931"/>
      <c r="U63" s="928"/>
      <c r="V63" s="934"/>
      <c r="W63" s="932"/>
      <c r="X63" s="933">
        <f t="shared" si="3"/>
        <v>0</v>
      </c>
      <c r="Y63" s="931"/>
      <c r="Z63" s="928"/>
      <c r="AA63" s="934"/>
      <c r="AB63" s="932"/>
      <c r="AC63" s="933">
        <f t="shared" si="4"/>
        <v>0</v>
      </c>
      <c r="AD63" s="931"/>
      <c r="AE63" s="928"/>
      <c r="AF63" s="934"/>
      <c r="AG63" s="932"/>
      <c r="AH63" s="933">
        <f t="shared" si="5"/>
        <v>0</v>
      </c>
      <c r="AI63" s="931"/>
      <c r="AJ63" s="928"/>
      <c r="AK63" s="934"/>
      <c r="AL63" s="932"/>
      <c r="AM63" s="933">
        <f t="shared" si="6"/>
        <v>0</v>
      </c>
    </row>
    <row r="64" spans="1:39" ht="20.100000000000001" customHeight="1" x14ac:dyDescent="0.2">
      <c r="A64" s="923" t="s">
        <v>882</v>
      </c>
      <c r="B64" s="924">
        <f t="shared" si="7"/>
        <v>0</v>
      </c>
      <c r="C64" s="894"/>
      <c r="D64" s="926" t="s">
        <v>0</v>
      </c>
      <c r="E64" s="927" t="s">
        <v>0</v>
      </c>
      <c r="F64" s="925" t="str">
        <f t="shared" si="8"/>
        <v/>
      </c>
      <c r="G64" s="928"/>
      <c r="H64" s="928"/>
      <c r="I64" s="929"/>
      <c r="J64" s="929"/>
      <c r="K64" s="908">
        <f t="shared" si="10"/>
        <v>0</v>
      </c>
      <c r="L64" s="928"/>
      <c r="M64" s="930"/>
      <c r="N64" s="908">
        <f t="shared" si="9"/>
        <v>0</v>
      </c>
      <c r="O64" s="931"/>
      <c r="P64" s="928"/>
      <c r="Q64" s="934"/>
      <c r="R64" s="932"/>
      <c r="S64" s="933">
        <f t="shared" si="2"/>
        <v>0</v>
      </c>
      <c r="T64" s="931"/>
      <c r="U64" s="928"/>
      <c r="V64" s="934"/>
      <c r="W64" s="932"/>
      <c r="X64" s="933">
        <f t="shared" si="3"/>
        <v>0</v>
      </c>
      <c r="Y64" s="931"/>
      <c r="Z64" s="928"/>
      <c r="AA64" s="934"/>
      <c r="AB64" s="932"/>
      <c r="AC64" s="933">
        <f t="shared" si="4"/>
        <v>0</v>
      </c>
      <c r="AD64" s="931"/>
      <c r="AE64" s="928"/>
      <c r="AF64" s="934"/>
      <c r="AG64" s="932"/>
      <c r="AH64" s="933">
        <f t="shared" si="5"/>
        <v>0</v>
      </c>
      <c r="AI64" s="931"/>
      <c r="AJ64" s="928"/>
      <c r="AK64" s="934"/>
      <c r="AL64" s="932"/>
      <c r="AM64" s="933">
        <f t="shared" si="6"/>
        <v>0</v>
      </c>
    </row>
    <row r="65" spans="1:39" ht="20.100000000000001" customHeight="1" x14ac:dyDescent="0.2">
      <c r="A65" s="923" t="s">
        <v>883</v>
      </c>
      <c r="B65" s="924">
        <f t="shared" si="7"/>
        <v>0</v>
      </c>
      <c r="C65" s="894"/>
      <c r="D65" s="926" t="s">
        <v>0</v>
      </c>
      <c r="E65" s="927" t="s">
        <v>0</v>
      </c>
      <c r="F65" s="925" t="str">
        <f t="shared" si="8"/>
        <v/>
      </c>
      <c r="G65" s="928"/>
      <c r="H65" s="928"/>
      <c r="I65" s="929"/>
      <c r="J65" s="929"/>
      <c r="K65" s="908">
        <f t="shared" si="10"/>
        <v>0</v>
      </c>
      <c r="L65" s="928"/>
      <c r="M65" s="930"/>
      <c r="N65" s="908">
        <f t="shared" si="9"/>
        <v>0</v>
      </c>
      <c r="O65" s="931"/>
      <c r="P65" s="928"/>
      <c r="Q65" s="934"/>
      <c r="R65" s="932"/>
      <c r="S65" s="933">
        <f t="shared" si="2"/>
        <v>0</v>
      </c>
      <c r="T65" s="931"/>
      <c r="U65" s="928"/>
      <c r="V65" s="934"/>
      <c r="W65" s="932"/>
      <c r="X65" s="933">
        <f t="shared" si="3"/>
        <v>0</v>
      </c>
      <c r="Y65" s="931"/>
      <c r="Z65" s="928"/>
      <c r="AA65" s="934"/>
      <c r="AB65" s="932"/>
      <c r="AC65" s="933">
        <f t="shared" si="4"/>
        <v>0</v>
      </c>
      <c r="AD65" s="931"/>
      <c r="AE65" s="928"/>
      <c r="AF65" s="934"/>
      <c r="AG65" s="932"/>
      <c r="AH65" s="933">
        <f t="shared" si="5"/>
        <v>0</v>
      </c>
      <c r="AI65" s="931"/>
      <c r="AJ65" s="928"/>
      <c r="AK65" s="934"/>
      <c r="AL65" s="932"/>
      <c r="AM65" s="933">
        <f t="shared" si="6"/>
        <v>0</v>
      </c>
    </row>
    <row r="66" spans="1:39" ht="20.100000000000001" customHeight="1" x14ac:dyDescent="0.2">
      <c r="A66" s="923" t="s">
        <v>884</v>
      </c>
      <c r="B66" s="924">
        <f t="shared" si="7"/>
        <v>0</v>
      </c>
      <c r="C66" s="894"/>
      <c r="D66" s="926" t="s">
        <v>0</v>
      </c>
      <c r="E66" s="927" t="s">
        <v>0</v>
      </c>
      <c r="F66" s="925" t="str">
        <f t="shared" si="8"/>
        <v/>
      </c>
      <c r="G66" s="928"/>
      <c r="H66" s="928"/>
      <c r="I66" s="929"/>
      <c r="J66" s="929"/>
      <c r="K66" s="908">
        <f t="shared" si="10"/>
        <v>0</v>
      </c>
      <c r="L66" s="928"/>
      <c r="M66" s="930"/>
      <c r="N66" s="908">
        <f t="shared" si="9"/>
        <v>0</v>
      </c>
      <c r="O66" s="931"/>
      <c r="P66" s="928"/>
      <c r="Q66" s="934"/>
      <c r="R66" s="932"/>
      <c r="S66" s="933">
        <f t="shared" si="2"/>
        <v>0</v>
      </c>
      <c r="T66" s="931"/>
      <c r="U66" s="928"/>
      <c r="V66" s="934"/>
      <c r="W66" s="932"/>
      <c r="X66" s="933">
        <f t="shared" si="3"/>
        <v>0</v>
      </c>
      <c r="Y66" s="931"/>
      <c r="Z66" s="928"/>
      <c r="AA66" s="934"/>
      <c r="AB66" s="932"/>
      <c r="AC66" s="933">
        <f t="shared" si="4"/>
        <v>0</v>
      </c>
      <c r="AD66" s="931"/>
      <c r="AE66" s="928"/>
      <c r="AF66" s="934"/>
      <c r="AG66" s="932"/>
      <c r="AH66" s="933">
        <f t="shared" si="5"/>
        <v>0</v>
      </c>
      <c r="AI66" s="931"/>
      <c r="AJ66" s="928"/>
      <c r="AK66" s="934"/>
      <c r="AL66" s="932"/>
      <c r="AM66" s="933">
        <f t="shared" si="6"/>
        <v>0</v>
      </c>
    </row>
    <row r="67" spans="1:39" ht="20.100000000000001" customHeight="1" x14ac:dyDescent="0.2">
      <c r="A67" s="923" t="s">
        <v>885</v>
      </c>
      <c r="B67" s="924">
        <f t="shared" si="7"/>
        <v>0</v>
      </c>
      <c r="C67" s="894"/>
      <c r="D67" s="926" t="s">
        <v>0</v>
      </c>
      <c r="E67" s="927" t="s">
        <v>0</v>
      </c>
      <c r="F67" s="925" t="str">
        <f t="shared" si="8"/>
        <v/>
      </c>
      <c r="G67" s="928"/>
      <c r="H67" s="928"/>
      <c r="I67" s="929"/>
      <c r="J67" s="929"/>
      <c r="K67" s="908">
        <f t="shared" si="10"/>
        <v>0</v>
      </c>
      <c r="L67" s="928"/>
      <c r="M67" s="930"/>
      <c r="N67" s="908">
        <f t="shared" si="9"/>
        <v>0</v>
      </c>
      <c r="O67" s="931"/>
      <c r="P67" s="928"/>
      <c r="Q67" s="934"/>
      <c r="R67" s="932"/>
      <c r="S67" s="933">
        <f t="shared" si="2"/>
        <v>0</v>
      </c>
      <c r="T67" s="931"/>
      <c r="U67" s="928"/>
      <c r="V67" s="934"/>
      <c r="W67" s="932"/>
      <c r="X67" s="933">
        <f t="shared" si="3"/>
        <v>0</v>
      </c>
      <c r="Y67" s="931"/>
      <c r="Z67" s="928"/>
      <c r="AA67" s="934"/>
      <c r="AB67" s="932"/>
      <c r="AC67" s="933">
        <f t="shared" si="4"/>
        <v>0</v>
      </c>
      <c r="AD67" s="931"/>
      <c r="AE67" s="928"/>
      <c r="AF67" s="934"/>
      <c r="AG67" s="932"/>
      <c r="AH67" s="933">
        <f t="shared" si="5"/>
        <v>0</v>
      </c>
      <c r="AI67" s="931"/>
      <c r="AJ67" s="928"/>
      <c r="AK67" s="934"/>
      <c r="AL67" s="932"/>
      <c r="AM67" s="933">
        <f t="shared" si="6"/>
        <v>0</v>
      </c>
    </row>
    <row r="68" spans="1:39" ht="20.100000000000001" customHeight="1" x14ac:dyDescent="0.2">
      <c r="A68" s="923" t="s">
        <v>886</v>
      </c>
      <c r="B68" s="924">
        <f t="shared" si="7"/>
        <v>0</v>
      </c>
      <c r="C68" s="894"/>
      <c r="D68" s="926" t="s">
        <v>0</v>
      </c>
      <c r="E68" s="927" t="s">
        <v>0</v>
      </c>
      <c r="F68" s="925" t="str">
        <f t="shared" si="8"/>
        <v/>
      </c>
      <c r="G68" s="928"/>
      <c r="H68" s="928"/>
      <c r="I68" s="929"/>
      <c r="J68" s="929"/>
      <c r="K68" s="908">
        <f t="shared" si="10"/>
        <v>0</v>
      </c>
      <c r="L68" s="928"/>
      <c r="M68" s="930"/>
      <c r="N68" s="908">
        <f t="shared" si="9"/>
        <v>0</v>
      </c>
      <c r="O68" s="931"/>
      <c r="P68" s="928"/>
      <c r="Q68" s="934"/>
      <c r="R68" s="932"/>
      <c r="S68" s="933">
        <f t="shared" si="2"/>
        <v>0</v>
      </c>
      <c r="T68" s="931"/>
      <c r="U68" s="928"/>
      <c r="V68" s="934"/>
      <c r="W68" s="932"/>
      <c r="X68" s="933">
        <f t="shared" si="3"/>
        <v>0</v>
      </c>
      <c r="Y68" s="931"/>
      <c r="Z68" s="928"/>
      <c r="AA68" s="934"/>
      <c r="AB68" s="932"/>
      <c r="AC68" s="933">
        <f t="shared" si="4"/>
        <v>0</v>
      </c>
      <c r="AD68" s="931"/>
      <c r="AE68" s="928"/>
      <c r="AF68" s="934"/>
      <c r="AG68" s="932"/>
      <c r="AH68" s="933">
        <f t="shared" si="5"/>
        <v>0</v>
      </c>
      <c r="AI68" s="931"/>
      <c r="AJ68" s="928"/>
      <c r="AK68" s="934"/>
      <c r="AL68" s="932"/>
      <c r="AM68" s="933">
        <f t="shared" si="6"/>
        <v>0</v>
      </c>
    </row>
    <row r="69" spans="1:39" ht="20.100000000000001" customHeight="1" x14ac:dyDescent="0.2">
      <c r="A69" s="923" t="s">
        <v>887</v>
      </c>
      <c r="B69" s="924">
        <f t="shared" si="7"/>
        <v>0</v>
      </c>
      <c r="C69" s="894"/>
      <c r="D69" s="926" t="s">
        <v>0</v>
      </c>
      <c r="E69" s="927" t="s">
        <v>0</v>
      </c>
      <c r="F69" s="925" t="str">
        <f t="shared" si="8"/>
        <v/>
      </c>
      <c r="G69" s="928"/>
      <c r="H69" s="928"/>
      <c r="I69" s="929"/>
      <c r="J69" s="929"/>
      <c r="K69" s="908">
        <f t="shared" si="10"/>
        <v>0</v>
      </c>
      <c r="L69" s="928"/>
      <c r="M69" s="930"/>
      <c r="N69" s="908">
        <f t="shared" si="9"/>
        <v>0</v>
      </c>
      <c r="O69" s="931"/>
      <c r="P69" s="928"/>
      <c r="Q69" s="934"/>
      <c r="R69" s="932"/>
      <c r="S69" s="933">
        <f t="shared" si="2"/>
        <v>0</v>
      </c>
      <c r="T69" s="931"/>
      <c r="U69" s="928"/>
      <c r="V69" s="934"/>
      <c r="W69" s="932"/>
      <c r="X69" s="933">
        <f t="shared" si="3"/>
        <v>0</v>
      </c>
      <c r="Y69" s="931"/>
      <c r="Z69" s="928"/>
      <c r="AA69" s="934"/>
      <c r="AB69" s="932"/>
      <c r="AC69" s="933">
        <f t="shared" si="4"/>
        <v>0</v>
      </c>
      <c r="AD69" s="931"/>
      <c r="AE69" s="928"/>
      <c r="AF69" s="934"/>
      <c r="AG69" s="932"/>
      <c r="AH69" s="933">
        <f t="shared" si="5"/>
        <v>0</v>
      </c>
      <c r="AI69" s="931"/>
      <c r="AJ69" s="928"/>
      <c r="AK69" s="934"/>
      <c r="AL69" s="932"/>
      <c r="AM69" s="933">
        <f t="shared" si="6"/>
        <v>0</v>
      </c>
    </row>
    <row r="70" spans="1:39" ht="20.100000000000001" customHeight="1" x14ac:dyDescent="0.2">
      <c r="A70" s="923" t="s">
        <v>888</v>
      </c>
      <c r="B70" s="924">
        <f t="shared" si="7"/>
        <v>0</v>
      </c>
      <c r="C70" s="894"/>
      <c r="D70" s="926" t="s">
        <v>0</v>
      </c>
      <c r="E70" s="927" t="s">
        <v>0</v>
      </c>
      <c r="F70" s="925" t="str">
        <f t="shared" si="8"/>
        <v/>
      </c>
      <c r="G70" s="928"/>
      <c r="H70" s="928"/>
      <c r="I70" s="929"/>
      <c r="J70" s="929"/>
      <c r="K70" s="908">
        <f t="shared" si="10"/>
        <v>0</v>
      </c>
      <c r="L70" s="928"/>
      <c r="M70" s="930"/>
      <c r="N70" s="908">
        <f t="shared" si="9"/>
        <v>0</v>
      </c>
      <c r="O70" s="931"/>
      <c r="P70" s="928"/>
      <c r="Q70" s="934"/>
      <c r="R70" s="932"/>
      <c r="S70" s="933">
        <f t="shared" si="2"/>
        <v>0</v>
      </c>
      <c r="T70" s="931"/>
      <c r="U70" s="928"/>
      <c r="V70" s="934"/>
      <c r="W70" s="932"/>
      <c r="X70" s="933">
        <f t="shared" si="3"/>
        <v>0</v>
      </c>
      <c r="Y70" s="931"/>
      <c r="Z70" s="928"/>
      <c r="AA70" s="934"/>
      <c r="AB70" s="932"/>
      <c r="AC70" s="933">
        <f t="shared" si="4"/>
        <v>0</v>
      </c>
      <c r="AD70" s="931"/>
      <c r="AE70" s="928"/>
      <c r="AF70" s="934"/>
      <c r="AG70" s="932"/>
      <c r="AH70" s="933">
        <f t="shared" si="5"/>
        <v>0</v>
      </c>
      <c r="AI70" s="931"/>
      <c r="AJ70" s="928"/>
      <c r="AK70" s="934"/>
      <c r="AL70" s="932"/>
      <c r="AM70" s="933">
        <f t="shared" si="6"/>
        <v>0</v>
      </c>
    </row>
    <row r="71" spans="1:39" ht="20.100000000000001" customHeight="1" x14ac:dyDescent="0.2">
      <c r="A71" s="923" t="s">
        <v>889</v>
      </c>
      <c r="B71" s="924">
        <f t="shared" si="7"/>
        <v>0</v>
      </c>
      <c r="C71" s="894"/>
      <c r="D71" s="926" t="s">
        <v>0</v>
      </c>
      <c r="E71" s="927" t="s">
        <v>0</v>
      </c>
      <c r="F71" s="925" t="str">
        <f t="shared" si="8"/>
        <v/>
      </c>
      <c r="G71" s="928"/>
      <c r="H71" s="928"/>
      <c r="I71" s="929"/>
      <c r="J71" s="929"/>
      <c r="K71" s="908">
        <f t="shared" si="10"/>
        <v>0</v>
      </c>
      <c r="L71" s="928"/>
      <c r="M71" s="930"/>
      <c r="N71" s="908">
        <f t="shared" si="9"/>
        <v>0</v>
      </c>
      <c r="O71" s="931"/>
      <c r="P71" s="928"/>
      <c r="Q71" s="934"/>
      <c r="R71" s="932"/>
      <c r="S71" s="933">
        <f t="shared" si="2"/>
        <v>0</v>
      </c>
      <c r="T71" s="931"/>
      <c r="U71" s="928"/>
      <c r="V71" s="934"/>
      <c r="W71" s="932"/>
      <c r="X71" s="933">
        <f t="shared" si="3"/>
        <v>0</v>
      </c>
      <c r="Y71" s="931"/>
      <c r="Z71" s="928"/>
      <c r="AA71" s="934"/>
      <c r="AB71" s="932"/>
      <c r="AC71" s="933">
        <f t="shared" si="4"/>
        <v>0</v>
      </c>
      <c r="AD71" s="931"/>
      <c r="AE71" s="928"/>
      <c r="AF71" s="934"/>
      <c r="AG71" s="932"/>
      <c r="AH71" s="933">
        <f t="shared" si="5"/>
        <v>0</v>
      </c>
      <c r="AI71" s="931"/>
      <c r="AJ71" s="928"/>
      <c r="AK71" s="934"/>
      <c r="AL71" s="932"/>
      <c r="AM71" s="933">
        <f t="shared" si="6"/>
        <v>0</v>
      </c>
    </row>
    <row r="72" spans="1:39" ht="20.100000000000001" customHeight="1" x14ac:dyDescent="0.2">
      <c r="A72" s="923" t="s">
        <v>890</v>
      </c>
      <c r="B72" s="924">
        <f t="shared" si="7"/>
        <v>0</v>
      </c>
      <c r="C72" s="894"/>
      <c r="D72" s="926" t="s">
        <v>0</v>
      </c>
      <c r="E72" s="927" t="s">
        <v>0</v>
      </c>
      <c r="F72" s="925" t="str">
        <f t="shared" si="8"/>
        <v/>
      </c>
      <c r="G72" s="928"/>
      <c r="H72" s="928"/>
      <c r="I72" s="929"/>
      <c r="J72" s="929"/>
      <c r="K72" s="908">
        <f t="shared" si="10"/>
        <v>0</v>
      </c>
      <c r="L72" s="928"/>
      <c r="M72" s="930"/>
      <c r="N72" s="908">
        <f t="shared" si="9"/>
        <v>0</v>
      </c>
      <c r="O72" s="931"/>
      <c r="P72" s="928"/>
      <c r="Q72" s="934"/>
      <c r="R72" s="932"/>
      <c r="S72" s="933">
        <f t="shared" si="2"/>
        <v>0</v>
      </c>
      <c r="T72" s="931"/>
      <c r="U72" s="928"/>
      <c r="V72" s="934"/>
      <c r="W72" s="932"/>
      <c r="X72" s="933">
        <f t="shared" si="3"/>
        <v>0</v>
      </c>
      <c r="Y72" s="931"/>
      <c r="Z72" s="928"/>
      <c r="AA72" s="934"/>
      <c r="AB72" s="932"/>
      <c r="AC72" s="933">
        <f t="shared" si="4"/>
        <v>0</v>
      </c>
      <c r="AD72" s="931"/>
      <c r="AE72" s="928"/>
      <c r="AF72" s="934"/>
      <c r="AG72" s="932"/>
      <c r="AH72" s="933">
        <f t="shared" si="5"/>
        <v>0</v>
      </c>
      <c r="AI72" s="931"/>
      <c r="AJ72" s="928"/>
      <c r="AK72" s="934"/>
      <c r="AL72" s="932"/>
      <c r="AM72" s="933">
        <f t="shared" si="6"/>
        <v>0</v>
      </c>
    </row>
    <row r="73" spans="1:39" ht="20.100000000000001" customHeight="1" x14ac:dyDescent="0.2">
      <c r="A73" s="923" t="s">
        <v>891</v>
      </c>
      <c r="B73" s="924">
        <f t="shared" si="7"/>
        <v>0</v>
      </c>
      <c r="C73" s="894"/>
      <c r="D73" s="926" t="s">
        <v>0</v>
      </c>
      <c r="E73" s="927" t="s">
        <v>0</v>
      </c>
      <c r="F73" s="925" t="str">
        <f t="shared" si="8"/>
        <v/>
      </c>
      <c r="G73" s="928"/>
      <c r="H73" s="928"/>
      <c r="I73" s="929"/>
      <c r="J73" s="929"/>
      <c r="K73" s="908">
        <f t="shared" si="10"/>
        <v>0</v>
      </c>
      <c r="L73" s="928"/>
      <c r="M73" s="930"/>
      <c r="N73" s="908">
        <f t="shared" si="9"/>
        <v>0</v>
      </c>
      <c r="O73" s="931"/>
      <c r="P73" s="928"/>
      <c r="Q73" s="934"/>
      <c r="R73" s="932"/>
      <c r="S73" s="933">
        <f t="shared" si="2"/>
        <v>0</v>
      </c>
      <c r="T73" s="931"/>
      <c r="U73" s="928"/>
      <c r="V73" s="934"/>
      <c r="W73" s="932"/>
      <c r="X73" s="933">
        <f t="shared" si="3"/>
        <v>0</v>
      </c>
      <c r="Y73" s="931"/>
      <c r="Z73" s="928"/>
      <c r="AA73" s="934"/>
      <c r="AB73" s="932"/>
      <c r="AC73" s="933">
        <f t="shared" si="4"/>
        <v>0</v>
      </c>
      <c r="AD73" s="931"/>
      <c r="AE73" s="928"/>
      <c r="AF73" s="934"/>
      <c r="AG73" s="932"/>
      <c r="AH73" s="933">
        <f t="shared" si="5"/>
        <v>0</v>
      </c>
      <c r="AI73" s="931"/>
      <c r="AJ73" s="928"/>
      <c r="AK73" s="934"/>
      <c r="AL73" s="932"/>
      <c r="AM73" s="933">
        <f t="shared" si="6"/>
        <v>0</v>
      </c>
    </row>
    <row r="74" spans="1:39" ht="20.100000000000001" customHeight="1" x14ac:dyDescent="0.2">
      <c r="A74" s="923" t="s">
        <v>892</v>
      </c>
      <c r="B74" s="924">
        <f t="shared" si="7"/>
        <v>0</v>
      </c>
      <c r="C74" s="894"/>
      <c r="D74" s="926" t="s">
        <v>0</v>
      </c>
      <c r="E74" s="927" t="s">
        <v>0</v>
      </c>
      <c r="F74" s="925" t="str">
        <f t="shared" si="8"/>
        <v/>
      </c>
      <c r="G74" s="928"/>
      <c r="H74" s="928"/>
      <c r="I74" s="929"/>
      <c r="J74" s="929"/>
      <c r="K74" s="908">
        <f t="shared" si="10"/>
        <v>0</v>
      </c>
      <c r="L74" s="928"/>
      <c r="M74" s="930"/>
      <c r="N74" s="908">
        <f t="shared" si="9"/>
        <v>0</v>
      </c>
      <c r="O74" s="931"/>
      <c r="P74" s="928"/>
      <c r="Q74" s="934"/>
      <c r="R74" s="932"/>
      <c r="S74" s="933">
        <f t="shared" si="2"/>
        <v>0</v>
      </c>
      <c r="T74" s="931"/>
      <c r="U74" s="928"/>
      <c r="V74" s="934"/>
      <c r="W74" s="932"/>
      <c r="X74" s="933">
        <f t="shared" si="3"/>
        <v>0</v>
      </c>
      <c r="Y74" s="931"/>
      <c r="Z74" s="928"/>
      <c r="AA74" s="934"/>
      <c r="AB74" s="932"/>
      <c r="AC74" s="933">
        <f t="shared" si="4"/>
        <v>0</v>
      </c>
      <c r="AD74" s="931"/>
      <c r="AE74" s="928"/>
      <c r="AF74" s="934"/>
      <c r="AG74" s="932"/>
      <c r="AH74" s="933">
        <f t="shared" si="5"/>
        <v>0</v>
      </c>
      <c r="AI74" s="931"/>
      <c r="AJ74" s="928"/>
      <c r="AK74" s="934"/>
      <c r="AL74" s="932"/>
      <c r="AM74" s="933">
        <f t="shared" si="6"/>
        <v>0</v>
      </c>
    </row>
    <row r="75" spans="1:39" ht="20.100000000000001" customHeight="1" x14ac:dyDescent="0.2">
      <c r="A75" s="923" t="s">
        <v>893</v>
      </c>
      <c r="B75" s="924">
        <f t="shared" si="7"/>
        <v>0</v>
      </c>
      <c r="C75" s="894"/>
      <c r="D75" s="926" t="s">
        <v>0</v>
      </c>
      <c r="E75" s="927" t="s">
        <v>0</v>
      </c>
      <c r="F75" s="925" t="str">
        <f t="shared" si="8"/>
        <v/>
      </c>
      <c r="G75" s="928"/>
      <c r="H75" s="928"/>
      <c r="I75" s="929"/>
      <c r="J75" s="929"/>
      <c r="K75" s="908">
        <f t="shared" si="10"/>
        <v>0</v>
      </c>
      <c r="L75" s="928"/>
      <c r="M75" s="930"/>
      <c r="N75" s="908">
        <f t="shared" si="9"/>
        <v>0</v>
      </c>
      <c r="O75" s="931"/>
      <c r="P75" s="928"/>
      <c r="Q75" s="934"/>
      <c r="R75" s="932"/>
      <c r="S75" s="933">
        <f t="shared" si="2"/>
        <v>0</v>
      </c>
      <c r="T75" s="931"/>
      <c r="U75" s="928"/>
      <c r="V75" s="934"/>
      <c r="W75" s="932"/>
      <c r="X75" s="933">
        <f t="shared" si="3"/>
        <v>0</v>
      </c>
      <c r="Y75" s="931"/>
      <c r="Z75" s="928"/>
      <c r="AA75" s="934"/>
      <c r="AB75" s="932"/>
      <c r="AC75" s="933">
        <f t="shared" si="4"/>
        <v>0</v>
      </c>
      <c r="AD75" s="931"/>
      <c r="AE75" s="928"/>
      <c r="AF75" s="934"/>
      <c r="AG75" s="932"/>
      <c r="AH75" s="933">
        <f t="shared" si="5"/>
        <v>0</v>
      </c>
      <c r="AI75" s="931"/>
      <c r="AJ75" s="928"/>
      <c r="AK75" s="934"/>
      <c r="AL75" s="932"/>
      <c r="AM75" s="933">
        <f t="shared" si="6"/>
        <v>0</v>
      </c>
    </row>
    <row r="76" spans="1:39" ht="20.100000000000001" customHeight="1" x14ac:dyDescent="0.2">
      <c r="A76" s="923" t="s">
        <v>894</v>
      </c>
      <c r="B76" s="924">
        <f t="shared" si="7"/>
        <v>0</v>
      </c>
      <c r="C76" s="894"/>
      <c r="D76" s="926" t="s">
        <v>0</v>
      </c>
      <c r="E76" s="927" t="s">
        <v>0</v>
      </c>
      <c r="F76" s="925" t="str">
        <f t="shared" si="8"/>
        <v/>
      </c>
      <c r="G76" s="928"/>
      <c r="H76" s="928"/>
      <c r="I76" s="929"/>
      <c r="J76" s="929"/>
      <c r="K76" s="908">
        <f t="shared" si="10"/>
        <v>0</v>
      </c>
      <c r="L76" s="928"/>
      <c r="M76" s="930"/>
      <c r="N76" s="908">
        <f t="shared" si="9"/>
        <v>0</v>
      </c>
      <c r="O76" s="931"/>
      <c r="P76" s="928"/>
      <c r="Q76" s="934"/>
      <c r="R76" s="932"/>
      <c r="S76" s="933">
        <f t="shared" si="2"/>
        <v>0</v>
      </c>
      <c r="T76" s="931"/>
      <c r="U76" s="928"/>
      <c r="V76" s="934"/>
      <c r="W76" s="932"/>
      <c r="X76" s="933">
        <f t="shared" si="3"/>
        <v>0</v>
      </c>
      <c r="Y76" s="931"/>
      <c r="Z76" s="928"/>
      <c r="AA76" s="934"/>
      <c r="AB76" s="932"/>
      <c r="AC76" s="933">
        <f t="shared" si="4"/>
        <v>0</v>
      </c>
      <c r="AD76" s="931"/>
      <c r="AE76" s="928"/>
      <c r="AF76" s="934"/>
      <c r="AG76" s="932"/>
      <c r="AH76" s="933">
        <f t="shared" si="5"/>
        <v>0</v>
      </c>
      <c r="AI76" s="931"/>
      <c r="AJ76" s="928"/>
      <c r="AK76" s="934"/>
      <c r="AL76" s="932"/>
      <c r="AM76" s="933">
        <f t="shared" si="6"/>
        <v>0</v>
      </c>
    </row>
    <row r="77" spans="1:39" ht="20.100000000000001" customHeight="1" x14ac:dyDescent="0.2">
      <c r="A77" s="923" t="s">
        <v>895</v>
      </c>
      <c r="B77" s="924">
        <f t="shared" si="7"/>
        <v>0</v>
      </c>
      <c r="C77" s="894"/>
      <c r="D77" s="926" t="s">
        <v>0</v>
      </c>
      <c r="E77" s="927" t="s">
        <v>0</v>
      </c>
      <c r="F77" s="925" t="str">
        <f t="shared" si="8"/>
        <v/>
      </c>
      <c r="G77" s="928"/>
      <c r="H77" s="928"/>
      <c r="I77" s="929"/>
      <c r="J77" s="929"/>
      <c r="K77" s="908">
        <f t="shared" si="10"/>
        <v>0</v>
      </c>
      <c r="L77" s="928"/>
      <c r="M77" s="930"/>
      <c r="N77" s="908">
        <f t="shared" si="9"/>
        <v>0</v>
      </c>
      <c r="O77" s="931"/>
      <c r="P77" s="928"/>
      <c r="Q77" s="934"/>
      <c r="R77" s="932"/>
      <c r="S77" s="933">
        <f t="shared" si="2"/>
        <v>0</v>
      </c>
      <c r="T77" s="931"/>
      <c r="U77" s="928"/>
      <c r="V77" s="934"/>
      <c r="W77" s="932"/>
      <c r="X77" s="933">
        <f t="shared" si="3"/>
        <v>0</v>
      </c>
      <c r="Y77" s="931"/>
      <c r="Z77" s="928"/>
      <c r="AA77" s="934"/>
      <c r="AB77" s="932"/>
      <c r="AC77" s="933">
        <f t="shared" si="4"/>
        <v>0</v>
      </c>
      <c r="AD77" s="931"/>
      <c r="AE77" s="928"/>
      <c r="AF77" s="934"/>
      <c r="AG77" s="932"/>
      <c r="AH77" s="933">
        <f t="shared" si="5"/>
        <v>0</v>
      </c>
      <c r="AI77" s="931"/>
      <c r="AJ77" s="928"/>
      <c r="AK77" s="934"/>
      <c r="AL77" s="932"/>
      <c r="AM77" s="933">
        <f t="shared" si="6"/>
        <v>0</v>
      </c>
    </row>
    <row r="78" spans="1:39" ht="20.100000000000001" customHeight="1" x14ac:dyDescent="0.2">
      <c r="A78" s="923" t="s">
        <v>896</v>
      </c>
      <c r="B78" s="924">
        <f t="shared" si="7"/>
        <v>0</v>
      </c>
      <c r="C78" s="894"/>
      <c r="D78" s="926" t="s">
        <v>0</v>
      </c>
      <c r="E78" s="927" t="s">
        <v>0</v>
      </c>
      <c r="F78" s="925" t="str">
        <f t="shared" si="8"/>
        <v/>
      </c>
      <c r="G78" s="928"/>
      <c r="H78" s="928"/>
      <c r="I78" s="929"/>
      <c r="J78" s="929"/>
      <c r="K78" s="908">
        <f t="shared" si="10"/>
        <v>0</v>
      </c>
      <c r="L78" s="928"/>
      <c r="M78" s="930"/>
      <c r="N78" s="908">
        <f t="shared" si="9"/>
        <v>0</v>
      </c>
      <c r="O78" s="931"/>
      <c r="P78" s="928"/>
      <c r="Q78" s="934"/>
      <c r="R78" s="932"/>
      <c r="S78" s="933">
        <f t="shared" si="2"/>
        <v>0</v>
      </c>
      <c r="T78" s="931"/>
      <c r="U78" s="928"/>
      <c r="V78" s="934"/>
      <c r="W78" s="932"/>
      <c r="X78" s="933">
        <f t="shared" si="3"/>
        <v>0</v>
      </c>
      <c r="Y78" s="931"/>
      <c r="Z78" s="928"/>
      <c r="AA78" s="934"/>
      <c r="AB78" s="932"/>
      <c r="AC78" s="933">
        <f t="shared" si="4"/>
        <v>0</v>
      </c>
      <c r="AD78" s="931"/>
      <c r="AE78" s="928"/>
      <c r="AF78" s="934"/>
      <c r="AG78" s="932"/>
      <c r="AH78" s="933">
        <f t="shared" si="5"/>
        <v>0</v>
      </c>
      <c r="AI78" s="931"/>
      <c r="AJ78" s="928"/>
      <c r="AK78" s="934"/>
      <c r="AL78" s="932"/>
      <c r="AM78" s="933">
        <f t="shared" si="6"/>
        <v>0</v>
      </c>
    </row>
    <row r="79" spans="1:39" ht="20.100000000000001" customHeight="1" x14ac:dyDescent="0.2">
      <c r="A79" s="923" t="s">
        <v>897</v>
      </c>
      <c r="B79" s="924">
        <f t="shared" si="7"/>
        <v>0</v>
      </c>
      <c r="C79" s="894"/>
      <c r="D79" s="926" t="s">
        <v>0</v>
      </c>
      <c r="E79" s="927" t="s">
        <v>0</v>
      </c>
      <c r="F79" s="925" t="str">
        <f t="shared" si="8"/>
        <v/>
      </c>
      <c r="G79" s="928"/>
      <c r="H79" s="928"/>
      <c r="I79" s="929"/>
      <c r="J79" s="929"/>
      <c r="K79" s="908">
        <f t="shared" si="10"/>
        <v>0</v>
      </c>
      <c r="L79" s="928"/>
      <c r="M79" s="930"/>
      <c r="N79" s="908">
        <f t="shared" si="9"/>
        <v>0</v>
      </c>
      <c r="O79" s="931"/>
      <c r="P79" s="928"/>
      <c r="Q79" s="934"/>
      <c r="R79" s="932"/>
      <c r="S79" s="933">
        <f t="shared" si="2"/>
        <v>0</v>
      </c>
      <c r="T79" s="931"/>
      <c r="U79" s="928"/>
      <c r="V79" s="934"/>
      <c r="W79" s="932"/>
      <c r="X79" s="933">
        <f t="shared" si="3"/>
        <v>0</v>
      </c>
      <c r="Y79" s="931"/>
      <c r="Z79" s="928"/>
      <c r="AA79" s="934"/>
      <c r="AB79" s="932"/>
      <c r="AC79" s="933">
        <f t="shared" si="4"/>
        <v>0</v>
      </c>
      <c r="AD79" s="931"/>
      <c r="AE79" s="928"/>
      <c r="AF79" s="934"/>
      <c r="AG79" s="932"/>
      <c r="AH79" s="933">
        <f t="shared" si="5"/>
        <v>0</v>
      </c>
      <c r="AI79" s="931"/>
      <c r="AJ79" s="928"/>
      <c r="AK79" s="934"/>
      <c r="AL79" s="932"/>
      <c r="AM79" s="933">
        <f t="shared" si="6"/>
        <v>0</v>
      </c>
    </row>
    <row r="80" spans="1:39" ht="20.100000000000001" customHeight="1" x14ac:dyDescent="0.2">
      <c r="A80" s="923" t="s">
        <v>898</v>
      </c>
      <c r="B80" s="924">
        <f t="shared" si="7"/>
        <v>0</v>
      </c>
      <c r="C80" s="894"/>
      <c r="D80" s="926" t="s">
        <v>0</v>
      </c>
      <c r="E80" s="927" t="s">
        <v>0</v>
      </c>
      <c r="F80" s="925" t="str">
        <f t="shared" si="8"/>
        <v/>
      </c>
      <c r="G80" s="928"/>
      <c r="H80" s="928"/>
      <c r="I80" s="929"/>
      <c r="J80" s="929"/>
      <c r="K80" s="908">
        <f t="shared" si="10"/>
        <v>0</v>
      </c>
      <c r="L80" s="928"/>
      <c r="M80" s="930"/>
      <c r="N80" s="908">
        <f t="shared" si="9"/>
        <v>0</v>
      </c>
      <c r="O80" s="931"/>
      <c r="P80" s="928"/>
      <c r="Q80" s="934"/>
      <c r="R80" s="932"/>
      <c r="S80" s="933">
        <f t="shared" si="2"/>
        <v>0</v>
      </c>
      <c r="T80" s="931"/>
      <c r="U80" s="928"/>
      <c r="V80" s="934"/>
      <c r="W80" s="932"/>
      <c r="X80" s="933">
        <f t="shared" si="3"/>
        <v>0</v>
      </c>
      <c r="Y80" s="931"/>
      <c r="Z80" s="928"/>
      <c r="AA80" s="934"/>
      <c r="AB80" s="932"/>
      <c r="AC80" s="933">
        <f t="shared" si="4"/>
        <v>0</v>
      </c>
      <c r="AD80" s="931"/>
      <c r="AE80" s="928"/>
      <c r="AF80" s="934"/>
      <c r="AG80" s="932"/>
      <c r="AH80" s="933">
        <f t="shared" si="5"/>
        <v>0</v>
      </c>
      <c r="AI80" s="931"/>
      <c r="AJ80" s="928"/>
      <c r="AK80" s="934"/>
      <c r="AL80" s="932"/>
      <c r="AM80" s="933">
        <f t="shared" si="6"/>
        <v>0</v>
      </c>
    </row>
    <row r="81" spans="1:39" ht="20.100000000000001" customHeight="1" x14ac:dyDescent="0.2">
      <c r="A81" s="923" t="s">
        <v>899</v>
      </c>
      <c r="B81" s="924">
        <f t="shared" si="7"/>
        <v>0</v>
      </c>
      <c r="C81" s="894"/>
      <c r="D81" s="926" t="s">
        <v>0</v>
      </c>
      <c r="E81" s="927" t="s">
        <v>0</v>
      </c>
      <c r="F81" s="925" t="str">
        <f t="shared" si="8"/>
        <v/>
      </c>
      <c r="G81" s="928"/>
      <c r="H81" s="928"/>
      <c r="I81" s="929"/>
      <c r="J81" s="929"/>
      <c r="K81" s="908">
        <f t="shared" si="10"/>
        <v>0</v>
      </c>
      <c r="L81" s="928"/>
      <c r="M81" s="930"/>
      <c r="N81" s="908">
        <f t="shared" si="9"/>
        <v>0</v>
      </c>
      <c r="O81" s="931"/>
      <c r="P81" s="928"/>
      <c r="Q81" s="934"/>
      <c r="R81" s="932"/>
      <c r="S81" s="933">
        <f t="shared" si="2"/>
        <v>0</v>
      </c>
      <c r="T81" s="931"/>
      <c r="U81" s="928"/>
      <c r="V81" s="934"/>
      <c r="W81" s="932"/>
      <c r="X81" s="933">
        <f t="shared" si="3"/>
        <v>0</v>
      </c>
      <c r="Y81" s="931"/>
      <c r="Z81" s="928"/>
      <c r="AA81" s="934"/>
      <c r="AB81" s="932"/>
      <c r="AC81" s="933">
        <f t="shared" si="4"/>
        <v>0</v>
      </c>
      <c r="AD81" s="931"/>
      <c r="AE81" s="928"/>
      <c r="AF81" s="934"/>
      <c r="AG81" s="932"/>
      <c r="AH81" s="933">
        <f t="shared" si="5"/>
        <v>0</v>
      </c>
      <c r="AI81" s="931"/>
      <c r="AJ81" s="928"/>
      <c r="AK81" s="934"/>
      <c r="AL81" s="932"/>
      <c r="AM81" s="933">
        <f t="shared" si="6"/>
        <v>0</v>
      </c>
    </row>
    <row r="82" spans="1:39" ht="20.100000000000001" customHeight="1" x14ac:dyDescent="0.2">
      <c r="A82" s="923" t="s">
        <v>900</v>
      </c>
      <c r="B82" s="924">
        <f t="shared" si="7"/>
        <v>0</v>
      </c>
      <c r="C82" s="894"/>
      <c r="D82" s="926" t="s">
        <v>0</v>
      </c>
      <c r="E82" s="927" t="s">
        <v>0</v>
      </c>
      <c r="F82" s="925" t="str">
        <f t="shared" si="8"/>
        <v/>
      </c>
      <c r="G82" s="928"/>
      <c r="H82" s="928"/>
      <c r="I82" s="929"/>
      <c r="J82" s="929"/>
      <c r="K82" s="908">
        <f t="shared" si="10"/>
        <v>0</v>
      </c>
      <c r="L82" s="928"/>
      <c r="M82" s="930"/>
      <c r="N82" s="908">
        <f t="shared" si="9"/>
        <v>0</v>
      </c>
      <c r="O82" s="931"/>
      <c r="P82" s="928"/>
      <c r="Q82" s="934"/>
      <c r="R82" s="932"/>
      <c r="S82" s="933">
        <f t="shared" si="2"/>
        <v>0</v>
      </c>
      <c r="T82" s="931"/>
      <c r="U82" s="928"/>
      <c r="V82" s="934"/>
      <c r="W82" s="932"/>
      <c r="X82" s="933">
        <f t="shared" si="3"/>
        <v>0</v>
      </c>
      <c r="Y82" s="931"/>
      <c r="Z82" s="928"/>
      <c r="AA82" s="934"/>
      <c r="AB82" s="932"/>
      <c r="AC82" s="933">
        <f t="shared" si="4"/>
        <v>0</v>
      </c>
      <c r="AD82" s="931"/>
      <c r="AE82" s="928"/>
      <c r="AF82" s="934"/>
      <c r="AG82" s="932"/>
      <c r="AH82" s="933">
        <f t="shared" si="5"/>
        <v>0</v>
      </c>
      <c r="AI82" s="931"/>
      <c r="AJ82" s="928"/>
      <c r="AK82" s="934"/>
      <c r="AL82" s="932"/>
      <c r="AM82" s="933">
        <f t="shared" si="6"/>
        <v>0</v>
      </c>
    </row>
    <row r="83" spans="1:39" ht="20.100000000000001" customHeight="1" x14ac:dyDescent="0.2">
      <c r="A83" s="923" t="s">
        <v>901</v>
      </c>
      <c r="B83" s="924">
        <f t="shared" si="7"/>
        <v>0</v>
      </c>
      <c r="C83" s="894"/>
      <c r="D83" s="926" t="s">
        <v>0</v>
      </c>
      <c r="E83" s="927" t="s">
        <v>0</v>
      </c>
      <c r="F83" s="925" t="str">
        <f t="shared" si="8"/>
        <v/>
      </c>
      <c r="G83" s="928"/>
      <c r="H83" s="928"/>
      <c r="I83" s="929"/>
      <c r="J83" s="929"/>
      <c r="K83" s="908">
        <f t="shared" si="10"/>
        <v>0</v>
      </c>
      <c r="L83" s="928"/>
      <c r="M83" s="930"/>
      <c r="N83" s="908">
        <f t="shared" si="9"/>
        <v>0</v>
      </c>
      <c r="O83" s="931"/>
      <c r="P83" s="928"/>
      <c r="Q83" s="934"/>
      <c r="R83" s="932"/>
      <c r="S83" s="933">
        <f t="shared" si="2"/>
        <v>0</v>
      </c>
      <c r="T83" s="931"/>
      <c r="U83" s="928"/>
      <c r="V83" s="934"/>
      <c r="W83" s="932"/>
      <c r="X83" s="933">
        <f t="shared" si="3"/>
        <v>0</v>
      </c>
      <c r="Y83" s="931"/>
      <c r="Z83" s="928"/>
      <c r="AA83" s="934"/>
      <c r="AB83" s="932"/>
      <c r="AC83" s="933">
        <f t="shared" si="4"/>
        <v>0</v>
      </c>
      <c r="AD83" s="931"/>
      <c r="AE83" s="928"/>
      <c r="AF83" s="934"/>
      <c r="AG83" s="932"/>
      <c r="AH83" s="933">
        <f t="shared" si="5"/>
        <v>0</v>
      </c>
      <c r="AI83" s="931"/>
      <c r="AJ83" s="928"/>
      <c r="AK83" s="934"/>
      <c r="AL83" s="932"/>
      <c r="AM83" s="933">
        <f t="shared" si="6"/>
        <v>0</v>
      </c>
    </row>
    <row r="84" spans="1:39" ht="20.100000000000001" customHeight="1" x14ac:dyDescent="0.2">
      <c r="A84" s="923" t="s">
        <v>902</v>
      </c>
      <c r="B84" s="924">
        <f t="shared" si="7"/>
        <v>0</v>
      </c>
      <c r="C84" s="894"/>
      <c r="D84" s="926" t="s">
        <v>0</v>
      </c>
      <c r="E84" s="927" t="s">
        <v>0</v>
      </c>
      <c r="F84" s="925" t="str">
        <f t="shared" si="8"/>
        <v/>
      </c>
      <c r="G84" s="928"/>
      <c r="H84" s="928"/>
      <c r="I84" s="929"/>
      <c r="J84" s="929"/>
      <c r="K84" s="908">
        <f t="shared" si="10"/>
        <v>0</v>
      </c>
      <c r="L84" s="928"/>
      <c r="M84" s="930"/>
      <c r="N84" s="908">
        <f t="shared" si="9"/>
        <v>0</v>
      </c>
      <c r="O84" s="931"/>
      <c r="P84" s="928"/>
      <c r="Q84" s="934"/>
      <c r="R84" s="932"/>
      <c r="S84" s="933">
        <f t="shared" si="2"/>
        <v>0</v>
      </c>
      <c r="T84" s="931"/>
      <c r="U84" s="928"/>
      <c r="V84" s="934"/>
      <c r="W84" s="932"/>
      <c r="X84" s="933">
        <f t="shared" si="3"/>
        <v>0</v>
      </c>
      <c r="Y84" s="931"/>
      <c r="Z84" s="928"/>
      <c r="AA84" s="934"/>
      <c r="AB84" s="932"/>
      <c r="AC84" s="933">
        <f t="shared" si="4"/>
        <v>0</v>
      </c>
      <c r="AD84" s="931"/>
      <c r="AE84" s="928"/>
      <c r="AF84" s="934"/>
      <c r="AG84" s="932"/>
      <c r="AH84" s="933">
        <f t="shared" si="5"/>
        <v>0</v>
      </c>
      <c r="AI84" s="931"/>
      <c r="AJ84" s="928"/>
      <c r="AK84" s="934"/>
      <c r="AL84" s="932"/>
      <c r="AM84" s="933">
        <f t="shared" si="6"/>
        <v>0</v>
      </c>
    </row>
    <row r="85" spans="1:39" ht="20.100000000000001" customHeight="1" x14ac:dyDescent="0.2">
      <c r="A85" s="923" t="s">
        <v>903</v>
      </c>
      <c r="B85" s="924">
        <f t="shared" si="7"/>
        <v>0</v>
      </c>
      <c r="C85" s="894"/>
      <c r="D85" s="926" t="s">
        <v>0</v>
      </c>
      <c r="E85" s="927" t="s">
        <v>0</v>
      </c>
      <c r="F85" s="925" t="str">
        <f t="shared" si="8"/>
        <v/>
      </c>
      <c r="G85" s="928"/>
      <c r="H85" s="928"/>
      <c r="I85" s="929"/>
      <c r="J85" s="929"/>
      <c r="K85" s="908">
        <f t="shared" si="10"/>
        <v>0</v>
      </c>
      <c r="L85" s="928"/>
      <c r="M85" s="930"/>
      <c r="N85" s="908">
        <f t="shared" si="9"/>
        <v>0</v>
      </c>
      <c r="O85" s="931"/>
      <c r="P85" s="928"/>
      <c r="Q85" s="934"/>
      <c r="R85" s="932"/>
      <c r="S85" s="933">
        <f t="shared" si="2"/>
        <v>0</v>
      </c>
      <c r="T85" s="931"/>
      <c r="U85" s="928"/>
      <c r="V85" s="934"/>
      <c r="W85" s="932"/>
      <c r="X85" s="933">
        <f t="shared" si="3"/>
        <v>0</v>
      </c>
      <c r="Y85" s="931"/>
      <c r="Z85" s="928"/>
      <c r="AA85" s="934"/>
      <c r="AB85" s="932"/>
      <c r="AC85" s="933">
        <f t="shared" si="4"/>
        <v>0</v>
      </c>
      <c r="AD85" s="931"/>
      <c r="AE85" s="928"/>
      <c r="AF85" s="934"/>
      <c r="AG85" s="932"/>
      <c r="AH85" s="933">
        <f t="shared" si="5"/>
        <v>0</v>
      </c>
      <c r="AI85" s="931"/>
      <c r="AJ85" s="928"/>
      <c r="AK85" s="934"/>
      <c r="AL85" s="932"/>
      <c r="AM85" s="933">
        <f t="shared" si="6"/>
        <v>0</v>
      </c>
    </row>
    <row r="86" spans="1:39" ht="20.100000000000001" customHeight="1" x14ac:dyDescent="0.2">
      <c r="A86" s="923" t="s">
        <v>904</v>
      </c>
      <c r="B86" s="924">
        <f t="shared" si="7"/>
        <v>0</v>
      </c>
      <c r="C86" s="894"/>
      <c r="D86" s="926" t="s">
        <v>0</v>
      </c>
      <c r="E86" s="927" t="s">
        <v>0</v>
      </c>
      <c r="F86" s="925" t="str">
        <f t="shared" si="8"/>
        <v/>
      </c>
      <c r="G86" s="928"/>
      <c r="H86" s="928"/>
      <c r="I86" s="929"/>
      <c r="J86" s="929"/>
      <c r="K86" s="908">
        <f t="shared" si="10"/>
        <v>0</v>
      </c>
      <c r="L86" s="928"/>
      <c r="M86" s="930"/>
      <c r="N86" s="908">
        <f t="shared" si="9"/>
        <v>0</v>
      </c>
      <c r="O86" s="931"/>
      <c r="P86" s="928"/>
      <c r="Q86" s="934"/>
      <c r="R86" s="932"/>
      <c r="S86" s="933">
        <f t="shared" ref="S86:S149" si="11">P86*Q86</f>
        <v>0</v>
      </c>
      <c r="T86" s="931"/>
      <c r="U86" s="928"/>
      <c r="V86" s="934"/>
      <c r="W86" s="932"/>
      <c r="X86" s="933">
        <f t="shared" ref="X86:X149" si="12">U86*V86</f>
        <v>0</v>
      </c>
      <c r="Y86" s="931"/>
      <c r="Z86" s="928"/>
      <c r="AA86" s="934"/>
      <c r="AB86" s="932"/>
      <c r="AC86" s="933">
        <f t="shared" ref="AC86:AC149" si="13">Z86*AA86</f>
        <v>0</v>
      </c>
      <c r="AD86" s="931"/>
      <c r="AE86" s="928"/>
      <c r="AF86" s="934"/>
      <c r="AG86" s="932"/>
      <c r="AH86" s="933">
        <f t="shared" ref="AH86:AH149" si="14">AE86*AF86</f>
        <v>0</v>
      </c>
      <c r="AI86" s="931"/>
      <c r="AJ86" s="928"/>
      <c r="AK86" s="934"/>
      <c r="AL86" s="932"/>
      <c r="AM86" s="933">
        <f t="shared" ref="AM86:AM149" si="15">AJ86*AK86</f>
        <v>0</v>
      </c>
    </row>
    <row r="87" spans="1:39" ht="20.100000000000001" customHeight="1" x14ac:dyDescent="0.2">
      <c r="A87" s="923" t="s">
        <v>905</v>
      </c>
      <c r="B87" s="924">
        <f t="shared" ref="B87:B150" si="16">K87+N87+S87+X87+AC87+AH87+AM87</f>
        <v>0</v>
      </c>
      <c r="C87" s="894"/>
      <c r="D87" s="926" t="s">
        <v>0</v>
      </c>
      <c r="E87" s="927" t="s">
        <v>0</v>
      </c>
      <c r="F87" s="925" t="str">
        <f t="shared" ref="F87:F150" si="17">IFERROR(H87/G87,"")</f>
        <v/>
      </c>
      <c r="G87" s="928"/>
      <c r="H87" s="928"/>
      <c r="I87" s="929"/>
      <c r="J87" s="929"/>
      <c r="K87" s="908">
        <f t="shared" si="10"/>
        <v>0</v>
      </c>
      <c r="L87" s="928"/>
      <c r="M87" s="930"/>
      <c r="N87" s="908">
        <f t="shared" ref="N87:N150" si="18">(L87*M87)</f>
        <v>0</v>
      </c>
      <c r="O87" s="931"/>
      <c r="P87" s="928"/>
      <c r="Q87" s="934"/>
      <c r="R87" s="932"/>
      <c r="S87" s="933">
        <f t="shared" si="11"/>
        <v>0</v>
      </c>
      <c r="T87" s="931"/>
      <c r="U87" s="928"/>
      <c r="V87" s="934"/>
      <c r="W87" s="932"/>
      <c r="X87" s="933">
        <f t="shared" si="12"/>
        <v>0</v>
      </c>
      <c r="Y87" s="931"/>
      <c r="Z87" s="928"/>
      <c r="AA87" s="934"/>
      <c r="AB87" s="932"/>
      <c r="AC87" s="933">
        <f t="shared" si="13"/>
        <v>0</v>
      </c>
      <c r="AD87" s="931"/>
      <c r="AE87" s="928"/>
      <c r="AF87" s="934"/>
      <c r="AG87" s="932"/>
      <c r="AH87" s="933">
        <f t="shared" si="14"/>
        <v>0</v>
      </c>
      <c r="AI87" s="931"/>
      <c r="AJ87" s="928"/>
      <c r="AK87" s="934"/>
      <c r="AL87" s="932"/>
      <c r="AM87" s="933">
        <f t="shared" si="15"/>
        <v>0</v>
      </c>
    </row>
    <row r="88" spans="1:39" ht="20.100000000000001" customHeight="1" x14ac:dyDescent="0.2">
      <c r="A88" s="923" t="s">
        <v>906</v>
      </c>
      <c r="B88" s="924">
        <f t="shared" si="16"/>
        <v>0</v>
      </c>
      <c r="C88" s="894"/>
      <c r="D88" s="926" t="s">
        <v>0</v>
      </c>
      <c r="E88" s="927" t="s">
        <v>0</v>
      </c>
      <c r="F88" s="925" t="str">
        <f t="shared" si="17"/>
        <v/>
      </c>
      <c r="G88" s="928"/>
      <c r="H88" s="928"/>
      <c r="I88" s="929"/>
      <c r="J88" s="929"/>
      <c r="K88" s="908">
        <f t="shared" ref="K88:K151" si="19">(G88*I88)+(H88*J88/100)</f>
        <v>0</v>
      </c>
      <c r="L88" s="928"/>
      <c r="M88" s="930"/>
      <c r="N88" s="908">
        <f t="shared" si="18"/>
        <v>0</v>
      </c>
      <c r="O88" s="931"/>
      <c r="P88" s="928"/>
      <c r="Q88" s="934"/>
      <c r="R88" s="932"/>
      <c r="S88" s="933">
        <f t="shared" si="11"/>
        <v>0</v>
      </c>
      <c r="T88" s="931"/>
      <c r="U88" s="928"/>
      <c r="V88" s="934"/>
      <c r="W88" s="932"/>
      <c r="X88" s="933">
        <f t="shared" si="12"/>
        <v>0</v>
      </c>
      <c r="Y88" s="931"/>
      <c r="Z88" s="928"/>
      <c r="AA88" s="934"/>
      <c r="AB88" s="932"/>
      <c r="AC88" s="933">
        <f t="shared" si="13"/>
        <v>0</v>
      </c>
      <c r="AD88" s="931"/>
      <c r="AE88" s="928"/>
      <c r="AF88" s="934"/>
      <c r="AG88" s="932"/>
      <c r="AH88" s="933">
        <f t="shared" si="14"/>
        <v>0</v>
      </c>
      <c r="AI88" s="931"/>
      <c r="AJ88" s="928"/>
      <c r="AK88" s="934"/>
      <c r="AL88" s="932"/>
      <c r="AM88" s="933">
        <f t="shared" si="15"/>
        <v>0</v>
      </c>
    </row>
    <row r="89" spans="1:39" ht="20.100000000000001" customHeight="1" x14ac:dyDescent="0.2">
      <c r="A89" s="923" t="s">
        <v>907</v>
      </c>
      <c r="B89" s="924">
        <f t="shared" si="16"/>
        <v>0</v>
      </c>
      <c r="C89" s="894"/>
      <c r="D89" s="926" t="s">
        <v>0</v>
      </c>
      <c r="E89" s="927" t="s">
        <v>0</v>
      </c>
      <c r="F89" s="925" t="str">
        <f t="shared" si="17"/>
        <v/>
      </c>
      <c r="G89" s="928"/>
      <c r="H89" s="928"/>
      <c r="I89" s="929"/>
      <c r="J89" s="929"/>
      <c r="K89" s="908">
        <f t="shared" si="19"/>
        <v>0</v>
      </c>
      <c r="L89" s="928"/>
      <c r="M89" s="930"/>
      <c r="N89" s="908">
        <f t="shared" si="18"/>
        <v>0</v>
      </c>
      <c r="O89" s="931"/>
      <c r="P89" s="928"/>
      <c r="Q89" s="934"/>
      <c r="R89" s="932"/>
      <c r="S89" s="933">
        <f t="shared" si="11"/>
        <v>0</v>
      </c>
      <c r="T89" s="931"/>
      <c r="U89" s="928"/>
      <c r="V89" s="934"/>
      <c r="W89" s="932"/>
      <c r="X89" s="933">
        <f t="shared" si="12"/>
        <v>0</v>
      </c>
      <c r="Y89" s="931"/>
      <c r="Z89" s="928"/>
      <c r="AA89" s="934"/>
      <c r="AB89" s="932"/>
      <c r="AC89" s="933">
        <f t="shared" si="13"/>
        <v>0</v>
      </c>
      <c r="AD89" s="931"/>
      <c r="AE89" s="928"/>
      <c r="AF89" s="934"/>
      <c r="AG89" s="932"/>
      <c r="AH89" s="933">
        <f t="shared" si="14"/>
        <v>0</v>
      </c>
      <c r="AI89" s="931"/>
      <c r="AJ89" s="928"/>
      <c r="AK89" s="934"/>
      <c r="AL89" s="932"/>
      <c r="AM89" s="933">
        <f t="shared" si="15"/>
        <v>0</v>
      </c>
    </row>
    <row r="90" spans="1:39" ht="20.100000000000001" customHeight="1" x14ac:dyDescent="0.2">
      <c r="A90" s="923" t="s">
        <v>908</v>
      </c>
      <c r="B90" s="924">
        <f t="shared" si="16"/>
        <v>0</v>
      </c>
      <c r="C90" s="894"/>
      <c r="D90" s="926" t="s">
        <v>0</v>
      </c>
      <c r="E90" s="927" t="s">
        <v>0</v>
      </c>
      <c r="F90" s="925" t="str">
        <f t="shared" si="17"/>
        <v/>
      </c>
      <c r="G90" s="928"/>
      <c r="H90" s="928"/>
      <c r="I90" s="929"/>
      <c r="J90" s="929"/>
      <c r="K90" s="908">
        <f t="shared" si="19"/>
        <v>0</v>
      </c>
      <c r="L90" s="928"/>
      <c r="M90" s="930"/>
      <c r="N90" s="908">
        <f t="shared" si="18"/>
        <v>0</v>
      </c>
      <c r="O90" s="931"/>
      <c r="P90" s="928"/>
      <c r="Q90" s="934"/>
      <c r="R90" s="932"/>
      <c r="S90" s="933">
        <f t="shared" si="11"/>
        <v>0</v>
      </c>
      <c r="T90" s="931"/>
      <c r="U90" s="928"/>
      <c r="V90" s="934"/>
      <c r="W90" s="932"/>
      <c r="X90" s="933">
        <f t="shared" si="12"/>
        <v>0</v>
      </c>
      <c r="Y90" s="931"/>
      <c r="Z90" s="928"/>
      <c r="AA90" s="934"/>
      <c r="AB90" s="932"/>
      <c r="AC90" s="933">
        <f t="shared" si="13"/>
        <v>0</v>
      </c>
      <c r="AD90" s="931"/>
      <c r="AE90" s="928"/>
      <c r="AF90" s="934"/>
      <c r="AG90" s="932"/>
      <c r="AH90" s="933">
        <f t="shared" si="14"/>
        <v>0</v>
      </c>
      <c r="AI90" s="931"/>
      <c r="AJ90" s="928"/>
      <c r="AK90" s="934"/>
      <c r="AL90" s="932"/>
      <c r="AM90" s="933">
        <f t="shared" si="15"/>
        <v>0</v>
      </c>
    </row>
    <row r="91" spans="1:39" ht="20.100000000000001" customHeight="1" x14ac:dyDescent="0.2">
      <c r="A91" s="923" t="s">
        <v>909</v>
      </c>
      <c r="B91" s="924">
        <f t="shared" si="16"/>
        <v>0</v>
      </c>
      <c r="C91" s="894"/>
      <c r="D91" s="926" t="s">
        <v>0</v>
      </c>
      <c r="E91" s="927" t="s">
        <v>0</v>
      </c>
      <c r="F91" s="925" t="str">
        <f t="shared" si="17"/>
        <v/>
      </c>
      <c r="G91" s="928"/>
      <c r="H91" s="928"/>
      <c r="I91" s="929"/>
      <c r="J91" s="929"/>
      <c r="K91" s="908">
        <f t="shared" si="19"/>
        <v>0</v>
      </c>
      <c r="L91" s="928"/>
      <c r="M91" s="930"/>
      <c r="N91" s="908">
        <f t="shared" si="18"/>
        <v>0</v>
      </c>
      <c r="O91" s="931"/>
      <c r="P91" s="928"/>
      <c r="Q91" s="934"/>
      <c r="R91" s="932"/>
      <c r="S91" s="933">
        <f t="shared" si="11"/>
        <v>0</v>
      </c>
      <c r="T91" s="931"/>
      <c r="U91" s="928"/>
      <c r="V91" s="934"/>
      <c r="W91" s="932"/>
      <c r="X91" s="933">
        <f t="shared" si="12"/>
        <v>0</v>
      </c>
      <c r="Y91" s="931"/>
      <c r="Z91" s="928"/>
      <c r="AA91" s="934"/>
      <c r="AB91" s="932"/>
      <c r="AC91" s="933">
        <f t="shared" si="13"/>
        <v>0</v>
      </c>
      <c r="AD91" s="931"/>
      <c r="AE91" s="928"/>
      <c r="AF91" s="934"/>
      <c r="AG91" s="932"/>
      <c r="AH91" s="933">
        <f t="shared" si="14"/>
        <v>0</v>
      </c>
      <c r="AI91" s="931"/>
      <c r="AJ91" s="928"/>
      <c r="AK91" s="934"/>
      <c r="AL91" s="932"/>
      <c r="AM91" s="933">
        <f t="shared" si="15"/>
        <v>0</v>
      </c>
    </row>
    <row r="92" spans="1:39" ht="20.100000000000001" customHeight="1" x14ac:dyDescent="0.2">
      <c r="A92" s="923" t="s">
        <v>910</v>
      </c>
      <c r="B92" s="924">
        <f t="shared" si="16"/>
        <v>0</v>
      </c>
      <c r="C92" s="894"/>
      <c r="D92" s="926" t="s">
        <v>0</v>
      </c>
      <c r="E92" s="927" t="s">
        <v>0</v>
      </c>
      <c r="F92" s="925" t="str">
        <f t="shared" si="17"/>
        <v/>
      </c>
      <c r="G92" s="928"/>
      <c r="H92" s="928"/>
      <c r="I92" s="929"/>
      <c r="J92" s="929"/>
      <c r="K92" s="908">
        <f t="shared" si="19"/>
        <v>0</v>
      </c>
      <c r="L92" s="928"/>
      <c r="M92" s="930"/>
      <c r="N92" s="908">
        <f t="shared" si="18"/>
        <v>0</v>
      </c>
      <c r="O92" s="931"/>
      <c r="P92" s="928"/>
      <c r="Q92" s="934"/>
      <c r="R92" s="932"/>
      <c r="S92" s="933">
        <f t="shared" si="11"/>
        <v>0</v>
      </c>
      <c r="T92" s="931"/>
      <c r="U92" s="928"/>
      <c r="V92" s="934"/>
      <c r="W92" s="932"/>
      <c r="X92" s="933">
        <f t="shared" si="12"/>
        <v>0</v>
      </c>
      <c r="Y92" s="931"/>
      <c r="Z92" s="928"/>
      <c r="AA92" s="934"/>
      <c r="AB92" s="932"/>
      <c r="AC92" s="933">
        <f t="shared" si="13"/>
        <v>0</v>
      </c>
      <c r="AD92" s="931"/>
      <c r="AE92" s="928"/>
      <c r="AF92" s="934"/>
      <c r="AG92" s="932"/>
      <c r="AH92" s="933">
        <f t="shared" si="14"/>
        <v>0</v>
      </c>
      <c r="AI92" s="931"/>
      <c r="AJ92" s="928"/>
      <c r="AK92" s="934"/>
      <c r="AL92" s="932"/>
      <c r="AM92" s="933">
        <f t="shared" si="15"/>
        <v>0</v>
      </c>
    </row>
    <row r="93" spans="1:39" ht="20.100000000000001" customHeight="1" x14ac:dyDescent="0.2">
      <c r="A93" s="923" t="s">
        <v>911</v>
      </c>
      <c r="B93" s="924">
        <f t="shared" si="16"/>
        <v>0</v>
      </c>
      <c r="C93" s="894"/>
      <c r="D93" s="926" t="s">
        <v>0</v>
      </c>
      <c r="E93" s="927" t="s">
        <v>0</v>
      </c>
      <c r="F93" s="925" t="str">
        <f t="shared" si="17"/>
        <v/>
      </c>
      <c r="G93" s="928"/>
      <c r="H93" s="928"/>
      <c r="I93" s="929"/>
      <c r="J93" s="929"/>
      <c r="K93" s="908">
        <f t="shared" si="19"/>
        <v>0</v>
      </c>
      <c r="L93" s="928"/>
      <c r="M93" s="930"/>
      <c r="N93" s="908">
        <f t="shared" si="18"/>
        <v>0</v>
      </c>
      <c r="O93" s="931"/>
      <c r="P93" s="928"/>
      <c r="Q93" s="934"/>
      <c r="R93" s="932"/>
      <c r="S93" s="933">
        <f t="shared" si="11"/>
        <v>0</v>
      </c>
      <c r="T93" s="931"/>
      <c r="U93" s="928"/>
      <c r="V93" s="934"/>
      <c r="W93" s="932"/>
      <c r="X93" s="933">
        <f t="shared" si="12"/>
        <v>0</v>
      </c>
      <c r="Y93" s="931"/>
      <c r="Z93" s="928"/>
      <c r="AA93" s="934"/>
      <c r="AB93" s="932"/>
      <c r="AC93" s="933">
        <f t="shared" si="13"/>
        <v>0</v>
      </c>
      <c r="AD93" s="931"/>
      <c r="AE93" s="928"/>
      <c r="AF93" s="934"/>
      <c r="AG93" s="932"/>
      <c r="AH93" s="933">
        <f t="shared" si="14"/>
        <v>0</v>
      </c>
      <c r="AI93" s="931"/>
      <c r="AJ93" s="928"/>
      <c r="AK93" s="934"/>
      <c r="AL93" s="932"/>
      <c r="AM93" s="933">
        <f t="shared" si="15"/>
        <v>0</v>
      </c>
    </row>
    <row r="94" spans="1:39" ht="20.100000000000001" customHeight="1" x14ac:dyDescent="0.2">
      <c r="A94" s="923" t="s">
        <v>912</v>
      </c>
      <c r="B94" s="924">
        <f t="shared" si="16"/>
        <v>0</v>
      </c>
      <c r="C94" s="894"/>
      <c r="D94" s="926" t="s">
        <v>0</v>
      </c>
      <c r="E94" s="927" t="s">
        <v>0</v>
      </c>
      <c r="F94" s="925" t="str">
        <f t="shared" si="17"/>
        <v/>
      </c>
      <c r="G94" s="928"/>
      <c r="H94" s="928"/>
      <c r="I94" s="929"/>
      <c r="J94" s="929"/>
      <c r="K94" s="908">
        <f t="shared" si="19"/>
        <v>0</v>
      </c>
      <c r="L94" s="928"/>
      <c r="M94" s="930"/>
      <c r="N94" s="908">
        <f t="shared" si="18"/>
        <v>0</v>
      </c>
      <c r="O94" s="931"/>
      <c r="P94" s="928"/>
      <c r="Q94" s="934"/>
      <c r="R94" s="932"/>
      <c r="S94" s="933">
        <f t="shared" si="11"/>
        <v>0</v>
      </c>
      <c r="T94" s="931"/>
      <c r="U94" s="928"/>
      <c r="V94" s="934"/>
      <c r="W94" s="932"/>
      <c r="X94" s="933">
        <f t="shared" si="12"/>
        <v>0</v>
      </c>
      <c r="Y94" s="931"/>
      <c r="Z94" s="928"/>
      <c r="AA94" s="934"/>
      <c r="AB94" s="932"/>
      <c r="AC94" s="933">
        <f t="shared" si="13"/>
        <v>0</v>
      </c>
      <c r="AD94" s="931"/>
      <c r="AE94" s="928"/>
      <c r="AF94" s="934"/>
      <c r="AG94" s="932"/>
      <c r="AH94" s="933">
        <f t="shared" si="14"/>
        <v>0</v>
      </c>
      <c r="AI94" s="931"/>
      <c r="AJ94" s="928"/>
      <c r="AK94" s="934"/>
      <c r="AL94" s="932"/>
      <c r="AM94" s="933">
        <f t="shared" si="15"/>
        <v>0</v>
      </c>
    </row>
    <row r="95" spans="1:39" ht="20.100000000000001" customHeight="1" x14ac:dyDescent="0.2">
      <c r="A95" s="923" t="s">
        <v>913</v>
      </c>
      <c r="B95" s="924">
        <f t="shared" si="16"/>
        <v>0</v>
      </c>
      <c r="C95" s="894"/>
      <c r="D95" s="926" t="s">
        <v>0</v>
      </c>
      <c r="E95" s="927" t="s">
        <v>0</v>
      </c>
      <c r="F95" s="925" t="str">
        <f t="shared" si="17"/>
        <v/>
      </c>
      <c r="G95" s="928"/>
      <c r="H95" s="928"/>
      <c r="I95" s="929"/>
      <c r="J95" s="929"/>
      <c r="K95" s="908">
        <f t="shared" si="19"/>
        <v>0</v>
      </c>
      <c r="L95" s="928"/>
      <c r="M95" s="930"/>
      <c r="N95" s="908">
        <f t="shared" si="18"/>
        <v>0</v>
      </c>
      <c r="O95" s="931"/>
      <c r="P95" s="928"/>
      <c r="Q95" s="934"/>
      <c r="R95" s="932"/>
      <c r="S95" s="933">
        <f t="shared" si="11"/>
        <v>0</v>
      </c>
      <c r="T95" s="931"/>
      <c r="U95" s="928"/>
      <c r="V95" s="934"/>
      <c r="W95" s="932"/>
      <c r="X95" s="933">
        <f t="shared" si="12"/>
        <v>0</v>
      </c>
      <c r="Y95" s="931"/>
      <c r="Z95" s="928"/>
      <c r="AA95" s="934"/>
      <c r="AB95" s="932"/>
      <c r="AC95" s="933">
        <f t="shared" si="13"/>
        <v>0</v>
      </c>
      <c r="AD95" s="931"/>
      <c r="AE95" s="928"/>
      <c r="AF95" s="934"/>
      <c r="AG95" s="932"/>
      <c r="AH95" s="933">
        <f t="shared" si="14"/>
        <v>0</v>
      </c>
      <c r="AI95" s="931"/>
      <c r="AJ95" s="928"/>
      <c r="AK95" s="934"/>
      <c r="AL95" s="932"/>
      <c r="AM95" s="933">
        <f t="shared" si="15"/>
        <v>0</v>
      </c>
    </row>
    <row r="96" spans="1:39" ht="20.100000000000001" customHeight="1" x14ac:dyDescent="0.2">
      <c r="A96" s="923" t="s">
        <v>914</v>
      </c>
      <c r="B96" s="924">
        <f t="shared" si="16"/>
        <v>0</v>
      </c>
      <c r="C96" s="894"/>
      <c r="D96" s="926" t="s">
        <v>0</v>
      </c>
      <c r="E96" s="927" t="s">
        <v>0</v>
      </c>
      <c r="F96" s="925" t="str">
        <f t="shared" si="17"/>
        <v/>
      </c>
      <c r="G96" s="928"/>
      <c r="H96" s="928"/>
      <c r="I96" s="929"/>
      <c r="J96" s="929"/>
      <c r="K96" s="908">
        <f t="shared" si="19"/>
        <v>0</v>
      </c>
      <c r="L96" s="928"/>
      <c r="M96" s="930"/>
      <c r="N96" s="908">
        <f t="shared" si="18"/>
        <v>0</v>
      </c>
      <c r="O96" s="931"/>
      <c r="P96" s="928"/>
      <c r="Q96" s="934"/>
      <c r="R96" s="932"/>
      <c r="S96" s="933">
        <f t="shared" si="11"/>
        <v>0</v>
      </c>
      <c r="T96" s="931"/>
      <c r="U96" s="928"/>
      <c r="V96" s="934"/>
      <c r="W96" s="932"/>
      <c r="X96" s="933">
        <f t="shared" si="12"/>
        <v>0</v>
      </c>
      <c r="Y96" s="931"/>
      <c r="Z96" s="928"/>
      <c r="AA96" s="934"/>
      <c r="AB96" s="932"/>
      <c r="AC96" s="933">
        <f t="shared" si="13"/>
        <v>0</v>
      </c>
      <c r="AD96" s="931"/>
      <c r="AE96" s="928"/>
      <c r="AF96" s="934"/>
      <c r="AG96" s="932"/>
      <c r="AH96" s="933">
        <f t="shared" si="14"/>
        <v>0</v>
      </c>
      <c r="AI96" s="931"/>
      <c r="AJ96" s="928"/>
      <c r="AK96" s="934"/>
      <c r="AL96" s="932"/>
      <c r="AM96" s="933">
        <f t="shared" si="15"/>
        <v>0</v>
      </c>
    </row>
    <row r="97" spans="1:39" ht="20.100000000000001" customHeight="1" x14ac:dyDescent="0.2">
      <c r="A97" s="923" t="s">
        <v>915</v>
      </c>
      <c r="B97" s="924">
        <f t="shared" si="16"/>
        <v>0</v>
      </c>
      <c r="C97" s="894"/>
      <c r="D97" s="926" t="s">
        <v>0</v>
      </c>
      <c r="E97" s="927" t="s">
        <v>0</v>
      </c>
      <c r="F97" s="925" t="str">
        <f t="shared" si="17"/>
        <v/>
      </c>
      <c r="G97" s="928"/>
      <c r="H97" s="928"/>
      <c r="I97" s="929"/>
      <c r="J97" s="929"/>
      <c r="K97" s="908">
        <f t="shared" si="19"/>
        <v>0</v>
      </c>
      <c r="L97" s="928"/>
      <c r="M97" s="930"/>
      <c r="N97" s="908">
        <f t="shared" si="18"/>
        <v>0</v>
      </c>
      <c r="O97" s="931"/>
      <c r="P97" s="928"/>
      <c r="Q97" s="934"/>
      <c r="R97" s="932"/>
      <c r="S97" s="933">
        <f t="shared" si="11"/>
        <v>0</v>
      </c>
      <c r="T97" s="931"/>
      <c r="U97" s="928"/>
      <c r="V97" s="934"/>
      <c r="W97" s="932"/>
      <c r="X97" s="933">
        <f t="shared" si="12"/>
        <v>0</v>
      </c>
      <c r="Y97" s="931"/>
      <c r="Z97" s="928"/>
      <c r="AA97" s="934"/>
      <c r="AB97" s="932"/>
      <c r="AC97" s="933">
        <f t="shared" si="13"/>
        <v>0</v>
      </c>
      <c r="AD97" s="931"/>
      <c r="AE97" s="928"/>
      <c r="AF97" s="934"/>
      <c r="AG97" s="932"/>
      <c r="AH97" s="933">
        <f t="shared" si="14"/>
        <v>0</v>
      </c>
      <c r="AI97" s="931"/>
      <c r="AJ97" s="928"/>
      <c r="AK97" s="934"/>
      <c r="AL97" s="932"/>
      <c r="AM97" s="933">
        <f t="shared" si="15"/>
        <v>0</v>
      </c>
    </row>
    <row r="98" spans="1:39" ht="20.100000000000001" customHeight="1" x14ac:dyDescent="0.2">
      <c r="A98" s="923" t="s">
        <v>916</v>
      </c>
      <c r="B98" s="924">
        <f t="shared" si="16"/>
        <v>0</v>
      </c>
      <c r="C98" s="894"/>
      <c r="D98" s="926" t="s">
        <v>0</v>
      </c>
      <c r="E98" s="927" t="s">
        <v>0</v>
      </c>
      <c r="F98" s="925" t="str">
        <f t="shared" si="17"/>
        <v/>
      </c>
      <c r="G98" s="928"/>
      <c r="H98" s="928"/>
      <c r="I98" s="929"/>
      <c r="J98" s="929"/>
      <c r="K98" s="908">
        <f t="shared" si="19"/>
        <v>0</v>
      </c>
      <c r="L98" s="928"/>
      <c r="M98" s="930"/>
      <c r="N98" s="908">
        <f t="shared" si="18"/>
        <v>0</v>
      </c>
      <c r="O98" s="931"/>
      <c r="P98" s="928"/>
      <c r="Q98" s="934"/>
      <c r="R98" s="932"/>
      <c r="S98" s="933">
        <f t="shared" si="11"/>
        <v>0</v>
      </c>
      <c r="T98" s="931"/>
      <c r="U98" s="928"/>
      <c r="V98" s="934"/>
      <c r="W98" s="932"/>
      <c r="X98" s="933">
        <f t="shared" si="12"/>
        <v>0</v>
      </c>
      <c r="Y98" s="931"/>
      <c r="Z98" s="928"/>
      <c r="AA98" s="934"/>
      <c r="AB98" s="932"/>
      <c r="AC98" s="933">
        <f t="shared" si="13"/>
        <v>0</v>
      </c>
      <c r="AD98" s="931"/>
      <c r="AE98" s="928"/>
      <c r="AF98" s="934"/>
      <c r="AG98" s="932"/>
      <c r="AH98" s="933">
        <f t="shared" si="14"/>
        <v>0</v>
      </c>
      <c r="AI98" s="931"/>
      <c r="AJ98" s="928"/>
      <c r="AK98" s="934"/>
      <c r="AL98" s="932"/>
      <c r="AM98" s="933">
        <f t="shared" si="15"/>
        <v>0</v>
      </c>
    </row>
    <row r="99" spans="1:39" ht="20.100000000000001" customHeight="1" x14ac:dyDescent="0.2">
      <c r="A99" s="923" t="s">
        <v>917</v>
      </c>
      <c r="B99" s="924">
        <f t="shared" si="16"/>
        <v>0</v>
      </c>
      <c r="C99" s="894"/>
      <c r="D99" s="926" t="s">
        <v>0</v>
      </c>
      <c r="E99" s="927" t="s">
        <v>0</v>
      </c>
      <c r="F99" s="925" t="str">
        <f t="shared" si="17"/>
        <v/>
      </c>
      <c r="G99" s="928"/>
      <c r="H99" s="928"/>
      <c r="I99" s="929"/>
      <c r="J99" s="929"/>
      <c r="K99" s="908">
        <f t="shared" si="19"/>
        <v>0</v>
      </c>
      <c r="L99" s="928"/>
      <c r="M99" s="930"/>
      <c r="N99" s="908">
        <f t="shared" si="18"/>
        <v>0</v>
      </c>
      <c r="O99" s="931"/>
      <c r="P99" s="928"/>
      <c r="Q99" s="934"/>
      <c r="R99" s="932"/>
      <c r="S99" s="933">
        <f t="shared" si="11"/>
        <v>0</v>
      </c>
      <c r="T99" s="931"/>
      <c r="U99" s="928"/>
      <c r="V99" s="934"/>
      <c r="W99" s="932"/>
      <c r="X99" s="933">
        <f t="shared" si="12"/>
        <v>0</v>
      </c>
      <c r="Y99" s="931"/>
      <c r="Z99" s="928"/>
      <c r="AA99" s="934"/>
      <c r="AB99" s="932"/>
      <c r="AC99" s="933">
        <f t="shared" si="13"/>
        <v>0</v>
      </c>
      <c r="AD99" s="931"/>
      <c r="AE99" s="928"/>
      <c r="AF99" s="934"/>
      <c r="AG99" s="932"/>
      <c r="AH99" s="933">
        <f t="shared" si="14"/>
        <v>0</v>
      </c>
      <c r="AI99" s="931"/>
      <c r="AJ99" s="928"/>
      <c r="AK99" s="934"/>
      <c r="AL99" s="932"/>
      <c r="AM99" s="933">
        <f t="shared" si="15"/>
        <v>0</v>
      </c>
    </row>
    <row r="100" spans="1:39" ht="20.100000000000001" customHeight="1" x14ac:dyDescent="0.2">
      <c r="A100" s="923" t="s">
        <v>918</v>
      </c>
      <c r="B100" s="924">
        <f t="shared" si="16"/>
        <v>0</v>
      </c>
      <c r="C100" s="894"/>
      <c r="D100" s="926" t="s">
        <v>0</v>
      </c>
      <c r="E100" s="927" t="s">
        <v>0</v>
      </c>
      <c r="F100" s="925" t="str">
        <f t="shared" si="17"/>
        <v/>
      </c>
      <c r="G100" s="928"/>
      <c r="H100" s="928"/>
      <c r="I100" s="929"/>
      <c r="J100" s="929"/>
      <c r="K100" s="908">
        <f t="shared" si="19"/>
        <v>0</v>
      </c>
      <c r="L100" s="928"/>
      <c r="M100" s="930"/>
      <c r="N100" s="908">
        <f t="shared" si="18"/>
        <v>0</v>
      </c>
      <c r="O100" s="931"/>
      <c r="P100" s="928"/>
      <c r="Q100" s="934"/>
      <c r="R100" s="932"/>
      <c r="S100" s="933">
        <f t="shared" si="11"/>
        <v>0</v>
      </c>
      <c r="T100" s="931"/>
      <c r="U100" s="928"/>
      <c r="V100" s="934"/>
      <c r="W100" s="932"/>
      <c r="X100" s="933">
        <f t="shared" si="12"/>
        <v>0</v>
      </c>
      <c r="Y100" s="931"/>
      <c r="Z100" s="928"/>
      <c r="AA100" s="934"/>
      <c r="AB100" s="932"/>
      <c r="AC100" s="933">
        <f t="shared" si="13"/>
        <v>0</v>
      </c>
      <c r="AD100" s="931"/>
      <c r="AE100" s="928"/>
      <c r="AF100" s="934"/>
      <c r="AG100" s="932"/>
      <c r="AH100" s="933">
        <f t="shared" si="14"/>
        <v>0</v>
      </c>
      <c r="AI100" s="931"/>
      <c r="AJ100" s="928"/>
      <c r="AK100" s="934"/>
      <c r="AL100" s="932"/>
      <c r="AM100" s="933">
        <f t="shared" si="15"/>
        <v>0</v>
      </c>
    </row>
    <row r="101" spans="1:39" ht="20.100000000000001" customHeight="1" x14ac:dyDescent="0.2">
      <c r="A101" s="923" t="s">
        <v>919</v>
      </c>
      <c r="B101" s="924">
        <f t="shared" si="16"/>
        <v>0</v>
      </c>
      <c r="C101" s="894"/>
      <c r="D101" s="926" t="s">
        <v>0</v>
      </c>
      <c r="E101" s="927" t="s">
        <v>0</v>
      </c>
      <c r="F101" s="925" t="str">
        <f t="shared" si="17"/>
        <v/>
      </c>
      <c r="G101" s="928"/>
      <c r="H101" s="928"/>
      <c r="I101" s="929"/>
      <c r="J101" s="929"/>
      <c r="K101" s="908">
        <f t="shared" si="19"/>
        <v>0</v>
      </c>
      <c r="L101" s="928"/>
      <c r="M101" s="930"/>
      <c r="N101" s="908">
        <f t="shared" si="18"/>
        <v>0</v>
      </c>
      <c r="O101" s="931"/>
      <c r="P101" s="928"/>
      <c r="Q101" s="934"/>
      <c r="R101" s="932"/>
      <c r="S101" s="933">
        <f t="shared" si="11"/>
        <v>0</v>
      </c>
      <c r="T101" s="931"/>
      <c r="U101" s="928"/>
      <c r="V101" s="934"/>
      <c r="W101" s="932"/>
      <c r="X101" s="933">
        <f t="shared" si="12"/>
        <v>0</v>
      </c>
      <c r="Y101" s="931"/>
      <c r="Z101" s="928"/>
      <c r="AA101" s="934"/>
      <c r="AB101" s="932"/>
      <c r="AC101" s="933">
        <f t="shared" si="13"/>
        <v>0</v>
      </c>
      <c r="AD101" s="931"/>
      <c r="AE101" s="928"/>
      <c r="AF101" s="934"/>
      <c r="AG101" s="932"/>
      <c r="AH101" s="933">
        <f t="shared" si="14"/>
        <v>0</v>
      </c>
      <c r="AI101" s="931"/>
      <c r="AJ101" s="928"/>
      <c r="AK101" s="934"/>
      <c r="AL101" s="932"/>
      <c r="AM101" s="933">
        <f t="shared" si="15"/>
        <v>0</v>
      </c>
    </row>
    <row r="102" spans="1:39" ht="20.100000000000001" customHeight="1" x14ac:dyDescent="0.2">
      <c r="A102" s="923" t="s">
        <v>920</v>
      </c>
      <c r="B102" s="924">
        <f t="shared" si="16"/>
        <v>0</v>
      </c>
      <c r="C102" s="894"/>
      <c r="D102" s="926" t="s">
        <v>0</v>
      </c>
      <c r="E102" s="927" t="s">
        <v>0</v>
      </c>
      <c r="F102" s="925" t="str">
        <f t="shared" si="17"/>
        <v/>
      </c>
      <c r="G102" s="928"/>
      <c r="H102" s="928"/>
      <c r="I102" s="929"/>
      <c r="J102" s="929"/>
      <c r="K102" s="908">
        <f t="shared" si="19"/>
        <v>0</v>
      </c>
      <c r="L102" s="928"/>
      <c r="M102" s="930"/>
      <c r="N102" s="908">
        <f t="shared" si="18"/>
        <v>0</v>
      </c>
      <c r="O102" s="931"/>
      <c r="P102" s="928"/>
      <c r="Q102" s="934"/>
      <c r="R102" s="932"/>
      <c r="S102" s="933">
        <f t="shared" si="11"/>
        <v>0</v>
      </c>
      <c r="T102" s="931"/>
      <c r="U102" s="928"/>
      <c r="V102" s="934"/>
      <c r="W102" s="932"/>
      <c r="X102" s="933">
        <f t="shared" si="12"/>
        <v>0</v>
      </c>
      <c r="Y102" s="931"/>
      <c r="Z102" s="928"/>
      <c r="AA102" s="934"/>
      <c r="AB102" s="932"/>
      <c r="AC102" s="933">
        <f t="shared" si="13"/>
        <v>0</v>
      </c>
      <c r="AD102" s="931"/>
      <c r="AE102" s="928"/>
      <c r="AF102" s="934"/>
      <c r="AG102" s="932"/>
      <c r="AH102" s="933">
        <f t="shared" si="14"/>
        <v>0</v>
      </c>
      <c r="AI102" s="931"/>
      <c r="AJ102" s="928"/>
      <c r="AK102" s="934"/>
      <c r="AL102" s="932"/>
      <c r="AM102" s="933">
        <f t="shared" si="15"/>
        <v>0</v>
      </c>
    </row>
    <row r="103" spans="1:39" ht="20.100000000000001" customHeight="1" x14ac:dyDescent="0.2">
      <c r="A103" s="923" t="s">
        <v>921</v>
      </c>
      <c r="B103" s="924">
        <f t="shared" si="16"/>
        <v>0</v>
      </c>
      <c r="C103" s="894"/>
      <c r="D103" s="926" t="s">
        <v>0</v>
      </c>
      <c r="E103" s="927" t="s">
        <v>0</v>
      </c>
      <c r="F103" s="925" t="str">
        <f t="shared" si="17"/>
        <v/>
      </c>
      <c r="G103" s="928"/>
      <c r="H103" s="928"/>
      <c r="I103" s="929"/>
      <c r="J103" s="929"/>
      <c r="K103" s="908">
        <f t="shared" si="19"/>
        <v>0</v>
      </c>
      <c r="L103" s="928"/>
      <c r="M103" s="930"/>
      <c r="N103" s="908">
        <f t="shared" si="18"/>
        <v>0</v>
      </c>
      <c r="O103" s="931"/>
      <c r="P103" s="928"/>
      <c r="Q103" s="934"/>
      <c r="R103" s="932"/>
      <c r="S103" s="933">
        <f t="shared" si="11"/>
        <v>0</v>
      </c>
      <c r="T103" s="931"/>
      <c r="U103" s="928"/>
      <c r="V103" s="934"/>
      <c r="W103" s="932"/>
      <c r="X103" s="933">
        <f t="shared" si="12"/>
        <v>0</v>
      </c>
      <c r="Y103" s="931"/>
      <c r="Z103" s="928"/>
      <c r="AA103" s="934"/>
      <c r="AB103" s="932"/>
      <c r="AC103" s="933">
        <f t="shared" si="13"/>
        <v>0</v>
      </c>
      <c r="AD103" s="931"/>
      <c r="AE103" s="928"/>
      <c r="AF103" s="934"/>
      <c r="AG103" s="932"/>
      <c r="AH103" s="933">
        <f t="shared" si="14"/>
        <v>0</v>
      </c>
      <c r="AI103" s="931"/>
      <c r="AJ103" s="928"/>
      <c r="AK103" s="934"/>
      <c r="AL103" s="932"/>
      <c r="AM103" s="933">
        <f t="shared" si="15"/>
        <v>0</v>
      </c>
    </row>
    <row r="104" spans="1:39" ht="20.100000000000001" customHeight="1" x14ac:dyDescent="0.2">
      <c r="A104" s="923" t="s">
        <v>922</v>
      </c>
      <c r="B104" s="924">
        <f t="shared" si="16"/>
        <v>0</v>
      </c>
      <c r="C104" s="894"/>
      <c r="D104" s="926" t="s">
        <v>0</v>
      </c>
      <c r="E104" s="927" t="s">
        <v>0</v>
      </c>
      <c r="F104" s="925" t="str">
        <f t="shared" si="17"/>
        <v/>
      </c>
      <c r="G104" s="928"/>
      <c r="H104" s="928"/>
      <c r="I104" s="929"/>
      <c r="J104" s="929"/>
      <c r="K104" s="908">
        <f t="shared" si="19"/>
        <v>0</v>
      </c>
      <c r="L104" s="928"/>
      <c r="M104" s="930"/>
      <c r="N104" s="908">
        <f t="shared" si="18"/>
        <v>0</v>
      </c>
      <c r="O104" s="931"/>
      <c r="P104" s="928"/>
      <c r="Q104" s="934"/>
      <c r="R104" s="932"/>
      <c r="S104" s="933">
        <f t="shared" si="11"/>
        <v>0</v>
      </c>
      <c r="T104" s="931"/>
      <c r="U104" s="928"/>
      <c r="V104" s="934"/>
      <c r="W104" s="932"/>
      <c r="X104" s="933">
        <f t="shared" si="12"/>
        <v>0</v>
      </c>
      <c r="Y104" s="931"/>
      <c r="Z104" s="928"/>
      <c r="AA104" s="934"/>
      <c r="AB104" s="932"/>
      <c r="AC104" s="933">
        <f t="shared" si="13"/>
        <v>0</v>
      </c>
      <c r="AD104" s="931"/>
      <c r="AE104" s="928"/>
      <c r="AF104" s="934"/>
      <c r="AG104" s="932"/>
      <c r="AH104" s="933">
        <f t="shared" si="14"/>
        <v>0</v>
      </c>
      <c r="AI104" s="931"/>
      <c r="AJ104" s="928"/>
      <c r="AK104" s="934"/>
      <c r="AL104" s="932"/>
      <c r="AM104" s="933">
        <f t="shared" si="15"/>
        <v>0</v>
      </c>
    </row>
    <row r="105" spans="1:39" ht="20.100000000000001" customHeight="1" x14ac:dyDescent="0.2">
      <c r="A105" s="923" t="s">
        <v>923</v>
      </c>
      <c r="B105" s="924">
        <f t="shared" si="16"/>
        <v>0</v>
      </c>
      <c r="C105" s="894"/>
      <c r="D105" s="926" t="s">
        <v>0</v>
      </c>
      <c r="E105" s="927" t="s">
        <v>0</v>
      </c>
      <c r="F105" s="925" t="str">
        <f t="shared" si="17"/>
        <v/>
      </c>
      <c r="G105" s="928"/>
      <c r="H105" s="928"/>
      <c r="I105" s="929"/>
      <c r="J105" s="929"/>
      <c r="K105" s="908">
        <f t="shared" si="19"/>
        <v>0</v>
      </c>
      <c r="L105" s="928"/>
      <c r="M105" s="930"/>
      <c r="N105" s="908">
        <f t="shared" si="18"/>
        <v>0</v>
      </c>
      <c r="O105" s="931"/>
      <c r="P105" s="928"/>
      <c r="Q105" s="934"/>
      <c r="R105" s="932"/>
      <c r="S105" s="933">
        <f t="shared" si="11"/>
        <v>0</v>
      </c>
      <c r="T105" s="931"/>
      <c r="U105" s="928"/>
      <c r="V105" s="934"/>
      <c r="W105" s="932"/>
      <c r="X105" s="933">
        <f t="shared" si="12"/>
        <v>0</v>
      </c>
      <c r="Y105" s="931"/>
      <c r="Z105" s="928"/>
      <c r="AA105" s="934"/>
      <c r="AB105" s="932"/>
      <c r="AC105" s="933">
        <f t="shared" si="13"/>
        <v>0</v>
      </c>
      <c r="AD105" s="931"/>
      <c r="AE105" s="928"/>
      <c r="AF105" s="934"/>
      <c r="AG105" s="932"/>
      <c r="AH105" s="933">
        <f t="shared" si="14"/>
        <v>0</v>
      </c>
      <c r="AI105" s="931"/>
      <c r="AJ105" s="928"/>
      <c r="AK105" s="934"/>
      <c r="AL105" s="932"/>
      <c r="AM105" s="933">
        <f t="shared" si="15"/>
        <v>0</v>
      </c>
    </row>
    <row r="106" spans="1:39" ht="20.100000000000001" customHeight="1" x14ac:dyDescent="0.2">
      <c r="A106" s="923" t="s">
        <v>924</v>
      </c>
      <c r="B106" s="924">
        <f t="shared" si="16"/>
        <v>0</v>
      </c>
      <c r="C106" s="894"/>
      <c r="D106" s="926" t="s">
        <v>0</v>
      </c>
      <c r="E106" s="927" t="s">
        <v>0</v>
      </c>
      <c r="F106" s="925" t="str">
        <f t="shared" si="17"/>
        <v/>
      </c>
      <c r="G106" s="928"/>
      <c r="H106" s="928"/>
      <c r="I106" s="929"/>
      <c r="J106" s="929"/>
      <c r="K106" s="908">
        <f t="shared" si="19"/>
        <v>0</v>
      </c>
      <c r="L106" s="928"/>
      <c r="M106" s="930"/>
      <c r="N106" s="908">
        <f t="shared" si="18"/>
        <v>0</v>
      </c>
      <c r="O106" s="931"/>
      <c r="P106" s="928"/>
      <c r="Q106" s="934"/>
      <c r="R106" s="932"/>
      <c r="S106" s="933">
        <f t="shared" si="11"/>
        <v>0</v>
      </c>
      <c r="T106" s="931"/>
      <c r="U106" s="928"/>
      <c r="V106" s="934"/>
      <c r="W106" s="932"/>
      <c r="X106" s="933">
        <f t="shared" si="12"/>
        <v>0</v>
      </c>
      <c r="Y106" s="931"/>
      <c r="Z106" s="928"/>
      <c r="AA106" s="934"/>
      <c r="AB106" s="932"/>
      <c r="AC106" s="933">
        <f t="shared" si="13"/>
        <v>0</v>
      </c>
      <c r="AD106" s="931"/>
      <c r="AE106" s="928"/>
      <c r="AF106" s="934"/>
      <c r="AG106" s="932"/>
      <c r="AH106" s="933">
        <f t="shared" si="14"/>
        <v>0</v>
      </c>
      <c r="AI106" s="931"/>
      <c r="AJ106" s="928"/>
      <c r="AK106" s="934"/>
      <c r="AL106" s="932"/>
      <c r="AM106" s="933">
        <f t="shared" si="15"/>
        <v>0</v>
      </c>
    </row>
    <row r="107" spans="1:39" ht="20.100000000000001" customHeight="1" x14ac:dyDescent="0.2">
      <c r="A107" s="923" t="s">
        <v>925</v>
      </c>
      <c r="B107" s="924">
        <f t="shared" si="16"/>
        <v>0</v>
      </c>
      <c r="C107" s="894"/>
      <c r="D107" s="926" t="s">
        <v>0</v>
      </c>
      <c r="E107" s="927" t="s">
        <v>0</v>
      </c>
      <c r="F107" s="925" t="str">
        <f t="shared" si="17"/>
        <v/>
      </c>
      <c r="G107" s="928"/>
      <c r="H107" s="928"/>
      <c r="I107" s="929"/>
      <c r="J107" s="929"/>
      <c r="K107" s="908">
        <f t="shared" si="19"/>
        <v>0</v>
      </c>
      <c r="L107" s="928"/>
      <c r="M107" s="930"/>
      <c r="N107" s="908">
        <f t="shared" si="18"/>
        <v>0</v>
      </c>
      <c r="O107" s="931"/>
      <c r="P107" s="928"/>
      <c r="Q107" s="934"/>
      <c r="R107" s="932"/>
      <c r="S107" s="933">
        <f t="shared" si="11"/>
        <v>0</v>
      </c>
      <c r="T107" s="931"/>
      <c r="U107" s="928"/>
      <c r="V107" s="934"/>
      <c r="W107" s="932"/>
      <c r="X107" s="933">
        <f t="shared" si="12"/>
        <v>0</v>
      </c>
      <c r="Y107" s="931"/>
      <c r="Z107" s="928"/>
      <c r="AA107" s="934"/>
      <c r="AB107" s="932"/>
      <c r="AC107" s="933">
        <f t="shared" si="13"/>
        <v>0</v>
      </c>
      <c r="AD107" s="931"/>
      <c r="AE107" s="928"/>
      <c r="AF107" s="934"/>
      <c r="AG107" s="932"/>
      <c r="AH107" s="933">
        <f t="shared" si="14"/>
        <v>0</v>
      </c>
      <c r="AI107" s="931"/>
      <c r="AJ107" s="928"/>
      <c r="AK107" s="934"/>
      <c r="AL107" s="932"/>
      <c r="AM107" s="933">
        <f t="shared" si="15"/>
        <v>0</v>
      </c>
    </row>
    <row r="108" spans="1:39" ht="20.100000000000001" customHeight="1" x14ac:dyDescent="0.2">
      <c r="A108" s="923" t="s">
        <v>926</v>
      </c>
      <c r="B108" s="924">
        <f t="shared" si="16"/>
        <v>0</v>
      </c>
      <c r="C108" s="894"/>
      <c r="D108" s="926" t="s">
        <v>0</v>
      </c>
      <c r="E108" s="927" t="s">
        <v>0</v>
      </c>
      <c r="F108" s="925" t="str">
        <f t="shared" si="17"/>
        <v/>
      </c>
      <c r="G108" s="928"/>
      <c r="H108" s="928"/>
      <c r="I108" s="929"/>
      <c r="J108" s="929"/>
      <c r="K108" s="908">
        <f t="shared" si="19"/>
        <v>0</v>
      </c>
      <c r="L108" s="928"/>
      <c r="M108" s="930"/>
      <c r="N108" s="908">
        <f t="shared" si="18"/>
        <v>0</v>
      </c>
      <c r="O108" s="931"/>
      <c r="P108" s="928"/>
      <c r="Q108" s="934"/>
      <c r="R108" s="932"/>
      <c r="S108" s="933">
        <f t="shared" si="11"/>
        <v>0</v>
      </c>
      <c r="T108" s="931"/>
      <c r="U108" s="928"/>
      <c r="V108" s="934"/>
      <c r="W108" s="932"/>
      <c r="X108" s="933">
        <f t="shared" si="12"/>
        <v>0</v>
      </c>
      <c r="Y108" s="931"/>
      <c r="Z108" s="928"/>
      <c r="AA108" s="934"/>
      <c r="AB108" s="932"/>
      <c r="AC108" s="933">
        <f t="shared" si="13"/>
        <v>0</v>
      </c>
      <c r="AD108" s="931"/>
      <c r="AE108" s="928"/>
      <c r="AF108" s="934"/>
      <c r="AG108" s="932"/>
      <c r="AH108" s="933">
        <f t="shared" si="14"/>
        <v>0</v>
      </c>
      <c r="AI108" s="931"/>
      <c r="AJ108" s="928"/>
      <c r="AK108" s="934"/>
      <c r="AL108" s="932"/>
      <c r="AM108" s="933">
        <f t="shared" si="15"/>
        <v>0</v>
      </c>
    </row>
    <row r="109" spans="1:39" ht="20.100000000000001" customHeight="1" x14ac:dyDescent="0.2">
      <c r="A109" s="923" t="s">
        <v>927</v>
      </c>
      <c r="B109" s="924">
        <f t="shared" si="16"/>
        <v>0</v>
      </c>
      <c r="C109" s="894"/>
      <c r="D109" s="926" t="s">
        <v>0</v>
      </c>
      <c r="E109" s="927" t="s">
        <v>0</v>
      </c>
      <c r="F109" s="925" t="str">
        <f t="shared" si="17"/>
        <v/>
      </c>
      <c r="G109" s="928"/>
      <c r="H109" s="928"/>
      <c r="I109" s="929"/>
      <c r="J109" s="929"/>
      <c r="K109" s="908">
        <f t="shared" si="19"/>
        <v>0</v>
      </c>
      <c r="L109" s="928"/>
      <c r="M109" s="930"/>
      <c r="N109" s="908">
        <f t="shared" si="18"/>
        <v>0</v>
      </c>
      <c r="O109" s="931"/>
      <c r="P109" s="928"/>
      <c r="Q109" s="934"/>
      <c r="R109" s="932"/>
      <c r="S109" s="933">
        <f t="shared" si="11"/>
        <v>0</v>
      </c>
      <c r="T109" s="931"/>
      <c r="U109" s="928"/>
      <c r="V109" s="934"/>
      <c r="W109" s="932"/>
      <c r="X109" s="933">
        <f t="shared" si="12"/>
        <v>0</v>
      </c>
      <c r="Y109" s="931"/>
      <c r="Z109" s="928"/>
      <c r="AA109" s="934"/>
      <c r="AB109" s="932"/>
      <c r="AC109" s="933">
        <f t="shared" si="13"/>
        <v>0</v>
      </c>
      <c r="AD109" s="931"/>
      <c r="AE109" s="928"/>
      <c r="AF109" s="934"/>
      <c r="AG109" s="932"/>
      <c r="AH109" s="933">
        <f t="shared" si="14"/>
        <v>0</v>
      </c>
      <c r="AI109" s="931"/>
      <c r="AJ109" s="928"/>
      <c r="AK109" s="934"/>
      <c r="AL109" s="932"/>
      <c r="AM109" s="933">
        <f t="shared" si="15"/>
        <v>0</v>
      </c>
    </row>
    <row r="110" spans="1:39" ht="20.100000000000001" customHeight="1" x14ac:dyDescent="0.2">
      <c r="A110" s="923" t="s">
        <v>928</v>
      </c>
      <c r="B110" s="924">
        <f t="shared" si="16"/>
        <v>0</v>
      </c>
      <c r="C110" s="894"/>
      <c r="D110" s="926" t="s">
        <v>0</v>
      </c>
      <c r="E110" s="927" t="s">
        <v>0</v>
      </c>
      <c r="F110" s="925" t="str">
        <f t="shared" si="17"/>
        <v/>
      </c>
      <c r="G110" s="928"/>
      <c r="H110" s="928"/>
      <c r="I110" s="929"/>
      <c r="J110" s="929"/>
      <c r="K110" s="908">
        <f t="shared" si="19"/>
        <v>0</v>
      </c>
      <c r="L110" s="928"/>
      <c r="M110" s="930"/>
      <c r="N110" s="908">
        <f t="shared" si="18"/>
        <v>0</v>
      </c>
      <c r="O110" s="931"/>
      <c r="P110" s="928"/>
      <c r="Q110" s="934"/>
      <c r="R110" s="932"/>
      <c r="S110" s="933">
        <f t="shared" si="11"/>
        <v>0</v>
      </c>
      <c r="T110" s="931"/>
      <c r="U110" s="928"/>
      <c r="V110" s="934"/>
      <c r="W110" s="932"/>
      <c r="X110" s="933">
        <f t="shared" si="12"/>
        <v>0</v>
      </c>
      <c r="Y110" s="931"/>
      <c r="Z110" s="928"/>
      <c r="AA110" s="934"/>
      <c r="AB110" s="932"/>
      <c r="AC110" s="933">
        <f t="shared" si="13"/>
        <v>0</v>
      </c>
      <c r="AD110" s="931"/>
      <c r="AE110" s="928"/>
      <c r="AF110" s="934"/>
      <c r="AG110" s="932"/>
      <c r="AH110" s="933">
        <f t="shared" si="14"/>
        <v>0</v>
      </c>
      <c r="AI110" s="931"/>
      <c r="AJ110" s="928"/>
      <c r="AK110" s="934"/>
      <c r="AL110" s="932"/>
      <c r="AM110" s="933">
        <f t="shared" si="15"/>
        <v>0</v>
      </c>
    </row>
    <row r="111" spans="1:39" ht="20.100000000000001" customHeight="1" x14ac:dyDescent="0.2">
      <c r="A111" s="923" t="s">
        <v>929</v>
      </c>
      <c r="B111" s="924">
        <f t="shared" si="16"/>
        <v>0</v>
      </c>
      <c r="C111" s="894"/>
      <c r="D111" s="926" t="s">
        <v>0</v>
      </c>
      <c r="E111" s="927" t="s">
        <v>0</v>
      </c>
      <c r="F111" s="925" t="str">
        <f t="shared" si="17"/>
        <v/>
      </c>
      <c r="G111" s="928"/>
      <c r="H111" s="928"/>
      <c r="I111" s="929"/>
      <c r="J111" s="929"/>
      <c r="K111" s="908">
        <f t="shared" si="19"/>
        <v>0</v>
      </c>
      <c r="L111" s="928"/>
      <c r="M111" s="930"/>
      <c r="N111" s="908">
        <f t="shared" si="18"/>
        <v>0</v>
      </c>
      <c r="O111" s="931"/>
      <c r="P111" s="928"/>
      <c r="Q111" s="934"/>
      <c r="R111" s="932"/>
      <c r="S111" s="933">
        <f t="shared" si="11"/>
        <v>0</v>
      </c>
      <c r="T111" s="931"/>
      <c r="U111" s="928"/>
      <c r="V111" s="934"/>
      <c r="W111" s="932"/>
      <c r="X111" s="933">
        <f t="shared" si="12"/>
        <v>0</v>
      </c>
      <c r="Y111" s="931"/>
      <c r="Z111" s="928"/>
      <c r="AA111" s="934"/>
      <c r="AB111" s="932"/>
      <c r="AC111" s="933">
        <f t="shared" si="13"/>
        <v>0</v>
      </c>
      <c r="AD111" s="931"/>
      <c r="AE111" s="928"/>
      <c r="AF111" s="934"/>
      <c r="AG111" s="932"/>
      <c r="AH111" s="933">
        <f t="shared" si="14"/>
        <v>0</v>
      </c>
      <c r="AI111" s="931"/>
      <c r="AJ111" s="928"/>
      <c r="AK111" s="934"/>
      <c r="AL111" s="932"/>
      <c r="AM111" s="933">
        <f t="shared" si="15"/>
        <v>0</v>
      </c>
    </row>
    <row r="112" spans="1:39" ht="20.100000000000001" customHeight="1" x14ac:dyDescent="0.2">
      <c r="A112" s="923" t="s">
        <v>930</v>
      </c>
      <c r="B112" s="924">
        <f t="shared" si="16"/>
        <v>0</v>
      </c>
      <c r="C112" s="894"/>
      <c r="D112" s="926" t="s">
        <v>0</v>
      </c>
      <c r="E112" s="927" t="s">
        <v>0</v>
      </c>
      <c r="F112" s="925" t="str">
        <f t="shared" si="17"/>
        <v/>
      </c>
      <c r="G112" s="928"/>
      <c r="H112" s="928"/>
      <c r="I112" s="929"/>
      <c r="J112" s="929"/>
      <c r="K112" s="908">
        <f t="shared" si="19"/>
        <v>0</v>
      </c>
      <c r="L112" s="928"/>
      <c r="M112" s="930"/>
      <c r="N112" s="908">
        <f t="shared" si="18"/>
        <v>0</v>
      </c>
      <c r="O112" s="931"/>
      <c r="P112" s="928"/>
      <c r="Q112" s="934"/>
      <c r="R112" s="932"/>
      <c r="S112" s="933">
        <f t="shared" si="11"/>
        <v>0</v>
      </c>
      <c r="T112" s="931"/>
      <c r="U112" s="928"/>
      <c r="V112" s="934"/>
      <c r="W112" s="932"/>
      <c r="X112" s="933">
        <f t="shared" si="12"/>
        <v>0</v>
      </c>
      <c r="Y112" s="931"/>
      <c r="Z112" s="928"/>
      <c r="AA112" s="934"/>
      <c r="AB112" s="932"/>
      <c r="AC112" s="933">
        <f t="shared" si="13"/>
        <v>0</v>
      </c>
      <c r="AD112" s="931"/>
      <c r="AE112" s="928"/>
      <c r="AF112" s="934"/>
      <c r="AG112" s="932"/>
      <c r="AH112" s="933">
        <f t="shared" si="14"/>
        <v>0</v>
      </c>
      <c r="AI112" s="931"/>
      <c r="AJ112" s="928"/>
      <c r="AK112" s="934"/>
      <c r="AL112" s="932"/>
      <c r="AM112" s="933">
        <f t="shared" si="15"/>
        <v>0</v>
      </c>
    </row>
    <row r="113" spans="1:39" ht="20.100000000000001" customHeight="1" x14ac:dyDescent="0.2">
      <c r="A113" s="923" t="s">
        <v>931</v>
      </c>
      <c r="B113" s="924">
        <f t="shared" si="16"/>
        <v>0</v>
      </c>
      <c r="C113" s="894"/>
      <c r="D113" s="926" t="s">
        <v>0</v>
      </c>
      <c r="E113" s="927" t="s">
        <v>0</v>
      </c>
      <c r="F113" s="925" t="str">
        <f t="shared" si="17"/>
        <v/>
      </c>
      <c r="G113" s="928"/>
      <c r="H113" s="928"/>
      <c r="I113" s="929"/>
      <c r="J113" s="929"/>
      <c r="K113" s="908">
        <f t="shared" si="19"/>
        <v>0</v>
      </c>
      <c r="L113" s="928"/>
      <c r="M113" s="930"/>
      <c r="N113" s="908">
        <f t="shared" si="18"/>
        <v>0</v>
      </c>
      <c r="O113" s="931"/>
      <c r="P113" s="928"/>
      <c r="Q113" s="934"/>
      <c r="R113" s="932"/>
      <c r="S113" s="933">
        <f t="shared" si="11"/>
        <v>0</v>
      </c>
      <c r="T113" s="931"/>
      <c r="U113" s="928"/>
      <c r="V113" s="934"/>
      <c r="W113" s="932"/>
      <c r="X113" s="933">
        <f t="shared" si="12"/>
        <v>0</v>
      </c>
      <c r="Y113" s="931"/>
      <c r="Z113" s="928"/>
      <c r="AA113" s="934"/>
      <c r="AB113" s="932"/>
      <c r="AC113" s="933">
        <f t="shared" si="13"/>
        <v>0</v>
      </c>
      <c r="AD113" s="931"/>
      <c r="AE113" s="928"/>
      <c r="AF113" s="934"/>
      <c r="AG113" s="932"/>
      <c r="AH113" s="933">
        <f t="shared" si="14"/>
        <v>0</v>
      </c>
      <c r="AI113" s="931"/>
      <c r="AJ113" s="928"/>
      <c r="AK113" s="934"/>
      <c r="AL113" s="932"/>
      <c r="AM113" s="933">
        <f t="shared" si="15"/>
        <v>0</v>
      </c>
    </row>
    <row r="114" spans="1:39" ht="20.100000000000001" customHeight="1" x14ac:dyDescent="0.2">
      <c r="A114" s="923" t="s">
        <v>932</v>
      </c>
      <c r="B114" s="924">
        <f t="shared" si="16"/>
        <v>0</v>
      </c>
      <c r="C114" s="894"/>
      <c r="D114" s="926" t="s">
        <v>0</v>
      </c>
      <c r="E114" s="927" t="s">
        <v>0</v>
      </c>
      <c r="F114" s="925" t="str">
        <f t="shared" si="17"/>
        <v/>
      </c>
      <c r="G114" s="928"/>
      <c r="H114" s="928"/>
      <c r="I114" s="929"/>
      <c r="J114" s="929"/>
      <c r="K114" s="908">
        <f t="shared" si="19"/>
        <v>0</v>
      </c>
      <c r="L114" s="928"/>
      <c r="M114" s="930"/>
      <c r="N114" s="908">
        <f t="shared" si="18"/>
        <v>0</v>
      </c>
      <c r="O114" s="931"/>
      <c r="P114" s="928"/>
      <c r="Q114" s="934"/>
      <c r="R114" s="932"/>
      <c r="S114" s="933">
        <f t="shared" si="11"/>
        <v>0</v>
      </c>
      <c r="T114" s="931"/>
      <c r="U114" s="928"/>
      <c r="V114" s="934"/>
      <c r="W114" s="932"/>
      <c r="X114" s="933">
        <f t="shared" si="12"/>
        <v>0</v>
      </c>
      <c r="Y114" s="931"/>
      <c r="Z114" s="928"/>
      <c r="AA114" s="934"/>
      <c r="AB114" s="932"/>
      <c r="AC114" s="933">
        <f t="shared" si="13"/>
        <v>0</v>
      </c>
      <c r="AD114" s="931"/>
      <c r="AE114" s="928"/>
      <c r="AF114" s="934"/>
      <c r="AG114" s="932"/>
      <c r="AH114" s="933">
        <f t="shared" si="14"/>
        <v>0</v>
      </c>
      <c r="AI114" s="931"/>
      <c r="AJ114" s="928"/>
      <c r="AK114" s="934"/>
      <c r="AL114" s="932"/>
      <c r="AM114" s="933">
        <f t="shared" si="15"/>
        <v>0</v>
      </c>
    </row>
    <row r="115" spans="1:39" ht="20.100000000000001" customHeight="1" x14ac:dyDescent="0.2">
      <c r="A115" s="923" t="s">
        <v>933</v>
      </c>
      <c r="B115" s="924">
        <f t="shared" si="16"/>
        <v>0</v>
      </c>
      <c r="C115" s="894"/>
      <c r="D115" s="926" t="s">
        <v>0</v>
      </c>
      <c r="E115" s="927" t="s">
        <v>0</v>
      </c>
      <c r="F115" s="925" t="str">
        <f t="shared" si="17"/>
        <v/>
      </c>
      <c r="G115" s="928"/>
      <c r="H115" s="928"/>
      <c r="I115" s="929"/>
      <c r="J115" s="929"/>
      <c r="K115" s="908">
        <f t="shared" si="19"/>
        <v>0</v>
      </c>
      <c r="L115" s="928"/>
      <c r="M115" s="930"/>
      <c r="N115" s="908">
        <f t="shared" si="18"/>
        <v>0</v>
      </c>
      <c r="O115" s="931"/>
      <c r="P115" s="928"/>
      <c r="Q115" s="934"/>
      <c r="R115" s="932"/>
      <c r="S115" s="933">
        <f t="shared" si="11"/>
        <v>0</v>
      </c>
      <c r="T115" s="931"/>
      <c r="U115" s="928"/>
      <c r="V115" s="934"/>
      <c r="W115" s="932"/>
      <c r="X115" s="933">
        <f t="shared" si="12"/>
        <v>0</v>
      </c>
      <c r="Y115" s="931"/>
      <c r="Z115" s="928"/>
      <c r="AA115" s="934"/>
      <c r="AB115" s="932"/>
      <c r="AC115" s="933">
        <f t="shared" si="13"/>
        <v>0</v>
      </c>
      <c r="AD115" s="931"/>
      <c r="AE115" s="928"/>
      <c r="AF115" s="934"/>
      <c r="AG115" s="932"/>
      <c r="AH115" s="933">
        <f t="shared" si="14"/>
        <v>0</v>
      </c>
      <c r="AI115" s="931"/>
      <c r="AJ115" s="928"/>
      <c r="AK115" s="934"/>
      <c r="AL115" s="932"/>
      <c r="AM115" s="933">
        <f t="shared" si="15"/>
        <v>0</v>
      </c>
    </row>
    <row r="116" spans="1:39" ht="20.100000000000001" customHeight="1" x14ac:dyDescent="0.2">
      <c r="A116" s="923" t="s">
        <v>934</v>
      </c>
      <c r="B116" s="924">
        <f t="shared" si="16"/>
        <v>0</v>
      </c>
      <c r="C116" s="894"/>
      <c r="D116" s="926" t="s">
        <v>0</v>
      </c>
      <c r="E116" s="927" t="s">
        <v>0</v>
      </c>
      <c r="F116" s="925" t="str">
        <f t="shared" si="17"/>
        <v/>
      </c>
      <c r="G116" s="928"/>
      <c r="H116" s="928"/>
      <c r="I116" s="929"/>
      <c r="J116" s="929"/>
      <c r="K116" s="908">
        <f t="shared" si="19"/>
        <v>0</v>
      </c>
      <c r="L116" s="928"/>
      <c r="M116" s="930"/>
      <c r="N116" s="908">
        <f t="shared" si="18"/>
        <v>0</v>
      </c>
      <c r="O116" s="931"/>
      <c r="P116" s="928"/>
      <c r="Q116" s="934"/>
      <c r="R116" s="932"/>
      <c r="S116" s="933">
        <f t="shared" si="11"/>
        <v>0</v>
      </c>
      <c r="T116" s="931"/>
      <c r="U116" s="928"/>
      <c r="V116" s="934"/>
      <c r="W116" s="932"/>
      <c r="X116" s="933">
        <f t="shared" si="12"/>
        <v>0</v>
      </c>
      <c r="Y116" s="931"/>
      <c r="Z116" s="928"/>
      <c r="AA116" s="934"/>
      <c r="AB116" s="932"/>
      <c r="AC116" s="933">
        <f t="shared" si="13"/>
        <v>0</v>
      </c>
      <c r="AD116" s="931"/>
      <c r="AE116" s="928"/>
      <c r="AF116" s="934"/>
      <c r="AG116" s="932"/>
      <c r="AH116" s="933">
        <f t="shared" si="14"/>
        <v>0</v>
      </c>
      <c r="AI116" s="931"/>
      <c r="AJ116" s="928"/>
      <c r="AK116" s="934"/>
      <c r="AL116" s="932"/>
      <c r="AM116" s="933">
        <f t="shared" si="15"/>
        <v>0</v>
      </c>
    </row>
    <row r="117" spans="1:39" ht="20.100000000000001" customHeight="1" x14ac:dyDescent="0.2">
      <c r="A117" s="923" t="s">
        <v>935</v>
      </c>
      <c r="B117" s="924">
        <f t="shared" si="16"/>
        <v>0</v>
      </c>
      <c r="C117" s="894"/>
      <c r="D117" s="926" t="s">
        <v>0</v>
      </c>
      <c r="E117" s="927" t="s">
        <v>0</v>
      </c>
      <c r="F117" s="925" t="str">
        <f t="shared" si="17"/>
        <v/>
      </c>
      <c r="G117" s="928"/>
      <c r="H117" s="928"/>
      <c r="I117" s="929"/>
      <c r="J117" s="929"/>
      <c r="K117" s="908">
        <f t="shared" si="19"/>
        <v>0</v>
      </c>
      <c r="L117" s="928"/>
      <c r="M117" s="930"/>
      <c r="N117" s="908">
        <f t="shared" si="18"/>
        <v>0</v>
      </c>
      <c r="O117" s="931"/>
      <c r="P117" s="928"/>
      <c r="Q117" s="934"/>
      <c r="R117" s="932"/>
      <c r="S117" s="933">
        <f t="shared" si="11"/>
        <v>0</v>
      </c>
      <c r="T117" s="931"/>
      <c r="U117" s="928"/>
      <c r="V117" s="934"/>
      <c r="W117" s="932"/>
      <c r="X117" s="933">
        <f t="shared" si="12"/>
        <v>0</v>
      </c>
      <c r="Y117" s="931"/>
      <c r="Z117" s="928"/>
      <c r="AA117" s="934"/>
      <c r="AB117" s="932"/>
      <c r="AC117" s="933">
        <f t="shared" si="13"/>
        <v>0</v>
      </c>
      <c r="AD117" s="931"/>
      <c r="AE117" s="928"/>
      <c r="AF117" s="934"/>
      <c r="AG117" s="932"/>
      <c r="AH117" s="933">
        <f t="shared" si="14"/>
        <v>0</v>
      </c>
      <c r="AI117" s="931"/>
      <c r="AJ117" s="928"/>
      <c r="AK117" s="934"/>
      <c r="AL117" s="932"/>
      <c r="AM117" s="933">
        <f t="shared" si="15"/>
        <v>0</v>
      </c>
    </row>
    <row r="118" spans="1:39" ht="20.100000000000001" customHeight="1" x14ac:dyDescent="0.2">
      <c r="A118" s="923" t="s">
        <v>936</v>
      </c>
      <c r="B118" s="924">
        <f t="shared" si="16"/>
        <v>0</v>
      </c>
      <c r="C118" s="894"/>
      <c r="D118" s="926" t="s">
        <v>0</v>
      </c>
      <c r="E118" s="927" t="s">
        <v>0</v>
      </c>
      <c r="F118" s="925" t="str">
        <f t="shared" si="17"/>
        <v/>
      </c>
      <c r="G118" s="928"/>
      <c r="H118" s="928"/>
      <c r="I118" s="929"/>
      <c r="J118" s="929"/>
      <c r="K118" s="908">
        <f t="shared" si="19"/>
        <v>0</v>
      </c>
      <c r="L118" s="928"/>
      <c r="M118" s="930"/>
      <c r="N118" s="908">
        <f t="shared" si="18"/>
        <v>0</v>
      </c>
      <c r="O118" s="931"/>
      <c r="P118" s="928"/>
      <c r="Q118" s="934"/>
      <c r="R118" s="932"/>
      <c r="S118" s="933">
        <f t="shared" si="11"/>
        <v>0</v>
      </c>
      <c r="T118" s="931"/>
      <c r="U118" s="928"/>
      <c r="V118" s="934"/>
      <c r="W118" s="932"/>
      <c r="X118" s="933">
        <f t="shared" si="12"/>
        <v>0</v>
      </c>
      <c r="Y118" s="931"/>
      <c r="Z118" s="928"/>
      <c r="AA118" s="934"/>
      <c r="AB118" s="932"/>
      <c r="AC118" s="933">
        <f t="shared" si="13"/>
        <v>0</v>
      </c>
      <c r="AD118" s="931"/>
      <c r="AE118" s="928"/>
      <c r="AF118" s="934"/>
      <c r="AG118" s="932"/>
      <c r="AH118" s="933">
        <f t="shared" si="14"/>
        <v>0</v>
      </c>
      <c r="AI118" s="931"/>
      <c r="AJ118" s="928"/>
      <c r="AK118" s="934"/>
      <c r="AL118" s="932"/>
      <c r="AM118" s="933">
        <f t="shared" si="15"/>
        <v>0</v>
      </c>
    </row>
    <row r="119" spans="1:39" ht="20.100000000000001" customHeight="1" x14ac:dyDescent="0.2">
      <c r="A119" s="923" t="s">
        <v>937</v>
      </c>
      <c r="B119" s="924">
        <f t="shared" si="16"/>
        <v>0</v>
      </c>
      <c r="C119" s="894"/>
      <c r="D119" s="926" t="s">
        <v>0</v>
      </c>
      <c r="E119" s="927" t="s">
        <v>0</v>
      </c>
      <c r="F119" s="925" t="str">
        <f t="shared" si="17"/>
        <v/>
      </c>
      <c r="G119" s="928"/>
      <c r="H119" s="928"/>
      <c r="I119" s="929"/>
      <c r="J119" s="929"/>
      <c r="K119" s="908">
        <f t="shared" si="19"/>
        <v>0</v>
      </c>
      <c r="L119" s="928"/>
      <c r="M119" s="930"/>
      <c r="N119" s="908">
        <f t="shared" si="18"/>
        <v>0</v>
      </c>
      <c r="O119" s="931"/>
      <c r="P119" s="928"/>
      <c r="Q119" s="934"/>
      <c r="R119" s="932"/>
      <c r="S119" s="933">
        <f t="shared" si="11"/>
        <v>0</v>
      </c>
      <c r="T119" s="931"/>
      <c r="U119" s="928"/>
      <c r="V119" s="934"/>
      <c r="W119" s="932"/>
      <c r="X119" s="933">
        <f t="shared" si="12"/>
        <v>0</v>
      </c>
      <c r="Y119" s="931"/>
      <c r="Z119" s="928"/>
      <c r="AA119" s="934"/>
      <c r="AB119" s="932"/>
      <c r="AC119" s="933">
        <f t="shared" si="13"/>
        <v>0</v>
      </c>
      <c r="AD119" s="931"/>
      <c r="AE119" s="928"/>
      <c r="AF119" s="934"/>
      <c r="AG119" s="932"/>
      <c r="AH119" s="933">
        <f t="shared" si="14"/>
        <v>0</v>
      </c>
      <c r="AI119" s="931"/>
      <c r="AJ119" s="928"/>
      <c r="AK119" s="934"/>
      <c r="AL119" s="932"/>
      <c r="AM119" s="933">
        <f t="shared" si="15"/>
        <v>0</v>
      </c>
    </row>
    <row r="120" spans="1:39" ht="20.100000000000001" customHeight="1" x14ac:dyDescent="0.2">
      <c r="A120" s="923" t="s">
        <v>938</v>
      </c>
      <c r="B120" s="924">
        <f t="shared" si="16"/>
        <v>0</v>
      </c>
      <c r="C120" s="894"/>
      <c r="D120" s="926" t="s">
        <v>0</v>
      </c>
      <c r="E120" s="927" t="s">
        <v>0</v>
      </c>
      <c r="F120" s="925" t="str">
        <f t="shared" si="17"/>
        <v/>
      </c>
      <c r="G120" s="928"/>
      <c r="H120" s="928"/>
      <c r="I120" s="929"/>
      <c r="J120" s="929"/>
      <c r="K120" s="908">
        <f t="shared" si="19"/>
        <v>0</v>
      </c>
      <c r="L120" s="928"/>
      <c r="M120" s="930"/>
      <c r="N120" s="908">
        <f t="shared" si="18"/>
        <v>0</v>
      </c>
      <c r="O120" s="931"/>
      <c r="P120" s="928"/>
      <c r="Q120" s="934"/>
      <c r="R120" s="932"/>
      <c r="S120" s="933">
        <f t="shared" si="11"/>
        <v>0</v>
      </c>
      <c r="T120" s="931"/>
      <c r="U120" s="928"/>
      <c r="V120" s="934"/>
      <c r="W120" s="932"/>
      <c r="X120" s="933">
        <f t="shared" si="12"/>
        <v>0</v>
      </c>
      <c r="Y120" s="931"/>
      <c r="Z120" s="928"/>
      <c r="AA120" s="934"/>
      <c r="AB120" s="932"/>
      <c r="AC120" s="933">
        <f t="shared" si="13"/>
        <v>0</v>
      </c>
      <c r="AD120" s="931"/>
      <c r="AE120" s="928"/>
      <c r="AF120" s="934"/>
      <c r="AG120" s="932"/>
      <c r="AH120" s="933">
        <f t="shared" si="14"/>
        <v>0</v>
      </c>
      <c r="AI120" s="931"/>
      <c r="AJ120" s="928"/>
      <c r="AK120" s="934"/>
      <c r="AL120" s="932"/>
      <c r="AM120" s="933">
        <f t="shared" si="15"/>
        <v>0</v>
      </c>
    </row>
    <row r="121" spans="1:39" ht="20.100000000000001" customHeight="1" x14ac:dyDescent="0.2">
      <c r="A121" s="923" t="s">
        <v>939</v>
      </c>
      <c r="B121" s="924">
        <f t="shared" si="16"/>
        <v>0</v>
      </c>
      <c r="C121" s="894"/>
      <c r="D121" s="926" t="s">
        <v>0</v>
      </c>
      <c r="E121" s="927" t="s">
        <v>0</v>
      </c>
      <c r="F121" s="925" t="str">
        <f t="shared" si="17"/>
        <v/>
      </c>
      <c r="G121" s="928"/>
      <c r="H121" s="928"/>
      <c r="I121" s="929"/>
      <c r="J121" s="929"/>
      <c r="K121" s="908">
        <f t="shared" si="19"/>
        <v>0</v>
      </c>
      <c r="L121" s="928"/>
      <c r="M121" s="930"/>
      <c r="N121" s="908">
        <f t="shared" si="18"/>
        <v>0</v>
      </c>
      <c r="O121" s="931"/>
      <c r="P121" s="928"/>
      <c r="Q121" s="934"/>
      <c r="R121" s="932"/>
      <c r="S121" s="933">
        <f t="shared" si="11"/>
        <v>0</v>
      </c>
      <c r="T121" s="931"/>
      <c r="U121" s="928"/>
      <c r="V121" s="934"/>
      <c r="W121" s="932"/>
      <c r="X121" s="933">
        <f t="shared" si="12"/>
        <v>0</v>
      </c>
      <c r="Y121" s="931"/>
      <c r="Z121" s="928"/>
      <c r="AA121" s="934"/>
      <c r="AB121" s="932"/>
      <c r="AC121" s="933">
        <f t="shared" si="13"/>
        <v>0</v>
      </c>
      <c r="AD121" s="931"/>
      <c r="AE121" s="928"/>
      <c r="AF121" s="934"/>
      <c r="AG121" s="932"/>
      <c r="AH121" s="933">
        <f t="shared" si="14"/>
        <v>0</v>
      </c>
      <c r="AI121" s="931"/>
      <c r="AJ121" s="928"/>
      <c r="AK121" s="934"/>
      <c r="AL121" s="932"/>
      <c r="AM121" s="933">
        <f t="shared" si="15"/>
        <v>0</v>
      </c>
    </row>
    <row r="122" spans="1:39" ht="20.100000000000001" customHeight="1" x14ac:dyDescent="0.2">
      <c r="A122" s="923" t="s">
        <v>940</v>
      </c>
      <c r="B122" s="924">
        <f t="shared" si="16"/>
        <v>0</v>
      </c>
      <c r="C122" s="894"/>
      <c r="D122" s="926" t="s">
        <v>0</v>
      </c>
      <c r="E122" s="927" t="s">
        <v>0</v>
      </c>
      <c r="F122" s="925" t="str">
        <f t="shared" si="17"/>
        <v/>
      </c>
      <c r="G122" s="928"/>
      <c r="H122" s="928"/>
      <c r="I122" s="929"/>
      <c r="J122" s="929"/>
      <c r="K122" s="908">
        <f t="shared" si="19"/>
        <v>0</v>
      </c>
      <c r="L122" s="928"/>
      <c r="M122" s="930"/>
      <c r="N122" s="908">
        <f t="shared" si="18"/>
        <v>0</v>
      </c>
      <c r="O122" s="931"/>
      <c r="P122" s="928"/>
      <c r="Q122" s="934"/>
      <c r="R122" s="932"/>
      <c r="S122" s="933">
        <f t="shared" si="11"/>
        <v>0</v>
      </c>
      <c r="T122" s="931"/>
      <c r="U122" s="928"/>
      <c r="V122" s="934"/>
      <c r="W122" s="932"/>
      <c r="X122" s="933">
        <f t="shared" si="12"/>
        <v>0</v>
      </c>
      <c r="Y122" s="931"/>
      <c r="Z122" s="928"/>
      <c r="AA122" s="934"/>
      <c r="AB122" s="932"/>
      <c r="AC122" s="933">
        <f t="shared" si="13"/>
        <v>0</v>
      </c>
      <c r="AD122" s="931"/>
      <c r="AE122" s="928"/>
      <c r="AF122" s="934"/>
      <c r="AG122" s="932"/>
      <c r="AH122" s="933">
        <f t="shared" si="14"/>
        <v>0</v>
      </c>
      <c r="AI122" s="931"/>
      <c r="AJ122" s="928"/>
      <c r="AK122" s="934"/>
      <c r="AL122" s="932"/>
      <c r="AM122" s="933">
        <f t="shared" si="15"/>
        <v>0</v>
      </c>
    </row>
    <row r="123" spans="1:39" ht="20.100000000000001" customHeight="1" x14ac:dyDescent="0.2">
      <c r="A123" s="923" t="s">
        <v>941</v>
      </c>
      <c r="B123" s="924">
        <f t="shared" si="16"/>
        <v>0</v>
      </c>
      <c r="C123" s="894"/>
      <c r="D123" s="926" t="s">
        <v>0</v>
      </c>
      <c r="E123" s="927" t="s">
        <v>0</v>
      </c>
      <c r="F123" s="925" t="str">
        <f t="shared" si="17"/>
        <v/>
      </c>
      <c r="G123" s="928"/>
      <c r="H123" s="928"/>
      <c r="I123" s="929"/>
      <c r="J123" s="929"/>
      <c r="K123" s="908">
        <f t="shared" si="19"/>
        <v>0</v>
      </c>
      <c r="L123" s="928"/>
      <c r="M123" s="930"/>
      <c r="N123" s="908">
        <f t="shared" si="18"/>
        <v>0</v>
      </c>
      <c r="O123" s="931"/>
      <c r="P123" s="928"/>
      <c r="Q123" s="934"/>
      <c r="R123" s="932"/>
      <c r="S123" s="933">
        <f t="shared" si="11"/>
        <v>0</v>
      </c>
      <c r="T123" s="931"/>
      <c r="U123" s="928"/>
      <c r="V123" s="934"/>
      <c r="W123" s="932"/>
      <c r="X123" s="933">
        <f t="shared" si="12"/>
        <v>0</v>
      </c>
      <c r="Y123" s="931"/>
      <c r="Z123" s="928"/>
      <c r="AA123" s="934"/>
      <c r="AB123" s="932"/>
      <c r="AC123" s="933">
        <f t="shared" si="13"/>
        <v>0</v>
      </c>
      <c r="AD123" s="931"/>
      <c r="AE123" s="928"/>
      <c r="AF123" s="934"/>
      <c r="AG123" s="932"/>
      <c r="AH123" s="933">
        <f t="shared" si="14"/>
        <v>0</v>
      </c>
      <c r="AI123" s="931"/>
      <c r="AJ123" s="928"/>
      <c r="AK123" s="934"/>
      <c r="AL123" s="932"/>
      <c r="AM123" s="933">
        <f t="shared" si="15"/>
        <v>0</v>
      </c>
    </row>
    <row r="124" spans="1:39" ht="20.100000000000001" customHeight="1" x14ac:dyDescent="0.2">
      <c r="A124" s="923" t="s">
        <v>942</v>
      </c>
      <c r="B124" s="924">
        <f t="shared" si="16"/>
        <v>0</v>
      </c>
      <c r="C124" s="894"/>
      <c r="D124" s="926" t="s">
        <v>0</v>
      </c>
      <c r="E124" s="927" t="s">
        <v>0</v>
      </c>
      <c r="F124" s="925" t="str">
        <f t="shared" si="17"/>
        <v/>
      </c>
      <c r="G124" s="928"/>
      <c r="H124" s="928"/>
      <c r="I124" s="929"/>
      <c r="J124" s="929"/>
      <c r="K124" s="908">
        <f t="shared" si="19"/>
        <v>0</v>
      </c>
      <c r="L124" s="928"/>
      <c r="M124" s="930"/>
      <c r="N124" s="908">
        <f t="shared" si="18"/>
        <v>0</v>
      </c>
      <c r="O124" s="931"/>
      <c r="P124" s="928"/>
      <c r="Q124" s="934"/>
      <c r="R124" s="932"/>
      <c r="S124" s="933">
        <f t="shared" si="11"/>
        <v>0</v>
      </c>
      <c r="T124" s="931"/>
      <c r="U124" s="928"/>
      <c r="V124" s="934"/>
      <c r="W124" s="932"/>
      <c r="X124" s="933">
        <f t="shared" si="12"/>
        <v>0</v>
      </c>
      <c r="Y124" s="931"/>
      <c r="Z124" s="928"/>
      <c r="AA124" s="934"/>
      <c r="AB124" s="932"/>
      <c r="AC124" s="933">
        <f t="shared" si="13"/>
        <v>0</v>
      </c>
      <c r="AD124" s="931"/>
      <c r="AE124" s="928"/>
      <c r="AF124" s="934"/>
      <c r="AG124" s="932"/>
      <c r="AH124" s="933">
        <f t="shared" si="14"/>
        <v>0</v>
      </c>
      <c r="AI124" s="931"/>
      <c r="AJ124" s="928"/>
      <c r="AK124" s="934"/>
      <c r="AL124" s="932"/>
      <c r="AM124" s="933">
        <f t="shared" si="15"/>
        <v>0</v>
      </c>
    </row>
    <row r="125" spans="1:39" ht="20.100000000000001" customHeight="1" x14ac:dyDescent="0.2">
      <c r="A125" s="923" t="s">
        <v>943</v>
      </c>
      <c r="B125" s="924">
        <f t="shared" si="16"/>
        <v>0</v>
      </c>
      <c r="C125" s="894"/>
      <c r="D125" s="926" t="s">
        <v>0</v>
      </c>
      <c r="E125" s="927" t="s">
        <v>0</v>
      </c>
      <c r="F125" s="925" t="str">
        <f t="shared" si="17"/>
        <v/>
      </c>
      <c r="G125" s="928"/>
      <c r="H125" s="928"/>
      <c r="I125" s="929"/>
      <c r="J125" s="929"/>
      <c r="K125" s="908">
        <f t="shared" si="19"/>
        <v>0</v>
      </c>
      <c r="L125" s="928"/>
      <c r="M125" s="930"/>
      <c r="N125" s="908">
        <f t="shared" si="18"/>
        <v>0</v>
      </c>
      <c r="O125" s="931"/>
      <c r="P125" s="928"/>
      <c r="Q125" s="934"/>
      <c r="R125" s="932"/>
      <c r="S125" s="933">
        <f t="shared" si="11"/>
        <v>0</v>
      </c>
      <c r="T125" s="931"/>
      <c r="U125" s="928"/>
      <c r="V125" s="934"/>
      <c r="W125" s="932"/>
      <c r="X125" s="933">
        <f t="shared" si="12"/>
        <v>0</v>
      </c>
      <c r="Y125" s="931"/>
      <c r="Z125" s="928"/>
      <c r="AA125" s="934"/>
      <c r="AB125" s="932"/>
      <c r="AC125" s="933">
        <f t="shared" si="13"/>
        <v>0</v>
      </c>
      <c r="AD125" s="931"/>
      <c r="AE125" s="928"/>
      <c r="AF125" s="934"/>
      <c r="AG125" s="932"/>
      <c r="AH125" s="933">
        <f t="shared" si="14"/>
        <v>0</v>
      </c>
      <c r="AI125" s="931"/>
      <c r="AJ125" s="928"/>
      <c r="AK125" s="934"/>
      <c r="AL125" s="932"/>
      <c r="AM125" s="933">
        <f t="shared" si="15"/>
        <v>0</v>
      </c>
    </row>
    <row r="126" spans="1:39" ht="20.100000000000001" customHeight="1" x14ac:dyDescent="0.2">
      <c r="A126" s="923" t="s">
        <v>944</v>
      </c>
      <c r="B126" s="924">
        <f t="shared" si="16"/>
        <v>0</v>
      </c>
      <c r="C126" s="894"/>
      <c r="D126" s="926" t="s">
        <v>0</v>
      </c>
      <c r="E126" s="927" t="s">
        <v>0</v>
      </c>
      <c r="F126" s="925" t="str">
        <f t="shared" si="17"/>
        <v/>
      </c>
      <c r="G126" s="928"/>
      <c r="H126" s="928"/>
      <c r="I126" s="929"/>
      <c r="J126" s="929"/>
      <c r="K126" s="908">
        <f t="shared" si="19"/>
        <v>0</v>
      </c>
      <c r="L126" s="928"/>
      <c r="M126" s="930"/>
      <c r="N126" s="908">
        <f t="shared" si="18"/>
        <v>0</v>
      </c>
      <c r="O126" s="931"/>
      <c r="P126" s="928"/>
      <c r="Q126" s="934"/>
      <c r="R126" s="932"/>
      <c r="S126" s="933">
        <f t="shared" si="11"/>
        <v>0</v>
      </c>
      <c r="T126" s="931"/>
      <c r="U126" s="928"/>
      <c r="V126" s="934"/>
      <c r="W126" s="932"/>
      <c r="X126" s="933">
        <f t="shared" si="12"/>
        <v>0</v>
      </c>
      <c r="Y126" s="931"/>
      <c r="Z126" s="928"/>
      <c r="AA126" s="934"/>
      <c r="AB126" s="932"/>
      <c r="AC126" s="933">
        <f t="shared" si="13"/>
        <v>0</v>
      </c>
      <c r="AD126" s="931"/>
      <c r="AE126" s="928"/>
      <c r="AF126" s="934"/>
      <c r="AG126" s="932"/>
      <c r="AH126" s="933">
        <f t="shared" si="14"/>
        <v>0</v>
      </c>
      <c r="AI126" s="931"/>
      <c r="AJ126" s="928"/>
      <c r="AK126" s="934"/>
      <c r="AL126" s="932"/>
      <c r="AM126" s="933">
        <f t="shared" si="15"/>
        <v>0</v>
      </c>
    </row>
    <row r="127" spans="1:39" ht="20.100000000000001" customHeight="1" x14ac:dyDescent="0.2">
      <c r="A127" s="923" t="s">
        <v>945</v>
      </c>
      <c r="B127" s="924">
        <f t="shared" si="16"/>
        <v>0</v>
      </c>
      <c r="C127" s="894"/>
      <c r="D127" s="926" t="s">
        <v>0</v>
      </c>
      <c r="E127" s="927" t="s">
        <v>0</v>
      </c>
      <c r="F127" s="925" t="str">
        <f t="shared" si="17"/>
        <v/>
      </c>
      <c r="G127" s="928"/>
      <c r="H127" s="928"/>
      <c r="I127" s="929"/>
      <c r="J127" s="929"/>
      <c r="K127" s="908">
        <f t="shared" si="19"/>
        <v>0</v>
      </c>
      <c r="L127" s="928"/>
      <c r="M127" s="930"/>
      <c r="N127" s="908">
        <f t="shared" si="18"/>
        <v>0</v>
      </c>
      <c r="O127" s="931"/>
      <c r="P127" s="928"/>
      <c r="Q127" s="934"/>
      <c r="R127" s="932"/>
      <c r="S127" s="933">
        <f t="shared" si="11"/>
        <v>0</v>
      </c>
      <c r="T127" s="931"/>
      <c r="U127" s="928"/>
      <c r="V127" s="934"/>
      <c r="W127" s="932"/>
      <c r="X127" s="933">
        <f t="shared" si="12"/>
        <v>0</v>
      </c>
      <c r="Y127" s="931"/>
      <c r="Z127" s="928"/>
      <c r="AA127" s="934"/>
      <c r="AB127" s="932"/>
      <c r="AC127" s="933">
        <f t="shared" si="13"/>
        <v>0</v>
      </c>
      <c r="AD127" s="931"/>
      <c r="AE127" s="928"/>
      <c r="AF127" s="934"/>
      <c r="AG127" s="932"/>
      <c r="AH127" s="933">
        <f t="shared" si="14"/>
        <v>0</v>
      </c>
      <c r="AI127" s="931"/>
      <c r="AJ127" s="928"/>
      <c r="AK127" s="934"/>
      <c r="AL127" s="932"/>
      <c r="AM127" s="933">
        <f t="shared" si="15"/>
        <v>0</v>
      </c>
    </row>
    <row r="128" spans="1:39" ht="20.100000000000001" customHeight="1" x14ac:dyDescent="0.2">
      <c r="A128" s="923" t="s">
        <v>946</v>
      </c>
      <c r="B128" s="924">
        <f t="shared" si="16"/>
        <v>0</v>
      </c>
      <c r="C128" s="894"/>
      <c r="D128" s="926" t="s">
        <v>0</v>
      </c>
      <c r="E128" s="927" t="s">
        <v>0</v>
      </c>
      <c r="F128" s="925" t="str">
        <f t="shared" si="17"/>
        <v/>
      </c>
      <c r="G128" s="928"/>
      <c r="H128" s="928"/>
      <c r="I128" s="929"/>
      <c r="J128" s="929"/>
      <c r="K128" s="908">
        <f t="shared" si="19"/>
        <v>0</v>
      </c>
      <c r="L128" s="928"/>
      <c r="M128" s="930"/>
      <c r="N128" s="908">
        <f t="shared" si="18"/>
        <v>0</v>
      </c>
      <c r="O128" s="931"/>
      <c r="P128" s="928"/>
      <c r="Q128" s="934"/>
      <c r="R128" s="932"/>
      <c r="S128" s="933">
        <f t="shared" si="11"/>
        <v>0</v>
      </c>
      <c r="T128" s="931"/>
      <c r="U128" s="928"/>
      <c r="V128" s="934"/>
      <c r="W128" s="932"/>
      <c r="X128" s="933">
        <f t="shared" si="12"/>
        <v>0</v>
      </c>
      <c r="Y128" s="931"/>
      <c r="Z128" s="928"/>
      <c r="AA128" s="934"/>
      <c r="AB128" s="932"/>
      <c r="AC128" s="933">
        <f t="shared" si="13"/>
        <v>0</v>
      </c>
      <c r="AD128" s="931"/>
      <c r="AE128" s="928"/>
      <c r="AF128" s="934"/>
      <c r="AG128" s="932"/>
      <c r="AH128" s="933">
        <f t="shared" si="14"/>
        <v>0</v>
      </c>
      <c r="AI128" s="931"/>
      <c r="AJ128" s="928"/>
      <c r="AK128" s="934"/>
      <c r="AL128" s="932"/>
      <c r="AM128" s="933">
        <f t="shared" si="15"/>
        <v>0</v>
      </c>
    </row>
    <row r="129" spans="1:39" ht="20.100000000000001" customHeight="1" x14ac:dyDescent="0.2">
      <c r="A129" s="923" t="s">
        <v>947</v>
      </c>
      <c r="B129" s="924">
        <f t="shared" si="16"/>
        <v>0</v>
      </c>
      <c r="C129" s="894"/>
      <c r="D129" s="926" t="s">
        <v>0</v>
      </c>
      <c r="E129" s="927" t="s">
        <v>0</v>
      </c>
      <c r="F129" s="925" t="str">
        <f t="shared" si="17"/>
        <v/>
      </c>
      <c r="G129" s="928"/>
      <c r="H129" s="928"/>
      <c r="I129" s="929"/>
      <c r="J129" s="929"/>
      <c r="K129" s="908">
        <f t="shared" si="19"/>
        <v>0</v>
      </c>
      <c r="L129" s="928"/>
      <c r="M129" s="930"/>
      <c r="N129" s="908">
        <f t="shared" si="18"/>
        <v>0</v>
      </c>
      <c r="O129" s="931"/>
      <c r="P129" s="928"/>
      <c r="Q129" s="934"/>
      <c r="R129" s="932"/>
      <c r="S129" s="933">
        <f t="shared" si="11"/>
        <v>0</v>
      </c>
      <c r="T129" s="931"/>
      <c r="U129" s="928"/>
      <c r="V129" s="934"/>
      <c r="W129" s="932"/>
      <c r="X129" s="933">
        <f t="shared" si="12"/>
        <v>0</v>
      </c>
      <c r="Y129" s="931"/>
      <c r="Z129" s="928"/>
      <c r="AA129" s="934"/>
      <c r="AB129" s="932"/>
      <c r="AC129" s="933">
        <f t="shared" si="13"/>
        <v>0</v>
      </c>
      <c r="AD129" s="931"/>
      <c r="AE129" s="928"/>
      <c r="AF129" s="934"/>
      <c r="AG129" s="932"/>
      <c r="AH129" s="933">
        <f t="shared" si="14"/>
        <v>0</v>
      </c>
      <c r="AI129" s="931"/>
      <c r="AJ129" s="928"/>
      <c r="AK129" s="934"/>
      <c r="AL129" s="932"/>
      <c r="AM129" s="933">
        <f t="shared" si="15"/>
        <v>0</v>
      </c>
    </row>
    <row r="130" spans="1:39" ht="20.100000000000001" customHeight="1" x14ac:dyDescent="0.2">
      <c r="A130" s="923" t="s">
        <v>948</v>
      </c>
      <c r="B130" s="924">
        <f t="shared" si="16"/>
        <v>0</v>
      </c>
      <c r="C130" s="894"/>
      <c r="D130" s="926" t="s">
        <v>0</v>
      </c>
      <c r="E130" s="927" t="s">
        <v>0</v>
      </c>
      <c r="F130" s="925" t="str">
        <f t="shared" si="17"/>
        <v/>
      </c>
      <c r="G130" s="928"/>
      <c r="H130" s="928"/>
      <c r="I130" s="929"/>
      <c r="J130" s="929"/>
      <c r="K130" s="908">
        <f t="shared" si="19"/>
        <v>0</v>
      </c>
      <c r="L130" s="928"/>
      <c r="M130" s="930"/>
      <c r="N130" s="908">
        <f t="shared" si="18"/>
        <v>0</v>
      </c>
      <c r="O130" s="931"/>
      <c r="P130" s="928"/>
      <c r="Q130" s="934"/>
      <c r="R130" s="932"/>
      <c r="S130" s="933">
        <f t="shared" si="11"/>
        <v>0</v>
      </c>
      <c r="T130" s="931"/>
      <c r="U130" s="928"/>
      <c r="V130" s="934"/>
      <c r="W130" s="932"/>
      <c r="X130" s="933">
        <f t="shared" si="12"/>
        <v>0</v>
      </c>
      <c r="Y130" s="931"/>
      <c r="Z130" s="928"/>
      <c r="AA130" s="934"/>
      <c r="AB130" s="932"/>
      <c r="AC130" s="933">
        <f t="shared" si="13"/>
        <v>0</v>
      </c>
      <c r="AD130" s="931"/>
      <c r="AE130" s="928"/>
      <c r="AF130" s="934"/>
      <c r="AG130" s="932"/>
      <c r="AH130" s="933">
        <f t="shared" si="14"/>
        <v>0</v>
      </c>
      <c r="AI130" s="931"/>
      <c r="AJ130" s="928"/>
      <c r="AK130" s="934"/>
      <c r="AL130" s="932"/>
      <c r="AM130" s="933">
        <f t="shared" si="15"/>
        <v>0</v>
      </c>
    </row>
    <row r="131" spans="1:39" ht="20.100000000000001" customHeight="1" x14ac:dyDescent="0.2">
      <c r="A131" s="923" t="s">
        <v>949</v>
      </c>
      <c r="B131" s="924">
        <f t="shared" si="16"/>
        <v>0</v>
      </c>
      <c r="C131" s="894"/>
      <c r="D131" s="926" t="s">
        <v>0</v>
      </c>
      <c r="E131" s="927" t="s">
        <v>0</v>
      </c>
      <c r="F131" s="925" t="str">
        <f t="shared" si="17"/>
        <v/>
      </c>
      <c r="G131" s="928"/>
      <c r="H131" s="928"/>
      <c r="I131" s="929"/>
      <c r="J131" s="929"/>
      <c r="K131" s="908">
        <f t="shared" si="19"/>
        <v>0</v>
      </c>
      <c r="L131" s="928"/>
      <c r="M131" s="930"/>
      <c r="N131" s="908">
        <f t="shared" si="18"/>
        <v>0</v>
      </c>
      <c r="O131" s="931"/>
      <c r="P131" s="928"/>
      <c r="Q131" s="934"/>
      <c r="R131" s="932"/>
      <c r="S131" s="933">
        <f t="shared" si="11"/>
        <v>0</v>
      </c>
      <c r="T131" s="931"/>
      <c r="U131" s="928"/>
      <c r="V131" s="934"/>
      <c r="W131" s="932"/>
      <c r="X131" s="933">
        <f t="shared" si="12"/>
        <v>0</v>
      </c>
      <c r="Y131" s="931"/>
      <c r="Z131" s="928"/>
      <c r="AA131" s="934"/>
      <c r="AB131" s="932"/>
      <c r="AC131" s="933">
        <f t="shared" si="13"/>
        <v>0</v>
      </c>
      <c r="AD131" s="931"/>
      <c r="AE131" s="928"/>
      <c r="AF131" s="934"/>
      <c r="AG131" s="932"/>
      <c r="AH131" s="933">
        <f t="shared" si="14"/>
        <v>0</v>
      </c>
      <c r="AI131" s="931"/>
      <c r="AJ131" s="928"/>
      <c r="AK131" s="934"/>
      <c r="AL131" s="932"/>
      <c r="AM131" s="933">
        <f t="shared" si="15"/>
        <v>0</v>
      </c>
    </row>
    <row r="132" spans="1:39" ht="20.100000000000001" customHeight="1" x14ac:dyDescent="0.2">
      <c r="A132" s="923" t="s">
        <v>950</v>
      </c>
      <c r="B132" s="924">
        <f t="shared" si="16"/>
        <v>0</v>
      </c>
      <c r="C132" s="894"/>
      <c r="D132" s="926" t="s">
        <v>0</v>
      </c>
      <c r="E132" s="927" t="s">
        <v>0</v>
      </c>
      <c r="F132" s="925" t="str">
        <f t="shared" si="17"/>
        <v/>
      </c>
      <c r="G132" s="928"/>
      <c r="H132" s="928"/>
      <c r="I132" s="929"/>
      <c r="J132" s="929"/>
      <c r="K132" s="908">
        <f t="shared" si="19"/>
        <v>0</v>
      </c>
      <c r="L132" s="928"/>
      <c r="M132" s="930"/>
      <c r="N132" s="908">
        <f t="shared" si="18"/>
        <v>0</v>
      </c>
      <c r="O132" s="931"/>
      <c r="P132" s="928"/>
      <c r="Q132" s="934"/>
      <c r="R132" s="932"/>
      <c r="S132" s="933">
        <f t="shared" si="11"/>
        <v>0</v>
      </c>
      <c r="T132" s="931"/>
      <c r="U132" s="928"/>
      <c r="V132" s="934"/>
      <c r="W132" s="932"/>
      <c r="X132" s="933">
        <f t="shared" si="12"/>
        <v>0</v>
      </c>
      <c r="Y132" s="931"/>
      <c r="Z132" s="928"/>
      <c r="AA132" s="934"/>
      <c r="AB132" s="932"/>
      <c r="AC132" s="933">
        <f t="shared" si="13"/>
        <v>0</v>
      </c>
      <c r="AD132" s="931"/>
      <c r="AE132" s="928"/>
      <c r="AF132" s="934"/>
      <c r="AG132" s="932"/>
      <c r="AH132" s="933">
        <f t="shared" si="14"/>
        <v>0</v>
      </c>
      <c r="AI132" s="931"/>
      <c r="AJ132" s="928"/>
      <c r="AK132" s="934"/>
      <c r="AL132" s="932"/>
      <c r="AM132" s="933">
        <f t="shared" si="15"/>
        <v>0</v>
      </c>
    </row>
    <row r="133" spans="1:39" ht="20.100000000000001" customHeight="1" x14ac:dyDescent="0.2">
      <c r="A133" s="923" t="s">
        <v>951</v>
      </c>
      <c r="B133" s="924">
        <f t="shared" si="16"/>
        <v>0</v>
      </c>
      <c r="C133" s="894"/>
      <c r="D133" s="926" t="s">
        <v>0</v>
      </c>
      <c r="E133" s="927" t="s">
        <v>0</v>
      </c>
      <c r="F133" s="925" t="str">
        <f t="shared" si="17"/>
        <v/>
      </c>
      <c r="G133" s="928"/>
      <c r="H133" s="928"/>
      <c r="I133" s="929"/>
      <c r="J133" s="929"/>
      <c r="K133" s="908">
        <f t="shared" si="19"/>
        <v>0</v>
      </c>
      <c r="L133" s="928"/>
      <c r="M133" s="930"/>
      <c r="N133" s="908">
        <f t="shared" si="18"/>
        <v>0</v>
      </c>
      <c r="O133" s="931"/>
      <c r="P133" s="928"/>
      <c r="Q133" s="934"/>
      <c r="R133" s="932"/>
      <c r="S133" s="933">
        <f t="shared" si="11"/>
        <v>0</v>
      </c>
      <c r="T133" s="931"/>
      <c r="U133" s="928"/>
      <c r="V133" s="934"/>
      <c r="W133" s="932"/>
      <c r="X133" s="933">
        <f t="shared" si="12"/>
        <v>0</v>
      </c>
      <c r="Y133" s="931"/>
      <c r="Z133" s="928"/>
      <c r="AA133" s="934"/>
      <c r="AB133" s="932"/>
      <c r="AC133" s="933">
        <f t="shared" si="13"/>
        <v>0</v>
      </c>
      <c r="AD133" s="931"/>
      <c r="AE133" s="928"/>
      <c r="AF133" s="934"/>
      <c r="AG133" s="932"/>
      <c r="AH133" s="933">
        <f t="shared" si="14"/>
        <v>0</v>
      </c>
      <c r="AI133" s="931"/>
      <c r="AJ133" s="928"/>
      <c r="AK133" s="934"/>
      <c r="AL133" s="932"/>
      <c r="AM133" s="933">
        <f t="shared" si="15"/>
        <v>0</v>
      </c>
    </row>
    <row r="134" spans="1:39" ht="20.100000000000001" customHeight="1" x14ac:dyDescent="0.2">
      <c r="A134" s="923" t="s">
        <v>952</v>
      </c>
      <c r="B134" s="924">
        <f t="shared" si="16"/>
        <v>0</v>
      </c>
      <c r="C134" s="894"/>
      <c r="D134" s="926" t="s">
        <v>0</v>
      </c>
      <c r="E134" s="927" t="s">
        <v>0</v>
      </c>
      <c r="F134" s="925" t="str">
        <f t="shared" si="17"/>
        <v/>
      </c>
      <c r="G134" s="928"/>
      <c r="H134" s="928"/>
      <c r="I134" s="929"/>
      <c r="J134" s="929"/>
      <c r="K134" s="908">
        <f t="shared" si="19"/>
        <v>0</v>
      </c>
      <c r="L134" s="928"/>
      <c r="M134" s="930"/>
      <c r="N134" s="908">
        <f t="shared" si="18"/>
        <v>0</v>
      </c>
      <c r="O134" s="931"/>
      <c r="P134" s="928"/>
      <c r="Q134" s="934"/>
      <c r="R134" s="932"/>
      <c r="S134" s="933">
        <f t="shared" si="11"/>
        <v>0</v>
      </c>
      <c r="T134" s="931"/>
      <c r="U134" s="928"/>
      <c r="V134" s="934"/>
      <c r="W134" s="932"/>
      <c r="X134" s="933">
        <f t="shared" si="12"/>
        <v>0</v>
      </c>
      <c r="Y134" s="931"/>
      <c r="Z134" s="928"/>
      <c r="AA134" s="934"/>
      <c r="AB134" s="932"/>
      <c r="AC134" s="933">
        <f t="shared" si="13"/>
        <v>0</v>
      </c>
      <c r="AD134" s="931"/>
      <c r="AE134" s="928"/>
      <c r="AF134" s="934"/>
      <c r="AG134" s="932"/>
      <c r="AH134" s="933">
        <f t="shared" si="14"/>
        <v>0</v>
      </c>
      <c r="AI134" s="931"/>
      <c r="AJ134" s="928"/>
      <c r="AK134" s="934"/>
      <c r="AL134" s="932"/>
      <c r="AM134" s="933">
        <f t="shared" si="15"/>
        <v>0</v>
      </c>
    </row>
    <row r="135" spans="1:39" ht="20.100000000000001" customHeight="1" x14ac:dyDescent="0.2">
      <c r="A135" s="923" t="s">
        <v>953</v>
      </c>
      <c r="B135" s="924">
        <f t="shared" si="16"/>
        <v>0</v>
      </c>
      <c r="C135" s="894"/>
      <c r="D135" s="926" t="s">
        <v>0</v>
      </c>
      <c r="E135" s="927" t="s">
        <v>0</v>
      </c>
      <c r="F135" s="925" t="str">
        <f t="shared" si="17"/>
        <v/>
      </c>
      <c r="G135" s="928"/>
      <c r="H135" s="928"/>
      <c r="I135" s="929"/>
      <c r="J135" s="929"/>
      <c r="K135" s="908">
        <f t="shared" si="19"/>
        <v>0</v>
      </c>
      <c r="L135" s="928"/>
      <c r="M135" s="930"/>
      <c r="N135" s="908">
        <f t="shared" si="18"/>
        <v>0</v>
      </c>
      <c r="O135" s="931"/>
      <c r="P135" s="928"/>
      <c r="Q135" s="934"/>
      <c r="R135" s="932"/>
      <c r="S135" s="933">
        <f t="shared" si="11"/>
        <v>0</v>
      </c>
      <c r="T135" s="931"/>
      <c r="U135" s="928"/>
      <c r="V135" s="934"/>
      <c r="W135" s="932"/>
      <c r="X135" s="933">
        <f t="shared" si="12"/>
        <v>0</v>
      </c>
      <c r="Y135" s="931"/>
      <c r="Z135" s="928"/>
      <c r="AA135" s="934"/>
      <c r="AB135" s="932"/>
      <c r="AC135" s="933">
        <f t="shared" si="13"/>
        <v>0</v>
      </c>
      <c r="AD135" s="931"/>
      <c r="AE135" s="928"/>
      <c r="AF135" s="934"/>
      <c r="AG135" s="932"/>
      <c r="AH135" s="933">
        <f t="shared" si="14"/>
        <v>0</v>
      </c>
      <c r="AI135" s="931"/>
      <c r="AJ135" s="928"/>
      <c r="AK135" s="934"/>
      <c r="AL135" s="932"/>
      <c r="AM135" s="933">
        <f t="shared" si="15"/>
        <v>0</v>
      </c>
    </row>
    <row r="136" spans="1:39" ht="20.100000000000001" customHeight="1" x14ac:dyDescent="0.2">
      <c r="A136" s="923" t="s">
        <v>954</v>
      </c>
      <c r="B136" s="924">
        <f t="shared" si="16"/>
        <v>0</v>
      </c>
      <c r="C136" s="894"/>
      <c r="D136" s="926" t="s">
        <v>0</v>
      </c>
      <c r="E136" s="927" t="s">
        <v>0</v>
      </c>
      <c r="F136" s="925" t="str">
        <f t="shared" si="17"/>
        <v/>
      </c>
      <c r="G136" s="928"/>
      <c r="H136" s="928"/>
      <c r="I136" s="929"/>
      <c r="J136" s="929"/>
      <c r="K136" s="908">
        <f t="shared" si="19"/>
        <v>0</v>
      </c>
      <c r="L136" s="928"/>
      <c r="M136" s="930"/>
      <c r="N136" s="908">
        <f t="shared" si="18"/>
        <v>0</v>
      </c>
      <c r="O136" s="931"/>
      <c r="P136" s="928"/>
      <c r="Q136" s="934"/>
      <c r="R136" s="932"/>
      <c r="S136" s="933">
        <f t="shared" si="11"/>
        <v>0</v>
      </c>
      <c r="T136" s="931"/>
      <c r="U136" s="928"/>
      <c r="V136" s="934"/>
      <c r="W136" s="932"/>
      <c r="X136" s="933">
        <f t="shared" si="12"/>
        <v>0</v>
      </c>
      <c r="Y136" s="931"/>
      <c r="Z136" s="928"/>
      <c r="AA136" s="934"/>
      <c r="AB136" s="932"/>
      <c r="AC136" s="933">
        <f t="shared" si="13"/>
        <v>0</v>
      </c>
      <c r="AD136" s="931"/>
      <c r="AE136" s="928"/>
      <c r="AF136" s="934"/>
      <c r="AG136" s="932"/>
      <c r="AH136" s="933">
        <f t="shared" si="14"/>
        <v>0</v>
      </c>
      <c r="AI136" s="931"/>
      <c r="AJ136" s="928"/>
      <c r="AK136" s="934"/>
      <c r="AL136" s="932"/>
      <c r="AM136" s="933">
        <f t="shared" si="15"/>
        <v>0</v>
      </c>
    </row>
    <row r="137" spans="1:39" ht="20.100000000000001" customHeight="1" x14ac:dyDescent="0.2">
      <c r="A137" s="923" t="s">
        <v>955</v>
      </c>
      <c r="B137" s="924">
        <f t="shared" si="16"/>
        <v>0</v>
      </c>
      <c r="C137" s="894"/>
      <c r="D137" s="926" t="s">
        <v>0</v>
      </c>
      <c r="E137" s="927" t="s">
        <v>0</v>
      </c>
      <c r="F137" s="925" t="str">
        <f t="shared" si="17"/>
        <v/>
      </c>
      <c r="G137" s="928"/>
      <c r="H137" s="928"/>
      <c r="I137" s="929"/>
      <c r="J137" s="929"/>
      <c r="K137" s="908">
        <f t="shared" si="19"/>
        <v>0</v>
      </c>
      <c r="L137" s="928"/>
      <c r="M137" s="930"/>
      <c r="N137" s="908">
        <f t="shared" si="18"/>
        <v>0</v>
      </c>
      <c r="O137" s="931"/>
      <c r="P137" s="928"/>
      <c r="Q137" s="934"/>
      <c r="R137" s="932"/>
      <c r="S137" s="933">
        <f t="shared" si="11"/>
        <v>0</v>
      </c>
      <c r="T137" s="931"/>
      <c r="U137" s="928"/>
      <c r="V137" s="934"/>
      <c r="W137" s="932"/>
      <c r="X137" s="933">
        <f t="shared" si="12"/>
        <v>0</v>
      </c>
      <c r="Y137" s="931"/>
      <c r="Z137" s="928"/>
      <c r="AA137" s="934"/>
      <c r="AB137" s="932"/>
      <c r="AC137" s="933">
        <f t="shared" si="13"/>
        <v>0</v>
      </c>
      <c r="AD137" s="931"/>
      <c r="AE137" s="928"/>
      <c r="AF137" s="934"/>
      <c r="AG137" s="932"/>
      <c r="AH137" s="933">
        <f t="shared" si="14"/>
        <v>0</v>
      </c>
      <c r="AI137" s="931"/>
      <c r="AJ137" s="928"/>
      <c r="AK137" s="934"/>
      <c r="AL137" s="932"/>
      <c r="AM137" s="933">
        <f t="shared" si="15"/>
        <v>0</v>
      </c>
    </row>
    <row r="138" spans="1:39" ht="20.100000000000001" customHeight="1" x14ac:dyDescent="0.2">
      <c r="A138" s="923" t="s">
        <v>956</v>
      </c>
      <c r="B138" s="924">
        <f t="shared" si="16"/>
        <v>0</v>
      </c>
      <c r="C138" s="894"/>
      <c r="D138" s="926" t="s">
        <v>0</v>
      </c>
      <c r="E138" s="927" t="s">
        <v>0</v>
      </c>
      <c r="F138" s="925" t="str">
        <f t="shared" si="17"/>
        <v/>
      </c>
      <c r="G138" s="928"/>
      <c r="H138" s="928"/>
      <c r="I138" s="929"/>
      <c r="J138" s="929"/>
      <c r="K138" s="908">
        <f t="shared" si="19"/>
        <v>0</v>
      </c>
      <c r="L138" s="928"/>
      <c r="M138" s="930"/>
      <c r="N138" s="908">
        <f t="shared" si="18"/>
        <v>0</v>
      </c>
      <c r="O138" s="931"/>
      <c r="P138" s="928"/>
      <c r="Q138" s="934"/>
      <c r="R138" s="932"/>
      <c r="S138" s="933">
        <f t="shared" si="11"/>
        <v>0</v>
      </c>
      <c r="T138" s="931"/>
      <c r="U138" s="928"/>
      <c r="V138" s="934"/>
      <c r="W138" s="932"/>
      <c r="X138" s="933">
        <f t="shared" si="12"/>
        <v>0</v>
      </c>
      <c r="Y138" s="931"/>
      <c r="Z138" s="928"/>
      <c r="AA138" s="934"/>
      <c r="AB138" s="932"/>
      <c r="AC138" s="933">
        <f t="shared" si="13"/>
        <v>0</v>
      </c>
      <c r="AD138" s="931"/>
      <c r="AE138" s="928"/>
      <c r="AF138" s="934"/>
      <c r="AG138" s="932"/>
      <c r="AH138" s="933">
        <f t="shared" si="14"/>
        <v>0</v>
      </c>
      <c r="AI138" s="931"/>
      <c r="AJ138" s="928"/>
      <c r="AK138" s="934"/>
      <c r="AL138" s="932"/>
      <c r="AM138" s="933">
        <f t="shared" si="15"/>
        <v>0</v>
      </c>
    </row>
    <row r="139" spans="1:39" ht="20.100000000000001" customHeight="1" x14ac:dyDescent="0.2">
      <c r="A139" s="923" t="s">
        <v>957</v>
      </c>
      <c r="B139" s="924">
        <f t="shared" si="16"/>
        <v>0</v>
      </c>
      <c r="C139" s="894"/>
      <c r="D139" s="926" t="s">
        <v>0</v>
      </c>
      <c r="E139" s="927" t="s">
        <v>0</v>
      </c>
      <c r="F139" s="925" t="str">
        <f t="shared" si="17"/>
        <v/>
      </c>
      <c r="G139" s="928"/>
      <c r="H139" s="928"/>
      <c r="I139" s="929"/>
      <c r="J139" s="929"/>
      <c r="K139" s="908">
        <f t="shared" si="19"/>
        <v>0</v>
      </c>
      <c r="L139" s="928"/>
      <c r="M139" s="930"/>
      <c r="N139" s="908">
        <f t="shared" si="18"/>
        <v>0</v>
      </c>
      <c r="O139" s="931"/>
      <c r="P139" s="928"/>
      <c r="Q139" s="934"/>
      <c r="R139" s="932"/>
      <c r="S139" s="933">
        <f t="shared" si="11"/>
        <v>0</v>
      </c>
      <c r="T139" s="931"/>
      <c r="U139" s="928"/>
      <c r="V139" s="934"/>
      <c r="W139" s="932"/>
      <c r="X139" s="933">
        <f t="shared" si="12"/>
        <v>0</v>
      </c>
      <c r="Y139" s="931"/>
      <c r="Z139" s="928"/>
      <c r="AA139" s="934"/>
      <c r="AB139" s="932"/>
      <c r="AC139" s="933">
        <f t="shared" si="13"/>
        <v>0</v>
      </c>
      <c r="AD139" s="931"/>
      <c r="AE139" s="928"/>
      <c r="AF139" s="934"/>
      <c r="AG139" s="932"/>
      <c r="AH139" s="933">
        <f t="shared" si="14"/>
        <v>0</v>
      </c>
      <c r="AI139" s="931"/>
      <c r="AJ139" s="928"/>
      <c r="AK139" s="934"/>
      <c r="AL139" s="932"/>
      <c r="AM139" s="933">
        <f t="shared" si="15"/>
        <v>0</v>
      </c>
    </row>
    <row r="140" spans="1:39" ht="20.100000000000001" customHeight="1" x14ac:dyDescent="0.2">
      <c r="A140" s="923" t="s">
        <v>958</v>
      </c>
      <c r="B140" s="924">
        <f t="shared" si="16"/>
        <v>0</v>
      </c>
      <c r="C140" s="894"/>
      <c r="D140" s="926" t="s">
        <v>0</v>
      </c>
      <c r="E140" s="927" t="s">
        <v>0</v>
      </c>
      <c r="F140" s="925" t="str">
        <f t="shared" si="17"/>
        <v/>
      </c>
      <c r="G140" s="928"/>
      <c r="H140" s="928"/>
      <c r="I140" s="929"/>
      <c r="J140" s="929"/>
      <c r="K140" s="908">
        <f t="shared" si="19"/>
        <v>0</v>
      </c>
      <c r="L140" s="928"/>
      <c r="M140" s="930"/>
      <c r="N140" s="908">
        <f t="shared" si="18"/>
        <v>0</v>
      </c>
      <c r="O140" s="931"/>
      <c r="P140" s="928"/>
      <c r="Q140" s="934"/>
      <c r="R140" s="932"/>
      <c r="S140" s="933">
        <f t="shared" si="11"/>
        <v>0</v>
      </c>
      <c r="T140" s="931"/>
      <c r="U140" s="928"/>
      <c r="V140" s="934"/>
      <c r="W140" s="932"/>
      <c r="X140" s="933">
        <f t="shared" si="12"/>
        <v>0</v>
      </c>
      <c r="Y140" s="931"/>
      <c r="Z140" s="928"/>
      <c r="AA140" s="934"/>
      <c r="AB140" s="932"/>
      <c r="AC140" s="933">
        <f t="shared" si="13"/>
        <v>0</v>
      </c>
      <c r="AD140" s="931"/>
      <c r="AE140" s="928"/>
      <c r="AF140" s="934"/>
      <c r="AG140" s="932"/>
      <c r="AH140" s="933">
        <f t="shared" si="14"/>
        <v>0</v>
      </c>
      <c r="AI140" s="931"/>
      <c r="AJ140" s="928"/>
      <c r="AK140" s="934"/>
      <c r="AL140" s="932"/>
      <c r="AM140" s="933">
        <f t="shared" si="15"/>
        <v>0</v>
      </c>
    </row>
    <row r="141" spans="1:39" ht="20.100000000000001" customHeight="1" x14ac:dyDescent="0.2">
      <c r="A141" s="923" t="s">
        <v>959</v>
      </c>
      <c r="B141" s="924">
        <f t="shared" si="16"/>
        <v>0</v>
      </c>
      <c r="C141" s="894"/>
      <c r="D141" s="926" t="s">
        <v>0</v>
      </c>
      <c r="E141" s="927" t="s">
        <v>0</v>
      </c>
      <c r="F141" s="925" t="str">
        <f t="shared" si="17"/>
        <v/>
      </c>
      <c r="G141" s="928"/>
      <c r="H141" s="928"/>
      <c r="I141" s="929"/>
      <c r="J141" s="929"/>
      <c r="K141" s="908">
        <f t="shared" si="19"/>
        <v>0</v>
      </c>
      <c r="L141" s="928"/>
      <c r="M141" s="930"/>
      <c r="N141" s="908">
        <f t="shared" si="18"/>
        <v>0</v>
      </c>
      <c r="O141" s="931"/>
      <c r="P141" s="928"/>
      <c r="Q141" s="934"/>
      <c r="R141" s="932"/>
      <c r="S141" s="933">
        <f t="shared" si="11"/>
        <v>0</v>
      </c>
      <c r="T141" s="931"/>
      <c r="U141" s="928"/>
      <c r="V141" s="934"/>
      <c r="W141" s="932"/>
      <c r="X141" s="933">
        <f t="shared" si="12"/>
        <v>0</v>
      </c>
      <c r="Y141" s="931"/>
      <c r="Z141" s="928"/>
      <c r="AA141" s="934"/>
      <c r="AB141" s="932"/>
      <c r="AC141" s="933">
        <f t="shared" si="13"/>
        <v>0</v>
      </c>
      <c r="AD141" s="931"/>
      <c r="AE141" s="928"/>
      <c r="AF141" s="934"/>
      <c r="AG141" s="932"/>
      <c r="AH141" s="933">
        <f t="shared" si="14"/>
        <v>0</v>
      </c>
      <c r="AI141" s="931"/>
      <c r="AJ141" s="928"/>
      <c r="AK141" s="934"/>
      <c r="AL141" s="932"/>
      <c r="AM141" s="933">
        <f t="shared" si="15"/>
        <v>0</v>
      </c>
    </row>
    <row r="142" spans="1:39" ht="20.100000000000001" customHeight="1" x14ac:dyDescent="0.2">
      <c r="A142" s="923" t="s">
        <v>960</v>
      </c>
      <c r="B142" s="924">
        <f t="shared" si="16"/>
        <v>0</v>
      </c>
      <c r="C142" s="894"/>
      <c r="D142" s="926" t="s">
        <v>0</v>
      </c>
      <c r="E142" s="927" t="s">
        <v>0</v>
      </c>
      <c r="F142" s="925" t="str">
        <f t="shared" si="17"/>
        <v/>
      </c>
      <c r="G142" s="928"/>
      <c r="H142" s="928"/>
      <c r="I142" s="929"/>
      <c r="J142" s="929"/>
      <c r="K142" s="908">
        <f t="shared" si="19"/>
        <v>0</v>
      </c>
      <c r="L142" s="928"/>
      <c r="M142" s="930"/>
      <c r="N142" s="908">
        <f t="shared" si="18"/>
        <v>0</v>
      </c>
      <c r="O142" s="931"/>
      <c r="P142" s="928"/>
      <c r="Q142" s="934"/>
      <c r="R142" s="932"/>
      <c r="S142" s="933">
        <f t="shared" si="11"/>
        <v>0</v>
      </c>
      <c r="T142" s="931"/>
      <c r="U142" s="928"/>
      <c r="V142" s="934"/>
      <c r="W142" s="932"/>
      <c r="X142" s="933">
        <f t="shared" si="12"/>
        <v>0</v>
      </c>
      <c r="Y142" s="931"/>
      <c r="Z142" s="928"/>
      <c r="AA142" s="934"/>
      <c r="AB142" s="932"/>
      <c r="AC142" s="933">
        <f t="shared" si="13"/>
        <v>0</v>
      </c>
      <c r="AD142" s="931"/>
      <c r="AE142" s="928"/>
      <c r="AF142" s="934"/>
      <c r="AG142" s="932"/>
      <c r="AH142" s="933">
        <f t="shared" si="14"/>
        <v>0</v>
      </c>
      <c r="AI142" s="931"/>
      <c r="AJ142" s="928"/>
      <c r="AK142" s="934"/>
      <c r="AL142" s="932"/>
      <c r="AM142" s="933">
        <f t="shared" si="15"/>
        <v>0</v>
      </c>
    </row>
    <row r="143" spans="1:39" ht="20.100000000000001" customHeight="1" x14ac:dyDescent="0.2">
      <c r="A143" s="923" t="s">
        <v>961</v>
      </c>
      <c r="B143" s="924">
        <f t="shared" si="16"/>
        <v>0</v>
      </c>
      <c r="C143" s="894"/>
      <c r="D143" s="926" t="s">
        <v>0</v>
      </c>
      <c r="E143" s="927" t="s">
        <v>0</v>
      </c>
      <c r="F143" s="925" t="str">
        <f t="shared" si="17"/>
        <v/>
      </c>
      <c r="G143" s="928"/>
      <c r="H143" s="928"/>
      <c r="I143" s="929"/>
      <c r="J143" s="929"/>
      <c r="K143" s="908">
        <f t="shared" si="19"/>
        <v>0</v>
      </c>
      <c r="L143" s="928"/>
      <c r="M143" s="930"/>
      <c r="N143" s="908">
        <f t="shared" si="18"/>
        <v>0</v>
      </c>
      <c r="O143" s="931"/>
      <c r="P143" s="928"/>
      <c r="Q143" s="934"/>
      <c r="R143" s="932"/>
      <c r="S143" s="933">
        <f t="shared" si="11"/>
        <v>0</v>
      </c>
      <c r="T143" s="931"/>
      <c r="U143" s="928"/>
      <c r="V143" s="934"/>
      <c r="W143" s="932"/>
      <c r="X143" s="933">
        <f t="shared" si="12"/>
        <v>0</v>
      </c>
      <c r="Y143" s="931"/>
      <c r="Z143" s="928"/>
      <c r="AA143" s="934"/>
      <c r="AB143" s="932"/>
      <c r="AC143" s="933">
        <f t="shared" si="13"/>
        <v>0</v>
      </c>
      <c r="AD143" s="931"/>
      <c r="AE143" s="928"/>
      <c r="AF143" s="934"/>
      <c r="AG143" s="932"/>
      <c r="AH143" s="933">
        <f t="shared" si="14"/>
        <v>0</v>
      </c>
      <c r="AI143" s="931"/>
      <c r="AJ143" s="928"/>
      <c r="AK143" s="934"/>
      <c r="AL143" s="932"/>
      <c r="AM143" s="933">
        <f t="shared" si="15"/>
        <v>0</v>
      </c>
    </row>
    <row r="144" spans="1:39" ht="20.100000000000001" customHeight="1" x14ac:dyDescent="0.2">
      <c r="A144" s="923" t="s">
        <v>962</v>
      </c>
      <c r="B144" s="924">
        <f t="shared" si="16"/>
        <v>0</v>
      </c>
      <c r="C144" s="894"/>
      <c r="D144" s="926" t="s">
        <v>0</v>
      </c>
      <c r="E144" s="927" t="s">
        <v>0</v>
      </c>
      <c r="F144" s="925" t="str">
        <f t="shared" si="17"/>
        <v/>
      </c>
      <c r="G144" s="928"/>
      <c r="H144" s="928"/>
      <c r="I144" s="929"/>
      <c r="J144" s="929"/>
      <c r="K144" s="908">
        <f t="shared" si="19"/>
        <v>0</v>
      </c>
      <c r="L144" s="928"/>
      <c r="M144" s="930"/>
      <c r="N144" s="908">
        <f t="shared" si="18"/>
        <v>0</v>
      </c>
      <c r="O144" s="931"/>
      <c r="P144" s="928"/>
      <c r="Q144" s="934"/>
      <c r="R144" s="932"/>
      <c r="S144" s="933">
        <f t="shared" si="11"/>
        <v>0</v>
      </c>
      <c r="T144" s="931"/>
      <c r="U144" s="928"/>
      <c r="V144" s="934"/>
      <c r="W144" s="932"/>
      <c r="X144" s="933">
        <f t="shared" si="12"/>
        <v>0</v>
      </c>
      <c r="Y144" s="931"/>
      <c r="Z144" s="928"/>
      <c r="AA144" s="934"/>
      <c r="AB144" s="932"/>
      <c r="AC144" s="933">
        <f t="shared" si="13"/>
        <v>0</v>
      </c>
      <c r="AD144" s="931"/>
      <c r="AE144" s="928"/>
      <c r="AF144" s="934"/>
      <c r="AG144" s="932"/>
      <c r="AH144" s="933">
        <f t="shared" si="14"/>
        <v>0</v>
      </c>
      <c r="AI144" s="931"/>
      <c r="AJ144" s="928"/>
      <c r="AK144" s="934"/>
      <c r="AL144" s="932"/>
      <c r="AM144" s="933">
        <f t="shared" si="15"/>
        <v>0</v>
      </c>
    </row>
    <row r="145" spans="1:39" ht="20.100000000000001" customHeight="1" x14ac:dyDescent="0.2">
      <c r="A145" s="923" t="s">
        <v>963</v>
      </c>
      <c r="B145" s="924">
        <f t="shared" si="16"/>
        <v>0</v>
      </c>
      <c r="C145" s="894"/>
      <c r="D145" s="926" t="s">
        <v>0</v>
      </c>
      <c r="E145" s="927" t="s">
        <v>0</v>
      </c>
      <c r="F145" s="925" t="str">
        <f t="shared" si="17"/>
        <v/>
      </c>
      <c r="G145" s="928"/>
      <c r="H145" s="928"/>
      <c r="I145" s="929"/>
      <c r="J145" s="929"/>
      <c r="K145" s="908">
        <f t="shared" si="19"/>
        <v>0</v>
      </c>
      <c r="L145" s="928"/>
      <c r="M145" s="930"/>
      <c r="N145" s="908">
        <f t="shared" si="18"/>
        <v>0</v>
      </c>
      <c r="O145" s="931"/>
      <c r="P145" s="928"/>
      <c r="Q145" s="934"/>
      <c r="R145" s="932"/>
      <c r="S145" s="933">
        <f t="shared" si="11"/>
        <v>0</v>
      </c>
      <c r="T145" s="931"/>
      <c r="U145" s="928"/>
      <c r="V145" s="934"/>
      <c r="W145" s="932"/>
      <c r="X145" s="933">
        <f t="shared" si="12"/>
        <v>0</v>
      </c>
      <c r="Y145" s="931"/>
      <c r="Z145" s="928"/>
      <c r="AA145" s="934"/>
      <c r="AB145" s="932"/>
      <c r="AC145" s="933">
        <f t="shared" si="13"/>
        <v>0</v>
      </c>
      <c r="AD145" s="931"/>
      <c r="AE145" s="928"/>
      <c r="AF145" s="934"/>
      <c r="AG145" s="932"/>
      <c r="AH145" s="933">
        <f t="shared" si="14"/>
        <v>0</v>
      </c>
      <c r="AI145" s="931"/>
      <c r="AJ145" s="928"/>
      <c r="AK145" s="934"/>
      <c r="AL145" s="932"/>
      <c r="AM145" s="933">
        <f t="shared" si="15"/>
        <v>0</v>
      </c>
    </row>
    <row r="146" spans="1:39" ht="20.100000000000001" customHeight="1" x14ac:dyDescent="0.2">
      <c r="A146" s="923" t="s">
        <v>964</v>
      </c>
      <c r="B146" s="924">
        <f t="shared" si="16"/>
        <v>0</v>
      </c>
      <c r="C146" s="894"/>
      <c r="D146" s="926" t="s">
        <v>0</v>
      </c>
      <c r="E146" s="927" t="s">
        <v>0</v>
      </c>
      <c r="F146" s="925" t="str">
        <f t="shared" si="17"/>
        <v/>
      </c>
      <c r="G146" s="928"/>
      <c r="H146" s="928"/>
      <c r="I146" s="929"/>
      <c r="J146" s="929"/>
      <c r="K146" s="908">
        <f t="shared" si="19"/>
        <v>0</v>
      </c>
      <c r="L146" s="928"/>
      <c r="M146" s="930"/>
      <c r="N146" s="908">
        <f t="shared" si="18"/>
        <v>0</v>
      </c>
      <c r="O146" s="931"/>
      <c r="P146" s="928"/>
      <c r="Q146" s="934"/>
      <c r="R146" s="932"/>
      <c r="S146" s="933">
        <f t="shared" si="11"/>
        <v>0</v>
      </c>
      <c r="T146" s="931"/>
      <c r="U146" s="928"/>
      <c r="V146" s="934"/>
      <c r="W146" s="932"/>
      <c r="X146" s="933">
        <f t="shared" si="12"/>
        <v>0</v>
      </c>
      <c r="Y146" s="931"/>
      <c r="Z146" s="928"/>
      <c r="AA146" s="934"/>
      <c r="AB146" s="932"/>
      <c r="AC146" s="933">
        <f t="shared" si="13"/>
        <v>0</v>
      </c>
      <c r="AD146" s="931"/>
      <c r="AE146" s="928"/>
      <c r="AF146" s="934"/>
      <c r="AG146" s="932"/>
      <c r="AH146" s="933">
        <f t="shared" si="14"/>
        <v>0</v>
      </c>
      <c r="AI146" s="931"/>
      <c r="AJ146" s="928"/>
      <c r="AK146" s="934"/>
      <c r="AL146" s="932"/>
      <c r="AM146" s="933">
        <f t="shared" si="15"/>
        <v>0</v>
      </c>
    </row>
    <row r="147" spans="1:39" ht="20.100000000000001" customHeight="1" x14ac:dyDescent="0.2">
      <c r="A147" s="923" t="s">
        <v>965</v>
      </c>
      <c r="B147" s="924">
        <f t="shared" si="16"/>
        <v>0</v>
      </c>
      <c r="C147" s="894"/>
      <c r="D147" s="926" t="s">
        <v>0</v>
      </c>
      <c r="E147" s="927" t="s">
        <v>0</v>
      </c>
      <c r="F147" s="925" t="str">
        <f t="shared" si="17"/>
        <v/>
      </c>
      <c r="G147" s="928"/>
      <c r="H147" s="928"/>
      <c r="I147" s="929"/>
      <c r="J147" s="929"/>
      <c r="K147" s="908">
        <f t="shared" si="19"/>
        <v>0</v>
      </c>
      <c r="L147" s="928"/>
      <c r="M147" s="930"/>
      <c r="N147" s="908">
        <f t="shared" si="18"/>
        <v>0</v>
      </c>
      <c r="O147" s="931"/>
      <c r="P147" s="928"/>
      <c r="Q147" s="934"/>
      <c r="R147" s="932"/>
      <c r="S147" s="933">
        <f t="shared" si="11"/>
        <v>0</v>
      </c>
      <c r="T147" s="931"/>
      <c r="U147" s="928"/>
      <c r="V147" s="934"/>
      <c r="W147" s="932"/>
      <c r="X147" s="933">
        <f t="shared" si="12"/>
        <v>0</v>
      </c>
      <c r="Y147" s="931"/>
      <c r="Z147" s="928"/>
      <c r="AA147" s="934"/>
      <c r="AB147" s="932"/>
      <c r="AC147" s="933">
        <f t="shared" si="13"/>
        <v>0</v>
      </c>
      <c r="AD147" s="931"/>
      <c r="AE147" s="928"/>
      <c r="AF147" s="934"/>
      <c r="AG147" s="932"/>
      <c r="AH147" s="933">
        <f t="shared" si="14"/>
        <v>0</v>
      </c>
      <c r="AI147" s="931"/>
      <c r="AJ147" s="928"/>
      <c r="AK147" s="934"/>
      <c r="AL147" s="932"/>
      <c r="AM147" s="933">
        <f t="shared" si="15"/>
        <v>0</v>
      </c>
    </row>
    <row r="148" spans="1:39" ht="20.100000000000001" customHeight="1" x14ac:dyDescent="0.2">
      <c r="A148" s="923" t="s">
        <v>966</v>
      </c>
      <c r="B148" s="924">
        <f t="shared" si="16"/>
        <v>0</v>
      </c>
      <c r="C148" s="894"/>
      <c r="D148" s="926" t="s">
        <v>0</v>
      </c>
      <c r="E148" s="927" t="s">
        <v>0</v>
      </c>
      <c r="F148" s="925" t="str">
        <f t="shared" si="17"/>
        <v/>
      </c>
      <c r="G148" s="928"/>
      <c r="H148" s="928"/>
      <c r="I148" s="929"/>
      <c r="J148" s="929"/>
      <c r="K148" s="908">
        <f t="shared" si="19"/>
        <v>0</v>
      </c>
      <c r="L148" s="928"/>
      <c r="M148" s="930"/>
      <c r="N148" s="908">
        <f t="shared" si="18"/>
        <v>0</v>
      </c>
      <c r="O148" s="931"/>
      <c r="P148" s="928"/>
      <c r="Q148" s="934"/>
      <c r="R148" s="932"/>
      <c r="S148" s="933">
        <f t="shared" si="11"/>
        <v>0</v>
      </c>
      <c r="T148" s="931"/>
      <c r="U148" s="928"/>
      <c r="V148" s="934"/>
      <c r="W148" s="932"/>
      <c r="X148" s="933">
        <f t="shared" si="12"/>
        <v>0</v>
      </c>
      <c r="Y148" s="931"/>
      <c r="Z148" s="928"/>
      <c r="AA148" s="934"/>
      <c r="AB148" s="932"/>
      <c r="AC148" s="933">
        <f t="shared" si="13"/>
        <v>0</v>
      </c>
      <c r="AD148" s="931"/>
      <c r="AE148" s="928"/>
      <c r="AF148" s="934"/>
      <c r="AG148" s="932"/>
      <c r="AH148" s="933">
        <f t="shared" si="14"/>
        <v>0</v>
      </c>
      <c r="AI148" s="931"/>
      <c r="AJ148" s="928"/>
      <c r="AK148" s="934"/>
      <c r="AL148" s="932"/>
      <c r="AM148" s="933">
        <f t="shared" si="15"/>
        <v>0</v>
      </c>
    </row>
    <row r="149" spans="1:39" ht="20.100000000000001" customHeight="1" x14ac:dyDescent="0.2">
      <c r="A149" s="923" t="s">
        <v>967</v>
      </c>
      <c r="B149" s="924">
        <f t="shared" si="16"/>
        <v>0</v>
      </c>
      <c r="C149" s="894"/>
      <c r="D149" s="926" t="s">
        <v>0</v>
      </c>
      <c r="E149" s="927" t="s">
        <v>0</v>
      </c>
      <c r="F149" s="925" t="str">
        <f t="shared" si="17"/>
        <v/>
      </c>
      <c r="G149" s="928"/>
      <c r="H149" s="928"/>
      <c r="I149" s="929"/>
      <c r="J149" s="929"/>
      <c r="K149" s="908">
        <f t="shared" si="19"/>
        <v>0</v>
      </c>
      <c r="L149" s="928"/>
      <c r="M149" s="930"/>
      <c r="N149" s="908">
        <f t="shared" si="18"/>
        <v>0</v>
      </c>
      <c r="O149" s="931"/>
      <c r="P149" s="928"/>
      <c r="Q149" s="934"/>
      <c r="R149" s="932"/>
      <c r="S149" s="933">
        <f t="shared" si="11"/>
        <v>0</v>
      </c>
      <c r="T149" s="931"/>
      <c r="U149" s="928"/>
      <c r="V149" s="934"/>
      <c r="W149" s="932"/>
      <c r="X149" s="933">
        <f t="shared" si="12"/>
        <v>0</v>
      </c>
      <c r="Y149" s="931"/>
      <c r="Z149" s="928"/>
      <c r="AA149" s="934"/>
      <c r="AB149" s="932"/>
      <c r="AC149" s="933">
        <f t="shared" si="13"/>
        <v>0</v>
      </c>
      <c r="AD149" s="931"/>
      <c r="AE149" s="928"/>
      <c r="AF149" s="934"/>
      <c r="AG149" s="932"/>
      <c r="AH149" s="933">
        <f t="shared" si="14"/>
        <v>0</v>
      </c>
      <c r="AI149" s="931"/>
      <c r="AJ149" s="928"/>
      <c r="AK149" s="934"/>
      <c r="AL149" s="932"/>
      <c r="AM149" s="933">
        <f t="shared" si="15"/>
        <v>0</v>
      </c>
    </row>
    <row r="150" spans="1:39" ht="20.100000000000001" customHeight="1" x14ac:dyDescent="0.2">
      <c r="A150" s="923" t="s">
        <v>968</v>
      </c>
      <c r="B150" s="924">
        <f t="shared" si="16"/>
        <v>0</v>
      </c>
      <c r="C150" s="894"/>
      <c r="D150" s="926" t="s">
        <v>0</v>
      </c>
      <c r="E150" s="927" t="s">
        <v>0</v>
      </c>
      <c r="F150" s="925" t="str">
        <f t="shared" si="17"/>
        <v/>
      </c>
      <c r="G150" s="928"/>
      <c r="H150" s="928"/>
      <c r="I150" s="929"/>
      <c r="J150" s="929"/>
      <c r="K150" s="908">
        <f t="shared" si="19"/>
        <v>0</v>
      </c>
      <c r="L150" s="928"/>
      <c r="M150" s="930"/>
      <c r="N150" s="908">
        <f t="shared" si="18"/>
        <v>0</v>
      </c>
      <c r="O150" s="931"/>
      <c r="P150" s="928"/>
      <c r="Q150" s="934"/>
      <c r="R150" s="932"/>
      <c r="S150" s="933">
        <f t="shared" ref="S150:S213" si="20">P150*Q150</f>
        <v>0</v>
      </c>
      <c r="T150" s="931"/>
      <c r="U150" s="928"/>
      <c r="V150" s="934"/>
      <c r="W150" s="932"/>
      <c r="X150" s="933">
        <f t="shared" ref="X150:X213" si="21">U150*V150</f>
        <v>0</v>
      </c>
      <c r="Y150" s="931"/>
      <c r="Z150" s="928"/>
      <c r="AA150" s="934"/>
      <c r="AB150" s="932"/>
      <c r="AC150" s="933">
        <f t="shared" ref="AC150:AC213" si="22">Z150*AA150</f>
        <v>0</v>
      </c>
      <c r="AD150" s="931"/>
      <c r="AE150" s="928"/>
      <c r="AF150" s="934"/>
      <c r="AG150" s="932"/>
      <c r="AH150" s="933">
        <f t="shared" ref="AH150:AH213" si="23">AE150*AF150</f>
        <v>0</v>
      </c>
      <c r="AI150" s="931"/>
      <c r="AJ150" s="928"/>
      <c r="AK150" s="934"/>
      <c r="AL150" s="932"/>
      <c r="AM150" s="933">
        <f t="shared" ref="AM150:AM213" si="24">AJ150*AK150</f>
        <v>0</v>
      </c>
    </row>
    <row r="151" spans="1:39" ht="20.100000000000001" customHeight="1" x14ac:dyDescent="0.2">
      <c r="A151" s="923" t="s">
        <v>969</v>
      </c>
      <c r="B151" s="924">
        <f t="shared" ref="B151:B214" si="25">K151+N151+S151+X151+AC151+AH151+AM151</f>
        <v>0</v>
      </c>
      <c r="C151" s="894"/>
      <c r="D151" s="926" t="s">
        <v>0</v>
      </c>
      <c r="E151" s="927" t="s">
        <v>0</v>
      </c>
      <c r="F151" s="925" t="str">
        <f t="shared" ref="F151:F214" si="26">IFERROR(H151/G151,"")</f>
        <v/>
      </c>
      <c r="G151" s="928"/>
      <c r="H151" s="928"/>
      <c r="I151" s="929"/>
      <c r="J151" s="929"/>
      <c r="K151" s="908">
        <f t="shared" si="19"/>
        <v>0</v>
      </c>
      <c r="L151" s="928"/>
      <c r="M151" s="930"/>
      <c r="N151" s="908">
        <f t="shared" ref="N151:N214" si="27">(L151*M151)</f>
        <v>0</v>
      </c>
      <c r="O151" s="931"/>
      <c r="P151" s="928"/>
      <c r="Q151" s="934"/>
      <c r="R151" s="932"/>
      <c r="S151" s="933">
        <f t="shared" si="20"/>
        <v>0</v>
      </c>
      <c r="T151" s="931"/>
      <c r="U151" s="928"/>
      <c r="V151" s="934"/>
      <c r="W151" s="932"/>
      <c r="X151" s="933">
        <f t="shared" si="21"/>
        <v>0</v>
      </c>
      <c r="Y151" s="931"/>
      <c r="Z151" s="928"/>
      <c r="AA151" s="934"/>
      <c r="AB151" s="932"/>
      <c r="AC151" s="933">
        <f t="shared" si="22"/>
        <v>0</v>
      </c>
      <c r="AD151" s="931"/>
      <c r="AE151" s="928"/>
      <c r="AF151" s="934"/>
      <c r="AG151" s="932"/>
      <c r="AH151" s="933">
        <f t="shared" si="23"/>
        <v>0</v>
      </c>
      <c r="AI151" s="931"/>
      <c r="AJ151" s="928"/>
      <c r="AK151" s="934"/>
      <c r="AL151" s="932"/>
      <c r="AM151" s="933">
        <f t="shared" si="24"/>
        <v>0</v>
      </c>
    </row>
    <row r="152" spans="1:39" ht="20.100000000000001" customHeight="1" x14ac:dyDescent="0.2">
      <c r="A152" s="923" t="s">
        <v>970</v>
      </c>
      <c r="B152" s="924">
        <f t="shared" si="25"/>
        <v>0</v>
      </c>
      <c r="C152" s="894"/>
      <c r="D152" s="926" t="s">
        <v>0</v>
      </c>
      <c r="E152" s="927" t="s">
        <v>0</v>
      </c>
      <c r="F152" s="925" t="str">
        <f t="shared" si="26"/>
        <v/>
      </c>
      <c r="G152" s="928"/>
      <c r="H152" s="928"/>
      <c r="I152" s="929"/>
      <c r="J152" s="929"/>
      <c r="K152" s="908">
        <f t="shared" ref="K152:K215" si="28">(G152*I152)+(H152*J152/100)</f>
        <v>0</v>
      </c>
      <c r="L152" s="928"/>
      <c r="M152" s="930"/>
      <c r="N152" s="908">
        <f t="shared" si="27"/>
        <v>0</v>
      </c>
      <c r="O152" s="931"/>
      <c r="P152" s="928"/>
      <c r="Q152" s="934"/>
      <c r="R152" s="932"/>
      <c r="S152" s="933">
        <f t="shared" si="20"/>
        <v>0</v>
      </c>
      <c r="T152" s="931"/>
      <c r="U152" s="928"/>
      <c r="V152" s="934"/>
      <c r="W152" s="932"/>
      <c r="X152" s="933">
        <f t="shared" si="21"/>
        <v>0</v>
      </c>
      <c r="Y152" s="931"/>
      <c r="Z152" s="928"/>
      <c r="AA152" s="934"/>
      <c r="AB152" s="932"/>
      <c r="AC152" s="933">
        <f t="shared" si="22"/>
        <v>0</v>
      </c>
      <c r="AD152" s="931"/>
      <c r="AE152" s="928"/>
      <c r="AF152" s="934"/>
      <c r="AG152" s="932"/>
      <c r="AH152" s="933">
        <f t="shared" si="23"/>
        <v>0</v>
      </c>
      <c r="AI152" s="931"/>
      <c r="AJ152" s="928"/>
      <c r="AK152" s="934"/>
      <c r="AL152" s="932"/>
      <c r="AM152" s="933">
        <f t="shared" si="24"/>
        <v>0</v>
      </c>
    </row>
    <row r="153" spans="1:39" ht="20.100000000000001" customHeight="1" x14ac:dyDescent="0.2">
      <c r="A153" s="923" t="s">
        <v>971</v>
      </c>
      <c r="B153" s="924">
        <f t="shared" si="25"/>
        <v>0</v>
      </c>
      <c r="C153" s="894"/>
      <c r="D153" s="926" t="s">
        <v>0</v>
      </c>
      <c r="E153" s="927" t="s">
        <v>0</v>
      </c>
      <c r="F153" s="925" t="str">
        <f t="shared" si="26"/>
        <v/>
      </c>
      <c r="G153" s="928"/>
      <c r="H153" s="928"/>
      <c r="I153" s="929"/>
      <c r="J153" s="929"/>
      <c r="K153" s="908">
        <f t="shared" si="28"/>
        <v>0</v>
      </c>
      <c r="L153" s="928"/>
      <c r="M153" s="930"/>
      <c r="N153" s="908">
        <f t="shared" si="27"/>
        <v>0</v>
      </c>
      <c r="O153" s="931"/>
      <c r="P153" s="928"/>
      <c r="Q153" s="934"/>
      <c r="R153" s="932"/>
      <c r="S153" s="933">
        <f t="shared" si="20"/>
        <v>0</v>
      </c>
      <c r="T153" s="931"/>
      <c r="U153" s="928"/>
      <c r="V153" s="934"/>
      <c r="W153" s="932"/>
      <c r="X153" s="933">
        <f t="shared" si="21"/>
        <v>0</v>
      </c>
      <c r="Y153" s="931"/>
      <c r="Z153" s="928"/>
      <c r="AA153" s="934"/>
      <c r="AB153" s="932"/>
      <c r="AC153" s="933">
        <f t="shared" si="22"/>
        <v>0</v>
      </c>
      <c r="AD153" s="931"/>
      <c r="AE153" s="928"/>
      <c r="AF153" s="934"/>
      <c r="AG153" s="932"/>
      <c r="AH153" s="933">
        <f t="shared" si="23"/>
        <v>0</v>
      </c>
      <c r="AI153" s="931"/>
      <c r="AJ153" s="928"/>
      <c r="AK153" s="934"/>
      <c r="AL153" s="932"/>
      <c r="AM153" s="933">
        <f t="shared" si="24"/>
        <v>0</v>
      </c>
    </row>
    <row r="154" spans="1:39" ht="20.100000000000001" customHeight="1" x14ac:dyDescent="0.2">
      <c r="A154" s="923" t="s">
        <v>972</v>
      </c>
      <c r="B154" s="924">
        <f t="shared" si="25"/>
        <v>0</v>
      </c>
      <c r="C154" s="894"/>
      <c r="D154" s="926" t="s">
        <v>0</v>
      </c>
      <c r="E154" s="927" t="s">
        <v>0</v>
      </c>
      <c r="F154" s="925" t="str">
        <f t="shared" si="26"/>
        <v/>
      </c>
      <c r="G154" s="928"/>
      <c r="H154" s="928"/>
      <c r="I154" s="929"/>
      <c r="J154" s="929"/>
      <c r="K154" s="908">
        <f t="shared" si="28"/>
        <v>0</v>
      </c>
      <c r="L154" s="928"/>
      <c r="M154" s="930"/>
      <c r="N154" s="908">
        <f t="shared" si="27"/>
        <v>0</v>
      </c>
      <c r="O154" s="931"/>
      <c r="P154" s="928"/>
      <c r="Q154" s="934"/>
      <c r="R154" s="932"/>
      <c r="S154" s="933">
        <f t="shared" si="20"/>
        <v>0</v>
      </c>
      <c r="T154" s="931"/>
      <c r="U154" s="928"/>
      <c r="V154" s="934"/>
      <c r="W154" s="932"/>
      <c r="X154" s="933">
        <f t="shared" si="21"/>
        <v>0</v>
      </c>
      <c r="Y154" s="931"/>
      <c r="Z154" s="928"/>
      <c r="AA154" s="934"/>
      <c r="AB154" s="932"/>
      <c r="AC154" s="933">
        <f t="shared" si="22"/>
        <v>0</v>
      </c>
      <c r="AD154" s="931"/>
      <c r="AE154" s="928"/>
      <c r="AF154" s="934"/>
      <c r="AG154" s="932"/>
      <c r="AH154" s="933">
        <f t="shared" si="23"/>
        <v>0</v>
      </c>
      <c r="AI154" s="931"/>
      <c r="AJ154" s="928"/>
      <c r="AK154" s="934"/>
      <c r="AL154" s="932"/>
      <c r="AM154" s="933">
        <f t="shared" si="24"/>
        <v>0</v>
      </c>
    </row>
    <row r="155" spans="1:39" ht="20.100000000000001" customHeight="1" x14ac:dyDescent="0.2">
      <c r="A155" s="923" t="s">
        <v>973</v>
      </c>
      <c r="B155" s="924">
        <f t="shared" si="25"/>
        <v>0</v>
      </c>
      <c r="C155" s="894"/>
      <c r="D155" s="926" t="s">
        <v>0</v>
      </c>
      <c r="E155" s="927" t="s">
        <v>0</v>
      </c>
      <c r="F155" s="925" t="str">
        <f t="shared" si="26"/>
        <v/>
      </c>
      <c r="G155" s="928"/>
      <c r="H155" s="928"/>
      <c r="I155" s="929"/>
      <c r="J155" s="929"/>
      <c r="K155" s="908">
        <f t="shared" si="28"/>
        <v>0</v>
      </c>
      <c r="L155" s="928"/>
      <c r="M155" s="930"/>
      <c r="N155" s="908">
        <f t="shared" si="27"/>
        <v>0</v>
      </c>
      <c r="O155" s="931"/>
      <c r="P155" s="928"/>
      <c r="Q155" s="934"/>
      <c r="R155" s="932"/>
      <c r="S155" s="933">
        <f t="shared" si="20"/>
        <v>0</v>
      </c>
      <c r="T155" s="931"/>
      <c r="U155" s="928"/>
      <c r="V155" s="934"/>
      <c r="W155" s="932"/>
      <c r="X155" s="933">
        <f t="shared" si="21"/>
        <v>0</v>
      </c>
      <c r="Y155" s="931"/>
      <c r="Z155" s="928"/>
      <c r="AA155" s="934"/>
      <c r="AB155" s="932"/>
      <c r="AC155" s="933">
        <f t="shared" si="22"/>
        <v>0</v>
      </c>
      <c r="AD155" s="931"/>
      <c r="AE155" s="928"/>
      <c r="AF155" s="934"/>
      <c r="AG155" s="932"/>
      <c r="AH155" s="933">
        <f t="shared" si="23"/>
        <v>0</v>
      </c>
      <c r="AI155" s="931"/>
      <c r="AJ155" s="928"/>
      <c r="AK155" s="934"/>
      <c r="AL155" s="932"/>
      <c r="AM155" s="933">
        <f t="shared" si="24"/>
        <v>0</v>
      </c>
    </row>
    <row r="156" spans="1:39" ht="20.100000000000001" customHeight="1" x14ac:dyDescent="0.2">
      <c r="A156" s="923" t="s">
        <v>974</v>
      </c>
      <c r="B156" s="924">
        <f t="shared" si="25"/>
        <v>0</v>
      </c>
      <c r="C156" s="894"/>
      <c r="D156" s="926" t="s">
        <v>0</v>
      </c>
      <c r="E156" s="927" t="s">
        <v>0</v>
      </c>
      <c r="F156" s="925" t="str">
        <f t="shared" si="26"/>
        <v/>
      </c>
      <c r="G156" s="928"/>
      <c r="H156" s="928"/>
      <c r="I156" s="929"/>
      <c r="J156" s="929"/>
      <c r="K156" s="908">
        <f t="shared" si="28"/>
        <v>0</v>
      </c>
      <c r="L156" s="928"/>
      <c r="M156" s="930"/>
      <c r="N156" s="908">
        <f t="shared" si="27"/>
        <v>0</v>
      </c>
      <c r="O156" s="931"/>
      <c r="P156" s="928"/>
      <c r="Q156" s="934"/>
      <c r="R156" s="932"/>
      <c r="S156" s="933">
        <f t="shared" si="20"/>
        <v>0</v>
      </c>
      <c r="T156" s="931"/>
      <c r="U156" s="928"/>
      <c r="V156" s="934"/>
      <c r="W156" s="932"/>
      <c r="X156" s="933">
        <f t="shared" si="21"/>
        <v>0</v>
      </c>
      <c r="Y156" s="931"/>
      <c r="Z156" s="928"/>
      <c r="AA156" s="934"/>
      <c r="AB156" s="932"/>
      <c r="AC156" s="933">
        <f t="shared" si="22"/>
        <v>0</v>
      </c>
      <c r="AD156" s="931"/>
      <c r="AE156" s="928"/>
      <c r="AF156" s="934"/>
      <c r="AG156" s="932"/>
      <c r="AH156" s="933">
        <f t="shared" si="23"/>
        <v>0</v>
      </c>
      <c r="AI156" s="931"/>
      <c r="AJ156" s="928"/>
      <c r="AK156" s="934"/>
      <c r="AL156" s="932"/>
      <c r="AM156" s="933">
        <f t="shared" si="24"/>
        <v>0</v>
      </c>
    </row>
    <row r="157" spans="1:39" ht="20.100000000000001" customHeight="1" x14ac:dyDescent="0.2">
      <c r="A157" s="923" t="s">
        <v>975</v>
      </c>
      <c r="B157" s="924">
        <f t="shared" si="25"/>
        <v>0</v>
      </c>
      <c r="C157" s="894"/>
      <c r="D157" s="926" t="s">
        <v>0</v>
      </c>
      <c r="E157" s="927" t="s">
        <v>0</v>
      </c>
      <c r="F157" s="925" t="str">
        <f t="shared" si="26"/>
        <v/>
      </c>
      <c r="G157" s="928"/>
      <c r="H157" s="928"/>
      <c r="I157" s="929"/>
      <c r="J157" s="929"/>
      <c r="K157" s="908">
        <f t="shared" si="28"/>
        <v>0</v>
      </c>
      <c r="L157" s="928"/>
      <c r="M157" s="930"/>
      <c r="N157" s="908">
        <f t="shared" si="27"/>
        <v>0</v>
      </c>
      <c r="O157" s="931"/>
      <c r="P157" s="928"/>
      <c r="Q157" s="934"/>
      <c r="R157" s="932"/>
      <c r="S157" s="933">
        <f t="shared" si="20"/>
        <v>0</v>
      </c>
      <c r="T157" s="931"/>
      <c r="U157" s="928"/>
      <c r="V157" s="934"/>
      <c r="W157" s="932"/>
      <c r="X157" s="933">
        <f t="shared" si="21"/>
        <v>0</v>
      </c>
      <c r="Y157" s="931"/>
      <c r="Z157" s="928"/>
      <c r="AA157" s="934"/>
      <c r="AB157" s="932"/>
      <c r="AC157" s="933">
        <f t="shared" si="22"/>
        <v>0</v>
      </c>
      <c r="AD157" s="931"/>
      <c r="AE157" s="928"/>
      <c r="AF157" s="934"/>
      <c r="AG157" s="932"/>
      <c r="AH157" s="933">
        <f t="shared" si="23"/>
        <v>0</v>
      </c>
      <c r="AI157" s="931"/>
      <c r="AJ157" s="928"/>
      <c r="AK157" s="934"/>
      <c r="AL157" s="932"/>
      <c r="AM157" s="933">
        <f t="shared" si="24"/>
        <v>0</v>
      </c>
    </row>
    <row r="158" spans="1:39" ht="20.100000000000001" customHeight="1" x14ac:dyDescent="0.2">
      <c r="A158" s="923" t="s">
        <v>976</v>
      </c>
      <c r="B158" s="924">
        <f t="shared" si="25"/>
        <v>0</v>
      </c>
      <c r="C158" s="894"/>
      <c r="D158" s="926" t="s">
        <v>0</v>
      </c>
      <c r="E158" s="927" t="s">
        <v>0</v>
      </c>
      <c r="F158" s="925" t="str">
        <f t="shared" si="26"/>
        <v/>
      </c>
      <c r="G158" s="928"/>
      <c r="H158" s="928"/>
      <c r="I158" s="929"/>
      <c r="J158" s="929"/>
      <c r="K158" s="908">
        <f t="shared" si="28"/>
        <v>0</v>
      </c>
      <c r="L158" s="928"/>
      <c r="M158" s="930"/>
      <c r="N158" s="908">
        <f t="shared" si="27"/>
        <v>0</v>
      </c>
      <c r="O158" s="931"/>
      <c r="P158" s="928"/>
      <c r="Q158" s="934"/>
      <c r="R158" s="932"/>
      <c r="S158" s="933">
        <f t="shared" si="20"/>
        <v>0</v>
      </c>
      <c r="T158" s="931"/>
      <c r="U158" s="928"/>
      <c r="V158" s="934"/>
      <c r="W158" s="932"/>
      <c r="X158" s="933">
        <f t="shared" si="21"/>
        <v>0</v>
      </c>
      <c r="Y158" s="931"/>
      <c r="Z158" s="928"/>
      <c r="AA158" s="934"/>
      <c r="AB158" s="932"/>
      <c r="AC158" s="933">
        <f t="shared" si="22"/>
        <v>0</v>
      </c>
      <c r="AD158" s="931"/>
      <c r="AE158" s="928"/>
      <c r="AF158" s="934"/>
      <c r="AG158" s="932"/>
      <c r="AH158" s="933">
        <f t="shared" si="23"/>
        <v>0</v>
      </c>
      <c r="AI158" s="931"/>
      <c r="AJ158" s="928"/>
      <c r="AK158" s="934"/>
      <c r="AL158" s="932"/>
      <c r="AM158" s="933">
        <f t="shared" si="24"/>
        <v>0</v>
      </c>
    </row>
    <row r="159" spans="1:39" ht="20.100000000000001" customHeight="1" x14ac:dyDescent="0.2">
      <c r="A159" s="923" t="s">
        <v>977</v>
      </c>
      <c r="B159" s="924">
        <f t="shared" si="25"/>
        <v>0</v>
      </c>
      <c r="C159" s="894"/>
      <c r="D159" s="926" t="s">
        <v>0</v>
      </c>
      <c r="E159" s="927" t="s">
        <v>0</v>
      </c>
      <c r="F159" s="925" t="str">
        <f t="shared" si="26"/>
        <v/>
      </c>
      <c r="G159" s="928"/>
      <c r="H159" s="928"/>
      <c r="I159" s="929"/>
      <c r="J159" s="929"/>
      <c r="K159" s="908">
        <f t="shared" si="28"/>
        <v>0</v>
      </c>
      <c r="L159" s="928"/>
      <c r="M159" s="930"/>
      <c r="N159" s="908">
        <f t="shared" si="27"/>
        <v>0</v>
      </c>
      <c r="O159" s="931"/>
      <c r="P159" s="928"/>
      <c r="Q159" s="934"/>
      <c r="R159" s="932"/>
      <c r="S159" s="933">
        <f t="shared" si="20"/>
        <v>0</v>
      </c>
      <c r="T159" s="931"/>
      <c r="U159" s="928"/>
      <c r="V159" s="934"/>
      <c r="W159" s="932"/>
      <c r="X159" s="933">
        <f t="shared" si="21"/>
        <v>0</v>
      </c>
      <c r="Y159" s="931"/>
      <c r="Z159" s="928"/>
      <c r="AA159" s="934"/>
      <c r="AB159" s="932"/>
      <c r="AC159" s="933">
        <f t="shared" si="22"/>
        <v>0</v>
      </c>
      <c r="AD159" s="931"/>
      <c r="AE159" s="928"/>
      <c r="AF159" s="934"/>
      <c r="AG159" s="932"/>
      <c r="AH159" s="933">
        <f t="shared" si="23"/>
        <v>0</v>
      </c>
      <c r="AI159" s="931"/>
      <c r="AJ159" s="928"/>
      <c r="AK159" s="934"/>
      <c r="AL159" s="932"/>
      <c r="AM159" s="933">
        <f t="shared" si="24"/>
        <v>0</v>
      </c>
    </row>
    <row r="160" spans="1:39" ht="20.100000000000001" customHeight="1" x14ac:dyDescent="0.2">
      <c r="A160" s="923" t="s">
        <v>978</v>
      </c>
      <c r="B160" s="924">
        <f t="shared" si="25"/>
        <v>0</v>
      </c>
      <c r="C160" s="894"/>
      <c r="D160" s="926" t="s">
        <v>0</v>
      </c>
      <c r="E160" s="927" t="s">
        <v>0</v>
      </c>
      <c r="F160" s="925" t="str">
        <f t="shared" si="26"/>
        <v/>
      </c>
      <c r="G160" s="928"/>
      <c r="H160" s="928"/>
      <c r="I160" s="929"/>
      <c r="J160" s="929"/>
      <c r="K160" s="908">
        <f t="shared" si="28"/>
        <v>0</v>
      </c>
      <c r="L160" s="928"/>
      <c r="M160" s="930"/>
      <c r="N160" s="908">
        <f t="shared" si="27"/>
        <v>0</v>
      </c>
      <c r="O160" s="931"/>
      <c r="P160" s="928"/>
      <c r="Q160" s="934"/>
      <c r="R160" s="932"/>
      <c r="S160" s="933">
        <f t="shared" si="20"/>
        <v>0</v>
      </c>
      <c r="T160" s="931"/>
      <c r="U160" s="928"/>
      <c r="V160" s="934"/>
      <c r="W160" s="932"/>
      <c r="X160" s="933">
        <f t="shared" si="21"/>
        <v>0</v>
      </c>
      <c r="Y160" s="931"/>
      <c r="Z160" s="928"/>
      <c r="AA160" s="934"/>
      <c r="AB160" s="932"/>
      <c r="AC160" s="933">
        <f t="shared" si="22"/>
        <v>0</v>
      </c>
      <c r="AD160" s="931"/>
      <c r="AE160" s="928"/>
      <c r="AF160" s="934"/>
      <c r="AG160" s="932"/>
      <c r="AH160" s="933">
        <f t="shared" si="23"/>
        <v>0</v>
      </c>
      <c r="AI160" s="931"/>
      <c r="AJ160" s="928"/>
      <c r="AK160" s="934"/>
      <c r="AL160" s="932"/>
      <c r="AM160" s="933">
        <f t="shared" si="24"/>
        <v>0</v>
      </c>
    </row>
    <row r="161" spans="1:39" ht="20.100000000000001" customHeight="1" x14ac:dyDescent="0.2">
      <c r="A161" s="923" t="s">
        <v>979</v>
      </c>
      <c r="B161" s="924">
        <f t="shared" si="25"/>
        <v>0</v>
      </c>
      <c r="C161" s="894"/>
      <c r="D161" s="926" t="s">
        <v>0</v>
      </c>
      <c r="E161" s="927" t="s">
        <v>0</v>
      </c>
      <c r="F161" s="925" t="str">
        <f t="shared" si="26"/>
        <v/>
      </c>
      <c r="G161" s="928"/>
      <c r="H161" s="928"/>
      <c r="I161" s="929"/>
      <c r="J161" s="929"/>
      <c r="K161" s="908">
        <f t="shared" si="28"/>
        <v>0</v>
      </c>
      <c r="L161" s="928"/>
      <c r="M161" s="930"/>
      <c r="N161" s="908">
        <f t="shared" si="27"/>
        <v>0</v>
      </c>
      <c r="O161" s="931"/>
      <c r="P161" s="928"/>
      <c r="Q161" s="934"/>
      <c r="R161" s="932"/>
      <c r="S161" s="933">
        <f t="shared" si="20"/>
        <v>0</v>
      </c>
      <c r="T161" s="931"/>
      <c r="U161" s="928"/>
      <c r="V161" s="934"/>
      <c r="W161" s="932"/>
      <c r="X161" s="933">
        <f t="shared" si="21"/>
        <v>0</v>
      </c>
      <c r="Y161" s="931"/>
      <c r="Z161" s="928"/>
      <c r="AA161" s="934"/>
      <c r="AB161" s="932"/>
      <c r="AC161" s="933">
        <f t="shared" si="22"/>
        <v>0</v>
      </c>
      <c r="AD161" s="931"/>
      <c r="AE161" s="928"/>
      <c r="AF161" s="934"/>
      <c r="AG161" s="932"/>
      <c r="AH161" s="933">
        <f t="shared" si="23"/>
        <v>0</v>
      </c>
      <c r="AI161" s="931"/>
      <c r="AJ161" s="928"/>
      <c r="AK161" s="934"/>
      <c r="AL161" s="932"/>
      <c r="AM161" s="933">
        <f t="shared" si="24"/>
        <v>0</v>
      </c>
    </row>
    <row r="162" spans="1:39" ht="20.100000000000001" customHeight="1" x14ac:dyDescent="0.2">
      <c r="A162" s="923" t="s">
        <v>980</v>
      </c>
      <c r="B162" s="924">
        <f t="shared" si="25"/>
        <v>0</v>
      </c>
      <c r="C162" s="894"/>
      <c r="D162" s="926" t="s">
        <v>0</v>
      </c>
      <c r="E162" s="927" t="s">
        <v>0</v>
      </c>
      <c r="F162" s="925" t="str">
        <f t="shared" si="26"/>
        <v/>
      </c>
      <c r="G162" s="928"/>
      <c r="H162" s="928"/>
      <c r="I162" s="929"/>
      <c r="J162" s="929"/>
      <c r="K162" s="908">
        <f t="shared" si="28"/>
        <v>0</v>
      </c>
      <c r="L162" s="928"/>
      <c r="M162" s="930"/>
      <c r="N162" s="908">
        <f t="shared" si="27"/>
        <v>0</v>
      </c>
      <c r="O162" s="931"/>
      <c r="P162" s="928"/>
      <c r="Q162" s="934"/>
      <c r="R162" s="932"/>
      <c r="S162" s="933">
        <f t="shared" si="20"/>
        <v>0</v>
      </c>
      <c r="T162" s="931"/>
      <c r="U162" s="928"/>
      <c r="V162" s="934"/>
      <c r="W162" s="932"/>
      <c r="X162" s="933">
        <f t="shared" si="21"/>
        <v>0</v>
      </c>
      <c r="Y162" s="931"/>
      <c r="Z162" s="928"/>
      <c r="AA162" s="934"/>
      <c r="AB162" s="932"/>
      <c r="AC162" s="933">
        <f t="shared" si="22"/>
        <v>0</v>
      </c>
      <c r="AD162" s="931"/>
      <c r="AE162" s="928"/>
      <c r="AF162" s="934"/>
      <c r="AG162" s="932"/>
      <c r="AH162" s="933">
        <f t="shared" si="23"/>
        <v>0</v>
      </c>
      <c r="AI162" s="931"/>
      <c r="AJ162" s="928"/>
      <c r="AK162" s="934"/>
      <c r="AL162" s="932"/>
      <c r="AM162" s="933">
        <f t="shared" si="24"/>
        <v>0</v>
      </c>
    </row>
    <row r="163" spans="1:39" ht="20.100000000000001" customHeight="1" x14ac:dyDescent="0.2">
      <c r="A163" s="923" t="s">
        <v>981</v>
      </c>
      <c r="B163" s="924">
        <f t="shared" si="25"/>
        <v>0</v>
      </c>
      <c r="C163" s="894"/>
      <c r="D163" s="926" t="s">
        <v>0</v>
      </c>
      <c r="E163" s="927" t="s">
        <v>0</v>
      </c>
      <c r="F163" s="925" t="str">
        <f t="shared" si="26"/>
        <v/>
      </c>
      <c r="G163" s="928"/>
      <c r="H163" s="928"/>
      <c r="I163" s="929"/>
      <c r="J163" s="929"/>
      <c r="K163" s="908">
        <f t="shared" si="28"/>
        <v>0</v>
      </c>
      <c r="L163" s="928"/>
      <c r="M163" s="930"/>
      <c r="N163" s="908">
        <f t="shared" si="27"/>
        <v>0</v>
      </c>
      <c r="O163" s="931"/>
      <c r="P163" s="928"/>
      <c r="Q163" s="934"/>
      <c r="R163" s="932"/>
      <c r="S163" s="933">
        <f t="shared" si="20"/>
        <v>0</v>
      </c>
      <c r="T163" s="931"/>
      <c r="U163" s="928"/>
      <c r="V163" s="934"/>
      <c r="W163" s="932"/>
      <c r="X163" s="933">
        <f t="shared" si="21"/>
        <v>0</v>
      </c>
      <c r="Y163" s="931"/>
      <c r="Z163" s="928"/>
      <c r="AA163" s="934"/>
      <c r="AB163" s="932"/>
      <c r="AC163" s="933">
        <f t="shared" si="22"/>
        <v>0</v>
      </c>
      <c r="AD163" s="931"/>
      <c r="AE163" s="928"/>
      <c r="AF163" s="934"/>
      <c r="AG163" s="932"/>
      <c r="AH163" s="933">
        <f t="shared" si="23"/>
        <v>0</v>
      </c>
      <c r="AI163" s="931"/>
      <c r="AJ163" s="928"/>
      <c r="AK163" s="934"/>
      <c r="AL163" s="932"/>
      <c r="AM163" s="933">
        <f t="shared" si="24"/>
        <v>0</v>
      </c>
    </row>
    <row r="164" spans="1:39" ht="20.100000000000001" customHeight="1" x14ac:dyDescent="0.2">
      <c r="A164" s="923" t="s">
        <v>982</v>
      </c>
      <c r="B164" s="924">
        <f t="shared" si="25"/>
        <v>0</v>
      </c>
      <c r="C164" s="894"/>
      <c r="D164" s="926" t="s">
        <v>0</v>
      </c>
      <c r="E164" s="927" t="s">
        <v>0</v>
      </c>
      <c r="F164" s="925" t="str">
        <f t="shared" si="26"/>
        <v/>
      </c>
      <c r="G164" s="928"/>
      <c r="H164" s="928"/>
      <c r="I164" s="929"/>
      <c r="J164" s="929"/>
      <c r="K164" s="908">
        <f t="shared" si="28"/>
        <v>0</v>
      </c>
      <c r="L164" s="928"/>
      <c r="M164" s="930"/>
      <c r="N164" s="908">
        <f t="shared" si="27"/>
        <v>0</v>
      </c>
      <c r="O164" s="931"/>
      <c r="P164" s="928"/>
      <c r="Q164" s="934"/>
      <c r="R164" s="932"/>
      <c r="S164" s="933">
        <f t="shared" si="20"/>
        <v>0</v>
      </c>
      <c r="T164" s="931"/>
      <c r="U164" s="928"/>
      <c r="V164" s="934"/>
      <c r="W164" s="932"/>
      <c r="X164" s="933">
        <f t="shared" si="21"/>
        <v>0</v>
      </c>
      <c r="Y164" s="931"/>
      <c r="Z164" s="928"/>
      <c r="AA164" s="934"/>
      <c r="AB164" s="932"/>
      <c r="AC164" s="933">
        <f t="shared" si="22"/>
        <v>0</v>
      </c>
      <c r="AD164" s="931"/>
      <c r="AE164" s="928"/>
      <c r="AF164" s="934"/>
      <c r="AG164" s="932"/>
      <c r="AH164" s="933">
        <f t="shared" si="23"/>
        <v>0</v>
      </c>
      <c r="AI164" s="931"/>
      <c r="AJ164" s="928"/>
      <c r="AK164" s="934"/>
      <c r="AL164" s="932"/>
      <c r="AM164" s="933">
        <f t="shared" si="24"/>
        <v>0</v>
      </c>
    </row>
    <row r="165" spans="1:39" ht="20.100000000000001" customHeight="1" x14ac:dyDescent="0.2">
      <c r="A165" s="923" t="s">
        <v>983</v>
      </c>
      <c r="B165" s="924">
        <f t="shared" si="25"/>
        <v>0</v>
      </c>
      <c r="C165" s="894"/>
      <c r="D165" s="926" t="s">
        <v>0</v>
      </c>
      <c r="E165" s="927" t="s">
        <v>0</v>
      </c>
      <c r="F165" s="925" t="str">
        <f t="shared" si="26"/>
        <v/>
      </c>
      <c r="G165" s="928"/>
      <c r="H165" s="928"/>
      <c r="I165" s="929"/>
      <c r="J165" s="929"/>
      <c r="K165" s="908">
        <f t="shared" si="28"/>
        <v>0</v>
      </c>
      <c r="L165" s="928"/>
      <c r="M165" s="930"/>
      <c r="N165" s="908">
        <f t="shared" si="27"/>
        <v>0</v>
      </c>
      <c r="O165" s="931"/>
      <c r="P165" s="928"/>
      <c r="Q165" s="934"/>
      <c r="R165" s="932"/>
      <c r="S165" s="933">
        <f t="shared" si="20"/>
        <v>0</v>
      </c>
      <c r="T165" s="931"/>
      <c r="U165" s="928"/>
      <c r="V165" s="934"/>
      <c r="W165" s="932"/>
      <c r="X165" s="933">
        <f t="shared" si="21"/>
        <v>0</v>
      </c>
      <c r="Y165" s="931"/>
      <c r="Z165" s="928"/>
      <c r="AA165" s="934"/>
      <c r="AB165" s="932"/>
      <c r="AC165" s="933">
        <f t="shared" si="22"/>
        <v>0</v>
      </c>
      <c r="AD165" s="931"/>
      <c r="AE165" s="928"/>
      <c r="AF165" s="934"/>
      <c r="AG165" s="932"/>
      <c r="AH165" s="933">
        <f t="shared" si="23"/>
        <v>0</v>
      </c>
      <c r="AI165" s="931"/>
      <c r="AJ165" s="928"/>
      <c r="AK165" s="934"/>
      <c r="AL165" s="932"/>
      <c r="AM165" s="933">
        <f t="shared" si="24"/>
        <v>0</v>
      </c>
    </row>
    <row r="166" spans="1:39" ht="20.100000000000001" customHeight="1" x14ac:dyDescent="0.2">
      <c r="A166" s="923" t="s">
        <v>984</v>
      </c>
      <c r="B166" s="924">
        <f t="shared" si="25"/>
        <v>0</v>
      </c>
      <c r="C166" s="894"/>
      <c r="D166" s="926" t="s">
        <v>0</v>
      </c>
      <c r="E166" s="927" t="s">
        <v>0</v>
      </c>
      <c r="F166" s="925" t="str">
        <f t="shared" si="26"/>
        <v/>
      </c>
      <c r="G166" s="928"/>
      <c r="H166" s="928"/>
      <c r="I166" s="929"/>
      <c r="J166" s="929"/>
      <c r="K166" s="908">
        <f t="shared" si="28"/>
        <v>0</v>
      </c>
      <c r="L166" s="928"/>
      <c r="M166" s="930"/>
      <c r="N166" s="908">
        <f t="shared" si="27"/>
        <v>0</v>
      </c>
      <c r="O166" s="931"/>
      <c r="P166" s="928"/>
      <c r="Q166" s="934"/>
      <c r="R166" s="932"/>
      <c r="S166" s="933">
        <f t="shared" si="20"/>
        <v>0</v>
      </c>
      <c r="T166" s="931"/>
      <c r="U166" s="928"/>
      <c r="V166" s="934"/>
      <c r="W166" s="932"/>
      <c r="X166" s="933">
        <f t="shared" si="21"/>
        <v>0</v>
      </c>
      <c r="Y166" s="931"/>
      <c r="Z166" s="928"/>
      <c r="AA166" s="934"/>
      <c r="AB166" s="932"/>
      <c r="AC166" s="933">
        <f t="shared" si="22"/>
        <v>0</v>
      </c>
      <c r="AD166" s="931"/>
      <c r="AE166" s="928"/>
      <c r="AF166" s="934"/>
      <c r="AG166" s="932"/>
      <c r="AH166" s="933">
        <f t="shared" si="23"/>
        <v>0</v>
      </c>
      <c r="AI166" s="931"/>
      <c r="AJ166" s="928"/>
      <c r="AK166" s="934"/>
      <c r="AL166" s="932"/>
      <c r="AM166" s="933">
        <f t="shared" si="24"/>
        <v>0</v>
      </c>
    </row>
    <row r="167" spans="1:39" ht="20.100000000000001" customHeight="1" x14ac:dyDescent="0.2">
      <c r="A167" s="923" t="s">
        <v>985</v>
      </c>
      <c r="B167" s="924">
        <f t="shared" si="25"/>
        <v>0</v>
      </c>
      <c r="C167" s="894"/>
      <c r="D167" s="926" t="s">
        <v>0</v>
      </c>
      <c r="E167" s="927" t="s">
        <v>0</v>
      </c>
      <c r="F167" s="925" t="str">
        <f t="shared" si="26"/>
        <v/>
      </c>
      <c r="G167" s="928"/>
      <c r="H167" s="928"/>
      <c r="I167" s="929"/>
      <c r="J167" s="929"/>
      <c r="K167" s="908">
        <f t="shared" si="28"/>
        <v>0</v>
      </c>
      <c r="L167" s="928"/>
      <c r="M167" s="930"/>
      <c r="N167" s="908">
        <f t="shared" si="27"/>
        <v>0</v>
      </c>
      <c r="O167" s="931"/>
      <c r="P167" s="928"/>
      <c r="Q167" s="934"/>
      <c r="R167" s="932"/>
      <c r="S167" s="933">
        <f t="shared" si="20"/>
        <v>0</v>
      </c>
      <c r="T167" s="931"/>
      <c r="U167" s="928"/>
      <c r="V167" s="934"/>
      <c r="W167" s="932"/>
      <c r="X167" s="933">
        <f t="shared" si="21"/>
        <v>0</v>
      </c>
      <c r="Y167" s="931"/>
      <c r="Z167" s="928"/>
      <c r="AA167" s="934"/>
      <c r="AB167" s="932"/>
      <c r="AC167" s="933">
        <f t="shared" si="22"/>
        <v>0</v>
      </c>
      <c r="AD167" s="931"/>
      <c r="AE167" s="928"/>
      <c r="AF167" s="934"/>
      <c r="AG167" s="932"/>
      <c r="AH167" s="933">
        <f t="shared" si="23"/>
        <v>0</v>
      </c>
      <c r="AI167" s="931"/>
      <c r="AJ167" s="928"/>
      <c r="AK167" s="934"/>
      <c r="AL167" s="932"/>
      <c r="AM167" s="933">
        <f t="shared" si="24"/>
        <v>0</v>
      </c>
    </row>
    <row r="168" spans="1:39" ht="20.100000000000001" customHeight="1" x14ac:dyDescent="0.2">
      <c r="A168" s="923" t="s">
        <v>986</v>
      </c>
      <c r="B168" s="924">
        <f t="shared" si="25"/>
        <v>0</v>
      </c>
      <c r="C168" s="894"/>
      <c r="D168" s="926" t="s">
        <v>0</v>
      </c>
      <c r="E168" s="927" t="s">
        <v>0</v>
      </c>
      <c r="F168" s="925" t="str">
        <f t="shared" si="26"/>
        <v/>
      </c>
      <c r="G168" s="928"/>
      <c r="H168" s="928"/>
      <c r="I168" s="929"/>
      <c r="J168" s="929"/>
      <c r="K168" s="908">
        <f t="shared" si="28"/>
        <v>0</v>
      </c>
      <c r="L168" s="928"/>
      <c r="M168" s="930"/>
      <c r="N168" s="908">
        <f t="shared" si="27"/>
        <v>0</v>
      </c>
      <c r="O168" s="931"/>
      <c r="P168" s="928"/>
      <c r="Q168" s="934"/>
      <c r="R168" s="932"/>
      <c r="S168" s="933">
        <f t="shared" si="20"/>
        <v>0</v>
      </c>
      <c r="T168" s="931"/>
      <c r="U168" s="928"/>
      <c r="V168" s="934"/>
      <c r="W168" s="932"/>
      <c r="X168" s="933">
        <f t="shared" si="21"/>
        <v>0</v>
      </c>
      <c r="Y168" s="931"/>
      <c r="Z168" s="928"/>
      <c r="AA168" s="934"/>
      <c r="AB168" s="932"/>
      <c r="AC168" s="933">
        <f t="shared" si="22"/>
        <v>0</v>
      </c>
      <c r="AD168" s="931"/>
      <c r="AE168" s="928"/>
      <c r="AF168" s="934"/>
      <c r="AG168" s="932"/>
      <c r="AH168" s="933">
        <f t="shared" si="23"/>
        <v>0</v>
      </c>
      <c r="AI168" s="931"/>
      <c r="AJ168" s="928"/>
      <c r="AK168" s="934"/>
      <c r="AL168" s="932"/>
      <c r="AM168" s="933">
        <f t="shared" si="24"/>
        <v>0</v>
      </c>
    </row>
    <row r="169" spans="1:39" ht="20.100000000000001" customHeight="1" x14ac:dyDescent="0.2">
      <c r="A169" s="923" t="s">
        <v>987</v>
      </c>
      <c r="B169" s="924">
        <f t="shared" si="25"/>
        <v>0</v>
      </c>
      <c r="C169" s="894"/>
      <c r="D169" s="926" t="s">
        <v>0</v>
      </c>
      <c r="E169" s="927" t="s">
        <v>0</v>
      </c>
      <c r="F169" s="925" t="str">
        <f t="shared" si="26"/>
        <v/>
      </c>
      <c r="G169" s="928"/>
      <c r="H169" s="928"/>
      <c r="I169" s="929"/>
      <c r="J169" s="929"/>
      <c r="K169" s="908">
        <f t="shared" si="28"/>
        <v>0</v>
      </c>
      <c r="L169" s="928"/>
      <c r="M169" s="930"/>
      <c r="N169" s="908">
        <f t="shared" si="27"/>
        <v>0</v>
      </c>
      <c r="O169" s="931"/>
      <c r="P169" s="928"/>
      <c r="Q169" s="934"/>
      <c r="R169" s="932"/>
      <c r="S169" s="933">
        <f t="shared" si="20"/>
        <v>0</v>
      </c>
      <c r="T169" s="931"/>
      <c r="U169" s="928"/>
      <c r="V169" s="934"/>
      <c r="W169" s="932"/>
      <c r="X169" s="933">
        <f t="shared" si="21"/>
        <v>0</v>
      </c>
      <c r="Y169" s="931"/>
      <c r="Z169" s="928"/>
      <c r="AA169" s="934"/>
      <c r="AB169" s="932"/>
      <c r="AC169" s="933">
        <f t="shared" si="22"/>
        <v>0</v>
      </c>
      <c r="AD169" s="931"/>
      <c r="AE169" s="928"/>
      <c r="AF169" s="934"/>
      <c r="AG169" s="932"/>
      <c r="AH169" s="933">
        <f t="shared" si="23"/>
        <v>0</v>
      </c>
      <c r="AI169" s="931"/>
      <c r="AJ169" s="928"/>
      <c r="AK169" s="934"/>
      <c r="AL169" s="932"/>
      <c r="AM169" s="933">
        <f t="shared" si="24"/>
        <v>0</v>
      </c>
    </row>
    <row r="170" spans="1:39" ht="20.100000000000001" customHeight="1" x14ac:dyDescent="0.2">
      <c r="A170" s="923" t="s">
        <v>988</v>
      </c>
      <c r="B170" s="924">
        <f t="shared" si="25"/>
        <v>0</v>
      </c>
      <c r="C170" s="894"/>
      <c r="D170" s="926" t="s">
        <v>0</v>
      </c>
      <c r="E170" s="927" t="s">
        <v>0</v>
      </c>
      <c r="F170" s="925" t="str">
        <f t="shared" si="26"/>
        <v/>
      </c>
      <c r="G170" s="928"/>
      <c r="H170" s="928"/>
      <c r="I170" s="929"/>
      <c r="J170" s="929"/>
      <c r="K170" s="908">
        <f t="shared" si="28"/>
        <v>0</v>
      </c>
      <c r="L170" s="928"/>
      <c r="M170" s="930"/>
      <c r="N170" s="908">
        <f t="shared" si="27"/>
        <v>0</v>
      </c>
      <c r="O170" s="931"/>
      <c r="P170" s="928"/>
      <c r="Q170" s="934"/>
      <c r="R170" s="932"/>
      <c r="S170" s="933">
        <f t="shared" si="20"/>
        <v>0</v>
      </c>
      <c r="T170" s="931"/>
      <c r="U170" s="928"/>
      <c r="V170" s="934"/>
      <c r="W170" s="932"/>
      <c r="X170" s="933">
        <f t="shared" si="21"/>
        <v>0</v>
      </c>
      <c r="Y170" s="931"/>
      <c r="Z170" s="928"/>
      <c r="AA170" s="934"/>
      <c r="AB170" s="932"/>
      <c r="AC170" s="933">
        <f t="shared" si="22"/>
        <v>0</v>
      </c>
      <c r="AD170" s="931"/>
      <c r="AE170" s="928"/>
      <c r="AF170" s="934"/>
      <c r="AG170" s="932"/>
      <c r="AH170" s="933">
        <f t="shared" si="23"/>
        <v>0</v>
      </c>
      <c r="AI170" s="931"/>
      <c r="AJ170" s="928"/>
      <c r="AK170" s="934"/>
      <c r="AL170" s="932"/>
      <c r="AM170" s="933">
        <f t="shared" si="24"/>
        <v>0</v>
      </c>
    </row>
    <row r="171" spans="1:39" ht="20.100000000000001" customHeight="1" x14ac:dyDescent="0.2">
      <c r="A171" s="923" t="s">
        <v>989</v>
      </c>
      <c r="B171" s="924">
        <f t="shared" si="25"/>
        <v>0</v>
      </c>
      <c r="C171" s="894"/>
      <c r="D171" s="926" t="s">
        <v>0</v>
      </c>
      <c r="E171" s="927" t="s">
        <v>0</v>
      </c>
      <c r="F171" s="925" t="str">
        <f t="shared" si="26"/>
        <v/>
      </c>
      <c r="G171" s="928"/>
      <c r="H171" s="928"/>
      <c r="I171" s="929"/>
      <c r="J171" s="929"/>
      <c r="K171" s="908">
        <f t="shared" si="28"/>
        <v>0</v>
      </c>
      <c r="L171" s="928"/>
      <c r="M171" s="930"/>
      <c r="N171" s="908">
        <f t="shared" si="27"/>
        <v>0</v>
      </c>
      <c r="O171" s="931"/>
      <c r="P171" s="928"/>
      <c r="Q171" s="934"/>
      <c r="R171" s="932"/>
      <c r="S171" s="933">
        <f t="shared" si="20"/>
        <v>0</v>
      </c>
      <c r="T171" s="931"/>
      <c r="U171" s="928"/>
      <c r="V171" s="934"/>
      <c r="W171" s="932"/>
      <c r="X171" s="933">
        <f t="shared" si="21"/>
        <v>0</v>
      </c>
      <c r="Y171" s="931"/>
      <c r="Z171" s="928"/>
      <c r="AA171" s="934"/>
      <c r="AB171" s="932"/>
      <c r="AC171" s="933">
        <f t="shared" si="22"/>
        <v>0</v>
      </c>
      <c r="AD171" s="931"/>
      <c r="AE171" s="928"/>
      <c r="AF171" s="934"/>
      <c r="AG171" s="932"/>
      <c r="AH171" s="933">
        <f t="shared" si="23"/>
        <v>0</v>
      </c>
      <c r="AI171" s="931"/>
      <c r="AJ171" s="928"/>
      <c r="AK171" s="934"/>
      <c r="AL171" s="932"/>
      <c r="AM171" s="933">
        <f t="shared" si="24"/>
        <v>0</v>
      </c>
    </row>
    <row r="172" spans="1:39" ht="20.100000000000001" customHeight="1" x14ac:dyDescent="0.2">
      <c r="A172" s="923" t="s">
        <v>990</v>
      </c>
      <c r="B172" s="924">
        <f t="shared" si="25"/>
        <v>0</v>
      </c>
      <c r="C172" s="894"/>
      <c r="D172" s="926" t="s">
        <v>0</v>
      </c>
      <c r="E172" s="927" t="s">
        <v>0</v>
      </c>
      <c r="F172" s="925" t="str">
        <f t="shared" si="26"/>
        <v/>
      </c>
      <c r="G172" s="928"/>
      <c r="H172" s="928"/>
      <c r="I172" s="929"/>
      <c r="J172" s="929"/>
      <c r="K172" s="908">
        <f t="shared" si="28"/>
        <v>0</v>
      </c>
      <c r="L172" s="928"/>
      <c r="M172" s="930"/>
      <c r="N172" s="908">
        <f t="shared" si="27"/>
        <v>0</v>
      </c>
      <c r="O172" s="931"/>
      <c r="P172" s="928"/>
      <c r="Q172" s="934"/>
      <c r="R172" s="932"/>
      <c r="S172" s="933">
        <f t="shared" si="20"/>
        <v>0</v>
      </c>
      <c r="T172" s="931"/>
      <c r="U172" s="928"/>
      <c r="V172" s="934"/>
      <c r="W172" s="932"/>
      <c r="X172" s="933">
        <f t="shared" si="21"/>
        <v>0</v>
      </c>
      <c r="Y172" s="931"/>
      <c r="Z172" s="928"/>
      <c r="AA172" s="934"/>
      <c r="AB172" s="932"/>
      <c r="AC172" s="933">
        <f t="shared" si="22"/>
        <v>0</v>
      </c>
      <c r="AD172" s="931"/>
      <c r="AE172" s="928"/>
      <c r="AF172" s="934"/>
      <c r="AG172" s="932"/>
      <c r="AH172" s="933">
        <f t="shared" si="23"/>
        <v>0</v>
      </c>
      <c r="AI172" s="931"/>
      <c r="AJ172" s="928"/>
      <c r="AK172" s="934"/>
      <c r="AL172" s="932"/>
      <c r="AM172" s="933">
        <f t="shared" si="24"/>
        <v>0</v>
      </c>
    </row>
    <row r="173" spans="1:39" ht="20.100000000000001" customHeight="1" x14ac:dyDescent="0.2">
      <c r="A173" s="923" t="s">
        <v>991</v>
      </c>
      <c r="B173" s="924">
        <f t="shared" si="25"/>
        <v>0</v>
      </c>
      <c r="C173" s="894"/>
      <c r="D173" s="926" t="s">
        <v>0</v>
      </c>
      <c r="E173" s="927" t="s">
        <v>0</v>
      </c>
      <c r="F173" s="925" t="str">
        <f t="shared" si="26"/>
        <v/>
      </c>
      <c r="G173" s="928"/>
      <c r="H173" s="928"/>
      <c r="I173" s="929"/>
      <c r="J173" s="929"/>
      <c r="K173" s="908">
        <f t="shared" si="28"/>
        <v>0</v>
      </c>
      <c r="L173" s="928"/>
      <c r="M173" s="930"/>
      <c r="N173" s="908">
        <f t="shared" si="27"/>
        <v>0</v>
      </c>
      <c r="O173" s="931"/>
      <c r="P173" s="928"/>
      <c r="Q173" s="934"/>
      <c r="R173" s="932"/>
      <c r="S173" s="933">
        <f t="shared" si="20"/>
        <v>0</v>
      </c>
      <c r="T173" s="931"/>
      <c r="U173" s="928"/>
      <c r="V173" s="934"/>
      <c r="W173" s="932"/>
      <c r="X173" s="933">
        <f t="shared" si="21"/>
        <v>0</v>
      </c>
      <c r="Y173" s="931"/>
      <c r="Z173" s="928"/>
      <c r="AA173" s="934"/>
      <c r="AB173" s="932"/>
      <c r="AC173" s="933">
        <f t="shared" si="22"/>
        <v>0</v>
      </c>
      <c r="AD173" s="931"/>
      <c r="AE173" s="928"/>
      <c r="AF173" s="934"/>
      <c r="AG173" s="932"/>
      <c r="AH173" s="933">
        <f t="shared" si="23"/>
        <v>0</v>
      </c>
      <c r="AI173" s="931"/>
      <c r="AJ173" s="928"/>
      <c r="AK173" s="934"/>
      <c r="AL173" s="932"/>
      <c r="AM173" s="933">
        <f t="shared" si="24"/>
        <v>0</v>
      </c>
    </row>
    <row r="174" spans="1:39" ht="20.100000000000001" customHeight="1" x14ac:dyDescent="0.2">
      <c r="A174" s="923" t="s">
        <v>992</v>
      </c>
      <c r="B174" s="924">
        <f t="shared" si="25"/>
        <v>0</v>
      </c>
      <c r="C174" s="894"/>
      <c r="D174" s="926" t="s">
        <v>0</v>
      </c>
      <c r="E174" s="927" t="s">
        <v>0</v>
      </c>
      <c r="F174" s="925" t="str">
        <f t="shared" si="26"/>
        <v/>
      </c>
      <c r="G174" s="928"/>
      <c r="H174" s="928"/>
      <c r="I174" s="929"/>
      <c r="J174" s="929"/>
      <c r="K174" s="908">
        <f t="shared" si="28"/>
        <v>0</v>
      </c>
      <c r="L174" s="928"/>
      <c r="M174" s="930"/>
      <c r="N174" s="908">
        <f t="shared" si="27"/>
        <v>0</v>
      </c>
      <c r="O174" s="931"/>
      <c r="P174" s="928"/>
      <c r="Q174" s="934"/>
      <c r="R174" s="932"/>
      <c r="S174" s="933">
        <f t="shared" si="20"/>
        <v>0</v>
      </c>
      <c r="T174" s="931"/>
      <c r="U174" s="928"/>
      <c r="V174" s="934"/>
      <c r="W174" s="932"/>
      <c r="X174" s="933">
        <f t="shared" si="21"/>
        <v>0</v>
      </c>
      <c r="Y174" s="931"/>
      <c r="Z174" s="928"/>
      <c r="AA174" s="934"/>
      <c r="AB174" s="932"/>
      <c r="AC174" s="933">
        <f t="shared" si="22"/>
        <v>0</v>
      </c>
      <c r="AD174" s="931"/>
      <c r="AE174" s="928"/>
      <c r="AF174" s="934"/>
      <c r="AG174" s="932"/>
      <c r="AH174" s="933">
        <f t="shared" si="23"/>
        <v>0</v>
      </c>
      <c r="AI174" s="931"/>
      <c r="AJ174" s="928"/>
      <c r="AK174" s="934"/>
      <c r="AL174" s="932"/>
      <c r="AM174" s="933">
        <f t="shared" si="24"/>
        <v>0</v>
      </c>
    </row>
    <row r="175" spans="1:39" ht="20.100000000000001" customHeight="1" x14ac:dyDescent="0.2">
      <c r="A175" s="923" t="s">
        <v>993</v>
      </c>
      <c r="B175" s="924">
        <f t="shared" si="25"/>
        <v>0</v>
      </c>
      <c r="C175" s="894"/>
      <c r="D175" s="926" t="s">
        <v>0</v>
      </c>
      <c r="E175" s="927" t="s">
        <v>0</v>
      </c>
      <c r="F175" s="925" t="str">
        <f t="shared" si="26"/>
        <v/>
      </c>
      <c r="G175" s="928"/>
      <c r="H175" s="928"/>
      <c r="I175" s="929"/>
      <c r="J175" s="929"/>
      <c r="K175" s="908">
        <f t="shared" si="28"/>
        <v>0</v>
      </c>
      <c r="L175" s="928"/>
      <c r="M175" s="930"/>
      <c r="N175" s="908">
        <f t="shared" si="27"/>
        <v>0</v>
      </c>
      <c r="O175" s="931"/>
      <c r="P175" s="928"/>
      <c r="Q175" s="934"/>
      <c r="R175" s="932"/>
      <c r="S175" s="933">
        <f t="shared" si="20"/>
        <v>0</v>
      </c>
      <c r="T175" s="931"/>
      <c r="U175" s="928"/>
      <c r="V175" s="934"/>
      <c r="W175" s="932"/>
      <c r="X175" s="933">
        <f t="shared" si="21"/>
        <v>0</v>
      </c>
      <c r="Y175" s="931"/>
      <c r="Z175" s="928"/>
      <c r="AA175" s="934"/>
      <c r="AB175" s="932"/>
      <c r="AC175" s="933">
        <f t="shared" si="22"/>
        <v>0</v>
      </c>
      <c r="AD175" s="931"/>
      <c r="AE175" s="928"/>
      <c r="AF175" s="934"/>
      <c r="AG175" s="932"/>
      <c r="AH175" s="933">
        <f t="shared" si="23"/>
        <v>0</v>
      </c>
      <c r="AI175" s="931"/>
      <c r="AJ175" s="928"/>
      <c r="AK175" s="934"/>
      <c r="AL175" s="932"/>
      <c r="AM175" s="933">
        <f t="shared" si="24"/>
        <v>0</v>
      </c>
    </row>
    <row r="176" spans="1:39" ht="20.100000000000001" customHeight="1" x14ac:dyDescent="0.2">
      <c r="A176" s="923" t="s">
        <v>994</v>
      </c>
      <c r="B176" s="924">
        <f t="shared" si="25"/>
        <v>0</v>
      </c>
      <c r="C176" s="894"/>
      <c r="D176" s="926" t="s">
        <v>0</v>
      </c>
      <c r="E176" s="927" t="s">
        <v>0</v>
      </c>
      <c r="F176" s="925" t="str">
        <f t="shared" si="26"/>
        <v/>
      </c>
      <c r="G176" s="928"/>
      <c r="H176" s="928"/>
      <c r="I176" s="929"/>
      <c r="J176" s="929"/>
      <c r="K176" s="908">
        <f t="shared" si="28"/>
        <v>0</v>
      </c>
      <c r="L176" s="928"/>
      <c r="M176" s="930"/>
      <c r="N176" s="908">
        <f t="shared" si="27"/>
        <v>0</v>
      </c>
      <c r="O176" s="931"/>
      <c r="P176" s="928"/>
      <c r="Q176" s="934"/>
      <c r="R176" s="932"/>
      <c r="S176" s="933">
        <f t="shared" si="20"/>
        <v>0</v>
      </c>
      <c r="T176" s="931"/>
      <c r="U176" s="928"/>
      <c r="V176" s="934"/>
      <c r="W176" s="932"/>
      <c r="X176" s="933">
        <f t="shared" si="21"/>
        <v>0</v>
      </c>
      <c r="Y176" s="931"/>
      <c r="Z176" s="928"/>
      <c r="AA176" s="934"/>
      <c r="AB176" s="932"/>
      <c r="AC176" s="933">
        <f t="shared" si="22"/>
        <v>0</v>
      </c>
      <c r="AD176" s="931"/>
      <c r="AE176" s="928"/>
      <c r="AF176" s="934"/>
      <c r="AG176" s="932"/>
      <c r="AH176" s="933">
        <f t="shared" si="23"/>
        <v>0</v>
      </c>
      <c r="AI176" s="931"/>
      <c r="AJ176" s="928"/>
      <c r="AK176" s="934"/>
      <c r="AL176" s="932"/>
      <c r="AM176" s="933">
        <f t="shared" si="24"/>
        <v>0</v>
      </c>
    </row>
    <row r="177" spans="1:39" ht="20.100000000000001" customHeight="1" x14ac:dyDescent="0.2">
      <c r="A177" s="923" t="s">
        <v>995</v>
      </c>
      <c r="B177" s="924">
        <f t="shared" si="25"/>
        <v>0</v>
      </c>
      <c r="C177" s="894"/>
      <c r="D177" s="926" t="s">
        <v>0</v>
      </c>
      <c r="E177" s="927" t="s">
        <v>0</v>
      </c>
      <c r="F177" s="925" t="str">
        <f t="shared" si="26"/>
        <v/>
      </c>
      <c r="G177" s="928"/>
      <c r="H177" s="928"/>
      <c r="I177" s="929"/>
      <c r="J177" s="929"/>
      <c r="K177" s="908">
        <f t="shared" si="28"/>
        <v>0</v>
      </c>
      <c r="L177" s="928"/>
      <c r="M177" s="930"/>
      <c r="N177" s="908">
        <f t="shared" si="27"/>
        <v>0</v>
      </c>
      <c r="O177" s="931"/>
      <c r="P177" s="928"/>
      <c r="Q177" s="934"/>
      <c r="R177" s="932"/>
      <c r="S177" s="933">
        <f t="shared" si="20"/>
        <v>0</v>
      </c>
      <c r="T177" s="931"/>
      <c r="U177" s="928"/>
      <c r="V177" s="934"/>
      <c r="W177" s="932"/>
      <c r="X177" s="933">
        <f t="shared" si="21"/>
        <v>0</v>
      </c>
      <c r="Y177" s="931"/>
      <c r="Z177" s="928"/>
      <c r="AA177" s="934"/>
      <c r="AB177" s="932"/>
      <c r="AC177" s="933">
        <f t="shared" si="22"/>
        <v>0</v>
      </c>
      <c r="AD177" s="931"/>
      <c r="AE177" s="928"/>
      <c r="AF177" s="934"/>
      <c r="AG177" s="932"/>
      <c r="AH177" s="933">
        <f t="shared" si="23"/>
        <v>0</v>
      </c>
      <c r="AI177" s="931"/>
      <c r="AJ177" s="928"/>
      <c r="AK177" s="934"/>
      <c r="AL177" s="932"/>
      <c r="AM177" s="933">
        <f t="shared" si="24"/>
        <v>0</v>
      </c>
    </row>
    <row r="178" spans="1:39" ht="20.100000000000001" customHeight="1" x14ac:dyDescent="0.2">
      <c r="A178" s="923" t="s">
        <v>996</v>
      </c>
      <c r="B178" s="924">
        <f t="shared" si="25"/>
        <v>0</v>
      </c>
      <c r="C178" s="894"/>
      <c r="D178" s="926" t="s">
        <v>0</v>
      </c>
      <c r="E178" s="927" t="s">
        <v>0</v>
      </c>
      <c r="F178" s="925" t="str">
        <f t="shared" si="26"/>
        <v/>
      </c>
      <c r="G178" s="928"/>
      <c r="H178" s="928"/>
      <c r="I178" s="929"/>
      <c r="J178" s="929"/>
      <c r="K178" s="908">
        <f t="shared" si="28"/>
        <v>0</v>
      </c>
      <c r="L178" s="928"/>
      <c r="M178" s="930"/>
      <c r="N178" s="908">
        <f t="shared" si="27"/>
        <v>0</v>
      </c>
      <c r="O178" s="931"/>
      <c r="P178" s="928"/>
      <c r="Q178" s="934"/>
      <c r="R178" s="932"/>
      <c r="S178" s="933">
        <f t="shared" si="20"/>
        <v>0</v>
      </c>
      <c r="T178" s="931"/>
      <c r="U178" s="928"/>
      <c r="V178" s="934"/>
      <c r="W178" s="932"/>
      <c r="X178" s="933">
        <f t="shared" si="21"/>
        <v>0</v>
      </c>
      <c r="Y178" s="931"/>
      <c r="Z178" s="928"/>
      <c r="AA178" s="934"/>
      <c r="AB178" s="932"/>
      <c r="AC178" s="933">
        <f t="shared" si="22"/>
        <v>0</v>
      </c>
      <c r="AD178" s="931"/>
      <c r="AE178" s="928"/>
      <c r="AF178" s="934"/>
      <c r="AG178" s="932"/>
      <c r="AH178" s="933">
        <f t="shared" si="23"/>
        <v>0</v>
      </c>
      <c r="AI178" s="931"/>
      <c r="AJ178" s="928"/>
      <c r="AK178" s="934"/>
      <c r="AL178" s="932"/>
      <c r="AM178" s="933">
        <f t="shared" si="24"/>
        <v>0</v>
      </c>
    </row>
    <row r="179" spans="1:39" ht="20.100000000000001" customHeight="1" x14ac:dyDescent="0.2">
      <c r="A179" s="923" t="s">
        <v>997</v>
      </c>
      <c r="B179" s="924">
        <f t="shared" si="25"/>
        <v>0</v>
      </c>
      <c r="C179" s="894"/>
      <c r="D179" s="926" t="s">
        <v>0</v>
      </c>
      <c r="E179" s="927" t="s">
        <v>0</v>
      </c>
      <c r="F179" s="925" t="str">
        <f t="shared" si="26"/>
        <v/>
      </c>
      <c r="G179" s="928"/>
      <c r="H179" s="928"/>
      <c r="I179" s="929"/>
      <c r="J179" s="929"/>
      <c r="K179" s="908">
        <f t="shared" si="28"/>
        <v>0</v>
      </c>
      <c r="L179" s="928"/>
      <c r="M179" s="930"/>
      <c r="N179" s="908">
        <f t="shared" si="27"/>
        <v>0</v>
      </c>
      <c r="O179" s="931"/>
      <c r="P179" s="928"/>
      <c r="Q179" s="934"/>
      <c r="R179" s="932"/>
      <c r="S179" s="933">
        <f t="shared" si="20"/>
        <v>0</v>
      </c>
      <c r="T179" s="931"/>
      <c r="U179" s="928"/>
      <c r="V179" s="934"/>
      <c r="W179" s="932"/>
      <c r="X179" s="933">
        <f t="shared" si="21"/>
        <v>0</v>
      </c>
      <c r="Y179" s="931"/>
      <c r="Z179" s="928"/>
      <c r="AA179" s="934"/>
      <c r="AB179" s="932"/>
      <c r="AC179" s="933">
        <f t="shared" si="22"/>
        <v>0</v>
      </c>
      <c r="AD179" s="931"/>
      <c r="AE179" s="928"/>
      <c r="AF179" s="934"/>
      <c r="AG179" s="932"/>
      <c r="AH179" s="933">
        <f t="shared" si="23"/>
        <v>0</v>
      </c>
      <c r="AI179" s="931"/>
      <c r="AJ179" s="928"/>
      <c r="AK179" s="934"/>
      <c r="AL179" s="932"/>
      <c r="AM179" s="933">
        <f t="shared" si="24"/>
        <v>0</v>
      </c>
    </row>
    <row r="180" spans="1:39" ht="20.100000000000001" customHeight="1" x14ac:dyDescent="0.2">
      <c r="A180" s="923" t="s">
        <v>998</v>
      </c>
      <c r="B180" s="924">
        <f t="shared" si="25"/>
        <v>0</v>
      </c>
      <c r="C180" s="894"/>
      <c r="D180" s="926" t="s">
        <v>0</v>
      </c>
      <c r="E180" s="927" t="s">
        <v>0</v>
      </c>
      <c r="F180" s="925" t="str">
        <f t="shared" si="26"/>
        <v/>
      </c>
      <c r="G180" s="928"/>
      <c r="H180" s="928"/>
      <c r="I180" s="929"/>
      <c r="J180" s="929"/>
      <c r="K180" s="908">
        <f t="shared" si="28"/>
        <v>0</v>
      </c>
      <c r="L180" s="928"/>
      <c r="M180" s="930"/>
      <c r="N180" s="908">
        <f t="shared" si="27"/>
        <v>0</v>
      </c>
      <c r="O180" s="931"/>
      <c r="P180" s="928"/>
      <c r="Q180" s="934"/>
      <c r="R180" s="932"/>
      <c r="S180" s="933">
        <f t="shared" si="20"/>
        <v>0</v>
      </c>
      <c r="T180" s="931"/>
      <c r="U180" s="928"/>
      <c r="V180" s="934"/>
      <c r="W180" s="932"/>
      <c r="X180" s="933">
        <f t="shared" si="21"/>
        <v>0</v>
      </c>
      <c r="Y180" s="931"/>
      <c r="Z180" s="928"/>
      <c r="AA180" s="934"/>
      <c r="AB180" s="932"/>
      <c r="AC180" s="933">
        <f t="shared" si="22"/>
        <v>0</v>
      </c>
      <c r="AD180" s="931"/>
      <c r="AE180" s="928"/>
      <c r="AF180" s="934"/>
      <c r="AG180" s="932"/>
      <c r="AH180" s="933">
        <f t="shared" si="23"/>
        <v>0</v>
      </c>
      <c r="AI180" s="931"/>
      <c r="AJ180" s="928"/>
      <c r="AK180" s="934"/>
      <c r="AL180" s="932"/>
      <c r="AM180" s="933">
        <f t="shared" si="24"/>
        <v>0</v>
      </c>
    </row>
    <row r="181" spans="1:39" ht="20.100000000000001" customHeight="1" x14ac:dyDescent="0.2">
      <c r="A181" s="923" t="s">
        <v>999</v>
      </c>
      <c r="B181" s="924">
        <f t="shared" si="25"/>
        <v>0</v>
      </c>
      <c r="C181" s="894"/>
      <c r="D181" s="926" t="s">
        <v>0</v>
      </c>
      <c r="E181" s="927" t="s">
        <v>0</v>
      </c>
      <c r="F181" s="925" t="str">
        <f t="shared" si="26"/>
        <v/>
      </c>
      <c r="G181" s="928"/>
      <c r="H181" s="928"/>
      <c r="I181" s="929"/>
      <c r="J181" s="929"/>
      <c r="K181" s="908">
        <f t="shared" si="28"/>
        <v>0</v>
      </c>
      <c r="L181" s="928"/>
      <c r="M181" s="930"/>
      <c r="N181" s="908">
        <f t="shared" si="27"/>
        <v>0</v>
      </c>
      <c r="O181" s="931"/>
      <c r="P181" s="928"/>
      <c r="Q181" s="934"/>
      <c r="R181" s="932"/>
      <c r="S181" s="933">
        <f t="shared" si="20"/>
        <v>0</v>
      </c>
      <c r="T181" s="931"/>
      <c r="U181" s="928"/>
      <c r="V181" s="934"/>
      <c r="W181" s="932"/>
      <c r="X181" s="933">
        <f t="shared" si="21"/>
        <v>0</v>
      </c>
      <c r="Y181" s="931"/>
      <c r="Z181" s="928"/>
      <c r="AA181" s="934"/>
      <c r="AB181" s="932"/>
      <c r="AC181" s="933">
        <f t="shared" si="22"/>
        <v>0</v>
      </c>
      <c r="AD181" s="931"/>
      <c r="AE181" s="928"/>
      <c r="AF181" s="934"/>
      <c r="AG181" s="932"/>
      <c r="AH181" s="933">
        <f t="shared" si="23"/>
        <v>0</v>
      </c>
      <c r="AI181" s="931"/>
      <c r="AJ181" s="928"/>
      <c r="AK181" s="934"/>
      <c r="AL181" s="932"/>
      <c r="AM181" s="933">
        <f t="shared" si="24"/>
        <v>0</v>
      </c>
    </row>
    <row r="182" spans="1:39" ht="20.100000000000001" customHeight="1" x14ac:dyDescent="0.2">
      <c r="A182" s="923" t="s">
        <v>1000</v>
      </c>
      <c r="B182" s="924">
        <f t="shared" si="25"/>
        <v>0</v>
      </c>
      <c r="C182" s="894"/>
      <c r="D182" s="926" t="s">
        <v>0</v>
      </c>
      <c r="E182" s="927" t="s">
        <v>0</v>
      </c>
      <c r="F182" s="925" t="str">
        <f t="shared" si="26"/>
        <v/>
      </c>
      <c r="G182" s="928"/>
      <c r="H182" s="928"/>
      <c r="I182" s="929"/>
      <c r="J182" s="929"/>
      <c r="K182" s="908">
        <f t="shared" si="28"/>
        <v>0</v>
      </c>
      <c r="L182" s="928"/>
      <c r="M182" s="930"/>
      <c r="N182" s="908">
        <f t="shared" si="27"/>
        <v>0</v>
      </c>
      <c r="O182" s="931"/>
      <c r="P182" s="928"/>
      <c r="Q182" s="934"/>
      <c r="R182" s="932"/>
      <c r="S182" s="933">
        <f t="shared" si="20"/>
        <v>0</v>
      </c>
      <c r="T182" s="931"/>
      <c r="U182" s="928"/>
      <c r="V182" s="934"/>
      <c r="W182" s="932"/>
      <c r="X182" s="933">
        <f t="shared" si="21"/>
        <v>0</v>
      </c>
      <c r="Y182" s="931"/>
      <c r="Z182" s="928"/>
      <c r="AA182" s="934"/>
      <c r="AB182" s="932"/>
      <c r="AC182" s="933">
        <f t="shared" si="22"/>
        <v>0</v>
      </c>
      <c r="AD182" s="931"/>
      <c r="AE182" s="928"/>
      <c r="AF182" s="934"/>
      <c r="AG182" s="932"/>
      <c r="AH182" s="933">
        <f t="shared" si="23"/>
        <v>0</v>
      </c>
      <c r="AI182" s="931"/>
      <c r="AJ182" s="928"/>
      <c r="AK182" s="934"/>
      <c r="AL182" s="932"/>
      <c r="AM182" s="933">
        <f t="shared" si="24"/>
        <v>0</v>
      </c>
    </row>
    <row r="183" spans="1:39" ht="20.100000000000001" customHeight="1" x14ac:dyDescent="0.2">
      <c r="A183" s="923" t="s">
        <v>1001</v>
      </c>
      <c r="B183" s="924">
        <f t="shared" si="25"/>
        <v>0</v>
      </c>
      <c r="C183" s="894"/>
      <c r="D183" s="926" t="s">
        <v>0</v>
      </c>
      <c r="E183" s="927" t="s">
        <v>0</v>
      </c>
      <c r="F183" s="925" t="str">
        <f t="shared" si="26"/>
        <v/>
      </c>
      <c r="G183" s="928"/>
      <c r="H183" s="928"/>
      <c r="I183" s="929"/>
      <c r="J183" s="929"/>
      <c r="K183" s="908">
        <f t="shared" si="28"/>
        <v>0</v>
      </c>
      <c r="L183" s="928"/>
      <c r="M183" s="930"/>
      <c r="N183" s="908">
        <f t="shared" si="27"/>
        <v>0</v>
      </c>
      <c r="O183" s="931"/>
      <c r="P183" s="928"/>
      <c r="Q183" s="934"/>
      <c r="R183" s="932"/>
      <c r="S183" s="933">
        <f t="shared" si="20"/>
        <v>0</v>
      </c>
      <c r="T183" s="931"/>
      <c r="U183" s="928"/>
      <c r="V183" s="934"/>
      <c r="W183" s="932"/>
      <c r="X183" s="933">
        <f t="shared" si="21"/>
        <v>0</v>
      </c>
      <c r="Y183" s="931"/>
      <c r="Z183" s="928"/>
      <c r="AA183" s="934"/>
      <c r="AB183" s="932"/>
      <c r="AC183" s="933">
        <f t="shared" si="22"/>
        <v>0</v>
      </c>
      <c r="AD183" s="931"/>
      <c r="AE183" s="928"/>
      <c r="AF183" s="934"/>
      <c r="AG183" s="932"/>
      <c r="AH183" s="933">
        <f t="shared" si="23"/>
        <v>0</v>
      </c>
      <c r="AI183" s="931"/>
      <c r="AJ183" s="928"/>
      <c r="AK183" s="934"/>
      <c r="AL183" s="932"/>
      <c r="AM183" s="933">
        <f t="shared" si="24"/>
        <v>0</v>
      </c>
    </row>
    <row r="184" spans="1:39" ht="20.100000000000001" customHeight="1" x14ac:dyDescent="0.2">
      <c r="A184" s="923" t="s">
        <v>1002</v>
      </c>
      <c r="B184" s="924">
        <f t="shared" si="25"/>
        <v>0</v>
      </c>
      <c r="C184" s="894"/>
      <c r="D184" s="926" t="s">
        <v>0</v>
      </c>
      <c r="E184" s="927" t="s">
        <v>0</v>
      </c>
      <c r="F184" s="925" t="str">
        <f t="shared" si="26"/>
        <v/>
      </c>
      <c r="G184" s="928"/>
      <c r="H184" s="928"/>
      <c r="I184" s="929"/>
      <c r="J184" s="929"/>
      <c r="K184" s="908">
        <f t="shared" si="28"/>
        <v>0</v>
      </c>
      <c r="L184" s="928"/>
      <c r="M184" s="930"/>
      <c r="N184" s="908">
        <f t="shared" si="27"/>
        <v>0</v>
      </c>
      <c r="O184" s="931"/>
      <c r="P184" s="928"/>
      <c r="Q184" s="934"/>
      <c r="R184" s="932"/>
      <c r="S184" s="933">
        <f t="shared" si="20"/>
        <v>0</v>
      </c>
      <c r="T184" s="931"/>
      <c r="U184" s="928"/>
      <c r="V184" s="934"/>
      <c r="W184" s="932"/>
      <c r="X184" s="933">
        <f t="shared" si="21"/>
        <v>0</v>
      </c>
      <c r="Y184" s="931"/>
      <c r="Z184" s="928"/>
      <c r="AA184" s="934"/>
      <c r="AB184" s="932"/>
      <c r="AC184" s="933">
        <f t="shared" si="22"/>
        <v>0</v>
      </c>
      <c r="AD184" s="931"/>
      <c r="AE184" s="928"/>
      <c r="AF184" s="934"/>
      <c r="AG184" s="932"/>
      <c r="AH184" s="933">
        <f t="shared" si="23"/>
        <v>0</v>
      </c>
      <c r="AI184" s="931"/>
      <c r="AJ184" s="928"/>
      <c r="AK184" s="934"/>
      <c r="AL184" s="932"/>
      <c r="AM184" s="933">
        <f t="shared" si="24"/>
        <v>0</v>
      </c>
    </row>
    <row r="185" spans="1:39" ht="20.100000000000001" customHeight="1" x14ac:dyDescent="0.2">
      <c r="A185" s="923" t="s">
        <v>1003</v>
      </c>
      <c r="B185" s="924">
        <f t="shared" si="25"/>
        <v>0</v>
      </c>
      <c r="C185" s="894"/>
      <c r="D185" s="926" t="s">
        <v>0</v>
      </c>
      <c r="E185" s="927" t="s">
        <v>0</v>
      </c>
      <c r="F185" s="925" t="str">
        <f t="shared" si="26"/>
        <v/>
      </c>
      <c r="G185" s="928"/>
      <c r="H185" s="928"/>
      <c r="I185" s="929"/>
      <c r="J185" s="929"/>
      <c r="K185" s="908">
        <f t="shared" si="28"/>
        <v>0</v>
      </c>
      <c r="L185" s="928"/>
      <c r="M185" s="930"/>
      <c r="N185" s="908">
        <f t="shared" si="27"/>
        <v>0</v>
      </c>
      <c r="O185" s="931"/>
      <c r="P185" s="928"/>
      <c r="Q185" s="934"/>
      <c r="R185" s="932"/>
      <c r="S185" s="933">
        <f t="shared" si="20"/>
        <v>0</v>
      </c>
      <c r="T185" s="931"/>
      <c r="U185" s="928"/>
      <c r="V185" s="934"/>
      <c r="W185" s="932"/>
      <c r="X185" s="933">
        <f t="shared" si="21"/>
        <v>0</v>
      </c>
      <c r="Y185" s="931"/>
      <c r="Z185" s="928"/>
      <c r="AA185" s="934"/>
      <c r="AB185" s="932"/>
      <c r="AC185" s="933">
        <f t="shared" si="22"/>
        <v>0</v>
      </c>
      <c r="AD185" s="931"/>
      <c r="AE185" s="928"/>
      <c r="AF185" s="934"/>
      <c r="AG185" s="932"/>
      <c r="AH185" s="933">
        <f t="shared" si="23"/>
        <v>0</v>
      </c>
      <c r="AI185" s="931"/>
      <c r="AJ185" s="928"/>
      <c r="AK185" s="934"/>
      <c r="AL185" s="932"/>
      <c r="AM185" s="933">
        <f t="shared" si="24"/>
        <v>0</v>
      </c>
    </row>
    <row r="186" spans="1:39" ht="20.100000000000001" customHeight="1" x14ac:dyDescent="0.2">
      <c r="A186" s="923" t="s">
        <v>1004</v>
      </c>
      <c r="B186" s="924">
        <f t="shared" si="25"/>
        <v>0</v>
      </c>
      <c r="C186" s="894"/>
      <c r="D186" s="926" t="s">
        <v>0</v>
      </c>
      <c r="E186" s="927" t="s">
        <v>0</v>
      </c>
      <c r="F186" s="925" t="str">
        <f t="shared" si="26"/>
        <v/>
      </c>
      <c r="G186" s="928"/>
      <c r="H186" s="928"/>
      <c r="I186" s="929"/>
      <c r="J186" s="929"/>
      <c r="K186" s="908">
        <f t="shared" si="28"/>
        <v>0</v>
      </c>
      <c r="L186" s="928"/>
      <c r="M186" s="930"/>
      <c r="N186" s="908">
        <f t="shared" si="27"/>
        <v>0</v>
      </c>
      <c r="O186" s="931"/>
      <c r="P186" s="928"/>
      <c r="Q186" s="934"/>
      <c r="R186" s="932"/>
      <c r="S186" s="933">
        <f t="shared" si="20"/>
        <v>0</v>
      </c>
      <c r="T186" s="931"/>
      <c r="U186" s="928"/>
      <c r="V186" s="934"/>
      <c r="W186" s="932"/>
      <c r="X186" s="933">
        <f t="shared" si="21"/>
        <v>0</v>
      </c>
      <c r="Y186" s="931"/>
      <c r="Z186" s="928"/>
      <c r="AA186" s="934"/>
      <c r="AB186" s="932"/>
      <c r="AC186" s="933">
        <f t="shared" si="22"/>
        <v>0</v>
      </c>
      <c r="AD186" s="931"/>
      <c r="AE186" s="928"/>
      <c r="AF186" s="934"/>
      <c r="AG186" s="932"/>
      <c r="AH186" s="933">
        <f t="shared" si="23"/>
        <v>0</v>
      </c>
      <c r="AI186" s="931"/>
      <c r="AJ186" s="928"/>
      <c r="AK186" s="934"/>
      <c r="AL186" s="932"/>
      <c r="AM186" s="933">
        <f t="shared" si="24"/>
        <v>0</v>
      </c>
    </row>
    <row r="187" spans="1:39" ht="20.100000000000001" customHeight="1" x14ac:dyDescent="0.2">
      <c r="A187" s="923" t="s">
        <v>1005</v>
      </c>
      <c r="B187" s="924">
        <f t="shared" si="25"/>
        <v>0</v>
      </c>
      <c r="C187" s="894"/>
      <c r="D187" s="926" t="s">
        <v>0</v>
      </c>
      <c r="E187" s="927" t="s">
        <v>0</v>
      </c>
      <c r="F187" s="925" t="str">
        <f t="shared" si="26"/>
        <v/>
      </c>
      <c r="G187" s="928"/>
      <c r="H187" s="928"/>
      <c r="I187" s="929"/>
      <c r="J187" s="929"/>
      <c r="K187" s="908">
        <f t="shared" si="28"/>
        <v>0</v>
      </c>
      <c r="L187" s="928"/>
      <c r="M187" s="930"/>
      <c r="N187" s="908">
        <f t="shared" si="27"/>
        <v>0</v>
      </c>
      <c r="O187" s="931"/>
      <c r="P187" s="928"/>
      <c r="Q187" s="934"/>
      <c r="R187" s="932"/>
      <c r="S187" s="933">
        <f t="shared" si="20"/>
        <v>0</v>
      </c>
      <c r="T187" s="931"/>
      <c r="U187" s="928"/>
      <c r="V187" s="934"/>
      <c r="W187" s="932"/>
      <c r="X187" s="933">
        <f t="shared" si="21"/>
        <v>0</v>
      </c>
      <c r="Y187" s="931"/>
      <c r="Z187" s="928"/>
      <c r="AA187" s="934"/>
      <c r="AB187" s="932"/>
      <c r="AC187" s="933">
        <f t="shared" si="22"/>
        <v>0</v>
      </c>
      <c r="AD187" s="931"/>
      <c r="AE187" s="928"/>
      <c r="AF187" s="934"/>
      <c r="AG187" s="932"/>
      <c r="AH187" s="933">
        <f t="shared" si="23"/>
        <v>0</v>
      </c>
      <c r="AI187" s="931"/>
      <c r="AJ187" s="928"/>
      <c r="AK187" s="934"/>
      <c r="AL187" s="932"/>
      <c r="AM187" s="933">
        <f t="shared" si="24"/>
        <v>0</v>
      </c>
    </row>
    <row r="188" spans="1:39" ht="20.100000000000001" customHeight="1" x14ac:dyDescent="0.2">
      <c r="A188" s="923" t="s">
        <v>1006</v>
      </c>
      <c r="B188" s="924">
        <f t="shared" si="25"/>
        <v>0</v>
      </c>
      <c r="C188" s="894"/>
      <c r="D188" s="926" t="s">
        <v>0</v>
      </c>
      <c r="E188" s="927" t="s">
        <v>0</v>
      </c>
      <c r="F188" s="925" t="str">
        <f t="shared" si="26"/>
        <v/>
      </c>
      <c r="G188" s="928"/>
      <c r="H188" s="928"/>
      <c r="I188" s="929"/>
      <c r="J188" s="929"/>
      <c r="K188" s="908">
        <f t="shared" si="28"/>
        <v>0</v>
      </c>
      <c r="L188" s="928"/>
      <c r="M188" s="930"/>
      <c r="N188" s="908">
        <f t="shared" si="27"/>
        <v>0</v>
      </c>
      <c r="O188" s="931"/>
      <c r="P188" s="928"/>
      <c r="Q188" s="934"/>
      <c r="R188" s="932"/>
      <c r="S188" s="933">
        <f t="shared" si="20"/>
        <v>0</v>
      </c>
      <c r="T188" s="931"/>
      <c r="U188" s="928"/>
      <c r="V188" s="934"/>
      <c r="W188" s="932"/>
      <c r="X188" s="933">
        <f t="shared" si="21"/>
        <v>0</v>
      </c>
      <c r="Y188" s="931"/>
      <c r="Z188" s="928"/>
      <c r="AA188" s="934"/>
      <c r="AB188" s="932"/>
      <c r="AC188" s="933">
        <f t="shared" si="22"/>
        <v>0</v>
      </c>
      <c r="AD188" s="931"/>
      <c r="AE188" s="928"/>
      <c r="AF188" s="934"/>
      <c r="AG188" s="932"/>
      <c r="AH188" s="933">
        <f t="shared" si="23"/>
        <v>0</v>
      </c>
      <c r="AI188" s="931"/>
      <c r="AJ188" s="928"/>
      <c r="AK188" s="934"/>
      <c r="AL188" s="932"/>
      <c r="AM188" s="933">
        <f t="shared" si="24"/>
        <v>0</v>
      </c>
    </row>
    <row r="189" spans="1:39" ht="20.100000000000001" customHeight="1" x14ac:dyDescent="0.2">
      <c r="A189" s="923" t="s">
        <v>1007</v>
      </c>
      <c r="B189" s="924">
        <f t="shared" si="25"/>
        <v>0</v>
      </c>
      <c r="C189" s="894"/>
      <c r="D189" s="926" t="s">
        <v>0</v>
      </c>
      <c r="E189" s="927" t="s">
        <v>0</v>
      </c>
      <c r="F189" s="925" t="str">
        <f t="shared" si="26"/>
        <v/>
      </c>
      <c r="G189" s="928"/>
      <c r="H189" s="928"/>
      <c r="I189" s="929"/>
      <c r="J189" s="929"/>
      <c r="K189" s="908">
        <f t="shared" si="28"/>
        <v>0</v>
      </c>
      <c r="L189" s="928"/>
      <c r="M189" s="930"/>
      <c r="N189" s="908">
        <f t="shared" si="27"/>
        <v>0</v>
      </c>
      <c r="O189" s="931"/>
      <c r="P189" s="928"/>
      <c r="Q189" s="934"/>
      <c r="R189" s="932"/>
      <c r="S189" s="933">
        <f t="shared" si="20"/>
        <v>0</v>
      </c>
      <c r="T189" s="931"/>
      <c r="U189" s="928"/>
      <c r="V189" s="934"/>
      <c r="W189" s="932"/>
      <c r="X189" s="933">
        <f t="shared" si="21"/>
        <v>0</v>
      </c>
      <c r="Y189" s="931"/>
      <c r="Z189" s="928"/>
      <c r="AA189" s="934"/>
      <c r="AB189" s="932"/>
      <c r="AC189" s="933">
        <f t="shared" si="22"/>
        <v>0</v>
      </c>
      <c r="AD189" s="931"/>
      <c r="AE189" s="928"/>
      <c r="AF189" s="934"/>
      <c r="AG189" s="932"/>
      <c r="AH189" s="933">
        <f t="shared" si="23"/>
        <v>0</v>
      </c>
      <c r="AI189" s="931"/>
      <c r="AJ189" s="928"/>
      <c r="AK189" s="934"/>
      <c r="AL189" s="932"/>
      <c r="AM189" s="933">
        <f t="shared" si="24"/>
        <v>0</v>
      </c>
    </row>
    <row r="190" spans="1:39" ht="20.100000000000001" customHeight="1" x14ac:dyDescent="0.2">
      <c r="A190" s="923" t="s">
        <v>1008</v>
      </c>
      <c r="B190" s="924">
        <f t="shared" si="25"/>
        <v>0</v>
      </c>
      <c r="C190" s="894"/>
      <c r="D190" s="926" t="s">
        <v>0</v>
      </c>
      <c r="E190" s="927" t="s">
        <v>0</v>
      </c>
      <c r="F190" s="925" t="str">
        <f t="shared" si="26"/>
        <v/>
      </c>
      <c r="G190" s="928"/>
      <c r="H190" s="928"/>
      <c r="I190" s="929"/>
      <c r="J190" s="929"/>
      <c r="K190" s="908">
        <f t="shared" si="28"/>
        <v>0</v>
      </c>
      <c r="L190" s="928"/>
      <c r="M190" s="930"/>
      <c r="N190" s="908">
        <f t="shared" si="27"/>
        <v>0</v>
      </c>
      <c r="O190" s="931"/>
      <c r="P190" s="928"/>
      <c r="Q190" s="934"/>
      <c r="R190" s="932"/>
      <c r="S190" s="933">
        <f t="shared" si="20"/>
        <v>0</v>
      </c>
      <c r="T190" s="931"/>
      <c r="U190" s="928"/>
      <c r="V190" s="934"/>
      <c r="W190" s="932"/>
      <c r="X190" s="933">
        <f t="shared" si="21"/>
        <v>0</v>
      </c>
      <c r="Y190" s="931"/>
      <c r="Z190" s="928"/>
      <c r="AA190" s="934"/>
      <c r="AB190" s="932"/>
      <c r="AC190" s="933">
        <f t="shared" si="22"/>
        <v>0</v>
      </c>
      <c r="AD190" s="931"/>
      <c r="AE190" s="928"/>
      <c r="AF190" s="934"/>
      <c r="AG190" s="932"/>
      <c r="AH190" s="933">
        <f t="shared" si="23"/>
        <v>0</v>
      </c>
      <c r="AI190" s="931"/>
      <c r="AJ190" s="928"/>
      <c r="AK190" s="934"/>
      <c r="AL190" s="932"/>
      <c r="AM190" s="933">
        <f t="shared" si="24"/>
        <v>0</v>
      </c>
    </row>
    <row r="191" spans="1:39" ht="20.100000000000001" customHeight="1" x14ac:dyDescent="0.2">
      <c r="A191" s="923" t="s">
        <v>1009</v>
      </c>
      <c r="B191" s="924">
        <f t="shared" si="25"/>
        <v>0</v>
      </c>
      <c r="C191" s="894"/>
      <c r="D191" s="926" t="s">
        <v>0</v>
      </c>
      <c r="E191" s="927" t="s">
        <v>0</v>
      </c>
      <c r="F191" s="925" t="str">
        <f t="shared" si="26"/>
        <v/>
      </c>
      <c r="G191" s="928"/>
      <c r="H191" s="928"/>
      <c r="I191" s="929"/>
      <c r="J191" s="929"/>
      <c r="K191" s="908">
        <f t="shared" si="28"/>
        <v>0</v>
      </c>
      <c r="L191" s="928"/>
      <c r="M191" s="930"/>
      <c r="N191" s="908">
        <f t="shared" si="27"/>
        <v>0</v>
      </c>
      <c r="O191" s="931"/>
      <c r="P191" s="928"/>
      <c r="Q191" s="934"/>
      <c r="R191" s="932"/>
      <c r="S191" s="933">
        <f t="shared" si="20"/>
        <v>0</v>
      </c>
      <c r="T191" s="931"/>
      <c r="U191" s="928"/>
      <c r="V191" s="934"/>
      <c r="W191" s="932"/>
      <c r="X191" s="933">
        <f t="shared" si="21"/>
        <v>0</v>
      </c>
      <c r="Y191" s="931"/>
      <c r="Z191" s="928"/>
      <c r="AA191" s="934"/>
      <c r="AB191" s="932"/>
      <c r="AC191" s="933">
        <f t="shared" si="22"/>
        <v>0</v>
      </c>
      <c r="AD191" s="931"/>
      <c r="AE191" s="928"/>
      <c r="AF191" s="934"/>
      <c r="AG191" s="932"/>
      <c r="AH191" s="933">
        <f t="shared" si="23"/>
        <v>0</v>
      </c>
      <c r="AI191" s="931"/>
      <c r="AJ191" s="928"/>
      <c r="AK191" s="934"/>
      <c r="AL191" s="932"/>
      <c r="AM191" s="933">
        <f t="shared" si="24"/>
        <v>0</v>
      </c>
    </row>
    <row r="192" spans="1:39" ht="20.100000000000001" customHeight="1" x14ac:dyDescent="0.2">
      <c r="A192" s="923" t="s">
        <v>1010</v>
      </c>
      <c r="B192" s="924">
        <f t="shared" si="25"/>
        <v>0</v>
      </c>
      <c r="C192" s="894"/>
      <c r="D192" s="926" t="s">
        <v>0</v>
      </c>
      <c r="E192" s="927" t="s">
        <v>0</v>
      </c>
      <c r="F192" s="925" t="str">
        <f t="shared" si="26"/>
        <v/>
      </c>
      <c r="G192" s="928"/>
      <c r="H192" s="928"/>
      <c r="I192" s="929"/>
      <c r="J192" s="929"/>
      <c r="K192" s="908">
        <f t="shared" si="28"/>
        <v>0</v>
      </c>
      <c r="L192" s="928"/>
      <c r="M192" s="930"/>
      <c r="N192" s="908">
        <f t="shared" si="27"/>
        <v>0</v>
      </c>
      <c r="O192" s="931"/>
      <c r="P192" s="928"/>
      <c r="Q192" s="934"/>
      <c r="R192" s="932"/>
      <c r="S192" s="933">
        <f t="shared" si="20"/>
        <v>0</v>
      </c>
      <c r="T192" s="931"/>
      <c r="U192" s="928"/>
      <c r="V192" s="934"/>
      <c r="W192" s="932"/>
      <c r="X192" s="933">
        <f t="shared" si="21"/>
        <v>0</v>
      </c>
      <c r="Y192" s="931"/>
      <c r="Z192" s="928"/>
      <c r="AA192" s="934"/>
      <c r="AB192" s="932"/>
      <c r="AC192" s="933">
        <f t="shared" si="22"/>
        <v>0</v>
      </c>
      <c r="AD192" s="931"/>
      <c r="AE192" s="928"/>
      <c r="AF192" s="934"/>
      <c r="AG192" s="932"/>
      <c r="AH192" s="933">
        <f t="shared" si="23"/>
        <v>0</v>
      </c>
      <c r="AI192" s="931"/>
      <c r="AJ192" s="928"/>
      <c r="AK192" s="934"/>
      <c r="AL192" s="932"/>
      <c r="AM192" s="933">
        <f t="shared" si="24"/>
        <v>0</v>
      </c>
    </row>
    <row r="193" spans="1:39" ht="20.100000000000001" customHeight="1" x14ac:dyDescent="0.2">
      <c r="A193" s="923" t="s">
        <v>1011</v>
      </c>
      <c r="B193" s="924">
        <f t="shared" si="25"/>
        <v>0</v>
      </c>
      <c r="C193" s="894"/>
      <c r="D193" s="926" t="s">
        <v>0</v>
      </c>
      <c r="E193" s="927" t="s">
        <v>0</v>
      </c>
      <c r="F193" s="925" t="str">
        <f t="shared" si="26"/>
        <v/>
      </c>
      <c r="G193" s="928"/>
      <c r="H193" s="928"/>
      <c r="I193" s="929"/>
      <c r="J193" s="929"/>
      <c r="K193" s="908">
        <f t="shared" si="28"/>
        <v>0</v>
      </c>
      <c r="L193" s="928"/>
      <c r="M193" s="930"/>
      <c r="N193" s="908">
        <f t="shared" si="27"/>
        <v>0</v>
      </c>
      <c r="O193" s="931"/>
      <c r="P193" s="928"/>
      <c r="Q193" s="934"/>
      <c r="R193" s="932"/>
      <c r="S193" s="933">
        <f t="shared" si="20"/>
        <v>0</v>
      </c>
      <c r="T193" s="931"/>
      <c r="U193" s="928"/>
      <c r="V193" s="934"/>
      <c r="W193" s="932"/>
      <c r="X193" s="933">
        <f t="shared" si="21"/>
        <v>0</v>
      </c>
      <c r="Y193" s="931"/>
      <c r="Z193" s="928"/>
      <c r="AA193" s="934"/>
      <c r="AB193" s="932"/>
      <c r="AC193" s="933">
        <f t="shared" si="22"/>
        <v>0</v>
      </c>
      <c r="AD193" s="931"/>
      <c r="AE193" s="928"/>
      <c r="AF193" s="934"/>
      <c r="AG193" s="932"/>
      <c r="AH193" s="933">
        <f t="shared" si="23"/>
        <v>0</v>
      </c>
      <c r="AI193" s="931"/>
      <c r="AJ193" s="928"/>
      <c r="AK193" s="934"/>
      <c r="AL193" s="932"/>
      <c r="AM193" s="933">
        <f t="shared" si="24"/>
        <v>0</v>
      </c>
    </row>
    <row r="194" spans="1:39" ht="20.100000000000001" customHeight="1" x14ac:dyDescent="0.2">
      <c r="A194" s="923" t="s">
        <v>1012</v>
      </c>
      <c r="B194" s="924">
        <f t="shared" si="25"/>
        <v>0</v>
      </c>
      <c r="C194" s="894"/>
      <c r="D194" s="926" t="s">
        <v>0</v>
      </c>
      <c r="E194" s="927" t="s">
        <v>0</v>
      </c>
      <c r="F194" s="925" t="str">
        <f t="shared" si="26"/>
        <v/>
      </c>
      <c r="G194" s="928"/>
      <c r="H194" s="928"/>
      <c r="I194" s="929"/>
      <c r="J194" s="929"/>
      <c r="K194" s="908">
        <f t="shared" si="28"/>
        <v>0</v>
      </c>
      <c r="L194" s="928"/>
      <c r="M194" s="930"/>
      <c r="N194" s="908">
        <f t="shared" si="27"/>
        <v>0</v>
      </c>
      <c r="O194" s="931"/>
      <c r="P194" s="928"/>
      <c r="Q194" s="934"/>
      <c r="R194" s="932"/>
      <c r="S194" s="933">
        <f t="shared" si="20"/>
        <v>0</v>
      </c>
      <c r="T194" s="931"/>
      <c r="U194" s="928"/>
      <c r="V194" s="934"/>
      <c r="W194" s="932"/>
      <c r="X194" s="933">
        <f t="shared" si="21"/>
        <v>0</v>
      </c>
      <c r="Y194" s="931"/>
      <c r="Z194" s="928"/>
      <c r="AA194" s="934"/>
      <c r="AB194" s="932"/>
      <c r="AC194" s="933">
        <f t="shared" si="22"/>
        <v>0</v>
      </c>
      <c r="AD194" s="931"/>
      <c r="AE194" s="928"/>
      <c r="AF194" s="934"/>
      <c r="AG194" s="932"/>
      <c r="AH194" s="933">
        <f t="shared" si="23"/>
        <v>0</v>
      </c>
      <c r="AI194" s="931"/>
      <c r="AJ194" s="928"/>
      <c r="AK194" s="934"/>
      <c r="AL194" s="932"/>
      <c r="AM194" s="933">
        <f t="shared" si="24"/>
        <v>0</v>
      </c>
    </row>
    <row r="195" spans="1:39" ht="20.100000000000001" customHeight="1" x14ac:dyDescent="0.2">
      <c r="A195" s="923" t="s">
        <v>1013</v>
      </c>
      <c r="B195" s="924">
        <f t="shared" si="25"/>
        <v>0</v>
      </c>
      <c r="C195" s="894"/>
      <c r="D195" s="926" t="s">
        <v>0</v>
      </c>
      <c r="E195" s="927" t="s">
        <v>0</v>
      </c>
      <c r="F195" s="925" t="str">
        <f t="shared" si="26"/>
        <v/>
      </c>
      <c r="G195" s="928"/>
      <c r="H195" s="928"/>
      <c r="I195" s="929"/>
      <c r="J195" s="929"/>
      <c r="K195" s="908">
        <f t="shared" si="28"/>
        <v>0</v>
      </c>
      <c r="L195" s="928"/>
      <c r="M195" s="930"/>
      <c r="N195" s="908">
        <f t="shared" si="27"/>
        <v>0</v>
      </c>
      <c r="O195" s="931"/>
      <c r="P195" s="928"/>
      <c r="Q195" s="934"/>
      <c r="R195" s="932"/>
      <c r="S195" s="933">
        <f t="shared" si="20"/>
        <v>0</v>
      </c>
      <c r="T195" s="931"/>
      <c r="U195" s="928"/>
      <c r="V195" s="934"/>
      <c r="W195" s="932"/>
      <c r="X195" s="933">
        <f t="shared" si="21"/>
        <v>0</v>
      </c>
      <c r="Y195" s="931"/>
      <c r="Z195" s="928"/>
      <c r="AA195" s="934"/>
      <c r="AB195" s="932"/>
      <c r="AC195" s="933">
        <f t="shared" si="22"/>
        <v>0</v>
      </c>
      <c r="AD195" s="931"/>
      <c r="AE195" s="928"/>
      <c r="AF195" s="934"/>
      <c r="AG195" s="932"/>
      <c r="AH195" s="933">
        <f t="shared" si="23"/>
        <v>0</v>
      </c>
      <c r="AI195" s="931"/>
      <c r="AJ195" s="928"/>
      <c r="AK195" s="934"/>
      <c r="AL195" s="932"/>
      <c r="AM195" s="933">
        <f t="shared" si="24"/>
        <v>0</v>
      </c>
    </row>
    <row r="196" spans="1:39" ht="20.100000000000001" customHeight="1" x14ac:dyDescent="0.2">
      <c r="A196" s="923" t="s">
        <v>1014</v>
      </c>
      <c r="B196" s="924">
        <f t="shared" si="25"/>
        <v>0</v>
      </c>
      <c r="C196" s="894"/>
      <c r="D196" s="926" t="s">
        <v>0</v>
      </c>
      <c r="E196" s="927" t="s">
        <v>0</v>
      </c>
      <c r="F196" s="925" t="str">
        <f t="shared" si="26"/>
        <v/>
      </c>
      <c r="G196" s="928"/>
      <c r="H196" s="928"/>
      <c r="I196" s="929"/>
      <c r="J196" s="929"/>
      <c r="K196" s="908">
        <f t="shared" si="28"/>
        <v>0</v>
      </c>
      <c r="L196" s="928"/>
      <c r="M196" s="930"/>
      <c r="N196" s="908">
        <f t="shared" si="27"/>
        <v>0</v>
      </c>
      <c r="O196" s="931"/>
      <c r="P196" s="928"/>
      <c r="Q196" s="934"/>
      <c r="R196" s="932"/>
      <c r="S196" s="933">
        <f t="shared" si="20"/>
        <v>0</v>
      </c>
      <c r="T196" s="931"/>
      <c r="U196" s="928"/>
      <c r="V196" s="934"/>
      <c r="W196" s="932"/>
      <c r="X196" s="933">
        <f t="shared" si="21"/>
        <v>0</v>
      </c>
      <c r="Y196" s="931"/>
      <c r="Z196" s="928"/>
      <c r="AA196" s="934"/>
      <c r="AB196" s="932"/>
      <c r="AC196" s="933">
        <f t="shared" si="22"/>
        <v>0</v>
      </c>
      <c r="AD196" s="931"/>
      <c r="AE196" s="928"/>
      <c r="AF196" s="934"/>
      <c r="AG196" s="932"/>
      <c r="AH196" s="933">
        <f t="shared" si="23"/>
        <v>0</v>
      </c>
      <c r="AI196" s="931"/>
      <c r="AJ196" s="928"/>
      <c r="AK196" s="934"/>
      <c r="AL196" s="932"/>
      <c r="AM196" s="933">
        <f t="shared" si="24"/>
        <v>0</v>
      </c>
    </row>
    <row r="197" spans="1:39" ht="20.100000000000001" customHeight="1" x14ac:dyDescent="0.2">
      <c r="A197" s="923" t="s">
        <v>1015</v>
      </c>
      <c r="B197" s="924">
        <f t="shared" si="25"/>
        <v>0</v>
      </c>
      <c r="C197" s="894"/>
      <c r="D197" s="926" t="s">
        <v>0</v>
      </c>
      <c r="E197" s="927" t="s">
        <v>0</v>
      </c>
      <c r="F197" s="925" t="str">
        <f t="shared" si="26"/>
        <v/>
      </c>
      <c r="G197" s="928"/>
      <c r="H197" s="928"/>
      <c r="I197" s="929"/>
      <c r="J197" s="929"/>
      <c r="K197" s="908">
        <f t="shared" si="28"/>
        <v>0</v>
      </c>
      <c r="L197" s="928"/>
      <c r="M197" s="930"/>
      <c r="N197" s="908">
        <f t="shared" si="27"/>
        <v>0</v>
      </c>
      <c r="O197" s="931"/>
      <c r="P197" s="928"/>
      <c r="Q197" s="934"/>
      <c r="R197" s="932"/>
      <c r="S197" s="933">
        <f t="shared" si="20"/>
        <v>0</v>
      </c>
      <c r="T197" s="931"/>
      <c r="U197" s="928"/>
      <c r="V197" s="934"/>
      <c r="W197" s="932"/>
      <c r="X197" s="933">
        <f t="shared" si="21"/>
        <v>0</v>
      </c>
      <c r="Y197" s="931"/>
      <c r="Z197" s="928"/>
      <c r="AA197" s="934"/>
      <c r="AB197" s="932"/>
      <c r="AC197" s="933">
        <f t="shared" si="22"/>
        <v>0</v>
      </c>
      <c r="AD197" s="931"/>
      <c r="AE197" s="928"/>
      <c r="AF197" s="934"/>
      <c r="AG197" s="932"/>
      <c r="AH197" s="933">
        <f t="shared" si="23"/>
        <v>0</v>
      </c>
      <c r="AI197" s="931"/>
      <c r="AJ197" s="928"/>
      <c r="AK197" s="934"/>
      <c r="AL197" s="932"/>
      <c r="AM197" s="933">
        <f t="shared" si="24"/>
        <v>0</v>
      </c>
    </row>
    <row r="198" spans="1:39" ht="20.100000000000001" customHeight="1" x14ac:dyDescent="0.2">
      <c r="A198" s="923" t="s">
        <v>1016</v>
      </c>
      <c r="B198" s="924">
        <f t="shared" si="25"/>
        <v>0</v>
      </c>
      <c r="C198" s="894"/>
      <c r="D198" s="926" t="s">
        <v>0</v>
      </c>
      <c r="E198" s="927" t="s">
        <v>0</v>
      </c>
      <c r="F198" s="925" t="str">
        <f t="shared" si="26"/>
        <v/>
      </c>
      <c r="G198" s="928"/>
      <c r="H198" s="928"/>
      <c r="I198" s="929"/>
      <c r="J198" s="929"/>
      <c r="K198" s="908">
        <f t="shared" si="28"/>
        <v>0</v>
      </c>
      <c r="L198" s="928"/>
      <c r="M198" s="930"/>
      <c r="N198" s="908">
        <f t="shared" si="27"/>
        <v>0</v>
      </c>
      <c r="O198" s="931"/>
      <c r="P198" s="928"/>
      <c r="Q198" s="934"/>
      <c r="R198" s="932"/>
      <c r="S198" s="933">
        <f t="shared" si="20"/>
        <v>0</v>
      </c>
      <c r="T198" s="931"/>
      <c r="U198" s="928"/>
      <c r="V198" s="934"/>
      <c r="W198" s="932"/>
      <c r="X198" s="933">
        <f t="shared" si="21"/>
        <v>0</v>
      </c>
      <c r="Y198" s="931"/>
      <c r="Z198" s="928"/>
      <c r="AA198" s="934"/>
      <c r="AB198" s="932"/>
      <c r="AC198" s="933">
        <f t="shared" si="22"/>
        <v>0</v>
      </c>
      <c r="AD198" s="931"/>
      <c r="AE198" s="928"/>
      <c r="AF198" s="934"/>
      <c r="AG198" s="932"/>
      <c r="AH198" s="933">
        <f t="shared" si="23"/>
        <v>0</v>
      </c>
      <c r="AI198" s="931"/>
      <c r="AJ198" s="928"/>
      <c r="AK198" s="934"/>
      <c r="AL198" s="932"/>
      <c r="AM198" s="933">
        <f t="shared" si="24"/>
        <v>0</v>
      </c>
    </row>
    <row r="199" spans="1:39" ht="20.100000000000001" customHeight="1" x14ac:dyDescent="0.2">
      <c r="A199" s="923" t="s">
        <v>1017</v>
      </c>
      <c r="B199" s="924">
        <f t="shared" si="25"/>
        <v>0</v>
      </c>
      <c r="C199" s="894"/>
      <c r="D199" s="926" t="s">
        <v>0</v>
      </c>
      <c r="E199" s="927" t="s">
        <v>0</v>
      </c>
      <c r="F199" s="925" t="str">
        <f t="shared" si="26"/>
        <v/>
      </c>
      <c r="G199" s="928"/>
      <c r="H199" s="928"/>
      <c r="I199" s="929"/>
      <c r="J199" s="929"/>
      <c r="K199" s="908">
        <f t="shared" si="28"/>
        <v>0</v>
      </c>
      <c r="L199" s="928"/>
      <c r="M199" s="930"/>
      <c r="N199" s="908">
        <f t="shared" si="27"/>
        <v>0</v>
      </c>
      <c r="O199" s="931"/>
      <c r="P199" s="928"/>
      <c r="Q199" s="934"/>
      <c r="R199" s="932"/>
      <c r="S199" s="933">
        <f t="shared" si="20"/>
        <v>0</v>
      </c>
      <c r="T199" s="931"/>
      <c r="U199" s="928"/>
      <c r="V199" s="934"/>
      <c r="W199" s="932"/>
      <c r="X199" s="933">
        <f t="shared" si="21"/>
        <v>0</v>
      </c>
      <c r="Y199" s="931"/>
      <c r="Z199" s="928"/>
      <c r="AA199" s="934"/>
      <c r="AB199" s="932"/>
      <c r="AC199" s="933">
        <f t="shared" si="22"/>
        <v>0</v>
      </c>
      <c r="AD199" s="931"/>
      <c r="AE199" s="928"/>
      <c r="AF199" s="934"/>
      <c r="AG199" s="932"/>
      <c r="AH199" s="933">
        <f t="shared" si="23"/>
        <v>0</v>
      </c>
      <c r="AI199" s="931"/>
      <c r="AJ199" s="928"/>
      <c r="AK199" s="934"/>
      <c r="AL199" s="932"/>
      <c r="AM199" s="933">
        <f t="shared" si="24"/>
        <v>0</v>
      </c>
    </row>
    <row r="200" spans="1:39" ht="20.100000000000001" customHeight="1" x14ac:dyDescent="0.2">
      <c r="A200" s="923" t="s">
        <v>1018</v>
      </c>
      <c r="B200" s="924">
        <f t="shared" si="25"/>
        <v>0</v>
      </c>
      <c r="C200" s="894"/>
      <c r="D200" s="926" t="s">
        <v>0</v>
      </c>
      <c r="E200" s="927" t="s">
        <v>0</v>
      </c>
      <c r="F200" s="925" t="str">
        <f t="shared" si="26"/>
        <v/>
      </c>
      <c r="G200" s="928"/>
      <c r="H200" s="928"/>
      <c r="I200" s="929"/>
      <c r="J200" s="929"/>
      <c r="K200" s="908">
        <f t="shared" si="28"/>
        <v>0</v>
      </c>
      <c r="L200" s="928"/>
      <c r="M200" s="930"/>
      <c r="N200" s="908">
        <f t="shared" si="27"/>
        <v>0</v>
      </c>
      <c r="O200" s="931"/>
      <c r="P200" s="928"/>
      <c r="Q200" s="934"/>
      <c r="R200" s="932"/>
      <c r="S200" s="933">
        <f t="shared" si="20"/>
        <v>0</v>
      </c>
      <c r="T200" s="931"/>
      <c r="U200" s="928"/>
      <c r="V200" s="934"/>
      <c r="W200" s="932"/>
      <c r="X200" s="933">
        <f t="shared" si="21"/>
        <v>0</v>
      </c>
      <c r="Y200" s="931"/>
      <c r="Z200" s="928"/>
      <c r="AA200" s="934"/>
      <c r="AB200" s="932"/>
      <c r="AC200" s="933">
        <f t="shared" si="22"/>
        <v>0</v>
      </c>
      <c r="AD200" s="931"/>
      <c r="AE200" s="928"/>
      <c r="AF200" s="934"/>
      <c r="AG200" s="932"/>
      <c r="AH200" s="933">
        <f t="shared" si="23"/>
        <v>0</v>
      </c>
      <c r="AI200" s="931"/>
      <c r="AJ200" s="928"/>
      <c r="AK200" s="934"/>
      <c r="AL200" s="932"/>
      <c r="AM200" s="933">
        <f t="shared" si="24"/>
        <v>0</v>
      </c>
    </row>
    <row r="201" spans="1:39" ht="20.100000000000001" customHeight="1" x14ac:dyDescent="0.2">
      <c r="A201" s="923" t="s">
        <v>1019</v>
      </c>
      <c r="B201" s="924">
        <f t="shared" si="25"/>
        <v>0</v>
      </c>
      <c r="C201" s="894"/>
      <c r="D201" s="926" t="s">
        <v>0</v>
      </c>
      <c r="E201" s="927" t="s">
        <v>0</v>
      </c>
      <c r="F201" s="925" t="str">
        <f t="shared" si="26"/>
        <v/>
      </c>
      <c r="G201" s="928"/>
      <c r="H201" s="928"/>
      <c r="I201" s="929"/>
      <c r="J201" s="929"/>
      <c r="K201" s="908">
        <f t="shared" si="28"/>
        <v>0</v>
      </c>
      <c r="L201" s="928"/>
      <c r="M201" s="930"/>
      <c r="N201" s="908">
        <f t="shared" si="27"/>
        <v>0</v>
      </c>
      <c r="O201" s="931"/>
      <c r="P201" s="928"/>
      <c r="Q201" s="934"/>
      <c r="R201" s="932"/>
      <c r="S201" s="933">
        <f t="shared" si="20"/>
        <v>0</v>
      </c>
      <c r="T201" s="931"/>
      <c r="U201" s="928"/>
      <c r="V201" s="934"/>
      <c r="W201" s="932"/>
      <c r="X201" s="933">
        <f t="shared" si="21"/>
        <v>0</v>
      </c>
      <c r="Y201" s="931"/>
      <c r="Z201" s="928"/>
      <c r="AA201" s="934"/>
      <c r="AB201" s="932"/>
      <c r="AC201" s="933">
        <f t="shared" si="22"/>
        <v>0</v>
      </c>
      <c r="AD201" s="931"/>
      <c r="AE201" s="928"/>
      <c r="AF201" s="934"/>
      <c r="AG201" s="932"/>
      <c r="AH201" s="933">
        <f t="shared" si="23"/>
        <v>0</v>
      </c>
      <c r="AI201" s="931"/>
      <c r="AJ201" s="928"/>
      <c r="AK201" s="934"/>
      <c r="AL201" s="932"/>
      <c r="AM201" s="933">
        <f t="shared" si="24"/>
        <v>0</v>
      </c>
    </row>
    <row r="202" spans="1:39" ht="20.100000000000001" customHeight="1" x14ac:dyDescent="0.2">
      <c r="A202" s="923" t="s">
        <v>1020</v>
      </c>
      <c r="B202" s="924">
        <f t="shared" si="25"/>
        <v>0</v>
      </c>
      <c r="C202" s="894"/>
      <c r="D202" s="926" t="s">
        <v>0</v>
      </c>
      <c r="E202" s="927" t="s">
        <v>0</v>
      </c>
      <c r="F202" s="925" t="str">
        <f t="shared" si="26"/>
        <v/>
      </c>
      <c r="G202" s="928"/>
      <c r="H202" s="928"/>
      <c r="I202" s="929"/>
      <c r="J202" s="929"/>
      <c r="K202" s="908">
        <f t="shared" si="28"/>
        <v>0</v>
      </c>
      <c r="L202" s="928"/>
      <c r="M202" s="930"/>
      <c r="N202" s="908">
        <f t="shared" si="27"/>
        <v>0</v>
      </c>
      <c r="O202" s="931"/>
      <c r="P202" s="928"/>
      <c r="Q202" s="934"/>
      <c r="R202" s="932"/>
      <c r="S202" s="933">
        <f t="shared" si="20"/>
        <v>0</v>
      </c>
      <c r="T202" s="931"/>
      <c r="U202" s="928"/>
      <c r="V202" s="934"/>
      <c r="W202" s="932"/>
      <c r="X202" s="933">
        <f t="shared" si="21"/>
        <v>0</v>
      </c>
      <c r="Y202" s="931"/>
      <c r="Z202" s="928"/>
      <c r="AA202" s="934"/>
      <c r="AB202" s="932"/>
      <c r="AC202" s="933">
        <f t="shared" si="22"/>
        <v>0</v>
      </c>
      <c r="AD202" s="931"/>
      <c r="AE202" s="928"/>
      <c r="AF202" s="934"/>
      <c r="AG202" s="932"/>
      <c r="AH202" s="933">
        <f t="shared" si="23"/>
        <v>0</v>
      </c>
      <c r="AI202" s="931"/>
      <c r="AJ202" s="928"/>
      <c r="AK202" s="934"/>
      <c r="AL202" s="932"/>
      <c r="AM202" s="933">
        <f t="shared" si="24"/>
        <v>0</v>
      </c>
    </row>
    <row r="203" spans="1:39" ht="20.100000000000001" customHeight="1" x14ac:dyDescent="0.2">
      <c r="A203" s="923" t="s">
        <v>1021</v>
      </c>
      <c r="B203" s="924">
        <f t="shared" si="25"/>
        <v>0</v>
      </c>
      <c r="C203" s="894"/>
      <c r="D203" s="926" t="s">
        <v>0</v>
      </c>
      <c r="E203" s="927" t="s">
        <v>0</v>
      </c>
      <c r="F203" s="925" t="str">
        <f t="shared" si="26"/>
        <v/>
      </c>
      <c r="G203" s="928"/>
      <c r="H203" s="928"/>
      <c r="I203" s="929"/>
      <c r="J203" s="929"/>
      <c r="K203" s="908">
        <f t="shared" si="28"/>
        <v>0</v>
      </c>
      <c r="L203" s="928"/>
      <c r="M203" s="930"/>
      <c r="N203" s="908">
        <f t="shared" si="27"/>
        <v>0</v>
      </c>
      <c r="O203" s="931"/>
      <c r="P203" s="928"/>
      <c r="Q203" s="934"/>
      <c r="R203" s="932"/>
      <c r="S203" s="933">
        <f t="shared" si="20"/>
        <v>0</v>
      </c>
      <c r="T203" s="931"/>
      <c r="U203" s="928"/>
      <c r="V203" s="934"/>
      <c r="W203" s="932"/>
      <c r="X203" s="933">
        <f t="shared" si="21"/>
        <v>0</v>
      </c>
      <c r="Y203" s="931"/>
      <c r="Z203" s="928"/>
      <c r="AA203" s="934"/>
      <c r="AB203" s="932"/>
      <c r="AC203" s="933">
        <f t="shared" si="22"/>
        <v>0</v>
      </c>
      <c r="AD203" s="931"/>
      <c r="AE203" s="928"/>
      <c r="AF203" s="934"/>
      <c r="AG203" s="932"/>
      <c r="AH203" s="933">
        <f t="shared" si="23"/>
        <v>0</v>
      </c>
      <c r="AI203" s="931"/>
      <c r="AJ203" s="928"/>
      <c r="AK203" s="934"/>
      <c r="AL203" s="932"/>
      <c r="AM203" s="933">
        <f t="shared" si="24"/>
        <v>0</v>
      </c>
    </row>
    <row r="204" spans="1:39" ht="20.100000000000001" customHeight="1" x14ac:dyDescent="0.2">
      <c r="A204" s="923" t="s">
        <v>1022</v>
      </c>
      <c r="B204" s="924">
        <f t="shared" si="25"/>
        <v>0</v>
      </c>
      <c r="C204" s="894"/>
      <c r="D204" s="926" t="s">
        <v>0</v>
      </c>
      <c r="E204" s="927" t="s">
        <v>0</v>
      </c>
      <c r="F204" s="925" t="str">
        <f t="shared" si="26"/>
        <v/>
      </c>
      <c r="G204" s="928"/>
      <c r="H204" s="928"/>
      <c r="I204" s="929"/>
      <c r="J204" s="929"/>
      <c r="K204" s="908">
        <f t="shared" si="28"/>
        <v>0</v>
      </c>
      <c r="L204" s="928"/>
      <c r="M204" s="930"/>
      <c r="N204" s="908">
        <f t="shared" si="27"/>
        <v>0</v>
      </c>
      <c r="O204" s="931"/>
      <c r="P204" s="928"/>
      <c r="Q204" s="934"/>
      <c r="R204" s="932"/>
      <c r="S204" s="933">
        <f t="shared" si="20"/>
        <v>0</v>
      </c>
      <c r="T204" s="931"/>
      <c r="U204" s="928"/>
      <c r="V204" s="934"/>
      <c r="W204" s="932"/>
      <c r="X204" s="933">
        <f t="shared" si="21"/>
        <v>0</v>
      </c>
      <c r="Y204" s="931"/>
      <c r="Z204" s="928"/>
      <c r="AA204" s="934"/>
      <c r="AB204" s="932"/>
      <c r="AC204" s="933">
        <f t="shared" si="22"/>
        <v>0</v>
      </c>
      <c r="AD204" s="931"/>
      <c r="AE204" s="928"/>
      <c r="AF204" s="934"/>
      <c r="AG204" s="932"/>
      <c r="AH204" s="933">
        <f t="shared" si="23"/>
        <v>0</v>
      </c>
      <c r="AI204" s="931"/>
      <c r="AJ204" s="928"/>
      <c r="AK204" s="934"/>
      <c r="AL204" s="932"/>
      <c r="AM204" s="933">
        <f t="shared" si="24"/>
        <v>0</v>
      </c>
    </row>
    <row r="205" spans="1:39" ht="20.100000000000001" customHeight="1" x14ac:dyDescent="0.2">
      <c r="A205" s="923" t="s">
        <v>1023</v>
      </c>
      <c r="B205" s="924">
        <f t="shared" si="25"/>
        <v>0</v>
      </c>
      <c r="C205" s="894"/>
      <c r="D205" s="926" t="s">
        <v>0</v>
      </c>
      <c r="E205" s="927" t="s">
        <v>0</v>
      </c>
      <c r="F205" s="925" t="str">
        <f t="shared" si="26"/>
        <v/>
      </c>
      <c r="G205" s="928"/>
      <c r="H205" s="928"/>
      <c r="I205" s="929"/>
      <c r="J205" s="929"/>
      <c r="K205" s="908">
        <f t="shared" si="28"/>
        <v>0</v>
      </c>
      <c r="L205" s="928"/>
      <c r="M205" s="930"/>
      <c r="N205" s="908">
        <f t="shared" si="27"/>
        <v>0</v>
      </c>
      <c r="O205" s="931"/>
      <c r="P205" s="928"/>
      <c r="Q205" s="934"/>
      <c r="R205" s="932"/>
      <c r="S205" s="933">
        <f t="shared" si="20"/>
        <v>0</v>
      </c>
      <c r="T205" s="931"/>
      <c r="U205" s="928"/>
      <c r="V205" s="934"/>
      <c r="W205" s="932"/>
      <c r="X205" s="933">
        <f t="shared" si="21"/>
        <v>0</v>
      </c>
      <c r="Y205" s="931"/>
      <c r="Z205" s="928"/>
      <c r="AA205" s="934"/>
      <c r="AB205" s="932"/>
      <c r="AC205" s="933">
        <f t="shared" si="22"/>
        <v>0</v>
      </c>
      <c r="AD205" s="931"/>
      <c r="AE205" s="928"/>
      <c r="AF205" s="934"/>
      <c r="AG205" s="932"/>
      <c r="AH205" s="933">
        <f t="shared" si="23"/>
        <v>0</v>
      </c>
      <c r="AI205" s="931"/>
      <c r="AJ205" s="928"/>
      <c r="AK205" s="934"/>
      <c r="AL205" s="932"/>
      <c r="AM205" s="933">
        <f t="shared" si="24"/>
        <v>0</v>
      </c>
    </row>
    <row r="206" spans="1:39" ht="20.100000000000001" customHeight="1" x14ac:dyDescent="0.2">
      <c r="A206" s="923" t="s">
        <v>1024</v>
      </c>
      <c r="B206" s="924">
        <f t="shared" si="25"/>
        <v>0</v>
      </c>
      <c r="C206" s="894"/>
      <c r="D206" s="926" t="s">
        <v>0</v>
      </c>
      <c r="E206" s="927" t="s">
        <v>0</v>
      </c>
      <c r="F206" s="925" t="str">
        <f t="shared" si="26"/>
        <v/>
      </c>
      <c r="G206" s="928"/>
      <c r="H206" s="928"/>
      <c r="I206" s="929"/>
      <c r="J206" s="929"/>
      <c r="K206" s="908">
        <f t="shared" si="28"/>
        <v>0</v>
      </c>
      <c r="L206" s="928"/>
      <c r="M206" s="930"/>
      <c r="N206" s="908">
        <f t="shared" si="27"/>
        <v>0</v>
      </c>
      <c r="O206" s="931"/>
      <c r="P206" s="928"/>
      <c r="Q206" s="934"/>
      <c r="R206" s="932"/>
      <c r="S206" s="933">
        <f t="shared" si="20"/>
        <v>0</v>
      </c>
      <c r="T206" s="931"/>
      <c r="U206" s="928"/>
      <c r="V206" s="934"/>
      <c r="W206" s="932"/>
      <c r="X206" s="933">
        <f t="shared" si="21"/>
        <v>0</v>
      </c>
      <c r="Y206" s="931"/>
      <c r="Z206" s="928"/>
      <c r="AA206" s="934"/>
      <c r="AB206" s="932"/>
      <c r="AC206" s="933">
        <f t="shared" si="22"/>
        <v>0</v>
      </c>
      <c r="AD206" s="931"/>
      <c r="AE206" s="928"/>
      <c r="AF206" s="934"/>
      <c r="AG206" s="932"/>
      <c r="AH206" s="933">
        <f t="shared" si="23"/>
        <v>0</v>
      </c>
      <c r="AI206" s="931"/>
      <c r="AJ206" s="928"/>
      <c r="AK206" s="934"/>
      <c r="AL206" s="932"/>
      <c r="AM206" s="933">
        <f t="shared" si="24"/>
        <v>0</v>
      </c>
    </row>
    <row r="207" spans="1:39" ht="20.100000000000001" customHeight="1" x14ac:dyDescent="0.2">
      <c r="A207" s="923" t="s">
        <v>1025</v>
      </c>
      <c r="B207" s="924">
        <f t="shared" si="25"/>
        <v>0</v>
      </c>
      <c r="C207" s="894"/>
      <c r="D207" s="926" t="s">
        <v>0</v>
      </c>
      <c r="E207" s="927" t="s">
        <v>0</v>
      </c>
      <c r="F207" s="925" t="str">
        <f t="shared" si="26"/>
        <v/>
      </c>
      <c r="G207" s="928"/>
      <c r="H207" s="928"/>
      <c r="I207" s="929"/>
      <c r="J207" s="929"/>
      <c r="K207" s="908">
        <f t="shared" si="28"/>
        <v>0</v>
      </c>
      <c r="L207" s="928"/>
      <c r="M207" s="930"/>
      <c r="N207" s="908">
        <f t="shared" si="27"/>
        <v>0</v>
      </c>
      <c r="O207" s="931"/>
      <c r="P207" s="928"/>
      <c r="Q207" s="934"/>
      <c r="R207" s="932"/>
      <c r="S207" s="933">
        <f t="shared" si="20"/>
        <v>0</v>
      </c>
      <c r="T207" s="931"/>
      <c r="U207" s="928"/>
      <c r="V207" s="934"/>
      <c r="W207" s="932"/>
      <c r="X207" s="933">
        <f t="shared" si="21"/>
        <v>0</v>
      </c>
      <c r="Y207" s="931"/>
      <c r="Z207" s="928"/>
      <c r="AA207" s="934"/>
      <c r="AB207" s="932"/>
      <c r="AC207" s="933">
        <f t="shared" si="22"/>
        <v>0</v>
      </c>
      <c r="AD207" s="931"/>
      <c r="AE207" s="928"/>
      <c r="AF207" s="934"/>
      <c r="AG207" s="932"/>
      <c r="AH207" s="933">
        <f t="shared" si="23"/>
        <v>0</v>
      </c>
      <c r="AI207" s="931"/>
      <c r="AJ207" s="928"/>
      <c r="AK207" s="934"/>
      <c r="AL207" s="932"/>
      <c r="AM207" s="933">
        <f t="shared" si="24"/>
        <v>0</v>
      </c>
    </row>
    <row r="208" spans="1:39" ht="20.100000000000001" customHeight="1" x14ac:dyDescent="0.2">
      <c r="A208" s="923" t="s">
        <v>1026</v>
      </c>
      <c r="B208" s="924">
        <f t="shared" si="25"/>
        <v>0</v>
      </c>
      <c r="C208" s="894"/>
      <c r="D208" s="926" t="s">
        <v>0</v>
      </c>
      <c r="E208" s="927" t="s">
        <v>0</v>
      </c>
      <c r="F208" s="925" t="str">
        <f t="shared" si="26"/>
        <v/>
      </c>
      <c r="G208" s="928"/>
      <c r="H208" s="928"/>
      <c r="I208" s="929"/>
      <c r="J208" s="929"/>
      <c r="K208" s="908">
        <f t="shared" si="28"/>
        <v>0</v>
      </c>
      <c r="L208" s="928"/>
      <c r="M208" s="930"/>
      <c r="N208" s="908">
        <f t="shared" si="27"/>
        <v>0</v>
      </c>
      <c r="O208" s="931"/>
      <c r="P208" s="928"/>
      <c r="Q208" s="934"/>
      <c r="R208" s="932"/>
      <c r="S208" s="933">
        <f t="shared" si="20"/>
        <v>0</v>
      </c>
      <c r="T208" s="931"/>
      <c r="U208" s="928"/>
      <c r="V208" s="934"/>
      <c r="W208" s="932"/>
      <c r="X208" s="933">
        <f t="shared" si="21"/>
        <v>0</v>
      </c>
      <c r="Y208" s="931"/>
      <c r="Z208" s="928"/>
      <c r="AA208" s="934"/>
      <c r="AB208" s="932"/>
      <c r="AC208" s="933">
        <f t="shared" si="22"/>
        <v>0</v>
      </c>
      <c r="AD208" s="931"/>
      <c r="AE208" s="928"/>
      <c r="AF208" s="934"/>
      <c r="AG208" s="932"/>
      <c r="AH208" s="933">
        <f t="shared" si="23"/>
        <v>0</v>
      </c>
      <c r="AI208" s="931"/>
      <c r="AJ208" s="928"/>
      <c r="AK208" s="934"/>
      <c r="AL208" s="932"/>
      <c r="AM208" s="933">
        <f t="shared" si="24"/>
        <v>0</v>
      </c>
    </row>
    <row r="209" spans="1:39" ht="20.100000000000001" customHeight="1" x14ac:dyDescent="0.2">
      <c r="A209" s="923" t="s">
        <v>1027</v>
      </c>
      <c r="B209" s="924">
        <f t="shared" si="25"/>
        <v>0</v>
      </c>
      <c r="C209" s="894"/>
      <c r="D209" s="926" t="s">
        <v>0</v>
      </c>
      <c r="E209" s="927" t="s">
        <v>0</v>
      </c>
      <c r="F209" s="925" t="str">
        <f t="shared" si="26"/>
        <v/>
      </c>
      <c r="G209" s="928"/>
      <c r="H209" s="928"/>
      <c r="I209" s="929"/>
      <c r="J209" s="929"/>
      <c r="K209" s="908">
        <f t="shared" si="28"/>
        <v>0</v>
      </c>
      <c r="L209" s="928"/>
      <c r="M209" s="930"/>
      <c r="N209" s="908">
        <f t="shared" si="27"/>
        <v>0</v>
      </c>
      <c r="O209" s="931"/>
      <c r="P209" s="928"/>
      <c r="Q209" s="934"/>
      <c r="R209" s="932"/>
      <c r="S209" s="933">
        <f t="shared" si="20"/>
        <v>0</v>
      </c>
      <c r="T209" s="931"/>
      <c r="U209" s="928"/>
      <c r="V209" s="934"/>
      <c r="W209" s="932"/>
      <c r="X209" s="933">
        <f t="shared" si="21"/>
        <v>0</v>
      </c>
      <c r="Y209" s="931"/>
      <c r="Z209" s="928"/>
      <c r="AA209" s="934"/>
      <c r="AB209" s="932"/>
      <c r="AC209" s="933">
        <f t="shared" si="22"/>
        <v>0</v>
      </c>
      <c r="AD209" s="931"/>
      <c r="AE209" s="928"/>
      <c r="AF209" s="934"/>
      <c r="AG209" s="932"/>
      <c r="AH209" s="933">
        <f t="shared" si="23"/>
        <v>0</v>
      </c>
      <c r="AI209" s="931"/>
      <c r="AJ209" s="928"/>
      <c r="AK209" s="934"/>
      <c r="AL209" s="932"/>
      <c r="AM209" s="933">
        <f t="shared" si="24"/>
        <v>0</v>
      </c>
    </row>
    <row r="210" spans="1:39" ht="20.100000000000001" customHeight="1" x14ac:dyDescent="0.2">
      <c r="A210" s="923" t="s">
        <v>1028</v>
      </c>
      <c r="B210" s="924">
        <f t="shared" si="25"/>
        <v>0</v>
      </c>
      <c r="C210" s="894"/>
      <c r="D210" s="926" t="s">
        <v>0</v>
      </c>
      <c r="E210" s="927" t="s">
        <v>0</v>
      </c>
      <c r="F210" s="925" t="str">
        <f t="shared" si="26"/>
        <v/>
      </c>
      <c r="G210" s="928"/>
      <c r="H210" s="928"/>
      <c r="I210" s="929"/>
      <c r="J210" s="929"/>
      <c r="K210" s="908">
        <f t="shared" si="28"/>
        <v>0</v>
      </c>
      <c r="L210" s="928"/>
      <c r="M210" s="930"/>
      <c r="N210" s="908">
        <f t="shared" si="27"/>
        <v>0</v>
      </c>
      <c r="O210" s="931"/>
      <c r="P210" s="928"/>
      <c r="Q210" s="934"/>
      <c r="R210" s="932"/>
      <c r="S210" s="933">
        <f t="shared" si="20"/>
        <v>0</v>
      </c>
      <c r="T210" s="931"/>
      <c r="U210" s="928"/>
      <c r="V210" s="934"/>
      <c r="W210" s="932"/>
      <c r="X210" s="933">
        <f t="shared" si="21"/>
        <v>0</v>
      </c>
      <c r="Y210" s="931"/>
      <c r="Z210" s="928"/>
      <c r="AA210" s="934"/>
      <c r="AB210" s="932"/>
      <c r="AC210" s="933">
        <f t="shared" si="22"/>
        <v>0</v>
      </c>
      <c r="AD210" s="931"/>
      <c r="AE210" s="928"/>
      <c r="AF210" s="934"/>
      <c r="AG210" s="932"/>
      <c r="AH210" s="933">
        <f t="shared" si="23"/>
        <v>0</v>
      </c>
      <c r="AI210" s="931"/>
      <c r="AJ210" s="928"/>
      <c r="AK210" s="934"/>
      <c r="AL210" s="932"/>
      <c r="AM210" s="933">
        <f t="shared" si="24"/>
        <v>0</v>
      </c>
    </row>
    <row r="211" spans="1:39" ht="20.100000000000001" customHeight="1" x14ac:dyDescent="0.2">
      <c r="A211" s="923" t="s">
        <v>1029</v>
      </c>
      <c r="B211" s="924">
        <f t="shared" si="25"/>
        <v>0</v>
      </c>
      <c r="C211" s="894"/>
      <c r="D211" s="926" t="s">
        <v>0</v>
      </c>
      <c r="E211" s="927" t="s">
        <v>0</v>
      </c>
      <c r="F211" s="925" t="str">
        <f t="shared" si="26"/>
        <v/>
      </c>
      <c r="G211" s="928"/>
      <c r="H211" s="928"/>
      <c r="I211" s="929"/>
      <c r="J211" s="929"/>
      <c r="K211" s="908">
        <f t="shared" si="28"/>
        <v>0</v>
      </c>
      <c r="L211" s="928"/>
      <c r="M211" s="930"/>
      <c r="N211" s="908">
        <f t="shared" si="27"/>
        <v>0</v>
      </c>
      <c r="O211" s="931"/>
      <c r="P211" s="928"/>
      <c r="Q211" s="934"/>
      <c r="R211" s="932"/>
      <c r="S211" s="933">
        <f t="shared" si="20"/>
        <v>0</v>
      </c>
      <c r="T211" s="931"/>
      <c r="U211" s="928"/>
      <c r="V211" s="934"/>
      <c r="W211" s="932"/>
      <c r="X211" s="933">
        <f t="shared" si="21"/>
        <v>0</v>
      </c>
      <c r="Y211" s="931"/>
      <c r="Z211" s="928"/>
      <c r="AA211" s="934"/>
      <c r="AB211" s="932"/>
      <c r="AC211" s="933">
        <f t="shared" si="22"/>
        <v>0</v>
      </c>
      <c r="AD211" s="931"/>
      <c r="AE211" s="928"/>
      <c r="AF211" s="934"/>
      <c r="AG211" s="932"/>
      <c r="AH211" s="933">
        <f t="shared" si="23"/>
        <v>0</v>
      </c>
      <c r="AI211" s="931"/>
      <c r="AJ211" s="928"/>
      <c r="AK211" s="934"/>
      <c r="AL211" s="932"/>
      <c r="AM211" s="933">
        <f t="shared" si="24"/>
        <v>0</v>
      </c>
    </row>
    <row r="212" spans="1:39" ht="20.100000000000001" customHeight="1" x14ac:dyDescent="0.2">
      <c r="A212" s="923" t="s">
        <v>1030</v>
      </c>
      <c r="B212" s="924">
        <f t="shared" si="25"/>
        <v>0</v>
      </c>
      <c r="C212" s="894"/>
      <c r="D212" s="926" t="s">
        <v>0</v>
      </c>
      <c r="E212" s="927" t="s">
        <v>0</v>
      </c>
      <c r="F212" s="925" t="str">
        <f t="shared" si="26"/>
        <v/>
      </c>
      <c r="G212" s="928"/>
      <c r="H212" s="928"/>
      <c r="I212" s="929"/>
      <c r="J212" s="929"/>
      <c r="K212" s="908">
        <f t="shared" si="28"/>
        <v>0</v>
      </c>
      <c r="L212" s="928"/>
      <c r="M212" s="930"/>
      <c r="N212" s="908">
        <f t="shared" si="27"/>
        <v>0</v>
      </c>
      <c r="O212" s="931"/>
      <c r="P212" s="928"/>
      <c r="Q212" s="934"/>
      <c r="R212" s="932"/>
      <c r="S212" s="933">
        <f t="shared" si="20"/>
        <v>0</v>
      </c>
      <c r="T212" s="931"/>
      <c r="U212" s="928"/>
      <c r="V212" s="934"/>
      <c r="W212" s="932"/>
      <c r="X212" s="933">
        <f t="shared" si="21"/>
        <v>0</v>
      </c>
      <c r="Y212" s="931"/>
      <c r="Z212" s="928"/>
      <c r="AA212" s="934"/>
      <c r="AB212" s="932"/>
      <c r="AC212" s="933">
        <f t="shared" si="22"/>
        <v>0</v>
      </c>
      <c r="AD212" s="931"/>
      <c r="AE212" s="928"/>
      <c r="AF212" s="934"/>
      <c r="AG212" s="932"/>
      <c r="AH212" s="933">
        <f t="shared" si="23"/>
        <v>0</v>
      </c>
      <c r="AI212" s="931"/>
      <c r="AJ212" s="928"/>
      <c r="AK212" s="934"/>
      <c r="AL212" s="932"/>
      <c r="AM212" s="933">
        <f t="shared" si="24"/>
        <v>0</v>
      </c>
    </row>
    <row r="213" spans="1:39" ht="20.100000000000001" customHeight="1" x14ac:dyDescent="0.2">
      <c r="A213" s="923" t="s">
        <v>1031</v>
      </c>
      <c r="B213" s="924">
        <f t="shared" si="25"/>
        <v>0</v>
      </c>
      <c r="C213" s="894"/>
      <c r="D213" s="926" t="s">
        <v>0</v>
      </c>
      <c r="E213" s="927" t="s">
        <v>0</v>
      </c>
      <c r="F213" s="925" t="str">
        <f t="shared" si="26"/>
        <v/>
      </c>
      <c r="G213" s="928"/>
      <c r="H213" s="928"/>
      <c r="I213" s="929"/>
      <c r="J213" s="929"/>
      <c r="K213" s="908">
        <f t="shared" si="28"/>
        <v>0</v>
      </c>
      <c r="L213" s="928"/>
      <c r="M213" s="930"/>
      <c r="N213" s="908">
        <f t="shared" si="27"/>
        <v>0</v>
      </c>
      <c r="O213" s="931"/>
      <c r="P213" s="928"/>
      <c r="Q213" s="934"/>
      <c r="R213" s="932"/>
      <c r="S213" s="933">
        <f t="shared" si="20"/>
        <v>0</v>
      </c>
      <c r="T213" s="931"/>
      <c r="U213" s="928"/>
      <c r="V213" s="934"/>
      <c r="W213" s="932"/>
      <c r="X213" s="933">
        <f t="shared" si="21"/>
        <v>0</v>
      </c>
      <c r="Y213" s="931"/>
      <c r="Z213" s="928"/>
      <c r="AA213" s="934"/>
      <c r="AB213" s="932"/>
      <c r="AC213" s="933">
        <f t="shared" si="22"/>
        <v>0</v>
      </c>
      <c r="AD213" s="931"/>
      <c r="AE213" s="928"/>
      <c r="AF213" s="934"/>
      <c r="AG213" s="932"/>
      <c r="AH213" s="933">
        <f t="shared" si="23"/>
        <v>0</v>
      </c>
      <c r="AI213" s="931"/>
      <c r="AJ213" s="928"/>
      <c r="AK213" s="934"/>
      <c r="AL213" s="932"/>
      <c r="AM213" s="933">
        <f t="shared" si="24"/>
        <v>0</v>
      </c>
    </row>
    <row r="214" spans="1:39" ht="20.100000000000001" customHeight="1" x14ac:dyDescent="0.2">
      <c r="A214" s="923" t="s">
        <v>1032</v>
      </c>
      <c r="B214" s="924">
        <f t="shared" si="25"/>
        <v>0</v>
      </c>
      <c r="C214" s="894"/>
      <c r="D214" s="926" t="s">
        <v>0</v>
      </c>
      <c r="E214" s="927" t="s">
        <v>0</v>
      </c>
      <c r="F214" s="925" t="str">
        <f t="shared" si="26"/>
        <v/>
      </c>
      <c r="G214" s="928"/>
      <c r="H214" s="928"/>
      <c r="I214" s="929"/>
      <c r="J214" s="929"/>
      <c r="K214" s="908">
        <f t="shared" si="28"/>
        <v>0</v>
      </c>
      <c r="L214" s="928"/>
      <c r="M214" s="930"/>
      <c r="N214" s="908">
        <f t="shared" si="27"/>
        <v>0</v>
      </c>
      <c r="O214" s="931"/>
      <c r="P214" s="928"/>
      <c r="Q214" s="934"/>
      <c r="R214" s="932"/>
      <c r="S214" s="933">
        <f t="shared" ref="S214:S221" si="29">P214*Q214</f>
        <v>0</v>
      </c>
      <c r="T214" s="931"/>
      <c r="U214" s="928"/>
      <c r="V214" s="934"/>
      <c r="W214" s="932"/>
      <c r="X214" s="933">
        <f t="shared" ref="X214:X221" si="30">U214*V214</f>
        <v>0</v>
      </c>
      <c r="Y214" s="931"/>
      <c r="Z214" s="928"/>
      <c r="AA214" s="934"/>
      <c r="AB214" s="932"/>
      <c r="AC214" s="933">
        <f t="shared" ref="AC214:AC221" si="31">Z214*AA214</f>
        <v>0</v>
      </c>
      <c r="AD214" s="931"/>
      <c r="AE214" s="928"/>
      <c r="AF214" s="934"/>
      <c r="AG214" s="932"/>
      <c r="AH214" s="933">
        <f t="shared" ref="AH214:AH221" si="32">AE214*AF214</f>
        <v>0</v>
      </c>
      <c r="AI214" s="931"/>
      <c r="AJ214" s="928"/>
      <c r="AK214" s="934"/>
      <c r="AL214" s="932"/>
      <c r="AM214" s="933">
        <f t="shared" ref="AM214:AM221" si="33">AJ214*AK214</f>
        <v>0</v>
      </c>
    </row>
    <row r="215" spans="1:39" ht="20.100000000000001" customHeight="1" x14ac:dyDescent="0.2">
      <c r="A215" s="923" t="s">
        <v>1033</v>
      </c>
      <c r="B215" s="924">
        <f t="shared" ref="B215:B221" si="34">K215+N215+S215+X215+AC215+AH215+AM215</f>
        <v>0</v>
      </c>
      <c r="C215" s="894"/>
      <c r="D215" s="926" t="s">
        <v>0</v>
      </c>
      <c r="E215" s="927" t="s">
        <v>0</v>
      </c>
      <c r="F215" s="925" t="str">
        <f t="shared" ref="F215:F221" si="35">IFERROR(H215/G215,"")</f>
        <v/>
      </c>
      <c r="G215" s="928"/>
      <c r="H215" s="928"/>
      <c r="I215" s="929"/>
      <c r="J215" s="929"/>
      <c r="K215" s="908">
        <f t="shared" si="28"/>
        <v>0</v>
      </c>
      <c r="L215" s="928"/>
      <c r="M215" s="930"/>
      <c r="N215" s="908">
        <f t="shared" ref="N215:N221" si="36">(L215*M215)</f>
        <v>0</v>
      </c>
      <c r="O215" s="931"/>
      <c r="P215" s="928"/>
      <c r="Q215" s="934"/>
      <c r="R215" s="932"/>
      <c r="S215" s="933">
        <f t="shared" si="29"/>
        <v>0</v>
      </c>
      <c r="T215" s="931"/>
      <c r="U215" s="928"/>
      <c r="V215" s="934"/>
      <c r="W215" s="932"/>
      <c r="X215" s="933">
        <f t="shared" si="30"/>
        <v>0</v>
      </c>
      <c r="Y215" s="931"/>
      <c r="Z215" s="928"/>
      <c r="AA215" s="934"/>
      <c r="AB215" s="932"/>
      <c r="AC215" s="933">
        <f t="shared" si="31"/>
        <v>0</v>
      </c>
      <c r="AD215" s="931"/>
      <c r="AE215" s="928"/>
      <c r="AF215" s="934"/>
      <c r="AG215" s="932"/>
      <c r="AH215" s="933">
        <f t="shared" si="32"/>
        <v>0</v>
      </c>
      <c r="AI215" s="931"/>
      <c r="AJ215" s="928"/>
      <c r="AK215" s="934"/>
      <c r="AL215" s="932"/>
      <c r="AM215" s="933">
        <f t="shared" si="33"/>
        <v>0</v>
      </c>
    </row>
    <row r="216" spans="1:39" ht="20.100000000000001" customHeight="1" x14ac:dyDescent="0.2">
      <c r="A216" s="923" t="s">
        <v>1034</v>
      </c>
      <c r="B216" s="924">
        <f t="shared" si="34"/>
        <v>0</v>
      </c>
      <c r="C216" s="894"/>
      <c r="D216" s="926" t="s">
        <v>0</v>
      </c>
      <c r="E216" s="927" t="s">
        <v>0</v>
      </c>
      <c r="F216" s="925" t="str">
        <f t="shared" si="35"/>
        <v/>
      </c>
      <c r="G216" s="928"/>
      <c r="H216" s="928"/>
      <c r="I216" s="929"/>
      <c r="J216" s="929"/>
      <c r="K216" s="908">
        <f t="shared" ref="K216:K221" si="37">(G216*I216)+(H216*J216/100)</f>
        <v>0</v>
      </c>
      <c r="L216" s="928"/>
      <c r="M216" s="930"/>
      <c r="N216" s="908">
        <f t="shared" si="36"/>
        <v>0</v>
      </c>
      <c r="O216" s="931"/>
      <c r="P216" s="928"/>
      <c r="Q216" s="934"/>
      <c r="R216" s="932"/>
      <c r="S216" s="933">
        <f t="shared" si="29"/>
        <v>0</v>
      </c>
      <c r="T216" s="931"/>
      <c r="U216" s="928"/>
      <c r="V216" s="934"/>
      <c r="W216" s="932"/>
      <c r="X216" s="933">
        <f t="shared" si="30"/>
        <v>0</v>
      </c>
      <c r="Y216" s="931"/>
      <c r="Z216" s="928"/>
      <c r="AA216" s="934"/>
      <c r="AB216" s="932"/>
      <c r="AC216" s="933">
        <f t="shared" si="31"/>
        <v>0</v>
      </c>
      <c r="AD216" s="931"/>
      <c r="AE216" s="928"/>
      <c r="AF216" s="934"/>
      <c r="AG216" s="932"/>
      <c r="AH216" s="933">
        <f t="shared" si="32"/>
        <v>0</v>
      </c>
      <c r="AI216" s="931"/>
      <c r="AJ216" s="928"/>
      <c r="AK216" s="934"/>
      <c r="AL216" s="932"/>
      <c r="AM216" s="933">
        <f t="shared" si="33"/>
        <v>0</v>
      </c>
    </row>
    <row r="217" spans="1:39" ht="20.100000000000001" customHeight="1" x14ac:dyDescent="0.2">
      <c r="A217" s="923" t="s">
        <v>1035</v>
      </c>
      <c r="B217" s="924">
        <f t="shared" si="34"/>
        <v>0</v>
      </c>
      <c r="C217" s="894"/>
      <c r="D217" s="926" t="s">
        <v>0</v>
      </c>
      <c r="E217" s="927" t="s">
        <v>0</v>
      </c>
      <c r="F217" s="925" t="str">
        <f t="shared" si="35"/>
        <v/>
      </c>
      <c r="G217" s="928"/>
      <c r="H217" s="928"/>
      <c r="I217" s="929"/>
      <c r="J217" s="929"/>
      <c r="K217" s="908">
        <f t="shared" si="37"/>
        <v>0</v>
      </c>
      <c r="L217" s="928"/>
      <c r="M217" s="930"/>
      <c r="N217" s="908">
        <f t="shared" si="36"/>
        <v>0</v>
      </c>
      <c r="O217" s="931"/>
      <c r="P217" s="928"/>
      <c r="Q217" s="934"/>
      <c r="R217" s="932"/>
      <c r="S217" s="933">
        <f t="shared" si="29"/>
        <v>0</v>
      </c>
      <c r="T217" s="931"/>
      <c r="U217" s="928"/>
      <c r="V217" s="934"/>
      <c r="W217" s="932"/>
      <c r="X217" s="933">
        <f t="shared" si="30"/>
        <v>0</v>
      </c>
      <c r="Y217" s="931"/>
      <c r="Z217" s="928"/>
      <c r="AA217" s="934"/>
      <c r="AB217" s="932"/>
      <c r="AC217" s="933">
        <f t="shared" si="31"/>
        <v>0</v>
      </c>
      <c r="AD217" s="931"/>
      <c r="AE217" s="928"/>
      <c r="AF217" s="934"/>
      <c r="AG217" s="932"/>
      <c r="AH217" s="933">
        <f t="shared" si="32"/>
        <v>0</v>
      </c>
      <c r="AI217" s="931"/>
      <c r="AJ217" s="928"/>
      <c r="AK217" s="934"/>
      <c r="AL217" s="932"/>
      <c r="AM217" s="933">
        <f t="shared" si="33"/>
        <v>0</v>
      </c>
    </row>
    <row r="218" spans="1:39" ht="20.100000000000001" customHeight="1" x14ac:dyDescent="0.2">
      <c r="A218" s="923" t="s">
        <v>1036</v>
      </c>
      <c r="B218" s="924">
        <f t="shared" si="34"/>
        <v>0</v>
      </c>
      <c r="C218" s="894"/>
      <c r="D218" s="926" t="s">
        <v>0</v>
      </c>
      <c r="E218" s="927" t="s">
        <v>0</v>
      </c>
      <c r="F218" s="925" t="str">
        <f t="shared" si="35"/>
        <v/>
      </c>
      <c r="G218" s="928"/>
      <c r="H218" s="928"/>
      <c r="I218" s="929"/>
      <c r="J218" s="929"/>
      <c r="K218" s="908">
        <f t="shared" si="37"/>
        <v>0</v>
      </c>
      <c r="L218" s="928"/>
      <c r="M218" s="930"/>
      <c r="N218" s="908">
        <f t="shared" si="36"/>
        <v>0</v>
      </c>
      <c r="O218" s="931"/>
      <c r="P218" s="928"/>
      <c r="Q218" s="934"/>
      <c r="R218" s="932"/>
      <c r="S218" s="933">
        <f t="shared" si="29"/>
        <v>0</v>
      </c>
      <c r="T218" s="931"/>
      <c r="U218" s="928"/>
      <c r="V218" s="934"/>
      <c r="W218" s="932"/>
      <c r="X218" s="933">
        <f t="shared" si="30"/>
        <v>0</v>
      </c>
      <c r="Y218" s="931"/>
      <c r="Z218" s="928"/>
      <c r="AA218" s="934"/>
      <c r="AB218" s="932"/>
      <c r="AC218" s="933">
        <f t="shared" si="31"/>
        <v>0</v>
      </c>
      <c r="AD218" s="931"/>
      <c r="AE218" s="928"/>
      <c r="AF218" s="934"/>
      <c r="AG218" s="932"/>
      <c r="AH218" s="933">
        <f t="shared" si="32"/>
        <v>0</v>
      </c>
      <c r="AI218" s="931"/>
      <c r="AJ218" s="928"/>
      <c r="AK218" s="934"/>
      <c r="AL218" s="932"/>
      <c r="AM218" s="933">
        <f t="shared" si="33"/>
        <v>0</v>
      </c>
    </row>
    <row r="219" spans="1:39" ht="20.100000000000001" customHeight="1" x14ac:dyDescent="0.2">
      <c r="A219" s="923" t="s">
        <v>1037</v>
      </c>
      <c r="B219" s="924">
        <f t="shared" si="34"/>
        <v>0</v>
      </c>
      <c r="C219" s="894"/>
      <c r="D219" s="926" t="s">
        <v>0</v>
      </c>
      <c r="E219" s="927" t="s">
        <v>0</v>
      </c>
      <c r="F219" s="925" t="str">
        <f t="shared" si="35"/>
        <v/>
      </c>
      <c r="G219" s="928"/>
      <c r="H219" s="928"/>
      <c r="I219" s="929"/>
      <c r="J219" s="929"/>
      <c r="K219" s="908">
        <f t="shared" si="37"/>
        <v>0</v>
      </c>
      <c r="L219" s="928"/>
      <c r="M219" s="930"/>
      <c r="N219" s="908">
        <f t="shared" si="36"/>
        <v>0</v>
      </c>
      <c r="O219" s="931"/>
      <c r="P219" s="928"/>
      <c r="Q219" s="934"/>
      <c r="R219" s="932"/>
      <c r="S219" s="933">
        <f t="shared" si="29"/>
        <v>0</v>
      </c>
      <c r="T219" s="931"/>
      <c r="U219" s="928"/>
      <c r="V219" s="934"/>
      <c r="W219" s="932"/>
      <c r="X219" s="933">
        <f t="shared" si="30"/>
        <v>0</v>
      </c>
      <c r="Y219" s="931"/>
      <c r="Z219" s="928"/>
      <c r="AA219" s="934"/>
      <c r="AB219" s="932"/>
      <c r="AC219" s="933">
        <f t="shared" si="31"/>
        <v>0</v>
      </c>
      <c r="AD219" s="931"/>
      <c r="AE219" s="928"/>
      <c r="AF219" s="934"/>
      <c r="AG219" s="932"/>
      <c r="AH219" s="933">
        <f t="shared" si="32"/>
        <v>0</v>
      </c>
      <c r="AI219" s="931"/>
      <c r="AJ219" s="928"/>
      <c r="AK219" s="934"/>
      <c r="AL219" s="932"/>
      <c r="AM219" s="933">
        <f t="shared" si="33"/>
        <v>0</v>
      </c>
    </row>
    <row r="220" spans="1:39" ht="20.100000000000001" customHeight="1" x14ac:dyDescent="0.2">
      <c r="A220" s="923" t="s">
        <v>1038</v>
      </c>
      <c r="B220" s="924">
        <f t="shared" si="34"/>
        <v>0</v>
      </c>
      <c r="C220" s="894"/>
      <c r="D220" s="926" t="s">
        <v>0</v>
      </c>
      <c r="E220" s="927" t="s">
        <v>0</v>
      </c>
      <c r="F220" s="925" t="str">
        <f t="shared" si="35"/>
        <v/>
      </c>
      <c r="G220" s="928"/>
      <c r="H220" s="928"/>
      <c r="I220" s="929"/>
      <c r="J220" s="929"/>
      <c r="K220" s="908">
        <f t="shared" si="37"/>
        <v>0</v>
      </c>
      <c r="L220" s="928"/>
      <c r="M220" s="930"/>
      <c r="N220" s="908">
        <f t="shared" si="36"/>
        <v>0</v>
      </c>
      <c r="O220" s="931"/>
      <c r="P220" s="928"/>
      <c r="Q220" s="934"/>
      <c r="R220" s="932"/>
      <c r="S220" s="933">
        <f t="shared" si="29"/>
        <v>0</v>
      </c>
      <c r="T220" s="931"/>
      <c r="U220" s="928"/>
      <c r="V220" s="934"/>
      <c r="W220" s="932"/>
      <c r="X220" s="933">
        <f t="shared" si="30"/>
        <v>0</v>
      </c>
      <c r="Y220" s="931"/>
      <c r="Z220" s="928"/>
      <c r="AA220" s="934"/>
      <c r="AB220" s="932"/>
      <c r="AC220" s="933">
        <f t="shared" si="31"/>
        <v>0</v>
      </c>
      <c r="AD220" s="931"/>
      <c r="AE220" s="928"/>
      <c r="AF220" s="934"/>
      <c r="AG220" s="932"/>
      <c r="AH220" s="933">
        <f t="shared" si="32"/>
        <v>0</v>
      </c>
      <c r="AI220" s="931"/>
      <c r="AJ220" s="928"/>
      <c r="AK220" s="934"/>
      <c r="AL220" s="932"/>
      <c r="AM220" s="933">
        <f t="shared" si="33"/>
        <v>0</v>
      </c>
    </row>
    <row r="221" spans="1:39" ht="20.100000000000001" customHeight="1" x14ac:dyDescent="0.2">
      <c r="A221" s="923" t="s">
        <v>1039</v>
      </c>
      <c r="B221" s="924">
        <f t="shared" si="34"/>
        <v>0</v>
      </c>
      <c r="C221" s="894"/>
      <c r="D221" s="926" t="s">
        <v>0</v>
      </c>
      <c r="E221" s="927" t="s">
        <v>0</v>
      </c>
      <c r="F221" s="925" t="str">
        <f t="shared" si="35"/>
        <v/>
      </c>
      <c r="G221" s="928"/>
      <c r="H221" s="928"/>
      <c r="I221" s="929"/>
      <c r="J221" s="929"/>
      <c r="K221" s="908">
        <f t="shared" si="37"/>
        <v>0</v>
      </c>
      <c r="L221" s="928"/>
      <c r="M221" s="930"/>
      <c r="N221" s="908">
        <f t="shared" si="36"/>
        <v>0</v>
      </c>
      <c r="O221" s="931"/>
      <c r="P221" s="928"/>
      <c r="Q221" s="934"/>
      <c r="R221" s="932"/>
      <c r="S221" s="933">
        <f t="shared" si="29"/>
        <v>0</v>
      </c>
      <c r="T221" s="931"/>
      <c r="U221" s="928"/>
      <c r="V221" s="934"/>
      <c r="W221" s="932"/>
      <c r="X221" s="933">
        <f t="shared" si="30"/>
        <v>0</v>
      </c>
      <c r="Y221" s="931"/>
      <c r="Z221" s="928"/>
      <c r="AA221" s="934"/>
      <c r="AB221" s="932"/>
      <c r="AC221" s="933">
        <f t="shared" si="31"/>
        <v>0</v>
      </c>
      <c r="AD221" s="931"/>
      <c r="AE221" s="928"/>
      <c r="AF221" s="934"/>
      <c r="AG221" s="932"/>
      <c r="AH221" s="933">
        <f t="shared" si="32"/>
        <v>0</v>
      </c>
      <c r="AI221" s="931"/>
      <c r="AJ221" s="928"/>
      <c r="AK221" s="934"/>
      <c r="AL221" s="932"/>
      <c r="AM221" s="933">
        <f t="shared" si="33"/>
        <v>0</v>
      </c>
    </row>
    <row r="222" spans="1:39" x14ac:dyDescent="0.2">
      <c r="R222" s="896"/>
    </row>
    <row r="223" spans="1:39" x14ac:dyDescent="0.2">
      <c r="R223" s="896"/>
    </row>
    <row r="224" spans="1:39" x14ac:dyDescent="0.2">
      <c r="R224" s="896"/>
    </row>
  </sheetData>
  <sheetProtection algorithmName="SHA-512" hashValue="IL9Z6Tdk4VON4edQ7c7prLkiJ1fP0gMvNn5WFBlZ/9rnTo9ApXCfIwxqIKZ73CraKWU5vIYTSyWTUCtWjJAqpQ==" saltValue="AbwCBInGaJzk5DRjbldFCw==" spinCount="100000" sheet="1" objects="1" scenarios="1"/>
  <mergeCells count="10">
    <mergeCell ref="C11:C14"/>
    <mergeCell ref="D11:D14"/>
    <mergeCell ref="B5:C5"/>
    <mergeCell ref="B6:C6"/>
    <mergeCell ref="K20:K21"/>
    <mergeCell ref="F20:F21"/>
    <mergeCell ref="B20:B21"/>
    <mergeCell ref="C20:C21"/>
    <mergeCell ref="D20:D21"/>
    <mergeCell ref="E20:E21"/>
  </mergeCells>
  <conditionalFormatting sqref="B17">
    <cfRule type="expression" dxfId="10" priority="2">
      <formula>$B$17&lt;&gt;0</formula>
    </cfRule>
  </conditionalFormatting>
  <conditionalFormatting sqref="H17">
    <cfRule type="expression" dxfId="9" priority="1">
      <formula>$H$17&lt;&gt;0</formula>
    </cfRule>
  </conditionalFormatting>
  <dataValidations count="1">
    <dataValidation type="list" allowBlank="1" showInputMessage="1" showErrorMessage="1" sqref="E22:E221" xr:uid="{00000000-0002-0000-0A00-000000000000}">
      <formula1>"Bitte wählen,HöS,HöS/HS,HS,HS/MS,MS,MS/NS,NS"</formula1>
    </dataValidation>
  </dataValidations>
  <pageMargins left="0.78740157480314965" right="0.78740157480314965" top="0.98425196850393704" bottom="0.98425196850393704" header="0.51181102362204722" footer="0.51181102362204722"/>
  <pageSetup paperSize="9" scale="45" fitToWidth="0" pageOrder="overThenDown" orientation="landscape" r:id="rId1"/>
  <headerFooter alignWithMargins="0">
    <oddFooter>&amp;R&amp;12Seite &amp;P von &amp;N</oddFooter>
  </headerFooter>
  <rowBreaks count="4" manualBreakCount="4">
    <brk id="61" max="38" man="1"/>
    <brk id="101" max="38" man="1"/>
    <brk id="141" max="38" man="1"/>
    <brk id="181" max="38" man="1"/>
  </rowBreaks>
  <colBreaks count="3" manualBreakCount="3">
    <brk id="14" min="19" max="220" man="1"/>
    <brk id="24" min="19" max="220" man="1"/>
    <brk id="34" min="19" max="220" man="1"/>
  </colBreaks>
  <legacyDrawing r:id="rId2"/>
  <extLst>
    <ext xmlns:x14="http://schemas.microsoft.com/office/spreadsheetml/2009/9/main" uri="{CCE6A557-97BC-4b89-ADB6-D9C93CAAB3DF}">
      <x14:dataValidations xmlns:xm="http://schemas.microsoft.com/office/excel/2006/main" count="1">
        <x14:dataValidation type="list" allowBlank="1" showInputMessage="1" xr:uid="{00000000-0002-0000-0A00-000001000000}">
          <x14:formula1>
            <xm:f>Listen!$V$2:$V$205</xm:f>
          </x14:formula1>
          <xm:sqref>D22:D221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indexed="43"/>
    <pageSetUpPr fitToPage="1"/>
  </sheetPr>
  <dimension ref="B1:S170"/>
  <sheetViews>
    <sheetView showGridLines="0" showZeros="0" zoomScale="85" zoomScaleNormal="85" workbookViewId="0"/>
  </sheetViews>
  <sheetFormatPr baseColWidth="10" defaultRowHeight="14.25" x14ac:dyDescent="0.2"/>
  <cols>
    <col min="1" max="1" width="2.7109375" style="11" customWidth="1"/>
    <col min="2" max="2" width="39.7109375" style="11" customWidth="1"/>
    <col min="3" max="4" width="17.7109375" style="11" customWidth="1"/>
    <col min="5" max="5" width="19.85546875" style="11" customWidth="1"/>
    <col min="6" max="10" width="17.7109375" style="11" customWidth="1"/>
    <col min="11" max="11" width="61.140625" style="11" bestFit="1" customWidth="1"/>
    <col min="12" max="12" width="17.7109375" style="11" customWidth="1"/>
    <col min="13" max="13" width="13.7109375" style="11" customWidth="1"/>
    <col min="14" max="15" width="17.7109375" style="11" customWidth="1"/>
    <col min="16" max="16" width="13.7109375" style="11" customWidth="1"/>
    <col min="17" max="19" width="17.7109375" style="11" customWidth="1"/>
    <col min="20" max="20" width="2.7109375" style="11" customWidth="1"/>
    <col min="21" max="16384" width="11.42578125" style="11"/>
  </cols>
  <sheetData>
    <row r="1" spans="2:11" ht="30" customHeight="1" x14ac:dyDescent="0.2">
      <c r="B1" s="707" t="str">
        <f>"E3. Vergütung für dezentrale Einspeisungen nach § 18 StromNEV inkl. vermiedene Netzentgelte nach EEG und KWK-G des Jahres "&amp; 'A. Allgemeine Informationen'!C17</f>
        <v>E3. Vergütung für dezentrale Einspeisungen nach § 18 StromNEV inkl. vermiedene Netzentgelte nach EEG und KWK-G des Jahres 2025</v>
      </c>
      <c r="H1" s="167"/>
    </row>
    <row r="2" spans="2:11" ht="12" customHeight="1" thickBot="1" x14ac:dyDescent="0.25">
      <c r="B2" s="31"/>
      <c r="C2" s="31"/>
      <c r="D2" s="31"/>
    </row>
    <row r="3" spans="2:11" ht="36" customHeight="1" thickBot="1" x14ac:dyDescent="0.25">
      <c r="B3" s="216" t="s">
        <v>119</v>
      </c>
      <c r="C3" s="612"/>
      <c r="D3" s="104" t="s">
        <v>115</v>
      </c>
      <c r="F3" s="626" t="str">
        <f>"Gebuchter Jahresaufwand für vermiedene Netzentgelte gem. handelsrechtlichem Jahresabschluss " &amp; 'A. Allgemeine Informationen'!$C$17 &amp;" [EUR]:"</f>
        <v>Gebuchter Jahresaufwand für vermiedene Netzentgelte gem. handelsrechtlichem Jahresabschluss 2025 [EUR]:</v>
      </c>
      <c r="G3" s="627"/>
      <c r="H3" s="627"/>
      <c r="I3" s="625"/>
    </row>
    <row r="4" spans="2:11" ht="15" customHeight="1" x14ac:dyDescent="0.2">
      <c r="B4" s="660" t="s">
        <v>96</v>
      </c>
      <c r="C4" s="637"/>
      <c r="D4" s="1078">
        <f>I63</f>
        <v>0</v>
      </c>
      <c r="E4" s="41"/>
      <c r="F4" s="662"/>
      <c r="G4" s="662"/>
      <c r="H4" s="662"/>
      <c r="I4" s="663"/>
      <c r="J4" s="41"/>
      <c r="K4" s="41"/>
    </row>
    <row r="5" spans="2:11" ht="15" customHeight="1" x14ac:dyDescent="0.2">
      <c r="B5" s="660" t="s">
        <v>121</v>
      </c>
      <c r="C5" s="637"/>
      <c r="D5" s="64"/>
      <c r="E5" s="41"/>
      <c r="F5" s="638"/>
      <c r="G5" s="638"/>
      <c r="H5" s="638"/>
      <c r="I5" s="414"/>
      <c r="J5" s="41"/>
      <c r="K5" s="41"/>
    </row>
    <row r="6" spans="2:11" ht="15" customHeight="1" thickBot="1" x14ac:dyDescent="0.25">
      <c r="B6" s="661" t="s">
        <v>104</v>
      </c>
      <c r="C6" s="639"/>
      <c r="D6" s="65">
        <f>D4-D5</f>
        <v>0</v>
      </c>
      <c r="E6" s="41"/>
      <c r="F6" s="41"/>
      <c r="G6" s="41"/>
      <c r="H6" s="41"/>
      <c r="I6" s="41"/>
      <c r="J6" s="41"/>
      <c r="K6" s="41"/>
    </row>
    <row r="7" spans="2:11" ht="12" customHeight="1" thickBot="1" x14ac:dyDescent="0.25">
      <c r="B7" s="66"/>
      <c r="C7" s="66"/>
      <c r="D7" s="66"/>
      <c r="E7" s="47"/>
      <c r="F7" s="47"/>
      <c r="G7" s="47"/>
      <c r="H7" s="47"/>
      <c r="I7" s="47"/>
      <c r="J7" s="47"/>
      <c r="K7" s="41"/>
    </row>
    <row r="8" spans="2:11" ht="18" customHeight="1" x14ac:dyDescent="0.2">
      <c r="B8" s="347" t="s">
        <v>538</v>
      </c>
      <c r="C8" s="345"/>
      <c r="D8" s="346"/>
      <c r="E8" s="350"/>
      <c r="F8" s="350"/>
      <c r="G8" s="351"/>
      <c r="H8" s="352"/>
      <c r="I8" s="353"/>
      <c r="J8" s="67"/>
      <c r="K8" s="68"/>
    </row>
    <row r="9" spans="2:11" ht="159.75" customHeight="1" x14ac:dyDescent="0.2">
      <c r="B9" s="678" t="s">
        <v>539</v>
      </c>
      <c r="C9" s="348" t="s">
        <v>133</v>
      </c>
      <c r="D9" s="348" t="s">
        <v>134</v>
      </c>
      <c r="E9" s="348" t="str">
        <f>"Vermeidungs-"&amp;CHAR(10)&amp;"leistung für das Kalenderjahr "&amp; 'A. Allgemeine Informationen'!C17 &amp;CHAR(10)&amp;"[kW]"</f>
        <v>Vermeidungs-
leistung für das Kalenderjahr 2025
[kW]</v>
      </c>
      <c r="F9" s="348" t="str">
        <f>"Vermeidungs-"&amp;CHAR(10)&amp;"arbeit für das Kalenderjahr "&amp; 'A. Allgemeine Informationen'!C17 &amp;CHAR(10)&amp;"[kWh]"</f>
        <v>Vermeidungs-
arbeit für das Kalenderjahr 2025
[kWh]</v>
      </c>
      <c r="G9" s="349" t="str">
        <f>"Vergütung für die Vermeidungs-"&amp;CHAR(10)&amp;"leistung des Jahres "&amp;'A. Allgemeine Informationen'!C17&amp;CHAR(10)&amp;"[EUR]"</f>
        <v>Vergütung für die Vermeidungs-
leistung des Jahres 2025
[EUR]</v>
      </c>
      <c r="H9" s="349" t="str">
        <f>"Vergütung für die Vermeidungs-"&amp;CHAR(10)&amp;"arbeit des Jahres "&amp;'A. Allgemeine Informationen'!C17&amp;CHAR(10)&amp;"[EUR]"</f>
        <v>Vergütung für die Vermeidungs-
arbeit des Jahres 2025
[EUR]</v>
      </c>
      <c r="I9" s="679" t="str">
        <f>"Vergütung für dezentrale Einspeisungen im Sinne von § 18 StromNEV, § 57 Abs. 3 des EEG und § 4 Abs. 3 des KWK-G für das Jahr "&amp;'A. Allgemeine Informationen'!C17&amp;CHAR(10)&amp;"[EUR]"</f>
        <v>Vergütung für dezentrale Einspeisungen im Sinne von § 18 StromNEV, § 57 Abs. 3 des EEG und § 4 Abs. 3 des KWK-G für das Jahr 2025
[EUR]</v>
      </c>
    </row>
    <row r="10" spans="2:11" ht="15" customHeight="1" x14ac:dyDescent="0.2">
      <c r="B10" s="509" t="s">
        <v>129</v>
      </c>
      <c r="C10" s="367"/>
      <c r="D10" s="367"/>
      <c r="E10" s="368"/>
      <c r="F10" s="368"/>
      <c r="G10" s="368"/>
      <c r="H10" s="368"/>
      <c r="I10" s="369"/>
      <c r="J10" s="41"/>
    </row>
    <row r="11" spans="2:11" ht="15" customHeight="1" x14ac:dyDescent="0.2">
      <c r="B11" s="69" t="s">
        <v>1162</v>
      </c>
      <c r="C11" s="370"/>
      <c r="D11" s="371"/>
      <c r="E11" s="413">
        <f>SUMIFS($F$69:$F$168,$C$69:$C$168,"HöS/HS",$D$69:$D$168,B11)</f>
        <v>0</v>
      </c>
      <c r="F11" s="413">
        <f>SUMIFS($G$69:$G$168,$C$69:$C$168,"HöS/HS",$D$69:$D$168,B11)</f>
        <v>0</v>
      </c>
      <c r="G11" s="413">
        <f>SUMIFS($N$69:$N$168,$C$69:$C$168,"HöS/HS",$D$69:$D$168,B11)</f>
        <v>0</v>
      </c>
      <c r="H11" s="413">
        <f>SUMIFS($Q$69:$Q$168,$C$69:$C$168,"HöS/HS",$D$69:$D$168,B11)</f>
        <v>0</v>
      </c>
      <c r="I11" s="363">
        <f>SUMIFS($S$69:$S$168,$C$69:$C$168,"HöS/HS",$D$69:$D$168,B11)</f>
        <v>0</v>
      </c>
      <c r="J11" s="41"/>
    </row>
    <row r="12" spans="2:11" ht="15" customHeight="1" x14ac:dyDescent="0.2">
      <c r="B12" s="69" t="s">
        <v>1168</v>
      </c>
      <c r="C12" s="372"/>
      <c r="D12" s="373"/>
      <c r="E12" s="413">
        <f>SUMIFS($F$69:$F$168,$C$69:$C$168,"HöS/HS",$D$69:$D$168,B12)</f>
        <v>0</v>
      </c>
      <c r="F12" s="413">
        <f>SUMIFS($G$69:$G$168,$C$69:$C$168,"HöS/HS",$D$69:$D$168,B12)</f>
        <v>0</v>
      </c>
      <c r="G12" s="867"/>
      <c r="H12" s="525"/>
      <c r="I12" s="526"/>
      <c r="J12" s="41"/>
    </row>
    <row r="13" spans="2:11" ht="15" customHeight="1" x14ac:dyDescent="0.2">
      <c r="B13" s="69" t="s">
        <v>1165</v>
      </c>
      <c r="C13" s="372"/>
      <c r="D13" s="373"/>
      <c r="E13" s="413">
        <f>SUMIFS($F$69:$F$168,$C$69:$C$168,"HöS/HS",$D$69:$D$168,B13)</f>
        <v>0</v>
      </c>
      <c r="F13" s="413">
        <f>SUMIFS($G$69:$G$168,$C$69:$C$168,"HöS/HS",$D$69:$D$168,B13)</f>
        <v>0</v>
      </c>
      <c r="G13" s="871"/>
      <c r="H13" s="368"/>
      <c r="I13" s="492"/>
      <c r="J13" s="41"/>
    </row>
    <row r="14" spans="2:11" ht="15" customHeight="1" x14ac:dyDescent="0.2">
      <c r="B14" s="69" t="s">
        <v>1163</v>
      </c>
      <c r="C14" s="372"/>
      <c r="D14" s="373"/>
      <c r="E14" s="413">
        <f t="shared" ref="E14:E16" si="0">SUMIFS($F$69:$F$168,$C$69:$C$168,"HöS/HS",$D$69:$D$168,B14)</f>
        <v>0</v>
      </c>
      <c r="F14" s="413">
        <f t="shared" ref="F14:F16" si="1">SUMIFS($G$69:$G$168,$C$69:$C$168,"HöS/HS",$D$69:$D$168,B14)</f>
        <v>0</v>
      </c>
      <c r="G14" s="582">
        <f t="shared" ref="G14:G16" si="2">SUMIFS($N$69:$N$168,$C$69:$C$168,"HöS/HS",$D$69:$D$168,B14)</f>
        <v>0</v>
      </c>
      <c r="H14" s="582">
        <f t="shared" ref="H14:H16" si="3">SUMIFS($Q$69:$Q$168,$C$69:$C$168,"HöS/HS",$D$69:$D$168,B14)</f>
        <v>0</v>
      </c>
      <c r="I14" s="363">
        <f t="shared" ref="I14:I16" si="4">SUMIFS($S$69:$S$168,$C$69:$C$168,"HöS/HS",$D$69:$D$168,B14)</f>
        <v>0</v>
      </c>
      <c r="J14" s="41"/>
    </row>
    <row r="15" spans="2:11" ht="15" customHeight="1" x14ac:dyDescent="0.2">
      <c r="B15" s="69" t="s">
        <v>1166</v>
      </c>
      <c r="C15" s="372"/>
      <c r="D15" s="373"/>
      <c r="E15" s="413">
        <f t="shared" si="0"/>
        <v>0</v>
      </c>
      <c r="F15" s="413">
        <f t="shared" si="1"/>
        <v>0</v>
      </c>
      <c r="G15" s="524"/>
      <c r="H15" s="525"/>
      <c r="I15" s="526"/>
      <c r="J15" s="41"/>
    </row>
    <row r="16" spans="2:11" ht="15" customHeight="1" x14ac:dyDescent="0.2">
      <c r="B16" s="69" t="s">
        <v>1164</v>
      </c>
      <c r="C16" s="372"/>
      <c r="D16" s="373"/>
      <c r="E16" s="413">
        <f t="shared" si="0"/>
        <v>0</v>
      </c>
      <c r="F16" s="413">
        <f t="shared" si="1"/>
        <v>0</v>
      </c>
      <c r="G16" s="582">
        <f t="shared" si="2"/>
        <v>0</v>
      </c>
      <c r="H16" s="582">
        <f t="shared" si="3"/>
        <v>0</v>
      </c>
      <c r="I16" s="363">
        <f t="shared" si="4"/>
        <v>0</v>
      </c>
      <c r="J16" s="41"/>
    </row>
    <row r="17" spans="2:10" ht="15" customHeight="1" x14ac:dyDescent="0.2">
      <c r="B17" s="69" t="s">
        <v>1167</v>
      </c>
      <c r="C17" s="372"/>
      <c r="D17" s="373"/>
      <c r="E17" s="413">
        <f>SUMIFS($F$69:$F$168,$C$69:$C$168,"HöS/HS",$D$69:$D$168,B17)</f>
        <v>0</v>
      </c>
      <c r="F17" s="413">
        <f>SUMIFS($G$69:$G$168,$C$69:$C$168,"HöS/HS",$D$69:$D$168,B17)</f>
        <v>0</v>
      </c>
      <c r="G17" s="869"/>
      <c r="H17" s="837"/>
      <c r="I17" s="870"/>
      <c r="J17" s="41"/>
    </row>
    <row r="18" spans="2:10" ht="15" customHeight="1" thickBot="1" x14ac:dyDescent="0.25">
      <c r="B18" s="498" t="s">
        <v>128</v>
      </c>
      <c r="C18" s="372"/>
      <c r="D18" s="373"/>
      <c r="E18" s="499">
        <f>SUMIFS($F$69:$F$168,$C$69:$C$168,"HöS/HS",$D$69:$D$168,B18)</f>
        <v>0</v>
      </c>
      <c r="F18" s="499">
        <f>SUMIFS($G$69:$G$168,$C$69:$C$168,"HöS/HS",$D$69:$D$168,B18)</f>
        <v>0</v>
      </c>
      <c r="G18" s="413">
        <f>SUMIFS($N$69:$N$168,$C$69:$C$168,"HöS/HS",$D$69:$D$168,B18)-SUMIFS($N$69:$N$168,$C$69:$C$168,"HöS/HS",$D$69:$D$168,B18,$B$69:$B$168,"Wind")-SUMIFS($N$69:$N$168,$C$69:$C$168,"HöS/HS",$D$69:$D$168,B18,$B$69:$B$168,"Solar")</f>
        <v>0</v>
      </c>
      <c r="H18" s="413">
        <f>SUMIFS($Q$69:$Q$168,$C$69:$C$168,"HöS/HS",$D$69:$D$168,B18)-SUMIFS($Q$69:$Q$168,$C$69:$C$168,"HöS/HS",$D$69:$D$168,B18,$B$69:$B$168,"Wind")-SUMIFS($Q$69:$Q$168,$C$69:$C$168,"HöS/HS",$D$69:$D$168,B18,$B$69:$B$168,"Solar")</f>
        <v>0</v>
      </c>
      <c r="I18" s="868">
        <f>SUMIFS($S$69:$S$168,$C$69:$C$168,"HöS/HS",$D$69:$D$168,B18)-SUMIFS($S$69:$S$168,$C$69:$C$168,"HöS/HS",$D$69:$D$168,B18,$B$69:$B$168,"Wind")-SUMIFS($S$69:$S$168,$C$69:$C$168,"HöS/HS",$D$69:$D$168,B18,$B$69:$B$168,"Solar")</f>
        <v>0</v>
      </c>
      <c r="J18" s="41"/>
    </row>
    <row r="19" spans="2:10" ht="15" customHeight="1" x14ac:dyDescent="0.2">
      <c r="B19" s="508" t="s">
        <v>2</v>
      </c>
      <c r="C19" s="500"/>
      <c r="D19" s="500"/>
      <c r="E19" s="501"/>
      <c r="F19" s="501"/>
      <c r="G19" s="501"/>
      <c r="H19" s="501"/>
      <c r="I19" s="502"/>
      <c r="J19" s="41"/>
    </row>
    <row r="20" spans="2:10" ht="15" customHeight="1" x14ac:dyDescent="0.2">
      <c r="B20" s="69" t="s">
        <v>1162</v>
      </c>
      <c r="C20" s="503"/>
      <c r="D20" s="504"/>
      <c r="E20" s="413">
        <f>SUMIFS($F$69:$F$168,$C$69:$C$168,"HS",$D$69:$D$168,B20)</f>
        <v>0</v>
      </c>
      <c r="F20" s="413">
        <f>SUMIFS($G$69:$G$168,$C$69:$C$168,"HS",$D$69:$D$168,B20)</f>
        <v>0</v>
      </c>
      <c r="G20" s="413">
        <f>SUMIFS($N$69:$N$168,$C$69:$C$168,"HS",$D$69:$D$168,B20)</f>
        <v>0</v>
      </c>
      <c r="H20" s="413">
        <f>SUMIFS($Q$69:$Q$168,$C$69:$C$168,"HS",$D$69:$D$168,B20)</f>
        <v>0</v>
      </c>
      <c r="I20" s="363">
        <f>SUMIFS($S$69:$S$168,$C$69:$C$168,"HS",$D$69:$D$168,B20)</f>
        <v>0</v>
      </c>
      <c r="J20" s="41"/>
    </row>
    <row r="21" spans="2:10" ht="15" customHeight="1" x14ac:dyDescent="0.2">
      <c r="B21" s="69" t="s">
        <v>1168</v>
      </c>
      <c r="C21" s="372"/>
      <c r="D21" s="373"/>
      <c r="E21" s="413">
        <f>SUMIFS($F$69:$F$168,$C$69:$C$168,"HS",$D$69:$D$168,B21)</f>
        <v>0</v>
      </c>
      <c r="F21" s="413">
        <f>SUMIFS($G$69:$G$168,$C$69:$C$168,"HS",$D$69:$D$168,B21)</f>
        <v>0</v>
      </c>
      <c r="G21" s="867"/>
      <c r="H21" s="525"/>
      <c r="I21" s="526"/>
      <c r="J21" s="41"/>
    </row>
    <row r="22" spans="2:10" ht="15" customHeight="1" x14ac:dyDescent="0.2">
      <c r="B22" s="69" t="s">
        <v>1165</v>
      </c>
      <c r="C22" s="372"/>
      <c r="D22" s="373"/>
      <c r="E22" s="413">
        <f t="shared" ref="E22:E24" si="5">SUMIFS($F$69:$F$168,$C$69:$C$168,"HS",$D$69:$D$168,B22)</f>
        <v>0</v>
      </c>
      <c r="F22" s="413">
        <f t="shared" ref="F22:F24" si="6">SUMIFS($G$69:$G$168,$C$69:$C$168,"HS",$D$69:$D$168,B22)</f>
        <v>0</v>
      </c>
      <c r="G22" s="871"/>
      <c r="H22" s="368"/>
      <c r="I22" s="492"/>
      <c r="J22" s="41"/>
    </row>
    <row r="23" spans="2:10" ht="15" customHeight="1" x14ac:dyDescent="0.2">
      <c r="B23" s="69" t="s">
        <v>1163</v>
      </c>
      <c r="C23" s="372"/>
      <c r="D23" s="373"/>
      <c r="E23" s="413">
        <f t="shared" si="5"/>
        <v>0</v>
      </c>
      <c r="F23" s="413">
        <f t="shared" si="6"/>
        <v>0</v>
      </c>
      <c r="G23" s="413">
        <f>SUMIFS($N$69:$N$168,$C$69:$C$168,"HS",$D$69:$D$168,B23)</f>
        <v>0</v>
      </c>
      <c r="H23" s="413">
        <f>SUMIFS($Q$69:$Q$168,$C$69:$C$168,"HS",$D$69:$D$168,B23)</f>
        <v>0</v>
      </c>
      <c r="I23" s="363">
        <f>SUMIFS($S$69:$S$168,$C$69:$C$168,"HS",$D$69:$D$168,B23)</f>
        <v>0</v>
      </c>
      <c r="J23" s="41"/>
    </row>
    <row r="24" spans="2:10" ht="15" customHeight="1" x14ac:dyDescent="0.2">
      <c r="B24" s="69" t="s">
        <v>1166</v>
      </c>
      <c r="C24" s="372"/>
      <c r="D24" s="373"/>
      <c r="E24" s="413">
        <f t="shared" si="5"/>
        <v>0</v>
      </c>
      <c r="F24" s="413">
        <f t="shared" si="6"/>
        <v>0</v>
      </c>
      <c r="G24" s="524"/>
      <c r="H24" s="525"/>
      <c r="I24" s="526"/>
      <c r="J24" s="41"/>
    </row>
    <row r="25" spans="2:10" ht="15" customHeight="1" x14ac:dyDescent="0.2">
      <c r="B25" s="69" t="s">
        <v>1164</v>
      </c>
      <c r="C25" s="372"/>
      <c r="D25" s="373"/>
      <c r="E25" s="413">
        <f>SUMIFS($F$69:$F$168,$C$69:$C$168,"HS",$D$69:$D$168,B25)</f>
        <v>0</v>
      </c>
      <c r="F25" s="413">
        <f>SUMIFS($G$69:$G$168,$C$69:$C$168,"HS",$D$69:$D$168,B25)</f>
        <v>0</v>
      </c>
      <c r="G25" s="582">
        <f>SUMIFS($N$69:$N$168,$C$69:$C$168,"HS",$D$69:$D$168,B25)</f>
        <v>0</v>
      </c>
      <c r="H25" s="582">
        <f>SUMIFS($Q$69:$Q$168,$C$69:$C$168,"HS",$D$69:$D$168,B25)</f>
        <v>0</v>
      </c>
      <c r="I25" s="363">
        <f>SUMIFS($S$69:$S$168,$C$69:$C$168,"HS",$D$69:$D$168,B25)</f>
        <v>0</v>
      </c>
      <c r="J25" s="41"/>
    </row>
    <row r="26" spans="2:10" ht="15" customHeight="1" x14ac:dyDescent="0.2">
      <c r="B26" s="69" t="s">
        <v>1167</v>
      </c>
      <c r="C26" s="372"/>
      <c r="D26" s="373"/>
      <c r="E26" s="413">
        <f>SUMIFS($F$69:$F$168,$C$69:$C$168,"HS",$D$69:$D$168,B26)</f>
        <v>0</v>
      </c>
      <c r="F26" s="413">
        <f>SUMIFS($G$69:$G$168,$C$69:$C$168,"HS",$D$69:$D$168,B26)</f>
        <v>0</v>
      </c>
      <c r="G26" s="869"/>
      <c r="H26" s="837"/>
      <c r="I26" s="870"/>
      <c r="J26" s="41"/>
    </row>
    <row r="27" spans="2:10" ht="15" customHeight="1" thickBot="1" x14ac:dyDescent="0.25">
      <c r="B27" s="497" t="s">
        <v>128</v>
      </c>
      <c r="C27" s="505"/>
      <c r="D27" s="506"/>
      <c r="E27" s="507">
        <f>SUMIFS($F$69:$F$168,$C$69:$C$168,"HS",$D$69:$D$168,B27)</f>
        <v>0</v>
      </c>
      <c r="F27" s="507">
        <f>SUMIFS($G$69:$G$168,$C$69:$C$168,"HS",$D$69:$D$168,B27)</f>
        <v>0</v>
      </c>
      <c r="G27" s="533">
        <f>SUMIFS($N$69:$N$168,$C$69:$C$168,"HS",$D$69:$D$168,B27)-SUMIFS($N$69:$N$168,$C$69:$C$168,"HS",$D$69:$D$168,B27,$B$69:$B$168,"Wind")-SUMIFS($N$69:$N$168,$C$69:$C$168,"HS",$D$69:$D$168,B27,$B$69:$B$168,"Solar")</f>
        <v>0</v>
      </c>
      <c r="H27" s="533">
        <f>SUMIFS($Q$69:$Q$168,$C$69:$C$168,"HS",$D$69:$D$168,B27)-SUMIFS($Q$69:$Q$168,$C$69:$C$168,"HS",$D$69:$D$168,B27,$B$69:$B$168,"Wind")-SUMIFS($Q$69:$Q$168,$C$69:$C$168,"HS",$D$69:$D$168,B27,$B$69:$B$168,"Solar")</f>
        <v>0</v>
      </c>
      <c r="I27" s="366">
        <f>SUMIFS($S$69:$S$168,$C$69:$C$168,"HS",$D$69:$D$168,B27)-SUMIFS($S$69:$S$168,$C$69:$C$168,"HS",$D$69:$D$168,B27,$B$69:$B$168,"Wind")-SUMIFS($S$69:$S$168,$C$69:$C$168,"HS",$D$69:$D$168,B27,$B$69:$B$168,"Solar")</f>
        <v>0</v>
      </c>
      <c r="J27" s="41"/>
    </row>
    <row r="28" spans="2:10" ht="15" customHeight="1" x14ac:dyDescent="0.2">
      <c r="B28" s="509" t="s">
        <v>130</v>
      </c>
      <c r="C28" s="367"/>
      <c r="D28" s="367"/>
      <c r="E28" s="368"/>
      <c r="F28" s="368"/>
      <c r="G28" s="368"/>
      <c r="H28" s="368"/>
      <c r="I28" s="492"/>
      <c r="J28" s="41"/>
    </row>
    <row r="29" spans="2:10" ht="15" customHeight="1" x14ac:dyDescent="0.2">
      <c r="B29" s="69" t="s">
        <v>1162</v>
      </c>
      <c r="C29" s="370"/>
      <c r="D29" s="371"/>
      <c r="E29" s="413">
        <f>SUMIFS($F$69:$F$168,$C$69:$C$168,"HS/MS",$D$69:$D$168,B29)</f>
        <v>0</v>
      </c>
      <c r="F29" s="413">
        <f>SUMIFS($G$69:$G$168,$C$69:$C$168,"HS/MS",$D$69:$D$168,B29)</f>
        <v>0</v>
      </c>
      <c r="G29" s="413">
        <f>SUMIFS($N$69:$N$168,$C$69:$C$168,"HS/MS",$D$69:$D$168,B29)</f>
        <v>0</v>
      </c>
      <c r="H29" s="413">
        <f>SUMIFS($Q$69:$Q$168,$C$69:$C$168,"HS/MS",$D$69:$D$168,B29)</f>
        <v>0</v>
      </c>
      <c r="I29" s="363">
        <f>SUMIFS($S$69:$S$168,$C$69:$C$168,"HS/MS",$D$69:$D$168,B29)</f>
        <v>0</v>
      </c>
      <c r="J29" s="41"/>
    </row>
    <row r="30" spans="2:10" ht="15" customHeight="1" x14ac:dyDescent="0.2">
      <c r="B30" s="69" t="s">
        <v>1168</v>
      </c>
      <c r="C30" s="372"/>
      <c r="D30" s="373"/>
      <c r="E30" s="413">
        <f>SUMIFS($F$69:$F$168,$C$69:$C$168,"HS/MS",$D$69:$D$168,B30)</f>
        <v>0</v>
      </c>
      <c r="F30" s="413">
        <f>SUMIFS($G$69:$G$168,$C$69:$C$168,"HS/MS",$D$69:$D$168,B30)</f>
        <v>0</v>
      </c>
      <c r="G30" s="867"/>
      <c r="H30" s="525"/>
      <c r="I30" s="526"/>
      <c r="J30" s="41"/>
    </row>
    <row r="31" spans="2:10" ht="15" customHeight="1" x14ac:dyDescent="0.2">
      <c r="B31" s="69" t="s">
        <v>1165</v>
      </c>
      <c r="C31" s="372"/>
      <c r="D31" s="373"/>
      <c r="E31" s="413">
        <f t="shared" ref="E31:E33" si="7">SUMIFS($F$69:$F$168,$C$69:$C$168,"HS/MS",$D$69:$D$168,B31)</f>
        <v>0</v>
      </c>
      <c r="F31" s="413">
        <f t="shared" ref="F31:F33" si="8">SUMIFS($G$69:$G$168,$C$69:$C$168,"HS/MS",$D$69:$D$168,B31)</f>
        <v>0</v>
      </c>
      <c r="G31" s="871"/>
      <c r="H31" s="368"/>
      <c r="I31" s="492"/>
      <c r="J31" s="41"/>
    </row>
    <row r="32" spans="2:10" ht="15" customHeight="1" x14ac:dyDescent="0.2">
      <c r="B32" s="69" t="s">
        <v>1163</v>
      </c>
      <c r="C32" s="372"/>
      <c r="D32" s="373"/>
      <c r="E32" s="413">
        <f t="shared" si="7"/>
        <v>0</v>
      </c>
      <c r="F32" s="413">
        <f t="shared" si="8"/>
        <v>0</v>
      </c>
      <c r="G32" s="413">
        <f>SUMIFS($N$69:$N$168,$C$69:$C$168,"HS/MS",$D$69:$D$168,B32)</f>
        <v>0</v>
      </c>
      <c r="H32" s="413">
        <f>SUMIFS($Q$69:$Q$168,$C$69:$C$168,"HS/MS",$D$69:$D$168,B32)</f>
        <v>0</v>
      </c>
      <c r="I32" s="363">
        <f>SUMIFS($S$69:$S$168,$C$69:$C$168,"HS/MS",$D$69:$D$168,B32)</f>
        <v>0</v>
      </c>
      <c r="J32" s="41"/>
    </row>
    <row r="33" spans="2:10" ht="15" customHeight="1" x14ac:dyDescent="0.2">
      <c r="B33" s="69" t="s">
        <v>1166</v>
      </c>
      <c r="C33" s="372"/>
      <c r="D33" s="373"/>
      <c r="E33" s="413">
        <f t="shared" si="7"/>
        <v>0</v>
      </c>
      <c r="F33" s="413">
        <f t="shared" si="8"/>
        <v>0</v>
      </c>
      <c r="G33" s="524"/>
      <c r="H33" s="525"/>
      <c r="I33" s="526"/>
      <c r="J33" s="41"/>
    </row>
    <row r="34" spans="2:10" ht="15" customHeight="1" x14ac:dyDescent="0.2">
      <c r="B34" s="69" t="s">
        <v>1164</v>
      </c>
      <c r="C34" s="372"/>
      <c r="D34" s="373"/>
      <c r="E34" s="413">
        <f>SUMIFS($F$69:$F$168,$C$69:$C$168,"HS/MS",$D$69:$D$168,B34)</f>
        <v>0</v>
      </c>
      <c r="F34" s="413">
        <f>SUMIFS($G$69:$G$168,$C$69:$C$168,"HS/MS",$D$69:$D$168,B34)</f>
        <v>0</v>
      </c>
      <c r="G34" s="582">
        <f>SUMIFS($N$69:$N$168,$C$69:$C$168,"HS/MS",$D$69:$D$168,B34)</f>
        <v>0</v>
      </c>
      <c r="H34" s="582">
        <f>SUMIFS($Q$69:$Q$168,$C$69:$C$168,"HS/MS",$D$69:$D$168,B34)</f>
        <v>0</v>
      </c>
      <c r="I34" s="363">
        <f>SUMIFS($S$69:$S$168,$C$69:$C$168,"HS/MS",$D$69:$D$168,B34)</f>
        <v>0</v>
      </c>
      <c r="J34" s="41"/>
    </row>
    <row r="35" spans="2:10" ht="15" customHeight="1" x14ac:dyDescent="0.2">
      <c r="B35" s="69" t="s">
        <v>1167</v>
      </c>
      <c r="C35" s="372"/>
      <c r="D35" s="373"/>
      <c r="E35" s="413">
        <f>SUMIFS($F$69:$F$168,$C$69:$C$168,"HS/MS",$D$69:$D$168,B35)</f>
        <v>0</v>
      </c>
      <c r="F35" s="413">
        <f>SUMIFS($G$69:$G$168,$C$69:$C$168,"HS/MS",$D$69:$D$168,B35)</f>
        <v>0</v>
      </c>
      <c r="G35" s="869"/>
      <c r="H35" s="837"/>
      <c r="I35" s="870"/>
      <c r="J35" s="41"/>
    </row>
    <row r="36" spans="2:10" ht="15" customHeight="1" thickBot="1" x14ac:dyDescent="0.25">
      <c r="B36" s="498" t="s">
        <v>128</v>
      </c>
      <c r="C36" s="372"/>
      <c r="D36" s="373"/>
      <c r="E36" s="499">
        <f>SUMIFS($F$69:$F$168,$C$69:$C$168,"HS/MS",$D$69:$D$168,B36)</f>
        <v>0</v>
      </c>
      <c r="F36" s="499">
        <f>SUMIFS($G$69:$G$168,$C$69:$C$168,"HS/MS",$D$69:$D$168,B36)</f>
        <v>0</v>
      </c>
      <c r="G36" s="533">
        <f>SUMIFS($N$69:$N$168,$C$69:$C$168,"HS/MS",$D$69:$D$168,B36)-SUMIFS($N$69:$N$168,$C$69:$C$168,"HS/MS",$D$69:$D$168,B36,$B$69:$B$168,"Wind")-SUMIFS($N$69:$N$168,$C$69:$C$168,"HS/MS",$D$69:$D$168,B36,$B$69:$B$168,"Solar")</f>
        <v>0</v>
      </c>
      <c r="H36" s="533">
        <f>SUMIFS($Q$69:$Q$168,$C$69:$C$168,"HS/MS",$D$69:$D$168,B36)-SUMIFS($Q$69:$Q$168,$C$69:$C$168,"HS/MS",$D$69:$D$168,B36,$B$69:$B$168,"Wind")-SUMIFS($Q$69:$Q$168,$C$69:$C$168,"HS/MS",$D$69:$D$168,B36,$B$69:$B$168,"Solar")</f>
        <v>0</v>
      </c>
      <c r="I36" s="366">
        <f>SUMIFS($S$69:$S$168,$C$69:$C$168,"HS/MS",$D$69:$D$168,B36)-SUMIFS($S$69:$S$168,$C$69:$C$168,"HS/MS",$D$69:$D$168,B36,$B$69:$B$168,"Wind")-SUMIFS($S$69:$S$168,$C$69:$C$168,"HS/MS",$D$69:$D$168,B36,$B$69:$B$168,"Solar")</f>
        <v>0</v>
      </c>
      <c r="J36" s="41"/>
    </row>
    <row r="37" spans="2:10" ht="15" customHeight="1" x14ac:dyDescent="0.2">
      <c r="B37" s="508" t="s">
        <v>3</v>
      </c>
      <c r="C37" s="500"/>
      <c r="D37" s="500"/>
      <c r="E37" s="501"/>
      <c r="F37" s="501"/>
      <c r="G37" s="501"/>
      <c r="H37" s="501"/>
      <c r="I37" s="502"/>
      <c r="J37" s="41"/>
    </row>
    <row r="38" spans="2:10" ht="15" customHeight="1" x14ac:dyDescent="0.2">
      <c r="B38" s="69" t="s">
        <v>1162</v>
      </c>
      <c r="C38" s="503"/>
      <c r="D38" s="504"/>
      <c r="E38" s="413">
        <f>SUMIFS($F$69:$F$168,$C$69:$C$168,"MS",$D$69:$D$168,B38)</f>
        <v>0</v>
      </c>
      <c r="F38" s="413">
        <f>SUMIFS($G$69:$G$168,$C$69:$C$168,"MS",$D$69:$D$168,B38)</f>
        <v>0</v>
      </c>
      <c r="G38" s="413">
        <f>SUMIFS($N$69:$N$168,$C$69:$C$168,"MS",$D$69:$D$168,B38)</f>
        <v>0</v>
      </c>
      <c r="H38" s="413">
        <f>SUMIFS($Q$69:$Q$168,$C$69:$C$168,"MS",$D$69:$D$168,B38)</f>
        <v>0</v>
      </c>
      <c r="I38" s="363">
        <f>SUMIFS($S$69:$S$168,$C$69:$C$168,"MS",$D$69:$D$168,B38)</f>
        <v>0</v>
      </c>
      <c r="J38" s="41"/>
    </row>
    <row r="39" spans="2:10" ht="15" customHeight="1" x14ac:dyDescent="0.2">
      <c r="B39" s="69" t="s">
        <v>1168</v>
      </c>
      <c r="C39" s="372"/>
      <c r="D39" s="373"/>
      <c r="E39" s="413">
        <f t="shared" ref="E39:E41" si="9">SUMIFS($F$69:$F$168,$C$69:$C$168,"MS",$D$69:$D$168,B39)</f>
        <v>0</v>
      </c>
      <c r="F39" s="413">
        <f t="shared" ref="F39:F41" si="10">SUMIFS($G$69:$G$168,$C$69:$C$168,"MS",$D$69:$D$168,B39)</f>
        <v>0</v>
      </c>
      <c r="G39" s="867"/>
      <c r="H39" s="525"/>
      <c r="I39" s="526"/>
      <c r="J39" s="41"/>
    </row>
    <row r="40" spans="2:10" ht="15" customHeight="1" x14ac:dyDescent="0.2">
      <c r="B40" s="69" t="s">
        <v>1165</v>
      </c>
      <c r="C40" s="372"/>
      <c r="D40" s="373"/>
      <c r="E40" s="413">
        <f t="shared" si="9"/>
        <v>0</v>
      </c>
      <c r="F40" s="413">
        <f t="shared" si="10"/>
        <v>0</v>
      </c>
      <c r="G40" s="871"/>
      <c r="H40" s="368"/>
      <c r="I40" s="492"/>
      <c r="J40" s="41"/>
    </row>
    <row r="41" spans="2:10" ht="15" customHeight="1" x14ac:dyDescent="0.2">
      <c r="B41" s="69" t="s">
        <v>1163</v>
      </c>
      <c r="C41" s="372"/>
      <c r="D41" s="373"/>
      <c r="E41" s="413">
        <f t="shared" si="9"/>
        <v>0</v>
      </c>
      <c r="F41" s="413">
        <f t="shared" si="10"/>
        <v>0</v>
      </c>
      <c r="G41" s="413">
        <f>SUMIFS($N$69:$N$168,$C$69:$C$168,"MS",$D$69:$D$168,B41)</f>
        <v>0</v>
      </c>
      <c r="H41" s="413">
        <f>SUMIFS($Q$69:$Q$168,$C$69:$C$168,"MS",$D$69:$D$168,B41)</f>
        <v>0</v>
      </c>
      <c r="I41" s="363">
        <f>SUMIFS($S$69:$S$168,$C$69:$C$168,"MS",$D$69:$D$168,B41)</f>
        <v>0</v>
      </c>
      <c r="J41" s="41"/>
    </row>
    <row r="42" spans="2:10" ht="15" customHeight="1" x14ac:dyDescent="0.2">
      <c r="B42" s="69" t="s">
        <v>1166</v>
      </c>
      <c r="C42" s="372"/>
      <c r="D42" s="373"/>
      <c r="E42" s="413">
        <f>SUMIFS($F$69:$F$168,$C$69:$C$168,"MS",$D$69:$D$168,B42)</f>
        <v>0</v>
      </c>
      <c r="F42" s="413">
        <f>SUMIFS($G$69:$G$168,$C$69:$C$168,"MS",$D$69:$D$168,B42)</f>
        <v>0</v>
      </c>
      <c r="G42" s="524"/>
      <c r="H42" s="525"/>
      <c r="I42" s="526"/>
      <c r="J42" s="41"/>
    </row>
    <row r="43" spans="2:10" ht="15" customHeight="1" x14ac:dyDescent="0.2">
      <c r="B43" s="69" t="s">
        <v>1164</v>
      </c>
      <c r="C43" s="372"/>
      <c r="D43" s="373"/>
      <c r="E43" s="413">
        <f>SUMIFS($F$69:$F$168,$C$69:$C$168,"MS",$D$69:$D$168,B43)</f>
        <v>0</v>
      </c>
      <c r="F43" s="413">
        <f>SUMIFS($G$69:$G$168,$C$69:$C$168,"MS",$D$69:$D$168,B43)</f>
        <v>0</v>
      </c>
      <c r="G43" s="582">
        <f>SUMIFS($N$69:$N$168,$C$69:$C$168,"MS",$D$69:$D$168,B43)</f>
        <v>0</v>
      </c>
      <c r="H43" s="582">
        <f>SUMIFS($Q$69:$Q$168,$C$69:$C$168,"MS",$D$69:$D$168,B43)</f>
        <v>0</v>
      </c>
      <c r="I43" s="363">
        <f>SUMIFS($S$69:$S$168,$C$69:$C$168,"MS",$D$69:$D$168,B43)</f>
        <v>0</v>
      </c>
      <c r="J43" s="41"/>
    </row>
    <row r="44" spans="2:10" ht="15" customHeight="1" x14ac:dyDescent="0.2">
      <c r="B44" s="69" t="s">
        <v>1167</v>
      </c>
      <c r="C44" s="372"/>
      <c r="D44" s="373"/>
      <c r="E44" s="413">
        <f>SUMIFS($F$69:$F$168,$C$69:$C$168,"MS",$D$69:$D$168,B44)</f>
        <v>0</v>
      </c>
      <c r="F44" s="413">
        <f>SUMIFS($G$69:$G$168,$C$69:$C$168,"MS",$D$69:$D$168,B44)</f>
        <v>0</v>
      </c>
      <c r="G44" s="869"/>
      <c r="H44" s="837"/>
      <c r="I44" s="870"/>
      <c r="J44" s="41"/>
    </row>
    <row r="45" spans="2:10" ht="15" customHeight="1" thickBot="1" x14ac:dyDescent="0.25">
      <c r="B45" s="498" t="s">
        <v>128</v>
      </c>
      <c r="C45" s="372"/>
      <c r="D45" s="373"/>
      <c r="E45" s="499">
        <f>SUMIFS($F$69:$F$168,$C$69:$C$168,"MS",$D$69:$D$168,B45)</f>
        <v>0</v>
      </c>
      <c r="F45" s="499">
        <f>SUMIFS($G$69:$G$168,$C$69:$C$168,"MS",$D$69:$D$168,B45)</f>
        <v>0</v>
      </c>
      <c r="G45" s="533">
        <f>SUMIFS($N$69:$N$168,$C$69:$C$168,"MS",$D$69:$D$168,B45)-SUMIFS($N$69:$N$168,$C$69:$C$168,"MS",$D$69:$D$168,B45,$B$69:$B$168,"Wind")-SUMIFS($N$69:$N$168,$C$69:$C$168,"MS",$D$69:$D$168,B45,$B$69:$B$168,"Solar")</f>
        <v>0</v>
      </c>
      <c r="H45" s="533">
        <f>SUMIFS($Q$69:$Q$168,$C$69:$C$168,"MS",$D$69:$D$168,B45)-SUMIFS($Q$69:$Q$168,$C$69:$C$168,"MS",$D$69:$D$168,B45,$B$69:$B$168,"Wind")-SUMIFS($Q$69:$Q$168,$C$69:$C$168,"MS",$D$69:$D$168,B45,$B$69:$B$168,"Solar")</f>
        <v>0</v>
      </c>
      <c r="I45" s="366">
        <f>SUMIFS($S$69:$S$168,$C$69:$C$168,"MS",$D$69:$D$168,B45)-SUMIFS($S$69:$S$168,$C$69:$C$168,"MS",$D$69:$D$168,B45,$B$69:$B$168,"Wind")-SUMIFS($S$69:$S$168,$C$69:$C$168,"MS",$D$69:$D$168,B45,$B$69:$B$168,"Solar")</f>
        <v>0</v>
      </c>
      <c r="J45" s="41"/>
    </row>
    <row r="46" spans="2:10" ht="15" customHeight="1" x14ac:dyDescent="0.2">
      <c r="B46" s="508" t="s">
        <v>131</v>
      </c>
      <c r="C46" s="500"/>
      <c r="D46" s="500"/>
      <c r="E46" s="501"/>
      <c r="F46" s="501"/>
      <c r="G46" s="501"/>
      <c r="H46" s="501"/>
      <c r="I46" s="502"/>
      <c r="J46" s="41"/>
    </row>
    <row r="47" spans="2:10" ht="15" customHeight="1" x14ac:dyDescent="0.2">
      <c r="B47" s="69" t="s">
        <v>1162</v>
      </c>
      <c r="C47" s="503"/>
      <c r="D47" s="504"/>
      <c r="E47" s="413">
        <f>SUMIFS($F$69:$F$168,$C$69:$C$168,"MS/NS",$D$69:$D$168,B47)</f>
        <v>0</v>
      </c>
      <c r="F47" s="413">
        <f>SUMIFS($G$69:$G$168,$C$69:$C$168,"MS/NS",$D$69:$D$168,B47)</f>
        <v>0</v>
      </c>
      <c r="G47" s="413">
        <f>SUMIFS($N$69:$N$168,$C$69:$C$168,"MS/NS",$D$69:$D$168,B47)</f>
        <v>0</v>
      </c>
      <c r="H47" s="413">
        <f>SUMIFS($Q$69:$Q$168,$C$69:$C$168,"MS/NS",$D$69:$D$168,B47)</f>
        <v>0</v>
      </c>
      <c r="I47" s="363">
        <f>SUMIFS($S$69:$S$168,$C$69:$C$168,"MS/NS",$D$69:$D$168,B47)</f>
        <v>0</v>
      </c>
      <c r="J47" s="41"/>
    </row>
    <row r="48" spans="2:10" ht="15" customHeight="1" x14ac:dyDescent="0.2">
      <c r="B48" s="69" t="s">
        <v>1168</v>
      </c>
      <c r="C48" s="372"/>
      <c r="D48" s="373"/>
      <c r="E48" s="413">
        <f t="shared" ref="E48:E50" si="11">SUMIFS($F$69:$F$168,$C$69:$C$168,"MS/NS",$D$69:$D$168,B48)</f>
        <v>0</v>
      </c>
      <c r="F48" s="413">
        <f t="shared" ref="F48:F50" si="12">SUMIFS($G$69:$G$168,$C$69:$C$168,"MS/NS",$D$69:$D$168,B48)</f>
        <v>0</v>
      </c>
      <c r="G48" s="867"/>
      <c r="H48" s="525"/>
      <c r="I48" s="526"/>
      <c r="J48" s="41"/>
    </row>
    <row r="49" spans="2:11" ht="15" customHeight="1" x14ac:dyDescent="0.2">
      <c r="B49" s="69" t="s">
        <v>1165</v>
      </c>
      <c r="C49" s="372"/>
      <c r="D49" s="373"/>
      <c r="E49" s="413">
        <f t="shared" si="11"/>
        <v>0</v>
      </c>
      <c r="F49" s="413">
        <f t="shared" si="12"/>
        <v>0</v>
      </c>
      <c r="G49" s="871"/>
      <c r="H49" s="368"/>
      <c r="I49" s="492"/>
      <c r="J49" s="41"/>
    </row>
    <row r="50" spans="2:11" ht="15" customHeight="1" x14ac:dyDescent="0.2">
      <c r="B50" s="69" t="s">
        <v>1163</v>
      </c>
      <c r="C50" s="372"/>
      <c r="D50" s="373"/>
      <c r="E50" s="413">
        <f t="shared" si="11"/>
        <v>0</v>
      </c>
      <c r="F50" s="413">
        <f t="shared" si="12"/>
        <v>0</v>
      </c>
      <c r="G50" s="413">
        <f>SUMIFS($N$69:$N$168,$C$69:$C$168,"MS/NS",$D$69:$D$168,B50)</f>
        <v>0</v>
      </c>
      <c r="H50" s="413">
        <f>SUMIFS($Q$69:$Q$168,$C$69:$C$168,"MS/NS",$D$69:$D$168,B50)</f>
        <v>0</v>
      </c>
      <c r="I50" s="363">
        <f>SUMIFS($S$69:$S$168,$C$69:$C$168,"MS/NS",$D$69:$D$168,B50)</f>
        <v>0</v>
      </c>
      <c r="J50" s="41"/>
    </row>
    <row r="51" spans="2:11" ht="15" customHeight="1" x14ac:dyDescent="0.2">
      <c r="B51" s="69" t="s">
        <v>1166</v>
      </c>
      <c r="C51" s="372"/>
      <c r="D51" s="373"/>
      <c r="E51" s="413">
        <f>SUMIFS($F$69:$F$168,$C$69:$C$168,"MS/NS",$D$69:$D$168,B51)</f>
        <v>0</v>
      </c>
      <c r="F51" s="413">
        <f>SUMIFS($G$69:$G$168,$C$69:$C$168,"MS/NS",$D$69:$D$168,B51)</f>
        <v>0</v>
      </c>
      <c r="G51" s="524"/>
      <c r="H51" s="525"/>
      <c r="I51" s="526"/>
      <c r="J51" s="41"/>
    </row>
    <row r="52" spans="2:11" ht="15" customHeight="1" x14ac:dyDescent="0.2">
      <c r="B52" s="69" t="s">
        <v>1164</v>
      </c>
      <c r="C52" s="372"/>
      <c r="D52" s="373"/>
      <c r="E52" s="413">
        <f>SUMIFS($F$69:$F$168,$C$69:$C$168,"MS/NS",$D$69:$D$168,B52)</f>
        <v>0</v>
      </c>
      <c r="F52" s="413">
        <f>SUMIFS($G$69:$G$168,$C$69:$C$168,"MS/NS",$D$69:$D$168,B52)</f>
        <v>0</v>
      </c>
      <c r="G52" s="582">
        <f>SUMIFS($N$69:$N$168,$C$69:$C$168,"MS/NS",$D$69:$D$168,B52)</f>
        <v>0</v>
      </c>
      <c r="H52" s="582">
        <f>SUMIFS($Q$69:$Q$168,$C$69:$C$168,"MS/NS",$D$69:$D$168,B52)</f>
        <v>0</v>
      </c>
      <c r="I52" s="363">
        <f>SUMIFS($S$69:$S$168,$C$69:$C$168,"MS/NS",$D$69:$D$168,B52)</f>
        <v>0</v>
      </c>
      <c r="J52" s="41"/>
    </row>
    <row r="53" spans="2:11" ht="15" customHeight="1" x14ac:dyDescent="0.2">
      <c r="B53" s="69" t="s">
        <v>1167</v>
      </c>
      <c r="C53" s="372"/>
      <c r="D53" s="373"/>
      <c r="E53" s="413">
        <f>SUMIFS($F$69:$F$168,$C$69:$C$168,"MS/NS",$D$69:$D$168,B53)</f>
        <v>0</v>
      </c>
      <c r="F53" s="413">
        <f>SUMIFS($G$69:$G$168,$C$69:$C$168,"MS/NS",$D$69:$D$168,B53)</f>
        <v>0</v>
      </c>
      <c r="G53" s="869"/>
      <c r="H53" s="837"/>
      <c r="I53" s="870"/>
      <c r="J53" s="41"/>
    </row>
    <row r="54" spans="2:11" ht="15" customHeight="1" thickBot="1" x14ac:dyDescent="0.25">
      <c r="B54" s="498" t="s">
        <v>128</v>
      </c>
      <c r="C54" s="372"/>
      <c r="D54" s="373"/>
      <c r="E54" s="499">
        <f>SUMIFS($F$69:$F$168,$C$69:$C$168,"MS/NS",$D$69:$D$168,B54)</f>
        <v>0</v>
      </c>
      <c r="F54" s="499">
        <f>SUMIFS($G$69:$G$168,$C$69:$C$168,"MS/NS",$D$69:$D$168,B54)</f>
        <v>0</v>
      </c>
      <c r="G54" s="533">
        <f>SUMIFS($N$69:$N$168,$C$69:$C$168,"MS/NS",$D$69:$D$168,B54)-SUMIFS($N$69:$N$168,$C$69:$C$168,"MS/NS",$D$69:$D$168,B54,$B$69:$B$168,"Wind")-SUMIFS($N$69:$N$168,$C$69:$C$168,"MS/NS",$D$69:$D$168,B54,$B$69:$B$168,"Solar")</f>
        <v>0</v>
      </c>
      <c r="H54" s="533">
        <f>SUMIFS($Q$69:$Q$168,$C$69:$C$168,"MS/NS",$D$69:$D$168,B54)-SUMIFS($Q$69:$Q$168,$C$69:$C$168,"MS/NS",$D$69:$D$168,B54,$B$69:$B$168,"Wind")-SUMIFS($Q$69:$Q$168,$C$69:$C$168,"MS/NS",$D$69:$D$168,B54,$B$69:$B$168,"Solar")</f>
        <v>0</v>
      </c>
      <c r="I54" s="366">
        <f>SUMIFS($S$69:$S$168,$C$69:$C$168,"MS/NS",$D$69:$D$168,B54)-SUMIFS($S$69:$S$168,$C$69:$C$168,"MS/NS",$D$69:$D$168,B54,$B$69:$B$168,"Wind")-SUMIFS($S$69:$S$168,$C$69:$C$168,"MS/NS",$D$69:$D$168,B54,$B$69:$B$168,"Solar")</f>
        <v>0</v>
      </c>
      <c r="J54" s="41"/>
    </row>
    <row r="55" spans="2:11" ht="15" customHeight="1" x14ac:dyDescent="0.2">
      <c r="B55" s="508" t="s">
        <v>132</v>
      </c>
      <c r="C55" s="500"/>
      <c r="D55" s="500"/>
      <c r="E55" s="501"/>
      <c r="F55" s="501"/>
      <c r="G55" s="501"/>
      <c r="H55" s="501"/>
      <c r="I55" s="502"/>
      <c r="J55" s="41"/>
    </row>
    <row r="56" spans="2:11" ht="15" customHeight="1" x14ac:dyDescent="0.2">
      <c r="B56" s="69" t="s">
        <v>1162</v>
      </c>
      <c r="C56" s="503"/>
      <c r="D56" s="504"/>
      <c r="E56" s="413">
        <f>SUMIFS($F$69:$F$168,$C$69:$C$168,"NS",$D$69:$D$168,B56)</f>
        <v>0</v>
      </c>
      <c r="F56" s="413">
        <f>SUMIFS($G$69:$G$168,$C$69:$C$168,"NS",$D$69:$D$168,B56)</f>
        <v>0</v>
      </c>
      <c r="G56" s="413">
        <f>SUMIFS($N$69:$N$168,$C$69:$C$168,"NS",$D$69:$D$168,B56)</f>
        <v>0</v>
      </c>
      <c r="H56" s="413">
        <f>SUMIFS($Q$69:$Q$168,$C$69:$C$168,"NS",$D$69:$D$168,B56)</f>
        <v>0</v>
      </c>
      <c r="I56" s="363">
        <f>SUMIFS($S$69:$S$168,$C$69:$C$168,"NS",$D$69:$D$168,B56)</f>
        <v>0</v>
      </c>
      <c r="J56" s="41"/>
    </row>
    <row r="57" spans="2:11" ht="15" customHeight="1" x14ac:dyDescent="0.2">
      <c r="B57" s="69" t="s">
        <v>1168</v>
      </c>
      <c r="C57" s="372"/>
      <c r="D57" s="373"/>
      <c r="E57" s="413">
        <f t="shared" ref="E57:E59" si="13">SUMIFS($F$69:$F$168,$C$69:$C$168,"NS",$D$69:$D$168,B57)</f>
        <v>0</v>
      </c>
      <c r="F57" s="413">
        <f t="shared" ref="F57:F59" si="14">SUMIFS($G$69:$G$168,$C$69:$C$168,"NS",$D$69:$D$168,B57)</f>
        <v>0</v>
      </c>
      <c r="G57" s="867"/>
      <c r="H57" s="525"/>
      <c r="I57" s="526"/>
      <c r="J57" s="41"/>
    </row>
    <row r="58" spans="2:11" ht="15" customHeight="1" x14ac:dyDescent="0.2">
      <c r="B58" s="69" t="s">
        <v>1165</v>
      </c>
      <c r="C58" s="372"/>
      <c r="D58" s="373"/>
      <c r="E58" s="413">
        <f t="shared" si="13"/>
        <v>0</v>
      </c>
      <c r="F58" s="413">
        <f t="shared" si="14"/>
        <v>0</v>
      </c>
      <c r="G58" s="871"/>
      <c r="H58" s="368"/>
      <c r="I58" s="492"/>
      <c r="J58" s="41"/>
    </row>
    <row r="59" spans="2:11" ht="15" customHeight="1" x14ac:dyDescent="0.2">
      <c r="B59" s="69" t="s">
        <v>1163</v>
      </c>
      <c r="C59" s="372"/>
      <c r="D59" s="373"/>
      <c r="E59" s="413">
        <f t="shared" si="13"/>
        <v>0</v>
      </c>
      <c r="F59" s="413">
        <f t="shared" si="14"/>
        <v>0</v>
      </c>
      <c r="G59" s="413">
        <f>SUMIFS($N$69:$N$168,$C$69:$C$168,"NS",$D$69:$D$168,B59)</f>
        <v>0</v>
      </c>
      <c r="H59" s="413">
        <f>SUMIFS($Q$69:$Q$168,$C$69:$C$168,"NS",$D$69:$D$168,B59)</f>
        <v>0</v>
      </c>
      <c r="I59" s="363">
        <f>SUMIFS($S$69:$S$168,$C$69:$C$168,"NS",$D$69:$D$168,B59)</f>
        <v>0</v>
      </c>
      <c r="J59" s="41"/>
    </row>
    <row r="60" spans="2:11" ht="15" customHeight="1" x14ac:dyDescent="0.2">
      <c r="B60" s="69" t="s">
        <v>1166</v>
      </c>
      <c r="C60" s="372"/>
      <c r="D60" s="373"/>
      <c r="E60" s="413">
        <f>SUMIFS($F$69:$F$168,$C$69:$C$168,"NS",$D$69:$D$168,B60)</f>
        <v>0</v>
      </c>
      <c r="F60" s="413">
        <f>SUMIFS($G$69:$G$168,$C$69:$C$168,"NS",$D$69:$D$168,B60)</f>
        <v>0</v>
      </c>
      <c r="G60" s="524"/>
      <c r="H60" s="525"/>
      <c r="I60" s="526"/>
      <c r="J60" s="41"/>
    </row>
    <row r="61" spans="2:11" ht="15" customHeight="1" x14ac:dyDescent="0.2">
      <c r="B61" s="69" t="s">
        <v>1164</v>
      </c>
      <c r="C61" s="372"/>
      <c r="D61" s="373"/>
      <c r="E61" s="413">
        <f>SUMIFS($F$69:$F$168,$C$69:$C$168,"NS",$D$69:$D$168,B61)</f>
        <v>0</v>
      </c>
      <c r="F61" s="413">
        <f>SUMIFS($G$69:$G$168,$C$69:$C$168,"NS",$D$69:$D$168,B61)</f>
        <v>0</v>
      </c>
      <c r="G61" s="582">
        <f>SUMIFS($N$69:$N$168,$C$69:$C$168,"NS",$D$69:$D$168,B61)</f>
        <v>0</v>
      </c>
      <c r="H61" s="582">
        <f>SUMIFS($Q$69:$Q$168,$C$69:$C$168,"NS",$D$69:$D$168,B61)</f>
        <v>0</v>
      </c>
      <c r="I61" s="363">
        <f>SUMIFS($S$69:$S$168,$C$69:$C$168,"NS",$D$69:$D$168,B61)</f>
        <v>0</v>
      </c>
      <c r="J61" s="41"/>
    </row>
    <row r="62" spans="2:11" ht="15" customHeight="1" x14ac:dyDescent="0.2">
      <c r="B62" s="69" t="s">
        <v>1167</v>
      </c>
      <c r="C62" s="374"/>
      <c r="D62" s="375"/>
      <c r="E62" s="413">
        <f>SUMIFS($F$69:$F$168,$C$69:$C$168,"NS",$D$69:$D$168,B62)</f>
        <v>0</v>
      </c>
      <c r="F62" s="413">
        <f>SUMIFS($G$69:$G$168,$C$69:$C$168,"NS",$D$69:$D$168,B62)</f>
        <v>0</v>
      </c>
      <c r="G62" s="869"/>
      <c r="H62" s="837"/>
      <c r="I62" s="870"/>
      <c r="J62" s="41"/>
    </row>
    <row r="63" spans="2:11" ht="15" customHeight="1" thickBot="1" x14ac:dyDescent="0.25">
      <c r="B63" s="510" t="s">
        <v>15</v>
      </c>
      <c r="C63" s="376"/>
      <c r="D63" s="376"/>
      <c r="E63" s="376"/>
      <c r="F63" s="365">
        <f>SUM(F10:F62)</f>
        <v>0</v>
      </c>
      <c r="G63" s="365">
        <f>SUM(G10:G62)</f>
        <v>0</v>
      </c>
      <c r="H63" s="365">
        <f>SUM(H10:H62)</f>
        <v>0</v>
      </c>
      <c r="I63" s="366">
        <f>SUM(I10:I62)</f>
        <v>0</v>
      </c>
      <c r="J63" s="41"/>
    </row>
    <row r="64" spans="2:11" ht="90" customHeight="1" thickBot="1" x14ac:dyDescent="0.25">
      <c r="B64" s="41"/>
      <c r="C64" s="41"/>
      <c r="D64" s="41"/>
      <c r="E64" s="41"/>
      <c r="F64" s="41"/>
      <c r="G64" s="41"/>
      <c r="H64" s="41"/>
      <c r="I64" s="41"/>
      <c r="J64" s="41"/>
      <c r="K64" s="41"/>
    </row>
    <row r="65" spans="2:19" ht="15" customHeight="1" x14ac:dyDescent="0.2">
      <c r="B65" s="216" t="s">
        <v>337</v>
      </c>
      <c r="C65" s="231"/>
      <c r="D65" s="231"/>
      <c r="E65" s="231"/>
      <c r="F65" s="231"/>
      <c r="G65" s="231"/>
      <c r="H65" s="231"/>
      <c r="I65" s="231"/>
      <c r="J65" s="231"/>
      <c r="K65" s="231"/>
      <c r="L65" s="231"/>
      <c r="M65" s="231"/>
      <c r="N65" s="231"/>
      <c r="O65" s="231"/>
      <c r="P65" s="231"/>
      <c r="Q65" s="231"/>
      <c r="R65" s="231"/>
      <c r="S65" s="628"/>
    </row>
    <row r="66" spans="2:19" ht="34.5" customHeight="1" x14ac:dyDescent="0.2">
      <c r="B66" s="238" t="s">
        <v>335</v>
      </c>
      <c r="C66" s="239"/>
      <c r="D66" s="239"/>
      <c r="E66" s="240"/>
      <c r="F66" s="241" t="s">
        <v>346</v>
      </c>
      <c r="G66" s="240"/>
      <c r="H66" s="244" t="s">
        <v>351</v>
      </c>
      <c r="I66" s="245"/>
      <c r="J66" s="241" t="s">
        <v>352</v>
      </c>
      <c r="K66" s="239"/>
      <c r="L66" s="241" t="s">
        <v>378</v>
      </c>
      <c r="M66" s="239"/>
      <c r="N66" s="240"/>
      <c r="O66" s="241" t="s">
        <v>379</v>
      </c>
      <c r="P66" s="239"/>
      <c r="Q66" s="240"/>
      <c r="R66" s="629" t="s">
        <v>380</v>
      </c>
      <c r="S66" s="630"/>
    </row>
    <row r="67" spans="2:19" ht="80.25" customHeight="1" x14ac:dyDescent="0.2">
      <c r="B67" s="242" t="s">
        <v>576</v>
      </c>
      <c r="C67" s="243" t="s">
        <v>127</v>
      </c>
      <c r="D67" s="241" t="s">
        <v>331</v>
      </c>
      <c r="E67" s="240"/>
      <c r="F67" s="243" t="s">
        <v>347</v>
      </c>
      <c r="G67" s="243" t="s">
        <v>348</v>
      </c>
      <c r="H67" s="243" t="s">
        <v>349</v>
      </c>
      <c r="I67" s="243" t="s">
        <v>350</v>
      </c>
      <c r="J67" s="243" t="s">
        <v>332</v>
      </c>
      <c r="K67" s="611" t="s">
        <v>333</v>
      </c>
      <c r="L67" s="261" t="s">
        <v>544</v>
      </c>
      <c r="M67" s="269" t="s">
        <v>377</v>
      </c>
      <c r="N67" s="261" t="s">
        <v>381</v>
      </c>
      <c r="O67" s="261" t="s">
        <v>544</v>
      </c>
      <c r="P67" s="269" t="s">
        <v>377</v>
      </c>
      <c r="Q67" s="261" t="s">
        <v>381</v>
      </c>
      <c r="R67" s="243" t="s">
        <v>544</v>
      </c>
      <c r="S67" s="308" t="s">
        <v>382</v>
      </c>
    </row>
    <row r="68" spans="2:19" ht="15" customHeight="1" x14ac:dyDescent="0.2">
      <c r="B68" s="613"/>
      <c r="C68" s="614"/>
      <c r="D68" s="614"/>
      <c r="E68" s="614"/>
      <c r="F68" s="615"/>
      <c r="G68" s="615"/>
      <c r="H68" s="616"/>
      <c r="I68" s="616"/>
      <c r="J68" s="615"/>
      <c r="K68" s="615"/>
      <c r="L68" s="617"/>
      <c r="M68" s="618"/>
      <c r="N68" s="617"/>
      <c r="O68" s="617"/>
      <c r="P68" s="619"/>
      <c r="Q68" s="617"/>
      <c r="R68" s="617"/>
      <c r="S68" s="620"/>
    </row>
    <row r="69" spans="2:19" ht="15" customHeight="1" x14ac:dyDescent="0.2">
      <c r="B69" s="235" t="s">
        <v>0</v>
      </c>
      <c r="C69" s="415" t="s">
        <v>0</v>
      </c>
      <c r="D69" s="621" t="s">
        <v>0</v>
      </c>
      <c r="E69" s="622"/>
      <c r="F69" s="236"/>
      <c r="G69" s="534"/>
      <c r="H69" s="535"/>
      <c r="I69" s="246"/>
      <c r="J69" s="479"/>
      <c r="K69" s="610"/>
      <c r="L69" s="512">
        <f t="shared" ref="L69:L100" si="15">$F69*$H69</f>
        <v>0</v>
      </c>
      <c r="M69" s="531"/>
      <c r="N69" s="512">
        <f t="shared" ref="N69:N71" si="16">L69*M69</f>
        <v>0</v>
      </c>
      <c r="O69" s="512">
        <f t="shared" ref="O69:O100" si="17">$G69*$I69/100</f>
        <v>0</v>
      </c>
      <c r="P69" s="531"/>
      <c r="Q69" s="512">
        <f t="shared" ref="Q69:Q71" si="18">O69*P69</f>
        <v>0</v>
      </c>
      <c r="R69" s="512">
        <f t="shared" ref="R69:R71" si="19">L69+O69</f>
        <v>0</v>
      </c>
      <c r="S69" s="478">
        <f t="shared" ref="S69:S71" si="20">N69+Q69</f>
        <v>0</v>
      </c>
    </row>
    <row r="70" spans="2:19" ht="15" customHeight="1" x14ac:dyDescent="0.2">
      <c r="B70" s="235" t="s">
        <v>0</v>
      </c>
      <c r="C70" s="415" t="s">
        <v>0</v>
      </c>
      <c r="D70" s="621" t="s">
        <v>0</v>
      </c>
      <c r="E70" s="622"/>
      <c r="F70" s="236"/>
      <c r="G70" s="534"/>
      <c r="H70" s="535"/>
      <c r="I70" s="246"/>
      <c r="J70" s="479"/>
      <c r="K70" s="610"/>
      <c r="L70" s="512">
        <f t="shared" si="15"/>
        <v>0</v>
      </c>
      <c r="M70" s="531"/>
      <c r="N70" s="512">
        <f t="shared" si="16"/>
        <v>0</v>
      </c>
      <c r="O70" s="512">
        <f t="shared" si="17"/>
        <v>0</v>
      </c>
      <c r="P70" s="531"/>
      <c r="Q70" s="512">
        <f t="shared" si="18"/>
        <v>0</v>
      </c>
      <c r="R70" s="512">
        <f t="shared" si="19"/>
        <v>0</v>
      </c>
      <c r="S70" s="478">
        <f t="shared" si="20"/>
        <v>0</v>
      </c>
    </row>
    <row r="71" spans="2:19" ht="15" customHeight="1" x14ac:dyDescent="0.2">
      <c r="B71" s="235" t="s">
        <v>0</v>
      </c>
      <c r="C71" s="415" t="s">
        <v>0</v>
      </c>
      <c r="D71" s="621" t="s">
        <v>0</v>
      </c>
      <c r="E71" s="622"/>
      <c r="F71" s="236"/>
      <c r="G71" s="534"/>
      <c r="H71" s="535"/>
      <c r="I71" s="246"/>
      <c r="J71" s="479"/>
      <c r="K71" s="610"/>
      <c r="L71" s="512">
        <f t="shared" si="15"/>
        <v>0</v>
      </c>
      <c r="M71" s="531"/>
      <c r="N71" s="512">
        <f t="shared" si="16"/>
        <v>0</v>
      </c>
      <c r="O71" s="512">
        <f t="shared" si="17"/>
        <v>0</v>
      </c>
      <c r="P71" s="531"/>
      <c r="Q71" s="512">
        <f t="shared" si="18"/>
        <v>0</v>
      </c>
      <c r="R71" s="512">
        <f t="shared" si="19"/>
        <v>0</v>
      </c>
      <c r="S71" s="478">
        <f t="shared" si="20"/>
        <v>0</v>
      </c>
    </row>
    <row r="72" spans="2:19" ht="15" customHeight="1" x14ac:dyDescent="0.2">
      <c r="B72" s="235" t="s">
        <v>0</v>
      </c>
      <c r="C72" s="415" t="s">
        <v>0</v>
      </c>
      <c r="D72" s="621" t="s">
        <v>0</v>
      </c>
      <c r="E72" s="622"/>
      <c r="F72" s="236"/>
      <c r="G72" s="534"/>
      <c r="H72" s="535"/>
      <c r="I72" s="246"/>
      <c r="J72" s="479"/>
      <c r="K72" s="610"/>
      <c r="L72" s="512">
        <f t="shared" si="15"/>
        <v>0</v>
      </c>
      <c r="M72" s="531"/>
      <c r="N72" s="512">
        <f t="shared" ref="N72" si="21">L72*M72</f>
        <v>0</v>
      </c>
      <c r="O72" s="512">
        <f t="shared" si="17"/>
        <v>0</v>
      </c>
      <c r="P72" s="531"/>
      <c r="Q72" s="512">
        <f t="shared" ref="Q72" si="22">O72*P72</f>
        <v>0</v>
      </c>
      <c r="R72" s="512">
        <f t="shared" ref="R72" si="23">L72+O72</f>
        <v>0</v>
      </c>
      <c r="S72" s="478">
        <f t="shared" ref="S72" si="24">N72+Q72</f>
        <v>0</v>
      </c>
    </row>
    <row r="73" spans="2:19" ht="15" customHeight="1" x14ac:dyDescent="0.2">
      <c r="B73" s="235" t="s">
        <v>0</v>
      </c>
      <c r="C73" s="415" t="s">
        <v>0</v>
      </c>
      <c r="D73" s="621" t="s">
        <v>0</v>
      </c>
      <c r="E73" s="622"/>
      <c r="F73" s="236"/>
      <c r="G73" s="534"/>
      <c r="H73" s="535"/>
      <c r="I73" s="246"/>
      <c r="J73" s="479"/>
      <c r="K73" s="610"/>
      <c r="L73" s="512">
        <f t="shared" si="15"/>
        <v>0</v>
      </c>
      <c r="M73" s="531"/>
      <c r="N73" s="512">
        <f t="shared" ref="N73:N136" si="25">L73*M73</f>
        <v>0</v>
      </c>
      <c r="O73" s="512">
        <f t="shared" si="17"/>
        <v>0</v>
      </c>
      <c r="P73" s="531"/>
      <c r="Q73" s="512">
        <f t="shared" ref="Q73:Q136" si="26">O73*P73</f>
        <v>0</v>
      </c>
      <c r="R73" s="512">
        <f t="shared" ref="R73:R136" si="27">L73+O73</f>
        <v>0</v>
      </c>
      <c r="S73" s="478">
        <f t="shared" ref="S73:S136" si="28">N73+Q73</f>
        <v>0</v>
      </c>
    </row>
    <row r="74" spans="2:19" ht="15" customHeight="1" x14ac:dyDescent="0.2">
      <c r="B74" s="235" t="s">
        <v>0</v>
      </c>
      <c r="C74" s="415" t="s">
        <v>0</v>
      </c>
      <c r="D74" s="621" t="s">
        <v>0</v>
      </c>
      <c r="E74" s="622"/>
      <c r="F74" s="236"/>
      <c r="G74" s="534"/>
      <c r="H74" s="535"/>
      <c r="I74" s="246"/>
      <c r="J74" s="479"/>
      <c r="K74" s="610"/>
      <c r="L74" s="512">
        <f t="shared" si="15"/>
        <v>0</v>
      </c>
      <c r="M74" s="531"/>
      <c r="N74" s="512">
        <f t="shared" si="25"/>
        <v>0</v>
      </c>
      <c r="O74" s="512">
        <f t="shared" si="17"/>
        <v>0</v>
      </c>
      <c r="P74" s="531"/>
      <c r="Q74" s="512">
        <f t="shared" si="26"/>
        <v>0</v>
      </c>
      <c r="R74" s="512">
        <f t="shared" si="27"/>
        <v>0</v>
      </c>
      <c r="S74" s="478">
        <f t="shared" si="28"/>
        <v>0</v>
      </c>
    </row>
    <row r="75" spans="2:19" ht="15" customHeight="1" x14ac:dyDescent="0.2">
      <c r="B75" s="235" t="s">
        <v>0</v>
      </c>
      <c r="C75" s="415" t="s">
        <v>0</v>
      </c>
      <c r="D75" s="621" t="s">
        <v>0</v>
      </c>
      <c r="E75" s="622"/>
      <c r="F75" s="236"/>
      <c r="G75" s="534"/>
      <c r="H75" s="535"/>
      <c r="I75" s="246"/>
      <c r="J75" s="479"/>
      <c r="K75" s="610"/>
      <c r="L75" s="512">
        <f t="shared" si="15"/>
        <v>0</v>
      </c>
      <c r="M75" s="531"/>
      <c r="N75" s="512">
        <f t="shared" si="25"/>
        <v>0</v>
      </c>
      <c r="O75" s="512">
        <f t="shared" si="17"/>
        <v>0</v>
      </c>
      <c r="P75" s="531"/>
      <c r="Q75" s="512">
        <f t="shared" si="26"/>
        <v>0</v>
      </c>
      <c r="R75" s="512">
        <f t="shared" si="27"/>
        <v>0</v>
      </c>
      <c r="S75" s="478">
        <f t="shared" si="28"/>
        <v>0</v>
      </c>
    </row>
    <row r="76" spans="2:19" ht="15" customHeight="1" x14ac:dyDescent="0.2">
      <c r="B76" s="235" t="s">
        <v>0</v>
      </c>
      <c r="C76" s="415" t="s">
        <v>0</v>
      </c>
      <c r="D76" s="621" t="s">
        <v>0</v>
      </c>
      <c r="E76" s="622"/>
      <c r="F76" s="236"/>
      <c r="G76" s="534"/>
      <c r="H76" s="535"/>
      <c r="I76" s="246"/>
      <c r="J76" s="479"/>
      <c r="K76" s="610"/>
      <c r="L76" s="512">
        <f t="shared" si="15"/>
        <v>0</v>
      </c>
      <c r="M76" s="531"/>
      <c r="N76" s="512">
        <f t="shared" si="25"/>
        <v>0</v>
      </c>
      <c r="O76" s="512">
        <f t="shared" si="17"/>
        <v>0</v>
      </c>
      <c r="P76" s="531"/>
      <c r="Q76" s="512">
        <f t="shared" si="26"/>
        <v>0</v>
      </c>
      <c r="R76" s="512">
        <f t="shared" si="27"/>
        <v>0</v>
      </c>
      <c r="S76" s="478">
        <f t="shared" si="28"/>
        <v>0</v>
      </c>
    </row>
    <row r="77" spans="2:19" ht="15" customHeight="1" x14ac:dyDescent="0.2">
      <c r="B77" s="235" t="s">
        <v>0</v>
      </c>
      <c r="C77" s="415" t="s">
        <v>0</v>
      </c>
      <c r="D77" s="621" t="s">
        <v>0</v>
      </c>
      <c r="E77" s="622"/>
      <c r="F77" s="236"/>
      <c r="G77" s="534"/>
      <c r="H77" s="535"/>
      <c r="I77" s="246"/>
      <c r="J77" s="479"/>
      <c r="K77" s="610"/>
      <c r="L77" s="512">
        <f t="shared" si="15"/>
        <v>0</v>
      </c>
      <c r="M77" s="531"/>
      <c r="N77" s="512">
        <f t="shared" si="25"/>
        <v>0</v>
      </c>
      <c r="O77" s="512">
        <f t="shared" si="17"/>
        <v>0</v>
      </c>
      <c r="P77" s="531"/>
      <c r="Q77" s="512">
        <f t="shared" si="26"/>
        <v>0</v>
      </c>
      <c r="R77" s="512">
        <f t="shared" si="27"/>
        <v>0</v>
      </c>
      <c r="S77" s="478">
        <f t="shared" si="28"/>
        <v>0</v>
      </c>
    </row>
    <row r="78" spans="2:19" ht="15" customHeight="1" x14ac:dyDescent="0.2">
      <c r="B78" s="235" t="s">
        <v>0</v>
      </c>
      <c r="C78" s="415" t="s">
        <v>0</v>
      </c>
      <c r="D78" s="621" t="s">
        <v>0</v>
      </c>
      <c r="E78" s="622"/>
      <c r="F78" s="236"/>
      <c r="G78" s="534"/>
      <c r="H78" s="535"/>
      <c r="I78" s="246"/>
      <c r="J78" s="479"/>
      <c r="K78" s="610"/>
      <c r="L78" s="512">
        <f t="shared" si="15"/>
        <v>0</v>
      </c>
      <c r="M78" s="531"/>
      <c r="N78" s="512">
        <f t="shared" si="25"/>
        <v>0</v>
      </c>
      <c r="O78" s="512">
        <f t="shared" si="17"/>
        <v>0</v>
      </c>
      <c r="P78" s="531"/>
      <c r="Q78" s="512">
        <f t="shared" si="26"/>
        <v>0</v>
      </c>
      <c r="R78" s="512">
        <f t="shared" si="27"/>
        <v>0</v>
      </c>
      <c r="S78" s="478">
        <f t="shared" si="28"/>
        <v>0</v>
      </c>
    </row>
    <row r="79" spans="2:19" ht="15" customHeight="1" x14ac:dyDescent="0.2">
      <c r="B79" s="235" t="s">
        <v>0</v>
      </c>
      <c r="C79" s="415" t="s">
        <v>0</v>
      </c>
      <c r="D79" s="621" t="s">
        <v>0</v>
      </c>
      <c r="E79" s="622"/>
      <c r="F79" s="236"/>
      <c r="G79" s="236"/>
      <c r="H79" s="535"/>
      <c r="I79" s="246"/>
      <c r="J79" s="479"/>
      <c r="K79" s="610"/>
      <c r="L79" s="512">
        <f t="shared" si="15"/>
        <v>0</v>
      </c>
      <c r="M79" s="531"/>
      <c r="N79" s="512">
        <f t="shared" si="25"/>
        <v>0</v>
      </c>
      <c r="O79" s="512">
        <f t="shared" si="17"/>
        <v>0</v>
      </c>
      <c r="P79" s="531"/>
      <c r="Q79" s="512">
        <f t="shared" si="26"/>
        <v>0</v>
      </c>
      <c r="R79" s="512">
        <f t="shared" si="27"/>
        <v>0</v>
      </c>
      <c r="S79" s="478">
        <f t="shared" si="28"/>
        <v>0</v>
      </c>
    </row>
    <row r="80" spans="2:19" ht="15" customHeight="1" x14ac:dyDescent="0.2">
      <c r="B80" s="235" t="s">
        <v>0</v>
      </c>
      <c r="C80" s="415" t="s">
        <v>0</v>
      </c>
      <c r="D80" s="621" t="s">
        <v>0</v>
      </c>
      <c r="E80" s="622"/>
      <c r="F80" s="236"/>
      <c r="G80" s="236"/>
      <c r="H80" s="535"/>
      <c r="I80" s="246"/>
      <c r="J80" s="479"/>
      <c r="K80" s="610"/>
      <c r="L80" s="512">
        <f t="shared" si="15"/>
        <v>0</v>
      </c>
      <c r="M80" s="531"/>
      <c r="N80" s="512">
        <f t="shared" si="25"/>
        <v>0</v>
      </c>
      <c r="O80" s="512">
        <f t="shared" si="17"/>
        <v>0</v>
      </c>
      <c r="P80" s="531"/>
      <c r="Q80" s="512">
        <f t="shared" si="26"/>
        <v>0</v>
      </c>
      <c r="R80" s="512">
        <f t="shared" si="27"/>
        <v>0</v>
      </c>
      <c r="S80" s="478">
        <f t="shared" si="28"/>
        <v>0</v>
      </c>
    </row>
    <row r="81" spans="2:19" ht="15" customHeight="1" x14ac:dyDescent="0.2">
      <c r="B81" s="235" t="s">
        <v>0</v>
      </c>
      <c r="C81" s="415" t="s">
        <v>0</v>
      </c>
      <c r="D81" s="621" t="s">
        <v>0</v>
      </c>
      <c r="E81" s="622"/>
      <c r="F81" s="236"/>
      <c r="G81" s="236"/>
      <c r="H81" s="535"/>
      <c r="I81" s="246"/>
      <c r="J81" s="479"/>
      <c r="K81" s="610"/>
      <c r="L81" s="512">
        <f t="shared" si="15"/>
        <v>0</v>
      </c>
      <c r="M81" s="531"/>
      <c r="N81" s="512">
        <f t="shared" si="25"/>
        <v>0</v>
      </c>
      <c r="O81" s="512">
        <f t="shared" si="17"/>
        <v>0</v>
      </c>
      <c r="P81" s="531"/>
      <c r="Q81" s="512">
        <f t="shared" si="26"/>
        <v>0</v>
      </c>
      <c r="R81" s="512">
        <f t="shared" si="27"/>
        <v>0</v>
      </c>
      <c r="S81" s="478">
        <f t="shared" si="28"/>
        <v>0</v>
      </c>
    </row>
    <row r="82" spans="2:19" ht="15" customHeight="1" x14ac:dyDescent="0.2">
      <c r="B82" s="235" t="s">
        <v>0</v>
      </c>
      <c r="C82" s="415" t="s">
        <v>0</v>
      </c>
      <c r="D82" s="621" t="s">
        <v>0</v>
      </c>
      <c r="E82" s="622"/>
      <c r="F82" s="236"/>
      <c r="G82" s="236"/>
      <c r="H82" s="535"/>
      <c r="I82" s="246"/>
      <c r="J82" s="479"/>
      <c r="K82" s="610"/>
      <c r="L82" s="512">
        <f t="shared" si="15"/>
        <v>0</v>
      </c>
      <c r="M82" s="531"/>
      <c r="N82" s="512">
        <f t="shared" si="25"/>
        <v>0</v>
      </c>
      <c r="O82" s="512">
        <f t="shared" si="17"/>
        <v>0</v>
      </c>
      <c r="P82" s="531"/>
      <c r="Q82" s="512">
        <f t="shared" si="26"/>
        <v>0</v>
      </c>
      <c r="R82" s="512">
        <f t="shared" si="27"/>
        <v>0</v>
      </c>
      <c r="S82" s="478">
        <f t="shared" si="28"/>
        <v>0</v>
      </c>
    </row>
    <row r="83" spans="2:19" ht="15" customHeight="1" x14ac:dyDescent="0.2">
      <c r="B83" s="235" t="s">
        <v>0</v>
      </c>
      <c r="C83" s="415" t="s">
        <v>0</v>
      </c>
      <c r="D83" s="621" t="s">
        <v>0</v>
      </c>
      <c r="E83" s="622"/>
      <c r="F83" s="236"/>
      <c r="G83" s="236"/>
      <c r="H83" s="535"/>
      <c r="I83" s="246"/>
      <c r="J83" s="479"/>
      <c r="K83" s="610"/>
      <c r="L83" s="512">
        <f t="shared" si="15"/>
        <v>0</v>
      </c>
      <c r="M83" s="531"/>
      <c r="N83" s="512">
        <f t="shared" si="25"/>
        <v>0</v>
      </c>
      <c r="O83" s="512">
        <f t="shared" si="17"/>
        <v>0</v>
      </c>
      <c r="P83" s="531"/>
      <c r="Q83" s="512">
        <f t="shared" si="26"/>
        <v>0</v>
      </c>
      <c r="R83" s="512">
        <f t="shared" si="27"/>
        <v>0</v>
      </c>
      <c r="S83" s="478">
        <f t="shared" si="28"/>
        <v>0</v>
      </c>
    </row>
    <row r="84" spans="2:19" ht="15" customHeight="1" x14ac:dyDescent="0.2">
      <c r="B84" s="235" t="s">
        <v>0</v>
      </c>
      <c r="C84" s="415" t="s">
        <v>0</v>
      </c>
      <c r="D84" s="621" t="s">
        <v>0</v>
      </c>
      <c r="E84" s="622"/>
      <c r="F84" s="236"/>
      <c r="G84" s="236"/>
      <c r="H84" s="535"/>
      <c r="I84" s="246"/>
      <c r="J84" s="479"/>
      <c r="K84" s="610"/>
      <c r="L84" s="512">
        <f t="shared" si="15"/>
        <v>0</v>
      </c>
      <c r="M84" s="531"/>
      <c r="N84" s="512">
        <f t="shared" si="25"/>
        <v>0</v>
      </c>
      <c r="O84" s="512">
        <f t="shared" si="17"/>
        <v>0</v>
      </c>
      <c r="P84" s="531"/>
      <c r="Q84" s="512">
        <f t="shared" si="26"/>
        <v>0</v>
      </c>
      <c r="R84" s="512">
        <f t="shared" si="27"/>
        <v>0</v>
      </c>
      <c r="S84" s="478">
        <f t="shared" si="28"/>
        <v>0</v>
      </c>
    </row>
    <row r="85" spans="2:19" ht="15" customHeight="1" x14ac:dyDescent="0.2">
      <c r="B85" s="235" t="s">
        <v>0</v>
      </c>
      <c r="C85" s="415" t="s">
        <v>0</v>
      </c>
      <c r="D85" s="621" t="s">
        <v>0</v>
      </c>
      <c r="E85" s="622"/>
      <c r="F85" s="236"/>
      <c r="G85" s="236"/>
      <c r="H85" s="535"/>
      <c r="I85" s="246"/>
      <c r="J85" s="479"/>
      <c r="K85" s="610"/>
      <c r="L85" s="512">
        <f t="shared" si="15"/>
        <v>0</v>
      </c>
      <c r="M85" s="531"/>
      <c r="N85" s="512">
        <f t="shared" si="25"/>
        <v>0</v>
      </c>
      <c r="O85" s="512">
        <f t="shared" si="17"/>
        <v>0</v>
      </c>
      <c r="P85" s="531"/>
      <c r="Q85" s="512">
        <f t="shared" si="26"/>
        <v>0</v>
      </c>
      <c r="R85" s="512">
        <f t="shared" si="27"/>
        <v>0</v>
      </c>
      <c r="S85" s="478">
        <f t="shared" si="28"/>
        <v>0</v>
      </c>
    </row>
    <row r="86" spans="2:19" ht="15" customHeight="1" x14ac:dyDescent="0.2">
      <c r="B86" s="235" t="s">
        <v>0</v>
      </c>
      <c r="C86" s="415" t="s">
        <v>0</v>
      </c>
      <c r="D86" s="621" t="s">
        <v>0</v>
      </c>
      <c r="E86" s="622"/>
      <c r="F86" s="236"/>
      <c r="G86" s="236"/>
      <c r="H86" s="535"/>
      <c r="I86" s="246"/>
      <c r="J86" s="479"/>
      <c r="K86" s="610"/>
      <c r="L86" s="512">
        <f t="shared" si="15"/>
        <v>0</v>
      </c>
      <c r="M86" s="531"/>
      <c r="N86" s="512">
        <f t="shared" si="25"/>
        <v>0</v>
      </c>
      <c r="O86" s="512">
        <f t="shared" si="17"/>
        <v>0</v>
      </c>
      <c r="P86" s="531"/>
      <c r="Q86" s="512">
        <f t="shared" si="26"/>
        <v>0</v>
      </c>
      <c r="R86" s="512">
        <f t="shared" si="27"/>
        <v>0</v>
      </c>
      <c r="S86" s="478">
        <f t="shared" si="28"/>
        <v>0</v>
      </c>
    </row>
    <row r="87" spans="2:19" ht="15" customHeight="1" x14ac:dyDescent="0.2">
      <c r="B87" s="235" t="s">
        <v>0</v>
      </c>
      <c r="C87" s="415" t="s">
        <v>0</v>
      </c>
      <c r="D87" s="621" t="s">
        <v>0</v>
      </c>
      <c r="E87" s="622"/>
      <c r="F87" s="236"/>
      <c r="G87" s="236"/>
      <c r="H87" s="535"/>
      <c r="I87" s="246"/>
      <c r="J87" s="479"/>
      <c r="K87" s="610"/>
      <c r="L87" s="512">
        <f t="shared" si="15"/>
        <v>0</v>
      </c>
      <c r="M87" s="531"/>
      <c r="N87" s="512">
        <f t="shared" si="25"/>
        <v>0</v>
      </c>
      <c r="O87" s="512">
        <f t="shared" si="17"/>
        <v>0</v>
      </c>
      <c r="P87" s="531"/>
      <c r="Q87" s="512">
        <f t="shared" si="26"/>
        <v>0</v>
      </c>
      <c r="R87" s="512">
        <f t="shared" si="27"/>
        <v>0</v>
      </c>
      <c r="S87" s="478">
        <f t="shared" si="28"/>
        <v>0</v>
      </c>
    </row>
    <row r="88" spans="2:19" ht="15" customHeight="1" x14ac:dyDescent="0.2">
      <c r="B88" s="235" t="s">
        <v>0</v>
      </c>
      <c r="C88" s="415" t="s">
        <v>0</v>
      </c>
      <c r="D88" s="621" t="s">
        <v>0</v>
      </c>
      <c r="E88" s="622"/>
      <c r="F88" s="236"/>
      <c r="G88" s="236"/>
      <c r="H88" s="535"/>
      <c r="I88" s="246"/>
      <c r="J88" s="479"/>
      <c r="K88" s="610"/>
      <c r="L88" s="512">
        <f t="shared" si="15"/>
        <v>0</v>
      </c>
      <c r="M88" s="531"/>
      <c r="N88" s="512">
        <f t="shared" si="25"/>
        <v>0</v>
      </c>
      <c r="O88" s="512">
        <f t="shared" si="17"/>
        <v>0</v>
      </c>
      <c r="P88" s="531"/>
      <c r="Q88" s="512">
        <f t="shared" si="26"/>
        <v>0</v>
      </c>
      <c r="R88" s="512">
        <f t="shared" si="27"/>
        <v>0</v>
      </c>
      <c r="S88" s="478">
        <f t="shared" si="28"/>
        <v>0</v>
      </c>
    </row>
    <row r="89" spans="2:19" ht="15" customHeight="1" x14ac:dyDescent="0.2">
      <c r="B89" s="235" t="s">
        <v>0</v>
      </c>
      <c r="C89" s="415" t="s">
        <v>0</v>
      </c>
      <c r="D89" s="621" t="s">
        <v>0</v>
      </c>
      <c r="E89" s="622"/>
      <c r="F89" s="236"/>
      <c r="G89" s="236"/>
      <c r="H89" s="535"/>
      <c r="I89" s="246"/>
      <c r="J89" s="479"/>
      <c r="K89" s="610"/>
      <c r="L89" s="512">
        <f t="shared" si="15"/>
        <v>0</v>
      </c>
      <c r="M89" s="531"/>
      <c r="N89" s="512">
        <f t="shared" si="25"/>
        <v>0</v>
      </c>
      <c r="O89" s="512">
        <f t="shared" si="17"/>
        <v>0</v>
      </c>
      <c r="P89" s="531"/>
      <c r="Q89" s="512">
        <f t="shared" si="26"/>
        <v>0</v>
      </c>
      <c r="R89" s="512">
        <f t="shared" si="27"/>
        <v>0</v>
      </c>
      <c r="S89" s="478">
        <f t="shared" si="28"/>
        <v>0</v>
      </c>
    </row>
    <row r="90" spans="2:19" ht="15" customHeight="1" x14ac:dyDescent="0.2">
      <c r="B90" s="235" t="s">
        <v>0</v>
      </c>
      <c r="C90" s="415" t="s">
        <v>0</v>
      </c>
      <c r="D90" s="621" t="s">
        <v>0</v>
      </c>
      <c r="E90" s="622"/>
      <c r="F90" s="236"/>
      <c r="G90" s="236"/>
      <c r="H90" s="535"/>
      <c r="I90" s="246"/>
      <c r="J90" s="479"/>
      <c r="K90" s="610"/>
      <c r="L90" s="512">
        <f t="shared" si="15"/>
        <v>0</v>
      </c>
      <c r="M90" s="531"/>
      <c r="N90" s="512">
        <f t="shared" si="25"/>
        <v>0</v>
      </c>
      <c r="O90" s="512">
        <f t="shared" si="17"/>
        <v>0</v>
      </c>
      <c r="P90" s="531"/>
      <c r="Q90" s="512">
        <f t="shared" si="26"/>
        <v>0</v>
      </c>
      <c r="R90" s="512">
        <f t="shared" si="27"/>
        <v>0</v>
      </c>
      <c r="S90" s="478">
        <f t="shared" si="28"/>
        <v>0</v>
      </c>
    </row>
    <row r="91" spans="2:19" ht="15" customHeight="1" x14ac:dyDescent="0.2">
      <c r="B91" s="235" t="s">
        <v>0</v>
      </c>
      <c r="C91" s="415" t="s">
        <v>0</v>
      </c>
      <c r="D91" s="621" t="s">
        <v>0</v>
      </c>
      <c r="E91" s="622"/>
      <c r="F91" s="236"/>
      <c r="G91" s="236"/>
      <c r="H91" s="535"/>
      <c r="I91" s="246"/>
      <c r="J91" s="479"/>
      <c r="K91" s="610"/>
      <c r="L91" s="512">
        <f t="shared" si="15"/>
        <v>0</v>
      </c>
      <c r="M91" s="531"/>
      <c r="N91" s="512">
        <f t="shared" si="25"/>
        <v>0</v>
      </c>
      <c r="O91" s="512">
        <f t="shared" si="17"/>
        <v>0</v>
      </c>
      <c r="P91" s="531"/>
      <c r="Q91" s="512">
        <f t="shared" si="26"/>
        <v>0</v>
      </c>
      <c r="R91" s="512">
        <f t="shared" si="27"/>
        <v>0</v>
      </c>
      <c r="S91" s="478">
        <f t="shared" si="28"/>
        <v>0</v>
      </c>
    </row>
    <row r="92" spans="2:19" ht="15" customHeight="1" x14ac:dyDescent="0.2">
      <c r="B92" s="235" t="s">
        <v>0</v>
      </c>
      <c r="C92" s="415" t="s">
        <v>0</v>
      </c>
      <c r="D92" s="621" t="s">
        <v>0</v>
      </c>
      <c r="E92" s="622"/>
      <c r="F92" s="236"/>
      <c r="G92" s="236"/>
      <c r="H92" s="535"/>
      <c r="I92" s="246"/>
      <c r="J92" s="479"/>
      <c r="K92" s="610"/>
      <c r="L92" s="512">
        <f t="shared" si="15"/>
        <v>0</v>
      </c>
      <c r="M92" s="531"/>
      <c r="N92" s="512">
        <f t="shared" si="25"/>
        <v>0</v>
      </c>
      <c r="O92" s="512">
        <f t="shared" si="17"/>
        <v>0</v>
      </c>
      <c r="P92" s="531"/>
      <c r="Q92" s="512">
        <f t="shared" si="26"/>
        <v>0</v>
      </c>
      <c r="R92" s="512">
        <f t="shared" si="27"/>
        <v>0</v>
      </c>
      <c r="S92" s="478">
        <f t="shared" si="28"/>
        <v>0</v>
      </c>
    </row>
    <row r="93" spans="2:19" ht="15" customHeight="1" x14ac:dyDescent="0.2">
      <c r="B93" s="235" t="s">
        <v>0</v>
      </c>
      <c r="C93" s="415" t="s">
        <v>0</v>
      </c>
      <c r="D93" s="621" t="s">
        <v>0</v>
      </c>
      <c r="E93" s="622"/>
      <c r="F93" s="236"/>
      <c r="G93" s="236"/>
      <c r="H93" s="535"/>
      <c r="I93" s="246"/>
      <c r="J93" s="479"/>
      <c r="K93" s="610"/>
      <c r="L93" s="512">
        <f t="shared" si="15"/>
        <v>0</v>
      </c>
      <c r="M93" s="531"/>
      <c r="N93" s="512">
        <f t="shared" si="25"/>
        <v>0</v>
      </c>
      <c r="O93" s="512">
        <f t="shared" si="17"/>
        <v>0</v>
      </c>
      <c r="P93" s="531"/>
      <c r="Q93" s="512">
        <f t="shared" si="26"/>
        <v>0</v>
      </c>
      <c r="R93" s="512">
        <f t="shared" si="27"/>
        <v>0</v>
      </c>
      <c r="S93" s="478">
        <f t="shared" si="28"/>
        <v>0</v>
      </c>
    </row>
    <row r="94" spans="2:19" ht="15" customHeight="1" x14ac:dyDescent="0.2">
      <c r="B94" s="235" t="s">
        <v>0</v>
      </c>
      <c r="C94" s="415" t="s">
        <v>0</v>
      </c>
      <c r="D94" s="621" t="s">
        <v>0</v>
      </c>
      <c r="E94" s="622"/>
      <c r="F94" s="236"/>
      <c r="G94" s="236"/>
      <c r="H94" s="535"/>
      <c r="I94" s="246"/>
      <c r="J94" s="479"/>
      <c r="K94" s="610"/>
      <c r="L94" s="512">
        <f t="shared" si="15"/>
        <v>0</v>
      </c>
      <c r="M94" s="531"/>
      <c r="N94" s="512">
        <f t="shared" si="25"/>
        <v>0</v>
      </c>
      <c r="O94" s="512">
        <f t="shared" si="17"/>
        <v>0</v>
      </c>
      <c r="P94" s="531"/>
      <c r="Q94" s="512">
        <f t="shared" si="26"/>
        <v>0</v>
      </c>
      <c r="R94" s="512">
        <f t="shared" si="27"/>
        <v>0</v>
      </c>
      <c r="S94" s="478">
        <f t="shared" si="28"/>
        <v>0</v>
      </c>
    </row>
    <row r="95" spans="2:19" ht="15" customHeight="1" x14ac:dyDescent="0.2">
      <c r="B95" s="235" t="s">
        <v>0</v>
      </c>
      <c r="C95" s="415" t="s">
        <v>0</v>
      </c>
      <c r="D95" s="621" t="s">
        <v>0</v>
      </c>
      <c r="E95" s="622"/>
      <c r="F95" s="236"/>
      <c r="G95" s="236"/>
      <c r="H95" s="535"/>
      <c r="I95" s="246"/>
      <c r="J95" s="479"/>
      <c r="K95" s="610"/>
      <c r="L95" s="512">
        <f t="shared" si="15"/>
        <v>0</v>
      </c>
      <c r="M95" s="531"/>
      <c r="N95" s="512">
        <f t="shared" si="25"/>
        <v>0</v>
      </c>
      <c r="O95" s="512">
        <f t="shared" si="17"/>
        <v>0</v>
      </c>
      <c r="P95" s="531"/>
      <c r="Q95" s="512">
        <f t="shared" si="26"/>
        <v>0</v>
      </c>
      <c r="R95" s="512">
        <f t="shared" si="27"/>
        <v>0</v>
      </c>
      <c r="S95" s="478">
        <f t="shared" si="28"/>
        <v>0</v>
      </c>
    </row>
    <row r="96" spans="2:19" ht="15" customHeight="1" x14ac:dyDescent="0.2">
      <c r="B96" s="235" t="s">
        <v>0</v>
      </c>
      <c r="C96" s="415" t="s">
        <v>0</v>
      </c>
      <c r="D96" s="621" t="s">
        <v>0</v>
      </c>
      <c r="E96" s="622"/>
      <c r="F96" s="236"/>
      <c r="G96" s="236"/>
      <c r="H96" s="535"/>
      <c r="I96" s="246"/>
      <c r="J96" s="479"/>
      <c r="K96" s="610"/>
      <c r="L96" s="512">
        <f t="shared" si="15"/>
        <v>0</v>
      </c>
      <c r="M96" s="531"/>
      <c r="N96" s="512">
        <f t="shared" si="25"/>
        <v>0</v>
      </c>
      <c r="O96" s="512">
        <f t="shared" si="17"/>
        <v>0</v>
      </c>
      <c r="P96" s="531"/>
      <c r="Q96" s="512">
        <f t="shared" si="26"/>
        <v>0</v>
      </c>
      <c r="R96" s="512">
        <f t="shared" si="27"/>
        <v>0</v>
      </c>
      <c r="S96" s="478">
        <f t="shared" si="28"/>
        <v>0</v>
      </c>
    </row>
    <row r="97" spans="2:19" ht="15" customHeight="1" x14ac:dyDescent="0.2">
      <c r="B97" s="235" t="s">
        <v>0</v>
      </c>
      <c r="C97" s="415" t="s">
        <v>0</v>
      </c>
      <c r="D97" s="621" t="s">
        <v>0</v>
      </c>
      <c r="E97" s="622"/>
      <c r="F97" s="236"/>
      <c r="G97" s="236"/>
      <c r="H97" s="535"/>
      <c r="I97" s="246"/>
      <c r="J97" s="479"/>
      <c r="K97" s="610"/>
      <c r="L97" s="512">
        <f t="shared" si="15"/>
        <v>0</v>
      </c>
      <c r="M97" s="531"/>
      <c r="N97" s="512">
        <f t="shared" si="25"/>
        <v>0</v>
      </c>
      <c r="O97" s="512">
        <f t="shared" si="17"/>
        <v>0</v>
      </c>
      <c r="P97" s="531"/>
      <c r="Q97" s="512">
        <f t="shared" si="26"/>
        <v>0</v>
      </c>
      <c r="R97" s="512">
        <f t="shared" si="27"/>
        <v>0</v>
      </c>
      <c r="S97" s="478">
        <f t="shared" si="28"/>
        <v>0</v>
      </c>
    </row>
    <row r="98" spans="2:19" ht="15" customHeight="1" x14ac:dyDescent="0.2">
      <c r="B98" s="235" t="s">
        <v>0</v>
      </c>
      <c r="C98" s="415" t="s">
        <v>0</v>
      </c>
      <c r="D98" s="621" t="s">
        <v>0</v>
      </c>
      <c r="E98" s="622"/>
      <c r="F98" s="236"/>
      <c r="G98" s="236"/>
      <c r="H98" s="535"/>
      <c r="I98" s="246"/>
      <c r="J98" s="479"/>
      <c r="K98" s="610"/>
      <c r="L98" s="512">
        <f t="shared" si="15"/>
        <v>0</v>
      </c>
      <c r="M98" s="531"/>
      <c r="N98" s="512">
        <f t="shared" si="25"/>
        <v>0</v>
      </c>
      <c r="O98" s="512">
        <f t="shared" si="17"/>
        <v>0</v>
      </c>
      <c r="P98" s="531"/>
      <c r="Q98" s="512">
        <f t="shared" si="26"/>
        <v>0</v>
      </c>
      <c r="R98" s="512">
        <f t="shared" si="27"/>
        <v>0</v>
      </c>
      <c r="S98" s="478">
        <f t="shared" si="28"/>
        <v>0</v>
      </c>
    </row>
    <row r="99" spans="2:19" ht="15" customHeight="1" x14ac:dyDescent="0.2">
      <c r="B99" s="235" t="s">
        <v>0</v>
      </c>
      <c r="C99" s="415" t="s">
        <v>0</v>
      </c>
      <c r="D99" s="621" t="s">
        <v>0</v>
      </c>
      <c r="E99" s="622"/>
      <c r="F99" s="236"/>
      <c r="G99" s="236"/>
      <c r="H99" s="535"/>
      <c r="I99" s="246"/>
      <c r="J99" s="479"/>
      <c r="K99" s="610"/>
      <c r="L99" s="512">
        <f t="shared" si="15"/>
        <v>0</v>
      </c>
      <c r="M99" s="531"/>
      <c r="N99" s="512">
        <f t="shared" si="25"/>
        <v>0</v>
      </c>
      <c r="O99" s="512">
        <f t="shared" si="17"/>
        <v>0</v>
      </c>
      <c r="P99" s="531"/>
      <c r="Q99" s="512">
        <f t="shared" si="26"/>
        <v>0</v>
      </c>
      <c r="R99" s="512">
        <f t="shared" si="27"/>
        <v>0</v>
      </c>
      <c r="S99" s="478">
        <f t="shared" si="28"/>
        <v>0</v>
      </c>
    </row>
    <row r="100" spans="2:19" ht="15" customHeight="1" x14ac:dyDescent="0.2">
      <c r="B100" s="235" t="s">
        <v>0</v>
      </c>
      <c r="C100" s="415" t="s">
        <v>0</v>
      </c>
      <c r="D100" s="621" t="s">
        <v>0</v>
      </c>
      <c r="E100" s="622"/>
      <c r="F100" s="236"/>
      <c r="G100" s="236"/>
      <c r="H100" s="535"/>
      <c r="I100" s="246"/>
      <c r="J100" s="479"/>
      <c r="K100" s="610"/>
      <c r="L100" s="512">
        <f t="shared" si="15"/>
        <v>0</v>
      </c>
      <c r="M100" s="531"/>
      <c r="N100" s="512">
        <f t="shared" si="25"/>
        <v>0</v>
      </c>
      <c r="O100" s="512">
        <f t="shared" si="17"/>
        <v>0</v>
      </c>
      <c r="P100" s="531"/>
      <c r="Q100" s="512">
        <f t="shared" si="26"/>
        <v>0</v>
      </c>
      <c r="R100" s="512">
        <f t="shared" si="27"/>
        <v>0</v>
      </c>
      <c r="S100" s="478">
        <f t="shared" si="28"/>
        <v>0</v>
      </c>
    </row>
    <row r="101" spans="2:19" ht="15" customHeight="1" x14ac:dyDescent="0.2">
      <c r="B101" s="235" t="s">
        <v>0</v>
      </c>
      <c r="C101" s="415" t="s">
        <v>0</v>
      </c>
      <c r="D101" s="621" t="s">
        <v>0</v>
      </c>
      <c r="E101" s="622"/>
      <c r="F101" s="236"/>
      <c r="G101" s="236"/>
      <c r="H101" s="535"/>
      <c r="I101" s="246"/>
      <c r="J101" s="479"/>
      <c r="K101" s="610"/>
      <c r="L101" s="512">
        <f t="shared" ref="L101:L132" si="29">$F101*$H101</f>
        <v>0</v>
      </c>
      <c r="M101" s="531"/>
      <c r="N101" s="512">
        <f t="shared" si="25"/>
        <v>0</v>
      </c>
      <c r="O101" s="512">
        <f t="shared" ref="O101:O132" si="30">$G101*$I101/100</f>
        <v>0</v>
      </c>
      <c r="P101" s="531"/>
      <c r="Q101" s="512">
        <f t="shared" si="26"/>
        <v>0</v>
      </c>
      <c r="R101" s="512">
        <f t="shared" si="27"/>
        <v>0</v>
      </c>
      <c r="S101" s="478">
        <f t="shared" si="28"/>
        <v>0</v>
      </c>
    </row>
    <row r="102" spans="2:19" ht="15" customHeight="1" x14ac:dyDescent="0.2">
      <c r="B102" s="235" t="s">
        <v>0</v>
      </c>
      <c r="C102" s="415" t="s">
        <v>0</v>
      </c>
      <c r="D102" s="621" t="s">
        <v>0</v>
      </c>
      <c r="E102" s="622"/>
      <c r="F102" s="236"/>
      <c r="G102" s="236"/>
      <c r="H102" s="535"/>
      <c r="I102" s="246"/>
      <c r="J102" s="479"/>
      <c r="K102" s="610"/>
      <c r="L102" s="512">
        <f t="shared" si="29"/>
        <v>0</v>
      </c>
      <c r="M102" s="531"/>
      <c r="N102" s="512">
        <f t="shared" si="25"/>
        <v>0</v>
      </c>
      <c r="O102" s="512">
        <f t="shared" si="30"/>
        <v>0</v>
      </c>
      <c r="P102" s="531"/>
      <c r="Q102" s="512">
        <f t="shared" si="26"/>
        <v>0</v>
      </c>
      <c r="R102" s="512">
        <f t="shared" si="27"/>
        <v>0</v>
      </c>
      <c r="S102" s="478">
        <f t="shared" si="28"/>
        <v>0</v>
      </c>
    </row>
    <row r="103" spans="2:19" ht="15" customHeight="1" x14ac:dyDescent="0.2">
      <c r="B103" s="235" t="s">
        <v>0</v>
      </c>
      <c r="C103" s="415" t="s">
        <v>0</v>
      </c>
      <c r="D103" s="621" t="s">
        <v>0</v>
      </c>
      <c r="E103" s="622"/>
      <c r="F103" s="236"/>
      <c r="G103" s="236"/>
      <c r="H103" s="535"/>
      <c r="I103" s="246"/>
      <c r="J103" s="479"/>
      <c r="K103" s="610"/>
      <c r="L103" s="512">
        <f t="shared" si="29"/>
        <v>0</v>
      </c>
      <c r="M103" s="531"/>
      <c r="N103" s="512">
        <f t="shared" si="25"/>
        <v>0</v>
      </c>
      <c r="O103" s="512">
        <f t="shared" si="30"/>
        <v>0</v>
      </c>
      <c r="P103" s="531"/>
      <c r="Q103" s="512">
        <f t="shared" si="26"/>
        <v>0</v>
      </c>
      <c r="R103" s="512">
        <f t="shared" si="27"/>
        <v>0</v>
      </c>
      <c r="S103" s="478">
        <f t="shared" si="28"/>
        <v>0</v>
      </c>
    </row>
    <row r="104" spans="2:19" ht="15" customHeight="1" x14ac:dyDescent="0.2">
      <c r="B104" s="235" t="s">
        <v>0</v>
      </c>
      <c r="C104" s="415" t="s">
        <v>0</v>
      </c>
      <c r="D104" s="621" t="s">
        <v>0</v>
      </c>
      <c r="E104" s="622"/>
      <c r="F104" s="236"/>
      <c r="G104" s="236"/>
      <c r="H104" s="535"/>
      <c r="I104" s="246"/>
      <c r="J104" s="479"/>
      <c r="K104" s="610"/>
      <c r="L104" s="512">
        <f t="shared" si="29"/>
        <v>0</v>
      </c>
      <c r="M104" s="531"/>
      <c r="N104" s="512">
        <f t="shared" si="25"/>
        <v>0</v>
      </c>
      <c r="O104" s="512">
        <f t="shared" si="30"/>
        <v>0</v>
      </c>
      <c r="P104" s="531"/>
      <c r="Q104" s="512">
        <f t="shared" si="26"/>
        <v>0</v>
      </c>
      <c r="R104" s="512">
        <f t="shared" si="27"/>
        <v>0</v>
      </c>
      <c r="S104" s="478">
        <f t="shared" si="28"/>
        <v>0</v>
      </c>
    </row>
    <row r="105" spans="2:19" ht="15" customHeight="1" x14ac:dyDescent="0.2">
      <c r="B105" s="235" t="s">
        <v>0</v>
      </c>
      <c r="C105" s="415" t="s">
        <v>0</v>
      </c>
      <c r="D105" s="621" t="s">
        <v>0</v>
      </c>
      <c r="E105" s="622"/>
      <c r="F105" s="236"/>
      <c r="G105" s="236"/>
      <c r="H105" s="535"/>
      <c r="I105" s="246"/>
      <c r="J105" s="479"/>
      <c r="K105" s="610"/>
      <c r="L105" s="512">
        <f t="shared" si="29"/>
        <v>0</v>
      </c>
      <c r="M105" s="531"/>
      <c r="N105" s="512">
        <f t="shared" si="25"/>
        <v>0</v>
      </c>
      <c r="O105" s="512">
        <f t="shared" si="30"/>
        <v>0</v>
      </c>
      <c r="P105" s="531"/>
      <c r="Q105" s="512">
        <f t="shared" si="26"/>
        <v>0</v>
      </c>
      <c r="R105" s="512">
        <f t="shared" si="27"/>
        <v>0</v>
      </c>
      <c r="S105" s="478">
        <f t="shared" si="28"/>
        <v>0</v>
      </c>
    </row>
    <row r="106" spans="2:19" ht="15" customHeight="1" x14ac:dyDescent="0.2">
      <c r="B106" s="235" t="s">
        <v>0</v>
      </c>
      <c r="C106" s="415" t="s">
        <v>0</v>
      </c>
      <c r="D106" s="621" t="s">
        <v>0</v>
      </c>
      <c r="E106" s="622"/>
      <c r="F106" s="236"/>
      <c r="G106" s="236"/>
      <c r="H106" s="535"/>
      <c r="I106" s="246"/>
      <c r="J106" s="479"/>
      <c r="K106" s="610"/>
      <c r="L106" s="512">
        <f t="shared" si="29"/>
        <v>0</v>
      </c>
      <c r="M106" s="531"/>
      <c r="N106" s="512">
        <f t="shared" si="25"/>
        <v>0</v>
      </c>
      <c r="O106" s="512">
        <f t="shared" si="30"/>
        <v>0</v>
      </c>
      <c r="P106" s="531"/>
      <c r="Q106" s="512">
        <f t="shared" si="26"/>
        <v>0</v>
      </c>
      <c r="R106" s="512">
        <f t="shared" si="27"/>
        <v>0</v>
      </c>
      <c r="S106" s="478">
        <f t="shared" si="28"/>
        <v>0</v>
      </c>
    </row>
    <row r="107" spans="2:19" ht="15" customHeight="1" x14ac:dyDescent="0.2">
      <c r="B107" s="235" t="s">
        <v>0</v>
      </c>
      <c r="C107" s="415" t="s">
        <v>0</v>
      </c>
      <c r="D107" s="621" t="s">
        <v>0</v>
      </c>
      <c r="E107" s="622"/>
      <c r="F107" s="236"/>
      <c r="G107" s="236"/>
      <c r="H107" s="535"/>
      <c r="I107" s="246"/>
      <c r="J107" s="479"/>
      <c r="K107" s="610"/>
      <c r="L107" s="512">
        <f t="shared" si="29"/>
        <v>0</v>
      </c>
      <c r="M107" s="531"/>
      <c r="N107" s="512">
        <f t="shared" si="25"/>
        <v>0</v>
      </c>
      <c r="O107" s="512">
        <f t="shared" si="30"/>
        <v>0</v>
      </c>
      <c r="P107" s="531"/>
      <c r="Q107" s="512">
        <f t="shared" si="26"/>
        <v>0</v>
      </c>
      <c r="R107" s="512">
        <f t="shared" si="27"/>
        <v>0</v>
      </c>
      <c r="S107" s="478">
        <f t="shared" si="28"/>
        <v>0</v>
      </c>
    </row>
    <row r="108" spans="2:19" ht="15" customHeight="1" x14ac:dyDescent="0.2">
      <c r="B108" s="235" t="s">
        <v>0</v>
      </c>
      <c r="C108" s="415" t="s">
        <v>0</v>
      </c>
      <c r="D108" s="621" t="s">
        <v>0</v>
      </c>
      <c r="E108" s="622"/>
      <c r="F108" s="236"/>
      <c r="G108" s="236"/>
      <c r="H108" s="535"/>
      <c r="I108" s="246"/>
      <c r="J108" s="479"/>
      <c r="K108" s="610"/>
      <c r="L108" s="512">
        <f t="shared" si="29"/>
        <v>0</v>
      </c>
      <c r="M108" s="531"/>
      <c r="N108" s="512">
        <f t="shared" si="25"/>
        <v>0</v>
      </c>
      <c r="O108" s="512">
        <f t="shared" si="30"/>
        <v>0</v>
      </c>
      <c r="P108" s="531"/>
      <c r="Q108" s="512">
        <f t="shared" si="26"/>
        <v>0</v>
      </c>
      <c r="R108" s="512">
        <f t="shared" si="27"/>
        <v>0</v>
      </c>
      <c r="S108" s="478">
        <f t="shared" si="28"/>
        <v>0</v>
      </c>
    </row>
    <row r="109" spans="2:19" ht="15" customHeight="1" x14ac:dyDescent="0.2">
      <c r="B109" s="235" t="s">
        <v>0</v>
      </c>
      <c r="C109" s="415" t="s">
        <v>0</v>
      </c>
      <c r="D109" s="621" t="s">
        <v>0</v>
      </c>
      <c r="E109" s="622"/>
      <c r="F109" s="236"/>
      <c r="G109" s="236"/>
      <c r="H109" s="535"/>
      <c r="I109" s="246"/>
      <c r="J109" s="479"/>
      <c r="K109" s="610"/>
      <c r="L109" s="512">
        <f t="shared" si="29"/>
        <v>0</v>
      </c>
      <c r="M109" s="531"/>
      <c r="N109" s="512">
        <f t="shared" si="25"/>
        <v>0</v>
      </c>
      <c r="O109" s="512">
        <f t="shared" si="30"/>
        <v>0</v>
      </c>
      <c r="P109" s="531"/>
      <c r="Q109" s="512">
        <f t="shared" si="26"/>
        <v>0</v>
      </c>
      <c r="R109" s="512">
        <f t="shared" si="27"/>
        <v>0</v>
      </c>
      <c r="S109" s="478">
        <f t="shared" si="28"/>
        <v>0</v>
      </c>
    </row>
    <row r="110" spans="2:19" ht="15" customHeight="1" x14ac:dyDescent="0.2">
      <c r="B110" s="235" t="s">
        <v>0</v>
      </c>
      <c r="C110" s="415" t="s">
        <v>0</v>
      </c>
      <c r="D110" s="621" t="s">
        <v>0</v>
      </c>
      <c r="E110" s="622"/>
      <c r="F110" s="236"/>
      <c r="G110" s="236"/>
      <c r="H110" s="535"/>
      <c r="I110" s="246"/>
      <c r="J110" s="479"/>
      <c r="K110" s="610"/>
      <c r="L110" s="512">
        <f t="shared" si="29"/>
        <v>0</v>
      </c>
      <c r="M110" s="531"/>
      <c r="N110" s="512">
        <f t="shared" si="25"/>
        <v>0</v>
      </c>
      <c r="O110" s="512">
        <f t="shared" si="30"/>
        <v>0</v>
      </c>
      <c r="P110" s="531"/>
      <c r="Q110" s="512">
        <f t="shared" si="26"/>
        <v>0</v>
      </c>
      <c r="R110" s="512">
        <f t="shared" si="27"/>
        <v>0</v>
      </c>
      <c r="S110" s="478">
        <f t="shared" si="28"/>
        <v>0</v>
      </c>
    </row>
    <row r="111" spans="2:19" ht="15" customHeight="1" x14ac:dyDescent="0.2">
      <c r="B111" s="235" t="s">
        <v>0</v>
      </c>
      <c r="C111" s="415" t="s">
        <v>0</v>
      </c>
      <c r="D111" s="621" t="s">
        <v>0</v>
      </c>
      <c r="E111" s="622"/>
      <c r="F111" s="236"/>
      <c r="G111" s="236"/>
      <c r="H111" s="535"/>
      <c r="I111" s="246"/>
      <c r="J111" s="479"/>
      <c r="K111" s="610"/>
      <c r="L111" s="512">
        <f t="shared" si="29"/>
        <v>0</v>
      </c>
      <c r="M111" s="531"/>
      <c r="N111" s="512">
        <f t="shared" si="25"/>
        <v>0</v>
      </c>
      <c r="O111" s="512">
        <f t="shared" si="30"/>
        <v>0</v>
      </c>
      <c r="P111" s="531"/>
      <c r="Q111" s="512">
        <f t="shared" si="26"/>
        <v>0</v>
      </c>
      <c r="R111" s="512">
        <f t="shared" si="27"/>
        <v>0</v>
      </c>
      <c r="S111" s="478">
        <f t="shared" si="28"/>
        <v>0</v>
      </c>
    </row>
    <row r="112" spans="2:19" ht="15" customHeight="1" x14ac:dyDescent="0.2">
      <c r="B112" s="235" t="s">
        <v>0</v>
      </c>
      <c r="C112" s="415" t="s">
        <v>0</v>
      </c>
      <c r="D112" s="621" t="s">
        <v>0</v>
      </c>
      <c r="E112" s="622"/>
      <c r="F112" s="236"/>
      <c r="G112" s="236"/>
      <c r="H112" s="535"/>
      <c r="I112" s="246"/>
      <c r="J112" s="479"/>
      <c r="K112" s="610"/>
      <c r="L112" s="512">
        <f t="shared" si="29"/>
        <v>0</v>
      </c>
      <c r="M112" s="531"/>
      <c r="N112" s="512">
        <f t="shared" si="25"/>
        <v>0</v>
      </c>
      <c r="O112" s="512">
        <f t="shared" si="30"/>
        <v>0</v>
      </c>
      <c r="P112" s="531"/>
      <c r="Q112" s="512">
        <f t="shared" si="26"/>
        <v>0</v>
      </c>
      <c r="R112" s="512">
        <f t="shared" si="27"/>
        <v>0</v>
      </c>
      <c r="S112" s="478">
        <f t="shared" si="28"/>
        <v>0</v>
      </c>
    </row>
    <row r="113" spans="2:19" ht="15" customHeight="1" x14ac:dyDescent="0.2">
      <c r="B113" s="235" t="s">
        <v>0</v>
      </c>
      <c r="C113" s="415" t="s">
        <v>0</v>
      </c>
      <c r="D113" s="621" t="s">
        <v>0</v>
      </c>
      <c r="E113" s="622"/>
      <c r="F113" s="236"/>
      <c r="G113" s="236"/>
      <c r="H113" s="535"/>
      <c r="I113" s="246"/>
      <c r="J113" s="479"/>
      <c r="K113" s="610"/>
      <c r="L113" s="512">
        <f t="shared" si="29"/>
        <v>0</v>
      </c>
      <c r="M113" s="531"/>
      <c r="N113" s="512">
        <f t="shared" si="25"/>
        <v>0</v>
      </c>
      <c r="O113" s="512">
        <f t="shared" si="30"/>
        <v>0</v>
      </c>
      <c r="P113" s="531"/>
      <c r="Q113" s="512">
        <f t="shared" si="26"/>
        <v>0</v>
      </c>
      <c r="R113" s="512">
        <f t="shared" si="27"/>
        <v>0</v>
      </c>
      <c r="S113" s="478">
        <f t="shared" si="28"/>
        <v>0</v>
      </c>
    </row>
    <row r="114" spans="2:19" ht="15" customHeight="1" x14ac:dyDescent="0.2">
      <c r="B114" s="235" t="s">
        <v>0</v>
      </c>
      <c r="C114" s="415" t="s">
        <v>0</v>
      </c>
      <c r="D114" s="621" t="s">
        <v>0</v>
      </c>
      <c r="E114" s="622"/>
      <c r="F114" s="236"/>
      <c r="G114" s="236"/>
      <c r="H114" s="535"/>
      <c r="I114" s="246"/>
      <c r="J114" s="479"/>
      <c r="K114" s="610"/>
      <c r="L114" s="512">
        <f t="shared" si="29"/>
        <v>0</v>
      </c>
      <c r="M114" s="531"/>
      <c r="N114" s="512">
        <f t="shared" si="25"/>
        <v>0</v>
      </c>
      <c r="O114" s="512">
        <f t="shared" si="30"/>
        <v>0</v>
      </c>
      <c r="P114" s="531"/>
      <c r="Q114" s="512">
        <f t="shared" si="26"/>
        <v>0</v>
      </c>
      <c r="R114" s="512">
        <f t="shared" si="27"/>
        <v>0</v>
      </c>
      <c r="S114" s="478">
        <f t="shared" si="28"/>
        <v>0</v>
      </c>
    </row>
    <row r="115" spans="2:19" ht="15" customHeight="1" x14ac:dyDescent="0.2">
      <c r="B115" s="235" t="s">
        <v>0</v>
      </c>
      <c r="C115" s="415" t="s">
        <v>0</v>
      </c>
      <c r="D115" s="621" t="s">
        <v>0</v>
      </c>
      <c r="E115" s="622"/>
      <c r="F115" s="236"/>
      <c r="G115" s="236"/>
      <c r="H115" s="535"/>
      <c r="I115" s="246"/>
      <c r="J115" s="479"/>
      <c r="K115" s="610"/>
      <c r="L115" s="512">
        <f t="shared" si="29"/>
        <v>0</v>
      </c>
      <c r="M115" s="531"/>
      <c r="N115" s="512">
        <f t="shared" si="25"/>
        <v>0</v>
      </c>
      <c r="O115" s="512">
        <f t="shared" si="30"/>
        <v>0</v>
      </c>
      <c r="P115" s="531"/>
      <c r="Q115" s="512">
        <f t="shared" si="26"/>
        <v>0</v>
      </c>
      <c r="R115" s="512">
        <f t="shared" si="27"/>
        <v>0</v>
      </c>
      <c r="S115" s="478">
        <f t="shared" si="28"/>
        <v>0</v>
      </c>
    </row>
    <row r="116" spans="2:19" ht="15" customHeight="1" x14ac:dyDescent="0.2">
      <c r="B116" s="235" t="s">
        <v>0</v>
      </c>
      <c r="C116" s="415" t="s">
        <v>0</v>
      </c>
      <c r="D116" s="621" t="s">
        <v>0</v>
      </c>
      <c r="E116" s="622"/>
      <c r="F116" s="236"/>
      <c r="G116" s="236"/>
      <c r="H116" s="535"/>
      <c r="I116" s="246"/>
      <c r="J116" s="479"/>
      <c r="K116" s="610"/>
      <c r="L116" s="512">
        <f t="shared" si="29"/>
        <v>0</v>
      </c>
      <c r="M116" s="531"/>
      <c r="N116" s="512">
        <f t="shared" si="25"/>
        <v>0</v>
      </c>
      <c r="O116" s="512">
        <f t="shared" si="30"/>
        <v>0</v>
      </c>
      <c r="P116" s="531"/>
      <c r="Q116" s="512">
        <f t="shared" si="26"/>
        <v>0</v>
      </c>
      <c r="R116" s="512">
        <f t="shared" si="27"/>
        <v>0</v>
      </c>
      <c r="S116" s="478">
        <f t="shared" si="28"/>
        <v>0</v>
      </c>
    </row>
    <row r="117" spans="2:19" ht="15" customHeight="1" x14ac:dyDescent="0.2">
      <c r="B117" s="235" t="s">
        <v>0</v>
      </c>
      <c r="C117" s="415" t="s">
        <v>0</v>
      </c>
      <c r="D117" s="621" t="s">
        <v>0</v>
      </c>
      <c r="E117" s="622"/>
      <c r="F117" s="236"/>
      <c r="G117" s="236"/>
      <c r="H117" s="535"/>
      <c r="I117" s="246"/>
      <c r="J117" s="479"/>
      <c r="K117" s="610"/>
      <c r="L117" s="512">
        <f t="shared" si="29"/>
        <v>0</v>
      </c>
      <c r="M117" s="531"/>
      <c r="N117" s="512">
        <f t="shared" si="25"/>
        <v>0</v>
      </c>
      <c r="O117" s="512">
        <f t="shared" si="30"/>
        <v>0</v>
      </c>
      <c r="P117" s="531"/>
      <c r="Q117" s="512">
        <f t="shared" si="26"/>
        <v>0</v>
      </c>
      <c r="R117" s="512">
        <f t="shared" si="27"/>
        <v>0</v>
      </c>
      <c r="S117" s="478">
        <f t="shared" si="28"/>
        <v>0</v>
      </c>
    </row>
    <row r="118" spans="2:19" ht="15" customHeight="1" x14ac:dyDescent="0.2">
      <c r="B118" s="235" t="s">
        <v>0</v>
      </c>
      <c r="C118" s="415" t="s">
        <v>0</v>
      </c>
      <c r="D118" s="621" t="s">
        <v>0</v>
      </c>
      <c r="E118" s="622"/>
      <c r="F118" s="236"/>
      <c r="G118" s="236"/>
      <c r="H118" s="535"/>
      <c r="I118" s="246"/>
      <c r="J118" s="479"/>
      <c r="K118" s="610"/>
      <c r="L118" s="512">
        <f t="shared" si="29"/>
        <v>0</v>
      </c>
      <c r="M118" s="531"/>
      <c r="N118" s="512">
        <f t="shared" si="25"/>
        <v>0</v>
      </c>
      <c r="O118" s="512">
        <f t="shared" si="30"/>
        <v>0</v>
      </c>
      <c r="P118" s="531"/>
      <c r="Q118" s="512">
        <f t="shared" si="26"/>
        <v>0</v>
      </c>
      <c r="R118" s="512">
        <f t="shared" si="27"/>
        <v>0</v>
      </c>
      <c r="S118" s="478">
        <f t="shared" si="28"/>
        <v>0</v>
      </c>
    </row>
    <row r="119" spans="2:19" ht="15" customHeight="1" x14ac:dyDescent="0.2">
      <c r="B119" s="235" t="s">
        <v>0</v>
      </c>
      <c r="C119" s="415" t="s">
        <v>0</v>
      </c>
      <c r="D119" s="621" t="s">
        <v>0</v>
      </c>
      <c r="E119" s="622"/>
      <c r="F119" s="236"/>
      <c r="G119" s="236"/>
      <c r="H119" s="535"/>
      <c r="I119" s="246"/>
      <c r="J119" s="479"/>
      <c r="K119" s="610"/>
      <c r="L119" s="512">
        <f t="shared" si="29"/>
        <v>0</v>
      </c>
      <c r="M119" s="531"/>
      <c r="N119" s="512">
        <f t="shared" si="25"/>
        <v>0</v>
      </c>
      <c r="O119" s="512">
        <f t="shared" si="30"/>
        <v>0</v>
      </c>
      <c r="P119" s="531"/>
      <c r="Q119" s="512">
        <f t="shared" si="26"/>
        <v>0</v>
      </c>
      <c r="R119" s="512">
        <f t="shared" si="27"/>
        <v>0</v>
      </c>
      <c r="S119" s="478">
        <f t="shared" si="28"/>
        <v>0</v>
      </c>
    </row>
    <row r="120" spans="2:19" ht="15" customHeight="1" x14ac:dyDescent="0.2">
      <c r="B120" s="235" t="s">
        <v>0</v>
      </c>
      <c r="C120" s="415" t="s">
        <v>0</v>
      </c>
      <c r="D120" s="621" t="s">
        <v>0</v>
      </c>
      <c r="E120" s="622"/>
      <c r="F120" s="236"/>
      <c r="G120" s="236"/>
      <c r="H120" s="535"/>
      <c r="I120" s="246"/>
      <c r="J120" s="479"/>
      <c r="K120" s="610"/>
      <c r="L120" s="512">
        <f t="shared" si="29"/>
        <v>0</v>
      </c>
      <c r="M120" s="531"/>
      <c r="N120" s="512">
        <f t="shared" si="25"/>
        <v>0</v>
      </c>
      <c r="O120" s="512">
        <f t="shared" si="30"/>
        <v>0</v>
      </c>
      <c r="P120" s="531"/>
      <c r="Q120" s="512">
        <f t="shared" si="26"/>
        <v>0</v>
      </c>
      <c r="R120" s="512">
        <f t="shared" si="27"/>
        <v>0</v>
      </c>
      <c r="S120" s="478">
        <f t="shared" si="28"/>
        <v>0</v>
      </c>
    </row>
    <row r="121" spans="2:19" ht="15" customHeight="1" x14ac:dyDescent="0.2">
      <c r="B121" s="235" t="s">
        <v>0</v>
      </c>
      <c r="C121" s="415" t="s">
        <v>0</v>
      </c>
      <c r="D121" s="621" t="s">
        <v>0</v>
      </c>
      <c r="E121" s="622"/>
      <c r="F121" s="236"/>
      <c r="G121" s="236"/>
      <c r="H121" s="535"/>
      <c r="I121" s="246"/>
      <c r="J121" s="479"/>
      <c r="K121" s="610"/>
      <c r="L121" s="512">
        <f t="shared" si="29"/>
        <v>0</v>
      </c>
      <c r="M121" s="531"/>
      <c r="N121" s="512">
        <f t="shared" si="25"/>
        <v>0</v>
      </c>
      <c r="O121" s="512">
        <f t="shared" si="30"/>
        <v>0</v>
      </c>
      <c r="P121" s="531"/>
      <c r="Q121" s="512">
        <f t="shared" si="26"/>
        <v>0</v>
      </c>
      <c r="R121" s="512">
        <f t="shared" si="27"/>
        <v>0</v>
      </c>
      <c r="S121" s="478">
        <f t="shared" si="28"/>
        <v>0</v>
      </c>
    </row>
    <row r="122" spans="2:19" ht="15" customHeight="1" x14ac:dyDescent="0.2">
      <c r="B122" s="235" t="s">
        <v>0</v>
      </c>
      <c r="C122" s="415" t="s">
        <v>0</v>
      </c>
      <c r="D122" s="621" t="s">
        <v>0</v>
      </c>
      <c r="E122" s="622"/>
      <c r="F122" s="236"/>
      <c r="G122" s="236"/>
      <c r="H122" s="535"/>
      <c r="I122" s="246"/>
      <c r="J122" s="479"/>
      <c r="K122" s="610"/>
      <c r="L122" s="512">
        <f t="shared" si="29"/>
        <v>0</v>
      </c>
      <c r="M122" s="531"/>
      <c r="N122" s="512">
        <f t="shared" si="25"/>
        <v>0</v>
      </c>
      <c r="O122" s="512">
        <f t="shared" si="30"/>
        <v>0</v>
      </c>
      <c r="P122" s="531"/>
      <c r="Q122" s="512">
        <f t="shared" si="26"/>
        <v>0</v>
      </c>
      <c r="R122" s="512">
        <f t="shared" si="27"/>
        <v>0</v>
      </c>
      <c r="S122" s="478">
        <f t="shared" si="28"/>
        <v>0</v>
      </c>
    </row>
    <row r="123" spans="2:19" ht="15" customHeight="1" x14ac:dyDescent="0.2">
      <c r="B123" s="235" t="s">
        <v>0</v>
      </c>
      <c r="C123" s="415" t="s">
        <v>0</v>
      </c>
      <c r="D123" s="621" t="s">
        <v>0</v>
      </c>
      <c r="E123" s="622"/>
      <c r="F123" s="236"/>
      <c r="G123" s="236"/>
      <c r="H123" s="535"/>
      <c r="I123" s="246"/>
      <c r="J123" s="479"/>
      <c r="K123" s="610"/>
      <c r="L123" s="512">
        <f t="shared" si="29"/>
        <v>0</v>
      </c>
      <c r="M123" s="531"/>
      <c r="N123" s="512">
        <f t="shared" si="25"/>
        <v>0</v>
      </c>
      <c r="O123" s="512">
        <f t="shared" si="30"/>
        <v>0</v>
      </c>
      <c r="P123" s="531"/>
      <c r="Q123" s="512">
        <f t="shared" si="26"/>
        <v>0</v>
      </c>
      <c r="R123" s="512">
        <f t="shared" si="27"/>
        <v>0</v>
      </c>
      <c r="S123" s="478">
        <f t="shared" si="28"/>
        <v>0</v>
      </c>
    </row>
    <row r="124" spans="2:19" ht="15" customHeight="1" x14ac:dyDescent="0.2">
      <c r="B124" s="235" t="s">
        <v>0</v>
      </c>
      <c r="C124" s="415" t="s">
        <v>0</v>
      </c>
      <c r="D124" s="621" t="s">
        <v>0</v>
      </c>
      <c r="E124" s="622"/>
      <c r="F124" s="236"/>
      <c r="G124" s="236"/>
      <c r="H124" s="535"/>
      <c r="I124" s="246"/>
      <c r="J124" s="479"/>
      <c r="K124" s="610"/>
      <c r="L124" s="512">
        <f t="shared" si="29"/>
        <v>0</v>
      </c>
      <c r="M124" s="531"/>
      <c r="N124" s="512">
        <f t="shared" si="25"/>
        <v>0</v>
      </c>
      <c r="O124" s="512">
        <f t="shared" si="30"/>
        <v>0</v>
      </c>
      <c r="P124" s="531"/>
      <c r="Q124" s="512">
        <f t="shared" si="26"/>
        <v>0</v>
      </c>
      <c r="R124" s="512">
        <f t="shared" si="27"/>
        <v>0</v>
      </c>
      <c r="S124" s="478">
        <f t="shared" si="28"/>
        <v>0</v>
      </c>
    </row>
    <row r="125" spans="2:19" ht="15" customHeight="1" x14ac:dyDescent="0.2">
      <c r="B125" s="235" t="s">
        <v>0</v>
      </c>
      <c r="C125" s="415" t="s">
        <v>0</v>
      </c>
      <c r="D125" s="621" t="s">
        <v>0</v>
      </c>
      <c r="E125" s="622"/>
      <c r="F125" s="236"/>
      <c r="G125" s="236"/>
      <c r="H125" s="535"/>
      <c r="I125" s="246"/>
      <c r="J125" s="479"/>
      <c r="K125" s="610"/>
      <c r="L125" s="512">
        <f t="shared" si="29"/>
        <v>0</v>
      </c>
      <c r="M125" s="531"/>
      <c r="N125" s="512">
        <f t="shared" si="25"/>
        <v>0</v>
      </c>
      <c r="O125" s="512">
        <f t="shared" si="30"/>
        <v>0</v>
      </c>
      <c r="P125" s="531"/>
      <c r="Q125" s="512">
        <f t="shared" si="26"/>
        <v>0</v>
      </c>
      <c r="R125" s="512">
        <f t="shared" si="27"/>
        <v>0</v>
      </c>
      <c r="S125" s="478">
        <f t="shared" si="28"/>
        <v>0</v>
      </c>
    </row>
    <row r="126" spans="2:19" ht="15" customHeight="1" x14ac:dyDescent="0.2">
      <c r="B126" s="235" t="s">
        <v>0</v>
      </c>
      <c r="C126" s="415" t="s">
        <v>0</v>
      </c>
      <c r="D126" s="621" t="s">
        <v>0</v>
      </c>
      <c r="E126" s="622"/>
      <c r="F126" s="236"/>
      <c r="G126" s="236"/>
      <c r="H126" s="535"/>
      <c r="I126" s="246"/>
      <c r="J126" s="479"/>
      <c r="K126" s="610"/>
      <c r="L126" s="512">
        <f t="shared" si="29"/>
        <v>0</v>
      </c>
      <c r="M126" s="531"/>
      <c r="N126" s="512">
        <f t="shared" si="25"/>
        <v>0</v>
      </c>
      <c r="O126" s="512">
        <f t="shared" si="30"/>
        <v>0</v>
      </c>
      <c r="P126" s="531"/>
      <c r="Q126" s="512">
        <f t="shared" si="26"/>
        <v>0</v>
      </c>
      <c r="R126" s="512">
        <f t="shared" si="27"/>
        <v>0</v>
      </c>
      <c r="S126" s="478">
        <f t="shared" si="28"/>
        <v>0</v>
      </c>
    </row>
    <row r="127" spans="2:19" ht="15" customHeight="1" x14ac:dyDescent="0.2">
      <c r="B127" s="235" t="s">
        <v>0</v>
      </c>
      <c r="C127" s="415" t="s">
        <v>0</v>
      </c>
      <c r="D127" s="621" t="s">
        <v>0</v>
      </c>
      <c r="E127" s="622"/>
      <c r="F127" s="236"/>
      <c r="G127" s="236"/>
      <c r="H127" s="535"/>
      <c r="I127" s="246"/>
      <c r="J127" s="479"/>
      <c r="K127" s="610"/>
      <c r="L127" s="512">
        <f t="shared" si="29"/>
        <v>0</v>
      </c>
      <c r="M127" s="531"/>
      <c r="N127" s="512">
        <f t="shared" si="25"/>
        <v>0</v>
      </c>
      <c r="O127" s="512">
        <f t="shared" si="30"/>
        <v>0</v>
      </c>
      <c r="P127" s="531"/>
      <c r="Q127" s="512">
        <f t="shared" si="26"/>
        <v>0</v>
      </c>
      <c r="R127" s="512">
        <f t="shared" si="27"/>
        <v>0</v>
      </c>
      <c r="S127" s="478">
        <f t="shared" si="28"/>
        <v>0</v>
      </c>
    </row>
    <row r="128" spans="2:19" ht="15" customHeight="1" x14ac:dyDescent="0.2">
      <c r="B128" s="235" t="s">
        <v>0</v>
      </c>
      <c r="C128" s="415" t="s">
        <v>0</v>
      </c>
      <c r="D128" s="621" t="s">
        <v>0</v>
      </c>
      <c r="E128" s="622"/>
      <c r="F128" s="236"/>
      <c r="G128" s="236"/>
      <c r="H128" s="535"/>
      <c r="I128" s="246"/>
      <c r="J128" s="479"/>
      <c r="K128" s="610"/>
      <c r="L128" s="512">
        <f t="shared" si="29"/>
        <v>0</v>
      </c>
      <c r="M128" s="531"/>
      <c r="N128" s="512">
        <f t="shared" si="25"/>
        <v>0</v>
      </c>
      <c r="O128" s="512">
        <f t="shared" si="30"/>
        <v>0</v>
      </c>
      <c r="P128" s="531"/>
      <c r="Q128" s="512">
        <f t="shared" si="26"/>
        <v>0</v>
      </c>
      <c r="R128" s="512">
        <f t="shared" si="27"/>
        <v>0</v>
      </c>
      <c r="S128" s="478">
        <f t="shared" si="28"/>
        <v>0</v>
      </c>
    </row>
    <row r="129" spans="2:19" ht="15" customHeight="1" x14ac:dyDescent="0.2">
      <c r="B129" s="235" t="s">
        <v>0</v>
      </c>
      <c r="C129" s="415" t="s">
        <v>0</v>
      </c>
      <c r="D129" s="621" t="s">
        <v>0</v>
      </c>
      <c r="E129" s="622"/>
      <c r="F129" s="236"/>
      <c r="G129" s="236"/>
      <c r="H129" s="535"/>
      <c r="I129" s="246"/>
      <c r="J129" s="479"/>
      <c r="K129" s="610"/>
      <c r="L129" s="512">
        <f t="shared" si="29"/>
        <v>0</v>
      </c>
      <c r="M129" s="531"/>
      <c r="N129" s="512">
        <f t="shared" si="25"/>
        <v>0</v>
      </c>
      <c r="O129" s="512">
        <f t="shared" si="30"/>
        <v>0</v>
      </c>
      <c r="P129" s="531"/>
      <c r="Q129" s="512">
        <f t="shared" si="26"/>
        <v>0</v>
      </c>
      <c r="R129" s="512">
        <f t="shared" si="27"/>
        <v>0</v>
      </c>
      <c r="S129" s="478">
        <f t="shared" si="28"/>
        <v>0</v>
      </c>
    </row>
    <row r="130" spans="2:19" ht="15" customHeight="1" x14ac:dyDescent="0.2">
      <c r="B130" s="235" t="s">
        <v>0</v>
      </c>
      <c r="C130" s="415" t="s">
        <v>0</v>
      </c>
      <c r="D130" s="621" t="s">
        <v>0</v>
      </c>
      <c r="E130" s="622"/>
      <c r="F130" s="236"/>
      <c r="G130" s="236"/>
      <c r="H130" s="535"/>
      <c r="I130" s="246"/>
      <c r="J130" s="479"/>
      <c r="K130" s="610"/>
      <c r="L130" s="512">
        <f t="shared" si="29"/>
        <v>0</v>
      </c>
      <c r="M130" s="531"/>
      <c r="N130" s="512">
        <f t="shared" si="25"/>
        <v>0</v>
      </c>
      <c r="O130" s="512">
        <f t="shared" si="30"/>
        <v>0</v>
      </c>
      <c r="P130" s="531"/>
      <c r="Q130" s="512">
        <f t="shared" si="26"/>
        <v>0</v>
      </c>
      <c r="R130" s="512">
        <f t="shared" si="27"/>
        <v>0</v>
      </c>
      <c r="S130" s="478">
        <f t="shared" si="28"/>
        <v>0</v>
      </c>
    </row>
    <row r="131" spans="2:19" ht="15" customHeight="1" x14ac:dyDescent="0.2">
      <c r="B131" s="235" t="s">
        <v>0</v>
      </c>
      <c r="C131" s="415" t="s">
        <v>0</v>
      </c>
      <c r="D131" s="621" t="s">
        <v>0</v>
      </c>
      <c r="E131" s="622"/>
      <c r="F131" s="236"/>
      <c r="G131" s="236"/>
      <c r="H131" s="535"/>
      <c r="I131" s="246"/>
      <c r="J131" s="479"/>
      <c r="K131" s="610"/>
      <c r="L131" s="512">
        <f t="shared" si="29"/>
        <v>0</v>
      </c>
      <c r="M131" s="531"/>
      <c r="N131" s="512">
        <f t="shared" si="25"/>
        <v>0</v>
      </c>
      <c r="O131" s="512">
        <f t="shared" si="30"/>
        <v>0</v>
      </c>
      <c r="P131" s="531"/>
      <c r="Q131" s="512">
        <f t="shared" si="26"/>
        <v>0</v>
      </c>
      <c r="R131" s="512">
        <f t="shared" si="27"/>
        <v>0</v>
      </c>
      <c r="S131" s="478">
        <f t="shared" si="28"/>
        <v>0</v>
      </c>
    </row>
    <row r="132" spans="2:19" ht="15" customHeight="1" x14ac:dyDescent="0.2">
      <c r="B132" s="235" t="s">
        <v>0</v>
      </c>
      <c r="C132" s="415" t="s">
        <v>0</v>
      </c>
      <c r="D132" s="621" t="s">
        <v>0</v>
      </c>
      <c r="E132" s="622"/>
      <c r="F132" s="236"/>
      <c r="G132" s="236"/>
      <c r="H132" s="535"/>
      <c r="I132" s="246"/>
      <c r="J132" s="479"/>
      <c r="K132" s="610"/>
      <c r="L132" s="512">
        <f t="shared" si="29"/>
        <v>0</v>
      </c>
      <c r="M132" s="531"/>
      <c r="N132" s="512">
        <f t="shared" si="25"/>
        <v>0</v>
      </c>
      <c r="O132" s="512">
        <f t="shared" si="30"/>
        <v>0</v>
      </c>
      <c r="P132" s="531"/>
      <c r="Q132" s="512">
        <f t="shared" si="26"/>
        <v>0</v>
      </c>
      <c r="R132" s="512">
        <f t="shared" si="27"/>
        <v>0</v>
      </c>
      <c r="S132" s="478">
        <f t="shared" si="28"/>
        <v>0</v>
      </c>
    </row>
    <row r="133" spans="2:19" ht="15" customHeight="1" x14ac:dyDescent="0.2">
      <c r="B133" s="235" t="s">
        <v>0</v>
      </c>
      <c r="C133" s="415" t="s">
        <v>0</v>
      </c>
      <c r="D133" s="621" t="s">
        <v>0</v>
      </c>
      <c r="E133" s="622"/>
      <c r="F133" s="236"/>
      <c r="G133" s="236"/>
      <c r="H133" s="535"/>
      <c r="I133" s="246"/>
      <c r="J133" s="479"/>
      <c r="K133" s="610"/>
      <c r="L133" s="512">
        <f t="shared" ref="L133:L168" si="31">$F133*$H133</f>
        <v>0</v>
      </c>
      <c r="M133" s="531"/>
      <c r="N133" s="512">
        <f t="shared" si="25"/>
        <v>0</v>
      </c>
      <c r="O133" s="512">
        <f t="shared" ref="O133:O168" si="32">$G133*$I133/100</f>
        <v>0</v>
      </c>
      <c r="P133" s="531"/>
      <c r="Q133" s="512">
        <f t="shared" si="26"/>
        <v>0</v>
      </c>
      <c r="R133" s="512">
        <f t="shared" si="27"/>
        <v>0</v>
      </c>
      <c r="S133" s="478">
        <f t="shared" si="28"/>
        <v>0</v>
      </c>
    </row>
    <row r="134" spans="2:19" ht="15" customHeight="1" x14ac:dyDescent="0.2">
      <c r="B134" s="235" t="s">
        <v>0</v>
      </c>
      <c r="C134" s="415" t="s">
        <v>0</v>
      </c>
      <c r="D134" s="621" t="s">
        <v>0</v>
      </c>
      <c r="E134" s="622"/>
      <c r="F134" s="236"/>
      <c r="G134" s="236"/>
      <c r="H134" s="535"/>
      <c r="I134" s="246"/>
      <c r="J134" s="479"/>
      <c r="K134" s="610"/>
      <c r="L134" s="512">
        <f t="shared" si="31"/>
        <v>0</v>
      </c>
      <c r="M134" s="531"/>
      <c r="N134" s="512">
        <f t="shared" si="25"/>
        <v>0</v>
      </c>
      <c r="O134" s="512">
        <f t="shared" si="32"/>
        <v>0</v>
      </c>
      <c r="P134" s="531"/>
      <c r="Q134" s="512">
        <f t="shared" si="26"/>
        <v>0</v>
      </c>
      <c r="R134" s="512">
        <f t="shared" si="27"/>
        <v>0</v>
      </c>
      <c r="S134" s="478">
        <f t="shared" si="28"/>
        <v>0</v>
      </c>
    </row>
    <row r="135" spans="2:19" ht="15" customHeight="1" x14ac:dyDescent="0.2">
      <c r="B135" s="235" t="s">
        <v>0</v>
      </c>
      <c r="C135" s="415" t="s">
        <v>0</v>
      </c>
      <c r="D135" s="621" t="s">
        <v>0</v>
      </c>
      <c r="E135" s="622"/>
      <c r="F135" s="236"/>
      <c r="G135" s="236"/>
      <c r="H135" s="535"/>
      <c r="I135" s="246"/>
      <c r="J135" s="479"/>
      <c r="K135" s="610"/>
      <c r="L135" s="512">
        <f t="shared" si="31"/>
        <v>0</v>
      </c>
      <c r="M135" s="531"/>
      <c r="N135" s="512">
        <f t="shared" si="25"/>
        <v>0</v>
      </c>
      <c r="O135" s="512">
        <f t="shared" si="32"/>
        <v>0</v>
      </c>
      <c r="P135" s="531"/>
      <c r="Q135" s="512">
        <f t="shared" si="26"/>
        <v>0</v>
      </c>
      <c r="R135" s="512">
        <f t="shared" si="27"/>
        <v>0</v>
      </c>
      <c r="S135" s="478">
        <f t="shared" si="28"/>
        <v>0</v>
      </c>
    </row>
    <row r="136" spans="2:19" ht="15" customHeight="1" x14ac:dyDescent="0.2">
      <c r="B136" s="235" t="s">
        <v>0</v>
      </c>
      <c r="C136" s="415" t="s">
        <v>0</v>
      </c>
      <c r="D136" s="621" t="s">
        <v>0</v>
      </c>
      <c r="E136" s="622"/>
      <c r="F136" s="236"/>
      <c r="G136" s="236"/>
      <c r="H136" s="535"/>
      <c r="I136" s="246"/>
      <c r="J136" s="479"/>
      <c r="K136" s="610"/>
      <c r="L136" s="512">
        <f t="shared" si="31"/>
        <v>0</v>
      </c>
      <c r="M136" s="531"/>
      <c r="N136" s="512">
        <f t="shared" si="25"/>
        <v>0</v>
      </c>
      <c r="O136" s="512">
        <f t="shared" si="32"/>
        <v>0</v>
      </c>
      <c r="P136" s="531"/>
      <c r="Q136" s="512">
        <f t="shared" si="26"/>
        <v>0</v>
      </c>
      <c r="R136" s="512">
        <f t="shared" si="27"/>
        <v>0</v>
      </c>
      <c r="S136" s="478">
        <f t="shared" si="28"/>
        <v>0</v>
      </c>
    </row>
    <row r="137" spans="2:19" ht="15" customHeight="1" x14ac:dyDescent="0.2">
      <c r="B137" s="235" t="s">
        <v>0</v>
      </c>
      <c r="C137" s="415" t="s">
        <v>0</v>
      </c>
      <c r="D137" s="621" t="s">
        <v>0</v>
      </c>
      <c r="E137" s="622"/>
      <c r="F137" s="236"/>
      <c r="G137" s="236"/>
      <c r="H137" s="535"/>
      <c r="I137" s="246"/>
      <c r="J137" s="479"/>
      <c r="K137" s="610"/>
      <c r="L137" s="512">
        <f t="shared" si="31"/>
        <v>0</v>
      </c>
      <c r="M137" s="531"/>
      <c r="N137" s="512">
        <f t="shared" ref="N137:N168" si="33">L137*M137</f>
        <v>0</v>
      </c>
      <c r="O137" s="512">
        <f t="shared" si="32"/>
        <v>0</v>
      </c>
      <c r="P137" s="531"/>
      <c r="Q137" s="512">
        <f t="shared" ref="Q137:Q168" si="34">O137*P137</f>
        <v>0</v>
      </c>
      <c r="R137" s="512">
        <f t="shared" ref="R137:R168" si="35">L137+O137</f>
        <v>0</v>
      </c>
      <c r="S137" s="478">
        <f t="shared" ref="S137:S168" si="36">N137+Q137</f>
        <v>0</v>
      </c>
    </row>
    <row r="138" spans="2:19" ht="15" customHeight="1" x14ac:dyDescent="0.2">
      <c r="B138" s="235" t="s">
        <v>0</v>
      </c>
      <c r="C138" s="415" t="s">
        <v>0</v>
      </c>
      <c r="D138" s="621" t="s">
        <v>0</v>
      </c>
      <c r="E138" s="622"/>
      <c r="F138" s="236"/>
      <c r="G138" s="236"/>
      <c r="H138" s="535"/>
      <c r="I138" s="246"/>
      <c r="J138" s="479"/>
      <c r="K138" s="610"/>
      <c r="L138" s="512">
        <f t="shared" si="31"/>
        <v>0</v>
      </c>
      <c r="M138" s="531"/>
      <c r="N138" s="512">
        <f t="shared" si="33"/>
        <v>0</v>
      </c>
      <c r="O138" s="512">
        <f t="shared" si="32"/>
        <v>0</v>
      </c>
      <c r="P138" s="531"/>
      <c r="Q138" s="512">
        <f t="shared" si="34"/>
        <v>0</v>
      </c>
      <c r="R138" s="512">
        <f t="shared" si="35"/>
        <v>0</v>
      </c>
      <c r="S138" s="478">
        <f t="shared" si="36"/>
        <v>0</v>
      </c>
    </row>
    <row r="139" spans="2:19" ht="15" customHeight="1" x14ac:dyDescent="0.2">
      <c r="B139" s="235" t="s">
        <v>0</v>
      </c>
      <c r="C139" s="415" t="s">
        <v>0</v>
      </c>
      <c r="D139" s="621" t="s">
        <v>0</v>
      </c>
      <c r="E139" s="622"/>
      <c r="F139" s="236"/>
      <c r="G139" s="236"/>
      <c r="H139" s="535"/>
      <c r="I139" s="246"/>
      <c r="J139" s="479"/>
      <c r="K139" s="610"/>
      <c r="L139" s="512">
        <f t="shared" si="31"/>
        <v>0</v>
      </c>
      <c r="M139" s="531"/>
      <c r="N139" s="512">
        <f t="shared" si="33"/>
        <v>0</v>
      </c>
      <c r="O139" s="512">
        <f t="shared" si="32"/>
        <v>0</v>
      </c>
      <c r="P139" s="531"/>
      <c r="Q139" s="512">
        <f t="shared" si="34"/>
        <v>0</v>
      </c>
      <c r="R139" s="512">
        <f t="shared" si="35"/>
        <v>0</v>
      </c>
      <c r="S139" s="478">
        <f t="shared" si="36"/>
        <v>0</v>
      </c>
    </row>
    <row r="140" spans="2:19" ht="15" customHeight="1" x14ac:dyDescent="0.2">
      <c r="B140" s="235" t="s">
        <v>0</v>
      </c>
      <c r="C140" s="415" t="s">
        <v>0</v>
      </c>
      <c r="D140" s="621" t="s">
        <v>0</v>
      </c>
      <c r="E140" s="622"/>
      <c r="F140" s="236"/>
      <c r="G140" s="236"/>
      <c r="H140" s="535"/>
      <c r="I140" s="246"/>
      <c r="J140" s="479"/>
      <c r="K140" s="610"/>
      <c r="L140" s="512">
        <f t="shared" si="31"/>
        <v>0</v>
      </c>
      <c r="M140" s="531"/>
      <c r="N140" s="512">
        <f t="shared" si="33"/>
        <v>0</v>
      </c>
      <c r="O140" s="512">
        <f t="shared" si="32"/>
        <v>0</v>
      </c>
      <c r="P140" s="531"/>
      <c r="Q140" s="512">
        <f t="shared" si="34"/>
        <v>0</v>
      </c>
      <c r="R140" s="512">
        <f t="shared" si="35"/>
        <v>0</v>
      </c>
      <c r="S140" s="478">
        <f t="shared" si="36"/>
        <v>0</v>
      </c>
    </row>
    <row r="141" spans="2:19" ht="15" customHeight="1" x14ac:dyDescent="0.2">
      <c r="B141" s="235" t="s">
        <v>0</v>
      </c>
      <c r="C141" s="415" t="s">
        <v>0</v>
      </c>
      <c r="D141" s="621" t="s">
        <v>0</v>
      </c>
      <c r="E141" s="622"/>
      <c r="F141" s="236"/>
      <c r="G141" s="236"/>
      <c r="H141" s="535"/>
      <c r="I141" s="246"/>
      <c r="J141" s="479"/>
      <c r="K141" s="610"/>
      <c r="L141" s="512">
        <f t="shared" si="31"/>
        <v>0</v>
      </c>
      <c r="M141" s="531"/>
      <c r="N141" s="512">
        <f t="shared" si="33"/>
        <v>0</v>
      </c>
      <c r="O141" s="512">
        <f t="shared" si="32"/>
        <v>0</v>
      </c>
      <c r="P141" s="531"/>
      <c r="Q141" s="512">
        <f t="shared" si="34"/>
        <v>0</v>
      </c>
      <c r="R141" s="512">
        <f t="shared" si="35"/>
        <v>0</v>
      </c>
      <c r="S141" s="478">
        <f t="shared" si="36"/>
        <v>0</v>
      </c>
    </row>
    <row r="142" spans="2:19" ht="15" customHeight="1" x14ac:dyDescent="0.2">
      <c r="B142" s="235" t="s">
        <v>0</v>
      </c>
      <c r="C142" s="415" t="s">
        <v>0</v>
      </c>
      <c r="D142" s="621" t="s">
        <v>0</v>
      </c>
      <c r="E142" s="622"/>
      <c r="F142" s="236"/>
      <c r="G142" s="236"/>
      <c r="H142" s="535"/>
      <c r="I142" s="246"/>
      <c r="J142" s="479"/>
      <c r="K142" s="610"/>
      <c r="L142" s="512">
        <f t="shared" si="31"/>
        <v>0</v>
      </c>
      <c r="M142" s="531"/>
      <c r="N142" s="512">
        <f t="shared" si="33"/>
        <v>0</v>
      </c>
      <c r="O142" s="512">
        <f t="shared" si="32"/>
        <v>0</v>
      </c>
      <c r="P142" s="531"/>
      <c r="Q142" s="512">
        <f t="shared" si="34"/>
        <v>0</v>
      </c>
      <c r="R142" s="512">
        <f t="shared" si="35"/>
        <v>0</v>
      </c>
      <c r="S142" s="478">
        <f t="shared" si="36"/>
        <v>0</v>
      </c>
    </row>
    <row r="143" spans="2:19" ht="15" customHeight="1" x14ac:dyDescent="0.2">
      <c r="B143" s="235" t="s">
        <v>0</v>
      </c>
      <c r="C143" s="415" t="s">
        <v>0</v>
      </c>
      <c r="D143" s="621" t="s">
        <v>0</v>
      </c>
      <c r="E143" s="622"/>
      <c r="F143" s="236"/>
      <c r="G143" s="236"/>
      <c r="H143" s="535"/>
      <c r="I143" s="246"/>
      <c r="J143" s="479"/>
      <c r="K143" s="610"/>
      <c r="L143" s="512">
        <f t="shared" si="31"/>
        <v>0</v>
      </c>
      <c r="M143" s="531"/>
      <c r="N143" s="512">
        <f t="shared" si="33"/>
        <v>0</v>
      </c>
      <c r="O143" s="512">
        <f t="shared" si="32"/>
        <v>0</v>
      </c>
      <c r="P143" s="531"/>
      <c r="Q143" s="512">
        <f t="shared" si="34"/>
        <v>0</v>
      </c>
      <c r="R143" s="512">
        <f t="shared" si="35"/>
        <v>0</v>
      </c>
      <c r="S143" s="478">
        <f t="shared" si="36"/>
        <v>0</v>
      </c>
    </row>
    <row r="144" spans="2:19" ht="15" customHeight="1" x14ac:dyDescent="0.2">
      <c r="B144" s="235" t="s">
        <v>0</v>
      </c>
      <c r="C144" s="415" t="s">
        <v>0</v>
      </c>
      <c r="D144" s="621" t="s">
        <v>0</v>
      </c>
      <c r="E144" s="622"/>
      <c r="F144" s="236"/>
      <c r="G144" s="236"/>
      <c r="H144" s="535"/>
      <c r="I144" s="246"/>
      <c r="J144" s="479"/>
      <c r="K144" s="610"/>
      <c r="L144" s="512">
        <f t="shared" si="31"/>
        <v>0</v>
      </c>
      <c r="M144" s="531"/>
      <c r="N144" s="512">
        <f t="shared" si="33"/>
        <v>0</v>
      </c>
      <c r="O144" s="512">
        <f t="shared" si="32"/>
        <v>0</v>
      </c>
      <c r="P144" s="531"/>
      <c r="Q144" s="512">
        <f t="shared" si="34"/>
        <v>0</v>
      </c>
      <c r="R144" s="512">
        <f t="shared" si="35"/>
        <v>0</v>
      </c>
      <c r="S144" s="478">
        <f t="shared" si="36"/>
        <v>0</v>
      </c>
    </row>
    <row r="145" spans="2:19" ht="15" customHeight="1" x14ac:dyDescent="0.2">
      <c r="B145" s="235" t="s">
        <v>0</v>
      </c>
      <c r="C145" s="415" t="s">
        <v>0</v>
      </c>
      <c r="D145" s="621" t="s">
        <v>0</v>
      </c>
      <c r="E145" s="622"/>
      <c r="F145" s="236"/>
      <c r="G145" s="236"/>
      <c r="H145" s="535"/>
      <c r="I145" s="246"/>
      <c r="J145" s="479"/>
      <c r="K145" s="610"/>
      <c r="L145" s="512">
        <f t="shared" si="31"/>
        <v>0</v>
      </c>
      <c r="M145" s="531"/>
      <c r="N145" s="512">
        <f t="shared" si="33"/>
        <v>0</v>
      </c>
      <c r="O145" s="512">
        <f t="shared" si="32"/>
        <v>0</v>
      </c>
      <c r="P145" s="531"/>
      <c r="Q145" s="512">
        <f t="shared" si="34"/>
        <v>0</v>
      </c>
      <c r="R145" s="512">
        <f t="shared" si="35"/>
        <v>0</v>
      </c>
      <c r="S145" s="478">
        <f t="shared" si="36"/>
        <v>0</v>
      </c>
    </row>
    <row r="146" spans="2:19" ht="15" customHeight="1" x14ac:dyDescent="0.2">
      <c r="B146" s="235" t="s">
        <v>0</v>
      </c>
      <c r="C146" s="415" t="s">
        <v>0</v>
      </c>
      <c r="D146" s="621" t="s">
        <v>0</v>
      </c>
      <c r="E146" s="622"/>
      <c r="F146" s="236"/>
      <c r="G146" s="236"/>
      <c r="H146" s="535"/>
      <c r="I146" s="246"/>
      <c r="J146" s="479"/>
      <c r="K146" s="610"/>
      <c r="L146" s="512">
        <f t="shared" si="31"/>
        <v>0</v>
      </c>
      <c r="M146" s="531"/>
      <c r="N146" s="512">
        <f t="shared" si="33"/>
        <v>0</v>
      </c>
      <c r="O146" s="512">
        <f t="shared" si="32"/>
        <v>0</v>
      </c>
      <c r="P146" s="531"/>
      <c r="Q146" s="512">
        <f t="shared" si="34"/>
        <v>0</v>
      </c>
      <c r="R146" s="512">
        <f t="shared" si="35"/>
        <v>0</v>
      </c>
      <c r="S146" s="478">
        <f t="shared" si="36"/>
        <v>0</v>
      </c>
    </row>
    <row r="147" spans="2:19" ht="15" customHeight="1" x14ac:dyDescent="0.2">
      <c r="B147" s="235" t="s">
        <v>0</v>
      </c>
      <c r="C147" s="415" t="s">
        <v>0</v>
      </c>
      <c r="D147" s="621" t="s">
        <v>0</v>
      </c>
      <c r="E147" s="622"/>
      <c r="F147" s="236"/>
      <c r="G147" s="236"/>
      <c r="H147" s="535"/>
      <c r="I147" s="246"/>
      <c r="J147" s="479"/>
      <c r="K147" s="610"/>
      <c r="L147" s="512">
        <f t="shared" si="31"/>
        <v>0</v>
      </c>
      <c r="M147" s="531"/>
      <c r="N147" s="512">
        <f t="shared" si="33"/>
        <v>0</v>
      </c>
      <c r="O147" s="512">
        <f t="shared" si="32"/>
        <v>0</v>
      </c>
      <c r="P147" s="531"/>
      <c r="Q147" s="512">
        <f t="shared" si="34"/>
        <v>0</v>
      </c>
      <c r="R147" s="512">
        <f t="shared" si="35"/>
        <v>0</v>
      </c>
      <c r="S147" s="478">
        <f t="shared" si="36"/>
        <v>0</v>
      </c>
    </row>
    <row r="148" spans="2:19" ht="15" customHeight="1" x14ac:dyDescent="0.2">
      <c r="B148" s="235" t="s">
        <v>0</v>
      </c>
      <c r="C148" s="415" t="s">
        <v>0</v>
      </c>
      <c r="D148" s="621" t="s">
        <v>0</v>
      </c>
      <c r="E148" s="622"/>
      <c r="F148" s="236"/>
      <c r="G148" s="236"/>
      <c r="H148" s="535"/>
      <c r="I148" s="246"/>
      <c r="J148" s="479"/>
      <c r="K148" s="610"/>
      <c r="L148" s="512">
        <f t="shared" si="31"/>
        <v>0</v>
      </c>
      <c r="M148" s="531"/>
      <c r="N148" s="512">
        <f t="shared" si="33"/>
        <v>0</v>
      </c>
      <c r="O148" s="512">
        <f t="shared" si="32"/>
        <v>0</v>
      </c>
      <c r="P148" s="531"/>
      <c r="Q148" s="512">
        <f t="shared" si="34"/>
        <v>0</v>
      </c>
      <c r="R148" s="512">
        <f t="shared" si="35"/>
        <v>0</v>
      </c>
      <c r="S148" s="478">
        <f t="shared" si="36"/>
        <v>0</v>
      </c>
    </row>
    <row r="149" spans="2:19" ht="15" customHeight="1" x14ac:dyDescent="0.2">
      <c r="B149" s="235" t="s">
        <v>0</v>
      </c>
      <c r="C149" s="415" t="s">
        <v>0</v>
      </c>
      <c r="D149" s="621" t="s">
        <v>0</v>
      </c>
      <c r="E149" s="622"/>
      <c r="F149" s="236"/>
      <c r="G149" s="236"/>
      <c r="H149" s="535"/>
      <c r="I149" s="246"/>
      <c r="J149" s="479"/>
      <c r="K149" s="610"/>
      <c r="L149" s="512">
        <f t="shared" si="31"/>
        <v>0</v>
      </c>
      <c r="M149" s="531"/>
      <c r="N149" s="512">
        <f t="shared" si="33"/>
        <v>0</v>
      </c>
      <c r="O149" s="512">
        <f t="shared" si="32"/>
        <v>0</v>
      </c>
      <c r="P149" s="531"/>
      <c r="Q149" s="512">
        <f t="shared" si="34"/>
        <v>0</v>
      </c>
      <c r="R149" s="512">
        <f t="shared" si="35"/>
        <v>0</v>
      </c>
      <c r="S149" s="478">
        <f t="shared" si="36"/>
        <v>0</v>
      </c>
    </row>
    <row r="150" spans="2:19" ht="15" customHeight="1" x14ac:dyDescent="0.2">
      <c r="B150" s="235" t="s">
        <v>0</v>
      </c>
      <c r="C150" s="415" t="s">
        <v>0</v>
      </c>
      <c r="D150" s="621" t="s">
        <v>0</v>
      </c>
      <c r="E150" s="622"/>
      <c r="F150" s="236"/>
      <c r="G150" s="236"/>
      <c r="H150" s="535"/>
      <c r="I150" s="246"/>
      <c r="J150" s="479"/>
      <c r="K150" s="610"/>
      <c r="L150" s="512">
        <f t="shared" si="31"/>
        <v>0</v>
      </c>
      <c r="M150" s="531"/>
      <c r="N150" s="512">
        <f t="shared" si="33"/>
        <v>0</v>
      </c>
      <c r="O150" s="512">
        <f t="shared" si="32"/>
        <v>0</v>
      </c>
      <c r="P150" s="531"/>
      <c r="Q150" s="512">
        <f t="shared" si="34"/>
        <v>0</v>
      </c>
      <c r="R150" s="512">
        <f t="shared" si="35"/>
        <v>0</v>
      </c>
      <c r="S150" s="478">
        <f t="shared" si="36"/>
        <v>0</v>
      </c>
    </row>
    <row r="151" spans="2:19" ht="15" customHeight="1" x14ac:dyDescent="0.2">
      <c r="B151" s="235" t="s">
        <v>0</v>
      </c>
      <c r="C151" s="415" t="s">
        <v>0</v>
      </c>
      <c r="D151" s="621" t="s">
        <v>0</v>
      </c>
      <c r="E151" s="622"/>
      <c r="F151" s="236"/>
      <c r="G151" s="236"/>
      <c r="H151" s="535"/>
      <c r="I151" s="246"/>
      <c r="J151" s="479"/>
      <c r="K151" s="610"/>
      <c r="L151" s="512">
        <f t="shared" si="31"/>
        <v>0</v>
      </c>
      <c r="M151" s="531"/>
      <c r="N151" s="512">
        <f t="shared" si="33"/>
        <v>0</v>
      </c>
      <c r="O151" s="512">
        <f t="shared" si="32"/>
        <v>0</v>
      </c>
      <c r="P151" s="531"/>
      <c r="Q151" s="512">
        <f t="shared" si="34"/>
        <v>0</v>
      </c>
      <c r="R151" s="512">
        <f t="shared" si="35"/>
        <v>0</v>
      </c>
      <c r="S151" s="478">
        <f t="shared" si="36"/>
        <v>0</v>
      </c>
    </row>
    <row r="152" spans="2:19" ht="15" customHeight="1" x14ac:dyDescent="0.2">
      <c r="B152" s="235" t="s">
        <v>0</v>
      </c>
      <c r="C152" s="415" t="s">
        <v>0</v>
      </c>
      <c r="D152" s="621" t="s">
        <v>0</v>
      </c>
      <c r="E152" s="622"/>
      <c r="F152" s="236"/>
      <c r="G152" s="236"/>
      <c r="H152" s="535"/>
      <c r="I152" s="246"/>
      <c r="J152" s="479"/>
      <c r="K152" s="610"/>
      <c r="L152" s="512">
        <f t="shared" si="31"/>
        <v>0</v>
      </c>
      <c r="M152" s="531"/>
      <c r="N152" s="512">
        <f t="shared" si="33"/>
        <v>0</v>
      </c>
      <c r="O152" s="512">
        <f t="shared" si="32"/>
        <v>0</v>
      </c>
      <c r="P152" s="531"/>
      <c r="Q152" s="512">
        <f t="shared" si="34"/>
        <v>0</v>
      </c>
      <c r="R152" s="512">
        <f t="shared" si="35"/>
        <v>0</v>
      </c>
      <c r="S152" s="478">
        <f t="shared" si="36"/>
        <v>0</v>
      </c>
    </row>
    <row r="153" spans="2:19" ht="15" customHeight="1" x14ac:dyDescent="0.2">
      <c r="B153" s="235" t="s">
        <v>0</v>
      </c>
      <c r="C153" s="415" t="s">
        <v>0</v>
      </c>
      <c r="D153" s="621" t="s">
        <v>0</v>
      </c>
      <c r="E153" s="622"/>
      <c r="F153" s="236"/>
      <c r="G153" s="236"/>
      <c r="H153" s="535"/>
      <c r="I153" s="246"/>
      <c r="J153" s="479"/>
      <c r="K153" s="610"/>
      <c r="L153" s="512">
        <f t="shared" si="31"/>
        <v>0</v>
      </c>
      <c r="M153" s="531"/>
      <c r="N153" s="512">
        <f t="shared" si="33"/>
        <v>0</v>
      </c>
      <c r="O153" s="512">
        <f t="shared" si="32"/>
        <v>0</v>
      </c>
      <c r="P153" s="531"/>
      <c r="Q153" s="512">
        <f t="shared" si="34"/>
        <v>0</v>
      </c>
      <c r="R153" s="512">
        <f t="shared" si="35"/>
        <v>0</v>
      </c>
      <c r="S153" s="478">
        <f t="shared" si="36"/>
        <v>0</v>
      </c>
    </row>
    <row r="154" spans="2:19" ht="15" customHeight="1" x14ac:dyDescent="0.2">
      <c r="B154" s="235" t="s">
        <v>0</v>
      </c>
      <c r="C154" s="415" t="s">
        <v>0</v>
      </c>
      <c r="D154" s="621" t="s">
        <v>0</v>
      </c>
      <c r="E154" s="622"/>
      <c r="F154" s="236"/>
      <c r="G154" s="236"/>
      <c r="H154" s="535"/>
      <c r="I154" s="246"/>
      <c r="J154" s="479"/>
      <c r="K154" s="610"/>
      <c r="L154" s="512">
        <f t="shared" si="31"/>
        <v>0</v>
      </c>
      <c r="M154" s="531"/>
      <c r="N154" s="512">
        <f t="shared" si="33"/>
        <v>0</v>
      </c>
      <c r="O154" s="512">
        <f t="shared" si="32"/>
        <v>0</v>
      </c>
      <c r="P154" s="531"/>
      <c r="Q154" s="512">
        <f t="shared" si="34"/>
        <v>0</v>
      </c>
      <c r="R154" s="512">
        <f t="shared" si="35"/>
        <v>0</v>
      </c>
      <c r="S154" s="478">
        <f t="shared" si="36"/>
        <v>0</v>
      </c>
    </row>
    <row r="155" spans="2:19" ht="15" customHeight="1" x14ac:dyDescent="0.2">
      <c r="B155" s="235" t="s">
        <v>0</v>
      </c>
      <c r="C155" s="415" t="s">
        <v>0</v>
      </c>
      <c r="D155" s="621" t="s">
        <v>0</v>
      </c>
      <c r="E155" s="622"/>
      <c r="F155" s="236"/>
      <c r="G155" s="236"/>
      <c r="H155" s="535"/>
      <c r="I155" s="246"/>
      <c r="J155" s="479"/>
      <c r="K155" s="610"/>
      <c r="L155" s="512">
        <f t="shared" si="31"/>
        <v>0</v>
      </c>
      <c r="M155" s="531"/>
      <c r="N155" s="512">
        <f t="shared" si="33"/>
        <v>0</v>
      </c>
      <c r="O155" s="512">
        <f t="shared" si="32"/>
        <v>0</v>
      </c>
      <c r="P155" s="531"/>
      <c r="Q155" s="512">
        <f t="shared" si="34"/>
        <v>0</v>
      </c>
      <c r="R155" s="512">
        <f t="shared" si="35"/>
        <v>0</v>
      </c>
      <c r="S155" s="478">
        <f t="shared" si="36"/>
        <v>0</v>
      </c>
    </row>
    <row r="156" spans="2:19" ht="15" customHeight="1" x14ac:dyDescent="0.2">
      <c r="B156" s="235" t="s">
        <v>0</v>
      </c>
      <c r="C156" s="415" t="s">
        <v>0</v>
      </c>
      <c r="D156" s="621" t="s">
        <v>0</v>
      </c>
      <c r="E156" s="622"/>
      <c r="F156" s="236"/>
      <c r="G156" s="236"/>
      <c r="H156" s="535"/>
      <c r="I156" s="246"/>
      <c r="J156" s="479"/>
      <c r="K156" s="610"/>
      <c r="L156" s="512">
        <f t="shared" si="31"/>
        <v>0</v>
      </c>
      <c r="M156" s="531"/>
      <c r="N156" s="512">
        <f t="shared" si="33"/>
        <v>0</v>
      </c>
      <c r="O156" s="512">
        <f t="shared" si="32"/>
        <v>0</v>
      </c>
      <c r="P156" s="531"/>
      <c r="Q156" s="512">
        <f t="shared" si="34"/>
        <v>0</v>
      </c>
      <c r="R156" s="512">
        <f t="shared" si="35"/>
        <v>0</v>
      </c>
      <c r="S156" s="478">
        <f t="shared" si="36"/>
        <v>0</v>
      </c>
    </row>
    <row r="157" spans="2:19" ht="15" customHeight="1" x14ac:dyDescent="0.2">
      <c r="B157" s="235" t="s">
        <v>0</v>
      </c>
      <c r="C157" s="415" t="s">
        <v>0</v>
      </c>
      <c r="D157" s="621" t="s">
        <v>0</v>
      </c>
      <c r="E157" s="622"/>
      <c r="F157" s="236"/>
      <c r="G157" s="236"/>
      <c r="H157" s="535"/>
      <c r="I157" s="246"/>
      <c r="J157" s="479"/>
      <c r="K157" s="610"/>
      <c r="L157" s="512">
        <f t="shared" si="31"/>
        <v>0</v>
      </c>
      <c r="M157" s="531"/>
      <c r="N157" s="512">
        <f t="shared" si="33"/>
        <v>0</v>
      </c>
      <c r="O157" s="512">
        <f t="shared" si="32"/>
        <v>0</v>
      </c>
      <c r="P157" s="531"/>
      <c r="Q157" s="512">
        <f t="shared" si="34"/>
        <v>0</v>
      </c>
      <c r="R157" s="512">
        <f t="shared" si="35"/>
        <v>0</v>
      </c>
      <c r="S157" s="478">
        <f t="shared" si="36"/>
        <v>0</v>
      </c>
    </row>
    <row r="158" spans="2:19" ht="15" customHeight="1" x14ac:dyDescent="0.2">
      <c r="B158" s="235" t="s">
        <v>0</v>
      </c>
      <c r="C158" s="415" t="s">
        <v>0</v>
      </c>
      <c r="D158" s="621" t="s">
        <v>0</v>
      </c>
      <c r="E158" s="622"/>
      <c r="F158" s="236"/>
      <c r="G158" s="236"/>
      <c r="H158" s="535"/>
      <c r="I158" s="246"/>
      <c r="J158" s="479"/>
      <c r="K158" s="610"/>
      <c r="L158" s="512">
        <f t="shared" si="31"/>
        <v>0</v>
      </c>
      <c r="M158" s="531"/>
      <c r="N158" s="512">
        <f t="shared" si="33"/>
        <v>0</v>
      </c>
      <c r="O158" s="512">
        <f t="shared" si="32"/>
        <v>0</v>
      </c>
      <c r="P158" s="531"/>
      <c r="Q158" s="512">
        <f t="shared" si="34"/>
        <v>0</v>
      </c>
      <c r="R158" s="512">
        <f t="shared" si="35"/>
        <v>0</v>
      </c>
      <c r="S158" s="478">
        <f t="shared" si="36"/>
        <v>0</v>
      </c>
    </row>
    <row r="159" spans="2:19" ht="15" customHeight="1" x14ac:dyDescent="0.2">
      <c r="B159" s="235" t="s">
        <v>0</v>
      </c>
      <c r="C159" s="415" t="s">
        <v>0</v>
      </c>
      <c r="D159" s="621" t="s">
        <v>0</v>
      </c>
      <c r="E159" s="622"/>
      <c r="F159" s="236"/>
      <c r="G159" s="236"/>
      <c r="H159" s="535"/>
      <c r="I159" s="246"/>
      <c r="J159" s="479"/>
      <c r="K159" s="610"/>
      <c r="L159" s="512">
        <f t="shared" si="31"/>
        <v>0</v>
      </c>
      <c r="M159" s="531"/>
      <c r="N159" s="512">
        <f t="shared" si="33"/>
        <v>0</v>
      </c>
      <c r="O159" s="512">
        <f t="shared" si="32"/>
        <v>0</v>
      </c>
      <c r="P159" s="531"/>
      <c r="Q159" s="512">
        <f t="shared" si="34"/>
        <v>0</v>
      </c>
      <c r="R159" s="512">
        <f t="shared" si="35"/>
        <v>0</v>
      </c>
      <c r="S159" s="478">
        <f t="shared" si="36"/>
        <v>0</v>
      </c>
    </row>
    <row r="160" spans="2:19" ht="15" customHeight="1" x14ac:dyDescent="0.2">
      <c r="B160" s="235" t="s">
        <v>0</v>
      </c>
      <c r="C160" s="415" t="s">
        <v>0</v>
      </c>
      <c r="D160" s="621" t="s">
        <v>0</v>
      </c>
      <c r="E160" s="622"/>
      <c r="F160" s="236"/>
      <c r="G160" s="236"/>
      <c r="H160" s="535"/>
      <c r="I160" s="246"/>
      <c r="J160" s="479"/>
      <c r="K160" s="610"/>
      <c r="L160" s="512">
        <f t="shared" si="31"/>
        <v>0</v>
      </c>
      <c r="M160" s="531"/>
      <c r="N160" s="512">
        <f t="shared" si="33"/>
        <v>0</v>
      </c>
      <c r="O160" s="512">
        <f t="shared" si="32"/>
        <v>0</v>
      </c>
      <c r="P160" s="531"/>
      <c r="Q160" s="512">
        <f t="shared" si="34"/>
        <v>0</v>
      </c>
      <c r="R160" s="512">
        <f t="shared" si="35"/>
        <v>0</v>
      </c>
      <c r="S160" s="478">
        <f t="shared" si="36"/>
        <v>0</v>
      </c>
    </row>
    <row r="161" spans="2:19" ht="15" customHeight="1" x14ac:dyDescent="0.2">
      <c r="B161" s="235" t="s">
        <v>0</v>
      </c>
      <c r="C161" s="415" t="s">
        <v>0</v>
      </c>
      <c r="D161" s="621" t="s">
        <v>0</v>
      </c>
      <c r="E161" s="622"/>
      <c r="F161" s="236"/>
      <c r="G161" s="236"/>
      <c r="H161" s="535"/>
      <c r="I161" s="246"/>
      <c r="J161" s="479"/>
      <c r="K161" s="610"/>
      <c r="L161" s="512">
        <f t="shared" si="31"/>
        <v>0</v>
      </c>
      <c r="M161" s="531"/>
      <c r="N161" s="512">
        <f t="shared" si="33"/>
        <v>0</v>
      </c>
      <c r="O161" s="512">
        <f t="shared" si="32"/>
        <v>0</v>
      </c>
      <c r="P161" s="531"/>
      <c r="Q161" s="512">
        <f t="shared" si="34"/>
        <v>0</v>
      </c>
      <c r="R161" s="512">
        <f t="shared" si="35"/>
        <v>0</v>
      </c>
      <c r="S161" s="478">
        <f t="shared" si="36"/>
        <v>0</v>
      </c>
    </row>
    <row r="162" spans="2:19" ht="15" customHeight="1" x14ac:dyDescent="0.2">
      <c r="B162" s="235" t="s">
        <v>0</v>
      </c>
      <c r="C162" s="415" t="s">
        <v>0</v>
      </c>
      <c r="D162" s="621" t="s">
        <v>0</v>
      </c>
      <c r="E162" s="622"/>
      <c r="F162" s="236"/>
      <c r="G162" s="236"/>
      <c r="H162" s="535"/>
      <c r="I162" s="246"/>
      <c r="J162" s="479"/>
      <c r="K162" s="610"/>
      <c r="L162" s="512">
        <f t="shared" si="31"/>
        <v>0</v>
      </c>
      <c r="M162" s="531"/>
      <c r="N162" s="512">
        <f t="shared" si="33"/>
        <v>0</v>
      </c>
      <c r="O162" s="512">
        <f t="shared" si="32"/>
        <v>0</v>
      </c>
      <c r="P162" s="531"/>
      <c r="Q162" s="512">
        <f t="shared" si="34"/>
        <v>0</v>
      </c>
      <c r="R162" s="512">
        <f t="shared" si="35"/>
        <v>0</v>
      </c>
      <c r="S162" s="478">
        <f t="shared" si="36"/>
        <v>0</v>
      </c>
    </row>
    <row r="163" spans="2:19" ht="15" customHeight="1" x14ac:dyDescent="0.2">
      <c r="B163" s="235" t="s">
        <v>0</v>
      </c>
      <c r="C163" s="415" t="s">
        <v>0</v>
      </c>
      <c r="D163" s="621" t="s">
        <v>0</v>
      </c>
      <c r="E163" s="622"/>
      <c r="F163" s="236"/>
      <c r="G163" s="236"/>
      <c r="H163" s="535"/>
      <c r="I163" s="246"/>
      <c r="J163" s="479"/>
      <c r="K163" s="610"/>
      <c r="L163" s="512">
        <f t="shared" si="31"/>
        <v>0</v>
      </c>
      <c r="M163" s="531"/>
      <c r="N163" s="512">
        <f t="shared" si="33"/>
        <v>0</v>
      </c>
      <c r="O163" s="512">
        <f t="shared" si="32"/>
        <v>0</v>
      </c>
      <c r="P163" s="531"/>
      <c r="Q163" s="512">
        <f t="shared" si="34"/>
        <v>0</v>
      </c>
      <c r="R163" s="512">
        <f t="shared" si="35"/>
        <v>0</v>
      </c>
      <c r="S163" s="478">
        <f t="shared" si="36"/>
        <v>0</v>
      </c>
    </row>
    <row r="164" spans="2:19" ht="15" customHeight="1" x14ac:dyDescent="0.2">
      <c r="B164" s="235" t="s">
        <v>0</v>
      </c>
      <c r="C164" s="415" t="s">
        <v>0</v>
      </c>
      <c r="D164" s="621" t="s">
        <v>0</v>
      </c>
      <c r="E164" s="622"/>
      <c r="F164" s="236"/>
      <c r="G164" s="236"/>
      <c r="H164" s="535"/>
      <c r="I164" s="246"/>
      <c r="J164" s="479"/>
      <c r="K164" s="610"/>
      <c r="L164" s="512">
        <f t="shared" si="31"/>
        <v>0</v>
      </c>
      <c r="M164" s="531"/>
      <c r="N164" s="512">
        <f t="shared" si="33"/>
        <v>0</v>
      </c>
      <c r="O164" s="512">
        <f t="shared" si="32"/>
        <v>0</v>
      </c>
      <c r="P164" s="531"/>
      <c r="Q164" s="512">
        <f t="shared" si="34"/>
        <v>0</v>
      </c>
      <c r="R164" s="512">
        <f t="shared" si="35"/>
        <v>0</v>
      </c>
      <c r="S164" s="478">
        <f t="shared" si="36"/>
        <v>0</v>
      </c>
    </row>
    <row r="165" spans="2:19" ht="15" customHeight="1" x14ac:dyDescent="0.2">
      <c r="B165" s="235" t="s">
        <v>0</v>
      </c>
      <c r="C165" s="415" t="s">
        <v>0</v>
      </c>
      <c r="D165" s="621" t="s">
        <v>0</v>
      </c>
      <c r="E165" s="622"/>
      <c r="F165" s="236"/>
      <c r="G165" s="236"/>
      <c r="H165" s="535"/>
      <c r="I165" s="246"/>
      <c r="J165" s="479"/>
      <c r="K165" s="610"/>
      <c r="L165" s="512">
        <f t="shared" si="31"/>
        <v>0</v>
      </c>
      <c r="M165" s="531"/>
      <c r="N165" s="512">
        <f t="shared" si="33"/>
        <v>0</v>
      </c>
      <c r="O165" s="512">
        <f t="shared" si="32"/>
        <v>0</v>
      </c>
      <c r="P165" s="531"/>
      <c r="Q165" s="512">
        <f t="shared" si="34"/>
        <v>0</v>
      </c>
      <c r="R165" s="512">
        <f t="shared" si="35"/>
        <v>0</v>
      </c>
      <c r="S165" s="478">
        <f t="shared" si="36"/>
        <v>0</v>
      </c>
    </row>
    <row r="166" spans="2:19" ht="12" customHeight="1" x14ac:dyDescent="0.2">
      <c r="B166" s="235" t="s">
        <v>0</v>
      </c>
      <c r="C166" s="415" t="s">
        <v>0</v>
      </c>
      <c r="D166" s="621" t="s">
        <v>0</v>
      </c>
      <c r="E166" s="622"/>
      <c r="F166" s="236"/>
      <c r="G166" s="236"/>
      <c r="H166" s="535"/>
      <c r="I166" s="246"/>
      <c r="J166" s="479"/>
      <c r="K166" s="610"/>
      <c r="L166" s="512">
        <f t="shared" si="31"/>
        <v>0</v>
      </c>
      <c r="M166" s="531"/>
      <c r="N166" s="512">
        <f t="shared" si="33"/>
        <v>0</v>
      </c>
      <c r="O166" s="512">
        <f t="shared" si="32"/>
        <v>0</v>
      </c>
      <c r="P166" s="531"/>
      <c r="Q166" s="512">
        <f t="shared" si="34"/>
        <v>0</v>
      </c>
      <c r="R166" s="512">
        <f t="shared" si="35"/>
        <v>0</v>
      </c>
      <c r="S166" s="478">
        <f t="shared" si="36"/>
        <v>0</v>
      </c>
    </row>
    <row r="167" spans="2:19" ht="14.25" customHeight="1" x14ac:dyDescent="0.2">
      <c r="B167" s="235" t="s">
        <v>0</v>
      </c>
      <c r="C167" s="415" t="s">
        <v>0</v>
      </c>
      <c r="D167" s="621" t="s">
        <v>0</v>
      </c>
      <c r="E167" s="622"/>
      <c r="F167" s="236"/>
      <c r="G167" s="236"/>
      <c r="H167" s="535"/>
      <c r="I167" s="246"/>
      <c r="J167" s="479"/>
      <c r="K167" s="610"/>
      <c r="L167" s="512">
        <f t="shared" si="31"/>
        <v>0</v>
      </c>
      <c r="M167" s="531"/>
      <c r="N167" s="512">
        <f t="shared" si="33"/>
        <v>0</v>
      </c>
      <c r="O167" s="512">
        <f t="shared" si="32"/>
        <v>0</v>
      </c>
      <c r="P167" s="531"/>
      <c r="Q167" s="512">
        <f t="shared" si="34"/>
        <v>0</v>
      </c>
      <c r="R167" s="512">
        <f t="shared" si="35"/>
        <v>0</v>
      </c>
      <c r="S167" s="478">
        <f t="shared" si="36"/>
        <v>0</v>
      </c>
    </row>
    <row r="168" spans="2:19" ht="15" thickBot="1" x14ac:dyDescent="0.25">
      <c r="B168" s="491" t="s">
        <v>0</v>
      </c>
      <c r="C168" s="416" t="s">
        <v>0</v>
      </c>
      <c r="D168" s="623" t="s">
        <v>0</v>
      </c>
      <c r="E168" s="624"/>
      <c r="F168" s="237"/>
      <c r="G168" s="237"/>
      <c r="H168" s="536"/>
      <c r="I168" s="480"/>
      <c r="J168" s="481"/>
      <c r="K168" s="609"/>
      <c r="L168" s="377">
        <f t="shared" si="31"/>
        <v>0</v>
      </c>
      <c r="M168" s="532"/>
      <c r="N168" s="377">
        <f t="shared" si="33"/>
        <v>0</v>
      </c>
      <c r="O168" s="377">
        <f t="shared" si="32"/>
        <v>0</v>
      </c>
      <c r="P168" s="532"/>
      <c r="Q168" s="377">
        <f t="shared" si="34"/>
        <v>0</v>
      </c>
      <c r="R168" s="377">
        <f t="shared" si="35"/>
        <v>0</v>
      </c>
      <c r="S168" s="378">
        <f t="shared" si="36"/>
        <v>0</v>
      </c>
    </row>
    <row r="170" spans="2:19" x14ac:dyDescent="0.2">
      <c r="B170" s="664"/>
      <c r="C170" s="316"/>
      <c r="D170" s="414"/>
      <c r="E170" s="41"/>
      <c r="F170" s="41"/>
      <c r="G170" s="41"/>
      <c r="H170" s="41"/>
      <c r="I170" s="41"/>
      <c r="J170" s="41"/>
      <c r="K170" s="41"/>
    </row>
  </sheetData>
  <sheetProtection algorithmName="SHA-512" hashValue="zQWbyoxEkwBjFl+WbprDDNc5HKFZf4dEtLySFzUEg8ycVFazLE8FKifUQ0YklV+MxKjWC0Ssj29h1bMx/uv3wA==" saltValue="dQDHawJilcnQIXutZgv6zQ==" spinCount="100000" sheet="1" objects="1" scenarios="1"/>
  <customSheetViews>
    <customSheetView guid="{FF7014B8-726F-4A88-B434-EC34DD9149F9}" scale="85" showGridLines="0" fitToPage="1">
      <selection activeCell="D5" sqref="D5"/>
      <pageMargins left="0.78740157499999996" right="0.78740157499999996" top="0.984251969" bottom="0.984251969" header="0.4921259845" footer="0.4921259845"/>
      <pageSetup paperSize="9" scale="45" orientation="landscape" r:id="rId1"/>
      <headerFooter alignWithMargins="0">
        <oddHeader>&amp;L &amp;A, Seite &amp;P von &amp;N&amp;R&amp;D</oddHeader>
      </headerFooter>
    </customSheetView>
    <customSheetView guid="{AB984B78-CF90-47D3-BD7F-5805A1C1409B}" scale="85" showPageBreaks="1" showGridLines="0" fitToPage="1">
      <selection activeCell="L17" sqref="L17"/>
      <pageMargins left="0.78740157499999996" right="0.78740157499999996" top="0.984251969" bottom="0.984251969" header="0.4921259845" footer="0.4921259845"/>
      <pageSetup paperSize="9" scale="45" orientation="landscape" r:id="rId2"/>
      <headerFooter alignWithMargins="0">
        <oddHeader>&amp;L &amp;A, Seite &amp;P von &amp;N&amp;R&amp;D</oddHeader>
      </headerFooter>
    </customSheetView>
  </customSheetViews>
  <phoneticPr fontId="13" type="noConversion"/>
  <conditionalFormatting sqref="H69:S168">
    <cfRule type="expression" dxfId="8" priority="1">
      <formula>AND(OR($B69="Wind",$B69="Solar"),$D69="Rückspeisung")</formula>
    </cfRule>
  </conditionalFormatting>
  <conditionalFormatting sqref="I69:R168">
    <cfRule type="expression" dxfId="5" priority="4">
      <formula>AND(OR($B69="Wind",$B69="Solar"),$D69="Rückspeisung")</formula>
    </cfRule>
  </conditionalFormatting>
  <dataValidations count="2">
    <dataValidation allowBlank="1" showInputMessage="1" showErrorMessage="1" error="Der Faktor muss zwischen 0 und 1 liegen" sqref="M69:M168 P69:P168" xr:uid="{00000000-0002-0000-0B00-000000000000}"/>
    <dataValidation type="decimal" operator="greaterThanOrEqual" allowBlank="1" showInputMessage="1" showErrorMessage="1" error="Bitte eine Dezimalzahl größer oder gleich Null eintragen!" sqref="E10:E63 F10:I62" xr:uid="{00000000-0002-0000-0B00-000001000000}">
      <formula1>0</formula1>
    </dataValidation>
  </dataValidations>
  <pageMargins left="0.78740157499999996" right="0.78740157499999996" top="0.984251969" bottom="0.984251969" header="0.4921259845" footer="0.4921259845"/>
  <pageSetup paperSize="9" scale="16" orientation="landscape" r:id="rId3"/>
  <headerFooter alignWithMargins="0">
    <oddHeader>&amp;L &amp;A, Seite &amp;P von &amp;N&amp;R&amp;D</oddHeader>
  </headerFooter>
  <ignoredErrors>
    <ignoredError sqref="E38:H38 E47:H47 E56:H56 E17:F17 E20:H20 E29:H29 E11:G11 E61:H61 E60:F60 E52:H52 E51:F51 E43:H43 E42:F42 E34:H34 E30:F30 E12:F12 E18:F18 E27:F27 E36:F36 E45:F45 E54:F54 E25:H25 E21:F21 N72 E13:F13 E26:F26 E35:F35 E44:F44 E53:F53 E62:F62 L69:S69 L70 L72 L71 L73:L75 L119 L76:L118 L120:L168 N70:N71 N73:N168 Q72 O72 O70:Q71 O73:Q168 P72 R72:S72 R70:S71 R73:S168" unlockedFormula="1"/>
  </ignoredErrors>
  <extLst>
    <ext xmlns:x14="http://schemas.microsoft.com/office/spreadsheetml/2009/9/main" uri="{78C0D931-6437-407d-A8EE-F0AAD7539E65}">
      <x14:conditionalFormattings>
        <x14:conditionalFormatting xmlns:xm="http://schemas.microsoft.com/office/excel/2006/main">
          <x14:cfRule type="expression" priority="3" id="{A821ED98-38DA-4C7C-9F04-BDF4987AAF65}">
            <xm:f>OR($D69=Listen!$D$4,$D69=Listen!$D$5,$D69=Listen!$D$7,$D69=Listen!$D$9)</xm:f>
            <x14:dxf>
              <fill>
                <patternFill patternType="solid">
                  <bgColor theme="0" tint="-0.14996795556505021"/>
                </patternFill>
              </fill>
            </x14:dxf>
          </x14:cfRule>
          <xm:sqref>H69:S168</xm:sqref>
        </x14:conditionalFormatting>
        <x14:conditionalFormatting xmlns:xm="http://schemas.microsoft.com/office/excel/2006/main">
          <x14:cfRule type="expression" priority="2" id="{A092D1A3-80F8-43A4-901B-18224576A446}">
            <xm:f>OR($D69=Listen!$D$4,$D69=Listen!$D$5,$D69=Listen!$D$7,$D69=Listen!$D$9)</xm:f>
            <x14:dxf>
              <border>
                <left/>
                <right/>
                <vertical/>
                <horizontal/>
              </border>
            </x14:dxf>
          </x14:cfRule>
          <xm:sqref>I69:R168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2000000}">
          <x14:formula1>
            <xm:f>Listen!$B$2:$B$8</xm:f>
          </x14:formula1>
          <xm:sqref>C69:C168</xm:sqref>
        </x14:dataValidation>
        <x14:dataValidation type="list" allowBlank="1" showInputMessage="1" showErrorMessage="1" xr:uid="{00000000-0002-0000-0B00-000003000000}">
          <x14:formula1>
            <xm:f>Listen!$D$2:$D$10</xm:f>
          </x14:formula1>
          <xm:sqref>D69:D168</xm:sqref>
        </x14:dataValidation>
        <x14:dataValidation type="list" allowBlank="1" showInputMessage="1" showErrorMessage="1" xr:uid="{00000000-0002-0000-0B00-000004000000}">
          <x14:formula1>
            <xm:f>Listen!$F$2:$F$16</xm:f>
          </x14:formula1>
          <xm:sqref>B69:B168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FFFF99"/>
  </sheetPr>
  <dimension ref="A1:F15"/>
  <sheetViews>
    <sheetView showGridLines="0" zoomScaleNormal="100" workbookViewId="0"/>
  </sheetViews>
  <sheetFormatPr baseColWidth="10" defaultRowHeight="12.75" x14ac:dyDescent="0.2"/>
  <cols>
    <col min="1" max="1" width="2.7109375" style="41" customWidth="1"/>
    <col min="2" max="2" width="97.28515625" style="41" customWidth="1"/>
    <col min="3" max="6" width="17.7109375" style="41" customWidth="1"/>
    <col min="7" max="7" width="2.7109375" style="41" customWidth="1"/>
    <col min="8" max="16384" width="11.42578125" style="41"/>
  </cols>
  <sheetData>
    <row r="1" spans="1:6" s="213" customFormat="1" ht="30" customHeight="1" x14ac:dyDescent="0.2">
      <c r="B1" s="36" t="str">
        <f>"E4.a. Kostenveränderung im Bereich Messstellenbetrieb (inkl. Messung) des Jahres " &amp; 'A. Allgemeine Informationen'!$C$17</f>
        <v>E4.a. Kostenveränderung im Bereich Messstellenbetrieb (inkl. Messung) des Jahres 2025</v>
      </c>
    </row>
    <row r="2" spans="1:6" s="213" customFormat="1" ht="12" customHeight="1" thickBot="1" x14ac:dyDescent="0.25">
      <c r="A2" s="41"/>
      <c r="B2" s="214"/>
      <c r="C2" s="41"/>
      <c r="D2" s="41"/>
      <c r="E2" s="41"/>
      <c r="F2" s="41"/>
    </row>
    <row r="3" spans="1:6" ht="80.099999999999994" customHeight="1" x14ac:dyDescent="0.2">
      <c r="B3" s="215" t="s">
        <v>588</v>
      </c>
      <c r="C3" s="682" t="s">
        <v>268</v>
      </c>
      <c r="D3" s="723" t="s">
        <v>664</v>
      </c>
      <c r="E3" s="682" t="str">
        <f>"Anzahl der Mess-"&amp;CHAR(10)&amp;"einrichtungen zum 01.01."&amp;'A. Allgemeine Informationen'!C17&amp;CHAR(10)&amp;"[Stück]"</f>
        <v>Anzahl der Mess-
einrichtungen zum 01.01.2025
[Stück]</v>
      </c>
      <c r="F3" s="103" t="str">
        <f>"Anzahl der Mess-"&amp;CHAR(10)&amp;"einrichtungen zum 31.12."&amp;'A. Allgemeine Informationen'!C17&amp;CHAR(10)&amp;"[Stück]"</f>
        <v>Anzahl der Mess-
einrichtungen zum 31.12.2025
[Stück]</v>
      </c>
    </row>
    <row r="4" spans="1:6" ht="30" customHeight="1" x14ac:dyDescent="0.2">
      <c r="B4" s="640" t="s">
        <v>590</v>
      </c>
      <c r="C4" s="223"/>
      <c r="D4" s="716"/>
      <c r="E4" s="717"/>
      <c r="F4" s="226"/>
    </row>
    <row r="5" spans="1:6" ht="15" customHeight="1" x14ac:dyDescent="0.2">
      <c r="B5" s="652" t="s">
        <v>421</v>
      </c>
      <c r="C5" s="223"/>
      <c r="D5" s="718"/>
      <c r="E5" s="227"/>
      <c r="F5" s="228"/>
    </row>
    <row r="6" spans="1:6" ht="15" customHeight="1" x14ac:dyDescent="0.2">
      <c r="B6" s="420" t="str">
        <f>"In der Erlösobergrenze "&amp;'A. Allgemeine Informationen'!C17&amp;" enthaltener Ansatz der Kosten des Messstellenbetriebs (einschließlich Messung)"</f>
        <v>In der Erlösobergrenze 2025 enthaltener Ansatz der Kosten des Messstellenbetriebs (einschließlich Messung)</v>
      </c>
      <c r="C6" s="223"/>
      <c r="D6" s="718"/>
      <c r="E6" s="227"/>
      <c r="F6" s="228"/>
    </row>
    <row r="7" spans="1:6" ht="15" customHeight="1" x14ac:dyDescent="0.2">
      <c r="B7" s="653" t="s">
        <v>421</v>
      </c>
      <c r="C7" s="223"/>
      <c r="D7" s="718"/>
      <c r="E7" s="227"/>
      <c r="F7" s="228"/>
    </row>
    <row r="8" spans="1:6" ht="15" customHeight="1" x14ac:dyDescent="0.2">
      <c r="B8" s="44" t="s">
        <v>680</v>
      </c>
      <c r="C8" s="854">
        <f>(C4-C5)-(C6-C7)</f>
        <v>0</v>
      </c>
      <c r="D8" s="719"/>
      <c r="E8" s="720"/>
      <c r="F8" s="229"/>
    </row>
    <row r="9" spans="1:6" ht="30" customHeight="1" x14ac:dyDescent="0.2">
      <c r="B9" s="665" t="s">
        <v>609</v>
      </c>
      <c r="C9" s="223"/>
      <c r="D9" s="855"/>
      <c r="E9" s="223"/>
      <c r="F9" s="218"/>
    </row>
    <row r="10" spans="1:6" ht="45" customHeight="1" thickBot="1" x14ac:dyDescent="0.25">
      <c r="B10" s="641" t="s">
        <v>610</v>
      </c>
      <c r="C10" s="224"/>
      <c r="D10" s="856"/>
      <c r="E10" s="224"/>
      <c r="F10" s="225"/>
    </row>
    <row r="11" spans="1:6" ht="12" customHeight="1" thickBot="1" x14ac:dyDescent="0.25">
      <c r="B11" s="13"/>
      <c r="C11" s="217"/>
      <c r="D11" s="217"/>
    </row>
    <row r="12" spans="1:6" ht="26.25" customHeight="1" thickBot="1" x14ac:dyDescent="0.25">
      <c r="B12" s="1401" t="s">
        <v>587</v>
      </c>
      <c r="C12" s="1402"/>
      <c r="D12" s="1402"/>
      <c r="E12" s="1403"/>
      <c r="F12" s="417" t="s">
        <v>0</v>
      </c>
    </row>
    <row r="13" spans="1:6" ht="12" customHeight="1" thickBot="1" x14ac:dyDescent="0.25"/>
    <row r="14" spans="1:6" ht="30.75" customHeight="1" thickBot="1" x14ac:dyDescent="0.25">
      <c r="B14" s="654" t="s">
        <v>415</v>
      </c>
      <c r="C14" s="655"/>
      <c r="D14" s="655"/>
      <c r="E14" s="655"/>
      <c r="F14" s="656"/>
    </row>
    <row r="15" spans="1:6" ht="8.25" customHeight="1" x14ac:dyDescent="0.2"/>
  </sheetData>
  <sheetProtection algorithmName="SHA-512" hashValue="BLwoq1VTIKHyHb2R+RM8eVhtKlmD6abSH1HzdIVhhrTSO2AHquXLqw9w/yRmiTToiq7idkSC5vNHDdIs5Q1Oig==" saltValue="wvUQsqu2b+c8BYcgHhPVAw==" spinCount="100000" sheet="1" objects="1" scenarios="1"/>
  <mergeCells count="1">
    <mergeCell ref="B12:E12"/>
  </mergeCells>
  <dataValidations count="1">
    <dataValidation type="list" allowBlank="1" showInputMessage="1" showErrorMessage="1" sqref="F12" xr:uid="{00000000-0002-0000-0C00-000000000000}">
      <formula1>"Bitte wählen, Ja, Nein"</formula1>
    </dataValidation>
  </dataValidations>
  <pageMargins left="0.78740157480314965" right="0.78740157480314965" top="0.98425196850393704" bottom="0.98425196850393704" header="0.51181102362204722" footer="0.51181102362204722"/>
  <pageSetup paperSize="9" scale="55" fitToHeight="50" orientation="portrait" r:id="rId1"/>
  <headerFooter alignWithMargins="0">
    <oddHeader>&amp;L &amp;A, Seite &amp;P von &amp;N&amp;R&amp;D</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32">
    <tabColor rgb="FFFFFF99"/>
  </sheetPr>
  <dimension ref="B1:T20"/>
  <sheetViews>
    <sheetView showGridLines="0" zoomScale="115" zoomScaleNormal="115" workbookViewId="0"/>
  </sheetViews>
  <sheetFormatPr baseColWidth="10" defaultRowHeight="12.75" x14ac:dyDescent="0.2"/>
  <cols>
    <col min="1" max="1" width="2.140625" customWidth="1"/>
    <col min="2" max="2" width="95.140625" customWidth="1"/>
    <col min="3" max="4" width="16.7109375" customWidth="1"/>
    <col min="5" max="5" width="13.5703125" customWidth="1"/>
    <col min="6" max="6" width="5.85546875" customWidth="1"/>
  </cols>
  <sheetData>
    <row r="1" spans="2:20" ht="18" x14ac:dyDescent="0.25">
      <c r="B1" s="721" t="s">
        <v>1217</v>
      </c>
      <c r="C1" s="722"/>
    </row>
    <row r="2" spans="2:20" ht="8.25" customHeight="1" x14ac:dyDescent="0.2"/>
    <row r="3" spans="2:20" s="1015" customFormat="1" ht="42.75" x14ac:dyDescent="0.25">
      <c r="B3" s="1014" t="s">
        <v>1218</v>
      </c>
      <c r="C3" s="728" t="s">
        <v>115</v>
      </c>
      <c r="D3"/>
      <c r="F3"/>
      <c r="G3"/>
      <c r="H3"/>
      <c r="I3"/>
      <c r="J3"/>
      <c r="K3"/>
      <c r="L3"/>
      <c r="M3"/>
      <c r="N3"/>
      <c r="O3"/>
      <c r="P3"/>
      <c r="Q3"/>
      <c r="R3"/>
    </row>
    <row r="4" spans="2:20" s="1015" customFormat="1" ht="27" customHeight="1" x14ac:dyDescent="0.25">
      <c r="B4" s="1016" t="s">
        <v>1219</v>
      </c>
      <c r="C4" s="729">
        <f>E18</f>
        <v>0</v>
      </c>
      <c r="F4"/>
      <c r="G4"/>
      <c r="H4"/>
      <c r="I4"/>
      <c r="J4"/>
      <c r="K4"/>
      <c r="L4"/>
      <c r="M4"/>
      <c r="N4"/>
      <c r="O4"/>
      <c r="P4"/>
      <c r="Q4"/>
      <c r="R4"/>
    </row>
    <row r="5" spans="2:20" s="1015" customFormat="1" ht="26.25" customHeight="1" x14ac:dyDescent="0.25">
      <c r="B5" s="1016" t="s">
        <v>1220</v>
      </c>
      <c r="C5" s="730">
        <f>0</f>
        <v>0</v>
      </c>
      <c r="F5"/>
      <c r="G5"/>
      <c r="H5"/>
      <c r="I5"/>
      <c r="J5"/>
      <c r="K5"/>
      <c r="L5"/>
      <c r="M5"/>
      <c r="N5"/>
      <c r="O5"/>
      <c r="P5"/>
      <c r="Q5"/>
      <c r="R5"/>
    </row>
    <row r="6" spans="2:20" s="1015" customFormat="1" ht="15" x14ac:dyDescent="0.25">
      <c r="B6" s="1017" t="s">
        <v>104</v>
      </c>
      <c r="C6" s="729">
        <f>C4-C5</f>
        <v>0</v>
      </c>
      <c r="E6" s="1018"/>
      <c r="F6"/>
      <c r="G6"/>
      <c r="H6"/>
      <c r="I6"/>
      <c r="J6"/>
      <c r="K6"/>
      <c r="L6"/>
      <c r="M6"/>
      <c r="N6"/>
      <c r="O6"/>
      <c r="P6"/>
      <c r="Q6"/>
      <c r="R6"/>
    </row>
    <row r="7" spans="2:20" s="1015" customFormat="1" ht="12" customHeight="1" x14ac:dyDescent="0.25">
      <c r="G7" s="1018"/>
      <c r="H7"/>
      <c r="I7"/>
      <c r="J7"/>
      <c r="K7"/>
      <c r="L7"/>
      <c r="M7"/>
      <c r="N7"/>
      <c r="O7"/>
      <c r="P7"/>
      <c r="Q7"/>
      <c r="R7"/>
      <c r="S7"/>
      <c r="T7"/>
    </row>
    <row r="8" spans="2:20" s="1015" customFormat="1" ht="42.75" x14ac:dyDescent="0.25">
      <c r="B8" s="1019" t="s">
        <v>665</v>
      </c>
      <c r="C8" s="1020" t="s">
        <v>1221</v>
      </c>
      <c r="D8" s="1020" t="s">
        <v>1222</v>
      </c>
      <c r="E8" s="1021" t="s">
        <v>685</v>
      </c>
      <c r="H8"/>
      <c r="I8"/>
      <c r="J8"/>
      <c r="K8"/>
      <c r="L8"/>
      <c r="M8"/>
      <c r="N8"/>
      <c r="O8"/>
      <c r="P8"/>
      <c r="Q8"/>
      <c r="R8"/>
      <c r="S8"/>
      <c r="T8"/>
    </row>
    <row r="9" spans="2:20" s="1015" customFormat="1" ht="15" customHeight="1" x14ac:dyDescent="0.25">
      <c r="B9" s="1022" t="s">
        <v>667</v>
      </c>
      <c r="C9" s="730"/>
      <c r="D9" s="730"/>
      <c r="E9" s="730"/>
      <c r="H9"/>
      <c r="I9"/>
      <c r="J9"/>
      <c r="K9"/>
      <c r="L9"/>
      <c r="M9"/>
      <c r="N9"/>
      <c r="O9"/>
      <c r="P9"/>
      <c r="Q9"/>
      <c r="R9"/>
      <c r="S9"/>
      <c r="T9"/>
    </row>
    <row r="10" spans="2:20" s="1015" customFormat="1" ht="29.25" customHeight="1" x14ac:dyDescent="0.25">
      <c r="B10" s="1022" t="s">
        <v>668</v>
      </c>
      <c r="C10" s="730"/>
      <c r="D10" s="730"/>
      <c r="E10" s="730"/>
      <c r="H10"/>
      <c r="I10"/>
      <c r="J10"/>
      <c r="K10"/>
      <c r="L10"/>
      <c r="M10"/>
      <c r="N10"/>
      <c r="O10"/>
      <c r="P10"/>
      <c r="Q10"/>
      <c r="R10"/>
      <c r="S10"/>
      <c r="T10"/>
    </row>
    <row r="11" spans="2:20" s="1015" customFormat="1" ht="15" customHeight="1" x14ac:dyDescent="0.25">
      <c r="B11" s="1022" t="s">
        <v>669</v>
      </c>
      <c r="C11" s="730"/>
      <c r="D11" s="730"/>
      <c r="E11" s="730"/>
      <c r="H11"/>
      <c r="I11"/>
      <c r="J11"/>
      <c r="K11"/>
      <c r="L11"/>
      <c r="M11"/>
      <c r="N11"/>
      <c r="O11"/>
      <c r="P11"/>
      <c r="Q11"/>
      <c r="R11"/>
      <c r="S11"/>
      <c r="T11"/>
    </row>
    <row r="12" spans="2:20" s="1015" customFormat="1" ht="30.75" customHeight="1" x14ac:dyDescent="0.25">
      <c r="B12" s="1022" t="s">
        <v>1203</v>
      </c>
      <c r="C12" s="730"/>
      <c r="D12" s="730"/>
      <c r="E12" s="730"/>
      <c r="H12"/>
      <c r="I12"/>
      <c r="J12"/>
      <c r="K12"/>
      <c r="L12"/>
      <c r="M12"/>
      <c r="N12"/>
      <c r="O12"/>
      <c r="P12"/>
      <c r="Q12"/>
      <c r="R12"/>
      <c r="S12"/>
      <c r="T12"/>
    </row>
    <row r="13" spans="2:20" s="1015" customFormat="1" ht="12" customHeight="1" x14ac:dyDescent="0.25">
      <c r="H13"/>
      <c r="I13"/>
      <c r="J13"/>
      <c r="K13"/>
      <c r="L13"/>
      <c r="M13"/>
      <c r="N13"/>
      <c r="O13"/>
      <c r="P13"/>
      <c r="Q13"/>
      <c r="R13"/>
      <c r="S13"/>
      <c r="T13"/>
    </row>
    <row r="14" spans="2:20" s="1015" customFormat="1" ht="15" customHeight="1" x14ac:dyDescent="0.25">
      <c r="B14" s="1023" t="s">
        <v>670</v>
      </c>
      <c r="C14" s="731"/>
      <c r="D14" s="731"/>
      <c r="E14" s="731"/>
      <c r="H14"/>
      <c r="I14"/>
      <c r="J14"/>
      <c r="K14"/>
      <c r="L14"/>
      <c r="M14"/>
      <c r="N14"/>
      <c r="O14"/>
      <c r="P14"/>
      <c r="Q14"/>
      <c r="R14"/>
      <c r="S14"/>
      <c r="T14"/>
    </row>
    <row r="15" spans="2:20" s="1015" customFormat="1" ht="15" x14ac:dyDescent="0.25">
      <c r="B15" s="1022" t="s">
        <v>1202</v>
      </c>
      <c r="C15" s="730"/>
      <c r="D15" s="730"/>
      <c r="E15" s="730"/>
      <c r="H15"/>
      <c r="I15"/>
      <c r="J15"/>
      <c r="K15"/>
      <c r="L15"/>
      <c r="M15"/>
      <c r="N15"/>
      <c r="O15"/>
      <c r="P15"/>
      <c r="Q15"/>
      <c r="R15"/>
      <c r="S15"/>
      <c r="T15"/>
    </row>
    <row r="16" spans="2:20" s="1015" customFormat="1" ht="25.5" x14ac:dyDescent="0.25">
      <c r="B16" s="1022" t="s">
        <v>681</v>
      </c>
      <c r="C16" s="730"/>
      <c r="D16" s="730"/>
      <c r="E16" s="730"/>
      <c r="H16"/>
      <c r="I16"/>
      <c r="J16"/>
      <c r="K16"/>
      <c r="L16"/>
      <c r="M16"/>
      <c r="N16"/>
      <c r="O16"/>
      <c r="P16"/>
      <c r="Q16"/>
      <c r="R16"/>
      <c r="S16"/>
      <c r="T16"/>
    </row>
    <row r="17" spans="2:20" s="1015" customFormat="1" ht="11.25" customHeight="1" x14ac:dyDescent="0.25">
      <c r="B17" s="1024"/>
      <c r="C17" s="731"/>
      <c r="H17"/>
      <c r="I17"/>
      <c r="J17"/>
      <c r="K17"/>
      <c r="L17"/>
      <c r="M17"/>
      <c r="N17"/>
      <c r="O17"/>
      <c r="P17"/>
      <c r="Q17"/>
      <c r="R17"/>
      <c r="S17"/>
      <c r="T17"/>
    </row>
    <row r="18" spans="2:20" s="1015" customFormat="1" ht="15" x14ac:dyDescent="0.25">
      <c r="D18" s="732" t="s">
        <v>15</v>
      </c>
      <c r="E18" s="729">
        <f>SUM(E9:E12)+SUM(E15:E16)</f>
        <v>0</v>
      </c>
      <c r="H18"/>
      <c r="I18"/>
      <c r="J18"/>
      <c r="K18"/>
      <c r="L18"/>
      <c r="M18"/>
      <c r="N18"/>
      <c r="O18"/>
      <c r="P18"/>
      <c r="Q18"/>
      <c r="R18"/>
      <c r="S18"/>
      <c r="T18"/>
    </row>
    <row r="19" spans="2:20" s="1015" customFormat="1" ht="15" x14ac:dyDescent="0.25">
      <c r="B19" s="1025" t="s">
        <v>671</v>
      </c>
      <c r="H19"/>
      <c r="I19"/>
      <c r="J19"/>
      <c r="K19"/>
      <c r="L19"/>
      <c r="M19"/>
      <c r="N19"/>
      <c r="O19"/>
      <c r="P19"/>
      <c r="Q19"/>
      <c r="R19"/>
      <c r="S19"/>
      <c r="T19"/>
    </row>
    <row r="20" spans="2:20" s="1015" customFormat="1" ht="25.5" x14ac:dyDescent="0.25">
      <c r="B20" s="1022" t="s">
        <v>1295</v>
      </c>
      <c r="C20" s="730"/>
      <c r="D20" s="730"/>
      <c r="H20"/>
      <c r="I20"/>
      <c r="J20"/>
      <c r="K20"/>
      <c r="L20"/>
      <c r="M20"/>
      <c r="N20"/>
      <c r="O20"/>
      <c r="P20"/>
      <c r="Q20"/>
      <c r="R20"/>
      <c r="S20"/>
      <c r="T20"/>
    </row>
  </sheetData>
  <sheetProtection algorithmName="SHA-512" hashValue="pHTThKshDEiLnGC5v650LMdPR+aJ9R5U9qVnjEemWqUtEbED9ACoJGM19nHoCQ9g6H99g/oGVm1s5lt9HerW9Q==" saltValue="tARJf0eTdU0KQ1qC4DtNVg==" spinCount="100000" sheet="1" objects="1" scenarios="1"/>
  <pageMargins left="0.7" right="0.7" top="0.78740157499999996" bottom="0.78740157499999996" header="0.3" footer="0.3"/>
  <pageSetup paperSize="9" orientation="portrait" r:id="rId1"/>
  <ignoredErrors>
    <ignoredError sqref="E18"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31">
    <tabColor rgb="FFFFFF99"/>
  </sheetPr>
  <dimension ref="A1:P309"/>
  <sheetViews>
    <sheetView showGridLines="0" zoomScaleNormal="100" workbookViewId="0">
      <pane xSplit="1" ySplit="8" topLeftCell="B9" activePane="bottomRight" state="frozen"/>
      <selection pane="topRight" activeCell="B1" sqref="B1"/>
      <selection pane="bottomLeft" activeCell="A15" sqref="A15"/>
      <selection pane="bottomRight"/>
    </sheetView>
  </sheetViews>
  <sheetFormatPr baseColWidth="10" defaultRowHeight="14.25" x14ac:dyDescent="0.2"/>
  <cols>
    <col min="1" max="1" width="2.7109375" style="144" customWidth="1"/>
    <col min="2" max="2" width="34.42578125" style="144" customWidth="1"/>
    <col min="3" max="3" width="15.7109375" style="144" bestFit="1" customWidth="1"/>
    <col min="4" max="4" width="18.7109375" style="144" customWidth="1"/>
    <col min="5" max="15" width="20" style="144" customWidth="1"/>
    <col min="16" max="16" width="44.7109375" style="144" customWidth="1"/>
    <col min="17" max="17" width="2.7109375" style="144" customWidth="1"/>
    <col min="18" max="16384" width="11.42578125" style="144"/>
  </cols>
  <sheetData>
    <row r="1" spans="1:16" ht="30" customHeight="1" x14ac:dyDescent="0.2">
      <c r="B1" s="707" t="s">
        <v>1141</v>
      </c>
      <c r="C1" s="708"/>
      <c r="D1" s="708"/>
      <c r="E1" s="708"/>
      <c r="F1" s="709"/>
      <c r="G1" s="708"/>
      <c r="H1" s="708"/>
      <c r="I1" s="708"/>
      <c r="J1" s="708"/>
      <c r="K1" s="708"/>
      <c r="L1" s="708"/>
    </row>
    <row r="2" spans="1:16" ht="12" customHeight="1" thickBot="1" x14ac:dyDescent="0.25">
      <c r="A2" s="31"/>
      <c r="E2" s="156"/>
    </row>
    <row r="3" spans="1:16" ht="36" customHeight="1" x14ac:dyDescent="0.2">
      <c r="A3" s="31"/>
      <c r="B3" s="216" t="s">
        <v>164</v>
      </c>
      <c r="C3" s="612"/>
      <c r="D3" s="104" t="s">
        <v>115</v>
      </c>
      <c r="E3" s="156"/>
    </row>
    <row r="4" spans="1:16" ht="15" customHeight="1" x14ac:dyDescent="0.2">
      <c r="A4" s="31"/>
      <c r="B4" s="1404" t="s">
        <v>96</v>
      </c>
      <c r="C4" s="1405"/>
      <c r="D4" s="63">
        <f>SUM(N9:N308)+SUM(O9:O308)</f>
        <v>0</v>
      </c>
      <c r="E4" s="156"/>
      <c r="F4" s="157"/>
    </row>
    <row r="5" spans="1:16" ht="15" customHeight="1" x14ac:dyDescent="0.2">
      <c r="A5" s="31"/>
      <c r="B5" s="152" t="s">
        <v>121</v>
      </c>
      <c r="C5" s="637"/>
      <c r="D5" s="64"/>
      <c r="E5" s="156"/>
      <c r="F5" s="157"/>
    </row>
    <row r="6" spans="1:16" ht="15" customHeight="1" thickBot="1" x14ac:dyDescent="0.25">
      <c r="A6" s="31"/>
      <c r="B6" s="151" t="s">
        <v>104</v>
      </c>
      <c r="C6" s="639"/>
      <c r="D6" s="65">
        <f>D4-D5</f>
        <v>0</v>
      </c>
      <c r="E6" s="156"/>
      <c r="F6" s="157"/>
    </row>
    <row r="7" spans="1:16" ht="24.75" customHeight="1" thickBot="1" x14ac:dyDescent="0.25">
      <c r="A7" s="31"/>
      <c r="B7" s="79"/>
      <c r="C7" s="55"/>
      <c r="D7" s="68"/>
      <c r="E7" s="156"/>
      <c r="F7" s="157"/>
    </row>
    <row r="8" spans="1:16" ht="135" customHeight="1" x14ac:dyDescent="0.2">
      <c r="A8" s="158"/>
      <c r="B8" s="695" t="s">
        <v>653</v>
      </c>
      <c r="C8" s="109" t="s">
        <v>166</v>
      </c>
      <c r="D8" s="194" t="s">
        <v>167</v>
      </c>
      <c r="E8" s="109" t="s">
        <v>193</v>
      </c>
      <c r="F8" s="109" t="s">
        <v>621</v>
      </c>
      <c r="G8" s="109" t="s">
        <v>628</v>
      </c>
      <c r="H8" s="109" t="s">
        <v>619</v>
      </c>
      <c r="I8" s="109" t="s">
        <v>618</v>
      </c>
      <c r="J8" s="109" t="s">
        <v>168</v>
      </c>
      <c r="K8" s="109" t="s">
        <v>620</v>
      </c>
      <c r="L8" s="109" t="s">
        <v>266</v>
      </c>
      <c r="M8" s="109" t="s">
        <v>169</v>
      </c>
      <c r="N8" s="109" t="s">
        <v>617</v>
      </c>
      <c r="O8" s="683" t="s">
        <v>639</v>
      </c>
      <c r="P8" s="195" t="s">
        <v>165</v>
      </c>
    </row>
    <row r="9" spans="1:16" ht="15" customHeight="1" x14ac:dyDescent="0.2">
      <c r="A9" s="158"/>
      <c r="B9" s="159"/>
      <c r="C9" s="145" t="s">
        <v>0</v>
      </c>
      <c r="D9" s="146" t="s">
        <v>0</v>
      </c>
      <c r="E9" s="360"/>
      <c r="F9" s="379"/>
      <c r="G9" s="360"/>
      <c r="H9" s="674"/>
      <c r="I9" s="674"/>
      <c r="J9" s="674"/>
      <c r="K9" s="674"/>
      <c r="L9" s="360"/>
      <c r="M9" s="360"/>
      <c r="N9" s="362">
        <f>(E9*F9/100)+G9+H9+I9+K9+J9+L9-M9</f>
        <v>0</v>
      </c>
      <c r="O9" s="360"/>
      <c r="P9" s="196"/>
    </row>
    <row r="10" spans="1:16" ht="15" customHeight="1" x14ac:dyDescent="0.2">
      <c r="A10" s="158"/>
      <c r="B10" s="693"/>
      <c r="C10" s="145" t="s">
        <v>0</v>
      </c>
      <c r="D10" s="146" t="s">
        <v>0</v>
      </c>
      <c r="E10" s="674"/>
      <c r="F10" s="694"/>
      <c r="G10" s="674"/>
      <c r="H10" s="674"/>
      <c r="I10" s="674"/>
      <c r="J10" s="674"/>
      <c r="K10" s="674"/>
      <c r="L10" s="674"/>
      <c r="M10" s="674"/>
      <c r="N10" s="362">
        <f t="shared" ref="N10:N73" si="0">(E10*F10/100)+G10+H10+I10+K10+J10+L10-M10</f>
        <v>0</v>
      </c>
      <c r="O10" s="674"/>
      <c r="P10" s="196"/>
    </row>
    <row r="11" spans="1:16" ht="15" customHeight="1" x14ac:dyDescent="0.2">
      <c r="A11" s="158"/>
      <c r="B11" s="693"/>
      <c r="C11" s="145" t="s">
        <v>0</v>
      </c>
      <c r="D11" s="146" t="s">
        <v>0</v>
      </c>
      <c r="E11" s="674"/>
      <c r="F11" s="694"/>
      <c r="G11" s="674"/>
      <c r="H11" s="674"/>
      <c r="I11" s="674"/>
      <c r="J11" s="674"/>
      <c r="K11" s="674"/>
      <c r="L11" s="674"/>
      <c r="M11" s="674"/>
      <c r="N11" s="362">
        <f t="shared" si="0"/>
        <v>0</v>
      </c>
      <c r="O11" s="674"/>
      <c r="P11" s="196"/>
    </row>
    <row r="12" spans="1:16" ht="15" customHeight="1" x14ac:dyDescent="0.2">
      <c r="A12" s="158"/>
      <c r="B12" s="693"/>
      <c r="C12" s="145" t="s">
        <v>0</v>
      </c>
      <c r="D12" s="146" t="s">
        <v>0</v>
      </c>
      <c r="E12" s="674"/>
      <c r="F12" s="694"/>
      <c r="G12" s="674"/>
      <c r="H12" s="674"/>
      <c r="I12" s="674"/>
      <c r="J12" s="674"/>
      <c r="K12" s="674"/>
      <c r="L12" s="674"/>
      <c r="M12" s="674"/>
      <c r="N12" s="362">
        <f t="shared" si="0"/>
        <v>0</v>
      </c>
      <c r="O12" s="674"/>
      <c r="P12" s="196"/>
    </row>
    <row r="13" spans="1:16" ht="15" customHeight="1" x14ac:dyDescent="0.2">
      <c r="A13" s="158"/>
      <c r="B13" s="693"/>
      <c r="C13" s="145" t="s">
        <v>0</v>
      </c>
      <c r="D13" s="146" t="s">
        <v>0</v>
      </c>
      <c r="E13" s="674"/>
      <c r="F13" s="694"/>
      <c r="G13" s="674"/>
      <c r="H13" s="674"/>
      <c r="I13" s="674"/>
      <c r="J13" s="674"/>
      <c r="K13" s="674"/>
      <c r="L13" s="674"/>
      <c r="M13" s="674"/>
      <c r="N13" s="362">
        <f t="shared" si="0"/>
        <v>0</v>
      </c>
      <c r="O13" s="674"/>
      <c r="P13" s="196"/>
    </row>
    <row r="14" spans="1:16" ht="15" customHeight="1" x14ac:dyDescent="0.2">
      <c r="A14" s="158"/>
      <c r="B14" s="693"/>
      <c r="C14" s="145" t="s">
        <v>0</v>
      </c>
      <c r="D14" s="146" t="s">
        <v>0</v>
      </c>
      <c r="E14" s="674"/>
      <c r="F14" s="694"/>
      <c r="G14" s="674"/>
      <c r="H14" s="674"/>
      <c r="I14" s="674"/>
      <c r="J14" s="674"/>
      <c r="K14" s="674"/>
      <c r="L14" s="674"/>
      <c r="M14" s="674"/>
      <c r="N14" s="362">
        <f t="shared" si="0"/>
        <v>0</v>
      </c>
      <c r="O14" s="674"/>
      <c r="P14" s="196"/>
    </row>
    <row r="15" spans="1:16" ht="15" customHeight="1" x14ac:dyDescent="0.2">
      <c r="A15" s="158"/>
      <c r="B15" s="693"/>
      <c r="C15" s="145" t="s">
        <v>0</v>
      </c>
      <c r="D15" s="146" t="s">
        <v>0</v>
      </c>
      <c r="E15" s="674"/>
      <c r="F15" s="694"/>
      <c r="G15" s="674"/>
      <c r="H15" s="674"/>
      <c r="I15" s="674"/>
      <c r="J15" s="674"/>
      <c r="K15" s="674"/>
      <c r="L15" s="674"/>
      <c r="M15" s="674"/>
      <c r="N15" s="362">
        <f t="shared" si="0"/>
        <v>0</v>
      </c>
      <c r="O15" s="674"/>
      <c r="P15" s="196"/>
    </row>
    <row r="16" spans="1:16" ht="15" customHeight="1" x14ac:dyDescent="0.2">
      <c r="A16" s="158"/>
      <c r="B16" s="693"/>
      <c r="C16" s="145" t="s">
        <v>0</v>
      </c>
      <c r="D16" s="146" t="s">
        <v>0</v>
      </c>
      <c r="E16" s="674"/>
      <c r="F16" s="694"/>
      <c r="G16" s="674"/>
      <c r="H16" s="674"/>
      <c r="I16" s="674"/>
      <c r="J16" s="674"/>
      <c r="K16" s="674"/>
      <c r="L16" s="674"/>
      <c r="M16" s="674"/>
      <c r="N16" s="362">
        <f t="shared" si="0"/>
        <v>0</v>
      </c>
      <c r="O16" s="674"/>
      <c r="P16" s="196"/>
    </row>
    <row r="17" spans="1:16" ht="15" customHeight="1" x14ac:dyDescent="0.2">
      <c r="A17" s="158"/>
      <c r="B17" s="693"/>
      <c r="C17" s="145" t="s">
        <v>0</v>
      </c>
      <c r="D17" s="146" t="s">
        <v>0</v>
      </c>
      <c r="E17" s="674"/>
      <c r="F17" s="694"/>
      <c r="G17" s="674"/>
      <c r="H17" s="674"/>
      <c r="I17" s="674"/>
      <c r="J17" s="674"/>
      <c r="K17" s="674"/>
      <c r="L17" s="674"/>
      <c r="M17" s="674"/>
      <c r="N17" s="362">
        <f t="shared" si="0"/>
        <v>0</v>
      </c>
      <c r="O17" s="674"/>
      <c r="P17" s="196"/>
    </row>
    <row r="18" spans="1:16" ht="15" customHeight="1" x14ac:dyDescent="0.2">
      <c r="A18" s="158"/>
      <c r="B18" s="693"/>
      <c r="C18" s="145" t="s">
        <v>0</v>
      </c>
      <c r="D18" s="146" t="s">
        <v>0</v>
      </c>
      <c r="E18" s="674"/>
      <c r="F18" s="694"/>
      <c r="G18" s="674"/>
      <c r="H18" s="674"/>
      <c r="I18" s="674"/>
      <c r="J18" s="674"/>
      <c r="K18" s="674"/>
      <c r="L18" s="674"/>
      <c r="M18" s="674"/>
      <c r="N18" s="362">
        <f t="shared" si="0"/>
        <v>0</v>
      </c>
      <c r="O18" s="674"/>
      <c r="P18" s="196"/>
    </row>
    <row r="19" spans="1:16" ht="15" customHeight="1" x14ac:dyDescent="0.2">
      <c r="A19" s="158"/>
      <c r="B19" s="693"/>
      <c r="C19" s="145" t="s">
        <v>0</v>
      </c>
      <c r="D19" s="146" t="s">
        <v>0</v>
      </c>
      <c r="E19" s="674"/>
      <c r="F19" s="694"/>
      <c r="G19" s="674"/>
      <c r="H19" s="674"/>
      <c r="I19" s="674"/>
      <c r="J19" s="674"/>
      <c r="K19" s="674"/>
      <c r="L19" s="674"/>
      <c r="M19" s="674"/>
      <c r="N19" s="362">
        <f t="shared" si="0"/>
        <v>0</v>
      </c>
      <c r="O19" s="674"/>
      <c r="P19" s="196"/>
    </row>
    <row r="20" spans="1:16" ht="15" customHeight="1" x14ac:dyDescent="0.2">
      <c r="A20" s="158"/>
      <c r="B20" s="693"/>
      <c r="C20" s="145" t="s">
        <v>0</v>
      </c>
      <c r="D20" s="146" t="s">
        <v>0</v>
      </c>
      <c r="E20" s="674"/>
      <c r="F20" s="694"/>
      <c r="G20" s="674"/>
      <c r="H20" s="674"/>
      <c r="I20" s="674"/>
      <c r="J20" s="674"/>
      <c r="K20" s="674"/>
      <c r="L20" s="674"/>
      <c r="M20" s="674"/>
      <c r="N20" s="362">
        <f t="shared" si="0"/>
        <v>0</v>
      </c>
      <c r="O20" s="674"/>
      <c r="P20" s="196"/>
    </row>
    <row r="21" spans="1:16" ht="15" customHeight="1" x14ac:dyDescent="0.2">
      <c r="A21" s="158"/>
      <c r="B21" s="693"/>
      <c r="C21" s="145" t="s">
        <v>0</v>
      </c>
      <c r="D21" s="146" t="s">
        <v>0</v>
      </c>
      <c r="E21" s="674"/>
      <c r="F21" s="694"/>
      <c r="G21" s="674"/>
      <c r="H21" s="674"/>
      <c r="I21" s="674"/>
      <c r="J21" s="674"/>
      <c r="K21" s="674"/>
      <c r="L21" s="674"/>
      <c r="M21" s="674"/>
      <c r="N21" s="362">
        <f t="shared" si="0"/>
        <v>0</v>
      </c>
      <c r="O21" s="674"/>
      <c r="P21" s="196"/>
    </row>
    <row r="22" spans="1:16" ht="15" customHeight="1" x14ac:dyDescent="0.2">
      <c r="A22" s="158"/>
      <c r="B22" s="693"/>
      <c r="C22" s="145" t="s">
        <v>0</v>
      </c>
      <c r="D22" s="146" t="s">
        <v>0</v>
      </c>
      <c r="E22" s="674"/>
      <c r="F22" s="694"/>
      <c r="G22" s="674"/>
      <c r="H22" s="674"/>
      <c r="I22" s="674"/>
      <c r="J22" s="674"/>
      <c r="K22" s="674"/>
      <c r="L22" s="674"/>
      <c r="M22" s="674"/>
      <c r="N22" s="362">
        <f t="shared" si="0"/>
        <v>0</v>
      </c>
      <c r="O22" s="674"/>
      <c r="P22" s="196"/>
    </row>
    <row r="23" spans="1:16" ht="15" customHeight="1" x14ac:dyDescent="0.2">
      <c r="A23" s="158"/>
      <c r="B23" s="693"/>
      <c r="C23" s="145" t="s">
        <v>0</v>
      </c>
      <c r="D23" s="146" t="s">
        <v>0</v>
      </c>
      <c r="E23" s="674"/>
      <c r="F23" s="694"/>
      <c r="G23" s="674"/>
      <c r="H23" s="674"/>
      <c r="I23" s="674"/>
      <c r="J23" s="674"/>
      <c r="K23" s="674"/>
      <c r="L23" s="674"/>
      <c r="M23" s="674"/>
      <c r="N23" s="362">
        <f t="shared" si="0"/>
        <v>0</v>
      </c>
      <c r="O23" s="674"/>
      <c r="P23" s="196"/>
    </row>
    <row r="24" spans="1:16" ht="15" customHeight="1" x14ac:dyDescent="0.2">
      <c r="A24" s="158"/>
      <c r="B24" s="693"/>
      <c r="C24" s="145" t="s">
        <v>0</v>
      </c>
      <c r="D24" s="146" t="s">
        <v>0</v>
      </c>
      <c r="E24" s="674"/>
      <c r="F24" s="694"/>
      <c r="G24" s="674"/>
      <c r="H24" s="674"/>
      <c r="I24" s="674"/>
      <c r="J24" s="674"/>
      <c r="K24" s="674"/>
      <c r="L24" s="674"/>
      <c r="M24" s="674"/>
      <c r="N24" s="362">
        <f t="shared" si="0"/>
        <v>0</v>
      </c>
      <c r="O24" s="674"/>
      <c r="P24" s="196"/>
    </row>
    <row r="25" spans="1:16" ht="15" customHeight="1" x14ac:dyDescent="0.2">
      <c r="A25" s="158"/>
      <c r="B25" s="693"/>
      <c r="C25" s="145" t="s">
        <v>0</v>
      </c>
      <c r="D25" s="146" t="s">
        <v>0</v>
      </c>
      <c r="E25" s="674"/>
      <c r="F25" s="694"/>
      <c r="G25" s="674"/>
      <c r="H25" s="674"/>
      <c r="I25" s="674"/>
      <c r="J25" s="674"/>
      <c r="K25" s="674"/>
      <c r="L25" s="674"/>
      <c r="M25" s="674"/>
      <c r="N25" s="362">
        <f t="shared" si="0"/>
        <v>0</v>
      </c>
      <c r="O25" s="674"/>
      <c r="P25" s="196"/>
    </row>
    <row r="26" spans="1:16" ht="15" customHeight="1" x14ac:dyDescent="0.2">
      <c r="A26" s="158"/>
      <c r="B26" s="693"/>
      <c r="C26" s="145" t="s">
        <v>0</v>
      </c>
      <c r="D26" s="146" t="s">
        <v>0</v>
      </c>
      <c r="E26" s="674"/>
      <c r="F26" s="694"/>
      <c r="G26" s="674"/>
      <c r="H26" s="674"/>
      <c r="I26" s="674"/>
      <c r="J26" s="674"/>
      <c r="K26" s="674"/>
      <c r="L26" s="674"/>
      <c r="M26" s="674"/>
      <c r="N26" s="362">
        <f t="shared" si="0"/>
        <v>0</v>
      </c>
      <c r="O26" s="674"/>
      <c r="P26" s="196"/>
    </row>
    <row r="27" spans="1:16" ht="15" customHeight="1" x14ac:dyDescent="0.2">
      <c r="A27" s="158"/>
      <c r="B27" s="693"/>
      <c r="C27" s="145" t="s">
        <v>0</v>
      </c>
      <c r="D27" s="146" t="s">
        <v>0</v>
      </c>
      <c r="E27" s="674"/>
      <c r="F27" s="694"/>
      <c r="G27" s="674"/>
      <c r="H27" s="674"/>
      <c r="I27" s="674"/>
      <c r="J27" s="674"/>
      <c r="K27" s="674"/>
      <c r="L27" s="674"/>
      <c r="M27" s="674"/>
      <c r="N27" s="362">
        <f t="shared" si="0"/>
        <v>0</v>
      </c>
      <c r="O27" s="674"/>
      <c r="P27" s="196"/>
    </row>
    <row r="28" spans="1:16" ht="15" customHeight="1" x14ac:dyDescent="0.2">
      <c r="A28" s="158"/>
      <c r="B28" s="693"/>
      <c r="C28" s="145" t="s">
        <v>0</v>
      </c>
      <c r="D28" s="146" t="s">
        <v>0</v>
      </c>
      <c r="E28" s="674"/>
      <c r="F28" s="694"/>
      <c r="G28" s="674"/>
      <c r="H28" s="674"/>
      <c r="I28" s="674"/>
      <c r="J28" s="674"/>
      <c r="K28" s="674"/>
      <c r="L28" s="674"/>
      <c r="M28" s="674"/>
      <c r="N28" s="362">
        <f t="shared" si="0"/>
        <v>0</v>
      </c>
      <c r="O28" s="674"/>
      <c r="P28" s="196"/>
    </row>
    <row r="29" spans="1:16" ht="15" customHeight="1" x14ac:dyDescent="0.2">
      <c r="A29" s="158"/>
      <c r="B29" s="693"/>
      <c r="C29" s="145" t="s">
        <v>0</v>
      </c>
      <c r="D29" s="146" t="s">
        <v>0</v>
      </c>
      <c r="E29" s="674"/>
      <c r="F29" s="694"/>
      <c r="G29" s="674"/>
      <c r="H29" s="674"/>
      <c r="I29" s="674"/>
      <c r="J29" s="674"/>
      <c r="K29" s="674"/>
      <c r="L29" s="674"/>
      <c r="M29" s="674"/>
      <c r="N29" s="362">
        <f t="shared" si="0"/>
        <v>0</v>
      </c>
      <c r="O29" s="674"/>
      <c r="P29" s="196"/>
    </row>
    <row r="30" spans="1:16" ht="15" customHeight="1" x14ac:dyDescent="0.2">
      <c r="A30" s="158"/>
      <c r="B30" s="693"/>
      <c r="C30" s="145" t="s">
        <v>0</v>
      </c>
      <c r="D30" s="146" t="s">
        <v>0</v>
      </c>
      <c r="E30" s="674"/>
      <c r="F30" s="694"/>
      <c r="G30" s="674"/>
      <c r="H30" s="674"/>
      <c r="I30" s="674"/>
      <c r="J30" s="674"/>
      <c r="K30" s="674"/>
      <c r="L30" s="674"/>
      <c r="M30" s="674"/>
      <c r="N30" s="362">
        <f t="shared" si="0"/>
        <v>0</v>
      </c>
      <c r="O30" s="674"/>
      <c r="P30" s="196"/>
    </row>
    <row r="31" spans="1:16" ht="15" customHeight="1" x14ac:dyDescent="0.2">
      <c r="A31" s="158"/>
      <c r="B31" s="693"/>
      <c r="C31" s="145" t="s">
        <v>0</v>
      </c>
      <c r="D31" s="146" t="s">
        <v>0</v>
      </c>
      <c r="E31" s="674"/>
      <c r="F31" s="694"/>
      <c r="G31" s="674"/>
      <c r="H31" s="674"/>
      <c r="I31" s="674"/>
      <c r="J31" s="674"/>
      <c r="K31" s="674"/>
      <c r="L31" s="674"/>
      <c r="M31" s="674"/>
      <c r="N31" s="362">
        <f t="shared" si="0"/>
        <v>0</v>
      </c>
      <c r="O31" s="674"/>
      <c r="P31" s="196"/>
    </row>
    <row r="32" spans="1:16" ht="15" customHeight="1" x14ac:dyDescent="0.2">
      <c r="A32" s="158"/>
      <c r="B32" s="693"/>
      <c r="C32" s="145" t="s">
        <v>0</v>
      </c>
      <c r="D32" s="146" t="s">
        <v>0</v>
      </c>
      <c r="E32" s="674"/>
      <c r="F32" s="694"/>
      <c r="G32" s="674"/>
      <c r="H32" s="674"/>
      <c r="I32" s="674"/>
      <c r="J32" s="674"/>
      <c r="K32" s="674"/>
      <c r="L32" s="674"/>
      <c r="M32" s="674"/>
      <c r="N32" s="362">
        <f t="shared" si="0"/>
        <v>0</v>
      </c>
      <c r="O32" s="674"/>
      <c r="P32" s="196"/>
    </row>
    <row r="33" spans="1:16" ht="15" customHeight="1" x14ac:dyDescent="0.2">
      <c r="A33" s="158"/>
      <c r="B33" s="693"/>
      <c r="C33" s="145" t="s">
        <v>0</v>
      </c>
      <c r="D33" s="146" t="s">
        <v>0</v>
      </c>
      <c r="E33" s="674"/>
      <c r="F33" s="694"/>
      <c r="G33" s="674"/>
      <c r="H33" s="674"/>
      <c r="I33" s="674"/>
      <c r="J33" s="674"/>
      <c r="K33" s="674"/>
      <c r="L33" s="674"/>
      <c r="M33" s="674"/>
      <c r="N33" s="362">
        <f t="shared" si="0"/>
        <v>0</v>
      </c>
      <c r="O33" s="674"/>
      <c r="P33" s="196"/>
    </row>
    <row r="34" spans="1:16" ht="15" customHeight="1" x14ac:dyDescent="0.2">
      <c r="A34" s="158"/>
      <c r="B34" s="693"/>
      <c r="C34" s="145" t="s">
        <v>0</v>
      </c>
      <c r="D34" s="146" t="s">
        <v>0</v>
      </c>
      <c r="E34" s="674"/>
      <c r="F34" s="694"/>
      <c r="G34" s="674"/>
      <c r="H34" s="674"/>
      <c r="I34" s="674"/>
      <c r="J34" s="674"/>
      <c r="K34" s="674"/>
      <c r="L34" s="674"/>
      <c r="M34" s="674"/>
      <c r="N34" s="362">
        <f t="shared" si="0"/>
        <v>0</v>
      </c>
      <c r="O34" s="674"/>
      <c r="P34" s="196"/>
    </row>
    <row r="35" spans="1:16" ht="15" customHeight="1" x14ac:dyDescent="0.2">
      <c r="A35" s="158"/>
      <c r="B35" s="693"/>
      <c r="C35" s="145" t="s">
        <v>0</v>
      </c>
      <c r="D35" s="146" t="s">
        <v>0</v>
      </c>
      <c r="E35" s="674"/>
      <c r="F35" s="694"/>
      <c r="G35" s="674"/>
      <c r="H35" s="674"/>
      <c r="I35" s="674"/>
      <c r="J35" s="674"/>
      <c r="K35" s="674"/>
      <c r="L35" s="674"/>
      <c r="M35" s="674"/>
      <c r="N35" s="362">
        <f t="shared" si="0"/>
        <v>0</v>
      </c>
      <c r="O35" s="674"/>
      <c r="P35" s="196"/>
    </row>
    <row r="36" spans="1:16" ht="15" customHeight="1" x14ac:dyDescent="0.2">
      <c r="A36" s="158"/>
      <c r="B36" s="693"/>
      <c r="C36" s="145" t="s">
        <v>0</v>
      </c>
      <c r="D36" s="146" t="s">
        <v>0</v>
      </c>
      <c r="E36" s="674"/>
      <c r="F36" s="694"/>
      <c r="G36" s="674"/>
      <c r="H36" s="674"/>
      <c r="I36" s="674"/>
      <c r="J36" s="674"/>
      <c r="K36" s="674"/>
      <c r="L36" s="674"/>
      <c r="M36" s="674"/>
      <c r="N36" s="362">
        <f t="shared" si="0"/>
        <v>0</v>
      </c>
      <c r="O36" s="674"/>
      <c r="P36" s="196"/>
    </row>
    <row r="37" spans="1:16" ht="15" customHeight="1" x14ac:dyDescent="0.2">
      <c r="A37" s="158"/>
      <c r="B37" s="693"/>
      <c r="C37" s="145" t="s">
        <v>0</v>
      </c>
      <c r="D37" s="146" t="s">
        <v>0</v>
      </c>
      <c r="E37" s="674"/>
      <c r="F37" s="694"/>
      <c r="G37" s="674"/>
      <c r="H37" s="674"/>
      <c r="I37" s="674"/>
      <c r="J37" s="674"/>
      <c r="K37" s="674"/>
      <c r="L37" s="674"/>
      <c r="M37" s="674"/>
      <c r="N37" s="362">
        <f t="shared" si="0"/>
        <v>0</v>
      </c>
      <c r="O37" s="674"/>
      <c r="P37" s="196"/>
    </row>
    <row r="38" spans="1:16" ht="15" customHeight="1" x14ac:dyDescent="0.2">
      <c r="A38" s="158"/>
      <c r="B38" s="693"/>
      <c r="C38" s="145" t="s">
        <v>0</v>
      </c>
      <c r="D38" s="146" t="s">
        <v>0</v>
      </c>
      <c r="E38" s="674"/>
      <c r="F38" s="694"/>
      <c r="G38" s="674"/>
      <c r="H38" s="674"/>
      <c r="I38" s="674"/>
      <c r="J38" s="674"/>
      <c r="K38" s="674"/>
      <c r="L38" s="674"/>
      <c r="M38" s="674"/>
      <c r="N38" s="362">
        <f t="shared" si="0"/>
        <v>0</v>
      </c>
      <c r="O38" s="674"/>
      <c r="P38" s="196"/>
    </row>
    <row r="39" spans="1:16" ht="15" customHeight="1" x14ac:dyDescent="0.2">
      <c r="A39" s="158"/>
      <c r="B39" s="693"/>
      <c r="C39" s="145" t="s">
        <v>0</v>
      </c>
      <c r="D39" s="146" t="s">
        <v>0</v>
      </c>
      <c r="E39" s="674"/>
      <c r="F39" s="694"/>
      <c r="G39" s="674"/>
      <c r="H39" s="674"/>
      <c r="I39" s="674"/>
      <c r="J39" s="674"/>
      <c r="K39" s="674"/>
      <c r="L39" s="674"/>
      <c r="M39" s="674"/>
      <c r="N39" s="362">
        <f t="shared" si="0"/>
        <v>0</v>
      </c>
      <c r="O39" s="674"/>
      <c r="P39" s="196"/>
    </row>
    <row r="40" spans="1:16" ht="15" customHeight="1" x14ac:dyDescent="0.2">
      <c r="A40" s="158"/>
      <c r="B40" s="693"/>
      <c r="C40" s="145" t="s">
        <v>0</v>
      </c>
      <c r="D40" s="146" t="s">
        <v>0</v>
      </c>
      <c r="E40" s="674"/>
      <c r="F40" s="694"/>
      <c r="G40" s="674"/>
      <c r="H40" s="674"/>
      <c r="I40" s="674"/>
      <c r="J40" s="674"/>
      <c r="K40" s="674"/>
      <c r="L40" s="674"/>
      <c r="M40" s="674"/>
      <c r="N40" s="362">
        <f t="shared" si="0"/>
        <v>0</v>
      </c>
      <c r="O40" s="674"/>
      <c r="P40" s="196"/>
    </row>
    <row r="41" spans="1:16" ht="15" customHeight="1" x14ac:dyDescent="0.2">
      <c r="A41" s="158"/>
      <c r="B41" s="693"/>
      <c r="C41" s="145" t="s">
        <v>0</v>
      </c>
      <c r="D41" s="146" t="s">
        <v>0</v>
      </c>
      <c r="E41" s="674"/>
      <c r="F41" s="694"/>
      <c r="G41" s="674"/>
      <c r="H41" s="674"/>
      <c r="I41" s="674"/>
      <c r="J41" s="674"/>
      <c r="K41" s="674"/>
      <c r="L41" s="674"/>
      <c r="M41" s="674"/>
      <c r="N41" s="362">
        <f t="shared" si="0"/>
        <v>0</v>
      </c>
      <c r="O41" s="674"/>
      <c r="P41" s="196"/>
    </row>
    <row r="42" spans="1:16" ht="15" customHeight="1" x14ac:dyDescent="0.2">
      <c r="A42" s="158"/>
      <c r="B42" s="693"/>
      <c r="C42" s="145" t="s">
        <v>0</v>
      </c>
      <c r="D42" s="146" t="s">
        <v>0</v>
      </c>
      <c r="E42" s="674"/>
      <c r="F42" s="694"/>
      <c r="G42" s="674"/>
      <c r="H42" s="674"/>
      <c r="I42" s="674"/>
      <c r="J42" s="674"/>
      <c r="K42" s="674"/>
      <c r="L42" s="674"/>
      <c r="M42" s="674"/>
      <c r="N42" s="362">
        <f t="shared" si="0"/>
        <v>0</v>
      </c>
      <c r="O42" s="674"/>
      <c r="P42" s="196"/>
    </row>
    <row r="43" spans="1:16" ht="15" customHeight="1" x14ac:dyDescent="0.2">
      <c r="A43" s="158"/>
      <c r="B43" s="693"/>
      <c r="C43" s="145" t="s">
        <v>0</v>
      </c>
      <c r="D43" s="146" t="s">
        <v>0</v>
      </c>
      <c r="E43" s="674"/>
      <c r="F43" s="694"/>
      <c r="G43" s="674"/>
      <c r="H43" s="674"/>
      <c r="I43" s="674"/>
      <c r="J43" s="674"/>
      <c r="K43" s="674"/>
      <c r="L43" s="674"/>
      <c r="M43" s="674"/>
      <c r="N43" s="362">
        <f t="shared" si="0"/>
        <v>0</v>
      </c>
      <c r="O43" s="674"/>
      <c r="P43" s="196"/>
    </row>
    <row r="44" spans="1:16" ht="15" customHeight="1" x14ac:dyDescent="0.2">
      <c r="A44" s="158"/>
      <c r="B44" s="693"/>
      <c r="C44" s="145" t="s">
        <v>0</v>
      </c>
      <c r="D44" s="146" t="s">
        <v>0</v>
      </c>
      <c r="E44" s="674"/>
      <c r="F44" s="694"/>
      <c r="G44" s="674"/>
      <c r="H44" s="674"/>
      <c r="I44" s="674"/>
      <c r="J44" s="674"/>
      <c r="K44" s="674"/>
      <c r="L44" s="674"/>
      <c r="M44" s="674"/>
      <c r="N44" s="362">
        <f t="shared" si="0"/>
        <v>0</v>
      </c>
      <c r="O44" s="674"/>
      <c r="P44" s="196"/>
    </row>
    <row r="45" spans="1:16" ht="15" customHeight="1" x14ac:dyDescent="0.2">
      <c r="A45" s="158"/>
      <c r="B45" s="693"/>
      <c r="C45" s="145" t="s">
        <v>0</v>
      </c>
      <c r="D45" s="146" t="s">
        <v>0</v>
      </c>
      <c r="E45" s="674"/>
      <c r="F45" s="694"/>
      <c r="G45" s="674"/>
      <c r="H45" s="674"/>
      <c r="I45" s="674"/>
      <c r="J45" s="674"/>
      <c r="K45" s="674"/>
      <c r="L45" s="674"/>
      <c r="M45" s="674"/>
      <c r="N45" s="362">
        <f t="shared" si="0"/>
        <v>0</v>
      </c>
      <c r="O45" s="674"/>
      <c r="P45" s="196"/>
    </row>
    <row r="46" spans="1:16" ht="15" customHeight="1" x14ac:dyDescent="0.2">
      <c r="A46" s="158"/>
      <c r="B46" s="693"/>
      <c r="C46" s="145" t="s">
        <v>0</v>
      </c>
      <c r="D46" s="146" t="s">
        <v>0</v>
      </c>
      <c r="E46" s="674"/>
      <c r="F46" s="694"/>
      <c r="G46" s="674"/>
      <c r="H46" s="674"/>
      <c r="I46" s="674"/>
      <c r="J46" s="674"/>
      <c r="K46" s="674"/>
      <c r="L46" s="674"/>
      <c r="M46" s="674"/>
      <c r="N46" s="362">
        <f t="shared" si="0"/>
        <v>0</v>
      </c>
      <c r="O46" s="674"/>
      <c r="P46" s="196"/>
    </row>
    <row r="47" spans="1:16" ht="15" customHeight="1" x14ac:dyDescent="0.2">
      <c r="A47" s="158"/>
      <c r="B47" s="693"/>
      <c r="C47" s="145" t="s">
        <v>0</v>
      </c>
      <c r="D47" s="146" t="s">
        <v>0</v>
      </c>
      <c r="E47" s="674"/>
      <c r="F47" s="694"/>
      <c r="G47" s="674"/>
      <c r="H47" s="674"/>
      <c r="I47" s="674"/>
      <c r="J47" s="674"/>
      <c r="K47" s="674"/>
      <c r="L47" s="674"/>
      <c r="M47" s="674"/>
      <c r="N47" s="362">
        <f t="shared" si="0"/>
        <v>0</v>
      </c>
      <c r="O47" s="674"/>
      <c r="P47" s="196"/>
    </row>
    <row r="48" spans="1:16" ht="15" customHeight="1" x14ac:dyDescent="0.2">
      <c r="A48" s="158"/>
      <c r="B48" s="693"/>
      <c r="C48" s="145" t="s">
        <v>0</v>
      </c>
      <c r="D48" s="146" t="s">
        <v>0</v>
      </c>
      <c r="E48" s="674"/>
      <c r="F48" s="694"/>
      <c r="G48" s="674"/>
      <c r="H48" s="674"/>
      <c r="I48" s="674"/>
      <c r="J48" s="674"/>
      <c r="K48" s="674"/>
      <c r="L48" s="674"/>
      <c r="M48" s="674"/>
      <c r="N48" s="362">
        <f t="shared" si="0"/>
        <v>0</v>
      </c>
      <c r="O48" s="674"/>
      <c r="P48" s="196"/>
    </row>
    <row r="49" spans="1:16" ht="15" customHeight="1" x14ac:dyDescent="0.2">
      <c r="A49" s="158"/>
      <c r="B49" s="693"/>
      <c r="C49" s="145" t="s">
        <v>0</v>
      </c>
      <c r="D49" s="146" t="s">
        <v>0</v>
      </c>
      <c r="E49" s="674"/>
      <c r="F49" s="694"/>
      <c r="G49" s="674"/>
      <c r="H49" s="674"/>
      <c r="I49" s="674"/>
      <c r="J49" s="674"/>
      <c r="K49" s="674"/>
      <c r="L49" s="674"/>
      <c r="M49" s="674"/>
      <c r="N49" s="362">
        <f t="shared" si="0"/>
        <v>0</v>
      </c>
      <c r="O49" s="674"/>
      <c r="P49" s="196"/>
    </row>
    <row r="50" spans="1:16" ht="15" customHeight="1" x14ac:dyDescent="0.2">
      <c r="A50" s="158"/>
      <c r="B50" s="693"/>
      <c r="C50" s="145" t="s">
        <v>0</v>
      </c>
      <c r="D50" s="146" t="s">
        <v>0</v>
      </c>
      <c r="E50" s="674"/>
      <c r="F50" s="694"/>
      <c r="G50" s="674"/>
      <c r="H50" s="674"/>
      <c r="I50" s="674"/>
      <c r="J50" s="674"/>
      <c r="K50" s="674"/>
      <c r="L50" s="674"/>
      <c r="M50" s="674"/>
      <c r="N50" s="362">
        <f t="shared" si="0"/>
        <v>0</v>
      </c>
      <c r="O50" s="674"/>
      <c r="P50" s="196"/>
    </row>
    <row r="51" spans="1:16" ht="15" customHeight="1" x14ac:dyDescent="0.2">
      <c r="A51" s="158"/>
      <c r="B51" s="693"/>
      <c r="C51" s="145" t="s">
        <v>0</v>
      </c>
      <c r="D51" s="146" t="s">
        <v>0</v>
      </c>
      <c r="E51" s="674"/>
      <c r="F51" s="694"/>
      <c r="G51" s="674"/>
      <c r="H51" s="674"/>
      <c r="I51" s="674"/>
      <c r="J51" s="674"/>
      <c r="K51" s="674"/>
      <c r="L51" s="674"/>
      <c r="M51" s="674"/>
      <c r="N51" s="362">
        <f t="shared" si="0"/>
        <v>0</v>
      </c>
      <c r="O51" s="674"/>
      <c r="P51" s="196"/>
    </row>
    <row r="52" spans="1:16" ht="15" customHeight="1" x14ac:dyDescent="0.2">
      <c r="A52" s="158"/>
      <c r="B52" s="693"/>
      <c r="C52" s="145" t="s">
        <v>0</v>
      </c>
      <c r="D52" s="146" t="s">
        <v>0</v>
      </c>
      <c r="E52" s="674"/>
      <c r="F52" s="694"/>
      <c r="G52" s="674"/>
      <c r="H52" s="674"/>
      <c r="I52" s="674"/>
      <c r="J52" s="674"/>
      <c r="K52" s="674"/>
      <c r="L52" s="674"/>
      <c r="M52" s="674"/>
      <c r="N52" s="362">
        <f t="shared" si="0"/>
        <v>0</v>
      </c>
      <c r="O52" s="674"/>
      <c r="P52" s="196"/>
    </row>
    <row r="53" spans="1:16" ht="15" customHeight="1" x14ac:dyDescent="0.2">
      <c r="A53" s="158"/>
      <c r="B53" s="693"/>
      <c r="C53" s="145" t="s">
        <v>0</v>
      </c>
      <c r="D53" s="146" t="s">
        <v>0</v>
      </c>
      <c r="E53" s="674"/>
      <c r="F53" s="694"/>
      <c r="G53" s="674"/>
      <c r="H53" s="674"/>
      <c r="I53" s="674"/>
      <c r="J53" s="674"/>
      <c r="K53" s="674"/>
      <c r="L53" s="674"/>
      <c r="M53" s="674"/>
      <c r="N53" s="362">
        <f t="shared" si="0"/>
        <v>0</v>
      </c>
      <c r="O53" s="674"/>
      <c r="P53" s="196"/>
    </row>
    <row r="54" spans="1:16" ht="15" customHeight="1" x14ac:dyDescent="0.2">
      <c r="A54" s="158"/>
      <c r="B54" s="693"/>
      <c r="C54" s="145" t="s">
        <v>0</v>
      </c>
      <c r="D54" s="146" t="s">
        <v>0</v>
      </c>
      <c r="E54" s="674"/>
      <c r="F54" s="694"/>
      <c r="G54" s="674"/>
      <c r="H54" s="674"/>
      <c r="I54" s="674"/>
      <c r="J54" s="674"/>
      <c r="K54" s="674"/>
      <c r="L54" s="674"/>
      <c r="M54" s="674"/>
      <c r="N54" s="362">
        <f t="shared" si="0"/>
        <v>0</v>
      </c>
      <c r="O54" s="674"/>
      <c r="P54" s="196"/>
    </row>
    <row r="55" spans="1:16" ht="15" customHeight="1" x14ac:dyDescent="0.2">
      <c r="A55" s="158"/>
      <c r="B55" s="693"/>
      <c r="C55" s="145" t="s">
        <v>0</v>
      </c>
      <c r="D55" s="146" t="s">
        <v>0</v>
      </c>
      <c r="E55" s="674"/>
      <c r="F55" s="694"/>
      <c r="G55" s="674"/>
      <c r="H55" s="674"/>
      <c r="I55" s="674"/>
      <c r="J55" s="674"/>
      <c r="K55" s="674"/>
      <c r="L55" s="674"/>
      <c r="M55" s="674"/>
      <c r="N55" s="362">
        <f t="shared" si="0"/>
        <v>0</v>
      </c>
      <c r="O55" s="674"/>
      <c r="P55" s="196"/>
    </row>
    <row r="56" spans="1:16" ht="15" customHeight="1" x14ac:dyDescent="0.2">
      <c r="A56" s="158"/>
      <c r="B56" s="693"/>
      <c r="C56" s="145" t="s">
        <v>0</v>
      </c>
      <c r="D56" s="146" t="s">
        <v>0</v>
      </c>
      <c r="E56" s="674"/>
      <c r="F56" s="694"/>
      <c r="G56" s="674"/>
      <c r="H56" s="674"/>
      <c r="I56" s="674"/>
      <c r="J56" s="674"/>
      <c r="K56" s="674"/>
      <c r="L56" s="674"/>
      <c r="M56" s="674"/>
      <c r="N56" s="362">
        <f t="shared" si="0"/>
        <v>0</v>
      </c>
      <c r="O56" s="674"/>
      <c r="P56" s="196"/>
    </row>
    <row r="57" spans="1:16" ht="15" customHeight="1" x14ac:dyDescent="0.2">
      <c r="A57" s="158"/>
      <c r="B57" s="693"/>
      <c r="C57" s="145" t="s">
        <v>0</v>
      </c>
      <c r="D57" s="146" t="s">
        <v>0</v>
      </c>
      <c r="E57" s="674"/>
      <c r="F57" s="694"/>
      <c r="G57" s="674"/>
      <c r="H57" s="674"/>
      <c r="I57" s="674"/>
      <c r="J57" s="674"/>
      <c r="K57" s="674"/>
      <c r="L57" s="674"/>
      <c r="M57" s="674"/>
      <c r="N57" s="362">
        <f t="shared" si="0"/>
        <v>0</v>
      </c>
      <c r="O57" s="674"/>
      <c r="P57" s="196"/>
    </row>
    <row r="58" spans="1:16" ht="15" customHeight="1" x14ac:dyDescent="0.2">
      <c r="A58" s="158"/>
      <c r="B58" s="693"/>
      <c r="C58" s="145" t="s">
        <v>0</v>
      </c>
      <c r="D58" s="146" t="s">
        <v>0</v>
      </c>
      <c r="E58" s="674"/>
      <c r="F58" s="694"/>
      <c r="G58" s="674"/>
      <c r="H58" s="674"/>
      <c r="I58" s="674"/>
      <c r="J58" s="674"/>
      <c r="K58" s="674"/>
      <c r="L58" s="674"/>
      <c r="M58" s="674"/>
      <c r="N58" s="362">
        <f t="shared" si="0"/>
        <v>0</v>
      </c>
      <c r="O58" s="674"/>
      <c r="P58" s="196"/>
    </row>
    <row r="59" spans="1:16" ht="15" customHeight="1" x14ac:dyDescent="0.2">
      <c r="A59" s="158"/>
      <c r="B59" s="693"/>
      <c r="C59" s="145" t="s">
        <v>0</v>
      </c>
      <c r="D59" s="146" t="s">
        <v>0</v>
      </c>
      <c r="E59" s="674"/>
      <c r="F59" s="694"/>
      <c r="G59" s="674"/>
      <c r="H59" s="674"/>
      <c r="I59" s="674"/>
      <c r="J59" s="674"/>
      <c r="K59" s="674"/>
      <c r="L59" s="674"/>
      <c r="M59" s="674"/>
      <c r="N59" s="362">
        <f t="shared" si="0"/>
        <v>0</v>
      </c>
      <c r="O59" s="674"/>
      <c r="P59" s="196"/>
    </row>
    <row r="60" spans="1:16" ht="15" customHeight="1" x14ac:dyDescent="0.2">
      <c r="A60" s="158"/>
      <c r="B60" s="693"/>
      <c r="C60" s="145" t="s">
        <v>0</v>
      </c>
      <c r="D60" s="146" t="s">
        <v>0</v>
      </c>
      <c r="E60" s="674"/>
      <c r="F60" s="694"/>
      <c r="G60" s="674"/>
      <c r="H60" s="674"/>
      <c r="I60" s="674"/>
      <c r="J60" s="674"/>
      <c r="K60" s="674"/>
      <c r="L60" s="674"/>
      <c r="M60" s="674"/>
      <c r="N60" s="362">
        <f t="shared" si="0"/>
        <v>0</v>
      </c>
      <c r="O60" s="674"/>
      <c r="P60" s="196"/>
    </row>
    <row r="61" spans="1:16" ht="15" customHeight="1" x14ac:dyDescent="0.2">
      <c r="A61" s="158"/>
      <c r="B61" s="693"/>
      <c r="C61" s="145" t="s">
        <v>0</v>
      </c>
      <c r="D61" s="146" t="s">
        <v>0</v>
      </c>
      <c r="E61" s="674"/>
      <c r="F61" s="694"/>
      <c r="G61" s="674"/>
      <c r="H61" s="674"/>
      <c r="I61" s="674"/>
      <c r="J61" s="674"/>
      <c r="K61" s="674"/>
      <c r="L61" s="674"/>
      <c r="M61" s="674"/>
      <c r="N61" s="362">
        <f t="shared" si="0"/>
        <v>0</v>
      </c>
      <c r="O61" s="674"/>
      <c r="P61" s="196"/>
    </row>
    <row r="62" spans="1:16" ht="15" customHeight="1" x14ac:dyDescent="0.2">
      <c r="A62" s="158"/>
      <c r="B62" s="693"/>
      <c r="C62" s="145" t="s">
        <v>0</v>
      </c>
      <c r="D62" s="146" t="s">
        <v>0</v>
      </c>
      <c r="E62" s="674"/>
      <c r="F62" s="694"/>
      <c r="G62" s="674"/>
      <c r="H62" s="674"/>
      <c r="I62" s="674"/>
      <c r="J62" s="674"/>
      <c r="K62" s="674"/>
      <c r="L62" s="674"/>
      <c r="M62" s="674"/>
      <c r="N62" s="362">
        <f t="shared" si="0"/>
        <v>0</v>
      </c>
      <c r="O62" s="674"/>
      <c r="P62" s="196"/>
    </row>
    <row r="63" spans="1:16" ht="15" customHeight="1" x14ac:dyDescent="0.2">
      <c r="A63" s="158"/>
      <c r="B63" s="693"/>
      <c r="C63" s="145" t="s">
        <v>0</v>
      </c>
      <c r="D63" s="146" t="s">
        <v>0</v>
      </c>
      <c r="E63" s="674"/>
      <c r="F63" s="694"/>
      <c r="G63" s="674"/>
      <c r="H63" s="674"/>
      <c r="I63" s="674"/>
      <c r="J63" s="674"/>
      <c r="K63" s="674"/>
      <c r="L63" s="674"/>
      <c r="M63" s="674"/>
      <c r="N63" s="362">
        <f t="shared" si="0"/>
        <v>0</v>
      </c>
      <c r="O63" s="674"/>
      <c r="P63" s="196"/>
    </row>
    <row r="64" spans="1:16" ht="15" customHeight="1" x14ac:dyDescent="0.2">
      <c r="A64" s="158"/>
      <c r="B64" s="693"/>
      <c r="C64" s="145" t="s">
        <v>0</v>
      </c>
      <c r="D64" s="146" t="s">
        <v>0</v>
      </c>
      <c r="E64" s="674"/>
      <c r="F64" s="694"/>
      <c r="G64" s="674"/>
      <c r="H64" s="674"/>
      <c r="I64" s="674"/>
      <c r="J64" s="674"/>
      <c r="K64" s="674"/>
      <c r="L64" s="674"/>
      <c r="M64" s="674"/>
      <c r="N64" s="362">
        <f t="shared" si="0"/>
        <v>0</v>
      </c>
      <c r="O64" s="674"/>
      <c r="P64" s="196"/>
    </row>
    <row r="65" spans="1:16" ht="15" customHeight="1" x14ac:dyDescent="0.2">
      <c r="A65" s="158"/>
      <c r="B65" s="693"/>
      <c r="C65" s="145" t="s">
        <v>0</v>
      </c>
      <c r="D65" s="146" t="s">
        <v>0</v>
      </c>
      <c r="E65" s="674"/>
      <c r="F65" s="694"/>
      <c r="G65" s="674"/>
      <c r="H65" s="674"/>
      <c r="I65" s="674"/>
      <c r="J65" s="674"/>
      <c r="K65" s="674"/>
      <c r="L65" s="674"/>
      <c r="M65" s="674"/>
      <c r="N65" s="362">
        <f t="shared" si="0"/>
        <v>0</v>
      </c>
      <c r="O65" s="674"/>
      <c r="P65" s="196"/>
    </row>
    <row r="66" spans="1:16" ht="15" customHeight="1" x14ac:dyDescent="0.2">
      <c r="A66" s="158"/>
      <c r="B66" s="693"/>
      <c r="C66" s="145" t="s">
        <v>0</v>
      </c>
      <c r="D66" s="146" t="s">
        <v>0</v>
      </c>
      <c r="E66" s="674"/>
      <c r="F66" s="694"/>
      <c r="G66" s="674"/>
      <c r="H66" s="674"/>
      <c r="I66" s="674"/>
      <c r="J66" s="674"/>
      <c r="K66" s="674"/>
      <c r="L66" s="674"/>
      <c r="M66" s="674"/>
      <c r="N66" s="362">
        <f t="shared" si="0"/>
        <v>0</v>
      </c>
      <c r="O66" s="674"/>
      <c r="P66" s="196"/>
    </row>
    <row r="67" spans="1:16" ht="15" customHeight="1" x14ac:dyDescent="0.2">
      <c r="A67" s="158"/>
      <c r="B67" s="693"/>
      <c r="C67" s="145" t="s">
        <v>0</v>
      </c>
      <c r="D67" s="146" t="s">
        <v>0</v>
      </c>
      <c r="E67" s="674"/>
      <c r="F67" s="694"/>
      <c r="G67" s="674"/>
      <c r="H67" s="674"/>
      <c r="I67" s="674"/>
      <c r="J67" s="674"/>
      <c r="K67" s="674"/>
      <c r="L67" s="674"/>
      <c r="M67" s="674"/>
      <c r="N67" s="362">
        <f t="shared" si="0"/>
        <v>0</v>
      </c>
      <c r="O67" s="674"/>
      <c r="P67" s="196"/>
    </row>
    <row r="68" spans="1:16" ht="15" customHeight="1" x14ac:dyDescent="0.2">
      <c r="A68" s="158"/>
      <c r="B68" s="693"/>
      <c r="C68" s="145" t="s">
        <v>0</v>
      </c>
      <c r="D68" s="146" t="s">
        <v>0</v>
      </c>
      <c r="E68" s="674"/>
      <c r="F68" s="694"/>
      <c r="G68" s="674"/>
      <c r="H68" s="674"/>
      <c r="I68" s="674"/>
      <c r="J68" s="674"/>
      <c r="K68" s="674"/>
      <c r="L68" s="674"/>
      <c r="M68" s="674"/>
      <c r="N68" s="362">
        <f t="shared" si="0"/>
        <v>0</v>
      </c>
      <c r="O68" s="674"/>
      <c r="P68" s="196"/>
    </row>
    <row r="69" spans="1:16" ht="15" customHeight="1" x14ac:dyDescent="0.2">
      <c r="A69" s="158"/>
      <c r="B69" s="693"/>
      <c r="C69" s="145" t="s">
        <v>0</v>
      </c>
      <c r="D69" s="146" t="s">
        <v>0</v>
      </c>
      <c r="E69" s="674"/>
      <c r="F69" s="694"/>
      <c r="G69" s="674"/>
      <c r="H69" s="674"/>
      <c r="I69" s="674"/>
      <c r="J69" s="674"/>
      <c r="K69" s="674"/>
      <c r="L69" s="674"/>
      <c r="M69" s="674"/>
      <c r="N69" s="362">
        <f t="shared" si="0"/>
        <v>0</v>
      </c>
      <c r="O69" s="674"/>
      <c r="P69" s="196"/>
    </row>
    <row r="70" spans="1:16" ht="15" customHeight="1" x14ac:dyDescent="0.2">
      <c r="A70" s="158"/>
      <c r="B70" s="693"/>
      <c r="C70" s="145" t="s">
        <v>0</v>
      </c>
      <c r="D70" s="146" t="s">
        <v>0</v>
      </c>
      <c r="E70" s="674"/>
      <c r="F70" s="694"/>
      <c r="G70" s="674"/>
      <c r="H70" s="674"/>
      <c r="I70" s="674"/>
      <c r="J70" s="674"/>
      <c r="K70" s="674"/>
      <c r="L70" s="674"/>
      <c r="M70" s="674"/>
      <c r="N70" s="362">
        <f t="shared" si="0"/>
        <v>0</v>
      </c>
      <c r="O70" s="674"/>
      <c r="P70" s="196"/>
    </row>
    <row r="71" spans="1:16" ht="15" customHeight="1" x14ac:dyDescent="0.2">
      <c r="A71" s="158"/>
      <c r="B71" s="693"/>
      <c r="C71" s="145" t="s">
        <v>0</v>
      </c>
      <c r="D71" s="146" t="s">
        <v>0</v>
      </c>
      <c r="E71" s="674"/>
      <c r="F71" s="694"/>
      <c r="G71" s="674"/>
      <c r="H71" s="674"/>
      <c r="I71" s="674"/>
      <c r="J71" s="674"/>
      <c r="K71" s="674"/>
      <c r="L71" s="674"/>
      <c r="M71" s="674"/>
      <c r="N71" s="362">
        <f t="shared" si="0"/>
        <v>0</v>
      </c>
      <c r="O71" s="674"/>
      <c r="P71" s="196"/>
    </row>
    <row r="72" spans="1:16" ht="15" customHeight="1" x14ac:dyDescent="0.2">
      <c r="A72" s="158"/>
      <c r="B72" s="693"/>
      <c r="C72" s="145" t="s">
        <v>0</v>
      </c>
      <c r="D72" s="146" t="s">
        <v>0</v>
      </c>
      <c r="E72" s="674"/>
      <c r="F72" s="694"/>
      <c r="G72" s="674"/>
      <c r="H72" s="674"/>
      <c r="I72" s="674"/>
      <c r="J72" s="674"/>
      <c r="K72" s="674"/>
      <c r="L72" s="674"/>
      <c r="M72" s="674"/>
      <c r="N72" s="362">
        <f t="shared" si="0"/>
        <v>0</v>
      </c>
      <c r="O72" s="674"/>
      <c r="P72" s="196"/>
    </row>
    <row r="73" spans="1:16" ht="15" customHeight="1" x14ac:dyDescent="0.2">
      <c r="A73" s="158"/>
      <c r="B73" s="693"/>
      <c r="C73" s="145" t="s">
        <v>0</v>
      </c>
      <c r="D73" s="146" t="s">
        <v>0</v>
      </c>
      <c r="E73" s="674"/>
      <c r="F73" s="694"/>
      <c r="G73" s="674"/>
      <c r="H73" s="674"/>
      <c r="I73" s="674"/>
      <c r="J73" s="674"/>
      <c r="K73" s="674"/>
      <c r="L73" s="674"/>
      <c r="M73" s="674"/>
      <c r="N73" s="362">
        <f t="shared" si="0"/>
        <v>0</v>
      </c>
      <c r="O73" s="674"/>
      <c r="P73" s="196"/>
    </row>
    <row r="74" spans="1:16" ht="15" customHeight="1" x14ac:dyDescent="0.2">
      <c r="A74" s="158"/>
      <c r="B74" s="693"/>
      <c r="C74" s="145" t="s">
        <v>0</v>
      </c>
      <c r="D74" s="146" t="s">
        <v>0</v>
      </c>
      <c r="E74" s="674"/>
      <c r="F74" s="694"/>
      <c r="G74" s="674"/>
      <c r="H74" s="674"/>
      <c r="I74" s="674"/>
      <c r="J74" s="674"/>
      <c r="K74" s="674"/>
      <c r="L74" s="674"/>
      <c r="M74" s="674"/>
      <c r="N74" s="362">
        <f t="shared" ref="N74:N137" si="1">(E74*F74/100)+G74+H74+I74+K74+J74+L74-M74</f>
        <v>0</v>
      </c>
      <c r="O74" s="674"/>
      <c r="P74" s="196"/>
    </row>
    <row r="75" spans="1:16" ht="15" customHeight="1" x14ac:dyDescent="0.2">
      <c r="A75" s="158"/>
      <c r="B75" s="693"/>
      <c r="C75" s="145" t="s">
        <v>0</v>
      </c>
      <c r="D75" s="146" t="s">
        <v>0</v>
      </c>
      <c r="E75" s="674"/>
      <c r="F75" s="694"/>
      <c r="G75" s="674"/>
      <c r="H75" s="674"/>
      <c r="I75" s="674"/>
      <c r="J75" s="674"/>
      <c r="K75" s="674"/>
      <c r="L75" s="674"/>
      <c r="M75" s="674"/>
      <c r="N75" s="362">
        <f t="shared" si="1"/>
        <v>0</v>
      </c>
      <c r="O75" s="674"/>
      <c r="P75" s="196"/>
    </row>
    <row r="76" spans="1:16" ht="15" customHeight="1" x14ac:dyDescent="0.2">
      <c r="A76" s="158"/>
      <c r="B76" s="693"/>
      <c r="C76" s="145" t="s">
        <v>0</v>
      </c>
      <c r="D76" s="146" t="s">
        <v>0</v>
      </c>
      <c r="E76" s="674"/>
      <c r="F76" s="694"/>
      <c r="G76" s="674"/>
      <c r="H76" s="674"/>
      <c r="I76" s="674"/>
      <c r="J76" s="674"/>
      <c r="K76" s="674"/>
      <c r="L76" s="674"/>
      <c r="M76" s="674"/>
      <c r="N76" s="362">
        <f t="shared" si="1"/>
        <v>0</v>
      </c>
      <c r="O76" s="674"/>
      <c r="P76" s="196"/>
    </row>
    <row r="77" spans="1:16" ht="15" customHeight="1" x14ac:dyDescent="0.2">
      <c r="A77" s="158"/>
      <c r="B77" s="693"/>
      <c r="C77" s="145" t="s">
        <v>0</v>
      </c>
      <c r="D77" s="146" t="s">
        <v>0</v>
      </c>
      <c r="E77" s="674"/>
      <c r="F77" s="694"/>
      <c r="G77" s="674"/>
      <c r="H77" s="674"/>
      <c r="I77" s="674"/>
      <c r="J77" s="674"/>
      <c r="K77" s="674"/>
      <c r="L77" s="674"/>
      <c r="M77" s="674"/>
      <c r="N77" s="362">
        <f t="shared" si="1"/>
        <v>0</v>
      </c>
      <c r="O77" s="674"/>
      <c r="P77" s="196"/>
    </row>
    <row r="78" spans="1:16" ht="15" customHeight="1" x14ac:dyDescent="0.2">
      <c r="A78" s="158"/>
      <c r="B78" s="693"/>
      <c r="C78" s="145" t="s">
        <v>0</v>
      </c>
      <c r="D78" s="146" t="s">
        <v>0</v>
      </c>
      <c r="E78" s="674"/>
      <c r="F78" s="694"/>
      <c r="G78" s="674"/>
      <c r="H78" s="674"/>
      <c r="I78" s="674"/>
      <c r="J78" s="674"/>
      <c r="K78" s="674"/>
      <c r="L78" s="674"/>
      <c r="M78" s="674"/>
      <c r="N78" s="362">
        <f t="shared" si="1"/>
        <v>0</v>
      </c>
      <c r="O78" s="674"/>
      <c r="P78" s="196"/>
    </row>
    <row r="79" spans="1:16" ht="15" customHeight="1" x14ac:dyDescent="0.2">
      <c r="A79" s="158"/>
      <c r="B79" s="693"/>
      <c r="C79" s="145" t="s">
        <v>0</v>
      </c>
      <c r="D79" s="146" t="s">
        <v>0</v>
      </c>
      <c r="E79" s="674"/>
      <c r="F79" s="694"/>
      <c r="G79" s="674"/>
      <c r="H79" s="674"/>
      <c r="I79" s="674"/>
      <c r="J79" s="674"/>
      <c r="K79" s="674"/>
      <c r="L79" s="674"/>
      <c r="M79" s="674"/>
      <c r="N79" s="362">
        <f t="shared" si="1"/>
        <v>0</v>
      </c>
      <c r="O79" s="674"/>
      <c r="P79" s="196"/>
    </row>
    <row r="80" spans="1:16" ht="15" customHeight="1" x14ac:dyDescent="0.2">
      <c r="A80" s="158"/>
      <c r="B80" s="693"/>
      <c r="C80" s="145" t="s">
        <v>0</v>
      </c>
      <c r="D80" s="146" t="s">
        <v>0</v>
      </c>
      <c r="E80" s="674"/>
      <c r="F80" s="694"/>
      <c r="G80" s="674"/>
      <c r="H80" s="674"/>
      <c r="I80" s="674"/>
      <c r="J80" s="674"/>
      <c r="K80" s="674"/>
      <c r="L80" s="674"/>
      <c r="M80" s="674"/>
      <c r="N80" s="362">
        <f t="shared" si="1"/>
        <v>0</v>
      </c>
      <c r="O80" s="674"/>
      <c r="P80" s="196"/>
    </row>
    <row r="81" spans="1:16" ht="15" customHeight="1" x14ac:dyDescent="0.2">
      <c r="A81" s="158"/>
      <c r="B81" s="693"/>
      <c r="C81" s="145" t="s">
        <v>0</v>
      </c>
      <c r="D81" s="146" t="s">
        <v>0</v>
      </c>
      <c r="E81" s="674"/>
      <c r="F81" s="694"/>
      <c r="G81" s="674"/>
      <c r="H81" s="674"/>
      <c r="I81" s="674"/>
      <c r="J81" s="674"/>
      <c r="K81" s="674"/>
      <c r="L81" s="674"/>
      <c r="M81" s="674"/>
      <c r="N81" s="362">
        <f t="shared" si="1"/>
        <v>0</v>
      </c>
      <c r="O81" s="674"/>
      <c r="P81" s="196"/>
    </row>
    <row r="82" spans="1:16" ht="15" customHeight="1" x14ac:dyDescent="0.2">
      <c r="A82" s="158"/>
      <c r="B82" s="693"/>
      <c r="C82" s="145" t="s">
        <v>0</v>
      </c>
      <c r="D82" s="146" t="s">
        <v>0</v>
      </c>
      <c r="E82" s="674"/>
      <c r="F82" s="694"/>
      <c r="G82" s="674"/>
      <c r="H82" s="674"/>
      <c r="I82" s="674"/>
      <c r="J82" s="674"/>
      <c r="K82" s="674"/>
      <c r="L82" s="674"/>
      <c r="M82" s="674"/>
      <c r="N82" s="362">
        <f t="shared" si="1"/>
        <v>0</v>
      </c>
      <c r="O82" s="674"/>
      <c r="P82" s="196"/>
    </row>
    <row r="83" spans="1:16" ht="15" customHeight="1" x14ac:dyDescent="0.2">
      <c r="A83" s="158"/>
      <c r="B83" s="693"/>
      <c r="C83" s="145" t="s">
        <v>0</v>
      </c>
      <c r="D83" s="146" t="s">
        <v>0</v>
      </c>
      <c r="E83" s="674"/>
      <c r="F83" s="694"/>
      <c r="G83" s="674"/>
      <c r="H83" s="674"/>
      <c r="I83" s="674"/>
      <c r="J83" s="674"/>
      <c r="K83" s="674"/>
      <c r="L83" s="674"/>
      <c r="M83" s="674"/>
      <c r="N83" s="362">
        <f t="shared" si="1"/>
        <v>0</v>
      </c>
      <c r="O83" s="674"/>
      <c r="P83" s="196"/>
    </row>
    <row r="84" spans="1:16" ht="15" customHeight="1" x14ac:dyDescent="0.2">
      <c r="A84" s="158"/>
      <c r="B84" s="693"/>
      <c r="C84" s="145" t="s">
        <v>0</v>
      </c>
      <c r="D84" s="146" t="s">
        <v>0</v>
      </c>
      <c r="E84" s="674"/>
      <c r="F84" s="694"/>
      <c r="G84" s="674"/>
      <c r="H84" s="674"/>
      <c r="I84" s="674"/>
      <c r="J84" s="674"/>
      <c r="K84" s="674"/>
      <c r="L84" s="674"/>
      <c r="M84" s="674"/>
      <c r="N84" s="362">
        <f t="shared" si="1"/>
        <v>0</v>
      </c>
      <c r="O84" s="674"/>
      <c r="P84" s="196"/>
    </row>
    <row r="85" spans="1:16" ht="15" customHeight="1" x14ac:dyDescent="0.2">
      <c r="A85" s="158"/>
      <c r="B85" s="693"/>
      <c r="C85" s="145" t="s">
        <v>0</v>
      </c>
      <c r="D85" s="146" t="s">
        <v>0</v>
      </c>
      <c r="E85" s="674"/>
      <c r="F85" s="694"/>
      <c r="G85" s="674"/>
      <c r="H85" s="674"/>
      <c r="I85" s="674"/>
      <c r="J85" s="674"/>
      <c r="K85" s="674"/>
      <c r="L85" s="674"/>
      <c r="M85" s="674"/>
      <c r="N85" s="362">
        <f t="shared" si="1"/>
        <v>0</v>
      </c>
      <c r="O85" s="674"/>
      <c r="P85" s="196"/>
    </row>
    <row r="86" spans="1:16" ht="15" customHeight="1" x14ac:dyDescent="0.2">
      <c r="A86" s="158"/>
      <c r="B86" s="693"/>
      <c r="C86" s="145" t="s">
        <v>0</v>
      </c>
      <c r="D86" s="146" t="s">
        <v>0</v>
      </c>
      <c r="E86" s="674"/>
      <c r="F86" s="694"/>
      <c r="G86" s="674"/>
      <c r="H86" s="674"/>
      <c r="I86" s="674"/>
      <c r="J86" s="674"/>
      <c r="K86" s="674"/>
      <c r="L86" s="674"/>
      <c r="M86" s="674"/>
      <c r="N86" s="362">
        <f t="shared" si="1"/>
        <v>0</v>
      </c>
      <c r="O86" s="674"/>
      <c r="P86" s="196"/>
    </row>
    <row r="87" spans="1:16" ht="15" customHeight="1" x14ac:dyDescent="0.2">
      <c r="A87" s="158"/>
      <c r="B87" s="693"/>
      <c r="C87" s="145" t="s">
        <v>0</v>
      </c>
      <c r="D87" s="146" t="s">
        <v>0</v>
      </c>
      <c r="E87" s="674"/>
      <c r="F87" s="694"/>
      <c r="G87" s="674"/>
      <c r="H87" s="674"/>
      <c r="I87" s="674"/>
      <c r="J87" s="674"/>
      <c r="K87" s="674"/>
      <c r="L87" s="674"/>
      <c r="M87" s="674"/>
      <c r="N87" s="362">
        <f t="shared" si="1"/>
        <v>0</v>
      </c>
      <c r="O87" s="674"/>
      <c r="P87" s="196"/>
    </row>
    <row r="88" spans="1:16" ht="15" customHeight="1" x14ac:dyDescent="0.2">
      <c r="A88" s="158"/>
      <c r="B88" s="693"/>
      <c r="C88" s="145" t="s">
        <v>0</v>
      </c>
      <c r="D88" s="146" t="s">
        <v>0</v>
      </c>
      <c r="E88" s="674"/>
      <c r="F88" s="694"/>
      <c r="G88" s="674"/>
      <c r="H88" s="674"/>
      <c r="I88" s="674"/>
      <c r="J88" s="674"/>
      <c r="K88" s="674"/>
      <c r="L88" s="674"/>
      <c r="M88" s="674"/>
      <c r="N88" s="362">
        <f t="shared" si="1"/>
        <v>0</v>
      </c>
      <c r="O88" s="674"/>
      <c r="P88" s="196"/>
    </row>
    <row r="89" spans="1:16" ht="15" customHeight="1" x14ac:dyDescent="0.2">
      <c r="A89" s="158"/>
      <c r="B89" s="693"/>
      <c r="C89" s="145" t="s">
        <v>0</v>
      </c>
      <c r="D89" s="146" t="s">
        <v>0</v>
      </c>
      <c r="E89" s="674"/>
      <c r="F89" s="694"/>
      <c r="G89" s="674"/>
      <c r="H89" s="674"/>
      <c r="I89" s="674"/>
      <c r="J89" s="674"/>
      <c r="K89" s="674"/>
      <c r="L89" s="674"/>
      <c r="M89" s="674"/>
      <c r="N89" s="362">
        <f t="shared" si="1"/>
        <v>0</v>
      </c>
      <c r="O89" s="674"/>
      <c r="P89" s="196"/>
    </row>
    <row r="90" spans="1:16" ht="15" customHeight="1" x14ac:dyDescent="0.2">
      <c r="A90" s="158"/>
      <c r="B90" s="693"/>
      <c r="C90" s="145" t="s">
        <v>0</v>
      </c>
      <c r="D90" s="146" t="s">
        <v>0</v>
      </c>
      <c r="E90" s="674"/>
      <c r="F90" s="694"/>
      <c r="G90" s="674"/>
      <c r="H90" s="674"/>
      <c r="I90" s="674"/>
      <c r="J90" s="674"/>
      <c r="K90" s="674"/>
      <c r="L90" s="674"/>
      <c r="M90" s="674"/>
      <c r="N90" s="362">
        <f t="shared" si="1"/>
        <v>0</v>
      </c>
      <c r="O90" s="674"/>
      <c r="P90" s="196"/>
    </row>
    <row r="91" spans="1:16" ht="15" customHeight="1" x14ac:dyDescent="0.2">
      <c r="A91" s="158"/>
      <c r="B91" s="693"/>
      <c r="C91" s="145" t="s">
        <v>0</v>
      </c>
      <c r="D91" s="146" t="s">
        <v>0</v>
      </c>
      <c r="E91" s="674"/>
      <c r="F91" s="694"/>
      <c r="G91" s="674"/>
      <c r="H91" s="674"/>
      <c r="I91" s="674"/>
      <c r="J91" s="674"/>
      <c r="K91" s="674"/>
      <c r="L91" s="674"/>
      <c r="M91" s="674"/>
      <c r="N91" s="362">
        <f t="shared" si="1"/>
        <v>0</v>
      </c>
      <c r="O91" s="674"/>
      <c r="P91" s="196"/>
    </row>
    <row r="92" spans="1:16" ht="15" customHeight="1" x14ac:dyDescent="0.2">
      <c r="A92" s="158"/>
      <c r="B92" s="693"/>
      <c r="C92" s="145" t="s">
        <v>0</v>
      </c>
      <c r="D92" s="146" t="s">
        <v>0</v>
      </c>
      <c r="E92" s="674"/>
      <c r="F92" s="694"/>
      <c r="G92" s="674"/>
      <c r="H92" s="674"/>
      <c r="I92" s="674"/>
      <c r="J92" s="674"/>
      <c r="K92" s="674"/>
      <c r="L92" s="674"/>
      <c r="M92" s="674"/>
      <c r="N92" s="362">
        <f t="shared" si="1"/>
        <v>0</v>
      </c>
      <c r="O92" s="674"/>
      <c r="P92" s="196"/>
    </row>
    <row r="93" spans="1:16" ht="15" customHeight="1" x14ac:dyDescent="0.2">
      <c r="A93" s="158"/>
      <c r="B93" s="693"/>
      <c r="C93" s="145" t="s">
        <v>0</v>
      </c>
      <c r="D93" s="146" t="s">
        <v>0</v>
      </c>
      <c r="E93" s="674"/>
      <c r="F93" s="694"/>
      <c r="G93" s="674"/>
      <c r="H93" s="674"/>
      <c r="I93" s="674"/>
      <c r="J93" s="674"/>
      <c r="K93" s="674"/>
      <c r="L93" s="674"/>
      <c r="M93" s="674"/>
      <c r="N93" s="362">
        <f t="shared" si="1"/>
        <v>0</v>
      </c>
      <c r="O93" s="674"/>
      <c r="P93" s="196"/>
    </row>
    <row r="94" spans="1:16" ht="15" customHeight="1" x14ac:dyDescent="0.2">
      <c r="A94" s="158"/>
      <c r="B94" s="693"/>
      <c r="C94" s="145" t="s">
        <v>0</v>
      </c>
      <c r="D94" s="146" t="s">
        <v>0</v>
      </c>
      <c r="E94" s="674"/>
      <c r="F94" s="694"/>
      <c r="G94" s="674"/>
      <c r="H94" s="674"/>
      <c r="I94" s="674"/>
      <c r="J94" s="674"/>
      <c r="K94" s="674"/>
      <c r="L94" s="674"/>
      <c r="M94" s="674"/>
      <c r="N94" s="362">
        <f t="shared" si="1"/>
        <v>0</v>
      </c>
      <c r="O94" s="674"/>
      <c r="P94" s="196"/>
    </row>
    <row r="95" spans="1:16" ht="15" customHeight="1" x14ac:dyDescent="0.2">
      <c r="A95" s="158"/>
      <c r="B95" s="693"/>
      <c r="C95" s="145" t="s">
        <v>0</v>
      </c>
      <c r="D95" s="146" t="s">
        <v>0</v>
      </c>
      <c r="E95" s="674"/>
      <c r="F95" s="694"/>
      <c r="G95" s="674"/>
      <c r="H95" s="674"/>
      <c r="I95" s="674"/>
      <c r="J95" s="674"/>
      <c r="K95" s="674"/>
      <c r="L95" s="674"/>
      <c r="M95" s="674"/>
      <c r="N95" s="362">
        <f t="shared" si="1"/>
        <v>0</v>
      </c>
      <c r="O95" s="674"/>
      <c r="P95" s="196"/>
    </row>
    <row r="96" spans="1:16" ht="15" customHeight="1" x14ac:dyDescent="0.2">
      <c r="A96" s="158"/>
      <c r="B96" s="693"/>
      <c r="C96" s="145" t="s">
        <v>0</v>
      </c>
      <c r="D96" s="146" t="s">
        <v>0</v>
      </c>
      <c r="E96" s="674"/>
      <c r="F96" s="694"/>
      <c r="G96" s="674"/>
      <c r="H96" s="674"/>
      <c r="I96" s="674"/>
      <c r="J96" s="674"/>
      <c r="K96" s="674"/>
      <c r="L96" s="674"/>
      <c r="M96" s="674"/>
      <c r="N96" s="362">
        <f t="shared" si="1"/>
        <v>0</v>
      </c>
      <c r="O96" s="674"/>
      <c r="P96" s="196"/>
    </row>
    <row r="97" spans="1:16" ht="15" customHeight="1" x14ac:dyDescent="0.2">
      <c r="A97" s="158"/>
      <c r="B97" s="693"/>
      <c r="C97" s="145" t="s">
        <v>0</v>
      </c>
      <c r="D97" s="146" t="s">
        <v>0</v>
      </c>
      <c r="E97" s="674"/>
      <c r="F97" s="694"/>
      <c r="G97" s="674"/>
      <c r="H97" s="674"/>
      <c r="I97" s="674"/>
      <c r="J97" s="674"/>
      <c r="K97" s="674"/>
      <c r="L97" s="674"/>
      <c r="M97" s="674"/>
      <c r="N97" s="362">
        <f t="shared" si="1"/>
        <v>0</v>
      </c>
      <c r="O97" s="674"/>
      <c r="P97" s="196"/>
    </row>
    <row r="98" spans="1:16" ht="15" customHeight="1" x14ac:dyDescent="0.2">
      <c r="A98" s="158"/>
      <c r="B98" s="693"/>
      <c r="C98" s="145" t="s">
        <v>0</v>
      </c>
      <c r="D98" s="146" t="s">
        <v>0</v>
      </c>
      <c r="E98" s="674"/>
      <c r="F98" s="694"/>
      <c r="G98" s="674"/>
      <c r="H98" s="674"/>
      <c r="I98" s="674"/>
      <c r="J98" s="674"/>
      <c r="K98" s="674"/>
      <c r="L98" s="674"/>
      <c r="M98" s="674"/>
      <c r="N98" s="362">
        <f t="shared" si="1"/>
        <v>0</v>
      </c>
      <c r="O98" s="674"/>
      <c r="P98" s="196"/>
    </row>
    <row r="99" spans="1:16" ht="15" customHeight="1" x14ac:dyDescent="0.2">
      <c r="A99" s="158"/>
      <c r="B99" s="693"/>
      <c r="C99" s="145" t="s">
        <v>0</v>
      </c>
      <c r="D99" s="146" t="s">
        <v>0</v>
      </c>
      <c r="E99" s="674"/>
      <c r="F99" s="694"/>
      <c r="G99" s="674"/>
      <c r="H99" s="674"/>
      <c r="I99" s="674"/>
      <c r="J99" s="674"/>
      <c r="K99" s="674"/>
      <c r="L99" s="674"/>
      <c r="M99" s="674"/>
      <c r="N99" s="362">
        <f t="shared" si="1"/>
        <v>0</v>
      </c>
      <c r="O99" s="674"/>
      <c r="P99" s="196"/>
    </row>
    <row r="100" spans="1:16" ht="15" customHeight="1" x14ac:dyDescent="0.2">
      <c r="A100" s="158"/>
      <c r="B100" s="693"/>
      <c r="C100" s="145" t="s">
        <v>0</v>
      </c>
      <c r="D100" s="146" t="s">
        <v>0</v>
      </c>
      <c r="E100" s="674"/>
      <c r="F100" s="694"/>
      <c r="G100" s="674"/>
      <c r="H100" s="674"/>
      <c r="I100" s="674"/>
      <c r="J100" s="674"/>
      <c r="K100" s="674"/>
      <c r="L100" s="674"/>
      <c r="M100" s="674"/>
      <c r="N100" s="362">
        <f t="shared" si="1"/>
        <v>0</v>
      </c>
      <c r="O100" s="674"/>
      <c r="P100" s="196"/>
    </row>
    <row r="101" spans="1:16" ht="15" customHeight="1" x14ac:dyDescent="0.2">
      <c r="A101" s="158"/>
      <c r="B101" s="693"/>
      <c r="C101" s="145" t="s">
        <v>0</v>
      </c>
      <c r="D101" s="146" t="s">
        <v>0</v>
      </c>
      <c r="E101" s="674"/>
      <c r="F101" s="694"/>
      <c r="G101" s="674"/>
      <c r="H101" s="674"/>
      <c r="I101" s="674"/>
      <c r="J101" s="674"/>
      <c r="K101" s="674"/>
      <c r="L101" s="674"/>
      <c r="M101" s="674"/>
      <c r="N101" s="362">
        <f t="shared" si="1"/>
        <v>0</v>
      </c>
      <c r="O101" s="674"/>
      <c r="P101" s="196"/>
    </row>
    <row r="102" spans="1:16" ht="15" customHeight="1" x14ac:dyDescent="0.2">
      <c r="A102" s="158"/>
      <c r="B102" s="693"/>
      <c r="C102" s="145" t="s">
        <v>0</v>
      </c>
      <c r="D102" s="146" t="s">
        <v>0</v>
      </c>
      <c r="E102" s="674"/>
      <c r="F102" s="694"/>
      <c r="G102" s="674"/>
      <c r="H102" s="674"/>
      <c r="I102" s="674"/>
      <c r="J102" s="674"/>
      <c r="K102" s="674"/>
      <c r="L102" s="674"/>
      <c r="M102" s="674"/>
      <c r="N102" s="362">
        <f t="shared" si="1"/>
        <v>0</v>
      </c>
      <c r="O102" s="674"/>
      <c r="P102" s="196"/>
    </row>
    <row r="103" spans="1:16" ht="15" customHeight="1" x14ac:dyDescent="0.2">
      <c r="A103" s="158"/>
      <c r="B103" s="693"/>
      <c r="C103" s="145" t="s">
        <v>0</v>
      </c>
      <c r="D103" s="146" t="s">
        <v>0</v>
      </c>
      <c r="E103" s="674"/>
      <c r="F103" s="694"/>
      <c r="G103" s="674"/>
      <c r="H103" s="674"/>
      <c r="I103" s="674"/>
      <c r="J103" s="674"/>
      <c r="K103" s="674"/>
      <c r="L103" s="674"/>
      <c r="M103" s="674"/>
      <c r="N103" s="362">
        <f t="shared" si="1"/>
        <v>0</v>
      </c>
      <c r="O103" s="674"/>
      <c r="P103" s="196"/>
    </row>
    <row r="104" spans="1:16" ht="15" customHeight="1" x14ac:dyDescent="0.2">
      <c r="A104" s="158"/>
      <c r="B104" s="693"/>
      <c r="C104" s="145" t="s">
        <v>0</v>
      </c>
      <c r="D104" s="146" t="s">
        <v>0</v>
      </c>
      <c r="E104" s="674"/>
      <c r="F104" s="694"/>
      <c r="G104" s="674"/>
      <c r="H104" s="674"/>
      <c r="I104" s="674"/>
      <c r="J104" s="674"/>
      <c r="K104" s="674"/>
      <c r="L104" s="674"/>
      <c r="M104" s="674"/>
      <c r="N104" s="362">
        <f t="shared" si="1"/>
        <v>0</v>
      </c>
      <c r="O104" s="674"/>
      <c r="P104" s="196"/>
    </row>
    <row r="105" spans="1:16" ht="15" customHeight="1" x14ac:dyDescent="0.2">
      <c r="A105" s="158"/>
      <c r="B105" s="693"/>
      <c r="C105" s="145" t="s">
        <v>0</v>
      </c>
      <c r="D105" s="146" t="s">
        <v>0</v>
      </c>
      <c r="E105" s="674"/>
      <c r="F105" s="694"/>
      <c r="G105" s="674"/>
      <c r="H105" s="674"/>
      <c r="I105" s="674"/>
      <c r="J105" s="674"/>
      <c r="K105" s="674"/>
      <c r="L105" s="674"/>
      <c r="M105" s="674"/>
      <c r="N105" s="362">
        <f t="shared" si="1"/>
        <v>0</v>
      </c>
      <c r="O105" s="674"/>
      <c r="P105" s="196"/>
    </row>
    <row r="106" spans="1:16" ht="15" customHeight="1" x14ac:dyDescent="0.2">
      <c r="A106" s="158"/>
      <c r="B106" s="693"/>
      <c r="C106" s="145" t="s">
        <v>0</v>
      </c>
      <c r="D106" s="146" t="s">
        <v>0</v>
      </c>
      <c r="E106" s="674"/>
      <c r="F106" s="694"/>
      <c r="G106" s="674"/>
      <c r="H106" s="674"/>
      <c r="I106" s="674"/>
      <c r="J106" s="674"/>
      <c r="K106" s="674"/>
      <c r="L106" s="674"/>
      <c r="M106" s="674"/>
      <c r="N106" s="362">
        <f t="shared" si="1"/>
        <v>0</v>
      </c>
      <c r="O106" s="674"/>
      <c r="P106" s="196"/>
    </row>
    <row r="107" spans="1:16" ht="15" customHeight="1" x14ac:dyDescent="0.2">
      <c r="A107" s="158"/>
      <c r="B107" s="693"/>
      <c r="C107" s="145" t="s">
        <v>0</v>
      </c>
      <c r="D107" s="146" t="s">
        <v>0</v>
      </c>
      <c r="E107" s="674"/>
      <c r="F107" s="694"/>
      <c r="G107" s="674"/>
      <c r="H107" s="674"/>
      <c r="I107" s="674"/>
      <c r="J107" s="674"/>
      <c r="K107" s="674"/>
      <c r="L107" s="674"/>
      <c r="M107" s="674"/>
      <c r="N107" s="362">
        <f t="shared" si="1"/>
        <v>0</v>
      </c>
      <c r="O107" s="674"/>
      <c r="P107" s="196"/>
    </row>
    <row r="108" spans="1:16" ht="15" customHeight="1" x14ac:dyDescent="0.2">
      <c r="A108" s="158"/>
      <c r="B108" s="693"/>
      <c r="C108" s="145" t="s">
        <v>0</v>
      </c>
      <c r="D108" s="146" t="s">
        <v>0</v>
      </c>
      <c r="E108" s="674"/>
      <c r="F108" s="694"/>
      <c r="G108" s="674"/>
      <c r="H108" s="674"/>
      <c r="I108" s="674"/>
      <c r="J108" s="674"/>
      <c r="K108" s="674"/>
      <c r="L108" s="674"/>
      <c r="M108" s="674"/>
      <c r="N108" s="362">
        <f t="shared" si="1"/>
        <v>0</v>
      </c>
      <c r="O108" s="674"/>
      <c r="P108" s="196"/>
    </row>
    <row r="109" spans="1:16" ht="15" customHeight="1" x14ac:dyDescent="0.2">
      <c r="A109" s="158"/>
      <c r="B109" s="693"/>
      <c r="C109" s="145" t="s">
        <v>0</v>
      </c>
      <c r="D109" s="146" t="s">
        <v>0</v>
      </c>
      <c r="E109" s="674"/>
      <c r="F109" s="694"/>
      <c r="G109" s="674"/>
      <c r="H109" s="674"/>
      <c r="I109" s="674"/>
      <c r="J109" s="674"/>
      <c r="K109" s="674"/>
      <c r="L109" s="674"/>
      <c r="M109" s="674"/>
      <c r="N109" s="362">
        <f t="shared" si="1"/>
        <v>0</v>
      </c>
      <c r="O109" s="674"/>
      <c r="P109" s="196"/>
    </row>
    <row r="110" spans="1:16" ht="15" customHeight="1" x14ac:dyDescent="0.2">
      <c r="A110" s="158"/>
      <c r="B110" s="693"/>
      <c r="C110" s="145" t="s">
        <v>0</v>
      </c>
      <c r="D110" s="146" t="s">
        <v>0</v>
      </c>
      <c r="E110" s="674"/>
      <c r="F110" s="694"/>
      <c r="G110" s="674"/>
      <c r="H110" s="674"/>
      <c r="I110" s="674"/>
      <c r="J110" s="674"/>
      <c r="K110" s="674"/>
      <c r="L110" s="674"/>
      <c r="M110" s="674"/>
      <c r="N110" s="362">
        <f t="shared" si="1"/>
        <v>0</v>
      </c>
      <c r="O110" s="674"/>
      <c r="P110" s="196"/>
    </row>
    <row r="111" spans="1:16" ht="15" customHeight="1" x14ac:dyDescent="0.2">
      <c r="A111" s="158"/>
      <c r="B111" s="693"/>
      <c r="C111" s="145" t="s">
        <v>0</v>
      </c>
      <c r="D111" s="146" t="s">
        <v>0</v>
      </c>
      <c r="E111" s="674"/>
      <c r="F111" s="694"/>
      <c r="G111" s="674"/>
      <c r="H111" s="674"/>
      <c r="I111" s="674"/>
      <c r="J111" s="674"/>
      <c r="K111" s="674"/>
      <c r="L111" s="674"/>
      <c r="M111" s="674"/>
      <c r="N111" s="362">
        <f t="shared" si="1"/>
        <v>0</v>
      </c>
      <c r="O111" s="674"/>
      <c r="P111" s="196"/>
    </row>
    <row r="112" spans="1:16" ht="15" customHeight="1" x14ac:dyDescent="0.2">
      <c r="A112" s="158"/>
      <c r="B112" s="693"/>
      <c r="C112" s="145" t="s">
        <v>0</v>
      </c>
      <c r="D112" s="146" t="s">
        <v>0</v>
      </c>
      <c r="E112" s="674"/>
      <c r="F112" s="694"/>
      <c r="G112" s="674"/>
      <c r="H112" s="674"/>
      <c r="I112" s="674"/>
      <c r="J112" s="674"/>
      <c r="K112" s="674"/>
      <c r="L112" s="674"/>
      <c r="M112" s="674"/>
      <c r="N112" s="362">
        <f t="shared" si="1"/>
        <v>0</v>
      </c>
      <c r="O112" s="674"/>
      <c r="P112" s="196"/>
    </row>
    <row r="113" spans="1:16" ht="15" customHeight="1" x14ac:dyDescent="0.2">
      <c r="A113" s="158"/>
      <c r="B113" s="693"/>
      <c r="C113" s="145" t="s">
        <v>0</v>
      </c>
      <c r="D113" s="146" t="s">
        <v>0</v>
      </c>
      <c r="E113" s="674"/>
      <c r="F113" s="694"/>
      <c r="G113" s="674"/>
      <c r="H113" s="674"/>
      <c r="I113" s="674"/>
      <c r="J113" s="674"/>
      <c r="K113" s="674"/>
      <c r="L113" s="674"/>
      <c r="M113" s="674"/>
      <c r="N113" s="362">
        <f t="shared" si="1"/>
        <v>0</v>
      </c>
      <c r="O113" s="674"/>
      <c r="P113" s="196"/>
    </row>
    <row r="114" spans="1:16" ht="15" customHeight="1" x14ac:dyDescent="0.2">
      <c r="A114" s="158"/>
      <c r="B114" s="693"/>
      <c r="C114" s="145" t="s">
        <v>0</v>
      </c>
      <c r="D114" s="146" t="s">
        <v>0</v>
      </c>
      <c r="E114" s="674"/>
      <c r="F114" s="694"/>
      <c r="G114" s="674"/>
      <c r="H114" s="674"/>
      <c r="I114" s="674"/>
      <c r="J114" s="674"/>
      <c r="K114" s="674"/>
      <c r="L114" s="674"/>
      <c r="M114" s="674"/>
      <c r="N114" s="362">
        <f t="shared" si="1"/>
        <v>0</v>
      </c>
      <c r="O114" s="674"/>
      <c r="P114" s="196"/>
    </row>
    <row r="115" spans="1:16" ht="15" customHeight="1" x14ac:dyDescent="0.2">
      <c r="A115" s="158"/>
      <c r="B115" s="693"/>
      <c r="C115" s="145" t="s">
        <v>0</v>
      </c>
      <c r="D115" s="146" t="s">
        <v>0</v>
      </c>
      <c r="E115" s="674"/>
      <c r="F115" s="694"/>
      <c r="G115" s="674"/>
      <c r="H115" s="674"/>
      <c r="I115" s="674"/>
      <c r="J115" s="674"/>
      <c r="K115" s="674"/>
      <c r="L115" s="674"/>
      <c r="M115" s="674"/>
      <c r="N115" s="362">
        <f t="shared" si="1"/>
        <v>0</v>
      </c>
      <c r="O115" s="674"/>
      <c r="P115" s="196"/>
    </row>
    <row r="116" spans="1:16" ht="15" customHeight="1" x14ac:dyDescent="0.2">
      <c r="A116" s="158"/>
      <c r="B116" s="693"/>
      <c r="C116" s="145" t="s">
        <v>0</v>
      </c>
      <c r="D116" s="146" t="s">
        <v>0</v>
      </c>
      <c r="E116" s="674"/>
      <c r="F116" s="694"/>
      <c r="G116" s="674"/>
      <c r="H116" s="674"/>
      <c r="I116" s="674"/>
      <c r="J116" s="674"/>
      <c r="K116" s="674"/>
      <c r="L116" s="674"/>
      <c r="M116" s="674"/>
      <c r="N116" s="362">
        <f t="shared" si="1"/>
        <v>0</v>
      </c>
      <c r="O116" s="674"/>
      <c r="P116" s="196"/>
    </row>
    <row r="117" spans="1:16" ht="15" customHeight="1" x14ac:dyDescent="0.2">
      <c r="A117" s="158"/>
      <c r="B117" s="693"/>
      <c r="C117" s="145" t="s">
        <v>0</v>
      </c>
      <c r="D117" s="146" t="s">
        <v>0</v>
      </c>
      <c r="E117" s="674"/>
      <c r="F117" s="694"/>
      <c r="G117" s="674"/>
      <c r="H117" s="674"/>
      <c r="I117" s="674"/>
      <c r="J117" s="674"/>
      <c r="K117" s="674"/>
      <c r="L117" s="674"/>
      <c r="M117" s="674"/>
      <c r="N117" s="362">
        <f t="shared" si="1"/>
        <v>0</v>
      </c>
      <c r="O117" s="674"/>
      <c r="P117" s="196"/>
    </row>
    <row r="118" spans="1:16" ht="15" customHeight="1" x14ac:dyDescent="0.2">
      <c r="A118" s="158"/>
      <c r="B118" s="693"/>
      <c r="C118" s="145" t="s">
        <v>0</v>
      </c>
      <c r="D118" s="146" t="s">
        <v>0</v>
      </c>
      <c r="E118" s="674"/>
      <c r="F118" s="694"/>
      <c r="G118" s="674"/>
      <c r="H118" s="674"/>
      <c r="I118" s="674"/>
      <c r="J118" s="674"/>
      <c r="K118" s="674"/>
      <c r="L118" s="674"/>
      <c r="M118" s="674"/>
      <c r="N118" s="362">
        <f t="shared" si="1"/>
        <v>0</v>
      </c>
      <c r="O118" s="674"/>
      <c r="P118" s="196"/>
    </row>
    <row r="119" spans="1:16" ht="15" customHeight="1" x14ac:dyDescent="0.2">
      <c r="A119" s="158"/>
      <c r="B119" s="693"/>
      <c r="C119" s="145" t="s">
        <v>0</v>
      </c>
      <c r="D119" s="146" t="s">
        <v>0</v>
      </c>
      <c r="E119" s="674"/>
      <c r="F119" s="694"/>
      <c r="G119" s="674"/>
      <c r="H119" s="674"/>
      <c r="I119" s="674"/>
      <c r="J119" s="674"/>
      <c r="K119" s="674"/>
      <c r="L119" s="674"/>
      <c r="M119" s="674"/>
      <c r="N119" s="362">
        <f t="shared" si="1"/>
        <v>0</v>
      </c>
      <c r="O119" s="674"/>
      <c r="P119" s="196"/>
    </row>
    <row r="120" spans="1:16" ht="15" customHeight="1" x14ac:dyDescent="0.2">
      <c r="A120" s="158"/>
      <c r="B120" s="693"/>
      <c r="C120" s="145" t="s">
        <v>0</v>
      </c>
      <c r="D120" s="146" t="s">
        <v>0</v>
      </c>
      <c r="E120" s="674"/>
      <c r="F120" s="694"/>
      <c r="G120" s="674"/>
      <c r="H120" s="674"/>
      <c r="I120" s="674"/>
      <c r="J120" s="674"/>
      <c r="K120" s="674"/>
      <c r="L120" s="674"/>
      <c r="M120" s="674"/>
      <c r="N120" s="362">
        <f t="shared" si="1"/>
        <v>0</v>
      </c>
      <c r="O120" s="674"/>
      <c r="P120" s="196"/>
    </row>
    <row r="121" spans="1:16" ht="15" customHeight="1" x14ac:dyDescent="0.2">
      <c r="A121" s="158"/>
      <c r="B121" s="693"/>
      <c r="C121" s="145" t="s">
        <v>0</v>
      </c>
      <c r="D121" s="146" t="s">
        <v>0</v>
      </c>
      <c r="E121" s="674"/>
      <c r="F121" s="694"/>
      <c r="G121" s="674"/>
      <c r="H121" s="674"/>
      <c r="I121" s="674"/>
      <c r="J121" s="674"/>
      <c r="K121" s="674"/>
      <c r="L121" s="674"/>
      <c r="M121" s="674"/>
      <c r="N121" s="362">
        <f t="shared" si="1"/>
        <v>0</v>
      </c>
      <c r="O121" s="674"/>
      <c r="P121" s="196"/>
    </row>
    <row r="122" spans="1:16" ht="15" customHeight="1" x14ac:dyDescent="0.2">
      <c r="A122" s="158"/>
      <c r="B122" s="693"/>
      <c r="C122" s="145" t="s">
        <v>0</v>
      </c>
      <c r="D122" s="146" t="s">
        <v>0</v>
      </c>
      <c r="E122" s="674"/>
      <c r="F122" s="694"/>
      <c r="G122" s="674"/>
      <c r="H122" s="674"/>
      <c r="I122" s="674"/>
      <c r="J122" s="674"/>
      <c r="K122" s="674"/>
      <c r="L122" s="674"/>
      <c r="M122" s="674"/>
      <c r="N122" s="362">
        <f t="shared" si="1"/>
        <v>0</v>
      </c>
      <c r="O122" s="674"/>
      <c r="P122" s="196"/>
    </row>
    <row r="123" spans="1:16" ht="15" customHeight="1" x14ac:dyDescent="0.2">
      <c r="A123" s="158"/>
      <c r="B123" s="693"/>
      <c r="C123" s="145" t="s">
        <v>0</v>
      </c>
      <c r="D123" s="146" t="s">
        <v>0</v>
      </c>
      <c r="E123" s="674"/>
      <c r="F123" s="694"/>
      <c r="G123" s="674"/>
      <c r="H123" s="674"/>
      <c r="I123" s="674"/>
      <c r="J123" s="674"/>
      <c r="K123" s="674"/>
      <c r="L123" s="674"/>
      <c r="M123" s="674"/>
      <c r="N123" s="362">
        <f t="shared" si="1"/>
        <v>0</v>
      </c>
      <c r="O123" s="674"/>
      <c r="P123" s="196"/>
    </row>
    <row r="124" spans="1:16" ht="15" customHeight="1" x14ac:dyDescent="0.2">
      <c r="A124" s="158"/>
      <c r="B124" s="693"/>
      <c r="C124" s="145" t="s">
        <v>0</v>
      </c>
      <c r="D124" s="146" t="s">
        <v>0</v>
      </c>
      <c r="E124" s="674"/>
      <c r="F124" s="694"/>
      <c r="G124" s="674"/>
      <c r="H124" s="674"/>
      <c r="I124" s="674"/>
      <c r="J124" s="674"/>
      <c r="K124" s="674"/>
      <c r="L124" s="674"/>
      <c r="M124" s="674"/>
      <c r="N124" s="362">
        <f t="shared" si="1"/>
        <v>0</v>
      </c>
      <c r="O124" s="674"/>
      <c r="P124" s="196"/>
    </row>
    <row r="125" spans="1:16" ht="15" customHeight="1" x14ac:dyDescent="0.2">
      <c r="A125" s="158"/>
      <c r="B125" s="693"/>
      <c r="C125" s="145" t="s">
        <v>0</v>
      </c>
      <c r="D125" s="146" t="s">
        <v>0</v>
      </c>
      <c r="E125" s="674"/>
      <c r="F125" s="694"/>
      <c r="G125" s="674"/>
      <c r="H125" s="674"/>
      <c r="I125" s="674"/>
      <c r="J125" s="674"/>
      <c r="K125" s="674"/>
      <c r="L125" s="674"/>
      <c r="M125" s="674"/>
      <c r="N125" s="362">
        <f t="shared" si="1"/>
        <v>0</v>
      </c>
      <c r="O125" s="674"/>
      <c r="P125" s="196"/>
    </row>
    <row r="126" spans="1:16" ht="15" customHeight="1" x14ac:dyDescent="0.2">
      <c r="A126" s="158"/>
      <c r="B126" s="693"/>
      <c r="C126" s="145" t="s">
        <v>0</v>
      </c>
      <c r="D126" s="146" t="s">
        <v>0</v>
      </c>
      <c r="E126" s="674"/>
      <c r="F126" s="694"/>
      <c r="G126" s="674"/>
      <c r="H126" s="674"/>
      <c r="I126" s="674"/>
      <c r="J126" s="674"/>
      <c r="K126" s="674"/>
      <c r="L126" s="674"/>
      <c r="M126" s="674"/>
      <c r="N126" s="362">
        <f t="shared" si="1"/>
        <v>0</v>
      </c>
      <c r="O126" s="674"/>
      <c r="P126" s="196"/>
    </row>
    <row r="127" spans="1:16" ht="15" customHeight="1" x14ac:dyDescent="0.2">
      <c r="A127" s="158"/>
      <c r="B127" s="693"/>
      <c r="C127" s="145" t="s">
        <v>0</v>
      </c>
      <c r="D127" s="146" t="s">
        <v>0</v>
      </c>
      <c r="E127" s="674"/>
      <c r="F127" s="694"/>
      <c r="G127" s="674"/>
      <c r="H127" s="674"/>
      <c r="I127" s="674"/>
      <c r="J127" s="674"/>
      <c r="K127" s="674"/>
      <c r="L127" s="674"/>
      <c r="M127" s="674"/>
      <c r="N127" s="362">
        <f t="shared" si="1"/>
        <v>0</v>
      </c>
      <c r="O127" s="674"/>
      <c r="P127" s="196"/>
    </row>
    <row r="128" spans="1:16" ht="15" customHeight="1" x14ac:dyDescent="0.2">
      <c r="A128" s="158"/>
      <c r="B128" s="693"/>
      <c r="C128" s="145" t="s">
        <v>0</v>
      </c>
      <c r="D128" s="146" t="s">
        <v>0</v>
      </c>
      <c r="E128" s="674"/>
      <c r="F128" s="694"/>
      <c r="G128" s="674"/>
      <c r="H128" s="674"/>
      <c r="I128" s="674"/>
      <c r="J128" s="674"/>
      <c r="K128" s="674"/>
      <c r="L128" s="674"/>
      <c r="M128" s="674"/>
      <c r="N128" s="362">
        <f t="shared" si="1"/>
        <v>0</v>
      </c>
      <c r="O128" s="674"/>
      <c r="P128" s="196"/>
    </row>
    <row r="129" spans="1:16" ht="15" customHeight="1" x14ac:dyDescent="0.2">
      <c r="A129" s="158"/>
      <c r="B129" s="693"/>
      <c r="C129" s="145" t="s">
        <v>0</v>
      </c>
      <c r="D129" s="146" t="s">
        <v>0</v>
      </c>
      <c r="E129" s="674"/>
      <c r="F129" s="694"/>
      <c r="G129" s="674"/>
      <c r="H129" s="674"/>
      <c r="I129" s="674"/>
      <c r="J129" s="674"/>
      <c r="K129" s="674"/>
      <c r="L129" s="674"/>
      <c r="M129" s="674"/>
      <c r="N129" s="362">
        <f t="shared" si="1"/>
        <v>0</v>
      </c>
      <c r="O129" s="674"/>
      <c r="P129" s="196"/>
    </row>
    <row r="130" spans="1:16" ht="15" customHeight="1" x14ac:dyDescent="0.2">
      <c r="A130" s="158"/>
      <c r="B130" s="693"/>
      <c r="C130" s="145" t="s">
        <v>0</v>
      </c>
      <c r="D130" s="146" t="s">
        <v>0</v>
      </c>
      <c r="E130" s="674"/>
      <c r="F130" s="694"/>
      <c r="G130" s="674"/>
      <c r="H130" s="674"/>
      <c r="I130" s="674"/>
      <c r="J130" s="674"/>
      <c r="K130" s="674"/>
      <c r="L130" s="674"/>
      <c r="M130" s="674"/>
      <c r="N130" s="362">
        <f t="shared" si="1"/>
        <v>0</v>
      </c>
      <c r="O130" s="674"/>
      <c r="P130" s="196"/>
    </row>
    <row r="131" spans="1:16" ht="15" customHeight="1" x14ac:dyDescent="0.2">
      <c r="A131" s="158"/>
      <c r="B131" s="693"/>
      <c r="C131" s="145" t="s">
        <v>0</v>
      </c>
      <c r="D131" s="146" t="s">
        <v>0</v>
      </c>
      <c r="E131" s="674"/>
      <c r="F131" s="694"/>
      <c r="G131" s="674"/>
      <c r="H131" s="674"/>
      <c r="I131" s="674"/>
      <c r="J131" s="674"/>
      <c r="K131" s="674"/>
      <c r="L131" s="674"/>
      <c r="M131" s="674"/>
      <c r="N131" s="362">
        <f t="shared" si="1"/>
        <v>0</v>
      </c>
      <c r="O131" s="674"/>
      <c r="P131" s="196"/>
    </row>
    <row r="132" spans="1:16" ht="15" customHeight="1" x14ac:dyDescent="0.2">
      <c r="A132" s="158"/>
      <c r="B132" s="693"/>
      <c r="C132" s="145" t="s">
        <v>0</v>
      </c>
      <c r="D132" s="146" t="s">
        <v>0</v>
      </c>
      <c r="E132" s="674"/>
      <c r="F132" s="694"/>
      <c r="G132" s="674"/>
      <c r="H132" s="674"/>
      <c r="I132" s="674"/>
      <c r="J132" s="674"/>
      <c r="K132" s="674"/>
      <c r="L132" s="674"/>
      <c r="M132" s="674"/>
      <c r="N132" s="362">
        <f t="shared" si="1"/>
        <v>0</v>
      </c>
      <c r="O132" s="674"/>
      <c r="P132" s="196"/>
    </row>
    <row r="133" spans="1:16" ht="15" customHeight="1" x14ac:dyDescent="0.2">
      <c r="A133" s="158"/>
      <c r="B133" s="693"/>
      <c r="C133" s="145" t="s">
        <v>0</v>
      </c>
      <c r="D133" s="146" t="s">
        <v>0</v>
      </c>
      <c r="E133" s="674"/>
      <c r="F133" s="694"/>
      <c r="G133" s="674"/>
      <c r="H133" s="674"/>
      <c r="I133" s="674"/>
      <c r="J133" s="674"/>
      <c r="K133" s="674"/>
      <c r="L133" s="674"/>
      <c r="M133" s="674"/>
      <c r="N133" s="362">
        <f t="shared" si="1"/>
        <v>0</v>
      </c>
      <c r="O133" s="674"/>
      <c r="P133" s="196"/>
    </row>
    <row r="134" spans="1:16" ht="15" customHeight="1" x14ac:dyDescent="0.2">
      <c r="A134" s="158"/>
      <c r="B134" s="693"/>
      <c r="C134" s="145" t="s">
        <v>0</v>
      </c>
      <c r="D134" s="146" t="s">
        <v>0</v>
      </c>
      <c r="E134" s="674"/>
      <c r="F134" s="694"/>
      <c r="G134" s="674"/>
      <c r="H134" s="674"/>
      <c r="I134" s="674"/>
      <c r="J134" s="674"/>
      <c r="K134" s="674"/>
      <c r="L134" s="674"/>
      <c r="M134" s="674"/>
      <c r="N134" s="362">
        <f t="shared" si="1"/>
        <v>0</v>
      </c>
      <c r="O134" s="674"/>
      <c r="P134" s="196"/>
    </row>
    <row r="135" spans="1:16" ht="15" customHeight="1" x14ac:dyDescent="0.2">
      <c r="A135" s="158"/>
      <c r="B135" s="693"/>
      <c r="C135" s="145" t="s">
        <v>0</v>
      </c>
      <c r="D135" s="146" t="s">
        <v>0</v>
      </c>
      <c r="E135" s="674"/>
      <c r="F135" s="694"/>
      <c r="G135" s="674"/>
      <c r="H135" s="674"/>
      <c r="I135" s="674"/>
      <c r="J135" s="674"/>
      <c r="K135" s="674"/>
      <c r="L135" s="674"/>
      <c r="M135" s="674"/>
      <c r="N135" s="362">
        <f t="shared" si="1"/>
        <v>0</v>
      </c>
      <c r="O135" s="674"/>
      <c r="P135" s="196"/>
    </row>
    <row r="136" spans="1:16" ht="15" customHeight="1" x14ac:dyDescent="0.2">
      <c r="A136" s="158"/>
      <c r="B136" s="693"/>
      <c r="C136" s="145" t="s">
        <v>0</v>
      </c>
      <c r="D136" s="146" t="s">
        <v>0</v>
      </c>
      <c r="E136" s="674"/>
      <c r="F136" s="694"/>
      <c r="G136" s="674"/>
      <c r="H136" s="674"/>
      <c r="I136" s="674"/>
      <c r="J136" s="674"/>
      <c r="K136" s="674"/>
      <c r="L136" s="674"/>
      <c r="M136" s="674"/>
      <c r="N136" s="362">
        <f t="shared" si="1"/>
        <v>0</v>
      </c>
      <c r="O136" s="674"/>
      <c r="P136" s="196"/>
    </row>
    <row r="137" spans="1:16" ht="15" customHeight="1" x14ac:dyDescent="0.2">
      <c r="A137" s="158"/>
      <c r="B137" s="693"/>
      <c r="C137" s="145" t="s">
        <v>0</v>
      </c>
      <c r="D137" s="146" t="s">
        <v>0</v>
      </c>
      <c r="E137" s="674"/>
      <c r="F137" s="694"/>
      <c r="G137" s="674"/>
      <c r="H137" s="674"/>
      <c r="I137" s="674"/>
      <c r="J137" s="674"/>
      <c r="K137" s="674"/>
      <c r="L137" s="674"/>
      <c r="M137" s="674"/>
      <c r="N137" s="362">
        <f t="shared" si="1"/>
        <v>0</v>
      </c>
      <c r="O137" s="674"/>
      <c r="P137" s="196"/>
    </row>
    <row r="138" spans="1:16" ht="15" customHeight="1" x14ac:dyDescent="0.2">
      <c r="A138" s="158"/>
      <c r="B138" s="693"/>
      <c r="C138" s="145" t="s">
        <v>0</v>
      </c>
      <c r="D138" s="146" t="s">
        <v>0</v>
      </c>
      <c r="E138" s="674"/>
      <c r="F138" s="694"/>
      <c r="G138" s="674"/>
      <c r="H138" s="674"/>
      <c r="I138" s="674"/>
      <c r="J138" s="674"/>
      <c r="K138" s="674"/>
      <c r="L138" s="674"/>
      <c r="M138" s="674"/>
      <c r="N138" s="362">
        <f t="shared" ref="N138:N201" si="2">(E138*F138/100)+G138+H138+I138+K138+J138+L138-M138</f>
        <v>0</v>
      </c>
      <c r="O138" s="674"/>
      <c r="P138" s="196"/>
    </row>
    <row r="139" spans="1:16" ht="15" customHeight="1" x14ac:dyDescent="0.2">
      <c r="A139" s="158"/>
      <c r="B139" s="693"/>
      <c r="C139" s="145" t="s">
        <v>0</v>
      </c>
      <c r="D139" s="146" t="s">
        <v>0</v>
      </c>
      <c r="E139" s="674"/>
      <c r="F139" s="694"/>
      <c r="G139" s="674"/>
      <c r="H139" s="674"/>
      <c r="I139" s="674"/>
      <c r="J139" s="674"/>
      <c r="K139" s="674"/>
      <c r="L139" s="674"/>
      <c r="M139" s="674"/>
      <c r="N139" s="362">
        <f t="shared" si="2"/>
        <v>0</v>
      </c>
      <c r="O139" s="674"/>
      <c r="P139" s="196"/>
    </row>
    <row r="140" spans="1:16" ht="15" customHeight="1" x14ac:dyDescent="0.2">
      <c r="A140" s="158"/>
      <c r="B140" s="693"/>
      <c r="C140" s="145" t="s">
        <v>0</v>
      </c>
      <c r="D140" s="146" t="s">
        <v>0</v>
      </c>
      <c r="E140" s="674"/>
      <c r="F140" s="694"/>
      <c r="G140" s="674"/>
      <c r="H140" s="674"/>
      <c r="I140" s="674"/>
      <c r="J140" s="674"/>
      <c r="K140" s="674"/>
      <c r="L140" s="674"/>
      <c r="M140" s="674"/>
      <c r="N140" s="362">
        <f t="shared" si="2"/>
        <v>0</v>
      </c>
      <c r="O140" s="674"/>
      <c r="P140" s="196"/>
    </row>
    <row r="141" spans="1:16" ht="15" customHeight="1" x14ac:dyDescent="0.2">
      <c r="A141" s="158"/>
      <c r="B141" s="693"/>
      <c r="C141" s="145" t="s">
        <v>0</v>
      </c>
      <c r="D141" s="146" t="s">
        <v>0</v>
      </c>
      <c r="E141" s="674"/>
      <c r="F141" s="694"/>
      <c r="G141" s="674"/>
      <c r="H141" s="674"/>
      <c r="I141" s="674"/>
      <c r="J141" s="674"/>
      <c r="K141" s="674"/>
      <c r="L141" s="674"/>
      <c r="M141" s="674"/>
      <c r="N141" s="362">
        <f t="shared" si="2"/>
        <v>0</v>
      </c>
      <c r="O141" s="674"/>
      <c r="P141" s="196"/>
    </row>
    <row r="142" spans="1:16" ht="15" customHeight="1" x14ac:dyDescent="0.2">
      <c r="A142" s="158"/>
      <c r="B142" s="693"/>
      <c r="C142" s="145" t="s">
        <v>0</v>
      </c>
      <c r="D142" s="146" t="s">
        <v>0</v>
      </c>
      <c r="E142" s="674"/>
      <c r="F142" s="694"/>
      <c r="G142" s="674"/>
      <c r="H142" s="674"/>
      <c r="I142" s="674"/>
      <c r="J142" s="674"/>
      <c r="K142" s="674"/>
      <c r="L142" s="674"/>
      <c r="M142" s="674"/>
      <c r="N142" s="362">
        <f t="shared" si="2"/>
        <v>0</v>
      </c>
      <c r="O142" s="674"/>
      <c r="P142" s="196"/>
    </row>
    <row r="143" spans="1:16" ht="15" customHeight="1" x14ac:dyDescent="0.2">
      <c r="A143" s="158"/>
      <c r="B143" s="693"/>
      <c r="C143" s="145" t="s">
        <v>0</v>
      </c>
      <c r="D143" s="146" t="s">
        <v>0</v>
      </c>
      <c r="E143" s="674"/>
      <c r="F143" s="694"/>
      <c r="G143" s="674"/>
      <c r="H143" s="674"/>
      <c r="I143" s="674"/>
      <c r="J143" s="674"/>
      <c r="K143" s="674"/>
      <c r="L143" s="674"/>
      <c r="M143" s="674"/>
      <c r="N143" s="362">
        <f t="shared" si="2"/>
        <v>0</v>
      </c>
      <c r="O143" s="674"/>
      <c r="P143" s="196"/>
    </row>
    <row r="144" spans="1:16" ht="15" customHeight="1" x14ac:dyDescent="0.2">
      <c r="A144" s="158"/>
      <c r="B144" s="693"/>
      <c r="C144" s="145" t="s">
        <v>0</v>
      </c>
      <c r="D144" s="146" t="s">
        <v>0</v>
      </c>
      <c r="E144" s="674"/>
      <c r="F144" s="694"/>
      <c r="G144" s="674"/>
      <c r="H144" s="674"/>
      <c r="I144" s="674"/>
      <c r="J144" s="674"/>
      <c r="K144" s="674"/>
      <c r="L144" s="674"/>
      <c r="M144" s="674"/>
      <c r="N144" s="362">
        <f t="shared" si="2"/>
        <v>0</v>
      </c>
      <c r="O144" s="674"/>
      <c r="P144" s="196"/>
    </row>
    <row r="145" spans="1:16" ht="15" customHeight="1" x14ac:dyDescent="0.2">
      <c r="A145" s="158"/>
      <c r="B145" s="693"/>
      <c r="C145" s="145" t="s">
        <v>0</v>
      </c>
      <c r="D145" s="146" t="s">
        <v>0</v>
      </c>
      <c r="E145" s="674"/>
      <c r="F145" s="694"/>
      <c r="G145" s="674"/>
      <c r="H145" s="674"/>
      <c r="I145" s="674"/>
      <c r="J145" s="674"/>
      <c r="K145" s="674"/>
      <c r="L145" s="674"/>
      <c r="M145" s="674"/>
      <c r="N145" s="362">
        <f t="shared" si="2"/>
        <v>0</v>
      </c>
      <c r="O145" s="674"/>
      <c r="P145" s="196"/>
    </row>
    <row r="146" spans="1:16" ht="15" customHeight="1" x14ac:dyDescent="0.2">
      <c r="A146" s="158"/>
      <c r="B146" s="693"/>
      <c r="C146" s="145" t="s">
        <v>0</v>
      </c>
      <c r="D146" s="146" t="s">
        <v>0</v>
      </c>
      <c r="E146" s="674"/>
      <c r="F146" s="694"/>
      <c r="G146" s="674"/>
      <c r="H146" s="674"/>
      <c r="I146" s="674"/>
      <c r="J146" s="674"/>
      <c r="K146" s="674"/>
      <c r="L146" s="674"/>
      <c r="M146" s="674"/>
      <c r="N146" s="362">
        <f t="shared" si="2"/>
        <v>0</v>
      </c>
      <c r="O146" s="674"/>
      <c r="P146" s="196"/>
    </row>
    <row r="147" spans="1:16" ht="15" customHeight="1" x14ac:dyDescent="0.2">
      <c r="A147" s="158"/>
      <c r="B147" s="693"/>
      <c r="C147" s="145" t="s">
        <v>0</v>
      </c>
      <c r="D147" s="146" t="s">
        <v>0</v>
      </c>
      <c r="E147" s="674"/>
      <c r="F147" s="694"/>
      <c r="G147" s="674"/>
      <c r="H147" s="674"/>
      <c r="I147" s="674"/>
      <c r="J147" s="674"/>
      <c r="K147" s="674"/>
      <c r="L147" s="674"/>
      <c r="M147" s="674"/>
      <c r="N147" s="362">
        <f t="shared" si="2"/>
        <v>0</v>
      </c>
      <c r="O147" s="674"/>
      <c r="P147" s="196"/>
    </row>
    <row r="148" spans="1:16" ht="15" customHeight="1" x14ac:dyDescent="0.2">
      <c r="A148" s="158"/>
      <c r="B148" s="693"/>
      <c r="C148" s="145" t="s">
        <v>0</v>
      </c>
      <c r="D148" s="146" t="s">
        <v>0</v>
      </c>
      <c r="E148" s="674"/>
      <c r="F148" s="694"/>
      <c r="G148" s="674"/>
      <c r="H148" s="674"/>
      <c r="I148" s="674"/>
      <c r="J148" s="674"/>
      <c r="K148" s="674"/>
      <c r="L148" s="674"/>
      <c r="M148" s="674"/>
      <c r="N148" s="362">
        <f t="shared" si="2"/>
        <v>0</v>
      </c>
      <c r="O148" s="674"/>
      <c r="P148" s="196"/>
    </row>
    <row r="149" spans="1:16" ht="15" customHeight="1" x14ac:dyDescent="0.2">
      <c r="A149" s="158"/>
      <c r="B149" s="693"/>
      <c r="C149" s="145" t="s">
        <v>0</v>
      </c>
      <c r="D149" s="146" t="s">
        <v>0</v>
      </c>
      <c r="E149" s="674"/>
      <c r="F149" s="694"/>
      <c r="G149" s="674"/>
      <c r="H149" s="674"/>
      <c r="I149" s="674"/>
      <c r="J149" s="674"/>
      <c r="K149" s="674"/>
      <c r="L149" s="674"/>
      <c r="M149" s="674"/>
      <c r="N149" s="362">
        <f t="shared" si="2"/>
        <v>0</v>
      </c>
      <c r="O149" s="674"/>
      <c r="P149" s="196"/>
    </row>
    <row r="150" spans="1:16" ht="15" customHeight="1" x14ac:dyDescent="0.2">
      <c r="A150" s="158"/>
      <c r="B150" s="693"/>
      <c r="C150" s="145" t="s">
        <v>0</v>
      </c>
      <c r="D150" s="146" t="s">
        <v>0</v>
      </c>
      <c r="E150" s="674"/>
      <c r="F150" s="694"/>
      <c r="G150" s="674"/>
      <c r="H150" s="674"/>
      <c r="I150" s="674"/>
      <c r="J150" s="674"/>
      <c r="K150" s="674"/>
      <c r="L150" s="674"/>
      <c r="M150" s="674"/>
      <c r="N150" s="362">
        <f t="shared" si="2"/>
        <v>0</v>
      </c>
      <c r="O150" s="674"/>
      <c r="P150" s="196"/>
    </row>
    <row r="151" spans="1:16" ht="15" customHeight="1" x14ac:dyDescent="0.2">
      <c r="A151" s="158"/>
      <c r="B151" s="693"/>
      <c r="C151" s="145" t="s">
        <v>0</v>
      </c>
      <c r="D151" s="146" t="s">
        <v>0</v>
      </c>
      <c r="E151" s="674"/>
      <c r="F151" s="694"/>
      <c r="G151" s="674"/>
      <c r="H151" s="674"/>
      <c r="I151" s="674"/>
      <c r="J151" s="674"/>
      <c r="K151" s="674"/>
      <c r="L151" s="674"/>
      <c r="M151" s="674"/>
      <c r="N151" s="362">
        <f t="shared" si="2"/>
        <v>0</v>
      </c>
      <c r="O151" s="674"/>
      <c r="P151" s="196"/>
    </row>
    <row r="152" spans="1:16" ht="15" customHeight="1" x14ac:dyDescent="0.2">
      <c r="A152" s="158"/>
      <c r="B152" s="693"/>
      <c r="C152" s="145" t="s">
        <v>0</v>
      </c>
      <c r="D152" s="146" t="s">
        <v>0</v>
      </c>
      <c r="E152" s="674"/>
      <c r="F152" s="694"/>
      <c r="G152" s="674"/>
      <c r="H152" s="674"/>
      <c r="I152" s="674"/>
      <c r="J152" s="674"/>
      <c r="K152" s="674"/>
      <c r="L152" s="674"/>
      <c r="M152" s="674"/>
      <c r="N152" s="362">
        <f t="shared" si="2"/>
        <v>0</v>
      </c>
      <c r="O152" s="674"/>
      <c r="P152" s="196"/>
    </row>
    <row r="153" spans="1:16" ht="15" customHeight="1" x14ac:dyDescent="0.2">
      <c r="A153" s="158"/>
      <c r="B153" s="693"/>
      <c r="C153" s="145" t="s">
        <v>0</v>
      </c>
      <c r="D153" s="146" t="s">
        <v>0</v>
      </c>
      <c r="E153" s="674"/>
      <c r="F153" s="694"/>
      <c r="G153" s="674"/>
      <c r="H153" s="674"/>
      <c r="I153" s="674"/>
      <c r="J153" s="674"/>
      <c r="K153" s="674"/>
      <c r="L153" s="674"/>
      <c r="M153" s="674"/>
      <c r="N153" s="362">
        <f t="shared" si="2"/>
        <v>0</v>
      </c>
      <c r="O153" s="674"/>
      <c r="P153" s="196"/>
    </row>
    <row r="154" spans="1:16" ht="15" customHeight="1" x14ac:dyDescent="0.2">
      <c r="A154" s="158"/>
      <c r="B154" s="693"/>
      <c r="C154" s="145" t="s">
        <v>0</v>
      </c>
      <c r="D154" s="146" t="s">
        <v>0</v>
      </c>
      <c r="E154" s="674"/>
      <c r="F154" s="694"/>
      <c r="G154" s="674"/>
      <c r="H154" s="674"/>
      <c r="I154" s="674"/>
      <c r="J154" s="674"/>
      <c r="K154" s="674"/>
      <c r="L154" s="674"/>
      <c r="M154" s="674"/>
      <c r="N154" s="362">
        <f t="shared" si="2"/>
        <v>0</v>
      </c>
      <c r="O154" s="674"/>
      <c r="P154" s="196"/>
    </row>
    <row r="155" spans="1:16" ht="15" customHeight="1" x14ac:dyDescent="0.2">
      <c r="A155" s="158"/>
      <c r="B155" s="693"/>
      <c r="C155" s="145" t="s">
        <v>0</v>
      </c>
      <c r="D155" s="146" t="s">
        <v>0</v>
      </c>
      <c r="E155" s="674"/>
      <c r="F155" s="694"/>
      <c r="G155" s="674"/>
      <c r="H155" s="674"/>
      <c r="I155" s="674"/>
      <c r="J155" s="674"/>
      <c r="K155" s="674"/>
      <c r="L155" s="674"/>
      <c r="M155" s="674"/>
      <c r="N155" s="362">
        <f t="shared" si="2"/>
        <v>0</v>
      </c>
      <c r="O155" s="674"/>
      <c r="P155" s="196"/>
    </row>
    <row r="156" spans="1:16" ht="15" customHeight="1" x14ac:dyDescent="0.2">
      <c r="A156" s="158"/>
      <c r="B156" s="693"/>
      <c r="C156" s="145" t="s">
        <v>0</v>
      </c>
      <c r="D156" s="146" t="s">
        <v>0</v>
      </c>
      <c r="E156" s="674"/>
      <c r="F156" s="694"/>
      <c r="G156" s="674"/>
      <c r="H156" s="674"/>
      <c r="I156" s="674"/>
      <c r="J156" s="674"/>
      <c r="K156" s="674"/>
      <c r="L156" s="674"/>
      <c r="M156" s="674"/>
      <c r="N156" s="362">
        <f t="shared" si="2"/>
        <v>0</v>
      </c>
      <c r="O156" s="674"/>
      <c r="P156" s="196"/>
    </row>
    <row r="157" spans="1:16" ht="15" customHeight="1" x14ac:dyDescent="0.2">
      <c r="A157" s="158"/>
      <c r="B157" s="693"/>
      <c r="C157" s="145" t="s">
        <v>0</v>
      </c>
      <c r="D157" s="146" t="s">
        <v>0</v>
      </c>
      <c r="E157" s="674"/>
      <c r="F157" s="694"/>
      <c r="G157" s="674"/>
      <c r="H157" s="674"/>
      <c r="I157" s="674"/>
      <c r="J157" s="674"/>
      <c r="K157" s="674"/>
      <c r="L157" s="674"/>
      <c r="M157" s="674"/>
      <c r="N157" s="362">
        <f t="shared" si="2"/>
        <v>0</v>
      </c>
      <c r="O157" s="674"/>
      <c r="P157" s="196"/>
    </row>
    <row r="158" spans="1:16" ht="15" customHeight="1" x14ac:dyDescent="0.2">
      <c r="A158" s="158"/>
      <c r="B158" s="693"/>
      <c r="C158" s="145" t="s">
        <v>0</v>
      </c>
      <c r="D158" s="146" t="s">
        <v>0</v>
      </c>
      <c r="E158" s="674"/>
      <c r="F158" s="694"/>
      <c r="G158" s="674"/>
      <c r="H158" s="674"/>
      <c r="I158" s="674"/>
      <c r="J158" s="674"/>
      <c r="K158" s="674"/>
      <c r="L158" s="674"/>
      <c r="M158" s="674"/>
      <c r="N158" s="362">
        <f t="shared" si="2"/>
        <v>0</v>
      </c>
      <c r="O158" s="674"/>
      <c r="P158" s="196"/>
    </row>
    <row r="159" spans="1:16" ht="15" customHeight="1" x14ac:dyDescent="0.2">
      <c r="A159" s="158"/>
      <c r="B159" s="693"/>
      <c r="C159" s="145" t="s">
        <v>0</v>
      </c>
      <c r="D159" s="146" t="s">
        <v>0</v>
      </c>
      <c r="E159" s="674"/>
      <c r="F159" s="694"/>
      <c r="G159" s="674"/>
      <c r="H159" s="674"/>
      <c r="I159" s="674"/>
      <c r="J159" s="674"/>
      <c r="K159" s="674"/>
      <c r="L159" s="674"/>
      <c r="M159" s="674"/>
      <c r="N159" s="362">
        <f t="shared" si="2"/>
        <v>0</v>
      </c>
      <c r="O159" s="674"/>
      <c r="P159" s="196"/>
    </row>
    <row r="160" spans="1:16" ht="15" customHeight="1" x14ac:dyDescent="0.2">
      <c r="A160" s="158"/>
      <c r="B160" s="693"/>
      <c r="C160" s="145" t="s">
        <v>0</v>
      </c>
      <c r="D160" s="146" t="s">
        <v>0</v>
      </c>
      <c r="E160" s="674"/>
      <c r="F160" s="694"/>
      <c r="G160" s="674"/>
      <c r="H160" s="674"/>
      <c r="I160" s="674"/>
      <c r="J160" s="674"/>
      <c r="K160" s="674"/>
      <c r="L160" s="674"/>
      <c r="M160" s="674"/>
      <c r="N160" s="362">
        <f t="shared" si="2"/>
        <v>0</v>
      </c>
      <c r="O160" s="674"/>
      <c r="P160" s="196"/>
    </row>
    <row r="161" spans="1:16" ht="15" customHeight="1" x14ac:dyDescent="0.2">
      <c r="A161" s="158"/>
      <c r="B161" s="693"/>
      <c r="C161" s="145" t="s">
        <v>0</v>
      </c>
      <c r="D161" s="146" t="s">
        <v>0</v>
      </c>
      <c r="E161" s="674"/>
      <c r="F161" s="694"/>
      <c r="G161" s="674"/>
      <c r="H161" s="674"/>
      <c r="I161" s="674"/>
      <c r="J161" s="674"/>
      <c r="K161" s="674"/>
      <c r="L161" s="674"/>
      <c r="M161" s="674"/>
      <c r="N161" s="362">
        <f t="shared" si="2"/>
        <v>0</v>
      </c>
      <c r="O161" s="674"/>
      <c r="P161" s="196"/>
    </row>
    <row r="162" spans="1:16" ht="15" customHeight="1" x14ac:dyDescent="0.2">
      <c r="A162" s="158"/>
      <c r="B162" s="693"/>
      <c r="C162" s="145" t="s">
        <v>0</v>
      </c>
      <c r="D162" s="146" t="s">
        <v>0</v>
      </c>
      <c r="E162" s="674"/>
      <c r="F162" s="694"/>
      <c r="G162" s="674"/>
      <c r="H162" s="674"/>
      <c r="I162" s="674"/>
      <c r="J162" s="674"/>
      <c r="K162" s="674"/>
      <c r="L162" s="674"/>
      <c r="M162" s="674"/>
      <c r="N162" s="362">
        <f t="shared" si="2"/>
        <v>0</v>
      </c>
      <c r="O162" s="674"/>
      <c r="P162" s="196"/>
    </row>
    <row r="163" spans="1:16" ht="15" customHeight="1" x14ac:dyDescent="0.2">
      <c r="A163" s="158"/>
      <c r="B163" s="693"/>
      <c r="C163" s="145" t="s">
        <v>0</v>
      </c>
      <c r="D163" s="146" t="s">
        <v>0</v>
      </c>
      <c r="E163" s="674"/>
      <c r="F163" s="694"/>
      <c r="G163" s="674"/>
      <c r="H163" s="674"/>
      <c r="I163" s="674"/>
      <c r="J163" s="674"/>
      <c r="K163" s="674"/>
      <c r="L163" s="674"/>
      <c r="M163" s="674"/>
      <c r="N163" s="362">
        <f t="shared" si="2"/>
        <v>0</v>
      </c>
      <c r="O163" s="674"/>
      <c r="P163" s="196"/>
    </row>
    <row r="164" spans="1:16" ht="15" customHeight="1" x14ac:dyDescent="0.2">
      <c r="A164" s="158"/>
      <c r="B164" s="693"/>
      <c r="C164" s="145" t="s">
        <v>0</v>
      </c>
      <c r="D164" s="146" t="s">
        <v>0</v>
      </c>
      <c r="E164" s="674"/>
      <c r="F164" s="694"/>
      <c r="G164" s="674"/>
      <c r="H164" s="674"/>
      <c r="I164" s="674"/>
      <c r="J164" s="674"/>
      <c r="K164" s="674"/>
      <c r="L164" s="674"/>
      <c r="M164" s="674"/>
      <c r="N164" s="362">
        <f t="shared" si="2"/>
        <v>0</v>
      </c>
      <c r="O164" s="674"/>
      <c r="P164" s="196"/>
    </row>
    <row r="165" spans="1:16" ht="15" customHeight="1" x14ac:dyDescent="0.2">
      <c r="A165" s="158"/>
      <c r="B165" s="693"/>
      <c r="C165" s="145" t="s">
        <v>0</v>
      </c>
      <c r="D165" s="146" t="s">
        <v>0</v>
      </c>
      <c r="E165" s="674"/>
      <c r="F165" s="694"/>
      <c r="G165" s="674"/>
      <c r="H165" s="674"/>
      <c r="I165" s="674"/>
      <c r="J165" s="674"/>
      <c r="K165" s="674"/>
      <c r="L165" s="674"/>
      <c r="M165" s="674"/>
      <c r="N165" s="362">
        <f t="shared" si="2"/>
        <v>0</v>
      </c>
      <c r="O165" s="674"/>
      <c r="P165" s="196"/>
    </row>
    <row r="166" spans="1:16" ht="15" customHeight="1" x14ac:dyDescent="0.2">
      <c r="A166" s="158"/>
      <c r="B166" s="693"/>
      <c r="C166" s="145" t="s">
        <v>0</v>
      </c>
      <c r="D166" s="146" t="s">
        <v>0</v>
      </c>
      <c r="E166" s="674"/>
      <c r="F166" s="694"/>
      <c r="G166" s="674"/>
      <c r="H166" s="674"/>
      <c r="I166" s="674"/>
      <c r="J166" s="674"/>
      <c r="K166" s="674"/>
      <c r="L166" s="674"/>
      <c r="M166" s="674"/>
      <c r="N166" s="362">
        <f t="shared" si="2"/>
        <v>0</v>
      </c>
      <c r="O166" s="674"/>
      <c r="P166" s="196"/>
    </row>
    <row r="167" spans="1:16" ht="15" customHeight="1" x14ac:dyDescent="0.2">
      <c r="A167" s="158"/>
      <c r="B167" s="693"/>
      <c r="C167" s="145" t="s">
        <v>0</v>
      </c>
      <c r="D167" s="146" t="s">
        <v>0</v>
      </c>
      <c r="E167" s="674"/>
      <c r="F167" s="694"/>
      <c r="G167" s="674"/>
      <c r="H167" s="674"/>
      <c r="I167" s="674"/>
      <c r="J167" s="674"/>
      <c r="K167" s="674"/>
      <c r="L167" s="674"/>
      <c r="M167" s="674"/>
      <c r="N167" s="362">
        <f t="shared" si="2"/>
        <v>0</v>
      </c>
      <c r="O167" s="674"/>
      <c r="P167" s="196"/>
    </row>
    <row r="168" spans="1:16" ht="15" customHeight="1" x14ac:dyDescent="0.2">
      <c r="A168" s="158"/>
      <c r="B168" s="693"/>
      <c r="C168" s="145" t="s">
        <v>0</v>
      </c>
      <c r="D168" s="146" t="s">
        <v>0</v>
      </c>
      <c r="E168" s="674"/>
      <c r="F168" s="694"/>
      <c r="G168" s="674"/>
      <c r="H168" s="674"/>
      <c r="I168" s="674"/>
      <c r="J168" s="674"/>
      <c r="K168" s="674"/>
      <c r="L168" s="674"/>
      <c r="M168" s="674"/>
      <c r="N168" s="362">
        <f t="shared" si="2"/>
        <v>0</v>
      </c>
      <c r="O168" s="674"/>
      <c r="P168" s="196"/>
    </row>
    <row r="169" spans="1:16" ht="15" customHeight="1" x14ac:dyDescent="0.2">
      <c r="A169" s="158"/>
      <c r="B169" s="693"/>
      <c r="C169" s="145" t="s">
        <v>0</v>
      </c>
      <c r="D169" s="146" t="s">
        <v>0</v>
      </c>
      <c r="E169" s="674"/>
      <c r="F169" s="694"/>
      <c r="G169" s="674"/>
      <c r="H169" s="674"/>
      <c r="I169" s="674"/>
      <c r="J169" s="674"/>
      <c r="K169" s="674"/>
      <c r="L169" s="674"/>
      <c r="M169" s="674"/>
      <c r="N169" s="362">
        <f t="shared" si="2"/>
        <v>0</v>
      </c>
      <c r="O169" s="674"/>
      <c r="P169" s="196"/>
    </row>
    <row r="170" spans="1:16" ht="15" customHeight="1" x14ac:dyDescent="0.2">
      <c r="A170" s="158"/>
      <c r="B170" s="693"/>
      <c r="C170" s="145" t="s">
        <v>0</v>
      </c>
      <c r="D170" s="146" t="s">
        <v>0</v>
      </c>
      <c r="E170" s="674"/>
      <c r="F170" s="694"/>
      <c r="G170" s="674"/>
      <c r="H170" s="674"/>
      <c r="I170" s="674"/>
      <c r="J170" s="674"/>
      <c r="K170" s="674"/>
      <c r="L170" s="674"/>
      <c r="M170" s="674"/>
      <c r="N170" s="362">
        <f t="shared" si="2"/>
        <v>0</v>
      </c>
      <c r="O170" s="674"/>
      <c r="P170" s="196"/>
    </row>
    <row r="171" spans="1:16" ht="15" customHeight="1" x14ac:dyDescent="0.2">
      <c r="A171" s="158"/>
      <c r="B171" s="693"/>
      <c r="C171" s="145" t="s">
        <v>0</v>
      </c>
      <c r="D171" s="146" t="s">
        <v>0</v>
      </c>
      <c r="E171" s="674"/>
      <c r="F171" s="694"/>
      <c r="G171" s="674"/>
      <c r="H171" s="674"/>
      <c r="I171" s="674"/>
      <c r="J171" s="674"/>
      <c r="K171" s="674"/>
      <c r="L171" s="674"/>
      <c r="M171" s="674"/>
      <c r="N171" s="362">
        <f t="shared" si="2"/>
        <v>0</v>
      </c>
      <c r="O171" s="674"/>
      <c r="P171" s="196"/>
    </row>
    <row r="172" spans="1:16" ht="15" customHeight="1" x14ac:dyDescent="0.2">
      <c r="A172" s="158"/>
      <c r="B172" s="693"/>
      <c r="C172" s="145" t="s">
        <v>0</v>
      </c>
      <c r="D172" s="146" t="s">
        <v>0</v>
      </c>
      <c r="E172" s="674"/>
      <c r="F172" s="694"/>
      <c r="G172" s="674"/>
      <c r="H172" s="674"/>
      <c r="I172" s="674"/>
      <c r="J172" s="674"/>
      <c r="K172" s="674"/>
      <c r="L172" s="674"/>
      <c r="M172" s="674"/>
      <c r="N172" s="362">
        <f t="shared" si="2"/>
        <v>0</v>
      </c>
      <c r="O172" s="674"/>
      <c r="P172" s="196"/>
    </row>
    <row r="173" spans="1:16" ht="15" customHeight="1" x14ac:dyDescent="0.2">
      <c r="A173" s="158"/>
      <c r="B173" s="693"/>
      <c r="C173" s="145" t="s">
        <v>0</v>
      </c>
      <c r="D173" s="146" t="s">
        <v>0</v>
      </c>
      <c r="E173" s="674"/>
      <c r="F173" s="694"/>
      <c r="G173" s="674"/>
      <c r="H173" s="674"/>
      <c r="I173" s="674"/>
      <c r="J173" s="674"/>
      <c r="K173" s="674"/>
      <c r="L173" s="674"/>
      <c r="M173" s="674"/>
      <c r="N173" s="362">
        <f t="shared" si="2"/>
        <v>0</v>
      </c>
      <c r="O173" s="674"/>
      <c r="P173" s="196"/>
    </row>
    <row r="174" spans="1:16" ht="15" customHeight="1" x14ac:dyDescent="0.2">
      <c r="A174" s="158"/>
      <c r="B174" s="693"/>
      <c r="C174" s="145" t="s">
        <v>0</v>
      </c>
      <c r="D174" s="146" t="s">
        <v>0</v>
      </c>
      <c r="E174" s="674"/>
      <c r="F174" s="694"/>
      <c r="G174" s="674"/>
      <c r="H174" s="674"/>
      <c r="I174" s="674"/>
      <c r="J174" s="674"/>
      <c r="K174" s="674"/>
      <c r="L174" s="674"/>
      <c r="M174" s="674"/>
      <c r="N174" s="362">
        <f t="shared" si="2"/>
        <v>0</v>
      </c>
      <c r="O174" s="674"/>
      <c r="P174" s="196"/>
    </row>
    <row r="175" spans="1:16" ht="15" customHeight="1" x14ac:dyDescent="0.2">
      <c r="A175" s="158"/>
      <c r="B175" s="693"/>
      <c r="C175" s="145" t="s">
        <v>0</v>
      </c>
      <c r="D175" s="146" t="s">
        <v>0</v>
      </c>
      <c r="E175" s="674"/>
      <c r="F175" s="694"/>
      <c r="G175" s="674"/>
      <c r="H175" s="674"/>
      <c r="I175" s="674"/>
      <c r="J175" s="674"/>
      <c r="K175" s="674"/>
      <c r="L175" s="674"/>
      <c r="M175" s="674"/>
      <c r="N175" s="362">
        <f t="shared" si="2"/>
        <v>0</v>
      </c>
      <c r="O175" s="674"/>
      <c r="P175" s="196"/>
    </row>
    <row r="176" spans="1:16" ht="15" customHeight="1" x14ac:dyDescent="0.2">
      <c r="A176" s="158"/>
      <c r="B176" s="693"/>
      <c r="C176" s="145" t="s">
        <v>0</v>
      </c>
      <c r="D176" s="146" t="s">
        <v>0</v>
      </c>
      <c r="E176" s="674"/>
      <c r="F176" s="694"/>
      <c r="G176" s="674"/>
      <c r="H176" s="674"/>
      <c r="I176" s="674"/>
      <c r="J176" s="674"/>
      <c r="K176" s="674"/>
      <c r="L176" s="674"/>
      <c r="M176" s="674"/>
      <c r="N176" s="362">
        <f t="shared" si="2"/>
        <v>0</v>
      </c>
      <c r="O176" s="674"/>
      <c r="P176" s="196"/>
    </row>
    <row r="177" spans="1:16" ht="15" customHeight="1" x14ac:dyDescent="0.2">
      <c r="A177" s="158"/>
      <c r="B177" s="693"/>
      <c r="C177" s="145" t="s">
        <v>0</v>
      </c>
      <c r="D177" s="146" t="s">
        <v>0</v>
      </c>
      <c r="E177" s="674"/>
      <c r="F177" s="694"/>
      <c r="G177" s="674"/>
      <c r="H177" s="674"/>
      <c r="I177" s="674"/>
      <c r="J177" s="674"/>
      <c r="K177" s="674"/>
      <c r="L177" s="674"/>
      <c r="M177" s="674"/>
      <c r="N177" s="362">
        <f t="shared" si="2"/>
        <v>0</v>
      </c>
      <c r="O177" s="674"/>
      <c r="P177" s="196"/>
    </row>
    <row r="178" spans="1:16" ht="15" customHeight="1" x14ac:dyDescent="0.2">
      <c r="A178" s="158"/>
      <c r="B178" s="693"/>
      <c r="C178" s="145" t="s">
        <v>0</v>
      </c>
      <c r="D178" s="146" t="s">
        <v>0</v>
      </c>
      <c r="E178" s="674"/>
      <c r="F178" s="694"/>
      <c r="G178" s="674"/>
      <c r="H178" s="674"/>
      <c r="I178" s="674"/>
      <c r="J178" s="674"/>
      <c r="K178" s="674"/>
      <c r="L178" s="674"/>
      <c r="M178" s="674"/>
      <c r="N178" s="362">
        <f t="shared" si="2"/>
        <v>0</v>
      </c>
      <c r="O178" s="674"/>
      <c r="P178" s="196"/>
    </row>
    <row r="179" spans="1:16" ht="15" customHeight="1" x14ac:dyDescent="0.2">
      <c r="A179" s="158"/>
      <c r="B179" s="693"/>
      <c r="C179" s="145" t="s">
        <v>0</v>
      </c>
      <c r="D179" s="146" t="s">
        <v>0</v>
      </c>
      <c r="E179" s="674"/>
      <c r="F179" s="694"/>
      <c r="G179" s="674"/>
      <c r="H179" s="674"/>
      <c r="I179" s="674"/>
      <c r="J179" s="674"/>
      <c r="K179" s="674"/>
      <c r="L179" s="674"/>
      <c r="M179" s="674"/>
      <c r="N179" s="362">
        <f t="shared" si="2"/>
        <v>0</v>
      </c>
      <c r="O179" s="674"/>
      <c r="P179" s="196"/>
    </row>
    <row r="180" spans="1:16" ht="15" customHeight="1" x14ac:dyDescent="0.2">
      <c r="A180" s="158"/>
      <c r="B180" s="693"/>
      <c r="C180" s="145" t="s">
        <v>0</v>
      </c>
      <c r="D180" s="146" t="s">
        <v>0</v>
      </c>
      <c r="E180" s="674"/>
      <c r="F180" s="694"/>
      <c r="G180" s="674"/>
      <c r="H180" s="674"/>
      <c r="I180" s="674"/>
      <c r="J180" s="674"/>
      <c r="K180" s="674"/>
      <c r="L180" s="674"/>
      <c r="M180" s="674"/>
      <c r="N180" s="362">
        <f t="shared" si="2"/>
        <v>0</v>
      </c>
      <c r="O180" s="674"/>
      <c r="P180" s="196"/>
    </row>
    <row r="181" spans="1:16" ht="15" customHeight="1" x14ac:dyDescent="0.2">
      <c r="A181" s="158"/>
      <c r="B181" s="693"/>
      <c r="C181" s="145" t="s">
        <v>0</v>
      </c>
      <c r="D181" s="146" t="s">
        <v>0</v>
      </c>
      <c r="E181" s="674"/>
      <c r="F181" s="694"/>
      <c r="G181" s="674"/>
      <c r="H181" s="674"/>
      <c r="I181" s="674"/>
      <c r="J181" s="674"/>
      <c r="K181" s="674"/>
      <c r="L181" s="674"/>
      <c r="M181" s="674"/>
      <c r="N181" s="362">
        <f t="shared" si="2"/>
        <v>0</v>
      </c>
      <c r="O181" s="674"/>
      <c r="P181" s="196"/>
    </row>
    <row r="182" spans="1:16" ht="15" customHeight="1" x14ac:dyDescent="0.2">
      <c r="A182" s="158"/>
      <c r="B182" s="693"/>
      <c r="C182" s="145" t="s">
        <v>0</v>
      </c>
      <c r="D182" s="146" t="s">
        <v>0</v>
      </c>
      <c r="E182" s="674"/>
      <c r="F182" s="694"/>
      <c r="G182" s="674"/>
      <c r="H182" s="674"/>
      <c r="I182" s="674"/>
      <c r="J182" s="674"/>
      <c r="K182" s="674"/>
      <c r="L182" s="674"/>
      <c r="M182" s="674"/>
      <c r="N182" s="362">
        <f t="shared" si="2"/>
        <v>0</v>
      </c>
      <c r="O182" s="674"/>
      <c r="P182" s="196"/>
    </row>
    <row r="183" spans="1:16" ht="15" customHeight="1" x14ac:dyDescent="0.2">
      <c r="A183" s="158"/>
      <c r="B183" s="693"/>
      <c r="C183" s="145" t="s">
        <v>0</v>
      </c>
      <c r="D183" s="146" t="s">
        <v>0</v>
      </c>
      <c r="E183" s="674"/>
      <c r="F183" s="694"/>
      <c r="G183" s="674"/>
      <c r="H183" s="674"/>
      <c r="I183" s="674"/>
      <c r="J183" s="674"/>
      <c r="K183" s="674"/>
      <c r="L183" s="674"/>
      <c r="M183" s="674"/>
      <c r="N183" s="362">
        <f t="shared" si="2"/>
        <v>0</v>
      </c>
      <c r="O183" s="674"/>
      <c r="P183" s="196"/>
    </row>
    <row r="184" spans="1:16" ht="15" customHeight="1" x14ac:dyDescent="0.2">
      <c r="A184" s="158"/>
      <c r="B184" s="693"/>
      <c r="C184" s="145" t="s">
        <v>0</v>
      </c>
      <c r="D184" s="146" t="s">
        <v>0</v>
      </c>
      <c r="E184" s="674"/>
      <c r="F184" s="694"/>
      <c r="G184" s="674"/>
      <c r="H184" s="674"/>
      <c r="I184" s="674"/>
      <c r="J184" s="674"/>
      <c r="K184" s="674"/>
      <c r="L184" s="674"/>
      <c r="M184" s="674"/>
      <c r="N184" s="362">
        <f t="shared" si="2"/>
        <v>0</v>
      </c>
      <c r="O184" s="674"/>
      <c r="P184" s="196"/>
    </row>
    <row r="185" spans="1:16" ht="15" customHeight="1" x14ac:dyDescent="0.2">
      <c r="A185" s="158"/>
      <c r="B185" s="693"/>
      <c r="C185" s="145" t="s">
        <v>0</v>
      </c>
      <c r="D185" s="146" t="s">
        <v>0</v>
      </c>
      <c r="E185" s="674"/>
      <c r="F185" s="694"/>
      <c r="G185" s="674"/>
      <c r="H185" s="674"/>
      <c r="I185" s="674"/>
      <c r="J185" s="674"/>
      <c r="K185" s="674"/>
      <c r="L185" s="674"/>
      <c r="M185" s="674"/>
      <c r="N185" s="362">
        <f t="shared" si="2"/>
        <v>0</v>
      </c>
      <c r="O185" s="674"/>
      <c r="P185" s="196"/>
    </row>
    <row r="186" spans="1:16" ht="15" customHeight="1" x14ac:dyDescent="0.2">
      <c r="A186" s="158"/>
      <c r="B186" s="693"/>
      <c r="C186" s="145" t="s">
        <v>0</v>
      </c>
      <c r="D186" s="146" t="s">
        <v>0</v>
      </c>
      <c r="E186" s="674"/>
      <c r="F186" s="694"/>
      <c r="G186" s="674"/>
      <c r="H186" s="674"/>
      <c r="I186" s="674"/>
      <c r="J186" s="674"/>
      <c r="K186" s="674"/>
      <c r="L186" s="674"/>
      <c r="M186" s="674"/>
      <c r="N186" s="362">
        <f t="shared" si="2"/>
        <v>0</v>
      </c>
      <c r="O186" s="674"/>
      <c r="P186" s="196"/>
    </row>
    <row r="187" spans="1:16" ht="15" customHeight="1" x14ac:dyDescent="0.2">
      <c r="A187" s="158"/>
      <c r="B187" s="693"/>
      <c r="C187" s="145" t="s">
        <v>0</v>
      </c>
      <c r="D187" s="146" t="s">
        <v>0</v>
      </c>
      <c r="E187" s="674"/>
      <c r="F187" s="694"/>
      <c r="G187" s="674"/>
      <c r="H187" s="674"/>
      <c r="I187" s="674"/>
      <c r="J187" s="674"/>
      <c r="K187" s="674"/>
      <c r="L187" s="674"/>
      <c r="M187" s="674"/>
      <c r="N187" s="362">
        <f t="shared" si="2"/>
        <v>0</v>
      </c>
      <c r="O187" s="674"/>
      <c r="P187" s="196"/>
    </row>
    <row r="188" spans="1:16" ht="15" customHeight="1" x14ac:dyDescent="0.2">
      <c r="A188" s="158"/>
      <c r="B188" s="693"/>
      <c r="C188" s="145" t="s">
        <v>0</v>
      </c>
      <c r="D188" s="146" t="s">
        <v>0</v>
      </c>
      <c r="E188" s="674"/>
      <c r="F188" s="694"/>
      <c r="G188" s="674"/>
      <c r="H188" s="674"/>
      <c r="I188" s="674"/>
      <c r="J188" s="674"/>
      <c r="K188" s="674"/>
      <c r="L188" s="674"/>
      <c r="M188" s="674"/>
      <c r="N188" s="362">
        <f t="shared" si="2"/>
        <v>0</v>
      </c>
      <c r="O188" s="674"/>
      <c r="P188" s="196"/>
    </row>
    <row r="189" spans="1:16" ht="15" customHeight="1" x14ac:dyDescent="0.2">
      <c r="A189" s="158"/>
      <c r="B189" s="693"/>
      <c r="C189" s="145" t="s">
        <v>0</v>
      </c>
      <c r="D189" s="146" t="s">
        <v>0</v>
      </c>
      <c r="E189" s="674"/>
      <c r="F189" s="694"/>
      <c r="G189" s="674"/>
      <c r="H189" s="674"/>
      <c r="I189" s="674"/>
      <c r="J189" s="674"/>
      <c r="K189" s="674"/>
      <c r="L189" s="674"/>
      <c r="M189" s="674"/>
      <c r="N189" s="362">
        <f t="shared" si="2"/>
        <v>0</v>
      </c>
      <c r="O189" s="674"/>
      <c r="P189" s="196"/>
    </row>
    <row r="190" spans="1:16" ht="15" customHeight="1" x14ac:dyDescent="0.2">
      <c r="A190" s="158"/>
      <c r="B190" s="693"/>
      <c r="C190" s="145" t="s">
        <v>0</v>
      </c>
      <c r="D190" s="146" t="s">
        <v>0</v>
      </c>
      <c r="E190" s="674"/>
      <c r="F190" s="694"/>
      <c r="G190" s="674"/>
      <c r="H190" s="674"/>
      <c r="I190" s="674"/>
      <c r="J190" s="674"/>
      <c r="K190" s="674"/>
      <c r="L190" s="674"/>
      <c r="M190" s="674"/>
      <c r="N190" s="362">
        <f t="shared" si="2"/>
        <v>0</v>
      </c>
      <c r="O190" s="674"/>
      <c r="P190" s="196"/>
    </row>
    <row r="191" spans="1:16" ht="15" customHeight="1" x14ac:dyDescent="0.2">
      <c r="A191" s="158"/>
      <c r="B191" s="693"/>
      <c r="C191" s="145" t="s">
        <v>0</v>
      </c>
      <c r="D191" s="146" t="s">
        <v>0</v>
      </c>
      <c r="E191" s="674"/>
      <c r="F191" s="694"/>
      <c r="G191" s="674"/>
      <c r="H191" s="674"/>
      <c r="I191" s="674"/>
      <c r="J191" s="674"/>
      <c r="K191" s="674"/>
      <c r="L191" s="674"/>
      <c r="M191" s="674"/>
      <c r="N191" s="362">
        <f t="shared" si="2"/>
        <v>0</v>
      </c>
      <c r="O191" s="674"/>
      <c r="P191" s="196"/>
    </row>
    <row r="192" spans="1:16" ht="15" customHeight="1" x14ac:dyDescent="0.2">
      <c r="A192" s="158"/>
      <c r="B192" s="693"/>
      <c r="C192" s="145" t="s">
        <v>0</v>
      </c>
      <c r="D192" s="146" t="s">
        <v>0</v>
      </c>
      <c r="E192" s="674"/>
      <c r="F192" s="694"/>
      <c r="G192" s="674"/>
      <c r="H192" s="674"/>
      <c r="I192" s="674"/>
      <c r="J192" s="674"/>
      <c r="K192" s="674"/>
      <c r="L192" s="674"/>
      <c r="M192" s="674"/>
      <c r="N192" s="362">
        <f t="shared" si="2"/>
        <v>0</v>
      </c>
      <c r="O192" s="674"/>
      <c r="P192" s="196"/>
    </row>
    <row r="193" spans="1:16" ht="15" customHeight="1" x14ac:dyDescent="0.2">
      <c r="A193" s="158"/>
      <c r="B193" s="693"/>
      <c r="C193" s="145" t="s">
        <v>0</v>
      </c>
      <c r="D193" s="146" t="s">
        <v>0</v>
      </c>
      <c r="E193" s="674"/>
      <c r="F193" s="694"/>
      <c r="G193" s="674"/>
      <c r="H193" s="674"/>
      <c r="I193" s="674"/>
      <c r="J193" s="674"/>
      <c r="K193" s="674"/>
      <c r="L193" s="674"/>
      <c r="M193" s="674"/>
      <c r="N193" s="362">
        <f t="shared" si="2"/>
        <v>0</v>
      </c>
      <c r="O193" s="674"/>
      <c r="P193" s="196"/>
    </row>
    <row r="194" spans="1:16" ht="15" customHeight="1" x14ac:dyDescent="0.2">
      <c r="A194" s="158"/>
      <c r="B194" s="693"/>
      <c r="C194" s="145" t="s">
        <v>0</v>
      </c>
      <c r="D194" s="146" t="s">
        <v>0</v>
      </c>
      <c r="E194" s="674"/>
      <c r="F194" s="694"/>
      <c r="G194" s="674"/>
      <c r="H194" s="674"/>
      <c r="I194" s="674"/>
      <c r="J194" s="674"/>
      <c r="K194" s="674"/>
      <c r="L194" s="674"/>
      <c r="M194" s="674"/>
      <c r="N194" s="362">
        <f t="shared" si="2"/>
        <v>0</v>
      </c>
      <c r="O194" s="674"/>
      <c r="P194" s="196"/>
    </row>
    <row r="195" spans="1:16" ht="15" customHeight="1" x14ac:dyDescent="0.2">
      <c r="A195" s="158"/>
      <c r="B195" s="693"/>
      <c r="C195" s="145" t="s">
        <v>0</v>
      </c>
      <c r="D195" s="146" t="s">
        <v>0</v>
      </c>
      <c r="E195" s="674"/>
      <c r="F195" s="694"/>
      <c r="G195" s="674"/>
      <c r="H195" s="674"/>
      <c r="I195" s="674"/>
      <c r="J195" s="674"/>
      <c r="K195" s="674"/>
      <c r="L195" s="674"/>
      <c r="M195" s="674"/>
      <c r="N195" s="362">
        <f t="shared" si="2"/>
        <v>0</v>
      </c>
      <c r="O195" s="674"/>
      <c r="P195" s="196"/>
    </row>
    <row r="196" spans="1:16" ht="15" customHeight="1" x14ac:dyDescent="0.2">
      <c r="A196" s="158"/>
      <c r="B196" s="693"/>
      <c r="C196" s="145" t="s">
        <v>0</v>
      </c>
      <c r="D196" s="146" t="s">
        <v>0</v>
      </c>
      <c r="E196" s="674"/>
      <c r="F196" s="694"/>
      <c r="G196" s="674"/>
      <c r="H196" s="674"/>
      <c r="I196" s="674"/>
      <c r="J196" s="674"/>
      <c r="K196" s="674"/>
      <c r="L196" s="674"/>
      <c r="M196" s="674"/>
      <c r="N196" s="362">
        <f t="shared" si="2"/>
        <v>0</v>
      </c>
      <c r="O196" s="674"/>
      <c r="P196" s="196"/>
    </row>
    <row r="197" spans="1:16" ht="15" customHeight="1" x14ac:dyDescent="0.2">
      <c r="A197" s="158"/>
      <c r="B197" s="693"/>
      <c r="C197" s="145" t="s">
        <v>0</v>
      </c>
      <c r="D197" s="146" t="s">
        <v>0</v>
      </c>
      <c r="E197" s="674"/>
      <c r="F197" s="694"/>
      <c r="G197" s="674"/>
      <c r="H197" s="674"/>
      <c r="I197" s="674"/>
      <c r="J197" s="674"/>
      <c r="K197" s="674"/>
      <c r="L197" s="674"/>
      <c r="M197" s="674"/>
      <c r="N197" s="362">
        <f t="shared" si="2"/>
        <v>0</v>
      </c>
      <c r="O197" s="674"/>
      <c r="P197" s="196"/>
    </row>
    <row r="198" spans="1:16" ht="15" customHeight="1" x14ac:dyDescent="0.2">
      <c r="A198" s="158"/>
      <c r="B198" s="693"/>
      <c r="C198" s="145" t="s">
        <v>0</v>
      </c>
      <c r="D198" s="146" t="s">
        <v>0</v>
      </c>
      <c r="E198" s="674"/>
      <c r="F198" s="694"/>
      <c r="G198" s="674"/>
      <c r="H198" s="674"/>
      <c r="I198" s="674"/>
      <c r="J198" s="674"/>
      <c r="K198" s="674"/>
      <c r="L198" s="674"/>
      <c r="M198" s="674"/>
      <c r="N198" s="362">
        <f t="shared" si="2"/>
        <v>0</v>
      </c>
      <c r="O198" s="674"/>
      <c r="P198" s="196"/>
    </row>
    <row r="199" spans="1:16" ht="15" customHeight="1" x14ac:dyDescent="0.2">
      <c r="A199" s="158"/>
      <c r="B199" s="693"/>
      <c r="C199" s="145" t="s">
        <v>0</v>
      </c>
      <c r="D199" s="146" t="s">
        <v>0</v>
      </c>
      <c r="E199" s="674"/>
      <c r="F199" s="694"/>
      <c r="G199" s="674"/>
      <c r="H199" s="674"/>
      <c r="I199" s="674"/>
      <c r="J199" s="674"/>
      <c r="K199" s="674"/>
      <c r="L199" s="674"/>
      <c r="M199" s="674"/>
      <c r="N199" s="362">
        <f t="shared" si="2"/>
        <v>0</v>
      </c>
      <c r="O199" s="674"/>
      <c r="P199" s="196"/>
    </row>
    <row r="200" spans="1:16" ht="15" customHeight="1" x14ac:dyDescent="0.2">
      <c r="A200" s="158"/>
      <c r="B200" s="693"/>
      <c r="C200" s="145" t="s">
        <v>0</v>
      </c>
      <c r="D200" s="146" t="s">
        <v>0</v>
      </c>
      <c r="E200" s="674"/>
      <c r="F200" s="694"/>
      <c r="G200" s="674"/>
      <c r="H200" s="674"/>
      <c r="I200" s="674"/>
      <c r="J200" s="674"/>
      <c r="K200" s="674"/>
      <c r="L200" s="674"/>
      <c r="M200" s="674"/>
      <c r="N200" s="362">
        <f t="shared" si="2"/>
        <v>0</v>
      </c>
      <c r="O200" s="674"/>
      <c r="P200" s="196"/>
    </row>
    <row r="201" spans="1:16" ht="15" customHeight="1" x14ac:dyDescent="0.2">
      <c r="A201" s="158"/>
      <c r="B201" s="693"/>
      <c r="C201" s="145" t="s">
        <v>0</v>
      </c>
      <c r="D201" s="146" t="s">
        <v>0</v>
      </c>
      <c r="E201" s="674"/>
      <c r="F201" s="694"/>
      <c r="G201" s="674"/>
      <c r="H201" s="674"/>
      <c r="I201" s="674"/>
      <c r="J201" s="674"/>
      <c r="K201" s="674"/>
      <c r="L201" s="674"/>
      <c r="M201" s="674"/>
      <c r="N201" s="362">
        <f t="shared" si="2"/>
        <v>0</v>
      </c>
      <c r="O201" s="674"/>
      <c r="P201" s="196"/>
    </row>
    <row r="202" spans="1:16" ht="15" customHeight="1" x14ac:dyDescent="0.2">
      <c r="A202" s="158"/>
      <c r="B202" s="693"/>
      <c r="C202" s="145" t="s">
        <v>0</v>
      </c>
      <c r="D202" s="146" t="s">
        <v>0</v>
      </c>
      <c r="E202" s="674"/>
      <c r="F202" s="694"/>
      <c r="G202" s="674"/>
      <c r="H202" s="674"/>
      <c r="I202" s="674"/>
      <c r="J202" s="674"/>
      <c r="K202" s="674"/>
      <c r="L202" s="674"/>
      <c r="M202" s="674"/>
      <c r="N202" s="362">
        <f t="shared" ref="N202:N209" si="3">(E202*F202/100)+G202+H202+I202+K202+J202+L202-M202</f>
        <v>0</v>
      </c>
      <c r="O202" s="674"/>
      <c r="P202" s="196"/>
    </row>
    <row r="203" spans="1:16" ht="15" customHeight="1" x14ac:dyDescent="0.2">
      <c r="A203" s="158"/>
      <c r="B203" s="693"/>
      <c r="C203" s="145" t="s">
        <v>0</v>
      </c>
      <c r="D203" s="146" t="s">
        <v>0</v>
      </c>
      <c r="E203" s="674"/>
      <c r="F203" s="694"/>
      <c r="G203" s="674"/>
      <c r="H203" s="674"/>
      <c r="I203" s="674"/>
      <c r="J203" s="674"/>
      <c r="K203" s="674"/>
      <c r="L203" s="674"/>
      <c r="M203" s="674"/>
      <c r="N203" s="362">
        <f t="shared" si="3"/>
        <v>0</v>
      </c>
      <c r="O203" s="674"/>
      <c r="P203" s="196"/>
    </row>
    <row r="204" spans="1:16" ht="15" customHeight="1" x14ac:dyDescent="0.2">
      <c r="A204" s="158"/>
      <c r="B204" s="693"/>
      <c r="C204" s="145" t="s">
        <v>0</v>
      </c>
      <c r="D204" s="146" t="s">
        <v>0</v>
      </c>
      <c r="E204" s="674"/>
      <c r="F204" s="694"/>
      <c r="G204" s="674"/>
      <c r="H204" s="674"/>
      <c r="I204" s="674"/>
      <c r="J204" s="674"/>
      <c r="K204" s="674"/>
      <c r="L204" s="674"/>
      <c r="M204" s="674"/>
      <c r="N204" s="362">
        <f t="shared" si="3"/>
        <v>0</v>
      </c>
      <c r="O204" s="674"/>
      <c r="P204" s="196"/>
    </row>
    <row r="205" spans="1:16" ht="15" customHeight="1" x14ac:dyDescent="0.2">
      <c r="A205" s="158"/>
      <c r="B205" s="693"/>
      <c r="C205" s="145" t="s">
        <v>0</v>
      </c>
      <c r="D205" s="146" t="s">
        <v>0</v>
      </c>
      <c r="E205" s="674"/>
      <c r="F205" s="694"/>
      <c r="G205" s="674"/>
      <c r="H205" s="674"/>
      <c r="I205" s="674"/>
      <c r="J205" s="674"/>
      <c r="K205" s="674"/>
      <c r="L205" s="674"/>
      <c r="M205" s="674"/>
      <c r="N205" s="362">
        <f t="shared" si="3"/>
        <v>0</v>
      </c>
      <c r="O205" s="674"/>
      <c r="P205" s="196"/>
    </row>
    <row r="206" spans="1:16" ht="15" customHeight="1" x14ac:dyDescent="0.2">
      <c r="A206" s="158"/>
      <c r="B206" s="693"/>
      <c r="C206" s="145" t="s">
        <v>0</v>
      </c>
      <c r="D206" s="146" t="s">
        <v>0</v>
      </c>
      <c r="E206" s="674"/>
      <c r="F206" s="694"/>
      <c r="G206" s="674"/>
      <c r="H206" s="674"/>
      <c r="I206" s="674"/>
      <c r="J206" s="674"/>
      <c r="K206" s="674"/>
      <c r="L206" s="674"/>
      <c r="M206" s="674"/>
      <c r="N206" s="362">
        <f t="shared" si="3"/>
        <v>0</v>
      </c>
      <c r="O206" s="674"/>
      <c r="P206" s="196"/>
    </row>
    <row r="207" spans="1:16" ht="15" customHeight="1" x14ac:dyDescent="0.2">
      <c r="A207" s="158"/>
      <c r="B207" s="693"/>
      <c r="C207" s="145" t="s">
        <v>0</v>
      </c>
      <c r="D207" s="146" t="s">
        <v>0</v>
      </c>
      <c r="E207" s="674"/>
      <c r="F207" s="694"/>
      <c r="G207" s="674"/>
      <c r="H207" s="674"/>
      <c r="I207" s="674"/>
      <c r="J207" s="674"/>
      <c r="K207" s="674"/>
      <c r="L207" s="674"/>
      <c r="M207" s="674"/>
      <c r="N207" s="362">
        <f t="shared" si="3"/>
        <v>0</v>
      </c>
      <c r="O207" s="674"/>
      <c r="P207" s="196"/>
    </row>
    <row r="208" spans="1:16" ht="15" customHeight="1" x14ac:dyDescent="0.2">
      <c r="A208" s="158"/>
      <c r="B208" s="693"/>
      <c r="C208" s="145" t="s">
        <v>0</v>
      </c>
      <c r="D208" s="146" t="s">
        <v>0</v>
      </c>
      <c r="E208" s="674"/>
      <c r="F208" s="694"/>
      <c r="G208" s="674"/>
      <c r="H208" s="674"/>
      <c r="I208" s="674"/>
      <c r="J208" s="674"/>
      <c r="K208" s="674"/>
      <c r="L208" s="674"/>
      <c r="M208" s="674"/>
      <c r="N208" s="362">
        <f t="shared" si="3"/>
        <v>0</v>
      </c>
      <c r="O208" s="674"/>
      <c r="P208" s="196"/>
    </row>
    <row r="209" spans="1:16" ht="15" customHeight="1" x14ac:dyDescent="0.2">
      <c r="A209" s="158"/>
      <c r="B209" s="693"/>
      <c r="C209" s="145" t="s">
        <v>0</v>
      </c>
      <c r="D209" s="146" t="s">
        <v>0</v>
      </c>
      <c r="E209" s="674"/>
      <c r="F209" s="694"/>
      <c r="G209" s="674"/>
      <c r="H209" s="674"/>
      <c r="I209" s="674"/>
      <c r="J209" s="674"/>
      <c r="K209" s="674"/>
      <c r="L209" s="674"/>
      <c r="M209" s="674"/>
      <c r="N209" s="362">
        <f t="shared" si="3"/>
        <v>0</v>
      </c>
      <c r="O209" s="674"/>
      <c r="P209" s="196"/>
    </row>
    <row r="210" spans="1:16" ht="15" customHeight="1" x14ac:dyDescent="0.2">
      <c r="A210" s="158"/>
      <c r="B210" s="159"/>
      <c r="C210" s="145" t="s">
        <v>0</v>
      </c>
      <c r="D210" s="146" t="s">
        <v>0</v>
      </c>
      <c r="E210" s="360"/>
      <c r="F210" s="379"/>
      <c r="G210" s="360"/>
      <c r="H210" s="674"/>
      <c r="I210" s="674"/>
      <c r="J210" s="674"/>
      <c r="K210" s="674"/>
      <c r="L210" s="360"/>
      <c r="M210" s="360"/>
      <c r="N210" s="362">
        <f t="shared" ref="N210:N273" si="4">(E210*F210/100)+G210+H210+I210+K210+J210+L210-M210</f>
        <v>0</v>
      </c>
      <c r="O210" s="360"/>
      <c r="P210" s="196"/>
    </row>
    <row r="211" spans="1:16" ht="15" customHeight="1" x14ac:dyDescent="0.2">
      <c r="A211" s="158"/>
      <c r="B211" s="159"/>
      <c r="C211" s="145" t="s">
        <v>0</v>
      </c>
      <c r="D211" s="146" t="s">
        <v>0</v>
      </c>
      <c r="E211" s="360"/>
      <c r="F211" s="379"/>
      <c r="G211" s="360"/>
      <c r="H211" s="674"/>
      <c r="I211" s="674"/>
      <c r="J211" s="674"/>
      <c r="K211" s="674"/>
      <c r="L211" s="360"/>
      <c r="M211" s="360"/>
      <c r="N211" s="362">
        <f t="shared" si="4"/>
        <v>0</v>
      </c>
      <c r="O211" s="360"/>
      <c r="P211" s="196"/>
    </row>
    <row r="212" spans="1:16" ht="15" customHeight="1" x14ac:dyDescent="0.2">
      <c r="A212" s="158"/>
      <c r="B212" s="159"/>
      <c r="C212" s="145" t="s">
        <v>0</v>
      </c>
      <c r="D212" s="146" t="s">
        <v>0</v>
      </c>
      <c r="E212" s="360"/>
      <c r="F212" s="379"/>
      <c r="G212" s="360"/>
      <c r="H212" s="674"/>
      <c r="I212" s="674"/>
      <c r="J212" s="674"/>
      <c r="K212" s="674"/>
      <c r="L212" s="360"/>
      <c r="M212" s="360"/>
      <c r="N212" s="362">
        <f t="shared" si="4"/>
        <v>0</v>
      </c>
      <c r="O212" s="360"/>
      <c r="P212" s="196"/>
    </row>
    <row r="213" spans="1:16" ht="15" customHeight="1" x14ac:dyDescent="0.2">
      <c r="A213" s="158"/>
      <c r="B213" s="159"/>
      <c r="C213" s="145" t="s">
        <v>0</v>
      </c>
      <c r="D213" s="146" t="s">
        <v>0</v>
      </c>
      <c r="E213" s="360"/>
      <c r="F213" s="379"/>
      <c r="G213" s="360"/>
      <c r="H213" s="674"/>
      <c r="I213" s="674"/>
      <c r="J213" s="674"/>
      <c r="K213" s="674"/>
      <c r="L213" s="360"/>
      <c r="M213" s="360"/>
      <c r="N213" s="362">
        <f t="shared" si="4"/>
        <v>0</v>
      </c>
      <c r="O213" s="360"/>
      <c r="P213" s="196"/>
    </row>
    <row r="214" spans="1:16" ht="15" customHeight="1" x14ac:dyDescent="0.2">
      <c r="A214" s="158"/>
      <c r="B214" s="159"/>
      <c r="C214" s="145" t="s">
        <v>0</v>
      </c>
      <c r="D214" s="146" t="s">
        <v>0</v>
      </c>
      <c r="E214" s="360"/>
      <c r="F214" s="379"/>
      <c r="G214" s="360"/>
      <c r="H214" s="674"/>
      <c r="I214" s="674"/>
      <c r="J214" s="674"/>
      <c r="K214" s="674"/>
      <c r="L214" s="360"/>
      <c r="M214" s="360"/>
      <c r="N214" s="362">
        <f t="shared" si="4"/>
        <v>0</v>
      </c>
      <c r="O214" s="360"/>
      <c r="P214" s="196"/>
    </row>
    <row r="215" spans="1:16" ht="15" customHeight="1" x14ac:dyDescent="0.2">
      <c r="A215" s="158"/>
      <c r="B215" s="159"/>
      <c r="C215" s="145" t="s">
        <v>0</v>
      </c>
      <c r="D215" s="146" t="s">
        <v>0</v>
      </c>
      <c r="E215" s="360"/>
      <c r="F215" s="379"/>
      <c r="G215" s="360"/>
      <c r="H215" s="674"/>
      <c r="I215" s="674"/>
      <c r="J215" s="674"/>
      <c r="K215" s="674"/>
      <c r="L215" s="360"/>
      <c r="M215" s="360"/>
      <c r="N215" s="362">
        <f t="shared" si="4"/>
        <v>0</v>
      </c>
      <c r="O215" s="360"/>
      <c r="P215" s="196"/>
    </row>
    <row r="216" spans="1:16" ht="15" customHeight="1" x14ac:dyDescent="0.2">
      <c r="A216" s="158"/>
      <c r="B216" s="159"/>
      <c r="C216" s="145" t="s">
        <v>0</v>
      </c>
      <c r="D216" s="146" t="s">
        <v>0</v>
      </c>
      <c r="E216" s="360"/>
      <c r="F216" s="379"/>
      <c r="G216" s="360"/>
      <c r="H216" s="674"/>
      <c r="I216" s="674"/>
      <c r="J216" s="674"/>
      <c r="K216" s="674"/>
      <c r="L216" s="360"/>
      <c r="M216" s="360"/>
      <c r="N216" s="362">
        <f t="shared" si="4"/>
        <v>0</v>
      </c>
      <c r="O216" s="360"/>
      <c r="P216" s="196"/>
    </row>
    <row r="217" spans="1:16" ht="15" customHeight="1" x14ac:dyDescent="0.2">
      <c r="A217" s="158"/>
      <c r="B217" s="159"/>
      <c r="C217" s="145" t="s">
        <v>0</v>
      </c>
      <c r="D217" s="146" t="s">
        <v>0</v>
      </c>
      <c r="E217" s="360"/>
      <c r="F217" s="379"/>
      <c r="G217" s="360"/>
      <c r="H217" s="674"/>
      <c r="I217" s="674"/>
      <c r="J217" s="674"/>
      <c r="K217" s="674"/>
      <c r="L217" s="360"/>
      <c r="M217" s="360"/>
      <c r="N217" s="362">
        <f t="shared" si="4"/>
        <v>0</v>
      </c>
      <c r="O217" s="360"/>
      <c r="P217" s="196"/>
    </row>
    <row r="218" spans="1:16" ht="15" customHeight="1" x14ac:dyDescent="0.2">
      <c r="A218" s="158"/>
      <c r="B218" s="159"/>
      <c r="C218" s="145" t="s">
        <v>0</v>
      </c>
      <c r="D218" s="146" t="s">
        <v>0</v>
      </c>
      <c r="E218" s="360"/>
      <c r="F218" s="379"/>
      <c r="G218" s="360"/>
      <c r="H218" s="674"/>
      <c r="I218" s="674"/>
      <c r="J218" s="674"/>
      <c r="K218" s="674"/>
      <c r="L218" s="360"/>
      <c r="M218" s="360"/>
      <c r="N218" s="362">
        <f t="shared" si="4"/>
        <v>0</v>
      </c>
      <c r="O218" s="360"/>
      <c r="P218" s="196"/>
    </row>
    <row r="219" spans="1:16" ht="15" customHeight="1" x14ac:dyDescent="0.2">
      <c r="A219" s="158"/>
      <c r="B219" s="159"/>
      <c r="C219" s="145" t="s">
        <v>0</v>
      </c>
      <c r="D219" s="146" t="s">
        <v>0</v>
      </c>
      <c r="E219" s="360"/>
      <c r="F219" s="379"/>
      <c r="G219" s="360"/>
      <c r="H219" s="674"/>
      <c r="I219" s="674"/>
      <c r="J219" s="674"/>
      <c r="K219" s="674"/>
      <c r="L219" s="360"/>
      <c r="M219" s="360"/>
      <c r="N219" s="362">
        <f t="shared" si="4"/>
        <v>0</v>
      </c>
      <c r="O219" s="360"/>
      <c r="P219" s="196"/>
    </row>
    <row r="220" spans="1:16" ht="15" customHeight="1" x14ac:dyDescent="0.2">
      <c r="A220" s="158"/>
      <c r="B220" s="159"/>
      <c r="C220" s="145" t="s">
        <v>0</v>
      </c>
      <c r="D220" s="146" t="s">
        <v>0</v>
      </c>
      <c r="E220" s="360"/>
      <c r="F220" s="379"/>
      <c r="G220" s="360"/>
      <c r="H220" s="674"/>
      <c r="I220" s="674"/>
      <c r="J220" s="674"/>
      <c r="K220" s="674"/>
      <c r="L220" s="360"/>
      <c r="M220" s="360"/>
      <c r="N220" s="362">
        <f t="shared" si="4"/>
        <v>0</v>
      </c>
      <c r="O220" s="360"/>
      <c r="P220" s="196"/>
    </row>
    <row r="221" spans="1:16" ht="15" customHeight="1" x14ac:dyDescent="0.2">
      <c r="A221" s="158"/>
      <c r="B221" s="159"/>
      <c r="C221" s="145" t="s">
        <v>0</v>
      </c>
      <c r="D221" s="146" t="s">
        <v>0</v>
      </c>
      <c r="E221" s="360"/>
      <c r="F221" s="379"/>
      <c r="G221" s="360"/>
      <c r="H221" s="674"/>
      <c r="I221" s="674"/>
      <c r="J221" s="674"/>
      <c r="K221" s="674"/>
      <c r="L221" s="360"/>
      <c r="M221" s="360"/>
      <c r="N221" s="362">
        <f t="shared" si="4"/>
        <v>0</v>
      </c>
      <c r="O221" s="360"/>
      <c r="P221" s="196"/>
    </row>
    <row r="222" spans="1:16" ht="15" customHeight="1" x14ac:dyDescent="0.2">
      <c r="A222" s="158"/>
      <c r="B222" s="159"/>
      <c r="C222" s="145" t="s">
        <v>0</v>
      </c>
      <c r="D222" s="146" t="s">
        <v>0</v>
      </c>
      <c r="E222" s="360"/>
      <c r="F222" s="379"/>
      <c r="G222" s="360"/>
      <c r="H222" s="674"/>
      <c r="I222" s="674"/>
      <c r="J222" s="674"/>
      <c r="K222" s="674"/>
      <c r="L222" s="360"/>
      <c r="M222" s="360"/>
      <c r="N222" s="362">
        <f t="shared" si="4"/>
        <v>0</v>
      </c>
      <c r="O222" s="360"/>
      <c r="P222" s="196"/>
    </row>
    <row r="223" spans="1:16" ht="15" customHeight="1" x14ac:dyDescent="0.2">
      <c r="A223" s="158"/>
      <c r="B223" s="159"/>
      <c r="C223" s="145" t="s">
        <v>0</v>
      </c>
      <c r="D223" s="146" t="s">
        <v>0</v>
      </c>
      <c r="E223" s="360"/>
      <c r="F223" s="379"/>
      <c r="G223" s="360"/>
      <c r="H223" s="674"/>
      <c r="I223" s="674"/>
      <c r="J223" s="674"/>
      <c r="K223" s="674"/>
      <c r="L223" s="360"/>
      <c r="M223" s="360"/>
      <c r="N223" s="362">
        <f t="shared" si="4"/>
        <v>0</v>
      </c>
      <c r="O223" s="360"/>
      <c r="P223" s="196"/>
    </row>
    <row r="224" spans="1:16" ht="15" customHeight="1" x14ac:dyDescent="0.2">
      <c r="A224" s="158"/>
      <c r="B224" s="159"/>
      <c r="C224" s="145" t="s">
        <v>0</v>
      </c>
      <c r="D224" s="146" t="s">
        <v>0</v>
      </c>
      <c r="E224" s="360"/>
      <c r="F224" s="379"/>
      <c r="G224" s="360"/>
      <c r="H224" s="674"/>
      <c r="I224" s="674"/>
      <c r="J224" s="674"/>
      <c r="K224" s="674"/>
      <c r="L224" s="360"/>
      <c r="M224" s="360"/>
      <c r="N224" s="362">
        <f t="shared" si="4"/>
        <v>0</v>
      </c>
      <c r="O224" s="360"/>
      <c r="P224" s="196"/>
    </row>
    <row r="225" spans="1:16" ht="15" customHeight="1" x14ac:dyDescent="0.2">
      <c r="A225" s="158"/>
      <c r="B225" s="159"/>
      <c r="C225" s="145" t="s">
        <v>0</v>
      </c>
      <c r="D225" s="146" t="s">
        <v>0</v>
      </c>
      <c r="E225" s="360"/>
      <c r="F225" s="379"/>
      <c r="G225" s="360"/>
      <c r="H225" s="674"/>
      <c r="I225" s="674"/>
      <c r="J225" s="674"/>
      <c r="K225" s="674"/>
      <c r="L225" s="360"/>
      <c r="M225" s="360"/>
      <c r="N225" s="362">
        <f t="shared" si="4"/>
        <v>0</v>
      </c>
      <c r="O225" s="360"/>
      <c r="P225" s="196"/>
    </row>
    <row r="226" spans="1:16" ht="15" customHeight="1" x14ac:dyDescent="0.2">
      <c r="A226" s="158"/>
      <c r="B226" s="159"/>
      <c r="C226" s="145" t="s">
        <v>0</v>
      </c>
      <c r="D226" s="146" t="s">
        <v>0</v>
      </c>
      <c r="E226" s="360"/>
      <c r="F226" s="379"/>
      <c r="G226" s="360"/>
      <c r="H226" s="674"/>
      <c r="I226" s="674"/>
      <c r="J226" s="674"/>
      <c r="K226" s="674"/>
      <c r="L226" s="360"/>
      <c r="M226" s="360"/>
      <c r="N226" s="362">
        <f t="shared" si="4"/>
        <v>0</v>
      </c>
      <c r="O226" s="360"/>
      <c r="P226" s="196"/>
    </row>
    <row r="227" spans="1:16" ht="15" customHeight="1" x14ac:dyDescent="0.2">
      <c r="A227" s="158"/>
      <c r="B227" s="159"/>
      <c r="C227" s="145" t="s">
        <v>0</v>
      </c>
      <c r="D227" s="146" t="s">
        <v>0</v>
      </c>
      <c r="E227" s="360"/>
      <c r="F227" s="379"/>
      <c r="G227" s="360"/>
      <c r="H227" s="674"/>
      <c r="I227" s="674"/>
      <c r="J227" s="674"/>
      <c r="K227" s="674"/>
      <c r="L227" s="360"/>
      <c r="M227" s="360"/>
      <c r="N227" s="362">
        <f t="shared" si="4"/>
        <v>0</v>
      </c>
      <c r="O227" s="360"/>
      <c r="P227" s="196"/>
    </row>
    <row r="228" spans="1:16" ht="15" customHeight="1" x14ac:dyDescent="0.2">
      <c r="A228" s="158"/>
      <c r="B228" s="159"/>
      <c r="C228" s="145" t="s">
        <v>0</v>
      </c>
      <c r="D228" s="146" t="s">
        <v>0</v>
      </c>
      <c r="E228" s="360"/>
      <c r="F228" s="379"/>
      <c r="G228" s="360"/>
      <c r="H228" s="674"/>
      <c r="I228" s="674"/>
      <c r="J228" s="674"/>
      <c r="K228" s="674"/>
      <c r="L228" s="360"/>
      <c r="M228" s="360"/>
      <c r="N228" s="362">
        <f t="shared" si="4"/>
        <v>0</v>
      </c>
      <c r="O228" s="360"/>
      <c r="P228" s="196"/>
    </row>
    <row r="229" spans="1:16" ht="15" customHeight="1" x14ac:dyDescent="0.2">
      <c r="A229" s="158"/>
      <c r="B229" s="159"/>
      <c r="C229" s="145" t="s">
        <v>0</v>
      </c>
      <c r="D229" s="146" t="s">
        <v>0</v>
      </c>
      <c r="E229" s="360"/>
      <c r="F229" s="379"/>
      <c r="G229" s="360"/>
      <c r="H229" s="674"/>
      <c r="I229" s="674"/>
      <c r="J229" s="674"/>
      <c r="K229" s="674"/>
      <c r="L229" s="360"/>
      <c r="M229" s="360"/>
      <c r="N229" s="362">
        <f t="shared" si="4"/>
        <v>0</v>
      </c>
      <c r="O229" s="360"/>
      <c r="P229" s="196"/>
    </row>
    <row r="230" spans="1:16" ht="15" customHeight="1" x14ac:dyDescent="0.2">
      <c r="A230" s="158"/>
      <c r="B230" s="159"/>
      <c r="C230" s="145" t="s">
        <v>0</v>
      </c>
      <c r="D230" s="146" t="s">
        <v>0</v>
      </c>
      <c r="E230" s="360"/>
      <c r="F230" s="379"/>
      <c r="G230" s="360"/>
      <c r="H230" s="674"/>
      <c r="I230" s="674"/>
      <c r="J230" s="674"/>
      <c r="K230" s="674"/>
      <c r="L230" s="360"/>
      <c r="M230" s="360"/>
      <c r="N230" s="362">
        <f t="shared" si="4"/>
        <v>0</v>
      </c>
      <c r="O230" s="360"/>
      <c r="P230" s="196"/>
    </row>
    <row r="231" spans="1:16" ht="15" customHeight="1" x14ac:dyDescent="0.2">
      <c r="A231" s="158"/>
      <c r="B231" s="159"/>
      <c r="C231" s="145" t="s">
        <v>0</v>
      </c>
      <c r="D231" s="146" t="s">
        <v>0</v>
      </c>
      <c r="E231" s="360"/>
      <c r="F231" s="379"/>
      <c r="G231" s="360"/>
      <c r="H231" s="674"/>
      <c r="I231" s="674"/>
      <c r="J231" s="674"/>
      <c r="K231" s="674"/>
      <c r="L231" s="360"/>
      <c r="M231" s="360"/>
      <c r="N231" s="362">
        <f t="shared" si="4"/>
        <v>0</v>
      </c>
      <c r="O231" s="360"/>
      <c r="P231" s="196"/>
    </row>
    <row r="232" spans="1:16" ht="15" customHeight="1" x14ac:dyDescent="0.2">
      <c r="A232" s="158"/>
      <c r="B232" s="159"/>
      <c r="C232" s="145" t="s">
        <v>0</v>
      </c>
      <c r="D232" s="146" t="s">
        <v>0</v>
      </c>
      <c r="E232" s="360"/>
      <c r="F232" s="379"/>
      <c r="G232" s="360"/>
      <c r="H232" s="674"/>
      <c r="I232" s="674"/>
      <c r="J232" s="674"/>
      <c r="K232" s="674"/>
      <c r="L232" s="360"/>
      <c r="M232" s="360"/>
      <c r="N232" s="362">
        <f t="shared" si="4"/>
        <v>0</v>
      </c>
      <c r="O232" s="360"/>
      <c r="P232" s="196"/>
    </row>
    <row r="233" spans="1:16" ht="15" customHeight="1" x14ac:dyDescent="0.2">
      <c r="A233" s="158"/>
      <c r="B233" s="159"/>
      <c r="C233" s="145" t="s">
        <v>0</v>
      </c>
      <c r="D233" s="146" t="s">
        <v>0</v>
      </c>
      <c r="E233" s="360"/>
      <c r="F233" s="379"/>
      <c r="G233" s="360"/>
      <c r="H233" s="674"/>
      <c r="I233" s="674"/>
      <c r="J233" s="674"/>
      <c r="K233" s="674"/>
      <c r="L233" s="360"/>
      <c r="M233" s="360"/>
      <c r="N233" s="362">
        <f t="shared" si="4"/>
        <v>0</v>
      </c>
      <c r="O233" s="360"/>
      <c r="P233" s="196"/>
    </row>
    <row r="234" spans="1:16" ht="15" customHeight="1" x14ac:dyDescent="0.2">
      <c r="A234" s="158"/>
      <c r="B234" s="159"/>
      <c r="C234" s="145" t="s">
        <v>0</v>
      </c>
      <c r="D234" s="146" t="s">
        <v>0</v>
      </c>
      <c r="E234" s="360"/>
      <c r="F234" s="379"/>
      <c r="G234" s="360"/>
      <c r="H234" s="674"/>
      <c r="I234" s="674"/>
      <c r="J234" s="674"/>
      <c r="K234" s="674"/>
      <c r="L234" s="360"/>
      <c r="M234" s="360"/>
      <c r="N234" s="362">
        <f t="shared" si="4"/>
        <v>0</v>
      </c>
      <c r="O234" s="360"/>
      <c r="P234" s="196"/>
    </row>
    <row r="235" spans="1:16" ht="15" customHeight="1" x14ac:dyDescent="0.2">
      <c r="A235" s="158"/>
      <c r="B235" s="159"/>
      <c r="C235" s="145" t="s">
        <v>0</v>
      </c>
      <c r="D235" s="146" t="s">
        <v>0</v>
      </c>
      <c r="E235" s="360"/>
      <c r="F235" s="379"/>
      <c r="G235" s="360"/>
      <c r="H235" s="674"/>
      <c r="I235" s="674"/>
      <c r="J235" s="674"/>
      <c r="K235" s="674"/>
      <c r="L235" s="360"/>
      <c r="M235" s="360"/>
      <c r="N235" s="362">
        <f t="shared" si="4"/>
        <v>0</v>
      </c>
      <c r="O235" s="360"/>
      <c r="P235" s="196"/>
    </row>
    <row r="236" spans="1:16" ht="15" customHeight="1" x14ac:dyDescent="0.2">
      <c r="A236" s="158"/>
      <c r="B236" s="159"/>
      <c r="C236" s="145" t="s">
        <v>0</v>
      </c>
      <c r="D236" s="146" t="s">
        <v>0</v>
      </c>
      <c r="E236" s="360"/>
      <c r="F236" s="379"/>
      <c r="G236" s="360"/>
      <c r="H236" s="674"/>
      <c r="I236" s="674"/>
      <c r="J236" s="674"/>
      <c r="K236" s="674"/>
      <c r="L236" s="360"/>
      <c r="M236" s="360"/>
      <c r="N236" s="362">
        <f t="shared" si="4"/>
        <v>0</v>
      </c>
      <c r="O236" s="360"/>
      <c r="P236" s="196"/>
    </row>
    <row r="237" spans="1:16" ht="15" customHeight="1" x14ac:dyDescent="0.2">
      <c r="A237" s="158"/>
      <c r="B237" s="159"/>
      <c r="C237" s="145" t="s">
        <v>0</v>
      </c>
      <c r="D237" s="146" t="s">
        <v>0</v>
      </c>
      <c r="E237" s="360"/>
      <c r="F237" s="379"/>
      <c r="G237" s="360"/>
      <c r="H237" s="674"/>
      <c r="I237" s="674"/>
      <c r="J237" s="674"/>
      <c r="K237" s="674"/>
      <c r="L237" s="360"/>
      <c r="M237" s="360"/>
      <c r="N237" s="362">
        <f t="shared" si="4"/>
        <v>0</v>
      </c>
      <c r="O237" s="360"/>
      <c r="P237" s="196"/>
    </row>
    <row r="238" spans="1:16" ht="15" customHeight="1" x14ac:dyDescent="0.2">
      <c r="A238" s="158"/>
      <c r="B238" s="159"/>
      <c r="C238" s="145" t="s">
        <v>0</v>
      </c>
      <c r="D238" s="146" t="s">
        <v>0</v>
      </c>
      <c r="E238" s="360"/>
      <c r="F238" s="379"/>
      <c r="G238" s="360"/>
      <c r="H238" s="674"/>
      <c r="I238" s="674"/>
      <c r="J238" s="674"/>
      <c r="K238" s="674"/>
      <c r="L238" s="360"/>
      <c r="M238" s="360"/>
      <c r="N238" s="362">
        <f t="shared" si="4"/>
        <v>0</v>
      </c>
      <c r="O238" s="360"/>
      <c r="P238" s="196"/>
    </row>
    <row r="239" spans="1:16" ht="15" customHeight="1" x14ac:dyDescent="0.2">
      <c r="A239" s="158"/>
      <c r="B239" s="159"/>
      <c r="C239" s="145" t="s">
        <v>0</v>
      </c>
      <c r="D239" s="146" t="s">
        <v>0</v>
      </c>
      <c r="E239" s="360"/>
      <c r="F239" s="379"/>
      <c r="G239" s="360"/>
      <c r="H239" s="674"/>
      <c r="I239" s="674"/>
      <c r="J239" s="674"/>
      <c r="K239" s="674"/>
      <c r="L239" s="360"/>
      <c r="M239" s="360"/>
      <c r="N239" s="362">
        <f t="shared" si="4"/>
        <v>0</v>
      </c>
      <c r="O239" s="360"/>
      <c r="P239" s="196"/>
    </row>
    <row r="240" spans="1:16" ht="15" customHeight="1" x14ac:dyDescent="0.2">
      <c r="A240" s="158"/>
      <c r="B240" s="159"/>
      <c r="C240" s="145" t="s">
        <v>0</v>
      </c>
      <c r="D240" s="146" t="s">
        <v>0</v>
      </c>
      <c r="E240" s="360"/>
      <c r="F240" s="379"/>
      <c r="G240" s="360"/>
      <c r="H240" s="674"/>
      <c r="I240" s="674"/>
      <c r="J240" s="674"/>
      <c r="K240" s="674"/>
      <c r="L240" s="360"/>
      <c r="M240" s="360"/>
      <c r="N240" s="362">
        <f t="shared" si="4"/>
        <v>0</v>
      </c>
      <c r="O240" s="360"/>
      <c r="P240" s="196"/>
    </row>
    <row r="241" spans="1:16" ht="15" customHeight="1" x14ac:dyDescent="0.2">
      <c r="A241" s="158"/>
      <c r="B241" s="159"/>
      <c r="C241" s="145" t="s">
        <v>0</v>
      </c>
      <c r="D241" s="146" t="s">
        <v>0</v>
      </c>
      <c r="E241" s="360"/>
      <c r="F241" s="379"/>
      <c r="G241" s="360"/>
      <c r="H241" s="674"/>
      <c r="I241" s="674"/>
      <c r="J241" s="674"/>
      <c r="K241" s="674"/>
      <c r="L241" s="360"/>
      <c r="M241" s="360"/>
      <c r="N241" s="362">
        <f t="shared" si="4"/>
        <v>0</v>
      </c>
      <c r="O241" s="360"/>
      <c r="P241" s="196"/>
    </row>
    <row r="242" spans="1:16" ht="15" customHeight="1" x14ac:dyDescent="0.2">
      <c r="A242" s="158"/>
      <c r="B242" s="159"/>
      <c r="C242" s="145" t="s">
        <v>0</v>
      </c>
      <c r="D242" s="146" t="s">
        <v>0</v>
      </c>
      <c r="E242" s="360"/>
      <c r="F242" s="379"/>
      <c r="G242" s="360"/>
      <c r="H242" s="674"/>
      <c r="I242" s="674"/>
      <c r="J242" s="674"/>
      <c r="K242" s="674"/>
      <c r="L242" s="360"/>
      <c r="M242" s="360"/>
      <c r="N242" s="362">
        <f t="shared" si="4"/>
        <v>0</v>
      </c>
      <c r="O242" s="360"/>
      <c r="P242" s="196"/>
    </row>
    <row r="243" spans="1:16" ht="15" customHeight="1" x14ac:dyDescent="0.2">
      <c r="A243" s="158"/>
      <c r="B243" s="159"/>
      <c r="C243" s="145" t="s">
        <v>0</v>
      </c>
      <c r="D243" s="146" t="s">
        <v>0</v>
      </c>
      <c r="E243" s="360"/>
      <c r="F243" s="379"/>
      <c r="G243" s="360"/>
      <c r="H243" s="674"/>
      <c r="I243" s="674"/>
      <c r="J243" s="674"/>
      <c r="K243" s="674"/>
      <c r="L243" s="360"/>
      <c r="M243" s="360"/>
      <c r="N243" s="362">
        <f t="shared" si="4"/>
        <v>0</v>
      </c>
      <c r="O243" s="360"/>
      <c r="P243" s="196"/>
    </row>
    <row r="244" spans="1:16" ht="15" customHeight="1" x14ac:dyDescent="0.2">
      <c r="A244" s="158"/>
      <c r="B244" s="159"/>
      <c r="C244" s="145" t="s">
        <v>0</v>
      </c>
      <c r="D244" s="146" t="s">
        <v>0</v>
      </c>
      <c r="E244" s="360"/>
      <c r="F244" s="379"/>
      <c r="G244" s="360"/>
      <c r="H244" s="674"/>
      <c r="I244" s="674"/>
      <c r="J244" s="674"/>
      <c r="K244" s="674"/>
      <c r="L244" s="360"/>
      <c r="M244" s="360"/>
      <c r="N244" s="362">
        <f t="shared" si="4"/>
        <v>0</v>
      </c>
      <c r="O244" s="360"/>
      <c r="P244" s="196"/>
    </row>
    <row r="245" spans="1:16" ht="15" customHeight="1" x14ac:dyDescent="0.2">
      <c r="A245" s="158"/>
      <c r="B245" s="159"/>
      <c r="C245" s="145" t="s">
        <v>0</v>
      </c>
      <c r="D245" s="146" t="s">
        <v>0</v>
      </c>
      <c r="E245" s="360"/>
      <c r="F245" s="379"/>
      <c r="G245" s="360"/>
      <c r="H245" s="674"/>
      <c r="I245" s="674"/>
      <c r="J245" s="674"/>
      <c r="K245" s="674"/>
      <c r="L245" s="360"/>
      <c r="M245" s="360"/>
      <c r="N245" s="362">
        <f t="shared" si="4"/>
        <v>0</v>
      </c>
      <c r="O245" s="360"/>
      <c r="P245" s="196"/>
    </row>
    <row r="246" spans="1:16" ht="15" customHeight="1" x14ac:dyDescent="0.2">
      <c r="A246" s="158"/>
      <c r="B246" s="159"/>
      <c r="C246" s="145" t="s">
        <v>0</v>
      </c>
      <c r="D246" s="146" t="s">
        <v>0</v>
      </c>
      <c r="E246" s="360"/>
      <c r="F246" s="379"/>
      <c r="G246" s="360"/>
      <c r="H246" s="674"/>
      <c r="I246" s="674"/>
      <c r="J246" s="674"/>
      <c r="K246" s="674"/>
      <c r="L246" s="360"/>
      <c r="M246" s="360"/>
      <c r="N246" s="362">
        <f t="shared" si="4"/>
        <v>0</v>
      </c>
      <c r="O246" s="360"/>
      <c r="P246" s="196"/>
    </row>
    <row r="247" spans="1:16" ht="15" customHeight="1" x14ac:dyDescent="0.2">
      <c r="A247" s="158"/>
      <c r="B247" s="159"/>
      <c r="C247" s="145" t="s">
        <v>0</v>
      </c>
      <c r="D247" s="146" t="s">
        <v>0</v>
      </c>
      <c r="E247" s="360"/>
      <c r="F247" s="379"/>
      <c r="G247" s="360"/>
      <c r="H247" s="674"/>
      <c r="I247" s="674"/>
      <c r="J247" s="674"/>
      <c r="K247" s="674"/>
      <c r="L247" s="360"/>
      <c r="M247" s="360"/>
      <c r="N247" s="362">
        <f t="shared" si="4"/>
        <v>0</v>
      </c>
      <c r="O247" s="360"/>
      <c r="P247" s="196"/>
    </row>
    <row r="248" spans="1:16" ht="15" customHeight="1" x14ac:dyDescent="0.2">
      <c r="A248" s="158"/>
      <c r="B248" s="159"/>
      <c r="C248" s="145" t="s">
        <v>0</v>
      </c>
      <c r="D248" s="146" t="s">
        <v>0</v>
      </c>
      <c r="E248" s="360"/>
      <c r="F248" s="379"/>
      <c r="G248" s="360"/>
      <c r="H248" s="674"/>
      <c r="I248" s="674"/>
      <c r="J248" s="674"/>
      <c r="K248" s="674"/>
      <c r="L248" s="360"/>
      <c r="M248" s="360"/>
      <c r="N248" s="362">
        <f t="shared" si="4"/>
        <v>0</v>
      </c>
      <c r="O248" s="360"/>
      <c r="P248" s="196"/>
    </row>
    <row r="249" spans="1:16" ht="15" customHeight="1" x14ac:dyDescent="0.2">
      <c r="A249" s="158"/>
      <c r="B249" s="159"/>
      <c r="C249" s="145" t="s">
        <v>0</v>
      </c>
      <c r="D249" s="146" t="s">
        <v>0</v>
      </c>
      <c r="E249" s="360"/>
      <c r="F249" s="379"/>
      <c r="G249" s="360"/>
      <c r="H249" s="674"/>
      <c r="I249" s="674"/>
      <c r="J249" s="674"/>
      <c r="K249" s="674"/>
      <c r="L249" s="360"/>
      <c r="M249" s="360"/>
      <c r="N249" s="362">
        <f t="shared" si="4"/>
        <v>0</v>
      </c>
      <c r="O249" s="360"/>
      <c r="P249" s="196"/>
    </row>
    <row r="250" spans="1:16" ht="15" customHeight="1" x14ac:dyDescent="0.2">
      <c r="A250" s="158"/>
      <c r="B250" s="159"/>
      <c r="C250" s="145" t="s">
        <v>0</v>
      </c>
      <c r="D250" s="146" t="s">
        <v>0</v>
      </c>
      <c r="E250" s="360"/>
      <c r="F250" s="379"/>
      <c r="G250" s="360"/>
      <c r="H250" s="674"/>
      <c r="I250" s="674"/>
      <c r="J250" s="674"/>
      <c r="K250" s="674"/>
      <c r="L250" s="360"/>
      <c r="M250" s="360"/>
      <c r="N250" s="362">
        <f t="shared" si="4"/>
        <v>0</v>
      </c>
      <c r="O250" s="360"/>
      <c r="P250" s="196"/>
    </row>
    <row r="251" spans="1:16" ht="15" customHeight="1" x14ac:dyDescent="0.2">
      <c r="A251" s="158"/>
      <c r="B251" s="159"/>
      <c r="C251" s="145" t="s">
        <v>0</v>
      </c>
      <c r="D251" s="146" t="s">
        <v>0</v>
      </c>
      <c r="E251" s="360"/>
      <c r="F251" s="379"/>
      <c r="G251" s="360"/>
      <c r="H251" s="674"/>
      <c r="I251" s="674"/>
      <c r="J251" s="674"/>
      <c r="K251" s="674"/>
      <c r="L251" s="360"/>
      <c r="M251" s="360"/>
      <c r="N251" s="362">
        <f t="shared" si="4"/>
        <v>0</v>
      </c>
      <c r="O251" s="360"/>
      <c r="P251" s="196"/>
    </row>
    <row r="252" spans="1:16" ht="15" customHeight="1" x14ac:dyDescent="0.2">
      <c r="A252" s="158"/>
      <c r="B252" s="159"/>
      <c r="C252" s="145" t="s">
        <v>0</v>
      </c>
      <c r="D252" s="146" t="s">
        <v>0</v>
      </c>
      <c r="E252" s="360"/>
      <c r="F252" s="379"/>
      <c r="G252" s="360"/>
      <c r="H252" s="674"/>
      <c r="I252" s="674"/>
      <c r="J252" s="674"/>
      <c r="K252" s="674"/>
      <c r="L252" s="360"/>
      <c r="M252" s="360"/>
      <c r="N252" s="362">
        <f t="shared" si="4"/>
        <v>0</v>
      </c>
      <c r="O252" s="360"/>
      <c r="P252" s="196"/>
    </row>
    <row r="253" spans="1:16" ht="15" customHeight="1" x14ac:dyDescent="0.2">
      <c r="A253" s="158"/>
      <c r="B253" s="159"/>
      <c r="C253" s="145" t="s">
        <v>0</v>
      </c>
      <c r="D253" s="146" t="s">
        <v>0</v>
      </c>
      <c r="E253" s="360"/>
      <c r="F253" s="379"/>
      <c r="G253" s="360"/>
      <c r="H253" s="674"/>
      <c r="I253" s="674"/>
      <c r="J253" s="674"/>
      <c r="K253" s="674"/>
      <c r="L253" s="360"/>
      <c r="M253" s="360"/>
      <c r="N253" s="362">
        <f t="shared" si="4"/>
        <v>0</v>
      </c>
      <c r="O253" s="360"/>
      <c r="P253" s="196"/>
    </row>
    <row r="254" spans="1:16" ht="15" customHeight="1" x14ac:dyDescent="0.2">
      <c r="A254" s="158"/>
      <c r="B254" s="159"/>
      <c r="C254" s="145" t="s">
        <v>0</v>
      </c>
      <c r="D254" s="146" t="s">
        <v>0</v>
      </c>
      <c r="E254" s="360"/>
      <c r="F254" s="379"/>
      <c r="G254" s="360"/>
      <c r="H254" s="674"/>
      <c r="I254" s="674"/>
      <c r="J254" s="674"/>
      <c r="K254" s="674"/>
      <c r="L254" s="360"/>
      <c r="M254" s="360"/>
      <c r="N254" s="362">
        <f t="shared" si="4"/>
        <v>0</v>
      </c>
      <c r="O254" s="360"/>
      <c r="P254" s="196"/>
    </row>
    <row r="255" spans="1:16" ht="15" customHeight="1" x14ac:dyDescent="0.2">
      <c r="A255" s="158"/>
      <c r="B255" s="159"/>
      <c r="C255" s="145" t="s">
        <v>0</v>
      </c>
      <c r="D255" s="146" t="s">
        <v>0</v>
      </c>
      <c r="E255" s="360"/>
      <c r="F255" s="379"/>
      <c r="G255" s="360"/>
      <c r="H255" s="674"/>
      <c r="I255" s="674"/>
      <c r="J255" s="674"/>
      <c r="K255" s="674"/>
      <c r="L255" s="360"/>
      <c r="M255" s="360"/>
      <c r="N255" s="362">
        <f t="shared" si="4"/>
        <v>0</v>
      </c>
      <c r="O255" s="360"/>
      <c r="P255" s="196"/>
    </row>
    <row r="256" spans="1:16" ht="15" customHeight="1" x14ac:dyDescent="0.2">
      <c r="A256" s="158"/>
      <c r="B256" s="159"/>
      <c r="C256" s="145" t="s">
        <v>0</v>
      </c>
      <c r="D256" s="146" t="s">
        <v>0</v>
      </c>
      <c r="E256" s="360"/>
      <c r="F256" s="379"/>
      <c r="G256" s="360"/>
      <c r="H256" s="674"/>
      <c r="I256" s="674"/>
      <c r="J256" s="674"/>
      <c r="K256" s="674"/>
      <c r="L256" s="360"/>
      <c r="M256" s="360"/>
      <c r="N256" s="362">
        <f t="shared" si="4"/>
        <v>0</v>
      </c>
      <c r="O256" s="360"/>
      <c r="P256" s="196"/>
    </row>
    <row r="257" spans="1:16" ht="15" customHeight="1" x14ac:dyDescent="0.2">
      <c r="A257" s="158"/>
      <c r="B257" s="159"/>
      <c r="C257" s="145" t="s">
        <v>0</v>
      </c>
      <c r="D257" s="146" t="s">
        <v>0</v>
      </c>
      <c r="E257" s="360"/>
      <c r="F257" s="379"/>
      <c r="G257" s="360"/>
      <c r="H257" s="674"/>
      <c r="I257" s="674"/>
      <c r="J257" s="674"/>
      <c r="K257" s="674"/>
      <c r="L257" s="360"/>
      <c r="M257" s="360"/>
      <c r="N257" s="362">
        <f t="shared" si="4"/>
        <v>0</v>
      </c>
      <c r="O257" s="360"/>
      <c r="P257" s="196"/>
    </row>
    <row r="258" spans="1:16" ht="15" customHeight="1" x14ac:dyDescent="0.2">
      <c r="A258" s="158"/>
      <c r="B258" s="159"/>
      <c r="C258" s="145" t="s">
        <v>0</v>
      </c>
      <c r="D258" s="146" t="s">
        <v>0</v>
      </c>
      <c r="E258" s="360"/>
      <c r="F258" s="379"/>
      <c r="G258" s="360"/>
      <c r="H258" s="674"/>
      <c r="I258" s="674"/>
      <c r="J258" s="674"/>
      <c r="K258" s="674"/>
      <c r="L258" s="360"/>
      <c r="M258" s="360"/>
      <c r="N258" s="362">
        <f t="shared" si="4"/>
        <v>0</v>
      </c>
      <c r="O258" s="360"/>
      <c r="P258" s="196"/>
    </row>
    <row r="259" spans="1:16" ht="15" customHeight="1" x14ac:dyDescent="0.2">
      <c r="A259" s="158"/>
      <c r="B259" s="159"/>
      <c r="C259" s="145" t="s">
        <v>0</v>
      </c>
      <c r="D259" s="146" t="s">
        <v>0</v>
      </c>
      <c r="E259" s="360"/>
      <c r="F259" s="379"/>
      <c r="G259" s="360"/>
      <c r="H259" s="674"/>
      <c r="I259" s="674"/>
      <c r="J259" s="674"/>
      <c r="K259" s="674"/>
      <c r="L259" s="360"/>
      <c r="M259" s="360"/>
      <c r="N259" s="362">
        <f t="shared" si="4"/>
        <v>0</v>
      </c>
      <c r="O259" s="360"/>
      <c r="P259" s="196"/>
    </row>
    <row r="260" spans="1:16" ht="15" customHeight="1" x14ac:dyDescent="0.2">
      <c r="A260" s="158"/>
      <c r="B260" s="159"/>
      <c r="C260" s="145" t="s">
        <v>0</v>
      </c>
      <c r="D260" s="146" t="s">
        <v>0</v>
      </c>
      <c r="E260" s="360"/>
      <c r="F260" s="379"/>
      <c r="G260" s="360"/>
      <c r="H260" s="674"/>
      <c r="I260" s="674"/>
      <c r="J260" s="674"/>
      <c r="K260" s="674"/>
      <c r="L260" s="360"/>
      <c r="M260" s="360"/>
      <c r="N260" s="362">
        <f t="shared" si="4"/>
        <v>0</v>
      </c>
      <c r="O260" s="360"/>
      <c r="P260" s="196"/>
    </row>
    <row r="261" spans="1:16" ht="15" customHeight="1" x14ac:dyDescent="0.2">
      <c r="A261" s="158"/>
      <c r="B261" s="159"/>
      <c r="C261" s="145" t="s">
        <v>0</v>
      </c>
      <c r="D261" s="146" t="s">
        <v>0</v>
      </c>
      <c r="E261" s="360"/>
      <c r="F261" s="379"/>
      <c r="G261" s="360"/>
      <c r="H261" s="674"/>
      <c r="I261" s="674"/>
      <c r="J261" s="674"/>
      <c r="K261" s="674"/>
      <c r="L261" s="360"/>
      <c r="M261" s="360"/>
      <c r="N261" s="362">
        <f t="shared" si="4"/>
        <v>0</v>
      </c>
      <c r="O261" s="360"/>
      <c r="P261" s="196"/>
    </row>
    <row r="262" spans="1:16" ht="15" customHeight="1" x14ac:dyDescent="0.2">
      <c r="A262" s="158"/>
      <c r="B262" s="159"/>
      <c r="C262" s="145" t="s">
        <v>0</v>
      </c>
      <c r="D262" s="146" t="s">
        <v>0</v>
      </c>
      <c r="E262" s="360"/>
      <c r="F262" s="379"/>
      <c r="G262" s="360"/>
      <c r="H262" s="674"/>
      <c r="I262" s="674"/>
      <c r="J262" s="674"/>
      <c r="K262" s="674"/>
      <c r="L262" s="360"/>
      <c r="M262" s="360"/>
      <c r="N262" s="362">
        <f t="shared" si="4"/>
        <v>0</v>
      </c>
      <c r="O262" s="360"/>
      <c r="P262" s="196"/>
    </row>
    <row r="263" spans="1:16" ht="15" customHeight="1" x14ac:dyDescent="0.2">
      <c r="A263" s="158"/>
      <c r="B263" s="159"/>
      <c r="C263" s="145" t="s">
        <v>0</v>
      </c>
      <c r="D263" s="146" t="s">
        <v>0</v>
      </c>
      <c r="E263" s="360"/>
      <c r="F263" s="379"/>
      <c r="G263" s="360"/>
      <c r="H263" s="674"/>
      <c r="I263" s="674"/>
      <c r="J263" s="674"/>
      <c r="K263" s="674"/>
      <c r="L263" s="360"/>
      <c r="M263" s="360"/>
      <c r="N263" s="362">
        <f t="shared" si="4"/>
        <v>0</v>
      </c>
      <c r="O263" s="360"/>
      <c r="P263" s="196"/>
    </row>
    <row r="264" spans="1:16" ht="15" customHeight="1" x14ac:dyDescent="0.2">
      <c r="A264" s="158"/>
      <c r="B264" s="159"/>
      <c r="C264" s="145" t="s">
        <v>0</v>
      </c>
      <c r="D264" s="146" t="s">
        <v>0</v>
      </c>
      <c r="E264" s="360"/>
      <c r="F264" s="379"/>
      <c r="G264" s="360"/>
      <c r="H264" s="674"/>
      <c r="I264" s="674"/>
      <c r="J264" s="674"/>
      <c r="K264" s="674"/>
      <c r="L264" s="360"/>
      <c r="M264" s="360"/>
      <c r="N264" s="362">
        <f t="shared" si="4"/>
        <v>0</v>
      </c>
      <c r="O264" s="360"/>
      <c r="P264" s="196"/>
    </row>
    <row r="265" spans="1:16" ht="15" customHeight="1" x14ac:dyDescent="0.2">
      <c r="A265" s="158"/>
      <c r="B265" s="159"/>
      <c r="C265" s="145" t="s">
        <v>0</v>
      </c>
      <c r="D265" s="146" t="s">
        <v>0</v>
      </c>
      <c r="E265" s="360"/>
      <c r="F265" s="379"/>
      <c r="G265" s="360"/>
      <c r="H265" s="674"/>
      <c r="I265" s="674"/>
      <c r="J265" s="674"/>
      <c r="K265" s="674"/>
      <c r="L265" s="360"/>
      <c r="M265" s="360"/>
      <c r="N265" s="362">
        <f t="shared" si="4"/>
        <v>0</v>
      </c>
      <c r="O265" s="360"/>
      <c r="P265" s="196"/>
    </row>
    <row r="266" spans="1:16" ht="15" customHeight="1" x14ac:dyDescent="0.2">
      <c r="A266" s="158"/>
      <c r="B266" s="159"/>
      <c r="C266" s="145" t="s">
        <v>0</v>
      </c>
      <c r="D266" s="146" t="s">
        <v>0</v>
      </c>
      <c r="E266" s="360"/>
      <c r="F266" s="379"/>
      <c r="G266" s="360"/>
      <c r="H266" s="674"/>
      <c r="I266" s="674"/>
      <c r="J266" s="674"/>
      <c r="K266" s="674"/>
      <c r="L266" s="360"/>
      <c r="M266" s="360"/>
      <c r="N266" s="362">
        <f t="shared" si="4"/>
        <v>0</v>
      </c>
      <c r="O266" s="360"/>
      <c r="P266" s="196"/>
    </row>
    <row r="267" spans="1:16" ht="15" customHeight="1" x14ac:dyDescent="0.2">
      <c r="A267" s="158"/>
      <c r="B267" s="159"/>
      <c r="C267" s="145" t="s">
        <v>0</v>
      </c>
      <c r="D267" s="146" t="s">
        <v>0</v>
      </c>
      <c r="E267" s="360"/>
      <c r="F267" s="379"/>
      <c r="G267" s="360"/>
      <c r="H267" s="674"/>
      <c r="I267" s="674"/>
      <c r="J267" s="674"/>
      <c r="K267" s="674"/>
      <c r="L267" s="360"/>
      <c r="M267" s="360"/>
      <c r="N267" s="362">
        <f t="shared" si="4"/>
        <v>0</v>
      </c>
      <c r="O267" s="360"/>
      <c r="P267" s="196"/>
    </row>
    <row r="268" spans="1:16" ht="15" customHeight="1" x14ac:dyDescent="0.2">
      <c r="A268" s="158"/>
      <c r="B268" s="159"/>
      <c r="C268" s="145" t="s">
        <v>0</v>
      </c>
      <c r="D268" s="146" t="s">
        <v>0</v>
      </c>
      <c r="E268" s="360"/>
      <c r="F268" s="379"/>
      <c r="G268" s="360"/>
      <c r="H268" s="674"/>
      <c r="I268" s="674"/>
      <c r="J268" s="674"/>
      <c r="K268" s="674"/>
      <c r="L268" s="360"/>
      <c r="M268" s="360"/>
      <c r="N268" s="362">
        <f t="shared" si="4"/>
        <v>0</v>
      </c>
      <c r="O268" s="360"/>
      <c r="P268" s="196"/>
    </row>
    <row r="269" spans="1:16" ht="15" customHeight="1" x14ac:dyDescent="0.2">
      <c r="A269" s="158"/>
      <c r="B269" s="159"/>
      <c r="C269" s="145" t="s">
        <v>0</v>
      </c>
      <c r="D269" s="146" t="s">
        <v>0</v>
      </c>
      <c r="E269" s="360"/>
      <c r="F269" s="379"/>
      <c r="G269" s="360"/>
      <c r="H269" s="674"/>
      <c r="I269" s="674"/>
      <c r="J269" s="674"/>
      <c r="K269" s="674"/>
      <c r="L269" s="360"/>
      <c r="M269" s="360"/>
      <c r="N269" s="362">
        <f t="shared" si="4"/>
        <v>0</v>
      </c>
      <c r="O269" s="360"/>
      <c r="P269" s="196"/>
    </row>
    <row r="270" spans="1:16" ht="15" customHeight="1" x14ac:dyDescent="0.2">
      <c r="A270" s="158"/>
      <c r="B270" s="159"/>
      <c r="C270" s="145" t="s">
        <v>0</v>
      </c>
      <c r="D270" s="146" t="s">
        <v>0</v>
      </c>
      <c r="E270" s="360"/>
      <c r="F270" s="379"/>
      <c r="G270" s="360"/>
      <c r="H270" s="674"/>
      <c r="I270" s="674"/>
      <c r="J270" s="674"/>
      <c r="K270" s="674"/>
      <c r="L270" s="360"/>
      <c r="M270" s="360"/>
      <c r="N270" s="362">
        <f t="shared" si="4"/>
        <v>0</v>
      </c>
      <c r="O270" s="360"/>
      <c r="P270" s="196"/>
    </row>
    <row r="271" spans="1:16" ht="15" customHeight="1" x14ac:dyDescent="0.2">
      <c r="A271" s="158"/>
      <c r="B271" s="159"/>
      <c r="C271" s="145" t="s">
        <v>0</v>
      </c>
      <c r="D271" s="146" t="s">
        <v>0</v>
      </c>
      <c r="E271" s="360"/>
      <c r="F271" s="379"/>
      <c r="G271" s="360"/>
      <c r="H271" s="674"/>
      <c r="I271" s="674"/>
      <c r="J271" s="674"/>
      <c r="K271" s="674"/>
      <c r="L271" s="360"/>
      <c r="M271" s="360"/>
      <c r="N271" s="362">
        <f t="shared" si="4"/>
        <v>0</v>
      </c>
      <c r="O271" s="360"/>
      <c r="P271" s="196"/>
    </row>
    <row r="272" spans="1:16" ht="15" customHeight="1" x14ac:dyDescent="0.2">
      <c r="A272" s="158"/>
      <c r="B272" s="159"/>
      <c r="C272" s="145" t="s">
        <v>0</v>
      </c>
      <c r="D272" s="146" t="s">
        <v>0</v>
      </c>
      <c r="E272" s="360"/>
      <c r="F272" s="379"/>
      <c r="G272" s="360"/>
      <c r="H272" s="674"/>
      <c r="I272" s="674"/>
      <c r="J272" s="674"/>
      <c r="K272" s="674"/>
      <c r="L272" s="360"/>
      <c r="M272" s="360"/>
      <c r="N272" s="362">
        <f t="shared" si="4"/>
        <v>0</v>
      </c>
      <c r="O272" s="360"/>
      <c r="P272" s="196"/>
    </row>
    <row r="273" spans="1:16" ht="15" customHeight="1" x14ac:dyDescent="0.2">
      <c r="A273" s="158"/>
      <c r="B273" s="159"/>
      <c r="C273" s="145" t="s">
        <v>0</v>
      </c>
      <c r="D273" s="146" t="s">
        <v>0</v>
      </c>
      <c r="E273" s="360"/>
      <c r="F273" s="379"/>
      <c r="G273" s="360"/>
      <c r="H273" s="674"/>
      <c r="I273" s="674"/>
      <c r="J273" s="674"/>
      <c r="K273" s="674"/>
      <c r="L273" s="360"/>
      <c r="M273" s="360"/>
      <c r="N273" s="362">
        <f t="shared" si="4"/>
        <v>0</v>
      </c>
      <c r="O273" s="360"/>
      <c r="P273" s="196"/>
    </row>
    <row r="274" spans="1:16" ht="15" customHeight="1" x14ac:dyDescent="0.2">
      <c r="A274" s="158"/>
      <c r="B274" s="159"/>
      <c r="C274" s="145" t="s">
        <v>0</v>
      </c>
      <c r="D274" s="146" t="s">
        <v>0</v>
      </c>
      <c r="E274" s="360"/>
      <c r="F274" s="379"/>
      <c r="G274" s="360"/>
      <c r="H274" s="674"/>
      <c r="I274" s="674"/>
      <c r="J274" s="674"/>
      <c r="K274" s="674"/>
      <c r="L274" s="360"/>
      <c r="M274" s="360"/>
      <c r="N274" s="362">
        <f t="shared" ref="N274:N308" si="5">(E274*F274/100)+G274+H274+I274+K274+J274+L274-M274</f>
        <v>0</v>
      </c>
      <c r="O274" s="360"/>
      <c r="P274" s="196"/>
    </row>
    <row r="275" spans="1:16" ht="15" customHeight="1" x14ac:dyDescent="0.2">
      <c r="A275" s="158"/>
      <c r="B275" s="159"/>
      <c r="C275" s="145" t="s">
        <v>0</v>
      </c>
      <c r="D275" s="146" t="s">
        <v>0</v>
      </c>
      <c r="E275" s="360"/>
      <c r="F275" s="379"/>
      <c r="G275" s="360"/>
      <c r="H275" s="674"/>
      <c r="I275" s="674"/>
      <c r="J275" s="674"/>
      <c r="K275" s="674"/>
      <c r="L275" s="360"/>
      <c r="M275" s="360"/>
      <c r="N275" s="362">
        <f t="shared" si="5"/>
        <v>0</v>
      </c>
      <c r="O275" s="360"/>
      <c r="P275" s="196"/>
    </row>
    <row r="276" spans="1:16" ht="15" customHeight="1" x14ac:dyDescent="0.2">
      <c r="A276" s="158"/>
      <c r="B276" s="159"/>
      <c r="C276" s="145" t="s">
        <v>0</v>
      </c>
      <c r="D276" s="146" t="s">
        <v>0</v>
      </c>
      <c r="E276" s="360"/>
      <c r="F276" s="379"/>
      <c r="G276" s="360"/>
      <c r="H276" s="674"/>
      <c r="I276" s="674"/>
      <c r="J276" s="674"/>
      <c r="K276" s="674"/>
      <c r="L276" s="360"/>
      <c r="M276" s="360"/>
      <c r="N276" s="362">
        <f t="shared" si="5"/>
        <v>0</v>
      </c>
      <c r="O276" s="360"/>
      <c r="P276" s="196"/>
    </row>
    <row r="277" spans="1:16" ht="15" customHeight="1" x14ac:dyDescent="0.2">
      <c r="A277" s="158"/>
      <c r="B277" s="159"/>
      <c r="C277" s="145" t="s">
        <v>0</v>
      </c>
      <c r="D277" s="146" t="s">
        <v>0</v>
      </c>
      <c r="E277" s="360"/>
      <c r="F277" s="379"/>
      <c r="G277" s="360"/>
      <c r="H277" s="674"/>
      <c r="I277" s="674"/>
      <c r="J277" s="674"/>
      <c r="K277" s="674"/>
      <c r="L277" s="360"/>
      <c r="M277" s="360"/>
      <c r="N277" s="362">
        <f t="shared" si="5"/>
        <v>0</v>
      </c>
      <c r="O277" s="360"/>
      <c r="P277" s="196"/>
    </row>
    <row r="278" spans="1:16" ht="15" customHeight="1" x14ac:dyDescent="0.2">
      <c r="A278" s="158"/>
      <c r="B278" s="159"/>
      <c r="C278" s="145" t="s">
        <v>0</v>
      </c>
      <c r="D278" s="146" t="s">
        <v>0</v>
      </c>
      <c r="E278" s="360"/>
      <c r="F278" s="379"/>
      <c r="G278" s="360"/>
      <c r="H278" s="674"/>
      <c r="I278" s="674"/>
      <c r="J278" s="674"/>
      <c r="K278" s="674"/>
      <c r="L278" s="360"/>
      <c r="M278" s="360"/>
      <c r="N278" s="362">
        <f t="shared" si="5"/>
        <v>0</v>
      </c>
      <c r="O278" s="360"/>
      <c r="P278" s="196"/>
    </row>
    <row r="279" spans="1:16" ht="15" customHeight="1" x14ac:dyDescent="0.2">
      <c r="A279" s="158"/>
      <c r="B279" s="159"/>
      <c r="C279" s="145" t="s">
        <v>0</v>
      </c>
      <c r="D279" s="146" t="s">
        <v>0</v>
      </c>
      <c r="E279" s="360"/>
      <c r="F279" s="379"/>
      <c r="G279" s="360"/>
      <c r="H279" s="674"/>
      <c r="I279" s="674"/>
      <c r="J279" s="674"/>
      <c r="K279" s="674"/>
      <c r="L279" s="360"/>
      <c r="M279" s="360"/>
      <c r="N279" s="362">
        <f t="shared" si="5"/>
        <v>0</v>
      </c>
      <c r="O279" s="360"/>
      <c r="P279" s="196"/>
    </row>
    <row r="280" spans="1:16" ht="15" customHeight="1" x14ac:dyDescent="0.2">
      <c r="A280" s="158"/>
      <c r="B280" s="159"/>
      <c r="C280" s="145" t="s">
        <v>0</v>
      </c>
      <c r="D280" s="146" t="s">
        <v>0</v>
      </c>
      <c r="E280" s="360"/>
      <c r="F280" s="379"/>
      <c r="G280" s="360"/>
      <c r="H280" s="674"/>
      <c r="I280" s="674"/>
      <c r="J280" s="674"/>
      <c r="K280" s="674"/>
      <c r="L280" s="360"/>
      <c r="M280" s="360"/>
      <c r="N280" s="362">
        <f t="shared" si="5"/>
        <v>0</v>
      </c>
      <c r="O280" s="360"/>
      <c r="P280" s="196"/>
    </row>
    <row r="281" spans="1:16" ht="15" customHeight="1" x14ac:dyDescent="0.2">
      <c r="A281" s="158"/>
      <c r="B281" s="159"/>
      <c r="C281" s="145" t="s">
        <v>0</v>
      </c>
      <c r="D281" s="146" t="s">
        <v>0</v>
      </c>
      <c r="E281" s="360"/>
      <c r="F281" s="379"/>
      <c r="G281" s="360"/>
      <c r="H281" s="674"/>
      <c r="I281" s="674"/>
      <c r="J281" s="674"/>
      <c r="K281" s="674"/>
      <c r="L281" s="360"/>
      <c r="M281" s="360"/>
      <c r="N281" s="362">
        <f t="shared" si="5"/>
        <v>0</v>
      </c>
      <c r="O281" s="360"/>
      <c r="P281" s="196"/>
    </row>
    <row r="282" spans="1:16" ht="15" customHeight="1" x14ac:dyDescent="0.2">
      <c r="A282" s="158"/>
      <c r="B282" s="159"/>
      <c r="C282" s="145" t="s">
        <v>0</v>
      </c>
      <c r="D282" s="146" t="s">
        <v>0</v>
      </c>
      <c r="E282" s="360"/>
      <c r="F282" s="379"/>
      <c r="G282" s="360"/>
      <c r="H282" s="674"/>
      <c r="I282" s="674"/>
      <c r="J282" s="674"/>
      <c r="K282" s="674"/>
      <c r="L282" s="360"/>
      <c r="M282" s="360"/>
      <c r="N282" s="362">
        <f t="shared" si="5"/>
        <v>0</v>
      </c>
      <c r="O282" s="360"/>
      <c r="P282" s="196"/>
    </row>
    <row r="283" spans="1:16" ht="15" customHeight="1" x14ac:dyDescent="0.2">
      <c r="A283" s="158"/>
      <c r="B283" s="159"/>
      <c r="C283" s="145" t="s">
        <v>0</v>
      </c>
      <c r="D283" s="146" t="s">
        <v>0</v>
      </c>
      <c r="E283" s="360"/>
      <c r="F283" s="379"/>
      <c r="G283" s="360"/>
      <c r="H283" s="674"/>
      <c r="I283" s="674"/>
      <c r="J283" s="674"/>
      <c r="K283" s="674"/>
      <c r="L283" s="360"/>
      <c r="M283" s="360"/>
      <c r="N283" s="362">
        <f t="shared" si="5"/>
        <v>0</v>
      </c>
      <c r="O283" s="360"/>
      <c r="P283" s="196"/>
    </row>
    <row r="284" spans="1:16" ht="15" customHeight="1" x14ac:dyDescent="0.2">
      <c r="A284" s="158"/>
      <c r="B284" s="159"/>
      <c r="C284" s="145" t="s">
        <v>0</v>
      </c>
      <c r="D284" s="146" t="s">
        <v>0</v>
      </c>
      <c r="E284" s="360"/>
      <c r="F284" s="379"/>
      <c r="G284" s="360"/>
      <c r="H284" s="674"/>
      <c r="I284" s="674"/>
      <c r="J284" s="674"/>
      <c r="K284" s="674"/>
      <c r="L284" s="360"/>
      <c r="M284" s="360"/>
      <c r="N284" s="362">
        <f t="shared" si="5"/>
        <v>0</v>
      </c>
      <c r="O284" s="360"/>
      <c r="P284" s="196"/>
    </row>
    <row r="285" spans="1:16" ht="15" customHeight="1" x14ac:dyDescent="0.2">
      <c r="A285" s="158"/>
      <c r="B285" s="159"/>
      <c r="C285" s="145" t="s">
        <v>0</v>
      </c>
      <c r="D285" s="146" t="s">
        <v>0</v>
      </c>
      <c r="E285" s="360"/>
      <c r="F285" s="379"/>
      <c r="G285" s="360"/>
      <c r="H285" s="674"/>
      <c r="I285" s="674"/>
      <c r="J285" s="674"/>
      <c r="K285" s="674"/>
      <c r="L285" s="360"/>
      <c r="M285" s="360"/>
      <c r="N285" s="362">
        <f t="shared" si="5"/>
        <v>0</v>
      </c>
      <c r="O285" s="360"/>
      <c r="P285" s="196"/>
    </row>
    <row r="286" spans="1:16" ht="15" customHeight="1" x14ac:dyDescent="0.2">
      <c r="A286" s="158"/>
      <c r="B286" s="159"/>
      <c r="C286" s="145" t="s">
        <v>0</v>
      </c>
      <c r="D286" s="146" t="s">
        <v>0</v>
      </c>
      <c r="E286" s="360"/>
      <c r="F286" s="379"/>
      <c r="G286" s="360"/>
      <c r="H286" s="674"/>
      <c r="I286" s="674"/>
      <c r="J286" s="674"/>
      <c r="K286" s="674"/>
      <c r="L286" s="360"/>
      <c r="M286" s="360"/>
      <c r="N286" s="362">
        <f t="shared" si="5"/>
        <v>0</v>
      </c>
      <c r="O286" s="360"/>
      <c r="P286" s="196"/>
    </row>
    <row r="287" spans="1:16" ht="15" customHeight="1" x14ac:dyDescent="0.2">
      <c r="A287" s="158"/>
      <c r="B287" s="159"/>
      <c r="C287" s="145" t="s">
        <v>0</v>
      </c>
      <c r="D287" s="146" t="s">
        <v>0</v>
      </c>
      <c r="E287" s="360"/>
      <c r="F287" s="379"/>
      <c r="G287" s="360"/>
      <c r="H287" s="674"/>
      <c r="I287" s="674"/>
      <c r="J287" s="674"/>
      <c r="K287" s="674"/>
      <c r="L287" s="360"/>
      <c r="M287" s="360"/>
      <c r="N287" s="362">
        <f t="shared" si="5"/>
        <v>0</v>
      </c>
      <c r="O287" s="360"/>
      <c r="P287" s="196"/>
    </row>
    <row r="288" spans="1:16" ht="15" customHeight="1" x14ac:dyDescent="0.2">
      <c r="A288" s="158"/>
      <c r="B288" s="159"/>
      <c r="C288" s="145" t="s">
        <v>0</v>
      </c>
      <c r="D288" s="146" t="s">
        <v>0</v>
      </c>
      <c r="E288" s="360"/>
      <c r="F288" s="379"/>
      <c r="G288" s="360"/>
      <c r="H288" s="674"/>
      <c r="I288" s="674"/>
      <c r="J288" s="674"/>
      <c r="K288" s="674"/>
      <c r="L288" s="360"/>
      <c r="M288" s="360"/>
      <c r="N288" s="362">
        <f t="shared" si="5"/>
        <v>0</v>
      </c>
      <c r="O288" s="360"/>
      <c r="P288" s="196"/>
    </row>
    <row r="289" spans="1:16" ht="15" customHeight="1" x14ac:dyDescent="0.2">
      <c r="A289" s="158"/>
      <c r="B289" s="159"/>
      <c r="C289" s="145" t="s">
        <v>0</v>
      </c>
      <c r="D289" s="146" t="s">
        <v>0</v>
      </c>
      <c r="E289" s="360"/>
      <c r="F289" s="379"/>
      <c r="G289" s="360"/>
      <c r="H289" s="674"/>
      <c r="I289" s="674"/>
      <c r="J289" s="674"/>
      <c r="K289" s="674"/>
      <c r="L289" s="360"/>
      <c r="M289" s="360"/>
      <c r="N289" s="362">
        <f t="shared" si="5"/>
        <v>0</v>
      </c>
      <c r="O289" s="360"/>
      <c r="P289" s="196"/>
    </row>
    <row r="290" spans="1:16" ht="15" customHeight="1" x14ac:dyDescent="0.2">
      <c r="A290" s="158"/>
      <c r="B290" s="159"/>
      <c r="C290" s="145" t="s">
        <v>0</v>
      </c>
      <c r="D290" s="146" t="s">
        <v>0</v>
      </c>
      <c r="E290" s="360"/>
      <c r="F290" s="379"/>
      <c r="G290" s="360"/>
      <c r="H290" s="674"/>
      <c r="I290" s="674"/>
      <c r="J290" s="674"/>
      <c r="K290" s="674"/>
      <c r="L290" s="360"/>
      <c r="M290" s="360"/>
      <c r="N290" s="362">
        <f t="shared" si="5"/>
        <v>0</v>
      </c>
      <c r="O290" s="360"/>
      <c r="P290" s="196"/>
    </row>
    <row r="291" spans="1:16" ht="15" customHeight="1" x14ac:dyDescent="0.2">
      <c r="A291" s="158"/>
      <c r="B291" s="159"/>
      <c r="C291" s="145" t="s">
        <v>0</v>
      </c>
      <c r="D291" s="146" t="s">
        <v>0</v>
      </c>
      <c r="E291" s="360"/>
      <c r="F291" s="379"/>
      <c r="G291" s="360"/>
      <c r="H291" s="674"/>
      <c r="I291" s="674"/>
      <c r="J291" s="674"/>
      <c r="K291" s="674"/>
      <c r="L291" s="360"/>
      <c r="M291" s="360"/>
      <c r="N291" s="362">
        <f t="shared" si="5"/>
        <v>0</v>
      </c>
      <c r="O291" s="360"/>
      <c r="P291" s="196"/>
    </row>
    <row r="292" spans="1:16" ht="15" customHeight="1" x14ac:dyDescent="0.2">
      <c r="A292" s="158"/>
      <c r="B292" s="159"/>
      <c r="C292" s="145" t="s">
        <v>0</v>
      </c>
      <c r="D292" s="146" t="s">
        <v>0</v>
      </c>
      <c r="E292" s="360"/>
      <c r="F292" s="379"/>
      <c r="G292" s="360"/>
      <c r="H292" s="674"/>
      <c r="I292" s="674"/>
      <c r="J292" s="674"/>
      <c r="K292" s="674"/>
      <c r="L292" s="360"/>
      <c r="M292" s="360"/>
      <c r="N292" s="362">
        <f t="shared" si="5"/>
        <v>0</v>
      </c>
      <c r="O292" s="360"/>
      <c r="P292" s="196"/>
    </row>
    <row r="293" spans="1:16" ht="15" customHeight="1" x14ac:dyDescent="0.2">
      <c r="A293" s="158"/>
      <c r="B293" s="159"/>
      <c r="C293" s="145" t="s">
        <v>0</v>
      </c>
      <c r="D293" s="146" t="s">
        <v>0</v>
      </c>
      <c r="E293" s="360"/>
      <c r="F293" s="379"/>
      <c r="G293" s="360"/>
      <c r="H293" s="674"/>
      <c r="I293" s="674"/>
      <c r="J293" s="674"/>
      <c r="K293" s="674"/>
      <c r="L293" s="360"/>
      <c r="M293" s="360"/>
      <c r="N293" s="362">
        <f t="shared" si="5"/>
        <v>0</v>
      </c>
      <c r="O293" s="360"/>
      <c r="P293" s="196"/>
    </row>
    <row r="294" spans="1:16" ht="15" customHeight="1" x14ac:dyDescent="0.2">
      <c r="A294" s="158"/>
      <c r="B294" s="159"/>
      <c r="C294" s="145" t="s">
        <v>0</v>
      </c>
      <c r="D294" s="146" t="s">
        <v>0</v>
      </c>
      <c r="E294" s="360"/>
      <c r="F294" s="379"/>
      <c r="G294" s="360"/>
      <c r="H294" s="674"/>
      <c r="I294" s="674"/>
      <c r="J294" s="674"/>
      <c r="K294" s="674"/>
      <c r="L294" s="360"/>
      <c r="M294" s="360"/>
      <c r="N294" s="362">
        <f t="shared" si="5"/>
        <v>0</v>
      </c>
      <c r="O294" s="360"/>
      <c r="P294" s="196"/>
    </row>
    <row r="295" spans="1:16" ht="15" customHeight="1" x14ac:dyDescent="0.2">
      <c r="A295" s="158"/>
      <c r="B295" s="159"/>
      <c r="C295" s="145" t="s">
        <v>0</v>
      </c>
      <c r="D295" s="146" t="s">
        <v>0</v>
      </c>
      <c r="E295" s="360"/>
      <c r="F295" s="379"/>
      <c r="G295" s="360"/>
      <c r="H295" s="674"/>
      <c r="I295" s="674"/>
      <c r="J295" s="674"/>
      <c r="K295" s="674"/>
      <c r="L295" s="360"/>
      <c r="M295" s="360"/>
      <c r="N295" s="362">
        <f t="shared" si="5"/>
        <v>0</v>
      </c>
      <c r="O295" s="360"/>
      <c r="P295" s="196"/>
    </row>
    <row r="296" spans="1:16" ht="15" customHeight="1" x14ac:dyDescent="0.2">
      <c r="A296" s="158"/>
      <c r="B296" s="159"/>
      <c r="C296" s="145" t="s">
        <v>0</v>
      </c>
      <c r="D296" s="146" t="s">
        <v>0</v>
      </c>
      <c r="E296" s="360"/>
      <c r="F296" s="379"/>
      <c r="G296" s="360"/>
      <c r="H296" s="674"/>
      <c r="I296" s="674"/>
      <c r="J296" s="674"/>
      <c r="K296" s="674"/>
      <c r="L296" s="360"/>
      <c r="M296" s="360"/>
      <c r="N296" s="362">
        <f t="shared" si="5"/>
        <v>0</v>
      </c>
      <c r="O296" s="360"/>
      <c r="P296" s="196"/>
    </row>
    <row r="297" spans="1:16" ht="15" customHeight="1" x14ac:dyDescent="0.2">
      <c r="A297" s="158"/>
      <c r="B297" s="159"/>
      <c r="C297" s="145" t="s">
        <v>0</v>
      </c>
      <c r="D297" s="146" t="s">
        <v>0</v>
      </c>
      <c r="E297" s="360"/>
      <c r="F297" s="379"/>
      <c r="G297" s="360"/>
      <c r="H297" s="674"/>
      <c r="I297" s="674"/>
      <c r="J297" s="674"/>
      <c r="K297" s="674"/>
      <c r="L297" s="360"/>
      <c r="M297" s="360"/>
      <c r="N297" s="362">
        <f t="shared" si="5"/>
        <v>0</v>
      </c>
      <c r="O297" s="360"/>
      <c r="P297" s="196"/>
    </row>
    <row r="298" spans="1:16" ht="15" customHeight="1" x14ac:dyDescent="0.2">
      <c r="A298" s="158"/>
      <c r="B298" s="159"/>
      <c r="C298" s="145" t="s">
        <v>0</v>
      </c>
      <c r="D298" s="146" t="s">
        <v>0</v>
      </c>
      <c r="E298" s="360"/>
      <c r="F298" s="379"/>
      <c r="G298" s="360"/>
      <c r="H298" s="674"/>
      <c r="I298" s="674"/>
      <c r="J298" s="674"/>
      <c r="K298" s="674"/>
      <c r="L298" s="360"/>
      <c r="M298" s="360"/>
      <c r="N298" s="362">
        <f t="shared" si="5"/>
        <v>0</v>
      </c>
      <c r="O298" s="360"/>
      <c r="P298" s="196"/>
    </row>
    <row r="299" spans="1:16" ht="15" customHeight="1" x14ac:dyDescent="0.2">
      <c r="A299" s="158"/>
      <c r="B299" s="159"/>
      <c r="C299" s="145" t="s">
        <v>0</v>
      </c>
      <c r="D299" s="146" t="s">
        <v>0</v>
      </c>
      <c r="E299" s="360"/>
      <c r="F299" s="379"/>
      <c r="G299" s="360"/>
      <c r="H299" s="674"/>
      <c r="I299" s="674"/>
      <c r="J299" s="674"/>
      <c r="K299" s="674"/>
      <c r="L299" s="360"/>
      <c r="M299" s="360"/>
      <c r="N299" s="362">
        <f t="shared" si="5"/>
        <v>0</v>
      </c>
      <c r="O299" s="360"/>
      <c r="P299" s="196"/>
    </row>
    <row r="300" spans="1:16" ht="15" customHeight="1" x14ac:dyDescent="0.2">
      <c r="A300" s="158"/>
      <c r="B300" s="159"/>
      <c r="C300" s="145" t="s">
        <v>0</v>
      </c>
      <c r="D300" s="146" t="s">
        <v>0</v>
      </c>
      <c r="E300" s="360"/>
      <c r="F300" s="379"/>
      <c r="G300" s="360"/>
      <c r="H300" s="674"/>
      <c r="I300" s="674"/>
      <c r="J300" s="674"/>
      <c r="K300" s="674"/>
      <c r="L300" s="360"/>
      <c r="M300" s="360"/>
      <c r="N300" s="362">
        <f t="shared" si="5"/>
        <v>0</v>
      </c>
      <c r="O300" s="360"/>
      <c r="P300" s="196"/>
    </row>
    <row r="301" spans="1:16" ht="15" customHeight="1" x14ac:dyDescent="0.2">
      <c r="A301" s="158"/>
      <c r="B301" s="159"/>
      <c r="C301" s="145" t="s">
        <v>0</v>
      </c>
      <c r="D301" s="146" t="s">
        <v>0</v>
      </c>
      <c r="E301" s="360"/>
      <c r="F301" s="379"/>
      <c r="G301" s="360"/>
      <c r="H301" s="674"/>
      <c r="I301" s="674"/>
      <c r="J301" s="674"/>
      <c r="K301" s="674"/>
      <c r="L301" s="360"/>
      <c r="M301" s="360"/>
      <c r="N301" s="362">
        <f t="shared" si="5"/>
        <v>0</v>
      </c>
      <c r="O301" s="360"/>
      <c r="P301" s="196"/>
    </row>
    <row r="302" spans="1:16" ht="15" customHeight="1" x14ac:dyDescent="0.2">
      <c r="A302" s="158"/>
      <c r="B302" s="159"/>
      <c r="C302" s="145" t="s">
        <v>0</v>
      </c>
      <c r="D302" s="146" t="s">
        <v>0</v>
      </c>
      <c r="E302" s="360"/>
      <c r="F302" s="379"/>
      <c r="G302" s="360"/>
      <c r="H302" s="674"/>
      <c r="I302" s="674"/>
      <c r="J302" s="674"/>
      <c r="K302" s="674"/>
      <c r="L302" s="360"/>
      <c r="M302" s="360"/>
      <c r="N302" s="362">
        <f t="shared" si="5"/>
        <v>0</v>
      </c>
      <c r="O302" s="360"/>
      <c r="P302" s="196"/>
    </row>
    <row r="303" spans="1:16" ht="15" customHeight="1" x14ac:dyDescent="0.2">
      <c r="A303" s="158"/>
      <c r="B303" s="159"/>
      <c r="C303" s="145" t="s">
        <v>0</v>
      </c>
      <c r="D303" s="146" t="s">
        <v>0</v>
      </c>
      <c r="E303" s="360"/>
      <c r="F303" s="379"/>
      <c r="G303" s="360"/>
      <c r="H303" s="674"/>
      <c r="I303" s="674"/>
      <c r="J303" s="674"/>
      <c r="K303" s="674"/>
      <c r="L303" s="360"/>
      <c r="M303" s="360"/>
      <c r="N303" s="362">
        <f t="shared" si="5"/>
        <v>0</v>
      </c>
      <c r="O303" s="360"/>
      <c r="P303" s="196"/>
    </row>
    <row r="304" spans="1:16" ht="15" customHeight="1" x14ac:dyDescent="0.2">
      <c r="A304" s="158"/>
      <c r="B304" s="159"/>
      <c r="C304" s="145" t="s">
        <v>0</v>
      </c>
      <c r="D304" s="146" t="s">
        <v>0</v>
      </c>
      <c r="E304" s="360"/>
      <c r="F304" s="379"/>
      <c r="G304" s="360"/>
      <c r="H304" s="674"/>
      <c r="I304" s="674"/>
      <c r="J304" s="674"/>
      <c r="K304" s="674"/>
      <c r="L304" s="360"/>
      <c r="M304" s="360"/>
      <c r="N304" s="362">
        <f t="shared" si="5"/>
        <v>0</v>
      </c>
      <c r="O304" s="360"/>
      <c r="P304" s="196"/>
    </row>
    <row r="305" spans="1:16" ht="15" customHeight="1" x14ac:dyDescent="0.2">
      <c r="A305" s="158"/>
      <c r="B305" s="159"/>
      <c r="C305" s="145" t="s">
        <v>0</v>
      </c>
      <c r="D305" s="146" t="s">
        <v>0</v>
      </c>
      <c r="E305" s="360"/>
      <c r="F305" s="379"/>
      <c r="G305" s="360"/>
      <c r="H305" s="674"/>
      <c r="I305" s="674"/>
      <c r="J305" s="674"/>
      <c r="K305" s="674"/>
      <c r="L305" s="360"/>
      <c r="M305" s="360"/>
      <c r="N305" s="362">
        <f t="shared" si="5"/>
        <v>0</v>
      </c>
      <c r="O305" s="360"/>
      <c r="P305" s="196"/>
    </row>
    <row r="306" spans="1:16" ht="15" customHeight="1" x14ac:dyDescent="0.2">
      <c r="A306" s="158"/>
      <c r="B306" s="159"/>
      <c r="C306" s="145" t="s">
        <v>0</v>
      </c>
      <c r="D306" s="146" t="s">
        <v>0</v>
      </c>
      <c r="E306" s="360"/>
      <c r="F306" s="379"/>
      <c r="G306" s="360"/>
      <c r="H306" s="674"/>
      <c r="I306" s="674"/>
      <c r="J306" s="674"/>
      <c r="K306" s="674"/>
      <c r="L306" s="360"/>
      <c r="M306" s="360"/>
      <c r="N306" s="362">
        <f t="shared" si="5"/>
        <v>0</v>
      </c>
      <c r="O306" s="360"/>
      <c r="P306" s="196"/>
    </row>
    <row r="307" spans="1:16" ht="15" customHeight="1" x14ac:dyDescent="0.2">
      <c r="A307" s="158"/>
      <c r="B307" s="159"/>
      <c r="C307" s="145" t="s">
        <v>0</v>
      </c>
      <c r="D307" s="146" t="s">
        <v>0</v>
      </c>
      <c r="E307" s="360"/>
      <c r="F307" s="379"/>
      <c r="G307" s="360"/>
      <c r="H307" s="674"/>
      <c r="I307" s="674"/>
      <c r="J307" s="674"/>
      <c r="K307" s="674"/>
      <c r="L307" s="360"/>
      <c r="M307" s="360"/>
      <c r="N307" s="362">
        <f t="shared" si="5"/>
        <v>0</v>
      </c>
      <c r="O307" s="360"/>
      <c r="P307" s="196"/>
    </row>
    <row r="308" spans="1:16" ht="15" customHeight="1" thickBot="1" x14ac:dyDescent="0.25">
      <c r="A308" s="158"/>
      <c r="B308" s="160"/>
      <c r="C308" s="147" t="s">
        <v>0</v>
      </c>
      <c r="D308" s="148" t="s">
        <v>0</v>
      </c>
      <c r="E308" s="364"/>
      <c r="F308" s="380"/>
      <c r="G308" s="364"/>
      <c r="H308" s="364"/>
      <c r="I308" s="364"/>
      <c r="J308" s="364"/>
      <c r="K308" s="364"/>
      <c r="L308" s="364"/>
      <c r="M308" s="364"/>
      <c r="N308" s="365">
        <f t="shared" si="5"/>
        <v>0</v>
      </c>
      <c r="O308" s="364"/>
      <c r="P308" s="197"/>
    </row>
    <row r="309" spans="1:16" ht="8.25" customHeight="1" x14ac:dyDescent="0.2">
      <c r="A309" s="158"/>
      <c r="B309" s="158"/>
      <c r="C309" s="158"/>
      <c r="D309" s="161"/>
      <c r="E309" s="158"/>
      <c r="F309" s="158"/>
      <c r="G309" s="158"/>
      <c r="H309" s="158"/>
      <c r="I309" s="158"/>
      <c r="J309" s="158"/>
      <c r="K309" s="158"/>
      <c r="L309" s="158"/>
      <c r="M309" s="158"/>
      <c r="N309" s="158"/>
      <c r="O309" s="158"/>
    </row>
  </sheetData>
  <sheetProtection algorithmName="SHA-512" hashValue="VG3s0tByvOA59G6Hs5J1lu0V9p7Fzl5bFFGE34EezQBYI91J2pqwTfmWx8tZaDr8kAbhSsmesbbFNCi4Yhyg9Q==" saltValue="ebghLRzUZAFQVUKpIRXPWw==" spinCount="100000" sheet="1" objects="1" scenarios="1"/>
  <mergeCells count="1">
    <mergeCell ref="B4:C4"/>
  </mergeCells>
  <dataValidations count="1">
    <dataValidation type="list" allowBlank="1" showInputMessage="1" showErrorMessage="1" sqref="C9:C308" xr:uid="{00000000-0002-0000-0E00-000000000000}">
      <formula1>"Bitte wählen,HöS,HöS/HS,HS,HS/MS,MS,MS/NS,NS"</formula1>
    </dataValidation>
  </dataValidations>
  <pageMargins left="0.78740157480314965" right="0.78740157480314965" top="0.98425196850393704" bottom="0.98425196850393704" header="0.51181102362204722" footer="0.51181102362204722"/>
  <pageSetup paperSize="9" scale="33" orientation="portrait" r:id="rId1"/>
  <headerFooter alignWithMargins="0">
    <oddHeader>&amp;L &amp;A, Seite &amp;P von &amp;N&amp;R&amp;D</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1000000}">
          <x14:formula1>
            <xm:f>Listen!$H$2:$H$16</xm:f>
          </x14:formula1>
          <xm:sqref>D9:D308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8">
    <tabColor rgb="FFFFFF99"/>
  </sheetPr>
  <dimension ref="A1:L32"/>
  <sheetViews>
    <sheetView showGridLines="0" zoomScaleNormal="100" workbookViewId="0">
      <selection activeCell="E5" sqref="E5"/>
    </sheetView>
  </sheetViews>
  <sheetFormatPr baseColWidth="10" defaultRowHeight="14.25" x14ac:dyDescent="0.2"/>
  <cols>
    <col min="1" max="1" width="2.7109375" style="11" customWidth="1"/>
    <col min="2" max="2" width="11.42578125" style="11"/>
    <col min="3" max="9" width="17.7109375" style="11" customWidth="1"/>
    <col min="10" max="11" width="16.42578125" style="11" customWidth="1"/>
    <col min="12" max="12" width="16.140625" style="11" customWidth="1"/>
    <col min="13" max="16384" width="11.42578125" style="11"/>
  </cols>
  <sheetData>
    <row r="1" spans="1:12" ht="60" customHeight="1" x14ac:dyDescent="0.2">
      <c r="B1" s="1406" t="str">
        <f>"E7. Auflösung von Netzanschlusskostenbeiträgen, Baukostenzuschüssen und Investitionszuschüssen nach § 9 Abs. 1 S. 1 Nr. 3 und 4 i.V.m. S. 3 StromNEV des Jahres " &amp;'A. Allgemeine Informationen'!C17</f>
        <v>E7. Auflösung von Netzanschlusskostenbeiträgen, Baukostenzuschüssen und Investitionszuschüssen nach § 9 Abs. 1 S. 1 Nr. 3 und 4 i.V.m. S. 3 StromNEV des Jahres 2025</v>
      </c>
      <c r="C1" s="1260"/>
      <c r="D1" s="1260"/>
      <c r="E1" s="1260"/>
      <c r="F1" s="1260"/>
      <c r="G1" s="1260"/>
      <c r="H1" s="1260"/>
      <c r="I1" s="1260"/>
      <c r="L1" s="167"/>
    </row>
    <row r="2" spans="1:12" ht="12" customHeight="1" thickBot="1" x14ac:dyDescent="0.25">
      <c r="B2" s="32"/>
    </row>
    <row r="3" spans="1:12" ht="36" customHeight="1" thickBot="1" x14ac:dyDescent="0.25">
      <c r="B3" s="216" t="s">
        <v>194</v>
      </c>
      <c r="C3" s="231"/>
      <c r="D3" s="612"/>
      <c r="E3" s="104" t="s">
        <v>115</v>
      </c>
    </row>
    <row r="4" spans="1:12" s="41" customFormat="1" ht="15" customHeight="1" thickBot="1" x14ac:dyDescent="0.25">
      <c r="B4" s="44" t="s">
        <v>201</v>
      </c>
      <c r="C4" s="70"/>
      <c r="D4" s="287"/>
      <c r="E4" s="63">
        <f>IF('A. Allgemeine Informationen'!C14="Vereinfachtes Verfahren",0,F29+G29+H29)</f>
        <v>0</v>
      </c>
      <c r="G4" s="738" t="s">
        <v>1329</v>
      </c>
      <c r="H4" s="739"/>
      <c r="I4" s="739"/>
      <c r="J4" s="739"/>
      <c r="K4" s="740"/>
      <c r="L4" s="766"/>
    </row>
    <row r="5" spans="1:12" s="41" customFormat="1" ht="15" customHeight="1" x14ac:dyDescent="0.2">
      <c r="B5" s="152" t="s">
        <v>121</v>
      </c>
      <c r="C5" s="637"/>
      <c r="D5" s="55"/>
      <c r="E5" s="150"/>
      <c r="G5" s="764"/>
      <c r="H5" s="765"/>
      <c r="I5" s="765"/>
      <c r="J5" s="765"/>
      <c r="K5" s="765"/>
    </row>
    <row r="6" spans="1:12" s="41" customFormat="1" ht="15" customHeight="1" thickBot="1" x14ac:dyDescent="0.25">
      <c r="B6" s="151" t="s">
        <v>104</v>
      </c>
      <c r="C6" s="642"/>
      <c r="D6" s="639"/>
      <c r="E6" s="65">
        <f>E4-E5</f>
        <v>0</v>
      </c>
      <c r="G6" s="1239" t="str">
        <f>IF('A. Allgemeine Informationen'!C14="Vereinfachtes Verfahren","Im vereinfachten Verfahren erfolgt keine Anpassung der Auflösungsbeträge.","")</f>
        <v/>
      </c>
    </row>
    <row r="7" spans="1:12" ht="12" customHeight="1" thickBot="1" x14ac:dyDescent="0.25">
      <c r="A7" s="110"/>
      <c r="B7" s="110"/>
      <c r="C7" s="110"/>
      <c r="D7" s="110"/>
      <c r="E7" s="110"/>
      <c r="F7" s="110"/>
      <c r="G7" s="110"/>
      <c r="H7" s="110"/>
      <c r="I7" s="110"/>
    </row>
    <row r="8" spans="1:12" ht="72" customHeight="1" x14ac:dyDescent="0.2">
      <c r="A8" s="110"/>
      <c r="B8" s="680" t="s">
        <v>141</v>
      </c>
      <c r="C8" s="682" t="s">
        <v>195</v>
      </c>
      <c r="D8" s="682" t="s">
        <v>196</v>
      </c>
      <c r="E8" s="723" t="s">
        <v>650</v>
      </c>
      <c r="F8" s="682" t="s">
        <v>197</v>
      </c>
      <c r="G8" s="682" t="s">
        <v>198</v>
      </c>
      <c r="H8" s="710" t="s">
        <v>651</v>
      </c>
      <c r="I8" s="682" t="s">
        <v>199</v>
      </c>
      <c r="J8" s="634" t="s">
        <v>200</v>
      </c>
      <c r="K8" s="103" t="s">
        <v>652</v>
      </c>
    </row>
    <row r="9" spans="1:12" ht="15" customHeight="1" x14ac:dyDescent="0.2">
      <c r="A9" s="110"/>
      <c r="B9" s="168">
        <f t="shared" ref="B9:B26" si="0">B10-1</f>
        <v>2006</v>
      </c>
      <c r="C9" s="95"/>
      <c r="D9" s="95"/>
      <c r="E9" s="691"/>
      <c r="F9" s="361" t="str">
        <f>IF(C9="","",C9/20)</f>
        <v/>
      </c>
      <c r="G9" s="361" t="str">
        <f>IF(D9="","",D9/20)</f>
        <v/>
      </c>
      <c r="H9" s="361" t="str">
        <f>IF(E9="","",E9/20)</f>
        <v/>
      </c>
      <c r="I9" s="859">
        <f>IFERROR(C9-F9*($B$28-$B9+1),0)</f>
        <v>0</v>
      </c>
      <c r="J9" s="859">
        <f>IFERROR(D9-G9*($B$28-$B9+1),0)</f>
        <v>0</v>
      </c>
      <c r="K9" s="860">
        <f>IFERROR(E9-H9*($B$28-$B9+1),0)</f>
        <v>0</v>
      </c>
    </row>
    <row r="10" spans="1:12" ht="15" customHeight="1" x14ac:dyDescent="0.2">
      <c r="A10" s="110"/>
      <c r="B10" s="168">
        <f t="shared" si="0"/>
        <v>2007</v>
      </c>
      <c r="C10" s="95"/>
      <c r="D10" s="95"/>
      <c r="E10" s="691"/>
      <c r="F10" s="361" t="str">
        <f t="shared" ref="F10:F28" si="1">IF(C10="","",C10/20)</f>
        <v/>
      </c>
      <c r="G10" s="361" t="str">
        <f t="shared" ref="G10:G28" si="2">IF(D10="","",D10/20)</f>
        <v/>
      </c>
      <c r="H10" s="361" t="str">
        <f t="shared" ref="H10:H28" si="3">IF(E10="","",E10/20)</f>
        <v/>
      </c>
      <c r="I10" s="859">
        <f t="shared" ref="I10:I24" si="4">IFERROR(C10-F10*($B$28-$B10+1),0)</f>
        <v>0</v>
      </c>
      <c r="J10" s="859">
        <f t="shared" ref="J10:J24" si="5">IFERROR(D10-G10*($B$28-$B10+1),0)</f>
        <v>0</v>
      </c>
      <c r="K10" s="860">
        <f t="shared" ref="K10:K24" si="6">IFERROR(E10-H10*($B$28-$B10+1),0)</f>
        <v>0</v>
      </c>
    </row>
    <row r="11" spans="1:12" ht="15" customHeight="1" x14ac:dyDescent="0.2">
      <c r="A11" s="110"/>
      <c r="B11" s="168">
        <f t="shared" si="0"/>
        <v>2008</v>
      </c>
      <c r="C11" s="95"/>
      <c r="D11" s="95"/>
      <c r="E11" s="691"/>
      <c r="F11" s="361" t="str">
        <f t="shared" si="1"/>
        <v/>
      </c>
      <c r="G11" s="361" t="str">
        <f t="shared" si="2"/>
        <v/>
      </c>
      <c r="H11" s="361" t="str">
        <f t="shared" si="3"/>
        <v/>
      </c>
      <c r="I11" s="859">
        <f t="shared" si="4"/>
        <v>0</v>
      </c>
      <c r="J11" s="859">
        <f t="shared" si="5"/>
        <v>0</v>
      </c>
      <c r="K11" s="860">
        <f t="shared" si="6"/>
        <v>0</v>
      </c>
    </row>
    <row r="12" spans="1:12" ht="15" customHeight="1" x14ac:dyDescent="0.2">
      <c r="A12" s="110"/>
      <c r="B12" s="168">
        <f t="shared" si="0"/>
        <v>2009</v>
      </c>
      <c r="C12" s="95"/>
      <c r="D12" s="95"/>
      <c r="E12" s="691"/>
      <c r="F12" s="361" t="str">
        <f t="shared" si="1"/>
        <v/>
      </c>
      <c r="G12" s="361" t="str">
        <f t="shared" si="2"/>
        <v/>
      </c>
      <c r="H12" s="361" t="str">
        <f t="shared" si="3"/>
        <v/>
      </c>
      <c r="I12" s="859">
        <f t="shared" si="4"/>
        <v>0</v>
      </c>
      <c r="J12" s="859">
        <f t="shared" si="5"/>
        <v>0</v>
      </c>
      <c r="K12" s="860">
        <f t="shared" si="6"/>
        <v>0</v>
      </c>
    </row>
    <row r="13" spans="1:12" ht="15" customHeight="1" x14ac:dyDescent="0.2">
      <c r="A13" s="110"/>
      <c r="B13" s="168">
        <f t="shared" si="0"/>
        <v>2010</v>
      </c>
      <c r="C13" s="95"/>
      <c r="D13" s="95"/>
      <c r="E13" s="691"/>
      <c r="F13" s="361" t="str">
        <f t="shared" si="1"/>
        <v/>
      </c>
      <c r="G13" s="361" t="str">
        <f t="shared" si="2"/>
        <v/>
      </c>
      <c r="H13" s="361" t="str">
        <f t="shared" si="3"/>
        <v/>
      </c>
      <c r="I13" s="859">
        <f t="shared" si="4"/>
        <v>0</v>
      </c>
      <c r="J13" s="859">
        <f t="shared" si="5"/>
        <v>0</v>
      </c>
      <c r="K13" s="860">
        <f t="shared" si="6"/>
        <v>0</v>
      </c>
    </row>
    <row r="14" spans="1:12" ht="15" customHeight="1" x14ac:dyDescent="0.2">
      <c r="A14" s="110"/>
      <c r="B14" s="168">
        <f t="shared" si="0"/>
        <v>2011</v>
      </c>
      <c r="C14" s="95"/>
      <c r="D14" s="95"/>
      <c r="E14" s="691"/>
      <c r="F14" s="361" t="str">
        <f t="shared" si="1"/>
        <v/>
      </c>
      <c r="G14" s="361" t="str">
        <f t="shared" si="2"/>
        <v/>
      </c>
      <c r="H14" s="361" t="str">
        <f t="shared" si="3"/>
        <v/>
      </c>
      <c r="I14" s="859">
        <f t="shared" si="4"/>
        <v>0</v>
      </c>
      <c r="J14" s="859">
        <f t="shared" si="5"/>
        <v>0</v>
      </c>
      <c r="K14" s="860">
        <f t="shared" si="6"/>
        <v>0</v>
      </c>
    </row>
    <row r="15" spans="1:12" ht="15" customHeight="1" x14ac:dyDescent="0.2">
      <c r="A15" s="110"/>
      <c r="B15" s="168">
        <f t="shared" si="0"/>
        <v>2012</v>
      </c>
      <c r="C15" s="95"/>
      <c r="D15" s="95"/>
      <c r="E15" s="691"/>
      <c r="F15" s="361" t="str">
        <f t="shared" si="1"/>
        <v/>
      </c>
      <c r="G15" s="361" t="str">
        <f t="shared" si="2"/>
        <v/>
      </c>
      <c r="H15" s="361" t="str">
        <f t="shared" si="3"/>
        <v/>
      </c>
      <c r="I15" s="859">
        <f t="shared" si="4"/>
        <v>0</v>
      </c>
      <c r="J15" s="859">
        <f t="shared" si="5"/>
        <v>0</v>
      </c>
      <c r="K15" s="860">
        <f t="shared" si="6"/>
        <v>0</v>
      </c>
    </row>
    <row r="16" spans="1:12" ht="15" customHeight="1" x14ac:dyDescent="0.2">
      <c r="A16" s="110"/>
      <c r="B16" s="168">
        <f t="shared" si="0"/>
        <v>2013</v>
      </c>
      <c r="C16" s="95"/>
      <c r="D16" s="95"/>
      <c r="E16" s="691"/>
      <c r="F16" s="361" t="str">
        <f t="shared" si="1"/>
        <v/>
      </c>
      <c r="G16" s="361" t="str">
        <f t="shared" si="2"/>
        <v/>
      </c>
      <c r="H16" s="361" t="str">
        <f t="shared" si="3"/>
        <v/>
      </c>
      <c r="I16" s="859">
        <f t="shared" si="4"/>
        <v>0</v>
      </c>
      <c r="J16" s="859">
        <f t="shared" si="5"/>
        <v>0</v>
      </c>
      <c r="K16" s="860">
        <f t="shared" si="6"/>
        <v>0</v>
      </c>
    </row>
    <row r="17" spans="1:11" ht="15" customHeight="1" x14ac:dyDescent="0.2">
      <c r="A17" s="110"/>
      <c r="B17" s="168">
        <f t="shared" si="0"/>
        <v>2014</v>
      </c>
      <c r="C17" s="95"/>
      <c r="D17" s="95"/>
      <c r="E17" s="691"/>
      <c r="F17" s="361" t="str">
        <f t="shared" si="1"/>
        <v/>
      </c>
      <c r="G17" s="361" t="str">
        <f t="shared" si="2"/>
        <v/>
      </c>
      <c r="H17" s="361" t="str">
        <f t="shared" si="3"/>
        <v/>
      </c>
      <c r="I17" s="859">
        <f t="shared" si="4"/>
        <v>0</v>
      </c>
      <c r="J17" s="859">
        <f t="shared" si="5"/>
        <v>0</v>
      </c>
      <c r="K17" s="860">
        <f t="shared" si="6"/>
        <v>0</v>
      </c>
    </row>
    <row r="18" spans="1:11" ht="15" customHeight="1" x14ac:dyDescent="0.2">
      <c r="A18" s="110"/>
      <c r="B18" s="168">
        <f t="shared" si="0"/>
        <v>2015</v>
      </c>
      <c r="C18" s="95"/>
      <c r="D18" s="95"/>
      <c r="E18" s="691"/>
      <c r="F18" s="361" t="str">
        <f t="shared" si="1"/>
        <v/>
      </c>
      <c r="G18" s="361" t="str">
        <f t="shared" si="2"/>
        <v/>
      </c>
      <c r="H18" s="361" t="str">
        <f t="shared" si="3"/>
        <v/>
      </c>
      <c r="I18" s="859">
        <f t="shared" si="4"/>
        <v>0</v>
      </c>
      <c r="J18" s="859">
        <f t="shared" si="5"/>
        <v>0</v>
      </c>
      <c r="K18" s="860">
        <f t="shared" si="6"/>
        <v>0</v>
      </c>
    </row>
    <row r="19" spans="1:11" ht="15" customHeight="1" x14ac:dyDescent="0.2">
      <c r="A19" s="110"/>
      <c r="B19" s="168">
        <f t="shared" si="0"/>
        <v>2016</v>
      </c>
      <c r="C19" s="95"/>
      <c r="D19" s="95"/>
      <c r="E19" s="691"/>
      <c r="F19" s="361" t="str">
        <f t="shared" si="1"/>
        <v/>
      </c>
      <c r="G19" s="361" t="str">
        <f t="shared" si="2"/>
        <v/>
      </c>
      <c r="H19" s="361" t="str">
        <f t="shared" si="3"/>
        <v/>
      </c>
      <c r="I19" s="859">
        <f t="shared" si="4"/>
        <v>0</v>
      </c>
      <c r="J19" s="859">
        <f t="shared" si="5"/>
        <v>0</v>
      </c>
      <c r="K19" s="860">
        <f t="shared" si="6"/>
        <v>0</v>
      </c>
    </row>
    <row r="20" spans="1:11" ht="15" customHeight="1" x14ac:dyDescent="0.2">
      <c r="A20" s="110"/>
      <c r="B20" s="168">
        <f t="shared" si="0"/>
        <v>2017</v>
      </c>
      <c r="C20" s="95"/>
      <c r="D20" s="95"/>
      <c r="E20" s="691"/>
      <c r="F20" s="361" t="str">
        <f t="shared" si="1"/>
        <v/>
      </c>
      <c r="G20" s="361" t="str">
        <f t="shared" si="2"/>
        <v/>
      </c>
      <c r="H20" s="361" t="str">
        <f t="shared" si="3"/>
        <v/>
      </c>
      <c r="I20" s="859">
        <f t="shared" si="4"/>
        <v>0</v>
      </c>
      <c r="J20" s="859">
        <f t="shared" si="5"/>
        <v>0</v>
      </c>
      <c r="K20" s="860">
        <f t="shared" si="6"/>
        <v>0</v>
      </c>
    </row>
    <row r="21" spans="1:11" ht="15" customHeight="1" x14ac:dyDescent="0.2">
      <c r="A21" s="110"/>
      <c r="B21" s="168">
        <f t="shared" si="0"/>
        <v>2018</v>
      </c>
      <c r="C21" s="95"/>
      <c r="D21" s="95"/>
      <c r="E21" s="691"/>
      <c r="F21" s="361" t="str">
        <f t="shared" si="1"/>
        <v/>
      </c>
      <c r="G21" s="361" t="str">
        <f t="shared" si="2"/>
        <v/>
      </c>
      <c r="H21" s="361" t="str">
        <f t="shared" si="3"/>
        <v/>
      </c>
      <c r="I21" s="859">
        <f t="shared" si="4"/>
        <v>0</v>
      </c>
      <c r="J21" s="859">
        <f t="shared" si="5"/>
        <v>0</v>
      </c>
      <c r="K21" s="860">
        <f t="shared" si="6"/>
        <v>0</v>
      </c>
    </row>
    <row r="22" spans="1:11" ht="15" customHeight="1" x14ac:dyDescent="0.2">
      <c r="A22" s="110"/>
      <c r="B22" s="168">
        <f t="shared" si="0"/>
        <v>2019</v>
      </c>
      <c r="C22" s="95"/>
      <c r="D22" s="95"/>
      <c r="E22" s="691"/>
      <c r="F22" s="361" t="str">
        <f t="shared" si="1"/>
        <v/>
      </c>
      <c r="G22" s="361" t="str">
        <f t="shared" si="2"/>
        <v/>
      </c>
      <c r="H22" s="361" t="str">
        <f t="shared" si="3"/>
        <v/>
      </c>
      <c r="I22" s="859">
        <f t="shared" si="4"/>
        <v>0</v>
      </c>
      <c r="J22" s="859">
        <f t="shared" si="5"/>
        <v>0</v>
      </c>
      <c r="K22" s="860">
        <f t="shared" si="6"/>
        <v>0</v>
      </c>
    </row>
    <row r="23" spans="1:11" ht="15" customHeight="1" x14ac:dyDescent="0.2">
      <c r="A23" s="110"/>
      <c r="B23" s="168">
        <f t="shared" si="0"/>
        <v>2020</v>
      </c>
      <c r="C23" s="95"/>
      <c r="D23" s="95"/>
      <c r="E23" s="691"/>
      <c r="F23" s="361" t="str">
        <f t="shared" si="1"/>
        <v/>
      </c>
      <c r="G23" s="361" t="str">
        <f t="shared" si="2"/>
        <v/>
      </c>
      <c r="H23" s="361" t="str">
        <f t="shared" si="3"/>
        <v/>
      </c>
      <c r="I23" s="859">
        <f t="shared" si="4"/>
        <v>0</v>
      </c>
      <c r="J23" s="859">
        <f t="shared" si="5"/>
        <v>0</v>
      </c>
      <c r="K23" s="860">
        <f t="shared" si="6"/>
        <v>0</v>
      </c>
    </row>
    <row r="24" spans="1:11" ht="15" customHeight="1" x14ac:dyDescent="0.2">
      <c r="A24" s="110"/>
      <c r="B24" s="168">
        <f t="shared" si="0"/>
        <v>2021</v>
      </c>
      <c r="C24" s="95"/>
      <c r="D24" s="95"/>
      <c r="E24" s="691"/>
      <c r="F24" s="361" t="str">
        <f t="shared" si="1"/>
        <v/>
      </c>
      <c r="G24" s="361" t="str">
        <f t="shared" si="2"/>
        <v/>
      </c>
      <c r="H24" s="361" t="str">
        <f t="shared" si="3"/>
        <v/>
      </c>
      <c r="I24" s="859">
        <f t="shared" si="4"/>
        <v>0</v>
      </c>
      <c r="J24" s="859">
        <f t="shared" si="5"/>
        <v>0</v>
      </c>
      <c r="K24" s="860">
        <f t="shared" si="6"/>
        <v>0</v>
      </c>
    </row>
    <row r="25" spans="1:11" ht="15" customHeight="1" x14ac:dyDescent="0.2">
      <c r="A25" s="110"/>
      <c r="B25" s="168">
        <f t="shared" si="0"/>
        <v>2022</v>
      </c>
      <c r="C25" s="817" cm="1">
        <f t="array" ref="C25">SUMPRODUCT((Tabelle3[Anschaf-
fungsjahr
(über Dropdown auswählen)]='E7. BKZ_NAB_IZ'!B25)*(Tabelle3[Kategorie
(über Dropdown auswählen)]=Listen!N3)*(Tabelle3[Stand zum 31.12.2025
'[EUR']]))</f>
        <v>0</v>
      </c>
      <c r="D25" s="817" cm="1">
        <f t="array" ref="D25">SUMPRODUCT((Tabelle3[Anschaf-
fungsjahr
(über Dropdown auswählen)]='E7. BKZ_NAB_IZ'!B25)*(Tabelle3[Kategorie
(über Dropdown auswählen)]=Listen!N4)*(Tabelle3[Stand zum 31.12.2025
'[EUR']]))</f>
        <v>0</v>
      </c>
      <c r="E25" s="817" cm="1">
        <f t="array" ref="E25">SUMPRODUCT((Tabelle3[Anschaf-
fungsjahr
(über Dropdown auswählen)]='E7. BKZ_NAB_IZ'!B25)*(Tabelle3[Kategorie
(über Dropdown auswählen)]=Listen!N5)*(Tabelle3[Stand zum 31.12.2025
'[EUR']]))</f>
        <v>0</v>
      </c>
      <c r="F25" s="361">
        <f t="shared" si="1"/>
        <v>0</v>
      </c>
      <c r="G25" s="361">
        <f t="shared" si="2"/>
        <v>0</v>
      </c>
      <c r="H25" s="361">
        <f t="shared" si="3"/>
        <v>0</v>
      </c>
      <c r="I25" s="817" cm="1">
        <f t="array" ref="I25">SUMPRODUCT((Tabelle3[Anschaf-
fungsjahr
(über Dropdown auswählen)]='E7. BKZ_NAB_IZ'!B25)*(Tabelle3[Kategorie
(über Dropdown auswählen)]=Listen!N3)*(Tabelle3[Restwert zum 31.12.2025
'[EUR']]))</f>
        <v>0</v>
      </c>
      <c r="J25" s="817" cm="1">
        <f t="array" ref="J25">SUMPRODUCT((Tabelle3[Anschaf-
fungsjahr
(über Dropdown auswählen)]='E7. BKZ_NAB_IZ'!B25)*(Tabelle3[Kategorie
(über Dropdown auswählen)]=Listen!N4)*(Tabelle3[Restwert zum 31.12.2025
'[EUR']]))</f>
        <v>0</v>
      </c>
      <c r="K25" s="818" cm="1">
        <f t="array" ref="K25">SUMPRODUCT((Tabelle3[Anschaf-
fungsjahr
(über Dropdown auswählen)]='E7. BKZ_NAB_IZ'!B25)*(Tabelle3[Kategorie
(über Dropdown auswählen)]=Listen!N5)*(Tabelle3[Restwert zum 31.12.2025
'[EUR']]))</f>
        <v>0</v>
      </c>
    </row>
    <row r="26" spans="1:11" ht="15" customHeight="1" x14ac:dyDescent="0.2">
      <c r="A26" s="110"/>
      <c r="B26" s="168">
        <f t="shared" si="0"/>
        <v>2023</v>
      </c>
      <c r="C26" s="817" cm="1">
        <f t="array" ref="C26">SUMPRODUCT((Tabelle3[Anschaf-
fungsjahr
(über Dropdown auswählen)]='E7. BKZ_NAB_IZ'!B26)*(Tabelle3[Kategorie
(über Dropdown auswählen)]=Listen!N3)*(Tabelle3[Stand zum 31.12.2025
'[EUR']]))</f>
        <v>0</v>
      </c>
      <c r="D26" s="817" cm="1">
        <f t="array" ref="D26">SUMPRODUCT((Tabelle3[Anschaf-
fungsjahr
(über Dropdown auswählen)]='E7. BKZ_NAB_IZ'!B26)*(Tabelle3[Kategorie
(über Dropdown auswählen)]=Listen!N4)*(Tabelle3[Stand zum 31.12.2025
'[EUR']]))</f>
        <v>0</v>
      </c>
      <c r="E26" s="817" cm="1">
        <f t="array" ref="E26">SUMPRODUCT((Tabelle3[Anschaf-
fungsjahr
(über Dropdown auswählen)]='E7. BKZ_NAB_IZ'!B26)*(Tabelle3[Kategorie
(über Dropdown auswählen)]=Listen!N5)*(Tabelle3[Stand zum 31.12.2025
'[EUR']]))</f>
        <v>0</v>
      </c>
      <c r="F26" s="817">
        <f t="shared" si="1"/>
        <v>0</v>
      </c>
      <c r="G26" s="817">
        <f t="shared" si="2"/>
        <v>0</v>
      </c>
      <c r="H26" s="817">
        <f t="shared" si="3"/>
        <v>0</v>
      </c>
      <c r="I26" s="817" cm="1">
        <f t="array" ref="I26">SUMPRODUCT((Tabelle3[Anschaf-
fungsjahr
(über Dropdown auswählen)]='E7. BKZ_NAB_IZ'!B26)*(Tabelle3[Kategorie
(über Dropdown auswählen)]=Listen!N3)*(Tabelle3[Restwert zum 31.12.2025
'[EUR']]))</f>
        <v>0</v>
      </c>
      <c r="J26" s="817" cm="1">
        <f t="array" ref="J26">SUMPRODUCT((Tabelle3[Anschaf-
fungsjahr
(über Dropdown auswählen)]='E7. BKZ_NAB_IZ'!B26)*(Tabelle3[Kategorie
(über Dropdown auswählen)]=Listen!N4)*(Tabelle3[Restwert zum 31.12.2025
'[EUR']]))</f>
        <v>0</v>
      </c>
      <c r="K26" s="818" cm="1">
        <f t="array" ref="K26">SUMPRODUCT((Tabelle3[Anschaf-
fungsjahr
(über Dropdown auswählen)]='E7. BKZ_NAB_IZ'!B26)*(Tabelle3[Kategorie
(über Dropdown auswählen)]=Listen!N5)*(Tabelle3[Restwert zum 31.12.2025
'[EUR']]))</f>
        <v>0</v>
      </c>
    </row>
    <row r="27" spans="1:11" ht="15" customHeight="1" x14ac:dyDescent="0.2">
      <c r="A27" s="110"/>
      <c r="B27" s="168">
        <f>B28-1</f>
        <v>2024</v>
      </c>
      <c r="C27" s="817" cm="1">
        <f t="array" ref="C27">SUMPRODUCT((Tabelle3[Anschaf-
fungsjahr
(über Dropdown auswählen)]='E7. BKZ_NAB_IZ'!B27)*(Tabelle3[Kategorie
(über Dropdown auswählen)]=Listen!N3)*(Tabelle3[Stand zum 31.12.2025
'[EUR']]))</f>
        <v>0</v>
      </c>
      <c r="D27" s="817" cm="1">
        <f t="array" ref="D27">SUMPRODUCT((Tabelle3[Anschaf-
fungsjahr
(über Dropdown auswählen)]='E7. BKZ_NAB_IZ'!B27)*(Tabelle3[Kategorie
(über Dropdown auswählen)]=Listen!N4)*(Tabelle3[Stand zum 31.12.2025
'[EUR']]))</f>
        <v>0</v>
      </c>
      <c r="E27" s="817" cm="1">
        <f t="array" ref="E27">SUMPRODUCT((Tabelle3[Anschaf-
fungsjahr
(über Dropdown auswählen)]='E7. BKZ_NAB_IZ'!B27)*(Tabelle3[Kategorie
(über Dropdown auswählen)]=Listen!N5)*(Tabelle3[Stand zum 31.12.2025
'[EUR']]))</f>
        <v>0</v>
      </c>
      <c r="F27" s="817">
        <f t="shared" si="1"/>
        <v>0</v>
      </c>
      <c r="G27" s="817">
        <f t="shared" si="2"/>
        <v>0</v>
      </c>
      <c r="H27" s="817">
        <f t="shared" si="3"/>
        <v>0</v>
      </c>
      <c r="I27" s="817" cm="1">
        <f t="array" ref="I27">SUMPRODUCT((Tabelle3[Anschaf-
fungsjahr
(über Dropdown auswählen)]='E7. BKZ_NAB_IZ'!B27)*(Tabelle3[Kategorie
(über Dropdown auswählen)]=Listen!N3)*(Tabelle3[Restwert zum 31.12.2025
'[EUR']]))</f>
        <v>0</v>
      </c>
      <c r="J27" s="817" cm="1">
        <f t="array" ref="J27">SUMPRODUCT((Tabelle3[Anschaf-
fungsjahr
(über Dropdown auswählen)]='E7. BKZ_NAB_IZ'!B27)*(Tabelle3[Kategorie
(über Dropdown auswählen)]=Listen!N4)*(Tabelle3[Restwert zum 31.12.2025
'[EUR']]))</f>
        <v>0</v>
      </c>
      <c r="K27" s="818" cm="1">
        <f t="array" ref="K27">SUMPRODUCT((Tabelle3[Anschaf-
fungsjahr
(über Dropdown auswählen)]='E7. BKZ_NAB_IZ'!B27)*(Tabelle3[Kategorie
(über Dropdown auswählen)]=Listen!N5)*(Tabelle3[Restwert zum 31.12.2025
'[EUR']]))</f>
        <v>0</v>
      </c>
    </row>
    <row r="28" spans="1:11" ht="15" customHeight="1" x14ac:dyDescent="0.2">
      <c r="A28" s="110"/>
      <c r="B28" s="168">
        <f>'A. Allgemeine Informationen'!C17</f>
        <v>2025</v>
      </c>
      <c r="C28" s="817" cm="1">
        <f t="array" ref="C28">SUMPRODUCT((Tabelle3[Anschaf-
fungsjahr
(über Dropdown auswählen)]='E7. BKZ_NAB_IZ'!B28)*(Tabelle3[Kategorie
(über Dropdown auswählen)]=Listen!N3)*(Tabelle3[Stand zum 31.12.2025
'[EUR']]))</f>
        <v>0</v>
      </c>
      <c r="D28" s="817" cm="1">
        <f t="array" ref="D28">SUMPRODUCT((Tabelle3[Anschaf-
fungsjahr
(über Dropdown auswählen)]='E7. BKZ_NAB_IZ'!B28)*(Tabelle3[Kategorie
(über Dropdown auswählen)]=Listen!N4)*(Tabelle3[Stand zum 31.12.2025
'[EUR']]))</f>
        <v>0</v>
      </c>
      <c r="E28" s="817" cm="1">
        <f t="array" ref="E28">SUMPRODUCT((Tabelle3[Anschaf-
fungsjahr
(über Dropdown auswählen)]='E7. BKZ_NAB_IZ'!B28)*(Tabelle3[Kategorie
(über Dropdown auswählen)]=Listen!N5)*(Tabelle3[Stand zum 31.12.2025
'[EUR']]))</f>
        <v>0</v>
      </c>
      <c r="F28" s="817">
        <f t="shared" si="1"/>
        <v>0</v>
      </c>
      <c r="G28" s="817">
        <f t="shared" si="2"/>
        <v>0</v>
      </c>
      <c r="H28" s="817">
        <f t="shared" si="3"/>
        <v>0</v>
      </c>
      <c r="I28" s="817" cm="1">
        <f t="array" ref="I28">SUMPRODUCT((Tabelle3[Anschaf-
fungsjahr
(über Dropdown auswählen)]='E7. BKZ_NAB_IZ'!B28)*(Tabelle3[Kategorie
(über Dropdown auswählen)]=Listen!N3)*(Tabelle3[Restwert zum 31.12.2025
'[EUR']]))</f>
        <v>0</v>
      </c>
      <c r="J28" s="817" cm="1">
        <f t="array" ref="J28">SUMPRODUCT((Tabelle3[Anschaf-
fungsjahr
(über Dropdown auswählen)]='E7. BKZ_NAB_IZ'!B28)*(Tabelle3[Kategorie
(über Dropdown auswählen)]=Listen!N4)*(Tabelle3[Restwert zum 31.12.2025
'[EUR']]))</f>
        <v>0</v>
      </c>
      <c r="K28" s="818" cm="1">
        <f t="array" ref="K28">SUMPRODUCT((Tabelle3[Anschaf-
fungsjahr
(über Dropdown auswählen)]='E7. BKZ_NAB_IZ'!B28)*(Tabelle3[Kategorie
(über Dropdown auswählen)]=Listen!N5)*(Tabelle3[Restwert zum 31.12.2025
'[EUR']]))</f>
        <v>0</v>
      </c>
    </row>
    <row r="29" spans="1:11" s="155" customFormat="1" ht="15" customHeight="1" thickBot="1" x14ac:dyDescent="0.25">
      <c r="A29" s="154"/>
      <c r="B29" s="169" t="s">
        <v>15</v>
      </c>
      <c r="C29" s="137">
        <f t="shared" ref="C29:K29" si="7">SUM(C9:C28)</f>
        <v>0</v>
      </c>
      <c r="D29" s="137">
        <f t="shared" si="7"/>
        <v>0</v>
      </c>
      <c r="E29" s="137">
        <f t="shared" si="7"/>
        <v>0</v>
      </c>
      <c r="F29" s="137">
        <f>SUM(F9:F28)</f>
        <v>0</v>
      </c>
      <c r="G29" s="137">
        <f>SUM(G9:G28)</f>
        <v>0</v>
      </c>
      <c r="H29" s="137">
        <f>SUM(H9:H28)</f>
        <v>0</v>
      </c>
      <c r="I29" s="137">
        <f t="shared" si="7"/>
        <v>0</v>
      </c>
      <c r="J29" s="705">
        <f t="shared" si="7"/>
        <v>0</v>
      </c>
      <c r="K29" s="65">
        <f t="shared" si="7"/>
        <v>0</v>
      </c>
    </row>
    <row r="30" spans="1:11" ht="8.25" customHeight="1" x14ac:dyDescent="0.2"/>
    <row r="32" spans="1:11" x14ac:dyDescent="0.2">
      <c r="B32" s="198" t="s">
        <v>615</v>
      </c>
      <c r="C32" s="70"/>
      <c r="D32" s="139"/>
      <c r="E32" s="199"/>
      <c r="F32" s="200"/>
      <c r="G32" s="211" t="s">
        <v>0</v>
      </c>
      <c r="H32" s="672"/>
      <c r="I32" s="704"/>
    </row>
  </sheetData>
  <sheetProtection algorithmName="SHA-512" hashValue="RiFMPTloDRlo19MJ3AryBBnbJEwfWd+SHyFvkDXNRRgjxqOd56L5I3ue5SFGcsndb/DmtsepLZmbAMQ2+ifqgw==" saltValue="aeivc09jtR2l9m+U7ekm7A==" spinCount="100000" sheet="1" objects="1" scenarios="1"/>
  <customSheetViews>
    <customSheetView guid="{FF7014B8-726F-4A88-B434-EC34DD9149F9}" showGridLines="0">
      <selection activeCell="E5" sqref="E5"/>
      <pageMargins left="0.78740157480314965" right="0.78740157480314965" top="0.98425196850393704" bottom="0.98425196850393704" header="0.51181102362204722" footer="0.51181102362204722"/>
      <pageSetup paperSize="9" scale="68" orientation="portrait" r:id="rId1"/>
      <headerFooter alignWithMargins="0">
        <oddHeader>&amp;L &amp;A, Seite &amp;P von &amp;N&amp;R&amp;D</oddHeader>
      </headerFooter>
    </customSheetView>
    <customSheetView guid="{AB984B78-CF90-47D3-BD7F-5805A1C1409B}" showGridLines="0">
      <selection activeCell="E5" sqref="E5"/>
      <pageMargins left="0.78740157480314965" right="0.78740157480314965" top="0.98425196850393704" bottom="0.98425196850393704" header="0.51181102362204722" footer="0.51181102362204722"/>
      <pageSetup paperSize="9" scale="68" orientation="portrait" r:id="rId2"/>
      <headerFooter alignWithMargins="0">
        <oddHeader>&amp;L &amp;A, Seite &amp;P von &amp;N&amp;R&amp;D</oddHeader>
      </headerFooter>
    </customSheetView>
  </customSheetViews>
  <mergeCells count="1">
    <mergeCell ref="B1:I1"/>
  </mergeCells>
  <dataValidations count="1">
    <dataValidation type="list" allowBlank="1" showInputMessage="1" showErrorMessage="1" sqref="G32" xr:uid="{00000000-0002-0000-0F00-000000000000}">
      <formula1>"Bitte wählen, Ja, Nein "</formula1>
    </dataValidation>
  </dataValidations>
  <pageMargins left="0.78740157480314965" right="0.78740157480314965" top="0.98425196850393704" bottom="0.98425196850393704" header="0.51181102362204722" footer="0.51181102362204722"/>
  <pageSetup paperSize="9" scale="68" orientation="portrait" r:id="rId3"/>
  <headerFooter alignWithMargins="0">
    <oddHeader>&amp;L &amp;A, Seite &amp;P von &amp;N&amp;R&amp;D</oddHeader>
  </headerFooter>
  <ignoredErrors>
    <ignoredError sqref="F9:G25 H9:H25 H26:H28 F26:G28 C27:E28 I26:K28 C26:E26 I9:K24"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FFFF99"/>
    <outlinePr summaryBelow="0" summaryRight="0"/>
    <pageSetUpPr fitToPage="1"/>
  </sheetPr>
  <dimension ref="B1:AN927"/>
  <sheetViews>
    <sheetView showGridLines="0" showZeros="0" zoomScale="90" zoomScaleNormal="90" workbookViewId="0">
      <pane ySplit="10" topLeftCell="A11" activePane="bottomLeft" state="frozen"/>
      <selection activeCell="B29" sqref="B29"/>
      <selection pane="bottomLeft" activeCell="W3" sqref="W3"/>
    </sheetView>
  </sheetViews>
  <sheetFormatPr baseColWidth="10" defaultColWidth="11.42578125" defaultRowHeight="14.25" outlineLevelCol="1" x14ac:dyDescent="0.2"/>
  <cols>
    <col min="1" max="1" width="2.42578125" style="948" customWidth="1"/>
    <col min="2" max="2" width="14.5703125" style="948" customWidth="1"/>
    <col min="3" max="3" width="6.42578125" style="948" hidden="1" customWidth="1"/>
    <col min="4" max="4" width="35.5703125" style="948" customWidth="1"/>
    <col min="5" max="6" width="28" style="948" customWidth="1"/>
    <col min="7" max="7" width="2.7109375" style="950" customWidth="1"/>
    <col min="8" max="8" width="13.85546875" style="948" bestFit="1" customWidth="1"/>
    <col min="9" max="9" width="3.140625" style="949" customWidth="1"/>
    <col min="10" max="10" width="17.5703125" style="948" customWidth="1"/>
    <col min="11" max="11" width="4.85546875" style="948" customWidth="1"/>
    <col min="12" max="12" width="17.5703125" style="948" customWidth="1"/>
    <col min="13" max="13" width="4.140625" style="948" customWidth="1"/>
    <col min="14" max="14" width="17.5703125" style="948" customWidth="1"/>
    <col min="15" max="15" width="4.5703125" style="948" customWidth="1"/>
    <col min="16" max="16" width="17.5703125" style="948" customWidth="1"/>
    <col min="17" max="17" width="3" style="950" customWidth="1"/>
    <col min="18" max="18" width="17.5703125" style="948" customWidth="1"/>
    <col min="19" max="19" width="18.5703125" style="948" bestFit="1" customWidth="1"/>
    <col min="20" max="20" width="2.140625" style="950" customWidth="1"/>
    <col min="21" max="21" width="17.5703125" style="948" customWidth="1"/>
    <col min="22" max="22" width="18.5703125" style="948" customWidth="1"/>
    <col min="23" max="24" width="18" style="948" customWidth="1"/>
    <col min="25" max="25" width="17.5703125" style="948" customWidth="1"/>
    <col min="26" max="26" width="18.5703125" style="948" bestFit="1" customWidth="1"/>
    <col min="27" max="28" width="18.5703125" style="948" customWidth="1"/>
    <col min="29" max="29" width="2.28515625" style="950" customWidth="1"/>
    <col min="30" max="30" width="20" style="948" customWidth="1"/>
    <col min="31" max="33" width="18.42578125" style="948" customWidth="1" outlineLevel="1"/>
    <col min="34" max="34" width="17.5703125" style="948" customWidth="1"/>
    <col min="35" max="35" width="2.140625" style="948" customWidth="1"/>
    <col min="36" max="36" width="19.28515625" style="948" customWidth="1"/>
    <col min="37" max="39" width="17.5703125" style="948" customWidth="1" outlineLevel="1"/>
    <col min="40" max="40" width="17.5703125" style="948" customWidth="1"/>
    <col min="41" max="41" width="6.42578125" style="948" customWidth="1"/>
    <col min="42" max="16384" width="11.42578125" style="948"/>
  </cols>
  <sheetData>
    <row r="1" spans="2:40" s="937" customFormat="1" ht="29.25" customHeight="1" x14ac:dyDescent="0.25">
      <c r="B1" s="935" t="s">
        <v>1296</v>
      </c>
      <c r="C1" s="936" t="s">
        <v>709</v>
      </c>
      <c r="G1" s="938"/>
      <c r="I1" s="939"/>
      <c r="Q1" s="938"/>
      <c r="T1" s="938"/>
      <c r="AC1" s="938"/>
      <c r="AE1" s="940"/>
      <c r="AF1" s="940"/>
      <c r="AK1" s="940"/>
      <c r="AL1" s="940"/>
    </row>
    <row r="2" spans="2:40" s="937" customFormat="1" ht="12" customHeight="1" x14ac:dyDescent="0.25">
      <c r="B2" s="941"/>
      <c r="C2" s="936"/>
      <c r="G2" s="938"/>
      <c r="I2" s="939"/>
      <c r="Q2" s="938"/>
      <c r="T2" s="938"/>
      <c r="AC2" s="938"/>
    </row>
    <row r="3" spans="2:40" s="937" customFormat="1" ht="33.75" customHeight="1" x14ac:dyDescent="0.25">
      <c r="B3" s="1452" t="s">
        <v>710</v>
      </c>
      <c r="C3" s="1453"/>
      <c r="D3" s="1453"/>
      <c r="E3" s="1454"/>
      <c r="F3" s="942"/>
      <c r="G3" s="943"/>
      <c r="I3" s="939"/>
      <c r="Q3" s="938"/>
      <c r="R3" s="944"/>
      <c r="S3" s="944"/>
      <c r="T3" s="938"/>
      <c r="W3" s="1246" t="s">
        <v>1354</v>
      </c>
      <c r="X3" s="1247"/>
      <c r="Y3" s="1247"/>
      <c r="Z3" s="1247"/>
      <c r="AA3" s="1247"/>
      <c r="AB3" s="1247"/>
      <c r="AC3" s="1247"/>
      <c r="AD3" s="1247"/>
      <c r="AE3" s="1248"/>
      <c r="AJ3" s="944"/>
      <c r="AK3" s="944"/>
      <c r="AL3" s="944"/>
      <c r="AM3" s="944"/>
      <c r="AN3" s="944"/>
    </row>
    <row r="4" spans="2:40" ht="18" customHeight="1" x14ac:dyDescent="0.2">
      <c r="B4" s="1464" t="s">
        <v>96</v>
      </c>
      <c r="C4" s="1465"/>
      <c r="D4" s="1466"/>
      <c r="E4" s="945">
        <f>J6</f>
        <v>0</v>
      </c>
      <c r="F4" s="946"/>
      <c r="G4" s="947"/>
      <c r="R4" s="951"/>
      <c r="S4" s="951"/>
      <c r="T4" s="1255"/>
      <c r="U4" s="1255"/>
      <c r="V4" s="1255"/>
      <c r="W4" s="1255"/>
      <c r="X4" s="1255"/>
      <c r="Y4" s="1430"/>
      <c r="Z4" s="1430"/>
      <c r="AA4" s="1255"/>
      <c r="AB4" s="1255"/>
      <c r="AC4" s="1255"/>
      <c r="AD4" s="1429"/>
      <c r="AE4" s="1429"/>
      <c r="AF4" s="1429"/>
      <c r="AG4" s="1429"/>
      <c r="AH4" s="1429"/>
      <c r="AJ4" s="1413"/>
      <c r="AK4" s="1413"/>
      <c r="AL4" s="1413"/>
      <c r="AM4" s="1413"/>
      <c r="AN4" s="1413"/>
    </row>
    <row r="5" spans="2:40" ht="18" customHeight="1" x14ac:dyDescent="0.2">
      <c r="B5" s="1435" t="s">
        <v>121</v>
      </c>
      <c r="C5" s="1436"/>
      <c r="D5" s="1437"/>
      <c r="E5" s="886"/>
      <c r="F5" s="946"/>
      <c r="G5" s="947"/>
      <c r="H5" s="952"/>
      <c r="J5" s="758"/>
      <c r="K5" s="758"/>
      <c r="L5" s="758"/>
      <c r="M5" s="758"/>
      <c r="N5" s="758"/>
      <c r="O5" s="758"/>
      <c r="P5" s="758"/>
      <c r="Q5" s="757"/>
      <c r="R5" s="759"/>
      <c r="S5" s="759"/>
      <c r="T5" s="757"/>
      <c r="U5" s="759"/>
      <c r="V5" s="759"/>
      <c r="W5" s="759"/>
      <c r="X5" s="759"/>
      <c r="Y5" s="759"/>
      <c r="Z5" s="759"/>
      <c r="AA5" s="757"/>
      <c r="AB5" s="757"/>
      <c r="AC5" s="757"/>
      <c r="AD5" s="759"/>
      <c r="AE5" s="759"/>
      <c r="AF5" s="759"/>
      <c r="AG5" s="759"/>
      <c r="AH5" s="761"/>
      <c r="AJ5" s="758"/>
      <c r="AK5" s="758"/>
      <c r="AL5" s="758"/>
      <c r="AM5" s="758"/>
      <c r="AN5" s="758"/>
    </row>
    <row r="6" spans="2:40" ht="18" customHeight="1" x14ac:dyDescent="0.2">
      <c r="B6" s="1435" t="s">
        <v>104</v>
      </c>
      <c r="C6" s="1436"/>
      <c r="D6" s="1437"/>
      <c r="E6" s="767">
        <f>E4-E5</f>
        <v>0</v>
      </c>
      <c r="F6" s="756"/>
      <c r="G6" s="756"/>
      <c r="H6" s="762" t="s">
        <v>15</v>
      </c>
      <c r="I6" s="802"/>
      <c r="J6" s="953">
        <f>SUM(J11:J920)</f>
        <v>0</v>
      </c>
      <c r="K6" s="954"/>
      <c r="L6" s="953">
        <f>SUM(L11:L920)</f>
        <v>0</v>
      </c>
      <c r="M6" s="954"/>
      <c r="N6" s="953">
        <f>SUM(N11:N920)</f>
        <v>0</v>
      </c>
      <c r="O6" s="954"/>
      <c r="P6" s="953">
        <f>SUM(P11:P920)</f>
        <v>0</v>
      </c>
      <c r="Q6" s="947"/>
      <c r="R6" s="953">
        <f>SUM(R11:R920)</f>
        <v>0</v>
      </c>
      <c r="S6" s="953">
        <f>SUM(S11:S920)</f>
        <v>0</v>
      </c>
      <c r="T6" s="955"/>
      <c r="U6" s="953">
        <f t="shared" ref="U6:AB6" si="0">SUM(U11:U920)</f>
        <v>0</v>
      </c>
      <c r="V6" s="953">
        <f t="shared" si="0"/>
        <v>0</v>
      </c>
      <c r="W6" s="953">
        <f t="shared" si="0"/>
        <v>0</v>
      </c>
      <c r="X6" s="953">
        <f t="shared" si="0"/>
        <v>0</v>
      </c>
      <c r="Y6" s="953">
        <f t="shared" si="0"/>
        <v>0</v>
      </c>
      <c r="Z6" s="953">
        <f t="shared" si="0"/>
        <v>0</v>
      </c>
      <c r="AA6" s="953">
        <f t="shared" si="0"/>
        <v>0</v>
      </c>
      <c r="AB6" s="953">
        <f t="shared" si="0"/>
        <v>0</v>
      </c>
      <c r="AC6" s="956"/>
      <c r="AD6" s="953">
        <f>SUM(AD11:AD920)</f>
        <v>0</v>
      </c>
      <c r="AE6" s="954"/>
      <c r="AF6" s="957"/>
      <c r="AG6" s="958"/>
      <c r="AH6" s="953">
        <f>SUM(AH11:AH920)</f>
        <v>0</v>
      </c>
      <c r="AJ6" s="953">
        <f>SUM(AJ11:AJ920)</f>
        <v>0</v>
      </c>
      <c r="AK6" s="954"/>
      <c r="AL6" s="957"/>
      <c r="AM6" s="958"/>
      <c r="AN6" s="953">
        <f>SUM(AN11:AN920)</f>
        <v>0</v>
      </c>
    </row>
    <row r="7" spans="2:40" s="959" customFormat="1" ht="13.5" customHeight="1" thickBot="1" x14ac:dyDescent="0.25">
      <c r="G7" s="950"/>
      <c r="H7" s="960"/>
      <c r="I7" s="961"/>
      <c r="J7" s="962"/>
      <c r="K7" s="962"/>
      <c r="L7" s="962"/>
      <c r="M7" s="962"/>
      <c r="N7" s="962"/>
      <c r="O7" s="962"/>
      <c r="Q7" s="963"/>
      <c r="R7" s="964"/>
      <c r="S7" s="964"/>
      <c r="T7" s="965"/>
      <c r="U7" s="966"/>
      <c r="V7" s="966"/>
      <c r="W7" s="966"/>
      <c r="X7" s="966"/>
      <c r="Y7" s="966"/>
      <c r="Z7" s="966"/>
      <c r="AA7" s="967"/>
      <c r="AB7" s="967"/>
      <c r="AC7" s="965"/>
      <c r="AD7" s="967"/>
      <c r="AE7" s="961"/>
      <c r="AF7" s="961"/>
      <c r="AG7" s="961"/>
      <c r="AH7" s="967"/>
      <c r="AJ7" s="964"/>
      <c r="AK7" s="960"/>
      <c r="AL7" s="960"/>
      <c r="AM7" s="960"/>
      <c r="AN7" s="964"/>
    </row>
    <row r="8" spans="2:40" ht="21" customHeight="1" x14ac:dyDescent="0.2">
      <c r="B8" s="1414" t="s">
        <v>423</v>
      </c>
      <c r="C8" s="1415"/>
      <c r="D8" s="1415"/>
      <c r="E8" s="1415"/>
      <c r="F8" s="1416"/>
      <c r="H8" s="1420" t="s">
        <v>711</v>
      </c>
      <c r="I8" s="808"/>
      <c r="J8" s="1414" t="s">
        <v>713</v>
      </c>
      <c r="K8" s="1415"/>
      <c r="L8" s="1415"/>
      <c r="M8" s="1415"/>
      <c r="N8" s="1415"/>
      <c r="O8" s="1415"/>
      <c r="P8" s="1416"/>
      <c r="Q8" s="963"/>
      <c r="R8" s="1431" t="s">
        <v>306</v>
      </c>
      <c r="S8" s="1432"/>
      <c r="T8" s="965"/>
      <c r="U8" s="1443" t="s">
        <v>721</v>
      </c>
      <c r="V8" s="1444"/>
      <c r="W8" s="1444"/>
      <c r="X8" s="1444"/>
      <c r="Y8" s="1444"/>
      <c r="Z8" s="1444"/>
      <c r="AA8" s="1444"/>
      <c r="AB8" s="1445"/>
      <c r="AC8" s="965"/>
      <c r="AD8" s="1471" t="s">
        <v>1042</v>
      </c>
      <c r="AE8" s="1472"/>
      <c r="AF8" s="1472"/>
      <c r="AG8" s="1472"/>
      <c r="AH8" s="1473"/>
      <c r="AJ8" s="1474" t="s">
        <v>1355</v>
      </c>
      <c r="AK8" s="1475"/>
      <c r="AL8" s="1475"/>
      <c r="AM8" s="1475"/>
      <c r="AN8" s="1476"/>
    </row>
    <row r="9" spans="2:40" ht="23.25" customHeight="1" x14ac:dyDescent="0.2">
      <c r="B9" s="1417"/>
      <c r="C9" s="1418"/>
      <c r="D9" s="1418"/>
      <c r="E9" s="1418"/>
      <c r="F9" s="1419"/>
      <c r="H9" s="1421"/>
      <c r="I9" s="808"/>
      <c r="J9" s="1427" t="s">
        <v>714</v>
      </c>
      <c r="K9" s="1438" t="s">
        <v>1040</v>
      </c>
      <c r="L9" s="1411" t="s">
        <v>715</v>
      </c>
      <c r="M9" s="1438" t="s">
        <v>1041</v>
      </c>
      <c r="N9" s="1411" t="s">
        <v>398</v>
      </c>
      <c r="O9" s="1438" t="s">
        <v>1041</v>
      </c>
      <c r="P9" s="1433" t="s">
        <v>399</v>
      </c>
      <c r="R9" s="1423" t="s">
        <v>397</v>
      </c>
      <c r="S9" s="1425" t="s">
        <v>716</v>
      </c>
      <c r="T9" s="968"/>
      <c r="U9" s="1440" t="s">
        <v>174</v>
      </c>
      <c r="V9" s="1441"/>
      <c r="W9" s="1441"/>
      <c r="X9" s="1442"/>
      <c r="Y9" s="1468" t="s">
        <v>712</v>
      </c>
      <c r="Z9" s="1469"/>
      <c r="AA9" s="1469"/>
      <c r="AB9" s="1470"/>
      <c r="AC9" s="968"/>
      <c r="AD9" s="1477" t="s">
        <v>1043</v>
      </c>
      <c r="AE9" s="1479" t="s">
        <v>1044</v>
      </c>
      <c r="AF9" s="1479" t="s">
        <v>1045</v>
      </c>
      <c r="AG9" s="1479" t="s">
        <v>1046</v>
      </c>
      <c r="AH9" s="1481" t="s">
        <v>398</v>
      </c>
      <c r="AJ9" s="1477" t="s">
        <v>1043</v>
      </c>
      <c r="AK9" s="1479" t="s">
        <v>1044</v>
      </c>
      <c r="AL9" s="1479" t="s">
        <v>1045</v>
      </c>
      <c r="AM9" s="1479" t="s">
        <v>1046</v>
      </c>
      <c r="AN9" s="1481" t="s">
        <v>398</v>
      </c>
    </row>
    <row r="10" spans="2:40" ht="70.5" customHeight="1" thickBot="1" x14ac:dyDescent="0.25">
      <c r="B10" s="806" t="s">
        <v>276</v>
      </c>
      <c r="C10" s="816" t="s">
        <v>276</v>
      </c>
      <c r="D10" s="807" t="s">
        <v>308</v>
      </c>
      <c r="E10" s="1256" t="s">
        <v>404</v>
      </c>
      <c r="F10" s="1257" t="s">
        <v>697</v>
      </c>
      <c r="G10" s="757"/>
      <c r="H10" s="1422"/>
      <c r="I10" s="808"/>
      <c r="J10" s="1428"/>
      <c r="K10" s="1439"/>
      <c r="L10" s="1412"/>
      <c r="M10" s="1439"/>
      <c r="N10" s="1412"/>
      <c r="O10" s="1439"/>
      <c r="P10" s="1434"/>
      <c r="Q10" s="757"/>
      <c r="R10" s="1424"/>
      <c r="S10" s="1426"/>
      <c r="T10" s="763"/>
      <c r="U10" s="809" t="s">
        <v>722</v>
      </c>
      <c r="V10" s="810" t="s">
        <v>716</v>
      </c>
      <c r="W10" s="810" t="s">
        <v>1353</v>
      </c>
      <c r="X10" s="811" t="s">
        <v>1051</v>
      </c>
      <c r="Y10" s="810" t="s">
        <v>722</v>
      </c>
      <c r="Z10" s="810" t="s">
        <v>716</v>
      </c>
      <c r="AA10" s="810" t="s">
        <v>1353</v>
      </c>
      <c r="AB10" s="812" t="s">
        <v>1051</v>
      </c>
      <c r="AC10" s="763"/>
      <c r="AD10" s="1478"/>
      <c r="AE10" s="1480"/>
      <c r="AF10" s="1480"/>
      <c r="AG10" s="1480"/>
      <c r="AH10" s="1482"/>
      <c r="AJ10" s="1478"/>
      <c r="AK10" s="1480"/>
      <c r="AL10" s="1480"/>
      <c r="AM10" s="1480"/>
      <c r="AN10" s="1482"/>
    </row>
    <row r="11" spans="2:40" ht="14.25" customHeight="1" x14ac:dyDescent="0.2">
      <c r="B11" s="1455">
        <v>1</v>
      </c>
      <c r="C11" s="969">
        <f>B$11</f>
        <v>1</v>
      </c>
      <c r="D11" s="1458" t="s">
        <v>383</v>
      </c>
      <c r="E11" s="1461"/>
      <c r="F11" s="1410"/>
      <c r="G11" s="970"/>
      <c r="H11" s="971">
        <v>2022</v>
      </c>
      <c r="I11" s="972"/>
      <c r="J11" s="813">
        <f>SUM(L11:P11)</f>
        <v>0</v>
      </c>
      <c r="K11" s="804"/>
      <c r="L11" s="805">
        <f>R11+S11</f>
        <v>0</v>
      </c>
      <c r="M11" s="804"/>
      <c r="N11" s="805">
        <f t="shared" ref="N11:N74" si="1">AN11+AH11</f>
        <v>0</v>
      </c>
      <c r="O11" s="804"/>
      <c r="P11" s="805">
        <f t="shared" ref="P11:P17" si="2">IFERROR((AJ11*AK11+AD11*AE11)*0.4*0.035*$F$11,0)</f>
        <v>0</v>
      </c>
      <c r="Q11" s="760"/>
      <c r="R11" s="973">
        <f>SUMIFS('E8.a. KKAuf_SAV'!$X$6:$X$2005,'E8.a. KKAuf_SAV'!$B$6:$B$2005,$C11,'E8.a. KKAuf_SAV'!$D$6:$D$2005,$H11)</f>
        <v>0</v>
      </c>
      <c r="S11" s="973">
        <f>SUMIFS('E8.b. KKAuf_WAV'!$N$6:$N$405,'E8.b. KKAuf_WAV'!$B$6:$B$405,$C11,'E8.b. KKAuf_WAV'!$E$6:$E$405,H11)-SUMIFS('E8.b. KKAuf_WAV'!$N$6:$N$405,'E8.b. KKAuf_WAV'!$B$6:$B$405,$C11,'E8.b. KKAuf_WAV'!$C$6:$C$405,"Geschäfts- oder Firmenwert",'E8.b. KKAuf_WAV'!$D$6:$D$405,H11)</f>
        <v>0</v>
      </c>
      <c r="T11" s="974"/>
      <c r="U11" s="973">
        <f>SUMIFS('E8.a. KKAuf_SAV'!$W$6:$W$2005,'E8.a. KKAuf_SAV'!$B$6:$B$2005,$C11,'E8.a. KKAuf_SAV'!$D$6:$D$2005,H11)</f>
        <v>0</v>
      </c>
      <c r="V11" s="973">
        <f>SUMIFS('E8.b. KKAuf_WAV'!$M$6:$M$405,'E8.b. KKAuf_WAV'!$B$6:$B$405,$C11,'E8.b. KKAuf_WAV'!$E$6:$E$405,$H11,'E8.b. KKAuf_WAV'!$C$6:$C$405,"&lt;&gt;"&amp;"geleistete Anzahlungen auf immaterielle Vermögensgegenstände",'E8.b. KKAuf_WAV'!$C$6:$C$405,"&lt;&gt;"&amp;"geleistete Anzahlungen und Anlagen im Bau des Sachanlagevermögens",'E8.b. KKAuf_WAV'!$C$6:$C$405,"&lt;&gt;"&amp;"Geschäfts- oder Firmenwert")</f>
        <v>0</v>
      </c>
      <c r="W11" s="973">
        <f>SUMIFS('E8.b. KKAuf_WAV'!$M$6:$M$405,'E8.b. KKAuf_WAV'!$B$6:$B$405,$C11,'E8.b. KKAuf_WAV'!$E$6:$E$405,Listen!$AA$3,'E8.b. KKAuf_WAV'!$C$6:$C$405,"geleistete Anzahlungen und Anlagen im Bau des Sachanlagevermögens")+ SUMIFS('E8.b. KKAuf_WAV'!$M$6:$M$405,'E8.b. KKAuf_WAV'!$B$6:$B$405,$C11,'E8.b. KKAuf_WAV'!$E$6:$E$405,Listen!$AA$3,'E8.b. KKAuf_WAV'!$C$6:$C$405,"geleistete Anzahlungen auf immaterielle Vermögensgegenstände")</f>
        <v>0</v>
      </c>
      <c r="X11" s="973">
        <f>SUMIFS('E8.c. KKAuf_BKZ_NAB_IZ'!$K$6:$K$405,'E8.c. KKAuf_BKZ_NAB_IZ'!$B$6:$B$405,$C11,'E8.c. KKAuf_BKZ_NAB_IZ'!$C$6:$C$405,$H11)</f>
        <v>0</v>
      </c>
      <c r="Y11" s="973">
        <f>SUMIFS('E8.a. KKAuf_SAV'!$Y$6:$Y$2005,'E8.a. KKAuf_SAV'!$B$6:$B$2005,$C11,'E8.a. KKAuf_SAV'!$D$6:$D$2005,$H11)</f>
        <v>0</v>
      </c>
      <c r="Z11" s="973">
        <f>SUMIFS('E8.b. KKAuf_WAV'!$O$6:$O$405,'E8.b. KKAuf_WAV'!$B$6:$B$405,$C11,'E8.b. KKAuf_WAV'!$E$6:$E$405,$H11,'E8.b. KKAuf_WAV'!$C$6:$C$405,"&lt;&gt;"&amp;"geleistete Anzahlungen auf immaterielle Vermögensgegenstände",'E8.b. KKAuf_WAV'!$C$6:$C$405,"&lt;&gt;"&amp;"geleistete Anzahlungen und Anlagen im Bau des Sachanlagevermögens",'E8.b. KKAuf_WAV'!$C$6:$C$405,"&lt;&gt;"&amp;"Geschäfts- oder Firmenwert")</f>
        <v>0</v>
      </c>
      <c r="AA11" s="973">
        <f>SUMIFS('E8.b. KKAuf_WAV'!$O$6:$O$405,'E8.b. KKAuf_WAV'!$B$6:$B$405,$C11,'E8.b. KKAuf_WAV'!$E$6:$E$405,Listen!$AA$3,'E8.b. KKAuf_WAV'!$C$6:$C$405,"geleistete Anzahlungen und Anlagen im Bau des Sachanlagevermögens")+ SUMIFS('E8.b. KKAuf_WAV'!$O$6:$O$405,'E8.b. KKAuf_WAV'!$B$6:$B$405,$C11,'E8.b. KKAuf_WAV'!$E$6:$E$405,Listen!$AA$3,'E8.b. KKAuf_WAV'!$C$6:$C$405,"geleistete Anzahlungen auf immaterielle Vermögensgegenstände")</f>
        <v>0</v>
      </c>
      <c r="AB11" s="973">
        <f>SUMIFS('E8.c. KKAuf_BKZ_NAB_IZ'!$L$6:$L$405,'E8.c. KKAuf_BKZ_NAB_IZ'!$B$6:$B$405,$C11,'E8.c. KKAuf_BKZ_NAB_IZ'!$C$6:$C$405,$H11)</f>
        <v>0</v>
      </c>
      <c r="AC11" s="974"/>
      <c r="AD11" s="973">
        <f>AVERAGE(SUM(U11,V11,-X11),SUM(Y11,Z11,-AB11,))</f>
        <v>0</v>
      </c>
      <c r="AE11" s="975">
        <v>5.0700000000000002E-2</v>
      </c>
      <c r="AF11" s="975">
        <v>1.7100000000000001E-2</v>
      </c>
      <c r="AG11" s="975">
        <f>ROUND(0.4*AE11+0.6*AF11,4)</f>
        <v>3.0499999999999999E-2</v>
      </c>
      <c r="AH11" s="976">
        <f>IFERROR($AD11*AG11,0)</f>
        <v>0</v>
      </c>
      <c r="AJ11" s="973">
        <f t="shared" ref="AJ11:AJ74" si="3">AVERAGE(W11,AA11)</f>
        <v>0</v>
      </c>
      <c r="AK11" s="975">
        <v>5.0700000000000002E-2</v>
      </c>
      <c r="AL11" s="975">
        <v>1.7100000000000001E-2</v>
      </c>
      <c r="AM11" s="977">
        <f>ROUND(0.4*AK11+0.6*AL11,4)</f>
        <v>3.0499999999999999E-2</v>
      </c>
      <c r="AN11" s="976">
        <f t="shared" ref="AN11:AN74" si="4">IFERROR($AJ11*AM11,0)</f>
        <v>0</v>
      </c>
    </row>
    <row r="12" spans="2:40" x14ac:dyDescent="0.2">
      <c r="B12" s="1456"/>
      <c r="C12" s="978">
        <f t="shared" ref="C12:C17" si="5">B$11</f>
        <v>1</v>
      </c>
      <c r="D12" s="1459"/>
      <c r="E12" s="1462"/>
      <c r="F12" s="1408"/>
      <c r="G12" s="970"/>
      <c r="H12" s="979">
        <v>2023</v>
      </c>
      <c r="I12" s="972"/>
      <c r="J12" s="803">
        <f t="shared" ref="J12:J75" si="6">SUM(L12:P12)</f>
        <v>0</v>
      </c>
      <c r="K12" s="804"/>
      <c r="L12" s="803">
        <f t="shared" ref="L12:L75" si="7">R12+S12</f>
        <v>0</v>
      </c>
      <c r="M12" s="804"/>
      <c r="N12" s="803">
        <f t="shared" si="1"/>
        <v>0</v>
      </c>
      <c r="O12" s="804"/>
      <c r="P12" s="803">
        <f t="shared" si="2"/>
        <v>0</v>
      </c>
      <c r="Q12" s="760"/>
      <c r="R12" s="980">
        <f>SUMIFS('E8.a. KKAuf_SAV'!$X$6:$X$2005,'E8.a. KKAuf_SAV'!$B$6:$B$2005,$C12,'E8.a. KKAuf_SAV'!$D$6:$D$2005,$H12)</f>
        <v>0</v>
      </c>
      <c r="S12" s="980">
        <f>SUMIFS('E8.b. KKAuf_WAV'!$N$6:$N$405,'E8.b. KKAuf_WAV'!$B$6:$B$405,$C12,'E8.b. KKAuf_WAV'!$E$6:$E$405,H12)-SUMIFS('E8.b. KKAuf_WAV'!$N$6:$N$405,'E8.b. KKAuf_WAV'!$B$6:$B$405,$C12,'E8.b. KKAuf_WAV'!$C$6:$C$405,"Geschäfts- oder Firmenwert",'E8.b. KKAuf_WAV'!$D$6:$D$405,H12)</f>
        <v>0</v>
      </c>
      <c r="T12" s="974"/>
      <c r="U12" s="980">
        <f>SUMIFS('E8.a. KKAuf_SAV'!$W$6:$W$2005,'E8.a. KKAuf_SAV'!$B$6:$B$2005,$C12,'E8.a. KKAuf_SAV'!$D$6:$D$2005,H12)</f>
        <v>0</v>
      </c>
      <c r="V12" s="980">
        <f>SUMIFS('E8.b. KKAuf_WAV'!$M$6:$M$405,'E8.b. KKAuf_WAV'!$B$6:$B$405,$C12,'E8.b. KKAuf_WAV'!$E$6:$E$405,$H12,'E8.b. KKAuf_WAV'!$C$6:$C$405,"&lt;&gt;"&amp;"geleistete Anzahlungen auf immaterielle Vermögensgegenstände",'E8.b. KKAuf_WAV'!$C$6:$C$405,"&lt;&gt;"&amp;"geleistete Anzahlungen und Anlagen im Bau des Sachanlagevermögens",'E8.b. KKAuf_WAV'!$C$6:$C$405,"&lt;&gt;"&amp;"Geschäfts- oder Firmenwert")</f>
        <v>0</v>
      </c>
      <c r="W12" s="980"/>
      <c r="X12" s="980">
        <f>SUMIFS('E8.c. KKAuf_BKZ_NAB_IZ'!$K$6:$K$405,'E8.c. KKAuf_BKZ_NAB_IZ'!$B$6:$B$405,$C12,'E8.c. KKAuf_BKZ_NAB_IZ'!$C$6:$C$405,$H12)</f>
        <v>0</v>
      </c>
      <c r="Y12" s="980">
        <f>SUMIFS('E8.a. KKAuf_SAV'!$Y$6:$Y$2005,'E8.a. KKAuf_SAV'!$B$6:$B$2005,$C12,'E8.a. KKAuf_SAV'!$D$6:$D$2005,$H12)</f>
        <v>0</v>
      </c>
      <c r="Z12" s="980">
        <f>SUMIFS('E8.b. KKAuf_WAV'!$O$6:$O$405,'E8.b. KKAuf_WAV'!$B$6:$B$405,$C12,'E8.b. KKAuf_WAV'!$E$6:$E$405,$H12,'E8.b. KKAuf_WAV'!$C$6:$C$405,"&lt;&gt;"&amp;"geleistete Anzahlungen auf immaterielle Vermögensgegenstände",'E8.b. KKAuf_WAV'!$C$6:$C$405,"&lt;&gt;"&amp;"geleistete Anzahlungen und Anlagen im Bau des Sachanlagevermögens",'E8.b. KKAuf_WAV'!$C$6:$C$405,"&lt;&gt;"&amp;"Geschäfts- oder Firmenwert")</f>
        <v>0</v>
      </c>
      <c r="AA12" s="980"/>
      <c r="AB12" s="980">
        <f>SUMIFS('E8.c. KKAuf_BKZ_NAB_IZ'!$L$6:$L$405,'E8.c. KKAuf_BKZ_NAB_IZ'!$B$6:$B$405,$C12,'E8.c. KKAuf_BKZ_NAB_IZ'!$C$6:$C$405,$H12)</f>
        <v>0</v>
      </c>
      <c r="AC12" s="974"/>
      <c r="AD12" s="980">
        <f t="shared" ref="AD12:AD75" si="8">AVERAGE(SUM(U12,V12,-X12),SUM(Y12,Z12,-AB12,))</f>
        <v>0</v>
      </c>
      <c r="AE12" s="981">
        <v>5.0700000000000002E-2</v>
      </c>
      <c r="AF12" s="981">
        <f>IF('A. Allgemeine Informationen'!C15="Ja",3.5%,1.71%)</f>
        <v>1.7100000000000001E-2</v>
      </c>
      <c r="AG12" s="975">
        <f t="shared" ref="AG12:AG17" si="9">ROUND(0.4*AE12+0.6*AF12,4)</f>
        <v>3.0499999999999999E-2</v>
      </c>
      <c r="AH12" s="982">
        <f>IFERROR($AD12*AG12,0)</f>
        <v>0</v>
      </c>
      <c r="AJ12" s="980"/>
      <c r="AK12" s="981">
        <v>5.0700000000000002E-2</v>
      </c>
      <c r="AL12" s="981">
        <v>1.7100000000000001E-2</v>
      </c>
      <c r="AM12" s="977">
        <f t="shared" ref="AM12:AM17" si="10">ROUND(0.4*AK12+0.6*AL12,4)</f>
        <v>3.0499999999999999E-2</v>
      </c>
      <c r="AN12" s="982">
        <f t="shared" si="4"/>
        <v>0</v>
      </c>
    </row>
    <row r="13" spans="2:40" x14ac:dyDescent="0.2">
      <c r="B13" s="1456"/>
      <c r="C13" s="978">
        <f t="shared" si="5"/>
        <v>1</v>
      </c>
      <c r="D13" s="1459"/>
      <c r="E13" s="1462"/>
      <c r="F13" s="1408"/>
      <c r="G13" s="970"/>
      <c r="H13" s="979">
        <v>2024</v>
      </c>
      <c r="I13" s="972"/>
      <c r="J13" s="803">
        <f t="shared" si="6"/>
        <v>0</v>
      </c>
      <c r="K13" s="804"/>
      <c r="L13" s="803">
        <f t="shared" si="7"/>
        <v>0</v>
      </c>
      <c r="M13" s="804"/>
      <c r="N13" s="803">
        <f t="shared" si="1"/>
        <v>0</v>
      </c>
      <c r="O13" s="804"/>
      <c r="P13" s="803">
        <f t="shared" si="2"/>
        <v>0</v>
      </c>
      <c r="Q13" s="760"/>
      <c r="R13" s="980">
        <f>SUMIFS('E8.a. KKAuf_SAV'!$X$6:$X$2005,'E8.a. KKAuf_SAV'!$B$6:$B$2005,$C13,'E8.a. KKAuf_SAV'!$D$6:$D$2005,$H13)</f>
        <v>0</v>
      </c>
      <c r="S13" s="980">
        <f>SUMIFS('E8.b. KKAuf_WAV'!$N$6:$N$405,'E8.b. KKAuf_WAV'!$B$6:$B$405,$C13,'E8.b. KKAuf_WAV'!$E$6:$E$405,H13)-SUMIFS('E8.b. KKAuf_WAV'!$N$6:$N$405,'E8.b. KKAuf_WAV'!$B$6:$B$405,$C13,'E8.b. KKAuf_WAV'!$C$6:$C$405,"Geschäfts- oder Firmenwert",'E8.b. KKAuf_WAV'!$D$6:$D$405,H13)</f>
        <v>0</v>
      </c>
      <c r="T13" s="974"/>
      <c r="U13" s="980">
        <f>SUMIFS('E8.a. KKAuf_SAV'!$W$6:$W$2005,'E8.a. KKAuf_SAV'!$B$6:$B$2005,$C13,'E8.a. KKAuf_SAV'!$D$6:$D$2005,H13)</f>
        <v>0</v>
      </c>
      <c r="V13" s="980">
        <f>SUMIFS('E8.b. KKAuf_WAV'!$M$6:$M$405,'E8.b. KKAuf_WAV'!$B$6:$B$405,$C13,'E8.b. KKAuf_WAV'!$E$6:$E$405,$H13,'E8.b. KKAuf_WAV'!$C$6:$C$405,"&lt;&gt;"&amp;"geleistete Anzahlungen auf immaterielle Vermögensgegenstände",'E8.b. KKAuf_WAV'!$C$6:$C$405,"&lt;&gt;"&amp;"geleistete Anzahlungen und Anlagen im Bau des Sachanlagevermögens",'E8.b. KKAuf_WAV'!$C$6:$C$405,"&lt;&gt;"&amp;"Geschäfts- oder Firmenwert")</f>
        <v>0</v>
      </c>
      <c r="W13" s="980">
        <f>SUMIFS('E8.b. KKAuf_WAV'!$M$6:$M$405,'E8.b. KKAuf_WAV'!$B$6:$B$405,$C13,'E8.b. KKAuf_WAV'!$E$6:$E$405,H13,'E8.b. KKAuf_WAV'!$C$6:$C$405,"geleistete Anzahlungen und Anlagen im Bau des Sachanlagevermögens")+ SUMIFS('E8.b. KKAuf_WAV'!$M$6:$M$405,'E8.b. KKAuf_WAV'!$B$6:$B$405,$C13,'E8.b. KKAuf_WAV'!$E$6:$E$405,H13,'E8.b. KKAuf_WAV'!$C$6:$C$405,"geleistete Anzahlungen auf immaterielle Vermögensgegenstände")</f>
        <v>0</v>
      </c>
      <c r="X13" s="980">
        <f>SUMIFS('E8.c. KKAuf_BKZ_NAB_IZ'!$K$6:$K$405,'E8.c. KKAuf_BKZ_NAB_IZ'!$B$6:$B$405,$C13,'E8.c. KKAuf_BKZ_NAB_IZ'!$C$6:$C$405,$H13)</f>
        <v>0</v>
      </c>
      <c r="Y13" s="980">
        <f>SUMIFS('E8.a. KKAuf_SAV'!$Y$6:$Y$2005,'E8.a. KKAuf_SAV'!$B$6:$B$2005,$C13,'E8.a. KKAuf_SAV'!$D$6:$D$2005,$H13)</f>
        <v>0</v>
      </c>
      <c r="Z13" s="980">
        <f>SUMIFS('E8.b. KKAuf_WAV'!$O$6:$O$405,'E8.b. KKAuf_WAV'!$B$6:$B$405,$C13,'E8.b. KKAuf_WAV'!$E$6:$E$405,$H13,'E8.b. KKAuf_WAV'!$C$6:$C$405,"&lt;&gt;"&amp;"geleistete Anzahlungen auf immaterielle Vermögensgegenstände",'E8.b. KKAuf_WAV'!$C$6:$C$405,"&lt;&gt;"&amp;"geleistete Anzahlungen und Anlagen im Bau des Sachanlagevermögens",'E8.b. KKAuf_WAV'!$C$6:$C$405,"&lt;&gt;"&amp;"Geschäfts- oder Firmenwert")</f>
        <v>0</v>
      </c>
      <c r="AA13" s="980">
        <f>SUMIFS('E8.b. KKAuf_WAV'!$O$6:$O$405,'E8.b. KKAuf_WAV'!$B$6:$B$405,$C13,'E8.b. KKAuf_WAV'!$E$6:$E$405,H13,'E8.b. KKAuf_WAV'!$C$6:$C$405,"geleistete Anzahlungen und Anlagen im Bau des Sachanlagevermögens")+ SUMIFS('E8.b. KKAuf_WAV'!$O$6:$O$405,'E8.b. KKAuf_WAV'!$B$6:$B$405,$C13,'E8.b. KKAuf_WAV'!$E$6:$E$405,H13,'E8.b. KKAuf_WAV'!$C$6:$C$405,"geleistete Anzahlungen auf immaterielle Vermögensgegenstände")</f>
        <v>0</v>
      </c>
      <c r="AB13" s="980">
        <f>SUMIFS('E8.c. KKAuf_BKZ_NAB_IZ'!$L$6:$L$405,'E8.c. KKAuf_BKZ_NAB_IZ'!$B$6:$B$405,$C13,'E8.c. KKAuf_BKZ_NAB_IZ'!$C$6:$C$405,$H13)</f>
        <v>0</v>
      </c>
      <c r="AC13" s="974"/>
      <c r="AD13" s="980">
        <f t="shared" si="8"/>
        <v>0</v>
      </c>
      <c r="AE13" s="981">
        <v>6.93E-2</v>
      </c>
      <c r="AF13" s="981">
        <v>3.8699999999999998E-2</v>
      </c>
      <c r="AG13" s="975">
        <f t="shared" si="9"/>
        <v>5.0900000000000001E-2</v>
      </c>
      <c r="AH13" s="982">
        <f>IFERROR($AD13*AG13,0)</f>
        <v>0</v>
      </c>
      <c r="AJ13" s="980">
        <f t="shared" si="3"/>
        <v>0</v>
      </c>
      <c r="AK13" s="981">
        <v>7.0099999999999996E-2</v>
      </c>
      <c r="AL13" s="981">
        <v>3.6600000000000001E-2</v>
      </c>
      <c r="AM13" s="977">
        <f t="shared" si="10"/>
        <v>0.05</v>
      </c>
      <c r="AN13" s="982">
        <f t="shared" si="4"/>
        <v>0</v>
      </c>
    </row>
    <row r="14" spans="2:40" ht="15" thickBot="1" x14ac:dyDescent="0.25">
      <c r="B14" s="1456"/>
      <c r="C14" s="978">
        <f t="shared" si="5"/>
        <v>1</v>
      </c>
      <c r="D14" s="1459"/>
      <c r="E14" s="1462"/>
      <c r="F14" s="1408"/>
      <c r="G14" s="970"/>
      <c r="H14" s="983">
        <v>2025</v>
      </c>
      <c r="I14" s="972"/>
      <c r="J14" s="803">
        <f t="shared" si="6"/>
        <v>0</v>
      </c>
      <c r="K14" s="804"/>
      <c r="L14" s="803">
        <f t="shared" si="7"/>
        <v>0</v>
      </c>
      <c r="M14" s="804"/>
      <c r="N14" s="803">
        <f t="shared" si="1"/>
        <v>0</v>
      </c>
      <c r="O14" s="804"/>
      <c r="P14" s="803">
        <f t="shared" si="2"/>
        <v>0</v>
      </c>
      <c r="Q14" s="760"/>
      <c r="R14" s="980">
        <f>SUMIFS('E8.a. KKAuf_SAV'!$X$6:$X$2005,'E8.a. KKAuf_SAV'!$B$6:$B$2005,$C14,'E8.a. KKAuf_SAV'!$D$6:$D$2005,$H14)</f>
        <v>0</v>
      </c>
      <c r="S14" s="980">
        <f>SUMIFS('E8.b. KKAuf_WAV'!$N$6:$N$405,'E8.b. KKAuf_WAV'!$B$6:$B$405,$C14,'E8.b. KKAuf_WAV'!$E$6:$E$405,H14)-SUMIFS('E8.b. KKAuf_WAV'!$N$6:$N$405,'E8.b. KKAuf_WAV'!$B$6:$B$405,$C14,'E8.b. KKAuf_WAV'!$C$6:$C$405,"Geschäfts- oder Firmenwert",'E8.b. KKAuf_WAV'!$D$6:$D$405,H14)</f>
        <v>0</v>
      </c>
      <c r="T14" s="974"/>
      <c r="U14" s="980">
        <f>SUMIFS('E8.a. KKAuf_SAV'!$W$6:$W$2005,'E8.a. KKAuf_SAV'!$B$6:$B$2005,$C14,'E8.a. KKAuf_SAV'!$D$6:$D$2005,H14)</f>
        <v>0</v>
      </c>
      <c r="V14" s="980">
        <f>SUMIFS('E8.b. KKAuf_WAV'!$M$6:$M$405,'E8.b. KKAuf_WAV'!$B$6:$B$405,$C14,'E8.b. KKAuf_WAV'!$E$6:$E$405,$H14,'E8.b. KKAuf_WAV'!$C$6:$C$405,"&lt;&gt;"&amp;"geleistete Anzahlungen auf immaterielle Vermögensgegenstände",'E8.b. KKAuf_WAV'!$C$6:$C$405,"&lt;&gt;"&amp;"geleistete Anzahlungen und Anlagen im Bau des Sachanlagevermögens",'E8.b. KKAuf_WAV'!$C$6:$C$405,"&lt;&gt;"&amp;"Geschäfts- oder Firmenwert")</f>
        <v>0</v>
      </c>
      <c r="W14" s="980">
        <f>SUMIFS('E8.b. KKAuf_WAV'!$M$6:$M$405,'E8.b. KKAuf_WAV'!$B$6:$B$405,$C14,'E8.b. KKAuf_WAV'!$E$6:$E$405,H14,'E8.b. KKAuf_WAV'!$C$6:$C$405,"geleistete Anzahlungen und Anlagen im Bau des Sachanlagevermögens")+ SUMIFS('E8.b. KKAuf_WAV'!$M$6:$M$405,'E8.b. KKAuf_WAV'!$B$6:$B$405,$C14,'E8.b. KKAuf_WAV'!$E$6:$E$405,H14,'E8.b. KKAuf_WAV'!$C$6:$C$405,"geleistete Anzahlungen auf immaterielle Vermögensgegenstände")</f>
        <v>0</v>
      </c>
      <c r="X14" s="980">
        <f>SUMIFS('E8.c. KKAuf_BKZ_NAB_IZ'!$K$6:$K$405,'E8.c. KKAuf_BKZ_NAB_IZ'!$B$6:$B$405,$C14,'E8.c. KKAuf_BKZ_NAB_IZ'!$C$6:$C$405,$H14)</f>
        <v>0</v>
      </c>
      <c r="Y14" s="980">
        <f>SUMIFS('E8.a. KKAuf_SAV'!$Y$6:$Y$2005,'E8.a. KKAuf_SAV'!$B$6:$B$2005,$C14,'E8.a. KKAuf_SAV'!$D$6:$D$2005,$H14)</f>
        <v>0</v>
      </c>
      <c r="Z14" s="980">
        <f>SUMIFS('E8.b. KKAuf_WAV'!$O$6:$O$405,'E8.b. KKAuf_WAV'!$B$6:$B$405,$C14,'E8.b. KKAuf_WAV'!$E$6:$E$405,$H14,'E8.b. KKAuf_WAV'!$C$6:$C$405,"&lt;&gt;"&amp;"geleistete Anzahlungen auf immaterielle Vermögensgegenstände",'E8.b. KKAuf_WAV'!$C$6:$C$405,"&lt;&gt;"&amp;"geleistete Anzahlungen und Anlagen im Bau des Sachanlagevermögens",'E8.b. KKAuf_WAV'!$C$6:$C$405,"&lt;&gt;"&amp;"Geschäfts- oder Firmenwert")</f>
        <v>0</v>
      </c>
      <c r="AA14" s="980">
        <f>SUMIFS('E8.b. KKAuf_WAV'!$O$6:$O$405,'E8.b. KKAuf_WAV'!$B$6:$B$405,$C14,'E8.b. KKAuf_WAV'!$E$6:$E$405,H14,'E8.b. KKAuf_WAV'!$C$6:$C$405,"geleistete Anzahlungen und Anlagen im Bau des Sachanlagevermögens")+ SUMIFS('E8.b. KKAuf_WAV'!$O$6:$O$405,'E8.b. KKAuf_WAV'!$B$6:$B$405,$C14,'E8.b. KKAuf_WAV'!$E$6:$E$405,H14,'E8.b. KKAuf_WAV'!$C$6:$C$405,"geleistete Anzahlungen auf immaterielle Vermögensgegenstände")</f>
        <v>0</v>
      </c>
      <c r="AB14" s="980">
        <f>SUMIFS('E8.c. KKAuf_BKZ_NAB_IZ'!$L$6:$L$405,'E8.c. KKAuf_BKZ_NAB_IZ'!$B$6:$B$405,$C14,'E8.c. KKAuf_BKZ_NAB_IZ'!$C$6:$C$405,$H14)</f>
        <v>0</v>
      </c>
      <c r="AC14" s="974"/>
      <c r="AD14" s="980">
        <f t="shared" si="8"/>
        <v>0</v>
      </c>
      <c r="AE14" s="984">
        <v>7.0099999999999996E-2</v>
      </c>
      <c r="AF14" s="984">
        <v>3.6600000000000001E-2</v>
      </c>
      <c r="AG14" s="975">
        <f t="shared" si="9"/>
        <v>0.05</v>
      </c>
      <c r="AH14" s="982">
        <f t="shared" ref="AH14:AH77" si="11">IFERROR($AD14*AG14,0)</f>
        <v>0</v>
      </c>
      <c r="AJ14" s="980">
        <f t="shared" si="3"/>
        <v>0</v>
      </c>
      <c r="AK14" s="984">
        <v>7.0099999999999996E-2</v>
      </c>
      <c r="AL14" s="984">
        <v>3.6600000000000001E-2</v>
      </c>
      <c r="AM14" s="977">
        <f t="shared" si="10"/>
        <v>0.05</v>
      </c>
      <c r="AN14" s="982">
        <f t="shared" si="4"/>
        <v>0</v>
      </c>
    </row>
    <row r="15" spans="2:40" ht="15" hidden="1" thickBot="1" x14ac:dyDescent="0.25">
      <c r="B15" s="1456"/>
      <c r="C15" s="978">
        <f t="shared" si="5"/>
        <v>1</v>
      </c>
      <c r="D15" s="1459"/>
      <c r="E15" s="1462"/>
      <c r="F15" s="1408"/>
      <c r="G15" s="970"/>
      <c r="H15" s="983">
        <v>2026</v>
      </c>
      <c r="I15" s="972"/>
      <c r="J15" s="803">
        <f t="shared" si="6"/>
        <v>0</v>
      </c>
      <c r="K15" s="804"/>
      <c r="L15" s="803">
        <f t="shared" si="7"/>
        <v>0</v>
      </c>
      <c r="M15" s="804"/>
      <c r="N15" s="803">
        <f t="shared" si="1"/>
        <v>0</v>
      </c>
      <c r="O15" s="804"/>
      <c r="P15" s="803">
        <f t="shared" si="2"/>
        <v>0</v>
      </c>
      <c r="Q15" s="760"/>
      <c r="R15" s="980">
        <f>SUMIFS('E8.a. KKAuf_SAV'!$X$6:$X$2005,'E8.a. KKAuf_SAV'!$B$6:$B$2005,$C15,'E8.a. KKAuf_SAV'!$D$6:$D$2005,$H15)</f>
        <v>0</v>
      </c>
      <c r="S15" s="980">
        <f>SUMIFS('E8.b. KKAuf_WAV'!$N$6:$N$405,'E8.b. KKAuf_WAV'!$B$6:$B$405,$C15,'E8.b. KKAuf_WAV'!$E$6:$E$405,H15)-SUMIFS('E8.b. KKAuf_WAV'!$N$6:$N$405,'E8.b. KKAuf_WAV'!$B$6:$B$405,$C15,'E8.b. KKAuf_WAV'!$C$6:$C$405,"Geschäfts- oder Firmenwert",'E8.b. KKAuf_WAV'!$D$6:$D$405,H15)</f>
        <v>0</v>
      </c>
      <c r="T15" s="974"/>
      <c r="U15" s="980">
        <f>SUMIFS('E8.a. KKAuf_SAV'!$W$6:$W$2005,'E8.a. KKAuf_SAV'!$B$6:$B$2005,$C15,'E8.a. KKAuf_SAV'!$D$6:$D$2005,H15)</f>
        <v>0</v>
      </c>
      <c r="V15" s="980">
        <f>SUMIFS('E8.b. KKAuf_WAV'!$M$6:$M$405,'E8.b. KKAuf_WAV'!$B$6:$B$405,$C15,'E8.b. KKAuf_WAV'!$E$6:$E$405,$H15,'E8.b. KKAuf_WAV'!$C$6:$C$405,"&lt;&gt;"&amp;"geleistete Anzahlungen auf immaterielle Vermögensgegenstände",'E8.b. KKAuf_WAV'!$C$6:$C$405,"&lt;&gt;"&amp;"geleistete Anzahlungen und Anlagen im Bau des Sachanlagevermögens",'E8.b. KKAuf_WAV'!$C$6:$C$405,"&lt;&gt;"&amp;"Geschäfts- oder Firmenwert")</f>
        <v>0</v>
      </c>
      <c r="W15" s="980">
        <f>SUMIFS('E8.b. KKAuf_WAV'!$M$6:$M$405,'E8.b. KKAuf_WAV'!$B$6:$B$405,$C15,'E8.b. KKAuf_WAV'!$E$6:$E$405,H15,'E8.b. KKAuf_WAV'!$C$6:$C$405,"geleistete Anzahlungen und Anlagen im Bau des Sachanlagevermögens")+ SUMIFS('E8.b. KKAuf_WAV'!$M$6:$M$405,'E8.b. KKAuf_WAV'!$B$6:$B$405,$C15,'E8.b. KKAuf_WAV'!$E$6:$E$405,H15,'E8.b. KKAuf_WAV'!$C$6:$C$405,"geleistete Anzahlungen auf immaterielle Vermögensgegenstände")</f>
        <v>0</v>
      </c>
      <c r="X15" s="980">
        <f>SUMIFS('E8.c. KKAuf_BKZ_NAB_IZ'!$K$6:$K$405,'E8.c. KKAuf_BKZ_NAB_IZ'!$B$6:$B$405,$C15,'E8.c. KKAuf_BKZ_NAB_IZ'!$C$6:$C$405,$H15)</f>
        <v>0</v>
      </c>
      <c r="Y15" s="980">
        <f>SUMIFS('E8.a. KKAuf_SAV'!$Y$6:$Y$2005,'E8.a. KKAuf_SAV'!$B$6:$B$2005,$C15,'E8.a. KKAuf_SAV'!$D$6:$D$2005,$H15)</f>
        <v>0</v>
      </c>
      <c r="Z15" s="980">
        <f>SUMIFS('E8.b. KKAuf_WAV'!$O$6:$O$405,'E8.b. KKAuf_WAV'!$B$6:$B$405,$C15,'E8.b. KKAuf_WAV'!$E$6:$E$405,$H15,'E8.b. KKAuf_WAV'!$C$6:$C$405,"&lt;&gt;"&amp;"geleistete Anzahlungen auf immaterielle Vermögensgegenstände",'E8.b. KKAuf_WAV'!$C$6:$C$405,"&lt;&gt;"&amp;"geleistete Anzahlungen und Anlagen im Bau des Sachanlagevermögens",'E8.b. KKAuf_WAV'!$C$6:$C$405,"&lt;&gt;"&amp;"Geschäfts- oder Firmenwert")</f>
        <v>0</v>
      </c>
      <c r="AA15" s="980">
        <f>SUMIFS('E8.b. KKAuf_WAV'!$O$6:$O$405,'E8.b. KKAuf_WAV'!$B$6:$B$405,$C15,'E8.b. KKAuf_WAV'!$E$6:$E$405,H15,'E8.b. KKAuf_WAV'!$C$6:$C$405,"geleistete Anzahlungen und Anlagen im Bau des Sachanlagevermögens")+ SUMIFS('E8.b. KKAuf_WAV'!$O$6:$O$405,'E8.b. KKAuf_WAV'!$B$6:$B$405,$C15,'E8.b. KKAuf_WAV'!$E$6:$E$405,H15,'E8.b. KKAuf_WAV'!$C$6:$C$405,"geleistete Anzahlungen auf immaterielle Vermögensgegenstände")</f>
        <v>0</v>
      </c>
      <c r="AB15" s="980">
        <f>SUMIFS('E8.c. KKAuf_BKZ_NAB_IZ'!$L$6:$L$405,'E8.c. KKAuf_BKZ_NAB_IZ'!$B$6:$B$405,$C15,'E8.c. KKAuf_BKZ_NAB_IZ'!$C$6:$C$405,$H15)</f>
        <v>0</v>
      </c>
      <c r="AC15" s="974"/>
      <c r="AD15" s="980">
        <f t="shared" si="8"/>
        <v>0</v>
      </c>
      <c r="AE15" s="984"/>
      <c r="AF15" s="984"/>
      <c r="AG15" s="975">
        <f t="shared" si="9"/>
        <v>0</v>
      </c>
      <c r="AH15" s="982">
        <f t="shared" si="11"/>
        <v>0</v>
      </c>
      <c r="AJ15" s="980">
        <f t="shared" si="3"/>
        <v>0</v>
      </c>
      <c r="AK15" s="984"/>
      <c r="AL15" s="984"/>
      <c r="AM15" s="977">
        <f t="shared" si="10"/>
        <v>0</v>
      </c>
      <c r="AN15" s="982">
        <f t="shared" si="4"/>
        <v>0</v>
      </c>
    </row>
    <row r="16" spans="2:40" ht="15" hidden="1" thickBot="1" x14ac:dyDescent="0.25">
      <c r="B16" s="1456"/>
      <c r="C16" s="978">
        <f t="shared" si="5"/>
        <v>1</v>
      </c>
      <c r="D16" s="1459"/>
      <c r="E16" s="1462"/>
      <c r="F16" s="1408"/>
      <c r="G16" s="970"/>
      <c r="H16" s="983">
        <v>2027</v>
      </c>
      <c r="I16" s="972"/>
      <c r="J16" s="803">
        <f t="shared" si="6"/>
        <v>0</v>
      </c>
      <c r="K16" s="804"/>
      <c r="L16" s="803">
        <f t="shared" si="7"/>
        <v>0</v>
      </c>
      <c r="M16" s="804"/>
      <c r="N16" s="803">
        <f t="shared" si="1"/>
        <v>0</v>
      </c>
      <c r="O16" s="804"/>
      <c r="P16" s="803">
        <f t="shared" si="2"/>
        <v>0</v>
      </c>
      <c r="Q16" s="760"/>
      <c r="R16" s="980">
        <f>SUMIFS('E8.a. KKAuf_SAV'!$X$6:$X$2005,'E8.a. KKAuf_SAV'!$B$6:$B$2005,$C16,'E8.a. KKAuf_SAV'!$D$6:$D$2005,$H16)</f>
        <v>0</v>
      </c>
      <c r="S16" s="980">
        <f>SUMIFS('E8.b. KKAuf_WAV'!$N$6:$N$405,'E8.b. KKAuf_WAV'!$B$6:$B$405,$C16,'E8.b. KKAuf_WAV'!$E$6:$E$405,H16)-SUMIFS('E8.b. KKAuf_WAV'!$N$6:$N$405,'E8.b. KKAuf_WAV'!$B$6:$B$405,$C16,'E8.b. KKAuf_WAV'!$C$6:$C$405,"Geschäfts- oder Firmenwert",'E8.b. KKAuf_WAV'!$D$6:$D$405,H16)</f>
        <v>0</v>
      </c>
      <c r="T16" s="974"/>
      <c r="U16" s="980">
        <f>SUMIFS('E8.a. KKAuf_SAV'!$W$6:$W$2005,'E8.a. KKAuf_SAV'!$B$6:$B$2005,$C16,'E8.a. KKAuf_SAV'!$D$6:$D$2005,H16)</f>
        <v>0</v>
      </c>
      <c r="V16" s="980">
        <f>SUMIFS('E8.b. KKAuf_WAV'!$M$6:$M$405,'E8.b. KKAuf_WAV'!$B$6:$B$405,$C16,'E8.b. KKAuf_WAV'!$E$6:$E$405,$H16,'E8.b. KKAuf_WAV'!$C$6:$C$405,"&lt;&gt;"&amp;"geleistete Anzahlungen auf immaterielle Vermögensgegenstände",'E8.b. KKAuf_WAV'!$C$6:$C$405,"&lt;&gt;"&amp;"geleistete Anzahlungen und Anlagen im Bau des Sachanlagevermögens",'E8.b. KKAuf_WAV'!$C$6:$C$405,"&lt;&gt;"&amp;"Geschäfts- oder Firmenwert")</f>
        <v>0</v>
      </c>
      <c r="W16" s="980">
        <f>SUMIFS('E8.b. KKAuf_WAV'!$M$6:$M$405,'E8.b. KKAuf_WAV'!$B$6:$B$405,$C16,'E8.b. KKAuf_WAV'!$E$6:$E$405,H16,'E8.b. KKAuf_WAV'!$C$6:$C$405,"geleistete Anzahlungen und Anlagen im Bau des Sachanlagevermögens")+ SUMIFS('E8.b. KKAuf_WAV'!$M$6:$M$405,'E8.b. KKAuf_WAV'!$B$6:$B$405,$C16,'E8.b. KKAuf_WAV'!$E$6:$E$405,H16,'E8.b. KKAuf_WAV'!$C$6:$C$405,"geleistete Anzahlungen auf immaterielle Vermögensgegenstände")</f>
        <v>0</v>
      </c>
      <c r="X16" s="980">
        <f>SUMIFS('E8.c. KKAuf_BKZ_NAB_IZ'!$K$6:$K$405,'E8.c. KKAuf_BKZ_NAB_IZ'!$B$6:$B$405,$C16,'E8.c. KKAuf_BKZ_NAB_IZ'!$C$6:$C$405,$H16)</f>
        <v>0</v>
      </c>
      <c r="Y16" s="980">
        <f>SUMIFS('E8.a. KKAuf_SAV'!$Y$6:$Y$2005,'E8.a. KKAuf_SAV'!$B$6:$B$2005,$C16,'E8.a. KKAuf_SAV'!$D$6:$D$2005,$H16)</f>
        <v>0</v>
      </c>
      <c r="Z16" s="980">
        <f>SUMIFS('E8.b. KKAuf_WAV'!$O$6:$O$405,'E8.b. KKAuf_WAV'!$B$6:$B$405,$C16,'E8.b. KKAuf_WAV'!$E$6:$E$405,$H16,'E8.b. KKAuf_WAV'!$C$6:$C$405,"&lt;&gt;"&amp;"geleistete Anzahlungen auf immaterielle Vermögensgegenstände",'E8.b. KKAuf_WAV'!$C$6:$C$405,"&lt;&gt;"&amp;"geleistete Anzahlungen und Anlagen im Bau des Sachanlagevermögens",'E8.b. KKAuf_WAV'!$C$6:$C$405,"&lt;&gt;"&amp;"Geschäfts- oder Firmenwert")</f>
        <v>0</v>
      </c>
      <c r="AA16" s="980">
        <f>SUMIFS('E8.b. KKAuf_WAV'!$O$6:$O$405,'E8.b. KKAuf_WAV'!$B$6:$B$405,$C16,'E8.b. KKAuf_WAV'!$E$6:$E$405,H16,'E8.b. KKAuf_WAV'!$C$6:$C$405,"geleistete Anzahlungen und Anlagen im Bau des Sachanlagevermögens")+ SUMIFS('E8.b. KKAuf_WAV'!$O$6:$O$405,'E8.b. KKAuf_WAV'!$B$6:$B$405,$C16,'E8.b. KKAuf_WAV'!$E$6:$E$405,H16,'E8.b. KKAuf_WAV'!$C$6:$C$405,"geleistete Anzahlungen auf immaterielle Vermögensgegenstände")</f>
        <v>0</v>
      </c>
      <c r="AB16" s="980">
        <f>SUMIFS('E8.c. KKAuf_BKZ_NAB_IZ'!$L$6:$L$405,'E8.c. KKAuf_BKZ_NAB_IZ'!$B$6:$B$405,$C16,'E8.c. KKAuf_BKZ_NAB_IZ'!$C$6:$C$405,$H16)</f>
        <v>0</v>
      </c>
      <c r="AC16" s="974"/>
      <c r="AD16" s="980">
        <f t="shared" si="8"/>
        <v>0</v>
      </c>
      <c r="AE16" s="984"/>
      <c r="AF16" s="984"/>
      <c r="AG16" s="975">
        <f t="shared" si="9"/>
        <v>0</v>
      </c>
      <c r="AH16" s="982">
        <f t="shared" si="11"/>
        <v>0</v>
      </c>
      <c r="AJ16" s="980">
        <f t="shared" si="3"/>
        <v>0</v>
      </c>
      <c r="AK16" s="984"/>
      <c r="AL16" s="984"/>
      <c r="AM16" s="977">
        <f t="shared" si="10"/>
        <v>0</v>
      </c>
      <c r="AN16" s="982">
        <f t="shared" si="4"/>
        <v>0</v>
      </c>
    </row>
    <row r="17" spans="2:40" ht="15" hidden="1" thickBot="1" x14ac:dyDescent="0.25">
      <c r="B17" s="1457"/>
      <c r="C17" s="985">
        <f t="shared" si="5"/>
        <v>1</v>
      </c>
      <c r="D17" s="1460"/>
      <c r="E17" s="1463"/>
      <c r="F17" s="1409"/>
      <c r="G17" s="970"/>
      <c r="H17" s="986">
        <v>2028</v>
      </c>
      <c r="I17" s="972"/>
      <c r="J17" s="815">
        <f t="shared" si="6"/>
        <v>0</v>
      </c>
      <c r="K17" s="804"/>
      <c r="L17" s="814">
        <f t="shared" si="7"/>
        <v>0</v>
      </c>
      <c r="M17" s="804"/>
      <c r="N17" s="814">
        <f t="shared" si="1"/>
        <v>0</v>
      </c>
      <c r="O17" s="804"/>
      <c r="P17" s="814">
        <f t="shared" si="2"/>
        <v>0</v>
      </c>
      <c r="Q17" s="760"/>
      <c r="R17" s="987">
        <f>SUMIFS('E8.a. KKAuf_SAV'!$X$6:$X$2005,'E8.a. KKAuf_SAV'!$B$6:$B$2005,$C17,'E8.a. KKAuf_SAV'!$D$6:$D$2005,$H17)</f>
        <v>0</v>
      </c>
      <c r="S17" s="987">
        <f>SUMIFS('E8.b. KKAuf_WAV'!$N$6:$N$405,'E8.b. KKAuf_WAV'!$B$6:$B$405,$C17,'E8.b. KKAuf_WAV'!$E$6:$E$405,H17)-SUMIFS('E8.b. KKAuf_WAV'!$N$6:$N$405,'E8.b. KKAuf_WAV'!$B$6:$B$405,$C17,'E8.b. KKAuf_WAV'!$C$6:$C$405,"Geschäfts- oder Firmenwert",'E8.b. KKAuf_WAV'!$D$6:$D$405,H17)</f>
        <v>0</v>
      </c>
      <c r="T17" s="974"/>
      <c r="U17" s="987">
        <f>SUMIFS('E8.a. KKAuf_SAV'!$W$6:$W$2005,'E8.a. KKAuf_SAV'!$B$6:$B$2005,$C17,'E8.a. KKAuf_SAV'!$D$6:$D$2005,H17)</f>
        <v>0</v>
      </c>
      <c r="V17" s="987">
        <f>SUMIFS('E8.b. KKAuf_WAV'!$M$6:$M$405,'E8.b. KKAuf_WAV'!$B$6:$B$405,$C17,'E8.b. KKAuf_WAV'!$E$6:$E$405,$H17,'E8.b. KKAuf_WAV'!$C$6:$C$405,"&lt;&gt;"&amp;"geleistete Anzahlungen auf immaterielle Vermögensgegenstände",'E8.b. KKAuf_WAV'!$C$6:$C$405,"&lt;&gt;"&amp;"geleistete Anzahlungen und Anlagen im Bau des Sachanlagevermögens",'E8.b. KKAuf_WAV'!$C$6:$C$405,"&lt;&gt;"&amp;"Geschäfts- oder Firmenwert")</f>
        <v>0</v>
      </c>
      <c r="W17" s="987">
        <f>SUMIFS('E8.b. KKAuf_WAV'!$M$6:$M$405,'E8.b. KKAuf_WAV'!$B$6:$B$405,$C17,'E8.b. KKAuf_WAV'!$E$6:$E$405,H17,'E8.b. KKAuf_WAV'!$C$6:$C$405,"geleistete Anzahlungen und Anlagen im Bau des Sachanlagevermögens")+ SUMIFS('E8.b. KKAuf_WAV'!$M$6:$M$405,'E8.b. KKAuf_WAV'!$B$6:$B$405,$C17,'E8.b. KKAuf_WAV'!$E$6:$E$405,H17,'E8.b. KKAuf_WAV'!$C$6:$C$405,"geleistete Anzahlungen auf immaterielle Vermögensgegenstände")</f>
        <v>0</v>
      </c>
      <c r="X17" s="987">
        <f>SUMIFS('E8.c. KKAuf_BKZ_NAB_IZ'!$K$6:$K$405,'E8.c. KKAuf_BKZ_NAB_IZ'!$B$6:$B$405,$C17,'E8.c. KKAuf_BKZ_NAB_IZ'!$C$6:$C$405,$H17)</f>
        <v>0</v>
      </c>
      <c r="Y17" s="987">
        <f>SUMIFS('E8.a. KKAuf_SAV'!$Y$6:$Y$2005,'E8.a. KKAuf_SAV'!$B$6:$B$2005,$C17,'E8.a. KKAuf_SAV'!$D$6:$D$2005,$H17)</f>
        <v>0</v>
      </c>
      <c r="Z17" s="987">
        <f>SUMIFS('E8.b. KKAuf_WAV'!$O$6:$O$405,'E8.b. KKAuf_WAV'!$B$6:$B$405,$C17,'E8.b. KKAuf_WAV'!$E$6:$E$405,$H17,'E8.b. KKAuf_WAV'!$C$6:$C$405,"&lt;&gt;"&amp;"geleistete Anzahlungen auf immaterielle Vermögensgegenstände",'E8.b. KKAuf_WAV'!$C$6:$C$405,"&lt;&gt;"&amp;"geleistete Anzahlungen und Anlagen im Bau des Sachanlagevermögens",'E8.b. KKAuf_WAV'!$C$6:$C$405,"&lt;&gt;"&amp;"Geschäfts- oder Firmenwert")</f>
        <v>0</v>
      </c>
      <c r="AA17" s="996">
        <f>SUMIFS('E8.b. KKAuf_WAV'!$O$6:$O$405,'E8.b. KKAuf_WAV'!$B$6:$B$405,$C17,'E8.b. KKAuf_WAV'!$E$6:$E$405,H17,'E8.b. KKAuf_WAV'!$C$6:$C$405,"geleistete Anzahlungen und Anlagen im Bau des Sachanlagevermögens")+ SUMIFS('E8.b. KKAuf_WAV'!$O$6:$O$405,'E8.b. KKAuf_WAV'!$B$6:$B$405,$C17,'E8.b. KKAuf_WAV'!$E$6:$E$405,H17,'E8.b. KKAuf_WAV'!$C$6:$C$405,"geleistete Anzahlungen auf immaterielle Vermögensgegenstände")</f>
        <v>0</v>
      </c>
      <c r="AB17" s="987">
        <f>SUMIFS('E8.c. KKAuf_BKZ_NAB_IZ'!$L$6:$L$405,'E8.c. KKAuf_BKZ_NAB_IZ'!$B$6:$B$405,$C17,'E8.c. KKAuf_BKZ_NAB_IZ'!$C$6:$C$405,$H17)</f>
        <v>0</v>
      </c>
      <c r="AC17" s="974"/>
      <c r="AD17" s="987">
        <f t="shared" si="8"/>
        <v>0</v>
      </c>
      <c r="AE17" s="988"/>
      <c r="AF17" s="988"/>
      <c r="AG17" s="975">
        <f t="shared" si="9"/>
        <v>0</v>
      </c>
      <c r="AH17" s="989">
        <f t="shared" si="11"/>
        <v>0</v>
      </c>
      <c r="AJ17" s="987">
        <f t="shared" si="3"/>
        <v>0</v>
      </c>
      <c r="AK17" s="988"/>
      <c r="AL17" s="988"/>
      <c r="AM17" s="977">
        <f t="shared" si="10"/>
        <v>0</v>
      </c>
      <c r="AN17" s="989">
        <f t="shared" si="4"/>
        <v>0</v>
      </c>
    </row>
    <row r="18" spans="2:40" ht="14.25" customHeight="1" x14ac:dyDescent="0.2">
      <c r="B18" s="1446"/>
      <c r="C18" s="1006">
        <f>$B$18</f>
        <v>0</v>
      </c>
      <c r="D18" s="1449"/>
      <c r="E18" s="1407"/>
      <c r="F18" s="1410"/>
      <c r="G18" s="990"/>
      <c r="H18" s="991">
        <v>2022</v>
      </c>
      <c r="I18" s="972"/>
      <c r="J18" s="813">
        <f t="shared" si="6"/>
        <v>0</v>
      </c>
      <c r="K18" s="804"/>
      <c r="L18" s="813">
        <f t="shared" si="7"/>
        <v>0</v>
      </c>
      <c r="M18" s="804"/>
      <c r="N18" s="813">
        <f t="shared" si="1"/>
        <v>0</v>
      </c>
      <c r="O18" s="804"/>
      <c r="P18" s="813">
        <f t="shared" ref="P18:P24" si="12">IFERROR((AJ18*AK18+AD18*AE18)*0.4*0.035*$F$18,0)</f>
        <v>0</v>
      </c>
      <c r="Q18" s="760"/>
      <c r="R18" s="992">
        <f>SUMIFS('E8.a. KKAuf_SAV'!$X$6:$X$2005,'E8.a. KKAuf_SAV'!$B$6:$B$2005,$C18,'E8.a. KKAuf_SAV'!$D$6:$D$2005,$H18)</f>
        <v>0</v>
      </c>
      <c r="S18" s="992">
        <f>SUMIFS('E8.b. KKAuf_WAV'!$N$6:$N$405,'E8.b. KKAuf_WAV'!$B$6:$B$405,$C18,'E8.b. KKAuf_WAV'!$E$6:$E$405,H18)-SUMIFS('E8.b. KKAuf_WAV'!$N$6:$N$405,'E8.b. KKAuf_WAV'!$B$6:$B$405,$C18,'E8.b. KKAuf_WAV'!$C$6:$C$405,"Geschäfts- oder Firmenwert",'E8.b. KKAuf_WAV'!$D$6:$D$405,H18)</f>
        <v>0</v>
      </c>
      <c r="T18" s="974"/>
      <c r="U18" s="992">
        <f>SUMIFS('E8.a. KKAuf_SAV'!$W$6:$W$2005,'E8.a. KKAuf_SAV'!$B$6:$B$2005,$C18,'E8.a. KKAuf_SAV'!$D$6:$D$2005,H18)</f>
        <v>0</v>
      </c>
      <c r="V18" s="992">
        <f>SUMIFS('E8.b. KKAuf_WAV'!$M$6:$M$405,'E8.b. KKAuf_WAV'!$B$6:$B$405,$C18,'E8.b. KKAuf_WAV'!$E$6:$E$405,$H18,'E8.b. KKAuf_WAV'!$C$6:$C$405,"&lt;&gt;"&amp;"geleistete Anzahlungen auf immaterielle Vermögensgegenstände",'E8.b. KKAuf_WAV'!$C$6:$C$405,"&lt;&gt;"&amp;"geleistete Anzahlungen und Anlagen im Bau des Sachanlagevermögens",'E8.b. KKAuf_WAV'!$C$6:$C$405,"&lt;&gt;"&amp;"Geschäfts- oder Firmenwert")</f>
        <v>0</v>
      </c>
      <c r="W18" s="992">
        <f>SUMIFS('E8.b. KKAuf_WAV'!$M$6:$M$405,'E8.b. KKAuf_WAV'!$B$6:$B$405,$C18,'E8.b. KKAuf_WAV'!$E$6:$E$405,Listen!$AA$3,'E8.b. KKAuf_WAV'!$C$6:$C$405,"geleistete Anzahlungen und Anlagen im Bau des Sachanlagevermögens")+ SUMIFS('E8.b. KKAuf_WAV'!$M$6:$M$405,'E8.b. KKAuf_WAV'!$B$6:$B$405,$C18,'E8.b. KKAuf_WAV'!$E$6:$E$405,Listen!$AA$3,'E8.b. KKAuf_WAV'!$C$6:$C$405,"geleistete Anzahlungen auf immaterielle Vermögensgegenstände")</f>
        <v>0</v>
      </c>
      <c r="X18" s="992">
        <f>SUMIFS('E8.c. KKAuf_BKZ_NAB_IZ'!$K$6:$K$405,'E8.c. KKAuf_BKZ_NAB_IZ'!$B$6:$B$405,$C18,'E8.c. KKAuf_BKZ_NAB_IZ'!$C$6:$C$405,$H18)</f>
        <v>0</v>
      </c>
      <c r="Y18" s="992">
        <f>SUMIFS('E8.a. KKAuf_SAV'!$Y$6:$Y$2005,'E8.a. KKAuf_SAV'!$B$6:$B$2005,$C18,'E8.a. KKAuf_SAV'!$D$6:$D$2005,$H18)</f>
        <v>0</v>
      </c>
      <c r="Z18" s="992">
        <f>SUMIFS('E8.b. KKAuf_WAV'!$O$6:$O$405,'E8.b. KKAuf_WAV'!$B$6:$B$405,$C18,'E8.b. KKAuf_WAV'!$E$6:$E$405,$H18,'E8.b. KKAuf_WAV'!$C$6:$C$405,"&lt;&gt;"&amp;"geleistete Anzahlungen auf immaterielle Vermögensgegenstände",'E8.b. KKAuf_WAV'!$C$6:$C$405,"&lt;&gt;"&amp;"geleistete Anzahlungen und Anlagen im Bau des Sachanlagevermögens",'E8.b. KKAuf_WAV'!$C$6:$C$405,"&lt;&gt;"&amp;"Geschäfts- oder Firmenwert")</f>
        <v>0</v>
      </c>
      <c r="AA18" s="992">
        <f>SUMIFS('E8.b. KKAuf_WAV'!$O$6:$O$405,'E8.b. KKAuf_WAV'!$B$6:$B$405,$C18,'E8.b. KKAuf_WAV'!$E$6:$E$405,Listen!$AA$3,'E8.b. KKAuf_WAV'!$C$6:$C$405,"geleistete Anzahlungen und Anlagen im Bau des Sachanlagevermögens")+ SUMIFS('E8.b. KKAuf_WAV'!$O$6:$O$405,'E8.b. KKAuf_WAV'!$B$6:$B$405,$C18,'E8.b. KKAuf_WAV'!$E$6:$E$405,Listen!$AA$3,'E8.b. KKAuf_WAV'!$C$6:$C$405,"geleistete Anzahlungen auf immaterielle Vermögensgegenstände")</f>
        <v>0</v>
      </c>
      <c r="AB18" s="992">
        <f>SUMIFS('E8.c. KKAuf_BKZ_NAB_IZ'!$L$6:$L$405,'E8.c. KKAuf_BKZ_NAB_IZ'!$B$6:$B$405,$C18,'E8.c. KKAuf_BKZ_NAB_IZ'!$C$6:$C$405,$H18)</f>
        <v>0</v>
      </c>
      <c r="AC18" s="974"/>
      <c r="AD18" s="992">
        <f t="shared" si="8"/>
        <v>0</v>
      </c>
      <c r="AE18" s="993">
        <f>$AE$11</f>
        <v>5.0700000000000002E-2</v>
      </c>
      <c r="AF18" s="993">
        <f>$AF$11</f>
        <v>1.7100000000000001E-2</v>
      </c>
      <c r="AG18" s="993">
        <f>$AG$11</f>
        <v>3.0499999999999999E-2</v>
      </c>
      <c r="AH18" s="994">
        <f t="shared" si="11"/>
        <v>0</v>
      </c>
      <c r="AJ18" s="992">
        <f t="shared" si="3"/>
        <v>0</v>
      </c>
      <c r="AK18" s="993">
        <f>$AK$11</f>
        <v>5.0700000000000002E-2</v>
      </c>
      <c r="AL18" s="993">
        <f>$AL$11</f>
        <v>1.7100000000000001E-2</v>
      </c>
      <c r="AM18" s="993">
        <f>$AM$11</f>
        <v>3.0499999999999999E-2</v>
      </c>
      <c r="AN18" s="994">
        <f t="shared" si="4"/>
        <v>0</v>
      </c>
    </row>
    <row r="19" spans="2:40" x14ac:dyDescent="0.2">
      <c r="B19" s="1447"/>
      <c r="C19" s="1002">
        <f t="shared" ref="C19:C24" si="13">$B$18</f>
        <v>0</v>
      </c>
      <c r="D19" s="1450"/>
      <c r="E19" s="1408"/>
      <c r="F19" s="1408"/>
      <c r="G19" s="990"/>
      <c r="H19" s="983">
        <v>2023</v>
      </c>
      <c r="I19" s="972"/>
      <c r="J19" s="805">
        <f t="shared" si="6"/>
        <v>0</v>
      </c>
      <c r="K19" s="804"/>
      <c r="L19" s="803">
        <f t="shared" si="7"/>
        <v>0</v>
      </c>
      <c r="M19" s="804"/>
      <c r="N19" s="803">
        <f t="shared" si="1"/>
        <v>0</v>
      </c>
      <c r="O19" s="804"/>
      <c r="P19" s="803">
        <f t="shared" si="12"/>
        <v>0</v>
      </c>
      <c r="Q19" s="760"/>
      <c r="R19" s="980">
        <f>SUMIFS('E8.a. KKAuf_SAV'!$X$6:$X$2005,'E8.a. KKAuf_SAV'!$B$6:$B$2005,$C19,'E8.a. KKAuf_SAV'!$D$6:$D$2005,$H19)</f>
        <v>0</v>
      </c>
      <c r="S19" s="980">
        <f>SUMIFS('E8.b. KKAuf_WAV'!$N$6:$N$405,'E8.b. KKAuf_WAV'!$B$6:$B$405,$C19,'E8.b. KKAuf_WAV'!$E$6:$E$405,H19)-SUMIFS('E8.b. KKAuf_WAV'!$N$6:$N$405,'E8.b. KKAuf_WAV'!$B$6:$B$405,$C19,'E8.b. KKAuf_WAV'!$C$6:$C$405,"Geschäfts- oder Firmenwert",'E8.b. KKAuf_WAV'!$D$6:$D$405,H19)</f>
        <v>0</v>
      </c>
      <c r="T19" s="974"/>
      <c r="U19" s="980">
        <f>SUMIFS('E8.a. KKAuf_SAV'!$W$6:$W$2005,'E8.a. KKAuf_SAV'!$B$6:$B$2005,$C19,'E8.a. KKAuf_SAV'!$D$6:$D$2005,H19)</f>
        <v>0</v>
      </c>
      <c r="V19" s="980">
        <f>SUMIFS('E8.b. KKAuf_WAV'!$M$6:$M$405,'E8.b. KKAuf_WAV'!$B$6:$B$405,$C19,'E8.b. KKAuf_WAV'!$E$6:$E$405,$H19,'E8.b. KKAuf_WAV'!$C$6:$C$405,"&lt;&gt;"&amp;"geleistete Anzahlungen auf immaterielle Vermögensgegenstände",'E8.b. KKAuf_WAV'!$C$6:$C$405,"&lt;&gt;"&amp;"geleistete Anzahlungen und Anlagen im Bau des Sachanlagevermögens",'E8.b. KKAuf_WAV'!$C$6:$C$405,"&lt;&gt;"&amp;"Geschäfts- oder Firmenwert")</f>
        <v>0</v>
      </c>
      <c r="W19" s="980"/>
      <c r="X19" s="980">
        <f>SUMIFS('E8.c. KKAuf_BKZ_NAB_IZ'!$K$6:$K$405,'E8.c. KKAuf_BKZ_NAB_IZ'!$B$6:$B$405,$C19,'E8.c. KKAuf_BKZ_NAB_IZ'!$C$6:$C$405,$H19)</f>
        <v>0</v>
      </c>
      <c r="Y19" s="980">
        <f>SUMIFS('E8.a. KKAuf_SAV'!$Y$6:$Y$2005,'E8.a. KKAuf_SAV'!$B$6:$B$2005,$C19,'E8.a. KKAuf_SAV'!$D$6:$D$2005,$H19)</f>
        <v>0</v>
      </c>
      <c r="Z19" s="980">
        <f>SUMIFS('E8.b. KKAuf_WAV'!$O$6:$O$405,'E8.b. KKAuf_WAV'!$B$6:$B$405,$C19,'E8.b. KKAuf_WAV'!$E$6:$E$405,$H19,'E8.b. KKAuf_WAV'!$C$6:$C$405,"&lt;&gt;"&amp;"geleistete Anzahlungen auf immaterielle Vermögensgegenstände",'E8.b. KKAuf_WAV'!$C$6:$C$405,"&lt;&gt;"&amp;"geleistete Anzahlungen und Anlagen im Bau des Sachanlagevermögens",'E8.b. KKAuf_WAV'!$C$6:$C$405,"&lt;&gt;"&amp;"Geschäfts- oder Firmenwert")</f>
        <v>0</v>
      </c>
      <c r="AA19" s="980"/>
      <c r="AB19" s="980">
        <f>SUMIFS('E8.c. KKAuf_BKZ_NAB_IZ'!$L$6:$L$405,'E8.c. KKAuf_BKZ_NAB_IZ'!$B$6:$B$405,$C19,'E8.c. KKAuf_BKZ_NAB_IZ'!$C$6:$C$405,$H19)</f>
        <v>0</v>
      </c>
      <c r="AC19" s="974"/>
      <c r="AD19" s="980">
        <f t="shared" si="8"/>
        <v>0</v>
      </c>
      <c r="AE19" s="984">
        <f>$AE$12</f>
        <v>5.0700000000000002E-2</v>
      </c>
      <c r="AF19" s="984">
        <f>$AF$12</f>
        <v>1.7100000000000001E-2</v>
      </c>
      <c r="AG19" s="984">
        <f>$AG$12</f>
        <v>3.0499999999999999E-2</v>
      </c>
      <c r="AH19" s="982">
        <f t="shared" si="11"/>
        <v>0</v>
      </c>
      <c r="AJ19" s="980"/>
      <c r="AK19" s="984">
        <f>$AK$12</f>
        <v>5.0700000000000002E-2</v>
      </c>
      <c r="AL19" s="984">
        <f>$AL$12</f>
        <v>1.7100000000000001E-2</v>
      </c>
      <c r="AM19" s="984">
        <f>$AM$12</f>
        <v>3.0499999999999999E-2</v>
      </c>
      <c r="AN19" s="982">
        <f t="shared" si="4"/>
        <v>0</v>
      </c>
    </row>
    <row r="20" spans="2:40" x14ac:dyDescent="0.2">
      <c r="B20" s="1447"/>
      <c r="C20" s="1002">
        <f t="shared" si="13"/>
        <v>0</v>
      </c>
      <c r="D20" s="1450"/>
      <c r="E20" s="1408"/>
      <c r="F20" s="1408"/>
      <c r="G20" s="990"/>
      <c r="H20" s="983">
        <v>2024</v>
      </c>
      <c r="I20" s="972"/>
      <c r="J20" s="803">
        <f t="shared" si="6"/>
        <v>0</v>
      </c>
      <c r="K20" s="804"/>
      <c r="L20" s="803">
        <f t="shared" si="7"/>
        <v>0</v>
      </c>
      <c r="M20" s="804"/>
      <c r="N20" s="803">
        <f t="shared" si="1"/>
        <v>0</v>
      </c>
      <c r="O20" s="804"/>
      <c r="P20" s="803">
        <f t="shared" si="12"/>
        <v>0</v>
      </c>
      <c r="Q20" s="760"/>
      <c r="R20" s="980">
        <f>SUMIFS('E8.a. KKAuf_SAV'!$X$6:$X$2005,'E8.a. KKAuf_SAV'!$B$6:$B$2005,$C20,'E8.a. KKAuf_SAV'!$D$6:$D$2005,$H20)</f>
        <v>0</v>
      </c>
      <c r="S20" s="980">
        <f>SUMIFS('E8.b. KKAuf_WAV'!$N$6:$N$405,'E8.b. KKAuf_WAV'!$B$6:$B$405,$C20,'E8.b. KKAuf_WAV'!$E$6:$E$405,H20)-SUMIFS('E8.b. KKAuf_WAV'!$N$6:$N$405,'E8.b. KKAuf_WAV'!$B$6:$B$405,$C20,'E8.b. KKAuf_WAV'!$C$6:$C$405,"Geschäfts- oder Firmenwert",'E8.b. KKAuf_WAV'!$D$6:$D$405,H20)</f>
        <v>0</v>
      </c>
      <c r="T20" s="974"/>
      <c r="U20" s="980">
        <f>SUMIFS('E8.a. KKAuf_SAV'!$W$6:$W$2005,'E8.a. KKAuf_SAV'!$B$6:$B$2005,$C20,'E8.a. KKAuf_SAV'!$D$6:$D$2005,H20)</f>
        <v>0</v>
      </c>
      <c r="V20" s="980">
        <f>SUMIFS('E8.b. KKAuf_WAV'!$M$6:$M$405,'E8.b. KKAuf_WAV'!$B$6:$B$405,$C20,'E8.b. KKAuf_WAV'!$E$6:$E$405,$H20,'E8.b. KKAuf_WAV'!$C$6:$C$405,"&lt;&gt;"&amp;"geleistete Anzahlungen auf immaterielle Vermögensgegenstände",'E8.b. KKAuf_WAV'!$C$6:$C$405,"&lt;&gt;"&amp;"geleistete Anzahlungen und Anlagen im Bau des Sachanlagevermögens",'E8.b. KKAuf_WAV'!$C$6:$C$405,"&lt;&gt;"&amp;"Geschäfts- oder Firmenwert")</f>
        <v>0</v>
      </c>
      <c r="W20" s="980">
        <f>SUMIFS('E8.b. KKAuf_WAV'!$M$6:$M$405,'E8.b. KKAuf_WAV'!$B$6:$B$405,$C20,'E8.b. KKAuf_WAV'!$E$6:$E$405,H20,'E8.b. KKAuf_WAV'!$C$6:$C$405,"geleistete Anzahlungen und Anlagen im Bau des Sachanlagevermögens")+ SUMIFS('E8.b. KKAuf_WAV'!$M$6:$M$405,'E8.b. KKAuf_WAV'!$B$6:$B$405,$C20,'E8.b. KKAuf_WAV'!$E$6:$E$405,H20,'E8.b. KKAuf_WAV'!$C$6:$C$405,"geleistete Anzahlungen auf immaterielle Vermögensgegenstände")</f>
        <v>0</v>
      </c>
      <c r="X20" s="980">
        <f>SUMIFS('E8.c. KKAuf_BKZ_NAB_IZ'!$K$6:$K$405,'E8.c. KKAuf_BKZ_NAB_IZ'!$B$6:$B$405,$C20,'E8.c. KKAuf_BKZ_NAB_IZ'!$C$6:$C$405,$H20)</f>
        <v>0</v>
      </c>
      <c r="Y20" s="980">
        <f>SUMIFS('E8.a. KKAuf_SAV'!$Y$6:$Y$2005,'E8.a. KKAuf_SAV'!$B$6:$B$2005,$C20,'E8.a. KKAuf_SAV'!$D$6:$D$2005,$H20)</f>
        <v>0</v>
      </c>
      <c r="Z20" s="980">
        <f>SUMIFS('E8.b. KKAuf_WAV'!$O$6:$O$405,'E8.b. KKAuf_WAV'!$B$6:$B$405,$C20,'E8.b. KKAuf_WAV'!$E$6:$E$405,$H20,'E8.b. KKAuf_WAV'!$C$6:$C$405,"&lt;&gt;"&amp;"geleistete Anzahlungen auf immaterielle Vermögensgegenstände",'E8.b. KKAuf_WAV'!$C$6:$C$405,"&lt;&gt;"&amp;"geleistete Anzahlungen und Anlagen im Bau des Sachanlagevermögens",'E8.b. KKAuf_WAV'!$C$6:$C$405,"&lt;&gt;"&amp;"Geschäfts- oder Firmenwert")</f>
        <v>0</v>
      </c>
      <c r="AA20" s="980">
        <f>SUMIFS('E8.b. KKAuf_WAV'!$O$6:$O$405,'E8.b. KKAuf_WAV'!$B$6:$B$405,$C20,'E8.b. KKAuf_WAV'!$E$6:$E$405,H20,'E8.b. KKAuf_WAV'!$C$6:$C$405,"geleistete Anzahlungen und Anlagen im Bau des Sachanlagevermögens")+ SUMIFS('E8.b. KKAuf_WAV'!$O$6:$O$405,'E8.b. KKAuf_WAV'!$B$6:$B$405,$C20,'E8.b. KKAuf_WAV'!$E$6:$E$405,H20,'E8.b. KKAuf_WAV'!$C$6:$C$405,"geleistete Anzahlungen auf immaterielle Vermögensgegenstände")</f>
        <v>0</v>
      </c>
      <c r="AB20" s="980">
        <f>SUMIFS('E8.c. KKAuf_BKZ_NAB_IZ'!$L$6:$L$405,'E8.c. KKAuf_BKZ_NAB_IZ'!$B$6:$B$405,$C20,'E8.c. KKAuf_BKZ_NAB_IZ'!$C$6:$C$405,$H20)</f>
        <v>0</v>
      </c>
      <c r="AC20" s="974"/>
      <c r="AD20" s="980">
        <f t="shared" si="8"/>
        <v>0</v>
      </c>
      <c r="AE20" s="984">
        <f>$AE$13</f>
        <v>6.93E-2</v>
      </c>
      <c r="AF20" s="984">
        <f>$AF$13</f>
        <v>3.8699999999999998E-2</v>
      </c>
      <c r="AG20" s="984">
        <f>$AG$13</f>
        <v>5.0900000000000001E-2</v>
      </c>
      <c r="AH20" s="982">
        <f t="shared" si="11"/>
        <v>0</v>
      </c>
      <c r="AJ20" s="980">
        <f t="shared" si="3"/>
        <v>0</v>
      </c>
      <c r="AK20" s="984">
        <f>$AK$13</f>
        <v>7.0099999999999996E-2</v>
      </c>
      <c r="AL20" s="984">
        <f>$AL$13</f>
        <v>3.6600000000000001E-2</v>
      </c>
      <c r="AM20" s="984">
        <f>$AM$13</f>
        <v>0.05</v>
      </c>
      <c r="AN20" s="982">
        <f t="shared" si="4"/>
        <v>0</v>
      </c>
    </row>
    <row r="21" spans="2:40" ht="15" thickBot="1" x14ac:dyDescent="0.25">
      <c r="B21" s="1447"/>
      <c r="C21" s="1002">
        <f t="shared" si="13"/>
        <v>0</v>
      </c>
      <c r="D21" s="1450"/>
      <c r="E21" s="1408"/>
      <c r="F21" s="1408"/>
      <c r="G21" s="990"/>
      <c r="H21" s="983">
        <v>2025</v>
      </c>
      <c r="I21" s="972"/>
      <c r="J21" s="803">
        <f t="shared" si="6"/>
        <v>0</v>
      </c>
      <c r="K21" s="804"/>
      <c r="L21" s="803">
        <f t="shared" si="7"/>
        <v>0</v>
      </c>
      <c r="M21" s="804"/>
      <c r="N21" s="803">
        <f t="shared" si="1"/>
        <v>0</v>
      </c>
      <c r="O21" s="804"/>
      <c r="P21" s="803">
        <f t="shared" si="12"/>
        <v>0</v>
      </c>
      <c r="Q21" s="760"/>
      <c r="R21" s="980">
        <f>SUMIFS('E8.a. KKAuf_SAV'!$X$6:$X$2005,'E8.a. KKAuf_SAV'!$B$6:$B$2005,$C21,'E8.a. KKAuf_SAV'!$D$6:$D$2005,$H21)</f>
        <v>0</v>
      </c>
      <c r="S21" s="980">
        <f>SUMIFS('E8.b. KKAuf_WAV'!$N$6:$N$405,'E8.b. KKAuf_WAV'!$B$6:$B$405,$C21,'E8.b. KKAuf_WAV'!$E$6:$E$405,H21)-SUMIFS('E8.b. KKAuf_WAV'!$N$6:$N$405,'E8.b. KKAuf_WAV'!$B$6:$B$405,$C21,'E8.b. KKAuf_WAV'!$C$6:$C$405,"Geschäfts- oder Firmenwert",'E8.b. KKAuf_WAV'!$D$6:$D$405,H21)</f>
        <v>0</v>
      </c>
      <c r="T21" s="974"/>
      <c r="U21" s="980">
        <f>SUMIFS('E8.a. KKAuf_SAV'!$W$6:$W$2005,'E8.a. KKAuf_SAV'!$B$6:$B$2005,$C21,'E8.a. KKAuf_SAV'!$D$6:$D$2005,H21)</f>
        <v>0</v>
      </c>
      <c r="V21" s="980">
        <f>SUMIFS('E8.b. KKAuf_WAV'!$M$6:$M$405,'E8.b. KKAuf_WAV'!$B$6:$B$405,$C21,'E8.b. KKAuf_WAV'!$E$6:$E$405,$H21,'E8.b. KKAuf_WAV'!$C$6:$C$405,"&lt;&gt;"&amp;"geleistete Anzahlungen auf immaterielle Vermögensgegenstände",'E8.b. KKAuf_WAV'!$C$6:$C$405,"&lt;&gt;"&amp;"geleistete Anzahlungen und Anlagen im Bau des Sachanlagevermögens",'E8.b. KKAuf_WAV'!$C$6:$C$405,"&lt;&gt;"&amp;"Geschäfts- oder Firmenwert")</f>
        <v>0</v>
      </c>
      <c r="W21" s="980">
        <f>SUMIFS('E8.b. KKAuf_WAV'!$M$6:$M$405,'E8.b. KKAuf_WAV'!$B$6:$B$405,$C21,'E8.b. KKAuf_WAV'!$E$6:$E$405,H21,'E8.b. KKAuf_WAV'!$C$6:$C$405,"geleistete Anzahlungen und Anlagen im Bau des Sachanlagevermögens")+ SUMIFS('E8.b. KKAuf_WAV'!$M$6:$M$405,'E8.b. KKAuf_WAV'!$B$6:$B$405,$C21,'E8.b. KKAuf_WAV'!$E$6:$E$405,H21,'E8.b. KKAuf_WAV'!$C$6:$C$405,"geleistete Anzahlungen auf immaterielle Vermögensgegenstände")</f>
        <v>0</v>
      </c>
      <c r="X21" s="980">
        <f>SUMIFS('E8.c. KKAuf_BKZ_NAB_IZ'!$K$6:$K$405,'E8.c. KKAuf_BKZ_NAB_IZ'!$B$6:$B$405,$C21,'E8.c. KKAuf_BKZ_NAB_IZ'!$C$6:$C$405,$H21)</f>
        <v>0</v>
      </c>
      <c r="Y21" s="980">
        <f>SUMIFS('E8.a. KKAuf_SAV'!$Y$6:$Y$2005,'E8.a. KKAuf_SAV'!$B$6:$B$2005,$C21,'E8.a. KKAuf_SAV'!$D$6:$D$2005,$H21)</f>
        <v>0</v>
      </c>
      <c r="Z21" s="980">
        <f>SUMIFS('E8.b. KKAuf_WAV'!$O$6:$O$405,'E8.b. KKAuf_WAV'!$B$6:$B$405,$C21,'E8.b. KKAuf_WAV'!$E$6:$E$405,$H21,'E8.b. KKAuf_WAV'!$C$6:$C$405,"&lt;&gt;"&amp;"geleistete Anzahlungen auf immaterielle Vermögensgegenstände",'E8.b. KKAuf_WAV'!$C$6:$C$405,"&lt;&gt;"&amp;"geleistete Anzahlungen und Anlagen im Bau des Sachanlagevermögens",'E8.b. KKAuf_WAV'!$C$6:$C$405,"&lt;&gt;"&amp;"Geschäfts- oder Firmenwert")</f>
        <v>0</v>
      </c>
      <c r="AA21" s="980">
        <f>SUMIFS('E8.b. KKAuf_WAV'!$O$6:$O$405,'E8.b. KKAuf_WAV'!$B$6:$B$405,$C21,'E8.b. KKAuf_WAV'!$E$6:$E$405,H21,'E8.b. KKAuf_WAV'!$C$6:$C$405,"geleistete Anzahlungen und Anlagen im Bau des Sachanlagevermögens")+ SUMIFS('E8.b. KKAuf_WAV'!$O$6:$O$405,'E8.b. KKAuf_WAV'!$B$6:$B$405,$C21,'E8.b. KKAuf_WAV'!$E$6:$E$405,H21,'E8.b. KKAuf_WAV'!$C$6:$C$405,"geleistete Anzahlungen auf immaterielle Vermögensgegenstände")</f>
        <v>0</v>
      </c>
      <c r="AB21" s="980">
        <f>SUMIFS('E8.c. KKAuf_BKZ_NAB_IZ'!$L$6:$L$405,'E8.c. KKAuf_BKZ_NAB_IZ'!$B$6:$B$405,$C21,'E8.c. KKAuf_BKZ_NAB_IZ'!$C$6:$C$405,$H21)</f>
        <v>0</v>
      </c>
      <c r="AC21" s="974"/>
      <c r="AD21" s="980">
        <f t="shared" si="8"/>
        <v>0</v>
      </c>
      <c r="AE21" s="984">
        <f>$AE$14</f>
        <v>7.0099999999999996E-2</v>
      </c>
      <c r="AF21" s="984">
        <f>$AF$14</f>
        <v>3.6600000000000001E-2</v>
      </c>
      <c r="AG21" s="984">
        <f>$AG$14</f>
        <v>0.05</v>
      </c>
      <c r="AH21" s="982">
        <f t="shared" si="11"/>
        <v>0</v>
      </c>
      <c r="AJ21" s="980">
        <f t="shared" si="3"/>
        <v>0</v>
      </c>
      <c r="AK21" s="984">
        <f>$AK$14</f>
        <v>7.0099999999999996E-2</v>
      </c>
      <c r="AL21" s="984">
        <f>$AL$14</f>
        <v>3.6600000000000001E-2</v>
      </c>
      <c r="AM21" s="984">
        <f>$AM$14</f>
        <v>0.05</v>
      </c>
      <c r="AN21" s="982">
        <f t="shared" si="4"/>
        <v>0</v>
      </c>
    </row>
    <row r="22" spans="2:40" ht="15" hidden="1" thickBot="1" x14ac:dyDescent="0.25">
      <c r="B22" s="1447"/>
      <c r="C22" s="1002">
        <f t="shared" si="13"/>
        <v>0</v>
      </c>
      <c r="D22" s="1450"/>
      <c r="E22" s="1408"/>
      <c r="F22" s="1408"/>
      <c r="G22" s="990"/>
      <c r="H22" s="983">
        <v>2026</v>
      </c>
      <c r="I22" s="972"/>
      <c r="J22" s="803">
        <f t="shared" si="6"/>
        <v>0</v>
      </c>
      <c r="K22" s="804"/>
      <c r="L22" s="803">
        <f t="shared" si="7"/>
        <v>0</v>
      </c>
      <c r="M22" s="804"/>
      <c r="N22" s="803">
        <f t="shared" si="1"/>
        <v>0</v>
      </c>
      <c r="O22" s="804"/>
      <c r="P22" s="803">
        <f t="shared" si="12"/>
        <v>0</v>
      </c>
      <c r="Q22" s="760"/>
      <c r="R22" s="980">
        <f>SUMIFS('E8.a. KKAuf_SAV'!$X$6:$X$2005,'E8.a. KKAuf_SAV'!$B$6:$B$2005,$C22,'E8.a. KKAuf_SAV'!$D$6:$D$2005,$H22)</f>
        <v>0</v>
      </c>
      <c r="S22" s="980">
        <f>SUMIFS('E8.b. KKAuf_WAV'!$N$6:$N$405,'E8.b. KKAuf_WAV'!$B$6:$B$405,$C22,'E8.b. KKAuf_WAV'!$E$6:$E$405,H22)-SUMIFS('E8.b. KKAuf_WAV'!$N$6:$N$405,'E8.b. KKAuf_WAV'!$B$6:$B$405,$C22,'E8.b. KKAuf_WAV'!$C$6:$C$405,"Geschäfts- oder Firmenwert",'E8.b. KKAuf_WAV'!$D$6:$D$405,H22)</f>
        <v>0</v>
      </c>
      <c r="T22" s="974"/>
      <c r="U22" s="980">
        <f>SUMIFS('E8.a. KKAuf_SAV'!$W$6:$W$2005,'E8.a. KKAuf_SAV'!$B$6:$B$2005,$C22,'E8.a. KKAuf_SAV'!$D$6:$D$2005,H22)</f>
        <v>0</v>
      </c>
      <c r="V22" s="980">
        <f>SUMIFS('E8.b. KKAuf_WAV'!$M$6:$M$405,'E8.b. KKAuf_WAV'!$B$6:$B$405,$C22,'E8.b. KKAuf_WAV'!$E$6:$E$405,$H22,'E8.b. KKAuf_WAV'!$C$6:$C$405,"&lt;&gt;"&amp;"geleistete Anzahlungen auf immaterielle Vermögensgegenstände",'E8.b. KKAuf_WAV'!$C$6:$C$405,"&lt;&gt;"&amp;"geleistete Anzahlungen und Anlagen im Bau des Sachanlagevermögens",'E8.b. KKAuf_WAV'!$C$6:$C$405,"&lt;&gt;"&amp;"Geschäfts- oder Firmenwert")</f>
        <v>0</v>
      </c>
      <c r="W22" s="980">
        <f>SUMIFS('E8.b. KKAuf_WAV'!$M$6:$M$405,'E8.b. KKAuf_WAV'!$B$6:$B$405,$C22,'E8.b. KKAuf_WAV'!$E$6:$E$405,H22,'E8.b. KKAuf_WAV'!$C$6:$C$405,"geleistete Anzahlungen und Anlagen im Bau des Sachanlagevermögens")+ SUMIFS('E8.b. KKAuf_WAV'!$M$6:$M$405,'E8.b. KKAuf_WAV'!$B$6:$B$405,$C22,'E8.b. KKAuf_WAV'!$E$6:$E$405,H22,'E8.b. KKAuf_WAV'!$C$6:$C$405,"geleistete Anzahlungen auf immaterielle Vermögensgegenstände")</f>
        <v>0</v>
      </c>
      <c r="X22" s="980">
        <f>SUMIFS('E8.c. KKAuf_BKZ_NAB_IZ'!$K$6:$K$405,'E8.c. KKAuf_BKZ_NAB_IZ'!$B$6:$B$405,$C22,'E8.c. KKAuf_BKZ_NAB_IZ'!$C$6:$C$405,$H22)</f>
        <v>0</v>
      </c>
      <c r="Y22" s="980">
        <f>SUMIFS('E8.a. KKAuf_SAV'!$Y$6:$Y$2005,'E8.a. KKAuf_SAV'!$B$6:$B$2005,$C22,'E8.a. KKAuf_SAV'!$D$6:$D$2005,$H22)</f>
        <v>0</v>
      </c>
      <c r="Z22" s="980">
        <f>SUMIFS('E8.b. KKAuf_WAV'!$O$6:$O$405,'E8.b. KKAuf_WAV'!$B$6:$B$405,$C22,'E8.b. KKAuf_WAV'!$E$6:$E$405,$H22,'E8.b. KKAuf_WAV'!$C$6:$C$405,"&lt;&gt;"&amp;"geleistete Anzahlungen auf immaterielle Vermögensgegenstände",'E8.b. KKAuf_WAV'!$C$6:$C$405,"&lt;&gt;"&amp;"geleistete Anzahlungen und Anlagen im Bau des Sachanlagevermögens",'E8.b. KKAuf_WAV'!$C$6:$C$405,"&lt;&gt;"&amp;"Geschäfts- oder Firmenwert")</f>
        <v>0</v>
      </c>
      <c r="AA22" s="980">
        <f>SUMIFS('E8.b. KKAuf_WAV'!$O$6:$O$405,'E8.b. KKAuf_WAV'!$B$6:$B$405,$C22,'E8.b. KKAuf_WAV'!$E$6:$E$405,H22,'E8.b. KKAuf_WAV'!$C$6:$C$405,"geleistete Anzahlungen und Anlagen im Bau des Sachanlagevermögens")+ SUMIFS('E8.b. KKAuf_WAV'!$O$6:$O$405,'E8.b. KKAuf_WAV'!$B$6:$B$405,$C22,'E8.b. KKAuf_WAV'!$E$6:$E$405,H22,'E8.b. KKAuf_WAV'!$C$6:$C$405,"geleistete Anzahlungen auf immaterielle Vermögensgegenstände")</f>
        <v>0</v>
      </c>
      <c r="AB22" s="980">
        <f>SUMIFS('E8.c. KKAuf_BKZ_NAB_IZ'!$L$6:$L$405,'E8.c. KKAuf_BKZ_NAB_IZ'!$B$6:$B$405,$C22,'E8.c. KKAuf_BKZ_NAB_IZ'!$C$6:$C$405,$H22)</f>
        <v>0</v>
      </c>
      <c r="AC22" s="974"/>
      <c r="AD22" s="980">
        <f t="shared" si="8"/>
        <v>0</v>
      </c>
      <c r="AE22" s="984">
        <f>$AE$15</f>
        <v>0</v>
      </c>
      <c r="AF22" s="984">
        <f>$AF$15</f>
        <v>0</v>
      </c>
      <c r="AG22" s="984">
        <f>$AG$15</f>
        <v>0</v>
      </c>
      <c r="AH22" s="982">
        <f t="shared" si="11"/>
        <v>0</v>
      </c>
      <c r="AJ22" s="980">
        <f t="shared" si="3"/>
        <v>0</v>
      </c>
      <c r="AK22" s="984">
        <f>$AK$15</f>
        <v>0</v>
      </c>
      <c r="AL22" s="984">
        <f>$AL$15</f>
        <v>0</v>
      </c>
      <c r="AM22" s="984">
        <f>$AM$15</f>
        <v>0</v>
      </c>
      <c r="AN22" s="982">
        <f t="shared" si="4"/>
        <v>0</v>
      </c>
    </row>
    <row r="23" spans="2:40" ht="15" hidden="1" thickBot="1" x14ac:dyDescent="0.25">
      <c r="B23" s="1447"/>
      <c r="C23" s="1002">
        <f t="shared" si="13"/>
        <v>0</v>
      </c>
      <c r="D23" s="1450"/>
      <c r="E23" s="1408"/>
      <c r="F23" s="1408"/>
      <c r="G23" s="990"/>
      <c r="H23" s="983">
        <v>2027</v>
      </c>
      <c r="I23" s="972"/>
      <c r="J23" s="803">
        <f t="shared" si="6"/>
        <v>0</v>
      </c>
      <c r="K23" s="804"/>
      <c r="L23" s="803">
        <f t="shared" si="7"/>
        <v>0</v>
      </c>
      <c r="M23" s="804"/>
      <c r="N23" s="803">
        <f t="shared" si="1"/>
        <v>0</v>
      </c>
      <c r="O23" s="804"/>
      <c r="P23" s="803">
        <f t="shared" si="12"/>
        <v>0</v>
      </c>
      <c r="Q23" s="760"/>
      <c r="R23" s="980">
        <f>SUMIFS('E8.a. KKAuf_SAV'!$X$6:$X$2005,'E8.a. KKAuf_SAV'!$B$6:$B$2005,$C23,'E8.a. KKAuf_SAV'!$D$6:$D$2005,$H23)</f>
        <v>0</v>
      </c>
      <c r="S23" s="980">
        <f>SUMIFS('E8.b. KKAuf_WAV'!$N$6:$N$405,'E8.b. KKAuf_WAV'!$B$6:$B$405,$C23,'E8.b. KKAuf_WAV'!$E$6:$E$405,H23)-SUMIFS('E8.b. KKAuf_WAV'!$N$6:$N$405,'E8.b. KKAuf_WAV'!$B$6:$B$405,$C23,'E8.b. KKAuf_WAV'!$C$6:$C$405,"Geschäfts- oder Firmenwert",'E8.b. KKAuf_WAV'!$D$6:$D$405,H23)</f>
        <v>0</v>
      </c>
      <c r="T23" s="974"/>
      <c r="U23" s="980">
        <f>SUMIFS('E8.a. KKAuf_SAV'!$W$6:$W$2005,'E8.a. KKAuf_SAV'!$B$6:$B$2005,$C23,'E8.a. KKAuf_SAV'!$D$6:$D$2005,H23)</f>
        <v>0</v>
      </c>
      <c r="V23" s="980">
        <f>SUMIFS('E8.b. KKAuf_WAV'!$M$6:$M$405,'E8.b. KKAuf_WAV'!$B$6:$B$405,$C23,'E8.b. KKAuf_WAV'!$E$6:$E$405,$H23,'E8.b. KKAuf_WAV'!$C$6:$C$405,"&lt;&gt;"&amp;"geleistete Anzahlungen auf immaterielle Vermögensgegenstände",'E8.b. KKAuf_WAV'!$C$6:$C$405,"&lt;&gt;"&amp;"geleistete Anzahlungen und Anlagen im Bau des Sachanlagevermögens",'E8.b. KKAuf_WAV'!$C$6:$C$405,"&lt;&gt;"&amp;"Geschäfts- oder Firmenwert")</f>
        <v>0</v>
      </c>
      <c r="W23" s="980">
        <f>SUMIFS('E8.b. KKAuf_WAV'!$M$6:$M$405,'E8.b. KKAuf_WAV'!$B$6:$B$405,$C23,'E8.b. KKAuf_WAV'!$E$6:$E$405,H23,'E8.b. KKAuf_WAV'!$C$6:$C$405,"geleistete Anzahlungen und Anlagen im Bau des Sachanlagevermögens")+ SUMIFS('E8.b. KKAuf_WAV'!$M$6:$M$405,'E8.b. KKAuf_WAV'!$B$6:$B$405,$C23,'E8.b. KKAuf_WAV'!$E$6:$E$405,H23,'E8.b. KKAuf_WAV'!$C$6:$C$405,"geleistete Anzahlungen auf immaterielle Vermögensgegenstände")</f>
        <v>0</v>
      </c>
      <c r="X23" s="980">
        <f>SUMIFS('E8.c. KKAuf_BKZ_NAB_IZ'!$K$6:$K$405,'E8.c. KKAuf_BKZ_NAB_IZ'!$B$6:$B$405,$C23,'E8.c. KKAuf_BKZ_NAB_IZ'!$C$6:$C$405,$H23)</f>
        <v>0</v>
      </c>
      <c r="Y23" s="980">
        <f>SUMIFS('E8.a. KKAuf_SAV'!$Y$6:$Y$2005,'E8.a. KKAuf_SAV'!$B$6:$B$2005,$C23,'E8.a. KKAuf_SAV'!$D$6:$D$2005,$H23)</f>
        <v>0</v>
      </c>
      <c r="Z23" s="980">
        <f>SUMIFS('E8.b. KKAuf_WAV'!$O$6:$O$405,'E8.b. KKAuf_WAV'!$B$6:$B$405,$C23,'E8.b. KKAuf_WAV'!$E$6:$E$405,$H23,'E8.b. KKAuf_WAV'!$C$6:$C$405,"&lt;&gt;"&amp;"geleistete Anzahlungen auf immaterielle Vermögensgegenstände",'E8.b. KKAuf_WAV'!$C$6:$C$405,"&lt;&gt;"&amp;"geleistete Anzahlungen und Anlagen im Bau des Sachanlagevermögens",'E8.b. KKAuf_WAV'!$C$6:$C$405,"&lt;&gt;"&amp;"Geschäfts- oder Firmenwert")</f>
        <v>0</v>
      </c>
      <c r="AA23" s="980">
        <f>SUMIFS('E8.b. KKAuf_WAV'!$O$6:$O$405,'E8.b. KKAuf_WAV'!$B$6:$B$405,$C23,'E8.b. KKAuf_WAV'!$E$6:$E$405,H23,'E8.b. KKAuf_WAV'!$C$6:$C$405,"geleistete Anzahlungen und Anlagen im Bau des Sachanlagevermögens")+ SUMIFS('E8.b. KKAuf_WAV'!$O$6:$O$405,'E8.b. KKAuf_WAV'!$B$6:$B$405,$C23,'E8.b. KKAuf_WAV'!$E$6:$E$405,H23,'E8.b. KKAuf_WAV'!$C$6:$C$405,"geleistete Anzahlungen auf immaterielle Vermögensgegenstände")</f>
        <v>0</v>
      </c>
      <c r="AB23" s="980">
        <f>SUMIFS('E8.c. KKAuf_BKZ_NAB_IZ'!$L$6:$L$405,'E8.c. KKAuf_BKZ_NAB_IZ'!$B$6:$B$405,$C23,'E8.c. KKAuf_BKZ_NAB_IZ'!$C$6:$C$405,$H23)</f>
        <v>0</v>
      </c>
      <c r="AC23" s="974"/>
      <c r="AD23" s="980">
        <f t="shared" si="8"/>
        <v>0</v>
      </c>
      <c r="AE23" s="984">
        <f>$AE$16</f>
        <v>0</v>
      </c>
      <c r="AF23" s="984">
        <f>$AF$16</f>
        <v>0</v>
      </c>
      <c r="AG23" s="984">
        <f>$AG$16</f>
        <v>0</v>
      </c>
      <c r="AH23" s="982">
        <f t="shared" si="11"/>
        <v>0</v>
      </c>
      <c r="AJ23" s="980">
        <f t="shared" si="3"/>
        <v>0</v>
      </c>
      <c r="AK23" s="984">
        <f>$AK$16</f>
        <v>0</v>
      </c>
      <c r="AL23" s="984">
        <f>$AL$16</f>
        <v>0</v>
      </c>
      <c r="AM23" s="984">
        <f>$AM$16</f>
        <v>0</v>
      </c>
      <c r="AN23" s="982">
        <f t="shared" si="4"/>
        <v>0</v>
      </c>
    </row>
    <row r="24" spans="2:40" ht="15" hidden="1" thickBot="1" x14ac:dyDescent="0.25">
      <c r="B24" s="1448"/>
      <c r="C24" s="1004">
        <f t="shared" si="13"/>
        <v>0</v>
      </c>
      <c r="D24" s="1451"/>
      <c r="E24" s="1409"/>
      <c r="F24" s="1409"/>
      <c r="G24" s="970"/>
      <c r="H24" s="986">
        <v>2028</v>
      </c>
      <c r="I24" s="972"/>
      <c r="J24" s="815">
        <f t="shared" si="6"/>
        <v>0</v>
      </c>
      <c r="K24" s="804"/>
      <c r="L24" s="814">
        <f t="shared" si="7"/>
        <v>0</v>
      </c>
      <c r="M24" s="804"/>
      <c r="N24" s="814">
        <f t="shared" si="1"/>
        <v>0</v>
      </c>
      <c r="O24" s="804"/>
      <c r="P24" s="814">
        <f t="shared" si="12"/>
        <v>0</v>
      </c>
      <c r="Q24" s="760"/>
      <c r="R24" s="987">
        <f>SUMIFS('E8.a. KKAuf_SAV'!$X$6:$X$2005,'E8.a. KKAuf_SAV'!$B$6:$B$2005,$C24,'E8.a. KKAuf_SAV'!$D$6:$D$2005,$H24)</f>
        <v>0</v>
      </c>
      <c r="S24" s="987">
        <f>SUMIFS('E8.b. KKAuf_WAV'!$N$6:$N$405,'E8.b. KKAuf_WAV'!$B$6:$B$405,$C24,'E8.b. KKAuf_WAV'!$E$6:$E$405,H24)-SUMIFS('E8.b. KKAuf_WAV'!$N$6:$N$405,'E8.b. KKAuf_WAV'!$B$6:$B$405,$C24,'E8.b. KKAuf_WAV'!$C$6:$C$405,"Geschäfts- oder Firmenwert",'E8.b. KKAuf_WAV'!$D$6:$D$405,H24)</f>
        <v>0</v>
      </c>
      <c r="T24" s="974"/>
      <c r="U24" s="987">
        <f>SUMIFS('E8.a. KKAuf_SAV'!$W$6:$W$2005,'E8.a. KKAuf_SAV'!$B$6:$B$2005,$C24,'E8.a. KKAuf_SAV'!$D$6:$D$2005,H24)</f>
        <v>0</v>
      </c>
      <c r="V24" s="987">
        <f>SUMIFS('E8.b. KKAuf_WAV'!$M$6:$M$405,'E8.b. KKAuf_WAV'!$B$6:$B$405,$C24,'E8.b. KKAuf_WAV'!$E$6:$E$405,$H24,'E8.b. KKAuf_WAV'!$C$6:$C$405,"&lt;&gt;"&amp;"geleistete Anzahlungen auf immaterielle Vermögensgegenstände",'E8.b. KKAuf_WAV'!$C$6:$C$405,"&lt;&gt;"&amp;"geleistete Anzahlungen und Anlagen im Bau des Sachanlagevermögens",'E8.b. KKAuf_WAV'!$C$6:$C$405,"&lt;&gt;"&amp;"Geschäfts- oder Firmenwert")</f>
        <v>0</v>
      </c>
      <c r="W24" s="987">
        <f>SUMIFS('E8.b. KKAuf_WAV'!$M$6:$M$405,'E8.b. KKAuf_WAV'!$B$6:$B$405,$C24,'E8.b. KKAuf_WAV'!$E$6:$E$405,H24,'E8.b. KKAuf_WAV'!$C$6:$C$405,"geleistete Anzahlungen und Anlagen im Bau des Sachanlagevermögens")+ SUMIFS('E8.b. KKAuf_WAV'!$M$6:$M$405,'E8.b. KKAuf_WAV'!$B$6:$B$405,$C24,'E8.b. KKAuf_WAV'!$E$6:$E$405,H24,'E8.b. KKAuf_WAV'!$C$6:$C$405,"geleistete Anzahlungen auf immaterielle Vermögensgegenstände")</f>
        <v>0</v>
      </c>
      <c r="X24" s="987">
        <f>SUMIFS('E8.c. KKAuf_BKZ_NAB_IZ'!$K$6:$K$405,'E8.c. KKAuf_BKZ_NAB_IZ'!$B$6:$B$405,$C24,'E8.c. KKAuf_BKZ_NAB_IZ'!$C$6:$C$405,$H24)</f>
        <v>0</v>
      </c>
      <c r="Y24" s="987">
        <f>SUMIFS('E8.a. KKAuf_SAV'!$Y$6:$Y$2005,'E8.a. KKAuf_SAV'!$B$6:$B$2005,$C24,'E8.a. KKAuf_SAV'!$D$6:$D$2005,$H24)</f>
        <v>0</v>
      </c>
      <c r="Z24" s="987">
        <f>SUMIFS('E8.b. KKAuf_WAV'!$O$6:$O$405,'E8.b. KKAuf_WAV'!$B$6:$B$405,$C24,'E8.b. KKAuf_WAV'!$E$6:$E$405,$H24,'E8.b. KKAuf_WAV'!$C$6:$C$405,"&lt;&gt;"&amp;"geleistete Anzahlungen auf immaterielle Vermögensgegenstände",'E8.b. KKAuf_WAV'!$C$6:$C$405,"&lt;&gt;"&amp;"geleistete Anzahlungen und Anlagen im Bau des Sachanlagevermögens",'E8.b. KKAuf_WAV'!$C$6:$C$405,"&lt;&gt;"&amp;"Geschäfts- oder Firmenwert")</f>
        <v>0</v>
      </c>
      <c r="AA24" s="987">
        <f>SUMIFS('E8.b. KKAuf_WAV'!$O$6:$O$405,'E8.b. KKAuf_WAV'!$B$6:$B$405,$C24,'E8.b. KKAuf_WAV'!$E$6:$E$405,H24,'E8.b. KKAuf_WAV'!$C$6:$C$405,"geleistete Anzahlungen und Anlagen im Bau des Sachanlagevermögens")+ SUMIFS('E8.b. KKAuf_WAV'!$O$6:$O$405,'E8.b. KKAuf_WAV'!$B$6:$B$405,$C24,'E8.b. KKAuf_WAV'!$E$6:$E$405,H24,'E8.b. KKAuf_WAV'!$C$6:$C$405,"geleistete Anzahlungen auf immaterielle Vermögensgegenstände")</f>
        <v>0</v>
      </c>
      <c r="AB24" s="987">
        <f>SUMIFS('E8.c. KKAuf_BKZ_NAB_IZ'!$L$6:$L$405,'E8.c. KKAuf_BKZ_NAB_IZ'!$B$6:$B$405,$C24,'E8.c. KKAuf_BKZ_NAB_IZ'!$C$6:$C$405,$H24)</f>
        <v>0</v>
      </c>
      <c r="AC24" s="974"/>
      <c r="AD24" s="987">
        <f t="shared" si="8"/>
        <v>0</v>
      </c>
      <c r="AE24" s="988">
        <f>$AE$17</f>
        <v>0</v>
      </c>
      <c r="AF24" s="988">
        <f>$AF$17</f>
        <v>0</v>
      </c>
      <c r="AG24" s="988">
        <f>$AG$17</f>
        <v>0</v>
      </c>
      <c r="AH24" s="989">
        <f t="shared" si="11"/>
        <v>0</v>
      </c>
      <c r="AJ24" s="987">
        <f t="shared" si="3"/>
        <v>0</v>
      </c>
      <c r="AK24" s="988">
        <f>$AK$17</f>
        <v>0</v>
      </c>
      <c r="AL24" s="988">
        <f>$AL$17</f>
        <v>0</v>
      </c>
      <c r="AM24" s="988">
        <f>$AM$17</f>
        <v>0</v>
      </c>
      <c r="AN24" s="989">
        <f t="shared" si="4"/>
        <v>0</v>
      </c>
    </row>
    <row r="25" spans="2:40" ht="14.25" customHeight="1" x14ac:dyDescent="0.2">
      <c r="B25" s="1446"/>
      <c r="C25" s="1001">
        <f>B$25</f>
        <v>0</v>
      </c>
      <c r="D25" s="1449"/>
      <c r="E25" s="1407"/>
      <c r="F25" s="1410"/>
      <c r="G25" s="990"/>
      <c r="H25" s="991">
        <v>2022</v>
      </c>
      <c r="I25" s="972"/>
      <c r="J25" s="813">
        <f t="shared" si="6"/>
        <v>0</v>
      </c>
      <c r="K25" s="804"/>
      <c r="L25" s="813">
        <f t="shared" si="7"/>
        <v>0</v>
      </c>
      <c r="M25" s="804"/>
      <c r="N25" s="813">
        <f t="shared" si="1"/>
        <v>0</v>
      </c>
      <c r="O25" s="804"/>
      <c r="P25" s="813">
        <f t="shared" ref="P25:P31" si="14">IFERROR((AJ25*AK25+AD25*AE25)*0.4*0.035*$F$25,0)</f>
        <v>0</v>
      </c>
      <c r="Q25" s="760"/>
      <c r="R25" s="992">
        <f>SUMIFS('E8.a. KKAuf_SAV'!$X$6:$X$2005,'E8.a. KKAuf_SAV'!$B$6:$B$2005,$C25,'E8.a. KKAuf_SAV'!$D$6:$D$2005,$H25)</f>
        <v>0</v>
      </c>
      <c r="S25" s="992">
        <f>SUMIFS('E8.b. KKAuf_WAV'!$N$6:$N$405,'E8.b. KKAuf_WAV'!$B$6:$B$405,$C25,'E8.b. KKAuf_WAV'!$E$6:$E$405,H25)-SUMIFS('E8.b. KKAuf_WAV'!$N$6:$N$405,'E8.b. KKAuf_WAV'!$B$6:$B$405,$C25,'E8.b. KKAuf_WAV'!$C$6:$C$405,"Geschäfts- oder Firmenwert",'E8.b. KKAuf_WAV'!$D$6:$D$405,H25)</f>
        <v>0</v>
      </c>
      <c r="T25" s="974"/>
      <c r="U25" s="992">
        <f>SUMIFS('E8.a. KKAuf_SAV'!$W$6:$W$2005,'E8.a. KKAuf_SAV'!$B$6:$B$2005,$C25,'E8.a. KKAuf_SAV'!$D$6:$D$2005,H25)</f>
        <v>0</v>
      </c>
      <c r="V25" s="992">
        <f>SUMIFS('E8.b. KKAuf_WAV'!$M$6:$M$405,'E8.b. KKAuf_WAV'!$B$6:$B$405,$C25,'E8.b. KKAuf_WAV'!$E$6:$E$405,$H25,'E8.b. KKAuf_WAV'!$C$6:$C$405,"&lt;&gt;"&amp;"geleistete Anzahlungen auf immaterielle Vermögensgegenstände",'E8.b. KKAuf_WAV'!$C$6:$C$405,"&lt;&gt;"&amp;"geleistete Anzahlungen und Anlagen im Bau des Sachanlagevermögens",'E8.b. KKAuf_WAV'!$C$6:$C$405,"&lt;&gt;"&amp;"Geschäfts- oder Firmenwert")</f>
        <v>0</v>
      </c>
      <c r="W25" s="992">
        <f>SUMIFS('E8.b. KKAuf_WAV'!$M$6:$M$405,'E8.b. KKAuf_WAV'!$B$6:$B$405,$C25,'E8.b. KKAuf_WAV'!$E$6:$E$405,Listen!$AA$3,'E8.b. KKAuf_WAV'!$C$6:$C$405,"geleistete Anzahlungen und Anlagen im Bau des Sachanlagevermögens")+ SUMIFS('E8.b. KKAuf_WAV'!$M$6:$M$405,'E8.b. KKAuf_WAV'!$B$6:$B$405,$C25,'E8.b. KKAuf_WAV'!$E$6:$E$405,Listen!$AA$3,'E8.b. KKAuf_WAV'!$C$6:$C$405,"geleistete Anzahlungen auf immaterielle Vermögensgegenstände")</f>
        <v>0</v>
      </c>
      <c r="X25" s="992">
        <f>SUMIFS('E8.c. KKAuf_BKZ_NAB_IZ'!$K$6:$K$405,'E8.c. KKAuf_BKZ_NAB_IZ'!$B$6:$B$405,$C25,'E8.c. KKAuf_BKZ_NAB_IZ'!$C$6:$C$405,$H25)</f>
        <v>0</v>
      </c>
      <c r="Y25" s="992">
        <f>SUMIFS('E8.a. KKAuf_SAV'!$Y$6:$Y$2005,'E8.a. KKAuf_SAV'!$B$6:$B$2005,$C25,'E8.a. KKAuf_SAV'!$D$6:$D$2005,$H25)</f>
        <v>0</v>
      </c>
      <c r="Z25" s="992">
        <f>SUMIFS('E8.b. KKAuf_WAV'!$O$6:$O$405,'E8.b. KKAuf_WAV'!$B$6:$B$405,$C25,'E8.b. KKAuf_WAV'!$E$6:$E$405,$H25,'E8.b. KKAuf_WAV'!$C$6:$C$405,"&lt;&gt;"&amp;"geleistete Anzahlungen auf immaterielle Vermögensgegenstände",'E8.b. KKAuf_WAV'!$C$6:$C$405,"&lt;&gt;"&amp;"geleistete Anzahlungen und Anlagen im Bau des Sachanlagevermögens",'E8.b. KKAuf_WAV'!$C$6:$C$405,"&lt;&gt;"&amp;"Geschäfts- oder Firmenwert")</f>
        <v>0</v>
      </c>
      <c r="AA25" s="992">
        <f>SUMIFS('E8.b. KKAuf_WAV'!$O$6:$O$405,'E8.b. KKAuf_WAV'!$B$6:$B$405,$C25,'E8.b. KKAuf_WAV'!$E$6:$E$405,Listen!$AA$3,'E8.b. KKAuf_WAV'!$C$6:$C$405,"geleistete Anzahlungen und Anlagen im Bau des Sachanlagevermögens")+ SUMIFS('E8.b. KKAuf_WAV'!$O$6:$O$405,'E8.b. KKAuf_WAV'!$B$6:$B$405,$C25,'E8.b. KKAuf_WAV'!$E$6:$E$405,Listen!$AA$3,'E8.b. KKAuf_WAV'!$C$6:$C$405,"geleistete Anzahlungen auf immaterielle Vermögensgegenstände")</f>
        <v>0</v>
      </c>
      <c r="AB25" s="992">
        <f>SUMIFS('E8.c. KKAuf_BKZ_NAB_IZ'!$L$6:$L$405,'E8.c. KKAuf_BKZ_NAB_IZ'!$B$6:$B$405,$C25,'E8.c. KKAuf_BKZ_NAB_IZ'!$C$6:$C$405,$H25)</f>
        <v>0</v>
      </c>
      <c r="AC25" s="992"/>
      <c r="AD25" s="992">
        <f t="shared" si="8"/>
        <v>0</v>
      </c>
      <c r="AE25" s="993">
        <f>$AE$11</f>
        <v>5.0700000000000002E-2</v>
      </c>
      <c r="AF25" s="993">
        <f>$AF$11</f>
        <v>1.7100000000000001E-2</v>
      </c>
      <c r="AG25" s="993">
        <f>$AG$11</f>
        <v>3.0499999999999999E-2</v>
      </c>
      <c r="AH25" s="994">
        <f t="shared" si="11"/>
        <v>0</v>
      </c>
      <c r="AI25" s="993"/>
      <c r="AJ25" s="992">
        <f t="shared" si="3"/>
        <v>0</v>
      </c>
      <c r="AK25" s="993">
        <f>$AK$11</f>
        <v>5.0700000000000002E-2</v>
      </c>
      <c r="AL25" s="993">
        <f>$AL$11</f>
        <v>1.7100000000000001E-2</v>
      </c>
      <c r="AM25" s="993">
        <f>$AM$11</f>
        <v>3.0499999999999999E-2</v>
      </c>
      <c r="AN25" s="994">
        <f t="shared" si="4"/>
        <v>0</v>
      </c>
    </row>
    <row r="26" spans="2:40" x14ac:dyDescent="0.2">
      <c r="B26" s="1447"/>
      <c r="C26" s="1002">
        <f t="shared" ref="C26:C31" si="15">B$25</f>
        <v>0</v>
      </c>
      <c r="D26" s="1450"/>
      <c r="E26" s="1408"/>
      <c r="F26" s="1408"/>
      <c r="G26" s="990"/>
      <c r="H26" s="983">
        <v>2023</v>
      </c>
      <c r="I26" s="972"/>
      <c r="J26" s="805">
        <f t="shared" si="6"/>
        <v>0</v>
      </c>
      <c r="K26" s="804"/>
      <c r="L26" s="803">
        <f t="shared" si="7"/>
        <v>0</v>
      </c>
      <c r="M26" s="804"/>
      <c r="N26" s="803">
        <f t="shared" si="1"/>
        <v>0</v>
      </c>
      <c r="O26" s="804"/>
      <c r="P26" s="803">
        <f t="shared" si="14"/>
        <v>0</v>
      </c>
      <c r="Q26" s="760"/>
      <c r="R26" s="980">
        <f>SUMIFS('E8.a. KKAuf_SAV'!$X$6:$X$2005,'E8.a. KKAuf_SAV'!$B$6:$B$2005,$C26,'E8.a. KKAuf_SAV'!$D$6:$D$2005,$H26)</f>
        <v>0</v>
      </c>
      <c r="S26" s="980">
        <f>SUMIFS('E8.b. KKAuf_WAV'!$N$6:$N$405,'E8.b. KKAuf_WAV'!$B$6:$B$405,$C26,'E8.b. KKAuf_WAV'!$E$6:$E$405,H26)-SUMIFS('E8.b. KKAuf_WAV'!$N$6:$N$405,'E8.b. KKAuf_WAV'!$B$6:$B$405,$C26,'E8.b. KKAuf_WAV'!$C$6:$C$405,"Geschäfts- oder Firmenwert",'E8.b. KKAuf_WAV'!$D$6:$D$405,H26)</f>
        <v>0</v>
      </c>
      <c r="T26" s="974"/>
      <c r="U26" s="980">
        <f>SUMIFS('E8.a. KKAuf_SAV'!$W$6:$W$2005,'E8.a. KKAuf_SAV'!$B$6:$B$2005,$C26,'E8.a. KKAuf_SAV'!$D$6:$D$2005,H26)</f>
        <v>0</v>
      </c>
      <c r="V26" s="980">
        <f>SUMIFS('E8.b. KKAuf_WAV'!$M$6:$M$405,'E8.b. KKAuf_WAV'!$B$6:$B$405,$C26,'E8.b. KKAuf_WAV'!$E$6:$E$405,$H26,'E8.b. KKAuf_WAV'!$C$6:$C$405,"&lt;&gt;"&amp;"geleistete Anzahlungen auf immaterielle Vermögensgegenstände",'E8.b. KKAuf_WAV'!$C$6:$C$405,"&lt;&gt;"&amp;"geleistete Anzahlungen und Anlagen im Bau des Sachanlagevermögens",'E8.b. KKAuf_WAV'!$C$6:$C$405,"&lt;&gt;"&amp;"Geschäfts- oder Firmenwert")</f>
        <v>0</v>
      </c>
      <c r="W26" s="980"/>
      <c r="X26" s="980">
        <f>SUMIFS('E8.c. KKAuf_BKZ_NAB_IZ'!$K$6:$K$405,'E8.c. KKAuf_BKZ_NAB_IZ'!$B$6:$B$405,$C26,'E8.c. KKAuf_BKZ_NAB_IZ'!$C$6:$C$405,$H26)</f>
        <v>0</v>
      </c>
      <c r="Y26" s="980">
        <f>SUMIFS('E8.a. KKAuf_SAV'!$Y$6:$Y$2005,'E8.a. KKAuf_SAV'!$B$6:$B$2005,$C26,'E8.a. KKAuf_SAV'!$D$6:$D$2005,$H26)</f>
        <v>0</v>
      </c>
      <c r="Z26" s="980">
        <f>SUMIFS('E8.b. KKAuf_WAV'!$O$6:$O$405,'E8.b. KKAuf_WAV'!$B$6:$B$405,$C26,'E8.b. KKAuf_WAV'!$E$6:$E$405,$H26,'E8.b. KKAuf_WAV'!$C$6:$C$405,"&lt;&gt;"&amp;"geleistete Anzahlungen auf immaterielle Vermögensgegenstände",'E8.b. KKAuf_WAV'!$C$6:$C$405,"&lt;&gt;"&amp;"geleistete Anzahlungen und Anlagen im Bau des Sachanlagevermögens",'E8.b. KKAuf_WAV'!$C$6:$C$405,"&lt;&gt;"&amp;"Geschäfts- oder Firmenwert")</f>
        <v>0</v>
      </c>
      <c r="AA26" s="980"/>
      <c r="AB26" s="980">
        <f>SUMIFS('E8.c. KKAuf_BKZ_NAB_IZ'!$L$6:$L$405,'E8.c. KKAuf_BKZ_NAB_IZ'!$B$6:$B$405,$C26,'E8.c. KKAuf_BKZ_NAB_IZ'!$C$6:$C$405,$H26)</f>
        <v>0</v>
      </c>
      <c r="AC26" s="974"/>
      <c r="AD26" s="980">
        <f t="shared" si="8"/>
        <v>0</v>
      </c>
      <c r="AE26" s="984">
        <f>$AE$12</f>
        <v>5.0700000000000002E-2</v>
      </c>
      <c r="AF26" s="984">
        <f>$AF$12</f>
        <v>1.7100000000000001E-2</v>
      </c>
      <c r="AG26" s="984">
        <f>$AG$12</f>
        <v>3.0499999999999999E-2</v>
      </c>
      <c r="AH26" s="982">
        <f t="shared" si="11"/>
        <v>0</v>
      </c>
      <c r="AJ26" s="980"/>
      <c r="AK26" s="984">
        <f>$AK$12</f>
        <v>5.0700000000000002E-2</v>
      </c>
      <c r="AL26" s="984">
        <f>$AL$12</f>
        <v>1.7100000000000001E-2</v>
      </c>
      <c r="AM26" s="984">
        <f>$AM$12</f>
        <v>3.0499999999999999E-2</v>
      </c>
      <c r="AN26" s="982">
        <f t="shared" si="4"/>
        <v>0</v>
      </c>
    </row>
    <row r="27" spans="2:40" x14ac:dyDescent="0.2">
      <c r="B27" s="1447"/>
      <c r="C27" s="1002">
        <f t="shared" si="15"/>
        <v>0</v>
      </c>
      <c r="D27" s="1450"/>
      <c r="E27" s="1408"/>
      <c r="F27" s="1408"/>
      <c r="G27" s="990"/>
      <c r="H27" s="983">
        <v>2024</v>
      </c>
      <c r="I27" s="972"/>
      <c r="J27" s="803">
        <f t="shared" si="6"/>
        <v>0</v>
      </c>
      <c r="K27" s="804"/>
      <c r="L27" s="803">
        <f t="shared" si="7"/>
        <v>0</v>
      </c>
      <c r="M27" s="804"/>
      <c r="N27" s="803">
        <f t="shared" si="1"/>
        <v>0</v>
      </c>
      <c r="O27" s="804"/>
      <c r="P27" s="803">
        <f t="shared" si="14"/>
        <v>0</v>
      </c>
      <c r="Q27" s="760"/>
      <c r="R27" s="980">
        <f>SUMIFS('E8.a. KKAuf_SAV'!$X$6:$X$2005,'E8.a. KKAuf_SAV'!$B$6:$B$2005,$C27,'E8.a. KKAuf_SAV'!$D$6:$D$2005,$H27)</f>
        <v>0</v>
      </c>
      <c r="S27" s="980">
        <f>SUMIFS('E8.b. KKAuf_WAV'!$N$6:$N$405,'E8.b. KKAuf_WAV'!$B$6:$B$405,$C27,'E8.b. KKAuf_WAV'!$E$6:$E$405,H27)-SUMIFS('E8.b. KKAuf_WAV'!$N$6:$N$405,'E8.b. KKAuf_WAV'!$B$6:$B$405,$C27,'E8.b. KKAuf_WAV'!$C$6:$C$405,"Geschäfts- oder Firmenwert",'E8.b. KKAuf_WAV'!$D$6:$D$405,H27)</f>
        <v>0</v>
      </c>
      <c r="T27" s="974"/>
      <c r="U27" s="980">
        <f>SUMIFS('E8.a. KKAuf_SAV'!$W$6:$W$2005,'E8.a. KKAuf_SAV'!$B$6:$B$2005,$C27,'E8.a. KKAuf_SAV'!$D$6:$D$2005,H27)</f>
        <v>0</v>
      </c>
      <c r="V27" s="980">
        <f>SUMIFS('E8.b. KKAuf_WAV'!$M$6:$M$405,'E8.b. KKAuf_WAV'!$B$6:$B$405,$C27,'E8.b. KKAuf_WAV'!$E$6:$E$405,$H27,'E8.b. KKAuf_WAV'!$C$6:$C$405,"&lt;&gt;"&amp;"geleistete Anzahlungen auf immaterielle Vermögensgegenstände",'E8.b. KKAuf_WAV'!$C$6:$C$405,"&lt;&gt;"&amp;"geleistete Anzahlungen und Anlagen im Bau des Sachanlagevermögens",'E8.b. KKAuf_WAV'!$C$6:$C$405,"&lt;&gt;"&amp;"Geschäfts- oder Firmenwert")</f>
        <v>0</v>
      </c>
      <c r="W27" s="980">
        <f>SUMIFS('E8.b. KKAuf_WAV'!$M$6:$M$405,'E8.b. KKAuf_WAV'!$B$6:$B$405,$C27,'E8.b. KKAuf_WAV'!$E$6:$E$405,H27,'E8.b. KKAuf_WAV'!$C$6:$C$405,"geleistete Anzahlungen und Anlagen im Bau des Sachanlagevermögens")+ SUMIFS('E8.b. KKAuf_WAV'!$M$6:$M$405,'E8.b. KKAuf_WAV'!$B$6:$B$405,$C27,'E8.b. KKAuf_WAV'!$E$6:$E$405,H27,'E8.b. KKAuf_WAV'!$C$6:$C$405,"geleistete Anzahlungen auf immaterielle Vermögensgegenstände")</f>
        <v>0</v>
      </c>
      <c r="X27" s="980">
        <f>SUMIFS('E8.c. KKAuf_BKZ_NAB_IZ'!$K$6:$K$405,'E8.c. KKAuf_BKZ_NAB_IZ'!$B$6:$B$405,$C27,'E8.c. KKAuf_BKZ_NAB_IZ'!$C$6:$C$405,$H27)</f>
        <v>0</v>
      </c>
      <c r="Y27" s="980">
        <f>SUMIFS('E8.a. KKAuf_SAV'!$Y$6:$Y$2005,'E8.a. KKAuf_SAV'!$B$6:$B$2005,$C27,'E8.a. KKAuf_SAV'!$D$6:$D$2005,$H27)</f>
        <v>0</v>
      </c>
      <c r="Z27" s="980">
        <f>SUMIFS('E8.b. KKAuf_WAV'!$O$6:$O$405,'E8.b. KKAuf_WAV'!$B$6:$B$405,$C27,'E8.b. KKAuf_WAV'!$E$6:$E$405,$H27,'E8.b. KKAuf_WAV'!$C$6:$C$405,"&lt;&gt;"&amp;"geleistete Anzahlungen auf immaterielle Vermögensgegenstände",'E8.b. KKAuf_WAV'!$C$6:$C$405,"&lt;&gt;"&amp;"geleistete Anzahlungen und Anlagen im Bau des Sachanlagevermögens",'E8.b. KKAuf_WAV'!$C$6:$C$405,"&lt;&gt;"&amp;"Geschäfts- oder Firmenwert")</f>
        <v>0</v>
      </c>
      <c r="AA27" s="980">
        <f>SUMIFS('E8.b. KKAuf_WAV'!$O$6:$O$405,'E8.b. KKAuf_WAV'!$B$6:$B$405,$C27,'E8.b. KKAuf_WAV'!$E$6:$E$405,H27,'E8.b. KKAuf_WAV'!$C$6:$C$405,"geleistete Anzahlungen und Anlagen im Bau des Sachanlagevermögens")+ SUMIFS('E8.b. KKAuf_WAV'!$O$6:$O$405,'E8.b. KKAuf_WAV'!$B$6:$B$405,$C27,'E8.b. KKAuf_WAV'!$E$6:$E$405,H27,'E8.b. KKAuf_WAV'!$C$6:$C$405,"geleistete Anzahlungen auf immaterielle Vermögensgegenstände")</f>
        <v>0</v>
      </c>
      <c r="AB27" s="980">
        <f>SUMIFS('E8.c. KKAuf_BKZ_NAB_IZ'!$L$6:$L$405,'E8.c. KKAuf_BKZ_NAB_IZ'!$B$6:$B$405,$C27,'E8.c. KKAuf_BKZ_NAB_IZ'!$C$6:$C$405,$H27)</f>
        <v>0</v>
      </c>
      <c r="AC27" s="974"/>
      <c r="AD27" s="980">
        <f t="shared" si="8"/>
        <v>0</v>
      </c>
      <c r="AE27" s="984">
        <f>$AE$13</f>
        <v>6.93E-2</v>
      </c>
      <c r="AF27" s="984">
        <f>$AF$13</f>
        <v>3.8699999999999998E-2</v>
      </c>
      <c r="AG27" s="984">
        <f>$AG$13</f>
        <v>5.0900000000000001E-2</v>
      </c>
      <c r="AH27" s="982">
        <f t="shared" si="11"/>
        <v>0</v>
      </c>
      <c r="AJ27" s="980">
        <f t="shared" si="3"/>
        <v>0</v>
      </c>
      <c r="AK27" s="984">
        <f>$AK$13</f>
        <v>7.0099999999999996E-2</v>
      </c>
      <c r="AL27" s="984">
        <f>$AL$13</f>
        <v>3.6600000000000001E-2</v>
      </c>
      <c r="AM27" s="984">
        <f>$AM$13</f>
        <v>0.05</v>
      </c>
      <c r="AN27" s="982">
        <f t="shared" si="4"/>
        <v>0</v>
      </c>
    </row>
    <row r="28" spans="2:40" ht="15" thickBot="1" x14ac:dyDescent="0.25">
      <c r="B28" s="1447"/>
      <c r="C28" s="1002">
        <f t="shared" si="15"/>
        <v>0</v>
      </c>
      <c r="D28" s="1450"/>
      <c r="E28" s="1408"/>
      <c r="F28" s="1408"/>
      <c r="G28" s="990"/>
      <c r="H28" s="983">
        <v>2025</v>
      </c>
      <c r="I28" s="972"/>
      <c r="J28" s="803">
        <f t="shared" si="6"/>
        <v>0</v>
      </c>
      <c r="K28" s="804"/>
      <c r="L28" s="803">
        <f t="shared" si="7"/>
        <v>0</v>
      </c>
      <c r="M28" s="804"/>
      <c r="N28" s="803">
        <f t="shared" si="1"/>
        <v>0</v>
      </c>
      <c r="O28" s="804"/>
      <c r="P28" s="803">
        <f t="shared" si="14"/>
        <v>0</v>
      </c>
      <c r="Q28" s="760"/>
      <c r="R28" s="980">
        <f>SUMIFS('E8.a. KKAuf_SAV'!$X$6:$X$2005,'E8.a. KKAuf_SAV'!$B$6:$B$2005,$C28,'E8.a. KKAuf_SAV'!$D$6:$D$2005,$H28)</f>
        <v>0</v>
      </c>
      <c r="S28" s="980">
        <f>SUMIFS('E8.b. KKAuf_WAV'!$N$6:$N$405,'E8.b. KKAuf_WAV'!$B$6:$B$405,$C28,'E8.b. KKAuf_WAV'!$E$6:$E$405,H28)-SUMIFS('E8.b. KKAuf_WAV'!$N$6:$N$405,'E8.b. KKAuf_WAV'!$B$6:$B$405,$C28,'E8.b. KKAuf_WAV'!$C$6:$C$405,"Geschäfts- oder Firmenwert",'E8.b. KKAuf_WAV'!$D$6:$D$405,H28)</f>
        <v>0</v>
      </c>
      <c r="T28" s="974"/>
      <c r="U28" s="980">
        <f>SUMIFS('E8.a. KKAuf_SAV'!$W$6:$W$2005,'E8.a. KKAuf_SAV'!$B$6:$B$2005,$C28,'E8.a. KKAuf_SAV'!$D$6:$D$2005,H28)</f>
        <v>0</v>
      </c>
      <c r="V28" s="980">
        <f>SUMIFS('E8.b. KKAuf_WAV'!$M$6:$M$405,'E8.b. KKAuf_WAV'!$B$6:$B$405,$C28,'E8.b. KKAuf_WAV'!$E$6:$E$405,$H28,'E8.b. KKAuf_WAV'!$C$6:$C$405,"&lt;&gt;"&amp;"geleistete Anzahlungen auf immaterielle Vermögensgegenstände",'E8.b. KKAuf_WAV'!$C$6:$C$405,"&lt;&gt;"&amp;"geleistete Anzahlungen und Anlagen im Bau des Sachanlagevermögens",'E8.b. KKAuf_WAV'!$C$6:$C$405,"&lt;&gt;"&amp;"Geschäfts- oder Firmenwert")</f>
        <v>0</v>
      </c>
      <c r="W28" s="980">
        <f>SUMIFS('E8.b. KKAuf_WAV'!$M$6:$M$405,'E8.b. KKAuf_WAV'!$B$6:$B$405,$C28,'E8.b. KKAuf_WAV'!$E$6:$E$405,H28,'E8.b. KKAuf_WAV'!$C$6:$C$405,"geleistete Anzahlungen und Anlagen im Bau des Sachanlagevermögens")+ SUMIFS('E8.b. KKAuf_WAV'!$M$6:$M$405,'E8.b. KKAuf_WAV'!$B$6:$B$405,$C28,'E8.b. KKAuf_WAV'!$E$6:$E$405,H28,'E8.b. KKAuf_WAV'!$C$6:$C$405,"geleistete Anzahlungen auf immaterielle Vermögensgegenstände")</f>
        <v>0</v>
      </c>
      <c r="X28" s="980">
        <f>SUMIFS('E8.c. KKAuf_BKZ_NAB_IZ'!$K$6:$K$405,'E8.c. KKAuf_BKZ_NAB_IZ'!$B$6:$B$405,$C28,'E8.c. KKAuf_BKZ_NAB_IZ'!$C$6:$C$405,$H28)</f>
        <v>0</v>
      </c>
      <c r="Y28" s="980">
        <f>SUMIFS('E8.a. KKAuf_SAV'!$Y$6:$Y$2005,'E8.a. KKAuf_SAV'!$B$6:$B$2005,$C28,'E8.a. KKAuf_SAV'!$D$6:$D$2005,$H28)</f>
        <v>0</v>
      </c>
      <c r="Z28" s="980">
        <f>SUMIFS('E8.b. KKAuf_WAV'!$O$6:$O$405,'E8.b. KKAuf_WAV'!$B$6:$B$405,$C28,'E8.b. KKAuf_WAV'!$E$6:$E$405,$H28,'E8.b. KKAuf_WAV'!$C$6:$C$405,"&lt;&gt;"&amp;"geleistete Anzahlungen auf immaterielle Vermögensgegenstände",'E8.b. KKAuf_WAV'!$C$6:$C$405,"&lt;&gt;"&amp;"geleistete Anzahlungen und Anlagen im Bau des Sachanlagevermögens",'E8.b. KKAuf_WAV'!$C$6:$C$405,"&lt;&gt;"&amp;"Geschäfts- oder Firmenwert")</f>
        <v>0</v>
      </c>
      <c r="AA28" s="980">
        <f>SUMIFS('E8.b. KKAuf_WAV'!$O$6:$O$405,'E8.b. KKAuf_WAV'!$B$6:$B$405,$C28,'E8.b. KKAuf_WAV'!$E$6:$E$405,H28,'E8.b. KKAuf_WAV'!$C$6:$C$405,"geleistete Anzahlungen und Anlagen im Bau des Sachanlagevermögens")+ SUMIFS('E8.b. KKAuf_WAV'!$O$6:$O$405,'E8.b. KKAuf_WAV'!$B$6:$B$405,$C28,'E8.b. KKAuf_WAV'!$E$6:$E$405,H28,'E8.b. KKAuf_WAV'!$C$6:$C$405,"geleistete Anzahlungen auf immaterielle Vermögensgegenstände")</f>
        <v>0</v>
      </c>
      <c r="AB28" s="980">
        <f>SUMIFS('E8.c. KKAuf_BKZ_NAB_IZ'!$L$6:$L$405,'E8.c. KKAuf_BKZ_NAB_IZ'!$B$6:$B$405,$C28,'E8.c. KKAuf_BKZ_NAB_IZ'!$C$6:$C$405,$H28)</f>
        <v>0</v>
      </c>
      <c r="AC28" s="974"/>
      <c r="AD28" s="980">
        <f t="shared" si="8"/>
        <v>0</v>
      </c>
      <c r="AE28" s="984">
        <f>$AE$14</f>
        <v>7.0099999999999996E-2</v>
      </c>
      <c r="AF28" s="984">
        <f>$AF$14</f>
        <v>3.6600000000000001E-2</v>
      </c>
      <c r="AG28" s="984">
        <f>$AG$14</f>
        <v>0.05</v>
      </c>
      <c r="AH28" s="982">
        <f t="shared" si="11"/>
        <v>0</v>
      </c>
      <c r="AJ28" s="980">
        <f t="shared" si="3"/>
        <v>0</v>
      </c>
      <c r="AK28" s="984">
        <f>$AK$14</f>
        <v>7.0099999999999996E-2</v>
      </c>
      <c r="AL28" s="984">
        <f>$AL$14</f>
        <v>3.6600000000000001E-2</v>
      </c>
      <c r="AM28" s="984">
        <f>$AM$14</f>
        <v>0.05</v>
      </c>
      <c r="AN28" s="982">
        <f t="shared" si="4"/>
        <v>0</v>
      </c>
    </row>
    <row r="29" spans="2:40" ht="15" hidden="1" thickBot="1" x14ac:dyDescent="0.25">
      <c r="B29" s="1447"/>
      <c r="C29" s="1002">
        <f t="shared" si="15"/>
        <v>0</v>
      </c>
      <c r="D29" s="1450"/>
      <c r="E29" s="1408"/>
      <c r="F29" s="1408"/>
      <c r="G29" s="990"/>
      <c r="H29" s="983">
        <v>2026</v>
      </c>
      <c r="I29" s="972"/>
      <c r="J29" s="803">
        <f t="shared" si="6"/>
        <v>0</v>
      </c>
      <c r="K29" s="804"/>
      <c r="L29" s="803">
        <f t="shared" si="7"/>
        <v>0</v>
      </c>
      <c r="M29" s="804"/>
      <c r="N29" s="803">
        <f t="shared" si="1"/>
        <v>0</v>
      </c>
      <c r="O29" s="804"/>
      <c r="P29" s="803">
        <f t="shared" si="14"/>
        <v>0</v>
      </c>
      <c r="Q29" s="760"/>
      <c r="R29" s="980">
        <f>SUMIFS('E8.a. KKAuf_SAV'!$X$6:$X$2005,'E8.a. KKAuf_SAV'!$B$6:$B$2005,$C29,'E8.a. KKAuf_SAV'!$D$6:$D$2005,$H29)</f>
        <v>0</v>
      </c>
      <c r="S29" s="980">
        <f>SUMIFS('E8.b. KKAuf_WAV'!$N$6:$N$405,'E8.b. KKAuf_WAV'!$B$6:$B$405,$C29,'E8.b. KKAuf_WAV'!$E$6:$E$405,H29)-SUMIFS('E8.b. KKAuf_WAV'!$N$6:$N$405,'E8.b. KKAuf_WAV'!$B$6:$B$405,$C29,'E8.b. KKAuf_WAV'!$C$6:$C$405,"Geschäfts- oder Firmenwert",'E8.b. KKAuf_WAV'!$D$6:$D$405,H29)</f>
        <v>0</v>
      </c>
      <c r="T29" s="974"/>
      <c r="U29" s="980">
        <f>SUMIFS('E8.a. KKAuf_SAV'!$W$6:$W$2005,'E8.a. KKAuf_SAV'!$B$6:$B$2005,$C29,'E8.a. KKAuf_SAV'!$D$6:$D$2005,H29)</f>
        <v>0</v>
      </c>
      <c r="V29" s="980">
        <f>SUMIFS('E8.b. KKAuf_WAV'!$M$6:$M$405,'E8.b. KKAuf_WAV'!$B$6:$B$405,$C29,'E8.b. KKAuf_WAV'!$E$6:$E$405,$H29,'E8.b. KKAuf_WAV'!$C$6:$C$405,"&lt;&gt;"&amp;"geleistete Anzahlungen auf immaterielle Vermögensgegenstände",'E8.b. KKAuf_WAV'!$C$6:$C$405,"&lt;&gt;"&amp;"geleistete Anzahlungen und Anlagen im Bau des Sachanlagevermögens",'E8.b. KKAuf_WAV'!$C$6:$C$405,"&lt;&gt;"&amp;"Geschäfts- oder Firmenwert")</f>
        <v>0</v>
      </c>
      <c r="W29" s="980">
        <f>SUMIFS('E8.b. KKAuf_WAV'!$M$6:$M$405,'E8.b. KKAuf_WAV'!$B$6:$B$405,$C29,'E8.b. KKAuf_WAV'!$E$6:$E$405,H29,'E8.b. KKAuf_WAV'!$C$6:$C$405,"geleistete Anzahlungen und Anlagen im Bau des Sachanlagevermögens")+ SUMIFS('E8.b. KKAuf_WAV'!$M$6:$M$405,'E8.b. KKAuf_WAV'!$B$6:$B$405,$C29,'E8.b. KKAuf_WAV'!$E$6:$E$405,H29,'E8.b. KKAuf_WAV'!$C$6:$C$405,"geleistete Anzahlungen auf immaterielle Vermögensgegenstände")</f>
        <v>0</v>
      </c>
      <c r="X29" s="980">
        <f>SUMIFS('E8.c. KKAuf_BKZ_NAB_IZ'!$K$6:$K$405,'E8.c. KKAuf_BKZ_NAB_IZ'!$B$6:$B$405,$C29,'E8.c. KKAuf_BKZ_NAB_IZ'!$C$6:$C$405,$H29)</f>
        <v>0</v>
      </c>
      <c r="Y29" s="980">
        <f>SUMIFS('E8.a. KKAuf_SAV'!$Y$6:$Y$2005,'E8.a. KKAuf_SAV'!$B$6:$B$2005,$C29,'E8.a. KKAuf_SAV'!$D$6:$D$2005,$H29)</f>
        <v>0</v>
      </c>
      <c r="Z29" s="980">
        <f>SUMIFS('E8.b. KKAuf_WAV'!$O$6:$O$405,'E8.b. KKAuf_WAV'!$B$6:$B$405,$C29,'E8.b. KKAuf_WAV'!$E$6:$E$405,$H29,'E8.b. KKAuf_WAV'!$C$6:$C$405,"&lt;&gt;"&amp;"geleistete Anzahlungen auf immaterielle Vermögensgegenstände",'E8.b. KKAuf_WAV'!$C$6:$C$405,"&lt;&gt;"&amp;"geleistete Anzahlungen und Anlagen im Bau des Sachanlagevermögens",'E8.b. KKAuf_WAV'!$C$6:$C$405,"&lt;&gt;"&amp;"Geschäfts- oder Firmenwert")</f>
        <v>0</v>
      </c>
      <c r="AA29" s="980">
        <f>SUMIFS('E8.b. KKAuf_WAV'!$O$6:$O$405,'E8.b. KKAuf_WAV'!$B$6:$B$405,$C29,'E8.b. KKAuf_WAV'!$E$6:$E$405,H29,'E8.b. KKAuf_WAV'!$C$6:$C$405,"geleistete Anzahlungen und Anlagen im Bau des Sachanlagevermögens")+ SUMIFS('E8.b. KKAuf_WAV'!$O$6:$O$405,'E8.b. KKAuf_WAV'!$B$6:$B$405,$C29,'E8.b. KKAuf_WAV'!$E$6:$E$405,H29,'E8.b. KKAuf_WAV'!$C$6:$C$405,"geleistete Anzahlungen auf immaterielle Vermögensgegenstände")</f>
        <v>0</v>
      </c>
      <c r="AB29" s="980">
        <f>SUMIFS('E8.c. KKAuf_BKZ_NAB_IZ'!$L$6:$L$405,'E8.c. KKAuf_BKZ_NAB_IZ'!$B$6:$B$405,$C29,'E8.c. KKAuf_BKZ_NAB_IZ'!$C$6:$C$405,$H29)</f>
        <v>0</v>
      </c>
      <c r="AC29" s="974"/>
      <c r="AD29" s="980">
        <f t="shared" si="8"/>
        <v>0</v>
      </c>
      <c r="AE29" s="984">
        <f>$AE$15</f>
        <v>0</v>
      </c>
      <c r="AF29" s="984">
        <f>$AF$15</f>
        <v>0</v>
      </c>
      <c r="AG29" s="984">
        <f>$AG$15</f>
        <v>0</v>
      </c>
      <c r="AH29" s="982">
        <f t="shared" si="11"/>
        <v>0</v>
      </c>
      <c r="AJ29" s="980">
        <f t="shared" si="3"/>
        <v>0</v>
      </c>
      <c r="AK29" s="984">
        <f>$AK$15</f>
        <v>0</v>
      </c>
      <c r="AL29" s="984">
        <f>$AL$15</f>
        <v>0</v>
      </c>
      <c r="AM29" s="984">
        <f>$AM$15</f>
        <v>0</v>
      </c>
      <c r="AN29" s="982">
        <f t="shared" si="4"/>
        <v>0</v>
      </c>
    </row>
    <row r="30" spans="2:40" ht="15" hidden="1" thickBot="1" x14ac:dyDescent="0.25">
      <c r="B30" s="1447"/>
      <c r="C30" s="1002">
        <f t="shared" si="15"/>
        <v>0</v>
      </c>
      <c r="D30" s="1450"/>
      <c r="E30" s="1408"/>
      <c r="F30" s="1408"/>
      <c r="G30" s="990"/>
      <c r="H30" s="983">
        <v>2027</v>
      </c>
      <c r="I30" s="972"/>
      <c r="J30" s="803">
        <f t="shared" si="6"/>
        <v>0</v>
      </c>
      <c r="K30" s="804"/>
      <c r="L30" s="803">
        <f t="shared" si="7"/>
        <v>0</v>
      </c>
      <c r="M30" s="804"/>
      <c r="N30" s="803">
        <f t="shared" si="1"/>
        <v>0</v>
      </c>
      <c r="O30" s="804"/>
      <c r="P30" s="803">
        <f t="shared" si="14"/>
        <v>0</v>
      </c>
      <c r="Q30" s="760"/>
      <c r="R30" s="980">
        <f>SUMIFS('E8.a. KKAuf_SAV'!$X$6:$X$2005,'E8.a. KKAuf_SAV'!$B$6:$B$2005,$C30,'E8.a. KKAuf_SAV'!$D$6:$D$2005,$H30)</f>
        <v>0</v>
      </c>
      <c r="S30" s="980">
        <f>SUMIFS('E8.b. KKAuf_WAV'!$N$6:$N$405,'E8.b. KKAuf_WAV'!$B$6:$B$405,$C30,'E8.b. KKAuf_WAV'!$E$6:$E$405,H30)-SUMIFS('E8.b. KKAuf_WAV'!$N$6:$N$405,'E8.b. KKAuf_WAV'!$B$6:$B$405,$C30,'E8.b. KKAuf_WAV'!$C$6:$C$405,"Geschäfts- oder Firmenwert",'E8.b. KKAuf_WAV'!$D$6:$D$405,H30)</f>
        <v>0</v>
      </c>
      <c r="T30" s="974"/>
      <c r="U30" s="980">
        <f>SUMIFS('E8.a. KKAuf_SAV'!$W$6:$W$2005,'E8.a. KKAuf_SAV'!$B$6:$B$2005,$C30,'E8.a. KKAuf_SAV'!$D$6:$D$2005,H30)</f>
        <v>0</v>
      </c>
      <c r="V30" s="980">
        <f>SUMIFS('E8.b. KKAuf_WAV'!$M$6:$M$405,'E8.b. KKAuf_WAV'!$B$6:$B$405,$C30,'E8.b. KKAuf_WAV'!$E$6:$E$405,$H30,'E8.b. KKAuf_WAV'!$C$6:$C$405,"&lt;&gt;"&amp;"geleistete Anzahlungen auf immaterielle Vermögensgegenstände",'E8.b. KKAuf_WAV'!$C$6:$C$405,"&lt;&gt;"&amp;"geleistete Anzahlungen und Anlagen im Bau des Sachanlagevermögens",'E8.b. KKAuf_WAV'!$C$6:$C$405,"&lt;&gt;"&amp;"Geschäfts- oder Firmenwert")</f>
        <v>0</v>
      </c>
      <c r="W30" s="980">
        <f>SUMIFS('E8.b. KKAuf_WAV'!$M$6:$M$405,'E8.b. KKAuf_WAV'!$B$6:$B$405,$C30,'E8.b. KKAuf_WAV'!$E$6:$E$405,H30,'E8.b. KKAuf_WAV'!$C$6:$C$405,"geleistete Anzahlungen und Anlagen im Bau des Sachanlagevermögens")+ SUMIFS('E8.b. KKAuf_WAV'!$M$6:$M$405,'E8.b. KKAuf_WAV'!$B$6:$B$405,$C30,'E8.b. KKAuf_WAV'!$E$6:$E$405,H30,'E8.b. KKAuf_WAV'!$C$6:$C$405,"geleistete Anzahlungen auf immaterielle Vermögensgegenstände")</f>
        <v>0</v>
      </c>
      <c r="X30" s="980">
        <f>SUMIFS('E8.c. KKAuf_BKZ_NAB_IZ'!$K$6:$K$405,'E8.c. KKAuf_BKZ_NAB_IZ'!$B$6:$B$405,$C30,'E8.c. KKAuf_BKZ_NAB_IZ'!$C$6:$C$405,$H30)</f>
        <v>0</v>
      </c>
      <c r="Y30" s="980">
        <f>SUMIFS('E8.a. KKAuf_SAV'!$Y$6:$Y$2005,'E8.a. KKAuf_SAV'!$B$6:$B$2005,$C30,'E8.a. KKAuf_SAV'!$D$6:$D$2005,$H30)</f>
        <v>0</v>
      </c>
      <c r="Z30" s="980">
        <f>SUMIFS('E8.b. KKAuf_WAV'!$O$6:$O$405,'E8.b. KKAuf_WAV'!$B$6:$B$405,$C30,'E8.b. KKAuf_WAV'!$E$6:$E$405,$H30,'E8.b. KKAuf_WAV'!$C$6:$C$405,"&lt;&gt;"&amp;"geleistete Anzahlungen auf immaterielle Vermögensgegenstände",'E8.b. KKAuf_WAV'!$C$6:$C$405,"&lt;&gt;"&amp;"geleistete Anzahlungen und Anlagen im Bau des Sachanlagevermögens",'E8.b. KKAuf_WAV'!$C$6:$C$405,"&lt;&gt;"&amp;"Geschäfts- oder Firmenwert")</f>
        <v>0</v>
      </c>
      <c r="AA30" s="980">
        <f>SUMIFS('E8.b. KKAuf_WAV'!$O$6:$O$405,'E8.b. KKAuf_WAV'!$B$6:$B$405,$C30,'E8.b. KKAuf_WAV'!$E$6:$E$405,H30,'E8.b. KKAuf_WAV'!$C$6:$C$405,"geleistete Anzahlungen und Anlagen im Bau des Sachanlagevermögens")+ SUMIFS('E8.b. KKAuf_WAV'!$O$6:$O$405,'E8.b. KKAuf_WAV'!$B$6:$B$405,$C30,'E8.b. KKAuf_WAV'!$E$6:$E$405,H30,'E8.b. KKAuf_WAV'!$C$6:$C$405,"geleistete Anzahlungen auf immaterielle Vermögensgegenstände")</f>
        <v>0</v>
      </c>
      <c r="AB30" s="980">
        <f>SUMIFS('E8.c. KKAuf_BKZ_NAB_IZ'!$L$6:$L$405,'E8.c. KKAuf_BKZ_NAB_IZ'!$B$6:$B$405,$C30,'E8.c. KKAuf_BKZ_NAB_IZ'!$C$6:$C$405,$H30)</f>
        <v>0</v>
      </c>
      <c r="AC30" s="974"/>
      <c r="AD30" s="980">
        <f t="shared" si="8"/>
        <v>0</v>
      </c>
      <c r="AE30" s="984">
        <f>$AE$16</f>
        <v>0</v>
      </c>
      <c r="AF30" s="984">
        <f>$AF$16</f>
        <v>0</v>
      </c>
      <c r="AG30" s="984">
        <f>$AG$16</f>
        <v>0</v>
      </c>
      <c r="AH30" s="982">
        <f t="shared" si="11"/>
        <v>0</v>
      </c>
      <c r="AJ30" s="980">
        <f t="shared" si="3"/>
        <v>0</v>
      </c>
      <c r="AK30" s="984">
        <f>$AK$16</f>
        <v>0</v>
      </c>
      <c r="AL30" s="984">
        <f>$AL$16</f>
        <v>0</v>
      </c>
      <c r="AM30" s="984">
        <f>$AM$16</f>
        <v>0</v>
      </c>
      <c r="AN30" s="982">
        <f t="shared" si="4"/>
        <v>0</v>
      </c>
    </row>
    <row r="31" spans="2:40" ht="15" hidden="1" thickBot="1" x14ac:dyDescent="0.25">
      <c r="B31" s="1448"/>
      <c r="C31" s="1003">
        <f t="shared" si="15"/>
        <v>0</v>
      </c>
      <c r="D31" s="1451"/>
      <c r="E31" s="1409"/>
      <c r="F31" s="1409"/>
      <c r="G31" s="970"/>
      <c r="H31" s="986">
        <v>2028</v>
      </c>
      <c r="I31" s="972"/>
      <c r="J31" s="815">
        <f t="shared" si="6"/>
        <v>0</v>
      </c>
      <c r="K31" s="804"/>
      <c r="L31" s="814">
        <f t="shared" si="7"/>
        <v>0</v>
      </c>
      <c r="M31" s="804"/>
      <c r="N31" s="814">
        <f t="shared" si="1"/>
        <v>0</v>
      </c>
      <c r="O31" s="804"/>
      <c r="P31" s="814">
        <f t="shared" si="14"/>
        <v>0</v>
      </c>
      <c r="Q31" s="760"/>
      <c r="R31" s="987">
        <f>SUMIFS('E8.a. KKAuf_SAV'!$X$6:$X$2005,'E8.a. KKAuf_SAV'!$B$6:$B$2005,$C31,'E8.a. KKAuf_SAV'!$D$6:$D$2005,$H31)</f>
        <v>0</v>
      </c>
      <c r="S31" s="987">
        <f>SUMIFS('E8.b. KKAuf_WAV'!$N$6:$N$405,'E8.b. KKAuf_WAV'!$B$6:$B$405,$C31,'E8.b. KKAuf_WAV'!$E$6:$E$405,H31)-SUMIFS('E8.b. KKAuf_WAV'!$N$6:$N$405,'E8.b. KKAuf_WAV'!$B$6:$B$405,$C31,'E8.b. KKAuf_WAV'!$C$6:$C$405,"Geschäfts- oder Firmenwert",'E8.b. KKAuf_WAV'!$D$6:$D$405,H31)</f>
        <v>0</v>
      </c>
      <c r="T31" s="974"/>
      <c r="U31" s="987">
        <f>SUMIFS('E8.a. KKAuf_SAV'!$W$6:$W$2005,'E8.a. KKAuf_SAV'!$B$6:$B$2005,$C31,'E8.a. KKAuf_SAV'!$D$6:$D$2005,H31)</f>
        <v>0</v>
      </c>
      <c r="V31" s="987">
        <f>SUMIFS('E8.b. KKAuf_WAV'!$M$6:$M$405,'E8.b. KKAuf_WAV'!$B$6:$B$405,$C31,'E8.b. KKAuf_WAV'!$E$6:$E$405,$H31,'E8.b. KKAuf_WAV'!$C$6:$C$405,"&lt;&gt;"&amp;"geleistete Anzahlungen auf immaterielle Vermögensgegenstände",'E8.b. KKAuf_WAV'!$C$6:$C$405,"&lt;&gt;"&amp;"geleistete Anzahlungen und Anlagen im Bau des Sachanlagevermögens",'E8.b. KKAuf_WAV'!$C$6:$C$405,"&lt;&gt;"&amp;"Geschäfts- oder Firmenwert")</f>
        <v>0</v>
      </c>
      <c r="W31" s="987">
        <f>SUMIFS('E8.b. KKAuf_WAV'!$M$6:$M$405,'E8.b. KKAuf_WAV'!$B$6:$B$405,$C31,'E8.b. KKAuf_WAV'!$E$6:$E$405,H31,'E8.b. KKAuf_WAV'!$C$6:$C$405,"geleistete Anzahlungen und Anlagen im Bau des Sachanlagevermögens")+ SUMIFS('E8.b. KKAuf_WAV'!$M$6:$M$405,'E8.b. KKAuf_WAV'!$B$6:$B$405,$C31,'E8.b. KKAuf_WAV'!$E$6:$E$405,H31,'E8.b. KKAuf_WAV'!$C$6:$C$405,"geleistete Anzahlungen auf immaterielle Vermögensgegenstände")</f>
        <v>0</v>
      </c>
      <c r="X31" s="987">
        <f>SUMIFS('E8.c. KKAuf_BKZ_NAB_IZ'!$K$6:$K$405,'E8.c. KKAuf_BKZ_NAB_IZ'!$B$6:$B$405,$C31,'E8.c. KKAuf_BKZ_NAB_IZ'!$C$6:$C$405,$H31)</f>
        <v>0</v>
      </c>
      <c r="Y31" s="987">
        <f>SUMIFS('E8.a. KKAuf_SAV'!$Y$6:$Y$2005,'E8.a. KKAuf_SAV'!$B$6:$B$2005,$C31,'E8.a. KKAuf_SAV'!$D$6:$D$2005,$H31)</f>
        <v>0</v>
      </c>
      <c r="Z31" s="987">
        <f>SUMIFS('E8.b. KKAuf_WAV'!$O$6:$O$405,'E8.b. KKAuf_WAV'!$B$6:$B$405,$C31,'E8.b. KKAuf_WAV'!$E$6:$E$405,$H31,'E8.b. KKAuf_WAV'!$C$6:$C$405,"&lt;&gt;"&amp;"geleistete Anzahlungen auf immaterielle Vermögensgegenstände",'E8.b. KKAuf_WAV'!$C$6:$C$405,"&lt;&gt;"&amp;"geleistete Anzahlungen und Anlagen im Bau des Sachanlagevermögens",'E8.b. KKAuf_WAV'!$C$6:$C$405,"&lt;&gt;"&amp;"Geschäfts- oder Firmenwert")</f>
        <v>0</v>
      </c>
      <c r="AA31" s="987">
        <f>SUMIFS('E8.b. KKAuf_WAV'!$O$6:$O$405,'E8.b. KKAuf_WAV'!$B$6:$B$405,$C31,'E8.b. KKAuf_WAV'!$E$6:$E$405,H31,'E8.b. KKAuf_WAV'!$C$6:$C$405,"geleistete Anzahlungen und Anlagen im Bau des Sachanlagevermögens")+ SUMIFS('E8.b. KKAuf_WAV'!$O$6:$O$405,'E8.b. KKAuf_WAV'!$B$6:$B$405,$C31,'E8.b. KKAuf_WAV'!$E$6:$E$405,H31,'E8.b. KKAuf_WAV'!$C$6:$C$405,"geleistete Anzahlungen auf immaterielle Vermögensgegenstände")</f>
        <v>0</v>
      </c>
      <c r="AB31" s="987">
        <f>SUMIFS('E8.c. KKAuf_BKZ_NAB_IZ'!$L$6:$L$405,'E8.c. KKAuf_BKZ_NAB_IZ'!$B$6:$B$405,$C31,'E8.c. KKAuf_BKZ_NAB_IZ'!$C$6:$C$405,$H31)</f>
        <v>0</v>
      </c>
      <c r="AC31" s="974"/>
      <c r="AD31" s="987">
        <f t="shared" si="8"/>
        <v>0</v>
      </c>
      <c r="AE31" s="988">
        <f>$AE$17</f>
        <v>0</v>
      </c>
      <c r="AF31" s="988">
        <f>$AF$17</f>
        <v>0</v>
      </c>
      <c r="AG31" s="988">
        <f>$AG$17</f>
        <v>0</v>
      </c>
      <c r="AH31" s="989">
        <f t="shared" si="11"/>
        <v>0</v>
      </c>
      <c r="AJ31" s="987">
        <f t="shared" si="3"/>
        <v>0</v>
      </c>
      <c r="AK31" s="988">
        <f>$AK$17</f>
        <v>0</v>
      </c>
      <c r="AL31" s="988">
        <f>$AL$17</f>
        <v>0</v>
      </c>
      <c r="AM31" s="988">
        <f>$AM$17</f>
        <v>0</v>
      </c>
      <c r="AN31" s="989">
        <f t="shared" si="4"/>
        <v>0</v>
      </c>
    </row>
    <row r="32" spans="2:40" ht="14.25" customHeight="1" x14ac:dyDescent="0.2">
      <c r="B32" s="1446"/>
      <c r="C32" s="1001">
        <f>B$32</f>
        <v>0</v>
      </c>
      <c r="D32" s="1449"/>
      <c r="E32" s="1407"/>
      <c r="F32" s="1410"/>
      <c r="G32" s="990"/>
      <c r="H32" s="991">
        <v>2022</v>
      </c>
      <c r="I32" s="972"/>
      <c r="J32" s="813">
        <f t="shared" si="6"/>
        <v>0</v>
      </c>
      <c r="K32" s="804"/>
      <c r="L32" s="813">
        <f t="shared" si="7"/>
        <v>0</v>
      </c>
      <c r="M32" s="804"/>
      <c r="N32" s="813">
        <f t="shared" si="1"/>
        <v>0</v>
      </c>
      <c r="O32" s="804"/>
      <c r="P32" s="813">
        <f t="shared" ref="P32:P38" si="16">IFERROR((AJ32*AK32+AD32*AE32)*0.4*0.035*$F$32,0)</f>
        <v>0</v>
      </c>
      <c r="Q32" s="760"/>
      <c r="R32" s="992">
        <f>SUMIFS('E8.a. KKAuf_SAV'!$X$6:$X$2005,'E8.a. KKAuf_SAV'!$B$6:$B$2005,$C32,'E8.a. KKAuf_SAV'!$D$6:$D$2005,$H32)</f>
        <v>0</v>
      </c>
      <c r="S32" s="992">
        <f>SUMIFS('E8.b. KKAuf_WAV'!$N$6:$N$405,'E8.b. KKAuf_WAV'!$B$6:$B$405,$C32,'E8.b. KKAuf_WAV'!$E$6:$E$405,H32)-SUMIFS('E8.b. KKAuf_WAV'!$N$6:$N$405,'E8.b. KKAuf_WAV'!$B$6:$B$405,$C32,'E8.b. KKAuf_WAV'!$C$6:$C$405,"Geschäfts- oder Firmenwert",'E8.b. KKAuf_WAV'!$D$6:$D$405,H32)</f>
        <v>0</v>
      </c>
      <c r="T32" s="974"/>
      <c r="U32" s="992">
        <f>SUMIFS('E8.a. KKAuf_SAV'!$W$6:$W$2005,'E8.a. KKAuf_SAV'!$B$6:$B$2005,$C32,'E8.a. KKAuf_SAV'!$D$6:$D$2005,H32)</f>
        <v>0</v>
      </c>
      <c r="V32" s="992">
        <f>SUMIFS('E8.b. KKAuf_WAV'!$M$6:$M$405,'E8.b. KKAuf_WAV'!$B$6:$B$405,$C32,'E8.b. KKAuf_WAV'!$E$6:$E$405,$H32,'E8.b. KKAuf_WAV'!$C$6:$C$405,"&lt;&gt;"&amp;"geleistete Anzahlungen auf immaterielle Vermögensgegenstände",'E8.b. KKAuf_WAV'!$C$6:$C$405,"&lt;&gt;"&amp;"geleistete Anzahlungen und Anlagen im Bau des Sachanlagevermögens",'E8.b. KKAuf_WAV'!$C$6:$C$405,"&lt;&gt;"&amp;"Geschäfts- oder Firmenwert")</f>
        <v>0</v>
      </c>
      <c r="W32" s="992">
        <f>SUMIFS('E8.b. KKAuf_WAV'!$M$6:$M$405,'E8.b. KKAuf_WAV'!$B$6:$B$405,$C32,'E8.b. KKAuf_WAV'!$E$6:$E$405,Listen!$AA$3,'E8.b. KKAuf_WAV'!$C$6:$C$405,"geleistete Anzahlungen und Anlagen im Bau des Sachanlagevermögens")+ SUMIFS('E8.b. KKAuf_WAV'!$M$6:$M$405,'E8.b. KKAuf_WAV'!$B$6:$B$405,$C32,'E8.b. KKAuf_WAV'!$E$6:$E$405,Listen!$AA$3,'E8.b. KKAuf_WAV'!$C$6:$C$405,"geleistete Anzahlungen auf immaterielle Vermögensgegenstände")</f>
        <v>0</v>
      </c>
      <c r="X32" s="992">
        <f>SUMIFS('E8.c. KKAuf_BKZ_NAB_IZ'!$K$6:$K$405,'E8.c. KKAuf_BKZ_NAB_IZ'!$B$6:$B$405,$C32,'E8.c. KKAuf_BKZ_NAB_IZ'!$C$6:$C$405,$H32)</f>
        <v>0</v>
      </c>
      <c r="Y32" s="992">
        <f>SUMIFS('E8.a. KKAuf_SAV'!$Y$6:$Y$2005,'E8.a. KKAuf_SAV'!$B$6:$B$2005,$C32,'E8.a. KKAuf_SAV'!$D$6:$D$2005,$H32)</f>
        <v>0</v>
      </c>
      <c r="Z32" s="992">
        <f>SUMIFS('E8.b. KKAuf_WAV'!$O$6:$O$405,'E8.b. KKAuf_WAV'!$B$6:$B$405,$C32,'E8.b. KKAuf_WAV'!$E$6:$E$405,$H32,'E8.b. KKAuf_WAV'!$C$6:$C$405,"&lt;&gt;"&amp;"geleistete Anzahlungen auf immaterielle Vermögensgegenstände",'E8.b. KKAuf_WAV'!$C$6:$C$405,"&lt;&gt;"&amp;"geleistete Anzahlungen und Anlagen im Bau des Sachanlagevermögens",'E8.b. KKAuf_WAV'!$C$6:$C$405,"&lt;&gt;"&amp;"Geschäfts- oder Firmenwert")</f>
        <v>0</v>
      </c>
      <c r="AA32" s="992">
        <f>SUMIFS('E8.b. KKAuf_WAV'!$O$6:$O$405,'E8.b. KKAuf_WAV'!$B$6:$B$405,$C32,'E8.b. KKAuf_WAV'!$E$6:$E$405,Listen!$AA$3,'E8.b. KKAuf_WAV'!$C$6:$C$405,"geleistete Anzahlungen und Anlagen im Bau des Sachanlagevermögens")+ SUMIFS('E8.b. KKAuf_WAV'!$O$6:$O$405,'E8.b. KKAuf_WAV'!$B$6:$B$405,$C32,'E8.b. KKAuf_WAV'!$E$6:$E$405,Listen!$AA$3,'E8.b. KKAuf_WAV'!$C$6:$C$405,"geleistete Anzahlungen auf immaterielle Vermögensgegenstände")</f>
        <v>0</v>
      </c>
      <c r="AB32" s="992">
        <f>SUMIFS('E8.c. KKAuf_BKZ_NAB_IZ'!$L$6:$L$405,'E8.c. KKAuf_BKZ_NAB_IZ'!$B$6:$B$405,$C32,'E8.c. KKAuf_BKZ_NAB_IZ'!$C$6:$C$405,$H32)</f>
        <v>0</v>
      </c>
      <c r="AC32" s="974"/>
      <c r="AD32" s="992">
        <f t="shared" si="8"/>
        <v>0</v>
      </c>
      <c r="AE32" s="993">
        <f>$AE$11</f>
        <v>5.0700000000000002E-2</v>
      </c>
      <c r="AF32" s="993">
        <f>$AF$11</f>
        <v>1.7100000000000001E-2</v>
      </c>
      <c r="AG32" s="993">
        <f>$AG$11</f>
        <v>3.0499999999999999E-2</v>
      </c>
      <c r="AH32" s="994">
        <f t="shared" si="11"/>
        <v>0</v>
      </c>
      <c r="AJ32" s="992">
        <f t="shared" si="3"/>
        <v>0</v>
      </c>
      <c r="AK32" s="993">
        <f>$AK$11</f>
        <v>5.0700000000000002E-2</v>
      </c>
      <c r="AL32" s="993">
        <f>$AL$11</f>
        <v>1.7100000000000001E-2</v>
      </c>
      <c r="AM32" s="993">
        <f>$AM$11</f>
        <v>3.0499999999999999E-2</v>
      </c>
      <c r="AN32" s="994">
        <f t="shared" si="4"/>
        <v>0</v>
      </c>
    </row>
    <row r="33" spans="2:40" x14ac:dyDescent="0.2">
      <c r="B33" s="1447"/>
      <c r="C33" s="1002">
        <f t="shared" ref="C33:C38" si="17">B$32</f>
        <v>0</v>
      </c>
      <c r="D33" s="1450"/>
      <c r="E33" s="1408"/>
      <c r="F33" s="1408"/>
      <c r="G33" s="990"/>
      <c r="H33" s="983">
        <v>2023</v>
      </c>
      <c r="I33" s="972"/>
      <c r="J33" s="805">
        <f t="shared" si="6"/>
        <v>0</v>
      </c>
      <c r="K33" s="804"/>
      <c r="L33" s="803">
        <f t="shared" si="7"/>
        <v>0</v>
      </c>
      <c r="M33" s="804"/>
      <c r="N33" s="803">
        <f t="shared" si="1"/>
        <v>0</v>
      </c>
      <c r="O33" s="804"/>
      <c r="P33" s="803">
        <f t="shared" si="16"/>
        <v>0</v>
      </c>
      <c r="Q33" s="760"/>
      <c r="R33" s="980">
        <f>SUMIFS('E8.a. KKAuf_SAV'!$X$6:$X$2005,'E8.a. KKAuf_SAV'!$B$6:$B$2005,$C33,'E8.a. KKAuf_SAV'!$D$6:$D$2005,$H33)</f>
        <v>0</v>
      </c>
      <c r="S33" s="980">
        <f>SUMIFS('E8.b. KKAuf_WAV'!$N$6:$N$405,'E8.b. KKAuf_WAV'!$B$6:$B$405,$C33,'E8.b. KKAuf_WAV'!$E$6:$E$405,H33)-SUMIFS('E8.b. KKAuf_WAV'!$N$6:$N$405,'E8.b. KKAuf_WAV'!$B$6:$B$405,$C33,'E8.b. KKAuf_WAV'!$C$6:$C$405,"Geschäfts- oder Firmenwert",'E8.b. KKAuf_WAV'!$D$6:$D$405,H33)</f>
        <v>0</v>
      </c>
      <c r="T33" s="974"/>
      <c r="U33" s="980">
        <f>SUMIFS('E8.a. KKAuf_SAV'!$W$6:$W$2005,'E8.a. KKAuf_SAV'!$B$6:$B$2005,$C33,'E8.a. KKAuf_SAV'!$D$6:$D$2005,H33)</f>
        <v>0</v>
      </c>
      <c r="V33" s="980">
        <f>SUMIFS('E8.b. KKAuf_WAV'!$M$6:$M$405,'E8.b. KKAuf_WAV'!$B$6:$B$405,$C33,'E8.b. KKAuf_WAV'!$E$6:$E$405,$H33,'E8.b. KKAuf_WAV'!$C$6:$C$405,"&lt;&gt;"&amp;"geleistete Anzahlungen auf immaterielle Vermögensgegenstände",'E8.b. KKAuf_WAV'!$C$6:$C$405,"&lt;&gt;"&amp;"geleistete Anzahlungen und Anlagen im Bau des Sachanlagevermögens",'E8.b. KKAuf_WAV'!$C$6:$C$405,"&lt;&gt;"&amp;"Geschäfts- oder Firmenwert")</f>
        <v>0</v>
      </c>
      <c r="W33" s="980"/>
      <c r="X33" s="980">
        <f>SUMIFS('E8.c. KKAuf_BKZ_NAB_IZ'!$K$6:$K$405,'E8.c. KKAuf_BKZ_NAB_IZ'!$B$6:$B$405,$C33,'E8.c. KKAuf_BKZ_NAB_IZ'!$C$6:$C$405,$H33)</f>
        <v>0</v>
      </c>
      <c r="Y33" s="980">
        <f>SUMIFS('E8.a. KKAuf_SAV'!$Y$6:$Y$2005,'E8.a. KKAuf_SAV'!$B$6:$B$2005,$C33,'E8.a. KKAuf_SAV'!$D$6:$D$2005,$H33)</f>
        <v>0</v>
      </c>
      <c r="Z33" s="980">
        <f>SUMIFS('E8.b. KKAuf_WAV'!$O$6:$O$405,'E8.b. KKAuf_WAV'!$B$6:$B$405,$C33,'E8.b. KKAuf_WAV'!$E$6:$E$405,$H33,'E8.b. KKAuf_WAV'!$C$6:$C$405,"&lt;&gt;"&amp;"geleistete Anzahlungen auf immaterielle Vermögensgegenstände",'E8.b. KKAuf_WAV'!$C$6:$C$405,"&lt;&gt;"&amp;"geleistete Anzahlungen und Anlagen im Bau des Sachanlagevermögens",'E8.b. KKAuf_WAV'!$C$6:$C$405,"&lt;&gt;"&amp;"Geschäfts- oder Firmenwert")</f>
        <v>0</v>
      </c>
      <c r="AA33" s="980"/>
      <c r="AB33" s="980">
        <f>SUMIFS('E8.c. KKAuf_BKZ_NAB_IZ'!$L$6:$L$405,'E8.c. KKAuf_BKZ_NAB_IZ'!$B$6:$B$405,$C33,'E8.c. KKAuf_BKZ_NAB_IZ'!$C$6:$C$405,$H33)</f>
        <v>0</v>
      </c>
      <c r="AC33" s="974"/>
      <c r="AD33" s="980">
        <f t="shared" si="8"/>
        <v>0</v>
      </c>
      <c r="AE33" s="984">
        <f>$AE$12</f>
        <v>5.0700000000000002E-2</v>
      </c>
      <c r="AF33" s="984">
        <f>$AF$12</f>
        <v>1.7100000000000001E-2</v>
      </c>
      <c r="AG33" s="984">
        <f>$AG$12</f>
        <v>3.0499999999999999E-2</v>
      </c>
      <c r="AH33" s="982">
        <f t="shared" si="11"/>
        <v>0</v>
      </c>
      <c r="AJ33" s="980"/>
      <c r="AK33" s="984">
        <f>$AK$12</f>
        <v>5.0700000000000002E-2</v>
      </c>
      <c r="AL33" s="984">
        <f>$AL$12</f>
        <v>1.7100000000000001E-2</v>
      </c>
      <c r="AM33" s="984">
        <f>$AM$12</f>
        <v>3.0499999999999999E-2</v>
      </c>
      <c r="AN33" s="982">
        <f t="shared" si="4"/>
        <v>0</v>
      </c>
    </row>
    <row r="34" spans="2:40" x14ac:dyDescent="0.2">
      <c r="B34" s="1447"/>
      <c r="C34" s="1002">
        <f t="shared" si="17"/>
        <v>0</v>
      </c>
      <c r="D34" s="1450"/>
      <c r="E34" s="1408"/>
      <c r="F34" s="1408"/>
      <c r="G34" s="990"/>
      <c r="H34" s="983">
        <v>2024</v>
      </c>
      <c r="I34" s="972"/>
      <c r="J34" s="803">
        <f t="shared" si="6"/>
        <v>0</v>
      </c>
      <c r="K34" s="804"/>
      <c r="L34" s="803">
        <f t="shared" si="7"/>
        <v>0</v>
      </c>
      <c r="M34" s="804"/>
      <c r="N34" s="803">
        <f t="shared" si="1"/>
        <v>0</v>
      </c>
      <c r="O34" s="804"/>
      <c r="P34" s="803">
        <f t="shared" si="16"/>
        <v>0</v>
      </c>
      <c r="Q34" s="760"/>
      <c r="R34" s="980">
        <f>SUMIFS('E8.a. KKAuf_SAV'!$X$6:$X$2005,'E8.a. KKAuf_SAV'!$B$6:$B$2005,$C34,'E8.a. KKAuf_SAV'!$D$6:$D$2005,$H34)</f>
        <v>0</v>
      </c>
      <c r="S34" s="980">
        <f>SUMIFS('E8.b. KKAuf_WAV'!$N$6:$N$405,'E8.b. KKAuf_WAV'!$B$6:$B$405,$C34,'E8.b. KKAuf_WAV'!$E$6:$E$405,H34)-SUMIFS('E8.b. KKAuf_WAV'!$N$6:$N$405,'E8.b. KKAuf_WAV'!$B$6:$B$405,$C34,'E8.b. KKAuf_WAV'!$C$6:$C$405,"Geschäfts- oder Firmenwert",'E8.b. KKAuf_WAV'!$D$6:$D$405,H34)</f>
        <v>0</v>
      </c>
      <c r="T34" s="974"/>
      <c r="U34" s="980">
        <f>SUMIFS('E8.a. KKAuf_SAV'!$W$6:$W$2005,'E8.a. KKAuf_SAV'!$B$6:$B$2005,$C34,'E8.a. KKAuf_SAV'!$D$6:$D$2005,H34)</f>
        <v>0</v>
      </c>
      <c r="V34" s="980">
        <f>SUMIFS('E8.b. KKAuf_WAV'!$M$6:$M$405,'E8.b. KKAuf_WAV'!$B$6:$B$405,$C34,'E8.b. KKAuf_WAV'!$E$6:$E$405,$H34,'E8.b. KKAuf_WAV'!$C$6:$C$405,"&lt;&gt;"&amp;"geleistete Anzahlungen auf immaterielle Vermögensgegenstände",'E8.b. KKAuf_WAV'!$C$6:$C$405,"&lt;&gt;"&amp;"geleistete Anzahlungen und Anlagen im Bau des Sachanlagevermögens",'E8.b. KKAuf_WAV'!$C$6:$C$405,"&lt;&gt;"&amp;"Geschäfts- oder Firmenwert")</f>
        <v>0</v>
      </c>
      <c r="W34" s="980">
        <f>SUMIFS('E8.b. KKAuf_WAV'!$M$6:$M$405,'E8.b. KKAuf_WAV'!$B$6:$B$405,$C34,'E8.b. KKAuf_WAV'!$E$6:$E$405,H34,'E8.b. KKAuf_WAV'!$C$6:$C$405,"geleistete Anzahlungen und Anlagen im Bau des Sachanlagevermögens")+ SUMIFS('E8.b. KKAuf_WAV'!$M$6:$M$405,'E8.b. KKAuf_WAV'!$B$6:$B$405,$C34,'E8.b. KKAuf_WAV'!$E$6:$E$405,H34,'E8.b. KKAuf_WAV'!$C$6:$C$405,"geleistete Anzahlungen auf immaterielle Vermögensgegenstände")</f>
        <v>0</v>
      </c>
      <c r="X34" s="980">
        <f>SUMIFS('E8.c. KKAuf_BKZ_NAB_IZ'!$K$6:$K$405,'E8.c. KKAuf_BKZ_NAB_IZ'!$B$6:$B$405,$C34,'E8.c. KKAuf_BKZ_NAB_IZ'!$C$6:$C$405,$H34)</f>
        <v>0</v>
      </c>
      <c r="Y34" s="980">
        <f>SUMIFS('E8.a. KKAuf_SAV'!$Y$6:$Y$2005,'E8.a. KKAuf_SAV'!$B$6:$B$2005,$C34,'E8.a. KKAuf_SAV'!$D$6:$D$2005,$H34)</f>
        <v>0</v>
      </c>
      <c r="Z34" s="980">
        <f>SUMIFS('E8.b. KKAuf_WAV'!$O$6:$O$405,'E8.b. KKAuf_WAV'!$B$6:$B$405,$C34,'E8.b. KKAuf_WAV'!$E$6:$E$405,$H34,'E8.b. KKAuf_WAV'!$C$6:$C$405,"&lt;&gt;"&amp;"geleistete Anzahlungen auf immaterielle Vermögensgegenstände",'E8.b. KKAuf_WAV'!$C$6:$C$405,"&lt;&gt;"&amp;"geleistete Anzahlungen und Anlagen im Bau des Sachanlagevermögens",'E8.b. KKAuf_WAV'!$C$6:$C$405,"&lt;&gt;"&amp;"Geschäfts- oder Firmenwert")</f>
        <v>0</v>
      </c>
      <c r="AA34" s="980">
        <f>SUMIFS('E8.b. KKAuf_WAV'!$O$6:$O$405,'E8.b. KKAuf_WAV'!$B$6:$B$405,$C34,'E8.b. KKAuf_WAV'!$E$6:$E$405,H34,'E8.b. KKAuf_WAV'!$C$6:$C$405,"geleistete Anzahlungen und Anlagen im Bau des Sachanlagevermögens")+ SUMIFS('E8.b. KKAuf_WAV'!$O$6:$O$405,'E8.b. KKAuf_WAV'!$B$6:$B$405,$C34,'E8.b. KKAuf_WAV'!$E$6:$E$405,H34,'E8.b. KKAuf_WAV'!$C$6:$C$405,"geleistete Anzahlungen auf immaterielle Vermögensgegenstände")</f>
        <v>0</v>
      </c>
      <c r="AB34" s="980">
        <f>SUMIFS('E8.c. KKAuf_BKZ_NAB_IZ'!$L$6:$L$405,'E8.c. KKAuf_BKZ_NAB_IZ'!$B$6:$B$405,$C34,'E8.c. KKAuf_BKZ_NAB_IZ'!$C$6:$C$405,$H34)</f>
        <v>0</v>
      </c>
      <c r="AC34" s="974"/>
      <c r="AD34" s="980">
        <f t="shared" si="8"/>
        <v>0</v>
      </c>
      <c r="AE34" s="984">
        <f>$AE$13</f>
        <v>6.93E-2</v>
      </c>
      <c r="AF34" s="984">
        <f>$AF$13</f>
        <v>3.8699999999999998E-2</v>
      </c>
      <c r="AG34" s="984">
        <f>$AG$13</f>
        <v>5.0900000000000001E-2</v>
      </c>
      <c r="AH34" s="982">
        <f t="shared" si="11"/>
        <v>0</v>
      </c>
      <c r="AJ34" s="980">
        <f t="shared" si="3"/>
        <v>0</v>
      </c>
      <c r="AK34" s="984">
        <f>$AK$13</f>
        <v>7.0099999999999996E-2</v>
      </c>
      <c r="AL34" s="984">
        <f>$AL$13</f>
        <v>3.6600000000000001E-2</v>
      </c>
      <c r="AM34" s="984">
        <f>$AM$13</f>
        <v>0.05</v>
      </c>
      <c r="AN34" s="982">
        <f t="shared" si="4"/>
        <v>0</v>
      </c>
    </row>
    <row r="35" spans="2:40" ht="15" thickBot="1" x14ac:dyDescent="0.25">
      <c r="B35" s="1447"/>
      <c r="C35" s="1002">
        <f t="shared" si="17"/>
        <v>0</v>
      </c>
      <c r="D35" s="1450"/>
      <c r="E35" s="1408"/>
      <c r="F35" s="1408"/>
      <c r="G35" s="990"/>
      <c r="H35" s="983">
        <v>2025</v>
      </c>
      <c r="I35" s="972"/>
      <c r="J35" s="803">
        <f t="shared" si="6"/>
        <v>0</v>
      </c>
      <c r="K35" s="804"/>
      <c r="L35" s="803">
        <f t="shared" si="7"/>
        <v>0</v>
      </c>
      <c r="M35" s="804"/>
      <c r="N35" s="803">
        <f t="shared" si="1"/>
        <v>0</v>
      </c>
      <c r="O35" s="804"/>
      <c r="P35" s="803">
        <f t="shared" si="16"/>
        <v>0</v>
      </c>
      <c r="Q35" s="760"/>
      <c r="R35" s="980">
        <f>SUMIFS('E8.a. KKAuf_SAV'!$X$6:$X$2005,'E8.a. KKAuf_SAV'!$B$6:$B$2005,$C35,'E8.a. KKAuf_SAV'!$D$6:$D$2005,$H35)</f>
        <v>0</v>
      </c>
      <c r="S35" s="980">
        <f>SUMIFS('E8.b. KKAuf_WAV'!$N$6:$N$405,'E8.b. KKAuf_WAV'!$B$6:$B$405,$C35,'E8.b. KKAuf_WAV'!$E$6:$E$405,H35)-SUMIFS('E8.b. KKAuf_WAV'!$N$6:$N$405,'E8.b. KKAuf_WAV'!$B$6:$B$405,$C35,'E8.b. KKAuf_WAV'!$C$6:$C$405,"Geschäfts- oder Firmenwert",'E8.b. KKAuf_WAV'!$D$6:$D$405,H35)</f>
        <v>0</v>
      </c>
      <c r="T35" s="974"/>
      <c r="U35" s="980">
        <f>SUMIFS('E8.a. KKAuf_SAV'!$W$6:$W$2005,'E8.a. KKAuf_SAV'!$B$6:$B$2005,$C35,'E8.a. KKAuf_SAV'!$D$6:$D$2005,H35)</f>
        <v>0</v>
      </c>
      <c r="V35" s="980">
        <f>SUMIFS('E8.b. KKAuf_WAV'!$M$6:$M$405,'E8.b. KKAuf_WAV'!$B$6:$B$405,$C35,'E8.b. KKAuf_WAV'!$E$6:$E$405,$H35,'E8.b. KKAuf_WAV'!$C$6:$C$405,"&lt;&gt;"&amp;"geleistete Anzahlungen auf immaterielle Vermögensgegenstände",'E8.b. KKAuf_WAV'!$C$6:$C$405,"&lt;&gt;"&amp;"geleistete Anzahlungen und Anlagen im Bau des Sachanlagevermögens",'E8.b. KKAuf_WAV'!$C$6:$C$405,"&lt;&gt;"&amp;"Geschäfts- oder Firmenwert")</f>
        <v>0</v>
      </c>
      <c r="W35" s="980">
        <f>SUMIFS('E8.b. KKAuf_WAV'!$M$6:$M$405,'E8.b. KKAuf_WAV'!$B$6:$B$405,$C35,'E8.b. KKAuf_WAV'!$E$6:$E$405,H35,'E8.b. KKAuf_WAV'!$C$6:$C$405,"geleistete Anzahlungen und Anlagen im Bau des Sachanlagevermögens")+ SUMIFS('E8.b. KKAuf_WAV'!$M$6:$M$405,'E8.b. KKAuf_WAV'!$B$6:$B$405,$C35,'E8.b. KKAuf_WAV'!$E$6:$E$405,H35,'E8.b. KKAuf_WAV'!$C$6:$C$405,"geleistete Anzahlungen auf immaterielle Vermögensgegenstände")</f>
        <v>0</v>
      </c>
      <c r="X35" s="980">
        <f>SUMIFS('E8.c. KKAuf_BKZ_NAB_IZ'!$K$6:$K$405,'E8.c. KKAuf_BKZ_NAB_IZ'!$B$6:$B$405,$C35,'E8.c. KKAuf_BKZ_NAB_IZ'!$C$6:$C$405,$H35)</f>
        <v>0</v>
      </c>
      <c r="Y35" s="980">
        <f>SUMIFS('E8.a. KKAuf_SAV'!$Y$6:$Y$2005,'E8.a. KKAuf_SAV'!$B$6:$B$2005,$C35,'E8.a. KKAuf_SAV'!$D$6:$D$2005,$H35)</f>
        <v>0</v>
      </c>
      <c r="Z35" s="980">
        <f>SUMIFS('E8.b. KKAuf_WAV'!$O$6:$O$405,'E8.b. KKAuf_WAV'!$B$6:$B$405,$C35,'E8.b. KKAuf_WAV'!$E$6:$E$405,$H35,'E8.b. KKAuf_WAV'!$C$6:$C$405,"&lt;&gt;"&amp;"geleistete Anzahlungen auf immaterielle Vermögensgegenstände",'E8.b. KKAuf_WAV'!$C$6:$C$405,"&lt;&gt;"&amp;"geleistete Anzahlungen und Anlagen im Bau des Sachanlagevermögens",'E8.b. KKAuf_WAV'!$C$6:$C$405,"&lt;&gt;"&amp;"Geschäfts- oder Firmenwert")</f>
        <v>0</v>
      </c>
      <c r="AA35" s="980">
        <f>SUMIFS('E8.b. KKAuf_WAV'!$O$6:$O$405,'E8.b. KKAuf_WAV'!$B$6:$B$405,$C35,'E8.b. KKAuf_WAV'!$E$6:$E$405,H35,'E8.b. KKAuf_WAV'!$C$6:$C$405,"geleistete Anzahlungen und Anlagen im Bau des Sachanlagevermögens")+ SUMIFS('E8.b. KKAuf_WAV'!$O$6:$O$405,'E8.b. KKAuf_WAV'!$B$6:$B$405,$C35,'E8.b. KKAuf_WAV'!$E$6:$E$405,H35,'E8.b. KKAuf_WAV'!$C$6:$C$405,"geleistete Anzahlungen auf immaterielle Vermögensgegenstände")</f>
        <v>0</v>
      </c>
      <c r="AB35" s="980">
        <f>SUMIFS('E8.c. KKAuf_BKZ_NAB_IZ'!$L$6:$L$405,'E8.c. KKAuf_BKZ_NAB_IZ'!$B$6:$B$405,$C35,'E8.c. KKAuf_BKZ_NAB_IZ'!$C$6:$C$405,$H35)</f>
        <v>0</v>
      </c>
      <c r="AC35" s="974"/>
      <c r="AD35" s="980">
        <f t="shared" si="8"/>
        <v>0</v>
      </c>
      <c r="AE35" s="984">
        <f>$AE$14</f>
        <v>7.0099999999999996E-2</v>
      </c>
      <c r="AF35" s="984">
        <f>$AF$14</f>
        <v>3.6600000000000001E-2</v>
      </c>
      <c r="AG35" s="984">
        <f>$AG$14</f>
        <v>0.05</v>
      </c>
      <c r="AH35" s="982">
        <f t="shared" si="11"/>
        <v>0</v>
      </c>
      <c r="AJ35" s="980">
        <f t="shared" si="3"/>
        <v>0</v>
      </c>
      <c r="AK35" s="984">
        <f>$AK$14</f>
        <v>7.0099999999999996E-2</v>
      </c>
      <c r="AL35" s="984">
        <f>$AL$14</f>
        <v>3.6600000000000001E-2</v>
      </c>
      <c r="AM35" s="984">
        <f>$AM$14</f>
        <v>0.05</v>
      </c>
      <c r="AN35" s="982">
        <f t="shared" si="4"/>
        <v>0</v>
      </c>
    </row>
    <row r="36" spans="2:40" ht="15" hidden="1" thickBot="1" x14ac:dyDescent="0.25">
      <c r="B36" s="1447"/>
      <c r="C36" s="1002">
        <f t="shared" si="17"/>
        <v>0</v>
      </c>
      <c r="D36" s="1450"/>
      <c r="E36" s="1408"/>
      <c r="F36" s="1408"/>
      <c r="G36" s="990"/>
      <c r="H36" s="983">
        <v>2026</v>
      </c>
      <c r="I36" s="972"/>
      <c r="J36" s="803">
        <f t="shared" si="6"/>
        <v>0</v>
      </c>
      <c r="K36" s="804"/>
      <c r="L36" s="803">
        <f t="shared" si="7"/>
        <v>0</v>
      </c>
      <c r="M36" s="804"/>
      <c r="N36" s="803">
        <f t="shared" si="1"/>
        <v>0</v>
      </c>
      <c r="O36" s="804"/>
      <c r="P36" s="803">
        <f t="shared" si="16"/>
        <v>0</v>
      </c>
      <c r="Q36" s="760"/>
      <c r="R36" s="980">
        <f>SUMIFS('E8.a. KKAuf_SAV'!$X$6:$X$2005,'E8.a. KKAuf_SAV'!$B$6:$B$2005,$C36,'E8.a. KKAuf_SAV'!$D$6:$D$2005,$H36)</f>
        <v>0</v>
      </c>
      <c r="S36" s="980">
        <f>SUMIFS('E8.b. KKAuf_WAV'!$N$6:$N$405,'E8.b. KKAuf_WAV'!$B$6:$B$405,$C36,'E8.b. KKAuf_WAV'!$E$6:$E$405,H36)-SUMIFS('E8.b. KKAuf_WAV'!$N$6:$N$405,'E8.b. KKAuf_WAV'!$B$6:$B$405,$C36,'E8.b. KKAuf_WAV'!$C$6:$C$405,"Geschäfts- oder Firmenwert",'E8.b. KKAuf_WAV'!$D$6:$D$405,H36)</f>
        <v>0</v>
      </c>
      <c r="T36" s="974"/>
      <c r="U36" s="980">
        <f>SUMIFS('E8.a. KKAuf_SAV'!$W$6:$W$2005,'E8.a. KKAuf_SAV'!$B$6:$B$2005,$C36,'E8.a. KKAuf_SAV'!$D$6:$D$2005,H36)</f>
        <v>0</v>
      </c>
      <c r="V36" s="980">
        <f>SUMIFS('E8.b. KKAuf_WAV'!$M$6:$M$405,'E8.b. KKAuf_WAV'!$B$6:$B$405,$C36,'E8.b. KKAuf_WAV'!$E$6:$E$405,$H36,'E8.b. KKAuf_WAV'!$C$6:$C$405,"&lt;&gt;"&amp;"geleistete Anzahlungen auf immaterielle Vermögensgegenstände",'E8.b. KKAuf_WAV'!$C$6:$C$405,"&lt;&gt;"&amp;"geleistete Anzahlungen und Anlagen im Bau des Sachanlagevermögens",'E8.b. KKAuf_WAV'!$C$6:$C$405,"&lt;&gt;"&amp;"Geschäfts- oder Firmenwert")</f>
        <v>0</v>
      </c>
      <c r="W36" s="980">
        <f>SUMIFS('E8.b. KKAuf_WAV'!$M$6:$M$405,'E8.b. KKAuf_WAV'!$B$6:$B$405,$C36,'E8.b. KKAuf_WAV'!$E$6:$E$405,H36,'E8.b. KKAuf_WAV'!$C$6:$C$405,"geleistete Anzahlungen und Anlagen im Bau des Sachanlagevermögens")+ SUMIFS('E8.b. KKAuf_WAV'!$M$6:$M$405,'E8.b. KKAuf_WAV'!$B$6:$B$405,$C36,'E8.b. KKAuf_WAV'!$E$6:$E$405,H36,'E8.b. KKAuf_WAV'!$C$6:$C$405,"geleistete Anzahlungen auf immaterielle Vermögensgegenstände")</f>
        <v>0</v>
      </c>
      <c r="X36" s="980">
        <f>SUMIFS('E8.c. KKAuf_BKZ_NAB_IZ'!$K$6:$K$405,'E8.c. KKAuf_BKZ_NAB_IZ'!$B$6:$B$405,$C36,'E8.c. KKAuf_BKZ_NAB_IZ'!$C$6:$C$405,$H36)</f>
        <v>0</v>
      </c>
      <c r="Y36" s="980">
        <f>SUMIFS('E8.a. KKAuf_SAV'!$Y$6:$Y$2005,'E8.a. KKAuf_SAV'!$B$6:$B$2005,$C36,'E8.a. KKAuf_SAV'!$D$6:$D$2005,$H36)</f>
        <v>0</v>
      </c>
      <c r="Z36" s="980">
        <f>SUMIFS('E8.b. KKAuf_WAV'!$O$6:$O$405,'E8.b. KKAuf_WAV'!$B$6:$B$405,$C36,'E8.b. KKAuf_WAV'!$E$6:$E$405,$H36,'E8.b. KKAuf_WAV'!$C$6:$C$405,"&lt;&gt;"&amp;"geleistete Anzahlungen auf immaterielle Vermögensgegenstände",'E8.b. KKAuf_WAV'!$C$6:$C$405,"&lt;&gt;"&amp;"geleistete Anzahlungen und Anlagen im Bau des Sachanlagevermögens",'E8.b. KKAuf_WAV'!$C$6:$C$405,"&lt;&gt;"&amp;"Geschäfts- oder Firmenwert")</f>
        <v>0</v>
      </c>
      <c r="AA36" s="980">
        <f>SUMIFS('E8.b. KKAuf_WAV'!$O$6:$O$405,'E8.b. KKAuf_WAV'!$B$6:$B$405,$C36,'E8.b. KKAuf_WAV'!$E$6:$E$405,H36,'E8.b. KKAuf_WAV'!$C$6:$C$405,"geleistete Anzahlungen und Anlagen im Bau des Sachanlagevermögens")+ SUMIFS('E8.b. KKAuf_WAV'!$O$6:$O$405,'E8.b. KKAuf_WAV'!$B$6:$B$405,$C36,'E8.b. KKAuf_WAV'!$E$6:$E$405,H36,'E8.b. KKAuf_WAV'!$C$6:$C$405,"geleistete Anzahlungen auf immaterielle Vermögensgegenstände")</f>
        <v>0</v>
      </c>
      <c r="AB36" s="980">
        <f>SUMIFS('E8.c. KKAuf_BKZ_NAB_IZ'!$L$6:$L$405,'E8.c. KKAuf_BKZ_NAB_IZ'!$B$6:$B$405,$C36,'E8.c. KKAuf_BKZ_NAB_IZ'!$C$6:$C$405,$H36)</f>
        <v>0</v>
      </c>
      <c r="AC36" s="974"/>
      <c r="AD36" s="980">
        <f t="shared" si="8"/>
        <v>0</v>
      </c>
      <c r="AE36" s="984">
        <f>$AE$15</f>
        <v>0</v>
      </c>
      <c r="AF36" s="984">
        <f>$AF$15</f>
        <v>0</v>
      </c>
      <c r="AG36" s="984">
        <f>$AG$15</f>
        <v>0</v>
      </c>
      <c r="AH36" s="982">
        <f t="shared" si="11"/>
        <v>0</v>
      </c>
      <c r="AJ36" s="980">
        <f t="shared" si="3"/>
        <v>0</v>
      </c>
      <c r="AK36" s="984">
        <f>$AK$15</f>
        <v>0</v>
      </c>
      <c r="AL36" s="984">
        <f>$AL$15</f>
        <v>0</v>
      </c>
      <c r="AM36" s="984">
        <f>$AM$15</f>
        <v>0</v>
      </c>
      <c r="AN36" s="982">
        <f t="shared" si="4"/>
        <v>0</v>
      </c>
    </row>
    <row r="37" spans="2:40" ht="15" hidden="1" thickBot="1" x14ac:dyDescent="0.25">
      <c r="B37" s="1447"/>
      <c r="C37" s="1002">
        <f t="shared" si="17"/>
        <v>0</v>
      </c>
      <c r="D37" s="1450"/>
      <c r="E37" s="1408"/>
      <c r="F37" s="1408"/>
      <c r="G37" s="990"/>
      <c r="H37" s="983">
        <v>2027</v>
      </c>
      <c r="I37" s="972"/>
      <c r="J37" s="803">
        <f t="shared" si="6"/>
        <v>0</v>
      </c>
      <c r="K37" s="804"/>
      <c r="L37" s="803">
        <f t="shared" si="7"/>
        <v>0</v>
      </c>
      <c r="M37" s="804"/>
      <c r="N37" s="803">
        <f t="shared" si="1"/>
        <v>0</v>
      </c>
      <c r="O37" s="804"/>
      <c r="P37" s="803">
        <f t="shared" si="16"/>
        <v>0</v>
      </c>
      <c r="Q37" s="760"/>
      <c r="R37" s="980">
        <f>SUMIFS('E8.a. KKAuf_SAV'!$X$6:$X$2005,'E8.a. KKAuf_SAV'!$B$6:$B$2005,$C37,'E8.a. KKAuf_SAV'!$D$6:$D$2005,$H37)</f>
        <v>0</v>
      </c>
      <c r="S37" s="980">
        <f>SUMIFS('E8.b. KKAuf_WAV'!$N$6:$N$405,'E8.b. KKAuf_WAV'!$B$6:$B$405,$C37,'E8.b. KKAuf_WAV'!$E$6:$E$405,H37)-SUMIFS('E8.b. KKAuf_WAV'!$N$6:$N$405,'E8.b. KKAuf_WAV'!$B$6:$B$405,$C37,'E8.b. KKAuf_WAV'!$C$6:$C$405,"Geschäfts- oder Firmenwert",'E8.b. KKAuf_WAV'!$D$6:$D$405,H37)</f>
        <v>0</v>
      </c>
      <c r="T37" s="974"/>
      <c r="U37" s="980">
        <f>SUMIFS('E8.a. KKAuf_SAV'!$W$6:$W$2005,'E8.a. KKAuf_SAV'!$B$6:$B$2005,$C37,'E8.a. KKAuf_SAV'!$D$6:$D$2005,H37)</f>
        <v>0</v>
      </c>
      <c r="V37" s="980">
        <f>SUMIFS('E8.b. KKAuf_WAV'!$M$6:$M$405,'E8.b. KKAuf_WAV'!$B$6:$B$405,$C37,'E8.b. KKAuf_WAV'!$E$6:$E$405,$H37,'E8.b. KKAuf_WAV'!$C$6:$C$405,"&lt;&gt;"&amp;"geleistete Anzahlungen auf immaterielle Vermögensgegenstände",'E8.b. KKAuf_WAV'!$C$6:$C$405,"&lt;&gt;"&amp;"geleistete Anzahlungen und Anlagen im Bau des Sachanlagevermögens",'E8.b. KKAuf_WAV'!$C$6:$C$405,"&lt;&gt;"&amp;"Geschäfts- oder Firmenwert")</f>
        <v>0</v>
      </c>
      <c r="W37" s="980">
        <f>SUMIFS('E8.b. KKAuf_WAV'!$M$6:$M$405,'E8.b. KKAuf_WAV'!$B$6:$B$405,$C37,'E8.b. KKAuf_WAV'!$E$6:$E$405,H37,'E8.b. KKAuf_WAV'!$C$6:$C$405,"geleistete Anzahlungen und Anlagen im Bau des Sachanlagevermögens")+ SUMIFS('E8.b. KKAuf_WAV'!$M$6:$M$405,'E8.b. KKAuf_WAV'!$B$6:$B$405,$C37,'E8.b. KKAuf_WAV'!$E$6:$E$405,H37,'E8.b. KKAuf_WAV'!$C$6:$C$405,"geleistete Anzahlungen auf immaterielle Vermögensgegenstände")</f>
        <v>0</v>
      </c>
      <c r="X37" s="980">
        <f>SUMIFS('E8.c. KKAuf_BKZ_NAB_IZ'!$K$6:$K$405,'E8.c. KKAuf_BKZ_NAB_IZ'!$B$6:$B$405,$C37,'E8.c. KKAuf_BKZ_NAB_IZ'!$C$6:$C$405,$H37)</f>
        <v>0</v>
      </c>
      <c r="Y37" s="980">
        <f>SUMIFS('E8.a. KKAuf_SAV'!$Y$6:$Y$2005,'E8.a. KKAuf_SAV'!$B$6:$B$2005,$C37,'E8.a. KKAuf_SAV'!$D$6:$D$2005,$H37)</f>
        <v>0</v>
      </c>
      <c r="Z37" s="980">
        <f>SUMIFS('E8.b. KKAuf_WAV'!$O$6:$O$405,'E8.b. KKAuf_WAV'!$B$6:$B$405,$C37,'E8.b. KKAuf_WAV'!$E$6:$E$405,$H37,'E8.b. KKAuf_WAV'!$C$6:$C$405,"&lt;&gt;"&amp;"geleistete Anzahlungen auf immaterielle Vermögensgegenstände",'E8.b. KKAuf_WAV'!$C$6:$C$405,"&lt;&gt;"&amp;"geleistete Anzahlungen und Anlagen im Bau des Sachanlagevermögens",'E8.b. KKAuf_WAV'!$C$6:$C$405,"&lt;&gt;"&amp;"Geschäfts- oder Firmenwert")</f>
        <v>0</v>
      </c>
      <c r="AA37" s="980">
        <f>SUMIFS('E8.b. KKAuf_WAV'!$O$6:$O$405,'E8.b. KKAuf_WAV'!$B$6:$B$405,$C37,'E8.b. KKAuf_WAV'!$E$6:$E$405,H37,'E8.b. KKAuf_WAV'!$C$6:$C$405,"geleistete Anzahlungen und Anlagen im Bau des Sachanlagevermögens")+ SUMIFS('E8.b. KKAuf_WAV'!$O$6:$O$405,'E8.b. KKAuf_WAV'!$B$6:$B$405,$C37,'E8.b. KKAuf_WAV'!$E$6:$E$405,H37,'E8.b. KKAuf_WAV'!$C$6:$C$405,"geleistete Anzahlungen auf immaterielle Vermögensgegenstände")</f>
        <v>0</v>
      </c>
      <c r="AB37" s="980">
        <f>SUMIFS('E8.c. KKAuf_BKZ_NAB_IZ'!$L$6:$L$405,'E8.c. KKAuf_BKZ_NAB_IZ'!$B$6:$B$405,$C37,'E8.c. KKAuf_BKZ_NAB_IZ'!$C$6:$C$405,$H37)</f>
        <v>0</v>
      </c>
      <c r="AC37" s="974"/>
      <c r="AD37" s="980">
        <f t="shared" si="8"/>
        <v>0</v>
      </c>
      <c r="AE37" s="984">
        <f>$AE$16</f>
        <v>0</v>
      </c>
      <c r="AF37" s="984">
        <f>$AF$16</f>
        <v>0</v>
      </c>
      <c r="AG37" s="984">
        <f>$AG$16</f>
        <v>0</v>
      </c>
      <c r="AH37" s="982">
        <f t="shared" si="11"/>
        <v>0</v>
      </c>
      <c r="AJ37" s="980">
        <f t="shared" si="3"/>
        <v>0</v>
      </c>
      <c r="AK37" s="984">
        <f>$AK$16</f>
        <v>0</v>
      </c>
      <c r="AL37" s="984">
        <f>$AL$16</f>
        <v>0</v>
      </c>
      <c r="AM37" s="984">
        <f>$AM$16</f>
        <v>0</v>
      </c>
      <c r="AN37" s="982">
        <f t="shared" si="4"/>
        <v>0</v>
      </c>
    </row>
    <row r="38" spans="2:40" ht="15" hidden="1" thickBot="1" x14ac:dyDescent="0.25">
      <c r="B38" s="1448"/>
      <c r="C38" s="1003">
        <f t="shared" si="17"/>
        <v>0</v>
      </c>
      <c r="D38" s="1451"/>
      <c r="E38" s="1409"/>
      <c r="F38" s="1409"/>
      <c r="G38" s="970"/>
      <c r="H38" s="986">
        <v>2028</v>
      </c>
      <c r="I38" s="972"/>
      <c r="J38" s="815">
        <f t="shared" si="6"/>
        <v>0</v>
      </c>
      <c r="K38" s="804"/>
      <c r="L38" s="814">
        <f t="shared" si="7"/>
        <v>0</v>
      </c>
      <c r="M38" s="804"/>
      <c r="N38" s="814">
        <f t="shared" si="1"/>
        <v>0</v>
      </c>
      <c r="O38" s="804"/>
      <c r="P38" s="814">
        <f t="shared" si="16"/>
        <v>0</v>
      </c>
      <c r="Q38" s="760"/>
      <c r="R38" s="987">
        <f>SUMIFS('E8.a. KKAuf_SAV'!$X$6:$X$2005,'E8.a. KKAuf_SAV'!$B$6:$B$2005,$C38,'E8.a. KKAuf_SAV'!$D$6:$D$2005,$H38)</f>
        <v>0</v>
      </c>
      <c r="S38" s="987">
        <f>SUMIFS('E8.b. KKAuf_WAV'!$N$6:$N$405,'E8.b. KKAuf_WAV'!$B$6:$B$405,$C38,'E8.b. KKAuf_WAV'!$E$6:$E$405,H38)-SUMIFS('E8.b. KKAuf_WAV'!$N$6:$N$405,'E8.b. KKAuf_WAV'!$B$6:$B$405,$C38,'E8.b. KKAuf_WAV'!$C$6:$C$405,"Geschäfts- oder Firmenwert",'E8.b. KKAuf_WAV'!$D$6:$D$405,H38)</f>
        <v>0</v>
      </c>
      <c r="T38" s="974"/>
      <c r="U38" s="987">
        <f>SUMIFS('E8.a. KKAuf_SAV'!$W$6:$W$2005,'E8.a. KKAuf_SAV'!$B$6:$B$2005,$C38,'E8.a. KKAuf_SAV'!$D$6:$D$2005,H38)</f>
        <v>0</v>
      </c>
      <c r="V38" s="987">
        <f>SUMIFS('E8.b. KKAuf_WAV'!$M$6:$M$405,'E8.b. KKAuf_WAV'!$B$6:$B$405,$C38,'E8.b. KKAuf_WAV'!$E$6:$E$405,$H38,'E8.b. KKAuf_WAV'!$C$6:$C$405,"&lt;&gt;"&amp;"geleistete Anzahlungen auf immaterielle Vermögensgegenstände",'E8.b. KKAuf_WAV'!$C$6:$C$405,"&lt;&gt;"&amp;"geleistete Anzahlungen und Anlagen im Bau des Sachanlagevermögens",'E8.b. KKAuf_WAV'!$C$6:$C$405,"&lt;&gt;"&amp;"Geschäfts- oder Firmenwert")</f>
        <v>0</v>
      </c>
      <c r="W38" s="987">
        <f>SUMIFS('E8.b. KKAuf_WAV'!$M$6:$M$405,'E8.b. KKAuf_WAV'!$B$6:$B$405,$C38,'E8.b. KKAuf_WAV'!$E$6:$E$405,H38,'E8.b. KKAuf_WAV'!$C$6:$C$405,"geleistete Anzahlungen und Anlagen im Bau des Sachanlagevermögens")+ SUMIFS('E8.b. KKAuf_WAV'!$M$6:$M$405,'E8.b. KKAuf_WAV'!$B$6:$B$405,$C38,'E8.b. KKAuf_WAV'!$E$6:$E$405,H38,'E8.b. KKAuf_WAV'!$C$6:$C$405,"geleistete Anzahlungen auf immaterielle Vermögensgegenstände")</f>
        <v>0</v>
      </c>
      <c r="X38" s="987">
        <f>SUMIFS('E8.c. KKAuf_BKZ_NAB_IZ'!$K$6:$K$405,'E8.c. KKAuf_BKZ_NAB_IZ'!$B$6:$B$405,$C38,'E8.c. KKAuf_BKZ_NAB_IZ'!$C$6:$C$405,$H38)</f>
        <v>0</v>
      </c>
      <c r="Y38" s="987">
        <f>SUMIFS('E8.a. KKAuf_SAV'!$Y$6:$Y$2005,'E8.a. KKAuf_SAV'!$B$6:$B$2005,$C38,'E8.a. KKAuf_SAV'!$D$6:$D$2005,$H38)</f>
        <v>0</v>
      </c>
      <c r="Z38" s="987">
        <f>SUMIFS('E8.b. KKAuf_WAV'!$O$6:$O$405,'E8.b. KKAuf_WAV'!$B$6:$B$405,$C38,'E8.b. KKAuf_WAV'!$E$6:$E$405,$H38,'E8.b. KKAuf_WAV'!$C$6:$C$405,"&lt;&gt;"&amp;"geleistete Anzahlungen auf immaterielle Vermögensgegenstände",'E8.b. KKAuf_WAV'!$C$6:$C$405,"&lt;&gt;"&amp;"geleistete Anzahlungen und Anlagen im Bau des Sachanlagevermögens",'E8.b. KKAuf_WAV'!$C$6:$C$405,"&lt;&gt;"&amp;"Geschäfts- oder Firmenwert")</f>
        <v>0</v>
      </c>
      <c r="AA38" s="987">
        <f>SUMIFS('E8.b. KKAuf_WAV'!$O$6:$O$405,'E8.b. KKAuf_WAV'!$B$6:$B$405,$C38,'E8.b. KKAuf_WAV'!$E$6:$E$405,H38,'E8.b. KKAuf_WAV'!$C$6:$C$405,"geleistete Anzahlungen und Anlagen im Bau des Sachanlagevermögens")+ SUMIFS('E8.b. KKAuf_WAV'!$O$6:$O$405,'E8.b. KKAuf_WAV'!$B$6:$B$405,$C38,'E8.b. KKAuf_WAV'!$E$6:$E$405,H38,'E8.b. KKAuf_WAV'!$C$6:$C$405,"geleistete Anzahlungen auf immaterielle Vermögensgegenstände")</f>
        <v>0</v>
      </c>
      <c r="AB38" s="987">
        <f>SUMIFS('E8.c. KKAuf_BKZ_NAB_IZ'!$L$6:$L$405,'E8.c. KKAuf_BKZ_NAB_IZ'!$B$6:$B$405,$C38,'E8.c. KKAuf_BKZ_NAB_IZ'!$C$6:$C$405,$H38)</f>
        <v>0</v>
      </c>
      <c r="AC38" s="974"/>
      <c r="AD38" s="987">
        <f t="shared" si="8"/>
        <v>0</v>
      </c>
      <c r="AE38" s="988">
        <f>$AE$17</f>
        <v>0</v>
      </c>
      <c r="AF38" s="988">
        <f>$AF$17</f>
        <v>0</v>
      </c>
      <c r="AG38" s="988">
        <f>$AG$17</f>
        <v>0</v>
      </c>
      <c r="AH38" s="989">
        <f t="shared" si="11"/>
        <v>0</v>
      </c>
      <c r="AJ38" s="987">
        <f t="shared" si="3"/>
        <v>0</v>
      </c>
      <c r="AK38" s="988">
        <f>$AK$17</f>
        <v>0</v>
      </c>
      <c r="AL38" s="988">
        <f>$AL$17</f>
        <v>0</v>
      </c>
      <c r="AM38" s="988">
        <f>$AM$17</f>
        <v>0</v>
      </c>
      <c r="AN38" s="989">
        <f t="shared" si="4"/>
        <v>0</v>
      </c>
    </row>
    <row r="39" spans="2:40" ht="14.25" customHeight="1" x14ac:dyDescent="0.2">
      <c r="B39" s="1446"/>
      <c r="C39" s="1001">
        <f>B$39</f>
        <v>0</v>
      </c>
      <c r="D39" s="1449"/>
      <c r="E39" s="1407"/>
      <c r="F39" s="1410"/>
      <c r="G39" s="990"/>
      <c r="H39" s="991">
        <v>2022</v>
      </c>
      <c r="I39" s="972"/>
      <c r="J39" s="813">
        <f t="shared" si="6"/>
        <v>0</v>
      </c>
      <c r="K39" s="804"/>
      <c r="L39" s="813">
        <f t="shared" si="7"/>
        <v>0</v>
      </c>
      <c r="M39" s="804"/>
      <c r="N39" s="813">
        <f t="shared" si="1"/>
        <v>0</v>
      </c>
      <c r="O39" s="804"/>
      <c r="P39" s="813">
        <f t="shared" ref="P39:P45" si="18">IFERROR((AJ39*AK39+AD39*AE39)*0.4*0.035*$F$39,0)</f>
        <v>0</v>
      </c>
      <c r="Q39" s="760"/>
      <c r="R39" s="992">
        <f>SUMIFS('E8.a. KKAuf_SAV'!$X$6:$X$2005,'E8.a. KKAuf_SAV'!$B$6:$B$2005,$C39,'E8.a. KKAuf_SAV'!$D$6:$D$2005,$H39)</f>
        <v>0</v>
      </c>
      <c r="S39" s="992">
        <f>SUMIFS('E8.b. KKAuf_WAV'!$N$6:$N$405,'E8.b. KKAuf_WAV'!$B$6:$B$405,$C39,'E8.b. KKAuf_WAV'!$E$6:$E$405,H39)-SUMIFS('E8.b. KKAuf_WAV'!$N$6:$N$405,'E8.b. KKAuf_WAV'!$B$6:$B$405,$C39,'E8.b. KKAuf_WAV'!$C$6:$C$405,"Geschäfts- oder Firmenwert",'E8.b. KKAuf_WAV'!$D$6:$D$405,H39)</f>
        <v>0</v>
      </c>
      <c r="T39" s="974"/>
      <c r="U39" s="992">
        <f>SUMIFS('E8.a. KKAuf_SAV'!$W$6:$W$2005,'E8.a. KKAuf_SAV'!$B$6:$B$2005,$C39,'E8.a. KKAuf_SAV'!$D$6:$D$2005,H39)</f>
        <v>0</v>
      </c>
      <c r="V39" s="992">
        <f>SUMIFS('E8.b. KKAuf_WAV'!$M$6:$M$405,'E8.b. KKAuf_WAV'!$B$6:$B$405,$C39,'E8.b. KKAuf_WAV'!$E$6:$E$405,$H39,'E8.b. KKAuf_WAV'!$C$6:$C$405,"&lt;&gt;"&amp;"geleistete Anzahlungen auf immaterielle Vermögensgegenstände",'E8.b. KKAuf_WAV'!$C$6:$C$405,"&lt;&gt;"&amp;"geleistete Anzahlungen und Anlagen im Bau des Sachanlagevermögens",'E8.b. KKAuf_WAV'!$C$6:$C$405,"&lt;&gt;"&amp;"Geschäfts- oder Firmenwert")</f>
        <v>0</v>
      </c>
      <c r="W39" s="992">
        <f>SUMIFS('E8.b. KKAuf_WAV'!$M$6:$M$405,'E8.b. KKAuf_WAV'!$B$6:$B$405,$C39,'E8.b. KKAuf_WAV'!$E$6:$E$405,Listen!$AA$3,'E8.b. KKAuf_WAV'!$C$6:$C$405,"geleistete Anzahlungen und Anlagen im Bau des Sachanlagevermögens")+ SUMIFS('E8.b. KKAuf_WAV'!$M$6:$M$405,'E8.b. KKAuf_WAV'!$B$6:$B$405,$C39,'E8.b. KKAuf_WAV'!$E$6:$E$405,Listen!$AA$3,'E8.b. KKAuf_WAV'!$C$6:$C$405,"geleistete Anzahlungen auf immaterielle Vermögensgegenstände")</f>
        <v>0</v>
      </c>
      <c r="X39" s="992">
        <f>SUMIFS('E8.c. KKAuf_BKZ_NAB_IZ'!$K$6:$K$405,'E8.c. KKAuf_BKZ_NAB_IZ'!$B$6:$B$405,$C39,'E8.c. KKAuf_BKZ_NAB_IZ'!$C$6:$C$405,$H39)</f>
        <v>0</v>
      </c>
      <c r="Y39" s="992">
        <f>SUMIFS('E8.a. KKAuf_SAV'!$Y$6:$Y$2005,'E8.a. KKAuf_SAV'!$B$6:$B$2005,$C39,'E8.a. KKAuf_SAV'!$D$6:$D$2005,$H39)</f>
        <v>0</v>
      </c>
      <c r="Z39" s="992">
        <f>SUMIFS('E8.b. KKAuf_WAV'!$O$6:$O$405,'E8.b. KKAuf_WAV'!$B$6:$B$405,$C39,'E8.b. KKAuf_WAV'!$E$6:$E$405,$H39,'E8.b. KKAuf_WAV'!$C$6:$C$405,"&lt;&gt;"&amp;"geleistete Anzahlungen auf immaterielle Vermögensgegenstände",'E8.b. KKAuf_WAV'!$C$6:$C$405,"&lt;&gt;"&amp;"geleistete Anzahlungen und Anlagen im Bau des Sachanlagevermögens",'E8.b. KKAuf_WAV'!$C$6:$C$405,"&lt;&gt;"&amp;"Geschäfts- oder Firmenwert")</f>
        <v>0</v>
      </c>
      <c r="AA39" s="992">
        <f>SUMIFS('E8.b. KKAuf_WAV'!$O$6:$O$405,'E8.b. KKAuf_WAV'!$B$6:$B$405,$C39,'E8.b. KKAuf_WAV'!$E$6:$E$405,Listen!$AA$3,'E8.b. KKAuf_WAV'!$C$6:$C$405,"geleistete Anzahlungen und Anlagen im Bau des Sachanlagevermögens")+ SUMIFS('E8.b. KKAuf_WAV'!$O$6:$O$405,'E8.b. KKAuf_WAV'!$B$6:$B$405,$C39,'E8.b. KKAuf_WAV'!$E$6:$E$405,Listen!$AA$3,'E8.b. KKAuf_WAV'!$C$6:$C$405,"geleistete Anzahlungen auf immaterielle Vermögensgegenstände")</f>
        <v>0</v>
      </c>
      <c r="AB39" s="992">
        <f>SUMIFS('E8.c. KKAuf_BKZ_NAB_IZ'!$L$6:$L$405,'E8.c. KKAuf_BKZ_NAB_IZ'!$B$6:$B$405,$C39,'E8.c. KKAuf_BKZ_NAB_IZ'!$C$6:$C$405,$H39)</f>
        <v>0</v>
      </c>
      <c r="AC39" s="974"/>
      <c r="AD39" s="992">
        <f t="shared" si="8"/>
        <v>0</v>
      </c>
      <c r="AE39" s="993">
        <f>$AE$11</f>
        <v>5.0700000000000002E-2</v>
      </c>
      <c r="AF39" s="993">
        <f>$AF$11</f>
        <v>1.7100000000000001E-2</v>
      </c>
      <c r="AG39" s="993">
        <f>$AG$11</f>
        <v>3.0499999999999999E-2</v>
      </c>
      <c r="AH39" s="994">
        <f t="shared" si="11"/>
        <v>0</v>
      </c>
      <c r="AJ39" s="992">
        <f t="shared" si="3"/>
        <v>0</v>
      </c>
      <c r="AK39" s="993">
        <f>$AK$11</f>
        <v>5.0700000000000002E-2</v>
      </c>
      <c r="AL39" s="993">
        <f>$AL$11</f>
        <v>1.7100000000000001E-2</v>
      </c>
      <c r="AM39" s="993">
        <f>$AM$11</f>
        <v>3.0499999999999999E-2</v>
      </c>
      <c r="AN39" s="994">
        <f t="shared" si="4"/>
        <v>0</v>
      </c>
    </row>
    <row r="40" spans="2:40" x14ac:dyDescent="0.2">
      <c r="B40" s="1447"/>
      <c r="C40" s="1002">
        <f t="shared" ref="C40:C45" si="19">B$39</f>
        <v>0</v>
      </c>
      <c r="D40" s="1450"/>
      <c r="E40" s="1408"/>
      <c r="F40" s="1408"/>
      <c r="G40" s="990"/>
      <c r="H40" s="983">
        <v>2023</v>
      </c>
      <c r="I40" s="972"/>
      <c r="J40" s="805">
        <f t="shared" si="6"/>
        <v>0</v>
      </c>
      <c r="K40" s="804"/>
      <c r="L40" s="803">
        <f t="shared" si="7"/>
        <v>0</v>
      </c>
      <c r="M40" s="804"/>
      <c r="N40" s="803">
        <f t="shared" si="1"/>
        <v>0</v>
      </c>
      <c r="O40" s="804"/>
      <c r="P40" s="803">
        <f t="shared" si="18"/>
        <v>0</v>
      </c>
      <c r="Q40" s="760"/>
      <c r="R40" s="980">
        <f>SUMIFS('E8.a. KKAuf_SAV'!$X$6:$X$2005,'E8.a. KKAuf_SAV'!$B$6:$B$2005,$C40,'E8.a. KKAuf_SAV'!$D$6:$D$2005,$H40)</f>
        <v>0</v>
      </c>
      <c r="S40" s="980">
        <f>SUMIFS('E8.b. KKAuf_WAV'!$N$6:$N$405,'E8.b. KKAuf_WAV'!$B$6:$B$405,$C40,'E8.b. KKAuf_WAV'!$E$6:$E$405,H40)-SUMIFS('E8.b. KKAuf_WAV'!$N$6:$N$405,'E8.b. KKAuf_WAV'!$B$6:$B$405,$C40,'E8.b. KKAuf_WAV'!$C$6:$C$405,"Geschäfts- oder Firmenwert",'E8.b. KKAuf_WAV'!$D$6:$D$405,H40)</f>
        <v>0</v>
      </c>
      <c r="T40" s="974"/>
      <c r="U40" s="980">
        <f>SUMIFS('E8.a. KKAuf_SAV'!$W$6:$W$2005,'E8.a. KKAuf_SAV'!$B$6:$B$2005,$C40,'E8.a. KKAuf_SAV'!$D$6:$D$2005,H40)</f>
        <v>0</v>
      </c>
      <c r="V40" s="980">
        <f>SUMIFS('E8.b. KKAuf_WAV'!$M$6:$M$405,'E8.b. KKAuf_WAV'!$B$6:$B$405,$C40,'E8.b. KKAuf_WAV'!$E$6:$E$405,$H40,'E8.b. KKAuf_WAV'!$C$6:$C$405,"&lt;&gt;"&amp;"geleistete Anzahlungen auf immaterielle Vermögensgegenstände",'E8.b. KKAuf_WAV'!$C$6:$C$405,"&lt;&gt;"&amp;"geleistete Anzahlungen und Anlagen im Bau des Sachanlagevermögens",'E8.b. KKAuf_WAV'!$C$6:$C$405,"&lt;&gt;"&amp;"Geschäfts- oder Firmenwert")</f>
        <v>0</v>
      </c>
      <c r="W40" s="980"/>
      <c r="X40" s="980">
        <f>SUMIFS('E8.c. KKAuf_BKZ_NAB_IZ'!$K$6:$K$405,'E8.c. KKAuf_BKZ_NAB_IZ'!$B$6:$B$405,$C40,'E8.c. KKAuf_BKZ_NAB_IZ'!$C$6:$C$405,$H40)</f>
        <v>0</v>
      </c>
      <c r="Y40" s="980">
        <f>SUMIFS('E8.a. KKAuf_SAV'!$Y$6:$Y$2005,'E8.a. KKAuf_SAV'!$B$6:$B$2005,$C40,'E8.a. KKAuf_SAV'!$D$6:$D$2005,$H40)</f>
        <v>0</v>
      </c>
      <c r="Z40" s="980">
        <f>SUMIFS('E8.b. KKAuf_WAV'!$O$6:$O$405,'E8.b. KKAuf_WAV'!$B$6:$B$405,$C40,'E8.b. KKAuf_WAV'!$E$6:$E$405,$H40,'E8.b. KKAuf_WAV'!$C$6:$C$405,"&lt;&gt;"&amp;"geleistete Anzahlungen auf immaterielle Vermögensgegenstände",'E8.b. KKAuf_WAV'!$C$6:$C$405,"&lt;&gt;"&amp;"geleistete Anzahlungen und Anlagen im Bau des Sachanlagevermögens",'E8.b. KKAuf_WAV'!$C$6:$C$405,"&lt;&gt;"&amp;"Geschäfts- oder Firmenwert")</f>
        <v>0</v>
      </c>
      <c r="AA40" s="980"/>
      <c r="AB40" s="980">
        <f>SUMIFS('E8.c. KKAuf_BKZ_NAB_IZ'!$L$6:$L$405,'E8.c. KKAuf_BKZ_NAB_IZ'!$B$6:$B$405,$C40,'E8.c. KKAuf_BKZ_NAB_IZ'!$C$6:$C$405,$H40)</f>
        <v>0</v>
      </c>
      <c r="AC40" s="974"/>
      <c r="AD40" s="980">
        <f t="shared" si="8"/>
        <v>0</v>
      </c>
      <c r="AE40" s="984">
        <f>$AE$12</f>
        <v>5.0700000000000002E-2</v>
      </c>
      <c r="AF40" s="984">
        <f>$AF$12</f>
        <v>1.7100000000000001E-2</v>
      </c>
      <c r="AG40" s="984">
        <f>$AG$12</f>
        <v>3.0499999999999999E-2</v>
      </c>
      <c r="AH40" s="982">
        <f t="shared" si="11"/>
        <v>0</v>
      </c>
      <c r="AJ40" s="980"/>
      <c r="AK40" s="984">
        <f>$AK$12</f>
        <v>5.0700000000000002E-2</v>
      </c>
      <c r="AL40" s="984">
        <f>$AL$12</f>
        <v>1.7100000000000001E-2</v>
      </c>
      <c r="AM40" s="984">
        <f>$AM$12</f>
        <v>3.0499999999999999E-2</v>
      </c>
      <c r="AN40" s="982">
        <f t="shared" si="4"/>
        <v>0</v>
      </c>
    </row>
    <row r="41" spans="2:40" x14ac:dyDescent="0.2">
      <c r="B41" s="1447"/>
      <c r="C41" s="1002">
        <f t="shared" si="19"/>
        <v>0</v>
      </c>
      <c r="D41" s="1450"/>
      <c r="E41" s="1408"/>
      <c r="F41" s="1408"/>
      <c r="G41" s="990"/>
      <c r="H41" s="983">
        <v>2024</v>
      </c>
      <c r="I41" s="972"/>
      <c r="J41" s="803">
        <f t="shared" si="6"/>
        <v>0</v>
      </c>
      <c r="K41" s="804"/>
      <c r="L41" s="803">
        <f t="shared" si="7"/>
        <v>0</v>
      </c>
      <c r="M41" s="804"/>
      <c r="N41" s="803">
        <f t="shared" si="1"/>
        <v>0</v>
      </c>
      <c r="O41" s="804"/>
      <c r="P41" s="803">
        <f t="shared" si="18"/>
        <v>0</v>
      </c>
      <c r="Q41" s="760"/>
      <c r="R41" s="980">
        <f>SUMIFS('E8.a. KKAuf_SAV'!$X$6:$X$2005,'E8.a. KKAuf_SAV'!$B$6:$B$2005,$C41,'E8.a. KKAuf_SAV'!$D$6:$D$2005,$H41)</f>
        <v>0</v>
      </c>
      <c r="S41" s="980">
        <f>SUMIFS('E8.b. KKAuf_WAV'!$N$6:$N$405,'E8.b. KKAuf_WAV'!$B$6:$B$405,$C41,'E8.b. KKAuf_WAV'!$E$6:$E$405,H41)-SUMIFS('E8.b. KKAuf_WAV'!$N$6:$N$405,'E8.b. KKAuf_WAV'!$B$6:$B$405,$C41,'E8.b. KKAuf_WAV'!$C$6:$C$405,"Geschäfts- oder Firmenwert",'E8.b. KKAuf_WAV'!$D$6:$D$405,H41)</f>
        <v>0</v>
      </c>
      <c r="T41" s="974"/>
      <c r="U41" s="980">
        <f>SUMIFS('E8.a. KKAuf_SAV'!$W$6:$W$2005,'E8.a. KKAuf_SAV'!$B$6:$B$2005,$C41,'E8.a. KKAuf_SAV'!$D$6:$D$2005,H41)</f>
        <v>0</v>
      </c>
      <c r="V41" s="980">
        <f>SUMIFS('E8.b. KKAuf_WAV'!$M$6:$M$405,'E8.b. KKAuf_WAV'!$B$6:$B$405,$C41,'E8.b. KKAuf_WAV'!$E$6:$E$405,$H41,'E8.b. KKAuf_WAV'!$C$6:$C$405,"&lt;&gt;"&amp;"geleistete Anzahlungen auf immaterielle Vermögensgegenstände",'E8.b. KKAuf_WAV'!$C$6:$C$405,"&lt;&gt;"&amp;"geleistete Anzahlungen und Anlagen im Bau des Sachanlagevermögens",'E8.b. KKAuf_WAV'!$C$6:$C$405,"&lt;&gt;"&amp;"Geschäfts- oder Firmenwert")</f>
        <v>0</v>
      </c>
      <c r="W41" s="980">
        <f>SUMIFS('E8.b. KKAuf_WAV'!$M$6:$M$405,'E8.b. KKAuf_WAV'!$B$6:$B$405,$C41,'E8.b. KKAuf_WAV'!$E$6:$E$405,H41,'E8.b. KKAuf_WAV'!$C$6:$C$405,"geleistete Anzahlungen und Anlagen im Bau des Sachanlagevermögens")+ SUMIFS('E8.b. KKAuf_WAV'!$M$6:$M$405,'E8.b. KKAuf_WAV'!$B$6:$B$405,$C41,'E8.b. KKAuf_WAV'!$E$6:$E$405,H41,'E8.b. KKAuf_WAV'!$C$6:$C$405,"geleistete Anzahlungen auf immaterielle Vermögensgegenstände")</f>
        <v>0</v>
      </c>
      <c r="X41" s="980">
        <f>SUMIFS('E8.c. KKAuf_BKZ_NAB_IZ'!$K$6:$K$405,'E8.c. KKAuf_BKZ_NAB_IZ'!$B$6:$B$405,$C41,'E8.c. KKAuf_BKZ_NAB_IZ'!$C$6:$C$405,$H41)</f>
        <v>0</v>
      </c>
      <c r="Y41" s="980">
        <f>SUMIFS('E8.a. KKAuf_SAV'!$Y$6:$Y$2005,'E8.a. KKAuf_SAV'!$B$6:$B$2005,$C41,'E8.a. KKAuf_SAV'!$D$6:$D$2005,$H41)</f>
        <v>0</v>
      </c>
      <c r="Z41" s="980">
        <f>SUMIFS('E8.b. KKAuf_WAV'!$O$6:$O$405,'E8.b. KKAuf_WAV'!$B$6:$B$405,$C41,'E8.b. KKAuf_WAV'!$E$6:$E$405,$H41,'E8.b. KKAuf_WAV'!$C$6:$C$405,"&lt;&gt;"&amp;"geleistete Anzahlungen auf immaterielle Vermögensgegenstände",'E8.b. KKAuf_WAV'!$C$6:$C$405,"&lt;&gt;"&amp;"geleistete Anzahlungen und Anlagen im Bau des Sachanlagevermögens",'E8.b. KKAuf_WAV'!$C$6:$C$405,"&lt;&gt;"&amp;"Geschäfts- oder Firmenwert")</f>
        <v>0</v>
      </c>
      <c r="AA41" s="980">
        <f>SUMIFS('E8.b. KKAuf_WAV'!$O$6:$O$405,'E8.b. KKAuf_WAV'!$B$6:$B$405,$C41,'E8.b. KKAuf_WAV'!$E$6:$E$405,H41,'E8.b. KKAuf_WAV'!$C$6:$C$405,"geleistete Anzahlungen und Anlagen im Bau des Sachanlagevermögens")+ SUMIFS('E8.b. KKAuf_WAV'!$O$6:$O$405,'E8.b. KKAuf_WAV'!$B$6:$B$405,$C41,'E8.b. KKAuf_WAV'!$E$6:$E$405,H41,'E8.b. KKAuf_WAV'!$C$6:$C$405,"geleistete Anzahlungen auf immaterielle Vermögensgegenstände")</f>
        <v>0</v>
      </c>
      <c r="AB41" s="980">
        <f>SUMIFS('E8.c. KKAuf_BKZ_NAB_IZ'!$L$6:$L$405,'E8.c. KKAuf_BKZ_NAB_IZ'!$B$6:$B$405,$C41,'E8.c. KKAuf_BKZ_NAB_IZ'!$C$6:$C$405,$H41)</f>
        <v>0</v>
      </c>
      <c r="AC41" s="974"/>
      <c r="AD41" s="980">
        <f t="shared" si="8"/>
        <v>0</v>
      </c>
      <c r="AE41" s="984">
        <f>$AE$13</f>
        <v>6.93E-2</v>
      </c>
      <c r="AF41" s="984">
        <f>$AF$13</f>
        <v>3.8699999999999998E-2</v>
      </c>
      <c r="AG41" s="984">
        <f>$AG$13</f>
        <v>5.0900000000000001E-2</v>
      </c>
      <c r="AH41" s="982">
        <f t="shared" si="11"/>
        <v>0</v>
      </c>
      <c r="AJ41" s="980">
        <f t="shared" si="3"/>
        <v>0</v>
      </c>
      <c r="AK41" s="984">
        <f>$AK$13</f>
        <v>7.0099999999999996E-2</v>
      </c>
      <c r="AL41" s="984">
        <f>$AL$13</f>
        <v>3.6600000000000001E-2</v>
      </c>
      <c r="AM41" s="984">
        <f>$AM$13</f>
        <v>0.05</v>
      </c>
      <c r="AN41" s="982">
        <f t="shared" si="4"/>
        <v>0</v>
      </c>
    </row>
    <row r="42" spans="2:40" ht="15" thickBot="1" x14ac:dyDescent="0.25">
      <c r="B42" s="1447"/>
      <c r="C42" s="1002">
        <f t="shared" si="19"/>
        <v>0</v>
      </c>
      <c r="D42" s="1450"/>
      <c r="E42" s="1408"/>
      <c r="F42" s="1408"/>
      <c r="G42" s="990"/>
      <c r="H42" s="983">
        <v>2025</v>
      </c>
      <c r="I42" s="972"/>
      <c r="J42" s="803">
        <f t="shared" si="6"/>
        <v>0</v>
      </c>
      <c r="K42" s="804"/>
      <c r="L42" s="803">
        <f t="shared" si="7"/>
        <v>0</v>
      </c>
      <c r="M42" s="804"/>
      <c r="N42" s="803">
        <f t="shared" si="1"/>
        <v>0</v>
      </c>
      <c r="O42" s="804"/>
      <c r="P42" s="803">
        <f t="shared" si="18"/>
        <v>0</v>
      </c>
      <c r="Q42" s="760"/>
      <c r="R42" s="980">
        <f>SUMIFS('E8.a. KKAuf_SAV'!$X$6:$X$2005,'E8.a. KKAuf_SAV'!$B$6:$B$2005,$C42,'E8.a. KKAuf_SAV'!$D$6:$D$2005,$H42)</f>
        <v>0</v>
      </c>
      <c r="S42" s="980">
        <f>SUMIFS('E8.b. KKAuf_WAV'!$N$6:$N$405,'E8.b. KKAuf_WAV'!$B$6:$B$405,$C42,'E8.b. KKAuf_WAV'!$E$6:$E$405,H42)-SUMIFS('E8.b. KKAuf_WAV'!$N$6:$N$405,'E8.b. KKAuf_WAV'!$B$6:$B$405,$C42,'E8.b. KKAuf_WAV'!$C$6:$C$405,"Geschäfts- oder Firmenwert",'E8.b. KKAuf_WAV'!$D$6:$D$405,H42)</f>
        <v>0</v>
      </c>
      <c r="T42" s="974"/>
      <c r="U42" s="980">
        <f>SUMIFS('E8.a. KKAuf_SAV'!$W$6:$W$2005,'E8.a. KKAuf_SAV'!$B$6:$B$2005,$C42,'E8.a. KKAuf_SAV'!$D$6:$D$2005,H42)</f>
        <v>0</v>
      </c>
      <c r="V42" s="980">
        <f>SUMIFS('E8.b. KKAuf_WAV'!$M$6:$M$405,'E8.b. KKAuf_WAV'!$B$6:$B$405,$C42,'E8.b. KKAuf_WAV'!$E$6:$E$405,$H42,'E8.b. KKAuf_WAV'!$C$6:$C$405,"&lt;&gt;"&amp;"geleistete Anzahlungen auf immaterielle Vermögensgegenstände",'E8.b. KKAuf_WAV'!$C$6:$C$405,"&lt;&gt;"&amp;"geleistete Anzahlungen und Anlagen im Bau des Sachanlagevermögens",'E8.b. KKAuf_WAV'!$C$6:$C$405,"&lt;&gt;"&amp;"Geschäfts- oder Firmenwert")</f>
        <v>0</v>
      </c>
      <c r="W42" s="980">
        <f>SUMIFS('E8.b. KKAuf_WAV'!$M$6:$M$405,'E8.b. KKAuf_WAV'!$B$6:$B$405,$C42,'E8.b. KKAuf_WAV'!$E$6:$E$405,H42,'E8.b. KKAuf_WAV'!$C$6:$C$405,"geleistete Anzahlungen und Anlagen im Bau des Sachanlagevermögens")+ SUMIFS('E8.b. KKAuf_WAV'!$M$6:$M$405,'E8.b. KKAuf_WAV'!$B$6:$B$405,$C42,'E8.b. KKAuf_WAV'!$E$6:$E$405,H42,'E8.b. KKAuf_WAV'!$C$6:$C$405,"geleistete Anzahlungen auf immaterielle Vermögensgegenstände")</f>
        <v>0</v>
      </c>
      <c r="X42" s="980">
        <f>SUMIFS('E8.c. KKAuf_BKZ_NAB_IZ'!$K$6:$K$405,'E8.c. KKAuf_BKZ_NAB_IZ'!$B$6:$B$405,$C42,'E8.c. KKAuf_BKZ_NAB_IZ'!$C$6:$C$405,$H42)</f>
        <v>0</v>
      </c>
      <c r="Y42" s="980">
        <f>SUMIFS('E8.a. KKAuf_SAV'!$Y$6:$Y$2005,'E8.a. KKAuf_SAV'!$B$6:$B$2005,$C42,'E8.a. KKAuf_SAV'!$D$6:$D$2005,$H42)</f>
        <v>0</v>
      </c>
      <c r="Z42" s="980">
        <f>SUMIFS('E8.b. KKAuf_WAV'!$O$6:$O$405,'E8.b. KKAuf_WAV'!$B$6:$B$405,$C42,'E8.b. KKAuf_WAV'!$E$6:$E$405,$H42,'E8.b. KKAuf_WAV'!$C$6:$C$405,"&lt;&gt;"&amp;"geleistete Anzahlungen auf immaterielle Vermögensgegenstände",'E8.b. KKAuf_WAV'!$C$6:$C$405,"&lt;&gt;"&amp;"geleistete Anzahlungen und Anlagen im Bau des Sachanlagevermögens",'E8.b. KKAuf_WAV'!$C$6:$C$405,"&lt;&gt;"&amp;"Geschäfts- oder Firmenwert")</f>
        <v>0</v>
      </c>
      <c r="AA42" s="980">
        <f>SUMIFS('E8.b. KKAuf_WAV'!$O$6:$O$405,'E8.b. KKAuf_WAV'!$B$6:$B$405,$C42,'E8.b. KKAuf_WAV'!$E$6:$E$405,H42,'E8.b. KKAuf_WAV'!$C$6:$C$405,"geleistete Anzahlungen und Anlagen im Bau des Sachanlagevermögens")+ SUMIFS('E8.b. KKAuf_WAV'!$O$6:$O$405,'E8.b. KKAuf_WAV'!$B$6:$B$405,$C42,'E8.b. KKAuf_WAV'!$E$6:$E$405,H42,'E8.b. KKAuf_WAV'!$C$6:$C$405,"geleistete Anzahlungen auf immaterielle Vermögensgegenstände")</f>
        <v>0</v>
      </c>
      <c r="AB42" s="980">
        <f>SUMIFS('E8.c. KKAuf_BKZ_NAB_IZ'!$L$6:$L$405,'E8.c. KKAuf_BKZ_NAB_IZ'!$B$6:$B$405,$C42,'E8.c. KKAuf_BKZ_NAB_IZ'!$C$6:$C$405,$H42)</f>
        <v>0</v>
      </c>
      <c r="AC42" s="974"/>
      <c r="AD42" s="980">
        <f t="shared" si="8"/>
        <v>0</v>
      </c>
      <c r="AE42" s="984">
        <f>$AE$14</f>
        <v>7.0099999999999996E-2</v>
      </c>
      <c r="AF42" s="984">
        <f>$AF$14</f>
        <v>3.6600000000000001E-2</v>
      </c>
      <c r="AG42" s="984">
        <f>$AG$14</f>
        <v>0.05</v>
      </c>
      <c r="AH42" s="982">
        <f t="shared" si="11"/>
        <v>0</v>
      </c>
      <c r="AJ42" s="980">
        <f t="shared" si="3"/>
        <v>0</v>
      </c>
      <c r="AK42" s="984">
        <f>$AK$14</f>
        <v>7.0099999999999996E-2</v>
      </c>
      <c r="AL42" s="984">
        <f>$AL$14</f>
        <v>3.6600000000000001E-2</v>
      </c>
      <c r="AM42" s="984">
        <f>$AM$14</f>
        <v>0.05</v>
      </c>
      <c r="AN42" s="982">
        <f t="shared" si="4"/>
        <v>0</v>
      </c>
    </row>
    <row r="43" spans="2:40" ht="15" hidden="1" thickBot="1" x14ac:dyDescent="0.25">
      <c r="B43" s="1447"/>
      <c r="C43" s="1002">
        <f t="shared" si="19"/>
        <v>0</v>
      </c>
      <c r="D43" s="1450"/>
      <c r="E43" s="1408"/>
      <c r="F43" s="1408"/>
      <c r="G43" s="990"/>
      <c r="H43" s="983">
        <v>2026</v>
      </c>
      <c r="I43" s="972"/>
      <c r="J43" s="803">
        <f t="shared" si="6"/>
        <v>0</v>
      </c>
      <c r="K43" s="804"/>
      <c r="L43" s="803">
        <f t="shared" si="7"/>
        <v>0</v>
      </c>
      <c r="M43" s="804"/>
      <c r="N43" s="803">
        <f t="shared" si="1"/>
        <v>0</v>
      </c>
      <c r="O43" s="804"/>
      <c r="P43" s="803">
        <f t="shared" si="18"/>
        <v>0</v>
      </c>
      <c r="Q43" s="760"/>
      <c r="R43" s="980">
        <f>SUMIFS('E8.a. KKAuf_SAV'!$X$6:$X$2005,'E8.a. KKAuf_SAV'!$B$6:$B$2005,$C43,'E8.a. KKAuf_SAV'!$D$6:$D$2005,$H43)</f>
        <v>0</v>
      </c>
      <c r="S43" s="980">
        <f>SUMIFS('E8.b. KKAuf_WAV'!$N$6:$N$405,'E8.b. KKAuf_WAV'!$B$6:$B$405,$C43,'E8.b. KKAuf_WAV'!$E$6:$E$405,H43)-SUMIFS('E8.b. KKAuf_WAV'!$N$6:$N$405,'E8.b. KKAuf_WAV'!$B$6:$B$405,$C43,'E8.b. KKAuf_WAV'!$C$6:$C$405,"Geschäfts- oder Firmenwert",'E8.b. KKAuf_WAV'!$D$6:$D$405,H43)</f>
        <v>0</v>
      </c>
      <c r="T43" s="974"/>
      <c r="U43" s="980">
        <f>SUMIFS('E8.a. KKAuf_SAV'!$W$6:$W$2005,'E8.a. KKAuf_SAV'!$B$6:$B$2005,$C43,'E8.a. KKAuf_SAV'!$D$6:$D$2005,H43)</f>
        <v>0</v>
      </c>
      <c r="V43" s="980">
        <f>SUMIFS('E8.b. KKAuf_WAV'!$M$6:$M$405,'E8.b. KKAuf_WAV'!$B$6:$B$405,$C43,'E8.b. KKAuf_WAV'!$E$6:$E$405,$H43,'E8.b. KKAuf_WAV'!$C$6:$C$405,"&lt;&gt;"&amp;"geleistete Anzahlungen auf immaterielle Vermögensgegenstände",'E8.b. KKAuf_WAV'!$C$6:$C$405,"&lt;&gt;"&amp;"geleistete Anzahlungen und Anlagen im Bau des Sachanlagevermögens",'E8.b. KKAuf_WAV'!$C$6:$C$405,"&lt;&gt;"&amp;"Geschäfts- oder Firmenwert")</f>
        <v>0</v>
      </c>
      <c r="W43" s="980">
        <f>SUMIFS('E8.b. KKAuf_WAV'!$M$6:$M$405,'E8.b. KKAuf_WAV'!$B$6:$B$405,$C43,'E8.b. KKAuf_WAV'!$E$6:$E$405,H43,'E8.b. KKAuf_WAV'!$C$6:$C$405,"geleistete Anzahlungen und Anlagen im Bau des Sachanlagevermögens")+ SUMIFS('E8.b. KKAuf_WAV'!$M$6:$M$405,'E8.b. KKAuf_WAV'!$B$6:$B$405,$C43,'E8.b. KKAuf_WAV'!$E$6:$E$405,H43,'E8.b. KKAuf_WAV'!$C$6:$C$405,"geleistete Anzahlungen auf immaterielle Vermögensgegenstände")</f>
        <v>0</v>
      </c>
      <c r="X43" s="980">
        <f>SUMIFS('E8.c. KKAuf_BKZ_NAB_IZ'!$K$6:$K$405,'E8.c. KKAuf_BKZ_NAB_IZ'!$B$6:$B$405,$C43,'E8.c. KKAuf_BKZ_NAB_IZ'!$C$6:$C$405,$H43)</f>
        <v>0</v>
      </c>
      <c r="Y43" s="980">
        <f>SUMIFS('E8.a. KKAuf_SAV'!$Y$6:$Y$2005,'E8.a. KKAuf_SAV'!$B$6:$B$2005,$C43,'E8.a. KKAuf_SAV'!$D$6:$D$2005,$H43)</f>
        <v>0</v>
      </c>
      <c r="Z43" s="980">
        <f>SUMIFS('E8.b. KKAuf_WAV'!$O$6:$O$405,'E8.b. KKAuf_WAV'!$B$6:$B$405,$C43,'E8.b. KKAuf_WAV'!$E$6:$E$405,$H43,'E8.b. KKAuf_WAV'!$C$6:$C$405,"&lt;&gt;"&amp;"geleistete Anzahlungen auf immaterielle Vermögensgegenstände",'E8.b. KKAuf_WAV'!$C$6:$C$405,"&lt;&gt;"&amp;"geleistete Anzahlungen und Anlagen im Bau des Sachanlagevermögens",'E8.b. KKAuf_WAV'!$C$6:$C$405,"&lt;&gt;"&amp;"Geschäfts- oder Firmenwert")</f>
        <v>0</v>
      </c>
      <c r="AA43" s="980">
        <f>SUMIFS('E8.b. KKAuf_WAV'!$O$6:$O$405,'E8.b. KKAuf_WAV'!$B$6:$B$405,$C43,'E8.b. KKAuf_WAV'!$E$6:$E$405,H43,'E8.b. KKAuf_WAV'!$C$6:$C$405,"geleistete Anzahlungen und Anlagen im Bau des Sachanlagevermögens")+ SUMIFS('E8.b. KKAuf_WAV'!$O$6:$O$405,'E8.b. KKAuf_WAV'!$B$6:$B$405,$C43,'E8.b. KKAuf_WAV'!$E$6:$E$405,H43,'E8.b. KKAuf_WAV'!$C$6:$C$405,"geleistete Anzahlungen auf immaterielle Vermögensgegenstände")</f>
        <v>0</v>
      </c>
      <c r="AB43" s="980">
        <f>SUMIFS('E8.c. KKAuf_BKZ_NAB_IZ'!$L$6:$L$405,'E8.c. KKAuf_BKZ_NAB_IZ'!$B$6:$B$405,$C43,'E8.c. KKAuf_BKZ_NAB_IZ'!$C$6:$C$405,$H43)</f>
        <v>0</v>
      </c>
      <c r="AC43" s="974"/>
      <c r="AD43" s="980">
        <f t="shared" si="8"/>
        <v>0</v>
      </c>
      <c r="AE43" s="984">
        <f>$AE$15</f>
        <v>0</v>
      </c>
      <c r="AF43" s="984">
        <f>$AF$15</f>
        <v>0</v>
      </c>
      <c r="AG43" s="984">
        <f>$AG$15</f>
        <v>0</v>
      </c>
      <c r="AH43" s="982">
        <f t="shared" si="11"/>
        <v>0</v>
      </c>
      <c r="AJ43" s="980">
        <f t="shared" si="3"/>
        <v>0</v>
      </c>
      <c r="AK43" s="984">
        <f>$AK$15</f>
        <v>0</v>
      </c>
      <c r="AL43" s="984">
        <f>$AL$15</f>
        <v>0</v>
      </c>
      <c r="AM43" s="984">
        <f>$AM$15</f>
        <v>0</v>
      </c>
      <c r="AN43" s="982">
        <f t="shared" si="4"/>
        <v>0</v>
      </c>
    </row>
    <row r="44" spans="2:40" ht="15" hidden="1" thickBot="1" x14ac:dyDescent="0.25">
      <c r="B44" s="1447"/>
      <c r="C44" s="1002">
        <f t="shared" si="19"/>
        <v>0</v>
      </c>
      <c r="D44" s="1450"/>
      <c r="E44" s="1408"/>
      <c r="F44" s="1408"/>
      <c r="G44" s="990"/>
      <c r="H44" s="983">
        <v>2027</v>
      </c>
      <c r="I44" s="972"/>
      <c r="J44" s="803">
        <f t="shared" si="6"/>
        <v>0</v>
      </c>
      <c r="K44" s="804"/>
      <c r="L44" s="803">
        <f t="shared" si="7"/>
        <v>0</v>
      </c>
      <c r="M44" s="804"/>
      <c r="N44" s="803">
        <f t="shared" si="1"/>
        <v>0</v>
      </c>
      <c r="O44" s="804"/>
      <c r="P44" s="803">
        <f t="shared" si="18"/>
        <v>0</v>
      </c>
      <c r="Q44" s="760"/>
      <c r="R44" s="980">
        <f>SUMIFS('E8.a. KKAuf_SAV'!$X$6:$X$2005,'E8.a. KKAuf_SAV'!$B$6:$B$2005,$C44,'E8.a. KKAuf_SAV'!$D$6:$D$2005,$H44)</f>
        <v>0</v>
      </c>
      <c r="S44" s="980">
        <f>SUMIFS('E8.b. KKAuf_WAV'!$N$6:$N$405,'E8.b. KKAuf_WAV'!$B$6:$B$405,$C44,'E8.b. KKAuf_WAV'!$E$6:$E$405,H44)-SUMIFS('E8.b. KKAuf_WAV'!$N$6:$N$405,'E8.b. KKAuf_WAV'!$B$6:$B$405,$C44,'E8.b. KKAuf_WAV'!$C$6:$C$405,"Geschäfts- oder Firmenwert",'E8.b. KKAuf_WAV'!$D$6:$D$405,H44)</f>
        <v>0</v>
      </c>
      <c r="T44" s="974"/>
      <c r="U44" s="980">
        <f>SUMIFS('E8.a. KKAuf_SAV'!$W$6:$W$2005,'E8.a. KKAuf_SAV'!$B$6:$B$2005,$C44,'E8.a. KKAuf_SAV'!$D$6:$D$2005,H44)</f>
        <v>0</v>
      </c>
      <c r="V44" s="980">
        <f>SUMIFS('E8.b. KKAuf_WAV'!$M$6:$M$405,'E8.b. KKAuf_WAV'!$B$6:$B$405,$C44,'E8.b. KKAuf_WAV'!$E$6:$E$405,$H44,'E8.b. KKAuf_WAV'!$C$6:$C$405,"&lt;&gt;"&amp;"geleistete Anzahlungen auf immaterielle Vermögensgegenstände",'E8.b. KKAuf_WAV'!$C$6:$C$405,"&lt;&gt;"&amp;"geleistete Anzahlungen und Anlagen im Bau des Sachanlagevermögens",'E8.b. KKAuf_WAV'!$C$6:$C$405,"&lt;&gt;"&amp;"Geschäfts- oder Firmenwert")</f>
        <v>0</v>
      </c>
      <c r="W44" s="980">
        <f>SUMIFS('E8.b. KKAuf_WAV'!$M$6:$M$405,'E8.b. KKAuf_WAV'!$B$6:$B$405,$C44,'E8.b. KKAuf_WAV'!$E$6:$E$405,H44,'E8.b. KKAuf_WAV'!$C$6:$C$405,"geleistete Anzahlungen und Anlagen im Bau des Sachanlagevermögens")+ SUMIFS('E8.b. KKAuf_WAV'!$M$6:$M$405,'E8.b. KKAuf_WAV'!$B$6:$B$405,$C44,'E8.b. KKAuf_WAV'!$E$6:$E$405,H44,'E8.b. KKAuf_WAV'!$C$6:$C$405,"geleistete Anzahlungen auf immaterielle Vermögensgegenstände")</f>
        <v>0</v>
      </c>
      <c r="X44" s="980">
        <f>SUMIFS('E8.c. KKAuf_BKZ_NAB_IZ'!$K$6:$K$405,'E8.c. KKAuf_BKZ_NAB_IZ'!$B$6:$B$405,$C44,'E8.c. KKAuf_BKZ_NAB_IZ'!$C$6:$C$405,$H44)</f>
        <v>0</v>
      </c>
      <c r="Y44" s="980">
        <f>SUMIFS('E8.a. KKAuf_SAV'!$Y$6:$Y$2005,'E8.a. KKAuf_SAV'!$B$6:$B$2005,$C44,'E8.a. KKAuf_SAV'!$D$6:$D$2005,$H44)</f>
        <v>0</v>
      </c>
      <c r="Z44" s="980">
        <f>SUMIFS('E8.b. KKAuf_WAV'!$O$6:$O$405,'E8.b. KKAuf_WAV'!$B$6:$B$405,$C44,'E8.b. KKAuf_WAV'!$E$6:$E$405,$H44,'E8.b. KKAuf_WAV'!$C$6:$C$405,"&lt;&gt;"&amp;"geleistete Anzahlungen auf immaterielle Vermögensgegenstände",'E8.b. KKAuf_WAV'!$C$6:$C$405,"&lt;&gt;"&amp;"geleistete Anzahlungen und Anlagen im Bau des Sachanlagevermögens",'E8.b. KKAuf_WAV'!$C$6:$C$405,"&lt;&gt;"&amp;"Geschäfts- oder Firmenwert")</f>
        <v>0</v>
      </c>
      <c r="AA44" s="980">
        <f>SUMIFS('E8.b. KKAuf_WAV'!$O$6:$O$405,'E8.b. KKAuf_WAV'!$B$6:$B$405,$C44,'E8.b. KKAuf_WAV'!$E$6:$E$405,H44,'E8.b. KKAuf_WAV'!$C$6:$C$405,"geleistete Anzahlungen und Anlagen im Bau des Sachanlagevermögens")+ SUMIFS('E8.b. KKAuf_WAV'!$O$6:$O$405,'E8.b. KKAuf_WAV'!$B$6:$B$405,$C44,'E8.b. KKAuf_WAV'!$E$6:$E$405,H44,'E8.b. KKAuf_WAV'!$C$6:$C$405,"geleistete Anzahlungen auf immaterielle Vermögensgegenstände")</f>
        <v>0</v>
      </c>
      <c r="AB44" s="980">
        <f>SUMIFS('E8.c. KKAuf_BKZ_NAB_IZ'!$L$6:$L$405,'E8.c. KKAuf_BKZ_NAB_IZ'!$B$6:$B$405,$C44,'E8.c. KKAuf_BKZ_NAB_IZ'!$C$6:$C$405,$H44)</f>
        <v>0</v>
      </c>
      <c r="AC44" s="974"/>
      <c r="AD44" s="980">
        <f t="shared" si="8"/>
        <v>0</v>
      </c>
      <c r="AE44" s="984">
        <f>$AE$16</f>
        <v>0</v>
      </c>
      <c r="AF44" s="984">
        <f>$AF$16</f>
        <v>0</v>
      </c>
      <c r="AG44" s="984">
        <f>$AG$16</f>
        <v>0</v>
      </c>
      <c r="AH44" s="982">
        <f t="shared" si="11"/>
        <v>0</v>
      </c>
      <c r="AJ44" s="980">
        <f t="shared" si="3"/>
        <v>0</v>
      </c>
      <c r="AK44" s="984">
        <f>$AK$16</f>
        <v>0</v>
      </c>
      <c r="AL44" s="984">
        <f>$AL$16</f>
        <v>0</v>
      </c>
      <c r="AM44" s="984">
        <f>$AM$16</f>
        <v>0</v>
      </c>
      <c r="AN44" s="982">
        <f t="shared" si="4"/>
        <v>0</v>
      </c>
    </row>
    <row r="45" spans="2:40" ht="15" hidden="1" thickBot="1" x14ac:dyDescent="0.25">
      <c r="B45" s="1448"/>
      <c r="C45" s="1003">
        <f t="shared" si="19"/>
        <v>0</v>
      </c>
      <c r="D45" s="1451"/>
      <c r="E45" s="1409"/>
      <c r="F45" s="1409"/>
      <c r="G45" s="970"/>
      <c r="H45" s="986">
        <v>2028</v>
      </c>
      <c r="I45" s="972"/>
      <c r="J45" s="815">
        <f t="shared" si="6"/>
        <v>0</v>
      </c>
      <c r="K45" s="804"/>
      <c r="L45" s="814">
        <f t="shared" si="7"/>
        <v>0</v>
      </c>
      <c r="M45" s="804"/>
      <c r="N45" s="814">
        <f t="shared" si="1"/>
        <v>0</v>
      </c>
      <c r="O45" s="804"/>
      <c r="P45" s="814">
        <f t="shared" si="18"/>
        <v>0</v>
      </c>
      <c r="Q45" s="760"/>
      <c r="R45" s="987">
        <f>SUMIFS('E8.a. KKAuf_SAV'!$X$6:$X$2005,'E8.a. KKAuf_SAV'!$B$6:$B$2005,$C45,'E8.a. KKAuf_SAV'!$D$6:$D$2005,$H45)</f>
        <v>0</v>
      </c>
      <c r="S45" s="987">
        <f>SUMIFS('E8.b. KKAuf_WAV'!$N$6:$N$405,'E8.b. KKAuf_WAV'!$B$6:$B$405,$C45,'E8.b. KKAuf_WAV'!$E$6:$E$405,H45)-SUMIFS('E8.b. KKAuf_WAV'!$N$6:$N$405,'E8.b. KKAuf_WAV'!$B$6:$B$405,$C45,'E8.b. KKAuf_WAV'!$C$6:$C$405,"Geschäfts- oder Firmenwert",'E8.b. KKAuf_WAV'!$D$6:$D$405,H45)</f>
        <v>0</v>
      </c>
      <c r="T45" s="974"/>
      <c r="U45" s="987">
        <f>SUMIFS('E8.a. KKAuf_SAV'!$W$6:$W$2005,'E8.a. KKAuf_SAV'!$B$6:$B$2005,$C45,'E8.a. KKAuf_SAV'!$D$6:$D$2005,H45)</f>
        <v>0</v>
      </c>
      <c r="V45" s="987">
        <f>SUMIFS('E8.b. KKAuf_WAV'!$M$6:$M$405,'E8.b. KKAuf_WAV'!$B$6:$B$405,$C45,'E8.b. KKAuf_WAV'!$E$6:$E$405,$H45,'E8.b. KKAuf_WAV'!$C$6:$C$405,"&lt;&gt;"&amp;"geleistete Anzahlungen auf immaterielle Vermögensgegenstände",'E8.b. KKAuf_WAV'!$C$6:$C$405,"&lt;&gt;"&amp;"geleistete Anzahlungen und Anlagen im Bau des Sachanlagevermögens",'E8.b. KKAuf_WAV'!$C$6:$C$405,"&lt;&gt;"&amp;"Geschäfts- oder Firmenwert")</f>
        <v>0</v>
      </c>
      <c r="W45" s="987">
        <f>SUMIFS('E8.b. KKAuf_WAV'!$M$6:$M$405,'E8.b. KKAuf_WAV'!$B$6:$B$405,$C45,'E8.b. KKAuf_WAV'!$E$6:$E$405,H45,'E8.b. KKAuf_WAV'!$C$6:$C$405,"geleistete Anzahlungen und Anlagen im Bau des Sachanlagevermögens")+ SUMIFS('E8.b. KKAuf_WAV'!$M$6:$M$405,'E8.b. KKAuf_WAV'!$B$6:$B$405,$C45,'E8.b. KKAuf_WAV'!$E$6:$E$405,H45,'E8.b. KKAuf_WAV'!$C$6:$C$405,"geleistete Anzahlungen auf immaterielle Vermögensgegenstände")</f>
        <v>0</v>
      </c>
      <c r="X45" s="987">
        <f>SUMIFS('E8.c. KKAuf_BKZ_NAB_IZ'!$K$6:$K$405,'E8.c. KKAuf_BKZ_NAB_IZ'!$B$6:$B$405,$C45,'E8.c. KKAuf_BKZ_NAB_IZ'!$C$6:$C$405,$H45)</f>
        <v>0</v>
      </c>
      <c r="Y45" s="987">
        <f>SUMIFS('E8.a. KKAuf_SAV'!$Y$6:$Y$2005,'E8.a. KKAuf_SAV'!$B$6:$B$2005,$C45,'E8.a. KKAuf_SAV'!$D$6:$D$2005,$H45)</f>
        <v>0</v>
      </c>
      <c r="Z45" s="987">
        <f>SUMIFS('E8.b. KKAuf_WAV'!$O$6:$O$405,'E8.b. KKAuf_WAV'!$B$6:$B$405,$C45,'E8.b. KKAuf_WAV'!$E$6:$E$405,$H45,'E8.b. KKAuf_WAV'!$C$6:$C$405,"&lt;&gt;"&amp;"geleistete Anzahlungen auf immaterielle Vermögensgegenstände",'E8.b. KKAuf_WAV'!$C$6:$C$405,"&lt;&gt;"&amp;"geleistete Anzahlungen und Anlagen im Bau des Sachanlagevermögens",'E8.b. KKAuf_WAV'!$C$6:$C$405,"&lt;&gt;"&amp;"Geschäfts- oder Firmenwert")</f>
        <v>0</v>
      </c>
      <c r="AA45" s="987">
        <f>SUMIFS('E8.b. KKAuf_WAV'!$O$6:$O$405,'E8.b. KKAuf_WAV'!$B$6:$B$405,$C45,'E8.b. KKAuf_WAV'!$E$6:$E$405,H45,'E8.b. KKAuf_WAV'!$C$6:$C$405,"geleistete Anzahlungen und Anlagen im Bau des Sachanlagevermögens")+ SUMIFS('E8.b. KKAuf_WAV'!$O$6:$O$405,'E8.b. KKAuf_WAV'!$B$6:$B$405,$C45,'E8.b. KKAuf_WAV'!$E$6:$E$405,H45,'E8.b. KKAuf_WAV'!$C$6:$C$405,"geleistete Anzahlungen auf immaterielle Vermögensgegenstände")</f>
        <v>0</v>
      </c>
      <c r="AB45" s="987">
        <f>SUMIFS('E8.c. KKAuf_BKZ_NAB_IZ'!$L$6:$L$405,'E8.c. KKAuf_BKZ_NAB_IZ'!$B$6:$B$405,$C45,'E8.c. KKAuf_BKZ_NAB_IZ'!$C$6:$C$405,$H45)</f>
        <v>0</v>
      </c>
      <c r="AC45" s="974"/>
      <c r="AD45" s="987">
        <f t="shared" si="8"/>
        <v>0</v>
      </c>
      <c r="AE45" s="988">
        <f>$AE$17</f>
        <v>0</v>
      </c>
      <c r="AF45" s="988">
        <f>$AF$17</f>
        <v>0</v>
      </c>
      <c r="AG45" s="988">
        <f>$AG$17</f>
        <v>0</v>
      </c>
      <c r="AH45" s="989">
        <f t="shared" si="11"/>
        <v>0</v>
      </c>
      <c r="AJ45" s="987">
        <f t="shared" si="3"/>
        <v>0</v>
      </c>
      <c r="AK45" s="988">
        <f>$AK$17</f>
        <v>0</v>
      </c>
      <c r="AL45" s="988">
        <f>$AL$17</f>
        <v>0</v>
      </c>
      <c r="AM45" s="988">
        <f>$AM$17</f>
        <v>0</v>
      </c>
      <c r="AN45" s="989">
        <f t="shared" si="4"/>
        <v>0</v>
      </c>
    </row>
    <row r="46" spans="2:40" ht="14.25" customHeight="1" x14ac:dyDescent="0.2">
      <c r="B46" s="1446"/>
      <c r="C46" s="1001">
        <f>B$46</f>
        <v>0</v>
      </c>
      <c r="D46" s="1449"/>
      <c r="E46" s="1407"/>
      <c r="F46" s="1410"/>
      <c r="G46" s="990"/>
      <c r="H46" s="991">
        <v>2022</v>
      </c>
      <c r="I46" s="972"/>
      <c r="J46" s="813">
        <f t="shared" si="6"/>
        <v>0</v>
      </c>
      <c r="K46" s="804"/>
      <c r="L46" s="813">
        <f t="shared" si="7"/>
        <v>0</v>
      </c>
      <c r="M46" s="804"/>
      <c r="N46" s="813">
        <f t="shared" si="1"/>
        <v>0</v>
      </c>
      <c r="O46" s="804"/>
      <c r="P46" s="813">
        <f t="shared" ref="P46:P52" si="20">IFERROR((AJ46*AK46+AD46*AE46)*0.4*0.035*$F$46,0)</f>
        <v>0</v>
      </c>
      <c r="Q46" s="760"/>
      <c r="R46" s="992">
        <f>SUMIFS('E8.a. KKAuf_SAV'!$X$6:$X$2005,'E8.a. KKAuf_SAV'!$B$6:$B$2005,$C46,'E8.a. KKAuf_SAV'!$D$6:$D$2005,$H46)</f>
        <v>0</v>
      </c>
      <c r="S46" s="992">
        <f>SUMIFS('E8.b. KKAuf_WAV'!$N$6:$N$405,'E8.b. KKAuf_WAV'!$B$6:$B$405,$C46,'E8.b. KKAuf_WAV'!$E$6:$E$405,H46)-SUMIFS('E8.b. KKAuf_WAV'!$N$6:$N$405,'E8.b. KKAuf_WAV'!$B$6:$B$405,$C46,'E8.b. KKAuf_WAV'!$C$6:$C$405,"Geschäfts- oder Firmenwert",'E8.b. KKAuf_WAV'!$D$6:$D$405,H46)</f>
        <v>0</v>
      </c>
      <c r="T46" s="974"/>
      <c r="U46" s="992">
        <f>SUMIFS('E8.a. KKAuf_SAV'!$W$6:$W$2005,'E8.a. KKAuf_SAV'!$B$6:$B$2005,$C46,'E8.a. KKAuf_SAV'!$D$6:$D$2005,H46)</f>
        <v>0</v>
      </c>
      <c r="V46" s="992">
        <f>SUMIFS('E8.b. KKAuf_WAV'!$M$6:$M$405,'E8.b. KKAuf_WAV'!$B$6:$B$405,$C46,'E8.b. KKAuf_WAV'!$E$6:$E$405,$H46,'E8.b. KKAuf_WAV'!$C$6:$C$405,"&lt;&gt;"&amp;"geleistete Anzahlungen auf immaterielle Vermögensgegenstände",'E8.b. KKAuf_WAV'!$C$6:$C$405,"&lt;&gt;"&amp;"geleistete Anzahlungen und Anlagen im Bau des Sachanlagevermögens",'E8.b. KKAuf_WAV'!$C$6:$C$405,"&lt;&gt;"&amp;"Geschäfts- oder Firmenwert")</f>
        <v>0</v>
      </c>
      <c r="W46" s="992">
        <f>SUMIFS('E8.b. KKAuf_WAV'!$M$6:$M$405,'E8.b. KKAuf_WAV'!$B$6:$B$405,$C46,'E8.b. KKAuf_WAV'!$E$6:$E$405,Listen!$AA$3,'E8.b. KKAuf_WAV'!$C$6:$C$405,"geleistete Anzahlungen und Anlagen im Bau des Sachanlagevermögens")+ SUMIFS('E8.b. KKAuf_WAV'!$M$6:$M$405,'E8.b. KKAuf_WAV'!$B$6:$B$405,$C46,'E8.b. KKAuf_WAV'!$E$6:$E$405,Listen!$AA$3,'E8.b. KKAuf_WAV'!$C$6:$C$405,"geleistete Anzahlungen auf immaterielle Vermögensgegenstände")</f>
        <v>0</v>
      </c>
      <c r="X46" s="992">
        <f>SUMIFS('E8.c. KKAuf_BKZ_NAB_IZ'!$K$6:$K$405,'E8.c. KKAuf_BKZ_NAB_IZ'!$B$6:$B$405,$C46,'E8.c. KKAuf_BKZ_NAB_IZ'!$C$6:$C$405,$H46)</f>
        <v>0</v>
      </c>
      <c r="Y46" s="992">
        <f>SUMIFS('E8.a. KKAuf_SAV'!$Y$6:$Y$2005,'E8.a. KKAuf_SAV'!$B$6:$B$2005,$C46,'E8.a. KKAuf_SAV'!$D$6:$D$2005,$H46)</f>
        <v>0</v>
      </c>
      <c r="Z46" s="992">
        <f>SUMIFS('E8.b. KKAuf_WAV'!$O$6:$O$405,'E8.b. KKAuf_WAV'!$B$6:$B$405,$C46,'E8.b. KKAuf_WAV'!$E$6:$E$405,$H46,'E8.b. KKAuf_WAV'!$C$6:$C$405,"&lt;&gt;"&amp;"geleistete Anzahlungen auf immaterielle Vermögensgegenstände",'E8.b. KKAuf_WAV'!$C$6:$C$405,"&lt;&gt;"&amp;"geleistete Anzahlungen und Anlagen im Bau des Sachanlagevermögens",'E8.b. KKAuf_WAV'!$C$6:$C$405,"&lt;&gt;"&amp;"Geschäfts- oder Firmenwert")</f>
        <v>0</v>
      </c>
      <c r="AA46" s="992">
        <f>SUMIFS('E8.b. KKAuf_WAV'!$O$6:$O$405,'E8.b. KKAuf_WAV'!$B$6:$B$405,$C46,'E8.b. KKAuf_WAV'!$E$6:$E$405,Listen!$AA$3,'E8.b. KKAuf_WAV'!$C$6:$C$405,"geleistete Anzahlungen und Anlagen im Bau des Sachanlagevermögens")+ SUMIFS('E8.b. KKAuf_WAV'!$O$6:$O$405,'E8.b. KKAuf_WAV'!$B$6:$B$405,$C46,'E8.b. KKAuf_WAV'!$E$6:$E$405,Listen!$AA$3,'E8.b. KKAuf_WAV'!$C$6:$C$405,"geleistete Anzahlungen auf immaterielle Vermögensgegenstände")</f>
        <v>0</v>
      </c>
      <c r="AB46" s="992">
        <f>SUMIFS('E8.c. KKAuf_BKZ_NAB_IZ'!$L$6:$L$405,'E8.c. KKAuf_BKZ_NAB_IZ'!$B$6:$B$405,$C46,'E8.c. KKAuf_BKZ_NAB_IZ'!$C$6:$C$405,$H46)</f>
        <v>0</v>
      </c>
      <c r="AC46" s="974"/>
      <c r="AD46" s="992">
        <f t="shared" si="8"/>
        <v>0</v>
      </c>
      <c r="AE46" s="993">
        <f>$AE$11</f>
        <v>5.0700000000000002E-2</v>
      </c>
      <c r="AF46" s="993">
        <f>$AF$11</f>
        <v>1.7100000000000001E-2</v>
      </c>
      <c r="AG46" s="993">
        <f>$AG$11</f>
        <v>3.0499999999999999E-2</v>
      </c>
      <c r="AH46" s="994">
        <f t="shared" si="11"/>
        <v>0</v>
      </c>
      <c r="AJ46" s="992">
        <f t="shared" si="3"/>
        <v>0</v>
      </c>
      <c r="AK46" s="993">
        <f>$AK$11</f>
        <v>5.0700000000000002E-2</v>
      </c>
      <c r="AL46" s="993">
        <f>$AL$11</f>
        <v>1.7100000000000001E-2</v>
      </c>
      <c r="AM46" s="993">
        <f>$AM$11</f>
        <v>3.0499999999999999E-2</v>
      </c>
      <c r="AN46" s="994">
        <f t="shared" si="4"/>
        <v>0</v>
      </c>
    </row>
    <row r="47" spans="2:40" x14ac:dyDescent="0.2">
      <c r="B47" s="1447"/>
      <c r="C47" s="1002">
        <f t="shared" ref="C47:C52" si="21">B$46</f>
        <v>0</v>
      </c>
      <c r="D47" s="1450"/>
      <c r="E47" s="1408"/>
      <c r="F47" s="1408"/>
      <c r="G47" s="990"/>
      <c r="H47" s="983">
        <v>2023</v>
      </c>
      <c r="I47" s="972"/>
      <c r="J47" s="805">
        <f t="shared" si="6"/>
        <v>0</v>
      </c>
      <c r="K47" s="804"/>
      <c r="L47" s="803">
        <f t="shared" si="7"/>
        <v>0</v>
      </c>
      <c r="M47" s="804"/>
      <c r="N47" s="803">
        <f t="shared" si="1"/>
        <v>0</v>
      </c>
      <c r="O47" s="804"/>
      <c r="P47" s="803">
        <f t="shared" si="20"/>
        <v>0</v>
      </c>
      <c r="Q47" s="760"/>
      <c r="R47" s="980">
        <f>SUMIFS('E8.a. KKAuf_SAV'!$X$6:$X$2005,'E8.a. KKAuf_SAV'!$B$6:$B$2005,$C47,'E8.a. KKAuf_SAV'!$D$6:$D$2005,$H47)</f>
        <v>0</v>
      </c>
      <c r="S47" s="980">
        <f>SUMIFS('E8.b. KKAuf_WAV'!$N$6:$N$405,'E8.b. KKAuf_WAV'!$B$6:$B$405,$C47,'E8.b. KKAuf_WAV'!$E$6:$E$405,H47)-SUMIFS('E8.b. KKAuf_WAV'!$N$6:$N$405,'E8.b. KKAuf_WAV'!$B$6:$B$405,$C47,'E8.b. KKAuf_WAV'!$C$6:$C$405,"Geschäfts- oder Firmenwert",'E8.b. KKAuf_WAV'!$D$6:$D$405,H47)</f>
        <v>0</v>
      </c>
      <c r="T47" s="974"/>
      <c r="U47" s="980">
        <f>SUMIFS('E8.a. KKAuf_SAV'!$W$6:$W$2005,'E8.a. KKAuf_SAV'!$B$6:$B$2005,$C47,'E8.a. KKAuf_SAV'!$D$6:$D$2005,H47)</f>
        <v>0</v>
      </c>
      <c r="V47" s="980">
        <f>SUMIFS('E8.b. KKAuf_WAV'!$M$6:$M$405,'E8.b. KKAuf_WAV'!$B$6:$B$405,$C47,'E8.b. KKAuf_WAV'!$E$6:$E$405,$H47,'E8.b. KKAuf_WAV'!$C$6:$C$405,"&lt;&gt;"&amp;"geleistete Anzahlungen auf immaterielle Vermögensgegenstände",'E8.b. KKAuf_WAV'!$C$6:$C$405,"&lt;&gt;"&amp;"geleistete Anzahlungen und Anlagen im Bau des Sachanlagevermögens",'E8.b. KKAuf_WAV'!$C$6:$C$405,"&lt;&gt;"&amp;"Geschäfts- oder Firmenwert")</f>
        <v>0</v>
      </c>
      <c r="W47" s="980"/>
      <c r="X47" s="980">
        <f>SUMIFS('E8.c. KKAuf_BKZ_NAB_IZ'!$K$6:$K$405,'E8.c. KKAuf_BKZ_NAB_IZ'!$B$6:$B$405,$C47,'E8.c. KKAuf_BKZ_NAB_IZ'!$C$6:$C$405,$H47)</f>
        <v>0</v>
      </c>
      <c r="Y47" s="980">
        <f>SUMIFS('E8.a. KKAuf_SAV'!$Y$6:$Y$2005,'E8.a. KKAuf_SAV'!$B$6:$B$2005,$C47,'E8.a. KKAuf_SAV'!$D$6:$D$2005,$H47)</f>
        <v>0</v>
      </c>
      <c r="Z47" s="980">
        <f>SUMIFS('E8.b. KKAuf_WAV'!$O$6:$O$405,'E8.b. KKAuf_WAV'!$B$6:$B$405,$C47,'E8.b. KKAuf_WAV'!$E$6:$E$405,$H47,'E8.b. KKAuf_WAV'!$C$6:$C$405,"&lt;&gt;"&amp;"geleistete Anzahlungen auf immaterielle Vermögensgegenstände",'E8.b. KKAuf_WAV'!$C$6:$C$405,"&lt;&gt;"&amp;"geleistete Anzahlungen und Anlagen im Bau des Sachanlagevermögens",'E8.b. KKAuf_WAV'!$C$6:$C$405,"&lt;&gt;"&amp;"Geschäfts- oder Firmenwert")</f>
        <v>0</v>
      </c>
      <c r="AA47" s="980"/>
      <c r="AB47" s="980">
        <f>SUMIFS('E8.c. KKAuf_BKZ_NAB_IZ'!$L$6:$L$405,'E8.c. KKAuf_BKZ_NAB_IZ'!$B$6:$B$405,$C47,'E8.c. KKAuf_BKZ_NAB_IZ'!$C$6:$C$405,$H47)</f>
        <v>0</v>
      </c>
      <c r="AC47" s="974"/>
      <c r="AD47" s="980">
        <f t="shared" si="8"/>
        <v>0</v>
      </c>
      <c r="AE47" s="984">
        <f>$AE$12</f>
        <v>5.0700000000000002E-2</v>
      </c>
      <c r="AF47" s="984">
        <f>$AF$12</f>
        <v>1.7100000000000001E-2</v>
      </c>
      <c r="AG47" s="984">
        <f>$AG$12</f>
        <v>3.0499999999999999E-2</v>
      </c>
      <c r="AH47" s="982">
        <f t="shared" si="11"/>
        <v>0</v>
      </c>
      <c r="AJ47" s="980"/>
      <c r="AK47" s="984">
        <f>$AK$12</f>
        <v>5.0700000000000002E-2</v>
      </c>
      <c r="AL47" s="984">
        <f>$AL$12</f>
        <v>1.7100000000000001E-2</v>
      </c>
      <c r="AM47" s="984">
        <f>$AM$12</f>
        <v>3.0499999999999999E-2</v>
      </c>
      <c r="AN47" s="982">
        <f t="shared" si="4"/>
        <v>0</v>
      </c>
    </row>
    <row r="48" spans="2:40" x14ac:dyDescent="0.2">
      <c r="B48" s="1447"/>
      <c r="C48" s="1002">
        <f t="shared" si="21"/>
        <v>0</v>
      </c>
      <c r="D48" s="1450"/>
      <c r="E48" s="1408"/>
      <c r="F48" s="1408"/>
      <c r="G48" s="990"/>
      <c r="H48" s="983">
        <v>2024</v>
      </c>
      <c r="I48" s="972"/>
      <c r="J48" s="803">
        <f t="shared" si="6"/>
        <v>0</v>
      </c>
      <c r="K48" s="804"/>
      <c r="L48" s="803">
        <f t="shared" si="7"/>
        <v>0</v>
      </c>
      <c r="M48" s="804"/>
      <c r="N48" s="803">
        <f t="shared" si="1"/>
        <v>0</v>
      </c>
      <c r="O48" s="804"/>
      <c r="P48" s="803">
        <f t="shared" si="20"/>
        <v>0</v>
      </c>
      <c r="Q48" s="760"/>
      <c r="R48" s="980">
        <f>SUMIFS('E8.a. KKAuf_SAV'!$X$6:$X$2005,'E8.a. KKAuf_SAV'!$B$6:$B$2005,$C48,'E8.a. KKAuf_SAV'!$D$6:$D$2005,$H48)</f>
        <v>0</v>
      </c>
      <c r="S48" s="980">
        <f>SUMIFS('E8.b. KKAuf_WAV'!$N$6:$N$405,'E8.b. KKAuf_WAV'!$B$6:$B$405,$C48,'E8.b. KKAuf_WAV'!$E$6:$E$405,H48)-SUMIFS('E8.b. KKAuf_WAV'!$N$6:$N$405,'E8.b. KKAuf_WAV'!$B$6:$B$405,$C48,'E8.b. KKAuf_WAV'!$C$6:$C$405,"Geschäfts- oder Firmenwert",'E8.b. KKAuf_WAV'!$D$6:$D$405,H48)</f>
        <v>0</v>
      </c>
      <c r="T48" s="974"/>
      <c r="U48" s="980">
        <f>SUMIFS('E8.a. KKAuf_SAV'!$W$6:$W$2005,'E8.a. KKAuf_SAV'!$B$6:$B$2005,$C48,'E8.a. KKAuf_SAV'!$D$6:$D$2005,H48)</f>
        <v>0</v>
      </c>
      <c r="V48" s="980">
        <f>SUMIFS('E8.b. KKAuf_WAV'!$M$6:$M$405,'E8.b. KKAuf_WAV'!$B$6:$B$405,$C48,'E8.b. KKAuf_WAV'!$E$6:$E$405,$H48,'E8.b. KKAuf_WAV'!$C$6:$C$405,"&lt;&gt;"&amp;"geleistete Anzahlungen auf immaterielle Vermögensgegenstände",'E8.b. KKAuf_WAV'!$C$6:$C$405,"&lt;&gt;"&amp;"geleistete Anzahlungen und Anlagen im Bau des Sachanlagevermögens",'E8.b. KKAuf_WAV'!$C$6:$C$405,"&lt;&gt;"&amp;"Geschäfts- oder Firmenwert")</f>
        <v>0</v>
      </c>
      <c r="W48" s="980">
        <f>SUMIFS('E8.b. KKAuf_WAV'!$M$6:$M$405,'E8.b. KKAuf_WAV'!$B$6:$B$405,$C48,'E8.b. KKAuf_WAV'!$E$6:$E$405,H48,'E8.b. KKAuf_WAV'!$C$6:$C$405,"geleistete Anzahlungen und Anlagen im Bau des Sachanlagevermögens")+ SUMIFS('E8.b. KKAuf_WAV'!$M$6:$M$405,'E8.b. KKAuf_WAV'!$B$6:$B$405,$C48,'E8.b. KKAuf_WAV'!$E$6:$E$405,H48,'E8.b. KKAuf_WAV'!$C$6:$C$405,"geleistete Anzahlungen auf immaterielle Vermögensgegenstände")</f>
        <v>0</v>
      </c>
      <c r="X48" s="980">
        <f>SUMIFS('E8.c. KKAuf_BKZ_NAB_IZ'!$K$6:$K$405,'E8.c. KKAuf_BKZ_NAB_IZ'!$B$6:$B$405,$C48,'E8.c. KKAuf_BKZ_NAB_IZ'!$C$6:$C$405,$H48)</f>
        <v>0</v>
      </c>
      <c r="Y48" s="980">
        <f>SUMIFS('E8.a. KKAuf_SAV'!$Y$6:$Y$2005,'E8.a. KKAuf_SAV'!$B$6:$B$2005,$C48,'E8.a. KKAuf_SAV'!$D$6:$D$2005,$H48)</f>
        <v>0</v>
      </c>
      <c r="Z48" s="980">
        <f>SUMIFS('E8.b. KKAuf_WAV'!$O$6:$O$405,'E8.b. KKAuf_WAV'!$B$6:$B$405,$C48,'E8.b. KKAuf_WAV'!$E$6:$E$405,$H48,'E8.b. KKAuf_WAV'!$C$6:$C$405,"&lt;&gt;"&amp;"geleistete Anzahlungen auf immaterielle Vermögensgegenstände",'E8.b. KKAuf_WAV'!$C$6:$C$405,"&lt;&gt;"&amp;"geleistete Anzahlungen und Anlagen im Bau des Sachanlagevermögens",'E8.b. KKAuf_WAV'!$C$6:$C$405,"&lt;&gt;"&amp;"Geschäfts- oder Firmenwert")</f>
        <v>0</v>
      </c>
      <c r="AA48" s="980">
        <f>SUMIFS('E8.b. KKAuf_WAV'!$O$6:$O$405,'E8.b. KKAuf_WAV'!$B$6:$B$405,$C48,'E8.b. KKAuf_WAV'!$E$6:$E$405,H48,'E8.b. KKAuf_WAV'!$C$6:$C$405,"geleistete Anzahlungen und Anlagen im Bau des Sachanlagevermögens")+ SUMIFS('E8.b. KKAuf_WAV'!$O$6:$O$405,'E8.b. KKAuf_WAV'!$B$6:$B$405,$C48,'E8.b. KKAuf_WAV'!$E$6:$E$405,H48,'E8.b. KKAuf_WAV'!$C$6:$C$405,"geleistete Anzahlungen auf immaterielle Vermögensgegenstände")</f>
        <v>0</v>
      </c>
      <c r="AB48" s="980">
        <f>SUMIFS('E8.c. KKAuf_BKZ_NAB_IZ'!$L$6:$L$405,'E8.c. KKAuf_BKZ_NAB_IZ'!$B$6:$B$405,$C48,'E8.c. KKAuf_BKZ_NAB_IZ'!$C$6:$C$405,$H48)</f>
        <v>0</v>
      </c>
      <c r="AC48" s="974"/>
      <c r="AD48" s="980">
        <f t="shared" si="8"/>
        <v>0</v>
      </c>
      <c r="AE48" s="984">
        <f>$AE$13</f>
        <v>6.93E-2</v>
      </c>
      <c r="AF48" s="984">
        <f>$AF$13</f>
        <v>3.8699999999999998E-2</v>
      </c>
      <c r="AG48" s="984">
        <f>$AG$13</f>
        <v>5.0900000000000001E-2</v>
      </c>
      <c r="AH48" s="982">
        <f t="shared" si="11"/>
        <v>0</v>
      </c>
      <c r="AJ48" s="980">
        <f t="shared" si="3"/>
        <v>0</v>
      </c>
      <c r="AK48" s="984">
        <f>$AK$13</f>
        <v>7.0099999999999996E-2</v>
      </c>
      <c r="AL48" s="984">
        <f>$AL$13</f>
        <v>3.6600000000000001E-2</v>
      </c>
      <c r="AM48" s="984">
        <f>$AM$13</f>
        <v>0.05</v>
      </c>
      <c r="AN48" s="982">
        <f t="shared" si="4"/>
        <v>0</v>
      </c>
    </row>
    <row r="49" spans="2:40" ht="15" thickBot="1" x14ac:dyDescent="0.25">
      <c r="B49" s="1447"/>
      <c r="C49" s="1002">
        <f t="shared" si="21"/>
        <v>0</v>
      </c>
      <c r="D49" s="1450"/>
      <c r="E49" s="1408"/>
      <c r="F49" s="1408"/>
      <c r="G49" s="990"/>
      <c r="H49" s="983">
        <v>2025</v>
      </c>
      <c r="I49" s="972"/>
      <c r="J49" s="803">
        <f t="shared" si="6"/>
        <v>0</v>
      </c>
      <c r="K49" s="804"/>
      <c r="L49" s="803">
        <f t="shared" si="7"/>
        <v>0</v>
      </c>
      <c r="M49" s="804"/>
      <c r="N49" s="803">
        <f t="shared" si="1"/>
        <v>0</v>
      </c>
      <c r="O49" s="804"/>
      <c r="P49" s="803">
        <f t="shared" si="20"/>
        <v>0</v>
      </c>
      <c r="Q49" s="760"/>
      <c r="R49" s="980">
        <f>SUMIFS('E8.a. KKAuf_SAV'!$X$6:$X$2005,'E8.a. KKAuf_SAV'!$B$6:$B$2005,$C49,'E8.a. KKAuf_SAV'!$D$6:$D$2005,$H49)</f>
        <v>0</v>
      </c>
      <c r="S49" s="980">
        <f>SUMIFS('E8.b. KKAuf_WAV'!$N$6:$N$405,'E8.b. KKAuf_WAV'!$B$6:$B$405,$C49,'E8.b. KKAuf_WAV'!$E$6:$E$405,H49)-SUMIFS('E8.b. KKAuf_WAV'!$N$6:$N$405,'E8.b. KKAuf_WAV'!$B$6:$B$405,$C49,'E8.b. KKAuf_WAV'!$C$6:$C$405,"Geschäfts- oder Firmenwert",'E8.b. KKAuf_WAV'!$D$6:$D$405,H49)</f>
        <v>0</v>
      </c>
      <c r="T49" s="974"/>
      <c r="U49" s="980">
        <f>SUMIFS('E8.a. KKAuf_SAV'!$W$6:$W$2005,'E8.a. KKAuf_SAV'!$B$6:$B$2005,$C49,'E8.a. KKAuf_SAV'!$D$6:$D$2005,H49)</f>
        <v>0</v>
      </c>
      <c r="V49" s="980">
        <f>SUMIFS('E8.b. KKAuf_WAV'!$M$6:$M$405,'E8.b. KKAuf_WAV'!$B$6:$B$405,$C49,'E8.b. KKAuf_WAV'!$E$6:$E$405,$H49,'E8.b. KKAuf_WAV'!$C$6:$C$405,"&lt;&gt;"&amp;"geleistete Anzahlungen auf immaterielle Vermögensgegenstände",'E8.b. KKAuf_WAV'!$C$6:$C$405,"&lt;&gt;"&amp;"geleistete Anzahlungen und Anlagen im Bau des Sachanlagevermögens",'E8.b. KKAuf_WAV'!$C$6:$C$405,"&lt;&gt;"&amp;"Geschäfts- oder Firmenwert")</f>
        <v>0</v>
      </c>
      <c r="W49" s="980">
        <f>SUMIFS('E8.b. KKAuf_WAV'!$M$6:$M$405,'E8.b. KKAuf_WAV'!$B$6:$B$405,$C49,'E8.b. KKAuf_WAV'!$E$6:$E$405,H49,'E8.b. KKAuf_WAV'!$C$6:$C$405,"geleistete Anzahlungen und Anlagen im Bau des Sachanlagevermögens")+ SUMIFS('E8.b. KKAuf_WAV'!$M$6:$M$405,'E8.b. KKAuf_WAV'!$B$6:$B$405,$C49,'E8.b. KKAuf_WAV'!$E$6:$E$405,H49,'E8.b. KKAuf_WAV'!$C$6:$C$405,"geleistete Anzahlungen auf immaterielle Vermögensgegenstände")</f>
        <v>0</v>
      </c>
      <c r="X49" s="980">
        <f>SUMIFS('E8.c. KKAuf_BKZ_NAB_IZ'!$K$6:$K$405,'E8.c. KKAuf_BKZ_NAB_IZ'!$B$6:$B$405,$C49,'E8.c. KKAuf_BKZ_NAB_IZ'!$C$6:$C$405,$H49)</f>
        <v>0</v>
      </c>
      <c r="Y49" s="980">
        <f>SUMIFS('E8.a. KKAuf_SAV'!$Y$6:$Y$2005,'E8.a. KKAuf_SAV'!$B$6:$B$2005,$C49,'E8.a. KKAuf_SAV'!$D$6:$D$2005,$H49)</f>
        <v>0</v>
      </c>
      <c r="Z49" s="980">
        <f>SUMIFS('E8.b. KKAuf_WAV'!$O$6:$O$405,'E8.b. KKAuf_WAV'!$B$6:$B$405,$C49,'E8.b. KKAuf_WAV'!$E$6:$E$405,$H49,'E8.b. KKAuf_WAV'!$C$6:$C$405,"&lt;&gt;"&amp;"geleistete Anzahlungen auf immaterielle Vermögensgegenstände",'E8.b. KKAuf_WAV'!$C$6:$C$405,"&lt;&gt;"&amp;"geleistete Anzahlungen und Anlagen im Bau des Sachanlagevermögens",'E8.b. KKAuf_WAV'!$C$6:$C$405,"&lt;&gt;"&amp;"Geschäfts- oder Firmenwert")</f>
        <v>0</v>
      </c>
      <c r="AA49" s="980">
        <f>SUMIFS('E8.b. KKAuf_WAV'!$O$6:$O$405,'E8.b. KKAuf_WAV'!$B$6:$B$405,$C49,'E8.b. KKAuf_WAV'!$E$6:$E$405,H49,'E8.b. KKAuf_WAV'!$C$6:$C$405,"geleistete Anzahlungen und Anlagen im Bau des Sachanlagevermögens")+ SUMIFS('E8.b. KKAuf_WAV'!$O$6:$O$405,'E8.b. KKAuf_WAV'!$B$6:$B$405,$C49,'E8.b. KKAuf_WAV'!$E$6:$E$405,H49,'E8.b. KKAuf_WAV'!$C$6:$C$405,"geleistete Anzahlungen auf immaterielle Vermögensgegenstände")</f>
        <v>0</v>
      </c>
      <c r="AB49" s="980">
        <f>SUMIFS('E8.c. KKAuf_BKZ_NAB_IZ'!$L$6:$L$405,'E8.c. KKAuf_BKZ_NAB_IZ'!$B$6:$B$405,$C49,'E8.c. KKAuf_BKZ_NAB_IZ'!$C$6:$C$405,$H49)</f>
        <v>0</v>
      </c>
      <c r="AC49" s="974"/>
      <c r="AD49" s="980">
        <f t="shared" si="8"/>
        <v>0</v>
      </c>
      <c r="AE49" s="984">
        <f>$AE$14</f>
        <v>7.0099999999999996E-2</v>
      </c>
      <c r="AF49" s="984">
        <f>$AF$14</f>
        <v>3.6600000000000001E-2</v>
      </c>
      <c r="AG49" s="984">
        <f>$AG$14</f>
        <v>0.05</v>
      </c>
      <c r="AH49" s="982">
        <f t="shared" si="11"/>
        <v>0</v>
      </c>
      <c r="AJ49" s="980">
        <f t="shared" si="3"/>
        <v>0</v>
      </c>
      <c r="AK49" s="984">
        <f>$AK$14</f>
        <v>7.0099999999999996E-2</v>
      </c>
      <c r="AL49" s="984">
        <f>$AL$14</f>
        <v>3.6600000000000001E-2</v>
      </c>
      <c r="AM49" s="984">
        <f>$AM$14</f>
        <v>0.05</v>
      </c>
      <c r="AN49" s="982">
        <f t="shared" si="4"/>
        <v>0</v>
      </c>
    </row>
    <row r="50" spans="2:40" ht="15" hidden="1" thickBot="1" x14ac:dyDescent="0.25">
      <c r="B50" s="1447"/>
      <c r="C50" s="1002">
        <f t="shared" si="21"/>
        <v>0</v>
      </c>
      <c r="D50" s="1450"/>
      <c r="E50" s="1408"/>
      <c r="F50" s="1408"/>
      <c r="G50" s="990"/>
      <c r="H50" s="983">
        <v>2026</v>
      </c>
      <c r="I50" s="972"/>
      <c r="J50" s="803">
        <f t="shared" si="6"/>
        <v>0</v>
      </c>
      <c r="K50" s="804"/>
      <c r="L50" s="803">
        <f t="shared" si="7"/>
        <v>0</v>
      </c>
      <c r="M50" s="804"/>
      <c r="N50" s="803">
        <f t="shared" si="1"/>
        <v>0</v>
      </c>
      <c r="O50" s="804"/>
      <c r="P50" s="803">
        <f t="shared" si="20"/>
        <v>0</v>
      </c>
      <c r="Q50" s="760"/>
      <c r="R50" s="980">
        <f>SUMIFS('E8.a. KKAuf_SAV'!$X$6:$X$2005,'E8.a. KKAuf_SAV'!$B$6:$B$2005,$C50,'E8.a. KKAuf_SAV'!$D$6:$D$2005,$H50)</f>
        <v>0</v>
      </c>
      <c r="S50" s="980">
        <f>SUMIFS('E8.b. KKAuf_WAV'!$N$6:$N$405,'E8.b. KKAuf_WAV'!$B$6:$B$405,$C50,'E8.b. KKAuf_WAV'!$E$6:$E$405,H50)-SUMIFS('E8.b. KKAuf_WAV'!$N$6:$N$405,'E8.b. KKAuf_WAV'!$B$6:$B$405,$C50,'E8.b. KKAuf_WAV'!$C$6:$C$405,"Geschäfts- oder Firmenwert",'E8.b. KKAuf_WAV'!$D$6:$D$405,H50)</f>
        <v>0</v>
      </c>
      <c r="T50" s="974"/>
      <c r="U50" s="980">
        <f>SUMIFS('E8.a. KKAuf_SAV'!$W$6:$W$2005,'E8.a. KKAuf_SAV'!$B$6:$B$2005,$C50,'E8.a. KKAuf_SAV'!$D$6:$D$2005,H50)</f>
        <v>0</v>
      </c>
      <c r="V50" s="980">
        <f>SUMIFS('E8.b. KKAuf_WAV'!$M$6:$M$405,'E8.b. KKAuf_WAV'!$B$6:$B$405,$C50,'E8.b. KKAuf_WAV'!$E$6:$E$405,$H50,'E8.b. KKAuf_WAV'!$C$6:$C$405,"&lt;&gt;"&amp;"geleistete Anzahlungen auf immaterielle Vermögensgegenstände",'E8.b. KKAuf_WAV'!$C$6:$C$405,"&lt;&gt;"&amp;"geleistete Anzahlungen und Anlagen im Bau des Sachanlagevermögens",'E8.b. KKAuf_WAV'!$C$6:$C$405,"&lt;&gt;"&amp;"Geschäfts- oder Firmenwert")</f>
        <v>0</v>
      </c>
      <c r="W50" s="980">
        <f>SUMIFS('E8.b. KKAuf_WAV'!$M$6:$M$405,'E8.b. KKAuf_WAV'!$B$6:$B$405,$C50,'E8.b. KKAuf_WAV'!$E$6:$E$405,H50,'E8.b. KKAuf_WAV'!$C$6:$C$405,"geleistete Anzahlungen und Anlagen im Bau des Sachanlagevermögens")+ SUMIFS('E8.b. KKAuf_WAV'!$M$6:$M$405,'E8.b. KKAuf_WAV'!$B$6:$B$405,$C50,'E8.b. KKAuf_WAV'!$E$6:$E$405,H50,'E8.b. KKAuf_WAV'!$C$6:$C$405,"geleistete Anzahlungen auf immaterielle Vermögensgegenstände")</f>
        <v>0</v>
      </c>
      <c r="X50" s="980">
        <f>SUMIFS('E8.c. KKAuf_BKZ_NAB_IZ'!$K$6:$K$405,'E8.c. KKAuf_BKZ_NAB_IZ'!$B$6:$B$405,$C50,'E8.c. KKAuf_BKZ_NAB_IZ'!$C$6:$C$405,$H50)</f>
        <v>0</v>
      </c>
      <c r="Y50" s="980">
        <f>SUMIFS('E8.a. KKAuf_SAV'!$Y$6:$Y$2005,'E8.a. KKAuf_SAV'!$B$6:$B$2005,$C50,'E8.a. KKAuf_SAV'!$D$6:$D$2005,$H50)</f>
        <v>0</v>
      </c>
      <c r="Z50" s="980">
        <f>SUMIFS('E8.b. KKAuf_WAV'!$O$6:$O$405,'E8.b. KKAuf_WAV'!$B$6:$B$405,$C50,'E8.b. KKAuf_WAV'!$E$6:$E$405,$H50,'E8.b. KKAuf_WAV'!$C$6:$C$405,"&lt;&gt;"&amp;"geleistete Anzahlungen auf immaterielle Vermögensgegenstände",'E8.b. KKAuf_WAV'!$C$6:$C$405,"&lt;&gt;"&amp;"geleistete Anzahlungen und Anlagen im Bau des Sachanlagevermögens",'E8.b. KKAuf_WAV'!$C$6:$C$405,"&lt;&gt;"&amp;"Geschäfts- oder Firmenwert")</f>
        <v>0</v>
      </c>
      <c r="AA50" s="980">
        <f>SUMIFS('E8.b. KKAuf_WAV'!$O$6:$O$405,'E8.b. KKAuf_WAV'!$B$6:$B$405,$C50,'E8.b. KKAuf_WAV'!$E$6:$E$405,H50,'E8.b. KKAuf_WAV'!$C$6:$C$405,"geleistete Anzahlungen und Anlagen im Bau des Sachanlagevermögens")+ SUMIFS('E8.b. KKAuf_WAV'!$O$6:$O$405,'E8.b. KKAuf_WAV'!$B$6:$B$405,$C50,'E8.b. KKAuf_WAV'!$E$6:$E$405,H50,'E8.b. KKAuf_WAV'!$C$6:$C$405,"geleistete Anzahlungen auf immaterielle Vermögensgegenstände")</f>
        <v>0</v>
      </c>
      <c r="AB50" s="980">
        <f>SUMIFS('E8.c. KKAuf_BKZ_NAB_IZ'!$L$6:$L$405,'E8.c. KKAuf_BKZ_NAB_IZ'!$B$6:$B$405,$C50,'E8.c. KKAuf_BKZ_NAB_IZ'!$C$6:$C$405,$H50)</f>
        <v>0</v>
      </c>
      <c r="AC50" s="974"/>
      <c r="AD50" s="980">
        <f t="shared" si="8"/>
        <v>0</v>
      </c>
      <c r="AE50" s="984">
        <f>$AE$15</f>
        <v>0</v>
      </c>
      <c r="AF50" s="984">
        <f>$AF$15</f>
        <v>0</v>
      </c>
      <c r="AG50" s="984">
        <f>$AG$15</f>
        <v>0</v>
      </c>
      <c r="AH50" s="982">
        <f t="shared" si="11"/>
        <v>0</v>
      </c>
      <c r="AJ50" s="980">
        <f t="shared" si="3"/>
        <v>0</v>
      </c>
      <c r="AK50" s="984">
        <f>$AK$15</f>
        <v>0</v>
      </c>
      <c r="AL50" s="984">
        <f>$AL$15</f>
        <v>0</v>
      </c>
      <c r="AM50" s="984">
        <f>$AM$15</f>
        <v>0</v>
      </c>
      <c r="AN50" s="982">
        <f t="shared" si="4"/>
        <v>0</v>
      </c>
    </row>
    <row r="51" spans="2:40" ht="15" hidden="1" thickBot="1" x14ac:dyDescent="0.25">
      <c r="B51" s="1447"/>
      <c r="C51" s="1002">
        <f t="shared" si="21"/>
        <v>0</v>
      </c>
      <c r="D51" s="1450"/>
      <c r="E51" s="1408"/>
      <c r="F51" s="1408"/>
      <c r="G51" s="990"/>
      <c r="H51" s="983">
        <v>2027</v>
      </c>
      <c r="I51" s="972"/>
      <c r="J51" s="803">
        <f t="shared" si="6"/>
        <v>0</v>
      </c>
      <c r="K51" s="804"/>
      <c r="L51" s="803">
        <f t="shared" si="7"/>
        <v>0</v>
      </c>
      <c r="M51" s="804"/>
      <c r="N51" s="803">
        <f t="shared" si="1"/>
        <v>0</v>
      </c>
      <c r="O51" s="804"/>
      <c r="P51" s="803">
        <f t="shared" si="20"/>
        <v>0</v>
      </c>
      <c r="Q51" s="760"/>
      <c r="R51" s="980">
        <f>SUMIFS('E8.a. KKAuf_SAV'!$X$6:$X$2005,'E8.a. KKAuf_SAV'!$B$6:$B$2005,$C51,'E8.a. KKAuf_SAV'!$D$6:$D$2005,$H51)</f>
        <v>0</v>
      </c>
      <c r="S51" s="980">
        <f>SUMIFS('E8.b. KKAuf_WAV'!$N$6:$N$405,'E8.b. KKAuf_WAV'!$B$6:$B$405,$C51,'E8.b. KKAuf_WAV'!$E$6:$E$405,H51)-SUMIFS('E8.b. KKAuf_WAV'!$N$6:$N$405,'E8.b. KKAuf_WAV'!$B$6:$B$405,$C51,'E8.b. KKAuf_WAV'!$C$6:$C$405,"Geschäfts- oder Firmenwert",'E8.b. KKAuf_WAV'!$D$6:$D$405,H51)</f>
        <v>0</v>
      </c>
      <c r="T51" s="974"/>
      <c r="U51" s="980">
        <f>SUMIFS('E8.a. KKAuf_SAV'!$W$6:$W$2005,'E8.a. KKAuf_SAV'!$B$6:$B$2005,$C51,'E8.a. KKAuf_SAV'!$D$6:$D$2005,H51)</f>
        <v>0</v>
      </c>
      <c r="V51" s="980">
        <f>SUMIFS('E8.b. KKAuf_WAV'!$M$6:$M$405,'E8.b. KKAuf_WAV'!$B$6:$B$405,$C51,'E8.b. KKAuf_WAV'!$E$6:$E$405,$H51,'E8.b. KKAuf_WAV'!$C$6:$C$405,"&lt;&gt;"&amp;"geleistete Anzahlungen auf immaterielle Vermögensgegenstände",'E8.b. KKAuf_WAV'!$C$6:$C$405,"&lt;&gt;"&amp;"geleistete Anzahlungen und Anlagen im Bau des Sachanlagevermögens",'E8.b. KKAuf_WAV'!$C$6:$C$405,"&lt;&gt;"&amp;"Geschäfts- oder Firmenwert")</f>
        <v>0</v>
      </c>
      <c r="W51" s="980">
        <f>SUMIFS('E8.b. KKAuf_WAV'!$M$6:$M$405,'E8.b. KKAuf_WAV'!$B$6:$B$405,$C51,'E8.b. KKAuf_WAV'!$E$6:$E$405,H51,'E8.b. KKAuf_WAV'!$C$6:$C$405,"geleistete Anzahlungen und Anlagen im Bau des Sachanlagevermögens")+ SUMIFS('E8.b. KKAuf_WAV'!$M$6:$M$405,'E8.b. KKAuf_WAV'!$B$6:$B$405,$C51,'E8.b. KKAuf_WAV'!$E$6:$E$405,H51,'E8.b. KKAuf_WAV'!$C$6:$C$405,"geleistete Anzahlungen auf immaterielle Vermögensgegenstände")</f>
        <v>0</v>
      </c>
      <c r="X51" s="980">
        <f>SUMIFS('E8.c. KKAuf_BKZ_NAB_IZ'!$K$6:$K$405,'E8.c. KKAuf_BKZ_NAB_IZ'!$B$6:$B$405,$C51,'E8.c. KKAuf_BKZ_NAB_IZ'!$C$6:$C$405,$H51)</f>
        <v>0</v>
      </c>
      <c r="Y51" s="980">
        <f>SUMIFS('E8.a. KKAuf_SAV'!$Y$6:$Y$2005,'E8.a. KKAuf_SAV'!$B$6:$B$2005,$C51,'E8.a. KKAuf_SAV'!$D$6:$D$2005,$H51)</f>
        <v>0</v>
      </c>
      <c r="Z51" s="980">
        <f>SUMIFS('E8.b. KKAuf_WAV'!$O$6:$O$405,'E8.b. KKAuf_WAV'!$B$6:$B$405,$C51,'E8.b. KKAuf_WAV'!$E$6:$E$405,$H51,'E8.b. KKAuf_WAV'!$C$6:$C$405,"&lt;&gt;"&amp;"geleistete Anzahlungen auf immaterielle Vermögensgegenstände",'E8.b. KKAuf_WAV'!$C$6:$C$405,"&lt;&gt;"&amp;"geleistete Anzahlungen und Anlagen im Bau des Sachanlagevermögens",'E8.b. KKAuf_WAV'!$C$6:$C$405,"&lt;&gt;"&amp;"Geschäfts- oder Firmenwert")</f>
        <v>0</v>
      </c>
      <c r="AA51" s="980">
        <f>SUMIFS('E8.b. KKAuf_WAV'!$O$6:$O$405,'E8.b. KKAuf_WAV'!$B$6:$B$405,$C51,'E8.b. KKAuf_WAV'!$E$6:$E$405,H51,'E8.b. KKAuf_WAV'!$C$6:$C$405,"geleistete Anzahlungen und Anlagen im Bau des Sachanlagevermögens")+ SUMIFS('E8.b. KKAuf_WAV'!$O$6:$O$405,'E8.b. KKAuf_WAV'!$B$6:$B$405,$C51,'E8.b. KKAuf_WAV'!$E$6:$E$405,H51,'E8.b. KKAuf_WAV'!$C$6:$C$405,"geleistete Anzahlungen auf immaterielle Vermögensgegenstände")</f>
        <v>0</v>
      </c>
      <c r="AB51" s="980">
        <f>SUMIFS('E8.c. KKAuf_BKZ_NAB_IZ'!$L$6:$L$405,'E8.c. KKAuf_BKZ_NAB_IZ'!$B$6:$B$405,$C51,'E8.c. KKAuf_BKZ_NAB_IZ'!$C$6:$C$405,$H51)</f>
        <v>0</v>
      </c>
      <c r="AC51" s="974"/>
      <c r="AD51" s="980">
        <f t="shared" si="8"/>
        <v>0</v>
      </c>
      <c r="AE51" s="984">
        <f>$AE$16</f>
        <v>0</v>
      </c>
      <c r="AF51" s="984">
        <f>$AF$16</f>
        <v>0</v>
      </c>
      <c r="AG51" s="984">
        <f>$AG$16</f>
        <v>0</v>
      </c>
      <c r="AH51" s="982">
        <f t="shared" si="11"/>
        <v>0</v>
      </c>
      <c r="AJ51" s="980">
        <f t="shared" si="3"/>
        <v>0</v>
      </c>
      <c r="AK51" s="984">
        <f>$AK$16</f>
        <v>0</v>
      </c>
      <c r="AL51" s="984">
        <f>$AL$16</f>
        <v>0</v>
      </c>
      <c r="AM51" s="984">
        <f>$AM$16</f>
        <v>0</v>
      </c>
      <c r="AN51" s="982">
        <f t="shared" si="4"/>
        <v>0</v>
      </c>
    </row>
    <row r="52" spans="2:40" ht="15" hidden="1" thickBot="1" x14ac:dyDescent="0.25">
      <c r="B52" s="1448"/>
      <c r="C52" s="1003">
        <f t="shared" si="21"/>
        <v>0</v>
      </c>
      <c r="D52" s="1451"/>
      <c r="E52" s="1409"/>
      <c r="F52" s="1409"/>
      <c r="G52" s="970"/>
      <c r="H52" s="986">
        <v>2028</v>
      </c>
      <c r="I52" s="972"/>
      <c r="J52" s="815">
        <f t="shared" si="6"/>
        <v>0</v>
      </c>
      <c r="K52" s="804"/>
      <c r="L52" s="814">
        <f t="shared" si="7"/>
        <v>0</v>
      </c>
      <c r="M52" s="804"/>
      <c r="N52" s="814">
        <f t="shared" si="1"/>
        <v>0</v>
      </c>
      <c r="O52" s="804"/>
      <c r="P52" s="814">
        <f t="shared" si="20"/>
        <v>0</v>
      </c>
      <c r="Q52" s="760"/>
      <c r="R52" s="987">
        <f>SUMIFS('E8.a. KKAuf_SAV'!$X$6:$X$2005,'E8.a. KKAuf_SAV'!$B$6:$B$2005,$C52,'E8.a. KKAuf_SAV'!$D$6:$D$2005,$H52)</f>
        <v>0</v>
      </c>
      <c r="S52" s="987">
        <f>SUMIFS('E8.b. KKAuf_WAV'!$N$6:$N$405,'E8.b. KKAuf_WAV'!$B$6:$B$405,$C52,'E8.b. KKAuf_WAV'!$E$6:$E$405,H52)-SUMIFS('E8.b. KKAuf_WAV'!$N$6:$N$405,'E8.b. KKAuf_WAV'!$B$6:$B$405,$C52,'E8.b. KKAuf_WAV'!$C$6:$C$405,"Geschäfts- oder Firmenwert",'E8.b. KKAuf_WAV'!$D$6:$D$405,H52)</f>
        <v>0</v>
      </c>
      <c r="T52" s="974"/>
      <c r="U52" s="987">
        <f>SUMIFS('E8.a. KKAuf_SAV'!$W$6:$W$2005,'E8.a. KKAuf_SAV'!$B$6:$B$2005,$C52,'E8.a. KKAuf_SAV'!$D$6:$D$2005,H52)</f>
        <v>0</v>
      </c>
      <c r="V52" s="987">
        <f>SUMIFS('E8.b. KKAuf_WAV'!$M$6:$M$405,'E8.b. KKAuf_WAV'!$B$6:$B$405,$C52,'E8.b. KKAuf_WAV'!$E$6:$E$405,$H52,'E8.b. KKAuf_WAV'!$C$6:$C$405,"&lt;&gt;"&amp;"geleistete Anzahlungen auf immaterielle Vermögensgegenstände",'E8.b. KKAuf_WAV'!$C$6:$C$405,"&lt;&gt;"&amp;"geleistete Anzahlungen und Anlagen im Bau des Sachanlagevermögens",'E8.b. KKAuf_WAV'!$C$6:$C$405,"&lt;&gt;"&amp;"Geschäfts- oder Firmenwert")</f>
        <v>0</v>
      </c>
      <c r="W52" s="987">
        <f>SUMIFS('E8.b. KKAuf_WAV'!$M$6:$M$405,'E8.b. KKAuf_WAV'!$B$6:$B$405,$C52,'E8.b. KKAuf_WAV'!$E$6:$E$405,H52,'E8.b. KKAuf_WAV'!$C$6:$C$405,"geleistete Anzahlungen und Anlagen im Bau des Sachanlagevermögens")+ SUMIFS('E8.b. KKAuf_WAV'!$M$6:$M$405,'E8.b. KKAuf_WAV'!$B$6:$B$405,$C52,'E8.b. KKAuf_WAV'!$E$6:$E$405,H52,'E8.b. KKAuf_WAV'!$C$6:$C$405,"geleistete Anzahlungen auf immaterielle Vermögensgegenstände")</f>
        <v>0</v>
      </c>
      <c r="X52" s="987">
        <f>SUMIFS('E8.c. KKAuf_BKZ_NAB_IZ'!$K$6:$K$405,'E8.c. KKAuf_BKZ_NAB_IZ'!$B$6:$B$405,$C52,'E8.c. KKAuf_BKZ_NAB_IZ'!$C$6:$C$405,$H52)</f>
        <v>0</v>
      </c>
      <c r="Y52" s="987">
        <f>SUMIFS('E8.a. KKAuf_SAV'!$Y$6:$Y$2005,'E8.a. KKAuf_SAV'!$B$6:$B$2005,$C52,'E8.a. KKAuf_SAV'!$D$6:$D$2005,$H52)</f>
        <v>0</v>
      </c>
      <c r="Z52" s="987">
        <f>SUMIFS('E8.b. KKAuf_WAV'!$O$6:$O$405,'E8.b. KKAuf_WAV'!$B$6:$B$405,$C52,'E8.b. KKAuf_WAV'!$E$6:$E$405,$H52,'E8.b. KKAuf_WAV'!$C$6:$C$405,"&lt;&gt;"&amp;"geleistete Anzahlungen auf immaterielle Vermögensgegenstände",'E8.b. KKAuf_WAV'!$C$6:$C$405,"&lt;&gt;"&amp;"geleistete Anzahlungen und Anlagen im Bau des Sachanlagevermögens",'E8.b. KKAuf_WAV'!$C$6:$C$405,"&lt;&gt;"&amp;"Geschäfts- oder Firmenwert")</f>
        <v>0</v>
      </c>
      <c r="AA52" s="987">
        <f>SUMIFS('E8.b. KKAuf_WAV'!$O$6:$O$405,'E8.b. KKAuf_WAV'!$B$6:$B$405,$C52,'E8.b. KKAuf_WAV'!$E$6:$E$405,H52,'E8.b. KKAuf_WAV'!$C$6:$C$405,"geleistete Anzahlungen und Anlagen im Bau des Sachanlagevermögens")+ SUMIFS('E8.b. KKAuf_WAV'!$O$6:$O$405,'E8.b. KKAuf_WAV'!$B$6:$B$405,$C52,'E8.b. KKAuf_WAV'!$E$6:$E$405,H52,'E8.b. KKAuf_WAV'!$C$6:$C$405,"geleistete Anzahlungen auf immaterielle Vermögensgegenstände")</f>
        <v>0</v>
      </c>
      <c r="AB52" s="987">
        <f>SUMIFS('E8.c. KKAuf_BKZ_NAB_IZ'!$L$6:$L$405,'E8.c. KKAuf_BKZ_NAB_IZ'!$B$6:$B$405,$C52,'E8.c. KKAuf_BKZ_NAB_IZ'!$C$6:$C$405,$H52)</f>
        <v>0</v>
      </c>
      <c r="AC52" s="974"/>
      <c r="AD52" s="987">
        <f t="shared" si="8"/>
        <v>0</v>
      </c>
      <c r="AE52" s="988">
        <f>$AE$17</f>
        <v>0</v>
      </c>
      <c r="AF52" s="988">
        <f>$AF$17</f>
        <v>0</v>
      </c>
      <c r="AG52" s="988">
        <f>$AG$17</f>
        <v>0</v>
      </c>
      <c r="AH52" s="989">
        <f t="shared" si="11"/>
        <v>0</v>
      </c>
      <c r="AJ52" s="987">
        <f t="shared" si="3"/>
        <v>0</v>
      </c>
      <c r="AK52" s="988">
        <f>$AK$17</f>
        <v>0</v>
      </c>
      <c r="AL52" s="988">
        <f>$AL$17</f>
        <v>0</v>
      </c>
      <c r="AM52" s="988">
        <f>$AM$17</f>
        <v>0</v>
      </c>
      <c r="AN52" s="989">
        <f t="shared" si="4"/>
        <v>0</v>
      </c>
    </row>
    <row r="53" spans="2:40" ht="14.25" customHeight="1" x14ac:dyDescent="0.2">
      <c r="B53" s="1446"/>
      <c r="C53" s="1001">
        <f>B$53</f>
        <v>0</v>
      </c>
      <c r="D53" s="1449"/>
      <c r="E53" s="1407"/>
      <c r="F53" s="1410"/>
      <c r="G53" s="990"/>
      <c r="H53" s="991">
        <v>2022</v>
      </c>
      <c r="I53" s="972"/>
      <c r="J53" s="813">
        <f t="shared" si="6"/>
        <v>0</v>
      </c>
      <c r="K53" s="804"/>
      <c r="L53" s="813">
        <f t="shared" si="7"/>
        <v>0</v>
      </c>
      <c r="M53" s="804"/>
      <c r="N53" s="813">
        <f t="shared" si="1"/>
        <v>0</v>
      </c>
      <c r="O53" s="804"/>
      <c r="P53" s="813">
        <f t="shared" ref="P53:P59" si="22">IFERROR((AJ53*AK53+AD53*AE53)*0.4*0.035*$F$53,0)</f>
        <v>0</v>
      </c>
      <c r="Q53" s="760"/>
      <c r="R53" s="992">
        <f>SUMIFS('E8.a. KKAuf_SAV'!$X$6:$X$2005,'E8.a. KKAuf_SAV'!$B$6:$B$2005,$C53,'E8.a. KKAuf_SAV'!$D$6:$D$2005,$H53)</f>
        <v>0</v>
      </c>
      <c r="S53" s="992">
        <f>SUMIFS('E8.b. KKAuf_WAV'!$N$6:$N$405,'E8.b. KKAuf_WAV'!$B$6:$B$405,$C53,'E8.b. KKAuf_WAV'!$E$6:$E$405,H53)-SUMIFS('E8.b. KKAuf_WAV'!$N$6:$N$405,'E8.b. KKAuf_WAV'!$B$6:$B$405,$C53,'E8.b. KKAuf_WAV'!$C$6:$C$405,"Geschäfts- oder Firmenwert",'E8.b. KKAuf_WAV'!$D$6:$D$405,H53)</f>
        <v>0</v>
      </c>
      <c r="T53" s="974"/>
      <c r="U53" s="992">
        <f>SUMIFS('E8.a. KKAuf_SAV'!$W$6:$W$2005,'E8.a. KKAuf_SAV'!$B$6:$B$2005,$C53,'E8.a. KKAuf_SAV'!$D$6:$D$2005,H53)</f>
        <v>0</v>
      </c>
      <c r="V53" s="992">
        <f>SUMIFS('E8.b. KKAuf_WAV'!$M$6:$M$405,'E8.b. KKAuf_WAV'!$B$6:$B$405,$C53,'E8.b. KKAuf_WAV'!$E$6:$E$405,$H53,'E8.b. KKAuf_WAV'!$C$6:$C$405,"&lt;&gt;"&amp;"geleistete Anzahlungen auf immaterielle Vermögensgegenstände",'E8.b. KKAuf_WAV'!$C$6:$C$405,"&lt;&gt;"&amp;"geleistete Anzahlungen und Anlagen im Bau des Sachanlagevermögens",'E8.b. KKAuf_WAV'!$C$6:$C$405,"&lt;&gt;"&amp;"Geschäfts- oder Firmenwert")</f>
        <v>0</v>
      </c>
      <c r="W53" s="992">
        <f>SUMIFS('E8.b. KKAuf_WAV'!$M$6:$M$405,'E8.b. KKAuf_WAV'!$B$6:$B$405,$C53,'E8.b. KKAuf_WAV'!$E$6:$E$405,Listen!$AA$3,'E8.b. KKAuf_WAV'!$C$6:$C$405,"geleistete Anzahlungen und Anlagen im Bau des Sachanlagevermögens")+ SUMIFS('E8.b. KKAuf_WAV'!$M$6:$M$405,'E8.b. KKAuf_WAV'!$B$6:$B$405,$C53,'E8.b. KKAuf_WAV'!$E$6:$E$405,Listen!$AA$3,'E8.b. KKAuf_WAV'!$C$6:$C$405,"geleistete Anzahlungen auf immaterielle Vermögensgegenstände")</f>
        <v>0</v>
      </c>
      <c r="X53" s="992">
        <f>SUMIFS('E8.c. KKAuf_BKZ_NAB_IZ'!$K$6:$K$405,'E8.c. KKAuf_BKZ_NAB_IZ'!$B$6:$B$405,$C53,'E8.c. KKAuf_BKZ_NAB_IZ'!$C$6:$C$405,$H53)</f>
        <v>0</v>
      </c>
      <c r="Y53" s="992">
        <f>SUMIFS('E8.a. KKAuf_SAV'!$Y$6:$Y$2005,'E8.a. KKAuf_SAV'!$B$6:$B$2005,$C53,'E8.a. KKAuf_SAV'!$D$6:$D$2005,$H53)</f>
        <v>0</v>
      </c>
      <c r="Z53" s="992">
        <f>SUMIFS('E8.b. KKAuf_WAV'!$O$6:$O$405,'E8.b. KKAuf_WAV'!$B$6:$B$405,$C53,'E8.b. KKAuf_WAV'!$E$6:$E$405,$H53,'E8.b. KKAuf_WAV'!$C$6:$C$405,"&lt;&gt;"&amp;"geleistete Anzahlungen auf immaterielle Vermögensgegenstände",'E8.b. KKAuf_WAV'!$C$6:$C$405,"&lt;&gt;"&amp;"geleistete Anzahlungen und Anlagen im Bau des Sachanlagevermögens",'E8.b. KKAuf_WAV'!$C$6:$C$405,"&lt;&gt;"&amp;"Geschäfts- oder Firmenwert")</f>
        <v>0</v>
      </c>
      <c r="AA53" s="992">
        <f>SUMIFS('E8.b. KKAuf_WAV'!$O$6:$O$405,'E8.b. KKAuf_WAV'!$B$6:$B$405,$C53,'E8.b. KKAuf_WAV'!$E$6:$E$405,Listen!$AA$3,'E8.b. KKAuf_WAV'!$C$6:$C$405,"geleistete Anzahlungen und Anlagen im Bau des Sachanlagevermögens")+ SUMIFS('E8.b. KKAuf_WAV'!$O$6:$O$405,'E8.b. KKAuf_WAV'!$B$6:$B$405,$C53,'E8.b. KKAuf_WAV'!$E$6:$E$405,Listen!$AA$3,'E8.b. KKAuf_WAV'!$C$6:$C$405,"geleistete Anzahlungen auf immaterielle Vermögensgegenstände")</f>
        <v>0</v>
      </c>
      <c r="AB53" s="992">
        <f>SUMIFS('E8.c. KKAuf_BKZ_NAB_IZ'!$L$6:$L$405,'E8.c. KKAuf_BKZ_NAB_IZ'!$B$6:$B$405,$C53,'E8.c. KKAuf_BKZ_NAB_IZ'!$C$6:$C$405,$H53)</f>
        <v>0</v>
      </c>
      <c r="AC53" s="974"/>
      <c r="AD53" s="992">
        <f t="shared" si="8"/>
        <v>0</v>
      </c>
      <c r="AE53" s="993">
        <f>$AE$11</f>
        <v>5.0700000000000002E-2</v>
      </c>
      <c r="AF53" s="993">
        <f>$AF$11</f>
        <v>1.7100000000000001E-2</v>
      </c>
      <c r="AG53" s="993">
        <f>$AG$11</f>
        <v>3.0499999999999999E-2</v>
      </c>
      <c r="AH53" s="994">
        <f t="shared" si="11"/>
        <v>0</v>
      </c>
      <c r="AJ53" s="992">
        <f t="shared" si="3"/>
        <v>0</v>
      </c>
      <c r="AK53" s="993">
        <f>$AK$11</f>
        <v>5.0700000000000002E-2</v>
      </c>
      <c r="AL53" s="993">
        <f>$AL$11</f>
        <v>1.7100000000000001E-2</v>
      </c>
      <c r="AM53" s="993">
        <f>$AM$11</f>
        <v>3.0499999999999999E-2</v>
      </c>
      <c r="AN53" s="994">
        <f t="shared" si="4"/>
        <v>0</v>
      </c>
    </row>
    <row r="54" spans="2:40" x14ac:dyDescent="0.2">
      <c r="B54" s="1447"/>
      <c r="C54" s="1002">
        <f t="shared" ref="C54:C59" si="23">B$53</f>
        <v>0</v>
      </c>
      <c r="D54" s="1450"/>
      <c r="E54" s="1408"/>
      <c r="F54" s="1408"/>
      <c r="G54" s="990"/>
      <c r="H54" s="983">
        <v>2023</v>
      </c>
      <c r="I54" s="972"/>
      <c r="J54" s="805">
        <f t="shared" si="6"/>
        <v>0</v>
      </c>
      <c r="K54" s="804"/>
      <c r="L54" s="803">
        <f t="shared" si="7"/>
        <v>0</v>
      </c>
      <c r="M54" s="804"/>
      <c r="N54" s="803">
        <f t="shared" si="1"/>
        <v>0</v>
      </c>
      <c r="O54" s="804"/>
      <c r="P54" s="803">
        <f t="shared" si="22"/>
        <v>0</v>
      </c>
      <c r="Q54" s="760"/>
      <c r="R54" s="980">
        <f>SUMIFS('E8.a. KKAuf_SAV'!$X$6:$X$2005,'E8.a. KKAuf_SAV'!$B$6:$B$2005,$C54,'E8.a. KKAuf_SAV'!$D$6:$D$2005,$H54)</f>
        <v>0</v>
      </c>
      <c r="S54" s="980">
        <f>SUMIFS('E8.b. KKAuf_WAV'!$N$6:$N$405,'E8.b. KKAuf_WAV'!$B$6:$B$405,$C54,'E8.b. KKAuf_WAV'!$E$6:$E$405,H54)-SUMIFS('E8.b. KKAuf_WAV'!$N$6:$N$405,'E8.b. KKAuf_WAV'!$B$6:$B$405,$C54,'E8.b. KKAuf_WAV'!$C$6:$C$405,"Geschäfts- oder Firmenwert",'E8.b. KKAuf_WAV'!$D$6:$D$405,H54)</f>
        <v>0</v>
      </c>
      <c r="T54" s="974"/>
      <c r="U54" s="980">
        <f>SUMIFS('E8.a. KKAuf_SAV'!$W$6:$W$2005,'E8.a. KKAuf_SAV'!$B$6:$B$2005,$C54,'E8.a. KKAuf_SAV'!$D$6:$D$2005,H54)</f>
        <v>0</v>
      </c>
      <c r="V54" s="980">
        <f>SUMIFS('E8.b. KKAuf_WAV'!$M$6:$M$405,'E8.b. KKAuf_WAV'!$B$6:$B$405,$C54,'E8.b. KKAuf_WAV'!$E$6:$E$405,$H54,'E8.b. KKAuf_WAV'!$C$6:$C$405,"&lt;&gt;"&amp;"geleistete Anzahlungen auf immaterielle Vermögensgegenstände",'E8.b. KKAuf_WAV'!$C$6:$C$405,"&lt;&gt;"&amp;"geleistete Anzahlungen und Anlagen im Bau des Sachanlagevermögens",'E8.b. KKAuf_WAV'!$C$6:$C$405,"&lt;&gt;"&amp;"Geschäfts- oder Firmenwert")</f>
        <v>0</v>
      </c>
      <c r="W54" s="980"/>
      <c r="X54" s="980">
        <f>SUMIFS('E8.c. KKAuf_BKZ_NAB_IZ'!$K$6:$K$405,'E8.c. KKAuf_BKZ_NAB_IZ'!$B$6:$B$405,$C54,'E8.c. KKAuf_BKZ_NAB_IZ'!$C$6:$C$405,$H54)</f>
        <v>0</v>
      </c>
      <c r="Y54" s="980">
        <f>SUMIFS('E8.a. KKAuf_SAV'!$Y$6:$Y$2005,'E8.a. KKAuf_SAV'!$B$6:$B$2005,$C54,'E8.a. KKAuf_SAV'!$D$6:$D$2005,$H54)</f>
        <v>0</v>
      </c>
      <c r="Z54" s="980">
        <f>SUMIFS('E8.b. KKAuf_WAV'!$O$6:$O$405,'E8.b. KKAuf_WAV'!$B$6:$B$405,$C54,'E8.b. KKAuf_WAV'!$E$6:$E$405,$H54,'E8.b. KKAuf_WAV'!$C$6:$C$405,"&lt;&gt;"&amp;"geleistete Anzahlungen auf immaterielle Vermögensgegenstände",'E8.b. KKAuf_WAV'!$C$6:$C$405,"&lt;&gt;"&amp;"geleistete Anzahlungen und Anlagen im Bau des Sachanlagevermögens",'E8.b. KKAuf_WAV'!$C$6:$C$405,"&lt;&gt;"&amp;"Geschäfts- oder Firmenwert")</f>
        <v>0</v>
      </c>
      <c r="AA54" s="980"/>
      <c r="AB54" s="980">
        <f>SUMIFS('E8.c. KKAuf_BKZ_NAB_IZ'!$L$6:$L$405,'E8.c. KKAuf_BKZ_NAB_IZ'!$B$6:$B$405,$C54,'E8.c. KKAuf_BKZ_NAB_IZ'!$C$6:$C$405,$H54)</f>
        <v>0</v>
      </c>
      <c r="AC54" s="974"/>
      <c r="AD54" s="980">
        <f t="shared" si="8"/>
        <v>0</v>
      </c>
      <c r="AE54" s="984">
        <f>$AE$12</f>
        <v>5.0700000000000002E-2</v>
      </c>
      <c r="AF54" s="984">
        <f>$AF$12</f>
        <v>1.7100000000000001E-2</v>
      </c>
      <c r="AG54" s="984">
        <f>$AG$12</f>
        <v>3.0499999999999999E-2</v>
      </c>
      <c r="AH54" s="982">
        <f t="shared" si="11"/>
        <v>0</v>
      </c>
      <c r="AJ54" s="980"/>
      <c r="AK54" s="984">
        <f>$AK$12</f>
        <v>5.0700000000000002E-2</v>
      </c>
      <c r="AL54" s="984">
        <f>$AL$12</f>
        <v>1.7100000000000001E-2</v>
      </c>
      <c r="AM54" s="984">
        <f>$AM$12</f>
        <v>3.0499999999999999E-2</v>
      </c>
      <c r="AN54" s="982">
        <f t="shared" si="4"/>
        <v>0</v>
      </c>
    </row>
    <row r="55" spans="2:40" x14ac:dyDescent="0.2">
      <c r="B55" s="1447"/>
      <c r="C55" s="1002">
        <f t="shared" si="23"/>
        <v>0</v>
      </c>
      <c r="D55" s="1450"/>
      <c r="E55" s="1408"/>
      <c r="F55" s="1408"/>
      <c r="G55" s="990"/>
      <c r="H55" s="983">
        <v>2024</v>
      </c>
      <c r="I55" s="972"/>
      <c r="J55" s="803">
        <f t="shared" si="6"/>
        <v>0</v>
      </c>
      <c r="K55" s="804"/>
      <c r="L55" s="803">
        <f t="shared" si="7"/>
        <v>0</v>
      </c>
      <c r="M55" s="804"/>
      <c r="N55" s="803">
        <f t="shared" si="1"/>
        <v>0</v>
      </c>
      <c r="O55" s="804"/>
      <c r="P55" s="803">
        <f t="shared" si="22"/>
        <v>0</v>
      </c>
      <c r="Q55" s="760"/>
      <c r="R55" s="980">
        <f>SUMIFS('E8.a. KKAuf_SAV'!$X$6:$X$2005,'E8.a. KKAuf_SAV'!$B$6:$B$2005,$C55,'E8.a. KKAuf_SAV'!$D$6:$D$2005,$H55)</f>
        <v>0</v>
      </c>
      <c r="S55" s="980">
        <f>SUMIFS('E8.b. KKAuf_WAV'!$N$6:$N$405,'E8.b. KKAuf_WAV'!$B$6:$B$405,$C55,'E8.b. KKAuf_WAV'!$E$6:$E$405,H55)-SUMIFS('E8.b. KKAuf_WAV'!$N$6:$N$405,'E8.b. KKAuf_WAV'!$B$6:$B$405,$C55,'E8.b. KKAuf_WAV'!$C$6:$C$405,"Geschäfts- oder Firmenwert",'E8.b. KKAuf_WAV'!$D$6:$D$405,H55)</f>
        <v>0</v>
      </c>
      <c r="T55" s="974"/>
      <c r="U55" s="980">
        <f>SUMIFS('E8.a. KKAuf_SAV'!$W$6:$W$2005,'E8.a. KKAuf_SAV'!$B$6:$B$2005,$C55,'E8.a. KKAuf_SAV'!$D$6:$D$2005,H55)</f>
        <v>0</v>
      </c>
      <c r="V55" s="980">
        <f>SUMIFS('E8.b. KKAuf_WAV'!$M$6:$M$405,'E8.b. KKAuf_WAV'!$B$6:$B$405,$C55,'E8.b. KKAuf_WAV'!$E$6:$E$405,$H55,'E8.b. KKAuf_WAV'!$C$6:$C$405,"&lt;&gt;"&amp;"geleistete Anzahlungen auf immaterielle Vermögensgegenstände",'E8.b. KKAuf_WAV'!$C$6:$C$405,"&lt;&gt;"&amp;"geleistete Anzahlungen und Anlagen im Bau des Sachanlagevermögens",'E8.b. KKAuf_WAV'!$C$6:$C$405,"&lt;&gt;"&amp;"Geschäfts- oder Firmenwert")</f>
        <v>0</v>
      </c>
      <c r="W55" s="980">
        <f>SUMIFS('E8.b. KKAuf_WAV'!$M$6:$M$405,'E8.b. KKAuf_WAV'!$B$6:$B$405,$C55,'E8.b. KKAuf_WAV'!$E$6:$E$405,H55,'E8.b. KKAuf_WAV'!$C$6:$C$405,"geleistete Anzahlungen und Anlagen im Bau des Sachanlagevermögens")+ SUMIFS('E8.b. KKAuf_WAV'!$M$6:$M$405,'E8.b. KKAuf_WAV'!$B$6:$B$405,$C55,'E8.b. KKAuf_WAV'!$E$6:$E$405,H55,'E8.b. KKAuf_WAV'!$C$6:$C$405,"geleistete Anzahlungen auf immaterielle Vermögensgegenstände")</f>
        <v>0</v>
      </c>
      <c r="X55" s="980">
        <f>SUMIFS('E8.c. KKAuf_BKZ_NAB_IZ'!$K$6:$K$405,'E8.c. KKAuf_BKZ_NAB_IZ'!$B$6:$B$405,$C55,'E8.c. KKAuf_BKZ_NAB_IZ'!$C$6:$C$405,$H55)</f>
        <v>0</v>
      </c>
      <c r="Y55" s="980">
        <f>SUMIFS('E8.a. KKAuf_SAV'!$Y$6:$Y$2005,'E8.a. KKAuf_SAV'!$B$6:$B$2005,$C55,'E8.a. KKAuf_SAV'!$D$6:$D$2005,$H55)</f>
        <v>0</v>
      </c>
      <c r="Z55" s="980">
        <f>SUMIFS('E8.b. KKAuf_WAV'!$O$6:$O$405,'E8.b. KKAuf_WAV'!$B$6:$B$405,$C55,'E8.b. KKAuf_WAV'!$E$6:$E$405,$H55,'E8.b. KKAuf_WAV'!$C$6:$C$405,"&lt;&gt;"&amp;"geleistete Anzahlungen auf immaterielle Vermögensgegenstände",'E8.b. KKAuf_WAV'!$C$6:$C$405,"&lt;&gt;"&amp;"geleistete Anzahlungen und Anlagen im Bau des Sachanlagevermögens",'E8.b. KKAuf_WAV'!$C$6:$C$405,"&lt;&gt;"&amp;"Geschäfts- oder Firmenwert")</f>
        <v>0</v>
      </c>
      <c r="AA55" s="980">
        <f>SUMIFS('E8.b. KKAuf_WAV'!$O$6:$O$405,'E8.b. KKAuf_WAV'!$B$6:$B$405,$C55,'E8.b. KKAuf_WAV'!$E$6:$E$405,H55,'E8.b. KKAuf_WAV'!$C$6:$C$405,"geleistete Anzahlungen und Anlagen im Bau des Sachanlagevermögens")+ SUMIFS('E8.b. KKAuf_WAV'!$O$6:$O$405,'E8.b. KKAuf_WAV'!$B$6:$B$405,$C55,'E8.b. KKAuf_WAV'!$E$6:$E$405,H55,'E8.b. KKAuf_WAV'!$C$6:$C$405,"geleistete Anzahlungen auf immaterielle Vermögensgegenstände")</f>
        <v>0</v>
      </c>
      <c r="AB55" s="980">
        <f>SUMIFS('E8.c. KKAuf_BKZ_NAB_IZ'!$L$6:$L$405,'E8.c. KKAuf_BKZ_NAB_IZ'!$B$6:$B$405,$C55,'E8.c. KKAuf_BKZ_NAB_IZ'!$C$6:$C$405,$H55)</f>
        <v>0</v>
      </c>
      <c r="AC55" s="974"/>
      <c r="AD55" s="980">
        <f t="shared" si="8"/>
        <v>0</v>
      </c>
      <c r="AE55" s="984">
        <f>$AE$13</f>
        <v>6.93E-2</v>
      </c>
      <c r="AF55" s="984">
        <f>$AF$13</f>
        <v>3.8699999999999998E-2</v>
      </c>
      <c r="AG55" s="984">
        <f>$AG$13</f>
        <v>5.0900000000000001E-2</v>
      </c>
      <c r="AH55" s="982">
        <f t="shared" si="11"/>
        <v>0</v>
      </c>
      <c r="AJ55" s="980">
        <f t="shared" si="3"/>
        <v>0</v>
      </c>
      <c r="AK55" s="984">
        <f>$AK$13</f>
        <v>7.0099999999999996E-2</v>
      </c>
      <c r="AL55" s="984">
        <f>$AL$13</f>
        <v>3.6600000000000001E-2</v>
      </c>
      <c r="AM55" s="984">
        <f>$AM$13</f>
        <v>0.05</v>
      </c>
      <c r="AN55" s="982">
        <f t="shared" si="4"/>
        <v>0</v>
      </c>
    </row>
    <row r="56" spans="2:40" ht="15" thickBot="1" x14ac:dyDescent="0.25">
      <c r="B56" s="1447"/>
      <c r="C56" s="1002">
        <f t="shared" si="23"/>
        <v>0</v>
      </c>
      <c r="D56" s="1450"/>
      <c r="E56" s="1408"/>
      <c r="F56" s="1408"/>
      <c r="G56" s="990"/>
      <c r="H56" s="983">
        <v>2025</v>
      </c>
      <c r="I56" s="972"/>
      <c r="J56" s="803">
        <f t="shared" si="6"/>
        <v>0</v>
      </c>
      <c r="K56" s="804"/>
      <c r="L56" s="803">
        <f t="shared" si="7"/>
        <v>0</v>
      </c>
      <c r="M56" s="804"/>
      <c r="N56" s="803">
        <f t="shared" si="1"/>
        <v>0</v>
      </c>
      <c r="O56" s="804"/>
      <c r="P56" s="803">
        <f t="shared" si="22"/>
        <v>0</v>
      </c>
      <c r="Q56" s="760"/>
      <c r="R56" s="980">
        <f>SUMIFS('E8.a. KKAuf_SAV'!$X$6:$X$2005,'E8.a. KKAuf_SAV'!$B$6:$B$2005,$C56,'E8.a. KKAuf_SAV'!$D$6:$D$2005,$H56)</f>
        <v>0</v>
      </c>
      <c r="S56" s="980">
        <f>SUMIFS('E8.b. KKAuf_WAV'!$N$6:$N$405,'E8.b. KKAuf_WAV'!$B$6:$B$405,$C56,'E8.b. KKAuf_WAV'!$E$6:$E$405,H56)-SUMIFS('E8.b. KKAuf_WAV'!$N$6:$N$405,'E8.b. KKAuf_WAV'!$B$6:$B$405,$C56,'E8.b. KKAuf_WAV'!$C$6:$C$405,"Geschäfts- oder Firmenwert",'E8.b. KKAuf_WAV'!$D$6:$D$405,H56)</f>
        <v>0</v>
      </c>
      <c r="T56" s="974"/>
      <c r="U56" s="980">
        <f>SUMIFS('E8.a. KKAuf_SAV'!$W$6:$W$2005,'E8.a. KKAuf_SAV'!$B$6:$B$2005,$C56,'E8.a. KKAuf_SAV'!$D$6:$D$2005,H56)</f>
        <v>0</v>
      </c>
      <c r="V56" s="980">
        <f>SUMIFS('E8.b. KKAuf_WAV'!$M$6:$M$405,'E8.b. KKAuf_WAV'!$B$6:$B$405,$C56,'E8.b. KKAuf_WAV'!$E$6:$E$405,$H56,'E8.b. KKAuf_WAV'!$C$6:$C$405,"&lt;&gt;"&amp;"geleistete Anzahlungen auf immaterielle Vermögensgegenstände",'E8.b. KKAuf_WAV'!$C$6:$C$405,"&lt;&gt;"&amp;"geleistete Anzahlungen und Anlagen im Bau des Sachanlagevermögens",'E8.b. KKAuf_WAV'!$C$6:$C$405,"&lt;&gt;"&amp;"Geschäfts- oder Firmenwert")</f>
        <v>0</v>
      </c>
      <c r="W56" s="980">
        <f>SUMIFS('E8.b. KKAuf_WAV'!$M$6:$M$405,'E8.b. KKAuf_WAV'!$B$6:$B$405,$C56,'E8.b. KKAuf_WAV'!$E$6:$E$405,H56,'E8.b. KKAuf_WAV'!$C$6:$C$405,"geleistete Anzahlungen und Anlagen im Bau des Sachanlagevermögens")+ SUMIFS('E8.b. KKAuf_WAV'!$M$6:$M$405,'E8.b. KKAuf_WAV'!$B$6:$B$405,$C56,'E8.b. KKAuf_WAV'!$E$6:$E$405,H56,'E8.b. KKAuf_WAV'!$C$6:$C$405,"geleistete Anzahlungen auf immaterielle Vermögensgegenstände")</f>
        <v>0</v>
      </c>
      <c r="X56" s="980">
        <f>SUMIFS('E8.c. KKAuf_BKZ_NAB_IZ'!$K$6:$K$405,'E8.c. KKAuf_BKZ_NAB_IZ'!$B$6:$B$405,$C56,'E8.c. KKAuf_BKZ_NAB_IZ'!$C$6:$C$405,$H56)</f>
        <v>0</v>
      </c>
      <c r="Y56" s="980">
        <f>SUMIFS('E8.a. KKAuf_SAV'!$Y$6:$Y$2005,'E8.a. KKAuf_SAV'!$B$6:$B$2005,$C56,'E8.a. KKAuf_SAV'!$D$6:$D$2005,$H56)</f>
        <v>0</v>
      </c>
      <c r="Z56" s="980">
        <f>SUMIFS('E8.b. KKAuf_WAV'!$O$6:$O$405,'E8.b. KKAuf_WAV'!$B$6:$B$405,$C56,'E8.b. KKAuf_WAV'!$E$6:$E$405,$H56,'E8.b. KKAuf_WAV'!$C$6:$C$405,"&lt;&gt;"&amp;"geleistete Anzahlungen auf immaterielle Vermögensgegenstände",'E8.b. KKAuf_WAV'!$C$6:$C$405,"&lt;&gt;"&amp;"geleistete Anzahlungen und Anlagen im Bau des Sachanlagevermögens",'E8.b. KKAuf_WAV'!$C$6:$C$405,"&lt;&gt;"&amp;"Geschäfts- oder Firmenwert")</f>
        <v>0</v>
      </c>
      <c r="AA56" s="980">
        <f>SUMIFS('E8.b. KKAuf_WAV'!$O$6:$O$405,'E8.b. KKAuf_WAV'!$B$6:$B$405,$C56,'E8.b. KKAuf_WAV'!$E$6:$E$405,H56,'E8.b. KKAuf_WAV'!$C$6:$C$405,"geleistete Anzahlungen und Anlagen im Bau des Sachanlagevermögens")+ SUMIFS('E8.b. KKAuf_WAV'!$O$6:$O$405,'E8.b. KKAuf_WAV'!$B$6:$B$405,$C56,'E8.b. KKAuf_WAV'!$E$6:$E$405,H56,'E8.b. KKAuf_WAV'!$C$6:$C$405,"geleistete Anzahlungen auf immaterielle Vermögensgegenstände")</f>
        <v>0</v>
      </c>
      <c r="AB56" s="980">
        <f>SUMIFS('E8.c. KKAuf_BKZ_NAB_IZ'!$L$6:$L$405,'E8.c. KKAuf_BKZ_NAB_IZ'!$B$6:$B$405,$C56,'E8.c. KKAuf_BKZ_NAB_IZ'!$C$6:$C$405,$H56)</f>
        <v>0</v>
      </c>
      <c r="AC56" s="974"/>
      <c r="AD56" s="980">
        <f t="shared" si="8"/>
        <v>0</v>
      </c>
      <c r="AE56" s="984">
        <f>$AE$14</f>
        <v>7.0099999999999996E-2</v>
      </c>
      <c r="AF56" s="984">
        <f>$AF$14</f>
        <v>3.6600000000000001E-2</v>
      </c>
      <c r="AG56" s="984">
        <f>$AG$14</f>
        <v>0.05</v>
      </c>
      <c r="AH56" s="982">
        <f t="shared" si="11"/>
        <v>0</v>
      </c>
      <c r="AJ56" s="980">
        <f t="shared" si="3"/>
        <v>0</v>
      </c>
      <c r="AK56" s="984">
        <f>$AK$14</f>
        <v>7.0099999999999996E-2</v>
      </c>
      <c r="AL56" s="984">
        <f>$AL$14</f>
        <v>3.6600000000000001E-2</v>
      </c>
      <c r="AM56" s="984">
        <f>$AM$14</f>
        <v>0.05</v>
      </c>
      <c r="AN56" s="982">
        <f t="shared" si="4"/>
        <v>0</v>
      </c>
    </row>
    <row r="57" spans="2:40" ht="15" hidden="1" thickBot="1" x14ac:dyDescent="0.25">
      <c r="B57" s="1447"/>
      <c r="C57" s="1002">
        <f t="shared" si="23"/>
        <v>0</v>
      </c>
      <c r="D57" s="1450"/>
      <c r="E57" s="1408"/>
      <c r="F57" s="1408"/>
      <c r="G57" s="990"/>
      <c r="H57" s="983">
        <v>2026</v>
      </c>
      <c r="I57" s="972"/>
      <c r="J57" s="803">
        <f t="shared" si="6"/>
        <v>0</v>
      </c>
      <c r="K57" s="804"/>
      <c r="L57" s="803">
        <f t="shared" si="7"/>
        <v>0</v>
      </c>
      <c r="M57" s="804"/>
      <c r="N57" s="803">
        <f t="shared" si="1"/>
        <v>0</v>
      </c>
      <c r="O57" s="804"/>
      <c r="P57" s="803">
        <f t="shared" si="22"/>
        <v>0</v>
      </c>
      <c r="Q57" s="760"/>
      <c r="R57" s="980">
        <f>SUMIFS('E8.a. KKAuf_SAV'!$X$6:$X$2005,'E8.a. KKAuf_SAV'!$B$6:$B$2005,$C57,'E8.a. KKAuf_SAV'!$D$6:$D$2005,$H57)</f>
        <v>0</v>
      </c>
      <c r="S57" s="980">
        <f>SUMIFS('E8.b. KKAuf_WAV'!$N$6:$N$405,'E8.b. KKAuf_WAV'!$B$6:$B$405,$C57,'E8.b. KKAuf_WAV'!$E$6:$E$405,H57)-SUMIFS('E8.b. KKAuf_WAV'!$N$6:$N$405,'E8.b. KKAuf_WAV'!$B$6:$B$405,$C57,'E8.b. KKAuf_WAV'!$C$6:$C$405,"Geschäfts- oder Firmenwert",'E8.b. KKAuf_WAV'!$D$6:$D$405,H57)</f>
        <v>0</v>
      </c>
      <c r="T57" s="974"/>
      <c r="U57" s="980">
        <f>SUMIFS('E8.a. KKAuf_SAV'!$W$6:$W$2005,'E8.a. KKAuf_SAV'!$B$6:$B$2005,$C57,'E8.a. KKAuf_SAV'!$D$6:$D$2005,H57)</f>
        <v>0</v>
      </c>
      <c r="V57" s="980">
        <f>SUMIFS('E8.b. KKAuf_WAV'!$M$6:$M$405,'E8.b. KKAuf_WAV'!$B$6:$B$405,$C57,'E8.b. KKAuf_WAV'!$E$6:$E$405,$H57,'E8.b. KKAuf_WAV'!$C$6:$C$405,"&lt;&gt;"&amp;"geleistete Anzahlungen auf immaterielle Vermögensgegenstände",'E8.b. KKAuf_WAV'!$C$6:$C$405,"&lt;&gt;"&amp;"geleistete Anzahlungen und Anlagen im Bau des Sachanlagevermögens",'E8.b. KKAuf_WAV'!$C$6:$C$405,"&lt;&gt;"&amp;"Geschäfts- oder Firmenwert")</f>
        <v>0</v>
      </c>
      <c r="W57" s="980">
        <f>SUMIFS('E8.b. KKAuf_WAV'!$M$6:$M$405,'E8.b. KKAuf_WAV'!$B$6:$B$405,$C57,'E8.b. KKAuf_WAV'!$E$6:$E$405,H57,'E8.b. KKAuf_WAV'!$C$6:$C$405,"geleistete Anzahlungen und Anlagen im Bau des Sachanlagevermögens")+ SUMIFS('E8.b. KKAuf_WAV'!$M$6:$M$405,'E8.b. KKAuf_WAV'!$B$6:$B$405,$C57,'E8.b. KKAuf_WAV'!$E$6:$E$405,H57,'E8.b. KKAuf_WAV'!$C$6:$C$405,"geleistete Anzahlungen auf immaterielle Vermögensgegenstände")</f>
        <v>0</v>
      </c>
      <c r="X57" s="980">
        <f>SUMIFS('E8.c. KKAuf_BKZ_NAB_IZ'!$K$6:$K$405,'E8.c. KKAuf_BKZ_NAB_IZ'!$B$6:$B$405,$C57,'E8.c. KKAuf_BKZ_NAB_IZ'!$C$6:$C$405,$H57)</f>
        <v>0</v>
      </c>
      <c r="Y57" s="980">
        <f>SUMIFS('E8.a. KKAuf_SAV'!$Y$6:$Y$2005,'E8.a. KKAuf_SAV'!$B$6:$B$2005,$C57,'E8.a. KKAuf_SAV'!$D$6:$D$2005,$H57)</f>
        <v>0</v>
      </c>
      <c r="Z57" s="980">
        <f>SUMIFS('E8.b. KKAuf_WAV'!$O$6:$O$405,'E8.b. KKAuf_WAV'!$B$6:$B$405,$C57,'E8.b. KKAuf_WAV'!$E$6:$E$405,$H57,'E8.b. KKAuf_WAV'!$C$6:$C$405,"&lt;&gt;"&amp;"geleistete Anzahlungen auf immaterielle Vermögensgegenstände",'E8.b. KKAuf_WAV'!$C$6:$C$405,"&lt;&gt;"&amp;"geleistete Anzahlungen und Anlagen im Bau des Sachanlagevermögens",'E8.b. KKAuf_WAV'!$C$6:$C$405,"&lt;&gt;"&amp;"Geschäfts- oder Firmenwert")</f>
        <v>0</v>
      </c>
      <c r="AA57" s="980">
        <f>SUMIFS('E8.b. KKAuf_WAV'!$O$6:$O$405,'E8.b. KKAuf_WAV'!$B$6:$B$405,$C57,'E8.b. KKAuf_WAV'!$E$6:$E$405,H57,'E8.b. KKAuf_WAV'!$C$6:$C$405,"geleistete Anzahlungen und Anlagen im Bau des Sachanlagevermögens")+ SUMIFS('E8.b. KKAuf_WAV'!$O$6:$O$405,'E8.b. KKAuf_WAV'!$B$6:$B$405,$C57,'E8.b. KKAuf_WAV'!$E$6:$E$405,H57,'E8.b. KKAuf_WAV'!$C$6:$C$405,"geleistete Anzahlungen auf immaterielle Vermögensgegenstände")</f>
        <v>0</v>
      </c>
      <c r="AB57" s="980">
        <f>SUMIFS('E8.c. KKAuf_BKZ_NAB_IZ'!$L$6:$L$405,'E8.c. KKAuf_BKZ_NAB_IZ'!$B$6:$B$405,$C57,'E8.c. KKAuf_BKZ_NAB_IZ'!$C$6:$C$405,$H57)</f>
        <v>0</v>
      </c>
      <c r="AC57" s="974"/>
      <c r="AD57" s="980">
        <f t="shared" si="8"/>
        <v>0</v>
      </c>
      <c r="AE57" s="984">
        <f>$AE$15</f>
        <v>0</v>
      </c>
      <c r="AF57" s="984">
        <f>$AF$15</f>
        <v>0</v>
      </c>
      <c r="AG57" s="984">
        <f>$AG$15</f>
        <v>0</v>
      </c>
      <c r="AH57" s="982">
        <f t="shared" si="11"/>
        <v>0</v>
      </c>
      <c r="AJ57" s="980">
        <f t="shared" si="3"/>
        <v>0</v>
      </c>
      <c r="AK57" s="984">
        <f>$AK$15</f>
        <v>0</v>
      </c>
      <c r="AL57" s="984">
        <f>$AL$15</f>
        <v>0</v>
      </c>
      <c r="AM57" s="984">
        <f>$AM$15</f>
        <v>0</v>
      </c>
      <c r="AN57" s="982">
        <f t="shared" si="4"/>
        <v>0</v>
      </c>
    </row>
    <row r="58" spans="2:40" ht="15" hidden="1" thickBot="1" x14ac:dyDescent="0.25">
      <c r="B58" s="1447"/>
      <c r="C58" s="1002">
        <f t="shared" si="23"/>
        <v>0</v>
      </c>
      <c r="D58" s="1450"/>
      <c r="E58" s="1408"/>
      <c r="F58" s="1408"/>
      <c r="G58" s="990"/>
      <c r="H58" s="983">
        <v>2027</v>
      </c>
      <c r="I58" s="972"/>
      <c r="J58" s="803">
        <f t="shared" si="6"/>
        <v>0</v>
      </c>
      <c r="K58" s="804"/>
      <c r="L58" s="803">
        <f t="shared" si="7"/>
        <v>0</v>
      </c>
      <c r="M58" s="804"/>
      <c r="N58" s="803">
        <f t="shared" si="1"/>
        <v>0</v>
      </c>
      <c r="O58" s="804"/>
      <c r="P58" s="803">
        <f t="shared" si="22"/>
        <v>0</v>
      </c>
      <c r="Q58" s="760"/>
      <c r="R58" s="980">
        <f>SUMIFS('E8.a. KKAuf_SAV'!$X$6:$X$2005,'E8.a. KKAuf_SAV'!$B$6:$B$2005,$C58,'E8.a. KKAuf_SAV'!$D$6:$D$2005,$H58)</f>
        <v>0</v>
      </c>
      <c r="S58" s="980">
        <f>SUMIFS('E8.b. KKAuf_WAV'!$N$6:$N$405,'E8.b. KKAuf_WAV'!$B$6:$B$405,$C58,'E8.b. KKAuf_WAV'!$E$6:$E$405,H58)-SUMIFS('E8.b. KKAuf_WAV'!$N$6:$N$405,'E8.b. KKAuf_WAV'!$B$6:$B$405,$C58,'E8.b. KKAuf_WAV'!$C$6:$C$405,"Geschäfts- oder Firmenwert",'E8.b. KKAuf_WAV'!$D$6:$D$405,H58)</f>
        <v>0</v>
      </c>
      <c r="T58" s="974"/>
      <c r="U58" s="980">
        <f>SUMIFS('E8.a. KKAuf_SAV'!$W$6:$W$2005,'E8.a. KKAuf_SAV'!$B$6:$B$2005,$C58,'E8.a. KKAuf_SAV'!$D$6:$D$2005,H58)</f>
        <v>0</v>
      </c>
      <c r="V58" s="980">
        <f>SUMIFS('E8.b. KKAuf_WAV'!$M$6:$M$405,'E8.b. KKAuf_WAV'!$B$6:$B$405,$C58,'E8.b. KKAuf_WAV'!$E$6:$E$405,$H58,'E8.b. KKAuf_WAV'!$C$6:$C$405,"&lt;&gt;"&amp;"geleistete Anzahlungen auf immaterielle Vermögensgegenstände",'E8.b. KKAuf_WAV'!$C$6:$C$405,"&lt;&gt;"&amp;"geleistete Anzahlungen und Anlagen im Bau des Sachanlagevermögens",'E8.b. KKAuf_WAV'!$C$6:$C$405,"&lt;&gt;"&amp;"Geschäfts- oder Firmenwert")</f>
        <v>0</v>
      </c>
      <c r="W58" s="980">
        <f>SUMIFS('E8.b. KKAuf_WAV'!$M$6:$M$405,'E8.b. KKAuf_WAV'!$B$6:$B$405,$C58,'E8.b. KKAuf_WAV'!$E$6:$E$405,H58,'E8.b. KKAuf_WAV'!$C$6:$C$405,"geleistete Anzahlungen und Anlagen im Bau des Sachanlagevermögens")+ SUMIFS('E8.b. KKAuf_WAV'!$M$6:$M$405,'E8.b. KKAuf_WAV'!$B$6:$B$405,$C58,'E8.b. KKAuf_WAV'!$E$6:$E$405,H58,'E8.b. KKAuf_WAV'!$C$6:$C$405,"geleistete Anzahlungen auf immaterielle Vermögensgegenstände")</f>
        <v>0</v>
      </c>
      <c r="X58" s="980">
        <f>SUMIFS('E8.c. KKAuf_BKZ_NAB_IZ'!$K$6:$K$405,'E8.c. KKAuf_BKZ_NAB_IZ'!$B$6:$B$405,$C58,'E8.c. KKAuf_BKZ_NAB_IZ'!$C$6:$C$405,$H58)</f>
        <v>0</v>
      </c>
      <c r="Y58" s="980">
        <f>SUMIFS('E8.a. KKAuf_SAV'!$Y$6:$Y$2005,'E8.a. KKAuf_SAV'!$B$6:$B$2005,$C58,'E8.a. KKAuf_SAV'!$D$6:$D$2005,$H58)</f>
        <v>0</v>
      </c>
      <c r="Z58" s="980">
        <f>SUMIFS('E8.b. KKAuf_WAV'!$O$6:$O$405,'E8.b. KKAuf_WAV'!$B$6:$B$405,$C58,'E8.b. KKAuf_WAV'!$E$6:$E$405,$H58,'E8.b. KKAuf_WAV'!$C$6:$C$405,"&lt;&gt;"&amp;"geleistete Anzahlungen auf immaterielle Vermögensgegenstände",'E8.b. KKAuf_WAV'!$C$6:$C$405,"&lt;&gt;"&amp;"geleistete Anzahlungen und Anlagen im Bau des Sachanlagevermögens",'E8.b. KKAuf_WAV'!$C$6:$C$405,"&lt;&gt;"&amp;"Geschäfts- oder Firmenwert")</f>
        <v>0</v>
      </c>
      <c r="AA58" s="980">
        <f>SUMIFS('E8.b. KKAuf_WAV'!$O$6:$O$405,'E8.b. KKAuf_WAV'!$B$6:$B$405,$C58,'E8.b. KKAuf_WAV'!$E$6:$E$405,H58,'E8.b. KKAuf_WAV'!$C$6:$C$405,"geleistete Anzahlungen und Anlagen im Bau des Sachanlagevermögens")+ SUMIFS('E8.b. KKAuf_WAV'!$O$6:$O$405,'E8.b. KKAuf_WAV'!$B$6:$B$405,$C58,'E8.b. KKAuf_WAV'!$E$6:$E$405,H58,'E8.b. KKAuf_WAV'!$C$6:$C$405,"geleistete Anzahlungen auf immaterielle Vermögensgegenstände")</f>
        <v>0</v>
      </c>
      <c r="AB58" s="980">
        <f>SUMIFS('E8.c. KKAuf_BKZ_NAB_IZ'!$L$6:$L$405,'E8.c. KKAuf_BKZ_NAB_IZ'!$B$6:$B$405,$C58,'E8.c. KKAuf_BKZ_NAB_IZ'!$C$6:$C$405,$H58)</f>
        <v>0</v>
      </c>
      <c r="AC58" s="974"/>
      <c r="AD58" s="980">
        <f t="shared" si="8"/>
        <v>0</v>
      </c>
      <c r="AE58" s="984">
        <f>$AE$16</f>
        <v>0</v>
      </c>
      <c r="AF58" s="984">
        <f>$AF$16</f>
        <v>0</v>
      </c>
      <c r="AG58" s="984">
        <f>$AG$16</f>
        <v>0</v>
      </c>
      <c r="AH58" s="982">
        <f t="shared" si="11"/>
        <v>0</v>
      </c>
      <c r="AJ58" s="980">
        <f t="shared" si="3"/>
        <v>0</v>
      </c>
      <c r="AK58" s="984">
        <f>$AK$16</f>
        <v>0</v>
      </c>
      <c r="AL58" s="984">
        <f>$AL$16</f>
        <v>0</v>
      </c>
      <c r="AM58" s="984">
        <f>$AM$16</f>
        <v>0</v>
      </c>
      <c r="AN58" s="982">
        <f t="shared" si="4"/>
        <v>0</v>
      </c>
    </row>
    <row r="59" spans="2:40" ht="15" hidden="1" thickBot="1" x14ac:dyDescent="0.25">
      <c r="B59" s="1448"/>
      <c r="C59" s="1003">
        <f t="shared" si="23"/>
        <v>0</v>
      </c>
      <c r="D59" s="1451"/>
      <c r="E59" s="1409"/>
      <c r="F59" s="1409"/>
      <c r="G59" s="970"/>
      <c r="H59" s="986">
        <v>2028</v>
      </c>
      <c r="I59" s="972"/>
      <c r="J59" s="815">
        <f t="shared" si="6"/>
        <v>0</v>
      </c>
      <c r="K59" s="804"/>
      <c r="L59" s="814">
        <f t="shared" si="7"/>
        <v>0</v>
      </c>
      <c r="M59" s="804"/>
      <c r="N59" s="814">
        <f t="shared" si="1"/>
        <v>0</v>
      </c>
      <c r="O59" s="804"/>
      <c r="P59" s="814">
        <f t="shared" si="22"/>
        <v>0</v>
      </c>
      <c r="Q59" s="760"/>
      <c r="R59" s="987">
        <f>SUMIFS('E8.a. KKAuf_SAV'!$X$6:$X$2005,'E8.a. KKAuf_SAV'!$B$6:$B$2005,$C59,'E8.a. KKAuf_SAV'!$D$6:$D$2005,$H59)</f>
        <v>0</v>
      </c>
      <c r="S59" s="987">
        <f>SUMIFS('E8.b. KKAuf_WAV'!$N$6:$N$405,'E8.b. KKAuf_WAV'!$B$6:$B$405,$C59,'E8.b. KKAuf_WAV'!$E$6:$E$405,H59)-SUMIFS('E8.b. KKAuf_WAV'!$N$6:$N$405,'E8.b. KKAuf_WAV'!$B$6:$B$405,$C59,'E8.b. KKAuf_WAV'!$C$6:$C$405,"Geschäfts- oder Firmenwert",'E8.b. KKAuf_WAV'!$D$6:$D$405,H59)</f>
        <v>0</v>
      </c>
      <c r="T59" s="974"/>
      <c r="U59" s="987">
        <f>SUMIFS('E8.a. KKAuf_SAV'!$W$6:$W$2005,'E8.a. KKAuf_SAV'!$B$6:$B$2005,$C59,'E8.a. KKAuf_SAV'!$D$6:$D$2005,H59)</f>
        <v>0</v>
      </c>
      <c r="V59" s="987">
        <f>SUMIFS('E8.b. KKAuf_WAV'!$M$6:$M$405,'E8.b. KKAuf_WAV'!$B$6:$B$405,$C59,'E8.b. KKAuf_WAV'!$E$6:$E$405,$H59,'E8.b. KKAuf_WAV'!$C$6:$C$405,"&lt;&gt;"&amp;"geleistete Anzahlungen auf immaterielle Vermögensgegenstände",'E8.b. KKAuf_WAV'!$C$6:$C$405,"&lt;&gt;"&amp;"geleistete Anzahlungen und Anlagen im Bau des Sachanlagevermögens",'E8.b. KKAuf_WAV'!$C$6:$C$405,"&lt;&gt;"&amp;"Geschäfts- oder Firmenwert")</f>
        <v>0</v>
      </c>
      <c r="W59" s="987">
        <f>SUMIFS('E8.b. KKAuf_WAV'!$M$6:$M$405,'E8.b. KKAuf_WAV'!$B$6:$B$405,$C59,'E8.b. KKAuf_WAV'!$E$6:$E$405,H59,'E8.b. KKAuf_WAV'!$C$6:$C$405,"geleistete Anzahlungen und Anlagen im Bau des Sachanlagevermögens")+ SUMIFS('E8.b. KKAuf_WAV'!$M$6:$M$405,'E8.b. KKAuf_WAV'!$B$6:$B$405,$C59,'E8.b. KKAuf_WAV'!$E$6:$E$405,H59,'E8.b. KKAuf_WAV'!$C$6:$C$405,"geleistete Anzahlungen auf immaterielle Vermögensgegenstände")</f>
        <v>0</v>
      </c>
      <c r="X59" s="987">
        <f>SUMIFS('E8.c. KKAuf_BKZ_NAB_IZ'!$K$6:$K$405,'E8.c. KKAuf_BKZ_NAB_IZ'!$B$6:$B$405,$C59,'E8.c. KKAuf_BKZ_NAB_IZ'!$C$6:$C$405,$H59)</f>
        <v>0</v>
      </c>
      <c r="Y59" s="987">
        <f>SUMIFS('E8.a. KKAuf_SAV'!$Y$6:$Y$2005,'E8.a. KKAuf_SAV'!$B$6:$B$2005,$C59,'E8.a. KKAuf_SAV'!$D$6:$D$2005,$H59)</f>
        <v>0</v>
      </c>
      <c r="Z59" s="987">
        <f>SUMIFS('E8.b. KKAuf_WAV'!$O$6:$O$405,'E8.b. KKAuf_WAV'!$B$6:$B$405,$C59,'E8.b. KKAuf_WAV'!$E$6:$E$405,$H59,'E8.b. KKAuf_WAV'!$C$6:$C$405,"&lt;&gt;"&amp;"geleistete Anzahlungen auf immaterielle Vermögensgegenstände",'E8.b. KKAuf_WAV'!$C$6:$C$405,"&lt;&gt;"&amp;"geleistete Anzahlungen und Anlagen im Bau des Sachanlagevermögens",'E8.b. KKAuf_WAV'!$C$6:$C$405,"&lt;&gt;"&amp;"Geschäfts- oder Firmenwert")</f>
        <v>0</v>
      </c>
      <c r="AA59" s="987">
        <f>SUMIFS('E8.b. KKAuf_WAV'!$O$6:$O$405,'E8.b. KKAuf_WAV'!$B$6:$B$405,$C59,'E8.b. KKAuf_WAV'!$E$6:$E$405,H59,'E8.b. KKAuf_WAV'!$C$6:$C$405,"geleistete Anzahlungen und Anlagen im Bau des Sachanlagevermögens")+ SUMIFS('E8.b. KKAuf_WAV'!$O$6:$O$405,'E8.b. KKAuf_WAV'!$B$6:$B$405,$C59,'E8.b. KKAuf_WAV'!$E$6:$E$405,H59,'E8.b. KKAuf_WAV'!$C$6:$C$405,"geleistete Anzahlungen auf immaterielle Vermögensgegenstände")</f>
        <v>0</v>
      </c>
      <c r="AB59" s="987">
        <f>SUMIFS('E8.c. KKAuf_BKZ_NAB_IZ'!$L$6:$L$405,'E8.c. KKAuf_BKZ_NAB_IZ'!$B$6:$B$405,$C59,'E8.c. KKAuf_BKZ_NAB_IZ'!$C$6:$C$405,$H59)</f>
        <v>0</v>
      </c>
      <c r="AC59" s="974"/>
      <c r="AD59" s="987">
        <f t="shared" si="8"/>
        <v>0</v>
      </c>
      <c r="AE59" s="988">
        <f>$AE$17</f>
        <v>0</v>
      </c>
      <c r="AF59" s="988">
        <f>$AF$17</f>
        <v>0</v>
      </c>
      <c r="AG59" s="988">
        <f>$AG$17</f>
        <v>0</v>
      </c>
      <c r="AH59" s="989">
        <f t="shared" si="11"/>
        <v>0</v>
      </c>
      <c r="AJ59" s="987">
        <f t="shared" si="3"/>
        <v>0</v>
      </c>
      <c r="AK59" s="988">
        <f>$AK$17</f>
        <v>0</v>
      </c>
      <c r="AL59" s="988">
        <f>$AL$17</f>
        <v>0</v>
      </c>
      <c r="AM59" s="988">
        <f>$AM$17</f>
        <v>0</v>
      </c>
      <c r="AN59" s="989">
        <f t="shared" si="4"/>
        <v>0</v>
      </c>
    </row>
    <row r="60" spans="2:40" ht="14.25" customHeight="1" x14ac:dyDescent="0.2">
      <c r="B60" s="1446"/>
      <c r="C60" s="1001">
        <f>B$60</f>
        <v>0</v>
      </c>
      <c r="D60" s="1449"/>
      <c r="E60" s="1407"/>
      <c r="F60" s="1410"/>
      <c r="G60" s="990"/>
      <c r="H60" s="991">
        <v>2022</v>
      </c>
      <c r="I60" s="972"/>
      <c r="J60" s="813">
        <f t="shared" si="6"/>
        <v>0</v>
      </c>
      <c r="K60" s="804"/>
      <c r="L60" s="813">
        <f t="shared" si="7"/>
        <v>0</v>
      </c>
      <c r="M60" s="804"/>
      <c r="N60" s="813">
        <f t="shared" si="1"/>
        <v>0</v>
      </c>
      <c r="O60" s="804"/>
      <c r="P60" s="813">
        <f t="shared" ref="P60:P66" si="24">IFERROR((AJ60*AK60+AD60*AE60)*0.4*0.035*$F$60,0)</f>
        <v>0</v>
      </c>
      <c r="Q60" s="760"/>
      <c r="R60" s="992">
        <f>SUMIFS('E8.a. KKAuf_SAV'!$X$6:$X$2005,'E8.a. KKAuf_SAV'!$B$6:$B$2005,$C60,'E8.a. KKAuf_SAV'!$D$6:$D$2005,$H60)</f>
        <v>0</v>
      </c>
      <c r="S60" s="992">
        <f>SUMIFS('E8.b. KKAuf_WAV'!$N$6:$N$405,'E8.b. KKAuf_WAV'!$B$6:$B$405,$C60,'E8.b. KKAuf_WAV'!$E$6:$E$405,H60)-SUMIFS('E8.b. KKAuf_WAV'!$N$6:$N$405,'E8.b. KKAuf_WAV'!$B$6:$B$405,$C60,'E8.b. KKAuf_WAV'!$C$6:$C$405,"Geschäfts- oder Firmenwert",'E8.b. KKAuf_WAV'!$D$6:$D$405,H60)</f>
        <v>0</v>
      </c>
      <c r="T60" s="974"/>
      <c r="U60" s="992">
        <f>SUMIFS('E8.a. KKAuf_SAV'!$W$6:$W$2005,'E8.a. KKAuf_SAV'!$B$6:$B$2005,$C60,'E8.a. KKAuf_SAV'!$D$6:$D$2005,H60)</f>
        <v>0</v>
      </c>
      <c r="V60" s="992">
        <f>SUMIFS('E8.b. KKAuf_WAV'!$M$6:$M$405,'E8.b. KKAuf_WAV'!$B$6:$B$405,$C60,'E8.b. KKAuf_WAV'!$E$6:$E$405,$H60,'E8.b. KKAuf_WAV'!$C$6:$C$405,"&lt;&gt;"&amp;"geleistete Anzahlungen auf immaterielle Vermögensgegenstände",'E8.b. KKAuf_WAV'!$C$6:$C$405,"&lt;&gt;"&amp;"geleistete Anzahlungen und Anlagen im Bau des Sachanlagevermögens",'E8.b. KKAuf_WAV'!$C$6:$C$405,"&lt;&gt;"&amp;"Geschäfts- oder Firmenwert")</f>
        <v>0</v>
      </c>
      <c r="W60" s="992">
        <f>SUMIFS('E8.b. KKAuf_WAV'!$M$6:$M$405,'E8.b. KKAuf_WAV'!$B$6:$B$405,$C60,'E8.b. KKAuf_WAV'!$E$6:$E$405,Listen!$AA$3,'E8.b. KKAuf_WAV'!$C$6:$C$405,"geleistete Anzahlungen und Anlagen im Bau des Sachanlagevermögens")+ SUMIFS('E8.b. KKAuf_WAV'!$M$6:$M$405,'E8.b. KKAuf_WAV'!$B$6:$B$405,$C60,'E8.b. KKAuf_WAV'!$E$6:$E$405,Listen!$AA$3,'E8.b. KKAuf_WAV'!$C$6:$C$405,"geleistete Anzahlungen auf immaterielle Vermögensgegenstände")</f>
        <v>0</v>
      </c>
      <c r="X60" s="992">
        <f>SUMIFS('E8.c. KKAuf_BKZ_NAB_IZ'!$K$6:$K$405,'E8.c. KKAuf_BKZ_NAB_IZ'!$B$6:$B$405,$C60,'E8.c. KKAuf_BKZ_NAB_IZ'!$C$6:$C$405,$H60)</f>
        <v>0</v>
      </c>
      <c r="Y60" s="992">
        <f>SUMIFS('E8.a. KKAuf_SAV'!$Y$6:$Y$2005,'E8.a. KKAuf_SAV'!$B$6:$B$2005,$C60,'E8.a. KKAuf_SAV'!$D$6:$D$2005,$H60)</f>
        <v>0</v>
      </c>
      <c r="Z60" s="992">
        <f>SUMIFS('E8.b. KKAuf_WAV'!$O$6:$O$405,'E8.b. KKAuf_WAV'!$B$6:$B$405,$C60,'E8.b. KKAuf_WAV'!$E$6:$E$405,$H60,'E8.b. KKAuf_WAV'!$C$6:$C$405,"&lt;&gt;"&amp;"geleistete Anzahlungen auf immaterielle Vermögensgegenstände",'E8.b. KKAuf_WAV'!$C$6:$C$405,"&lt;&gt;"&amp;"geleistete Anzahlungen und Anlagen im Bau des Sachanlagevermögens",'E8.b. KKAuf_WAV'!$C$6:$C$405,"&lt;&gt;"&amp;"Geschäfts- oder Firmenwert")</f>
        <v>0</v>
      </c>
      <c r="AA60" s="992">
        <f>SUMIFS('E8.b. KKAuf_WAV'!$O$6:$O$405,'E8.b. KKAuf_WAV'!$B$6:$B$405,$C60,'E8.b. KKAuf_WAV'!$E$6:$E$405,Listen!$AA$3,'E8.b. KKAuf_WAV'!$C$6:$C$405,"geleistete Anzahlungen und Anlagen im Bau des Sachanlagevermögens")+ SUMIFS('E8.b. KKAuf_WAV'!$O$6:$O$405,'E8.b. KKAuf_WAV'!$B$6:$B$405,$C60,'E8.b. KKAuf_WAV'!$E$6:$E$405,Listen!$AA$3,'E8.b. KKAuf_WAV'!$C$6:$C$405,"geleistete Anzahlungen auf immaterielle Vermögensgegenstände")</f>
        <v>0</v>
      </c>
      <c r="AB60" s="992">
        <f>SUMIFS('E8.c. KKAuf_BKZ_NAB_IZ'!$L$6:$L$405,'E8.c. KKAuf_BKZ_NAB_IZ'!$B$6:$B$405,$C60,'E8.c. KKAuf_BKZ_NAB_IZ'!$C$6:$C$405,$H60)</f>
        <v>0</v>
      </c>
      <c r="AC60" s="974"/>
      <c r="AD60" s="992">
        <f t="shared" si="8"/>
        <v>0</v>
      </c>
      <c r="AE60" s="993">
        <f>$AE$11</f>
        <v>5.0700000000000002E-2</v>
      </c>
      <c r="AF60" s="993">
        <f>$AF$11</f>
        <v>1.7100000000000001E-2</v>
      </c>
      <c r="AG60" s="993">
        <f>$AG$11</f>
        <v>3.0499999999999999E-2</v>
      </c>
      <c r="AH60" s="994">
        <f t="shared" si="11"/>
        <v>0</v>
      </c>
      <c r="AJ60" s="992">
        <f t="shared" si="3"/>
        <v>0</v>
      </c>
      <c r="AK60" s="993">
        <f>$AK$11</f>
        <v>5.0700000000000002E-2</v>
      </c>
      <c r="AL60" s="993">
        <f>$AL$11</f>
        <v>1.7100000000000001E-2</v>
      </c>
      <c r="AM60" s="993">
        <f>$AM$11</f>
        <v>3.0499999999999999E-2</v>
      </c>
      <c r="AN60" s="994">
        <f t="shared" si="4"/>
        <v>0</v>
      </c>
    </row>
    <row r="61" spans="2:40" x14ac:dyDescent="0.2">
      <c r="B61" s="1447"/>
      <c r="C61" s="1002">
        <f t="shared" ref="C61:C66" si="25">B$60</f>
        <v>0</v>
      </c>
      <c r="D61" s="1450"/>
      <c r="E61" s="1408"/>
      <c r="F61" s="1408"/>
      <c r="G61" s="990"/>
      <c r="H61" s="983">
        <v>2023</v>
      </c>
      <c r="I61" s="972"/>
      <c r="J61" s="805">
        <f t="shared" si="6"/>
        <v>0</v>
      </c>
      <c r="K61" s="804"/>
      <c r="L61" s="803">
        <f t="shared" si="7"/>
        <v>0</v>
      </c>
      <c r="M61" s="804"/>
      <c r="N61" s="803">
        <f t="shared" si="1"/>
        <v>0</v>
      </c>
      <c r="O61" s="804"/>
      <c r="P61" s="803">
        <f t="shared" si="24"/>
        <v>0</v>
      </c>
      <c r="Q61" s="760"/>
      <c r="R61" s="980">
        <f>SUMIFS('E8.a. KKAuf_SAV'!$X$6:$X$2005,'E8.a. KKAuf_SAV'!$B$6:$B$2005,$C61,'E8.a. KKAuf_SAV'!$D$6:$D$2005,$H61)</f>
        <v>0</v>
      </c>
      <c r="S61" s="980">
        <f>SUMIFS('E8.b. KKAuf_WAV'!$N$6:$N$405,'E8.b. KKAuf_WAV'!$B$6:$B$405,$C61,'E8.b. KKAuf_WAV'!$E$6:$E$405,H61)-SUMIFS('E8.b. KKAuf_WAV'!$N$6:$N$405,'E8.b. KKAuf_WAV'!$B$6:$B$405,$C61,'E8.b. KKAuf_WAV'!$C$6:$C$405,"Geschäfts- oder Firmenwert",'E8.b. KKAuf_WAV'!$D$6:$D$405,H61)</f>
        <v>0</v>
      </c>
      <c r="T61" s="974"/>
      <c r="U61" s="980">
        <f>SUMIFS('E8.a. KKAuf_SAV'!$W$6:$W$2005,'E8.a. KKAuf_SAV'!$B$6:$B$2005,$C61,'E8.a. KKAuf_SAV'!$D$6:$D$2005,H61)</f>
        <v>0</v>
      </c>
      <c r="V61" s="980">
        <f>SUMIFS('E8.b. KKAuf_WAV'!$M$6:$M$405,'E8.b. KKAuf_WAV'!$B$6:$B$405,$C61,'E8.b. KKAuf_WAV'!$E$6:$E$405,$H61,'E8.b. KKAuf_WAV'!$C$6:$C$405,"&lt;&gt;"&amp;"geleistete Anzahlungen auf immaterielle Vermögensgegenstände",'E8.b. KKAuf_WAV'!$C$6:$C$405,"&lt;&gt;"&amp;"geleistete Anzahlungen und Anlagen im Bau des Sachanlagevermögens",'E8.b. KKAuf_WAV'!$C$6:$C$405,"&lt;&gt;"&amp;"Geschäfts- oder Firmenwert")</f>
        <v>0</v>
      </c>
      <c r="W61" s="980"/>
      <c r="X61" s="980">
        <f>SUMIFS('E8.c. KKAuf_BKZ_NAB_IZ'!$K$6:$K$405,'E8.c. KKAuf_BKZ_NAB_IZ'!$B$6:$B$405,$C61,'E8.c. KKAuf_BKZ_NAB_IZ'!$C$6:$C$405,$H61)</f>
        <v>0</v>
      </c>
      <c r="Y61" s="980">
        <f>SUMIFS('E8.a. KKAuf_SAV'!$Y$6:$Y$2005,'E8.a. KKAuf_SAV'!$B$6:$B$2005,$C61,'E8.a. KKAuf_SAV'!$D$6:$D$2005,$H61)</f>
        <v>0</v>
      </c>
      <c r="Z61" s="980">
        <f>SUMIFS('E8.b. KKAuf_WAV'!$O$6:$O$405,'E8.b. KKAuf_WAV'!$B$6:$B$405,$C61,'E8.b. KKAuf_WAV'!$E$6:$E$405,$H61,'E8.b. KKAuf_WAV'!$C$6:$C$405,"&lt;&gt;"&amp;"geleistete Anzahlungen auf immaterielle Vermögensgegenstände",'E8.b. KKAuf_WAV'!$C$6:$C$405,"&lt;&gt;"&amp;"geleistete Anzahlungen und Anlagen im Bau des Sachanlagevermögens",'E8.b. KKAuf_WAV'!$C$6:$C$405,"&lt;&gt;"&amp;"Geschäfts- oder Firmenwert")</f>
        <v>0</v>
      </c>
      <c r="AA61" s="980"/>
      <c r="AB61" s="980">
        <f>SUMIFS('E8.c. KKAuf_BKZ_NAB_IZ'!$L$6:$L$405,'E8.c. KKAuf_BKZ_NAB_IZ'!$B$6:$B$405,$C61,'E8.c. KKAuf_BKZ_NAB_IZ'!$C$6:$C$405,$H61)</f>
        <v>0</v>
      </c>
      <c r="AC61" s="974"/>
      <c r="AD61" s="980">
        <f t="shared" si="8"/>
        <v>0</v>
      </c>
      <c r="AE61" s="984">
        <f>$AE$12</f>
        <v>5.0700000000000002E-2</v>
      </c>
      <c r="AF61" s="984">
        <f>$AF$12</f>
        <v>1.7100000000000001E-2</v>
      </c>
      <c r="AG61" s="984">
        <f>$AG$12</f>
        <v>3.0499999999999999E-2</v>
      </c>
      <c r="AH61" s="982">
        <f t="shared" si="11"/>
        <v>0</v>
      </c>
      <c r="AJ61" s="980"/>
      <c r="AK61" s="984">
        <f>$AK$12</f>
        <v>5.0700000000000002E-2</v>
      </c>
      <c r="AL61" s="984">
        <f>$AL$12</f>
        <v>1.7100000000000001E-2</v>
      </c>
      <c r="AM61" s="984">
        <f>$AM$12</f>
        <v>3.0499999999999999E-2</v>
      </c>
      <c r="AN61" s="982">
        <f t="shared" si="4"/>
        <v>0</v>
      </c>
    </row>
    <row r="62" spans="2:40" x14ac:dyDescent="0.2">
      <c r="B62" s="1447"/>
      <c r="C62" s="1002">
        <f t="shared" si="25"/>
        <v>0</v>
      </c>
      <c r="D62" s="1450"/>
      <c r="E62" s="1408"/>
      <c r="F62" s="1408"/>
      <c r="G62" s="990"/>
      <c r="H62" s="983">
        <v>2024</v>
      </c>
      <c r="I62" s="972"/>
      <c r="J62" s="803">
        <f t="shared" si="6"/>
        <v>0</v>
      </c>
      <c r="K62" s="804"/>
      <c r="L62" s="803">
        <f t="shared" si="7"/>
        <v>0</v>
      </c>
      <c r="M62" s="804"/>
      <c r="N62" s="803">
        <f t="shared" si="1"/>
        <v>0</v>
      </c>
      <c r="O62" s="804"/>
      <c r="P62" s="803">
        <f t="shared" si="24"/>
        <v>0</v>
      </c>
      <c r="Q62" s="760"/>
      <c r="R62" s="980">
        <f>SUMIFS('E8.a. KKAuf_SAV'!$X$6:$X$2005,'E8.a. KKAuf_SAV'!$B$6:$B$2005,$C62,'E8.a. KKAuf_SAV'!$D$6:$D$2005,$H62)</f>
        <v>0</v>
      </c>
      <c r="S62" s="980">
        <f>SUMIFS('E8.b. KKAuf_WAV'!$N$6:$N$405,'E8.b. KKAuf_WAV'!$B$6:$B$405,$C62,'E8.b. KKAuf_WAV'!$E$6:$E$405,H62)-SUMIFS('E8.b. KKAuf_WAV'!$N$6:$N$405,'E8.b. KKAuf_WAV'!$B$6:$B$405,$C62,'E8.b. KKAuf_WAV'!$C$6:$C$405,"Geschäfts- oder Firmenwert",'E8.b. KKAuf_WAV'!$D$6:$D$405,H62)</f>
        <v>0</v>
      </c>
      <c r="T62" s="974"/>
      <c r="U62" s="980">
        <f>SUMIFS('E8.a. KKAuf_SAV'!$W$6:$W$2005,'E8.a. KKAuf_SAV'!$B$6:$B$2005,$C62,'E8.a. KKAuf_SAV'!$D$6:$D$2005,H62)</f>
        <v>0</v>
      </c>
      <c r="V62" s="980">
        <f>SUMIFS('E8.b. KKAuf_WAV'!$M$6:$M$405,'E8.b. KKAuf_WAV'!$B$6:$B$405,$C62,'E8.b. KKAuf_WAV'!$E$6:$E$405,$H62,'E8.b. KKAuf_WAV'!$C$6:$C$405,"&lt;&gt;"&amp;"geleistete Anzahlungen auf immaterielle Vermögensgegenstände",'E8.b. KKAuf_WAV'!$C$6:$C$405,"&lt;&gt;"&amp;"geleistete Anzahlungen und Anlagen im Bau des Sachanlagevermögens",'E8.b. KKAuf_WAV'!$C$6:$C$405,"&lt;&gt;"&amp;"Geschäfts- oder Firmenwert")</f>
        <v>0</v>
      </c>
      <c r="W62" s="980">
        <f>SUMIFS('E8.b. KKAuf_WAV'!$M$6:$M$405,'E8.b. KKAuf_WAV'!$B$6:$B$405,$C62,'E8.b. KKAuf_WAV'!$E$6:$E$405,H62,'E8.b. KKAuf_WAV'!$C$6:$C$405,"geleistete Anzahlungen und Anlagen im Bau des Sachanlagevermögens")+ SUMIFS('E8.b. KKAuf_WAV'!$M$6:$M$405,'E8.b. KKAuf_WAV'!$B$6:$B$405,$C62,'E8.b. KKAuf_WAV'!$E$6:$E$405,H62,'E8.b. KKAuf_WAV'!$C$6:$C$405,"geleistete Anzahlungen auf immaterielle Vermögensgegenstände")</f>
        <v>0</v>
      </c>
      <c r="X62" s="980">
        <f>SUMIFS('E8.c. KKAuf_BKZ_NAB_IZ'!$K$6:$K$405,'E8.c. KKAuf_BKZ_NAB_IZ'!$B$6:$B$405,$C62,'E8.c. KKAuf_BKZ_NAB_IZ'!$C$6:$C$405,$H62)</f>
        <v>0</v>
      </c>
      <c r="Y62" s="980">
        <f>SUMIFS('E8.a. KKAuf_SAV'!$Y$6:$Y$2005,'E8.a. KKAuf_SAV'!$B$6:$B$2005,$C62,'E8.a. KKAuf_SAV'!$D$6:$D$2005,$H62)</f>
        <v>0</v>
      </c>
      <c r="Z62" s="980">
        <f>SUMIFS('E8.b. KKAuf_WAV'!$O$6:$O$405,'E8.b. KKAuf_WAV'!$B$6:$B$405,$C62,'E8.b. KKAuf_WAV'!$E$6:$E$405,$H62,'E8.b. KKAuf_WAV'!$C$6:$C$405,"&lt;&gt;"&amp;"geleistete Anzahlungen auf immaterielle Vermögensgegenstände",'E8.b. KKAuf_WAV'!$C$6:$C$405,"&lt;&gt;"&amp;"geleistete Anzahlungen und Anlagen im Bau des Sachanlagevermögens",'E8.b. KKAuf_WAV'!$C$6:$C$405,"&lt;&gt;"&amp;"Geschäfts- oder Firmenwert")</f>
        <v>0</v>
      </c>
      <c r="AA62" s="980">
        <f>SUMIFS('E8.b. KKAuf_WAV'!$O$6:$O$405,'E8.b. KKAuf_WAV'!$B$6:$B$405,$C62,'E8.b. KKAuf_WAV'!$E$6:$E$405,H62,'E8.b. KKAuf_WAV'!$C$6:$C$405,"geleistete Anzahlungen und Anlagen im Bau des Sachanlagevermögens")+ SUMIFS('E8.b. KKAuf_WAV'!$O$6:$O$405,'E8.b. KKAuf_WAV'!$B$6:$B$405,$C62,'E8.b. KKAuf_WAV'!$E$6:$E$405,H62,'E8.b. KKAuf_WAV'!$C$6:$C$405,"geleistete Anzahlungen auf immaterielle Vermögensgegenstände")</f>
        <v>0</v>
      </c>
      <c r="AB62" s="980">
        <f>SUMIFS('E8.c. KKAuf_BKZ_NAB_IZ'!$L$6:$L$405,'E8.c. KKAuf_BKZ_NAB_IZ'!$B$6:$B$405,$C62,'E8.c. KKAuf_BKZ_NAB_IZ'!$C$6:$C$405,$H62)</f>
        <v>0</v>
      </c>
      <c r="AC62" s="974"/>
      <c r="AD62" s="980">
        <f t="shared" si="8"/>
        <v>0</v>
      </c>
      <c r="AE62" s="984">
        <f>$AE$13</f>
        <v>6.93E-2</v>
      </c>
      <c r="AF62" s="984">
        <f>$AF$13</f>
        <v>3.8699999999999998E-2</v>
      </c>
      <c r="AG62" s="984">
        <f>$AG$13</f>
        <v>5.0900000000000001E-2</v>
      </c>
      <c r="AH62" s="982">
        <f t="shared" si="11"/>
        <v>0</v>
      </c>
      <c r="AJ62" s="980">
        <f t="shared" si="3"/>
        <v>0</v>
      </c>
      <c r="AK62" s="984">
        <f>$AK$13</f>
        <v>7.0099999999999996E-2</v>
      </c>
      <c r="AL62" s="984">
        <f>$AL$13</f>
        <v>3.6600000000000001E-2</v>
      </c>
      <c r="AM62" s="984">
        <f>$AM$13</f>
        <v>0.05</v>
      </c>
      <c r="AN62" s="982">
        <f t="shared" si="4"/>
        <v>0</v>
      </c>
    </row>
    <row r="63" spans="2:40" ht="15" thickBot="1" x14ac:dyDescent="0.25">
      <c r="B63" s="1447"/>
      <c r="C63" s="1002">
        <f t="shared" si="25"/>
        <v>0</v>
      </c>
      <c r="D63" s="1450"/>
      <c r="E63" s="1408"/>
      <c r="F63" s="1408"/>
      <c r="G63" s="990"/>
      <c r="H63" s="983">
        <v>2025</v>
      </c>
      <c r="I63" s="972"/>
      <c r="J63" s="803">
        <f t="shared" si="6"/>
        <v>0</v>
      </c>
      <c r="K63" s="804"/>
      <c r="L63" s="803">
        <f t="shared" si="7"/>
        <v>0</v>
      </c>
      <c r="M63" s="804"/>
      <c r="N63" s="803">
        <f t="shared" si="1"/>
        <v>0</v>
      </c>
      <c r="O63" s="804"/>
      <c r="P63" s="803">
        <f t="shared" si="24"/>
        <v>0</v>
      </c>
      <c r="Q63" s="760"/>
      <c r="R63" s="980">
        <f>SUMIFS('E8.a. KKAuf_SAV'!$X$6:$X$2005,'E8.a. KKAuf_SAV'!$B$6:$B$2005,$C63,'E8.a. KKAuf_SAV'!$D$6:$D$2005,$H63)</f>
        <v>0</v>
      </c>
      <c r="S63" s="980">
        <f>SUMIFS('E8.b. KKAuf_WAV'!$N$6:$N$405,'E8.b. KKAuf_WAV'!$B$6:$B$405,$C63,'E8.b. KKAuf_WAV'!$E$6:$E$405,H63)-SUMIFS('E8.b. KKAuf_WAV'!$N$6:$N$405,'E8.b. KKAuf_WAV'!$B$6:$B$405,$C63,'E8.b. KKAuf_WAV'!$C$6:$C$405,"Geschäfts- oder Firmenwert",'E8.b. KKAuf_WAV'!$D$6:$D$405,H63)</f>
        <v>0</v>
      </c>
      <c r="T63" s="974"/>
      <c r="U63" s="980">
        <f>SUMIFS('E8.a. KKAuf_SAV'!$W$6:$W$2005,'E8.a. KKAuf_SAV'!$B$6:$B$2005,$C63,'E8.a. KKAuf_SAV'!$D$6:$D$2005,H63)</f>
        <v>0</v>
      </c>
      <c r="V63" s="980">
        <f>SUMIFS('E8.b. KKAuf_WAV'!$M$6:$M$405,'E8.b. KKAuf_WAV'!$B$6:$B$405,$C63,'E8.b. KKAuf_WAV'!$E$6:$E$405,$H63,'E8.b. KKAuf_WAV'!$C$6:$C$405,"&lt;&gt;"&amp;"geleistete Anzahlungen auf immaterielle Vermögensgegenstände",'E8.b. KKAuf_WAV'!$C$6:$C$405,"&lt;&gt;"&amp;"geleistete Anzahlungen und Anlagen im Bau des Sachanlagevermögens",'E8.b. KKAuf_WAV'!$C$6:$C$405,"&lt;&gt;"&amp;"Geschäfts- oder Firmenwert")</f>
        <v>0</v>
      </c>
      <c r="W63" s="980">
        <f>SUMIFS('E8.b. KKAuf_WAV'!$M$6:$M$405,'E8.b. KKAuf_WAV'!$B$6:$B$405,$C63,'E8.b. KKAuf_WAV'!$E$6:$E$405,H63,'E8.b. KKAuf_WAV'!$C$6:$C$405,"geleistete Anzahlungen und Anlagen im Bau des Sachanlagevermögens")+ SUMIFS('E8.b. KKAuf_WAV'!$M$6:$M$405,'E8.b. KKAuf_WAV'!$B$6:$B$405,$C63,'E8.b. KKAuf_WAV'!$E$6:$E$405,H63,'E8.b. KKAuf_WAV'!$C$6:$C$405,"geleistete Anzahlungen auf immaterielle Vermögensgegenstände")</f>
        <v>0</v>
      </c>
      <c r="X63" s="980">
        <f>SUMIFS('E8.c. KKAuf_BKZ_NAB_IZ'!$K$6:$K$405,'E8.c. KKAuf_BKZ_NAB_IZ'!$B$6:$B$405,$C63,'E8.c. KKAuf_BKZ_NAB_IZ'!$C$6:$C$405,$H63)</f>
        <v>0</v>
      </c>
      <c r="Y63" s="980">
        <f>SUMIFS('E8.a. KKAuf_SAV'!$Y$6:$Y$2005,'E8.a. KKAuf_SAV'!$B$6:$B$2005,$C63,'E8.a. KKAuf_SAV'!$D$6:$D$2005,$H63)</f>
        <v>0</v>
      </c>
      <c r="Z63" s="980">
        <f>SUMIFS('E8.b. KKAuf_WAV'!$O$6:$O$405,'E8.b. KKAuf_WAV'!$B$6:$B$405,$C63,'E8.b. KKAuf_WAV'!$E$6:$E$405,$H63,'E8.b. KKAuf_WAV'!$C$6:$C$405,"&lt;&gt;"&amp;"geleistete Anzahlungen auf immaterielle Vermögensgegenstände",'E8.b. KKAuf_WAV'!$C$6:$C$405,"&lt;&gt;"&amp;"geleistete Anzahlungen und Anlagen im Bau des Sachanlagevermögens",'E8.b. KKAuf_WAV'!$C$6:$C$405,"&lt;&gt;"&amp;"Geschäfts- oder Firmenwert")</f>
        <v>0</v>
      </c>
      <c r="AA63" s="980">
        <f>SUMIFS('E8.b. KKAuf_WAV'!$O$6:$O$405,'E8.b. KKAuf_WAV'!$B$6:$B$405,$C63,'E8.b. KKAuf_WAV'!$E$6:$E$405,H63,'E8.b. KKAuf_WAV'!$C$6:$C$405,"geleistete Anzahlungen und Anlagen im Bau des Sachanlagevermögens")+ SUMIFS('E8.b. KKAuf_WAV'!$O$6:$O$405,'E8.b. KKAuf_WAV'!$B$6:$B$405,$C63,'E8.b. KKAuf_WAV'!$E$6:$E$405,H63,'E8.b. KKAuf_WAV'!$C$6:$C$405,"geleistete Anzahlungen auf immaterielle Vermögensgegenstände")</f>
        <v>0</v>
      </c>
      <c r="AB63" s="980">
        <f>SUMIFS('E8.c. KKAuf_BKZ_NAB_IZ'!$L$6:$L$405,'E8.c. KKAuf_BKZ_NAB_IZ'!$B$6:$B$405,$C63,'E8.c. KKAuf_BKZ_NAB_IZ'!$C$6:$C$405,$H63)</f>
        <v>0</v>
      </c>
      <c r="AC63" s="974"/>
      <c r="AD63" s="980">
        <f t="shared" si="8"/>
        <v>0</v>
      </c>
      <c r="AE63" s="984">
        <f>$AE$14</f>
        <v>7.0099999999999996E-2</v>
      </c>
      <c r="AF63" s="984">
        <f>$AF$14</f>
        <v>3.6600000000000001E-2</v>
      </c>
      <c r="AG63" s="984">
        <f>$AG$14</f>
        <v>0.05</v>
      </c>
      <c r="AH63" s="982">
        <f t="shared" si="11"/>
        <v>0</v>
      </c>
      <c r="AJ63" s="980">
        <f t="shared" si="3"/>
        <v>0</v>
      </c>
      <c r="AK63" s="984">
        <f>$AK$14</f>
        <v>7.0099999999999996E-2</v>
      </c>
      <c r="AL63" s="984">
        <f>$AL$14</f>
        <v>3.6600000000000001E-2</v>
      </c>
      <c r="AM63" s="984">
        <f>$AM$14</f>
        <v>0.05</v>
      </c>
      <c r="AN63" s="982">
        <f t="shared" si="4"/>
        <v>0</v>
      </c>
    </row>
    <row r="64" spans="2:40" ht="15" hidden="1" thickBot="1" x14ac:dyDescent="0.25">
      <c r="B64" s="1447"/>
      <c r="C64" s="1002">
        <f t="shared" si="25"/>
        <v>0</v>
      </c>
      <c r="D64" s="1450"/>
      <c r="E64" s="1408"/>
      <c r="F64" s="1408"/>
      <c r="G64" s="990"/>
      <c r="H64" s="983">
        <v>2026</v>
      </c>
      <c r="I64" s="972"/>
      <c r="J64" s="803">
        <f t="shared" si="6"/>
        <v>0</v>
      </c>
      <c r="K64" s="804"/>
      <c r="L64" s="803">
        <f t="shared" si="7"/>
        <v>0</v>
      </c>
      <c r="M64" s="804"/>
      <c r="N64" s="803">
        <f t="shared" si="1"/>
        <v>0</v>
      </c>
      <c r="O64" s="804"/>
      <c r="P64" s="803">
        <f t="shared" si="24"/>
        <v>0</v>
      </c>
      <c r="Q64" s="760"/>
      <c r="R64" s="980">
        <f>SUMIFS('E8.a. KKAuf_SAV'!$X$6:$X$2005,'E8.a. KKAuf_SAV'!$B$6:$B$2005,$C64,'E8.a. KKAuf_SAV'!$D$6:$D$2005,$H64)</f>
        <v>0</v>
      </c>
      <c r="S64" s="980">
        <f>SUMIFS('E8.b. KKAuf_WAV'!$N$6:$N$405,'E8.b. KKAuf_WAV'!$B$6:$B$405,$C64,'E8.b. KKAuf_WAV'!$E$6:$E$405,H64)-SUMIFS('E8.b. KKAuf_WAV'!$N$6:$N$405,'E8.b. KKAuf_WAV'!$B$6:$B$405,$C64,'E8.b. KKAuf_WAV'!$C$6:$C$405,"Geschäfts- oder Firmenwert",'E8.b. KKAuf_WAV'!$D$6:$D$405,H64)</f>
        <v>0</v>
      </c>
      <c r="T64" s="974"/>
      <c r="U64" s="980">
        <f>SUMIFS('E8.a. KKAuf_SAV'!$W$6:$W$2005,'E8.a. KKAuf_SAV'!$B$6:$B$2005,$C64,'E8.a. KKAuf_SAV'!$D$6:$D$2005,H64)</f>
        <v>0</v>
      </c>
      <c r="V64" s="980">
        <f>SUMIFS('E8.b. KKAuf_WAV'!$M$6:$M$405,'E8.b. KKAuf_WAV'!$B$6:$B$405,$C64,'E8.b. KKAuf_WAV'!$E$6:$E$405,$H64,'E8.b. KKAuf_WAV'!$C$6:$C$405,"&lt;&gt;"&amp;"geleistete Anzahlungen auf immaterielle Vermögensgegenstände",'E8.b. KKAuf_WAV'!$C$6:$C$405,"&lt;&gt;"&amp;"geleistete Anzahlungen und Anlagen im Bau des Sachanlagevermögens",'E8.b. KKAuf_WAV'!$C$6:$C$405,"&lt;&gt;"&amp;"Geschäfts- oder Firmenwert")</f>
        <v>0</v>
      </c>
      <c r="W64" s="980">
        <f>SUMIFS('E8.b. KKAuf_WAV'!$M$6:$M$405,'E8.b. KKAuf_WAV'!$B$6:$B$405,$C64,'E8.b. KKAuf_WAV'!$E$6:$E$405,H64,'E8.b. KKAuf_WAV'!$C$6:$C$405,"geleistete Anzahlungen und Anlagen im Bau des Sachanlagevermögens")+ SUMIFS('E8.b. KKAuf_WAV'!$M$6:$M$405,'E8.b. KKAuf_WAV'!$B$6:$B$405,$C64,'E8.b. KKAuf_WAV'!$E$6:$E$405,H64,'E8.b. KKAuf_WAV'!$C$6:$C$405,"geleistete Anzahlungen auf immaterielle Vermögensgegenstände")</f>
        <v>0</v>
      </c>
      <c r="X64" s="980">
        <f>SUMIFS('E8.c. KKAuf_BKZ_NAB_IZ'!$K$6:$K$405,'E8.c. KKAuf_BKZ_NAB_IZ'!$B$6:$B$405,$C64,'E8.c. KKAuf_BKZ_NAB_IZ'!$C$6:$C$405,$H64)</f>
        <v>0</v>
      </c>
      <c r="Y64" s="980">
        <f>SUMIFS('E8.a. KKAuf_SAV'!$Y$6:$Y$2005,'E8.a. KKAuf_SAV'!$B$6:$B$2005,$C64,'E8.a. KKAuf_SAV'!$D$6:$D$2005,$H64)</f>
        <v>0</v>
      </c>
      <c r="Z64" s="980">
        <f>SUMIFS('E8.b. KKAuf_WAV'!$O$6:$O$405,'E8.b. KKAuf_WAV'!$B$6:$B$405,$C64,'E8.b. KKAuf_WAV'!$E$6:$E$405,$H64,'E8.b. KKAuf_WAV'!$C$6:$C$405,"&lt;&gt;"&amp;"geleistete Anzahlungen auf immaterielle Vermögensgegenstände",'E8.b. KKAuf_WAV'!$C$6:$C$405,"&lt;&gt;"&amp;"geleistete Anzahlungen und Anlagen im Bau des Sachanlagevermögens",'E8.b. KKAuf_WAV'!$C$6:$C$405,"&lt;&gt;"&amp;"Geschäfts- oder Firmenwert")</f>
        <v>0</v>
      </c>
      <c r="AA64" s="980">
        <f>SUMIFS('E8.b. KKAuf_WAV'!$O$6:$O$405,'E8.b. KKAuf_WAV'!$B$6:$B$405,$C64,'E8.b. KKAuf_WAV'!$E$6:$E$405,H64,'E8.b. KKAuf_WAV'!$C$6:$C$405,"geleistete Anzahlungen und Anlagen im Bau des Sachanlagevermögens")+ SUMIFS('E8.b. KKAuf_WAV'!$O$6:$O$405,'E8.b. KKAuf_WAV'!$B$6:$B$405,$C64,'E8.b. KKAuf_WAV'!$E$6:$E$405,H64,'E8.b. KKAuf_WAV'!$C$6:$C$405,"geleistete Anzahlungen auf immaterielle Vermögensgegenstände")</f>
        <v>0</v>
      </c>
      <c r="AB64" s="980">
        <f>SUMIFS('E8.c. KKAuf_BKZ_NAB_IZ'!$L$6:$L$405,'E8.c. KKAuf_BKZ_NAB_IZ'!$B$6:$B$405,$C64,'E8.c. KKAuf_BKZ_NAB_IZ'!$C$6:$C$405,$H64)</f>
        <v>0</v>
      </c>
      <c r="AC64" s="974"/>
      <c r="AD64" s="980">
        <f t="shared" si="8"/>
        <v>0</v>
      </c>
      <c r="AE64" s="984">
        <f>$AE$15</f>
        <v>0</v>
      </c>
      <c r="AF64" s="984">
        <f>$AF$15</f>
        <v>0</v>
      </c>
      <c r="AG64" s="984">
        <f>$AG$15</f>
        <v>0</v>
      </c>
      <c r="AH64" s="982">
        <f t="shared" si="11"/>
        <v>0</v>
      </c>
      <c r="AJ64" s="980">
        <f t="shared" si="3"/>
        <v>0</v>
      </c>
      <c r="AK64" s="984">
        <f>$AK$15</f>
        <v>0</v>
      </c>
      <c r="AL64" s="984">
        <f>$AL$15</f>
        <v>0</v>
      </c>
      <c r="AM64" s="984">
        <f>$AM$15</f>
        <v>0</v>
      </c>
      <c r="AN64" s="982">
        <f t="shared" si="4"/>
        <v>0</v>
      </c>
    </row>
    <row r="65" spans="2:40" ht="15" hidden="1" thickBot="1" x14ac:dyDescent="0.25">
      <c r="B65" s="1447"/>
      <c r="C65" s="1002">
        <f t="shared" si="25"/>
        <v>0</v>
      </c>
      <c r="D65" s="1450"/>
      <c r="E65" s="1408"/>
      <c r="F65" s="1408"/>
      <c r="G65" s="990"/>
      <c r="H65" s="983">
        <v>2027</v>
      </c>
      <c r="I65" s="972"/>
      <c r="J65" s="803">
        <f t="shared" si="6"/>
        <v>0</v>
      </c>
      <c r="K65" s="804"/>
      <c r="L65" s="803">
        <f t="shared" si="7"/>
        <v>0</v>
      </c>
      <c r="M65" s="804"/>
      <c r="N65" s="803">
        <f t="shared" si="1"/>
        <v>0</v>
      </c>
      <c r="O65" s="804"/>
      <c r="P65" s="803">
        <f t="shared" si="24"/>
        <v>0</v>
      </c>
      <c r="Q65" s="760"/>
      <c r="R65" s="980">
        <f>SUMIFS('E8.a. KKAuf_SAV'!$X$6:$X$2005,'E8.a. KKAuf_SAV'!$B$6:$B$2005,$C65,'E8.a. KKAuf_SAV'!$D$6:$D$2005,$H65)</f>
        <v>0</v>
      </c>
      <c r="S65" s="980">
        <f>SUMIFS('E8.b. KKAuf_WAV'!$N$6:$N$405,'E8.b. KKAuf_WAV'!$B$6:$B$405,$C65,'E8.b. KKAuf_WAV'!$E$6:$E$405,H65)-SUMIFS('E8.b. KKAuf_WAV'!$N$6:$N$405,'E8.b. KKAuf_WAV'!$B$6:$B$405,$C65,'E8.b. KKAuf_WAV'!$C$6:$C$405,"Geschäfts- oder Firmenwert",'E8.b. KKAuf_WAV'!$D$6:$D$405,H65)</f>
        <v>0</v>
      </c>
      <c r="T65" s="974"/>
      <c r="U65" s="980">
        <f>SUMIFS('E8.a. KKAuf_SAV'!$W$6:$W$2005,'E8.a. KKAuf_SAV'!$B$6:$B$2005,$C65,'E8.a. KKAuf_SAV'!$D$6:$D$2005,H65)</f>
        <v>0</v>
      </c>
      <c r="V65" s="980">
        <f>SUMIFS('E8.b. KKAuf_WAV'!$M$6:$M$405,'E8.b. KKAuf_WAV'!$B$6:$B$405,$C65,'E8.b. KKAuf_WAV'!$E$6:$E$405,$H65,'E8.b. KKAuf_WAV'!$C$6:$C$405,"&lt;&gt;"&amp;"geleistete Anzahlungen auf immaterielle Vermögensgegenstände",'E8.b. KKAuf_WAV'!$C$6:$C$405,"&lt;&gt;"&amp;"geleistete Anzahlungen und Anlagen im Bau des Sachanlagevermögens",'E8.b. KKAuf_WAV'!$C$6:$C$405,"&lt;&gt;"&amp;"Geschäfts- oder Firmenwert")</f>
        <v>0</v>
      </c>
      <c r="W65" s="980">
        <f>SUMIFS('E8.b. KKAuf_WAV'!$M$6:$M$405,'E8.b. KKAuf_WAV'!$B$6:$B$405,$C65,'E8.b. KKAuf_WAV'!$E$6:$E$405,H65,'E8.b. KKAuf_WAV'!$C$6:$C$405,"geleistete Anzahlungen und Anlagen im Bau des Sachanlagevermögens")+ SUMIFS('E8.b. KKAuf_WAV'!$M$6:$M$405,'E8.b. KKAuf_WAV'!$B$6:$B$405,$C65,'E8.b. KKAuf_WAV'!$E$6:$E$405,H65,'E8.b. KKAuf_WAV'!$C$6:$C$405,"geleistete Anzahlungen auf immaterielle Vermögensgegenstände")</f>
        <v>0</v>
      </c>
      <c r="X65" s="980">
        <f>SUMIFS('E8.c. KKAuf_BKZ_NAB_IZ'!$K$6:$K$405,'E8.c. KKAuf_BKZ_NAB_IZ'!$B$6:$B$405,$C65,'E8.c. KKAuf_BKZ_NAB_IZ'!$C$6:$C$405,$H65)</f>
        <v>0</v>
      </c>
      <c r="Y65" s="980">
        <f>SUMIFS('E8.a. KKAuf_SAV'!$Y$6:$Y$2005,'E8.a. KKAuf_SAV'!$B$6:$B$2005,$C65,'E8.a. KKAuf_SAV'!$D$6:$D$2005,$H65)</f>
        <v>0</v>
      </c>
      <c r="Z65" s="980">
        <f>SUMIFS('E8.b. KKAuf_WAV'!$O$6:$O$405,'E8.b. KKAuf_WAV'!$B$6:$B$405,$C65,'E8.b. KKAuf_WAV'!$E$6:$E$405,$H65,'E8.b. KKAuf_WAV'!$C$6:$C$405,"&lt;&gt;"&amp;"geleistete Anzahlungen auf immaterielle Vermögensgegenstände",'E8.b. KKAuf_WAV'!$C$6:$C$405,"&lt;&gt;"&amp;"geleistete Anzahlungen und Anlagen im Bau des Sachanlagevermögens",'E8.b. KKAuf_WAV'!$C$6:$C$405,"&lt;&gt;"&amp;"Geschäfts- oder Firmenwert")</f>
        <v>0</v>
      </c>
      <c r="AA65" s="980">
        <f>SUMIFS('E8.b. KKAuf_WAV'!$O$6:$O$405,'E8.b. KKAuf_WAV'!$B$6:$B$405,$C65,'E8.b. KKAuf_WAV'!$E$6:$E$405,H65,'E8.b. KKAuf_WAV'!$C$6:$C$405,"geleistete Anzahlungen und Anlagen im Bau des Sachanlagevermögens")+ SUMIFS('E8.b. KKAuf_WAV'!$O$6:$O$405,'E8.b. KKAuf_WAV'!$B$6:$B$405,$C65,'E8.b. KKAuf_WAV'!$E$6:$E$405,H65,'E8.b. KKAuf_WAV'!$C$6:$C$405,"geleistete Anzahlungen auf immaterielle Vermögensgegenstände")</f>
        <v>0</v>
      </c>
      <c r="AB65" s="980">
        <f>SUMIFS('E8.c. KKAuf_BKZ_NAB_IZ'!$L$6:$L$405,'E8.c. KKAuf_BKZ_NAB_IZ'!$B$6:$B$405,$C65,'E8.c. KKAuf_BKZ_NAB_IZ'!$C$6:$C$405,$H65)</f>
        <v>0</v>
      </c>
      <c r="AC65" s="974"/>
      <c r="AD65" s="980">
        <f t="shared" si="8"/>
        <v>0</v>
      </c>
      <c r="AE65" s="984">
        <f>$AE$16</f>
        <v>0</v>
      </c>
      <c r="AF65" s="984">
        <f>$AF$16</f>
        <v>0</v>
      </c>
      <c r="AG65" s="984">
        <f>$AG$16</f>
        <v>0</v>
      </c>
      <c r="AH65" s="982">
        <f t="shared" si="11"/>
        <v>0</v>
      </c>
      <c r="AJ65" s="980">
        <f t="shared" si="3"/>
        <v>0</v>
      </c>
      <c r="AK65" s="984">
        <f>$AK$16</f>
        <v>0</v>
      </c>
      <c r="AL65" s="984">
        <f>$AL$16</f>
        <v>0</v>
      </c>
      <c r="AM65" s="984">
        <f>$AM$16</f>
        <v>0</v>
      </c>
      <c r="AN65" s="982">
        <f t="shared" si="4"/>
        <v>0</v>
      </c>
    </row>
    <row r="66" spans="2:40" ht="15" hidden="1" thickBot="1" x14ac:dyDescent="0.25">
      <c r="B66" s="1448"/>
      <c r="C66" s="1003">
        <f t="shared" si="25"/>
        <v>0</v>
      </c>
      <c r="D66" s="1451"/>
      <c r="E66" s="1409"/>
      <c r="F66" s="1409"/>
      <c r="G66" s="970"/>
      <c r="H66" s="986">
        <v>2028</v>
      </c>
      <c r="I66" s="972"/>
      <c r="J66" s="815">
        <f t="shared" si="6"/>
        <v>0</v>
      </c>
      <c r="K66" s="804"/>
      <c r="L66" s="814">
        <f t="shared" si="7"/>
        <v>0</v>
      </c>
      <c r="M66" s="804"/>
      <c r="N66" s="814">
        <f t="shared" si="1"/>
        <v>0</v>
      </c>
      <c r="O66" s="804"/>
      <c r="P66" s="814">
        <f t="shared" si="24"/>
        <v>0</v>
      </c>
      <c r="Q66" s="760"/>
      <c r="R66" s="987">
        <f>SUMIFS('E8.a. KKAuf_SAV'!$X$6:$X$2005,'E8.a. KKAuf_SAV'!$B$6:$B$2005,$C66,'E8.a. KKAuf_SAV'!$D$6:$D$2005,$H66)</f>
        <v>0</v>
      </c>
      <c r="S66" s="987">
        <f>SUMIFS('E8.b. KKAuf_WAV'!$N$6:$N$405,'E8.b. KKAuf_WAV'!$B$6:$B$405,$C66,'E8.b. KKAuf_WAV'!$E$6:$E$405,H66)-SUMIFS('E8.b. KKAuf_WAV'!$N$6:$N$405,'E8.b. KKAuf_WAV'!$B$6:$B$405,$C66,'E8.b. KKAuf_WAV'!$C$6:$C$405,"Geschäfts- oder Firmenwert",'E8.b. KKAuf_WAV'!$D$6:$D$405,H66)</f>
        <v>0</v>
      </c>
      <c r="T66" s="974"/>
      <c r="U66" s="987">
        <f>SUMIFS('E8.a. KKAuf_SAV'!$W$6:$W$2005,'E8.a. KKAuf_SAV'!$B$6:$B$2005,$C66,'E8.a. KKAuf_SAV'!$D$6:$D$2005,H66)</f>
        <v>0</v>
      </c>
      <c r="V66" s="987">
        <f>SUMIFS('E8.b. KKAuf_WAV'!$M$6:$M$405,'E8.b. KKAuf_WAV'!$B$6:$B$405,$C66,'E8.b. KKAuf_WAV'!$E$6:$E$405,$H66,'E8.b. KKAuf_WAV'!$C$6:$C$405,"&lt;&gt;"&amp;"geleistete Anzahlungen auf immaterielle Vermögensgegenstände",'E8.b. KKAuf_WAV'!$C$6:$C$405,"&lt;&gt;"&amp;"geleistete Anzahlungen und Anlagen im Bau des Sachanlagevermögens",'E8.b. KKAuf_WAV'!$C$6:$C$405,"&lt;&gt;"&amp;"Geschäfts- oder Firmenwert")</f>
        <v>0</v>
      </c>
      <c r="W66" s="987">
        <f>SUMIFS('E8.b. KKAuf_WAV'!$M$6:$M$405,'E8.b. KKAuf_WAV'!$B$6:$B$405,$C66,'E8.b. KKAuf_WAV'!$E$6:$E$405,H66,'E8.b. KKAuf_WAV'!$C$6:$C$405,"geleistete Anzahlungen und Anlagen im Bau des Sachanlagevermögens")+ SUMIFS('E8.b. KKAuf_WAV'!$M$6:$M$405,'E8.b. KKAuf_WAV'!$B$6:$B$405,$C66,'E8.b. KKAuf_WAV'!$E$6:$E$405,H66,'E8.b. KKAuf_WAV'!$C$6:$C$405,"geleistete Anzahlungen auf immaterielle Vermögensgegenstände")</f>
        <v>0</v>
      </c>
      <c r="X66" s="987">
        <f>SUMIFS('E8.c. KKAuf_BKZ_NAB_IZ'!$K$6:$K$405,'E8.c. KKAuf_BKZ_NAB_IZ'!$B$6:$B$405,$C66,'E8.c. KKAuf_BKZ_NAB_IZ'!$C$6:$C$405,$H66)</f>
        <v>0</v>
      </c>
      <c r="Y66" s="987">
        <f>SUMIFS('E8.a. KKAuf_SAV'!$Y$6:$Y$2005,'E8.a. KKAuf_SAV'!$B$6:$B$2005,$C66,'E8.a. KKAuf_SAV'!$D$6:$D$2005,$H66)</f>
        <v>0</v>
      </c>
      <c r="Z66" s="987">
        <f>SUMIFS('E8.b. KKAuf_WAV'!$O$6:$O$405,'E8.b. KKAuf_WAV'!$B$6:$B$405,$C66,'E8.b. KKAuf_WAV'!$E$6:$E$405,$H66,'E8.b. KKAuf_WAV'!$C$6:$C$405,"&lt;&gt;"&amp;"geleistete Anzahlungen auf immaterielle Vermögensgegenstände",'E8.b. KKAuf_WAV'!$C$6:$C$405,"&lt;&gt;"&amp;"geleistete Anzahlungen und Anlagen im Bau des Sachanlagevermögens",'E8.b. KKAuf_WAV'!$C$6:$C$405,"&lt;&gt;"&amp;"Geschäfts- oder Firmenwert")</f>
        <v>0</v>
      </c>
      <c r="AA66" s="987">
        <f>SUMIFS('E8.b. KKAuf_WAV'!$O$6:$O$405,'E8.b. KKAuf_WAV'!$B$6:$B$405,$C66,'E8.b. KKAuf_WAV'!$E$6:$E$405,H66,'E8.b. KKAuf_WAV'!$C$6:$C$405,"geleistete Anzahlungen und Anlagen im Bau des Sachanlagevermögens")+ SUMIFS('E8.b. KKAuf_WAV'!$O$6:$O$405,'E8.b. KKAuf_WAV'!$B$6:$B$405,$C66,'E8.b. KKAuf_WAV'!$E$6:$E$405,H66,'E8.b. KKAuf_WAV'!$C$6:$C$405,"geleistete Anzahlungen auf immaterielle Vermögensgegenstände")</f>
        <v>0</v>
      </c>
      <c r="AB66" s="987">
        <f>SUMIFS('E8.c. KKAuf_BKZ_NAB_IZ'!$L$6:$L$405,'E8.c. KKAuf_BKZ_NAB_IZ'!$B$6:$B$405,$C66,'E8.c. KKAuf_BKZ_NAB_IZ'!$C$6:$C$405,$H66)</f>
        <v>0</v>
      </c>
      <c r="AC66" s="974"/>
      <c r="AD66" s="987">
        <f t="shared" si="8"/>
        <v>0</v>
      </c>
      <c r="AE66" s="988">
        <f>$AE$17</f>
        <v>0</v>
      </c>
      <c r="AF66" s="988">
        <f>$AF$17</f>
        <v>0</v>
      </c>
      <c r="AG66" s="988">
        <f>$AG$17</f>
        <v>0</v>
      </c>
      <c r="AH66" s="989">
        <f t="shared" si="11"/>
        <v>0</v>
      </c>
      <c r="AJ66" s="987">
        <f t="shared" si="3"/>
        <v>0</v>
      </c>
      <c r="AK66" s="988">
        <f>$AK$17</f>
        <v>0</v>
      </c>
      <c r="AL66" s="988">
        <f>$AL$17</f>
        <v>0</v>
      </c>
      <c r="AM66" s="988">
        <f>$AM$17</f>
        <v>0</v>
      </c>
      <c r="AN66" s="989">
        <f t="shared" si="4"/>
        <v>0</v>
      </c>
    </row>
    <row r="67" spans="2:40" ht="14.25" customHeight="1" x14ac:dyDescent="0.2">
      <c r="B67" s="1446"/>
      <c r="C67" s="1001">
        <f>B$67</f>
        <v>0</v>
      </c>
      <c r="D67" s="1449"/>
      <c r="E67" s="1407"/>
      <c r="F67" s="1410"/>
      <c r="G67" s="990"/>
      <c r="H67" s="991">
        <v>2022</v>
      </c>
      <c r="I67" s="972"/>
      <c r="J67" s="813">
        <f t="shared" si="6"/>
        <v>0</v>
      </c>
      <c r="K67" s="804"/>
      <c r="L67" s="813">
        <f t="shared" si="7"/>
        <v>0</v>
      </c>
      <c r="M67" s="804"/>
      <c r="N67" s="813">
        <f t="shared" si="1"/>
        <v>0</v>
      </c>
      <c r="O67" s="804"/>
      <c r="P67" s="813">
        <f t="shared" ref="P67:P73" si="26">IFERROR((AJ67*AK67+AD67*AE67)*0.4*0.035*$F$67,0)</f>
        <v>0</v>
      </c>
      <c r="Q67" s="760"/>
      <c r="R67" s="992">
        <f>SUMIFS('E8.a. KKAuf_SAV'!$X$6:$X$2005,'E8.a. KKAuf_SAV'!$B$6:$B$2005,$C67,'E8.a. KKAuf_SAV'!$D$6:$D$2005,$H67)</f>
        <v>0</v>
      </c>
      <c r="S67" s="992">
        <f>SUMIFS('E8.b. KKAuf_WAV'!$N$6:$N$405,'E8.b. KKAuf_WAV'!$B$6:$B$405,$C67,'E8.b. KKAuf_WAV'!$E$6:$E$405,H67)-SUMIFS('E8.b. KKAuf_WAV'!$N$6:$N$405,'E8.b. KKAuf_WAV'!$B$6:$B$405,$C67,'E8.b. KKAuf_WAV'!$C$6:$C$405,"Geschäfts- oder Firmenwert",'E8.b. KKAuf_WAV'!$D$6:$D$405,H67)</f>
        <v>0</v>
      </c>
      <c r="T67" s="974"/>
      <c r="U67" s="992">
        <f>SUMIFS('E8.a. KKAuf_SAV'!$W$6:$W$2005,'E8.a. KKAuf_SAV'!$B$6:$B$2005,$C67,'E8.a. KKAuf_SAV'!$D$6:$D$2005,H67)</f>
        <v>0</v>
      </c>
      <c r="V67" s="992">
        <f>SUMIFS('E8.b. KKAuf_WAV'!$M$6:$M$405,'E8.b. KKAuf_WAV'!$B$6:$B$405,$C67,'E8.b. KKAuf_WAV'!$E$6:$E$405,$H67,'E8.b. KKAuf_WAV'!$C$6:$C$405,"&lt;&gt;"&amp;"geleistete Anzahlungen auf immaterielle Vermögensgegenstände",'E8.b. KKAuf_WAV'!$C$6:$C$405,"&lt;&gt;"&amp;"geleistete Anzahlungen und Anlagen im Bau des Sachanlagevermögens",'E8.b. KKAuf_WAV'!$C$6:$C$405,"&lt;&gt;"&amp;"Geschäfts- oder Firmenwert")</f>
        <v>0</v>
      </c>
      <c r="W67" s="992">
        <f>SUMIFS('E8.b. KKAuf_WAV'!$M$6:$M$405,'E8.b. KKAuf_WAV'!$B$6:$B$405,$C67,'E8.b. KKAuf_WAV'!$E$6:$E$405,Listen!$AA$3,'E8.b. KKAuf_WAV'!$C$6:$C$405,"geleistete Anzahlungen und Anlagen im Bau des Sachanlagevermögens")+ SUMIFS('E8.b. KKAuf_WAV'!$M$6:$M$405,'E8.b. KKAuf_WAV'!$B$6:$B$405,$C67,'E8.b. KKAuf_WAV'!$E$6:$E$405,Listen!$AA$3,'E8.b. KKAuf_WAV'!$C$6:$C$405,"geleistete Anzahlungen auf immaterielle Vermögensgegenstände")</f>
        <v>0</v>
      </c>
      <c r="X67" s="992">
        <f>SUMIFS('E8.c. KKAuf_BKZ_NAB_IZ'!$K$6:$K$405,'E8.c. KKAuf_BKZ_NAB_IZ'!$B$6:$B$405,$C67,'E8.c. KKAuf_BKZ_NAB_IZ'!$C$6:$C$405,$H67)</f>
        <v>0</v>
      </c>
      <c r="Y67" s="992">
        <f>SUMIFS('E8.a. KKAuf_SAV'!$Y$6:$Y$2005,'E8.a. KKAuf_SAV'!$B$6:$B$2005,$C67,'E8.a. KKAuf_SAV'!$D$6:$D$2005,$H67)</f>
        <v>0</v>
      </c>
      <c r="Z67" s="992">
        <f>SUMIFS('E8.b. KKAuf_WAV'!$O$6:$O$405,'E8.b. KKAuf_WAV'!$B$6:$B$405,$C67,'E8.b. KKAuf_WAV'!$E$6:$E$405,$H67,'E8.b. KKAuf_WAV'!$C$6:$C$405,"&lt;&gt;"&amp;"geleistete Anzahlungen auf immaterielle Vermögensgegenstände",'E8.b. KKAuf_WAV'!$C$6:$C$405,"&lt;&gt;"&amp;"geleistete Anzahlungen und Anlagen im Bau des Sachanlagevermögens",'E8.b. KKAuf_WAV'!$C$6:$C$405,"&lt;&gt;"&amp;"Geschäfts- oder Firmenwert")</f>
        <v>0</v>
      </c>
      <c r="AA67" s="992">
        <f>SUMIFS('E8.b. KKAuf_WAV'!$O$6:$O$405,'E8.b. KKAuf_WAV'!$B$6:$B$405,$C67,'E8.b. KKAuf_WAV'!$E$6:$E$405,Listen!$AA$3,'E8.b. KKAuf_WAV'!$C$6:$C$405,"geleistete Anzahlungen und Anlagen im Bau des Sachanlagevermögens")+ SUMIFS('E8.b. KKAuf_WAV'!$O$6:$O$405,'E8.b. KKAuf_WAV'!$B$6:$B$405,$C67,'E8.b. KKAuf_WAV'!$E$6:$E$405,Listen!$AA$3,'E8.b. KKAuf_WAV'!$C$6:$C$405,"geleistete Anzahlungen auf immaterielle Vermögensgegenstände")</f>
        <v>0</v>
      </c>
      <c r="AB67" s="992">
        <f>SUMIFS('E8.c. KKAuf_BKZ_NAB_IZ'!$L$6:$L$405,'E8.c. KKAuf_BKZ_NAB_IZ'!$B$6:$B$405,$C67,'E8.c. KKAuf_BKZ_NAB_IZ'!$C$6:$C$405,$H67)</f>
        <v>0</v>
      </c>
      <c r="AC67" s="974"/>
      <c r="AD67" s="992">
        <f t="shared" si="8"/>
        <v>0</v>
      </c>
      <c r="AE67" s="993">
        <f>$AE$11</f>
        <v>5.0700000000000002E-2</v>
      </c>
      <c r="AF67" s="993">
        <f>$AF$11</f>
        <v>1.7100000000000001E-2</v>
      </c>
      <c r="AG67" s="993">
        <f>$AG$11</f>
        <v>3.0499999999999999E-2</v>
      </c>
      <c r="AH67" s="994">
        <f t="shared" si="11"/>
        <v>0</v>
      </c>
      <c r="AJ67" s="992">
        <f t="shared" si="3"/>
        <v>0</v>
      </c>
      <c r="AK67" s="993">
        <f>$AK$11</f>
        <v>5.0700000000000002E-2</v>
      </c>
      <c r="AL67" s="993">
        <f>$AL$11</f>
        <v>1.7100000000000001E-2</v>
      </c>
      <c r="AM67" s="993">
        <f>$AM$11</f>
        <v>3.0499999999999999E-2</v>
      </c>
      <c r="AN67" s="994">
        <f t="shared" si="4"/>
        <v>0</v>
      </c>
    </row>
    <row r="68" spans="2:40" x14ac:dyDescent="0.2">
      <c r="B68" s="1447"/>
      <c r="C68" s="1002">
        <f t="shared" ref="C68:C73" si="27">B$67</f>
        <v>0</v>
      </c>
      <c r="D68" s="1450"/>
      <c r="E68" s="1408"/>
      <c r="F68" s="1408"/>
      <c r="G68" s="990"/>
      <c r="H68" s="983">
        <v>2023</v>
      </c>
      <c r="I68" s="972"/>
      <c r="J68" s="805">
        <f t="shared" si="6"/>
        <v>0</v>
      </c>
      <c r="K68" s="804"/>
      <c r="L68" s="803">
        <f t="shared" si="7"/>
        <v>0</v>
      </c>
      <c r="M68" s="804"/>
      <c r="N68" s="803">
        <f t="shared" si="1"/>
        <v>0</v>
      </c>
      <c r="O68" s="804"/>
      <c r="P68" s="803">
        <f t="shared" si="26"/>
        <v>0</v>
      </c>
      <c r="Q68" s="760"/>
      <c r="R68" s="980">
        <f>SUMIFS('E8.a. KKAuf_SAV'!$X$6:$X$2005,'E8.a. KKAuf_SAV'!$B$6:$B$2005,$C68,'E8.a. KKAuf_SAV'!$D$6:$D$2005,$H68)</f>
        <v>0</v>
      </c>
      <c r="S68" s="980">
        <f>SUMIFS('E8.b. KKAuf_WAV'!$N$6:$N$405,'E8.b. KKAuf_WAV'!$B$6:$B$405,$C68,'E8.b. KKAuf_WAV'!$E$6:$E$405,H68)-SUMIFS('E8.b. KKAuf_WAV'!$N$6:$N$405,'E8.b. KKAuf_WAV'!$B$6:$B$405,$C68,'E8.b. KKAuf_WAV'!$C$6:$C$405,"Geschäfts- oder Firmenwert",'E8.b. KKAuf_WAV'!$D$6:$D$405,H68)</f>
        <v>0</v>
      </c>
      <c r="T68" s="974"/>
      <c r="U68" s="980">
        <f>SUMIFS('E8.a. KKAuf_SAV'!$W$6:$W$2005,'E8.a. KKAuf_SAV'!$B$6:$B$2005,$C68,'E8.a. KKAuf_SAV'!$D$6:$D$2005,H68)</f>
        <v>0</v>
      </c>
      <c r="V68" s="980">
        <f>SUMIFS('E8.b. KKAuf_WAV'!$M$6:$M$405,'E8.b. KKAuf_WAV'!$B$6:$B$405,$C68,'E8.b. KKAuf_WAV'!$E$6:$E$405,$H68,'E8.b. KKAuf_WAV'!$C$6:$C$405,"&lt;&gt;"&amp;"geleistete Anzahlungen auf immaterielle Vermögensgegenstände",'E8.b. KKAuf_WAV'!$C$6:$C$405,"&lt;&gt;"&amp;"geleistete Anzahlungen und Anlagen im Bau des Sachanlagevermögens",'E8.b. KKAuf_WAV'!$C$6:$C$405,"&lt;&gt;"&amp;"Geschäfts- oder Firmenwert")</f>
        <v>0</v>
      </c>
      <c r="W68" s="980"/>
      <c r="X68" s="980">
        <f>SUMIFS('E8.c. KKAuf_BKZ_NAB_IZ'!$K$6:$K$405,'E8.c. KKAuf_BKZ_NAB_IZ'!$B$6:$B$405,$C68,'E8.c. KKAuf_BKZ_NAB_IZ'!$C$6:$C$405,$H68)</f>
        <v>0</v>
      </c>
      <c r="Y68" s="980">
        <f>SUMIFS('E8.a. KKAuf_SAV'!$Y$6:$Y$2005,'E8.a. KKAuf_SAV'!$B$6:$B$2005,$C68,'E8.a. KKAuf_SAV'!$D$6:$D$2005,$H68)</f>
        <v>0</v>
      </c>
      <c r="Z68" s="980">
        <f>SUMIFS('E8.b. KKAuf_WAV'!$O$6:$O$405,'E8.b. KKAuf_WAV'!$B$6:$B$405,$C68,'E8.b. KKAuf_WAV'!$E$6:$E$405,$H68,'E8.b. KKAuf_WAV'!$C$6:$C$405,"&lt;&gt;"&amp;"geleistete Anzahlungen auf immaterielle Vermögensgegenstände",'E8.b. KKAuf_WAV'!$C$6:$C$405,"&lt;&gt;"&amp;"geleistete Anzahlungen und Anlagen im Bau des Sachanlagevermögens",'E8.b. KKAuf_WAV'!$C$6:$C$405,"&lt;&gt;"&amp;"Geschäfts- oder Firmenwert")</f>
        <v>0</v>
      </c>
      <c r="AA68" s="980"/>
      <c r="AB68" s="980">
        <f>SUMIFS('E8.c. KKAuf_BKZ_NAB_IZ'!$L$6:$L$405,'E8.c. KKAuf_BKZ_NAB_IZ'!$B$6:$B$405,$C68,'E8.c. KKAuf_BKZ_NAB_IZ'!$C$6:$C$405,$H68)</f>
        <v>0</v>
      </c>
      <c r="AC68" s="974"/>
      <c r="AD68" s="980">
        <f t="shared" si="8"/>
        <v>0</v>
      </c>
      <c r="AE68" s="984">
        <f>$AE$12</f>
        <v>5.0700000000000002E-2</v>
      </c>
      <c r="AF68" s="984">
        <f>$AF$12</f>
        <v>1.7100000000000001E-2</v>
      </c>
      <c r="AG68" s="984">
        <f>$AG$12</f>
        <v>3.0499999999999999E-2</v>
      </c>
      <c r="AH68" s="982">
        <f t="shared" si="11"/>
        <v>0</v>
      </c>
      <c r="AJ68" s="980"/>
      <c r="AK68" s="984">
        <f>$AK$12</f>
        <v>5.0700000000000002E-2</v>
      </c>
      <c r="AL68" s="984">
        <f>$AL$12</f>
        <v>1.7100000000000001E-2</v>
      </c>
      <c r="AM68" s="984">
        <f>$AM$12</f>
        <v>3.0499999999999999E-2</v>
      </c>
      <c r="AN68" s="982">
        <f t="shared" si="4"/>
        <v>0</v>
      </c>
    </row>
    <row r="69" spans="2:40" x14ac:dyDescent="0.2">
      <c r="B69" s="1447"/>
      <c r="C69" s="1002">
        <f t="shared" si="27"/>
        <v>0</v>
      </c>
      <c r="D69" s="1450"/>
      <c r="E69" s="1408"/>
      <c r="F69" s="1408"/>
      <c r="G69" s="990"/>
      <c r="H69" s="983">
        <v>2024</v>
      </c>
      <c r="I69" s="972"/>
      <c r="J69" s="803">
        <f t="shared" si="6"/>
        <v>0</v>
      </c>
      <c r="K69" s="804"/>
      <c r="L69" s="803">
        <f t="shared" si="7"/>
        <v>0</v>
      </c>
      <c r="M69" s="804"/>
      <c r="N69" s="803">
        <f t="shared" si="1"/>
        <v>0</v>
      </c>
      <c r="O69" s="804"/>
      <c r="P69" s="803">
        <f t="shared" si="26"/>
        <v>0</v>
      </c>
      <c r="Q69" s="760"/>
      <c r="R69" s="980">
        <f>SUMIFS('E8.a. KKAuf_SAV'!$X$6:$X$2005,'E8.a. KKAuf_SAV'!$B$6:$B$2005,$C69,'E8.a. KKAuf_SAV'!$D$6:$D$2005,$H69)</f>
        <v>0</v>
      </c>
      <c r="S69" s="980">
        <f>SUMIFS('E8.b. KKAuf_WAV'!$N$6:$N$405,'E8.b. KKAuf_WAV'!$B$6:$B$405,$C69,'E8.b. KKAuf_WAV'!$E$6:$E$405,H69)-SUMIFS('E8.b. KKAuf_WAV'!$N$6:$N$405,'E8.b. KKAuf_WAV'!$B$6:$B$405,$C69,'E8.b. KKAuf_WAV'!$C$6:$C$405,"Geschäfts- oder Firmenwert",'E8.b. KKAuf_WAV'!$D$6:$D$405,H69)</f>
        <v>0</v>
      </c>
      <c r="T69" s="974"/>
      <c r="U69" s="980">
        <f>SUMIFS('E8.a. KKAuf_SAV'!$W$6:$W$2005,'E8.a. KKAuf_SAV'!$B$6:$B$2005,$C69,'E8.a. KKAuf_SAV'!$D$6:$D$2005,H69)</f>
        <v>0</v>
      </c>
      <c r="V69" s="980">
        <f>SUMIFS('E8.b. KKAuf_WAV'!$M$6:$M$405,'E8.b. KKAuf_WAV'!$B$6:$B$405,$C69,'E8.b. KKAuf_WAV'!$E$6:$E$405,$H69,'E8.b. KKAuf_WAV'!$C$6:$C$405,"&lt;&gt;"&amp;"geleistete Anzahlungen auf immaterielle Vermögensgegenstände",'E8.b. KKAuf_WAV'!$C$6:$C$405,"&lt;&gt;"&amp;"geleistete Anzahlungen und Anlagen im Bau des Sachanlagevermögens",'E8.b. KKAuf_WAV'!$C$6:$C$405,"&lt;&gt;"&amp;"Geschäfts- oder Firmenwert")</f>
        <v>0</v>
      </c>
      <c r="W69" s="980">
        <f>SUMIFS('E8.b. KKAuf_WAV'!$M$6:$M$405,'E8.b. KKAuf_WAV'!$B$6:$B$405,$C69,'E8.b. KKAuf_WAV'!$E$6:$E$405,H69,'E8.b. KKAuf_WAV'!$C$6:$C$405,"geleistete Anzahlungen und Anlagen im Bau des Sachanlagevermögens")+ SUMIFS('E8.b. KKAuf_WAV'!$M$6:$M$405,'E8.b. KKAuf_WAV'!$B$6:$B$405,$C69,'E8.b. KKAuf_WAV'!$E$6:$E$405,H69,'E8.b. KKAuf_WAV'!$C$6:$C$405,"geleistete Anzahlungen auf immaterielle Vermögensgegenstände")</f>
        <v>0</v>
      </c>
      <c r="X69" s="980">
        <f>SUMIFS('E8.c. KKAuf_BKZ_NAB_IZ'!$K$6:$K$405,'E8.c. KKAuf_BKZ_NAB_IZ'!$B$6:$B$405,$C69,'E8.c. KKAuf_BKZ_NAB_IZ'!$C$6:$C$405,$H69)</f>
        <v>0</v>
      </c>
      <c r="Y69" s="980">
        <f>SUMIFS('E8.a. KKAuf_SAV'!$Y$6:$Y$2005,'E8.a. KKAuf_SAV'!$B$6:$B$2005,$C69,'E8.a. KKAuf_SAV'!$D$6:$D$2005,$H69)</f>
        <v>0</v>
      </c>
      <c r="Z69" s="980">
        <f>SUMIFS('E8.b. KKAuf_WAV'!$O$6:$O$405,'E8.b. KKAuf_WAV'!$B$6:$B$405,$C69,'E8.b. KKAuf_WAV'!$E$6:$E$405,$H69,'E8.b. KKAuf_WAV'!$C$6:$C$405,"&lt;&gt;"&amp;"geleistete Anzahlungen auf immaterielle Vermögensgegenstände",'E8.b. KKAuf_WAV'!$C$6:$C$405,"&lt;&gt;"&amp;"geleistete Anzahlungen und Anlagen im Bau des Sachanlagevermögens",'E8.b. KKAuf_WAV'!$C$6:$C$405,"&lt;&gt;"&amp;"Geschäfts- oder Firmenwert")</f>
        <v>0</v>
      </c>
      <c r="AA69" s="980">
        <f>SUMIFS('E8.b. KKAuf_WAV'!$O$6:$O$405,'E8.b. KKAuf_WAV'!$B$6:$B$405,$C69,'E8.b. KKAuf_WAV'!$E$6:$E$405,H69,'E8.b. KKAuf_WAV'!$C$6:$C$405,"geleistete Anzahlungen und Anlagen im Bau des Sachanlagevermögens")+ SUMIFS('E8.b. KKAuf_WAV'!$O$6:$O$405,'E8.b. KKAuf_WAV'!$B$6:$B$405,$C69,'E8.b. KKAuf_WAV'!$E$6:$E$405,H69,'E8.b. KKAuf_WAV'!$C$6:$C$405,"geleistete Anzahlungen auf immaterielle Vermögensgegenstände")</f>
        <v>0</v>
      </c>
      <c r="AB69" s="980">
        <f>SUMIFS('E8.c. KKAuf_BKZ_NAB_IZ'!$L$6:$L$405,'E8.c. KKAuf_BKZ_NAB_IZ'!$B$6:$B$405,$C69,'E8.c. KKAuf_BKZ_NAB_IZ'!$C$6:$C$405,$H69)</f>
        <v>0</v>
      </c>
      <c r="AC69" s="974"/>
      <c r="AD69" s="980">
        <f t="shared" si="8"/>
        <v>0</v>
      </c>
      <c r="AE69" s="984">
        <f>$AE$13</f>
        <v>6.93E-2</v>
      </c>
      <c r="AF69" s="984">
        <f>$AF$13</f>
        <v>3.8699999999999998E-2</v>
      </c>
      <c r="AG69" s="984">
        <f>$AG$13</f>
        <v>5.0900000000000001E-2</v>
      </c>
      <c r="AH69" s="982">
        <f t="shared" si="11"/>
        <v>0</v>
      </c>
      <c r="AJ69" s="980">
        <f t="shared" si="3"/>
        <v>0</v>
      </c>
      <c r="AK69" s="984">
        <f>$AK$13</f>
        <v>7.0099999999999996E-2</v>
      </c>
      <c r="AL69" s="984">
        <f>$AL$13</f>
        <v>3.6600000000000001E-2</v>
      </c>
      <c r="AM69" s="984">
        <f>$AM$13</f>
        <v>0.05</v>
      </c>
      <c r="AN69" s="982">
        <f t="shared" si="4"/>
        <v>0</v>
      </c>
    </row>
    <row r="70" spans="2:40" ht="15" thickBot="1" x14ac:dyDescent="0.25">
      <c r="B70" s="1447"/>
      <c r="C70" s="1002">
        <f t="shared" si="27"/>
        <v>0</v>
      </c>
      <c r="D70" s="1450"/>
      <c r="E70" s="1408"/>
      <c r="F70" s="1408"/>
      <c r="G70" s="990"/>
      <c r="H70" s="983">
        <v>2025</v>
      </c>
      <c r="I70" s="972"/>
      <c r="J70" s="803">
        <f t="shared" si="6"/>
        <v>0</v>
      </c>
      <c r="K70" s="804"/>
      <c r="L70" s="803">
        <f t="shared" si="7"/>
        <v>0</v>
      </c>
      <c r="M70" s="804"/>
      <c r="N70" s="803">
        <f t="shared" si="1"/>
        <v>0</v>
      </c>
      <c r="O70" s="804"/>
      <c r="P70" s="803">
        <f t="shared" si="26"/>
        <v>0</v>
      </c>
      <c r="Q70" s="760"/>
      <c r="R70" s="980">
        <f>SUMIFS('E8.a. KKAuf_SAV'!$X$6:$X$2005,'E8.a. KKAuf_SAV'!$B$6:$B$2005,$C70,'E8.a. KKAuf_SAV'!$D$6:$D$2005,$H70)</f>
        <v>0</v>
      </c>
      <c r="S70" s="980">
        <f>SUMIFS('E8.b. KKAuf_WAV'!$N$6:$N$405,'E8.b. KKAuf_WAV'!$B$6:$B$405,$C70,'E8.b. KKAuf_WAV'!$E$6:$E$405,H70)-SUMIFS('E8.b. KKAuf_WAV'!$N$6:$N$405,'E8.b. KKAuf_WAV'!$B$6:$B$405,$C70,'E8.b. KKAuf_WAV'!$C$6:$C$405,"Geschäfts- oder Firmenwert",'E8.b. KKAuf_WAV'!$D$6:$D$405,H70)</f>
        <v>0</v>
      </c>
      <c r="T70" s="974"/>
      <c r="U70" s="980">
        <f>SUMIFS('E8.a. KKAuf_SAV'!$W$6:$W$2005,'E8.a. KKAuf_SAV'!$B$6:$B$2005,$C70,'E8.a. KKAuf_SAV'!$D$6:$D$2005,H70)</f>
        <v>0</v>
      </c>
      <c r="V70" s="980">
        <f>SUMIFS('E8.b. KKAuf_WAV'!$M$6:$M$405,'E8.b. KKAuf_WAV'!$B$6:$B$405,$C70,'E8.b. KKAuf_WAV'!$E$6:$E$405,$H70,'E8.b. KKAuf_WAV'!$C$6:$C$405,"&lt;&gt;"&amp;"geleistete Anzahlungen auf immaterielle Vermögensgegenstände",'E8.b. KKAuf_WAV'!$C$6:$C$405,"&lt;&gt;"&amp;"geleistete Anzahlungen und Anlagen im Bau des Sachanlagevermögens",'E8.b. KKAuf_WAV'!$C$6:$C$405,"&lt;&gt;"&amp;"Geschäfts- oder Firmenwert")</f>
        <v>0</v>
      </c>
      <c r="W70" s="980">
        <f>SUMIFS('E8.b. KKAuf_WAV'!$M$6:$M$405,'E8.b. KKAuf_WAV'!$B$6:$B$405,$C70,'E8.b. KKAuf_WAV'!$E$6:$E$405,H70,'E8.b. KKAuf_WAV'!$C$6:$C$405,"geleistete Anzahlungen und Anlagen im Bau des Sachanlagevermögens")+ SUMIFS('E8.b. KKAuf_WAV'!$M$6:$M$405,'E8.b. KKAuf_WAV'!$B$6:$B$405,$C70,'E8.b. KKAuf_WAV'!$E$6:$E$405,H70,'E8.b. KKAuf_WAV'!$C$6:$C$405,"geleistete Anzahlungen auf immaterielle Vermögensgegenstände")</f>
        <v>0</v>
      </c>
      <c r="X70" s="980">
        <f>SUMIFS('E8.c. KKAuf_BKZ_NAB_IZ'!$K$6:$K$405,'E8.c. KKAuf_BKZ_NAB_IZ'!$B$6:$B$405,$C70,'E8.c. KKAuf_BKZ_NAB_IZ'!$C$6:$C$405,$H70)</f>
        <v>0</v>
      </c>
      <c r="Y70" s="980">
        <f>SUMIFS('E8.a. KKAuf_SAV'!$Y$6:$Y$2005,'E8.a. KKAuf_SAV'!$B$6:$B$2005,$C70,'E8.a. KKAuf_SAV'!$D$6:$D$2005,$H70)</f>
        <v>0</v>
      </c>
      <c r="Z70" s="980">
        <f>SUMIFS('E8.b. KKAuf_WAV'!$O$6:$O$405,'E8.b. KKAuf_WAV'!$B$6:$B$405,$C70,'E8.b. KKAuf_WAV'!$E$6:$E$405,$H70,'E8.b. KKAuf_WAV'!$C$6:$C$405,"&lt;&gt;"&amp;"geleistete Anzahlungen auf immaterielle Vermögensgegenstände",'E8.b. KKAuf_WAV'!$C$6:$C$405,"&lt;&gt;"&amp;"geleistete Anzahlungen und Anlagen im Bau des Sachanlagevermögens",'E8.b. KKAuf_WAV'!$C$6:$C$405,"&lt;&gt;"&amp;"Geschäfts- oder Firmenwert")</f>
        <v>0</v>
      </c>
      <c r="AA70" s="980">
        <f>SUMIFS('E8.b. KKAuf_WAV'!$O$6:$O$405,'E8.b. KKAuf_WAV'!$B$6:$B$405,$C70,'E8.b. KKAuf_WAV'!$E$6:$E$405,H70,'E8.b. KKAuf_WAV'!$C$6:$C$405,"geleistete Anzahlungen und Anlagen im Bau des Sachanlagevermögens")+ SUMIFS('E8.b. KKAuf_WAV'!$O$6:$O$405,'E8.b. KKAuf_WAV'!$B$6:$B$405,$C70,'E8.b. KKAuf_WAV'!$E$6:$E$405,H70,'E8.b. KKAuf_WAV'!$C$6:$C$405,"geleistete Anzahlungen auf immaterielle Vermögensgegenstände")</f>
        <v>0</v>
      </c>
      <c r="AB70" s="980">
        <f>SUMIFS('E8.c. KKAuf_BKZ_NAB_IZ'!$L$6:$L$405,'E8.c. KKAuf_BKZ_NAB_IZ'!$B$6:$B$405,$C70,'E8.c. KKAuf_BKZ_NAB_IZ'!$C$6:$C$405,$H70)</f>
        <v>0</v>
      </c>
      <c r="AC70" s="974"/>
      <c r="AD70" s="980">
        <f t="shared" si="8"/>
        <v>0</v>
      </c>
      <c r="AE70" s="984">
        <f>$AE$14</f>
        <v>7.0099999999999996E-2</v>
      </c>
      <c r="AF70" s="984">
        <f>$AF$14</f>
        <v>3.6600000000000001E-2</v>
      </c>
      <c r="AG70" s="984">
        <f>$AG$14</f>
        <v>0.05</v>
      </c>
      <c r="AH70" s="982">
        <f t="shared" si="11"/>
        <v>0</v>
      </c>
      <c r="AJ70" s="980">
        <f t="shared" si="3"/>
        <v>0</v>
      </c>
      <c r="AK70" s="984">
        <f>$AK$14</f>
        <v>7.0099999999999996E-2</v>
      </c>
      <c r="AL70" s="984">
        <f>$AL$14</f>
        <v>3.6600000000000001E-2</v>
      </c>
      <c r="AM70" s="984">
        <f>$AM$14</f>
        <v>0.05</v>
      </c>
      <c r="AN70" s="982">
        <f t="shared" si="4"/>
        <v>0</v>
      </c>
    </row>
    <row r="71" spans="2:40" ht="15" hidden="1" thickBot="1" x14ac:dyDescent="0.25">
      <c r="B71" s="1447"/>
      <c r="C71" s="1002">
        <f t="shared" si="27"/>
        <v>0</v>
      </c>
      <c r="D71" s="1450"/>
      <c r="E71" s="1408"/>
      <c r="F71" s="1408"/>
      <c r="G71" s="990"/>
      <c r="H71" s="983">
        <v>2026</v>
      </c>
      <c r="I71" s="972"/>
      <c r="J71" s="803">
        <f t="shared" si="6"/>
        <v>0</v>
      </c>
      <c r="K71" s="804"/>
      <c r="L71" s="803">
        <f t="shared" si="7"/>
        <v>0</v>
      </c>
      <c r="M71" s="804"/>
      <c r="N71" s="803">
        <f t="shared" si="1"/>
        <v>0</v>
      </c>
      <c r="O71" s="804"/>
      <c r="P71" s="803">
        <f t="shared" si="26"/>
        <v>0</v>
      </c>
      <c r="Q71" s="760"/>
      <c r="R71" s="980">
        <f>SUMIFS('E8.a. KKAuf_SAV'!$X$6:$X$2005,'E8.a. KKAuf_SAV'!$B$6:$B$2005,$C71,'E8.a. KKAuf_SAV'!$D$6:$D$2005,$H71)</f>
        <v>0</v>
      </c>
      <c r="S71" s="980">
        <f>SUMIFS('E8.b. KKAuf_WAV'!$N$6:$N$405,'E8.b. KKAuf_WAV'!$B$6:$B$405,$C71,'E8.b. KKAuf_WAV'!$E$6:$E$405,H71)-SUMIFS('E8.b. KKAuf_WAV'!$N$6:$N$405,'E8.b. KKAuf_WAV'!$B$6:$B$405,$C71,'E8.b. KKAuf_WAV'!$C$6:$C$405,"Geschäfts- oder Firmenwert",'E8.b. KKAuf_WAV'!$D$6:$D$405,H71)</f>
        <v>0</v>
      </c>
      <c r="T71" s="974"/>
      <c r="U71" s="980">
        <f>SUMIFS('E8.a. KKAuf_SAV'!$W$6:$W$2005,'E8.a. KKAuf_SAV'!$B$6:$B$2005,$C71,'E8.a. KKAuf_SAV'!$D$6:$D$2005,H71)</f>
        <v>0</v>
      </c>
      <c r="V71" s="980">
        <f>SUMIFS('E8.b. KKAuf_WAV'!$M$6:$M$405,'E8.b. KKAuf_WAV'!$B$6:$B$405,$C71,'E8.b. KKAuf_WAV'!$E$6:$E$405,$H71,'E8.b. KKAuf_WAV'!$C$6:$C$405,"&lt;&gt;"&amp;"geleistete Anzahlungen auf immaterielle Vermögensgegenstände",'E8.b. KKAuf_WAV'!$C$6:$C$405,"&lt;&gt;"&amp;"geleistete Anzahlungen und Anlagen im Bau des Sachanlagevermögens",'E8.b. KKAuf_WAV'!$C$6:$C$405,"&lt;&gt;"&amp;"Geschäfts- oder Firmenwert")</f>
        <v>0</v>
      </c>
      <c r="W71" s="980">
        <f>SUMIFS('E8.b. KKAuf_WAV'!$M$6:$M$405,'E8.b. KKAuf_WAV'!$B$6:$B$405,$C71,'E8.b. KKAuf_WAV'!$E$6:$E$405,H71,'E8.b. KKAuf_WAV'!$C$6:$C$405,"geleistete Anzahlungen und Anlagen im Bau des Sachanlagevermögens")+ SUMIFS('E8.b. KKAuf_WAV'!$M$6:$M$405,'E8.b. KKAuf_WAV'!$B$6:$B$405,$C71,'E8.b. KKAuf_WAV'!$E$6:$E$405,H71,'E8.b. KKAuf_WAV'!$C$6:$C$405,"geleistete Anzahlungen auf immaterielle Vermögensgegenstände")</f>
        <v>0</v>
      </c>
      <c r="X71" s="980">
        <f>SUMIFS('E8.c. KKAuf_BKZ_NAB_IZ'!$K$6:$K$405,'E8.c. KKAuf_BKZ_NAB_IZ'!$B$6:$B$405,$C71,'E8.c. KKAuf_BKZ_NAB_IZ'!$C$6:$C$405,$H71)</f>
        <v>0</v>
      </c>
      <c r="Y71" s="980">
        <f>SUMIFS('E8.a. KKAuf_SAV'!$Y$6:$Y$2005,'E8.a. KKAuf_SAV'!$B$6:$B$2005,$C71,'E8.a. KKAuf_SAV'!$D$6:$D$2005,$H71)</f>
        <v>0</v>
      </c>
      <c r="Z71" s="980">
        <f>SUMIFS('E8.b. KKAuf_WAV'!$O$6:$O$405,'E8.b. KKAuf_WAV'!$B$6:$B$405,$C71,'E8.b. KKAuf_WAV'!$E$6:$E$405,$H71,'E8.b. KKAuf_WAV'!$C$6:$C$405,"&lt;&gt;"&amp;"geleistete Anzahlungen auf immaterielle Vermögensgegenstände",'E8.b. KKAuf_WAV'!$C$6:$C$405,"&lt;&gt;"&amp;"geleistete Anzahlungen und Anlagen im Bau des Sachanlagevermögens",'E8.b. KKAuf_WAV'!$C$6:$C$405,"&lt;&gt;"&amp;"Geschäfts- oder Firmenwert")</f>
        <v>0</v>
      </c>
      <c r="AA71" s="980">
        <f>SUMIFS('E8.b. KKAuf_WAV'!$O$6:$O$405,'E8.b. KKAuf_WAV'!$B$6:$B$405,$C71,'E8.b. KKAuf_WAV'!$E$6:$E$405,H71,'E8.b. KKAuf_WAV'!$C$6:$C$405,"geleistete Anzahlungen und Anlagen im Bau des Sachanlagevermögens")+ SUMIFS('E8.b. KKAuf_WAV'!$O$6:$O$405,'E8.b. KKAuf_WAV'!$B$6:$B$405,$C71,'E8.b. KKAuf_WAV'!$E$6:$E$405,H71,'E8.b. KKAuf_WAV'!$C$6:$C$405,"geleistete Anzahlungen auf immaterielle Vermögensgegenstände")</f>
        <v>0</v>
      </c>
      <c r="AB71" s="980">
        <f>SUMIFS('E8.c. KKAuf_BKZ_NAB_IZ'!$L$6:$L$405,'E8.c. KKAuf_BKZ_NAB_IZ'!$B$6:$B$405,$C71,'E8.c. KKAuf_BKZ_NAB_IZ'!$C$6:$C$405,$H71)</f>
        <v>0</v>
      </c>
      <c r="AC71" s="974"/>
      <c r="AD71" s="980">
        <f t="shared" si="8"/>
        <v>0</v>
      </c>
      <c r="AE71" s="984">
        <f>$AE$15</f>
        <v>0</v>
      </c>
      <c r="AF71" s="984">
        <f>$AF$15</f>
        <v>0</v>
      </c>
      <c r="AG71" s="984">
        <f>$AG$15</f>
        <v>0</v>
      </c>
      <c r="AH71" s="982">
        <f t="shared" si="11"/>
        <v>0</v>
      </c>
      <c r="AJ71" s="980">
        <f t="shared" si="3"/>
        <v>0</v>
      </c>
      <c r="AK71" s="984">
        <f>$AK$15</f>
        <v>0</v>
      </c>
      <c r="AL71" s="984">
        <f>$AL$15</f>
        <v>0</v>
      </c>
      <c r="AM71" s="984">
        <f>$AM$15</f>
        <v>0</v>
      </c>
      <c r="AN71" s="982">
        <f t="shared" si="4"/>
        <v>0</v>
      </c>
    </row>
    <row r="72" spans="2:40" ht="15" hidden="1" thickBot="1" x14ac:dyDescent="0.25">
      <c r="B72" s="1447"/>
      <c r="C72" s="1002">
        <f t="shared" si="27"/>
        <v>0</v>
      </c>
      <c r="D72" s="1450"/>
      <c r="E72" s="1408"/>
      <c r="F72" s="1408"/>
      <c r="G72" s="990"/>
      <c r="H72" s="983">
        <v>2027</v>
      </c>
      <c r="I72" s="972"/>
      <c r="J72" s="803">
        <f t="shared" si="6"/>
        <v>0</v>
      </c>
      <c r="K72" s="804"/>
      <c r="L72" s="803">
        <f t="shared" si="7"/>
        <v>0</v>
      </c>
      <c r="M72" s="804"/>
      <c r="N72" s="803">
        <f t="shared" si="1"/>
        <v>0</v>
      </c>
      <c r="O72" s="804"/>
      <c r="P72" s="803">
        <f t="shared" si="26"/>
        <v>0</v>
      </c>
      <c r="Q72" s="760"/>
      <c r="R72" s="980">
        <f>SUMIFS('E8.a. KKAuf_SAV'!$X$6:$X$2005,'E8.a. KKAuf_SAV'!$B$6:$B$2005,$C72,'E8.a. KKAuf_SAV'!$D$6:$D$2005,$H72)</f>
        <v>0</v>
      </c>
      <c r="S72" s="980">
        <f>SUMIFS('E8.b. KKAuf_WAV'!$N$6:$N$405,'E8.b. KKAuf_WAV'!$B$6:$B$405,$C72,'E8.b. KKAuf_WAV'!$E$6:$E$405,H72)-SUMIFS('E8.b. KKAuf_WAV'!$N$6:$N$405,'E8.b. KKAuf_WAV'!$B$6:$B$405,$C72,'E8.b. KKAuf_WAV'!$C$6:$C$405,"Geschäfts- oder Firmenwert",'E8.b. KKAuf_WAV'!$D$6:$D$405,H72)</f>
        <v>0</v>
      </c>
      <c r="T72" s="974"/>
      <c r="U72" s="980">
        <f>SUMIFS('E8.a. KKAuf_SAV'!$W$6:$W$2005,'E8.a. KKAuf_SAV'!$B$6:$B$2005,$C72,'E8.a. KKAuf_SAV'!$D$6:$D$2005,H72)</f>
        <v>0</v>
      </c>
      <c r="V72" s="980">
        <f>SUMIFS('E8.b. KKAuf_WAV'!$M$6:$M$405,'E8.b. KKAuf_WAV'!$B$6:$B$405,$C72,'E8.b. KKAuf_WAV'!$E$6:$E$405,$H72,'E8.b. KKAuf_WAV'!$C$6:$C$405,"&lt;&gt;"&amp;"geleistete Anzahlungen auf immaterielle Vermögensgegenstände",'E8.b. KKAuf_WAV'!$C$6:$C$405,"&lt;&gt;"&amp;"geleistete Anzahlungen und Anlagen im Bau des Sachanlagevermögens",'E8.b. KKAuf_WAV'!$C$6:$C$405,"&lt;&gt;"&amp;"Geschäfts- oder Firmenwert")</f>
        <v>0</v>
      </c>
      <c r="W72" s="980">
        <f>SUMIFS('E8.b. KKAuf_WAV'!$M$6:$M$405,'E8.b. KKAuf_WAV'!$B$6:$B$405,$C72,'E8.b. KKAuf_WAV'!$E$6:$E$405,H72,'E8.b. KKAuf_WAV'!$C$6:$C$405,"geleistete Anzahlungen und Anlagen im Bau des Sachanlagevermögens")+ SUMIFS('E8.b. KKAuf_WAV'!$M$6:$M$405,'E8.b. KKAuf_WAV'!$B$6:$B$405,$C72,'E8.b. KKAuf_WAV'!$E$6:$E$405,H72,'E8.b. KKAuf_WAV'!$C$6:$C$405,"geleistete Anzahlungen auf immaterielle Vermögensgegenstände")</f>
        <v>0</v>
      </c>
      <c r="X72" s="980">
        <f>SUMIFS('E8.c. KKAuf_BKZ_NAB_IZ'!$K$6:$K$405,'E8.c. KKAuf_BKZ_NAB_IZ'!$B$6:$B$405,$C72,'E8.c. KKAuf_BKZ_NAB_IZ'!$C$6:$C$405,$H72)</f>
        <v>0</v>
      </c>
      <c r="Y72" s="980">
        <f>SUMIFS('E8.a. KKAuf_SAV'!$Y$6:$Y$2005,'E8.a. KKAuf_SAV'!$B$6:$B$2005,$C72,'E8.a. KKAuf_SAV'!$D$6:$D$2005,$H72)</f>
        <v>0</v>
      </c>
      <c r="Z72" s="980">
        <f>SUMIFS('E8.b. KKAuf_WAV'!$O$6:$O$405,'E8.b. KKAuf_WAV'!$B$6:$B$405,$C72,'E8.b. KKAuf_WAV'!$E$6:$E$405,$H72,'E8.b. KKAuf_WAV'!$C$6:$C$405,"&lt;&gt;"&amp;"geleistete Anzahlungen auf immaterielle Vermögensgegenstände",'E8.b. KKAuf_WAV'!$C$6:$C$405,"&lt;&gt;"&amp;"geleistete Anzahlungen und Anlagen im Bau des Sachanlagevermögens",'E8.b. KKAuf_WAV'!$C$6:$C$405,"&lt;&gt;"&amp;"Geschäfts- oder Firmenwert")</f>
        <v>0</v>
      </c>
      <c r="AA72" s="980">
        <f>SUMIFS('E8.b. KKAuf_WAV'!$O$6:$O$405,'E8.b. KKAuf_WAV'!$B$6:$B$405,$C72,'E8.b. KKAuf_WAV'!$E$6:$E$405,H72,'E8.b. KKAuf_WAV'!$C$6:$C$405,"geleistete Anzahlungen und Anlagen im Bau des Sachanlagevermögens")+ SUMIFS('E8.b. KKAuf_WAV'!$O$6:$O$405,'E8.b. KKAuf_WAV'!$B$6:$B$405,$C72,'E8.b. KKAuf_WAV'!$E$6:$E$405,H72,'E8.b. KKAuf_WAV'!$C$6:$C$405,"geleistete Anzahlungen auf immaterielle Vermögensgegenstände")</f>
        <v>0</v>
      </c>
      <c r="AB72" s="980">
        <f>SUMIFS('E8.c. KKAuf_BKZ_NAB_IZ'!$L$6:$L$405,'E8.c. KKAuf_BKZ_NAB_IZ'!$B$6:$B$405,$C72,'E8.c. KKAuf_BKZ_NAB_IZ'!$C$6:$C$405,$H72)</f>
        <v>0</v>
      </c>
      <c r="AC72" s="974"/>
      <c r="AD72" s="980">
        <f t="shared" si="8"/>
        <v>0</v>
      </c>
      <c r="AE72" s="984">
        <f>$AE$16</f>
        <v>0</v>
      </c>
      <c r="AF72" s="984">
        <f>$AF$16</f>
        <v>0</v>
      </c>
      <c r="AG72" s="984">
        <f>$AG$16</f>
        <v>0</v>
      </c>
      <c r="AH72" s="982">
        <f t="shared" si="11"/>
        <v>0</v>
      </c>
      <c r="AJ72" s="980">
        <f t="shared" si="3"/>
        <v>0</v>
      </c>
      <c r="AK72" s="984">
        <f>$AK$16</f>
        <v>0</v>
      </c>
      <c r="AL72" s="984">
        <f>$AL$16</f>
        <v>0</v>
      </c>
      <c r="AM72" s="984">
        <f>$AM$16</f>
        <v>0</v>
      </c>
      <c r="AN72" s="982">
        <f t="shared" si="4"/>
        <v>0</v>
      </c>
    </row>
    <row r="73" spans="2:40" ht="15" hidden="1" thickBot="1" x14ac:dyDescent="0.25">
      <c r="B73" s="1448"/>
      <c r="C73" s="1003">
        <f t="shared" si="27"/>
        <v>0</v>
      </c>
      <c r="D73" s="1451"/>
      <c r="E73" s="1409"/>
      <c r="F73" s="1409"/>
      <c r="G73" s="970"/>
      <c r="H73" s="986">
        <v>2028</v>
      </c>
      <c r="I73" s="972"/>
      <c r="J73" s="815">
        <f t="shared" si="6"/>
        <v>0</v>
      </c>
      <c r="K73" s="804"/>
      <c r="L73" s="814">
        <f t="shared" si="7"/>
        <v>0</v>
      </c>
      <c r="M73" s="804"/>
      <c r="N73" s="814">
        <f t="shared" si="1"/>
        <v>0</v>
      </c>
      <c r="O73" s="804"/>
      <c r="P73" s="814">
        <f t="shared" si="26"/>
        <v>0</v>
      </c>
      <c r="Q73" s="760"/>
      <c r="R73" s="987">
        <f>SUMIFS('E8.a. KKAuf_SAV'!$X$6:$X$2005,'E8.a. KKAuf_SAV'!$B$6:$B$2005,$C73,'E8.a. KKAuf_SAV'!$D$6:$D$2005,$H73)</f>
        <v>0</v>
      </c>
      <c r="S73" s="987">
        <f>SUMIFS('E8.b. KKAuf_WAV'!$N$6:$N$405,'E8.b. KKAuf_WAV'!$B$6:$B$405,$C73,'E8.b. KKAuf_WAV'!$E$6:$E$405,H73)-SUMIFS('E8.b. KKAuf_WAV'!$N$6:$N$405,'E8.b. KKAuf_WAV'!$B$6:$B$405,$C73,'E8.b. KKAuf_WAV'!$C$6:$C$405,"Geschäfts- oder Firmenwert",'E8.b. KKAuf_WAV'!$D$6:$D$405,H73)</f>
        <v>0</v>
      </c>
      <c r="T73" s="974"/>
      <c r="U73" s="987">
        <f>SUMIFS('E8.a. KKAuf_SAV'!$W$6:$W$2005,'E8.a. KKAuf_SAV'!$B$6:$B$2005,$C73,'E8.a. KKAuf_SAV'!$D$6:$D$2005,H73)</f>
        <v>0</v>
      </c>
      <c r="V73" s="987">
        <f>SUMIFS('E8.b. KKAuf_WAV'!$M$6:$M$405,'E8.b. KKAuf_WAV'!$B$6:$B$405,$C73,'E8.b. KKAuf_WAV'!$E$6:$E$405,$H73,'E8.b. KKAuf_WAV'!$C$6:$C$405,"&lt;&gt;"&amp;"geleistete Anzahlungen auf immaterielle Vermögensgegenstände",'E8.b. KKAuf_WAV'!$C$6:$C$405,"&lt;&gt;"&amp;"geleistete Anzahlungen und Anlagen im Bau des Sachanlagevermögens",'E8.b. KKAuf_WAV'!$C$6:$C$405,"&lt;&gt;"&amp;"Geschäfts- oder Firmenwert")</f>
        <v>0</v>
      </c>
      <c r="W73" s="987">
        <f>SUMIFS('E8.b. KKAuf_WAV'!$M$6:$M$405,'E8.b. KKAuf_WAV'!$B$6:$B$405,$C73,'E8.b. KKAuf_WAV'!$E$6:$E$405,H73,'E8.b. KKAuf_WAV'!$C$6:$C$405,"geleistete Anzahlungen und Anlagen im Bau des Sachanlagevermögens")+ SUMIFS('E8.b. KKAuf_WAV'!$M$6:$M$405,'E8.b. KKAuf_WAV'!$B$6:$B$405,$C73,'E8.b. KKAuf_WAV'!$E$6:$E$405,H73,'E8.b. KKAuf_WAV'!$C$6:$C$405,"geleistete Anzahlungen auf immaterielle Vermögensgegenstände")</f>
        <v>0</v>
      </c>
      <c r="X73" s="987">
        <f>SUMIFS('E8.c. KKAuf_BKZ_NAB_IZ'!$K$6:$K$405,'E8.c. KKAuf_BKZ_NAB_IZ'!$B$6:$B$405,$C73,'E8.c. KKAuf_BKZ_NAB_IZ'!$C$6:$C$405,$H73)</f>
        <v>0</v>
      </c>
      <c r="Y73" s="987">
        <f>SUMIFS('E8.a. KKAuf_SAV'!$Y$6:$Y$2005,'E8.a. KKAuf_SAV'!$B$6:$B$2005,$C73,'E8.a. KKAuf_SAV'!$D$6:$D$2005,$H73)</f>
        <v>0</v>
      </c>
      <c r="Z73" s="987">
        <f>SUMIFS('E8.b. KKAuf_WAV'!$O$6:$O$405,'E8.b. KKAuf_WAV'!$B$6:$B$405,$C73,'E8.b. KKAuf_WAV'!$E$6:$E$405,$H73,'E8.b. KKAuf_WAV'!$C$6:$C$405,"&lt;&gt;"&amp;"geleistete Anzahlungen auf immaterielle Vermögensgegenstände",'E8.b. KKAuf_WAV'!$C$6:$C$405,"&lt;&gt;"&amp;"geleistete Anzahlungen und Anlagen im Bau des Sachanlagevermögens",'E8.b. KKAuf_WAV'!$C$6:$C$405,"&lt;&gt;"&amp;"Geschäfts- oder Firmenwert")</f>
        <v>0</v>
      </c>
      <c r="AA73" s="987">
        <f>SUMIFS('E8.b. KKAuf_WAV'!$O$6:$O$405,'E8.b. KKAuf_WAV'!$B$6:$B$405,$C73,'E8.b. KKAuf_WAV'!$E$6:$E$405,H73,'E8.b. KKAuf_WAV'!$C$6:$C$405,"geleistete Anzahlungen und Anlagen im Bau des Sachanlagevermögens")+ SUMIFS('E8.b. KKAuf_WAV'!$O$6:$O$405,'E8.b. KKAuf_WAV'!$B$6:$B$405,$C73,'E8.b. KKAuf_WAV'!$E$6:$E$405,H73,'E8.b. KKAuf_WAV'!$C$6:$C$405,"geleistete Anzahlungen auf immaterielle Vermögensgegenstände")</f>
        <v>0</v>
      </c>
      <c r="AB73" s="987">
        <f>SUMIFS('E8.c. KKAuf_BKZ_NAB_IZ'!$L$6:$L$405,'E8.c. KKAuf_BKZ_NAB_IZ'!$B$6:$B$405,$C73,'E8.c. KKAuf_BKZ_NAB_IZ'!$C$6:$C$405,$H73)</f>
        <v>0</v>
      </c>
      <c r="AC73" s="974"/>
      <c r="AD73" s="987">
        <f t="shared" si="8"/>
        <v>0</v>
      </c>
      <c r="AE73" s="988">
        <f>$AE$17</f>
        <v>0</v>
      </c>
      <c r="AF73" s="988">
        <f>$AF$17</f>
        <v>0</v>
      </c>
      <c r="AG73" s="988">
        <f>$AG$17</f>
        <v>0</v>
      </c>
      <c r="AH73" s="989">
        <f t="shared" si="11"/>
        <v>0</v>
      </c>
      <c r="AJ73" s="987">
        <f t="shared" si="3"/>
        <v>0</v>
      </c>
      <c r="AK73" s="988">
        <f>$AK$17</f>
        <v>0</v>
      </c>
      <c r="AL73" s="988">
        <f>$AL$17</f>
        <v>0</v>
      </c>
      <c r="AM73" s="988">
        <f>$AM$17</f>
        <v>0</v>
      </c>
      <c r="AN73" s="989">
        <f t="shared" si="4"/>
        <v>0</v>
      </c>
    </row>
    <row r="74" spans="2:40" ht="14.25" customHeight="1" x14ac:dyDescent="0.2">
      <c r="B74" s="1446"/>
      <c r="C74" s="1001">
        <f>B$74</f>
        <v>0</v>
      </c>
      <c r="D74" s="1449"/>
      <c r="E74" s="1407"/>
      <c r="F74" s="1410"/>
      <c r="G74" s="990"/>
      <c r="H74" s="991">
        <v>2022</v>
      </c>
      <c r="I74" s="972"/>
      <c r="J74" s="813">
        <f t="shared" si="6"/>
        <v>0</v>
      </c>
      <c r="K74" s="804"/>
      <c r="L74" s="813">
        <f t="shared" si="7"/>
        <v>0</v>
      </c>
      <c r="M74" s="804"/>
      <c r="N74" s="813">
        <f t="shared" si="1"/>
        <v>0</v>
      </c>
      <c r="O74" s="804"/>
      <c r="P74" s="813">
        <f t="shared" ref="P74:P80" si="28">IFERROR((AJ74*AK74+AD74*AE74)*0.4*0.035*$F$74,0)</f>
        <v>0</v>
      </c>
      <c r="Q74" s="760"/>
      <c r="R74" s="992">
        <f>SUMIFS('E8.a. KKAuf_SAV'!$X$6:$X$2005,'E8.a. KKAuf_SAV'!$B$6:$B$2005,$C74,'E8.a. KKAuf_SAV'!$D$6:$D$2005,$H74)</f>
        <v>0</v>
      </c>
      <c r="S74" s="992">
        <f>SUMIFS('E8.b. KKAuf_WAV'!$N$6:$N$405,'E8.b. KKAuf_WAV'!$B$6:$B$405,$C74,'E8.b. KKAuf_WAV'!$E$6:$E$405,H74)-SUMIFS('E8.b. KKAuf_WAV'!$N$6:$N$405,'E8.b. KKAuf_WAV'!$B$6:$B$405,$C74,'E8.b. KKAuf_WAV'!$C$6:$C$405,"Geschäfts- oder Firmenwert",'E8.b. KKAuf_WAV'!$D$6:$D$405,H74)</f>
        <v>0</v>
      </c>
      <c r="T74" s="974"/>
      <c r="U74" s="992">
        <f>SUMIFS('E8.a. KKAuf_SAV'!$W$6:$W$2005,'E8.a. KKAuf_SAV'!$B$6:$B$2005,$C74,'E8.a. KKAuf_SAV'!$D$6:$D$2005,H74)</f>
        <v>0</v>
      </c>
      <c r="V74" s="992">
        <f>SUMIFS('E8.b. KKAuf_WAV'!$M$6:$M$405,'E8.b. KKAuf_WAV'!$B$6:$B$405,$C74,'E8.b. KKAuf_WAV'!$E$6:$E$405,$H74,'E8.b. KKAuf_WAV'!$C$6:$C$405,"&lt;&gt;"&amp;"geleistete Anzahlungen auf immaterielle Vermögensgegenstände",'E8.b. KKAuf_WAV'!$C$6:$C$405,"&lt;&gt;"&amp;"geleistete Anzahlungen und Anlagen im Bau des Sachanlagevermögens",'E8.b. KKAuf_WAV'!$C$6:$C$405,"&lt;&gt;"&amp;"Geschäfts- oder Firmenwert")</f>
        <v>0</v>
      </c>
      <c r="W74" s="992">
        <f>SUMIFS('E8.b. KKAuf_WAV'!$M$6:$M$405,'E8.b. KKAuf_WAV'!$B$6:$B$405,$C74,'E8.b. KKAuf_WAV'!$E$6:$E$405,Listen!$AA$3,'E8.b. KKAuf_WAV'!$C$6:$C$405,"geleistete Anzahlungen und Anlagen im Bau des Sachanlagevermögens")+ SUMIFS('E8.b. KKAuf_WAV'!$M$6:$M$405,'E8.b. KKAuf_WAV'!$B$6:$B$405,$C74,'E8.b. KKAuf_WAV'!$E$6:$E$405,Listen!$AA$3,'E8.b. KKAuf_WAV'!$C$6:$C$405,"geleistete Anzahlungen auf immaterielle Vermögensgegenstände")</f>
        <v>0</v>
      </c>
      <c r="X74" s="992">
        <f>SUMIFS('E8.c. KKAuf_BKZ_NAB_IZ'!$K$6:$K$405,'E8.c. KKAuf_BKZ_NAB_IZ'!$B$6:$B$405,$C74,'E8.c. KKAuf_BKZ_NAB_IZ'!$C$6:$C$405,$H74)</f>
        <v>0</v>
      </c>
      <c r="Y74" s="992">
        <f>SUMIFS('E8.a. KKAuf_SAV'!$Y$6:$Y$2005,'E8.a. KKAuf_SAV'!$B$6:$B$2005,$C74,'E8.a. KKAuf_SAV'!$D$6:$D$2005,$H74)</f>
        <v>0</v>
      </c>
      <c r="Z74" s="992">
        <f>SUMIFS('E8.b. KKAuf_WAV'!$O$6:$O$405,'E8.b. KKAuf_WAV'!$B$6:$B$405,$C74,'E8.b. KKAuf_WAV'!$E$6:$E$405,$H74,'E8.b. KKAuf_WAV'!$C$6:$C$405,"&lt;&gt;"&amp;"geleistete Anzahlungen auf immaterielle Vermögensgegenstände",'E8.b. KKAuf_WAV'!$C$6:$C$405,"&lt;&gt;"&amp;"geleistete Anzahlungen und Anlagen im Bau des Sachanlagevermögens",'E8.b. KKAuf_WAV'!$C$6:$C$405,"&lt;&gt;"&amp;"Geschäfts- oder Firmenwert")</f>
        <v>0</v>
      </c>
      <c r="AA74" s="992">
        <f>SUMIFS('E8.b. KKAuf_WAV'!$O$6:$O$405,'E8.b. KKAuf_WAV'!$B$6:$B$405,$C74,'E8.b. KKAuf_WAV'!$E$6:$E$405,Listen!$AA$3,'E8.b. KKAuf_WAV'!$C$6:$C$405,"geleistete Anzahlungen und Anlagen im Bau des Sachanlagevermögens")+ SUMIFS('E8.b. KKAuf_WAV'!$O$6:$O$405,'E8.b. KKAuf_WAV'!$B$6:$B$405,$C74,'E8.b. KKAuf_WAV'!$E$6:$E$405,Listen!$AA$3,'E8.b. KKAuf_WAV'!$C$6:$C$405,"geleistete Anzahlungen auf immaterielle Vermögensgegenstände")</f>
        <v>0</v>
      </c>
      <c r="AB74" s="992">
        <f>SUMIFS('E8.c. KKAuf_BKZ_NAB_IZ'!$L$6:$L$405,'E8.c. KKAuf_BKZ_NAB_IZ'!$B$6:$B$405,$C74,'E8.c. KKAuf_BKZ_NAB_IZ'!$C$6:$C$405,$H74)</f>
        <v>0</v>
      </c>
      <c r="AC74" s="974"/>
      <c r="AD74" s="993">
        <f t="shared" si="8"/>
        <v>0</v>
      </c>
      <c r="AE74" s="993">
        <f>$AE$11</f>
        <v>5.0700000000000002E-2</v>
      </c>
      <c r="AF74" s="993">
        <f>$AF$11</f>
        <v>1.7100000000000001E-2</v>
      </c>
      <c r="AG74" s="993">
        <f>$AG$11</f>
        <v>3.0499999999999999E-2</v>
      </c>
      <c r="AH74" s="994">
        <f t="shared" si="11"/>
        <v>0</v>
      </c>
      <c r="AJ74" s="993">
        <f t="shared" si="3"/>
        <v>0</v>
      </c>
      <c r="AK74" s="993">
        <f>$AK$11</f>
        <v>5.0700000000000002E-2</v>
      </c>
      <c r="AL74" s="993">
        <f>$AL$11</f>
        <v>1.7100000000000001E-2</v>
      </c>
      <c r="AM74" s="993">
        <f>$AM$11</f>
        <v>3.0499999999999999E-2</v>
      </c>
      <c r="AN74" s="994">
        <f t="shared" si="4"/>
        <v>0</v>
      </c>
    </row>
    <row r="75" spans="2:40" x14ac:dyDescent="0.2">
      <c r="B75" s="1447"/>
      <c r="C75" s="1002">
        <f t="shared" ref="C75:C80" si="29">B$74</f>
        <v>0</v>
      </c>
      <c r="D75" s="1450"/>
      <c r="E75" s="1408"/>
      <c r="F75" s="1408"/>
      <c r="G75" s="990"/>
      <c r="H75" s="983">
        <v>2023</v>
      </c>
      <c r="I75" s="972"/>
      <c r="J75" s="803">
        <f t="shared" si="6"/>
        <v>0</v>
      </c>
      <c r="K75" s="804"/>
      <c r="L75" s="803">
        <f t="shared" si="7"/>
        <v>0</v>
      </c>
      <c r="M75" s="804"/>
      <c r="N75" s="803">
        <f t="shared" ref="N75:N138" si="30">AN75+AH75</f>
        <v>0</v>
      </c>
      <c r="O75" s="804"/>
      <c r="P75" s="803">
        <f t="shared" si="28"/>
        <v>0</v>
      </c>
      <c r="Q75" s="760"/>
      <c r="R75" s="980">
        <f>SUMIFS('E8.a. KKAuf_SAV'!$X$6:$X$2005,'E8.a. KKAuf_SAV'!$B$6:$B$2005,$C75,'E8.a. KKAuf_SAV'!$D$6:$D$2005,$H75)</f>
        <v>0</v>
      </c>
      <c r="S75" s="980">
        <f>SUMIFS('E8.b. KKAuf_WAV'!$N$6:$N$405,'E8.b. KKAuf_WAV'!$B$6:$B$405,$C75,'E8.b. KKAuf_WAV'!$E$6:$E$405,H75)-SUMIFS('E8.b. KKAuf_WAV'!$N$6:$N$405,'E8.b. KKAuf_WAV'!$B$6:$B$405,$C75,'E8.b. KKAuf_WAV'!$C$6:$C$405,"Geschäfts- oder Firmenwert",'E8.b. KKAuf_WAV'!$D$6:$D$405,H75)</f>
        <v>0</v>
      </c>
      <c r="T75" s="974"/>
      <c r="U75" s="980">
        <f>SUMIFS('E8.a. KKAuf_SAV'!$W$6:$W$2005,'E8.a. KKAuf_SAV'!$B$6:$B$2005,$C75,'E8.a. KKAuf_SAV'!$D$6:$D$2005,H75)</f>
        <v>0</v>
      </c>
      <c r="V75" s="980">
        <f>SUMIFS('E8.b. KKAuf_WAV'!$M$6:$M$405,'E8.b. KKAuf_WAV'!$B$6:$B$405,$C75,'E8.b. KKAuf_WAV'!$E$6:$E$405,$H75,'E8.b. KKAuf_WAV'!$C$6:$C$405,"&lt;&gt;"&amp;"geleistete Anzahlungen auf immaterielle Vermögensgegenstände",'E8.b. KKAuf_WAV'!$C$6:$C$405,"&lt;&gt;"&amp;"geleistete Anzahlungen und Anlagen im Bau des Sachanlagevermögens",'E8.b. KKAuf_WAV'!$C$6:$C$405,"&lt;&gt;"&amp;"Geschäfts- oder Firmenwert")</f>
        <v>0</v>
      </c>
      <c r="W75" s="980"/>
      <c r="X75" s="980">
        <f>SUMIFS('E8.c. KKAuf_BKZ_NAB_IZ'!$K$6:$K$405,'E8.c. KKAuf_BKZ_NAB_IZ'!$B$6:$B$405,$C75,'E8.c. KKAuf_BKZ_NAB_IZ'!$C$6:$C$405,$H75)</f>
        <v>0</v>
      </c>
      <c r="Y75" s="980">
        <f>SUMIFS('E8.a. KKAuf_SAV'!$Y$6:$Y$2005,'E8.a. KKAuf_SAV'!$B$6:$B$2005,$C75,'E8.a. KKAuf_SAV'!$D$6:$D$2005,$H75)</f>
        <v>0</v>
      </c>
      <c r="Z75" s="980">
        <f>SUMIFS('E8.b. KKAuf_WAV'!$O$6:$O$405,'E8.b. KKAuf_WAV'!$B$6:$B$405,$C75,'E8.b. KKAuf_WAV'!$E$6:$E$405,$H75,'E8.b. KKAuf_WAV'!$C$6:$C$405,"&lt;&gt;"&amp;"geleistete Anzahlungen auf immaterielle Vermögensgegenstände",'E8.b. KKAuf_WAV'!$C$6:$C$405,"&lt;&gt;"&amp;"geleistete Anzahlungen und Anlagen im Bau des Sachanlagevermögens",'E8.b. KKAuf_WAV'!$C$6:$C$405,"&lt;&gt;"&amp;"Geschäfts- oder Firmenwert")</f>
        <v>0</v>
      </c>
      <c r="AA75" s="980"/>
      <c r="AB75" s="980">
        <f>SUMIFS('E8.c. KKAuf_BKZ_NAB_IZ'!$L$6:$L$405,'E8.c. KKAuf_BKZ_NAB_IZ'!$B$6:$B$405,$C75,'E8.c. KKAuf_BKZ_NAB_IZ'!$C$6:$C$405,$H75)</f>
        <v>0</v>
      </c>
      <c r="AC75" s="974"/>
      <c r="AD75" s="980">
        <f t="shared" si="8"/>
        <v>0</v>
      </c>
      <c r="AE75" s="984">
        <f>$AE$12</f>
        <v>5.0700000000000002E-2</v>
      </c>
      <c r="AF75" s="984">
        <f>$AF$12</f>
        <v>1.7100000000000001E-2</v>
      </c>
      <c r="AG75" s="984">
        <f>$AG$12</f>
        <v>3.0499999999999999E-2</v>
      </c>
      <c r="AH75" s="982">
        <f t="shared" si="11"/>
        <v>0</v>
      </c>
      <c r="AJ75" s="980"/>
      <c r="AK75" s="984">
        <f>$AK$12</f>
        <v>5.0700000000000002E-2</v>
      </c>
      <c r="AL75" s="984">
        <f>$AL$12</f>
        <v>1.7100000000000001E-2</v>
      </c>
      <c r="AM75" s="984">
        <f>$AM$12</f>
        <v>3.0499999999999999E-2</v>
      </c>
      <c r="AN75" s="982">
        <f t="shared" ref="AN75:AN138" si="31">IFERROR($AJ75*AM75,0)</f>
        <v>0</v>
      </c>
    </row>
    <row r="76" spans="2:40" x14ac:dyDescent="0.2">
      <c r="B76" s="1447"/>
      <c r="C76" s="1002">
        <f t="shared" si="29"/>
        <v>0</v>
      </c>
      <c r="D76" s="1450"/>
      <c r="E76" s="1408"/>
      <c r="F76" s="1408"/>
      <c r="G76" s="990"/>
      <c r="H76" s="983">
        <v>2024</v>
      </c>
      <c r="I76" s="972"/>
      <c r="J76" s="803">
        <f t="shared" ref="J76:J139" si="32">SUM(L76:P76)</f>
        <v>0</v>
      </c>
      <c r="K76" s="804"/>
      <c r="L76" s="803">
        <f t="shared" ref="L76:L139" si="33">R76+S76</f>
        <v>0</v>
      </c>
      <c r="M76" s="804"/>
      <c r="N76" s="803">
        <f t="shared" si="30"/>
        <v>0</v>
      </c>
      <c r="O76" s="804"/>
      <c r="P76" s="803">
        <f t="shared" si="28"/>
        <v>0</v>
      </c>
      <c r="Q76" s="760"/>
      <c r="R76" s="980">
        <f>SUMIFS('E8.a. KKAuf_SAV'!$X$6:$X$2005,'E8.a. KKAuf_SAV'!$B$6:$B$2005,$C76,'E8.a. KKAuf_SAV'!$D$6:$D$2005,$H76)</f>
        <v>0</v>
      </c>
      <c r="S76" s="980">
        <f>SUMIFS('E8.b. KKAuf_WAV'!$N$6:$N$405,'E8.b. KKAuf_WAV'!$B$6:$B$405,$C76,'E8.b. KKAuf_WAV'!$E$6:$E$405,H76)-SUMIFS('E8.b. KKAuf_WAV'!$N$6:$N$405,'E8.b. KKAuf_WAV'!$B$6:$B$405,$C76,'E8.b. KKAuf_WAV'!$C$6:$C$405,"Geschäfts- oder Firmenwert",'E8.b. KKAuf_WAV'!$D$6:$D$405,H76)</f>
        <v>0</v>
      </c>
      <c r="T76" s="974"/>
      <c r="U76" s="980">
        <f>SUMIFS('E8.a. KKAuf_SAV'!$W$6:$W$2005,'E8.a. KKAuf_SAV'!$B$6:$B$2005,$C76,'E8.a. KKAuf_SAV'!$D$6:$D$2005,H76)</f>
        <v>0</v>
      </c>
      <c r="V76" s="980">
        <f>SUMIFS('E8.b. KKAuf_WAV'!$M$6:$M$405,'E8.b. KKAuf_WAV'!$B$6:$B$405,$C76,'E8.b. KKAuf_WAV'!$E$6:$E$405,$H76,'E8.b. KKAuf_WAV'!$C$6:$C$405,"&lt;&gt;"&amp;"geleistete Anzahlungen auf immaterielle Vermögensgegenstände",'E8.b. KKAuf_WAV'!$C$6:$C$405,"&lt;&gt;"&amp;"geleistete Anzahlungen und Anlagen im Bau des Sachanlagevermögens",'E8.b. KKAuf_WAV'!$C$6:$C$405,"&lt;&gt;"&amp;"Geschäfts- oder Firmenwert")</f>
        <v>0</v>
      </c>
      <c r="W76" s="980">
        <f>SUMIFS('E8.b. KKAuf_WAV'!$M$6:$M$405,'E8.b. KKAuf_WAV'!$B$6:$B$405,$C76,'E8.b. KKAuf_WAV'!$E$6:$E$405,H76,'E8.b. KKAuf_WAV'!$C$6:$C$405,"geleistete Anzahlungen und Anlagen im Bau des Sachanlagevermögens")+ SUMIFS('E8.b. KKAuf_WAV'!$M$6:$M$405,'E8.b. KKAuf_WAV'!$B$6:$B$405,$C76,'E8.b. KKAuf_WAV'!$E$6:$E$405,H76,'E8.b. KKAuf_WAV'!$C$6:$C$405,"geleistete Anzahlungen auf immaterielle Vermögensgegenstände")</f>
        <v>0</v>
      </c>
      <c r="X76" s="980">
        <f>SUMIFS('E8.c. KKAuf_BKZ_NAB_IZ'!$K$6:$K$405,'E8.c. KKAuf_BKZ_NAB_IZ'!$B$6:$B$405,$C76,'E8.c. KKAuf_BKZ_NAB_IZ'!$C$6:$C$405,$H76)</f>
        <v>0</v>
      </c>
      <c r="Y76" s="980">
        <f>SUMIFS('E8.a. KKAuf_SAV'!$Y$6:$Y$2005,'E8.a. KKAuf_SAV'!$B$6:$B$2005,$C76,'E8.a. KKAuf_SAV'!$D$6:$D$2005,$H76)</f>
        <v>0</v>
      </c>
      <c r="Z76" s="980">
        <f>SUMIFS('E8.b. KKAuf_WAV'!$O$6:$O$405,'E8.b. KKAuf_WAV'!$B$6:$B$405,$C76,'E8.b. KKAuf_WAV'!$E$6:$E$405,$H76,'E8.b. KKAuf_WAV'!$C$6:$C$405,"&lt;&gt;"&amp;"geleistete Anzahlungen auf immaterielle Vermögensgegenstände",'E8.b. KKAuf_WAV'!$C$6:$C$405,"&lt;&gt;"&amp;"geleistete Anzahlungen und Anlagen im Bau des Sachanlagevermögens",'E8.b. KKAuf_WAV'!$C$6:$C$405,"&lt;&gt;"&amp;"Geschäfts- oder Firmenwert")</f>
        <v>0</v>
      </c>
      <c r="AA76" s="980">
        <f>SUMIFS('E8.b. KKAuf_WAV'!$O$6:$O$405,'E8.b. KKAuf_WAV'!$B$6:$B$405,$C76,'E8.b. KKAuf_WAV'!$E$6:$E$405,H76,'E8.b. KKAuf_WAV'!$C$6:$C$405,"geleistete Anzahlungen und Anlagen im Bau des Sachanlagevermögens")+ SUMIFS('E8.b. KKAuf_WAV'!$O$6:$O$405,'E8.b. KKAuf_WAV'!$B$6:$B$405,$C76,'E8.b. KKAuf_WAV'!$E$6:$E$405,H76,'E8.b. KKAuf_WAV'!$C$6:$C$405,"geleistete Anzahlungen auf immaterielle Vermögensgegenstände")</f>
        <v>0</v>
      </c>
      <c r="AB76" s="980">
        <f>SUMIFS('E8.c. KKAuf_BKZ_NAB_IZ'!$L$6:$L$405,'E8.c. KKAuf_BKZ_NAB_IZ'!$B$6:$B$405,$C76,'E8.c. KKAuf_BKZ_NAB_IZ'!$C$6:$C$405,$H76)</f>
        <v>0</v>
      </c>
      <c r="AC76" s="974"/>
      <c r="AD76" s="980">
        <f t="shared" ref="AD76:AD139" si="34">AVERAGE(SUM(U76,V76,-X76),SUM(Y76,Z76,-AB76,))</f>
        <v>0</v>
      </c>
      <c r="AE76" s="984">
        <f>$AE$13</f>
        <v>6.93E-2</v>
      </c>
      <c r="AF76" s="984">
        <f>$AF$13</f>
        <v>3.8699999999999998E-2</v>
      </c>
      <c r="AG76" s="984">
        <f>$AG$13</f>
        <v>5.0900000000000001E-2</v>
      </c>
      <c r="AH76" s="982">
        <f t="shared" si="11"/>
        <v>0</v>
      </c>
      <c r="AJ76" s="980">
        <f t="shared" ref="AJ76:AJ137" si="35">AVERAGE(W76,AA76)</f>
        <v>0</v>
      </c>
      <c r="AK76" s="984">
        <f>$AK$13</f>
        <v>7.0099999999999996E-2</v>
      </c>
      <c r="AL76" s="984">
        <f>$AL$13</f>
        <v>3.6600000000000001E-2</v>
      </c>
      <c r="AM76" s="984">
        <f>$AM$13</f>
        <v>0.05</v>
      </c>
      <c r="AN76" s="982">
        <f t="shared" si="31"/>
        <v>0</v>
      </c>
    </row>
    <row r="77" spans="2:40" ht="15" thickBot="1" x14ac:dyDescent="0.25">
      <c r="B77" s="1447"/>
      <c r="C77" s="1002">
        <f t="shared" si="29"/>
        <v>0</v>
      </c>
      <c r="D77" s="1450"/>
      <c r="E77" s="1408"/>
      <c r="F77" s="1408"/>
      <c r="G77" s="990"/>
      <c r="H77" s="983">
        <v>2025</v>
      </c>
      <c r="I77" s="972"/>
      <c r="J77" s="803">
        <f t="shared" si="32"/>
        <v>0</v>
      </c>
      <c r="K77" s="804"/>
      <c r="L77" s="803">
        <f t="shared" si="33"/>
        <v>0</v>
      </c>
      <c r="M77" s="804"/>
      <c r="N77" s="803">
        <f t="shared" si="30"/>
        <v>0</v>
      </c>
      <c r="O77" s="804"/>
      <c r="P77" s="803">
        <f t="shared" si="28"/>
        <v>0</v>
      </c>
      <c r="Q77" s="760"/>
      <c r="R77" s="980">
        <f>SUMIFS('E8.a. KKAuf_SAV'!$X$6:$X$2005,'E8.a. KKAuf_SAV'!$B$6:$B$2005,$C77,'E8.a. KKAuf_SAV'!$D$6:$D$2005,$H77)</f>
        <v>0</v>
      </c>
      <c r="S77" s="980">
        <f>SUMIFS('E8.b. KKAuf_WAV'!$N$6:$N$405,'E8.b. KKAuf_WAV'!$B$6:$B$405,$C77,'E8.b. KKAuf_WAV'!$E$6:$E$405,H77)-SUMIFS('E8.b. KKAuf_WAV'!$N$6:$N$405,'E8.b. KKAuf_WAV'!$B$6:$B$405,$C77,'E8.b. KKAuf_WAV'!$C$6:$C$405,"Geschäfts- oder Firmenwert",'E8.b. KKAuf_WAV'!$D$6:$D$405,H77)</f>
        <v>0</v>
      </c>
      <c r="T77" s="974"/>
      <c r="U77" s="980">
        <f>SUMIFS('E8.a. KKAuf_SAV'!$W$6:$W$2005,'E8.a. KKAuf_SAV'!$B$6:$B$2005,$C77,'E8.a. KKAuf_SAV'!$D$6:$D$2005,H77)</f>
        <v>0</v>
      </c>
      <c r="V77" s="980">
        <f>SUMIFS('E8.b. KKAuf_WAV'!$M$6:$M$405,'E8.b. KKAuf_WAV'!$B$6:$B$405,$C77,'E8.b. KKAuf_WAV'!$E$6:$E$405,$H77,'E8.b. KKAuf_WAV'!$C$6:$C$405,"&lt;&gt;"&amp;"geleistete Anzahlungen auf immaterielle Vermögensgegenstände",'E8.b. KKAuf_WAV'!$C$6:$C$405,"&lt;&gt;"&amp;"geleistete Anzahlungen und Anlagen im Bau des Sachanlagevermögens",'E8.b. KKAuf_WAV'!$C$6:$C$405,"&lt;&gt;"&amp;"Geschäfts- oder Firmenwert")</f>
        <v>0</v>
      </c>
      <c r="W77" s="980">
        <f>SUMIFS('E8.b. KKAuf_WAV'!$M$6:$M$405,'E8.b. KKAuf_WAV'!$B$6:$B$405,$C77,'E8.b. KKAuf_WAV'!$E$6:$E$405,H77,'E8.b. KKAuf_WAV'!$C$6:$C$405,"geleistete Anzahlungen und Anlagen im Bau des Sachanlagevermögens")+ SUMIFS('E8.b. KKAuf_WAV'!$M$6:$M$405,'E8.b. KKAuf_WAV'!$B$6:$B$405,$C77,'E8.b. KKAuf_WAV'!$E$6:$E$405,H77,'E8.b. KKAuf_WAV'!$C$6:$C$405,"geleistete Anzahlungen auf immaterielle Vermögensgegenstände")</f>
        <v>0</v>
      </c>
      <c r="X77" s="980">
        <f>SUMIFS('E8.c. KKAuf_BKZ_NAB_IZ'!$K$6:$K$405,'E8.c. KKAuf_BKZ_NAB_IZ'!$B$6:$B$405,$C77,'E8.c. KKAuf_BKZ_NAB_IZ'!$C$6:$C$405,$H77)</f>
        <v>0</v>
      </c>
      <c r="Y77" s="980">
        <f>SUMIFS('E8.a. KKAuf_SAV'!$Y$6:$Y$2005,'E8.a. KKAuf_SAV'!$B$6:$B$2005,$C77,'E8.a. KKAuf_SAV'!$D$6:$D$2005,$H77)</f>
        <v>0</v>
      </c>
      <c r="Z77" s="980">
        <f>SUMIFS('E8.b. KKAuf_WAV'!$O$6:$O$405,'E8.b. KKAuf_WAV'!$B$6:$B$405,$C77,'E8.b. KKAuf_WAV'!$E$6:$E$405,$H77,'E8.b. KKAuf_WAV'!$C$6:$C$405,"&lt;&gt;"&amp;"geleistete Anzahlungen auf immaterielle Vermögensgegenstände",'E8.b. KKAuf_WAV'!$C$6:$C$405,"&lt;&gt;"&amp;"geleistete Anzahlungen und Anlagen im Bau des Sachanlagevermögens",'E8.b. KKAuf_WAV'!$C$6:$C$405,"&lt;&gt;"&amp;"Geschäfts- oder Firmenwert")</f>
        <v>0</v>
      </c>
      <c r="AA77" s="980">
        <f>SUMIFS('E8.b. KKAuf_WAV'!$O$6:$O$405,'E8.b. KKAuf_WAV'!$B$6:$B$405,$C77,'E8.b. KKAuf_WAV'!$E$6:$E$405,H77,'E8.b. KKAuf_WAV'!$C$6:$C$405,"geleistete Anzahlungen und Anlagen im Bau des Sachanlagevermögens")+ SUMIFS('E8.b. KKAuf_WAV'!$O$6:$O$405,'E8.b. KKAuf_WAV'!$B$6:$B$405,$C77,'E8.b. KKAuf_WAV'!$E$6:$E$405,H77,'E8.b. KKAuf_WAV'!$C$6:$C$405,"geleistete Anzahlungen auf immaterielle Vermögensgegenstände")</f>
        <v>0</v>
      </c>
      <c r="AB77" s="980">
        <f>SUMIFS('E8.c. KKAuf_BKZ_NAB_IZ'!$L$6:$L$405,'E8.c. KKAuf_BKZ_NAB_IZ'!$B$6:$B$405,$C77,'E8.c. KKAuf_BKZ_NAB_IZ'!$C$6:$C$405,$H77)</f>
        <v>0</v>
      </c>
      <c r="AC77" s="974"/>
      <c r="AD77" s="980">
        <f t="shared" si="34"/>
        <v>0</v>
      </c>
      <c r="AE77" s="984">
        <f>$AE$14</f>
        <v>7.0099999999999996E-2</v>
      </c>
      <c r="AF77" s="984">
        <f>$AF$14</f>
        <v>3.6600000000000001E-2</v>
      </c>
      <c r="AG77" s="984">
        <f>$AG$14</f>
        <v>0.05</v>
      </c>
      <c r="AH77" s="982">
        <f t="shared" si="11"/>
        <v>0</v>
      </c>
      <c r="AJ77" s="980">
        <f t="shared" si="35"/>
        <v>0</v>
      </c>
      <c r="AK77" s="984">
        <f>$AK$14</f>
        <v>7.0099999999999996E-2</v>
      </c>
      <c r="AL77" s="984">
        <f>$AL$14</f>
        <v>3.6600000000000001E-2</v>
      </c>
      <c r="AM77" s="984">
        <f>$AM$14</f>
        <v>0.05</v>
      </c>
      <c r="AN77" s="982">
        <f t="shared" si="31"/>
        <v>0</v>
      </c>
    </row>
    <row r="78" spans="2:40" ht="15" hidden="1" thickBot="1" x14ac:dyDescent="0.25">
      <c r="B78" s="1447"/>
      <c r="C78" s="1002">
        <f t="shared" si="29"/>
        <v>0</v>
      </c>
      <c r="D78" s="1450"/>
      <c r="E78" s="1408"/>
      <c r="F78" s="1408"/>
      <c r="G78" s="990"/>
      <c r="H78" s="983">
        <v>2026</v>
      </c>
      <c r="I78" s="972"/>
      <c r="J78" s="803">
        <f t="shared" si="32"/>
        <v>0</v>
      </c>
      <c r="K78" s="804"/>
      <c r="L78" s="803">
        <f t="shared" si="33"/>
        <v>0</v>
      </c>
      <c r="M78" s="804"/>
      <c r="N78" s="803">
        <f t="shared" si="30"/>
        <v>0</v>
      </c>
      <c r="O78" s="804"/>
      <c r="P78" s="803">
        <f t="shared" si="28"/>
        <v>0</v>
      </c>
      <c r="Q78" s="760"/>
      <c r="R78" s="980">
        <f>SUMIFS('E8.a. KKAuf_SAV'!$X$6:$X$2005,'E8.a. KKAuf_SAV'!$B$6:$B$2005,$C78,'E8.a. KKAuf_SAV'!$D$6:$D$2005,$H78)</f>
        <v>0</v>
      </c>
      <c r="S78" s="980">
        <f>SUMIFS('E8.b. KKAuf_WAV'!$N$6:$N$405,'E8.b. KKAuf_WAV'!$B$6:$B$405,$C78,'E8.b. KKAuf_WAV'!$E$6:$E$405,H78)-SUMIFS('E8.b. KKAuf_WAV'!$N$6:$N$405,'E8.b. KKAuf_WAV'!$B$6:$B$405,$C78,'E8.b. KKAuf_WAV'!$C$6:$C$405,"Geschäfts- oder Firmenwert",'E8.b. KKAuf_WAV'!$D$6:$D$405,H78)</f>
        <v>0</v>
      </c>
      <c r="T78" s="974"/>
      <c r="U78" s="980">
        <f>SUMIFS('E8.a. KKAuf_SAV'!$W$6:$W$2005,'E8.a. KKAuf_SAV'!$B$6:$B$2005,$C78,'E8.a. KKAuf_SAV'!$D$6:$D$2005,H78)</f>
        <v>0</v>
      </c>
      <c r="V78" s="980">
        <f>SUMIFS('E8.b. KKAuf_WAV'!$M$6:$M$405,'E8.b. KKAuf_WAV'!$B$6:$B$405,$C78,'E8.b. KKAuf_WAV'!$E$6:$E$405,$H78,'E8.b. KKAuf_WAV'!$C$6:$C$405,"&lt;&gt;"&amp;"geleistete Anzahlungen auf immaterielle Vermögensgegenstände",'E8.b. KKAuf_WAV'!$C$6:$C$405,"&lt;&gt;"&amp;"geleistete Anzahlungen und Anlagen im Bau des Sachanlagevermögens",'E8.b. KKAuf_WAV'!$C$6:$C$405,"&lt;&gt;"&amp;"Geschäfts- oder Firmenwert")</f>
        <v>0</v>
      </c>
      <c r="W78" s="980">
        <f>SUMIFS('E8.b. KKAuf_WAV'!$M$6:$M$405,'E8.b. KKAuf_WAV'!$B$6:$B$405,$C78,'E8.b. KKAuf_WAV'!$E$6:$E$405,H78,'E8.b. KKAuf_WAV'!$C$6:$C$405,"geleistete Anzahlungen und Anlagen im Bau des Sachanlagevermögens")+ SUMIFS('E8.b. KKAuf_WAV'!$M$6:$M$405,'E8.b. KKAuf_WAV'!$B$6:$B$405,$C78,'E8.b. KKAuf_WAV'!$E$6:$E$405,H78,'E8.b. KKAuf_WAV'!$C$6:$C$405,"geleistete Anzahlungen auf immaterielle Vermögensgegenstände")</f>
        <v>0</v>
      </c>
      <c r="X78" s="980">
        <f>SUMIFS('E8.c. KKAuf_BKZ_NAB_IZ'!$K$6:$K$405,'E8.c. KKAuf_BKZ_NAB_IZ'!$B$6:$B$405,$C78,'E8.c. KKAuf_BKZ_NAB_IZ'!$C$6:$C$405,$H78)</f>
        <v>0</v>
      </c>
      <c r="Y78" s="980">
        <f>SUMIFS('E8.a. KKAuf_SAV'!$Y$6:$Y$2005,'E8.a. KKAuf_SAV'!$B$6:$B$2005,$C78,'E8.a. KKAuf_SAV'!$D$6:$D$2005,$H78)</f>
        <v>0</v>
      </c>
      <c r="Z78" s="980">
        <f>SUMIFS('E8.b. KKAuf_WAV'!$O$6:$O$405,'E8.b. KKAuf_WAV'!$B$6:$B$405,$C78,'E8.b. KKAuf_WAV'!$E$6:$E$405,$H78,'E8.b. KKAuf_WAV'!$C$6:$C$405,"&lt;&gt;"&amp;"geleistete Anzahlungen auf immaterielle Vermögensgegenstände",'E8.b. KKAuf_WAV'!$C$6:$C$405,"&lt;&gt;"&amp;"geleistete Anzahlungen und Anlagen im Bau des Sachanlagevermögens",'E8.b. KKAuf_WAV'!$C$6:$C$405,"&lt;&gt;"&amp;"Geschäfts- oder Firmenwert")</f>
        <v>0</v>
      </c>
      <c r="AA78" s="980">
        <f>SUMIFS('E8.b. KKAuf_WAV'!$O$6:$O$405,'E8.b. KKAuf_WAV'!$B$6:$B$405,$C78,'E8.b. KKAuf_WAV'!$E$6:$E$405,H78,'E8.b. KKAuf_WAV'!$C$6:$C$405,"geleistete Anzahlungen und Anlagen im Bau des Sachanlagevermögens")+ SUMIFS('E8.b. KKAuf_WAV'!$O$6:$O$405,'E8.b. KKAuf_WAV'!$B$6:$B$405,$C78,'E8.b. KKAuf_WAV'!$E$6:$E$405,H78,'E8.b. KKAuf_WAV'!$C$6:$C$405,"geleistete Anzahlungen auf immaterielle Vermögensgegenstände")</f>
        <v>0</v>
      </c>
      <c r="AB78" s="980">
        <f>SUMIFS('E8.c. KKAuf_BKZ_NAB_IZ'!$L$6:$L$405,'E8.c. KKAuf_BKZ_NAB_IZ'!$B$6:$B$405,$C78,'E8.c. KKAuf_BKZ_NAB_IZ'!$C$6:$C$405,$H78)</f>
        <v>0</v>
      </c>
      <c r="AC78" s="974"/>
      <c r="AD78" s="980">
        <f t="shared" si="34"/>
        <v>0</v>
      </c>
      <c r="AE78" s="984">
        <f>$AE$15</f>
        <v>0</v>
      </c>
      <c r="AF78" s="984">
        <f>$AF$15</f>
        <v>0</v>
      </c>
      <c r="AG78" s="984">
        <f>$AG$15</f>
        <v>0</v>
      </c>
      <c r="AH78" s="982">
        <f t="shared" ref="AH78:AH141" si="36">IFERROR($AD78*AG78,0)</f>
        <v>0</v>
      </c>
      <c r="AJ78" s="980">
        <f t="shared" si="35"/>
        <v>0</v>
      </c>
      <c r="AK78" s="984">
        <f>$AK$15</f>
        <v>0</v>
      </c>
      <c r="AL78" s="984">
        <f>$AL$15</f>
        <v>0</v>
      </c>
      <c r="AM78" s="984">
        <f>$AM$15</f>
        <v>0</v>
      </c>
      <c r="AN78" s="982">
        <f t="shared" si="31"/>
        <v>0</v>
      </c>
    </row>
    <row r="79" spans="2:40" ht="15" hidden="1" thickBot="1" x14ac:dyDescent="0.25">
      <c r="B79" s="1447"/>
      <c r="C79" s="1002">
        <f t="shared" si="29"/>
        <v>0</v>
      </c>
      <c r="D79" s="1450"/>
      <c r="E79" s="1408"/>
      <c r="F79" s="1408"/>
      <c r="G79" s="990"/>
      <c r="H79" s="983">
        <v>2027</v>
      </c>
      <c r="I79" s="972"/>
      <c r="J79" s="803">
        <f t="shared" si="32"/>
        <v>0</v>
      </c>
      <c r="K79" s="804"/>
      <c r="L79" s="803">
        <f t="shared" si="33"/>
        <v>0</v>
      </c>
      <c r="M79" s="804"/>
      <c r="N79" s="803">
        <f t="shared" si="30"/>
        <v>0</v>
      </c>
      <c r="O79" s="804"/>
      <c r="P79" s="803">
        <f t="shared" si="28"/>
        <v>0</v>
      </c>
      <c r="Q79" s="760"/>
      <c r="R79" s="980">
        <f>SUMIFS('E8.a. KKAuf_SAV'!$X$6:$X$2005,'E8.a. KKAuf_SAV'!$B$6:$B$2005,$C79,'E8.a. KKAuf_SAV'!$D$6:$D$2005,$H79)</f>
        <v>0</v>
      </c>
      <c r="S79" s="980">
        <f>SUMIFS('E8.b. KKAuf_WAV'!$N$6:$N$405,'E8.b. KKAuf_WAV'!$B$6:$B$405,$C79,'E8.b. KKAuf_WAV'!$E$6:$E$405,H79)-SUMIFS('E8.b. KKAuf_WAV'!$N$6:$N$405,'E8.b. KKAuf_WAV'!$B$6:$B$405,$C79,'E8.b. KKAuf_WAV'!$C$6:$C$405,"Geschäfts- oder Firmenwert",'E8.b. KKAuf_WAV'!$D$6:$D$405,H79)</f>
        <v>0</v>
      </c>
      <c r="T79" s="974"/>
      <c r="U79" s="980">
        <f>SUMIFS('E8.a. KKAuf_SAV'!$W$6:$W$2005,'E8.a. KKAuf_SAV'!$B$6:$B$2005,$C79,'E8.a. KKAuf_SAV'!$D$6:$D$2005,H79)</f>
        <v>0</v>
      </c>
      <c r="V79" s="980">
        <f>SUMIFS('E8.b. KKAuf_WAV'!$M$6:$M$405,'E8.b. KKAuf_WAV'!$B$6:$B$405,$C79,'E8.b. KKAuf_WAV'!$E$6:$E$405,$H79,'E8.b. KKAuf_WAV'!$C$6:$C$405,"&lt;&gt;"&amp;"geleistete Anzahlungen auf immaterielle Vermögensgegenstände",'E8.b. KKAuf_WAV'!$C$6:$C$405,"&lt;&gt;"&amp;"geleistete Anzahlungen und Anlagen im Bau des Sachanlagevermögens",'E8.b. KKAuf_WAV'!$C$6:$C$405,"&lt;&gt;"&amp;"Geschäfts- oder Firmenwert")</f>
        <v>0</v>
      </c>
      <c r="W79" s="980">
        <f>SUMIFS('E8.b. KKAuf_WAV'!$M$6:$M$405,'E8.b. KKAuf_WAV'!$B$6:$B$405,$C79,'E8.b. KKAuf_WAV'!$E$6:$E$405,H79,'E8.b. KKAuf_WAV'!$C$6:$C$405,"geleistete Anzahlungen und Anlagen im Bau des Sachanlagevermögens")+ SUMIFS('E8.b. KKAuf_WAV'!$M$6:$M$405,'E8.b. KKAuf_WAV'!$B$6:$B$405,$C79,'E8.b. KKAuf_WAV'!$E$6:$E$405,H79,'E8.b. KKAuf_WAV'!$C$6:$C$405,"geleistete Anzahlungen auf immaterielle Vermögensgegenstände")</f>
        <v>0</v>
      </c>
      <c r="X79" s="980">
        <f>SUMIFS('E8.c. KKAuf_BKZ_NAB_IZ'!$K$6:$K$405,'E8.c. KKAuf_BKZ_NAB_IZ'!$B$6:$B$405,$C79,'E8.c. KKAuf_BKZ_NAB_IZ'!$C$6:$C$405,$H79)</f>
        <v>0</v>
      </c>
      <c r="Y79" s="980">
        <f>SUMIFS('E8.a. KKAuf_SAV'!$Y$6:$Y$2005,'E8.a. KKAuf_SAV'!$B$6:$B$2005,$C79,'E8.a. KKAuf_SAV'!$D$6:$D$2005,$H79)</f>
        <v>0</v>
      </c>
      <c r="Z79" s="980">
        <f>SUMIFS('E8.b. KKAuf_WAV'!$O$6:$O$405,'E8.b. KKAuf_WAV'!$B$6:$B$405,$C79,'E8.b. KKAuf_WAV'!$E$6:$E$405,$H79,'E8.b. KKAuf_WAV'!$C$6:$C$405,"&lt;&gt;"&amp;"geleistete Anzahlungen auf immaterielle Vermögensgegenstände",'E8.b. KKAuf_WAV'!$C$6:$C$405,"&lt;&gt;"&amp;"geleistete Anzahlungen und Anlagen im Bau des Sachanlagevermögens",'E8.b. KKAuf_WAV'!$C$6:$C$405,"&lt;&gt;"&amp;"Geschäfts- oder Firmenwert")</f>
        <v>0</v>
      </c>
      <c r="AA79" s="980">
        <f>SUMIFS('E8.b. KKAuf_WAV'!$O$6:$O$405,'E8.b. KKAuf_WAV'!$B$6:$B$405,$C79,'E8.b. KKAuf_WAV'!$E$6:$E$405,H79,'E8.b. KKAuf_WAV'!$C$6:$C$405,"geleistete Anzahlungen und Anlagen im Bau des Sachanlagevermögens")+ SUMIFS('E8.b. KKAuf_WAV'!$O$6:$O$405,'E8.b. KKAuf_WAV'!$B$6:$B$405,$C79,'E8.b. KKAuf_WAV'!$E$6:$E$405,H79,'E8.b. KKAuf_WAV'!$C$6:$C$405,"geleistete Anzahlungen auf immaterielle Vermögensgegenstände")</f>
        <v>0</v>
      </c>
      <c r="AB79" s="980">
        <f>SUMIFS('E8.c. KKAuf_BKZ_NAB_IZ'!$L$6:$L$405,'E8.c. KKAuf_BKZ_NAB_IZ'!$B$6:$B$405,$C79,'E8.c. KKAuf_BKZ_NAB_IZ'!$C$6:$C$405,$H79)</f>
        <v>0</v>
      </c>
      <c r="AC79" s="974"/>
      <c r="AD79" s="980">
        <f t="shared" si="34"/>
        <v>0</v>
      </c>
      <c r="AE79" s="984">
        <f>$AE$16</f>
        <v>0</v>
      </c>
      <c r="AF79" s="984">
        <f>$AF$16</f>
        <v>0</v>
      </c>
      <c r="AG79" s="984">
        <f>$AG$16</f>
        <v>0</v>
      </c>
      <c r="AH79" s="982">
        <f t="shared" si="36"/>
        <v>0</v>
      </c>
      <c r="AJ79" s="980">
        <f t="shared" si="35"/>
        <v>0</v>
      </c>
      <c r="AK79" s="984">
        <f>$AK$16</f>
        <v>0</v>
      </c>
      <c r="AL79" s="984">
        <f>$AL$16</f>
        <v>0</v>
      </c>
      <c r="AM79" s="984">
        <f>$AM$16</f>
        <v>0</v>
      </c>
      <c r="AN79" s="982">
        <f t="shared" si="31"/>
        <v>0</v>
      </c>
    </row>
    <row r="80" spans="2:40" ht="15" hidden="1" thickBot="1" x14ac:dyDescent="0.25">
      <c r="B80" s="1448"/>
      <c r="C80" s="1003">
        <f t="shared" si="29"/>
        <v>0</v>
      </c>
      <c r="D80" s="1451"/>
      <c r="E80" s="1409"/>
      <c r="F80" s="1409"/>
      <c r="G80" s="990"/>
      <c r="H80" s="995">
        <v>2028</v>
      </c>
      <c r="I80" s="972"/>
      <c r="J80" s="803">
        <f t="shared" si="32"/>
        <v>0</v>
      </c>
      <c r="K80" s="804"/>
      <c r="L80" s="814">
        <f t="shared" si="33"/>
        <v>0</v>
      </c>
      <c r="M80" s="804"/>
      <c r="N80" s="814">
        <f t="shared" si="30"/>
        <v>0</v>
      </c>
      <c r="O80" s="804"/>
      <c r="P80" s="814">
        <f t="shared" si="28"/>
        <v>0</v>
      </c>
      <c r="Q80" s="760"/>
      <c r="R80" s="987">
        <f>SUMIFS('E8.a. KKAuf_SAV'!$X$6:$X$2005,'E8.a. KKAuf_SAV'!$B$6:$B$2005,$C80,'E8.a. KKAuf_SAV'!$D$6:$D$2005,$H80)</f>
        <v>0</v>
      </c>
      <c r="S80" s="987">
        <f>SUMIFS('E8.b. KKAuf_WAV'!$N$6:$N$405,'E8.b. KKAuf_WAV'!$B$6:$B$405,$C80,'E8.b. KKAuf_WAV'!$E$6:$E$405,H80)-SUMIFS('E8.b. KKAuf_WAV'!$N$6:$N$405,'E8.b. KKAuf_WAV'!$B$6:$B$405,$C80,'E8.b. KKAuf_WAV'!$C$6:$C$405,"Geschäfts- oder Firmenwert",'E8.b. KKAuf_WAV'!$D$6:$D$405,H80)</f>
        <v>0</v>
      </c>
      <c r="T80" s="974"/>
      <c r="U80" s="987">
        <f>SUMIFS('E8.a. KKAuf_SAV'!$W$6:$W$2005,'E8.a. KKAuf_SAV'!$B$6:$B$2005,$C80,'E8.a. KKAuf_SAV'!$D$6:$D$2005,H80)</f>
        <v>0</v>
      </c>
      <c r="V80" s="987">
        <f>SUMIFS('E8.b. KKAuf_WAV'!$M$6:$M$405,'E8.b. KKAuf_WAV'!$B$6:$B$405,$C80,'E8.b. KKAuf_WAV'!$E$6:$E$405,$H80,'E8.b. KKAuf_WAV'!$C$6:$C$405,"&lt;&gt;"&amp;"geleistete Anzahlungen auf immaterielle Vermögensgegenstände",'E8.b. KKAuf_WAV'!$C$6:$C$405,"&lt;&gt;"&amp;"geleistete Anzahlungen und Anlagen im Bau des Sachanlagevermögens",'E8.b. KKAuf_WAV'!$C$6:$C$405,"&lt;&gt;"&amp;"Geschäfts- oder Firmenwert")</f>
        <v>0</v>
      </c>
      <c r="W80" s="987">
        <f>SUMIFS('E8.b. KKAuf_WAV'!$M$6:$M$405,'E8.b. KKAuf_WAV'!$B$6:$B$405,$C80,'E8.b. KKAuf_WAV'!$E$6:$E$405,H80,'E8.b. KKAuf_WAV'!$C$6:$C$405,"geleistete Anzahlungen und Anlagen im Bau des Sachanlagevermögens")+ SUMIFS('E8.b. KKAuf_WAV'!$M$6:$M$405,'E8.b. KKAuf_WAV'!$B$6:$B$405,$C80,'E8.b. KKAuf_WAV'!$E$6:$E$405,H80,'E8.b. KKAuf_WAV'!$C$6:$C$405,"geleistete Anzahlungen auf immaterielle Vermögensgegenstände")</f>
        <v>0</v>
      </c>
      <c r="X80" s="987">
        <f>SUMIFS('E8.c. KKAuf_BKZ_NAB_IZ'!$K$6:$K$405,'E8.c. KKAuf_BKZ_NAB_IZ'!$B$6:$B$405,$C80,'E8.c. KKAuf_BKZ_NAB_IZ'!$C$6:$C$405,$H80)</f>
        <v>0</v>
      </c>
      <c r="Y80" s="987">
        <f>SUMIFS('E8.a. KKAuf_SAV'!$Y$6:$Y$2005,'E8.a. KKAuf_SAV'!$B$6:$B$2005,$C80,'E8.a. KKAuf_SAV'!$D$6:$D$2005,$H80)</f>
        <v>0</v>
      </c>
      <c r="Z80" s="987">
        <f>SUMIFS('E8.b. KKAuf_WAV'!$O$6:$O$405,'E8.b. KKAuf_WAV'!$B$6:$B$405,$C80,'E8.b. KKAuf_WAV'!$E$6:$E$405,$H80,'E8.b. KKAuf_WAV'!$C$6:$C$405,"&lt;&gt;"&amp;"geleistete Anzahlungen auf immaterielle Vermögensgegenstände",'E8.b. KKAuf_WAV'!$C$6:$C$405,"&lt;&gt;"&amp;"geleistete Anzahlungen und Anlagen im Bau des Sachanlagevermögens",'E8.b. KKAuf_WAV'!$C$6:$C$405,"&lt;&gt;"&amp;"Geschäfts- oder Firmenwert")</f>
        <v>0</v>
      </c>
      <c r="AA80" s="987">
        <f>SUMIFS('E8.b. KKAuf_WAV'!$O$6:$O$405,'E8.b. KKAuf_WAV'!$B$6:$B$405,$C80,'E8.b. KKAuf_WAV'!$E$6:$E$405,H80,'E8.b. KKAuf_WAV'!$C$6:$C$405,"geleistete Anzahlungen und Anlagen im Bau des Sachanlagevermögens")+ SUMIFS('E8.b. KKAuf_WAV'!$O$6:$O$405,'E8.b. KKAuf_WAV'!$B$6:$B$405,$C80,'E8.b. KKAuf_WAV'!$E$6:$E$405,H80,'E8.b. KKAuf_WAV'!$C$6:$C$405,"geleistete Anzahlungen auf immaterielle Vermögensgegenstände")</f>
        <v>0</v>
      </c>
      <c r="AB80" s="987">
        <f>SUMIFS('E8.c. KKAuf_BKZ_NAB_IZ'!$L$6:$L$405,'E8.c. KKAuf_BKZ_NAB_IZ'!$B$6:$B$405,$C80,'E8.c. KKAuf_BKZ_NAB_IZ'!$C$6:$C$405,$H80)</f>
        <v>0</v>
      </c>
      <c r="AC80" s="974"/>
      <c r="AD80" s="987">
        <f t="shared" si="34"/>
        <v>0</v>
      </c>
      <c r="AE80" s="988">
        <f>$AE$17</f>
        <v>0</v>
      </c>
      <c r="AF80" s="988">
        <f>$AF$17</f>
        <v>0</v>
      </c>
      <c r="AG80" s="988">
        <f>$AG$17</f>
        <v>0</v>
      </c>
      <c r="AH80" s="989">
        <f t="shared" si="36"/>
        <v>0</v>
      </c>
      <c r="AJ80" s="987">
        <f t="shared" si="35"/>
        <v>0</v>
      </c>
      <c r="AK80" s="988">
        <f>$AK$17</f>
        <v>0</v>
      </c>
      <c r="AL80" s="988">
        <f>$AL$17</f>
        <v>0</v>
      </c>
      <c r="AM80" s="988">
        <f>$AM$17</f>
        <v>0</v>
      </c>
      <c r="AN80" s="989">
        <f t="shared" si="31"/>
        <v>0</v>
      </c>
    </row>
    <row r="81" spans="2:40" ht="14.25" customHeight="1" x14ac:dyDescent="0.2">
      <c r="B81" s="1446"/>
      <c r="C81" s="1001">
        <f>B$81</f>
        <v>0</v>
      </c>
      <c r="D81" s="1449"/>
      <c r="E81" s="1407"/>
      <c r="F81" s="1410"/>
      <c r="G81" s="990"/>
      <c r="H81" s="991">
        <v>2022</v>
      </c>
      <c r="I81" s="972"/>
      <c r="J81" s="813">
        <f t="shared" si="32"/>
        <v>0</v>
      </c>
      <c r="K81" s="804"/>
      <c r="L81" s="813">
        <f t="shared" si="33"/>
        <v>0</v>
      </c>
      <c r="M81" s="804"/>
      <c r="N81" s="813">
        <f t="shared" si="30"/>
        <v>0</v>
      </c>
      <c r="O81" s="804"/>
      <c r="P81" s="813">
        <f t="shared" ref="P81:P87" si="37">IFERROR((AJ81*AK81+AD81*AE81)*0.4*0.035*$F$81,0)</f>
        <v>0</v>
      </c>
      <c r="Q81" s="760"/>
      <c r="R81" s="992">
        <f>SUMIFS('E8.a. KKAuf_SAV'!$X$6:$X$2005,'E8.a. KKAuf_SAV'!$B$6:$B$2005,$C81,'E8.a. KKAuf_SAV'!$D$6:$D$2005,$H81)</f>
        <v>0</v>
      </c>
      <c r="S81" s="992">
        <f>SUMIFS('E8.b. KKAuf_WAV'!$N$6:$N$405,'E8.b. KKAuf_WAV'!$B$6:$B$405,$C81,'E8.b. KKAuf_WAV'!$E$6:$E$405,H81)-SUMIFS('E8.b. KKAuf_WAV'!$N$6:$N$405,'E8.b. KKAuf_WAV'!$B$6:$B$405,$C81,'E8.b. KKAuf_WAV'!$C$6:$C$405,"Geschäfts- oder Firmenwert",'E8.b. KKAuf_WAV'!$D$6:$D$405,H81)</f>
        <v>0</v>
      </c>
      <c r="T81" s="974"/>
      <c r="U81" s="992">
        <f>SUMIFS('E8.a. KKAuf_SAV'!$W$6:$W$2005,'E8.a. KKAuf_SAV'!$B$6:$B$2005,$C81,'E8.a. KKAuf_SAV'!$D$6:$D$2005,H81)</f>
        <v>0</v>
      </c>
      <c r="V81" s="992">
        <f>SUMIFS('E8.b. KKAuf_WAV'!$M$6:$M$405,'E8.b. KKAuf_WAV'!$B$6:$B$405,$C81,'E8.b. KKAuf_WAV'!$E$6:$E$405,$H81,'E8.b. KKAuf_WAV'!$C$6:$C$405,"&lt;&gt;"&amp;"geleistete Anzahlungen auf immaterielle Vermögensgegenstände",'E8.b. KKAuf_WAV'!$C$6:$C$405,"&lt;&gt;"&amp;"geleistete Anzahlungen und Anlagen im Bau des Sachanlagevermögens",'E8.b. KKAuf_WAV'!$C$6:$C$405,"&lt;&gt;"&amp;"Geschäfts- oder Firmenwert")</f>
        <v>0</v>
      </c>
      <c r="W81" s="992">
        <f>SUMIFS('E8.b. KKAuf_WAV'!$M$6:$M$405,'E8.b. KKAuf_WAV'!$B$6:$B$405,$C81,'E8.b. KKAuf_WAV'!$E$6:$E$405,Listen!$AA$3,'E8.b. KKAuf_WAV'!$C$6:$C$405,"geleistete Anzahlungen und Anlagen im Bau des Sachanlagevermögens")+ SUMIFS('E8.b. KKAuf_WAV'!$M$6:$M$405,'E8.b. KKAuf_WAV'!$B$6:$B$405,$C81,'E8.b. KKAuf_WAV'!$E$6:$E$405,Listen!$AA$3,'E8.b. KKAuf_WAV'!$C$6:$C$405,"geleistete Anzahlungen auf immaterielle Vermögensgegenstände")</f>
        <v>0</v>
      </c>
      <c r="X81" s="992">
        <f>SUMIFS('E8.c. KKAuf_BKZ_NAB_IZ'!$K$6:$K$405,'E8.c. KKAuf_BKZ_NAB_IZ'!$B$6:$B$405,$C81,'E8.c. KKAuf_BKZ_NAB_IZ'!$C$6:$C$405,$H81)</f>
        <v>0</v>
      </c>
      <c r="Y81" s="992">
        <f>SUMIFS('E8.a. KKAuf_SAV'!$Y$6:$Y$2005,'E8.a. KKAuf_SAV'!$B$6:$B$2005,$C81,'E8.a. KKAuf_SAV'!$D$6:$D$2005,$H81)</f>
        <v>0</v>
      </c>
      <c r="Z81" s="992">
        <f>SUMIFS('E8.b. KKAuf_WAV'!$O$6:$O$405,'E8.b. KKAuf_WAV'!$B$6:$B$405,$C81,'E8.b. KKAuf_WAV'!$E$6:$E$405,$H81,'E8.b. KKAuf_WAV'!$C$6:$C$405,"&lt;&gt;"&amp;"geleistete Anzahlungen auf immaterielle Vermögensgegenstände",'E8.b. KKAuf_WAV'!$C$6:$C$405,"&lt;&gt;"&amp;"geleistete Anzahlungen und Anlagen im Bau des Sachanlagevermögens",'E8.b. KKAuf_WAV'!$C$6:$C$405,"&lt;&gt;"&amp;"Geschäfts- oder Firmenwert")</f>
        <v>0</v>
      </c>
      <c r="AA81" s="992">
        <f>SUMIFS('E8.b. KKAuf_WAV'!$O$6:$O$405,'E8.b. KKAuf_WAV'!$B$6:$B$405,$C81,'E8.b. KKAuf_WAV'!$E$6:$E$405,Listen!$AA$3,'E8.b. KKAuf_WAV'!$C$6:$C$405,"geleistete Anzahlungen und Anlagen im Bau des Sachanlagevermögens")+ SUMIFS('E8.b. KKAuf_WAV'!$O$6:$O$405,'E8.b. KKAuf_WAV'!$B$6:$B$405,$C81,'E8.b. KKAuf_WAV'!$E$6:$E$405,Listen!$AA$3,'E8.b. KKAuf_WAV'!$C$6:$C$405,"geleistete Anzahlungen auf immaterielle Vermögensgegenstände")</f>
        <v>0</v>
      </c>
      <c r="AB81" s="992">
        <f>SUMIFS('E8.c. KKAuf_BKZ_NAB_IZ'!$L$6:$L$405,'E8.c. KKAuf_BKZ_NAB_IZ'!$B$6:$B$405,$C81,'E8.c. KKAuf_BKZ_NAB_IZ'!$C$6:$C$405,$H81)</f>
        <v>0</v>
      </c>
      <c r="AC81" s="974"/>
      <c r="AD81" s="992">
        <f t="shared" si="34"/>
        <v>0</v>
      </c>
      <c r="AE81" s="993">
        <f>$AE$11</f>
        <v>5.0700000000000002E-2</v>
      </c>
      <c r="AF81" s="993">
        <f>$AF$11</f>
        <v>1.7100000000000001E-2</v>
      </c>
      <c r="AG81" s="993">
        <f>$AG$11</f>
        <v>3.0499999999999999E-2</v>
      </c>
      <c r="AH81" s="994">
        <f t="shared" si="36"/>
        <v>0</v>
      </c>
      <c r="AJ81" s="992">
        <f t="shared" si="35"/>
        <v>0</v>
      </c>
      <c r="AK81" s="993">
        <f>$AK$11</f>
        <v>5.0700000000000002E-2</v>
      </c>
      <c r="AL81" s="993">
        <f>$AL$11</f>
        <v>1.7100000000000001E-2</v>
      </c>
      <c r="AM81" s="993">
        <f>$AM$11</f>
        <v>3.0499999999999999E-2</v>
      </c>
      <c r="AN81" s="994">
        <f t="shared" si="31"/>
        <v>0</v>
      </c>
    </row>
    <row r="82" spans="2:40" x14ac:dyDescent="0.2">
      <c r="B82" s="1447"/>
      <c r="C82" s="1002">
        <f t="shared" ref="C82:C87" si="38">B$81</f>
        <v>0</v>
      </c>
      <c r="D82" s="1450"/>
      <c r="E82" s="1408"/>
      <c r="F82" s="1408"/>
      <c r="G82" s="990"/>
      <c r="H82" s="983">
        <v>2023</v>
      </c>
      <c r="I82" s="972"/>
      <c r="J82" s="805">
        <f t="shared" si="32"/>
        <v>0</v>
      </c>
      <c r="K82" s="804"/>
      <c r="L82" s="803">
        <f t="shared" si="33"/>
        <v>0</v>
      </c>
      <c r="M82" s="804"/>
      <c r="N82" s="803">
        <f t="shared" si="30"/>
        <v>0</v>
      </c>
      <c r="O82" s="804"/>
      <c r="P82" s="803">
        <f t="shared" si="37"/>
        <v>0</v>
      </c>
      <c r="Q82" s="760"/>
      <c r="R82" s="980">
        <f>SUMIFS('E8.a. KKAuf_SAV'!$X$6:$X$2005,'E8.a. KKAuf_SAV'!$B$6:$B$2005,$C82,'E8.a. KKAuf_SAV'!$D$6:$D$2005,$H82)</f>
        <v>0</v>
      </c>
      <c r="S82" s="980">
        <f>SUMIFS('E8.b. KKAuf_WAV'!$N$6:$N$405,'E8.b. KKAuf_WAV'!$B$6:$B$405,$C82,'E8.b. KKAuf_WAV'!$E$6:$E$405,H82)-SUMIFS('E8.b. KKAuf_WAV'!$N$6:$N$405,'E8.b. KKAuf_WAV'!$B$6:$B$405,$C82,'E8.b. KKAuf_WAV'!$C$6:$C$405,"Geschäfts- oder Firmenwert",'E8.b. KKAuf_WAV'!$D$6:$D$405,H82)</f>
        <v>0</v>
      </c>
      <c r="T82" s="974"/>
      <c r="U82" s="980">
        <f>SUMIFS('E8.a. KKAuf_SAV'!$W$6:$W$2005,'E8.a. KKAuf_SAV'!$B$6:$B$2005,$C82,'E8.a. KKAuf_SAV'!$D$6:$D$2005,H82)</f>
        <v>0</v>
      </c>
      <c r="V82" s="980">
        <f>SUMIFS('E8.b. KKAuf_WAV'!$M$6:$M$405,'E8.b. KKAuf_WAV'!$B$6:$B$405,$C82,'E8.b. KKAuf_WAV'!$E$6:$E$405,$H82,'E8.b. KKAuf_WAV'!$C$6:$C$405,"&lt;&gt;"&amp;"geleistete Anzahlungen auf immaterielle Vermögensgegenstände",'E8.b. KKAuf_WAV'!$C$6:$C$405,"&lt;&gt;"&amp;"geleistete Anzahlungen und Anlagen im Bau des Sachanlagevermögens",'E8.b. KKAuf_WAV'!$C$6:$C$405,"&lt;&gt;"&amp;"Geschäfts- oder Firmenwert")</f>
        <v>0</v>
      </c>
      <c r="W82" s="980"/>
      <c r="X82" s="980">
        <f>SUMIFS('E8.c. KKAuf_BKZ_NAB_IZ'!$K$6:$K$405,'E8.c. KKAuf_BKZ_NAB_IZ'!$B$6:$B$405,$C82,'E8.c. KKAuf_BKZ_NAB_IZ'!$C$6:$C$405,$H82)</f>
        <v>0</v>
      </c>
      <c r="Y82" s="980">
        <f>SUMIFS('E8.a. KKAuf_SAV'!$Y$6:$Y$2005,'E8.a. KKAuf_SAV'!$B$6:$B$2005,$C82,'E8.a. KKAuf_SAV'!$D$6:$D$2005,$H82)</f>
        <v>0</v>
      </c>
      <c r="Z82" s="980">
        <f>SUMIFS('E8.b. KKAuf_WAV'!$O$6:$O$405,'E8.b. KKAuf_WAV'!$B$6:$B$405,$C82,'E8.b. KKAuf_WAV'!$E$6:$E$405,$H82,'E8.b. KKAuf_WAV'!$C$6:$C$405,"&lt;&gt;"&amp;"geleistete Anzahlungen auf immaterielle Vermögensgegenstände",'E8.b. KKAuf_WAV'!$C$6:$C$405,"&lt;&gt;"&amp;"geleistete Anzahlungen und Anlagen im Bau des Sachanlagevermögens",'E8.b. KKAuf_WAV'!$C$6:$C$405,"&lt;&gt;"&amp;"Geschäfts- oder Firmenwert")</f>
        <v>0</v>
      </c>
      <c r="AA82" s="980"/>
      <c r="AB82" s="980">
        <f>SUMIFS('E8.c. KKAuf_BKZ_NAB_IZ'!$L$6:$L$405,'E8.c. KKAuf_BKZ_NAB_IZ'!$B$6:$B$405,$C82,'E8.c. KKAuf_BKZ_NAB_IZ'!$C$6:$C$405,$H82)</f>
        <v>0</v>
      </c>
      <c r="AC82" s="974"/>
      <c r="AD82" s="980">
        <f t="shared" si="34"/>
        <v>0</v>
      </c>
      <c r="AE82" s="984">
        <f>$AE$12</f>
        <v>5.0700000000000002E-2</v>
      </c>
      <c r="AF82" s="984">
        <f>$AF$12</f>
        <v>1.7100000000000001E-2</v>
      </c>
      <c r="AG82" s="984">
        <f>$AG$12</f>
        <v>3.0499999999999999E-2</v>
      </c>
      <c r="AH82" s="982">
        <f t="shared" si="36"/>
        <v>0</v>
      </c>
      <c r="AJ82" s="980"/>
      <c r="AK82" s="984">
        <f>$AK$12</f>
        <v>5.0700000000000002E-2</v>
      </c>
      <c r="AL82" s="984">
        <f>$AL$12</f>
        <v>1.7100000000000001E-2</v>
      </c>
      <c r="AM82" s="984">
        <f>$AM$12</f>
        <v>3.0499999999999999E-2</v>
      </c>
      <c r="AN82" s="982">
        <f t="shared" si="31"/>
        <v>0</v>
      </c>
    </row>
    <row r="83" spans="2:40" x14ac:dyDescent="0.2">
      <c r="B83" s="1447"/>
      <c r="C83" s="1002">
        <f t="shared" si="38"/>
        <v>0</v>
      </c>
      <c r="D83" s="1450"/>
      <c r="E83" s="1408"/>
      <c r="F83" s="1408"/>
      <c r="G83" s="990"/>
      <c r="H83" s="983">
        <v>2024</v>
      </c>
      <c r="I83" s="972"/>
      <c r="J83" s="803">
        <f t="shared" si="32"/>
        <v>0</v>
      </c>
      <c r="K83" s="804"/>
      <c r="L83" s="803">
        <f t="shared" si="33"/>
        <v>0</v>
      </c>
      <c r="M83" s="804"/>
      <c r="N83" s="803">
        <f t="shared" si="30"/>
        <v>0</v>
      </c>
      <c r="O83" s="804"/>
      <c r="P83" s="803">
        <f t="shared" si="37"/>
        <v>0</v>
      </c>
      <c r="Q83" s="760"/>
      <c r="R83" s="980">
        <f>SUMIFS('E8.a. KKAuf_SAV'!$X$6:$X$2005,'E8.a. KKAuf_SAV'!$B$6:$B$2005,$C83,'E8.a. KKAuf_SAV'!$D$6:$D$2005,$H83)</f>
        <v>0</v>
      </c>
      <c r="S83" s="980">
        <f>SUMIFS('E8.b. KKAuf_WAV'!$N$6:$N$405,'E8.b. KKAuf_WAV'!$B$6:$B$405,$C83,'E8.b. KKAuf_WAV'!$E$6:$E$405,H83)-SUMIFS('E8.b. KKAuf_WAV'!$N$6:$N$405,'E8.b. KKAuf_WAV'!$B$6:$B$405,$C83,'E8.b. KKAuf_WAV'!$C$6:$C$405,"Geschäfts- oder Firmenwert",'E8.b. KKAuf_WAV'!$D$6:$D$405,H83)</f>
        <v>0</v>
      </c>
      <c r="T83" s="974"/>
      <c r="U83" s="980">
        <f>SUMIFS('E8.a. KKAuf_SAV'!$W$6:$W$2005,'E8.a. KKAuf_SAV'!$B$6:$B$2005,$C83,'E8.a. KKAuf_SAV'!$D$6:$D$2005,H83)</f>
        <v>0</v>
      </c>
      <c r="V83" s="980">
        <f>SUMIFS('E8.b. KKAuf_WAV'!$M$6:$M$405,'E8.b. KKAuf_WAV'!$B$6:$B$405,$C83,'E8.b. KKAuf_WAV'!$E$6:$E$405,$H83,'E8.b. KKAuf_WAV'!$C$6:$C$405,"&lt;&gt;"&amp;"geleistete Anzahlungen auf immaterielle Vermögensgegenstände",'E8.b. KKAuf_WAV'!$C$6:$C$405,"&lt;&gt;"&amp;"geleistete Anzahlungen und Anlagen im Bau des Sachanlagevermögens",'E8.b. KKAuf_WAV'!$C$6:$C$405,"&lt;&gt;"&amp;"Geschäfts- oder Firmenwert")</f>
        <v>0</v>
      </c>
      <c r="W83" s="980">
        <f>SUMIFS('E8.b. KKAuf_WAV'!$M$6:$M$405,'E8.b. KKAuf_WAV'!$B$6:$B$405,$C83,'E8.b. KKAuf_WAV'!$E$6:$E$405,H83,'E8.b. KKAuf_WAV'!$C$6:$C$405,"geleistete Anzahlungen und Anlagen im Bau des Sachanlagevermögens")+ SUMIFS('E8.b. KKAuf_WAV'!$M$6:$M$405,'E8.b. KKAuf_WAV'!$B$6:$B$405,$C83,'E8.b. KKAuf_WAV'!$E$6:$E$405,H83,'E8.b. KKAuf_WAV'!$C$6:$C$405,"geleistete Anzahlungen auf immaterielle Vermögensgegenstände")</f>
        <v>0</v>
      </c>
      <c r="X83" s="980">
        <f>SUMIFS('E8.c. KKAuf_BKZ_NAB_IZ'!$K$6:$K$405,'E8.c. KKAuf_BKZ_NAB_IZ'!$B$6:$B$405,$C83,'E8.c. KKAuf_BKZ_NAB_IZ'!$C$6:$C$405,$H83)</f>
        <v>0</v>
      </c>
      <c r="Y83" s="980">
        <f>SUMIFS('E8.a. KKAuf_SAV'!$Y$6:$Y$2005,'E8.a. KKAuf_SAV'!$B$6:$B$2005,$C83,'E8.a. KKAuf_SAV'!$D$6:$D$2005,$H83)</f>
        <v>0</v>
      </c>
      <c r="Z83" s="980">
        <f>SUMIFS('E8.b. KKAuf_WAV'!$O$6:$O$405,'E8.b. KKAuf_WAV'!$B$6:$B$405,$C83,'E8.b. KKAuf_WAV'!$E$6:$E$405,$H83,'E8.b. KKAuf_WAV'!$C$6:$C$405,"&lt;&gt;"&amp;"geleistete Anzahlungen auf immaterielle Vermögensgegenstände",'E8.b. KKAuf_WAV'!$C$6:$C$405,"&lt;&gt;"&amp;"geleistete Anzahlungen und Anlagen im Bau des Sachanlagevermögens",'E8.b. KKAuf_WAV'!$C$6:$C$405,"&lt;&gt;"&amp;"Geschäfts- oder Firmenwert")</f>
        <v>0</v>
      </c>
      <c r="AA83" s="980">
        <f>SUMIFS('E8.b. KKAuf_WAV'!$O$6:$O$405,'E8.b. KKAuf_WAV'!$B$6:$B$405,$C83,'E8.b. KKAuf_WAV'!$E$6:$E$405,H83,'E8.b. KKAuf_WAV'!$C$6:$C$405,"geleistete Anzahlungen und Anlagen im Bau des Sachanlagevermögens")+ SUMIFS('E8.b. KKAuf_WAV'!$O$6:$O$405,'E8.b. KKAuf_WAV'!$B$6:$B$405,$C83,'E8.b. KKAuf_WAV'!$E$6:$E$405,H83,'E8.b. KKAuf_WAV'!$C$6:$C$405,"geleistete Anzahlungen auf immaterielle Vermögensgegenstände")</f>
        <v>0</v>
      </c>
      <c r="AB83" s="980">
        <f>SUMIFS('E8.c. KKAuf_BKZ_NAB_IZ'!$L$6:$L$405,'E8.c. KKAuf_BKZ_NAB_IZ'!$B$6:$B$405,$C83,'E8.c. KKAuf_BKZ_NAB_IZ'!$C$6:$C$405,$H83)</f>
        <v>0</v>
      </c>
      <c r="AC83" s="974"/>
      <c r="AD83" s="980">
        <f t="shared" si="34"/>
        <v>0</v>
      </c>
      <c r="AE83" s="984">
        <f>$AE$13</f>
        <v>6.93E-2</v>
      </c>
      <c r="AF83" s="984">
        <f>$AF$13</f>
        <v>3.8699999999999998E-2</v>
      </c>
      <c r="AG83" s="984">
        <f>$AG$13</f>
        <v>5.0900000000000001E-2</v>
      </c>
      <c r="AH83" s="982">
        <f t="shared" si="36"/>
        <v>0</v>
      </c>
      <c r="AJ83" s="980">
        <f t="shared" si="35"/>
        <v>0</v>
      </c>
      <c r="AK83" s="984">
        <f>$AK$13</f>
        <v>7.0099999999999996E-2</v>
      </c>
      <c r="AL83" s="984">
        <f>$AL$13</f>
        <v>3.6600000000000001E-2</v>
      </c>
      <c r="AM83" s="984">
        <f>$AM$13</f>
        <v>0.05</v>
      </c>
      <c r="AN83" s="982">
        <f t="shared" si="31"/>
        <v>0</v>
      </c>
    </row>
    <row r="84" spans="2:40" ht="15" thickBot="1" x14ac:dyDescent="0.25">
      <c r="B84" s="1447"/>
      <c r="C84" s="1002">
        <f t="shared" si="38"/>
        <v>0</v>
      </c>
      <c r="D84" s="1450"/>
      <c r="E84" s="1408"/>
      <c r="F84" s="1408"/>
      <c r="G84" s="990"/>
      <c r="H84" s="983">
        <v>2025</v>
      </c>
      <c r="I84" s="972"/>
      <c r="J84" s="803">
        <f t="shared" si="32"/>
        <v>0</v>
      </c>
      <c r="K84" s="804"/>
      <c r="L84" s="803">
        <f t="shared" si="33"/>
        <v>0</v>
      </c>
      <c r="M84" s="804"/>
      <c r="N84" s="803">
        <f t="shared" si="30"/>
        <v>0</v>
      </c>
      <c r="O84" s="804"/>
      <c r="P84" s="803">
        <f t="shared" si="37"/>
        <v>0</v>
      </c>
      <c r="Q84" s="760"/>
      <c r="R84" s="980">
        <f>SUMIFS('E8.a. KKAuf_SAV'!$X$6:$X$2005,'E8.a. KKAuf_SAV'!$B$6:$B$2005,$C84,'E8.a. KKAuf_SAV'!$D$6:$D$2005,$H84)</f>
        <v>0</v>
      </c>
      <c r="S84" s="980">
        <f>SUMIFS('E8.b. KKAuf_WAV'!$N$6:$N$405,'E8.b. KKAuf_WAV'!$B$6:$B$405,$C84,'E8.b. KKAuf_WAV'!$E$6:$E$405,H84)-SUMIFS('E8.b. KKAuf_WAV'!$N$6:$N$405,'E8.b. KKAuf_WAV'!$B$6:$B$405,$C84,'E8.b. KKAuf_WAV'!$C$6:$C$405,"Geschäfts- oder Firmenwert",'E8.b. KKAuf_WAV'!$D$6:$D$405,H84)</f>
        <v>0</v>
      </c>
      <c r="T84" s="974"/>
      <c r="U84" s="980">
        <f>SUMIFS('E8.a. KKAuf_SAV'!$W$6:$W$2005,'E8.a. KKAuf_SAV'!$B$6:$B$2005,$C84,'E8.a. KKAuf_SAV'!$D$6:$D$2005,H84)</f>
        <v>0</v>
      </c>
      <c r="V84" s="980">
        <f>SUMIFS('E8.b. KKAuf_WAV'!$M$6:$M$405,'E8.b. KKAuf_WAV'!$B$6:$B$405,$C84,'E8.b. KKAuf_WAV'!$E$6:$E$405,$H84,'E8.b. KKAuf_WAV'!$C$6:$C$405,"&lt;&gt;"&amp;"geleistete Anzahlungen auf immaterielle Vermögensgegenstände",'E8.b. KKAuf_WAV'!$C$6:$C$405,"&lt;&gt;"&amp;"geleistete Anzahlungen und Anlagen im Bau des Sachanlagevermögens",'E8.b. KKAuf_WAV'!$C$6:$C$405,"&lt;&gt;"&amp;"Geschäfts- oder Firmenwert")</f>
        <v>0</v>
      </c>
      <c r="W84" s="980">
        <f>SUMIFS('E8.b. KKAuf_WAV'!$M$6:$M$405,'E8.b. KKAuf_WAV'!$B$6:$B$405,$C84,'E8.b. KKAuf_WAV'!$E$6:$E$405,H84,'E8.b. KKAuf_WAV'!$C$6:$C$405,"geleistete Anzahlungen und Anlagen im Bau des Sachanlagevermögens")+ SUMIFS('E8.b. KKAuf_WAV'!$M$6:$M$405,'E8.b. KKAuf_WAV'!$B$6:$B$405,$C84,'E8.b. KKAuf_WAV'!$E$6:$E$405,H84,'E8.b. KKAuf_WAV'!$C$6:$C$405,"geleistete Anzahlungen auf immaterielle Vermögensgegenstände")</f>
        <v>0</v>
      </c>
      <c r="X84" s="980">
        <f>SUMIFS('E8.c. KKAuf_BKZ_NAB_IZ'!$K$6:$K$405,'E8.c. KKAuf_BKZ_NAB_IZ'!$B$6:$B$405,$C84,'E8.c. KKAuf_BKZ_NAB_IZ'!$C$6:$C$405,$H84)</f>
        <v>0</v>
      </c>
      <c r="Y84" s="980">
        <f>SUMIFS('E8.a. KKAuf_SAV'!$Y$6:$Y$2005,'E8.a. KKAuf_SAV'!$B$6:$B$2005,$C84,'E8.a. KKAuf_SAV'!$D$6:$D$2005,$H84)</f>
        <v>0</v>
      </c>
      <c r="Z84" s="980">
        <f>SUMIFS('E8.b. KKAuf_WAV'!$O$6:$O$405,'E8.b. KKAuf_WAV'!$B$6:$B$405,$C84,'E8.b. KKAuf_WAV'!$E$6:$E$405,$H84,'E8.b. KKAuf_WAV'!$C$6:$C$405,"&lt;&gt;"&amp;"geleistete Anzahlungen auf immaterielle Vermögensgegenstände",'E8.b. KKAuf_WAV'!$C$6:$C$405,"&lt;&gt;"&amp;"geleistete Anzahlungen und Anlagen im Bau des Sachanlagevermögens",'E8.b. KKAuf_WAV'!$C$6:$C$405,"&lt;&gt;"&amp;"Geschäfts- oder Firmenwert")</f>
        <v>0</v>
      </c>
      <c r="AA84" s="980">
        <f>SUMIFS('E8.b. KKAuf_WAV'!$O$6:$O$405,'E8.b. KKAuf_WAV'!$B$6:$B$405,$C84,'E8.b. KKAuf_WAV'!$E$6:$E$405,H84,'E8.b. KKAuf_WAV'!$C$6:$C$405,"geleistete Anzahlungen und Anlagen im Bau des Sachanlagevermögens")+ SUMIFS('E8.b. KKAuf_WAV'!$O$6:$O$405,'E8.b. KKAuf_WAV'!$B$6:$B$405,$C84,'E8.b. KKAuf_WAV'!$E$6:$E$405,H84,'E8.b. KKAuf_WAV'!$C$6:$C$405,"geleistete Anzahlungen auf immaterielle Vermögensgegenstände")</f>
        <v>0</v>
      </c>
      <c r="AB84" s="980">
        <f>SUMIFS('E8.c. KKAuf_BKZ_NAB_IZ'!$L$6:$L$405,'E8.c. KKAuf_BKZ_NAB_IZ'!$B$6:$B$405,$C84,'E8.c. KKAuf_BKZ_NAB_IZ'!$C$6:$C$405,$H84)</f>
        <v>0</v>
      </c>
      <c r="AC84" s="974"/>
      <c r="AD84" s="980">
        <f t="shared" si="34"/>
        <v>0</v>
      </c>
      <c r="AE84" s="984">
        <f>$AE$14</f>
        <v>7.0099999999999996E-2</v>
      </c>
      <c r="AF84" s="984">
        <f>$AF$14</f>
        <v>3.6600000000000001E-2</v>
      </c>
      <c r="AG84" s="984">
        <f>$AG$14</f>
        <v>0.05</v>
      </c>
      <c r="AH84" s="982">
        <f t="shared" si="36"/>
        <v>0</v>
      </c>
      <c r="AJ84" s="980">
        <f t="shared" si="35"/>
        <v>0</v>
      </c>
      <c r="AK84" s="984">
        <f>$AK$14</f>
        <v>7.0099999999999996E-2</v>
      </c>
      <c r="AL84" s="984">
        <f>$AL$14</f>
        <v>3.6600000000000001E-2</v>
      </c>
      <c r="AM84" s="984">
        <f>$AM$14</f>
        <v>0.05</v>
      </c>
      <c r="AN84" s="982">
        <f t="shared" si="31"/>
        <v>0</v>
      </c>
    </row>
    <row r="85" spans="2:40" ht="15" hidden="1" thickBot="1" x14ac:dyDescent="0.25">
      <c r="B85" s="1447"/>
      <c r="C85" s="1002">
        <f t="shared" si="38"/>
        <v>0</v>
      </c>
      <c r="D85" s="1450"/>
      <c r="E85" s="1408"/>
      <c r="F85" s="1408"/>
      <c r="G85" s="990"/>
      <c r="H85" s="983">
        <v>2026</v>
      </c>
      <c r="I85" s="972"/>
      <c r="J85" s="803">
        <f t="shared" si="32"/>
        <v>0</v>
      </c>
      <c r="K85" s="804"/>
      <c r="L85" s="803">
        <f t="shared" si="33"/>
        <v>0</v>
      </c>
      <c r="M85" s="804"/>
      <c r="N85" s="803">
        <f t="shared" si="30"/>
        <v>0</v>
      </c>
      <c r="O85" s="804"/>
      <c r="P85" s="803">
        <f t="shared" si="37"/>
        <v>0</v>
      </c>
      <c r="Q85" s="760"/>
      <c r="R85" s="980">
        <f>SUMIFS('E8.a. KKAuf_SAV'!$X$6:$X$2005,'E8.a. KKAuf_SAV'!$B$6:$B$2005,$C85,'E8.a. KKAuf_SAV'!$D$6:$D$2005,$H85)</f>
        <v>0</v>
      </c>
      <c r="S85" s="980">
        <f>SUMIFS('E8.b. KKAuf_WAV'!$N$6:$N$405,'E8.b. KKAuf_WAV'!$B$6:$B$405,$C85,'E8.b. KKAuf_WAV'!$E$6:$E$405,H85)-SUMIFS('E8.b. KKAuf_WAV'!$N$6:$N$405,'E8.b. KKAuf_WAV'!$B$6:$B$405,$C85,'E8.b. KKAuf_WAV'!$C$6:$C$405,"Geschäfts- oder Firmenwert",'E8.b. KKAuf_WAV'!$D$6:$D$405,H85)</f>
        <v>0</v>
      </c>
      <c r="T85" s="974"/>
      <c r="U85" s="980">
        <f>SUMIFS('E8.a. KKAuf_SAV'!$W$6:$W$2005,'E8.a. KKAuf_SAV'!$B$6:$B$2005,$C85,'E8.a. KKAuf_SAV'!$D$6:$D$2005,H85)</f>
        <v>0</v>
      </c>
      <c r="V85" s="980">
        <f>SUMIFS('E8.b. KKAuf_WAV'!$M$6:$M$405,'E8.b. KKAuf_WAV'!$B$6:$B$405,$C85,'E8.b. KKAuf_WAV'!$E$6:$E$405,$H85,'E8.b. KKAuf_WAV'!$C$6:$C$405,"&lt;&gt;"&amp;"geleistete Anzahlungen auf immaterielle Vermögensgegenstände",'E8.b. KKAuf_WAV'!$C$6:$C$405,"&lt;&gt;"&amp;"geleistete Anzahlungen und Anlagen im Bau des Sachanlagevermögens",'E8.b. KKAuf_WAV'!$C$6:$C$405,"&lt;&gt;"&amp;"Geschäfts- oder Firmenwert")</f>
        <v>0</v>
      </c>
      <c r="W85" s="980">
        <f>SUMIFS('E8.b. KKAuf_WAV'!$M$6:$M$405,'E8.b. KKAuf_WAV'!$B$6:$B$405,$C85,'E8.b. KKAuf_WAV'!$E$6:$E$405,H85,'E8.b. KKAuf_WAV'!$C$6:$C$405,"geleistete Anzahlungen und Anlagen im Bau des Sachanlagevermögens")+ SUMIFS('E8.b. KKAuf_WAV'!$M$6:$M$405,'E8.b. KKAuf_WAV'!$B$6:$B$405,$C85,'E8.b. KKAuf_WAV'!$E$6:$E$405,H85,'E8.b. KKAuf_WAV'!$C$6:$C$405,"geleistete Anzahlungen auf immaterielle Vermögensgegenstände")</f>
        <v>0</v>
      </c>
      <c r="X85" s="980">
        <f>SUMIFS('E8.c. KKAuf_BKZ_NAB_IZ'!$K$6:$K$405,'E8.c. KKAuf_BKZ_NAB_IZ'!$B$6:$B$405,$C85,'E8.c. KKAuf_BKZ_NAB_IZ'!$C$6:$C$405,$H85)</f>
        <v>0</v>
      </c>
      <c r="Y85" s="980">
        <f>SUMIFS('E8.a. KKAuf_SAV'!$Y$6:$Y$2005,'E8.a. KKAuf_SAV'!$B$6:$B$2005,$C85,'E8.a. KKAuf_SAV'!$D$6:$D$2005,$H85)</f>
        <v>0</v>
      </c>
      <c r="Z85" s="980">
        <f>SUMIFS('E8.b. KKAuf_WAV'!$O$6:$O$405,'E8.b. KKAuf_WAV'!$B$6:$B$405,$C85,'E8.b. KKAuf_WAV'!$E$6:$E$405,$H85,'E8.b. KKAuf_WAV'!$C$6:$C$405,"&lt;&gt;"&amp;"geleistete Anzahlungen auf immaterielle Vermögensgegenstände",'E8.b. KKAuf_WAV'!$C$6:$C$405,"&lt;&gt;"&amp;"geleistete Anzahlungen und Anlagen im Bau des Sachanlagevermögens",'E8.b. KKAuf_WAV'!$C$6:$C$405,"&lt;&gt;"&amp;"Geschäfts- oder Firmenwert")</f>
        <v>0</v>
      </c>
      <c r="AA85" s="980">
        <f>SUMIFS('E8.b. KKAuf_WAV'!$O$6:$O$405,'E8.b. KKAuf_WAV'!$B$6:$B$405,$C85,'E8.b. KKAuf_WAV'!$E$6:$E$405,H85,'E8.b. KKAuf_WAV'!$C$6:$C$405,"geleistete Anzahlungen und Anlagen im Bau des Sachanlagevermögens")+ SUMIFS('E8.b. KKAuf_WAV'!$O$6:$O$405,'E8.b. KKAuf_WAV'!$B$6:$B$405,$C85,'E8.b. KKAuf_WAV'!$E$6:$E$405,H85,'E8.b. KKAuf_WAV'!$C$6:$C$405,"geleistete Anzahlungen auf immaterielle Vermögensgegenstände")</f>
        <v>0</v>
      </c>
      <c r="AB85" s="980">
        <f>SUMIFS('E8.c. KKAuf_BKZ_NAB_IZ'!$L$6:$L$405,'E8.c. KKAuf_BKZ_NAB_IZ'!$B$6:$B$405,$C85,'E8.c. KKAuf_BKZ_NAB_IZ'!$C$6:$C$405,$H85)</f>
        <v>0</v>
      </c>
      <c r="AC85" s="974"/>
      <c r="AD85" s="980">
        <f t="shared" si="34"/>
        <v>0</v>
      </c>
      <c r="AE85" s="984">
        <f>$AE$15</f>
        <v>0</v>
      </c>
      <c r="AF85" s="984">
        <f>$AF$15</f>
        <v>0</v>
      </c>
      <c r="AG85" s="984">
        <f>$AG$15</f>
        <v>0</v>
      </c>
      <c r="AH85" s="982">
        <f t="shared" si="36"/>
        <v>0</v>
      </c>
      <c r="AJ85" s="980">
        <f t="shared" si="35"/>
        <v>0</v>
      </c>
      <c r="AK85" s="984">
        <f>$AK$15</f>
        <v>0</v>
      </c>
      <c r="AL85" s="984">
        <f>$AL$15</f>
        <v>0</v>
      </c>
      <c r="AM85" s="984">
        <f>$AM$15</f>
        <v>0</v>
      </c>
      <c r="AN85" s="982">
        <f t="shared" si="31"/>
        <v>0</v>
      </c>
    </row>
    <row r="86" spans="2:40" ht="15" hidden="1" thickBot="1" x14ac:dyDescent="0.25">
      <c r="B86" s="1447"/>
      <c r="C86" s="1002">
        <f t="shared" si="38"/>
        <v>0</v>
      </c>
      <c r="D86" s="1450"/>
      <c r="E86" s="1408"/>
      <c r="F86" s="1408"/>
      <c r="G86" s="990"/>
      <c r="H86" s="983">
        <v>2027</v>
      </c>
      <c r="I86" s="972"/>
      <c r="J86" s="803">
        <f t="shared" si="32"/>
        <v>0</v>
      </c>
      <c r="K86" s="804"/>
      <c r="L86" s="803">
        <f t="shared" si="33"/>
        <v>0</v>
      </c>
      <c r="M86" s="804"/>
      <c r="N86" s="803">
        <f t="shared" si="30"/>
        <v>0</v>
      </c>
      <c r="O86" s="804"/>
      <c r="P86" s="803">
        <f t="shared" si="37"/>
        <v>0</v>
      </c>
      <c r="Q86" s="760"/>
      <c r="R86" s="980">
        <f>SUMIFS('E8.a. KKAuf_SAV'!$X$6:$X$2005,'E8.a. KKAuf_SAV'!$B$6:$B$2005,$C86,'E8.a. KKAuf_SAV'!$D$6:$D$2005,$H86)</f>
        <v>0</v>
      </c>
      <c r="S86" s="980">
        <f>SUMIFS('E8.b. KKAuf_WAV'!$N$6:$N$405,'E8.b. KKAuf_WAV'!$B$6:$B$405,$C86,'E8.b. KKAuf_WAV'!$E$6:$E$405,H86)-SUMIFS('E8.b. KKAuf_WAV'!$N$6:$N$405,'E8.b. KKAuf_WAV'!$B$6:$B$405,$C86,'E8.b. KKAuf_WAV'!$C$6:$C$405,"Geschäfts- oder Firmenwert",'E8.b. KKAuf_WAV'!$D$6:$D$405,H86)</f>
        <v>0</v>
      </c>
      <c r="T86" s="974"/>
      <c r="U86" s="980">
        <f>SUMIFS('E8.a. KKAuf_SAV'!$W$6:$W$2005,'E8.a. KKAuf_SAV'!$B$6:$B$2005,$C86,'E8.a. KKAuf_SAV'!$D$6:$D$2005,H86)</f>
        <v>0</v>
      </c>
      <c r="V86" s="980">
        <f>SUMIFS('E8.b. KKAuf_WAV'!$M$6:$M$405,'E8.b. KKAuf_WAV'!$B$6:$B$405,$C86,'E8.b. KKAuf_WAV'!$E$6:$E$405,$H86,'E8.b. KKAuf_WAV'!$C$6:$C$405,"&lt;&gt;"&amp;"geleistete Anzahlungen auf immaterielle Vermögensgegenstände",'E8.b. KKAuf_WAV'!$C$6:$C$405,"&lt;&gt;"&amp;"geleistete Anzahlungen und Anlagen im Bau des Sachanlagevermögens",'E8.b. KKAuf_WAV'!$C$6:$C$405,"&lt;&gt;"&amp;"Geschäfts- oder Firmenwert")</f>
        <v>0</v>
      </c>
      <c r="W86" s="980">
        <f>SUMIFS('E8.b. KKAuf_WAV'!$M$6:$M$405,'E8.b. KKAuf_WAV'!$B$6:$B$405,$C86,'E8.b. KKAuf_WAV'!$E$6:$E$405,H86,'E8.b. KKAuf_WAV'!$C$6:$C$405,"geleistete Anzahlungen und Anlagen im Bau des Sachanlagevermögens")+ SUMIFS('E8.b. KKAuf_WAV'!$M$6:$M$405,'E8.b. KKAuf_WAV'!$B$6:$B$405,$C86,'E8.b. KKAuf_WAV'!$E$6:$E$405,H86,'E8.b. KKAuf_WAV'!$C$6:$C$405,"geleistete Anzahlungen auf immaterielle Vermögensgegenstände")</f>
        <v>0</v>
      </c>
      <c r="X86" s="980">
        <f>SUMIFS('E8.c. KKAuf_BKZ_NAB_IZ'!$K$6:$K$405,'E8.c. KKAuf_BKZ_NAB_IZ'!$B$6:$B$405,$C86,'E8.c. KKAuf_BKZ_NAB_IZ'!$C$6:$C$405,$H86)</f>
        <v>0</v>
      </c>
      <c r="Y86" s="980">
        <f>SUMIFS('E8.a. KKAuf_SAV'!$Y$6:$Y$2005,'E8.a. KKAuf_SAV'!$B$6:$B$2005,$C86,'E8.a. KKAuf_SAV'!$D$6:$D$2005,$H86)</f>
        <v>0</v>
      </c>
      <c r="Z86" s="980">
        <f>SUMIFS('E8.b. KKAuf_WAV'!$O$6:$O$405,'E8.b. KKAuf_WAV'!$B$6:$B$405,$C86,'E8.b. KKAuf_WAV'!$E$6:$E$405,$H86,'E8.b. KKAuf_WAV'!$C$6:$C$405,"&lt;&gt;"&amp;"geleistete Anzahlungen auf immaterielle Vermögensgegenstände",'E8.b. KKAuf_WAV'!$C$6:$C$405,"&lt;&gt;"&amp;"geleistete Anzahlungen und Anlagen im Bau des Sachanlagevermögens",'E8.b. KKAuf_WAV'!$C$6:$C$405,"&lt;&gt;"&amp;"Geschäfts- oder Firmenwert")</f>
        <v>0</v>
      </c>
      <c r="AA86" s="980">
        <f>SUMIFS('E8.b. KKAuf_WAV'!$O$6:$O$405,'E8.b. KKAuf_WAV'!$B$6:$B$405,$C86,'E8.b. KKAuf_WAV'!$E$6:$E$405,H86,'E8.b. KKAuf_WAV'!$C$6:$C$405,"geleistete Anzahlungen und Anlagen im Bau des Sachanlagevermögens")+ SUMIFS('E8.b. KKAuf_WAV'!$O$6:$O$405,'E8.b. KKAuf_WAV'!$B$6:$B$405,$C86,'E8.b. KKAuf_WAV'!$E$6:$E$405,H86,'E8.b. KKAuf_WAV'!$C$6:$C$405,"geleistete Anzahlungen auf immaterielle Vermögensgegenstände")</f>
        <v>0</v>
      </c>
      <c r="AB86" s="980">
        <f>SUMIFS('E8.c. KKAuf_BKZ_NAB_IZ'!$L$6:$L$405,'E8.c. KKAuf_BKZ_NAB_IZ'!$B$6:$B$405,$C86,'E8.c. KKAuf_BKZ_NAB_IZ'!$C$6:$C$405,$H86)</f>
        <v>0</v>
      </c>
      <c r="AC86" s="974"/>
      <c r="AD86" s="980">
        <f t="shared" si="34"/>
        <v>0</v>
      </c>
      <c r="AE86" s="984">
        <f>$AE$16</f>
        <v>0</v>
      </c>
      <c r="AF86" s="984">
        <f>$AF$16</f>
        <v>0</v>
      </c>
      <c r="AG86" s="984">
        <f>$AG$16</f>
        <v>0</v>
      </c>
      <c r="AH86" s="982">
        <f t="shared" si="36"/>
        <v>0</v>
      </c>
      <c r="AJ86" s="980">
        <f t="shared" si="35"/>
        <v>0</v>
      </c>
      <c r="AK86" s="984">
        <f>$AK$16</f>
        <v>0</v>
      </c>
      <c r="AL86" s="984">
        <f>$AL$16</f>
        <v>0</v>
      </c>
      <c r="AM86" s="984">
        <f>$AM$16</f>
        <v>0</v>
      </c>
      <c r="AN86" s="982">
        <f t="shared" si="31"/>
        <v>0</v>
      </c>
    </row>
    <row r="87" spans="2:40" ht="15" hidden="1" thickBot="1" x14ac:dyDescent="0.25">
      <c r="B87" s="1448"/>
      <c r="C87" s="1003">
        <f t="shared" si="38"/>
        <v>0</v>
      </c>
      <c r="D87" s="1451"/>
      <c r="E87" s="1409"/>
      <c r="F87" s="1409"/>
      <c r="G87" s="970"/>
      <c r="H87" s="986">
        <v>2028</v>
      </c>
      <c r="I87" s="972"/>
      <c r="J87" s="815">
        <f t="shared" si="32"/>
        <v>0</v>
      </c>
      <c r="K87" s="804"/>
      <c r="L87" s="814">
        <f t="shared" si="33"/>
        <v>0</v>
      </c>
      <c r="M87" s="804"/>
      <c r="N87" s="814">
        <f t="shared" si="30"/>
        <v>0</v>
      </c>
      <c r="O87" s="804"/>
      <c r="P87" s="814">
        <f t="shared" si="37"/>
        <v>0</v>
      </c>
      <c r="Q87" s="760"/>
      <c r="R87" s="987">
        <f>SUMIFS('E8.a. KKAuf_SAV'!$X$6:$X$2005,'E8.a. KKAuf_SAV'!$B$6:$B$2005,$C87,'E8.a. KKAuf_SAV'!$D$6:$D$2005,$H87)</f>
        <v>0</v>
      </c>
      <c r="S87" s="987">
        <f>SUMIFS('E8.b. KKAuf_WAV'!$N$6:$N$405,'E8.b. KKAuf_WAV'!$B$6:$B$405,$C87,'E8.b. KKAuf_WAV'!$E$6:$E$405,H87)-SUMIFS('E8.b. KKAuf_WAV'!$N$6:$N$405,'E8.b. KKAuf_WAV'!$B$6:$B$405,$C87,'E8.b. KKAuf_WAV'!$C$6:$C$405,"Geschäfts- oder Firmenwert",'E8.b. KKAuf_WAV'!$D$6:$D$405,H87)</f>
        <v>0</v>
      </c>
      <c r="T87" s="974"/>
      <c r="U87" s="987">
        <f>SUMIFS('E8.a. KKAuf_SAV'!$W$6:$W$2005,'E8.a. KKAuf_SAV'!$B$6:$B$2005,$C87,'E8.a. KKAuf_SAV'!$D$6:$D$2005,H87)</f>
        <v>0</v>
      </c>
      <c r="V87" s="987">
        <f>SUMIFS('E8.b. KKAuf_WAV'!$M$6:$M$405,'E8.b. KKAuf_WAV'!$B$6:$B$405,$C87,'E8.b. KKAuf_WAV'!$E$6:$E$405,$H87,'E8.b. KKAuf_WAV'!$C$6:$C$405,"&lt;&gt;"&amp;"geleistete Anzahlungen auf immaterielle Vermögensgegenstände",'E8.b. KKAuf_WAV'!$C$6:$C$405,"&lt;&gt;"&amp;"geleistete Anzahlungen und Anlagen im Bau des Sachanlagevermögens",'E8.b. KKAuf_WAV'!$C$6:$C$405,"&lt;&gt;"&amp;"Geschäfts- oder Firmenwert")</f>
        <v>0</v>
      </c>
      <c r="W87" s="987">
        <f>SUMIFS('E8.b. KKAuf_WAV'!$M$6:$M$405,'E8.b. KKAuf_WAV'!$B$6:$B$405,$C87,'E8.b. KKAuf_WAV'!$E$6:$E$405,H87,'E8.b. KKAuf_WAV'!$C$6:$C$405,"geleistete Anzahlungen und Anlagen im Bau des Sachanlagevermögens")+ SUMIFS('E8.b. KKAuf_WAV'!$M$6:$M$405,'E8.b. KKAuf_WAV'!$B$6:$B$405,$C87,'E8.b. KKAuf_WAV'!$E$6:$E$405,H87,'E8.b. KKAuf_WAV'!$C$6:$C$405,"geleistete Anzahlungen auf immaterielle Vermögensgegenstände")</f>
        <v>0</v>
      </c>
      <c r="X87" s="987">
        <f>SUMIFS('E8.c. KKAuf_BKZ_NAB_IZ'!$K$6:$K$405,'E8.c. KKAuf_BKZ_NAB_IZ'!$B$6:$B$405,$C87,'E8.c. KKAuf_BKZ_NAB_IZ'!$C$6:$C$405,$H87)</f>
        <v>0</v>
      </c>
      <c r="Y87" s="987">
        <f>SUMIFS('E8.a. KKAuf_SAV'!$Y$6:$Y$2005,'E8.a. KKAuf_SAV'!$B$6:$B$2005,$C87,'E8.a. KKAuf_SAV'!$D$6:$D$2005,$H87)</f>
        <v>0</v>
      </c>
      <c r="Z87" s="987">
        <f>SUMIFS('E8.b. KKAuf_WAV'!$O$6:$O$405,'E8.b. KKAuf_WAV'!$B$6:$B$405,$C87,'E8.b. KKAuf_WAV'!$E$6:$E$405,$H87,'E8.b. KKAuf_WAV'!$C$6:$C$405,"&lt;&gt;"&amp;"geleistete Anzahlungen auf immaterielle Vermögensgegenstände",'E8.b. KKAuf_WAV'!$C$6:$C$405,"&lt;&gt;"&amp;"geleistete Anzahlungen und Anlagen im Bau des Sachanlagevermögens",'E8.b. KKAuf_WAV'!$C$6:$C$405,"&lt;&gt;"&amp;"Geschäfts- oder Firmenwert")</f>
        <v>0</v>
      </c>
      <c r="AA87" s="987">
        <f>SUMIFS('E8.b. KKAuf_WAV'!$O$6:$O$405,'E8.b. KKAuf_WAV'!$B$6:$B$405,$C87,'E8.b. KKAuf_WAV'!$E$6:$E$405,H87,'E8.b. KKAuf_WAV'!$C$6:$C$405,"geleistete Anzahlungen und Anlagen im Bau des Sachanlagevermögens")+ SUMIFS('E8.b. KKAuf_WAV'!$O$6:$O$405,'E8.b. KKAuf_WAV'!$B$6:$B$405,$C87,'E8.b. KKAuf_WAV'!$E$6:$E$405,H87,'E8.b. KKAuf_WAV'!$C$6:$C$405,"geleistete Anzahlungen auf immaterielle Vermögensgegenstände")</f>
        <v>0</v>
      </c>
      <c r="AB87" s="987">
        <f>SUMIFS('E8.c. KKAuf_BKZ_NAB_IZ'!$L$6:$L$405,'E8.c. KKAuf_BKZ_NAB_IZ'!$B$6:$B$405,$C87,'E8.c. KKAuf_BKZ_NAB_IZ'!$C$6:$C$405,$H87)</f>
        <v>0</v>
      </c>
      <c r="AC87" s="974"/>
      <c r="AD87" s="987">
        <f t="shared" si="34"/>
        <v>0</v>
      </c>
      <c r="AE87" s="988">
        <f>$AE$17</f>
        <v>0</v>
      </c>
      <c r="AF87" s="988">
        <f>$AF$17</f>
        <v>0</v>
      </c>
      <c r="AG87" s="988">
        <f>$AG$17</f>
        <v>0</v>
      </c>
      <c r="AH87" s="989">
        <f t="shared" si="36"/>
        <v>0</v>
      </c>
      <c r="AJ87" s="987">
        <f t="shared" si="35"/>
        <v>0</v>
      </c>
      <c r="AK87" s="988">
        <f>$AK$17</f>
        <v>0</v>
      </c>
      <c r="AL87" s="988">
        <f>$AL$17</f>
        <v>0</v>
      </c>
      <c r="AM87" s="988">
        <f>$AM$17</f>
        <v>0</v>
      </c>
      <c r="AN87" s="989">
        <f t="shared" si="31"/>
        <v>0</v>
      </c>
    </row>
    <row r="88" spans="2:40" ht="14.25" customHeight="1" x14ac:dyDescent="0.2">
      <c r="B88" s="1446"/>
      <c r="C88" s="1001">
        <f>B$88</f>
        <v>0</v>
      </c>
      <c r="D88" s="1449"/>
      <c r="E88" s="1407"/>
      <c r="F88" s="1410"/>
      <c r="G88" s="990"/>
      <c r="H88" s="991">
        <v>2022</v>
      </c>
      <c r="I88" s="972"/>
      <c r="J88" s="813">
        <f t="shared" si="32"/>
        <v>0</v>
      </c>
      <c r="K88" s="804"/>
      <c r="L88" s="813">
        <f t="shared" si="33"/>
        <v>0</v>
      </c>
      <c r="M88" s="804"/>
      <c r="N88" s="813">
        <f t="shared" si="30"/>
        <v>0</v>
      </c>
      <c r="O88" s="804"/>
      <c r="P88" s="813">
        <f t="shared" ref="P88:P94" si="39">IFERROR((AJ88*AK88+AD88*AE88)*0.4*0.035*$F$88,0)</f>
        <v>0</v>
      </c>
      <c r="Q88" s="760"/>
      <c r="R88" s="992">
        <f>SUMIFS('E8.a. KKAuf_SAV'!$X$6:$X$2005,'E8.a. KKAuf_SAV'!$B$6:$B$2005,$C88,'E8.a. KKAuf_SAV'!$D$6:$D$2005,$H88)</f>
        <v>0</v>
      </c>
      <c r="S88" s="992">
        <f>SUMIFS('E8.b. KKAuf_WAV'!$N$6:$N$405,'E8.b. KKAuf_WAV'!$B$6:$B$405,$C88,'E8.b. KKAuf_WAV'!$E$6:$E$405,H88)-SUMIFS('E8.b. KKAuf_WAV'!$N$6:$N$405,'E8.b. KKAuf_WAV'!$B$6:$B$405,$C88,'E8.b. KKAuf_WAV'!$C$6:$C$405,"Geschäfts- oder Firmenwert",'E8.b. KKAuf_WAV'!$D$6:$D$405,H88)</f>
        <v>0</v>
      </c>
      <c r="T88" s="974"/>
      <c r="U88" s="992">
        <f>SUMIFS('E8.a. KKAuf_SAV'!$W$6:$W$2005,'E8.a. KKAuf_SAV'!$B$6:$B$2005,$C88,'E8.a. KKAuf_SAV'!$D$6:$D$2005,H88)</f>
        <v>0</v>
      </c>
      <c r="V88" s="992">
        <f>SUMIFS('E8.b. KKAuf_WAV'!$M$6:$M$405,'E8.b. KKAuf_WAV'!$B$6:$B$405,$C88,'E8.b. KKAuf_WAV'!$E$6:$E$405,$H88,'E8.b. KKAuf_WAV'!$C$6:$C$405,"&lt;&gt;"&amp;"geleistete Anzahlungen auf immaterielle Vermögensgegenstände",'E8.b. KKAuf_WAV'!$C$6:$C$405,"&lt;&gt;"&amp;"geleistete Anzahlungen und Anlagen im Bau des Sachanlagevermögens",'E8.b. KKAuf_WAV'!$C$6:$C$405,"&lt;&gt;"&amp;"Geschäfts- oder Firmenwert")</f>
        <v>0</v>
      </c>
      <c r="W88" s="992">
        <f>SUMIFS('E8.b. KKAuf_WAV'!$M$6:$M$405,'E8.b. KKAuf_WAV'!$B$6:$B$405,$C88,'E8.b. KKAuf_WAV'!$E$6:$E$405,Listen!$AA$3,'E8.b. KKAuf_WAV'!$C$6:$C$405,"geleistete Anzahlungen und Anlagen im Bau des Sachanlagevermögens")+ SUMIFS('E8.b. KKAuf_WAV'!$M$6:$M$405,'E8.b. KKAuf_WAV'!$B$6:$B$405,$C88,'E8.b. KKAuf_WAV'!$E$6:$E$405,Listen!$AA$3,'E8.b. KKAuf_WAV'!$C$6:$C$405,"geleistete Anzahlungen auf immaterielle Vermögensgegenstände")</f>
        <v>0</v>
      </c>
      <c r="X88" s="992">
        <f>SUMIFS('E8.c. KKAuf_BKZ_NAB_IZ'!$K$6:$K$405,'E8.c. KKAuf_BKZ_NAB_IZ'!$B$6:$B$405,$C88,'E8.c. KKAuf_BKZ_NAB_IZ'!$C$6:$C$405,$H88)</f>
        <v>0</v>
      </c>
      <c r="Y88" s="992">
        <f>SUMIFS('E8.a. KKAuf_SAV'!$Y$6:$Y$2005,'E8.a. KKAuf_SAV'!$B$6:$B$2005,$C88,'E8.a. KKAuf_SAV'!$D$6:$D$2005,$H88)</f>
        <v>0</v>
      </c>
      <c r="Z88" s="992">
        <f>SUMIFS('E8.b. KKAuf_WAV'!$O$6:$O$405,'E8.b. KKAuf_WAV'!$B$6:$B$405,$C88,'E8.b. KKAuf_WAV'!$E$6:$E$405,$H88,'E8.b. KKAuf_WAV'!$C$6:$C$405,"&lt;&gt;"&amp;"geleistete Anzahlungen auf immaterielle Vermögensgegenstände",'E8.b. KKAuf_WAV'!$C$6:$C$405,"&lt;&gt;"&amp;"geleistete Anzahlungen und Anlagen im Bau des Sachanlagevermögens",'E8.b. KKAuf_WAV'!$C$6:$C$405,"&lt;&gt;"&amp;"Geschäfts- oder Firmenwert")</f>
        <v>0</v>
      </c>
      <c r="AA88" s="992">
        <f>SUMIFS('E8.b. KKAuf_WAV'!$O$6:$O$405,'E8.b. KKAuf_WAV'!$B$6:$B$405,$C88,'E8.b. KKAuf_WAV'!$E$6:$E$405,Listen!$AA$3,'E8.b. KKAuf_WAV'!$C$6:$C$405,"geleistete Anzahlungen und Anlagen im Bau des Sachanlagevermögens")+ SUMIFS('E8.b. KKAuf_WAV'!$O$6:$O$405,'E8.b. KKAuf_WAV'!$B$6:$B$405,$C88,'E8.b. KKAuf_WAV'!$E$6:$E$405,Listen!$AA$3,'E8.b. KKAuf_WAV'!$C$6:$C$405,"geleistete Anzahlungen auf immaterielle Vermögensgegenstände")</f>
        <v>0</v>
      </c>
      <c r="AB88" s="992">
        <f>SUMIFS('E8.c. KKAuf_BKZ_NAB_IZ'!$L$6:$L$405,'E8.c. KKAuf_BKZ_NAB_IZ'!$B$6:$B$405,$C88,'E8.c. KKAuf_BKZ_NAB_IZ'!$C$6:$C$405,$H88)</f>
        <v>0</v>
      </c>
      <c r="AC88" s="974"/>
      <c r="AD88" s="992">
        <f t="shared" si="34"/>
        <v>0</v>
      </c>
      <c r="AE88" s="993">
        <f>$AE$11</f>
        <v>5.0700000000000002E-2</v>
      </c>
      <c r="AF88" s="993">
        <f>$AF$11</f>
        <v>1.7100000000000001E-2</v>
      </c>
      <c r="AG88" s="993">
        <f>$AG$11</f>
        <v>3.0499999999999999E-2</v>
      </c>
      <c r="AH88" s="994">
        <f t="shared" si="36"/>
        <v>0</v>
      </c>
      <c r="AJ88" s="992">
        <f t="shared" si="35"/>
        <v>0</v>
      </c>
      <c r="AK88" s="993">
        <f>$AK$11</f>
        <v>5.0700000000000002E-2</v>
      </c>
      <c r="AL88" s="993">
        <f>$AL$11</f>
        <v>1.7100000000000001E-2</v>
      </c>
      <c r="AM88" s="993">
        <f>$AM$11</f>
        <v>3.0499999999999999E-2</v>
      </c>
      <c r="AN88" s="994">
        <f t="shared" si="31"/>
        <v>0</v>
      </c>
    </row>
    <row r="89" spans="2:40" x14ac:dyDescent="0.2">
      <c r="B89" s="1447"/>
      <c r="C89" s="1002">
        <f t="shared" ref="C89:C94" si="40">B$88</f>
        <v>0</v>
      </c>
      <c r="D89" s="1450"/>
      <c r="E89" s="1408"/>
      <c r="F89" s="1408"/>
      <c r="G89" s="990"/>
      <c r="H89" s="983">
        <v>2023</v>
      </c>
      <c r="I89" s="972"/>
      <c r="J89" s="805">
        <f t="shared" si="32"/>
        <v>0</v>
      </c>
      <c r="K89" s="804"/>
      <c r="L89" s="803">
        <f t="shared" si="33"/>
        <v>0</v>
      </c>
      <c r="M89" s="804"/>
      <c r="N89" s="803">
        <f t="shared" si="30"/>
        <v>0</v>
      </c>
      <c r="O89" s="804"/>
      <c r="P89" s="803">
        <f t="shared" si="39"/>
        <v>0</v>
      </c>
      <c r="Q89" s="760"/>
      <c r="R89" s="980">
        <f>SUMIFS('E8.a. KKAuf_SAV'!$X$6:$X$2005,'E8.a. KKAuf_SAV'!$B$6:$B$2005,$C89,'E8.a. KKAuf_SAV'!$D$6:$D$2005,$H89)</f>
        <v>0</v>
      </c>
      <c r="S89" s="980">
        <f>SUMIFS('E8.b. KKAuf_WAV'!$N$6:$N$405,'E8.b. KKAuf_WAV'!$B$6:$B$405,$C89,'E8.b. KKAuf_WAV'!$E$6:$E$405,H89)-SUMIFS('E8.b. KKAuf_WAV'!$N$6:$N$405,'E8.b. KKAuf_WAV'!$B$6:$B$405,$C89,'E8.b. KKAuf_WAV'!$C$6:$C$405,"Geschäfts- oder Firmenwert",'E8.b. KKAuf_WAV'!$D$6:$D$405,H89)</f>
        <v>0</v>
      </c>
      <c r="T89" s="974"/>
      <c r="U89" s="980">
        <f>SUMIFS('E8.a. KKAuf_SAV'!$W$6:$W$2005,'E8.a. KKAuf_SAV'!$B$6:$B$2005,$C89,'E8.a. KKAuf_SAV'!$D$6:$D$2005,H89)</f>
        <v>0</v>
      </c>
      <c r="V89" s="980">
        <f>SUMIFS('E8.b. KKAuf_WAV'!$M$6:$M$405,'E8.b. KKAuf_WAV'!$B$6:$B$405,$C89,'E8.b. KKAuf_WAV'!$E$6:$E$405,$H89,'E8.b. KKAuf_WAV'!$C$6:$C$405,"&lt;&gt;"&amp;"geleistete Anzahlungen auf immaterielle Vermögensgegenstände",'E8.b. KKAuf_WAV'!$C$6:$C$405,"&lt;&gt;"&amp;"geleistete Anzahlungen und Anlagen im Bau des Sachanlagevermögens",'E8.b. KKAuf_WAV'!$C$6:$C$405,"&lt;&gt;"&amp;"Geschäfts- oder Firmenwert")</f>
        <v>0</v>
      </c>
      <c r="W89" s="980"/>
      <c r="X89" s="980">
        <f>SUMIFS('E8.c. KKAuf_BKZ_NAB_IZ'!$K$6:$K$405,'E8.c. KKAuf_BKZ_NAB_IZ'!$B$6:$B$405,$C89,'E8.c. KKAuf_BKZ_NAB_IZ'!$C$6:$C$405,$H89)</f>
        <v>0</v>
      </c>
      <c r="Y89" s="980">
        <f>SUMIFS('E8.a. KKAuf_SAV'!$Y$6:$Y$2005,'E8.a. KKAuf_SAV'!$B$6:$B$2005,$C89,'E8.a. KKAuf_SAV'!$D$6:$D$2005,$H89)</f>
        <v>0</v>
      </c>
      <c r="Z89" s="980">
        <f>SUMIFS('E8.b. KKAuf_WAV'!$O$6:$O$405,'E8.b. KKAuf_WAV'!$B$6:$B$405,$C89,'E8.b. KKAuf_WAV'!$E$6:$E$405,$H89,'E8.b. KKAuf_WAV'!$C$6:$C$405,"&lt;&gt;"&amp;"geleistete Anzahlungen auf immaterielle Vermögensgegenstände",'E8.b. KKAuf_WAV'!$C$6:$C$405,"&lt;&gt;"&amp;"geleistete Anzahlungen und Anlagen im Bau des Sachanlagevermögens",'E8.b. KKAuf_WAV'!$C$6:$C$405,"&lt;&gt;"&amp;"Geschäfts- oder Firmenwert")</f>
        <v>0</v>
      </c>
      <c r="AA89" s="980"/>
      <c r="AB89" s="980">
        <f>SUMIFS('E8.c. KKAuf_BKZ_NAB_IZ'!$L$6:$L$405,'E8.c. KKAuf_BKZ_NAB_IZ'!$B$6:$B$405,$C89,'E8.c. KKAuf_BKZ_NAB_IZ'!$C$6:$C$405,$H89)</f>
        <v>0</v>
      </c>
      <c r="AC89" s="974"/>
      <c r="AD89" s="980">
        <f t="shared" si="34"/>
        <v>0</v>
      </c>
      <c r="AE89" s="984">
        <f>$AE$12</f>
        <v>5.0700000000000002E-2</v>
      </c>
      <c r="AF89" s="984">
        <f>$AF$12</f>
        <v>1.7100000000000001E-2</v>
      </c>
      <c r="AG89" s="984">
        <f>$AG$12</f>
        <v>3.0499999999999999E-2</v>
      </c>
      <c r="AH89" s="982">
        <f t="shared" si="36"/>
        <v>0</v>
      </c>
      <c r="AJ89" s="980"/>
      <c r="AK89" s="984">
        <f>$AK$12</f>
        <v>5.0700000000000002E-2</v>
      </c>
      <c r="AL89" s="984">
        <f>$AL$12</f>
        <v>1.7100000000000001E-2</v>
      </c>
      <c r="AM89" s="984">
        <f>$AM$12</f>
        <v>3.0499999999999999E-2</v>
      </c>
      <c r="AN89" s="982">
        <f t="shared" si="31"/>
        <v>0</v>
      </c>
    </row>
    <row r="90" spans="2:40" x14ac:dyDescent="0.2">
      <c r="B90" s="1447"/>
      <c r="C90" s="1002">
        <f t="shared" si="40"/>
        <v>0</v>
      </c>
      <c r="D90" s="1450"/>
      <c r="E90" s="1408"/>
      <c r="F90" s="1408"/>
      <c r="G90" s="990"/>
      <c r="H90" s="983">
        <v>2024</v>
      </c>
      <c r="I90" s="972"/>
      <c r="J90" s="803">
        <f t="shared" si="32"/>
        <v>0</v>
      </c>
      <c r="K90" s="804"/>
      <c r="L90" s="803">
        <f t="shared" si="33"/>
        <v>0</v>
      </c>
      <c r="M90" s="804"/>
      <c r="N90" s="803">
        <f t="shared" si="30"/>
        <v>0</v>
      </c>
      <c r="O90" s="804"/>
      <c r="P90" s="803">
        <f t="shared" si="39"/>
        <v>0</v>
      </c>
      <c r="Q90" s="760"/>
      <c r="R90" s="980">
        <f>SUMIFS('E8.a. KKAuf_SAV'!$X$6:$X$2005,'E8.a. KKAuf_SAV'!$B$6:$B$2005,$C90,'E8.a. KKAuf_SAV'!$D$6:$D$2005,$H90)</f>
        <v>0</v>
      </c>
      <c r="S90" s="980">
        <f>SUMIFS('E8.b. KKAuf_WAV'!$N$6:$N$405,'E8.b. KKAuf_WAV'!$B$6:$B$405,$C90,'E8.b. KKAuf_WAV'!$E$6:$E$405,H90)-SUMIFS('E8.b. KKAuf_WAV'!$N$6:$N$405,'E8.b. KKAuf_WAV'!$B$6:$B$405,$C90,'E8.b. KKAuf_WAV'!$C$6:$C$405,"Geschäfts- oder Firmenwert",'E8.b. KKAuf_WAV'!$D$6:$D$405,H90)</f>
        <v>0</v>
      </c>
      <c r="T90" s="974"/>
      <c r="U90" s="980">
        <f>SUMIFS('E8.a. KKAuf_SAV'!$W$6:$W$2005,'E8.a. KKAuf_SAV'!$B$6:$B$2005,$C90,'E8.a. KKAuf_SAV'!$D$6:$D$2005,H90)</f>
        <v>0</v>
      </c>
      <c r="V90" s="980">
        <f>SUMIFS('E8.b. KKAuf_WAV'!$M$6:$M$405,'E8.b. KKAuf_WAV'!$B$6:$B$405,$C90,'E8.b. KKAuf_WAV'!$E$6:$E$405,$H90,'E8.b. KKAuf_WAV'!$C$6:$C$405,"&lt;&gt;"&amp;"geleistete Anzahlungen auf immaterielle Vermögensgegenstände",'E8.b. KKAuf_WAV'!$C$6:$C$405,"&lt;&gt;"&amp;"geleistete Anzahlungen und Anlagen im Bau des Sachanlagevermögens",'E8.b. KKAuf_WAV'!$C$6:$C$405,"&lt;&gt;"&amp;"Geschäfts- oder Firmenwert")</f>
        <v>0</v>
      </c>
      <c r="W90" s="980">
        <f>SUMIFS('E8.b. KKAuf_WAV'!$M$6:$M$405,'E8.b. KKAuf_WAV'!$B$6:$B$405,$C90,'E8.b. KKAuf_WAV'!$E$6:$E$405,H90,'E8.b. KKAuf_WAV'!$C$6:$C$405,"geleistete Anzahlungen und Anlagen im Bau des Sachanlagevermögens")+ SUMIFS('E8.b. KKAuf_WAV'!$M$6:$M$405,'E8.b. KKAuf_WAV'!$B$6:$B$405,$C90,'E8.b. KKAuf_WAV'!$E$6:$E$405,H90,'E8.b. KKAuf_WAV'!$C$6:$C$405,"geleistete Anzahlungen auf immaterielle Vermögensgegenstände")</f>
        <v>0</v>
      </c>
      <c r="X90" s="980">
        <f>SUMIFS('E8.c. KKAuf_BKZ_NAB_IZ'!$K$6:$K$405,'E8.c. KKAuf_BKZ_NAB_IZ'!$B$6:$B$405,$C90,'E8.c. KKAuf_BKZ_NAB_IZ'!$C$6:$C$405,$H90)</f>
        <v>0</v>
      </c>
      <c r="Y90" s="980">
        <f>SUMIFS('E8.a. KKAuf_SAV'!$Y$6:$Y$2005,'E8.a. KKAuf_SAV'!$B$6:$B$2005,$C90,'E8.a. KKAuf_SAV'!$D$6:$D$2005,$H90)</f>
        <v>0</v>
      </c>
      <c r="Z90" s="980">
        <f>SUMIFS('E8.b. KKAuf_WAV'!$O$6:$O$405,'E8.b. KKAuf_WAV'!$B$6:$B$405,$C90,'E8.b. KKAuf_WAV'!$E$6:$E$405,$H90,'E8.b. KKAuf_WAV'!$C$6:$C$405,"&lt;&gt;"&amp;"geleistete Anzahlungen auf immaterielle Vermögensgegenstände",'E8.b. KKAuf_WAV'!$C$6:$C$405,"&lt;&gt;"&amp;"geleistete Anzahlungen und Anlagen im Bau des Sachanlagevermögens",'E8.b. KKAuf_WAV'!$C$6:$C$405,"&lt;&gt;"&amp;"Geschäfts- oder Firmenwert")</f>
        <v>0</v>
      </c>
      <c r="AA90" s="980">
        <f>SUMIFS('E8.b. KKAuf_WAV'!$O$6:$O$405,'E8.b. KKAuf_WAV'!$B$6:$B$405,$C90,'E8.b. KKAuf_WAV'!$E$6:$E$405,H90,'E8.b. KKAuf_WAV'!$C$6:$C$405,"geleistete Anzahlungen und Anlagen im Bau des Sachanlagevermögens")+ SUMIFS('E8.b. KKAuf_WAV'!$O$6:$O$405,'E8.b. KKAuf_WAV'!$B$6:$B$405,$C90,'E8.b. KKAuf_WAV'!$E$6:$E$405,H90,'E8.b. KKAuf_WAV'!$C$6:$C$405,"geleistete Anzahlungen auf immaterielle Vermögensgegenstände")</f>
        <v>0</v>
      </c>
      <c r="AB90" s="980">
        <f>SUMIFS('E8.c. KKAuf_BKZ_NAB_IZ'!$L$6:$L$405,'E8.c. KKAuf_BKZ_NAB_IZ'!$B$6:$B$405,$C90,'E8.c. KKAuf_BKZ_NAB_IZ'!$C$6:$C$405,$H90)</f>
        <v>0</v>
      </c>
      <c r="AC90" s="974"/>
      <c r="AD90" s="980">
        <f t="shared" si="34"/>
        <v>0</v>
      </c>
      <c r="AE90" s="984">
        <f>$AE$13</f>
        <v>6.93E-2</v>
      </c>
      <c r="AF90" s="984">
        <f>$AF$13</f>
        <v>3.8699999999999998E-2</v>
      </c>
      <c r="AG90" s="984">
        <f>$AG$13</f>
        <v>5.0900000000000001E-2</v>
      </c>
      <c r="AH90" s="982">
        <f t="shared" si="36"/>
        <v>0</v>
      </c>
      <c r="AJ90" s="980">
        <f t="shared" si="35"/>
        <v>0</v>
      </c>
      <c r="AK90" s="984">
        <f>$AK$13</f>
        <v>7.0099999999999996E-2</v>
      </c>
      <c r="AL90" s="984">
        <f>$AL$13</f>
        <v>3.6600000000000001E-2</v>
      </c>
      <c r="AM90" s="984">
        <f>$AM$13</f>
        <v>0.05</v>
      </c>
      <c r="AN90" s="982">
        <f t="shared" si="31"/>
        <v>0</v>
      </c>
    </row>
    <row r="91" spans="2:40" ht="15" thickBot="1" x14ac:dyDescent="0.25">
      <c r="B91" s="1447"/>
      <c r="C91" s="1002">
        <f t="shared" si="40"/>
        <v>0</v>
      </c>
      <c r="D91" s="1450"/>
      <c r="E91" s="1408"/>
      <c r="F91" s="1408"/>
      <c r="G91" s="990"/>
      <c r="H91" s="983">
        <v>2025</v>
      </c>
      <c r="I91" s="972"/>
      <c r="J91" s="803">
        <f t="shared" si="32"/>
        <v>0</v>
      </c>
      <c r="K91" s="804"/>
      <c r="L91" s="803">
        <f t="shared" si="33"/>
        <v>0</v>
      </c>
      <c r="M91" s="804"/>
      <c r="N91" s="803">
        <f t="shared" si="30"/>
        <v>0</v>
      </c>
      <c r="O91" s="804"/>
      <c r="P91" s="803">
        <f t="shared" si="39"/>
        <v>0</v>
      </c>
      <c r="Q91" s="760"/>
      <c r="R91" s="980">
        <f>SUMIFS('E8.a. KKAuf_SAV'!$X$6:$X$2005,'E8.a. KKAuf_SAV'!$B$6:$B$2005,$C91,'E8.a. KKAuf_SAV'!$D$6:$D$2005,$H91)</f>
        <v>0</v>
      </c>
      <c r="S91" s="980">
        <f>SUMIFS('E8.b. KKAuf_WAV'!$N$6:$N$405,'E8.b. KKAuf_WAV'!$B$6:$B$405,$C91,'E8.b. KKAuf_WAV'!$E$6:$E$405,H91)-SUMIFS('E8.b. KKAuf_WAV'!$N$6:$N$405,'E8.b. KKAuf_WAV'!$B$6:$B$405,$C91,'E8.b. KKAuf_WAV'!$C$6:$C$405,"Geschäfts- oder Firmenwert",'E8.b. KKAuf_WAV'!$D$6:$D$405,H91)</f>
        <v>0</v>
      </c>
      <c r="T91" s="974"/>
      <c r="U91" s="980">
        <f>SUMIFS('E8.a. KKAuf_SAV'!$W$6:$W$2005,'E8.a. KKAuf_SAV'!$B$6:$B$2005,$C91,'E8.a. KKAuf_SAV'!$D$6:$D$2005,H91)</f>
        <v>0</v>
      </c>
      <c r="V91" s="980">
        <f>SUMIFS('E8.b. KKAuf_WAV'!$M$6:$M$405,'E8.b. KKAuf_WAV'!$B$6:$B$405,$C91,'E8.b. KKAuf_WAV'!$E$6:$E$405,$H91,'E8.b. KKAuf_WAV'!$C$6:$C$405,"&lt;&gt;"&amp;"geleistete Anzahlungen auf immaterielle Vermögensgegenstände",'E8.b. KKAuf_WAV'!$C$6:$C$405,"&lt;&gt;"&amp;"geleistete Anzahlungen und Anlagen im Bau des Sachanlagevermögens",'E8.b. KKAuf_WAV'!$C$6:$C$405,"&lt;&gt;"&amp;"Geschäfts- oder Firmenwert")</f>
        <v>0</v>
      </c>
      <c r="W91" s="980">
        <f>SUMIFS('E8.b. KKAuf_WAV'!$M$6:$M$405,'E8.b. KKAuf_WAV'!$B$6:$B$405,$C91,'E8.b. KKAuf_WAV'!$E$6:$E$405,H91,'E8.b. KKAuf_WAV'!$C$6:$C$405,"geleistete Anzahlungen und Anlagen im Bau des Sachanlagevermögens")+ SUMIFS('E8.b. KKAuf_WAV'!$M$6:$M$405,'E8.b. KKAuf_WAV'!$B$6:$B$405,$C91,'E8.b. KKAuf_WAV'!$E$6:$E$405,H91,'E8.b. KKAuf_WAV'!$C$6:$C$405,"geleistete Anzahlungen auf immaterielle Vermögensgegenstände")</f>
        <v>0</v>
      </c>
      <c r="X91" s="980">
        <f>SUMIFS('E8.c. KKAuf_BKZ_NAB_IZ'!$K$6:$K$405,'E8.c. KKAuf_BKZ_NAB_IZ'!$B$6:$B$405,$C91,'E8.c. KKAuf_BKZ_NAB_IZ'!$C$6:$C$405,$H91)</f>
        <v>0</v>
      </c>
      <c r="Y91" s="980">
        <f>SUMIFS('E8.a. KKAuf_SAV'!$Y$6:$Y$2005,'E8.a. KKAuf_SAV'!$B$6:$B$2005,$C91,'E8.a. KKAuf_SAV'!$D$6:$D$2005,$H91)</f>
        <v>0</v>
      </c>
      <c r="Z91" s="980">
        <f>SUMIFS('E8.b. KKAuf_WAV'!$O$6:$O$405,'E8.b. KKAuf_WAV'!$B$6:$B$405,$C91,'E8.b. KKAuf_WAV'!$E$6:$E$405,$H91,'E8.b. KKAuf_WAV'!$C$6:$C$405,"&lt;&gt;"&amp;"geleistete Anzahlungen auf immaterielle Vermögensgegenstände",'E8.b. KKAuf_WAV'!$C$6:$C$405,"&lt;&gt;"&amp;"geleistete Anzahlungen und Anlagen im Bau des Sachanlagevermögens",'E8.b. KKAuf_WAV'!$C$6:$C$405,"&lt;&gt;"&amp;"Geschäfts- oder Firmenwert")</f>
        <v>0</v>
      </c>
      <c r="AA91" s="980">
        <f>SUMIFS('E8.b. KKAuf_WAV'!$O$6:$O$405,'E8.b. KKAuf_WAV'!$B$6:$B$405,$C91,'E8.b. KKAuf_WAV'!$E$6:$E$405,H91,'E8.b. KKAuf_WAV'!$C$6:$C$405,"geleistete Anzahlungen und Anlagen im Bau des Sachanlagevermögens")+ SUMIFS('E8.b. KKAuf_WAV'!$O$6:$O$405,'E8.b. KKAuf_WAV'!$B$6:$B$405,$C91,'E8.b. KKAuf_WAV'!$E$6:$E$405,H91,'E8.b. KKAuf_WAV'!$C$6:$C$405,"geleistete Anzahlungen auf immaterielle Vermögensgegenstände")</f>
        <v>0</v>
      </c>
      <c r="AB91" s="980">
        <f>SUMIFS('E8.c. KKAuf_BKZ_NAB_IZ'!$L$6:$L$405,'E8.c. KKAuf_BKZ_NAB_IZ'!$B$6:$B$405,$C91,'E8.c. KKAuf_BKZ_NAB_IZ'!$C$6:$C$405,$H91)</f>
        <v>0</v>
      </c>
      <c r="AC91" s="974"/>
      <c r="AD91" s="980">
        <f t="shared" si="34"/>
        <v>0</v>
      </c>
      <c r="AE91" s="984">
        <f>$AE$14</f>
        <v>7.0099999999999996E-2</v>
      </c>
      <c r="AF91" s="984">
        <f>$AF$14</f>
        <v>3.6600000000000001E-2</v>
      </c>
      <c r="AG91" s="984">
        <f>$AG$14</f>
        <v>0.05</v>
      </c>
      <c r="AH91" s="982">
        <f t="shared" si="36"/>
        <v>0</v>
      </c>
      <c r="AJ91" s="980">
        <f t="shared" si="35"/>
        <v>0</v>
      </c>
      <c r="AK91" s="984">
        <f>$AK$14</f>
        <v>7.0099999999999996E-2</v>
      </c>
      <c r="AL91" s="984">
        <f>$AL$14</f>
        <v>3.6600000000000001E-2</v>
      </c>
      <c r="AM91" s="984">
        <f>$AM$14</f>
        <v>0.05</v>
      </c>
      <c r="AN91" s="982">
        <f t="shared" si="31"/>
        <v>0</v>
      </c>
    </row>
    <row r="92" spans="2:40" ht="15" hidden="1" thickBot="1" x14ac:dyDescent="0.25">
      <c r="B92" s="1447"/>
      <c r="C92" s="1002">
        <f t="shared" si="40"/>
        <v>0</v>
      </c>
      <c r="D92" s="1450"/>
      <c r="E92" s="1408"/>
      <c r="F92" s="1408"/>
      <c r="G92" s="990"/>
      <c r="H92" s="983">
        <v>2026</v>
      </c>
      <c r="I92" s="972"/>
      <c r="J92" s="803">
        <f t="shared" si="32"/>
        <v>0</v>
      </c>
      <c r="K92" s="804"/>
      <c r="L92" s="803">
        <f t="shared" si="33"/>
        <v>0</v>
      </c>
      <c r="M92" s="804"/>
      <c r="N92" s="803">
        <f t="shared" si="30"/>
        <v>0</v>
      </c>
      <c r="O92" s="804"/>
      <c r="P92" s="803">
        <f t="shared" si="39"/>
        <v>0</v>
      </c>
      <c r="Q92" s="760"/>
      <c r="R92" s="980">
        <f>SUMIFS('E8.a. KKAuf_SAV'!$X$6:$X$2005,'E8.a. KKAuf_SAV'!$B$6:$B$2005,$C92,'E8.a. KKAuf_SAV'!$D$6:$D$2005,$H92)</f>
        <v>0</v>
      </c>
      <c r="S92" s="980">
        <f>SUMIFS('E8.b. KKAuf_WAV'!$N$6:$N$405,'E8.b. KKAuf_WAV'!$B$6:$B$405,$C92,'E8.b. KKAuf_WAV'!$E$6:$E$405,H92)-SUMIFS('E8.b. KKAuf_WAV'!$N$6:$N$405,'E8.b. KKAuf_WAV'!$B$6:$B$405,$C92,'E8.b. KKAuf_WAV'!$C$6:$C$405,"Geschäfts- oder Firmenwert",'E8.b. KKAuf_WAV'!$D$6:$D$405,H92)</f>
        <v>0</v>
      </c>
      <c r="T92" s="974"/>
      <c r="U92" s="980">
        <f>SUMIFS('E8.a. KKAuf_SAV'!$W$6:$W$2005,'E8.a. KKAuf_SAV'!$B$6:$B$2005,$C92,'E8.a. KKAuf_SAV'!$D$6:$D$2005,H92)</f>
        <v>0</v>
      </c>
      <c r="V92" s="980">
        <f>SUMIFS('E8.b. KKAuf_WAV'!$M$6:$M$405,'E8.b. KKAuf_WAV'!$B$6:$B$405,$C92,'E8.b. KKAuf_WAV'!$E$6:$E$405,$H92,'E8.b. KKAuf_WAV'!$C$6:$C$405,"&lt;&gt;"&amp;"geleistete Anzahlungen auf immaterielle Vermögensgegenstände",'E8.b. KKAuf_WAV'!$C$6:$C$405,"&lt;&gt;"&amp;"geleistete Anzahlungen und Anlagen im Bau des Sachanlagevermögens",'E8.b. KKAuf_WAV'!$C$6:$C$405,"&lt;&gt;"&amp;"Geschäfts- oder Firmenwert")</f>
        <v>0</v>
      </c>
      <c r="W92" s="980">
        <f>SUMIFS('E8.b. KKAuf_WAV'!$M$6:$M$405,'E8.b. KKAuf_WAV'!$B$6:$B$405,$C92,'E8.b. KKAuf_WAV'!$E$6:$E$405,H92,'E8.b. KKAuf_WAV'!$C$6:$C$405,"geleistete Anzahlungen und Anlagen im Bau des Sachanlagevermögens")+ SUMIFS('E8.b. KKAuf_WAV'!$M$6:$M$405,'E8.b. KKAuf_WAV'!$B$6:$B$405,$C92,'E8.b. KKAuf_WAV'!$E$6:$E$405,H92,'E8.b. KKAuf_WAV'!$C$6:$C$405,"geleistete Anzahlungen auf immaterielle Vermögensgegenstände")</f>
        <v>0</v>
      </c>
      <c r="X92" s="980">
        <f>SUMIFS('E8.c. KKAuf_BKZ_NAB_IZ'!$K$6:$K$405,'E8.c. KKAuf_BKZ_NAB_IZ'!$B$6:$B$405,$C92,'E8.c. KKAuf_BKZ_NAB_IZ'!$C$6:$C$405,$H92)</f>
        <v>0</v>
      </c>
      <c r="Y92" s="980">
        <f>SUMIFS('E8.a. KKAuf_SAV'!$Y$6:$Y$2005,'E8.a. KKAuf_SAV'!$B$6:$B$2005,$C92,'E8.a. KKAuf_SAV'!$D$6:$D$2005,$H92)</f>
        <v>0</v>
      </c>
      <c r="Z92" s="980">
        <f>SUMIFS('E8.b. KKAuf_WAV'!$O$6:$O$405,'E8.b. KKAuf_WAV'!$B$6:$B$405,$C92,'E8.b. KKAuf_WAV'!$E$6:$E$405,$H92,'E8.b. KKAuf_WAV'!$C$6:$C$405,"&lt;&gt;"&amp;"geleistete Anzahlungen auf immaterielle Vermögensgegenstände",'E8.b. KKAuf_WAV'!$C$6:$C$405,"&lt;&gt;"&amp;"geleistete Anzahlungen und Anlagen im Bau des Sachanlagevermögens",'E8.b. KKAuf_WAV'!$C$6:$C$405,"&lt;&gt;"&amp;"Geschäfts- oder Firmenwert")</f>
        <v>0</v>
      </c>
      <c r="AA92" s="980">
        <f>SUMIFS('E8.b. KKAuf_WAV'!$O$6:$O$405,'E8.b. KKAuf_WAV'!$B$6:$B$405,$C92,'E8.b. KKAuf_WAV'!$E$6:$E$405,H92,'E8.b. KKAuf_WAV'!$C$6:$C$405,"geleistete Anzahlungen und Anlagen im Bau des Sachanlagevermögens")+ SUMIFS('E8.b. KKAuf_WAV'!$O$6:$O$405,'E8.b. KKAuf_WAV'!$B$6:$B$405,$C92,'E8.b. KKAuf_WAV'!$E$6:$E$405,H92,'E8.b. KKAuf_WAV'!$C$6:$C$405,"geleistete Anzahlungen auf immaterielle Vermögensgegenstände")</f>
        <v>0</v>
      </c>
      <c r="AB92" s="980">
        <f>SUMIFS('E8.c. KKAuf_BKZ_NAB_IZ'!$L$6:$L$405,'E8.c. KKAuf_BKZ_NAB_IZ'!$B$6:$B$405,$C92,'E8.c. KKAuf_BKZ_NAB_IZ'!$C$6:$C$405,$H92)</f>
        <v>0</v>
      </c>
      <c r="AC92" s="974"/>
      <c r="AD92" s="980">
        <f t="shared" si="34"/>
        <v>0</v>
      </c>
      <c r="AE92" s="984">
        <f>$AE$15</f>
        <v>0</v>
      </c>
      <c r="AF92" s="984">
        <f>$AF$15</f>
        <v>0</v>
      </c>
      <c r="AG92" s="984">
        <f>$AG$15</f>
        <v>0</v>
      </c>
      <c r="AH92" s="982">
        <f t="shared" si="36"/>
        <v>0</v>
      </c>
      <c r="AJ92" s="980">
        <f t="shared" si="35"/>
        <v>0</v>
      </c>
      <c r="AK92" s="984">
        <f>$AK$15</f>
        <v>0</v>
      </c>
      <c r="AL92" s="984">
        <f>$AL$15</f>
        <v>0</v>
      </c>
      <c r="AM92" s="984">
        <f>$AM$15</f>
        <v>0</v>
      </c>
      <c r="AN92" s="982">
        <f t="shared" si="31"/>
        <v>0</v>
      </c>
    </row>
    <row r="93" spans="2:40" ht="15" hidden="1" thickBot="1" x14ac:dyDescent="0.25">
      <c r="B93" s="1447"/>
      <c r="C93" s="1002">
        <f t="shared" si="40"/>
        <v>0</v>
      </c>
      <c r="D93" s="1450"/>
      <c r="E93" s="1408"/>
      <c r="F93" s="1408"/>
      <c r="G93" s="990"/>
      <c r="H93" s="983">
        <v>2027</v>
      </c>
      <c r="I93" s="972"/>
      <c r="J93" s="803">
        <f t="shared" si="32"/>
        <v>0</v>
      </c>
      <c r="K93" s="804"/>
      <c r="L93" s="803">
        <f t="shared" si="33"/>
        <v>0</v>
      </c>
      <c r="M93" s="804"/>
      <c r="N93" s="803">
        <f t="shared" si="30"/>
        <v>0</v>
      </c>
      <c r="O93" s="804"/>
      <c r="P93" s="803">
        <f t="shared" si="39"/>
        <v>0</v>
      </c>
      <c r="Q93" s="760"/>
      <c r="R93" s="980">
        <f>SUMIFS('E8.a. KKAuf_SAV'!$X$6:$X$2005,'E8.a. KKAuf_SAV'!$B$6:$B$2005,$C93,'E8.a. KKAuf_SAV'!$D$6:$D$2005,$H93)</f>
        <v>0</v>
      </c>
      <c r="S93" s="980">
        <f>SUMIFS('E8.b. KKAuf_WAV'!$N$6:$N$405,'E8.b. KKAuf_WAV'!$B$6:$B$405,$C93,'E8.b. KKAuf_WAV'!$E$6:$E$405,H93)-SUMIFS('E8.b. KKAuf_WAV'!$N$6:$N$405,'E8.b. KKAuf_WAV'!$B$6:$B$405,$C93,'E8.b. KKAuf_WAV'!$C$6:$C$405,"Geschäfts- oder Firmenwert",'E8.b. KKAuf_WAV'!$D$6:$D$405,H93)</f>
        <v>0</v>
      </c>
      <c r="T93" s="974"/>
      <c r="U93" s="980">
        <f>SUMIFS('E8.a. KKAuf_SAV'!$W$6:$W$2005,'E8.a. KKAuf_SAV'!$B$6:$B$2005,$C93,'E8.a. KKAuf_SAV'!$D$6:$D$2005,H93)</f>
        <v>0</v>
      </c>
      <c r="V93" s="980">
        <f>SUMIFS('E8.b. KKAuf_WAV'!$M$6:$M$405,'E8.b. KKAuf_WAV'!$B$6:$B$405,$C93,'E8.b. KKAuf_WAV'!$E$6:$E$405,$H93,'E8.b. KKAuf_WAV'!$C$6:$C$405,"&lt;&gt;"&amp;"geleistete Anzahlungen auf immaterielle Vermögensgegenstände",'E8.b. KKAuf_WAV'!$C$6:$C$405,"&lt;&gt;"&amp;"geleistete Anzahlungen und Anlagen im Bau des Sachanlagevermögens",'E8.b. KKAuf_WAV'!$C$6:$C$405,"&lt;&gt;"&amp;"Geschäfts- oder Firmenwert")</f>
        <v>0</v>
      </c>
      <c r="W93" s="980">
        <f>SUMIFS('E8.b. KKAuf_WAV'!$M$6:$M$405,'E8.b. KKAuf_WAV'!$B$6:$B$405,$C93,'E8.b. KKAuf_WAV'!$E$6:$E$405,H93,'E8.b. KKAuf_WAV'!$C$6:$C$405,"geleistete Anzahlungen und Anlagen im Bau des Sachanlagevermögens")+ SUMIFS('E8.b. KKAuf_WAV'!$M$6:$M$405,'E8.b. KKAuf_WAV'!$B$6:$B$405,$C93,'E8.b. KKAuf_WAV'!$E$6:$E$405,H93,'E8.b. KKAuf_WAV'!$C$6:$C$405,"geleistete Anzahlungen auf immaterielle Vermögensgegenstände")</f>
        <v>0</v>
      </c>
      <c r="X93" s="980">
        <f>SUMIFS('E8.c. KKAuf_BKZ_NAB_IZ'!$K$6:$K$405,'E8.c. KKAuf_BKZ_NAB_IZ'!$B$6:$B$405,$C93,'E8.c. KKAuf_BKZ_NAB_IZ'!$C$6:$C$405,$H93)</f>
        <v>0</v>
      </c>
      <c r="Y93" s="980">
        <f>SUMIFS('E8.a. KKAuf_SAV'!$Y$6:$Y$2005,'E8.a. KKAuf_SAV'!$B$6:$B$2005,$C93,'E8.a. KKAuf_SAV'!$D$6:$D$2005,$H93)</f>
        <v>0</v>
      </c>
      <c r="Z93" s="980">
        <f>SUMIFS('E8.b. KKAuf_WAV'!$O$6:$O$405,'E8.b. KKAuf_WAV'!$B$6:$B$405,$C93,'E8.b. KKAuf_WAV'!$E$6:$E$405,$H93,'E8.b. KKAuf_WAV'!$C$6:$C$405,"&lt;&gt;"&amp;"geleistete Anzahlungen auf immaterielle Vermögensgegenstände",'E8.b. KKAuf_WAV'!$C$6:$C$405,"&lt;&gt;"&amp;"geleistete Anzahlungen und Anlagen im Bau des Sachanlagevermögens",'E8.b. KKAuf_WAV'!$C$6:$C$405,"&lt;&gt;"&amp;"Geschäfts- oder Firmenwert")</f>
        <v>0</v>
      </c>
      <c r="AA93" s="980">
        <f>SUMIFS('E8.b. KKAuf_WAV'!$O$6:$O$405,'E8.b. KKAuf_WAV'!$B$6:$B$405,$C93,'E8.b. KKAuf_WAV'!$E$6:$E$405,H93,'E8.b. KKAuf_WAV'!$C$6:$C$405,"geleistete Anzahlungen und Anlagen im Bau des Sachanlagevermögens")+ SUMIFS('E8.b. KKAuf_WAV'!$O$6:$O$405,'E8.b. KKAuf_WAV'!$B$6:$B$405,$C93,'E8.b. KKAuf_WAV'!$E$6:$E$405,H93,'E8.b. KKAuf_WAV'!$C$6:$C$405,"geleistete Anzahlungen auf immaterielle Vermögensgegenstände")</f>
        <v>0</v>
      </c>
      <c r="AB93" s="980">
        <f>SUMIFS('E8.c. KKAuf_BKZ_NAB_IZ'!$L$6:$L$405,'E8.c. KKAuf_BKZ_NAB_IZ'!$B$6:$B$405,$C93,'E8.c. KKAuf_BKZ_NAB_IZ'!$C$6:$C$405,$H93)</f>
        <v>0</v>
      </c>
      <c r="AC93" s="974"/>
      <c r="AD93" s="980">
        <f t="shared" si="34"/>
        <v>0</v>
      </c>
      <c r="AE93" s="984">
        <f>$AE$16</f>
        <v>0</v>
      </c>
      <c r="AF93" s="984">
        <f>$AF$16</f>
        <v>0</v>
      </c>
      <c r="AG93" s="984">
        <f>$AG$16</f>
        <v>0</v>
      </c>
      <c r="AH93" s="982">
        <f t="shared" si="36"/>
        <v>0</v>
      </c>
      <c r="AJ93" s="980">
        <f t="shared" si="35"/>
        <v>0</v>
      </c>
      <c r="AK93" s="984">
        <f>$AK$16</f>
        <v>0</v>
      </c>
      <c r="AL93" s="984">
        <f>$AL$16</f>
        <v>0</v>
      </c>
      <c r="AM93" s="984">
        <f>$AM$16</f>
        <v>0</v>
      </c>
      <c r="AN93" s="982">
        <f t="shared" si="31"/>
        <v>0</v>
      </c>
    </row>
    <row r="94" spans="2:40" ht="15" hidden="1" thickBot="1" x14ac:dyDescent="0.25">
      <c r="B94" s="1448"/>
      <c r="C94" s="1003">
        <f t="shared" si="40"/>
        <v>0</v>
      </c>
      <c r="D94" s="1451"/>
      <c r="E94" s="1409"/>
      <c r="F94" s="1409"/>
      <c r="G94" s="970"/>
      <c r="H94" s="986">
        <v>2028</v>
      </c>
      <c r="I94" s="972"/>
      <c r="J94" s="815">
        <f t="shared" si="32"/>
        <v>0</v>
      </c>
      <c r="K94" s="804"/>
      <c r="L94" s="814">
        <f t="shared" si="33"/>
        <v>0</v>
      </c>
      <c r="M94" s="804"/>
      <c r="N94" s="814">
        <f t="shared" si="30"/>
        <v>0</v>
      </c>
      <c r="O94" s="804"/>
      <c r="P94" s="814">
        <f t="shared" si="39"/>
        <v>0</v>
      </c>
      <c r="Q94" s="760"/>
      <c r="R94" s="987">
        <f>SUMIFS('E8.a. KKAuf_SAV'!$X$6:$X$2005,'E8.a. KKAuf_SAV'!$B$6:$B$2005,$C94,'E8.a. KKAuf_SAV'!$D$6:$D$2005,$H94)</f>
        <v>0</v>
      </c>
      <c r="S94" s="987">
        <f>SUMIFS('E8.b. KKAuf_WAV'!$N$6:$N$405,'E8.b. KKAuf_WAV'!$B$6:$B$405,$C94,'E8.b. KKAuf_WAV'!$E$6:$E$405,H94)-SUMIFS('E8.b. KKAuf_WAV'!$N$6:$N$405,'E8.b. KKAuf_WAV'!$B$6:$B$405,$C94,'E8.b. KKAuf_WAV'!$C$6:$C$405,"Geschäfts- oder Firmenwert",'E8.b. KKAuf_WAV'!$D$6:$D$405,H94)</f>
        <v>0</v>
      </c>
      <c r="T94" s="974"/>
      <c r="U94" s="987">
        <f>SUMIFS('E8.a. KKAuf_SAV'!$W$6:$W$2005,'E8.a. KKAuf_SAV'!$B$6:$B$2005,$C94,'E8.a. KKAuf_SAV'!$D$6:$D$2005,H94)</f>
        <v>0</v>
      </c>
      <c r="V94" s="987">
        <f>SUMIFS('E8.b. KKAuf_WAV'!$M$6:$M$405,'E8.b. KKAuf_WAV'!$B$6:$B$405,$C94,'E8.b. KKAuf_WAV'!$E$6:$E$405,$H94,'E8.b. KKAuf_WAV'!$C$6:$C$405,"&lt;&gt;"&amp;"geleistete Anzahlungen auf immaterielle Vermögensgegenstände",'E8.b. KKAuf_WAV'!$C$6:$C$405,"&lt;&gt;"&amp;"geleistete Anzahlungen und Anlagen im Bau des Sachanlagevermögens",'E8.b. KKAuf_WAV'!$C$6:$C$405,"&lt;&gt;"&amp;"Geschäfts- oder Firmenwert")</f>
        <v>0</v>
      </c>
      <c r="W94" s="987">
        <f>SUMIFS('E8.b. KKAuf_WAV'!$M$6:$M$405,'E8.b. KKAuf_WAV'!$B$6:$B$405,$C94,'E8.b. KKAuf_WAV'!$E$6:$E$405,H94,'E8.b. KKAuf_WAV'!$C$6:$C$405,"geleistete Anzahlungen und Anlagen im Bau des Sachanlagevermögens")+ SUMIFS('E8.b. KKAuf_WAV'!$M$6:$M$405,'E8.b. KKAuf_WAV'!$B$6:$B$405,$C94,'E8.b. KKAuf_WAV'!$E$6:$E$405,H94,'E8.b. KKAuf_WAV'!$C$6:$C$405,"geleistete Anzahlungen auf immaterielle Vermögensgegenstände")</f>
        <v>0</v>
      </c>
      <c r="X94" s="987">
        <f>SUMIFS('E8.c. KKAuf_BKZ_NAB_IZ'!$K$6:$K$405,'E8.c. KKAuf_BKZ_NAB_IZ'!$B$6:$B$405,$C94,'E8.c. KKAuf_BKZ_NAB_IZ'!$C$6:$C$405,$H94)</f>
        <v>0</v>
      </c>
      <c r="Y94" s="987">
        <f>SUMIFS('E8.a. KKAuf_SAV'!$Y$6:$Y$2005,'E8.a. KKAuf_SAV'!$B$6:$B$2005,$C94,'E8.a. KKAuf_SAV'!$D$6:$D$2005,$H94)</f>
        <v>0</v>
      </c>
      <c r="Z94" s="987">
        <f>SUMIFS('E8.b. KKAuf_WAV'!$O$6:$O$405,'E8.b. KKAuf_WAV'!$B$6:$B$405,$C94,'E8.b. KKAuf_WAV'!$E$6:$E$405,$H94,'E8.b. KKAuf_WAV'!$C$6:$C$405,"&lt;&gt;"&amp;"geleistete Anzahlungen auf immaterielle Vermögensgegenstände",'E8.b. KKAuf_WAV'!$C$6:$C$405,"&lt;&gt;"&amp;"geleistete Anzahlungen und Anlagen im Bau des Sachanlagevermögens",'E8.b. KKAuf_WAV'!$C$6:$C$405,"&lt;&gt;"&amp;"Geschäfts- oder Firmenwert")</f>
        <v>0</v>
      </c>
      <c r="AA94" s="987">
        <f>SUMIFS('E8.b. KKAuf_WAV'!$O$6:$O$405,'E8.b. KKAuf_WAV'!$B$6:$B$405,$C94,'E8.b. KKAuf_WAV'!$E$6:$E$405,H94,'E8.b. KKAuf_WAV'!$C$6:$C$405,"geleistete Anzahlungen und Anlagen im Bau des Sachanlagevermögens")+ SUMIFS('E8.b. KKAuf_WAV'!$O$6:$O$405,'E8.b. KKAuf_WAV'!$B$6:$B$405,$C94,'E8.b. KKAuf_WAV'!$E$6:$E$405,H94,'E8.b. KKAuf_WAV'!$C$6:$C$405,"geleistete Anzahlungen auf immaterielle Vermögensgegenstände")</f>
        <v>0</v>
      </c>
      <c r="AB94" s="987">
        <f>SUMIFS('E8.c. KKAuf_BKZ_NAB_IZ'!$L$6:$L$405,'E8.c. KKAuf_BKZ_NAB_IZ'!$B$6:$B$405,$C94,'E8.c. KKAuf_BKZ_NAB_IZ'!$C$6:$C$405,$H94)</f>
        <v>0</v>
      </c>
      <c r="AC94" s="974"/>
      <c r="AD94" s="987">
        <f t="shared" si="34"/>
        <v>0</v>
      </c>
      <c r="AE94" s="988">
        <f>$AE$17</f>
        <v>0</v>
      </c>
      <c r="AF94" s="988">
        <f>$AF$17</f>
        <v>0</v>
      </c>
      <c r="AG94" s="988">
        <f>$AG$17</f>
        <v>0</v>
      </c>
      <c r="AH94" s="989">
        <f t="shared" si="36"/>
        <v>0</v>
      </c>
      <c r="AJ94" s="987">
        <f t="shared" si="35"/>
        <v>0</v>
      </c>
      <c r="AK94" s="988">
        <f>$AK$17</f>
        <v>0</v>
      </c>
      <c r="AL94" s="988">
        <f>$AL$17</f>
        <v>0</v>
      </c>
      <c r="AM94" s="988">
        <f>$AM$17</f>
        <v>0</v>
      </c>
      <c r="AN94" s="989">
        <f t="shared" si="31"/>
        <v>0</v>
      </c>
    </row>
    <row r="95" spans="2:40" ht="14.25" customHeight="1" x14ac:dyDescent="0.2">
      <c r="B95" s="1446"/>
      <c r="C95" s="1001">
        <f>B$95</f>
        <v>0</v>
      </c>
      <c r="D95" s="1449"/>
      <c r="E95" s="1407"/>
      <c r="F95" s="1410"/>
      <c r="G95" s="990"/>
      <c r="H95" s="991">
        <v>2022</v>
      </c>
      <c r="I95" s="972"/>
      <c r="J95" s="813">
        <f t="shared" si="32"/>
        <v>0</v>
      </c>
      <c r="K95" s="804"/>
      <c r="L95" s="813">
        <f t="shared" si="33"/>
        <v>0</v>
      </c>
      <c r="M95" s="804"/>
      <c r="N95" s="813">
        <f t="shared" si="30"/>
        <v>0</v>
      </c>
      <c r="O95" s="804"/>
      <c r="P95" s="813">
        <f t="shared" ref="P95:P101" si="41">IFERROR((AJ95*AK95+AD95*AE95)*0.4*0.035*$F$95,0)</f>
        <v>0</v>
      </c>
      <c r="Q95" s="760"/>
      <c r="R95" s="992">
        <f>SUMIFS('E8.a. KKAuf_SAV'!$X$6:$X$2005,'E8.a. KKAuf_SAV'!$B$6:$B$2005,$C95,'E8.a. KKAuf_SAV'!$D$6:$D$2005,$H95)</f>
        <v>0</v>
      </c>
      <c r="S95" s="992">
        <f>SUMIFS('E8.b. KKAuf_WAV'!$N$6:$N$405,'E8.b. KKAuf_WAV'!$B$6:$B$405,$C95,'E8.b. KKAuf_WAV'!$E$6:$E$405,H95)-SUMIFS('E8.b. KKAuf_WAV'!$N$6:$N$405,'E8.b. KKAuf_WAV'!$B$6:$B$405,$C95,'E8.b. KKAuf_WAV'!$C$6:$C$405,"Geschäfts- oder Firmenwert",'E8.b. KKAuf_WAV'!$D$6:$D$405,H95)</f>
        <v>0</v>
      </c>
      <c r="T95" s="974"/>
      <c r="U95" s="992">
        <f>SUMIFS('E8.a. KKAuf_SAV'!$W$6:$W$2005,'E8.a. KKAuf_SAV'!$B$6:$B$2005,$C95,'E8.a. KKAuf_SAV'!$D$6:$D$2005,H95)</f>
        <v>0</v>
      </c>
      <c r="V95" s="992">
        <f>SUMIFS('E8.b. KKAuf_WAV'!$M$6:$M$405,'E8.b. KKAuf_WAV'!$B$6:$B$405,$C95,'E8.b. KKAuf_WAV'!$E$6:$E$405,$H95,'E8.b. KKAuf_WAV'!$C$6:$C$405,"&lt;&gt;"&amp;"geleistete Anzahlungen auf immaterielle Vermögensgegenstände",'E8.b. KKAuf_WAV'!$C$6:$C$405,"&lt;&gt;"&amp;"geleistete Anzahlungen und Anlagen im Bau des Sachanlagevermögens",'E8.b. KKAuf_WAV'!$C$6:$C$405,"&lt;&gt;"&amp;"Geschäfts- oder Firmenwert")</f>
        <v>0</v>
      </c>
      <c r="W95" s="992">
        <f>SUMIFS('E8.b. KKAuf_WAV'!$M$6:$M$405,'E8.b. KKAuf_WAV'!$B$6:$B$405,$C95,'E8.b. KKAuf_WAV'!$E$6:$E$405,Listen!$AA$3,'E8.b. KKAuf_WAV'!$C$6:$C$405,"geleistete Anzahlungen und Anlagen im Bau des Sachanlagevermögens")+ SUMIFS('E8.b. KKAuf_WAV'!$M$6:$M$405,'E8.b. KKAuf_WAV'!$B$6:$B$405,$C95,'E8.b. KKAuf_WAV'!$E$6:$E$405,Listen!$AA$3,'E8.b. KKAuf_WAV'!$C$6:$C$405,"geleistete Anzahlungen auf immaterielle Vermögensgegenstände")</f>
        <v>0</v>
      </c>
      <c r="X95" s="992">
        <f>SUMIFS('E8.c. KKAuf_BKZ_NAB_IZ'!$K$6:$K$405,'E8.c. KKAuf_BKZ_NAB_IZ'!$B$6:$B$405,$C95,'E8.c. KKAuf_BKZ_NAB_IZ'!$C$6:$C$405,$H95)</f>
        <v>0</v>
      </c>
      <c r="Y95" s="992">
        <f>SUMIFS('E8.a. KKAuf_SAV'!$Y$6:$Y$2005,'E8.a. KKAuf_SAV'!$B$6:$B$2005,$C95,'E8.a. KKAuf_SAV'!$D$6:$D$2005,$H95)</f>
        <v>0</v>
      </c>
      <c r="Z95" s="992">
        <f>SUMIFS('E8.b. KKAuf_WAV'!$O$6:$O$405,'E8.b. KKAuf_WAV'!$B$6:$B$405,$C95,'E8.b. KKAuf_WAV'!$E$6:$E$405,$H95,'E8.b. KKAuf_WAV'!$C$6:$C$405,"&lt;&gt;"&amp;"geleistete Anzahlungen auf immaterielle Vermögensgegenstände",'E8.b. KKAuf_WAV'!$C$6:$C$405,"&lt;&gt;"&amp;"geleistete Anzahlungen und Anlagen im Bau des Sachanlagevermögens",'E8.b. KKAuf_WAV'!$C$6:$C$405,"&lt;&gt;"&amp;"Geschäfts- oder Firmenwert")</f>
        <v>0</v>
      </c>
      <c r="AA95" s="992">
        <f>SUMIFS('E8.b. KKAuf_WAV'!$O$6:$O$405,'E8.b. KKAuf_WAV'!$B$6:$B$405,$C95,'E8.b. KKAuf_WAV'!$E$6:$E$405,Listen!$AA$3,'E8.b. KKAuf_WAV'!$C$6:$C$405,"geleistete Anzahlungen und Anlagen im Bau des Sachanlagevermögens")+ SUMIFS('E8.b. KKAuf_WAV'!$O$6:$O$405,'E8.b. KKAuf_WAV'!$B$6:$B$405,$C95,'E8.b. KKAuf_WAV'!$E$6:$E$405,Listen!$AA$3,'E8.b. KKAuf_WAV'!$C$6:$C$405,"geleistete Anzahlungen auf immaterielle Vermögensgegenstände")</f>
        <v>0</v>
      </c>
      <c r="AB95" s="992">
        <f>SUMIFS('E8.c. KKAuf_BKZ_NAB_IZ'!$L$6:$L$405,'E8.c. KKAuf_BKZ_NAB_IZ'!$B$6:$B$405,$C95,'E8.c. KKAuf_BKZ_NAB_IZ'!$C$6:$C$405,$H95)</f>
        <v>0</v>
      </c>
      <c r="AC95" s="974"/>
      <c r="AD95" s="992">
        <f t="shared" si="34"/>
        <v>0</v>
      </c>
      <c r="AE95" s="993">
        <f>$AE$11</f>
        <v>5.0700000000000002E-2</v>
      </c>
      <c r="AF95" s="993">
        <f>$AF$11</f>
        <v>1.7100000000000001E-2</v>
      </c>
      <c r="AG95" s="993">
        <f>$AG$11</f>
        <v>3.0499999999999999E-2</v>
      </c>
      <c r="AH95" s="994">
        <f t="shared" si="36"/>
        <v>0</v>
      </c>
      <c r="AJ95" s="992">
        <f t="shared" si="35"/>
        <v>0</v>
      </c>
      <c r="AK95" s="993">
        <f>$AK$11</f>
        <v>5.0700000000000002E-2</v>
      </c>
      <c r="AL95" s="993">
        <f>$AL$11</f>
        <v>1.7100000000000001E-2</v>
      </c>
      <c r="AM95" s="993">
        <f>$AM$11</f>
        <v>3.0499999999999999E-2</v>
      </c>
      <c r="AN95" s="994">
        <f t="shared" si="31"/>
        <v>0</v>
      </c>
    </row>
    <row r="96" spans="2:40" x14ac:dyDescent="0.2">
      <c r="B96" s="1447"/>
      <c r="C96" s="1002">
        <f t="shared" ref="C96:C101" si="42">B$95</f>
        <v>0</v>
      </c>
      <c r="D96" s="1450"/>
      <c r="E96" s="1408"/>
      <c r="F96" s="1408"/>
      <c r="G96" s="990"/>
      <c r="H96" s="983">
        <v>2023</v>
      </c>
      <c r="I96" s="972"/>
      <c r="J96" s="805">
        <f t="shared" si="32"/>
        <v>0</v>
      </c>
      <c r="K96" s="804"/>
      <c r="L96" s="803">
        <f t="shared" si="33"/>
        <v>0</v>
      </c>
      <c r="M96" s="804"/>
      <c r="N96" s="803">
        <f t="shared" si="30"/>
        <v>0</v>
      </c>
      <c r="O96" s="804"/>
      <c r="P96" s="803">
        <f t="shared" si="41"/>
        <v>0</v>
      </c>
      <c r="Q96" s="760"/>
      <c r="R96" s="980">
        <f>SUMIFS('E8.a. KKAuf_SAV'!$X$6:$X$2005,'E8.a. KKAuf_SAV'!$B$6:$B$2005,$C96,'E8.a. KKAuf_SAV'!$D$6:$D$2005,$H96)</f>
        <v>0</v>
      </c>
      <c r="S96" s="980">
        <f>SUMIFS('E8.b. KKAuf_WAV'!$N$6:$N$405,'E8.b. KKAuf_WAV'!$B$6:$B$405,$C96,'E8.b. KKAuf_WAV'!$E$6:$E$405,H96)-SUMIFS('E8.b. KKAuf_WAV'!$N$6:$N$405,'E8.b. KKAuf_WAV'!$B$6:$B$405,$C96,'E8.b. KKAuf_WAV'!$C$6:$C$405,"Geschäfts- oder Firmenwert",'E8.b. KKAuf_WAV'!$D$6:$D$405,H96)</f>
        <v>0</v>
      </c>
      <c r="T96" s="974"/>
      <c r="U96" s="980">
        <f>SUMIFS('E8.a. KKAuf_SAV'!$W$6:$W$2005,'E8.a. KKAuf_SAV'!$B$6:$B$2005,$C96,'E8.a. KKAuf_SAV'!$D$6:$D$2005,H96)</f>
        <v>0</v>
      </c>
      <c r="V96" s="980">
        <f>SUMIFS('E8.b. KKAuf_WAV'!$M$6:$M$405,'E8.b. KKAuf_WAV'!$B$6:$B$405,$C96,'E8.b. KKAuf_WAV'!$E$6:$E$405,$H96,'E8.b. KKAuf_WAV'!$C$6:$C$405,"&lt;&gt;"&amp;"geleistete Anzahlungen auf immaterielle Vermögensgegenstände",'E8.b. KKAuf_WAV'!$C$6:$C$405,"&lt;&gt;"&amp;"geleistete Anzahlungen und Anlagen im Bau des Sachanlagevermögens",'E8.b. KKAuf_WAV'!$C$6:$C$405,"&lt;&gt;"&amp;"Geschäfts- oder Firmenwert")</f>
        <v>0</v>
      </c>
      <c r="W96" s="980"/>
      <c r="X96" s="980">
        <f>SUMIFS('E8.c. KKAuf_BKZ_NAB_IZ'!$K$6:$K$405,'E8.c. KKAuf_BKZ_NAB_IZ'!$B$6:$B$405,$C96,'E8.c. KKAuf_BKZ_NAB_IZ'!$C$6:$C$405,$H96)</f>
        <v>0</v>
      </c>
      <c r="Y96" s="980">
        <f>SUMIFS('E8.a. KKAuf_SAV'!$Y$6:$Y$2005,'E8.a. KKAuf_SAV'!$B$6:$B$2005,$C96,'E8.a. KKAuf_SAV'!$D$6:$D$2005,$H96)</f>
        <v>0</v>
      </c>
      <c r="Z96" s="980">
        <f>SUMIFS('E8.b. KKAuf_WAV'!$O$6:$O$405,'E8.b. KKAuf_WAV'!$B$6:$B$405,$C96,'E8.b. KKAuf_WAV'!$E$6:$E$405,$H96,'E8.b. KKAuf_WAV'!$C$6:$C$405,"&lt;&gt;"&amp;"geleistete Anzahlungen auf immaterielle Vermögensgegenstände",'E8.b. KKAuf_WAV'!$C$6:$C$405,"&lt;&gt;"&amp;"geleistete Anzahlungen und Anlagen im Bau des Sachanlagevermögens",'E8.b. KKAuf_WAV'!$C$6:$C$405,"&lt;&gt;"&amp;"Geschäfts- oder Firmenwert")</f>
        <v>0</v>
      </c>
      <c r="AA96" s="980"/>
      <c r="AB96" s="980">
        <f>SUMIFS('E8.c. KKAuf_BKZ_NAB_IZ'!$L$6:$L$405,'E8.c. KKAuf_BKZ_NAB_IZ'!$B$6:$B$405,$C96,'E8.c. KKAuf_BKZ_NAB_IZ'!$C$6:$C$405,$H96)</f>
        <v>0</v>
      </c>
      <c r="AC96" s="974"/>
      <c r="AD96" s="980">
        <f t="shared" si="34"/>
        <v>0</v>
      </c>
      <c r="AE96" s="984">
        <f>$AE$12</f>
        <v>5.0700000000000002E-2</v>
      </c>
      <c r="AF96" s="984">
        <f>$AF$12</f>
        <v>1.7100000000000001E-2</v>
      </c>
      <c r="AG96" s="984">
        <f>$AG$12</f>
        <v>3.0499999999999999E-2</v>
      </c>
      <c r="AH96" s="982">
        <f t="shared" si="36"/>
        <v>0</v>
      </c>
      <c r="AJ96" s="980"/>
      <c r="AK96" s="984">
        <f>$AK$12</f>
        <v>5.0700000000000002E-2</v>
      </c>
      <c r="AL96" s="984">
        <f>$AL$12</f>
        <v>1.7100000000000001E-2</v>
      </c>
      <c r="AM96" s="984">
        <f>$AM$12</f>
        <v>3.0499999999999999E-2</v>
      </c>
      <c r="AN96" s="982">
        <f t="shared" si="31"/>
        <v>0</v>
      </c>
    </row>
    <row r="97" spans="2:40" x14ac:dyDescent="0.2">
      <c r="B97" s="1447"/>
      <c r="C97" s="1002">
        <f t="shared" si="42"/>
        <v>0</v>
      </c>
      <c r="D97" s="1450"/>
      <c r="E97" s="1408"/>
      <c r="F97" s="1408"/>
      <c r="G97" s="990"/>
      <c r="H97" s="983">
        <v>2024</v>
      </c>
      <c r="I97" s="972"/>
      <c r="J97" s="803">
        <f t="shared" si="32"/>
        <v>0</v>
      </c>
      <c r="K97" s="804"/>
      <c r="L97" s="803">
        <f t="shared" si="33"/>
        <v>0</v>
      </c>
      <c r="M97" s="804"/>
      <c r="N97" s="803">
        <f t="shared" si="30"/>
        <v>0</v>
      </c>
      <c r="O97" s="804"/>
      <c r="P97" s="803">
        <f t="shared" si="41"/>
        <v>0</v>
      </c>
      <c r="Q97" s="760"/>
      <c r="R97" s="980">
        <f>SUMIFS('E8.a. KKAuf_SAV'!$X$6:$X$2005,'E8.a. KKAuf_SAV'!$B$6:$B$2005,$C97,'E8.a. KKAuf_SAV'!$D$6:$D$2005,$H97)</f>
        <v>0</v>
      </c>
      <c r="S97" s="980">
        <f>SUMIFS('E8.b. KKAuf_WAV'!$N$6:$N$405,'E8.b. KKAuf_WAV'!$B$6:$B$405,$C97,'E8.b. KKAuf_WAV'!$E$6:$E$405,H97)-SUMIFS('E8.b. KKAuf_WAV'!$N$6:$N$405,'E8.b. KKAuf_WAV'!$B$6:$B$405,$C97,'E8.b. KKAuf_WAV'!$C$6:$C$405,"Geschäfts- oder Firmenwert",'E8.b. KKAuf_WAV'!$D$6:$D$405,H97)</f>
        <v>0</v>
      </c>
      <c r="T97" s="974"/>
      <c r="U97" s="980">
        <f>SUMIFS('E8.a. KKAuf_SAV'!$W$6:$W$2005,'E8.a. KKAuf_SAV'!$B$6:$B$2005,$C97,'E8.a. KKAuf_SAV'!$D$6:$D$2005,H97)</f>
        <v>0</v>
      </c>
      <c r="V97" s="980">
        <f>SUMIFS('E8.b. KKAuf_WAV'!$M$6:$M$405,'E8.b. KKAuf_WAV'!$B$6:$B$405,$C97,'E8.b. KKAuf_WAV'!$E$6:$E$405,$H97,'E8.b. KKAuf_WAV'!$C$6:$C$405,"&lt;&gt;"&amp;"geleistete Anzahlungen auf immaterielle Vermögensgegenstände",'E8.b. KKAuf_WAV'!$C$6:$C$405,"&lt;&gt;"&amp;"geleistete Anzahlungen und Anlagen im Bau des Sachanlagevermögens",'E8.b. KKAuf_WAV'!$C$6:$C$405,"&lt;&gt;"&amp;"Geschäfts- oder Firmenwert")</f>
        <v>0</v>
      </c>
      <c r="W97" s="980">
        <f>SUMIFS('E8.b. KKAuf_WAV'!$M$6:$M$405,'E8.b. KKAuf_WAV'!$B$6:$B$405,$C97,'E8.b. KKAuf_WAV'!$E$6:$E$405,H97,'E8.b. KKAuf_WAV'!$C$6:$C$405,"geleistete Anzahlungen und Anlagen im Bau des Sachanlagevermögens")+ SUMIFS('E8.b. KKAuf_WAV'!$M$6:$M$405,'E8.b. KKAuf_WAV'!$B$6:$B$405,$C97,'E8.b. KKAuf_WAV'!$E$6:$E$405,H97,'E8.b. KKAuf_WAV'!$C$6:$C$405,"geleistete Anzahlungen auf immaterielle Vermögensgegenstände")</f>
        <v>0</v>
      </c>
      <c r="X97" s="980">
        <f>SUMIFS('E8.c. KKAuf_BKZ_NAB_IZ'!$K$6:$K$405,'E8.c. KKAuf_BKZ_NAB_IZ'!$B$6:$B$405,$C97,'E8.c. KKAuf_BKZ_NAB_IZ'!$C$6:$C$405,$H97)</f>
        <v>0</v>
      </c>
      <c r="Y97" s="980">
        <f>SUMIFS('E8.a. KKAuf_SAV'!$Y$6:$Y$2005,'E8.a. KKAuf_SAV'!$B$6:$B$2005,$C97,'E8.a. KKAuf_SAV'!$D$6:$D$2005,$H97)</f>
        <v>0</v>
      </c>
      <c r="Z97" s="980">
        <f>SUMIFS('E8.b. KKAuf_WAV'!$O$6:$O$405,'E8.b. KKAuf_WAV'!$B$6:$B$405,$C97,'E8.b. KKAuf_WAV'!$E$6:$E$405,$H97,'E8.b. KKAuf_WAV'!$C$6:$C$405,"&lt;&gt;"&amp;"geleistete Anzahlungen auf immaterielle Vermögensgegenstände",'E8.b. KKAuf_WAV'!$C$6:$C$405,"&lt;&gt;"&amp;"geleistete Anzahlungen und Anlagen im Bau des Sachanlagevermögens",'E8.b. KKAuf_WAV'!$C$6:$C$405,"&lt;&gt;"&amp;"Geschäfts- oder Firmenwert")</f>
        <v>0</v>
      </c>
      <c r="AA97" s="980">
        <f>SUMIFS('E8.b. KKAuf_WAV'!$O$6:$O$405,'E8.b. KKAuf_WAV'!$B$6:$B$405,$C97,'E8.b. KKAuf_WAV'!$E$6:$E$405,H97,'E8.b. KKAuf_WAV'!$C$6:$C$405,"geleistete Anzahlungen und Anlagen im Bau des Sachanlagevermögens")+ SUMIFS('E8.b. KKAuf_WAV'!$O$6:$O$405,'E8.b. KKAuf_WAV'!$B$6:$B$405,$C97,'E8.b. KKAuf_WAV'!$E$6:$E$405,H97,'E8.b. KKAuf_WAV'!$C$6:$C$405,"geleistete Anzahlungen auf immaterielle Vermögensgegenstände")</f>
        <v>0</v>
      </c>
      <c r="AB97" s="980">
        <f>SUMIFS('E8.c. KKAuf_BKZ_NAB_IZ'!$L$6:$L$405,'E8.c. KKAuf_BKZ_NAB_IZ'!$B$6:$B$405,$C97,'E8.c. KKAuf_BKZ_NAB_IZ'!$C$6:$C$405,$H97)</f>
        <v>0</v>
      </c>
      <c r="AC97" s="974"/>
      <c r="AD97" s="980">
        <f t="shared" si="34"/>
        <v>0</v>
      </c>
      <c r="AE97" s="984">
        <f>$AE$13</f>
        <v>6.93E-2</v>
      </c>
      <c r="AF97" s="984">
        <f>$AF$13</f>
        <v>3.8699999999999998E-2</v>
      </c>
      <c r="AG97" s="984">
        <f>$AG$13</f>
        <v>5.0900000000000001E-2</v>
      </c>
      <c r="AH97" s="982">
        <f t="shared" si="36"/>
        <v>0</v>
      </c>
      <c r="AJ97" s="980">
        <f t="shared" si="35"/>
        <v>0</v>
      </c>
      <c r="AK97" s="984">
        <f>$AK$13</f>
        <v>7.0099999999999996E-2</v>
      </c>
      <c r="AL97" s="984">
        <f>$AL$13</f>
        <v>3.6600000000000001E-2</v>
      </c>
      <c r="AM97" s="984">
        <f>$AM$13</f>
        <v>0.05</v>
      </c>
      <c r="AN97" s="982">
        <f t="shared" si="31"/>
        <v>0</v>
      </c>
    </row>
    <row r="98" spans="2:40" ht="15" thickBot="1" x14ac:dyDescent="0.25">
      <c r="B98" s="1447"/>
      <c r="C98" s="1002">
        <f t="shared" si="42"/>
        <v>0</v>
      </c>
      <c r="D98" s="1450"/>
      <c r="E98" s="1408"/>
      <c r="F98" s="1408"/>
      <c r="G98" s="990"/>
      <c r="H98" s="983">
        <v>2025</v>
      </c>
      <c r="I98" s="972"/>
      <c r="J98" s="803">
        <f t="shared" si="32"/>
        <v>0</v>
      </c>
      <c r="K98" s="804"/>
      <c r="L98" s="803">
        <f t="shared" si="33"/>
        <v>0</v>
      </c>
      <c r="M98" s="804"/>
      <c r="N98" s="803">
        <f t="shared" si="30"/>
        <v>0</v>
      </c>
      <c r="O98" s="804"/>
      <c r="P98" s="803">
        <f t="shared" si="41"/>
        <v>0</v>
      </c>
      <c r="Q98" s="760"/>
      <c r="R98" s="980">
        <f>SUMIFS('E8.a. KKAuf_SAV'!$X$6:$X$2005,'E8.a. KKAuf_SAV'!$B$6:$B$2005,$C98,'E8.a. KKAuf_SAV'!$D$6:$D$2005,$H98)</f>
        <v>0</v>
      </c>
      <c r="S98" s="980">
        <f>SUMIFS('E8.b. KKAuf_WAV'!$N$6:$N$405,'E8.b. KKAuf_WAV'!$B$6:$B$405,$C98,'E8.b. KKAuf_WAV'!$E$6:$E$405,H98)-SUMIFS('E8.b. KKAuf_WAV'!$N$6:$N$405,'E8.b. KKAuf_WAV'!$B$6:$B$405,$C98,'E8.b. KKAuf_WAV'!$C$6:$C$405,"Geschäfts- oder Firmenwert",'E8.b. KKAuf_WAV'!$D$6:$D$405,H98)</f>
        <v>0</v>
      </c>
      <c r="T98" s="974"/>
      <c r="U98" s="980">
        <f>SUMIFS('E8.a. KKAuf_SAV'!$W$6:$W$2005,'E8.a. KKAuf_SAV'!$B$6:$B$2005,$C98,'E8.a. KKAuf_SAV'!$D$6:$D$2005,H98)</f>
        <v>0</v>
      </c>
      <c r="V98" s="980">
        <f>SUMIFS('E8.b. KKAuf_WAV'!$M$6:$M$405,'E8.b. KKAuf_WAV'!$B$6:$B$405,$C98,'E8.b. KKAuf_WAV'!$E$6:$E$405,$H98,'E8.b. KKAuf_WAV'!$C$6:$C$405,"&lt;&gt;"&amp;"geleistete Anzahlungen auf immaterielle Vermögensgegenstände",'E8.b. KKAuf_WAV'!$C$6:$C$405,"&lt;&gt;"&amp;"geleistete Anzahlungen und Anlagen im Bau des Sachanlagevermögens",'E8.b. KKAuf_WAV'!$C$6:$C$405,"&lt;&gt;"&amp;"Geschäfts- oder Firmenwert")</f>
        <v>0</v>
      </c>
      <c r="W98" s="980">
        <f>SUMIFS('E8.b. KKAuf_WAV'!$M$6:$M$405,'E8.b. KKAuf_WAV'!$B$6:$B$405,$C98,'E8.b. KKAuf_WAV'!$E$6:$E$405,H98,'E8.b. KKAuf_WAV'!$C$6:$C$405,"geleistete Anzahlungen und Anlagen im Bau des Sachanlagevermögens")+ SUMIFS('E8.b. KKAuf_WAV'!$M$6:$M$405,'E8.b. KKAuf_WAV'!$B$6:$B$405,$C98,'E8.b. KKAuf_WAV'!$E$6:$E$405,H98,'E8.b. KKAuf_WAV'!$C$6:$C$405,"geleistete Anzahlungen auf immaterielle Vermögensgegenstände")</f>
        <v>0</v>
      </c>
      <c r="X98" s="980">
        <f>SUMIFS('E8.c. KKAuf_BKZ_NAB_IZ'!$K$6:$K$405,'E8.c. KKAuf_BKZ_NAB_IZ'!$B$6:$B$405,$C98,'E8.c. KKAuf_BKZ_NAB_IZ'!$C$6:$C$405,$H98)</f>
        <v>0</v>
      </c>
      <c r="Y98" s="980">
        <f>SUMIFS('E8.a. KKAuf_SAV'!$Y$6:$Y$2005,'E8.a. KKAuf_SAV'!$B$6:$B$2005,$C98,'E8.a. KKAuf_SAV'!$D$6:$D$2005,$H98)</f>
        <v>0</v>
      </c>
      <c r="Z98" s="980">
        <f>SUMIFS('E8.b. KKAuf_WAV'!$O$6:$O$405,'E8.b. KKAuf_WAV'!$B$6:$B$405,$C98,'E8.b. KKAuf_WAV'!$E$6:$E$405,$H98,'E8.b. KKAuf_WAV'!$C$6:$C$405,"&lt;&gt;"&amp;"geleistete Anzahlungen auf immaterielle Vermögensgegenstände",'E8.b. KKAuf_WAV'!$C$6:$C$405,"&lt;&gt;"&amp;"geleistete Anzahlungen und Anlagen im Bau des Sachanlagevermögens",'E8.b. KKAuf_WAV'!$C$6:$C$405,"&lt;&gt;"&amp;"Geschäfts- oder Firmenwert")</f>
        <v>0</v>
      </c>
      <c r="AA98" s="980">
        <f>SUMIFS('E8.b. KKAuf_WAV'!$O$6:$O$405,'E8.b. KKAuf_WAV'!$B$6:$B$405,$C98,'E8.b. KKAuf_WAV'!$E$6:$E$405,H98,'E8.b. KKAuf_WAV'!$C$6:$C$405,"geleistete Anzahlungen und Anlagen im Bau des Sachanlagevermögens")+ SUMIFS('E8.b. KKAuf_WAV'!$O$6:$O$405,'E8.b. KKAuf_WAV'!$B$6:$B$405,$C98,'E8.b. KKAuf_WAV'!$E$6:$E$405,H98,'E8.b. KKAuf_WAV'!$C$6:$C$405,"geleistete Anzahlungen auf immaterielle Vermögensgegenstände")</f>
        <v>0</v>
      </c>
      <c r="AB98" s="980">
        <f>SUMIFS('E8.c. KKAuf_BKZ_NAB_IZ'!$L$6:$L$405,'E8.c. KKAuf_BKZ_NAB_IZ'!$B$6:$B$405,$C98,'E8.c. KKAuf_BKZ_NAB_IZ'!$C$6:$C$405,$H98)</f>
        <v>0</v>
      </c>
      <c r="AC98" s="974"/>
      <c r="AD98" s="980">
        <f t="shared" si="34"/>
        <v>0</v>
      </c>
      <c r="AE98" s="984">
        <f>$AE$14</f>
        <v>7.0099999999999996E-2</v>
      </c>
      <c r="AF98" s="984">
        <f>$AF$14</f>
        <v>3.6600000000000001E-2</v>
      </c>
      <c r="AG98" s="984">
        <f>$AG$14</f>
        <v>0.05</v>
      </c>
      <c r="AH98" s="982">
        <f t="shared" si="36"/>
        <v>0</v>
      </c>
      <c r="AJ98" s="980">
        <f t="shared" si="35"/>
        <v>0</v>
      </c>
      <c r="AK98" s="984">
        <f>$AK$14</f>
        <v>7.0099999999999996E-2</v>
      </c>
      <c r="AL98" s="984">
        <f>$AL$14</f>
        <v>3.6600000000000001E-2</v>
      </c>
      <c r="AM98" s="984">
        <f>$AM$14</f>
        <v>0.05</v>
      </c>
      <c r="AN98" s="982">
        <f t="shared" si="31"/>
        <v>0</v>
      </c>
    </row>
    <row r="99" spans="2:40" ht="15" hidden="1" thickBot="1" x14ac:dyDescent="0.25">
      <c r="B99" s="1447"/>
      <c r="C99" s="1002">
        <f t="shared" si="42"/>
        <v>0</v>
      </c>
      <c r="D99" s="1450"/>
      <c r="E99" s="1408"/>
      <c r="F99" s="1408"/>
      <c r="G99" s="990"/>
      <c r="H99" s="983">
        <v>2026</v>
      </c>
      <c r="I99" s="972"/>
      <c r="J99" s="803">
        <f t="shared" si="32"/>
        <v>0</v>
      </c>
      <c r="K99" s="804"/>
      <c r="L99" s="803">
        <f t="shared" si="33"/>
        <v>0</v>
      </c>
      <c r="M99" s="804"/>
      <c r="N99" s="803">
        <f t="shared" si="30"/>
        <v>0</v>
      </c>
      <c r="O99" s="804"/>
      <c r="P99" s="803">
        <f t="shared" si="41"/>
        <v>0</v>
      </c>
      <c r="Q99" s="760"/>
      <c r="R99" s="980">
        <f>SUMIFS('E8.a. KKAuf_SAV'!$X$6:$X$2005,'E8.a. KKAuf_SAV'!$B$6:$B$2005,$C99,'E8.a. KKAuf_SAV'!$D$6:$D$2005,$H99)</f>
        <v>0</v>
      </c>
      <c r="S99" s="980">
        <f>SUMIFS('E8.b. KKAuf_WAV'!$N$6:$N$405,'E8.b. KKAuf_WAV'!$B$6:$B$405,$C99,'E8.b. KKAuf_WAV'!$E$6:$E$405,H99)-SUMIFS('E8.b. KKAuf_WAV'!$N$6:$N$405,'E8.b. KKAuf_WAV'!$B$6:$B$405,$C99,'E8.b. KKAuf_WAV'!$C$6:$C$405,"Geschäfts- oder Firmenwert",'E8.b. KKAuf_WAV'!$D$6:$D$405,H99)</f>
        <v>0</v>
      </c>
      <c r="T99" s="974"/>
      <c r="U99" s="980">
        <f>SUMIFS('E8.a. KKAuf_SAV'!$W$6:$W$2005,'E8.a. KKAuf_SAV'!$B$6:$B$2005,$C99,'E8.a. KKAuf_SAV'!$D$6:$D$2005,H99)</f>
        <v>0</v>
      </c>
      <c r="V99" s="980">
        <f>SUMIFS('E8.b. KKAuf_WAV'!$M$6:$M$405,'E8.b. KKAuf_WAV'!$B$6:$B$405,$C99,'E8.b. KKAuf_WAV'!$E$6:$E$405,$H99,'E8.b. KKAuf_WAV'!$C$6:$C$405,"&lt;&gt;"&amp;"geleistete Anzahlungen auf immaterielle Vermögensgegenstände",'E8.b. KKAuf_WAV'!$C$6:$C$405,"&lt;&gt;"&amp;"geleistete Anzahlungen und Anlagen im Bau des Sachanlagevermögens",'E8.b. KKAuf_WAV'!$C$6:$C$405,"&lt;&gt;"&amp;"Geschäfts- oder Firmenwert")</f>
        <v>0</v>
      </c>
      <c r="W99" s="980">
        <f>SUMIFS('E8.b. KKAuf_WAV'!$M$6:$M$405,'E8.b. KKAuf_WAV'!$B$6:$B$405,$C99,'E8.b. KKAuf_WAV'!$E$6:$E$405,H99,'E8.b. KKAuf_WAV'!$C$6:$C$405,"geleistete Anzahlungen und Anlagen im Bau des Sachanlagevermögens")+ SUMIFS('E8.b. KKAuf_WAV'!$M$6:$M$405,'E8.b. KKAuf_WAV'!$B$6:$B$405,$C99,'E8.b. KKAuf_WAV'!$E$6:$E$405,H99,'E8.b. KKAuf_WAV'!$C$6:$C$405,"geleistete Anzahlungen auf immaterielle Vermögensgegenstände")</f>
        <v>0</v>
      </c>
      <c r="X99" s="980">
        <f>SUMIFS('E8.c. KKAuf_BKZ_NAB_IZ'!$K$6:$K$405,'E8.c. KKAuf_BKZ_NAB_IZ'!$B$6:$B$405,$C99,'E8.c. KKAuf_BKZ_NAB_IZ'!$C$6:$C$405,$H99)</f>
        <v>0</v>
      </c>
      <c r="Y99" s="980">
        <f>SUMIFS('E8.a. KKAuf_SAV'!$Y$6:$Y$2005,'E8.a. KKAuf_SAV'!$B$6:$B$2005,$C99,'E8.a. KKAuf_SAV'!$D$6:$D$2005,$H99)</f>
        <v>0</v>
      </c>
      <c r="Z99" s="980">
        <f>SUMIFS('E8.b. KKAuf_WAV'!$O$6:$O$405,'E8.b. KKAuf_WAV'!$B$6:$B$405,$C99,'E8.b. KKAuf_WAV'!$E$6:$E$405,$H99,'E8.b. KKAuf_WAV'!$C$6:$C$405,"&lt;&gt;"&amp;"geleistete Anzahlungen auf immaterielle Vermögensgegenstände",'E8.b. KKAuf_WAV'!$C$6:$C$405,"&lt;&gt;"&amp;"geleistete Anzahlungen und Anlagen im Bau des Sachanlagevermögens",'E8.b. KKAuf_WAV'!$C$6:$C$405,"&lt;&gt;"&amp;"Geschäfts- oder Firmenwert")</f>
        <v>0</v>
      </c>
      <c r="AA99" s="980">
        <f>SUMIFS('E8.b. KKAuf_WAV'!$O$6:$O$405,'E8.b. KKAuf_WAV'!$B$6:$B$405,$C99,'E8.b. KKAuf_WAV'!$E$6:$E$405,H99,'E8.b. KKAuf_WAV'!$C$6:$C$405,"geleistete Anzahlungen und Anlagen im Bau des Sachanlagevermögens")+ SUMIFS('E8.b. KKAuf_WAV'!$O$6:$O$405,'E8.b. KKAuf_WAV'!$B$6:$B$405,$C99,'E8.b. KKAuf_WAV'!$E$6:$E$405,H99,'E8.b. KKAuf_WAV'!$C$6:$C$405,"geleistete Anzahlungen auf immaterielle Vermögensgegenstände")</f>
        <v>0</v>
      </c>
      <c r="AB99" s="980">
        <f>SUMIFS('E8.c. KKAuf_BKZ_NAB_IZ'!$L$6:$L$405,'E8.c. KKAuf_BKZ_NAB_IZ'!$B$6:$B$405,$C99,'E8.c. KKAuf_BKZ_NAB_IZ'!$C$6:$C$405,$H99)</f>
        <v>0</v>
      </c>
      <c r="AC99" s="974"/>
      <c r="AD99" s="980">
        <f t="shared" si="34"/>
        <v>0</v>
      </c>
      <c r="AE99" s="984">
        <f>$AE$15</f>
        <v>0</v>
      </c>
      <c r="AF99" s="984">
        <f>$AF$15</f>
        <v>0</v>
      </c>
      <c r="AG99" s="984">
        <f>$AG$15</f>
        <v>0</v>
      </c>
      <c r="AH99" s="982">
        <f t="shared" si="36"/>
        <v>0</v>
      </c>
      <c r="AJ99" s="980">
        <f t="shared" si="35"/>
        <v>0</v>
      </c>
      <c r="AK99" s="984">
        <f>$AK$15</f>
        <v>0</v>
      </c>
      <c r="AL99" s="984">
        <f>$AL$15</f>
        <v>0</v>
      </c>
      <c r="AM99" s="984">
        <f>$AM$15</f>
        <v>0</v>
      </c>
      <c r="AN99" s="982">
        <f t="shared" si="31"/>
        <v>0</v>
      </c>
    </row>
    <row r="100" spans="2:40" ht="15" hidden="1" thickBot="1" x14ac:dyDescent="0.25">
      <c r="B100" s="1447"/>
      <c r="C100" s="1002">
        <f t="shared" si="42"/>
        <v>0</v>
      </c>
      <c r="D100" s="1450"/>
      <c r="E100" s="1408"/>
      <c r="F100" s="1408"/>
      <c r="G100" s="990"/>
      <c r="H100" s="983">
        <v>2027</v>
      </c>
      <c r="I100" s="972"/>
      <c r="J100" s="803">
        <f t="shared" si="32"/>
        <v>0</v>
      </c>
      <c r="K100" s="804"/>
      <c r="L100" s="803">
        <f t="shared" si="33"/>
        <v>0</v>
      </c>
      <c r="M100" s="804"/>
      <c r="N100" s="803">
        <f t="shared" si="30"/>
        <v>0</v>
      </c>
      <c r="O100" s="804"/>
      <c r="P100" s="803">
        <f t="shared" si="41"/>
        <v>0</v>
      </c>
      <c r="Q100" s="760"/>
      <c r="R100" s="980">
        <f>SUMIFS('E8.a. KKAuf_SAV'!$X$6:$X$2005,'E8.a. KKAuf_SAV'!$B$6:$B$2005,$C100,'E8.a. KKAuf_SAV'!$D$6:$D$2005,$H100)</f>
        <v>0</v>
      </c>
      <c r="S100" s="980">
        <f>SUMIFS('E8.b. KKAuf_WAV'!$N$6:$N$405,'E8.b. KKAuf_WAV'!$B$6:$B$405,$C100,'E8.b. KKAuf_WAV'!$E$6:$E$405,H100)-SUMIFS('E8.b. KKAuf_WAV'!$N$6:$N$405,'E8.b. KKAuf_WAV'!$B$6:$B$405,$C100,'E8.b. KKAuf_WAV'!$C$6:$C$405,"Geschäfts- oder Firmenwert",'E8.b. KKAuf_WAV'!$D$6:$D$405,H100)</f>
        <v>0</v>
      </c>
      <c r="T100" s="974"/>
      <c r="U100" s="980">
        <f>SUMIFS('E8.a. KKAuf_SAV'!$W$6:$W$2005,'E8.a. KKAuf_SAV'!$B$6:$B$2005,$C100,'E8.a. KKAuf_SAV'!$D$6:$D$2005,H100)</f>
        <v>0</v>
      </c>
      <c r="V100" s="980">
        <f>SUMIFS('E8.b. KKAuf_WAV'!$M$6:$M$405,'E8.b. KKAuf_WAV'!$B$6:$B$405,$C100,'E8.b. KKAuf_WAV'!$E$6:$E$405,$H100,'E8.b. KKAuf_WAV'!$C$6:$C$405,"&lt;&gt;"&amp;"geleistete Anzahlungen auf immaterielle Vermögensgegenstände",'E8.b. KKAuf_WAV'!$C$6:$C$405,"&lt;&gt;"&amp;"geleistete Anzahlungen und Anlagen im Bau des Sachanlagevermögens",'E8.b. KKAuf_WAV'!$C$6:$C$405,"&lt;&gt;"&amp;"Geschäfts- oder Firmenwert")</f>
        <v>0</v>
      </c>
      <c r="W100" s="980">
        <f>SUMIFS('E8.b. KKAuf_WAV'!$M$6:$M$405,'E8.b. KKAuf_WAV'!$B$6:$B$405,$C100,'E8.b. KKAuf_WAV'!$E$6:$E$405,H100,'E8.b. KKAuf_WAV'!$C$6:$C$405,"geleistete Anzahlungen und Anlagen im Bau des Sachanlagevermögens")+ SUMIFS('E8.b. KKAuf_WAV'!$M$6:$M$405,'E8.b. KKAuf_WAV'!$B$6:$B$405,$C100,'E8.b. KKAuf_WAV'!$E$6:$E$405,H100,'E8.b. KKAuf_WAV'!$C$6:$C$405,"geleistete Anzahlungen auf immaterielle Vermögensgegenstände")</f>
        <v>0</v>
      </c>
      <c r="X100" s="980">
        <f>SUMIFS('E8.c. KKAuf_BKZ_NAB_IZ'!$K$6:$K$405,'E8.c. KKAuf_BKZ_NAB_IZ'!$B$6:$B$405,$C100,'E8.c. KKAuf_BKZ_NAB_IZ'!$C$6:$C$405,$H100)</f>
        <v>0</v>
      </c>
      <c r="Y100" s="980">
        <f>SUMIFS('E8.a. KKAuf_SAV'!$Y$6:$Y$2005,'E8.a. KKAuf_SAV'!$B$6:$B$2005,$C100,'E8.a. KKAuf_SAV'!$D$6:$D$2005,$H100)</f>
        <v>0</v>
      </c>
      <c r="Z100" s="980">
        <f>SUMIFS('E8.b. KKAuf_WAV'!$O$6:$O$405,'E8.b. KKAuf_WAV'!$B$6:$B$405,$C100,'E8.b. KKAuf_WAV'!$E$6:$E$405,$H100,'E8.b. KKAuf_WAV'!$C$6:$C$405,"&lt;&gt;"&amp;"geleistete Anzahlungen auf immaterielle Vermögensgegenstände",'E8.b. KKAuf_WAV'!$C$6:$C$405,"&lt;&gt;"&amp;"geleistete Anzahlungen und Anlagen im Bau des Sachanlagevermögens",'E8.b. KKAuf_WAV'!$C$6:$C$405,"&lt;&gt;"&amp;"Geschäfts- oder Firmenwert")</f>
        <v>0</v>
      </c>
      <c r="AA100" s="980">
        <f>SUMIFS('E8.b. KKAuf_WAV'!$O$6:$O$405,'E8.b. KKAuf_WAV'!$B$6:$B$405,$C100,'E8.b. KKAuf_WAV'!$E$6:$E$405,H100,'E8.b. KKAuf_WAV'!$C$6:$C$405,"geleistete Anzahlungen und Anlagen im Bau des Sachanlagevermögens")+ SUMIFS('E8.b. KKAuf_WAV'!$O$6:$O$405,'E8.b. KKAuf_WAV'!$B$6:$B$405,$C100,'E8.b. KKAuf_WAV'!$E$6:$E$405,H100,'E8.b. KKAuf_WAV'!$C$6:$C$405,"geleistete Anzahlungen auf immaterielle Vermögensgegenstände")</f>
        <v>0</v>
      </c>
      <c r="AB100" s="980">
        <f>SUMIFS('E8.c. KKAuf_BKZ_NAB_IZ'!$L$6:$L$405,'E8.c. KKAuf_BKZ_NAB_IZ'!$B$6:$B$405,$C100,'E8.c. KKAuf_BKZ_NAB_IZ'!$C$6:$C$405,$H100)</f>
        <v>0</v>
      </c>
      <c r="AC100" s="974"/>
      <c r="AD100" s="980">
        <f t="shared" si="34"/>
        <v>0</v>
      </c>
      <c r="AE100" s="984">
        <f>$AE$16</f>
        <v>0</v>
      </c>
      <c r="AF100" s="984">
        <f>$AF$16</f>
        <v>0</v>
      </c>
      <c r="AG100" s="984">
        <f>$AG$16</f>
        <v>0</v>
      </c>
      <c r="AH100" s="982">
        <f t="shared" si="36"/>
        <v>0</v>
      </c>
      <c r="AJ100" s="980">
        <f t="shared" si="35"/>
        <v>0</v>
      </c>
      <c r="AK100" s="984">
        <f>$AK$16</f>
        <v>0</v>
      </c>
      <c r="AL100" s="984">
        <f>$AL$16</f>
        <v>0</v>
      </c>
      <c r="AM100" s="984">
        <f>$AM$16</f>
        <v>0</v>
      </c>
      <c r="AN100" s="982">
        <f t="shared" si="31"/>
        <v>0</v>
      </c>
    </row>
    <row r="101" spans="2:40" ht="15" hidden="1" thickBot="1" x14ac:dyDescent="0.25">
      <c r="B101" s="1448"/>
      <c r="C101" s="1003">
        <f t="shared" si="42"/>
        <v>0</v>
      </c>
      <c r="D101" s="1451"/>
      <c r="E101" s="1409"/>
      <c r="F101" s="1409"/>
      <c r="G101" s="970"/>
      <c r="H101" s="986">
        <v>2028</v>
      </c>
      <c r="I101" s="972"/>
      <c r="J101" s="815">
        <f t="shared" si="32"/>
        <v>0</v>
      </c>
      <c r="K101" s="804"/>
      <c r="L101" s="814">
        <f t="shared" si="33"/>
        <v>0</v>
      </c>
      <c r="M101" s="804"/>
      <c r="N101" s="814">
        <f t="shared" si="30"/>
        <v>0</v>
      </c>
      <c r="O101" s="804"/>
      <c r="P101" s="814">
        <f t="shared" si="41"/>
        <v>0</v>
      </c>
      <c r="Q101" s="760"/>
      <c r="R101" s="987">
        <f>SUMIFS('E8.a. KKAuf_SAV'!$X$6:$X$2005,'E8.a. KKAuf_SAV'!$B$6:$B$2005,$C101,'E8.a. KKAuf_SAV'!$D$6:$D$2005,$H101)</f>
        <v>0</v>
      </c>
      <c r="S101" s="987">
        <f>SUMIFS('E8.b. KKAuf_WAV'!$N$6:$N$405,'E8.b. KKAuf_WAV'!$B$6:$B$405,$C101,'E8.b. KKAuf_WAV'!$E$6:$E$405,H101)-SUMIFS('E8.b. KKAuf_WAV'!$N$6:$N$405,'E8.b. KKAuf_WAV'!$B$6:$B$405,$C101,'E8.b. KKAuf_WAV'!$C$6:$C$405,"Geschäfts- oder Firmenwert",'E8.b. KKAuf_WAV'!$D$6:$D$405,H101)</f>
        <v>0</v>
      </c>
      <c r="T101" s="974"/>
      <c r="U101" s="987">
        <f>SUMIFS('E8.a. KKAuf_SAV'!$W$6:$W$2005,'E8.a. KKAuf_SAV'!$B$6:$B$2005,$C101,'E8.a. KKAuf_SAV'!$D$6:$D$2005,H101)</f>
        <v>0</v>
      </c>
      <c r="V101" s="987">
        <f>SUMIFS('E8.b. KKAuf_WAV'!$M$6:$M$405,'E8.b. KKAuf_WAV'!$B$6:$B$405,$C101,'E8.b. KKAuf_WAV'!$E$6:$E$405,$H101,'E8.b. KKAuf_WAV'!$C$6:$C$405,"&lt;&gt;"&amp;"geleistete Anzahlungen auf immaterielle Vermögensgegenstände",'E8.b. KKAuf_WAV'!$C$6:$C$405,"&lt;&gt;"&amp;"geleistete Anzahlungen und Anlagen im Bau des Sachanlagevermögens",'E8.b. KKAuf_WAV'!$C$6:$C$405,"&lt;&gt;"&amp;"Geschäfts- oder Firmenwert")</f>
        <v>0</v>
      </c>
      <c r="W101" s="987">
        <f>SUMIFS('E8.b. KKAuf_WAV'!$M$6:$M$405,'E8.b. KKAuf_WAV'!$B$6:$B$405,$C101,'E8.b. KKAuf_WAV'!$E$6:$E$405,H101,'E8.b. KKAuf_WAV'!$C$6:$C$405,"geleistete Anzahlungen und Anlagen im Bau des Sachanlagevermögens")+ SUMIFS('E8.b. KKAuf_WAV'!$M$6:$M$405,'E8.b. KKAuf_WAV'!$B$6:$B$405,$C101,'E8.b. KKAuf_WAV'!$E$6:$E$405,H101,'E8.b. KKAuf_WAV'!$C$6:$C$405,"geleistete Anzahlungen auf immaterielle Vermögensgegenstände")</f>
        <v>0</v>
      </c>
      <c r="X101" s="987">
        <f>SUMIFS('E8.c. KKAuf_BKZ_NAB_IZ'!$K$6:$K$405,'E8.c. KKAuf_BKZ_NAB_IZ'!$B$6:$B$405,$C101,'E8.c. KKAuf_BKZ_NAB_IZ'!$C$6:$C$405,$H101)</f>
        <v>0</v>
      </c>
      <c r="Y101" s="987">
        <f>SUMIFS('E8.a. KKAuf_SAV'!$Y$6:$Y$2005,'E8.a. KKAuf_SAV'!$B$6:$B$2005,$C101,'E8.a. KKAuf_SAV'!$D$6:$D$2005,$H101)</f>
        <v>0</v>
      </c>
      <c r="Z101" s="987">
        <f>SUMIFS('E8.b. KKAuf_WAV'!$O$6:$O$405,'E8.b. KKAuf_WAV'!$B$6:$B$405,$C101,'E8.b. KKAuf_WAV'!$E$6:$E$405,$H101,'E8.b. KKAuf_WAV'!$C$6:$C$405,"&lt;&gt;"&amp;"geleistete Anzahlungen auf immaterielle Vermögensgegenstände",'E8.b. KKAuf_WAV'!$C$6:$C$405,"&lt;&gt;"&amp;"geleistete Anzahlungen und Anlagen im Bau des Sachanlagevermögens",'E8.b. KKAuf_WAV'!$C$6:$C$405,"&lt;&gt;"&amp;"Geschäfts- oder Firmenwert")</f>
        <v>0</v>
      </c>
      <c r="AA101" s="987">
        <f>SUMIFS('E8.b. KKAuf_WAV'!$O$6:$O$405,'E8.b. KKAuf_WAV'!$B$6:$B$405,$C101,'E8.b. KKAuf_WAV'!$E$6:$E$405,H101,'E8.b. KKAuf_WAV'!$C$6:$C$405,"geleistete Anzahlungen und Anlagen im Bau des Sachanlagevermögens")+ SUMIFS('E8.b. KKAuf_WAV'!$O$6:$O$405,'E8.b. KKAuf_WAV'!$B$6:$B$405,$C101,'E8.b. KKAuf_WAV'!$E$6:$E$405,H101,'E8.b. KKAuf_WAV'!$C$6:$C$405,"geleistete Anzahlungen auf immaterielle Vermögensgegenstände")</f>
        <v>0</v>
      </c>
      <c r="AB101" s="987">
        <f>SUMIFS('E8.c. KKAuf_BKZ_NAB_IZ'!$L$6:$L$405,'E8.c. KKAuf_BKZ_NAB_IZ'!$B$6:$B$405,$C101,'E8.c. KKAuf_BKZ_NAB_IZ'!$C$6:$C$405,$H101)</f>
        <v>0</v>
      </c>
      <c r="AC101" s="974"/>
      <c r="AD101" s="987">
        <f t="shared" si="34"/>
        <v>0</v>
      </c>
      <c r="AE101" s="988">
        <f>$AE$17</f>
        <v>0</v>
      </c>
      <c r="AF101" s="988">
        <f>$AF$17</f>
        <v>0</v>
      </c>
      <c r="AG101" s="988">
        <f>$AG$17</f>
        <v>0</v>
      </c>
      <c r="AH101" s="989">
        <f t="shared" si="36"/>
        <v>0</v>
      </c>
      <c r="AJ101" s="987">
        <f t="shared" si="35"/>
        <v>0</v>
      </c>
      <c r="AK101" s="988">
        <f>$AK$17</f>
        <v>0</v>
      </c>
      <c r="AL101" s="988">
        <f>$AL$17</f>
        <v>0</v>
      </c>
      <c r="AM101" s="988">
        <f>$AM$17</f>
        <v>0</v>
      </c>
      <c r="AN101" s="989">
        <f t="shared" si="31"/>
        <v>0</v>
      </c>
    </row>
    <row r="102" spans="2:40" ht="14.25" customHeight="1" x14ac:dyDescent="0.2">
      <c r="B102" s="1446"/>
      <c r="C102" s="1001">
        <f>B$102</f>
        <v>0</v>
      </c>
      <c r="D102" s="1449"/>
      <c r="E102" s="1407"/>
      <c r="F102" s="1410"/>
      <c r="G102" s="990"/>
      <c r="H102" s="991">
        <v>2022</v>
      </c>
      <c r="I102" s="972"/>
      <c r="J102" s="813">
        <f t="shared" si="32"/>
        <v>0</v>
      </c>
      <c r="K102" s="804"/>
      <c r="L102" s="813">
        <f t="shared" si="33"/>
        <v>0</v>
      </c>
      <c r="M102" s="804"/>
      <c r="N102" s="813">
        <f t="shared" si="30"/>
        <v>0</v>
      </c>
      <c r="O102" s="804"/>
      <c r="P102" s="813">
        <f t="shared" ref="P102:P108" si="43">IFERROR((AJ102*AK102+AD102*AE102)*0.4*0.035*$F$102,0)</f>
        <v>0</v>
      </c>
      <c r="Q102" s="760"/>
      <c r="R102" s="992">
        <f>SUMIFS('E8.a. KKAuf_SAV'!$X$6:$X$2005,'E8.a. KKAuf_SAV'!$B$6:$B$2005,$C102,'E8.a. KKAuf_SAV'!$D$6:$D$2005,$H102)</f>
        <v>0</v>
      </c>
      <c r="S102" s="992">
        <f>SUMIFS('E8.b. KKAuf_WAV'!$N$6:$N$405,'E8.b. KKAuf_WAV'!$B$6:$B$405,$C102,'E8.b. KKAuf_WAV'!$E$6:$E$405,H102)-SUMIFS('E8.b. KKAuf_WAV'!$N$6:$N$405,'E8.b. KKAuf_WAV'!$B$6:$B$405,$C102,'E8.b. KKAuf_WAV'!$C$6:$C$405,"Geschäfts- oder Firmenwert",'E8.b. KKAuf_WAV'!$D$6:$D$405,H102)</f>
        <v>0</v>
      </c>
      <c r="T102" s="974"/>
      <c r="U102" s="992">
        <f>SUMIFS('E8.a. KKAuf_SAV'!$W$6:$W$2005,'E8.a. KKAuf_SAV'!$B$6:$B$2005,$C102,'E8.a. KKAuf_SAV'!$D$6:$D$2005,H102)</f>
        <v>0</v>
      </c>
      <c r="V102" s="992">
        <f>SUMIFS('E8.b. KKAuf_WAV'!$M$6:$M$405,'E8.b. KKAuf_WAV'!$B$6:$B$405,$C102,'E8.b. KKAuf_WAV'!$E$6:$E$405,$H102,'E8.b. KKAuf_WAV'!$C$6:$C$405,"&lt;&gt;"&amp;"geleistete Anzahlungen auf immaterielle Vermögensgegenstände",'E8.b. KKAuf_WAV'!$C$6:$C$405,"&lt;&gt;"&amp;"geleistete Anzahlungen und Anlagen im Bau des Sachanlagevermögens",'E8.b. KKAuf_WAV'!$C$6:$C$405,"&lt;&gt;"&amp;"Geschäfts- oder Firmenwert")</f>
        <v>0</v>
      </c>
      <c r="W102" s="992">
        <f>SUMIFS('E8.b. KKAuf_WAV'!$M$6:$M$405,'E8.b. KKAuf_WAV'!$B$6:$B$405,$C102,'E8.b. KKAuf_WAV'!$E$6:$E$405,Listen!$AA$3,'E8.b. KKAuf_WAV'!$C$6:$C$405,"geleistete Anzahlungen und Anlagen im Bau des Sachanlagevermögens")+ SUMIFS('E8.b. KKAuf_WAV'!$M$6:$M$405,'E8.b. KKAuf_WAV'!$B$6:$B$405,$C102,'E8.b. KKAuf_WAV'!$E$6:$E$405,Listen!$AA$3,'E8.b. KKAuf_WAV'!$C$6:$C$405,"geleistete Anzahlungen auf immaterielle Vermögensgegenstände")</f>
        <v>0</v>
      </c>
      <c r="X102" s="992">
        <f>SUMIFS('E8.c. KKAuf_BKZ_NAB_IZ'!$K$6:$K$405,'E8.c. KKAuf_BKZ_NAB_IZ'!$B$6:$B$405,$C102,'E8.c. KKAuf_BKZ_NAB_IZ'!$C$6:$C$405,$H102)</f>
        <v>0</v>
      </c>
      <c r="Y102" s="992">
        <f>SUMIFS('E8.a. KKAuf_SAV'!$Y$6:$Y$2005,'E8.a. KKAuf_SAV'!$B$6:$B$2005,$C102,'E8.a. KKAuf_SAV'!$D$6:$D$2005,$H102)</f>
        <v>0</v>
      </c>
      <c r="Z102" s="992">
        <f>SUMIFS('E8.b. KKAuf_WAV'!$O$6:$O$405,'E8.b. KKAuf_WAV'!$B$6:$B$405,$C102,'E8.b. KKAuf_WAV'!$E$6:$E$405,$H102,'E8.b. KKAuf_WAV'!$C$6:$C$405,"&lt;&gt;"&amp;"geleistete Anzahlungen auf immaterielle Vermögensgegenstände",'E8.b. KKAuf_WAV'!$C$6:$C$405,"&lt;&gt;"&amp;"geleistete Anzahlungen und Anlagen im Bau des Sachanlagevermögens",'E8.b. KKAuf_WAV'!$C$6:$C$405,"&lt;&gt;"&amp;"Geschäfts- oder Firmenwert")</f>
        <v>0</v>
      </c>
      <c r="AA102" s="992">
        <f>SUMIFS('E8.b. KKAuf_WAV'!$O$6:$O$405,'E8.b. KKAuf_WAV'!$B$6:$B$405,$C102,'E8.b. KKAuf_WAV'!$E$6:$E$405,Listen!$AA$3,'E8.b. KKAuf_WAV'!$C$6:$C$405,"geleistete Anzahlungen und Anlagen im Bau des Sachanlagevermögens")+ SUMIFS('E8.b. KKAuf_WAV'!$O$6:$O$405,'E8.b. KKAuf_WAV'!$B$6:$B$405,$C102,'E8.b. KKAuf_WAV'!$E$6:$E$405,Listen!$AA$3,'E8.b. KKAuf_WAV'!$C$6:$C$405,"geleistete Anzahlungen auf immaterielle Vermögensgegenstände")</f>
        <v>0</v>
      </c>
      <c r="AB102" s="992">
        <f>SUMIFS('E8.c. KKAuf_BKZ_NAB_IZ'!$L$6:$L$405,'E8.c. KKAuf_BKZ_NAB_IZ'!$B$6:$B$405,$C102,'E8.c. KKAuf_BKZ_NAB_IZ'!$C$6:$C$405,$H102)</f>
        <v>0</v>
      </c>
      <c r="AC102" s="974"/>
      <c r="AD102" s="992">
        <f t="shared" si="34"/>
        <v>0</v>
      </c>
      <c r="AE102" s="993">
        <f>$AE$11</f>
        <v>5.0700000000000002E-2</v>
      </c>
      <c r="AF102" s="993">
        <f>$AF$11</f>
        <v>1.7100000000000001E-2</v>
      </c>
      <c r="AG102" s="993">
        <f>$AG$11</f>
        <v>3.0499999999999999E-2</v>
      </c>
      <c r="AH102" s="994">
        <f t="shared" si="36"/>
        <v>0</v>
      </c>
      <c r="AJ102" s="992">
        <f t="shared" si="35"/>
        <v>0</v>
      </c>
      <c r="AK102" s="993">
        <f>$AK$11</f>
        <v>5.0700000000000002E-2</v>
      </c>
      <c r="AL102" s="993">
        <f>$AL$11</f>
        <v>1.7100000000000001E-2</v>
      </c>
      <c r="AM102" s="993">
        <f>$AM$11</f>
        <v>3.0499999999999999E-2</v>
      </c>
      <c r="AN102" s="994">
        <f t="shared" si="31"/>
        <v>0</v>
      </c>
    </row>
    <row r="103" spans="2:40" x14ac:dyDescent="0.2">
      <c r="B103" s="1447"/>
      <c r="C103" s="1002">
        <f t="shared" ref="C103:C108" si="44">B$102</f>
        <v>0</v>
      </c>
      <c r="D103" s="1450"/>
      <c r="E103" s="1408"/>
      <c r="F103" s="1408"/>
      <c r="G103" s="990"/>
      <c r="H103" s="983">
        <v>2023</v>
      </c>
      <c r="I103" s="972"/>
      <c r="J103" s="805">
        <f t="shared" si="32"/>
        <v>0</v>
      </c>
      <c r="K103" s="804"/>
      <c r="L103" s="803">
        <f t="shared" si="33"/>
        <v>0</v>
      </c>
      <c r="M103" s="804"/>
      <c r="N103" s="803">
        <f t="shared" si="30"/>
        <v>0</v>
      </c>
      <c r="O103" s="804"/>
      <c r="P103" s="803">
        <f t="shared" si="43"/>
        <v>0</v>
      </c>
      <c r="Q103" s="760"/>
      <c r="R103" s="980">
        <f>SUMIFS('E8.a. KKAuf_SAV'!$X$6:$X$2005,'E8.a. KKAuf_SAV'!$B$6:$B$2005,$C103,'E8.a. KKAuf_SAV'!$D$6:$D$2005,$H103)</f>
        <v>0</v>
      </c>
      <c r="S103" s="980">
        <f>SUMIFS('E8.b. KKAuf_WAV'!$N$6:$N$405,'E8.b. KKAuf_WAV'!$B$6:$B$405,$C103,'E8.b. KKAuf_WAV'!$E$6:$E$405,H103)-SUMIFS('E8.b. KKAuf_WAV'!$N$6:$N$405,'E8.b. KKAuf_WAV'!$B$6:$B$405,$C103,'E8.b. KKAuf_WAV'!$C$6:$C$405,"Geschäfts- oder Firmenwert",'E8.b. KKAuf_WAV'!$D$6:$D$405,H103)</f>
        <v>0</v>
      </c>
      <c r="T103" s="974"/>
      <c r="U103" s="980">
        <f>SUMIFS('E8.a. KKAuf_SAV'!$W$6:$W$2005,'E8.a. KKAuf_SAV'!$B$6:$B$2005,$C103,'E8.a. KKAuf_SAV'!$D$6:$D$2005,H103)</f>
        <v>0</v>
      </c>
      <c r="V103" s="980">
        <f>SUMIFS('E8.b. KKAuf_WAV'!$M$6:$M$405,'E8.b. KKAuf_WAV'!$B$6:$B$405,$C103,'E8.b. KKAuf_WAV'!$E$6:$E$405,$H103,'E8.b. KKAuf_WAV'!$C$6:$C$405,"&lt;&gt;"&amp;"geleistete Anzahlungen auf immaterielle Vermögensgegenstände",'E8.b. KKAuf_WAV'!$C$6:$C$405,"&lt;&gt;"&amp;"geleistete Anzahlungen und Anlagen im Bau des Sachanlagevermögens",'E8.b. KKAuf_WAV'!$C$6:$C$405,"&lt;&gt;"&amp;"Geschäfts- oder Firmenwert")</f>
        <v>0</v>
      </c>
      <c r="W103" s="980"/>
      <c r="X103" s="980">
        <f>SUMIFS('E8.c. KKAuf_BKZ_NAB_IZ'!$K$6:$K$405,'E8.c. KKAuf_BKZ_NAB_IZ'!$B$6:$B$405,$C103,'E8.c. KKAuf_BKZ_NAB_IZ'!$C$6:$C$405,$H103)</f>
        <v>0</v>
      </c>
      <c r="Y103" s="980">
        <f>SUMIFS('E8.a. KKAuf_SAV'!$Y$6:$Y$2005,'E8.a. KKAuf_SAV'!$B$6:$B$2005,$C103,'E8.a. KKAuf_SAV'!$D$6:$D$2005,$H103)</f>
        <v>0</v>
      </c>
      <c r="Z103" s="980">
        <f>SUMIFS('E8.b. KKAuf_WAV'!$O$6:$O$405,'E8.b. KKAuf_WAV'!$B$6:$B$405,$C103,'E8.b. KKAuf_WAV'!$E$6:$E$405,$H103,'E8.b. KKAuf_WAV'!$C$6:$C$405,"&lt;&gt;"&amp;"geleistete Anzahlungen auf immaterielle Vermögensgegenstände",'E8.b. KKAuf_WAV'!$C$6:$C$405,"&lt;&gt;"&amp;"geleistete Anzahlungen und Anlagen im Bau des Sachanlagevermögens",'E8.b. KKAuf_WAV'!$C$6:$C$405,"&lt;&gt;"&amp;"Geschäfts- oder Firmenwert")</f>
        <v>0</v>
      </c>
      <c r="AA103" s="980"/>
      <c r="AB103" s="980">
        <f>SUMIFS('E8.c. KKAuf_BKZ_NAB_IZ'!$L$6:$L$405,'E8.c. KKAuf_BKZ_NAB_IZ'!$B$6:$B$405,$C103,'E8.c. KKAuf_BKZ_NAB_IZ'!$C$6:$C$405,$H103)</f>
        <v>0</v>
      </c>
      <c r="AC103" s="974"/>
      <c r="AD103" s="980">
        <f t="shared" si="34"/>
        <v>0</v>
      </c>
      <c r="AE103" s="984">
        <f>$AE$12</f>
        <v>5.0700000000000002E-2</v>
      </c>
      <c r="AF103" s="984">
        <f>$AF$12</f>
        <v>1.7100000000000001E-2</v>
      </c>
      <c r="AG103" s="984">
        <f>$AG$12</f>
        <v>3.0499999999999999E-2</v>
      </c>
      <c r="AH103" s="982">
        <f t="shared" si="36"/>
        <v>0</v>
      </c>
      <c r="AJ103" s="980"/>
      <c r="AK103" s="984">
        <f>$AK$12</f>
        <v>5.0700000000000002E-2</v>
      </c>
      <c r="AL103" s="984">
        <f>$AL$12</f>
        <v>1.7100000000000001E-2</v>
      </c>
      <c r="AM103" s="984">
        <f>$AM$12</f>
        <v>3.0499999999999999E-2</v>
      </c>
      <c r="AN103" s="982">
        <f t="shared" si="31"/>
        <v>0</v>
      </c>
    </row>
    <row r="104" spans="2:40" x14ac:dyDescent="0.2">
      <c r="B104" s="1447"/>
      <c r="C104" s="1002">
        <f t="shared" si="44"/>
        <v>0</v>
      </c>
      <c r="D104" s="1450"/>
      <c r="E104" s="1408"/>
      <c r="F104" s="1408"/>
      <c r="G104" s="990"/>
      <c r="H104" s="983">
        <v>2024</v>
      </c>
      <c r="I104" s="972"/>
      <c r="J104" s="803">
        <f t="shared" si="32"/>
        <v>0</v>
      </c>
      <c r="K104" s="804"/>
      <c r="L104" s="803">
        <f t="shared" si="33"/>
        <v>0</v>
      </c>
      <c r="M104" s="804"/>
      <c r="N104" s="803">
        <f t="shared" si="30"/>
        <v>0</v>
      </c>
      <c r="O104" s="804"/>
      <c r="P104" s="803">
        <f t="shared" si="43"/>
        <v>0</v>
      </c>
      <c r="Q104" s="760"/>
      <c r="R104" s="980">
        <f>SUMIFS('E8.a. KKAuf_SAV'!$X$6:$X$2005,'E8.a. KKAuf_SAV'!$B$6:$B$2005,$C104,'E8.a. KKAuf_SAV'!$D$6:$D$2005,$H104)</f>
        <v>0</v>
      </c>
      <c r="S104" s="980">
        <f>SUMIFS('E8.b. KKAuf_WAV'!$N$6:$N$405,'E8.b. KKAuf_WAV'!$B$6:$B$405,$C104,'E8.b. KKAuf_WAV'!$E$6:$E$405,H104)-SUMIFS('E8.b. KKAuf_WAV'!$N$6:$N$405,'E8.b. KKAuf_WAV'!$B$6:$B$405,$C104,'E8.b. KKAuf_WAV'!$C$6:$C$405,"Geschäfts- oder Firmenwert",'E8.b. KKAuf_WAV'!$D$6:$D$405,H104)</f>
        <v>0</v>
      </c>
      <c r="T104" s="974"/>
      <c r="U104" s="980">
        <f>SUMIFS('E8.a. KKAuf_SAV'!$W$6:$W$2005,'E8.a. KKAuf_SAV'!$B$6:$B$2005,$C104,'E8.a. KKAuf_SAV'!$D$6:$D$2005,H104)</f>
        <v>0</v>
      </c>
      <c r="V104" s="980">
        <f>SUMIFS('E8.b. KKAuf_WAV'!$M$6:$M$405,'E8.b. KKAuf_WAV'!$B$6:$B$405,$C104,'E8.b. KKAuf_WAV'!$E$6:$E$405,$H104,'E8.b. KKAuf_WAV'!$C$6:$C$405,"&lt;&gt;"&amp;"geleistete Anzahlungen auf immaterielle Vermögensgegenstände",'E8.b. KKAuf_WAV'!$C$6:$C$405,"&lt;&gt;"&amp;"geleistete Anzahlungen und Anlagen im Bau des Sachanlagevermögens",'E8.b. KKAuf_WAV'!$C$6:$C$405,"&lt;&gt;"&amp;"Geschäfts- oder Firmenwert")</f>
        <v>0</v>
      </c>
      <c r="W104" s="980">
        <f>SUMIFS('E8.b. KKAuf_WAV'!$M$6:$M$405,'E8.b. KKAuf_WAV'!$B$6:$B$405,$C104,'E8.b. KKAuf_WAV'!$E$6:$E$405,H104,'E8.b. KKAuf_WAV'!$C$6:$C$405,"geleistete Anzahlungen und Anlagen im Bau des Sachanlagevermögens")+ SUMIFS('E8.b. KKAuf_WAV'!$M$6:$M$405,'E8.b. KKAuf_WAV'!$B$6:$B$405,$C104,'E8.b. KKAuf_WAV'!$E$6:$E$405,H104,'E8.b. KKAuf_WAV'!$C$6:$C$405,"geleistete Anzahlungen auf immaterielle Vermögensgegenstände")</f>
        <v>0</v>
      </c>
      <c r="X104" s="980">
        <f>SUMIFS('E8.c. KKAuf_BKZ_NAB_IZ'!$K$6:$K$405,'E8.c. KKAuf_BKZ_NAB_IZ'!$B$6:$B$405,$C104,'E8.c. KKAuf_BKZ_NAB_IZ'!$C$6:$C$405,$H104)</f>
        <v>0</v>
      </c>
      <c r="Y104" s="980">
        <f>SUMIFS('E8.a. KKAuf_SAV'!$Y$6:$Y$2005,'E8.a. KKAuf_SAV'!$B$6:$B$2005,$C104,'E8.a. KKAuf_SAV'!$D$6:$D$2005,$H104)</f>
        <v>0</v>
      </c>
      <c r="Z104" s="980">
        <f>SUMIFS('E8.b. KKAuf_WAV'!$O$6:$O$405,'E8.b. KKAuf_WAV'!$B$6:$B$405,$C104,'E8.b. KKAuf_WAV'!$E$6:$E$405,$H104,'E8.b. KKAuf_WAV'!$C$6:$C$405,"&lt;&gt;"&amp;"geleistete Anzahlungen auf immaterielle Vermögensgegenstände",'E8.b. KKAuf_WAV'!$C$6:$C$405,"&lt;&gt;"&amp;"geleistete Anzahlungen und Anlagen im Bau des Sachanlagevermögens",'E8.b. KKAuf_WAV'!$C$6:$C$405,"&lt;&gt;"&amp;"Geschäfts- oder Firmenwert")</f>
        <v>0</v>
      </c>
      <c r="AA104" s="980">
        <f>SUMIFS('E8.b. KKAuf_WAV'!$O$6:$O$405,'E8.b. KKAuf_WAV'!$B$6:$B$405,$C104,'E8.b. KKAuf_WAV'!$E$6:$E$405,H104,'E8.b. KKAuf_WAV'!$C$6:$C$405,"geleistete Anzahlungen und Anlagen im Bau des Sachanlagevermögens")+ SUMIFS('E8.b. KKAuf_WAV'!$O$6:$O$405,'E8.b. KKAuf_WAV'!$B$6:$B$405,$C104,'E8.b. KKAuf_WAV'!$E$6:$E$405,H104,'E8.b. KKAuf_WAV'!$C$6:$C$405,"geleistete Anzahlungen auf immaterielle Vermögensgegenstände")</f>
        <v>0</v>
      </c>
      <c r="AB104" s="980">
        <f>SUMIFS('E8.c. KKAuf_BKZ_NAB_IZ'!$L$6:$L$405,'E8.c. KKAuf_BKZ_NAB_IZ'!$B$6:$B$405,$C104,'E8.c. KKAuf_BKZ_NAB_IZ'!$C$6:$C$405,$H104)</f>
        <v>0</v>
      </c>
      <c r="AC104" s="974"/>
      <c r="AD104" s="980">
        <f t="shared" si="34"/>
        <v>0</v>
      </c>
      <c r="AE104" s="984">
        <f>$AE$13</f>
        <v>6.93E-2</v>
      </c>
      <c r="AF104" s="984">
        <f>$AF$13</f>
        <v>3.8699999999999998E-2</v>
      </c>
      <c r="AG104" s="984">
        <f>$AG$13</f>
        <v>5.0900000000000001E-2</v>
      </c>
      <c r="AH104" s="982">
        <f t="shared" si="36"/>
        <v>0</v>
      </c>
      <c r="AJ104" s="980">
        <f t="shared" si="35"/>
        <v>0</v>
      </c>
      <c r="AK104" s="984">
        <f>$AK$13</f>
        <v>7.0099999999999996E-2</v>
      </c>
      <c r="AL104" s="984">
        <f>$AL$13</f>
        <v>3.6600000000000001E-2</v>
      </c>
      <c r="AM104" s="984">
        <f>$AM$13</f>
        <v>0.05</v>
      </c>
      <c r="AN104" s="982">
        <f t="shared" si="31"/>
        <v>0</v>
      </c>
    </row>
    <row r="105" spans="2:40" ht="15" thickBot="1" x14ac:dyDescent="0.25">
      <c r="B105" s="1447"/>
      <c r="C105" s="1002">
        <f t="shared" si="44"/>
        <v>0</v>
      </c>
      <c r="D105" s="1450"/>
      <c r="E105" s="1408"/>
      <c r="F105" s="1408"/>
      <c r="G105" s="990"/>
      <c r="H105" s="983">
        <v>2025</v>
      </c>
      <c r="I105" s="972"/>
      <c r="J105" s="803">
        <f t="shared" si="32"/>
        <v>0</v>
      </c>
      <c r="K105" s="804"/>
      <c r="L105" s="803">
        <f t="shared" si="33"/>
        <v>0</v>
      </c>
      <c r="M105" s="804"/>
      <c r="N105" s="803">
        <f t="shared" si="30"/>
        <v>0</v>
      </c>
      <c r="O105" s="804"/>
      <c r="P105" s="803">
        <f t="shared" si="43"/>
        <v>0</v>
      </c>
      <c r="Q105" s="760"/>
      <c r="R105" s="980">
        <f>SUMIFS('E8.a. KKAuf_SAV'!$X$6:$X$2005,'E8.a. KKAuf_SAV'!$B$6:$B$2005,$C105,'E8.a. KKAuf_SAV'!$D$6:$D$2005,$H105)</f>
        <v>0</v>
      </c>
      <c r="S105" s="980">
        <f>SUMIFS('E8.b. KKAuf_WAV'!$N$6:$N$405,'E8.b. KKAuf_WAV'!$B$6:$B$405,$C105,'E8.b. KKAuf_WAV'!$E$6:$E$405,H105)-SUMIFS('E8.b. KKAuf_WAV'!$N$6:$N$405,'E8.b. KKAuf_WAV'!$B$6:$B$405,$C105,'E8.b. KKAuf_WAV'!$C$6:$C$405,"Geschäfts- oder Firmenwert",'E8.b. KKAuf_WAV'!$D$6:$D$405,H105)</f>
        <v>0</v>
      </c>
      <c r="T105" s="974"/>
      <c r="U105" s="980">
        <f>SUMIFS('E8.a. KKAuf_SAV'!$W$6:$W$2005,'E8.a. KKAuf_SAV'!$B$6:$B$2005,$C105,'E8.a. KKAuf_SAV'!$D$6:$D$2005,H105)</f>
        <v>0</v>
      </c>
      <c r="V105" s="980">
        <f>SUMIFS('E8.b. KKAuf_WAV'!$M$6:$M$405,'E8.b. KKAuf_WAV'!$B$6:$B$405,$C105,'E8.b. KKAuf_WAV'!$E$6:$E$405,$H105,'E8.b. KKAuf_WAV'!$C$6:$C$405,"&lt;&gt;"&amp;"geleistete Anzahlungen auf immaterielle Vermögensgegenstände",'E8.b. KKAuf_WAV'!$C$6:$C$405,"&lt;&gt;"&amp;"geleistete Anzahlungen und Anlagen im Bau des Sachanlagevermögens",'E8.b. KKAuf_WAV'!$C$6:$C$405,"&lt;&gt;"&amp;"Geschäfts- oder Firmenwert")</f>
        <v>0</v>
      </c>
      <c r="W105" s="980">
        <f>SUMIFS('E8.b. KKAuf_WAV'!$M$6:$M$405,'E8.b. KKAuf_WAV'!$B$6:$B$405,$C105,'E8.b. KKAuf_WAV'!$E$6:$E$405,H105,'E8.b. KKAuf_WAV'!$C$6:$C$405,"geleistete Anzahlungen und Anlagen im Bau des Sachanlagevermögens")+ SUMIFS('E8.b. KKAuf_WAV'!$M$6:$M$405,'E8.b. KKAuf_WAV'!$B$6:$B$405,$C105,'E8.b. KKAuf_WAV'!$E$6:$E$405,H105,'E8.b. KKAuf_WAV'!$C$6:$C$405,"geleistete Anzahlungen auf immaterielle Vermögensgegenstände")</f>
        <v>0</v>
      </c>
      <c r="X105" s="980">
        <f>SUMIFS('E8.c. KKAuf_BKZ_NAB_IZ'!$K$6:$K$405,'E8.c. KKAuf_BKZ_NAB_IZ'!$B$6:$B$405,$C105,'E8.c. KKAuf_BKZ_NAB_IZ'!$C$6:$C$405,$H105)</f>
        <v>0</v>
      </c>
      <c r="Y105" s="980">
        <f>SUMIFS('E8.a. KKAuf_SAV'!$Y$6:$Y$2005,'E8.a. KKAuf_SAV'!$B$6:$B$2005,$C105,'E8.a. KKAuf_SAV'!$D$6:$D$2005,$H105)</f>
        <v>0</v>
      </c>
      <c r="Z105" s="980">
        <f>SUMIFS('E8.b. KKAuf_WAV'!$O$6:$O$405,'E8.b. KKAuf_WAV'!$B$6:$B$405,$C105,'E8.b. KKAuf_WAV'!$E$6:$E$405,$H105,'E8.b. KKAuf_WAV'!$C$6:$C$405,"&lt;&gt;"&amp;"geleistete Anzahlungen auf immaterielle Vermögensgegenstände",'E8.b. KKAuf_WAV'!$C$6:$C$405,"&lt;&gt;"&amp;"geleistete Anzahlungen und Anlagen im Bau des Sachanlagevermögens",'E8.b. KKAuf_WAV'!$C$6:$C$405,"&lt;&gt;"&amp;"Geschäfts- oder Firmenwert")</f>
        <v>0</v>
      </c>
      <c r="AA105" s="980">
        <f>SUMIFS('E8.b. KKAuf_WAV'!$O$6:$O$405,'E8.b. KKAuf_WAV'!$B$6:$B$405,$C105,'E8.b. KKAuf_WAV'!$E$6:$E$405,H105,'E8.b. KKAuf_WAV'!$C$6:$C$405,"geleistete Anzahlungen und Anlagen im Bau des Sachanlagevermögens")+ SUMIFS('E8.b. KKAuf_WAV'!$O$6:$O$405,'E8.b. KKAuf_WAV'!$B$6:$B$405,$C105,'E8.b. KKAuf_WAV'!$E$6:$E$405,H105,'E8.b. KKAuf_WAV'!$C$6:$C$405,"geleistete Anzahlungen auf immaterielle Vermögensgegenstände")</f>
        <v>0</v>
      </c>
      <c r="AB105" s="980">
        <f>SUMIFS('E8.c. KKAuf_BKZ_NAB_IZ'!$L$6:$L$405,'E8.c. KKAuf_BKZ_NAB_IZ'!$B$6:$B$405,$C105,'E8.c. KKAuf_BKZ_NAB_IZ'!$C$6:$C$405,$H105)</f>
        <v>0</v>
      </c>
      <c r="AC105" s="974"/>
      <c r="AD105" s="980">
        <f t="shared" si="34"/>
        <v>0</v>
      </c>
      <c r="AE105" s="984">
        <f>$AE$14</f>
        <v>7.0099999999999996E-2</v>
      </c>
      <c r="AF105" s="984">
        <f>$AF$14</f>
        <v>3.6600000000000001E-2</v>
      </c>
      <c r="AG105" s="984">
        <f>$AG$14</f>
        <v>0.05</v>
      </c>
      <c r="AH105" s="982">
        <f t="shared" si="36"/>
        <v>0</v>
      </c>
      <c r="AJ105" s="980">
        <f t="shared" si="35"/>
        <v>0</v>
      </c>
      <c r="AK105" s="984">
        <f>$AK$14</f>
        <v>7.0099999999999996E-2</v>
      </c>
      <c r="AL105" s="984">
        <f>$AL$14</f>
        <v>3.6600000000000001E-2</v>
      </c>
      <c r="AM105" s="984">
        <f>$AM$14</f>
        <v>0.05</v>
      </c>
      <c r="AN105" s="982">
        <f t="shared" si="31"/>
        <v>0</v>
      </c>
    </row>
    <row r="106" spans="2:40" ht="15" hidden="1" thickBot="1" x14ac:dyDescent="0.25">
      <c r="B106" s="1447"/>
      <c r="C106" s="1002">
        <f t="shared" si="44"/>
        <v>0</v>
      </c>
      <c r="D106" s="1450"/>
      <c r="E106" s="1408"/>
      <c r="F106" s="1408"/>
      <c r="G106" s="990"/>
      <c r="H106" s="983">
        <v>2026</v>
      </c>
      <c r="I106" s="972"/>
      <c r="J106" s="803">
        <f t="shared" si="32"/>
        <v>0</v>
      </c>
      <c r="K106" s="804"/>
      <c r="L106" s="803">
        <f t="shared" si="33"/>
        <v>0</v>
      </c>
      <c r="M106" s="804"/>
      <c r="N106" s="803">
        <f t="shared" si="30"/>
        <v>0</v>
      </c>
      <c r="O106" s="804"/>
      <c r="P106" s="803">
        <f t="shared" si="43"/>
        <v>0</v>
      </c>
      <c r="Q106" s="760"/>
      <c r="R106" s="980">
        <f>SUMIFS('E8.a. KKAuf_SAV'!$X$6:$X$2005,'E8.a. KKAuf_SAV'!$B$6:$B$2005,$C106,'E8.a. KKAuf_SAV'!$D$6:$D$2005,$H106)</f>
        <v>0</v>
      </c>
      <c r="S106" s="980">
        <f>SUMIFS('E8.b. KKAuf_WAV'!$N$6:$N$405,'E8.b. KKAuf_WAV'!$B$6:$B$405,$C106,'E8.b. KKAuf_WAV'!$E$6:$E$405,H106)-SUMIFS('E8.b. KKAuf_WAV'!$N$6:$N$405,'E8.b. KKAuf_WAV'!$B$6:$B$405,$C106,'E8.b. KKAuf_WAV'!$C$6:$C$405,"Geschäfts- oder Firmenwert",'E8.b. KKAuf_WAV'!$D$6:$D$405,H106)</f>
        <v>0</v>
      </c>
      <c r="T106" s="974"/>
      <c r="U106" s="980">
        <f>SUMIFS('E8.a. KKAuf_SAV'!$W$6:$W$2005,'E8.a. KKAuf_SAV'!$B$6:$B$2005,$C106,'E8.a. KKAuf_SAV'!$D$6:$D$2005,H106)</f>
        <v>0</v>
      </c>
      <c r="V106" s="980">
        <f>SUMIFS('E8.b. KKAuf_WAV'!$M$6:$M$405,'E8.b. KKAuf_WAV'!$B$6:$B$405,$C106,'E8.b. KKAuf_WAV'!$E$6:$E$405,$H106,'E8.b. KKAuf_WAV'!$C$6:$C$405,"&lt;&gt;"&amp;"geleistete Anzahlungen auf immaterielle Vermögensgegenstände",'E8.b. KKAuf_WAV'!$C$6:$C$405,"&lt;&gt;"&amp;"geleistete Anzahlungen und Anlagen im Bau des Sachanlagevermögens",'E8.b. KKAuf_WAV'!$C$6:$C$405,"&lt;&gt;"&amp;"Geschäfts- oder Firmenwert")</f>
        <v>0</v>
      </c>
      <c r="W106" s="980">
        <f>SUMIFS('E8.b. KKAuf_WAV'!$M$6:$M$405,'E8.b. KKAuf_WAV'!$B$6:$B$405,$C106,'E8.b. KKAuf_WAV'!$E$6:$E$405,H106,'E8.b. KKAuf_WAV'!$C$6:$C$405,"geleistete Anzahlungen und Anlagen im Bau des Sachanlagevermögens")+ SUMIFS('E8.b. KKAuf_WAV'!$M$6:$M$405,'E8.b. KKAuf_WAV'!$B$6:$B$405,$C106,'E8.b. KKAuf_WAV'!$E$6:$E$405,H106,'E8.b. KKAuf_WAV'!$C$6:$C$405,"geleistete Anzahlungen auf immaterielle Vermögensgegenstände")</f>
        <v>0</v>
      </c>
      <c r="X106" s="980">
        <f>SUMIFS('E8.c. KKAuf_BKZ_NAB_IZ'!$K$6:$K$405,'E8.c. KKAuf_BKZ_NAB_IZ'!$B$6:$B$405,$C106,'E8.c. KKAuf_BKZ_NAB_IZ'!$C$6:$C$405,$H106)</f>
        <v>0</v>
      </c>
      <c r="Y106" s="980">
        <f>SUMIFS('E8.a. KKAuf_SAV'!$Y$6:$Y$2005,'E8.a. KKAuf_SAV'!$B$6:$B$2005,$C106,'E8.a. KKAuf_SAV'!$D$6:$D$2005,$H106)</f>
        <v>0</v>
      </c>
      <c r="Z106" s="980">
        <f>SUMIFS('E8.b. KKAuf_WAV'!$O$6:$O$405,'E8.b. KKAuf_WAV'!$B$6:$B$405,$C106,'E8.b. KKAuf_WAV'!$E$6:$E$405,$H106,'E8.b. KKAuf_WAV'!$C$6:$C$405,"&lt;&gt;"&amp;"geleistete Anzahlungen auf immaterielle Vermögensgegenstände",'E8.b. KKAuf_WAV'!$C$6:$C$405,"&lt;&gt;"&amp;"geleistete Anzahlungen und Anlagen im Bau des Sachanlagevermögens",'E8.b. KKAuf_WAV'!$C$6:$C$405,"&lt;&gt;"&amp;"Geschäfts- oder Firmenwert")</f>
        <v>0</v>
      </c>
      <c r="AA106" s="980">
        <f>SUMIFS('E8.b. KKAuf_WAV'!$O$6:$O$405,'E8.b. KKAuf_WAV'!$B$6:$B$405,$C106,'E8.b. KKAuf_WAV'!$E$6:$E$405,H106,'E8.b. KKAuf_WAV'!$C$6:$C$405,"geleistete Anzahlungen und Anlagen im Bau des Sachanlagevermögens")+ SUMIFS('E8.b. KKAuf_WAV'!$O$6:$O$405,'E8.b. KKAuf_WAV'!$B$6:$B$405,$C106,'E8.b. KKAuf_WAV'!$E$6:$E$405,H106,'E8.b. KKAuf_WAV'!$C$6:$C$405,"geleistete Anzahlungen auf immaterielle Vermögensgegenstände")</f>
        <v>0</v>
      </c>
      <c r="AB106" s="980">
        <f>SUMIFS('E8.c. KKAuf_BKZ_NAB_IZ'!$L$6:$L$405,'E8.c. KKAuf_BKZ_NAB_IZ'!$B$6:$B$405,$C106,'E8.c. KKAuf_BKZ_NAB_IZ'!$C$6:$C$405,$H106)</f>
        <v>0</v>
      </c>
      <c r="AC106" s="974"/>
      <c r="AD106" s="980">
        <f t="shared" si="34"/>
        <v>0</v>
      </c>
      <c r="AE106" s="984">
        <f>$AE$15</f>
        <v>0</v>
      </c>
      <c r="AF106" s="984">
        <f>$AF$15</f>
        <v>0</v>
      </c>
      <c r="AG106" s="984">
        <f>$AG$15</f>
        <v>0</v>
      </c>
      <c r="AH106" s="982">
        <f t="shared" si="36"/>
        <v>0</v>
      </c>
      <c r="AJ106" s="980">
        <f t="shared" si="35"/>
        <v>0</v>
      </c>
      <c r="AK106" s="984">
        <f>$AK$15</f>
        <v>0</v>
      </c>
      <c r="AL106" s="984">
        <f>$AL$15</f>
        <v>0</v>
      </c>
      <c r="AM106" s="984">
        <f>$AM$15</f>
        <v>0</v>
      </c>
      <c r="AN106" s="982">
        <f t="shared" si="31"/>
        <v>0</v>
      </c>
    </row>
    <row r="107" spans="2:40" ht="15" hidden="1" thickBot="1" x14ac:dyDescent="0.25">
      <c r="B107" s="1447"/>
      <c r="C107" s="1002">
        <f t="shared" si="44"/>
        <v>0</v>
      </c>
      <c r="D107" s="1450"/>
      <c r="E107" s="1408"/>
      <c r="F107" s="1408"/>
      <c r="G107" s="990"/>
      <c r="H107" s="983">
        <v>2027</v>
      </c>
      <c r="I107" s="972"/>
      <c r="J107" s="803">
        <f t="shared" si="32"/>
        <v>0</v>
      </c>
      <c r="K107" s="804"/>
      <c r="L107" s="803">
        <f t="shared" si="33"/>
        <v>0</v>
      </c>
      <c r="M107" s="804"/>
      <c r="N107" s="803">
        <f t="shared" si="30"/>
        <v>0</v>
      </c>
      <c r="O107" s="804"/>
      <c r="P107" s="803">
        <f t="shared" si="43"/>
        <v>0</v>
      </c>
      <c r="Q107" s="760"/>
      <c r="R107" s="980">
        <f>SUMIFS('E8.a. KKAuf_SAV'!$X$6:$X$2005,'E8.a. KKAuf_SAV'!$B$6:$B$2005,$C107,'E8.a. KKAuf_SAV'!$D$6:$D$2005,$H107)</f>
        <v>0</v>
      </c>
      <c r="S107" s="980">
        <f>SUMIFS('E8.b. KKAuf_WAV'!$N$6:$N$405,'E8.b. KKAuf_WAV'!$B$6:$B$405,$C107,'E8.b. KKAuf_WAV'!$E$6:$E$405,H107)-SUMIFS('E8.b. KKAuf_WAV'!$N$6:$N$405,'E8.b. KKAuf_WAV'!$B$6:$B$405,$C107,'E8.b. KKAuf_WAV'!$C$6:$C$405,"Geschäfts- oder Firmenwert",'E8.b. KKAuf_WAV'!$D$6:$D$405,H107)</f>
        <v>0</v>
      </c>
      <c r="T107" s="974"/>
      <c r="U107" s="980">
        <f>SUMIFS('E8.a. KKAuf_SAV'!$W$6:$W$2005,'E8.a. KKAuf_SAV'!$B$6:$B$2005,$C107,'E8.a. KKAuf_SAV'!$D$6:$D$2005,H107)</f>
        <v>0</v>
      </c>
      <c r="V107" s="980">
        <f>SUMIFS('E8.b. KKAuf_WAV'!$M$6:$M$405,'E8.b. KKAuf_WAV'!$B$6:$B$405,$C107,'E8.b. KKAuf_WAV'!$E$6:$E$405,$H107,'E8.b. KKAuf_WAV'!$C$6:$C$405,"&lt;&gt;"&amp;"geleistete Anzahlungen auf immaterielle Vermögensgegenstände",'E8.b. KKAuf_WAV'!$C$6:$C$405,"&lt;&gt;"&amp;"geleistete Anzahlungen und Anlagen im Bau des Sachanlagevermögens",'E8.b. KKAuf_WAV'!$C$6:$C$405,"&lt;&gt;"&amp;"Geschäfts- oder Firmenwert")</f>
        <v>0</v>
      </c>
      <c r="W107" s="980">
        <f>SUMIFS('E8.b. KKAuf_WAV'!$M$6:$M$405,'E8.b. KKAuf_WAV'!$B$6:$B$405,$C107,'E8.b. KKAuf_WAV'!$E$6:$E$405,H107,'E8.b. KKAuf_WAV'!$C$6:$C$405,"geleistete Anzahlungen und Anlagen im Bau des Sachanlagevermögens")+ SUMIFS('E8.b. KKAuf_WAV'!$M$6:$M$405,'E8.b. KKAuf_WAV'!$B$6:$B$405,$C107,'E8.b. KKAuf_WAV'!$E$6:$E$405,H107,'E8.b. KKAuf_WAV'!$C$6:$C$405,"geleistete Anzahlungen auf immaterielle Vermögensgegenstände")</f>
        <v>0</v>
      </c>
      <c r="X107" s="980">
        <f>SUMIFS('E8.c. KKAuf_BKZ_NAB_IZ'!$K$6:$K$405,'E8.c. KKAuf_BKZ_NAB_IZ'!$B$6:$B$405,$C107,'E8.c. KKAuf_BKZ_NAB_IZ'!$C$6:$C$405,$H107)</f>
        <v>0</v>
      </c>
      <c r="Y107" s="980">
        <f>SUMIFS('E8.a. KKAuf_SAV'!$Y$6:$Y$2005,'E8.a. KKAuf_SAV'!$B$6:$B$2005,$C107,'E8.a. KKAuf_SAV'!$D$6:$D$2005,$H107)</f>
        <v>0</v>
      </c>
      <c r="Z107" s="980">
        <f>SUMIFS('E8.b. KKAuf_WAV'!$O$6:$O$405,'E8.b. KKAuf_WAV'!$B$6:$B$405,$C107,'E8.b. KKAuf_WAV'!$E$6:$E$405,$H107,'E8.b. KKAuf_WAV'!$C$6:$C$405,"&lt;&gt;"&amp;"geleistete Anzahlungen auf immaterielle Vermögensgegenstände",'E8.b. KKAuf_WAV'!$C$6:$C$405,"&lt;&gt;"&amp;"geleistete Anzahlungen und Anlagen im Bau des Sachanlagevermögens",'E8.b. KKAuf_WAV'!$C$6:$C$405,"&lt;&gt;"&amp;"Geschäfts- oder Firmenwert")</f>
        <v>0</v>
      </c>
      <c r="AA107" s="980">
        <f>SUMIFS('E8.b. KKAuf_WAV'!$O$6:$O$405,'E8.b. KKAuf_WAV'!$B$6:$B$405,$C107,'E8.b. KKAuf_WAV'!$E$6:$E$405,H107,'E8.b. KKAuf_WAV'!$C$6:$C$405,"geleistete Anzahlungen und Anlagen im Bau des Sachanlagevermögens")+ SUMIFS('E8.b. KKAuf_WAV'!$O$6:$O$405,'E8.b. KKAuf_WAV'!$B$6:$B$405,$C107,'E8.b. KKAuf_WAV'!$E$6:$E$405,H107,'E8.b. KKAuf_WAV'!$C$6:$C$405,"geleistete Anzahlungen auf immaterielle Vermögensgegenstände")</f>
        <v>0</v>
      </c>
      <c r="AB107" s="980">
        <f>SUMIFS('E8.c. KKAuf_BKZ_NAB_IZ'!$L$6:$L$405,'E8.c. KKAuf_BKZ_NAB_IZ'!$B$6:$B$405,$C107,'E8.c. KKAuf_BKZ_NAB_IZ'!$C$6:$C$405,$H107)</f>
        <v>0</v>
      </c>
      <c r="AC107" s="974"/>
      <c r="AD107" s="980">
        <f t="shared" si="34"/>
        <v>0</v>
      </c>
      <c r="AE107" s="984">
        <f>$AE$16</f>
        <v>0</v>
      </c>
      <c r="AF107" s="984">
        <f>$AF$16</f>
        <v>0</v>
      </c>
      <c r="AG107" s="984">
        <f>$AG$16</f>
        <v>0</v>
      </c>
      <c r="AH107" s="982">
        <f t="shared" si="36"/>
        <v>0</v>
      </c>
      <c r="AJ107" s="980">
        <f t="shared" si="35"/>
        <v>0</v>
      </c>
      <c r="AK107" s="984">
        <f>$AK$16</f>
        <v>0</v>
      </c>
      <c r="AL107" s="984">
        <f>$AL$16</f>
        <v>0</v>
      </c>
      <c r="AM107" s="984">
        <f>$AM$16</f>
        <v>0</v>
      </c>
      <c r="AN107" s="982">
        <f t="shared" si="31"/>
        <v>0</v>
      </c>
    </row>
    <row r="108" spans="2:40" ht="15" hidden="1" thickBot="1" x14ac:dyDescent="0.25">
      <c r="B108" s="1448"/>
      <c r="C108" s="1003">
        <f t="shared" si="44"/>
        <v>0</v>
      </c>
      <c r="D108" s="1451"/>
      <c r="E108" s="1409"/>
      <c r="F108" s="1409"/>
      <c r="G108" s="970"/>
      <c r="H108" s="986">
        <v>2028</v>
      </c>
      <c r="I108" s="972"/>
      <c r="J108" s="815">
        <f t="shared" si="32"/>
        <v>0</v>
      </c>
      <c r="K108" s="804"/>
      <c r="L108" s="814">
        <f t="shared" si="33"/>
        <v>0</v>
      </c>
      <c r="M108" s="804"/>
      <c r="N108" s="814">
        <f t="shared" si="30"/>
        <v>0</v>
      </c>
      <c r="O108" s="804"/>
      <c r="P108" s="814">
        <f t="shared" si="43"/>
        <v>0</v>
      </c>
      <c r="Q108" s="760"/>
      <c r="R108" s="987">
        <f>SUMIFS('E8.a. KKAuf_SAV'!$X$6:$X$2005,'E8.a. KKAuf_SAV'!$B$6:$B$2005,$C108,'E8.a. KKAuf_SAV'!$D$6:$D$2005,$H108)</f>
        <v>0</v>
      </c>
      <c r="S108" s="987">
        <f>SUMIFS('E8.b. KKAuf_WAV'!$N$6:$N$405,'E8.b. KKAuf_WAV'!$B$6:$B$405,$C108,'E8.b. KKAuf_WAV'!$E$6:$E$405,H108)-SUMIFS('E8.b. KKAuf_WAV'!$N$6:$N$405,'E8.b. KKAuf_WAV'!$B$6:$B$405,$C108,'E8.b. KKAuf_WAV'!$C$6:$C$405,"Geschäfts- oder Firmenwert",'E8.b. KKAuf_WAV'!$D$6:$D$405,H108)</f>
        <v>0</v>
      </c>
      <c r="T108" s="974"/>
      <c r="U108" s="987">
        <f>SUMIFS('E8.a. KKAuf_SAV'!$W$6:$W$2005,'E8.a. KKAuf_SAV'!$B$6:$B$2005,$C108,'E8.a. KKAuf_SAV'!$D$6:$D$2005,H108)</f>
        <v>0</v>
      </c>
      <c r="V108" s="987">
        <f>SUMIFS('E8.b. KKAuf_WAV'!$M$6:$M$405,'E8.b. KKAuf_WAV'!$B$6:$B$405,$C108,'E8.b. KKAuf_WAV'!$E$6:$E$405,$H108,'E8.b. KKAuf_WAV'!$C$6:$C$405,"&lt;&gt;"&amp;"geleistete Anzahlungen auf immaterielle Vermögensgegenstände",'E8.b. KKAuf_WAV'!$C$6:$C$405,"&lt;&gt;"&amp;"geleistete Anzahlungen und Anlagen im Bau des Sachanlagevermögens",'E8.b. KKAuf_WAV'!$C$6:$C$405,"&lt;&gt;"&amp;"Geschäfts- oder Firmenwert")</f>
        <v>0</v>
      </c>
      <c r="W108" s="987">
        <f>SUMIFS('E8.b. KKAuf_WAV'!$M$6:$M$405,'E8.b. KKAuf_WAV'!$B$6:$B$405,$C108,'E8.b. KKAuf_WAV'!$E$6:$E$405,H108,'E8.b. KKAuf_WAV'!$C$6:$C$405,"geleistete Anzahlungen und Anlagen im Bau des Sachanlagevermögens")+ SUMIFS('E8.b. KKAuf_WAV'!$M$6:$M$405,'E8.b. KKAuf_WAV'!$B$6:$B$405,$C108,'E8.b. KKAuf_WAV'!$E$6:$E$405,H108,'E8.b. KKAuf_WAV'!$C$6:$C$405,"geleistete Anzahlungen auf immaterielle Vermögensgegenstände")</f>
        <v>0</v>
      </c>
      <c r="X108" s="987">
        <f>SUMIFS('E8.c. KKAuf_BKZ_NAB_IZ'!$K$6:$K$405,'E8.c. KKAuf_BKZ_NAB_IZ'!$B$6:$B$405,$C108,'E8.c. KKAuf_BKZ_NAB_IZ'!$C$6:$C$405,$H108)</f>
        <v>0</v>
      </c>
      <c r="Y108" s="987">
        <f>SUMIFS('E8.a. KKAuf_SAV'!$Y$6:$Y$2005,'E8.a. KKAuf_SAV'!$B$6:$B$2005,$C108,'E8.a. KKAuf_SAV'!$D$6:$D$2005,$H108)</f>
        <v>0</v>
      </c>
      <c r="Z108" s="987">
        <f>SUMIFS('E8.b. KKAuf_WAV'!$O$6:$O$405,'E8.b. KKAuf_WAV'!$B$6:$B$405,$C108,'E8.b. KKAuf_WAV'!$E$6:$E$405,$H108,'E8.b. KKAuf_WAV'!$C$6:$C$405,"&lt;&gt;"&amp;"geleistete Anzahlungen auf immaterielle Vermögensgegenstände",'E8.b. KKAuf_WAV'!$C$6:$C$405,"&lt;&gt;"&amp;"geleistete Anzahlungen und Anlagen im Bau des Sachanlagevermögens",'E8.b. KKAuf_WAV'!$C$6:$C$405,"&lt;&gt;"&amp;"Geschäfts- oder Firmenwert")</f>
        <v>0</v>
      </c>
      <c r="AA108" s="987">
        <f>SUMIFS('E8.b. KKAuf_WAV'!$O$6:$O$405,'E8.b. KKAuf_WAV'!$B$6:$B$405,$C108,'E8.b. KKAuf_WAV'!$E$6:$E$405,H108,'E8.b. KKAuf_WAV'!$C$6:$C$405,"geleistete Anzahlungen und Anlagen im Bau des Sachanlagevermögens")+ SUMIFS('E8.b. KKAuf_WAV'!$O$6:$O$405,'E8.b. KKAuf_WAV'!$B$6:$B$405,$C108,'E8.b. KKAuf_WAV'!$E$6:$E$405,H108,'E8.b. KKAuf_WAV'!$C$6:$C$405,"geleistete Anzahlungen auf immaterielle Vermögensgegenstände")</f>
        <v>0</v>
      </c>
      <c r="AB108" s="987">
        <f>SUMIFS('E8.c. KKAuf_BKZ_NAB_IZ'!$L$6:$L$405,'E8.c. KKAuf_BKZ_NAB_IZ'!$B$6:$B$405,$C108,'E8.c. KKAuf_BKZ_NAB_IZ'!$C$6:$C$405,$H108)</f>
        <v>0</v>
      </c>
      <c r="AC108" s="974"/>
      <c r="AD108" s="987">
        <f t="shared" si="34"/>
        <v>0</v>
      </c>
      <c r="AE108" s="988">
        <f>$AE$17</f>
        <v>0</v>
      </c>
      <c r="AF108" s="988">
        <f>$AF$17</f>
        <v>0</v>
      </c>
      <c r="AG108" s="988">
        <f>$AG$17</f>
        <v>0</v>
      </c>
      <c r="AH108" s="989">
        <f t="shared" si="36"/>
        <v>0</v>
      </c>
      <c r="AJ108" s="987">
        <f t="shared" si="35"/>
        <v>0</v>
      </c>
      <c r="AK108" s="988">
        <f>$AK$17</f>
        <v>0</v>
      </c>
      <c r="AL108" s="988">
        <f>$AL$17</f>
        <v>0</v>
      </c>
      <c r="AM108" s="988">
        <f>$AM$17</f>
        <v>0</v>
      </c>
      <c r="AN108" s="989">
        <f t="shared" si="31"/>
        <v>0</v>
      </c>
    </row>
    <row r="109" spans="2:40" ht="14.25" customHeight="1" x14ac:dyDescent="0.2">
      <c r="B109" s="1446"/>
      <c r="C109" s="1001">
        <f>B$109</f>
        <v>0</v>
      </c>
      <c r="D109" s="1449"/>
      <c r="E109" s="1407"/>
      <c r="F109" s="1410"/>
      <c r="G109" s="990"/>
      <c r="H109" s="991">
        <v>2022</v>
      </c>
      <c r="I109" s="972"/>
      <c r="J109" s="813">
        <f t="shared" si="32"/>
        <v>0</v>
      </c>
      <c r="K109" s="804"/>
      <c r="L109" s="813">
        <f t="shared" si="33"/>
        <v>0</v>
      </c>
      <c r="M109" s="804"/>
      <c r="N109" s="813">
        <f t="shared" si="30"/>
        <v>0</v>
      </c>
      <c r="O109" s="804"/>
      <c r="P109" s="813">
        <f t="shared" ref="P109:P115" si="45">IFERROR((AJ109*AK109+AD109*AE109)*0.4*0.035*$F$109,0)</f>
        <v>0</v>
      </c>
      <c r="Q109" s="760"/>
      <c r="R109" s="992">
        <f>SUMIFS('E8.a. KKAuf_SAV'!$X$6:$X$2005,'E8.a. KKAuf_SAV'!$B$6:$B$2005,$C109,'E8.a. KKAuf_SAV'!$D$6:$D$2005,$H109)</f>
        <v>0</v>
      </c>
      <c r="S109" s="992">
        <f>SUMIFS('E8.b. KKAuf_WAV'!$N$6:$N$405,'E8.b. KKAuf_WAV'!$B$6:$B$405,$C109,'E8.b. KKAuf_WAV'!$E$6:$E$405,H109)-SUMIFS('E8.b. KKAuf_WAV'!$N$6:$N$405,'E8.b. KKAuf_WAV'!$B$6:$B$405,$C109,'E8.b. KKAuf_WAV'!$C$6:$C$405,"Geschäfts- oder Firmenwert",'E8.b. KKAuf_WAV'!$D$6:$D$405,H109)</f>
        <v>0</v>
      </c>
      <c r="T109" s="974"/>
      <c r="U109" s="992">
        <f>SUMIFS('E8.a. KKAuf_SAV'!$W$6:$W$2005,'E8.a. KKAuf_SAV'!$B$6:$B$2005,$C109,'E8.a. KKAuf_SAV'!$D$6:$D$2005,H109)</f>
        <v>0</v>
      </c>
      <c r="V109" s="992">
        <f>SUMIFS('E8.b. KKAuf_WAV'!$M$6:$M$405,'E8.b. KKAuf_WAV'!$B$6:$B$405,$C109,'E8.b. KKAuf_WAV'!$E$6:$E$405,$H109,'E8.b. KKAuf_WAV'!$C$6:$C$405,"&lt;&gt;"&amp;"geleistete Anzahlungen auf immaterielle Vermögensgegenstände",'E8.b. KKAuf_WAV'!$C$6:$C$405,"&lt;&gt;"&amp;"geleistete Anzahlungen und Anlagen im Bau des Sachanlagevermögens",'E8.b. KKAuf_WAV'!$C$6:$C$405,"&lt;&gt;"&amp;"Geschäfts- oder Firmenwert")</f>
        <v>0</v>
      </c>
      <c r="W109" s="992">
        <f>SUMIFS('E8.b. KKAuf_WAV'!$M$6:$M$405,'E8.b. KKAuf_WAV'!$B$6:$B$405,$C109,'E8.b. KKAuf_WAV'!$E$6:$E$405,Listen!$AA$3,'E8.b. KKAuf_WAV'!$C$6:$C$405,"geleistete Anzahlungen und Anlagen im Bau des Sachanlagevermögens")+ SUMIFS('E8.b. KKAuf_WAV'!$M$6:$M$405,'E8.b. KKAuf_WAV'!$B$6:$B$405,$C109,'E8.b. KKAuf_WAV'!$E$6:$E$405,Listen!$AA$3,'E8.b. KKAuf_WAV'!$C$6:$C$405,"geleistete Anzahlungen auf immaterielle Vermögensgegenstände")</f>
        <v>0</v>
      </c>
      <c r="X109" s="992">
        <f>SUMIFS('E8.c. KKAuf_BKZ_NAB_IZ'!$K$6:$K$405,'E8.c. KKAuf_BKZ_NAB_IZ'!$B$6:$B$405,$C109,'E8.c. KKAuf_BKZ_NAB_IZ'!$C$6:$C$405,$H109)</f>
        <v>0</v>
      </c>
      <c r="Y109" s="992">
        <f>SUMIFS('E8.a. KKAuf_SAV'!$Y$6:$Y$2005,'E8.a. KKAuf_SAV'!$B$6:$B$2005,$C109,'E8.a. KKAuf_SAV'!$D$6:$D$2005,$H109)</f>
        <v>0</v>
      </c>
      <c r="Z109" s="992">
        <f>SUMIFS('E8.b. KKAuf_WAV'!$O$6:$O$405,'E8.b. KKAuf_WAV'!$B$6:$B$405,$C109,'E8.b. KKAuf_WAV'!$E$6:$E$405,$H109,'E8.b. KKAuf_WAV'!$C$6:$C$405,"&lt;&gt;"&amp;"geleistete Anzahlungen auf immaterielle Vermögensgegenstände",'E8.b. KKAuf_WAV'!$C$6:$C$405,"&lt;&gt;"&amp;"geleistete Anzahlungen und Anlagen im Bau des Sachanlagevermögens",'E8.b. KKAuf_WAV'!$C$6:$C$405,"&lt;&gt;"&amp;"Geschäfts- oder Firmenwert")</f>
        <v>0</v>
      </c>
      <c r="AA109" s="992">
        <f>SUMIFS('E8.b. KKAuf_WAV'!$O$6:$O$405,'E8.b. KKAuf_WAV'!$B$6:$B$405,$C109,'E8.b. KKAuf_WAV'!$E$6:$E$405,Listen!$AA$3,'E8.b. KKAuf_WAV'!$C$6:$C$405,"geleistete Anzahlungen und Anlagen im Bau des Sachanlagevermögens")+ SUMIFS('E8.b. KKAuf_WAV'!$O$6:$O$405,'E8.b. KKAuf_WAV'!$B$6:$B$405,$C109,'E8.b. KKAuf_WAV'!$E$6:$E$405,Listen!$AA$3,'E8.b. KKAuf_WAV'!$C$6:$C$405,"geleistete Anzahlungen auf immaterielle Vermögensgegenstände")</f>
        <v>0</v>
      </c>
      <c r="AB109" s="992">
        <f>SUMIFS('E8.c. KKAuf_BKZ_NAB_IZ'!$L$6:$L$405,'E8.c. KKAuf_BKZ_NAB_IZ'!$B$6:$B$405,$C109,'E8.c. KKAuf_BKZ_NAB_IZ'!$C$6:$C$405,$H109)</f>
        <v>0</v>
      </c>
      <c r="AC109" s="974"/>
      <c r="AD109" s="992">
        <f t="shared" si="34"/>
        <v>0</v>
      </c>
      <c r="AE109" s="993">
        <f>$AE$11</f>
        <v>5.0700000000000002E-2</v>
      </c>
      <c r="AF109" s="993">
        <f>$AF$11</f>
        <v>1.7100000000000001E-2</v>
      </c>
      <c r="AG109" s="993">
        <f>$AG$11</f>
        <v>3.0499999999999999E-2</v>
      </c>
      <c r="AH109" s="994">
        <f t="shared" si="36"/>
        <v>0</v>
      </c>
      <c r="AJ109" s="992">
        <f t="shared" si="35"/>
        <v>0</v>
      </c>
      <c r="AK109" s="993">
        <f>$AK$11</f>
        <v>5.0700000000000002E-2</v>
      </c>
      <c r="AL109" s="993">
        <f>$AL$11</f>
        <v>1.7100000000000001E-2</v>
      </c>
      <c r="AM109" s="993">
        <f>$AM$11</f>
        <v>3.0499999999999999E-2</v>
      </c>
      <c r="AN109" s="994">
        <f t="shared" si="31"/>
        <v>0</v>
      </c>
    </row>
    <row r="110" spans="2:40" x14ac:dyDescent="0.2">
      <c r="B110" s="1447"/>
      <c r="C110" s="1002">
        <f>B$109</f>
        <v>0</v>
      </c>
      <c r="D110" s="1450"/>
      <c r="E110" s="1408"/>
      <c r="F110" s="1408"/>
      <c r="G110" s="990"/>
      <c r="H110" s="983">
        <v>2023</v>
      </c>
      <c r="I110" s="972"/>
      <c r="J110" s="805">
        <f t="shared" si="32"/>
        <v>0</v>
      </c>
      <c r="K110" s="804"/>
      <c r="L110" s="803">
        <f t="shared" si="33"/>
        <v>0</v>
      </c>
      <c r="M110" s="804"/>
      <c r="N110" s="803">
        <f t="shared" si="30"/>
        <v>0</v>
      </c>
      <c r="O110" s="804"/>
      <c r="P110" s="803">
        <f t="shared" si="45"/>
        <v>0</v>
      </c>
      <c r="Q110" s="760"/>
      <c r="R110" s="980">
        <f>SUMIFS('E8.a. KKAuf_SAV'!$X$6:$X$2005,'E8.a. KKAuf_SAV'!$B$6:$B$2005,$C110,'E8.a. KKAuf_SAV'!$D$6:$D$2005,$H110)</f>
        <v>0</v>
      </c>
      <c r="S110" s="980">
        <f>SUMIFS('E8.b. KKAuf_WAV'!$N$6:$N$405,'E8.b. KKAuf_WAV'!$B$6:$B$405,$C110,'E8.b. KKAuf_WAV'!$E$6:$E$405,H110)-SUMIFS('E8.b. KKAuf_WAV'!$N$6:$N$405,'E8.b. KKAuf_WAV'!$B$6:$B$405,$C110,'E8.b. KKAuf_WAV'!$C$6:$C$405,"Geschäfts- oder Firmenwert",'E8.b. KKAuf_WAV'!$D$6:$D$405,H110)</f>
        <v>0</v>
      </c>
      <c r="T110" s="974"/>
      <c r="U110" s="980">
        <f>SUMIFS('E8.a. KKAuf_SAV'!$W$6:$W$2005,'E8.a. KKAuf_SAV'!$B$6:$B$2005,$C110,'E8.a. KKAuf_SAV'!$D$6:$D$2005,H110)</f>
        <v>0</v>
      </c>
      <c r="V110" s="980">
        <f>SUMIFS('E8.b. KKAuf_WAV'!$M$6:$M$405,'E8.b. KKAuf_WAV'!$B$6:$B$405,$C110,'E8.b. KKAuf_WAV'!$E$6:$E$405,$H110,'E8.b. KKAuf_WAV'!$C$6:$C$405,"&lt;&gt;"&amp;"geleistete Anzahlungen auf immaterielle Vermögensgegenstände",'E8.b. KKAuf_WAV'!$C$6:$C$405,"&lt;&gt;"&amp;"geleistete Anzahlungen und Anlagen im Bau des Sachanlagevermögens",'E8.b. KKAuf_WAV'!$C$6:$C$405,"&lt;&gt;"&amp;"Geschäfts- oder Firmenwert")</f>
        <v>0</v>
      </c>
      <c r="W110" s="980"/>
      <c r="X110" s="980">
        <f>SUMIFS('E8.c. KKAuf_BKZ_NAB_IZ'!$K$6:$K$405,'E8.c. KKAuf_BKZ_NAB_IZ'!$B$6:$B$405,$C110,'E8.c. KKAuf_BKZ_NAB_IZ'!$C$6:$C$405,$H110)</f>
        <v>0</v>
      </c>
      <c r="Y110" s="980">
        <f>SUMIFS('E8.a. KKAuf_SAV'!$Y$6:$Y$2005,'E8.a. KKAuf_SAV'!$B$6:$B$2005,$C110,'E8.a. KKAuf_SAV'!$D$6:$D$2005,$H110)</f>
        <v>0</v>
      </c>
      <c r="Z110" s="980">
        <f>SUMIFS('E8.b. KKAuf_WAV'!$O$6:$O$405,'E8.b. KKAuf_WAV'!$B$6:$B$405,$C110,'E8.b. KKAuf_WAV'!$E$6:$E$405,$H110,'E8.b. KKAuf_WAV'!$C$6:$C$405,"&lt;&gt;"&amp;"geleistete Anzahlungen auf immaterielle Vermögensgegenstände",'E8.b. KKAuf_WAV'!$C$6:$C$405,"&lt;&gt;"&amp;"geleistete Anzahlungen und Anlagen im Bau des Sachanlagevermögens",'E8.b. KKAuf_WAV'!$C$6:$C$405,"&lt;&gt;"&amp;"Geschäfts- oder Firmenwert")</f>
        <v>0</v>
      </c>
      <c r="AA110" s="980"/>
      <c r="AB110" s="980">
        <f>SUMIFS('E8.c. KKAuf_BKZ_NAB_IZ'!$L$6:$L$405,'E8.c. KKAuf_BKZ_NAB_IZ'!$B$6:$B$405,$C110,'E8.c. KKAuf_BKZ_NAB_IZ'!$C$6:$C$405,$H110)</f>
        <v>0</v>
      </c>
      <c r="AC110" s="974"/>
      <c r="AD110" s="980">
        <f t="shared" si="34"/>
        <v>0</v>
      </c>
      <c r="AE110" s="984">
        <f>$AE$12</f>
        <v>5.0700000000000002E-2</v>
      </c>
      <c r="AF110" s="984">
        <f>$AF$12</f>
        <v>1.7100000000000001E-2</v>
      </c>
      <c r="AG110" s="984">
        <f>$AG$12</f>
        <v>3.0499999999999999E-2</v>
      </c>
      <c r="AH110" s="982">
        <f t="shared" si="36"/>
        <v>0</v>
      </c>
      <c r="AJ110" s="980"/>
      <c r="AK110" s="984">
        <f>$AK$12</f>
        <v>5.0700000000000002E-2</v>
      </c>
      <c r="AL110" s="984">
        <f>$AL$12</f>
        <v>1.7100000000000001E-2</v>
      </c>
      <c r="AM110" s="984">
        <f>$AM$12</f>
        <v>3.0499999999999999E-2</v>
      </c>
      <c r="AN110" s="982">
        <f t="shared" si="31"/>
        <v>0</v>
      </c>
    </row>
    <row r="111" spans="2:40" x14ac:dyDescent="0.2">
      <c r="B111" s="1447"/>
      <c r="C111" s="1002">
        <f>B$109</f>
        <v>0</v>
      </c>
      <c r="D111" s="1450"/>
      <c r="E111" s="1408"/>
      <c r="F111" s="1408"/>
      <c r="G111" s="990"/>
      <c r="H111" s="983">
        <v>2024</v>
      </c>
      <c r="I111" s="972"/>
      <c r="J111" s="803">
        <f t="shared" si="32"/>
        <v>0</v>
      </c>
      <c r="K111" s="804"/>
      <c r="L111" s="803">
        <f t="shared" si="33"/>
        <v>0</v>
      </c>
      <c r="M111" s="804"/>
      <c r="N111" s="803">
        <f t="shared" si="30"/>
        <v>0</v>
      </c>
      <c r="O111" s="804"/>
      <c r="P111" s="803">
        <f t="shared" si="45"/>
        <v>0</v>
      </c>
      <c r="Q111" s="760"/>
      <c r="R111" s="980">
        <f>SUMIFS('E8.a. KKAuf_SAV'!$X$6:$X$2005,'E8.a. KKAuf_SAV'!$B$6:$B$2005,$C111,'E8.a. KKAuf_SAV'!$D$6:$D$2005,$H111)</f>
        <v>0</v>
      </c>
      <c r="S111" s="980">
        <f>SUMIFS('E8.b. KKAuf_WAV'!$N$6:$N$405,'E8.b. KKAuf_WAV'!$B$6:$B$405,$C111,'E8.b. KKAuf_WAV'!$E$6:$E$405,H111)-SUMIFS('E8.b. KKAuf_WAV'!$N$6:$N$405,'E8.b. KKAuf_WAV'!$B$6:$B$405,$C111,'E8.b. KKAuf_WAV'!$C$6:$C$405,"Geschäfts- oder Firmenwert",'E8.b. KKAuf_WAV'!$D$6:$D$405,H111)</f>
        <v>0</v>
      </c>
      <c r="T111" s="974"/>
      <c r="U111" s="980">
        <f>SUMIFS('E8.a. KKAuf_SAV'!$W$6:$W$2005,'E8.a. KKAuf_SAV'!$B$6:$B$2005,$C111,'E8.a. KKAuf_SAV'!$D$6:$D$2005,H111)</f>
        <v>0</v>
      </c>
      <c r="V111" s="980">
        <f>SUMIFS('E8.b. KKAuf_WAV'!$M$6:$M$405,'E8.b. KKAuf_WAV'!$B$6:$B$405,$C111,'E8.b. KKAuf_WAV'!$E$6:$E$405,$H111,'E8.b. KKAuf_WAV'!$C$6:$C$405,"&lt;&gt;"&amp;"geleistete Anzahlungen auf immaterielle Vermögensgegenstände",'E8.b. KKAuf_WAV'!$C$6:$C$405,"&lt;&gt;"&amp;"geleistete Anzahlungen und Anlagen im Bau des Sachanlagevermögens",'E8.b. KKAuf_WAV'!$C$6:$C$405,"&lt;&gt;"&amp;"Geschäfts- oder Firmenwert")</f>
        <v>0</v>
      </c>
      <c r="W111" s="980">
        <f>SUMIFS('E8.b. KKAuf_WAV'!$M$6:$M$405,'E8.b. KKAuf_WAV'!$B$6:$B$405,$C111,'E8.b. KKAuf_WAV'!$E$6:$E$405,H111,'E8.b. KKAuf_WAV'!$C$6:$C$405,"geleistete Anzahlungen und Anlagen im Bau des Sachanlagevermögens")+ SUMIFS('E8.b. KKAuf_WAV'!$M$6:$M$405,'E8.b. KKAuf_WAV'!$B$6:$B$405,$C111,'E8.b. KKAuf_WAV'!$E$6:$E$405,H111,'E8.b. KKAuf_WAV'!$C$6:$C$405,"geleistete Anzahlungen auf immaterielle Vermögensgegenstände")</f>
        <v>0</v>
      </c>
      <c r="X111" s="980">
        <f>SUMIFS('E8.c. KKAuf_BKZ_NAB_IZ'!$K$6:$K$405,'E8.c. KKAuf_BKZ_NAB_IZ'!$B$6:$B$405,$C111,'E8.c. KKAuf_BKZ_NAB_IZ'!$C$6:$C$405,$H111)</f>
        <v>0</v>
      </c>
      <c r="Y111" s="980">
        <f>SUMIFS('E8.a. KKAuf_SAV'!$Y$6:$Y$2005,'E8.a. KKAuf_SAV'!$B$6:$B$2005,$C111,'E8.a. KKAuf_SAV'!$D$6:$D$2005,$H111)</f>
        <v>0</v>
      </c>
      <c r="Z111" s="980">
        <f>SUMIFS('E8.b. KKAuf_WAV'!$O$6:$O$405,'E8.b. KKAuf_WAV'!$B$6:$B$405,$C111,'E8.b. KKAuf_WAV'!$E$6:$E$405,$H111,'E8.b. KKAuf_WAV'!$C$6:$C$405,"&lt;&gt;"&amp;"geleistete Anzahlungen auf immaterielle Vermögensgegenstände",'E8.b. KKAuf_WAV'!$C$6:$C$405,"&lt;&gt;"&amp;"geleistete Anzahlungen und Anlagen im Bau des Sachanlagevermögens",'E8.b. KKAuf_WAV'!$C$6:$C$405,"&lt;&gt;"&amp;"Geschäfts- oder Firmenwert")</f>
        <v>0</v>
      </c>
      <c r="AA111" s="980">
        <f>SUMIFS('E8.b. KKAuf_WAV'!$O$6:$O$405,'E8.b. KKAuf_WAV'!$B$6:$B$405,$C111,'E8.b. KKAuf_WAV'!$E$6:$E$405,H111,'E8.b. KKAuf_WAV'!$C$6:$C$405,"geleistete Anzahlungen und Anlagen im Bau des Sachanlagevermögens")+ SUMIFS('E8.b. KKAuf_WAV'!$O$6:$O$405,'E8.b. KKAuf_WAV'!$B$6:$B$405,$C111,'E8.b. KKAuf_WAV'!$E$6:$E$405,H111,'E8.b. KKAuf_WAV'!$C$6:$C$405,"geleistete Anzahlungen auf immaterielle Vermögensgegenstände")</f>
        <v>0</v>
      </c>
      <c r="AB111" s="980">
        <f>SUMIFS('E8.c. KKAuf_BKZ_NAB_IZ'!$L$6:$L$405,'E8.c. KKAuf_BKZ_NAB_IZ'!$B$6:$B$405,$C111,'E8.c. KKAuf_BKZ_NAB_IZ'!$C$6:$C$405,$H111)</f>
        <v>0</v>
      </c>
      <c r="AC111" s="974"/>
      <c r="AD111" s="980">
        <f t="shared" si="34"/>
        <v>0</v>
      </c>
      <c r="AE111" s="984">
        <f>$AE$13</f>
        <v>6.93E-2</v>
      </c>
      <c r="AF111" s="984">
        <f>$AF$13</f>
        <v>3.8699999999999998E-2</v>
      </c>
      <c r="AG111" s="984">
        <f>$AG$13</f>
        <v>5.0900000000000001E-2</v>
      </c>
      <c r="AH111" s="982">
        <f t="shared" si="36"/>
        <v>0</v>
      </c>
      <c r="AJ111" s="980">
        <f t="shared" si="35"/>
        <v>0</v>
      </c>
      <c r="AK111" s="984">
        <f>$AK$13</f>
        <v>7.0099999999999996E-2</v>
      </c>
      <c r="AL111" s="984">
        <f>$AL$13</f>
        <v>3.6600000000000001E-2</v>
      </c>
      <c r="AM111" s="984">
        <f>$AM$13</f>
        <v>0.05</v>
      </c>
      <c r="AN111" s="982">
        <f t="shared" si="31"/>
        <v>0</v>
      </c>
    </row>
    <row r="112" spans="2:40" ht="15" thickBot="1" x14ac:dyDescent="0.25">
      <c r="B112" s="1447"/>
      <c r="C112" s="1002">
        <f t="shared" ref="C112:C115" si="46">B$109</f>
        <v>0</v>
      </c>
      <c r="D112" s="1450"/>
      <c r="E112" s="1408"/>
      <c r="F112" s="1408"/>
      <c r="G112" s="990"/>
      <c r="H112" s="983">
        <v>2025</v>
      </c>
      <c r="I112" s="972"/>
      <c r="J112" s="803">
        <f t="shared" si="32"/>
        <v>0</v>
      </c>
      <c r="K112" s="804"/>
      <c r="L112" s="803">
        <f t="shared" si="33"/>
        <v>0</v>
      </c>
      <c r="M112" s="804"/>
      <c r="N112" s="803">
        <f t="shared" si="30"/>
        <v>0</v>
      </c>
      <c r="O112" s="804"/>
      <c r="P112" s="803">
        <f t="shared" si="45"/>
        <v>0</v>
      </c>
      <c r="Q112" s="760"/>
      <c r="R112" s="980">
        <f>SUMIFS('E8.a. KKAuf_SAV'!$X$6:$X$2005,'E8.a. KKAuf_SAV'!$B$6:$B$2005,$C112,'E8.a. KKAuf_SAV'!$D$6:$D$2005,$H112)</f>
        <v>0</v>
      </c>
      <c r="S112" s="980">
        <f>SUMIFS('E8.b. KKAuf_WAV'!$N$6:$N$405,'E8.b. KKAuf_WAV'!$B$6:$B$405,$C112,'E8.b. KKAuf_WAV'!$E$6:$E$405,H112)-SUMIFS('E8.b. KKAuf_WAV'!$N$6:$N$405,'E8.b. KKAuf_WAV'!$B$6:$B$405,$C112,'E8.b. KKAuf_WAV'!$C$6:$C$405,"Geschäfts- oder Firmenwert",'E8.b. KKAuf_WAV'!$D$6:$D$405,H112)</f>
        <v>0</v>
      </c>
      <c r="T112" s="974"/>
      <c r="U112" s="980">
        <f>SUMIFS('E8.a. KKAuf_SAV'!$W$6:$W$2005,'E8.a. KKAuf_SAV'!$B$6:$B$2005,$C112,'E8.a. KKAuf_SAV'!$D$6:$D$2005,H112)</f>
        <v>0</v>
      </c>
      <c r="V112" s="980">
        <f>SUMIFS('E8.b. KKAuf_WAV'!$M$6:$M$405,'E8.b. KKAuf_WAV'!$B$6:$B$405,$C112,'E8.b. KKAuf_WAV'!$E$6:$E$405,$H112,'E8.b. KKAuf_WAV'!$C$6:$C$405,"&lt;&gt;"&amp;"geleistete Anzahlungen auf immaterielle Vermögensgegenstände",'E8.b. KKAuf_WAV'!$C$6:$C$405,"&lt;&gt;"&amp;"geleistete Anzahlungen und Anlagen im Bau des Sachanlagevermögens",'E8.b. KKAuf_WAV'!$C$6:$C$405,"&lt;&gt;"&amp;"Geschäfts- oder Firmenwert")</f>
        <v>0</v>
      </c>
      <c r="W112" s="980">
        <f>SUMIFS('E8.b. KKAuf_WAV'!$M$6:$M$405,'E8.b. KKAuf_WAV'!$B$6:$B$405,$C112,'E8.b. KKAuf_WAV'!$E$6:$E$405,H112,'E8.b. KKAuf_WAV'!$C$6:$C$405,"geleistete Anzahlungen und Anlagen im Bau des Sachanlagevermögens")+ SUMIFS('E8.b. KKAuf_WAV'!$M$6:$M$405,'E8.b. KKAuf_WAV'!$B$6:$B$405,$C112,'E8.b. KKAuf_WAV'!$E$6:$E$405,H112,'E8.b. KKAuf_WAV'!$C$6:$C$405,"geleistete Anzahlungen auf immaterielle Vermögensgegenstände")</f>
        <v>0</v>
      </c>
      <c r="X112" s="980">
        <f>SUMIFS('E8.c. KKAuf_BKZ_NAB_IZ'!$K$6:$K$405,'E8.c. KKAuf_BKZ_NAB_IZ'!$B$6:$B$405,$C112,'E8.c. KKAuf_BKZ_NAB_IZ'!$C$6:$C$405,$H112)</f>
        <v>0</v>
      </c>
      <c r="Y112" s="980">
        <f>SUMIFS('E8.a. KKAuf_SAV'!$Y$6:$Y$2005,'E8.a. KKAuf_SAV'!$B$6:$B$2005,$C112,'E8.a. KKAuf_SAV'!$D$6:$D$2005,$H112)</f>
        <v>0</v>
      </c>
      <c r="Z112" s="980">
        <f>SUMIFS('E8.b. KKAuf_WAV'!$O$6:$O$405,'E8.b. KKAuf_WAV'!$B$6:$B$405,$C112,'E8.b. KKAuf_WAV'!$E$6:$E$405,$H112,'E8.b. KKAuf_WAV'!$C$6:$C$405,"&lt;&gt;"&amp;"geleistete Anzahlungen auf immaterielle Vermögensgegenstände",'E8.b. KKAuf_WAV'!$C$6:$C$405,"&lt;&gt;"&amp;"geleistete Anzahlungen und Anlagen im Bau des Sachanlagevermögens",'E8.b. KKAuf_WAV'!$C$6:$C$405,"&lt;&gt;"&amp;"Geschäfts- oder Firmenwert")</f>
        <v>0</v>
      </c>
      <c r="AA112" s="980">
        <f>SUMIFS('E8.b. KKAuf_WAV'!$O$6:$O$405,'E8.b. KKAuf_WAV'!$B$6:$B$405,$C112,'E8.b. KKAuf_WAV'!$E$6:$E$405,H112,'E8.b. KKAuf_WAV'!$C$6:$C$405,"geleistete Anzahlungen und Anlagen im Bau des Sachanlagevermögens")+ SUMIFS('E8.b. KKAuf_WAV'!$O$6:$O$405,'E8.b. KKAuf_WAV'!$B$6:$B$405,$C112,'E8.b. KKAuf_WAV'!$E$6:$E$405,H112,'E8.b. KKAuf_WAV'!$C$6:$C$405,"geleistete Anzahlungen auf immaterielle Vermögensgegenstände")</f>
        <v>0</v>
      </c>
      <c r="AB112" s="980">
        <f>SUMIFS('E8.c. KKAuf_BKZ_NAB_IZ'!$L$6:$L$405,'E8.c. KKAuf_BKZ_NAB_IZ'!$B$6:$B$405,$C112,'E8.c. KKAuf_BKZ_NAB_IZ'!$C$6:$C$405,$H112)</f>
        <v>0</v>
      </c>
      <c r="AC112" s="974"/>
      <c r="AD112" s="980">
        <f t="shared" si="34"/>
        <v>0</v>
      </c>
      <c r="AE112" s="984">
        <f>$AE$14</f>
        <v>7.0099999999999996E-2</v>
      </c>
      <c r="AF112" s="984">
        <f>$AF$14</f>
        <v>3.6600000000000001E-2</v>
      </c>
      <c r="AG112" s="984">
        <f>$AG$14</f>
        <v>0.05</v>
      </c>
      <c r="AH112" s="982">
        <f t="shared" si="36"/>
        <v>0</v>
      </c>
      <c r="AJ112" s="980">
        <f t="shared" si="35"/>
        <v>0</v>
      </c>
      <c r="AK112" s="984">
        <f>$AK$14</f>
        <v>7.0099999999999996E-2</v>
      </c>
      <c r="AL112" s="984">
        <f>$AL$14</f>
        <v>3.6600000000000001E-2</v>
      </c>
      <c r="AM112" s="984">
        <f t="shared" ref="AM112:AM115" si="47">0.4*AK112+0.6*AL112</f>
        <v>0.05</v>
      </c>
      <c r="AN112" s="982">
        <f t="shared" si="31"/>
        <v>0</v>
      </c>
    </row>
    <row r="113" spans="2:40" ht="15" hidden="1" thickBot="1" x14ac:dyDescent="0.25">
      <c r="B113" s="1447"/>
      <c r="C113" s="1002">
        <f t="shared" si="46"/>
        <v>0</v>
      </c>
      <c r="D113" s="1450"/>
      <c r="E113" s="1408"/>
      <c r="F113" s="1408"/>
      <c r="G113" s="990"/>
      <c r="H113" s="983">
        <v>2026</v>
      </c>
      <c r="I113" s="972"/>
      <c r="J113" s="803">
        <f t="shared" si="32"/>
        <v>0</v>
      </c>
      <c r="K113" s="804"/>
      <c r="L113" s="803">
        <f t="shared" si="33"/>
        <v>0</v>
      </c>
      <c r="M113" s="804"/>
      <c r="N113" s="803">
        <f t="shared" si="30"/>
        <v>0</v>
      </c>
      <c r="O113" s="804"/>
      <c r="P113" s="803">
        <f t="shared" si="45"/>
        <v>0</v>
      </c>
      <c r="Q113" s="760"/>
      <c r="R113" s="980">
        <f>SUMIFS('E8.a. KKAuf_SAV'!$X$6:$X$2005,'E8.a. KKAuf_SAV'!$B$6:$B$2005,$C113,'E8.a. KKAuf_SAV'!$D$6:$D$2005,$H113)</f>
        <v>0</v>
      </c>
      <c r="S113" s="980">
        <f>SUMIFS('E8.b. KKAuf_WAV'!$N$6:$N$405,'E8.b. KKAuf_WAV'!$B$6:$B$405,$C113,'E8.b. KKAuf_WAV'!$E$6:$E$405,H113)-SUMIFS('E8.b. KKAuf_WAV'!$N$6:$N$405,'E8.b. KKAuf_WAV'!$B$6:$B$405,$C113,'E8.b. KKAuf_WAV'!$C$6:$C$405,"Geschäfts- oder Firmenwert",'E8.b. KKAuf_WAV'!$D$6:$D$405,H113)</f>
        <v>0</v>
      </c>
      <c r="T113" s="974"/>
      <c r="U113" s="980">
        <f>SUMIFS('E8.a. KKAuf_SAV'!$W$6:$W$2005,'E8.a. KKAuf_SAV'!$B$6:$B$2005,$C113,'E8.a. KKAuf_SAV'!$D$6:$D$2005,H113)</f>
        <v>0</v>
      </c>
      <c r="V113" s="980">
        <f>SUMIFS('E8.b. KKAuf_WAV'!$M$6:$M$405,'E8.b. KKAuf_WAV'!$B$6:$B$405,$C113,'E8.b. KKAuf_WAV'!$E$6:$E$405,$H113,'E8.b. KKAuf_WAV'!$C$6:$C$405,"&lt;&gt;"&amp;"geleistete Anzahlungen auf immaterielle Vermögensgegenstände",'E8.b. KKAuf_WAV'!$C$6:$C$405,"&lt;&gt;"&amp;"geleistete Anzahlungen und Anlagen im Bau des Sachanlagevermögens",'E8.b. KKAuf_WAV'!$C$6:$C$405,"&lt;&gt;"&amp;"Geschäfts- oder Firmenwert")</f>
        <v>0</v>
      </c>
      <c r="W113" s="980">
        <f>SUMIFS('E8.b. KKAuf_WAV'!$M$6:$M$405,'E8.b. KKAuf_WAV'!$B$6:$B$405,$C113,'E8.b. KKAuf_WAV'!$E$6:$E$405,H113,'E8.b. KKAuf_WAV'!$C$6:$C$405,"geleistete Anzahlungen und Anlagen im Bau des Sachanlagevermögens")+ SUMIFS('E8.b. KKAuf_WAV'!$M$6:$M$405,'E8.b. KKAuf_WAV'!$B$6:$B$405,$C113,'E8.b. KKAuf_WAV'!$E$6:$E$405,H113,'E8.b. KKAuf_WAV'!$C$6:$C$405,"geleistete Anzahlungen auf immaterielle Vermögensgegenstände")</f>
        <v>0</v>
      </c>
      <c r="X113" s="980">
        <f>SUMIFS('E8.c. KKAuf_BKZ_NAB_IZ'!$K$6:$K$405,'E8.c. KKAuf_BKZ_NAB_IZ'!$B$6:$B$405,$C113,'E8.c. KKAuf_BKZ_NAB_IZ'!$C$6:$C$405,$H113)</f>
        <v>0</v>
      </c>
      <c r="Y113" s="980">
        <f>SUMIFS('E8.a. KKAuf_SAV'!$Y$6:$Y$2005,'E8.a. KKAuf_SAV'!$B$6:$B$2005,$C113,'E8.a. KKAuf_SAV'!$D$6:$D$2005,$H113)</f>
        <v>0</v>
      </c>
      <c r="Z113" s="980">
        <f>SUMIFS('E8.b. KKAuf_WAV'!$O$6:$O$405,'E8.b. KKAuf_WAV'!$B$6:$B$405,$C113,'E8.b. KKAuf_WAV'!$E$6:$E$405,$H113,'E8.b. KKAuf_WAV'!$C$6:$C$405,"&lt;&gt;"&amp;"geleistete Anzahlungen auf immaterielle Vermögensgegenstände",'E8.b. KKAuf_WAV'!$C$6:$C$405,"&lt;&gt;"&amp;"geleistete Anzahlungen und Anlagen im Bau des Sachanlagevermögens",'E8.b. KKAuf_WAV'!$C$6:$C$405,"&lt;&gt;"&amp;"Geschäfts- oder Firmenwert")</f>
        <v>0</v>
      </c>
      <c r="AA113" s="980">
        <f>SUMIFS('E8.b. KKAuf_WAV'!$O$6:$O$405,'E8.b. KKAuf_WAV'!$B$6:$B$405,$C113,'E8.b. KKAuf_WAV'!$E$6:$E$405,H113,'E8.b. KKAuf_WAV'!$C$6:$C$405,"geleistete Anzahlungen und Anlagen im Bau des Sachanlagevermögens")+ SUMIFS('E8.b. KKAuf_WAV'!$O$6:$O$405,'E8.b. KKAuf_WAV'!$B$6:$B$405,$C113,'E8.b. KKAuf_WAV'!$E$6:$E$405,H113,'E8.b. KKAuf_WAV'!$C$6:$C$405,"geleistete Anzahlungen auf immaterielle Vermögensgegenstände")</f>
        <v>0</v>
      </c>
      <c r="AB113" s="980">
        <f>SUMIFS('E8.c. KKAuf_BKZ_NAB_IZ'!$L$6:$L$405,'E8.c. KKAuf_BKZ_NAB_IZ'!$B$6:$B$405,$C113,'E8.c. KKAuf_BKZ_NAB_IZ'!$C$6:$C$405,$H113)</f>
        <v>0</v>
      </c>
      <c r="AC113" s="974"/>
      <c r="AD113" s="980">
        <f t="shared" si="34"/>
        <v>0</v>
      </c>
      <c r="AE113" s="984">
        <f>$AE$15</f>
        <v>0</v>
      </c>
      <c r="AF113" s="984">
        <f>$AF$15</f>
        <v>0</v>
      </c>
      <c r="AG113" s="984">
        <f>$AG$15</f>
        <v>0</v>
      </c>
      <c r="AH113" s="982">
        <f t="shared" si="36"/>
        <v>0</v>
      </c>
      <c r="AJ113" s="980">
        <f t="shared" si="35"/>
        <v>0</v>
      </c>
      <c r="AK113" s="984">
        <f>$AK$15</f>
        <v>0</v>
      </c>
      <c r="AL113" s="984">
        <f>$AL$15</f>
        <v>0</v>
      </c>
      <c r="AM113" s="984">
        <f t="shared" si="47"/>
        <v>0</v>
      </c>
      <c r="AN113" s="982">
        <f t="shared" si="31"/>
        <v>0</v>
      </c>
    </row>
    <row r="114" spans="2:40" ht="15" hidden="1" thickBot="1" x14ac:dyDescent="0.25">
      <c r="B114" s="1447"/>
      <c r="C114" s="1002">
        <f t="shared" si="46"/>
        <v>0</v>
      </c>
      <c r="D114" s="1450"/>
      <c r="E114" s="1408"/>
      <c r="F114" s="1408"/>
      <c r="G114" s="990"/>
      <c r="H114" s="983">
        <v>2027</v>
      </c>
      <c r="I114" s="972"/>
      <c r="J114" s="803">
        <f t="shared" si="32"/>
        <v>0</v>
      </c>
      <c r="K114" s="804"/>
      <c r="L114" s="803">
        <f t="shared" si="33"/>
        <v>0</v>
      </c>
      <c r="M114" s="804"/>
      <c r="N114" s="803">
        <f t="shared" si="30"/>
        <v>0</v>
      </c>
      <c r="O114" s="804"/>
      <c r="P114" s="803">
        <f t="shared" si="45"/>
        <v>0</v>
      </c>
      <c r="Q114" s="760"/>
      <c r="R114" s="980">
        <f>SUMIFS('E8.a. KKAuf_SAV'!$X$6:$X$2005,'E8.a. KKAuf_SAV'!$B$6:$B$2005,$C114,'E8.a. KKAuf_SAV'!$D$6:$D$2005,$H114)</f>
        <v>0</v>
      </c>
      <c r="S114" s="980">
        <f>SUMIFS('E8.b. KKAuf_WAV'!$N$6:$N$405,'E8.b. KKAuf_WAV'!$B$6:$B$405,$C114,'E8.b. KKAuf_WAV'!$E$6:$E$405,H114)-SUMIFS('E8.b. KKAuf_WAV'!$N$6:$N$405,'E8.b. KKAuf_WAV'!$B$6:$B$405,$C114,'E8.b. KKAuf_WAV'!$C$6:$C$405,"Geschäfts- oder Firmenwert",'E8.b. KKAuf_WAV'!$D$6:$D$405,H114)</f>
        <v>0</v>
      </c>
      <c r="T114" s="974"/>
      <c r="U114" s="980">
        <f>SUMIFS('E8.a. KKAuf_SAV'!$W$6:$W$2005,'E8.a. KKAuf_SAV'!$B$6:$B$2005,$C114,'E8.a. KKAuf_SAV'!$D$6:$D$2005,H114)</f>
        <v>0</v>
      </c>
      <c r="V114" s="980">
        <f>SUMIFS('E8.b. KKAuf_WAV'!$M$6:$M$405,'E8.b. KKAuf_WAV'!$B$6:$B$405,$C114,'E8.b. KKAuf_WAV'!$E$6:$E$405,$H114,'E8.b. KKAuf_WAV'!$C$6:$C$405,"&lt;&gt;"&amp;"geleistete Anzahlungen auf immaterielle Vermögensgegenstände",'E8.b. KKAuf_WAV'!$C$6:$C$405,"&lt;&gt;"&amp;"geleistete Anzahlungen und Anlagen im Bau des Sachanlagevermögens",'E8.b. KKAuf_WAV'!$C$6:$C$405,"&lt;&gt;"&amp;"Geschäfts- oder Firmenwert")</f>
        <v>0</v>
      </c>
      <c r="W114" s="980">
        <f>SUMIFS('E8.b. KKAuf_WAV'!$M$6:$M$405,'E8.b. KKAuf_WAV'!$B$6:$B$405,$C114,'E8.b. KKAuf_WAV'!$E$6:$E$405,H114,'E8.b. KKAuf_WAV'!$C$6:$C$405,"geleistete Anzahlungen und Anlagen im Bau des Sachanlagevermögens")+ SUMIFS('E8.b. KKAuf_WAV'!$M$6:$M$405,'E8.b. KKAuf_WAV'!$B$6:$B$405,$C114,'E8.b. KKAuf_WAV'!$E$6:$E$405,H114,'E8.b. KKAuf_WAV'!$C$6:$C$405,"geleistete Anzahlungen auf immaterielle Vermögensgegenstände")</f>
        <v>0</v>
      </c>
      <c r="X114" s="980">
        <f>SUMIFS('E8.c. KKAuf_BKZ_NAB_IZ'!$K$6:$K$405,'E8.c. KKAuf_BKZ_NAB_IZ'!$B$6:$B$405,$C114,'E8.c. KKAuf_BKZ_NAB_IZ'!$C$6:$C$405,$H114)</f>
        <v>0</v>
      </c>
      <c r="Y114" s="980">
        <f>SUMIFS('E8.a. KKAuf_SAV'!$Y$6:$Y$2005,'E8.a. KKAuf_SAV'!$B$6:$B$2005,$C114,'E8.a. KKAuf_SAV'!$D$6:$D$2005,$H114)</f>
        <v>0</v>
      </c>
      <c r="Z114" s="980">
        <f>SUMIFS('E8.b. KKAuf_WAV'!$O$6:$O$405,'E8.b. KKAuf_WAV'!$B$6:$B$405,$C114,'E8.b. KKAuf_WAV'!$E$6:$E$405,$H114,'E8.b. KKAuf_WAV'!$C$6:$C$405,"&lt;&gt;"&amp;"geleistete Anzahlungen auf immaterielle Vermögensgegenstände",'E8.b. KKAuf_WAV'!$C$6:$C$405,"&lt;&gt;"&amp;"geleistete Anzahlungen und Anlagen im Bau des Sachanlagevermögens",'E8.b. KKAuf_WAV'!$C$6:$C$405,"&lt;&gt;"&amp;"Geschäfts- oder Firmenwert")</f>
        <v>0</v>
      </c>
      <c r="AA114" s="980">
        <f>SUMIFS('E8.b. KKAuf_WAV'!$O$6:$O$405,'E8.b. KKAuf_WAV'!$B$6:$B$405,$C114,'E8.b. KKAuf_WAV'!$E$6:$E$405,H114,'E8.b. KKAuf_WAV'!$C$6:$C$405,"geleistete Anzahlungen und Anlagen im Bau des Sachanlagevermögens")+ SUMIFS('E8.b. KKAuf_WAV'!$O$6:$O$405,'E8.b. KKAuf_WAV'!$B$6:$B$405,$C114,'E8.b. KKAuf_WAV'!$E$6:$E$405,H114,'E8.b. KKAuf_WAV'!$C$6:$C$405,"geleistete Anzahlungen auf immaterielle Vermögensgegenstände")</f>
        <v>0</v>
      </c>
      <c r="AB114" s="980">
        <f>SUMIFS('E8.c. KKAuf_BKZ_NAB_IZ'!$L$6:$L$405,'E8.c. KKAuf_BKZ_NAB_IZ'!$B$6:$B$405,$C114,'E8.c. KKAuf_BKZ_NAB_IZ'!$C$6:$C$405,$H114)</f>
        <v>0</v>
      </c>
      <c r="AC114" s="974"/>
      <c r="AD114" s="980">
        <f t="shared" si="34"/>
        <v>0</v>
      </c>
      <c r="AE114" s="984">
        <f>$AE$16</f>
        <v>0</v>
      </c>
      <c r="AF114" s="984">
        <f>$AF$16</f>
        <v>0</v>
      </c>
      <c r="AG114" s="984">
        <f>$AG$16</f>
        <v>0</v>
      </c>
      <c r="AH114" s="982">
        <f t="shared" si="36"/>
        <v>0</v>
      </c>
      <c r="AJ114" s="980">
        <f t="shared" si="35"/>
        <v>0</v>
      </c>
      <c r="AK114" s="984">
        <f>$AK$16</f>
        <v>0</v>
      </c>
      <c r="AL114" s="984">
        <f>$AL$16</f>
        <v>0</v>
      </c>
      <c r="AM114" s="984">
        <f t="shared" si="47"/>
        <v>0</v>
      </c>
      <c r="AN114" s="982">
        <f t="shared" si="31"/>
        <v>0</v>
      </c>
    </row>
    <row r="115" spans="2:40" ht="15" hidden="1" thickBot="1" x14ac:dyDescent="0.25">
      <c r="B115" s="1448"/>
      <c r="C115" s="1003">
        <f t="shared" si="46"/>
        <v>0</v>
      </c>
      <c r="D115" s="1451"/>
      <c r="E115" s="1409"/>
      <c r="F115" s="1409"/>
      <c r="G115" s="970"/>
      <c r="H115" s="986">
        <v>2028</v>
      </c>
      <c r="I115" s="972"/>
      <c r="J115" s="815">
        <f t="shared" si="32"/>
        <v>0</v>
      </c>
      <c r="K115" s="804"/>
      <c r="L115" s="814">
        <f t="shared" si="33"/>
        <v>0</v>
      </c>
      <c r="M115" s="804"/>
      <c r="N115" s="814">
        <f t="shared" si="30"/>
        <v>0</v>
      </c>
      <c r="O115" s="804"/>
      <c r="P115" s="814">
        <f t="shared" si="45"/>
        <v>0</v>
      </c>
      <c r="Q115" s="760"/>
      <c r="R115" s="987">
        <f>SUMIFS('E8.a. KKAuf_SAV'!$X$6:$X$2005,'E8.a. KKAuf_SAV'!$B$6:$B$2005,$C115,'E8.a. KKAuf_SAV'!$D$6:$D$2005,$H115)</f>
        <v>0</v>
      </c>
      <c r="S115" s="987">
        <f>SUMIFS('E8.b. KKAuf_WAV'!$N$6:$N$405,'E8.b. KKAuf_WAV'!$B$6:$B$405,$C115,'E8.b. KKAuf_WAV'!$E$6:$E$405,H115)-SUMIFS('E8.b. KKAuf_WAV'!$N$6:$N$405,'E8.b. KKAuf_WAV'!$B$6:$B$405,$C115,'E8.b. KKAuf_WAV'!$C$6:$C$405,"Geschäfts- oder Firmenwert",'E8.b. KKAuf_WAV'!$D$6:$D$405,H115)</f>
        <v>0</v>
      </c>
      <c r="T115" s="974"/>
      <c r="U115" s="987">
        <f>SUMIFS('E8.a. KKAuf_SAV'!$W$6:$W$2005,'E8.a. KKAuf_SAV'!$B$6:$B$2005,$C115,'E8.a. KKAuf_SAV'!$D$6:$D$2005,H115)</f>
        <v>0</v>
      </c>
      <c r="V115" s="987">
        <f>SUMIFS('E8.b. KKAuf_WAV'!$M$6:$M$405,'E8.b. KKAuf_WAV'!$B$6:$B$405,$C115,'E8.b. KKAuf_WAV'!$E$6:$E$405,$H115,'E8.b. KKAuf_WAV'!$C$6:$C$405,"&lt;&gt;"&amp;"geleistete Anzahlungen auf immaterielle Vermögensgegenstände",'E8.b. KKAuf_WAV'!$C$6:$C$405,"&lt;&gt;"&amp;"geleistete Anzahlungen und Anlagen im Bau des Sachanlagevermögens",'E8.b. KKAuf_WAV'!$C$6:$C$405,"&lt;&gt;"&amp;"Geschäfts- oder Firmenwert")</f>
        <v>0</v>
      </c>
      <c r="W115" s="987">
        <f>SUMIFS('E8.b. KKAuf_WAV'!$M$6:$M$405,'E8.b. KKAuf_WAV'!$B$6:$B$405,$C115,'E8.b. KKAuf_WAV'!$E$6:$E$405,H115,'E8.b. KKAuf_WAV'!$C$6:$C$405,"geleistete Anzahlungen und Anlagen im Bau des Sachanlagevermögens")+ SUMIFS('E8.b. KKAuf_WAV'!$M$6:$M$405,'E8.b. KKAuf_WAV'!$B$6:$B$405,$C115,'E8.b. KKAuf_WAV'!$E$6:$E$405,H115,'E8.b. KKAuf_WAV'!$C$6:$C$405,"geleistete Anzahlungen auf immaterielle Vermögensgegenstände")</f>
        <v>0</v>
      </c>
      <c r="X115" s="987">
        <f>SUMIFS('E8.c. KKAuf_BKZ_NAB_IZ'!$K$6:$K$405,'E8.c. KKAuf_BKZ_NAB_IZ'!$B$6:$B$405,$C115,'E8.c. KKAuf_BKZ_NAB_IZ'!$C$6:$C$405,$H115)</f>
        <v>0</v>
      </c>
      <c r="Y115" s="987">
        <f>SUMIFS('E8.a. KKAuf_SAV'!$Y$6:$Y$2005,'E8.a. KKAuf_SAV'!$B$6:$B$2005,$C115,'E8.a. KKAuf_SAV'!$D$6:$D$2005,$H115)</f>
        <v>0</v>
      </c>
      <c r="Z115" s="987">
        <f>SUMIFS('E8.b. KKAuf_WAV'!$O$6:$O$405,'E8.b. KKAuf_WAV'!$B$6:$B$405,$C115,'E8.b. KKAuf_WAV'!$E$6:$E$405,$H115,'E8.b. KKAuf_WAV'!$C$6:$C$405,"&lt;&gt;"&amp;"geleistete Anzahlungen auf immaterielle Vermögensgegenstände",'E8.b. KKAuf_WAV'!$C$6:$C$405,"&lt;&gt;"&amp;"geleistete Anzahlungen und Anlagen im Bau des Sachanlagevermögens",'E8.b. KKAuf_WAV'!$C$6:$C$405,"&lt;&gt;"&amp;"Geschäfts- oder Firmenwert")</f>
        <v>0</v>
      </c>
      <c r="AA115" s="987">
        <f>SUMIFS('E8.b. KKAuf_WAV'!$O$6:$O$405,'E8.b. KKAuf_WAV'!$B$6:$B$405,$C115,'E8.b. KKAuf_WAV'!$E$6:$E$405,H115,'E8.b. KKAuf_WAV'!$C$6:$C$405,"geleistete Anzahlungen und Anlagen im Bau des Sachanlagevermögens")+ SUMIFS('E8.b. KKAuf_WAV'!$O$6:$O$405,'E8.b. KKAuf_WAV'!$B$6:$B$405,$C115,'E8.b. KKAuf_WAV'!$E$6:$E$405,H115,'E8.b. KKAuf_WAV'!$C$6:$C$405,"geleistete Anzahlungen auf immaterielle Vermögensgegenstände")</f>
        <v>0</v>
      </c>
      <c r="AB115" s="987">
        <f>SUMIFS('E8.c. KKAuf_BKZ_NAB_IZ'!$L$6:$L$405,'E8.c. KKAuf_BKZ_NAB_IZ'!$B$6:$B$405,$C115,'E8.c. KKAuf_BKZ_NAB_IZ'!$C$6:$C$405,$H115)</f>
        <v>0</v>
      </c>
      <c r="AC115" s="974"/>
      <c r="AD115" s="987">
        <f t="shared" si="34"/>
        <v>0</v>
      </c>
      <c r="AE115" s="988">
        <f>$AE$17</f>
        <v>0</v>
      </c>
      <c r="AF115" s="988">
        <f>$AF$17</f>
        <v>0</v>
      </c>
      <c r="AG115" s="988">
        <f>$AG$17</f>
        <v>0</v>
      </c>
      <c r="AH115" s="989">
        <f t="shared" si="36"/>
        <v>0</v>
      </c>
      <c r="AJ115" s="987">
        <f t="shared" si="35"/>
        <v>0</v>
      </c>
      <c r="AK115" s="988">
        <f>$AK$17</f>
        <v>0</v>
      </c>
      <c r="AL115" s="988">
        <f>$AL$17</f>
        <v>0</v>
      </c>
      <c r="AM115" s="988">
        <f t="shared" si="47"/>
        <v>0</v>
      </c>
      <c r="AN115" s="989">
        <f t="shared" si="31"/>
        <v>0</v>
      </c>
    </row>
    <row r="116" spans="2:40" ht="14.25" customHeight="1" x14ac:dyDescent="0.2">
      <c r="B116" s="1446"/>
      <c r="C116" s="1001">
        <f>B$116</f>
        <v>0</v>
      </c>
      <c r="D116" s="1449"/>
      <c r="E116" s="1407"/>
      <c r="F116" s="1410"/>
      <c r="G116" s="990"/>
      <c r="H116" s="991">
        <v>2022</v>
      </c>
      <c r="I116" s="972"/>
      <c r="J116" s="813">
        <f t="shared" si="32"/>
        <v>0</v>
      </c>
      <c r="K116" s="804"/>
      <c r="L116" s="813">
        <f t="shared" si="33"/>
        <v>0</v>
      </c>
      <c r="M116" s="804"/>
      <c r="N116" s="813">
        <f t="shared" si="30"/>
        <v>0</v>
      </c>
      <c r="O116" s="804"/>
      <c r="P116" s="813">
        <f t="shared" ref="P116:P122" si="48">IFERROR((AJ116*AK116+AD116*AE116)*0.4*0.035*$F$116,0)</f>
        <v>0</v>
      </c>
      <c r="Q116" s="760"/>
      <c r="R116" s="992">
        <f>SUMIFS('E8.a. KKAuf_SAV'!$X$6:$X$2005,'E8.a. KKAuf_SAV'!$B$6:$B$2005,$C116,'E8.a. KKAuf_SAV'!$D$6:$D$2005,$H116)</f>
        <v>0</v>
      </c>
      <c r="S116" s="992">
        <f>SUMIFS('E8.b. KKAuf_WAV'!$N$6:$N$405,'E8.b. KKAuf_WAV'!$B$6:$B$405,$C116,'E8.b. KKAuf_WAV'!$E$6:$E$405,H116)-SUMIFS('E8.b. KKAuf_WAV'!$N$6:$N$405,'E8.b. KKAuf_WAV'!$B$6:$B$405,$C116,'E8.b. KKAuf_WAV'!$C$6:$C$405,"Geschäfts- oder Firmenwert",'E8.b. KKAuf_WAV'!$D$6:$D$405,H116)</f>
        <v>0</v>
      </c>
      <c r="T116" s="974"/>
      <c r="U116" s="992">
        <f>SUMIFS('E8.a. KKAuf_SAV'!$W$6:$W$2005,'E8.a. KKAuf_SAV'!$B$6:$B$2005,$C116,'E8.a. KKAuf_SAV'!$D$6:$D$2005,H116)</f>
        <v>0</v>
      </c>
      <c r="V116" s="992">
        <f>SUMIFS('E8.b. KKAuf_WAV'!$M$6:$M$405,'E8.b. KKAuf_WAV'!$B$6:$B$405,$C116,'E8.b. KKAuf_WAV'!$E$6:$E$405,$H116,'E8.b. KKAuf_WAV'!$C$6:$C$405,"&lt;&gt;"&amp;"geleistete Anzahlungen auf immaterielle Vermögensgegenstände",'E8.b. KKAuf_WAV'!$C$6:$C$405,"&lt;&gt;"&amp;"geleistete Anzahlungen und Anlagen im Bau des Sachanlagevermögens",'E8.b. KKAuf_WAV'!$C$6:$C$405,"&lt;&gt;"&amp;"Geschäfts- oder Firmenwert")</f>
        <v>0</v>
      </c>
      <c r="W116" s="992">
        <f>SUMIFS('E8.b. KKAuf_WAV'!$M$6:$M$405,'E8.b. KKAuf_WAV'!$B$6:$B$405,$C116,'E8.b. KKAuf_WAV'!$E$6:$E$405,Listen!$AA$3,'E8.b. KKAuf_WAV'!$C$6:$C$405,"geleistete Anzahlungen und Anlagen im Bau des Sachanlagevermögens")+ SUMIFS('E8.b. KKAuf_WAV'!$M$6:$M$405,'E8.b. KKAuf_WAV'!$B$6:$B$405,$C116,'E8.b. KKAuf_WAV'!$E$6:$E$405,Listen!$AA$3,'E8.b. KKAuf_WAV'!$C$6:$C$405,"geleistete Anzahlungen auf immaterielle Vermögensgegenstände")</f>
        <v>0</v>
      </c>
      <c r="X116" s="992">
        <f>SUMIFS('E8.c. KKAuf_BKZ_NAB_IZ'!$K$6:$K$405,'E8.c. KKAuf_BKZ_NAB_IZ'!$B$6:$B$405,$C116,'E8.c. KKAuf_BKZ_NAB_IZ'!$C$6:$C$405,$H116)</f>
        <v>0</v>
      </c>
      <c r="Y116" s="992">
        <f>SUMIFS('E8.a. KKAuf_SAV'!$Y$6:$Y$2005,'E8.a. KKAuf_SAV'!$B$6:$B$2005,$C116,'E8.a. KKAuf_SAV'!$D$6:$D$2005,$H116)</f>
        <v>0</v>
      </c>
      <c r="Z116" s="992">
        <f>SUMIFS('E8.b. KKAuf_WAV'!$O$6:$O$405,'E8.b. KKAuf_WAV'!$B$6:$B$405,$C116,'E8.b. KKAuf_WAV'!$E$6:$E$405,$H116,'E8.b. KKAuf_WAV'!$C$6:$C$405,"&lt;&gt;"&amp;"geleistete Anzahlungen auf immaterielle Vermögensgegenstände",'E8.b. KKAuf_WAV'!$C$6:$C$405,"&lt;&gt;"&amp;"geleistete Anzahlungen und Anlagen im Bau des Sachanlagevermögens",'E8.b. KKAuf_WAV'!$C$6:$C$405,"&lt;&gt;"&amp;"Geschäfts- oder Firmenwert")</f>
        <v>0</v>
      </c>
      <c r="AA116" s="992">
        <f>SUMIFS('E8.b. KKAuf_WAV'!$O$6:$O$405,'E8.b. KKAuf_WAV'!$B$6:$B$405,$C116,'E8.b. KKAuf_WAV'!$E$6:$E$405,Listen!$AA$3,'E8.b. KKAuf_WAV'!$C$6:$C$405,"geleistete Anzahlungen und Anlagen im Bau des Sachanlagevermögens")+ SUMIFS('E8.b. KKAuf_WAV'!$O$6:$O$405,'E8.b. KKAuf_WAV'!$B$6:$B$405,$C116,'E8.b. KKAuf_WAV'!$E$6:$E$405,Listen!$AA$3,'E8.b. KKAuf_WAV'!$C$6:$C$405,"geleistete Anzahlungen auf immaterielle Vermögensgegenstände")</f>
        <v>0</v>
      </c>
      <c r="AB116" s="992">
        <f>SUMIFS('E8.c. KKAuf_BKZ_NAB_IZ'!$L$6:$L$405,'E8.c. KKAuf_BKZ_NAB_IZ'!$B$6:$B$405,$C116,'E8.c. KKAuf_BKZ_NAB_IZ'!$C$6:$C$405,$H116)</f>
        <v>0</v>
      </c>
      <c r="AC116" s="974"/>
      <c r="AD116" s="993">
        <f t="shared" si="34"/>
        <v>0</v>
      </c>
      <c r="AE116" s="993">
        <f>$AE$11</f>
        <v>5.0700000000000002E-2</v>
      </c>
      <c r="AF116" s="993">
        <f>$AF$11</f>
        <v>1.7100000000000001E-2</v>
      </c>
      <c r="AG116" s="993">
        <f>$AG$11</f>
        <v>3.0499999999999999E-2</v>
      </c>
      <c r="AH116" s="994">
        <f t="shared" si="36"/>
        <v>0</v>
      </c>
      <c r="AJ116" s="993">
        <f t="shared" si="35"/>
        <v>0</v>
      </c>
      <c r="AK116" s="993">
        <f>$AK$11</f>
        <v>5.0700000000000002E-2</v>
      </c>
      <c r="AL116" s="993">
        <f>$AL$11</f>
        <v>1.7100000000000001E-2</v>
      </c>
      <c r="AM116" s="993">
        <f>$AM$11</f>
        <v>3.0499999999999999E-2</v>
      </c>
      <c r="AN116" s="994">
        <f t="shared" si="31"/>
        <v>0</v>
      </c>
    </row>
    <row r="117" spans="2:40" x14ac:dyDescent="0.2">
      <c r="B117" s="1447"/>
      <c r="C117" s="1004">
        <f t="shared" ref="C117:C122" si="49">B$116</f>
        <v>0</v>
      </c>
      <c r="D117" s="1450"/>
      <c r="E117" s="1408"/>
      <c r="F117" s="1408"/>
      <c r="G117" s="990"/>
      <c r="H117" s="983">
        <v>2023</v>
      </c>
      <c r="I117" s="972"/>
      <c r="J117" s="803">
        <f t="shared" si="32"/>
        <v>0</v>
      </c>
      <c r="K117" s="804"/>
      <c r="L117" s="803">
        <f t="shared" si="33"/>
        <v>0</v>
      </c>
      <c r="M117" s="804"/>
      <c r="N117" s="803">
        <f t="shared" si="30"/>
        <v>0</v>
      </c>
      <c r="O117" s="804"/>
      <c r="P117" s="803">
        <f t="shared" si="48"/>
        <v>0</v>
      </c>
      <c r="Q117" s="760"/>
      <c r="R117" s="980">
        <f>SUMIFS('E8.a. KKAuf_SAV'!$X$6:$X$2005,'E8.a. KKAuf_SAV'!$B$6:$B$2005,$C117,'E8.a. KKAuf_SAV'!$D$6:$D$2005,$H117)</f>
        <v>0</v>
      </c>
      <c r="S117" s="980">
        <f>SUMIFS('E8.b. KKAuf_WAV'!$N$6:$N$405,'E8.b. KKAuf_WAV'!$B$6:$B$405,$C117,'E8.b. KKAuf_WAV'!$E$6:$E$405,H117)-SUMIFS('E8.b. KKAuf_WAV'!$N$6:$N$405,'E8.b. KKAuf_WAV'!$B$6:$B$405,$C117,'E8.b. KKAuf_WAV'!$C$6:$C$405,"Geschäfts- oder Firmenwert",'E8.b. KKAuf_WAV'!$D$6:$D$405,H117)</f>
        <v>0</v>
      </c>
      <c r="T117" s="974"/>
      <c r="U117" s="980">
        <f>SUMIFS('E8.a. KKAuf_SAV'!$W$6:$W$2005,'E8.a. KKAuf_SAV'!$B$6:$B$2005,$C117,'E8.a. KKAuf_SAV'!$D$6:$D$2005,H117)</f>
        <v>0</v>
      </c>
      <c r="V117" s="980">
        <f>SUMIFS('E8.b. KKAuf_WAV'!$M$6:$M$405,'E8.b. KKAuf_WAV'!$B$6:$B$405,$C117,'E8.b. KKAuf_WAV'!$E$6:$E$405,$H117,'E8.b. KKAuf_WAV'!$C$6:$C$405,"&lt;&gt;"&amp;"geleistete Anzahlungen auf immaterielle Vermögensgegenstände",'E8.b. KKAuf_WAV'!$C$6:$C$405,"&lt;&gt;"&amp;"geleistete Anzahlungen und Anlagen im Bau des Sachanlagevermögens",'E8.b. KKAuf_WAV'!$C$6:$C$405,"&lt;&gt;"&amp;"Geschäfts- oder Firmenwert")</f>
        <v>0</v>
      </c>
      <c r="W117" s="980"/>
      <c r="X117" s="980">
        <f>SUMIFS('E8.c. KKAuf_BKZ_NAB_IZ'!$K$6:$K$405,'E8.c. KKAuf_BKZ_NAB_IZ'!$B$6:$B$405,$C117,'E8.c. KKAuf_BKZ_NAB_IZ'!$C$6:$C$405,$H117)</f>
        <v>0</v>
      </c>
      <c r="Y117" s="980">
        <f>SUMIFS('E8.a. KKAuf_SAV'!$Y$6:$Y$2005,'E8.a. KKAuf_SAV'!$B$6:$B$2005,$C117,'E8.a. KKAuf_SAV'!$D$6:$D$2005,$H117)</f>
        <v>0</v>
      </c>
      <c r="Z117" s="980">
        <f>SUMIFS('E8.b. KKAuf_WAV'!$O$6:$O$405,'E8.b. KKAuf_WAV'!$B$6:$B$405,$C117,'E8.b. KKAuf_WAV'!$E$6:$E$405,$H117,'E8.b. KKAuf_WAV'!$C$6:$C$405,"&lt;&gt;"&amp;"geleistete Anzahlungen auf immaterielle Vermögensgegenstände",'E8.b. KKAuf_WAV'!$C$6:$C$405,"&lt;&gt;"&amp;"geleistete Anzahlungen und Anlagen im Bau des Sachanlagevermögens",'E8.b. KKAuf_WAV'!$C$6:$C$405,"&lt;&gt;"&amp;"Geschäfts- oder Firmenwert")</f>
        <v>0</v>
      </c>
      <c r="AA117" s="980"/>
      <c r="AB117" s="980">
        <f>SUMIFS('E8.c. KKAuf_BKZ_NAB_IZ'!$L$6:$L$405,'E8.c. KKAuf_BKZ_NAB_IZ'!$B$6:$B$405,$C117,'E8.c. KKAuf_BKZ_NAB_IZ'!$C$6:$C$405,$H117)</f>
        <v>0</v>
      </c>
      <c r="AC117" s="974"/>
      <c r="AD117" s="980">
        <f t="shared" si="34"/>
        <v>0</v>
      </c>
      <c r="AE117" s="984">
        <f>$AE$12</f>
        <v>5.0700000000000002E-2</v>
      </c>
      <c r="AF117" s="984">
        <f>$AF$12</f>
        <v>1.7100000000000001E-2</v>
      </c>
      <c r="AG117" s="984">
        <f>$AG$12</f>
        <v>3.0499999999999999E-2</v>
      </c>
      <c r="AH117" s="982">
        <f t="shared" si="36"/>
        <v>0</v>
      </c>
      <c r="AJ117" s="980"/>
      <c r="AK117" s="984">
        <f>$AK$12</f>
        <v>5.0700000000000002E-2</v>
      </c>
      <c r="AL117" s="984">
        <f>$AL$12</f>
        <v>1.7100000000000001E-2</v>
      </c>
      <c r="AM117" s="984">
        <f>$AM$12</f>
        <v>3.0499999999999999E-2</v>
      </c>
      <c r="AN117" s="982">
        <f t="shared" si="31"/>
        <v>0</v>
      </c>
    </row>
    <row r="118" spans="2:40" x14ac:dyDescent="0.2">
      <c r="B118" s="1447"/>
      <c r="C118" s="1004">
        <f t="shared" si="49"/>
        <v>0</v>
      </c>
      <c r="D118" s="1450"/>
      <c r="E118" s="1408"/>
      <c r="F118" s="1408"/>
      <c r="G118" s="990"/>
      <c r="H118" s="983">
        <v>2024</v>
      </c>
      <c r="I118" s="972"/>
      <c r="J118" s="803">
        <f t="shared" si="32"/>
        <v>0</v>
      </c>
      <c r="K118" s="804"/>
      <c r="L118" s="803">
        <f t="shared" si="33"/>
        <v>0</v>
      </c>
      <c r="M118" s="804"/>
      <c r="N118" s="803">
        <f t="shared" si="30"/>
        <v>0</v>
      </c>
      <c r="O118" s="804"/>
      <c r="P118" s="803">
        <f t="shared" si="48"/>
        <v>0</v>
      </c>
      <c r="Q118" s="760"/>
      <c r="R118" s="980">
        <f>SUMIFS('E8.a. KKAuf_SAV'!$X$6:$X$2005,'E8.a. KKAuf_SAV'!$B$6:$B$2005,$C118,'E8.a. KKAuf_SAV'!$D$6:$D$2005,$H118)</f>
        <v>0</v>
      </c>
      <c r="S118" s="980">
        <f>SUMIFS('E8.b. KKAuf_WAV'!$N$6:$N$405,'E8.b. KKAuf_WAV'!$B$6:$B$405,$C118,'E8.b. KKAuf_WAV'!$E$6:$E$405,H118)-SUMIFS('E8.b. KKAuf_WAV'!$N$6:$N$405,'E8.b. KKAuf_WAV'!$B$6:$B$405,$C118,'E8.b. KKAuf_WAV'!$C$6:$C$405,"Geschäfts- oder Firmenwert",'E8.b. KKAuf_WAV'!$D$6:$D$405,H118)</f>
        <v>0</v>
      </c>
      <c r="T118" s="974"/>
      <c r="U118" s="980">
        <f>SUMIFS('E8.a. KKAuf_SAV'!$W$6:$W$2005,'E8.a. KKAuf_SAV'!$B$6:$B$2005,$C118,'E8.a. KKAuf_SAV'!$D$6:$D$2005,H118)</f>
        <v>0</v>
      </c>
      <c r="V118" s="980">
        <f>SUMIFS('E8.b. KKAuf_WAV'!$M$6:$M$405,'E8.b. KKAuf_WAV'!$B$6:$B$405,$C118,'E8.b. KKAuf_WAV'!$E$6:$E$405,$H118,'E8.b. KKAuf_WAV'!$C$6:$C$405,"&lt;&gt;"&amp;"geleistete Anzahlungen auf immaterielle Vermögensgegenstände",'E8.b. KKAuf_WAV'!$C$6:$C$405,"&lt;&gt;"&amp;"geleistete Anzahlungen und Anlagen im Bau des Sachanlagevermögens",'E8.b. KKAuf_WAV'!$C$6:$C$405,"&lt;&gt;"&amp;"Geschäfts- oder Firmenwert")</f>
        <v>0</v>
      </c>
      <c r="W118" s="980">
        <f>SUMIFS('E8.b. KKAuf_WAV'!$M$6:$M$405,'E8.b. KKAuf_WAV'!$B$6:$B$405,$C118,'E8.b. KKAuf_WAV'!$E$6:$E$405,H118,'E8.b. KKAuf_WAV'!$C$6:$C$405,"geleistete Anzahlungen und Anlagen im Bau des Sachanlagevermögens")+ SUMIFS('E8.b. KKAuf_WAV'!$M$6:$M$405,'E8.b. KKAuf_WAV'!$B$6:$B$405,$C118,'E8.b. KKAuf_WAV'!$E$6:$E$405,H118,'E8.b. KKAuf_WAV'!$C$6:$C$405,"geleistete Anzahlungen auf immaterielle Vermögensgegenstände")</f>
        <v>0</v>
      </c>
      <c r="X118" s="980">
        <f>SUMIFS('E8.c. KKAuf_BKZ_NAB_IZ'!$K$6:$K$405,'E8.c. KKAuf_BKZ_NAB_IZ'!$B$6:$B$405,$C118,'E8.c. KKAuf_BKZ_NAB_IZ'!$C$6:$C$405,$H118)</f>
        <v>0</v>
      </c>
      <c r="Y118" s="980">
        <f>SUMIFS('E8.a. KKAuf_SAV'!$Y$6:$Y$2005,'E8.a. KKAuf_SAV'!$B$6:$B$2005,$C118,'E8.a. KKAuf_SAV'!$D$6:$D$2005,$H118)</f>
        <v>0</v>
      </c>
      <c r="Z118" s="980">
        <f>SUMIFS('E8.b. KKAuf_WAV'!$O$6:$O$405,'E8.b. KKAuf_WAV'!$B$6:$B$405,$C118,'E8.b. KKAuf_WAV'!$E$6:$E$405,$H118,'E8.b. KKAuf_WAV'!$C$6:$C$405,"&lt;&gt;"&amp;"geleistete Anzahlungen auf immaterielle Vermögensgegenstände",'E8.b. KKAuf_WAV'!$C$6:$C$405,"&lt;&gt;"&amp;"geleistete Anzahlungen und Anlagen im Bau des Sachanlagevermögens",'E8.b. KKAuf_WAV'!$C$6:$C$405,"&lt;&gt;"&amp;"Geschäfts- oder Firmenwert")</f>
        <v>0</v>
      </c>
      <c r="AA118" s="980">
        <f>SUMIFS('E8.b. KKAuf_WAV'!$O$6:$O$405,'E8.b. KKAuf_WAV'!$B$6:$B$405,$C118,'E8.b. KKAuf_WAV'!$E$6:$E$405,H118,'E8.b. KKAuf_WAV'!$C$6:$C$405,"geleistete Anzahlungen und Anlagen im Bau des Sachanlagevermögens")+ SUMIFS('E8.b. KKAuf_WAV'!$O$6:$O$405,'E8.b. KKAuf_WAV'!$B$6:$B$405,$C118,'E8.b. KKAuf_WAV'!$E$6:$E$405,H118,'E8.b. KKAuf_WAV'!$C$6:$C$405,"geleistete Anzahlungen auf immaterielle Vermögensgegenstände")</f>
        <v>0</v>
      </c>
      <c r="AB118" s="980">
        <f>SUMIFS('E8.c. KKAuf_BKZ_NAB_IZ'!$L$6:$L$405,'E8.c. KKAuf_BKZ_NAB_IZ'!$B$6:$B$405,$C118,'E8.c. KKAuf_BKZ_NAB_IZ'!$C$6:$C$405,$H118)</f>
        <v>0</v>
      </c>
      <c r="AC118" s="974"/>
      <c r="AD118" s="980">
        <f t="shared" si="34"/>
        <v>0</v>
      </c>
      <c r="AE118" s="984">
        <f>$AE$13</f>
        <v>6.93E-2</v>
      </c>
      <c r="AF118" s="984">
        <f>$AF$13</f>
        <v>3.8699999999999998E-2</v>
      </c>
      <c r="AG118" s="984">
        <f>$AG$13</f>
        <v>5.0900000000000001E-2</v>
      </c>
      <c r="AH118" s="982">
        <f t="shared" si="36"/>
        <v>0</v>
      </c>
      <c r="AJ118" s="980">
        <f t="shared" si="35"/>
        <v>0</v>
      </c>
      <c r="AK118" s="984">
        <f>$AK$13</f>
        <v>7.0099999999999996E-2</v>
      </c>
      <c r="AL118" s="984">
        <f>$AL$13</f>
        <v>3.6600000000000001E-2</v>
      </c>
      <c r="AM118" s="984">
        <f>$AM$13</f>
        <v>0.05</v>
      </c>
      <c r="AN118" s="982">
        <f t="shared" si="31"/>
        <v>0</v>
      </c>
    </row>
    <row r="119" spans="2:40" ht="15" thickBot="1" x14ac:dyDescent="0.25">
      <c r="B119" s="1447"/>
      <c r="C119" s="1004">
        <f t="shared" si="49"/>
        <v>0</v>
      </c>
      <c r="D119" s="1450"/>
      <c r="E119" s="1408"/>
      <c r="F119" s="1408"/>
      <c r="G119" s="990"/>
      <c r="H119" s="983">
        <v>2025</v>
      </c>
      <c r="I119" s="972"/>
      <c r="J119" s="803">
        <f t="shared" si="32"/>
        <v>0</v>
      </c>
      <c r="K119" s="804"/>
      <c r="L119" s="803">
        <f t="shared" si="33"/>
        <v>0</v>
      </c>
      <c r="M119" s="804"/>
      <c r="N119" s="803">
        <f t="shared" si="30"/>
        <v>0</v>
      </c>
      <c r="O119" s="804"/>
      <c r="P119" s="803">
        <f t="shared" si="48"/>
        <v>0</v>
      </c>
      <c r="Q119" s="760"/>
      <c r="R119" s="980">
        <f>SUMIFS('E8.a. KKAuf_SAV'!$X$6:$X$2005,'E8.a. KKAuf_SAV'!$B$6:$B$2005,$C119,'E8.a. KKAuf_SAV'!$D$6:$D$2005,$H119)</f>
        <v>0</v>
      </c>
      <c r="S119" s="980">
        <f>SUMIFS('E8.b. KKAuf_WAV'!$N$6:$N$405,'E8.b. KKAuf_WAV'!$B$6:$B$405,$C119,'E8.b. KKAuf_WAV'!$E$6:$E$405,H119)-SUMIFS('E8.b. KKAuf_WAV'!$N$6:$N$405,'E8.b. KKAuf_WAV'!$B$6:$B$405,$C119,'E8.b. KKAuf_WAV'!$C$6:$C$405,"Geschäfts- oder Firmenwert",'E8.b. KKAuf_WAV'!$D$6:$D$405,H119)</f>
        <v>0</v>
      </c>
      <c r="T119" s="974"/>
      <c r="U119" s="980">
        <f>SUMIFS('E8.a. KKAuf_SAV'!$W$6:$W$2005,'E8.a. KKAuf_SAV'!$B$6:$B$2005,$C119,'E8.a. KKAuf_SAV'!$D$6:$D$2005,H119)</f>
        <v>0</v>
      </c>
      <c r="V119" s="980">
        <f>SUMIFS('E8.b. KKAuf_WAV'!$M$6:$M$405,'E8.b. KKAuf_WAV'!$B$6:$B$405,$C119,'E8.b. KKAuf_WAV'!$E$6:$E$405,$H119,'E8.b. KKAuf_WAV'!$C$6:$C$405,"&lt;&gt;"&amp;"geleistete Anzahlungen auf immaterielle Vermögensgegenstände",'E8.b. KKAuf_WAV'!$C$6:$C$405,"&lt;&gt;"&amp;"geleistete Anzahlungen und Anlagen im Bau des Sachanlagevermögens",'E8.b. KKAuf_WAV'!$C$6:$C$405,"&lt;&gt;"&amp;"Geschäfts- oder Firmenwert")</f>
        <v>0</v>
      </c>
      <c r="W119" s="980">
        <f>SUMIFS('E8.b. KKAuf_WAV'!$M$6:$M$405,'E8.b. KKAuf_WAV'!$B$6:$B$405,$C119,'E8.b. KKAuf_WAV'!$E$6:$E$405,H119,'E8.b. KKAuf_WAV'!$C$6:$C$405,"geleistete Anzahlungen und Anlagen im Bau des Sachanlagevermögens")+ SUMIFS('E8.b. KKAuf_WAV'!$M$6:$M$405,'E8.b. KKAuf_WAV'!$B$6:$B$405,$C119,'E8.b. KKAuf_WAV'!$E$6:$E$405,H119,'E8.b. KKAuf_WAV'!$C$6:$C$405,"geleistete Anzahlungen auf immaterielle Vermögensgegenstände")</f>
        <v>0</v>
      </c>
      <c r="X119" s="980">
        <f>SUMIFS('E8.c. KKAuf_BKZ_NAB_IZ'!$K$6:$K$405,'E8.c. KKAuf_BKZ_NAB_IZ'!$B$6:$B$405,$C119,'E8.c. KKAuf_BKZ_NAB_IZ'!$C$6:$C$405,$H119)</f>
        <v>0</v>
      </c>
      <c r="Y119" s="980">
        <f>SUMIFS('E8.a. KKAuf_SAV'!$Y$6:$Y$2005,'E8.a. KKAuf_SAV'!$B$6:$B$2005,$C119,'E8.a. KKAuf_SAV'!$D$6:$D$2005,$H119)</f>
        <v>0</v>
      </c>
      <c r="Z119" s="980">
        <f>SUMIFS('E8.b. KKAuf_WAV'!$O$6:$O$405,'E8.b. KKAuf_WAV'!$B$6:$B$405,$C119,'E8.b. KKAuf_WAV'!$E$6:$E$405,$H119,'E8.b. KKAuf_WAV'!$C$6:$C$405,"&lt;&gt;"&amp;"geleistete Anzahlungen auf immaterielle Vermögensgegenstände",'E8.b. KKAuf_WAV'!$C$6:$C$405,"&lt;&gt;"&amp;"geleistete Anzahlungen und Anlagen im Bau des Sachanlagevermögens",'E8.b. KKAuf_WAV'!$C$6:$C$405,"&lt;&gt;"&amp;"Geschäfts- oder Firmenwert")</f>
        <v>0</v>
      </c>
      <c r="AA119" s="980">
        <f>SUMIFS('E8.b. KKAuf_WAV'!$O$6:$O$405,'E8.b. KKAuf_WAV'!$B$6:$B$405,$C119,'E8.b. KKAuf_WAV'!$E$6:$E$405,H119,'E8.b. KKAuf_WAV'!$C$6:$C$405,"geleistete Anzahlungen und Anlagen im Bau des Sachanlagevermögens")+ SUMIFS('E8.b. KKAuf_WAV'!$O$6:$O$405,'E8.b. KKAuf_WAV'!$B$6:$B$405,$C119,'E8.b. KKAuf_WAV'!$E$6:$E$405,H119,'E8.b. KKAuf_WAV'!$C$6:$C$405,"geleistete Anzahlungen auf immaterielle Vermögensgegenstände")</f>
        <v>0</v>
      </c>
      <c r="AB119" s="980">
        <f>SUMIFS('E8.c. KKAuf_BKZ_NAB_IZ'!$L$6:$L$405,'E8.c. KKAuf_BKZ_NAB_IZ'!$B$6:$B$405,$C119,'E8.c. KKAuf_BKZ_NAB_IZ'!$C$6:$C$405,$H119)</f>
        <v>0</v>
      </c>
      <c r="AC119" s="974"/>
      <c r="AD119" s="980">
        <f t="shared" si="34"/>
        <v>0</v>
      </c>
      <c r="AE119" s="984">
        <f>$AE$14</f>
        <v>7.0099999999999996E-2</v>
      </c>
      <c r="AF119" s="984">
        <f>$AF$14</f>
        <v>3.6600000000000001E-2</v>
      </c>
      <c r="AG119" s="984">
        <f>$AG$14</f>
        <v>0.05</v>
      </c>
      <c r="AH119" s="982">
        <f t="shared" si="36"/>
        <v>0</v>
      </c>
      <c r="AJ119" s="980">
        <f t="shared" si="35"/>
        <v>0</v>
      </c>
      <c r="AK119" s="984">
        <f>$AK$14</f>
        <v>7.0099999999999996E-2</v>
      </c>
      <c r="AL119" s="984">
        <f>$AL$14</f>
        <v>3.6600000000000001E-2</v>
      </c>
      <c r="AM119" s="984">
        <f>$AM$14</f>
        <v>0.05</v>
      </c>
      <c r="AN119" s="982">
        <f t="shared" si="31"/>
        <v>0</v>
      </c>
    </row>
    <row r="120" spans="2:40" ht="15" hidden="1" thickBot="1" x14ac:dyDescent="0.25">
      <c r="B120" s="1447"/>
      <c r="C120" s="1004">
        <f t="shared" si="49"/>
        <v>0</v>
      </c>
      <c r="D120" s="1450"/>
      <c r="E120" s="1408"/>
      <c r="F120" s="1408"/>
      <c r="G120" s="990"/>
      <c r="H120" s="983">
        <v>2026</v>
      </c>
      <c r="I120" s="972"/>
      <c r="J120" s="803">
        <f t="shared" si="32"/>
        <v>0</v>
      </c>
      <c r="K120" s="804"/>
      <c r="L120" s="803">
        <f t="shared" si="33"/>
        <v>0</v>
      </c>
      <c r="M120" s="804"/>
      <c r="N120" s="803">
        <f t="shared" si="30"/>
        <v>0</v>
      </c>
      <c r="O120" s="804"/>
      <c r="P120" s="803">
        <f t="shared" si="48"/>
        <v>0</v>
      </c>
      <c r="Q120" s="760"/>
      <c r="R120" s="980">
        <f>SUMIFS('E8.a. KKAuf_SAV'!$X$6:$X$2005,'E8.a. KKAuf_SAV'!$B$6:$B$2005,$C120,'E8.a. KKAuf_SAV'!$D$6:$D$2005,$H120)</f>
        <v>0</v>
      </c>
      <c r="S120" s="980">
        <f>SUMIFS('E8.b. KKAuf_WAV'!$N$6:$N$405,'E8.b. KKAuf_WAV'!$B$6:$B$405,$C120,'E8.b. KKAuf_WAV'!$E$6:$E$405,H120)-SUMIFS('E8.b. KKAuf_WAV'!$N$6:$N$405,'E8.b. KKAuf_WAV'!$B$6:$B$405,$C120,'E8.b. KKAuf_WAV'!$C$6:$C$405,"Geschäfts- oder Firmenwert",'E8.b. KKAuf_WAV'!$D$6:$D$405,H120)</f>
        <v>0</v>
      </c>
      <c r="T120" s="974"/>
      <c r="U120" s="980">
        <f>SUMIFS('E8.a. KKAuf_SAV'!$W$6:$W$2005,'E8.a. KKAuf_SAV'!$B$6:$B$2005,$C120,'E8.a. KKAuf_SAV'!$D$6:$D$2005,H120)</f>
        <v>0</v>
      </c>
      <c r="V120" s="980">
        <f>SUMIFS('E8.b. KKAuf_WAV'!$M$6:$M$405,'E8.b. KKAuf_WAV'!$B$6:$B$405,$C120,'E8.b. KKAuf_WAV'!$E$6:$E$405,$H120,'E8.b. KKAuf_WAV'!$C$6:$C$405,"&lt;&gt;"&amp;"geleistete Anzahlungen auf immaterielle Vermögensgegenstände",'E8.b. KKAuf_WAV'!$C$6:$C$405,"&lt;&gt;"&amp;"geleistete Anzahlungen und Anlagen im Bau des Sachanlagevermögens",'E8.b. KKAuf_WAV'!$C$6:$C$405,"&lt;&gt;"&amp;"Geschäfts- oder Firmenwert")</f>
        <v>0</v>
      </c>
      <c r="W120" s="980">
        <f>SUMIFS('E8.b. KKAuf_WAV'!$M$6:$M$405,'E8.b. KKAuf_WAV'!$B$6:$B$405,$C120,'E8.b. KKAuf_WAV'!$E$6:$E$405,H120,'E8.b. KKAuf_WAV'!$C$6:$C$405,"geleistete Anzahlungen und Anlagen im Bau des Sachanlagevermögens")+ SUMIFS('E8.b. KKAuf_WAV'!$M$6:$M$405,'E8.b. KKAuf_WAV'!$B$6:$B$405,$C120,'E8.b. KKAuf_WAV'!$E$6:$E$405,H120,'E8.b. KKAuf_WAV'!$C$6:$C$405,"geleistete Anzahlungen auf immaterielle Vermögensgegenstände")</f>
        <v>0</v>
      </c>
      <c r="X120" s="980">
        <f>SUMIFS('E8.c. KKAuf_BKZ_NAB_IZ'!$K$6:$K$405,'E8.c. KKAuf_BKZ_NAB_IZ'!$B$6:$B$405,$C120,'E8.c. KKAuf_BKZ_NAB_IZ'!$C$6:$C$405,$H120)</f>
        <v>0</v>
      </c>
      <c r="Y120" s="980">
        <f>SUMIFS('E8.a. KKAuf_SAV'!$Y$6:$Y$2005,'E8.a. KKAuf_SAV'!$B$6:$B$2005,$C120,'E8.a. KKAuf_SAV'!$D$6:$D$2005,$H120)</f>
        <v>0</v>
      </c>
      <c r="Z120" s="980">
        <f>SUMIFS('E8.b. KKAuf_WAV'!$O$6:$O$405,'E8.b. KKAuf_WAV'!$B$6:$B$405,$C120,'E8.b. KKAuf_WAV'!$E$6:$E$405,$H120,'E8.b. KKAuf_WAV'!$C$6:$C$405,"&lt;&gt;"&amp;"geleistete Anzahlungen auf immaterielle Vermögensgegenstände",'E8.b. KKAuf_WAV'!$C$6:$C$405,"&lt;&gt;"&amp;"geleistete Anzahlungen und Anlagen im Bau des Sachanlagevermögens",'E8.b. KKAuf_WAV'!$C$6:$C$405,"&lt;&gt;"&amp;"Geschäfts- oder Firmenwert")</f>
        <v>0</v>
      </c>
      <c r="AA120" s="980">
        <f>SUMIFS('E8.b. KKAuf_WAV'!$O$6:$O$405,'E8.b. KKAuf_WAV'!$B$6:$B$405,$C120,'E8.b. KKAuf_WAV'!$E$6:$E$405,H120,'E8.b. KKAuf_WAV'!$C$6:$C$405,"geleistete Anzahlungen und Anlagen im Bau des Sachanlagevermögens")+ SUMIFS('E8.b. KKAuf_WAV'!$O$6:$O$405,'E8.b. KKAuf_WAV'!$B$6:$B$405,$C120,'E8.b. KKAuf_WAV'!$E$6:$E$405,H120,'E8.b. KKAuf_WAV'!$C$6:$C$405,"geleistete Anzahlungen auf immaterielle Vermögensgegenstände")</f>
        <v>0</v>
      </c>
      <c r="AB120" s="980">
        <f>SUMIFS('E8.c. KKAuf_BKZ_NAB_IZ'!$L$6:$L$405,'E8.c. KKAuf_BKZ_NAB_IZ'!$B$6:$B$405,$C120,'E8.c. KKAuf_BKZ_NAB_IZ'!$C$6:$C$405,$H120)</f>
        <v>0</v>
      </c>
      <c r="AC120" s="974"/>
      <c r="AD120" s="980">
        <f t="shared" si="34"/>
        <v>0</v>
      </c>
      <c r="AE120" s="984">
        <f>$AE$15</f>
        <v>0</v>
      </c>
      <c r="AF120" s="984">
        <f>$AF$15</f>
        <v>0</v>
      </c>
      <c r="AG120" s="984">
        <f>$AG$15</f>
        <v>0</v>
      </c>
      <c r="AH120" s="982">
        <f t="shared" si="36"/>
        <v>0</v>
      </c>
      <c r="AJ120" s="980">
        <f t="shared" si="35"/>
        <v>0</v>
      </c>
      <c r="AK120" s="984">
        <f>$AK$15</f>
        <v>0</v>
      </c>
      <c r="AL120" s="984">
        <f>$AL$15</f>
        <v>0</v>
      </c>
      <c r="AM120" s="984">
        <f>$AM$15</f>
        <v>0</v>
      </c>
      <c r="AN120" s="982">
        <f t="shared" si="31"/>
        <v>0</v>
      </c>
    </row>
    <row r="121" spans="2:40" ht="15" hidden="1" thickBot="1" x14ac:dyDescent="0.25">
      <c r="B121" s="1447"/>
      <c r="C121" s="1004">
        <f t="shared" si="49"/>
        <v>0</v>
      </c>
      <c r="D121" s="1450"/>
      <c r="E121" s="1408"/>
      <c r="F121" s="1408"/>
      <c r="G121" s="990"/>
      <c r="H121" s="983">
        <v>2027</v>
      </c>
      <c r="I121" s="972"/>
      <c r="J121" s="803">
        <f t="shared" si="32"/>
        <v>0</v>
      </c>
      <c r="K121" s="804"/>
      <c r="L121" s="803">
        <f t="shared" si="33"/>
        <v>0</v>
      </c>
      <c r="M121" s="804"/>
      <c r="N121" s="803">
        <f t="shared" si="30"/>
        <v>0</v>
      </c>
      <c r="O121" s="804"/>
      <c r="P121" s="803">
        <f t="shared" si="48"/>
        <v>0</v>
      </c>
      <c r="Q121" s="760"/>
      <c r="R121" s="980">
        <f>SUMIFS('E8.a. KKAuf_SAV'!$X$6:$X$2005,'E8.a. KKAuf_SAV'!$B$6:$B$2005,$C121,'E8.a. KKAuf_SAV'!$D$6:$D$2005,$H121)</f>
        <v>0</v>
      </c>
      <c r="S121" s="980">
        <f>SUMIFS('E8.b. KKAuf_WAV'!$N$6:$N$405,'E8.b. KKAuf_WAV'!$B$6:$B$405,$C121,'E8.b. KKAuf_WAV'!$E$6:$E$405,H121)-SUMIFS('E8.b. KKAuf_WAV'!$N$6:$N$405,'E8.b. KKAuf_WAV'!$B$6:$B$405,$C121,'E8.b. KKAuf_WAV'!$C$6:$C$405,"Geschäfts- oder Firmenwert",'E8.b. KKAuf_WAV'!$D$6:$D$405,H121)</f>
        <v>0</v>
      </c>
      <c r="T121" s="974"/>
      <c r="U121" s="980">
        <f>SUMIFS('E8.a. KKAuf_SAV'!$W$6:$W$2005,'E8.a. KKAuf_SAV'!$B$6:$B$2005,$C121,'E8.a. KKAuf_SAV'!$D$6:$D$2005,H121)</f>
        <v>0</v>
      </c>
      <c r="V121" s="980">
        <f>SUMIFS('E8.b. KKAuf_WAV'!$M$6:$M$405,'E8.b. KKAuf_WAV'!$B$6:$B$405,$C121,'E8.b. KKAuf_WAV'!$E$6:$E$405,$H121,'E8.b. KKAuf_WAV'!$C$6:$C$405,"&lt;&gt;"&amp;"geleistete Anzahlungen auf immaterielle Vermögensgegenstände",'E8.b. KKAuf_WAV'!$C$6:$C$405,"&lt;&gt;"&amp;"geleistete Anzahlungen und Anlagen im Bau des Sachanlagevermögens",'E8.b. KKAuf_WAV'!$C$6:$C$405,"&lt;&gt;"&amp;"Geschäfts- oder Firmenwert")</f>
        <v>0</v>
      </c>
      <c r="W121" s="980">
        <f>SUMIFS('E8.b. KKAuf_WAV'!$M$6:$M$405,'E8.b. KKAuf_WAV'!$B$6:$B$405,$C121,'E8.b. KKAuf_WAV'!$E$6:$E$405,H121,'E8.b. KKAuf_WAV'!$C$6:$C$405,"geleistete Anzahlungen und Anlagen im Bau des Sachanlagevermögens")+ SUMIFS('E8.b. KKAuf_WAV'!$M$6:$M$405,'E8.b. KKAuf_WAV'!$B$6:$B$405,$C121,'E8.b. KKAuf_WAV'!$E$6:$E$405,H121,'E8.b. KKAuf_WAV'!$C$6:$C$405,"geleistete Anzahlungen auf immaterielle Vermögensgegenstände")</f>
        <v>0</v>
      </c>
      <c r="X121" s="980">
        <f>SUMIFS('E8.c. KKAuf_BKZ_NAB_IZ'!$K$6:$K$405,'E8.c. KKAuf_BKZ_NAB_IZ'!$B$6:$B$405,$C121,'E8.c. KKAuf_BKZ_NAB_IZ'!$C$6:$C$405,$H121)</f>
        <v>0</v>
      </c>
      <c r="Y121" s="980">
        <f>SUMIFS('E8.a. KKAuf_SAV'!$Y$6:$Y$2005,'E8.a. KKAuf_SAV'!$B$6:$B$2005,$C121,'E8.a. KKAuf_SAV'!$D$6:$D$2005,$H121)</f>
        <v>0</v>
      </c>
      <c r="Z121" s="980">
        <f>SUMIFS('E8.b. KKAuf_WAV'!$O$6:$O$405,'E8.b. KKAuf_WAV'!$B$6:$B$405,$C121,'E8.b. KKAuf_WAV'!$E$6:$E$405,$H121,'E8.b. KKAuf_WAV'!$C$6:$C$405,"&lt;&gt;"&amp;"geleistete Anzahlungen auf immaterielle Vermögensgegenstände",'E8.b. KKAuf_WAV'!$C$6:$C$405,"&lt;&gt;"&amp;"geleistete Anzahlungen und Anlagen im Bau des Sachanlagevermögens",'E8.b. KKAuf_WAV'!$C$6:$C$405,"&lt;&gt;"&amp;"Geschäfts- oder Firmenwert")</f>
        <v>0</v>
      </c>
      <c r="AA121" s="980">
        <f>SUMIFS('E8.b. KKAuf_WAV'!$O$6:$O$405,'E8.b. KKAuf_WAV'!$B$6:$B$405,$C121,'E8.b. KKAuf_WAV'!$E$6:$E$405,H121,'E8.b. KKAuf_WAV'!$C$6:$C$405,"geleistete Anzahlungen und Anlagen im Bau des Sachanlagevermögens")+ SUMIFS('E8.b. KKAuf_WAV'!$O$6:$O$405,'E8.b. KKAuf_WAV'!$B$6:$B$405,$C121,'E8.b. KKAuf_WAV'!$E$6:$E$405,H121,'E8.b. KKAuf_WAV'!$C$6:$C$405,"geleistete Anzahlungen auf immaterielle Vermögensgegenstände")</f>
        <v>0</v>
      </c>
      <c r="AB121" s="980">
        <f>SUMIFS('E8.c. KKAuf_BKZ_NAB_IZ'!$L$6:$L$405,'E8.c. KKAuf_BKZ_NAB_IZ'!$B$6:$B$405,$C121,'E8.c. KKAuf_BKZ_NAB_IZ'!$C$6:$C$405,$H121)</f>
        <v>0</v>
      </c>
      <c r="AC121" s="974"/>
      <c r="AD121" s="980">
        <f t="shared" si="34"/>
        <v>0</v>
      </c>
      <c r="AE121" s="984">
        <f>$AE$16</f>
        <v>0</v>
      </c>
      <c r="AF121" s="984">
        <f>$AF$16</f>
        <v>0</v>
      </c>
      <c r="AG121" s="984">
        <f>$AG$16</f>
        <v>0</v>
      </c>
      <c r="AH121" s="982">
        <f t="shared" si="36"/>
        <v>0</v>
      </c>
      <c r="AJ121" s="980">
        <f t="shared" si="35"/>
        <v>0</v>
      </c>
      <c r="AK121" s="984">
        <f>$AK$16</f>
        <v>0</v>
      </c>
      <c r="AL121" s="984">
        <f>$AL$16</f>
        <v>0</v>
      </c>
      <c r="AM121" s="984">
        <f>$AM$16</f>
        <v>0</v>
      </c>
      <c r="AN121" s="982">
        <f t="shared" si="31"/>
        <v>0</v>
      </c>
    </row>
    <row r="122" spans="2:40" ht="15" hidden="1" thickBot="1" x14ac:dyDescent="0.25">
      <c r="B122" s="1448"/>
      <c r="C122" s="1005">
        <f t="shared" si="49"/>
        <v>0</v>
      </c>
      <c r="D122" s="1451"/>
      <c r="E122" s="1409"/>
      <c r="F122" s="1409"/>
      <c r="G122" s="990"/>
      <c r="H122" s="986">
        <v>2028</v>
      </c>
      <c r="I122" s="972"/>
      <c r="J122" s="803">
        <f t="shared" si="32"/>
        <v>0</v>
      </c>
      <c r="K122" s="804"/>
      <c r="L122" s="814">
        <f t="shared" si="33"/>
        <v>0</v>
      </c>
      <c r="M122" s="804"/>
      <c r="N122" s="814">
        <f t="shared" si="30"/>
        <v>0</v>
      </c>
      <c r="O122" s="804"/>
      <c r="P122" s="814">
        <f t="shared" si="48"/>
        <v>0</v>
      </c>
      <c r="Q122" s="760"/>
      <c r="R122" s="987">
        <f>SUMIFS('E8.a. KKAuf_SAV'!$X$6:$X$2005,'E8.a. KKAuf_SAV'!$B$6:$B$2005,$C122,'E8.a. KKAuf_SAV'!$D$6:$D$2005,$H122)</f>
        <v>0</v>
      </c>
      <c r="S122" s="987">
        <f>SUMIFS('E8.b. KKAuf_WAV'!$N$6:$N$405,'E8.b. KKAuf_WAV'!$B$6:$B$405,$C122,'E8.b. KKAuf_WAV'!$E$6:$E$405,H122)-SUMIFS('E8.b. KKAuf_WAV'!$N$6:$N$405,'E8.b. KKAuf_WAV'!$B$6:$B$405,$C122,'E8.b. KKAuf_WAV'!$C$6:$C$405,"Geschäfts- oder Firmenwert",'E8.b. KKAuf_WAV'!$D$6:$D$405,H122)</f>
        <v>0</v>
      </c>
      <c r="T122" s="974"/>
      <c r="U122" s="987">
        <f>SUMIFS('E8.a. KKAuf_SAV'!$W$6:$W$2005,'E8.a. KKAuf_SAV'!$B$6:$B$2005,$C122,'E8.a. KKAuf_SAV'!$D$6:$D$2005,H122)</f>
        <v>0</v>
      </c>
      <c r="V122" s="987">
        <f>SUMIFS('E8.b. KKAuf_WAV'!$M$6:$M$405,'E8.b. KKAuf_WAV'!$B$6:$B$405,$C122,'E8.b. KKAuf_WAV'!$E$6:$E$405,$H122,'E8.b. KKAuf_WAV'!$C$6:$C$405,"&lt;&gt;"&amp;"geleistete Anzahlungen auf immaterielle Vermögensgegenstände",'E8.b. KKAuf_WAV'!$C$6:$C$405,"&lt;&gt;"&amp;"geleistete Anzahlungen und Anlagen im Bau des Sachanlagevermögens",'E8.b. KKAuf_WAV'!$C$6:$C$405,"&lt;&gt;"&amp;"Geschäfts- oder Firmenwert")</f>
        <v>0</v>
      </c>
      <c r="W122" s="987">
        <f>SUMIFS('E8.b. KKAuf_WAV'!$M$6:$M$405,'E8.b. KKAuf_WAV'!$B$6:$B$405,$C122,'E8.b. KKAuf_WAV'!$E$6:$E$405,H122,'E8.b. KKAuf_WAV'!$C$6:$C$405,"geleistete Anzahlungen und Anlagen im Bau des Sachanlagevermögens")+ SUMIFS('E8.b. KKAuf_WAV'!$M$6:$M$405,'E8.b. KKAuf_WAV'!$B$6:$B$405,$C122,'E8.b. KKAuf_WAV'!$E$6:$E$405,H122,'E8.b. KKAuf_WAV'!$C$6:$C$405,"geleistete Anzahlungen auf immaterielle Vermögensgegenstände")</f>
        <v>0</v>
      </c>
      <c r="X122" s="987">
        <f>SUMIFS('E8.c. KKAuf_BKZ_NAB_IZ'!$K$6:$K$405,'E8.c. KKAuf_BKZ_NAB_IZ'!$B$6:$B$405,$C122,'E8.c. KKAuf_BKZ_NAB_IZ'!$C$6:$C$405,$H122)</f>
        <v>0</v>
      </c>
      <c r="Y122" s="987">
        <f>SUMIFS('E8.a. KKAuf_SAV'!$Y$6:$Y$2005,'E8.a. KKAuf_SAV'!$B$6:$B$2005,$C122,'E8.a. KKAuf_SAV'!$D$6:$D$2005,$H122)</f>
        <v>0</v>
      </c>
      <c r="Z122" s="987">
        <f>SUMIFS('E8.b. KKAuf_WAV'!$O$6:$O$405,'E8.b. KKAuf_WAV'!$B$6:$B$405,$C122,'E8.b. KKAuf_WAV'!$E$6:$E$405,$H122,'E8.b. KKAuf_WAV'!$C$6:$C$405,"&lt;&gt;"&amp;"geleistete Anzahlungen auf immaterielle Vermögensgegenstände",'E8.b. KKAuf_WAV'!$C$6:$C$405,"&lt;&gt;"&amp;"geleistete Anzahlungen und Anlagen im Bau des Sachanlagevermögens",'E8.b. KKAuf_WAV'!$C$6:$C$405,"&lt;&gt;"&amp;"Geschäfts- oder Firmenwert")</f>
        <v>0</v>
      </c>
      <c r="AA122" s="987">
        <f>SUMIFS('E8.b. KKAuf_WAV'!$O$6:$O$405,'E8.b. KKAuf_WAV'!$B$6:$B$405,$C122,'E8.b. KKAuf_WAV'!$E$6:$E$405,H122,'E8.b. KKAuf_WAV'!$C$6:$C$405,"geleistete Anzahlungen und Anlagen im Bau des Sachanlagevermögens")+ SUMIFS('E8.b. KKAuf_WAV'!$O$6:$O$405,'E8.b. KKAuf_WAV'!$B$6:$B$405,$C122,'E8.b. KKAuf_WAV'!$E$6:$E$405,H122,'E8.b. KKAuf_WAV'!$C$6:$C$405,"geleistete Anzahlungen auf immaterielle Vermögensgegenstände")</f>
        <v>0</v>
      </c>
      <c r="AB122" s="987">
        <f>SUMIFS('E8.c. KKAuf_BKZ_NAB_IZ'!$L$6:$L$405,'E8.c. KKAuf_BKZ_NAB_IZ'!$B$6:$B$405,$C122,'E8.c. KKAuf_BKZ_NAB_IZ'!$C$6:$C$405,$H122)</f>
        <v>0</v>
      </c>
      <c r="AC122" s="974"/>
      <c r="AD122" s="987">
        <f t="shared" si="34"/>
        <v>0</v>
      </c>
      <c r="AE122" s="988">
        <f>$AE$17</f>
        <v>0</v>
      </c>
      <c r="AF122" s="988">
        <f>$AF$17</f>
        <v>0</v>
      </c>
      <c r="AG122" s="988">
        <f>$AG$17</f>
        <v>0</v>
      </c>
      <c r="AH122" s="989">
        <f t="shared" si="36"/>
        <v>0</v>
      </c>
      <c r="AJ122" s="987">
        <f t="shared" si="35"/>
        <v>0</v>
      </c>
      <c r="AK122" s="988">
        <f>$AK$17</f>
        <v>0</v>
      </c>
      <c r="AL122" s="988">
        <f>$AL$17</f>
        <v>0</v>
      </c>
      <c r="AM122" s="988">
        <f>$AM$17</f>
        <v>0</v>
      </c>
      <c r="AN122" s="989">
        <f t="shared" si="31"/>
        <v>0</v>
      </c>
    </row>
    <row r="123" spans="2:40" ht="14.25" customHeight="1" x14ac:dyDescent="0.2">
      <c r="B123" s="1446"/>
      <c r="C123" s="1001">
        <f>B$123</f>
        <v>0</v>
      </c>
      <c r="D123" s="1449"/>
      <c r="E123" s="1407"/>
      <c r="F123" s="1410"/>
      <c r="G123" s="990"/>
      <c r="H123" s="991">
        <v>2022</v>
      </c>
      <c r="I123" s="972"/>
      <c r="J123" s="813">
        <f t="shared" si="32"/>
        <v>0</v>
      </c>
      <c r="K123" s="804"/>
      <c r="L123" s="813">
        <f t="shared" si="33"/>
        <v>0</v>
      </c>
      <c r="M123" s="804"/>
      <c r="N123" s="813">
        <f t="shared" si="30"/>
        <v>0</v>
      </c>
      <c r="O123" s="804"/>
      <c r="P123" s="813">
        <f t="shared" ref="P123:P129" si="50">IFERROR((AJ123*AK123+AD123*AE123)*0.4*0.035*$F$123,0)</f>
        <v>0</v>
      </c>
      <c r="Q123" s="760"/>
      <c r="R123" s="992">
        <f>SUMIFS('E8.a. KKAuf_SAV'!$X$6:$X$2005,'E8.a. KKAuf_SAV'!$B$6:$B$2005,$C123,'E8.a. KKAuf_SAV'!$D$6:$D$2005,$H123)</f>
        <v>0</v>
      </c>
      <c r="S123" s="992">
        <f>SUMIFS('E8.b. KKAuf_WAV'!$N$6:$N$405,'E8.b. KKAuf_WAV'!$B$6:$B$405,$C123,'E8.b. KKAuf_WAV'!$E$6:$E$405,H123)-SUMIFS('E8.b. KKAuf_WAV'!$N$6:$N$405,'E8.b. KKAuf_WAV'!$B$6:$B$405,$C123,'E8.b. KKAuf_WAV'!$C$6:$C$405,"Geschäfts- oder Firmenwert",'E8.b. KKAuf_WAV'!$D$6:$D$405,H123)</f>
        <v>0</v>
      </c>
      <c r="T123" s="974"/>
      <c r="U123" s="992">
        <f>SUMIFS('E8.a. KKAuf_SAV'!$W$6:$W$2005,'E8.a. KKAuf_SAV'!$B$6:$B$2005,$C123,'E8.a. KKAuf_SAV'!$D$6:$D$2005,H123)</f>
        <v>0</v>
      </c>
      <c r="V123" s="992">
        <f>SUMIFS('E8.b. KKAuf_WAV'!$M$6:$M$405,'E8.b. KKAuf_WAV'!$B$6:$B$405,$C123,'E8.b. KKAuf_WAV'!$E$6:$E$405,$H123,'E8.b. KKAuf_WAV'!$C$6:$C$405,"&lt;&gt;"&amp;"geleistete Anzahlungen auf immaterielle Vermögensgegenstände",'E8.b. KKAuf_WAV'!$C$6:$C$405,"&lt;&gt;"&amp;"geleistete Anzahlungen und Anlagen im Bau des Sachanlagevermögens",'E8.b. KKAuf_WAV'!$C$6:$C$405,"&lt;&gt;"&amp;"Geschäfts- oder Firmenwert")</f>
        <v>0</v>
      </c>
      <c r="W123" s="992">
        <f>SUMIFS('E8.b. KKAuf_WAV'!$M$6:$M$405,'E8.b. KKAuf_WAV'!$B$6:$B$405,$C123,'E8.b. KKAuf_WAV'!$E$6:$E$405,Listen!$AA$3,'E8.b. KKAuf_WAV'!$C$6:$C$405,"geleistete Anzahlungen und Anlagen im Bau des Sachanlagevermögens")+ SUMIFS('E8.b. KKAuf_WAV'!$M$6:$M$405,'E8.b. KKAuf_WAV'!$B$6:$B$405,$C123,'E8.b. KKAuf_WAV'!$E$6:$E$405,Listen!$AA$3,'E8.b. KKAuf_WAV'!$C$6:$C$405,"geleistete Anzahlungen auf immaterielle Vermögensgegenstände")</f>
        <v>0</v>
      </c>
      <c r="X123" s="992">
        <f>SUMIFS('E8.c. KKAuf_BKZ_NAB_IZ'!$K$6:$K$405,'E8.c. KKAuf_BKZ_NAB_IZ'!$B$6:$B$405,$C123,'E8.c. KKAuf_BKZ_NAB_IZ'!$C$6:$C$405,$H123)</f>
        <v>0</v>
      </c>
      <c r="Y123" s="992">
        <f>SUMIFS('E8.a. KKAuf_SAV'!$Y$6:$Y$2005,'E8.a. KKAuf_SAV'!$B$6:$B$2005,$C123,'E8.a. KKAuf_SAV'!$D$6:$D$2005,$H123)</f>
        <v>0</v>
      </c>
      <c r="Z123" s="992">
        <f>SUMIFS('E8.b. KKAuf_WAV'!$O$6:$O$405,'E8.b. KKAuf_WAV'!$B$6:$B$405,$C123,'E8.b. KKAuf_WAV'!$E$6:$E$405,$H123,'E8.b. KKAuf_WAV'!$C$6:$C$405,"&lt;&gt;"&amp;"geleistete Anzahlungen auf immaterielle Vermögensgegenstände",'E8.b. KKAuf_WAV'!$C$6:$C$405,"&lt;&gt;"&amp;"geleistete Anzahlungen und Anlagen im Bau des Sachanlagevermögens",'E8.b. KKAuf_WAV'!$C$6:$C$405,"&lt;&gt;"&amp;"Geschäfts- oder Firmenwert")</f>
        <v>0</v>
      </c>
      <c r="AA123" s="992">
        <f>SUMIFS('E8.b. KKAuf_WAV'!$O$6:$O$405,'E8.b. KKAuf_WAV'!$B$6:$B$405,$C123,'E8.b. KKAuf_WAV'!$E$6:$E$405,Listen!$AA$3,'E8.b. KKAuf_WAV'!$C$6:$C$405,"geleistete Anzahlungen und Anlagen im Bau des Sachanlagevermögens")+ SUMIFS('E8.b. KKAuf_WAV'!$O$6:$O$405,'E8.b. KKAuf_WAV'!$B$6:$B$405,$C123,'E8.b. KKAuf_WAV'!$E$6:$E$405,Listen!$AA$3,'E8.b. KKAuf_WAV'!$C$6:$C$405,"geleistete Anzahlungen auf immaterielle Vermögensgegenstände")</f>
        <v>0</v>
      </c>
      <c r="AB123" s="992">
        <f>SUMIFS('E8.c. KKAuf_BKZ_NAB_IZ'!$L$6:$L$405,'E8.c. KKAuf_BKZ_NAB_IZ'!$B$6:$B$405,$C123,'E8.c. KKAuf_BKZ_NAB_IZ'!$C$6:$C$405,$H123)</f>
        <v>0</v>
      </c>
      <c r="AC123" s="974"/>
      <c r="AD123" s="992">
        <f t="shared" si="34"/>
        <v>0</v>
      </c>
      <c r="AE123" s="993">
        <f>$AE$11</f>
        <v>5.0700000000000002E-2</v>
      </c>
      <c r="AF123" s="993">
        <f>$AF$11</f>
        <v>1.7100000000000001E-2</v>
      </c>
      <c r="AG123" s="993">
        <f>$AG$11</f>
        <v>3.0499999999999999E-2</v>
      </c>
      <c r="AH123" s="994">
        <f t="shared" si="36"/>
        <v>0</v>
      </c>
      <c r="AJ123" s="992">
        <f t="shared" si="35"/>
        <v>0</v>
      </c>
      <c r="AK123" s="993">
        <f>$AK$11</f>
        <v>5.0700000000000002E-2</v>
      </c>
      <c r="AL123" s="993">
        <f>$AL$11</f>
        <v>1.7100000000000001E-2</v>
      </c>
      <c r="AM123" s="993">
        <f>$AM$11</f>
        <v>3.0499999999999999E-2</v>
      </c>
      <c r="AN123" s="994">
        <f t="shared" si="31"/>
        <v>0</v>
      </c>
    </row>
    <row r="124" spans="2:40" x14ac:dyDescent="0.2">
      <c r="B124" s="1447"/>
      <c r="C124" s="1002">
        <f t="shared" ref="C124:C129" si="51">B$123</f>
        <v>0</v>
      </c>
      <c r="D124" s="1450"/>
      <c r="E124" s="1408"/>
      <c r="F124" s="1408"/>
      <c r="G124" s="990"/>
      <c r="H124" s="983">
        <v>2023</v>
      </c>
      <c r="I124" s="972"/>
      <c r="J124" s="805">
        <f t="shared" si="32"/>
        <v>0</v>
      </c>
      <c r="K124" s="804"/>
      <c r="L124" s="803">
        <f t="shared" si="33"/>
        <v>0</v>
      </c>
      <c r="M124" s="804"/>
      <c r="N124" s="803">
        <f t="shared" si="30"/>
        <v>0</v>
      </c>
      <c r="O124" s="804"/>
      <c r="P124" s="803">
        <f t="shared" si="50"/>
        <v>0</v>
      </c>
      <c r="Q124" s="760"/>
      <c r="R124" s="980">
        <f>SUMIFS('E8.a. KKAuf_SAV'!$X$6:$X$2005,'E8.a. KKAuf_SAV'!$B$6:$B$2005,$C124,'E8.a. KKAuf_SAV'!$D$6:$D$2005,$H124)</f>
        <v>0</v>
      </c>
      <c r="S124" s="980">
        <f>SUMIFS('E8.b. KKAuf_WAV'!$N$6:$N$405,'E8.b. KKAuf_WAV'!$B$6:$B$405,$C124,'E8.b. KKAuf_WAV'!$E$6:$E$405,H124)-SUMIFS('E8.b. KKAuf_WAV'!$N$6:$N$405,'E8.b. KKAuf_WAV'!$B$6:$B$405,$C124,'E8.b. KKAuf_WAV'!$C$6:$C$405,"Geschäfts- oder Firmenwert",'E8.b. KKAuf_WAV'!$D$6:$D$405,H124)</f>
        <v>0</v>
      </c>
      <c r="T124" s="974"/>
      <c r="U124" s="980">
        <f>SUMIFS('E8.a. KKAuf_SAV'!$W$6:$W$2005,'E8.a. KKAuf_SAV'!$B$6:$B$2005,$C124,'E8.a. KKAuf_SAV'!$D$6:$D$2005,H124)</f>
        <v>0</v>
      </c>
      <c r="V124" s="980">
        <f>SUMIFS('E8.b. KKAuf_WAV'!$M$6:$M$405,'E8.b. KKAuf_WAV'!$B$6:$B$405,$C124,'E8.b. KKAuf_WAV'!$E$6:$E$405,$H124,'E8.b. KKAuf_WAV'!$C$6:$C$405,"&lt;&gt;"&amp;"geleistete Anzahlungen auf immaterielle Vermögensgegenstände",'E8.b. KKAuf_WAV'!$C$6:$C$405,"&lt;&gt;"&amp;"geleistete Anzahlungen und Anlagen im Bau des Sachanlagevermögens",'E8.b. KKAuf_WAV'!$C$6:$C$405,"&lt;&gt;"&amp;"Geschäfts- oder Firmenwert")</f>
        <v>0</v>
      </c>
      <c r="W124" s="980"/>
      <c r="X124" s="980">
        <f>SUMIFS('E8.c. KKAuf_BKZ_NAB_IZ'!$K$6:$K$405,'E8.c. KKAuf_BKZ_NAB_IZ'!$B$6:$B$405,$C124,'E8.c. KKAuf_BKZ_NAB_IZ'!$C$6:$C$405,$H124)</f>
        <v>0</v>
      </c>
      <c r="Y124" s="980">
        <f>SUMIFS('E8.a. KKAuf_SAV'!$Y$6:$Y$2005,'E8.a. KKAuf_SAV'!$B$6:$B$2005,$C124,'E8.a. KKAuf_SAV'!$D$6:$D$2005,$H124)</f>
        <v>0</v>
      </c>
      <c r="Z124" s="980">
        <f>SUMIFS('E8.b. KKAuf_WAV'!$O$6:$O$405,'E8.b. KKAuf_WAV'!$B$6:$B$405,$C124,'E8.b. KKAuf_WAV'!$E$6:$E$405,$H124,'E8.b. KKAuf_WAV'!$C$6:$C$405,"&lt;&gt;"&amp;"geleistete Anzahlungen auf immaterielle Vermögensgegenstände",'E8.b. KKAuf_WAV'!$C$6:$C$405,"&lt;&gt;"&amp;"geleistete Anzahlungen und Anlagen im Bau des Sachanlagevermögens",'E8.b. KKAuf_WAV'!$C$6:$C$405,"&lt;&gt;"&amp;"Geschäfts- oder Firmenwert")</f>
        <v>0</v>
      </c>
      <c r="AA124" s="980"/>
      <c r="AB124" s="980">
        <f>SUMIFS('E8.c. KKAuf_BKZ_NAB_IZ'!$L$6:$L$405,'E8.c. KKAuf_BKZ_NAB_IZ'!$B$6:$B$405,$C124,'E8.c. KKAuf_BKZ_NAB_IZ'!$C$6:$C$405,$H124)</f>
        <v>0</v>
      </c>
      <c r="AC124" s="974"/>
      <c r="AD124" s="980">
        <f t="shared" si="34"/>
        <v>0</v>
      </c>
      <c r="AE124" s="984">
        <f>$AE$12</f>
        <v>5.0700000000000002E-2</v>
      </c>
      <c r="AF124" s="984">
        <f>$AF$12</f>
        <v>1.7100000000000001E-2</v>
      </c>
      <c r="AG124" s="984">
        <f>$AG$12</f>
        <v>3.0499999999999999E-2</v>
      </c>
      <c r="AH124" s="982">
        <f t="shared" si="36"/>
        <v>0</v>
      </c>
      <c r="AJ124" s="980"/>
      <c r="AK124" s="984">
        <f>$AK$12</f>
        <v>5.0700000000000002E-2</v>
      </c>
      <c r="AL124" s="984">
        <f>$AL$12</f>
        <v>1.7100000000000001E-2</v>
      </c>
      <c r="AM124" s="984">
        <f>$AM$12</f>
        <v>3.0499999999999999E-2</v>
      </c>
      <c r="AN124" s="982">
        <f t="shared" si="31"/>
        <v>0</v>
      </c>
    </row>
    <row r="125" spans="2:40" x14ac:dyDescent="0.2">
      <c r="B125" s="1447"/>
      <c r="C125" s="1002">
        <f t="shared" si="51"/>
        <v>0</v>
      </c>
      <c r="D125" s="1450"/>
      <c r="E125" s="1408"/>
      <c r="F125" s="1408"/>
      <c r="G125" s="990"/>
      <c r="H125" s="983">
        <v>2024</v>
      </c>
      <c r="I125" s="972"/>
      <c r="J125" s="803">
        <f t="shared" si="32"/>
        <v>0</v>
      </c>
      <c r="K125" s="804"/>
      <c r="L125" s="803">
        <f t="shared" si="33"/>
        <v>0</v>
      </c>
      <c r="M125" s="804"/>
      <c r="N125" s="803">
        <f t="shared" si="30"/>
        <v>0</v>
      </c>
      <c r="O125" s="804"/>
      <c r="P125" s="803">
        <f t="shared" si="50"/>
        <v>0</v>
      </c>
      <c r="Q125" s="760"/>
      <c r="R125" s="980">
        <f>SUMIFS('E8.a. KKAuf_SAV'!$X$6:$X$2005,'E8.a. KKAuf_SAV'!$B$6:$B$2005,$C125,'E8.a. KKAuf_SAV'!$D$6:$D$2005,$H125)</f>
        <v>0</v>
      </c>
      <c r="S125" s="980">
        <f>SUMIFS('E8.b. KKAuf_WAV'!$N$6:$N$405,'E8.b. KKAuf_WAV'!$B$6:$B$405,$C125,'E8.b. KKAuf_WAV'!$E$6:$E$405,H125)-SUMIFS('E8.b. KKAuf_WAV'!$N$6:$N$405,'E8.b. KKAuf_WAV'!$B$6:$B$405,$C125,'E8.b. KKAuf_WAV'!$C$6:$C$405,"Geschäfts- oder Firmenwert",'E8.b. KKAuf_WAV'!$D$6:$D$405,H125)</f>
        <v>0</v>
      </c>
      <c r="T125" s="974"/>
      <c r="U125" s="980">
        <f>SUMIFS('E8.a. KKAuf_SAV'!$W$6:$W$2005,'E8.a. KKAuf_SAV'!$B$6:$B$2005,$C125,'E8.a. KKAuf_SAV'!$D$6:$D$2005,H125)</f>
        <v>0</v>
      </c>
      <c r="V125" s="980">
        <f>SUMIFS('E8.b. KKAuf_WAV'!$M$6:$M$405,'E8.b. KKAuf_WAV'!$B$6:$B$405,$C125,'E8.b. KKAuf_WAV'!$E$6:$E$405,$H125,'E8.b. KKAuf_WAV'!$C$6:$C$405,"&lt;&gt;"&amp;"geleistete Anzahlungen auf immaterielle Vermögensgegenstände",'E8.b. KKAuf_WAV'!$C$6:$C$405,"&lt;&gt;"&amp;"geleistete Anzahlungen und Anlagen im Bau des Sachanlagevermögens",'E8.b. KKAuf_WAV'!$C$6:$C$405,"&lt;&gt;"&amp;"Geschäfts- oder Firmenwert")</f>
        <v>0</v>
      </c>
      <c r="W125" s="980">
        <f>SUMIFS('E8.b. KKAuf_WAV'!$M$6:$M$405,'E8.b. KKAuf_WAV'!$B$6:$B$405,$C125,'E8.b. KKAuf_WAV'!$E$6:$E$405,H125,'E8.b. KKAuf_WAV'!$C$6:$C$405,"geleistete Anzahlungen und Anlagen im Bau des Sachanlagevermögens")+ SUMIFS('E8.b. KKAuf_WAV'!$M$6:$M$405,'E8.b. KKAuf_WAV'!$B$6:$B$405,$C125,'E8.b. KKAuf_WAV'!$E$6:$E$405,H125,'E8.b. KKAuf_WAV'!$C$6:$C$405,"geleistete Anzahlungen auf immaterielle Vermögensgegenstände")</f>
        <v>0</v>
      </c>
      <c r="X125" s="980">
        <f>SUMIFS('E8.c. KKAuf_BKZ_NAB_IZ'!$K$6:$K$405,'E8.c. KKAuf_BKZ_NAB_IZ'!$B$6:$B$405,$C125,'E8.c. KKAuf_BKZ_NAB_IZ'!$C$6:$C$405,$H125)</f>
        <v>0</v>
      </c>
      <c r="Y125" s="980">
        <f>SUMIFS('E8.a. KKAuf_SAV'!$Y$6:$Y$2005,'E8.a. KKAuf_SAV'!$B$6:$B$2005,$C125,'E8.a. KKAuf_SAV'!$D$6:$D$2005,$H125)</f>
        <v>0</v>
      </c>
      <c r="Z125" s="980">
        <f>SUMIFS('E8.b. KKAuf_WAV'!$O$6:$O$405,'E8.b. KKAuf_WAV'!$B$6:$B$405,$C125,'E8.b. KKAuf_WAV'!$E$6:$E$405,$H125,'E8.b. KKAuf_WAV'!$C$6:$C$405,"&lt;&gt;"&amp;"geleistete Anzahlungen auf immaterielle Vermögensgegenstände",'E8.b. KKAuf_WAV'!$C$6:$C$405,"&lt;&gt;"&amp;"geleistete Anzahlungen und Anlagen im Bau des Sachanlagevermögens",'E8.b. KKAuf_WAV'!$C$6:$C$405,"&lt;&gt;"&amp;"Geschäfts- oder Firmenwert")</f>
        <v>0</v>
      </c>
      <c r="AA125" s="980">
        <f>SUMIFS('E8.b. KKAuf_WAV'!$O$6:$O$405,'E8.b. KKAuf_WAV'!$B$6:$B$405,$C125,'E8.b. KKAuf_WAV'!$E$6:$E$405,H125,'E8.b. KKAuf_WAV'!$C$6:$C$405,"geleistete Anzahlungen und Anlagen im Bau des Sachanlagevermögens")+ SUMIFS('E8.b. KKAuf_WAV'!$O$6:$O$405,'E8.b. KKAuf_WAV'!$B$6:$B$405,$C125,'E8.b. KKAuf_WAV'!$E$6:$E$405,H125,'E8.b. KKAuf_WAV'!$C$6:$C$405,"geleistete Anzahlungen auf immaterielle Vermögensgegenstände")</f>
        <v>0</v>
      </c>
      <c r="AB125" s="980">
        <f>SUMIFS('E8.c. KKAuf_BKZ_NAB_IZ'!$L$6:$L$405,'E8.c. KKAuf_BKZ_NAB_IZ'!$B$6:$B$405,$C125,'E8.c. KKAuf_BKZ_NAB_IZ'!$C$6:$C$405,$H125)</f>
        <v>0</v>
      </c>
      <c r="AC125" s="974"/>
      <c r="AD125" s="980">
        <f t="shared" si="34"/>
        <v>0</v>
      </c>
      <c r="AE125" s="984">
        <f>$AE$13</f>
        <v>6.93E-2</v>
      </c>
      <c r="AF125" s="984">
        <f>$AF$13</f>
        <v>3.8699999999999998E-2</v>
      </c>
      <c r="AG125" s="984">
        <f>$AG$13</f>
        <v>5.0900000000000001E-2</v>
      </c>
      <c r="AH125" s="982">
        <f t="shared" si="36"/>
        <v>0</v>
      </c>
      <c r="AJ125" s="980">
        <f t="shared" si="35"/>
        <v>0</v>
      </c>
      <c r="AK125" s="984">
        <f>$AK$13</f>
        <v>7.0099999999999996E-2</v>
      </c>
      <c r="AL125" s="984">
        <f>$AL$13</f>
        <v>3.6600000000000001E-2</v>
      </c>
      <c r="AM125" s="984">
        <f>$AM$13</f>
        <v>0.05</v>
      </c>
      <c r="AN125" s="982">
        <f t="shared" si="31"/>
        <v>0</v>
      </c>
    </row>
    <row r="126" spans="2:40" ht="15" thickBot="1" x14ac:dyDescent="0.25">
      <c r="B126" s="1447"/>
      <c r="C126" s="1002">
        <f t="shared" si="51"/>
        <v>0</v>
      </c>
      <c r="D126" s="1450"/>
      <c r="E126" s="1408"/>
      <c r="F126" s="1408"/>
      <c r="G126" s="990"/>
      <c r="H126" s="983">
        <v>2025</v>
      </c>
      <c r="I126" s="972"/>
      <c r="J126" s="803">
        <f t="shared" si="32"/>
        <v>0</v>
      </c>
      <c r="K126" s="804"/>
      <c r="L126" s="803">
        <f t="shared" si="33"/>
        <v>0</v>
      </c>
      <c r="M126" s="804"/>
      <c r="N126" s="803">
        <f t="shared" si="30"/>
        <v>0</v>
      </c>
      <c r="O126" s="804"/>
      <c r="P126" s="803">
        <f t="shared" si="50"/>
        <v>0</v>
      </c>
      <c r="Q126" s="760"/>
      <c r="R126" s="980">
        <f>SUMIFS('E8.a. KKAuf_SAV'!$X$6:$X$2005,'E8.a. KKAuf_SAV'!$B$6:$B$2005,$C126,'E8.a. KKAuf_SAV'!$D$6:$D$2005,$H126)</f>
        <v>0</v>
      </c>
      <c r="S126" s="980">
        <f>SUMIFS('E8.b. KKAuf_WAV'!$N$6:$N$405,'E8.b. KKAuf_WAV'!$B$6:$B$405,$C126,'E8.b. KKAuf_WAV'!$E$6:$E$405,H126)-SUMIFS('E8.b. KKAuf_WAV'!$N$6:$N$405,'E8.b. KKAuf_WAV'!$B$6:$B$405,$C126,'E8.b. KKAuf_WAV'!$C$6:$C$405,"Geschäfts- oder Firmenwert",'E8.b. KKAuf_WAV'!$D$6:$D$405,H126)</f>
        <v>0</v>
      </c>
      <c r="T126" s="974"/>
      <c r="U126" s="980">
        <f>SUMIFS('E8.a. KKAuf_SAV'!$W$6:$W$2005,'E8.a. KKAuf_SAV'!$B$6:$B$2005,$C126,'E8.a. KKAuf_SAV'!$D$6:$D$2005,H126)</f>
        <v>0</v>
      </c>
      <c r="V126" s="980">
        <f>SUMIFS('E8.b. KKAuf_WAV'!$M$6:$M$405,'E8.b. KKAuf_WAV'!$B$6:$B$405,$C126,'E8.b. KKAuf_WAV'!$E$6:$E$405,$H126,'E8.b. KKAuf_WAV'!$C$6:$C$405,"&lt;&gt;"&amp;"geleistete Anzahlungen auf immaterielle Vermögensgegenstände",'E8.b. KKAuf_WAV'!$C$6:$C$405,"&lt;&gt;"&amp;"geleistete Anzahlungen und Anlagen im Bau des Sachanlagevermögens",'E8.b. KKAuf_WAV'!$C$6:$C$405,"&lt;&gt;"&amp;"Geschäfts- oder Firmenwert")</f>
        <v>0</v>
      </c>
      <c r="W126" s="980">
        <f>SUMIFS('E8.b. KKAuf_WAV'!$M$6:$M$405,'E8.b. KKAuf_WAV'!$B$6:$B$405,$C126,'E8.b. KKAuf_WAV'!$E$6:$E$405,H126,'E8.b. KKAuf_WAV'!$C$6:$C$405,"geleistete Anzahlungen und Anlagen im Bau des Sachanlagevermögens")+ SUMIFS('E8.b. KKAuf_WAV'!$M$6:$M$405,'E8.b. KKAuf_WAV'!$B$6:$B$405,$C126,'E8.b. KKAuf_WAV'!$E$6:$E$405,H126,'E8.b. KKAuf_WAV'!$C$6:$C$405,"geleistete Anzahlungen auf immaterielle Vermögensgegenstände")</f>
        <v>0</v>
      </c>
      <c r="X126" s="980">
        <f>SUMIFS('E8.c. KKAuf_BKZ_NAB_IZ'!$K$6:$K$405,'E8.c. KKAuf_BKZ_NAB_IZ'!$B$6:$B$405,$C126,'E8.c. KKAuf_BKZ_NAB_IZ'!$C$6:$C$405,$H126)</f>
        <v>0</v>
      </c>
      <c r="Y126" s="980">
        <f>SUMIFS('E8.a. KKAuf_SAV'!$Y$6:$Y$2005,'E8.a. KKAuf_SAV'!$B$6:$B$2005,$C126,'E8.a. KKAuf_SAV'!$D$6:$D$2005,$H126)</f>
        <v>0</v>
      </c>
      <c r="Z126" s="980">
        <f>SUMIFS('E8.b. KKAuf_WAV'!$O$6:$O$405,'E8.b. KKAuf_WAV'!$B$6:$B$405,$C126,'E8.b. KKAuf_WAV'!$E$6:$E$405,$H126,'E8.b. KKAuf_WAV'!$C$6:$C$405,"&lt;&gt;"&amp;"geleistete Anzahlungen auf immaterielle Vermögensgegenstände",'E8.b. KKAuf_WAV'!$C$6:$C$405,"&lt;&gt;"&amp;"geleistete Anzahlungen und Anlagen im Bau des Sachanlagevermögens",'E8.b. KKAuf_WAV'!$C$6:$C$405,"&lt;&gt;"&amp;"Geschäfts- oder Firmenwert")</f>
        <v>0</v>
      </c>
      <c r="AA126" s="980">
        <f>SUMIFS('E8.b. KKAuf_WAV'!$O$6:$O$405,'E8.b. KKAuf_WAV'!$B$6:$B$405,$C126,'E8.b. KKAuf_WAV'!$E$6:$E$405,H126,'E8.b. KKAuf_WAV'!$C$6:$C$405,"geleistete Anzahlungen und Anlagen im Bau des Sachanlagevermögens")+ SUMIFS('E8.b. KKAuf_WAV'!$O$6:$O$405,'E8.b. KKAuf_WAV'!$B$6:$B$405,$C126,'E8.b. KKAuf_WAV'!$E$6:$E$405,H126,'E8.b. KKAuf_WAV'!$C$6:$C$405,"geleistete Anzahlungen auf immaterielle Vermögensgegenstände")</f>
        <v>0</v>
      </c>
      <c r="AB126" s="980">
        <f>SUMIFS('E8.c. KKAuf_BKZ_NAB_IZ'!$L$6:$L$405,'E8.c. KKAuf_BKZ_NAB_IZ'!$B$6:$B$405,$C126,'E8.c. KKAuf_BKZ_NAB_IZ'!$C$6:$C$405,$H126)</f>
        <v>0</v>
      </c>
      <c r="AC126" s="974"/>
      <c r="AD126" s="980">
        <f t="shared" si="34"/>
        <v>0</v>
      </c>
      <c r="AE126" s="984">
        <f>$AE$14</f>
        <v>7.0099999999999996E-2</v>
      </c>
      <c r="AF126" s="984">
        <f>$AF$14</f>
        <v>3.6600000000000001E-2</v>
      </c>
      <c r="AG126" s="984">
        <f>$AG$14</f>
        <v>0.05</v>
      </c>
      <c r="AH126" s="982">
        <f t="shared" si="36"/>
        <v>0</v>
      </c>
      <c r="AJ126" s="980">
        <f t="shared" si="35"/>
        <v>0</v>
      </c>
      <c r="AK126" s="984">
        <f>$AK$14</f>
        <v>7.0099999999999996E-2</v>
      </c>
      <c r="AL126" s="984">
        <f>$AL$14</f>
        <v>3.6600000000000001E-2</v>
      </c>
      <c r="AM126" s="984">
        <f>$AM$14</f>
        <v>0.05</v>
      </c>
      <c r="AN126" s="982">
        <f t="shared" si="31"/>
        <v>0</v>
      </c>
    </row>
    <row r="127" spans="2:40" ht="15" hidden="1" thickBot="1" x14ac:dyDescent="0.25">
      <c r="B127" s="1447"/>
      <c r="C127" s="1002">
        <f t="shared" si="51"/>
        <v>0</v>
      </c>
      <c r="D127" s="1450"/>
      <c r="E127" s="1408"/>
      <c r="F127" s="1408"/>
      <c r="G127" s="990"/>
      <c r="H127" s="983">
        <v>2026</v>
      </c>
      <c r="I127" s="972"/>
      <c r="J127" s="803">
        <f t="shared" si="32"/>
        <v>0</v>
      </c>
      <c r="K127" s="804"/>
      <c r="L127" s="803">
        <f t="shared" si="33"/>
        <v>0</v>
      </c>
      <c r="M127" s="804"/>
      <c r="N127" s="803">
        <f t="shared" si="30"/>
        <v>0</v>
      </c>
      <c r="O127" s="804"/>
      <c r="P127" s="803">
        <f t="shared" si="50"/>
        <v>0</v>
      </c>
      <c r="Q127" s="760"/>
      <c r="R127" s="980">
        <f>SUMIFS('E8.a. KKAuf_SAV'!$X$6:$X$2005,'E8.a. KKAuf_SAV'!$B$6:$B$2005,$C127,'E8.a. KKAuf_SAV'!$D$6:$D$2005,$H127)</f>
        <v>0</v>
      </c>
      <c r="S127" s="980">
        <f>SUMIFS('E8.b. KKAuf_WAV'!$N$6:$N$405,'E8.b. KKAuf_WAV'!$B$6:$B$405,$C127,'E8.b. KKAuf_WAV'!$E$6:$E$405,H127)-SUMIFS('E8.b. KKAuf_WAV'!$N$6:$N$405,'E8.b. KKAuf_WAV'!$B$6:$B$405,$C127,'E8.b. KKAuf_WAV'!$C$6:$C$405,"Geschäfts- oder Firmenwert",'E8.b. KKAuf_WAV'!$D$6:$D$405,H127)</f>
        <v>0</v>
      </c>
      <c r="T127" s="974"/>
      <c r="U127" s="980">
        <f>SUMIFS('E8.a. KKAuf_SAV'!$W$6:$W$2005,'E8.a. KKAuf_SAV'!$B$6:$B$2005,$C127,'E8.a. KKAuf_SAV'!$D$6:$D$2005,H127)</f>
        <v>0</v>
      </c>
      <c r="V127" s="980">
        <f>SUMIFS('E8.b. KKAuf_WAV'!$M$6:$M$405,'E8.b. KKAuf_WAV'!$B$6:$B$405,$C127,'E8.b. KKAuf_WAV'!$E$6:$E$405,$H127,'E8.b. KKAuf_WAV'!$C$6:$C$405,"&lt;&gt;"&amp;"geleistete Anzahlungen auf immaterielle Vermögensgegenstände",'E8.b. KKAuf_WAV'!$C$6:$C$405,"&lt;&gt;"&amp;"geleistete Anzahlungen und Anlagen im Bau des Sachanlagevermögens",'E8.b. KKAuf_WAV'!$C$6:$C$405,"&lt;&gt;"&amp;"Geschäfts- oder Firmenwert")</f>
        <v>0</v>
      </c>
      <c r="W127" s="980">
        <f>SUMIFS('E8.b. KKAuf_WAV'!$M$6:$M$405,'E8.b. KKAuf_WAV'!$B$6:$B$405,$C127,'E8.b. KKAuf_WAV'!$E$6:$E$405,H127,'E8.b. KKAuf_WAV'!$C$6:$C$405,"geleistete Anzahlungen und Anlagen im Bau des Sachanlagevermögens")+ SUMIFS('E8.b. KKAuf_WAV'!$M$6:$M$405,'E8.b. KKAuf_WAV'!$B$6:$B$405,$C127,'E8.b. KKAuf_WAV'!$E$6:$E$405,H127,'E8.b. KKAuf_WAV'!$C$6:$C$405,"geleistete Anzahlungen auf immaterielle Vermögensgegenstände")</f>
        <v>0</v>
      </c>
      <c r="X127" s="980">
        <f>SUMIFS('E8.c. KKAuf_BKZ_NAB_IZ'!$K$6:$K$405,'E8.c. KKAuf_BKZ_NAB_IZ'!$B$6:$B$405,$C127,'E8.c. KKAuf_BKZ_NAB_IZ'!$C$6:$C$405,$H127)</f>
        <v>0</v>
      </c>
      <c r="Y127" s="980">
        <f>SUMIFS('E8.a. KKAuf_SAV'!$Y$6:$Y$2005,'E8.a. KKAuf_SAV'!$B$6:$B$2005,$C127,'E8.a. KKAuf_SAV'!$D$6:$D$2005,$H127)</f>
        <v>0</v>
      </c>
      <c r="Z127" s="980">
        <f>SUMIFS('E8.b. KKAuf_WAV'!$O$6:$O$405,'E8.b. KKAuf_WAV'!$B$6:$B$405,$C127,'E8.b. KKAuf_WAV'!$E$6:$E$405,$H127,'E8.b. KKAuf_WAV'!$C$6:$C$405,"&lt;&gt;"&amp;"geleistete Anzahlungen auf immaterielle Vermögensgegenstände",'E8.b. KKAuf_WAV'!$C$6:$C$405,"&lt;&gt;"&amp;"geleistete Anzahlungen und Anlagen im Bau des Sachanlagevermögens",'E8.b. KKAuf_WAV'!$C$6:$C$405,"&lt;&gt;"&amp;"Geschäfts- oder Firmenwert")</f>
        <v>0</v>
      </c>
      <c r="AA127" s="980">
        <f>SUMIFS('E8.b. KKAuf_WAV'!$O$6:$O$405,'E8.b. KKAuf_WAV'!$B$6:$B$405,$C127,'E8.b. KKAuf_WAV'!$E$6:$E$405,H127,'E8.b. KKAuf_WAV'!$C$6:$C$405,"geleistete Anzahlungen und Anlagen im Bau des Sachanlagevermögens")+ SUMIFS('E8.b. KKAuf_WAV'!$O$6:$O$405,'E8.b. KKAuf_WAV'!$B$6:$B$405,$C127,'E8.b. KKAuf_WAV'!$E$6:$E$405,H127,'E8.b. KKAuf_WAV'!$C$6:$C$405,"geleistete Anzahlungen auf immaterielle Vermögensgegenstände")</f>
        <v>0</v>
      </c>
      <c r="AB127" s="980">
        <f>SUMIFS('E8.c. KKAuf_BKZ_NAB_IZ'!$L$6:$L$405,'E8.c. KKAuf_BKZ_NAB_IZ'!$B$6:$B$405,$C127,'E8.c. KKAuf_BKZ_NAB_IZ'!$C$6:$C$405,$H127)</f>
        <v>0</v>
      </c>
      <c r="AC127" s="974"/>
      <c r="AD127" s="980">
        <f t="shared" si="34"/>
        <v>0</v>
      </c>
      <c r="AE127" s="984">
        <f>$AE$15</f>
        <v>0</v>
      </c>
      <c r="AF127" s="984">
        <f>$AF$15</f>
        <v>0</v>
      </c>
      <c r="AG127" s="984">
        <f>$AG$15</f>
        <v>0</v>
      </c>
      <c r="AH127" s="982">
        <f t="shared" si="36"/>
        <v>0</v>
      </c>
      <c r="AJ127" s="980">
        <f t="shared" si="35"/>
        <v>0</v>
      </c>
      <c r="AK127" s="984">
        <f>$AK$15</f>
        <v>0</v>
      </c>
      <c r="AL127" s="984">
        <f>$AL$15</f>
        <v>0</v>
      </c>
      <c r="AM127" s="984">
        <f>$AM$15</f>
        <v>0</v>
      </c>
      <c r="AN127" s="982">
        <f t="shared" si="31"/>
        <v>0</v>
      </c>
    </row>
    <row r="128" spans="2:40" ht="15" hidden="1" thickBot="1" x14ac:dyDescent="0.25">
      <c r="B128" s="1447"/>
      <c r="C128" s="1002">
        <f t="shared" si="51"/>
        <v>0</v>
      </c>
      <c r="D128" s="1450"/>
      <c r="E128" s="1408"/>
      <c r="F128" s="1408"/>
      <c r="G128" s="990"/>
      <c r="H128" s="983">
        <v>2027</v>
      </c>
      <c r="I128" s="972"/>
      <c r="J128" s="803">
        <f t="shared" si="32"/>
        <v>0</v>
      </c>
      <c r="K128" s="804"/>
      <c r="L128" s="803">
        <f t="shared" si="33"/>
        <v>0</v>
      </c>
      <c r="M128" s="804"/>
      <c r="N128" s="803">
        <f t="shared" si="30"/>
        <v>0</v>
      </c>
      <c r="O128" s="804"/>
      <c r="P128" s="803">
        <f t="shared" si="50"/>
        <v>0</v>
      </c>
      <c r="Q128" s="760"/>
      <c r="R128" s="980">
        <f>SUMIFS('E8.a. KKAuf_SAV'!$X$6:$X$2005,'E8.a. KKAuf_SAV'!$B$6:$B$2005,$C128,'E8.a. KKAuf_SAV'!$D$6:$D$2005,$H128)</f>
        <v>0</v>
      </c>
      <c r="S128" s="980">
        <f>SUMIFS('E8.b. KKAuf_WAV'!$N$6:$N$405,'E8.b. KKAuf_WAV'!$B$6:$B$405,$C128,'E8.b. KKAuf_WAV'!$E$6:$E$405,H128)-SUMIFS('E8.b. KKAuf_WAV'!$N$6:$N$405,'E8.b. KKAuf_WAV'!$B$6:$B$405,$C128,'E8.b. KKAuf_WAV'!$C$6:$C$405,"Geschäfts- oder Firmenwert",'E8.b. KKAuf_WAV'!$D$6:$D$405,H128)</f>
        <v>0</v>
      </c>
      <c r="T128" s="974"/>
      <c r="U128" s="980">
        <f>SUMIFS('E8.a. KKAuf_SAV'!$W$6:$W$2005,'E8.a. KKAuf_SAV'!$B$6:$B$2005,$C128,'E8.a. KKAuf_SAV'!$D$6:$D$2005,H128)</f>
        <v>0</v>
      </c>
      <c r="V128" s="980">
        <f>SUMIFS('E8.b. KKAuf_WAV'!$M$6:$M$405,'E8.b. KKAuf_WAV'!$B$6:$B$405,$C128,'E8.b. KKAuf_WAV'!$E$6:$E$405,$H128,'E8.b. KKAuf_WAV'!$C$6:$C$405,"&lt;&gt;"&amp;"geleistete Anzahlungen auf immaterielle Vermögensgegenstände",'E8.b. KKAuf_WAV'!$C$6:$C$405,"&lt;&gt;"&amp;"geleistete Anzahlungen und Anlagen im Bau des Sachanlagevermögens",'E8.b. KKAuf_WAV'!$C$6:$C$405,"&lt;&gt;"&amp;"Geschäfts- oder Firmenwert")</f>
        <v>0</v>
      </c>
      <c r="W128" s="980">
        <f>SUMIFS('E8.b. KKAuf_WAV'!$M$6:$M$405,'E8.b. KKAuf_WAV'!$B$6:$B$405,$C128,'E8.b. KKAuf_WAV'!$E$6:$E$405,H128,'E8.b. KKAuf_WAV'!$C$6:$C$405,"geleistete Anzahlungen und Anlagen im Bau des Sachanlagevermögens")+ SUMIFS('E8.b. KKAuf_WAV'!$M$6:$M$405,'E8.b. KKAuf_WAV'!$B$6:$B$405,$C128,'E8.b. KKAuf_WAV'!$E$6:$E$405,H128,'E8.b. KKAuf_WAV'!$C$6:$C$405,"geleistete Anzahlungen auf immaterielle Vermögensgegenstände")</f>
        <v>0</v>
      </c>
      <c r="X128" s="980">
        <f>SUMIFS('E8.c. KKAuf_BKZ_NAB_IZ'!$K$6:$K$405,'E8.c. KKAuf_BKZ_NAB_IZ'!$B$6:$B$405,$C128,'E8.c. KKAuf_BKZ_NAB_IZ'!$C$6:$C$405,$H128)</f>
        <v>0</v>
      </c>
      <c r="Y128" s="980">
        <f>SUMIFS('E8.a. KKAuf_SAV'!$Y$6:$Y$2005,'E8.a. KKAuf_SAV'!$B$6:$B$2005,$C128,'E8.a. KKAuf_SAV'!$D$6:$D$2005,$H128)</f>
        <v>0</v>
      </c>
      <c r="Z128" s="980">
        <f>SUMIFS('E8.b. KKAuf_WAV'!$O$6:$O$405,'E8.b. KKAuf_WAV'!$B$6:$B$405,$C128,'E8.b. KKAuf_WAV'!$E$6:$E$405,$H128,'E8.b. KKAuf_WAV'!$C$6:$C$405,"&lt;&gt;"&amp;"geleistete Anzahlungen auf immaterielle Vermögensgegenstände",'E8.b. KKAuf_WAV'!$C$6:$C$405,"&lt;&gt;"&amp;"geleistete Anzahlungen und Anlagen im Bau des Sachanlagevermögens",'E8.b. KKAuf_WAV'!$C$6:$C$405,"&lt;&gt;"&amp;"Geschäfts- oder Firmenwert")</f>
        <v>0</v>
      </c>
      <c r="AA128" s="980">
        <f>SUMIFS('E8.b. KKAuf_WAV'!$O$6:$O$405,'E8.b. KKAuf_WAV'!$B$6:$B$405,$C128,'E8.b. KKAuf_WAV'!$E$6:$E$405,H128,'E8.b. KKAuf_WAV'!$C$6:$C$405,"geleistete Anzahlungen und Anlagen im Bau des Sachanlagevermögens")+ SUMIFS('E8.b. KKAuf_WAV'!$O$6:$O$405,'E8.b. KKAuf_WAV'!$B$6:$B$405,$C128,'E8.b. KKAuf_WAV'!$E$6:$E$405,H128,'E8.b. KKAuf_WAV'!$C$6:$C$405,"geleistete Anzahlungen auf immaterielle Vermögensgegenstände")</f>
        <v>0</v>
      </c>
      <c r="AB128" s="980">
        <f>SUMIFS('E8.c. KKAuf_BKZ_NAB_IZ'!$L$6:$L$405,'E8.c. KKAuf_BKZ_NAB_IZ'!$B$6:$B$405,$C128,'E8.c. KKAuf_BKZ_NAB_IZ'!$C$6:$C$405,$H128)</f>
        <v>0</v>
      </c>
      <c r="AC128" s="974"/>
      <c r="AD128" s="980">
        <f t="shared" si="34"/>
        <v>0</v>
      </c>
      <c r="AE128" s="984">
        <f>$AE$16</f>
        <v>0</v>
      </c>
      <c r="AF128" s="984">
        <f>$AF$16</f>
        <v>0</v>
      </c>
      <c r="AG128" s="984">
        <f>$AG$16</f>
        <v>0</v>
      </c>
      <c r="AH128" s="982">
        <f t="shared" si="36"/>
        <v>0</v>
      </c>
      <c r="AJ128" s="980">
        <f t="shared" si="35"/>
        <v>0</v>
      </c>
      <c r="AK128" s="984">
        <f>$AK$16</f>
        <v>0</v>
      </c>
      <c r="AL128" s="984">
        <f>$AL$16</f>
        <v>0</v>
      </c>
      <c r="AM128" s="984">
        <f>$AM$16</f>
        <v>0</v>
      </c>
      <c r="AN128" s="982">
        <f t="shared" si="31"/>
        <v>0</v>
      </c>
    </row>
    <row r="129" spans="2:40" ht="15" hidden="1" thickBot="1" x14ac:dyDescent="0.25">
      <c r="B129" s="1448"/>
      <c r="C129" s="1003">
        <f t="shared" si="51"/>
        <v>0</v>
      </c>
      <c r="D129" s="1451"/>
      <c r="E129" s="1409"/>
      <c r="F129" s="1409"/>
      <c r="G129" s="970"/>
      <c r="H129" s="986">
        <v>2028</v>
      </c>
      <c r="I129" s="972"/>
      <c r="J129" s="815">
        <f t="shared" si="32"/>
        <v>0</v>
      </c>
      <c r="K129" s="804"/>
      <c r="L129" s="814">
        <f t="shared" si="33"/>
        <v>0</v>
      </c>
      <c r="M129" s="804"/>
      <c r="N129" s="814">
        <f t="shared" si="30"/>
        <v>0</v>
      </c>
      <c r="O129" s="804"/>
      <c r="P129" s="814">
        <f t="shared" si="50"/>
        <v>0</v>
      </c>
      <c r="Q129" s="760"/>
      <c r="R129" s="987">
        <f>SUMIFS('E8.a. KKAuf_SAV'!$X$6:$X$2005,'E8.a. KKAuf_SAV'!$B$6:$B$2005,$C129,'E8.a. KKAuf_SAV'!$D$6:$D$2005,$H129)</f>
        <v>0</v>
      </c>
      <c r="S129" s="987">
        <f>SUMIFS('E8.b. KKAuf_WAV'!$N$6:$N$405,'E8.b. KKAuf_WAV'!$B$6:$B$405,$C129,'E8.b. KKAuf_WAV'!$E$6:$E$405,H129)-SUMIFS('E8.b. KKAuf_WAV'!$N$6:$N$405,'E8.b. KKAuf_WAV'!$B$6:$B$405,$C129,'E8.b. KKAuf_WAV'!$C$6:$C$405,"Geschäfts- oder Firmenwert",'E8.b. KKAuf_WAV'!$D$6:$D$405,H129)</f>
        <v>0</v>
      </c>
      <c r="T129" s="974"/>
      <c r="U129" s="987">
        <f>SUMIFS('E8.a. KKAuf_SAV'!$W$6:$W$2005,'E8.a. KKAuf_SAV'!$B$6:$B$2005,$C129,'E8.a. KKAuf_SAV'!$D$6:$D$2005,H129)</f>
        <v>0</v>
      </c>
      <c r="V129" s="987">
        <f>SUMIFS('E8.b. KKAuf_WAV'!$M$6:$M$405,'E8.b. KKAuf_WAV'!$B$6:$B$405,$C129,'E8.b. KKAuf_WAV'!$E$6:$E$405,$H129,'E8.b. KKAuf_WAV'!$C$6:$C$405,"&lt;&gt;"&amp;"geleistete Anzahlungen auf immaterielle Vermögensgegenstände",'E8.b. KKAuf_WAV'!$C$6:$C$405,"&lt;&gt;"&amp;"geleistete Anzahlungen und Anlagen im Bau des Sachanlagevermögens",'E8.b. KKAuf_WAV'!$C$6:$C$405,"&lt;&gt;"&amp;"Geschäfts- oder Firmenwert")</f>
        <v>0</v>
      </c>
      <c r="W129" s="987">
        <f>SUMIFS('E8.b. KKAuf_WAV'!$M$6:$M$405,'E8.b. KKAuf_WAV'!$B$6:$B$405,$C129,'E8.b. KKAuf_WAV'!$E$6:$E$405,H129,'E8.b. KKAuf_WAV'!$C$6:$C$405,"geleistete Anzahlungen und Anlagen im Bau des Sachanlagevermögens")+ SUMIFS('E8.b. KKAuf_WAV'!$M$6:$M$405,'E8.b. KKAuf_WAV'!$B$6:$B$405,$C129,'E8.b. KKAuf_WAV'!$E$6:$E$405,H129,'E8.b. KKAuf_WAV'!$C$6:$C$405,"geleistete Anzahlungen auf immaterielle Vermögensgegenstände")</f>
        <v>0</v>
      </c>
      <c r="X129" s="987">
        <f>SUMIFS('E8.c. KKAuf_BKZ_NAB_IZ'!$K$6:$K$405,'E8.c. KKAuf_BKZ_NAB_IZ'!$B$6:$B$405,$C129,'E8.c. KKAuf_BKZ_NAB_IZ'!$C$6:$C$405,$H129)</f>
        <v>0</v>
      </c>
      <c r="Y129" s="987">
        <f>SUMIFS('E8.a. KKAuf_SAV'!$Y$6:$Y$2005,'E8.a. KKAuf_SAV'!$B$6:$B$2005,$C129,'E8.a. KKAuf_SAV'!$D$6:$D$2005,$H129)</f>
        <v>0</v>
      </c>
      <c r="Z129" s="987">
        <f>SUMIFS('E8.b. KKAuf_WAV'!$O$6:$O$405,'E8.b. KKAuf_WAV'!$B$6:$B$405,$C129,'E8.b. KKAuf_WAV'!$E$6:$E$405,$H129,'E8.b. KKAuf_WAV'!$C$6:$C$405,"&lt;&gt;"&amp;"geleistete Anzahlungen auf immaterielle Vermögensgegenstände",'E8.b. KKAuf_WAV'!$C$6:$C$405,"&lt;&gt;"&amp;"geleistete Anzahlungen und Anlagen im Bau des Sachanlagevermögens",'E8.b. KKAuf_WAV'!$C$6:$C$405,"&lt;&gt;"&amp;"Geschäfts- oder Firmenwert")</f>
        <v>0</v>
      </c>
      <c r="AA129" s="987">
        <f>SUMIFS('E8.b. KKAuf_WAV'!$O$6:$O$405,'E8.b. KKAuf_WAV'!$B$6:$B$405,$C129,'E8.b. KKAuf_WAV'!$E$6:$E$405,H129,'E8.b. KKAuf_WAV'!$C$6:$C$405,"geleistete Anzahlungen und Anlagen im Bau des Sachanlagevermögens")+ SUMIFS('E8.b. KKAuf_WAV'!$O$6:$O$405,'E8.b. KKAuf_WAV'!$B$6:$B$405,$C129,'E8.b. KKAuf_WAV'!$E$6:$E$405,H129,'E8.b. KKAuf_WAV'!$C$6:$C$405,"geleistete Anzahlungen auf immaterielle Vermögensgegenstände")</f>
        <v>0</v>
      </c>
      <c r="AB129" s="987">
        <f>SUMIFS('E8.c. KKAuf_BKZ_NAB_IZ'!$L$6:$L$405,'E8.c. KKAuf_BKZ_NAB_IZ'!$B$6:$B$405,$C129,'E8.c. KKAuf_BKZ_NAB_IZ'!$C$6:$C$405,$H129)</f>
        <v>0</v>
      </c>
      <c r="AC129" s="974"/>
      <c r="AD129" s="987">
        <f t="shared" si="34"/>
        <v>0</v>
      </c>
      <c r="AE129" s="988">
        <f>$AE$17</f>
        <v>0</v>
      </c>
      <c r="AF129" s="988">
        <f>$AF$17</f>
        <v>0</v>
      </c>
      <c r="AG129" s="988">
        <f>$AG$17</f>
        <v>0</v>
      </c>
      <c r="AH129" s="989">
        <f t="shared" si="36"/>
        <v>0</v>
      </c>
      <c r="AJ129" s="987">
        <f t="shared" si="35"/>
        <v>0</v>
      </c>
      <c r="AK129" s="988">
        <f>$AK$17</f>
        <v>0</v>
      </c>
      <c r="AL129" s="988">
        <f>$AL$17</f>
        <v>0</v>
      </c>
      <c r="AM129" s="988">
        <f>$AM$17</f>
        <v>0</v>
      </c>
      <c r="AN129" s="989">
        <f t="shared" si="31"/>
        <v>0</v>
      </c>
    </row>
    <row r="130" spans="2:40" ht="14.25" customHeight="1" x14ac:dyDescent="0.2">
      <c r="B130" s="1446"/>
      <c r="C130" s="1001">
        <f>B$130</f>
        <v>0</v>
      </c>
      <c r="D130" s="1449"/>
      <c r="E130" s="1407"/>
      <c r="F130" s="1410"/>
      <c r="G130" s="990"/>
      <c r="H130" s="991">
        <v>2022</v>
      </c>
      <c r="I130" s="972"/>
      <c r="J130" s="813">
        <f t="shared" si="32"/>
        <v>0</v>
      </c>
      <c r="K130" s="804"/>
      <c r="L130" s="813">
        <f t="shared" si="33"/>
        <v>0</v>
      </c>
      <c r="M130" s="804"/>
      <c r="N130" s="813">
        <f t="shared" si="30"/>
        <v>0</v>
      </c>
      <c r="O130" s="804"/>
      <c r="P130" s="813">
        <f t="shared" ref="P130:P136" si="52">IFERROR((AJ130*AK130+AD130*AE130)*0.4*0.035*$F$130,0)</f>
        <v>0</v>
      </c>
      <c r="Q130" s="760"/>
      <c r="R130" s="992">
        <f>SUMIFS('E8.a. KKAuf_SAV'!$X$6:$X$2005,'E8.a. KKAuf_SAV'!$B$6:$B$2005,$C130,'E8.a. KKAuf_SAV'!$D$6:$D$2005,$H130)</f>
        <v>0</v>
      </c>
      <c r="S130" s="992">
        <f>SUMIFS('E8.b. KKAuf_WAV'!$N$6:$N$405,'E8.b. KKAuf_WAV'!$B$6:$B$405,$C130,'E8.b. KKAuf_WAV'!$E$6:$E$405,H130)-SUMIFS('E8.b. KKAuf_WAV'!$N$6:$N$405,'E8.b. KKAuf_WAV'!$B$6:$B$405,$C130,'E8.b. KKAuf_WAV'!$C$6:$C$405,"Geschäfts- oder Firmenwert",'E8.b. KKAuf_WAV'!$D$6:$D$405,H130)</f>
        <v>0</v>
      </c>
      <c r="T130" s="974"/>
      <c r="U130" s="992">
        <f>SUMIFS('E8.a. KKAuf_SAV'!$W$6:$W$2005,'E8.a. KKAuf_SAV'!$B$6:$B$2005,$C130,'E8.a. KKAuf_SAV'!$D$6:$D$2005,H130)</f>
        <v>0</v>
      </c>
      <c r="V130" s="992">
        <f>SUMIFS('E8.b. KKAuf_WAV'!$M$6:$M$405,'E8.b. KKAuf_WAV'!$B$6:$B$405,$C130,'E8.b. KKAuf_WAV'!$E$6:$E$405,$H130,'E8.b. KKAuf_WAV'!$C$6:$C$405,"&lt;&gt;"&amp;"geleistete Anzahlungen auf immaterielle Vermögensgegenstände",'E8.b. KKAuf_WAV'!$C$6:$C$405,"&lt;&gt;"&amp;"geleistete Anzahlungen und Anlagen im Bau des Sachanlagevermögens",'E8.b. KKAuf_WAV'!$C$6:$C$405,"&lt;&gt;"&amp;"Geschäfts- oder Firmenwert")</f>
        <v>0</v>
      </c>
      <c r="W130" s="992">
        <f>SUMIFS('E8.b. KKAuf_WAV'!$M$6:$M$405,'E8.b. KKAuf_WAV'!$B$6:$B$405,$C130,'E8.b. KKAuf_WAV'!$E$6:$E$405,Listen!$AA$3,'E8.b. KKAuf_WAV'!$C$6:$C$405,"geleistete Anzahlungen und Anlagen im Bau des Sachanlagevermögens")+ SUMIFS('E8.b. KKAuf_WAV'!$M$6:$M$405,'E8.b. KKAuf_WAV'!$B$6:$B$405,$C130,'E8.b. KKAuf_WAV'!$E$6:$E$405,Listen!$AA$3,'E8.b. KKAuf_WAV'!$C$6:$C$405,"geleistete Anzahlungen auf immaterielle Vermögensgegenstände")</f>
        <v>0</v>
      </c>
      <c r="X130" s="992">
        <f>SUMIFS('E8.c. KKAuf_BKZ_NAB_IZ'!$K$6:$K$405,'E8.c. KKAuf_BKZ_NAB_IZ'!$B$6:$B$405,$C130,'E8.c. KKAuf_BKZ_NAB_IZ'!$C$6:$C$405,$H130)</f>
        <v>0</v>
      </c>
      <c r="Y130" s="992">
        <f>SUMIFS('E8.a. KKAuf_SAV'!$Y$6:$Y$2005,'E8.a. KKAuf_SAV'!$B$6:$B$2005,$C130,'E8.a. KKAuf_SAV'!$D$6:$D$2005,$H130)</f>
        <v>0</v>
      </c>
      <c r="Z130" s="992">
        <f>SUMIFS('E8.b. KKAuf_WAV'!$O$6:$O$405,'E8.b. KKAuf_WAV'!$B$6:$B$405,$C130,'E8.b. KKAuf_WAV'!$E$6:$E$405,$H130,'E8.b. KKAuf_WAV'!$C$6:$C$405,"&lt;&gt;"&amp;"geleistete Anzahlungen auf immaterielle Vermögensgegenstände",'E8.b. KKAuf_WAV'!$C$6:$C$405,"&lt;&gt;"&amp;"geleistete Anzahlungen und Anlagen im Bau des Sachanlagevermögens",'E8.b. KKAuf_WAV'!$C$6:$C$405,"&lt;&gt;"&amp;"Geschäfts- oder Firmenwert")</f>
        <v>0</v>
      </c>
      <c r="AA130" s="992">
        <f>SUMIFS('E8.b. KKAuf_WAV'!$O$6:$O$405,'E8.b. KKAuf_WAV'!$B$6:$B$405,$C130,'E8.b. KKAuf_WAV'!$E$6:$E$405,Listen!$AA$3,'E8.b. KKAuf_WAV'!$C$6:$C$405,"geleistete Anzahlungen und Anlagen im Bau des Sachanlagevermögens")+ SUMIFS('E8.b. KKAuf_WAV'!$O$6:$O$405,'E8.b. KKAuf_WAV'!$B$6:$B$405,$C130,'E8.b. KKAuf_WAV'!$E$6:$E$405,Listen!$AA$3,'E8.b. KKAuf_WAV'!$C$6:$C$405,"geleistete Anzahlungen auf immaterielle Vermögensgegenstände")</f>
        <v>0</v>
      </c>
      <c r="AB130" s="992">
        <f>SUMIFS('E8.c. KKAuf_BKZ_NAB_IZ'!$L$6:$L$405,'E8.c. KKAuf_BKZ_NAB_IZ'!$B$6:$B$405,$C130,'E8.c. KKAuf_BKZ_NAB_IZ'!$C$6:$C$405,$H130)</f>
        <v>0</v>
      </c>
      <c r="AC130" s="974"/>
      <c r="AD130" s="992">
        <f t="shared" si="34"/>
        <v>0</v>
      </c>
      <c r="AE130" s="993">
        <f>$AE$11</f>
        <v>5.0700000000000002E-2</v>
      </c>
      <c r="AF130" s="993">
        <f>$AF$11</f>
        <v>1.7100000000000001E-2</v>
      </c>
      <c r="AG130" s="993">
        <f>$AG$11</f>
        <v>3.0499999999999999E-2</v>
      </c>
      <c r="AH130" s="994">
        <f t="shared" si="36"/>
        <v>0</v>
      </c>
      <c r="AJ130" s="992">
        <f t="shared" si="35"/>
        <v>0</v>
      </c>
      <c r="AK130" s="993">
        <f>$AK$11</f>
        <v>5.0700000000000002E-2</v>
      </c>
      <c r="AL130" s="993">
        <f>$AL$11</f>
        <v>1.7100000000000001E-2</v>
      </c>
      <c r="AM130" s="993">
        <f>$AM$11</f>
        <v>3.0499999999999999E-2</v>
      </c>
      <c r="AN130" s="994">
        <f t="shared" si="31"/>
        <v>0</v>
      </c>
    </row>
    <row r="131" spans="2:40" x14ac:dyDescent="0.2">
      <c r="B131" s="1447"/>
      <c r="C131" s="1002">
        <f t="shared" ref="C131:C136" si="53">B$130</f>
        <v>0</v>
      </c>
      <c r="D131" s="1450"/>
      <c r="E131" s="1408"/>
      <c r="F131" s="1408"/>
      <c r="G131" s="990"/>
      <c r="H131" s="983">
        <v>2023</v>
      </c>
      <c r="I131" s="972"/>
      <c r="J131" s="805">
        <f t="shared" si="32"/>
        <v>0</v>
      </c>
      <c r="K131" s="804"/>
      <c r="L131" s="803">
        <f t="shared" si="33"/>
        <v>0</v>
      </c>
      <c r="M131" s="804"/>
      <c r="N131" s="803">
        <f t="shared" si="30"/>
        <v>0</v>
      </c>
      <c r="O131" s="804"/>
      <c r="P131" s="803">
        <f t="shared" si="52"/>
        <v>0</v>
      </c>
      <c r="Q131" s="760"/>
      <c r="R131" s="980">
        <f>SUMIFS('E8.a. KKAuf_SAV'!$X$6:$X$2005,'E8.a. KKAuf_SAV'!$B$6:$B$2005,$C131,'E8.a. KKAuf_SAV'!$D$6:$D$2005,$H131)</f>
        <v>0</v>
      </c>
      <c r="S131" s="980">
        <f>SUMIFS('E8.b. KKAuf_WAV'!$N$6:$N$405,'E8.b. KKAuf_WAV'!$B$6:$B$405,$C131,'E8.b. KKAuf_WAV'!$E$6:$E$405,H131)-SUMIFS('E8.b. KKAuf_WAV'!$N$6:$N$405,'E8.b. KKAuf_WAV'!$B$6:$B$405,$C131,'E8.b. KKAuf_WAV'!$C$6:$C$405,"Geschäfts- oder Firmenwert",'E8.b. KKAuf_WAV'!$D$6:$D$405,H131)</f>
        <v>0</v>
      </c>
      <c r="T131" s="974"/>
      <c r="U131" s="980">
        <f>SUMIFS('E8.a. KKAuf_SAV'!$W$6:$W$2005,'E8.a. KKAuf_SAV'!$B$6:$B$2005,$C131,'E8.a. KKAuf_SAV'!$D$6:$D$2005,H131)</f>
        <v>0</v>
      </c>
      <c r="V131" s="980">
        <f>SUMIFS('E8.b. KKAuf_WAV'!$M$6:$M$405,'E8.b. KKAuf_WAV'!$B$6:$B$405,$C131,'E8.b. KKAuf_WAV'!$E$6:$E$405,$H131,'E8.b. KKAuf_WAV'!$C$6:$C$405,"&lt;&gt;"&amp;"geleistete Anzahlungen auf immaterielle Vermögensgegenstände",'E8.b. KKAuf_WAV'!$C$6:$C$405,"&lt;&gt;"&amp;"geleistete Anzahlungen und Anlagen im Bau des Sachanlagevermögens",'E8.b. KKAuf_WAV'!$C$6:$C$405,"&lt;&gt;"&amp;"Geschäfts- oder Firmenwert")</f>
        <v>0</v>
      </c>
      <c r="W131" s="980"/>
      <c r="X131" s="980">
        <f>SUMIFS('E8.c. KKAuf_BKZ_NAB_IZ'!$K$6:$K$405,'E8.c. KKAuf_BKZ_NAB_IZ'!$B$6:$B$405,$C131,'E8.c. KKAuf_BKZ_NAB_IZ'!$C$6:$C$405,$H131)</f>
        <v>0</v>
      </c>
      <c r="Y131" s="980">
        <f>SUMIFS('E8.a. KKAuf_SAV'!$Y$6:$Y$2005,'E8.a. KKAuf_SAV'!$B$6:$B$2005,$C131,'E8.a. KKAuf_SAV'!$D$6:$D$2005,$H131)</f>
        <v>0</v>
      </c>
      <c r="Z131" s="980">
        <f>SUMIFS('E8.b. KKAuf_WAV'!$O$6:$O$405,'E8.b. KKAuf_WAV'!$B$6:$B$405,$C131,'E8.b. KKAuf_WAV'!$E$6:$E$405,$H131,'E8.b. KKAuf_WAV'!$C$6:$C$405,"&lt;&gt;"&amp;"geleistete Anzahlungen auf immaterielle Vermögensgegenstände",'E8.b. KKAuf_WAV'!$C$6:$C$405,"&lt;&gt;"&amp;"geleistete Anzahlungen und Anlagen im Bau des Sachanlagevermögens",'E8.b. KKAuf_WAV'!$C$6:$C$405,"&lt;&gt;"&amp;"Geschäfts- oder Firmenwert")</f>
        <v>0</v>
      </c>
      <c r="AA131" s="980"/>
      <c r="AB131" s="980">
        <f>SUMIFS('E8.c. KKAuf_BKZ_NAB_IZ'!$L$6:$L$405,'E8.c. KKAuf_BKZ_NAB_IZ'!$B$6:$B$405,$C131,'E8.c. KKAuf_BKZ_NAB_IZ'!$C$6:$C$405,$H131)</f>
        <v>0</v>
      </c>
      <c r="AC131" s="974"/>
      <c r="AD131" s="980">
        <f t="shared" si="34"/>
        <v>0</v>
      </c>
      <c r="AE131" s="984">
        <f>$AE$12</f>
        <v>5.0700000000000002E-2</v>
      </c>
      <c r="AF131" s="984">
        <f>$AF$12</f>
        <v>1.7100000000000001E-2</v>
      </c>
      <c r="AG131" s="984">
        <f>$AG$12</f>
        <v>3.0499999999999999E-2</v>
      </c>
      <c r="AH131" s="982">
        <f t="shared" si="36"/>
        <v>0</v>
      </c>
      <c r="AJ131" s="980"/>
      <c r="AK131" s="984">
        <f>$AK$12</f>
        <v>5.0700000000000002E-2</v>
      </c>
      <c r="AL131" s="984">
        <f>$AL$12</f>
        <v>1.7100000000000001E-2</v>
      </c>
      <c r="AM131" s="984">
        <f>$AM$12</f>
        <v>3.0499999999999999E-2</v>
      </c>
      <c r="AN131" s="982">
        <f t="shared" si="31"/>
        <v>0</v>
      </c>
    </row>
    <row r="132" spans="2:40" x14ac:dyDescent="0.2">
      <c r="B132" s="1447"/>
      <c r="C132" s="1002">
        <f t="shared" si="53"/>
        <v>0</v>
      </c>
      <c r="D132" s="1450"/>
      <c r="E132" s="1408"/>
      <c r="F132" s="1408"/>
      <c r="G132" s="990"/>
      <c r="H132" s="983">
        <v>2024</v>
      </c>
      <c r="I132" s="972"/>
      <c r="J132" s="803">
        <f t="shared" si="32"/>
        <v>0</v>
      </c>
      <c r="K132" s="804"/>
      <c r="L132" s="803">
        <f t="shared" si="33"/>
        <v>0</v>
      </c>
      <c r="M132" s="804"/>
      <c r="N132" s="803">
        <f t="shared" si="30"/>
        <v>0</v>
      </c>
      <c r="O132" s="804"/>
      <c r="P132" s="803">
        <f t="shared" si="52"/>
        <v>0</v>
      </c>
      <c r="Q132" s="760"/>
      <c r="R132" s="980">
        <f>SUMIFS('E8.a. KKAuf_SAV'!$X$6:$X$2005,'E8.a. KKAuf_SAV'!$B$6:$B$2005,$C132,'E8.a. KKAuf_SAV'!$D$6:$D$2005,$H132)</f>
        <v>0</v>
      </c>
      <c r="S132" s="980">
        <f>SUMIFS('E8.b. KKAuf_WAV'!$N$6:$N$405,'E8.b. KKAuf_WAV'!$B$6:$B$405,$C132,'E8.b. KKAuf_WAV'!$E$6:$E$405,H132)-SUMIFS('E8.b. KKAuf_WAV'!$N$6:$N$405,'E8.b. KKAuf_WAV'!$B$6:$B$405,$C132,'E8.b. KKAuf_WAV'!$C$6:$C$405,"Geschäfts- oder Firmenwert",'E8.b. KKAuf_WAV'!$D$6:$D$405,H132)</f>
        <v>0</v>
      </c>
      <c r="T132" s="974"/>
      <c r="U132" s="980">
        <f>SUMIFS('E8.a. KKAuf_SAV'!$W$6:$W$2005,'E8.a. KKAuf_SAV'!$B$6:$B$2005,$C132,'E8.a. KKAuf_SAV'!$D$6:$D$2005,H132)</f>
        <v>0</v>
      </c>
      <c r="V132" s="980">
        <f>SUMIFS('E8.b. KKAuf_WAV'!$M$6:$M$405,'E8.b. KKAuf_WAV'!$B$6:$B$405,$C132,'E8.b. KKAuf_WAV'!$E$6:$E$405,$H132,'E8.b. KKAuf_WAV'!$C$6:$C$405,"&lt;&gt;"&amp;"geleistete Anzahlungen auf immaterielle Vermögensgegenstände",'E8.b. KKAuf_WAV'!$C$6:$C$405,"&lt;&gt;"&amp;"geleistete Anzahlungen und Anlagen im Bau des Sachanlagevermögens",'E8.b. KKAuf_WAV'!$C$6:$C$405,"&lt;&gt;"&amp;"Geschäfts- oder Firmenwert")</f>
        <v>0</v>
      </c>
      <c r="W132" s="980">
        <f>SUMIFS('E8.b. KKAuf_WAV'!$M$6:$M$405,'E8.b. KKAuf_WAV'!$B$6:$B$405,$C132,'E8.b. KKAuf_WAV'!$E$6:$E$405,H132,'E8.b. KKAuf_WAV'!$C$6:$C$405,"geleistete Anzahlungen und Anlagen im Bau des Sachanlagevermögens")+ SUMIFS('E8.b. KKAuf_WAV'!$M$6:$M$405,'E8.b. KKAuf_WAV'!$B$6:$B$405,$C132,'E8.b. KKAuf_WAV'!$E$6:$E$405,H132,'E8.b. KKAuf_WAV'!$C$6:$C$405,"geleistete Anzahlungen auf immaterielle Vermögensgegenstände")</f>
        <v>0</v>
      </c>
      <c r="X132" s="980">
        <f>SUMIFS('E8.c. KKAuf_BKZ_NAB_IZ'!$K$6:$K$405,'E8.c. KKAuf_BKZ_NAB_IZ'!$B$6:$B$405,$C132,'E8.c. KKAuf_BKZ_NAB_IZ'!$C$6:$C$405,$H132)</f>
        <v>0</v>
      </c>
      <c r="Y132" s="980">
        <f>SUMIFS('E8.a. KKAuf_SAV'!$Y$6:$Y$2005,'E8.a. KKAuf_SAV'!$B$6:$B$2005,$C132,'E8.a. KKAuf_SAV'!$D$6:$D$2005,$H132)</f>
        <v>0</v>
      </c>
      <c r="Z132" s="980">
        <f>SUMIFS('E8.b. KKAuf_WAV'!$O$6:$O$405,'E8.b. KKAuf_WAV'!$B$6:$B$405,$C132,'E8.b. KKAuf_WAV'!$E$6:$E$405,$H132,'E8.b. KKAuf_WAV'!$C$6:$C$405,"&lt;&gt;"&amp;"geleistete Anzahlungen auf immaterielle Vermögensgegenstände",'E8.b. KKAuf_WAV'!$C$6:$C$405,"&lt;&gt;"&amp;"geleistete Anzahlungen und Anlagen im Bau des Sachanlagevermögens",'E8.b. KKAuf_WAV'!$C$6:$C$405,"&lt;&gt;"&amp;"Geschäfts- oder Firmenwert")</f>
        <v>0</v>
      </c>
      <c r="AA132" s="980">
        <f>SUMIFS('E8.b. KKAuf_WAV'!$O$6:$O$405,'E8.b. KKAuf_WAV'!$B$6:$B$405,$C132,'E8.b. KKAuf_WAV'!$E$6:$E$405,H132,'E8.b. KKAuf_WAV'!$C$6:$C$405,"geleistete Anzahlungen und Anlagen im Bau des Sachanlagevermögens")+ SUMIFS('E8.b. KKAuf_WAV'!$O$6:$O$405,'E8.b. KKAuf_WAV'!$B$6:$B$405,$C132,'E8.b. KKAuf_WAV'!$E$6:$E$405,H132,'E8.b. KKAuf_WAV'!$C$6:$C$405,"geleistete Anzahlungen auf immaterielle Vermögensgegenstände")</f>
        <v>0</v>
      </c>
      <c r="AB132" s="980">
        <f>SUMIFS('E8.c. KKAuf_BKZ_NAB_IZ'!$L$6:$L$405,'E8.c. KKAuf_BKZ_NAB_IZ'!$B$6:$B$405,$C132,'E8.c. KKAuf_BKZ_NAB_IZ'!$C$6:$C$405,$H132)</f>
        <v>0</v>
      </c>
      <c r="AC132" s="974"/>
      <c r="AD132" s="980">
        <f t="shared" si="34"/>
        <v>0</v>
      </c>
      <c r="AE132" s="984">
        <f>$AE$13</f>
        <v>6.93E-2</v>
      </c>
      <c r="AF132" s="984">
        <f>$AF$13</f>
        <v>3.8699999999999998E-2</v>
      </c>
      <c r="AG132" s="984">
        <f>$AG$13</f>
        <v>5.0900000000000001E-2</v>
      </c>
      <c r="AH132" s="982">
        <f t="shared" si="36"/>
        <v>0</v>
      </c>
      <c r="AJ132" s="980">
        <f t="shared" si="35"/>
        <v>0</v>
      </c>
      <c r="AK132" s="984">
        <f>$AK$13</f>
        <v>7.0099999999999996E-2</v>
      </c>
      <c r="AL132" s="984">
        <f>$AL$13</f>
        <v>3.6600000000000001E-2</v>
      </c>
      <c r="AM132" s="984">
        <f>$AM$13</f>
        <v>0.05</v>
      </c>
      <c r="AN132" s="982">
        <f t="shared" si="31"/>
        <v>0</v>
      </c>
    </row>
    <row r="133" spans="2:40" ht="15" thickBot="1" x14ac:dyDescent="0.25">
      <c r="B133" s="1447"/>
      <c r="C133" s="1002">
        <f t="shared" si="53"/>
        <v>0</v>
      </c>
      <c r="D133" s="1450"/>
      <c r="E133" s="1408"/>
      <c r="F133" s="1408"/>
      <c r="G133" s="990"/>
      <c r="H133" s="983">
        <v>2025</v>
      </c>
      <c r="I133" s="972"/>
      <c r="J133" s="803">
        <f t="shared" si="32"/>
        <v>0</v>
      </c>
      <c r="K133" s="804"/>
      <c r="L133" s="803">
        <f t="shared" si="33"/>
        <v>0</v>
      </c>
      <c r="M133" s="804"/>
      <c r="N133" s="803">
        <f t="shared" si="30"/>
        <v>0</v>
      </c>
      <c r="O133" s="804"/>
      <c r="P133" s="803">
        <f t="shared" si="52"/>
        <v>0</v>
      </c>
      <c r="Q133" s="760"/>
      <c r="R133" s="980">
        <f>SUMIFS('E8.a. KKAuf_SAV'!$X$6:$X$2005,'E8.a. KKAuf_SAV'!$B$6:$B$2005,$C133,'E8.a. KKAuf_SAV'!$D$6:$D$2005,$H133)</f>
        <v>0</v>
      </c>
      <c r="S133" s="980">
        <f>SUMIFS('E8.b. KKAuf_WAV'!$N$6:$N$405,'E8.b. KKAuf_WAV'!$B$6:$B$405,$C133,'E8.b. KKAuf_WAV'!$E$6:$E$405,H133)-SUMIFS('E8.b. KKAuf_WAV'!$N$6:$N$405,'E8.b. KKAuf_WAV'!$B$6:$B$405,$C133,'E8.b. KKAuf_WAV'!$C$6:$C$405,"Geschäfts- oder Firmenwert",'E8.b. KKAuf_WAV'!$D$6:$D$405,H133)</f>
        <v>0</v>
      </c>
      <c r="T133" s="974"/>
      <c r="U133" s="980">
        <f>SUMIFS('E8.a. KKAuf_SAV'!$W$6:$W$2005,'E8.a. KKAuf_SAV'!$B$6:$B$2005,$C133,'E8.a. KKAuf_SAV'!$D$6:$D$2005,H133)</f>
        <v>0</v>
      </c>
      <c r="V133" s="980">
        <f>SUMIFS('E8.b. KKAuf_WAV'!$M$6:$M$405,'E8.b. KKAuf_WAV'!$B$6:$B$405,$C133,'E8.b. KKAuf_WAV'!$E$6:$E$405,$H133,'E8.b. KKAuf_WAV'!$C$6:$C$405,"&lt;&gt;"&amp;"geleistete Anzahlungen auf immaterielle Vermögensgegenstände",'E8.b. KKAuf_WAV'!$C$6:$C$405,"&lt;&gt;"&amp;"geleistete Anzahlungen und Anlagen im Bau des Sachanlagevermögens",'E8.b. KKAuf_WAV'!$C$6:$C$405,"&lt;&gt;"&amp;"Geschäfts- oder Firmenwert")</f>
        <v>0</v>
      </c>
      <c r="W133" s="980">
        <f>SUMIFS('E8.b. KKAuf_WAV'!$M$6:$M$405,'E8.b. KKAuf_WAV'!$B$6:$B$405,$C133,'E8.b. KKAuf_WAV'!$E$6:$E$405,H133,'E8.b. KKAuf_WAV'!$C$6:$C$405,"geleistete Anzahlungen und Anlagen im Bau des Sachanlagevermögens")+ SUMIFS('E8.b. KKAuf_WAV'!$M$6:$M$405,'E8.b. KKAuf_WAV'!$B$6:$B$405,$C133,'E8.b. KKAuf_WAV'!$E$6:$E$405,H133,'E8.b. KKAuf_WAV'!$C$6:$C$405,"geleistete Anzahlungen auf immaterielle Vermögensgegenstände")</f>
        <v>0</v>
      </c>
      <c r="X133" s="980">
        <f>SUMIFS('E8.c. KKAuf_BKZ_NAB_IZ'!$K$6:$K$405,'E8.c. KKAuf_BKZ_NAB_IZ'!$B$6:$B$405,$C133,'E8.c. KKAuf_BKZ_NAB_IZ'!$C$6:$C$405,$H133)</f>
        <v>0</v>
      </c>
      <c r="Y133" s="980">
        <f>SUMIFS('E8.a. KKAuf_SAV'!$Y$6:$Y$2005,'E8.a. KKAuf_SAV'!$B$6:$B$2005,$C133,'E8.a. KKAuf_SAV'!$D$6:$D$2005,$H133)</f>
        <v>0</v>
      </c>
      <c r="Z133" s="980">
        <f>SUMIFS('E8.b. KKAuf_WAV'!$O$6:$O$405,'E8.b. KKAuf_WAV'!$B$6:$B$405,$C133,'E8.b. KKAuf_WAV'!$E$6:$E$405,$H133,'E8.b. KKAuf_WAV'!$C$6:$C$405,"&lt;&gt;"&amp;"geleistete Anzahlungen auf immaterielle Vermögensgegenstände",'E8.b. KKAuf_WAV'!$C$6:$C$405,"&lt;&gt;"&amp;"geleistete Anzahlungen und Anlagen im Bau des Sachanlagevermögens",'E8.b. KKAuf_WAV'!$C$6:$C$405,"&lt;&gt;"&amp;"Geschäfts- oder Firmenwert")</f>
        <v>0</v>
      </c>
      <c r="AA133" s="980">
        <f>SUMIFS('E8.b. KKAuf_WAV'!$O$6:$O$405,'E8.b. KKAuf_WAV'!$B$6:$B$405,$C133,'E8.b. KKAuf_WAV'!$E$6:$E$405,H133,'E8.b. KKAuf_WAV'!$C$6:$C$405,"geleistete Anzahlungen und Anlagen im Bau des Sachanlagevermögens")+ SUMIFS('E8.b. KKAuf_WAV'!$O$6:$O$405,'E8.b. KKAuf_WAV'!$B$6:$B$405,$C133,'E8.b. KKAuf_WAV'!$E$6:$E$405,H133,'E8.b. KKAuf_WAV'!$C$6:$C$405,"geleistete Anzahlungen auf immaterielle Vermögensgegenstände")</f>
        <v>0</v>
      </c>
      <c r="AB133" s="980">
        <f>SUMIFS('E8.c. KKAuf_BKZ_NAB_IZ'!$L$6:$L$405,'E8.c. KKAuf_BKZ_NAB_IZ'!$B$6:$B$405,$C133,'E8.c. KKAuf_BKZ_NAB_IZ'!$C$6:$C$405,$H133)</f>
        <v>0</v>
      </c>
      <c r="AC133" s="974"/>
      <c r="AD133" s="980">
        <f t="shared" si="34"/>
        <v>0</v>
      </c>
      <c r="AE133" s="984">
        <f>$AE$14</f>
        <v>7.0099999999999996E-2</v>
      </c>
      <c r="AF133" s="984">
        <f>$AF$14</f>
        <v>3.6600000000000001E-2</v>
      </c>
      <c r="AG133" s="984">
        <f>$AG$14</f>
        <v>0.05</v>
      </c>
      <c r="AH133" s="982">
        <f t="shared" si="36"/>
        <v>0</v>
      </c>
      <c r="AJ133" s="980">
        <f t="shared" si="35"/>
        <v>0</v>
      </c>
      <c r="AK133" s="984">
        <f>$AK$14</f>
        <v>7.0099999999999996E-2</v>
      </c>
      <c r="AL133" s="984">
        <f>$AL$14</f>
        <v>3.6600000000000001E-2</v>
      </c>
      <c r="AM133" s="984">
        <f>$AM$14</f>
        <v>0.05</v>
      </c>
      <c r="AN133" s="982">
        <f t="shared" si="31"/>
        <v>0</v>
      </c>
    </row>
    <row r="134" spans="2:40" ht="15" hidden="1" thickBot="1" x14ac:dyDescent="0.25">
      <c r="B134" s="1447"/>
      <c r="C134" s="1002">
        <f t="shared" si="53"/>
        <v>0</v>
      </c>
      <c r="D134" s="1450"/>
      <c r="E134" s="1408"/>
      <c r="F134" s="1408"/>
      <c r="G134" s="990"/>
      <c r="H134" s="983">
        <v>2026</v>
      </c>
      <c r="I134" s="972"/>
      <c r="J134" s="803">
        <f t="shared" si="32"/>
        <v>0</v>
      </c>
      <c r="K134" s="804"/>
      <c r="L134" s="803">
        <f t="shared" si="33"/>
        <v>0</v>
      </c>
      <c r="M134" s="804"/>
      <c r="N134" s="803">
        <f t="shared" si="30"/>
        <v>0</v>
      </c>
      <c r="O134" s="804"/>
      <c r="P134" s="803">
        <f t="shared" si="52"/>
        <v>0</v>
      </c>
      <c r="Q134" s="760"/>
      <c r="R134" s="980">
        <f>SUMIFS('E8.a. KKAuf_SAV'!$X$6:$X$2005,'E8.a. KKAuf_SAV'!$B$6:$B$2005,$C134,'E8.a. KKAuf_SAV'!$D$6:$D$2005,$H134)</f>
        <v>0</v>
      </c>
      <c r="S134" s="980">
        <f>SUMIFS('E8.b. KKAuf_WAV'!$N$6:$N$405,'E8.b. KKAuf_WAV'!$B$6:$B$405,$C134,'E8.b. KKAuf_WAV'!$E$6:$E$405,H134)-SUMIFS('E8.b. KKAuf_WAV'!$N$6:$N$405,'E8.b. KKAuf_WAV'!$B$6:$B$405,$C134,'E8.b. KKAuf_WAV'!$C$6:$C$405,"Geschäfts- oder Firmenwert",'E8.b. KKAuf_WAV'!$D$6:$D$405,H134)</f>
        <v>0</v>
      </c>
      <c r="T134" s="974"/>
      <c r="U134" s="980">
        <f>SUMIFS('E8.a. KKAuf_SAV'!$W$6:$W$2005,'E8.a. KKAuf_SAV'!$B$6:$B$2005,$C134,'E8.a. KKAuf_SAV'!$D$6:$D$2005,H134)</f>
        <v>0</v>
      </c>
      <c r="V134" s="980">
        <f>SUMIFS('E8.b. KKAuf_WAV'!$M$6:$M$405,'E8.b. KKAuf_WAV'!$B$6:$B$405,$C134,'E8.b. KKAuf_WAV'!$E$6:$E$405,$H134,'E8.b. KKAuf_WAV'!$C$6:$C$405,"&lt;&gt;"&amp;"geleistete Anzahlungen auf immaterielle Vermögensgegenstände",'E8.b. KKAuf_WAV'!$C$6:$C$405,"&lt;&gt;"&amp;"geleistete Anzahlungen und Anlagen im Bau des Sachanlagevermögens",'E8.b. KKAuf_WAV'!$C$6:$C$405,"&lt;&gt;"&amp;"Geschäfts- oder Firmenwert")</f>
        <v>0</v>
      </c>
      <c r="W134" s="980">
        <f>SUMIFS('E8.b. KKAuf_WAV'!$M$6:$M$405,'E8.b. KKAuf_WAV'!$B$6:$B$405,$C134,'E8.b. KKAuf_WAV'!$E$6:$E$405,H134,'E8.b. KKAuf_WAV'!$C$6:$C$405,"geleistete Anzahlungen und Anlagen im Bau des Sachanlagevermögens")+ SUMIFS('E8.b. KKAuf_WAV'!$M$6:$M$405,'E8.b. KKAuf_WAV'!$B$6:$B$405,$C134,'E8.b. KKAuf_WAV'!$E$6:$E$405,H134,'E8.b. KKAuf_WAV'!$C$6:$C$405,"geleistete Anzahlungen auf immaterielle Vermögensgegenstände")</f>
        <v>0</v>
      </c>
      <c r="X134" s="980">
        <f>SUMIFS('E8.c. KKAuf_BKZ_NAB_IZ'!$K$6:$K$405,'E8.c. KKAuf_BKZ_NAB_IZ'!$B$6:$B$405,$C134,'E8.c. KKAuf_BKZ_NAB_IZ'!$C$6:$C$405,$H134)</f>
        <v>0</v>
      </c>
      <c r="Y134" s="980">
        <f>SUMIFS('E8.a. KKAuf_SAV'!$Y$6:$Y$2005,'E8.a. KKAuf_SAV'!$B$6:$B$2005,$C134,'E8.a. KKAuf_SAV'!$D$6:$D$2005,$H134)</f>
        <v>0</v>
      </c>
      <c r="Z134" s="980">
        <f>SUMIFS('E8.b. KKAuf_WAV'!$O$6:$O$405,'E8.b. KKAuf_WAV'!$B$6:$B$405,$C134,'E8.b. KKAuf_WAV'!$E$6:$E$405,$H134,'E8.b. KKAuf_WAV'!$C$6:$C$405,"&lt;&gt;"&amp;"geleistete Anzahlungen auf immaterielle Vermögensgegenstände",'E8.b. KKAuf_WAV'!$C$6:$C$405,"&lt;&gt;"&amp;"geleistete Anzahlungen und Anlagen im Bau des Sachanlagevermögens",'E8.b. KKAuf_WAV'!$C$6:$C$405,"&lt;&gt;"&amp;"Geschäfts- oder Firmenwert")</f>
        <v>0</v>
      </c>
      <c r="AA134" s="980">
        <f>SUMIFS('E8.b. KKAuf_WAV'!$O$6:$O$405,'E8.b. KKAuf_WAV'!$B$6:$B$405,$C134,'E8.b. KKAuf_WAV'!$E$6:$E$405,H134,'E8.b. KKAuf_WAV'!$C$6:$C$405,"geleistete Anzahlungen und Anlagen im Bau des Sachanlagevermögens")+ SUMIFS('E8.b. KKAuf_WAV'!$O$6:$O$405,'E8.b. KKAuf_WAV'!$B$6:$B$405,$C134,'E8.b. KKAuf_WAV'!$E$6:$E$405,H134,'E8.b. KKAuf_WAV'!$C$6:$C$405,"geleistete Anzahlungen auf immaterielle Vermögensgegenstände")</f>
        <v>0</v>
      </c>
      <c r="AB134" s="980">
        <f>SUMIFS('E8.c. KKAuf_BKZ_NAB_IZ'!$L$6:$L$405,'E8.c. KKAuf_BKZ_NAB_IZ'!$B$6:$B$405,$C134,'E8.c. KKAuf_BKZ_NAB_IZ'!$C$6:$C$405,$H134)</f>
        <v>0</v>
      </c>
      <c r="AC134" s="974"/>
      <c r="AD134" s="980">
        <f t="shared" si="34"/>
        <v>0</v>
      </c>
      <c r="AE134" s="984">
        <f>$AE$15</f>
        <v>0</v>
      </c>
      <c r="AF134" s="984">
        <f>$AF$15</f>
        <v>0</v>
      </c>
      <c r="AG134" s="984">
        <f>$AG$15</f>
        <v>0</v>
      </c>
      <c r="AH134" s="982">
        <f t="shared" si="36"/>
        <v>0</v>
      </c>
      <c r="AJ134" s="980">
        <f t="shared" si="35"/>
        <v>0</v>
      </c>
      <c r="AK134" s="984">
        <f>$AK$15</f>
        <v>0</v>
      </c>
      <c r="AL134" s="984">
        <f>$AL$15</f>
        <v>0</v>
      </c>
      <c r="AM134" s="984">
        <f>$AM$15</f>
        <v>0</v>
      </c>
      <c r="AN134" s="982">
        <f t="shared" si="31"/>
        <v>0</v>
      </c>
    </row>
    <row r="135" spans="2:40" ht="15" hidden="1" thickBot="1" x14ac:dyDescent="0.25">
      <c r="B135" s="1447"/>
      <c r="C135" s="1002">
        <f t="shared" si="53"/>
        <v>0</v>
      </c>
      <c r="D135" s="1450"/>
      <c r="E135" s="1408"/>
      <c r="F135" s="1408"/>
      <c r="G135" s="990"/>
      <c r="H135" s="983">
        <v>2027</v>
      </c>
      <c r="I135" s="972"/>
      <c r="J135" s="803">
        <f t="shared" si="32"/>
        <v>0</v>
      </c>
      <c r="K135" s="804"/>
      <c r="L135" s="803">
        <f t="shared" si="33"/>
        <v>0</v>
      </c>
      <c r="M135" s="804"/>
      <c r="N135" s="803">
        <f t="shared" si="30"/>
        <v>0</v>
      </c>
      <c r="O135" s="804"/>
      <c r="P135" s="803">
        <f t="shared" si="52"/>
        <v>0</v>
      </c>
      <c r="Q135" s="760"/>
      <c r="R135" s="980">
        <f>SUMIFS('E8.a. KKAuf_SAV'!$X$6:$X$2005,'E8.a. KKAuf_SAV'!$B$6:$B$2005,$C135,'E8.a. KKAuf_SAV'!$D$6:$D$2005,$H135)</f>
        <v>0</v>
      </c>
      <c r="S135" s="980">
        <f>SUMIFS('E8.b. KKAuf_WAV'!$N$6:$N$405,'E8.b. KKAuf_WAV'!$B$6:$B$405,$C135,'E8.b. KKAuf_WAV'!$E$6:$E$405,H135)-SUMIFS('E8.b. KKAuf_WAV'!$N$6:$N$405,'E8.b. KKAuf_WAV'!$B$6:$B$405,$C135,'E8.b. KKAuf_WAV'!$C$6:$C$405,"Geschäfts- oder Firmenwert",'E8.b. KKAuf_WAV'!$D$6:$D$405,H135)</f>
        <v>0</v>
      </c>
      <c r="T135" s="974"/>
      <c r="U135" s="980">
        <f>SUMIFS('E8.a. KKAuf_SAV'!$W$6:$W$2005,'E8.a. KKAuf_SAV'!$B$6:$B$2005,$C135,'E8.a. KKAuf_SAV'!$D$6:$D$2005,H135)</f>
        <v>0</v>
      </c>
      <c r="V135" s="980">
        <f>SUMIFS('E8.b. KKAuf_WAV'!$M$6:$M$405,'E8.b. KKAuf_WAV'!$B$6:$B$405,$C135,'E8.b. KKAuf_WAV'!$E$6:$E$405,$H135,'E8.b. KKAuf_WAV'!$C$6:$C$405,"&lt;&gt;"&amp;"geleistete Anzahlungen auf immaterielle Vermögensgegenstände",'E8.b. KKAuf_WAV'!$C$6:$C$405,"&lt;&gt;"&amp;"geleistete Anzahlungen und Anlagen im Bau des Sachanlagevermögens",'E8.b. KKAuf_WAV'!$C$6:$C$405,"&lt;&gt;"&amp;"Geschäfts- oder Firmenwert")</f>
        <v>0</v>
      </c>
      <c r="W135" s="980">
        <f>SUMIFS('E8.b. KKAuf_WAV'!$M$6:$M$405,'E8.b. KKAuf_WAV'!$B$6:$B$405,$C135,'E8.b. KKAuf_WAV'!$E$6:$E$405,H135,'E8.b. KKAuf_WAV'!$C$6:$C$405,"geleistete Anzahlungen und Anlagen im Bau des Sachanlagevermögens")+ SUMIFS('E8.b. KKAuf_WAV'!$M$6:$M$405,'E8.b. KKAuf_WAV'!$B$6:$B$405,$C135,'E8.b. KKAuf_WAV'!$E$6:$E$405,H135,'E8.b. KKAuf_WAV'!$C$6:$C$405,"geleistete Anzahlungen auf immaterielle Vermögensgegenstände")</f>
        <v>0</v>
      </c>
      <c r="X135" s="980">
        <f>SUMIFS('E8.c. KKAuf_BKZ_NAB_IZ'!$K$6:$K$405,'E8.c. KKAuf_BKZ_NAB_IZ'!$B$6:$B$405,$C135,'E8.c. KKAuf_BKZ_NAB_IZ'!$C$6:$C$405,$H135)</f>
        <v>0</v>
      </c>
      <c r="Y135" s="980">
        <f>SUMIFS('E8.a. KKAuf_SAV'!$Y$6:$Y$2005,'E8.a. KKAuf_SAV'!$B$6:$B$2005,$C135,'E8.a. KKAuf_SAV'!$D$6:$D$2005,$H135)</f>
        <v>0</v>
      </c>
      <c r="Z135" s="980">
        <f>SUMIFS('E8.b. KKAuf_WAV'!$O$6:$O$405,'E8.b. KKAuf_WAV'!$B$6:$B$405,$C135,'E8.b. KKAuf_WAV'!$E$6:$E$405,$H135,'E8.b. KKAuf_WAV'!$C$6:$C$405,"&lt;&gt;"&amp;"geleistete Anzahlungen auf immaterielle Vermögensgegenstände",'E8.b. KKAuf_WAV'!$C$6:$C$405,"&lt;&gt;"&amp;"geleistete Anzahlungen und Anlagen im Bau des Sachanlagevermögens",'E8.b. KKAuf_WAV'!$C$6:$C$405,"&lt;&gt;"&amp;"Geschäfts- oder Firmenwert")</f>
        <v>0</v>
      </c>
      <c r="AA135" s="980">
        <f>SUMIFS('E8.b. KKAuf_WAV'!$O$6:$O$405,'E8.b. KKAuf_WAV'!$B$6:$B$405,$C135,'E8.b. KKAuf_WAV'!$E$6:$E$405,H135,'E8.b. KKAuf_WAV'!$C$6:$C$405,"geleistete Anzahlungen und Anlagen im Bau des Sachanlagevermögens")+ SUMIFS('E8.b. KKAuf_WAV'!$O$6:$O$405,'E8.b. KKAuf_WAV'!$B$6:$B$405,$C135,'E8.b. KKAuf_WAV'!$E$6:$E$405,H135,'E8.b. KKAuf_WAV'!$C$6:$C$405,"geleistete Anzahlungen auf immaterielle Vermögensgegenstände")</f>
        <v>0</v>
      </c>
      <c r="AB135" s="980">
        <f>SUMIFS('E8.c. KKAuf_BKZ_NAB_IZ'!$L$6:$L$405,'E8.c. KKAuf_BKZ_NAB_IZ'!$B$6:$B$405,$C135,'E8.c. KKAuf_BKZ_NAB_IZ'!$C$6:$C$405,$H135)</f>
        <v>0</v>
      </c>
      <c r="AC135" s="974"/>
      <c r="AD135" s="980">
        <f t="shared" si="34"/>
        <v>0</v>
      </c>
      <c r="AE135" s="984">
        <f>$AE$16</f>
        <v>0</v>
      </c>
      <c r="AF135" s="984">
        <f>$AF$16</f>
        <v>0</v>
      </c>
      <c r="AG135" s="984">
        <f>$AG$16</f>
        <v>0</v>
      </c>
      <c r="AH135" s="982">
        <f t="shared" si="36"/>
        <v>0</v>
      </c>
      <c r="AJ135" s="980">
        <f t="shared" si="35"/>
        <v>0</v>
      </c>
      <c r="AK135" s="984">
        <f>$AK$16</f>
        <v>0</v>
      </c>
      <c r="AL135" s="984">
        <f>$AL$16</f>
        <v>0</v>
      </c>
      <c r="AM135" s="984">
        <f>$AM$16</f>
        <v>0</v>
      </c>
      <c r="AN135" s="982">
        <f t="shared" si="31"/>
        <v>0</v>
      </c>
    </row>
    <row r="136" spans="2:40" ht="15" hidden="1" thickBot="1" x14ac:dyDescent="0.25">
      <c r="B136" s="1448"/>
      <c r="C136" s="1003">
        <f t="shared" si="53"/>
        <v>0</v>
      </c>
      <c r="D136" s="1451"/>
      <c r="E136" s="1409"/>
      <c r="F136" s="1409"/>
      <c r="G136" s="970"/>
      <c r="H136" s="986">
        <v>2028</v>
      </c>
      <c r="I136" s="972"/>
      <c r="J136" s="815">
        <f t="shared" si="32"/>
        <v>0</v>
      </c>
      <c r="K136" s="804"/>
      <c r="L136" s="814">
        <f t="shared" si="33"/>
        <v>0</v>
      </c>
      <c r="M136" s="804"/>
      <c r="N136" s="814">
        <f t="shared" si="30"/>
        <v>0</v>
      </c>
      <c r="O136" s="804"/>
      <c r="P136" s="814">
        <f t="shared" si="52"/>
        <v>0</v>
      </c>
      <c r="Q136" s="760"/>
      <c r="R136" s="987">
        <f>SUMIFS('E8.a. KKAuf_SAV'!$X$6:$X$2005,'E8.a. KKAuf_SAV'!$B$6:$B$2005,$C136,'E8.a. KKAuf_SAV'!$D$6:$D$2005,$H136)</f>
        <v>0</v>
      </c>
      <c r="S136" s="987">
        <f>SUMIFS('E8.b. KKAuf_WAV'!$N$6:$N$405,'E8.b. KKAuf_WAV'!$B$6:$B$405,$C136,'E8.b. KKAuf_WAV'!$E$6:$E$405,H136)-SUMIFS('E8.b. KKAuf_WAV'!$N$6:$N$405,'E8.b. KKAuf_WAV'!$B$6:$B$405,$C136,'E8.b. KKAuf_WAV'!$C$6:$C$405,"Geschäfts- oder Firmenwert",'E8.b. KKAuf_WAV'!$D$6:$D$405,H136)</f>
        <v>0</v>
      </c>
      <c r="T136" s="974"/>
      <c r="U136" s="987">
        <f>SUMIFS('E8.a. KKAuf_SAV'!$W$6:$W$2005,'E8.a. KKAuf_SAV'!$B$6:$B$2005,$C136,'E8.a. KKAuf_SAV'!$D$6:$D$2005,H136)</f>
        <v>0</v>
      </c>
      <c r="V136" s="987">
        <f>SUMIFS('E8.b. KKAuf_WAV'!$M$6:$M$405,'E8.b. KKAuf_WAV'!$B$6:$B$405,$C136,'E8.b. KKAuf_WAV'!$E$6:$E$405,$H136,'E8.b. KKAuf_WAV'!$C$6:$C$405,"&lt;&gt;"&amp;"geleistete Anzahlungen auf immaterielle Vermögensgegenstände",'E8.b. KKAuf_WAV'!$C$6:$C$405,"&lt;&gt;"&amp;"geleistete Anzahlungen und Anlagen im Bau des Sachanlagevermögens",'E8.b. KKAuf_WAV'!$C$6:$C$405,"&lt;&gt;"&amp;"Geschäfts- oder Firmenwert")</f>
        <v>0</v>
      </c>
      <c r="W136" s="987">
        <f>SUMIFS('E8.b. KKAuf_WAV'!$M$6:$M$405,'E8.b. KKAuf_WAV'!$B$6:$B$405,$C136,'E8.b. KKAuf_WAV'!$E$6:$E$405,H136,'E8.b. KKAuf_WAV'!$C$6:$C$405,"geleistete Anzahlungen und Anlagen im Bau des Sachanlagevermögens")+ SUMIFS('E8.b. KKAuf_WAV'!$M$6:$M$405,'E8.b. KKAuf_WAV'!$B$6:$B$405,$C136,'E8.b. KKAuf_WAV'!$E$6:$E$405,H136,'E8.b. KKAuf_WAV'!$C$6:$C$405,"geleistete Anzahlungen auf immaterielle Vermögensgegenstände")</f>
        <v>0</v>
      </c>
      <c r="X136" s="987">
        <f>SUMIFS('E8.c. KKAuf_BKZ_NAB_IZ'!$K$6:$K$405,'E8.c. KKAuf_BKZ_NAB_IZ'!$B$6:$B$405,$C136,'E8.c. KKAuf_BKZ_NAB_IZ'!$C$6:$C$405,$H136)</f>
        <v>0</v>
      </c>
      <c r="Y136" s="987">
        <f>SUMIFS('E8.a. KKAuf_SAV'!$Y$6:$Y$2005,'E8.a. KKAuf_SAV'!$B$6:$B$2005,$C136,'E8.a. KKAuf_SAV'!$D$6:$D$2005,$H136)</f>
        <v>0</v>
      </c>
      <c r="Z136" s="987">
        <f>SUMIFS('E8.b. KKAuf_WAV'!$O$6:$O$405,'E8.b. KKAuf_WAV'!$B$6:$B$405,$C136,'E8.b. KKAuf_WAV'!$E$6:$E$405,$H136,'E8.b. KKAuf_WAV'!$C$6:$C$405,"&lt;&gt;"&amp;"geleistete Anzahlungen auf immaterielle Vermögensgegenstände",'E8.b. KKAuf_WAV'!$C$6:$C$405,"&lt;&gt;"&amp;"geleistete Anzahlungen und Anlagen im Bau des Sachanlagevermögens",'E8.b. KKAuf_WAV'!$C$6:$C$405,"&lt;&gt;"&amp;"Geschäfts- oder Firmenwert")</f>
        <v>0</v>
      </c>
      <c r="AA136" s="987">
        <f>SUMIFS('E8.b. KKAuf_WAV'!$O$6:$O$405,'E8.b. KKAuf_WAV'!$B$6:$B$405,$C136,'E8.b. KKAuf_WAV'!$E$6:$E$405,H136,'E8.b. KKAuf_WAV'!$C$6:$C$405,"geleistete Anzahlungen und Anlagen im Bau des Sachanlagevermögens")+ SUMIFS('E8.b. KKAuf_WAV'!$O$6:$O$405,'E8.b. KKAuf_WAV'!$B$6:$B$405,$C136,'E8.b. KKAuf_WAV'!$E$6:$E$405,H136,'E8.b. KKAuf_WAV'!$C$6:$C$405,"geleistete Anzahlungen auf immaterielle Vermögensgegenstände")</f>
        <v>0</v>
      </c>
      <c r="AB136" s="987">
        <f>SUMIFS('E8.c. KKAuf_BKZ_NAB_IZ'!$L$6:$L$405,'E8.c. KKAuf_BKZ_NAB_IZ'!$B$6:$B$405,$C136,'E8.c. KKAuf_BKZ_NAB_IZ'!$C$6:$C$405,$H136)</f>
        <v>0</v>
      </c>
      <c r="AC136" s="974"/>
      <c r="AD136" s="987">
        <f t="shared" si="34"/>
        <v>0</v>
      </c>
      <c r="AE136" s="988">
        <f>$AE$17</f>
        <v>0</v>
      </c>
      <c r="AF136" s="988">
        <f>$AF$17</f>
        <v>0</v>
      </c>
      <c r="AG136" s="988">
        <f>$AG$17</f>
        <v>0</v>
      </c>
      <c r="AH136" s="989">
        <f t="shared" si="36"/>
        <v>0</v>
      </c>
      <c r="AJ136" s="987">
        <f t="shared" si="35"/>
        <v>0</v>
      </c>
      <c r="AK136" s="988">
        <f>$AK$17</f>
        <v>0</v>
      </c>
      <c r="AL136" s="988">
        <f>$AL$17</f>
        <v>0</v>
      </c>
      <c r="AM136" s="988">
        <f>$AM$17</f>
        <v>0</v>
      </c>
      <c r="AN136" s="989">
        <f t="shared" si="31"/>
        <v>0</v>
      </c>
    </row>
    <row r="137" spans="2:40" ht="14.25" customHeight="1" x14ac:dyDescent="0.2">
      <c r="B137" s="1446"/>
      <c r="C137" s="1001">
        <f>B$137</f>
        <v>0</v>
      </c>
      <c r="D137" s="1449"/>
      <c r="E137" s="1407"/>
      <c r="F137" s="1410"/>
      <c r="G137" s="990"/>
      <c r="H137" s="991">
        <v>2022</v>
      </c>
      <c r="I137" s="972"/>
      <c r="J137" s="813">
        <f t="shared" si="32"/>
        <v>0</v>
      </c>
      <c r="K137" s="804"/>
      <c r="L137" s="813">
        <f t="shared" si="33"/>
        <v>0</v>
      </c>
      <c r="M137" s="804"/>
      <c r="N137" s="813">
        <f t="shared" si="30"/>
        <v>0</v>
      </c>
      <c r="O137" s="804"/>
      <c r="P137" s="813">
        <f t="shared" ref="P137:P143" si="54">IFERROR((AJ137*AK137+AD137*AE137)*0.4*0.035*$F$137,0)</f>
        <v>0</v>
      </c>
      <c r="Q137" s="760"/>
      <c r="R137" s="992">
        <f>SUMIFS('E8.a. KKAuf_SAV'!$X$6:$X$2005,'E8.a. KKAuf_SAV'!$B$6:$B$2005,$C137,'E8.a. KKAuf_SAV'!$D$6:$D$2005,$H137)</f>
        <v>0</v>
      </c>
      <c r="S137" s="992">
        <f>SUMIFS('E8.b. KKAuf_WAV'!$N$6:$N$405,'E8.b. KKAuf_WAV'!$B$6:$B$405,$C137,'E8.b. KKAuf_WAV'!$E$6:$E$405,H137)-SUMIFS('E8.b. KKAuf_WAV'!$N$6:$N$405,'E8.b. KKAuf_WAV'!$B$6:$B$405,$C137,'E8.b. KKAuf_WAV'!$C$6:$C$405,"Geschäfts- oder Firmenwert",'E8.b. KKAuf_WAV'!$D$6:$D$405,H137)</f>
        <v>0</v>
      </c>
      <c r="T137" s="974"/>
      <c r="U137" s="992">
        <f>SUMIFS('E8.a. KKAuf_SAV'!$W$6:$W$2005,'E8.a. KKAuf_SAV'!$B$6:$B$2005,$C137,'E8.a. KKAuf_SAV'!$D$6:$D$2005,H137)</f>
        <v>0</v>
      </c>
      <c r="V137" s="992">
        <f>SUMIFS('E8.b. KKAuf_WAV'!$M$6:$M$405,'E8.b. KKAuf_WAV'!$B$6:$B$405,$C137,'E8.b. KKAuf_WAV'!$E$6:$E$405,$H137,'E8.b. KKAuf_WAV'!$C$6:$C$405,"&lt;&gt;"&amp;"geleistete Anzahlungen auf immaterielle Vermögensgegenstände",'E8.b. KKAuf_WAV'!$C$6:$C$405,"&lt;&gt;"&amp;"geleistete Anzahlungen und Anlagen im Bau des Sachanlagevermögens",'E8.b. KKAuf_WAV'!$C$6:$C$405,"&lt;&gt;"&amp;"Geschäfts- oder Firmenwert")</f>
        <v>0</v>
      </c>
      <c r="W137" s="992">
        <f>SUMIFS('E8.b. KKAuf_WAV'!$M$6:$M$405,'E8.b. KKAuf_WAV'!$B$6:$B$405,$C137,'E8.b. KKAuf_WAV'!$E$6:$E$405,Listen!$AA$3,'E8.b. KKAuf_WAV'!$C$6:$C$405,"geleistete Anzahlungen und Anlagen im Bau des Sachanlagevermögens")+ SUMIFS('E8.b. KKAuf_WAV'!$M$6:$M$405,'E8.b. KKAuf_WAV'!$B$6:$B$405,$C137,'E8.b. KKAuf_WAV'!$E$6:$E$405,Listen!$AA$3,'E8.b. KKAuf_WAV'!$C$6:$C$405,"geleistete Anzahlungen auf immaterielle Vermögensgegenstände")</f>
        <v>0</v>
      </c>
      <c r="X137" s="992">
        <f>SUMIFS('E8.c. KKAuf_BKZ_NAB_IZ'!$K$6:$K$405,'E8.c. KKAuf_BKZ_NAB_IZ'!$B$6:$B$405,$C137,'E8.c. KKAuf_BKZ_NAB_IZ'!$C$6:$C$405,$H137)</f>
        <v>0</v>
      </c>
      <c r="Y137" s="992">
        <f>SUMIFS('E8.a. KKAuf_SAV'!$Y$6:$Y$2005,'E8.a. KKAuf_SAV'!$B$6:$B$2005,$C137,'E8.a. KKAuf_SAV'!$D$6:$D$2005,$H137)</f>
        <v>0</v>
      </c>
      <c r="Z137" s="992">
        <f>SUMIFS('E8.b. KKAuf_WAV'!$O$6:$O$405,'E8.b. KKAuf_WAV'!$B$6:$B$405,$C137,'E8.b. KKAuf_WAV'!$E$6:$E$405,$H137,'E8.b. KKAuf_WAV'!$C$6:$C$405,"&lt;&gt;"&amp;"geleistete Anzahlungen auf immaterielle Vermögensgegenstände",'E8.b. KKAuf_WAV'!$C$6:$C$405,"&lt;&gt;"&amp;"geleistete Anzahlungen und Anlagen im Bau des Sachanlagevermögens",'E8.b. KKAuf_WAV'!$C$6:$C$405,"&lt;&gt;"&amp;"Geschäfts- oder Firmenwert")</f>
        <v>0</v>
      </c>
      <c r="AA137" s="992">
        <f>SUMIFS('E8.b. KKAuf_WAV'!$O$6:$O$405,'E8.b. KKAuf_WAV'!$B$6:$B$405,$C137,'E8.b. KKAuf_WAV'!$E$6:$E$405,Listen!$AA$3,'E8.b. KKAuf_WAV'!$C$6:$C$405,"geleistete Anzahlungen und Anlagen im Bau des Sachanlagevermögens")+ SUMIFS('E8.b. KKAuf_WAV'!$O$6:$O$405,'E8.b. KKAuf_WAV'!$B$6:$B$405,$C137,'E8.b. KKAuf_WAV'!$E$6:$E$405,Listen!$AA$3,'E8.b. KKAuf_WAV'!$C$6:$C$405,"geleistete Anzahlungen auf immaterielle Vermögensgegenstände")</f>
        <v>0</v>
      </c>
      <c r="AB137" s="992">
        <f>SUMIFS('E8.c. KKAuf_BKZ_NAB_IZ'!$L$6:$L$405,'E8.c. KKAuf_BKZ_NAB_IZ'!$B$6:$B$405,$C137,'E8.c. KKAuf_BKZ_NAB_IZ'!$C$6:$C$405,$H137)</f>
        <v>0</v>
      </c>
      <c r="AC137" s="974"/>
      <c r="AD137" s="992">
        <f t="shared" si="34"/>
        <v>0</v>
      </c>
      <c r="AE137" s="993">
        <f>$AE$11</f>
        <v>5.0700000000000002E-2</v>
      </c>
      <c r="AF137" s="993">
        <f>$AF$11</f>
        <v>1.7100000000000001E-2</v>
      </c>
      <c r="AG137" s="993">
        <f>$AG$11</f>
        <v>3.0499999999999999E-2</v>
      </c>
      <c r="AH137" s="994">
        <f t="shared" si="36"/>
        <v>0</v>
      </c>
      <c r="AJ137" s="992">
        <f t="shared" si="35"/>
        <v>0</v>
      </c>
      <c r="AK137" s="993">
        <f>$AK$11</f>
        <v>5.0700000000000002E-2</v>
      </c>
      <c r="AL137" s="993">
        <f>$AL$11</f>
        <v>1.7100000000000001E-2</v>
      </c>
      <c r="AM137" s="993">
        <f>$AM$11</f>
        <v>3.0499999999999999E-2</v>
      </c>
      <c r="AN137" s="994">
        <f t="shared" si="31"/>
        <v>0</v>
      </c>
    </row>
    <row r="138" spans="2:40" x14ac:dyDescent="0.2">
      <c r="B138" s="1447"/>
      <c r="C138" s="1002">
        <f t="shared" ref="C138:C143" si="55">B$137</f>
        <v>0</v>
      </c>
      <c r="D138" s="1450"/>
      <c r="E138" s="1408"/>
      <c r="F138" s="1408"/>
      <c r="G138" s="990"/>
      <c r="H138" s="983">
        <v>2023</v>
      </c>
      <c r="I138" s="972"/>
      <c r="J138" s="805">
        <f t="shared" si="32"/>
        <v>0</v>
      </c>
      <c r="K138" s="804"/>
      <c r="L138" s="803">
        <f t="shared" si="33"/>
        <v>0</v>
      </c>
      <c r="M138" s="804"/>
      <c r="N138" s="803">
        <f t="shared" si="30"/>
        <v>0</v>
      </c>
      <c r="O138" s="804"/>
      <c r="P138" s="803">
        <f t="shared" si="54"/>
        <v>0</v>
      </c>
      <c r="Q138" s="760"/>
      <c r="R138" s="980">
        <f>SUMIFS('E8.a. KKAuf_SAV'!$X$6:$X$2005,'E8.a. KKAuf_SAV'!$B$6:$B$2005,$C138,'E8.a. KKAuf_SAV'!$D$6:$D$2005,$H138)</f>
        <v>0</v>
      </c>
      <c r="S138" s="980">
        <f>SUMIFS('E8.b. KKAuf_WAV'!$N$6:$N$405,'E8.b. KKAuf_WAV'!$B$6:$B$405,$C138,'E8.b. KKAuf_WAV'!$E$6:$E$405,H138)-SUMIFS('E8.b. KKAuf_WAV'!$N$6:$N$405,'E8.b. KKAuf_WAV'!$B$6:$B$405,$C138,'E8.b. KKAuf_WAV'!$C$6:$C$405,"Geschäfts- oder Firmenwert",'E8.b. KKAuf_WAV'!$D$6:$D$405,H138)</f>
        <v>0</v>
      </c>
      <c r="T138" s="974"/>
      <c r="U138" s="980">
        <f>SUMIFS('E8.a. KKAuf_SAV'!$W$6:$W$2005,'E8.a. KKAuf_SAV'!$B$6:$B$2005,$C138,'E8.a. KKAuf_SAV'!$D$6:$D$2005,H138)</f>
        <v>0</v>
      </c>
      <c r="V138" s="980">
        <f>SUMIFS('E8.b. KKAuf_WAV'!$M$6:$M$405,'E8.b. KKAuf_WAV'!$B$6:$B$405,$C138,'E8.b. KKAuf_WAV'!$E$6:$E$405,$H138,'E8.b. KKAuf_WAV'!$C$6:$C$405,"&lt;&gt;"&amp;"geleistete Anzahlungen auf immaterielle Vermögensgegenstände",'E8.b. KKAuf_WAV'!$C$6:$C$405,"&lt;&gt;"&amp;"geleistete Anzahlungen und Anlagen im Bau des Sachanlagevermögens",'E8.b. KKAuf_WAV'!$C$6:$C$405,"&lt;&gt;"&amp;"Geschäfts- oder Firmenwert")</f>
        <v>0</v>
      </c>
      <c r="W138" s="980"/>
      <c r="X138" s="980">
        <f>SUMIFS('E8.c. KKAuf_BKZ_NAB_IZ'!$K$6:$K$405,'E8.c. KKAuf_BKZ_NAB_IZ'!$B$6:$B$405,$C138,'E8.c. KKAuf_BKZ_NAB_IZ'!$C$6:$C$405,$H138)</f>
        <v>0</v>
      </c>
      <c r="Y138" s="980">
        <f>SUMIFS('E8.a. KKAuf_SAV'!$Y$6:$Y$2005,'E8.a. KKAuf_SAV'!$B$6:$B$2005,$C138,'E8.a. KKAuf_SAV'!$D$6:$D$2005,$H138)</f>
        <v>0</v>
      </c>
      <c r="Z138" s="980">
        <f>SUMIFS('E8.b. KKAuf_WAV'!$O$6:$O$405,'E8.b. KKAuf_WAV'!$B$6:$B$405,$C138,'E8.b. KKAuf_WAV'!$E$6:$E$405,$H138,'E8.b. KKAuf_WAV'!$C$6:$C$405,"&lt;&gt;"&amp;"geleistete Anzahlungen auf immaterielle Vermögensgegenstände",'E8.b. KKAuf_WAV'!$C$6:$C$405,"&lt;&gt;"&amp;"geleistete Anzahlungen und Anlagen im Bau des Sachanlagevermögens",'E8.b. KKAuf_WAV'!$C$6:$C$405,"&lt;&gt;"&amp;"Geschäfts- oder Firmenwert")</f>
        <v>0</v>
      </c>
      <c r="AA138" s="980"/>
      <c r="AB138" s="980">
        <f>SUMIFS('E8.c. KKAuf_BKZ_NAB_IZ'!$L$6:$L$405,'E8.c. KKAuf_BKZ_NAB_IZ'!$B$6:$B$405,$C138,'E8.c. KKAuf_BKZ_NAB_IZ'!$C$6:$C$405,$H138)</f>
        <v>0</v>
      </c>
      <c r="AC138" s="974"/>
      <c r="AD138" s="980">
        <f t="shared" si="34"/>
        <v>0</v>
      </c>
      <c r="AE138" s="984">
        <f>$AE$12</f>
        <v>5.0700000000000002E-2</v>
      </c>
      <c r="AF138" s="984">
        <f>$AF$12</f>
        <v>1.7100000000000001E-2</v>
      </c>
      <c r="AG138" s="984">
        <f>$AG$12</f>
        <v>3.0499999999999999E-2</v>
      </c>
      <c r="AH138" s="982">
        <f t="shared" si="36"/>
        <v>0</v>
      </c>
      <c r="AJ138" s="980"/>
      <c r="AK138" s="984">
        <f>$AK$12</f>
        <v>5.0700000000000002E-2</v>
      </c>
      <c r="AL138" s="984">
        <f>$AL$12</f>
        <v>1.7100000000000001E-2</v>
      </c>
      <c r="AM138" s="984">
        <f>$AM$12</f>
        <v>3.0499999999999999E-2</v>
      </c>
      <c r="AN138" s="982">
        <f t="shared" si="31"/>
        <v>0</v>
      </c>
    </row>
    <row r="139" spans="2:40" x14ac:dyDescent="0.2">
      <c r="B139" s="1447"/>
      <c r="C139" s="1002">
        <f t="shared" si="55"/>
        <v>0</v>
      </c>
      <c r="D139" s="1450"/>
      <c r="E139" s="1408"/>
      <c r="F139" s="1408"/>
      <c r="G139" s="990"/>
      <c r="H139" s="983">
        <v>2024</v>
      </c>
      <c r="I139" s="972"/>
      <c r="J139" s="803">
        <f t="shared" si="32"/>
        <v>0</v>
      </c>
      <c r="K139" s="804"/>
      <c r="L139" s="803">
        <f t="shared" si="33"/>
        <v>0</v>
      </c>
      <c r="M139" s="804"/>
      <c r="N139" s="803">
        <f t="shared" ref="N139:N202" si="56">AN139+AH139</f>
        <v>0</v>
      </c>
      <c r="O139" s="804"/>
      <c r="P139" s="803">
        <f t="shared" si="54"/>
        <v>0</v>
      </c>
      <c r="Q139" s="760"/>
      <c r="R139" s="980">
        <f>SUMIFS('E8.a. KKAuf_SAV'!$X$6:$X$2005,'E8.a. KKAuf_SAV'!$B$6:$B$2005,$C139,'E8.a. KKAuf_SAV'!$D$6:$D$2005,$H139)</f>
        <v>0</v>
      </c>
      <c r="S139" s="980">
        <f>SUMIFS('E8.b. KKAuf_WAV'!$N$6:$N$405,'E8.b. KKAuf_WAV'!$B$6:$B$405,$C139,'E8.b. KKAuf_WAV'!$E$6:$E$405,H139)-SUMIFS('E8.b. KKAuf_WAV'!$N$6:$N$405,'E8.b. KKAuf_WAV'!$B$6:$B$405,$C139,'E8.b. KKAuf_WAV'!$C$6:$C$405,"Geschäfts- oder Firmenwert",'E8.b. KKAuf_WAV'!$D$6:$D$405,H139)</f>
        <v>0</v>
      </c>
      <c r="T139" s="974"/>
      <c r="U139" s="980">
        <f>SUMIFS('E8.a. KKAuf_SAV'!$W$6:$W$2005,'E8.a. KKAuf_SAV'!$B$6:$B$2005,$C139,'E8.a. KKAuf_SAV'!$D$6:$D$2005,H139)</f>
        <v>0</v>
      </c>
      <c r="V139" s="980">
        <f>SUMIFS('E8.b. KKAuf_WAV'!$M$6:$M$405,'E8.b. KKAuf_WAV'!$B$6:$B$405,$C139,'E8.b. KKAuf_WAV'!$E$6:$E$405,$H139,'E8.b. KKAuf_WAV'!$C$6:$C$405,"&lt;&gt;"&amp;"geleistete Anzahlungen auf immaterielle Vermögensgegenstände",'E8.b. KKAuf_WAV'!$C$6:$C$405,"&lt;&gt;"&amp;"geleistete Anzahlungen und Anlagen im Bau des Sachanlagevermögens",'E8.b. KKAuf_WAV'!$C$6:$C$405,"&lt;&gt;"&amp;"Geschäfts- oder Firmenwert")</f>
        <v>0</v>
      </c>
      <c r="W139" s="980">
        <f>SUMIFS('E8.b. KKAuf_WAV'!$M$6:$M$405,'E8.b. KKAuf_WAV'!$B$6:$B$405,$C139,'E8.b. KKAuf_WAV'!$E$6:$E$405,H139,'E8.b. KKAuf_WAV'!$C$6:$C$405,"geleistete Anzahlungen und Anlagen im Bau des Sachanlagevermögens")+ SUMIFS('E8.b. KKAuf_WAV'!$M$6:$M$405,'E8.b. KKAuf_WAV'!$B$6:$B$405,$C139,'E8.b. KKAuf_WAV'!$E$6:$E$405,H139,'E8.b. KKAuf_WAV'!$C$6:$C$405,"geleistete Anzahlungen auf immaterielle Vermögensgegenstände")</f>
        <v>0</v>
      </c>
      <c r="X139" s="980">
        <f>SUMIFS('E8.c. KKAuf_BKZ_NAB_IZ'!$K$6:$K$405,'E8.c. KKAuf_BKZ_NAB_IZ'!$B$6:$B$405,$C139,'E8.c. KKAuf_BKZ_NAB_IZ'!$C$6:$C$405,$H139)</f>
        <v>0</v>
      </c>
      <c r="Y139" s="980">
        <f>SUMIFS('E8.a. KKAuf_SAV'!$Y$6:$Y$2005,'E8.a. KKAuf_SAV'!$B$6:$B$2005,$C139,'E8.a. KKAuf_SAV'!$D$6:$D$2005,$H139)</f>
        <v>0</v>
      </c>
      <c r="Z139" s="980">
        <f>SUMIFS('E8.b. KKAuf_WAV'!$O$6:$O$405,'E8.b. KKAuf_WAV'!$B$6:$B$405,$C139,'E8.b. KKAuf_WAV'!$E$6:$E$405,$H139,'E8.b. KKAuf_WAV'!$C$6:$C$405,"&lt;&gt;"&amp;"geleistete Anzahlungen auf immaterielle Vermögensgegenstände",'E8.b. KKAuf_WAV'!$C$6:$C$405,"&lt;&gt;"&amp;"geleistete Anzahlungen und Anlagen im Bau des Sachanlagevermögens",'E8.b. KKAuf_WAV'!$C$6:$C$405,"&lt;&gt;"&amp;"Geschäfts- oder Firmenwert")</f>
        <v>0</v>
      </c>
      <c r="AA139" s="980">
        <f>SUMIFS('E8.b. KKAuf_WAV'!$O$6:$O$405,'E8.b. KKAuf_WAV'!$B$6:$B$405,$C139,'E8.b. KKAuf_WAV'!$E$6:$E$405,H139,'E8.b. KKAuf_WAV'!$C$6:$C$405,"geleistete Anzahlungen und Anlagen im Bau des Sachanlagevermögens")+ SUMIFS('E8.b. KKAuf_WAV'!$O$6:$O$405,'E8.b. KKAuf_WAV'!$B$6:$B$405,$C139,'E8.b. KKAuf_WAV'!$E$6:$E$405,H139,'E8.b. KKAuf_WAV'!$C$6:$C$405,"geleistete Anzahlungen auf immaterielle Vermögensgegenstände")</f>
        <v>0</v>
      </c>
      <c r="AB139" s="980">
        <f>SUMIFS('E8.c. KKAuf_BKZ_NAB_IZ'!$L$6:$L$405,'E8.c. KKAuf_BKZ_NAB_IZ'!$B$6:$B$405,$C139,'E8.c. KKAuf_BKZ_NAB_IZ'!$C$6:$C$405,$H139)</f>
        <v>0</v>
      </c>
      <c r="AC139" s="974"/>
      <c r="AD139" s="980">
        <f t="shared" si="34"/>
        <v>0</v>
      </c>
      <c r="AE139" s="984">
        <f>$AE$13</f>
        <v>6.93E-2</v>
      </c>
      <c r="AF139" s="984">
        <f>$AF$13</f>
        <v>3.8699999999999998E-2</v>
      </c>
      <c r="AG139" s="984">
        <f>$AG$13</f>
        <v>5.0900000000000001E-2</v>
      </c>
      <c r="AH139" s="982">
        <f t="shared" si="36"/>
        <v>0</v>
      </c>
      <c r="AJ139" s="980">
        <f t="shared" ref="AJ139:AJ202" si="57">AVERAGE(W139,AA139)</f>
        <v>0</v>
      </c>
      <c r="AK139" s="984">
        <f>$AK$13</f>
        <v>7.0099999999999996E-2</v>
      </c>
      <c r="AL139" s="984">
        <f>$AL$13</f>
        <v>3.6600000000000001E-2</v>
      </c>
      <c r="AM139" s="984">
        <f>$AM$13</f>
        <v>0.05</v>
      </c>
      <c r="AN139" s="982">
        <f t="shared" ref="AN139:AN202" si="58">IFERROR($AJ139*AM139,0)</f>
        <v>0</v>
      </c>
    </row>
    <row r="140" spans="2:40" ht="15" thickBot="1" x14ac:dyDescent="0.25">
      <c r="B140" s="1447"/>
      <c r="C140" s="1002">
        <f t="shared" si="55"/>
        <v>0</v>
      </c>
      <c r="D140" s="1450"/>
      <c r="E140" s="1408"/>
      <c r="F140" s="1408"/>
      <c r="G140" s="990"/>
      <c r="H140" s="983">
        <v>2025</v>
      </c>
      <c r="I140" s="972"/>
      <c r="J140" s="803">
        <f t="shared" ref="J140:J203" si="59">SUM(L140:P140)</f>
        <v>0</v>
      </c>
      <c r="K140" s="804"/>
      <c r="L140" s="803">
        <f t="shared" ref="L140:L143" si="60">R140+S140</f>
        <v>0</v>
      </c>
      <c r="M140" s="804"/>
      <c r="N140" s="803">
        <f t="shared" si="56"/>
        <v>0</v>
      </c>
      <c r="O140" s="804"/>
      <c r="P140" s="803">
        <f t="shared" si="54"/>
        <v>0</v>
      </c>
      <c r="Q140" s="760"/>
      <c r="R140" s="980">
        <f>SUMIFS('E8.a. KKAuf_SAV'!$X$6:$X$2005,'E8.a. KKAuf_SAV'!$B$6:$B$2005,$C140,'E8.a. KKAuf_SAV'!$D$6:$D$2005,$H140)</f>
        <v>0</v>
      </c>
      <c r="S140" s="980">
        <f>SUMIFS('E8.b. KKAuf_WAV'!$N$6:$N$405,'E8.b. KKAuf_WAV'!$B$6:$B$405,$C140,'E8.b. KKAuf_WAV'!$E$6:$E$405,H140)-SUMIFS('E8.b. KKAuf_WAV'!$N$6:$N$405,'E8.b. KKAuf_WAV'!$B$6:$B$405,$C140,'E8.b. KKAuf_WAV'!$C$6:$C$405,"Geschäfts- oder Firmenwert",'E8.b. KKAuf_WAV'!$D$6:$D$405,H140)</f>
        <v>0</v>
      </c>
      <c r="T140" s="974"/>
      <c r="U140" s="980">
        <f>SUMIFS('E8.a. KKAuf_SAV'!$W$6:$W$2005,'E8.a. KKAuf_SAV'!$B$6:$B$2005,$C140,'E8.a. KKAuf_SAV'!$D$6:$D$2005,H140)</f>
        <v>0</v>
      </c>
      <c r="V140" s="980">
        <f>SUMIFS('E8.b. KKAuf_WAV'!$M$6:$M$405,'E8.b. KKAuf_WAV'!$B$6:$B$405,$C140,'E8.b. KKAuf_WAV'!$E$6:$E$405,$H140,'E8.b. KKAuf_WAV'!$C$6:$C$405,"&lt;&gt;"&amp;"geleistete Anzahlungen auf immaterielle Vermögensgegenstände",'E8.b. KKAuf_WAV'!$C$6:$C$405,"&lt;&gt;"&amp;"geleistete Anzahlungen und Anlagen im Bau des Sachanlagevermögens",'E8.b. KKAuf_WAV'!$C$6:$C$405,"&lt;&gt;"&amp;"Geschäfts- oder Firmenwert")</f>
        <v>0</v>
      </c>
      <c r="W140" s="980">
        <f>SUMIFS('E8.b. KKAuf_WAV'!$M$6:$M$405,'E8.b. KKAuf_WAV'!$B$6:$B$405,$C140,'E8.b. KKAuf_WAV'!$E$6:$E$405,H140,'E8.b. KKAuf_WAV'!$C$6:$C$405,"geleistete Anzahlungen und Anlagen im Bau des Sachanlagevermögens")+ SUMIFS('E8.b. KKAuf_WAV'!$M$6:$M$405,'E8.b. KKAuf_WAV'!$B$6:$B$405,$C140,'E8.b. KKAuf_WAV'!$E$6:$E$405,H140,'E8.b. KKAuf_WAV'!$C$6:$C$405,"geleistete Anzahlungen auf immaterielle Vermögensgegenstände")</f>
        <v>0</v>
      </c>
      <c r="X140" s="980">
        <f>SUMIFS('E8.c. KKAuf_BKZ_NAB_IZ'!$K$6:$K$405,'E8.c. KKAuf_BKZ_NAB_IZ'!$B$6:$B$405,$C140,'E8.c. KKAuf_BKZ_NAB_IZ'!$C$6:$C$405,$H140)</f>
        <v>0</v>
      </c>
      <c r="Y140" s="980">
        <f>SUMIFS('E8.a. KKAuf_SAV'!$Y$6:$Y$2005,'E8.a. KKAuf_SAV'!$B$6:$B$2005,$C140,'E8.a. KKAuf_SAV'!$D$6:$D$2005,$H140)</f>
        <v>0</v>
      </c>
      <c r="Z140" s="980">
        <f>SUMIFS('E8.b. KKAuf_WAV'!$O$6:$O$405,'E8.b. KKAuf_WAV'!$B$6:$B$405,$C140,'E8.b. KKAuf_WAV'!$E$6:$E$405,$H140,'E8.b. KKAuf_WAV'!$C$6:$C$405,"&lt;&gt;"&amp;"geleistete Anzahlungen auf immaterielle Vermögensgegenstände",'E8.b. KKAuf_WAV'!$C$6:$C$405,"&lt;&gt;"&amp;"geleistete Anzahlungen und Anlagen im Bau des Sachanlagevermögens",'E8.b. KKAuf_WAV'!$C$6:$C$405,"&lt;&gt;"&amp;"Geschäfts- oder Firmenwert")</f>
        <v>0</v>
      </c>
      <c r="AA140" s="980">
        <f>SUMIFS('E8.b. KKAuf_WAV'!$O$6:$O$405,'E8.b. KKAuf_WAV'!$B$6:$B$405,$C140,'E8.b. KKAuf_WAV'!$E$6:$E$405,H140,'E8.b. KKAuf_WAV'!$C$6:$C$405,"geleistete Anzahlungen und Anlagen im Bau des Sachanlagevermögens")+ SUMIFS('E8.b. KKAuf_WAV'!$O$6:$O$405,'E8.b. KKAuf_WAV'!$B$6:$B$405,$C140,'E8.b. KKAuf_WAV'!$E$6:$E$405,H140,'E8.b. KKAuf_WAV'!$C$6:$C$405,"geleistete Anzahlungen auf immaterielle Vermögensgegenstände")</f>
        <v>0</v>
      </c>
      <c r="AB140" s="980">
        <f>SUMIFS('E8.c. KKAuf_BKZ_NAB_IZ'!$L$6:$L$405,'E8.c. KKAuf_BKZ_NAB_IZ'!$B$6:$B$405,$C140,'E8.c. KKAuf_BKZ_NAB_IZ'!$C$6:$C$405,$H140)</f>
        <v>0</v>
      </c>
      <c r="AC140" s="974"/>
      <c r="AD140" s="980">
        <f t="shared" ref="AD140:AD203" si="61">AVERAGE(SUM(U140,V140,-X140),SUM(Y140,Z140,-AB140,))</f>
        <v>0</v>
      </c>
      <c r="AE140" s="984">
        <f>$AE$14</f>
        <v>7.0099999999999996E-2</v>
      </c>
      <c r="AF140" s="984">
        <f>$AF$14</f>
        <v>3.6600000000000001E-2</v>
      </c>
      <c r="AG140" s="984">
        <f>$AG$14</f>
        <v>0.05</v>
      </c>
      <c r="AH140" s="982">
        <f t="shared" si="36"/>
        <v>0</v>
      </c>
      <c r="AJ140" s="980">
        <f t="shared" si="57"/>
        <v>0</v>
      </c>
      <c r="AK140" s="984">
        <f>$AK$14</f>
        <v>7.0099999999999996E-2</v>
      </c>
      <c r="AL140" s="984">
        <f>$AL$14</f>
        <v>3.6600000000000001E-2</v>
      </c>
      <c r="AM140" s="984">
        <f>$AM$14</f>
        <v>0.05</v>
      </c>
      <c r="AN140" s="982">
        <f t="shared" si="58"/>
        <v>0</v>
      </c>
    </row>
    <row r="141" spans="2:40" ht="15" hidden="1" thickBot="1" x14ac:dyDescent="0.25">
      <c r="B141" s="1447"/>
      <c r="C141" s="1002">
        <f t="shared" si="55"/>
        <v>0</v>
      </c>
      <c r="D141" s="1450"/>
      <c r="E141" s="1408"/>
      <c r="F141" s="1408"/>
      <c r="G141" s="990"/>
      <c r="H141" s="983">
        <v>2026</v>
      </c>
      <c r="I141" s="972"/>
      <c r="J141" s="803">
        <f t="shared" si="59"/>
        <v>0</v>
      </c>
      <c r="K141" s="804"/>
      <c r="L141" s="803">
        <f t="shared" si="60"/>
        <v>0</v>
      </c>
      <c r="M141" s="804"/>
      <c r="N141" s="803">
        <f t="shared" si="56"/>
        <v>0</v>
      </c>
      <c r="O141" s="804"/>
      <c r="P141" s="803">
        <f t="shared" si="54"/>
        <v>0</v>
      </c>
      <c r="Q141" s="760"/>
      <c r="R141" s="980">
        <f>SUMIFS('E8.a. KKAuf_SAV'!$X$6:$X$2005,'E8.a. KKAuf_SAV'!$B$6:$B$2005,$C141,'E8.a. KKAuf_SAV'!$D$6:$D$2005,$H141)</f>
        <v>0</v>
      </c>
      <c r="S141" s="980">
        <f>SUMIFS('E8.b. KKAuf_WAV'!$N$6:$N$405,'E8.b. KKAuf_WAV'!$B$6:$B$405,$C141,'E8.b. KKAuf_WAV'!$E$6:$E$405,H141)-SUMIFS('E8.b. KKAuf_WAV'!$N$6:$N$405,'E8.b. KKAuf_WAV'!$B$6:$B$405,$C141,'E8.b. KKAuf_WAV'!$C$6:$C$405,"Geschäfts- oder Firmenwert",'E8.b. KKAuf_WAV'!$D$6:$D$405,H141)</f>
        <v>0</v>
      </c>
      <c r="T141" s="974"/>
      <c r="U141" s="980">
        <f>SUMIFS('E8.a. KKAuf_SAV'!$W$6:$W$2005,'E8.a. KKAuf_SAV'!$B$6:$B$2005,$C141,'E8.a. KKAuf_SAV'!$D$6:$D$2005,H141)</f>
        <v>0</v>
      </c>
      <c r="V141" s="980">
        <f>SUMIFS('E8.b. KKAuf_WAV'!$M$6:$M$405,'E8.b. KKAuf_WAV'!$B$6:$B$405,$C141,'E8.b. KKAuf_WAV'!$E$6:$E$405,$H141,'E8.b. KKAuf_WAV'!$C$6:$C$405,"&lt;&gt;"&amp;"geleistete Anzahlungen auf immaterielle Vermögensgegenstände",'E8.b. KKAuf_WAV'!$C$6:$C$405,"&lt;&gt;"&amp;"geleistete Anzahlungen und Anlagen im Bau des Sachanlagevermögens",'E8.b. KKAuf_WAV'!$C$6:$C$405,"&lt;&gt;"&amp;"Geschäfts- oder Firmenwert")</f>
        <v>0</v>
      </c>
      <c r="W141" s="980">
        <f>SUMIFS('E8.b. KKAuf_WAV'!$M$6:$M$405,'E8.b. KKAuf_WAV'!$B$6:$B$405,$C141,'E8.b. KKAuf_WAV'!$E$6:$E$405,H141,'E8.b. KKAuf_WAV'!$C$6:$C$405,"geleistete Anzahlungen und Anlagen im Bau des Sachanlagevermögens")+ SUMIFS('E8.b. KKAuf_WAV'!$M$6:$M$405,'E8.b. KKAuf_WAV'!$B$6:$B$405,$C141,'E8.b. KKAuf_WAV'!$E$6:$E$405,H141,'E8.b. KKAuf_WAV'!$C$6:$C$405,"geleistete Anzahlungen auf immaterielle Vermögensgegenstände")</f>
        <v>0</v>
      </c>
      <c r="X141" s="980">
        <f>SUMIFS('E8.c. KKAuf_BKZ_NAB_IZ'!$K$6:$K$405,'E8.c. KKAuf_BKZ_NAB_IZ'!$B$6:$B$405,$C141,'E8.c. KKAuf_BKZ_NAB_IZ'!$C$6:$C$405,$H141)</f>
        <v>0</v>
      </c>
      <c r="Y141" s="980">
        <f>SUMIFS('E8.a. KKAuf_SAV'!$Y$6:$Y$2005,'E8.a. KKAuf_SAV'!$B$6:$B$2005,$C141,'E8.a. KKAuf_SAV'!$D$6:$D$2005,$H141)</f>
        <v>0</v>
      </c>
      <c r="Z141" s="980">
        <f>SUMIFS('E8.b. KKAuf_WAV'!$O$6:$O$405,'E8.b. KKAuf_WAV'!$B$6:$B$405,$C141,'E8.b. KKAuf_WAV'!$E$6:$E$405,$H141,'E8.b. KKAuf_WAV'!$C$6:$C$405,"&lt;&gt;"&amp;"geleistete Anzahlungen auf immaterielle Vermögensgegenstände",'E8.b. KKAuf_WAV'!$C$6:$C$405,"&lt;&gt;"&amp;"geleistete Anzahlungen und Anlagen im Bau des Sachanlagevermögens",'E8.b. KKAuf_WAV'!$C$6:$C$405,"&lt;&gt;"&amp;"Geschäfts- oder Firmenwert")</f>
        <v>0</v>
      </c>
      <c r="AA141" s="980">
        <f>SUMIFS('E8.b. KKAuf_WAV'!$O$6:$O$405,'E8.b. KKAuf_WAV'!$B$6:$B$405,$C141,'E8.b. KKAuf_WAV'!$E$6:$E$405,H141,'E8.b. KKAuf_WAV'!$C$6:$C$405,"geleistete Anzahlungen und Anlagen im Bau des Sachanlagevermögens")+ SUMIFS('E8.b. KKAuf_WAV'!$O$6:$O$405,'E8.b. KKAuf_WAV'!$B$6:$B$405,$C141,'E8.b. KKAuf_WAV'!$E$6:$E$405,H141,'E8.b. KKAuf_WAV'!$C$6:$C$405,"geleistete Anzahlungen auf immaterielle Vermögensgegenstände")</f>
        <v>0</v>
      </c>
      <c r="AB141" s="980">
        <f>SUMIFS('E8.c. KKAuf_BKZ_NAB_IZ'!$L$6:$L$405,'E8.c. KKAuf_BKZ_NAB_IZ'!$B$6:$B$405,$C141,'E8.c. KKAuf_BKZ_NAB_IZ'!$C$6:$C$405,$H141)</f>
        <v>0</v>
      </c>
      <c r="AC141" s="974"/>
      <c r="AD141" s="980">
        <f t="shared" si="61"/>
        <v>0</v>
      </c>
      <c r="AE141" s="984">
        <f>$AE$15</f>
        <v>0</v>
      </c>
      <c r="AF141" s="984">
        <f>$AF$15</f>
        <v>0</v>
      </c>
      <c r="AG141" s="984">
        <f>$AG$15</f>
        <v>0</v>
      </c>
      <c r="AH141" s="982">
        <f t="shared" si="36"/>
        <v>0</v>
      </c>
      <c r="AJ141" s="980">
        <f t="shared" si="57"/>
        <v>0</v>
      </c>
      <c r="AK141" s="984">
        <f>$AK$15</f>
        <v>0</v>
      </c>
      <c r="AL141" s="984">
        <f>$AL$15</f>
        <v>0</v>
      </c>
      <c r="AM141" s="984">
        <f>$AM$15</f>
        <v>0</v>
      </c>
      <c r="AN141" s="982">
        <f t="shared" si="58"/>
        <v>0</v>
      </c>
    </row>
    <row r="142" spans="2:40" ht="15" hidden="1" thickBot="1" x14ac:dyDescent="0.25">
      <c r="B142" s="1447"/>
      <c r="C142" s="1002">
        <f t="shared" si="55"/>
        <v>0</v>
      </c>
      <c r="D142" s="1450"/>
      <c r="E142" s="1408"/>
      <c r="F142" s="1408"/>
      <c r="G142" s="990"/>
      <c r="H142" s="983">
        <v>2027</v>
      </c>
      <c r="I142" s="972"/>
      <c r="J142" s="803">
        <f t="shared" si="59"/>
        <v>0</v>
      </c>
      <c r="K142" s="804"/>
      <c r="L142" s="803">
        <f t="shared" si="60"/>
        <v>0</v>
      </c>
      <c r="M142" s="804"/>
      <c r="N142" s="803">
        <f t="shared" si="56"/>
        <v>0</v>
      </c>
      <c r="O142" s="804"/>
      <c r="P142" s="803">
        <f t="shared" si="54"/>
        <v>0</v>
      </c>
      <c r="Q142" s="760"/>
      <c r="R142" s="980">
        <f>SUMIFS('E8.a. KKAuf_SAV'!$X$6:$X$2005,'E8.a. KKAuf_SAV'!$B$6:$B$2005,$C142,'E8.a. KKAuf_SAV'!$D$6:$D$2005,$H142)</f>
        <v>0</v>
      </c>
      <c r="S142" s="980">
        <f>SUMIFS('E8.b. KKAuf_WAV'!$N$6:$N$405,'E8.b. KKAuf_WAV'!$B$6:$B$405,$C142,'E8.b. KKAuf_WAV'!$E$6:$E$405,H142)-SUMIFS('E8.b. KKAuf_WAV'!$N$6:$N$405,'E8.b. KKAuf_WAV'!$B$6:$B$405,$C142,'E8.b. KKAuf_WAV'!$C$6:$C$405,"Geschäfts- oder Firmenwert",'E8.b. KKAuf_WAV'!$D$6:$D$405,H142)</f>
        <v>0</v>
      </c>
      <c r="T142" s="974"/>
      <c r="U142" s="980">
        <f>SUMIFS('E8.a. KKAuf_SAV'!$W$6:$W$2005,'E8.a. KKAuf_SAV'!$B$6:$B$2005,$C142,'E8.a. KKAuf_SAV'!$D$6:$D$2005,H142)</f>
        <v>0</v>
      </c>
      <c r="V142" s="980">
        <f>SUMIFS('E8.b. KKAuf_WAV'!$M$6:$M$405,'E8.b. KKAuf_WAV'!$B$6:$B$405,$C142,'E8.b. KKAuf_WAV'!$E$6:$E$405,$H142,'E8.b. KKAuf_WAV'!$C$6:$C$405,"&lt;&gt;"&amp;"geleistete Anzahlungen auf immaterielle Vermögensgegenstände",'E8.b. KKAuf_WAV'!$C$6:$C$405,"&lt;&gt;"&amp;"geleistete Anzahlungen und Anlagen im Bau des Sachanlagevermögens",'E8.b. KKAuf_WAV'!$C$6:$C$405,"&lt;&gt;"&amp;"Geschäfts- oder Firmenwert")</f>
        <v>0</v>
      </c>
      <c r="W142" s="980">
        <f>SUMIFS('E8.b. KKAuf_WAV'!$M$6:$M$405,'E8.b. KKAuf_WAV'!$B$6:$B$405,$C142,'E8.b. KKAuf_WAV'!$E$6:$E$405,H142,'E8.b. KKAuf_WAV'!$C$6:$C$405,"geleistete Anzahlungen und Anlagen im Bau des Sachanlagevermögens")+ SUMIFS('E8.b. KKAuf_WAV'!$M$6:$M$405,'E8.b. KKAuf_WAV'!$B$6:$B$405,$C142,'E8.b. KKAuf_WAV'!$E$6:$E$405,H142,'E8.b. KKAuf_WAV'!$C$6:$C$405,"geleistete Anzahlungen auf immaterielle Vermögensgegenstände")</f>
        <v>0</v>
      </c>
      <c r="X142" s="980">
        <f>SUMIFS('E8.c. KKAuf_BKZ_NAB_IZ'!$K$6:$K$405,'E8.c. KKAuf_BKZ_NAB_IZ'!$B$6:$B$405,$C142,'E8.c. KKAuf_BKZ_NAB_IZ'!$C$6:$C$405,$H142)</f>
        <v>0</v>
      </c>
      <c r="Y142" s="980">
        <f>SUMIFS('E8.a. KKAuf_SAV'!$Y$6:$Y$2005,'E8.a. KKAuf_SAV'!$B$6:$B$2005,$C142,'E8.a. KKAuf_SAV'!$D$6:$D$2005,$H142)</f>
        <v>0</v>
      </c>
      <c r="Z142" s="980">
        <f>SUMIFS('E8.b. KKAuf_WAV'!$O$6:$O$405,'E8.b. KKAuf_WAV'!$B$6:$B$405,$C142,'E8.b. KKAuf_WAV'!$E$6:$E$405,$H142,'E8.b. KKAuf_WAV'!$C$6:$C$405,"&lt;&gt;"&amp;"geleistete Anzahlungen auf immaterielle Vermögensgegenstände",'E8.b. KKAuf_WAV'!$C$6:$C$405,"&lt;&gt;"&amp;"geleistete Anzahlungen und Anlagen im Bau des Sachanlagevermögens",'E8.b. KKAuf_WAV'!$C$6:$C$405,"&lt;&gt;"&amp;"Geschäfts- oder Firmenwert")</f>
        <v>0</v>
      </c>
      <c r="AA142" s="980">
        <f>SUMIFS('E8.b. KKAuf_WAV'!$O$6:$O$405,'E8.b. KKAuf_WAV'!$B$6:$B$405,$C142,'E8.b. KKAuf_WAV'!$E$6:$E$405,H142,'E8.b. KKAuf_WAV'!$C$6:$C$405,"geleistete Anzahlungen und Anlagen im Bau des Sachanlagevermögens")+ SUMIFS('E8.b. KKAuf_WAV'!$O$6:$O$405,'E8.b. KKAuf_WAV'!$B$6:$B$405,$C142,'E8.b. KKAuf_WAV'!$E$6:$E$405,H142,'E8.b. KKAuf_WAV'!$C$6:$C$405,"geleistete Anzahlungen auf immaterielle Vermögensgegenstände")</f>
        <v>0</v>
      </c>
      <c r="AB142" s="980">
        <f>SUMIFS('E8.c. KKAuf_BKZ_NAB_IZ'!$L$6:$L$405,'E8.c. KKAuf_BKZ_NAB_IZ'!$B$6:$B$405,$C142,'E8.c. KKAuf_BKZ_NAB_IZ'!$C$6:$C$405,$H142)</f>
        <v>0</v>
      </c>
      <c r="AC142" s="974"/>
      <c r="AD142" s="980">
        <f t="shared" si="61"/>
        <v>0</v>
      </c>
      <c r="AE142" s="984">
        <f>$AE$16</f>
        <v>0</v>
      </c>
      <c r="AF142" s="984">
        <f>$AF$16</f>
        <v>0</v>
      </c>
      <c r="AG142" s="984">
        <f>$AG$16</f>
        <v>0</v>
      </c>
      <c r="AH142" s="982">
        <f t="shared" ref="AH142:AH205" si="62">IFERROR($AD142*AG142,0)</f>
        <v>0</v>
      </c>
      <c r="AJ142" s="980">
        <f t="shared" si="57"/>
        <v>0</v>
      </c>
      <c r="AK142" s="984">
        <f>$AK$16</f>
        <v>0</v>
      </c>
      <c r="AL142" s="984">
        <f>$AL$16</f>
        <v>0</v>
      </c>
      <c r="AM142" s="984">
        <f>$AM$16</f>
        <v>0</v>
      </c>
      <c r="AN142" s="982">
        <f t="shared" si="58"/>
        <v>0</v>
      </c>
    </row>
    <row r="143" spans="2:40" ht="15" hidden="1" thickBot="1" x14ac:dyDescent="0.25">
      <c r="B143" s="1448"/>
      <c r="C143" s="1003">
        <f t="shared" si="55"/>
        <v>0</v>
      </c>
      <c r="D143" s="1451"/>
      <c r="E143" s="1409"/>
      <c r="F143" s="1409"/>
      <c r="G143" s="970"/>
      <c r="H143" s="986">
        <v>2028</v>
      </c>
      <c r="I143" s="972"/>
      <c r="J143" s="815">
        <f t="shared" si="59"/>
        <v>0</v>
      </c>
      <c r="K143" s="804"/>
      <c r="L143" s="814">
        <f t="shared" si="60"/>
        <v>0</v>
      </c>
      <c r="M143" s="804"/>
      <c r="N143" s="814">
        <f t="shared" si="56"/>
        <v>0</v>
      </c>
      <c r="O143" s="804"/>
      <c r="P143" s="814">
        <f t="shared" si="54"/>
        <v>0</v>
      </c>
      <c r="Q143" s="760"/>
      <c r="R143" s="987">
        <f>SUMIFS('E8.a. KKAuf_SAV'!$X$6:$X$2005,'E8.a. KKAuf_SAV'!$B$6:$B$2005,$C143,'E8.a. KKAuf_SAV'!$D$6:$D$2005,$H143)</f>
        <v>0</v>
      </c>
      <c r="S143" s="987">
        <f>SUMIFS('E8.b. KKAuf_WAV'!$N$6:$N$405,'E8.b. KKAuf_WAV'!$B$6:$B$405,$C143,'E8.b. KKAuf_WAV'!$E$6:$E$405,H143)-SUMIFS('E8.b. KKAuf_WAV'!$N$6:$N$405,'E8.b. KKAuf_WAV'!$B$6:$B$405,$C143,'E8.b. KKAuf_WAV'!$C$6:$C$405,"Geschäfts- oder Firmenwert",'E8.b. KKAuf_WAV'!$D$6:$D$405,H143)</f>
        <v>0</v>
      </c>
      <c r="T143" s="974"/>
      <c r="U143" s="987">
        <f>SUMIFS('E8.a. KKAuf_SAV'!$W$6:$W$2005,'E8.a. KKAuf_SAV'!$B$6:$B$2005,$C143,'E8.a. KKAuf_SAV'!$D$6:$D$2005,H143)</f>
        <v>0</v>
      </c>
      <c r="V143" s="987">
        <f>SUMIFS('E8.b. KKAuf_WAV'!$M$6:$M$405,'E8.b. KKAuf_WAV'!$B$6:$B$405,$C143,'E8.b. KKAuf_WAV'!$E$6:$E$405,$H143,'E8.b. KKAuf_WAV'!$C$6:$C$405,"&lt;&gt;"&amp;"geleistete Anzahlungen auf immaterielle Vermögensgegenstände",'E8.b. KKAuf_WAV'!$C$6:$C$405,"&lt;&gt;"&amp;"geleistete Anzahlungen und Anlagen im Bau des Sachanlagevermögens",'E8.b. KKAuf_WAV'!$C$6:$C$405,"&lt;&gt;"&amp;"Geschäfts- oder Firmenwert")</f>
        <v>0</v>
      </c>
      <c r="W143" s="987">
        <f>SUMIFS('E8.b. KKAuf_WAV'!$M$6:$M$405,'E8.b. KKAuf_WAV'!$B$6:$B$405,$C143,'E8.b. KKAuf_WAV'!$E$6:$E$405,H143,'E8.b. KKAuf_WAV'!$C$6:$C$405,"geleistete Anzahlungen und Anlagen im Bau des Sachanlagevermögens")+ SUMIFS('E8.b. KKAuf_WAV'!$M$6:$M$405,'E8.b. KKAuf_WAV'!$B$6:$B$405,$C143,'E8.b. KKAuf_WAV'!$E$6:$E$405,H143,'E8.b. KKAuf_WAV'!$C$6:$C$405,"geleistete Anzahlungen auf immaterielle Vermögensgegenstände")</f>
        <v>0</v>
      </c>
      <c r="X143" s="987">
        <f>SUMIFS('E8.c. KKAuf_BKZ_NAB_IZ'!$K$6:$K$405,'E8.c. KKAuf_BKZ_NAB_IZ'!$B$6:$B$405,$C143,'E8.c. KKAuf_BKZ_NAB_IZ'!$C$6:$C$405,$H143)</f>
        <v>0</v>
      </c>
      <c r="Y143" s="987">
        <f>SUMIFS('E8.a. KKAuf_SAV'!$Y$6:$Y$2005,'E8.a. KKAuf_SAV'!$B$6:$B$2005,$C143,'E8.a. KKAuf_SAV'!$D$6:$D$2005,$H143)</f>
        <v>0</v>
      </c>
      <c r="Z143" s="987">
        <f>SUMIFS('E8.b. KKAuf_WAV'!$O$6:$O$405,'E8.b. KKAuf_WAV'!$B$6:$B$405,$C143,'E8.b. KKAuf_WAV'!$E$6:$E$405,$H143,'E8.b. KKAuf_WAV'!$C$6:$C$405,"&lt;&gt;"&amp;"geleistete Anzahlungen auf immaterielle Vermögensgegenstände",'E8.b. KKAuf_WAV'!$C$6:$C$405,"&lt;&gt;"&amp;"geleistete Anzahlungen und Anlagen im Bau des Sachanlagevermögens",'E8.b. KKAuf_WAV'!$C$6:$C$405,"&lt;&gt;"&amp;"Geschäfts- oder Firmenwert")</f>
        <v>0</v>
      </c>
      <c r="AA143" s="987">
        <f>SUMIFS('E8.b. KKAuf_WAV'!$O$6:$O$405,'E8.b. KKAuf_WAV'!$B$6:$B$405,$C143,'E8.b. KKAuf_WAV'!$E$6:$E$405,H143,'E8.b. KKAuf_WAV'!$C$6:$C$405,"geleistete Anzahlungen und Anlagen im Bau des Sachanlagevermögens")+ SUMIFS('E8.b. KKAuf_WAV'!$O$6:$O$405,'E8.b. KKAuf_WAV'!$B$6:$B$405,$C143,'E8.b. KKAuf_WAV'!$E$6:$E$405,H143,'E8.b. KKAuf_WAV'!$C$6:$C$405,"geleistete Anzahlungen auf immaterielle Vermögensgegenstände")</f>
        <v>0</v>
      </c>
      <c r="AB143" s="987">
        <f>SUMIFS('E8.c. KKAuf_BKZ_NAB_IZ'!$L$6:$L$405,'E8.c. KKAuf_BKZ_NAB_IZ'!$B$6:$B$405,$C143,'E8.c. KKAuf_BKZ_NAB_IZ'!$C$6:$C$405,$H143)</f>
        <v>0</v>
      </c>
      <c r="AC143" s="974"/>
      <c r="AD143" s="987">
        <f t="shared" si="61"/>
        <v>0</v>
      </c>
      <c r="AE143" s="988">
        <f>$AE$17</f>
        <v>0</v>
      </c>
      <c r="AF143" s="988">
        <f>$AF$17</f>
        <v>0</v>
      </c>
      <c r="AG143" s="988">
        <f>$AG$17</f>
        <v>0</v>
      </c>
      <c r="AH143" s="989">
        <f t="shared" si="62"/>
        <v>0</v>
      </c>
      <c r="AJ143" s="987">
        <f t="shared" si="57"/>
        <v>0</v>
      </c>
      <c r="AK143" s="988">
        <f>$AK$17</f>
        <v>0</v>
      </c>
      <c r="AL143" s="988">
        <f>$AL$17</f>
        <v>0</v>
      </c>
      <c r="AM143" s="988">
        <f>$AM$17</f>
        <v>0</v>
      </c>
      <c r="AN143" s="989">
        <f t="shared" si="58"/>
        <v>0</v>
      </c>
    </row>
    <row r="144" spans="2:40" ht="14.25" customHeight="1" x14ac:dyDescent="0.2">
      <c r="B144" s="1446"/>
      <c r="C144" s="1001">
        <f t="shared" ref="C144:C150" si="63">B$144</f>
        <v>0</v>
      </c>
      <c r="D144" s="1449"/>
      <c r="E144" s="1407"/>
      <c r="F144" s="1410"/>
      <c r="G144" s="990"/>
      <c r="H144" s="991">
        <v>2022</v>
      </c>
      <c r="I144" s="972"/>
      <c r="J144" s="813">
        <f t="shared" si="59"/>
        <v>0</v>
      </c>
      <c r="K144" s="804"/>
      <c r="L144" s="805">
        <f>R144+S144</f>
        <v>0</v>
      </c>
      <c r="M144" s="804"/>
      <c r="N144" s="813">
        <f t="shared" si="56"/>
        <v>0</v>
      </c>
      <c r="O144" s="804"/>
      <c r="P144" s="813">
        <f t="shared" ref="P144:P150" si="64">IFERROR((AJ144*AK144+AD144*AE144)*0.4*0.035*$F$144,0)</f>
        <v>0</v>
      </c>
      <c r="Q144" s="760"/>
      <c r="R144" s="992">
        <f>SUMIFS('E8.a. KKAuf_SAV'!$X$6:$X$2005,'E8.a. KKAuf_SAV'!$B$6:$B$2005,$C144,'E8.a. KKAuf_SAV'!$D$6:$D$2005,$H144)</f>
        <v>0</v>
      </c>
      <c r="S144" s="992">
        <f>SUMIFS('E8.b. KKAuf_WAV'!$N$6:$N$405,'E8.b. KKAuf_WAV'!$B$6:$B$405,$C144,'E8.b. KKAuf_WAV'!$E$6:$E$405,H144)-SUMIFS('E8.b. KKAuf_WAV'!$N$6:$N$405,'E8.b. KKAuf_WAV'!$B$6:$B$405,$C144,'E8.b. KKAuf_WAV'!$C$6:$C$405,"Geschäfts- oder Firmenwert",'E8.b. KKAuf_WAV'!$D$6:$D$405,H144)</f>
        <v>0</v>
      </c>
      <c r="T144" s="974"/>
      <c r="U144" s="992">
        <f>SUMIFS('E8.a. KKAuf_SAV'!$W$6:$W$2005,'E8.a. KKAuf_SAV'!$B$6:$B$2005,$C144,'E8.a. KKAuf_SAV'!$D$6:$D$2005,H144)</f>
        <v>0</v>
      </c>
      <c r="V144" s="992">
        <f>SUMIFS('E8.b. KKAuf_WAV'!$M$6:$M$405,'E8.b. KKAuf_WAV'!$B$6:$B$405,$C144,'E8.b. KKAuf_WAV'!$E$6:$E$405,$H144,'E8.b. KKAuf_WAV'!$C$6:$C$405,"&lt;&gt;"&amp;"geleistete Anzahlungen auf immaterielle Vermögensgegenstände",'E8.b. KKAuf_WAV'!$C$6:$C$405,"&lt;&gt;"&amp;"geleistete Anzahlungen und Anlagen im Bau des Sachanlagevermögens",'E8.b. KKAuf_WAV'!$C$6:$C$405,"&lt;&gt;"&amp;"Geschäfts- oder Firmenwert")</f>
        <v>0</v>
      </c>
      <c r="W144" s="992">
        <f>SUMIFS('E8.b. KKAuf_WAV'!$M$6:$M$405,'E8.b. KKAuf_WAV'!$B$6:$B$405,$C144,'E8.b. KKAuf_WAV'!$E$6:$E$405,Listen!$AA$3,'E8.b. KKAuf_WAV'!$C$6:$C$405,"geleistete Anzahlungen und Anlagen im Bau des Sachanlagevermögens")+ SUMIFS('E8.b. KKAuf_WAV'!$M$6:$M$405,'E8.b. KKAuf_WAV'!$B$6:$B$405,$C144,'E8.b. KKAuf_WAV'!$E$6:$E$405,Listen!$AA$3,'E8.b. KKAuf_WAV'!$C$6:$C$405,"geleistete Anzahlungen auf immaterielle Vermögensgegenstände")</f>
        <v>0</v>
      </c>
      <c r="X144" s="992">
        <f>SUMIFS('E8.c. KKAuf_BKZ_NAB_IZ'!$K$6:$K$405,'E8.c. KKAuf_BKZ_NAB_IZ'!$B$6:$B$405,$C144,'E8.c. KKAuf_BKZ_NAB_IZ'!$C$6:$C$405,$H144)</f>
        <v>0</v>
      </c>
      <c r="Y144" s="992">
        <f>SUMIFS('E8.a. KKAuf_SAV'!$Y$6:$Y$2005,'E8.a. KKAuf_SAV'!$B$6:$B$2005,$C144,'E8.a. KKAuf_SAV'!$D$6:$D$2005,$H144)</f>
        <v>0</v>
      </c>
      <c r="Z144" s="992">
        <f>SUMIFS('E8.b. KKAuf_WAV'!$O$6:$O$405,'E8.b. KKAuf_WAV'!$B$6:$B$405,$C144,'E8.b. KKAuf_WAV'!$E$6:$E$405,$H144,'E8.b. KKAuf_WAV'!$C$6:$C$405,"&lt;&gt;"&amp;"geleistete Anzahlungen auf immaterielle Vermögensgegenstände",'E8.b. KKAuf_WAV'!$C$6:$C$405,"&lt;&gt;"&amp;"geleistete Anzahlungen und Anlagen im Bau des Sachanlagevermögens",'E8.b. KKAuf_WAV'!$C$6:$C$405,"&lt;&gt;"&amp;"Geschäfts- oder Firmenwert")</f>
        <v>0</v>
      </c>
      <c r="AA144" s="992">
        <f>SUMIFS('E8.b. KKAuf_WAV'!$O$6:$O$405,'E8.b. KKAuf_WAV'!$B$6:$B$405,$C144,'E8.b. KKAuf_WAV'!$E$6:$E$405,Listen!$AA$3,'E8.b. KKAuf_WAV'!$C$6:$C$405,"geleistete Anzahlungen und Anlagen im Bau des Sachanlagevermögens")+ SUMIFS('E8.b. KKAuf_WAV'!$O$6:$O$405,'E8.b. KKAuf_WAV'!$B$6:$B$405,$C144,'E8.b. KKAuf_WAV'!$E$6:$E$405,Listen!$AA$3,'E8.b. KKAuf_WAV'!$C$6:$C$405,"geleistete Anzahlungen auf immaterielle Vermögensgegenstände")</f>
        <v>0</v>
      </c>
      <c r="AB144" s="992">
        <f>SUMIFS('E8.c. KKAuf_BKZ_NAB_IZ'!$L$6:$L$405,'E8.c. KKAuf_BKZ_NAB_IZ'!$B$6:$B$405,$C144,'E8.c. KKAuf_BKZ_NAB_IZ'!$C$6:$C$405,$H144)</f>
        <v>0</v>
      </c>
      <c r="AC144" s="974"/>
      <c r="AD144" s="992">
        <f t="shared" si="61"/>
        <v>0</v>
      </c>
      <c r="AE144" s="993">
        <f>$AE$11</f>
        <v>5.0700000000000002E-2</v>
      </c>
      <c r="AF144" s="993">
        <f>$AF$11</f>
        <v>1.7100000000000001E-2</v>
      </c>
      <c r="AG144" s="993">
        <f>$AG$11</f>
        <v>3.0499999999999999E-2</v>
      </c>
      <c r="AH144" s="994">
        <f t="shared" si="62"/>
        <v>0</v>
      </c>
      <c r="AJ144" s="992">
        <f t="shared" si="57"/>
        <v>0</v>
      </c>
      <c r="AK144" s="993">
        <f>$AK$11</f>
        <v>5.0700000000000002E-2</v>
      </c>
      <c r="AL144" s="993">
        <f>$AL$11</f>
        <v>1.7100000000000001E-2</v>
      </c>
      <c r="AM144" s="993">
        <f>$AM$11</f>
        <v>3.0499999999999999E-2</v>
      </c>
      <c r="AN144" s="994">
        <f t="shared" si="58"/>
        <v>0</v>
      </c>
    </row>
    <row r="145" spans="2:40" x14ac:dyDescent="0.2">
      <c r="B145" s="1447"/>
      <c r="C145" s="1002">
        <f t="shared" si="63"/>
        <v>0</v>
      </c>
      <c r="D145" s="1450"/>
      <c r="E145" s="1408"/>
      <c r="F145" s="1408"/>
      <c r="G145" s="990"/>
      <c r="H145" s="983">
        <v>2023</v>
      </c>
      <c r="I145" s="972"/>
      <c r="J145" s="805">
        <f t="shared" si="59"/>
        <v>0</v>
      </c>
      <c r="K145" s="804"/>
      <c r="L145" s="803">
        <f t="shared" ref="L145:L208" si="65">R145+S145</f>
        <v>0</v>
      </c>
      <c r="M145" s="804"/>
      <c r="N145" s="803">
        <f t="shared" si="56"/>
        <v>0</v>
      </c>
      <c r="O145" s="804"/>
      <c r="P145" s="803">
        <f t="shared" si="64"/>
        <v>0</v>
      </c>
      <c r="Q145" s="760"/>
      <c r="R145" s="980">
        <f>SUMIFS('E8.a. KKAuf_SAV'!$X$6:$X$2005,'E8.a. KKAuf_SAV'!$B$6:$B$2005,$C145,'E8.a. KKAuf_SAV'!$D$6:$D$2005,$H145)</f>
        <v>0</v>
      </c>
      <c r="S145" s="980">
        <f>SUMIFS('E8.b. KKAuf_WAV'!$N$6:$N$405,'E8.b. KKAuf_WAV'!$B$6:$B$405,$C145,'E8.b. KKAuf_WAV'!$E$6:$E$405,H145)-SUMIFS('E8.b. KKAuf_WAV'!$N$6:$N$405,'E8.b. KKAuf_WAV'!$B$6:$B$405,$C145,'E8.b. KKAuf_WAV'!$C$6:$C$405,"Geschäfts- oder Firmenwert",'E8.b. KKAuf_WAV'!$D$6:$D$405,H145)</f>
        <v>0</v>
      </c>
      <c r="T145" s="974"/>
      <c r="U145" s="980">
        <f>SUMIFS('E8.a. KKAuf_SAV'!$W$6:$W$2005,'E8.a. KKAuf_SAV'!$B$6:$B$2005,$C145,'E8.a. KKAuf_SAV'!$D$6:$D$2005,H145)</f>
        <v>0</v>
      </c>
      <c r="V145" s="980">
        <f>SUMIFS('E8.b. KKAuf_WAV'!$M$6:$M$405,'E8.b. KKAuf_WAV'!$B$6:$B$405,$C145,'E8.b. KKAuf_WAV'!$E$6:$E$405,$H145,'E8.b. KKAuf_WAV'!$C$6:$C$405,"&lt;&gt;"&amp;"geleistete Anzahlungen auf immaterielle Vermögensgegenstände",'E8.b. KKAuf_WAV'!$C$6:$C$405,"&lt;&gt;"&amp;"geleistete Anzahlungen und Anlagen im Bau des Sachanlagevermögens",'E8.b. KKAuf_WAV'!$C$6:$C$405,"&lt;&gt;"&amp;"Geschäfts- oder Firmenwert")</f>
        <v>0</v>
      </c>
      <c r="W145" s="980"/>
      <c r="X145" s="980">
        <f>SUMIFS('E8.c. KKAuf_BKZ_NAB_IZ'!$K$6:$K$405,'E8.c. KKAuf_BKZ_NAB_IZ'!$B$6:$B$405,$C145,'E8.c. KKAuf_BKZ_NAB_IZ'!$C$6:$C$405,$H145)</f>
        <v>0</v>
      </c>
      <c r="Y145" s="980">
        <f>SUMIFS('E8.a. KKAuf_SAV'!$Y$6:$Y$2005,'E8.a. KKAuf_SAV'!$B$6:$B$2005,$C145,'E8.a. KKAuf_SAV'!$D$6:$D$2005,$H145)</f>
        <v>0</v>
      </c>
      <c r="Z145" s="980">
        <f>SUMIFS('E8.b. KKAuf_WAV'!$O$6:$O$405,'E8.b. KKAuf_WAV'!$B$6:$B$405,$C145,'E8.b. KKAuf_WAV'!$E$6:$E$405,$H145,'E8.b. KKAuf_WAV'!$C$6:$C$405,"&lt;&gt;"&amp;"geleistete Anzahlungen auf immaterielle Vermögensgegenstände",'E8.b. KKAuf_WAV'!$C$6:$C$405,"&lt;&gt;"&amp;"geleistete Anzahlungen und Anlagen im Bau des Sachanlagevermögens",'E8.b. KKAuf_WAV'!$C$6:$C$405,"&lt;&gt;"&amp;"Geschäfts- oder Firmenwert")</f>
        <v>0</v>
      </c>
      <c r="AA145" s="980"/>
      <c r="AB145" s="980">
        <f>SUMIFS('E8.c. KKAuf_BKZ_NAB_IZ'!$L$6:$L$405,'E8.c. KKAuf_BKZ_NAB_IZ'!$B$6:$B$405,$C145,'E8.c. KKAuf_BKZ_NAB_IZ'!$C$6:$C$405,$H145)</f>
        <v>0</v>
      </c>
      <c r="AC145" s="974"/>
      <c r="AD145" s="980">
        <f t="shared" si="61"/>
        <v>0</v>
      </c>
      <c r="AE145" s="984">
        <f>$AE$12</f>
        <v>5.0700000000000002E-2</v>
      </c>
      <c r="AF145" s="984">
        <f>$AF$12</f>
        <v>1.7100000000000001E-2</v>
      </c>
      <c r="AG145" s="984">
        <f>$AG$12</f>
        <v>3.0499999999999999E-2</v>
      </c>
      <c r="AH145" s="982">
        <f t="shared" si="62"/>
        <v>0</v>
      </c>
      <c r="AJ145" s="980"/>
      <c r="AK145" s="984">
        <f>$AK$12</f>
        <v>5.0700000000000002E-2</v>
      </c>
      <c r="AL145" s="984">
        <f>$AL$12</f>
        <v>1.7100000000000001E-2</v>
      </c>
      <c r="AM145" s="984">
        <f>$AM$12</f>
        <v>3.0499999999999999E-2</v>
      </c>
      <c r="AN145" s="982">
        <f t="shared" si="58"/>
        <v>0</v>
      </c>
    </row>
    <row r="146" spans="2:40" x14ac:dyDescent="0.2">
      <c r="B146" s="1447"/>
      <c r="C146" s="1002">
        <f t="shared" si="63"/>
        <v>0</v>
      </c>
      <c r="D146" s="1450"/>
      <c r="E146" s="1408"/>
      <c r="F146" s="1408"/>
      <c r="G146" s="990"/>
      <c r="H146" s="983">
        <v>2024</v>
      </c>
      <c r="I146" s="972"/>
      <c r="J146" s="803">
        <f t="shared" si="59"/>
        <v>0</v>
      </c>
      <c r="K146" s="804"/>
      <c r="L146" s="803">
        <f t="shared" si="65"/>
        <v>0</v>
      </c>
      <c r="M146" s="804"/>
      <c r="N146" s="803">
        <f t="shared" si="56"/>
        <v>0</v>
      </c>
      <c r="O146" s="804"/>
      <c r="P146" s="803">
        <f t="shared" si="64"/>
        <v>0</v>
      </c>
      <c r="Q146" s="760"/>
      <c r="R146" s="980">
        <f>SUMIFS('E8.a. KKAuf_SAV'!$X$6:$X$2005,'E8.a. KKAuf_SAV'!$B$6:$B$2005,$C146,'E8.a. KKAuf_SAV'!$D$6:$D$2005,$H146)</f>
        <v>0</v>
      </c>
      <c r="S146" s="980">
        <f>SUMIFS('E8.b. KKAuf_WAV'!$N$6:$N$405,'E8.b. KKAuf_WAV'!$B$6:$B$405,$C146,'E8.b. KKAuf_WAV'!$E$6:$E$405,H146)-SUMIFS('E8.b. KKAuf_WAV'!$N$6:$N$405,'E8.b. KKAuf_WAV'!$B$6:$B$405,$C146,'E8.b. KKAuf_WAV'!$C$6:$C$405,"Geschäfts- oder Firmenwert",'E8.b. KKAuf_WAV'!$D$6:$D$405,H146)</f>
        <v>0</v>
      </c>
      <c r="T146" s="974"/>
      <c r="U146" s="980">
        <f>SUMIFS('E8.a. KKAuf_SAV'!$W$6:$W$2005,'E8.a. KKAuf_SAV'!$B$6:$B$2005,$C146,'E8.a. KKAuf_SAV'!$D$6:$D$2005,H146)</f>
        <v>0</v>
      </c>
      <c r="V146" s="980">
        <f>SUMIFS('E8.b. KKAuf_WAV'!$M$6:$M$405,'E8.b. KKAuf_WAV'!$B$6:$B$405,$C146,'E8.b. KKAuf_WAV'!$E$6:$E$405,$H146,'E8.b. KKAuf_WAV'!$C$6:$C$405,"&lt;&gt;"&amp;"geleistete Anzahlungen auf immaterielle Vermögensgegenstände",'E8.b. KKAuf_WAV'!$C$6:$C$405,"&lt;&gt;"&amp;"geleistete Anzahlungen und Anlagen im Bau des Sachanlagevermögens",'E8.b. KKAuf_WAV'!$C$6:$C$405,"&lt;&gt;"&amp;"Geschäfts- oder Firmenwert")</f>
        <v>0</v>
      </c>
      <c r="W146" s="980">
        <f>SUMIFS('E8.b. KKAuf_WAV'!$M$6:$M$405,'E8.b. KKAuf_WAV'!$B$6:$B$405,$C146,'E8.b. KKAuf_WAV'!$E$6:$E$405,H146,'E8.b. KKAuf_WAV'!$C$6:$C$405,"geleistete Anzahlungen und Anlagen im Bau des Sachanlagevermögens")+ SUMIFS('E8.b. KKAuf_WAV'!$M$6:$M$405,'E8.b. KKAuf_WAV'!$B$6:$B$405,$C146,'E8.b. KKAuf_WAV'!$E$6:$E$405,H146,'E8.b. KKAuf_WAV'!$C$6:$C$405,"geleistete Anzahlungen auf immaterielle Vermögensgegenstände")</f>
        <v>0</v>
      </c>
      <c r="X146" s="980">
        <f>SUMIFS('E8.c. KKAuf_BKZ_NAB_IZ'!$K$6:$K$405,'E8.c. KKAuf_BKZ_NAB_IZ'!$B$6:$B$405,$C146,'E8.c. KKAuf_BKZ_NAB_IZ'!$C$6:$C$405,$H146)</f>
        <v>0</v>
      </c>
      <c r="Y146" s="980">
        <f>SUMIFS('E8.a. KKAuf_SAV'!$Y$6:$Y$2005,'E8.a. KKAuf_SAV'!$B$6:$B$2005,$C146,'E8.a. KKAuf_SAV'!$D$6:$D$2005,$H146)</f>
        <v>0</v>
      </c>
      <c r="Z146" s="980">
        <f>SUMIFS('E8.b. KKAuf_WAV'!$O$6:$O$405,'E8.b. KKAuf_WAV'!$B$6:$B$405,$C146,'E8.b. KKAuf_WAV'!$E$6:$E$405,$H146,'E8.b. KKAuf_WAV'!$C$6:$C$405,"&lt;&gt;"&amp;"geleistete Anzahlungen auf immaterielle Vermögensgegenstände",'E8.b. KKAuf_WAV'!$C$6:$C$405,"&lt;&gt;"&amp;"geleistete Anzahlungen und Anlagen im Bau des Sachanlagevermögens",'E8.b. KKAuf_WAV'!$C$6:$C$405,"&lt;&gt;"&amp;"Geschäfts- oder Firmenwert")</f>
        <v>0</v>
      </c>
      <c r="AA146" s="980">
        <f>SUMIFS('E8.b. KKAuf_WAV'!$O$6:$O$405,'E8.b. KKAuf_WAV'!$B$6:$B$405,$C146,'E8.b. KKAuf_WAV'!$E$6:$E$405,H146,'E8.b. KKAuf_WAV'!$C$6:$C$405,"geleistete Anzahlungen und Anlagen im Bau des Sachanlagevermögens")+ SUMIFS('E8.b. KKAuf_WAV'!$O$6:$O$405,'E8.b. KKAuf_WAV'!$B$6:$B$405,$C146,'E8.b. KKAuf_WAV'!$E$6:$E$405,H146,'E8.b. KKAuf_WAV'!$C$6:$C$405,"geleistete Anzahlungen auf immaterielle Vermögensgegenstände")</f>
        <v>0</v>
      </c>
      <c r="AB146" s="980">
        <f>SUMIFS('E8.c. KKAuf_BKZ_NAB_IZ'!$L$6:$L$405,'E8.c. KKAuf_BKZ_NAB_IZ'!$B$6:$B$405,$C146,'E8.c. KKAuf_BKZ_NAB_IZ'!$C$6:$C$405,$H146)</f>
        <v>0</v>
      </c>
      <c r="AC146" s="974"/>
      <c r="AD146" s="980">
        <f t="shared" si="61"/>
        <v>0</v>
      </c>
      <c r="AE146" s="984">
        <f>$AE$13</f>
        <v>6.93E-2</v>
      </c>
      <c r="AF146" s="984">
        <f>$AF$13</f>
        <v>3.8699999999999998E-2</v>
      </c>
      <c r="AG146" s="984">
        <f>$AG$13</f>
        <v>5.0900000000000001E-2</v>
      </c>
      <c r="AH146" s="982">
        <f t="shared" si="62"/>
        <v>0</v>
      </c>
      <c r="AJ146" s="980">
        <f t="shared" si="57"/>
        <v>0</v>
      </c>
      <c r="AK146" s="984">
        <f>$AK$13</f>
        <v>7.0099999999999996E-2</v>
      </c>
      <c r="AL146" s="984">
        <f>$AL$13</f>
        <v>3.6600000000000001E-2</v>
      </c>
      <c r="AM146" s="984">
        <f>$AM$13</f>
        <v>0.05</v>
      </c>
      <c r="AN146" s="982">
        <f t="shared" si="58"/>
        <v>0</v>
      </c>
    </row>
    <row r="147" spans="2:40" ht="15" thickBot="1" x14ac:dyDescent="0.25">
      <c r="B147" s="1447"/>
      <c r="C147" s="1002">
        <f t="shared" si="63"/>
        <v>0</v>
      </c>
      <c r="D147" s="1450"/>
      <c r="E147" s="1408"/>
      <c r="F147" s="1408"/>
      <c r="G147" s="990"/>
      <c r="H147" s="983">
        <v>2025</v>
      </c>
      <c r="I147" s="972"/>
      <c r="J147" s="803">
        <f t="shared" si="59"/>
        <v>0</v>
      </c>
      <c r="K147" s="804"/>
      <c r="L147" s="803">
        <f t="shared" si="65"/>
        <v>0</v>
      </c>
      <c r="M147" s="804"/>
      <c r="N147" s="803">
        <f t="shared" si="56"/>
        <v>0</v>
      </c>
      <c r="O147" s="804"/>
      <c r="P147" s="803">
        <f t="shared" si="64"/>
        <v>0</v>
      </c>
      <c r="Q147" s="760"/>
      <c r="R147" s="980">
        <f>SUMIFS('E8.a. KKAuf_SAV'!$X$6:$X$2005,'E8.a. KKAuf_SAV'!$B$6:$B$2005,$C147,'E8.a. KKAuf_SAV'!$D$6:$D$2005,$H147)</f>
        <v>0</v>
      </c>
      <c r="S147" s="980">
        <f>SUMIFS('E8.b. KKAuf_WAV'!$N$6:$N$405,'E8.b. KKAuf_WAV'!$B$6:$B$405,$C147,'E8.b. KKAuf_WAV'!$E$6:$E$405,H147)-SUMIFS('E8.b. KKAuf_WAV'!$N$6:$N$405,'E8.b. KKAuf_WAV'!$B$6:$B$405,$C147,'E8.b. KKAuf_WAV'!$C$6:$C$405,"Geschäfts- oder Firmenwert",'E8.b. KKAuf_WAV'!$D$6:$D$405,H147)</f>
        <v>0</v>
      </c>
      <c r="T147" s="974"/>
      <c r="U147" s="980">
        <f>SUMIFS('E8.a. KKAuf_SAV'!$W$6:$W$2005,'E8.a. KKAuf_SAV'!$B$6:$B$2005,$C147,'E8.a. KKAuf_SAV'!$D$6:$D$2005,H147)</f>
        <v>0</v>
      </c>
      <c r="V147" s="980">
        <f>SUMIFS('E8.b. KKAuf_WAV'!$M$6:$M$405,'E8.b. KKAuf_WAV'!$B$6:$B$405,$C147,'E8.b. KKAuf_WAV'!$E$6:$E$405,$H147,'E8.b. KKAuf_WAV'!$C$6:$C$405,"&lt;&gt;"&amp;"geleistete Anzahlungen auf immaterielle Vermögensgegenstände",'E8.b. KKAuf_WAV'!$C$6:$C$405,"&lt;&gt;"&amp;"geleistete Anzahlungen und Anlagen im Bau des Sachanlagevermögens",'E8.b. KKAuf_WAV'!$C$6:$C$405,"&lt;&gt;"&amp;"Geschäfts- oder Firmenwert")</f>
        <v>0</v>
      </c>
      <c r="W147" s="980">
        <f>SUMIFS('E8.b. KKAuf_WAV'!$M$6:$M$405,'E8.b. KKAuf_WAV'!$B$6:$B$405,$C147,'E8.b. KKAuf_WAV'!$E$6:$E$405,H147,'E8.b. KKAuf_WAV'!$C$6:$C$405,"geleistete Anzahlungen und Anlagen im Bau des Sachanlagevermögens")+ SUMIFS('E8.b. KKAuf_WAV'!$M$6:$M$405,'E8.b. KKAuf_WAV'!$B$6:$B$405,$C147,'E8.b. KKAuf_WAV'!$E$6:$E$405,H147,'E8.b. KKAuf_WAV'!$C$6:$C$405,"geleistete Anzahlungen auf immaterielle Vermögensgegenstände")</f>
        <v>0</v>
      </c>
      <c r="X147" s="980">
        <f>SUMIFS('E8.c. KKAuf_BKZ_NAB_IZ'!$K$6:$K$405,'E8.c. KKAuf_BKZ_NAB_IZ'!$B$6:$B$405,$C147,'E8.c. KKAuf_BKZ_NAB_IZ'!$C$6:$C$405,$H147)</f>
        <v>0</v>
      </c>
      <c r="Y147" s="980">
        <f>SUMIFS('E8.a. KKAuf_SAV'!$Y$6:$Y$2005,'E8.a. KKAuf_SAV'!$B$6:$B$2005,$C147,'E8.a. KKAuf_SAV'!$D$6:$D$2005,$H147)</f>
        <v>0</v>
      </c>
      <c r="Z147" s="980">
        <f>SUMIFS('E8.b. KKAuf_WAV'!$O$6:$O$405,'E8.b. KKAuf_WAV'!$B$6:$B$405,$C147,'E8.b. KKAuf_WAV'!$E$6:$E$405,$H147,'E8.b. KKAuf_WAV'!$C$6:$C$405,"&lt;&gt;"&amp;"geleistete Anzahlungen auf immaterielle Vermögensgegenstände",'E8.b. KKAuf_WAV'!$C$6:$C$405,"&lt;&gt;"&amp;"geleistete Anzahlungen und Anlagen im Bau des Sachanlagevermögens",'E8.b. KKAuf_WAV'!$C$6:$C$405,"&lt;&gt;"&amp;"Geschäfts- oder Firmenwert")</f>
        <v>0</v>
      </c>
      <c r="AA147" s="980">
        <f>SUMIFS('E8.b. KKAuf_WAV'!$O$6:$O$405,'E8.b. KKAuf_WAV'!$B$6:$B$405,$C147,'E8.b. KKAuf_WAV'!$E$6:$E$405,H147,'E8.b. KKAuf_WAV'!$C$6:$C$405,"geleistete Anzahlungen und Anlagen im Bau des Sachanlagevermögens")+ SUMIFS('E8.b. KKAuf_WAV'!$O$6:$O$405,'E8.b. KKAuf_WAV'!$B$6:$B$405,$C147,'E8.b. KKAuf_WAV'!$E$6:$E$405,H147,'E8.b. KKAuf_WAV'!$C$6:$C$405,"geleistete Anzahlungen auf immaterielle Vermögensgegenstände")</f>
        <v>0</v>
      </c>
      <c r="AB147" s="980">
        <f>SUMIFS('E8.c. KKAuf_BKZ_NAB_IZ'!$L$6:$L$405,'E8.c. KKAuf_BKZ_NAB_IZ'!$B$6:$B$405,$C147,'E8.c. KKAuf_BKZ_NAB_IZ'!$C$6:$C$405,$H147)</f>
        <v>0</v>
      </c>
      <c r="AC147" s="974"/>
      <c r="AD147" s="980">
        <f t="shared" si="61"/>
        <v>0</v>
      </c>
      <c r="AE147" s="984">
        <f>$AE$14</f>
        <v>7.0099999999999996E-2</v>
      </c>
      <c r="AF147" s="984">
        <f>$AF$14</f>
        <v>3.6600000000000001E-2</v>
      </c>
      <c r="AG147" s="984">
        <f>$AG$14</f>
        <v>0.05</v>
      </c>
      <c r="AH147" s="982">
        <f t="shared" si="62"/>
        <v>0</v>
      </c>
      <c r="AJ147" s="980">
        <f t="shared" si="57"/>
        <v>0</v>
      </c>
      <c r="AK147" s="984">
        <f>$AK$14</f>
        <v>7.0099999999999996E-2</v>
      </c>
      <c r="AL147" s="984">
        <f>$AL$14</f>
        <v>3.6600000000000001E-2</v>
      </c>
      <c r="AM147" s="984">
        <f>$AM$14</f>
        <v>0.05</v>
      </c>
      <c r="AN147" s="982">
        <f t="shared" si="58"/>
        <v>0</v>
      </c>
    </row>
    <row r="148" spans="2:40" ht="15" hidden="1" thickBot="1" x14ac:dyDescent="0.25">
      <c r="B148" s="1447"/>
      <c r="C148" s="1002">
        <f t="shared" si="63"/>
        <v>0</v>
      </c>
      <c r="D148" s="1450"/>
      <c r="E148" s="1408"/>
      <c r="F148" s="1408"/>
      <c r="G148" s="990"/>
      <c r="H148" s="983">
        <v>2026</v>
      </c>
      <c r="I148" s="972"/>
      <c r="J148" s="803">
        <f t="shared" si="59"/>
        <v>0</v>
      </c>
      <c r="K148" s="804"/>
      <c r="L148" s="803">
        <f t="shared" si="65"/>
        <v>0</v>
      </c>
      <c r="M148" s="804"/>
      <c r="N148" s="803">
        <f t="shared" si="56"/>
        <v>0</v>
      </c>
      <c r="O148" s="804"/>
      <c r="P148" s="803">
        <f t="shared" si="64"/>
        <v>0</v>
      </c>
      <c r="Q148" s="760"/>
      <c r="R148" s="980">
        <f>SUMIFS('E8.a. KKAuf_SAV'!$X$6:$X$2005,'E8.a. KKAuf_SAV'!$B$6:$B$2005,$C148,'E8.a. KKAuf_SAV'!$D$6:$D$2005,$H148)</f>
        <v>0</v>
      </c>
      <c r="S148" s="980">
        <f>SUMIFS('E8.b. KKAuf_WAV'!$N$6:$N$405,'E8.b. KKAuf_WAV'!$B$6:$B$405,$C148,'E8.b. KKAuf_WAV'!$E$6:$E$405,H148)-SUMIFS('E8.b. KKAuf_WAV'!$N$6:$N$405,'E8.b. KKAuf_WAV'!$B$6:$B$405,$C148,'E8.b. KKAuf_WAV'!$C$6:$C$405,"Geschäfts- oder Firmenwert",'E8.b. KKAuf_WAV'!$D$6:$D$405,H148)</f>
        <v>0</v>
      </c>
      <c r="T148" s="974"/>
      <c r="U148" s="980">
        <f>SUMIFS('E8.a. KKAuf_SAV'!$W$6:$W$2005,'E8.a. KKAuf_SAV'!$B$6:$B$2005,$C148,'E8.a. KKAuf_SAV'!$D$6:$D$2005,H148)</f>
        <v>0</v>
      </c>
      <c r="V148" s="980">
        <f>SUMIFS('E8.b. KKAuf_WAV'!$M$6:$M$405,'E8.b. KKAuf_WAV'!$B$6:$B$405,$C148,'E8.b. KKAuf_WAV'!$E$6:$E$405,$H148,'E8.b. KKAuf_WAV'!$C$6:$C$405,"&lt;&gt;"&amp;"geleistete Anzahlungen auf immaterielle Vermögensgegenstände",'E8.b. KKAuf_WAV'!$C$6:$C$405,"&lt;&gt;"&amp;"geleistete Anzahlungen und Anlagen im Bau des Sachanlagevermögens",'E8.b. KKAuf_WAV'!$C$6:$C$405,"&lt;&gt;"&amp;"Geschäfts- oder Firmenwert")</f>
        <v>0</v>
      </c>
      <c r="W148" s="980">
        <f>SUMIFS('E8.b. KKAuf_WAV'!$M$6:$M$405,'E8.b. KKAuf_WAV'!$B$6:$B$405,$C148,'E8.b. KKAuf_WAV'!$E$6:$E$405,H148,'E8.b. KKAuf_WAV'!$C$6:$C$405,"geleistete Anzahlungen und Anlagen im Bau des Sachanlagevermögens")+ SUMIFS('E8.b. KKAuf_WAV'!$M$6:$M$405,'E8.b. KKAuf_WAV'!$B$6:$B$405,$C148,'E8.b. KKAuf_WAV'!$E$6:$E$405,H148,'E8.b. KKAuf_WAV'!$C$6:$C$405,"geleistete Anzahlungen auf immaterielle Vermögensgegenstände")</f>
        <v>0</v>
      </c>
      <c r="X148" s="980">
        <f>SUMIFS('E8.c. KKAuf_BKZ_NAB_IZ'!$K$6:$K$405,'E8.c. KKAuf_BKZ_NAB_IZ'!$B$6:$B$405,$C148,'E8.c. KKAuf_BKZ_NAB_IZ'!$C$6:$C$405,$H148)</f>
        <v>0</v>
      </c>
      <c r="Y148" s="980">
        <f>SUMIFS('E8.a. KKAuf_SAV'!$Y$6:$Y$2005,'E8.a. KKAuf_SAV'!$B$6:$B$2005,$C148,'E8.a. KKAuf_SAV'!$D$6:$D$2005,$H148)</f>
        <v>0</v>
      </c>
      <c r="Z148" s="980">
        <f>SUMIFS('E8.b. KKAuf_WAV'!$O$6:$O$405,'E8.b. KKAuf_WAV'!$B$6:$B$405,$C148,'E8.b. KKAuf_WAV'!$E$6:$E$405,$H148,'E8.b. KKAuf_WAV'!$C$6:$C$405,"&lt;&gt;"&amp;"geleistete Anzahlungen auf immaterielle Vermögensgegenstände",'E8.b. KKAuf_WAV'!$C$6:$C$405,"&lt;&gt;"&amp;"geleistete Anzahlungen und Anlagen im Bau des Sachanlagevermögens",'E8.b. KKAuf_WAV'!$C$6:$C$405,"&lt;&gt;"&amp;"Geschäfts- oder Firmenwert")</f>
        <v>0</v>
      </c>
      <c r="AA148" s="980">
        <f>SUMIFS('E8.b. KKAuf_WAV'!$O$6:$O$405,'E8.b. KKAuf_WAV'!$B$6:$B$405,$C148,'E8.b. KKAuf_WAV'!$E$6:$E$405,H148,'E8.b. KKAuf_WAV'!$C$6:$C$405,"geleistete Anzahlungen und Anlagen im Bau des Sachanlagevermögens")+ SUMIFS('E8.b. KKAuf_WAV'!$O$6:$O$405,'E8.b. KKAuf_WAV'!$B$6:$B$405,$C148,'E8.b. KKAuf_WAV'!$E$6:$E$405,H148,'E8.b. KKAuf_WAV'!$C$6:$C$405,"geleistete Anzahlungen auf immaterielle Vermögensgegenstände")</f>
        <v>0</v>
      </c>
      <c r="AB148" s="980">
        <f>SUMIFS('E8.c. KKAuf_BKZ_NAB_IZ'!$L$6:$L$405,'E8.c. KKAuf_BKZ_NAB_IZ'!$B$6:$B$405,$C148,'E8.c. KKAuf_BKZ_NAB_IZ'!$C$6:$C$405,$H148)</f>
        <v>0</v>
      </c>
      <c r="AC148" s="974"/>
      <c r="AD148" s="980">
        <f t="shared" si="61"/>
        <v>0</v>
      </c>
      <c r="AE148" s="984">
        <f>$AE$15</f>
        <v>0</v>
      </c>
      <c r="AF148" s="984">
        <f>$AF$15</f>
        <v>0</v>
      </c>
      <c r="AG148" s="984">
        <f>$AG$15</f>
        <v>0</v>
      </c>
      <c r="AH148" s="982">
        <f t="shared" si="62"/>
        <v>0</v>
      </c>
      <c r="AJ148" s="980">
        <f t="shared" si="57"/>
        <v>0</v>
      </c>
      <c r="AK148" s="984">
        <f>$AK$15</f>
        <v>0</v>
      </c>
      <c r="AL148" s="984">
        <f>$AL$15</f>
        <v>0</v>
      </c>
      <c r="AM148" s="984">
        <f>$AM$15</f>
        <v>0</v>
      </c>
      <c r="AN148" s="982">
        <f t="shared" si="58"/>
        <v>0</v>
      </c>
    </row>
    <row r="149" spans="2:40" ht="15" hidden="1" thickBot="1" x14ac:dyDescent="0.25">
      <c r="B149" s="1447"/>
      <c r="C149" s="1002">
        <f t="shared" si="63"/>
        <v>0</v>
      </c>
      <c r="D149" s="1450"/>
      <c r="E149" s="1408"/>
      <c r="F149" s="1408"/>
      <c r="G149" s="990"/>
      <c r="H149" s="983">
        <v>2027</v>
      </c>
      <c r="I149" s="972"/>
      <c r="J149" s="803">
        <f t="shared" si="59"/>
        <v>0</v>
      </c>
      <c r="K149" s="804"/>
      <c r="L149" s="803">
        <f t="shared" si="65"/>
        <v>0</v>
      </c>
      <c r="M149" s="804"/>
      <c r="N149" s="803">
        <f t="shared" si="56"/>
        <v>0</v>
      </c>
      <c r="O149" s="804"/>
      <c r="P149" s="803">
        <f t="shared" si="64"/>
        <v>0</v>
      </c>
      <c r="Q149" s="760"/>
      <c r="R149" s="980">
        <f>SUMIFS('E8.a. KKAuf_SAV'!$X$6:$X$2005,'E8.a. KKAuf_SAV'!$B$6:$B$2005,$C149,'E8.a. KKAuf_SAV'!$D$6:$D$2005,$H149)</f>
        <v>0</v>
      </c>
      <c r="S149" s="980">
        <f>SUMIFS('E8.b. KKAuf_WAV'!$N$6:$N$405,'E8.b. KKAuf_WAV'!$B$6:$B$405,$C149,'E8.b. KKAuf_WAV'!$E$6:$E$405,H149)-SUMIFS('E8.b. KKAuf_WAV'!$N$6:$N$405,'E8.b. KKAuf_WAV'!$B$6:$B$405,$C149,'E8.b. KKAuf_WAV'!$C$6:$C$405,"Geschäfts- oder Firmenwert",'E8.b. KKAuf_WAV'!$D$6:$D$405,H149)</f>
        <v>0</v>
      </c>
      <c r="T149" s="974"/>
      <c r="U149" s="980">
        <f>SUMIFS('E8.a. KKAuf_SAV'!$W$6:$W$2005,'E8.a. KKAuf_SAV'!$B$6:$B$2005,$C149,'E8.a. KKAuf_SAV'!$D$6:$D$2005,H149)</f>
        <v>0</v>
      </c>
      <c r="V149" s="980">
        <f>SUMIFS('E8.b. KKAuf_WAV'!$M$6:$M$405,'E8.b. KKAuf_WAV'!$B$6:$B$405,$C149,'E8.b. KKAuf_WAV'!$E$6:$E$405,$H149,'E8.b. KKAuf_WAV'!$C$6:$C$405,"&lt;&gt;"&amp;"geleistete Anzahlungen auf immaterielle Vermögensgegenstände",'E8.b. KKAuf_WAV'!$C$6:$C$405,"&lt;&gt;"&amp;"geleistete Anzahlungen und Anlagen im Bau des Sachanlagevermögens",'E8.b. KKAuf_WAV'!$C$6:$C$405,"&lt;&gt;"&amp;"Geschäfts- oder Firmenwert")</f>
        <v>0</v>
      </c>
      <c r="W149" s="980">
        <f>SUMIFS('E8.b. KKAuf_WAV'!$M$6:$M$405,'E8.b. KKAuf_WAV'!$B$6:$B$405,$C149,'E8.b. KKAuf_WAV'!$E$6:$E$405,H149,'E8.b. KKAuf_WAV'!$C$6:$C$405,"geleistete Anzahlungen und Anlagen im Bau des Sachanlagevermögens")+ SUMIFS('E8.b. KKAuf_WAV'!$M$6:$M$405,'E8.b. KKAuf_WAV'!$B$6:$B$405,$C149,'E8.b. KKAuf_WAV'!$E$6:$E$405,H149,'E8.b. KKAuf_WAV'!$C$6:$C$405,"geleistete Anzahlungen auf immaterielle Vermögensgegenstände")</f>
        <v>0</v>
      </c>
      <c r="X149" s="980">
        <f>SUMIFS('E8.c. KKAuf_BKZ_NAB_IZ'!$K$6:$K$405,'E8.c. KKAuf_BKZ_NAB_IZ'!$B$6:$B$405,$C149,'E8.c. KKAuf_BKZ_NAB_IZ'!$C$6:$C$405,$H149)</f>
        <v>0</v>
      </c>
      <c r="Y149" s="980">
        <f>SUMIFS('E8.a. KKAuf_SAV'!$Y$6:$Y$2005,'E8.a. KKAuf_SAV'!$B$6:$B$2005,$C149,'E8.a. KKAuf_SAV'!$D$6:$D$2005,$H149)</f>
        <v>0</v>
      </c>
      <c r="Z149" s="980">
        <f>SUMIFS('E8.b. KKAuf_WAV'!$O$6:$O$405,'E8.b. KKAuf_WAV'!$B$6:$B$405,$C149,'E8.b. KKAuf_WAV'!$E$6:$E$405,$H149,'E8.b. KKAuf_WAV'!$C$6:$C$405,"&lt;&gt;"&amp;"geleistete Anzahlungen auf immaterielle Vermögensgegenstände",'E8.b. KKAuf_WAV'!$C$6:$C$405,"&lt;&gt;"&amp;"geleistete Anzahlungen und Anlagen im Bau des Sachanlagevermögens",'E8.b. KKAuf_WAV'!$C$6:$C$405,"&lt;&gt;"&amp;"Geschäfts- oder Firmenwert")</f>
        <v>0</v>
      </c>
      <c r="AA149" s="980">
        <f>SUMIFS('E8.b. KKAuf_WAV'!$O$6:$O$405,'E8.b. KKAuf_WAV'!$B$6:$B$405,$C149,'E8.b. KKAuf_WAV'!$E$6:$E$405,H149,'E8.b. KKAuf_WAV'!$C$6:$C$405,"geleistete Anzahlungen und Anlagen im Bau des Sachanlagevermögens")+ SUMIFS('E8.b. KKAuf_WAV'!$O$6:$O$405,'E8.b. KKAuf_WAV'!$B$6:$B$405,$C149,'E8.b. KKAuf_WAV'!$E$6:$E$405,H149,'E8.b. KKAuf_WAV'!$C$6:$C$405,"geleistete Anzahlungen auf immaterielle Vermögensgegenstände")</f>
        <v>0</v>
      </c>
      <c r="AB149" s="980">
        <f>SUMIFS('E8.c. KKAuf_BKZ_NAB_IZ'!$L$6:$L$405,'E8.c. KKAuf_BKZ_NAB_IZ'!$B$6:$B$405,$C149,'E8.c. KKAuf_BKZ_NAB_IZ'!$C$6:$C$405,$H149)</f>
        <v>0</v>
      </c>
      <c r="AC149" s="974"/>
      <c r="AD149" s="980">
        <f t="shared" si="61"/>
        <v>0</v>
      </c>
      <c r="AE149" s="984">
        <f>$AE$16</f>
        <v>0</v>
      </c>
      <c r="AF149" s="984">
        <f>$AF$16</f>
        <v>0</v>
      </c>
      <c r="AG149" s="984">
        <f>$AG$16</f>
        <v>0</v>
      </c>
      <c r="AH149" s="982">
        <f t="shared" si="62"/>
        <v>0</v>
      </c>
      <c r="AJ149" s="980">
        <f t="shared" si="57"/>
        <v>0</v>
      </c>
      <c r="AK149" s="984">
        <f>$AK$16</f>
        <v>0</v>
      </c>
      <c r="AL149" s="984">
        <f>$AL$16</f>
        <v>0</v>
      </c>
      <c r="AM149" s="984">
        <f>$AM$16</f>
        <v>0</v>
      </c>
      <c r="AN149" s="982">
        <f t="shared" si="58"/>
        <v>0</v>
      </c>
    </row>
    <row r="150" spans="2:40" ht="15" hidden="1" thickBot="1" x14ac:dyDescent="0.25">
      <c r="B150" s="1448"/>
      <c r="C150" s="1003">
        <f t="shared" si="63"/>
        <v>0</v>
      </c>
      <c r="D150" s="1451"/>
      <c r="E150" s="1409"/>
      <c r="F150" s="1409"/>
      <c r="G150" s="970"/>
      <c r="H150" s="986">
        <v>2028</v>
      </c>
      <c r="I150" s="972"/>
      <c r="J150" s="815">
        <f t="shared" si="59"/>
        <v>0</v>
      </c>
      <c r="K150" s="804"/>
      <c r="L150" s="814">
        <f t="shared" si="65"/>
        <v>0</v>
      </c>
      <c r="M150" s="804"/>
      <c r="N150" s="814">
        <f t="shared" si="56"/>
        <v>0</v>
      </c>
      <c r="O150" s="804"/>
      <c r="P150" s="814">
        <f t="shared" si="64"/>
        <v>0</v>
      </c>
      <c r="Q150" s="760"/>
      <c r="R150" s="987">
        <f>SUMIFS('E8.a. KKAuf_SAV'!$X$6:$X$2005,'E8.a. KKAuf_SAV'!$B$6:$B$2005,$C150,'E8.a. KKAuf_SAV'!$D$6:$D$2005,$H150)</f>
        <v>0</v>
      </c>
      <c r="S150" s="987">
        <f>SUMIFS('E8.b. KKAuf_WAV'!$N$6:$N$405,'E8.b. KKAuf_WAV'!$B$6:$B$405,$C150,'E8.b. KKAuf_WAV'!$E$6:$E$405,H150)-SUMIFS('E8.b. KKAuf_WAV'!$N$6:$N$405,'E8.b. KKAuf_WAV'!$B$6:$B$405,$C150,'E8.b. KKAuf_WAV'!$C$6:$C$405,"Geschäfts- oder Firmenwert",'E8.b. KKAuf_WAV'!$D$6:$D$405,H150)</f>
        <v>0</v>
      </c>
      <c r="T150" s="974"/>
      <c r="U150" s="987">
        <f>SUMIFS('E8.a. KKAuf_SAV'!$W$6:$W$2005,'E8.a. KKAuf_SAV'!$B$6:$B$2005,$C150,'E8.a. KKAuf_SAV'!$D$6:$D$2005,H150)</f>
        <v>0</v>
      </c>
      <c r="V150" s="987">
        <f>SUMIFS('E8.b. KKAuf_WAV'!$M$6:$M$405,'E8.b. KKAuf_WAV'!$B$6:$B$405,$C150,'E8.b. KKAuf_WAV'!$E$6:$E$405,$H150,'E8.b. KKAuf_WAV'!$C$6:$C$405,"&lt;&gt;"&amp;"geleistete Anzahlungen auf immaterielle Vermögensgegenstände",'E8.b. KKAuf_WAV'!$C$6:$C$405,"&lt;&gt;"&amp;"geleistete Anzahlungen und Anlagen im Bau des Sachanlagevermögens",'E8.b. KKAuf_WAV'!$C$6:$C$405,"&lt;&gt;"&amp;"Geschäfts- oder Firmenwert")</f>
        <v>0</v>
      </c>
      <c r="W150" s="987">
        <f>SUMIFS('E8.b. KKAuf_WAV'!$M$6:$M$405,'E8.b. KKAuf_WAV'!$B$6:$B$405,$C150,'E8.b. KKAuf_WAV'!$E$6:$E$405,H150,'E8.b. KKAuf_WAV'!$C$6:$C$405,"geleistete Anzahlungen und Anlagen im Bau des Sachanlagevermögens")+ SUMIFS('E8.b. KKAuf_WAV'!$M$6:$M$405,'E8.b. KKAuf_WAV'!$B$6:$B$405,$C150,'E8.b. KKAuf_WAV'!$E$6:$E$405,H150,'E8.b. KKAuf_WAV'!$C$6:$C$405,"geleistete Anzahlungen auf immaterielle Vermögensgegenstände")</f>
        <v>0</v>
      </c>
      <c r="X150" s="987">
        <f>SUMIFS('E8.c. KKAuf_BKZ_NAB_IZ'!$K$6:$K$405,'E8.c. KKAuf_BKZ_NAB_IZ'!$B$6:$B$405,$C150,'E8.c. KKAuf_BKZ_NAB_IZ'!$C$6:$C$405,$H150)</f>
        <v>0</v>
      </c>
      <c r="Y150" s="987">
        <f>SUMIFS('E8.a. KKAuf_SAV'!$Y$6:$Y$2005,'E8.a. KKAuf_SAV'!$B$6:$B$2005,$C150,'E8.a. KKAuf_SAV'!$D$6:$D$2005,$H150)</f>
        <v>0</v>
      </c>
      <c r="Z150" s="987">
        <f>SUMIFS('E8.b. KKAuf_WAV'!$O$6:$O$405,'E8.b. KKAuf_WAV'!$B$6:$B$405,$C150,'E8.b. KKAuf_WAV'!$E$6:$E$405,$H150,'E8.b. KKAuf_WAV'!$C$6:$C$405,"&lt;&gt;"&amp;"geleistete Anzahlungen auf immaterielle Vermögensgegenstände",'E8.b. KKAuf_WAV'!$C$6:$C$405,"&lt;&gt;"&amp;"geleistete Anzahlungen und Anlagen im Bau des Sachanlagevermögens",'E8.b. KKAuf_WAV'!$C$6:$C$405,"&lt;&gt;"&amp;"Geschäfts- oder Firmenwert")</f>
        <v>0</v>
      </c>
      <c r="AA150" s="987">
        <f>SUMIFS('E8.b. KKAuf_WAV'!$O$6:$O$405,'E8.b. KKAuf_WAV'!$B$6:$B$405,$C150,'E8.b. KKAuf_WAV'!$E$6:$E$405,H150,'E8.b. KKAuf_WAV'!$C$6:$C$405,"geleistete Anzahlungen und Anlagen im Bau des Sachanlagevermögens")+ SUMIFS('E8.b. KKAuf_WAV'!$O$6:$O$405,'E8.b. KKAuf_WAV'!$B$6:$B$405,$C150,'E8.b. KKAuf_WAV'!$E$6:$E$405,H150,'E8.b. KKAuf_WAV'!$C$6:$C$405,"geleistete Anzahlungen auf immaterielle Vermögensgegenstände")</f>
        <v>0</v>
      </c>
      <c r="AB150" s="987">
        <f>SUMIFS('E8.c. KKAuf_BKZ_NAB_IZ'!$L$6:$L$405,'E8.c. KKAuf_BKZ_NAB_IZ'!$B$6:$B$405,$C150,'E8.c. KKAuf_BKZ_NAB_IZ'!$C$6:$C$405,$H150)</f>
        <v>0</v>
      </c>
      <c r="AC150" s="974"/>
      <c r="AD150" s="987">
        <f t="shared" si="61"/>
        <v>0</v>
      </c>
      <c r="AE150" s="988">
        <f>$AE$17</f>
        <v>0</v>
      </c>
      <c r="AF150" s="988">
        <f>$AF$17</f>
        <v>0</v>
      </c>
      <c r="AG150" s="988">
        <f>$AG$17</f>
        <v>0</v>
      </c>
      <c r="AH150" s="989">
        <f t="shared" si="62"/>
        <v>0</v>
      </c>
      <c r="AJ150" s="987">
        <f t="shared" si="57"/>
        <v>0</v>
      </c>
      <c r="AK150" s="988">
        <f>$AK$17</f>
        <v>0</v>
      </c>
      <c r="AL150" s="988">
        <f>$AL$17</f>
        <v>0</v>
      </c>
      <c r="AM150" s="988">
        <f>$AM$17</f>
        <v>0</v>
      </c>
      <c r="AN150" s="989">
        <f t="shared" si="58"/>
        <v>0</v>
      </c>
    </row>
    <row r="151" spans="2:40" ht="14.25" customHeight="1" x14ac:dyDescent="0.2">
      <c r="B151" s="1446"/>
      <c r="C151" s="1001">
        <f>B$151</f>
        <v>0</v>
      </c>
      <c r="D151" s="1449"/>
      <c r="E151" s="1407"/>
      <c r="F151" s="1410"/>
      <c r="G151" s="990"/>
      <c r="H151" s="991">
        <v>2022</v>
      </c>
      <c r="I151" s="972"/>
      <c r="J151" s="813">
        <f t="shared" si="59"/>
        <v>0</v>
      </c>
      <c r="K151" s="804"/>
      <c r="L151" s="813">
        <f t="shared" si="65"/>
        <v>0</v>
      </c>
      <c r="M151" s="804"/>
      <c r="N151" s="813">
        <f t="shared" si="56"/>
        <v>0</v>
      </c>
      <c r="O151" s="804"/>
      <c r="P151" s="813">
        <f t="shared" ref="P151:P157" si="66">IFERROR((AJ151*AK151+AD151*AE151)*0.4*0.035*$F$151,0)</f>
        <v>0</v>
      </c>
      <c r="Q151" s="760"/>
      <c r="R151" s="992">
        <f>SUMIFS('E8.a. KKAuf_SAV'!$X$6:$X$2005,'E8.a. KKAuf_SAV'!$B$6:$B$2005,$C151,'E8.a. KKAuf_SAV'!$D$6:$D$2005,$H151)</f>
        <v>0</v>
      </c>
      <c r="S151" s="992">
        <f>SUMIFS('E8.b. KKAuf_WAV'!$N$6:$N$405,'E8.b. KKAuf_WAV'!$B$6:$B$405,$C151,'E8.b. KKAuf_WAV'!$E$6:$E$405,H151)-SUMIFS('E8.b. KKAuf_WAV'!$N$6:$N$405,'E8.b. KKAuf_WAV'!$B$6:$B$405,$C151,'E8.b. KKAuf_WAV'!$C$6:$C$405,"Geschäfts- oder Firmenwert",'E8.b. KKAuf_WAV'!$D$6:$D$405,H151)</f>
        <v>0</v>
      </c>
      <c r="T151" s="974"/>
      <c r="U151" s="992">
        <f>SUMIFS('E8.a. KKAuf_SAV'!$W$6:$W$2005,'E8.a. KKAuf_SAV'!$B$6:$B$2005,$C151,'E8.a. KKAuf_SAV'!$D$6:$D$2005,H151)</f>
        <v>0</v>
      </c>
      <c r="V151" s="992">
        <f>SUMIFS('E8.b. KKAuf_WAV'!$M$6:$M$405,'E8.b. KKAuf_WAV'!$B$6:$B$405,$C151,'E8.b. KKAuf_WAV'!$E$6:$E$405,$H151,'E8.b. KKAuf_WAV'!$C$6:$C$405,"&lt;&gt;"&amp;"geleistete Anzahlungen auf immaterielle Vermögensgegenstände",'E8.b. KKAuf_WAV'!$C$6:$C$405,"&lt;&gt;"&amp;"geleistete Anzahlungen und Anlagen im Bau des Sachanlagevermögens",'E8.b. KKAuf_WAV'!$C$6:$C$405,"&lt;&gt;"&amp;"Geschäfts- oder Firmenwert")</f>
        <v>0</v>
      </c>
      <c r="W151" s="992">
        <f>SUMIFS('E8.b. KKAuf_WAV'!$M$6:$M$405,'E8.b. KKAuf_WAV'!$B$6:$B$405,$C151,'E8.b. KKAuf_WAV'!$E$6:$E$405,Listen!$AA$3,'E8.b. KKAuf_WAV'!$C$6:$C$405,"geleistete Anzahlungen und Anlagen im Bau des Sachanlagevermögens")+ SUMIFS('E8.b. KKAuf_WAV'!$M$6:$M$405,'E8.b. KKAuf_WAV'!$B$6:$B$405,$C151,'E8.b. KKAuf_WAV'!$E$6:$E$405,Listen!$AA$3,'E8.b. KKAuf_WAV'!$C$6:$C$405,"geleistete Anzahlungen auf immaterielle Vermögensgegenstände")</f>
        <v>0</v>
      </c>
      <c r="X151" s="992">
        <f>SUMIFS('E8.c. KKAuf_BKZ_NAB_IZ'!$K$6:$K$405,'E8.c. KKAuf_BKZ_NAB_IZ'!$B$6:$B$405,$C151,'E8.c. KKAuf_BKZ_NAB_IZ'!$C$6:$C$405,$H151)</f>
        <v>0</v>
      </c>
      <c r="Y151" s="992">
        <f>SUMIFS('E8.a. KKAuf_SAV'!$Y$6:$Y$2005,'E8.a. KKAuf_SAV'!$B$6:$B$2005,$C151,'E8.a. KKAuf_SAV'!$D$6:$D$2005,$H151)</f>
        <v>0</v>
      </c>
      <c r="Z151" s="992">
        <f>SUMIFS('E8.b. KKAuf_WAV'!$O$6:$O$405,'E8.b. KKAuf_WAV'!$B$6:$B$405,$C151,'E8.b. KKAuf_WAV'!$E$6:$E$405,$H151,'E8.b. KKAuf_WAV'!$C$6:$C$405,"&lt;&gt;"&amp;"geleistete Anzahlungen auf immaterielle Vermögensgegenstände",'E8.b. KKAuf_WAV'!$C$6:$C$405,"&lt;&gt;"&amp;"geleistete Anzahlungen und Anlagen im Bau des Sachanlagevermögens",'E8.b. KKAuf_WAV'!$C$6:$C$405,"&lt;&gt;"&amp;"Geschäfts- oder Firmenwert")</f>
        <v>0</v>
      </c>
      <c r="AA151" s="992">
        <f>SUMIFS('E8.b. KKAuf_WAV'!$O$6:$O$405,'E8.b. KKAuf_WAV'!$B$6:$B$405,$C151,'E8.b. KKAuf_WAV'!$E$6:$E$405,Listen!$AA$3,'E8.b. KKAuf_WAV'!$C$6:$C$405,"geleistete Anzahlungen und Anlagen im Bau des Sachanlagevermögens")+ SUMIFS('E8.b. KKAuf_WAV'!$O$6:$O$405,'E8.b. KKAuf_WAV'!$B$6:$B$405,$C151,'E8.b. KKAuf_WAV'!$E$6:$E$405,Listen!$AA$3,'E8.b. KKAuf_WAV'!$C$6:$C$405,"geleistete Anzahlungen auf immaterielle Vermögensgegenstände")</f>
        <v>0</v>
      </c>
      <c r="AB151" s="992">
        <f>SUMIFS('E8.c. KKAuf_BKZ_NAB_IZ'!$L$6:$L$405,'E8.c. KKAuf_BKZ_NAB_IZ'!$B$6:$B$405,$C151,'E8.c. KKAuf_BKZ_NAB_IZ'!$C$6:$C$405,$H151)</f>
        <v>0</v>
      </c>
      <c r="AC151" s="974"/>
      <c r="AD151" s="992">
        <f t="shared" si="61"/>
        <v>0</v>
      </c>
      <c r="AE151" s="993">
        <f>$AE$11</f>
        <v>5.0700000000000002E-2</v>
      </c>
      <c r="AF151" s="993">
        <f>$AF$11</f>
        <v>1.7100000000000001E-2</v>
      </c>
      <c r="AG151" s="993">
        <f>$AG$11</f>
        <v>3.0499999999999999E-2</v>
      </c>
      <c r="AH151" s="994">
        <f t="shared" si="62"/>
        <v>0</v>
      </c>
      <c r="AJ151" s="992">
        <f t="shared" si="57"/>
        <v>0</v>
      </c>
      <c r="AK151" s="993">
        <f>$AK$11</f>
        <v>5.0700000000000002E-2</v>
      </c>
      <c r="AL151" s="993">
        <f>$AL$11</f>
        <v>1.7100000000000001E-2</v>
      </c>
      <c r="AM151" s="993">
        <f>$AM$11</f>
        <v>3.0499999999999999E-2</v>
      </c>
      <c r="AN151" s="994">
        <f t="shared" si="58"/>
        <v>0</v>
      </c>
    </row>
    <row r="152" spans="2:40" x14ac:dyDescent="0.2">
      <c r="B152" s="1447"/>
      <c r="C152" s="1002">
        <f t="shared" ref="C152:C157" si="67">B$151</f>
        <v>0</v>
      </c>
      <c r="D152" s="1450"/>
      <c r="E152" s="1408"/>
      <c r="F152" s="1408"/>
      <c r="G152" s="990"/>
      <c r="H152" s="983">
        <v>2023</v>
      </c>
      <c r="I152" s="972"/>
      <c r="J152" s="805">
        <f t="shared" si="59"/>
        <v>0</v>
      </c>
      <c r="K152" s="804"/>
      <c r="L152" s="803">
        <f t="shared" si="65"/>
        <v>0</v>
      </c>
      <c r="M152" s="804"/>
      <c r="N152" s="803">
        <f t="shared" si="56"/>
        <v>0</v>
      </c>
      <c r="O152" s="804"/>
      <c r="P152" s="803">
        <f t="shared" si="66"/>
        <v>0</v>
      </c>
      <c r="Q152" s="760"/>
      <c r="R152" s="980">
        <f>SUMIFS('E8.a. KKAuf_SAV'!$X$6:$X$2005,'E8.a. KKAuf_SAV'!$B$6:$B$2005,$C152,'E8.a. KKAuf_SAV'!$D$6:$D$2005,$H152)</f>
        <v>0</v>
      </c>
      <c r="S152" s="980">
        <f>SUMIFS('E8.b. KKAuf_WAV'!$N$6:$N$405,'E8.b. KKAuf_WAV'!$B$6:$B$405,$C152,'E8.b. KKAuf_WAV'!$E$6:$E$405,H152)-SUMIFS('E8.b. KKAuf_WAV'!$N$6:$N$405,'E8.b. KKAuf_WAV'!$B$6:$B$405,$C152,'E8.b. KKAuf_WAV'!$C$6:$C$405,"Geschäfts- oder Firmenwert",'E8.b. KKAuf_WAV'!$D$6:$D$405,H152)</f>
        <v>0</v>
      </c>
      <c r="T152" s="974"/>
      <c r="U152" s="980">
        <f>SUMIFS('E8.a. KKAuf_SAV'!$W$6:$W$2005,'E8.a. KKAuf_SAV'!$B$6:$B$2005,$C152,'E8.a. KKAuf_SAV'!$D$6:$D$2005,H152)</f>
        <v>0</v>
      </c>
      <c r="V152" s="980">
        <f>SUMIFS('E8.b. KKAuf_WAV'!$M$6:$M$405,'E8.b. KKAuf_WAV'!$B$6:$B$405,$C152,'E8.b. KKAuf_WAV'!$E$6:$E$405,$H152,'E8.b. KKAuf_WAV'!$C$6:$C$405,"&lt;&gt;"&amp;"geleistete Anzahlungen auf immaterielle Vermögensgegenstände",'E8.b. KKAuf_WAV'!$C$6:$C$405,"&lt;&gt;"&amp;"geleistete Anzahlungen und Anlagen im Bau des Sachanlagevermögens",'E8.b. KKAuf_WAV'!$C$6:$C$405,"&lt;&gt;"&amp;"Geschäfts- oder Firmenwert")</f>
        <v>0</v>
      </c>
      <c r="W152" s="980"/>
      <c r="X152" s="980">
        <f>SUMIFS('E8.c. KKAuf_BKZ_NAB_IZ'!$K$6:$K$405,'E8.c. KKAuf_BKZ_NAB_IZ'!$B$6:$B$405,$C152,'E8.c. KKAuf_BKZ_NAB_IZ'!$C$6:$C$405,$H152)</f>
        <v>0</v>
      </c>
      <c r="Y152" s="980">
        <f>SUMIFS('E8.a. KKAuf_SAV'!$Y$6:$Y$2005,'E8.a. KKAuf_SAV'!$B$6:$B$2005,$C152,'E8.a. KKAuf_SAV'!$D$6:$D$2005,$H152)</f>
        <v>0</v>
      </c>
      <c r="Z152" s="980">
        <f>SUMIFS('E8.b. KKAuf_WAV'!$O$6:$O$405,'E8.b. KKAuf_WAV'!$B$6:$B$405,$C152,'E8.b. KKAuf_WAV'!$E$6:$E$405,$H152,'E8.b. KKAuf_WAV'!$C$6:$C$405,"&lt;&gt;"&amp;"geleistete Anzahlungen auf immaterielle Vermögensgegenstände",'E8.b. KKAuf_WAV'!$C$6:$C$405,"&lt;&gt;"&amp;"geleistete Anzahlungen und Anlagen im Bau des Sachanlagevermögens",'E8.b. KKAuf_WAV'!$C$6:$C$405,"&lt;&gt;"&amp;"Geschäfts- oder Firmenwert")</f>
        <v>0</v>
      </c>
      <c r="AA152" s="980"/>
      <c r="AB152" s="980">
        <f>SUMIFS('E8.c. KKAuf_BKZ_NAB_IZ'!$L$6:$L$405,'E8.c. KKAuf_BKZ_NAB_IZ'!$B$6:$B$405,$C152,'E8.c. KKAuf_BKZ_NAB_IZ'!$C$6:$C$405,$H152)</f>
        <v>0</v>
      </c>
      <c r="AC152" s="974"/>
      <c r="AD152" s="980">
        <f t="shared" si="61"/>
        <v>0</v>
      </c>
      <c r="AE152" s="984">
        <f>$AE$12</f>
        <v>5.0700000000000002E-2</v>
      </c>
      <c r="AF152" s="984">
        <f>$AF$12</f>
        <v>1.7100000000000001E-2</v>
      </c>
      <c r="AG152" s="984">
        <f>$AG$12</f>
        <v>3.0499999999999999E-2</v>
      </c>
      <c r="AH152" s="982">
        <f t="shared" si="62"/>
        <v>0</v>
      </c>
      <c r="AJ152" s="980"/>
      <c r="AK152" s="984">
        <f>$AK$12</f>
        <v>5.0700000000000002E-2</v>
      </c>
      <c r="AL152" s="984">
        <f>$AL$12</f>
        <v>1.7100000000000001E-2</v>
      </c>
      <c r="AM152" s="984">
        <f>$AM$12</f>
        <v>3.0499999999999999E-2</v>
      </c>
      <c r="AN152" s="982">
        <f t="shared" si="58"/>
        <v>0</v>
      </c>
    </row>
    <row r="153" spans="2:40" x14ac:dyDescent="0.2">
      <c r="B153" s="1447"/>
      <c r="C153" s="1002">
        <f t="shared" si="67"/>
        <v>0</v>
      </c>
      <c r="D153" s="1450"/>
      <c r="E153" s="1408"/>
      <c r="F153" s="1408"/>
      <c r="G153" s="990"/>
      <c r="H153" s="983">
        <v>2024</v>
      </c>
      <c r="I153" s="972"/>
      <c r="J153" s="803">
        <f t="shared" si="59"/>
        <v>0</v>
      </c>
      <c r="K153" s="804"/>
      <c r="L153" s="803">
        <f t="shared" si="65"/>
        <v>0</v>
      </c>
      <c r="M153" s="804"/>
      <c r="N153" s="803">
        <f t="shared" si="56"/>
        <v>0</v>
      </c>
      <c r="O153" s="804"/>
      <c r="P153" s="803">
        <f t="shared" si="66"/>
        <v>0</v>
      </c>
      <c r="Q153" s="760"/>
      <c r="R153" s="980">
        <f>SUMIFS('E8.a. KKAuf_SAV'!$X$6:$X$2005,'E8.a. KKAuf_SAV'!$B$6:$B$2005,$C153,'E8.a. KKAuf_SAV'!$D$6:$D$2005,$H153)</f>
        <v>0</v>
      </c>
      <c r="S153" s="980">
        <f>SUMIFS('E8.b. KKAuf_WAV'!$N$6:$N$405,'E8.b. KKAuf_WAV'!$B$6:$B$405,$C153,'E8.b. KKAuf_WAV'!$E$6:$E$405,H153)-SUMIFS('E8.b. KKAuf_WAV'!$N$6:$N$405,'E8.b. KKAuf_WAV'!$B$6:$B$405,$C153,'E8.b. KKAuf_WAV'!$C$6:$C$405,"Geschäfts- oder Firmenwert",'E8.b. KKAuf_WAV'!$D$6:$D$405,H153)</f>
        <v>0</v>
      </c>
      <c r="T153" s="974"/>
      <c r="U153" s="980">
        <f>SUMIFS('E8.a. KKAuf_SAV'!$W$6:$W$2005,'E8.a. KKAuf_SAV'!$B$6:$B$2005,$C153,'E8.a. KKAuf_SAV'!$D$6:$D$2005,H153)</f>
        <v>0</v>
      </c>
      <c r="V153" s="980">
        <f>SUMIFS('E8.b. KKAuf_WAV'!$M$6:$M$405,'E8.b. KKAuf_WAV'!$B$6:$B$405,$C153,'E8.b. KKAuf_WAV'!$E$6:$E$405,$H153,'E8.b. KKAuf_WAV'!$C$6:$C$405,"&lt;&gt;"&amp;"geleistete Anzahlungen auf immaterielle Vermögensgegenstände",'E8.b. KKAuf_WAV'!$C$6:$C$405,"&lt;&gt;"&amp;"geleistete Anzahlungen und Anlagen im Bau des Sachanlagevermögens",'E8.b. KKAuf_WAV'!$C$6:$C$405,"&lt;&gt;"&amp;"Geschäfts- oder Firmenwert")</f>
        <v>0</v>
      </c>
      <c r="W153" s="980">
        <f>SUMIFS('E8.b. KKAuf_WAV'!$M$6:$M$405,'E8.b. KKAuf_WAV'!$B$6:$B$405,$C153,'E8.b. KKAuf_WAV'!$E$6:$E$405,H153,'E8.b. KKAuf_WAV'!$C$6:$C$405,"geleistete Anzahlungen und Anlagen im Bau des Sachanlagevermögens")+ SUMIFS('E8.b. KKAuf_WAV'!$M$6:$M$405,'E8.b. KKAuf_WAV'!$B$6:$B$405,$C153,'E8.b. KKAuf_WAV'!$E$6:$E$405,H153,'E8.b. KKAuf_WAV'!$C$6:$C$405,"geleistete Anzahlungen auf immaterielle Vermögensgegenstände")</f>
        <v>0</v>
      </c>
      <c r="X153" s="980">
        <f>SUMIFS('E8.c. KKAuf_BKZ_NAB_IZ'!$K$6:$K$405,'E8.c. KKAuf_BKZ_NAB_IZ'!$B$6:$B$405,$C153,'E8.c. KKAuf_BKZ_NAB_IZ'!$C$6:$C$405,$H153)</f>
        <v>0</v>
      </c>
      <c r="Y153" s="980">
        <f>SUMIFS('E8.a. KKAuf_SAV'!$Y$6:$Y$2005,'E8.a. KKAuf_SAV'!$B$6:$B$2005,$C153,'E8.a. KKAuf_SAV'!$D$6:$D$2005,$H153)</f>
        <v>0</v>
      </c>
      <c r="Z153" s="980">
        <f>SUMIFS('E8.b. KKAuf_WAV'!$O$6:$O$405,'E8.b. KKAuf_WAV'!$B$6:$B$405,$C153,'E8.b. KKAuf_WAV'!$E$6:$E$405,$H153,'E8.b. KKAuf_WAV'!$C$6:$C$405,"&lt;&gt;"&amp;"geleistete Anzahlungen auf immaterielle Vermögensgegenstände",'E8.b. KKAuf_WAV'!$C$6:$C$405,"&lt;&gt;"&amp;"geleistete Anzahlungen und Anlagen im Bau des Sachanlagevermögens",'E8.b. KKAuf_WAV'!$C$6:$C$405,"&lt;&gt;"&amp;"Geschäfts- oder Firmenwert")</f>
        <v>0</v>
      </c>
      <c r="AA153" s="980">
        <f>SUMIFS('E8.b. KKAuf_WAV'!$O$6:$O$405,'E8.b. KKAuf_WAV'!$B$6:$B$405,$C153,'E8.b. KKAuf_WAV'!$E$6:$E$405,H153,'E8.b. KKAuf_WAV'!$C$6:$C$405,"geleistete Anzahlungen und Anlagen im Bau des Sachanlagevermögens")+ SUMIFS('E8.b. KKAuf_WAV'!$O$6:$O$405,'E8.b. KKAuf_WAV'!$B$6:$B$405,$C153,'E8.b. KKAuf_WAV'!$E$6:$E$405,H153,'E8.b. KKAuf_WAV'!$C$6:$C$405,"geleistete Anzahlungen auf immaterielle Vermögensgegenstände")</f>
        <v>0</v>
      </c>
      <c r="AB153" s="980">
        <f>SUMIFS('E8.c. KKAuf_BKZ_NAB_IZ'!$L$6:$L$405,'E8.c. KKAuf_BKZ_NAB_IZ'!$B$6:$B$405,$C153,'E8.c. KKAuf_BKZ_NAB_IZ'!$C$6:$C$405,$H153)</f>
        <v>0</v>
      </c>
      <c r="AC153" s="974"/>
      <c r="AD153" s="980">
        <f t="shared" si="61"/>
        <v>0</v>
      </c>
      <c r="AE153" s="984">
        <f>$AE$13</f>
        <v>6.93E-2</v>
      </c>
      <c r="AF153" s="984">
        <f>$AF$13</f>
        <v>3.8699999999999998E-2</v>
      </c>
      <c r="AG153" s="984">
        <f>$AG$13</f>
        <v>5.0900000000000001E-2</v>
      </c>
      <c r="AH153" s="982">
        <f t="shared" si="62"/>
        <v>0</v>
      </c>
      <c r="AJ153" s="980">
        <f t="shared" si="57"/>
        <v>0</v>
      </c>
      <c r="AK153" s="984">
        <f>$AK$13</f>
        <v>7.0099999999999996E-2</v>
      </c>
      <c r="AL153" s="984">
        <f>$AL$13</f>
        <v>3.6600000000000001E-2</v>
      </c>
      <c r="AM153" s="984">
        <f>$AM$13</f>
        <v>0.05</v>
      </c>
      <c r="AN153" s="982">
        <f t="shared" si="58"/>
        <v>0</v>
      </c>
    </row>
    <row r="154" spans="2:40" ht="15" thickBot="1" x14ac:dyDescent="0.25">
      <c r="B154" s="1447"/>
      <c r="C154" s="1002">
        <f t="shared" si="67"/>
        <v>0</v>
      </c>
      <c r="D154" s="1450"/>
      <c r="E154" s="1408"/>
      <c r="F154" s="1408"/>
      <c r="G154" s="990"/>
      <c r="H154" s="983">
        <v>2025</v>
      </c>
      <c r="I154" s="972"/>
      <c r="J154" s="803">
        <f t="shared" si="59"/>
        <v>0</v>
      </c>
      <c r="K154" s="804"/>
      <c r="L154" s="803">
        <f t="shared" si="65"/>
        <v>0</v>
      </c>
      <c r="M154" s="804"/>
      <c r="N154" s="803">
        <f t="shared" si="56"/>
        <v>0</v>
      </c>
      <c r="O154" s="804"/>
      <c r="P154" s="803">
        <f t="shared" si="66"/>
        <v>0</v>
      </c>
      <c r="Q154" s="760"/>
      <c r="R154" s="980">
        <f>SUMIFS('E8.a. KKAuf_SAV'!$X$6:$X$2005,'E8.a. KKAuf_SAV'!$B$6:$B$2005,$C154,'E8.a. KKAuf_SAV'!$D$6:$D$2005,$H154)</f>
        <v>0</v>
      </c>
      <c r="S154" s="980">
        <f>SUMIFS('E8.b. KKAuf_WAV'!$N$6:$N$405,'E8.b. KKAuf_WAV'!$B$6:$B$405,$C154,'E8.b. KKAuf_WAV'!$E$6:$E$405,H154)-SUMIFS('E8.b. KKAuf_WAV'!$N$6:$N$405,'E8.b. KKAuf_WAV'!$B$6:$B$405,$C154,'E8.b. KKAuf_WAV'!$C$6:$C$405,"Geschäfts- oder Firmenwert",'E8.b. KKAuf_WAV'!$D$6:$D$405,H154)</f>
        <v>0</v>
      </c>
      <c r="T154" s="974"/>
      <c r="U154" s="980">
        <f>SUMIFS('E8.a. KKAuf_SAV'!$W$6:$W$2005,'E8.a. KKAuf_SAV'!$B$6:$B$2005,$C154,'E8.a. KKAuf_SAV'!$D$6:$D$2005,H154)</f>
        <v>0</v>
      </c>
      <c r="V154" s="980">
        <f>SUMIFS('E8.b. KKAuf_WAV'!$M$6:$M$405,'E8.b. KKAuf_WAV'!$B$6:$B$405,$C154,'E8.b. KKAuf_WAV'!$E$6:$E$405,$H154,'E8.b. KKAuf_WAV'!$C$6:$C$405,"&lt;&gt;"&amp;"geleistete Anzahlungen auf immaterielle Vermögensgegenstände",'E8.b. KKAuf_WAV'!$C$6:$C$405,"&lt;&gt;"&amp;"geleistete Anzahlungen und Anlagen im Bau des Sachanlagevermögens",'E8.b. KKAuf_WAV'!$C$6:$C$405,"&lt;&gt;"&amp;"Geschäfts- oder Firmenwert")</f>
        <v>0</v>
      </c>
      <c r="W154" s="980">
        <f>SUMIFS('E8.b. KKAuf_WAV'!$M$6:$M$405,'E8.b. KKAuf_WAV'!$B$6:$B$405,$C154,'E8.b. KKAuf_WAV'!$E$6:$E$405,H154,'E8.b. KKAuf_WAV'!$C$6:$C$405,"geleistete Anzahlungen und Anlagen im Bau des Sachanlagevermögens")+ SUMIFS('E8.b. KKAuf_WAV'!$M$6:$M$405,'E8.b. KKAuf_WAV'!$B$6:$B$405,$C154,'E8.b. KKAuf_WAV'!$E$6:$E$405,H154,'E8.b. KKAuf_WAV'!$C$6:$C$405,"geleistete Anzahlungen auf immaterielle Vermögensgegenstände")</f>
        <v>0</v>
      </c>
      <c r="X154" s="980">
        <f>SUMIFS('E8.c. KKAuf_BKZ_NAB_IZ'!$K$6:$K$405,'E8.c. KKAuf_BKZ_NAB_IZ'!$B$6:$B$405,$C154,'E8.c. KKAuf_BKZ_NAB_IZ'!$C$6:$C$405,$H154)</f>
        <v>0</v>
      </c>
      <c r="Y154" s="980">
        <f>SUMIFS('E8.a. KKAuf_SAV'!$Y$6:$Y$2005,'E8.a. KKAuf_SAV'!$B$6:$B$2005,$C154,'E8.a. KKAuf_SAV'!$D$6:$D$2005,$H154)</f>
        <v>0</v>
      </c>
      <c r="Z154" s="980">
        <f>SUMIFS('E8.b. KKAuf_WAV'!$O$6:$O$405,'E8.b. KKAuf_WAV'!$B$6:$B$405,$C154,'E8.b. KKAuf_WAV'!$E$6:$E$405,$H154,'E8.b. KKAuf_WAV'!$C$6:$C$405,"&lt;&gt;"&amp;"geleistete Anzahlungen auf immaterielle Vermögensgegenstände",'E8.b. KKAuf_WAV'!$C$6:$C$405,"&lt;&gt;"&amp;"geleistete Anzahlungen und Anlagen im Bau des Sachanlagevermögens",'E8.b. KKAuf_WAV'!$C$6:$C$405,"&lt;&gt;"&amp;"Geschäfts- oder Firmenwert")</f>
        <v>0</v>
      </c>
      <c r="AA154" s="980">
        <f>SUMIFS('E8.b. KKAuf_WAV'!$O$6:$O$405,'E8.b. KKAuf_WAV'!$B$6:$B$405,$C154,'E8.b. KKAuf_WAV'!$E$6:$E$405,H154,'E8.b. KKAuf_WAV'!$C$6:$C$405,"geleistete Anzahlungen und Anlagen im Bau des Sachanlagevermögens")+ SUMIFS('E8.b. KKAuf_WAV'!$O$6:$O$405,'E8.b. KKAuf_WAV'!$B$6:$B$405,$C154,'E8.b. KKAuf_WAV'!$E$6:$E$405,H154,'E8.b. KKAuf_WAV'!$C$6:$C$405,"geleistete Anzahlungen auf immaterielle Vermögensgegenstände")</f>
        <v>0</v>
      </c>
      <c r="AB154" s="980">
        <f>SUMIFS('E8.c. KKAuf_BKZ_NAB_IZ'!$L$6:$L$405,'E8.c. KKAuf_BKZ_NAB_IZ'!$B$6:$B$405,$C154,'E8.c. KKAuf_BKZ_NAB_IZ'!$C$6:$C$405,$H154)</f>
        <v>0</v>
      </c>
      <c r="AC154" s="974"/>
      <c r="AD154" s="980">
        <f t="shared" si="61"/>
        <v>0</v>
      </c>
      <c r="AE154" s="984">
        <f>$AE$14</f>
        <v>7.0099999999999996E-2</v>
      </c>
      <c r="AF154" s="984">
        <f>$AF$14</f>
        <v>3.6600000000000001E-2</v>
      </c>
      <c r="AG154" s="984">
        <f>$AG$14</f>
        <v>0.05</v>
      </c>
      <c r="AH154" s="982">
        <f t="shared" si="62"/>
        <v>0</v>
      </c>
      <c r="AJ154" s="980">
        <f t="shared" si="57"/>
        <v>0</v>
      </c>
      <c r="AK154" s="984">
        <f>$AK$14</f>
        <v>7.0099999999999996E-2</v>
      </c>
      <c r="AL154" s="984">
        <f>$AL$14</f>
        <v>3.6600000000000001E-2</v>
      </c>
      <c r="AM154" s="984">
        <f>$AM$14</f>
        <v>0.05</v>
      </c>
      <c r="AN154" s="982">
        <f t="shared" si="58"/>
        <v>0</v>
      </c>
    </row>
    <row r="155" spans="2:40" ht="15" hidden="1" thickBot="1" x14ac:dyDescent="0.25">
      <c r="B155" s="1447"/>
      <c r="C155" s="1002">
        <f t="shared" si="67"/>
        <v>0</v>
      </c>
      <c r="D155" s="1450"/>
      <c r="E155" s="1408"/>
      <c r="F155" s="1408"/>
      <c r="G155" s="990"/>
      <c r="H155" s="983">
        <v>2026</v>
      </c>
      <c r="I155" s="972"/>
      <c r="J155" s="803">
        <f t="shared" si="59"/>
        <v>0</v>
      </c>
      <c r="K155" s="804"/>
      <c r="L155" s="803">
        <f t="shared" si="65"/>
        <v>0</v>
      </c>
      <c r="M155" s="804"/>
      <c r="N155" s="803">
        <f t="shared" si="56"/>
        <v>0</v>
      </c>
      <c r="O155" s="804"/>
      <c r="P155" s="803">
        <f t="shared" si="66"/>
        <v>0</v>
      </c>
      <c r="Q155" s="760"/>
      <c r="R155" s="980">
        <f>SUMIFS('E8.a. KKAuf_SAV'!$X$6:$X$2005,'E8.a. KKAuf_SAV'!$B$6:$B$2005,$C155,'E8.a. KKAuf_SAV'!$D$6:$D$2005,$H155)</f>
        <v>0</v>
      </c>
      <c r="S155" s="980">
        <f>SUMIFS('E8.b. KKAuf_WAV'!$N$6:$N$405,'E8.b. KKAuf_WAV'!$B$6:$B$405,$C155,'E8.b. KKAuf_WAV'!$E$6:$E$405,H155)-SUMIFS('E8.b. KKAuf_WAV'!$N$6:$N$405,'E8.b. KKAuf_WAV'!$B$6:$B$405,$C155,'E8.b. KKAuf_WAV'!$C$6:$C$405,"Geschäfts- oder Firmenwert",'E8.b. KKAuf_WAV'!$D$6:$D$405,H155)</f>
        <v>0</v>
      </c>
      <c r="T155" s="974"/>
      <c r="U155" s="980">
        <f>SUMIFS('E8.a. KKAuf_SAV'!$W$6:$W$2005,'E8.a. KKAuf_SAV'!$B$6:$B$2005,$C155,'E8.a. KKAuf_SAV'!$D$6:$D$2005,H155)</f>
        <v>0</v>
      </c>
      <c r="V155" s="980">
        <f>SUMIFS('E8.b. KKAuf_WAV'!$M$6:$M$405,'E8.b. KKAuf_WAV'!$B$6:$B$405,$C155,'E8.b. KKAuf_WAV'!$E$6:$E$405,$H155,'E8.b. KKAuf_WAV'!$C$6:$C$405,"&lt;&gt;"&amp;"geleistete Anzahlungen auf immaterielle Vermögensgegenstände",'E8.b. KKAuf_WAV'!$C$6:$C$405,"&lt;&gt;"&amp;"geleistete Anzahlungen und Anlagen im Bau des Sachanlagevermögens",'E8.b. KKAuf_WAV'!$C$6:$C$405,"&lt;&gt;"&amp;"Geschäfts- oder Firmenwert")</f>
        <v>0</v>
      </c>
      <c r="W155" s="980">
        <f>SUMIFS('E8.b. KKAuf_WAV'!$M$6:$M$405,'E8.b. KKAuf_WAV'!$B$6:$B$405,$C155,'E8.b. KKAuf_WAV'!$E$6:$E$405,H155,'E8.b. KKAuf_WAV'!$C$6:$C$405,"geleistete Anzahlungen und Anlagen im Bau des Sachanlagevermögens")+ SUMIFS('E8.b. KKAuf_WAV'!$M$6:$M$405,'E8.b. KKAuf_WAV'!$B$6:$B$405,$C155,'E8.b. KKAuf_WAV'!$E$6:$E$405,H155,'E8.b. KKAuf_WAV'!$C$6:$C$405,"geleistete Anzahlungen auf immaterielle Vermögensgegenstände")</f>
        <v>0</v>
      </c>
      <c r="X155" s="980">
        <f>SUMIFS('E8.c. KKAuf_BKZ_NAB_IZ'!$K$6:$K$405,'E8.c. KKAuf_BKZ_NAB_IZ'!$B$6:$B$405,$C155,'E8.c. KKAuf_BKZ_NAB_IZ'!$C$6:$C$405,$H155)</f>
        <v>0</v>
      </c>
      <c r="Y155" s="980">
        <f>SUMIFS('E8.a. KKAuf_SAV'!$Y$6:$Y$2005,'E8.a. KKAuf_SAV'!$B$6:$B$2005,$C155,'E8.a. KKAuf_SAV'!$D$6:$D$2005,$H155)</f>
        <v>0</v>
      </c>
      <c r="Z155" s="980">
        <f>SUMIFS('E8.b. KKAuf_WAV'!$O$6:$O$405,'E8.b. KKAuf_WAV'!$B$6:$B$405,$C155,'E8.b. KKAuf_WAV'!$E$6:$E$405,$H155,'E8.b. KKAuf_WAV'!$C$6:$C$405,"&lt;&gt;"&amp;"geleistete Anzahlungen auf immaterielle Vermögensgegenstände",'E8.b. KKAuf_WAV'!$C$6:$C$405,"&lt;&gt;"&amp;"geleistete Anzahlungen und Anlagen im Bau des Sachanlagevermögens",'E8.b. KKAuf_WAV'!$C$6:$C$405,"&lt;&gt;"&amp;"Geschäfts- oder Firmenwert")</f>
        <v>0</v>
      </c>
      <c r="AA155" s="980">
        <f>SUMIFS('E8.b. KKAuf_WAV'!$O$6:$O$405,'E8.b. KKAuf_WAV'!$B$6:$B$405,$C155,'E8.b. KKAuf_WAV'!$E$6:$E$405,H155,'E8.b. KKAuf_WAV'!$C$6:$C$405,"geleistete Anzahlungen und Anlagen im Bau des Sachanlagevermögens")+ SUMIFS('E8.b. KKAuf_WAV'!$O$6:$O$405,'E8.b. KKAuf_WAV'!$B$6:$B$405,$C155,'E8.b. KKAuf_WAV'!$E$6:$E$405,H155,'E8.b. KKAuf_WAV'!$C$6:$C$405,"geleistete Anzahlungen auf immaterielle Vermögensgegenstände")</f>
        <v>0</v>
      </c>
      <c r="AB155" s="980">
        <f>SUMIFS('E8.c. KKAuf_BKZ_NAB_IZ'!$L$6:$L$405,'E8.c. KKAuf_BKZ_NAB_IZ'!$B$6:$B$405,$C155,'E8.c. KKAuf_BKZ_NAB_IZ'!$C$6:$C$405,$H155)</f>
        <v>0</v>
      </c>
      <c r="AC155" s="974"/>
      <c r="AD155" s="980">
        <f t="shared" si="61"/>
        <v>0</v>
      </c>
      <c r="AE155" s="984">
        <f>$AE$15</f>
        <v>0</v>
      </c>
      <c r="AF155" s="984">
        <f>$AF$15</f>
        <v>0</v>
      </c>
      <c r="AG155" s="984">
        <f>$AG$15</f>
        <v>0</v>
      </c>
      <c r="AH155" s="982">
        <f t="shared" si="62"/>
        <v>0</v>
      </c>
      <c r="AJ155" s="980">
        <f t="shared" si="57"/>
        <v>0</v>
      </c>
      <c r="AK155" s="984">
        <f>$AK$15</f>
        <v>0</v>
      </c>
      <c r="AL155" s="984">
        <f>$AL$15</f>
        <v>0</v>
      </c>
      <c r="AM155" s="984">
        <f>$AM$15</f>
        <v>0</v>
      </c>
      <c r="AN155" s="982">
        <f t="shared" si="58"/>
        <v>0</v>
      </c>
    </row>
    <row r="156" spans="2:40" ht="15" hidden="1" thickBot="1" x14ac:dyDescent="0.25">
      <c r="B156" s="1447"/>
      <c r="C156" s="1002">
        <f t="shared" si="67"/>
        <v>0</v>
      </c>
      <c r="D156" s="1450"/>
      <c r="E156" s="1408"/>
      <c r="F156" s="1408"/>
      <c r="G156" s="990"/>
      <c r="H156" s="983">
        <v>2027</v>
      </c>
      <c r="I156" s="972"/>
      <c r="J156" s="803">
        <f t="shared" si="59"/>
        <v>0</v>
      </c>
      <c r="K156" s="804"/>
      <c r="L156" s="803">
        <f t="shared" si="65"/>
        <v>0</v>
      </c>
      <c r="M156" s="804"/>
      <c r="N156" s="803">
        <f t="shared" si="56"/>
        <v>0</v>
      </c>
      <c r="O156" s="804"/>
      <c r="P156" s="803">
        <f t="shared" si="66"/>
        <v>0</v>
      </c>
      <c r="Q156" s="760"/>
      <c r="R156" s="980">
        <f>SUMIFS('E8.a. KKAuf_SAV'!$X$6:$X$2005,'E8.a. KKAuf_SAV'!$B$6:$B$2005,$C156,'E8.a. KKAuf_SAV'!$D$6:$D$2005,$H156)</f>
        <v>0</v>
      </c>
      <c r="S156" s="980">
        <f>SUMIFS('E8.b. KKAuf_WAV'!$N$6:$N$405,'E8.b. KKAuf_WAV'!$B$6:$B$405,$C156,'E8.b. KKAuf_WAV'!$E$6:$E$405,H156)-SUMIFS('E8.b. KKAuf_WAV'!$N$6:$N$405,'E8.b. KKAuf_WAV'!$B$6:$B$405,$C156,'E8.b. KKAuf_WAV'!$C$6:$C$405,"Geschäfts- oder Firmenwert",'E8.b. KKAuf_WAV'!$D$6:$D$405,H156)</f>
        <v>0</v>
      </c>
      <c r="T156" s="974"/>
      <c r="U156" s="980">
        <f>SUMIFS('E8.a. KKAuf_SAV'!$W$6:$W$2005,'E8.a. KKAuf_SAV'!$B$6:$B$2005,$C156,'E8.a. KKAuf_SAV'!$D$6:$D$2005,H156)</f>
        <v>0</v>
      </c>
      <c r="V156" s="980">
        <f>SUMIFS('E8.b. KKAuf_WAV'!$M$6:$M$405,'E8.b. KKAuf_WAV'!$B$6:$B$405,$C156,'E8.b. KKAuf_WAV'!$E$6:$E$405,$H156,'E8.b. KKAuf_WAV'!$C$6:$C$405,"&lt;&gt;"&amp;"geleistete Anzahlungen auf immaterielle Vermögensgegenstände",'E8.b. KKAuf_WAV'!$C$6:$C$405,"&lt;&gt;"&amp;"geleistete Anzahlungen und Anlagen im Bau des Sachanlagevermögens",'E8.b. KKAuf_WAV'!$C$6:$C$405,"&lt;&gt;"&amp;"Geschäfts- oder Firmenwert")</f>
        <v>0</v>
      </c>
      <c r="W156" s="980">
        <f>SUMIFS('E8.b. KKAuf_WAV'!$M$6:$M$405,'E8.b. KKAuf_WAV'!$B$6:$B$405,$C156,'E8.b. KKAuf_WAV'!$E$6:$E$405,H156,'E8.b. KKAuf_WAV'!$C$6:$C$405,"geleistete Anzahlungen und Anlagen im Bau des Sachanlagevermögens")+ SUMIFS('E8.b. KKAuf_WAV'!$M$6:$M$405,'E8.b. KKAuf_WAV'!$B$6:$B$405,$C156,'E8.b. KKAuf_WAV'!$E$6:$E$405,H156,'E8.b. KKAuf_WAV'!$C$6:$C$405,"geleistete Anzahlungen auf immaterielle Vermögensgegenstände")</f>
        <v>0</v>
      </c>
      <c r="X156" s="980">
        <f>SUMIFS('E8.c. KKAuf_BKZ_NAB_IZ'!$K$6:$K$405,'E8.c. KKAuf_BKZ_NAB_IZ'!$B$6:$B$405,$C156,'E8.c. KKAuf_BKZ_NAB_IZ'!$C$6:$C$405,$H156)</f>
        <v>0</v>
      </c>
      <c r="Y156" s="980">
        <f>SUMIFS('E8.a. KKAuf_SAV'!$Y$6:$Y$2005,'E8.a. KKAuf_SAV'!$B$6:$B$2005,$C156,'E8.a. KKAuf_SAV'!$D$6:$D$2005,$H156)</f>
        <v>0</v>
      </c>
      <c r="Z156" s="980">
        <f>SUMIFS('E8.b. KKAuf_WAV'!$O$6:$O$405,'E8.b. KKAuf_WAV'!$B$6:$B$405,$C156,'E8.b. KKAuf_WAV'!$E$6:$E$405,$H156,'E8.b. KKAuf_WAV'!$C$6:$C$405,"&lt;&gt;"&amp;"geleistete Anzahlungen auf immaterielle Vermögensgegenstände",'E8.b. KKAuf_WAV'!$C$6:$C$405,"&lt;&gt;"&amp;"geleistete Anzahlungen und Anlagen im Bau des Sachanlagevermögens",'E8.b. KKAuf_WAV'!$C$6:$C$405,"&lt;&gt;"&amp;"Geschäfts- oder Firmenwert")</f>
        <v>0</v>
      </c>
      <c r="AA156" s="980">
        <f>SUMIFS('E8.b. KKAuf_WAV'!$O$6:$O$405,'E8.b. KKAuf_WAV'!$B$6:$B$405,$C156,'E8.b. KKAuf_WAV'!$E$6:$E$405,H156,'E8.b. KKAuf_WAV'!$C$6:$C$405,"geleistete Anzahlungen und Anlagen im Bau des Sachanlagevermögens")+ SUMIFS('E8.b. KKAuf_WAV'!$O$6:$O$405,'E8.b. KKAuf_WAV'!$B$6:$B$405,$C156,'E8.b. KKAuf_WAV'!$E$6:$E$405,H156,'E8.b. KKAuf_WAV'!$C$6:$C$405,"geleistete Anzahlungen auf immaterielle Vermögensgegenstände")</f>
        <v>0</v>
      </c>
      <c r="AB156" s="980">
        <f>SUMIFS('E8.c. KKAuf_BKZ_NAB_IZ'!$L$6:$L$405,'E8.c. KKAuf_BKZ_NAB_IZ'!$B$6:$B$405,$C156,'E8.c. KKAuf_BKZ_NAB_IZ'!$C$6:$C$405,$H156)</f>
        <v>0</v>
      </c>
      <c r="AC156" s="974"/>
      <c r="AD156" s="980">
        <f t="shared" si="61"/>
        <v>0</v>
      </c>
      <c r="AE156" s="984">
        <f>$AE$16</f>
        <v>0</v>
      </c>
      <c r="AF156" s="984">
        <f>$AF$16</f>
        <v>0</v>
      </c>
      <c r="AG156" s="984">
        <f>$AG$16</f>
        <v>0</v>
      </c>
      <c r="AH156" s="982">
        <f t="shared" si="62"/>
        <v>0</v>
      </c>
      <c r="AJ156" s="980">
        <f t="shared" si="57"/>
        <v>0</v>
      </c>
      <c r="AK156" s="984">
        <f>$AK$16</f>
        <v>0</v>
      </c>
      <c r="AL156" s="984">
        <f>$AL$16</f>
        <v>0</v>
      </c>
      <c r="AM156" s="984">
        <f>$AM$16</f>
        <v>0</v>
      </c>
      <c r="AN156" s="982">
        <f t="shared" si="58"/>
        <v>0</v>
      </c>
    </row>
    <row r="157" spans="2:40" ht="15" hidden="1" thickBot="1" x14ac:dyDescent="0.25">
      <c r="B157" s="1448"/>
      <c r="C157" s="1003">
        <f t="shared" si="67"/>
        <v>0</v>
      </c>
      <c r="D157" s="1451"/>
      <c r="E157" s="1409"/>
      <c r="F157" s="1409"/>
      <c r="G157" s="970"/>
      <c r="H157" s="986">
        <v>2028</v>
      </c>
      <c r="I157" s="972"/>
      <c r="J157" s="815">
        <f t="shared" si="59"/>
        <v>0</v>
      </c>
      <c r="K157" s="804"/>
      <c r="L157" s="814">
        <f t="shared" si="65"/>
        <v>0</v>
      </c>
      <c r="M157" s="804"/>
      <c r="N157" s="814">
        <f t="shared" si="56"/>
        <v>0</v>
      </c>
      <c r="O157" s="804"/>
      <c r="P157" s="814">
        <f t="shared" si="66"/>
        <v>0</v>
      </c>
      <c r="Q157" s="760"/>
      <c r="R157" s="987">
        <f>SUMIFS('E8.a. KKAuf_SAV'!$X$6:$X$2005,'E8.a. KKAuf_SAV'!$B$6:$B$2005,$C157,'E8.a. KKAuf_SAV'!$D$6:$D$2005,$H157)</f>
        <v>0</v>
      </c>
      <c r="S157" s="987">
        <f>SUMIFS('E8.b. KKAuf_WAV'!$N$6:$N$405,'E8.b. KKAuf_WAV'!$B$6:$B$405,$C157,'E8.b. KKAuf_WAV'!$E$6:$E$405,H157)-SUMIFS('E8.b. KKAuf_WAV'!$N$6:$N$405,'E8.b. KKAuf_WAV'!$B$6:$B$405,$C157,'E8.b. KKAuf_WAV'!$C$6:$C$405,"Geschäfts- oder Firmenwert",'E8.b. KKAuf_WAV'!$D$6:$D$405,H157)</f>
        <v>0</v>
      </c>
      <c r="T157" s="974"/>
      <c r="U157" s="987">
        <f>SUMIFS('E8.a. KKAuf_SAV'!$W$6:$W$2005,'E8.a. KKAuf_SAV'!$B$6:$B$2005,$C157,'E8.a. KKAuf_SAV'!$D$6:$D$2005,H157)</f>
        <v>0</v>
      </c>
      <c r="V157" s="987">
        <f>SUMIFS('E8.b. KKAuf_WAV'!$M$6:$M$405,'E8.b. KKAuf_WAV'!$B$6:$B$405,$C157,'E8.b. KKAuf_WAV'!$E$6:$E$405,$H157,'E8.b. KKAuf_WAV'!$C$6:$C$405,"&lt;&gt;"&amp;"geleistete Anzahlungen auf immaterielle Vermögensgegenstände",'E8.b. KKAuf_WAV'!$C$6:$C$405,"&lt;&gt;"&amp;"geleistete Anzahlungen und Anlagen im Bau des Sachanlagevermögens",'E8.b. KKAuf_WAV'!$C$6:$C$405,"&lt;&gt;"&amp;"Geschäfts- oder Firmenwert")</f>
        <v>0</v>
      </c>
      <c r="W157" s="987">
        <f>SUMIFS('E8.b. KKAuf_WAV'!$M$6:$M$405,'E8.b. KKAuf_WAV'!$B$6:$B$405,$C157,'E8.b. KKAuf_WAV'!$E$6:$E$405,H157,'E8.b. KKAuf_WAV'!$C$6:$C$405,"geleistete Anzahlungen und Anlagen im Bau des Sachanlagevermögens")+ SUMIFS('E8.b. KKAuf_WAV'!$M$6:$M$405,'E8.b. KKAuf_WAV'!$B$6:$B$405,$C157,'E8.b. KKAuf_WAV'!$E$6:$E$405,H157,'E8.b. KKAuf_WAV'!$C$6:$C$405,"geleistete Anzahlungen auf immaterielle Vermögensgegenstände")</f>
        <v>0</v>
      </c>
      <c r="X157" s="987">
        <f>SUMIFS('E8.c. KKAuf_BKZ_NAB_IZ'!$K$6:$K$405,'E8.c. KKAuf_BKZ_NAB_IZ'!$B$6:$B$405,$C157,'E8.c. KKAuf_BKZ_NAB_IZ'!$C$6:$C$405,$H157)</f>
        <v>0</v>
      </c>
      <c r="Y157" s="987">
        <f>SUMIFS('E8.a. KKAuf_SAV'!$Y$6:$Y$2005,'E8.a. KKAuf_SAV'!$B$6:$B$2005,$C157,'E8.a. KKAuf_SAV'!$D$6:$D$2005,$H157)</f>
        <v>0</v>
      </c>
      <c r="Z157" s="987">
        <f>SUMIFS('E8.b. KKAuf_WAV'!$O$6:$O$405,'E8.b. KKAuf_WAV'!$B$6:$B$405,$C157,'E8.b. KKAuf_WAV'!$E$6:$E$405,$H157,'E8.b. KKAuf_WAV'!$C$6:$C$405,"&lt;&gt;"&amp;"geleistete Anzahlungen auf immaterielle Vermögensgegenstände",'E8.b. KKAuf_WAV'!$C$6:$C$405,"&lt;&gt;"&amp;"geleistete Anzahlungen und Anlagen im Bau des Sachanlagevermögens",'E8.b. KKAuf_WAV'!$C$6:$C$405,"&lt;&gt;"&amp;"Geschäfts- oder Firmenwert")</f>
        <v>0</v>
      </c>
      <c r="AA157" s="987">
        <f>SUMIFS('E8.b. KKAuf_WAV'!$O$6:$O$405,'E8.b. KKAuf_WAV'!$B$6:$B$405,$C157,'E8.b. KKAuf_WAV'!$E$6:$E$405,H157,'E8.b. KKAuf_WAV'!$C$6:$C$405,"geleistete Anzahlungen und Anlagen im Bau des Sachanlagevermögens")+ SUMIFS('E8.b. KKAuf_WAV'!$O$6:$O$405,'E8.b. KKAuf_WAV'!$B$6:$B$405,$C157,'E8.b. KKAuf_WAV'!$E$6:$E$405,H157,'E8.b. KKAuf_WAV'!$C$6:$C$405,"geleistete Anzahlungen auf immaterielle Vermögensgegenstände")</f>
        <v>0</v>
      </c>
      <c r="AB157" s="987">
        <f>SUMIFS('E8.c. KKAuf_BKZ_NAB_IZ'!$L$6:$L$405,'E8.c. KKAuf_BKZ_NAB_IZ'!$B$6:$B$405,$C157,'E8.c. KKAuf_BKZ_NAB_IZ'!$C$6:$C$405,$H157)</f>
        <v>0</v>
      </c>
      <c r="AC157" s="974"/>
      <c r="AD157" s="987">
        <f t="shared" si="61"/>
        <v>0</v>
      </c>
      <c r="AE157" s="988">
        <f>$AE$17</f>
        <v>0</v>
      </c>
      <c r="AF157" s="988">
        <f>$AF$17</f>
        <v>0</v>
      </c>
      <c r="AG157" s="988">
        <f>$AG$17</f>
        <v>0</v>
      </c>
      <c r="AH157" s="989">
        <f t="shared" si="62"/>
        <v>0</v>
      </c>
      <c r="AJ157" s="987">
        <f t="shared" si="57"/>
        <v>0</v>
      </c>
      <c r="AK157" s="988">
        <f>$AK$17</f>
        <v>0</v>
      </c>
      <c r="AL157" s="988">
        <f>$AL$17</f>
        <v>0</v>
      </c>
      <c r="AM157" s="988">
        <f>$AM$17</f>
        <v>0</v>
      </c>
      <c r="AN157" s="989">
        <f t="shared" si="58"/>
        <v>0</v>
      </c>
    </row>
    <row r="158" spans="2:40" ht="14.25" customHeight="1" x14ac:dyDescent="0.2">
      <c r="B158" s="1446"/>
      <c r="C158" s="1001">
        <f>B$158</f>
        <v>0</v>
      </c>
      <c r="D158" s="1449"/>
      <c r="E158" s="1407"/>
      <c r="F158" s="1410"/>
      <c r="G158" s="990"/>
      <c r="H158" s="991">
        <v>2022</v>
      </c>
      <c r="I158" s="972"/>
      <c r="J158" s="813">
        <f t="shared" si="59"/>
        <v>0</v>
      </c>
      <c r="K158" s="804"/>
      <c r="L158" s="813">
        <f t="shared" si="65"/>
        <v>0</v>
      </c>
      <c r="M158" s="804"/>
      <c r="N158" s="813">
        <f t="shared" si="56"/>
        <v>0</v>
      </c>
      <c r="O158" s="804"/>
      <c r="P158" s="813">
        <f t="shared" ref="P158:P164" si="68">IFERROR((AJ158*AK158+AD158*AE158)*0.4*0.035*$F$158,0)</f>
        <v>0</v>
      </c>
      <c r="Q158" s="760"/>
      <c r="R158" s="992">
        <f>SUMIFS('E8.a. KKAuf_SAV'!$X$6:$X$2005,'E8.a. KKAuf_SAV'!$B$6:$B$2005,$C158,'E8.a. KKAuf_SAV'!$D$6:$D$2005,$H158)</f>
        <v>0</v>
      </c>
      <c r="S158" s="992">
        <f>SUMIFS('E8.b. KKAuf_WAV'!$N$6:$N$405,'E8.b. KKAuf_WAV'!$B$6:$B$405,$C158,'E8.b. KKAuf_WAV'!$E$6:$E$405,H158)-SUMIFS('E8.b. KKAuf_WAV'!$N$6:$N$405,'E8.b. KKAuf_WAV'!$B$6:$B$405,$C158,'E8.b. KKAuf_WAV'!$C$6:$C$405,"Geschäfts- oder Firmenwert",'E8.b. KKAuf_WAV'!$D$6:$D$405,H158)</f>
        <v>0</v>
      </c>
      <c r="T158" s="974"/>
      <c r="U158" s="992">
        <f>SUMIFS('E8.a. KKAuf_SAV'!$W$6:$W$2005,'E8.a. KKAuf_SAV'!$B$6:$B$2005,$C158,'E8.a. KKAuf_SAV'!$D$6:$D$2005,H158)</f>
        <v>0</v>
      </c>
      <c r="V158" s="992">
        <f>SUMIFS('E8.b. KKAuf_WAV'!$M$6:$M$405,'E8.b. KKAuf_WAV'!$B$6:$B$405,$C158,'E8.b. KKAuf_WAV'!$E$6:$E$405,$H158,'E8.b. KKAuf_WAV'!$C$6:$C$405,"&lt;&gt;"&amp;"geleistete Anzahlungen auf immaterielle Vermögensgegenstände",'E8.b. KKAuf_WAV'!$C$6:$C$405,"&lt;&gt;"&amp;"geleistete Anzahlungen und Anlagen im Bau des Sachanlagevermögens",'E8.b. KKAuf_WAV'!$C$6:$C$405,"&lt;&gt;"&amp;"Geschäfts- oder Firmenwert")</f>
        <v>0</v>
      </c>
      <c r="W158" s="992">
        <f>SUMIFS('E8.b. KKAuf_WAV'!$M$6:$M$405,'E8.b. KKAuf_WAV'!$B$6:$B$405,$C158,'E8.b. KKAuf_WAV'!$E$6:$E$405,Listen!$AA$3,'E8.b. KKAuf_WAV'!$C$6:$C$405,"geleistete Anzahlungen und Anlagen im Bau des Sachanlagevermögens")+ SUMIFS('E8.b. KKAuf_WAV'!$M$6:$M$405,'E8.b. KKAuf_WAV'!$B$6:$B$405,$C158,'E8.b. KKAuf_WAV'!$E$6:$E$405,Listen!$AA$3,'E8.b. KKAuf_WAV'!$C$6:$C$405,"geleistete Anzahlungen auf immaterielle Vermögensgegenstände")</f>
        <v>0</v>
      </c>
      <c r="X158" s="992">
        <f>SUMIFS('E8.c. KKAuf_BKZ_NAB_IZ'!$K$6:$K$405,'E8.c. KKAuf_BKZ_NAB_IZ'!$B$6:$B$405,$C158,'E8.c. KKAuf_BKZ_NAB_IZ'!$C$6:$C$405,$H158)</f>
        <v>0</v>
      </c>
      <c r="Y158" s="992">
        <f>SUMIFS('E8.a. KKAuf_SAV'!$Y$6:$Y$2005,'E8.a. KKAuf_SAV'!$B$6:$B$2005,$C158,'E8.a. KKAuf_SAV'!$D$6:$D$2005,$H158)</f>
        <v>0</v>
      </c>
      <c r="Z158" s="992">
        <f>SUMIFS('E8.b. KKAuf_WAV'!$O$6:$O$405,'E8.b. KKAuf_WAV'!$B$6:$B$405,$C158,'E8.b. KKAuf_WAV'!$E$6:$E$405,$H158,'E8.b. KKAuf_WAV'!$C$6:$C$405,"&lt;&gt;"&amp;"geleistete Anzahlungen auf immaterielle Vermögensgegenstände",'E8.b. KKAuf_WAV'!$C$6:$C$405,"&lt;&gt;"&amp;"geleistete Anzahlungen und Anlagen im Bau des Sachanlagevermögens",'E8.b. KKAuf_WAV'!$C$6:$C$405,"&lt;&gt;"&amp;"Geschäfts- oder Firmenwert")</f>
        <v>0</v>
      </c>
      <c r="AA158" s="992">
        <f>SUMIFS('E8.b. KKAuf_WAV'!$O$6:$O$405,'E8.b. KKAuf_WAV'!$B$6:$B$405,$C158,'E8.b. KKAuf_WAV'!$E$6:$E$405,Listen!$AA$3,'E8.b. KKAuf_WAV'!$C$6:$C$405,"geleistete Anzahlungen und Anlagen im Bau des Sachanlagevermögens")+ SUMIFS('E8.b. KKAuf_WAV'!$O$6:$O$405,'E8.b. KKAuf_WAV'!$B$6:$B$405,$C158,'E8.b. KKAuf_WAV'!$E$6:$E$405,Listen!$AA$3,'E8.b. KKAuf_WAV'!$C$6:$C$405,"geleistete Anzahlungen auf immaterielle Vermögensgegenstände")</f>
        <v>0</v>
      </c>
      <c r="AB158" s="992">
        <f>SUMIFS('E8.c. KKAuf_BKZ_NAB_IZ'!$L$6:$L$405,'E8.c. KKAuf_BKZ_NAB_IZ'!$B$6:$B$405,$C158,'E8.c. KKAuf_BKZ_NAB_IZ'!$C$6:$C$405,$H158)</f>
        <v>0</v>
      </c>
      <c r="AC158" s="974"/>
      <c r="AD158" s="992">
        <f t="shared" si="61"/>
        <v>0</v>
      </c>
      <c r="AE158" s="993">
        <f>$AE$11</f>
        <v>5.0700000000000002E-2</v>
      </c>
      <c r="AF158" s="993">
        <f>$AF$11</f>
        <v>1.7100000000000001E-2</v>
      </c>
      <c r="AG158" s="993">
        <f>$AG$11</f>
        <v>3.0499999999999999E-2</v>
      </c>
      <c r="AH158" s="994">
        <f t="shared" si="62"/>
        <v>0</v>
      </c>
      <c r="AJ158" s="992">
        <f t="shared" si="57"/>
        <v>0</v>
      </c>
      <c r="AK158" s="993">
        <f>$AK$11</f>
        <v>5.0700000000000002E-2</v>
      </c>
      <c r="AL158" s="993">
        <f>$AL$11</f>
        <v>1.7100000000000001E-2</v>
      </c>
      <c r="AM158" s="993">
        <f>$AM$11</f>
        <v>3.0499999999999999E-2</v>
      </c>
      <c r="AN158" s="994">
        <f t="shared" si="58"/>
        <v>0</v>
      </c>
    </row>
    <row r="159" spans="2:40" x14ac:dyDescent="0.2">
      <c r="B159" s="1447"/>
      <c r="C159" s="1002">
        <f t="shared" ref="C159:C164" si="69">B$158</f>
        <v>0</v>
      </c>
      <c r="D159" s="1450"/>
      <c r="E159" s="1408"/>
      <c r="F159" s="1408"/>
      <c r="G159" s="990"/>
      <c r="H159" s="983">
        <v>2023</v>
      </c>
      <c r="I159" s="972"/>
      <c r="J159" s="803">
        <f t="shared" si="59"/>
        <v>0</v>
      </c>
      <c r="K159" s="804"/>
      <c r="L159" s="803">
        <f t="shared" si="65"/>
        <v>0</v>
      </c>
      <c r="M159" s="804"/>
      <c r="N159" s="803">
        <f t="shared" si="56"/>
        <v>0</v>
      </c>
      <c r="O159" s="804"/>
      <c r="P159" s="803">
        <f t="shared" si="68"/>
        <v>0</v>
      </c>
      <c r="Q159" s="760"/>
      <c r="R159" s="980">
        <f>SUMIFS('E8.a. KKAuf_SAV'!$X$6:$X$2005,'E8.a. KKAuf_SAV'!$B$6:$B$2005,$C159,'E8.a. KKAuf_SAV'!$D$6:$D$2005,$H159)</f>
        <v>0</v>
      </c>
      <c r="S159" s="980">
        <f>SUMIFS('E8.b. KKAuf_WAV'!$N$6:$N$405,'E8.b. KKAuf_WAV'!$B$6:$B$405,$C159,'E8.b. KKAuf_WAV'!$E$6:$E$405,H159)-SUMIFS('E8.b. KKAuf_WAV'!$N$6:$N$405,'E8.b. KKAuf_WAV'!$B$6:$B$405,$C159,'E8.b. KKAuf_WAV'!$C$6:$C$405,"Geschäfts- oder Firmenwert",'E8.b. KKAuf_WAV'!$D$6:$D$405,H159)</f>
        <v>0</v>
      </c>
      <c r="T159" s="974"/>
      <c r="U159" s="980">
        <f>SUMIFS('E8.a. KKAuf_SAV'!$W$6:$W$2005,'E8.a. KKAuf_SAV'!$B$6:$B$2005,$C159,'E8.a. KKAuf_SAV'!$D$6:$D$2005,H159)</f>
        <v>0</v>
      </c>
      <c r="V159" s="980">
        <f>SUMIFS('E8.b. KKAuf_WAV'!$M$6:$M$405,'E8.b. KKAuf_WAV'!$B$6:$B$405,$C159,'E8.b. KKAuf_WAV'!$E$6:$E$405,$H159,'E8.b. KKAuf_WAV'!$C$6:$C$405,"&lt;&gt;"&amp;"geleistete Anzahlungen auf immaterielle Vermögensgegenstände",'E8.b. KKAuf_WAV'!$C$6:$C$405,"&lt;&gt;"&amp;"geleistete Anzahlungen und Anlagen im Bau des Sachanlagevermögens",'E8.b. KKAuf_WAV'!$C$6:$C$405,"&lt;&gt;"&amp;"Geschäfts- oder Firmenwert")</f>
        <v>0</v>
      </c>
      <c r="W159" s="980"/>
      <c r="X159" s="980">
        <f>SUMIFS('E8.c. KKAuf_BKZ_NAB_IZ'!$K$6:$K$405,'E8.c. KKAuf_BKZ_NAB_IZ'!$B$6:$B$405,$C159,'E8.c. KKAuf_BKZ_NAB_IZ'!$C$6:$C$405,$H159)</f>
        <v>0</v>
      </c>
      <c r="Y159" s="980">
        <f>SUMIFS('E8.a. KKAuf_SAV'!$Y$6:$Y$2005,'E8.a. KKAuf_SAV'!$B$6:$B$2005,$C159,'E8.a. KKAuf_SAV'!$D$6:$D$2005,$H159)</f>
        <v>0</v>
      </c>
      <c r="Z159" s="980">
        <f>SUMIFS('E8.b. KKAuf_WAV'!$O$6:$O$405,'E8.b. KKAuf_WAV'!$B$6:$B$405,$C159,'E8.b. KKAuf_WAV'!$E$6:$E$405,$H159,'E8.b. KKAuf_WAV'!$C$6:$C$405,"&lt;&gt;"&amp;"geleistete Anzahlungen auf immaterielle Vermögensgegenstände",'E8.b. KKAuf_WAV'!$C$6:$C$405,"&lt;&gt;"&amp;"geleistete Anzahlungen und Anlagen im Bau des Sachanlagevermögens",'E8.b. KKAuf_WAV'!$C$6:$C$405,"&lt;&gt;"&amp;"Geschäfts- oder Firmenwert")</f>
        <v>0</v>
      </c>
      <c r="AA159" s="980"/>
      <c r="AB159" s="980">
        <f>SUMIFS('E8.c. KKAuf_BKZ_NAB_IZ'!$L$6:$L$405,'E8.c. KKAuf_BKZ_NAB_IZ'!$B$6:$B$405,$C159,'E8.c. KKAuf_BKZ_NAB_IZ'!$C$6:$C$405,$H159)</f>
        <v>0</v>
      </c>
      <c r="AC159" s="974"/>
      <c r="AD159" s="980">
        <f t="shared" si="61"/>
        <v>0</v>
      </c>
      <c r="AE159" s="984">
        <f>$AE$12</f>
        <v>5.0700000000000002E-2</v>
      </c>
      <c r="AF159" s="984">
        <f>$AF$12</f>
        <v>1.7100000000000001E-2</v>
      </c>
      <c r="AG159" s="984">
        <f>$AG$12</f>
        <v>3.0499999999999999E-2</v>
      </c>
      <c r="AH159" s="982">
        <f t="shared" si="62"/>
        <v>0</v>
      </c>
      <c r="AJ159" s="980"/>
      <c r="AK159" s="984">
        <f>$AK$12</f>
        <v>5.0700000000000002E-2</v>
      </c>
      <c r="AL159" s="984">
        <f>$AL$12</f>
        <v>1.7100000000000001E-2</v>
      </c>
      <c r="AM159" s="984">
        <f>$AM$12</f>
        <v>3.0499999999999999E-2</v>
      </c>
      <c r="AN159" s="982">
        <f t="shared" si="58"/>
        <v>0</v>
      </c>
    </row>
    <row r="160" spans="2:40" x14ac:dyDescent="0.2">
      <c r="B160" s="1447"/>
      <c r="C160" s="1002">
        <f t="shared" si="69"/>
        <v>0</v>
      </c>
      <c r="D160" s="1450"/>
      <c r="E160" s="1408"/>
      <c r="F160" s="1408"/>
      <c r="G160" s="990"/>
      <c r="H160" s="983">
        <v>2024</v>
      </c>
      <c r="I160" s="972"/>
      <c r="J160" s="803">
        <f t="shared" si="59"/>
        <v>0</v>
      </c>
      <c r="K160" s="804"/>
      <c r="L160" s="803">
        <f t="shared" si="65"/>
        <v>0</v>
      </c>
      <c r="M160" s="804"/>
      <c r="N160" s="803">
        <f t="shared" si="56"/>
        <v>0</v>
      </c>
      <c r="O160" s="804"/>
      <c r="P160" s="803">
        <f t="shared" si="68"/>
        <v>0</v>
      </c>
      <c r="Q160" s="760"/>
      <c r="R160" s="980">
        <f>SUMIFS('E8.a. KKAuf_SAV'!$X$6:$X$2005,'E8.a. KKAuf_SAV'!$B$6:$B$2005,$C160,'E8.a. KKAuf_SAV'!$D$6:$D$2005,$H160)</f>
        <v>0</v>
      </c>
      <c r="S160" s="980">
        <f>SUMIFS('E8.b. KKAuf_WAV'!$N$6:$N$405,'E8.b. KKAuf_WAV'!$B$6:$B$405,$C160,'E8.b. KKAuf_WAV'!$E$6:$E$405,H160)-SUMIFS('E8.b. KKAuf_WAV'!$N$6:$N$405,'E8.b. KKAuf_WAV'!$B$6:$B$405,$C160,'E8.b. KKAuf_WAV'!$C$6:$C$405,"Geschäfts- oder Firmenwert",'E8.b. KKAuf_WAV'!$D$6:$D$405,H160)</f>
        <v>0</v>
      </c>
      <c r="T160" s="974"/>
      <c r="U160" s="980">
        <f>SUMIFS('E8.a. KKAuf_SAV'!$W$6:$W$2005,'E8.a. KKAuf_SAV'!$B$6:$B$2005,$C160,'E8.a. KKAuf_SAV'!$D$6:$D$2005,H160)</f>
        <v>0</v>
      </c>
      <c r="V160" s="980">
        <f>SUMIFS('E8.b. KKAuf_WAV'!$M$6:$M$405,'E8.b. KKAuf_WAV'!$B$6:$B$405,$C160,'E8.b. KKAuf_WAV'!$E$6:$E$405,$H160,'E8.b. KKAuf_WAV'!$C$6:$C$405,"&lt;&gt;"&amp;"geleistete Anzahlungen auf immaterielle Vermögensgegenstände",'E8.b. KKAuf_WAV'!$C$6:$C$405,"&lt;&gt;"&amp;"geleistete Anzahlungen und Anlagen im Bau des Sachanlagevermögens",'E8.b. KKAuf_WAV'!$C$6:$C$405,"&lt;&gt;"&amp;"Geschäfts- oder Firmenwert")</f>
        <v>0</v>
      </c>
      <c r="W160" s="980">
        <f>SUMIFS('E8.b. KKAuf_WAV'!$M$6:$M$405,'E8.b. KKAuf_WAV'!$B$6:$B$405,$C160,'E8.b. KKAuf_WAV'!$E$6:$E$405,H160,'E8.b. KKAuf_WAV'!$C$6:$C$405,"geleistete Anzahlungen und Anlagen im Bau des Sachanlagevermögens")+ SUMIFS('E8.b. KKAuf_WAV'!$M$6:$M$405,'E8.b. KKAuf_WAV'!$B$6:$B$405,$C160,'E8.b. KKAuf_WAV'!$E$6:$E$405,H160,'E8.b. KKAuf_WAV'!$C$6:$C$405,"geleistete Anzahlungen auf immaterielle Vermögensgegenstände")</f>
        <v>0</v>
      </c>
      <c r="X160" s="980">
        <f>SUMIFS('E8.c. KKAuf_BKZ_NAB_IZ'!$K$6:$K$405,'E8.c. KKAuf_BKZ_NAB_IZ'!$B$6:$B$405,$C160,'E8.c. KKAuf_BKZ_NAB_IZ'!$C$6:$C$405,$H160)</f>
        <v>0</v>
      </c>
      <c r="Y160" s="980">
        <f>SUMIFS('E8.a. KKAuf_SAV'!$Y$6:$Y$2005,'E8.a. KKAuf_SAV'!$B$6:$B$2005,$C160,'E8.a. KKAuf_SAV'!$D$6:$D$2005,$H160)</f>
        <v>0</v>
      </c>
      <c r="Z160" s="980">
        <f>SUMIFS('E8.b. KKAuf_WAV'!$O$6:$O$405,'E8.b. KKAuf_WAV'!$B$6:$B$405,$C160,'E8.b. KKAuf_WAV'!$E$6:$E$405,$H160,'E8.b. KKAuf_WAV'!$C$6:$C$405,"&lt;&gt;"&amp;"geleistete Anzahlungen auf immaterielle Vermögensgegenstände",'E8.b. KKAuf_WAV'!$C$6:$C$405,"&lt;&gt;"&amp;"geleistete Anzahlungen und Anlagen im Bau des Sachanlagevermögens",'E8.b. KKAuf_WAV'!$C$6:$C$405,"&lt;&gt;"&amp;"Geschäfts- oder Firmenwert")</f>
        <v>0</v>
      </c>
      <c r="AA160" s="980">
        <f>SUMIFS('E8.b. KKAuf_WAV'!$O$6:$O$405,'E8.b. KKAuf_WAV'!$B$6:$B$405,$C160,'E8.b. KKAuf_WAV'!$E$6:$E$405,H160,'E8.b. KKAuf_WAV'!$C$6:$C$405,"geleistete Anzahlungen und Anlagen im Bau des Sachanlagevermögens")+ SUMIFS('E8.b. KKAuf_WAV'!$O$6:$O$405,'E8.b. KKAuf_WAV'!$B$6:$B$405,$C160,'E8.b. KKAuf_WAV'!$E$6:$E$405,H160,'E8.b. KKAuf_WAV'!$C$6:$C$405,"geleistete Anzahlungen auf immaterielle Vermögensgegenstände")</f>
        <v>0</v>
      </c>
      <c r="AB160" s="980">
        <f>SUMIFS('E8.c. KKAuf_BKZ_NAB_IZ'!$L$6:$L$405,'E8.c. KKAuf_BKZ_NAB_IZ'!$B$6:$B$405,$C160,'E8.c. KKAuf_BKZ_NAB_IZ'!$C$6:$C$405,$H160)</f>
        <v>0</v>
      </c>
      <c r="AC160" s="974"/>
      <c r="AD160" s="980">
        <f t="shared" si="61"/>
        <v>0</v>
      </c>
      <c r="AE160" s="984">
        <f>$AE$13</f>
        <v>6.93E-2</v>
      </c>
      <c r="AF160" s="984">
        <f>$AF$13</f>
        <v>3.8699999999999998E-2</v>
      </c>
      <c r="AG160" s="984">
        <f>$AG$13</f>
        <v>5.0900000000000001E-2</v>
      </c>
      <c r="AH160" s="982">
        <f t="shared" si="62"/>
        <v>0</v>
      </c>
      <c r="AJ160" s="980">
        <f t="shared" si="57"/>
        <v>0</v>
      </c>
      <c r="AK160" s="984">
        <f>$AK$13</f>
        <v>7.0099999999999996E-2</v>
      </c>
      <c r="AL160" s="984">
        <f>$AL$13</f>
        <v>3.6600000000000001E-2</v>
      </c>
      <c r="AM160" s="984">
        <f>$AM$13</f>
        <v>0.05</v>
      </c>
      <c r="AN160" s="982">
        <f t="shared" si="58"/>
        <v>0</v>
      </c>
    </row>
    <row r="161" spans="2:40" ht="15" thickBot="1" x14ac:dyDescent="0.25">
      <c r="B161" s="1447"/>
      <c r="C161" s="1002">
        <f t="shared" si="69"/>
        <v>0</v>
      </c>
      <c r="D161" s="1450"/>
      <c r="E161" s="1408"/>
      <c r="F161" s="1408"/>
      <c r="G161" s="990"/>
      <c r="H161" s="983">
        <v>2025</v>
      </c>
      <c r="I161" s="972"/>
      <c r="J161" s="803">
        <f t="shared" si="59"/>
        <v>0</v>
      </c>
      <c r="K161" s="804"/>
      <c r="L161" s="803">
        <f t="shared" si="65"/>
        <v>0</v>
      </c>
      <c r="M161" s="804"/>
      <c r="N161" s="803">
        <f t="shared" si="56"/>
        <v>0</v>
      </c>
      <c r="O161" s="804"/>
      <c r="P161" s="803">
        <f t="shared" si="68"/>
        <v>0</v>
      </c>
      <c r="Q161" s="760"/>
      <c r="R161" s="980">
        <f>SUMIFS('E8.a. KKAuf_SAV'!$X$6:$X$2005,'E8.a. KKAuf_SAV'!$B$6:$B$2005,$C161,'E8.a. KKAuf_SAV'!$D$6:$D$2005,$H161)</f>
        <v>0</v>
      </c>
      <c r="S161" s="980">
        <f>SUMIFS('E8.b. KKAuf_WAV'!$N$6:$N$405,'E8.b. KKAuf_WAV'!$B$6:$B$405,$C161,'E8.b. KKAuf_WAV'!$E$6:$E$405,H161)-SUMIFS('E8.b. KKAuf_WAV'!$N$6:$N$405,'E8.b. KKAuf_WAV'!$B$6:$B$405,$C161,'E8.b. KKAuf_WAV'!$C$6:$C$405,"Geschäfts- oder Firmenwert",'E8.b. KKAuf_WAV'!$D$6:$D$405,H161)</f>
        <v>0</v>
      </c>
      <c r="T161" s="974"/>
      <c r="U161" s="980">
        <f>SUMIFS('E8.a. KKAuf_SAV'!$W$6:$W$2005,'E8.a. KKAuf_SAV'!$B$6:$B$2005,$C161,'E8.a. KKAuf_SAV'!$D$6:$D$2005,H161)</f>
        <v>0</v>
      </c>
      <c r="V161" s="980">
        <f>SUMIFS('E8.b. KKAuf_WAV'!$M$6:$M$405,'E8.b. KKAuf_WAV'!$B$6:$B$405,$C161,'E8.b. KKAuf_WAV'!$E$6:$E$405,$H161,'E8.b. KKAuf_WAV'!$C$6:$C$405,"&lt;&gt;"&amp;"geleistete Anzahlungen auf immaterielle Vermögensgegenstände",'E8.b. KKAuf_WAV'!$C$6:$C$405,"&lt;&gt;"&amp;"geleistete Anzahlungen und Anlagen im Bau des Sachanlagevermögens",'E8.b. KKAuf_WAV'!$C$6:$C$405,"&lt;&gt;"&amp;"Geschäfts- oder Firmenwert")</f>
        <v>0</v>
      </c>
      <c r="W161" s="980">
        <f>SUMIFS('E8.b. KKAuf_WAV'!$M$6:$M$405,'E8.b. KKAuf_WAV'!$B$6:$B$405,$C161,'E8.b. KKAuf_WAV'!$E$6:$E$405,H161,'E8.b. KKAuf_WAV'!$C$6:$C$405,"geleistete Anzahlungen und Anlagen im Bau des Sachanlagevermögens")+ SUMIFS('E8.b. KKAuf_WAV'!$M$6:$M$405,'E8.b. KKAuf_WAV'!$B$6:$B$405,$C161,'E8.b. KKAuf_WAV'!$E$6:$E$405,H161,'E8.b. KKAuf_WAV'!$C$6:$C$405,"geleistete Anzahlungen auf immaterielle Vermögensgegenstände")</f>
        <v>0</v>
      </c>
      <c r="X161" s="980">
        <f>SUMIFS('E8.c. KKAuf_BKZ_NAB_IZ'!$K$6:$K$405,'E8.c. KKAuf_BKZ_NAB_IZ'!$B$6:$B$405,$C161,'E8.c. KKAuf_BKZ_NAB_IZ'!$C$6:$C$405,$H161)</f>
        <v>0</v>
      </c>
      <c r="Y161" s="980">
        <f>SUMIFS('E8.a. KKAuf_SAV'!$Y$6:$Y$2005,'E8.a. KKAuf_SAV'!$B$6:$B$2005,$C161,'E8.a. KKAuf_SAV'!$D$6:$D$2005,$H161)</f>
        <v>0</v>
      </c>
      <c r="Z161" s="980">
        <f>SUMIFS('E8.b. KKAuf_WAV'!$O$6:$O$405,'E8.b. KKAuf_WAV'!$B$6:$B$405,$C161,'E8.b. KKAuf_WAV'!$E$6:$E$405,$H161,'E8.b. KKAuf_WAV'!$C$6:$C$405,"&lt;&gt;"&amp;"geleistete Anzahlungen auf immaterielle Vermögensgegenstände",'E8.b. KKAuf_WAV'!$C$6:$C$405,"&lt;&gt;"&amp;"geleistete Anzahlungen und Anlagen im Bau des Sachanlagevermögens",'E8.b. KKAuf_WAV'!$C$6:$C$405,"&lt;&gt;"&amp;"Geschäfts- oder Firmenwert")</f>
        <v>0</v>
      </c>
      <c r="AA161" s="980">
        <f>SUMIFS('E8.b. KKAuf_WAV'!$O$6:$O$405,'E8.b. KKAuf_WAV'!$B$6:$B$405,$C161,'E8.b. KKAuf_WAV'!$E$6:$E$405,H161,'E8.b. KKAuf_WAV'!$C$6:$C$405,"geleistete Anzahlungen und Anlagen im Bau des Sachanlagevermögens")+ SUMIFS('E8.b. KKAuf_WAV'!$O$6:$O$405,'E8.b. KKAuf_WAV'!$B$6:$B$405,$C161,'E8.b. KKAuf_WAV'!$E$6:$E$405,H161,'E8.b. KKAuf_WAV'!$C$6:$C$405,"geleistete Anzahlungen auf immaterielle Vermögensgegenstände")</f>
        <v>0</v>
      </c>
      <c r="AB161" s="980">
        <f>SUMIFS('E8.c. KKAuf_BKZ_NAB_IZ'!$L$6:$L$405,'E8.c. KKAuf_BKZ_NAB_IZ'!$B$6:$B$405,$C161,'E8.c. KKAuf_BKZ_NAB_IZ'!$C$6:$C$405,$H161)</f>
        <v>0</v>
      </c>
      <c r="AC161" s="974"/>
      <c r="AD161" s="980">
        <f t="shared" si="61"/>
        <v>0</v>
      </c>
      <c r="AE161" s="984">
        <f>$AE$14</f>
        <v>7.0099999999999996E-2</v>
      </c>
      <c r="AF161" s="984">
        <f>$AF$14</f>
        <v>3.6600000000000001E-2</v>
      </c>
      <c r="AG161" s="984">
        <f>$AG$14</f>
        <v>0.05</v>
      </c>
      <c r="AH161" s="982">
        <f t="shared" si="62"/>
        <v>0</v>
      </c>
      <c r="AJ161" s="980">
        <f t="shared" si="57"/>
        <v>0</v>
      </c>
      <c r="AK161" s="984">
        <f>$AK$14</f>
        <v>7.0099999999999996E-2</v>
      </c>
      <c r="AL161" s="984">
        <f>$AL$14</f>
        <v>3.6600000000000001E-2</v>
      </c>
      <c r="AM161" s="984">
        <f t="shared" ref="AM161:AM164" si="70">0.4*AK161+0.6*AL161</f>
        <v>0.05</v>
      </c>
      <c r="AN161" s="982">
        <f t="shared" si="58"/>
        <v>0</v>
      </c>
    </row>
    <row r="162" spans="2:40" ht="15" hidden="1" thickBot="1" x14ac:dyDescent="0.25">
      <c r="B162" s="1447"/>
      <c r="C162" s="1002">
        <f t="shared" si="69"/>
        <v>0</v>
      </c>
      <c r="D162" s="1450"/>
      <c r="E162" s="1408"/>
      <c r="F162" s="1408"/>
      <c r="G162" s="990"/>
      <c r="H162" s="983">
        <v>2026</v>
      </c>
      <c r="I162" s="972"/>
      <c r="J162" s="803">
        <f t="shared" si="59"/>
        <v>0</v>
      </c>
      <c r="K162" s="804"/>
      <c r="L162" s="803">
        <f t="shared" si="65"/>
        <v>0</v>
      </c>
      <c r="M162" s="804"/>
      <c r="N162" s="803">
        <f t="shared" si="56"/>
        <v>0</v>
      </c>
      <c r="O162" s="804"/>
      <c r="P162" s="803">
        <f t="shared" si="68"/>
        <v>0</v>
      </c>
      <c r="Q162" s="760"/>
      <c r="R162" s="980">
        <f>SUMIFS('E8.a. KKAuf_SAV'!$X$6:$X$2005,'E8.a. KKAuf_SAV'!$B$6:$B$2005,$C162,'E8.a. KKAuf_SAV'!$D$6:$D$2005,$H162)</f>
        <v>0</v>
      </c>
      <c r="S162" s="980">
        <f>SUMIFS('E8.b. KKAuf_WAV'!$N$6:$N$405,'E8.b. KKAuf_WAV'!$B$6:$B$405,$C162,'E8.b. KKAuf_WAV'!$E$6:$E$405,H162)-SUMIFS('E8.b. KKAuf_WAV'!$N$6:$N$405,'E8.b. KKAuf_WAV'!$B$6:$B$405,$C162,'E8.b. KKAuf_WAV'!$C$6:$C$405,"Geschäfts- oder Firmenwert",'E8.b. KKAuf_WAV'!$D$6:$D$405,H162)</f>
        <v>0</v>
      </c>
      <c r="T162" s="974"/>
      <c r="U162" s="980">
        <f>SUMIFS('E8.a. KKAuf_SAV'!$W$6:$W$2005,'E8.a. KKAuf_SAV'!$B$6:$B$2005,$C162,'E8.a. KKAuf_SAV'!$D$6:$D$2005,H162)</f>
        <v>0</v>
      </c>
      <c r="V162" s="980">
        <f>SUMIFS('E8.b. KKAuf_WAV'!$M$6:$M$405,'E8.b. KKAuf_WAV'!$B$6:$B$405,$C162,'E8.b. KKAuf_WAV'!$E$6:$E$405,$H162,'E8.b. KKAuf_WAV'!$C$6:$C$405,"&lt;&gt;"&amp;"geleistete Anzahlungen auf immaterielle Vermögensgegenstände",'E8.b. KKAuf_WAV'!$C$6:$C$405,"&lt;&gt;"&amp;"geleistete Anzahlungen und Anlagen im Bau des Sachanlagevermögens",'E8.b. KKAuf_WAV'!$C$6:$C$405,"&lt;&gt;"&amp;"Geschäfts- oder Firmenwert")</f>
        <v>0</v>
      </c>
      <c r="W162" s="980">
        <f>SUMIFS('E8.b. KKAuf_WAV'!$M$6:$M$405,'E8.b. KKAuf_WAV'!$B$6:$B$405,$C162,'E8.b. KKAuf_WAV'!$E$6:$E$405,H162,'E8.b. KKAuf_WAV'!$C$6:$C$405,"geleistete Anzahlungen und Anlagen im Bau des Sachanlagevermögens")+ SUMIFS('E8.b. KKAuf_WAV'!$M$6:$M$405,'E8.b. KKAuf_WAV'!$B$6:$B$405,$C162,'E8.b. KKAuf_WAV'!$E$6:$E$405,H162,'E8.b. KKAuf_WAV'!$C$6:$C$405,"geleistete Anzahlungen auf immaterielle Vermögensgegenstände")</f>
        <v>0</v>
      </c>
      <c r="X162" s="980">
        <f>SUMIFS('E8.c. KKAuf_BKZ_NAB_IZ'!$K$6:$K$405,'E8.c. KKAuf_BKZ_NAB_IZ'!$B$6:$B$405,$C162,'E8.c. KKAuf_BKZ_NAB_IZ'!$C$6:$C$405,$H162)</f>
        <v>0</v>
      </c>
      <c r="Y162" s="980">
        <f>SUMIFS('E8.a. KKAuf_SAV'!$Y$6:$Y$2005,'E8.a. KKAuf_SAV'!$B$6:$B$2005,$C162,'E8.a. KKAuf_SAV'!$D$6:$D$2005,$H162)</f>
        <v>0</v>
      </c>
      <c r="Z162" s="980">
        <f>SUMIFS('E8.b. KKAuf_WAV'!$O$6:$O$405,'E8.b. KKAuf_WAV'!$B$6:$B$405,$C162,'E8.b. KKAuf_WAV'!$E$6:$E$405,$H162,'E8.b. KKAuf_WAV'!$C$6:$C$405,"&lt;&gt;"&amp;"geleistete Anzahlungen auf immaterielle Vermögensgegenstände",'E8.b. KKAuf_WAV'!$C$6:$C$405,"&lt;&gt;"&amp;"geleistete Anzahlungen und Anlagen im Bau des Sachanlagevermögens",'E8.b. KKAuf_WAV'!$C$6:$C$405,"&lt;&gt;"&amp;"Geschäfts- oder Firmenwert")</f>
        <v>0</v>
      </c>
      <c r="AA162" s="980">
        <f>SUMIFS('E8.b. KKAuf_WAV'!$O$6:$O$405,'E8.b. KKAuf_WAV'!$B$6:$B$405,$C162,'E8.b. KKAuf_WAV'!$E$6:$E$405,H162,'E8.b. KKAuf_WAV'!$C$6:$C$405,"geleistete Anzahlungen und Anlagen im Bau des Sachanlagevermögens")+ SUMIFS('E8.b. KKAuf_WAV'!$O$6:$O$405,'E8.b. KKAuf_WAV'!$B$6:$B$405,$C162,'E8.b. KKAuf_WAV'!$E$6:$E$405,H162,'E8.b. KKAuf_WAV'!$C$6:$C$405,"geleistete Anzahlungen auf immaterielle Vermögensgegenstände")</f>
        <v>0</v>
      </c>
      <c r="AB162" s="980">
        <f>SUMIFS('E8.c. KKAuf_BKZ_NAB_IZ'!$L$6:$L$405,'E8.c. KKAuf_BKZ_NAB_IZ'!$B$6:$B$405,$C162,'E8.c. KKAuf_BKZ_NAB_IZ'!$C$6:$C$405,$H162)</f>
        <v>0</v>
      </c>
      <c r="AC162" s="974"/>
      <c r="AD162" s="980">
        <f t="shared" si="61"/>
        <v>0</v>
      </c>
      <c r="AE162" s="984">
        <f>$AE$15</f>
        <v>0</v>
      </c>
      <c r="AF162" s="984">
        <f>$AF$15</f>
        <v>0</v>
      </c>
      <c r="AG162" s="984">
        <f>$AG$15</f>
        <v>0</v>
      </c>
      <c r="AH162" s="982">
        <f t="shared" si="62"/>
        <v>0</v>
      </c>
      <c r="AJ162" s="980">
        <f t="shared" si="57"/>
        <v>0</v>
      </c>
      <c r="AK162" s="984">
        <f>$AK$15</f>
        <v>0</v>
      </c>
      <c r="AL162" s="984">
        <f>$AL$15</f>
        <v>0</v>
      </c>
      <c r="AM162" s="984">
        <f t="shared" si="70"/>
        <v>0</v>
      </c>
      <c r="AN162" s="982">
        <f t="shared" si="58"/>
        <v>0</v>
      </c>
    </row>
    <row r="163" spans="2:40" ht="15" hidden="1" thickBot="1" x14ac:dyDescent="0.25">
      <c r="B163" s="1447"/>
      <c r="C163" s="1002">
        <f t="shared" si="69"/>
        <v>0</v>
      </c>
      <c r="D163" s="1450"/>
      <c r="E163" s="1408"/>
      <c r="F163" s="1408"/>
      <c r="G163" s="990"/>
      <c r="H163" s="983">
        <v>2027</v>
      </c>
      <c r="I163" s="972"/>
      <c r="J163" s="803">
        <f t="shared" si="59"/>
        <v>0</v>
      </c>
      <c r="K163" s="804"/>
      <c r="L163" s="803">
        <f t="shared" si="65"/>
        <v>0</v>
      </c>
      <c r="M163" s="804"/>
      <c r="N163" s="803">
        <f t="shared" si="56"/>
        <v>0</v>
      </c>
      <c r="O163" s="804"/>
      <c r="P163" s="803">
        <f t="shared" si="68"/>
        <v>0</v>
      </c>
      <c r="Q163" s="760"/>
      <c r="R163" s="980">
        <f>SUMIFS('E8.a. KKAuf_SAV'!$X$6:$X$2005,'E8.a. KKAuf_SAV'!$B$6:$B$2005,$C163,'E8.a. KKAuf_SAV'!$D$6:$D$2005,$H163)</f>
        <v>0</v>
      </c>
      <c r="S163" s="980">
        <f>SUMIFS('E8.b. KKAuf_WAV'!$N$6:$N$405,'E8.b. KKAuf_WAV'!$B$6:$B$405,$C163,'E8.b. KKAuf_WAV'!$E$6:$E$405,H163)-SUMIFS('E8.b. KKAuf_WAV'!$N$6:$N$405,'E8.b. KKAuf_WAV'!$B$6:$B$405,$C163,'E8.b. KKAuf_WAV'!$C$6:$C$405,"Geschäfts- oder Firmenwert",'E8.b. KKAuf_WAV'!$D$6:$D$405,H163)</f>
        <v>0</v>
      </c>
      <c r="T163" s="974"/>
      <c r="U163" s="980">
        <f>SUMIFS('E8.a. KKAuf_SAV'!$W$6:$W$2005,'E8.a. KKAuf_SAV'!$B$6:$B$2005,$C163,'E8.a. KKAuf_SAV'!$D$6:$D$2005,H163)</f>
        <v>0</v>
      </c>
      <c r="V163" s="980">
        <f>SUMIFS('E8.b. KKAuf_WAV'!$M$6:$M$405,'E8.b. KKAuf_WAV'!$B$6:$B$405,$C163,'E8.b. KKAuf_WAV'!$E$6:$E$405,$H163,'E8.b. KKAuf_WAV'!$C$6:$C$405,"&lt;&gt;"&amp;"geleistete Anzahlungen auf immaterielle Vermögensgegenstände",'E8.b. KKAuf_WAV'!$C$6:$C$405,"&lt;&gt;"&amp;"geleistete Anzahlungen und Anlagen im Bau des Sachanlagevermögens",'E8.b. KKAuf_WAV'!$C$6:$C$405,"&lt;&gt;"&amp;"Geschäfts- oder Firmenwert")</f>
        <v>0</v>
      </c>
      <c r="W163" s="980">
        <f>SUMIFS('E8.b. KKAuf_WAV'!$M$6:$M$405,'E8.b. KKAuf_WAV'!$B$6:$B$405,$C163,'E8.b. KKAuf_WAV'!$E$6:$E$405,H163,'E8.b. KKAuf_WAV'!$C$6:$C$405,"geleistete Anzahlungen und Anlagen im Bau des Sachanlagevermögens")+ SUMIFS('E8.b. KKAuf_WAV'!$M$6:$M$405,'E8.b. KKAuf_WAV'!$B$6:$B$405,$C163,'E8.b. KKAuf_WAV'!$E$6:$E$405,H163,'E8.b. KKAuf_WAV'!$C$6:$C$405,"geleistete Anzahlungen auf immaterielle Vermögensgegenstände")</f>
        <v>0</v>
      </c>
      <c r="X163" s="980">
        <f>SUMIFS('E8.c. KKAuf_BKZ_NAB_IZ'!$K$6:$K$405,'E8.c. KKAuf_BKZ_NAB_IZ'!$B$6:$B$405,$C163,'E8.c. KKAuf_BKZ_NAB_IZ'!$C$6:$C$405,$H163)</f>
        <v>0</v>
      </c>
      <c r="Y163" s="980">
        <f>SUMIFS('E8.a. KKAuf_SAV'!$Y$6:$Y$2005,'E8.a. KKAuf_SAV'!$B$6:$B$2005,$C163,'E8.a. KKAuf_SAV'!$D$6:$D$2005,$H163)</f>
        <v>0</v>
      </c>
      <c r="Z163" s="980">
        <f>SUMIFS('E8.b. KKAuf_WAV'!$O$6:$O$405,'E8.b. KKAuf_WAV'!$B$6:$B$405,$C163,'E8.b. KKAuf_WAV'!$E$6:$E$405,$H163,'E8.b. KKAuf_WAV'!$C$6:$C$405,"&lt;&gt;"&amp;"geleistete Anzahlungen auf immaterielle Vermögensgegenstände",'E8.b. KKAuf_WAV'!$C$6:$C$405,"&lt;&gt;"&amp;"geleistete Anzahlungen und Anlagen im Bau des Sachanlagevermögens",'E8.b. KKAuf_WAV'!$C$6:$C$405,"&lt;&gt;"&amp;"Geschäfts- oder Firmenwert")</f>
        <v>0</v>
      </c>
      <c r="AA163" s="980">
        <f>SUMIFS('E8.b. KKAuf_WAV'!$O$6:$O$405,'E8.b. KKAuf_WAV'!$B$6:$B$405,$C163,'E8.b. KKAuf_WAV'!$E$6:$E$405,H163,'E8.b. KKAuf_WAV'!$C$6:$C$405,"geleistete Anzahlungen und Anlagen im Bau des Sachanlagevermögens")+ SUMIFS('E8.b. KKAuf_WAV'!$O$6:$O$405,'E8.b. KKAuf_WAV'!$B$6:$B$405,$C163,'E8.b. KKAuf_WAV'!$E$6:$E$405,H163,'E8.b. KKAuf_WAV'!$C$6:$C$405,"geleistete Anzahlungen auf immaterielle Vermögensgegenstände")</f>
        <v>0</v>
      </c>
      <c r="AB163" s="980">
        <f>SUMIFS('E8.c. KKAuf_BKZ_NAB_IZ'!$L$6:$L$405,'E8.c. KKAuf_BKZ_NAB_IZ'!$B$6:$B$405,$C163,'E8.c. KKAuf_BKZ_NAB_IZ'!$C$6:$C$405,$H163)</f>
        <v>0</v>
      </c>
      <c r="AC163" s="974"/>
      <c r="AD163" s="980">
        <f t="shared" si="61"/>
        <v>0</v>
      </c>
      <c r="AE163" s="984">
        <f>$AE$16</f>
        <v>0</v>
      </c>
      <c r="AF163" s="984">
        <f>$AF$16</f>
        <v>0</v>
      </c>
      <c r="AG163" s="984">
        <f>$AG$16</f>
        <v>0</v>
      </c>
      <c r="AH163" s="982">
        <f t="shared" si="62"/>
        <v>0</v>
      </c>
      <c r="AJ163" s="980">
        <f t="shared" si="57"/>
        <v>0</v>
      </c>
      <c r="AK163" s="984">
        <f>$AK$16</f>
        <v>0</v>
      </c>
      <c r="AL163" s="984">
        <f>$AL$16</f>
        <v>0</v>
      </c>
      <c r="AM163" s="984">
        <f t="shared" si="70"/>
        <v>0</v>
      </c>
      <c r="AN163" s="982">
        <f t="shared" si="58"/>
        <v>0</v>
      </c>
    </row>
    <row r="164" spans="2:40" ht="15" hidden="1" thickBot="1" x14ac:dyDescent="0.25">
      <c r="B164" s="1448"/>
      <c r="C164" s="1003">
        <f t="shared" si="69"/>
        <v>0</v>
      </c>
      <c r="D164" s="1451"/>
      <c r="E164" s="1409"/>
      <c r="F164" s="1409"/>
      <c r="G164" s="990"/>
      <c r="H164" s="986">
        <v>2028</v>
      </c>
      <c r="I164" s="972"/>
      <c r="J164" s="803">
        <f t="shared" si="59"/>
        <v>0</v>
      </c>
      <c r="K164" s="804"/>
      <c r="L164" s="814">
        <f t="shared" si="65"/>
        <v>0</v>
      </c>
      <c r="M164" s="804"/>
      <c r="N164" s="814">
        <f t="shared" si="56"/>
        <v>0</v>
      </c>
      <c r="O164" s="804"/>
      <c r="P164" s="814">
        <f t="shared" si="68"/>
        <v>0</v>
      </c>
      <c r="Q164" s="760"/>
      <c r="R164" s="987">
        <f>SUMIFS('E8.a. KKAuf_SAV'!$X$6:$X$2005,'E8.a. KKAuf_SAV'!$B$6:$B$2005,$C164,'E8.a. KKAuf_SAV'!$D$6:$D$2005,$H164)</f>
        <v>0</v>
      </c>
      <c r="S164" s="987">
        <f>SUMIFS('E8.b. KKAuf_WAV'!$N$6:$N$405,'E8.b. KKAuf_WAV'!$B$6:$B$405,$C164,'E8.b. KKAuf_WAV'!$E$6:$E$405,H164)-SUMIFS('E8.b. KKAuf_WAV'!$N$6:$N$405,'E8.b. KKAuf_WAV'!$B$6:$B$405,$C164,'E8.b. KKAuf_WAV'!$C$6:$C$405,"Geschäfts- oder Firmenwert",'E8.b. KKAuf_WAV'!$D$6:$D$405,H164)</f>
        <v>0</v>
      </c>
      <c r="T164" s="974"/>
      <c r="U164" s="987">
        <f>SUMIFS('E8.a. KKAuf_SAV'!$W$6:$W$2005,'E8.a. KKAuf_SAV'!$B$6:$B$2005,$C164,'E8.a. KKAuf_SAV'!$D$6:$D$2005,H164)</f>
        <v>0</v>
      </c>
      <c r="V164" s="987">
        <f>SUMIFS('E8.b. KKAuf_WAV'!$M$6:$M$405,'E8.b. KKAuf_WAV'!$B$6:$B$405,$C164,'E8.b. KKAuf_WAV'!$E$6:$E$405,$H164,'E8.b. KKAuf_WAV'!$C$6:$C$405,"&lt;&gt;"&amp;"geleistete Anzahlungen auf immaterielle Vermögensgegenstände",'E8.b. KKAuf_WAV'!$C$6:$C$405,"&lt;&gt;"&amp;"geleistete Anzahlungen und Anlagen im Bau des Sachanlagevermögens",'E8.b. KKAuf_WAV'!$C$6:$C$405,"&lt;&gt;"&amp;"Geschäfts- oder Firmenwert")</f>
        <v>0</v>
      </c>
      <c r="W164" s="987">
        <f>SUMIFS('E8.b. KKAuf_WAV'!$M$6:$M$405,'E8.b. KKAuf_WAV'!$B$6:$B$405,$C164,'E8.b. KKAuf_WAV'!$E$6:$E$405,H164,'E8.b. KKAuf_WAV'!$C$6:$C$405,"geleistete Anzahlungen und Anlagen im Bau des Sachanlagevermögens")+ SUMIFS('E8.b. KKAuf_WAV'!$M$6:$M$405,'E8.b. KKAuf_WAV'!$B$6:$B$405,$C164,'E8.b. KKAuf_WAV'!$E$6:$E$405,H164,'E8.b. KKAuf_WAV'!$C$6:$C$405,"geleistete Anzahlungen auf immaterielle Vermögensgegenstände")</f>
        <v>0</v>
      </c>
      <c r="X164" s="987">
        <f>SUMIFS('E8.c. KKAuf_BKZ_NAB_IZ'!$K$6:$K$405,'E8.c. KKAuf_BKZ_NAB_IZ'!$B$6:$B$405,$C164,'E8.c. KKAuf_BKZ_NAB_IZ'!$C$6:$C$405,$H164)</f>
        <v>0</v>
      </c>
      <c r="Y164" s="987">
        <f>SUMIFS('E8.a. KKAuf_SAV'!$Y$6:$Y$2005,'E8.a. KKAuf_SAV'!$B$6:$B$2005,$C164,'E8.a. KKAuf_SAV'!$D$6:$D$2005,$H164)</f>
        <v>0</v>
      </c>
      <c r="Z164" s="987">
        <f>SUMIFS('E8.b. KKAuf_WAV'!$O$6:$O$405,'E8.b. KKAuf_WAV'!$B$6:$B$405,$C164,'E8.b. KKAuf_WAV'!$E$6:$E$405,$H164,'E8.b. KKAuf_WAV'!$C$6:$C$405,"&lt;&gt;"&amp;"geleistete Anzahlungen auf immaterielle Vermögensgegenstände",'E8.b. KKAuf_WAV'!$C$6:$C$405,"&lt;&gt;"&amp;"geleistete Anzahlungen und Anlagen im Bau des Sachanlagevermögens",'E8.b. KKAuf_WAV'!$C$6:$C$405,"&lt;&gt;"&amp;"Geschäfts- oder Firmenwert")</f>
        <v>0</v>
      </c>
      <c r="AA164" s="987">
        <f>SUMIFS('E8.b. KKAuf_WAV'!$O$6:$O$405,'E8.b. KKAuf_WAV'!$B$6:$B$405,$C164,'E8.b. KKAuf_WAV'!$E$6:$E$405,H164,'E8.b. KKAuf_WAV'!$C$6:$C$405,"geleistete Anzahlungen und Anlagen im Bau des Sachanlagevermögens")+ SUMIFS('E8.b. KKAuf_WAV'!$O$6:$O$405,'E8.b. KKAuf_WAV'!$B$6:$B$405,$C164,'E8.b. KKAuf_WAV'!$E$6:$E$405,H164,'E8.b. KKAuf_WAV'!$C$6:$C$405,"geleistete Anzahlungen auf immaterielle Vermögensgegenstände")</f>
        <v>0</v>
      </c>
      <c r="AB164" s="987">
        <f>SUMIFS('E8.c. KKAuf_BKZ_NAB_IZ'!$L$6:$L$405,'E8.c. KKAuf_BKZ_NAB_IZ'!$B$6:$B$405,$C164,'E8.c. KKAuf_BKZ_NAB_IZ'!$C$6:$C$405,$H164)</f>
        <v>0</v>
      </c>
      <c r="AC164" s="974"/>
      <c r="AD164" s="987">
        <f t="shared" si="61"/>
        <v>0</v>
      </c>
      <c r="AE164" s="988">
        <f>$AE$17</f>
        <v>0</v>
      </c>
      <c r="AF164" s="988">
        <f>$AF$17</f>
        <v>0</v>
      </c>
      <c r="AG164" s="988">
        <f>$AG$17</f>
        <v>0</v>
      </c>
      <c r="AH164" s="989">
        <f t="shared" si="62"/>
        <v>0</v>
      </c>
      <c r="AJ164" s="987">
        <f t="shared" si="57"/>
        <v>0</v>
      </c>
      <c r="AK164" s="988">
        <f>$AK$17</f>
        <v>0</v>
      </c>
      <c r="AL164" s="988">
        <f>$AL$17</f>
        <v>0</v>
      </c>
      <c r="AM164" s="988">
        <f t="shared" si="70"/>
        <v>0</v>
      </c>
      <c r="AN164" s="989">
        <f t="shared" si="58"/>
        <v>0</v>
      </c>
    </row>
    <row r="165" spans="2:40" ht="14.25" customHeight="1" x14ac:dyDescent="0.2">
      <c r="B165" s="1446"/>
      <c r="C165" s="1001">
        <f>B$165</f>
        <v>0</v>
      </c>
      <c r="D165" s="1449"/>
      <c r="E165" s="1407"/>
      <c r="F165" s="1410"/>
      <c r="G165" s="990"/>
      <c r="H165" s="991">
        <v>2022</v>
      </c>
      <c r="I165" s="972"/>
      <c r="J165" s="813">
        <f t="shared" si="59"/>
        <v>0</v>
      </c>
      <c r="K165" s="804"/>
      <c r="L165" s="813">
        <f t="shared" si="65"/>
        <v>0</v>
      </c>
      <c r="M165" s="804"/>
      <c r="N165" s="813">
        <f t="shared" si="56"/>
        <v>0</v>
      </c>
      <c r="O165" s="804"/>
      <c r="P165" s="813">
        <f t="shared" ref="P165:P171" si="71">IFERROR((AJ165*AK165+AD165*AE165)*0.4*0.035*$F$165,0)</f>
        <v>0</v>
      </c>
      <c r="Q165" s="760"/>
      <c r="R165" s="992">
        <f>SUMIFS('E8.a. KKAuf_SAV'!$X$6:$X$2005,'E8.a. KKAuf_SAV'!$B$6:$B$2005,$C165,'E8.a. KKAuf_SAV'!$D$6:$D$2005,$H165)</f>
        <v>0</v>
      </c>
      <c r="S165" s="992">
        <f>SUMIFS('E8.b. KKAuf_WAV'!$N$6:$N$405,'E8.b. KKAuf_WAV'!$B$6:$B$405,$C165,'E8.b. KKAuf_WAV'!$E$6:$E$405,H165)-SUMIFS('E8.b. KKAuf_WAV'!$N$6:$N$405,'E8.b. KKAuf_WAV'!$B$6:$B$405,$C165,'E8.b. KKAuf_WAV'!$C$6:$C$405,"Geschäfts- oder Firmenwert",'E8.b. KKAuf_WAV'!$D$6:$D$405,H165)</f>
        <v>0</v>
      </c>
      <c r="T165" s="974"/>
      <c r="U165" s="992">
        <f>SUMIFS('E8.a. KKAuf_SAV'!$W$6:$W$2005,'E8.a. KKAuf_SAV'!$B$6:$B$2005,$C165,'E8.a. KKAuf_SAV'!$D$6:$D$2005,H165)</f>
        <v>0</v>
      </c>
      <c r="V165" s="992">
        <f>SUMIFS('E8.b. KKAuf_WAV'!$M$6:$M$405,'E8.b. KKAuf_WAV'!$B$6:$B$405,$C165,'E8.b. KKAuf_WAV'!$E$6:$E$405,$H165,'E8.b. KKAuf_WAV'!$C$6:$C$405,"&lt;&gt;"&amp;"geleistete Anzahlungen auf immaterielle Vermögensgegenstände",'E8.b. KKAuf_WAV'!$C$6:$C$405,"&lt;&gt;"&amp;"geleistete Anzahlungen und Anlagen im Bau des Sachanlagevermögens",'E8.b. KKAuf_WAV'!$C$6:$C$405,"&lt;&gt;"&amp;"Geschäfts- oder Firmenwert")</f>
        <v>0</v>
      </c>
      <c r="W165" s="992">
        <f>SUMIFS('E8.b. KKAuf_WAV'!$M$6:$M$405,'E8.b. KKAuf_WAV'!$B$6:$B$405,$C165,'E8.b. KKAuf_WAV'!$E$6:$E$405,Listen!$AA$3,'E8.b. KKAuf_WAV'!$C$6:$C$405,"geleistete Anzahlungen und Anlagen im Bau des Sachanlagevermögens")+ SUMIFS('E8.b. KKAuf_WAV'!$M$6:$M$405,'E8.b. KKAuf_WAV'!$B$6:$B$405,$C165,'E8.b. KKAuf_WAV'!$E$6:$E$405,Listen!$AA$3,'E8.b. KKAuf_WAV'!$C$6:$C$405,"geleistete Anzahlungen auf immaterielle Vermögensgegenstände")</f>
        <v>0</v>
      </c>
      <c r="X165" s="992">
        <f>SUMIFS('E8.c. KKAuf_BKZ_NAB_IZ'!$K$6:$K$405,'E8.c. KKAuf_BKZ_NAB_IZ'!$B$6:$B$405,$C165,'E8.c. KKAuf_BKZ_NAB_IZ'!$C$6:$C$405,$H165)</f>
        <v>0</v>
      </c>
      <c r="Y165" s="992">
        <f>SUMIFS('E8.a. KKAuf_SAV'!$Y$6:$Y$2005,'E8.a. KKAuf_SAV'!$B$6:$B$2005,$C165,'E8.a. KKAuf_SAV'!$D$6:$D$2005,$H165)</f>
        <v>0</v>
      </c>
      <c r="Z165" s="992">
        <f>SUMIFS('E8.b. KKAuf_WAV'!$O$6:$O$405,'E8.b. KKAuf_WAV'!$B$6:$B$405,$C165,'E8.b. KKAuf_WAV'!$E$6:$E$405,$H165,'E8.b. KKAuf_WAV'!$C$6:$C$405,"&lt;&gt;"&amp;"geleistete Anzahlungen auf immaterielle Vermögensgegenstände",'E8.b. KKAuf_WAV'!$C$6:$C$405,"&lt;&gt;"&amp;"geleistete Anzahlungen und Anlagen im Bau des Sachanlagevermögens",'E8.b. KKAuf_WAV'!$C$6:$C$405,"&lt;&gt;"&amp;"Geschäfts- oder Firmenwert")</f>
        <v>0</v>
      </c>
      <c r="AA165" s="992">
        <f>SUMIFS('E8.b. KKAuf_WAV'!$O$6:$O$405,'E8.b. KKAuf_WAV'!$B$6:$B$405,$C165,'E8.b. KKAuf_WAV'!$E$6:$E$405,Listen!$AA$3,'E8.b. KKAuf_WAV'!$C$6:$C$405,"geleistete Anzahlungen und Anlagen im Bau des Sachanlagevermögens")+ SUMIFS('E8.b. KKAuf_WAV'!$O$6:$O$405,'E8.b. KKAuf_WAV'!$B$6:$B$405,$C165,'E8.b. KKAuf_WAV'!$E$6:$E$405,Listen!$AA$3,'E8.b. KKAuf_WAV'!$C$6:$C$405,"geleistete Anzahlungen auf immaterielle Vermögensgegenstände")</f>
        <v>0</v>
      </c>
      <c r="AB165" s="992">
        <f>SUMIFS('E8.c. KKAuf_BKZ_NAB_IZ'!$L$6:$L$405,'E8.c. KKAuf_BKZ_NAB_IZ'!$B$6:$B$405,$C165,'E8.c. KKAuf_BKZ_NAB_IZ'!$C$6:$C$405,$H165)</f>
        <v>0</v>
      </c>
      <c r="AC165" s="974"/>
      <c r="AD165" s="993">
        <f t="shared" si="61"/>
        <v>0</v>
      </c>
      <c r="AE165" s="993">
        <f>$AE$11</f>
        <v>5.0700000000000002E-2</v>
      </c>
      <c r="AF165" s="993">
        <f>$AF$11</f>
        <v>1.7100000000000001E-2</v>
      </c>
      <c r="AG165" s="993">
        <f>$AG$11</f>
        <v>3.0499999999999999E-2</v>
      </c>
      <c r="AH165" s="994">
        <f t="shared" si="62"/>
        <v>0</v>
      </c>
      <c r="AJ165" s="993">
        <f t="shared" si="57"/>
        <v>0</v>
      </c>
      <c r="AK165" s="993">
        <f>$AK$11</f>
        <v>5.0700000000000002E-2</v>
      </c>
      <c r="AL165" s="993">
        <f>$AL$11</f>
        <v>1.7100000000000001E-2</v>
      </c>
      <c r="AM165" s="993">
        <f>$AM$11</f>
        <v>3.0499999999999999E-2</v>
      </c>
      <c r="AN165" s="994">
        <f t="shared" si="58"/>
        <v>0</v>
      </c>
    </row>
    <row r="166" spans="2:40" x14ac:dyDescent="0.2">
      <c r="B166" s="1447"/>
      <c r="C166" s="1002">
        <f t="shared" ref="C166:C171" si="72">B$165</f>
        <v>0</v>
      </c>
      <c r="D166" s="1450"/>
      <c r="E166" s="1408"/>
      <c r="F166" s="1408"/>
      <c r="G166" s="990"/>
      <c r="H166" s="983">
        <v>2023</v>
      </c>
      <c r="I166" s="972"/>
      <c r="J166" s="805">
        <f t="shared" si="59"/>
        <v>0</v>
      </c>
      <c r="K166" s="804"/>
      <c r="L166" s="803">
        <f t="shared" si="65"/>
        <v>0</v>
      </c>
      <c r="M166" s="804"/>
      <c r="N166" s="803">
        <f t="shared" si="56"/>
        <v>0</v>
      </c>
      <c r="O166" s="804"/>
      <c r="P166" s="803">
        <f t="shared" si="71"/>
        <v>0</v>
      </c>
      <c r="Q166" s="760"/>
      <c r="R166" s="980">
        <f>SUMIFS('E8.a. KKAuf_SAV'!$X$6:$X$2005,'E8.a. KKAuf_SAV'!$B$6:$B$2005,$C166,'E8.a. KKAuf_SAV'!$D$6:$D$2005,$H166)</f>
        <v>0</v>
      </c>
      <c r="S166" s="980">
        <f>SUMIFS('E8.b. KKAuf_WAV'!$N$6:$N$405,'E8.b. KKAuf_WAV'!$B$6:$B$405,$C166,'E8.b. KKAuf_WAV'!$E$6:$E$405,H166)-SUMIFS('E8.b. KKAuf_WAV'!$N$6:$N$405,'E8.b. KKAuf_WAV'!$B$6:$B$405,$C166,'E8.b. KKAuf_WAV'!$C$6:$C$405,"Geschäfts- oder Firmenwert",'E8.b. KKAuf_WAV'!$D$6:$D$405,H166)</f>
        <v>0</v>
      </c>
      <c r="T166" s="974"/>
      <c r="U166" s="980">
        <f>SUMIFS('E8.a. KKAuf_SAV'!$W$6:$W$2005,'E8.a. KKAuf_SAV'!$B$6:$B$2005,$C166,'E8.a. KKAuf_SAV'!$D$6:$D$2005,H166)</f>
        <v>0</v>
      </c>
      <c r="V166" s="980">
        <f>SUMIFS('E8.b. KKAuf_WAV'!$M$6:$M$405,'E8.b. KKAuf_WAV'!$B$6:$B$405,$C166,'E8.b. KKAuf_WAV'!$E$6:$E$405,$H166,'E8.b. KKAuf_WAV'!$C$6:$C$405,"&lt;&gt;"&amp;"geleistete Anzahlungen auf immaterielle Vermögensgegenstände",'E8.b. KKAuf_WAV'!$C$6:$C$405,"&lt;&gt;"&amp;"geleistete Anzahlungen und Anlagen im Bau des Sachanlagevermögens",'E8.b. KKAuf_WAV'!$C$6:$C$405,"&lt;&gt;"&amp;"Geschäfts- oder Firmenwert")</f>
        <v>0</v>
      </c>
      <c r="W166" s="980"/>
      <c r="X166" s="980">
        <f>SUMIFS('E8.c. KKAuf_BKZ_NAB_IZ'!$K$6:$K$405,'E8.c. KKAuf_BKZ_NAB_IZ'!$B$6:$B$405,$C166,'E8.c. KKAuf_BKZ_NAB_IZ'!$C$6:$C$405,$H166)</f>
        <v>0</v>
      </c>
      <c r="Y166" s="980">
        <f>SUMIFS('E8.a. KKAuf_SAV'!$Y$6:$Y$2005,'E8.a. KKAuf_SAV'!$B$6:$B$2005,$C166,'E8.a. KKAuf_SAV'!$D$6:$D$2005,$H166)</f>
        <v>0</v>
      </c>
      <c r="Z166" s="980">
        <f>SUMIFS('E8.b. KKAuf_WAV'!$O$6:$O$405,'E8.b. KKAuf_WAV'!$B$6:$B$405,$C166,'E8.b. KKAuf_WAV'!$E$6:$E$405,$H166,'E8.b. KKAuf_WAV'!$C$6:$C$405,"&lt;&gt;"&amp;"geleistete Anzahlungen auf immaterielle Vermögensgegenstände",'E8.b. KKAuf_WAV'!$C$6:$C$405,"&lt;&gt;"&amp;"geleistete Anzahlungen und Anlagen im Bau des Sachanlagevermögens",'E8.b. KKAuf_WAV'!$C$6:$C$405,"&lt;&gt;"&amp;"Geschäfts- oder Firmenwert")</f>
        <v>0</v>
      </c>
      <c r="AA166" s="980"/>
      <c r="AB166" s="980">
        <f>SUMIFS('E8.c. KKAuf_BKZ_NAB_IZ'!$L$6:$L$405,'E8.c. KKAuf_BKZ_NAB_IZ'!$B$6:$B$405,$C166,'E8.c. KKAuf_BKZ_NAB_IZ'!$C$6:$C$405,$H166)</f>
        <v>0</v>
      </c>
      <c r="AC166" s="974"/>
      <c r="AD166" s="980">
        <f t="shared" si="61"/>
        <v>0</v>
      </c>
      <c r="AE166" s="984">
        <f>$AE$12</f>
        <v>5.0700000000000002E-2</v>
      </c>
      <c r="AF166" s="984">
        <f>$AF$12</f>
        <v>1.7100000000000001E-2</v>
      </c>
      <c r="AG166" s="984">
        <f>$AG$12</f>
        <v>3.0499999999999999E-2</v>
      </c>
      <c r="AH166" s="982">
        <f t="shared" si="62"/>
        <v>0</v>
      </c>
      <c r="AJ166" s="980"/>
      <c r="AK166" s="984">
        <f>$AK$12</f>
        <v>5.0700000000000002E-2</v>
      </c>
      <c r="AL166" s="984">
        <f>$AL$12</f>
        <v>1.7100000000000001E-2</v>
      </c>
      <c r="AM166" s="984">
        <f>$AM$12</f>
        <v>3.0499999999999999E-2</v>
      </c>
      <c r="AN166" s="982">
        <f t="shared" si="58"/>
        <v>0</v>
      </c>
    </row>
    <row r="167" spans="2:40" x14ac:dyDescent="0.2">
      <c r="B167" s="1447"/>
      <c r="C167" s="1002">
        <f t="shared" si="72"/>
        <v>0</v>
      </c>
      <c r="D167" s="1450"/>
      <c r="E167" s="1408"/>
      <c r="F167" s="1408"/>
      <c r="G167" s="990"/>
      <c r="H167" s="983">
        <v>2024</v>
      </c>
      <c r="I167" s="972"/>
      <c r="J167" s="803">
        <f t="shared" si="59"/>
        <v>0</v>
      </c>
      <c r="K167" s="804"/>
      <c r="L167" s="803">
        <f t="shared" si="65"/>
        <v>0</v>
      </c>
      <c r="M167" s="804"/>
      <c r="N167" s="803">
        <f t="shared" si="56"/>
        <v>0</v>
      </c>
      <c r="O167" s="804"/>
      <c r="P167" s="803">
        <f t="shared" si="71"/>
        <v>0</v>
      </c>
      <c r="Q167" s="760"/>
      <c r="R167" s="980">
        <f>SUMIFS('E8.a. KKAuf_SAV'!$X$6:$X$2005,'E8.a. KKAuf_SAV'!$B$6:$B$2005,$C167,'E8.a. KKAuf_SAV'!$D$6:$D$2005,$H167)</f>
        <v>0</v>
      </c>
      <c r="S167" s="980">
        <f>SUMIFS('E8.b. KKAuf_WAV'!$N$6:$N$405,'E8.b. KKAuf_WAV'!$B$6:$B$405,$C167,'E8.b. KKAuf_WAV'!$E$6:$E$405,H167)-SUMIFS('E8.b. KKAuf_WAV'!$N$6:$N$405,'E8.b. KKAuf_WAV'!$B$6:$B$405,$C167,'E8.b. KKAuf_WAV'!$C$6:$C$405,"Geschäfts- oder Firmenwert",'E8.b. KKAuf_WAV'!$D$6:$D$405,H167)</f>
        <v>0</v>
      </c>
      <c r="T167" s="974"/>
      <c r="U167" s="980">
        <f>SUMIFS('E8.a. KKAuf_SAV'!$W$6:$W$2005,'E8.a. KKAuf_SAV'!$B$6:$B$2005,$C167,'E8.a. KKAuf_SAV'!$D$6:$D$2005,H167)</f>
        <v>0</v>
      </c>
      <c r="V167" s="980">
        <f>SUMIFS('E8.b. KKAuf_WAV'!$M$6:$M$405,'E8.b. KKAuf_WAV'!$B$6:$B$405,$C167,'E8.b. KKAuf_WAV'!$E$6:$E$405,$H167,'E8.b. KKAuf_WAV'!$C$6:$C$405,"&lt;&gt;"&amp;"geleistete Anzahlungen auf immaterielle Vermögensgegenstände",'E8.b. KKAuf_WAV'!$C$6:$C$405,"&lt;&gt;"&amp;"geleistete Anzahlungen und Anlagen im Bau des Sachanlagevermögens",'E8.b. KKAuf_WAV'!$C$6:$C$405,"&lt;&gt;"&amp;"Geschäfts- oder Firmenwert")</f>
        <v>0</v>
      </c>
      <c r="W167" s="980">
        <f>SUMIFS('E8.b. KKAuf_WAV'!$M$6:$M$405,'E8.b. KKAuf_WAV'!$B$6:$B$405,$C167,'E8.b. KKAuf_WAV'!$E$6:$E$405,H167,'E8.b. KKAuf_WAV'!$C$6:$C$405,"geleistete Anzahlungen und Anlagen im Bau des Sachanlagevermögens")+ SUMIFS('E8.b. KKAuf_WAV'!$M$6:$M$405,'E8.b. KKAuf_WAV'!$B$6:$B$405,$C167,'E8.b. KKAuf_WAV'!$E$6:$E$405,H167,'E8.b. KKAuf_WAV'!$C$6:$C$405,"geleistete Anzahlungen auf immaterielle Vermögensgegenstände")</f>
        <v>0</v>
      </c>
      <c r="X167" s="980">
        <f>SUMIFS('E8.c. KKAuf_BKZ_NAB_IZ'!$K$6:$K$405,'E8.c. KKAuf_BKZ_NAB_IZ'!$B$6:$B$405,$C167,'E8.c. KKAuf_BKZ_NAB_IZ'!$C$6:$C$405,$H167)</f>
        <v>0</v>
      </c>
      <c r="Y167" s="980">
        <f>SUMIFS('E8.a. KKAuf_SAV'!$Y$6:$Y$2005,'E8.a. KKAuf_SAV'!$B$6:$B$2005,$C167,'E8.a. KKAuf_SAV'!$D$6:$D$2005,$H167)</f>
        <v>0</v>
      </c>
      <c r="Z167" s="980">
        <f>SUMIFS('E8.b. KKAuf_WAV'!$O$6:$O$405,'E8.b. KKAuf_WAV'!$B$6:$B$405,$C167,'E8.b. KKAuf_WAV'!$E$6:$E$405,$H167,'E8.b. KKAuf_WAV'!$C$6:$C$405,"&lt;&gt;"&amp;"geleistete Anzahlungen auf immaterielle Vermögensgegenstände",'E8.b. KKAuf_WAV'!$C$6:$C$405,"&lt;&gt;"&amp;"geleistete Anzahlungen und Anlagen im Bau des Sachanlagevermögens",'E8.b. KKAuf_WAV'!$C$6:$C$405,"&lt;&gt;"&amp;"Geschäfts- oder Firmenwert")</f>
        <v>0</v>
      </c>
      <c r="AA167" s="980">
        <f>SUMIFS('E8.b. KKAuf_WAV'!$O$6:$O$405,'E8.b. KKAuf_WAV'!$B$6:$B$405,$C167,'E8.b. KKAuf_WAV'!$E$6:$E$405,H167,'E8.b. KKAuf_WAV'!$C$6:$C$405,"geleistete Anzahlungen und Anlagen im Bau des Sachanlagevermögens")+ SUMIFS('E8.b. KKAuf_WAV'!$O$6:$O$405,'E8.b. KKAuf_WAV'!$B$6:$B$405,$C167,'E8.b. KKAuf_WAV'!$E$6:$E$405,H167,'E8.b. KKAuf_WAV'!$C$6:$C$405,"geleistete Anzahlungen auf immaterielle Vermögensgegenstände")</f>
        <v>0</v>
      </c>
      <c r="AB167" s="980">
        <f>SUMIFS('E8.c. KKAuf_BKZ_NAB_IZ'!$L$6:$L$405,'E8.c. KKAuf_BKZ_NAB_IZ'!$B$6:$B$405,$C167,'E8.c. KKAuf_BKZ_NAB_IZ'!$C$6:$C$405,$H167)</f>
        <v>0</v>
      </c>
      <c r="AC167" s="974"/>
      <c r="AD167" s="980">
        <f t="shared" si="61"/>
        <v>0</v>
      </c>
      <c r="AE167" s="984">
        <f>$AE$13</f>
        <v>6.93E-2</v>
      </c>
      <c r="AF167" s="984">
        <f>$AF$13</f>
        <v>3.8699999999999998E-2</v>
      </c>
      <c r="AG167" s="984">
        <f>$AG$13</f>
        <v>5.0900000000000001E-2</v>
      </c>
      <c r="AH167" s="982">
        <f t="shared" si="62"/>
        <v>0</v>
      </c>
      <c r="AJ167" s="980">
        <f t="shared" si="57"/>
        <v>0</v>
      </c>
      <c r="AK167" s="984">
        <f>$AK$13</f>
        <v>7.0099999999999996E-2</v>
      </c>
      <c r="AL167" s="984">
        <f>$AL$13</f>
        <v>3.6600000000000001E-2</v>
      </c>
      <c r="AM167" s="984">
        <f>$AM$13</f>
        <v>0.05</v>
      </c>
      <c r="AN167" s="982">
        <f t="shared" si="58"/>
        <v>0</v>
      </c>
    </row>
    <row r="168" spans="2:40" ht="15" thickBot="1" x14ac:dyDescent="0.25">
      <c r="B168" s="1447"/>
      <c r="C168" s="1002">
        <f t="shared" si="72"/>
        <v>0</v>
      </c>
      <c r="D168" s="1450"/>
      <c r="E168" s="1408"/>
      <c r="F168" s="1408"/>
      <c r="G168" s="990"/>
      <c r="H168" s="983">
        <v>2025</v>
      </c>
      <c r="I168" s="972"/>
      <c r="J168" s="803">
        <f t="shared" si="59"/>
        <v>0</v>
      </c>
      <c r="K168" s="804"/>
      <c r="L168" s="803">
        <f t="shared" si="65"/>
        <v>0</v>
      </c>
      <c r="M168" s="804"/>
      <c r="N168" s="803">
        <f t="shared" si="56"/>
        <v>0</v>
      </c>
      <c r="O168" s="804"/>
      <c r="P168" s="803">
        <f t="shared" si="71"/>
        <v>0</v>
      </c>
      <c r="Q168" s="760"/>
      <c r="R168" s="980">
        <f>SUMIFS('E8.a. KKAuf_SAV'!$X$6:$X$2005,'E8.a. KKAuf_SAV'!$B$6:$B$2005,$C168,'E8.a. KKAuf_SAV'!$D$6:$D$2005,$H168)</f>
        <v>0</v>
      </c>
      <c r="S168" s="980">
        <f>SUMIFS('E8.b. KKAuf_WAV'!$N$6:$N$405,'E8.b. KKAuf_WAV'!$B$6:$B$405,$C168,'E8.b. KKAuf_WAV'!$E$6:$E$405,H168)-SUMIFS('E8.b. KKAuf_WAV'!$N$6:$N$405,'E8.b. KKAuf_WAV'!$B$6:$B$405,$C168,'E8.b. KKAuf_WAV'!$C$6:$C$405,"Geschäfts- oder Firmenwert",'E8.b. KKAuf_WAV'!$D$6:$D$405,H168)</f>
        <v>0</v>
      </c>
      <c r="T168" s="974"/>
      <c r="U168" s="980">
        <f>SUMIFS('E8.a. KKAuf_SAV'!$W$6:$W$2005,'E8.a. KKAuf_SAV'!$B$6:$B$2005,$C168,'E8.a. KKAuf_SAV'!$D$6:$D$2005,H168)</f>
        <v>0</v>
      </c>
      <c r="V168" s="980">
        <f>SUMIFS('E8.b. KKAuf_WAV'!$M$6:$M$405,'E8.b. KKAuf_WAV'!$B$6:$B$405,$C168,'E8.b. KKAuf_WAV'!$E$6:$E$405,$H168,'E8.b. KKAuf_WAV'!$C$6:$C$405,"&lt;&gt;"&amp;"geleistete Anzahlungen auf immaterielle Vermögensgegenstände",'E8.b. KKAuf_WAV'!$C$6:$C$405,"&lt;&gt;"&amp;"geleistete Anzahlungen und Anlagen im Bau des Sachanlagevermögens",'E8.b. KKAuf_WAV'!$C$6:$C$405,"&lt;&gt;"&amp;"Geschäfts- oder Firmenwert")</f>
        <v>0</v>
      </c>
      <c r="W168" s="980">
        <f>SUMIFS('E8.b. KKAuf_WAV'!$M$6:$M$405,'E8.b. KKAuf_WAV'!$B$6:$B$405,$C168,'E8.b. KKAuf_WAV'!$E$6:$E$405,H168,'E8.b. KKAuf_WAV'!$C$6:$C$405,"geleistete Anzahlungen und Anlagen im Bau des Sachanlagevermögens")+ SUMIFS('E8.b. KKAuf_WAV'!$M$6:$M$405,'E8.b. KKAuf_WAV'!$B$6:$B$405,$C168,'E8.b. KKAuf_WAV'!$E$6:$E$405,H168,'E8.b. KKAuf_WAV'!$C$6:$C$405,"geleistete Anzahlungen auf immaterielle Vermögensgegenstände")</f>
        <v>0</v>
      </c>
      <c r="X168" s="980">
        <f>SUMIFS('E8.c. KKAuf_BKZ_NAB_IZ'!$K$6:$K$405,'E8.c. KKAuf_BKZ_NAB_IZ'!$B$6:$B$405,$C168,'E8.c. KKAuf_BKZ_NAB_IZ'!$C$6:$C$405,$H168)</f>
        <v>0</v>
      </c>
      <c r="Y168" s="980">
        <f>SUMIFS('E8.a. KKAuf_SAV'!$Y$6:$Y$2005,'E8.a. KKAuf_SAV'!$B$6:$B$2005,$C168,'E8.a. KKAuf_SAV'!$D$6:$D$2005,$H168)</f>
        <v>0</v>
      </c>
      <c r="Z168" s="980">
        <f>SUMIFS('E8.b. KKAuf_WAV'!$O$6:$O$405,'E8.b. KKAuf_WAV'!$B$6:$B$405,$C168,'E8.b. KKAuf_WAV'!$E$6:$E$405,$H168,'E8.b. KKAuf_WAV'!$C$6:$C$405,"&lt;&gt;"&amp;"geleistete Anzahlungen auf immaterielle Vermögensgegenstände",'E8.b. KKAuf_WAV'!$C$6:$C$405,"&lt;&gt;"&amp;"geleistete Anzahlungen und Anlagen im Bau des Sachanlagevermögens",'E8.b. KKAuf_WAV'!$C$6:$C$405,"&lt;&gt;"&amp;"Geschäfts- oder Firmenwert")</f>
        <v>0</v>
      </c>
      <c r="AA168" s="980">
        <f>SUMIFS('E8.b. KKAuf_WAV'!$O$6:$O$405,'E8.b. KKAuf_WAV'!$B$6:$B$405,$C168,'E8.b. KKAuf_WAV'!$E$6:$E$405,H168,'E8.b. KKAuf_WAV'!$C$6:$C$405,"geleistete Anzahlungen und Anlagen im Bau des Sachanlagevermögens")+ SUMIFS('E8.b. KKAuf_WAV'!$O$6:$O$405,'E8.b. KKAuf_WAV'!$B$6:$B$405,$C168,'E8.b. KKAuf_WAV'!$E$6:$E$405,H168,'E8.b. KKAuf_WAV'!$C$6:$C$405,"geleistete Anzahlungen auf immaterielle Vermögensgegenstände")</f>
        <v>0</v>
      </c>
      <c r="AB168" s="980">
        <f>SUMIFS('E8.c. KKAuf_BKZ_NAB_IZ'!$L$6:$L$405,'E8.c. KKAuf_BKZ_NAB_IZ'!$B$6:$B$405,$C168,'E8.c. KKAuf_BKZ_NAB_IZ'!$C$6:$C$405,$H168)</f>
        <v>0</v>
      </c>
      <c r="AC168" s="974"/>
      <c r="AD168" s="980">
        <f t="shared" si="61"/>
        <v>0</v>
      </c>
      <c r="AE168" s="984">
        <f>$AE$14</f>
        <v>7.0099999999999996E-2</v>
      </c>
      <c r="AF168" s="984">
        <f>$AF$14</f>
        <v>3.6600000000000001E-2</v>
      </c>
      <c r="AG168" s="984">
        <f>$AG$14</f>
        <v>0.05</v>
      </c>
      <c r="AH168" s="982">
        <f t="shared" si="62"/>
        <v>0</v>
      </c>
      <c r="AJ168" s="980">
        <f t="shared" si="57"/>
        <v>0</v>
      </c>
      <c r="AK168" s="984">
        <f>$AK$14</f>
        <v>7.0099999999999996E-2</v>
      </c>
      <c r="AL168" s="984">
        <f>$AL$14</f>
        <v>3.6600000000000001E-2</v>
      </c>
      <c r="AM168" s="984">
        <f>$AM$14</f>
        <v>0.05</v>
      </c>
      <c r="AN168" s="982">
        <f t="shared" si="58"/>
        <v>0</v>
      </c>
    </row>
    <row r="169" spans="2:40" ht="15" hidden="1" thickBot="1" x14ac:dyDescent="0.25">
      <c r="B169" s="1447"/>
      <c r="C169" s="1002">
        <f t="shared" si="72"/>
        <v>0</v>
      </c>
      <c r="D169" s="1450"/>
      <c r="E169" s="1408"/>
      <c r="F169" s="1408"/>
      <c r="G169" s="990"/>
      <c r="H169" s="983">
        <v>2026</v>
      </c>
      <c r="I169" s="972"/>
      <c r="J169" s="803">
        <f t="shared" si="59"/>
        <v>0</v>
      </c>
      <c r="K169" s="804"/>
      <c r="L169" s="803">
        <f t="shared" si="65"/>
        <v>0</v>
      </c>
      <c r="M169" s="804"/>
      <c r="N169" s="803">
        <f t="shared" si="56"/>
        <v>0</v>
      </c>
      <c r="O169" s="804"/>
      <c r="P169" s="803">
        <f t="shared" si="71"/>
        <v>0</v>
      </c>
      <c r="Q169" s="760"/>
      <c r="R169" s="980">
        <f>SUMIFS('E8.a. KKAuf_SAV'!$X$6:$X$2005,'E8.a. KKAuf_SAV'!$B$6:$B$2005,$C169,'E8.a. KKAuf_SAV'!$D$6:$D$2005,$H169)</f>
        <v>0</v>
      </c>
      <c r="S169" s="980">
        <f>SUMIFS('E8.b. KKAuf_WAV'!$N$6:$N$405,'E8.b. KKAuf_WAV'!$B$6:$B$405,$C169,'E8.b. KKAuf_WAV'!$E$6:$E$405,H169)-SUMIFS('E8.b. KKAuf_WAV'!$N$6:$N$405,'E8.b. KKAuf_WAV'!$B$6:$B$405,$C169,'E8.b. KKAuf_WAV'!$C$6:$C$405,"Geschäfts- oder Firmenwert",'E8.b. KKAuf_WAV'!$D$6:$D$405,H169)</f>
        <v>0</v>
      </c>
      <c r="T169" s="974"/>
      <c r="U169" s="980">
        <f>SUMIFS('E8.a. KKAuf_SAV'!$W$6:$W$2005,'E8.a. KKAuf_SAV'!$B$6:$B$2005,$C169,'E8.a. KKAuf_SAV'!$D$6:$D$2005,H169)</f>
        <v>0</v>
      </c>
      <c r="V169" s="980">
        <f>SUMIFS('E8.b. KKAuf_WAV'!$M$6:$M$405,'E8.b. KKAuf_WAV'!$B$6:$B$405,$C169,'E8.b. KKAuf_WAV'!$E$6:$E$405,$H169,'E8.b. KKAuf_WAV'!$C$6:$C$405,"&lt;&gt;"&amp;"geleistete Anzahlungen auf immaterielle Vermögensgegenstände",'E8.b. KKAuf_WAV'!$C$6:$C$405,"&lt;&gt;"&amp;"geleistete Anzahlungen und Anlagen im Bau des Sachanlagevermögens",'E8.b. KKAuf_WAV'!$C$6:$C$405,"&lt;&gt;"&amp;"Geschäfts- oder Firmenwert")</f>
        <v>0</v>
      </c>
      <c r="W169" s="980">
        <f>SUMIFS('E8.b. KKAuf_WAV'!$M$6:$M$405,'E8.b. KKAuf_WAV'!$B$6:$B$405,$C169,'E8.b. KKAuf_WAV'!$E$6:$E$405,H169,'E8.b. KKAuf_WAV'!$C$6:$C$405,"geleistete Anzahlungen und Anlagen im Bau des Sachanlagevermögens")+ SUMIFS('E8.b. KKAuf_WAV'!$M$6:$M$405,'E8.b. KKAuf_WAV'!$B$6:$B$405,$C169,'E8.b. KKAuf_WAV'!$E$6:$E$405,H169,'E8.b. KKAuf_WAV'!$C$6:$C$405,"geleistete Anzahlungen auf immaterielle Vermögensgegenstände")</f>
        <v>0</v>
      </c>
      <c r="X169" s="980">
        <f>SUMIFS('E8.c. KKAuf_BKZ_NAB_IZ'!$K$6:$K$405,'E8.c. KKAuf_BKZ_NAB_IZ'!$B$6:$B$405,$C169,'E8.c. KKAuf_BKZ_NAB_IZ'!$C$6:$C$405,$H169)</f>
        <v>0</v>
      </c>
      <c r="Y169" s="980">
        <f>SUMIFS('E8.a. KKAuf_SAV'!$Y$6:$Y$2005,'E8.a. KKAuf_SAV'!$B$6:$B$2005,$C169,'E8.a. KKAuf_SAV'!$D$6:$D$2005,$H169)</f>
        <v>0</v>
      </c>
      <c r="Z169" s="980">
        <f>SUMIFS('E8.b. KKAuf_WAV'!$O$6:$O$405,'E8.b. KKAuf_WAV'!$B$6:$B$405,$C169,'E8.b. KKAuf_WAV'!$E$6:$E$405,$H169,'E8.b. KKAuf_WAV'!$C$6:$C$405,"&lt;&gt;"&amp;"geleistete Anzahlungen auf immaterielle Vermögensgegenstände",'E8.b. KKAuf_WAV'!$C$6:$C$405,"&lt;&gt;"&amp;"geleistete Anzahlungen und Anlagen im Bau des Sachanlagevermögens",'E8.b. KKAuf_WAV'!$C$6:$C$405,"&lt;&gt;"&amp;"Geschäfts- oder Firmenwert")</f>
        <v>0</v>
      </c>
      <c r="AA169" s="980">
        <f>SUMIFS('E8.b. KKAuf_WAV'!$O$6:$O$405,'E8.b. KKAuf_WAV'!$B$6:$B$405,$C169,'E8.b. KKAuf_WAV'!$E$6:$E$405,H169,'E8.b. KKAuf_WAV'!$C$6:$C$405,"geleistete Anzahlungen und Anlagen im Bau des Sachanlagevermögens")+ SUMIFS('E8.b. KKAuf_WAV'!$O$6:$O$405,'E8.b. KKAuf_WAV'!$B$6:$B$405,$C169,'E8.b. KKAuf_WAV'!$E$6:$E$405,H169,'E8.b. KKAuf_WAV'!$C$6:$C$405,"geleistete Anzahlungen auf immaterielle Vermögensgegenstände")</f>
        <v>0</v>
      </c>
      <c r="AB169" s="980">
        <f>SUMIFS('E8.c. KKAuf_BKZ_NAB_IZ'!$L$6:$L$405,'E8.c. KKAuf_BKZ_NAB_IZ'!$B$6:$B$405,$C169,'E8.c. KKAuf_BKZ_NAB_IZ'!$C$6:$C$405,$H169)</f>
        <v>0</v>
      </c>
      <c r="AC169" s="974"/>
      <c r="AD169" s="980">
        <f t="shared" si="61"/>
        <v>0</v>
      </c>
      <c r="AE169" s="984">
        <f>$AE$15</f>
        <v>0</v>
      </c>
      <c r="AF169" s="984">
        <f>$AF$15</f>
        <v>0</v>
      </c>
      <c r="AG169" s="984">
        <f>$AG$15</f>
        <v>0</v>
      </c>
      <c r="AH169" s="982">
        <f t="shared" si="62"/>
        <v>0</v>
      </c>
      <c r="AJ169" s="980">
        <f t="shared" si="57"/>
        <v>0</v>
      </c>
      <c r="AK169" s="984">
        <f>$AK$15</f>
        <v>0</v>
      </c>
      <c r="AL169" s="984">
        <f>$AL$15</f>
        <v>0</v>
      </c>
      <c r="AM169" s="984">
        <f>$AM$15</f>
        <v>0</v>
      </c>
      <c r="AN169" s="982">
        <f t="shared" si="58"/>
        <v>0</v>
      </c>
    </row>
    <row r="170" spans="2:40" ht="15" hidden="1" thickBot="1" x14ac:dyDescent="0.25">
      <c r="B170" s="1447"/>
      <c r="C170" s="1002">
        <f t="shared" si="72"/>
        <v>0</v>
      </c>
      <c r="D170" s="1450"/>
      <c r="E170" s="1408"/>
      <c r="F170" s="1408"/>
      <c r="G170" s="990"/>
      <c r="H170" s="983">
        <v>2027</v>
      </c>
      <c r="I170" s="972"/>
      <c r="J170" s="803">
        <f t="shared" si="59"/>
        <v>0</v>
      </c>
      <c r="K170" s="804"/>
      <c r="L170" s="803">
        <f t="shared" si="65"/>
        <v>0</v>
      </c>
      <c r="M170" s="804"/>
      <c r="N170" s="803">
        <f t="shared" si="56"/>
        <v>0</v>
      </c>
      <c r="O170" s="804"/>
      <c r="P170" s="803">
        <f t="shared" si="71"/>
        <v>0</v>
      </c>
      <c r="Q170" s="760"/>
      <c r="R170" s="980">
        <f>SUMIFS('E8.a. KKAuf_SAV'!$X$6:$X$2005,'E8.a. KKAuf_SAV'!$B$6:$B$2005,$C170,'E8.a. KKAuf_SAV'!$D$6:$D$2005,$H170)</f>
        <v>0</v>
      </c>
      <c r="S170" s="980">
        <f>SUMIFS('E8.b. KKAuf_WAV'!$N$6:$N$405,'E8.b. KKAuf_WAV'!$B$6:$B$405,$C170,'E8.b. KKAuf_WAV'!$E$6:$E$405,H170)-SUMIFS('E8.b. KKAuf_WAV'!$N$6:$N$405,'E8.b. KKAuf_WAV'!$B$6:$B$405,$C170,'E8.b. KKAuf_WAV'!$C$6:$C$405,"Geschäfts- oder Firmenwert",'E8.b. KKAuf_WAV'!$D$6:$D$405,H170)</f>
        <v>0</v>
      </c>
      <c r="T170" s="974"/>
      <c r="U170" s="980">
        <f>SUMIFS('E8.a. KKAuf_SAV'!$W$6:$W$2005,'E8.a. KKAuf_SAV'!$B$6:$B$2005,$C170,'E8.a. KKAuf_SAV'!$D$6:$D$2005,H170)</f>
        <v>0</v>
      </c>
      <c r="V170" s="980">
        <f>SUMIFS('E8.b. KKAuf_WAV'!$M$6:$M$405,'E8.b. KKAuf_WAV'!$B$6:$B$405,$C170,'E8.b. KKAuf_WAV'!$E$6:$E$405,$H170,'E8.b. KKAuf_WAV'!$C$6:$C$405,"&lt;&gt;"&amp;"geleistete Anzahlungen auf immaterielle Vermögensgegenstände",'E8.b. KKAuf_WAV'!$C$6:$C$405,"&lt;&gt;"&amp;"geleistete Anzahlungen und Anlagen im Bau des Sachanlagevermögens",'E8.b. KKAuf_WAV'!$C$6:$C$405,"&lt;&gt;"&amp;"Geschäfts- oder Firmenwert")</f>
        <v>0</v>
      </c>
      <c r="W170" s="980">
        <f>SUMIFS('E8.b. KKAuf_WAV'!$M$6:$M$405,'E8.b. KKAuf_WAV'!$B$6:$B$405,$C170,'E8.b. KKAuf_WAV'!$E$6:$E$405,H170,'E8.b. KKAuf_WAV'!$C$6:$C$405,"geleistete Anzahlungen und Anlagen im Bau des Sachanlagevermögens")+ SUMIFS('E8.b. KKAuf_WAV'!$M$6:$M$405,'E8.b. KKAuf_WAV'!$B$6:$B$405,$C170,'E8.b. KKAuf_WAV'!$E$6:$E$405,H170,'E8.b. KKAuf_WAV'!$C$6:$C$405,"geleistete Anzahlungen auf immaterielle Vermögensgegenstände")</f>
        <v>0</v>
      </c>
      <c r="X170" s="980">
        <f>SUMIFS('E8.c. KKAuf_BKZ_NAB_IZ'!$K$6:$K$405,'E8.c. KKAuf_BKZ_NAB_IZ'!$B$6:$B$405,$C170,'E8.c. KKAuf_BKZ_NAB_IZ'!$C$6:$C$405,$H170)</f>
        <v>0</v>
      </c>
      <c r="Y170" s="980">
        <f>SUMIFS('E8.a. KKAuf_SAV'!$Y$6:$Y$2005,'E8.a. KKAuf_SAV'!$B$6:$B$2005,$C170,'E8.a. KKAuf_SAV'!$D$6:$D$2005,$H170)</f>
        <v>0</v>
      </c>
      <c r="Z170" s="980">
        <f>SUMIFS('E8.b. KKAuf_WAV'!$O$6:$O$405,'E8.b. KKAuf_WAV'!$B$6:$B$405,$C170,'E8.b. KKAuf_WAV'!$E$6:$E$405,$H170,'E8.b. KKAuf_WAV'!$C$6:$C$405,"&lt;&gt;"&amp;"geleistete Anzahlungen auf immaterielle Vermögensgegenstände",'E8.b. KKAuf_WAV'!$C$6:$C$405,"&lt;&gt;"&amp;"geleistete Anzahlungen und Anlagen im Bau des Sachanlagevermögens",'E8.b. KKAuf_WAV'!$C$6:$C$405,"&lt;&gt;"&amp;"Geschäfts- oder Firmenwert")</f>
        <v>0</v>
      </c>
      <c r="AA170" s="980">
        <f>SUMIFS('E8.b. KKAuf_WAV'!$O$6:$O$405,'E8.b. KKAuf_WAV'!$B$6:$B$405,$C170,'E8.b. KKAuf_WAV'!$E$6:$E$405,H170,'E8.b. KKAuf_WAV'!$C$6:$C$405,"geleistete Anzahlungen und Anlagen im Bau des Sachanlagevermögens")+ SUMIFS('E8.b. KKAuf_WAV'!$O$6:$O$405,'E8.b. KKAuf_WAV'!$B$6:$B$405,$C170,'E8.b. KKAuf_WAV'!$E$6:$E$405,H170,'E8.b. KKAuf_WAV'!$C$6:$C$405,"geleistete Anzahlungen auf immaterielle Vermögensgegenstände")</f>
        <v>0</v>
      </c>
      <c r="AB170" s="980">
        <f>SUMIFS('E8.c. KKAuf_BKZ_NAB_IZ'!$L$6:$L$405,'E8.c. KKAuf_BKZ_NAB_IZ'!$B$6:$B$405,$C170,'E8.c. KKAuf_BKZ_NAB_IZ'!$C$6:$C$405,$H170)</f>
        <v>0</v>
      </c>
      <c r="AC170" s="974"/>
      <c r="AD170" s="980">
        <f t="shared" si="61"/>
        <v>0</v>
      </c>
      <c r="AE170" s="984">
        <f>$AE$16</f>
        <v>0</v>
      </c>
      <c r="AF170" s="984">
        <f>$AF$16</f>
        <v>0</v>
      </c>
      <c r="AG170" s="984">
        <f>$AG$16</f>
        <v>0</v>
      </c>
      <c r="AH170" s="982">
        <f t="shared" si="62"/>
        <v>0</v>
      </c>
      <c r="AJ170" s="980">
        <f t="shared" si="57"/>
        <v>0</v>
      </c>
      <c r="AK170" s="984">
        <f>$AK$16</f>
        <v>0</v>
      </c>
      <c r="AL170" s="984">
        <f>$AL$16</f>
        <v>0</v>
      </c>
      <c r="AM170" s="984">
        <f>$AM$16</f>
        <v>0</v>
      </c>
      <c r="AN170" s="982">
        <f t="shared" si="58"/>
        <v>0</v>
      </c>
    </row>
    <row r="171" spans="2:40" ht="15" hidden="1" thickBot="1" x14ac:dyDescent="0.25">
      <c r="B171" s="1448"/>
      <c r="C171" s="1003">
        <f t="shared" si="72"/>
        <v>0</v>
      </c>
      <c r="D171" s="1451"/>
      <c r="E171" s="1409"/>
      <c r="F171" s="1409"/>
      <c r="G171" s="970"/>
      <c r="H171" s="986">
        <v>2028</v>
      </c>
      <c r="I171" s="972"/>
      <c r="J171" s="815">
        <f t="shared" si="59"/>
        <v>0</v>
      </c>
      <c r="K171" s="804"/>
      <c r="L171" s="814">
        <f t="shared" si="65"/>
        <v>0</v>
      </c>
      <c r="M171" s="804"/>
      <c r="N171" s="814">
        <f t="shared" si="56"/>
        <v>0</v>
      </c>
      <c r="O171" s="804"/>
      <c r="P171" s="814">
        <f t="shared" si="71"/>
        <v>0</v>
      </c>
      <c r="Q171" s="760"/>
      <c r="R171" s="987">
        <f>SUMIFS('E8.a. KKAuf_SAV'!$X$6:$X$2005,'E8.a. KKAuf_SAV'!$B$6:$B$2005,$C171,'E8.a. KKAuf_SAV'!$D$6:$D$2005,$H171)</f>
        <v>0</v>
      </c>
      <c r="S171" s="987">
        <f>SUMIFS('E8.b. KKAuf_WAV'!$N$6:$N$405,'E8.b. KKAuf_WAV'!$B$6:$B$405,$C171,'E8.b. KKAuf_WAV'!$E$6:$E$405,H171)-SUMIFS('E8.b. KKAuf_WAV'!$N$6:$N$405,'E8.b. KKAuf_WAV'!$B$6:$B$405,$C171,'E8.b. KKAuf_WAV'!$C$6:$C$405,"Geschäfts- oder Firmenwert",'E8.b. KKAuf_WAV'!$D$6:$D$405,H171)</f>
        <v>0</v>
      </c>
      <c r="T171" s="974"/>
      <c r="U171" s="987">
        <f>SUMIFS('E8.a. KKAuf_SAV'!$W$6:$W$2005,'E8.a. KKAuf_SAV'!$B$6:$B$2005,$C171,'E8.a. KKAuf_SAV'!$D$6:$D$2005,H171)</f>
        <v>0</v>
      </c>
      <c r="V171" s="987">
        <f>SUMIFS('E8.b. KKAuf_WAV'!$M$6:$M$405,'E8.b. KKAuf_WAV'!$B$6:$B$405,$C171,'E8.b. KKAuf_WAV'!$E$6:$E$405,$H171,'E8.b. KKAuf_WAV'!$C$6:$C$405,"&lt;&gt;"&amp;"geleistete Anzahlungen auf immaterielle Vermögensgegenstände",'E8.b. KKAuf_WAV'!$C$6:$C$405,"&lt;&gt;"&amp;"geleistete Anzahlungen und Anlagen im Bau des Sachanlagevermögens",'E8.b. KKAuf_WAV'!$C$6:$C$405,"&lt;&gt;"&amp;"Geschäfts- oder Firmenwert")</f>
        <v>0</v>
      </c>
      <c r="W171" s="987">
        <f>SUMIFS('E8.b. KKAuf_WAV'!$M$6:$M$405,'E8.b. KKAuf_WAV'!$B$6:$B$405,$C171,'E8.b. KKAuf_WAV'!$E$6:$E$405,H171,'E8.b. KKAuf_WAV'!$C$6:$C$405,"geleistete Anzahlungen und Anlagen im Bau des Sachanlagevermögens")+ SUMIFS('E8.b. KKAuf_WAV'!$M$6:$M$405,'E8.b. KKAuf_WAV'!$B$6:$B$405,$C171,'E8.b. KKAuf_WAV'!$E$6:$E$405,H171,'E8.b. KKAuf_WAV'!$C$6:$C$405,"geleistete Anzahlungen auf immaterielle Vermögensgegenstände")</f>
        <v>0</v>
      </c>
      <c r="X171" s="987">
        <f>SUMIFS('E8.c. KKAuf_BKZ_NAB_IZ'!$K$6:$K$405,'E8.c. KKAuf_BKZ_NAB_IZ'!$B$6:$B$405,$C171,'E8.c. KKAuf_BKZ_NAB_IZ'!$C$6:$C$405,$H171)</f>
        <v>0</v>
      </c>
      <c r="Y171" s="987">
        <f>SUMIFS('E8.a. KKAuf_SAV'!$Y$6:$Y$2005,'E8.a. KKAuf_SAV'!$B$6:$B$2005,$C171,'E8.a. KKAuf_SAV'!$D$6:$D$2005,$H171)</f>
        <v>0</v>
      </c>
      <c r="Z171" s="987">
        <f>SUMIFS('E8.b. KKAuf_WAV'!$O$6:$O$405,'E8.b. KKAuf_WAV'!$B$6:$B$405,$C171,'E8.b. KKAuf_WAV'!$E$6:$E$405,$H171,'E8.b. KKAuf_WAV'!$C$6:$C$405,"&lt;&gt;"&amp;"geleistete Anzahlungen auf immaterielle Vermögensgegenstände",'E8.b. KKAuf_WAV'!$C$6:$C$405,"&lt;&gt;"&amp;"geleistete Anzahlungen und Anlagen im Bau des Sachanlagevermögens",'E8.b. KKAuf_WAV'!$C$6:$C$405,"&lt;&gt;"&amp;"Geschäfts- oder Firmenwert")</f>
        <v>0</v>
      </c>
      <c r="AA171" s="987">
        <f>SUMIFS('E8.b. KKAuf_WAV'!$O$6:$O$405,'E8.b. KKAuf_WAV'!$B$6:$B$405,$C171,'E8.b. KKAuf_WAV'!$E$6:$E$405,H171,'E8.b. KKAuf_WAV'!$C$6:$C$405,"geleistete Anzahlungen und Anlagen im Bau des Sachanlagevermögens")+ SUMIFS('E8.b. KKAuf_WAV'!$O$6:$O$405,'E8.b. KKAuf_WAV'!$B$6:$B$405,$C171,'E8.b. KKAuf_WAV'!$E$6:$E$405,H171,'E8.b. KKAuf_WAV'!$C$6:$C$405,"geleistete Anzahlungen auf immaterielle Vermögensgegenstände")</f>
        <v>0</v>
      </c>
      <c r="AB171" s="987">
        <f>SUMIFS('E8.c. KKAuf_BKZ_NAB_IZ'!$L$6:$L$405,'E8.c. KKAuf_BKZ_NAB_IZ'!$B$6:$B$405,$C171,'E8.c. KKAuf_BKZ_NAB_IZ'!$C$6:$C$405,$H171)</f>
        <v>0</v>
      </c>
      <c r="AC171" s="974"/>
      <c r="AD171" s="987">
        <f t="shared" si="61"/>
        <v>0</v>
      </c>
      <c r="AE171" s="988">
        <f>$AE$17</f>
        <v>0</v>
      </c>
      <c r="AF171" s="988">
        <f>$AF$17</f>
        <v>0</v>
      </c>
      <c r="AG171" s="988">
        <f>$AG$17</f>
        <v>0</v>
      </c>
      <c r="AH171" s="989">
        <f t="shared" si="62"/>
        <v>0</v>
      </c>
      <c r="AJ171" s="987">
        <f t="shared" si="57"/>
        <v>0</v>
      </c>
      <c r="AK171" s="988">
        <f>$AK$17</f>
        <v>0</v>
      </c>
      <c r="AL171" s="988">
        <f>$AL$17</f>
        <v>0</v>
      </c>
      <c r="AM171" s="988">
        <f>$AM$17</f>
        <v>0</v>
      </c>
      <c r="AN171" s="989">
        <f t="shared" si="58"/>
        <v>0</v>
      </c>
    </row>
    <row r="172" spans="2:40" ht="14.25" customHeight="1" x14ac:dyDescent="0.2">
      <c r="B172" s="1446"/>
      <c r="C172" s="1001">
        <f>B$172</f>
        <v>0</v>
      </c>
      <c r="D172" s="1449"/>
      <c r="E172" s="1407"/>
      <c r="F172" s="1410"/>
      <c r="G172" s="990"/>
      <c r="H172" s="991">
        <v>2022</v>
      </c>
      <c r="I172" s="972"/>
      <c r="J172" s="813">
        <f t="shared" si="59"/>
        <v>0</v>
      </c>
      <c r="K172" s="804"/>
      <c r="L172" s="813">
        <f t="shared" si="65"/>
        <v>0</v>
      </c>
      <c r="M172" s="804"/>
      <c r="N172" s="813">
        <f t="shared" si="56"/>
        <v>0</v>
      </c>
      <c r="O172" s="804"/>
      <c r="P172" s="813">
        <f t="shared" ref="P172:P178" si="73">IFERROR((AJ172*AK172+AD172*AE172)*0.4*0.035*$F$172,0)</f>
        <v>0</v>
      </c>
      <c r="Q172" s="760"/>
      <c r="R172" s="992">
        <f>SUMIFS('E8.a. KKAuf_SAV'!$X$6:$X$2005,'E8.a. KKAuf_SAV'!$B$6:$B$2005,$C172,'E8.a. KKAuf_SAV'!$D$6:$D$2005,$H172)</f>
        <v>0</v>
      </c>
      <c r="S172" s="992">
        <f>SUMIFS('E8.b. KKAuf_WAV'!$N$6:$N$405,'E8.b. KKAuf_WAV'!$B$6:$B$405,$C172,'E8.b. KKAuf_WAV'!$E$6:$E$405,H172)-SUMIFS('E8.b. KKAuf_WAV'!$N$6:$N$405,'E8.b. KKAuf_WAV'!$B$6:$B$405,$C172,'E8.b. KKAuf_WAV'!$C$6:$C$405,"Geschäfts- oder Firmenwert",'E8.b. KKAuf_WAV'!$D$6:$D$405,H172)</f>
        <v>0</v>
      </c>
      <c r="T172" s="974"/>
      <c r="U172" s="992">
        <f>SUMIFS('E8.a. KKAuf_SAV'!$W$6:$W$2005,'E8.a. KKAuf_SAV'!$B$6:$B$2005,$C172,'E8.a. KKAuf_SAV'!$D$6:$D$2005,H172)</f>
        <v>0</v>
      </c>
      <c r="V172" s="992">
        <f>SUMIFS('E8.b. KKAuf_WAV'!$M$6:$M$405,'E8.b. KKAuf_WAV'!$B$6:$B$405,$C172,'E8.b. KKAuf_WAV'!$E$6:$E$405,$H172,'E8.b. KKAuf_WAV'!$C$6:$C$405,"&lt;&gt;"&amp;"geleistete Anzahlungen auf immaterielle Vermögensgegenstände",'E8.b. KKAuf_WAV'!$C$6:$C$405,"&lt;&gt;"&amp;"geleistete Anzahlungen und Anlagen im Bau des Sachanlagevermögens",'E8.b. KKAuf_WAV'!$C$6:$C$405,"&lt;&gt;"&amp;"Geschäfts- oder Firmenwert")</f>
        <v>0</v>
      </c>
      <c r="W172" s="992">
        <f>SUMIFS('E8.b. KKAuf_WAV'!$M$6:$M$405,'E8.b. KKAuf_WAV'!$B$6:$B$405,$C172,'E8.b. KKAuf_WAV'!$E$6:$E$405,Listen!$AA$3,'E8.b. KKAuf_WAV'!$C$6:$C$405,"geleistete Anzahlungen und Anlagen im Bau des Sachanlagevermögens")+ SUMIFS('E8.b. KKAuf_WAV'!$M$6:$M$405,'E8.b. KKAuf_WAV'!$B$6:$B$405,$C172,'E8.b. KKAuf_WAV'!$E$6:$E$405,Listen!$AA$3,'E8.b. KKAuf_WAV'!$C$6:$C$405,"geleistete Anzahlungen auf immaterielle Vermögensgegenstände")</f>
        <v>0</v>
      </c>
      <c r="X172" s="992">
        <f>SUMIFS('E8.c. KKAuf_BKZ_NAB_IZ'!$K$6:$K$405,'E8.c. KKAuf_BKZ_NAB_IZ'!$B$6:$B$405,$C172,'E8.c. KKAuf_BKZ_NAB_IZ'!$C$6:$C$405,$H172)</f>
        <v>0</v>
      </c>
      <c r="Y172" s="992">
        <f>SUMIFS('E8.a. KKAuf_SAV'!$Y$6:$Y$2005,'E8.a. KKAuf_SAV'!$B$6:$B$2005,$C172,'E8.a. KKAuf_SAV'!$D$6:$D$2005,$H172)</f>
        <v>0</v>
      </c>
      <c r="Z172" s="992">
        <f>SUMIFS('E8.b. KKAuf_WAV'!$O$6:$O$405,'E8.b. KKAuf_WAV'!$B$6:$B$405,$C172,'E8.b. KKAuf_WAV'!$E$6:$E$405,$H172,'E8.b. KKAuf_WAV'!$C$6:$C$405,"&lt;&gt;"&amp;"geleistete Anzahlungen auf immaterielle Vermögensgegenstände",'E8.b. KKAuf_WAV'!$C$6:$C$405,"&lt;&gt;"&amp;"geleistete Anzahlungen und Anlagen im Bau des Sachanlagevermögens",'E8.b. KKAuf_WAV'!$C$6:$C$405,"&lt;&gt;"&amp;"Geschäfts- oder Firmenwert")</f>
        <v>0</v>
      </c>
      <c r="AA172" s="992">
        <f>SUMIFS('E8.b. KKAuf_WAV'!$O$6:$O$405,'E8.b. KKAuf_WAV'!$B$6:$B$405,$C172,'E8.b. KKAuf_WAV'!$E$6:$E$405,Listen!$AA$3,'E8.b. KKAuf_WAV'!$C$6:$C$405,"geleistete Anzahlungen und Anlagen im Bau des Sachanlagevermögens")+ SUMIFS('E8.b. KKAuf_WAV'!$O$6:$O$405,'E8.b. KKAuf_WAV'!$B$6:$B$405,$C172,'E8.b. KKAuf_WAV'!$E$6:$E$405,Listen!$AA$3,'E8.b. KKAuf_WAV'!$C$6:$C$405,"geleistete Anzahlungen auf immaterielle Vermögensgegenstände")</f>
        <v>0</v>
      </c>
      <c r="AB172" s="992">
        <f>SUMIFS('E8.c. KKAuf_BKZ_NAB_IZ'!$L$6:$L$405,'E8.c. KKAuf_BKZ_NAB_IZ'!$B$6:$B$405,$C172,'E8.c. KKAuf_BKZ_NAB_IZ'!$C$6:$C$405,$H172)</f>
        <v>0</v>
      </c>
      <c r="AC172" s="974"/>
      <c r="AD172" s="992">
        <f t="shared" si="61"/>
        <v>0</v>
      </c>
      <c r="AE172" s="993">
        <f>$AE$11</f>
        <v>5.0700000000000002E-2</v>
      </c>
      <c r="AF172" s="993">
        <f>$AF$11</f>
        <v>1.7100000000000001E-2</v>
      </c>
      <c r="AG172" s="993">
        <f>$AG$11</f>
        <v>3.0499999999999999E-2</v>
      </c>
      <c r="AH172" s="994">
        <f t="shared" si="62"/>
        <v>0</v>
      </c>
      <c r="AJ172" s="992">
        <f t="shared" si="57"/>
        <v>0</v>
      </c>
      <c r="AK172" s="993">
        <f>$AK$11</f>
        <v>5.0700000000000002E-2</v>
      </c>
      <c r="AL172" s="993">
        <f>$AL$11</f>
        <v>1.7100000000000001E-2</v>
      </c>
      <c r="AM172" s="993">
        <f>$AM$11</f>
        <v>3.0499999999999999E-2</v>
      </c>
      <c r="AN172" s="994">
        <f t="shared" si="58"/>
        <v>0</v>
      </c>
    </row>
    <row r="173" spans="2:40" x14ac:dyDescent="0.2">
      <c r="B173" s="1447"/>
      <c r="C173" s="1002">
        <f t="shared" ref="C173:C178" si="74">B$172</f>
        <v>0</v>
      </c>
      <c r="D173" s="1450"/>
      <c r="E173" s="1408"/>
      <c r="F173" s="1408"/>
      <c r="G173" s="990"/>
      <c r="H173" s="983">
        <v>2023</v>
      </c>
      <c r="I173" s="972"/>
      <c r="J173" s="805">
        <f t="shared" si="59"/>
        <v>0</v>
      </c>
      <c r="K173" s="804"/>
      <c r="L173" s="803">
        <f t="shared" si="65"/>
        <v>0</v>
      </c>
      <c r="M173" s="804"/>
      <c r="N173" s="803">
        <f t="shared" si="56"/>
        <v>0</v>
      </c>
      <c r="O173" s="804"/>
      <c r="P173" s="803">
        <f t="shared" si="73"/>
        <v>0</v>
      </c>
      <c r="Q173" s="760"/>
      <c r="R173" s="980">
        <f>SUMIFS('E8.a. KKAuf_SAV'!$X$6:$X$2005,'E8.a. KKAuf_SAV'!$B$6:$B$2005,$C173,'E8.a. KKAuf_SAV'!$D$6:$D$2005,$H173)</f>
        <v>0</v>
      </c>
      <c r="S173" s="980">
        <f>SUMIFS('E8.b. KKAuf_WAV'!$N$6:$N$405,'E8.b. KKAuf_WAV'!$B$6:$B$405,$C173,'E8.b. KKAuf_WAV'!$E$6:$E$405,H173)-SUMIFS('E8.b. KKAuf_WAV'!$N$6:$N$405,'E8.b. KKAuf_WAV'!$B$6:$B$405,$C173,'E8.b. KKAuf_WAV'!$C$6:$C$405,"Geschäfts- oder Firmenwert",'E8.b. KKAuf_WAV'!$D$6:$D$405,H173)</f>
        <v>0</v>
      </c>
      <c r="T173" s="974"/>
      <c r="U173" s="980">
        <f>SUMIFS('E8.a. KKAuf_SAV'!$W$6:$W$2005,'E8.a. KKAuf_SAV'!$B$6:$B$2005,$C173,'E8.a. KKAuf_SAV'!$D$6:$D$2005,H173)</f>
        <v>0</v>
      </c>
      <c r="V173" s="980">
        <f>SUMIFS('E8.b. KKAuf_WAV'!$M$6:$M$405,'E8.b. KKAuf_WAV'!$B$6:$B$405,$C173,'E8.b. KKAuf_WAV'!$E$6:$E$405,$H173,'E8.b. KKAuf_WAV'!$C$6:$C$405,"&lt;&gt;"&amp;"geleistete Anzahlungen auf immaterielle Vermögensgegenstände",'E8.b. KKAuf_WAV'!$C$6:$C$405,"&lt;&gt;"&amp;"geleistete Anzahlungen und Anlagen im Bau des Sachanlagevermögens",'E8.b. KKAuf_WAV'!$C$6:$C$405,"&lt;&gt;"&amp;"Geschäfts- oder Firmenwert")</f>
        <v>0</v>
      </c>
      <c r="W173" s="980"/>
      <c r="X173" s="980">
        <f>SUMIFS('E8.c. KKAuf_BKZ_NAB_IZ'!$K$6:$K$405,'E8.c. KKAuf_BKZ_NAB_IZ'!$B$6:$B$405,$C173,'E8.c. KKAuf_BKZ_NAB_IZ'!$C$6:$C$405,$H173)</f>
        <v>0</v>
      </c>
      <c r="Y173" s="980">
        <f>SUMIFS('E8.a. KKAuf_SAV'!$Y$6:$Y$2005,'E8.a. KKAuf_SAV'!$B$6:$B$2005,$C173,'E8.a. KKAuf_SAV'!$D$6:$D$2005,$H173)</f>
        <v>0</v>
      </c>
      <c r="Z173" s="980">
        <f>SUMIFS('E8.b. KKAuf_WAV'!$O$6:$O$405,'E8.b. KKAuf_WAV'!$B$6:$B$405,$C173,'E8.b. KKAuf_WAV'!$E$6:$E$405,$H173,'E8.b. KKAuf_WAV'!$C$6:$C$405,"&lt;&gt;"&amp;"geleistete Anzahlungen auf immaterielle Vermögensgegenstände",'E8.b. KKAuf_WAV'!$C$6:$C$405,"&lt;&gt;"&amp;"geleistete Anzahlungen und Anlagen im Bau des Sachanlagevermögens",'E8.b. KKAuf_WAV'!$C$6:$C$405,"&lt;&gt;"&amp;"Geschäfts- oder Firmenwert")</f>
        <v>0</v>
      </c>
      <c r="AA173" s="980"/>
      <c r="AB173" s="980">
        <f>SUMIFS('E8.c. KKAuf_BKZ_NAB_IZ'!$L$6:$L$405,'E8.c. KKAuf_BKZ_NAB_IZ'!$B$6:$B$405,$C173,'E8.c. KKAuf_BKZ_NAB_IZ'!$C$6:$C$405,$H173)</f>
        <v>0</v>
      </c>
      <c r="AC173" s="974"/>
      <c r="AD173" s="980">
        <f t="shared" si="61"/>
        <v>0</v>
      </c>
      <c r="AE173" s="984">
        <f>$AE$12</f>
        <v>5.0700000000000002E-2</v>
      </c>
      <c r="AF173" s="984">
        <f>$AF$12</f>
        <v>1.7100000000000001E-2</v>
      </c>
      <c r="AG173" s="984">
        <f>$AG$12</f>
        <v>3.0499999999999999E-2</v>
      </c>
      <c r="AH173" s="982">
        <f t="shared" si="62"/>
        <v>0</v>
      </c>
      <c r="AJ173" s="980"/>
      <c r="AK173" s="984">
        <f>$AK$12</f>
        <v>5.0700000000000002E-2</v>
      </c>
      <c r="AL173" s="984">
        <f>$AL$12</f>
        <v>1.7100000000000001E-2</v>
      </c>
      <c r="AM173" s="984">
        <f>$AM$12</f>
        <v>3.0499999999999999E-2</v>
      </c>
      <c r="AN173" s="982">
        <f t="shared" si="58"/>
        <v>0</v>
      </c>
    </row>
    <row r="174" spans="2:40" x14ac:dyDescent="0.2">
      <c r="B174" s="1447"/>
      <c r="C174" s="1002">
        <f t="shared" si="74"/>
        <v>0</v>
      </c>
      <c r="D174" s="1450"/>
      <c r="E174" s="1408"/>
      <c r="F174" s="1408"/>
      <c r="G174" s="990"/>
      <c r="H174" s="983">
        <v>2024</v>
      </c>
      <c r="I174" s="972"/>
      <c r="J174" s="803">
        <f t="shared" si="59"/>
        <v>0</v>
      </c>
      <c r="K174" s="804"/>
      <c r="L174" s="803">
        <f t="shared" si="65"/>
        <v>0</v>
      </c>
      <c r="M174" s="804"/>
      <c r="N174" s="803">
        <f t="shared" si="56"/>
        <v>0</v>
      </c>
      <c r="O174" s="804"/>
      <c r="P174" s="803">
        <f t="shared" si="73"/>
        <v>0</v>
      </c>
      <c r="Q174" s="760"/>
      <c r="R174" s="980">
        <f>SUMIFS('E8.a. KKAuf_SAV'!$X$6:$X$2005,'E8.a. KKAuf_SAV'!$B$6:$B$2005,$C174,'E8.a. KKAuf_SAV'!$D$6:$D$2005,$H174)</f>
        <v>0</v>
      </c>
      <c r="S174" s="980">
        <f>SUMIFS('E8.b. KKAuf_WAV'!$N$6:$N$405,'E8.b. KKAuf_WAV'!$B$6:$B$405,$C174,'E8.b. KKAuf_WAV'!$E$6:$E$405,H174)-SUMIFS('E8.b. KKAuf_WAV'!$N$6:$N$405,'E8.b. KKAuf_WAV'!$B$6:$B$405,$C174,'E8.b. KKAuf_WAV'!$C$6:$C$405,"Geschäfts- oder Firmenwert",'E8.b. KKAuf_WAV'!$D$6:$D$405,H174)</f>
        <v>0</v>
      </c>
      <c r="T174" s="974"/>
      <c r="U174" s="980">
        <f>SUMIFS('E8.a. KKAuf_SAV'!$W$6:$W$2005,'E8.a. KKAuf_SAV'!$B$6:$B$2005,$C174,'E8.a. KKAuf_SAV'!$D$6:$D$2005,H174)</f>
        <v>0</v>
      </c>
      <c r="V174" s="980">
        <f>SUMIFS('E8.b. KKAuf_WAV'!$M$6:$M$405,'E8.b. KKAuf_WAV'!$B$6:$B$405,$C174,'E8.b. KKAuf_WAV'!$E$6:$E$405,$H174,'E8.b. KKAuf_WAV'!$C$6:$C$405,"&lt;&gt;"&amp;"geleistete Anzahlungen auf immaterielle Vermögensgegenstände",'E8.b. KKAuf_WAV'!$C$6:$C$405,"&lt;&gt;"&amp;"geleistete Anzahlungen und Anlagen im Bau des Sachanlagevermögens",'E8.b. KKAuf_WAV'!$C$6:$C$405,"&lt;&gt;"&amp;"Geschäfts- oder Firmenwert")</f>
        <v>0</v>
      </c>
      <c r="W174" s="980">
        <f>SUMIFS('E8.b. KKAuf_WAV'!$M$6:$M$405,'E8.b. KKAuf_WAV'!$B$6:$B$405,$C174,'E8.b. KKAuf_WAV'!$E$6:$E$405,H174,'E8.b. KKAuf_WAV'!$C$6:$C$405,"geleistete Anzahlungen und Anlagen im Bau des Sachanlagevermögens")+ SUMIFS('E8.b. KKAuf_WAV'!$M$6:$M$405,'E8.b. KKAuf_WAV'!$B$6:$B$405,$C174,'E8.b. KKAuf_WAV'!$E$6:$E$405,H174,'E8.b. KKAuf_WAV'!$C$6:$C$405,"geleistete Anzahlungen auf immaterielle Vermögensgegenstände")</f>
        <v>0</v>
      </c>
      <c r="X174" s="980">
        <f>SUMIFS('E8.c. KKAuf_BKZ_NAB_IZ'!$K$6:$K$405,'E8.c. KKAuf_BKZ_NAB_IZ'!$B$6:$B$405,$C174,'E8.c. KKAuf_BKZ_NAB_IZ'!$C$6:$C$405,$H174)</f>
        <v>0</v>
      </c>
      <c r="Y174" s="980">
        <f>SUMIFS('E8.a. KKAuf_SAV'!$Y$6:$Y$2005,'E8.a. KKAuf_SAV'!$B$6:$B$2005,$C174,'E8.a. KKAuf_SAV'!$D$6:$D$2005,$H174)</f>
        <v>0</v>
      </c>
      <c r="Z174" s="980">
        <f>SUMIFS('E8.b. KKAuf_WAV'!$O$6:$O$405,'E8.b. KKAuf_WAV'!$B$6:$B$405,$C174,'E8.b. KKAuf_WAV'!$E$6:$E$405,$H174,'E8.b. KKAuf_WAV'!$C$6:$C$405,"&lt;&gt;"&amp;"geleistete Anzahlungen auf immaterielle Vermögensgegenstände",'E8.b. KKAuf_WAV'!$C$6:$C$405,"&lt;&gt;"&amp;"geleistete Anzahlungen und Anlagen im Bau des Sachanlagevermögens",'E8.b. KKAuf_WAV'!$C$6:$C$405,"&lt;&gt;"&amp;"Geschäfts- oder Firmenwert")</f>
        <v>0</v>
      </c>
      <c r="AA174" s="980">
        <f>SUMIFS('E8.b. KKAuf_WAV'!$O$6:$O$405,'E8.b. KKAuf_WAV'!$B$6:$B$405,$C174,'E8.b. KKAuf_WAV'!$E$6:$E$405,H174,'E8.b. KKAuf_WAV'!$C$6:$C$405,"geleistete Anzahlungen und Anlagen im Bau des Sachanlagevermögens")+ SUMIFS('E8.b. KKAuf_WAV'!$O$6:$O$405,'E8.b. KKAuf_WAV'!$B$6:$B$405,$C174,'E8.b. KKAuf_WAV'!$E$6:$E$405,H174,'E8.b. KKAuf_WAV'!$C$6:$C$405,"geleistete Anzahlungen auf immaterielle Vermögensgegenstände")</f>
        <v>0</v>
      </c>
      <c r="AB174" s="980">
        <f>SUMIFS('E8.c. KKAuf_BKZ_NAB_IZ'!$L$6:$L$405,'E8.c. KKAuf_BKZ_NAB_IZ'!$B$6:$B$405,$C174,'E8.c. KKAuf_BKZ_NAB_IZ'!$C$6:$C$405,$H174)</f>
        <v>0</v>
      </c>
      <c r="AC174" s="974"/>
      <c r="AD174" s="980">
        <f t="shared" si="61"/>
        <v>0</v>
      </c>
      <c r="AE174" s="984">
        <f>$AE$13</f>
        <v>6.93E-2</v>
      </c>
      <c r="AF174" s="984">
        <f>$AF$13</f>
        <v>3.8699999999999998E-2</v>
      </c>
      <c r="AG174" s="984">
        <f>$AG$13</f>
        <v>5.0900000000000001E-2</v>
      </c>
      <c r="AH174" s="982">
        <f t="shared" si="62"/>
        <v>0</v>
      </c>
      <c r="AJ174" s="980">
        <f t="shared" si="57"/>
        <v>0</v>
      </c>
      <c r="AK174" s="984">
        <f>$AK$13</f>
        <v>7.0099999999999996E-2</v>
      </c>
      <c r="AL174" s="984">
        <f>$AL$13</f>
        <v>3.6600000000000001E-2</v>
      </c>
      <c r="AM174" s="984">
        <f>$AM$13</f>
        <v>0.05</v>
      </c>
      <c r="AN174" s="982">
        <f t="shared" si="58"/>
        <v>0</v>
      </c>
    </row>
    <row r="175" spans="2:40" ht="15" thickBot="1" x14ac:dyDescent="0.25">
      <c r="B175" s="1447"/>
      <c r="C175" s="1002">
        <f t="shared" si="74"/>
        <v>0</v>
      </c>
      <c r="D175" s="1450"/>
      <c r="E175" s="1408"/>
      <c r="F175" s="1408"/>
      <c r="G175" s="990"/>
      <c r="H175" s="983">
        <v>2025</v>
      </c>
      <c r="I175" s="972"/>
      <c r="J175" s="803">
        <f t="shared" si="59"/>
        <v>0</v>
      </c>
      <c r="K175" s="804"/>
      <c r="L175" s="803">
        <f t="shared" si="65"/>
        <v>0</v>
      </c>
      <c r="M175" s="804"/>
      <c r="N175" s="803">
        <f t="shared" si="56"/>
        <v>0</v>
      </c>
      <c r="O175" s="804"/>
      <c r="P175" s="803">
        <f t="shared" si="73"/>
        <v>0</v>
      </c>
      <c r="Q175" s="760"/>
      <c r="R175" s="980">
        <f>SUMIFS('E8.a. KKAuf_SAV'!$X$6:$X$2005,'E8.a. KKAuf_SAV'!$B$6:$B$2005,$C175,'E8.a. KKAuf_SAV'!$D$6:$D$2005,$H175)</f>
        <v>0</v>
      </c>
      <c r="S175" s="980">
        <f>SUMIFS('E8.b. KKAuf_WAV'!$N$6:$N$405,'E8.b. KKAuf_WAV'!$B$6:$B$405,$C175,'E8.b. KKAuf_WAV'!$E$6:$E$405,H175)-SUMIFS('E8.b. KKAuf_WAV'!$N$6:$N$405,'E8.b. KKAuf_WAV'!$B$6:$B$405,$C175,'E8.b. KKAuf_WAV'!$C$6:$C$405,"Geschäfts- oder Firmenwert",'E8.b. KKAuf_WAV'!$D$6:$D$405,H175)</f>
        <v>0</v>
      </c>
      <c r="T175" s="974"/>
      <c r="U175" s="980">
        <f>SUMIFS('E8.a. KKAuf_SAV'!$W$6:$W$2005,'E8.a. KKAuf_SAV'!$B$6:$B$2005,$C175,'E8.a. KKAuf_SAV'!$D$6:$D$2005,H175)</f>
        <v>0</v>
      </c>
      <c r="V175" s="980">
        <f>SUMIFS('E8.b. KKAuf_WAV'!$M$6:$M$405,'E8.b. KKAuf_WAV'!$B$6:$B$405,$C175,'E8.b. KKAuf_WAV'!$E$6:$E$405,$H175,'E8.b. KKAuf_WAV'!$C$6:$C$405,"&lt;&gt;"&amp;"geleistete Anzahlungen auf immaterielle Vermögensgegenstände",'E8.b. KKAuf_WAV'!$C$6:$C$405,"&lt;&gt;"&amp;"geleistete Anzahlungen und Anlagen im Bau des Sachanlagevermögens",'E8.b. KKAuf_WAV'!$C$6:$C$405,"&lt;&gt;"&amp;"Geschäfts- oder Firmenwert")</f>
        <v>0</v>
      </c>
      <c r="W175" s="980">
        <f>SUMIFS('E8.b. KKAuf_WAV'!$M$6:$M$405,'E8.b. KKAuf_WAV'!$B$6:$B$405,$C175,'E8.b. KKAuf_WAV'!$E$6:$E$405,H175,'E8.b. KKAuf_WAV'!$C$6:$C$405,"geleistete Anzahlungen und Anlagen im Bau des Sachanlagevermögens")+ SUMIFS('E8.b. KKAuf_WAV'!$M$6:$M$405,'E8.b. KKAuf_WAV'!$B$6:$B$405,$C175,'E8.b. KKAuf_WAV'!$E$6:$E$405,H175,'E8.b. KKAuf_WAV'!$C$6:$C$405,"geleistete Anzahlungen auf immaterielle Vermögensgegenstände")</f>
        <v>0</v>
      </c>
      <c r="X175" s="980">
        <f>SUMIFS('E8.c. KKAuf_BKZ_NAB_IZ'!$K$6:$K$405,'E8.c. KKAuf_BKZ_NAB_IZ'!$B$6:$B$405,$C175,'E8.c. KKAuf_BKZ_NAB_IZ'!$C$6:$C$405,$H175)</f>
        <v>0</v>
      </c>
      <c r="Y175" s="980">
        <f>SUMIFS('E8.a. KKAuf_SAV'!$Y$6:$Y$2005,'E8.a. KKAuf_SAV'!$B$6:$B$2005,$C175,'E8.a. KKAuf_SAV'!$D$6:$D$2005,$H175)</f>
        <v>0</v>
      </c>
      <c r="Z175" s="980">
        <f>SUMIFS('E8.b. KKAuf_WAV'!$O$6:$O$405,'E8.b. KKAuf_WAV'!$B$6:$B$405,$C175,'E8.b. KKAuf_WAV'!$E$6:$E$405,$H175,'E8.b. KKAuf_WAV'!$C$6:$C$405,"&lt;&gt;"&amp;"geleistete Anzahlungen auf immaterielle Vermögensgegenstände",'E8.b. KKAuf_WAV'!$C$6:$C$405,"&lt;&gt;"&amp;"geleistete Anzahlungen und Anlagen im Bau des Sachanlagevermögens",'E8.b. KKAuf_WAV'!$C$6:$C$405,"&lt;&gt;"&amp;"Geschäfts- oder Firmenwert")</f>
        <v>0</v>
      </c>
      <c r="AA175" s="980">
        <f>SUMIFS('E8.b. KKAuf_WAV'!$O$6:$O$405,'E8.b. KKAuf_WAV'!$B$6:$B$405,$C175,'E8.b. KKAuf_WAV'!$E$6:$E$405,H175,'E8.b. KKAuf_WAV'!$C$6:$C$405,"geleistete Anzahlungen und Anlagen im Bau des Sachanlagevermögens")+ SUMIFS('E8.b. KKAuf_WAV'!$O$6:$O$405,'E8.b. KKAuf_WAV'!$B$6:$B$405,$C175,'E8.b. KKAuf_WAV'!$E$6:$E$405,H175,'E8.b. KKAuf_WAV'!$C$6:$C$405,"geleistete Anzahlungen auf immaterielle Vermögensgegenstände")</f>
        <v>0</v>
      </c>
      <c r="AB175" s="980">
        <f>SUMIFS('E8.c. KKAuf_BKZ_NAB_IZ'!$L$6:$L$405,'E8.c. KKAuf_BKZ_NAB_IZ'!$B$6:$B$405,$C175,'E8.c. KKAuf_BKZ_NAB_IZ'!$C$6:$C$405,$H175)</f>
        <v>0</v>
      </c>
      <c r="AC175" s="974"/>
      <c r="AD175" s="980">
        <f t="shared" si="61"/>
        <v>0</v>
      </c>
      <c r="AE175" s="984">
        <f>$AE$14</f>
        <v>7.0099999999999996E-2</v>
      </c>
      <c r="AF175" s="984">
        <f>$AF$14</f>
        <v>3.6600000000000001E-2</v>
      </c>
      <c r="AG175" s="984">
        <f>$AG$14</f>
        <v>0.05</v>
      </c>
      <c r="AH175" s="982">
        <f t="shared" si="62"/>
        <v>0</v>
      </c>
      <c r="AJ175" s="980">
        <f t="shared" si="57"/>
        <v>0</v>
      </c>
      <c r="AK175" s="984">
        <f>$AK$14</f>
        <v>7.0099999999999996E-2</v>
      </c>
      <c r="AL175" s="984">
        <f>$AL$14</f>
        <v>3.6600000000000001E-2</v>
      </c>
      <c r="AM175" s="984">
        <f>$AM$14</f>
        <v>0.05</v>
      </c>
      <c r="AN175" s="982">
        <f t="shared" si="58"/>
        <v>0</v>
      </c>
    </row>
    <row r="176" spans="2:40" ht="15" hidden="1" thickBot="1" x14ac:dyDescent="0.25">
      <c r="B176" s="1447"/>
      <c r="C176" s="1002">
        <f t="shared" si="74"/>
        <v>0</v>
      </c>
      <c r="D176" s="1450"/>
      <c r="E176" s="1408"/>
      <c r="F176" s="1408"/>
      <c r="G176" s="990"/>
      <c r="H176" s="983">
        <v>2026</v>
      </c>
      <c r="I176" s="972"/>
      <c r="J176" s="803">
        <f t="shared" si="59"/>
        <v>0</v>
      </c>
      <c r="K176" s="804"/>
      <c r="L176" s="803">
        <f t="shared" si="65"/>
        <v>0</v>
      </c>
      <c r="M176" s="804"/>
      <c r="N176" s="803">
        <f t="shared" si="56"/>
        <v>0</v>
      </c>
      <c r="O176" s="804"/>
      <c r="P176" s="803">
        <f t="shared" si="73"/>
        <v>0</v>
      </c>
      <c r="Q176" s="760"/>
      <c r="R176" s="980">
        <f>SUMIFS('E8.a. KKAuf_SAV'!$X$6:$X$2005,'E8.a. KKAuf_SAV'!$B$6:$B$2005,$C176,'E8.a. KKAuf_SAV'!$D$6:$D$2005,$H176)</f>
        <v>0</v>
      </c>
      <c r="S176" s="980">
        <f>SUMIFS('E8.b. KKAuf_WAV'!$N$6:$N$405,'E8.b. KKAuf_WAV'!$B$6:$B$405,$C176,'E8.b. KKAuf_WAV'!$E$6:$E$405,H176)-SUMIFS('E8.b. KKAuf_WAV'!$N$6:$N$405,'E8.b. KKAuf_WAV'!$B$6:$B$405,$C176,'E8.b. KKAuf_WAV'!$C$6:$C$405,"Geschäfts- oder Firmenwert",'E8.b. KKAuf_WAV'!$D$6:$D$405,H176)</f>
        <v>0</v>
      </c>
      <c r="T176" s="974"/>
      <c r="U176" s="980">
        <f>SUMIFS('E8.a. KKAuf_SAV'!$W$6:$W$2005,'E8.a. KKAuf_SAV'!$B$6:$B$2005,$C176,'E8.a. KKAuf_SAV'!$D$6:$D$2005,H176)</f>
        <v>0</v>
      </c>
      <c r="V176" s="980">
        <f>SUMIFS('E8.b. KKAuf_WAV'!$M$6:$M$405,'E8.b. KKAuf_WAV'!$B$6:$B$405,$C176,'E8.b. KKAuf_WAV'!$E$6:$E$405,$H176,'E8.b. KKAuf_WAV'!$C$6:$C$405,"&lt;&gt;"&amp;"geleistete Anzahlungen auf immaterielle Vermögensgegenstände",'E8.b. KKAuf_WAV'!$C$6:$C$405,"&lt;&gt;"&amp;"geleistete Anzahlungen und Anlagen im Bau des Sachanlagevermögens",'E8.b. KKAuf_WAV'!$C$6:$C$405,"&lt;&gt;"&amp;"Geschäfts- oder Firmenwert")</f>
        <v>0</v>
      </c>
      <c r="W176" s="980">
        <f>SUMIFS('E8.b. KKAuf_WAV'!$M$6:$M$405,'E8.b. KKAuf_WAV'!$B$6:$B$405,$C176,'E8.b. KKAuf_WAV'!$E$6:$E$405,H176,'E8.b. KKAuf_WAV'!$C$6:$C$405,"geleistete Anzahlungen und Anlagen im Bau des Sachanlagevermögens")+ SUMIFS('E8.b. KKAuf_WAV'!$M$6:$M$405,'E8.b. KKAuf_WAV'!$B$6:$B$405,$C176,'E8.b. KKAuf_WAV'!$E$6:$E$405,H176,'E8.b. KKAuf_WAV'!$C$6:$C$405,"geleistete Anzahlungen auf immaterielle Vermögensgegenstände")</f>
        <v>0</v>
      </c>
      <c r="X176" s="980">
        <f>SUMIFS('E8.c. KKAuf_BKZ_NAB_IZ'!$K$6:$K$405,'E8.c. KKAuf_BKZ_NAB_IZ'!$B$6:$B$405,$C176,'E8.c. KKAuf_BKZ_NAB_IZ'!$C$6:$C$405,$H176)</f>
        <v>0</v>
      </c>
      <c r="Y176" s="980">
        <f>SUMIFS('E8.a. KKAuf_SAV'!$Y$6:$Y$2005,'E8.a. KKAuf_SAV'!$B$6:$B$2005,$C176,'E8.a. KKAuf_SAV'!$D$6:$D$2005,$H176)</f>
        <v>0</v>
      </c>
      <c r="Z176" s="980">
        <f>SUMIFS('E8.b. KKAuf_WAV'!$O$6:$O$405,'E8.b. KKAuf_WAV'!$B$6:$B$405,$C176,'E8.b. KKAuf_WAV'!$E$6:$E$405,$H176,'E8.b. KKAuf_WAV'!$C$6:$C$405,"&lt;&gt;"&amp;"geleistete Anzahlungen auf immaterielle Vermögensgegenstände",'E8.b. KKAuf_WAV'!$C$6:$C$405,"&lt;&gt;"&amp;"geleistete Anzahlungen und Anlagen im Bau des Sachanlagevermögens",'E8.b. KKAuf_WAV'!$C$6:$C$405,"&lt;&gt;"&amp;"Geschäfts- oder Firmenwert")</f>
        <v>0</v>
      </c>
      <c r="AA176" s="980">
        <f>SUMIFS('E8.b. KKAuf_WAV'!$O$6:$O$405,'E8.b. KKAuf_WAV'!$B$6:$B$405,$C176,'E8.b. KKAuf_WAV'!$E$6:$E$405,H176,'E8.b. KKAuf_WAV'!$C$6:$C$405,"geleistete Anzahlungen und Anlagen im Bau des Sachanlagevermögens")+ SUMIFS('E8.b. KKAuf_WAV'!$O$6:$O$405,'E8.b. KKAuf_WAV'!$B$6:$B$405,$C176,'E8.b. KKAuf_WAV'!$E$6:$E$405,H176,'E8.b. KKAuf_WAV'!$C$6:$C$405,"geleistete Anzahlungen auf immaterielle Vermögensgegenstände")</f>
        <v>0</v>
      </c>
      <c r="AB176" s="980">
        <f>SUMIFS('E8.c. KKAuf_BKZ_NAB_IZ'!$L$6:$L$405,'E8.c. KKAuf_BKZ_NAB_IZ'!$B$6:$B$405,$C176,'E8.c. KKAuf_BKZ_NAB_IZ'!$C$6:$C$405,$H176)</f>
        <v>0</v>
      </c>
      <c r="AC176" s="974"/>
      <c r="AD176" s="980">
        <f t="shared" si="61"/>
        <v>0</v>
      </c>
      <c r="AE176" s="984">
        <f>$AE$15</f>
        <v>0</v>
      </c>
      <c r="AF176" s="984">
        <f>$AF$15</f>
        <v>0</v>
      </c>
      <c r="AG176" s="984">
        <f>$AG$15</f>
        <v>0</v>
      </c>
      <c r="AH176" s="982">
        <f t="shared" si="62"/>
        <v>0</v>
      </c>
      <c r="AJ176" s="980">
        <f t="shared" si="57"/>
        <v>0</v>
      </c>
      <c r="AK176" s="984">
        <f>$AK$15</f>
        <v>0</v>
      </c>
      <c r="AL176" s="984">
        <f>$AL$15</f>
        <v>0</v>
      </c>
      <c r="AM176" s="984">
        <f>$AM$15</f>
        <v>0</v>
      </c>
      <c r="AN176" s="982">
        <f t="shared" si="58"/>
        <v>0</v>
      </c>
    </row>
    <row r="177" spans="2:40" ht="15" hidden="1" thickBot="1" x14ac:dyDescent="0.25">
      <c r="B177" s="1447"/>
      <c r="C177" s="1002">
        <f t="shared" si="74"/>
        <v>0</v>
      </c>
      <c r="D177" s="1450"/>
      <c r="E177" s="1408"/>
      <c r="F177" s="1408"/>
      <c r="G177" s="990"/>
      <c r="H177" s="983">
        <v>2027</v>
      </c>
      <c r="I177" s="972"/>
      <c r="J177" s="803">
        <f t="shared" si="59"/>
        <v>0</v>
      </c>
      <c r="K177" s="804"/>
      <c r="L177" s="803">
        <f t="shared" si="65"/>
        <v>0</v>
      </c>
      <c r="M177" s="804"/>
      <c r="N177" s="803">
        <f t="shared" si="56"/>
        <v>0</v>
      </c>
      <c r="O177" s="804"/>
      <c r="P177" s="803">
        <f t="shared" si="73"/>
        <v>0</v>
      </c>
      <c r="Q177" s="760"/>
      <c r="R177" s="980">
        <f>SUMIFS('E8.a. KKAuf_SAV'!$X$6:$X$2005,'E8.a. KKAuf_SAV'!$B$6:$B$2005,$C177,'E8.a. KKAuf_SAV'!$D$6:$D$2005,$H177)</f>
        <v>0</v>
      </c>
      <c r="S177" s="980">
        <f>SUMIFS('E8.b. KKAuf_WAV'!$N$6:$N$405,'E8.b. KKAuf_WAV'!$B$6:$B$405,$C177,'E8.b. KKAuf_WAV'!$E$6:$E$405,H177)-SUMIFS('E8.b. KKAuf_WAV'!$N$6:$N$405,'E8.b. KKAuf_WAV'!$B$6:$B$405,$C177,'E8.b. KKAuf_WAV'!$C$6:$C$405,"Geschäfts- oder Firmenwert",'E8.b. KKAuf_WAV'!$D$6:$D$405,H177)</f>
        <v>0</v>
      </c>
      <c r="T177" s="974"/>
      <c r="U177" s="980">
        <f>SUMIFS('E8.a. KKAuf_SAV'!$W$6:$W$2005,'E8.a. KKAuf_SAV'!$B$6:$B$2005,$C177,'E8.a. KKAuf_SAV'!$D$6:$D$2005,H177)</f>
        <v>0</v>
      </c>
      <c r="V177" s="980">
        <f>SUMIFS('E8.b. KKAuf_WAV'!$M$6:$M$405,'E8.b. KKAuf_WAV'!$B$6:$B$405,$C177,'E8.b. KKAuf_WAV'!$E$6:$E$405,$H177,'E8.b. KKAuf_WAV'!$C$6:$C$405,"&lt;&gt;"&amp;"geleistete Anzahlungen auf immaterielle Vermögensgegenstände",'E8.b. KKAuf_WAV'!$C$6:$C$405,"&lt;&gt;"&amp;"geleistete Anzahlungen und Anlagen im Bau des Sachanlagevermögens",'E8.b. KKAuf_WAV'!$C$6:$C$405,"&lt;&gt;"&amp;"Geschäfts- oder Firmenwert")</f>
        <v>0</v>
      </c>
      <c r="W177" s="980">
        <f>SUMIFS('E8.b. KKAuf_WAV'!$M$6:$M$405,'E8.b. KKAuf_WAV'!$B$6:$B$405,$C177,'E8.b. KKAuf_WAV'!$E$6:$E$405,H177,'E8.b. KKAuf_WAV'!$C$6:$C$405,"geleistete Anzahlungen und Anlagen im Bau des Sachanlagevermögens")+ SUMIFS('E8.b. KKAuf_WAV'!$M$6:$M$405,'E8.b. KKAuf_WAV'!$B$6:$B$405,$C177,'E8.b. KKAuf_WAV'!$E$6:$E$405,H177,'E8.b. KKAuf_WAV'!$C$6:$C$405,"geleistete Anzahlungen auf immaterielle Vermögensgegenstände")</f>
        <v>0</v>
      </c>
      <c r="X177" s="980">
        <f>SUMIFS('E8.c. KKAuf_BKZ_NAB_IZ'!$K$6:$K$405,'E8.c. KKAuf_BKZ_NAB_IZ'!$B$6:$B$405,$C177,'E8.c. KKAuf_BKZ_NAB_IZ'!$C$6:$C$405,$H177)</f>
        <v>0</v>
      </c>
      <c r="Y177" s="980">
        <f>SUMIFS('E8.a. KKAuf_SAV'!$Y$6:$Y$2005,'E8.a. KKAuf_SAV'!$B$6:$B$2005,$C177,'E8.a. KKAuf_SAV'!$D$6:$D$2005,$H177)</f>
        <v>0</v>
      </c>
      <c r="Z177" s="980">
        <f>SUMIFS('E8.b. KKAuf_WAV'!$O$6:$O$405,'E8.b. KKAuf_WAV'!$B$6:$B$405,$C177,'E8.b. KKAuf_WAV'!$E$6:$E$405,$H177,'E8.b. KKAuf_WAV'!$C$6:$C$405,"&lt;&gt;"&amp;"geleistete Anzahlungen auf immaterielle Vermögensgegenstände",'E8.b. KKAuf_WAV'!$C$6:$C$405,"&lt;&gt;"&amp;"geleistete Anzahlungen und Anlagen im Bau des Sachanlagevermögens",'E8.b. KKAuf_WAV'!$C$6:$C$405,"&lt;&gt;"&amp;"Geschäfts- oder Firmenwert")</f>
        <v>0</v>
      </c>
      <c r="AA177" s="980">
        <f>SUMIFS('E8.b. KKAuf_WAV'!$O$6:$O$405,'E8.b. KKAuf_WAV'!$B$6:$B$405,$C177,'E8.b. KKAuf_WAV'!$E$6:$E$405,H177,'E8.b. KKAuf_WAV'!$C$6:$C$405,"geleistete Anzahlungen und Anlagen im Bau des Sachanlagevermögens")+ SUMIFS('E8.b. KKAuf_WAV'!$O$6:$O$405,'E8.b. KKAuf_WAV'!$B$6:$B$405,$C177,'E8.b. KKAuf_WAV'!$E$6:$E$405,H177,'E8.b. KKAuf_WAV'!$C$6:$C$405,"geleistete Anzahlungen auf immaterielle Vermögensgegenstände")</f>
        <v>0</v>
      </c>
      <c r="AB177" s="980">
        <f>SUMIFS('E8.c. KKAuf_BKZ_NAB_IZ'!$L$6:$L$405,'E8.c. KKAuf_BKZ_NAB_IZ'!$B$6:$B$405,$C177,'E8.c. KKAuf_BKZ_NAB_IZ'!$C$6:$C$405,$H177)</f>
        <v>0</v>
      </c>
      <c r="AC177" s="974"/>
      <c r="AD177" s="980">
        <f t="shared" si="61"/>
        <v>0</v>
      </c>
      <c r="AE177" s="984">
        <f>$AE$16</f>
        <v>0</v>
      </c>
      <c r="AF177" s="984">
        <f>$AF$16</f>
        <v>0</v>
      </c>
      <c r="AG177" s="984">
        <f>$AG$16</f>
        <v>0</v>
      </c>
      <c r="AH177" s="982">
        <f t="shared" si="62"/>
        <v>0</v>
      </c>
      <c r="AJ177" s="980">
        <f t="shared" si="57"/>
        <v>0</v>
      </c>
      <c r="AK177" s="984">
        <f>$AK$16</f>
        <v>0</v>
      </c>
      <c r="AL177" s="984">
        <f>$AL$16</f>
        <v>0</v>
      </c>
      <c r="AM177" s="984">
        <f>$AM$16</f>
        <v>0</v>
      </c>
      <c r="AN177" s="982">
        <f t="shared" si="58"/>
        <v>0</v>
      </c>
    </row>
    <row r="178" spans="2:40" ht="15" hidden="1" thickBot="1" x14ac:dyDescent="0.25">
      <c r="B178" s="1448"/>
      <c r="C178" s="1003">
        <f t="shared" si="74"/>
        <v>0</v>
      </c>
      <c r="D178" s="1451"/>
      <c r="E178" s="1409"/>
      <c r="F178" s="1409"/>
      <c r="G178" s="970"/>
      <c r="H178" s="986">
        <v>2028</v>
      </c>
      <c r="I178" s="972"/>
      <c r="J178" s="815">
        <f t="shared" si="59"/>
        <v>0</v>
      </c>
      <c r="K178" s="804"/>
      <c r="L178" s="814">
        <f t="shared" si="65"/>
        <v>0</v>
      </c>
      <c r="M178" s="804"/>
      <c r="N178" s="814">
        <f t="shared" si="56"/>
        <v>0</v>
      </c>
      <c r="O178" s="804"/>
      <c r="P178" s="814">
        <f t="shared" si="73"/>
        <v>0</v>
      </c>
      <c r="Q178" s="760"/>
      <c r="R178" s="987">
        <f>SUMIFS('E8.a. KKAuf_SAV'!$X$6:$X$2005,'E8.a. KKAuf_SAV'!$B$6:$B$2005,$C178,'E8.a. KKAuf_SAV'!$D$6:$D$2005,$H178)</f>
        <v>0</v>
      </c>
      <c r="S178" s="987">
        <f>SUMIFS('E8.b. KKAuf_WAV'!$N$6:$N$405,'E8.b. KKAuf_WAV'!$B$6:$B$405,$C178,'E8.b. KKAuf_WAV'!$E$6:$E$405,H178)-SUMIFS('E8.b. KKAuf_WAV'!$N$6:$N$405,'E8.b. KKAuf_WAV'!$B$6:$B$405,$C178,'E8.b. KKAuf_WAV'!$C$6:$C$405,"Geschäfts- oder Firmenwert",'E8.b. KKAuf_WAV'!$D$6:$D$405,H178)</f>
        <v>0</v>
      </c>
      <c r="T178" s="974"/>
      <c r="U178" s="987">
        <f>SUMIFS('E8.a. KKAuf_SAV'!$W$6:$W$2005,'E8.a. KKAuf_SAV'!$B$6:$B$2005,$C178,'E8.a. KKAuf_SAV'!$D$6:$D$2005,H178)</f>
        <v>0</v>
      </c>
      <c r="V178" s="987">
        <f>SUMIFS('E8.b. KKAuf_WAV'!$M$6:$M$405,'E8.b. KKAuf_WAV'!$B$6:$B$405,$C178,'E8.b. KKAuf_WAV'!$E$6:$E$405,$H178,'E8.b. KKAuf_WAV'!$C$6:$C$405,"&lt;&gt;"&amp;"geleistete Anzahlungen auf immaterielle Vermögensgegenstände",'E8.b. KKAuf_WAV'!$C$6:$C$405,"&lt;&gt;"&amp;"geleistete Anzahlungen und Anlagen im Bau des Sachanlagevermögens",'E8.b. KKAuf_WAV'!$C$6:$C$405,"&lt;&gt;"&amp;"Geschäfts- oder Firmenwert")</f>
        <v>0</v>
      </c>
      <c r="W178" s="987">
        <f>SUMIFS('E8.b. KKAuf_WAV'!$M$6:$M$405,'E8.b. KKAuf_WAV'!$B$6:$B$405,$C178,'E8.b. KKAuf_WAV'!$E$6:$E$405,H178,'E8.b. KKAuf_WAV'!$C$6:$C$405,"geleistete Anzahlungen und Anlagen im Bau des Sachanlagevermögens")+ SUMIFS('E8.b. KKAuf_WAV'!$M$6:$M$405,'E8.b. KKAuf_WAV'!$B$6:$B$405,$C178,'E8.b. KKAuf_WAV'!$E$6:$E$405,H178,'E8.b. KKAuf_WAV'!$C$6:$C$405,"geleistete Anzahlungen auf immaterielle Vermögensgegenstände")</f>
        <v>0</v>
      </c>
      <c r="X178" s="987">
        <f>SUMIFS('E8.c. KKAuf_BKZ_NAB_IZ'!$K$6:$K$405,'E8.c. KKAuf_BKZ_NAB_IZ'!$B$6:$B$405,$C178,'E8.c. KKAuf_BKZ_NAB_IZ'!$C$6:$C$405,$H178)</f>
        <v>0</v>
      </c>
      <c r="Y178" s="987">
        <f>SUMIFS('E8.a. KKAuf_SAV'!$Y$6:$Y$2005,'E8.a. KKAuf_SAV'!$B$6:$B$2005,$C178,'E8.a. KKAuf_SAV'!$D$6:$D$2005,$H178)</f>
        <v>0</v>
      </c>
      <c r="Z178" s="987">
        <f>SUMIFS('E8.b. KKAuf_WAV'!$O$6:$O$405,'E8.b. KKAuf_WAV'!$B$6:$B$405,$C178,'E8.b. KKAuf_WAV'!$E$6:$E$405,$H178,'E8.b. KKAuf_WAV'!$C$6:$C$405,"&lt;&gt;"&amp;"geleistete Anzahlungen auf immaterielle Vermögensgegenstände",'E8.b. KKAuf_WAV'!$C$6:$C$405,"&lt;&gt;"&amp;"geleistete Anzahlungen und Anlagen im Bau des Sachanlagevermögens",'E8.b. KKAuf_WAV'!$C$6:$C$405,"&lt;&gt;"&amp;"Geschäfts- oder Firmenwert")</f>
        <v>0</v>
      </c>
      <c r="AA178" s="987">
        <f>SUMIFS('E8.b. KKAuf_WAV'!$O$6:$O$405,'E8.b. KKAuf_WAV'!$B$6:$B$405,$C178,'E8.b. KKAuf_WAV'!$E$6:$E$405,H178,'E8.b. KKAuf_WAV'!$C$6:$C$405,"geleistete Anzahlungen und Anlagen im Bau des Sachanlagevermögens")+ SUMIFS('E8.b. KKAuf_WAV'!$O$6:$O$405,'E8.b. KKAuf_WAV'!$B$6:$B$405,$C178,'E8.b. KKAuf_WAV'!$E$6:$E$405,H178,'E8.b. KKAuf_WAV'!$C$6:$C$405,"geleistete Anzahlungen auf immaterielle Vermögensgegenstände")</f>
        <v>0</v>
      </c>
      <c r="AB178" s="987">
        <f>SUMIFS('E8.c. KKAuf_BKZ_NAB_IZ'!$L$6:$L$405,'E8.c. KKAuf_BKZ_NAB_IZ'!$B$6:$B$405,$C178,'E8.c. KKAuf_BKZ_NAB_IZ'!$C$6:$C$405,$H178)</f>
        <v>0</v>
      </c>
      <c r="AC178" s="974"/>
      <c r="AD178" s="987">
        <f t="shared" si="61"/>
        <v>0</v>
      </c>
      <c r="AE178" s="988">
        <f>$AE$17</f>
        <v>0</v>
      </c>
      <c r="AF178" s="988">
        <f>$AF$17</f>
        <v>0</v>
      </c>
      <c r="AG178" s="988">
        <f>$AG$17</f>
        <v>0</v>
      </c>
      <c r="AH178" s="989">
        <f t="shared" si="62"/>
        <v>0</v>
      </c>
      <c r="AJ178" s="987">
        <f t="shared" si="57"/>
        <v>0</v>
      </c>
      <c r="AK178" s="988">
        <f>$AK$17</f>
        <v>0</v>
      </c>
      <c r="AL178" s="988">
        <f>$AL$17</f>
        <v>0</v>
      </c>
      <c r="AM178" s="988">
        <f>$AM$17</f>
        <v>0</v>
      </c>
      <c r="AN178" s="989">
        <f t="shared" si="58"/>
        <v>0</v>
      </c>
    </row>
    <row r="179" spans="2:40" ht="14.25" customHeight="1" x14ac:dyDescent="0.2">
      <c r="B179" s="1446"/>
      <c r="C179" s="1001">
        <f>B$179</f>
        <v>0</v>
      </c>
      <c r="D179" s="1449"/>
      <c r="E179" s="1407"/>
      <c r="F179" s="1410"/>
      <c r="G179" s="990"/>
      <c r="H179" s="991">
        <v>2022</v>
      </c>
      <c r="I179" s="972"/>
      <c r="J179" s="813">
        <f t="shared" si="59"/>
        <v>0</v>
      </c>
      <c r="K179" s="804"/>
      <c r="L179" s="813">
        <f t="shared" si="65"/>
        <v>0</v>
      </c>
      <c r="M179" s="804"/>
      <c r="N179" s="813">
        <f t="shared" si="56"/>
        <v>0</v>
      </c>
      <c r="O179" s="804"/>
      <c r="P179" s="813">
        <f t="shared" ref="P179:P185" si="75">IFERROR((AJ179*AK179+AD179*AE179)*0.4*0.035*$F$179,0)</f>
        <v>0</v>
      </c>
      <c r="Q179" s="760"/>
      <c r="R179" s="992">
        <f>SUMIFS('E8.a. KKAuf_SAV'!$X$6:$X$2005,'E8.a. KKAuf_SAV'!$B$6:$B$2005,$C179,'E8.a. KKAuf_SAV'!$D$6:$D$2005,$H179)</f>
        <v>0</v>
      </c>
      <c r="S179" s="992">
        <f>SUMIFS('E8.b. KKAuf_WAV'!$N$6:$N$405,'E8.b. KKAuf_WAV'!$B$6:$B$405,$C179,'E8.b. KKAuf_WAV'!$E$6:$E$405,H179)-SUMIFS('E8.b. KKAuf_WAV'!$N$6:$N$405,'E8.b. KKAuf_WAV'!$B$6:$B$405,$C179,'E8.b. KKAuf_WAV'!$C$6:$C$405,"Geschäfts- oder Firmenwert",'E8.b. KKAuf_WAV'!$D$6:$D$405,H179)</f>
        <v>0</v>
      </c>
      <c r="T179" s="974"/>
      <c r="U179" s="992">
        <f>SUMIFS('E8.a. KKAuf_SAV'!$W$6:$W$2005,'E8.a. KKAuf_SAV'!$B$6:$B$2005,$C179,'E8.a. KKAuf_SAV'!$D$6:$D$2005,H179)</f>
        <v>0</v>
      </c>
      <c r="V179" s="992">
        <f>SUMIFS('E8.b. KKAuf_WAV'!$M$6:$M$405,'E8.b. KKAuf_WAV'!$B$6:$B$405,$C179,'E8.b. KKAuf_WAV'!$E$6:$E$405,$H179,'E8.b. KKAuf_WAV'!$C$6:$C$405,"&lt;&gt;"&amp;"geleistete Anzahlungen auf immaterielle Vermögensgegenstände",'E8.b. KKAuf_WAV'!$C$6:$C$405,"&lt;&gt;"&amp;"geleistete Anzahlungen und Anlagen im Bau des Sachanlagevermögens",'E8.b. KKAuf_WAV'!$C$6:$C$405,"&lt;&gt;"&amp;"Geschäfts- oder Firmenwert")</f>
        <v>0</v>
      </c>
      <c r="W179" s="992">
        <f>SUMIFS('E8.b. KKAuf_WAV'!$M$6:$M$405,'E8.b. KKAuf_WAV'!$B$6:$B$405,$C179,'E8.b. KKAuf_WAV'!$E$6:$E$405,Listen!$AA$3,'E8.b. KKAuf_WAV'!$C$6:$C$405,"geleistete Anzahlungen und Anlagen im Bau des Sachanlagevermögens")+ SUMIFS('E8.b. KKAuf_WAV'!$M$6:$M$405,'E8.b. KKAuf_WAV'!$B$6:$B$405,$C179,'E8.b. KKAuf_WAV'!$E$6:$E$405,Listen!$AA$3,'E8.b. KKAuf_WAV'!$C$6:$C$405,"geleistete Anzahlungen auf immaterielle Vermögensgegenstände")</f>
        <v>0</v>
      </c>
      <c r="X179" s="992">
        <f>SUMIFS('E8.c. KKAuf_BKZ_NAB_IZ'!$K$6:$K$405,'E8.c. KKAuf_BKZ_NAB_IZ'!$B$6:$B$405,$C179,'E8.c. KKAuf_BKZ_NAB_IZ'!$C$6:$C$405,$H179)</f>
        <v>0</v>
      </c>
      <c r="Y179" s="992">
        <f>SUMIFS('E8.a. KKAuf_SAV'!$Y$6:$Y$2005,'E8.a. KKAuf_SAV'!$B$6:$B$2005,$C179,'E8.a. KKAuf_SAV'!$D$6:$D$2005,$H179)</f>
        <v>0</v>
      </c>
      <c r="Z179" s="992">
        <f>SUMIFS('E8.b. KKAuf_WAV'!$O$6:$O$405,'E8.b. KKAuf_WAV'!$B$6:$B$405,$C179,'E8.b. KKAuf_WAV'!$E$6:$E$405,$H179,'E8.b. KKAuf_WAV'!$C$6:$C$405,"&lt;&gt;"&amp;"geleistete Anzahlungen auf immaterielle Vermögensgegenstände",'E8.b. KKAuf_WAV'!$C$6:$C$405,"&lt;&gt;"&amp;"geleistete Anzahlungen und Anlagen im Bau des Sachanlagevermögens",'E8.b. KKAuf_WAV'!$C$6:$C$405,"&lt;&gt;"&amp;"Geschäfts- oder Firmenwert")</f>
        <v>0</v>
      </c>
      <c r="AA179" s="992">
        <f>SUMIFS('E8.b. KKAuf_WAV'!$O$6:$O$405,'E8.b. KKAuf_WAV'!$B$6:$B$405,$C179,'E8.b. KKAuf_WAV'!$E$6:$E$405,Listen!$AA$3,'E8.b. KKAuf_WAV'!$C$6:$C$405,"geleistete Anzahlungen und Anlagen im Bau des Sachanlagevermögens")+ SUMIFS('E8.b. KKAuf_WAV'!$O$6:$O$405,'E8.b. KKAuf_WAV'!$B$6:$B$405,$C179,'E8.b. KKAuf_WAV'!$E$6:$E$405,Listen!$AA$3,'E8.b. KKAuf_WAV'!$C$6:$C$405,"geleistete Anzahlungen auf immaterielle Vermögensgegenstände")</f>
        <v>0</v>
      </c>
      <c r="AB179" s="992">
        <f>SUMIFS('E8.c. KKAuf_BKZ_NAB_IZ'!$L$6:$L$405,'E8.c. KKAuf_BKZ_NAB_IZ'!$B$6:$B$405,$C179,'E8.c. KKAuf_BKZ_NAB_IZ'!$C$6:$C$405,$H179)</f>
        <v>0</v>
      </c>
      <c r="AC179" s="974"/>
      <c r="AD179" s="992">
        <f t="shared" si="61"/>
        <v>0</v>
      </c>
      <c r="AE179" s="993">
        <f>$AE$11</f>
        <v>5.0700000000000002E-2</v>
      </c>
      <c r="AF179" s="993">
        <f>$AF$11</f>
        <v>1.7100000000000001E-2</v>
      </c>
      <c r="AG179" s="993">
        <f>$AG$11</f>
        <v>3.0499999999999999E-2</v>
      </c>
      <c r="AH179" s="994">
        <f t="shared" si="62"/>
        <v>0</v>
      </c>
      <c r="AJ179" s="992">
        <f t="shared" si="57"/>
        <v>0</v>
      </c>
      <c r="AK179" s="993">
        <f>$AK$11</f>
        <v>5.0700000000000002E-2</v>
      </c>
      <c r="AL179" s="993">
        <f>$AL$11</f>
        <v>1.7100000000000001E-2</v>
      </c>
      <c r="AM179" s="993">
        <f>$AM$11</f>
        <v>3.0499999999999999E-2</v>
      </c>
      <c r="AN179" s="994">
        <f t="shared" si="58"/>
        <v>0</v>
      </c>
    </row>
    <row r="180" spans="2:40" x14ac:dyDescent="0.2">
      <c r="B180" s="1447"/>
      <c r="C180" s="1002">
        <f t="shared" ref="C180:C185" si="76">B$179</f>
        <v>0</v>
      </c>
      <c r="D180" s="1450"/>
      <c r="E180" s="1408"/>
      <c r="F180" s="1408"/>
      <c r="G180" s="990"/>
      <c r="H180" s="983">
        <v>2023</v>
      </c>
      <c r="I180" s="972"/>
      <c r="J180" s="805">
        <f t="shared" si="59"/>
        <v>0</v>
      </c>
      <c r="K180" s="804"/>
      <c r="L180" s="803">
        <f t="shared" si="65"/>
        <v>0</v>
      </c>
      <c r="M180" s="804"/>
      <c r="N180" s="803">
        <f t="shared" si="56"/>
        <v>0</v>
      </c>
      <c r="O180" s="804"/>
      <c r="P180" s="803">
        <f t="shared" si="75"/>
        <v>0</v>
      </c>
      <c r="Q180" s="760"/>
      <c r="R180" s="980">
        <f>SUMIFS('E8.a. KKAuf_SAV'!$X$6:$X$2005,'E8.a. KKAuf_SAV'!$B$6:$B$2005,$C180,'E8.a. KKAuf_SAV'!$D$6:$D$2005,$H180)</f>
        <v>0</v>
      </c>
      <c r="S180" s="980">
        <f>SUMIFS('E8.b. KKAuf_WAV'!$N$6:$N$405,'E8.b. KKAuf_WAV'!$B$6:$B$405,$C180,'E8.b. KKAuf_WAV'!$E$6:$E$405,H180)-SUMIFS('E8.b. KKAuf_WAV'!$N$6:$N$405,'E8.b. KKAuf_WAV'!$B$6:$B$405,$C180,'E8.b. KKAuf_WAV'!$C$6:$C$405,"Geschäfts- oder Firmenwert",'E8.b. KKAuf_WAV'!$D$6:$D$405,H180)</f>
        <v>0</v>
      </c>
      <c r="T180" s="974"/>
      <c r="U180" s="980">
        <f>SUMIFS('E8.a. KKAuf_SAV'!$W$6:$W$2005,'E8.a. KKAuf_SAV'!$B$6:$B$2005,$C180,'E8.a. KKAuf_SAV'!$D$6:$D$2005,H180)</f>
        <v>0</v>
      </c>
      <c r="V180" s="980">
        <f>SUMIFS('E8.b. KKAuf_WAV'!$M$6:$M$405,'E8.b. KKAuf_WAV'!$B$6:$B$405,$C180,'E8.b. KKAuf_WAV'!$E$6:$E$405,$H180,'E8.b. KKAuf_WAV'!$C$6:$C$405,"&lt;&gt;"&amp;"geleistete Anzahlungen auf immaterielle Vermögensgegenstände",'E8.b. KKAuf_WAV'!$C$6:$C$405,"&lt;&gt;"&amp;"geleistete Anzahlungen und Anlagen im Bau des Sachanlagevermögens",'E8.b. KKAuf_WAV'!$C$6:$C$405,"&lt;&gt;"&amp;"Geschäfts- oder Firmenwert")</f>
        <v>0</v>
      </c>
      <c r="W180" s="980"/>
      <c r="X180" s="980">
        <f>SUMIFS('E8.c. KKAuf_BKZ_NAB_IZ'!$K$6:$K$405,'E8.c. KKAuf_BKZ_NAB_IZ'!$B$6:$B$405,$C180,'E8.c. KKAuf_BKZ_NAB_IZ'!$C$6:$C$405,$H180)</f>
        <v>0</v>
      </c>
      <c r="Y180" s="980">
        <f>SUMIFS('E8.a. KKAuf_SAV'!$Y$6:$Y$2005,'E8.a. KKAuf_SAV'!$B$6:$B$2005,$C180,'E8.a. KKAuf_SAV'!$D$6:$D$2005,$H180)</f>
        <v>0</v>
      </c>
      <c r="Z180" s="980">
        <f>SUMIFS('E8.b. KKAuf_WAV'!$O$6:$O$405,'E8.b. KKAuf_WAV'!$B$6:$B$405,$C180,'E8.b. KKAuf_WAV'!$E$6:$E$405,$H180,'E8.b. KKAuf_WAV'!$C$6:$C$405,"&lt;&gt;"&amp;"geleistete Anzahlungen auf immaterielle Vermögensgegenstände",'E8.b. KKAuf_WAV'!$C$6:$C$405,"&lt;&gt;"&amp;"geleistete Anzahlungen und Anlagen im Bau des Sachanlagevermögens",'E8.b. KKAuf_WAV'!$C$6:$C$405,"&lt;&gt;"&amp;"Geschäfts- oder Firmenwert")</f>
        <v>0</v>
      </c>
      <c r="AA180" s="980"/>
      <c r="AB180" s="980">
        <f>SUMIFS('E8.c. KKAuf_BKZ_NAB_IZ'!$L$6:$L$405,'E8.c. KKAuf_BKZ_NAB_IZ'!$B$6:$B$405,$C180,'E8.c. KKAuf_BKZ_NAB_IZ'!$C$6:$C$405,$H180)</f>
        <v>0</v>
      </c>
      <c r="AC180" s="974"/>
      <c r="AD180" s="980">
        <f t="shared" si="61"/>
        <v>0</v>
      </c>
      <c r="AE180" s="984">
        <f>$AE$12</f>
        <v>5.0700000000000002E-2</v>
      </c>
      <c r="AF180" s="984">
        <f>$AF$12</f>
        <v>1.7100000000000001E-2</v>
      </c>
      <c r="AG180" s="984">
        <f>$AG$12</f>
        <v>3.0499999999999999E-2</v>
      </c>
      <c r="AH180" s="982">
        <f t="shared" si="62"/>
        <v>0</v>
      </c>
      <c r="AJ180" s="980"/>
      <c r="AK180" s="984">
        <f>$AK$12</f>
        <v>5.0700000000000002E-2</v>
      </c>
      <c r="AL180" s="984">
        <f>$AL$12</f>
        <v>1.7100000000000001E-2</v>
      </c>
      <c r="AM180" s="984">
        <f>$AM$12</f>
        <v>3.0499999999999999E-2</v>
      </c>
      <c r="AN180" s="982">
        <f t="shared" si="58"/>
        <v>0</v>
      </c>
    </row>
    <row r="181" spans="2:40" x14ac:dyDescent="0.2">
      <c r="B181" s="1447"/>
      <c r="C181" s="1002">
        <f t="shared" si="76"/>
        <v>0</v>
      </c>
      <c r="D181" s="1450"/>
      <c r="E181" s="1408"/>
      <c r="F181" s="1408"/>
      <c r="G181" s="990"/>
      <c r="H181" s="983">
        <v>2024</v>
      </c>
      <c r="I181" s="972"/>
      <c r="J181" s="803">
        <f t="shared" si="59"/>
        <v>0</v>
      </c>
      <c r="K181" s="804"/>
      <c r="L181" s="803">
        <f t="shared" si="65"/>
        <v>0</v>
      </c>
      <c r="M181" s="804"/>
      <c r="N181" s="803">
        <f t="shared" si="56"/>
        <v>0</v>
      </c>
      <c r="O181" s="804"/>
      <c r="P181" s="803">
        <f t="shared" si="75"/>
        <v>0</v>
      </c>
      <c r="Q181" s="760"/>
      <c r="R181" s="980">
        <f>SUMIFS('E8.a. KKAuf_SAV'!$X$6:$X$2005,'E8.a. KKAuf_SAV'!$B$6:$B$2005,$C181,'E8.a. KKAuf_SAV'!$D$6:$D$2005,$H181)</f>
        <v>0</v>
      </c>
      <c r="S181" s="980">
        <f>SUMIFS('E8.b. KKAuf_WAV'!$N$6:$N$405,'E8.b. KKAuf_WAV'!$B$6:$B$405,$C181,'E8.b. KKAuf_WAV'!$E$6:$E$405,H181)-SUMIFS('E8.b. KKAuf_WAV'!$N$6:$N$405,'E8.b. KKAuf_WAV'!$B$6:$B$405,$C181,'E8.b. KKAuf_WAV'!$C$6:$C$405,"Geschäfts- oder Firmenwert",'E8.b. KKAuf_WAV'!$D$6:$D$405,H181)</f>
        <v>0</v>
      </c>
      <c r="T181" s="974"/>
      <c r="U181" s="980">
        <f>SUMIFS('E8.a. KKAuf_SAV'!$W$6:$W$2005,'E8.a. KKAuf_SAV'!$B$6:$B$2005,$C181,'E8.a. KKAuf_SAV'!$D$6:$D$2005,H181)</f>
        <v>0</v>
      </c>
      <c r="V181" s="980">
        <f>SUMIFS('E8.b. KKAuf_WAV'!$M$6:$M$405,'E8.b. KKAuf_WAV'!$B$6:$B$405,$C181,'E8.b. KKAuf_WAV'!$E$6:$E$405,$H181,'E8.b. KKAuf_WAV'!$C$6:$C$405,"&lt;&gt;"&amp;"geleistete Anzahlungen auf immaterielle Vermögensgegenstände",'E8.b. KKAuf_WAV'!$C$6:$C$405,"&lt;&gt;"&amp;"geleistete Anzahlungen und Anlagen im Bau des Sachanlagevermögens",'E8.b. KKAuf_WAV'!$C$6:$C$405,"&lt;&gt;"&amp;"Geschäfts- oder Firmenwert")</f>
        <v>0</v>
      </c>
      <c r="W181" s="980">
        <f>SUMIFS('E8.b. KKAuf_WAV'!$M$6:$M$405,'E8.b. KKAuf_WAV'!$B$6:$B$405,$C181,'E8.b. KKAuf_WAV'!$E$6:$E$405,H181,'E8.b. KKAuf_WAV'!$C$6:$C$405,"geleistete Anzahlungen und Anlagen im Bau des Sachanlagevermögens")+ SUMIFS('E8.b. KKAuf_WAV'!$M$6:$M$405,'E8.b. KKAuf_WAV'!$B$6:$B$405,$C181,'E8.b. KKAuf_WAV'!$E$6:$E$405,H181,'E8.b. KKAuf_WAV'!$C$6:$C$405,"geleistete Anzahlungen auf immaterielle Vermögensgegenstände")</f>
        <v>0</v>
      </c>
      <c r="X181" s="980">
        <f>SUMIFS('E8.c. KKAuf_BKZ_NAB_IZ'!$K$6:$K$405,'E8.c. KKAuf_BKZ_NAB_IZ'!$B$6:$B$405,$C181,'E8.c. KKAuf_BKZ_NAB_IZ'!$C$6:$C$405,$H181)</f>
        <v>0</v>
      </c>
      <c r="Y181" s="980">
        <f>SUMIFS('E8.a. KKAuf_SAV'!$Y$6:$Y$2005,'E8.a. KKAuf_SAV'!$B$6:$B$2005,$C181,'E8.a. KKAuf_SAV'!$D$6:$D$2005,$H181)</f>
        <v>0</v>
      </c>
      <c r="Z181" s="980">
        <f>SUMIFS('E8.b. KKAuf_WAV'!$O$6:$O$405,'E8.b. KKAuf_WAV'!$B$6:$B$405,$C181,'E8.b. KKAuf_WAV'!$E$6:$E$405,$H181,'E8.b. KKAuf_WAV'!$C$6:$C$405,"&lt;&gt;"&amp;"geleistete Anzahlungen auf immaterielle Vermögensgegenstände",'E8.b. KKAuf_WAV'!$C$6:$C$405,"&lt;&gt;"&amp;"geleistete Anzahlungen und Anlagen im Bau des Sachanlagevermögens",'E8.b. KKAuf_WAV'!$C$6:$C$405,"&lt;&gt;"&amp;"Geschäfts- oder Firmenwert")</f>
        <v>0</v>
      </c>
      <c r="AA181" s="980">
        <f>SUMIFS('E8.b. KKAuf_WAV'!$O$6:$O$405,'E8.b. KKAuf_WAV'!$B$6:$B$405,$C181,'E8.b. KKAuf_WAV'!$E$6:$E$405,H181,'E8.b. KKAuf_WAV'!$C$6:$C$405,"geleistete Anzahlungen und Anlagen im Bau des Sachanlagevermögens")+ SUMIFS('E8.b. KKAuf_WAV'!$O$6:$O$405,'E8.b. KKAuf_WAV'!$B$6:$B$405,$C181,'E8.b. KKAuf_WAV'!$E$6:$E$405,H181,'E8.b. KKAuf_WAV'!$C$6:$C$405,"geleistete Anzahlungen auf immaterielle Vermögensgegenstände")</f>
        <v>0</v>
      </c>
      <c r="AB181" s="980">
        <f>SUMIFS('E8.c. KKAuf_BKZ_NAB_IZ'!$L$6:$L$405,'E8.c. KKAuf_BKZ_NAB_IZ'!$B$6:$B$405,$C181,'E8.c. KKAuf_BKZ_NAB_IZ'!$C$6:$C$405,$H181)</f>
        <v>0</v>
      </c>
      <c r="AC181" s="974"/>
      <c r="AD181" s="980">
        <f t="shared" si="61"/>
        <v>0</v>
      </c>
      <c r="AE181" s="984">
        <f>$AE$13</f>
        <v>6.93E-2</v>
      </c>
      <c r="AF181" s="984">
        <f>$AF$13</f>
        <v>3.8699999999999998E-2</v>
      </c>
      <c r="AG181" s="984">
        <f>$AG$13</f>
        <v>5.0900000000000001E-2</v>
      </c>
      <c r="AH181" s="982">
        <f t="shared" si="62"/>
        <v>0</v>
      </c>
      <c r="AJ181" s="980">
        <f t="shared" si="57"/>
        <v>0</v>
      </c>
      <c r="AK181" s="984">
        <f>$AK$13</f>
        <v>7.0099999999999996E-2</v>
      </c>
      <c r="AL181" s="984">
        <f>$AL$13</f>
        <v>3.6600000000000001E-2</v>
      </c>
      <c r="AM181" s="984">
        <f>$AM$13</f>
        <v>0.05</v>
      </c>
      <c r="AN181" s="982">
        <f t="shared" si="58"/>
        <v>0</v>
      </c>
    </row>
    <row r="182" spans="2:40" ht="15" thickBot="1" x14ac:dyDescent="0.25">
      <c r="B182" s="1447"/>
      <c r="C182" s="1002">
        <f t="shared" si="76"/>
        <v>0</v>
      </c>
      <c r="D182" s="1450"/>
      <c r="E182" s="1408"/>
      <c r="F182" s="1408"/>
      <c r="G182" s="990"/>
      <c r="H182" s="983">
        <v>2025</v>
      </c>
      <c r="I182" s="972"/>
      <c r="J182" s="803">
        <f t="shared" si="59"/>
        <v>0</v>
      </c>
      <c r="K182" s="804"/>
      <c r="L182" s="803">
        <f t="shared" si="65"/>
        <v>0</v>
      </c>
      <c r="M182" s="804"/>
      <c r="N182" s="803">
        <f t="shared" si="56"/>
        <v>0</v>
      </c>
      <c r="O182" s="804"/>
      <c r="P182" s="803">
        <f t="shared" si="75"/>
        <v>0</v>
      </c>
      <c r="Q182" s="760"/>
      <c r="R182" s="980">
        <f>SUMIFS('E8.a. KKAuf_SAV'!$X$6:$X$2005,'E8.a. KKAuf_SAV'!$B$6:$B$2005,$C182,'E8.a. KKAuf_SAV'!$D$6:$D$2005,$H182)</f>
        <v>0</v>
      </c>
      <c r="S182" s="980">
        <f>SUMIFS('E8.b. KKAuf_WAV'!$N$6:$N$405,'E8.b. KKAuf_WAV'!$B$6:$B$405,$C182,'E8.b. KKAuf_WAV'!$E$6:$E$405,H182)-SUMIFS('E8.b. KKAuf_WAV'!$N$6:$N$405,'E8.b. KKAuf_WAV'!$B$6:$B$405,$C182,'E8.b. KKAuf_WAV'!$C$6:$C$405,"Geschäfts- oder Firmenwert",'E8.b. KKAuf_WAV'!$D$6:$D$405,H182)</f>
        <v>0</v>
      </c>
      <c r="T182" s="974"/>
      <c r="U182" s="980">
        <f>SUMIFS('E8.a. KKAuf_SAV'!$W$6:$W$2005,'E8.a. KKAuf_SAV'!$B$6:$B$2005,$C182,'E8.a. KKAuf_SAV'!$D$6:$D$2005,H182)</f>
        <v>0</v>
      </c>
      <c r="V182" s="980">
        <f>SUMIFS('E8.b. KKAuf_WAV'!$M$6:$M$405,'E8.b. KKAuf_WAV'!$B$6:$B$405,$C182,'E8.b. KKAuf_WAV'!$E$6:$E$405,$H182,'E8.b. KKAuf_WAV'!$C$6:$C$405,"&lt;&gt;"&amp;"geleistete Anzahlungen auf immaterielle Vermögensgegenstände",'E8.b. KKAuf_WAV'!$C$6:$C$405,"&lt;&gt;"&amp;"geleistete Anzahlungen und Anlagen im Bau des Sachanlagevermögens",'E8.b. KKAuf_WAV'!$C$6:$C$405,"&lt;&gt;"&amp;"Geschäfts- oder Firmenwert")</f>
        <v>0</v>
      </c>
      <c r="W182" s="980">
        <f>SUMIFS('E8.b. KKAuf_WAV'!$M$6:$M$405,'E8.b. KKAuf_WAV'!$B$6:$B$405,$C182,'E8.b. KKAuf_WAV'!$E$6:$E$405,H182,'E8.b. KKAuf_WAV'!$C$6:$C$405,"geleistete Anzahlungen und Anlagen im Bau des Sachanlagevermögens")+ SUMIFS('E8.b. KKAuf_WAV'!$M$6:$M$405,'E8.b. KKAuf_WAV'!$B$6:$B$405,$C182,'E8.b. KKAuf_WAV'!$E$6:$E$405,H182,'E8.b. KKAuf_WAV'!$C$6:$C$405,"geleistete Anzahlungen auf immaterielle Vermögensgegenstände")</f>
        <v>0</v>
      </c>
      <c r="X182" s="980">
        <f>SUMIFS('E8.c. KKAuf_BKZ_NAB_IZ'!$K$6:$K$405,'E8.c. KKAuf_BKZ_NAB_IZ'!$B$6:$B$405,$C182,'E8.c. KKAuf_BKZ_NAB_IZ'!$C$6:$C$405,$H182)</f>
        <v>0</v>
      </c>
      <c r="Y182" s="980">
        <f>SUMIFS('E8.a. KKAuf_SAV'!$Y$6:$Y$2005,'E8.a. KKAuf_SAV'!$B$6:$B$2005,$C182,'E8.a. KKAuf_SAV'!$D$6:$D$2005,$H182)</f>
        <v>0</v>
      </c>
      <c r="Z182" s="980">
        <f>SUMIFS('E8.b. KKAuf_WAV'!$O$6:$O$405,'E8.b. KKAuf_WAV'!$B$6:$B$405,$C182,'E8.b. KKAuf_WAV'!$E$6:$E$405,$H182,'E8.b. KKAuf_WAV'!$C$6:$C$405,"&lt;&gt;"&amp;"geleistete Anzahlungen auf immaterielle Vermögensgegenstände",'E8.b. KKAuf_WAV'!$C$6:$C$405,"&lt;&gt;"&amp;"geleistete Anzahlungen und Anlagen im Bau des Sachanlagevermögens",'E8.b. KKAuf_WAV'!$C$6:$C$405,"&lt;&gt;"&amp;"Geschäfts- oder Firmenwert")</f>
        <v>0</v>
      </c>
      <c r="AA182" s="980">
        <f>SUMIFS('E8.b. KKAuf_WAV'!$O$6:$O$405,'E8.b. KKAuf_WAV'!$B$6:$B$405,$C182,'E8.b. KKAuf_WAV'!$E$6:$E$405,H182,'E8.b. KKAuf_WAV'!$C$6:$C$405,"geleistete Anzahlungen und Anlagen im Bau des Sachanlagevermögens")+ SUMIFS('E8.b. KKAuf_WAV'!$O$6:$O$405,'E8.b. KKAuf_WAV'!$B$6:$B$405,$C182,'E8.b. KKAuf_WAV'!$E$6:$E$405,H182,'E8.b. KKAuf_WAV'!$C$6:$C$405,"geleistete Anzahlungen auf immaterielle Vermögensgegenstände")</f>
        <v>0</v>
      </c>
      <c r="AB182" s="980">
        <f>SUMIFS('E8.c. KKAuf_BKZ_NAB_IZ'!$L$6:$L$405,'E8.c. KKAuf_BKZ_NAB_IZ'!$B$6:$B$405,$C182,'E8.c. KKAuf_BKZ_NAB_IZ'!$C$6:$C$405,$H182)</f>
        <v>0</v>
      </c>
      <c r="AC182" s="974"/>
      <c r="AD182" s="980">
        <f t="shared" si="61"/>
        <v>0</v>
      </c>
      <c r="AE182" s="984">
        <f>$AE$14</f>
        <v>7.0099999999999996E-2</v>
      </c>
      <c r="AF182" s="984">
        <f>$AF$14</f>
        <v>3.6600000000000001E-2</v>
      </c>
      <c r="AG182" s="984">
        <f>$AG$14</f>
        <v>0.05</v>
      </c>
      <c r="AH182" s="982">
        <f t="shared" si="62"/>
        <v>0</v>
      </c>
      <c r="AJ182" s="980">
        <f t="shared" si="57"/>
        <v>0</v>
      </c>
      <c r="AK182" s="984">
        <f>$AK$14</f>
        <v>7.0099999999999996E-2</v>
      </c>
      <c r="AL182" s="984">
        <f>$AL$14</f>
        <v>3.6600000000000001E-2</v>
      </c>
      <c r="AM182" s="984">
        <f>$AM$14</f>
        <v>0.05</v>
      </c>
      <c r="AN182" s="982">
        <f t="shared" si="58"/>
        <v>0</v>
      </c>
    </row>
    <row r="183" spans="2:40" ht="15" hidden="1" thickBot="1" x14ac:dyDescent="0.25">
      <c r="B183" s="1447"/>
      <c r="C183" s="1002">
        <f t="shared" si="76"/>
        <v>0</v>
      </c>
      <c r="D183" s="1450"/>
      <c r="E183" s="1408"/>
      <c r="F183" s="1408"/>
      <c r="G183" s="990"/>
      <c r="H183" s="983">
        <v>2026</v>
      </c>
      <c r="I183" s="972"/>
      <c r="J183" s="803">
        <f t="shared" si="59"/>
        <v>0</v>
      </c>
      <c r="K183" s="804"/>
      <c r="L183" s="803">
        <f t="shared" si="65"/>
        <v>0</v>
      </c>
      <c r="M183" s="804"/>
      <c r="N183" s="803">
        <f t="shared" si="56"/>
        <v>0</v>
      </c>
      <c r="O183" s="804"/>
      <c r="P183" s="803">
        <f t="shared" si="75"/>
        <v>0</v>
      </c>
      <c r="Q183" s="760"/>
      <c r="R183" s="980">
        <f>SUMIFS('E8.a. KKAuf_SAV'!$X$6:$X$2005,'E8.a. KKAuf_SAV'!$B$6:$B$2005,$C183,'E8.a. KKAuf_SAV'!$D$6:$D$2005,$H183)</f>
        <v>0</v>
      </c>
      <c r="S183" s="980">
        <f>SUMIFS('E8.b. KKAuf_WAV'!$N$6:$N$405,'E8.b. KKAuf_WAV'!$B$6:$B$405,$C183,'E8.b. KKAuf_WAV'!$E$6:$E$405,H183)-SUMIFS('E8.b. KKAuf_WAV'!$N$6:$N$405,'E8.b. KKAuf_WAV'!$B$6:$B$405,$C183,'E8.b. KKAuf_WAV'!$C$6:$C$405,"Geschäfts- oder Firmenwert",'E8.b. KKAuf_WAV'!$D$6:$D$405,H183)</f>
        <v>0</v>
      </c>
      <c r="T183" s="974"/>
      <c r="U183" s="980">
        <f>SUMIFS('E8.a. KKAuf_SAV'!$W$6:$W$2005,'E8.a. KKAuf_SAV'!$B$6:$B$2005,$C183,'E8.a. KKAuf_SAV'!$D$6:$D$2005,H183)</f>
        <v>0</v>
      </c>
      <c r="V183" s="980">
        <f>SUMIFS('E8.b. KKAuf_WAV'!$M$6:$M$405,'E8.b. KKAuf_WAV'!$B$6:$B$405,$C183,'E8.b. KKAuf_WAV'!$E$6:$E$405,$H183,'E8.b. KKAuf_WAV'!$C$6:$C$405,"&lt;&gt;"&amp;"geleistete Anzahlungen auf immaterielle Vermögensgegenstände",'E8.b. KKAuf_WAV'!$C$6:$C$405,"&lt;&gt;"&amp;"geleistete Anzahlungen und Anlagen im Bau des Sachanlagevermögens",'E8.b. KKAuf_WAV'!$C$6:$C$405,"&lt;&gt;"&amp;"Geschäfts- oder Firmenwert")</f>
        <v>0</v>
      </c>
      <c r="W183" s="980">
        <f>SUMIFS('E8.b. KKAuf_WAV'!$M$6:$M$405,'E8.b. KKAuf_WAV'!$B$6:$B$405,$C183,'E8.b. KKAuf_WAV'!$E$6:$E$405,H183,'E8.b. KKAuf_WAV'!$C$6:$C$405,"geleistete Anzahlungen und Anlagen im Bau des Sachanlagevermögens")+ SUMIFS('E8.b. KKAuf_WAV'!$M$6:$M$405,'E8.b. KKAuf_WAV'!$B$6:$B$405,$C183,'E8.b. KKAuf_WAV'!$E$6:$E$405,H183,'E8.b. KKAuf_WAV'!$C$6:$C$405,"geleistete Anzahlungen auf immaterielle Vermögensgegenstände")</f>
        <v>0</v>
      </c>
      <c r="X183" s="980">
        <f>SUMIFS('E8.c. KKAuf_BKZ_NAB_IZ'!$K$6:$K$405,'E8.c. KKAuf_BKZ_NAB_IZ'!$B$6:$B$405,$C183,'E8.c. KKAuf_BKZ_NAB_IZ'!$C$6:$C$405,$H183)</f>
        <v>0</v>
      </c>
      <c r="Y183" s="980">
        <f>SUMIFS('E8.a. KKAuf_SAV'!$Y$6:$Y$2005,'E8.a. KKAuf_SAV'!$B$6:$B$2005,$C183,'E8.a. KKAuf_SAV'!$D$6:$D$2005,$H183)</f>
        <v>0</v>
      </c>
      <c r="Z183" s="980">
        <f>SUMIFS('E8.b. KKAuf_WAV'!$O$6:$O$405,'E8.b. KKAuf_WAV'!$B$6:$B$405,$C183,'E8.b. KKAuf_WAV'!$E$6:$E$405,$H183,'E8.b. KKAuf_WAV'!$C$6:$C$405,"&lt;&gt;"&amp;"geleistete Anzahlungen auf immaterielle Vermögensgegenstände",'E8.b. KKAuf_WAV'!$C$6:$C$405,"&lt;&gt;"&amp;"geleistete Anzahlungen und Anlagen im Bau des Sachanlagevermögens",'E8.b. KKAuf_WAV'!$C$6:$C$405,"&lt;&gt;"&amp;"Geschäfts- oder Firmenwert")</f>
        <v>0</v>
      </c>
      <c r="AA183" s="980">
        <f>SUMIFS('E8.b. KKAuf_WAV'!$O$6:$O$405,'E8.b. KKAuf_WAV'!$B$6:$B$405,$C183,'E8.b. KKAuf_WAV'!$E$6:$E$405,H183,'E8.b. KKAuf_WAV'!$C$6:$C$405,"geleistete Anzahlungen und Anlagen im Bau des Sachanlagevermögens")+ SUMIFS('E8.b. KKAuf_WAV'!$O$6:$O$405,'E8.b. KKAuf_WAV'!$B$6:$B$405,$C183,'E8.b. KKAuf_WAV'!$E$6:$E$405,H183,'E8.b. KKAuf_WAV'!$C$6:$C$405,"geleistete Anzahlungen auf immaterielle Vermögensgegenstände")</f>
        <v>0</v>
      </c>
      <c r="AB183" s="980">
        <f>SUMIFS('E8.c. KKAuf_BKZ_NAB_IZ'!$L$6:$L$405,'E8.c. KKAuf_BKZ_NAB_IZ'!$B$6:$B$405,$C183,'E8.c. KKAuf_BKZ_NAB_IZ'!$C$6:$C$405,$H183)</f>
        <v>0</v>
      </c>
      <c r="AC183" s="974"/>
      <c r="AD183" s="980">
        <f t="shared" si="61"/>
        <v>0</v>
      </c>
      <c r="AE183" s="984">
        <f>$AE$15</f>
        <v>0</v>
      </c>
      <c r="AF183" s="984">
        <f>$AF$15</f>
        <v>0</v>
      </c>
      <c r="AG183" s="984">
        <f>$AG$15</f>
        <v>0</v>
      </c>
      <c r="AH183" s="982">
        <f t="shared" si="62"/>
        <v>0</v>
      </c>
      <c r="AJ183" s="980">
        <f t="shared" si="57"/>
        <v>0</v>
      </c>
      <c r="AK183" s="984">
        <f>$AK$15</f>
        <v>0</v>
      </c>
      <c r="AL183" s="984">
        <f>$AL$15</f>
        <v>0</v>
      </c>
      <c r="AM183" s="984">
        <f>$AM$15</f>
        <v>0</v>
      </c>
      <c r="AN183" s="982">
        <f t="shared" si="58"/>
        <v>0</v>
      </c>
    </row>
    <row r="184" spans="2:40" ht="15" hidden="1" thickBot="1" x14ac:dyDescent="0.25">
      <c r="B184" s="1447"/>
      <c r="C184" s="1002">
        <f t="shared" si="76"/>
        <v>0</v>
      </c>
      <c r="D184" s="1450"/>
      <c r="E184" s="1408"/>
      <c r="F184" s="1408"/>
      <c r="G184" s="990"/>
      <c r="H184" s="983">
        <v>2027</v>
      </c>
      <c r="I184" s="972"/>
      <c r="J184" s="803">
        <f t="shared" si="59"/>
        <v>0</v>
      </c>
      <c r="K184" s="804"/>
      <c r="L184" s="803">
        <f t="shared" si="65"/>
        <v>0</v>
      </c>
      <c r="M184" s="804"/>
      <c r="N184" s="803">
        <f t="shared" si="56"/>
        <v>0</v>
      </c>
      <c r="O184" s="804"/>
      <c r="P184" s="803">
        <f t="shared" si="75"/>
        <v>0</v>
      </c>
      <c r="Q184" s="760"/>
      <c r="R184" s="980">
        <f>SUMIFS('E8.a. KKAuf_SAV'!$X$6:$X$2005,'E8.a. KKAuf_SAV'!$B$6:$B$2005,$C184,'E8.a. KKAuf_SAV'!$D$6:$D$2005,$H184)</f>
        <v>0</v>
      </c>
      <c r="S184" s="980">
        <f>SUMIFS('E8.b. KKAuf_WAV'!$N$6:$N$405,'E8.b. KKAuf_WAV'!$B$6:$B$405,$C184,'E8.b. KKAuf_WAV'!$E$6:$E$405,H184)-SUMIFS('E8.b. KKAuf_WAV'!$N$6:$N$405,'E8.b. KKAuf_WAV'!$B$6:$B$405,$C184,'E8.b. KKAuf_WAV'!$C$6:$C$405,"Geschäfts- oder Firmenwert",'E8.b. KKAuf_WAV'!$D$6:$D$405,H184)</f>
        <v>0</v>
      </c>
      <c r="T184" s="974"/>
      <c r="U184" s="980">
        <f>SUMIFS('E8.a. KKAuf_SAV'!$W$6:$W$2005,'E8.a. KKAuf_SAV'!$B$6:$B$2005,$C184,'E8.a. KKAuf_SAV'!$D$6:$D$2005,H184)</f>
        <v>0</v>
      </c>
      <c r="V184" s="980">
        <f>SUMIFS('E8.b. KKAuf_WAV'!$M$6:$M$405,'E8.b. KKAuf_WAV'!$B$6:$B$405,$C184,'E8.b. KKAuf_WAV'!$E$6:$E$405,$H184,'E8.b. KKAuf_WAV'!$C$6:$C$405,"&lt;&gt;"&amp;"geleistete Anzahlungen auf immaterielle Vermögensgegenstände",'E8.b. KKAuf_WAV'!$C$6:$C$405,"&lt;&gt;"&amp;"geleistete Anzahlungen und Anlagen im Bau des Sachanlagevermögens",'E8.b. KKAuf_WAV'!$C$6:$C$405,"&lt;&gt;"&amp;"Geschäfts- oder Firmenwert")</f>
        <v>0</v>
      </c>
      <c r="W184" s="980">
        <f>SUMIFS('E8.b. KKAuf_WAV'!$M$6:$M$405,'E8.b. KKAuf_WAV'!$B$6:$B$405,$C184,'E8.b. KKAuf_WAV'!$E$6:$E$405,H184,'E8.b. KKAuf_WAV'!$C$6:$C$405,"geleistete Anzahlungen und Anlagen im Bau des Sachanlagevermögens")+ SUMIFS('E8.b. KKAuf_WAV'!$M$6:$M$405,'E8.b. KKAuf_WAV'!$B$6:$B$405,$C184,'E8.b. KKAuf_WAV'!$E$6:$E$405,H184,'E8.b. KKAuf_WAV'!$C$6:$C$405,"geleistete Anzahlungen auf immaterielle Vermögensgegenstände")</f>
        <v>0</v>
      </c>
      <c r="X184" s="980">
        <f>SUMIFS('E8.c. KKAuf_BKZ_NAB_IZ'!$K$6:$K$405,'E8.c. KKAuf_BKZ_NAB_IZ'!$B$6:$B$405,$C184,'E8.c. KKAuf_BKZ_NAB_IZ'!$C$6:$C$405,$H184)</f>
        <v>0</v>
      </c>
      <c r="Y184" s="980">
        <f>SUMIFS('E8.a. KKAuf_SAV'!$Y$6:$Y$2005,'E8.a. KKAuf_SAV'!$B$6:$B$2005,$C184,'E8.a. KKAuf_SAV'!$D$6:$D$2005,$H184)</f>
        <v>0</v>
      </c>
      <c r="Z184" s="980">
        <f>SUMIFS('E8.b. KKAuf_WAV'!$O$6:$O$405,'E8.b. KKAuf_WAV'!$B$6:$B$405,$C184,'E8.b. KKAuf_WAV'!$E$6:$E$405,$H184,'E8.b. KKAuf_WAV'!$C$6:$C$405,"&lt;&gt;"&amp;"geleistete Anzahlungen auf immaterielle Vermögensgegenstände",'E8.b. KKAuf_WAV'!$C$6:$C$405,"&lt;&gt;"&amp;"geleistete Anzahlungen und Anlagen im Bau des Sachanlagevermögens",'E8.b. KKAuf_WAV'!$C$6:$C$405,"&lt;&gt;"&amp;"Geschäfts- oder Firmenwert")</f>
        <v>0</v>
      </c>
      <c r="AA184" s="980">
        <f>SUMIFS('E8.b. KKAuf_WAV'!$O$6:$O$405,'E8.b. KKAuf_WAV'!$B$6:$B$405,$C184,'E8.b. KKAuf_WAV'!$E$6:$E$405,H184,'E8.b. KKAuf_WAV'!$C$6:$C$405,"geleistete Anzahlungen und Anlagen im Bau des Sachanlagevermögens")+ SUMIFS('E8.b. KKAuf_WAV'!$O$6:$O$405,'E8.b. KKAuf_WAV'!$B$6:$B$405,$C184,'E8.b. KKAuf_WAV'!$E$6:$E$405,H184,'E8.b. KKAuf_WAV'!$C$6:$C$405,"geleistete Anzahlungen auf immaterielle Vermögensgegenstände")</f>
        <v>0</v>
      </c>
      <c r="AB184" s="980">
        <f>SUMIFS('E8.c. KKAuf_BKZ_NAB_IZ'!$L$6:$L$405,'E8.c. KKAuf_BKZ_NAB_IZ'!$B$6:$B$405,$C184,'E8.c. KKAuf_BKZ_NAB_IZ'!$C$6:$C$405,$H184)</f>
        <v>0</v>
      </c>
      <c r="AC184" s="974"/>
      <c r="AD184" s="980">
        <f t="shared" si="61"/>
        <v>0</v>
      </c>
      <c r="AE184" s="984">
        <f>$AE$16</f>
        <v>0</v>
      </c>
      <c r="AF184" s="984">
        <f>$AF$16</f>
        <v>0</v>
      </c>
      <c r="AG184" s="984">
        <f>$AG$16</f>
        <v>0</v>
      </c>
      <c r="AH184" s="982">
        <f t="shared" si="62"/>
        <v>0</v>
      </c>
      <c r="AJ184" s="980">
        <f t="shared" si="57"/>
        <v>0</v>
      </c>
      <c r="AK184" s="984">
        <f>$AK$16</f>
        <v>0</v>
      </c>
      <c r="AL184" s="984">
        <f>$AL$16</f>
        <v>0</v>
      </c>
      <c r="AM184" s="984">
        <f>$AM$16</f>
        <v>0</v>
      </c>
      <c r="AN184" s="982">
        <f t="shared" si="58"/>
        <v>0</v>
      </c>
    </row>
    <row r="185" spans="2:40" ht="15" hidden="1" thickBot="1" x14ac:dyDescent="0.25">
      <c r="B185" s="1448"/>
      <c r="C185" s="1003">
        <f t="shared" si="76"/>
        <v>0</v>
      </c>
      <c r="D185" s="1451"/>
      <c r="E185" s="1409"/>
      <c r="F185" s="1409"/>
      <c r="G185" s="970"/>
      <c r="H185" s="986">
        <v>2028</v>
      </c>
      <c r="I185" s="972"/>
      <c r="J185" s="815">
        <f t="shared" si="59"/>
        <v>0</v>
      </c>
      <c r="K185" s="804"/>
      <c r="L185" s="814">
        <f t="shared" si="65"/>
        <v>0</v>
      </c>
      <c r="M185" s="804"/>
      <c r="N185" s="814">
        <f t="shared" si="56"/>
        <v>0</v>
      </c>
      <c r="O185" s="804"/>
      <c r="P185" s="814">
        <f t="shared" si="75"/>
        <v>0</v>
      </c>
      <c r="Q185" s="760"/>
      <c r="R185" s="987">
        <f>SUMIFS('E8.a. KKAuf_SAV'!$X$6:$X$2005,'E8.a. KKAuf_SAV'!$B$6:$B$2005,$C185,'E8.a. KKAuf_SAV'!$D$6:$D$2005,$H185)</f>
        <v>0</v>
      </c>
      <c r="S185" s="987">
        <f>SUMIFS('E8.b. KKAuf_WAV'!$N$6:$N$405,'E8.b. KKAuf_WAV'!$B$6:$B$405,$C185,'E8.b. KKAuf_WAV'!$E$6:$E$405,H185)-SUMIFS('E8.b. KKAuf_WAV'!$N$6:$N$405,'E8.b. KKAuf_WAV'!$B$6:$B$405,$C185,'E8.b. KKAuf_WAV'!$C$6:$C$405,"Geschäfts- oder Firmenwert",'E8.b. KKAuf_WAV'!$D$6:$D$405,H185)</f>
        <v>0</v>
      </c>
      <c r="T185" s="974"/>
      <c r="U185" s="987">
        <f>SUMIFS('E8.a. KKAuf_SAV'!$W$6:$W$2005,'E8.a. KKAuf_SAV'!$B$6:$B$2005,$C185,'E8.a. KKAuf_SAV'!$D$6:$D$2005,H185)</f>
        <v>0</v>
      </c>
      <c r="V185" s="987">
        <f>SUMIFS('E8.b. KKAuf_WAV'!$M$6:$M$405,'E8.b. KKAuf_WAV'!$B$6:$B$405,$C185,'E8.b. KKAuf_WAV'!$E$6:$E$405,$H185,'E8.b. KKAuf_WAV'!$C$6:$C$405,"&lt;&gt;"&amp;"geleistete Anzahlungen auf immaterielle Vermögensgegenstände",'E8.b. KKAuf_WAV'!$C$6:$C$405,"&lt;&gt;"&amp;"geleistete Anzahlungen und Anlagen im Bau des Sachanlagevermögens",'E8.b. KKAuf_WAV'!$C$6:$C$405,"&lt;&gt;"&amp;"Geschäfts- oder Firmenwert")</f>
        <v>0</v>
      </c>
      <c r="W185" s="987">
        <f>SUMIFS('E8.b. KKAuf_WAV'!$M$6:$M$405,'E8.b. KKAuf_WAV'!$B$6:$B$405,$C185,'E8.b. KKAuf_WAV'!$E$6:$E$405,H185,'E8.b. KKAuf_WAV'!$C$6:$C$405,"geleistete Anzahlungen und Anlagen im Bau des Sachanlagevermögens")+ SUMIFS('E8.b. KKAuf_WAV'!$M$6:$M$405,'E8.b. KKAuf_WAV'!$B$6:$B$405,$C185,'E8.b. KKAuf_WAV'!$E$6:$E$405,H185,'E8.b. KKAuf_WAV'!$C$6:$C$405,"geleistete Anzahlungen auf immaterielle Vermögensgegenstände")</f>
        <v>0</v>
      </c>
      <c r="X185" s="987">
        <f>SUMIFS('E8.c. KKAuf_BKZ_NAB_IZ'!$K$6:$K$405,'E8.c. KKAuf_BKZ_NAB_IZ'!$B$6:$B$405,$C185,'E8.c. KKAuf_BKZ_NAB_IZ'!$C$6:$C$405,$H185)</f>
        <v>0</v>
      </c>
      <c r="Y185" s="987">
        <f>SUMIFS('E8.a. KKAuf_SAV'!$Y$6:$Y$2005,'E8.a. KKAuf_SAV'!$B$6:$B$2005,$C185,'E8.a. KKAuf_SAV'!$D$6:$D$2005,$H185)</f>
        <v>0</v>
      </c>
      <c r="Z185" s="987">
        <f>SUMIFS('E8.b. KKAuf_WAV'!$O$6:$O$405,'E8.b. KKAuf_WAV'!$B$6:$B$405,$C185,'E8.b. KKAuf_WAV'!$E$6:$E$405,$H185,'E8.b. KKAuf_WAV'!$C$6:$C$405,"&lt;&gt;"&amp;"geleistete Anzahlungen auf immaterielle Vermögensgegenstände",'E8.b. KKAuf_WAV'!$C$6:$C$405,"&lt;&gt;"&amp;"geleistete Anzahlungen und Anlagen im Bau des Sachanlagevermögens",'E8.b. KKAuf_WAV'!$C$6:$C$405,"&lt;&gt;"&amp;"Geschäfts- oder Firmenwert")</f>
        <v>0</v>
      </c>
      <c r="AA185" s="987">
        <f>SUMIFS('E8.b. KKAuf_WAV'!$O$6:$O$405,'E8.b. KKAuf_WAV'!$B$6:$B$405,$C185,'E8.b. KKAuf_WAV'!$E$6:$E$405,H185,'E8.b. KKAuf_WAV'!$C$6:$C$405,"geleistete Anzahlungen und Anlagen im Bau des Sachanlagevermögens")+ SUMIFS('E8.b. KKAuf_WAV'!$O$6:$O$405,'E8.b. KKAuf_WAV'!$B$6:$B$405,$C185,'E8.b. KKAuf_WAV'!$E$6:$E$405,H185,'E8.b. KKAuf_WAV'!$C$6:$C$405,"geleistete Anzahlungen auf immaterielle Vermögensgegenstände")</f>
        <v>0</v>
      </c>
      <c r="AB185" s="987">
        <f>SUMIFS('E8.c. KKAuf_BKZ_NAB_IZ'!$L$6:$L$405,'E8.c. KKAuf_BKZ_NAB_IZ'!$B$6:$B$405,$C185,'E8.c. KKAuf_BKZ_NAB_IZ'!$C$6:$C$405,$H185)</f>
        <v>0</v>
      </c>
      <c r="AC185" s="974"/>
      <c r="AD185" s="987">
        <f t="shared" si="61"/>
        <v>0</v>
      </c>
      <c r="AE185" s="988">
        <f>$AE$17</f>
        <v>0</v>
      </c>
      <c r="AF185" s="988">
        <f>$AF$17</f>
        <v>0</v>
      </c>
      <c r="AG185" s="988">
        <f>$AG$17</f>
        <v>0</v>
      </c>
      <c r="AH185" s="989">
        <f t="shared" si="62"/>
        <v>0</v>
      </c>
      <c r="AJ185" s="987">
        <f t="shared" si="57"/>
        <v>0</v>
      </c>
      <c r="AK185" s="988">
        <f>$AK$17</f>
        <v>0</v>
      </c>
      <c r="AL185" s="988">
        <f>$AL$17</f>
        <v>0</v>
      </c>
      <c r="AM185" s="988">
        <f>$AM$17</f>
        <v>0</v>
      </c>
      <c r="AN185" s="989">
        <f t="shared" si="58"/>
        <v>0</v>
      </c>
    </row>
    <row r="186" spans="2:40" ht="14.25" customHeight="1" x14ac:dyDescent="0.2">
      <c r="B186" s="1446"/>
      <c r="C186" s="1001">
        <f>B$186</f>
        <v>0</v>
      </c>
      <c r="D186" s="1449"/>
      <c r="E186" s="1407"/>
      <c r="F186" s="1410"/>
      <c r="G186" s="990"/>
      <c r="H186" s="991">
        <v>2022</v>
      </c>
      <c r="I186" s="972"/>
      <c r="J186" s="813">
        <f t="shared" si="59"/>
        <v>0</v>
      </c>
      <c r="K186" s="804"/>
      <c r="L186" s="813">
        <f t="shared" si="65"/>
        <v>0</v>
      </c>
      <c r="M186" s="804"/>
      <c r="N186" s="813">
        <f t="shared" si="56"/>
        <v>0</v>
      </c>
      <c r="O186" s="804"/>
      <c r="P186" s="813">
        <f t="shared" ref="P186:P192" si="77">IFERROR((AJ186*AK186+AD186*AE186)*0.4*0.035*$F$186,0)</f>
        <v>0</v>
      </c>
      <c r="Q186" s="760"/>
      <c r="R186" s="992">
        <f>SUMIFS('E8.a. KKAuf_SAV'!$X$6:$X$2005,'E8.a. KKAuf_SAV'!$B$6:$B$2005,$C186,'E8.a. KKAuf_SAV'!$D$6:$D$2005,$H186)</f>
        <v>0</v>
      </c>
      <c r="S186" s="992">
        <f>SUMIFS('E8.b. KKAuf_WAV'!$N$6:$N$405,'E8.b. KKAuf_WAV'!$B$6:$B$405,$C186,'E8.b. KKAuf_WAV'!$E$6:$E$405,H186)-SUMIFS('E8.b. KKAuf_WAV'!$N$6:$N$405,'E8.b. KKAuf_WAV'!$B$6:$B$405,$C186,'E8.b. KKAuf_WAV'!$C$6:$C$405,"Geschäfts- oder Firmenwert",'E8.b. KKAuf_WAV'!$D$6:$D$405,H186)</f>
        <v>0</v>
      </c>
      <c r="T186" s="974"/>
      <c r="U186" s="992">
        <f>SUMIFS('E8.a. KKAuf_SAV'!$W$6:$W$2005,'E8.a. KKAuf_SAV'!$B$6:$B$2005,$C186,'E8.a. KKAuf_SAV'!$D$6:$D$2005,H186)</f>
        <v>0</v>
      </c>
      <c r="V186" s="992">
        <f>SUMIFS('E8.b. KKAuf_WAV'!$M$6:$M$405,'E8.b. KKAuf_WAV'!$B$6:$B$405,$C186,'E8.b. KKAuf_WAV'!$E$6:$E$405,$H186,'E8.b. KKAuf_WAV'!$C$6:$C$405,"&lt;&gt;"&amp;"geleistete Anzahlungen auf immaterielle Vermögensgegenstände",'E8.b. KKAuf_WAV'!$C$6:$C$405,"&lt;&gt;"&amp;"geleistete Anzahlungen und Anlagen im Bau des Sachanlagevermögens",'E8.b. KKAuf_WAV'!$C$6:$C$405,"&lt;&gt;"&amp;"Geschäfts- oder Firmenwert")</f>
        <v>0</v>
      </c>
      <c r="W186" s="992">
        <f>SUMIFS('E8.b. KKAuf_WAV'!$M$6:$M$405,'E8.b. KKAuf_WAV'!$B$6:$B$405,$C186,'E8.b. KKAuf_WAV'!$E$6:$E$405,Listen!$AA$3,'E8.b. KKAuf_WAV'!$C$6:$C$405,"geleistete Anzahlungen und Anlagen im Bau des Sachanlagevermögens")+ SUMIFS('E8.b. KKAuf_WAV'!$M$6:$M$405,'E8.b. KKAuf_WAV'!$B$6:$B$405,$C186,'E8.b. KKAuf_WAV'!$E$6:$E$405,Listen!$AA$3,'E8.b. KKAuf_WAV'!$C$6:$C$405,"geleistete Anzahlungen auf immaterielle Vermögensgegenstände")</f>
        <v>0</v>
      </c>
      <c r="X186" s="992">
        <f>SUMIFS('E8.c. KKAuf_BKZ_NAB_IZ'!$K$6:$K$405,'E8.c. KKAuf_BKZ_NAB_IZ'!$B$6:$B$405,$C186,'E8.c. KKAuf_BKZ_NAB_IZ'!$C$6:$C$405,$H186)</f>
        <v>0</v>
      </c>
      <c r="Y186" s="992">
        <f>SUMIFS('E8.a. KKAuf_SAV'!$Y$6:$Y$2005,'E8.a. KKAuf_SAV'!$B$6:$B$2005,$C186,'E8.a. KKAuf_SAV'!$D$6:$D$2005,$H186)</f>
        <v>0</v>
      </c>
      <c r="Z186" s="992">
        <f>SUMIFS('E8.b. KKAuf_WAV'!$O$6:$O$405,'E8.b. KKAuf_WAV'!$B$6:$B$405,$C186,'E8.b. KKAuf_WAV'!$E$6:$E$405,$H186,'E8.b. KKAuf_WAV'!$C$6:$C$405,"&lt;&gt;"&amp;"geleistete Anzahlungen auf immaterielle Vermögensgegenstände",'E8.b. KKAuf_WAV'!$C$6:$C$405,"&lt;&gt;"&amp;"geleistete Anzahlungen und Anlagen im Bau des Sachanlagevermögens",'E8.b. KKAuf_WAV'!$C$6:$C$405,"&lt;&gt;"&amp;"Geschäfts- oder Firmenwert")</f>
        <v>0</v>
      </c>
      <c r="AA186" s="992">
        <f>SUMIFS('E8.b. KKAuf_WAV'!$O$6:$O$405,'E8.b. KKAuf_WAV'!$B$6:$B$405,$C186,'E8.b. KKAuf_WAV'!$E$6:$E$405,Listen!$AA$3,'E8.b. KKAuf_WAV'!$C$6:$C$405,"geleistete Anzahlungen und Anlagen im Bau des Sachanlagevermögens")+ SUMIFS('E8.b. KKAuf_WAV'!$O$6:$O$405,'E8.b. KKAuf_WAV'!$B$6:$B$405,$C186,'E8.b. KKAuf_WAV'!$E$6:$E$405,Listen!$AA$3,'E8.b. KKAuf_WAV'!$C$6:$C$405,"geleistete Anzahlungen auf immaterielle Vermögensgegenstände")</f>
        <v>0</v>
      </c>
      <c r="AB186" s="992">
        <f>SUMIFS('E8.c. KKAuf_BKZ_NAB_IZ'!$L$6:$L$405,'E8.c. KKAuf_BKZ_NAB_IZ'!$B$6:$B$405,$C186,'E8.c. KKAuf_BKZ_NAB_IZ'!$C$6:$C$405,$H186)</f>
        <v>0</v>
      </c>
      <c r="AC186" s="974"/>
      <c r="AD186" s="992">
        <f t="shared" si="61"/>
        <v>0</v>
      </c>
      <c r="AE186" s="993">
        <f>$AE$11</f>
        <v>5.0700000000000002E-2</v>
      </c>
      <c r="AF186" s="993">
        <f>$AF$11</f>
        <v>1.7100000000000001E-2</v>
      </c>
      <c r="AG186" s="993">
        <f>$AG$11</f>
        <v>3.0499999999999999E-2</v>
      </c>
      <c r="AH186" s="994">
        <f t="shared" si="62"/>
        <v>0</v>
      </c>
      <c r="AJ186" s="992">
        <f t="shared" si="57"/>
        <v>0</v>
      </c>
      <c r="AK186" s="993">
        <f>$AK$11</f>
        <v>5.0700000000000002E-2</v>
      </c>
      <c r="AL186" s="993">
        <f>$AL$11</f>
        <v>1.7100000000000001E-2</v>
      </c>
      <c r="AM186" s="993">
        <f>$AM$11</f>
        <v>3.0499999999999999E-2</v>
      </c>
      <c r="AN186" s="994">
        <f t="shared" si="58"/>
        <v>0</v>
      </c>
    </row>
    <row r="187" spans="2:40" x14ac:dyDescent="0.2">
      <c r="B187" s="1447"/>
      <c r="C187" s="1002">
        <f t="shared" ref="C187:C192" si="78">B$186</f>
        <v>0</v>
      </c>
      <c r="D187" s="1450"/>
      <c r="E187" s="1408"/>
      <c r="F187" s="1408"/>
      <c r="G187" s="990"/>
      <c r="H187" s="983">
        <v>2023</v>
      </c>
      <c r="I187" s="972"/>
      <c r="J187" s="805">
        <f t="shared" si="59"/>
        <v>0</v>
      </c>
      <c r="K187" s="804"/>
      <c r="L187" s="803">
        <f t="shared" si="65"/>
        <v>0</v>
      </c>
      <c r="M187" s="804"/>
      <c r="N187" s="803">
        <f t="shared" si="56"/>
        <v>0</v>
      </c>
      <c r="O187" s="804"/>
      <c r="P187" s="803">
        <f t="shared" si="77"/>
        <v>0</v>
      </c>
      <c r="Q187" s="760"/>
      <c r="R187" s="980">
        <f>SUMIFS('E8.a. KKAuf_SAV'!$X$6:$X$2005,'E8.a. KKAuf_SAV'!$B$6:$B$2005,$C187,'E8.a. KKAuf_SAV'!$D$6:$D$2005,$H187)</f>
        <v>0</v>
      </c>
      <c r="S187" s="980">
        <f>SUMIFS('E8.b. KKAuf_WAV'!$N$6:$N$405,'E8.b. KKAuf_WAV'!$B$6:$B$405,$C187,'E8.b. KKAuf_WAV'!$E$6:$E$405,H187)-SUMIFS('E8.b. KKAuf_WAV'!$N$6:$N$405,'E8.b. KKAuf_WAV'!$B$6:$B$405,$C187,'E8.b. KKAuf_WAV'!$C$6:$C$405,"Geschäfts- oder Firmenwert",'E8.b. KKAuf_WAV'!$D$6:$D$405,H187)</f>
        <v>0</v>
      </c>
      <c r="T187" s="974"/>
      <c r="U187" s="980">
        <f>SUMIFS('E8.a. KKAuf_SAV'!$W$6:$W$2005,'E8.a. KKAuf_SAV'!$B$6:$B$2005,$C187,'E8.a. KKAuf_SAV'!$D$6:$D$2005,H187)</f>
        <v>0</v>
      </c>
      <c r="V187" s="980">
        <f>SUMIFS('E8.b. KKAuf_WAV'!$M$6:$M$405,'E8.b. KKAuf_WAV'!$B$6:$B$405,$C187,'E8.b. KKAuf_WAV'!$E$6:$E$405,$H187,'E8.b. KKAuf_WAV'!$C$6:$C$405,"&lt;&gt;"&amp;"geleistete Anzahlungen auf immaterielle Vermögensgegenstände",'E8.b. KKAuf_WAV'!$C$6:$C$405,"&lt;&gt;"&amp;"geleistete Anzahlungen und Anlagen im Bau des Sachanlagevermögens",'E8.b. KKAuf_WAV'!$C$6:$C$405,"&lt;&gt;"&amp;"Geschäfts- oder Firmenwert")</f>
        <v>0</v>
      </c>
      <c r="W187" s="980"/>
      <c r="X187" s="980">
        <f>SUMIFS('E8.c. KKAuf_BKZ_NAB_IZ'!$K$6:$K$405,'E8.c. KKAuf_BKZ_NAB_IZ'!$B$6:$B$405,$C187,'E8.c. KKAuf_BKZ_NAB_IZ'!$C$6:$C$405,$H187)</f>
        <v>0</v>
      </c>
      <c r="Y187" s="980">
        <f>SUMIFS('E8.a. KKAuf_SAV'!$Y$6:$Y$2005,'E8.a. KKAuf_SAV'!$B$6:$B$2005,$C187,'E8.a. KKAuf_SAV'!$D$6:$D$2005,$H187)</f>
        <v>0</v>
      </c>
      <c r="Z187" s="980">
        <f>SUMIFS('E8.b. KKAuf_WAV'!$O$6:$O$405,'E8.b. KKAuf_WAV'!$B$6:$B$405,$C187,'E8.b. KKAuf_WAV'!$E$6:$E$405,$H187,'E8.b. KKAuf_WAV'!$C$6:$C$405,"&lt;&gt;"&amp;"geleistete Anzahlungen auf immaterielle Vermögensgegenstände",'E8.b. KKAuf_WAV'!$C$6:$C$405,"&lt;&gt;"&amp;"geleistete Anzahlungen und Anlagen im Bau des Sachanlagevermögens",'E8.b. KKAuf_WAV'!$C$6:$C$405,"&lt;&gt;"&amp;"Geschäfts- oder Firmenwert")</f>
        <v>0</v>
      </c>
      <c r="AA187" s="980"/>
      <c r="AB187" s="980">
        <f>SUMIFS('E8.c. KKAuf_BKZ_NAB_IZ'!$L$6:$L$405,'E8.c. KKAuf_BKZ_NAB_IZ'!$B$6:$B$405,$C187,'E8.c. KKAuf_BKZ_NAB_IZ'!$C$6:$C$405,$H187)</f>
        <v>0</v>
      </c>
      <c r="AC187" s="974"/>
      <c r="AD187" s="980">
        <f t="shared" si="61"/>
        <v>0</v>
      </c>
      <c r="AE187" s="984">
        <f>$AE$12</f>
        <v>5.0700000000000002E-2</v>
      </c>
      <c r="AF187" s="984">
        <f>$AF$12</f>
        <v>1.7100000000000001E-2</v>
      </c>
      <c r="AG187" s="984">
        <f>$AG$12</f>
        <v>3.0499999999999999E-2</v>
      </c>
      <c r="AH187" s="982">
        <f t="shared" si="62"/>
        <v>0</v>
      </c>
      <c r="AJ187" s="980"/>
      <c r="AK187" s="984">
        <f>$AK$12</f>
        <v>5.0700000000000002E-2</v>
      </c>
      <c r="AL187" s="984">
        <f>$AL$12</f>
        <v>1.7100000000000001E-2</v>
      </c>
      <c r="AM187" s="984">
        <f>$AM$12</f>
        <v>3.0499999999999999E-2</v>
      </c>
      <c r="AN187" s="982">
        <f t="shared" si="58"/>
        <v>0</v>
      </c>
    </row>
    <row r="188" spans="2:40" x14ac:dyDescent="0.2">
      <c r="B188" s="1447"/>
      <c r="C188" s="1002">
        <f t="shared" si="78"/>
        <v>0</v>
      </c>
      <c r="D188" s="1450"/>
      <c r="E188" s="1408"/>
      <c r="F188" s="1408"/>
      <c r="G188" s="990"/>
      <c r="H188" s="983">
        <v>2024</v>
      </c>
      <c r="I188" s="972"/>
      <c r="J188" s="803">
        <f t="shared" si="59"/>
        <v>0</v>
      </c>
      <c r="K188" s="804"/>
      <c r="L188" s="803">
        <f t="shared" si="65"/>
        <v>0</v>
      </c>
      <c r="M188" s="804"/>
      <c r="N188" s="803">
        <f t="shared" si="56"/>
        <v>0</v>
      </c>
      <c r="O188" s="804"/>
      <c r="P188" s="803">
        <f t="shared" si="77"/>
        <v>0</v>
      </c>
      <c r="Q188" s="760"/>
      <c r="R188" s="980">
        <f>SUMIFS('E8.a. KKAuf_SAV'!$X$6:$X$2005,'E8.a. KKAuf_SAV'!$B$6:$B$2005,$C188,'E8.a. KKAuf_SAV'!$D$6:$D$2005,$H188)</f>
        <v>0</v>
      </c>
      <c r="S188" s="980">
        <f>SUMIFS('E8.b. KKAuf_WAV'!$N$6:$N$405,'E8.b. KKAuf_WAV'!$B$6:$B$405,$C188,'E8.b. KKAuf_WAV'!$E$6:$E$405,H188)-SUMIFS('E8.b. KKAuf_WAV'!$N$6:$N$405,'E8.b. KKAuf_WAV'!$B$6:$B$405,$C188,'E8.b. KKAuf_WAV'!$C$6:$C$405,"Geschäfts- oder Firmenwert",'E8.b. KKAuf_WAV'!$D$6:$D$405,H188)</f>
        <v>0</v>
      </c>
      <c r="T188" s="974"/>
      <c r="U188" s="980">
        <f>SUMIFS('E8.a. KKAuf_SAV'!$W$6:$W$2005,'E8.a. KKAuf_SAV'!$B$6:$B$2005,$C188,'E8.a. KKAuf_SAV'!$D$6:$D$2005,H188)</f>
        <v>0</v>
      </c>
      <c r="V188" s="980">
        <f>SUMIFS('E8.b. KKAuf_WAV'!$M$6:$M$405,'E8.b. KKAuf_WAV'!$B$6:$B$405,$C188,'E8.b. KKAuf_WAV'!$E$6:$E$405,$H188,'E8.b. KKAuf_WAV'!$C$6:$C$405,"&lt;&gt;"&amp;"geleistete Anzahlungen auf immaterielle Vermögensgegenstände",'E8.b. KKAuf_WAV'!$C$6:$C$405,"&lt;&gt;"&amp;"geleistete Anzahlungen und Anlagen im Bau des Sachanlagevermögens",'E8.b. KKAuf_WAV'!$C$6:$C$405,"&lt;&gt;"&amp;"Geschäfts- oder Firmenwert")</f>
        <v>0</v>
      </c>
      <c r="W188" s="980">
        <f>SUMIFS('E8.b. KKAuf_WAV'!$M$6:$M$405,'E8.b. KKAuf_WAV'!$B$6:$B$405,$C188,'E8.b. KKAuf_WAV'!$E$6:$E$405,H188,'E8.b. KKAuf_WAV'!$C$6:$C$405,"geleistete Anzahlungen und Anlagen im Bau des Sachanlagevermögens")+ SUMIFS('E8.b. KKAuf_WAV'!$M$6:$M$405,'E8.b. KKAuf_WAV'!$B$6:$B$405,$C188,'E8.b. KKAuf_WAV'!$E$6:$E$405,H188,'E8.b. KKAuf_WAV'!$C$6:$C$405,"geleistete Anzahlungen auf immaterielle Vermögensgegenstände")</f>
        <v>0</v>
      </c>
      <c r="X188" s="980">
        <f>SUMIFS('E8.c. KKAuf_BKZ_NAB_IZ'!$K$6:$K$405,'E8.c. KKAuf_BKZ_NAB_IZ'!$B$6:$B$405,$C188,'E8.c. KKAuf_BKZ_NAB_IZ'!$C$6:$C$405,$H188)</f>
        <v>0</v>
      </c>
      <c r="Y188" s="980">
        <f>SUMIFS('E8.a. KKAuf_SAV'!$Y$6:$Y$2005,'E8.a. KKAuf_SAV'!$B$6:$B$2005,$C188,'E8.a. KKAuf_SAV'!$D$6:$D$2005,$H188)</f>
        <v>0</v>
      </c>
      <c r="Z188" s="980">
        <f>SUMIFS('E8.b. KKAuf_WAV'!$O$6:$O$405,'E8.b. KKAuf_WAV'!$B$6:$B$405,$C188,'E8.b. KKAuf_WAV'!$E$6:$E$405,$H188,'E8.b. KKAuf_WAV'!$C$6:$C$405,"&lt;&gt;"&amp;"geleistete Anzahlungen auf immaterielle Vermögensgegenstände",'E8.b. KKAuf_WAV'!$C$6:$C$405,"&lt;&gt;"&amp;"geleistete Anzahlungen und Anlagen im Bau des Sachanlagevermögens",'E8.b. KKAuf_WAV'!$C$6:$C$405,"&lt;&gt;"&amp;"Geschäfts- oder Firmenwert")</f>
        <v>0</v>
      </c>
      <c r="AA188" s="980">
        <f>SUMIFS('E8.b. KKAuf_WAV'!$O$6:$O$405,'E8.b. KKAuf_WAV'!$B$6:$B$405,$C188,'E8.b. KKAuf_WAV'!$E$6:$E$405,H188,'E8.b. KKAuf_WAV'!$C$6:$C$405,"geleistete Anzahlungen und Anlagen im Bau des Sachanlagevermögens")+ SUMIFS('E8.b. KKAuf_WAV'!$O$6:$O$405,'E8.b. KKAuf_WAV'!$B$6:$B$405,$C188,'E8.b. KKAuf_WAV'!$E$6:$E$405,H188,'E8.b. KKAuf_WAV'!$C$6:$C$405,"geleistete Anzahlungen auf immaterielle Vermögensgegenstände")</f>
        <v>0</v>
      </c>
      <c r="AB188" s="980">
        <f>SUMIFS('E8.c. KKAuf_BKZ_NAB_IZ'!$L$6:$L$405,'E8.c. KKAuf_BKZ_NAB_IZ'!$B$6:$B$405,$C188,'E8.c. KKAuf_BKZ_NAB_IZ'!$C$6:$C$405,$H188)</f>
        <v>0</v>
      </c>
      <c r="AC188" s="974"/>
      <c r="AD188" s="980">
        <f t="shared" si="61"/>
        <v>0</v>
      </c>
      <c r="AE188" s="984">
        <f>$AE$13</f>
        <v>6.93E-2</v>
      </c>
      <c r="AF188" s="984">
        <f>$AF$13</f>
        <v>3.8699999999999998E-2</v>
      </c>
      <c r="AG188" s="984">
        <f>$AG$13</f>
        <v>5.0900000000000001E-2</v>
      </c>
      <c r="AH188" s="982">
        <f t="shared" si="62"/>
        <v>0</v>
      </c>
      <c r="AJ188" s="980">
        <f t="shared" si="57"/>
        <v>0</v>
      </c>
      <c r="AK188" s="984">
        <f>$AK$13</f>
        <v>7.0099999999999996E-2</v>
      </c>
      <c r="AL188" s="984">
        <f>$AL$13</f>
        <v>3.6600000000000001E-2</v>
      </c>
      <c r="AM188" s="984">
        <f>$AM$13</f>
        <v>0.05</v>
      </c>
      <c r="AN188" s="982">
        <f t="shared" si="58"/>
        <v>0</v>
      </c>
    </row>
    <row r="189" spans="2:40" ht="15" thickBot="1" x14ac:dyDescent="0.25">
      <c r="B189" s="1447"/>
      <c r="C189" s="1002">
        <f t="shared" si="78"/>
        <v>0</v>
      </c>
      <c r="D189" s="1450"/>
      <c r="E189" s="1408"/>
      <c r="F189" s="1408"/>
      <c r="G189" s="990"/>
      <c r="H189" s="983">
        <v>2025</v>
      </c>
      <c r="I189" s="972"/>
      <c r="J189" s="803">
        <f t="shared" si="59"/>
        <v>0</v>
      </c>
      <c r="K189" s="804"/>
      <c r="L189" s="803">
        <f t="shared" si="65"/>
        <v>0</v>
      </c>
      <c r="M189" s="804"/>
      <c r="N189" s="803">
        <f t="shared" si="56"/>
        <v>0</v>
      </c>
      <c r="O189" s="804"/>
      <c r="P189" s="803">
        <f t="shared" si="77"/>
        <v>0</v>
      </c>
      <c r="Q189" s="760"/>
      <c r="R189" s="980">
        <f>SUMIFS('E8.a. KKAuf_SAV'!$X$6:$X$2005,'E8.a. KKAuf_SAV'!$B$6:$B$2005,$C189,'E8.a. KKAuf_SAV'!$D$6:$D$2005,$H189)</f>
        <v>0</v>
      </c>
      <c r="S189" s="980">
        <f>SUMIFS('E8.b. KKAuf_WAV'!$N$6:$N$405,'E8.b. KKAuf_WAV'!$B$6:$B$405,$C189,'E8.b. KKAuf_WAV'!$E$6:$E$405,H189)-SUMIFS('E8.b. KKAuf_WAV'!$N$6:$N$405,'E8.b. KKAuf_WAV'!$B$6:$B$405,$C189,'E8.b. KKAuf_WAV'!$C$6:$C$405,"Geschäfts- oder Firmenwert",'E8.b. KKAuf_WAV'!$D$6:$D$405,H189)</f>
        <v>0</v>
      </c>
      <c r="T189" s="974"/>
      <c r="U189" s="980">
        <f>SUMIFS('E8.a. KKAuf_SAV'!$W$6:$W$2005,'E8.a. KKAuf_SAV'!$B$6:$B$2005,$C189,'E8.a. KKAuf_SAV'!$D$6:$D$2005,H189)</f>
        <v>0</v>
      </c>
      <c r="V189" s="980">
        <f>SUMIFS('E8.b. KKAuf_WAV'!$M$6:$M$405,'E8.b. KKAuf_WAV'!$B$6:$B$405,$C189,'E8.b. KKAuf_WAV'!$E$6:$E$405,$H189,'E8.b. KKAuf_WAV'!$C$6:$C$405,"&lt;&gt;"&amp;"geleistete Anzahlungen auf immaterielle Vermögensgegenstände",'E8.b. KKAuf_WAV'!$C$6:$C$405,"&lt;&gt;"&amp;"geleistete Anzahlungen und Anlagen im Bau des Sachanlagevermögens",'E8.b. KKAuf_WAV'!$C$6:$C$405,"&lt;&gt;"&amp;"Geschäfts- oder Firmenwert")</f>
        <v>0</v>
      </c>
      <c r="W189" s="980">
        <f>SUMIFS('E8.b. KKAuf_WAV'!$M$6:$M$405,'E8.b. KKAuf_WAV'!$B$6:$B$405,$C189,'E8.b. KKAuf_WAV'!$E$6:$E$405,H189,'E8.b. KKAuf_WAV'!$C$6:$C$405,"geleistete Anzahlungen und Anlagen im Bau des Sachanlagevermögens")+ SUMIFS('E8.b. KKAuf_WAV'!$M$6:$M$405,'E8.b. KKAuf_WAV'!$B$6:$B$405,$C189,'E8.b. KKAuf_WAV'!$E$6:$E$405,H189,'E8.b. KKAuf_WAV'!$C$6:$C$405,"geleistete Anzahlungen auf immaterielle Vermögensgegenstände")</f>
        <v>0</v>
      </c>
      <c r="X189" s="980">
        <f>SUMIFS('E8.c. KKAuf_BKZ_NAB_IZ'!$K$6:$K$405,'E8.c. KKAuf_BKZ_NAB_IZ'!$B$6:$B$405,$C189,'E8.c. KKAuf_BKZ_NAB_IZ'!$C$6:$C$405,$H189)</f>
        <v>0</v>
      </c>
      <c r="Y189" s="980">
        <f>SUMIFS('E8.a. KKAuf_SAV'!$Y$6:$Y$2005,'E8.a. KKAuf_SAV'!$B$6:$B$2005,$C189,'E8.a. KKAuf_SAV'!$D$6:$D$2005,$H189)</f>
        <v>0</v>
      </c>
      <c r="Z189" s="980">
        <f>SUMIFS('E8.b. KKAuf_WAV'!$O$6:$O$405,'E8.b. KKAuf_WAV'!$B$6:$B$405,$C189,'E8.b. KKAuf_WAV'!$E$6:$E$405,$H189,'E8.b. KKAuf_WAV'!$C$6:$C$405,"&lt;&gt;"&amp;"geleistete Anzahlungen auf immaterielle Vermögensgegenstände",'E8.b. KKAuf_WAV'!$C$6:$C$405,"&lt;&gt;"&amp;"geleistete Anzahlungen und Anlagen im Bau des Sachanlagevermögens",'E8.b. KKAuf_WAV'!$C$6:$C$405,"&lt;&gt;"&amp;"Geschäfts- oder Firmenwert")</f>
        <v>0</v>
      </c>
      <c r="AA189" s="980">
        <f>SUMIFS('E8.b. KKAuf_WAV'!$O$6:$O$405,'E8.b. KKAuf_WAV'!$B$6:$B$405,$C189,'E8.b. KKAuf_WAV'!$E$6:$E$405,H189,'E8.b. KKAuf_WAV'!$C$6:$C$405,"geleistete Anzahlungen und Anlagen im Bau des Sachanlagevermögens")+ SUMIFS('E8.b. KKAuf_WAV'!$O$6:$O$405,'E8.b. KKAuf_WAV'!$B$6:$B$405,$C189,'E8.b. KKAuf_WAV'!$E$6:$E$405,H189,'E8.b. KKAuf_WAV'!$C$6:$C$405,"geleistete Anzahlungen auf immaterielle Vermögensgegenstände")</f>
        <v>0</v>
      </c>
      <c r="AB189" s="980">
        <f>SUMIFS('E8.c. KKAuf_BKZ_NAB_IZ'!$L$6:$L$405,'E8.c. KKAuf_BKZ_NAB_IZ'!$B$6:$B$405,$C189,'E8.c. KKAuf_BKZ_NAB_IZ'!$C$6:$C$405,$H189)</f>
        <v>0</v>
      </c>
      <c r="AC189" s="974"/>
      <c r="AD189" s="980">
        <f t="shared" si="61"/>
        <v>0</v>
      </c>
      <c r="AE189" s="984">
        <f>$AE$14</f>
        <v>7.0099999999999996E-2</v>
      </c>
      <c r="AF189" s="984">
        <f>$AF$14</f>
        <v>3.6600000000000001E-2</v>
      </c>
      <c r="AG189" s="984">
        <f>$AG$14</f>
        <v>0.05</v>
      </c>
      <c r="AH189" s="982">
        <f t="shared" si="62"/>
        <v>0</v>
      </c>
      <c r="AJ189" s="980">
        <f t="shared" si="57"/>
        <v>0</v>
      </c>
      <c r="AK189" s="984">
        <f>$AK$14</f>
        <v>7.0099999999999996E-2</v>
      </c>
      <c r="AL189" s="984">
        <f>$AL$14</f>
        <v>3.6600000000000001E-2</v>
      </c>
      <c r="AM189" s="984">
        <f>$AM$14</f>
        <v>0.05</v>
      </c>
      <c r="AN189" s="982">
        <f t="shared" si="58"/>
        <v>0</v>
      </c>
    </row>
    <row r="190" spans="2:40" ht="15" hidden="1" thickBot="1" x14ac:dyDescent="0.25">
      <c r="B190" s="1447"/>
      <c r="C190" s="1002">
        <f t="shared" si="78"/>
        <v>0</v>
      </c>
      <c r="D190" s="1450"/>
      <c r="E190" s="1408"/>
      <c r="F190" s="1408"/>
      <c r="G190" s="990"/>
      <c r="H190" s="983">
        <v>2026</v>
      </c>
      <c r="I190" s="972"/>
      <c r="J190" s="803">
        <f t="shared" si="59"/>
        <v>0</v>
      </c>
      <c r="K190" s="804"/>
      <c r="L190" s="803">
        <f t="shared" si="65"/>
        <v>0</v>
      </c>
      <c r="M190" s="804"/>
      <c r="N190" s="803">
        <f t="shared" si="56"/>
        <v>0</v>
      </c>
      <c r="O190" s="804"/>
      <c r="P190" s="803">
        <f t="shared" si="77"/>
        <v>0</v>
      </c>
      <c r="Q190" s="760"/>
      <c r="R190" s="980">
        <f>SUMIFS('E8.a. KKAuf_SAV'!$X$6:$X$2005,'E8.a. KKAuf_SAV'!$B$6:$B$2005,$C190,'E8.a. KKAuf_SAV'!$D$6:$D$2005,$H190)</f>
        <v>0</v>
      </c>
      <c r="S190" s="980">
        <f>SUMIFS('E8.b. KKAuf_WAV'!$N$6:$N$405,'E8.b. KKAuf_WAV'!$B$6:$B$405,$C190,'E8.b. KKAuf_WAV'!$E$6:$E$405,H190)-SUMIFS('E8.b. KKAuf_WAV'!$N$6:$N$405,'E8.b. KKAuf_WAV'!$B$6:$B$405,$C190,'E8.b. KKAuf_WAV'!$C$6:$C$405,"Geschäfts- oder Firmenwert",'E8.b. KKAuf_WAV'!$D$6:$D$405,H190)</f>
        <v>0</v>
      </c>
      <c r="T190" s="974"/>
      <c r="U190" s="980">
        <f>SUMIFS('E8.a. KKAuf_SAV'!$W$6:$W$2005,'E8.a. KKAuf_SAV'!$B$6:$B$2005,$C190,'E8.a. KKAuf_SAV'!$D$6:$D$2005,H190)</f>
        <v>0</v>
      </c>
      <c r="V190" s="980">
        <f>SUMIFS('E8.b. KKAuf_WAV'!$M$6:$M$405,'E8.b. KKAuf_WAV'!$B$6:$B$405,$C190,'E8.b. KKAuf_WAV'!$E$6:$E$405,$H190,'E8.b. KKAuf_WAV'!$C$6:$C$405,"&lt;&gt;"&amp;"geleistete Anzahlungen auf immaterielle Vermögensgegenstände",'E8.b. KKAuf_WAV'!$C$6:$C$405,"&lt;&gt;"&amp;"geleistete Anzahlungen und Anlagen im Bau des Sachanlagevermögens",'E8.b. KKAuf_WAV'!$C$6:$C$405,"&lt;&gt;"&amp;"Geschäfts- oder Firmenwert")</f>
        <v>0</v>
      </c>
      <c r="W190" s="980">
        <f>SUMIFS('E8.b. KKAuf_WAV'!$M$6:$M$405,'E8.b. KKAuf_WAV'!$B$6:$B$405,$C190,'E8.b. KKAuf_WAV'!$E$6:$E$405,H190,'E8.b. KKAuf_WAV'!$C$6:$C$405,"geleistete Anzahlungen und Anlagen im Bau des Sachanlagevermögens")+ SUMIFS('E8.b. KKAuf_WAV'!$M$6:$M$405,'E8.b. KKAuf_WAV'!$B$6:$B$405,$C190,'E8.b. KKAuf_WAV'!$E$6:$E$405,H190,'E8.b. KKAuf_WAV'!$C$6:$C$405,"geleistete Anzahlungen auf immaterielle Vermögensgegenstände")</f>
        <v>0</v>
      </c>
      <c r="X190" s="980">
        <f>SUMIFS('E8.c. KKAuf_BKZ_NAB_IZ'!$K$6:$K$405,'E8.c. KKAuf_BKZ_NAB_IZ'!$B$6:$B$405,$C190,'E8.c. KKAuf_BKZ_NAB_IZ'!$C$6:$C$405,$H190)</f>
        <v>0</v>
      </c>
      <c r="Y190" s="980">
        <f>SUMIFS('E8.a. KKAuf_SAV'!$Y$6:$Y$2005,'E8.a. KKAuf_SAV'!$B$6:$B$2005,$C190,'E8.a. KKAuf_SAV'!$D$6:$D$2005,$H190)</f>
        <v>0</v>
      </c>
      <c r="Z190" s="980">
        <f>SUMIFS('E8.b. KKAuf_WAV'!$O$6:$O$405,'E8.b. KKAuf_WAV'!$B$6:$B$405,$C190,'E8.b. KKAuf_WAV'!$E$6:$E$405,$H190,'E8.b. KKAuf_WAV'!$C$6:$C$405,"&lt;&gt;"&amp;"geleistete Anzahlungen auf immaterielle Vermögensgegenstände",'E8.b. KKAuf_WAV'!$C$6:$C$405,"&lt;&gt;"&amp;"geleistete Anzahlungen und Anlagen im Bau des Sachanlagevermögens",'E8.b. KKAuf_WAV'!$C$6:$C$405,"&lt;&gt;"&amp;"Geschäfts- oder Firmenwert")</f>
        <v>0</v>
      </c>
      <c r="AA190" s="980">
        <f>SUMIFS('E8.b. KKAuf_WAV'!$O$6:$O$405,'E8.b. KKAuf_WAV'!$B$6:$B$405,$C190,'E8.b. KKAuf_WAV'!$E$6:$E$405,H190,'E8.b. KKAuf_WAV'!$C$6:$C$405,"geleistete Anzahlungen und Anlagen im Bau des Sachanlagevermögens")+ SUMIFS('E8.b. KKAuf_WAV'!$O$6:$O$405,'E8.b. KKAuf_WAV'!$B$6:$B$405,$C190,'E8.b. KKAuf_WAV'!$E$6:$E$405,H190,'E8.b. KKAuf_WAV'!$C$6:$C$405,"geleistete Anzahlungen auf immaterielle Vermögensgegenstände")</f>
        <v>0</v>
      </c>
      <c r="AB190" s="980">
        <f>SUMIFS('E8.c. KKAuf_BKZ_NAB_IZ'!$L$6:$L$405,'E8.c. KKAuf_BKZ_NAB_IZ'!$B$6:$B$405,$C190,'E8.c. KKAuf_BKZ_NAB_IZ'!$C$6:$C$405,$H190)</f>
        <v>0</v>
      </c>
      <c r="AC190" s="974"/>
      <c r="AD190" s="980">
        <f t="shared" si="61"/>
        <v>0</v>
      </c>
      <c r="AE190" s="984">
        <f>$AE$15</f>
        <v>0</v>
      </c>
      <c r="AF190" s="984">
        <f>$AF$15</f>
        <v>0</v>
      </c>
      <c r="AG190" s="984">
        <f>$AG$15</f>
        <v>0</v>
      </c>
      <c r="AH190" s="982">
        <f t="shared" si="62"/>
        <v>0</v>
      </c>
      <c r="AJ190" s="980">
        <f t="shared" si="57"/>
        <v>0</v>
      </c>
      <c r="AK190" s="984">
        <f>$AK$15</f>
        <v>0</v>
      </c>
      <c r="AL190" s="984">
        <f>$AL$15</f>
        <v>0</v>
      </c>
      <c r="AM190" s="984">
        <f>$AM$15</f>
        <v>0</v>
      </c>
      <c r="AN190" s="982">
        <f t="shared" si="58"/>
        <v>0</v>
      </c>
    </row>
    <row r="191" spans="2:40" ht="15" hidden="1" thickBot="1" x14ac:dyDescent="0.25">
      <c r="B191" s="1447"/>
      <c r="C191" s="1002">
        <f t="shared" si="78"/>
        <v>0</v>
      </c>
      <c r="D191" s="1450"/>
      <c r="E191" s="1408"/>
      <c r="F191" s="1408"/>
      <c r="G191" s="990"/>
      <c r="H191" s="983">
        <v>2027</v>
      </c>
      <c r="I191" s="972"/>
      <c r="J191" s="803">
        <f t="shared" si="59"/>
        <v>0</v>
      </c>
      <c r="K191" s="804"/>
      <c r="L191" s="803">
        <f t="shared" si="65"/>
        <v>0</v>
      </c>
      <c r="M191" s="804"/>
      <c r="N191" s="803">
        <f t="shared" si="56"/>
        <v>0</v>
      </c>
      <c r="O191" s="804"/>
      <c r="P191" s="803">
        <f t="shared" si="77"/>
        <v>0</v>
      </c>
      <c r="Q191" s="760"/>
      <c r="R191" s="980">
        <f>SUMIFS('E8.a. KKAuf_SAV'!$X$6:$X$2005,'E8.a. KKAuf_SAV'!$B$6:$B$2005,$C191,'E8.a. KKAuf_SAV'!$D$6:$D$2005,$H191)</f>
        <v>0</v>
      </c>
      <c r="S191" s="980">
        <f>SUMIFS('E8.b. KKAuf_WAV'!$N$6:$N$405,'E8.b. KKAuf_WAV'!$B$6:$B$405,$C191,'E8.b. KKAuf_WAV'!$E$6:$E$405,H191)-SUMIFS('E8.b. KKAuf_WAV'!$N$6:$N$405,'E8.b. KKAuf_WAV'!$B$6:$B$405,$C191,'E8.b. KKAuf_WAV'!$C$6:$C$405,"Geschäfts- oder Firmenwert",'E8.b. KKAuf_WAV'!$D$6:$D$405,H191)</f>
        <v>0</v>
      </c>
      <c r="T191" s="974"/>
      <c r="U191" s="980">
        <f>SUMIFS('E8.a. KKAuf_SAV'!$W$6:$W$2005,'E8.a. KKAuf_SAV'!$B$6:$B$2005,$C191,'E8.a. KKAuf_SAV'!$D$6:$D$2005,H191)</f>
        <v>0</v>
      </c>
      <c r="V191" s="980">
        <f>SUMIFS('E8.b. KKAuf_WAV'!$M$6:$M$405,'E8.b. KKAuf_WAV'!$B$6:$B$405,$C191,'E8.b. KKAuf_WAV'!$E$6:$E$405,$H191,'E8.b. KKAuf_WAV'!$C$6:$C$405,"&lt;&gt;"&amp;"geleistete Anzahlungen auf immaterielle Vermögensgegenstände",'E8.b. KKAuf_WAV'!$C$6:$C$405,"&lt;&gt;"&amp;"geleistete Anzahlungen und Anlagen im Bau des Sachanlagevermögens",'E8.b. KKAuf_WAV'!$C$6:$C$405,"&lt;&gt;"&amp;"Geschäfts- oder Firmenwert")</f>
        <v>0</v>
      </c>
      <c r="W191" s="980">
        <f>SUMIFS('E8.b. KKAuf_WAV'!$M$6:$M$405,'E8.b. KKAuf_WAV'!$B$6:$B$405,$C191,'E8.b. KKAuf_WAV'!$E$6:$E$405,H191,'E8.b. KKAuf_WAV'!$C$6:$C$405,"geleistete Anzahlungen und Anlagen im Bau des Sachanlagevermögens")+ SUMIFS('E8.b. KKAuf_WAV'!$M$6:$M$405,'E8.b. KKAuf_WAV'!$B$6:$B$405,$C191,'E8.b. KKAuf_WAV'!$E$6:$E$405,H191,'E8.b. KKAuf_WAV'!$C$6:$C$405,"geleistete Anzahlungen auf immaterielle Vermögensgegenstände")</f>
        <v>0</v>
      </c>
      <c r="X191" s="980">
        <f>SUMIFS('E8.c. KKAuf_BKZ_NAB_IZ'!$K$6:$K$405,'E8.c. KKAuf_BKZ_NAB_IZ'!$B$6:$B$405,$C191,'E8.c. KKAuf_BKZ_NAB_IZ'!$C$6:$C$405,$H191)</f>
        <v>0</v>
      </c>
      <c r="Y191" s="980">
        <f>SUMIFS('E8.a. KKAuf_SAV'!$Y$6:$Y$2005,'E8.a. KKAuf_SAV'!$B$6:$B$2005,$C191,'E8.a. KKAuf_SAV'!$D$6:$D$2005,$H191)</f>
        <v>0</v>
      </c>
      <c r="Z191" s="980">
        <f>SUMIFS('E8.b. KKAuf_WAV'!$O$6:$O$405,'E8.b. KKAuf_WAV'!$B$6:$B$405,$C191,'E8.b. KKAuf_WAV'!$E$6:$E$405,$H191,'E8.b. KKAuf_WAV'!$C$6:$C$405,"&lt;&gt;"&amp;"geleistete Anzahlungen auf immaterielle Vermögensgegenstände",'E8.b. KKAuf_WAV'!$C$6:$C$405,"&lt;&gt;"&amp;"geleistete Anzahlungen und Anlagen im Bau des Sachanlagevermögens",'E8.b. KKAuf_WAV'!$C$6:$C$405,"&lt;&gt;"&amp;"Geschäfts- oder Firmenwert")</f>
        <v>0</v>
      </c>
      <c r="AA191" s="980">
        <f>SUMIFS('E8.b. KKAuf_WAV'!$O$6:$O$405,'E8.b. KKAuf_WAV'!$B$6:$B$405,$C191,'E8.b. KKAuf_WAV'!$E$6:$E$405,H191,'E8.b. KKAuf_WAV'!$C$6:$C$405,"geleistete Anzahlungen und Anlagen im Bau des Sachanlagevermögens")+ SUMIFS('E8.b. KKAuf_WAV'!$O$6:$O$405,'E8.b. KKAuf_WAV'!$B$6:$B$405,$C191,'E8.b. KKAuf_WAV'!$E$6:$E$405,H191,'E8.b. KKAuf_WAV'!$C$6:$C$405,"geleistete Anzahlungen auf immaterielle Vermögensgegenstände")</f>
        <v>0</v>
      </c>
      <c r="AB191" s="980">
        <f>SUMIFS('E8.c. KKAuf_BKZ_NAB_IZ'!$L$6:$L$405,'E8.c. KKAuf_BKZ_NAB_IZ'!$B$6:$B$405,$C191,'E8.c. KKAuf_BKZ_NAB_IZ'!$C$6:$C$405,$H191)</f>
        <v>0</v>
      </c>
      <c r="AC191" s="974"/>
      <c r="AD191" s="980">
        <f t="shared" si="61"/>
        <v>0</v>
      </c>
      <c r="AE191" s="984">
        <f>$AE$16</f>
        <v>0</v>
      </c>
      <c r="AF191" s="984">
        <f>$AF$16</f>
        <v>0</v>
      </c>
      <c r="AG191" s="984">
        <f>$AG$16</f>
        <v>0</v>
      </c>
      <c r="AH191" s="982">
        <f t="shared" si="62"/>
        <v>0</v>
      </c>
      <c r="AJ191" s="980">
        <f t="shared" si="57"/>
        <v>0</v>
      </c>
      <c r="AK191" s="984">
        <f>$AK$16</f>
        <v>0</v>
      </c>
      <c r="AL191" s="984">
        <f>$AL$16</f>
        <v>0</v>
      </c>
      <c r="AM191" s="984">
        <f>$AM$16</f>
        <v>0</v>
      </c>
      <c r="AN191" s="982">
        <f t="shared" si="58"/>
        <v>0</v>
      </c>
    </row>
    <row r="192" spans="2:40" ht="15" hidden="1" thickBot="1" x14ac:dyDescent="0.25">
      <c r="B192" s="1448"/>
      <c r="C192" s="1003">
        <f t="shared" si="78"/>
        <v>0</v>
      </c>
      <c r="D192" s="1451"/>
      <c r="E192" s="1409"/>
      <c r="F192" s="1409"/>
      <c r="G192" s="970"/>
      <c r="H192" s="986">
        <v>2028</v>
      </c>
      <c r="I192" s="972"/>
      <c r="J192" s="815">
        <f t="shared" si="59"/>
        <v>0</v>
      </c>
      <c r="K192" s="804"/>
      <c r="L192" s="814">
        <f t="shared" si="65"/>
        <v>0</v>
      </c>
      <c r="M192" s="804"/>
      <c r="N192" s="814">
        <f t="shared" si="56"/>
        <v>0</v>
      </c>
      <c r="O192" s="804"/>
      <c r="P192" s="814">
        <f t="shared" si="77"/>
        <v>0</v>
      </c>
      <c r="Q192" s="760"/>
      <c r="R192" s="987">
        <f>SUMIFS('E8.a. KKAuf_SAV'!$X$6:$X$2005,'E8.a. KKAuf_SAV'!$B$6:$B$2005,$C192,'E8.a. KKAuf_SAV'!$D$6:$D$2005,$H192)</f>
        <v>0</v>
      </c>
      <c r="S192" s="987">
        <f>SUMIFS('E8.b. KKAuf_WAV'!$N$6:$N$405,'E8.b. KKAuf_WAV'!$B$6:$B$405,$C192,'E8.b. KKAuf_WAV'!$E$6:$E$405,H192)-SUMIFS('E8.b. KKAuf_WAV'!$N$6:$N$405,'E8.b. KKAuf_WAV'!$B$6:$B$405,$C192,'E8.b. KKAuf_WAV'!$C$6:$C$405,"Geschäfts- oder Firmenwert",'E8.b. KKAuf_WAV'!$D$6:$D$405,H192)</f>
        <v>0</v>
      </c>
      <c r="T192" s="974"/>
      <c r="U192" s="987">
        <f>SUMIFS('E8.a. KKAuf_SAV'!$W$6:$W$2005,'E8.a. KKAuf_SAV'!$B$6:$B$2005,$C192,'E8.a. KKAuf_SAV'!$D$6:$D$2005,H192)</f>
        <v>0</v>
      </c>
      <c r="V192" s="987">
        <f>SUMIFS('E8.b. KKAuf_WAV'!$M$6:$M$405,'E8.b. KKAuf_WAV'!$B$6:$B$405,$C192,'E8.b. KKAuf_WAV'!$E$6:$E$405,$H192,'E8.b. KKAuf_WAV'!$C$6:$C$405,"&lt;&gt;"&amp;"geleistete Anzahlungen auf immaterielle Vermögensgegenstände",'E8.b. KKAuf_WAV'!$C$6:$C$405,"&lt;&gt;"&amp;"geleistete Anzahlungen und Anlagen im Bau des Sachanlagevermögens",'E8.b. KKAuf_WAV'!$C$6:$C$405,"&lt;&gt;"&amp;"Geschäfts- oder Firmenwert")</f>
        <v>0</v>
      </c>
      <c r="W192" s="987">
        <f>SUMIFS('E8.b. KKAuf_WAV'!$M$6:$M$405,'E8.b. KKAuf_WAV'!$B$6:$B$405,$C192,'E8.b. KKAuf_WAV'!$E$6:$E$405,H192,'E8.b. KKAuf_WAV'!$C$6:$C$405,"geleistete Anzahlungen und Anlagen im Bau des Sachanlagevermögens")+ SUMIFS('E8.b. KKAuf_WAV'!$M$6:$M$405,'E8.b. KKAuf_WAV'!$B$6:$B$405,$C192,'E8.b. KKAuf_WAV'!$E$6:$E$405,H192,'E8.b. KKAuf_WAV'!$C$6:$C$405,"geleistete Anzahlungen auf immaterielle Vermögensgegenstände")</f>
        <v>0</v>
      </c>
      <c r="X192" s="987">
        <f>SUMIFS('E8.c. KKAuf_BKZ_NAB_IZ'!$K$6:$K$405,'E8.c. KKAuf_BKZ_NAB_IZ'!$B$6:$B$405,$C192,'E8.c. KKAuf_BKZ_NAB_IZ'!$C$6:$C$405,$H192)</f>
        <v>0</v>
      </c>
      <c r="Y192" s="987">
        <f>SUMIFS('E8.a. KKAuf_SAV'!$Y$6:$Y$2005,'E8.a. KKAuf_SAV'!$B$6:$B$2005,$C192,'E8.a. KKAuf_SAV'!$D$6:$D$2005,$H192)</f>
        <v>0</v>
      </c>
      <c r="Z192" s="987">
        <f>SUMIFS('E8.b. KKAuf_WAV'!$O$6:$O$405,'E8.b. KKAuf_WAV'!$B$6:$B$405,$C192,'E8.b. KKAuf_WAV'!$E$6:$E$405,$H192,'E8.b. KKAuf_WAV'!$C$6:$C$405,"&lt;&gt;"&amp;"geleistete Anzahlungen auf immaterielle Vermögensgegenstände",'E8.b. KKAuf_WAV'!$C$6:$C$405,"&lt;&gt;"&amp;"geleistete Anzahlungen und Anlagen im Bau des Sachanlagevermögens",'E8.b. KKAuf_WAV'!$C$6:$C$405,"&lt;&gt;"&amp;"Geschäfts- oder Firmenwert")</f>
        <v>0</v>
      </c>
      <c r="AA192" s="987">
        <f>SUMIFS('E8.b. KKAuf_WAV'!$O$6:$O$405,'E8.b. KKAuf_WAV'!$B$6:$B$405,$C192,'E8.b. KKAuf_WAV'!$E$6:$E$405,H192,'E8.b. KKAuf_WAV'!$C$6:$C$405,"geleistete Anzahlungen und Anlagen im Bau des Sachanlagevermögens")+ SUMIFS('E8.b. KKAuf_WAV'!$O$6:$O$405,'E8.b. KKAuf_WAV'!$B$6:$B$405,$C192,'E8.b. KKAuf_WAV'!$E$6:$E$405,H192,'E8.b. KKAuf_WAV'!$C$6:$C$405,"geleistete Anzahlungen auf immaterielle Vermögensgegenstände")</f>
        <v>0</v>
      </c>
      <c r="AB192" s="987">
        <f>SUMIFS('E8.c. KKAuf_BKZ_NAB_IZ'!$L$6:$L$405,'E8.c. KKAuf_BKZ_NAB_IZ'!$B$6:$B$405,$C192,'E8.c. KKAuf_BKZ_NAB_IZ'!$C$6:$C$405,$H192)</f>
        <v>0</v>
      </c>
      <c r="AC192" s="974"/>
      <c r="AD192" s="987">
        <f t="shared" si="61"/>
        <v>0</v>
      </c>
      <c r="AE192" s="988">
        <f>$AE$17</f>
        <v>0</v>
      </c>
      <c r="AF192" s="988">
        <f>$AF$17</f>
        <v>0</v>
      </c>
      <c r="AG192" s="988">
        <f>$AG$17</f>
        <v>0</v>
      </c>
      <c r="AH192" s="989">
        <f t="shared" si="62"/>
        <v>0</v>
      </c>
      <c r="AJ192" s="987">
        <f t="shared" si="57"/>
        <v>0</v>
      </c>
      <c r="AK192" s="988">
        <f>$AK$17</f>
        <v>0</v>
      </c>
      <c r="AL192" s="988">
        <f>$AL$17</f>
        <v>0</v>
      </c>
      <c r="AM192" s="988">
        <f>$AM$17</f>
        <v>0</v>
      </c>
      <c r="AN192" s="989">
        <f t="shared" si="58"/>
        <v>0</v>
      </c>
    </row>
    <row r="193" spans="2:40" ht="14.25" customHeight="1" x14ac:dyDescent="0.2">
      <c r="B193" s="1446"/>
      <c r="C193" s="1001">
        <f>B$193</f>
        <v>0</v>
      </c>
      <c r="D193" s="1449"/>
      <c r="E193" s="1407"/>
      <c r="F193" s="1410"/>
      <c r="G193" s="990"/>
      <c r="H193" s="991">
        <v>2022</v>
      </c>
      <c r="I193" s="972"/>
      <c r="J193" s="813">
        <f t="shared" si="59"/>
        <v>0</v>
      </c>
      <c r="K193" s="804"/>
      <c r="L193" s="813">
        <f t="shared" si="65"/>
        <v>0</v>
      </c>
      <c r="M193" s="804"/>
      <c r="N193" s="813">
        <f t="shared" si="56"/>
        <v>0</v>
      </c>
      <c r="O193" s="804"/>
      <c r="P193" s="813">
        <f t="shared" ref="P193:P199" si="79">IFERROR((AJ193*AK193+AD193*AE193)*0.4*0.035*$F$193,0)</f>
        <v>0</v>
      </c>
      <c r="Q193" s="760"/>
      <c r="R193" s="992">
        <f>SUMIFS('E8.a. KKAuf_SAV'!$X$6:$X$2005,'E8.a. KKAuf_SAV'!$B$6:$B$2005,$C193,'E8.a. KKAuf_SAV'!$D$6:$D$2005,$H193)</f>
        <v>0</v>
      </c>
      <c r="S193" s="992">
        <f>SUMIFS('E8.b. KKAuf_WAV'!$N$6:$N$405,'E8.b. KKAuf_WAV'!$B$6:$B$405,$C193,'E8.b. KKAuf_WAV'!$E$6:$E$405,H193)-SUMIFS('E8.b. KKAuf_WAV'!$N$6:$N$405,'E8.b. KKAuf_WAV'!$B$6:$B$405,$C193,'E8.b. KKAuf_WAV'!$C$6:$C$405,"Geschäfts- oder Firmenwert",'E8.b. KKAuf_WAV'!$D$6:$D$405,H193)</f>
        <v>0</v>
      </c>
      <c r="T193" s="974"/>
      <c r="U193" s="992">
        <f>SUMIFS('E8.a. KKAuf_SAV'!$W$6:$W$2005,'E8.a. KKAuf_SAV'!$B$6:$B$2005,$C193,'E8.a. KKAuf_SAV'!$D$6:$D$2005,H193)</f>
        <v>0</v>
      </c>
      <c r="V193" s="992">
        <f>SUMIFS('E8.b. KKAuf_WAV'!$M$6:$M$405,'E8.b. KKAuf_WAV'!$B$6:$B$405,$C193,'E8.b. KKAuf_WAV'!$E$6:$E$405,$H193,'E8.b. KKAuf_WAV'!$C$6:$C$405,"&lt;&gt;"&amp;"geleistete Anzahlungen auf immaterielle Vermögensgegenstände",'E8.b. KKAuf_WAV'!$C$6:$C$405,"&lt;&gt;"&amp;"geleistete Anzahlungen und Anlagen im Bau des Sachanlagevermögens",'E8.b. KKAuf_WAV'!$C$6:$C$405,"&lt;&gt;"&amp;"Geschäfts- oder Firmenwert")</f>
        <v>0</v>
      </c>
      <c r="W193" s="992">
        <f>SUMIFS('E8.b. KKAuf_WAV'!$M$6:$M$405,'E8.b. KKAuf_WAV'!$B$6:$B$405,$C193,'E8.b. KKAuf_WAV'!$E$6:$E$405,Listen!$AA$3,'E8.b. KKAuf_WAV'!$C$6:$C$405,"geleistete Anzahlungen und Anlagen im Bau des Sachanlagevermögens")+ SUMIFS('E8.b. KKAuf_WAV'!$M$6:$M$405,'E8.b. KKAuf_WAV'!$B$6:$B$405,$C193,'E8.b. KKAuf_WAV'!$E$6:$E$405,Listen!$AA$3,'E8.b. KKAuf_WAV'!$C$6:$C$405,"geleistete Anzahlungen auf immaterielle Vermögensgegenstände")</f>
        <v>0</v>
      </c>
      <c r="X193" s="992">
        <f>SUMIFS('E8.c. KKAuf_BKZ_NAB_IZ'!$K$6:$K$405,'E8.c. KKAuf_BKZ_NAB_IZ'!$B$6:$B$405,$C193,'E8.c. KKAuf_BKZ_NAB_IZ'!$C$6:$C$405,$H193)</f>
        <v>0</v>
      </c>
      <c r="Y193" s="992">
        <f>SUMIFS('E8.a. KKAuf_SAV'!$Y$6:$Y$2005,'E8.a. KKAuf_SAV'!$B$6:$B$2005,$C193,'E8.a. KKAuf_SAV'!$D$6:$D$2005,$H193)</f>
        <v>0</v>
      </c>
      <c r="Z193" s="992">
        <f>SUMIFS('E8.b. KKAuf_WAV'!$O$6:$O$405,'E8.b. KKAuf_WAV'!$B$6:$B$405,$C193,'E8.b. KKAuf_WAV'!$E$6:$E$405,$H193,'E8.b. KKAuf_WAV'!$C$6:$C$405,"&lt;&gt;"&amp;"geleistete Anzahlungen auf immaterielle Vermögensgegenstände",'E8.b. KKAuf_WAV'!$C$6:$C$405,"&lt;&gt;"&amp;"geleistete Anzahlungen und Anlagen im Bau des Sachanlagevermögens",'E8.b. KKAuf_WAV'!$C$6:$C$405,"&lt;&gt;"&amp;"Geschäfts- oder Firmenwert")</f>
        <v>0</v>
      </c>
      <c r="AA193" s="992">
        <f>SUMIFS('E8.b. KKAuf_WAV'!$O$6:$O$405,'E8.b. KKAuf_WAV'!$B$6:$B$405,$C193,'E8.b. KKAuf_WAV'!$E$6:$E$405,Listen!$AA$3,'E8.b. KKAuf_WAV'!$C$6:$C$405,"geleistete Anzahlungen und Anlagen im Bau des Sachanlagevermögens")+ SUMIFS('E8.b. KKAuf_WAV'!$O$6:$O$405,'E8.b. KKAuf_WAV'!$B$6:$B$405,$C193,'E8.b. KKAuf_WAV'!$E$6:$E$405,Listen!$AA$3,'E8.b. KKAuf_WAV'!$C$6:$C$405,"geleistete Anzahlungen auf immaterielle Vermögensgegenstände")</f>
        <v>0</v>
      </c>
      <c r="AB193" s="992">
        <f>SUMIFS('E8.c. KKAuf_BKZ_NAB_IZ'!$L$6:$L$405,'E8.c. KKAuf_BKZ_NAB_IZ'!$B$6:$B$405,$C193,'E8.c. KKAuf_BKZ_NAB_IZ'!$C$6:$C$405,$H193)</f>
        <v>0</v>
      </c>
      <c r="AC193" s="974"/>
      <c r="AD193" s="992">
        <f t="shared" si="61"/>
        <v>0</v>
      </c>
      <c r="AE193" s="993">
        <f>$AE$11</f>
        <v>5.0700000000000002E-2</v>
      </c>
      <c r="AF193" s="993">
        <f>$AF$11</f>
        <v>1.7100000000000001E-2</v>
      </c>
      <c r="AG193" s="993">
        <f>$AG$11</f>
        <v>3.0499999999999999E-2</v>
      </c>
      <c r="AH193" s="994">
        <f t="shared" si="62"/>
        <v>0</v>
      </c>
      <c r="AJ193" s="992">
        <f t="shared" si="57"/>
        <v>0</v>
      </c>
      <c r="AK193" s="993">
        <f>$AK$11</f>
        <v>5.0700000000000002E-2</v>
      </c>
      <c r="AL193" s="993">
        <f>$AL$11</f>
        <v>1.7100000000000001E-2</v>
      </c>
      <c r="AM193" s="993">
        <f>$AM$11</f>
        <v>3.0499999999999999E-2</v>
      </c>
      <c r="AN193" s="994">
        <f t="shared" si="58"/>
        <v>0</v>
      </c>
    </row>
    <row r="194" spans="2:40" x14ac:dyDescent="0.2">
      <c r="B194" s="1447"/>
      <c r="C194" s="1002">
        <f t="shared" ref="C194:C199" si="80">B$193</f>
        <v>0</v>
      </c>
      <c r="D194" s="1450"/>
      <c r="E194" s="1408"/>
      <c r="F194" s="1408"/>
      <c r="G194" s="990"/>
      <c r="H194" s="983">
        <v>2023</v>
      </c>
      <c r="I194" s="972"/>
      <c r="J194" s="805">
        <f t="shared" si="59"/>
        <v>0</v>
      </c>
      <c r="K194" s="804"/>
      <c r="L194" s="803">
        <f t="shared" si="65"/>
        <v>0</v>
      </c>
      <c r="M194" s="804"/>
      <c r="N194" s="803">
        <f t="shared" si="56"/>
        <v>0</v>
      </c>
      <c r="O194" s="804"/>
      <c r="P194" s="803">
        <f t="shared" si="79"/>
        <v>0</v>
      </c>
      <c r="Q194" s="760"/>
      <c r="R194" s="980">
        <f>SUMIFS('E8.a. KKAuf_SAV'!$X$6:$X$2005,'E8.a. KKAuf_SAV'!$B$6:$B$2005,$C194,'E8.a. KKAuf_SAV'!$D$6:$D$2005,$H194)</f>
        <v>0</v>
      </c>
      <c r="S194" s="980">
        <f>SUMIFS('E8.b. KKAuf_WAV'!$N$6:$N$405,'E8.b. KKAuf_WAV'!$B$6:$B$405,$C194,'E8.b. KKAuf_WAV'!$E$6:$E$405,H194)-SUMIFS('E8.b. KKAuf_WAV'!$N$6:$N$405,'E8.b. KKAuf_WAV'!$B$6:$B$405,$C194,'E8.b. KKAuf_WAV'!$C$6:$C$405,"Geschäfts- oder Firmenwert",'E8.b. KKAuf_WAV'!$D$6:$D$405,H194)</f>
        <v>0</v>
      </c>
      <c r="T194" s="974"/>
      <c r="U194" s="980">
        <f>SUMIFS('E8.a. KKAuf_SAV'!$W$6:$W$2005,'E8.a. KKAuf_SAV'!$B$6:$B$2005,$C194,'E8.a. KKAuf_SAV'!$D$6:$D$2005,H194)</f>
        <v>0</v>
      </c>
      <c r="V194" s="980">
        <f>SUMIFS('E8.b. KKAuf_WAV'!$M$6:$M$405,'E8.b. KKAuf_WAV'!$B$6:$B$405,$C194,'E8.b. KKAuf_WAV'!$E$6:$E$405,$H194,'E8.b. KKAuf_WAV'!$C$6:$C$405,"&lt;&gt;"&amp;"geleistete Anzahlungen auf immaterielle Vermögensgegenstände",'E8.b. KKAuf_WAV'!$C$6:$C$405,"&lt;&gt;"&amp;"geleistete Anzahlungen und Anlagen im Bau des Sachanlagevermögens",'E8.b. KKAuf_WAV'!$C$6:$C$405,"&lt;&gt;"&amp;"Geschäfts- oder Firmenwert")</f>
        <v>0</v>
      </c>
      <c r="W194" s="980"/>
      <c r="X194" s="980">
        <f>SUMIFS('E8.c. KKAuf_BKZ_NAB_IZ'!$K$6:$K$405,'E8.c. KKAuf_BKZ_NAB_IZ'!$B$6:$B$405,$C194,'E8.c. KKAuf_BKZ_NAB_IZ'!$C$6:$C$405,$H194)</f>
        <v>0</v>
      </c>
      <c r="Y194" s="980">
        <f>SUMIFS('E8.a. KKAuf_SAV'!$Y$6:$Y$2005,'E8.a. KKAuf_SAV'!$B$6:$B$2005,$C194,'E8.a. KKAuf_SAV'!$D$6:$D$2005,$H194)</f>
        <v>0</v>
      </c>
      <c r="Z194" s="980">
        <f>SUMIFS('E8.b. KKAuf_WAV'!$O$6:$O$405,'E8.b. KKAuf_WAV'!$B$6:$B$405,$C194,'E8.b. KKAuf_WAV'!$E$6:$E$405,$H194,'E8.b. KKAuf_WAV'!$C$6:$C$405,"&lt;&gt;"&amp;"geleistete Anzahlungen auf immaterielle Vermögensgegenstände",'E8.b. KKAuf_WAV'!$C$6:$C$405,"&lt;&gt;"&amp;"geleistete Anzahlungen und Anlagen im Bau des Sachanlagevermögens",'E8.b. KKAuf_WAV'!$C$6:$C$405,"&lt;&gt;"&amp;"Geschäfts- oder Firmenwert")</f>
        <v>0</v>
      </c>
      <c r="AA194" s="980"/>
      <c r="AB194" s="980">
        <f>SUMIFS('E8.c. KKAuf_BKZ_NAB_IZ'!$L$6:$L$405,'E8.c. KKAuf_BKZ_NAB_IZ'!$B$6:$B$405,$C194,'E8.c. KKAuf_BKZ_NAB_IZ'!$C$6:$C$405,$H194)</f>
        <v>0</v>
      </c>
      <c r="AC194" s="974"/>
      <c r="AD194" s="980">
        <f t="shared" si="61"/>
        <v>0</v>
      </c>
      <c r="AE194" s="984">
        <f>$AE$12</f>
        <v>5.0700000000000002E-2</v>
      </c>
      <c r="AF194" s="984">
        <f>$AF$12</f>
        <v>1.7100000000000001E-2</v>
      </c>
      <c r="AG194" s="984">
        <f>$AG$12</f>
        <v>3.0499999999999999E-2</v>
      </c>
      <c r="AH194" s="982">
        <f t="shared" si="62"/>
        <v>0</v>
      </c>
      <c r="AJ194" s="980"/>
      <c r="AK194" s="984">
        <f>$AK$12</f>
        <v>5.0700000000000002E-2</v>
      </c>
      <c r="AL194" s="984">
        <f>$AL$12</f>
        <v>1.7100000000000001E-2</v>
      </c>
      <c r="AM194" s="984">
        <f>$AM$12</f>
        <v>3.0499999999999999E-2</v>
      </c>
      <c r="AN194" s="982">
        <f t="shared" si="58"/>
        <v>0</v>
      </c>
    </row>
    <row r="195" spans="2:40" x14ac:dyDescent="0.2">
      <c r="B195" s="1447"/>
      <c r="C195" s="1002">
        <f t="shared" si="80"/>
        <v>0</v>
      </c>
      <c r="D195" s="1450"/>
      <c r="E195" s="1408"/>
      <c r="F195" s="1408"/>
      <c r="G195" s="990"/>
      <c r="H195" s="983">
        <v>2024</v>
      </c>
      <c r="I195" s="972"/>
      <c r="J195" s="803">
        <f t="shared" si="59"/>
        <v>0</v>
      </c>
      <c r="K195" s="804"/>
      <c r="L195" s="803">
        <f t="shared" si="65"/>
        <v>0</v>
      </c>
      <c r="M195" s="804"/>
      <c r="N195" s="803">
        <f t="shared" si="56"/>
        <v>0</v>
      </c>
      <c r="O195" s="804"/>
      <c r="P195" s="803">
        <f t="shared" si="79"/>
        <v>0</v>
      </c>
      <c r="Q195" s="760"/>
      <c r="R195" s="980">
        <f>SUMIFS('E8.a. KKAuf_SAV'!$X$6:$X$2005,'E8.a. KKAuf_SAV'!$B$6:$B$2005,$C195,'E8.a. KKAuf_SAV'!$D$6:$D$2005,$H195)</f>
        <v>0</v>
      </c>
      <c r="S195" s="980">
        <f>SUMIFS('E8.b. KKAuf_WAV'!$N$6:$N$405,'E8.b. KKAuf_WAV'!$B$6:$B$405,$C195,'E8.b. KKAuf_WAV'!$E$6:$E$405,H195)-SUMIFS('E8.b. KKAuf_WAV'!$N$6:$N$405,'E8.b. KKAuf_WAV'!$B$6:$B$405,$C195,'E8.b. KKAuf_WAV'!$C$6:$C$405,"Geschäfts- oder Firmenwert",'E8.b. KKAuf_WAV'!$D$6:$D$405,H195)</f>
        <v>0</v>
      </c>
      <c r="T195" s="974"/>
      <c r="U195" s="980">
        <f>SUMIFS('E8.a. KKAuf_SAV'!$W$6:$W$2005,'E8.a. KKAuf_SAV'!$B$6:$B$2005,$C195,'E8.a. KKAuf_SAV'!$D$6:$D$2005,H195)</f>
        <v>0</v>
      </c>
      <c r="V195" s="980">
        <f>SUMIFS('E8.b. KKAuf_WAV'!$M$6:$M$405,'E8.b. KKAuf_WAV'!$B$6:$B$405,$C195,'E8.b. KKAuf_WAV'!$E$6:$E$405,$H195,'E8.b. KKAuf_WAV'!$C$6:$C$405,"&lt;&gt;"&amp;"geleistete Anzahlungen auf immaterielle Vermögensgegenstände",'E8.b. KKAuf_WAV'!$C$6:$C$405,"&lt;&gt;"&amp;"geleistete Anzahlungen und Anlagen im Bau des Sachanlagevermögens",'E8.b. KKAuf_WAV'!$C$6:$C$405,"&lt;&gt;"&amp;"Geschäfts- oder Firmenwert")</f>
        <v>0</v>
      </c>
      <c r="W195" s="980">
        <f>SUMIFS('E8.b. KKAuf_WAV'!$M$6:$M$405,'E8.b. KKAuf_WAV'!$B$6:$B$405,$C195,'E8.b. KKAuf_WAV'!$E$6:$E$405,H195,'E8.b. KKAuf_WAV'!$C$6:$C$405,"geleistete Anzahlungen und Anlagen im Bau des Sachanlagevermögens")+ SUMIFS('E8.b. KKAuf_WAV'!$M$6:$M$405,'E8.b. KKAuf_WAV'!$B$6:$B$405,$C195,'E8.b. KKAuf_WAV'!$E$6:$E$405,H195,'E8.b. KKAuf_WAV'!$C$6:$C$405,"geleistete Anzahlungen auf immaterielle Vermögensgegenstände")</f>
        <v>0</v>
      </c>
      <c r="X195" s="980">
        <f>SUMIFS('E8.c. KKAuf_BKZ_NAB_IZ'!$K$6:$K$405,'E8.c. KKAuf_BKZ_NAB_IZ'!$B$6:$B$405,$C195,'E8.c. KKAuf_BKZ_NAB_IZ'!$C$6:$C$405,$H195)</f>
        <v>0</v>
      </c>
      <c r="Y195" s="980">
        <f>SUMIFS('E8.a. KKAuf_SAV'!$Y$6:$Y$2005,'E8.a. KKAuf_SAV'!$B$6:$B$2005,$C195,'E8.a. KKAuf_SAV'!$D$6:$D$2005,$H195)</f>
        <v>0</v>
      </c>
      <c r="Z195" s="980">
        <f>SUMIFS('E8.b. KKAuf_WAV'!$O$6:$O$405,'E8.b. KKAuf_WAV'!$B$6:$B$405,$C195,'E8.b. KKAuf_WAV'!$E$6:$E$405,$H195,'E8.b. KKAuf_WAV'!$C$6:$C$405,"&lt;&gt;"&amp;"geleistete Anzahlungen auf immaterielle Vermögensgegenstände",'E8.b. KKAuf_WAV'!$C$6:$C$405,"&lt;&gt;"&amp;"geleistete Anzahlungen und Anlagen im Bau des Sachanlagevermögens",'E8.b. KKAuf_WAV'!$C$6:$C$405,"&lt;&gt;"&amp;"Geschäfts- oder Firmenwert")</f>
        <v>0</v>
      </c>
      <c r="AA195" s="980">
        <f>SUMIFS('E8.b. KKAuf_WAV'!$O$6:$O$405,'E8.b. KKAuf_WAV'!$B$6:$B$405,$C195,'E8.b. KKAuf_WAV'!$E$6:$E$405,H195,'E8.b. KKAuf_WAV'!$C$6:$C$405,"geleistete Anzahlungen und Anlagen im Bau des Sachanlagevermögens")+ SUMIFS('E8.b. KKAuf_WAV'!$O$6:$O$405,'E8.b. KKAuf_WAV'!$B$6:$B$405,$C195,'E8.b. KKAuf_WAV'!$E$6:$E$405,H195,'E8.b. KKAuf_WAV'!$C$6:$C$405,"geleistete Anzahlungen auf immaterielle Vermögensgegenstände")</f>
        <v>0</v>
      </c>
      <c r="AB195" s="980">
        <f>SUMIFS('E8.c. KKAuf_BKZ_NAB_IZ'!$L$6:$L$405,'E8.c. KKAuf_BKZ_NAB_IZ'!$B$6:$B$405,$C195,'E8.c. KKAuf_BKZ_NAB_IZ'!$C$6:$C$405,$H195)</f>
        <v>0</v>
      </c>
      <c r="AC195" s="974"/>
      <c r="AD195" s="980">
        <f t="shared" si="61"/>
        <v>0</v>
      </c>
      <c r="AE195" s="984">
        <f>$AE$13</f>
        <v>6.93E-2</v>
      </c>
      <c r="AF195" s="984">
        <f>$AF$13</f>
        <v>3.8699999999999998E-2</v>
      </c>
      <c r="AG195" s="984">
        <f>$AG$13</f>
        <v>5.0900000000000001E-2</v>
      </c>
      <c r="AH195" s="982">
        <f t="shared" si="62"/>
        <v>0</v>
      </c>
      <c r="AJ195" s="980">
        <f t="shared" si="57"/>
        <v>0</v>
      </c>
      <c r="AK195" s="984">
        <f>$AK$13</f>
        <v>7.0099999999999996E-2</v>
      </c>
      <c r="AL195" s="984">
        <f>$AL$13</f>
        <v>3.6600000000000001E-2</v>
      </c>
      <c r="AM195" s="984">
        <f>$AM$13</f>
        <v>0.05</v>
      </c>
      <c r="AN195" s="982">
        <f t="shared" si="58"/>
        <v>0</v>
      </c>
    </row>
    <row r="196" spans="2:40" ht="15" thickBot="1" x14ac:dyDescent="0.25">
      <c r="B196" s="1447"/>
      <c r="C196" s="1002">
        <f t="shared" si="80"/>
        <v>0</v>
      </c>
      <c r="D196" s="1450"/>
      <c r="E196" s="1408"/>
      <c r="F196" s="1408"/>
      <c r="G196" s="990"/>
      <c r="H196" s="983">
        <v>2025</v>
      </c>
      <c r="I196" s="972"/>
      <c r="J196" s="803">
        <f t="shared" si="59"/>
        <v>0</v>
      </c>
      <c r="K196" s="804"/>
      <c r="L196" s="803">
        <f t="shared" si="65"/>
        <v>0</v>
      </c>
      <c r="M196" s="804"/>
      <c r="N196" s="803">
        <f t="shared" si="56"/>
        <v>0</v>
      </c>
      <c r="O196" s="804"/>
      <c r="P196" s="803">
        <f t="shared" si="79"/>
        <v>0</v>
      </c>
      <c r="Q196" s="760"/>
      <c r="R196" s="980">
        <f>SUMIFS('E8.a. KKAuf_SAV'!$X$6:$X$2005,'E8.a. KKAuf_SAV'!$B$6:$B$2005,$C196,'E8.a. KKAuf_SAV'!$D$6:$D$2005,$H196)</f>
        <v>0</v>
      </c>
      <c r="S196" s="980">
        <f>SUMIFS('E8.b. KKAuf_WAV'!$N$6:$N$405,'E8.b. KKAuf_WAV'!$B$6:$B$405,$C196,'E8.b. KKAuf_WAV'!$E$6:$E$405,H196)-SUMIFS('E8.b. KKAuf_WAV'!$N$6:$N$405,'E8.b. KKAuf_WAV'!$B$6:$B$405,$C196,'E8.b. KKAuf_WAV'!$C$6:$C$405,"Geschäfts- oder Firmenwert",'E8.b. KKAuf_WAV'!$D$6:$D$405,H196)</f>
        <v>0</v>
      </c>
      <c r="T196" s="974"/>
      <c r="U196" s="980">
        <f>SUMIFS('E8.a. KKAuf_SAV'!$W$6:$W$2005,'E8.a. KKAuf_SAV'!$B$6:$B$2005,$C196,'E8.a. KKAuf_SAV'!$D$6:$D$2005,H196)</f>
        <v>0</v>
      </c>
      <c r="V196" s="980">
        <f>SUMIFS('E8.b. KKAuf_WAV'!$M$6:$M$405,'E8.b. KKAuf_WAV'!$B$6:$B$405,$C196,'E8.b. KKAuf_WAV'!$E$6:$E$405,$H196,'E8.b. KKAuf_WAV'!$C$6:$C$405,"&lt;&gt;"&amp;"geleistete Anzahlungen auf immaterielle Vermögensgegenstände",'E8.b. KKAuf_WAV'!$C$6:$C$405,"&lt;&gt;"&amp;"geleistete Anzahlungen und Anlagen im Bau des Sachanlagevermögens",'E8.b. KKAuf_WAV'!$C$6:$C$405,"&lt;&gt;"&amp;"Geschäfts- oder Firmenwert")</f>
        <v>0</v>
      </c>
      <c r="W196" s="980">
        <f>SUMIFS('E8.b. KKAuf_WAV'!$M$6:$M$405,'E8.b. KKAuf_WAV'!$B$6:$B$405,$C196,'E8.b. KKAuf_WAV'!$E$6:$E$405,H196,'E8.b. KKAuf_WAV'!$C$6:$C$405,"geleistete Anzahlungen und Anlagen im Bau des Sachanlagevermögens")+ SUMIFS('E8.b. KKAuf_WAV'!$M$6:$M$405,'E8.b. KKAuf_WAV'!$B$6:$B$405,$C196,'E8.b. KKAuf_WAV'!$E$6:$E$405,H196,'E8.b. KKAuf_WAV'!$C$6:$C$405,"geleistete Anzahlungen auf immaterielle Vermögensgegenstände")</f>
        <v>0</v>
      </c>
      <c r="X196" s="980">
        <f>SUMIFS('E8.c. KKAuf_BKZ_NAB_IZ'!$K$6:$K$405,'E8.c. KKAuf_BKZ_NAB_IZ'!$B$6:$B$405,$C196,'E8.c. KKAuf_BKZ_NAB_IZ'!$C$6:$C$405,$H196)</f>
        <v>0</v>
      </c>
      <c r="Y196" s="980">
        <f>SUMIFS('E8.a. KKAuf_SAV'!$Y$6:$Y$2005,'E8.a. KKAuf_SAV'!$B$6:$B$2005,$C196,'E8.a. KKAuf_SAV'!$D$6:$D$2005,$H196)</f>
        <v>0</v>
      </c>
      <c r="Z196" s="980">
        <f>SUMIFS('E8.b. KKAuf_WAV'!$O$6:$O$405,'E8.b. KKAuf_WAV'!$B$6:$B$405,$C196,'E8.b. KKAuf_WAV'!$E$6:$E$405,$H196,'E8.b. KKAuf_WAV'!$C$6:$C$405,"&lt;&gt;"&amp;"geleistete Anzahlungen auf immaterielle Vermögensgegenstände",'E8.b. KKAuf_WAV'!$C$6:$C$405,"&lt;&gt;"&amp;"geleistete Anzahlungen und Anlagen im Bau des Sachanlagevermögens",'E8.b. KKAuf_WAV'!$C$6:$C$405,"&lt;&gt;"&amp;"Geschäfts- oder Firmenwert")</f>
        <v>0</v>
      </c>
      <c r="AA196" s="980">
        <f>SUMIFS('E8.b. KKAuf_WAV'!$O$6:$O$405,'E8.b. KKAuf_WAV'!$B$6:$B$405,$C196,'E8.b. KKAuf_WAV'!$E$6:$E$405,H196,'E8.b. KKAuf_WAV'!$C$6:$C$405,"geleistete Anzahlungen und Anlagen im Bau des Sachanlagevermögens")+ SUMIFS('E8.b. KKAuf_WAV'!$O$6:$O$405,'E8.b. KKAuf_WAV'!$B$6:$B$405,$C196,'E8.b. KKAuf_WAV'!$E$6:$E$405,H196,'E8.b. KKAuf_WAV'!$C$6:$C$405,"geleistete Anzahlungen auf immaterielle Vermögensgegenstände")</f>
        <v>0</v>
      </c>
      <c r="AB196" s="980">
        <f>SUMIFS('E8.c. KKAuf_BKZ_NAB_IZ'!$L$6:$L$405,'E8.c. KKAuf_BKZ_NAB_IZ'!$B$6:$B$405,$C196,'E8.c. KKAuf_BKZ_NAB_IZ'!$C$6:$C$405,$H196)</f>
        <v>0</v>
      </c>
      <c r="AC196" s="974"/>
      <c r="AD196" s="980">
        <f t="shared" si="61"/>
        <v>0</v>
      </c>
      <c r="AE196" s="984">
        <f>$AE$14</f>
        <v>7.0099999999999996E-2</v>
      </c>
      <c r="AF196" s="984">
        <f>$AF$14</f>
        <v>3.6600000000000001E-2</v>
      </c>
      <c r="AG196" s="984">
        <f>$AG$14</f>
        <v>0.05</v>
      </c>
      <c r="AH196" s="982">
        <f t="shared" si="62"/>
        <v>0</v>
      </c>
      <c r="AJ196" s="980">
        <f t="shared" si="57"/>
        <v>0</v>
      </c>
      <c r="AK196" s="984">
        <f>$AK$14</f>
        <v>7.0099999999999996E-2</v>
      </c>
      <c r="AL196" s="984">
        <f>$AL$14</f>
        <v>3.6600000000000001E-2</v>
      </c>
      <c r="AM196" s="984">
        <f>$AM$14</f>
        <v>0.05</v>
      </c>
      <c r="AN196" s="982">
        <f t="shared" si="58"/>
        <v>0</v>
      </c>
    </row>
    <row r="197" spans="2:40" ht="15" hidden="1" thickBot="1" x14ac:dyDescent="0.25">
      <c r="B197" s="1447"/>
      <c r="C197" s="1002">
        <f t="shared" si="80"/>
        <v>0</v>
      </c>
      <c r="D197" s="1450"/>
      <c r="E197" s="1408"/>
      <c r="F197" s="1408"/>
      <c r="G197" s="990"/>
      <c r="H197" s="983">
        <v>2026</v>
      </c>
      <c r="I197" s="972"/>
      <c r="J197" s="803">
        <f t="shared" si="59"/>
        <v>0</v>
      </c>
      <c r="K197" s="804"/>
      <c r="L197" s="803">
        <f t="shared" si="65"/>
        <v>0</v>
      </c>
      <c r="M197" s="804"/>
      <c r="N197" s="803">
        <f t="shared" si="56"/>
        <v>0</v>
      </c>
      <c r="O197" s="804"/>
      <c r="P197" s="803">
        <f t="shared" si="79"/>
        <v>0</v>
      </c>
      <c r="Q197" s="760"/>
      <c r="R197" s="980">
        <f>SUMIFS('E8.a. KKAuf_SAV'!$X$6:$X$2005,'E8.a. KKAuf_SAV'!$B$6:$B$2005,$C197,'E8.a. KKAuf_SAV'!$D$6:$D$2005,$H197)</f>
        <v>0</v>
      </c>
      <c r="S197" s="980">
        <f>SUMIFS('E8.b. KKAuf_WAV'!$N$6:$N$405,'E8.b. KKAuf_WAV'!$B$6:$B$405,$C197,'E8.b. KKAuf_WAV'!$E$6:$E$405,H197)-SUMIFS('E8.b. KKAuf_WAV'!$N$6:$N$405,'E8.b. KKAuf_WAV'!$B$6:$B$405,$C197,'E8.b. KKAuf_WAV'!$C$6:$C$405,"Geschäfts- oder Firmenwert",'E8.b. KKAuf_WAV'!$D$6:$D$405,H197)</f>
        <v>0</v>
      </c>
      <c r="T197" s="974"/>
      <c r="U197" s="980">
        <f>SUMIFS('E8.a. KKAuf_SAV'!$W$6:$W$2005,'E8.a. KKAuf_SAV'!$B$6:$B$2005,$C197,'E8.a. KKAuf_SAV'!$D$6:$D$2005,H197)</f>
        <v>0</v>
      </c>
      <c r="V197" s="980">
        <f>SUMIFS('E8.b. KKAuf_WAV'!$M$6:$M$405,'E8.b. KKAuf_WAV'!$B$6:$B$405,$C197,'E8.b. KKAuf_WAV'!$E$6:$E$405,$H197,'E8.b. KKAuf_WAV'!$C$6:$C$405,"&lt;&gt;"&amp;"geleistete Anzahlungen auf immaterielle Vermögensgegenstände",'E8.b. KKAuf_WAV'!$C$6:$C$405,"&lt;&gt;"&amp;"geleistete Anzahlungen und Anlagen im Bau des Sachanlagevermögens",'E8.b. KKAuf_WAV'!$C$6:$C$405,"&lt;&gt;"&amp;"Geschäfts- oder Firmenwert")</f>
        <v>0</v>
      </c>
      <c r="W197" s="980">
        <f>SUMIFS('E8.b. KKAuf_WAV'!$M$6:$M$405,'E8.b. KKAuf_WAV'!$B$6:$B$405,$C197,'E8.b. KKAuf_WAV'!$E$6:$E$405,H197,'E8.b. KKAuf_WAV'!$C$6:$C$405,"geleistete Anzahlungen und Anlagen im Bau des Sachanlagevermögens")+ SUMIFS('E8.b. KKAuf_WAV'!$M$6:$M$405,'E8.b. KKAuf_WAV'!$B$6:$B$405,$C197,'E8.b. KKAuf_WAV'!$E$6:$E$405,H197,'E8.b. KKAuf_WAV'!$C$6:$C$405,"geleistete Anzahlungen auf immaterielle Vermögensgegenstände")</f>
        <v>0</v>
      </c>
      <c r="X197" s="980">
        <f>SUMIFS('E8.c. KKAuf_BKZ_NAB_IZ'!$K$6:$K$405,'E8.c. KKAuf_BKZ_NAB_IZ'!$B$6:$B$405,$C197,'E8.c. KKAuf_BKZ_NAB_IZ'!$C$6:$C$405,$H197)</f>
        <v>0</v>
      </c>
      <c r="Y197" s="980">
        <f>SUMIFS('E8.a. KKAuf_SAV'!$Y$6:$Y$2005,'E8.a. KKAuf_SAV'!$B$6:$B$2005,$C197,'E8.a. KKAuf_SAV'!$D$6:$D$2005,$H197)</f>
        <v>0</v>
      </c>
      <c r="Z197" s="980">
        <f>SUMIFS('E8.b. KKAuf_WAV'!$O$6:$O$405,'E8.b. KKAuf_WAV'!$B$6:$B$405,$C197,'E8.b. KKAuf_WAV'!$E$6:$E$405,$H197,'E8.b. KKAuf_WAV'!$C$6:$C$405,"&lt;&gt;"&amp;"geleistete Anzahlungen auf immaterielle Vermögensgegenstände",'E8.b. KKAuf_WAV'!$C$6:$C$405,"&lt;&gt;"&amp;"geleistete Anzahlungen und Anlagen im Bau des Sachanlagevermögens",'E8.b. KKAuf_WAV'!$C$6:$C$405,"&lt;&gt;"&amp;"Geschäfts- oder Firmenwert")</f>
        <v>0</v>
      </c>
      <c r="AA197" s="980">
        <f>SUMIFS('E8.b. KKAuf_WAV'!$O$6:$O$405,'E8.b. KKAuf_WAV'!$B$6:$B$405,$C197,'E8.b. KKAuf_WAV'!$E$6:$E$405,H197,'E8.b. KKAuf_WAV'!$C$6:$C$405,"geleistete Anzahlungen und Anlagen im Bau des Sachanlagevermögens")+ SUMIFS('E8.b. KKAuf_WAV'!$O$6:$O$405,'E8.b. KKAuf_WAV'!$B$6:$B$405,$C197,'E8.b. KKAuf_WAV'!$E$6:$E$405,H197,'E8.b. KKAuf_WAV'!$C$6:$C$405,"geleistete Anzahlungen auf immaterielle Vermögensgegenstände")</f>
        <v>0</v>
      </c>
      <c r="AB197" s="980">
        <f>SUMIFS('E8.c. KKAuf_BKZ_NAB_IZ'!$L$6:$L$405,'E8.c. KKAuf_BKZ_NAB_IZ'!$B$6:$B$405,$C197,'E8.c. KKAuf_BKZ_NAB_IZ'!$C$6:$C$405,$H197)</f>
        <v>0</v>
      </c>
      <c r="AC197" s="974"/>
      <c r="AD197" s="980">
        <f t="shared" si="61"/>
        <v>0</v>
      </c>
      <c r="AE197" s="984">
        <f>$AE$15</f>
        <v>0</v>
      </c>
      <c r="AF197" s="984">
        <f>$AF$15</f>
        <v>0</v>
      </c>
      <c r="AG197" s="984">
        <f>$AG$15</f>
        <v>0</v>
      </c>
      <c r="AH197" s="982">
        <f t="shared" si="62"/>
        <v>0</v>
      </c>
      <c r="AJ197" s="980">
        <f t="shared" si="57"/>
        <v>0</v>
      </c>
      <c r="AK197" s="984">
        <f>$AK$15</f>
        <v>0</v>
      </c>
      <c r="AL197" s="984">
        <f>$AL$15</f>
        <v>0</v>
      </c>
      <c r="AM197" s="984">
        <f>$AM$15</f>
        <v>0</v>
      </c>
      <c r="AN197" s="982">
        <f t="shared" si="58"/>
        <v>0</v>
      </c>
    </row>
    <row r="198" spans="2:40" ht="15" hidden="1" thickBot="1" x14ac:dyDescent="0.25">
      <c r="B198" s="1447"/>
      <c r="C198" s="1002">
        <f t="shared" si="80"/>
        <v>0</v>
      </c>
      <c r="D198" s="1450"/>
      <c r="E198" s="1408"/>
      <c r="F198" s="1408"/>
      <c r="G198" s="990"/>
      <c r="H198" s="983">
        <v>2027</v>
      </c>
      <c r="I198" s="972"/>
      <c r="J198" s="803">
        <f t="shared" si="59"/>
        <v>0</v>
      </c>
      <c r="K198" s="804"/>
      <c r="L198" s="803">
        <f t="shared" si="65"/>
        <v>0</v>
      </c>
      <c r="M198" s="804"/>
      <c r="N198" s="803">
        <f t="shared" si="56"/>
        <v>0</v>
      </c>
      <c r="O198" s="804"/>
      <c r="P198" s="803">
        <f t="shared" si="79"/>
        <v>0</v>
      </c>
      <c r="Q198" s="760"/>
      <c r="R198" s="980">
        <f>SUMIFS('E8.a. KKAuf_SAV'!$X$6:$X$2005,'E8.a. KKAuf_SAV'!$B$6:$B$2005,$C198,'E8.a. KKAuf_SAV'!$D$6:$D$2005,$H198)</f>
        <v>0</v>
      </c>
      <c r="S198" s="980">
        <f>SUMIFS('E8.b. KKAuf_WAV'!$N$6:$N$405,'E8.b. KKAuf_WAV'!$B$6:$B$405,$C198,'E8.b. KKAuf_WAV'!$E$6:$E$405,H198)-SUMIFS('E8.b. KKAuf_WAV'!$N$6:$N$405,'E8.b. KKAuf_WAV'!$B$6:$B$405,$C198,'E8.b. KKAuf_WAV'!$C$6:$C$405,"Geschäfts- oder Firmenwert",'E8.b. KKAuf_WAV'!$D$6:$D$405,H198)</f>
        <v>0</v>
      </c>
      <c r="T198" s="974"/>
      <c r="U198" s="980">
        <f>SUMIFS('E8.a. KKAuf_SAV'!$W$6:$W$2005,'E8.a. KKAuf_SAV'!$B$6:$B$2005,$C198,'E8.a. KKAuf_SAV'!$D$6:$D$2005,H198)</f>
        <v>0</v>
      </c>
      <c r="V198" s="980">
        <f>SUMIFS('E8.b. KKAuf_WAV'!$M$6:$M$405,'E8.b. KKAuf_WAV'!$B$6:$B$405,$C198,'E8.b. KKAuf_WAV'!$E$6:$E$405,$H198,'E8.b. KKAuf_WAV'!$C$6:$C$405,"&lt;&gt;"&amp;"geleistete Anzahlungen auf immaterielle Vermögensgegenstände",'E8.b. KKAuf_WAV'!$C$6:$C$405,"&lt;&gt;"&amp;"geleistete Anzahlungen und Anlagen im Bau des Sachanlagevermögens",'E8.b. KKAuf_WAV'!$C$6:$C$405,"&lt;&gt;"&amp;"Geschäfts- oder Firmenwert")</f>
        <v>0</v>
      </c>
      <c r="W198" s="980">
        <f>SUMIFS('E8.b. KKAuf_WAV'!$M$6:$M$405,'E8.b. KKAuf_WAV'!$B$6:$B$405,$C198,'E8.b. KKAuf_WAV'!$E$6:$E$405,H198,'E8.b. KKAuf_WAV'!$C$6:$C$405,"geleistete Anzahlungen und Anlagen im Bau des Sachanlagevermögens")+ SUMIFS('E8.b. KKAuf_WAV'!$M$6:$M$405,'E8.b. KKAuf_WAV'!$B$6:$B$405,$C198,'E8.b. KKAuf_WAV'!$E$6:$E$405,H198,'E8.b. KKAuf_WAV'!$C$6:$C$405,"geleistete Anzahlungen auf immaterielle Vermögensgegenstände")</f>
        <v>0</v>
      </c>
      <c r="X198" s="980">
        <f>SUMIFS('E8.c. KKAuf_BKZ_NAB_IZ'!$K$6:$K$405,'E8.c. KKAuf_BKZ_NAB_IZ'!$B$6:$B$405,$C198,'E8.c. KKAuf_BKZ_NAB_IZ'!$C$6:$C$405,$H198)</f>
        <v>0</v>
      </c>
      <c r="Y198" s="980">
        <f>SUMIFS('E8.a. KKAuf_SAV'!$Y$6:$Y$2005,'E8.a. KKAuf_SAV'!$B$6:$B$2005,$C198,'E8.a. KKAuf_SAV'!$D$6:$D$2005,$H198)</f>
        <v>0</v>
      </c>
      <c r="Z198" s="980">
        <f>SUMIFS('E8.b. KKAuf_WAV'!$O$6:$O$405,'E8.b. KKAuf_WAV'!$B$6:$B$405,$C198,'E8.b. KKAuf_WAV'!$E$6:$E$405,$H198,'E8.b. KKAuf_WAV'!$C$6:$C$405,"&lt;&gt;"&amp;"geleistete Anzahlungen auf immaterielle Vermögensgegenstände",'E8.b. KKAuf_WAV'!$C$6:$C$405,"&lt;&gt;"&amp;"geleistete Anzahlungen und Anlagen im Bau des Sachanlagevermögens",'E8.b. KKAuf_WAV'!$C$6:$C$405,"&lt;&gt;"&amp;"Geschäfts- oder Firmenwert")</f>
        <v>0</v>
      </c>
      <c r="AA198" s="980">
        <f>SUMIFS('E8.b. KKAuf_WAV'!$O$6:$O$405,'E8.b. KKAuf_WAV'!$B$6:$B$405,$C198,'E8.b. KKAuf_WAV'!$E$6:$E$405,H198,'E8.b. KKAuf_WAV'!$C$6:$C$405,"geleistete Anzahlungen und Anlagen im Bau des Sachanlagevermögens")+ SUMIFS('E8.b. KKAuf_WAV'!$O$6:$O$405,'E8.b. KKAuf_WAV'!$B$6:$B$405,$C198,'E8.b. KKAuf_WAV'!$E$6:$E$405,H198,'E8.b. KKAuf_WAV'!$C$6:$C$405,"geleistete Anzahlungen auf immaterielle Vermögensgegenstände")</f>
        <v>0</v>
      </c>
      <c r="AB198" s="980">
        <f>SUMIFS('E8.c. KKAuf_BKZ_NAB_IZ'!$L$6:$L$405,'E8.c. KKAuf_BKZ_NAB_IZ'!$B$6:$B$405,$C198,'E8.c. KKAuf_BKZ_NAB_IZ'!$C$6:$C$405,$H198)</f>
        <v>0</v>
      </c>
      <c r="AC198" s="974"/>
      <c r="AD198" s="980">
        <f t="shared" si="61"/>
        <v>0</v>
      </c>
      <c r="AE198" s="984">
        <f>$AE$16</f>
        <v>0</v>
      </c>
      <c r="AF198" s="984">
        <f>$AF$16</f>
        <v>0</v>
      </c>
      <c r="AG198" s="984">
        <f>$AG$16</f>
        <v>0</v>
      </c>
      <c r="AH198" s="982">
        <f t="shared" si="62"/>
        <v>0</v>
      </c>
      <c r="AJ198" s="980">
        <f t="shared" si="57"/>
        <v>0</v>
      </c>
      <c r="AK198" s="984">
        <f>$AK$16</f>
        <v>0</v>
      </c>
      <c r="AL198" s="984">
        <f>$AL$16</f>
        <v>0</v>
      </c>
      <c r="AM198" s="984">
        <f>$AM$16</f>
        <v>0</v>
      </c>
      <c r="AN198" s="982">
        <f t="shared" si="58"/>
        <v>0</v>
      </c>
    </row>
    <row r="199" spans="2:40" ht="15" hidden="1" thickBot="1" x14ac:dyDescent="0.25">
      <c r="B199" s="1448"/>
      <c r="C199" s="1003">
        <f t="shared" si="80"/>
        <v>0</v>
      </c>
      <c r="D199" s="1451"/>
      <c r="E199" s="1409"/>
      <c r="F199" s="1409"/>
      <c r="G199" s="970"/>
      <c r="H199" s="986">
        <v>2028</v>
      </c>
      <c r="I199" s="972"/>
      <c r="J199" s="815">
        <f t="shared" si="59"/>
        <v>0</v>
      </c>
      <c r="K199" s="804"/>
      <c r="L199" s="814">
        <f t="shared" si="65"/>
        <v>0</v>
      </c>
      <c r="M199" s="804"/>
      <c r="N199" s="814">
        <f t="shared" si="56"/>
        <v>0</v>
      </c>
      <c r="O199" s="804"/>
      <c r="P199" s="814">
        <f t="shared" si="79"/>
        <v>0</v>
      </c>
      <c r="Q199" s="760"/>
      <c r="R199" s="987">
        <f>SUMIFS('E8.a. KKAuf_SAV'!$X$6:$X$2005,'E8.a. KKAuf_SAV'!$B$6:$B$2005,$C199,'E8.a. KKAuf_SAV'!$D$6:$D$2005,$H199)</f>
        <v>0</v>
      </c>
      <c r="S199" s="987">
        <f>SUMIFS('E8.b. KKAuf_WAV'!$N$6:$N$405,'E8.b. KKAuf_WAV'!$B$6:$B$405,$C199,'E8.b. KKAuf_WAV'!$E$6:$E$405,H199)-SUMIFS('E8.b. KKAuf_WAV'!$N$6:$N$405,'E8.b. KKAuf_WAV'!$B$6:$B$405,$C199,'E8.b. KKAuf_WAV'!$C$6:$C$405,"Geschäfts- oder Firmenwert",'E8.b. KKAuf_WAV'!$D$6:$D$405,H199)</f>
        <v>0</v>
      </c>
      <c r="T199" s="974"/>
      <c r="U199" s="987">
        <f>SUMIFS('E8.a. KKAuf_SAV'!$W$6:$W$2005,'E8.a. KKAuf_SAV'!$B$6:$B$2005,$C199,'E8.a. KKAuf_SAV'!$D$6:$D$2005,H199)</f>
        <v>0</v>
      </c>
      <c r="V199" s="987">
        <f>SUMIFS('E8.b. KKAuf_WAV'!$M$6:$M$405,'E8.b. KKAuf_WAV'!$B$6:$B$405,$C199,'E8.b. KKAuf_WAV'!$E$6:$E$405,$H199,'E8.b. KKAuf_WAV'!$C$6:$C$405,"&lt;&gt;"&amp;"geleistete Anzahlungen auf immaterielle Vermögensgegenstände",'E8.b. KKAuf_WAV'!$C$6:$C$405,"&lt;&gt;"&amp;"geleistete Anzahlungen und Anlagen im Bau des Sachanlagevermögens",'E8.b. KKAuf_WAV'!$C$6:$C$405,"&lt;&gt;"&amp;"Geschäfts- oder Firmenwert")</f>
        <v>0</v>
      </c>
      <c r="W199" s="987">
        <f>SUMIFS('E8.b. KKAuf_WAV'!$M$6:$M$405,'E8.b. KKAuf_WAV'!$B$6:$B$405,$C199,'E8.b. KKAuf_WAV'!$E$6:$E$405,H199,'E8.b. KKAuf_WAV'!$C$6:$C$405,"geleistete Anzahlungen und Anlagen im Bau des Sachanlagevermögens")+ SUMIFS('E8.b. KKAuf_WAV'!$M$6:$M$405,'E8.b. KKAuf_WAV'!$B$6:$B$405,$C199,'E8.b. KKAuf_WAV'!$E$6:$E$405,H199,'E8.b. KKAuf_WAV'!$C$6:$C$405,"geleistete Anzahlungen auf immaterielle Vermögensgegenstände")</f>
        <v>0</v>
      </c>
      <c r="X199" s="987">
        <f>SUMIFS('E8.c. KKAuf_BKZ_NAB_IZ'!$K$6:$K$405,'E8.c. KKAuf_BKZ_NAB_IZ'!$B$6:$B$405,$C199,'E8.c. KKAuf_BKZ_NAB_IZ'!$C$6:$C$405,$H199)</f>
        <v>0</v>
      </c>
      <c r="Y199" s="987">
        <f>SUMIFS('E8.a. KKAuf_SAV'!$Y$6:$Y$2005,'E8.a. KKAuf_SAV'!$B$6:$B$2005,$C199,'E8.a. KKAuf_SAV'!$D$6:$D$2005,$H199)</f>
        <v>0</v>
      </c>
      <c r="Z199" s="987">
        <f>SUMIFS('E8.b. KKAuf_WAV'!$O$6:$O$405,'E8.b. KKAuf_WAV'!$B$6:$B$405,$C199,'E8.b. KKAuf_WAV'!$E$6:$E$405,$H199,'E8.b. KKAuf_WAV'!$C$6:$C$405,"&lt;&gt;"&amp;"geleistete Anzahlungen auf immaterielle Vermögensgegenstände",'E8.b. KKAuf_WAV'!$C$6:$C$405,"&lt;&gt;"&amp;"geleistete Anzahlungen und Anlagen im Bau des Sachanlagevermögens",'E8.b. KKAuf_WAV'!$C$6:$C$405,"&lt;&gt;"&amp;"Geschäfts- oder Firmenwert")</f>
        <v>0</v>
      </c>
      <c r="AA199" s="987">
        <f>SUMIFS('E8.b. KKAuf_WAV'!$O$6:$O$405,'E8.b. KKAuf_WAV'!$B$6:$B$405,$C199,'E8.b. KKAuf_WAV'!$E$6:$E$405,H199,'E8.b. KKAuf_WAV'!$C$6:$C$405,"geleistete Anzahlungen und Anlagen im Bau des Sachanlagevermögens")+ SUMIFS('E8.b. KKAuf_WAV'!$O$6:$O$405,'E8.b. KKAuf_WAV'!$B$6:$B$405,$C199,'E8.b. KKAuf_WAV'!$E$6:$E$405,H199,'E8.b. KKAuf_WAV'!$C$6:$C$405,"geleistete Anzahlungen auf immaterielle Vermögensgegenstände")</f>
        <v>0</v>
      </c>
      <c r="AB199" s="987">
        <f>SUMIFS('E8.c. KKAuf_BKZ_NAB_IZ'!$L$6:$L$405,'E8.c. KKAuf_BKZ_NAB_IZ'!$B$6:$B$405,$C199,'E8.c. KKAuf_BKZ_NAB_IZ'!$C$6:$C$405,$H199)</f>
        <v>0</v>
      </c>
      <c r="AC199" s="974"/>
      <c r="AD199" s="987">
        <f t="shared" si="61"/>
        <v>0</v>
      </c>
      <c r="AE199" s="988">
        <f>$AE$17</f>
        <v>0</v>
      </c>
      <c r="AF199" s="988">
        <f>$AF$17</f>
        <v>0</v>
      </c>
      <c r="AG199" s="988">
        <f>$AG$17</f>
        <v>0</v>
      </c>
      <c r="AH199" s="989">
        <f t="shared" si="62"/>
        <v>0</v>
      </c>
      <c r="AJ199" s="987">
        <f t="shared" si="57"/>
        <v>0</v>
      </c>
      <c r="AK199" s="988">
        <f>$AK$17</f>
        <v>0</v>
      </c>
      <c r="AL199" s="988">
        <f>$AL$17</f>
        <v>0</v>
      </c>
      <c r="AM199" s="988">
        <f>$AM$17</f>
        <v>0</v>
      </c>
      <c r="AN199" s="989">
        <f t="shared" si="58"/>
        <v>0</v>
      </c>
    </row>
    <row r="200" spans="2:40" ht="14.25" customHeight="1" x14ac:dyDescent="0.2">
      <c r="B200" s="1446"/>
      <c r="C200" s="1001">
        <f>B$200</f>
        <v>0</v>
      </c>
      <c r="D200" s="1449"/>
      <c r="E200" s="1407"/>
      <c r="F200" s="1410"/>
      <c r="G200" s="990"/>
      <c r="H200" s="991">
        <v>2022</v>
      </c>
      <c r="I200" s="972"/>
      <c r="J200" s="813">
        <f t="shared" si="59"/>
        <v>0</v>
      </c>
      <c r="K200" s="804"/>
      <c r="L200" s="813">
        <f t="shared" si="65"/>
        <v>0</v>
      </c>
      <c r="M200" s="804"/>
      <c r="N200" s="813">
        <f t="shared" si="56"/>
        <v>0</v>
      </c>
      <c r="O200" s="804"/>
      <c r="P200" s="813">
        <f t="shared" ref="P200:P206" si="81">IFERROR((AJ200*AK200+AD200*AE200)*0.4*0.035*$F$200,0)</f>
        <v>0</v>
      </c>
      <c r="Q200" s="760"/>
      <c r="R200" s="992">
        <f>SUMIFS('E8.a. KKAuf_SAV'!$X$6:$X$2005,'E8.a. KKAuf_SAV'!$B$6:$B$2005,$C200,'E8.a. KKAuf_SAV'!$D$6:$D$2005,$H200)</f>
        <v>0</v>
      </c>
      <c r="S200" s="992">
        <f>SUMIFS('E8.b. KKAuf_WAV'!$N$6:$N$405,'E8.b. KKAuf_WAV'!$B$6:$B$405,$C200,'E8.b. KKAuf_WAV'!$E$6:$E$405,H200)-SUMIFS('E8.b. KKAuf_WAV'!$N$6:$N$405,'E8.b. KKAuf_WAV'!$B$6:$B$405,$C200,'E8.b. KKAuf_WAV'!$C$6:$C$405,"Geschäfts- oder Firmenwert",'E8.b. KKAuf_WAV'!$D$6:$D$405,H200)</f>
        <v>0</v>
      </c>
      <c r="T200" s="974"/>
      <c r="U200" s="992">
        <f>SUMIFS('E8.a. KKAuf_SAV'!$W$6:$W$2005,'E8.a. KKAuf_SAV'!$B$6:$B$2005,$C200,'E8.a. KKAuf_SAV'!$D$6:$D$2005,H200)</f>
        <v>0</v>
      </c>
      <c r="V200" s="992">
        <f>SUMIFS('E8.b. KKAuf_WAV'!$M$6:$M$405,'E8.b. KKAuf_WAV'!$B$6:$B$405,$C200,'E8.b. KKAuf_WAV'!$E$6:$E$405,$H200,'E8.b. KKAuf_WAV'!$C$6:$C$405,"&lt;&gt;"&amp;"geleistete Anzahlungen auf immaterielle Vermögensgegenstände",'E8.b. KKAuf_WAV'!$C$6:$C$405,"&lt;&gt;"&amp;"geleistete Anzahlungen und Anlagen im Bau des Sachanlagevermögens",'E8.b. KKAuf_WAV'!$C$6:$C$405,"&lt;&gt;"&amp;"Geschäfts- oder Firmenwert")</f>
        <v>0</v>
      </c>
      <c r="W200" s="992">
        <f>SUMIFS('E8.b. KKAuf_WAV'!$M$6:$M$405,'E8.b. KKAuf_WAV'!$B$6:$B$405,$C200,'E8.b. KKAuf_WAV'!$E$6:$E$405,Listen!$AA$3,'E8.b. KKAuf_WAV'!$C$6:$C$405,"geleistete Anzahlungen und Anlagen im Bau des Sachanlagevermögens")+ SUMIFS('E8.b. KKAuf_WAV'!$M$6:$M$405,'E8.b. KKAuf_WAV'!$B$6:$B$405,$C200,'E8.b. KKAuf_WAV'!$E$6:$E$405,Listen!$AA$3,'E8.b. KKAuf_WAV'!$C$6:$C$405,"geleistete Anzahlungen auf immaterielle Vermögensgegenstände")</f>
        <v>0</v>
      </c>
      <c r="X200" s="992">
        <f>SUMIFS('E8.c. KKAuf_BKZ_NAB_IZ'!$K$6:$K$405,'E8.c. KKAuf_BKZ_NAB_IZ'!$B$6:$B$405,$C200,'E8.c. KKAuf_BKZ_NAB_IZ'!$C$6:$C$405,$H200)</f>
        <v>0</v>
      </c>
      <c r="Y200" s="992">
        <f>SUMIFS('E8.a. KKAuf_SAV'!$Y$6:$Y$2005,'E8.a. KKAuf_SAV'!$B$6:$B$2005,$C200,'E8.a. KKAuf_SAV'!$D$6:$D$2005,$H200)</f>
        <v>0</v>
      </c>
      <c r="Z200" s="992">
        <f>SUMIFS('E8.b. KKAuf_WAV'!$O$6:$O$405,'E8.b. KKAuf_WAV'!$B$6:$B$405,$C200,'E8.b. KKAuf_WAV'!$E$6:$E$405,$H200,'E8.b. KKAuf_WAV'!$C$6:$C$405,"&lt;&gt;"&amp;"geleistete Anzahlungen auf immaterielle Vermögensgegenstände",'E8.b. KKAuf_WAV'!$C$6:$C$405,"&lt;&gt;"&amp;"geleistete Anzahlungen und Anlagen im Bau des Sachanlagevermögens",'E8.b. KKAuf_WAV'!$C$6:$C$405,"&lt;&gt;"&amp;"Geschäfts- oder Firmenwert")</f>
        <v>0</v>
      </c>
      <c r="AA200" s="992">
        <f>SUMIFS('E8.b. KKAuf_WAV'!$O$6:$O$405,'E8.b. KKAuf_WAV'!$B$6:$B$405,$C200,'E8.b. KKAuf_WAV'!$E$6:$E$405,Listen!$AA$3,'E8.b. KKAuf_WAV'!$C$6:$C$405,"geleistete Anzahlungen und Anlagen im Bau des Sachanlagevermögens")+ SUMIFS('E8.b. KKAuf_WAV'!$O$6:$O$405,'E8.b. KKAuf_WAV'!$B$6:$B$405,$C200,'E8.b. KKAuf_WAV'!$E$6:$E$405,Listen!$AA$3,'E8.b. KKAuf_WAV'!$C$6:$C$405,"geleistete Anzahlungen auf immaterielle Vermögensgegenstände")</f>
        <v>0</v>
      </c>
      <c r="AB200" s="992">
        <f>SUMIFS('E8.c. KKAuf_BKZ_NAB_IZ'!$L$6:$L$405,'E8.c. KKAuf_BKZ_NAB_IZ'!$B$6:$B$405,$C200,'E8.c. KKAuf_BKZ_NAB_IZ'!$C$6:$C$405,$H200)</f>
        <v>0</v>
      </c>
      <c r="AC200" s="974"/>
      <c r="AD200" s="992">
        <f t="shared" si="61"/>
        <v>0</v>
      </c>
      <c r="AE200" s="993">
        <f>$AE$11</f>
        <v>5.0700000000000002E-2</v>
      </c>
      <c r="AF200" s="993">
        <f>$AF$11</f>
        <v>1.7100000000000001E-2</v>
      </c>
      <c r="AG200" s="993">
        <f>$AG$11</f>
        <v>3.0499999999999999E-2</v>
      </c>
      <c r="AH200" s="994">
        <f t="shared" si="62"/>
        <v>0</v>
      </c>
      <c r="AJ200" s="992">
        <f t="shared" si="57"/>
        <v>0</v>
      </c>
      <c r="AK200" s="993">
        <f>$AK$11</f>
        <v>5.0700000000000002E-2</v>
      </c>
      <c r="AL200" s="993">
        <f>$AL$11</f>
        <v>1.7100000000000001E-2</v>
      </c>
      <c r="AM200" s="993">
        <f>$AM$11</f>
        <v>3.0499999999999999E-2</v>
      </c>
      <c r="AN200" s="994">
        <f t="shared" si="58"/>
        <v>0</v>
      </c>
    </row>
    <row r="201" spans="2:40" x14ac:dyDescent="0.2">
      <c r="B201" s="1447"/>
      <c r="C201" s="1002">
        <f t="shared" ref="C201:C206" si="82">B$200</f>
        <v>0</v>
      </c>
      <c r="D201" s="1450"/>
      <c r="E201" s="1408"/>
      <c r="F201" s="1408"/>
      <c r="G201" s="990"/>
      <c r="H201" s="983">
        <v>2023</v>
      </c>
      <c r="I201" s="972"/>
      <c r="J201" s="803">
        <f t="shared" si="59"/>
        <v>0</v>
      </c>
      <c r="K201" s="804"/>
      <c r="L201" s="803">
        <f t="shared" si="65"/>
        <v>0</v>
      </c>
      <c r="M201" s="804"/>
      <c r="N201" s="803">
        <f t="shared" si="56"/>
        <v>0</v>
      </c>
      <c r="O201" s="804"/>
      <c r="P201" s="803">
        <f t="shared" si="81"/>
        <v>0</v>
      </c>
      <c r="Q201" s="760"/>
      <c r="R201" s="980">
        <f>SUMIFS('E8.a. KKAuf_SAV'!$X$6:$X$2005,'E8.a. KKAuf_SAV'!$B$6:$B$2005,$C201,'E8.a. KKAuf_SAV'!$D$6:$D$2005,$H201)</f>
        <v>0</v>
      </c>
      <c r="S201" s="980">
        <f>SUMIFS('E8.b. KKAuf_WAV'!$N$6:$N$405,'E8.b. KKAuf_WAV'!$B$6:$B$405,$C201,'E8.b. KKAuf_WAV'!$E$6:$E$405,H201)-SUMIFS('E8.b. KKAuf_WAV'!$N$6:$N$405,'E8.b. KKAuf_WAV'!$B$6:$B$405,$C201,'E8.b. KKAuf_WAV'!$C$6:$C$405,"Geschäfts- oder Firmenwert",'E8.b. KKAuf_WAV'!$D$6:$D$405,H201)</f>
        <v>0</v>
      </c>
      <c r="T201" s="974"/>
      <c r="U201" s="980">
        <f>SUMIFS('E8.a. KKAuf_SAV'!$W$6:$W$2005,'E8.a. KKAuf_SAV'!$B$6:$B$2005,$C201,'E8.a. KKAuf_SAV'!$D$6:$D$2005,H201)</f>
        <v>0</v>
      </c>
      <c r="V201" s="980">
        <f>SUMIFS('E8.b. KKAuf_WAV'!$M$6:$M$405,'E8.b. KKAuf_WAV'!$B$6:$B$405,$C201,'E8.b. KKAuf_WAV'!$E$6:$E$405,$H201,'E8.b. KKAuf_WAV'!$C$6:$C$405,"&lt;&gt;"&amp;"geleistete Anzahlungen auf immaterielle Vermögensgegenstände",'E8.b. KKAuf_WAV'!$C$6:$C$405,"&lt;&gt;"&amp;"geleistete Anzahlungen und Anlagen im Bau des Sachanlagevermögens",'E8.b. KKAuf_WAV'!$C$6:$C$405,"&lt;&gt;"&amp;"Geschäfts- oder Firmenwert")</f>
        <v>0</v>
      </c>
      <c r="W201" s="980"/>
      <c r="X201" s="980">
        <f>SUMIFS('E8.c. KKAuf_BKZ_NAB_IZ'!$K$6:$K$405,'E8.c. KKAuf_BKZ_NAB_IZ'!$B$6:$B$405,$C201,'E8.c. KKAuf_BKZ_NAB_IZ'!$C$6:$C$405,$H201)</f>
        <v>0</v>
      </c>
      <c r="Y201" s="980">
        <f>SUMIFS('E8.a. KKAuf_SAV'!$Y$6:$Y$2005,'E8.a. KKAuf_SAV'!$B$6:$B$2005,$C201,'E8.a. KKAuf_SAV'!$D$6:$D$2005,$H201)</f>
        <v>0</v>
      </c>
      <c r="Z201" s="980">
        <f>SUMIFS('E8.b. KKAuf_WAV'!$O$6:$O$405,'E8.b. KKAuf_WAV'!$B$6:$B$405,$C201,'E8.b. KKAuf_WAV'!$E$6:$E$405,$H201,'E8.b. KKAuf_WAV'!$C$6:$C$405,"&lt;&gt;"&amp;"geleistete Anzahlungen auf immaterielle Vermögensgegenstände",'E8.b. KKAuf_WAV'!$C$6:$C$405,"&lt;&gt;"&amp;"geleistete Anzahlungen und Anlagen im Bau des Sachanlagevermögens",'E8.b. KKAuf_WAV'!$C$6:$C$405,"&lt;&gt;"&amp;"Geschäfts- oder Firmenwert")</f>
        <v>0</v>
      </c>
      <c r="AA201" s="980"/>
      <c r="AB201" s="980">
        <f>SUMIFS('E8.c. KKAuf_BKZ_NAB_IZ'!$L$6:$L$405,'E8.c. KKAuf_BKZ_NAB_IZ'!$B$6:$B$405,$C201,'E8.c. KKAuf_BKZ_NAB_IZ'!$C$6:$C$405,$H201)</f>
        <v>0</v>
      </c>
      <c r="AC201" s="974"/>
      <c r="AD201" s="980">
        <f t="shared" si="61"/>
        <v>0</v>
      </c>
      <c r="AE201" s="984">
        <f>$AE$12</f>
        <v>5.0700000000000002E-2</v>
      </c>
      <c r="AF201" s="984">
        <f>$AF$12</f>
        <v>1.7100000000000001E-2</v>
      </c>
      <c r="AG201" s="984">
        <f>$AG$12</f>
        <v>3.0499999999999999E-2</v>
      </c>
      <c r="AH201" s="982">
        <f t="shared" si="62"/>
        <v>0</v>
      </c>
      <c r="AJ201" s="980"/>
      <c r="AK201" s="984">
        <f>$AK$12</f>
        <v>5.0700000000000002E-2</v>
      </c>
      <c r="AL201" s="984">
        <f>$AL$12</f>
        <v>1.7100000000000001E-2</v>
      </c>
      <c r="AM201" s="984">
        <f>$AM$12</f>
        <v>3.0499999999999999E-2</v>
      </c>
      <c r="AN201" s="982">
        <f t="shared" si="58"/>
        <v>0</v>
      </c>
    </row>
    <row r="202" spans="2:40" x14ac:dyDescent="0.2">
      <c r="B202" s="1447"/>
      <c r="C202" s="1002">
        <f t="shared" si="82"/>
        <v>0</v>
      </c>
      <c r="D202" s="1450"/>
      <c r="E202" s="1408"/>
      <c r="F202" s="1408"/>
      <c r="G202" s="990"/>
      <c r="H202" s="983">
        <v>2024</v>
      </c>
      <c r="I202" s="972"/>
      <c r="J202" s="803">
        <f t="shared" si="59"/>
        <v>0</v>
      </c>
      <c r="K202" s="804"/>
      <c r="L202" s="803">
        <f t="shared" si="65"/>
        <v>0</v>
      </c>
      <c r="M202" s="804"/>
      <c r="N202" s="803">
        <f t="shared" si="56"/>
        <v>0</v>
      </c>
      <c r="O202" s="804"/>
      <c r="P202" s="803">
        <f t="shared" si="81"/>
        <v>0</v>
      </c>
      <c r="Q202" s="760"/>
      <c r="R202" s="980">
        <f>SUMIFS('E8.a. KKAuf_SAV'!$X$6:$X$2005,'E8.a. KKAuf_SAV'!$B$6:$B$2005,$C202,'E8.a. KKAuf_SAV'!$D$6:$D$2005,$H202)</f>
        <v>0</v>
      </c>
      <c r="S202" s="980">
        <f>SUMIFS('E8.b. KKAuf_WAV'!$N$6:$N$405,'E8.b. KKAuf_WAV'!$B$6:$B$405,$C202,'E8.b. KKAuf_WAV'!$E$6:$E$405,H202)-SUMIFS('E8.b. KKAuf_WAV'!$N$6:$N$405,'E8.b. KKAuf_WAV'!$B$6:$B$405,$C202,'E8.b. KKAuf_WAV'!$C$6:$C$405,"Geschäfts- oder Firmenwert",'E8.b. KKAuf_WAV'!$D$6:$D$405,H202)</f>
        <v>0</v>
      </c>
      <c r="T202" s="974"/>
      <c r="U202" s="980">
        <f>SUMIFS('E8.a. KKAuf_SAV'!$W$6:$W$2005,'E8.a. KKAuf_SAV'!$B$6:$B$2005,$C202,'E8.a. KKAuf_SAV'!$D$6:$D$2005,H202)</f>
        <v>0</v>
      </c>
      <c r="V202" s="980">
        <f>SUMIFS('E8.b. KKAuf_WAV'!$M$6:$M$405,'E8.b. KKAuf_WAV'!$B$6:$B$405,$C202,'E8.b. KKAuf_WAV'!$E$6:$E$405,$H202,'E8.b. KKAuf_WAV'!$C$6:$C$405,"&lt;&gt;"&amp;"geleistete Anzahlungen auf immaterielle Vermögensgegenstände",'E8.b. KKAuf_WAV'!$C$6:$C$405,"&lt;&gt;"&amp;"geleistete Anzahlungen und Anlagen im Bau des Sachanlagevermögens",'E8.b. KKAuf_WAV'!$C$6:$C$405,"&lt;&gt;"&amp;"Geschäfts- oder Firmenwert")</f>
        <v>0</v>
      </c>
      <c r="W202" s="980">
        <f>SUMIFS('E8.b. KKAuf_WAV'!$M$6:$M$405,'E8.b. KKAuf_WAV'!$B$6:$B$405,$C202,'E8.b. KKAuf_WAV'!$E$6:$E$405,H202,'E8.b. KKAuf_WAV'!$C$6:$C$405,"geleistete Anzahlungen und Anlagen im Bau des Sachanlagevermögens")+ SUMIFS('E8.b. KKAuf_WAV'!$M$6:$M$405,'E8.b. KKAuf_WAV'!$B$6:$B$405,$C202,'E8.b. KKAuf_WAV'!$E$6:$E$405,H202,'E8.b. KKAuf_WAV'!$C$6:$C$405,"geleistete Anzahlungen auf immaterielle Vermögensgegenstände")</f>
        <v>0</v>
      </c>
      <c r="X202" s="980">
        <f>SUMIFS('E8.c. KKAuf_BKZ_NAB_IZ'!$K$6:$K$405,'E8.c. KKAuf_BKZ_NAB_IZ'!$B$6:$B$405,$C202,'E8.c. KKAuf_BKZ_NAB_IZ'!$C$6:$C$405,$H202)</f>
        <v>0</v>
      </c>
      <c r="Y202" s="980">
        <f>SUMIFS('E8.a. KKAuf_SAV'!$Y$6:$Y$2005,'E8.a. KKAuf_SAV'!$B$6:$B$2005,$C202,'E8.a. KKAuf_SAV'!$D$6:$D$2005,$H202)</f>
        <v>0</v>
      </c>
      <c r="Z202" s="980">
        <f>SUMIFS('E8.b. KKAuf_WAV'!$O$6:$O$405,'E8.b. KKAuf_WAV'!$B$6:$B$405,$C202,'E8.b. KKAuf_WAV'!$E$6:$E$405,$H202,'E8.b. KKAuf_WAV'!$C$6:$C$405,"&lt;&gt;"&amp;"geleistete Anzahlungen auf immaterielle Vermögensgegenstände",'E8.b. KKAuf_WAV'!$C$6:$C$405,"&lt;&gt;"&amp;"geleistete Anzahlungen und Anlagen im Bau des Sachanlagevermögens",'E8.b. KKAuf_WAV'!$C$6:$C$405,"&lt;&gt;"&amp;"Geschäfts- oder Firmenwert")</f>
        <v>0</v>
      </c>
      <c r="AA202" s="980">
        <f>SUMIFS('E8.b. KKAuf_WAV'!$O$6:$O$405,'E8.b. KKAuf_WAV'!$B$6:$B$405,$C202,'E8.b. KKAuf_WAV'!$E$6:$E$405,H202,'E8.b. KKAuf_WAV'!$C$6:$C$405,"geleistete Anzahlungen und Anlagen im Bau des Sachanlagevermögens")+ SUMIFS('E8.b. KKAuf_WAV'!$O$6:$O$405,'E8.b. KKAuf_WAV'!$B$6:$B$405,$C202,'E8.b. KKAuf_WAV'!$E$6:$E$405,H202,'E8.b. KKAuf_WAV'!$C$6:$C$405,"geleistete Anzahlungen auf immaterielle Vermögensgegenstände")</f>
        <v>0</v>
      </c>
      <c r="AB202" s="980">
        <f>SUMIFS('E8.c. KKAuf_BKZ_NAB_IZ'!$L$6:$L$405,'E8.c. KKAuf_BKZ_NAB_IZ'!$B$6:$B$405,$C202,'E8.c. KKAuf_BKZ_NAB_IZ'!$C$6:$C$405,$H202)</f>
        <v>0</v>
      </c>
      <c r="AC202" s="974"/>
      <c r="AD202" s="980">
        <f t="shared" si="61"/>
        <v>0</v>
      </c>
      <c r="AE202" s="984">
        <f>$AE$13</f>
        <v>6.93E-2</v>
      </c>
      <c r="AF202" s="984">
        <f>$AF$13</f>
        <v>3.8699999999999998E-2</v>
      </c>
      <c r="AG202" s="984">
        <f>$AG$13</f>
        <v>5.0900000000000001E-2</v>
      </c>
      <c r="AH202" s="982">
        <f t="shared" si="62"/>
        <v>0</v>
      </c>
      <c r="AJ202" s="980">
        <f t="shared" si="57"/>
        <v>0</v>
      </c>
      <c r="AK202" s="984">
        <f>$AK$13</f>
        <v>7.0099999999999996E-2</v>
      </c>
      <c r="AL202" s="984">
        <f>$AL$13</f>
        <v>3.6600000000000001E-2</v>
      </c>
      <c r="AM202" s="984">
        <f>$AM$13</f>
        <v>0.05</v>
      </c>
      <c r="AN202" s="982">
        <f t="shared" si="58"/>
        <v>0</v>
      </c>
    </row>
    <row r="203" spans="2:40" ht="15" thickBot="1" x14ac:dyDescent="0.25">
      <c r="B203" s="1447"/>
      <c r="C203" s="1002">
        <f t="shared" si="82"/>
        <v>0</v>
      </c>
      <c r="D203" s="1450"/>
      <c r="E203" s="1408"/>
      <c r="F203" s="1408"/>
      <c r="G203" s="990"/>
      <c r="H203" s="983">
        <v>2025</v>
      </c>
      <c r="I203" s="972"/>
      <c r="J203" s="803">
        <f t="shared" si="59"/>
        <v>0</v>
      </c>
      <c r="K203" s="804"/>
      <c r="L203" s="803">
        <f t="shared" si="65"/>
        <v>0</v>
      </c>
      <c r="M203" s="804"/>
      <c r="N203" s="803">
        <f t="shared" ref="N203:N266" si="83">AN203+AH203</f>
        <v>0</v>
      </c>
      <c r="O203" s="804"/>
      <c r="P203" s="803">
        <f t="shared" si="81"/>
        <v>0</v>
      </c>
      <c r="Q203" s="760"/>
      <c r="R203" s="980">
        <f>SUMIFS('E8.a. KKAuf_SAV'!$X$6:$X$2005,'E8.a. KKAuf_SAV'!$B$6:$B$2005,$C203,'E8.a. KKAuf_SAV'!$D$6:$D$2005,$H203)</f>
        <v>0</v>
      </c>
      <c r="S203" s="980">
        <f>SUMIFS('E8.b. KKAuf_WAV'!$N$6:$N$405,'E8.b. KKAuf_WAV'!$B$6:$B$405,$C203,'E8.b. KKAuf_WAV'!$E$6:$E$405,H203)-SUMIFS('E8.b. KKAuf_WAV'!$N$6:$N$405,'E8.b. KKAuf_WAV'!$B$6:$B$405,$C203,'E8.b. KKAuf_WAV'!$C$6:$C$405,"Geschäfts- oder Firmenwert",'E8.b. KKAuf_WAV'!$D$6:$D$405,H203)</f>
        <v>0</v>
      </c>
      <c r="T203" s="974"/>
      <c r="U203" s="980">
        <f>SUMIFS('E8.a. KKAuf_SAV'!$W$6:$W$2005,'E8.a. KKAuf_SAV'!$B$6:$B$2005,$C203,'E8.a. KKAuf_SAV'!$D$6:$D$2005,H203)</f>
        <v>0</v>
      </c>
      <c r="V203" s="980">
        <f>SUMIFS('E8.b. KKAuf_WAV'!$M$6:$M$405,'E8.b. KKAuf_WAV'!$B$6:$B$405,$C203,'E8.b. KKAuf_WAV'!$E$6:$E$405,$H203,'E8.b. KKAuf_WAV'!$C$6:$C$405,"&lt;&gt;"&amp;"geleistete Anzahlungen auf immaterielle Vermögensgegenstände",'E8.b. KKAuf_WAV'!$C$6:$C$405,"&lt;&gt;"&amp;"geleistete Anzahlungen und Anlagen im Bau des Sachanlagevermögens",'E8.b. KKAuf_WAV'!$C$6:$C$405,"&lt;&gt;"&amp;"Geschäfts- oder Firmenwert")</f>
        <v>0</v>
      </c>
      <c r="W203" s="980">
        <f>SUMIFS('E8.b. KKAuf_WAV'!$M$6:$M$405,'E8.b. KKAuf_WAV'!$B$6:$B$405,$C203,'E8.b. KKAuf_WAV'!$E$6:$E$405,H203,'E8.b. KKAuf_WAV'!$C$6:$C$405,"geleistete Anzahlungen und Anlagen im Bau des Sachanlagevermögens")+ SUMIFS('E8.b. KKAuf_WAV'!$M$6:$M$405,'E8.b. KKAuf_WAV'!$B$6:$B$405,$C203,'E8.b. KKAuf_WAV'!$E$6:$E$405,H203,'E8.b. KKAuf_WAV'!$C$6:$C$405,"geleistete Anzahlungen auf immaterielle Vermögensgegenstände")</f>
        <v>0</v>
      </c>
      <c r="X203" s="980">
        <f>SUMIFS('E8.c. KKAuf_BKZ_NAB_IZ'!$K$6:$K$405,'E8.c. KKAuf_BKZ_NAB_IZ'!$B$6:$B$405,$C203,'E8.c. KKAuf_BKZ_NAB_IZ'!$C$6:$C$405,$H203)</f>
        <v>0</v>
      </c>
      <c r="Y203" s="980">
        <f>SUMIFS('E8.a. KKAuf_SAV'!$Y$6:$Y$2005,'E8.a. KKAuf_SAV'!$B$6:$B$2005,$C203,'E8.a. KKAuf_SAV'!$D$6:$D$2005,$H203)</f>
        <v>0</v>
      </c>
      <c r="Z203" s="980">
        <f>SUMIFS('E8.b. KKAuf_WAV'!$O$6:$O$405,'E8.b. KKAuf_WAV'!$B$6:$B$405,$C203,'E8.b. KKAuf_WAV'!$E$6:$E$405,$H203,'E8.b. KKAuf_WAV'!$C$6:$C$405,"&lt;&gt;"&amp;"geleistete Anzahlungen auf immaterielle Vermögensgegenstände",'E8.b. KKAuf_WAV'!$C$6:$C$405,"&lt;&gt;"&amp;"geleistete Anzahlungen und Anlagen im Bau des Sachanlagevermögens",'E8.b. KKAuf_WAV'!$C$6:$C$405,"&lt;&gt;"&amp;"Geschäfts- oder Firmenwert")</f>
        <v>0</v>
      </c>
      <c r="AA203" s="980">
        <f>SUMIFS('E8.b. KKAuf_WAV'!$O$6:$O$405,'E8.b. KKAuf_WAV'!$B$6:$B$405,$C203,'E8.b. KKAuf_WAV'!$E$6:$E$405,H203,'E8.b. KKAuf_WAV'!$C$6:$C$405,"geleistete Anzahlungen und Anlagen im Bau des Sachanlagevermögens")+ SUMIFS('E8.b. KKAuf_WAV'!$O$6:$O$405,'E8.b. KKAuf_WAV'!$B$6:$B$405,$C203,'E8.b. KKAuf_WAV'!$E$6:$E$405,H203,'E8.b. KKAuf_WAV'!$C$6:$C$405,"geleistete Anzahlungen auf immaterielle Vermögensgegenstände")</f>
        <v>0</v>
      </c>
      <c r="AB203" s="980">
        <f>SUMIFS('E8.c. KKAuf_BKZ_NAB_IZ'!$L$6:$L$405,'E8.c. KKAuf_BKZ_NAB_IZ'!$B$6:$B$405,$C203,'E8.c. KKAuf_BKZ_NAB_IZ'!$C$6:$C$405,$H203)</f>
        <v>0</v>
      </c>
      <c r="AC203" s="974"/>
      <c r="AD203" s="980">
        <f t="shared" si="61"/>
        <v>0</v>
      </c>
      <c r="AE203" s="984">
        <f>$AE$14</f>
        <v>7.0099999999999996E-2</v>
      </c>
      <c r="AF203" s="984">
        <f>$AF$14</f>
        <v>3.6600000000000001E-2</v>
      </c>
      <c r="AG203" s="984">
        <f>$AG$14</f>
        <v>0.05</v>
      </c>
      <c r="AH203" s="982">
        <f t="shared" si="62"/>
        <v>0</v>
      </c>
      <c r="AJ203" s="980">
        <f t="shared" ref="AJ203:AJ266" si="84">AVERAGE(W203,AA203)</f>
        <v>0</v>
      </c>
      <c r="AK203" s="984">
        <f>$AK$14</f>
        <v>7.0099999999999996E-2</v>
      </c>
      <c r="AL203" s="984">
        <f>$AL$14</f>
        <v>3.6600000000000001E-2</v>
      </c>
      <c r="AM203" s="984">
        <f>$AM$14</f>
        <v>0.05</v>
      </c>
      <c r="AN203" s="982">
        <f t="shared" ref="AN203:AN266" si="85">IFERROR($AJ203*AM203,0)</f>
        <v>0</v>
      </c>
    </row>
    <row r="204" spans="2:40" ht="15" hidden="1" thickBot="1" x14ac:dyDescent="0.25">
      <c r="B204" s="1447"/>
      <c r="C204" s="1002">
        <f t="shared" si="82"/>
        <v>0</v>
      </c>
      <c r="D204" s="1450"/>
      <c r="E204" s="1408"/>
      <c r="F204" s="1408"/>
      <c r="G204" s="990"/>
      <c r="H204" s="983">
        <v>2026</v>
      </c>
      <c r="I204" s="972"/>
      <c r="J204" s="803">
        <f t="shared" ref="J204:J267" si="86">SUM(L204:P204)</f>
        <v>0</v>
      </c>
      <c r="K204" s="804"/>
      <c r="L204" s="803">
        <f t="shared" si="65"/>
        <v>0</v>
      </c>
      <c r="M204" s="804"/>
      <c r="N204" s="803">
        <f t="shared" si="83"/>
        <v>0</v>
      </c>
      <c r="O204" s="804"/>
      <c r="P204" s="803">
        <f t="shared" si="81"/>
        <v>0</v>
      </c>
      <c r="Q204" s="760"/>
      <c r="R204" s="980">
        <f>SUMIFS('E8.a. KKAuf_SAV'!$X$6:$X$2005,'E8.a. KKAuf_SAV'!$B$6:$B$2005,$C204,'E8.a. KKAuf_SAV'!$D$6:$D$2005,$H204)</f>
        <v>0</v>
      </c>
      <c r="S204" s="980">
        <f>SUMIFS('E8.b. KKAuf_WAV'!$N$6:$N$405,'E8.b. KKAuf_WAV'!$B$6:$B$405,$C204,'E8.b. KKAuf_WAV'!$E$6:$E$405,H204)-SUMIFS('E8.b. KKAuf_WAV'!$N$6:$N$405,'E8.b. KKAuf_WAV'!$B$6:$B$405,$C204,'E8.b. KKAuf_WAV'!$C$6:$C$405,"Geschäfts- oder Firmenwert",'E8.b. KKAuf_WAV'!$D$6:$D$405,H204)</f>
        <v>0</v>
      </c>
      <c r="T204" s="974"/>
      <c r="U204" s="980">
        <f>SUMIFS('E8.a. KKAuf_SAV'!$W$6:$W$2005,'E8.a. KKAuf_SAV'!$B$6:$B$2005,$C204,'E8.a. KKAuf_SAV'!$D$6:$D$2005,H204)</f>
        <v>0</v>
      </c>
      <c r="V204" s="980">
        <f>SUMIFS('E8.b. KKAuf_WAV'!$M$6:$M$405,'E8.b. KKAuf_WAV'!$B$6:$B$405,$C204,'E8.b. KKAuf_WAV'!$E$6:$E$405,$H204,'E8.b. KKAuf_WAV'!$C$6:$C$405,"&lt;&gt;"&amp;"geleistete Anzahlungen auf immaterielle Vermögensgegenstände",'E8.b. KKAuf_WAV'!$C$6:$C$405,"&lt;&gt;"&amp;"geleistete Anzahlungen und Anlagen im Bau des Sachanlagevermögens",'E8.b. KKAuf_WAV'!$C$6:$C$405,"&lt;&gt;"&amp;"Geschäfts- oder Firmenwert")</f>
        <v>0</v>
      </c>
      <c r="W204" s="980">
        <f>SUMIFS('E8.b. KKAuf_WAV'!$M$6:$M$405,'E8.b. KKAuf_WAV'!$B$6:$B$405,$C204,'E8.b. KKAuf_WAV'!$E$6:$E$405,H204,'E8.b. KKAuf_WAV'!$C$6:$C$405,"geleistete Anzahlungen und Anlagen im Bau des Sachanlagevermögens")+ SUMIFS('E8.b. KKAuf_WAV'!$M$6:$M$405,'E8.b. KKAuf_WAV'!$B$6:$B$405,$C204,'E8.b. KKAuf_WAV'!$E$6:$E$405,H204,'E8.b. KKAuf_WAV'!$C$6:$C$405,"geleistete Anzahlungen auf immaterielle Vermögensgegenstände")</f>
        <v>0</v>
      </c>
      <c r="X204" s="980">
        <f>SUMIFS('E8.c. KKAuf_BKZ_NAB_IZ'!$K$6:$K$405,'E8.c. KKAuf_BKZ_NAB_IZ'!$B$6:$B$405,$C204,'E8.c. KKAuf_BKZ_NAB_IZ'!$C$6:$C$405,$H204)</f>
        <v>0</v>
      </c>
      <c r="Y204" s="980">
        <f>SUMIFS('E8.a. KKAuf_SAV'!$Y$6:$Y$2005,'E8.a. KKAuf_SAV'!$B$6:$B$2005,$C204,'E8.a. KKAuf_SAV'!$D$6:$D$2005,$H204)</f>
        <v>0</v>
      </c>
      <c r="Z204" s="980">
        <f>SUMIFS('E8.b. KKAuf_WAV'!$O$6:$O$405,'E8.b. KKAuf_WAV'!$B$6:$B$405,$C204,'E8.b. KKAuf_WAV'!$E$6:$E$405,$H204,'E8.b. KKAuf_WAV'!$C$6:$C$405,"&lt;&gt;"&amp;"geleistete Anzahlungen auf immaterielle Vermögensgegenstände",'E8.b. KKAuf_WAV'!$C$6:$C$405,"&lt;&gt;"&amp;"geleistete Anzahlungen und Anlagen im Bau des Sachanlagevermögens",'E8.b. KKAuf_WAV'!$C$6:$C$405,"&lt;&gt;"&amp;"Geschäfts- oder Firmenwert")</f>
        <v>0</v>
      </c>
      <c r="AA204" s="980">
        <f>SUMIFS('E8.b. KKAuf_WAV'!$O$6:$O$405,'E8.b. KKAuf_WAV'!$B$6:$B$405,$C204,'E8.b. KKAuf_WAV'!$E$6:$E$405,H204,'E8.b. KKAuf_WAV'!$C$6:$C$405,"geleistete Anzahlungen und Anlagen im Bau des Sachanlagevermögens")+ SUMIFS('E8.b. KKAuf_WAV'!$O$6:$O$405,'E8.b. KKAuf_WAV'!$B$6:$B$405,$C204,'E8.b. KKAuf_WAV'!$E$6:$E$405,H204,'E8.b. KKAuf_WAV'!$C$6:$C$405,"geleistete Anzahlungen auf immaterielle Vermögensgegenstände")</f>
        <v>0</v>
      </c>
      <c r="AB204" s="980">
        <f>SUMIFS('E8.c. KKAuf_BKZ_NAB_IZ'!$L$6:$L$405,'E8.c. KKAuf_BKZ_NAB_IZ'!$B$6:$B$405,$C204,'E8.c. KKAuf_BKZ_NAB_IZ'!$C$6:$C$405,$H204)</f>
        <v>0</v>
      </c>
      <c r="AC204" s="974"/>
      <c r="AD204" s="980">
        <f t="shared" ref="AD204:AD267" si="87">AVERAGE(SUM(U204,V204,-X204),SUM(Y204,Z204,-AB204,))</f>
        <v>0</v>
      </c>
      <c r="AE204" s="984">
        <f>$AE$15</f>
        <v>0</v>
      </c>
      <c r="AF204" s="984">
        <f>$AF$15</f>
        <v>0</v>
      </c>
      <c r="AG204" s="984">
        <f>$AG$15</f>
        <v>0</v>
      </c>
      <c r="AH204" s="982">
        <f t="shared" si="62"/>
        <v>0</v>
      </c>
      <c r="AJ204" s="980">
        <f t="shared" si="84"/>
        <v>0</v>
      </c>
      <c r="AK204" s="984">
        <f>$AK$15</f>
        <v>0</v>
      </c>
      <c r="AL204" s="984">
        <f>$AL$15</f>
        <v>0</v>
      </c>
      <c r="AM204" s="984">
        <f>$AM$15</f>
        <v>0</v>
      </c>
      <c r="AN204" s="982">
        <f t="shared" si="85"/>
        <v>0</v>
      </c>
    </row>
    <row r="205" spans="2:40" ht="15" hidden="1" thickBot="1" x14ac:dyDescent="0.25">
      <c r="B205" s="1447"/>
      <c r="C205" s="1002">
        <f t="shared" si="82"/>
        <v>0</v>
      </c>
      <c r="D205" s="1450"/>
      <c r="E205" s="1408"/>
      <c r="F205" s="1408"/>
      <c r="G205" s="990"/>
      <c r="H205" s="983">
        <v>2027</v>
      </c>
      <c r="I205" s="972"/>
      <c r="J205" s="803">
        <f t="shared" si="86"/>
        <v>0</v>
      </c>
      <c r="K205" s="804"/>
      <c r="L205" s="803">
        <f t="shared" si="65"/>
        <v>0</v>
      </c>
      <c r="M205" s="804"/>
      <c r="N205" s="803">
        <f t="shared" si="83"/>
        <v>0</v>
      </c>
      <c r="O205" s="804"/>
      <c r="P205" s="803">
        <f t="shared" si="81"/>
        <v>0</v>
      </c>
      <c r="Q205" s="760"/>
      <c r="R205" s="980">
        <f>SUMIFS('E8.a. KKAuf_SAV'!$X$6:$X$2005,'E8.a. KKAuf_SAV'!$B$6:$B$2005,$C205,'E8.a. KKAuf_SAV'!$D$6:$D$2005,$H205)</f>
        <v>0</v>
      </c>
      <c r="S205" s="980">
        <f>SUMIFS('E8.b. KKAuf_WAV'!$N$6:$N$405,'E8.b. KKAuf_WAV'!$B$6:$B$405,$C205,'E8.b. KKAuf_WAV'!$E$6:$E$405,H205)-SUMIFS('E8.b. KKAuf_WAV'!$N$6:$N$405,'E8.b. KKAuf_WAV'!$B$6:$B$405,$C205,'E8.b. KKAuf_WAV'!$C$6:$C$405,"Geschäfts- oder Firmenwert",'E8.b. KKAuf_WAV'!$D$6:$D$405,H205)</f>
        <v>0</v>
      </c>
      <c r="T205" s="974"/>
      <c r="U205" s="980">
        <f>SUMIFS('E8.a. KKAuf_SAV'!$W$6:$W$2005,'E8.a. KKAuf_SAV'!$B$6:$B$2005,$C205,'E8.a. KKAuf_SAV'!$D$6:$D$2005,H205)</f>
        <v>0</v>
      </c>
      <c r="V205" s="980">
        <f>SUMIFS('E8.b. KKAuf_WAV'!$M$6:$M$405,'E8.b. KKAuf_WAV'!$B$6:$B$405,$C205,'E8.b. KKAuf_WAV'!$E$6:$E$405,$H205,'E8.b. KKAuf_WAV'!$C$6:$C$405,"&lt;&gt;"&amp;"geleistete Anzahlungen auf immaterielle Vermögensgegenstände",'E8.b. KKAuf_WAV'!$C$6:$C$405,"&lt;&gt;"&amp;"geleistete Anzahlungen und Anlagen im Bau des Sachanlagevermögens",'E8.b. KKAuf_WAV'!$C$6:$C$405,"&lt;&gt;"&amp;"Geschäfts- oder Firmenwert")</f>
        <v>0</v>
      </c>
      <c r="W205" s="980">
        <f>SUMIFS('E8.b. KKAuf_WAV'!$M$6:$M$405,'E8.b. KKAuf_WAV'!$B$6:$B$405,$C205,'E8.b. KKAuf_WAV'!$E$6:$E$405,H205,'E8.b. KKAuf_WAV'!$C$6:$C$405,"geleistete Anzahlungen und Anlagen im Bau des Sachanlagevermögens")+ SUMIFS('E8.b. KKAuf_WAV'!$M$6:$M$405,'E8.b. KKAuf_WAV'!$B$6:$B$405,$C205,'E8.b. KKAuf_WAV'!$E$6:$E$405,H205,'E8.b. KKAuf_WAV'!$C$6:$C$405,"geleistete Anzahlungen auf immaterielle Vermögensgegenstände")</f>
        <v>0</v>
      </c>
      <c r="X205" s="980">
        <f>SUMIFS('E8.c. KKAuf_BKZ_NAB_IZ'!$K$6:$K$405,'E8.c. KKAuf_BKZ_NAB_IZ'!$B$6:$B$405,$C205,'E8.c. KKAuf_BKZ_NAB_IZ'!$C$6:$C$405,$H205)</f>
        <v>0</v>
      </c>
      <c r="Y205" s="980">
        <f>SUMIFS('E8.a. KKAuf_SAV'!$Y$6:$Y$2005,'E8.a. KKAuf_SAV'!$B$6:$B$2005,$C205,'E8.a. KKAuf_SAV'!$D$6:$D$2005,$H205)</f>
        <v>0</v>
      </c>
      <c r="Z205" s="980">
        <f>SUMIFS('E8.b. KKAuf_WAV'!$O$6:$O$405,'E8.b. KKAuf_WAV'!$B$6:$B$405,$C205,'E8.b. KKAuf_WAV'!$E$6:$E$405,$H205,'E8.b. KKAuf_WAV'!$C$6:$C$405,"&lt;&gt;"&amp;"geleistete Anzahlungen auf immaterielle Vermögensgegenstände",'E8.b. KKAuf_WAV'!$C$6:$C$405,"&lt;&gt;"&amp;"geleistete Anzahlungen und Anlagen im Bau des Sachanlagevermögens",'E8.b. KKAuf_WAV'!$C$6:$C$405,"&lt;&gt;"&amp;"Geschäfts- oder Firmenwert")</f>
        <v>0</v>
      </c>
      <c r="AA205" s="980">
        <f>SUMIFS('E8.b. KKAuf_WAV'!$O$6:$O$405,'E8.b. KKAuf_WAV'!$B$6:$B$405,$C205,'E8.b. KKAuf_WAV'!$E$6:$E$405,H205,'E8.b. KKAuf_WAV'!$C$6:$C$405,"geleistete Anzahlungen und Anlagen im Bau des Sachanlagevermögens")+ SUMIFS('E8.b. KKAuf_WAV'!$O$6:$O$405,'E8.b. KKAuf_WAV'!$B$6:$B$405,$C205,'E8.b. KKAuf_WAV'!$E$6:$E$405,H205,'E8.b. KKAuf_WAV'!$C$6:$C$405,"geleistete Anzahlungen auf immaterielle Vermögensgegenstände")</f>
        <v>0</v>
      </c>
      <c r="AB205" s="980">
        <f>SUMIFS('E8.c. KKAuf_BKZ_NAB_IZ'!$L$6:$L$405,'E8.c. KKAuf_BKZ_NAB_IZ'!$B$6:$B$405,$C205,'E8.c. KKAuf_BKZ_NAB_IZ'!$C$6:$C$405,$H205)</f>
        <v>0</v>
      </c>
      <c r="AC205" s="974"/>
      <c r="AD205" s="980">
        <f t="shared" si="87"/>
        <v>0</v>
      </c>
      <c r="AE205" s="984">
        <f>$AE$16</f>
        <v>0</v>
      </c>
      <c r="AF205" s="984">
        <f>$AF$16</f>
        <v>0</v>
      </c>
      <c r="AG205" s="984">
        <f>$AG$16</f>
        <v>0</v>
      </c>
      <c r="AH205" s="982">
        <f t="shared" si="62"/>
        <v>0</v>
      </c>
      <c r="AJ205" s="980">
        <f t="shared" si="84"/>
        <v>0</v>
      </c>
      <c r="AK205" s="984">
        <f>$AK$16</f>
        <v>0</v>
      </c>
      <c r="AL205" s="984">
        <f>$AL$16</f>
        <v>0</v>
      </c>
      <c r="AM205" s="984">
        <f>$AM$16</f>
        <v>0</v>
      </c>
      <c r="AN205" s="982">
        <f t="shared" si="85"/>
        <v>0</v>
      </c>
    </row>
    <row r="206" spans="2:40" ht="15" hidden="1" thickBot="1" x14ac:dyDescent="0.25">
      <c r="B206" s="1448"/>
      <c r="C206" s="1003">
        <f t="shared" si="82"/>
        <v>0</v>
      </c>
      <c r="D206" s="1451"/>
      <c r="E206" s="1409"/>
      <c r="F206" s="1409"/>
      <c r="G206" s="990"/>
      <c r="H206" s="986">
        <v>2028</v>
      </c>
      <c r="I206" s="972"/>
      <c r="J206" s="803">
        <f t="shared" si="86"/>
        <v>0</v>
      </c>
      <c r="K206" s="804"/>
      <c r="L206" s="814">
        <f t="shared" si="65"/>
        <v>0</v>
      </c>
      <c r="M206" s="804"/>
      <c r="N206" s="814">
        <f t="shared" si="83"/>
        <v>0</v>
      </c>
      <c r="O206" s="804"/>
      <c r="P206" s="814">
        <f t="shared" si="81"/>
        <v>0</v>
      </c>
      <c r="Q206" s="760"/>
      <c r="R206" s="987">
        <f>SUMIFS('E8.a. KKAuf_SAV'!$X$6:$X$2005,'E8.a. KKAuf_SAV'!$B$6:$B$2005,$C206,'E8.a. KKAuf_SAV'!$D$6:$D$2005,$H206)</f>
        <v>0</v>
      </c>
      <c r="S206" s="987">
        <f>SUMIFS('E8.b. KKAuf_WAV'!$N$6:$N$405,'E8.b. KKAuf_WAV'!$B$6:$B$405,$C206,'E8.b. KKAuf_WAV'!$E$6:$E$405,H206)-SUMIFS('E8.b. KKAuf_WAV'!$N$6:$N$405,'E8.b. KKAuf_WAV'!$B$6:$B$405,$C206,'E8.b. KKAuf_WAV'!$C$6:$C$405,"Geschäfts- oder Firmenwert",'E8.b. KKAuf_WAV'!$D$6:$D$405,H206)</f>
        <v>0</v>
      </c>
      <c r="T206" s="974"/>
      <c r="U206" s="987">
        <f>SUMIFS('E8.a. KKAuf_SAV'!$W$6:$W$2005,'E8.a. KKAuf_SAV'!$B$6:$B$2005,$C206,'E8.a. KKAuf_SAV'!$D$6:$D$2005,H206)</f>
        <v>0</v>
      </c>
      <c r="V206" s="987">
        <f>SUMIFS('E8.b. KKAuf_WAV'!$M$6:$M$405,'E8.b. KKAuf_WAV'!$B$6:$B$405,$C206,'E8.b. KKAuf_WAV'!$E$6:$E$405,$H206,'E8.b. KKAuf_WAV'!$C$6:$C$405,"&lt;&gt;"&amp;"geleistete Anzahlungen auf immaterielle Vermögensgegenstände",'E8.b. KKAuf_WAV'!$C$6:$C$405,"&lt;&gt;"&amp;"geleistete Anzahlungen und Anlagen im Bau des Sachanlagevermögens",'E8.b. KKAuf_WAV'!$C$6:$C$405,"&lt;&gt;"&amp;"Geschäfts- oder Firmenwert")</f>
        <v>0</v>
      </c>
      <c r="W206" s="987">
        <f>SUMIFS('E8.b. KKAuf_WAV'!$M$6:$M$405,'E8.b. KKAuf_WAV'!$B$6:$B$405,$C206,'E8.b. KKAuf_WAV'!$E$6:$E$405,H206,'E8.b. KKAuf_WAV'!$C$6:$C$405,"geleistete Anzahlungen und Anlagen im Bau des Sachanlagevermögens")+ SUMIFS('E8.b. KKAuf_WAV'!$M$6:$M$405,'E8.b. KKAuf_WAV'!$B$6:$B$405,$C206,'E8.b. KKAuf_WAV'!$E$6:$E$405,H206,'E8.b. KKAuf_WAV'!$C$6:$C$405,"geleistete Anzahlungen auf immaterielle Vermögensgegenstände")</f>
        <v>0</v>
      </c>
      <c r="X206" s="987">
        <f>SUMIFS('E8.c. KKAuf_BKZ_NAB_IZ'!$K$6:$K$405,'E8.c. KKAuf_BKZ_NAB_IZ'!$B$6:$B$405,$C206,'E8.c. KKAuf_BKZ_NAB_IZ'!$C$6:$C$405,$H206)</f>
        <v>0</v>
      </c>
      <c r="Y206" s="987">
        <f>SUMIFS('E8.a. KKAuf_SAV'!$Y$6:$Y$2005,'E8.a. KKAuf_SAV'!$B$6:$B$2005,$C206,'E8.a. KKAuf_SAV'!$D$6:$D$2005,$H206)</f>
        <v>0</v>
      </c>
      <c r="Z206" s="987">
        <f>SUMIFS('E8.b. KKAuf_WAV'!$O$6:$O$405,'E8.b. KKAuf_WAV'!$B$6:$B$405,$C206,'E8.b. KKAuf_WAV'!$E$6:$E$405,$H206,'E8.b. KKAuf_WAV'!$C$6:$C$405,"&lt;&gt;"&amp;"geleistete Anzahlungen auf immaterielle Vermögensgegenstände",'E8.b. KKAuf_WAV'!$C$6:$C$405,"&lt;&gt;"&amp;"geleistete Anzahlungen und Anlagen im Bau des Sachanlagevermögens",'E8.b. KKAuf_WAV'!$C$6:$C$405,"&lt;&gt;"&amp;"Geschäfts- oder Firmenwert")</f>
        <v>0</v>
      </c>
      <c r="AA206" s="987">
        <f>SUMIFS('E8.b. KKAuf_WAV'!$O$6:$O$405,'E8.b. KKAuf_WAV'!$B$6:$B$405,$C206,'E8.b. KKAuf_WAV'!$E$6:$E$405,H206,'E8.b. KKAuf_WAV'!$C$6:$C$405,"geleistete Anzahlungen und Anlagen im Bau des Sachanlagevermögens")+ SUMIFS('E8.b. KKAuf_WAV'!$O$6:$O$405,'E8.b. KKAuf_WAV'!$B$6:$B$405,$C206,'E8.b. KKAuf_WAV'!$E$6:$E$405,H206,'E8.b. KKAuf_WAV'!$C$6:$C$405,"geleistete Anzahlungen auf immaterielle Vermögensgegenstände")</f>
        <v>0</v>
      </c>
      <c r="AB206" s="987">
        <f>SUMIFS('E8.c. KKAuf_BKZ_NAB_IZ'!$L$6:$L$405,'E8.c. KKAuf_BKZ_NAB_IZ'!$B$6:$B$405,$C206,'E8.c. KKAuf_BKZ_NAB_IZ'!$C$6:$C$405,$H206)</f>
        <v>0</v>
      </c>
      <c r="AC206" s="974"/>
      <c r="AD206" s="996">
        <f t="shared" si="87"/>
        <v>0</v>
      </c>
      <c r="AE206" s="997">
        <f>$AE$17</f>
        <v>0</v>
      </c>
      <c r="AF206" s="997">
        <f>$AF$17</f>
        <v>0</v>
      </c>
      <c r="AG206" s="988">
        <f>$AG$17</f>
        <v>0</v>
      </c>
      <c r="AH206" s="998">
        <f t="shared" ref="AH206:AH269" si="88">IFERROR($AD206*AG206,0)</f>
        <v>0</v>
      </c>
      <c r="AJ206" s="996">
        <f t="shared" si="84"/>
        <v>0</v>
      </c>
      <c r="AK206" s="997">
        <f>$AK$17</f>
        <v>0</v>
      </c>
      <c r="AL206" s="997">
        <f>$AL$17</f>
        <v>0</v>
      </c>
      <c r="AM206" s="988">
        <f>$AM$17</f>
        <v>0</v>
      </c>
      <c r="AN206" s="998">
        <f t="shared" si="85"/>
        <v>0</v>
      </c>
    </row>
    <row r="207" spans="2:40" ht="14.25" customHeight="1" x14ac:dyDescent="0.2">
      <c r="B207" s="1446"/>
      <c r="C207" s="1001">
        <f>B$207</f>
        <v>0</v>
      </c>
      <c r="D207" s="1449"/>
      <c r="E207" s="1407"/>
      <c r="F207" s="1410"/>
      <c r="G207" s="990"/>
      <c r="H207" s="991">
        <v>2022</v>
      </c>
      <c r="I207" s="972"/>
      <c r="J207" s="813">
        <f t="shared" si="86"/>
        <v>0</v>
      </c>
      <c r="K207" s="804"/>
      <c r="L207" s="813">
        <f t="shared" si="65"/>
        <v>0</v>
      </c>
      <c r="M207" s="804"/>
      <c r="N207" s="813">
        <f t="shared" si="83"/>
        <v>0</v>
      </c>
      <c r="O207" s="804"/>
      <c r="P207" s="813">
        <f t="shared" ref="P207:P213" si="89">IFERROR((AJ207*AK207+AD207*AE207)*0.4*0.035*$F$207,0)</f>
        <v>0</v>
      </c>
      <c r="Q207" s="760"/>
      <c r="R207" s="992">
        <f>SUMIFS('E8.a. KKAuf_SAV'!$X$6:$X$2005,'E8.a. KKAuf_SAV'!$B$6:$B$2005,$C207,'E8.a. KKAuf_SAV'!$D$6:$D$2005,$H207)</f>
        <v>0</v>
      </c>
      <c r="S207" s="992">
        <f>SUMIFS('E8.b. KKAuf_WAV'!$N$6:$N$405,'E8.b. KKAuf_WAV'!$B$6:$B$405,$C207,'E8.b. KKAuf_WAV'!$E$6:$E$405,H207)-SUMIFS('E8.b. KKAuf_WAV'!$N$6:$N$405,'E8.b. KKAuf_WAV'!$B$6:$B$405,$C207,'E8.b. KKAuf_WAV'!$C$6:$C$405,"Geschäfts- oder Firmenwert",'E8.b. KKAuf_WAV'!$D$6:$D$405,H207)</f>
        <v>0</v>
      </c>
      <c r="T207" s="974"/>
      <c r="U207" s="992">
        <f>SUMIFS('E8.a. KKAuf_SAV'!$W$6:$W$2005,'E8.a. KKAuf_SAV'!$B$6:$B$2005,$C207,'E8.a. KKAuf_SAV'!$D$6:$D$2005,H207)</f>
        <v>0</v>
      </c>
      <c r="V207" s="992">
        <f>SUMIFS('E8.b. KKAuf_WAV'!$M$6:$M$405,'E8.b. KKAuf_WAV'!$B$6:$B$405,$C207,'E8.b. KKAuf_WAV'!$E$6:$E$405,$H207,'E8.b. KKAuf_WAV'!$C$6:$C$405,"&lt;&gt;"&amp;"geleistete Anzahlungen auf immaterielle Vermögensgegenstände",'E8.b. KKAuf_WAV'!$C$6:$C$405,"&lt;&gt;"&amp;"geleistete Anzahlungen und Anlagen im Bau des Sachanlagevermögens",'E8.b. KKAuf_WAV'!$C$6:$C$405,"&lt;&gt;"&amp;"Geschäfts- oder Firmenwert")</f>
        <v>0</v>
      </c>
      <c r="W207" s="992">
        <f>SUMIFS('E8.b. KKAuf_WAV'!$M$6:$M$405,'E8.b. KKAuf_WAV'!$B$6:$B$405,$C207,'E8.b. KKAuf_WAV'!$E$6:$E$405,Listen!$AA$3,'E8.b. KKAuf_WAV'!$C$6:$C$405,"geleistete Anzahlungen und Anlagen im Bau des Sachanlagevermögens")+ SUMIFS('E8.b. KKAuf_WAV'!$M$6:$M$405,'E8.b. KKAuf_WAV'!$B$6:$B$405,$C207,'E8.b. KKAuf_WAV'!$E$6:$E$405,Listen!$AA$3,'E8.b. KKAuf_WAV'!$C$6:$C$405,"geleistete Anzahlungen auf immaterielle Vermögensgegenstände")</f>
        <v>0</v>
      </c>
      <c r="X207" s="992">
        <f>SUMIFS('E8.c. KKAuf_BKZ_NAB_IZ'!$K$6:$K$405,'E8.c. KKAuf_BKZ_NAB_IZ'!$B$6:$B$405,$C207,'E8.c. KKAuf_BKZ_NAB_IZ'!$C$6:$C$405,$H207)</f>
        <v>0</v>
      </c>
      <c r="Y207" s="992">
        <f>SUMIFS('E8.a. KKAuf_SAV'!$Y$6:$Y$2005,'E8.a. KKAuf_SAV'!$B$6:$B$2005,$C207,'E8.a. KKAuf_SAV'!$D$6:$D$2005,$H207)</f>
        <v>0</v>
      </c>
      <c r="Z207" s="992">
        <f>SUMIFS('E8.b. KKAuf_WAV'!$O$6:$O$405,'E8.b. KKAuf_WAV'!$B$6:$B$405,$C207,'E8.b. KKAuf_WAV'!$E$6:$E$405,$H207,'E8.b. KKAuf_WAV'!$C$6:$C$405,"&lt;&gt;"&amp;"geleistete Anzahlungen auf immaterielle Vermögensgegenstände",'E8.b. KKAuf_WAV'!$C$6:$C$405,"&lt;&gt;"&amp;"geleistete Anzahlungen und Anlagen im Bau des Sachanlagevermögens",'E8.b. KKAuf_WAV'!$C$6:$C$405,"&lt;&gt;"&amp;"Geschäfts- oder Firmenwert")</f>
        <v>0</v>
      </c>
      <c r="AA207" s="992">
        <f>SUMIFS('E8.b. KKAuf_WAV'!$O$6:$O$405,'E8.b. KKAuf_WAV'!$B$6:$B$405,$C207,'E8.b. KKAuf_WAV'!$E$6:$E$405,Listen!$AA$3,'E8.b. KKAuf_WAV'!$C$6:$C$405,"geleistete Anzahlungen und Anlagen im Bau des Sachanlagevermögens")+ SUMIFS('E8.b. KKAuf_WAV'!$O$6:$O$405,'E8.b. KKAuf_WAV'!$B$6:$B$405,$C207,'E8.b. KKAuf_WAV'!$E$6:$E$405,Listen!$AA$3,'E8.b. KKAuf_WAV'!$C$6:$C$405,"geleistete Anzahlungen auf immaterielle Vermögensgegenstände")</f>
        <v>0</v>
      </c>
      <c r="AB207" s="992">
        <f>SUMIFS('E8.c. KKAuf_BKZ_NAB_IZ'!$L$6:$L$405,'E8.c. KKAuf_BKZ_NAB_IZ'!$B$6:$B$405,$C207,'E8.c. KKAuf_BKZ_NAB_IZ'!$C$6:$C$405,$H207)</f>
        <v>0</v>
      </c>
      <c r="AC207" s="974"/>
      <c r="AD207" s="992">
        <f t="shared" si="87"/>
        <v>0</v>
      </c>
      <c r="AE207" s="993">
        <f>$AE$11</f>
        <v>5.0700000000000002E-2</v>
      </c>
      <c r="AF207" s="993">
        <f>$AF$11</f>
        <v>1.7100000000000001E-2</v>
      </c>
      <c r="AG207" s="993">
        <f>$AG$11</f>
        <v>3.0499999999999999E-2</v>
      </c>
      <c r="AH207" s="994">
        <f t="shared" si="88"/>
        <v>0</v>
      </c>
      <c r="AJ207" s="992">
        <f t="shared" si="84"/>
        <v>0</v>
      </c>
      <c r="AK207" s="993">
        <f>$AK$11</f>
        <v>5.0700000000000002E-2</v>
      </c>
      <c r="AL207" s="993">
        <f>$AL$11</f>
        <v>1.7100000000000001E-2</v>
      </c>
      <c r="AM207" s="993">
        <f>$AM$11</f>
        <v>3.0499999999999999E-2</v>
      </c>
      <c r="AN207" s="994">
        <f t="shared" si="85"/>
        <v>0</v>
      </c>
    </row>
    <row r="208" spans="2:40" x14ac:dyDescent="0.2">
      <c r="B208" s="1447"/>
      <c r="C208" s="1002">
        <f t="shared" ref="C208:C213" si="90">B$207</f>
        <v>0</v>
      </c>
      <c r="D208" s="1450"/>
      <c r="E208" s="1408"/>
      <c r="F208" s="1408"/>
      <c r="G208" s="990"/>
      <c r="H208" s="983">
        <v>2023</v>
      </c>
      <c r="I208" s="972"/>
      <c r="J208" s="805">
        <f t="shared" si="86"/>
        <v>0</v>
      </c>
      <c r="K208" s="804"/>
      <c r="L208" s="803">
        <f t="shared" si="65"/>
        <v>0</v>
      </c>
      <c r="M208" s="804"/>
      <c r="N208" s="803">
        <f t="shared" si="83"/>
        <v>0</v>
      </c>
      <c r="O208" s="804"/>
      <c r="P208" s="803">
        <f t="shared" si="89"/>
        <v>0</v>
      </c>
      <c r="Q208" s="760"/>
      <c r="R208" s="980">
        <f>SUMIFS('E8.a. KKAuf_SAV'!$X$6:$X$2005,'E8.a. KKAuf_SAV'!$B$6:$B$2005,$C208,'E8.a. KKAuf_SAV'!$D$6:$D$2005,$H208)</f>
        <v>0</v>
      </c>
      <c r="S208" s="980">
        <f>SUMIFS('E8.b. KKAuf_WAV'!$N$6:$N$405,'E8.b. KKAuf_WAV'!$B$6:$B$405,$C208,'E8.b. KKAuf_WAV'!$E$6:$E$405,H208)-SUMIFS('E8.b. KKAuf_WAV'!$N$6:$N$405,'E8.b. KKAuf_WAV'!$B$6:$B$405,$C208,'E8.b. KKAuf_WAV'!$C$6:$C$405,"Geschäfts- oder Firmenwert",'E8.b. KKAuf_WAV'!$D$6:$D$405,H208)</f>
        <v>0</v>
      </c>
      <c r="T208" s="974"/>
      <c r="U208" s="980">
        <f>SUMIFS('E8.a. KKAuf_SAV'!$W$6:$W$2005,'E8.a. KKAuf_SAV'!$B$6:$B$2005,$C208,'E8.a. KKAuf_SAV'!$D$6:$D$2005,H208)</f>
        <v>0</v>
      </c>
      <c r="V208" s="980">
        <f>SUMIFS('E8.b. KKAuf_WAV'!$M$6:$M$405,'E8.b. KKAuf_WAV'!$B$6:$B$405,$C208,'E8.b. KKAuf_WAV'!$E$6:$E$405,$H208,'E8.b. KKAuf_WAV'!$C$6:$C$405,"&lt;&gt;"&amp;"geleistete Anzahlungen auf immaterielle Vermögensgegenstände",'E8.b. KKAuf_WAV'!$C$6:$C$405,"&lt;&gt;"&amp;"geleistete Anzahlungen und Anlagen im Bau des Sachanlagevermögens",'E8.b. KKAuf_WAV'!$C$6:$C$405,"&lt;&gt;"&amp;"Geschäfts- oder Firmenwert")</f>
        <v>0</v>
      </c>
      <c r="W208" s="980"/>
      <c r="X208" s="980">
        <f>SUMIFS('E8.c. KKAuf_BKZ_NAB_IZ'!$K$6:$K$405,'E8.c. KKAuf_BKZ_NAB_IZ'!$B$6:$B$405,$C208,'E8.c. KKAuf_BKZ_NAB_IZ'!$C$6:$C$405,$H208)</f>
        <v>0</v>
      </c>
      <c r="Y208" s="980">
        <f>SUMIFS('E8.a. KKAuf_SAV'!$Y$6:$Y$2005,'E8.a. KKAuf_SAV'!$B$6:$B$2005,$C208,'E8.a. KKAuf_SAV'!$D$6:$D$2005,$H208)</f>
        <v>0</v>
      </c>
      <c r="Z208" s="980">
        <f>SUMIFS('E8.b. KKAuf_WAV'!$O$6:$O$405,'E8.b. KKAuf_WAV'!$B$6:$B$405,$C208,'E8.b. KKAuf_WAV'!$E$6:$E$405,$H208,'E8.b. KKAuf_WAV'!$C$6:$C$405,"&lt;&gt;"&amp;"geleistete Anzahlungen auf immaterielle Vermögensgegenstände",'E8.b. KKAuf_WAV'!$C$6:$C$405,"&lt;&gt;"&amp;"geleistete Anzahlungen und Anlagen im Bau des Sachanlagevermögens",'E8.b. KKAuf_WAV'!$C$6:$C$405,"&lt;&gt;"&amp;"Geschäfts- oder Firmenwert")</f>
        <v>0</v>
      </c>
      <c r="AA208" s="980"/>
      <c r="AB208" s="980">
        <f>SUMIFS('E8.c. KKAuf_BKZ_NAB_IZ'!$L$6:$L$405,'E8.c. KKAuf_BKZ_NAB_IZ'!$B$6:$B$405,$C208,'E8.c. KKAuf_BKZ_NAB_IZ'!$C$6:$C$405,$H208)</f>
        <v>0</v>
      </c>
      <c r="AC208" s="974"/>
      <c r="AD208" s="980">
        <f t="shared" si="87"/>
        <v>0</v>
      </c>
      <c r="AE208" s="984">
        <f>$AE$12</f>
        <v>5.0700000000000002E-2</v>
      </c>
      <c r="AF208" s="984">
        <f>$AF$12</f>
        <v>1.7100000000000001E-2</v>
      </c>
      <c r="AG208" s="984">
        <f>$AG$12</f>
        <v>3.0499999999999999E-2</v>
      </c>
      <c r="AH208" s="982">
        <f t="shared" si="88"/>
        <v>0</v>
      </c>
      <c r="AJ208" s="980"/>
      <c r="AK208" s="984">
        <f>$AK$12</f>
        <v>5.0700000000000002E-2</v>
      </c>
      <c r="AL208" s="984">
        <f>$AL$12</f>
        <v>1.7100000000000001E-2</v>
      </c>
      <c r="AM208" s="984">
        <f>$AM$12</f>
        <v>3.0499999999999999E-2</v>
      </c>
      <c r="AN208" s="982">
        <f t="shared" si="85"/>
        <v>0</v>
      </c>
    </row>
    <row r="209" spans="2:40" x14ac:dyDescent="0.2">
      <c r="B209" s="1447"/>
      <c r="C209" s="1002">
        <f t="shared" si="90"/>
        <v>0</v>
      </c>
      <c r="D209" s="1450"/>
      <c r="E209" s="1408"/>
      <c r="F209" s="1408"/>
      <c r="G209" s="990"/>
      <c r="H209" s="983">
        <v>2024</v>
      </c>
      <c r="I209" s="972"/>
      <c r="J209" s="803">
        <f t="shared" si="86"/>
        <v>0</v>
      </c>
      <c r="K209" s="804"/>
      <c r="L209" s="803">
        <f t="shared" ref="L209:L272" si="91">R209+S209</f>
        <v>0</v>
      </c>
      <c r="M209" s="804"/>
      <c r="N209" s="803">
        <f t="shared" si="83"/>
        <v>0</v>
      </c>
      <c r="O209" s="804"/>
      <c r="P209" s="803">
        <f t="shared" si="89"/>
        <v>0</v>
      </c>
      <c r="Q209" s="760"/>
      <c r="R209" s="980">
        <f>SUMIFS('E8.a. KKAuf_SAV'!$X$6:$X$2005,'E8.a. KKAuf_SAV'!$B$6:$B$2005,$C209,'E8.a. KKAuf_SAV'!$D$6:$D$2005,$H209)</f>
        <v>0</v>
      </c>
      <c r="S209" s="980">
        <f>SUMIFS('E8.b. KKAuf_WAV'!$N$6:$N$405,'E8.b. KKAuf_WAV'!$B$6:$B$405,$C209,'E8.b. KKAuf_WAV'!$E$6:$E$405,H209)-SUMIFS('E8.b. KKAuf_WAV'!$N$6:$N$405,'E8.b. KKAuf_WAV'!$B$6:$B$405,$C209,'E8.b. KKAuf_WAV'!$C$6:$C$405,"Geschäfts- oder Firmenwert",'E8.b. KKAuf_WAV'!$D$6:$D$405,H209)</f>
        <v>0</v>
      </c>
      <c r="T209" s="974"/>
      <c r="U209" s="980">
        <f>SUMIFS('E8.a. KKAuf_SAV'!$W$6:$W$2005,'E8.a. KKAuf_SAV'!$B$6:$B$2005,$C209,'E8.a. KKAuf_SAV'!$D$6:$D$2005,H209)</f>
        <v>0</v>
      </c>
      <c r="V209" s="980">
        <f>SUMIFS('E8.b. KKAuf_WAV'!$M$6:$M$405,'E8.b. KKAuf_WAV'!$B$6:$B$405,$C209,'E8.b. KKAuf_WAV'!$E$6:$E$405,$H209,'E8.b. KKAuf_WAV'!$C$6:$C$405,"&lt;&gt;"&amp;"geleistete Anzahlungen auf immaterielle Vermögensgegenstände",'E8.b. KKAuf_WAV'!$C$6:$C$405,"&lt;&gt;"&amp;"geleistete Anzahlungen und Anlagen im Bau des Sachanlagevermögens",'E8.b. KKAuf_WAV'!$C$6:$C$405,"&lt;&gt;"&amp;"Geschäfts- oder Firmenwert")</f>
        <v>0</v>
      </c>
      <c r="W209" s="980">
        <f>SUMIFS('E8.b. KKAuf_WAV'!$M$6:$M$405,'E8.b. KKAuf_WAV'!$B$6:$B$405,$C209,'E8.b. KKAuf_WAV'!$E$6:$E$405,H209,'E8.b. KKAuf_WAV'!$C$6:$C$405,"geleistete Anzahlungen und Anlagen im Bau des Sachanlagevermögens")+ SUMIFS('E8.b. KKAuf_WAV'!$M$6:$M$405,'E8.b. KKAuf_WAV'!$B$6:$B$405,$C209,'E8.b. KKAuf_WAV'!$E$6:$E$405,H209,'E8.b. KKAuf_WAV'!$C$6:$C$405,"geleistete Anzahlungen auf immaterielle Vermögensgegenstände")</f>
        <v>0</v>
      </c>
      <c r="X209" s="980">
        <f>SUMIFS('E8.c. KKAuf_BKZ_NAB_IZ'!$K$6:$K$405,'E8.c. KKAuf_BKZ_NAB_IZ'!$B$6:$B$405,$C209,'E8.c. KKAuf_BKZ_NAB_IZ'!$C$6:$C$405,$H209)</f>
        <v>0</v>
      </c>
      <c r="Y209" s="980">
        <f>SUMIFS('E8.a. KKAuf_SAV'!$Y$6:$Y$2005,'E8.a. KKAuf_SAV'!$B$6:$B$2005,$C209,'E8.a. KKAuf_SAV'!$D$6:$D$2005,$H209)</f>
        <v>0</v>
      </c>
      <c r="Z209" s="980">
        <f>SUMIFS('E8.b. KKAuf_WAV'!$O$6:$O$405,'E8.b. KKAuf_WAV'!$B$6:$B$405,$C209,'E8.b. KKAuf_WAV'!$E$6:$E$405,$H209,'E8.b. KKAuf_WAV'!$C$6:$C$405,"&lt;&gt;"&amp;"geleistete Anzahlungen auf immaterielle Vermögensgegenstände",'E8.b. KKAuf_WAV'!$C$6:$C$405,"&lt;&gt;"&amp;"geleistete Anzahlungen und Anlagen im Bau des Sachanlagevermögens",'E8.b. KKAuf_WAV'!$C$6:$C$405,"&lt;&gt;"&amp;"Geschäfts- oder Firmenwert")</f>
        <v>0</v>
      </c>
      <c r="AA209" s="980">
        <f>SUMIFS('E8.b. KKAuf_WAV'!$O$6:$O$405,'E8.b. KKAuf_WAV'!$B$6:$B$405,$C209,'E8.b. KKAuf_WAV'!$E$6:$E$405,H209,'E8.b. KKAuf_WAV'!$C$6:$C$405,"geleistete Anzahlungen und Anlagen im Bau des Sachanlagevermögens")+ SUMIFS('E8.b. KKAuf_WAV'!$O$6:$O$405,'E8.b. KKAuf_WAV'!$B$6:$B$405,$C209,'E8.b. KKAuf_WAV'!$E$6:$E$405,H209,'E8.b. KKAuf_WAV'!$C$6:$C$405,"geleistete Anzahlungen auf immaterielle Vermögensgegenstände")</f>
        <v>0</v>
      </c>
      <c r="AB209" s="980">
        <f>SUMIFS('E8.c. KKAuf_BKZ_NAB_IZ'!$L$6:$L$405,'E8.c. KKAuf_BKZ_NAB_IZ'!$B$6:$B$405,$C209,'E8.c. KKAuf_BKZ_NAB_IZ'!$C$6:$C$405,$H209)</f>
        <v>0</v>
      </c>
      <c r="AC209" s="974"/>
      <c r="AD209" s="980">
        <f t="shared" si="87"/>
        <v>0</v>
      </c>
      <c r="AE209" s="984">
        <f>$AE$13</f>
        <v>6.93E-2</v>
      </c>
      <c r="AF209" s="984">
        <f>$AF$13</f>
        <v>3.8699999999999998E-2</v>
      </c>
      <c r="AG209" s="984">
        <f>$AG$13</f>
        <v>5.0900000000000001E-2</v>
      </c>
      <c r="AH209" s="982">
        <f t="shared" si="88"/>
        <v>0</v>
      </c>
      <c r="AJ209" s="980">
        <f t="shared" si="84"/>
        <v>0</v>
      </c>
      <c r="AK209" s="984">
        <f>$AK$13</f>
        <v>7.0099999999999996E-2</v>
      </c>
      <c r="AL209" s="984">
        <f>$AL$13</f>
        <v>3.6600000000000001E-2</v>
      </c>
      <c r="AM209" s="984">
        <f>$AM$13</f>
        <v>0.05</v>
      </c>
      <c r="AN209" s="982">
        <f t="shared" si="85"/>
        <v>0</v>
      </c>
    </row>
    <row r="210" spans="2:40" ht="15" thickBot="1" x14ac:dyDescent="0.25">
      <c r="B210" s="1447"/>
      <c r="C210" s="1002">
        <f t="shared" si="90"/>
        <v>0</v>
      </c>
      <c r="D210" s="1450"/>
      <c r="E210" s="1408"/>
      <c r="F210" s="1408"/>
      <c r="G210" s="990"/>
      <c r="H210" s="983">
        <v>2025</v>
      </c>
      <c r="I210" s="972"/>
      <c r="J210" s="803">
        <f t="shared" si="86"/>
        <v>0</v>
      </c>
      <c r="K210" s="804"/>
      <c r="L210" s="803">
        <f t="shared" si="91"/>
        <v>0</v>
      </c>
      <c r="M210" s="804"/>
      <c r="N210" s="803">
        <f t="shared" si="83"/>
        <v>0</v>
      </c>
      <c r="O210" s="804"/>
      <c r="P210" s="803">
        <f t="shared" si="89"/>
        <v>0</v>
      </c>
      <c r="Q210" s="760"/>
      <c r="R210" s="980">
        <f>SUMIFS('E8.a. KKAuf_SAV'!$X$6:$X$2005,'E8.a. KKAuf_SAV'!$B$6:$B$2005,$C210,'E8.a. KKAuf_SAV'!$D$6:$D$2005,$H210)</f>
        <v>0</v>
      </c>
      <c r="S210" s="980">
        <f>SUMIFS('E8.b. KKAuf_WAV'!$N$6:$N$405,'E8.b. KKAuf_WAV'!$B$6:$B$405,$C210,'E8.b. KKAuf_WAV'!$E$6:$E$405,H210)-SUMIFS('E8.b. KKAuf_WAV'!$N$6:$N$405,'E8.b. KKAuf_WAV'!$B$6:$B$405,$C210,'E8.b. KKAuf_WAV'!$C$6:$C$405,"Geschäfts- oder Firmenwert",'E8.b. KKAuf_WAV'!$D$6:$D$405,H210)</f>
        <v>0</v>
      </c>
      <c r="T210" s="974"/>
      <c r="U210" s="980">
        <f>SUMIFS('E8.a. KKAuf_SAV'!$W$6:$W$2005,'E8.a. KKAuf_SAV'!$B$6:$B$2005,$C210,'E8.a. KKAuf_SAV'!$D$6:$D$2005,H210)</f>
        <v>0</v>
      </c>
      <c r="V210" s="980">
        <f>SUMIFS('E8.b. KKAuf_WAV'!$M$6:$M$405,'E8.b. KKAuf_WAV'!$B$6:$B$405,$C210,'E8.b. KKAuf_WAV'!$E$6:$E$405,$H210,'E8.b. KKAuf_WAV'!$C$6:$C$405,"&lt;&gt;"&amp;"geleistete Anzahlungen auf immaterielle Vermögensgegenstände",'E8.b. KKAuf_WAV'!$C$6:$C$405,"&lt;&gt;"&amp;"geleistete Anzahlungen und Anlagen im Bau des Sachanlagevermögens",'E8.b. KKAuf_WAV'!$C$6:$C$405,"&lt;&gt;"&amp;"Geschäfts- oder Firmenwert")</f>
        <v>0</v>
      </c>
      <c r="W210" s="980">
        <f>SUMIFS('E8.b. KKAuf_WAV'!$M$6:$M$405,'E8.b. KKAuf_WAV'!$B$6:$B$405,$C210,'E8.b. KKAuf_WAV'!$E$6:$E$405,H210,'E8.b. KKAuf_WAV'!$C$6:$C$405,"geleistete Anzahlungen und Anlagen im Bau des Sachanlagevermögens")+ SUMIFS('E8.b. KKAuf_WAV'!$M$6:$M$405,'E8.b. KKAuf_WAV'!$B$6:$B$405,$C210,'E8.b. KKAuf_WAV'!$E$6:$E$405,H210,'E8.b. KKAuf_WAV'!$C$6:$C$405,"geleistete Anzahlungen auf immaterielle Vermögensgegenstände")</f>
        <v>0</v>
      </c>
      <c r="X210" s="980">
        <f>SUMIFS('E8.c. KKAuf_BKZ_NAB_IZ'!$K$6:$K$405,'E8.c. KKAuf_BKZ_NAB_IZ'!$B$6:$B$405,$C210,'E8.c. KKAuf_BKZ_NAB_IZ'!$C$6:$C$405,$H210)</f>
        <v>0</v>
      </c>
      <c r="Y210" s="980">
        <f>SUMIFS('E8.a. KKAuf_SAV'!$Y$6:$Y$2005,'E8.a. KKAuf_SAV'!$B$6:$B$2005,$C210,'E8.a. KKAuf_SAV'!$D$6:$D$2005,$H210)</f>
        <v>0</v>
      </c>
      <c r="Z210" s="980">
        <f>SUMIFS('E8.b. KKAuf_WAV'!$O$6:$O$405,'E8.b. KKAuf_WAV'!$B$6:$B$405,$C210,'E8.b. KKAuf_WAV'!$E$6:$E$405,$H210,'E8.b. KKAuf_WAV'!$C$6:$C$405,"&lt;&gt;"&amp;"geleistete Anzahlungen auf immaterielle Vermögensgegenstände",'E8.b. KKAuf_WAV'!$C$6:$C$405,"&lt;&gt;"&amp;"geleistete Anzahlungen und Anlagen im Bau des Sachanlagevermögens",'E8.b. KKAuf_WAV'!$C$6:$C$405,"&lt;&gt;"&amp;"Geschäfts- oder Firmenwert")</f>
        <v>0</v>
      </c>
      <c r="AA210" s="980">
        <f>SUMIFS('E8.b. KKAuf_WAV'!$O$6:$O$405,'E8.b. KKAuf_WAV'!$B$6:$B$405,$C210,'E8.b. KKAuf_WAV'!$E$6:$E$405,H210,'E8.b. KKAuf_WAV'!$C$6:$C$405,"geleistete Anzahlungen und Anlagen im Bau des Sachanlagevermögens")+ SUMIFS('E8.b. KKAuf_WAV'!$O$6:$O$405,'E8.b. KKAuf_WAV'!$B$6:$B$405,$C210,'E8.b. KKAuf_WAV'!$E$6:$E$405,H210,'E8.b. KKAuf_WAV'!$C$6:$C$405,"geleistete Anzahlungen auf immaterielle Vermögensgegenstände")</f>
        <v>0</v>
      </c>
      <c r="AB210" s="980">
        <f>SUMIFS('E8.c. KKAuf_BKZ_NAB_IZ'!$L$6:$L$405,'E8.c. KKAuf_BKZ_NAB_IZ'!$B$6:$B$405,$C210,'E8.c. KKAuf_BKZ_NAB_IZ'!$C$6:$C$405,$H210)</f>
        <v>0</v>
      </c>
      <c r="AC210" s="974"/>
      <c r="AD210" s="980">
        <f t="shared" si="87"/>
        <v>0</v>
      </c>
      <c r="AE210" s="984">
        <f>$AE$14</f>
        <v>7.0099999999999996E-2</v>
      </c>
      <c r="AF210" s="984">
        <f>$AF$14</f>
        <v>3.6600000000000001E-2</v>
      </c>
      <c r="AG210" s="984">
        <f>$AG$14</f>
        <v>0.05</v>
      </c>
      <c r="AH210" s="982">
        <f t="shared" si="88"/>
        <v>0</v>
      </c>
      <c r="AJ210" s="980">
        <f t="shared" si="84"/>
        <v>0</v>
      </c>
      <c r="AK210" s="984">
        <f>$AK$14</f>
        <v>7.0099999999999996E-2</v>
      </c>
      <c r="AL210" s="984">
        <f>$AL$14</f>
        <v>3.6600000000000001E-2</v>
      </c>
      <c r="AM210" s="984">
        <f t="shared" ref="AM210:AM262" si="92">0.4*AK210+0.6*AL210</f>
        <v>0.05</v>
      </c>
      <c r="AN210" s="982">
        <f t="shared" si="85"/>
        <v>0</v>
      </c>
    </row>
    <row r="211" spans="2:40" ht="15" hidden="1" thickBot="1" x14ac:dyDescent="0.25">
      <c r="B211" s="1447"/>
      <c r="C211" s="1002">
        <f t="shared" si="90"/>
        <v>0</v>
      </c>
      <c r="D211" s="1450"/>
      <c r="E211" s="1408"/>
      <c r="F211" s="1408"/>
      <c r="G211" s="990"/>
      <c r="H211" s="983">
        <v>2026</v>
      </c>
      <c r="I211" s="972"/>
      <c r="J211" s="803">
        <f t="shared" si="86"/>
        <v>0</v>
      </c>
      <c r="K211" s="804"/>
      <c r="L211" s="803">
        <f t="shared" si="91"/>
        <v>0</v>
      </c>
      <c r="M211" s="804"/>
      <c r="N211" s="803">
        <f t="shared" si="83"/>
        <v>0</v>
      </c>
      <c r="O211" s="804"/>
      <c r="P211" s="803">
        <f t="shared" si="89"/>
        <v>0</v>
      </c>
      <c r="Q211" s="760"/>
      <c r="R211" s="980">
        <f>SUMIFS('E8.a. KKAuf_SAV'!$X$6:$X$2005,'E8.a. KKAuf_SAV'!$B$6:$B$2005,$C211,'E8.a. KKAuf_SAV'!$D$6:$D$2005,$H211)</f>
        <v>0</v>
      </c>
      <c r="S211" s="980">
        <f>SUMIFS('E8.b. KKAuf_WAV'!$N$6:$N$405,'E8.b. KKAuf_WAV'!$B$6:$B$405,$C211,'E8.b. KKAuf_WAV'!$E$6:$E$405,H211)-SUMIFS('E8.b. KKAuf_WAV'!$N$6:$N$405,'E8.b. KKAuf_WAV'!$B$6:$B$405,$C211,'E8.b. KKAuf_WAV'!$C$6:$C$405,"Geschäfts- oder Firmenwert",'E8.b. KKAuf_WAV'!$D$6:$D$405,H211)</f>
        <v>0</v>
      </c>
      <c r="T211" s="974"/>
      <c r="U211" s="980">
        <f>SUMIFS('E8.a. KKAuf_SAV'!$W$6:$W$2005,'E8.a. KKAuf_SAV'!$B$6:$B$2005,$C211,'E8.a. KKAuf_SAV'!$D$6:$D$2005,H211)</f>
        <v>0</v>
      </c>
      <c r="V211" s="980">
        <f>SUMIFS('E8.b. KKAuf_WAV'!$M$6:$M$405,'E8.b. KKAuf_WAV'!$B$6:$B$405,$C211,'E8.b. KKAuf_WAV'!$E$6:$E$405,$H211,'E8.b. KKAuf_WAV'!$C$6:$C$405,"&lt;&gt;"&amp;"geleistete Anzahlungen auf immaterielle Vermögensgegenstände",'E8.b. KKAuf_WAV'!$C$6:$C$405,"&lt;&gt;"&amp;"geleistete Anzahlungen und Anlagen im Bau des Sachanlagevermögens",'E8.b. KKAuf_WAV'!$C$6:$C$405,"&lt;&gt;"&amp;"Geschäfts- oder Firmenwert")</f>
        <v>0</v>
      </c>
      <c r="W211" s="980">
        <f>SUMIFS('E8.b. KKAuf_WAV'!$M$6:$M$405,'E8.b. KKAuf_WAV'!$B$6:$B$405,$C211,'E8.b. KKAuf_WAV'!$E$6:$E$405,H211,'E8.b. KKAuf_WAV'!$C$6:$C$405,"geleistete Anzahlungen und Anlagen im Bau des Sachanlagevermögens")+ SUMIFS('E8.b. KKAuf_WAV'!$M$6:$M$405,'E8.b. KKAuf_WAV'!$B$6:$B$405,$C211,'E8.b. KKAuf_WAV'!$E$6:$E$405,H211,'E8.b. KKAuf_WAV'!$C$6:$C$405,"geleistete Anzahlungen auf immaterielle Vermögensgegenstände")</f>
        <v>0</v>
      </c>
      <c r="X211" s="980">
        <f>SUMIFS('E8.c. KKAuf_BKZ_NAB_IZ'!$K$6:$K$405,'E8.c. KKAuf_BKZ_NAB_IZ'!$B$6:$B$405,$C211,'E8.c. KKAuf_BKZ_NAB_IZ'!$C$6:$C$405,$H211)</f>
        <v>0</v>
      </c>
      <c r="Y211" s="980">
        <f>SUMIFS('E8.a. KKAuf_SAV'!$Y$6:$Y$2005,'E8.a. KKAuf_SAV'!$B$6:$B$2005,$C211,'E8.a. KKAuf_SAV'!$D$6:$D$2005,$H211)</f>
        <v>0</v>
      </c>
      <c r="Z211" s="980">
        <f>SUMIFS('E8.b. KKAuf_WAV'!$O$6:$O$405,'E8.b. KKAuf_WAV'!$B$6:$B$405,$C211,'E8.b. KKAuf_WAV'!$E$6:$E$405,$H211,'E8.b. KKAuf_WAV'!$C$6:$C$405,"&lt;&gt;"&amp;"geleistete Anzahlungen auf immaterielle Vermögensgegenstände",'E8.b. KKAuf_WAV'!$C$6:$C$405,"&lt;&gt;"&amp;"geleistete Anzahlungen und Anlagen im Bau des Sachanlagevermögens",'E8.b. KKAuf_WAV'!$C$6:$C$405,"&lt;&gt;"&amp;"Geschäfts- oder Firmenwert")</f>
        <v>0</v>
      </c>
      <c r="AA211" s="980">
        <f>SUMIFS('E8.b. KKAuf_WAV'!$O$6:$O$405,'E8.b. KKAuf_WAV'!$B$6:$B$405,$C211,'E8.b. KKAuf_WAV'!$E$6:$E$405,H211,'E8.b. KKAuf_WAV'!$C$6:$C$405,"geleistete Anzahlungen und Anlagen im Bau des Sachanlagevermögens")+ SUMIFS('E8.b. KKAuf_WAV'!$O$6:$O$405,'E8.b. KKAuf_WAV'!$B$6:$B$405,$C211,'E8.b. KKAuf_WAV'!$E$6:$E$405,H211,'E8.b. KKAuf_WAV'!$C$6:$C$405,"geleistete Anzahlungen auf immaterielle Vermögensgegenstände")</f>
        <v>0</v>
      </c>
      <c r="AB211" s="980">
        <f>SUMIFS('E8.c. KKAuf_BKZ_NAB_IZ'!$L$6:$L$405,'E8.c. KKAuf_BKZ_NAB_IZ'!$B$6:$B$405,$C211,'E8.c. KKAuf_BKZ_NAB_IZ'!$C$6:$C$405,$H211)</f>
        <v>0</v>
      </c>
      <c r="AC211" s="974"/>
      <c r="AD211" s="980">
        <f t="shared" si="87"/>
        <v>0</v>
      </c>
      <c r="AE211" s="984">
        <f>$AE$15</f>
        <v>0</v>
      </c>
      <c r="AF211" s="984">
        <f>$AF$15</f>
        <v>0</v>
      </c>
      <c r="AG211" s="984">
        <f>$AG$15</f>
        <v>0</v>
      </c>
      <c r="AH211" s="982">
        <f t="shared" si="88"/>
        <v>0</v>
      </c>
      <c r="AJ211" s="980">
        <f t="shared" si="84"/>
        <v>0</v>
      </c>
      <c r="AK211" s="984">
        <f>$AK$15</f>
        <v>0</v>
      </c>
      <c r="AL211" s="984">
        <f>$AL$15</f>
        <v>0</v>
      </c>
      <c r="AM211" s="984">
        <f t="shared" si="92"/>
        <v>0</v>
      </c>
      <c r="AN211" s="982">
        <f t="shared" si="85"/>
        <v>0</v>
      </c>
    </row>
    <row r="212" spans="2:40" ht="15" hidden="1" thickBot="1" x14ac:dyDescent="0.25">
      <c r="B212" s="1447"/>
      <c r="C212" s="1002">
        <f t="shared" si="90"/>
        <v>0</v>
      </c>
      <c r="D212" s="1450"/>
      <c r="E212" s="1408"/>
      <c r="F212" s="1408"/>
      <c r="G212" s="990"/>
      <c r="H212" s="983">
        <v>2027</v>
      </c>
      <c r="I212" s="972"/>
      <c r="J212" s="803">
        <f t="shared" si="86"/>
        <v>0</v>
      </c>
      <c r="K212" s="804"/>
      <c r="L212" s="803">
        <f t="shared" si="91"/>
        <v>0</v>
      </c>
      <c r="M212" s="804"/>
      <c r="N212" s="803">
        <f t="shared" si="83"/>
        <v>0</v>
      </c>
      <c r="O212" s="804"/>
      <c r="P212" s="803">
        <f t="shared" si="89"/>
        <v>0</v>
      </c>
      <c r="Q212" s="760"/>
      <c r="R212" s="980">
        <f>SUMIFS('E8.a. KKAuf_SAV'!$X$6:$X$2005,'E8.a. KKAuf_SAV'!$B$6:$B$2005,$C212,'E8.a. KKAuf_SAV'!$D$6:$D$2005,$H212)</f>
        <v>0</v>
      </c>
      <c r="S212" s="980">
        <f>SUMIFS('E8.b. KKAuf_WAV'!$N$6:$N$405,'E8.b. KKAuf_WAV'!$B$6:$B$405,$C212,'E8.b. KKAuf_WAV'!$E$6:$E$405,H212)-SUMIFS('E8.b. KKAuf_WAV'!$N$6:$N$405,'E8.b. KKAuf_WAV'!$B$6:$B$405,$C212,'E8.b. KKAuf_WAV'!$C$6:$C$405,"Geschäfts- oder Firmenwert",'E8.b. KKAuf_WAV'!$D$6:$D$405,H212)</f>
        <v>0</v>
      </c>
      <c r="T212" s="974"/>
      <c r="U212" s="980">
        <f>SUMIFS('E8.a. KKAuf_SAV'!$W$6:$W$2005,'E8.a. KKAuf_SAV'!$B$6:$B$2005,$C212,'E8.a. KKAuf_SAV'!$D$6:$D$2005,H212)</f>
        <v>0</v>
      </c>
      <c r="V212" s="980">
        <f>SUMIFS('E8.b. KKAuf_WAV'!$M$6:$M$405,'E8.b. KKAuf_WAV'!$B$6:$B$405,$C212,'E8.b. KKAuf_WAV'!$E$6:$E$405,$H212,'E8.b. KKAuf_WAV'!$C$6:$C$405,"&lt;&gt;"&amp;"geleistete Anzahlungen auf immaterielle Vermögensgegenstände",'E8.b. KKAuf_WAV'!$C$6:$C$405,"&lt;&gt;"&amp;"geleistete Anzahlungen und Anlagen im Bau des Sachanlagevermögens",'E8.b. KKAuf_WAV'!$C$6:$C$405,"&lt;&gt;"&amp;"Geschäfts- oder Firmenwert")</f>
        <v>0</v>
      </c>
      <c r="W212" s="980">
        <f>SUMIFS('E8.b. KKAuf_WAV'!$M$6:$M$405,'E8.b. KKAuf_WAV'!$B$6:$B$405,$C212,'E8.b. KKAuf_WAV'!$E$6:$E$405,H212,'E8.b. KKAuf_WAV'!$C$6:$C$405,"geleistete Anzahlungen und Anlagen im Bau des Sachanlagevermögens")+ SUMIFS('E8.b. KKAuf_WAV'!$M$6:$M$405,'E8.b. KKAuf_WAV'!$B$6:$B$405,$C212,'E8.b. KKAuf_WAV'!$E$6:$E$405,H212,'E8.b. KKAuf_WAV'!$C$6:$C$405,"geleistete Anzahlungen auf immaterielle Vermögensgegenstände")</f>
        <v>0</v>
      </c>
      <c r="X212" s="980">
        <f>SUMIFS('E8.c. KKAuf_BKZ_NAB_IZ'!$K$6:$K$405,'E8.c. KKAuf_BKZ_NAB_IZ'!$B$6:$B$405,$C212,'E8.c. KKAuf_BKZ_NAB_IZ'!$C$6:$C$405,$H212)</f>
        <v>0</v>
      </c>
      <c r="Y212" s="980">
        <f>SUMIFS('E8.a. KKAuf_SAV'!$Y$6:$Y$2005,'E8.a. KKAuf_SAV'!$B$6:$B$2005,$C212,'E8.a. KKAuf_SAV'!$D$6:$D$2005,$H212)</f>
        <v>0</v>
      </c>
      <c r="Z212" s="980">
        <f>SUMIFS('E8.b. KKAuf_WAV'!$O$6:$O$405,'E8.b. KKAuf_WAV'!$B$6:$B$405,$C212,'E8.b. KKAuf_WAV'!$E$6:$E$405,$H212,'E8.b. KKAuf_WAV'!$C$6:$C$405,"&lt;&gt;"&amp;"geleistete Anzahlungen auf immaterielle Vermögensgegenstände",'E8.b. KKAuf_WAV'!$C$6:$C$405,"&lt;&gt;"&amp;"geleistete Anzahlungen und Anlagen im Bau des Sachanlagevermögens",'E8.b. KKAuf_WAV'!$C$6:$C$405,"&lt;&gt;"&amp;"Geschäfts- oder Firmenwert")</f>
        <v>0</v>
      </c>
      <c r="AA212" s="980">
        <f>SUMIFS('E8.b. KKAuf_WAV'!$O$6:$O$405,'E8.b. KKAuf_WAV'!$B$6:$B$405,$C212,'E8.b. KKAuf_WAV'!$E$6:$E$405,H212,'E8.b. KKAuf_WAV'!$C$6:$C$405,"geleistete Anzahlungen und Anlagen im Bau des Sachanlagevermögens")+ SUMIFS('E8.b. KKAuf_WAV'!$O$6:$O$405,'E8.b. KKAuf_WAV'!$B$6:$B$405,$C212,'E8.b. KKAuf_WAV'!$E$6:$E$405,H212,'E8.b. KKAuf_WAV'!$C$6:$C$405,"geleistete Anzahlungen auf immaterielle Vermögensgegenstände")</f>
        <v>0</v>
      </c>
      <c r="AB212" s="980">
        <f>SUMIFS('E8.c. KKAuf_BKZ_NAB_IZ'!$L$6:$L$405,'E8.c. KKAuf_BKZ_NAB_IZ'!$B$6:$B$405,$C212,'E8.c. KKAuf_BKZ_NAB_IZ'!$C$6:$C$405,$H212)</f>
        <v>0</v>
      </c>
      <c r="AC212" s="974"/>
      <c r="AD212" s="980">
        <f t="shared" si="87"/>
        <v>0</v>
      </c>
      <c r="AE212" s="984">
        <f>$AE$16</f>
        <v>0</v>
      </c>
      <c r="AF212" s="984">
        <f>$AF$16</f>
        <v>0</v>
      </c>
      <c r="AG212" s="984">
        <f>$AG$16</f>
        <v>0</v>
      </c>
      <c r="AH212" s="982">
        <f t="shared" si="88"/>
        <v>0</v>
      </c>
      <c r="AJ212" s="980">
        <f t="shared" si="84"/>
        <v>0</v>
      </c>
      <c r="AK212" s="984">
        <f>$AK$16</f>
        <v>0</v>
      </c>
      <c r="AL212" s="984">
        <f>$AL$16</f>
        <v>0</v>
      </c>
      <c r="AM212" s="984">
        <f t="shared" si="92"/>
        <v>0</v>
      </c>
      <c r="AN212" s="982">
        <f t="shared" si="85"/>
        <v>0</v>
      </c>
    </row>
    <row r="213" spans="2:40" ht="15" hidden="1" thickBot="1" x14ac:dyDescent="0.25">
      <c r="B213" s="1448"/>
      <c r="C213" s="1003">
        <f t="shared" si="90"/>
        <v>0</v>
      </c>
      <c r="D213" s="1451"/>
      <c r="E213" s="1409"/>
      <c r="F213" s="1409"/>
      <c r="G213" s="970"/>
      <c r="H213" s="986">
        <v>2028</v>
      </c>
      <c r="I213" s="972"/>
      <c r="J213" s="815">
        <f t="shared" si="86"/>
        <v>0</v>
      </c>
      <c r="K213" s="804"/>
      <c r="L213" s="814">
        <f t="shared" si="91"/>
        <v>0</v>
      </c>
      <c r="M213" s="804"/>
      <c r="N213" s="814">
        <f t="shared" si="83"/>
        <v>0</v>
      </c>
      <c r="O213" s="804"/>
      <c r="P213" s="814">
        <f t="shared" si="89"/>
        <v>0</v>
      </c>
      <c r="Q213" s="760"/>
      <c r="R213" s="987">
        <f>SUMIFS('E8.a. KKAuf_SAV'!$X$6:$X$2005,'E8.a. KKAuf_SAV'!$B$6:$B$2005,$C213,'E8.a. KKAuf_SAV'!$D$6:$D$2005,$H213)</f>
        <v>0</v>
      </c>
      <c r="S213" s="987">
        <f>SUMIFS('E8.b. KKAuf_WAV'!$N$6:$N$405,'E8.b. KKAuf_WAV'!$B$6:$B$405,$C213,'E8.b. KKAuf_WAV'!$E$6:$E$405,H213)-SUMIFS('E8.b. KKAuf_WAV'!$N$6:$N$405,'E8.b. KKAuf_WAV'!$B$6:$B$405,$C213,'E8.b. KKAuf_WAV'!$C$6:$C$405,"Geschäfts- oder Firmenwert",'E8.b. KKAuf_WAV'!$D$6:$D$405,H213)</f>
        <v>0</v>
      </c>
      <c r="T213" s="974"/>
      <c r="U213" s="987">
        <f>SUMIFS('E8.a. KKAuf_SAV'!$W$6:$W$2005,'E8.a. KKAuf_SAV'!$B$6:$B$2005,$C213,'E8.a. KKAuf_SAV'!$D$6:$D$2005,H213)</f>
        <v>0</v>
      </c>
      <c r="V213" s="987">
        <f>SUMIFS('E8.b. KKAuf_WAV'!$M$6:$M$405,'E8.b. KKAuf_WAV'!$B$6:$B$405,$C213,'E8.b. KKAuf_WAV'!$E$6:$E$405,$H213,'E8.b. KKAuf_WAV'!$C$6:$C$405,"&lt;&gt;"&amp;"geleistete Anzahlungen auf immaterielle Vermögensgegenstände",'E8.b. KKAuf_WAV'!$C$6:$C$405,"&lt;&gt;"&amp;"geleistete Anzahlungen und Anlagen im Bau des Sachanlagevermögens",'E8.b. KKAuf_WAV'!$C$6:$C$405,"&lt;&gt;"&amp;"Geschäfts- oder Firmenwert")</f>
        <v>0</v>
      </c>
      <c r="W213" s="987">
        <f>SUMIFS('E8.b. KKAuf_WAV'!$M$6:$M$405,'E8.b. KKAuf_WAV'!$B$6:$B$405,$C213,'E8.b. KKAuf_WAV'!$E$6:$E$405,H213,'E8.b. KKAuf_WAV'!$C$6:$C$405,"geleistete Anzahlungen und Anlagen im Bau des Sachanlagevermögens")+ SUMIFS('E8.b. KKAuf_WAV'!$M$6:$M$405,'E8.b. KKAuf_WAV'!$B$6:$B$405,$C213,'E8.b. KKAuf_WAV'!$E$6:$E$405,H213,'E8.b. KKAuf_WAV'!$C$6:$C$405,"geleistete Anzahlungen auf immaterielle Vermögensgegenstände")</f>
        <v>0</v>
      </c>
      <c r="X213" s="987">
        <f>SUMIFS('E8.c. KKAuf_BKZ_NAB_IZ'!$K$6:$K$405,'E8.c. KKAuf_BKZ_NAB_IZ'!$B$6:$B$405,$C213,'E8.c. KKAuf_BKZ_NAB_IZ'!$C$6:$C$405,$H213)</f>
        <v>0</v>
      </c>
      <c r="Y213" s="987">
        <f>SUMIFS('E8.a. KKAuf_SAV'!$Y$6:$Y$2005,'E8.a. KKAuf_SAV'!$B$6:$B$2005,$C213,'E8.a. KKAuf_SAV'!$D$6:$D$2005,$H213)</f>
        <v>0</v>
      </c>
      <c r="Z213" s="987">
        <f>SUMIFS('E8.b. KKAuf_WAV'!$O$6:$O$405,'E8.b. KKAuf_WAV'!$B$6:$B$405,$C213,'E8.b. KKAuf_WAV'!$E$6:$E$405,$H213,'E8.b. KKAuf_WAV'!$C$6:$C$405,"&lt;&gt;"&amp;"geleistete Anzahlungen auf immaterielle Vermögensgegenstände",'E8.b. KKAuf_WAV'!$C$6:$C$405,"&lt;&gt;"&amp;"geleistete Anzahlungen und Anlagen im Bau des Sachanlagevermögens",'E8.b. KKAuf_WAV'!$C$6:$C$405,"&lt;&gt;"&amp;"Geschäfts- oder Firmenwert")</f>
        <v>0</v>
      </c>
      <c r="AA213" s="987">
        <f>SUMIFS('E8.b. KKAuf_WAV'!$O$6:$O$405,'E8.b. KKAuf_WAV'!$B$6:$B$405,$C213,'E8.b. KKAuf_WAV'!$E$6:$E$405,H213,'E8.b. KKAuf_WAV'!$C$6:$C$405,"geleistete Anzahlungen und Anlagen im Bau des Sachanlagevermögens")+ SUMIFS('E8.b. KKAuf_WAV'!$O$6:$O$405,'E8.b. KKAuf_WAV'!$B$6:$B$405,$C213,'E8.b. KKAuf_WAV'!$E$6:$E$405,H213,'E8.b. KKAuf_WAV'!$C$6:$C$405,"geleistete Anzahlungen auf immaterielle Vermögensgegenstände")</f>
        <v>0</v>
      </c>
      <c r="AB213" s="987">
        <f>SUMIFS('E8.c. KKAuf_BKZ_NAB_IZ'!$L$6:$L$405,'E8.c. KKAuf_BKZ_NAB_IZ'!$B$6:$B$405,$C213,'E8.c. KKAuf_BKZ_NAB_IZ'!$C$6:$C$405,$H213)</f>
        <v>0</v>
      </c>
      <c r="AC213" s="974"/>
      <c r="AD213" s="987">
        <f t="shared" si="87"/>
        <v>0</v>
      </c>
      <c r="AE213" s="988">
        <f>$AE$17</f>
        <v>0</v>
      </c>
      <c r="AF213" s="988">
        <f>$AF$17</f>
        <v>0</v>
      </c>
      <c r="AG213" s="988">
        <f>$AG$17</f>
        <v>0</v>
      </c>
      <c r="AH213" s="989">
        <f t="shared" si="88"/>
        <v>0</v>
      </c>
      <c r="AJ213" s="987">
        <f t="shared" si="84"/>
        <v>0</v>
      </c>
      <c r="AK213" s="988">
        <f>$AK$17</f>
        <v>0</v>
      </c>
      <c r="AL213" s="988">
        <f>$AL$17</f>
        <v>0</v>
      </c>
      <c r="AM213" s="988">
        <f t="shared" si="92"/>
        <v>0</v>
      </c>
      <c r="AN213" s="989">
        <f t="shared" si="85"/>
        <v>0</v>
      </c>
    </row>
    <row r="214" spans="2:40" ht="14.25" customHeight="1" x14ac:dyDescent="0.2">
      <c r="B214" s="1446"/>
      <c r="C214" s="1001">
        <f>B$214</f>
        <v>0</v>
      </c>
      <c r="D214" s="1449"/>
      <c r="E214" s="1407"/>
      <c r="F214" s="1410"/>
      <c r="G214" s="990"/>
      <c r="H214" s="991">
        <v>2022</v>
      </c>
      <c r="I214" s="972"/>
      <c r="J214" s="813">
        <f t="shared" si="86"/>
        <v>0</v>
      </c>
      <c r="K214" s="804"/>
      <c r="L214" s="813">
        <f t="shared" si="91"/>
        <v>0</v>
      </c>
      <c r="M214" s="804"/>
      <c r="N214" s="813">
        <f t="shared" si="83"/>
        <v>0</v>
      </c>
      <c r="O214" s="804"/>
      <c r="P214" s="813">
        <f t="shared" ref="P214:P220" si="93">IFERROR((AJ214*AK214+AD214*AE214)*0.4*0.035*$F$214,0)</f>
        <v>0</v>
      </c>
      <c r="Q214" s="760"/>
      <c r="R214" s="992">
        <f>SUMIFS('E8.a. KKAuf_SAV'!$X$6:$X$2005,'E8.a. KKAuf_SAV'!$B$6:$B$2005,$C214,'E8.a. KKAuf_SAV'!$D$6:$D$2005,$H214)</f>
        <v>0</v>
      </c>
      <c r="S214" s="992">
        <f>SUMIFS('E8.b. KKAuf_WAV'!$N$6:$N$405,'E8.b. KKAuf_WAV'!$B$6:$B$405,$C214,'E8.b. KKAuf_WAV'!$E$6:$E$405,H214)-SUMIFS('E8.b. KKAuf_WAV'!$N$6:$N$405,'E8.b. KKAuf_WAV'!$B$6:$B$405,$C214,'E8.b. KKAuf_WAV'!$C$6:$C$405,"Geschäfts- oder Firmenwert",'E8.b. KKAuf_WAV'!$D$6:$D$405,H214)</f>
        <v>0</v>
      </c>
      <c r="T214" s="974"/>
      <c r="U214" s="992">
        <f>SUMIFS('E8.a. KKAuf_SAV'!$W$6:$W$2005,'E8.a. KKAuf_SAV'!$B$6:$B$2005,$C214,'E8.a. KKAuf_SAV'!$D$6:$D$2005,H214)</f>
        <v>0</v>
      </c>
      <c r="V214" s="992">
        <f>SUMIFS('E8.b. KKAuf_WAV'!$M$6:$M$405,'E8.b. KKAuf_WAV'!$B$6:$B$405,$C214,'E8.b. KKAuf_WAV'!$E$6:$E$405,$H214,'E8.b. KKAuf_WAV'!$C$6:$C$405,"&lt;&gt;"&amp;"geleistete Anzahlungen auf immaterielle Vermögensgegenstände",'E8.b. KKAuf_WAV'!$C$6:$C$405,"&lt;&gt;"&amp;"geleistete Anzahlungen und Anlagen im Bau des Sachanlagevermögens",'E8.b. KKAuf_WAV'!$C$6:$C$405,"&lt;&gt;"&amp;"Geschäfts- oder Firmenwert")</f>
        <v>0</v>
      </c>
      <c r="W214" s="992">
        <f>SUMIFS('E8.b. KKAuf_WAV'!$M$6:$M$405,'E8.b. KKAuf_WAV'!$B$6:$B$405,$C214,'E8.b. KKAuf_WAV'!$E$6:$E$405,Listen!$AA$3,'E8.b. KKAuf_WAV'!$C$6:$C$405,"geleistete Anzahlungen und Anlagen im Bau des Sachanlagevermögens")+ SUMIFS('E8.b. KKAuf_WAV'!$M$6:$M$405,'E8.b. KKAuf_WAV'!$B$6:$B$405,$C214,'E8.b. KKAuf_WAV'!$E$6:$E$405,Listen!$AA$3,'E8.b. KKAuf_WAV'!$C$6:$C$405,"geleistete Anzahlungen auf immaterielle Vermögensgegenstände")</f>
        <v>0</v>
      </c>
      <c r="X214" s="992">
        <f>SUMIFS('E8.c. KKAuf_BKZ_NAB_IZ'!$K$6:$K$405,'E8.c. KKAuf_BKZ_NAB_IZ'!$B$6:$B$405,$C214,'E8.c. KKAuf_BKZ_NAB_IZ'!$C$6:$C$405,$H214)</f>
        <v>0</v>
      </c>
      <c r="Y214" s="992">
        <f>SUMIFS('E8.a. KKAuf_SAV'!$Y$6:$Y$2005,'E8.a. KKAuf_SAV'!$B$6:$B$2005,$C214,'E8.a. KKAuf_SAV'!$D$6:$D$2005,$H214)</f>
        <v>0</v>
      </c>
      <c r="Z214" s="992">
        <f>SUMIFS('E8.b. KKAuf_WAV'!$O$6:$O$405,'E8.b. KKAuf_WAV'!$B$6:$B$405,$C214,'E8.b. KKAuf_WAV'!$E$6:$E$405,$H214,'E8.b. KKAuf_WAV'!$C$6:$C$405,"&lt;&gt;"&amp;"geleistete Anzahlungen auf immaterielle Vermögensgegenstände",'E8.b. KKAuf_WAV'!$C$6:$C$405,"&lt;&gt;"&amp;"geleistete Anzahlungen und Anlagen im Bau des Sachanlagevermögens",'E8.b. KKAuf_WAV'!$C$6:$C$405,"&lt;&gt;"&amp;"Geschäfts- oder Firmenwert")</f>
        <v>0</v>
      </c>
      <c r="AA214" s="992">
        <f>SUMIFS('E8.b. KKAuf_WAV'!$O$6:$O$405,'E8.b. KKAuf_WAV'!$B$6:$B$405,$C214,'E8.b. KKAuf_WAV'!$E$6:$E$405,Listen!$AA$3,'E8.b. KKAuf_WAV'!$C$6:$C$405,"geleistete Anzahlungen und Anlagen im Bau des Sachanlagevermögens")+ SUMIFS('E8.b. KKAuf_WAV'!$O$6:$O$405,'E8.b. KKAuf_WAV'!$B$6:$B$405,$C214,'E8.b. KKAuf_WAV'!$E$6:$E$405,Listen!$AA$3,'E8.b. KKAuf_WAV'!$C$6:$C$405,"geleistete Anzahlungen auf immaterielle Vermögensgegenstände")</f>
        <v>0</v>
      </c>
      <c r="AB214" s="992">
        <f>SUMIFS('E8.c. KKAuf_BKZ_NAB_IZ'!$L$6:$L$405,'E8.c. KKAuf_BKZ_NAB_IZ'!$B$6:$B$405,$C214,'E8.c. KKAuf_BKZ_NAB_IZ'!$C$6:$C$405,$H214)</f>
        <v>0</v>
      </c>
      <c r="AC214" s="974"/>
      <c r="AD214" s="992">
        <f t="shared" si="87"/>
        <v>0</v>
      </c>
      <c r="AE214" s="993">
        <f>$AE$11</f>
        <v>5.0700000000000002E-2</v>
      </c>
      <c r="AF214" s="993">
        <f>$AF$11</f>
        <v>1.7100000000000001E-2</v>
      </c>
      <c r="AG214" s="993">
        <f>$AG$11</f>
        <v>3.0499999999999999E-2</v>
      </c>
      <c r="AH214" s="994">
        <f t="shared" si="88"/>
        <v>0</v>
      </c>
      <c r="AJ214" s="992">
        <f t="shared" si="84"/>
        <v>0</v>
      </c>
      <c r="AK214" s="993">
        <f>$AK$11</f>
        <v>5.0700000000000002E-2</v>
      </c>
      <c r="AL214" s="993">
        <f>$AL$11</f>
        <v>1.7100000000000001E-2</v>
      </c>
      <c r="AM214" s="993">
        <f>$AM$11</f>
        <v>3.0499999999999999E-2</v>
      </c>
      <c r="AN214" s="994">
        <f t="shared" si="85"/>
        <v>0</v>
      </c>
    </row>
    <row r="215" spans="2:40" x14ac:dyDescent="0.2">
      <c r="B215" s="1447"/>
      <c r="C215" s="1002">
        <f t="shared" ref="C215:C220" si="94">B$214</f>
        <v>0</v>
      </c>
      <c r="D215" s="1450"/>
      <c r="E215" s="1408"/>
      <c r="F215" s="1408"/>
      <c r="G215" s="990"/>
      <c r="H215" s="983">
        <v>2023</v>
      </c>
      <c r="I215" s="972"/>
      <c r="J215" s="805">
        <f t="shared" si="86"/>
        <v>0</v>
      </c>
      <c r="K215" s="804"/>
      <c r="L215" s="803">
        <f t="shared" si="91"/>
        <v>0</v>
      </c>
      <c r="M215" s="804"/>
      <c r="N215" s="803">
        <f t="shared" si="83"/>
        <v>0</v>
      </c>
      <c r="O215" s="804"/>
      <c r="P215" s="803">
        <f t="shared" si="93"/>
        <v>0</v>
      </c>
      <c r="Q215" s="760"/>
      <c r="R215" s="980">
        <f>SUMIFS('E8.a. KKAuf_SAV'!$X$6:$X$2005,'E8.a. KKAuf_SAV'!$B$6:$B$2005,$C215,'E8.a. KKAuf_SAV'!$D$6:$D$2005,$H215)</f>
        <v>0</v>
      </c>
      <c r="S215" s="980">
        <f>SUMIFS('E8.b. KKAuf_WAV'!$N$6:$N$405,'E8.b. KKAuf_WAV'!$B$6:$B$405,$C215,'E8.b. KKAuf_WAV'!$E$6:$E$405,H215)-SUMIFS('E8.b. KKAuf_WAV'!$N$6:$N$405,'E8.b. KKAuf_WAV'!$B$6:$B$405,$C215,'E8.b. KKAuf_WAV'!$C$6:$C$405,"Geschäfts- oder Firmenwert",'E8.b. KKAuf_WAV'!$D$6:$D$405,H215)</f>
        <v>0</v>
      </c>
      <c r="T215" s="974"/>
      <c r="U215" s="980">
        <f>SUMIFS('E8.a. KKAuf_SAV'!$W$6:$W$2005,'E8.a. KKAuf_SAV'!$B$6:$B$2005,$C215,'E8.a. KKAuf_SAV'!$D$6:$D$2005,H215)</f>
        <v>0</v>
      </c>
      <c r="V215" s="980">
        <f>SUMIFS('E8.b. KKAuf_WAV'!$M$6:$M$405,'E8.b. KKAuf_WAV'!$B$6:$B$405,$C215,'E8.b. KKAuf_WAV'!$E$6:$E$405,$H215,'E8.b. KKAuf_WAV'!$C$6:$C$405,"&lt;&gt;"&amp;"geleistete Anzahlungen auf immaterielle Vermögensgegenstände",'E8.b. KKAuf_WAV'!$C$6:$C$405,"&lt;&gt;"&amp;"geleistete Anzahlungen und Anlagen im Bau des Sachanlagevermögens",'E8.b. KKAuf_WAV'!$C$6:$C$405,"&lt;&gt;"&amp;"Geschäfts- oder Firmenwert")</f>
        <v>0</v>
      </c>
      <c r="W215" s="980"/>
      <c r="X215" s="980">
        <f>SUMIFS('E8.c. KKAuf_BKZ_NAB_IZ'!$K$6:$K$405,'E8.c. KKAuf_BKZ_NAB_IZ'!$B$6:$B$405,$C215,'E8.c. KKAuf_BKZ_NAB_IZ'!$C$6:$C$405,$H215)</f>
        <v>0</v>
      </c>
      <c r="Y215" s="980">
        <f>SUMIFS('E8.a. KKAuf_SAV'!$Y$6:$Y$2005,'E8.a. KKAuf_SAV'!$B$6:$B$2005,$C215,'E8.a. KKAuf_SAV'!$D$6:$D$2005,$H215)</f>
        <v>0</v>
      </c>
      <c r="Z215" s="980">
        <f>SUMIFS('E8.b. KKAuf_WAV'!$O$6:$O$405,'E8.b. KKAuf_WAV'!$B$6:$B$405,$C215,'E8.b. KKAuf_WAV'!$E$6:$E$405,$H215,'E8.b. KKAuf_WAV'!$C$6:$C$405,"&lt;&gt;"&amp;"geleistete Anzahlungen auf immaterielle Vermögensgegenstände",'E8.b. KKAuf_WAV'!$C$6:$C$405,"&lt;&gt;"&amp;"geleistete Anzahlungen und Anlagen im Bau des Sachanlagevermögens",'E8.b. KKAuf_WAV'!$C$6:$C$405,"&lt;&gt;"&amp;"Geschäfts- oder Firmenwert")</f>
        <v>0</v>
      </c>
      <c r="AA215" s="980"/>
      <c r="AB215" s="980">
        <f>SUMIFS('E8.c. KKAuf_BKZ_NAB_IZ'!$L$6:$L$405,'E8.c. KKAuf_BKZ_NAB_IZ'!$B$6:$B$405,$C215,'E8.c. KKAuf_BKZ_NAB_IZ'!$C$6:$C$405,$H215)</f>
        <v>0</v>
      </c>
      <c r="AC215" s="974"/>
      <c r="AD215" s="980">
        <f t="shared" si="87"/>
        <v>0</v>
      </c>
      <c r="AE215" s="984">
        <f>$AE$12</f>
        <v>5.0700000000000002E-2</v>
      </c>
      <c r="AF215" s="984">
        <f>$AF$12</f>
        <v>1.7100000000000001E-2</v>
      </c>
      <c r="AG215" s="984">
        <f>$AG$12</f>
        <v>3.0499999999999999E-2</v>
      </c>
      <c r="AH215" s="982">
        <f t="shared" si="88"/>
        <v>0</v>
      </c>
      <c r="AJ215" s="980"/>
      <c r="AK215" s="984">
        <f>$AK$12</f>
        <v>5.0700000000000002E-2</v>
      </c>
      <c r="AL215" s="984">
        <f>$AL$12</f>
        <v>1.7100000000000001E-2</v>
      </c>
      <c r="AM215" s="984">
        <f>$AM$12</f>
        <v>3.0499999999999999E-2</v>
      </c>
      <c r="AN215" s="982">
        <f t="shared" si="85"/>
        <v>0</v>
      </c>
    </row>
    <row r="216" spans="2:40" x14ac:dyDescent="0.2">
      <c r="B216" s="1447"/>
      <c r="C216" s="1002">
        <f t="shared" si="94"/>
        <v>0</v>
      </c>
      <c r="D216" s="1450"/>
      <c r="E216" s="1408"/>
      <c r="F216" s="1408"/>
      <c r="G216" s="990"/>
      <c r="H216" s="983">
        <v>2024</v>
      </c>
      <c r="I216" s="972"/>
      <c r="J216" s="803">
        <f t="shared" si="86"/>
        <v>0</v>
      </c>
      <c r="K216" s="804"/>
      <c r="L216" s="803">
        <f t="shared" si="91"/>
        <v>0</v>
      </c>
      <c r="M216" s="804"/>
      <c r="N216" s="803">
        <f t="shared" si="83"/>
        <v>0</v>
      </c>
      <c r="O216" s="804"/>
      <c r="P216" s="803">
        <f t="shared" si="93"/>
        <v>0</v>
      </c>
      <c r="Q216" s="760"/>
      <c r="R216" s="980">
        <f>SUMIFS('E8.a. KKAuf_SAV'!$X$6:$X$2005,'E8.a. KKAuf_SAV'!$B$6:$B$2005,$C216,'E8.a. KKAuf_SAV'!$D$6:$D$2005,$H216)</f>
        <v>0</v>
      </c>
      <c r="S216" s="980">
        <f>SUMIFS('E8.b. KKAuf_WAV'!$N$6:$N$405,'E8.b. KKAuf_WAV'!$B$6:$B$405,$C216,'E8.b. KKAuf_WAV'!$E$6:$E$405,H216)-SUMIFS('E8.b. KKAuf_WAV'!$N$6:$N$405,'E8.b. KKAuf_WAV'!$B$6:$B$405,$C216,'E8.b. KKAuf_WAV'!$C$6:$C$405,"Geschäfts- oder Firmenwert",'E8.b. KKAuf_WAV'!$D$6:$D$405,H216)</f>
        <v>0</v>
      </c>
      <c r="T216" s="974"/>
      <c r="U216" s="980">
        <f>SUMIFS('E8.a. KKAuf_SAV'!$W$6:$W$2005,'E8.a. KKAuf_SAV'!$B$6:$B$2005,$C216,'E8.a. KKAuf_SAV'!$D$6:$D$2005,H216)</f>
        <v>0</v>
      </c>
      <c r="V216" s="980">
        <f>SUMIFS('E8.b. KKAuf_WAV'!$M$6:$M$405,'E8.b. KKAuf_WAV'!$B$6:$B$405,$C216,'E8.b. KKAuf_WAV'!$E$6:$E$405,$H216,'E8.b. KKAuf_WAV'!$C$6:$C$405,"&lt;&gt;"&amp;"geleistete Anzahlungen auf immaterielle Vermögensgegenstände",'E8.b. KKAuf_WAV'!$C$6:$C$405,"&lt;&gt;"&amp;"geleistete Anzahlungen und Anlagen im Bau des Sachanlagevermögens",'E8.b. KKAuf_WAV'!$C$6:$C$405,"&lt;&gt;"&amp;"Geschäfts- oder Firmenwert")</f>
        <v>0</v>
      </c>
      <c r="W216" s="980">
        <f>SUMIFS('E8.b. KKAuf_WAV'!$M$6:$M$405,'E8.b. KKAuf_WAV'!$B$6:$B$405,$C216,'E8.b. KKAuf_WAV'!$E$6:$E$405,H216,'E8.b. KKAuf_WAV'!$C$6:$C$405,"geleistete Anzahlungen und Anlagen im Bau des Sachanlagevermögens")+ SUMIFS('E8.b. KKAuf_WAV'!$M$6:$M$405,'E8.b. KKAuf_WAV'!$B$6:$B$405,$C216,'E8.b. KKAuf_WAV'!$E$6:$E$405,H216,'E8.b. KKAuf_WAV'!$C$6:$C$405,"geleistete Anzahlungen auf immaterielle Vermögensgegenstände")</f>
        <v>0</v>
      </c>
      <c r="X216" s="980">
        <f>SUMIFS('E8.c. KKAuf_BKZ_NAB_IZ'!$K$6:$K$405,'E8.c. KKAuf_BKZ_NAB_IZ'!$B$6:$B$405,$C216,'E8.c. KKAuf_BKZ_NAB_IZ'!$C$6:$C$405,$H216)</f>
        <v>0</v>
      </c>
      <c r="Y216" s="980">
        <f>SUMIFS('E8.a. KKAuf_SAV'!$Y$6:$Y$2005,'E8.a. KKAuf_SAV'!$B$6:$B$2005,$C216,'E8.a. KKAuf_SAV'!$D$6:$D$2005,$H216)</f>
        <v>0</v>
      </c>
      <c r="Z216" s="980">
        <f>SUMIFS('E8.b. KKAuf_WAV'!$O$6:$O$405,'E8.b. KKAuf_WAV'!$B$6:$B$405,$C216,'E8.b. KKAuf_WAV'!$E$6:$E$405,$H216,'E8.b. KKAuf_WAV'!$C$6:$C$405,"&lt;&gt;"&amp;"geleistete Anzahlungen auf immaterielle Vermögensgegenstände",'E8.b. KKAuf_WAV'!$C$6:$C$405,"&lt;&gt;"&amp;"geleistete Anzahlungen und Anlagen im Bau des Sachanlagevermögens",'E8.b. KKAuf_WAV'!$C$6:$C$405,"&lt;&gt;"&amp;"Geschäfts- oder Firmenwert")</f>
        <v>0</v>
      </c>
      <c r="AA216" s="980">
        <f>SUMIFS('E8.b. KKAuf_WAV'!$O$6:$O$405,'E8.b. KKAuf_WAV'!$B$6:$B$405,$C216,'E8.b. KKAuf_WAV'!$E$6:$E$405,H216,'E8.b. KKAuf_WAV'!$C$6:$C$405,"geleistete Anzahlungen und Anlagen im Bau des Sachanlagevermögens")+ SUMIFS('E8.b. KKAuf_WAV'!$O$6:$O$405,'E8.b. KKAuf_WAV'!$B$6:$B$405,$C216,'E8.b. KKAuf_WAV'!$E$6:$E$405,H216,'E8.b. KKAuf_WAV'!$C$6:$C$405,"geleistete Anzahlungen auf immaterielle Vermögensgegenstände")</f>
        <v>0</v>
      </c>
      <c r="AB216" s="980">
        <f>SUMIFS('E8.c. KKAuf_BKZ_NAB_IZ'!$L$6:$L$405,'E8.c. KKAuf_BKZ_NAB_IZ'!$B$6:$B$405,$C216,'E8.c. KKAuf_BKZ_NAB_IZ'!$C$6:$C$405,$H216)</f>
        <v>0</v>
      </c>
      <c r="AC216" s="974"/>
      <c r="AD216" s="980">
        <f t="shared" si="87"/>
        <v>0</v>
      </c>
      <c r="AE216" s="984">
        <f>$AE$13</f>
        <v>6.93E-2</v>
      </c>
      <c r="AF216" s="984">
        <f>$AF$13</f>
        <v>3.8699999999999998E-2</v>
      </c>
      <c r="AG216" s="984">
        <f>$AG$13</f>
        <v>5.0900000000000001E-2</v>
      </c>
      <c r="AH216" s="982">
        <f t="shared" si="88"/>
        <v>0</v>
      </c>
      <c r="AJ216" s="980">
        <f t="shared" si="84"/>
        <v>0</v>
      </c>
      <c r="AK216" s="984">
        <f>$AK$13</f>
        <v>7.0099999999999996E-2</v>
      </c>
      <c r="AL216" s="984">
        <f>$AL$13</f>
        <v>3.6600000000000001E-2</v>
      </c>
      <c r="AM216" s="984">
        <f>$AM$13</f>
        <v>0.05</v>
      </c>
      <c r="AN216" s="982">
        <f t="shared" si="85"/>
        <v>0</v>
      </c>
    </row>
    <row r="217" spans="2:40" ht="15" thickBot="1" x14ac:dyDescent="0.25">
      <c r="B217" s="1447"/>
      <c r="C217" s="1002">
        <f t="shared" si="94"/>
        <v>0</v>
      </c>
      <c r="D217" s="1450"/>
      <c r="E217" s="1408"/>
      <c r="F217" s="1408"/>
      <c r="G217" s="990"/>
      <c r="H217" s="983">
        <v>2025</v>
      </c>
      <c r="I217" s="972"/>
      <c r="J217" s="803">
        <f t="shared" si="86"/>
        <v>0</v>
      </c>
      <c r="K217" s="804"/>
      <c r="L217" s="803">
        <f t="shared" si="91"/>
        <v>0</v>
      </c>
      <c r="M217" s="804"/>
      <c r="N217" s="803">
        <f t="shared" si="83"/>
        <v>0</v>
      </c>
      <c r="O217" s="804"/>
      <c r="P217" s="803">
        <f t="shared" si="93"/>
        <v>0</v>
      </c>
      <c r="Q217" s="760"/>
      <c r="R217" s="980">
        <f>SUMIFS('E8.a. KKAuf_SAV'!$X$6:$X$2005,'E8.a. KKAuf_SAV'!$B$6:$B$2005,$C217,'E8.a. KKAuf_SAV'!$D$6:$D$2005,$H217)</f>
        <v>0</v>
      </c>
      <c r="S217" s="980">
        <f>SUMIFS('E8.b. KKAuf_WAV'!$N$6:$N$405,'E8.b. KKAuf_WAV'!$B$6:$B$405,$C217,'E8.b. KKAuf_WAV'!$E$6:$E$405,H217)-SUMIFS('E8.b. KKAuf_WAV'!$N$6:$N$405,'E8.b. KKAuf_WAV'!$B$6:$B$405,$C217,'E8.b. KKAuf_WAV'!$C$6:$C$405,"Geschäfts- oder Firmenwert",'E8.b. KKAuf_WAV'!$D$6:$D$405,H217)</f>
        <v>0</v>
      </c>
      <c r="T217" s="974"/>
      <c r="U217" s="980">
        <f>SUMIFS('E8.a. KKAuf_SAV'!$W$6:$W$2005,'E8.a. KKAuf_SAV'!$B$6:$B$2005,$C217,'E8.a. KKAuf_SAV'!$D$6:$D$2005,H217)</f>
        <v>0</v>
      </c>
      <c r="V217" s="980">
        <f>SUMIFS('E8.b. KKAuf_WAV'!$M$6:$M$405,'E8.b. KKAuf_WAV'!$B$6:$B$405,$C217,'E8.b. KKAuf_WAV'!$E$6:$E$405,$H217,'E8.b. KKAuf_WAV'!$C$6:$C$405,"&lt;&gt;"&amp;"geleistete Anzahlungen auf immaterielle Vermögensgegenstände",'E8.b. KKAuf_WAV'!$C$6:$C$405,"&lt;&gt;"&amp;"geleistete Anzahlungen und Anlagen im Bau des Sachanlagevermögens",'E8.b. KKAuf_WAV'!$C$6:$C$405,"&lt;&gt;"&amp;"Geschäfts- oder Firmenwert")</f>
        <v>0</v>
      </c>
      <c r="W217" s="980">
        <f>SUMIFS('E8.b. KKAuf_WAV'!$M$6:$M$405,'E8.b. KKAuf_WAV'!$B$6:$B$405,$C217,'E8.b. KKAuf_WAV'!$E$6:$E$405,H217,'E8.b. KKAuf_WAV'!$C$6:$C$405,"geleistete Anzahlungen und Anlagen im Bau des Sachanlagevermögens")+ SUMIFS('E8.b. KKAuf_WAV'!$M$6:$M$405,'E8.b. KKAuf_WAV'!$B$6:$B$405,$C217,'E8.b. KKAuf_WAV'!$E$6:$E$405,H217,'E8.b. KKAuf_WAV'!$C$6:$C$405,"geleistete Anzahlungen auf immaterielle Vermögensgegenstände")</f>
        <v>0</v>
      </c>
      <c r="X217" s="980">
        <f>SUMIFS('E8.c. KKAuf_BKZ_NAB_IZ'!$K$6:$K$405,'E8.c. KKAuf_BKZ_NAB_IZ'!$B$6:$B$405,$C217,'E8.c. KKAuf_BKZ_NAB_IZ'!$C$6:$C$405,$H217)</f>
        <v>0</v>
      </c>
      <c r="Y217" s="980">
        <f>SUMIFS('E8.a. KKAuf_SAV'!$Y$6:$Y$2005,'E8.a. KKAuf_SAV'!$B$6:$B$2005,$C217,'E8.a. KKAuf_SAV'!$D$6:$D$2005,$H217)</f>
        <v>0</v>
      </c>
      <c r="Z217" s="980">
        <f>SUMIFS('E8.b. KKAuf_WAV'!$O$6:$O$405,'E8.b. KKAuf_WAV'!$B$6:$B$405,$C217,'E8.b. KKAuf_WAV'!$E$6:$E$405,$H217,'E8.b. KKAuf_WAV'!$C$6:$C$405,"&lt;&gt;"&amp;"geleistete Anzahlungen auf immaterielle Vermögensgegenstände",'E8.b. KKAuf_WAV'!$C$6:$C$405,"&lt;&gt;"&amp;"geleistete Anzahlungen und Anlagen im Bau des Sachanlagevermögens",'E8.b. KKAuf_WAV'!$C$6:$C$405,"&lt;&gt;"&amp;"Geschäfts- oder Firmenwert")</f>
        <v>0</v>
      </c>
      <c r="AA217" s="980">
        <f>SUMIFS('E8.b. KKAuf_WAV'!$O$6:$O$405,'E8.b. KKAuf_WAV'!$B$6:$B$405,$C217,'E8.b. KKAuf_WAV'!$E$6:$E$405,H217,'E8.b. KKAuf_WAV'!$C$6:$C$405,"geleistete Anzahlungen und Anlagen im Bau des Sachanlagevermögens")+ SUMIFS('E8.b. KKAuf_WAV'!$O$6:$O$405,'E8.b. KKAuf_WAV'!$B$6:$B$405,$C217,'E8.b. KKAuf_WAV'!$E$6:$E$405,H217,'E8.b. KKAuf_WAV'!$C$6:$C$405,"geleistete Anzahlungen auf immaterielle Vermögensgegenstände")</f>
        <v>0</v>
      </c>
      <c r="AB217" s="980">
        <f>SUMIFS('E8.c. KKAuf_BKZ_NAB_IZ'!$L$6:$L$405,'E8.c. KKAuf_BKZ_NAB_IZ'!$B$6:$B$405,$C217,'E8.c. KKAuf_BKZ_NAB_IZ'!$C$6:$C$405,$H217)</f>
        <v>0</v>
      </c>
      <c r="AC217" s="974"/>
      <c r="AD217" s="980">
        <f t="shared" si="87"/>
        <v>0</v>
      </c>
      <c r="AE217" s="984">
        <f>$AE$14</f>
        <v>7.0099999999999996E-2</v>
      </c>
      <c r="AF217" s="984">
        <f>$AF$14</f>
        <v>3.6600000000000001E-2</v>
      </c>
      <c r="AG217" s="984">
        <f>$AG$14</f>
        <v>0.05</v>
      </c>
      <c r="AH217" s="982">
        <f t="shared" si="88"/>
        <v>0</v>
      </c>
      <c r="AJ217" s="980">
        <f t="shared" si="84"/>
        <v>0</v>
      </c>
      <c r="AK217" s="984">
        <f>$AK$14</f>
        <v>7.0099999999999996E-2</v>
      </c>
      <c r="AL217" s="984">
        <f>$AL$14</f>
        <v>3.6600000000000001E-2</v>
      </c>
      <c r="AM217" s="984">
        <f>$AM$14</f>
        <v>0.05</v>
      </c>
      <c r="AN217" s="982">
        <f t="shared" si="85"/>
        <v>0</v>
      </c>
    </row>
    <row r="218" spans="2:40" ht="15" hidden="1" thickBot="1" x14ac:dyDescent="0.25">
      <c r="B218" s="1447"/>
      <c r="C218" s="1002">
        <f t="shared" si="94"/>
        <v>0</v>
      </c>
      <c r="D218" s="1450"/>
      <c r="E218" s="1408"/>
      <c r="F218" s="1408"/>
      <c r="G218" s="990"/>
      <c r="H218" s="983">
        <v>2026</v>
      </c>
      <c r="I218" s="972"/>
      <c r="J218" s="803">
        <f t="shared" si="86"/>
        <v>0</v>
      </c>
      <c r="K218" s="804"/>
      <c r="L218" s="803">
        <f t="shared" si="91"/>
        <v>0</v>
      </c>
      <c r="M218" s="804"/>
      <c r="N218" s="803">
        <f t="shared" si="83"/>
        <v>0</v>
      </c>
      <c r="O218" s="804"/>
      <c r="P218" s="803">
        <f t="shared" si="93"/>
        <v>0</v>
      </c>
      <c r="Q218" s="760"/>
      <c r="R218" s="980">
        <f>SUMIFS('E8.a. KKAuf_SAV'!$X$6:$X$2005,'E8.a. KKAuf_SAV'!$B$6:$B$2005,$C218,'E8.a. KKAuf_SAV'!$D$6:$D$2005,$H218)</f>
        <v>0</v>
      </c>
      <c r="S218" s="980">
        <f>SUMIFS('E8.b. KKAuf_WAV'!$N$6:$N$405,'E8.b. KKAuf_WAV'!$B$6:$B$405,$C218,'E8.b. KKAuf_WAV'!$E$6:$E$405,H218)-SUMIFS('E8.b. KKAuf_WAV'!$N$6:$N$405,'E8.b. KKAuf_WAV'!$B$6:$B$405,$C218,'E8.b. KKAuf_WAV'!$C$6:$C$405,"Geschäfts- oder Firmenwert",'E8.b. KKAuf_WAV'!$D$6:$D$405,H218)</f>
        <v>0</v>
      </c>
      <c r="T218" s="974"/>
      <c r="U218" s="980">
        <f>SUMIFS('E8.a. KKAuf_SAV'!$W$6:$W$2005,'E8.a. KKAuf_SAV'!$B$6:$B$2005,$C218,'E8.a. KKAuf_SAV'!$D$6:$D$2005,H218)</f>
        <v>0</v>
      </c>
      <c r="V218" s="980">
        <f>SUMIFS('E8.b. KKAuf_WAV'!$M$6:$M$405,'E8.b. KKAuf_WAV'!$B$6:$B$405,$C218,'E8.b. KKAuf_WAV'!$E$6:$E$405,$H218,'E8.b. KKAuf_WAV'!$C$6:$C$405,"&lt;&gt;"&amp;"geleistete Anzahlungen auf immaterielle Vermögensgegenstände",'E8.b. KKAuf_WAV'!$C$6:$C$405,"&lt;&gt;"&amp;"geleistete Anzahlungen und Anlagen im Bau des Sachanlagevermögens",'E8.b. KKAuf_WAV'!$C$6:$C$405,"&lt;&gt;"&amp;"Geschäfts- oder Firmenwert")</f>
        <v>0</v>
      </c>
      <c r="W218" s="980">
        <f>SUMIFS('E8.b. KKAuf_WAV'!$M$6:$M$405,'E8.b. KKAuf_WAV'!$B$6:$B$405,$C218,'E8.b. KKAuf_WAV'!$E$6:$E$405,H218,'E8.b. KKAuf_WAV'!$C$6:$C$405,"geleistete Anzahlungen und Anlagen im Bau des Sachanlagevermögens")+ SUMIFS('E8.b. KKAuf_WAV'!$M$6:$M$405,'E8.b. KKAuf_WAV'!$B$6:$B$405,$C218,'E8.b. KKAuf_WAV'!$E$6:$E$405,H218,'E8.b. KKAuf_WAV'!$C$6:$C$405,"geleistete Anzahlungen auf immaterielle Vermögensgegenstände")</f>
        <v>0</v>
      </c>
      <c r="X218" s="980">
        <f>SUMIFS('E8.c. KKAuf_BKZ_NAB_IZ'!$K$6:$K$405,'E8.c. KKAuf_BKZ_NAB_IZ'!$B$6:$B$405,$C218,'E8.c. KKAuf_BKZ_NAB_IZ'!$C$6:$C$405,$H218)</f>
        <v>0</v>
      </c>
      <c r="Y218" s="980">
        <f>SUMIFS('E8.a. KKAuf_SAV'!$Y$6:$Y$2005,'E8.a. KKAuf_SAV'!$B$6:$B$2005,$C218,'E8.a. KKAuf_SAV'!$D$6:$D$2005,$H218)</f>
        <v>0</v>
      </c>
      <c r="Z218" s="980">
        <f>SUMIFS('E8.b. KKAuf_WAV'!$O$6:$O$405,'E8.b. KKAuf_WAV'!$B$6:$B$405,$C218,'E8.b. KKAuf_WAV'!$E$6:$E$405,$H218,'E8.b. KKAuf_WAV'!$C$6:$C$405,"&lt;&gt;"&amp;"geleistete Anzahlungen auf immaterielle Vermögensgegenstände",'E8.b. KKAuf_WAV'!$C$6:$C$405,"&lt;&gt;"&amp;"geleistete Anzahlungen und Anlagen im Bau des Sachanlagevermögens",'E8.b. KKAuf_WAV'!$C$6:$C$405,"&lt;&gt;"&amp;"Geschäfts- oder Firmenwert")</f>
        <v>0</v>
      </c>
      <c r="AA218" s="980">
        <f>SUMIFS('E8.b. KKAuf_WAV'!$O$6:$O$405,'E8.b. KKAuf_WAV'!$B$6:$B$405,$C218,'E8.b. KKAuf_WAV'!$E$6:$E$405,H218,'E8.b. KKAuf_WAV'!$C$6:$C$405,"geleistete Anzahlungen und Anlagen im Bau des Sachanlagevermögens")+ SUMIFS('E8.b. KKAuf_WAV'!$O$6:$O$405,'E8.b. KKAuf_WAV'!$B$6:$B$405,$C218,'E8.b. KKAuf_WAV'!$E$6:$E$405,H218,'E8.b. KKAuf_WAV'!$C$6:$C$405,"geleistete Anzahlungen auf immaterielle Vermögensgegenstände")</f>
        <v>0</v>
      </c>
      <c r="AB218" s="980">
        <f>SUMIFS('E8.c. KKAuf_BKZ_NAB_IZ'!$L$6:$L$405,'E8.c. KKAuf_BKZ_NAB_IZ'!$B$6:$B$405,$C218,'E8.c. KKAuf_BKZ_NAB_IZ'!$C$6:$C$405,$H218)</f>
        <v>0</v>
      </c>
      <c r="AC218" s="974"/>
      <c r="AD218" s="980">
        <f t="shared" si="87"/>
        <v>0</v>
      </c>
      <c r="AE218" s="984">
        <f>$AE$15</f>
        <v>0</v>
      </c>
      <c r="AF218" s="984">
        <f>$AF$15</f>
        <v>0</v>
      </c>
      <c r="AG218" s="984">
        <f>$AG$15</f>
        <v>0</v>
      </c>
      <c r="AH218" s="982">
        <f t="shared" si="88"/>
        <v>0</v>
      </c>
      <c r="AJ218" s="980">
        <f t="shared" si="84"/>
        <v>0</v>
      </c>
      <c r="AK218" s="984">
        <f>$AK$15</f>
        <v>0</v>
      </c>
      <c r="AL218" s="984">
        <f>$AL$15</f>
        <v>0</v>
      </c>
      <c r="AM218" s="984">
        <f>$AM$15</f>
        <v>0</v>
      </c>
      <c r="AN218" s="982">
        <f t="shared" si="85"/>
        <v>0</v>
      </c>
    </row>
    <row r="219" spans="2:40" ht="15" hidden="1" thickBot="1" x14ac:dyDescent="0.25">
      <c r="B219" s="1447"/>
      <c r="C219" s="1002">
        <f t="shared" si="94"/>
        <v>0</v>
      </c>
      <c r="D219" s="1450"/>
      <c r="E219" s="1408"/>
      <c r="F219" s="1408"/>
      <c r="G219" s="990"/>
      <c r="H219" s="983">
        <v>2027</v>
      </c>
      <c r="I219" s="972"/>
      <c r="J219" s="803">
        <f t="shared" si="86"/>
        <v>0</v>
      </c>
      <c r="K219" s="804"/>
      <c r="L219" s="803">
        <f t="shared" si="91"/>
        <v>0</v>
      </c>
      <c r="M219" s="804"/>
      <c r="N219" s="803">
        <f t="shared" si="83"/>
        <v>0</v>
      </c>
      <c r="O219" s="804"/>
      <c r="P219" s="803">
        <f t="shared" si="93"/>
        <v>0</v>
      </c>
      <c r="Q219" s="760"/>
      <c r="R219" s="980">
        <f>SUMIFS('E8.a. KKAuf_SAV'!$X$6:$X$2005,'E8.a. KKAuf_SAV'!$B$6:$B$2005,$C219,'E8.a. KKAuf_SAV'!$D$6:$D$2005,$H219)</f>
        <v>0</v>
      </c>
      <c r="S219" s="980">
        <f>SUMIFS('E8.b. KKAuf_WAV'!$N$6:$N$405,'E8.b. KKAuf_WAV'!$B$6:$B$405,$C219,'E8.b. KKAuf_WAV'!$E$6:$E$405,H219)-SUMIFS('E8.b. KKAuf_WAV'!$N$6:$N$405,'E8.b. KKAuf_WAV'!$B$6:$B$405,$C219,'E8.b. KKAuf_WAV'!$C$6:$C$405,"Geschäfts- oder Firmenwert",'E8.b. KKAuf_WAV'!$D$6:$D$405,H219)</f>
        <v>0</v>
      </c>
      <c r="T219" s="974"/>
      <c r="U219" s="980">
        <f>SUMIFS('E8.a. KKAuf_SAV'!$W$6:$W$2005,'E8.a. KKAuf_SAV'!$B$6:$B$2005,$C219,'E8.a. KKAuf_SAV'!$D$6:$D$2005,H219)</f>
        <v>0</v>
      </c>
      <c r="V219" s="980">
        <f>SUMIFS('E8.b. KKAuf_WAV'!$M$6:$M$405,'E8.b. KKAuf_WAV'!$B$6:$B$405,$C219,'E8.b. KKAuf_WAV'!$E$6:$E$405,$H219,'E8.b. KKAuf_WAV'!$C$6:$C$405,"&lt;&gt;"&amp;"geleistete Anzahlungen auf immaterielle Vermögensgegenstände",'E8.b. KKAuf_WAV'!$C$6:$C$405,"&lt;&gt;"&amp;"geleistete Anzahlungen und Anlagen im Bau des Sachanlagevermögens",'E8.b. KKAuf_WAV'!$C$6:$C$405,"&lt;&gt;"&amp;"Geschäfts- oder Firmenwert")</f>
        <v>0</v>
      </c>
      <c r="W219" s="980">
        <f>SUMIFS('E8.b. KKAuf_WAV'!$M$6:$M$405,'E8.b. KKAuf_WAV'!$B$6:$B$405,$C219,'E8.b. KKAuf_WAV'!$E$6:$E$405,H219,'E8.b. KKAuf_WAV'!$C$6:$C$405,"geleistete Anzahlungen und Anlagen im Bau des Sachanlagevermögens")+ SUMIFS('E8.b. KKAuf_WAV'!$M$6:$M$405,'E8.b. KKAuf_WAV'!$B$6:$B$405,$C219,'E8.b. KKAuf_WAV'!$E$6:$E$405,H219,'E8.b. KKAuf_WAV'!$C$6:$C$405,"geleistete Anzahlungen auf immaterielle Vermögensgegenstände")</f>
        <v>0</v>
      </c>
      <c r="X219" s="980">
        <f>SUMIFS('E8.c. KKAuf_BKZ_NAB_IZ'!$K$6:$K$405,'E8.c. KKAuf_BKZ_NAB_IZ'!$B$6:$B$405,$C219,'E8.c. KKAuf_BKZ_NAB_IZ'!$C$6:$C$405,$H219)</f>
        <v>0</v>
      </c>
      <c r="Y219" s="980">
        <f>SUMIFS('E8.a. KKAuf_SAV'!$Y$6:$Y$2005,'E8.a. KKAuf_SAV'!$B$6:$B$2005,$C219,'E8.a. KKAuf_SAV'!$D$6:$D$2005,$H219)</f>
        <v>0</v>
      </c>
      <c r="Z219" s="980">
        <f>SUMIFS('E8.b. KKAuf_WAV'!$O$6:$O$405,'E8.b. KKAuf_WAV'!$B$6:$B$405,$C219,'E8.b. KKAuf_WAV'!$E$6:$E$405,$H219,'E8.b. KKAuf_WAV'!$C$6:$C$405,"&lt;&gt;"&amp;"geleistete Anzahlungen auf immaterielle Vermögensgegenstände",'E8.b. KKAuf_WAV'!$C$6:$C$405,"&lt;&gt;"&amp;"geleistete Anzahlungen und Anlagen im Bau des Sachanlagevermögens",'E8.b. KKAuf_WAV'!$C$6:$C$405,"&lt;&gt;"&amp;"Geschäfts- oder Firmenwert")</f>
        <v>0</v>
      </c>
      <c r="AA219" s="980">
        <f>SUMIFS('E8.b. KKAuf_WAV'!$O$6:$O$405,'E8.b. KKAuf_WAV'!$B$6:$B$405,$C219,'E8.b. KKAuf_WAV'!$E$6:$E$405,H219,'E8.b. KKAuf_WAV'!$C$6:$C$405,"geleistete Anzahlungen und Anlagen im Bau des Sachanlagevermögens")+ SUMIFS('E8.b. KKAuf_WAV'!$O$6:$O$405,'E8.b. KKAuf_WAV'!$B$6:$B$405,$C219,'E8.b. KKAuf_WAV'!$E$6:$E$405,H219,'E8.b. KKAuf_WAV'!$C$6:$C$405,"geleistete Anzahlungen auf immaterielle Vermögensgegenstände")</f>
        <v>0</v>
      </c>
      <c r="AB219" s="980">
        <f>SUMIFS('E8.c. KKAuf_BKZ_NAB_IZ'!$L$6:$L$405,'E8.c. KKAuf_BKZ_NAB_IZ'!$B$6:$B$405,$C219,'E8.c. KKAuf_BKZ_NAB_IZ'!$C$6:$C$405,$H219)</f>
        <v>0</v>
      </c>
      <c r="AC219" s="974"/>
      <c r="AD219" s="980">
        <f t="shared" si="87"/>
        <v>0</v>
      </c>
      <c r="AE219" s="984">
        <f>$AE$16</f>
        <v>0</v>
      </c>
      <c r="AF219" s="984">
        <f>$AF$16</f>
        <v>0</v>
      </c>
      <c r="AG219" s="984">
        <f>$AG$16</f>
        <v>0</v>
      </c>
      <c r="AH219" s="982">
        <f t="shared" si="88"/>
        <v>0</v>
      </c>
      <c r="AJ219" s="980">
        <f t="shared" si="84"/>
        <v>0</v>
      </c>
      <c r="AK219" s="984">
        <f>$AK$16</f>
        <v>0</v>
      </c>
      <c r="AL219" s="984">
        <f>$AL$16</f>
        <v>0</v>
      </c>
      <c r="AM219" s="984">
        <f>$AM$16</f>
        <v>0</v>
      </c>
      <c r="AN219" s="982">
        <f t="shared" si="85"/>
        <v>0</v>
      </c>
    </row>
    <row r="220" spans="2:40" ht="15" hidden="1" thickBot="1" x14ac:dyDescent="0.25">
      <c r="B220" s="1448"/>
      <c r="C220" s="1003">
        <f t="shared" si="94"/>
        <v>0</v>
      </c>
      <c r="D220" s="1451"/>
      <c r="E220" s="1409"/>
      <c r="F220" s="1409"/>
      <c r="G220" s="970"/>
      <c r="H220" s="986">
        <v>2028</v>
      </c>
      <c r="I220" s="972"/>
      <c r="J220" s="815">
        <f t="shared" si="86"/>
        <v>0</v>
      </c>
      <c r="K220" s="804"/>
      <c r="L220" s="814">
        <f t="shared" si="91"/>
        <v>0</v>
      </c>
      <c r="M220" s="804"/>
      <c r="N220" s="814">
        <f t="shared" si="83"/>
        <v>0</v>
      </c>
      <c r="O220" s="804"/>
      <c r="P220" s="814">
        <f t="shared" si="93"/>
        <v>0</v>
      </c>
      <c r="Q220" s="760"/>
      <c r="R220" s="987">
        <f>SUMIFS('E8.a. KKAuf_SAV'!$X$6:$X$2005,'E8.a. KKAuf_SAV'!$B$6:$B$2005,$C220,'E8.a. KKAuf_SAV'!$D$6:$D$2005,$H220)</f>
        <v>0</v>
      </c>
      <c r="S220" s="987">
        <f>SUMIFS('E8.b. KKAuf_WAV'!$N$6:$N$405,'E8.b. KKAuf_WAV'!$B$6:$B$405,$C220,'E8.b. KKAuf_WAV'!$E$6:$E$405,H220)-SUMIFS('E8.b. KKAuf_WAV'!$N$6:$N$405,'E8.b. KKAuf_WAV'!$B$6:$B$405,$C220,'E8.b. KKAuf_WAV'!$C$6:$C$405,"Geschäfts- oder Firmenwert",'E8.b. KKAuf_WAV'!$D$6:$D$405,H220)</f>
        <v>0</v>
      </c>
      <c r="T220" s="974"/>
      <c r="U220" s="987">
        <f>SUMIFS('E8.a. KKAuf_SAV'!$W$6:$W$2005,'E8.a. KKAuf_SAV'!$B$6:$B$2005,$C220,'E8.a. KKAuf_SAV'!$D$6:$D$2005,H220)</f>
        <v>0</v>
      </c>
      <c r="V220" s="987">
        <f>SUMIFS('E8.b. KKAuf_WAV'!$M$6:$M$405,'E8.b. KKAuf_WAV'!$B$6:$B$405,$C220,'E8.b. KKAuf_WAV'!$E$6:$E$405,$H220,'E8.b. KKAuf_WAV'!$C$6:$C$405,"&lt;&gt;"&amp;"geleistete Anzahlungen auf immaterielle Vermögensgegenstände",'E8.b. KKAuf_WAV'!$C$6:$C$405,"&lt;&gt;"&amp;"geleistete Anzahlungen und Anlagen im Bau des Sachanlagevermögens",'E8.b. KKAuf_WAV'!$C$6:$C$405,"&lt;&gt;"&amp;"Geschäfts- oder Firmenwert")</f>
        <v>0</v>
      </c>
      <c r="W220" s="987">
        <f>SUMIFS('E8.b. KKAuf_WAV'!$M$6:$M$405,'E8.b. KKAuf_WAV'!$B$6:$B$405,$C220,'E8.b. KKAuf_WAV'!$E$6:$E$405,H220,'E8.b. KKAuf_WAV'!$C$6:$C$405,"geleistete Anzahlungen und Anlagen im Bau des Sachanlagevermögens")+ SUMIFS('E8.b. KKAuf_WAV'!$M$6:$M$405,'E8.b. KKAuf_WAV'!$B$6:$B$405,$C220,'E8.b. KKAuf_WAV'!$E$6:$E$405,H220,'E8.b. KKAuf_WAV'!$C$6:$C$405,"geleistete Anzahlungen auf immaterielle Vermögensgegenstände")</f>
        <v>0</v>
      </c>
      <c r="X220" s="987">
        <f>SUMIFS('E8.c. KKAuf_BKZ_NAB_IZ'!$K$6:$K$405,'E8.c. KKAuf_BKZ_NAB_IZ'!$B$6:$B$405,$C220,'E8.c. KKAuf_BKZ_NAB_IZ'!$C$6:$C$405,$H220)</f>
        <v>0</v>
      </c>
      <c r="Y220" s="987">
        <f>SUMIFS('E8.a. KKAuf_SAV'!$Y$6:$Y$2005,'E8.a. KKAuf_SAV'!$B$6:$B$2005,$C220,'E8.a. KKAuf_SAV'!$D$6:$D$2005,$H220)</f>
        <v>0</v>
      </c>
      <c r="Z220" s="987">
        <f>SUMIFS('E8.b. KKAuf_WAV'!$O$6:$O$405,'E8.b. KKAuf_WAV'!$B$6:$B$405,$C220,'E8.b. KKAuf_WAV'!$E$6:$E$405,$H220,'E8.b. KKAuf_WAV'!$C$6:$C$405,"&lt;&gt;"&amp;"geleistete Anzahlungen auf immaterielle Vermögensgegenstände",'E8.b. KKAuf_WAV'!$C$6:$C$405,"&lt;&gt;"&amp;"geleistete Anzahlungen und Anlagen im Bau des Sachanlagevermögens",'E8.b. KKAuf_WAV'!$C$6:$C$405,"&lt;&gt;"&amp;"Geschäfts- oder Firmenwert")</f>
        <v>0</v>
      </c>
      <c r="AA220" s="987">
        <f>SUMIFS('E8.b. KKAuf_WAV'!$O$6:$O$405,'E8.b. KKAuf_WAV'!$B$6:$B$405,$C220,'E8.b. KKAuf_WAV'!$E$6:$E$405,H220,'E8.b. KKAuf_WAV'!$C$6:$C$405,"geleistete Anzahlungen und Anlagen im Bau des Sachanlagevermögens")+ SUMIFS('E8.b. KKAuf_WAV'!$O$6:$O$405,'E8.b. KKAuf_WAV'!$B$6:$B$405,$C220,'E8.b. KKAuf_WAV'!$E$6:$E$405,H220,'E8.b. KKAuf_WAV'!$C$6:$C$405,"geleistete Anzahlungen auf immaterielle Vermögensgegenstände")</f>
        <v>0</v>
      </c>
      <c r="AB220" s="987">
        <f>SUMIFS('E8.c. KKAuf_BKZ_NAB_IZ'!$L$6:$L$405,'E8.c. KKAuf_BKZ_NAB_IZ'!$B$6:$B$405,$C220,'E8.c. KKAuf_BKZ_NAB_IZ'!$C$6:$C$405,$H220)</f>
        <v>0</v>
      </c>
      <c r="AC220" s="974"/>
      <c r="AD220" s="987">
        <f t="shared" si="87"/>
        <v>0</v>
      </c>
      <c r="AE220" s="988">
        <f>$AE$17</f>
        <v>0</v>
      </c>
      <c r="AF220" s="988">
        <f>$AF$17</f>
        <v>0</v>
      </c>
      <c r="AG220" s="988">
        <f>$AG$17</f>
        <v>0</v>
      </c>
      <c r="AH220" s="989">
        <f t="shared" si="88"/>
        <v>0</v>
      </c>
      <c r="AJ220" s="987">
        <f t="shared" si="84"/>
        <v>0</v>
      </c>
      <c r="AK220" s="988">
        <f>$AK$17</f>
        <v>0</v>
      </c>
      <c r="AL220" s="988">
        <f>$AL$17</f>
        <v>0</v>
      </c>
      <c r="AM220" s="988">
        <f>$AM$17</f>
        <v>0</v>
      </c>
      <c r="AN220" s="989">
        <f t="shared" si="85"/>
        <v>0</v>
      </c>
    </row>
    <row r="221" spans="2:40" ht="14.25" customHeight="1" x14ac:dyDescent="0.2">
      <c r="B221" s="1446"/>
      <c r="C221" s="1001">
        <f>B$221</f>
        <v>0</v>
      </c>
      <c r="D221" s="1449"/>
      <c r="E221" s="1407"/>
      <c r="F221" s="1410"/>
      <c r="G221" s="990"/>
      <c r="H221" s="991">
        <v>2022</v>
      </c>
      <c r="I221" s="972"/>
      <c r="J221" s="813">
        <f t="shared" si="86"/>
        <v>0</v>
      </c>
      <c r="K221" s="804"/>
      <c r="L221" s="813">
        <f t="shared" si="91"/>
        <v>0</v>
      </c>
      <c r="M221" s="804"/>
      <c r="N221" s="813">
        <f t="shared" si="83"/>
        <v>0</v>
      </c>
      <c r="O221" s="804"/>
      <c r="P221" s="813">
        <f t="shared" ref="P221:P227" si="95">IFERROR((AJ221*AK221+AD221*AE221)*0.4*0.035*$F$221,0)</f>
        <v>0</v>
      </c>
      <c r="Q221" s="760"/>
      <c r="R221" s="992">
        <f>SUMIFS('E8.a. KKAuf_SAV'!$X$6:$X$2005,'E8.a. KKAuf_SAV'!$B$6:$B$2005,$C221,'E8.a. KKAuf_SAV'!$D$6:$D$2005,$H221)</f>
        <v>0</v>
      </c>
      <c r="S221" s="992">
        <f>SUMIFS('E8.b. KKAuf_WAV'!$N$6:$N$405,'E8.b. KKAuf_WAV'!$B$6:$B$405,$C221,'E8.b. KKAuf_WAV'!$E$6:$E$405,H221)-SUMIFS('E8.b. KKAuf_WAV'!$N$6:$N$405,'E8.b. KKAuf_WAV'!$B$6:$B$405,$C221,'E8.b. KKAuf_WAV'!$C$6:$C$405,"Geschäfts- oder Firmenwert",'E8.b. KKAuf_WAV'!$D$6:$D$405,H221)</f>
        <v>0</v>
      </c>
      <c r="T221" s="974"/>
      <c r="U221" s="992">
        <f>SUMIFS('E8.a. KKAuf_SAV'!$W$6:$W$2005,'E8.a. KKAuf_SAV'!$B$6:$B$2005,$C221,'E8.a. KKAuf_SAV'!$D$6:$D$2005,H221)</f>
        <v>0</v>
      </c>
      <c r="V221" s="992">
        <f>SUMIFS('E8.b. KKAuf_WAV'!$M$6:$M$405,'E8.b. KKAuf_WAV'!$B$6:$B$405,$C221,'E8.b. KKAuf_WAV'!$E$6:$E$405,$H221,'E8.b. KKAuf_WAV'!$C$6:$C$405,"&lt;&gt;"&amp;"geleistete Anzahlungen auf immaterielle Vermögensgegenstände",'E8.b. KKAuf_WAV'!$C$6:$C$405,"&lt;&gt;"&amp;"geleistete Anzahlungen und Anlagen im Bau des Sachanlagevermögens",'E8.b. KKAuf_WAV'!$C$6:$C$405,"&lt;&gt;"&amp;"Geschäfts- oder Firmenwert")</f>
        <v>0</v>
      </c>
      <c r="W221" s="992">
        <f>SUMIFS('E8.b. KKAuf_WAV'!$M$6:$M$405,'E8.b. KKAuf_WAV'!$B$6:$B$405,$C221,'E8.b. KKAuf_WAV'!$E$6:$E$405,Listen!$AA$3,'E8.b. KKAuf_WAV'!$C$6:$C$405,"geleistete Anzahlungen und Anlagen im Bau des Sachanlagevermögens")+ SUMIFS('E8.b. KKAuf_WAV'!$M$6:$M$405,'E8.b. KKAuf_WAV'!$B$6:$B$405,$C221,'E8.b. KKAuf_WAV'!$E$6:$E$405,Listen!$AA$3,'E8.b. KKAuf_WAV'!$C$6:$C$405,"geleistete Anzahlungen auf immaterielle Vermögensgegenstände")</f>
        <v>0</v>
      </c>
      <c r="X221" s="992">
        <f>SUMIFS('E8.c. KKAuf_BKZ_NAB_IZ'!$K$6:$K$405,'E8.c. KKAuf_BKZ_NAB_IZ'!$B$6:$B$405,$C221,'E8.c. KKAuf_BKZ_NAB_IZ'!$C$6:$C$405,$H221)</f>
        <v>0</v>
      </c>
      <c r="Y221" s="992">
        <f>SUMIFS('E8.a. KKAuf_SAV'!$Y$6:$Y$2005,'E8.a. KKAuf_SAV'!$B$6:$B$2005,$C221,'E8.a. KKAuf_SAV'!$D$6:$D$2005,$H221)</f>
        <v>0</v>
      </c>
      <c r="Z221" s="992">
        <f>SUMIFS('E8.b. KKAuf_WAV'!$O$6:$O$405,'E8.b. KKAuf_WAV'!$B$6:$B$405,$C221,'E8.b. KKAuf_WAV'!$E$6:$E$405,$H221,'E8.b. KKAuf_WAV'!$C$6:$C$405,"&lt;&gt;"&amp;"geleistete Anzahlungen auf immaterielle Vermögensgegenstände",'E8.b. KKAuf_WAV'!$C$6:$C$405,"&lt;&gt;"&amp;"geleistete Anzahlungen und Anlagen im Bau des Sachanlagevermögens",'E8.b. KKAuf_WAV'!$C$6:$C$405,"&lt;&gt;"&amp;"Geschäfts- oder Firmenwert")</f>
        <v>0</v>
      </c>
      <c r="AA221" s="992">
        <f>SUMIFS('E8.b. KKAuf_WAV'!$O$6:$O$405,'E8.b. KKAuf_WAV'!$B$6:$B$405,$C221,'E8.b. KKAuf_WAV'!$E$6:$E$405,Listen!$AA$3,'E8.b. KKAuf_WAV'!$C$6:$C$405,"geleistete Anzahlungen und Anlagen im Bau des Sachanlagevermögens")+ SUMIFS('E8.b. KKAuf_WAV'!$O$6:$O$405,'E8.b. KKAuf_WAV'!$B$6:$B$405,$C221,'E8.b. KKAuf_WAV'!$E$6:$E$405,Listen!$AA$3,'E8.b. KKAuf_WAV'!$C$6:$C$405,"geleistete Anzahlungen auf immaterielle Vermögensgegenstände")</f>
        <v>0</v>
      </c>
      <c r="AB221" s="992">
        <f>SUMIFS('E8.c. KKAuf_BKZ_NAB_IZ'!$L$6:$L$405,'E8.c. KKAuf_BKZ_NAB_IZ'!$B$6:$B$405,$C221,'E8.c. KKAuf_BKZ_NAB_IZ'!$C$6:$C$405,$H221)</f>
        <v>0</v>
      </c>
      <c r="AC221" s="974"/>
      <c r="AD221" s="993">
        <f t="shared" si="87"/>
        <v>0</v>
      </c>
      <c r="AE221" s="993">
        <f>$AE$11</f>
        <v>5.0700000000000002E-2</v>
      </c>
      <c r="AF221" s="993">
        <f>$AF$11</f>
        <v>1.7100000000000001E-2</v>
      </c>
      <c r="AG221" s="993">
        <f>$AG$11</f>
        <v>3.0499999999999999E-2</v>
      </c>
      <c r="AH221" s="994">
        <f t="shared" si="88"/>
        <v>0</v>
      </c>
      <c r="AJ221" s="993">
        <f t="shared" si="84"/>
        <v>0</v>
      </c>
      <c r="AK221" s="993">
        <f>$AK$11</f>
        <v>5.0700000000000002E-2</v>
      </c>
      <c r="AL221" s="993">
        <f>$AL$11</f>
        <v>1.7100000000000001E-2</v>
      </c>
      <c r="AM221" s="993">
        <f>$AM$11</f>
        <v>3.0499999999999999E-2</v>
      </c>
      <c r="AN221" s="994">
        <f t="shared" si="85"/>
        <v>0</v>
      </c>
    </row>
    <row r="222" spans="2:40" x14ac:dyDescent="0.2">
      <c r="B222" s="1447"/>
      <c r="C222" s="1002">
        <f t="shared" ref="C222:C227" si="96">B$221</f>
        <v>0</v>
      </c>
      <c r="D222" s="1450"/>
      <c r="E222" s="1408"/>
      <c r="F222" s="1408"/>
      <c r="G222" s="990"/>
      <c r="H222" s="983">
        <v>2023</v>
      </c>
      <c r="I222" s="972"/>
      <c r="J222" s="805">
        <f t="shared" si="86"/>
        <v>0</v>
      </c>
      <c r="K222" s="804"/>
      <c r="L222" s="803">
        <f t="shared" si="91"/>
        <v>0</v>
      </c>
      <c r="M222" s="804"/>
      <c r="N222" s="803">
        <f t="shared" si="83"/>
        <v>0</v>
      </c>
      <c r="O222" s="804"/>
      <c r="P222" s="803">
        <f t="shared" si="95"/>
        <v>0</v>
      </c>
      <c r="Q222" s="760"/>
      <c r="R222" s="980">
        <f>SUMIFS('E8.a. KKAuf_SAV'!$X$6:$X$2005,'E8.a. KKAuf_SAV'!$B$6:$B$2005,$C222,'E8.a. KKAuf_SAV'!$D$6:$D$2005,$H222)</f>
        <v>0</v>
      </c>
      <c r="S222" s="980">
        <f>SUMIFS('E8.b. KKAuf_WAV'!$N$6:$N$405,'E8.b. KKAuf_WAV'!$B$6:$B$405,$C222,'E8.b. KKAuf_WAV'!$E$6:$E$405,H222)-SUMIFS('E8.b. KKAuf_WAV'!$N$6:$N$405,'E8.b. KKAuf_WAV'!$B$6:$B$405,$C222,'E8.b. KKAuf_WAV'!$C$6:$C$405,"Geschäfts- oder Firmenwert",'E8.b. KKAuf_WAV'!$D$6:$D$405,H222)</f>
        <v>0</v>
      </c>
      <c r="T222" s="974"/>
      <c r="U222" s="980">
        <f>SUMIFS('E8.a. KKAuf_SAV'!$W$6:$W$2005,'E8.a. KKAuf_SAV'!$B$6:$B$2005,$C222,'E8.a. KKAuf_SAV'!$D$6:$D$2005,H222)</f>
        <v>0</v>
      </c>
      <c r="V222" s="980">
        <f>SUMIFS('E8.b. KKAuf_WAV'!$M$6:$M$405,'E8.b. KKAuf_WAV'!$B$6:$B$405,$C222,'E8.b. KKAuf_WAV'!$E$6:$E$405,$H222,'E8.b. KKAuf_WAV'!$C$6:$C$405,"&lt;&gt;"&amp;"geleistete Anzahlungen auf immaterielle Vermögensgegenstände",'E8.b. KKAuf_WAV'!$C$6:$C$405,"&lt;&gt;"&amp;"geleistete Anzahlungen und Anlagen im Bau des Sachanlagevermögens",'E8.b. KKAuf_WAV'!$C$6:$C$405,"&lt;&gt;"&amp;"Geschäfts- oder Firmenwert")</f>
        <v>0</v>
      </c>
      <c r="W222" s="980"/>
      <c r="X222" s="980">
        <f>SUMIFS('E8.c. KKAuf_BKZ_NAB_IZ'!$K$6:$K$405,'E8.c. KKAuf_BKZ_NAB_IZ'!$B$6:$B$405,$C222,'E8.c. KKAuf_BKZ_NAB_IZ'!$C$6:$C$405,$H222)</f>
        <v>0</v>
      </c>
      <c r="Y222" s="980">
        <f>SUMIFS('E8.a. KKAuf_SAV'!$Y$6:$Y$2005,'E8.a. KKAuf_SAV'!$B$6:$B$2005,$C222,'E8.a. KKAuf_SAV'!$D$6:$D$2005,$H222)</f>
        <v>0</v>
      </c>
      <c r="Z222" s="980">
        <f>SUMIFS('E8.b. KKAuf_WAV'!$O$6:$O$405,'E8.b. KKAuf_WAV'!$B$6:$B$405,$C222,'E8.b. KKAuf_WAV'!$E$6:$E$405,$H222,'E8.b. KKAuf_WAV'!$C$6:$C$405,"&lt;&gt;"&amp;"geleistete Anzahlungen auf immaterielle Vermögensgegenstände",'E8.b. KKAuf_WAV'!$C$6:$C$405,"&lt;&gt;"&amp;"geleistete Anzahlungen und Anlagen im Bau des Sachanlagevermögens",'E8.b. KKAuf_WAV'!$C$6:$C$405,"&lt;&gt;"&amp;"Geschäfts- oder Firmenwert")</f>
        <v>0</v>
      </c>
      <c r="AA222" s="980"/>
      <c r="AB222" s="980">
        <f>SUMIFS('E8.c. KKAuf_BKZ_NAB_IZ'!$L$6:$L$405,'E8.c. KKAuf_BKZ_NAB_IZ'!$B$6:$B$405,$C222,'E8.c. KKAuf_BKZ_NAB_IZ'!$C$6:$C$405,$H222)</f>
        <v>0</v>
      </c>
      <c r="AC222" s="974"/>
      <c r="AD222" s="980">
        <f t="shared" si="87"/>
        <v>0</v>
      </c>
      <c r="AE222" s="984">
        <f>$AE$12</f>
        <v>5.0700000000000002E-2</v>
      </c>
      <c r="AF222" s="984">
        <f>$AF$12</f>
        <v>1.7100000000000001E-2</v>
      </c>
      <c r="AG222" s="984">
        <f>$AG$12</f>
        <v>3.0499999999999999E-2</v>
      </c>
      <c r="AH222" s="982">
        <f t="shared" si="88"/>
        <v>0</v>
      </c>
      <c r="AJ222" s="980"/>
      <c r="AK222" s="984">
        <f>$AK$12</f>
        <v>5.0700000000000002E-2</v>
      </c>
      <c r="AL222" s="984">
        <f>$AL$12</f>
        <v>1.7100000000000001E-2</v>
      </c>
      <c r="AM222" s="984">
        <f>$AM$12</f>
        <v>3.0499999999999999E-2</v>
      </c>
      <c r="AN222" s="982">
        <f t="shared" si="85"/>
        <v>0</v>
      </c>
    </row>
    <row r="223" spans="2:40" x14ac:dyDescent="0.2">
      <c r="B223" s="1447"/>
      <c r="C223" s="1002">
        <f t="shared" si="96"/>
        <v>0</v>
      </c>
      <c r="D223" s="1450"/>
      <c r="E223" s="1408"/>
      <c r="F223" s="1408"/>
      <c r="G223" s="990"/>
      <c r="H223" s="983">
        <v>2024</v>
      </c>
      <c r="I223" s="972"/>
      <c r="J223" s="803">
        <f t="shared" si="86"/>
        <v>0</v>
      </c>
      <c r="K223" s="804"/>
      <c r="L223" s="803">
        <f t="shared" si="91"/>
        <v>0</v>
      </c>
      <c r="M223" s="804"/>
      <c r="N223" s="803">
        <f t="shared" si="83"/>
        <v>0</v>
      </c>
      <c r="O223" s="804"/>
      <c r="P223" s="803">
        <f t="shared" si="95"/>
        <v>0</v>
      </c>
      <c r="Q223" s="760"/>
      <c r="R223" s="980">
        <f>SUMIFS('E8.a. KKAuf_SAV'!$X$6:$X$2005,'E8.a. KKAuf_SAV'!$B$6:$B$2005,$C223,'E8.a. KKAuf_SAV'!$D$6:$D$2005,$H223)</f>
        <v>0</v>
      </c>
      <c r="S223" s="980">
        <f>SUMIFS('E8.b. KKAuf_WAV'!$N$6:$N$405,'E8.b. KKAuf_WAV'!$B$6:$B$405,$C223,'E8.b. KKAuf_WAV'!$E$6:$E$405,H223)-SUMIFS('E8.b. KKAuf_WAV'!$N$6:$N$405,'E8.b. KKAuf_WAV'!$B$6:$B$405,$C223,'E8.b. KKAuf_WAV'!$C$6:$C$405,"Geschäfts- oder Firmenwert",'E8.b. KKAuf_WAV'!$D$6:$D$405,H223)</f>
        <v>0</v>
      </c>
      <c r="T223" s="974"/>
      <c r="U223" s="980">
        <f>SUMIFS('E8.a. KKAuf_SAV'!$W$6:$W$2005,'E8.a. KKAuf_SAV'!$B$6:$B$2005,$C223,'E8.a. KKAuf_SAV'!$D$6:$D$2005,H223)</f>
        <v>0</v>
      </c>
      <c r="V223" s="980">
        <f>SUMIFS('E8.b. KKAuf_WAV'!$M$6:$M$405,'E8.b. KKAuf_WAV'!$B$6:$B$405,$C223,'E8.b. KKAuf_WAV'!$E$6:$E$405,$H223,'E8.b. KKAuf_WAV'!$C$6:$C$405,"&lt;&gt;"&amp;"geleistete Anzahlungen auf immaterielle Vermögensgegenstände",'E8.b. KKAuf_WAV'!$C$6:$C$405,"&lt;&gt;"&amp;"geleistete Anzahlungen und Anlagen im Bau des Sachanlagevermögens",'E8.b. KKAuf_WAV'!$C$6:$C$405,"&lt;&gt;"&amp;"Geschäfts- oder Firmenwert")</f>
        <v>0</v>
      </c>
      <c r="W223" s="980">
        <f>SUMIFS('E8.b. KKAuf_WAV'!$M$6:$M$405,'E8.b. KKAuf_WAV'!$B$6:$B$405,$C223,'E8.b. KKAuf_WAV'!$E$6:$E$405,H223,'E8.b. KKAuf_WAV'!$C$6:$C$405,"geleistete Anzahlungen und Anlagen im Bau des Sachanlagevermögens")+ SUMIFS('E8.b. KKAuf_WAV'!$M$6:$M$405,'E8.b. KKAuf_WAV'!$B$6:$B$405,$C223,'E8.b. KKAuf_WAV'!$E$6:$E$405,H223,'E8.b. KKAuf_WAV'!$C$6:$C$405,"geleistete Anzahlungen auf immaterielle Vermögensgegenstände")</f>
        <v>0</v>
      </c>
      <c r="X223" s="980">
        <f>SUMIFS('E8.c. KKAuf_BKZ_NAB_IZ'!$K$6:$K$405,'E8.c. KKAuf_BKZ_NAB_IZ'!$B$6:$B$405,$C223,'E8.c. KKAuf_BKZ_NAB_IZ'!$C$6:$C$405,$H223)</f>
        <v>0</v>
      </c>
      <c r="Y223" s="980">
        <f>SUMIFS('E8.a. KKAuf_SAV'!$Y$6:$Y$2005,'E8.a. KKAuf_SAV'!$B$6:$B$2005,$C223,'E8.a. KKAuf_SAV'!$D$6:$D$2005,$H223)</f>
        <v>0</v>
      </c>
      <c r="Z223" s="980">
        <f>SUMIFS('E8.b. KKAuf_WAV'!$O$6:$O$405,'E8.b. KKAuf_WAV'!$B$6:$B$405,$C223,'E8.b. KKAuf_WAV'!$E$6:$E$405,$H223,'E8.b. KKAuf_WAV'!$C$6:$C$405,"&lt;&gt;"&amp;"geleistete Anzahlungen auf immaterielle Vermögensgegenstände",'E8.b. KKAuf_WAV'!$C$6:$C$405,"&lt;&gt;"&amp;"geleistete Anzahlungen und Anlagen im Bau des Sachanlagevermögens",'E8.b. KKAuf_WAV'!$C$6:$C$405,"&lt;&gt;"&amp;"Geschäfts- oder Firmenwert")</f>
        <v>0</v>
      </c>
      <c r="AA223" s="980">
        <f>SUMIFS('E8.b. KKAuf_WAV'!$O$6:$O$405,'E8.b. KKAuf_WAV'!$B$6:$B$405,$C223,'E8.b. KKAuf_WAV'!$E$6:$E$405,H223,'E8.b. KKAuf_WAV'!$C$6:$C$405,"geleistete Anzahlungen und Anlagen im Bau des Sachanlagevermögens")+ SUMIFS('E8.b. KKAuf_WAV'!$O$6:$O$405,'E8.b. KKAuf_WAV'!$B$6:$B$405,$C223,'E8.b. KKAuf_WAV'!$E$6:$E$405,H223,'E8.b. KKAuf_WAV'!$C$6:$C$405,"geleistete Anzahlungen auf immaterielle Vermögensgegenstände")</f>
        <v>0</v>
      </c>
      <c r="AB223" s="980">
        <f>SUMIFS('E8.c. KKAuf_BKZ_NAB_IZ'!$L$6:$L$405,'E8.c. KKAuf_BKZ_NAB_IZ'!$B$6:$B$405,$C223,'E8.c. KKAuf_BKZ_NAB_IZ'!$C$6:$C$405,$H223)</f>
        <v>0</v>
      </c>
      <c r="AC223" s="974"/>
      <c r="AD223" s="980">
        <f t="shared" si="87"/>
        <v>0</v>
      </c>
      <c r="AE223" s="984">
        <f>$AE$13</f>
        <v>6.93E-2</v>
      </c>
      <c r="AF223" s="984">
        <f>$AF$13</f>
        <v>3.8699999999999998E-2</v>
      </c>
      <c r="AG223" s="984">
        <f>$AG$13</f>
        <v>5.0900000000000001E-2</v>
      </c>
      <c r="AH223" s="982">
        <f t="shared" si="88"/>
        <v>0</v>
      </c>
      <c r="AJ223" s="980">
        <f t="shared" si="84"/>
        <v>0</v>
      </c>
      <c r="AK223" s="984">
        <f>$AK$13</f>
        <v>7.0099999999999996E-2</v>
      </c>
      <c r="AL223" s="984">
        <f>$AL$13</f>
        <v>3.6600000000000001E-2</v>
      </c>
      <c r="AM223" s="984">
        <f>$AM$13</f>
        <v>0.05</v>
      </c>
      <c r="AN223" s="982">
        <f t="shared" si="85"/>
        <v>0</v>
      </c>
    </row>
    <row r="224" spans="2:40" ht="15" thickBot="1" x14ac:dyDescent="0.25">
      <c r="B224" s="1447"/>
      <c r="C224" s="1002">
        <f t="shared" si="96"/>
        <v>0</v>
      </c>
      <c r="D224" s="1450"/>
      <c r="E224" s="1408"/>
      <c r="F224" s="1408"/>
      <c r="G224" s="990"/>
      <c r="H224" s="983">
        <v>2025</v>
      </c>
      <c r="I224" s="972"/>
      <c r="J224" s="803">
        <f t="shared" si="86"/>
        <v>0</v>
      </c>
      <c r="K224" s="804"/>
      <c r="L224" s="803">
        <f t="shared" si="91"/>
        <v>0</v>
      </c>
      <c r="M224" s="804"/>
      <c r="N224" s="803">
        <f t="shared" si="83"/>
        <v>0</v>
      </c>
      <c r="O224" s="804"/>
      <c r="P224" s="803">
        <f t="shared" si="95"/>
        <v>0</v>
      </c>
      <c r="Q224" s="760"/>
      <c r="R224" s="980">
        <f>SUMIFS('E8.a. KKAuf_SAV'!$X$6:$X$2005,'E8.a. KKAuf_SAV'!$B$6:$B$2005,$C224,'E8.a. KKAuf_SAV'!$D$6:$D$2005,$H224)</f>
        <v>0</v>
      </c>
      <c r="S224" s="980">
        <f>SUMIFS('E8.b. KKAuf_WAV'!$N$6:$N$405,'E8.b. KKAuf_WAV'!$B$6:$B$405,$C224,'E8.b. KKAuf_WAV'!$E$6:$E$405,H224)-SUMIFS('E8.b. KKAuf_WAV'!$N$6:$N$405,'E8.b. KKAuf_WAV'!$B$6:$B$405,$C224,'E8.b. KKAuf_WAV'!$C$6:$C$405,"Geschäfts- oder Firmenwert",'E8.b. KKAuf_WAV'!$D$6:$D$405,H224)</f>
        <v>0</v>
      </c>
      <c r="T224" s="974"/>
      <c r="U224" s="980">
        <f>SUMIFS('E8.a. KKAuf_SAV'!$W$6:$W$2005,'E8.a. KKAuf_SAV'!$B$6:$B$2005,$C224,'E8.a. KKAuf_SAV'!$D$6:$D$2005,H224)</f>
        <v>0</v>
      </c>
      <c r="V224" s="980">
        <f>SUMIFS('E8.b. KKAuf_WAV'!$M$6:$M$405,'E8.b. KKAuf_WAV'!$B$6:$B$405,$C224,'E8.b. KKAuf_WAV'!$E$6:$E$405,$H224,'E8.b. KKAuf_WAV'!$C$6:$C$405,"&lt;&gt;"&amp;"geleistete Anzahlungen auf immaterielle Vermögensgegenstände",'E8.b. KKAuf_WAV'!$C$6:$C$405,"&lt;&gt;"&amp;"geleistete Anzahlungen und Anlagen im Bau des Sachanlagevermögens",'E8.b. KKAuf_WAV'!$C$6:$C$405,"&lt;&gt;"&amp;"Geschäfts- oder Firmenwert")</f>
        <v>0</v>
      </c>
      <c r="W224" s="980">
        <f>SUMIFS('E8.b. KKAuf_WAV'!$M$6:$M$405,'E8.b. KKAuf_WAV'!$B$6:$B$405,$C224,'E8.b. KKAuf_WAV'!$E$6:$E$405,H224,'E8.b. KKAuf_WAV'!$C$6:$C$405,"geleistete Anzahlungen und Anlagen im Bau des Sachanlagevermögens")+ SUMIFS('E8.b. KKAuf_WAV'!$M$6:$M$405,'E8.b. KKAuf_WAV'!$B$6:$B$405,$C224,'E8.b. KKAuf_WAV'!$E$6:$E$405,H224,'E8.b. KKAuf_WAV'!$C$6:$C$405,"geleistete Anzahlungen auf immaterielle Vermögensgegenstände")</f>
        <v>0</v>
      </c>
      <c r="X224" s="980">
        <f>SUMIFS('E8.c. KKAuf_BKZ_NAB_IZ'!$K$6:$K$405,'E8.c. KKAuf_BKZ_NAB_IZ'!$B$6:$B$405,$C224,'E8.c. KKAuf_BKZ_NAB_IZ'!$C$6:$C$405,$H224)</f>
        <v>0</v>
      </c>
      <c r="Y224" s="980">
        <f>SUMIFS('E8.a. KKAuf_SAV'!$Y$6:$Y$2005,'E8.a. KKAuf_SAV'!$B$6:$B$2005,$C224,'E8.a. KKAuf_SAV'!$D$6:$D$2005,$H224)</f>
        <v>0</v>
      </c>
      <c r="Z224" s="980">
        <f>SUMIFS('E8.b. KKAuf_WAV'!$O$6:$O$405,'E8.b. KKAuf_WAV'!$B$6:$B$405,$C224,'E8.b. KKAuf_WAV'!$E$6:$E$405,$H224,'E8.b. KKAuf_WAV'!$C$6:$C$405,"&lt;&gt;"&amp;"geleistete Anzahlungen auf immaterielle Vermögensgegenstände",'E8.b. KKAuf_WAV'!$C$6:$C$405,"&lt;&gt;"&amp;"geleistete Anzahlungen und Anlagen im Bau des Sachanlagevermögens",'E8.b. KKAuf_WAV'!$C$6:$C$405,"&lt;&gt;"&amp;"Geschäfts- oder Firmenwert")</f>
        <v>0</v>
      </c>
      <c r="AA224" s="980">
        <f>SUMIFS('E8.b. KKAuf_WAV'!$O$6:$O$405,'E8.b. KKAuf_WAV'!$B$6:$B$405,$C224,'E8.b. KKAuf_WAV'!$E$6:$E$405,H224,'E8.b. KKAuf_WAV'!$C$6:$C$405,"geleistete Anzahlungen und Anlagen im Bau des Sachanlagevermögens")+ SUMIFS('E8.b. KKAuf_WAV'!$O$6:$O$405,'E8.b. KKAuf_WAV'!$B$6:$B$405,$C224,'E8.b. KKAuf_WAV'!$E$6:$E$405,H224,'E8.b. KKAuf_WAV'!$C$6:$C$405,"geleistete Anzahlungen auf immaterielle Vermögensgegenstände")</f>
        <v>0</v>
      </c>
      <c r="AB224" s="980">
        <f>SUMIFS('E8.c. KKAuf_BKZ_NAB_IZ'!$L$6:$L$405,'E8.c. KKAuf_BKZ_NAB_IZ'!$B$6:$B$405,$C224,'E8.c. KKAuf_BKZ_NAB_IZ'!$C$6:$C$405,$H224)</f>
        <v>0</v>
      </c>
      <c r="AC224" s="974"/>
      <c r="AD224" s="980">
        <f t="shared" si="87"/>
        <v>0</v>
      </c>
      <c r="AE224" s="984">
        <f>$AE$14</f>
        <v>7.0099999999999996E-2</v>
      </c>
      <c r="AF224" s="984">
        <f>$AF$14</f>
        <v>3.6600000000000001E-2</v>
      </c>
      <c r="AG224" s="984">
        <f>$AG$14</f>
        <v>0.05</v>
      </c>
      <c r="AH224" s="982">
        <f t="shared" si="88"/>
        <v>0</v>
      </c>
      <c r="AJ224" s="980">
        <f t="shared" si="84"/>
        <v>0</v>
      </c>
      <c r="AK224" s="984">
        <f>$AK$14</f>
        <v>7.0099999999999996E-2</v>
      </c>
      <c r="AL224" s="984">
        <f>$AL$14</f>
        <v>3.6600000000000001E-2</v>
      </c>
      <c r="AM224" s="984">
        <f>$AM$14</f>
        <v>0.05</v>
      </c>
      <c r="AN224" s="982">
        <f t="shared" si="85"/>
        <v>0</v>
      </c>
    </row>
    <row r="225" spans="2:40" ht="15" hidden="1" thickBot="1" x14ac:dyDescent="0.25">
      <c r="B225" s="1447"/>
      <c r="C225" s="1002">
        <f t="shared" si="96"/>
        <v>0</v>
      </c>
      <c r="D225" s="1450"/>
      <c r="E225" s="1408"/>
      <c r="F225" s="1408"/>
      <c r="G225" s="990"/>
      <c r="H225" s="983">
        <v>2026</v>
      </c>
      <c r="I225" s="972"/>
      <c r="J225" s="803">
        <f t="shared" si="86"/>
        <v>0</v>
      </c>
      <c r="K225" s="804"/>
      <c r="L225" s="803">
        <f t="shared" si="91"/>
        <v>0</v>
      </c>
      <c r="M225" s="804"/>
      <c r="N225" s="803">
        <f t="shared" si="83"/>
        <v>0</v>
      </c>
      <c r="O225" s="804"/>
      <c r="P225" s="803">
        <f t="shared" si="95"/>
        <v>0</v>
      </c>
      <c r="Q225" s="760"/>
      <c r="R225" s="980">
        <f>SUMIFS('E8.a. KKAuf_SAV'!$X$6:$X$2005,'E8.a. KKAuf_SAV'!$B$6:$B$2005,$C225,'E8.a. KKAuf_SAV'!$D$6:$D$2005,$H225)</f>
        <v>0</v>
      </c>
      <c r="S225" s="980">
        <f>SUMIFS('E8.b. KKAuf_WAV'!$N$6:$N$405,'E8.b. KKAuf_WAV'!$B$6:$B$405,$C225,'E8.b. KKAuf_WAV'!$E$6:$E$405,H225)-SUMIFS('E8.b. KKAuf_WAV'!$N$6:$N$405,'E8.b. KKAuf_WAV'!$B$6:$B$405,$C225,'E8.b. KKAuf_WAV'!$C$6:$C$405,"Geschäfts- oder Firmenwert",'E8.b. KKAuf_WAV'!$D$6:$D$405,H225)</f>
        <v>0</v>
      </c>
      <c r="T225" s="974"/>
      <c r="U225" s="980">
        <f>SUMIFS('E8.a. KKAuf_SAV'!$W$6:$W$2005,'E8.a. KKAuf_SAV'!$B$6:$B$2005,$C225,'E8.a. KKAuf_SAV'!$D$6:$D$2005,H225)</f>
        <v>0</v>
      </c>
      <c r="V225" s="980">
        <f>SUMIFS('E8.b. KKAuf_WAV'!$M$6:$M$405,'E8.b. KKAuf_WAV'!$B$6:$B$405,$C225,'E8.b. KKAuf_WAV'!$E$6:$E$405,$H225,'E8.b. KKAuf_WAV'!$C$6:$C$405,"&lt;&gt;"&amp;"geleistete Anzahlungen auf immaterielle Vermögensgegenstände",'E8.b. KKAuf_WAV'!$C$6:$C$405,"&lt;&gt;"&amp;"geleistete Anzahlungen und Anlagen im Bau des Sachanlagevermögens",'E8.b. KKAuf_WAV'!$C$6:$C$405,"&lt;&gt;"&amp;"Geschäfts- oder Firmenwert")</f>
        <v>0</v>
      </c>
      <c r="W225" s="980">
        <f>SUMIFS('E8.b. KKAuf_WAV'!$M$6:$M$405,'E8.b. KKAuf_WAV'!$B$6:$B$405,$C225,'E8.b. KKAuf_WAV'!$E$6:$E$405,H225,'E8.b. KKAuf_WAV'!$C$6:$C$405,"geleistete Anzahlungen und Anlagen im Bau des Sachanlagevermögens")+ SUMIFS('E8.b. KKAuf_WAV'!$M$6:$M$405,'E8.b. KKAuf_WAV'!$B$6:$B$405,$C225,'E8.b. KKAuf_WAV'!$E$6:$E$405,H225,'E8.b. KKAuf_WAV'!$C$6:$C$405,"geleistete Anzahlungen auf immaterielle Vermögensgegenstände")</f>
        <v>0</v>
      </c>
      <c r="X225" s="980">
        <f>SUMIFS('E8.c. KKAuf_BKZ_NAB_IZ'!$K$6:$K$405,'E8.c. KKAuf_BKZ_NAB_IZ'!$B$6:$B$405,$C225,'E8.c. KKAuf_BKZ_NAB_IZ'!$C$6:$C$405,$H225)</f>
        <v>0</v>
      </c>
      <c r="Y225" s="980">
        <f>SUMIFS('E8.a. KKAuf_SAV'!$Y$6:$Y$2005,'E8.a. KKAuf_SAV'!$B$6:$B$2005,$C225,'E8.a. KKAuf_SAV'!$D$6:$D$2005,$H225)</f>
        <v>0</v>
      </c>
      <c r="Z225" s="980">
        <f>SUMIFS('E8.b. KKAuf_WAV'!$O$6:$O$405,'E8.b. KKAuf_WAV'!$B$6:$B$405,$C225,'E8.b. KKAuf_WAV'!$E$6:$E$405,$H225,'E8.b. KKAuf_WAV'!$C$6:$C$405,"&lt;&gt;"&amp;"geleistete Anzahlungen auf immaterielle Vermögensgegenstände",'E8.b. KKAuf_WAV'!$C$6:$C$405,"&lt;&gt;"&amp;"geleistete Anzahlungen und Anlagen im Bau des Sachanlagevermögens",'E8.b. KKAuf_WAV'!$C$6:$C$405,"&lt;&gt;"&amp;"Geschäfts- oder Firmenwert")</f>
        <v>0</v>
      </c>
      <c r="AA225" s="980">
        <f>SUMIFS('E8.b. KKAuf_WAV'!$O$6:$O$405,'E8.b. KKAuf_WAV'!$B$6:$B$405,$C225,'E8.b. KKAuf_WAV'!$E$6:$E$405,H225,'E8.b. KKAuf_WAV'!$C$6:$C$405,"geleistete Anzahlungen und Anlagen im Bau des Sachanlagevermögens")+ SUMIFS('E8.b. KKAuf_WAV'!$O$6:$O$405,'E8.b. KKAuf_WAV'!$B$6:$B$405,$C225,'E8.b. KKAuf_WAV'!$E$6:$E$405,H225,'E8.b. KKAuf_WAV'!$C$6:$C$405,"geleistete Anzahlungen auf immaterielle Vermögensgegenstände")</f>
        <v>0</v>
      </c>
      <c r="AB225" s="980">
        <f>SUMIFS('E8.c. KKAuf_BKZ_NAB_IZ'!$L$6:$L$405,'E8.c. KKAuf_BKZ_NAB_IZ'!$B$6:$B$405,$C225,'E8.c. KKAuf_BKZ_NAB_IZ'!$C$6:$C$405,$H225)</f>
        <v>0</v>
      </c>
      <c r="AC225" s="974"/>
      <c r="AD225" s="980">
        <f t="shared" si="87"/>
        <v>0</v>
      </c>
      <c r="AE225" s="984">
        <f>$AE$15</f>
        <v>0</v>
      </c>
      <c r="AF225" s="984">
        <f>$AF$15</f>
        <v>0</v>
      </c>
      <c r="AG225" s="984">
        <f>$AG$15</f>
        <v>0</v>
      </c>
      <c r="AH225" s="982">
        <f t="shared" si="88"/>
        <v>0</v>
      </c>
      <c r="AJ225" s="980">
        <f t="shared" si="84"/>
        <v>0</v>
      </c>
      <c r="AK225" s="984">
        <f>$AK$15</f>
        <v>0</v>
      </c>
      <c r="AL225" s="984">
        <f>$AL$15</f>
        <v>0</v>
      </c>
      <c r="AM225" s="984">
        <f>$AM$15</f>
        <v>0</v>
      </c>
      <c r="AN225" s="982">
        <f t="shared" si="85"/>
        <v>0</v>
      </c>
    </row>
    <row r="226" spans="2:40" ht="15" hidden="1" thickBot="1" x14ac:dyDescent="0.25">
      <c r="B226" s="1447"/>
      <c r="C226" s="1002">
        <f t="shared" si="96"/>
        <v>0</v>
      </c>
      <c r="D226" s="1450"/>
      <c r="E226" s="1408"/>
      <c r="F226" s="1408"/>
      <c r="G226" s="990"/>
      <c r="H226" s="983">
        <v>2027</v>
      </c>
      <c r="I226" s="972"/>
      <c r="J226" s="803">
        <f t="shared" si="86"/>
        <v>0</v>
      </c>
      <c r="K226" s="804"/>
      <c r="L226" s="803">
        <f t="shared" si="91"/>
        <v>0</v>
      </c>
      <c r="M226" s="804"/>
      <c r="N226" s="803">
        <f t="shared" si="83"/>
        <v>0</v>
      </c>
      <c r="O226" s="804"/>
      <c r="P226" s="803">
        <f t="shared" si="95"/>
        <v>0</v>
      </c>
      <c r="Q226" s="760"/>
      <c r="R226" s="980">
        <f>SUMIFS('E8.a. KKAuf_SAV'!$X$6:$X$2005,'E8.a. KKAuf_SAV'!$B$6:$B$2005,$C226,'E8.a. KKAuf_SAV'!$D$6:$D$2005,$H226)</f>
        <v>0</v>
      </c>
      <c r="S226" s="980">
        <f>SUMIFS('E8.b. KKAuf_WAV'!$N$6:$N$405,'E8.b. KKAuf_WAV'!$B$6:$B$405,$C226,'E8.b. KKAuf_WAV'!$E$6:$E$405,H226)-SUMIFS('E8.b. KKAuf_WAV'!$N$6:$N$405,'E8.b. KKAuf_WAV'!$B$6:$B$405,$C226,'E8.b. KKAuf_WAV'!$C$6:$C$405,"Geschäfts- oder Firmenwert",'E8.b. KKAuf_WAV'!$D$6:$D$405,H226)</f>
        <v>0</v>
      </c>
      <c r="T226" s="974"/>
      <c r="U226" s="980">
        <f>SUMIFS('E8.a. KKAuf_SAV'!$W$6:$W$2005,'E8.a. KKAuf_SAV'!$B$6:$B$2005,$C226,'E8.a. KKAuf_SAV'!$D$6:$D$2005,H226)</f>
        <v>0</v>
      </c>
      <c r="V226" s="980">
        <f>SUMIFS('E8.b. KKAuf_WAV'!$M$6:$M$405,'E8.b. KKAuf_WAV'!$B$6:$B$405,$C226,'E8.b. KKAuf_WAV'!$E$6:$E$405,$H226,'E8.b. KKAuf_WAV'!$C$6:$C$405,"&lt;&gt;"&amp;"geleistete Anzahlungen auf immaterielle Vermögensgegenstände",'E8.b. KKAuf_WAV'!$C$6:$C$405,"&lt;&gt;"&amp;"geleistete Anzahlungen und Anlagen im Bau des Sachanlagevermögens",'E8.b. KKAuf_WAV'!$C$6:$C$405,"&lt;&gt;"&amp;"Geschäfts- oder Firmenwert")</f>
        <v>0</v>
      </c>
      <c r="W226" s="980">
        <f>SUMIFS('E8.b. KKAuf_WAV'!$M$6:$M$405,'E8.b. KKAuf_WAV'!$B$6:$B$405,$C226,'E8.b. KKAuf_WAV'!$E$6:$E$405,H226,'E8.b. KKAuf_WAV'!$C$6:$C$405,"geleistete Anzahlungen und Anlagen im Bau des Sachanlagevermögens")+ SUMIFS('E8.b. KKAuf_WAV'!$M$6:$M$405,'E8.b. KKAuf_WAV'!$B$6:$B$405,$C226,'E8.b. KKAuf_WAV'!$E$6:$E$405,H226,'E8.b. KKAuf_WAV'!$C$6:$C$405,"geleistete Anzahlungen auf immaterielle Vermögensgegenstände")</f>
        <v>0</v>
      </c>
      <c r="X226" s="980">
        <f>SUMIFS('E8.c. KKAuf_BKZ_NAB_IZ'!$K$6:$K$405,'E8.c. KKAuf_BKZ_NAB_IZ'!$B$6:$B$405,$C226,'E8.c. KKAuf_BKZ_NAB_IZ'!$C$6:$C$405,$H226)</f>
        <v>0</v>
      </c>
      <c r="Y226" s="980">
        <f>SUMIFS('E8.a. KKAuf_SAV'!$Y$6:$Y$2005,'E8.a. KKAuf_SAV'!$B$6:$B$2005,$C226,'E8.a. KKAuf_SAV'!$D$6:$D$2005,$H226)</f>
        <v>0</v>
      </c>
      <c r="Z226" s="980">
        <f>SUMIFS('E8.b. KKAuf_WAV'!$O$6:$O$405,'E8.b. KKAuf_WAV'!$B$6:$B$405,$C226,'E8.b. KKAuf_WAV'!$E$6:$E$405,$H226,'E8.b. KKAuf_WAV'!$C$6:$C$405,"&lt;&gt;"&amp;"geleistete Anzahlungen auf immaterielle Vermögensgegenstände",'E8.b. KKAuf_WAV'!$C$6:$C$405,"&lt;&gt;"&amp;"geleistete Anzahlungen und Anlagen im Bau des Sachanlagevermögens",'E8.b. KKAuf_WAV'!$C$6:$C$405,"&lt;&gt;"&amp;"Geschäfts- oder Firmenwert")</f>
        <v>0</v>
      </c>
      <c r="AA226" s="980">
        <f>SUMIFS('E8.b. KKAuf_WAV'!$O$6:$O$405,'E8.b. KKAuf_WAV'!$B$6:$B$405,$C226,'E8.b. KKAuf_WAV'!$E$6:$E$405,H226,'E8.b. KKAuf_WAV'!$C$6:$C$405,"geleistete Anzahlungen und Anlagen im Bau des Sachanlagevermögens")+ SUMIFS('E8.b. KKAuf_WAV'!$O$6:$O$405,'E8.b. KKAuf_WAV'!$B$6:$B$405,$C226,'E8.b. KKAuf_WAV'!$E$6:$E$405,H226,'E8.b. KKAuf_WAV'!$C$6:$C$405,"geleistete Anzahlungen auf immaterielle Vermögensgegenstände")</f>
        <v>0</v>
      </c>
      <c r="AB226" s="980">
        <f>SUMIFS('E8.c. KKAuf_BKZ_NAB_IZ'!$L$6:$L$405,'E8.c. KKAuf_BKZ_NAB_IZ'!$B$6:$B$405,$C226,'E8.c. KKAuf_BKZ_NAB_IZ'!$C$6:$C$405,$H226)</f>
        <v>0</v>
      </c>
      <c r="AC226" s="974"/>
      <c r="AD226" s="980">
        <f t="shared" si="87"/>
        <v>0</v>
      </c>
      <c r="AE226" s="984">
        <f>$AE$16</f>
        <v>0</v>
      </c>
      <c r="AF226" s="984">
        <f>$AF$16</f>
        <v>0</v>
      </c>
      <c r="AG226" s="984">
        <f>$AG$16</f>
        <v>0</v>
      </c>
      <c r="AH226" s="982">
        <f t="shared" si="88"/>
        <v>0</v>
      </c>
      <c r="AJ226" s="980">
        <f t="shared" si="84"/>
        <v>0</v>
      </c>
      <c r="AK226" s="984">
        <f>$AK$16</f>
        <v>0</v>
      </c>
      <c r="AL226" s="984">
        <f>$AL$16</f>
        <v>0</v>
      </c>
      <c r="AM226" s="984">
        <f>$AM$16</f>
        <v>0</v>
      </c>
      <c r="AN226" s="982">
        <f t="shared" si="85"/>
        <v>0</v>
      </c>
    </row>
    <row r="227" spans="2:40" ht="15" hidden="1" thickBot="1" x14ac:dyDescent="0.25">
      <c r="B227" s="1448"/>
      <c r="C227" s="1003">
        <f t="shared" si="96"/>
        <v>0</v>
      </c>
      <c r="D227" s="1451"/>
      <c r="E227" s="1409"/>
      <c r="F227" s="1409"/>
      <c r="G227" s="970"/>
      <c r="H227" s="986">
        <v>2028</v>
      </c>
      <c r="I227" s="972"/>
      <c r="J227" s="815">
        <f t="shared" si="86"/>
        <v>0</v>
      </c>
      <c r="K227" s="804"/>
      <c r="L227" s="814">
        <f t="shared" si="91"/>
        <v>0</v>
      </c>
      <c r="M227" s="804"/>
      <c r="N227" s="814">
        <f t="shared" si="83"/>
        <v>0</v>
      </c>
      <c r="O227" s="804"/>
      <c r="P227" s="814">
        <f t="shared" si="95"/>
        <v>0</v>
      </c>
      <c r="Q227" s="760"/>
      <c r="R227" s="987">
        <f>SUMIFS('E8.a. KKAuf_SAV'!$X$6:$X$2005,'E8.a. KKAuf_SAV'!$B$6:$B$2005,$C227,'E8.a. KKAuf_SAV'!$D$6:$D$2005,$H227)</f>
        <v>0</v>
      </c>
      <c r="S227" s="987">
        <f>SUMIFS('E8.b. KKAuf_WAV'!$N$6:$N$405,'E8.b. KKAuf_WAV'!$B$6:$B$405,$C227,'E8.b. KKAuf_WAV'!$E$6:$E$405,H227)-SUMIFS('E8.b. KKAuf_WAV'!$N$6:$N$405,'E8.b. KKAuf_WAV'!$B$6:$B$405,$C227,'E8.b. KKAuf_WAV'!$C$6:$C$405,"Geschäfts- oder Firmenwert",'E8.b. KKAuf_WAV'!$D$6:$D$405,H227)</f>
        <v>0</v>
      </c>
      <c r="T227" s="974"/>
      <c r="U227" s="987">
        <f>SUMIFS('E8.a. KKAuf_SAV'!$W$6:$W$2005,'E8.a. KKAuf_SAV'!$B$6:$B$2005,$C227,'E8.a. KKAuf_SAV'!$D$6:$D$2005,H227)</f>
        <v>0</v>
      </c>
      <c r="V227" s="987">
        <f>SUMIFS('E8.b. KKAuf_WAV'!$M$6:$M$405,'E8.b. KKAuf_WAV'!$B$6:$B$405,$C227,'E8.b. KKAuf_WAV'!$E$6:$E$405,$H227,'E8.b. KKAuf_WAV'!$C$6:$C$405,"&lt;&gt;"&amp;"geleistete Anzahlungen auf immaterielle Vermögensgegenstände",'E8.b. KKAuf_WAV'!$C$6:$C$405,"&lt;&gt;"&amp;"geleistete Anzahlungen und Anlagen im Bau des Sachanlagevermögens",'E8.b. KKAuf_WAV'!$C$6:$C$405,"&lt;&gt;"&amp;"Geschäfts- oder Firmenwert")</f>
        <v>0</v>
      </c>
      <c r="W227" s="987">
        <f>SUMIFS('E8.b. KKAuf_WAV'!$M$6:$M$405,'E8.b. KKAuf_WAV'!$B$6:$B$405,$C227,'E8.b. KKAuf_WAV'!$E$6:$E$405,H227,'E8.b. KKAuf_WAV'!$C$6:$C$405,"geleistete Anzahlungen und Anlagen im Bau des Sachanlagevermögens")+ SUMIFS('E8.b. KKAuf_WAV'!$M$6:$M$405,'E8.b. KKAuf_WAV'!$B$6:$B$405,$C227,'E8.b. KKAuf_WAV'!$E$6:$E$405,H227,'E8.b. KKAuf_WAV'!$C$6:$C$405,"geleistete Anzahlungen auf immaterielle Vermögensgegenstände")</f>
        <v>0</v>
      </c>
      <c r="X227" s="987">
        <f>SUMIFS('E8.c. KKAuf_BKZ_NAB_IZ'!$K$6:$K$405,'E8.c. KKAuf_BKZ_NAB_IZ'!$B$6:$B$405,$C227,'E8.c. KKAuf_BKZ_NAB_IZ'!$C$6:$C$405,$H227)</f>
        <v>0</v>
      </c>
      <c r="Y227" s="987">
        <f>SUMIFS('E8.a. KKAuf_SAV'!$Y$6:$Y$2005,'E8.a. KKAuf_SAV'!$B$6:$B$2005,$C227,'E8.a. KKAuf_SAV'!$D$6:$D$2005,$H227)</f>
        <v>0</v>
      </c>
      <c r="Z227" s="987">
        <f>SUMIFS('E8.b. KKAuf_WAV'!$O$6:$O$405,'E8.b. KKAuf_WAV'!$B$6:$B$405,$C227,'E8.b. KKAuf_WAV'!$E$6:$E$405,$H227,'E8.b. KKAuf_WAV'!$C$6:$C$405,"&lt;&gt;"&amp;"geleistete Anzahlungen auf immaterielle Vermögensgegenstände",'E8.b. KKAuf_WAV'!$C$6:$C$405,"&lt;&gt;"&amp;"geleistete Anzahlungen und Anlagen im Bau des Sachanlagevermögens",'E8.b. KKAuf_WAV'!$C$6:$C$405,"&lt;&gt;"&amp;"Geschäfts- oder Firmenwert")</f>
        <v>0</v>
      </c>
      <c r="AA227" s="987">
        <f>SUMIFS('E8.b. KKAuf_WAV'!$O$6:$O$405,'E8.b. KKAuf_WAV'!$B$6:$B$405,$C227,'E8.b. KKAuf_WAV'!$E$6:$E$405,H227,'E8.b. KKAuf_WAV'!$C$6:$C$405,"geleistete Anzahlungen und Anlagen im Bau des Sachanlagevermögens")+ SUMIFS('E8.b. KKAuf_WAV'!$O$6:$O$405,'E8.b. KKAuf_WAV'!$B$6:$B$405,$C227,'E8.b. KKAuf_WAV'!$E$6:$E$405,H227,'E8.b. KKAuf_WAV'!$C$6:$C$405,"geleistete Anzahlungen auf immaterielle Vermögensgegenstände")</f>
        <v>0</v>
      </c>
      <c r="AB227" s="987">
        <f>SUMIFS('E8.c. KKAuf_BKZ_NAB_IZ'!$L$6:$L$405,'E8.c. KKAuf_BKZ_NAB_IZ'!$B$6:$B$405,$C227,'E8.c. KKAuf_BKZ_NAB_IZ'!$C$6:$C$405,$H227)</f>
        <v>0</v>
      </c>
      <c r="AC227" s="974"/>
      <c r="AD227" s="987">
        <f t="shared" si="87"/>
        <v>0</v>
      </c>
      <c r="AE227" s="988">
        <f>$AE$17</f>
        <v>0</v>
      </c>
      <c r="AF227" s="988">
        <f>$AF$17</f>
        <v>0</v>
      </c>
      <c r="AG227" s="988">
        <f>$AG$17</f>
        <v>0</v>
      </c>
      <c r="AH227" s="989">
        <f t="shared" si="88"/>
        <v>0</v>
      </c>
      <c r="AJ227" s="987">
        <f t="shared" si="84"/>
        <v>0</v>
      </c>
      <c r="AK227" s="988">
        <f>$AK$17</f>
        <v>0</v>
      </c>
      <c r="AL227" s="988">
        <f>$AL$17</f>
        <v>0</v>
      </c>
      <c r="AM227" s="988">
        <f>$AM$17</f>
        <v>0</v>
      </c>
      <c r="AN227" s="989">
        <f t="shared" si="85"/>
        <v>0</v>
      </c>
    </row>
    <row r="228" spans="2:40" ht="14.25" customHeight="1" x14ac:dyDescent="0.2">
      <c r="B228" s="1446"/>
      <c r="C228" s="1001">
        <f>B$228</f>
        <v>0</v>
      </c>
      <c r="D228" s="1449"/>
      <c r="E228" s="1407"/>
      <c r="F228" s="1410"/>
      <c r="G228" s="990"/>
      <c r="H228" s="991">
        <v>2022</v>
      </c>
      <c r="I228" s="972"/>
      <c r="J228" s="813">
        <f t="shared" si="86"/>
        <v>0</v>
      </c>
      <c r="K228" s="804"/>
      <c r="L228" s="813">
        <f t="shared" si="91"/>
        <v>0</v>
      </c>
      <c r="M228" s="804"/>
      <c r="N228" s="813">
        <f t="shared" si="83"/>
        <v>0</v>
      </c>
      <c r="O228" s="804"/>
      <c r="P228" s="813">
        <f t="shared" ref="P228:P234" si="97">IFERROR((AJ228*AK228+AD228*AE228)*0.4*0.035*$F$228,0)</f>
        <v>0</v>
      </c>
      <c r="Q228" s="760"/>
      <c r="R228" s="992">
        <f>SUMIFS('E8.a. KKAuf_SAV'!$X$6:$X$2005,'E8.a. KKAuf_SAV'!$B$6:$B$2005,$C228,'E8.a. KKAuf_SAV'!$D$6:$D$2005,$H228)</f>
        <v>0</v>
      </c>
      <c r="S228" s="992">
        <f>SUMIFS('E8.b. KKAuf_WAV'!$N$6:$N$405,'E8.b. KKAuf_WAV'!$B$6:$B$405,$C228,'E8.b. KKAuf_WAV'!$E$6:$E$405,H228)-SUMIFS('E8.b. KKAuf_WAV'!$N$6:$N$405,'E8.b. KKAuf_WAV'!$B$6:$B$405,$C228,'E8.b. KKAuf_WAV'!$C$6:$C$405,"Geschäfts- oder Firmenwert",'E8.b. KKAuf_WAV'!$D$6:$D$405,H228)</f>
        <v>0</v>
      </c>
      <c r="T228" s="974"/>
      <c r="U228" s="992">
        <f>SUMIFS('E8.a. KKAuf_SAV'!$W$6:$W$2005,'E8.a. KKAuf_SAV'!$B$6:$B$2005,$C228,'E8.a. KKAuf_SAV'!$D$6:$D$2005,H228)</f>
        <v>0</v>
      </c>
      <c r="V228" s="992">
        <f>SUMIFS('E8.b. KKAuf_WAV'!$M$6:$M$405,'E8.b. KKAuf_WAV'!$B$6:$B$405,$C228,'E8.b. KKAuf_WAV'!$E$6:$E$405,$H228,'E8.b. KKAuf_WAV'!$C$6:$C$405,"&lt;&gt;"&amp;"geleistete Anzahlungen auf immaterielle Vermögensgegenstände",'E8.b. KKAuf_WAV'!$C$6:$C$405,"&lt;&gt;"&amp;"geleistete Anzahlungen und Anlagen im Bau des Sachanlagevermögens",'E8.b. KKAuf_WAV'!$C$6:$C$405,"&lt;&gt;"&amp;"Geschäfts- oder Firmenwert")</f>
        <v>0</v>
      </c>
      <c r="W228" s="992">
        <f>SUMIFS('E8.b. KKAuf_WAV'!$M$6:$M$405,'E8.b. KKAuf_WAV'!$B$6:$B$405,$C228,'E8.b. KKAuf_WAV'!$E$6:$E$405,Listen!$AA$3,'E8.b. KKAuf_WAV'!$C$6:$C$405,"geleistete Anzahlungen und Anlagen im Bau des Sachanlagevermögens")+ SUMIFS('E8.b. KKAuf_WAV'!$M$6:$M$405,'E8.b. KKAuf_WAV'!$B$6:$B$405,$C228,'E8.b. KKAuf_WAV'!$E$6:$E$405,Listen!$AA$3,'E8.b. KKAuf_WAV'!$C$6:$C$405,"geleistete Anzahlungen auf immaterielle Vermögensgegenstände")</f>
        <v>0</v>
      </c>
      <c r="X228" s="992">
        <f>SUMIFS('E8.c. KKAuf_BKZ_NAB_IZ'!$K$6:$K$405,'E8.c. KKAuf_BKZ_NAB_IZ'!$B$6:$B$405,$C228,'E8.c. KKAuf_BKZ_NAB_IZ'!$C$6:$C$405,$H228)</f>
        <v>0</v>
      </c>
      <c r="Y228" s="992">
        <f>SUMIFS('E8.a. KKAuf_SAV'!$Y$6:$Y$2005,'E8.a. KKAuf_SAV'!$B$6:$B$2005,$C228,'E8.a. KKAuf_SAV'!$D$6:$D$2005,$H228)</f>
        <v>0</v>
      </c>
      <c r="Z228" s="992">
        <f>SUMIFS('E8.b. KKAuf_WAV'!$O$6:$O$405,'E8.b. KKAuf_WAV'!$B$6:$B$405,$C228,'E8.b. KKAuf_WAV'!$E$6:$E$405,$H228,'E8.b. KKAuf_WAV'!$C$6:$C$405,"&lt;&gt;"&amp;"geleistete Anzahlungen auf immaterielle Vermögensgegenstände",'E8.b. KKAuf_WAV'!$C$6:$C$405,"&lt;&gt;"&amp;"geleistete Anzahlungen und Anlagen im Bau des Sachanlagevermögens",'E8.b. KKAuf_WAV'!$C$6:$C$405,"&lt;&gt;"&amp;"Geschäfts- oder Firmenwert")</f>
        <v>0</v>
      </c>
      <c r="AA228" s="992">
        <f>SUMIFS('E8.b. KKAuf_WAV'!$O$6:$O$405,'E8.b. KKAuf_WAV'!$B$6:$B$405,$C228,'E8.b. KKAuf_WAV'!$E$6:$E$405,Listen!$AA$3,'E8.b. KKAuf_WAV'!$C$6:$C$405,"geleistete Anzahlungen und Anlagen im Bau des Sachanlagevermögens")+ SUMIFS('E8.b. KKAuf_WAV'!$O$6:$O$405,'E8.b. KKAuf_WAV'!$B$6:$B$405,$C228,'E8.b. KKAuf_WAV'!$E$6:$E$405,Listen!$AA$3,'E8.b. KKAuf_WAV'!$C$6:$C$405,"geleistete Anzahlungen auf immaterielle Vermögensgegenstände")</f>
        <v>0</v>
      </c>
      <c r="AB228" s="992">
        <f>SUMIFS('E8.c. KKAuf_BKZ_NAB_IZ'!$L$6:$L$405,'E8.c. KKAuf_BKZ_NAB_IZ'!$B$6:$B$405,$C228,'E8.c. KKAuf_BKZ_NAB_IZ'!$C$6:$C$405,$H228)</f>
        <v>0</v>
      </c>
      <c r="AC228" s="974"/>
      <c r="AD228" s="992">
        <f t="shared" si="87"/>
        <v>0</v>
      </c>
      <c r="AE228" s="993">
        <f>$AE$11</f>
        <v>5.0700000000000002E-2</v>
      </c>
      <c r="AF228" s="993">
        <f>$AF$11</f>
        <v>1.7100000000000001E-2</v>
      </c>
      <c r="AG228" s="993">
        <f>$AG$11</f>
        <v>3.0499999999999999E-2</v>
      </c>
      <c r="AH228" s="994">
        <f t="shared" si="88"/>
        <v>0</v>
      </c>
      <c r="AJ228" s="992">
        <f t="shared" si="84"/>
        <v>0</v>
      </c>
      <c r="AK228" s="993">
        <f>$AK$11</f>
        <v>5.0700000000000002E-2</v>
      </c>
      <c r="AL228" s="993">
        <f>$AL$11</f>
        <v>1.7100000000000001E-2</v>
      </c>
      <c r="AM228" s="993">
        <f>$AM$11</f>
        <v>3.0499999999999999E-2</v>
      </c>
      <c r="AN228" s="994">
        <f t="shared" si="85"/>
        <v>0</v>
      </c>
    </row>
    <row r="229" spans="2:40" x14ac:dyDescent="0.2">
      <c r="B229" s="1447"/>
      <c r="C229" s="1002">
        <f t="shared" ref="C229:C234" si="98">B$228</f>
        <v>0</v>
      </c>
      <c r="D229" s="1450"/>
      <c r="E229" s="1408"/>
      <c r="F229" s="1408"/>
      <c r="G229" s="990"/>
      <c r="H229" s="983">
        <v>2023</v>
      </c>
      <c r="I229" s="972"/>
      <c r="J229" s="805">
        <f t="shared" si="86"/>
        <v>0</v>
      </c>
      <c r="K229" s="804"/>
      <c r="L229" s="803">
        <f t="shared" si="91"/>
        <v>0</v>
      </c>
      <c r="M229" s="804"/>
      <c r="N229" s="803">
        <f t="shared" si="83"/>
        <v>0</v>
      </c>
      <c r="O229" s="804"/>
      <c r="P229" s="803">
        <f t="shared" si="97"/>
        <v>0</v>
      </c>
      <c r="Q229" s="760"/>
      <c r="R229" s="980">
        <f>SUMIFS('E8.a. KKAuf_SAV'!$X$6:$X$2005,'E8.a. KKAuf_SAV'!$B$6:$B$2005,$C229,'E8.a. KKAuf_SAV'!$D$6:$D$2005,$H229)</f>
        <v>0</v>
      </c>
      <c r="S229" s="980">
        <f>SUMIFS('E8.b. KKAuf_WAV'!$N$6:$N$405,'E8.b. KKAuf_WAV'!$B$6:$B$405,$C229,'E8.b. KKAuf_WAV'!$E$6:$E$405,H229)-SUMIFS('E8.b. KKAuf_WAV'!$N$6:$N$405,'E8.b. KKAuf_WAV'!$B$6:$B$405,$C229,'E8.b. KKAuf_WAV'!$C$6:$C$405,"Geschäfts- oder Firmenwert",'E8.b. KKAuf_WAV'!$D$6:$D$405,H229)</f>
        <v>0</v>
      </c>
      <c r="T229" s="974"/>
      <c r="U229" s="980">
        <f>SUMIFS('E8.a. KKAuf_SAV'!$W$6:$W$2005,'E8.a. KKAuf_SAV'!$B$6:$B$2005,$C229,'E8.a. KKAuf_SAV'!$D$6:$D$2005,H229)</f>
        <v>0</v>
      </c>
      <c r="V229" s="980">
        <f>SUMIFS('E8.b. KKAuf_WAV'!$M$6:$M$405,'E8.b. KKAuf_WAV'!$B$6:$B$405,$C229,'E8.b. KKAuf_WAV'!$E$6:$E$405,$H229,'E8.b. KKAuf_WAV'!$C$6:$C$405,"&lt;&gt;"&amp;"geleistete Anzahlungen auf immaterielle Vermögensgegenstände",'E8.b. KKAuf_WAV'!$C$6:$C$405,"&lt;&gt;"&amp;"geleistete Anzahlungen und Anlagen im Bau des Sachanlagevermögens",'E8.b. KKAuf_WAV'!$C$6:$C$405,"&lt;&gt;"&amp;"Geschäfts- oder Firmenwert")</f>
        <v>0</v>
      </c>
      <c r="W229" s="980"/>
      <c r="X229" s="980">
        <f>SUMIFS('E8.c. KKAuf_BKZ_NAB_IZ'!$K$6:$K$405,'E8.c. KKAuf_BKZ_NAB_IZ'!$B$6:$B$405,$C229,'E8.c. KKAuf_BKZ_NAB_IZ'!$C$6:$C$405,$H229)</f>
        <v>0</v>
      </c>
      <c r="Y229" s="980">
        <f>SUMIFS('E8.a. KKAuf_SAV'!$Y$6:$Y$2005,'E8.a. KKAuf_SAV'!$B$6:$B$2005,$C229,'E8.a. KKAuf_SAV'!$D$6:$D$2005,$H229)</f>
        <v>0</v>
      </c>
      <c r="Z229" s="980">
        <f>SUMIFS('E8.b. KKAuf_WAV'!$O$6:$O$405,'E8.b. KKAuf_WAV'!$B$6:$B$405,$C229,'E8.b. KKAuf_WAV'!$E$6:$E$405,$H229,'E8.b. KKAuf_WAV'!$C$6:$C$405,"&lt;&gt;"&amp;"geleistete Anzahlungen auf immaterielle Vermögensgegenstände",'E8.b. KKAuf_WAV'!$C$6:$C$405,"&lt;&gt;"&amp;"geleistete Anzahlungen und Anlagen im Bau des Sachanlagevermögens",'E8.b. KKAuf_WAV'!$C$6:$C$405,"&lt;&gt;"&amp;"Geschäfts- oder Firmenwert")</f>
        <v>0</v>
      </c>
      <c r="AA229" s="980"/>
      <c r="AB229" s="980">
        <f>SUMIFS('E8.c. KKAuf_BKZ_NAB_IZ'!$L$6:$L$405,'E8.c. KKAuf_BKZ_NAB_IZ'!$B$6:$B$405,$C229,'E8.c. KKAuf_BKZ_NAB_IZ'!$C$6:$C$405,$H229)</f>
        <v>0</v>
      </c>
      <c r="AC229" s="974"/>
      <c r="AD229" s="980">
        <f t="shared" si="87"/>
        <v>0</v>
      </c>
      <c r="AE229" s="984">
        <f>$AE$12</f>
        <v>5.0700000000000002E-2</v>
      </c>
      <c r="AF229" s="984">
        <f>$AF$12</f>
        <v>1.7100000000000001E-2</v>
      </c>
      <c r="AG229" s="984">
        <f>$AG$12</f>
        <v>3.0499999999999999E-2</v>
      </c>
      <c r="AH229" s="982">
        <f t="shared" si="88"/>
        <v>0</v>
      </c>
      <c r="AJ229" s="980"/>
      <c r="AK229" s="984">
        <f>$AK$12</f>
        <v>5.0700000000000002E-2</v>
      </c>
      <c r="AL229" s="984">
        <f>$AL$12</f>
        <v>1.7100000000000001E-2</v>
      </c>
      <c r="AM229" s="984">
        <f>$AM$12</f>
        <v>3.0499999999999999E-2</v>
      </c>
      <c r="AN229" s="982">
        <f t="shared" si="85"/>
        <v>0</v>
      </c>
    </row>
    <row r="230" spans="2:40" x14ac:dyDescent="0.2">
      <c r="B230" s="1447"/>
      <c r="C230" s="1002">
        <f t="shared" si="98"/>
        <v>0</v>
      </c>
      <c r="D230" s="1450"/>
      <c r="E230" s="1408"/>
      <c r="F230" s="1408"/>
      <c r="G230" s="990"/>
      <c r="H230" s="983">
        <v>2024</v>
      </c>
      <c r="I230" s="972"/>
      <c r="J230" s="803">
        <f t="shared" si="86"/>
        <v>0</v>
      </c>
      <c r="K230" s="804"/>
      <c r="L230" s="803">
        <f t="shared" si="91"/>
        <v>0</v>
      </c>
      <c r="M230" s="804"/>
      <c r="N230" s="803">
        <f t="shared" si="83"/>
        <v>0</v>
      </c>
      <c r="O230" s="804"/>
      <c r="P230" s="803">
        <f t="shared" si="97"/>
        <v>0</v>
      </c>
      <c r="Q230" s="760"/>
      <c r="R230" s="980">
        <f>SUMIFS('E8.a. KKAuf_SAV'!$X$6:$X$2005,'E8.a. KKAuf_SAV'!$B$6:$B$2005,$C230,'E8.a. KKAuf_SAV'!$D$6:$D$2005,$H230)</f>
        <v>0</v>
      </c>
      <c r="S230" s="980">
        <f>SUMIFS('E8.b. KKAuf_WAV'!$N$6:$N$405,'E8.b. KKAuf_WAV'!$B$6:$B$405,$C230,'E8.b. KKAuf_WAV'!$E$6:$E$405,H230)-SUMIFS('E8.b. KKAuf_WAV'!$N$6:$N$405,'E8.b. KKAuf_WAV'!$B$6:$B$405,$C230,'E8.b. KKAuf_WAV'!$C$6:$C$405,"Geschäfts- oder Firmenwert",'E8.b. KKAuf_WAV'!$D$6:$D$405,H230)</f>
        <v>0</v>
      </c>
      <c r="T230" s="974"/>
      <c r="U230" s="980">
        <f>SUMIFS('E8.a. KKAuf_SAV'!$W$6:$W$2005,'E8.a. KKAuf_SAV'!$B$6:$B$2005,$C230,'E8.a. KKAuf_SAV'!$D$6:$D$2005,H230)</f>
        <v>0</v>
      </c>
      <c r="V230" s="980">
        <f>SUMIFS('E8.b. KKAuf_WAV'!$M$6:$M$405,'E8.b. KKAuf_WAV'!$B$6:$B$405,$C230,'E8.b. KKAuf_WAV'!$E$6:$E$405,$H230,'E8.b. KKAuf_WAV'!$C$6:$C$405,"&lt;&gt;"&amp;"geleistete Anzahlungen auf immaterielle Vermögensgegenstände",'E8.b. KKAuf_WAV'!$C$6:$C$405,"&lt;&gt;"&amp;"geleistete Anzahlungen und Anlagen im Bau des Sachanlagevermögens",'E8.b. KKAuf_WAV'!$C$6:$C$405,"&lt;&gt;"&amp;"Geschäfts- oder Firmenwert")</f>
        <v>0</v>
      </c>
      <c r="W230" s="980">
        <f>SUMIFS('E8.b. KKAuf_WAV'!$M$6:$M$405,'E8.b. KKAuf_WAV'!$B$6:$B$405,$C230,'E8.b. KKAuf_WAV'!$E$6:$E$405,H230,'E8.b. KKAuf_WAV'!$C$6:$C$405,"geleistete Anzahlungen und Anlagen im Bau des Sachanlagevermögens")+ SUMIFS('E8.b. KKAuf_WAV'!$M$6:$M$405,'E8.b. KKAuf_WAV'!$B$6:$B$405,$C230,'E8.b. KKAuf_WAV'!$E$6:$E$405,H230,'E8.b. KKAuf_WAV'!$C$6:$C$405,"geleistete Anzahlungen auf immaterielle Vermögensgegenstände")</f>
        <v>0</v>
      </c>
      <c r="X230" s="980">
        <f>SUMIFS('E8.c. KKAuf_BKZ_NAB_IZ'!$K$6:$K$405,'E8.c. KKAuf_BKZ_NAB_IZ'!$B$6:$B$405,$C230,'E8.c. KKAuf_BKZ_NAB_IZ'!$C$6:$C$405,$H230)</f>
        <v>0</v>
      </c>
      <c r="Y230" s="980">
        <f>SUMIFS('E8.a. KKAuf_SAV'!$Y$6:$Y$2005,'E8.a. KKAuf_SAV'!$B$6:$B$2005,$C230,'E8.a. KKAuf_SAV'!$D$6:$D$2005,$H230)</f>
        <v>0</v>
      </c>
      <c r="Z230" s="980">
        <f>SUMIFS('E8.b. KKAuf_WAV'!$O$6:$O$405,'E8.b. KKAuf_WAV'!$B$6:$B$405,$C230,'E8.b. KKAuf_WAV'!$E$6:$E$405,$H230,'E8.b. KKAuf_WAV'!$C$6:$C$405,"&lt;&gt;"&amp;"geleistete Anzahlungen auf immaterielle Vermögensgegenstände",'E8.b. KKAuf_WAV'!$C$6:$C$405,"&lt;&gt;"&amp;"geleistete Anzahlungen und Anlagen im Bau des Sachanlagevermögens",'E8.b. KKAuf_WAV'!$C$6:$C$405,"&lt;&gt;"&amp;"Geschäfts- oder Firmenwert")</f>
        <v>0</v>
      </c>
      <c r="AA230" s="980">
        <f>SUMIFS('E8.b. KKAuf_WAV'!$O$6:$O$405,'E8.b. KKAuf_WAV'!$B$6:$B$405,$C230,'E8.b. KKAuf_WAV'!$E$6:$E$405,H230,'E8.b. KKAuf_WAV'!$C$6:$C$405,"geleistete Anzahlungen und Anlagen im Bau des Sachanlagevermögens")+ SUMIFS('E8.b. KKAuf_WAV'!$O$6:$O$405,'E8.b. KKAuf_WAV'!$B$6:$B$405,$C230,'E8.b. KKAuf_WAV'!$E$6:$E$405,H230,'E8.b. KKAuf_WAV'!$C$6:$C$405,"geleistete Anzahlungen auf immaterielle Vermögensgegenstände")</f>
        <v>0</v>
      </c>
      <c r="AB230" s="980">
        <f>SUMIFS('E8.c. KKAuf_BKZ_NAB_IZ'!$L$6:$L$405,'E8.c. KKAuf_BKZ_NAB_IZ'!$B$6:$B$405,$C230,'E8.c. KKAuf_BKZ_NAB_IZ'!$C$6:$C$405,$H230)</f>
        <v>0</v>
      </c>
      <c r="AC230" s="974"/>
      <c r="AD230" s="980">
        <f t="shared" si="87"/>
        <v>0</v>
      </c>
      <c r="AE230" s="984">
        <f>$AE$13</f>
        <v>6.93E-2</v>
      </c>
      <c r="AF230" s="984">
        <f>$AF$13</f>
        <v>3.8699999999999998E-2</v>
      </c>
      <c r="AG230" s="984">
        <f>$AG$13</f>
        <v>5.0900000000000001E-2</v>
      </c>
      <c r="AH230" s="982">
        <f t="shared" si="88"/>
        <v>0</v>
      </c>
      <c r="AJ230" s="980">
        <f t="shared" si="84"/>
        <v>0</v>
      </c>
      <c r="AK230" s="984">
        <f>$AK$13</f>
        <v>7.0099999999999996E-2</v>
      </c>
      <c r="AL230" s="984">
        <f>$AL$13</f>
        <v>3.6600000000000001E-2</v>
      </c>
      <c r="AM230" s="984">
        <f>$AM$13</f>
        <v>0.05</v>
      </c>
      <c r="AN230" s="982">
        <f t="shared" si="85"/>
        <v>0</v>
      </c>
    </row>
    <row r="231" spans="2:40" ht="15" thickBot="1" x14ac:dyDescent="0.25">
      <c r="B231" s="1447"/>
      <c r="C231" s="1002">
        <f t="shared" si="98"/>
        <v>0</v>
      </c>
      <c r="D231" s="1450"/>
      <c r="E231" s="1408"/>
      <c r="F231" s="1408"/>
      <c r="G231" s="990"/>
      <c r="H231" s="983">
        <v>2025</v>
      </c>
      <c r="I231" s="972"/>
      <c r="J231" s="803">
        <f t="shared" si="86"/>
        <v>0</v>
      </c>
      <c r="K231" s="804"/>
      <c r="L231" s="803">
        <f t="shared" si="91"/>
        <v>0</v>
      </c>
      <c r="M231" s="804"/>
      <c r="N231" s="803">
        <f t="shared" si="83"/>
        <v>0</v>
      </c>
      <c r="O231" s="804"/>
      <c r="P231" s="803">
        <f t="shared" si="97"/>
        <v>0</v>
      </c>
      <c r="Q231" s="760"/>
      <c r="R231" s="980">
        <f>SUMIFS('E8.a. KKAuf_SAV'!$X$6:$X$2005,'E8.a. KKAuf_SAV'!$B$6:$B$2005,$C231,'E8.a. KKAuf_SAV'!$D$6:$D$2005,$H231)</f>
        <v>0</v>
      </c>
      <c r="S231" s="980">
        <f>SUMIFS('E8.b. KKAuf_WAV'!$N$6:$N$405,'E8.b. KKAuf_WAV'!$B$6:$B$405,$C231,'E8.b. KKAuf_WAV'!$E$6:$E$405,H231)-SUMIFS('E8.b. KKAuf_WAV'!$N$6:$N$405,'E8.b. KKAuf_WAV'!$B$6:$B$405,$C231,'E8.b. KKAuf_WAV'!$C$6:$C$405,"Geschäfts- oder Firmenwert",'E8.b. KKAuf_WAV'!$D$6:$D$405,H231)</f>
        <v>0</v>
      </c>
      <c r="T231" s="974"/>
      <c r="U231" s="980">
        <f>SUMIFS('E8.a. KKAuf_SAV'!$W$6:$W$2005,'E8.a. KKAuf_SAV'!$B$6:$B$2005,$C231,'E8.a. KKAuf_SAV'!$D$6:$D$2005,H231)</f>
        <v>0</v>
      </c>
      <c r="V231" s="980">
        <f>SUMIFS('E8.b. KKAuf_WAV'!$M$6:$M$405,'E8.b. KKAuf_WAV'!$B$6:$B$405,$C231,'E8.b. KKAuf_WAV'!$E$6:$E$405,$H231,'E8.b. KKAuf_WAV'!$C$6:$C$405,"&lt;&gt;"&amp;"geleistete Anzahlungen auf immaterielle Vermögensgegenstände",'E8.b. KKAuf_WAV'!$C$6:$C$405,"&lt;&gt;"&amp;"geleistete Anzahlungen und Anlagen im Bau des Sachanlagevermögens",'E8.b. KKAuf_WAV'!$C$6:$C$405,"&lt;&gt;"&amp;"Geschäfts- oder Firmenwert")</f>
        <v>0</v>
      </c>
      <c r="W231" s="980">
        <f>SUMIFS('E8.b. KKAuf_WAV'!$M$6:$M$405,'E8.b. KKAuf_WAV'!$B$6:$B$405,$C231,'E8.b. KKAuf_WAV'!$E$6:$E$405,H231,'E8.b. KKAuf_WAV'!$C$6:$C$405,"geleistete Anzahlungen und Anlagen im Bau des Sachanlagevermögens")+ SUMIFS('E8.b. KKAuf_WAV'!$M$6:$M$405,'E8.b. KKAuf_WAV'!$B$6:$B$405,$C231,'E8.b. KKAuf_WAV'!$E$6:$E$405,H231,'E8.b. KKAuf_WAV'!$C$6:$C$405,"geleistete Anzahlungen auf immaterielle Vermögensgegenstände")</f>
        <v>0</v>
      </c>
      <c r="X231" s="980">
        <f>SUMIFS('E8.c. KKAuf_BKZ_NAB_IZ'!$K$6:$K$405,'E8.c. KKAuf_BKZ_NAB_IZ'!$B$6:$B$405,$C231,'E8.c. KKAuf_BKZ_NAB_IZ'!$C$6:$C$405,$H231)</f>
        <v>0</v>
      </c>
      <c r="Y231" s="980">
        <f>SUMIFS('E8.a. KKAuf_SAV'!$Y$6:$Y$2005,'E8.a. KKAuf_SAV'!$B$6:$B$2005,$C231,'E8.a. KKAuf_SAV'!$D$6:$D$2005,$H231)</f>
        <v>0</v>
      </c>
      <c r="Z231" s="980">
        <f>SUMIFS('E8.b. KKAuf_WAV'!$O$6:$O$405,'E8.b. KKAuf_WAV'!$B$6:$B$405,$C231,'E8.b. KKAuf_WAV'!$E$6:$E$405,$H231,'E8.b. KKAuf_WAV'!$C$6:$C$405,"&lt;&gt;"&amp;"geleistete Anzahlungen auf immaterielle Vermögensgegenstände",'E8.b. KKAuf_WAV'!$C$6:$C$405,"&lt;&gt;"&amp;"geleistete Anzahlungen und Anlagen im Bau des Sachanlagevermögens",'E8.b. KKAuf_WAV'!$C$6:$C$405,"&lt;&gt;"&amp;"Geschäfts- oder Firmenwert")</f>
        <v>0</v>
      </c>
      <c r="AA231" s="980">
        <f>SUMIFS('E8.b. KKAuf_WAV'!$O$6:$O$405,'E8.b. KKAuf_WAV'!$B$6:$B$405,$C231,'E8.b. KKAuf_WAV'!$E$6:$E$405,H231,'E8.b. KKAuf_WAV'!$C$6:$C$405,"geleistete Anzahlungen und Anlagen im Bau des Sachanlagevermögens")+ SUMIFS('E8.b. KKAuf_WAV'!$O$6:$O$405,'E8.b. KKAuf_WAV'!$B$6:$B$405,$C231,'E8.b. KKAuf_WAV'!$E$6:$E$405,H231,'E8.b. KKAuf_WAV'!$C$6:$C$405,"geleistete Anzahlungen auf immaterielle Vermögensgegenstände")</f>
        <v>0</v>
      </c>
      <c r="AB231" s="980">
        <f>SUMIFS('E8.c. KKAuf_BKZ_NAB_IZ'!$L$6:$L$405,'E8.c. KKAuf_BKZ_NAB_IZ'!$B$6:$B$405,$C231,'E8.c. KKAuf_BKZ_NAB_IZ'!$C$6:$C$405,$H231)</f>
        <v>0</v>
      </c>
      <c r="AC231" s="974"/>
      <c r="AD231" s="980">
        <f t="shared" si="87"/>
        <v>0</v>
      </c>
      <c r="AE231" s="984">
        <f>$AE$14</f>
        <v>7.0099999999999996E-2</v>
      </c>
      <c r="AF231" s="984">
        <f>$AF$14</f>
        <v>3.6600000000000001E-2</v>
      </c>
      <c r="AG231" s="984">
        <f>$AG$14</f>
        <v>0.05</v>
      </c>
      <c r="AH231" s="982">
        <f t="shared" si="88"/>
        <v>0</v>
      </c>
      <c r="AJ231" s="980">
        <f t="shared" si="84"/>
        <v>0</v>
      </c>
      <c r="AK231" s="984">
        <f>$AK$14</f>
        <v>7.0099999999999996E-2</v>
      </c>
      <c r="AL231" s="984">
        <f>$AL$14</f>
        <v>3.6600000000000001E-2</v>
      </c>
      <c r="AM231" s="984">
        <f>$AM$14</f>
        <v>0.05</v>
      </c>
      <c r="AN231" s="982">
        <f t="shared" si="85"/>
        <v>0</v>
      </c>
    </row>
    <row r="232" spans="2:40" ht="15" hidden="1" thickBot="1" x14ac:dyDescent="0.25">
      <c r="B232" s="1447"/>
      <c r="C232" s="1002">
        <f t="shared" si="98"/>
        <v>0</v>
      </c>
      <c r="D232" s="1450"/>
      <c r="E232" s="1408"/>
      <c r="F232" s="1408"/>
      <c r="G232" s="990"/>
      <c r="H232" s="983">
        <v>2026</v>
      </c>
      <c r="I232" s="972"/>
      <c r="J232" s="803">
        <f t="shared" si="86"/>
        <v>0</v>
      </c>
      <c r="K232" s="804"/>
      <c r="L232" s="803">
        <f t="shared" si="91"/>
        <v>0</v>
      </c>
      <c r="M232" s="804"/>
      <c r="N232" s="803">
        <f t="shared" si="83"/>
        <v>0</v>
      </c>
      <c r="O232" s="804"/>
      <c r="P232" s="803">
        <f t="shared" si="97"/>
        <v>0</v>
      </c>
      <c r="Q232" s="760"/>
      <c r="R232" s="980">
        <f>SUMIFS('E8.a. KKAuf_SAV'!$X$6:$X$2005,'E8.a. KKAuf_SAV'!$B$6:$B$2005,$C232,'E8.a. KKAuf_SAV'!$D$6:$D$2005,$H232)</f>
        <v>0</v>
      </c>
      <c r="S232" s="980">
        <f>SUMIFS('E8.b. KKAuf_WAV'!$N$6:$N$405,'E8.b. KKAuf_WAV'!$B$6:$B$405,$C232,'E8.b. KKAuf_WAV'!$E$6:$E$405,H232)-SUMIFS('E8.b. KKAuf_WAV'!$N$6:$N$405,'E8.b. KKAuf_WAV'!$B$6:$B$405,$C232,'E8.b. KKAuf_WAV'!$C$6:$C$405,"Geschäfts- oder Firmenwert",'E8.b. KKAuf_WAV'!$D$6:$D$405,H232)</f>
        <v>0</v>
      </c>
      <c r="T232" s="974"/>
      <c r="U232" s="980">
        <f>SUMIFS('E8.a. KKAuf_SAV'!$W$6:$W$2005,'E8.a. KKAuf_SAV'!$B$6:$B$2005,$C232,'E8.a. KKAuf_SAV'!$D$6:$D$2005,H232)</f>
        <v>0</v>
      </c>
      <c r="V232" s="980">
        <f>SUMIFS('E8.b. KKAuf_WAV'!$M$6:$M$405,'E8.b. KKAuf_WAV'!$B$6:$B$405,$C232,'E8.b. KKAuf_WAV'!$E$6:$E$405,$H232,'E8.b. KKAuf_WAV'!$C$6:$C$405,"&lt;&gt;"&amp;"geleistete Anzahlungen auf immaterielle Vermögensgegenstände",'E8.b. KKAuf_WAV'!$C$6:$C$405,"&lt;&gt;"&amp;"geleistete Anzahlungen und Anlagen im Bau des Sachanlagevermögens",'E8.b. KKAuf_WAV'!$C$6:$C$405,"&lt;&gt;"&amp;"Geschäfts- oder Firmenwert")</f>
        <v>0</v>
      </c>
      <c r="W232" s="980">
        <f>SUMIFS('E8.b. KKAuf_WAV'!$M$6:$M$405,'E8.b. KKAuf_WAV'!$B$6:$B$405,$C232,'E8.b. KKAuf_WAV'!$E$6:$E$405,H232,'E8.b. KKAuf_WAV'!$C$6:$C$405,"geleistete Anzahlungen und Anlagen im Bau des Sachanlagevermögens")+ SUMIFS('E8.b. KKAuf_WAV'!$M$6:$M$405,'E8.b. KKAuf_WAV'!$B$6:$B$405,$C232,'E8.b. KKAuf_WAV'!$E$6:$E$405,H232,'E8.b. KKAuf_WAV'!$C$6:$C$405,"geleistete Anzahlungen auf immaterielle Vermögensgegenstände")</f>
        <v>0</v>
      </c>
      <c r="X232" s="980">
        <f>SUMIFS('E8.c. KKAuf_BKZ_NAB_IZ'!$K$6:$K$405,'E8.c. KKAuf_BKZ_NAB_IZ'!$B$6:$B$405,$C232,'E8.c. KKAuf_BKZ_NAB_IZ'!$C$6:$C$405,$H232)</f>
        <v>0</v>
      </c>
      <c r="Y232" s="980">
        <f>SUMIFS('E8.a. KKAuf_SAV'!$Y$6:$Y$2005,'E8.a. KKAuf_SAV'!$B$6:$B$2005,$C232,'E8.a. KKAuf_SAV'!$D$6:$D$2005,$H232)</f>
        <v>0</v>
      </c>
      <c r="Z232" s="980">
        <f>SUMIFS('E8.b. KKAuf_WAV'!$O$6:$O$405,'E8.b. KKAuf_WAV'!$B$6:$B$405,$C232,'E8.b. KKAuf_WAV'!$E$6:$E$405,$H232,'E8.b. KKAuf_WAV'!$C$6:$C$405,"&lt;&gt;"&amp;"geleistete Anzahlungen auf immaterielle Vermögensgegenstände",'E8.b. KKAuf_WAV'!$C$6:$C$405,"&lt;&gt;"&amp;"geleistete Anzahlungen und Anlagen im Bau des Sachanlagevermögens",'E8.b. KKAuf_WAV'!$C$6:$C$405,"&lt;&gt;"&amp;"Geschäfts- oder Firmenwert")</f>
        <v>0</v>
      </c>
      <c r="AA232" s="980">
        <f>SUMIFS('E8.b. KKAuf_WAV'!$O$6:$O$405,'E8.b. KKAuf_WAV'!$B$6:$B$405,$C232,'E8.b. KKAuf_WAV'!$E$6:$E$405,H232,'E8.b. KKAuf_WAV'!$C$6:$C$405,"geleistete Anzahlungen und Anlagen im Bau des Sachanlagevermögens")+ SUMIFS('E8.b. KKAuf_WAV'!$O$6:$O$405,'E8.b. KKAuf_WAV'!$B$6:$B$405,$C232,'E8.b. KKAuf_WAV'!$E$6:$E$405,H232,'E8.b. KKAuf_WAV'!$C$6:$C$405,"geleistete Anzahlungen auf immaterielle Vermögensgegenstände")</f>
        <v>0</v>
      </c>
      <c r="AB232" s="980">
        <f>SUMIFS('E8.c. KKAuf_BKZ_NAB_IZ'!$L$6:$L$405,'E8.c. KKAuf_BKZ_NAB_IZ'!$B$6:$B$405,$C232,'E8.c. KKAuf_BKZ_NAB_IZ'!$C$6:$C$405,$H232)</f>
        <v>0</v>
      </c>
      <c r="AC232" s="974"/>
      <c r="AD232" s="980">
        <f t="shared" si="87"/>
        <v>0</v>
      </c>
      <c r="AE232" s="984">
        <f>$AE$15</f>
        <v>0</v>
      </c>
      <c r="AF232" s="984">
        <f>$AF$15</f>
        <v>0</v>
      </c>
      <c r="AG232" s="984">
        <f>$AG$15</f>
        <v>0</v>
      </c>
      <c r="AH232" s="982">
        <f t="shared" si="88"/>
        <v>0</v>
      </c>
      <c r="AJ232" s="980">
        <f t="shared" si="84"/>
        <v>0</v>
      </c>
      <c r="AK232" s="984">
        <f>$AK$15</f>
        <v>0</v>
      </c>
      <c r="AL232" s="984">
        <f>$AL$15</f>
        <v>0</v>
      </c>
      <c r="AM232" s="984">
        <f>$AM$15</f>
        <v>0</v>
      </c>
      <c r="AN232" s="982">
        <f t="shared" si="85"/>
        <v>0</v>
      </c>
    </row>
    <row r="233" spans="2:40" ht="15" hidden="1" thickBot="1" x14ac:dyDescent="0.25">
      <c r="B233" s="1447"/>
      <c r="C233" s="1002">
        <f t="shared" si="98"/>
        <v>0</v>
      </c>
      <c r="D233" s="1450"/>
      <c r="E233" s="1408"/>
      <c r="F233" s="1408"/>
      <c r="G233" s="990"/>
      <c r="H233" s="983">
        <v>2027</v>
      </c>
      <c r="I233" s="972"/>
      <c r="J233" s="803">
        <f t="shared" si="86"/>
        <v>0</v>
      </c>
      <c r="K233" s="804"/>
      <c r="L233" s="803">
        <f t="shared" si="91"/>
        <v>0</v>
      </c>
      <c r="M233" s="804"/>
      <c r="N233" s="803">
        <f t="shared" si="83"/>
        <v>0</v>
      </c>
      <c r="O233" s="804"/>
      <c r="P233" s="803">
        <f t="shared" si="97"/>
        <v>0</v>
      </c>
      <c r="Q233" s="760"/>
      <c r="R233" s="980">
        <f>SUMIFS('E8.a. KKAuf_SAV'!$X$6:$X$2005,'E8.a. KKAuf_SAV'!$B$6:$B$2005,$C233,'E8.a. KKAuf_SAV'!$D$6:$D$2005,$H233)</f>
        <v>0</v>
      </c>
      <c r="S233" s="980">
        <f>SUMIFS('E8.b. KKAuf_WAV'!$N$6:$N$405,'E8.b. KKAuf_WAV'!$B$6:$B$405,$C233,'E8.b. KKAuf_WAV'!$E$6:$E$405,H233)-SUMIFS('E8.b. KKAuf_WAV'!$N$6:$N$405,'E8.b. KKAuf_WAV'!$B$6:$B$405,$C233,'E8.b. KKAuf_WAV'!$C$6:$C$405,"Geschäfts- oder Firmenwert",'E8.b. KKAuf_WAV'!$D$6:$D$405,H233)</f>
        <v>0</v>
      </c>
      <c r="T233" s="974"/>
      <c r="U233" s="980">
        <f>SUMIFS('E8.a. KKAuf_SAV'!$W$6:$W$2005,'E8.a. KKAuf_SAV'!$B$6:$B$2005,$C233,'E8.a. KKAuf_SAV'!$D$6:$D$2005,H233)</f>
        <v>0</v>
      </c>
      <c r="V233" s="980">
        <f>SUMIFS('E8.b. KKAuf_WAV'!$M$6:$M$405,'E8.b. KKAuf_WAV'!$B$6:$B$405,$C233,'E8.b. KKAuf_WAV'!$E$6:$E$405,$H233,'E8.b. KKAuf_WAV'!$C$6:$C$405,"&lt;&gt;"&amp;"geleistete Anzahlungen auf immaterielle Vermögensgegenstände",'E8.b. KKAuf_WAV'!$C$6:$C$405,"&lt;&gt;"&amp;"geleistete Anzahlungen und Anlagen im Bau des Sachanlagevermögens",'E8.b. KKAuf_WAV'!$C$6:$C$405,"&lt;&gt;"&amp;"Geschäfts- oder Firmenwert")</f>
        <v>0</v>
      </c>
      <c r="W233" s="980">
        <f>SUMIFS('E8.b. KKAuf_WAV'!$M$6:$M$405,'E8.b. KKAuf_WAV'!$B$6:$B$405,$C233,'E8.b. KKAuf_WAV'!$E$6:$E$405,H233,'E8.b. KKAuf_WAV'!$C$6:$C$405,"geleistete Anzahlungen und Anlagen im Bau des Sachanlagevermögens")+ SUMIFS('E8.b. KKAuf_WAV'!$M$6:$M$405,'E8.b. KKAuf_WAV'!$B$6:$B$405,$C233,'E8.b. KKAuf_WAV'!$E$6:$E$405,H233,'E8.b. KKAuf_WAV'!$C$6:$C$405,"geleistete Anzahlungen auf immaterielle Vermögensgegenstände")</f>
        <v>0</v>
      </c>
      <c r="X233" s="980">
        <f>SUMIFS('E8.c. KKAuf_BKZ_NAB_IZ'!$K$6:$K$405,'E8.c. KKAuf_BKZ_NAB_IZ'!$B$6:$B$405,$C233,'E8.c. KKAuf_BKZ_NAB_IZ'!$C$6:$C$405,$H233)</f>
        <v>0</v>
      </c>
      <c r="Y233" s="980">
        <f>SUMIFS('E8.a. KKAuf_SAV'!$Y$6:$Y$2005,'E8.a. KKAuf_SAV'!$B$6:$B$2005,$C233,'E8.a. KKAuf_SAV'!$D$6:$D$2005,$H233)</f>
        <v>0</v>
      </c>
      <c r="Z233" s="980">
        <f>SUMIFS('E8.b. KKAuf_WAV'!$O$6:$O$405,'E8.b. KKAuf_WAV'!$B$6:$B$405,$C233,'E8.b. KKAuf_WAV'!$E$6:$E$405,$H233,'E8.b. KKAuf_WAV'!$C$6:$C$405,"&lt;&gt;"&amp;"geleistete Anzahlungen auf immaterielle Vermögensgegenstände",'E8.b. KKAuf_WAV'!$C$6:$C$405,"&lt;&gt;"&amp;"geleistete Anzahlungen und Anlagen im Bau des Sachanlagevermögens",'E8.b. KKAuf_WAV'!$C$6:$C$405,"&lt;&gt;"&amp;"Geschäfts- oder Firmenwert")</f>
        <v>0</v>
      </c>
      <c r="AA233" s="980">
        <f>SUMIFS('E8.b. KKAuf_WAV'!$O$6:$O$405,'E8.b. KKAuf_WAV'!$B$6:$B$405,$C233,'E8.b. KKAuf_WAV'!$E$6:$E$405,H233,'E8.b. KKAuf_WAV'!$C$6:$C$405,"geleistete Anzahlungen und Anlagen im Bau des Sachanlagevermögens")+ SUMIFS('E8.b. KKAuf_WAV'!$O$6:$O$405,'E8.b. KKAuf_WAV'!$B$6:$B$405,$C233,'E8.b. KKAuf_WAV'!$E$6:$E$405,H233,'E8.b. KKAuf_WAV'!$C$6:$C$405,"geleistete Anzahlungen auf immaterielle Vermögensgegenstände")</f>
        <v>0</v>
      </c>
      <c r="AB233" s="980">
        <f>SUMIFS('E8.c. KKAuf_BKZ_NAB_IZ'!$L$6:$L$405,'E8.c. KKAuf_BKZ_NAB_IZ'!$B$6:$B$405,$C233,'E8.c. KKAuf_BKZ_NAB_IZ'!$C$6:$C$405,$H233)</f>
        <v>0</v>
      </c>
      <c r="AC233" s="974"/>
      <c r="AD233" s="980">
        <f t="shared" si="87"/>
        <v>0</v>
      </c>
      <c r="AE233" s="984">
        <f>$AE$16</f>
        <v>0</v>
      </c>
      <c r="AF233" s="984">
        <f>$AF$16</f>
        <v>0</v>
      </c>
      <c r="AG233" s="984">
        <f>$AG$16</f>
        <v>0</v>
      </c>
      <c r="AH233" s="982">
        <f t="shared" si="88"/>
        <v>0</v>
      </c>
      <c r="AJ233" s="980">
        <f t="shared" si="84"/>
        <v>0</v>
      </c>
      <c r="AK233" s="984">
        <f>$AK$16</f>
        <v>0</v>
      </c>
      <c r="AL233" s="984">
        <f>$AL$16</f>
        <v>0</v>
      </c>
      <c r="AM233" s="984">
        <f>$AM$16</f>
        <v>0</v>
      </c>
      <c r="AN233" s="982">
        <f t="shared" si="85"/>
        <v>0</v>
      </c>
    </row>
    <row r="234" spans="2:40" ht="15" hidden="1" thickBot="1" x14ac:dyDescent="0.25">
      <c r="B234" s="1448"/>
      <c r="C234" s="1003">
        <f t="shared" si="98"/>
        <v>0</v>
      </c>
      <c r="D234" s="1451"/>
      <c r="E234" s="1409"/>
      <c r="F234" s="1409"/>
      <c r="G234" s="970"/>
      <c r="H234" s="986">
        <v>2028</v>
      </c>
      <c r="I234" s="972"/>
      <c r="J234" s="815">
        <f t="shared" si="86"/>
        <v>0</v>
      </c>
      <c r="K234" s="804"/>
      <c r="L234" s="814">
        <f t="shared" si="91"/>
        <v>0</v>
      </c>
      <c r="M234" s="804"/>
      <c r="N234" s="814">
        <f t="shared" si="83"/>
        <v>0</v>
      </c>
      <c r="O234" s="804"/>
      <c r="P234" s="814">
        <f t="shared" si="97"/>
        <v>0</v>
      </c>
      <c r="Q234" s="760"/>
      <c r="R234" s="987">
        <f>SUMIFS('E8.a. KKAuf_SAV'!$X$6:$X$2005,'E8.a. KKAuf_SAV'!$B$6:$B$2005,$C234,'E8.a. KKAuf_SAV'!$D$6:$D$2005,$H234)</f>
        <v>0</v>
      </c>
      <c r="S234" s="987">
        <f>SUMIFS('E8.b. KKAuf_WAV'!$N$6:$N$405,'E8.b. KKAuf_WAV'!$B$6:$B$405,$C234,'E8.b. KKAuf_WAV'!$E$6:$E$405,H234)-SUMIFS('E8.b. KKAuf_WAV'!$N$6:$N$405,'E8.b. KKAuf_WAV'!$B$6:$B$405,$C234,'E8.b. KKAuf_WAV'!$C$6:$C$405,"Geschäfts- oder Firmenwert",'E8.b. KKAuf_WAV'!$D$6:$D$405,H234)</f>
        <v>0</v>
      </c>
      <c r="T234" s="974"/>
      <c r="U234" s="987">
        <f>SUMIFS('E8.a. KKAuf_SAV'!$W$6:$W$2005,'E8.a. KKAuf_SAV'!$B$6:$B$2005,$C234,'E8.a. KKAuf_SAV'!$D$6:$D$2005,H234)</f>
        <v>0</v>
      </c>
      <c r="V234" s="987">
        <f>SUMIFS('E8.b. KKAuf_WAV'!$M$6:$M$405,'E8.b. KKAuf_WAV'!$B$6:$B$405,$C234,'E8.b. KKAuf_WAV'!$E$6:$E$405,$H234,'E8.b. KKAuf_WAV'!$C$6:$C$405,"&lt;&gt;"&amp;"geleistete Anzahlungen auf immaterielle Vermögensgegenstände",'E8.b. KKAuf_WAV'!$C$6:$C$405,"&lt;&gt;"&amp;"geleistete Anzahlungen und Anlagen im Bau des Sachanlagevermögens",'E8.b. KKAuf_WAV'!$C$6:$C$405,"&lt;&gt;"&amp;"Geschäfts- oder Firmenwert")</f>
        <v>0</v>
      </c>
      <c r="W234" s="987">
        <f>SUMIFS('E8.b. KKAuf_WAV'!$M$6:$M$405,'E8.b. KKAuf_WAV'!$B$6:$B$405,$C234,'E8.b. KKAuf_WAV'!$E$6:$E$405,H234,'E8.b. KKAuf_WAV'!$C$6:$C$405,"geleistete Anzahlungen und Anlagen im Bau des Sachanlagevermögens")+ SUMIFS('E8.b. KKAuf_WAV'!$M$6:$M$405,'E8.b. KKAuf_WAV'!$B$6:$B$405,$C234,'E8.b. KKAuf_WAV'!$E$6:$E$405,H234,'E8.b. KKAuf_WAV'!$C$6:$C$405,"geleistete Anzahlungen auf immaterielle Vermögensgegenstände")</f>
        <v>0</v>
      </c>
      <c r="X234" s="987">
        <f>SUMIFS('E8.c. KKAuf_BKZ_NAB_IZ'!$K$6:$K$405,'E8.c. KKAuf_BKZ_NAB_IZ'!$B$6:$B$405,$C234,'E8.c. KKAuf_BKZ_NAB_IZ'!$C$6:$C$405,$H234)</f>
        <v>0</v>
      </c>
      <c r="Y234" s="987">
        <f>SUMIFS('E8.a. KKAuf_SAV'!$Y$6:$Y$2005,'E8.a. KKAuf_SAV'!$B$6:$B$2005,$C234,'E8.a. KKAuf_SAV'!$D$6:$D$2005,$H234)</f>
        <v>0</v>
      </c>
      <c r="Z234" s="987">
        <f>SUMIFS('E8.b. KKAuf_WAV'!$O$6:$O$405,'E8.b. KKAuf_WAV'!$B$6:$B$405,$C234,'E8.b. KKAuf_WAV'!$E$6:$E$405,$H234,'E8.b. KKAuf_WAV'!$C$6:$C$405,"&lt;&gt;"&amp;"geleistete Anzahlungen auf immaterielle Vermögensgegenstände",'E8.b. KKAuf_WAV'!$C$6:$C$405,"&lt;&gt;"&amp;"geleistete Anzahlungen und Anlagen im Bau des Sachanlagevermögens",'E8.b. KKAuf_WAV'!$C$6:$C$405,"&lt;&gt;"&amp;"Geschäfts- oder Firmenwert")</f>
        <v>0</v>
      </c>
      <c r="AA234" s="987">
        <f>SUMIFS('E8.b. KKAuf_WAV'!$O$6:$O$405,'E8.b. KKAuf_WAV'!$B$6:$B$405,$C234,'E8.b. KKAuf_WAV'!$E$6:$E$405,H234,'E8.b. KKAuf_WAV'!$C$6:$C$405,"geleistete Anzahlungen und Anlagen im Bau des Sachanlagevermögens")+ SUMIFS('E8.b. KKAuf_WAV'!$O$6:$O$405,'E8.b. KKAuf_WAV'!$B$6:$B$405,$C234,'E8.b. KKAuf_WAV'!$E$6:$E$405,H234,'E8.b. KKAuf_WAV'!$C$6:$C$405,"geleistete Anzahlungen auf immaterielle Vermögensgegenstände")</f>
        <v>0</v>
      </c>
      <c r="AB234" s="987">
        <f>SUMIFS('E8.c. KKAuf_BKZ_NAB_IZ'!$L$6:$L$405,'E8.c. KKAuf_BKZ_NAB_IZ'!$B$6:$B$405,$C234,'E8.c. KKAuf_BKZ_NAB_IZ'!$C$6:$C$405,$H234)</f>
        <v>0</v>
      </c>
      <c r="AC234" s="974"/>
      <c r="AD234" s="987">
        <f t="shared" si="87"/>
        <v>0</v>
      </c>
      <c r="AE234" s="988">
        <f>$AE$17</f>
        <v>0</v>
      </c>
      <c r="AF234" s="988">
        <f>$AF$17</f>
        <v>0</v>
      </c>
      <c r="AG234" s="988">
        <f>$AG$17</f>
        <v>0</v>
      </c>
      <c r="AH234" s="989">
        <f t="shared" si="88"/>
        <v>0</v>
      </c>
      <c r="AJ234" s="987">
        <f t="shared" si="84"/>
        <v>0</v>
      </c>
      <c r="AK234" s="988">
        <f>$AK$17</f>
        <v>0</v>
      </c>
      <c r="AL234" s="988">
        <f>$AL$17</f>
        <v>0</v>
      </c>
      <c r="AM234" s="988">
        <f>$AM$17</f>
        <v>0</v>
      </c>
      <c r="AN234" s="989">
        <f t="shared" si="85"/>
        <v>0</v>
      </c>
    </row>
    <row r="235" spans="2:40" ht="14.25" customHeight="1" x14ac:dyDescent="0.2">
      <c r="B235" s="1446"/>
      <c r="C235" s="1001">
        <f>B$235</f>
        <v>0</v>
      </c>
      <c r="D235" s="1449"/>
      <c r="E235" s="1407"/>
      <c r="F235" s="1410"/>
      <c r="G235" s="990"/>
      <c r="H235" s="991">
        <v>2022</v>
      </c>
      <c r="I235" s="972"/>
      <c r="J235" s="813">
        <f t="shared" si="86"/>
        <v>0</v>
      </c>
      <c r="K235" s="804"/>
      <c r="L235" s="813">
        <f t="shared" si="91"/>
        <v>0</v>
      </c>
      <c r="M235" s="804"/>
      <c r="N235" s="813">
        <f t="shared" si="83"/>
        <v>0</v>
      </c>
      <c r="O235" s="804"/>
      <c r="P235" s="813">
        <f t="shared" ref="P235:P241" si="99">IFERROR((AJ235*AK235+AD235*AE235)*0.4*0.035*$F$235,0)</f>
        <v>0</v>
      </c>
      <c r="Q235" s="760"/>
      <c r="R235" s="992">
        <f>SUMIFS('E8.a. KKAuf_SAV'!$X$6:$X$2005,'E8.a. KKAuf_SAV'!$B$6:$B$2005,$C235,'E8.a. KKAuf_SAV'!$D$6:$D$2005,$H235)</f>
        <v>0</v>
      </c>
      <c r="S235" s="992">
        <f>SUMIFS('E8.b. KKAuf_WAV'!$N$6:$N$405,'E8.b. KKAuf_WAV'!$B$6:$B$405,$C235,'E8.b. KKAuf_WAV'!$E$6:$E$405,H235)-SUMIFS('E8.b. KKAuf_WAV'!$N$6:$N$405,'E8.b. KKAuf_WAV'!$B$6:$B$405,$C235,'E8.b. KKAuf_WAV'!$C$6:$C$405,"Geschäfts- oder Firmenwert",'E8.b. KKAuf_WAV'!$D$6:$D$405,H235)</f>
        <v>0</v>
      </c>
      <c r="T235" s="974"/>
      <c r="U235" s="992">
        <f>SUMIFS('E8.a. KKAuf_SAV'!$W$6:$W$2005,'E8.a. KKAuf_SAV'!$B$6:$B$2005,$C235,'E8.a. KKAuf_SAV'!$D$6:$D$2005,H235)</f>
        <v>0</v>
      </c>
      <c r="V235" s="992">
        <f>SUMIFS('E8.b. KKAuf_WAV'!$M$6:$M$405,'E8.b. KKAuf_WAV'!$B$6:$B$405,$C235,'E8.b. KKAuf_WAV'!$E$6:$E$405,$H235,'E8.b. KKAuf_WAV'!$C$6:$C$405,"&lt;&gt;"&amp;"geleistete Anzahlungen auf immaterielle Vermögensgegenstände",'E8.b. KKAuf_WAV'!$C$6:$C$405,"&lt;&gt;"&amp;"geleistete Anzahlungen und Anlagen im Bau des Sachanlagevermögens",'E8.b. KKAuf_WAV'!$C$6:$C$405,"&lt;&gt;"&amp;"Geschäfts- oder Firmenwert")</f>
        <v>0</v>
      </c>
      <c r="W235" s="992">
        <f>SUMIFS('E8.b. KKAuf_WAV'!$M$6:$M$405,'E8.b. KKAuf_WAV'!$B$6:$B$405,$C235,'E8.b. KKAuf_WAV'!$E$6:$E$405,Listen!$AA$3,'E8.b. KKAuf_WAV'!$C$6:$C$405,"geleistete Anzahlungen und Anlagen im Bau des Sachanlagevermögens")+ SUMIFS('E8.b. KKAuf_WAV'!$M$6:$M$405,'E8.b. KKAuf_WAV'!$B$6:$B$405,$C235,'E8.b. KKAuf_WAV'!$E$6:$E$405,Listen!$AA$3,'E8.b. KKAuf_WAV'!$C$6:$C$405,"geleistete Anzahlungen auf immaterielle Vermögensgegenstände")</f>
        <v>0</v>
      </c>
      <c r="X235" s="992">
        <f>SUMIFS('E8.c. KKAuf_BKZ_NAB_IZ'!$K$6:$K$405,'E8.c. KKAuf_BKZ_NAB_IZ'!$B$6:$B$405,$C235,'E8.c. KKAuf_BKZ_NAB_IZ'!$C$6:$C$405,$H235)</f>
        <v>0</v>
      </c>
      <c r="Y235" s="992">
        <f>SUMIFS('E8.a. KKAuf_SAV'!$Y$6:$Y$2005,'E8.a. KKAuf_SAV'!$B$6:$B$2005,$C235,'E8.a. KKAuf_SAV'!$D$6:$D$2005,$H235)</f>
        <v>0</v>
      </c>
      <c r="Z235" s="992">
        <f>SUMIFS('E8.b. KKAuf_WAV'!$O$6:$O$405,'E8.b. KKAuf_WAV'!$B$6:$B$405,$C235,'E8.b. KKAuf_WAV'!$E$6:$E$405,$H235,'E8.b. KKAuf_WAV'!$C$6:$C$405,"&lt;&gt;"&amp;"geleistete Anzahlungen auf immaterielle Vermögensgegenstände",'E8.b. KKAuf_WAV'!$C$6:$C$405,"&lt;&gt;"&amp;"geleistete Anzahlungen und Anlagen im Bau des Sachanlagevermögens",'E8.b. KKAuf_WAV'!$C$6:$C$405,"&lt;&gt;"&amp;"Geschäfts- oder Firmenwert")</f>
        <v>0</v>
      </c>
      <c r="AA235" s="992">
        <f>SUMIFS('E8.b. KKAuf_WAV'!$O$6:$O$405,'E8.b. KKAuf_WAV'!$B$6:$B$405,$C235,'E8.b. KKAuf_WAV'!$E$6:$E$405,Listen!$AA$3,'E8.b. KKAuf_WAV'!$C$6:$C$405,"geleistete Anzahlungen und Anlagen im Bau des Sachanlagevermögens")+ SUMIFS('E8.b. KKAuf_WAV'!$O$6:$O$405,'E8.b. KKAuf_WAV'!$B$6:$B$405,$C235,'E8.b. KKAuf_WAV'!$E$6:$E$405,Listen!$AA$3,'E8.b. KKAuf_WAV'!$C$6:$C$405,"geleistete Anzahlungen auf immaterielle Vermögensgegenstände")</f>
        <v>0</v>
      </c>
      <c r="AB235" s="992">
        <f>SUMIFS('E8.c. KKAuf_BKZ_NAB_IZ'!$L$6:$L$405,'E8.c. KKAuf_BKZ_NAB_IZ'!$B$6:$B$405,$C235,'E8.c. KKAuf_BKZ_NAB_IZ'!$C$6:$C$405,$H235)</f>
        <v>0</v>
      </c>
      <c r="AC235" s="974"/>
      <c r="AD235" s="992">
        <f t="shared" si="87"/>
        <v>0</v>
      </c>
      <c r="AE235" s="993">
        <f>$AE$11</f>
        <v>5.0700000000000002E-2</v>
      </c>
      <c r="AF235" s="993">
        <f>$AF$11</f>
        <v>1.7100000000000001E-2</v>
      </c>
      <c r="AG235" s="993">
        <f>$AG$11</f>
        <v>3.0499999999999999E-2</v>
      </c>
      <c r="AH235" s="994">
        <f t="shared" si="88"/>
        <v>0</v>
      </c>
      <c r="AJ235" s="992">
        <f t="shared" si="84"/>
        <v>0</v>
      </c>
      <c r="AK235" s="993">
        <f>$AK$11</f>
        <v>5.0700000000000002E-2</v>
      </c>
      <c r="AL235" s="993">
        <f>$AL$11</f>
        <v>1.7100000000000001E-2</v>
      </c>
      <c r="AM235" s="993">
        <f>$AM$11</f>
        <v>3.0499999999999999E-2</v>
      </c>
      <c r="AN235" s="994">
        <f t="shared" si="85"/>
        <v>0</v>
      </c>
    </row>
    <row r="236" spans="2:40" x14ac:dyDescent="0.2">
      <c r="B236" s="1447"/>
      <c r="C236" s="1002">
        <f t="shared" ref="C236:C241" si="100">B$235</f>
        <v>0</v>
      </c>
      <c r="D236" s="1450"/>
      <c r="E236" s="1408"/>
      <c r="F236" s="1408"/>
      <c r="G236" s="990"/>
      <c r="H236" s="983">
        <v>2023</v>
      </c>
      <c r="I236" s="972"/>
      <c r="J236" s="805">
        <f t="shared" si="86"/>
        <v>0</v>
      </c>
      <c r="K236" s="804"/>
      <c r="L236" s="803">
        <f t="shared" si="91"/>
        <v>0</v>
      </c>
      <c r="M236" s="804"/>
      <c r="N236" s="803">
        <f t="shared" si="83"/>
        <v>0</v>
      </c>
      <c r="O236" s="804"/>
      <c r="P236" s="803">
        <f t="shared" si="99"/>
        <v>0</v>
      </c>
      <c r="Q236" s="760"/>
      <c r="R236" s="980">
        <f>SUMIFS('E8.a. KKAuf_SAV'!$X$6:$X$2005,'E8.a. KKAuf_SAV'!$B$6:$B$2005,$C236,'E8.a. KKAuf_SAV'!$D$6:$D$2005,$H236)</f>
        <v>0</v>
      </c>
      <c r="S236" s="980">
        <f>SUMIFS('E8.b. KKAuf_WAV'!$N$6:$N$405,'E8.b. KKAuf_WAV'!$B$6:$B$405,$C236,'E8.b. KKAuf_WAV'!$E$6:$E$405,H236)-SUMIFS('E8.b. KKAuf_WAV'!$N$6:$N$405,'E8.b. KKAuf_WAV'!$B$6:$B$405,$C236,'E8.b. KKAuf_WAV'!$C$6:$C$405,"Geschäfts- oder Firmenwert",'E8.b. KKAuf_WAV'!$D$6:$D$405,H236)</f>
        <v>0</v>
      </c>
      <c r="T236" s="974"/>
      <c r="U236" s="980">
        <f>SUMIFS('E8.a. KKAuf_SAV'!$W$6:$W$2005,'E8.a. KKAuf_SAV'!$B$6:$B$2005,$C236,'E8.a. KKAuf_SAV'!$D$6:$D$2005,H236)</f>
        <v>0</v>
      </c>
      <c r="V236" s="980">
        <f>SUMIFS('E8.b. KKAuf_WAV'!$M$6:$M$405,'E8.b. KKAuf_WAV'!$B$6:$B$405,$C236,'E8.b. KKAuf_WAV'!$E$6:$E$405,$H236,'E8.b. KKAuf_WAV'!$C$6:$C$405,"&lt;&gt;"&amp;"geleistete Anzahlungen auf immaterielle Vermögensgegenstände",'E8.b. KKAuf_WAV'!$C$6:$C$405,"&lt;&gt;"&amp;"geleistete Anzahlungen und Anlagen im Bau des Sachanlagevermögens",'E8.b. KKAuf_WAV'!$C$6:$C$405,"&lt;&gt;"&amp;"Geschäfts- oder Firmenwert")</f>
        <v>0</v>
      </c>
      <c r="W236" s="980"/>
      <c r="X236" s="980">
        <f>SUMIFS('E8.c. KKAuf_BKZ_NAB_IZ'!$K$6:$K$405,'E8.c. KKAuf_BKZ_NAB_IZ'!$B$6:$B$405,$C236,'E8.c. KKAuf_BKZ_NAB_IZ'!$C$6:$C$405,$H236)</f>
        <v>0</v>
      </c>
      <c r="Y236" s="980">
        <f>SUMIFS('E8.a. KKAuf_SAV'!$Y$6:$Y$2005,'E8.a. KKAuf_SAV'!$B$6:$B$2005,$C236,'E8.a. KKAuf_SAV'!$D$6:$D$2005,$H236)</f>
        <v>0</v>
      </c>
      <c r="Z236" s="980">
        <f>SUMIFS('E8.b. KKAuf_WAV'!$O$6:$O$405,'E8.b. KKAuf_WAV'!$B$6:$B$405,$C236,'E8.b. KKAuf_WAV'!$E$6:$E$405,$H236,'E8.b. KKAuf_WAV'!$C$6:$C$405,"&lt;&gt;"&amp;"geleistete Anzahlungen auf immaterielle Vermögensgegenstände",'E8.b. KKAuf_WAV'!$C$6:$C$405,"&lt;&gt;"&amp;"geleistete Anzahlungen und Anlagen im Bau des Sachanlagevermögens",'E8.b. KKAuf_WAV'!$C$6:$C$405,"&lt;&gt;"&amp;"Geschäfts- oder Firmenwert")</f>
        <v>0</v>
      </c>
      <c r="AA236" s="980"/>
      <c r="AB236" s="980">
        <f>SUMIFS('E8.c. KKAuf_BKZ_NAB_IZ'!$L$6:$L$405,'E8.c. KKAuf_BKZ_NAB_IZ'!$B$6:$B$405,$C236,'E8.c. KKAuf_BKZ_NAB_IZ'!$C$6:$C$405,$H236)</f>
        <v>0</v>
      </c>
      <c r="AC236" s="974"/>
      <c r="AD236" s="980">
        <f t="shared" si="87"/>
        <v>0</v>
      </c>
      <c r="AE236" s="984">
        <f>$AE$12</f>
        <v>5.0700000000000002E-2</v>
      </c>
      <c r="AF236" s="984">
        <f>$AF$12</f>
        <v>1.7100000000000001E-2</v>
      </c>
      <c r="AG236" s="984">
        <f>$AG$12</f>
        <v>3.0499999999999999E-2</v>
      </c>
      <c r="AH236" s="982">
        <f t="shared" si="88"/>
        <v>0</v>
      </c>
      <c r="AJ236" s="980"/>
      <c r="AK236" s="984">
        <f>$AK$12</f>
        <v>5.0700000000000002E-2</v>
      </c>
      <c r="AL236" s="984">
        <f>$AL$12</f>
        <v>1.7100000000000001E-2</v>
      </c>
      <c r="AM236" s="984">
        <f>$AM$12</f>
        <v>3.0499999999999999E-2</v>
      </c>
      <c r="AN236" s="982">
        <f t="shared" si="85"/>
        <v>0</v>
      </c>
    </row>
    <row r="237" spans="2:40" x14ac:dyDescent="0.2">
      <c r="B237" s="1447"/>
      <c r="C237" s="1002">
        <f t="shared" si="100"/>
        <v>0</v>
      </c>
      <c r="D237" s="1450"/>
      <c r="E237" s="1408"/>
      <c r="F237" s="1408"/>
      <c r="G237" s="990"/>
      <c r="H237" s="983">
        <v>2024</v>
      </c>
      <c r="I237" s="972"/>
      <c r="J237" s="803">
        <f t="shared" si="86"/>
        <v>0</v>
      </c>
      <c r="K237" s="804"/>
      <c r="L237" s="803">
        <f t="shared" si="91"/>
        <v>0</v>
      </c>
      <c r="M237" s="804"/>
      <c r="N237" s="803">
        <f t="shared" si="83"/>
        <v>0</v>
      </c>
      <c r="O237" s="804"/>
      <c r="P237" s="803">
        <f t="shared" si="99"/>
        <v>0</v>
      </c>
      <c r="Q237" s="760"/>
      <c r="R237" s="980">
        <f>SUMIFS('E8.a. KKAuf_SAV'!$X$6:$X$2005,'E8.a. KKAuf_SAV'!$B$6:$B$2005,$C237,'E8.a. KKAuf_SAV'!$D$6:$D$2005,$H237)</f>
        <v>0</v>
      </c>
      <c r="S237" s="980">
        <f>SUMIFS('E8.b. KKAuf_WAV'!$N$6:$N$405,'E8.b. KKAuf_WAV'!$B$6:$B$405,$C237,'E8.b. KKAuf_WAV'!$E$6:$E$405,H237)-SUMIFS('E8.b. KKAuf_WAV'!$N$6:$N$405,'E8.b. KKAuf_WAV'!$B$6:$B$405,$C237,'E8.b. KKAuf_WAV'!$C$6:$C$405,"Geschäfts- oder Firmenwert",'E8.b. KKAuf_WAV'!$D$6:$D$405,H237)</f>
        <v>0</v>
      </c>
      <c r="T237" s="974"/>
      <c r="U237" s="980">
        <f>SUMIFS('E8.a. KKAuf_SAV'!$W$6:$W$2005,'E8.a. KKAuf_SAV'!$B$6:$B$2005,$C237,'E8.a. KKAuf_SAV'!$D$6:$D$2005,H237)</f>
        <v>0</v>
      </c>
      <c r="V237" s="980">
        <f>SUMIFS('E8.b. KKAuf_WAV'!$M$6:$M$405,'E8.b. KKAuf_WAV'!$B$6:$B$405,$C237,'E8.b. KKAuf_WAV'!$E$6:$E$405,$H237,'E8.b. KKAuf_WAV'!$C$6:$C$405,"&lt;&gt;"&amp;"geleistete Anzahlungen auf immaterielle Vermögensgegenstände",'E8.b. KKAuf_WAV'!$C$6:$C$405,"&lt;&gt;"&amp;"geleistete Anzahlungen und Anlagen im Bau des Sachanlagevermögens",'E8.b. KKAuf_WAV'!$C$6:$C$405,"&lt;&gt;"&amp;"Geschäfts- oder Firmenwert")</f>
        <v>0</v>
      </c>
      <c r="W237" s="980">
        <f>SUMIFS('E8.b. KKAuf_WAV'!$M$6:$M$405,'E8.b. KKAuf_WAV'!$B$6:$B$405,$C237,'E8.b. KKAuf_WAV'!$E$6:$E$405,H237,'E8.b. KKAuf_WAV'!$C$6:$C$405,"geleistete Anzahlungen und Anlagen im Bau des Sachanlagevermögens")+ SUMIFS('E8.b. KKAuf_WAV'!$M$6:$M$405,'E8.b. KKAuf_WAV'!$B$6:$B$405,$C237,'E8.b. KKAuf_WAV'!$E$6:$E$405,H237,'E8.b. KKAuf_WAV'!$C$6:$C$405,"geleistete Anzahlungen auf immaterielle Vermögensgegenstände")</f>
        <v>0</v>
      </c>
      <c r="X237" s="980">
        <f>SUMIFS('E8.c. KKAuf_BKZ_NAB_IZ'!$K$6:$K$405,'E8.c. KKAuf_BKZ_NAB_IZ'!$B$6:$B$405,$C237,'E8.c. KKAuf_BKZ_NAB_IZ'!$C$6:$C$405,$H237)</f>
        <v>0</v>
      </c>
      <c r="Y237" s="980">
        <f>SUMIFS('E8.a. KKAuf_SAV'!$Y$6:$Y$2005,'E8.a. KKAuf_SAV'!$B$6:$B$2005,$C237,'E8.a. KKAuf_SAV'!$D$6:$D$2005,$H237)</f>
        <v>0</v>
      </c>
      <c r="Z237" s="980">
        <f>SUMIFS('E8.b. KKAuf_WAV'!$O$6:$O$405,'E8.b. KKAuf_WAV'!$B$6:$B$405,$C237,'E8.b. KKAuf_WAV'!$E$6:$E$405,$H237,'E8.b. KKAuf_WAV'!$C$6:$C$405,"&lt;&gt;"&amp;"geleistete Anzahlungen auf immaterielle Vermögensgegenstände",'E8.b. KKAuf_WAV'!$C$6:$C$405,"&lt;&gt;"&amp;"geleistete Anzahlungen und Anlagen im Bau des Sachanlagevermögens",'E8.b. KKAuf_WAV'!$C$6:$C$405,"&lt;&gt;"&amp;"Geschäfts- oder Firmenwert")</f>
        <v>0</v>
      </c>
      <c r="AA237" s="980">
        <f>SUMIFS('E8.b. KKAuf_WAV'!$O$6:$O$405,'E8.b. KKAuf_WAV'!$B$6:$B$405,$C237,'E8.b. KKAuf_WAV'!$E$6:$E$405,H237,'E8.b. KKAuf_WAV'!$C$6:$C$405,"geleistete Anzahlungen und Anlagen im Bau des Sachanlagevermögens")+ SUMIFS('E8.b. KKAuf_WAV'!$O$6:$O$405,'E8.b. KKAuf_WAV'!$B$6:$B$405,$C237,'E8.b. KKAuf_WAV'!$E$6:$E$405,H237,'E8.b. KKAuf_WAV'!$C$6:$C$405,"geleistete Anzahlungen auf immaterielle Vermögensgegenstände")</f>
        <v>0</v>
      </c>
      <c r="AB237" s="980">
        <f>SUMIFS('E8.c. KKAuf_BKZ_NAB_IZ'!$L$6:$L$405,'E8.c. KKAuf_BKZ_NAB_IZ'!$B$6:$B$405,$C237,'E8.c. KKAuf_BKZ_NAB_IZ'!$C$6:$C$405,$H237)</f>
        <v>0</v>
      </c>
      <c r="AC237" s="974"/>
      <c r="AD237" s="980">
        <f t="shared" si="87"/>
        <v>0</v>
      </c>
      <c r="AE237" s="984">
        <f>$AE$13</f>
        <v>6.93E-2</v>
      </c>
      <c r="AF237" s="984">
        <f>$AF$13</f>
        <v>3.8699999999999998E-2</v>
      </c>
      <c r="AG237" s="984">
        <f>$AG$13</f>
        <v>5.0900000000000001E-2</v>
      </c>
      <c r="AH237" s="982">
        <f t="shared" si="88"/>
        <v>0</v>
      </c>
      <c r="AJ237" s="980">
        <f t="shared" si="84"/>
        <v>0</v>
      </c>
      <c r="AK237" s="984">
        <f>$AK$13</f>
        <v>7.0099999999999996E-2</v>
      </c>
      <c r="AL237" s="984">
        <f>$AL$13</f>
        <v>3.6600000000000001E-2</v>
      </c>
      <c r="AM237" s="984">
        <f>$AM$13</f>
        <v>0.05</v>
      </c>
      <c r="AN237" s="982">
        <f t="shared" si="85"/>
        <v>0</v>
      </c>
    </row>
    <row r="238" spans="2:40" ht="15" thickBot="1" x14ac:dyDescent="0.25">
      <c r="B238" s="1447"/>
      <c r="C238" s="1002">
        <f t="shared" si="100"/>
        <v>0</v>
      </c>
      <c r="D238" s="1450"/>
      <c r="E238" s="1408"/>
      <c r="F238" s="1408"/>
      <c r="G238" s="990"/>
      <c r="H238" s="983">
        <v>2025</v>
      </c>
      <c r="I238" s="972"/>
      <c r="J238" s="803">
        <f t="shared" si="86"/>
        <v>0</v>
      </c>
      <c r="K238" s="804"/>
      <c r="L238" s="803">
        <f t="shared" si="91"/>
        <v>0</v>
      </c>
      <c r="M238" s="804"/>
      <c r="N238" s="803">
        <f t="shared" si="83"/>
        <v>0</v>
      </c>
      <c r="O238" s="804"/>
      <c r="P238" s="803">
        <f t="shared" si="99"/>
        <v>0</v>
      </c>
      <c r="Q238" s="760"/>
      <c r="R238" s="980">
        <f>SUMIFS('E8.a. KKAuf_SAV'!$X$6:$X$2005,'E8.a. KKAuf_SAV'!$B$6:$B$2005,$C238,'E8.a. KKAuf_SAV'!$D$6:$D$2005,$H238)</f>
        <v>0</v>
      </c>
      <c r="S238" s="980">
        <f>SUMIFS('E8.b. KKAuf_WAV'!$N$6:$N$405,'E8.b. KKAuf_WAV'!$B$6:$B$405,$C238,'E8.b. KKAuf_WAV'!$E$6:$E$405,H238)-SUMIFS('E8.b. KKAuf_WAV'!$N$6:$N$405,'E8.b. KKAuf_WAV'!$B$6:$B$405,$C238,'E8.b. KKAuf_WAV'!$C$6:$C$405,"Geschäfts- oder Firmenwert",'E8.b. KKAuf_WAV'!$D$6:$D$405,H238)</f>
        <v>0</v>
      </c>
      <c r="T238" s="974"/>
      <c r="U238" s="980">
        <f>SUMIFS('E8.a. KKAuf_SAV'!$W$6:$W$2005,'E8.a. KKAuf_SAV'!$B$6:$B$2005,$C238,'E8.a. KKAuf_SAV'!$D$6:$D$2005,H238)</f>
        <v>0</v>
      </c>
      <c r="V238" s="980">
        <f>SUMIFS('E8.b. KKAuf_WAV'!$M$6:$M$405,'E8.b. KKAuf_WAV'!$B$6:$B$405,$C238,'E8.b. KKAuf_WAV'!$E$6:$E$405,$H238,'E8.b. KKAuf_WAV'!$C$6:$C$405,"&lt;&gt;"&amp;"geleistete Anzahlungen auf immaterielle Vermögensgegenstände",'E8.b. KKAuf_WAV'!$C$6:$C$405,"&lt;&gt;"&amp;"geleistete Anzahlungen und Anlagen im Bau des Sachanlagevermögens",'E8.b. KKAuf_WAV'!$C$6:$C$405,"&lt;&gt;"&amp;"Geschäfts- oder Firmenwert")</f>
        <v>0</v>
      </c>
      <c r="W238" s="980">
        <f>SUMIFS('E8.b. KKAuf_WAV'!$M$6:$M$405,'E8.b. KKAuf_WAV'!$B$6:$B$405,$C238,'E8.b. KKAuf_WAV'!$E$6:$E$405,H238,'E8.b. KKAuf_WAV'!$C$6:$C$405,"geleistete Anzahlungen und Anlagen im Bau des Sachanlagevermögens")+ SUMIFS('E8.b. KKAuf_WAV'!$M$6:$M$405,'E8.b. KKAuf_WAV'!$B$6:$B$405,$C238,'E8.b. KKAuf_WAV'!$E$6:$E$405,H238,'E8.b. KKAuf_WAV'!$C$6:$C$405,"geleistete Anzahlungen auf immaterielle Vermögensgegenstände")</f>
        <v>0</v>
      </c>
      <c r="X238" s="980">
        <f>SUMIFS('E8.c. KKAuf_BKZ_NAB_IZ'!$K$6:$K$405,'E8.c. KKAuf_BKZ_NAB_IZ'!$B$6:$B$405,$C238,'E8.c. KKAuf_BKZ_NAB_IZ'!$C$6:$C$405,$H238)</f>
        <v>0</v>
      </c>
      <c r="Y238" s="980">
        <f>SUMIFS('E8.a. KKAuf_SAV'!$Y$6:$Y$2005,'E8.a. KKAuf_SAV'!$B$6:$B$2005,$C238,'E8.a. KKAuf_SAV'!$D$6:$D$2005,$H238)</f>
        <v>0</v>
      </c>
      <c r="Z238" s="980">
        <f>SUMIFS('E8.b. KKAuf_WAV'!$O$6:$O$405,'E8.b. KKAuf_WAV'!$B$6:$B$405,$C238,'E8.b. KKAuf_WAV'!$E$6:$E$405,$H238,'E8.b. KKAuf_WAV'!$C$6:$C$405,"&lt;&gt;"&amp;"geleistete Anzahlungen auf immaterielle Vermögensgegenstände",'E8.b. KKAuf_WAV'!$C$6:$C$405,"&lt;&gt;"&amp;"geleistete Anzahlungen und Anlagen im Bau des Sachanlagevermögens",'E8.b. KKAuf_WAV'!$C$6:$C$405,"&lt;&gt;"&amp;"Geschäfts- oder Firmenwert")</f>
        <v>0</v>
      </c>
      <c r="AA238" s="980">
        <f>SUMIFS('E8.b. KKAuf_WAV'!$O$6:$O$405,'E8.b. KKAuf_WAV'!$B$6:$B$405,$C238,'E8.b. KKAuf_WAV'!$E$6:$E$405,H238,'E8.b. KKAuf_WAV'!$C$6:$C$405,"geleistete Anzahlungen und Anlagen im Bau des Sachanlagevermögens")+ SUMIFS('E8.b. KKAuf_WAV'!$O$6:$O$405,'E8.b. KKAuf_WAV'!$B$6:$B$405,$C238,'E8.b. KKAuf_WAV'!$E$6:$E$405,H238,'E8.b. KKAuf_WAV'!$C$6:$C$405,"geleistete Anzahlungen auf immaterielle Vermögensgegenstände")</f>
        <v>0</v>
      </c>
      <c r="AB238" s="980">
        <f>SUMIFS('E8.c. KKAuf_BKZ_NAB_IZ'!$L$6:$L$405,'E8.c. KKAuf_BKZ_NAB_IZ'!$B$6:$B$405,$C238,'E8.c. KKAuf_BKZ_NAB_IZ'!$C$6:$C$405,$H238)</f>
        <v>0</v>
      </c>
      <c r="AC238" s="974"/>
      <c r="AD238" s="980">
        <f t="shared" si="87"/>
        <v>0</v>
      </c>
      <c r="AE238" s="984">
        <f>$AE$14</f>
        <v>7.0099999999999996E-2</v>
      </c>
      <c r="AF238" s="984">
        <f>$AF$14</f>
        <v>3.6600000000000001E-2</v>
      </c>
      <c r="AG238" s="984">
        <f>$AG$14</f>
        <v>0.05</v>
      </c>
      <c r="AH238" s="982">
        <f t="shared" si="88"/>
        <v>0</v>
      </c>
      <c r="AJ238" s="980">
        <f t="shared" si="84"/>
        <v>0</v>
      </c>
      <c r="AK238" s="984">
        <f>$AK$14</f>
        <v>7.0099999999999996E-2</v>
      </c>
      <c r="AL238" s="984">
        <f>$AL$14</f>
        <v>3.6600000000000001E-2</v>
      </c>
      <c r="AM238" s="984">
        <f>$AM$14</f>
        <v>0.05</v>
      </c>
      <c r="AN238" s="982">
        <f t="shared" si="85"/>
        <v>0</v>
      </c>
    </row>
    <row r="239" spans="2:40" ht="15" hidden="1" thickBot="1" x14ac:dyDescent="0.25">
      <c r="B239" s="1447"/>
      <c r="C239" s="1002">
        <f t="shared" si="100"/>
        <v>0</v>
      </c>
      <c r="D239" s="1450"/>
      <c r="E239" s="1408"/>
      <c r="F239" s="1408"/>
      <c r="G239" s="990"/>
      <c r="H239" s="983">
        <v>2026</v>
      </c>
      <c r="I239" s="972"/>
      <c r="J239" s="803">
        <f t="shared" si="86"/>
        <v>0</v>
      </c>
      <c r="K239" s="804"/>
      <c r="L239" s="803">
        <f t="shared" si="91"/>
        <v>0</v>
      </c>
      <c r="M239" s="804"/>
      <c r="N239" s="803">
        <f t="shared" si="83"/>
        <v>0</v>
      </c>
      <c r="O239" s="804"/>
      <c r="P239" s="803">
        <f t="shared" si="99"/>
        <v>0</v>
      </c>
      <c r="Q239" s="760"/>
      <c r="R239" s="980">
        <f>SUMIFS('E8.a. KKAuf_SAV'!$X$6:$X$2005,'E8.a. KKAuf_SAV'!$B$6:$B$2005,$C239,'E8.a. KKAuf_SAV'!$D$6:$D$2005,$H239)</f>
        <v>0</v>
      </c>
      <c r="S239" s="980">
        <f>SUMIFS('E8.b. KKAuf_WAV'!$N$6:$N$405,'E8.b. KKAuf_WAV'!$B$6:$B$405,$C239,'E8.b. KKAuf_WAV'!$E$6:$E$405,H239)-SUMIFS('E8.b. KKAuf_WAV'!$N$6:$N$405,'E8.b. KKAuf_WAV'!$B$6:$B$405,$C239,'E8.b. KKAuf_WAV'!$C$6:$C$405,"Geschäfts- oder Firmenwert",'E8.b. KKAuf_WAV'!$D$6:$D$405,H239)</f>
        <v>0</v>
      </c>
      <c r="T239" s="974"/>
      <c r="U239" s="980">
        <f>SUMIFS('E8.a. KKAuf_SAV'!$W$6:$W$2005,'E8.a. KKAuf_SAV'!$B$6:$B$2005,$C239,'E8.a. KKAuf_SAV'!$D$6:$D$2005,H239)</f>
        <v>0</v>
      </c>
      <c r="V239" s="980">
        <f>SUMIFS('E8.b. KKAuf_WAV'!$M$6:$M$405,'E8.b. KKAuf_WAV'!$B$6:$B$405,$C239,'E8.b. KKAuf_WAV'!$E$6:$E$405,$H239,'E8.b. KKAuf_WAV'!$C$6:$C$405,"&lt;&gt;"&amp;"geleistete Anzahlungen auf immaterielle Vermögensgegenstände",'E8.b. KKAuf_WAV'!$C$6:$C$405,"&lt;&gt;"&amp;"geleistete Anzahlungen und Anlagen im Bau des Sachanlagevermögens",'E8.b. KKAuf_WAV'!$C$6:$C$405,"&lt;&gt;"&amp;"Geschäfts- oder Firmenwert")</f>
        <v>0</v>
      </c>
      <c r="W239" s="980">
        <f>SUMIFS('E8.b. KKAuf_WAV'!$M$6:$M$405,'E8.b. KKAuf_WAV'!$B$6:$B$405,$C239,'E8.b. KKAuf_WAV'!$E$6:$E$405,H239,'E8.b. KKAuf_WAV'!$C$6:$C$405,"geleistete Anzahlungen und Anlagen im Bau des Sachanlagevermögens")+ SUMIFS('E8.b. KKAuf_WAV'!$M$6:$M$405,'E8.b. KKAuf_WAV'!$B$6:$B$405,$C239,'E8.b. KKAuf_WAV'!$E$6:$E$405,H239,'E8.b. KKAuf_WAV'!$C$6:$C$405,"geleistete Anzahlungen auf immaterielle Vermögensgegenstände")</f>
        <v>0</v>
      </c>
      <c r="X239" s="980">
        <f>SUMIFS('E8.c. KKAuf_BKZ_NAB_IZ'!$K$6:$K$405,'E8.c. KKAuf_BKZ_NAB_IZ'!$B$6:$B$405,$C239,'E8.c. KKAuf_BKZ_NAB_IZ'!$C$6:$C$405,$H239)</f>
        <v>0</v>
      </c>
      <c r="Y239" s="980">
        <f>SUMIFS('E8.a. KKAuf_SAV'!$Y$6:$Y$2005,'E8.a. KKAuf_SAV'!$B$6:$B$2005,$C239,'E8.a. KKAuf_SAV'!$D$6:$D$2005,$H239)</f>
        <v>0</v>
      </c>
      <c r="Z239" s="980">
        <f>SUMIFS('E8.b. KKAuf_WAV'!$O$6:$O$405,'E8.b. KKAuf_WAV'!$B$6:$B$405,$C239,'E8.b. KKAuf_WAV'!$E$6:$E$405,$H239,'E8.b. KKAuf_WAV'!$C$6:$C$405,"&lt;&gt;"&amp;"geleistete Anzahlungen auf immaterielle Vermögensgegenstände",'E8.b. KKAuf_WAV'!$C$6:$C$405,"&lt;&gt;"&amp;"geleistete Anzahlungen und Anlagen im Bau des Sachanlagevermögens",'E8.b. KKAuf_WAV'!$C$6:$C$405,"&lt;&gt;"&amp;"Geschäfts- oder Firmenwert")</f>
        <v>0</v>
      </c>
      <c r="AA239" s="980">
        <f>SUMIFS('E8.b. KKAuf_WAV'!$O$6:$O$405,'E8.b. KKAuf_WAV'!$B$6:$B$405,$C239,'E8.b. KKAuf_WAV'!$E$6:$E$405,H239,'E8.b. KKAuf_WAV'!$C$6:$C$405,"geleistete Anzahlungen und Anlagen im Bau des Sachanlagevermögens")+ SUMIFS('E8.b. KKAuf_WAV'!$O$6:$O$405,'E8.b. KKAuf_WAV'!$B$6:$B$405,$C239,'E8.b. KKAuf_WAV'!$E$6:$E$405,H239,'E8.b. KKAuf_WAV'!$C$6:$C$405,"geleistete Anzahlungen auf immaterielle Vermögensgegenstände")</f>
        <v>0</v>
      </c>
      <c r="AB239" s="980">
        <f>SUMIFS('E8.c. KKAuf_BKZ_NAB_IZ'!$L$6:$L$405,'E8.c. KKAuf_BKZ_NAB_IZ'!$B$6:$B$405,$C239,'E8.c. KKAuf_BKZ_NAB_IZ'!$C$6:$C$405,$H239)</f>
        <v>0</v>
      </c>
      <c r="AC239" s="974"/>
      <c r="AD239" s="980">
        <f t="shared" si="87"/>
        <v>0</v>
      </c>
      <c r="AE239" s="984">
        <f>$AE$15</f>
        <v>0</v>
      </c>
      <c r="AF239" s="984">
        <f>$AF$15</f>
        <v>0</v>
      </c>
      <c r="AG239" s="984">
        <f>$AG$15</f>
        <v>0</v>
      </c>
      <c r="AH239" s="982">
        <f t="shared" si="88"/>
        <v>0</v>
      </c>
      <c r="AJ239" s="980">
        <f t="shared" si="84"/>
        <v>0</v>
      </c>
      <c r="AK239" s="984">
        <f>$AK$15</f>
        <v>0</v>
      </c>
      <c r="AL239" s="984">
        <f>$AL$15</f>
        <v>0</v>
      </c>
      <c r="AM239" s="984">
        <f>$AM$15</f>
        <v>0</v>
      </c>
      <c r="AN239" s="982">
        <f t="shared" si="85"/>
        <v>0</v>
      </c>
    </row>
    <row r="240" spans="2:40" ht="15" hidden="1" thickBot="1" x14ac:dyDescent="0.25">
      <c r="B240" s="1447"/>
      <c r="C240" s="1002">
        <f t="shared" si="100"/>
        <v>0</v>
      </c>
      <c r="D240" s="1450"/>
      <c r="E240" s="1408"/>
      <c r="F240" s="1408"/>
      <c r="G240" s="990"/>
      <c r="H240" s="983">
        <v>2027</v>
      </c>
      <c r="I240" s="972"/>
      <c r="J240" s="803">
        <f t="shared" si="86"/>
        <v>0</v>
      </c>
      <c r="K240" s="804"/>
      <c r="L240" s="803">
        <f t="shared" si="91"/>
        <v>0</v>
      </c>
      <c r="M240" s="804"/>
      <c r="N240" s="803">
        <f t="shared" si="83"/>
        <v>0</v>
      </c>
      <c r="O240" s="804"/>
      <c r="P240" s="803">
        <f t="shared" si="99"/>
        <v>0</v>
      </c>
      <c r="Q240" s="760"/>
      <c r="R240" s="980">
        <f>SUMIFS('E8.a. KKAuf_SAV'!$X$6:$X$2005,'E8.a. KKAuf_SAV'!$B$6:$B$2005,$C240,'E8.a. KKAuf_SAV'!$D$6:$D$2005,$H240)</f>
        <v>0</v>
      </c>
      <c r="S240" s="980">
        <f>SUMIFS('E8.b. KKAuf_WAV'!$N$6:$N$405,'E8.b. KKAuf_WAV'!$B$6:$B$405,$C240,'E8.b. KKAuf_WAV'!$E$6:$E$405,H240)-SUMIFS('E8.b. KKAuf_WAV'!$N$6:$N$405,'E8.b. KKAuf_WAV'!$B$6:$B$405,$C240,'E8.b. KKAuf_WAV'!$C$6:$C$405,"Geschäfts- oder Firmenwert",'E8.b. KKAuf_WAV'!$D$6:$D$405,H240)</f>
        <v>0</v>
      </c>
      <c r="T240" s="974"/>
      <c r="U240" s="980">
        <f>SUMIFS('E8.a. KKAuf_SAV'!$W$6:$W$2005,'E8.a. KKAuf_SAV'!$B$6:$B$2005,$C240,'E8.a. KKAuf_SAV'!$D$6:$D$2005,H240)</f>
        <v>0</v>
      </c>
      <c r="V240" s="980">
        <f>SUMIFS('E8.b. KKAuf_WAV'!$M$6:$M$405,'E8.b. KKAuf_WAV'!$B$6:$B$405,$C240,'E8.b. KKAuf_WAV'!$E$6:$E$405,$H240,'E8.b. KKAuf_WAV'!$C$6:$C$405,"&lt;&gt;"&amp;"geleistete Anzahlungen auf immaterielle Vermögensgegenstände",'E8.b. KKAuf_WAV'!$C$6:$C$405,"&lt;&gt;"&amp;"geleistete Anzahlungen und Anlagen im Bau des Sachanlagevermögens",'E8.b. KKAuf_WAV'!$C$6:$C$405,"&lt;&gt;"&amp;"Geschäfts- oder Firmenwert")</f>
        <v>0</v>
      </c>
      <c r="W240" s="980">
        <f>SUMIFS('E8.b. KKAuf_WAV'!$M$6:$M$405,'E8.b. KKAuf_WAV'!$B$6:$B$405,$C240,'E8.b. KKAuf_WAV'!$E$6:$E$405,H240,'E8.b. KKAuf_WAV'!$C$6:$C$405,"geleistete Anzahlungen und Anlagen im Bau des Sachanlagevermögens")+ SUMIFS('E8.b. KKAuf_WAV'!$M$6:$M$405,'E8.b. KKAuf_WAV'!$B$6:$B$405,$C240,'E8.b. KKAuf_WAV'!$E$6:$E$405,H240,'E8.b. KKAuf_WAV'!$C$6:$C$405,"geleistete Anzahlungen auf immaterielle Vermögensgegenstände")</f>
        <v>0</v>
      </c>
      <c r="X240" s="980">
        <f>SUMIFS('E8.c. KKAuf_BKZ_NAB_IZ'!$K$6:$K$405,'E8.c. KKAuf_BKZ_NAB_IZ'!$B$6:$B$405,$C240,'E8.c. KKAuf_BKZ_NAB_IZ'!$C$6:$C$405,$H240)</f>
        <v>0</v>
      </c>
      <c r="Y240" s="980">
        <f>SUMIFS('E8.a. KKAuf_SAV'!$Y$6:$Y$2005,'E8.a. KKAuf_SAV'!$B$6:$B$2005,$C240,'E8.a. KKAuf_SAV'!$D$6:$D$2005,$H240)</f>
        <v>0</v>
      </c>
      <c r="Z240" s="980">
        <f>SUMIFS('E8.b. KKAuf_WAV'!$O$6:$O$405,'E8.b. KKAuf_WAV'!$B$6:$B$405,$C240,'E8.b. KKAuf_WAV'!$E$6:$E$405,$H240,'E8.b. KKAuf_WAV'!$C$6:$C$405,"&lt;&gt;"&amp;"geleistete Anzahlungen auf immaterielle Vermögensgegenstände",'E8.b. KKAuf_WAV'!$C$6:$C$405,"&lt;&gt;"&amp;"geleistete Anzahlungen und Anlagen im Bau des Sachanlagevermögens",'E8.b. KKAuf_WAV'!$C$6:$C$405,"&lt;&gt;"&amp;"Geschäfts- oder Firmenwert")</f>
        <v>0</v>
      </c>
      <c r="AA240" s="980">
        <f>SUMIFS('E8.b. KKAuf_WAV'!$O$6:$O$405,'E8.b. KKAuf_WAV'!$B$6:$B$405,$C240,'E8.b. KKAuf_WAV'!$E$6:$E$405,H240,'E8.b. KKAuf_WAV'!$C$6:$C$405,"geleistete Anzahlungen und Anlagen im Bau des Sachanlagevermögens")+ SUMIFS('E8.b. KKAuf_WAV'!$O$6:$O$405,'E8.b. KKAuf_WAV'!$B$6:$B$405,$C240,'E8.b. KKAuf_WAV'!$E$6:$E$405,H240,'E8.b. KKAuf_WAV'!$C$6:$C$405,"geleistete Anzahlungen auf immaterielle Vermögensgegenstände")</f>
        <v>0</v>
      </c>
      <c r="AB240" s="980">
        <f>SUMIFS('E8.c. KKAuf_BKZ_NAB_IZ'!$L$6:$L$405,'E8.c. KKAuf_BKZ_NAB_IZ'!$B$6:$B$405,$C240,'E8.c. KKAuf_BKZ_NAB_IZ'!$C$6:$C$405,$H240)</f>
        <v>0</v>
      </c>
      <c r="AC240" s="974"/>
      <c r="AD240" s="980">
        <f t="shared" si="87"/>
        <v>0</v>
      </c>
      <c r="AE240" s="984">
        <f>$AE$16</f>
        <v>0</v>
      </c>
      <c r="AF240" s="984">
        <f>$AF$16</f>
        <v>0</v>
      </c>
      <c r="AG240" s="984">
        <f>$AG$16</f>
        <v>0</v>
      </c>
      <c r="AH240" s="982">
        <f t="shared" si="88"/>
        <v>0</v>
      </c>
      <c r="AJ240" s="980">
        <f t="shared" si="84"/>
        <v>0</v>
      </c>
      <c r="AK240" s="984">
        <f>$AK$16</f>
        <v>0</v>
      </c>
      <c r="AL240" s="984">
        <f>$AL$16</f>
        <v>0</v>
      </c>
      <c r="AM240" s="984">
        <f>$AM$16</f>
        <v>0</v>
      </c>
      <c r="AN240" s="982">
        <f t="shared" si="85"/>
        <v>0</v>
      </c>
    </row>
    <row r="241" spans="2:40" ht="15" hidden="1" thickBot="1" x14ac:dyDescent="0.25">
      <c r="B241" s="1448"/>
      <c r="C241" s="1003">
        <f t="shared" si="100"/>
        <v>0</v>
      </c>
      <c r="D241" s="1451"/>
      <c r="E241" s="1409"/>
      <c r="F241" s="1409"/>
      <c r="G241" s="970"/>
      <c r="H241" s="986">
        <v>2028</v>
      </c>
      <c r="I241" s="972"/>
      <c r="J241" s="815">
        <f t="shared" si="86"/>
        <v>0</v>
      </c>
      <c r="K241" s="804"/>
      <c r="L241" s="814">
        <f t="shared" si="91"/>
        <v>0</v>
      </c>
      <c r="M241" s="804"/>
      <c r="N241" s="814">
        <f t="shared" si="83"/>
        <v>0</v>
      </c>
      <c r="O241" s="804"/>
      <c r="P241" s="814">
        <f t="shared" si="99"/>
        <v>0</v>
      </c>
      <c r="Q241" s="760"/>
      <c r="R241" s="987">
        <f>SUMIFS('E8.a. KKAuf_SAV'!$X$6:$X$2005,'E8.a. KKAuf_SAV'!$B$6:$B$2005,$C241,'E8.a. KKAuf_SAV'!$D$6:$D$2005,$H241)</f>
        <v>0</v>
      </c>
      <c r="S241" s="987">
        <f>SUMIFS('E8.b. KKAuf_WAV'!$N$6:$N$405,'E8.b. KKAuf_WAV'!$B$6:$B$405,$C241,'E8.b. KKAuf_WAV'!$E$6:$E$405,H241)-SUMIFS('E8.b. KKAuf_WAV'!$N$6:$N$405,'E8.b. KKAuf_WAV'!$B$6:$B$405,$C241,'E8.b. KKAuf_WAV'!$C$6:$C$405,"Geschäfts- oder Firmenwert",'E8.b. KKAuf_WAV'!$D$6:$D$405,H241)</f>
        <v>0</v>
      </c>
      <c r="T241" s="974"/>
      <c r="U241" s="987">
        <f>SUMIFS('E8.a. KKAuf_SAV'!$W$6:$W$2005,'E8.a. KKAuf_SAV'!$B$6:$B$2005,$C241,'E8.a. KKAuf_SAV'!$D$6:$D$2005,H241)</f>
        <v>0</v>
      </c>
      <c r="V241" s="987">
        <f>SUMIFS('E8.b. KKAuf_WAV'!$M$6:$M$405,'E8.b. KKAuf_WAV'!$B$6:$B$405,$C241,'E8.b. KKAuf_WAV'!$E$6:$E$405,$H241,'E8.b. KKAuf_WAV'!$C$6:$C$405,"&lt;&gt;"&amp;"geleistete Anzahlungen auf immaterielle Vermögensgegenstände",'E8.b. KKAuf_WAV'!$C$6:$C$405,"&lt;&gt;"&amp;"geleistete Anzahlungen und Anlagen im Bau des Sachanlagevermögens",'E8.b. KKAuf_WAV'!$C$6:$C$405,"&lt;&gt;"&amp;"Geschäfts- oder Firmenwert")</f>
        <v>0</v>
      </c>
      <c r="W241" s="987">
        <f>SUMIFS('E8.b. KKAuf_WAV'!$M$6:$M$405,'E8.b. KKAuf_WAV'!$B$6:$B$405,$C241,'E8.b. KKAuf_WAV'!$E$6:$E$405,H241,'E8.b. KKAuf_WAV'!$C$6:$C$405,"geleistete Anzahlungen und Anlagen im Bau des Sachanlagevermögens")+ SUMIFS('E8.b. KKAuf_WAV'!$M$6:$M$405,'E8.b. KKAuf_WAV'!$B$6:$B$405,$C241,'E8.b. KKAuf_WAV'!$E$6:$E$405,H241,'E8.b. KKAuf_WAV'!$C$6:$C$405,"geleistete Anzahlungen auf immaterielle Vermögensgegenstände")</f>
        <v>0</v>
      </c>
      <c r="X241" s="987">
        <f>SUMIFS('E8.c. KKAuf_BKZ_NAB_IZ'!$K$6:$K$405,'E8.c. KKAuf_BKZ_NAB_IZ'!$B$6:$B$405,$C241,'E8.c. KKAuf_BKZ_NAB_IZ'!$C$6:$C$405,$H241)</f>
        <v>0</v>
      </c>
      <c r="Y241" s="987">
        <f>SUMIFS('E8.a. KKAuf_SAV'!$Y$6:$Y$2005,'E8.a. KKAuf_SAV'!$B$6:$B$2005,$C241,'E8.a. KKAuf_SAV'!$D$6:$D$2005,$H241)</f>
        <v>0</v>
      </c>
      <c r="Z241" s="987">
        <f>SUMIFS('E8.b. KKAuf_WAV'!$O$6:$O$405,'E8.b. KKAuf_WAV'!$B$6:$B$405,$C241,'E8.b. KKAuf_WAV'!$E$6:$E$405,$H241,'E8.b. KKAuf_WAV'!$C$6:$C$405,"&lt;&gt;"&amp;"geleistete Anzahlungen auf immaterielle Vermögensgegenstände",'E8.b. KKAuf_WAV'!$C$6:$C$405,"&lt;&gt;"&amp;"geleistete Anzahlungen und Anlagen im Bau des Sachanlagevermögens",'E8.b. KKAuf_WAV'!$C$6:$C$405,"&lt;&gt;"&amp;"Geschäfts- oder Firmenwert")</f>
        <v>0</v>
      </c>
      <c r="AA241" s="987">
        <f>SUMIFS('E8.b. KKAuf_WAV'!$O$6:$O$405,'E8.b. KKAuf_WAV'!$B$6:$B$405,$C241,'E8.b. KKAuf_WAV'!$E$6:$E$405,H241,'E8.b. KKAuf_WAV'!$C$6:$C$405,"geleistete Anzahlungen und Anlagen im Bau des Sachanlagevermögens")+ SUMIFS('E8.b. KKAuf_WAV'!$O$6:$O$405,'E8.b. KKAuf_WAV'!$B$6:$B$405,$C241,'E8.b. KKAuf_WAV'!$E$6:$E$405,H241,'E8.b. KKAuf_WAV'!$C$6:$C$405,"geleistete Anzahlungen auf immaterielle Vermögensgegenstände")</f>
        <v>0</v>
      </c>
      <c r="AB241" s="987">
        <f>SUMIFS('E8.c. KKAuf_BKZ_NAB_IZ'!$L$6:$L$405,'E8.c. KKAuf_BKZ_NAB_IZ'!$B$6:$B$405,$C241,'E8.c. KKAuf_BKZ_NAB_IZ'!$C$6:$C$405,$H241)</f>
        <v>0</v>
      </c>
      <c r="AC241" s="974"/>
      <c r="AD241" s="987">
        <f t="shared" si="87"/>
        <v>0</v>
      </c>
      <c r="AE241" s="988">
        <f>$AE$17</f>
        <v>0</v>
      </c>
      <c r="AF241" s="988">
        <f>$AF$17</f>
        <v>0</v>
      </c>
      <c r="AG241" s="988">
        <f>$AG$17</f>
        <v>0</v>
      </c>
      <c r="AH241" s="989">
        <f t="shared" si="88"/>
        <v>0</v>
      </c>
      <c r="AJ241" s="987">
        <f t="shared" si="84"/>
        <v>0</v>
      </c>
      <c r="AK241" s="988">
        <f>$AK$17</f>
        <v>0</v>
      </c>
      <c r="AL241" s="988">
        <f>$AL$17</f>
        <v>0</v>
      </c>
      <c r="AM241" s="988">
        <f>$AM$17</f>
        <v>0</v>
      </c>
      <c r="AN241" s="989">
        <f t="shared" si="85"/>
        <v>0</v>
      </c>
    </row>
    <row r="242" spans="2:40" ht="14.25" customHeight="1" x14ac:dyDescent="0.2">
      <c r="B242" s="1446"/>
      <c r="C242" s="1001">
        <f>B$242</f>
        <v>0</v>
      </c>
      <c r="D242" s="1449"/>
      <c r="E242" s="1407"/>
      <c r="F242" s="1410"/>
      <c r="G242" s="990"/>
      <c r="H242" s="991">
        <v>2022</v>
      </c>
      <c r="I242" s="972"/>
      <c r="J242" s="813">
        <f t="shared" si="86"/>
        <v>0</v>
      </c>
      <c r="K242" s="804"/>
      <c r="L242" s="813">
        <f t="shared" si="91"/>
        <v>0</v>
      </c>
      <c r="M242" s="804"/>
      <c r="N242" s="813">
        <f t="shared" si="83"/>
        <v>0</v>
      </c>
      <c r="O242" s="804"/>
      <c r="P242" s="813">
        <f t="shared" ref="P242:P248" si="101">IFERROR((AJ242*AK242+AD242*AE242)*0.4*0.035*$F$242,0)</f>
        <v>0</v>
      </c>
      <c r="Q242" s="760"/>
      <c r="R242" s="992">
        <f>SUMIFS('E8.a. KKAuf_SAV'!$X$6:$X$2005,'E8.a. KKAuf_SAV'!$B$6:$B$2005,$C242,'E8.a. KKAuf_SAV'!$D$6:$D$2005,$H242)</f>
        <v>0</v>
      </c>
      <c r="S242" s="992">
        <f>SUMIFS('E8.b. KKAuf_WAV'!$N$6:$N$405,'E8.b. KKAuf_WAV'!$B$6:$B$405,$C242,'E8.b. KKAuf_WAV'!$E$6:$E$405,H242)-SUMIFS('E8.b. KKAuf_WAV'!$N$6:$N$405,'E8.b. KKAuf_WAV'!$B$6:$B$405,$C242,'E8.b. KKAuf_WAV'!$C$6:$C$405,"Geschäfts- oder Firmenwert",'E8.b. KKAuf_WAV'!$D$6:$D$405,H242)</f>
        <v>0</v>
      </c>
      <c r="T242" s="974"/>
      <c r="U242" s="992">
        <f>SUMIFS('E8.a. KKAuf_SAV'!$W$6:$W$2005,'E8.a. KKAuf_SAV'!$B$6:$B$2005,$C242,'E8.a. KKAuf_SAV'!$D$6:$D$2005,H242)</f>
        <v>0</v>
      </c>
      <c r="V242" s="992">
        <f>SUMIFS('E8.b. KKAuf_WAV'!$M$6:$M$405,'E8.b. KKAuf_WAV'!$B$6:$B$405,$C242,'E8.b. KKAuf_WAV'!$E$6:$E$405,$H242,'E8.b. KKAuf_WAV'!$C$6:$C$405,"&lt;&gt;"&amp;"geleistete Anzahlungen auf immaterielle Vermögensgegenstände",'E8.b. KKAuf_WAV'!$C$6:$C$405,"&lt;&gt;"&amp;"geleistete Anzahlungen und Anlagen im Bau des Sachanlagevermögens",'E8.b. KKAuf_WAV'!$C$6:$C$405,"&lt;&gt;"&amp;"Geschäfts- oder Firmenwert")</f>
        <v>0</v>
      </c>
      <c r="W242" s="992">
        <f>SUMIFS('E8.b. KKAuf_WAV'!$M$6:$M$405,'E8.b. KKAuf_WAV'!$B$6:$B$405,$C242,'E8.b. KKAuf_WAV'!$E$6:$E$405,Listen!$AA$3,'E8.b. KKAuf_WAV'!$C$6:$C$405,"geleistete Anzahlungen und Anlagen im Bau des Sachanlagevermögens")+ SUMIFS('E8.b. KKAuf_WAV'!$M$6:$M$405,'E8.b. KKAuf_WAV'!$B$6:$B$405,$C242,'E8.b. KKAuf_WAV'!$E$6:$E$405,Listen!$AA$3,'E8.b. KKAuf_WAV'!$C$6:$C$405,"geleistete Anzahlungen auf immaterielle Vermögensgegenstände")</f>
        <v>0</v>
      </c>
      <c r="X242" s="992">
        <f>SUMIFS('E8.c. KKAuf_BKZ_NAB_IZ'!$K$6:$K$405,'E8.c. KKAuf_BKZ_NAB_IZ'!$B$6:$B$405,$C242,'E8.c. KKAuf_BKZ_NAB_IZ'!$C$6:$C$405,$H242)</f>
        <v>0</v>
      </c>
      <c r="Y242" s="992">
        <f>SUMIFS('E8.a. KKAuf_SAV'!$Y$6:$Y$2005,'E8.a. KKAuf_SAV'!$B$6:$B$2005,$C242,'E8.a. KKAuf_SAV'!$D$6:$D$2005,$H242)</f>
        <v>0</v>
      </c>
      <c r="Z242" s="992">
        <f>SUMIFS('E8.b. KKAuf_WAV'!$O$6:$O$405,'E8.b. KKAuf_WAV'!$B$6:$B$405,$C242,'E8.b. KKAuf_WAV'!$E$6:$E$405,$H242,'E8.b. KKAuf_WAV'!$C$6:$C$405,"&lt;&gt;"&amp;"geleistete Anzahlungen auf immaterielle Vermögensgegenstände",'E8.b. KKAuf_WAV'!$C$6:$C$405,"&lt;&gt;"&amp;"geleistete Anzahlungen und Anlagen im Bau des Sachanlagevermögens",'E8.b. KKAuf_WAV'!$C$6:$C$405,"&lt;&gt;"&amp;"Geschäfts- oder Firmenwert")</f>
        <v>0</v>
      </c>
      <c r="AA242" s="992">
        <f>SUMIFS('E8.b. KKAuf_WAV'!$O$6:$O$405,'E8.b. KKAuf_WAV'!$B$6:$B$405,$C242,'E8.b. KKAuf_WAV'!$E$6:$E$405,Listen!$AA$3,'E8.b. KKAuf_WAV'!$C$6:$C$405,"geleistete Anzahlungen und Anlagen im Bau des Sachanlagevermögens")+ SUMIFS('E8.b. KKAuf_WAV'!$O$6:$O$405,'E8.b. KKAuf_WAV'!$B$6:$B$405,$C242,'E8.b. KKAuf_WAV'!$E$6:$E$405,Listen!$AA$3,'E8.b. KKAuf_WAV'!$C$6:$C$405,"geleistete Anzahlungen auf immaterielle Vermögensgegenstände")</f>
        <v>0</v>
      </c>
      <c r="AB242" s="992">
        <f>SUMIFS('E8.c. KKAuf_BKZ_NAB_IZ'!$L$6:$L$405,'E8.c. KKAuf_BKZ_NAB_IZ'!$B$6:$B$405,$C242,'E8.c. KKAuf_BKZ_NAB_IZ'!$C$6:$C$405,$H242)</f>
        <v>0</v>
      </c>
      <c r="AC242" s="974"/>
      <c r="AD242" s="992">
        <f t="shared" si="87"/>
        <v>0</v>
      </c>
      <c r="AE242" s="993">
        <f>$AE$11</f>
        <v>5.0700000000000002E-2</v>
      </c>
      <c r="AF242" s="993">
        <f>$AF$11</f>
        <v>1.7100000000000001E-2</v>
      </c>
      <c r="AG242" s="993">
        <f>$AG$11</f>
        <v>3.0499999999999999E-2</v>
      </c>
      <c r="AH242" s="994">
        <f t="shared" si="88"/>
        <v>0</v>
      </c>
      <c r="AJ242" s="992">
        <f t="shared" si="84"/>
        <v>0</v>
      </c>
      <c r="AK242" s="993">
        <f>$AK$11</f>
        <v>5.0700000000000002E-2</v>
      </c>
      <c r="AL242" s="993">
        <f>$AL$11</f>
        <v>1.7100000000000001E-2</v>
      </c>
      <c r="AM242" s="993">
        <f>$AM$11</f>
        <v>3.0499999999999999E-2</v>
      </c>
      <c r="AN242" s="994">
        <f t="shared" si="85"/>
        <v>0</v>
      </c>
    </row>
    <row r="243" spans="2:40" x14ac:dyDescent="0.2">
      <c r="B243" s="1447"/>
      <c r="C243" s="1002">
        <f t="shared" ref="C243:C248" si="102">B$242</f>
        <v>0</v>
      </c>
      <c r="D243" s="1450"/>
      <c r="E243" s="1408"/>
      <c r="F243" s="1408"/>
      <c r="G243" s="990"/>
      <c r="H243" s="983">
        <v>2023</v>
      </c>
      <c r="I243" s="972"/>
      <c r="J243" s="803">
        <f t="shared" si="86"/>
        <v>0</v>
      </c>
      <c r="K243" s="804"/>
      <c r="L243" s="803">
        <f t="shared" si="91"/>
        <v>0</v>
      </c>
      <c r="M243" s="804"/>
      <c r="N243" s="803">
        <f t="shared" si="83"/>
        <v>0</v>
      </c>
      <c r="O243" s="804"/>
      <c r="P243" s="803">
        <f t="shared" si="101"/>
        <v>0</v>
      </c>
      <c r="Q243" s="760"/>
      <c r="R243" s="980">
        <f>SUMIFS('E8.a. KKAuf_SAV'!$X$6:$X$2005,'E8.a. KKAuf_SAV'!$B$6:$B$2005,$C243,'E8.a. KKAuf_SAV'!$D$6:$D$2005,$H243)</f>
        <v>0</v>
      </c>
      <c r="S243" s="980">
        <f>SUMIFS('E8.b. KKAuf_WAV'!$N$6:$N$405,'E8.b. KKAuf_WAV'!$B$6:$B$405,$C243,'E8.b. KKAuf_WAV'!$E$6:$E$405,H243)-SUMIFS('E8.b. KKAuf_WAV'!$N$6:$N$405,'E8.b. KKAuf_WAV'!$B$6:$B$405,$C243,'E8.b. KKAuf_WAV'!$C$6:$C$405,"Geschäfts- oder Firmenwert",'E8.b. KKAuf_WAV'!$D$6:$D$405,H243)</f>
        <v>0</v>
      </c>
      <c r="T243" s="974"/>
      <c r="U243" s="980">
        <f>SUMIFS('E8.a. KKAuf_SAV'!$W$6:$W$2005,'E8.a. KKAuf_SAV'!$B$6:$B$2005,$C243,'E8.a. KKAuf_SAV'!$D$6:$D$2005,H243)</f>
        <v>0</v>
      </c>
      <c r="V243" s="980">
        <f>SUMIFS('E8.b. KKAuf_WAV'!$M$6:$M$405,'E8.b. KKAuf_WAV'!$B$6:$B$405,$C243,'E8.b. KKAuf_WAV'!$E$6:$E$405,$H243,'E8.b. KKAuf_WAV'!$C$6:$C$405,"&lt;&gt;"&amp;"geleistete Anzahlungen auf immaterielle Vermögensgegenstände",'E8.b. KKAuf_WAV'!$C$6:$C$405,"&lt;&gt;"&amp;"geleistete Anzahlungen und Anlagen im Bau des Sachanlagevermögens",'E8.b. KKAuf_WAV'!$C$6:$C$405,"&lt;&gt;"&amp;"Geschäfts- oder Firmenwert")</f>
        <v>0</v>
      </c>
      <c r="W243" s="980"/>
      <c r="X243" s="980">
        <f>SUMIFS('E8.c. KKAuf_BKZ_NAB_IZ'!$K$6:$K$405,'E8.c. KKAuf_BKZ_NAB_IZ'!$B$6:$B$405,$C243,'E8.c. KKAuf_BKZ_NAB_IZ'!$C$6:$C$405,$H243)</f>
        <v>0</v>
      </c>
      <c r="Y243" s="980">
        <f>SUMIFS('E8.a. KKAuf_SAV'!$Y$6:$Y$2005,'E8.a. KKAuf_SAV'!$B$6:$B$2005,$C243,'E8.a. KKAuf_SAV'!$D$6:$D$2005,$H243)</f>
        <v>0</v>
      </c>
      <c r="Z243" s="980">
        <f>SUMIFS('E8.b. KKAuf_WAV'!$O$6:$O$405,'E8.b. KKAuf_WAV'!$B$6:$B$405,$C243,'E8.b. KKAuf_WAV'!$E$6:$E$405,$H243,'E8.b. KKAuf_WAV'!$C$6:$C$405,"&lt;&gt;"&amp;"geleistete Anzahlungen auf immaterielle Vermögensgegenstände",'E8.b. KKAuf_WAV'!$C$6:$C$405,"&lt;&gt;"&amp;"geleistete Anzahlungen und Anlagen im Bau des Sachanlagevermögens",'E8.b. KKAuf_WAV'!$C$6:$C$405,"&lt;&gt;"&amp;"Geschäfts- oder Firmenwert")</f>
        <v>0</v>
      </c>
      <c r="AA243" s="980"/>
      <c r="AB243" s="980">
        <f>SUMIFS('E8.c. KKAuf_BKZ_NAB_IZ'!$L$6:$L$405,'E8.c. KKAuf_BKZ_NAB_IZ'!$B$6:$B$405,$C243,'E8.c. KKAuf_BKZ_NAB_IZ'!$C$6:$C$405,$H243)</f>
        <v>0</v>
      </c>
      <c r="AC243" s="974"/>
      <c r="AD243" s="980">
        <f t="shared" si="87"/>
        <v>0</v>
      </c>
      <c r="AE243" s="984">
        <f>$AE$12</f>
        <v>5.0700000000000002E-2</v>
      </c>
      <c r="AF243" s="984">
        <f>$AF$12</f>
        <v>1.7100000000000001E-2</v>
      </c>
      <c r="AG243" s="984">
        <f>$AG$12</f>
        <v>3.0499999999999999E-2</v>
      </c>
      <c r="AH243" s="982">
        <f t="shared" si="88"/>
        <v>0</v>
      </c>
      <c r="AJ243" s="980"/>
      <c r="AK243" s="984">
        <f>$AK$12</f>
        <v>5.0700000000000002E-2</v>
      </c>
      <c r="AL243" s="984">
        <f>$AL$12</f>
        <v>1.7100000000000001E-2</v>
      </c>
      <c r="AM243" s="984">
        <f>$AM$12</f>
        <v>3.0499999999999999E-2</v>
      </c>
      <c r="AN243" s="982">
        <f t="shared" si="85"/>
        <v>0</v>
      </c>
    </row>
    <row r="244" spans="2:40" x14ac:dyDescent="0.2">
      <c r="B244" s="1447"/>
      <c r="C244" s="1002">
        <f t="shared" si="102"/>
        <v>0</v>
      </c>
      <c r="D244" s="1450"/>
      <c r="E244" s="1408"/>
      <c r="F244" s="1408"/>
      <c r="G244" s="990"/>
      <c r="H244" s="983">
        <v>2024</v>
      </c>
      <c r="I244" s="972"/>
      <c r="J244" s="803">
        <f t="shared" si="86"/>
        <v>0</v>
      </c>
      <c r="K244" s="804"/>
      <c r="L244" s="803">
        <f t="shared" si="91"/>
        <v>0</v>
      </c>
      <c r="M244" s="804"/>
      <c r="N244" s="803">
        <f t="shared" si="83"/>
        <v>0</v>
      </c>
      <c r="O244" s="804"/>
      <c r="P244" s="803">
        <f t="shared" si="101"/>
        <v>0</v>
      </c>
      <c r="Q244" s="760"/>
      <c r="R244" s="980">
        <f>SUMIFS('E8.a. KKAuf_SAV'!$X$6:$X$2005,'E8.a. KKAuf_SAV'!$B$6:$B$2005,$C244,'E8.a. KKAuf_SAV'!$D$6:$D$2005,$H244)</f>
        <v>0</v>
      </c>
      <c r="S244" s="980">
        <f>SUMIFS('E8.b. KKAuf_WAV'!$N$6:$N$405,'E8.b. KKAuf_WAV'!$B$6:$B$405,$C244,'E8.b. KKAuf_WAV'!$E$6:$E$405,H244)-SUMIFS('E8.b. KKAuf_WAV'!$N$6:$N$405,'E8.b. KKAuf_WAV'!$B$6:$B$405,$C244,'E8.b. KKAuf_WAV'!$C$6:$C$405,"Geschäfts- oder Firmenwert",'E8.b. KKAuf_WAV'!$D$6:$D$405,H244)</f>
        <v>0</v>
      </c>
      <c r="T244" s="974"/>
      <c r="U244" s="980">
        <f>SUMIFS('E8.a. KKAuf_SAV'!$W$6:$W$2005,'E8.a. KKAuf_SAV'!$B$6:$B$2005,$C244,'E8.a. KKAuf_SAV'!$D$6:$D$2005,H244)</f>
        <v>0</v>
      </c>
      <c r="V244" s="980">
        <f>SUMIFS('E8.b. KKAuf_WAV'!$M$6:$M$405,'E8.b. KKAuf_WAV'!$B$6:$B$405,$C244,'E8.b. KKAuf_WAV'!$E$6:$E$405,$H244,'E8.b. KKAuf_WAV'!$C$6:$C$405,"&lt;&gt;"&amp;"geleistete Anzahlungen auf immaterielle Vermögensgegenstände",'E8.b. KKAuf_WAV'!$C$6:$C$405,"&lt;&gt;"&amp;"geleistete Anzahlungen und Anlagen im Bau des Sachanlagevermögens",'E8.b. KKAuf_WAV'!$C$6:$C$405,"&lt;&gt;"&amp;"Geschäfts- oder Firmenwert")</f>
        <v>0</v>
      </c>
      <c r="W244" s="980">
        <f>SUMIFS('E8.b. KKAuf_WAV'!$M$6:$M$405,'E8.b. KKAuf_WAV'!$B$6:$B$405,$C244,'E8.b. KKAuf_WAV'!$E$6:$E$405,H244,'E8.b. KKAuf_WAV'!$C$6:$C$405,"geleistete Anzahlungen und Anlagen im Bau des Sachanlagevermögens")+ SUMIFS('E8.b. KKAuf_WAV'!$M$6:$M$405,'E8.b. KKAuf_WAV'!$B$6:$B$405,$C244,'E8.b. KKAuf_WAV'!$E$6:$E$405,H244,'E8.b. KKAuf_WAV'!$C$6:$C$405,"geleistete Anzahlungen auf immaterielle Vermögensgegenstände")</f>
        <v>0</v>
      </c>
      <c r="X244" s="980">
        <f>SUMIFS('E8.c. KKAuf_BKZ_NAB_IZ'!$K$6:$K$405,'E8.c. KKAuf_BKZ_NAB_IZ'!$B$6:$B$405,$C244,'E8.c. KKAuf_BKZ_NAB_IZ'!$C$6:$C$405,$H244)</f>
        <v>0</v>
      </c>
      <c r="Y244" s="980">
        <f>SUMIFS('E8.a. KKAuf_SAV'!$Y$6:$Y$2005,'E8.a. KKAuf_SAV'!$B$6:$B$2005,$C244,'E8.a. KKAuf_SAV'!$D$6:$D$2005,$H244)</f>
        <v>0</v>
      </c>
      <c r="Z244" s="980">
        <f>SUMIFS('E8.b. KKAuf_WAV'!$O$6:$O$405,'E8.b. KKAuf_WAV'!$B$6:$B$405,$C244,'E8.b. KKAuf_WAV'!$E$6:$E$405,$H244,'E8.b. KKAuf_WAV'!$C$6:$C$405,"&lt;&gt;"&amp;"geleistete Anzahlungen auf immaterielle Vermögensgegenstände",'E8.b. KKAuf_WAV'!$C$6:$C$405,"&lt;&gt;"&amp;"geleistete Anzahlungen und Anlagen im Bau des Sachanlagevermögens",'E8.b. KKAuf_WAV'!$C$6:$C$405,"&lt;&gt;"&amp;"Geschäfts- oder Firmenwert")</f>
        <v>0</v>
      </c>
      <c r="AA244" s="980">
        <f>SUMIFS('E8.b. KKAuf_WAV'!$O$6:$O$405,'E8.b. KKAuf_WAV'!$B$6:$B$405,$C244,'E8.b. KKAuf_WAV'!$E$6:$E$405,H244,'E8.b. KKAuf_WAV'!$C$6:$C$405,"geleistete Anzahlungen und Anlagen im Bau des Sachanlagevermögens")+ SUMIFS('E8.b. KKAuf_WAV'!$O$6:$O$405,'E8.b. KKAuf_WAV'!$B$6:$B$405,$C244,'E8.b. KKAuf_WAV'!$E$6:$E$405,H244,'E8.b. KKAuf_WAV'!$C$6:$C$405,"geleistete Anzahlungen auf immaterielle Vermögensgegenstände")</f>
        <v>0</v>
      </c>
      <c r="AB244" s="980">
        <f>SUMIFS('E8.c. KKAuf_BKZ_NAB_IZ'!$L$6:$L$405,'E8.c. KKAuf_BKZ_NAB_IZ'!$B$6:$B$405,$C244,'E8.c. KKAuf_BKZ_NAB_IZ'!$C$6:$C$405,$H244)</f>
        <v>0</v>
      </c>
      <c r="AC244" s="974"/>
      <c r="AD244" s="980">
        <f t="shared" si="87"/>
        <v>0</v>
      </c>
      <c r="AE244" s="984">
        <f>$AE$13</f>
        <v>6.93E-2</v>
      </c>
      <c r="AF244" s="984">
        <f>$AF$13</f>
        <v>3.8699999999999998E-2</v>
      </c>
      <c r="AG244" s="984">
        <f>$AG$13</f>
        <v>5.0900000000000001E-2</v>
      </c>
      <c r="AH244" s="982">
        <f t="shared" si="88"/>
        <v>0</v>
      </c>
      <c r="AJ244" s="980">
        <f t="shared" si="84"/>
        <v>0</v>
      </c>
      <c r="AK244" s="984">
        <f>$AK$13</f>
        <v>7.0099999999999996E-2</v>
      </c>
      <c r="AL244" s="984">
        <f>$AL$13</f>
        <v>3.6600000000000001E-2</v>
      </c>
      <c r="AM244" s="984">
        <f>$AM$13</f>
        <v>0.05</v>
      </c>
      <c r="AN244" s="982">
        <f t="shared" si="85"/>
        <v>0</v>
      </c>
    </row>
    <row r="245" spans="2:40" ht="15" thickBot="1" x14ac:dyDescent="0.25">
      <c r="B245" s="1447"/>
      <c r="C245" s="1002">
        <f t="shared" si="102"/>
        <v>0</v>
      </c>
      <c r="D245" s="1450"/>
      <c r="E245" s="1408"/>
      <c r="F245" s="1408"/>
      <c r="G245" s="990"/>
      <c r="H245" s="983">
        <v>2025</v>
      </c>
      <c r="I245" s="972"/>
      <c r="J245" s="803">
        <f t="shared" si="86"/>
        <v>0</v>
      </c>
      <c r="K245" s="804"/>
      <c r="L245" s="803">
        <f t="shared" si="91"/>
        <v>0</v>
      </c>
      <c r="M245" s="804"/>
      <c r="N245" s="803">
        <f t="shared" si="83"/>
        <v>0</v>
      </c>
      <c r="O245" s="804"/>
      <c r="P245" s="803">
        <f t="shared" si="101"/>
        <v>0</v>
      </c>
      <c r="Q245" s="760"/>
      <c r="R245" s="980">
        <f>SUMIFS('E8.a. KKAuf_SAV'!$X$6:$X$2005,'E8.a. KKAuf_SAV'!$B$6:$B$2005,$C245,'E8.a. KKAuf_SAV'!$D$6:$D$2005,$H245)</f>
        <v>0</v>
      </c>
      <c r="S245" s="980">
        <f>SUMIFS('E8.b. KKAuf_WAV'!$N$6:$N$405,'E8.b. KKAuf_WAV'!$B$6:$B$405,$C245,'E8.b. KKAuf_WAV'!$E$6:$E$405,H245)-SUMIFS('E8.b. KKAuf_WAV'!$N$6:$N$405,'E8.b. KKAuf_WAV'!$B$6:$B$405,$C245,'E8.b. KKAuf_WAV'!$C$6:$C$405,"Geschäfts- oder Firmenwert",'E8.b. KKAuf_WAV'!$D$6:$D$405,H245)</f>
        <v>0</v>
      </c>
      <c r="T245" s="974"/>
      <c r="U245" s="980">
        <f>SUMIFS('E8.a. KKAuf_SAV'!$W$6:$W$2005,'E8.a. KKAuf_SAV'!$B$6:$B$2005,$C245,'E8.a. KKAuf_SAV'!$D$6:$D$2005,H245)</f>
        <v>0</v>
      </c>
      <c r="V245" s="980">
        <f>SUMIFS('E8.b. KKAuf_WAV'!$M$6:$M$405,'E8.b. KKAuf_WAV'!$B$6:$B$405,$C245,'E8.b. KKAuf_WAV'!$E$6:$E$405,$H245,'E8.b. KKAuf_WAV'!$C$6:$C$405,"&lt;&gt;"&amp;"geleistete Anzahlungen auf immaterielle Vermögensgegenstände",'E8.b. KKAuf_WAV'!$C$6:$C$405,"&lt;&gt;"&amp;"geleistete Anzahlungen und Anlagen im Bau des Sachanlagevermögens",'E8.b. KKAuf_WAV'!$C$6:$C$405,"&lt;&gt;"&amp;"Geschäfts- oder Firmenwert")</f>
        <v>0</v>
      </c>
      <c r="W245" s="980">
        <f>SUMIFS('E8.b. KKAuf_WAV'!$M$6:$M$405,'E8.b. KKAuf_WAV'!$B$6:$B$405,$C245,'E8.b. KKAuf_WAV'!$E$6:$E$405,H245,'E8.b. KKAuf_WAV'!$C$6:$C$405,"geleistete Anzahlungen und Anlagen im Bau des Sachanlagevermögens")+ SUMIFS('E8.b. KKAuf_WAV'!$M$6:$M$405,'E8.b. KKAuf_WAV'!$B$6:$B$405,$C245,'E8.b. KKAuf_WAV'!$E$6:$E$405,H245,'E8.b. KKAuf_WAV'!$C$6:$C$405,"geleistete Anzahlungen auf immaterielle Vermögensgegenstände")</f>
        <v>0</v>
      </c>
      <c r="X245" s="980">
        <f>SUMIFS('E8.c. KKAuf_BKZ_NAB_IZ'!$K$6:$K$405,'E8.c. KKAuf_BKZ_NAB_IZ'!$B$6:$B$405,$C245,'E8.c. KKAuf_BKZ_NAB_IZ'!$C$6:$C$405,$H245)</f>
        <v>0</v>
      </c>
      <c r="Y245" s="980">
        <f>SUMIFS('E8.a. KKAuf_SAV'!$Y$6:$Y$2005,'E8.a. KKAuf_SAV'!$B$6:$B$2005,$C245,'E8.a. KKAuf_SAV'!$D$6:$D$2005,$H245)</f>
        <v>0</v>
      </c>
      <c r="Z245" s="980">
        <f>SUMIFS('E8.b. KKAuf_WAV'!$O$6:$O$405,'E8.b. KKAuf_WAV'!$B$6:$B$405,$C245,'E8.b. KKAuf_WAV'!$E$6:$E$405,$H245,'E8.b. KKAuf_WAV'!$C$6:$C$405,"&lt;&gt;"&amp;"geleistete Anzahlungen auf immaterielle Vermögensgegenstände",'E8.b. KKAuf_WAV'!$C$6:$C$405,"&lt;&gt;"&amp;"geleistete Anzahlungen und Anlagen im Bau des Sachanlagevermögens",'E8.b. KKAuf_WAV'!$C$6:$C$405,"&lt;&gt;"&amp;"Geschäfts- oder Firmenwert")</f>
        <v>0</v>
      </c>
      <c r="AA245" s="980">
        <f>SUMIFS('E8.b. KKAuf_WAV'!$O$6:$O$405,'E8.b. KKAuf_WAV'!$B$6:$B$405,$C245,'E8.b. KKAuf_WAV'!$E$6:$E$405,H245,'E8.b. KKAuf_WAV'!$C$6:$C$405,"geleistete Anzahlungen und Anlagen im Bau des Sachanlagevermögens")+ SUMIFS('E8.b. KKAuf_WAV'!$O$6:$O$405,'E8.b. KKAuf_WAV'!$B$6:$B$405,$C245,'E8.b. KKAuf_WAV'!$E$6:$E$405,H245,'E8.b. KKAuf_WAV'!$C$6:$C$405,"geleistete Anzahlungen auf immaterielle Vermögensgegenstände")</f>
        <v>0</v>
      </c>
      <c r="AB245" s="980">
        <f>SUMIFS('E8.c. KKAuf_BKZ_NAB_IZ'!$L$6:$L$405,'E8.c. KKAuf_BKZ_NAB_IZ'!$B$6:$B$405,$C245,'E8.c. KKAuf_BKZ_NAB_IZ'!$C$6:$C$405,$H245)</f>
        <v>0</v>
      </c>
      <c r="AC245" s="974"/>
      <c r="AD245" s="980">
        <f t="shared" si="87"/>
        <v>0</v>
      </c>
      <c r="AE245" s="984">
        <f>$AE$14</f>
        <v>7.0099999999999996E-2</v>
      </c>
      <c r="AF245" s="984">
        <f>$AF$14</f>
        <v>3.6600000000000001E-2</v>
      </c>
      <c r="AG245" s="984">
        <f>$AG$14</f>
        <v>0.05</v>
      </c>
      <c r="AH245" s="982">
        <f t="shared" si="88"/>
        <v>0</v>
      </c>
      <c r="AJ245" s="980">
        <f t="shared" si="84"/>
        <v>0</v>
      </c>
      <c r="AK245" s="984">
        <f>$AK$14</f>
        <v>7.0099999999999996E-2</v>
      </c>
      <c r="AL245" s="984">
        <f>$AL$14</f>
        <v>3.6600000000000001E-2</v>
      </c>
      <c r="AM245" s="984">
        <f>$AM$14</f>
        <v>0.05</v>
      </c>
      <c r="AN245" s="982">
        <f t="shared" si="85"/>
        <v>0</v>
      </c>
    </row>
    <row r="246" spans="2:40" ht="15" hidden="1" thickBot="1" x14ac:dyDescent="0.25">
      <c r="B246" s="1447"/>
      <c r="C246" s="1002">
        <f t="shared" si="102"/>
        <v>0</v>
      </c>
      <c r="D246" s="1450"/>
      <c r="E246" s="1408"/>
      <c r="F246" s="1408"/>
      <c r="G246" s="990"/>
      <c r="H246" s="983">
        <v>2026</v>
      </c>
      <c r="I246" s="972"/>
      <c r="J246" s="803">
        <f t="shared" si="86"/>
        <v>0</v>
      </c>
      <c r="K246" s="804"/>
      <c r="L246" s="803">
        <f t="shared" si="91"/>
        <v>0</v>
      </c>
      <c r="M246" s="804"/>
      <c r="N246" s="803">
        <f t="shared" si="83"/>
        <v>0</v>
      </c>
      <c r="O246" s="804"/>
      <c r="P246" s="803">
        <f t="shared" si="101"/>
        <v>0</v>
      </c>
      <c r="Q246" s="760"/>
      <c r="R246" s="980">
        <f>SUMIFS('E8.a. KKAuf_SAV'!$X$6:$X$2005,'E8.a. KKAuf_SAV'!$B$6:$B$2005,$C246,'E8.a. KKAuf_SAV'!$D$6:$D$2005,$H246)</f>
        <v>0</v>
      </c>
      <c r="S246" s="980">
        <f>SUMIFS('E8.b. KKAuf_WAV'!$N$6:$N$405,'E8.b. KKAuf_WAV'!$B$6:$B$405,$C246,'E8.b. KKAuf_WAV'!$E$6:$E$405,H246)-SUMIFS('E8.b. KKAuf_WAV'!$N$6:$N$405,'E8.b. KKAuf_WAV'!$B$6:$B$405,$C246,'E8.b. KKAuf_WAV'!$C$6:$C$405,"Geschäfts- oder Firmenwert",'E8.b. KKAuf_WAV'!$D$6:$D$405,H246)</f>
        <v>0</v>
      </c>
      <c r="T246" s="974"/>
      <c r="U246" s="980">
        <f>SUMIFS('E8.a. KKAuf_SAV'!$W$6:$W$2005,'E8.a. KKAuf_SAV'!$B$6:$B$2005,$C246,'E8.a. KKAuf_SAV'!$D$6:$D$2005,H246)</f>
        <v>0</v>
      </c>
      <c r="V246" s="980">
        <f>SUMIFS('E8.b. KKAuf_WAV'!$M$6:$M$405,'E8.b. KKAuf_WAV'!$B$6:$B$405,$C246,'E8.b. KKAuf_WAV'!$E$6:$E$405,$H246,'E8.b. KKAuf_WAV'!$C$6:$C$405,"&lt;&gt;"&amp;"geleistete Anzahlungen auf immaterielle Vermögensgegenstände",'E8.b. KKAuf_WAV'!$C$6:$C$405,"&lt;&gt;"&amp;"geleistete Anzahlungen und Anlagen im Bau des Sachanlagevermögens",'E8.b. KKAuf_WAV'!$C$6:$C$405,"&lt;&gt;"&amp;"Geschäfts- oder Firmenwert")</f>
        <v>0</v>
      </c>
      <c r="W246" s="980">
        <f>SUMIFS('E8.b. KKAuf_WAV'!$M$6:$M$405,'E8.b. KKAuf_WAV'!$B$6:$B$405,$C246,'E8.b. KKAuf_WAV'!$E$6:$E$405,H246,'E8.b. KKAuf_WAV'!$C$6:$C$405,"geleistete Anzahlungen und Anlagen im Bau des Sachanlagevermögens")+ SUMIFS('E8.b. KKAuf_WAV'!$M$6:$M$405,'E8.b. KKAuf_WAV'!$B$6:$B$405,$C246,'E8.b. KKAuf_WAV'!$E$6:$E$405,H246,'E8.b. KKAuf_WAV'!$C$6:$C$405,"geleistete Anzahlungen auf immaterielle Vermögensgegenstände")</f>
        <v>0</v>
      </c>
      <c r="X246" s="980">
        <f>SUMIFS('E8.c. KKAuf_BKZ_NAB_IZ'!$K$6:$K$405,'E8.c. KKAuf_BKZ_NAB_IZ'!$B$6:$B$405,$C246,'E8.c. KKAuf_BKZ_NAB_IZ'!$C$6:$C$405,$H246)</f>
        <v>0</v>
      </c>
      <c r="Y246" s="980">
        <f>SUMIFS('E8.a. KKAuf_SAV'!$Y$6:$Y$2005,'E8.a. KKAuf_SAV'!$B$6:$B$2005,$C246,'E8.a. KKAuf_SAV'!$D$6:$D$2005,$H246)</f>
        <v>0</v>
      </c>
      <c r="Z246" s="980">
        <f>SUMIFS('E8.b. KKAuf_WAV'!$O$6:$O$405,'E8.b. KKAuf_WAV'!$B$6:$B$405,$C246,'E8.b. KKAuf_WAV'!$E$6:$E$405,$H246,'E8.b. KKAuf_WAV'!$C$6:$C$405,"&lt;&gt;"&amp;"geleistete Anzahlungen auf immaterielle Vermögensgegenstände",'E8.b. KKAuf_WAV'!$C$6:$C$405,"&lt;&gt;"&amp;"geleistete Anzahlungen und Anlagen im Bau des Sachanlagevermögens",'E8.b. KKAuf_WAV'!$C$6:$C$405,"&lt;&gt;"&amp;"Geschäfts- oder Firmenwert")</f>
        <v>0</v>
      </c>
      <c r="AA246" s="980">
        <f>SUMIFS('E8.b. KKAuf_WAV'!$O$6:$O$405,'E8.b. KKAuf_WAV'!$B$6:$B$405,$C246,'E8.b. KKAuf_WAV'!$E$6:$E$405,H246,'E8.b. KKAuf_WAV'!$C$6:$C$405,"geleistete Anzahlungen und Anlagen im Bau des Sachanlagevermögens")+ SUMIFS('E8.b. KKAuf_WAV'!$O$6:$O$405,'E8.b. KKAuf_WAV'!$B$6:$B$405,$C246,'E8.b. KKAuf_WAV'!$E$6:$E$405,H246,'E8.b. KKAuf_WAV'!$C$6:$C$405,"geleistete Anzahlungen auf immaterielle Vermögensgegenstände")</f>
        <v>0</v>
      </c>
      <c r="AB246" s="980">
        <f>SUMIFS('E8.c. KKAuf_BKZ_NAB_IZ'!$L$6:$L$405,'E8.c. KKAuf_BKZ_NAB_IZ'!$B$6:$B$405,$C246,'E8.c. KKAuf_BKZ_NAB_IZ'!$C$6:$C$405,$H246)</f>
        <v>0</v>
      </c>
      <c r="AC246" s="974"/>
      <c r="AD246" s="980">
        <f t="shared" si="87"/>
        <v>0</v>
      </c>
      <c r="AE246" s="984">
        <f>$AE$15</f>
        <v>0</v>
      </c>
      <c r="AF246" s="984">
        <f>$AF$15</f>
        <v>0</v>
      </c>
      <c r="AG246" s="984">
        <f>$AG$15</f>
        <v>0</v>
      </c>
      <c r="AH246" s="982">
        <f t="shared" si="88"/>
        <v>0</v>
      </c>
      <c r="AJ246" s="980">
        <f t="shared" si="84"/>
        <v>0</v>
      </c>
      <c r="AK246" s="984">
        <f>$AK$15</f>
        <v>0</v>
      </c>
      <c r="AL246" s="984">
        <f>$AL$15</f>
        <v>0</v>
      </c>
      <c r="AM246" s="984">
        <f>$AM$15</f>
        <v>0</v>
      </c>
      <c r="AN246" s="982">
        <f t="shared" si="85"/>
        <v>0</v>
      </c>
    </row>
    <row r="247" spans="2:40" ht="15" hidden="1" thickBot="1" x14ac:dyDescent="0.25">
      <c r="B247" s="1447"/>
      <c r="C247" s="1002">
        <f t="shared" si="102"/>
        <v>0</v>
      </c>
      <c r="D247" s="1450"/>
      <c r="E247" s="1408"/>
      <c r="F247" s="1408"/>
      <c r="G247" s="990"/>
      <c r="H247" s="983">
        <v>2027</v>
      </c>
      <c r="I247" s="972"/>
      <c r="J247" s="803">
        <f t="shared" si="86"/>
        <v>0</v>
      </c>
      <c r="K247" s="804"/>
      <c r="L247" s="803">
        <f t="shared" si="91"/>
        <v>0</v>
      </c>
      <c r="M247" s="804"/>
      <c r="N247" s="803">
        <f t="shared" si="83"/>
        <v>0</v>
      </c>
      <c r="O247" s="804"/>
      <c r="P247" s="803">
        <f t="shared" si="101"/>
        <v>0</v>
      </c>
      <c r="Q247" s="760"/>
      <c r="R247" s="980">
        <f>SUMIFS('E8.a. KKAuf_SAV'!$X$6:$X$2005,'E8.a. KKAuf_SAV'!$B$6:$B$2005,$C247,'E8.a. KKAuf_SAV'!$D$6:$D$2005,$H247)</f>
        <v>0</v>
      </c>
      <c r="S247" s="980">
        <f>SUMIFS('E8.b. KKAuf_WAV'!$N$6:$N$405,'E8.b. KKAuf_WAV'!$B$6:$B$405,$C247,'E8.b. KKAuf_WAV'!$E$6:$E$405,H247)-SUMIFS('E8.b. KKAuf_WAV'!$N$6:$N$405,'E8.b. KKAuf_WAV'!$B$6:$B$405,$C247,'E8.b. KKAuf_WAV'!$C$6:$C$405,"Geschäfts- oder Firmenwert",'E8.b. KKAuf_WAV'!$D$6:$D$405,H247)</f>
        <v>0</v>
      </c>
      <c r="T247" s="974"/>
      <c r="U247" s="980">
        <f>SUMIFS('E8.a. KKAuf_SAV'!$W$6:$W$2005,'E8.a. KKAuf_SAV'!$B$6:$B$2005,$C247,'E8.a. KKAuf_SAV'!$D$6:$D$2005,H247)</f>
        <v>0</v>
      </c>
      <c r="V247" s="980">
        <f>SUMIFS('E8.b. KKAuf_WAV'!$M$6:$M$405,'E8.b. KKAuf_WAV'!$B$6:$B$405,$C247,'E8.b. KKAuf_WAV'!$E$6:$E$405,$H247,'E8.b. KKAuf_WAV'!$C$6:$C$405,"&lt;&gt;"&amp;"geleistete Anzahlungen auf immaterielle Vermögensgegenstände",'E8.b. KKAuf_WAV'!$C$6:$C$405,"&lt;&gt;"&amp;"geleistete Anzahlungen und Anlagen im Bau des Sachanlagevermögens",'E8.b. KKAuf_WAV'!$C$6:$C$405,"&lt;&gt;"&amp;"Geschäfts- oder Firmenwert")</f>
        <v>0</v>
      </c>
      <c r="W247" s="980">
        <f>SUMIFS('E8.b. KKAuf_WAV'!$M$6:$M$405,'E8.b. KKAuf_WAV'!$B$6:$B$405,$C247,'E8.b. KKAuf_WAV'!$E$6:$E$405,H247,'E8.b. KKAuf_WAV'!$C$6:$C$405,"geleistete Anzahlungen und Anlagen im Bau des Sachanlagevermögens")+ SUMIFS('E8.b. KKAuf_WAV'!$M$6:$M$405,'E8.b. KKAuf_WAV'!$B$6:$B$405,$C247,'E8.b. KKAuf_WAV'!$E$6:$E$405,H247,'E8.b. KKAuf_WAV'!$C$6:$C$405,"geleistete Anzahlungen auf immaterielle Vermögensgegenstände")</f>
        <v>0</v>
      </c>
      <c r="X247" s="980">
        <f>SUMIFS('E8.c. KKAuf_BKZ_NAB_IZ'!$K$6:$K$405,'E8.c. KKAuf_BKZ_NAB_IZ'!$B$6:$B$405,$C247,'E8.c. KKAuf_BKZ_NAB_IZ'!$C$6:$C$405,$H247)</f>
        <v>0</v>
      </c>
      <c r="Y247" s="980">
        <f>SUMIFS('E8.a. KKAuf_SAV'!$Y$6:$Y$2005,'E8.a. KKAuf_SAV'!$B$6:$B$2005,$C247,'E8.a. KKAuf_SAV'!$D$6:$D$2005,$H247)</f>
        <v>0</v>
      </c>
      <c r="Z247" s="980">
        <f>SUMIFS('E8.b. KKAuf_WAV'!$O$6:$O$405,'E8.b. KKAuf_WAV'!$B$6:$B$405,$C247,'E8.b. KKAuf_WAV'!$E$6:$E$405,$H247,'E8.b. KKAuf_WAV'!$C$6:$C$405,"&lt;&gt;"&amp;"geleistete Anzahlungen auf immaterielle Vermögensgegenstände",'E8.b. KKAuf_WAV'!$C$6:$C$405,"&lt;&gt;"&amp;"geleistete Anzahlungen und Anlagen im Bau des Sachanlagevermögens",'E8.b. KKAuf_WAV'!$C$6:$C$405,"&lt;&gt;"&amp;"Geschäfts- oder Firmenwert")</f>
        <v>0</v>
      </c>
      <c r="AA247" s="980">
        <f>SUMIFS('E8.b. KKAuf_WAV'!$O$6:$O$405,'E8.b. KKAuf_WAV'!$B$6:$B$405,$C247,'E8.b. KKAuf_WAV'!$E$6:$E$405,H247,'E8.b. KKAuf_WAV'!$C$6:$C$405,"geleistete Anzahlungen und Anlagen im Bau des Sachanlagevermögens")+ SUMIFS('E8.b. KKAuf_WAV'!$O$6:$O$405,'E8.b. KKAuf_WAV'!$B$6:$B$405,$C247,'E8.b. KKAuf_WAV'!$E$6:$E$405,H247,'E8.b. KKAuf_WAV'!$C$6:$C$405,"geleistete Anzahlungen auf immaterielle Vermögensgegenstände")</f>
        <v>0</v>
      </c>
      <c r="AB247" s="980">
        <f>SUMIFS('E8.c. KKAuf_BKZ_NAB_IZ'!$L$6:$L$405,'E8.c. KKAuf_BKZ_NAB_IZ'!$B$6:$B$405,$C247,'E8.c. KKAuf_BKZ_NAB_IZ'!$C$6:$C$405,$H247)</f>
        <v>0</v>
      </c>
      <c r="AC247" s="974"/>
      <c r="AD247" s="980">
        <f t="shared" si="87"/>
        <v>0</v>
      </c>
      <c r="AE247" s="984">
        <f>$AE$16</f>
        <v>0</v>
      </c>
      <c r="AF247" s="984">
        <f>$AF$16</f>
        <v>0</v>
      </c>
      <c r="AG247" s="984">
        <f>$AG$16</f>
        <v>0</v>
      </c>
      <c r="AH247" s="982">
        <f t="shared" si="88"/>
        <v>0</v>
      </c>
      <c r="AJ247" s="980">
        <f t="shared" si="84"/>
        <v>0</v>
      </c>
      <c r="AK247" s="984">
        <f>$AK$16</f>
        <v>0</v>
      </c>
      <c r="AL247" s="984">
        <f>$AL$16</f>
        <v>0</v>
      </c>
      <c r="AM247" s="984">
        <f>$AM$16</f>
        <v>0</v>
      </c>
      <c r="AN247" s="982">
        <f t="shared" si="85"/>
        <v>0</v>
      </c>
    </row>
    <row r="248" spans="2:40" ht="15" hidden="1" thickBot="1" x14ac:dyDescent="0.25">
      <c r="B248" s="1448"/>
      <c r="C248" s="1003">
        <f t="shared" si="102"/>
        <v>0</v>
      </c>
      <c r="D248" s="1451"/>
      <c r="E248" s="1409"/>
      <c r="F248" s="1409"/>
      <c r="G248" s="990"/>
      <c r="H248" s="986">
        <v>2028</v>
      </c>
      <c r="I248" s="972"/>
      <c r="J248" s="803">
        <f t="shared" si="86"/>
        <v>0</v>
      </c>
      <c r="K248" s="804"/>
      <c r="L248" s="814">
        <f t="shared" si="91"/>
        <v>0</v>
      </c>
      <c r="M248" s="804"/>
      <c r="N248" s="814">
        <f t="shared" si="83"/>
        <v>0</v>
      </c>
      <c r="O248" s="804"/>
      <c r="P248" s="814">
        <f t="shared" si="101"/>
        <v>0</v>
      </c>
      <c r="Q248" s="760"/>
      <c r="R248" s="987">
        <f>SUMIFS('E8.a. KKAuf_SAV'!$X$6:$X$2005,'E8.a. KKAuf_SAV'!$B$6:$B$2005,$C248,'E8.a. KKAuf_SAV'!$D$6:$D$2005,$H248)</f>
        <v>0</v>
      </c>
      <c r="S248" s="987">
        <f>SUMIFS('E8.b. KKAuf_WAV'!$N$6:$N$405,'E8.b. KKAuf_WAV'!$B$6:$B$405,$C248,'E8.b. KKAuf_WAV'!$E$6:$E$405,H248)-SUMIFS('E8.b. KKAuf_WAV'!$N$6:$N$405,'E8.b. KKAuf_WAV'!$B$6:$B$405,$C248,'E8.b. KKAuf_WAV'!$C$6:$C$405,"Geschäfts- oder Firmenwert",'E8.b. KKAuf_WAV'!$D$6:$D$405,H248)</f>
        <v>0</v>
      </c>
      <c r="T248" s="974"/>
      <c r="U248" s="987">
        <f>SUMIFS('E8.a. KKAuf_SAV'!$W$6:$W$2005,'E8.a. KKAuf_SAV'!$B$6:$B$2005,$C248,'E8.a. KKAuf_SAV'!$D$6:$D$2005,H248)</f>
        <v>0</v>
      </c>
      <c r="V248" s="987">
        <f>SUMIFS('E8.b. KKAuf_WAV'!$M$6:$M$405,'E8.b. KKAuf_WAV'!$B$6:$B$405,$C248,'E8.b. KKAuf_WAV'!$E$6:$E$405,$H248,'E8.b. KKAuf_WAV'!$C$6:$C$405,"&lt;&gt;"&amp;"geleistete Anzahlungen auf immaterielle Vermögensgegenstände",'E8.b. KKAuf_WAV'!$C$6:$C$405,"&lt;&gt;"&amp;"geleistete Anzahlungen und Anlagen im Bau des Sachanlagevermögens",'E8.b. KKAuf_WAV'!$C$6:$C$405,"&lt;&gt;"&amp;"Geschäfts- oder Firmenwert")</f>
        <v>0</v>
      </c>
      <c r="W248" s="987">
        <f>SUMIFS('E8.b. KKAuf_WAV'!$M$6:$M$405,'E8.b. KKAuf_WAV'!$B$6:$B$405,$C248,'E8.b. KKAuf_WAV'!$E$6:$E$405,H248,'E8.b. KKAuf_WAV'!$C$6:$C$405,"geleistete Anzahlungen und Anlagen im Bau des Sachanlagevermögens")+ SUMIFS('E8.b. KKAuf_WAV'!$M$6:$M$405,'E8.b. KKAuf_WAV'!$B$6:$B$405,$C248,'E8.b. KKAuf_WAV'!$E$6:$E$405,H248,'E8.b. KKAuf_WAV'!$C$6:$C$405,"geleistete Anzahlungen auf immaterielle Vermögensgegenstände")</f>
        <v>0</v>
      </c>
      <c r="X248" s="987">
        <f>SUMIFS('E8.c. KKAuf_BKZ_NAB_IZ'!$K$6:$K$405,'E8.c. KKAuf_BKZ_NAB_IZ'!$B$6:$B$405,$C248,'E8.c. KKAuf_BKZ_NAB_IZ'!$C$6:$C$405,$H248)</f>
        <v>0</v>
      </c>
      <c r="Y248" s="987">
        <f>SUMIFS('E8.a. KKAuf_SAV'!$Y$6:$Y$2005,'E8.a. KKAuf_SAV'!$B$6:$B$2005,$C248,'E8.a. KKAuf_SAV'!$D$6:$D$2005,$H248)</f>
        <v>0</v>
      </c>
      <c r="Z248" s="987">
        <f>SUMIFS('E8.b. KKAuf_WAV'!$O$6:$O$405,'E8.b. KKAuf_WAV'!$B$6:$B$405,$C248,'E8.b. KKAuf_WAV'!$E$6:$E$405,$H248,'E8.b. KKAuf_WAV'!$C$6:$C$405,"&lt;&gt;"&amp;"geleistete Anzahlungen auf immaterielle Vermögensgegenstände",'E8.b. KKAuf_WAV'!$C$6:$C$405,"&lt;&gt;"&amp;"geleistete Anzahlungen und Anlagen im Bau des Sachanlagevermögens",'E8.b. KKAuf_WAV'!$C$6:$C$405,"&lt;&gt;"&amp;"Geschäfts- oder Firmenwert")</f>
        <v>0</v>
      </c>
      <c r="AA248" s="987">
        <f>SUMIFS('E8.b. KKAuf_WAV'!$O$6:$O$405,'E8.b. KKAuf_WAV'!$B$6:$B$405,$C248,'E8.b. KKAuf_WAV'!$E$6:$E$405,H248,'E8.b. KKAuf_WAV'!$C$6:$C$405,"geleistete Anzahlungen und Anlagen im Bau des Sachanlagevermögens")+ SUMIFS('E8.b. KKAuf_WAV'!$O$6:$O$405,'E8.b. KKAuf_WAV'!$B$6:$B$405,$C248,'E8.b. KKAuf_WAV'!$E$6:$E$405,H248,'E8.b. KKAuf_WAV'!$C$6:$C$405,"geleistete Anzahlungen auf immaterielle Vermögensgegenstände")</f>
        <v>0</v>
      </c>
      <c r="AB248" s="987">
        <f>SUMIFS('E8.c. KKAuf_BKZ_NAB_IZ'!$L$6:$L$405,'E8.c. KKAuf_BKZ_NAB_IZ'!$B$6:$B$405,$C248,'E8.c. KKAuf_BKZ_NAB_IZ'!$C$6:$C$405,$H248)</f>
        <v>0</v>
      </c>
      <c r="AC248" s="974"/>
      <c r="AD248" s="987">
        <f t="shared" si="87"/>
        <v>0</v>
      </c>
      <c r="AE248" s="988">
        <f>$AE$17</f>
        <v>0</v>
      </c>
      <c r="AF248" s="988">
        <f>$AF$17</f>
        <v>0</v>
      </c>
      <c r="AG248" s="988">
        <f>$AG$17</f>
        <v>0</v>
      </c>
      <c r="AH248" s="989">
        <f t="shared" si="88"/>
        <v>0</v>
      </c>
      <c r="AJ248" s="987">
        <f t="shared" si="84"/>
        <v>0</v>
      </c>
      <c r="AK248" s="988">
        <f>$AK$17</f>
        <v>0</v>
      </c>
      <c r="AL248" s="988">
        <f>$AL$17</f>
        <v>0</v>
      </c>
      <c r="AM248" s="988">
        <f>$AM$17</f>
        <v>0</v>
      </c>
      <c r="AN248" s="989">
        <f t="shared" si="85"/>
        <v>0</v>
      </c>
    </row>
    <row r="249" spans="2:40" ht="14.25" customHeight="1" x14ac:dyDescent="0.2">
      <c r="B249" s="1446"/>
      <c r="C249" s="1001">
        <f>B$249</f>
        <v>0</v>
      </c>
      <c r="D249" s="1449"/>
      <c r="E249" s="1407"/>
      <c r="F249" s="1410"/>
      <c r="G249" s="990"/>
      <c r="H249" s="991">
        <v>2022</v>
      </c>
      <c r="I249" s="972"/>
      <c r="J249" s="813">
        <f t="shared" si="86"/>
        <v>0</v>
      </c>
      <c r="K249" s="804"/>
      <c r="L249" s="813">
        <f t="shared" si="91"/>
        <v>0</v>
      </c>
      <c r="M249" s="804"/>
      <c r="N249" s="813">
        <f t="shared" si="83"/>
        <v>0</v>
      </c>
      <c r="O249" s="804"/>
      <c r="P249" s="813">
        <f t="shared" ref="P249:P255" si="103">IFERROR((AJ249*AK249+AD249*AE249)*0.4*0.035*$F$249,0)</f>
        <v>0</v>
      </c>
      <c r="Q249" s="760"/>
      <c r="R249" s="992">
        <f>SUMIFS('E8.a. KKAuf_SAV'!$X$6:$X$2005,'E8.a. KKAuf_SAV'!$B$6:$B$2005,$C249,'E8.a. KKAuf_SAV'!$D$6:$D$2005,$H249)</f>
        <v>0</v>
      </c>
      <c r="S249" s="992">
        <f>SUMIFS('E8.b. KKAuf_WAV'!$N$6:$N$405,'E8.b. KKAuf_WAV'!$B$6:$B$405,$C249,'E8.b. KKAuf_WAV'!$E$6:$E$405,H249)-SUMIFS('E8.b. KKAuf_WAV'!$N$6:$N$405,'E8.b. KKAuf_WAV'!$B$6:$B$405,$C249,'E8.b. KKAuf_WAV'!$C$6:$C$405,"Geschäfts- oder Firmenwert",'E8.b. KKAuf_WAV'!$D$6:$D$405,H249)</f>
        <v>0</v>
      </c>
      <c r="T249" s="974"/>
      <c r="U249" s="992">
        <f>SUMIFS('E8.a. KKAuf_SAV'!$W$6:$W$2005,'E8.a. KKAuf_SAV'!$B$6:$B$2005,$C249,'E8.a. KKAuf_SAV'!$D$6:$D$2005,H249)</f>
        <v>0</v>
      </c>
      <c r="V249" s="992">
        <f>SUMIFS('E8.b. KKAuf_WAV'!$M$6:$M$405,'E8.b. KKAuf_WAV'!$B$6:$B$405,$C249,'E8.b. KKAuf_WAV'!$E$6:$E$405,$H249,'E8.b. KKAuf_WAV'!$C$6:$C$405,"&lt;&gt;"&amp;"geleistete Anzahlungen auf immaterielle Vermögensgegenstände",'E8.b. KKAuf_WAV'!$C$6:$C$405,"&lt;&gt;"&amp;"geleistete Anzahlungen und Anlagen im Bau des Sachanlagevermögens",'E8.b. KKAuf_WAV'!$C$6:$C$405,"&lt;&gt;"&amp;"Geschäfts- oder Firmenwert")</f>
        <v>0</v>
      </c>
      <c r="W249" s="992">
        <f>SUMIFS('E8.b. KKAuf_WAV'!$M$6:$M$405,'E8.b. KKAuf_WAV'!$B$6:$B$405,$C249,'E8.b. KKAuf_WAV'!$E$6:$E$405,Listen!$AA$3,'E8.b. KKAuf_WAV'!$C$6:$C$405,"geleistete Anzahlungen und Anlagen im Bau des Sachanlagevermögens")+ SUMIFS('E8.b. KKAuf_WAV'!$M$6:$M$405,'E8.b. KKAuf_WAV'!$B$6:$B$405,$C249,'E8.b. KKAuf_WAV'!$E$6:$E$405,Listen!$AA$3,'E8.b. KKAuf_WAV'!$C$6:$C$405,"geleistete Anzahlungen auf immaterielle Vermögensgegenstände")</f>
        <v>0</v>
      </c>
      <c r="X249" s="992">
        <f>SUMIFS('E8.c. KKAuf_BKZ_NAB_IZ'!$K$6:$K$405,'E8.c. KKAuf_BKZ_NAB_IZ'!$B$6:$B$405,$C249,'E8.c. KKAuf_BKZ_NAB_IZ'!$C$6:$C$405,$H249)</f>
        <v>0</v>
      </c>
      <c r="Y249" s="992">
        <f>SUMIFS('E8.a. KKAuf_SAV'!$Y$6:$Y$2005,'E8.a. KKAuf_SAV'!$B$6:$B$2005,$C249,'E8.a. KKAuf_SAV'!$D$6:$D$2005,$H249)</f>
        <v>0</v>
      </c>
      <c r="Z249" s="992">
        <f>SUMIFS('E8.b. KKAuf_WAV'!$O$6:$O$405,'E8.b. KKAuf_WAV'!$B$6:$B$405,$C249,'E8.b. KKAuf_WAV'!$E$6:$E$405,$H249,'E8.b. KKAuf_WAV'!$C$6:$C$405,"&lt;&gt;"&amp;"geleistete Anzahlungen auf immaterielle Vermögensgegenstände",'E8.b. KKAuf_WAV'!$C$6:$C$405,"&lt;&gt;"&amp;"geleistete Anzahlungen und Anlagen im Bau des Sachanlagevermögens",'E8.b. KKAuf_WAV'!$C$6:$C$405,"&lt;&gt;"&amp;"Geschäfts- oder Firmenwert")</f>
        <v>0</v>
      </c>
      <c r="AA249" s="992">
        <f>SUMIFS('E8.b. KKAuf_WAV'!$O$6:$O$405,'E8.b. KKAuf_WAV'!$B$6:$B$405,$C249,'E8.b. KKAuf_WAV'!$E$6:$E$405,Listen!$AA$3,'E8.b. KKAuf_WAV'!$C$6:$C$405,"geleistete Anzahlungen und Anlagen im Bau des Sachanlagevermögens")+ SUMIFS('E8.b. KKAuf_WAV'!$O$6:$O$405,'E8.b. KKAuf_WAV'!$B$6:$B$405,$C249,'E8.b. KKAuf_WAV'!$E$6:$E$405,Listen!$AA$3,'E8.b. KKAuf_WAV'!$C$6:$C$405,"geleistete Anzahlungen auf immaterielle Vermögensgegenstände")</f>
        <v>0</v>
      </c>
      <c r="AB249" s="992">
        <f>SUMIFS('E8.c. KKAuf_BKZ_NAB_IZ'!$L$6:$L$405,'E8.c. KKAuf_BKZ_NAB_IZ'!$B$6:$B$405,$C249,'E8.c. KKAuf_BKZ_NAB_IZ'!$C$6:$C$405,$H249)</f>
        <v>0</v>
      </c>
      <c r="AC249" s="974"/>
      <c r="AD249" s="992">
        <f t="shared" si="87"/>
        <v>0</v>
      </c>
      <c r="AE249" s="993">
        <f>$AE$11</f>
        <v>5.0700000000000002E-2</v>
      </c>
      <c r="AF249" s="993">
        <f>$AF$11</f>
        <v>1.7100000000000001E-2</v>
      </c>
      <c r="AG249" s="993">
        <f>$AG$11</f>
        <v>3.0499999999999999E-2</v>
      </c>
      <c r="AH249" s="994">
        <f t="shared" si="88"/>
        <v>0</v>
      </c>
      <c r="AJ249" s="992">
        <f t="shared" si="84"/>
        <v>0</v>
      </c>
      <c r="AK249" s="993">
        <f>$AK$11</f>
        <v>5.0700000000000002E-2</v>
      </c>
      <c r="AL249" s="993">
        <f>$AL$11</f>
        <v>1.7100000000000001E-2</v>
      </c>
      <c r="AM249" s="993">
        <f>$AM$11</f>
        <v>3.0499999999999999E-2</v>
      </c>
      <c r="AN249" s="994">
        <f t="shared" si="85"/>
        <v>0</v>
      </c>
    </row>
    <row r="250" spans="2:40" x14ac:dyDescent="0.2">
      <c r="B250" s="1447"/>
      <c r="C250" s="1002">
        <f t="shared" ref="C250:C255" si="104">B$249</f>
        <v>0</v>
      </c>
      <c r="D250" s="1450"/>
      <c r="E250" s="1408"/>
      <c r="F250" s="1408"/>
      <c r="G250" s="990"/>
      <c r="H250" s="983">
        <v>2023</v>
      </c>
      <c r="I250" s="972"/>
      <c r="J250" s="805">
        <f t="shared" si="86"/>
        <v>0</v>
      </c>
      <c r="K250" s="804"/>
      <c r="L250" s="803">
        <f t="shared" si="91"/>
        <v>0</v>
      </c>
      <c r="M250" s="804"/>
      <c r="N250" s="803">
        <f t="shared" si="83"/>
        <v>0</v>
      </c>
      <c r="O250" s="804"/>
      <c r="P250" s="803">
        <f t="shared" si="103"/>
        <v>0</v>
      </c>
      <c r="Q250" s="760"/>
      <c r="R250" s="980">
        <f>SUMIFS('E8.a. KKAuf_SAV'!$X$6:$X$2005,'E8.a. KKAuf_SAV'!$B$6:$B$2005,$C250,'E8.a. KKAuf_SAV'!$D$6:$D$2005,$H250)</f>
        <v>0</v>
      </c>
      <c r="S250" s="980">
        <f>SUMIFS('E8.b. KKAuf_WAV'!$N$6:$N$405,'E8.b. KKAuf_WAV'!$B$6:$B$405,$C250,'E8.b. KKAuf_WAV'!$E$6:$E$405,H250)-SUMIFS('E8.b. KKAuf_WAV'!$N$6:$N$405,'E8.b. KKAuf_WAV'!$B$6:$B$405,$C250,'E8.b. KKAuf_WAV'!$C$6:$C$405,"Geschäfts- oder Firmenwert",'E8.b. KKAuf_WAV'!$D$6:$D$405,H250)</f>
        <v>0</v>
      </c>
      <c r="T250" s="974"/>
      <c r="U250" s="980">
        <f>SUMIFS('E8.a. KKAuf_SAV'!$W$6:$W$2005,'E8.a. KKAuf_SAV'!$B$6:$B$2005,$C250,'E8.a. KKAuf_SAV'!$D$6:$D$2005,H250)</f>
        <v>0</v>
      </c>
      <c r="V250" s="980">
        <f>SUMIFS('E8.b. KKAuf_WAV'!$M$6:$M$405,'E8.b. KKAuf_WAV'!$B$6:$B$405,$C250,'E8.b. KKAuf_WAV'!$E$6:$E$405,$H250,'E8.b. KKAuf_WAV'!$C$6:$C$405,"&lt;&gt;"&amp;"geleistete Anzahlungen auf immaterielle Vermögensgegenstände",'E8.b. KKAuf_WAV'!$C$6:$C$405,"&lt;&gt;"&amp;"geleistete Anzahlungen und Anlagen im Bau des Sachanlagevermögens",'E8.b. KKAuf_WAV'!$C$6:$C$405,"&lt;&gt;"&amp;"Geschäfts- oder Firmenwert")</f>
        <v>0</v>
      </c>
      <c r="W250" s="980"/>
      <c r="X250" s="980">
        <f>SUMIFS('E8.c. KKAuf_BKZ_NAB_IZ'!$K$6:$K$405,'E8.c. KKAuf_BKZ_NAB_IZ'!$B$6:$B$405,$C250,'E8.c. KKAuf_BKZ_NAB_IZ'!$C$6:$C$405,$H250)</f>
        <v>0</v>
      </c>
      <c r="Y250" s="980">
        <f>SUMIFS('E8.a. KKAuf_SAV'!$Y$6:$Y$2005,'E8.a. KKAuf_SAV'!$B$6:$B$2005,$C250,'E8.a. KKAuf_SAV'!$D$6:$D$2005,$H250)</f>
        <v>0</v>
      </c>
      <c r="Z250" s="980">
        <f>SUMIFS('E8.b. KKAuf_WAV'!$O$6:$O$405,'E8.b. KKAuf_WAV'!$B$6:$B$405,$C250,'E8.b. KKAuf_WAV'!$E$6:$E$405,$H250,'E8.b. KKAuf_WAV'!$C$6:$C$405,"&lt;&gt;"&amp;"geleistete Anzahlungen auf immaterielle Vermögensgegenstände",'E8.b. KKAuf_WAV'!$C$6:$C$405,"&lt;&gt;"&amp;"geleistete Anzahlungen und Anlagen im Bau des Sachanlagevermögens",'E8.b. KKAuf_WAV'!$C$6:$C$405,"&lt;&gt;"&amp;"Geschäfts- oder Firmenwert")</f>
        <v>0</v>
      </c>
      <c r="AA250" s="980"/>
      <c r="AB250" s="980">
        <f>SUMIFS('E8.c. KKAuf_BKZ_NAB_IZ'!$L$6:$L$405,'E8.c. KKAuf_BKZ_NAB_IZ'!$B$6:$B$405,$C250,'E8.c. KKAuf_BKZ_NAB_IZ'!$C$6:$C$405,$H250)</f>
        <v>0</v>
      </c>
      <c r="AC250" s="974"/>
      <c r="AD250" s="980">
        <f t="shared" si="87"/>
        <v>0</v>
      </c>
      <c r="AE250" s="984">
        <f>$AE$12</f>
        <v>5.0700000000000002E-2</v>
      </c>
      <c r="AF250" s="984">
        <f>$AF$12</f>
        <v>1.7100000000000001E-2</v>
      </c>
      <c r="AG250" s="984">
        <f>$AG$12</f>
        <v>3.0499999999999999E-2</v>
      </c>
      <c r="AH250" s="982">
        <f t="shared" si="88"/>
        <v>0</v>
      </c>
      <c r="AJ250" s="980"/>
      <c r="AK250" s="984">
        <f>$AK$12</f>
        <v>5.0700000000000002E-2</v>
      </c>
      <c r="AL250" s="984">
        <f>$AL$12</f>
        <v>1.7100000000000001E-2</v>
      </c>
      <c r="AM250" s="984">
        <f>$AM$12</f>
        <v>3.0499999999999999E-2</v>
      </c>
      <c r="AN250" s="982">
        <f t="shared" si="85"/>
        <v>0</v>
      </c>
    </row>
    <row r="251" spans="2:40" x14ac:dyDescent="0.2">
      <c r="B251" s="1447"/>
      <c r="C251" s="1002">
        <f t="shared" si="104"/>
        <v>0</v>
      </c>
      <c r="D251" s="1450"/>
      <c r="E251" s="1408"/>
      <c r="F251" s="1408"/>
      <c r="G251" s="990"/>
      <c r="H251" s="983">
        <v>2024</v>
      </c>
      <c r="I251" s="972"/>
      <c r="J251" s="803">
        <f t="shared" si="86"/>
        <v>0</v>
      </c>
      <c r="K251" s="804"/>
      <c r="L251" s="803">
        <f t="shared" si="91"/>
        <v>0</v>
      </c>
      <c r="M251" s="804"/>
      <c r="N251" s="803">
        <f t="shared" si="83"/>
        <v>0</v>
      </c>
      <c r="O251" s="804"/>
      <c r="P251" s="803">
        <f t="shared" si="103"/>
        <v>0</v>
      </c>
      <c r="Q251" s="760"/>
      <c r="R251" s="980">
        <f>SUMIFS('E8.a. KKAuf_SAV'!$X$6:$X$2005,'E8.a. KKAuf_SAV'!$B$6:$B$2005,$C251,'E8.a. KKAuf_SAV'!$D$6:$D$2005,$H251)</f>
        <v>0</v>
      </c>
      <c r="S251" s="980">
        <f>SUMIFS('E8.b. KKAuf_WAV'!$N$6:$N$405,'E8.b. KKAuf_WAV'!$B$6:$B$405,$C251,'E8.b. KKAuf_WAV'!$E$6:$E$405,H251)-SUMIFS('E8.b. KKAuf_WAV'!$N$6:$N$405,'E8.b. KKAuf_WAV'!$B$6:$B$405,$C251,'E8.b. KKAuf_WAV'!$C$6:$C$405,"Geschäfts- oder Firmenwert",'E8.b. KKAuf_WAV'!$D$6:$D$405,H251)</f>
        <v>0</v>
      </c>
      <c r="T251" s="974"/>
      <c r="U251" s="980">
        <f>SUMIFS('E8.a. KKAuf_SAV'!$W$6:$W$2005,'E8.a. KKAuf_SAV'!$B$6:$B$2005,$C251,'E8.a. KKAuf_SAV'!$D$6:$D$2005,H251)</f>
        <v>0</v>
      </c>
      <c r="V251" s="980">
        <f>SUMIFS('E8.b. KKAuf_WAV'!$M$6:$M$405,'E8.b. KKAuf_WAV'!$B$6:$B$405,$C251,'E8.b. KKAuf_WAV'!$E$6:$E$405,$H251,'E8.b. KKAuf_WAV'!$C$6:$C$405,"&lt;&gt;"&amp;"geleistete Anzahlungen auf immaterielle Vermögensgegenstände",'E8.b. KKAuf_WAV'!$C$6:$C$405,"&lt;&gt;"&amp;"geleistete Anzahlungen und Anlagen im Bau des Sachanlagevermögens",'E8.b. KKAuf_WAV'!$C$6:$C$405,"&lt;&gt;"&amp;"Geschäfts- oder Firmenwert")</f>
        <v>0</v>
      </c>
      <c r="W251" s="980">
        <f>SUMIFS('E8.b. KKAuf_WAV'!$M$6:$M$405,'E8.b. KKAuf_WAV'!$B$6:$B$405,$C251,'E8.b. KKAuf_WAV'!$E$6:$E$405,H251,'E8.b. KKAuf_WAV'!$C$6:$C$405,"geleistete Anzahlungen und Anlagen im Bau des Sachanlagevermögens")+ SUMIFS('E8.b. KKAuf_WAV'!$M$6:$M$405,'E8.b. KKAuf_WAV'!$B$6:$B$405,$C251,'E8.b. KKAuf_WAV'!$E$6:$E$405,H251,'E8.b. KKAuf_WAV'!$C$6:$C$405,"geleistete Anzahlungen auf immaterielle Vermögensgegenstände")</f>
        <v>0</v>
      </c>
      <c r="X251" s="980">
        <f>SUMIFS('E8.c. KKAuf_BKZ_NAB_IZ'!$K$6:$K$405,'E8.c. KKAuf_BKZ_NAB_IZ'!$B$6:$B$405,$C251,'E8.c. KKAuf_BKZ_NAB_IZ'!$C$6:$C$405,$H251)</f>
        <v>0</v>
      </c>
      <c r="Y251" s="980">
        <f>SUMIFS('E8.a. KKAuf_SAV'!$Y$6:$Y$2005,'E8.a. KKAuf_SAV'!$B$6:$B$2005,$C251,'E8.a. KKAuf_SAV'!$D$6:$D$2005,$H251)</f>
        <v>0</v>
      </c>
      <c r="Z251" s="980">
        <f>SUMIFS('E8.b. KKAuf_WAV'!$O$6:$O$405,'E8.b. KKAuf_WAV'!$B$6:$B$405,$C251,'E8.b. KKAuf_WAV'!$E$6:$E$405,$H251,'E8.b. KKAuf_WAV'!$C$6:$C$405,"&lt;&gt;"&amp;"geleistete Anzahlungen auf immaterielle Vermögensgegenstände",'E8.b. KKAuf_WAV'!$C$6:$C$405,"&lt;&gt;"&amp;"geleistete Anzahlungen und Anlagen im Bau des Sachanlagevermögens",'E8.b. KKAuf_WAV'!$C$6:$C$405,"&lt;&gt;"&amp;"Geschäfts- oder Firmenwert")</f>
        <v>0</v>
      </c>
      <c r="AA251" s="980">
        <f>SUMIFS('E8.b. KKAuf_WAV'!$O$6:$O$405,'E8.b. KKAuf_WAV'!$B$6:$B$405,$C251,'E8.b. KKAuf_WAV'!$E$6:$E$405,H251,'E8.b. KKAuf_WAV'!$C$6:$C$405,"geleistete Anzahlungen und Anlagen im Bau des Sachanlagevermögens")+ SUMIFS('E8.b. KKAuf_WAV'!$O$6:$O$405,'E8.b. KKAuf_WAV'!$B$6:$B$405,$C251,'E8.b. KKAuf_WAV'!$E$6:$E$405,H251,'E8.b. KKAuf_WAV'!$C$6:$C$405,"geleistete Anzahlungen auf immaterielle Vermögensgegenstände")</f>
        <v>0</v>
      </c>
      <c r="AB251" s="980">
        <f>SUMIFS('E8.c. KKAuf_BKZ_NAB_IZ'!$L$6:$L$405,'E8.c. KKAuf_BKZ_NAB_IZ'!$B$6:$B$405,$C251,'E8.c. KKAuf_BKZ_NAB_IZ'!$C$6:$C$405,$H251)</f>
        <v>0</v>
      </c>
      <c r="AC251" s="974"/>
      <c r="AD251" s="980">
        <f t="shared" si="87"/>
        <v>0</v>
      </c>
      <c r="AE251" s="984">
        <f>$AE$13</f>
        <v>6.93E-2</v>
      </c>
      <c r="AF251" s="984">
        <f>$AF$13</f>
        <v>3.8699999999999998E-2</v>
      </c>
      <c r="AG251" s="984">
        <f>$AG$13</f>
        <v>5.0900000000000001E-2</v>
      </c>
      <c r="AH251" s="982">
        <f t="shared" si="88"/>
        <v>0</v>
      </c>
      <c r="AJ251" s="980">
        <f t="shared" si="84"/>
        <v>0</v>
      </c>
      <c r="AK251" s="984">
        <f>$AK$13</f>
        <v>7.0099999999999996E-2</v>
      </c>
      <c r="AL251" s="984">
        <f>$AL$13</f>
        <v>3.6600000000000001E-2</v>
      </c>
      <c r="AM251" s="984">
        <f>$AM$13</f>
        <v>0.05</v>
      </c>
      <c r="AN251" s="982">
        <f t="shared" si="85"/>
        <v>0</v>
      </c>
    </row>
    <row r="252" spans="2:40" ht="15" thickBot="1" x14ac:dyDescent="0.25">
      <c r="B252" s="1447"/>
      <c r="C252" s="1002">
        <f t="shared" si="104"/>
        <v>0</v>
      </c>
      <c r="D252" s="1450"/>
      <c r="E252" s="1408"/>
      <c r="F252" s="1408"/>
      <c r="G252" s="990"/>
      <c r="H252" s="983">
        <v>2025</v>
      </c>
      <c r="I252" s="972"/>
      <c r="J252" s="803">
        <f t="shared" si="86"/>
        <v>0</v>
      </c>
      <c r="K252" s="804"/>
      <c r="L252" s="803">
        <f t="shared" si="91"/>
        <v>0</v>
      </c>
      <c r="M252" s="804"/>
      <c r="N252" s="803">
        <f t="shared" si="83"/>
        <v>0</v>
      </c>
      <c r="O252" s="804"/>
      <c r="P252" s="803">
        <f t="shared" si="103"/>
        <v>0</v>
      </c>
      <c r="Q252" s="760"/>
      <c r="R252" s="980">
        <f>SUMIFS('E8.a. KKAuf_SAV'!$X$6:$X$2005,'E8.a. KKAuf_SAV'!$B$6:$B$2005,$C252,'E8.a. KKAuf_SAV'!$D$6:$D$2005,$H252)</f>
        <v>0</v>
      </c>
      <c r="S252" s="980">
        <f>SUMIFS('E8.b. KKAuf_WAV'!$N$6:$N$405,'E8.b. KKAuf_WAV'!$B$6:$B$405,$C252,'E8.b. KKAuf_WAV'!$E$6:$E$405,H252)-SUMIFS('E8.b. KKAuf_WAV'!$N$6:$N$405,'E8.b. KKAuf_WAV'!$B$6:$B$405,$C252,'E8.b. KKAuf_WAV'!$C$6:$C$405,"Geschäfts- oder Firmenwert",'E8.b. KKAuf_WAV'!$D$6:$D$405,H252)</f>
        <v>0</v>
      </c>
      <c r="T252" s="974"/>
      <c r="U252" s="980">
        <f>SUMIFS('E8.a. KKAuf_SAV'!$W$6:$W$2005,'E8.a. KKAuf_SAV'!$B$6:$B$2005,$C252,'E8.a. KKAuf_SAV'!$D$6:$D$2005,H252)</f>
        <v>0</v>
      </c>
      <c r="V252" s="980">
        <f>SUMIFS('E8.b. KKAuf_WAV'!$M$6:$M$405,'E8.b. KKAuf_WAV'!$B$6:$B$405,$C252,'E8.b. KKAuf_WAV'!$E$6:$E$405,$H252,'E8.b. KKAuf_WAV'!$C$6:$C$405,"&lt;&gt;"&amp;"geleistete Anzahlungen auf immaterielle Vermögensgegenstände",'E8.b. KKAuf_WAV'!$C$6:$C$405,"&lt;&gt;"&amp;"geleistete Anzahlungen und Anlagen im Bau des Sachanlagevermögens",'E8.b. KKAuf_WAV'!$C$6:$C$405,"&lt;&gt;"&amp;"Geschäfts- oder Firmenwert")</f>
        <v>0</v>
      </c>
      <c r="W252" s="980">
        <f>SUMIFS('E8.b. KKAuf_WAV'!$M$6:$M$405,'E8.b. KKAuf_WAV'!$B$6:$B$405,$C252,'E8.b. KKAuf_WAV'!$E$6:$E$405,H252,'E8.b. KKAuf_WAV'!$C$6:$C$405,"geleistete Anzahlungen und Anlagen im Bau des Sachanlagevermögens")+ SUMIFS('E8.b. KKAuf_WAV'!$M$6:$M$405,'E8.b. KKAuf_WAV'!$B$6:$B$405,$C252,'E8.b. KKAuf_WAV'!$E$6:$E$405,H252,'E8.b. KKAuf_WAV'!$C$6:$C$405,"geleistete Anzahlungen auf immaterielle Vermögensgegenstände")</f>
        <v>0</v>
      </c>
      <c r="X252" s="980">
        <f>SUMIFS('E8.c. KKAuf_BKZ_NAB_IZ'!$K$6:$K$405,'E8.c. KKAuf_BKZ_NAB_IZ'!$B$6:$B$405,$C252,'E8.c. KKAuf_BKZ_NAB_IZ'!$C$6:$C$405,$H252)</f>
        <v>0</v>
      </c>
      <c r="Y252" s="980">
        <f>SUMIFS('E8.a. KKAuf_SAV'!$Y$6:$Y$2005,'E8.a. KKAuf_SAV'!$B$6:$B$2005,$C252,'E8.a. KKAuf_SAV'!$D$6:$D$2005,$H252)</f>
        <v>0</v>
      </c>
      <c r="Z252" s="980">
        <f>SUMIFS('E8.b. KKAuf_WAV'!$O$6:$O$405,'E8.b. KKAuf_WAV'!$B$6:$B$405,$C252,'E8.b. KKAuf_WAV'!$E$6:$E$405,$H252,'E8.b. KKAuf_WAV'!$C$6:$C$405,"&lt;&gt;"&amp;"geleistete Anzahlungen auf immaterielle Vermögensgegenstände",'E8.b. KKAuf_WAV'!$C$6:$C$405,"&lt;&gt;"&amp;"geleistete Anzahlungen und Anlagen im Bau des Sachanlagevermögens",'E8.b. KKAuf_WAV'!$C$6:$C$405,"&lt;&gt;"&amp;"Geschäfts- oder Firmenwert")</f>
        <v>0</v>
      </c>
      <c r="AA252" s="980">
        <f>SUMIFS('E8.b. KKAuf_WAV'!$O$6:$O$405,'E8.b. KKAuf_WAV'!$B$6:$B$405,$C252,'E8.b. KKAuf_WAV'!$E$6:$E$405,H252,'E8.b. KKAuf_WAV'!$C$6:$C$405,"geleistete Anzahlungen und Anlagen im Bau des Sachanlagevermögens")+ SUMIFS('E8.b. KKAuf_WAV'!$O$6:$O$405,'E8.b. KKAuf_WAV'!$B$6:$B$405,$C252,'E8.b. KKAuf_WAV'!$E$6:$E$405,H252,'E8.b. KKAuf_WAV'!$C$6:$C$405,"geleistete Anzahlungen auf immaterielle Vermögensgegenstände")</f>
        <v>0</v>
      </c>
      <c r="AB252" s="980">
        <f>SUMIFS('E8.c. KKAuf_BKZ_NAB_IZ'!$L$6:$L$405,'E8.c. KKAuf_BKZ_NAB_IZ'!$B$6:$B$405,$C252,'E8.c. KKAuf_BKZ_NAB_IZ'!$C$6:$C$405,$H252)</f>
        <v>0</v>
      </c>
      <c r="AC252" s="974"/>
      <c r="AD252" s="980">
        <f t="shared" si="87"/>
        <v>0</v>
      </c>
      <c r="AE252" s="984">
        <f>$AE$14</f>
        <v>7.0099999999999996E-2</v>
      </c>
      <c r="AF252" s="984">
        <f>$AF$14</f>
        <v>3.6600000000000001E-2</v>
      </c>
      <c r="AG252" s="984">
        <f>$AG$14</f>
        <v>0.05</v>
      </c>
      <c r="AH252" s="982">
        <f t="shared" si="88"/>
        <v>0</v>
      </c>
      <c r="AJ252" s="980">
        <f t="shared" si="84"/>
        <v>0</v>
      </c>
      <c r="AK252" s="984">
        <f>$AK$14</f>
        <v>7.0099999999999996E-2</v>
      </c>
      <c r="AL252" s="984">
        <f>$AL$14</f>
        <v>3.6600000000000001E-2</v>
      </c>
      <c r="AM252" s="984">
        <f>$AM$14</f>
        <v>0.05</v>
      </c>
      <c r="AN252" s="982">
        <f t="shared" si="85"/>
        <v>0</v>
      </c>
    </row>
    <row r="253" spans="2:40" ht="15" hidden="1" thickBot="1" x14ac:dyDescent="0.25">
      <c r="B253" s="1447"/>
      <c r="C253" s="1002">
        <f t="shared" si="104"/>
        <v>0</v>
      </c>
      <c r="D253" s="1450"/>
      <c r="E253" s="1408"/>
      <c r="F253" s="1408"/>
      <c r="G253" s="990"/>
      <c r="H253" s="983">
        <v>2026</v>
      </c>
      <c r="I253" s="972"/>
      <c r="J253" s="803">
        <f t="shared" si="86"/>
        <v>0</v>
      </c>
      <c r="K253" s="804"/>
      <c r="L253" s="803">
        <f t="shared" si="91"/>
        <v>0</v>
      </c>
      <c r="M253" s="804"/>
      <c r="N253" s="803">
        <f t="shared" si="83"/>
        <v>0</v>
      </c>
      <c r="O253" s="804"/>
      <c r="P253" s="803">
        <f t="shared" si="103"/>
        <v>0</v>
      </c>
      <c r="Q253" s="760"/>
      <c r="R253" s="980">
        <f>SUMIFS('E8.a. KKAuf_SAV'!$X$6:$X$2005,'E8.a. KKAuf_SAV'!$B$6:$B$2005,$C253,'E8.a. KKAuf_SAV'!$D$6:$D$2005,$H253)</f>
        <v>0</v>
      </c>
      <c r="S253" s="980">
        <f>SUMIFS('E8.b. KKAuf_WAV'!$N$6:$N$405,'E8.b. KKAuf_WAV'!$B$6:$B$405,$C253,'E8.b. KKAuf_WAV'!$E$6:$E$405,H253)-SUMIFS('E8.b. KKAuf_WAV'!$N$6:$N$405,'E8.b. KKAuf_WAV'!$B$6:$B$405,$C253,'E8.b. KKAuf_WAV'!$C$6:$C$405,"Geschäfts- oder Firmenwert",'E8.b. KKAuf_WAV'!$D$6:$D$405,H253)</f>
        <v>0</v>
      </c>
      <c r="T253" s="974"/>
      <c r="U253" s="980">
        <f>SUMIFS('E8.a. KKAuf_SAV'!$W$6:$W$2005,'E8.a. KKAuf_SAV'!$B$6:$B$2005,$C253,'E8.a. KKAuf_SAV'!$D$6:$D$2005,H253)</f>
        <v>0</v>
      </c>
      <c r="V253" s="980">
        <f>SUMIFS('E8.b. KKAuf_WAV'!$M$6:$M$405,'E8.b. KKAuf_WAV'!$B$6:$B$405,$C253,'E8.b. KKAuf_WAV'!$E$6:$E$405,$H253,'E8.b. KKAuf_WAV'!$C$6:$C$405,"&lt;&gt;"&amp;"geleistete Anzahlungen auf immaterielle Vermögensgegenstände",'E8.b. KKAuf_WAV'!$C$6:$C$405,"&lt;&gt;"&amp;"geleistete Anzahlungen und Anlagen im Bau des Sachanlagevermögens",'E8.b. KKAuf_WAV'!$C$6:$C$405,"&lt;&gt;"&amp;"Geschäfts- oder Firmenwert")</f>
        <v>0</v>
      </c>
      <c r="W253" s="980">
        <f>SUMIFS('E8.b. KKAuf_WAV'!$M$6:$M$405,'E8.b. KKAuf_WAV'!$B$6:$B$405,$C253,'E8.b. KKAuf_WAV'!$E$6:$E$405,H253,'E8.b. KKAuf_WAV'!$C$6:$C$405,"geleistete Anzahlungen und Anlagen im Bau des Sachanlagevermögens")+ SUMIFS('E8.b. KKAuf_WAV'!$M$6:$M$405,'E8.b. KKAuf_WAV'!$B$6:$B$405,$C253,'E8.b. KKAuf_WAV'!$E$6:$E$405,H253,'E8.b. KKAuf_WAV'!$C$6:$C$405,"geleistete Anzahlungen auf immaterielle Vermögensgegenstände")</f>
        <v>0</v>
      </c>
      <c r="X253" s="980">
        <f>SUMIFS('E8.c. KKAuf_BKZ_NAB_IZ'!$K$6:$K$405,'E8.c. KKAuf_BKZ_NAB_IZ'!$B$6:$B$405,$C253,'E8.c. KKAuf_BKZ_NAB_IZ'!$C$6:$C$405,$H253)</f>
        <v>0</v>
      </c>
      <c r="Y253" s="980">
        <f>SUMIFS('E8.a. KKAuf_SAV'!$Y$6:$Y$2005,'E8.a. KKAuf_SAV'!$B$6:$B$2005,$C253,'E8.a. KKAuf_SAV'!$D$6:$D$2005,$H253)</f>
        <v>0</v>
      </c>
      <c r="Z253" s="980">
        <f>SUMIFS('E8.b. KKAuf_WAV'!$O$6:$O$405,'E8.b. KKAuf_WAV'!$B$6:$B$405,$C253,'E8.b. KKAuf_WAV'!$E$6:$E$405,$H253,'E8.b. KKAuf_WAV'!$C$6:$C$405,"&lt;&gt;"&amp;"geleistete Anzahlungen auf immaterielle Vermögensgegenstände",'E8.b. KKAuf_WAV'!$C$6:$C$405,"&lt;&gt;"&amp;"geleistete Anzahlungen und Anlagen im Bau des Sachanlagevermögens",'E8.b. KKAuf_WAV'!$C$6:$C$405,"&lt;&gt;"&amp;"Geschäfts- oder Firmenwert")</f>
        <v>0</v>
      </c>
      <c r="AA253" s="980">
        <f>SUMIFS('E8.b. KKAuf_WAV'!$O$6:$O$405,'E8.b. KKAuf_WAV'!$B$6:$B$405,$C253,'E8.b. KKAuf_WAV'!$E$6:$E$405,H253,'E8.b. KKAuf_WAV'!$C$6:$C$405,"geleistete Anzahlungen und Anlagen im Bau des Sachanlagevermögens")+ SUMIFS('E8.b. KKAuf_WAV'!$O$6:$O$405,'E8.b. KKAuf_WAV'!$B$6:$B$405,$C253,'E8.b. KKAuf_WAV'!$E$6:$E$405,H253,'E8.b. KKAuf_WAV'!$C$6:$C$405,"geleistete Anzahlungen auf immaterielle Vermögensgegenstände")</f>
        <v>0</v>
      </c>
      <c r="AB253" s="980">
        <f>SUMIFS('E8.c. KKAuf_BKZ_NAB_IZ'!$L$6:$L$405,'E8.c. KKAuf_BKZ_NAB_IZ'!$B$6:$B$405,$C253,'E8.c. KKAuf_BKZ_NAB_IZ'!$C$6:$C$405,$H253)</f>
        <v>0</v>
      </c>
      <c r="AC253" s="974"/>
      <c r="AD253" s="980">
        <f t="shared" si="87"/>
        <v>0</v>
      </c>
      <c r="AE253" s="984">
        <f>$AE$15</f>
        <v>0</v>
      </c>
      <c r="AF253" s="984">
        <f>$AF$15</f>
        <v>0</v>
      </c>
      <c r="AG253" s="984">
        <f>$AG$15</f>
        <v>0</v>
      </c>
      <c r="AH253" s="982">
        <f t="shared" si="88"/>
        <v>0</v>
      </c>
      <c r="AJ253" s="980">
        <f t="shared" si="84"/>
        <v>0</v>
      </c>
      <c r="AK253" s="984">
        <f>$AK$15</f>
        <v>0</v>
      </c>
      <c r="AL253" s="984">
        <f>$AL$15</f>
        <v>0</v>
      </c>
      <c r="AM253" s="984">
        <f>$AM$15</f>
        <v>0</v>
      </c>
      <c r="AN253" s="982">
        <f t="shared" si="85"/>
        <v>0</v>
      </c>
    </row>
    <row r="254" spans="2:40" ht="15" hidden="1" thickBot="1" x14ac:dyDescent="0.25">
      <c r="B254" s="1447"/>
      <c r="C254" s="1002">
        <f t="shared" si="104"/>
        <v>0</v>
      </c>
      <c r="D254" s="1450"/>
      <c r="E254" s="1408"/>
      <c r="F254" s="1408"/>
      <c r="G254" s="990"/>
      <c r="H254" s="983">
        <v>2027</v>
      </c>
      <c r="I254" s="972"/>
      <c r="J254" s="803">
        <f t="shared" si="86"/>
        <v>0</v>
      </c>
      <c r="K254" s="804"/>
      <c r="L254" s="803">
        <f t="shared" si="91"/>
        <v>0</v>
      </c>
      <c r="M254" s="804"/>
      <c r="N254" s="803">
        <f t="shared" si="83"/>
        <v>0</v>
      </c>
      <c r="O254" s="804"/>
      <c r="P254" s="803">
        <f t="shared" si="103"/>
        <v>0</v>
      </c>
      <c r="Q254" s="760"/>
      <c r="R254" s="980">
        <f>SUMIFS('E8.a. KKAuf_SAV'!$X$6:$X$2005,'E8.a. KKAuf_SAV'!$B$6:$B$2005,$C254,'E8.a. KKAuf_SAV'!$D$6:$D$2005,$H254)</f>
        <v>0</v>
      </c>
      <c r="S254" s="980">
        <f>SUMIFS('E8.b. KKAuf_WAV'!$N$6:$N$405,'E8.b. KKAuf_WAV'!$B$6:$B$405,$C254,'E8.b. KKAuf_WAV'!$E$6:$E$405,H254)-SUMIFS('E8.b. KKAuf_WAV'!$N$6:$N$405,'E8.b. KKAuf_WAV'!$B$6:$B$405,$C254,'E8.b. KKAuf_WAV'!$C$6:$C$405,"Geschäfts- oder Firmenwert",'E8.b. KKAuf_WAV'!$D$6:$D$405,H254)</f>
        <v>0</v>
      </c>
      <c r="T254" s="974"/>
      <c r="U254" s="980">
        <f>SUMIFS('E8.a. KKAuf_SAV'!$W$6:$W$2005,'E8.a. KKAuf_SAV'!$B$6:$B$2005,$C254,'E8.a. KKAuf_SAV'!$D$6:$D$2005,H254)</f>
        <v>0</v>
      </c>
      <c r="V254" s="980">
        <f>SUMIFS('E8.b. KKAuf_WAV'!$M$6:$M$405,'E8.b. KKAuf_WAV'!$B$6:$B$405,$C254,'E8.b. KKAuf_WAV'!$E$6:$E$405,$H254,'E8.b. KKAuf_WAV'!$C$6:$C$405,"&lt;&gt;"&amp;"geleistete Anzahlungen auf immaterielle Vermögensgegenstände",'E8.b. KKAuf_WAV'!$C$6:$C$405,"&lt;&gt;"&amp;"geleistete Anzahlungen und Anlagen im Bau des Sachanlagevermögens",'E8.b. KKAuf_WAV'!$C$6:$C$405,"&lt;&gt;"&amp;"Geschäfts- oder Firmenwert")</f>
        <v>0</v>
      </c>
      <c r="W254" s="980">
        <f>SUMIFS('E8.b. KKAuf_WAV'!$M$6:$M$405,'E8.b. KKAuf_WAV'!$B$6:$B$405,$C254,'E8.b. KKAuf_WAV'!$E$6:$E$405,H254,'E8.b. KKAuf_WAV'!$C$6:$C$405,"geleistete Anzahlungen und Anlagen im Bau des Sachanlagevermögens")+ SUMIFS('E8.b. KKAuf_WAV'!$M$6:$M$405,'E8.b. KKAuf_WAV'!$B$6:$B$405,$C254,'E8.b. KKAuf_WAV'!$E$6:$E$405,H254,'E8.b. KKAuf_WAV'!$C$6:$C$405,"geleistete Anzahlungen auf immaterielle Vermögensgegenstände")</f>
        <v>0</v>
      </c>
      <c r="X254" s="980">
        <f>SUMIFS('E8.c. KKAuf_BKZ_NAB_IZ'!$K$6:$K$405,'E8.c. KKAuf_BKZ_NAB_IZ'!$B$6:$B$405,$C254,'E8.c. KKAuf_BKZ_NAB_IZ'!$C$6:$C$405,$H254)</f>
        <v>0</v>
      </c>
      <c r="Y254" s="980">
        <f>SUMIFS('E8.a. KKAuf_SAV'!$Y$6:$Y$2005,'E8.a. KKAuf_SAV'!$B$6:$B$2005,$C254,'E8.a. KKAuf_SAV'!$D$6:$D$2005,$H254)</f>
        <v>0</v>
      </c>
      <c r="Z254" s="980">
        <f>SUMIFS('E8.b. KKAuf_WAV'!$O$6:$O$405,'E8.b. KKAuf_WAV'!$B$6:$B$405,$C254,'E8.b. KKAuf_WAV'!$E$6:$E$405,$H254,'E8.b. KKAuf_WAV'!$C$6:$C$405,"&lt;&gt;"&amp;"geleistete Anzahlungen auf immaterielle Vermögensgegenstände",'E8.b. KKAuf_WAV'!$C$6:$C$405,"&lt;&gt;"&amp;"geleistete Anzahlungen und Anlagen im Bau des Sachanlagevermögens",'E8.b. KKAuf_WAV'!$C$6:$C$405,"&lt;&gt;"&amp;"Geschäfts- oder Firmenwert")</f>
        <v>0</v>
      </c>
      <c r="AA254" s="980">
        <f>SUMIFS('E8.b. KKAuf_WAV'!$O$6:$O$405,'E8.b. KKAuf_WAV'!$B$6:$B$405,$C254,'E8.b. KKAuf_WAV'!$E$6:$E$405,H254,'E8.b. KKAuf_WAV'!$C$6:$C$405,"geleistete Anzahlungen und Anlagen im Bau des Sachanlagevermögens")+ SUMIFS('E8.b. KKAuf_WAV'!$O$6:$O$405,'E8.b. KKAuf_WAV'!$B$6:$B$405,$C254,'E8.b. KKAuf_WAV'!$E$6:$E$405,H254,'E8.b. KKAuf_WAV'!$C$6:$C$405,"geleistete Anzahlungen auf immaterielle Vermögensgegenstände")</f>
        <v>0</v>
      </c>
      <c r="AB254" s="980">
        <f>SUMIFS('E8.c. KKAuf_BKZ_NAB_IZ'!$L$6:$L$405,'E8.c. KKAuf_BKZ_NAB_IZ'!$B$6:$B$405,$C254,'E8.c. KKAuf_BKZ_NAB_IZ'!$C$6:$C$405,$H254)</f>
        <v>0</v>
      </c>
      <c r="AC254" s="974"/>
      <c r="AD254" s="980">
        <f t="shared" si="87"/>
        <v>0</v>
      </c>
      <c r="AE254" s="984">
        <f>$AE$16</f>
        <v>0</v>
      </c>
      <c r="AF254" s="984">
        <f>$AF$16</f>
        <v>0</v>
      </c>
      <c r="AG254" s="984">
        <f>$AG$16</f>
        <v>0</v>
      </c>
      <c r="AH254" s="982">
        <f t="shared" si="88"/>
        <v>0</v>
      </c>
      <c r="AJ254" s="980">
        <f t="shared" si="84"/>
        <v>0</v>
      </c>
      <c r="AK254" s="984">
        <f>$AK$16</f>
        <v>0</v>
      </c>
      <c r="AL254" s="984">
        <f>$AL$16</f>
        <v>0</v>
      </c>
      <c r="AM254" s="984">
        <f>$AM$16</f>
        <v>0</v>
      </c>
      <c r="AN254" s="982">
        <f t="shared" si="85"/>
        <v>0</v>
      </c>
    </row>
    <row r="255" spans="2:40" ht="15" hidden="1" thickBot="1" x14ac:dyDescent="0.25">
      <c r="B255" s="1448"/>
      <c r="C255" s="1003">
        <f t="shared" si="104"/>
        <v>0</v>
      </c>
      <c r="D255" s="1451"/>
      <c r="E255" s="1409"/>
      <c r="F255" s="1409"/>
      <c r="G255" s="970"/>
      <c r="H255" s="986">
        <v>2028</v>
      </c>
      <c r="I255" s="972"/>
      <c r="J255" s="815">
        <f t="shared" si="86"/>
        <v>0</v>
      </c>
      <c r="K255" s="804"/>
      <c r="L255" s="814">
        <f t="shared" si="91"/>
        <v>0</v>
      </c>
      <c r="M255" s="804"/>
      <c r="N255" s="814">
        <f t="shared" si="83"/>
        <v>0</v>
      </c>
      <c r="O255" s="804"/>
      <c r="P255" s="814">
        <f t="shared" si="103"/>
        <v>0</v>
      </c>
      <c r="Q255" s="760"/>
      <c r="R255" s="987">
        <f>SUMIFS('E8.a. KKAuf_SAV'!$X$6:$X$2005,'E8.a. KKAuf_SAV'!$B$6:$B$2005,$C255,'E8.a. KKAuf_SAV'!$D$6:$D$2005,$H255)</f>
        <v>0</v>
      </c>
      <c r="S255" s="987">
        <f>SUMIFS('E8.b. KKAuf_WAV'!$N$6:$N$405,'E8.b. KKAuf_WAV'!$B$6:$B$405,$C255,'E8.b. KKAuf_WAV'!$E$6:$E$405,H255)-SUMIFS('E8.b. KKAuf_WAV'!$N$6:$N$405,'E8.b. KKAuf_WAV'!$B$6:$B$405,$C255,'E8.b. KKAuf_WAV'!$C$6:$C$405,"Geschäfts- oder Firmenwert",'E8.b. KKAuf_WAV'!$D$6:$D$405,H255)</f>
        <v>0</v>
      </c>
      <c r="T255" s="974"/>
      <c r="U255" s="987">
        <f>SUMIFS('E8.a. KKAuf_SAV'!$W$6:$W$2005,'E8.a. KKAuf_SAV'!$B$6:$B$2005,$C255,'E8.a. KKAuf_SAV'!$D$6:$D$2005,H255)</f>
        <v>0</v>
      </c>
      <c r="V255" s="987">
        <f>SUMIFS('E8.b. KKAuf_WAV'!$M$6:$M$405,'E8.b. KKAuf_WAV'!$B$6:$B$405,$C255,'E8.b. KKAuf_WAV'!$E$6:$E$405,$H255,'E8.b. KKAuf_WAV'!$C$6:$C$405,"&lt;&gt;"&amp;"geleistete Anzahlungen auf immaterielle Vermögensgegenstände",'E8.b. KKAuf_WAV'!$C$6:$C$405,"&lt;&gt;"&amp;"geleistete Anzahlungen und Anlagen im Bau des Sachanlagevermögens",'E8.b. KKAuf_WAV'!$C$6:$C$405,"&lt;&gt;"&amp;"Geschäfts- oder Firmenwert")</f>
        <v>0</v>
      </c>
      <c r="W255" s="987">
        <f>SUMIFS('E8.b. KKAuf_WAV'!$M$6:$M$405,'E8.b. KKAuf_WAV'!$B$6:$B$405,$C255,'E8.b. KKAuf_WAV'!$E$6:$E$405,H255,'E8.b. KKAuf_WAV'!$C$6:$C$405,"geleistete Anzahlungen und Anlagen im Bau des Sachanlagevermögens")+ SUMIFS('E8.b. KKAuf_WAV'!$M$6:$M$405,'E8.b. KKAuf_WAV'!$B$6:$B$405,$C255,'E8.b. KKAuf_WAV'!$E$6:$E$405,H255,'E8.b. KKAuf_WAV'!$C$6:$C$405,"geleistete Anzahlungen auf immaterielle Vermögensgegenstände")</f>
        <v>0</v>
      </c>
      <c r="X255" s="987">
        <f>SUMIFS('E8.c. KKAuf_BKZ_NAB_IZ'!$K$6:$K$405,'E8.c. KKAuf_BKZ_NAB_IZ'!$B$6:$B$405,$C255,'E8.c. KKAuf_BKZ_NAB_IZ'!$C$6:$C$405,$H255)</f>
        <v>0</v>
      </c>
      <c r="Y255" s="987">
        <f>SUMIFS('E8.a. KKAuf_SAV'!$Y$6:$Y$2005,'E8.a. KKAuf_SAV'!$B$6:$B$2005,$C255,'E8.a. KKAuf_SAV'!$D$6:$D$2005,$H255)</f>
        <v>0</v>
      </c>
      <c r="Z255" s="987">
        <f>SUMIFS('E8.b. KKAuf_WAV'!$O$6:$O$405,'E8.b. KKAuf_WAV'!$B$6:$B$405,$C255,'E8.b. KKAuf_WAV'!$E$6:$E$405,$H255,'E8.b. KKAuf_WAV'!$C$6:$C$405,"&lt;&gt;"&amp;"geleistete Anzahlungen auf immaterielle Vermögensgegenstände",'E8.b. KKAuf_WAV'!$C$6:$C$405,"&lt;&gt;"&amp;"geleistete Anzahlungen und Anlagen im Bau des Sachanlagevermögens",'E8.b. KKAuf_WAV'!$C$6:$C$405,"&lt;&gt;"&amp;"Geschäfts- oder Firmenwert")</f>
        <v>0</v>
      </c>
      <c r="AA255" s="987">
        <f>SUMIFS('E8.b. KKAuf_WAV'!$O$6:$O$405,'E8.b. KKAuf_WAV'!$B$6:$B$405,$C255,'E8.b. KKAuf_WAV'!$E$6:$E$405,H255,'E8.b. KKAuf_WAV'!$C$6:$C$405,"geleistete Anzahlungen und Anlagen im Bau des Sachanlagevermögens")+ SUMIFS('E8.b. KKAuf_WAV'!$O$6:$O$405,'E8.b. KKAuf_WAV'!$B$6:$B$405,$C255,'E8.b. KKAuf_WAV'!$E$6:$E$405,H255,'E8.b. KKAuf_WAV'!$C$6:$C$405,"geleistete Anzahlungen auf immaterielle Vermögensgegenstände")</f>
        <v>0</v>
      </c>
      <c r="AB255" s="987">
        <f>SUMIFS('E8.c. KKAuf_BKZ_NAB_IZ'!$L$6:$L$405,'E8.c. KKAuf_BKZ_NAB_IZ'!$B$6:$B$405,$C255,'E8.c. KKAuf_BKZ_NAB_IZ'!$C$6:$C$405,$H255)</f>
        <v>0</v>
      </c>
      <c r="AC255" s="974"/>
      <c r="AD255" s="987">
        <f t="shared" si="87"/>
        <v>0</v>
      </c>
      <c r="AE255" s="988">
        <f>$AE$17</f>
        <v>0</v>
      </c>
      <c r="AF255" s="988">
        <f>$AF$17</f>
        <v>0</v>
      </c>
      <c r="AG255" s="988">
        <f>$AG$17</f>
        <v>0</v>
      </c>
      <c r="AH255" s="989">
        <f t="shared" si="88"/>
        <v>0</v>
      </c>
      <c r="AJ255" s="987">
        <f t="shared" si="84"/>
        <v>0</v>
      </c>
      <c r="AK255" s="988">
        <f>$AK$17</f>
        <v>0</v>
      </c>
      <c r="AL255" s="988">
        <f>$AL$17</f>
        <v>0</v>
      </c>
      <c r="AM255" s="988">
        <f>$AM$17</f>
        <v>0</v>
      </c>
      <c r="AN255" s="989">
        <f t="shared" si="85"/>
        <v>0</v>
      </c>
    </row>
    <row r="256" spans="2:40" ht="14.25" customHeight="1" x14ac:dyDescent="0.2">
      <c r="B256" s="1446"/>
      <c r="C256" s="1001">
        <f>B$256</f>
        <v>0</v>
      </c>
      <c r="D256" s="1449"/>
      <c r="E256" s="1407"/>
      <c r="F256" s="1410"/>
      <c r="G256" s="990"/>
      <c r="H256" s="991">
        <v>2022</v>
      </c>
      <c r="I256" s="972"/>
      <c r="J256" s="813">
        <f t="shared" si="86"/>
        <v>0</v>
      </c>
      <c r="K256" s="804"/>
      <c r="L256" s="813">
        <f t="shared" si="91"/>
        <v>0</v>
      </c>
      <c r="M256" s="804"/>
      <c r="N256" s="813">
        <f t="shared" si="83"/>
        <v>0</v>
      </c>
      <c r="O256" s="804"/>
      <c r="P256" s="813">
        <f t="shared" ref="P256:P262" si="105">IFERROR((AJ256*AK256+AD256*AE256)*0.4*0.035*$F$256,0)</f>
        <v>0</v>
      </c>
      <c r="Q256" s="760"/>
      <c r="R256" s="992">
        <f>SUMIFS('E8.a. KKAuf_SAV'!$X$6:$X$2005,'E8.a. KKAuf_SAV'!$B$6:$B$2005,$C256,'E8.a. KKAuf_SAV'!$D$6:$D$2005,$H256)</f>
        <v>0</v>
      </c>
      <c r="S256" s="992">
        <f>SUMIFS('E8.b. KKAuf_WAV'!$N$6:$N$405,'E8.b. KKAuf_WAV'!$B$6:$B$405,$C256,'E8.b. KKAuf_WAV'!$E$6:$E$405,H256)-SUMIFS('E8.b. KKAuf_WAV'!$N$6:$N$405,'E8.b. KKAuf_WAV'!$B$6:$B$405,$C256,'E8.b. KKAuf_WAV'!$C$6:$C$405,"Geschäfts- oder Firmenwert",'E8.b. KKAuf_WAV'!$D$6:$D$405,H256)</f>
        <v>0</v>
      </c>
      <c r="T256" s="974"/>
      <c r="U256" s="992">
        <f>SUMIFS('E8.a. KKAuf_SAV'!$W$6:$W$2005,'E8.a. KKAuf_SAV'!$B$6:$B$2005,$C256,'E8.a. KKAuf_SAV'!$D$6:$D$2005,H256)</f>
        <v>0</v>
      </c>
      <c r="V256" s="992">
        <f>SUMIFS('E8.b. KKAuf_WAV'!$M$6:$M$405,'E8.b. KKAuf_WAV'!$B$6:$B$405,$C256,'E8.b. KKAuf_WAV'!$E$6:$E$405,$H256,'E8.b. KKAuf_WAV'!$C$6:$C$405,"&lt;&gt;"&amp;"geleistete Anzahlungen auf immaterielle Vermögensgegenstände",'E8.b. KKAuf_WAV'!$C$6:$C$405,"&lt;&gt;"&amp;"geleistete Anzahlungen und Anlagen im Bau des Sachanlagevermögens",'E8.b. KKAuf_WAV'!$C$6:$C$405,"&lt;&gt;"&amp;"Geschäfts- oder Firmenwert")</f>
        <v>0</v>
      </c>
      <c r="W256" s="992">
        <f>SUMIFS('E8.b. KKAuf_WAV'!$M$6:$M$405,'E8.b. KKAuf_WAV'!$B$6:$B$405,$C256,'E8.b. KKAuf_WAV'!$E$6:$E$405,Listen!$AA$3,'E8.b. KKAuf_WAV'!$C$6:$C$405,"geleistete Anzahlungen und Anlagen im Bau des Sachanlagevermögens")+ SUMIFS('E8.b. KKAuf_WAV'!$M$6:$M$405,'E8.b. KKAuf_WAV'!$B$6:$B$405,$C256,'E8.b. KKAuf_WAV'!$E$6:$E$405,Listen!$AA$3,'E8.b. KKAuf_WAV'!$C$6:$C$405,"geleistete Anzahlungen auf immaterielle Vermögensgegenstände")</f>
        <v>0</v>
      </c>
      <c r="X256" s="992">
        <f>SUMIFS('E8.c. KKAuf_BKZ_NAB_IZ'!$K$6:$K$405,'E8.c. KKAuf_BKZ_NAB_IZ'!$B$6:$B$405,$C256,'E8.c. KKAuf_BKZ_NAB_IZ'!$C$6:$C$405,$H256)</f>
        <v>0</v>
      </c>
      <c r="Y256" s="992">
        <f>SUMIFS('E8.a. KKAuf_SAV'!$Y$6:$Y$2005,'E8.a. KKAuf_SAV'!$B$6:$B$2005,$C256,'E8.a. KKAuf_SAV'!$D$6:$D$2005,$H256)</f>
        <v>0</v>
      </c>
      <c r="Z256" s="992">
        <f>SUMIFS('E8.b. KKAuf_WAV'!$O$6:$O$405,'E8.b. KKAuf_WAV'!$B$6:$B$405,$C256,'E8.b. KKAuf_WAV'!$E$6:$E$405,$H256,'E8.b. KKAuf_WAV'!$C$6:$C$405,"&lt;&gt;"&amp;"geleistete Anzahlungen auf immaterielle Vermögensgegenstände",'E8.b. KKAuf_WAV'!$C$6:$C$405,"&lt;&gt;"&amp;"geleistete Anzahlungen und Anlagen im Bau des Sachanlagevermögens",'E8.b. KKAuf_WAV'!$C$6:$C$405,"&lt;&gt;"&amp;"Geschäfts- oder Firmenwert")</f>
        <v>0</v>
      </c>
      <c r="AA256" s="992">
        <f>SUMIFS('E8.b. KKAuf_WAV'!$O$6:$O$405,'E8.b. KKAuf_WAV'!$B$6:$B$405,$C256,'E8.b. KKAuf_WAV'!$E$6:$E$405,Listen!$AA$3,'E8.b. KKAuf_WAV'!$C$6:$C$405,"geleistete Anzahlungen und Anlagen im Bau des Sachanlagevermögens")+ SUMIFS('E8.b. KKAuf_WAV'!$O$6:$O$405,'E8.b. KKAuf_WAV'!$B$6:$B$405,$C256,'E8.b. KKAuf_WAV'!$E$6:$E$405,Listen!$AA$3,'E8.b. KKAuf_WAV'!$C$6:$C$405,"geleistete Anzahlungen auf immaterielle Vermögensgegenstände")</f>
        <v>0</v>
      </c>
      <c r="AB256" s="992">
        <f>SUMIFS('E8.c. KKAuf_BKZ_NAB_IZ'!$L$6:$L$405,'E8.c. KKAuf_BKZ_NAB_IZ'!$B$6:$B$405,$C256,'E8.c. KKAuf_BKZ_NAB_IZ'!$C$6:$C$405,$H256)</f>
        <v>0</v>
      </c>
      <c r="AC256" s="974"/>
      <c r="AD256" s="992">
        <f t="shared" si="87"/>
        <v>0</v>
      </c>
      <c r="AE256" s="993">
        <f>$AE$11</f>
        <v>5.0700000000000002E-2</v>
      </c>
      <c r="AF256" s="993">
        <f>$AF$11</f>
        <v>1.7100000000000001E-2</v>
      </c>
      <c r="AG256" s="993">
        <f>$AG$11</f>
        <v>3.0499999999999999E-2</v>
      </c>
      <c r="AH256" s="994">
        <f t="shared" si="88"/>
        <v>0</v>
      </c>
      <c r="AJ256" s="992">
        <f t="shared" si="84"/>
        <v>0</v>
      </c>
      <c r="AK256" s="993">
        <f>$AK$11</f>
        <v>5.0700000000000002E-2</v>
      </c>
      <c r="AL256" s="993">
        <f>$AL$11</f>
        <v>1.7100000000000001E-2</v>
      </c>
      <c r="AM256" s="993">
        <f>$AM$11</f>
        <v>3.0499999999999999E-2</v>
      </c>
      <c r="AN256" s="994">
        <f t="shared" si="85"/>
        <v>0</v>
      </c>
    </row>
    <row r="257" spans="2:40" x14ac:dyDescent="0.2">
      <c r="B257" s="1447"/>
      <c r="C257" s="1002">
        <f t="shared" ref="C257:C262" si="106">B$256</f>
        <v>0</v>
      </c>
      <c r="D257" s="1450"/>
      <c r="E257" s="1408"/>
      <c r="F257" s="1408"/>
      <c r="G257" s="990"/>
      <c r="H257" s="983">
        <v>2023</v>
      </c>
      <c r="I257" s="972"/>
      <c r="J257" s="805">
        <f t="shared" si="86"/>
        <v>0</v>
      </c>
      <c r="K257" s="804"/>
      <c r="L257" s="803">
        <f t="shared" si="91"/>
        <v>0</v>
      </c>
      <c r="M257" s="804"/>
      <c r="N257" s="803">
        <f t="shared" si="83"/>
        <v>0</v>
      </c>
      <c r="O257" s="804"/>
      <c r="P257" s="803">
        <f t="shared" si="105"/>
        <v>0</v>
      </c>
      <c r="Q257" s="760"/>
      <c r="R257" s="980">
        <f>SUMIFS('E8.a. KKAuf_SAV'!$X$6:$X$2005,'E8.a. KKAuf_SAV'!$B$6:$B$2005,$C257,'E8.a. KKAuf_SAV'!$D$6:$D$2005,$H257)</f>
        <v>0</v>
      </c>
      <c r="S257" s="980">
        <f>SUMIFS('E8.b. KKAuf_WAV'!$N$6:$N$405,'E8.b. KKAuf_WAV'!$B$6:$B$405,$C257,'E8.b. KKAuf_WAV'!$E$6:$E$405,H257)-SUMIFS('E8.b. KKAuf_WAV'!$N$6:$N$405,'E8.b. KKAuf_WAV'!$B$6:$B$405,$C257,'E8.b. KKAuf_WAV'!$C$6:$C$405,"Geschäfts- oder Firmenwert",'E8.b. KKAuf_WAV'!$D$6:$D$405,H257)</f>
        <v>0</v>
      </c>
      <c r="T257" s="974"/>
      <c r="U257" s="980">
        <f>SUMIFS('E8.a. KKAuf_SAV'!$W$6:$W$2005,'E8.a. KKAuf_SAV'!$B$6:$B$2005,$C257,'E8.a. KKAuf_SAV'!$D$6:$D$2005,H257)</f>
        <v>0</v>
      </c>
      <c r="V257" s="980">
        <f>SUMIFS('E8.b. KKAuf_WAV'!$M$6:$M$405,'E8.b. KKAuf_WAV'!$B$6:$B$405,$C257,'E8.b. KKAuf_WAV'!$E$6:$E$405,$H257,'E8.b. KKAuf_WAV'!$C$6:$C$405,"&lt;&gt;"&amp;"geleistete Anzahlungen auf immaterielle Vermögensgegenstände",'E8.b. KKAuf_WAV'!$C$6:$C$405,"&lt;&gt;"&amp;"geleistete Anzahlungen und Anlagen im Bau des Sachanlagevermögens",'E8.b. KKAuf_WAV'!$C$6:$C$405,"&lt;&gt;"&amp;"Geschäfts- oder Firmenwert")</f>
        <v>0</v>
      </c>
      <c r="W257" s="980"/>
      <c r="X257" s="980">
        <f>SUMIFS('E8.c. KKAuf_BKZ_NAB_IZ'!$K$6:$K$405,'E8.c. KKAuf_BKZ_NAB_IZ'!$B$6:$B$405,$C257,'E8.c. KKAuf_BKZ_NAB_IZ'!$C$6:$C$405,$H257)</f>
        <v>0</v>
      </c>
      <c r="Y257" s="980">
        <f>SUMIFS('E8.a. KKAuf_SAV'!$Y$6:$Y$2005,'E8.a. KKAuf_SAV'!$B$6:$B$2005,$C257,'E8.a. KKAuf_SAV'!$D$6:$D$2005,$H257)</f>
        <v>0</v>
      </c>
      <c r="Z257" s="980">
        <f>SUMIFS('E8.b. KKAuf_WAV'!$O$6:$O$405,'E8.b. KKAuf_WAV'!$B$6:$B$405,$C257,'E8.b. KKAuf_WAV'!$E$6:$E$405,$H257,'E8.b. KKAuf_WAV'!$C$6:$C$405,"&lt;&gt;"&amp;"geleistete Anzahlungen auf immaterielle Vermögensgegenstände",'E8.b. KKAuf_WAV'!$C$6:$C$405,"&lt;&gt;"&amp;"geleistete Anzahlungen und Anlagen im Bau des Sachanlagevermögens",'E8.b. KKAuf_WAV'!$C$6:$C$405,"&lt;&gt;"&amp;"Geschäfts- oder Firmenwert")</f>
        <v>0</v>
      </c>
      <c r="AA257" s="980"/>
      <c r="AB257" s="980">
        <f>SUMIFS('E8.c. KKAuf_BKZ_NAB_IZ'!$L$6:$L$405,'E8.c. KKAuf_BKZ_NAB_IZ'!$B$6:$B$405,$C257,'E8.c. KKAuf_BKZ_NAB_IZ'!$C$6:$C$405,$H257)</f>
        <v>0</v>
      </c>
      <c r="AC257" s="974"/>
      <c r="AD257" s="980">
        <f t="shared" si="87"/>
        <v>0</v>
      </c>
      <c r="AE257" s="984">
        <f>$AE$12</f>
        <v>5.0700000000000002E-2</v>
      </c>
      <c r="AF257" s="984">
        <f>$AF$12</f>
        <v>1.7100000000000001E-2</v>
      </c>
      <c r="AG257" s="984">
        <f>$AG$12</f>
        <v>3.0499999999999999E-2</v>
      </c>
      <c r="AH257" s="982">
        <f t="shared" si="88"/>
        <v>0</v>
      </c>
      <c r="AJ257" s="980"/>
      <c r="AK257" s="984">
        <f>$AK$12</f>
        <v>5.0700000000000002E-2</v>
      </c>
      <c r="AL257" s="984">
        <f>$AL$12</f>
        <v>1.7100000000000001E-2</v>
      </c>
      <c r="AM257" s="984">
        <f>$AM$12</f>
        <v>3.0499999999999999E-2</v>
      </c>
      <c r="AN257" s="982">
        <f t="shared" si="85"/>
        <v>0</v>
      </c>
    </row>
    <row r="258" spans="2:40" x14ac:dyDescent="0.2">
      <c r="B258" s="1447"/>
      <c r="C258" s="1002">
        <f t="shared" si="106"/>
        <v>0</v>
      </c>
      <c r="D258" s="1450"/>
      <c r="E258" s="1408"/>
      <c r="F258" s="1408"/>
      <c r="G258" s="990"/>
      <c r="H258" s="983">
        <v>2024</v>
      </c>
      <c r="I258" s="972"/>
      <c r="J258" s="803">
        <f t="shared" si="86"/>
        <v>0</v>
      </c>
      <c r="K258" s="804"/>
      <c r="L258" s="803">
        <f t="shared" si="91"/>
        <v>0</v>
      </c>
      <c r="M258" s="804"/>
      <c r="N258" s="803">
        <f t="shared" si="83"/>
        <v>0</v>
      </c>
      <c r="O258" s="804"/>
      <c r="P258" s="803">
        <f t="shared" si="105"/>
        <v>0</v>
      </c>
      <c r="Q258" s="760"/>
      <c r="R258" s="980">
        <f>SUMIFS('E8.a. KKAuf_SAV'!$X$6:$X$2005,'E8.a. KKAuf_SAV'!$B$6:$B$2005,$C258,'E8.a. KKAuf_SAV'!$D$6:$D$2005,$H258)</f>
        <v>0</v>
      </c>
      <c r="S258" s="980">
        <f>SUMIFS('E8.b. KKAuf_WAV'!$N$6:$N$405,'E8.b. KKAuf_WAV'!$B$6:$B$405,$C258,'E8.b. KKAuf_WAV'!$E$6:$E$405,H258)-SUMIFS('E8.b. KKAuf_WAV'!$N$6:$N$405,'E8.b. KKAuf_WAV'!$B$6:$B$405,$C258,'E8.b. KKAuf_WAV'!$C$6:$C$405,"Geschäfts- oder Firmenwert",'E8.b. KKAuf_WAV'!$D$6:$D$405,H258)</f>
        <v>0</v>
      </c>
      <c r="T258" s="974"/>
      <c r="U258" s="980">
        <f>SUMIFS('E8.a. KKAuf_SAV'!$W$6:$W$2005,'E8.a. KKAuf_SAV'!$B$6:$B$2005,$C258,'E8.a. KKAuf_SAV'!$D$6:$D$2005,H258)</f>
        <v>0</v>
      </c>
      <c r="V258" s="980">
        <f>SUMIFS('E8.b. KKAuf_WAV'!$M$6:$M$405,'E8.b. KKAuf_WAV'!$B$6:$B$405,$C258,'E8.b. KKAuf_WAV'!$E$6:$E$405,$H258,'E8.b. KKAuf_WAV'!$C$6:$C$405,"&lt;&gt;"&amp;"geleistete Anzahlungen auf immaterielle Vermögensgegenstände",'E8.b. KKAuf_WAV'!$C$6:$C$405,"&lt;&gt;"&amp;"geleistete Anzahlungen und Anlagen im Bau des Sachanlagevermögens",'E8.b. KKAuf_WAV'!$C$6:$C$405,"&lt;&gt;"&amp;"Geschäfts- oder Firmenwert")</f>
        <v>0</v>
      </c>
      <c r="W258" s="980">
        <f>SUMIFS('E8.b. KKAuf_WAV'!$M$6:$M$405,'E8.b. KKAuf_WAV'!$B$6:$B$405,$C258,'E8.b. KKAuf_WAV'!$E$6:$E$405,H258,'E8.b. KKAuf_WAV'!$C$6:$C$405,"geleistete Anzahlungen und Anlagen im Bau des Sachanlagevermögens")+ SUMIFS('E8.b. KKAuf_WAV'!$M$6:$M$405,'E8.b. KKAuf_WAV'!$B$6:$B$405,$C258,'E8.b. KKAuf_WAV'!$E$6:$E$405,H258,'E8.b. KKAuf_WAV'!$C$6:$C$405,"geleistete Anzahlungen auf immaterielle Vermögensgegenstände")</f>
        <v>0</v>
      </c>
      <c r="X258" s="980">
        <f>SUMIFS('E8.c. KKAuf_BKZ_NAB_IZ'!$K$6:$K$405,'E8.c. KKAuf_BKZ_NAB_IZ'!$B$6:$B$405,$C258,'E8.c. KKAuf_BKZ_NAB_IZ'!$C$6:$C$405,$H258)</f>
        <v>0</v>
      </c>
      <c r="Y258" s="980">
        <f>SUMIFS('E8.a. KKAuf_SAV'!$Y$6:$Y$2005,'E8.a. KKAuf_SAV'!$B$6:$B$2005,$C258,'E8.a. KKAuf_SAV'!$D$6:$D$2005,$H258)</f>
        <v>0</v>
      </c>
      <c r="Z258" s="980">
        <f>SUMIFS('E8.b. KKAuf_WAV'!$O$6:$O$405,'E8.b. KKAuf_WAV'!$B$6:$B$405,$C258,'E8.b. KKAuf_WAV'!$E$6:$E$405,$H258,'E8.b. KKAuf_WAV'!$C$6:$C$405,"&lt;&gt;"&amp;"geleistete Anzahlungen auf immaterielle Vermögensgegenstände",'E8.b. KKAuf_WAV'!$C$6:$C$405,"&lt;&gt;"&amp;"geleistete Anzahlungen und Anlagen im Bau des Sachanlagevermögens",'E8.b. KKAuf_WAV'!$C$6:$C$405,"&lt;&gt;"&amp;"Geschäfts- oder Firmenwert")</f>
        <v>0</v>
      </c>
      <c r="AA258" s="980">
        <f>SUMIFS('E8.b. KKAuf_WAV'!$O$6:$O$405,'E8.b. KKAuf_WAV'!$B$6:$B$405,$C258,'E8.b. KKAuf_WAV'!$E$6:$E$405,H258,'E8.b. KKAuf_WAV'!$C$6:$C$405,"geleistete Anzahlungen und Anlagen im Bau des Sachanlagevermögens")+ SUMIFS('E8.b. KKAuf_WAV'!$O$6:$O$405,'E8.b. KKAuf_WAV'!$B$6:$B$405,$C258,'E8.b. KKAuf_WAV'!$E$6:$E$405,H258,'E8.b. KKAuf_WAV'!$C$6:$C$405,"geleistete Anzahlungen auf immaterielle Vermögensgegenstände")</f>
        <v>0</v>
      </c>
      <c r="AB258" s="980">
        <f>SUMIFS('E8.c. KKAuf_BKZ_NAB_IZ'!$L$6:$L$405,'E8.c. KKAuf_BKZ_NAB_IZ'!$B$6:$B$405,$C258,'E8.c. KKAuf_BKZ_NAB_IZ'!$C$6:$C$405,$H258)</f>
        <v>0</v>
      </c>
      <c r="AC258" s="974"/>
      <c r="AD258" s="980">
        <f t="shared" si="87"/>
        <v>0</v>
      </c>
      <c r="AE258" s="984">
        <f>$AE$13</f>
        <v>6.93E-2</v>
      </c>
      <c r="AF258" s="984">
        <f>$AF$13</f>
        <v>3.8699999999999998E-2</v>
      </c>
      <c r="AG258" s="984">
        <f>$AG$13</f>
        <v>5.0900000000000001E-2</v>
      </c>
      <c r="AH258" s="982">
        <f t="shared" si="88"/>
        <v>0</v>
      </c>
      <c r="AJ258" s="980">
        <f t="shared" si="84"/>
        <v>0</v>
      </c>
      <c r="AK258" s="984">
        <f>$AK$13</f>
        <v>7.0099999999999996E-2</v>
      </c>
      <c r="AL258" s="984">
        <f>$AL$13</f>
        <v>3.6600000000000001E-2</v>
      </c>
      <c r="AM258" s="984">
        <f>$AM$13</f>
        <v>0.05</v>
      </c>
      <c r="AN258" s="982">
        <f t="shared" si="85"/>
        <v>0</v>
      </c>
    </row>
    <row r="259" spans="2:40" ht="15" thickBot="1" x14ac:dyDescent="0.25">
      <c r="B259" s="1447"/>
      <c r="C259" s="1002">
        <f t="shared" si="106"/>
        <v>0</v>
      </c>
      <c r="D259" s="1450"/>
      <c r="E259" s="1408"/>
      <c r="F259" s="1408"/>
      <c r="G259" s="990"/>
      <c r="H259" s="983">
        <v>2025</v>
      </c>
      <c r="I259" s="972"/>
      <c r="J259" s="803">
        <f t="shared" si="86"/>
        <v>0</v>
      </c>
      <c r="K259" s="804"/>
      <c r="L259" s="803">
        <f t="shared" si="91"/>
        <v>0</v>
      </c>
      <c r="M259" s="804"/>
      <c r="N259" s="803">
        <f t="shared" si="83"/>
        <v>0</v>
      </c>
      <c r="O259" s="804"/>
      <c r="P259" s="803">
        <f t="shared" si="105"/>
        <v>0</v>
      </c>
      <c r="Q259" s="760"/>
      <c r="R259" s="980">
        <f>SUMIFS('E8.a. KKAuf_SAV'!$X$6:$X$2005,'E8.a. KKAuf_SAV'!$B$6:$B$2005,$C259,'E8.a. KKAuf_SAV'!$D$6:$D$2005,$H259)</f>
        <v>0</v>
      </c>
      <c r="S259" s="980">
        <f>SUMIFS('E8.b. KKAuf_WAV'!$N$6:$N$405,'E8.b. KKAuf_WAV'!$B$6:$B$405,$C259,'E8.b. KKAuf_WAV'!$E$6:$E$405,H259)-SUMIFS('E8.b. KKAuf_WAV'!$N$6:$N$405,'E8.b. KKAuf_WAV'!$B$6:$B$405,$C259,'E8.b. KKAuf_WAV'!$C$6:$C$405,"Geschäfts- oder Firmenwert",'E8.b. KKAuf_WAV'!$D$6:$D$405,H259)</f>
        <v>0</v>
      </c>
      <c r="T259" s="974"/>
      <c r="U259" s="980">
        <f>SUMIFS('E8.a. KKAuf_SAV'!$W$6:$W$2005,'E8.a. KKAuf_SAV'!$B$6:$B$2005,$C259,'E8.a. KKAuf_SAV'!$D$6:$D$2005,H259)</f>
        <v>0</v>
      </c>
      <c r="V259" s="980">
        <f>SUMIFS('E8.b. KKAuf_WAV'!$M$6:$M$405,'E8.b. KKAuf_WAV'!$B$6:$B$405,$C259,'E8.b. KKAuf_WAV'!$E$6:$E$405,$H259,'E8.b. KKAuf_WAV'!$C$6:$C$405,"&lt;&gt;"&amp;"geleistete Anzahlungen auf immaterielle Vermögensgegenstände",'E8.b. KKAuf_WAV'!$C$6:$C$405,"&lt;&gt;"&amp;"geleistete Anzahlungen und Anlagen im Bau des Sachanlagevermögens",'E8.b. KKAuf_WAV'!$C$6:$C$405,"&lt;&gt;"&amp;"Geschäfts- oder Firmenwert")</f>
        <v>0</v>
      </c>
      <c r="W259" s="980">
        <f>SUMIFS('E8.b. KKAuf_WAV'!$M$6:$M$405,'E8.b. KKAuf_WAV'!$B$6:$B$405,$C259,'E8.b. KKAuf_WAV'!$E$6:$E$405,H259,'E8.b. KKAuf_WAV'!$C$6:$C$405,"geleistete Anzahlungen und Anlagen im Bau des Sachanlagevermögens")+ SUMIFS('E8.b. KKAuf_WAV'!$M$6:$M$405,'E8.b. KKAuf_WAV'!$B$6:$B$405,$C259,'E8.b. KKAuf_WAV'!$E$6:$E$405,H259,'E8.b. KKAuf_WAV'!$C$6:$C$405,"geleistete Anzahlungen auf immaterielle Vermögensgegenstände")</f>
        <v>0</v>
      </c>
      <c r="X259" s="980">
        <f>SUMIFS('E8.c. KKAuf_BKZ_NAB_IZ'!$K$6:$K$405,'E8.c. KKAuf_BKZ_NAB_IZ'!$B$6:$B$405,$C259,'E8.c. KKAuf_BKZ_NAB_IZ'!$C$6:$C$405,$H259)</f>
        <v>0</v>
      </c>
      <c r="Y259" s="980">
        <f>SUMIFS('E8.a. KKAuf_SAV'!$Y$6:$Y$2005,'E8.a. KKAuf_SAV'!$B$6:$B$2005,$C259,'E8.a. KKAuf_SAV'!$D$6:$D$2005,$H259)</f>
        <v>0</v>
      </c>
      <c r="Z259" s="980">
        <f>SUMIFS('E8.b. KKAuf_WAV'!$O$6:$O$405,'E8.b. KKAuf_WAV'!$B$6:$B$405,$C259,'E8.b. KKAuf_WAV'!$E$6:$E$405,$H259,'E8.b. KKAuf_WAV'!$C$6:$C$405,"&lt;&gt;"&amp;"geleistete Anzahlungen auf immaterielle Vermögensgegenstände",'E8.b. KKAuf_WAV'!$C$6:$C$405,"&lt;&gt;"&amp;"geleistete Anzahlungen und Anlagen im Bau des Sachanlagevermögens",'E8.b. KKAuf_WAV'!$C$6:$C$405,"&lt;&gt;"&amp;"Geschäfts- oder Firmenwert")</f>
        <v>0</v>
      </c>
      <c r="AA259" s="980">
        <f>SUMIFS('E8.b. KKAuf_WAV'!$O$6:$O$405,'E8.b. KKAuf_WAV'!$B$6:$B$405,$C259,'E8.b. KKAuf_WAV'!$E$6:$E$405,H259,'E8.b. KKAuf_WAV'!$C$6:$C$405,"geleistete Anzahlungen und Anlagen im Bau des Sachanlagevermögens")+ SUMIFS('E8.b. KKAuf_WAV'!$O$6:$O$405,'E8.b. KKAuf_WAV'!$B$6:$B$405,$C259,'E8.b. KKAuf_WAV'!$E$6:$E$405,H259,'E8.b. KKAuf_WAV'!$C$6:$C$405,"geleistete Anzahlungen auf immaterielle Vermögensgegenstände")</f>
        <v>0</v>
      </c>
      <c r="AB259" s="980">
        <f>SUMIFS('E8.c. KKAuf_BKZ_NAB_IZ'!$L$6:$L$405,'E8.c. KKAuf_BKZ_NAB_IZ'!$B$6:$B$405,$C259,'E8.c. KKAuf_BKZ_NAB_IZ'!$C$6:$C$405,$H259)</f>
        <v>0</v>
      </c>
      <c r="AC259" s="974"/>
      <c r="AD259" s="980">
        <f t="shared" si="87"/>
        <v>0</v>
      </c>
      <c r="AE259" s="984">
        <f>$AE$14</f>
        <v>7.0099999999999996E-2</v>
      </c>
      <c r="AF259" s="984">
        <f>$AF$14</f>
        <v>3.6600000000000001E-2</v>
      </c>
      <c r="AG259" s="984">
        <f>$AG$14</f>
        <v>0.05</v>
      </c>
      <c r="AH259" s="982">
        <f t="shared" si="88"/>
        <v>0</v>
      </c>
      <c r="AJ259" s="980">
        <f t="shared" si="84"/>
        <v>0</v>
      </c>
      <c r="AK259" s="984">
        <f>$AK$14</f>
        <v>7.0099999999999996E-2</v>
      </c>
      <c r="AL259" s="984">
        <f>$AL$14</f>
        <v>3.6600000000000001E-2</v>
      </c>
      <c r="AM259" s="984">
        <f t="shared" si="92"/>
        <v>0.05</v>
      </c>
      <c r="AN259" s="982">
        <f t="shared" si="85"/>
        <v>0</v>
      </c>
    </row>
    <row r="260" spans="2:40" ht="15" hidden="1" thickBot="1" x14ac:dyDescent="0.25">
      <c r="B260" s="1447"/>
      <c r="C260" s="1002">
        <f t="shared" si="106"/>
        <v>0</v>
      </c>
      <c r="D260" s="1450"/>
      <c r="E260" s="1408"/>
      <c r="F260" s="1408"/>
      <c r="G260" s="990"/>
      <c r="H260" s="983">
        <v>2026</v>
      </c>
      <c r="I260" s="972"/>
      <c r="J260" s="803">
        <f t="shared" si="86"/>
        <v>0</v>
      </c>
      <c r="K260" s="804"/>
      <c r="L260" s="803">
        <f t="shared" si="91"/>
        <v>0</v>
      </c>
      <c r="M260" s="804"/>
      <c r="N260" s="803">
        <f t="shared" si="83"/>
        <v>0</v>
      </c>
      <c r="O260" s="804"/>
      <c r="P260" s="803">
        <f t="shared" si="105"/>
        <v>0</v>
      </c>
      <c r="Q260" s="760"/>
      <c r="R260" s="980">
        <f>SUMIFS('E8.a. KKAuf_SAV'!$X$6:$X$2005,'E8.a. KKAuf_SAV'!$B$6:$B$2005,$C260,'E8.a. KKAuf_SAV'!$D$6:$D$2005,$H260)</f>
        <v>0</v>
      </c>
      <c r="S260" s="980">
        <f>SUMIFS('E8.b. KKAuf_WAV'!$N$6:$N$405,'E8.b. KKAuf_WAV'!$B$6:$B$405,$C260,'E8.b. KKAuf_WAV'!$E$6:$E$405,H260)-SUMIFS('E8.b. KKAuf_WAV'!$N$6:$N$405,'E8.b. KKAuf_WAV'!$B$6:$B$405,$C260,'E8.b. KKAuf_WAV'!$C$6:$C$405,"Geschäfts- oder Firmenwert",'E8.b. KKAuf_WAV'!$D$6:$D$405,H260)</f>
        <v>0</v>
      </c>
      <c r="T260" s="974"/>
      <c r="U260" s="980">
        <f>SUMIFS('E8.a. KKAuf_SAV'!$W$6:$W$2005,'E8.a. KKAuf_SAV'!$B$6:$B$2005,$C260,'E8.a. KKAuf_SAV'!$D$6:$D$2005,H260)</f>
        <v>0</v>
      </c>
      <c r="V260" s="980">
        <f>SUMIFS('E8.b. KKAuf_WAV'!$M$6:$M$405,'E8.b. KKAuf_WAV'!$B$6:$B$405,$C260,'E8.b. KKAuf_WAV'!$E$6:$E$405,$H260,'E8.b. KKAuf_WAV'!$C$6:$C$405,"&lt;&gt;"&amp;"geleistete Anzahlungen auf immaterielle Vermögensgegenstände",'E8.b. KKAuf_WAV'!$C$6:$C$405,"&lt;&gt;"&amp;"geleistete Anzahlungen und Anlagen im Bau des Sachanlagevermögens",'E8.b. KKAuf_WAV'!$C$6:$C$405,"&lt;&gt;"&amp;"Geschäfts- oder Firmenwert")</f>
        <v>0</v>
      </c>
      <c r="W260" s="980">
        <f>SUMIFS('E8.b. KKAuf_WAV'!$M$6:$M$405,'E8.b. KKAuf_WAV'!$B$6:$B$405,$C260,'E8.b. KKAuf_WAV'!$E$6:$E$405,H260,'E8.b. KKAuf_WAV'!$C$6:$C$405,"geleistete Anzahlungen und Anlagen im Bau des Sachanlagevermögens")+ SUMIFS('E8.b. KKAuf_WAV'!$M$6:$M$405,'E8.b. KKAuf_WAV'!$B$6:$B$405,$C260,'E8.b. KKAuf_WAV'!$E$6:$E$405,H260,'E8.b. KKAuf_WAV'!$C$6:$C$405,"geleistete Anzahlungen auf immaterielle Vermögensgegenstände")</f>
        <v>0</v>
      </c>
      <c r="X260" s="980">
        <f>SUMIFS('E8.c. KKAuf_BKZ_NAB_IZ'!$K$6:$K$405,'E8.c. KKAuf_BKZ_NAB_IZ'!$B$6:$B$405,$C260,'E8.c. KKAuf_BKZ_NAB_IZ'!$C$6:$C$405,$H260)</f>
        <v>0</v>
      </c>
      <c r="Y260" s="980">
        <f>SUMIFS('E8.a. KKAuf_SAV'!$Y$6:$Y$2005,'E8.a. KKAuf_SAV'!$B$6:$B$2005,$C260,'E8.a. KKAuf_SAV'!$D$6:$D$2005,$H260)</f>
        <v>0</v>
      </c>
      <c r="Z260" s="980">
        <f>SUMIFS('E8.b. KKAuf_WAV'!$O$6:$O$405,'E8.b. KKAuf_WAV'!$B$6:$B$405,$C260,'E8.b. KKAuf_WAV'!$E$6:$E$405,$H260,'E8.b. KKAuf_WAV'!$C$6:$C$405,"&lt;&gt;"&amp;"geleistete Anzahlungen auf immaterielle Vermögensgegenstände",'E8.b. KKAuf_WAV'!$C$6:$C$405,"&lt;&gt;"&amp;"geleistete Anzahlungen und Anlagen im Bau des Sachanlagevermögens",'E8.b. KKAuf_WAV'!$C$6:$C$405,"&lt;&gt;"&amp;"Geschäfts- oder Firmenwert")</f>
        <v>0</v>
      </c>
      <c r="AA260" s="980">
        <f>SUMIFS('E8.b. KKAuf_WAV'!$O$6:$O$405,'E8.b. KKAuf_WAV'!$B$6:$B$405,$C260,'E8.b. KKAuf_WAV'!$E$6:$E$405,H260,'E8.b. KKAuf_WAV'!$C$6:$C$405,"geleistete Anzahlungen und Anlagen im Bau des Sachanlagevermögens")+ SUMIFS('E8.b. KKAuf_WAV'!$O$6:$O$405,'E8.b. KKAuf_WAV'!$B$6:$B$405,$C260,'E8.b. KKAuf_WAV'!$E$6:$E$405,H260,'E8.b. KKAuf_WAV'!$C$6:$C$405,"geleistete Anzahlungen auf immaterielle Vermögensgegenstände")</f>
        <v>0</v>
      </c>
      <c r="AB260" s="980">
        <f>SUMIFS('E8.c. KKAuf_BKZ_NAB_IZ'!$L$6:$L$405,'E8.c. KKAuf_BKZ_NAB_IZ'!$B$6:$B$405,$C260,'E8.c. KKAuf_BKZ_NAB_IZ'!$C$6:$C$405,$H260)</f>
        <v>0</v>
      </c>
      <c r="AC260" s="974"/>
      <c r="AD260" s="980">
        <f t="shared" si="87"/>
        <v>0</v>
      </c>
      <c r="AE260" s="984">
        <f>$AE$15</f>
        <v>0</v>
      </c>
      <c r="AF260" s="984">
        <f>$AF$15</f>
        <v>0</v>
      </c>
      <c r="AG260" s="984">
        <f>$AG$15</f>
        <v>0</v>
      </c>
      <c r="AH260" s="982">
        <f t="shared" si="88"/>
        <v>0</v>
      </c>
      <c r="AJ260" s="980">
        <f t="shared" si="84"/>
        <v>0</v>
      </c>
      <c r="AK260" s="984">
        <f>$AK$15</f>
        <v>0</v>
      </c>
      <c r="AL260" s="984">
        <f>$AL$15</f>
        <v>0</v>
      </c>
      <c r="AM260" s="984">
        <f t="shared" si="92"/>
        <v>0</v>
      </c>
      <c r="AN260" s="982">
        <f t="shared" si="85"/>
        <v>0</v>
      </c>
    </row>
    <row r="261" spans="2:40" ht="15" hidden="1" thickBot="1" x14ac:dyDescent="0.25">
      <c r="B261" s="1447"/>
      <c r="C261" s="1002">
        <f t="shared" si="106"/>
        <v>0</v>
      </c>
      <c r="D261" s="1450"/>
      <c r="E261" s="1408"/>
      <c r="F261" s="1408"/>
      <c r="G261" s="990"/>
      <c r="H261" s="983">
        <v>2027</v>
      </c>
      <c r="I261" s="972"/>
      <c r="J261" s="803">
        <f t="shared" si="86"/>
        <v>0</v>
      </c>
      <c r="K261" s="804"/>
      <c r="L261" s="803">
        <f t="shared" si="91"/>
        <v>0</v>
      </c>
      <c r="M261" s="804"/>
      <c r="N261" s="803">
        <f t="shared" si="83"/>
        <v>0</v>
      </c>
      <c r="O261" s="804"/>
      <c r="P261" s="803">
        <f t="shared" si="105"/>
        <v>0</v>
      </c>
      <c r="Q261" s="760"/>
      <c r="R261" s="980">
        <f>SUMIFS('E8.a. KKAuf_SAV'!$X$6:$X$2005,'E8.a. KKAuf_SAV'!$B$6:$B$2005,$C261,'E8.a. KKAuf_SAV'!$D$6:$D$2005,$H261)</f>
        <v>0</v>
      </c>
      <c r="S261" s="980">
        <f>SUMIFS('E8.b. KKAuf_WAV'!$N$6:$N$405,'E8.b. KKAuf_WAV'!$B$6:$B$405,$C261,'E8.b. KKAuf_WAV'!$E$6:$E$405,H261)-SUMIFS('E8.b. KKAuf_WAV'!$N$6:$N$405,'E8.b. KKAuf_WAV'!$B$6:$B$405,$C261,'E8.b. KKAuf_WAV'!$C$6:$C$405,"Geschäfts- oder Firmenwert",'E8.b. KKAuf_WAV'!$D$6:$D$405,H261)</f>
        <v>0</v>
      </c>
      <c r="T261" s="974"/>
      <c r="U261" s="980">
        <f>SUMIFS('E8.a. KKAuf_SAV'!$W$6:$W$2005,'E8.a. KKAuf_SAV'!$B$6:$B$2005,$C261,'E8.a. KKAuf_SAV'!$D$6:$D$2005,H261)</f>
        <v>0</v>
      </c>
      <c r="V261" s="980">
        <f>SUMIFS('E8.b. KKAuf_WAV'!$M$6:$M$405,'E8.b. KKAuf_WAV'!$B$6:$B$405,$C261,'E8.b. KKAuf_WAV'!$E$6:$E$405,$H261,'E8.b. KKAuf_WAV'!$C$6:$C$405,"&lt;&gt;"&amp;"geleistete Anzahlungen auf immaterielle Vermögensgegenstände",'E8.b. KKAuf_WAV'!$C$6:$C$405,"&lt;&gt;"&amp;"geleistete Anzahlungen und Anlagen im Bau des Sachanlagevermögens",'E8.b. KKAuf_WAV'!$C$6:$C$405,"&lt;&gt;"&amp;"Geschäfts- oder Firmenwert")</f>
        <v>0</v>
      </c>
      <c r="W261" s="980">
        <f>SUMIFS('E8.b. KKAuf_WAV'!$M$6:$M$405,'E8.b. KKAuf_WAV'!$B$6:$B$405,$C261,'E8.b. KKAuf_WAV'!$E$6:$E$405,H261,'E8.b. KKAuf_WAV'!$C$6:$C$405,"geleistete Anzahlungen und Anlagen im Bau des Sachanlagevermögens")+ SUMIFS('E8.b. KKAuf_WAV'!$M$6:$M$405,'E8.b. KKAuf_WAV'!$B$6:$B$405,$C261,'E8.b. KKAuf_WAV'!$E$6:$E$405,H261,'E8.b. KKAuf_WAV'!$C$6:$C$405,"geleistete Anzahlungen auf immaterielle Vermögensgegenstände")</f>
        <v>0</v>
      </c>
      <c r="X261" s="980">
        <f>SUMIFS('E8.c. KKAuf_BKZ_NAB_IZ'!$K$6:$K$405,'E8.c. KKAuf_BKZ_NAB_IZ'!$B$6:$B$405,$C261,'E8.c. KKAuf_BKZ_NAB_IZ'!$C$6:$C$405,$H261)</f>
        <v>0</v>
      </c>
      <c r="Y261" s="980">
        <f>SUMIFS('E8.a. KKAuf_SAV'!$Y$6:$Y$2005,'E8.a. KKAuf_SAV'!$B$6:$B$2005,$C261,'E8.a. KKAuf_SAV'!$D$6:$D$2005,$H261)</f>
        <v>0</v>
      </c>
      <c r="Z261" s="980">
        <f>SUMIFS('E8.b. KKAuf_WAV'!$O$6:$O$405,'E8.b. KKAuf_WAV'!$B$6:$B$405,$C261,'E8.b. KKAuf_WAV'!$E$6:$E$405,$H261,'E8.b. KKAuf_WAV'!$C$6:$C$405,"&lt;&gt;"&amp;"geleistete Anzahlungen auf immaterielle Vermögensgegenstände",'E8.b. KKAuf_WAV'!$C$6:$C$405,"&lt;&gt;"&amp;"geleistete Anzahlungen und Anlagen im Bau des Sachanlagevermögens",'E8.b. KKAuf_WAV'!$C$6:$C$405,"&lt;&gt;"&amp;"Geschäfts- oder Firmenwert")</f>
        <v>0</v>
      </c>
      <c r="AA261" s="980">
        <f>SUMIFS('E8.b. KKAuf_WAV'!$O$6:$O$405,'E8.b. KKAuf_WAV'!$B$6:$B$405,$C261,'E8.b. KKAuf_WAV'!$E$6:$E$405,H261,'E8.b. KKAuf_WAV'!$C$6:$C$405,"geleistete Anzahlungen und Anlagen im Bau des Sachanlagevermögens")+ SUMIFS('E8.b. KKAuf_WAV'!$O$6:$O$405,'E8.b. KKAuf_WAV'!$B$6:$B$405,$C261,'E8.b. KKAuf_WAV'!$E$6:$E$405,H261,'E8.b. KKAuf_WAV'!$C$6:$C$405,"geleistete Anzahlungen auf immaterielle Vermögensgegenstände")</f>
        <v>0</v>
      </c>
      <c r="AB261" s="980">
        <f>SUMIFS('E8.c. KKAuf_BKZ_NAB_IZ'!$L$6:$L$405,'E8.c. KKAuf_BKZ_NAB_IZ'!$B$6:$B$405,$C261,'E8.c. KKAuf_BKZ_NAB_IZ'!$C$6:$C$405,$H261)</f>
        <v>0</v>
      </c>
      <c r="AC261" s="974"/>
      <c r="AD261" s="980">
        <f t="shared" si="87"/>
        <v>0</v>
      </c>
      <c r="AE261" s="984">
        <f>$AE$16</f>
        <v>0</v>
      </c>
      <c r="AF261" s="984">
        <f>$AF$16</f>
        <v>0</v>
      </c>
      <c r="AG261" s="984">
        <f>$AG$16</f>
        <v>0</v>
      </c>
      <c r="AH261" s="982">
        <f t="shared" si="88"/>
        <v>0</v>
      </c>
      <c r="AJ261" s="980">
        <f t="shared" si="84"/>
        <v>0</v>
      </c>
      <c r="AK261" s="984">
        <f>$AK$16</f>
        <v>0</v>
      </c>
      <c r="AL261" s="984">
        <f>$AL$16</f>
        <v>0</v>
      </c>
      <c r="AM261" s="984">
        <f t="shared" si="92"/>
        <v>0</v>
      </c>
      <c r="AN261" s="982">
        <f t="shared" si="85"/>
        <v>0</v>
      </c>
    </row>
    <row r="262" spans="2:40" ht="15" hidden="1" thickBot="1" x14ac:dyDescent="0.25">
      <c r="B262" s="1448"/>
      <c r="C262" s="1003">
        <f t="shared" si="106"/>
        <v>0</v>
      </c>
      <c r="D262" s="1451"/>
      <c r="E262" s="1409"/>
      <c r="F262" s="1409"/>
      <c r="G262" s="970"/>
      <c r="H262" s="986">
        <v>2028</v>
      </c>
      <c r="I262" s="972"/>
      <c r="J262" s="815">
        <f t="shared" si="86"/>
        <v>0</v>
      </c>
      <c r="K262" s="804"/>
      <c r="L262" s="814">
        <f t="shared" si="91"/>
        <v>0</v>
      </c>
      <c r="M262" s="804"/>
      <c r="N262" s="814">
        <f t="shared" si="83"/>
        <v>0</v>
      </c>
      <c r="O262" s="804"/>
      <c r="P262" s="814">
        <f t="shared" si="105"/>
        <v>0</v>
      </c>
      <c r="Q262" s="760"/>
      <c r="R262" s="987">
        <f>SUMIFS('E8.a. KKAuf_SAV'!$X$6:$X$2005,'E8.a. KKAuf_SAV'!$B$6:$B$2005,$C262,'E8.a. KKAuf_SAV'!$D$6:$D$2005,$H262)</f>
        <v>0</v>
      </c>
      <c r="S262" s="987">
        <f>SUMIFS('E8.b. KKAuf_WAV'!$N$6:$N$405,'E8.b. KKAuf_WAV'!$B$6:$B$405,$C262,'E8.b. KKAuf_WAV'!$E$6:$E$405,H262)-SUMIFS('E8.b. KKAuf_WAV'!$N$6:$N$405,'E8.b. KKAuf_WAV'!$B$6:$B$405,$C262,'E8.b. KKAuf_WAV'!$C$6:$C$405,"Geschäfts- oder Firmenwert",'E8.b. KKAuf_WAV'!$D$6:$D$405,H262)</f>
        <v>0</v>
      </c>
      <c r="T262" s="974"/>
      <c r="U262" s="987">
        <f>SUMIFS('E8.a. KKAuf_SAV'!$W$6:$W$2005,'E8.a. KKAuf_SAV'!$B$6:$B$2005,$C262,'E8.a. KKAuf_SAV'!$D$6:$D$2005,H262)</f>
        <v>0</v>
      </c>
      <c r="V262" s="987">
        <f>SUMIFS('E8.b. KKAuf_WAV'!$M$6:$M$405,'E8.b. KKAuf_WAV'!$B$6:$B$405,$C262,'E8.b. KKAuf_WAV'!$E$6:$E$405,$H262,'E8.b. KKAuf_WAV'!$C$6:$C$405,"&lt;&gt;"&amp;"geleistete Anzahlungen auf immaterielle Vermögensgegenstände",'E8.b. KKAuf_WAV'!$C$6:$C$405,"&lt;&gt;"&amp;"geleistete Anzahlungen und Anlagen im Bau des Sachanlagevermögens",'E8.b. KKAuf_WAV'!$C$6:$C$405,"&lt;&gt;"&amp;"Geschäfts- oder Firmenwert")</f>
        <v>0</v>
      </c>
      <c r="W262" s="987">
        <f>SUMIFS('E8.b. KKAuf_WAV'!$M$6:$M$405,'E8.b. KKAuf_WAV'!$B$6:$B$405,$C262,'E8.b. KKAuf_WAV'!$E$6:$E$405,H262,'E8.b. KKAuf_WAV'!$C$6:$C$405,"geleistete Anzahlungen und Anlagen im Bau des Sachanlagevermögens")+ SUMIFS('E8.b. KKAuf_WAV'!$M$6:$M$405,'E8.b. KKAuf_WAV'!$B$6:$B$405,$C262,'E8.b. KKAuf_WAV'!$E$6:$E$405,H262,'E8.b. KKAuf_WAV'!$C$6:$C$405,"geleistete Anzahlungen auf immaterielle Vermögensgegenstände")</f>
        <v>0</v>
      </c>
      <c r="X262" s="987">
        <f>SUMIFS('E8.c. KKAuf_BKZ_NAB_IZ'!$K$6:$K$405,'E8.c. KKAuf_BKZ_NAB_IZ'!$B$6:$B$405,$C262,'E8.c. KKAuf_BKZ_NAB_IZ'!$C$6:$C$405,$H262)</f>
        <v>0</v>
      </c>
      <c r="Y262" s="987">
        <f>SUMIFS('E8.a. KKAuf_SAV'!$Y$6:$Y$2005,'E8.a. KKAuf_SAV'!$B$6:$B$2005,$C262,'E8.a. KKAuf_SAV'!$D$6:$D$2005,$H262)</f>
        <v>0</v>
      </c>
      <c r="Z262" s="987">
        <f>SUMIFS('E8.b. KKAuf_WAV'!$O$6:$O$405,'E8.b. KKAuf_WAV'!$B$6:$B$405,$C262,'E8.b. KKAuf_WAV'!$E$6:$E$405,$H262,'E8.b. KKAuf_WAV'!$C$6:$C$405,"&lt;&gt;"&amp;"geleistete Anzahlungen auf immaterielle Vermögensgegenstände",'E8.b. KKAuf_WAV'!$C$6:$C$405,"&lt;&gt;"&amp;"geleistete Anzahlungen und Anlagen im Bau des Sachanlagevermögens",'E8.b. KKAuf_WAV'!$C$6:$C$405,"&lt;&gt;"&amp;"Geschäfts- oder Firmenwert")</f>
        <v>0</v>
      </c>
      <c r="AA262" s="987">
        <f>SUMIFS('E8.b. KKAuf_WAV'!$O$6:$O$405,'E8.b. KKAuf_WAV'!$B$6:$B$405,$C262,'E8.b. KKAuf_WAV'!$E$6:$E$405,H262,'E8.b. KKAuf_WAV'!$C$6:$C$405,"geleistete Anzahlungen und Anlagen im Bau des Sachanlagevermögens")+ SUMIFS('E8.b. KKAuf_WAV'!$O$6:$O$405,'E8.b. KKAuf_WAV'!$B$6:$B$405,$C262,'E8.b. KKAuf_WAV'!$E$6:$E$405,H262,'E8.b. KKAuf_WAV'!$C$6:$C$405,"geleistete Anzahlungen auf immaterielle Vermögensgegenstände")</f>
        <v>0</v>
      </c>
      <c r="AB262" s="987">
        <f>SUMIFS('E8.c. KKAuf_BKZ_NAB_IZ'!$L$6:$L$405,'E8.c. KKAuf_BKZ_NAB_IZ'!$B$6:$B$405,$C262,'E8.c. KKAuf_BKZ_NAB_IZ'!$C$6:$C$405,$H262)</f>
        <v>0</v>
      </c>
      <c r="AC262" s="974"/>
      <c r="AD262" s="987">
        <f t="shared" si="87"/>
        <v>0</v>
      </c>
      <c r="AE262" s="988">
        <f>$AE$17</f>
        <v>0</v>
      </c>
      <c r="AF262" s="988">
        <f>$AF$17</f>
        <v>0</v>
      </c>
      <c r="AG262" s="988">
        <f>$AG$17</f>
        <v>0</v>
      </c>
      <c r="AH262" s="989">
        <f t="shared" si="88"/>
        <v>0</v>
      </c>
      <c r="AJ262" s="987">
        <f t="shared" si="84"/>
        <v>0</v>
      </c>
      <c r="AK262" s="988">
        <f>$AK$17</f>
        <v>0</v>
      </c>
      <c r="AL262" s="988">
        <f>$AL$17</f>
        <v>0</v>
      </c>
      <c r="AM262" s="988">
        <f t="shared" si="92"/>
        <v>0</v>
      </c>
      <c r="AN262" s="989">
        <f t="shared" si="85"/>
        <v>0</v>
      </c>
    </row>
    <row r="263" spans="2:40" ht="14.25" customHeight="1" x14ac:dyDescent="0.2">
      <c r="B263" s="1446"/>
      <c r="C263" s="1001">
        <f>B$263</f>
        <v>0</v>
      </c>
      <c r="D263" s="1449"/>
      <c r="E263" s="1407"/>
      <c r="F263" s="1410"/>
      <c r="G263" s="990"/>
      <c r="H263" s="991">
        <v>2022</v>
      </c>
      <c r="I263" s="972"/>
      <c r="J263" s="813">
        <f t="shared" si="86"/>
        <v>0</v>
      </c>
      <c r="K263" s="804"/>
      <c r="L263" s="813">
        <f t="shared" si="91"/>
        <v>0</v>
      </c>
      <c r="M263" s="804"/>
      <c r="N263" s="813">
        <f t="shared" si="83"/>
        <v>0</v>
      </c>
      <c r="O263" s="804"/>
      <c r="P263" s="813">
        <f t="shared" ref="P263:P269" si="107">IFERROR((AJ263*AK263+AD263*AE263)*0.4*0.035*$F$263,0)</f>
        <v>0</v>
      </c>
      <c r="Q263" s="760"/>
      <c r="R263" s="992">
        <f>SUMIFS('E8.a. KKAuf_SAV'!$X$6:$X$2005,'E8.a. KKAuf_SAV'!$B$6:$B$2005,$C263,'E8.a. KKAuf_SAV'!$D$6:$D$2005,$H263)</f>
        <v>0</v>
      </c>
      <c r="S263" s="992">
        <f>SUMIFS('E8.b. KKAuf_WAV'!$N$6:$N$405,'E8.b. KKAuf_WAV'!$B$6:$B$405,$C263,'E8.b. KKAuf_WAV'!$E$6:$E$405,H263)-SUMIFS('E8.b. KKAuf_WAV'!$N$6:$N$405,'E8.b. KKAuf_WAV'!$B$6:$B$405,$C263,'E8.b. KKAuf_WAV'!$C$6:$C$405,"Geschäfts- oder Firmenwert",'E8.b. KKAuf_WAV'!$D$6:$D$405,H263)</f>
        <v>0</v>
      </c>
      <c r="T263" s="974"/>
      <c r="U263" s="992">
        <f>SUMIFS('E8.a. KKAuf_SAV'!$W$6:$W$2005,'E8.a. KKAuf_SAV'!$B$6:$B$2005,$C263,'E8.a. KKAuf_SAV'!$D$6:$D$2005,H263)</f>
        <v>0</v>
      </c>
      <c r="V263" s="992">
        <f>SUMIFS('E8.b. KKAuf_WAV'!$M$6:$M$405,'E8.b. KKAuf_WAV'!$B$6:$B$405,$C263,'E8.b. KKAuf_WAV'!$E$6:$E$405,$H263,'E8.b. KKAuf_WAV'!$C$6:$C$405,"&lt;&gt;"&amp;"geleistete Anzahlungen auf immaterielle Vermögensgegenstände",'E8.b. KKAuf_WAV'!$C$6:$C$405,"&lt;&gt;"&amp;"geleistete Anzahlungen und Anlagen im Bau des Sachanlagevermögens",'E8.b. KKAuf_WAV'!$C$6:$C$405,"&lt;&gt;"&amp;"Geschäfts- oder Firmenwert")</f>
        <v>0</v>
      </c>
      <c r="W263" s="992">
        <f>SUMIFS('E8.b. KKAuf_WAV'!$M$6:$M$405,'E8.b. KKAuf_WAV'!$B$6:$B$405,$C263,'E8.b. KKAuf_WAV'!$E$6:$E$405,Listen!$AA$3,'E8.b. KKAuf_WAV'!$C$6:$C$405,"geleistete Anzahlungen und Anlagen im Bau des Sachanlagevermögens")+ SUMIFS('E8.b. KKAuf_WAV'!$M$6:$M$405,'E8.b. KKAuf_WAV'!$B$6:$B$405,$C263,'E8.b. KKAuf_WAV'!$E$6:$E$405,Listen!$AA$3,'E8.b. KKAuf_WAV'!$C$6:$C$405,"geleistete Anzahlungen auf immaterielle Vermögensgegenstände")</f>
        <v>0</v>
      </c>
      <c r="X263" s="992">
        <f>SUMIFS('E8.c. KKAuf_BKZ_NAB_IZ'!$K$6:$K$405,'E8.c. KKAuf_BKZ_NAB_IZ'!$B$6:$B$405,$C263,'E8.c. KKAuf_BKZ_NAB_IZ'!$C$6:$C$405,$H263)</f>
        <v>0</v>
      </c>
      <c r="Y263" s="992">
        <f>SUMIFS('E8.a. KKAuf_SAV'!$Y$6:$Y$2005,'E8.a. KKAuf_SAV'!$B$6:$B$2005,$C263,'E8.a. KKAuf_SAV'!$D$6:$D$2005,$H263)</f>
        <v>0</v>
      </c>
      <c r="Z263" s="992">
        <f>SUMIFS('E8.b. KKAuf_WAV'!$O$6:$O$405,'E8.b. KKAuf_WAV'!$B$6:$B$405,$C263,'E8.b. KKAuf_WAV'!$E$6:$E$405,$H263,'E8.b. KKAuf_WAV'!$C$6:$C$405,"&lt;&gt;"&amp;"geleistete Anzahlungen auf immaterielle Vermögensgegenstände",'E8.b. KKAuf_WAV'!$C$6:$C$405,"&lt;&gt;"&amp;"geleistete Anzahlungen und Anlagen im Bau des Sachanlagevermögens",'E8.b. KKAuf_WAV'!$C$6:$C$405,"&lt;&gt;"&amp;"Geschäfts- oder Firmenwert")</f>
        <v>0</v>
      </c>
      <c r="AA263" s="992">
        <f>SUMIFS('E8.b. KKAuf_WAV'!$O$6:$O$405,'E8.b. KKAuf_WAV'!$B$6:$B$405,$C263,'E8.b. KKAuf_WAV'!$E$6:$E$405,Listen!$AA$3,'E8.b. KKAuf_WAV'!$C$6:$C$405,"geleistete Anzahlungen und Anlagen im Bau des Sachanlagevermögens")+ SUMIFS('E8.b. KKAuf_WAV'!$O$6:$O$405,'E8.b. KKAuf_WAV'!$B$6:$B$405,$C263,'E8.b. KKAuf_WAV'!$E$6:$E$405,Listen!$AA$3,'E8.b. KKAuf_WAV'!$C$6:$C$405,"geleistete Anzahlungen auf immaterielle Vermögensgegenstände")</f>
        <v>0</v>
      </c>
      <c r="AB263" s="992">
        <f>SUMIFS('E8.c. KKAuf_BKZ_NAB_IZ'!$L$6:$L$405,'E8.c. KKAuf_BKZ_NAB_IZ'!$B$6:$B$405,$C263,'E8.c. KKAuf_BKZ_NAB_IZ'!$C$6:$C$405,$H263)</f>
        <v>0</v>
      </c>
      <c r="AC263" s="974"/>
      <c r="AD263" s="992">
        <f t="shared" si="87"/>
        <v>0</v>
      </c>
      <c r="AE263" s="993">
        <f>$AE$11</f>
        <v>5.0700000000000002E-2</v>
      </c>
      <c r="AF263" s="993">
        <f>$AF$11</f>
        <v>1.7100000000000001E-2</v>
      </c>
      <c r="AG263" s="993">
        <f>$AG$11</f>
        <v>3.0499999999999999E-2</v>
      </c>
      <c r="AH263" s="994">
        <f t="shared" si="88"/>
        <v>0</v>
      </c>
      <c r="AJ263" s="992">
        <f t="shared" si="84"/>
        <v>0</v>
      </c>
      <c r="AK263" s="993">
        <f>$AK$11</f>
        <v>5.0700000000000002E-2</v>
      </c>
      <c r="AL263" s="993">
        <f>$AL$11</f>
        <v>1.7100000000000001E-2</v>
      </c>
      <c r="AM263" s="993">
        <f>$AM$11</f>
        <v>3.0499999999999999E-2</v>
      </c>
      <c r="AN263" s="994">
        <f t="shared" si="85"/>
        <v>0</v>
      </c>
    </row>
    <row r="264" spans="2:40" x14ac:dyDescent="0.2">
      <c r="B264" s="1447"/>
      <c r="C264" s="1002">
        <f t="shared" ref="C264:C269" si="108">B$263</f>
        <v>0</v>
      </c>
      <c r="D264" s="1450"/>
      <c r="E264" s="1408"/>
      <c r="F264" s="1408"/>
      <c r="G264" s="990"/>
      <c r="H264" s="983">
        <v>2023</v>
      </c>
      <c r="I264" s="972"/>
      <c r="J264" s="805">
        <f t="shared" si="86"/>
        <v>0</v>
      </c>
      <c r="K264" s="804"/>
      <c r="L264" s="803">
        <f t="shared" si="91"/>
        <v>0</v>
      </c>
      <c r="M264" s="804"/>
      <c r="N264" s="803">
        <f t="shared" si="83"/>
        <v>0</v>
      </c>
      <c r="O264" s="804"/>
      <c r="P264" s="803">
        <f t="shared" si="107"/>
        <v>0</v>
      </c>
      <c r="Q264" s="760"/>
      <c r="R264" s="980">
        <f>SUMIFS('E8.a. KKAuf_SAV'!$X$6:$X$2005,'E8.a. KKAuf_SAV'!$B$6:$B$2005,$C264,'E8.a. KKAuf_SAV'!$D$6:$D$2005,$H264)</f>
        <v>0</v>
      </c>
      <c r="S264" s="980">
        <f>SUMIFS('E8.b. KKAuf_WAV'!$N$6:$N$405,'E8.b. KKAuf_WAV'!$B$6:$B$405,$C264,'E8.b. KKAuf_WAV'!$E$6:$E$405,H264)-SUMIFS('E8.b. KKAuf_WAV'!$N$6:$N$405,'E8.b. KKAuf_WAV'!$B$6:$B$405,$C264,'E8.b. KKAuf_WAV'!$C$6:$C$405,"Geschäfts- oder Firmenwert",'E8.b. KKAuf_WAV'!$D$6:$D$405,H264)</f>
        <v>0</v>
      </c>
      <c r="T264" s="974"/>
      <c r="U264" s="980">
        <f>SUMIFS('E8.a. KKAuf_SAV'!$W$6:$W$2005,'E8.a. KKAuf_SAV'!$B$6:$B$2005,$C264,'E8.a. KKAuf_SAV'!$D$6:$D$2005,H264)</f>
        <v>0</v>
      </c>
      <c r="V264" s="980">
        <f>SUMIFS('E8.b. KKAuf_WAV'!$M$6:$M$405,'E8.b. KKAuf_WAV'!$B$6:$B$405,$C264,'E8.b. KKAuf_WAV'!$E$6:$E$405,$H264,'E8.b. KKAuf_WAV'!$C$6:$C$405,"&lt;&gt;"&amp;"geleistete Anzahlungen auf immaterielle Vermögensgegenstände",'E8.b. KKAuf_WAV'!$C$6:$C$405,"&lt;&gt;"&amp;"geleistete Anzahlungen und Anlagen im Bau des Sachanlagevermögens",'E8.b. KKAuf_WAV'!$C$6:$C$405,"&lt;&gt;"&amp;"Geschäfts- oder Firmenwert")</f>
        <v>0</v>
      </c>
      <c r="W264" s="980"/>
      <c r="X264" s="980">
        <f>SUMIFS('E8.c. KKAuf_BKZ_NAB_IZ'!$K$6:$K$405,'E8.c. KKAuf_BKZ_NAB_IZ'!$B$6:$B$405,$C264,'E8.c. KKAuf_BKZ_NAB_IZ'!$C$6:$C$405,$H264)</f>
        <v>0</v>
      </c>
      <c r="Y264" s="980">
        <f>SUMIFS('E8.a. KKAuf_SAV'!$Y$6:$Y$2005,'E8.a. KKAuf_SAV'!$B$6:$B$2005,$C264,'E8.a. KKAuf_SAV'!$D$6:$D$2005,$H264)</f>
        <v>0</v>
      </c>
      <c r="Z264" s="980">
        <f>SUMIFS('E8.b. KKAuf_WAV'!$O$6:$O$405,'E8.b. KKAuf_WAV'!$B$6:$B$405,$C264,'E8.b. KKAuf_WAV'!$E$6:$E$405,$H264,'E8.b. KKAuf_WAV'!$C$6:$C$405,"&lt;&gt;"&amp;"geleistete Anzahlungen auf immaterielle Vermögensgegenstände",'E8.b. KKAuf_WAV'!$C$6:$C$405,"&lt;&gt;"&amp;"geleistete Anzahlungen und Anlagen im Bau des Sachanlagevermögens",'E8.b. KKAuf_WAV'!$C$6:$C$405,"&lt;&gt;"&amp;"Geschäfts- oder Firmenwert")</f>
        <v>0</v>
      </c>
      <c r="AA264" s="980"/>
      <c r="AB264" s="980">
        <f>SUMIFS('E8.c. KKAuf_BKZ_NAB_IZ'!$L$6:$L$405,'E8.c. KKAuf_BKZ_NAB_IZ'!$B$6:$B$405,$C264,'E8.c. KKAuf_BKZ_NAB_IZ'!$C$6:$C$405,$H264)</f>
        <v>0</v>
      </c>
      <c r="AC264" s="974"/>
      <c r="AD264" s="980">
        <f t="shared" si="87"/>
        <v>0</v>
      </c>
      <c r="AE264" s="984">
        <f>$AE$12</f>
        <v>5.0700000000000002E-2</v>
      </c>
      <c r="AF264" s="984">
        <f>$AF$12</f>
        <v>1.7100000000000001E-2</v>
      </c>
      <c r="AG264" s="984">
        <f>$AG$12</f>
        <v>3.0499999999999999E-2</v>
      </c>
      <c r="AH264" s="982">
        <f t="shared" si="88"/>
        <v>0</v>
      </c>
      <c r="AJ264" s="980"/>
      <c r="AK264" s="984">
        <f>$AK$12</f>
        <v>5.0700000000000002E-2</v>
      </c>
      <c r="AL264" s="984">
        <f>$AL$12</f>
        <v>1.7100000000000001E-2</v>
      </c>
      <c r="AM264" s="984">
        <f>$AM$12</f>
        <v>3.0499999999999999E-2</v>
      </c>
      <c r="AN264" s="982">
        <f t="shared" si="85"/>
        <v>0</v>
      </c>
    </row>
    <row r="265" spans="2:40" x14ac:dyDescent="0.2">
      <c r="B265" s="1447"/>
      <c r="C265" s="1002">
        <f t="shared" si="108"/>
        <v>0</v>
      </c>
      <c r="D265" s="1450"/>
      <c r="E265" s="1408"/>
      <c r="F265" s="1408"/>
      <c r="G265" s="990"/>
      <c r="H265" s="983">
        <v>2024</v>
      </c>
      <c r="I265" s="972"/>
      <c r="J265" s="803">
        <f t="shared" si="86"/>
        <v>0</v>
      </c>
      <c r="K265" s="804"/>
      <c r="L265" s="803">
        <f t="shared" si="91"/>
        <v>0</v>
      </c>
      <c r="M265" s="804"/>
      <c r="N265" s="803">
        <f t="shared" si="83"/>
        <v>0</v>
      </c>
      <c r="O265" s="804"/>
      <c r="P265" s="803">
        <f t="shared" si="107"/>
        <v>0</v>
      </c>
      <c r="Q265" s="760"/>
      <c r="R265" s="980">
        <f>SUMIFS('E8.a. KKAuf_SAV'!$X$6:$X$2005,'E8.a. KKAuf_SAV'!$B$6:$B$2005,$C265,'E8.a. KKAuf_SAV'!$D$6:$D$2005,$H265)</f>
        <v>0</v>
      </c>
      <c r="S265" s="980">
        <f>SUMIFS('E8.b. KKAuf_WAV'!$N$6:$N$405,'E8.b. KKAuf_WAV'!$B$6:$B$405,$C265,'E8.b. KKAuf_WAV'!$E$6:$E$405,H265)-SUMIFS('E8.b. KKAuf_WAV'!$N$6:$N$405,'E8.b. KKAuf_WAV'!$B$6:$B$405,$C265,'E8.b. KKAuf_WAV'!$C$6:$C$405,"Geschäfts- oder Firmenwert",'E8.b. KKAuf_WAV'!$D$6:$D$405,H265)</f>
        <v>0</v>
      </c>
      <c r="T265" s="974"/>
      <c r="U265" s="980">
        <f>SUMIFS('E8.a. KKAuf_SAV'!$W$6:$W$2005,'E8.a. KKAuf_SAV'!$B$6:$B$2005,$C265,'E8.a. KKAuf_SAV'!$D$6:$D$2005,H265)</f>
        <v>0</v>
      </c>
      <c r="V265" s="980">
        <f>SUMIFS('E8.b. KKAuf_WAV'!$M$6:$M$405,'E8.b. KKAuf_WAV'!$B$6:$B$405,$C265,'E8.b. KKAuf_WAV'!$E$6:$E$405,$H265,'E8.b. KKAuf_WAV'!$C$6:$C$405,"&lt;&gt;"&amp;"geleistete Anzahlungen auf immaterielle Vermögensgegenstände",'E8.b. KKAuf_WAV'!$C$6:$C$405,"&lt;&gt;"&amp;"geleistete Anzahlungen und Anlagen im Bau des Sachanlagevermögens",'E8.b. KKAuf_WAV'!$C$6:$C$405,"&lt;&gt;"&amp;"Geschäfts- oder Firmenwert")</f>
        <v>0</v>
      </c>
      <c r="W265" s="980">
        <f>SUMIFS('E8.b. KKAuf_WAV'!$M$6:$M$405,'E8.b. KKAuf_WAV'!$B$6:$B$405,$C265,'E8.b. KKAuf_WAV'!$E$6:$E$405,H265,'E8.b. KKAuf_WAV'!$C$6:$C$405,"geleistete Anzahlungen und Anlagen im Bau des Sachanlagevermögens")+ SUMIFS('E8.b. KKAuf_WAV'!$M$6:$M$405,'E8.b. KKAuf_WAV'!$B$6:$B$405,$C265,'E8.b. KKAuf_WAV'!$E$6:$E$405,H265,'E8.b. KKAuf_WAV'!$C$6:$C$405,"geleistete Anzahlungen auf immaterielle Vermögensgegenstände")</f>
        <v>0</v>
      </c>
      <c r="X265" s="980">
        <f>SUMIFS('E8.c. KKAuf_BKZ_NAB_IZ'!$K$6:$K$405,'E8.c. KKAuf_BKZ_NAB_IZ'!$B$6:$B$405,$C265,'E8.c. KKAuf_BKZ_NAB_IZ'!$C$6:$C$405,$H265)</f>
        <v>0</v>
      </c>
      <c r="Y265" s="980">
        <f>SUMIFS('E8.a. KKAuf_SAV'!$Y$6:$Y$2005,'E8.a. KKAuf_SAV'!$B$6:$B$2005,$C265,'E8.a. KKAuf_SAV'!$D$6:$D$2005,$H265)</f>
        <v>0</v>
      </c>
      <c r="Z265" s="980">
        <f>SUMIFS('E8.b. KKAuf_WAV'!$O$6:$O$405,'E8.b. KKAuf_WAV'!$B$6:$B$405,$C265,'E8.b. KKAuf_WAV'!$E$6:$E$405,$H265,'E8.b. KKAuf_WAV'!$C$6:$C$405,"&lt;&gt;"&amp;"geleistete Anzahlungen auf immaterielle Vermögensgegenstände",'E8.b. KKAuf_WAV'!$C$6:$C$405,"&lt;&gt;"&amp;"geleistete Anzahlungen und Anlagen im Bau des Sachanlagevermögens",'E8.b. KKAuf_WAV'!$C$6:$C$405,"&lt;&gt;"&amp;"Geschäfts- oder Firmenwert")</f>
        <v>0</v>
      </c>
      <c r="AA265" s="980">
        <f>SUMIFS('E8.b. KKAuf_WAV'!$O$6:$O$405,'E8.b. KKAuf_WAV'!$B$6:$B$405,$C265,'E8.b. KKAuf_WAV'!$E$6:$E$405,H265,'E8.b. KKAuf_WAV'!$C$6:$C$405,"geleistete Anzahlungen und Anlagen im Bau des Sachanlagevermögens")+ SUMIFS('E8.b. KKAuf_WAV'!$O$6:$O$405,'E8.b. KKAuf_WAV'!$B$6:$B$405,$C265,'E8.b. KKAuf_WAV'!$E$6:$E$405,H265,'E8.b. KKAuf_WAV'!$C$6:$C$405,"geleistete Anzahlungen auf immaterielle Vermögensgegenstände")</f>
        <v>0</v>
      </c>
      <c r="AB265" s="980">
        <f>SUMIFS('E8.c. KKAuf_BKZ_NAB_IZ'!$L$6:$L$405,'E8.c. KKAuf_BKZ_NAB_IZ'!$B$6:$B$405,$C265,'E8.c. KKAuf_BKZ_NAB_IZ'!$C$6:$C$405,$H265)</f>
        <v>0</v>
      </c>
      <c r="AC265" s="974"/>
      <c r="AD265" s="980">
        <f t="shared" si="87"/>
        <v>0</v>
      </c>
      <c r="AE265" s="984">
        <f>$AE$13</f>
        <v>6.93E-2</v>
      </c>
      <c r="AF265" s="984">
        <f>$AF$13</f>
        <v>3.8699999999999998E-2</v>
      </c>
      <c r="AG265" s="984">
        <f>$AG$13</f>
        <v>5.0900000000000001E-2</v>
      </c>
      <c r="AH265" s="982">
        <f t="shared" si="88"/>
        <v>0</v>
      </c>
      <c r="AJ265" s="980">
        <f t="shared" si="84"/>
        <v>0</v>
      </c>
      <c r="AK265" s="984">
        <f>$AK$13</f>
        <v>7.0099999999999996E-2</v>
      </c>
      <c r="AL265" s="984">
        <f>$AL$13</f>
        <v>3.6600000000000001E-2</v>
      </c>
      <c r="AM265" s="984">
        <f>$AM$13</f>
        <v>0.05</v>
      </c>
      <c r="AN265" s="982">
        <f t="shared" si="85"/>
        <v>0</v>
      </c>
    </row>
    <row r="266" spans="2:40" ht="15" thickBot="1" x14ac:dyDescent="0.25">
      <c r="B266" s="1447"/>
      <c r="C266" s="1002">
        <f t="shared" si="108"/>
        <v>0</v>
      </c>
      <c r="D266" s="1450"/>
      <c r="E266" s="1408"/>
      <c r="F266" s="1408"/>
      <c r="G266" s="990"/>
      <c r="H266" s="983">
        <v>2025</v>
      </c>
      <c r="I266" s="972"/>
      <c r="J266" s="803">
        <f t="shared" si="86"/>
        <v>0</v>
      </c>
      <c r="K266" s="804"/>
      <c r="L266" s="803">
        <f t="shared" si="91"/>
        <v>0</v>
      </c>
      <c r="M266" s="804"/>
      <c r="N266" s="803">
        <f t="shared" si="83"/>
        <v>0</v>
      </c>
      <c r="O266" s="804"/>
      <c r="P266" s="803">
        <f t="shared" si="107"/>
        <v>0</v>
      </c>
      <c r="Q266" s="760"/>
      <c r="R266" s="980">
        <f>SUMIFS('E8.a. KKAuf_SAV'!$X$6:$X$2005,'E8.a. KKAuf_SAV'!$B$6:$B$2005,$C266,'E8.a. KKAuf_SAV'!$D$6:$D$2005,$H266)</f>
        <v>0</v>
      </c>
      <c r="S266" s="980">
        <f>SUMIFS('E8.b. KKAuf_WAV'!$N$6:$N$405,'E8.b. KKAuf_WAV'!$B$6:$B$405,$C266,'E8.b. KKAuf_WAV'!$E$6:$E$405,H266)-SUMIFS('E8.b. KKAuf_WAV'!$N$6:$N$405,'E8.b. KKAuf_WAV'!$B$6:$B$405,$C266,'E8.b. KKAuf_WAV'!$C$6:$C$405,"Geschäfts- oder Firmenwert",'E8.b. KKAuf_WAV'!$D$6:$D$405,H266)</f>
        <v>0</v>
      </c>
      <c r="T266" s="974"/>
      <c r="U266" s="980">
        <f>SUMIFS('E8.a. KKAuf_SAV'!$W$6:$W$2005,'E8.a. KKAuf_SAV'!$B$6:$B$2005,$C266,'E8.a. KKAuf_SAV'!$D$6:$D$2005,H266)</f>
        <v>0</v>
      </c>
      <c r="V266" s="980">
        <f>SUMIFS('E8.b. KKAuf_WAV'!$M$6:$M$405,'E8.b. KKAuf_WAV'!$B$6:$B$405,$C266,'E8.b. KKAuf_WAV'!$E$6:$E$405,$H266,'E8.b. KKAuf_WAV'!$C$6:$C$405,"&lt;&gt;"&amp;"geleistete Anzahlungen auf immaterielle Vermögensgegenstände",'E8.b. KKAuf_WAV'!$C$6:$C$405,"&lt;&gt;"&amp;"geleistete Anzahlungen und Anlagen im Bau des Sachanlagevermögens",'E8.b. KKAuf_WAV'!$C$6:$C$405,"&lt;&gt;"&amp;"Geschäfts- oder Firmenwert")</f>
        <v>0</v>
      </c>
      <c r="W266" s="980">
        <f>SUMIFS('E8.b. KKAuf_WAV'!$M$6:$M$405,'E8.b. KKAuf_WAV'!$B$6:$B$405,$C266,'E8.b. KKAuf_WAV'!$E$6:$E$405,H266,'E8.b. KKAuf_WAV'!$C$6:$C$405,"geleistete Anzahlungen und Anlagen im Bau des Sachanlagevermögens")+ SUMIFS('E8.b. KKAuf_WAV'!$M$6:$M$405,'E8.b. KKAuf_WAV'!$B$6:$B$405,$C266,'E8.b. KKAuf_WAV'!$E$6:$E$405,H266,'E8.b. KKAuf_WAV'!$C$6:$C$405,"geleistete Anzahlungen auf immaterielle Vermögensgegenstände")</f>
        <v>0</v>
      </c>
      <c r="X266" s="980">
        <f>SUMIFS('E8.c. KKAuf_BKZ_NAB_IZ'!$K$6:$K$405,'E8.c. KKAuf_BKZ_NAB_IZ'!$B$6:$B$405,$C266,'E8.c. KKAuf_BKZ_NAB_IZ'!$C$6:$C$405,$H266)</f>
        <v>0</v>
      </c>
      <c r="Y266" s="980">
        <f>SUMIFS('E8.a. KKAuf_SAV'!$Y$6:$Y$2005,'E8.a. KKAuf_SAV'!$B$6:$B$2005,$C266,'E8.a. KKAuf_SAV'!$D$6:$D$2005,$H266)</f>
        <v>0</v>
      </c>
      <c r="Z266" s="980">
        <f>SUMIFS('E8.b. KKAuf_WAV'!$O$6:$O$405,'E8.b. KKAuf_WAV'!$B$6:$B$405,$C266,'E8.b. KKAuf_WAV'!$E$6:$E$405,$H266,'E8.b. KKAuf_WAV'!$C$6:$C$405,"&lt;&gt;"&amp;"geleistete Anzahlungen auf immaterielle Vermögensgegenstände",'E8.b. KKAuf_WAV'!$C$6:$C$405,"&lt;&gt;"&amp;"geleistete Anzahlungen und Anlagen im Bau des Sachanlagevermögens",'E8.b. KKAuf_WAV'!$C$6:$C$405,"&lt;&gt;"&amp;"Geschäfts- oder Firmenwert")</f>
        <v>0</v>
      </c>
      <c r="AA266" s="980">
        <f>SUMIFS('E8.b. KKAuf_WAV'!$O$6:$O$405,'E8.b. KKAuf_WAV'!$B$6:$B$405,$C266,'E8.b. KKAuf_WAV'!$E$6:$E$405,H266,'E8.b. KKAuf_WAV'!$C$6:$C$405,"geleistete Anzahlungen und Anlagen im Bau des Sachanlagevermögens")+ SUMIFS('E8.b. KKAuf_WAV'!$O$6:$O$405,'E8.b. KKAuf_WAV'!$B$6:$B$405,$C266,'E8.b. KKAuf_WAV'!$E$6:$E$405,H266,'E8.b. KKAuf_WAV'!$C$6:$C$405,"geleistete Anzahlungen auf immaterielle Vermögensgegenstände")</f>
        <v>0</v>
      </c>
      <c r="AB266" s="980">
        <f>SUMIFS('E8.c. KKAuf_BKZ_NAB_IZ'!$L$6:$L$405,'E8.c. KKAuf_BKZ_NAB_IZ'!$B$6:$B$405,$C266,'E8.c. KKAuf_BKZ_NAB_IZ'!$C$6:$C$405,$H266)</f>
        <v>0</v>
      </c>
      <c r="AC266" s="974"/>
      <c r="AD266" s="980">
        <f t="shared" si="87"/>
        <v>0</v>
      </c>
      <c r="AE266" s="984">
        <f>$AE$14</f>
        <v>7.0099999999999996E-2</v>
      </c>
      <c r="AF266" s="984">
        <f>$AF$14</f>
        <v>3.6600000000000001E-2</v>
      </c>
      <c r="AG266" s="984">
        <f>$AG$14</f>
        <v>0.05</v>
      </c>
      <c r="AH266" s="982">
        <f t="shared" si="88"/>
        <v>0</v>
      </c>
      <c r="AJ266" s="980">
        <f t="shared" si="84"/>
        <v>0</v>
      </c>
      <c r="AK266" s="984">
        <f>$AK$14</f>
        <v>7.0099999999999996E-2</v>
      </c>
      <c r="AL266" s="984">
        <f>$AL$14</f>
        <v>3.6600000000000001E-2</v>
      </c>
      <c r="AM266" s="984">
        <f>$AM$14</f>
        <v>0.05</v>
      </c>
      <c r="AN266" s="982">
        <f t="shared" si="85"/>
        <v>0</v>
      </c>
    </row>
    <row r="267" spans="2:40" ht="15" hidden="1" thickBot="1" x14ac:dyDescent="0.25">
      <c r="B267" s="1447"/>
      <c r="C267" s="1002">
        <f t="shared" si="108"/>
        <v>0</v>
      </c>
      <c r="D267" s="1450"/>
      <c r="E267" s="1408"/>
      <c r="F267" s="1408"/>
      <c r="G267" s="990"/>
      <c r="H267" s="983">
        <v>2026</v>
      </c>
      <c r="I267" s="972"/>
      <c r="J267" s="803">
        <f t="shared" si="86"/>
        <v>0</v>
      </c>
      <c r="K267" s="804"/>
      <c r="L267" s="803">
        <f t="shared" si="91"/>
        <v>0</v>
      </c>
      <c r="M267" s="804"/>
      <c r="N267" s="803">
        <f t="shared" ref="N267:N330" si="109">AN267+AH267</f>
        <v>0</v>
      </c>
      <c r="O267" s="804"/>
      <c r="P267" s="803">
        <f t="shared" si="107"/>
        <v>0</v>
      </c>
      <c r="Q267" s="760"/>
      <c r="R267" s="980">
        <f>SUMIFS('E8.a. KKAuf_SAV'!$X$6:$X$2005,'E8.a. KKAuf_SAV'!$B$6:$B$2005,$C267,'E8.a. KKAuf_SAV'!$D$6:$D$2005,$H267)</f>
        <v>0</v>
      </c>
      <c r="S267" s="980">
        <f>SUMIFS('E8.b. KKAuf_WAV'!$N$6:$N$405,'E8.b. KKAuf_WAV'!$B$6:$B$405,$C267,'E8.b. KKAuf_WAV'!$E$6:$E$405,H267)-SUMIFS('E8.b. KKAuf_WAV'!$N$6:$N$405,'E8.b. KKAuf_WAV'!$B$6:$B$405,$C267,'E8.b. KKAuf_WAV'!$C$6:$C$405,"Geschäfts- oder Firmenwert",'E8.b. KKAuf_WAV'!$D$6:$D$405,H267)</f>
        <v>0</v>
      </c>
      <c r="T267" s="974"/>
      <c r="U267" s="980">
        <f>SUMIFS('E8.a. KKAuf_SAV'!$W$6:$W$2005,'E8.a. KKAuf_SAV'!$B$6:$B$2005,$C267,'E8.a. KKAuf_SAV'!$D$6:$D$2005,H267)</f>
        <v>0</v>
      </c>
      <c r="V267" s="980">
        <f>SUMIFS('E8.b. KKAuf_WAV'!$M$6:$M$405,'E8.b. KKAuf_WAV'!$B$6:$B$405,$C267,'E8.b. KKAuf_WAV'!$E$6:$E$405,$H267,'E8.b. KKAuf_WAV'!$C$6:$C$405,"&lt;&gt;"&amp;"geleistete Anzahlungen auf immaterielle Vermögensgegenstände",'E8.b. KKAuf_WAV'!$C$6:$C$405,"&lt;&gt;"&amp;"geleistete Anzahlungen und Anlagen im Bau des Sachanlagevermögens",'E8.b. KKAuf_WAV'!$C$6:$C$405,"&lt;&gt;"&amp;"Geschäfts- oder Firmenwert")</f>
        <v>0</v>
      </c>
      <c r="W267" s="980">
        <f>SUMIFS('E8.b. KKAuf_WAV'!$M$6:$M$405,'E8.b. KKAuf_WAV'!$B$6:$B$405,$C267,'E8.b. KKAuf_WAV'!$E$6:$E$405,H267,'E8.b. KKAuf_WAV'!$C$6:$C$405,"geleistete Anzahlungen und Anlagen im Bau des Sachanlagevermögens")+ SUMIFS('E8.b. KKAuf_WAV'!$M$6:$M$405,'E8.b. KKAuf_WAV'!$B$6:$B$405,$C267,'E8.b. KKAuf_WAV'!$E$6:$E$405,H267,'E8.b. KKAuf_WAV'!$C$6:$C$405,"geleistete Anzahlungen auf immaterielle Vermögensgegenstände")</f>
        <v>0</v>
      </c>
      <c r="X267" s="980">
        <f>SUMIFS('E8.c. KKAuf_BKZ_NAB_IZ'!$K$6:$K$405,'E8.c. KKAuf_BKZ_NAB_IZ'!$B$6:$B$405,$C267,'E8.c. KKAuf_BKZ_NAB_IZ'!$C$6:$C$405,$H267)</f>
        <v>0</v>
      </c>
      <c r="Y267" s="980">
        <f>SUMIFS('E8.a. KKAuf_SAV'!$Y$6:$Y$2005,'E8.a. KKAuf_SAV'!$B$6:$B$2005,$C267,'E8.a. KKAuf_SAV'!$D$6:$D$2005,$H267)</f>
        <v>0</v>
      </c>
      <c r="Z267" s="980">
        <f>SUMIFS('E8.b. KKAuf_WAV'!$O$6:$O$405,'E8.b. KKAuf_WAV'!$B$6:$B$405,$C267,'E8.b. KKAuf_WAV'!$E$6:$E$405,$H267,'E8.b. KKAuf_WAV'!$C$6:$C$405,"&lt;&gt;"&amp;"geleistete Anzahlungen auf immaterielle Vermögensgegenstände",'E8.b. KKAuf_WAV'!$C$6:$C$405,"&lt;&gt;"&amp;"geleistete Anzahlungen und Anlagen im Bau des Sachanlagevermögens",'E8.b. KKAuf_WAV'!$C$6:$C$405,"&lt;&gt;"&amp;"Geschäfts- oder Firmenwert")</f>
        <v>0</v>
      </c>
      <c r="AA267" s="980">
        <f>SUMIFS('E8.b. KKAuf_WAV'!$O$6:$O$405,'E8.b. KKAuf_WAV'!$B$6:$B$405,$C267,'E8.b. KKAuf_WAV'!$E$6:$E$405,H267,'E8.b. KKAuf_WAV'!$C$6:$C$405,"geleistete Anzahlungen und Anlagen im Bau des Sachanlagevermögens")+ SUMIFS('E8.b. KKAuf_WAV'!$O$6:$O$405,'E8.b. KKAuf_WAV'!$B$6:$B$405,$C267,'E8.b. KKAuf_WAV'!$E$6:$E$405,H267,'E8.b. KKAuf_WAV'!$C$6:$C$405,"geleistete Anzahlungen auf immaterielle Vermögensgegenstände")</f>
        <v>0</v>
      </c>
      <c r="AB267" s="980">
        <f>SUMIFS('E8.c. KKAuf_BKZ_NAB_IZ'!$L$6:$L$405,'E8.c. KKAuf_BKZ_NAB_IZ'!$B$6:$B$405,$C267,'E8.c. KKAuf_BKZ_NAB_IZ'!$C$6:$C$405,$H267)</f>
        <v>0</v>
      </c>
      <c r="AC267" s="974"/>
      <c r="AD267" s="980">
        <f t="shared" si="87"/>
        <v>0</v>
      </c>
      <c r="AE267" s="984">
        <f>$AE$15</f>
        <v>0</v>
      </c>
      <c r="AF267" s="984">
        <f>$AF$15</f>
        <v>0</v>
      </c>
      <c r="AG267" s="984">
        <f>$AG$15</f>
        <v>0</v>
      </c>
      <c r="AH267" s="982">
        <f t="shared" si="88"/>
        <v>0</v>
      </c>
      <c r="AJ267" s="980">
        <f t="shared" ref="AJ267:AJ330" si="110">AVERAGE(W267,AA267)</f>
        <v>0</v>
      </c>
      <c r="AK267" s="984">
        <f>$AK$15</f>
        <v>0</v>
      </c>
      <c r="AL267" s="984">
        <f>$AL$15</f>
        <v>0</v>
      </c>
      <c r="AM267" s="984">
        <f>$AM$15</f>
        <v>0</v>
      </c>
      <c r="AN267" s="982">
        <f t="shared" ref="AN267:AN330" si="111">IFERROR($AJ267*AM267,0)</f>
        <v>0</v>
      </c>
    </row>
    <row r="268" spans="2:40" ht="15" hidden="1" thickBot="1" x14ac:dyDescent="0.25">
      <c r="B268" s="1447"/>
      <c r="C268" s="1002">
        <f t="shared" si="108"/>
        <v>0</v>
      </c>
      <c r="D268" s="1450"/>
      <c r="E268" s="1408"/>
      <c r="F268" s="1408"/>
      <c r="G268" s="990"/>
      <c r="H268" s="983">
        <v>2027</v>
      </c>
      <c r="I268" s="972"/>
      <c r="J268" s="803">
        <f t="shared" ref="J268:J331" si="112">SUM(L268:P268)</f>
        <v>0</v>
      </c>
      <c r="K268" s="804"/>
      <c r="L268" s="803">
        <f t="shared" si="91"/>
        <v>0</v>
      </c>
      <c r="M268" s="804"/>
      <c r="N268" s="803">
        <f t="shared" si="109"/>
        <v>0</v>
      </c>
      <c r="O268" s="804"/>
      <c r="P268" s="803">
        <f t="shared" si="107"/>
        <v>0</v>
      </c>
      <c r="Q268" s="760"/>
      <c r="R268" s="980">
        <f>SUMIFS('E8.a. KKAuf_SAV'!$X$6:$X$2005,'E8.a. KKAuf_SAV'!$B$6:$B$2005,$C268,'E8.a. KKAuf_SAV'!$D$6:$D$2005,$H268)</f>
        <v>0</v>
      </c>
      <c r="S268" s="980">
        <f>SUMIFS('E8.b. KKAuf_WAV'!$N$6:$N$405,'E8.b. KKAuf_WAV'!$B$6:$B$405,$C268,'E8.b. KKAuf_WAV'!$E$6:$E$405,H268)-SUMIFS('E8.b. KKAuf_WAV'!$N$6:$N$405,'E8.b. KKAuf_WAV'!$B$6:$B$405,$C268,'E8.b. KKAuf_WAV'!$C$6:$C$405,"Geschäfts- oder Firmenwert",'E8.b. KKAuf_WAV'!$D$6:$D$405,H268)</f>
        <v>0</v>
      </c>
      <c r="T268" s="974"/>
      <c r="U268" s="980">
        <f>SUMIFS('E8.a. KKAuf_SAV'!$W$6:$W$2005,'E8.a. KKAuf_SAV'!$B$6:$B$2005,$C268,'E8.a. KKAuf_SAV'!$D$6:$D$2005,H268)</f>
        <v>0</v>
      </c>
      <c r="V268" s="980">
        <f>SUMIFS('E8.b. KKAuf_WAV'!$M$6:$M$405,'E8.b. KKAuf_WAV'!$B$6:$B$405,$C268,'E8.b. KKAuf_WAV'!$E$6:$E$405,$H268,'E8.b. KKAuf_WAV'!$C$6:$C$405,"&lt;&gt;"&amp;"geleistete Anzahlungen auf immaterielle Vermögensgegenstände",'E8.b. KKAuf_WAV'!$C$6:$C$405,"&lt;&gt;"&amp;"geleistete Anzahlungen und Anlagen im Bau des Sachanlagevermögens",'E8.b. KKAuf_WAV'!$C$6:$C$405,"&lt;&gt;"&amp;"Geschäfts- oder Firmenwert")</f>
        <v>0</v>
      </c>
      <c r="W268" s="980">
        <f>SUMIFS('E8.b. KKAuf_WAV'!$M$6:$M$405,'E8.b. KKAuf_WAV'!$B$6:$B$405,$C268,'E8.b. KKAuf_WAV'!$E$6:$E$405,H268,'E8.b. KKAuf_WAV'!$C$6:$C$405,"geleistete Anzahlungen und Anlagen im Bau des Sachanlagevermögens")+ SUMIFS('E8.b. KKAuf_WAV'!$M$6:$M$405,'E8.b. KKAuf_WAV'!$B$6:$B$405,$C268,'E8.b. KKAuf_WAV'!$E$6:$E$405,H268,'E8.b. KKAuf_WAV'!$C$6:$C$405,"geleistete Anzahlungen auf immaterielle Vermögensgegenstände")</f>
        <v>0</v>
      </c>
      <c r="X268" s="980">
        <f>SUMIFS('E8.c. KKAuf_BKZ_NAB_IZ'!$K$6:$K$405,'E8.c. KKAuf_BKZ_NAB_IZ'!$B$6:$B$405,$C268,'E8.c. KKAuf_BKZ_NAB_IZ'!$C$6:$C$405,$H268)</f>
        <v>0</v>
      </c>
      <c r="Y268" s="980">
        <f>SUMIFS('E8.a. KKAuf_SAV'!$Y$6:$Y$2005,'E8.a. KKAuf_SAV'!$B$6:$B$2005,$C268,'E8.a. KKAuf_SAV'!$D$6:$D$2005,$H268)</f>
        <v>0</v>
      </c>
      <c r="Z268" s="980">
        <f>SUMIFS('E8.b. KKAuf_WAV'!$O$6:$O$405,'E8.b. KKAuf_WAV'!$B$6:$B$405,$C268,'E8.b. KKAuf_WAV'!$E$6:$E$405,$H268,'E8.b. KKAuf_WAV'!$C$6:$C$405,"&lt;&gt;"&amp;"geleistete Anzahlungen auf immaterielle Vermögensgegenstände",'E8.b. KKAuf_WAV'!$C$6:$C$405,"&lt;&gt;"&amp;"geleistete Anzahlungen und Anlagen im Bau des Sachanlagevermögens",'E8.b. KKAuf_WAV'!$C$6:$C$405,"&lt;&gt;"&amp;"Geschäfts- oder Firmenwert")</f>
        <v>0</v>
      </c>
      <c r="AA268" s="980">
        <f>SUMIFS('E8.b. KKAuf_WAV'!$O$6:$O$405,'E8.b. KKAuf_WAV'!$B$6:$B$405,$C268,'E8.b. KKAuf_WAV'!$E$6:$E$405,H268,'E8.b. KKAuf_WAV'!$C$6:$C$405,"geleistete Anzahlungen und Anlagen im Bau des Sachanlagevermögens")+ SUMIFS('E8.b. KKAuf_WAV'!$O$6:$O$405,'E8.b. KKAuf_WAV'!$B$6:$B$405,$C268,'E8.b. KKAuf_WAV'!$E$6:$E$405,H268,'E8.b. KKAuf_WAV'!$C$6:$C$405,"geleistete Anzahlungen auf immaterielle Vermögensgegenstände")</f>
        <v>0</v>
      </c>
      <c r="AB268" s="980">
        <f>SUMIFS('E8.c. KKAuf_BKZ_NAB_IZ'!$L$6:$L$405,'E8.c. KKAuf_BKZ_NAB_IZ'!$B$6:$B$405,$C268,'E8.c. KKAuf_BKZ_NAB_IZ'!$C$6:$C$405,$H268)</f>
        <v>0</v>
      </c>
      <c r="AC268" s="974"/>
      <c r="AD268" s="980">
        <f t="shared" ref="AD268:AD331" si="113">AVERAGE(SUM(U268,V268,-X268),SUM(Y268,Z268,-AB268,))</f>
        <v>0</v>
      </c>
      <c r="AE268" s="984">
        <f>$AE$16</f>
        <v>0</v>
      </c>
      <c r="AF268" s="984">
        <f>$AF$16</f>
        <v>0</v>
      </c>
      <c r="AG268" s="984">
        <f>$AG$16</f>
        <v>0</v>
      </c>
      <c r="AH268" s="982">
        <f t="shared" si="88"/>
        <v>0</v>
      </c>
      <c r="AJ268" s="980">
        <f t="shared" si="110"/>
        <v>0</v>
      </c>
      <c r="AK268" s="984">
        <f>$AK$16</f>
        <v>0</v>
      </c>
      <c r="AL268" s="984">
        <f>$AL$16</f>
        <v>0</v>
      </c>
      <c r="AM268" s="984">
        <f>$AM$16</f>
        <v>0</v>
      </c>
      <c r="AN268" s="982">
        <f t="shared" si="111"/>
        <v>0</v>
      </c>
    </row>
    <row r="269" spans="2:40" ht="15" hidden="1" thickBot="1" x14ac:dyDescent="0.25">
      <c r="B269" s="1448"/>
      <c r="C269" s="1003">
        <f t="shared" si="108"/>
        <v>0</v>
      </c>
      <c r="D269" s="1451"/>
      <c r="E269" s="1409"/>
      <c r="F269" s="1409"/>
      <c r="G269" s="970"/>
      <c r="H269" s="986">
        <v>2028</v>
      </c>
      <c r="I269" s="972"/>
      <c r="J269" s="815">
        <f t="shared" si="112"/>
        <v>0</v>
      </c>
      <c r="K269" s="804"/>
      <c r="L269" s="814">
        <f t="shared" si="91"/>
        <v>0</v>
      </c>
      <c r="M269" s="804"/>
      <c r="N269" s="814">
        <f t="shared" si="109"/>
        <v>0</v>
      </c>
      <c r="O269" s="804"/>
      <c r="P269" s="814">
        <f t="shared" si="107"/>
        <v>0</v>
      </c>
      <c r="Q269" s="760"/>
      <c r="R269" s="987">
        <f>SUMIFS('E8.a. KKAuf_SAV'!$X$6:$X$2005,'E8.a. KKAuf_SAV'!$B$6:$B$2005,$C269,'E8.a. KKAuf_SAV'!$D$6:$D$2005,$H269)</f>
        <v>0</v>
      </c>
      <c r="S269" s="987">
        <f>SUMIFS('E8.b. KKAuf_WAV'!$N$6:$N$405,'E8.b. KKAuf_WAV'!$B$6:$B$405,$C269,'E8.b. KKAuf_WAV'!$E$6:$E$405,H269)-SUMIFS('E8.b. KKAuf_WAV'!$N$6:$N$405,'E8.b. KKAuf_WAV'!$B$6:$B$405,$C269,'E8.b. KKAuf_WAV'!$C$6:$C$405,"Geschäfts- oder Firmenwert",'E8.b. KKAuf_WAV'!$D$6:$D$405,H269)</f>
        <v>0</v>
      </c>
      <c r="T269" s="974"/>
      <c r="U269" s="987">
        <f>SUMIFS('E8.a. KKAuf_SAV'!$W$6:$W$2005,'E8.a. KKAuf_SAV'!$B$6:$B$2005,$C269,'E8.a. KKAuf_SAV'!$D$6:$D$2005,H269)</f>
        <v>0</v>
      </c>
      <c r="V269" s="987">
        <f>SUMIFS('E8.b. KKAuf_WAV'!$M$6:$M$405,'E8.b. KKAuf_WAV'!$B$6:$B$405,$C269,'E8.b. KKAuf_WAV'!$E$6:$E$405,$H269,'E8.b. KKAuf_WAV'!$C$6:$C$405,"&lt;&gt;"&amp;"geleistete Anzahlungen auf immaterielle Vermögensgegenstände",'E8.b. KKAuf_WAV'!$C$6:$C$405,"&lt;&gt;"&amp;"geleistete Anzahlungen und Anlagen im Bau des Sachanlagevermögens",'E8.b. KKAuf_WAV'!$C$6:$C$405,"&lt;&gt;"&amp;"Geschäfts- oder Firmenwert")</f>
        <v>0</v>
      </c>
      <c r="W269" s="987">
        <f>SUMIFS('E8.b. KKAuf_WAV'!$M$6:$M$405,'E8.b. KKAuf_WAV'!$B$6:$B$405,$C269,'E8.b. KKAuf_WAV'!$E$6:$E$405,H269,'E8.b. KKAuf_WAV'!$C$6:$C$405,"geleistete Anzahlungen und Anlagen im Bau des Sachanlagevermögens")+ SUMIFS('E8.b. KKAuf_WAV'!$M$6:$M$405,'E8.b. KKAuf_WAV'!$B$6:$B$405,$C269,'E8.b. KKAuf_WAV'!$E$6:$E$405,H269,'E8.b. KKAuf_WAV'!$C$6:$C$405,"geleistete Anzahlungen auf immaterielle Vermögensgegenstände")</f>
        <v>0</v>
      </c>
      <c r="X269" s="987">
        <f>SUMIFS('E8.c. KKAuf_BKZ_NAB_IZ'!$K$6:$K$405,'E8.c. KKAuf_BKZ_NAB_IZ'!$B$6:$B$405,$C269,'E8.c. KKAuf_BKZ_NAB_IZ'!$C$6:$C$405,$H269)</f>
        <v>0</v>
      </c>
      <c r="Y269" s="987">
        <f>SUMIFS('E8.a. KKAuf_SAV'!$Y$6:$Y$2005,'E8.a. KKAuf_SAV'!$B$6:$B$2005,$C269,'E8.a. KKAuf_SAV'!$D$6:$D$2005,$H269)</f>
        <v>0</v>
      </c>
      <c r="Z269" s="987">
        <f>SUMIFS('E8.b. KKAuf_WAV'!$O$6:$O$405,'E8.b. KKAuf_WAV'!$B$6:$B$405,$C269,'E8.b. KKAuf_WAV'!$E$6:$E$405,$H269,'E8.b. KKAuf_WAV'!$C$6:$C$405,"&lt;&gt;"&amp;"geleistete Anzahlungen auf immaterielle Vermögensgegenstände",'E8.b. KKAuf_WAV'!$C$6:$C$405,"&lt;&gt;"&amp;"geleistete Anzahlungen und Anlagen im Bau des Sachanlagevermögens",'E8.b. KKAuf_WAV'!$C$6:$C$405,"&lt;&gt;"&amp;"Geschäfts- oder Firmenwert")</f>
        <v>0</v>
      </c>
      <c r="AA269" s="987">
        <f>SUMIFS('E8.b. KKAuf_WAV'!$O$6:$O$405,'E8.b. KKAuf_WAV'!$B$6:$B$405,$C269,'E8.b. KKAuf_WAV'!$E$6:$E$405,H269,'E8.b. KKAuf_WAV'!$C$6:$C$405,"geleistete Anzahlungen und Anlagen im Bau des Sachanlagevermögens")+ SUMIFS('E8.b. KKAuf_WAV'!$O$6:$O$405,'E8.b. KKAuf_WAV'!$B$6:$B$405,$C269,'E8.b. KKAuf_WAV'!$E$6:$E$405,H269,'E8.b. KKAuf_WAV'!$C$6:$C$405,"geleistete Anzahlungen auf immaterielle Vermögensgegenstände")</f>
        <v>0</v>
      </c>
      <c r="AB269" s="987">
        <f>SUMIFS('E8.c. KKAuf_BKZ_NAB_IZ'!$L$6:$L$405,'E8.c. KKAuf_BKZ_NAB_IZ'!$B$6:$B$405,$C269,'E8.c. KKAuf_BKZ_NAB_IZ'!$C$6:$C$405,$H269)</f>
        <v>0</v>
      </c>
      <c r="AC269" s="974"/>
      <c r="AD269" s="987">
        <f t="shared" si="113"/>
        <v>0</v>
      </c>
      <c r="AE269" s="988">
        <f>$AE$17</f>
        <v>0</v>
      </c>
      <c r="AF269" s="988">
        <f>$AF$17</f>
        <v>0</v>
      </c>
      <c r="AG269" s="988">
        <f>$AG$17</f>
        <v>0</v>
      </c>
      <c r="AH269" s="989">
        <f t="shared" si="88"/>
        <v>0</v>
      </c>
      <c r="AJ269" s="987">
        <f t="shared" si="110"/>
        <v>0</v>
      </c>
      <c r="AK269" s="988">
        <f>$AK$17</f>
        <v>0</v>
      </c>
      <c r="AL269" s="988">
        <f>$AL$17</f>
        <v>0</v>
      </c>
      <c r="AM269" s="988">
        <f>$AM$17</f>
        <v>0</v>
      </c>
      <c r="AN269" s="989">
        <f t="shared" si="111"/>
        <v>0</v>
      </c>
    </row>
    <row r="270" spans="2:40" ht="14.25" customHeight="1" x14ac:dyDescent="0.2">
      <c r="B270" s="1446"/>
      <c r="C270" s="1001">
        <f>B$270</f>
        <v>0</v>
      </c>
      <c r="D270" s="1449"/>
      <c r="E270" s="1407"/>
      <c r="F270" s="1410"/>
      <c r="G270" s="990"/>
      <c r="H270" s="991">
        <v>2022</v>
      </c>
      <c r="I270" s="972"/>
      <c r="J270" s="813">
        <f t="shared" si="112"/>
        <v>0</v>
      </c>
      <c r="K270" s="804"/>
      <c r="L270" s="813">
        <f t="shared" si="91"/>
        <v>0</v>
      </c>
      <c r="M270" s="804"/>
      <c r="N270" s="813">
        <f t="shared" si="109"/>
        <v>0</v>
      </c>
      <c r="O270" s="804"/>
      <c r="P270" s="813">
        <f t="shared" ref="P270:P276" si="114">IFERROR((AJ270*AK270+AD270*AE270)*0.4*0.035*$F$270,0)</f>
        <v>0</v>
      </c>
      <c r="Q270" s="760"/>
      <c r="R270" s="992">
        <f>SUMIFS('E8.a. KKAuf_SAV'!$X$6:$X$2005,'E8.a. KKAuf_SAV'!$B$6:$B$2005,$C270,'E8.a. KKAuf_SAV'!$D$6:$D$2005,$H270)</f>
        <v>0</v>
      </c>
      <c r="S270" s="992">
        <f>SUMIFS('E8.b. KKAuf_WAV'!$N$6:$N$405,'E8.b. KKAuf_WAV'!$B$6:$B$405,$C270,'E8.b. KKAuf_WAV'!$E$6:$E$405,H270)-SUMIFS('E8.b. KKAuf_WAV'!$N$6:$N$405,'E8.b. KKAuf_WAV'!$B$6:$B$405,$C270,'E8.b. KKAuf_WAV'!$C$6:$C$405,"Geschäfts- oder Firmenwert",'E8.b. KKAuf_WAV'!$D$6:$D$405,H270)</f>
        <v>0</v>
      </c>
      <c r="T270" s="974"/>
      <c r="U270" s="992">
        <f>SUMIFS('E8.a. KKAuf_SAV'!$W$6:$W$2005,'E8.a. KKAuf_SAV'!$B$6:$B$2005,$C270,'E8.a. KKAuf_SAV'!$D$6:$D$2005,H270)</f>
        <v>0</v>
      </c>
      <c r="V270" s="992">
        <f>SUMIFS('E8.b. KKAuf_WAV'!$M$6:$M$405,'E8.b. KKAuf_WAV'!$B$6:$B$405,$C270,'E8.b. KKAuf_WAV'!$E$6:$E$405,$H270,'E8.b. KKAuf_WAV'!$C$6:$C$405,"&lt;&gt;"&amp;"geleistete Anzahlungen auf immaterielle Vermögensgegenstände",'E8.b. KKAuf_WAV'!$C$6:$C$405,"&lt;&gt;"&amp;"geleistete Anzahlungen und Anlagen im Bau des Sachanlagevermögens",'E8.b. KKAuf_WAV'!$C$6:$C$405,"&lt;&gt;"&amp;"Geschäfts- oder Firmenwert")</f>
        <v>0</v>
      </c>
      <c r="W270" s="992">
        <f>SUMIFS('E8.b. KKAuf_WAV'!$M$6:$M$405,'E8.b. KKAuf_WAV'!$B$6:$B$405,$C270,'E8.b. KKAuf_WAV'!$E$6:$E$405,Listen!$AA$3,'E8.b. KKAuf_WAV'!$C$6:$C$405,"geleistete Anzahlungen und Anlagen im Bau des Sachanlagevermögens")+ SUMIFS('E8.b. KKAuf_WAV'!$M$6:$M$405,'E8.b. KKAuf_WAV'!$B$6:$B$405,$C270,'E8.b. KKAuf_WAV'!$E$6:$E$405,Listen!$AA$3,'E8.b. KKAuf_WAV'!$C$6:$C$405,"geleistete Anzahlungen auf immaterielle Vermögensgegenstände")</f>
        <v>0</v>
      </c>
      <c r="X270" s="992">
        <f>SUMIFS('E8.c. KKAuf_BKZ_NAB_IZ'!$K$6:$K$405,'E8.c. KKAuf_BKZ_NAB_IZ'!$B$6:$B$405,$C270,'E8.c. KKAuf_BKZ_NAB_IZ'!$C$6:$C$405,$H270)</f>
        <v>0</v>
      </c>
      <c r="Y270" s="992">
        <f>SUMIFS('E8.a. KKAuf_SAV'!$Y$6:$Y$2005,'E8.a. KKAuf_SAV'!$B$6:$B$2005,$C270,'E8.a. KKAuf_SAV'!$D$6:$D$2005,$H270)</f>
        <v>0</v>
      </c>
      <c r="Z270" s="992">
        <f>SUMIFS('E8.b. KKAuf_WAV'!$O$6:$O$405,'E8.b. KKAuf_WAV'!$B$6:$B$405,$C270,'E8.b. KKAuf_WAV'!$E$6:$E$405,$H270,'E8.b. KKAuf_WAV'!$C$6:$C$405,"&lt;&gt;"&amp;"geleistete Anzahlungen auf immaterielle Vermögensgegenstände",'E8.b. KKAuf_WAV'!$C$6:$C$405,"&lt;&gt;"&amp;"geleistete Anzahlungen und Anlagen im Bau des Sachanlagevermögens",'E8.b. KKAuf_WAV'!$C$6:$C$405,"&lt;&gt;"&amp;"Geschäfts- oder Firmenwert")</f>
        <v>0</v>
      </c>
      <c r="AA270" s="992">
        <f>SUMIFS('E8.b. KKAuf_WAV'!$O$6:$O$405,'E8.b. KKAuf_WAV'!$B$6:$B$405,$C270,'E8.b. KKAuf_WAV'!$E$6:$E$405,Listen!$AA$3,'E8.b. KKAuf_WAV'!$C$6:$C$405,"geleistete Anzahlungen und Anlagen im Bau des Sachanlagevermögens")+ SUMIFS('E8.b. KKAuf_WAV'!$O$6:$O$405,'E8.b. KKAuf_WAV'!$B$6:$B$405,$C270,'E8.b. KKAuf_WAV'!$E$6:$E$405,Listen!$AA$3,'E8.b. KKAuf_WAV'!$C$6:$C$405,"geleistete Anzahlungen auf immaterielle Vermögensgegenstände")</f>
        <v>0</v>
      </c>
      <c r="AB270" s="992">
        <f>SUMIFS('E8.c. KKAuf_BKZ_NAB_IZ'!$L$6:$L$405,'E8.c. KKAuf_BKZ_NAB_IZ'!$B$6:$B$405,$C270,'E8.c. KKAuf_BKZ_NAB_IZ'!$C$6:$C$405,$H270)</f>
        <v>0</v>
      </c>
      <c r="AC270" s="974"/>
      <c r="AD270" s="993">
        <f t="shared" si="113"/>
        <v>0</v>
      </c>
      <c r="AE270" s="993">
        <f>$AE$11</f>
        <v>5.0700000000000002E-2</v>
      </c>
      <c r="AF270" s="993">
        <f>$AF$11</f>
        <v>1.7100000000000001E-2</v>
      </c>
      <c r="AG270" s="993">
        <f>$AG$11</f>
        <v>3.0499999999999999E-2</v>
      </c>
      <c r="AH270" s="994">
        <f t="shared" ref="AH270:AH333" si="115">IFERROR($AD270*AG270,0)</f>
        <v>0</v>
      </c>
      <c r="AJ270" s="993">
        <f t="shared" si="110"/>
        <v>0</v>
      </c>
      <c r="AK270" s="993">
        <f>$AK$11</f>
        <v>5.0700000000000002E-2</v>
      </c>
      <c r="AL270" s="993">
        <f>$AL$11</f>
        <v>1.7100000000000001E-2</v>
      </c>
      <c r="AM270" s="993">
        <f>$AM$11</f>
        <v>3.0499999999999999E-2</v>
      </c>
      <c r="AN270" s="994">
        <f t="shared" si="111"/>
        <v>0</v>
      </c>
    </row>
    <row r="271" spans="2:40" x14ac:dyDescent="0.2">
      <c r="B271" s="1447"/>
      <c r="C271" s="1002">
        <f t="shared" ref="C271:C276" si="116">B$270</f>
        <v>0</v>
      </c>
      <c r="D271" s="1450"/>
      <c r="E271" s="1408"/>
      <c r="F271" s="1408"/>
      <c r="G271" s="990"/>
      <c r="H271" s="983">
        <v>2023</v>
      </c>
      <c r="I271" s="972"/>
      <c r="J271" s="805">
        <f t="shared" si="112"/>
        <v>0</v>
      </c>
      <c r="K271" s="804"/>
      <c r="L271" s="803">
        <f t="shared" si="91"/>
        <v>0</v>
      </c>
      <c r="M271" s="804"/>
      <c r="N271" s="803">
        <f t="shared" si="109"/>
        <v>0</v>
      </c>
      <c r="O271" s="804"/>
      <c r="P271" s="803">
        <f t="shared" si="114"/>
        <v>0</v>
      </c>
      <c r="Q271" s="760"/>
      <c r="R271" s="980">
        <f>SUMIFS('E8.a. KKAuf_SAV'!$X$6:$X$2005,'E8.a. KKAuf_SAV'!$B$6:$B$2005,$C271,'E8.a. KKAuf_SAV'!$D$6:$D$2005,$H271)</f>
        <v>0</v>
      </c>
      <c r="S271" s="980">
        <f>SUMIFS('E8.b. KKAuf_WAV'!$N$6:$N$405,'E8.b. KKAuf_WAV'!$B$6:$B$405,$C271,'E8.b. KKAuf_WAV'!$E$6:$E$405,H271)-SUMIFS('E8.b. KKAuf_WAV'!$N$6:$N$405,'E8.b. KKAuf_WAV'!$B$6:$B$405,$C271,'E8.b. KKAuf_WAV'!$C$6:$C$405,"Geschäfts- oder Firmenwert",'E8.b. KKAuf_WAV'!$D$6:$D$405,H271)</f>
        <v>0</v>
      </c>
      <c r="T271" s="974"/>
      <c r="U271" s="980">
        <f>SUMIFS('E8.a. KKAuf_SAV'!$W$6:$W$2005,'E8.a. KKAuf_SAV'!$B$6:$B$2005,$C271,'E8.a. KKAuf_SAV'!$D$6:$D$2005,H271)</f>
        <v>0</v>
      </c>
      <c r="V271" s="980">
        <f>SUMIFS('E8.b. KKAuf_WAV'!$M$6:$M$405,'E8.b. KKAuf_WAV'!$B$6:$B$405,$C271,'E8.b. KKAuf_WAV'!$E$6:$E$405,$H271,'E8.b. KKAuf_WAV'!$C$6:$C$405,"&lt;&gt;"&amp;"geleistete Anzahlungen auf immaterielle Vermögensgegenstände",'E8.b. KKAuf_WAV'!$C$6:$C$405,"&lt;&gt;"&amp;"geleistete Anzahlungen und Anlagen im Bau des Sachanlagevermögens",'E8.b. KKAuf_WAV'!$C$6:$C$405,"&lt;&gt;"&amp;"Geschäfts- oder Firmenwert")</f>
        <v>0</v>
      </c>
      <c r="W271" s="980"/>
      <c r="X271" s="980">
        <f>SUMIFS('E8.c. KKAuf_BKZ_NAB_IZ'!$K$6:$K$405,'E8.c. KKAuf_BKZ_NAB_IZ'!$B$6:$B$405,$C271,'E8.c. KKAuf_BKZ_NAB_IZ'!$C$6:$C$405,$H271)</f>
        <v>0</v>
      </c>
      <c r="Y271" s="980">
        <f>SUMIFS('E8.a. KKAuf_SAV'!$Y$6:$Y$2005,'E8.a. KKAuf_SAV'!$B$6:$B$2005,$C271,'E8.a. KKAuf_SAV'!$D$6:$D$2005,$H271)</f>
        <v>0</v>
      </c>
      <c r="Z271" s="980">
        <f>SUMIFS('E8.b. KKAuf_WAV'!$O$6:$O$405,'E8.b. KKAuf_WAV'!$B$6:$B$405,$C271,'E8.b. KKAuf_WAV'!$E$6:$E$405,$H271,'E8.b. KKAuf_WAV'!$C$6:$C$405,"&lt;&gt;"&amp;"geleistete Anzahlungen auf immaterielle Vermögensgegenstände",'E8.b. KKAuf_WAV'!$C$6:$C$405,"&lt;&gt;"&amp;"geleistete Anzahlungen und Anlagen im Bau des Sachanlagevermögens",'E8.b. KKAuf_WAV'!$C$6:$C$405,"&lt;&gt;"&amp;"Geschäfts- oder Firmenwert")</f>
        <v>0</v>
      </c>
      <c r="AA271" s="980"/>
      <c r="AB271" s="980">
        <f>SUMIFS('E8.c. KKAuf_BKZ_NAB_IZ'!$L$6:$L$405,'E8.c. KKAuf_BKZ_NAB_IZ'!$B$6:$B$405,$C271,'E8.c. KKAuf_BKZ_NAB_IZ'!$C$6:$C$405,$H271)</f>
        <v>0</v>
      </c>
      <c r="AC271" s="974"/>
      <c r="AD271" s="980">
        <f t="shared" si="113"/>
        <v>0</v>
      </c>
      <c r="AE271" s="984">
        <f>$AE$12</f>
        <v>5.0700000000000002E-2</v>
      </c>
      <c r="AF271" s="984">
        <f>$AF$12</f>
        <v>1.7100000000000001E-2</v>
      </c>
      <c r="AG271" s="984">
        <f>$AG$12</f>
        <v>3.0499999999999999E-2</v>
      </c>
      <c r="AH271" s="982">
        <f t="shared" si="115"/>
        <v>0</v>
      </c>
      <c r="AJ271" s="980"/>
      <c r="AK271" s="984">
        <f>$AK$12</f>
        <v>5.0700000000000002E-2</v>
      </c>
      <c r="AL271" s="984">
        <f>$AL$12</f>
        <v>1.7100000000000001E-2</v>
      </c>
      <c r="AM271" s="984">
        <f>$AM$12</f>
        <v>3.0499999999999999E-2</v>
      </c>
      <c r="AN271" s="982">
        <f t="shared" si="111"/>
        <v>0</v>
      </c>
    </row>
    <row r="272" spans="2:40" x14ac:dyDescent="0.2">
      <c r="B272" s="1447"/>
      <c r="C272" s="1002">
        <f t="shared" si="116"/>
        <v>0</v>
      </c>
      <c r="D272" s="1450"/>
      <c r="E272" s="1408"/>
      <c r="F272" s="1408"/>
      <c r="G272" s="990"/>
      <c r="H272" s="983">
        <v>2024</v>
      </c>
      <c r="I272" s="972"/>
      <c r="J272" s="803">
        <f t="shared" si="112"/>
        <v>0</v>
      </c>
      <c r="K272" s="804"/>
      <c r="L272" s="803">
        <f t="shared" si="91"/>
        <v>0</v>
      </c>
      <c r="M272" s="804"/>
      <c r="N272" s="803">
        <f t="shared" si="109"/>
        <v>0</v>
      </c>
      <c r="O272" s="804"/>
      <c r="P272" s="803">
        <f t="shared" si="114"/>
        <v>0</v>
      </c>
      <c r="Q272" s="760"/>
      <c r="R272" s="980">
        <f>SUMIFS('E8.a. KKAuf_SAV'!$X$6:$X$2005,'E8.a. KKAuf_SAV'!$B$6:$B$2005,$C272,'E8.a. KKAuf_SAV'!$D$6:$D$2005,$H272)</f>
        <v>0</v>
      </c>
      <c r="S272" s="980">
        <f>SUMIFS('E8.b. KKAuf_WAV'!$N$6:$N$405,'E8.b. KKAuf_WAV'!$B$6:$B$405,$C272,'E8.b. KKAuf_WAV'!$E$6:$E$405,H272)-SUMIFS('E8.b. KKAuf_WAV'!$N$6:$N$405,'E8.b. KKAuf_WAV'!$B$6:$B$405,$C272,'E8.b. KKAuf_WAV'!$C$6:$C$405,"Geschäfts- oder Firmenwert",'E8.b. KKAuf_WAV'!$D$6:$D$405,H272)</f>
        <v>0</v>
      </c>
      <c r="T272" s="974"/>
      <c r="U272" s="980">
        <f>SUMIFS('E8.a. KKAuf_SAV'!$W$6:$W$2005,'E8.a. KKAuf_SAV'!$B$6:$B$2005,$C272,'E8.a. KKAuf_SAV'!$D$6:$D$2005,H272)</f>
        <v>0</v>
      </c>
      <c r="V272" s="980">
        <f>SUMIFS('E8.b. KKAuf_WAV'!$M$6:$M$405,'E8.b. KKAuf_WAV'!$B$6:$B$405,$C272,'E8.b. KKAuf_WAV'!$E$6:$E$405,$H272,'E8.b. KKAuf_WAV'!$C$6:$C$405,"&lt;&gt;"&amp;"geleistete Anzahlungen auf immaterielle Vermögensgegenstände",'E8.b. KKAuf_WAV'!$C$6:$C$405,"&lt;&gt;"&amp;"geleistete Anzahlungen und Anlagen im Bau des Sachanlagevermögens",'E8.b. KKAuf_WAV'!$C$6:$C$405,"&lt;&gt;"&amp;"Geschäfts- oder Firmenwert")</f>
        <v>0</v>
      </c>
      <c r="W272" s="980">
        <f>SUMIFS('E8.b. KKAuf_WAV'!$M$6:$M$405,'E8.b. KKAuf_WAV'!$B$6:$B$405,$C272,'E8.b. KKAuf_WAV'!$E$6:$E$405,H272,'E8.b. KKAuf_WAV'!$C$6:$C$405,"geleistete Anzahlungen und Anlagen im Bau des Sachanlagevermögens")+ SUMIFS('E8.b. KKAuf_WAV'!$M$6:$M$405,'E8.b. KKAuf_WAV'!$B$6:$B$405,$C272,'E8.b. KKAuf_WAV'!$E$6:$E$405,H272,'E8.b. KKAuf_WAV'!$C$6:$C$405,"geleistete Anzahlungen auf immaterielle Vermögensgegenstände")</f>
        <v>0</v>
      </c>
      <c r="X272" s="980">
        <f>SUMIFS('E8.c. KKAuf_BKZ_NAB_IZ'!$K$6:$K$405,'E8.c. KKAuf_BKZ_NAB_IZ'!$B$6:$B$405,$C272,'E8.c. KKAuf_BKZ_NAB_IZ'!$C$6:$C$405,$H272)</f>
        <v>0</v>
      </c>
      <c r="Y272" s="980">
        <f>SUMIFS('E8.a. KKAuf_SAV'!$Y$6:$Y$2005,'E8.a. KKAuf_SAV'!$B$6:$B$2005,$C272,'E8.a. KKAuf_SAV'!$D$6:$D$2005,$H272)</f>
        <v>0</v>
      </c>
      <c r="Z272" s="980">
        <f>SUMIFS('E8.b. KKAuf_WAV'!$O$6:$O$405,'E8.b. KKAuf_WAV'!$B$6:$B$405,$C272,'E8.b. KKAuf_WAV'!$E$6:$E$405,$H272,'E8.b. KKAuf_WAV'!$C$6:$C$405,"&lt;&gt;"&amp;"geleistete Anzahlungen auf immaterielle Vermögensgegenstände",'E8.b. KKAuf_WAV'!$C$6:$C$405,"&lt;&gt;"&amp;"geleistete Anzahlungen und Anlagen im Bau des Sachanlagevermögens",'E8.b. KKAuf_WAV'!$C$6:$C$405,"&lt;&gt;"&amp;"Geschäfts- oder Firmenwert")</f>
        <v>0</v>
      </c>
      <c r="AA272" s="980">
        <f>SUMIFS('E8.b. KKAuf_WAV'!$O$6:$O$405,'E8.b. KKAuf_WAV'!$B$6:$B$405,$C272,'E8.b. KKAuf_WAV'!$E$6:$E$405,H272,'E8.b. KKAuf_WAV'!$C$6:$C$405,"geleistete Anzahlungen und Anlagen im Bau des Sachanlagevermögens")+ SUMIFS('E8.b. KKAuf_WAV'!$O$6:$O$405,'E8.b. KKAuf_WAV'!$B$6:$B$405,$C272,'E8.b. KKAuf_WAV'!$E$6:$E$405,H272,'E8.b. KKAuf_WAV'!$C$6:$C$405,"geleistete Anzahlungen auf immaterielle Vermögensgegenstände")</f>
        <v>0</v>
      </c>
      <c r="AB272" s="980">
        <f>SUMIFS('E8.c. KKAuf_BKZ_NAB_IZ'!$L$6:$L$405,'E8.c. KKAuf_BKZ_NAB_IZ'!$B$6:$B$405,$C272,'E8.c. KKAuf_BKZ_NAB_IZ'!$C$6:$C$405,$H272)</f>
        <v>0</v>
      </c>
      <c r="AC272" s="974"/>
      <c r="AD272" s="980">
        <f t="shared" si="113"/>
        <v>0</v>
      </c>
      <c r="AE272" s="984">
        <f>$AE$13</f>
        <v>6.93E-2</v>
      </c>
      <c r="AF272" s="984">
        <f>$AF$13</f>
        <v>3.8699999999999998E-2</v>
      </c>
      <c r="AG272" s="984">
        <f>$AG$13</f>
        <v>5.0900000000000001E-2</v>
      </c>
      <c r="AH272" s="982">
        <f t="shared" si="115"/>
        <v>0</v>
      </c>
      <c r="AJ272" s="980">
        <f t="shared" si="110"/>
        <v>0</v>
      </c>
      <c r="AK272" s="984">
        <f>$AK$13</f>
        <v>7.0099999999999996E-2</v>
      </c>
      <c r="AL272" s="984">
        <f>$AL$13</f>
        <v>3.6600000000000001E-2</v>
      </c>
      <c r="AM272" s="984">
        <f>$AM$13</f>
        <v>0.05</v>
      </c>
      <c r="AN272" s="982">
        <f t="shared" si="111"/>
        <v>0</v>
      </c>
    </row>
    <row r="273" spans="2:40" ht="15" thickBot="1" x14ac:dyDescent="0.25">
      <c r="B273" s="1447"/>
      <c r="C273" s="1002">
        <f t="shared" si="116"/>
        <v>0</v>
      </c>
      <c r="D273" s="1450"/>
      <c r="E273" s="1408"/>
      <c r="F273" s="1408"/>
      <c r="G273" s="990"/>
      <c r="H273" s="983">
        <v>2025</v>
      </c>
      <c r="I273" s="972"/>
      <c r="J273" s="803">
        <f t="shared" si="112"/>
        <v>0</v>
      </c>
      <c r="K273" s="804"/>
      <c r="L273" s="803"/>
      <c r="M273" s="804"/>
      <c r="N273" s="803">
        <f t="shared" si="109"/>
        <v>0</v>
      </c>
      <c r="O273" s="804"/>
      <c r="P273" s="803">
        <f t="shared" si="114"/>
        <v>0</v>
      </c>
      <c r="Q273" s="760"/>
      <c r="R273" s="980">
        <f>SUMIFS('E8.a. KKAuf_SAV'!$X$6:$X$2005,'E8.a. KKAuf_SAV'!$B$6:$B$2005,$C273,'E8.a. KKAuf_SAV'!$D$6:$D$2005,$H273)</f>
        <v>0</v>
      </c>
      <c r="S273" s="980">
        <f>SUMIFS('E8.b. KKAuf_WAV'!$N$6:$N$405,'E8.b. KKAuf_WAV'!$B$6:$B$405,$C273,'E8.b. KKAuf_WAV'!$E$6:$E$405,H273)-SUMIFS('E8.b. KKAuf_WAV'!$N$6:$N$405,'E8.b. KKAuf_WAV'!$B$6:$B$405,$C273,'E8.b. KKAuf_WAV'!$C$6:$C$405,"Geschäfts- oder Firmenwert",'E8.b. KKAuf_WAV'!$D$6:$D$405,H273)</f>
        <v>0</v>
      </c>
      <c r="T273" s="974"/>
      <c r="U273" s="980">
        <f>SUMIFS('E8.a. KKAuf_SAV'!$W$6:$W$2005,'E8.a. KKAuf_SAV'!$B$6:$B$2005,$C273,'E8.a. KKAuf_SAV'!$D$6:$D$2005,H273)</f>
        <v>0</v>
      </c>
      <c r="V273" s="980">
        <f>SUMIFS('E8.b. KKAuf_WAV'!$M$6:$M$405,'E8.b. KKAuf_WAV'!$B$6:$B$405,$C273,'E8.b. KKAuf_WAV'!$E$6:$E$405,$H273,'E8.b. KKAuf_WAV'!$C$6:$C$405,"&lt;&gt;"&amp;"geleistete Anzahlungen auf immaterielle Vermögensgegenstände",'E8.b. KKAuf_WAV'!$C$6:$C$405,"&lt;&gt;"&amp;"geleistete Anzahlungen und Anlagen im Bau des Sachanlagevermögens",'E8.b. KKAuf_WAV'!$C$6:$C$405,"&lt;&gt;"&amp;"Geschäfts- oder Firmenwert")</f>
        <v>0</v>
      </c>
      <c r="W273" s="980">
        <f>SUMIFS('E8.b. KKAuf_WAV'!$M$6:$M$405,'E8.b. KKAuf_WAV'!$B$6:$B$405,$C273,'E8.b. KKAuf_WAV'!$E$6:$E$405,H273,'E8.b. KKAuf_WAV'!$C$6:$C$405,"geleistete Anzahlungen und Anlagen im Bau des Sachanlagevermögens")+ SUMIFS('E8.b. KKAuf_WAV'!$M$6:$M$405,'E8.b. KKAuf_WAV'!$B$6:$B$405,$C273,'E8.b. KKAuf_WAV'!$E$6:$E$405,H273,'E8.b. KKAuf_WAV'!$C$6:$C$405,"geleistete Anzahlungen auf immaterielle Vermögensgegenstände")</f>
        <v>0</v>
      </c>
      <c r="X273" s="980">
        <f>SUMIFS('E8.c. KKAuf_BKZ_NAB_IZ'!$K$6:$K$405,'E8.c. KKAuf_BKZ_NAB_IZ'!$B$6:$B$405,$C273,'E8.c. KKAuf_BKZ_NAB_IZ'!$C$6:$C$405,$H273)</f>
        <v>0</v>
      </c>
      <c r="Y273" s="980">
        <f>SUMIFS('E8.a. KKAuf_SAV'!$Y$6:$Y$2005,'E8.a. KKAuf_SAV'!$B$6:$B$2005,$C273,'E8.a. KKAuf_SAV'!$D$6:$D$2005,$H273)</f>
        <v>0</v>
      </c>
      <c r="Z273" s="980">
        <f>SUMIFS('E8.b. KKAuf_WAV'!$O$6:$O$405,'E8.b. KKAuf_WAV'!$B$6:$B$405,$C273,'E8.b. KKAuf_WAV'!$E$6:$E$405,$H273,'E8.b. KKAuf_WAV'!$C$6:$C$405,"&lt;&gt;"&amp;"geleistete Anzahlungen auf immaterielle Vermögensgegenstände",'E8.b. KKAuf_WAV'!$C$6:$C$405,"&lt;&gt;"&amp;"geleistete Anzahlungen und Anlagen im Bau des Sachanlagevermögens",'E8.b. KKAuf_WAV'!$C$6:$C$405,"&lt;&gt;"&amp;"Geschäfts- oder Firmenwert")</f>
        <v>0</v>
      </c>
      <c r="AA273" s="980">
        <f>SUMIFS('E8.b. KKAuf_WAV'!$O$6:$O$405,'E8.b. KKAuf_WAV'!$B$6:$B$405,$C273,'E8.b. KKAuf_WAV'!$E$6:$E$405,H273,'E8.b. KKAuf_WAV'!$C$6:$C$405,"geleistete Anzahlungen und Anlagen im Bau des Sachanlagevermögens")+ SUMIFS('E8.b. KKAuf_WAV'!$O$6:$O$405,'E8.b. KKAuf_WAV'!$B$6:$B$405,$C273,'E8.b. KKAuf_WAV'!$E$6:$E$405,H273,'E8.b. KKAuf_WAV'!$C$6:$C$405,"geleistete Anzahlungen auf immaterielle Vermögensgegenstände")</f>
        <v>0</v>
      </c>
      <c r="AB273" s="980">
        <f>SUMIFS('E8.c. KKAuf_BKZ_NAB_IZ'!$L$6:$L$405,'E8.c. KKAuf_BKZ_NAB_IZ'!$B$6:$B$405,$C273,'E8.c. KKAuf_BKZ_NAB_IZ'!$C$6:$C$405,$H273)</f>
        <v>0</v>
      </c>
      <c r="AC273" s="974"/>
      <c r="AD273" s="980">
        <f t="shared" si="113"/>
        <v>0</v>
      </c>
      <c r="AE273" s="984">
        <f>$AE$14</f>
        <v>7.0099999999999996E-2</v>
      </c>
      <c r="AF273" s="984">
        <f>$AF$14</f>
        <v>3.6600000000000001E-2</v>
      </c>
      <c r="AG273" s="984">
        <f>$AG$14</f>
        <v>0.05</v>
      </c>
      <c r="AH273" s="982">
        <f t="shared" si="115"/>
        <v>0</v>
      </c>
      <c r="AJ273" s="980">
        <f t="shared" si="110"/>
        <v>0</v>
      </c>
      <c r="AK273" s="984">
        <f>$AK$14</f>
        <v>7.0099999999999996E-2</v>
      </c>
      <c r="AL273" s="984">
        <f>$AL$14</f>
        <v>3.6600000000000001E-2</v>
      </c>
      <c r="AM273" s="984">
        <f>$AM$14</f>
        <v>0.05</v>
      </c>
      <c r="AN273" s="982">
        <f t="shared" si="111"/>
        <v>0</v>
      </c>
    </row>
    <row r="274" spans="2:40" ht="15" hidden="1" thickBot="1" x14ac:dyDescent="0.25">
      <c r="B274" s="1447"/>
      <c r="C274" s="1002">
        <f t="shared" si="116"/>
        <v>0</v>
      </c>
      <c r="D274" s="1450"/>
      <c r="E274" s="1408"/>
      <c r="F274" s="1408"/>
      <c r="G274" s="990"/>
      <c r="H274" s="983">
        <v>2026</v>
      </c>
      <c r="I274" s="972"/>
      <c r="J274" s="803">
        <f t="shared" si="112"/>
        <v>0</v>
      </c>
      <c r="K274" s="804"/>
      <c r="L274" s="803"/>
      <c r="M274" s="804"/>
      <c r="N274" s="803">
        <f t="shared" si="109"/>
        <v>0</v>
      </c>
      <c r="O274" s="804"/>
      <c r="P274" s="803">
        <f t="shared" si="114"/>
        <v>0</v>
      </c>
      <c r="Q274" s="760"/>
      <c r="R274" s="980">
        <f>SUMIFS('E8.a. KKAuf_SAV'!$X$6:$X$2005,'E8.a. KKAuf_SAV'!$B$6:$B$2005,$C274,'E8.a. KKAuf_SAV'!$D$6:$D$2005,$H274)</f>
        <v>0</v>
      </c>
      <c r="S274" s="980">
        <f>SUMIFS('E8.b. KKAuf_WAV'!$N$6:$N$405,'E8.b. KKAuf_WAV'!$B$6:$B$405,$C274,'E8.b. KKAuf_WAV'!$E$6:$E$405,H274)-SUMIFS('E8.b. KKAuf_WAV'!$N$6:$N$405,'E8.b. KKAuf_WAV'!$B$6:$B$405,$C274,'E8.b. KKAuf_WAV'!$C$6:$C$405,"Geschäfts- oder Firmenwert",'E8.b. KKAuf_WAV'!$D$6:$D$405,H274)</f>
        <v>0</v>
      </c>
      <c r="T274" s="974"/>
      <c r="U274" s="980">
        <f>SUMIFS('E8.a. KKAuf_SAV'!$W$6:$W$2005,'E8.a. KKAuf_SAV'!$B$6:$B$2005,$C274,'E8.a. KKAuf_SAV'!$D$6:$D$2005,H274)</f>
        <v>0</v>
      </c>
      <c r="V274" s="980">
        <f>SUMIFS('E8.b. KKAuf_WAV'!$M$6:$M$405,'E8.b. KKAuf_WAV'!$B$6:$B$405,$C274,'E8.b. KKAuf_WAV'!$E$6:$E$405,$H274,'E8.b. KKAuf_WAV'!$C$6:$C$405,"&lt;&gt;"&amp;"geleistete Anzahlungen auf immaterielle Vermögensgegenstände",'E8.b. KKAuf_WAV'!$C$6:$C$405,"&lt;&gt;"&amp;"geleistete Anzahlungen und Anlagen im Bau des Sachanlagevermögens",'E8.b. KKAuf_WAV'!$C$6:$C$405,"&lt;&gt;"&amp;"Geschäfts- oder Firmenwert")</f>
        <v>0</v>
      </c>
      <c r="W274" s="980">
        <f>SUMIFS('E8.b. KKAuf_WAV'!$M$6:$M$405,'E8.b. KKAuf_WAV'!$B$6:$B$405,$C274,'E8.b. KKAuf_WAV'!$E$6:$E$405,H274,'E8.b. KKAuf_WAV'!$C$6:$C$405,"geleistete Anzahlungen und Anlagen im Bau des Sachanlagevermögens")+ SUMIFS('E8.b. KKAuf_WAV'!$M$6:$M$405,'E8.b. KKAuf_WAV'!$B$6:$B$405,$C274,'E8.b. KKAuf_WAV'!$E$6:$E$405,H274,'E8.b. KKAuf_WAV'!$C$6:$C$405,"geleistete Anzahlungen auf immaterielle Vermögensgegenstände")</f>
        <v>0</v>
      </c>
      <c r="X274" s="980">
        <f>SUMIFS('E8.c. KKAuf_BKZ_NAB_IZ'!$K$6:$K$405,'E8.c. KKAuf_BKZ_NAB_IZ'!$B$6:$B$405,$C274,'E8.c. KKAuf_BKZ_NAB_IZ'!$C$6:$C$405,$H274)</f>
        <v>0</v>
      </c>
      <c r="Y274" s="980">
        <f>SUMIFS('E8.a. KKAuf_SAV'!$Y$6:$Y$2005,'E8.a. KKAuf_SAV'!$B$6:$B$2005,$C274,'E8.a. KKAuf_SAV'!$D$6:$D$2005,$H274)</f>
        <v>0</v>
      </c>
      <c r="Z274" s="980">
        <f>SUMIFS('E8.b. KKAuf_WAV'!$O$6:$O$405,'E8.b. KKAuf_WAV'!$B$6:$B$405,$C274,'E8.b. KKAuf_WAV'!$E$6:$E$405,$H274,'E8.b. KKAuf_WAV'!$C$6:$C$405,"&lt;&gt;"&amp;"geleistete Anzahlungen auf immaterielle Vermögensgegenstände",'E8.b. KKAuf_WAV'!$C$6:$C$405,"&lt;&gt;"&amp;"geleistete Anzahlungen und Anlagen im Bau des Sachanlagevermögens",'E8.b. KKAuf_WAV'!$C$6:$C$405,"&lt;&gt;"&amp;"Geschäfts- oder Firmenwert")</f>
        <v>0</v>
      </c>
      <c r="AA274" s="980">
        <f>SUMIFS('E8.b. KKAuf_WAV'!$O$6:$O$405,'E8.b. KKAuf_WAV'!$B$6:$B$405,$C274,'E8.b. KKAuf_WAV'!$E$6:$E$405,H274,'E8.b. KKAuf_WAV'!$C$6:$C$405,"geleistete Anzahlungen und Anlagen im Bau des Sachanlagevermögens")+ SUMIFS('E8.b. KKAuf_WAV'!$O$6:$O$405,'E8.b. KKAuf_WAV'!$B$6:$B$405,$C274,'E8.b. KKAuf_WAV'!$E$6:$E$405,H274,'E8.b. KKAuf_WAV'!$C$6:$C$405,"geleistete Anzahlungen auf immaterielle Vermögensgegenstände")</f>
        <v>0</v>
      </c>
      <c r="AB274" s="980">
        <f>SUMIFS('E8.c. KKAuf_BKZ_NAB_IZ'!$L$6:$L$405,'E8.c. KKAuf_BKZ_NAB_IZ'!$B$6:$B$405,$C274,'E8.c. KKAuf_BKZ_NAB_IZ'!$C$6:$C$405,$H274)</f>
        <v>0</v>
      </c>
      <c r="AC274" s="974"/>
      <c r="AD274" s="980">
        <f t="shared" si="113"/>
        <v>0</v>
      </c>
      <c r="AE274" s="984">
        <f>$AE$15</f>
        <v>0</v>
      </c>
      <c r="AF274" s="984">
        <f>$AF$15</f>
        <v>0</v>
      </c>
      <c r="AG274" s="984">
        <f>$AG$15</f>
        <v>0</v>
      </c>
      <c r="AH274" s="982">
        <f t="shared" si="115"/>
        <v>0</v>
      </c>
      <c r="AJ274" s="980">
        <f t="shared" si="110"/>
        <v>0</v>
      </c>
      <c r="AK274" s="984">
        <f>$AK$15</f>
        <v>0</v>
      </c>
      <c r="AL274" s="984">
        <f>$AL$15</f>
        <v>0</v>
      </c>
      <c r="AM274" s="984">
        <f>$AM$15</f>
        <v>0</v>
      </c>
      <c r="AN274" s="982">
        <f t="shared" si="111"/>
        <v>0</v>
      </c>
    </row>
    <row r="275" spans="2:40" ht="15" hidden="1" thickBot="1" x14ac:dyDescent="0.25">
      <c r="B275" s="1447"/>
      <c r="C275" s="1002">
        <f t="shared" si="116"/>
        <v>0</v>
      </c>
      <c r="D275" s="1450"/>
      <c r="E275" s="1408"/>
      <c r="F275" s="1408"/>
      <c r="G275" s="990"/>
      <c r="H275" s="983">
        <v>2027</v>
      </c>
      <c r="I275" s="972"/>
      <c r="J275" s="803">
        <f t="shared" si="112"/>
        <v>0</v>
      </c>
      <c r="K275" s="804"/>
      <c r="L275" s="803"/>
      <c r="M275" s="804"/>
      <c r="N275" s="803">
        <f t="shared" si="109"/>
        <v>0</v>
      </c>
      <c r="O275" s="804"/>
      <c r="P275" s="803">
        <f t="shared" si="114"/>
        <v>0</v>
      </c>
      <c r="Q275" s="760"/>
      <c r="R275" s="980">
        <f>SUMIFS('E8.a. KKAuf_SAV'!$X$6:$X$2005,'E8.a. KKAuf_SAV'!$B$6:$B$2005,$C275,'E8.a. KKAuf_SAV'!$D$6:$D$2005,$H275)</f>
        <v>0</v>
      </c>
      <c r="S275" s="980">
        <f>SUMIFS('E8.b. KKAuf_WAV'!$N$6:$N$405,'E8.b. KKAuf_WAV'!$B$6:$B$405,$C275,'E8.b. KKAuf_WAV'!$E$6:$E$405,H275)-SUMIFS('E8.b. KKAuf_WAV'!$N$6:$N$405,'E8.b. KKAuf_WAV'!$B$6:$B$405,$C275,'E8.b. KKAuf_WAV'!$C$6:$C$405,"Geschäfts- oder Firmenwert",'E8.b. KKAuf_WAV'!$D$6:$D$405,H275)</f>
        <v>0</v>
      </c>
      <c r="T275" s="974"/>
      <c r="U275" s="980">
        <f>SUMIFS('E8.a. KKAuf_SAV'!$W$6:$W$2005,'E8.a. KKAuf_SAV'!$B$6:$B$2005,$C275,'E8.a. KKAuf_SAV'!$D$6:$D$2005,H275)</f>
        <v>0</v>
      </c>
      <c r="V275" s="980">
        <f>SUMIFS('E8.b. KKAuf_WAV'!$M$6:$M$405,'E8.b. KKAuf_WAV'!$B$6:$B$405,$C275,'E8.b. KKAuf_WAV'!$E$6:$E$405,$H275,'E8.b. KKAuf_WAV'!$C$6:$C$405,"&lt;&gt;"&amp;"geleistete Anzahlungen auf immaterielle Vermögensgegenstände",'E8.b. KKAuf_WAV'!$C$6:$C$405,"&lt;&gt;"&amp;"geleistete Anzahlungen und Anlagen im Bau des Sachanlagevermögens",'E8.b. KKAuf_WAV'!$C$6:$C$405,"&lt;&gt;"&amp;"Geschäfts- oder Firmenwert")</f>
        <v>0</v>
      </c>
      <c r="W275" s="980">
        <f>SUMIFS('E8.b. KKAuf_WAV'!$M$6:$M$405,'E8.b. KKAuf_WAV'!$B$6:$B$405,$C275,'E8.b. KKAuf_WAV'!$E$6:$E$405,H275,'E8.b. KKAuf_WAV'!$C$6:$C$405,"geleistete Anzahlungen und Anlagen im Bau des Sachanlagevermögens")+ SUMIFS('E8.b. KKAuf_WAV'!$M$6:$M$405,'E8.b. KKAuf_WAV'!$B$6:$B$405,$C275,'E8.b. KKAuf_WAV'!$E$6:$E$405,H275,'E8.b. KKAuf_WAV'!$C$6:$C$405,"geleistete Anzahlungen auf immaterielle Vermögensgegenstände")</f>
        <v>0</v>
      </c>
      <c r="X275" s="980">
        <f>SUMIFS('E8.c. KKAuf_BKZ_NAB_IZ'!$K$6:$K$405,'E8.c. KKAuf_BKZ_NAB_IZ'!$B$6:$B$405,$C275,'E8.c. KKAuf_BKZ_NAB_IZ'!$C$6:$C$405,$H275)</f>
        <v>0</v>
      </c>
      <c r="Y275" s="980">
        <f>SUMIFS('E8.a. KKAuf_SAV'!$Y$6:$Y$2005,'E8.a. KKAuf_SAV'!$B$6:$B$2005,$C275,'E8.a. KKAuf_SAV'!$D$6:$D$2005,$H275)</f>
        <v>0</v>
      </c>
      <c r="Z275" s="980">
        <f>SUMIFS('E8.b. KKAuf_WAV'!$O$6:$O$405,'E8.b. KKAuf_WAV'!$B$6:$B$405,$C275,'E8.b. KKAuf_WAV'!$E$6:$E$405,$H275,'E8.b. KKAuf_WAV'!$C$6:$C$405,"&lt;&gt;"&amp;"geleistete Anzahlungen auf immaterielle Vermögensgegenstände",'E8.b. KKAuf_WAV'!$C$6:$C$405,"&lt;&gt;"&amp;"geleistete Anzahlungen und Anlagen im Bau des Sachanlagevermögens",'E8.b. KKAuf_WAV'!$C$6:$C$405,"&lt;&gt;"&amp;"Geschäfts- oder Firmenwert")</f>
        <v>0</v>
      </c>
      <c r="AA275" s="980">
        <f>SUMIFS('E8.b. KKAuf_WAV'!$O$6:$O$405,'E8.b. KKAuf_WAV'!$B$6:$B$405,$C275,'E8.b. KKAuf_WAV'!$E$6:$E$405,H275,'E8.b. KKAuf_WAV'!$C$6:$C$405,"geleistete Anzahlungen und Anlagen im Bau des Sachanlagevermögens")+ SUMIFS('E8.b. KKAuf_WAV'!$O$6:$O$405,'E8.b. KKAuf_WAV'!$B$6:$B$405,$C275,'E8.b. KKAuf_WAV'!$E$6:$E$405,H275,'E8.b. KKAuf_WAV'!$C$6:$C$405,"geleistete Anzahlungen auf immaterielle Vermögensgegenstände")</f>
        <v>0</v>
      </c>
      <c r="AB275" s="980">
        <f>SUMIFS('E8.c. KKAuf_BKZ_NAB_IZ'!$L$6:$L$405,'E8.c. KKAuf_BKZ_NAB_IZ'!$B$6:$B$405,$C275,'E8.c. KKAuf_BKZ_NAB_IZ'!$C$6:$C$405,$H275)</f>
        <v>0</v>
      </c>
      <c r="AC275" s="974"/>
      <c r="AD275" s="980">
        <f t="shared" si="113"/>
        <v>0</v>
      </c>
      <c r="AE275" s="984">
        <f>$AE$16</f>
        <v>0</v>
      </c>
      <c r="AF275" s="984">
        <f>$AF$16</f>
        <v>0</v>
      </c>
      <c r="AG275" s="984">
        <f>$AG$16</f>
        <v>0</v>
      </c>
      <c r="AH275" s="982">
        <f t="shared" si="115"/>
        <v>0</v>
      </c>
      <c r="AJ275" s="980">
        <f t="shared" si="110"/>
        <v>0</v>
      </c>
      <c r="AK275" s="984">
        <f>$AK$16</f>
        <v>0</v>
      </c>
      <c r="AL275" s="984">
        <f>$AL$16</f>
        <v>0</v>
      </c>
      <c r="AM275" s="984">
        <f>$AM$16</f>
        <v>0</v>
      </c>
      <c r="AN275" s="982">
        <f t="shared" si="111"/>
        <v>0</v>
      </c>
    </row>
    <row r="276" spans="2:40" ht="15" hidden="1" thickBot="1" x14ac:dyDescent="0.25">
      <c r="B276" s="1448"/>
      <c r="C276" s="1003">
        <f t="shared" si="116"/>
        <v>0</v>
      </c>
      <c r="D276" s="1451"/>
      <c r="E276" s="1409"/>
      <c r="F276" s="1409"/>
      <c r="G276" s="970"/>
      <c r="H276" s="986">
        <v>2028</v>
      </c>
      <c r="I276" s="972"/>
      <c r="J276" s="815">
        <f t="shared" si="112"/>
        <v>0</v>
      </c>
      <c r="K276" s="804"/>
      <c r="L276" s="814"/>
      <c r="M276" s="804"/>
      <c r="N276" s="814">
        <f t="shared" si="109"/>
        <v>0</v>
      </c>
      <c r="O276" s="804"/>
      <c r="P276" s="814">
        <f t="shared" si="114"/>
        <v>0</v>
      </c>
      <c r="Q276" s="760"/>
      <c r="R276" s="987">
        <f>SUMIFS('E8.a. KKAuf_SAV'!$X$6:$X$2005,'E8.a. KKAuf_SAV'!$B$6:$B$2005,$C276,'E8.a. KKAuf_SAV'!$D$6:$D$2005,$H276)</f>
        <v>0</v>
      </c>
      <c r="S276" s="987">
        <f>SUMIFS('E8.b. KKAuf_WAV'!$N$6:$N$405,'E8.b. KKAuf_WAV'!$B$6:$B$405,$C276,'E8.b. KKAuf_WAV'!$E$6:$E$405,H276)-SUMIFS('E8.b. KKAuf_WAV'!$N$6:$N$405,'E8.b. KKAuf_WAV'!$B$6:$B$405,$C276,'E8.b. KKAuf_WAV'!$C$6:$C$405,"Geschäfts- oder Firmenwert",'E8.b. KKAuf_WAV'!$D$6:$D$405,H276)</f>
        <v>0</v>
      </c>
      <c r="T276" s="974"/>
      <c r="U276" s="987">
        <f>SUMIFS('E8.a. KKAuf_SAV'!$W$6:$W$2005,'E8.a. KKAuf_SAV'!$B$6:$B$2005,$C276,'E8.a. KKAuf_SAV'!$D$6:$D$2005,H276)</f>
        <v>0</v>
      </c>
      <c r="V276" s="987">
        <f>SUMIFS('E8.b. KKAuf_WAV'!$M$6:$M$405,'E8.b. KKAuf_WAV'!$B$6:$B$405,$C276,'E8.b. KKAuf_WAV'!$E$6:$E$405,$H276,'E8.b. KKAuf_WAV'!$C$6:$C$405,"&lt;&gt;"&amp;"geleistete Anzahlungen auf immaterielle Vermögensgegenstände",'E8.b. KKAuf_WAV'!$C$6:$C$405,"&lt;&gt;"&amp;"geleistete Anzahlungen und Anlagen im Bau des Sachanlagevermögens",'E8.b. KKAuf_WAV'!$C$6:$C$405,"&lt;&gt;"&amp;"Geschäfts- oder Firmenwert")</f>
        <v>0</v>
      </c>
      <c r="W276" s="987">
        <f>SUMIFS('E8.b. KKAuf_WAV'!$M$6:$M$405,'E8.b. KKAuf_WAV'!$B$6:$B$405,$C276,'E8.b. KKAuf_WAV'!$E$6:$E$405,H276,'E8.b. KKAuf_WAV'!$C$6:$C$405,"geleistete Anzahlungen und Anlagen im Bau des Sachanlagevermögens")+ SUMIFS('E8.b. KKAuf_WAV'!$M$6:$M$405,'E8.b. KKAuf_WAV'!$B$6:$B$405,$C276,'E8.b. KKAuf_WAV'!$E$6:$E$405,H276,'E8.b. KKAuf_WAV'!$C$6:$C$405,"geleistete Anzahlungen auf immaterielle Vermögensgegenstände")</f>
        <v>0</v>
      </c>
      <c r="X276" s="987">
        <f>SUMIFS('E8.c. KKAuf_BKZ_NAB_IZ'!$K$6:$K$405,'E8.c. KKAuf_BKZ_NAB_IZ'!$B$6:$B$405,$C276,'E8.c. KKAuf_BKZ_NAB_IZ'!$C$6:$C$405,$H276)</f>
        <v>0</v>
      </c>
      <c r="Y276" s="987">
        <f>SUMIFS('E8.a. KKAuf_SAV'!$Y$6:$Y$2005,'E8.a. KKAuf_SAV'!$B$6:$B$2005,$C276,'E8.a. KKAuf_SAV'!$D$6:$D$2005,$H276)</f>
        <v>0</v>
      </c>
      <c r="Z276" s="987">
        <f>SUMIFS('E8.b. KKAuf_WAV'!$O$6:$O$405,'E8.b. KKAuf_WAV'!$B$6:$B$405,$C276,'E8.b. KKAuf_WAV'!$E$6:$E$405,$H276,'E8.b. KKAuf_WAV'!$C$6:$C$405,"&lt;&gt;"&amp;"geleistete Anzahlungen auf immaterielle Vermögensgegenstände",'E8.b. KKAuf_WAV'!$C$6:$C$405,"&lt;&gt;"&amp;"geleistete Anzahlungen und Anlagen im Bau des Sachanlagevermögens",'E8.b. KKAuf_WAV'!$C$6:$C$405,"&lt;&gt;"&amp;"Geschäfts- oder Firmenwert")</f>
        <v>0</v>
      </c>
      <c r="AA276" s="987">
        <f>SUMIFS('E8.b. KKAuf_WAV'!$O$6:$O$405,'E8.b. KKAuf_WAV'!$B$6:$B$405,$C276,'E8.b. KKAuf_WAV'!$E$6:$E$405,H276,'E8.b. KKAuf_WAV'!$C$6:$C$405,"geleistete Anzahlungen und Anlagen im Bau des Sachanlagevermögens")+ SUMIFS('E8.b. KKAuf_WAV'!$O$6:$O$405,'E8.b. KKAuf_WAV'!$B$6:$B$405,$C276,'E8.b. KKAuf_WAV'!$E$6:$E$405,H276,'E8.b. KKAuf_WAV'!$C$6:$C$405,"geleistete Anzahlungen auf immaterielle Vermögensgegenstände")</f>
        <v>0</v>
      </c>
      <c r="AB276" s="987">
        <f>SUMIFS('E8.c. KKAuf_BKZ_NAB_IZ'!$L$6:$L$405,'E8.c. KKAuf_BKZ_NAB_IZ'!$B$6:$B$405,$C276,'E8.c. KKAuf_BKZ_NAB_IZ'!$C$6:$C$405,$H276)</f>
        <v>0</v>
      </c>
      <c r="AC276" s="974"/>
      <c r="AD276" s="987">
        <f t="shared" si="113"/>
        <v>0</v>
      </c>
      <c r="AE276" s="988">
        <f>$AE$17</f>
        <v>0</v>
      </c>
      <c r="AF276" s="988">
        <f>$AF$17</f>
        <v>0</v>
      </c>
      <c r="AG276" s="988">
        <f>$AG$17</f>
        <v>0</v>
      </c>
      <c r="AH276" s="989">
        <f t="shared" si="115"/>
        <v>0</v>
      </c>
      <c r="AJ276" s="987">
        <f t="shared" si="110"/>
        <v>0</v>
      </c>
      <c r="AK276" s="988">
        <f>$AK$17</f>
        <v>0</v>
      </c>
      <c r="AL276" s="988">
        <f>$AL$17</f>
        <v>0</v>
      </c>
      <c r="AM276" s="988">
        <f>$AM$17</f>
        <v>0</v>
      </c>
      <c r="AN276" s="989">
        <f t="shared" si="111"/>
        <v>0</v>
      </c>
    </row>
    <row r="277" spans="2:40" ht="14.25" customHeight="1" x14ac:dyDescent="0.2">
      <c r="B277" s="1446"/>
      <c r="C277" s="1001">
        <f>B$277</f>
        <v>0</v>
      </c>
      <c r="D277" s="1449"/>
      <c r="E277" s="1407"/>
      <c r="F277" s="1410"/>
      <c r="G277" s="990"/>
      <c r="H277" s="991">
        <v>2022</v>
      </c>
      <c r="I277" s="972"/>
      <c r="J277" s="813">
        <f t="shared" si="112"/>
        <v>0</v>
      </c>
      <c r="K277" s="804"/>
      <c r="L277" s="805">
        <f>R277+S277</f>
        <v>0</v>
      </c>
      <c r="M277" s="804"/>
      <c r="N277" s="813">
        <f t="shared" si="109"/>
        <v>0</v>
      </c>
      <c r="O277" s="804"/>
      <c r="P277" s="813">
        <f t="shared" ref="P277:P283" si="117">IFERROR((AJ277*AK277+AD277*AE277)*0.4*0.035*$F$277,0)</f>
        <v>0</v>
      </c>
      <c r="Q277" s="760"/>
      <c r="R277" s="992">
        <f>SUMIFS('E8.a. KKAuf_SAV'!$X$6:$X$2005,'E8.a. KKAuf_SAV'!$B$6:$B$2005,$C277,'E8.a. KKAuf_SAV'!$D$6:$D$2005,$H277)</f>
        <v>0</v>
      </c>
      <c r="S277" s="992">
        <f>SUMIFS('E8.b. KKAuf_WAV'!$N$6:$N$405,'E8.b. KKAuf_WAV'!$B$6:$B$405,$C277,'E8.b. KKAuf_WAV'!$E$6:$E$405,H277)-SUMIFS('E8.b. KKAuf_WAV'!$N$6:$N$405,'E8.b. KKAuf_WAV'!$B$6:$B$405,$C277,'E8.b. KKAuf_WAV'!$C$6:$C$405,"Geschäfts- oder Firmenwert",'E8.b. KKAuf_WAV'!$D$6:$D$405,H277)</f>
        <v>0</v>
      </c>
      <c r="T277" s="974"/>
      <c r="U277" s="992">
        <f>SUMIFS('E8.a. KKAuf_SAV'!$W$6:$W$2005,'E8.a. KKAuf_SAV'!$B$6:$B$2005,$C277,'E8.a. KKAuf_SAV'!$D$6:$D$2005,H277)</f>
        <v>0</v>
      </c>
      <c r="V277" s="992">
        <f>SUMIFS('E8.b. KKAuf_WAV'!$M$6:$M$405,'E8.b. KKAuf_WAV'!$B$6:$B$405,$C277,'E8.b. KKAuf_WAV'!$E$6:$E$405,$H277,'E8.b. KKAuf_WAV'!$C$6:$C$405,"&lt;&gt;"&amp;"geleistete Anzahlungen auf immaterielle Vermögensgegenstände",'E8.b. KKAuf_WAV'!$C$6:$C$405,"&lt;&gt;"&amp;"geleistete Anzahlungen und Anlagen im Bau des Sachanlagevermögens",'E8.b. KKAuf_WAV'!$C$6:$C$405,"&lt;&gt;"&amp;"Geschäfts- oder Firmenwert")</f>
        <v>0</v>
      </c>
      <c r="W277" s="992">
        <f>SUMIFS('E8.b. KKAuf_WAV'!$M$6:$M$405,'E8.b. KKAuf_WAV'!$B$6:$B$405,$C277,'E8.b. KKAuf_WAV'!$E$6:$E$405,Listen!$AA$3,'E8.b. KKAuf_WAV'!$C$6:$C$405,"geleistete Anzahlungen und Anlagen im Bau des Sachanlagevermögens")+ SUMIFS('E8.b. KKAuf_WAV'!$M$6:$M$405,'E8.b. KKAuf_WAV'!$B$6:$B$405,$C277,'E8.b. KKAuf_WAV'!$E$6:$E$405,Listen!$AA$3,'E8.b. KKAuf_WAV'!$C$6:$C$405,"geleistete Anzahlungen auf immaterielle Vermögensgegenstände")</f>
        <v>0</v>
      </c>
      <c r="X277" s="992">
        <f>SUMIFS('E8.c. KKAuf_BKZ_NAB_IZ'!$K$6:$K$405,'E8.c. KKAuf_BKZ_NAB_IZ'!$B$6:$B$405,$C277,'E8.c. KKAuf_BKZ_NAB_IZ'!$C$6:$C$405,$H277)</f>
        <v>0</v>
      </c>
      <c r="Y277" s="992">
        <f>SUMIFS('E8.a. KKAuf_SAV'!$Y$6:$Y$2005,'E8.a. KKAuf_SAV'!$B$6:$B$2005,$C277,'E8.a. KKAuf_SAV'!$D$6:$D$2005,$H277)</f>
        <v>0</v>
      </c>
      <c r="Z277" s="992">
        <f>SUMIFS('E8.b. KKAuf_WAV'!$O$6:$O$405,'E8.b. KKAuf_WAV'!$B$6:$B$405,$C277,'E8.b. KKAuf_WAV'!$E$6:$E$405,$H277,'E8.b. KKAuf_WAV'!$C$6:$C$405,"&lt;&gt;"&amp;"geleistete Anzahlungen auf immaterielle Vermögensgegenstände",'E8.b. KKAuf_WAV'!$C$6:$C$405,"&lt;&gt;"&amp;"geleistete Anzahlungen und Anlagen im Bau des Sachanlagevermögens",'E8.b. KKAuf_WAV'!$C$6:$C$405,"&lt;&gt;"&amp;"Geschäfts- oder Firmenwert")</f>
        <v>0</v>
      </c>
      <c r="AA277" s="992">
        <f>SUMIFS('E8.b. KKAuf_WAV'!$O$6:$O$405,'E8.b. KKAuf_WAV'!$B$6:$B$405,$C277,'E8.b. KKAuf_WAV'!$E$6:$E$405,Listen!$AA$3,'E8.b. KKAuf_WAV'!$C$6:$C$405,"geleistete Anzahlungen und Anlagen im Bau des Sachanlagevermögens")+ SUMIFS('E8.b. KKAuf_WAV'!$O$6:$O$405,'E8.b. KKAuf_WAV'!$B$6:$B$405,$C277,'E8.b. KKAuf_WAV'!$E$6:$E$405,Listen!$AA$3,'E8.b. KKAuf_WAV'!$C$6:$C$405,"geleistete Anzahlungen auf immaterielle Vermögensgegenstände")</f>
        <v>0</v>
      </c>
      <c r="AB277" s="992">
        <f>SUMIFS('E8.c. KKAuf_BKZ_NAB_IZ'!$L$6:$L$405,'E8.c. KKAuf_BKZ_NAB_IZ'!$B$6:$B$405,$C277,'E8.c. KKAuf_BKZ_NAB_IZ'!$C$6:$C$405,$H277)</f>
        <v>0</v>
      </c>
      <c r="AC277" s="974"/>
      <c r="AD277" s="992">
        <f t="shared" si="113"/>
        <v>0</v>
      </c>
      <c r="AE277" s="993">
        <f>$AE$11</f>
        <v>5.0700000000000002E-2</v>
      </c>
      <c r="AF277" s="993">
        <f>$AF$11</f>
        <v>1.7100000000000001E-2</v>
      </c>
      <c r="AG277" s="993">
        <f>$AG$11</f>
        <v>3.0499999999999999E-2</v>
      </c>
      <c r="AH277" s="994">
        <f t="shared" si="115"/>
        <v>0</v>
      </c>
      <c r="AJ277" s="992">
        <f t="shared" si="110"/>
        <v>0</v>
      </c>
      <c r="AK277" s="993">
        <f>$AK$11</f>
        <v>5.0700000000000002E-2</v>
      </c>
      <c r="AL277" s="993">
        <f>$AL$11</f>
        <v>1.7100000000000001E-2</v>
      </c>
      <c r="AM277" s="993">
        <f>$AM$11</f>
        <v>3.0499999999999999E-2</v>
      </c>
      <c r="AN277" s="994">
        <f t="shared" si="111"/>
        <v>0</v>
      </c>
    </row>
    <row r="278" spans="2:40" x14ac:dyDescent="0.2">
      <c r="B278" s="1447"/>
      <c r="C278" s="1002">
        <f t="shared" ref="C278:C283" si="118">B$277</f>
        <v>0</v>
      </c>
      <c r="D278" s="1450"/>
      <c r="E278" s="1408"/>
      <c r="F278" s="1408"/>
      <c r="G278" s="990"/>
      <c r="H278" s="983">
        <v>2023</v>
      </c>
      <c r="I278" s="972"/>
      <c r="J278" s="805">
        <f t="shared" si="112"/>
        <v>0</v>
      </c>
      <c r="K278" s="804"/>
      <c r="L278" s="803">
        <f t="shared" ref="L278:L341" si="119">R278+S278</f>
        <v>0</v>
      </c>
      <c r="M278" s="804"/>
      <c r="N278" s="803">
        <f t="shared" si="109"/>
        <v>0</v>
      </c>
      <c r="O278" s="804"/>
      <c r="P278" s="803">
        <f t="shared" si="117"/>
        <v>0</v>
      </c>
      <c r="Q278" s="760"/>
      <c r="R278" s="980">
        <f>SUMIFS('E8.a. KKAuf_SAV'!$X$6:$X$2005,'E8.a. KKAuf_SAV'!$B$6:$B$2005,$C278,'E8.a. KKAuf_SAV'!$D$6:$D$2005,$H278)</f>
        <v>0</v>
      </c>
      <c r="S278" s="980">
        <f>SUMIFS('E8.b. KKAuf_WAV'!$N$6:$N$405,'E8.b. KKAuf_WAV'!$B$6:$B$405,$C278,'E8.b. KKAuf_WAV'!$E$6:$E$405,H278)-SUMIFS('E8.b. KKAuf_WAV'!$N$6:$N$405,'E8.b. KKAuf_WAV'!$B$6:$B$405,$C278,'E8.b. KKAuf_WAV'!$C$6:$C$405,"Geschäfts- oder Firmenwert",'E8.b. KKAuf_WAV'!$D$6:$D$405,H278)</f>
        <v>0</v>
      </c>
      <c r="T278" s="974"/>
      <c r="U278" s="980">
        <f>SUMIFS('E8.a. KKAuf_SAV'!$W$6:$W$2005,'E8.a. KKAuf_SAV'!$B$6:$B$2005,$C278,'E8.a. KKAuf_SAV'!$D$6:$D$2005,H278)</f>
        <v>0</v>
      </c>
      <c r="V278" s="980">
        <f>SUMIFS('E8.b. KKAuf_WAV'!$M$6:$M$405,'E8.b. KKAuf_WAV'!$B$6:$B$405,$C278,'E8.b. KKAuf_WAV'!$E$6:$E$405,$H278,'E8.b. KKAuf_WAV'!$C$6:$C$405,"&lt;&gt;"&amp;"geleistete Anzahlungen auf immaterielle Vermögensgegenstände",'E8.b. KKAuf_WAV'!$C$6:$C$405,"&lt;&gt;"&amp;"geleistete Anzahlungen und Anlagen im Bau des Sachanlagevermögens",'E8.b. KKAuf_WAV'!$C$6:$C$405,"&lt;&gt;"&amp;"Geschäfts- oder Firmenwert")</f>
        <v>0</v>
      </c>
      <c r="W278" s="980"/>
      <c r="X278" s="980">
        <f>SUMIFS('E8.c. KKAuf_BKZ_NAB_IZ'!$K$6:$K$405,'E8.c. KKAuf_BKZ_NAB_IZ'!$B$6:$B$405,$C278,'E8.c. KKAuf_BKZ_NAB_IZ'!$C$6:$C$405,$H278)</f>
        <v>0</v>
      </c>
      <c r="Y278" s="980">
        <f>SUMIFS('E8.a. KKAuf_SAV'!$Y$6:$Y$2005,'E8.a. KKAuf_SAV'!$B$6:$B$2005,$C278,'E8.a. KKAuf_SAV'!$D$6:$D$2005,$H278)</f>
        <v>0</v>
      </c>
      <c r="Z278" s="980">
        <f>SUMIFS('E8.b. KKAuf_WAV'!$O$6:$O$405,'E8.b. KKAuf_WAV'!$B$6:$B$405,$C278,'E8.b. KKAuf_WAV'!$E$6:$E$405,$H278,'E8.b. KKAuf_WAV'!$C$6:$C$405,"&lt;&gt;"&amp;"geleistete Anzahlungen auf immaterielle Vermögensgegenstände",'E8.b. KKAuf_WAV'!$C$6:$C$405,"&lt;&gt;"&amp;"geleistete Anzahlungen und Anlagen im Bau des Sachanlagevermögens",'E8.b. KKAuf_WAV'!$C$6:$C$405,"&lt;&gt;"&amp;"Geschäfts- oder Firmenwert")</f>
        <v>0</v>
      </c>
      <c r="AA278" s="980"/>
      <c r="AB278" s="980">
        <f>SUMIFS('E8.c. KKAuf_BKZ_NAB_IZ'!$L$6:$L$405,'E8.c. KKAuf_BKZ_NAB_IZ'!$B$6:$B$405,$C278,'E8.c. KKAuf_BKZ_NAB_IZ'!$C$6:$C$405,$H278)</f>
        <v>0</v>
      </c>
      <c r="AC278" s="974"/>
      <c r="AD278" s="980">
        <f t="shared" si="113"/>
        <v>0</v>
      </c>
      <c r="AE278" s="984">
        <f>$AE$12</f>
        <v>5.0700000000000002E-2</v>
      </c>
      <c r="AF278" s="984">
        <f>$AF$12</f>
        <v>1.7100000000000001E-2</v>
      </c>
      <c r="AG278" s="984">
        <f>$AG$12</f>
        <v>3.0499999999999999E-2</v>
      </c>
      <c r="AH278" s="982">
        <f t="shared" si="115"/>
        <v>0</v>
      </c>
      <c r="AJ278" s="980"/>
      <c r="AK278" s="984">
        <f>$AK$12</f>
        <v>5.0700000000000002E-2</v>
      </c>
      <c r="AL278" s="984">
        <f>$AL$12</f>
        <v>1.7100000000000001E-2</v>
      </c>
      <c r="AM278" s="984">
        <f>$AM$12</f>
        <v>3.0499999999999999E-2</v>
      </c>
      <c r="AN278" s="982">
        <f t="shared" si="111"/>
        <v>0</v>
      </c>
    </row>
    <row r="279" spans="2:40" x14ac:dyDescent="0.2">
      <c r="B279" s="1447"/>
      <c r="C279" s="1002">
        <f t="shared" si="118"/>
        <v>0</v>
      </c>
      <c r="D279" s="1450"/>
      <c r="E279" s="1408"/>
      <c r="F279" s="1408"/>
      <c r="G279" s="990"/>
      <c r="H279" s="983">
        <v>2024</v>
      </c>
      <c r="I279" s="972"/>
      <c r="J279" s="803">
        <f t="shared" si="112"/>
        <v>0</v>
      </c>
      <c r="K279" s="804"/>
      <c r="L279" s="803">
        <f t="shared" si="119"/>
        <v>0</v>
      </c>
      <c r="M279" s="804"/>
      <c r="N279" s="803">
        <f t="shared" si="109"/>
        <v>0</v>
      </c>
      <c r="O279" s="804"/>
      <c r="P279" s="803">
        <f t="shared" si="117"/>
        <v>0</v>
      </c>
      <c r="Q279" s="760"/>
      <c r="R279" s="980">
        <f>SUMIFS('E8.a. KKAuf_SAV'!$X$6:$X$2005,'E8.a. KKAuf_SAV'!$B$6:$B$2005,$C279,'E8.a. KKAuf_SAV'!$D$6:$D$2005,$H279)</f>
        <v>0</v>
      </c>
      <c r="S279" s="980">
        <f>SUMIFS('E8.b. KKAuf_WAV'!$N$6:$N$405,'E8.b. KKAuf_WAV'!$B$6:$B$405,$C279,'E8.b. KKAuf_WAV'!$E$6:$E$405,H279)-SUMIFS('E8.b. KKAuf_WAV'!$N$6:$N$405,'E8.b. KKAuf_WAV'!$B$6:$B$405,$C279,'E8.b. KKAuf_WAV'!$C$6:$C$405,"Geschäfts- oder Firmenwert",'E8.b. KKAuf_WAV'!$D$6:$D$405,H279)</f>
        <v>0</v>
      </c>
      <c r="T279" s="974"/>
      <c r="U279" s="980">
        <f>SUMIFS('E8.a. KKAuf_SAV'!$W$6:$W$2005,'E8.a. KKAuf_SAV'!$B$6:$B$2005,$C279,'E8.a. KKAuf_SAV'!$D$6:$D$2005,H279)</f>
        <v>0</v>
      </c>
      <c r="V279" s="980">
        <f>SUMIFS('E8.b. KKAuf_WAV'!$M$6:$M$405,'E8.b. KKAuf_WAV'!$B$6:$B$405,$C279,'E8.b. KKAuf_WAV'!$E$6:$E$405,$H279,'E8.b. KKAuf_WAV'!$C$6:$C$405,"&lt;&gt;"&amp;"geleistete Anzahlungen auf immaterielle Vermögensgegenstände",'E8.b. KKAuf_WAV'!$C$6:$C$405,"&lt;&gt;"&amp;"geleistete Anzahlungen und Anlagen im Bau des Sachanlagevermögens",'E8.b. KKAuf_WAV'!$C$6:$C$405,"&lt;&gt;"&amp;"Geschäfts- oder Firmenwert")</f>
        <v>0</v>
      </c>
      <c r="W279" s="980">
        <f>SUMIFS('E8.b. KKAuf_WAV'!$M$6:$M$405,'E8.b. KKAuf_WAV'!$B$6:$B$405,$C279,'E8.b. KKAuf_WAV'!$E$6:$E$405,H279,'E8.b. KKAuf_WAV'!$C$6:$C$405,"geleistete Anzahlungen und Anlagen im Bau des Sachanlagevermögens")+ SUMIFS('E8.b. KKAuf_WAV'!$M$6:$M$405,'E8.b. KKAuf_WAV'!$B$6:$B$405,$C279,'E8.b. KKAuf_WAV'!$E$6:$E$405,H279,'E8.b. KKAuf_WAV'!$C$6:$C$405,"geleistete Anzahlungen auf immaterielle Vermögensgegenstände")</f>
        <v>0</v>
      </c>
      <c r="X279" s="980">
        <f>SUMIFS('E8.c. KKAuf_BKZ_NAB_IZ'!$K$6:$K$405,'E8.c. KKAuf_BKZ_NAB_IZ'!$B$6:$B$405,$C279,'E8.c. KKAuf_BKZ_NAB_IZ'!$C$6:$C$405,$H279)</f>
        <v>0</v>
      </c>
      <c r="Y279" s="980">
        <f>SUMIFS('E8.a. KKAuf_SAV'!$Y$6:$Y$2005,'E8.a. KKAuf_SAV'!$B$6:$B$2005,$C279,'E8.a. KKAuf_SAV'!$D$6:$D$2005,$H279)</f>
        <v>0</v>
      </c>
      <c r="Z279" s="980">
        <f>SUMIFS('E8.b. KKAuf_WAV'!$O$6:$O$405,'E8.b. KKAuf_WAV'!$B$6:$B$405,$C279,'E8.b. KKAuf_WAV'!$E$6:$E$405,$H279,'E8.b. KKAuf_WAV'!$C$6:$C$405,"&lt;&gt;"&amp;"geleistete Anzahlungen auf immaterielle Vermögensgegenstände",'E8.b. KKAuf_WAV'!$C$6:$C$405,"&lt;&gt;"&amp;"geleistete Anzahlungen und Anlagen im Bau des Sachanlagevermögens",'E8.b. KKAuf_WAV'!$C$6:$C$405,"&lt;&gt;"&amp;"Geschäfts- oder Firmenwert")</f>
        <v>0</v>
      </c>
      <c r="AA279" s="980">
        <f>SUMIFS('E8.b. KKAuf_WAV'!$O$6:$O$405,'E8.b. KKAuf_WAV'!$B$6:$B$405,$C279,'E8.b. KKAuf_WAV'!$E$6:$E$405,H279,'E8.b. KKAuf_WAV'!$C$6:$C$405,"geleistete Anzahlungen und Anlagen im Bau des Sachanlagevermögens")+ SUMIFS('E8.b. KKAuf_WAV'!$O$6:$O$405,'E8.b. KKAuf_WAV'!$B$6:$B$405,$C279,'E8.b. KKAuf_WAV'!$E$6:$E$405,H279,'E8.b. KKAuf_WAV'!$C$6:$C$405,"geleistete Anzahlungen auf immaterielle Vermögensgegenstände")</f>
        <v>0</v>
      </c>
      <c r="AB279" s="980">
        <f>SUMIFS('E8.c. KKAuf_BKZ_NAB_IZ'!$L$6:$L$405,'E8.c. KKAuf_BKZ_NAB_IZ'!$B$6:$B$405,$C279,'E8.c. KKAuf_BKZ_NAB_IZ'!$C$6:$C$405,$H279)</f>
        <v>0</v>
      </c>
      <c r="AC279" s="974"/>
      <c r="AD279" s="980">
        <f t="shared" si="113"/>
        <v>0</v>
      </c>
      <c r="AE279" s="984">
        <f>$AE$13</f>
        <v>6.93E-2</v>
      </c>
      <c r="AF279" s="984">
        <f>$AF$13</f>
        <v>3.8699999999999998E-2</v>
      </c>
      <c r="AG279" s="984">
        <f>$AG$13</f>
        <v>5.0900000000000001E-2</v>
      </c>
      <c r="AH279" s="982">
        <f t="shared" si="115"/>
        <v>0</v>
      </c>
      <c r="AJ279" s="980">
        <f t="shared" si="110"/>
        <v>0</v>
      </c>
      <c r="AK279" s="984">
        <f>$AK$13</f>
        <v>7.0099999999999996E-2</v>
      </c>
      <c r="AL279" s="984">
        <f>$AL$13</f>
        <v>3.6600000000000001E-2</v>
      </c>
      <c r="AM279" s="984">
        <f>$AM$13</f>
        <v>0.05</v>
      </c>
      <c r="AN279" s="982">
        <f t="shared" si="111"/>
        <v>0</v>
      </c>
    </row>
    <row r="280" spans="2:40" ht="15" thickBot="1" x14ac:dyDescent="0.25">
      <c r="B280" s="1447"/>
      <c r="C280" s="1002">
        <f t="shared" si="118"/>
        <v>0</v>
      </c>
      <c r="D280" s="1450"/>
      <c r="E280" s="1408"/>
      <c r="F280" s="1408"/>
      <c r="G280" s="990"/>
      <c r="H280" s="983">
        <v>2025</v>
      </c>
      <c r="I280" s="972"/>
      <c r="J280" s="803">
        <f t="shared" si="112"/>
        <v>0</v>
      </c>
      <c r="K280" s="804"/>
      <c r="L280" s="803">
        <f t="shared" si="119"/>
        <v>0</v>
      </c>
      <c r="M280" s="804"/>
      <c r="N280" s="803">
        <f t="shared" si="109"/>
        <v>0</v>
      </c>
      <c r="O280" s="804"/>
      <c r="P280" s="803">
        <f t="shared" si="117"/>
        <v>0</v>
      </c>
      <c r="Q280" s="760"/>
      <c r="R280" s="980">
        <f>SUMIFS('E8.a. KKAuf_SAV'!$X$6:$X$2005,'E8.a. KKAuf_SAV'!$B$6:$B$2005,$C280,'E8.a. KKAuf_SAV'!$D$6:$D$2005,$H280)</f>
        <v>0</v>
      </c>
      <c r="S280" s="980">
        <f>SUMIFS('E8.b. KKAuf_WAV'!$N$6:$N$405,'E8.b. KKAuf_WAV'!$B$6:$B$405,$C280,'E8.b. KKAuf_WAV'!$E$6:$E$405,H280)-SUMIFS('E8.b. KKAuf_WAV'!$N$6:$N$405,'E8.b. KKAuf_WAV'!$B$6:$B$405,$C280,'E8.b. KKAuf_WAV'!$C$6:$C$405,"Geschäfts- oder Firmenwert",'E8.b. KKAuf_WAV'!$D$6:$D$405,H280)</f>
        <v>0</v>
      </c>
      <c r="T280" s="974"/>
      <c r="U280" s="980">
        <f>SUMIFS('E8.a. KKAuf_SAV'!$W$6:$W$2005,'E8.a. KKAuf_SAV'!$B$6:$B$2005,$C280,'E8.a. KKAuf_SAV'!$D$6:$D$2005,H280)</f>
        <v>0</v>
      </c>
      <c r="V280" s="980">
        <f>SUMIFS('E8.b. KKAuf_WAV'!$M$6:$M$405,'E8.b. KKAuf_WAV'!$B$6:$B$405,$C280,'E8.b. KKAuf_WAV'!$E$6:$E$405,$H280,'E8.b. KKAuf_WAV'!$C$6:$C$405,"&lt;&gt;"&amp;"geleistete Anzahlungen auf immaterielle Vermögensgegenstände",'E8.b. KKAuf_WAV'!$C$6:$C$405,"&lt;&gt;"&amp;"geleistete Anzahlungen und Anlagen im Bau des Sachanlagevermögens",'E8.b. KKAuf_WAV'!$C$6:$C$405,"&lt;&gt;"&amp;"Geschäfts- oder Firmenwert")</f>
        <v>0</v>
      </c>
      <c r="W280" s="980">
        <f>SUMIFS('E8.b. KKAuf_WAV'!$M$6:$M$405,'E8.b. KKAuf_WAV'!$B$6:$B$405,$C280,'E8.b. KKAuf_WAV'!$E$6:$E$405,H280,'E8.b. KKAuf_WAV'!$C$6:$C$405,"geleistete Anzahlungen und Anlagen im Bau des Sachanlagevermögens")+ SUMIFS('E8.b. KKAuf_WAV'!$M$6:$M$405,'E8.b. KKAuf_WAV'!$B$6:$B$405,$C280,'E8.b. KKAuf_WAV'!$E$6:$E$405,H280,'E8.b. KKAuf_WAV'!$C$6:$C$405,"geleistete Anzahlungen auf immaterielle Vermögensgegenstände")</f>
        <v>0</v>
      </c>
      <c r="X280" s="980">
        <f>SUMIFS('E8.c. KKAuf_BKZ_NAB_IZ'!$K$6:$K$405,'E8.c. KKAuf_BKZ_NAB_IZ'!$B$6:$B$405,$C280,'E8.c. KKAuf_BKZ_NAB_IZ'!$C$6:$C$405,$H280)</f>
        <v>0</v>
      </c>
      <c r="Y280" s="980">
        <f>SUMIFS('E8.a. KKAuf_SAV'!$Y$6:$Y$2005,'E8.a. KKAuf_SAV'!$B$6:$B$2005,$C280,'E8.a. KKAuf_SAV'!$D$6:$D$2005,$H280)</f>
        <v>0</v>
      </c>
      <c r="Z280" s="980">
        <f>SUMIFS('E8.b. KKAuf_WAV'!$O$6:$O$405,'E8.b. KKAuf_WAV'!$B$6:$B$405,$C280,'E8.b. KKAuf_WAV'!$E$6:$E$405,$H280,'E8.b. KKAuf_WAV'!$C$6:$C$405,"&lt;&gt;"&amp;"geleistete Anzahlungen auf immaterielle Vermögensgegenstände",'E8.b. KKAuf_WAV'!$C$6:$C$405,"&lt;&gt;"&amp;"geleistete Anzahlungen und Anlagen im Bau des Sachanlagevermögens",'E8.b. KKAuf_WAV'!$C$6:$C$405,"&lt;&gt;"&amp;"Geschäfts- oder Firmenwert")</f>
        <v>0</v>
      </c>
      <c r="AA280" s="980">
        <f>SUMIFS('E8.b. KKAuf_WAV'!$O$6:$O$405,'E8.b. KKAuf_WAV'!$B$6:$B$405,$C280,'E8.b. KKAuf_WAV'!$E$6:$E$405,H280,'E8.b. KKAuf_WAV'!$C$6:$C$405,"geleistete Anzahlungen und Anlagen im Bau des Sachanlagevermögens")+ SUMIFS('E8.b. KKAuf_WAV'!$O$6:$O$405,'E8.b. KKAuf_WAV'!$B$6:$B$405,$C280,'E8.b. KKAuf_WAV'!$E$6:$E$405,H280,'E8.b. KKAuf_WAV'!$C$6:$C$405,"geleistete Anzahlungen auf immaterielle Vermögensgegenstände")</f>
        <v>0</v>
      </c>
      <c r="AB280" s="980">
        <f>SUMIFS('E8.c. KKAuf_BKZ_NAB_IZ'!$L$6:$L$405,'E8.c. KKAuf_BKZ_NAB_IZ'!$B$6:$B$405,$C280,'E8.c. KKAuf_BKZ_NAB_IZ'!$C$6:$C$405,$H280)</f>
        <v>0</v>
      </c>
      <c r="AC280" s="974"/>
      <c r="AD280" s="980">
        <f t="shared" si="113"/>
        <v>0</v>
      </c>
      <c r="AE280" s="984">
        <f>$AE$14</f>
        <v>7.0099999999999996E-2</v>
      </c>
      <c r="AF280" s="984">
        <f>$AF$14</f>
        <v>3.6600000000000001E-2</v>
      </c>
      <c r="AG280" s="984">
        <f>$AG$14</f>
        <v>0.05</v>
      </c>
      <c r="AH280" s="982">
        <f t="shared" si="115"/>
        <v>0</v>
      </c>
      <c r="AJ280" s="980">
        <f t="shared" si="110"/>
        <v>0</v>
      </c>
      <c r="AK280" s="984">
        <f>$AK$14</f>
        <v>7.0099999999999996E-2</v>
      </c>
      <c r="AL280" s="984">
        <f>$AL$14</f>
        <v>3.6600000000000001E-2</v>
      </c>
      <c r="AM280" s="984">
        <f>$AM$14</f>
        <v>0.05</v>
      </c>
      <c r="AN280" s="982">
        <f t="shared" si="111"/>
        <v>0</v>
      </c>
    </row>
    <row r="281" spans="2:40" ht="15" hidden="1" thickBot="1" x14ac:dyDescent="0.25">
      <c r="B281" s="1447"/>
      <c r="C281" s="1002">
        <f t="shared" si="118"/>
        <v>0</v>
      </c>
      <c r="D281" s="1450"/>
      <c r="E281" s="1408"/>
      <c r="F281" s="1408"/>
      <c r="G281" s="990"/>
      <c r="H281" s="983">
        <v>2026</v>
      </c>
      <c r="I281" s="972"/>
      <c r="J281" s="803">
        <f t="shared" si="112"/>
        <v>0</v>
      </c>
      <c r="K281" s="804"/>
      <c r="L281" s="803">
        <f t="shared" si="119"/>
        <v>0</v>
      </c>
      <c r="M281" s="804"/>
      <c r="N281" s="803">
        <f t="shared" si="109"/>
        <v>0</v>
      </c>
      <c r="O281" s="804"/>
      <c r="P281" s="803">
        <f t="shared" si="117"/>
        <v>0</v>
      </c>
      <c r="Q281" s="760"/>
      <c r="R281" s="980">
        <f>SUMIFS('E8.a. KKAuf_SAV'!$X$6:$X$2005,'E8.a. KKAuf_SAV'!$B$6:$B$2005,$C281,'E8.a. KKAuf_SAV'!$D$6:$D$2005,$H281)</f>
        <v>0</v>
      </c>
      <c r="S281" s="980">
        <f>SUMIFS('E8.b. KKAuf_WAV'!$N$6:$N$405,'E8.b. KKAuf_WAV'!$B$6:$B$405,$C281,'E8.b. KKAuf_WAV'!$E$6:$E$405,H281)-SUMIFS('E8.b. KKAuf_WAV'!$N$6:$N$405,'E8.b. KKAuf_WAV'!$B$6:$B$405,$C281,'E8.b. KKAuf_WAV'!$C$6:$C$405,"Geschäfts- oder Firmenwert",'E8.b. KKAuf_WAV'!$D$6:$D$405,H281)</f>
        <v>0</v>
      </c>
      <c r="T281" s="974"/>
      <c r="U281" s="980">
        <f>SUMIFS('E8.a. KKAuf_SAV'!$W$6:$W$2005,'E8.a. KKAuf_SAV'!$B$6:$B$2005,$C281,'E8.a. KKAuf_SAV'!$D$6:$D$2005,H281)</f>
        <v>0</v>
      </c>
      <c r="V281" s="980">
        <f>SUMIFS('E8.b. KKAuf_WAV'!$M$6:$M$405,'E8.b. KKAuf_WAV'!$B$6:$B$405,$C281,'E8.b. KKAuf_WAV'!$E$6:$E$405,$H281,'E8.b. KKAuf_WAV'!$C$6:$C$405,"&lt;&gt;"&amp;"geleistete Anzahlungen auf immaterielle Vermögensgegenstände",'E8.b. KKAuf_WAV'!$C$6:$C$405,"&lt;&gt;"&amp;"geleistete Anzahlungen und Anlagen im Bau des Sachanlagevermögens",'E8.b. KKAuf_WAV'!$C$6:$C$405,"&lt;&gt;"&amp;"Geschäfts- oder Firmenwert")</f>
        <v>0</v>
      </c>
      <c r="W281" s="980">
        <f>SUMIFS('E8.b. KKAuf_WAV'!$M$6:$M$405,'E8.b. KKAuf_WAV'!$B$6:$B$405,$C281,'E8.b. KKAuf_WAV'!$E$6:$E$405,H281,'E8.b. KKAuf_WAV'!$C$6:$C$405,"geleistete Anzahlungen und Anlagen im Bau des Sachanlagevermögens")+ SUMIFS('E8.b. KKAuf_WAV'!$M$6:$M$405,'E8.b. KKAuf_WAV'!$B$6:$B$405,$C281,'E8.b. KKAuf_WAV'!$E$6:$E$405,H281,'E8.b. KKAuf_WAV'!$C$6:$C$405,"geleistete Anzahlungen auf immaterielle Vermögensgegenstände")</f>
        <v>0</v>
      </c>
      <c r="X281" s="980">
        <f>SUMIFS('E8.c. KKAuf_BKZ_NAB_IZ'!$K$6:$K$405,'E8.c. KKAuf_BKZ_NAB_IZ'!$B$6:$B$405,$C281,'E8.c. KKAuf_BKZ_NAB_IZ'!$C$6:$C$405,$H281)</f>
        <v>0</v>
      </c>
      <c r="Y281" s="980">
        <f>SUMIFS('E8.a. KKAuf_SAV'!$Y$6:$Y$2005,'E8.a. KKAuf_SAV'!$B$6:$B$2005,$C281,'E8.a. KKAuf_SAV'!$D$6:$D$2005,$H281)</f>
        <v>0</v>
      </c>
      <c r="Z281" s="980">
        <f>SUMIFS('E8.b. KKAuf_WAV'!$O$6:$O$405,'E8.b. KKAuf_WAV'!$B$6:$B$405,$C281,'E8.b. KKAuf_WAV'!$E$6:$E$405,$H281,'E8.b. KKAuf_WAV'!$C$6:$C$405,"&lt;&gt;"&amp;"geleistete Anzahlungen auf immaterielle Vermögensgegenstände",'E8.b. KKAuf_WAV'!$C$6:$C$405,"&lt;&gt;"&amp;"geleistete Anzahlungen und Anlagen im Bau des Sachanlagevermögens",'E8.b. KKAuf_WAV'!$C$6:$C$405,"&lt;&gt;"&amp;"Geschäfts- oder Firmenwert")</f>
        <v>0</v>
      </c>
      <c r="AA281" s="980">
        <f>SUMIFS('E8.b. KKAuf_WAV'!$O$6:$O$405,'E8.b. KKAuf_WAV'!$B$6:$B$405,$C281,'E8.b. KKAuf_WAV'!$E$6:$E$405,H281,'E8.b. KKAuf_WAV'!$C$6:$C$405,"geleistete Anzahlungen und Anlagen im Bau des Sachanlagevermögens")+ SUMIFS('E8.b. KKAuf_WAV'!$O$6:$O$405,'E8.b. KKAuf_WAV'!$B$6:$B$405,$C281,'E8.b. KKAuf_WAV'!$E$6:$E$405,H281,'E8.b. KKAuf_WAV'!$C$6:$C$405,"geleistete Anzahlungen auf immaterielle Vermögensgegenstände")</f>
        <v>0</v>
      </c>
      <c r="AB281" s="980">
        <f>SUMIFS('E8.c. KKAuf_BKZ_NAB_IZ'!$L$6:$L$405,'E8.c. KKAuf_BKZ_NAB_IZ'!$B$6:$B$405,$C281,'E8.c. KKAuf_BKZ_NAB_IZ'!$C$6:$C$405,$H281)</f>
        <v>0</v>
      </c>
      <c r="AC281" s="974"/>
      <c r="AD281" s="980">
        <f t="shared" si="113"/>
        <v>0</v>
      </c>
      <c r="AE281" s="984">
        <f>$AE$15</f>
        <v>0</v>
      </c>
      <c r="AF281" s="984">
        <f>$AF$15</f>
        <v>0</v>
      </c>
      <c r="AG281" s="984">
        <f>$AG$15</f>
        <v>0</v>
      </c>
      <c r="AH281" s="982">
        <f t="shared" si="115"/>
        <v>0</v>
      </c>
      <c r="AJ281" s="980">
        <f t="shared" si="110"/>
        <v>0</v>
      </c>
      <c r="AK281" s="984">
        <f>$AK$15</f>
        <v>0</v>
      </c>
      <c r="AL281" s="984">
        <f>$AL$15</f>
        <v>0</v>
      </c>
      <c r="AM281" s="984">
        <f>$AM$15</f>
        <v>0</v>
      </c>
      <c r="AN281" s="982">
        <f t="shared" si="111"/>
        <v>0</v>
      </c>
    </row>
    <row r="282" spans="2:40" ht="15" hidden="1" thickBot="1" x14ac:dyDescent="0.25">
      <c r="B282" s="1447"/>
      <c r="C282" s="1002">
        <f t="shared" si="118"/>
        <v>0</v>
      </c>
      <c r="D282" s="1450"/>
      <c r="E282" s="1408"/>
      <c r="F282" s="1408"/>
      <c r="G282" s="990"/>
      <c r="H282" s="983">
        <v>2027</v>
      </c>
      <c r="I282" s="972"/>
      <c r="J282" s="803">
        <f t="shared" si="112"/>
        <v>0</v>
      </c>
      <c r="K282" s="804"/>
      <c r="L282" s="803">
        <f t="shared" si="119"/>
        <v>0</v>
      </c>
      <c r="M282" s="804"/>
      <c r="N282" s="803">
        <f t="shared" si="109"/>
        <v>0</v>
      </c>
      <c r="O282" s="804"/>
      <c r="P282" s="803">
        <f t="shared" si="117"/>
        <v>0</v>
      </c>
      <c r="Q282" s="760"/>
      <c r="R282" s="980">
        <f>SUMIFS('E8.a. KKAuf_SAV'!$X$6:$X$2005,'E8.a. KKAuf_SAV'!$B$6:$B$2005,$C282,'E8.a. KKAuf_SAV'!$D$6:$D$2005,$H282)</f>
        <v>0</v>
      </c>
      <c r="S282" s="980">
        <f>SUMIFS('E8.b. KKAuf_WAV'!$N$6:$N$405,'E8.b. KKAuf_WAV'!$B$6:$B$405,$C282,'E8.b. KKAuf_WAV'!$E$6:$E$405,H282)-SUMIFS('E8.b. KKAuf_WAV'!$N$6:$N$405,'E8.b. KKAuf_WAV'!$B$6:$B$405,$C282,'E8.b. KKAuf_WAV'!$C$6:$C$405,"Geschäfts- oder Firmenwert",'E8.b. KKAuf_WAV'!$D$6:$D$405,H282)</f>
        <v>0</v>
      </c>
      <c r="T282" s="974"/>
      <c r="U282" s="980">
        <f>SUMIFS('E8.a. KKAuf_SAV'!$W$6:$W$2005,'E8.a. KKAuf_SAV'!$B$6:$B$2005,$C282,'E8.a. KKAuf_SAV'!$D$6:$D$2005,H282)</f>
        <v>0</v>
      </c>
      <c r="V282" s="980">
        <f>SUMIFS('E8.b. KKAuf_WAV'!$M$6:$M$405,'E8.b. KKAuf_WAV'!$B$6:$B$405,$C282,'E8.b. KKAuf_WAV'!$E$6:$E$405,$H282,'E8.b. KKAuf_WAV'!$C$6:$C$405,"&lt;&gt;"&amp;"geleistete Anzahlungen auf immaterielle Vermögensgegenstände",'E8.b. KKAuf_WAV'!$C$6:$C$405,"&lt;&gt;"&amp;"geleistete Anzahlungen und Anlagen im Bau des Sachanlagevermögens",'E8.b. KKAuf_WAV'!$C$6:$C$405,"&lt;&gt;"&amp;"Geschäfts- oder Firmenwert")</f>
        <v>0</v>
      </c>
      <c r="W282" s="980">
        <f>SUMIFS('E8.b. KKAuf_WAV'!$M$6:$M$405,'E8.b. KKAuf_WAV'!$B$6:$B$405,$C282,'E8.b. KKAuf_WAV'!$E$6:$E$405,H282,'E8.b. KKAuf_WAV'!$C$6:$C$405,"geleistete Anzahlungen und Anlagen im Bau des Sachanlagevermögens")+ SUMIFS('E8.b. KKAuf_WAV'!$M$6:$M$405,'E8.b. KKAuf_WAV'!$B$6:$B$405,$C282,'E8.b. KKAuf_WAV'!$E$6:$E$405,H282,'E8.b. KKAuf_WAV'!$C$6:$C$405,"geleistete Anzahlungen auf immaterielle Vermögensgegenstände")</f>
        <v>0</v>
      </c>
      <c r="X282" s="980">
        <f>SUMIFS('E8.c. KKAuf_BKZ_NAB_IZ'!$K$6:$K$405,'E8.c. KKAuf_BKZ_NAB_IZ'!$B$6:$B$405,$C282,'E8.c. KKAuf_BKZ_NAB_IZ'!$C$6:$C$405,$H282)</f>
        <v>0</v>
      </c>
      <c r="Y282" s="980">
        <f>SUMIFS('E8.a. KKAuf_SAV'!$Y$6:$Y$2005,'E8.a. KKAuf_SAV'!$B$6:$B$2005,$C282,'E8.a. KKAuf_SAV'!$D$6:$D$2005,$H282)</f>
        <v>0</v>
      </c>
      <c r="Z282" s="980">
        <f>SUMIFS('E8.b. KKAuf_WAV'!$O$6:$O$405,'E8.b. KKAuf_WAV'!$B$6:$B$405,$C282,'E8.b. KKAuf_WAV'!$E$6:$E$405,$H282,'E8.b. KKAuf_WAV'!$C$6:$C$405,"&lt;&gt;"&amp;"geleistete Anzahlungen auf immaterielle Vermögensgegenstände",'E8.b. KKAuf_WAV'!$C$6:$C$405,"&lt;&gt;"&amp;"geleistete Anzahlungen und Anlagen im Bau des Sachanlagevermögens",'E8.b. KKAuf_WAV'!$C$6:$C$405,"&lt;&gt;"&amp;"Geschäfts- oder Firmenwert")</f>
        <v>0</v>
      </c>
      <c r="AA282" s="980">
        <f>SUMIFS('E8.b. KKAuf_WAV'!$O$6:$O$405,'E8.b. KKAuf_WAV'!$B$6:$B$405,$C282,'E8.b. KKAuf_WAV'!$E$6:$E$405,H282,'E8.b. KKAuf_WAV'!$C$6:$C$405,"geleistete Anzahlungen und Anlagen im Bau des Sachanlagevermögens")+ SUMIFS('E8.b. KKAuf_WAV'!$O$6:$O$405,'E8.b. KKAuf_WAV'!$B$6:$B$405,$C282,'E8.b. KKAuf_WAV'!$E$6:$E$405,H282,'E8.b. KKAuf_WAV'!$C$6:$C$405,"geleistete Anzahlungen auf immaterielle Vermögensgegenstände")</f>
        <v>0</v>
      </c>
      <c r="AB282" s="980">
        <f>SUMIFS('E8.c. KKAuf_BKZ_NAB_IZ'!$L$6:$L$405,'E8.c. KKAuf_BKZ_NAB_IZ'!$B$6:$B$405,$C282,'E8.c. KKAuf_BKZ_NAB_IZ'!$C$6:$C$405,$H282)</f>
        <v>0</v>
      </c>
      <c r="AC282" s="974"/>
      <c r="AD282" s="980">
        <f t="shared" si="113"/>
        <v>0</v>
      </c>
      <c r="AE282" s="984">
        <f>$AE$16</f>
        <v>0</v>
      </c>
      <c r="AF282" s="984">
        <f>$AF$16</f>
        <v>0</v>
      </c>
      <c r="AG282" s="984">
        <f>$AG$16</f>
        <v>0</v>
      </c>
      <c r="AH282" s="982">
        <f t="shared" si="115"/>
        <v>0</v>
      </c>
      <c r="AJ282" s="980">
        <f t="shared" si="110"/>
        <v>0</v>
      </c>
      <c r="AK282" s="984">
        <f>$AK$16</f>
        <v>0</v>
      </c>
      <c r="AL282" s="984">
        <f>$AL$16</f>
        <v>0</v>
      </c>
      <c r="AM282" s="984">
        <f>$AM$16</f>
        <v>0</v>
      </c>
      <c r="AN282" s="982">
        <f t="shared" si="111"/>
        <v>0</v>
      </c>
    </row>
    <row r="283" spans="2:40" ht="15" hidden="1" thickBot="1" x14ac:dyDescent="0.25">
      <c r="B283" s="1448"/>
      <c r="C283" s="1003">
        <f t="shared" si="118"/>
        <v>0</v>
      </c>
      <c r="D283" s="1451"/>
      <c r="E283" s="1409"/>
      <c r="F283" s="1409"/>
      <c r="G283" s="970"/>
      <c r="H283" s="986">
        <v>2028</v>
      </c>
      <c r="I283" s="972"/>
      <c r="J283" s="815">
        <f t="shared" si="112"/>
        <v>0</v>
      </c>
      <c r="K283" s="804"/>
      <c r="L283" s="814">
        <f t="shared" si="119"/>
        <v>0</v>
      </c>
      <c r="M283" s="804"/>
      <c r="N283" s="814">
        <f t="shared" si="109"/>
        <v>0</v>
      </c>
      <c r="O283" s="804"/>
      <c r="P283" s="814">
        <f t="shared" si="117"/>
        <v>0</v>
      </c>
      <c r="Q283" s="760"/>
      <c r="R283" s="987">
        <f>SUMIFS('E8.a. KKAuf_SAV'!$X$6:$X$2005,'E8.a. KKAuf_SAV'!$B$6:$B$2005,$C283,'E8.a. KKAuf_SAV'!$D$6:$D$2005,$H283)</f>
        <v>0</v>
      </c>
      <c r="S283" s="987">
        <f>SUMIFS('E8.b. KKAuf_WAV'!$N$6:$N$405,'E8.b. KKAuf_WAV'!$B$6:$B$405,$C283,'E8.b. KKAuf_WAV'!$E$6:$E$405,H283)-SUMIFS('E8.b. KKAuf_WAV'!$N$6:$N$405,'E8.b. KKAuf_WAV'!$B$6:$B$405,$C283,'E8.b. KKAuf_WAV'!$C$6:$C$405,"Geschäfts- oder Firmenwert",'E8.b. KKAuf_WAV'!$D$6:$D$405,H283)</f>
        <v>0</v>
      </c>
      <c r="T283" s="974"/>
      <c r="U283" s="987">
        <f>SUMIFS('E8.a. KKAuf_SAV'!$W$6:$W$2005,'E8.a. KKAuf_SAV'!$B$6:$B$2005,$C283,'E8.a. KKAuf_SAV'!$D$6:$D$2005,H283)</f>
        <v>0</v>
      </c>
      <c r="V283" s="987">
        <f>SUMIFS('E8.b. KKAuf_WAV'!$M$6:$M$405,'E8.b. KKAuf_WAV'!$B$6:$B$405,$C283,'E8.b. KKAuf_WAV'!$E$6:$E$405,$H283,'E8.b. KKAuf_WAV'!$C$6:$C$405,"&lt;&gt;"&amp;"geleistete Anzahlungen auf immaterielle Vermögensgegenstände",'E8.b. KKAuf_WAV'!$C$6:$C$405,"&lt;&gt;"&amp;"geleistete Anzahlungen und Anlagen im Bau des Sachanlagevermögens",'E8.b. KKAuf_WAV'!$C$6:$C$405,"&lt;&gt;"&amp;"Geschäfts- oder Firmenwert")</f>
        <v>0</v>
      </c>
      <c r="W283" s="987">
        <f>SUMIFS('E8.b. KKAuf_WAV'!$M$6:$M$405,'E8.b. KKAuf_WAV'!$B$6:$B$405,$C283,'E8.b. KKAuf_WAV'!$E$6:$E$405,H283,'E8.b. KKAuf_WAV'!$C$6:$C$405,"geleistete Anzahlungen und Anlagen im Bau des Sachanlagevermögens")+ SUMIFS('E8.b. KKAuf_WAV'!$M$6:$M$405,'E8.b. KKAuf_WAV'!$B$6:$B$405,$C283,'E8.b. KKAuf_WAV'!$E$6:$E$405,H283,'E8.b. KKAuf_WAV'!$C$6:$C$405,"geleistete Anzahlungen auf immaterielle Vermögensgegenstände")</f>
        <v>0</v>
      </c>
      <c r="X283" s="987">
        <f>SUMIFS('E8.c. KKAuf_BKZ_NAB_IZ'!$K$6:$K$405,'E8.c. KKAuf_BKZ_NAB_IZ'!$B$6:$B$405,$C283,'E8.c. KKAuf_BKZ_NAB_IZ'!$C$6:$C$405,$H283)</f>
        <v>0</v>
      </c>
      <c r="Y283" s="987">
        <f>SUMIFS('E8.a. KKAuf_SAV'!$Y$6:$Y$2005,'E8.a. KKAuf_SAV'!$B$6:$B$2005,$C283,'E8.a. KKAuf_SAV'!$D$6:$D$2005,$H283)</f>
        <v>0</v>
      </c>
      <c r="Z283" s="987">
        <f>SUMIFS('E8.b. KKAuf_WAV'!$O$6:$O$405,'E8.b. KKAuf_WAV'!$B$6:$B$405,$C283,'E8.b. KKAuf_WAV'!$E$6:$E$405,$H283,'E8.b. KKAuf_WAV'!$C$6:$C$405,"&lt;&gt;"&amp;"geleistete Anzahlungen auf immaterielle Vermögensgegenstände",'E8.b. KKAuf_WAV'!$C$6:$C$405,"&lt;&gt;"&amp;"geleistete Anzahlungen und Anlagen im Bau des Sachanlagevermögens",'E8.b. KKAuf_WAV'!$C$6:$C$405,"&lt;&gt;"&amp;"Geschäfts- oder Firmenwert")</f>
        <v>0</v>
      </c>
      <c r="AA283" s="987">
        <f>SUMIFS('E8.b. KKAuf_WAV'!$O$6:$O$405,'E8.b. KKAuf_WAV'!$B$6:$B$405,$C283,'E8.b. KKAuf_WAV'!$E$6:$E$405,H283,'E8.b. KKAuf_WAV'!$C$6:$C$405,"geleistete Anzahlungen und Anlagen im Bau des Sachanlagevermögens")+ SUMIFS('E8.b. KKAuf_WAV'!$O$6:$O$405,'E8.b. KKAuf_WAV'!$B$6:$B$405,$C283,'E8.b. KKAuf_WAV'!$E$6:$E$405,H283,'E8.b. KKAuf_WAV'!$C$6:$C$405,"geleistete Anzahlungen auf immaterielle Vermögensgegenstände")</f>
        <v>0</v>
      </c>
      <c r="AB283" s="987">
        <f>SUMIFS('E8.c. KKAuf_BKZ_NAB_IZ'!$L$6:$L$405,'E8.c. KKAuf_BKZ_NAB_IZ'!$B$6:$B$405,$C283,'E8.c. KKAuf_BKZ_NAB_IZ'!$C$6:$C$405,$H283)</f>
        <v>0</v>
      </c>
      <c r="AC283" s="974"/>
      <c r="AD283" s="987">
        <f t="shared" si="113"/>
        <v>0</v>
      </c>
      <c r="AE283" s="988">
        <f>$AE$17</f>
        <v>0</v>
      </c>
      <c r="AF283" s="988">
        <f>$AF$17</f>
        <v>0</v>
      </c>
      <c r="AG283" s="988">
        <f>$AG$17</f>
        <v>0</v>
      </c>
      <c r="AH283" s="989">
        <f t="shared" si="115"/>
        <v>0</v>
      </c>
      <c r="AJ283" s="987">
        <f t="shared" si="110"/>
        <v>0</v>
      </c>
      <c r="AK283" s="988">
        <f>$AK$17</f>
        <v>0</v>
      </c>
      <c r="AL283" s="988">
        <f>$AL$17</f>
        <v>0</v>
      </c>
      <c r="AM283" s="988">
        <f>$AM$17</f>
        <v>0</v>
      </c>
      <c r="AN283" s="989">
        <f t="shared" si="111"/>
        <v>0</v>
      </c>
    </row>
    <row r="284" spans="2:40" ht="14.25" customHeight="1" x14ac:dyDescent="0.2">
      <c r="B284" s="1446"/>
      <c r="C284" s="1001">
        <f>B$284</f>
        <v>0</v>
      </c>
      <c r="D284" s="1449"/>
      <c r="E284" s="1407"/>
      <c r="F284" s="1410"/>
      <c r="G284" s="990"/>
      <c r="H284" s="991">
        <v>2022</v>
      </c>
      <c r="I284" s="972"/>
      <c r="J284" s="813">
        <f t="shared" si="112"/>
        <v>0</v>
      </c>
      <c r="K284" s="804"/>
      <c r="L284" s="813">
        <f t="shared" si="119"/>
        <v>0</v>
      </c>
      <c r="M284" s="804"/>
      <c r="N284" s="813">
        <f t="shared" si="109"/>
        <v>0</v>
      </c>
      <c r="O284" s="804"/>
      <c r="P284" s="813">
        <f t="shared" ref="P284:P290" si="120">IFERROR((AJ284*AK284+AD284*AE284)*0.4*0.035*$F$284,0)</f>
        <v>0</v>
      </c>
      <c r="Q284" s="760"/>
      <c r="R284" s="992">
        <f>SUMIFS('E8.a. KKAuf_SAV'!$X$6:$X$2005,'E8.a. KKAuf_SAV'!$B$6:$B$2005,$C284,'E8.a. KKAuf_SAV'!$D$6:$D$2005,$H284)</f>
        <v>0</v>
      </c>
      <c r="S284" s="992">
        <f>SUMIFS('E8.b. KKAuf_WAV'!$N$6:$N$405,'E8.b. KKAuf_WAV'!$B$6:$B$405,$C284,'E8.b. KKAuf_WAV'!$E$6:$E$405,H284)-SUMIFS('E8.b. KKAuf_WAV'!$N$6:$N$405,'E8.b. KKAuf_WAV'!$B$6:$B$405,$C284,'E8.b. KKAuf_WAV'!$C$6:$C$405,"Geschäfts- oder Firmenwert",'E8.b. KKAuf_WAV'!$D$6:$D$405,H284)</f>
        <v>0</v>
      </c>
      <c r="T284" s="974"/>
      <c r="U284" s="992">
        <f>SUMIFS('E8.a. KKAuf_SAV'!$W$6:$W$2005,'E8.a. KKAuf_SAV'!$B$6:$B$2005,$C284,'E8.a. KKAuf_SAV'!$D$6:$D$2005,H284)</f>
        <v>0</v>
      </c>
      <c r="V284" s="992">
        <f>SUMIFS('E8.b. KKAuf_WAV'!$M$6:$M$405,'E8.b. KKAuf_WAV'!$B$6:$B$405,$C284,'E8.b. KKAuf_WAV'!$E$6:$E$405,$H284,'E8.b. KKAuf_WAV'!$C$6:$C$405,"&lt;&gt;"&amp;"geleistete Anzahlungen auf immaterielle Vermögensgegenstände",'E8.b. KKAuf_WAV'!$C$6:$C$405,"&lt;&gt;"&amp;"geleistete Anzahlungen und Anlagen im Bau des Sachanlagevermögens",'E8.b. KKAuf_WAV'!$C$6:$C$405,"&lt;&gt;"&amp;"Geschäfts- oder Firmenwert")</f>
        <v>0</v>
      </c>
      <c r="W284" s="992">
        <f>SUMIFS('E8.b. KKAuf_WAV'!$M$6:$M$405,'E8.b. KKAuf_WAV'!$B$6:$B$405,$C284,'E8.b. KKAuf_WAV'!$E$6:$E$405,Listen!$AA$3,'E8.b. KKAuf_WAV'!$C$6:$C$405,"geleistete Anzahlungen und Anlagen im Bau des Sachanlagevermögens")+ SUMIFS('E8.b. KKAuf_WAV'!$M$6:$M$405,'E8.b. KKAuf_WAV'!$B$6:$B$405,$C284,'E8.b. KKAuf_WAV'!$E$6:$E$405,Listen!$AA$3,'E8.b. KKAuf_WAV'!$C$6:$C$405,"geleistete Anzahlungen auf immaterielle Vermögensgegenstände")</f>
        <v>0</v>
      </c>
      <c r="X284" s="992">
        <f>SUMIFS('E8.c. KKAuf_BKZ_NAB_IZ'!$K$6:$K$405,'E8.c. KKAuf_BKZ_NAB_IZ'!$B$6:$B$405,$C284,'E8.c. KKAuf_BKZ_NAB_IZ'!$C$6:$C$405,$H284)</f>
        <v>0</v>
      </c>
      <c r="Y284" s="992">
        <f>SUMIFS('E8.a. KKAuf_SAV'!$Y$6:$Y$2005,'E8.a. KKAuf_SAV'!$B$6:$B$2005,$C284,'E8.a. KKAuf_SAV'!$D$6:$D$2005,$H284)</f>
        <v>0</v>
      </c>
      <c r="Z284" s="992">
        <f>SUMIFS('E8.b. KKAuf_WAV'!$O$6:$O$405,'E8.b. KKAuf_WAV'!$B$6:$B$405,$C284,'E8.b. KKAuf_WAV'!$E$6:$E$405,$H284,'E8.b. KKAuf_WAV'!$C$6:$C$405,"&lt;&gt;"&amp;"geleistete Anzahlungen auf immaterielle Vermögensgegenstände",'E8.b. KKAuf_WAV'!$C$6:$C$405,"&lt;&gt;"&amp;"geleistete Anzahlungen und Anlagen im Bau des Sachanlagevermögens",'E8.b. KKAuf_WAV'!$C$6:$C$405,"&lt;&gt;"&amp;"Geschäfts- oder Firmenwert")</f>
        <v>0</v>
      </c>
      <c r="AA284" s="992">
        <f>SUMIFS('E8.b. KKAuf_WAV'!$O$6:$O$405,'E8.b. KKAuf_WAV'!$B$6:$B$405,$C284,'E8.b. KKAuf_WAV'!$E$6:$E$405,Listen!$AA$3,'E8.b. KKAuf_WAV'!$C$6:$C$405,"geleistete Anzahlungen und Anlagen im Bau des Sachanlagevermögens")+ SUMIFS('E8.b. KKAuf_WAV'!$O$6:$O$405,'E8.b. KKAuf_WAV'!$B$6:$B$405,$C284,'E8.b. KKAuf_WAV'!$E$6:$E$405,Listen!$AA$3,'E8.b. KKAuf_WAV'!$C$6:$C$405,"geleistete Anzahlungen auf immaterielle Vermögensgegenstände")</f>
        <v>0</v>
      </c>
      <c r="AB284" s="992">
        <f>SUMIFS('E8.c. KKAuf_BKZ_NAB_IZ'!$L$6:$L$405,'E8.c. KKAuf_BKZ_NAB_IZ'!$B$6:$B$405,$C284,'E8.c. KKAuf_BKZ_NAB_IZ'!$C$6:$C$405,$H284)</f>
        <v>0</v>
      </c>
      <c r="AC284" s="974"/>
      <c r="AD284" s="992">
        <f t="shared" si="113"/>
        <v>0</v>
      </c>
      <c r="AE284" s="993">
        <f>$AE$11</f>
        <v>5.0700000000000002E-2</v>
      </c>
      <c r="AF284" s="993">
        <f>$AF$11</f>
        <v>1.7100000000000001E-2</v>
      </c>
      <c r="AG284" s="993">
        <f>$AG$11</f>
        <v>3.0499999999999999E-2</v>
      </c>
      <c r="AH284" s="994">
        <f t="shared" si="115"/>
        <v>0</v>
      </c>
      <c r="AJ284" s="992">
        <f t="shared" si="110"/>
        <v>0</v>
      </c>
      <c r="AK284" s="993">
        <f>$AK$11</f>
        <v>5.0700000000000002E-2</v>
      </c>
      <c r="AL284" s="993">
        <f>$AL$11</f>
        <v>1.7100000000000001E-2</v>
      </c>
      <c r="AM284" s="993">
        <f>$AM$11</f>
        <v>3.0499999999999999E-2</v>
      </c>
      <c r="AN284" s="994">
        <f t="shared" si="111"/>
        <v>0</v>
      </c>
    </row>
    <row r="285" spans="2:40" x14ac:dyDescent="0.2">
      <c r="B285" s="1447"/>
      <c r="C285" s="1002">
        <f t="shared" ref="C285:C290" si="121">B$284</f>
        <v>0</v>
      </c>
      <c r="D285" s="1450"/>
      <c r="E285" s="1408"/>
      <c r="F285" s="1408"/>
      <c r="G285" s="990"/>
      <c r="H285" s="983">
        <v>2023</v>
      </c>
      <c r="I285" s="972"/>
      <c r="J285" s="805">
        <f t="shared" si="112"/>
        <v>0</v>
      </c>
      <c r="K285" s="804"/>
      <c r="L285" s="803">
        <f t="shared" si="119"/>
        <v>0</v>
      </c>
      <c r="M285" s="804"/>
      <c r="N285" s="803">
        <f t="shared" si="109"/>
        <v>0</v>
      </c>
      <c r="O285" s="804"/>
      <c r="P285" s="803">
        <f t="shared" si="120"/>
        <v>0</v>
      </c>
      <c r="Q285" s="760"/>
      <c r="R285" s="980">
        <f>SUMIFS('E8.a. KKAuf_SAV'!$X$6:$X$2005,'E8.a. KKAuf_SAV'!$B$6:$B$2005,$C285,'E8.a. KKAuf_SAV'!$D$6:$D$2005,$H285)</f>
        <v>0</v>
      </c>
      <c r="S285" s="980">
        <f>SUMIFS('E8.b. KKAuf_WAV'!$N$6:$N$405,'E8.b. KKAuf_WAV'!$B$6:$B$405,$C285,'E8.b. KKAuf_WAV'!$E$6:$E$405,H285)-SUMIFS('E8.b. KKAuf_WAV'!$N$6:$N$405,'E8.b. KKAuf_WAV'!$B$6:$B$405,$C285,'E8.b. KKAuf_WAV'!$C$6:$C$405,"Geschäfts- oder Firmenwert",'E8.b. KKAuf_WAV'!$D$6:$D$405,H285)</f>
        <v>0</v>
      </c>
      <c r="T285" s="974"/>
      <c r="U285" s="980">
        <f>SUMIFS('E8.a. KKAuf_SAV'!$W$6:$W$2005,'E8.a. KKAuf_SAV'!$B$6:$B$2005,$C285,'E8.a. KKAuf_SAV'!$D$6:$D$2005,H285)</f>
        <v>0</v>
      </c>
      <c r="V285" s="980">
        <f>SUMIFS('E8.b. KKAuf_WAV'!$M$6:$M$405,'E8.b. KKAuf_WAV'!$B$6:$B$405,$C285,'E8.b. KKAuf_WAV'!$E$6:$E$405,$H285,'E8.b. KKAuf_WAV'!$C$6:$C$405,"&lt;&gt;"&amp;"geleistete Anzahlungen auf immaterielle Vermögensgegenstände",'E8.b. KKAuf_WAV'!$C$6:$C$405,"&lt;&gt;"&amp;"geleistete Anzahlungen und Anlagen im Bau des Sachanlagevermögens",'E8.b. KKAuf_WAV'!$C$6:$C$405,"&lt;&gt;"&amp;"Geschäfts- oder Firmenwert")</f>
        <v>0</v>
      </c>
      <c r="W285" s="980"/>
      <c r="X285" s="980">
        <f>SUMIFS('E8.c. KKAuf_BKZ_NAB_IZ'!$K$6:$K$405,'E8.c. KKAuf_BKZ_NAB_IZ'!$B$6:$B$405,$C285,'E8.c. KKAuf_BKZ_NAB_IZ'!$C$6:$C$405,$H285)</f>
        <v>0</v>
      </c>
      <c r="Y285" s="980">
        <f>SUMIFS('E8.a. KKAuf_SAV'!$Y$6:$Y$2005,'E8.a. KKAuf_SAV'!$B$6:$B$2005,$C285,'E8.a. KKAuf_SAV'!$D$6:$D$2005,$H285)</f>
        <v>0</v>
      </c>
      <c r="Z285" s="980">
        <f>SUMIFS('E8.b. KKAuf_WAV'!$O$6:$O$405,'E8.b. KKAuf_WAV'!$B$6:$B$405,$C285,'E8.b. KKAuf_WAV'!$E$6:$E$405,$H285,'E8.b. KKAuf_WAV'!$C$6:$C$405,"&lt;&gt;"&amp;"geleistete Anzahlungen auf immaterielle Vermögensgegenstände",'E8.b. KKAuf_WAV'!$C$6:$C$405,"&lt;&gt;"&amp;"geleistete Anzahlungen und Anlagen im Bau des Sachanlagevermögens",'E8.b. KKAuf_WAV'!$C$6:$C$405,"&lt;&gt;"&amp;"Geschäfts- oder Firmenwert")</f>
        <v>0</v>
      </c>
      <c r="AA285" s="980"/>
      <c r="AB285" s="980">
        <f>SUMIFS('E8.c. KKAuf_BKZ_NAB_IZ'!$L$6:$L$405,'E8.c. KKAuf_BKZ_NAB_IZ'!$B$6:$B$405,$C285,'E8.c. KKAuf_BKZ_NAB_IZ'!$C$6:$C$405,$H285)</f>
        <v>0</v>
      </c>
      <c r="AC285" s="974"/>
      <c r="AD285" s="980">
        <f t="shared" si="113"/>
        <v>0</v>
      </c>
      <c r="AE285" s="984">
        <f>$AE$12</f>
        <v>5.0700000000000002E-2</v>
      </c>
      <c r="AF285" s="984">
        <f>$AF$12</f>
        <v>1.7100000000000001E-2</v>
      </c>
      <c r="AG285" s="984">
        <f>$AG$12</f>
        <v>3.0499999999999999E-2</v>
      </c>
      <c r="AH285" s="982">
        <f t="shared" si="115"/>
        <v>0</v>
      </c>
      <c r="AJ285" s="980"/>
      <c r="AK285" s="984">
        <f>$AK$12</f>
        <v>5.0700000000000002E-2</v>
      </c>
      <c r="AL285" s="984">
        <f>$AL$12</f>
        <v>1.7100000000000001E-2</v>
      </c>
      <c r="AM285" s="984">
        <f>$AM$12</f>
        <v>3.0499999999999999E-2</v>
      </c>
      <c r="AN285" s="982">
        <f t="shared" si="111"/>
        <v>0</v>
      </c>
    </row>
    <row r="286" spans="2:40" x14ac:dyDescent="0.2">
      <c r="B286" s="1447"/>
      <c r="C286" s="1002">
        <f t="shared" si="121"/>
        <v>0</v>
      </c>
      <c r="D286" s="1450"/>
      <c r="E286" s="1408"/>
      <c r="F286" s="1408"/>
      <c r="G286" s="990"/>
      <c r="H286" s="983">
        <v>2024</v>
      </c>
      <c r="I286" s="972"/>
      <c r="J286" s="803">
        <f t="shared" si="112"/>
        <v>0</v>
      </c>
      <c r="K286" s="804"/>
      <c r="L286" s="803">
        <f t="shared" si="119"/>
        <v>0</v>
      </c>
      <c r="M286" s="804"/>
      <c r="N286" s="803">
        <f t="shared" si="109"/>
        <v>0</v>
      </c>
      <c r="O286" s="804"/>
      <c r="P286" s="803">
        <f t="shared" si="120"/>
        <v>0</v>
      </c>
      <c r="Q286" s="760"/>
      <c r="R286" s="980">
        <f>SUMIFS('E8.a. KKAuf_SAV'!$X$6:$X$2005,'E8.a. KKAuf_SAV'!$B$6:$B$2005,$C286,'E8.a. KKAuf_SAV'!$D$6:$D$2005,$H286)</f>
        <v>0</v>
      </c>
      <c r="S286" s="980">
        <f>SUMIFS('E8.b. KKAuf_WAV'!$N$6:$N$405,'E8.b. KKAuf_WAV'!$B$6:$B$405,$C286,'E8.b. KKAuf_WAV'!$E$6:$E$405,H286)-SUMIFS('E8.b. KKAuf_WAV'!$N$6:$N$405,'E8.b. KKAuf_WAV'!$B$6:$B$405,$C286,'E8.b. KKAuf_WAV'!$C$6:$C$405,"Geschäfts- oder Firmenwert",'E8.b. KKAuf_WAV'!$D$6:$D$405,H286)</f>
        <v>0</v>
      </c>
      <c r="T286" s="974"/>
      <c r="U286" s="980">
        <f>SUMIFS('E8.a. KKAuf_SAV'!$W$6:$W$2005,'E8.a. KKAuf_SAV'!$B$6:$B$2005,$C286,'E8.a. KKAuf_SAV'!$D$6:$D$2005,H286)</f>
        <v>0</v>
      </c>
      <c r="V286" s="980">
        <f>SUMIFS('E8.b. KKAuf_WAV'!$M$6:$M$405,'E8.b. KKAuf_WAV'!$B$6:$B$405,$C286,'E8.b. KKAuf_WAV'!$E$6:$E$405,$H286,'E8.b. KKAuf_WAV'!$C$6:$C$405,"&lt;&gt;"&amp;"geleistete Anzahlungen auf immaterielle Vermögensgegenstände",'E8.b. KKAuf_WAV'!$C$6:$C$405,"&lt;&gt;"&amp;"geleistete Anzahlungen und Anlagen im Bau des Sachanlagevermögens",'E8.b. KKAuf_WAV'!$C$6:$C$405,"&lt;&gt;"&amp;"Geschäfts- oder Firmenwert")</f>
        <v>0</v>
      </c>
      <c r="W286" s="980">
        <f>SUMIFS('E8.b. KKAuf_WAV'!$M$6:$M$405,'E8.b. KKAuf_WAV'!$B$6:$B$405,$C286,'E8.b. KKAuf_WAV'!$E$6:$E$405,H286,'E8.b. KKAuf_WAV'!$C$6:$C$405,"geleistete Anzahlungen und Anlagen im Bau des Sachanlagevermögens")+ SUMIFS('E8.b. KKAuf_WAV'!$M$6:$M$405,'E8.b. KKAuf_WAV'!$B$6:$B$405,$C286,'E8.b. KKAuf_WAV'!$E$6:$E$405,H286,'E8.b. KKAuf_WAV'!$C$6:$C$405,"geleistete Anzahlungen auf immaterielle Vermögensgegenstände")</f>
        <v>0</v>
      </c>
      <c r="X286" s="980">
        <f>SUMIFS('E8.c. KKAuf_BKZ_NAB_IZ'!$K$6:$K$405,'E8.c. KKAuf_BKZ_NAB_IZ'!$B$6:$B$405,$C286,'E8.c. KKAuf_BKZ_NAB_IZ'!$C$6:$C$405,$H286)</f>
        <v>0</v>
      </c>
      <c r="Y286" s="980">
        <f>SUMIFS('E8.a. KKAuf_SAV'!$Y$6:$Y$2005,'E8.a. KKAuf_SAV'!$B$6:$B$2005,$C286,'E8.a. KKAuf_SAV'!$D$6:$D$2005,$H286)</f>
        <v>0</v>
      </c>
      <c r="Z286" s="980">
        <f>SUMIFS('E8.b. KKAuf_WAV'!$O$6:$O$405,'E8.b. KKAuf_WAV'!$B$6:$B$405,$C286,'E8.b. KKAuf_WAV'!$E$6:$E$405,$H286,'E8.b. KKAuf_WAV'!$C$6:$C$405,"&lt;&gt;"&amp;"geleistete Anzahlungen auf immaterielle Vermögensgegenstände",'E8.b. KKAuf_WAV'!$C$6:$C$405,"&lt;&gt;"&amp;"geleistete Anzahlungen und Anlagen im Bau des Sachanlagevermögens",'E8.b. KKAuf_WAV'!$C$6:$C$405,"&lt;&gt;"&amp;"Geschäfts- oder Firmenwert")</f>
        <v>0</v>
      </c>
      <c r="AA286" s="980">
        <f>SUMIFS('E8.b. KKAuf_WAV'!$O$6:$O$405,'E8.b. KKAuf_WAV'!$B$6:$B$405,$C286,'E8.b. KKAuf_WAV'!$E$6:$E$405,H286,'E8.b. KKAuf_WAV'!$C$6:$C$405,"geleistete Anzahlungen und Anlagen im Bau des Sachanlagevermögens")+ SUMIFS('E8.b. KKAuf_WAV'!$O$6:$O$405,'E8.b. KKAuf_WAV'!$B$6:$B$405,$C286,'E8.b. KKAuf_WAV'!$E$6:$E$405,H286,'E8.b. KKAuf_WAV'!$C$6:$C$405,"geleistete Anzahlungen auf immaterielle Vermögensgegenstände")</f>
        <v>0</v>
      </c>
      <c r="AB286" s="980">
        <f>SUMIFS('E8.c. KKAuf_BKZ_NAB_IZ'!$L$6:$L$405,'E8.c. KKAuf_BKZ_NAB_IZ'!$B$6:$B$405,$C286,'E8.c. KKAuf_BKZ_NAB_IZ'!$C$6:$C$405,$H286)</f>
        <v>0</v>
      </c>
      <c r="AC286" s="974"/>
      <c r="AD286" s="980">
        <f t="shared" si="113"/>
        <v>0</v>
      </c>
      <c r="AE286" s="984">
        <f>$AE$13</f>
        <v>6.93E-2</v>
      </c>
      <c r="AF286" s="984">
        <f>$AF$13</f>
        <v>3.8699999999999998E-2</v>
      </c>
      <c r="AG286" s="984">
        <f>$AG$13</f>
        <v>5.0900000000000001E-2</v>
      </c>
      <c r="AH286" s="982">
        <f t="shared" si="115"/>
        <v>0</v>
      </c>
      <c r="AJ286" s="980">
        <f t="shared" si="110"/>
        <v>0</v>
      </c>
      <c r="AK286" s="984">
        <f>$AK$13</f>
        <v>7.0099999999999996E-2</v>
      </c>
      <c r="AL286" s="984">
        <f>$AL$13</f>
        <v>3.6600000000000001E-2</v>
      </c>
      <c r="AM286" s="984">
        <f>$AM$13</f>
        <v>0.05</v>
      </c>
      <c r="AN286" s="982">
        <f t="shared" si="111"/>
        <v>0</v>
      </c>
    </row>
    <row r="287" spans="2:40" ht="15" thickBot="1" x14ac:dyDescent="0.25">
      <c r="B287" s="1447"/>
      <c r="C287" s="1002">
        <f t="shared" si="121"/>
        <v>0</v>
      </c>
      <c r="D287" s="1450"/>
      <c r="E287" s="1408"/>
      <c r="F287" s="1408"/>
      <c r="G287" s="990"/>
      <c r="H287" s="983">
        <v>2025</v>
      </c>
      <c r="I287" s="972"/>
      <c r="J287" s="803">
        <f t="shared" si="112"/>
        <v>0</v>
      </c>
      <c r="K287" s="804"/>
      <c r="L287" s="803">
        <f t="shared" si="119"/>
        <v>0</v>
      </c>
      <c r="M287" s="804"/>
      <c r="N287" s="803">
        <f t="shared" si="109"/>
        <v>0</v>
      </c>
      <c r="O287" s="804"/>
      <c r="P287" s="803">
        <f t="shared" si="120"/>
        <v>0</v>
      </c>
      <c r="Q287" s="760"/>
      <c r="R287" s="980">
        <f>SUMIFS('E8.a. KKAuf_SAV'!$X$6:$X$2005,'E8.a. KKAuf_SAV'!$B$6:$B$2005,$C287,'E8.a. KKAuf_SAV'!$D$6:$D$2005,$H287)</f>
        <v>0</v>
      </c>
      <c r="S287" s="980">
        <f>SUMIFS('E8.b. KKAuf_WAV'!$N$6:$N$405,'E8.b. KKAuf_WAV'!$B$6:$B$405,$C287,'E8.b. KKAuf_WAV'!$E$6:$E$405,H287)-SUMIFS('E8.b. KKAuf_WAV'!$N$6:$N$405,'E8.b. KKAuf_WAV'!$B$6:$B$405,$C287,'E8.b. KKAuf_WAV'!$C$6:$C$405,"Geschäfts- oder Firmenwert",'E8.b. KKAuf_WAV'!$D$6:$D$405,H287)</f>
        <v>0</v>
      </c>
      <c r="T287" s="974"/>
      <c r="U287" s="980">
        <f>SUMIFS('E8.a. KKAuf_SAV'!$W$6:$W$2005,'E8.a. KKAuf_SAV'!$B$6:$B$2005,$C287,'E8.a. KKAuf_SAV'!$D$6:$D$2005,H287)</f>
        <v>0</v>
      </c>
      <c r="V287" s="980">
        <f>SUMIFS('E8.b. KKAuf_WAV'!$M$6:$M$405,'E8.b. KKAuf_WAV'!$B$6:$B$405,$C287,'E8.b. KKAuf_WAV'!$E$6:$E$405,$H287,'E8.b. KKAuf_WAV'!$C$6:$C$405,"&lt;&gt;"&amp;"geleistete Anzahlungen auf immaterielle Vermögensgegenstände",'E8.b. KKAuf_WAV'!$C$6:$C$405,"&lt;&gt;"&amp;"geleistete Anzahlungen und Anlagen im Bau des Sachanlagevermögens",'E8.b. KKAuf_WAV'!$C$6:$C$405,"&lt;&gt;"&amp;"Geschäfts- oder Firmenwert")</f>
        <v>0</v>
      </c>
      <c r="W287" s="980">
        <f>SUMIFS('E8.b. KKAuf_WAV'!$M$6:$M$405,'E8.b. KKAuf_WAV'!$B$6:$B$405,$C287,'E8.b. KKAuf_WAV'!$E$6:$E$405,H287,'E8.b. KKAuf_WAV'!$C$6:$C$405,"geleistete Anzahlungen und Anlagen im Bau des Sachanlagevermögens")+ SUMIFS('E8.b. KKAuf_WAV'!$M$6:$M$405,'E8.b. KKAuf_WAV'!$B$6:$B$405,$C287,'E8.b. KKAuf_WAV'!$E$6:$E$405,H287,'E8.b. KKAuf_WAV'!$C$6:$C$405,"geleistete Anzahlungen auf immaterielle Vermögensgegenstände")</f>
        <v>0</v>
      </c>
      <c r="X287" s="980">
        <f>SUMIFS('E8.c. KKAuf_BKZ_NAB_IZ'!$K$6:$K$405,'E8.c. KKAuf_BKZ_NAB_IZ'!$B$6:$B$405,$C287,'E8.c. KKAuf_BKZ_NAB_IZ'!$C$6:$C$405,$H287)</f>
        <v>0</v>
      </c>
      <c r="Y287" s="980">
        <f>SUMIFS('E8.a. KKAuf_SAV'!$Y$6:$Y$2005,'E8.a. KKAuf_SAV'!$B$6:$B$2005,$C287,'E8.a. KKAuf_SAV'!$D$6:$D$2005,$H287)</f>
        <v>0</v>
      </c>
      <c r="Z287" s="980">
        <f>SUMIFS('E8.b. KKAuf_WAV'!$O$6:$O$405,'E8.b. KKAuf_WAV'!$B$6:$B$405,$C287,'E8.b. KKAuf_WAV'!$E$6:$E$405,$H287,'E8.b. KKAuf_WAV'!$C$6:$C$405,"&lt;&gt;"&amp;"geleistete Anzahlungen auf immaterielle Vermögensgegenstände",'E8.b. KKAuf_WAV'!$C$6:$C$405,"&lt;&gt;"&amp;"geleistete Anzahlungen und Anlagen im Bau des Sachanlagevermögens",'E8.b. KKAuf_WAV'!$C$6:$C$405,"&lt;&gt;"&amp;"Geschäfts- oder Firmenwert")</f>
        <v>0</v>
      </c>
      <c r="AA287" s="980">
        <f>SUMIFS('E8.b. KKAuf_WAV'!$O$6:$O$405,'E8.b. KKAuf_WAV'!$B$6:$B$405,$C287,'E8.b. KKAuf_WAV'!$E$6:$E$405,H287,'E8.b. KKAuf_WAV'!$C$6:$C$405,"geleistete Anzahlungen und Anlagen im Bau des Sachanlagevermögens")+ SUMIFS('E8.b. KKAuf_WAV'!$O$6:$O$405,'E8.b. KKAuf_WAV'!$B$6:$B$405,$C287,'E8.b. KKAuf_WAV'!$E$6:$E$405,H287,'E8.b. KKAuf_WAV'!$C$6:$C$405,"geleistete Anzahlungen auf immaterielle Vermögensgegenstände")</f>
        <v>0</v>
      </c>
      <c r="AB287" s="980">
        <f>SUMIFS('E8.c. KKAuf_BKZ_NAB_IZ'!$L$6:$L$405,'E8.c. KKAuf_BKZ_NAB_IZ'!$B$6:$B$405,$C287,'E8.c. KKAuf_BKZ_NAB_IZ'!$C$6:$C$405,$H287)</f>
        <v>0</v>
      </c>
      <c r="AC287" s="974"/>
      <c r="AD287" s="980">
        <f t="shared" si="113"/>
        <v>0</v>
      </c>
      <c r="AE287" s="984">
        <f>$AE$14</f>
        <v>7.0099999999999996E-2</v>
      </c>
      <c r="AF287" s="984">
        <f>$AF$14</f>
        <v>3.6600000000000001E-2</v>
      </c>
      <c r="AG287" s="984">
        <f>$AG$14</f>
        <v>0.05</v>
      </c>
      <c r="AH287" s="982">
        <f t="shared" si="115"/>
        <v>0</v>
      </c>
      <c r="AJ287" s="980">
        <f t="shared" si="110"/>
        <v>0</v>
      </c>
      <c r="AK287" s="984">
        <f>$AK$14</f>
        <v>7.0099999999999996E-2</v>
      </c>
      <c r="AL287" s="984">
        <f>$AL$14</f>
        <v>3.6600000000000001E-2</v>
      </c>
      <c r="AM287" s="984">
        <f>$AM$14</f>
        <v>0.05</v>
      </c>
      <c r="AN287" s="982">
        <f t="shared" si="111"/>
        <v>0</v>
      </c>
    </row>
    <row r="288" spans="2:40" ht="15" hidden="1" thickBot="1" x14ac:dyDescent="0.25">
      <c r="B288" s="1447"/>
      <c r="C288" s="1002">
        <f t="shared" si="121"/>
        <v>0</v>
      </c>
      <c r="D288" s="1450"/>
      <c r="E288" s="1408"/>
      <c r="F288" s="1408"/>
      <c r="G288" s="990"/>
      <c r="H288" s="983">
        <v>2026</v>
      </c>
      <c r="I288" s="972"/>
      <c r="J288" s="803">
        <f t="shared" si="112"/>
        <v>0</v>
      </c>
      <c r="K288" s="804"/>
      <c r="L288" s="803">
        <f t="shared" si="119"/>
        <v>0</v>
      </c>
      <c r="M288" s="804"/>
      <c r="N288" s="803">
        <f t="shared" si="109"/>
        <v>0</v>
      </c>
      <c r="O288" s="804"/>
      <c r="P288" s="803">
        <f t="shared" si="120"/>
        <v>0</v>
      </c>
      <c r="Q288" s="760"/>
      <c r="R288" s="980">
        <f>SUMIFS('E8.a. KKAuf_SAV'!$X$6:$X$2005,'E8.a. KKAuf_SAV'!$B$6:$B$2005,$C288,'E8.a. KKAuf_SAV'!$D$6:$D$2005,$H288)</f>
        <v>0</v>
      </c>
      <c r="S288" s="980">
        <f>SUMIFS('E8.b. KKAuf_WAV'!$N$6:$N$405,'E8.b. KKAuf_WAV'!$B$6:$B$405,$C288,'E8.b. KKAuf_WAV'!$E$6:$E$405,H288)-SUMIFS('E8.b. KKAuf_WAV'!$N$6:$N$405,'E8.b. KKAuf_WAV'!$B$6:$B$405,$C288,'E8.b. KKAuf_WAV'!$C$6:$C$405,"Geschäfts- oder Firmenwert",'E8.b. KKAuf_WAV'!$D$6:$D$405,H288)</f>
        <v>0</v>
      </c>
      <c r="T288" s="974"/>
      <c r="U288" s="980">
        <f>SUMIFS('E8.a. KKAuf_SAV'!$W$6:$W$2005,'E8.a. KKAuf_SAV'!$B$6:$B$2005,$C288,'E8.a. KKAuf_SAV'!$D$6:$D$2005,H288)</f>
        <v>0</v>
      </c>
      <c r="V288" s="980">
        <f>SUMIFS('E8.b. KKAuf_WAV'!$M$6:$M$405,'E8.b. KKAuf_WAV'!$B$6:$B$405,$C288,'E8.b. KKAuf_WAV'!$E$6:$E$405,$H288,'E8.b. KKAuf_WAV'!$C$6:$C$405,"&lt;&gt;"&amp;"geleistete Anzahlungen auf immaterielle Vermögensgegenstände",'E8.b. KKAuf_WAV'!$C$6:$C$405,"&lt;&gt;"&amp;"geleistete Anzahlungen und Anlagen im Bau des Sachanlagevermögens",'E8.b. KKAuf_WAV'!$C$6:$C$405,"&lt;&gt;"&amp;"Geschäfts- oder Firmenwert")</f>
        <v>0</v>
      </c>
      <c r="W288" s="980">
        <f>SUMIFS('E8.b. KKAuf_WAV'!$M$6:$M$405,'E8.b. KKAuf_WAV'!$B$6:$B$405,$C288,'E8.b. KKAuf_WAV'!$E$6:$E$405,H288,'E8.b. KKAuf_WAV'!$C$6:$C$405,"geleistete Anzahlungen und Anlagen im Bau des Sachanlagevermögens")+ SUMIFS('E8.b. KKAuf_WAV'!$M$6:$M$405,'E8.b. KKAuf_WAV'!$B$6:$B$405,$C288,'E8.b. KKAuf_WAV'!$E$6:$E$405,H288,'E8.b. KKAuf_WAV'!$C$6:$C$405,"geleistete Anzahlungen auf immaterielle Vermögensgegenstände")</f>
        <v>0</v>
      </c>
      <c r="X288" s="980">
        <f>SUMIFS('E8.c. KKAuf_BKZ_NAB_IZ'!$K$6:$K$405,'E8.c. KKAuf_BKZ_NAB_IZ'!$B$6:$B$405,$C288,'E8.c. KKAuf_BKZ_NAB_IZ'!$C$6:$C$405,$H288)</f>
        <v>0</v>
      </c>
      <c r="Y288" s="980">
        <f>SUMIFS('E8.a. KKAuf_SAV'!$Y$6:$Y$2005,'E8.a. KKAuf_SAV'!$B$6:$B$2005,$C288,'E8.a. KKAuf_SAV'!$D$6:$D$2005,$H288)</f>
        <v>0</v>
      </c>
      <c r="Z288" s="980">
        <f>SUMIFS('E8.b. KKAuf_WAV'!$O$6:$O$405,'E8.b. KKAuf_WAV'!$B$6:$B$405,$C288,'E8.b. KKAuf_WAV'!$E$6:$E$405,$H288,'E8.b. KKAuf_WAV'!$C$6:$C$405,"&lt;&gt;"&amp;"geleistete Anzahlungen auf immaterielle Vermögensgegenstände",'E8.b. KKAuf_WAV'!$C$6:$C$405,"&lt;&gt;"&amp;"geleistete Anzahlungen und Anlagen im Bau des Sachanlagevermögens",'E8.b. KKAuf_WAV'!$C$6:$C$405,"&lt;&gt;"&amp;"Geschäfts- oder Firmenwert")</f>
        <v>0</v>
      </c>
      <c r="AA288" s="980">
        <f>SUMIFS('E8.b. KKAuf_WAV'!$O$6:$O$405,'E8.b. KKAuf_WAV'!$B$6:$B$405,$C288,'E8.b. KKAuf_WAV'!$E$6:$E$405,H288,'E8.b. KKAuf_WAV'!$C$6:$C$405,"geleistete Anzahlungen und Anlagen im Bau des Sachanlagevermögens")+ SUMIFS('E8.b. KKAuf_WAV'!$O$6:$O$405,'E8.b. KKAuf_WAV'!$B$6:$B$405,$C288,'E8.b. KKAuf_WAV'!$E$6:$E$405,H288,'E8.b. KKAuf_WAV'!$C$6:$C$405,"geleistete Anzahlungen auf immaterielle Vermögensgegenstände")</f>
        <v>0</v>
      </c>
      <c r="AB288" s="980">
        <f>SUMIFS('E8.c. KKAuf_BKZ_NAB_IZ'!$L$6:$L$405,'E8.c. KKAuf_BKZ_NAB_IZ'!$B$6:$B$405,$C288,'E8.c. KKAuf_BKZ_NAB_IZ'!$C$6:$C$405,$H288)</f>
        <v>0</v>
      </c>
      <c r="AC288" s="974"/>
      <c r="AD288" s="980">
        <f t="shared" si="113"/>
        <v>0</v>
      </c>
      <c r="AE288" s="984">
        <f>$AE$15</f>
        <v>0</v>
      </c>
      <c r="AF288" s="984">
        <f>$AF$15</f>
        <v>0</v>
      </c>
      <c r="AG288" s="984">
        <f>$AG$15</f>
        <v>0</v>
      </c>
      <c r="AH288" s="982">
        <f t="shared" si="115"/>
        <v>0</v>
      </c>
      <c r="AJ288" s="980">
        <f t="shared" si="110"/>
        <v>0</v>
      </c>
      <c r="AK288" s="984">
        <f>$AK$15</f>
        <v>0</v>
      </c>
      <c r="AL288" s="984">
        <f>$AL$15</f>
        <v>0</v>
      </c>
      <c r="AM288" s="984">
        <f>$AM$15</f>
        <v>0</v>
      </c>
      <c r="AN288" s="982">
        <f t="shared" si="111"/>
        <v>0</v>
      </c>
    </row>
    <row r="289" spans="2:40" ht="15" hidden="1" thickBot="1" x14ac:dyDescent="0.25">
      <c r="B289" s="1447"/>
      <c r="C289" s="1002">
        <f t="shared" si="121"/>
        <v>0</v>
      </c>
      <c r="D289" s="1450"/>
      <c r="E289" s="1408"/>
      <c r="F289" s="1408"/>
      <c r="G289" s="990"/>
      <c r="H289" s="983">
        <v>2027</v>
      </c>
      <c r="I289" s="972"/>
      <c r="J289" s="803">
        <f t="shared" si="112"/>
        <v>0</v>
      </c>
      <c r="K289" s="804"/>
      <c r="L289" s="803">
        <f t="shared" si="119"/>
        <v>0</v>
      </c>
      <c r="M289" s="804"/>
      <c r="N289" s="803">
        <f t="shared" si="109"/>
        <v>0</v>
      </c>
      <c r="O289" s="804"/>
      <c r="P289" s="803">
        <f t="shared" si="120"/>
        <v>0</v>
      </c>
      <c r="Q289" s="760"/>
      <c r="R289" s="980">
        <f>SUMIFS('E8.a. KKAuf_SAV'!$X$6:$X$2005,'E8.a. KKAuf_SAV'!$B$6:$B$2005,$C289,'E8.a. KKAuf_SAV'!$D$6:$D$2005,$H289)</f>
        <v>0</v>
      </c>
      <c r="S289" s="980">
        <f>SUMIFS('E8.b. KKAuf_WAV'!$N$6:$N$405,'E8.b. KKAuf_WAV'!$B$6:$B$405,$C289,'E8.b. KKAuf_WAV'!$E$6:$E$405,H289)-SUMIFS('E8.b. KKAuf_WAV'!$N$6:$N$405,'E8.b. KKAuf_WAV'!$B$6:$B$405,$C289,'E8.b. KKAuf_WAV'!$C$6:$C$405,"Geschäfts- oder Firmenwert",'E8.b. KKAuf_WAV'!$D$6:$D$405,H289)</f>
        <v>0</v>
      </c>
      <c r="T289" s="974"/>
      <c r="U289" s="980">
        <f>SUMIFS('E8.a. KKAuf_SAV'!$W$6:$W$2005,'E8.a. KKAuf_SAV'!$B$6:$B$2005,$C289,'E8.a. KKAuf_SAV'!$D$6:$D$2005,H289)</f>
        <v>0</v>
      </c>
      <c r="V289" s="980">
        <f>SUMIFS('E8.b. KKAuf_WAV'!$M$6:$M$405,'E8.b. KKAuf_WAV'!$B$6:$B$405,$C289,'E8.b. KKAuf_WAV'!$E$6:$E$405,$H289,'E8.b. KKAuf_WAV'!$C$6:$C$405,"&lt;&gt;"&amp;"geleistete Anzahlungen auf immaterielle Vermögensgegenstände",'E8.b. KKAuf_WAV'!$C$6:$C$405,"&lt;&gt;"&amp;"geleistete Anzahlungen und Anlagen im Bau des Sachanlagevermögens",'E8.b. KKAuf_WAV'!$C$6:$C$405,"&lt;&gt;"&amp;"Geschäfts- oder Firmenwert")</f>
        <v>0</v>
      </c>
      <c r="W289" s="980">
        <f>SUMIFS('E8.b. KKAuf_WAV'!$M$6:$M$405,'E8.b. KKAuf_WAV'!$B$6:$B$405,$C289,'E8.b. KKAuf_WAV'!$E$6:$E$405,H289,'E8.b. KKAuf_WAV'!$C$6:$C$405,"geleistete Anzahlungen und Anlagen im Bau des Sachanlagevermögens")+ SUMIFS('E8.b. KKAuf_WAV'!$M$6:$M$405,'E8.b. KKAuf_WAV'!$B$6:$B$405,$C289,'E8.b. KKAuf_WAV'!$E$6:$E$405,H289,'E8.b. KKAuf_WAV'!$C$6:$C$405,"geleistete Anzahlungen auf immaterielle Vermögensgegenstände")</f>
        <v>0</v>
      </c>
      <c r="X289" s="980">
        <f>SUMIFS('E8.c. KKAuf_BKZ_NAB_IZ'!$K$6:$K$405,'E8.c. KKAuf_BKZ_NAB_IZ'!$B$6:$B$405,$C289,'E8.c. KKAuf_BKZ_NAB_IZ'!$C$6:$C$405,$H289)</f>
        <v>0</v>
      </c>
      <c r="Y289" s="980">
        <f>SUMIFS('E8.a. KKAuf_SAV'!$Y$6:$Y$2005,'E8.a. KKAuf_SAV'!$B$6:$B$2005,$C289,'E8.a. KKAuf_SAV'!$D$6:$D$2005,$H289)</f>
        <v>0</v>
      </c>
      <c r="Z289" s="980">
        <f>SUMIFS('E8.b. KKAuf_WAV'!$O$6:$O$405,'E8.b. KKAuf_WAV'!$B$6:$B$405,$C289,'E8.b. KKAuf_WAV'!$E$6:$E$405,$H289,'E8.b. KKAuf_WAV'!$C$6:$C$405,"&lt;&gt;"&amp;"geleistete Anzahlungen auf immaterielle Vermögensgegenstände",'E8.b. KKAuf_WAV'!$C$6:$C$405,"&lt;&gt;"&amp;"geleistete Anzahlungen und Anlagen im Bau des Sachanlagevermögens",'E8.b. KKAuf_WAV'!$C$6:$C$405,"&lt;&gt;"&amp;"Geschäfts- oder Firmenwert")</f>
        <v>0</v>
      </c>
      <c r="AA289" s="980">
        <f>SUMIFS('E8.b. KKAuf_WAV'!$O$6:$O$405,'E8.b. KKAuf_WAV'!$B$6:$B$405,$C289,'E8.b. KKAuf_WAV'!$E$6:$E$405,H289,'E8.b. KKAuf_WAV'!$C$6:$C$405,"geleistete Anzahlungen und Anlagen im Bau des Sachanlagevermögens")+ SUMIFS('E8.b. KKAuf_WAV'!$O$6:$O$405,'E8.b. KKAuf_WAV'!$B$6:$B$405,$C289,'E8.b. KKAuf_WAV'!$E$6:$E$405,H289,'E8.b. KKAuf_WAV'!$C$6:$C$405,"geleistete Anzahlungen auf immaterielle Vermögensgegenstände")</f>
        <v>0</v>
      </c>
      <c r="AB289" s="980">
        <f>SUMIFS('E8.c. KKAuf_BKZ_NAB_IZ'!$L$6:$L$405,'E8.c. KKAuf_BKZ_NAB_IZ'!$B$6:$B$405,$C289,'E8.c. KKAuf_BKZ_NAB_IZ'!$C$6:$C$405,$H289)</f>
        <v>0</v>
      </c>
      <c r="AC289" s="974"/>
      <c r="AD289" s="980">
        <f t="shared" si="113"/>
        <v>0</v>
      </c>
      <c r="AE289" s="984">
        <f>$AE$16</f>
        <v>0</v>
      </c>
      <c r="AF289" s="984">
        <f>$AF$16</f>
        <v>0</v>
      </c>
      <c r="AG289" s="984">
        <f>$AG$16</f>
        <v>0</v>
      </c>
      <c r="AH289" s="982">
        <f t="shared" si="115"/>
        <v>0</v>
      </c>
      <c r="AJ289" s="980">
        <f t="shared" si="110"/>
        <v>0</v>
      </c>
      <c r="AK289" s="984">
        <f>$AK$16</f>
        <v>0</v>
      </c>
      <c r="AL289" s="984">
        <f>$AL$16</f>
        <v>0</v>
      </c>
      <c r="AM289" s="984">
        <f>$AM$16</f>
        <v>0</v>
      </c>
      <c r="AN289" s="982">
        <f t="shared" si="111"/>
        <v>0</v>
      </c>
    </row>
    <row r="290" spans="2:40" ht="15" hidden="1" thickBot="1" x14ac:dyDescent="0.25">
      <c r="B290" s="1448"/>
      <c r="C290" s="1003">
        <f t="shared" si="121"/>
        <v>0</v>
      </c>
      <c r="D290" s="1451"/>
      <c r="E290" s="1409"/>
      <c r="F290" s="1409"/>
      <c r="G290" s="970"/>
      <c r="H290" s="986">
        <v>2028</v>
      </c>
      <c r="I290" s="972"/>
      <c r="J290" s="815">
        <f t="shared" si="112"/>
        <v>0</v>
      </c>
      <c r="K290" s="804"/>
      <c r="L290" s="814">
        <f t="shared" si="119"/>
        <v>0</v>
      </c>
      <c r="M290" s="804"/>
      <c r="N290" s="814">
        <f t="shared" si="109"/>
        <v>0</v>
      </c>
      <c r="O290" s="804"/>
      <c r="P290" s="814">
        <f t="shared" si="120"/>
        <v>0</v>
      </c>
      <c r="Q290" s="760"/>
      <c r="R290" s="987">
        <f>SUMIFS('E8.a. KKAuf_SAV'!$X$6:$X$2005,'E8.a. KKAuf_SAV'!$B$6:$B$2005,$C290,'E8.a. KKAuf_SAV'!$D$6:$D$2005,$H290)</f>
        <v>0</v>
      </c>
      <c r="S290" s="987">
        <f>SUMIFS('E8.b. KKAuf_WAV'!$N$6:$N$405,'E8.b. KKAuf_WAV'!$B$6:$B$405,$C290,'E8.b. KKAuf_WAV'!$E$6:$E$405,H290)-SUMIFS('E8.b. KKAuf_WAV'!$N$6:$N$405,'E8.b. KKAuf_WAV'!$B$6:$B$405,$C290,'E8.b. KKAuf_WAV'!$C$6:$C$405,"Geschäfts- oder Firmenwert",'E8.b. KKAuf_WAV'!$D$6:$D$405,H290)</f>
        <v>0</v>
      </c>
      <c r="T290" s="974"/>
      <c r="U290" s="987">
        <f>SUMIFS('E8.a. KKAuf_SAV'!$W$6:$W$2005,'E8.a. KKAuf_SAV'!$B$6:$B$2005,$C290,'E8.a. KKAuf_SAV'!$D$6:$D$2005,H290)</f>
        <v>0</v>
      </c>
      <c r="V290" s="987">
        <f>SUMIFS('E8.b. KKAuf_WAV'!$M$6:$M$405,'E8.b. KKAuf_WAV'!$B$6:$B$405,$C290,'E8.b. KKAuf_WAV'!$E$6:$E$405,$H290,'E8.b. KKAuf_WAV'!$C$6:$C$405,"&lt;&gt;"&amp;"geleistete Anzahlungen auf immaterielle Vermögensgegenstände",'E8.b. KKAuf_WAV'!$C$6:$C$405,"&lt;&gt;"&amp;"geleistete Anzahlungen und Anlagen im Bau des Sachanlagevermögens",'E8.b. KKAuf_WAV'!$C$6:$C$405,"&lt;&gt;"&amp;"Geschäfts- oder Firmenwert")</f>
        <v>0</v>
      </c>
      <c r="W290" s="987">
        <f>SUMIFS('E8.b. KKAuf_WAV'!$M$6:$M$405,'E8.b. KKAuf_WAV'!$B$6:$B$405,$C290,'E8.b. KKAuf_WAV'!$E$6:$E$405,H290,'E8.b. KKAuf_WAV'!$C$6:$C$405,"geleistete Anzahlungen und Anlagen im Bau des Sachanlagevermögens")+ SUMIFS('E8.b. KKAuf_WAV'!$M$6:$M$405,'E8.b. KKAuf_WAV'!$B$6:$B$405,$C290,'E8.b. KKAuf_WAV'!$E$6:$E$405,H290,'E8.b. KKAuf_WAV'!$C$6:$C$405,"geleistete Anzahlungen auf immaterielle Vermögensgegenstände")</f>
        <v>0</v>
      </c>
      <c r="X290" s="987">
        <f>SUMIFS('E8.c. KKAuf_BKZ_NAB_IZ'!$K$6:$K$405,'E8.c. KKAuf_BKZ_NAB_IZ'!$B$6:$B$405,$C290,'E8.c. KKAuf_BKZ_NAB_IZ'!$C$6:$C$405,$H290)</f>
        <v>0</v>
      </c>
      <c r="Y290" s="987">
        <f>SUMIFS('E8.a. KKAuf_SAV'!$Y$6:$Y$2005,'E8.a. KKAuf_SAV'!$B$6:$B$2005,$C290,'E8.a. KKAuf_SAV'!$D$6:$D$2005,$H290)</f>
        <v>0</v>
      </c>
      <c r="Z290" s="987">
        <f>SUMIFS('E8.b. KKAuf_WAV'!$O$6:$O$405,'E8.b. KKAuf_WAV'!$B$6:$B$405,$C290,'E8.b. KKAuf_WAV'!$E$6:$E$405,$H290,'E8.b. KKAuf_WAV'!$C$6:$C$405,"&lt;&gt;"&amp;"geleistete Anzahlungen auf immaterielle Vermögensgegenstände",'E8.b. KKAuf_WAV'!$C$6:$C$405,"&lt;&gt;"&amp;"geleistete Anzahlungen und Anlagen im Bau des Sachanlagevermögens",'E8.b. KKAuf_WAV'!$C$6:$C$405,"&lt;&gt;"&amp;"Geschäfts- oder Firmenwert")</f>
        <v>0</v>
      </c>
      <c r="AA290" s="987">
        <f>SUMIFS('E8.b. KKAuf_WAV'!$O$6:$O$405,'E8.b. KKAuf_WAV'!$B$6:$B$405,$C290,'E8.b. KKAuf_WAV'!$E$6:$E$405,H290,'E8.b. KKAuf_WAV'!$C$6:$C$405,"geleistete Anzahlungen und Anlagen im Bau des Sachanlagevermögens")+ SUMIFS('E8.b. KKAuf_WAV'!$O$6:$O$405,'E8.b. KKAuf_WAV'!$B$6:$B$405,$C290,'E8.b. KKAuf_WAV'!$E$6:$E$405,H290,'E8.b. KKAuf_WAV'!$C$6:$C$405,"geleistete Anzahlungen auf immaterielle Vermögensgegenstände")</f>
        <v>0</v>
      </c>
      <c r="AB290" s="987">
        <f>SUMIFS('E8.c. KKAuf_BKZ_NAB_IZ'!$L$6:$L$405,'E8.c. KKAuf_BKZ_NAB_IZ'!$B$6:$B$405,$C290,'E8.c. KKAuf_BKZ_NAB_IZ'!$C$6:$C$405,$H290)</f>
        <v>0</v>
      </c>
      <c r="AC290" s="974"/>
      <c r="AD290" s="987">
        <f t="shared" si="113"/>
        <v>0</v>
      </c>
      <c r="AE290" s="988">
        <f>$AE$17</f>
        <v>0</v>
      </c>
      <c r="AF290" s="988">
        <f>$AF$17</f>
        <v>0</v>
      </c>
      <c r="AG290" s="988">
        <f>$AG$17</f>
        <v>0</v>
      </c>
      <c r="AH290" s="989">
        <f t="shared" si="115"/>
        <v>0</v>
      </c>
      <c r="AJ290" s="987">
        <f t="shared" si="110"/>
        <v>0</v>
      </c>
      <c r="AK290" s="988">
        <f>$AK$17</f>
        <v>0</v>
      </c>
      <c r="AL290" s="988">
        <f>$AL$17</f>
        <v>0</v>
      </c>
      <c r="AM290" s="988">
        <f>$AM$17</f>
        <v>0</v>
      </c>
      <c r="AN290" s="989">
        <f t="shared" si="111"/>
        <v>0</v>
      </c>
    </row>
    <row r="291" spans="2:40" ht="14.25" customHeight="1" x14ac:dyDescent="0.2">
      <c r="B291" s="1446"/>
      <c r="C291" s="1001">
        <f>B$291</f>
        <v>0</v>
      </c>
      <c r="D291" s="1449"/>
      <c r="E291" s="1407"/>
      <c r="F291" s="1410"/>
      <c r="G291" s="990"/>
      <c r="H291" s="991">
        <v>2022</v>
      </c>
      <c r="I291" s="972"/>
      <c r="J291" s="813">
        <f t="shared" si="112"/>
        <v>0</v>
      </c>
      <c r="K291" s="804"/>
      <c r="L291" s="813">
        <f t="shared" si="119"/>
        <v>0</v>
      </c>
      <c r="M291" s="804"/>
      <c r="N291" s="813">
        <f t="shared" si="109"/>
        <v>0</v>
      </c>
      <c r="O291" s="804"/>
      <c r="P291" s="813">
        <f t="shared" ref="P291:P297" si="122">IFERROR((AJ291*AK291+AD291*AE291)*0.4*0.035*$F$291,0)</f>
        <v>0</v>
      </c>
      <c r="Q291" s="760"/>
      <c r="R291" s="992">
        <f>SUMIFS('E8.a. KKAuf_SAV'!$X$6:$X$2005,'E8.a. KKAuf_SAV'!$B$6:$B$2005,$C291,'E8.a. KKAuf_SAV'!$D$6:$D$2005,$H291)</f>
        <v>0</v>
      </c>
      <c r="S291" s="992">
        <f>SUMIFS('E8.b. KKAuf_WAV'!$N$6:$N$405,'E8.b. KKAuf_WAV'!$B$6:$B$405,$C291,'E8.b. KKAuf_WAV'!$E$6:$E$405,H291)-SUMIFS('E8.b. KKAuf_WAV'!$N$6:$N$405,'E8.b. KKAuf_WAV'!$B$6:$B$405,$C291,'E8.b. KKAuf_WAV'!$C$6:$C$405,"Geschäfts- oder Firmenwert",'E8.b. KKAuf_WAV'!$D$6:$D$405,H291)</f>
        <v>0</v>
      </c>
      <c r="T291" s="974"/>
      <c r="U291" s="992">
        <f>SUMIFS('E8.a. KKAuf_SAV'!$W$6:$W$2005,'E8.a. KKAuf_SAV'!$B$6:$B$2005,$C291,'E8.a. KKAuf_SAV'!$D$6:$D$2005,H291)</f>
        <v>0</v>
      </c>
      <c r="V291" s="992">
        <f>SUMIFS('E8.b. KKAuf_WAV'!$M$6:$M$405,'E8.b. KKAuf_WAV'!$B$6:$B$405,$C291,'E8.b. KKAuf_WAV'!$E$6:$E$405,$H291,'E8.b. KKAuf_WAV'!$C$6:$C$405,"&lt;&gt;"&amp;"geleistete Anzahlungen auf immaterielle Vermögensgegenstände",'E8.b. KKAuf_WAV'!$C$6:$C$405,"&lt;&gt;"&amp;"geleistete Anzahlungen und Anlagen im Bau des Sachanlagevermögens",'E8.b. KKAuf_WAV'!$C$6:$C$405,"&lt;&gt;"&amp;"Geschäfts- oder Firmenwert")</f>
        <v>0</v>
      </c>
      <c r="W291" s="992">
        <f>SUMIFS('E8.b. KKAuf_WAV'!$M$6:$M$405,'E8.b. KKAuf_WAV'!$B$6:$B$405,$C291,'E8.b. KKAuf_WAV'!$E$6:$E$405,Listen!$AA$3,'E8.b. KKAuf_WAV'!$C$6:$C$405,"geleistete Anzahlungen und Anlagen im Bau des Sachanlagevermögens")+ SUMIFS('E8.b. KKAuf_WAV'!$M$6:$M$405,'E8.b. KKAuf_WAV'!$B$6:$B$405,$C291,'E8.b. KKAuf_WAV'!$E$6:$E$405,Listen!$AA$3,'E8.b. KKAuf_WAV'!$C$6:$C$405,"geleistete Anzahlungen auf immaterielle Vermögensgegenstände")</f>
        <v>0</v>
      </c>
      <c r="X291" s="992">
        <f>SUMIFS('E8.c. KKAuf_BKZ_NAB_IZ'!$K$6:$K$405,'E8.c. KKAuf_BKZ_NAB_IZ'!$B$6:$B$405,$C291,'E8.c. KKAuf_BKZ_NAB_IZ'!$C$6:$C$405,$H291)</f>
        <v>0</v>
      </c>
      <c r="Y291" s="992">
        <f>SUMIFS('E8.a. KKAuf_SAV'!$Y$6:$Y$2005,'E8.a. KKAuf_SAV'!$B$6:$B$2005,$C291,'E8.a. KKAuf_SAV'!$D$6:$D$2005,$H291)</f>
        <v>0</v>
      </c>
      <c r="Z291" s="992">
        <f>SUMIFS('E8.b. KKAuf_WAV'!$O$6:$O$405,'E8.b. KKAuf_WAV'!$B$6:$B$405,$C291,'E8.b. KKAuf_WAV'!$E$6:$E$405,$H291,'E8.b. KKAuf_WAV'!$C$6:$C$405,"&lt;&gt;"&amp;"geleistete Anzahlungen auf immaterielle Vermögensgegenstände",'E8.b. KKAuf_WAV'!$C$6:$C$405,"&lt;&gt;"&amp;"geleistete Anzahlungen und Anlagen im Bau des Sachanlagevermögens",'E8.b. KKAuf_WAV'!$C$6:$C$405,"&lt;&gt;"&amp;"Geschäfts- oder Firmenwert")</f>
        <v>0</v>
      </c>
      <c r="AA291" s="992">
        <f>SUMIFS('E8.b. KKAuf_WAV'!$O$6:$O$405,'E8.b. KKAuf_WAV'!$B$6:$B$405,$C291,'E8.b. KKAuf_WAV'!$E$6:$E$405,Listen!$AA$3,'E8.b. KKAuf_WAV'!$C$6:$C$405,"geleistete Anzahlungen und Anlagen im Bau des Sachanlagevermögens")+ SUMIFS('E8.b. KKAuf_WAV'!$O$6:$O$405,'E8.b. KKAuf_WAV'!$B$6:$B$405,$C291,'E8.b. KKAuf_WAV'!$E$6:$E$405,Listen!$AA$3,'E8.b. KKAuf_WAV'!$C$6:$C$405,"geleistete Anzahlungen auf immaterielle Vermögensgegenstände")</f>
        <v>0</v>
      </c>
      <c r="AB291" s="992">
        <f>SUMIFS('E8.c. KKAuf_BKZ_NAB_IZ'!$L$6:$L$405,'E8.c. KKAuf_BKZ_NAB_IZ'!$B$6:$B$405,$C291,'E8.c. KKAuf_BKZ_NAB_IZ'!$C$6:$C$405,$H291)</f>
        <v>0</v>
      </c>
      <c r="AC291" s="974"/>
      <c r="AD291" s="992">
        <f t="shared" si="113"/>
        <v>0</v>
      </c>
      <c r="AE291" s="993">
        <f>$AE$11</f>
        <v>5.0700000000000002E-2</v>
      </c>
      <c r="AF291" s="993">
        <f>$AF$11</f>
        <v>1.7100000000000001E-2</v>
      </c>
      <c r="AG291" s="993">
        <f>$AG$11</f>
        <v>3.0499999999999999E-2</v>
      </c>
      <c r="AH291" s="994">
        <f t="shared" si="115"/>
        <v>0</v>
      </c>
      <c r="AJ291" s="992">
        <f t="shared" si="110"/>
        <v>0</v>
      </c>
      <c r="AK291" s="993">
        <f>$AK$11</f>
        <v>5.0700000000000002E-2</v>
      </c>
      <c r="AL291" s="993">
        <f>$AL$11</f>
        <v>1.7100000000000001E-2</v>
      </c>
      <c r="AM291" s="993">
        <f>$AM$11</f>
        <v>3.0499999999999999E-2</v>
      </c>
      <c r="AN291" s="994">
        <f t="shared" si="111"/>
        <v>0</v>
      </c>
    </row>
    <row r="292" spans="2:40" x14ac:dyDescent="0.2">
      <c r="B292" s="1447"/>
      <c r="C292" s="1002">
        <f t="shared" ref="C292:C296" si="123">B$291</f>
        <v>0</v>
      </c>
      <c r="D292" s="1450"/>
      <c r="E292" s="1408"/>
      <c r="F292" s="1408"/>
      <c r="G292" s="990"/>
      <c r="H292" s="983">
        <v>2023</v>
      </c>
      <c r="I292" s="972"/>
      <c r="J292" s="805">
        <f t="shared" si="112"/>
        <v>0</v>
      </c>
      <c r="K292" s="804"/>
      <c r="L292" s="803">
        <f t="shared" si="119"/>
        <v>0</v>
      </c>
      <c r="M292" s="804"/>
      <c r="N292" s="803">
        <f t="shared" si="109"/>
        <v>0</v>
      </c>
      <c r="O292" s="804"/>
      <c r="P292" s="803">
        <f t="shared" si="122"/>
        <v>0</v>
      </c>
      <c r="Q292" s="760"/>
      <c r="R292" s="980">
        <f>SUMIFS('E8.a. KKAuf_SAV'!$X$6:$X$2005,'E8.a. KKAuf_SAV'!$B$6:$B$2005,$C292,'E8.a. KKAuf_SAV'!$D$6:$D$2005,$H292)</f>
        <v>0</v>
      </c>
      <c r="S292" s="980">
        <f>SUMIFS('E8.b. KKAuf_WAV'!$N$6:$N$405,'E8.b. KKAuf_WAV'!$B$6:$B$405,$C292,'E8.b. KKAuf_WAV'!$E$6:$E$405,H292)-SUMIFS('E8.b. KKAuf_WAV'!$N$6:$N$405,'E8.b. KKAuf_WAV'!$B$6:$B$405,$C292,'E8.b. KKAuf_WAV'!$C$6:$C$405,"Geschäfts- oder Firmenwert",'E8.b. KKAuf_WAV'!$D$6:$D$405,H292)</f>
        <v>0</v>
      </c>
      <c r="T292" s="974"/>
      <c r="U292" s="980">
        <f>SUMIFS('E8.a. KKAuf_SAV'!$W$6:$W$2005,'E8.a. KKAuf_SAV'!$B$6:$B$2005,$C292,'E8.a. KKAuf_SAV'!$D$6:$D$2005,H292)</f>
        <v>0</v>
      </c>
      <c r="V292" s="980">
        <f>SUMIFS('E8.b. KKAuf_WAV'!$M$6:$M$405,'E8.b. KKAuf_WAV'!$B$6:$B$405,$C292,'E8.b. KKAuf_WAV'!$E$6:$E$405,$H292,'E8.b. KKAuf_WAV'!$C$6:$C$405,"&lt;&gt;"&amp;"geleistete Anzahlungen auf immaterielle Vermögensgegenstände",'E8.b. KKAuf_WAV'!$C$6:$C$405,"&lt;&gt;"&amp;"geleistete Anzahlungen und Anlagen im Bau des Sachanlagevermögens",'E8.b. KKAuf_WAV'!$C$6:$C$405,"&lt;&gt;"&amp;"Geschäfts- oder Firmenwert")</f>
        <v>0</v>
      </c>
      <c r="W292" s="980"/>
      <c r="X292" s="980">
        <f>SUMIFS('E8.c. KKAuf_BKZ_NAB_IZ'!$K$6:$K$405,'E8.c. KKAuf_BKZ_NAB_IZ'!$B$6:$B$405,$C292,'E8.c. KKAuf_BKZ_NAB_IZ'!$C$6:$C$405,$H292)</f>
        <v>0</v>
      </c>
      <c r="Y292" s="980">
        <f>SUMIFS('E8.a. KKAuf_SAV'!$Y$6:$Y$2005,'E8.a. KKAuf_SAV'!$B$6:$B$2005,$C292,'E8.a. KKAuf_SAV'!$D$6:$D$2005,$H292)</f>
        <v>0</v>
      </c>
      <c r="Z292" s="980">
        <f>SUMIFS('E8.b. KKAuf_WAV'!$O$6:$O$405,'E8.b. KKAuf_WAV'!$B$6:$B$405,$C292,'E8.b. KKAuf_WAV'!$E$6:$E$405,$H292,'E8.b. KKAuf_WAV'!$C$6:$C$405,"&lt;&gt;"&amp;"geleistete Anzahlungen auf immaterielle Vermögensgegenstände",'E8.b. KKAuf_WAV'!$C$6:$C$405,"&lt;&gt;"&amp;"geleistete Anzahlungen und Anlagen im Bau des Sachanlagevermögens",'E8.b. KKAuf_WAV'!$C$6:$C$405,"&lt;&gt;"&amp;"Geschäfts- oder Firmenwert")</f>
        <v>0</v>
      </c>
      <c r="AA292" s="980"/>
      <c r="AB292" s="980">
        <f>SUMIFS('E8.c. KKAuf_BKZ_NAB_IZ'!$L$6:$L$405,'E8.c. KKAuf_BKZ_NAB_IZ'!$B$6:$B$405,$C292,'E8.c. KKAuf_BKZ_NAB_IZ'!$C$6:$C$405,$H292)</f>
        <v>0</v>
      </c>
      <c r="AC292" s="974"/>
      <c r="AD292" s="980">
        <f t="shared" si="113"/>
        <v>0</v>
      </c>
      <c r="AE292" s="984">
        <f>$AE$12</f>
        <v>5.0700000000000002E-2</v>
      </c>
      <c r="AF292" s="984">
        <f>$AF$12</f>
        <v>1.7100000000000001E-2</v>
      </c>
      <c r="AG292" s="984">
        <f>$AG$12</f>
        <v>3.0499999999999999E-2</v>
      </c>
      <c r="AH292" s="982">
        <f t="shared" si="115"/>
        <v>0</v>
      </c>
      <c r="AJ292" s="980"/>
      <c r="AK292" s="984">
        <f>$AK$12</f>
        <v>5.0700000000000002E-2</v>
      </c>
      <c r="AL292" s="984">
        <f>$AL$12</f>
        <v>1.7100000000000001E-2</v>
      </c>
      <c r="AM292" s="984">
        <f>$AM$12</f>
        <v>3.0499999999999999E-2</v>
      </c>
      <c r="AN292" s="982">
        <f t="shared" si="111"/>
        <v>0</v>
      </c>
    </row>
    <row r="293" spans="2:40" x14ac:dyDescent="0.2">
      <c r="B293" s="1447"/>
      <c r="C293" s="1002">
        <f t="shared" si="123"/>
        <v>0</v>
      </c>
      <c r="D293" s="1450"/>
      <c r="E293" s="1408"/>
      <c r="F293" s="1408"/>
      <c r="G293" s="990"/>
      <c r="H293" s="983">
        <v>2024</v>
      </c>
      <c r="I293" s="972"/>
      <c r="J293" s="803">
        <f t="shared" si="112"/>
        <v>0</v>
      </c>
      <c r="K293" s="804"/>
      <c r="L293" s="803">
        <f t="shared" si="119"/>
        <v>0</v>
      </c>
      <c r="M293" s="804"/>
      <c r="N293" s="803">
        <f t="shared" si="109"/>
        <v>0</v>
      </c>
      <c r="O293" s="804"/>
      <c r="P293" s="803">
        <f t="shared" si="122"/>
        <v>0</v>
      </c>
      <c r="Q293" s="760"/>
      <c r="R293" s="980">
        <f>SUMIFS('E8.a. KKAuf_SAV'!$X$6:$X$2005,'E8.a. KKAuf_SAV'!$B$6:$B$2005,$C293,'E8.a. KKAuf_SAV'!$D$6:$D$2005,$H293)</f>
        <v>0</v>
      </c>
      <c r="S293" s="980">
        <f>SUMIFS('E8.b. KKAuf_WAV'!$N$6:$N$405,'E8.b. KKAuf_WAV'!$B$6:$B$405,$C293,'E8.b. KKAuf_WAV'!$E$6:$E$405,H293)-SUMIFS('E8.b. KKAuf_WAV'!$N$6:$N$405,'E8.b. KKAuf_WAV'!$B$6:$B$405,$C293,'E8.b. KKAuf_WAV'!$C$6:$C$405,"Geschäfts- oder Firmenwert",'E8.b. KKAuf_WAV'!$D$6:$D$405,H293)</f>
        <v>0</v>
      </c>
      <c r="T293" s="974"/>
      <c r="U293" s="980">
        <f>SUMIFS('E8.a. KKAuf_SAV'!$W$6:$W$2005,'E8.a. KKAuf_SAV'!$B$6:$B$2005,$C293,'E8.a. KKAuf_SAV'!$D$6:$D$2005,H293)</f>
        <v>0</v>
      </c>
      <c r="V293" s="980">
        <f>SUMIFS('E8.b. KKAuf_WAV'!$M$6:$M$405,'E8.b. KKAuf_WAV'!$B$6:$B$405,$C293,'E8.b. KKAuf_WAV'!$E$6:$E$405,$H293,'E8.b. KKAuf_WAV'!$C$6:$C$405,"&lt;&gt;"&amp;"geleistete Anzahlungen auf immaterielle Vermögensgegenstände",'E8.b. KKAuf_WAV'!$C$6:$C$405,"&lt;&gt;"&amp;"geleistete Anzahlungen und Anlagen im Bau des Sachanlagevermögens",'E8.b. KKAuf_WAV'!$C$6:$C$405,"&lt;&gt;"&amp;"Geschäfts- oder Firmenwert")</f>
        <v>0</v>
      </c>
      <c r="W293" s="980">
        <f>SUMIFS('E8.b. KKAuf_WAV'!$M$6:$M$405,'E8.b. KKAuf_WAV'!$B$6:$B$405,$C293,'E8.b. KKAuf_WAV'!$E$6:$E$405,H293,'E8.b. KKAuf_WAV'!$C$6:$C$405,"geleistete Anzahlungen und Anlagen im Bau des Sachanlagevermögens")+ SUMIFS('E8.b. KKAuf_WAV'!$M$6:$M$405,'E8.b. KKAuf_WAV'!$B$6:$B$405,$C293,'E8.b. KKAuf_WAV'!$E$6:$E$405,H293,'E8.b. KKAuf_WAV'!$C$6:$C$405,"geleistete Anzahlungen auf immaterielle Vermögensgegenstände")</f>
        <v>0</v>
      </c>
      <c r="X293" s="980">
        <f>SUMIFS('E8.c. KKAuf_BKZ_NAB_IZ'!$K$6:$K$405,'E8.c. KKAuf_BKZ_NAB_IZ'!$B$6:$B$405,$C293,'E8.c. KKAuf_BKZ_NAB_IZ'!$C$6:$C$405,$H293)</f>
        <v>0</v>
      </c>
      <c r="Y293" s="980">
        <f>SUMIFS('E8.a. KKAuf_SAV'!$Y$6:$Y$2005,'E8.a. KKAuf_SAV'!$B$6:$B$2005,$C293,'E8.a. KKAuf_SAV'!$D$6:$D$2005,$H293)</f>
        <v>0</v>
      </c>
      <c r="Z293" s="980">
        <f>SUMIFS('E8.b. KKAuf_WAV'!$O$6:$O$405,'E8.b. KKAuf_WAV'!$B$6:$B$405,$C293,'E8.b. KKAuf_WAV'!$E$6:$E$405,$H293,'E8.b. KKAuf_WAV'!$C$6:$C$405,"&lt;&gt;"&amp;"geleistete Anzahlungen auf immaterielle Vermögensgegenstände",'E8.b. KKAuf_WAV'!$C$6:$C$405,"&lt;&gt;"&amp;"geleistete Anzahlungen und Anlagen im Bau des Sachanlagevermögens",'E8.b. KKAuf_WAV'!$C$6:$C$405,"&lt;&gt;"&amp;"Geschäfts- oder Firmenwert")</f>
        <v>0</v>
      </c>
      <c r="AA293" s="980">
        <f>SUMIFS('E8.b. KKAuf_WAV'!$O$6:$O$405,'E8.b. KKAuf_WAV'!$B$6:$B$405,$C293,'E8.b. KKAuf_WAV'!$E$6:$E$405,H293,'E8.b. KKAuf_WAV'!$C$6:$C$405,"geleistete Anzahlungen und Anlagen im Bau des Sachanlagevermögens")+ SUMIFS('E8.b. KKAuf_WAV'!$O$6:$O$405,'E8.b. KKAuf_WAV'!$B$6:$B$405,$C293,'E8.b. KKAuf_WAV'!$E$6:$E$405,H293,'E8.b. KKAuf_WAV'!$C$6:$C$405,"geleistete Anzahlungen auf immaterielle Vermögensgegenstände")</f>
        <v>0</v>
      </c>
      <c r="AB293" s="980">
        <f>SUMIFS('E8.c. KKAuf_BKZ_NAB_IZ'!$L$6:$L$405,'E8.c. KKAuf_BKZ_NAB_IZ'!$B$6:$B$405,$C293,'E8.c. KKAuf_BKZ_NAB_IZ'!$C$6:$C$405,$H293)</f>
        <v>0</v>
      </c>
      <c r="AC293" s="974"/>
      <c r="AD293" s="980">
        <f t="shared" si="113"/>
        <v>0</v>
      </c>
      <c r="AE293" s="984">
        <f>$AE$13</f>
        <v>6.93E-2</v>
      </c>
      <c r="AF293" s="984">
        <f>$AF$13</f>
        <v>3.8699999999999998E-2</v>
      </c>
      <c r="AG293" s="984">
        <f>$AG$13</f>
        <v>5.0900000000000001E-2</v>
      </c>
      <c r="AH293" s="982">
        <f t="shared" si="115"/>
        <v>0</v>
      </c>
      <c r="AJ293" s="980">
        <f t="shared" si="110"/>
        <v>0</v>
      </c>
      <c r="AK293" s="984">
        <f>$AK$13</f>
        <v>7.0099999999999996E-2</v>
      </c>
      <c r="AL293" s="984">
        <f>$AL$13</f>
        <v>3.6600000000000001E-2</v>
      </c>
      <c r="AM293" s="984">
        <f>$AM$13</f>
        <v>0.05</v>
      </c>
      <c r="AN293" s="982">
        <f t="shared" si="111"/>
        <v>0</v>
      </c>
    </row>
    <row r="294" spans="2:40" ht="15" thickBot="1" x14ac:dyDescent="0.25">
      <c r="B294" s="1447"/>
      <c r="C294" s="1002">
        <f t="shared" si="123"/>
        <v>0</v>
      </c>
      <c r="D294" s="1450"/>
      <c r="E294" s="1408"/>
      <c r="F294" s="1408"/>
      <c r="G294" s="990"/>
      <c r="H294" s="983">
        <v>2025</v>
      </c>
      <c r="I294" s="972"/>
      <c r="J294" s="803">
        <f t="shared" si="112"/>
        <v>0</v>
      </c>
      <c r="K294" s="804"/>
      <c r="L294" s="803">
        <f t="shared" si="119"/>
        <v>0</v>
      </c>
      <c r="M294" s="804"/>
      <c r="N294" s="803">
        <f t="shared" si="109"/>
        <v>0</v>
      </c>
      <c r="O294" s="804"/>
      <c r="P294" s="803">
        <f t="shared" si="122"/>
        <v>0</v>
      </c>
      <c r="Q294" s="760"/>
      <c r="R294" s="980">
        <f>SUMIFS('E8.a. KKAuf_SAV'!$X$6:$X$2005,'E8.a. KKAuf_SAV'!$B$6:$B$2005,$C294,'E8.a. KKAuf_SAV'!$D$6:$D$2005,$H294)</f>
        <v>0</v>
      </c>
      <c r="S294" s="980">
        <f>SUMIFS('E8.b. KKAuf_WAV'!$N$6:$N$405,'E8.b. KKAuf_WAV'!$B$6:$B$405,$C294,'E8.b. KKAuf_WAV'!$E$6:$E$405,H294)-SUMIFS('E8.b. KKAuf_WAV'!$N$6:$N$405,'E8.b. KKAuf_WAV'!$B$6:$B$405,$C294,'E8.b. KKAuf_WAV'!$C$6:$C$405,"Geschäfts- oder Firmenwert",'E8.b. KKAuf_WAV'!$D$6:$D$405,H294)</f>
        <v>0</v>
      </c>
      <c r="T294" s="974"/>
      <c r="U294" s="980">
        <f>SUMIFS('E8.a. KKAuf_SAV'!$W$6:$W$2005,'E8.a. KKAuf_SAV'!$B$6:$B$2005,$C294,'E8.a. KKAuf_SAV'!$D$6:$D$2005,H294)</f>
        <v>0</v>
      </c>
      <c r="V294" s="980">
        <f>SUMIFS('E8.b. KKAuf_WAV'!$M$6:$M$405,'E8.b. KKAuf_WAV'!$B$6:$B$405,$C294,'E8.b. KKAuf_WAV'!$E$6:$E$405,$H294,'E8.b. KKAuf_WAV'!$C$6:$C$405,"&lt;&gt;"&amp;"geleistete Anzahlungen auf immaterielle Vermögensgegenstände",'E8.b. KKAuf_WAV'!$C$6:$C$405,"&lt;&gt;"&amp;"geleistete Anzahlungen und Anlagen im Bau des Sachanlagevermögens",'E8.b. KKAuf_WAV'!$C$6:$C$405,"&lt;&gt;"&amp;"Geschäfts- oder Firmenwert")</f>
        <v>0</v>
      </c>
      <c r="W294" s="980">
        <f>SUMIFS('E8.b. KKAuf_WAV'!$M$6:$M$405,'E8.b. KKAuf_WAV'!$B$6:$B$405,$C294,'E8.b. KKAuf_WAV'!$E$6:$E$405,H294,'E8.b. KKAuf_WAV'!$C$6:$C$405,"geleistete Anzahlungen und Anlagen im Bau des Sachanlagevermögens")+ SUMIFS('E8.b. KKAuf_WAV'!$M$6:$M$405,'E8.b. KKAuf_WAV'!$B$6:$B$405,$C294,'E8.b. KKAuf_WAV'!$E$6:$E$405,H294,'E8.b. KKAuf_WAV'!$C$6:$C$405,"geleistete Anzahlungen auf immaterielle Vermögensgegenstände")</f>
        <v>0</v>
      </c>
      <c r="X294" s="980">
        <f>SUMIFS('E8.c. KKAuf_BKZ_NAB_IZ'!$K$6:$K$405,'E8.c. KKAuf_BKZ_NAB_IZ'!$B$6:$B$405,$C294,'E8.c. KKAuf_BKZ_NAB_IZ'!$C$6:$C$405,$H294)</f>
        <v>0</v>
      </c>
      <c r="Y294" s="980">
        <f>SUMIFS('E8.a. KKAuf_SAV'!$Y$6:$Y$2005,'E8.a. KKAuf_SAV'!$B$6:$B$2005,$C294,'E8.a. KKAuf_SAV'!$D$6:$D$2005,$H294)</f>
        <v>0</v>
      </c>
      <c r="Z294" s="980">
        <f>SUMIFS('E8.b. KKAuf_WAV'!$O$6:$O$405,'E8.b. KKAuf_WAV'!$B$6:$B$405,$C294,'E8.b. KKAuf_WAV'!$E$6:$E$405,$H294,'E8.b. KKAuf_WAV'!$C$6:$C$405,"&lt;&gt;"&amp;"geleistete Anzahlungen auf immaterielle Vermögensgegenstände",'E8.b. KKAuf_WAV'!$C$6:$C$405,"&lt;&gt;"&amp;"geleistete Anzahlungen und Anlagen im Bau des Sachanlagevermögens",'E8.b. KKAuf_WAV'!$C$6:$C$405,"&lt;&gt;"&amp;"Geschäfts- oder Firmenwert")</f>
        <v>0</v>
      </c>
      <c r="AA294" s="980">
        <f>SUMIFS('E8.b. KKAuf_WAV'!$O$6:$O$405,'E8.b. KKAuf_WAV'!$B$6:$B$405,$C294,'E8.b. KKAuf_WAV'!$E$6:$E$405,H294,'E8.b. KKAuf_WAV'!$C$6:$C$405,"geleistete Anzahlungen und Anlagen im Bau des Sachanlagevermögens")+ SUMIFS('E8.b. KKAuf_WAV'!$O$6:$O$405,'E8.b. KKAuf_WAV'!$B$6:$B$405,$C294,'E8.b. KKAuf_WAV'!$E$6:$E$405,H294,'E8.b. KKAuf_WAV'!$C$6:$C$405,"geleistete Anzahlungen auf immaterielle Vermögensgegenstände")</f>
        <v>0</v>
      </c>
      <c r="AB294" s="980">
        <f>SUMIFS('E8.c. KKAuf_BKZ_NAB_IZ'!$L$6:$L$405,'E8.c. KKAuf_BKZ_NAB_IZ'!$B$6:$B$405,$C294,'E8.c. KKAuf_BKZ_NAB_IZ'!$C$6:$C$405,$H294)</f>
        <v>0</v>
      </c>
      <c r="AC294" s="974"/>
      <c r="AD294" s="980">
        <f t="shared" si="113"/>
        <v>0</v>
      </c>
      <c r="AE294" s="984">
        <f>$AE$14</f>
        <v>7.0099999999999996E-2</v>
      </c>
      <c r="AF294" s="984">
        <f>$AF$14</f>
        <v>3.6600000000000001E-2</v>
      </c>
      <c r="AG294" s="984">
        <f>$AG$14</f>
        <v>0.05</v>
      </c>
      <c r="AH294" s="982">
        <f t="shared" si="115"/>
        <v>0</v>
      </c>
      <c r="AJ294" s="980">
        <f t="shared" si="110"/>
        <v>0</v>
      </c>
      <c r="AK294" s="984">
        <f>$AK$14</f>
        <v>7.0099999999999996E-2</v>
      </c>
      <c r="AL294" s="984">
        <f>$AL$14</f>
        <v>3.6600000000000001E-2</v>
      </c>
      <c r="AM294" s="984">
        <f>$AM$14</f>
        <v>0.05</v>
      </c>
      <c r="AN294" s="982">
        <f t="shared" si="111"/>
        <v>0</v>
      </c>
    </row>
    <row r="295" spans="2:40" ht="15" hidden="1" thickBot="1" x14ac:dyDescent="0.25">
      <c r="B295" s="1447"/>
      <c r="C295" s="1002">
        <f t="shared" si="123"/>
        <v>0</v>
      </c>
      <c r="D295" s="1450"/>
      <c r="E295" s="1408"/>
      <c r="F295" s="1408"/>
      <c r="G295" s="990"/>
      <c r="H295" s="983">
        <v>2026</v>
      </c>
      <c r="I295" s="972"/>
      <c r="J295" s="803">
        <f t="shared" si="112"/>
        <v>0</v>
      </c>
      <c r="K295" s="804"/>
      <c r="L295" s="803">
        <f t="shared" si="119"/>
        <v>0</v>
      </c>
      <c r="M295" s="804"/>
      <c r="N295" s="803">
        <f t="shared" si="109"/>
        <v>0</v>
      </c>
      <c r="O295" s="804"/>
      <c r="P295" s="803">
        <f t="shared" si="122"/>
        <v>0</v>
      </c>
      <c r="Q295" s="760"/>
      <c r="R295" s="980">
        <f>SUMIFS('E8.a. KKAuf_SAV'!$X$6:$X$2005,'E8.a. KKAuf_SAV'!$B$6:$B$2005,$C295,'E8.a. KKAuf_SAV'!$D$6:$D$2005,$H295)</f>
        <v>0</v>
      </c>
      <c r="S295" s="980">
        <f>SUMIFS('E8.b. KKAuf_WAV'!$N$6:$N$405,'E8.b. KKAuf_WAV'!$B$6:$B$405,$C295,'E8.b. KKAuf_WAV'!$E$6:$E$405,H295)-SUMIFS('E8.b. KKAuf_WAV'!$N$6:$N$405,'E8.b. KKAuf_WAV'!$B$6:$B$405,$C295,'E8.b. KKAuf_WAV'!$C$6:$C$405,"Geschäfts- oder Firmenwert",'E8.b. KKAuf_WAV'!$D$6:$D$405,H295)</f>
        <v>0</v>
      </c>
      <c r="T295" s="974"/>
      <c r="U295" s="980">
        <f>SUMIFS('E8.a. KKAuf_SAV'!$W$6:$W$2005,'E8.a. KKAuf_SAV'!$B$6:$B$2005,$C295,'E8.a. KKAuf_SAV'!$D$6:$D$2005,H295)</f>
        <v>0</v>
      </c>
      <c r="V295" s="980">
        <f>SUMIFS('E8.b. KKAuf_WAV'!$M$6:$M$405,'E8.b. KKAuf_WAV'!$B$6:$B$405,$C295,'E8.b. KKAuf_WAV'!$E$6:$E$405,$H295,'E8.b. KKAuf_WAV'!$C$6:$C$405,"&lt;&gt;"&amp;"geleistete Anzahlungen auf immaterielle Vermögensgegenstände",'E8.b. KKAuf_WAV'!$C$6:$C$405,"&lt;&gt;"&amp;"geleistete Anzahlungen und Anlagen im Bau des Sachanlagevermögens",'E8.b. KKAuf_WAV'!$C$6:$C$405,"&lt;&gt;"&amp;"Geschäfts- oder Firmenwert")</f>
        <v>0</v>
      </c>
      <c r="W295" s="980">
        <f>SUMIFS('E8.b. KKAuf_WAV'!$M$6:$M$405,'E8.b. KKAuf_WAV'!$B$6:$B$405,$C295,'E8.b. KKAuf_WAV'!$E$6:$E$405,H295,'E8.b. KKAuf_WAV'!$C$6:$C$405,"geleistete Anzahlungen und Anlagen im Bau des Sachanlagevermögens")+ SUMIFS('E8.b. KKAuf_WAV'!$M$6:$M$405,'E8.b. KKAuf_WAV'!$B$6:$B$405,$C295,'E8.b. KKAuf_WAV'!$E$6:$E$405,H295,'E8.b. KKAuf_WAV'!$C$6:$C$405,"geleistete Anzahlungen auf immaterielle Vermögensgegenstände")</f>
        <v>0</v>
      </c>
      <c r="X295" s="980">
        <f>SUMIFS('E8.c. KKAuf_BKZ_NAB_IZ'!$K$6:$K$405,'E8.c. KKAuf_BKZ_NAB_IZ'!$B$6:$B$405,$C295,'E8.c. KKAuf_BKZ_NAB_IZ'!$C$6:$C$405,$H295)</f>
        <v>0</v>
      </c>
      <c r="Y295" s="980">
        <f>SUMIFS('E8.a. KKAuf_SAV'!$Y$6:$Y$2005,'E8.a. KKAuf_SAV'!$B$6:$B$2005,$C295,'E8.a. KKAuf_SAV'!$D$6:$D$2005,$H295)</f>
        <v>0</v>
      </c>
      <c r="Z295" s="980">
        <f>SUMIFS('E8.b. KKAuf_WAV'!$O$6:$O$405,'E8.b. KKAuf_WAV'!$B$6:$B$405,$C295,'E8.b. KKAuf_WAV'!$E$6:$E$405,$H295,'E8.b. KKAuf_WAV'!$C$6:$C$405,"&lt;&gt;"&amp;"geleistete Anzahlungen auf immaterielle Vermögensgegenstände",'E8.b. KKAuf_WAV'!$C$6:$C$405,"&lt;&gt;"&amp;"geleistete Anzahlungen und Anlagen im Bau des Sachanlagevermögens",'E8.b. KKAuf_WAV'!$C$6:$C$405,"&lt;&gt;"&amp;"Geschäfts- oder Firmenwert")</f>
        <v>0</v>
      </c>
      <c r="AA295" s="980">
        <f>SUMIFS('E8.b. KKAuf_WAV'!$O$6:$O$405,'E8.b. KKAuf_WAV'!$B$6:$B$405,$C295,'E8.b. KKAuf_WAV'!$E$6:$E$405,H295,'E8.b. KKAuf_WAV'!$C$6:$C$405,"geleistete Anzahlungen und Anlagen im Bau des Sachanlagevermögens")+ SUMIFS('E8.b. KKAuf_WAV'!$O$6:$O$405,'E8.b. KKAuf_WAV'!$B$6:$B$405,$C295,'E8.b. KKAuf_WAV'!$E$6:$E$405,H295,'E8.b. KKAuf_WAV'!$C$6:$C$405,"geleistete Anzahlungen auf immaterielle Vermögensgegenstände")</f>
        <v>0</v>
      </c>
      <c r="AB295" s="980">
        <f>SUMIFS('E8.c. KKAuf_BKZ_NAB_IZ'!$L$6:$L$405,'E8.c. KKAuf_BKZ_NAB_IZ'!$B$6:$B$405,$C295,'E8.c. KKAuf_BKZ_NAB_IZ'!$C$6:$C$405,$H295)</f>
        <v>0</v>
      </c>
      <c r="AC295" s="974"/>
      <c r="AD295" s="980">
        <f t="shared" si="113"/>
        <v>0</v>
      </c>
      <c r="AE295" s="984">
        <f>$AE$15</f>
        <v>0</v>
      </c>
      <c r="AF295" s="984">
        <f>$AF$15</f>
        <v>0</v>
      </c>
      <c r="AG295" s="984">
        <f>$AG$15</f>
        <v>0</v>
      </c>
      <c r="AH295" s="982">
        <f t="shared" si="115"/>
        <v>0</v>
      </c>
      <c r="AJ295" s="980">
        <f t="shared" si="110"/>
        <v>0</v>
      </c>
      <c r="AK295" s="984">
        <f>$AK$15</f>
        <v>0</v>
      </c>
      <c r="AL295" s="984">
        <f>$AL$15</f>
        <v>0</v>
      </c>
      <c r="AM295" s="984">
        <f>$AM$15</f>
        <v>0</v>
      </c>
      <c r="AN295" s="982">
        <f t="shared" si="111"/>
        <v>0</v>
      </c>
    </row>
    <row r="296" spans="2:40" ht="15" hidden="1" thickBot="1" x14ac:dyDescent="0.25">
      <c r="B296" s="1447"/>
      <c r="C296" s="1002">
        <f t="shared" si="123"/>
        <v>0</v>
      </c>
      <c r="D296" s="1450"/>
      <c r="E296" s="1408"/>
      <c r="F296" s="1408"/>
      <c r="G296" s="990"/>
      <c r="H296" s="983">
        <v>2027</v>
      </c>
      <c r="I296" s="972"/>
      <c r="J296" s="803">
        <f t="shared" si="112"/>
        <v>0</v>
      </c>
      <c r="K296" s="804"/>
      <c r="L296" s="803">
        <f t="shared" si="119"/>
        <v>0</v>
      </c>
      <c r="M296" s="804"/>
      <c r="N296" s="803">
        <f t="shared" si="109"/>
        <v>0</v>
      </c>
      <c r="O296" s="804"/>
      <c r="P296" s="803">
        <f t="shared" si="122"/>
        <v>0</v>
      </c>
      <c r="Q296" s="760"/>
      <c r="R296" s="980">
        <f>SUMIFS('E8.a. KKAuf_SAV'!$X$6:$X$2005,'E8.a. KKAuf_SAV'!$B$6:$B$2005,$C296,'E8.a. KKAuf_SAV'!$D$6:$D$2005,$H296)</f>
        <v>0</v>
      </c>
      <c r="S296" s="980">
        <f>SUMIFS('E8.b. KKAuf_WAV'!$N$6:$N$405,'E8.b. KKAuf_WAV'!$B$6:$B$405,$C296,'E8.b. KKAuf_WAV'!$E$6:$E$405,H296)-SUMIFS('E8.b. KKAuf_WAV'!$N$6:$N$405,'E8.b. KKAuf_WAV'!$B$6:$B$405,$C296,'E8.b. KKAuf_WAV'!$C$6:$C$405,"Geschäfts- oder Firmenwert",'E8.b. KKAuf_WAV'!$D$6:$D$405,H296)</f>
        <v>0</v>
      </c>
      <c r="T296" s="974"/>
      <c r="U296" s="980">
        <f>SUMIFS('E8.a. KKAuf_SAV'!$W$6:$W$2005,'E8.a. KKAuf_SAV'!$B$6:$B$2005,$C296,'E8.a. KKAuf_SAV'!$D$6:$D$2005,H296)</f>
        <v>0</v>
      </c>
      <c r="V296" s="980">
        <f>SUMIFS('E8.b. KKAuf_WAV'!$M$6:$M$405,'E8.b. KKAuf_WAV'!$B$6:$B$405,$C296,'E8.b. KKAuf_WAV'!$E$6:$E$405,$H296,'E8.b. KKAuf_WAV'!$C$6:$C$405,"&lt;&gt;"&amp;"geleistete Anzahlungen auf immaterielle Vermögensgegenstände",'E8.b. KKAuf_WAV'!$C$6:$C$405,"&lt;&gt;"&amp;"geleistete Anzahlungen und Anlagen im Bau des Sachanlagevermögens",'E8.b. KKAuf_WAV'!$C$6:$C$405,"&lt;&gt;"&amp;"Geschäfts- oder Firmenwert")</f>
        <v>0</v>
      </c>
      <c r="W296" s="980">
        <f>SUMIFS('E8.b. KKAuf_WAV'!$M$6:$M$405,'E8.b. KKAuf_WAV'!$B$6:$B$405,$C296,'E8.b. KKAuf_WAV'!$E$6:$E$405,H296,'E8.b. KKAuf_WAV'!$C$6:$C$405,"geleistete Anzahlungen und Anlagen im Bau des Sachanlagevermögens")+ SUMIFS('E8.b. KKAuf_WAV'!$M$6:$M$405,'E8.b. KKAuf_WAV'!$B$6:$B$405,$C296,'E8.b. KKAuf_WAV'!$E$6:$E$405,H296,'E8.b. KKAuf_WAV'!$C$6:$C$405,"geleistete Anzahlungen auf immaterielle Vermögensgegenstände")</f>
        <v>0</v>
      </c>
      <c r="X296" s="980">
        <f>SUMIFS('E8.c. KKAuf_BKZ_NAB_IZ'!$K$6:$K$405,'E8.c. KKAuf_BKZ_NAB_IZ'!$B$6:$B$405,$C296,'E8.c. KKAuf_BKZ_NAB_IZ'!$C$6:$C$405,$H296)</f>
        <v>0</v>
      </c>
      <c r="Y296" s="980">
        <f>SUMIFS('E8.a. KKAuf_SAV'!$Y$6:$Y$2005,'E8.a. KKAuf_SAV'!$B$6:$B$2005,$C296,'E8.a. KKAuf_SAV'!$D$6:$D$2005,$H296)</f>
        <v>0</v>
      </c>
      <c r="Z296" s="980">
        <f>SUMIFS('E8.b. KKAuf_WAV'!$O$6:$O$405,'E8.b. KKAuf_WAV'!$B$6:$B$405,$C296,'E8.b. KKAuf_WAV'!$E$6:$E$405,$H296,'E8.b. KKAuf_WAV'!$C$6:$C$405,"&lt;&gt;"&amp;"geleistete Anzahlungen auf immaterielle Vermögensgegenstände",'E8.b. KKAuf_WAV'!$C$6:$C$405,"&lt;&gt;"&amp;"geleistete Anzahlungen und Anlagen im Bau des Sachanlagevermögens",'E8.b. KKAuf_WAV'!$C$6:$C$405,"&lt;&gt;"&amp;"Geschäfts- oder Firmenwert")</f>
        <v>0</v>
      </c>
      <c r="AA296" s="980">
        <f>SUMIFS('E8.b. KKAuf_WAV'!$O$6:$O$405,'E8.b. KKAuf_WAV'!$B$6:$B$405,$C296,'E8.b. KKAuf_WAV'!$E$6:$E$405,H296,'E8.b. KKAuf_WAV'!$C$6:$C$405,"geleistete Anzahlungen und Anlagen im Bau des Sachanlagevermögens")+ SUMIFS('E8.b. KKAuf_WAV'!$O$6:$O$405,'E8.b. KKAuf_WAV'!$B$6:$B$405,$C296,'E8.b. KKAuf_WAV'!$E$6:$E$405,H296,'E8.b. KKAuf_WAV'!$C$6:$C$405,"geleistete Anzahlungen auf immaterielle Vermögensgegenstände")</f>
        <v>0</v>
      </c>
      <c r="AB296" s="980">
        <f>SUMIFS('E8.c. KKAuf_BKZ_NAB_IZ'!$L$6:$L$405,'E8.c. KKAuf_BKZ_NAB_IZ'!$B$6:$B$405,$C296,'E8.c. KKAuf_BKZ_NAB_IZ'!$C$6:$C$405,$H296)</f>
        <v>0</v>
      </c>
      <c r="AC296" s="974"/>
      <c r="AD296" s="980">
        <f t="shared" si="113"/>
        <v>0</v>
      </c>
      <c r="AE296" s="984">
        <f>$AE$16</f>
        <v>0</v>
      </c>
      <c r="AF296" s="984">
        <f>$AF$16</f>
        <v>0</v>
      </c>
      <c r="AG296" s="984">
        <f>$AG$16</f>
        <v>0</v>
      </c>
      <c r="AH296" s="982">
        <f t="shared" si="115"/>
        <v>0</v>
      </c>
      <c r="AJ296" s="980">
        <f t="shared" si="110"/>
        <v>0</v>
      </c>
      <c r="AK296" s="984">
        <f>$AK$16</f>
        <v>0</v>
      </c>
      <c r="AL296" s="984">
        <f>$AL$16</f>
        <v>0</v>
      </c>
      <c r="AM296" s="984">
        <f>$AM$16</f>
        <v>0</v>
      </c>
      <c r="AN296" s="982">
        <f t="shared" si="111"/>
        <v>0</v>
      </c>
    </row>
    <row r="297" spans="2:40" ht="15" hidden="1" thickBot="1" x14ac:dyDescent="0.25">
      <c r="B297" s="1448"/>
      <c r="C297" s="1003">
        <f>B$291</f>
        <v>0</v>
      </c>
      <c r="D297" s="1451"/>
      <c r="E297" s="1409"/>
      <c r="F297" s="1409"/>
      <c r="G297" s="970"/>
      <c r="H297" s="986">
        <v>2028</v>
      </c>
      <c r="I297" s="972"/>
      <c r="J297" s="815">
        <f t="shared" si="112"/>
        <v>0</v>
      </c>
      <c r="K297" s="804"/>
      <c r="L297" s="814">
        <f t="shared" si="119"/>
        <v>0</v>
      </c>
      <c r="M297" s="804"/>
      <c r="N297" s="814">
        <f t="shared" si="109"/>
        <v>0</v>
      </c>
      <c r="O297" s="804"/>
      <c r="P297" s="814">
        <f t="shared" si="122"/>
        <v>0</v>
      </c>
      <c r="Q297" s="760"/>
      <c r="R297" s="987">
        <f>SUMIFS('E8.a. KKAuf_SAV'!$X$6:$X$2005,'E8.a. KKAuf_SAV'!$B$6:$B$2005,$C297,'E8.a. KKAuf_SAV'!$D$6:$D$2005,$H297)</f>
        <v>0</v>
      </c>
      <c r="S297" s="987">
        <f>SUMIFS('E8.b. KKAuf_WAV'!$N$6:$N$405,'E8.b. KKAuf_WAV'!$B$6:$B$405,$C297,'E8.b. KKAuf_WAV'!$E$6:$E$405,H297)-SUMIFS('E8.b. KKAuf_WAV'!$N$6:$N$405,'E8.b. KKAuf_WAV'!$B$6:$B$405,$C297,'E8.b. KKAuf_WAV'!$C$6:$C$405,"Geschäfts- oder Firmenwert",'E8.b. KKAuf_WAV'!$D$6:$D$405,H297)</f>
        <v>0</v>
      </c>
      <c r="T297" s="974"/>
      <c r="U297" s="987">
        <f>SUMIFS('E8.a. KKAuf_SAV'!$W$6:$W$2005,'E8.a. KKAuf_SAV'!$B$6:$B$2005,$C297,'E8.a. KKAuf_SAV'!$D$6:$D$2005,H297)</f>
        <v>0</v>
      </c>
      <c r="V297" s="987">
        <f>SUMIFS('E8.b. KKAuf_WAV'!$M$6:$M$405,'E8.b. KKAuf_WAV'!$B$6:$B$405,$C297,'E8.b. KKAuf_WAV'!$E$6:$E$405,$H297,'E8.b. KKAuf_WAV'!$C$6:$C$405,"&lt;&gt;"&amp;"geleistete Anzahlungen auf immaterielle Vermögensgegenstände",'E8.b. KKAuf_WAV'!$C$6:$C$405,"&lt;&gt;"&amp;"geleistete Anzahlungen und Anlagen im Bau des Sachanlagevermögens",'E8.b. KKAuf_WAV'!$C$6:$C$405,"&lt;&gt;"&amp;"Geschäfts- oder Firmenwert")</f>
        <v>0</v>
      </c>
      <c r="W297" s="987">
        <f>SUMIFS('E8.b. KKAuf_WAV'!$M$6:$M$405,'E8.b. KKAuf_WAV'!$B$6:$B$405,$C297,'E8.b. KKAuf_WAV'!$E$6:$E$405,H297,'E8.b. KKAuf_WAV'!$C$6:$C$405,"geleistete Anzahlungen und Anlagen im Bau des Sachanlagevermögens")+ SUMIFS('E8.b. KKAuf_WAV'!$M$6:$M$405,'E8.b. KKAuf_WAV'!$B$6:$B$405,$C297,'E8.b. KKAuf_WAV'!$E$6:$E$405,H297,'E8.b. KKAuf_WAV'!$C$6:$C$405,"geleistete Anzahlungen auf immaterielle Vermögensgegenstände")</f>
        <v>0</v>
      </c>
      <c r="X297" s="987">
        <f>SUMIFS('E8.c. KKAuf_BKZ_NAB_IZ'!$K$6:$K$405,'E8.c. KKAuf_BKZ_NAB_IZ'!$B$6:$B$405,$C297,'E8.c. KKAuf_BKZ_NAB_IZ'!$C$6:$C$405,$H297)</f>
        <v>0</v>
      </c>
      <c r="Y297" s="987">
        <f>SUMIFS('E8.a. KKAuf_SAV'!$Y$6:$Y$2005,'E8.a. KKAuf_SAV'!$B$6:$B$2005,$C297,'E8.a. KKAuf_SAV'!$D$6:$D$2005,$H297)</f>
        <v>0</v>
      </c>
      <c r="Z297" s="987">
        <f>SUMIFS('E8.b. KKAuf_WAV'!$O$6:$O$405,'E8.b. KKAuf_WAV'!$B$6:$B$405,$C297,'E8.b. KKAuf_WAV'!$E$6:$E$405,$H297,'E8.b. KKAuf_WAV'!$C$6:$C$405,"&lt;&gt;"&amp;"geleistete Anzahlungen auf immaterielle Vermögensgegenstände",'E8.b. KKAuf_WAV'!$C$6:$C$405,"&lt;&gt;"&amp;"geleistete Anzahlungen und Anlagen im Bau des Sachanlagevermögens",'E8.b. KKAuf_WAV'!$C$6:$C$405,"&lt;&gt;"&amp;"Geschäfts- oder Firmenwert")</f>
        <v>0</v>
      </c>
      <c r="AA297" s="987">
        <f>SUMIFS('E8.b. KKAuf_WAV'!$O$6:$O$405,'E8.b. KKAuf_WAV'!$B$6:$B$405,$C297,'E8.b. KKAuf_WAV'!$E$6:$E$405,H297,'E8.b. KKAuf_WAV'!$C$6:$C$405,"geleistete Anzahlungen und Anlagen im Bau des Sachanlagevermögens")+ SUMIFS('E8.b. KKAuf_WAV'!$O$6:$O$405,'E8.b. KKAuf_WAV'!$B$6:$B$405,$C297,'E8.b. KKAuf_WAV'!$E$6:$E$405,H297,'E8.b. KKAuf_WAV'!$C$6:$C$405,"geleistete Anzahlungen auf immaterielle Vermögensgegenstände")</f>
        <v>0</v>
      </c>
      <c r="AB297" s="987">
        <f>SUMIFS('E8.c. KKAuf_BKZ_NAB_IZ'!$L$6:$L$405,'E8.c. KKAuf_BKZ_NAB_IZ'!$B$6:$B$405,$C297,'E8.c. KKAuf_BKZ_NAB_IZ'!$C$6:$C$405,$H297)</f>
        <v>0</v>
      </c>
      <c r="AC297" s="974"/>
      <c r="AD297" s="987">
        <f t="shared" si="113"/>
        <v>0</v>
      </c>
      <c r="AE297" s="988">
        <f>$AE$17</f>
        <v>0</v>
      </c>
      <c r="AF297" s="988">
        <f>$AF$17</f>
        <v>0</v>
      </c>
      <c r="AG297" s="988">
        <f>$AG$17</f>
        <v>0</v>
      </c>
      <c r="AH297" s="989">
        <f t="shared" si="115"/>
        <v>0</v>
      </c>
      <c r="AJ297" s="987">
        <f t="shared" si="110"/>
        <v>0</v>
      </c>
      <c r="AK297" s="988">
        <f>$AK$17</f>
        <v>0</v>
      </c>
      <c r="AL297" s="988">
        <f>$AL$17</f>
        <v>0</v>
      </c>
      <c r="AM297" s="988">
        <f>$AM$17</f>
        <v>0</v>
      </c>
      <c r="AN297" s="989">
        <f t="shared" si="111"/>
        <v>0</v>
      </c>
    </row>
    <row r="298" spans="2:40" ht="14.25" customHeight="1" x14ac:dyDescent="0.2">
      <c r="B298" s="1446"/>
      <c r="C298" s="1001">
        <f>B$298</f>
        <v>0</v>
      </c>
      <c r="D298" s="1449"/>
      <c r="E298" s="1407"/>
      <c r="F298" s="1410"/>
      <c r="G298" s="990"/>
      <c r="H298" s="991">
        <v>2022</v>
      </c>
      <c r="I298" s="972"/>
      <c r="J298" s="813">
        <f t="shared" si="112"/>
        <v>0</v>
      </c>
      <c r="K298" s="804"/>
      <c r="L298" s="813">
        <f t="shared" si="119"/>
        <v>0</v>
      </c>
      <c r="M298" s="804"/>
      <c r="N298" s="813">
        <f t="shared" si="109"/>
        <v>0</v>
      </c>
      <c r="O298" s="804"/>
      <c r="P298" s="813">
        <f t="shared" ref="P298:P304" si="124">IFERROR((AJ298*AK298+AD298*AE298)*0.4*0.035*$F$298,0)</f>
        <v>0</v>
      </c>
      <c r="Q298" s="760"/>
      <c r="R298" s="992">
        <f>SUMIFS('E8.a. KKAuf_SAV'!$X$6:$X$2005,'E8.a. KKAuf_SAV'!$B$6:$B$2005,$C298,'E8.a. KKAuf_SAV'!$D$6:$D$2005,$H298)</f>
        <v>0</v>
      </c>
      <c r="S298" s="992">
        <f>SUMIFS('E8.b. KKAuf_WAV'!$N$6:$N$405,'E8.b. KKAuf_WAV'!$B$6:$B$405,$C298,'E8.b. KKAuf_WAV'!$E$6:$E$405,H298)-SUMIFS('E8.b. KKAuf_WAV'!$N$6:$N$405,'E8.b. KKAuf_WAV'!$B$6:$B$405,$C298,'E8.b. KKAuf_WAV'!$C$6:$C$405,"Geschäfts- oder Firmenwert",'E8.b. KKAuf_WAV'!$D$6:$D$405,H298)</f>
        <v>0</v>
      </c>
      <c r="T298" s="974"/>
      <c r="U298" s="992">
        <f>SUMIFS('E8.a. KKAuf_SAV'!$W$6:$W$2005,'E8.a. KKAuf_SAV'!$B$6:$B$2005,$C298,'E8.a. KKAuf_SAV'!$D$6:$D$2005,H298)</f>
        <v>0</v>
      </c>
      <c r="V298" s="992">
        <f>SUMIFS('E8.b. KKAuf_WAV'!$M$6:$M$405,'E8.b. KKAuf_WAV'!$B$6:$B$405,$C298,'E8.b. KKAuf_WAV'!$E$6:$E$405,$H298,'E8.b. KKAuf_WAV'!$C$6:$C$405,"&lt;&gt;"&amp;"geleistete Anzahlungen auf immaterielle Vermögensgegenstände",'E8.b. KKAuf_WAV'!$C$6:$C$405,"&lt;&gt;"&amp;"geleistete Anzahlungen und Anlagen im Bau des Sachanlagevermögens",'E8.b. KKAuf_WAV'!$C$6:$C$405,"&lt;&gt;"&amp;"Geschäfts- oder Firmenwert")</f>
        <v>0</v>
      </c>
      <c r="W298" s="992">
        <f>SUMIFS('E8.b. KKAuf_WAV'!$M$6:$M$405,'E8.b. KKAuf_WAV'!$B$6:$B$405,$C298,'E8.b. KKAuf_WAV'!$E$6:$E$405,Listen!$AA$3,'E8.b. KKAuf_WAV'!$C$6:$C$405,"geleistete Anzahlungen und Anlagen im Bau des Sachanlagevermögens")+ SUMIFS('E8.b. KKAuf_WAV'!$M$6:$M$405,'E8.b. KKAuf_WAV'!$B$6:$B$405,$C298,'E8.b. KKAuf_WAV'!$E$6:$E$405,Listen!$AA$3,'E8.b. KKAuf_WAV'!$C$6:$C$405,"geleistete Anzahlungen auf immaterielle Vermögensgegenstände")</f>
        <v>0</v>
      </c>
      <c r="X298" s="992">
        <f>SUMIFS('E8.c. KKAuf_BKZ_NAB_IZ'!$K$6:$K$405,'E8.c. KKAuf_BKZ_NAB_IZ'!$B$6:$B$405,$C298,'E8.c. KKAuf_BKZ_NAB_IZ'!$C$6:$C$405,$H298)</f>
        <v>0</v>
      </c>
      <c r="Y298" s="992">
        <f>SUMIFS('E8.a. KKAuf_SAV'!$Y$6:$Y$2005,'E8.a. KKAuf_SAV'!$B$6:$B$2005,$C298,'E8.a. KKAuf_SAV'!$D$6:$D$2005,$H298)</f>
        <v>0</v>
      </c>
      <c r="Z298" s="992">
        <f>SUMIFS('E8.b. KKAuf_WAV'!$O$6:$O$405,'E8.b. KKAuf_WAV'!$B$6:$B$405,$C298,'E8.b. KKAuf_WAV'!$E$6:$E$405,$H298,'E8.b. KKAuf_WAV'!$C$6:$C$405,"&lt;&gt;"&amp;"geleistete Anzahlungen auf immaterielle Vermögensgegenstände",'E8.b. KKAuf_WAV'!$C$6:$C$405,"&lt;&gt;"&amp;"geleistete Anzahlungen und Anlagen im Bau des Sachanlagevermögens",'E8.b. KKAuf_WAV'!$C$6:$C$405,"&lt;&gt;"&amp;"Geschäfts- oder Firmenwert")</f>
        <v>0</v>
      </c>
      <c r="AA298" s="992">
        <f>SUMIFS('E8.b. KKAuf_WAV'!$O$6:$O$405,'E8.b. KKAuf_WAV'!$B$6:$B$405,$C298,'E8.b. KKAuf_WAV'!$E$6:$E$405,Listen!$AA$3,'E8.b. KKAuf_WAV'!$C$6:$C$405,"geleistete Anzahlungen und Anlagen im Bau des Sachanlagevermögens")+ SUMIFS('E8.b. KKAuf_WAV'!$O$6:$O$405,'E8.b. KKAuf_WAV'!$B$6:$B$405,$C298,'E8.b. KKAuf_WAV'!$E$6:$E$405,Listen!$AA$3,'E8.b. KKAuf_WAV'!$C$6:$C$405,"geleistete Anzahlungen auf immaterielle Vermögensgegenstände")</f>
        <v>0</v>
      </c>
      <c r="AB298" s="992">
        <f>SUMIFS('E8.c. KKAuf_BKZ_NAB_IZ'!$L$6:$L$405,'E8.c. KKAuf_BKZ_NAB_IZ'!$B$6:$B$405,$C298,'E8.c. KKAuf_BKZ_NAB_IZ'!$C$6:$C$405,$H298)</f>
        <v>0</v>
      </c>
      <c r="AC298" s="974"/>
      <c r="AD298" s="992">
        <f t="shared" si="113"/>
        <v>0</v>
      </c>
      <c r="AE298" s="993">
        <f>$AE$11</f>
        <v>5.0700000000000002E-2</v>
      </c>
      <c r="AF298" s="993">
        <f>$AF$11</f>
        <v>1.7100000000000001E-2</v>
      </c>
      <c r="AG298" s="993">
        <f>$AG$11</f>
        <v>3.0499999999999999E-2</v>
      </c>
      <c r="AH298" s="994">
        <f t="shared" si="115"/>
        <v>0</v>
      </c>
      <c r="AJ298" s="992">
        <f t="shared" si="110"/>
        <v>0</v>
      </c>
      <c r="AK298" s="993">
        <f>$AK$11</f>
        <v>5.0700000000000002E-2</v>
      </c>
      <c r="AL298" s="993">
        <f>$AL$11</f>
        <v>1.7100000000000001E-2</v>
      </c>
      <c r="AM298" s="993">
        <f>$AM$11</f>
        <v>3.0499999999999999E-2</v>
      </c>
      <c r="AN298" s="994">
        <f t="shared" si="111"/>
        <v>0</v>
      </c>
    </row>
    <row r="299" spans="2:40" x14ac:dyDescent="0.2">
      <c r="B299" s="1447"/>
      <c r="C299" s="1002">
        <f t="shared" ref="C299:C304" si="125">B$298</f>
        <v>0</v>
      </c>
      <c r="D299" s="1450"/>
      <c r="E299" s="1408"/>
      <c r="F299" s="1408"/>
      <c r="G299" s="990"/>
      <c r="H299" s="983">
        <v>2023</v>
      </c>
      <c r="I299" s="972"/>
      <c r="J299" s="803">
        <f t="shared" si="112"/>
        <v>0</v>
      </c>
      <c r="K299" s="804"/>
      <c r="L299" s="803">
        <f t="shared" si="119"/>
        <v>0</v>
      </c>
      <c r="M299" s="804"/>
      <c r="N299" s="803">
        <f t="shared" si="109"/>
        <v>0</v>
      </c>
      <c r="O299" s="804"/>
      <c r="P299" s="803">
        <f t="shared" si="124"/>
        <v>0</v>
      </c>
      <c r="Q299" s="760"/>
      <c r="R299" s="980">
        <f>SUMIFS('E8.a. KKAuf_SAV'!$X$6:$X$2005,'E8.a. KKAuf_SAV'!$B$6:$B$2005,$C299,'E8.a. KKAuf_SAV'!$D$6:$D$2005,$H299)</f>
        <v>0</v>
      </c>
      <c r="S299" s="980">
        <f>SUMIFS('E8.b. KKAuf_WAV'!$N$6:$N$405,'E8.b. KKAuf_WAV'!$B$6:$B$405,$C299,'E8.b. KKAuf_WAV'!$E$6:$E$405,H299)-SUMIFS('E8.b. KKAuf_WAV'!$N$6:$N$405,'E8.b. KKAuf_WAV'!$B$6:$B$405,$C299,'E8.b. KKAuf_WAV'!$C$6:$C$405,"Geschäfts- oder Firmenwert",'E8.b. KKAuf_WAV'!$D$6:$D$405,H299)</f>
        <v>0</v>
      </c>
      <c r="T299" s="974"/>
      <c r="U299" s="980">
        <f>SUMIFS('E8.a. KKAuf_SAV'!$W$6:$W$2005,'E8.a. KKAuf_SAV'!$B$6:$B$2005,$C299,'E8.a. KKAuf_SAV'!$D$6:$D$2005,H299)</f>
        <v>0</v>
      </c>
      <c r="V299" s="980">
        <f>SUMIFS('E8.b. KKAuf_WAV'!$M$6:$M$405,'E8.b. KKAuf_WAV'!$B$6:$B$405,$C299,'E8.b. KKAuf_WAV'!$E$6:$E$405,$H299,'E8.b. KKAuf_WAV'!$C$6:$C$405,"&lt;&gt;"&amp;"geleistete Anzahlungen auf immaterielle Vermögensgegenstände",'E8.b. KKAuf_WAV'!$C$6:$C$405,"&lt;&gt;"&amp;"geleistete Anzahlungen und Anlagen im Bau des Sachanlagevermögens",'E8.b. KKAuf_WAV'!$C$6:$C$405,"&lt;&gt;"&amp;"Geschäfts- oder Firmenwert")</f>
        <v>0</v>
      </c>
      <c r="W299" s="980"/>
      <c r="X299" s="980">
        <f>SUMIFS('E8.c. KKAuf_BKZ_NAB_IZ'!$K$6:$K$405,'E8.c. KKAuf_BKZ_NAB_IZ'!$B$6:$B$405,$C299,'E8.c. KKAuf_BKZ_NAB_IZ'!$C$6:$C$405,$H299)</f>
        <v>0</v>
      </c>
      <c r="Y299" s="980">
        <f>SUMIFS('E8.a. KKAuf_SAV'!$Y$6:$Y$2005,'E8.a. KKAuf_SAV'!$B$6:$B$2005,$C299,'E8.a. KKAuf_SAV'!$D$6:$D$2005,$H299)</f>
        <v>0</v>
      </c>
      <c r="Z299" s="980">
        <f>SUMIFS('E8.b. KKAuf_WAV'!$O$6:$O$405,'E8.b. KKAuf_WAV'!$B$6:$B$405,$C299,'E8.b. KKAuf_WAV'!$E$6:$E$405,$H299,'E8.b. KKAuf_WAV'!$C$6:$C$405,"&lt;&gt;"&amp;"geleistete Anzahlungen auf immaterielle Vermögensgegenstände",'E8.b. KKAuf_WAV'!$C$6:$C$405,"&lt;&gt;"&amp;"geleistete Anzahlungen und Anlagen im Bau des Sachanlagevermögens",'E8.b. KKAuf_WAV'!$C$6:$C$405,"&lt;&gt;"&amp;"Geschäfts- oder Firmenwert")</f>
        <v>0</v>
      </c>
      <c r="AA299" s="980"/>
      <c r="AB299" s="980">
        <f>SUMIFS('E8.c. KKAuf_BKZ_NAB_IZ'!$L$6:$L$405,'E8.c. KKAuf_BKZ_NAB_IZ'!$B$6:$B$405,$C299,'E8.c. KKAuf_BKZ_NAB_IZ'!$C$6:$C$405,$H299)</f>
        <v>0</v>
      </c>
      <c r="AC299" s="974"/>
      <c r="AD299" s="980">
        <f t="shared" si="113"/>
        <v>0</v>
      </c>
      <c r="AE299" s="984">
        <f>$AE$12</f>
        <v>5.0700000000000002E-2</v>
      </c>
      <c r="AF299" s="984">
        <f>$AF$12</f>
        <v>1.7100000000000001E-2</v>
      </c>
      <c r="AG299" s="984">
        <f>$AG$12</f>
        <v>3.0499999999999999E-2</v>
      </c>
      <c r="AH299" s="982">
        <f t="shared" si="115"/>
        <v>0</v>
      </c>
      <c r="AJ299" s="980"/>
      <c r="AK299" s="984">
        <f>$AK$12</f>
        <v>5.0700000000000002E-2</v>
      </c>
      <c r="AL299" s="984">
        <f>$AL$12</f>
        <v>1.7100000000000001E-2</v>
      </c>
      <c r="AM299" s="984">
        <f>$AM$12</f>
        <v>3.0499999999999999E-2</v>
      </c>
      <c r="AN299" s="982">
        <f t="shared" si="111"/>
        <v>0</v>
      </c>
    </row>
    <row r="300" spans="2:40" x14ac:dyDescent="0.2">
      <c r="B300" s="1447"/>
      <c r="C300" s="1002">
        <f t="shared" si="125"/>
        <v>0</v>
      </c>
      <c r="D300" s="1450"/>
      <c r="E300" s="1408"/>
      <c r="F300" s="1408"/>
      <c r="G300" s="990"/>
      <c r="H300" s="983">
        <v>2024</v>
      </c>
      <c r="I300" s="972"/>
      <c r="J300" s="803">
        <f t="shared" si="112"/>
        <v>0</v>
      </c>
      <c r="K300" s="804"/>
      <c r="L300" s="803">
        <f t="shared" si="119"/>
        <v>0</v>
      </c>
      <c r="M300" s="804"/>
      <c r="N300" s="803">
        <f t="shared" si="109"/>
        <v>0</v>
      </c>
      <c r="O300" s="804"/>
      <c r="P300" s="803">
        <f t="shared" si="124"/>
        <v>0</v>
      </c>
      <c r="Q300" s="760"/>
      <c r="R300" s="980">
        <f>SUMIFS('E8.a. KKAuf_SAV'!$X$6:$X$2005,'E8.a. KKAuf_SAV'!$B$6:$B$2005,$C300,'E8.a. KKAuf_SAV'!$D$6:$D$2005,$H300)</f>
        <v>0</v>
      </c>
      <c r="S300" s="980">
        <f>SUMIFS('E8.b. KKAuf_WAV'!$N$6:$N$405,'E8.b. KKAuf_WAV'!$B$6:$B$405,$C300,'E8.b. KKAuf_WAV'!$E$6:$E$405,H300)-SUMIFS('E8.b. KKAuf_WAV'!$N$6:$N$405,'E8.b. KKAuf_WAV'!$B$6:$B$405,$C300,'E8.b. KKAuf_WAV'!$C$6:$C$405,"Geschäfts- oder Firmenwert",'E8.b. KKAuf_WAV'!$D$6:$D$405,H300)</f>
        <v>0</v>
      </c>
      <c r="T300" s="974"/>
      <c r="U300" s="980">
        <f>SUMIFS('E8.a. KKAuf_SAV'!$W$6:$W$2005,'E8.a. KKAuf_SAV'!$B$6:$B$2005,$C300,'E8.a. KKAuf_SAV'!$D$6:$D$2005,H300)</f>
        <v>0</v>
      </c>
      <c r="V300" s="980">
        <f>SUMIFS('E8.b. KKAuf_WAV'!$M$6:$M$405,'E8.b. KKAuf_WAV'!$B$6:$B$405,$C300,'E8.b. KKAuf_WAV'!$E$6:$E$405,$H300,'E8.b. KKAuf_WAV'!$C$6:$C$405,"&lt;&gt;"&amp;"geleistete Anzahlungen auf immaterielle Vermögensgegenstände",'E8.b. KKAuf_WAV'!$C$6:$C$405,"&lt;&gt;"&amp;"geleistete Anzahlungen und Anlagen im Bau des Sachanlagevermögens",'E8.b. KKAuf_WAV'!$C$6:$C$405,"&lt;&gt;"&amp;"Geschäfts- oder Firmenwert")</f>
        <v>0</v>
      </c>
      <c r="W300" s="980">
        <f>SUMIFS('E8.b. KKAuf_WAV'!$M$6:$M$405,'E8.b. KKAuf_WAV'!$B$6:$B$405,$C300,'E8.b. KKAuf_WAV'!$E$6:$E$405,H300,'E8.b. KKAuf_WAV'!$C$6:$C$405,"geleistete Anzahlungen und Anlagen im Bau des Sachanlagevermögens")+ SUMIFS('E8.b. KKAuf_WAV'!$M$6:$M$405,'E8.b. KKAuf_WAV'!$B$6:$B$405,$C300,'E8.b. KKAuf_WAV'!$E$6:$E$405,H300,'E8.b. KKAuf_WAV'!$C$6:$C$405,"geleistete Anzahlungen auf immaterielle Vermögensgegenstände")</f>
        <v>0</v>
      </c>
      <c r="X300" s="980">
        <f>SUMIFS('E8.c. KKAuf_BKZ_NAB_IZ'!$K$6:$K$405,'E8.c. KKAuf_BKZ_NAB_IZ'!$B$6:$B$405,$C300,'E8.c. KKAuf_BKZ_NAB_IZ'!$C$6:$C$405,$H300)</f>
        <v>0</v>
      </c>
      <c r="Y300" s="980">
        <f>SUMIFS('E8.a. KKAuf_SAV'!$Y$6:$Y$2005,'E8.a. KKAuf_SAV'!$B$6:$B$2005,$C300,'E8.a. KKAuf_SAV'!$D$6:$D$2005,$H300)</f>
        <v>0</v>
      </c>
      <c r="Z300" s="980">
        <f>SUMIFS('E8.b. KKAuf_WAV'!$O$6:$O$405,'E8.b. KKAuf_WAV'!$B$6:$B$405,$C300,'E8.b. KKAuf_WAV'!$E$6:$E$405,$H300,'E8.b. KKAuf_WAV'!$C$6:$C$405,"&lt;&gt;"&amp;"geleistete Anzahlungen auf immaterielle Vermögensgegenstände",'E8.b. KKAuf_WAV'!$C$6:$C$405,"&lt;&gt;"&amp;"geleistete Anzahlungen und Anlagen im Bau des Sachanlagevermögens",'E8.b. KKAuf_WAV'!$C$6:$C$405,"&lt;&gt;"&amp;"Geschäfts- oder Firmenwert")</f>
        <v>0</v>
      </c>
      <c r="AA300" s="980">
        <f>SUMIFS('E8.b. KKAuf_WAV'!$O$6:$O$405,'E8.b. KKAuf_WAV'!$B$6:$B$405,$C300,'E8.b. KKAuf_WAV'!$E$6:$E$405,H300,'E8.b. KKAuf_WAV'!$C$6:$C$405,"geleistete Anzahlungen und Anlagen im Bau des Sachanlagevermögens")+ SUMIFS('E8.b. KKAuf_WAV'!$O$6:$O$405,'E8.b. KKAuf_WAV'!$B$6:$B$405,$C300,'E8.b. KKAuf_WAV'!$E$6:$E$405,H300,'E8.b. KKAuf_WAV'!$C$6:$C$405,"geleistete Anzahlungen auf immaterielle Vermögensgegenstände")</f>
        <v>0</v>
      </c>
      <c r="AB300" s="980">
        <f>SUMIFS('E8.c. KKAuf_BKZ_NAB_IZ'!$L$6:$L$405,'E8.c. KKAuf_BKZ_NAB_IZ'!$B$6:$B$405,$C300,'E8.c. KKAuf_BKZ_NAB_IZ'!$C$6:$C$405,$H300)</f>
        <v>0</v>
      </c>
      <c r="AC300" s="974"/>
      <c r="AD300" s="980">
        <f t="shared" si="113"/>
        <v>0</v>
      </c>
      <c r="AE300" s="984">
        <f>$AE$13</f>
        <v>6.93E-2</v>
      </c>
      <c r="AF300" s="984">
        <f>$AF$13</f>
        <v>3.8699999999999998E-2</v>
      </c>
      <c r="AG300" s="984">
        <f>$AG$13</f>
        <v>5.0900000000000001E-2</v>
      </c>
      <c r="AH300" s="982">
        <f t="shared" si="115"/>
        <v>0</v>
      </c>
      <c r="AJ300" s="980">
        <f t="shared" si="110"/>
        <v>0</v>
      </c>
      <c r="AK300" s="984">
        <f>$AK$13</f>
        <v>7.0099999999999996E-2</v>
      </c>
      <c r="AL300" s="984">
        <f>$AL$13</f>
        <v>3.6600000000000001E-2</v>
      </c>
      <c r="AM300" s="984">
        <f>$AM$13</f>
        <v>0.05</v>
      </c>
      <c r="AN300" s="982">
        <f t="shared" si="111"/>
        <v>0</v>
      </c>
    </row>
    <row r="301" spans="2:40" ht="15" thickBot="1" x14ac:dyDescent="0.25">
      <c r="B301" s="1447"/>
      <c r="C301" s="1002">
        <f t="shared" si="125"/>
        <v>0</v>
      </c>
      <c r="D301" s="1450"/>
      <c r="E301" s="1408"/>
      <c r="F301" s="1408"/>
      <c r="G301" s="990"/>
      <c r="H301" s="983">
        <v>2025</v>
      </c>
      <c r="I301" s="972"/>
      <c r="J301" s="803">
        <f t="shared" si="112"/>
        <v>0</v>
      </c>
      <c r="K301" s="804"/>
      <c r="L301" s="803">
        <f t="shared" si="119"/>
        <v>0</v>
      </c>
      <c r="M301" s="804"/>
      <c r="N301" s="803">
        <f t="shared" si="109"/>
        <v>0</v>
      </c>
      <c r="O301" s="804"/>
      <c r="P301" s="803">
        <f t="shared" si="124"/>
        <v>0</v>
      </c>
      <c r="Q301" s="760"/>
      <c r="R301" s="980">
        <f>SUMIFS('E8.a. KKAuf_SAV'!$X$6:$X$2005,'E8.a. KKAuf_SAV'!$B$6:$B$2005,$C301,'E8.a. KKAuf_SAV'!$D$6:$D$2005,$H301)</f>
        <v>0</v>
      </c>
      <c r="S301" s="980">
        <f>SUMIFS('E8.b. KKAuf_WAV'!$N$6:$N$405,'E8.b. KKAuf_WAV'!$B$6:$B$405,$C301,'E8.b. KKAuf_WAV'!$E$6:$E$405,H301)-SUMIFS('E8.b. KKAuf_WAV'!$N$6:$N$405,'E8.b. KKAuf_WAV'!$B$6:$B$405,$C301,'E8.b. KKAuf_WAV'!$C$6:$C$405,"Geschäfts- oder Firmenwert",'E8.b. KKAuf_WAV'!$D$6:$D$405,H301)</f>
        <v>0</v>
      </c>
      <c r="T301" s="974"/>
      <c r="U301" s="980">
        <f>SUMIFS('E8.a. KKAuf_SAV'!$W$6:$W$2005,'E8.a. KKAuf_SAV'!$B$6:$B$2005,$C301,'E8.a. KKAuf_SAV'!$D$6:$D$2005,H301)</f>
        <v>0</v>
      </c>
      <c r="V301" s="980">
        <f>SUMIFS('E8.b. KKAuf_WAV'!$M$6:$M$405,'E8.b. KKAuf_WAV'!$B$6:$B$405,$C301,'E8.b. KKAuf_WAV'!$E$6:$E$405,$H301,'E8.b. KKAuf_WAV'!$C$6:$C$405,"&lt;&gt;"&amp;"geleistete Anzahlungen auf immaterielle Vermögensgegenstände",'E8.b. KKAuf_WAV'!$C$6:$C$405,"&lt;&gt;"&amp;"geleistete Anzahlungen und Anlagen im Bau des Sachanlagevermögens",'E8.b. KKAuf_WAV'!$C$6:$C$405,"&lt;&gt;"&amp;"Geschäfts- oder Firmenwert")</f>
        <v>0</v>
      </c>
      <c r="W301" s="980">
        <f>SUMIFS('E8.b. KKAuf_WAV'!$M$6:$M$405,'E8.b. KKAuf_WAV'!$B$6:$B$405,$C301,'E8.b. KKAuf_WAV'!$E$6:$E$405,H301,'E8.b. KKAuf_WAV'!$C$6:$C$405,"geleistete Anzahlungen und Anlagen im Bau des Sachanlagevermögens")+ SUMIFS('E8.b. KKAuf_WAV'!$M$6:$M$405,'E8.b. KKAuf_WAV'!$B$6:$B$405,$C301,'E8.b. KKAuf_WAV'!$E$6:$E$405,H301,'E8.b. KKAuf_WAV'!$C$6:$C$405,"geleistete Anzahlungen auf immaterielle Vermögensgegenstände")</f>
        <v>0</v>
      </c>
      <c r="X301" s="980">
        <f>SUMIFS('E8.c. KKAuf_BKZ_NAB_IZ'!$K$6:$K$405,'E8.c. KKAuf_BKZ_NAB_IZ'!$B$6:$B$405,$C301,'E8.c. KKAuf_BKZ_NAB_IZ'!$C$6:$C$405,$H301)</f>
        <v>0</v>
      </c>
      <c r="Y301" s="980">
        <f>SUMIFS('E8.a. KKAuf_SAV'!$Y$6:$Y$2005,'E8.a. KKAuf_SAV'!$B$6:$B$2005,$C301,'E8.a. KKAuf_SAV'!$D$6:$D$2005,$H301)</f>
        <v>0</v>
      </c>
      <c r="Z301" s="980">
        <f>SUMIFS('E8.b. KKAuf_WAV'!$O$6:$O$405,'E8.b. KKAuf_WAV'!$B$6:$B$405,$C301,'E8.b. KKAuf_WAV'!$E$6:$E$405,$H301,'E8.b. KKAuf_WAV'!$C$6:$C$405,"&lt;&gt;"&amp;"geleistete Anzahlungen auf immaterielle Vermögensgegenstände",'E8.b. KKAuf_WAV'!$C$6:$C$405,"&lt;&gt;"&amp;"geleistete Anzahlungen und Anlagen im Bau des Sachanlagevermögens",'E8.b. KKAuf_WAV'!$C$6:$C$405,"&lt;&gt;"&amp;"Geschäfts- oder Firmenwert")</f>
        <v>0</v>
      </c>
      <c r="AA301" s="980">
        <f>SUMIFS('E8.b. KKAuf_WAV'!$O$6:$O$405,'E8.b. KKAuf_WAV'!$B$6:$B$405,$C301,'E8.b. KKAuf_WAV'!$E$6:$E$405,H301,'E8.b. KKAuf_WAV'!$C$6:$C$405,"geleistete Anzahlungen und Anlagen im Bau des Sachanlagevermögens")+ SUMIFS('E8.b. KKAuf_WAV'!$O$6:$O$405,'E8.b. KKAuf_WAV'!$B$6:$B$405,$C301,'E8.b. KKAuf_WAV'!$E$6:$E$405,H301,'E8.b. KKAuf_WAV'!$C$6:$C$405,"geleistete Anzahlungen auf immaterielle Vermögensgegenstände")</f>
        <v>0</v>
      </c>
      <c r="AB301" s="980">
        <f>SUMIFS('E8.c. KKAuf_BKZ_NAB_IZ'!$L$6:$L$405,'E8.c. KKAuf_BKZ_NAB_IZ'!$B$6:$B$405,$C301,'E8.c. KKAuf_BKZ_NAB_IZ'!$C$6:$C$405,$H301)</f>
        <v>0</v>
      </c>
      <c r="AC301" s="974"/>
      <c r="AD301" s="980">
        <f t="shared" si="113"/>
        <v>0</v>
      </c>
      <c r="AE301" s="984">
        <f>$AE$14</f>
        <v>7.0099999999999996E-2</v>
      </c>
      <c r="AF301" s="984">
        <f>$AF$14</f>
        <v>3.6600000000000001E-2</v>
      </c>
      <c r="AG301" s="984">
        <f>$AG$14</f>
        <v>0.05</v>
      </c>
      <c r="AH301" s="982">
        <f t="shared" si="115"/>
        <v>0</v>
      </c>
      <c r="AJ301" s="980">
        <f t="shared" si="110"/>
        <v>0</v>
      </c>
      <c r="AK301" s="984">
        <f>$AK$14</f>
        <v>7.0099999999999996E-2</v>
      </c>
      <c r="AL301" s="984">
        <f>$AL$14</f>
        <v>3.6600000000000001E-2</v>
      </c>
      <c r="AM301" s="984">
        <f>$AM$14</f>
        <v>0.05</v>
      </c>
      <c r="AN301" s="982">
        <f t="shared" si="111"/>
        <v>0</v>
      </c>
    </row>
    <row r="302" spans="2:40" ht="15" hidden="1" thickBot="1" x14ac:dyDescent="0.25">
      <c r="B302" s="1447"/>
      <c r="C302" s="1002">
        <f t="shared" si="125"/>
        <v>0</v>
      </c>
      <c r="D302" s="1450"/>
      <c r="E302" s="1408"/>
      <c r="F302" s="1408"/>
      <c r="G302" s="990"/>
      <c r="H302" s="983">
        <v>2026</v>
      </c>
      <c r="I302" s="972"/>
      <c r="J302" s="803">
        <f t="shared" si="112"/>
        <v>0</v>
      </c>
      <c r="K302" s="804"/>
      <c r="L302" s="803">
        <f t="shared" si="119"/>
        <v>0</v>
      </c>
      <c r="M302" s="804"/>
      <c r="N302" s="803">
        <f t="shared" si="109"/>
        <v>0</v>
      </c>
      <c r="O302" s="804"/>
      <c r="P302" s="803">
        <f t="shared" si="124"/>
        <v>0</v>
      </c>
      <c r="Q302" s="760"/>
      <c r="R302" s="980">
        <f>SUMIFS('E8.a. KKAuf_SAV'!$X$6:$X$2005,'E8.a. KKAuf_SAV'!$B$6:$B$2005,$C302,'E8.a. KKAuf_SAV'!$D$6:$D$2005,$H302)</f>
        <v>0</v>
      </c>
      <c r="S302" s="980">
        <f>SUMIFS('E8.b. KKAuf_WAV'!$N$6:$N$405,'E8.b. KKAuf_WAV'!$B$6:$B$405,$C302,'E8.b. KKAuf_WAV'!$E$6:$E$405,H302)-SUMIFS('E8.b. KKAuf_WAV'!$N$6:$N$405,'E8.b. KKAuf_WAV'!$B$6:$B$405,$C302,'E8.b. KKAuf_WAV'!$C$6:$C$405,"Geschäfts- oder Firmenwert",'E8.b. KKAuf_WAV'!$D$6:$D$405,H302)</f>
        <v>0</v>
      </c>
      <c r="T302" s="974"/>
      <c r="U302" s="980">
        <f>SUMIFS('E8.a. KKAuf_SAV'!$W$6:$W$2005,'E8.a. KKAuf_SAV'!$B$6:$B$2005,$C302,'E8.a. KKAuf_SAV'!$D$6:$D$2005,H302)</f>
        <v>0</v>
      </c>
      <c r="V302" s="980">
        <f>SUMIFS('E8.b. KKAuf_WAV'!$M$6:$M$405,'E8.b. KKAuf_WAV'!$B$6:$B$405,$C302,'E8.b. KKAuf_WAV'!$E$6:$E$405,$H302,'E8.b. KKAuf_WAV'!$C$6:$C$405,"&lt;&gt;"&amp;"geleistete Anzahlungen auf immaterielle Vermögensgegenstände",'E8.b. KKAuf_WAV'!$C$6:$C$405,"&lt;&gt;"&amp;"geleistete Anzahlungen und Anlagen im Bau des Sachanlagevermögens",'E8.b. KKAuf_WAV'!$C$6:$C$405,"&lt;&gt;"&amp;"Geschäfts- oder Firmenwert")</f>
        <v>0</v>
      </c>
      <c r="W302" s="980">
        <f>SUMIFS('E8.b. KKAuf_WAV'!$M$6:$M$405,'E8.b. KKAuf_WAV'!$B$6:$B$405,$C302,'E8.b. KKAuf_WAV'!$E$6:$E$405,H302,'E8.b. KKAuf_WAV'!$C$6:$C$405,"geleistete Anzahlungen und Anlagen im Bau des Sachanlagevermögens")+ SUMIFS('E8.b. KKAuf_WAV'!$M$6:$M$405,'E8.b. KKAuf_WAV'!$B$6:$B$405,$C302,'E8.b. KKAuf_WAV'!$E$6:$E$405,H302,'E8.b. KKAuf_WAV'!$C$6:$C$405,"geleistete Anzahlungen auf immaterielle Vermögensgegenstände")</f>
        <v>0</v>
      </c>
      <c r="X302" s="980">
        <f>SUMIFS('E8.c. KKAuf_BKZ_NAB_IZ'!$K$6:$K$405,'E8.c. KKAuf_BKZ_NAB_IZ'!$B$6:$B$405,$C302,'E8.c. KKAuf_BKZ_NAB_IZ'!$C$6:$C$405,$H302)</f>
        <v>0</v>
      </c>
      <c r="Y302" s="980">
        <f>SUMIFS('E8.a. KKAuf_SAV'!$Y$6:$Y$2005,'E8.a. KKAuf_SAV'!$B$6:$B$2005,$C302,'E8.a. KKAuf_SAV'!$D$6:$D$2005,$H302)</f>
        <v>0</v>
      </c>
      <c r="Z302" s="980">
        <f>SUMIFS('E8.b. KKAuf_WAV'!$O$6:$O$405,'E8.b. KKAuf_WAV'!$B$6:$B$405,$C302,'E8.b. KKAuf_WAV'!$E$6:$E$405,$H302,'E8.b. KKAuf_WAV'!$C$6:$C$405,"&lt;&gt;"&amp;"geleistete Anzahlungen auf immaterielle Vermögensgegenstände",'E8.b. KKAuf_WAV'!$C$6:$C$405,"&lt;&gt;"&amp;"geleistete Anzahlungen und Anlagen im Bau des Sachanlagevermögens",'E8.b. KKAuf_WAV'!$C$6:$C$405,"&lt;&gt;"&amp;"Geschäfts- oder Firmenwert")</f>
        <v>0</v>
      </c>
      <c r="AA302" s="980">
        <f>SUMIFS('E8.b. KKAuf_WAV'!$O$6:$O$405,'E8.b. KKAuf_WAV'!$B$6:$B$405,$C302,'E8.b. KKAuf_WAV'!$E$6:$E$405,H302,'E8.b. KKAuf_WAV'!$C$6:$C$405,"geleistete Anzahlungen und Anlagen im Bau des Sachanlagevermögens")+ SUMIFS('E8.b. KKAuf_WAV'!$O$6:$O$405,'E8.b. KKAuf_WAV'!$B$6:$B$405,$C302,'E8.b. KKAuf_WAV'!$E$6:$E$405,H302,'E8.b. KKAuf_WAV'!$C$6:$C$405,"geleistete Anzahlungen auf immaterielle Vermögensgegenstände")</f>
        <v>0</v>
      </c>
      <c r="AB302" s="980">
        <f>SUMIFS('E8.c. KKAuf_BKZ_NAB_IZ'!$L$6:$L$405,'E8.c. KKAuf_BKZ_NAB_IZ'!$B$6:$B$405,$C302,'E8.c. KKAuf_BKZ_NAB_IZ'!$C$6:$C$405,$H302)</f>
        <v>0</v>
      </c>
      <c r="AC302" s="974"/>
      <c r="AD302" s="980">
        <f t="shared" si="113"/>
        <v>0</v>
      </c>
      <c r="AE302" s="984">
        <f>$AE$15</f>
        <v>0</v>
      </c>
      <c r="AF302" s="984">
        <f>$AF$15</f>
        <v>0</v>
      </c>
      <c r="AG302" s="984">
        <f>$AG$15</f>
        <v>0</v>
      </c>
      <c r="AH302" s="982">
        <f t="shared" si="115"/>
        <v>0</v>
      </c>
      <c r="AJ302" s="980">
        <f t="shared" si="110"/>
        <v>0</v>
      </c>
      <c r="AK302" s="984">
        <f>$AK$15</f>
        <v>0</v>
      </c>
      <c r="AL302" s="984">
        <f>$AL$15</f>
        <v>0</v>
      </c>
      <c r="AM302" s="984">
        <f>$AM$15</f>
        <v>0</v>
      </c>
      <c r="AN302" s="982">
        <f t="shared" si="111"/>
        <v>0</v>
      </c>
    </row>
    <row r="303" spans="2:40" ht="15" hidden="1" thickBot="1" x14ac:dyDescent="0.25">
      <c r="B303" s="1447"/>
      <c r="C303" s="1002">
        <f t="shared" si="125"/>
        <v>0</v>
      </c>
      <c r="D303" s="1450"/>
      <c r="E303" s="1408"/>
      <c r="F303" s="1408"/>
      <c r="G303" s="990"/>
      <c r="H303" s="983">
        <v>2027</v>
      </c>
      <c r="I303" s="972"/>
      <c r="J303" s="803">
        <f t="shared" si="112"/>
        <v>0</v>
      </c>
      <c r="K303" s="804"/>
      <c r="L303" s="803">
        <f t="shared" si="119"/>
        <v>0</v>
      </c>
      <c r="M303" s="804"/>
      <c r="N303" s="803">
        <f t="shared" si="109"/>
        <v>0</v>
      </c>
      <c r="O303" s="804"/>
      <c r="P303" s="803">
        <f t="shared" si="124"/>
        <v>0</v>
      </c>
      <c r="Q303" s="760"/>
      <c r="R303" s="980">
        <f>SUMIFS('E8.a. KKAuf_SAV'!$X$6:$X$2005,'E8.a. KKAuf_SAV'!$B$6:$B$2005,$C303,'E8.a. KKAuf_SAV'!$D$6:$D$2005,$H303)</f>
        <v>0</v>
      </c>
      <c r="S303" s="980">
        <f>SUMIFS('E8.b. KKAuf_WAV'!$N$6:$N$405,'E8.b. KKAuf_WAV'!$B$6:$B$405,$C303,'E8.b. KKAuf_WAV'!$E$6:$E$405,H303)-SUMIFS('E8.b. KKAuf_WAV'!$N$6:$N$405,'E8.b. KKAuf_WAV'!$B$6:$B$405,$C303,'E8.b. KKAuf_WAV'!$C$6:$C$405,"Geschäfts- oder Firmenwert",'E8.b. KKAuf_WAV'!$D$6:$D$405,H303)</f>
        <v>0</v>
      </c>
      <c r="T303" s="974"/>
      <c r="U303" s="980">
        <f>SUMIFS('E8.a. KKAuf_SAV'!$W$6:$W$2005,'E8.a. KKAuf_SAV'!$B$6:$B$2005,$C303,'E8.a. KKAuf_SAV'!$D$6:$D$2005,H303)</f>
        <v>0</v>
      </c>
      <c r="V303" s="980">
        <f>SUMIFS('E8.b. KKAuf_WAV'!$M$6:$M$405,'E8.b. KKAuf_WAV'!$B$6:$B$405,$C303,'E8.b. KKAuf_WAV'!$E$6:$E$405,$H303,'E8.b. KKAuf_WAV'!$C$6:$C$405,"&lt;&gt;"&amp;"geleistete Anzahlungen auf immaterielle Vermögensgegenstände",'E8.b. KKAuf_WAV'!$C$6:$C$405,"&lt;&gt;"&amp;"geleistete Anzahlungen und Anlagen im Bau des Sachanlagevermögens",'E8.b. KKAuf_WAV'!$C$6:$C$405,"&lt;&gt;"&amp;"Geschäfts- oder Firmenwert")</f>
        <v>0</v>
      </c>
      <c r="W303" s="980">
        <f>SUMIFS('E8.b. KKAuf_WAV'!$M$6:$M$405,'E8.b. KKAuf_WAV'!$B$6:$B$405,$C303,'E8.b. KKAuf_WAV'!$E$6:$E$405,H303,'E8.b. KKAuf_WAV'!$C$6:$C$405,"geleistete Anzahlungen und Anlagen im Bau des Sachanlagevermögens")+ SUMIFS('E8.b. KKAuf_WAV'!$M$6:$M$405,'E8.b. KKAuf_WAV'!$B$6:$B$405,$C303,'E8.b. KKAuf_WAV'!$E$6:$E$405,H303,'E8.b. KKAuf_WAV'!$C$6:$C$405,"geleistete Anzahlungen auf immaterielle Vermögensgegenstände")</f>
        <v>0</v>
      </c>
      <c r="X303" s="980">
        <f>SUMIFS('E8.c. KKAuf_BKZ_NAB_IZ'!$K$6:$K$405,'E8.c. KKAuf_BKZ_NAB_IZ'!$B$6:$B$405,$C303,'E8.c. KKAuf_BKZ_NAB_IZ'!$C$6:$C$405,$H303)</f>
        <v>0</v>
      </c>
      <c r="Y303" s="980">
        <f>SUMIFS('E8.a. KKAuf_SAV'!$Y$6:$Y$2005,'E8.a. KKAuf_SAV'!$B$6:$B$2005,$C303,'E8.a. KKAuf_SAV'!$D$6:$D$2005,$H303)</f>
        <v>0</v>
      </c>
      <c r="Z303" s="980">
        <f>SUMIFS('E8.b. KKAuf_WAV'!$O$6:$O$405,'E8.b. KKAuf_WAV'!$B$6:$B$405,$C303,'E8.b. KKAuf_WAV'!$E$6:$E$405,$H303,'E8.b. KKAuf_WAV'!$C$6:$C$405,"&lt;&gt;"&amp;"geleistete Anzahlungen auf immaterielle Vermögensgegenstände",'E8.b. KKAuf_WAV'!$C$6:$C$405,"&lt;&gt;"&amp;"geleistete Anzahlungen und Anlagen im Bau des Sachanlagevermögens",'E8.b. KKAuf_WAV'!$C$6:$C$405,"&lt;&gt;"&amp;"Geschäfts- oder Firmenwert")</f>
        <v>0</v>
      </c>
      <c r="AA303" s="980">
        <f>SUMIFS('E8.b. KKAuf_WAV'!$O$6:$O$405,'E8.b. KKAuf_WAV'!$B$6:$B$405,$C303,'E8.b. KKAuf_WAV'!$E$6:$E$405,H303,'E8.b. KKAuf_WAV'!$C$6:$C$405,"geleistete Anzahlungen und Anlagen im Bau des Sachanlagevermögens")+ SUMIFS('E8.b. KKAuf_WAV'!$O$6:$O$405,'E8.b. KKAuf_WAV'!$B$6:$B$405,$C303,'E8.b. KKAuf_WAV'!$E$6:$E$405,H303,'E8.b. KKAuf_WAV'!$C$6:$C$405,"geleistete Anzahlungen auf immaterielle Vermögensgegenstände")</f>
        <v>0</v>
      </c>
      <c r="AB303" s="980">
        <f>SUMIFS('E8.c. KKAuf_BKZ_NAB_IZ'!$L$6:$L$405,'E8.c. KKAuf_BKZ_NAB_IZ'!$B$6:$B$405,$C303,'E8.c. KKAuf_BKZ_NAB_IZ'!$C$6:$C$405,$H303)</f>
        <v>0</v>
      </c>
      <c r="AC303" s="974"/>
      <c r="AD303" s="980">
        <f t="shared" si="113"/>
        <v>0</v>
      </c>
      <c r="AE303" s="984">
        <f>$AE$16</f>
        <v>0</v>
      </c>
      <c r="AF303" s="984">
        <f>$AF$16</f>
        <v>0</v>
      </c>
      <c r="AG303" s="984">
        <f>$AG$16</f>
        <v>0</v>
      </c>
      <c r="AH303" s="982">
        <f t="shared" si="115"/>
        <v>0</v>
      </c>
      <c r="AJ303" s="980">
        <f t="shared" si="110"/>
        <v>0</v>
      </c>
      <c r="AK303" s="984">
        <f>$AK$16</f>
        <v>0</v>
      </c>
      <c r="AL303" s="984">
        <f>$AL$16</f>
        <v>0</v>
      </c>
      <c r="AM303" s="984">
        <f>$AM$16</f>
        <v>0</v>
      </c>
      <c r="AN303" s="982">
        <f t="shared" si="111"/>
        <v>0</v>
      </c>
    </row>
    <row r="304" spans="2:40" ht="15" hidden="1" thickBot="1" x14ac:dyDescent="0.25">
      <c r="B304" s="1448"/>
      <c r="C304" s="1003">
        <f t="shared" si="125"/>
        <v>0</v>
      </c>
      <c r="D304" s="1451"/>
      <c r="E304" s="1409"/>
      <c r="F304" s="1409"/>
      <c r="G304" s="990"/>
      <c r="H304" s="986">
        <v>2028</v>
      </c>
      <c r="I304" s="972"/>
      <c r="J304" s="803">
        <f t="shared" si="112"/>
        <v>0</v>
      </c>
      <c r="K304" s="804"/>
      <c r="L304" s="814">
        <f t="shared" si="119"/>
        <v>0</v>
      </c>
      <c r="M304" s="804"/>
      <c r="N304" s="814">
        <f t="shared" si="109"/>
        <v>0</v>
      </c>
      <c r="O304" s="804"/>
      <c r="P304" s="814">
        <f t="shared" si="124"/>
        <v>0</v>
      </c>
      <c r="Q304" s="760"/>
      <c r="R304" s="987">
        <f>SUMIFS('E8.a. KKAuf_SAV'!$X$6:$X$2005,'E8.a. KKAuf_SAV'!$B$6:$B$2005,$C304,'E8.a. KKAuf_SAV'!$D$6:$D$2005,$H304)</f>
        <v>0</v>
      </c>
      <c r="S304" s="987">
        <f>SUMIFS('E8.b. KKAuf_WAV'!$N$6:$N$405,'E8.b. KKAuf_WAV'!$B$6:$B$405,$C304,'E8.b. KKAuf_WAV'!$E$6:$E$405,H304)-SUMIFS('E8.b. KKAuf_WAV'!$N$6:$N$405,'E8.b. KKAuf_WAV'!$B$6:$B$405,$C304,'E8.b. KKAuf_WAV'!$C$6:$C$405,"Geschäfts- oder Firmenwert",'E8.b. KKAuf_WAV'!$D$6:$D$405,H304)</f>
        <v>0</v>
      </c>
      <c r="T304" s="974"/>
      <c r="U304" s="987">
        <f>SUMIFS('E8.a. KKAuf_SAV'!$W$6:$W$2005,'E8.a. KKAuf_SAV'!$B$6:$B$2005,$C304,'E8.a. KKAuf_SAV'!$D$6:$D$2005,H304)</f>
        <v>0</v>
      </c>
      <c r="V304" s="987">
        <f>SUMIFS('E8.b. KKAuf_WAV'!$M$6:$M$405,'E8.b. KKAuf_WAV'!$B$6:$B$405,$C304,'E8.b. KKAuf_WAV'!$E$6:$E$405,$H304,'E8.b. KKAuf_WAV'!$C$6:$C$405,"&lt;&gt;"&amp;"geleistete Anzahlungen auf immaterielle Vermögensgegenstände",'E8.b. KKAuf_WAV'!$C$6:$C$405,"&lt;&gt;"&amp;"geleistete Anzahlungen und Anlagen im Bau des Sachanlagevermögens",'E8.b. KKAuf_WAV'!$C$6:$C$405,"&lt;&gt;"&amp;"Geschäfts- oder Firmenwert")</f>
        <v>0</v>
      </c>
      <c r="W304" s="987">
        <f>SUMIFS('E8.b. KKAuf_WAV'!$M$6:$M$405,'E8.b. KKAuf_WAV'!$B$6:$B$405,$C304,'E8.b. KKAuf_WAV'!$E$6:$E$405,H304,'E8.b. KKAuf_WAV'!$C$6:$C$405,"geleistete Anzahlungen und Anlagen im Bau des Sachanlagevermögens")+ SUMIFS('E8.b. KKAuf_WAV'!$M$6:$M$405,'E8.b. KKAuf_WAV'!$B$6:$B$405,$C304,'E8.b. KKAuf_WAV'!$E$6:$E$405,H304,'E8.b. KKAuf_WAV'!$C$6:$C$405,"geleistete Anzahlungen auf immaterielle Vermögensgegenstände")</f>
        <v>0</v>
      </c>
      <c r="X304" s="987">
        <f>SUMIFS('E8.c. KKAuf_BKZ_NAB_IZ'!$K$6:$K$405,'E8.c. KKAuf_BKZ_NAB_IZ'!$B$6:$B$405,$C304,'E8.c. KKAuf_BKZ_NAB_IZ'!$C$6:$C$405,$H304)</f>
        <v>0</v>
      </c>
      <c r="Y304" s="987">
        <f>SUMIFS('E8.a. KKAuf_SAV'!$Y$6:$Y$2005,'E8.a. KKAuf_SAV'!$B$6:$B$2005,$C304,'E8.a. KKAuf_SAV'!$D$6:$D$2005,$H304)</f>
        <v>0</v>
      </c>
      <c r="Z304" s="987">
        <f>SUMIFS('E8.b. KKAuf_WAV'!$O$6:$O$405,'E8.b. KKAuf_WAV'!$B$6:$B$405,$C304,'E8.b. KKAuf_WAV'!$E$6:$E$405,$H304,'E8.b. KKAuf_WAV'!$C$6:$C$405,"&lt;&gt;"&amp;"geleistete Anzahlungen auf immaterielle Vermögensgegenstände",'E8.b. KKAuf_WAV'!$C$6:$C$405,"&lt;&gt;"&amp;"geleistete Anzahlungen und Anlagen im Bau des Sachanlagevermögens",'E8.b. KKAuf_WAV'!$C$6:$C$405,"&lt;&gt;"&amp;"Geschäfts- oder Firmenwert")</f>
        <v>0</v>
      </c>
      <c r="AA304" s="987">
        <f>SUMIFS('E8.b. KKAuf_WAV'!$O$6:$O$405,'E8.b. KKAuf_WAV'!$B$6:$B$405,$C304,'E8.b. KKAuf_WAV'!$E$6:$E$405,H304,'E8.b. KKAuf_WAV'!$C$6:$C$405,"geleistete Anzahlungen und Anlagen im Bau des Sachanlagevermögens")+ SUMIFS('E8.b. KKAuf_WAV'!$O$6:$O$405,'E8.b. KKAuf_WAV'!$B$6:$B$405,$C304,'E8.b. KKAuf_WAV'!$E$6:$E$405,H304,'E8.b. KKAuf_WAV'!$C$6:$C$405,"geleistete Anzahlungen auf immaterielle Vermögensgegenstände")</f>
        <v>0</v>
      </c>
      <c r="AB304" s="987">
        <f>SUMIFS('E8.c. KKAuf_BKZ_NAB_IZ'!$L$6:$L$405,'E8.c. KKAuf_BKZ_NAB_IZ'!$B$6:$B$405,$C304,'E8.c. KKAuf_BKZ_NAB_IZ'!$C$6:$C$405,$H304)</f>
        <v>0</v>
      </c>
      <c r="AC304" s="974"/>
      <c r="AD304" s="980">
        <f t="shared" si="113"/>
        <v>0</v>
      </c>
      <c r="AE304" s="984">
        <f>$AE$17</f>
        <v>0</v>
      </c>
      <c r="AF304" s="984">
        <f>$AF$17</f>
        <v>0</v>
      </c>
      <c r="AG304" s="988">
        <f>$AG$17</f>
        <v>0</v>
      </c>
      <c r="AH304" s="982">
        <f t="shared" si="115"/>
        <v>0</v>
      </c>
      <c r="AJ304" s="980">
        <f t="shared" si="110"/>
        <v>0</v>
      </c>
      <c r="AK304" s="984">
        <f>$AK$17</f>
        <v>0</v>
      </c>
      <c r="AL304" s="984">
        <f>$AL$17</f>
        <v>0</v>
      </c>
      <c r="AM304" s="988">
        <f>$AM$17</f>
        <v>0</v>
      </c>
      <c r="AN304" s="982">
        <f t="shared" si="111"/>
        <v>0</v>
      </c>
    </row>
    <row r="305" spans="2:40" ht="14.25" customHeight="1" x14ac:dyDescent="0.2">
      <c r="B305" s="1446"/>
      <c r="C305" s="1001">
        <f>B$305</f>
        <v>0</v>
      </c>
      <c r="D305" s="1449"/>
      <c r="E305" s="1407"/>
      <c r="F305" s="1410"/>
      <c r="G305" s="990"/>
      <c r="H305" s="991">
        <v>2022</v>
      </c>
      <c r="I305" s="972"/>
      <c r="J305" s="813">
        <f t="shared" si="112"/>
        <v>0</v>
      </c>
      <c r="K305" s="804"/>
      <c r="L305" s="813">
        <f t="shared" si="119"/>
        <v>0</v>
      </c>
      <c r="M305" s="804"/>
      <c r="N305" s="813">
        <f t="shared" si="109"/>
        <v>0</v>
      </c>
      <c r="O305" s="804"/>
      <c r="P305" s="813">
        <f t="shared" ref="P305:P311" si="126">IFERROR((AJ305*AK305+AD305*AE305)*0.4*0.035*$F$305,0)</f>
        <v>0</v>
      </c>
      <c r="Q305" s="760"/>
      <c r="R305" s="992">
        <f>SUMIFS('E8.a. KKAuf_SAV'!$X$6:$X$2005,'E8.a. KKAuf_SAV'!$B$6:$B$2005,$C305,'E8.a. KKAuf_SAV'!$D$6:$D$2005,$H305)</f>
        <v>0</v>
      </c>
      <c r="S305" s="992">
        <f>SUMIFS('E8.b. KKAuf_WAV'!$N$6:$N$405,'E8.b. KKAuf_WAV'!$B$6:$B$405,$C305,'E8.b. KKAuf_WAV'!$E$6:$E$405,H305)-SUMIFS('E8.b. KKAuf_WAV'!$N$6:$N$405,'E8.b. KKAuf_WAV'!$B$6:$B$405,$C305,'E8.b. KKAuf_WAV'!$C$6:$C$405,"Geschäfts- oder Firmenwert",'E8.b. KKAuf_WAV'!$D$6:$D$405,H305)</f>
        <v>0</v>
      </c>
      <c r="T305" s="974"/>
      <c r="U305" s="992">
        <f>SUMIFS('E8.a. KKAuf_SAV'!$W$6:$W$2005,'E8.a. KKAuf_SAV'!$B$6:$B$2005,$C305,'E8.a. KKAuf_SAV'!$D$6:$D$2005,H305)</f>
        <v>0</v>
      </c>
      <c r="V305" s="992">
        <f>SUMIFS('E8.b. KKAuf_WAV'!$M$6:$M$405,'E8.b. KKAuf_WAV'!$B$6:$B$405,$C305,'E8.b. KKAuf_WAV'!$E$6:$E$405,$H305,'E8.b. KKAuf_WAV'!$C$6:$C$405,"&lt;&gt;"&amp;"geleistete Anzahlungen auf immaterielle Vermögensgegenstände",'E8.b. KKAuf_WAV'!$C$6:$C$405,"&lt;&gt;"&amp;"geleistete Anzahlungen und Anlagen im Bau des Sachanlagevermögens",'E8.b. KKAuf_WAV'!$C$6:$C$405,"&lt;&gt;"&amp;"Geschäfts- oder Firmenwert")</f>
        <v>0</v>
      </c>
      <c r="W305" s="992">
        <f>SUMIFS('E8.b. KKAuf_WAV'!$M$6:$M$405,'E8.b. KKAuf_WAV'!$B$6:$B$405,$C305,'E8.b. KKAuf_WAV'!$E$6:$E$405,Listen!$AA$3,'E8.b. KKAuf_WAV'!$C$6:$C$405,"geleistete Anzahlungen und Anlagen im Bau des Sachanlagevermögens")+ SUMIFS('E8.b. KKAuf_WAV'!$M$6:$M$405,'E8.b. KKAuf_WAV'!$B$6:$B$405,$C305,'E8.b. KKAuf_WAV'!$E$6:$E$405,Listen!$AA$3,'E8.b. KKAuf_WAV'!$C$6:$C$405,"geleistete Anzahlungen auf immaterielle Vermögensgegenstände")</f>
        <v>0</v>
      </c>
      <c r="X305" s="992">
        <f>SUMIFS('E8.c. KKAuf_BKZ_NAB_IZ'!$K$6:$K$405,'E8.c. KKAuf_BKZ_NAB_IZ'!$B$6:$B$405,$C305,'E8.c. KKAuf_BKZ_NAB_IZ'!$C$6:$C$405,$H305)</f>
        <v>0</v>
      </c>
      <c r="Y305" s="992">
        <f>SUMIFS('E8.a. KKAuf_SAV'!$Y$6:$Y$2005,'E8.a. KKAuf_SAV'!$B$6:$B$2005,$C305,'E8.a. KKAuf_SAV'!$D$6:$D$2005,$H305)</f>
        <v>0</v>
      </c>
      <c r="Z305" s="992">
        <f>SUMIFS('E8.b. KKAuf_WAV'!$O$6:$O$405,'E8.b. KKAuf_WAV'!$B$6:$B$405,$C305,'E8.b. KKAuf_WAV'!$E$6:$E$405,$H305,'E8.b. KKAuf_WAV'!$C$6:$C$405,"&lt;&gt;"&amp;"geleistete Anzahlungen auf immaterielle Vermögensgegenstände",'E8.b. KKAuf_WAV'!$C$6:$C$405,"&lt;&gt;"&amp;"geleistete Anzahlungen und Anlagen im Bau des Sachanlagevermögens",'E8.b. KKAuf_WAV'!$C$6:$C$405,"&lt;&gt;"&amp;"Geschäfts- oder Firmenwert")</f>
        <v>0</v>
      </c>
      <c r="AA305" s="992">
        <f>SUMIFS('E8.b. KKAuf_WAV'!$O$6:$O$405,'E8.b. KKAuf_WAV'!$B$6:$B$405,$C305,'E8.b. KKAuf_WAV'!$E$6:$E$405,Listen!$AA$3,'E8.b. KKAuf_WAV'!$C$6:$C$405,"geleistete Anzahlungen und Anlagen im Bau des Sachanlagevermögens")+ SUMIFS('E8.b. KKAuf_WAV'!$O$6:$O$405,'E8.b. KKAuf_WAV'!$B$6:$B$405,$C305,'E8.b. KKAuf_WAV'!$E$6:$E$405,Listen!$AA$3,'E8.b. KKAuf_WAV'!$C$6:$C$405,"geleistete Anzahlungen auf immaterielle Vermögensgegenstände")</f>
        <v>0</v>
      </c>
      <c r="AB305" s="992">
        <f>SUMIFS('E8.c. KKAuf_BKZ_NAB_IZ'!$L$6:$L$405,'E8.c. KKAuf_BKZ_NAB_IZ'!$B$6:$B$405,$C305,'E8.c. KKAuf_BKZ_NAB_IZ'!$C$6:$C$405,$H305)</f>
        <v>0</v>
      </c>
      <c r="AC305" s="974"/>
      <c r="AD305" s="992">
        <f t="shared" si="113"/>
        <v>0</v>
      </c>
      <c r="AE305" s="993">
        <f>$AE$11</f>
        <v>5.0700000000000002E-2</v>
      </c>
      <c r="AF305" s="993">
        <f>$AF$11</f>
        <v>1.7100000000000001E-2</v>
      </c>
      <c r="AG305" s="993">
        <f>$AG$11</f>
        <v>3.0499999999999999E-2</v>
      </c>
      <c r="AH305" s="994">
        <f t="shared" si="115"/>
        <v>0</v>
      </c>
      <c r="AJ305" s="992">
        <f t="shared" si="110"/>
        <v>0</v>
      </c>
      <c r="AK305" s="993">
        <f>$AK$11</f>
        <v>5.0700000000000002E-2</v>
      </c>
      <c r="AL305" s="993">
        <f>$AL$11</f>
        <v>1.7100000000000001E-2</v>
      </c>
      <c r="AM305" s="993">
        <f>$AM$11</f>
        <v>3.0499999999999999E-2</v>
      </c>
      <c r="AN305" s="994">
        <f t="shared" si="111"/>
        <v>0</v>
      </c>
    </row>
    <row r="306" spans="2:40" x14ac:dyDescent="0.2">
      <c r="B306" s="1447"/>
      <c r="C306" s="1002">
        <f t="shared" ref="C306:C311" si="127">B$305</f>
        <v>0</v>
      </c>
      <c r="D306" s="1450"/>
      <c r="E306" s="1408"/>
      <c r="F306" s="1408"/>
      <c r="G306" s="990"/>
      <c r="H306" s="983">
        <v>2023</v>
      </c>
      <c r="I306" s="972"/>
      <c r="J306" s="805">
        <f t="shared" si="112"/>
        <v>0</v>
      </c>
      <c r="K306" s="804"/>
      <c r="L306" s="803">
        <f t="shared" si="119"/>
        <v>0</v>
      </c>
      <c r="M306" s="804"/>
      <c r="N306" s="803">
        <f t="shared" si="109"/>
        <v>0</v>
      </c>
      <c r="O306" s="804"/>
      <c r="P306" s="803">
        <f t="shared" si="126"/>
        <v>0</v>
      </c>
      <c r="Q306" s="760"/>
      <c r="R306" s="980">
        <f>SUMIFS('E8.a. KKAuf_SAV'!$X$6:$X$2005,'E8.a. KKAuf_SAV'!$B$6:$B$2005,$C306,'E8.a. KKAuf_SAV'!$D$6:$D$2005,$H306)</f>
        <v>0</v>
      </c>
      <c r="S306" s="980">
        <f>SUMIFS('E8.b. KKAuf_WAV'!$N$6:$N$405,'E8.b. KKAuf_WAV'!$B$6:$B$405,$C306,'E8.b. KKAuf_WAV'!$E$6:$E$405,H306)-SUMIFS('E8.b. KKAuf_WAV'!$N$6:$N$405,'E8.b. KKAuf_WAV'!$B$6:$B$405,$C306,'E8.b. KKAuf_WAV'!$C$6:$C$405,"Geschäfts- oder Firmenwert",'E8.b. KKAuf_WAV'!$D$6:$D$405,H306)</f>
        <v>0</v>
      </c>
      <c r="T306" s="974"/>
      <c r="U306" s="980">
        <f>SUMIFS('E8.a. KKAuf_SAV'!$W$6:$W$2005,'E8.a. KKAuf_SAV'!$B$6:$B$2005,$C306,'E8.a. KKAuf_SAV'!$D$6:$D$2005,H306)</f>
        <v>0</v>
      </c>
      <c r="V306" s="980">
        <f>SUMIFS('E8.b. KKAuf_WAV'!$M$6:$M$405,'E8.b. KKAuf_WAV'!$B$6:$B$405,$C306,'E8.b. KKAuf_WAV'!$E$6:$E$405,$H306,'E8.b. KKAuf_WAV'!$C$6:$C$405,"&lt;&gt;"&amp;"geleistete Anzahlungen auf immaterielle Vermögensgegenstände",'E8.b. KKAuf_WAV'!$C$6:$C$405,"&lt;&gt;"&amp;"geleistete Anzahlungen und Anlagen im Bau des Sachanlagevermögens",'E8.b. KKAuf_WAV'!$C$6:$C$405,"&lt;&gt;"&amp;"Geschäfts- oder Firmenwert")</f>
        <v>0</v>
      </c>
      <c r="W306" s="980"/>
      <c r="X306" s="980">
        <f>SUMIFS('E8.c. KKAuf_BKZ_NAB_IZ'!$K$6:$K$405,'E8.c. KKAuf_BKZ_NAB_IZ'!$B$6:$B$405,$C306,'E8.c. KKAuf_BKZ_NAB_IZ'!$C$6:$C$405,$H306)</f>
        <v>0</v>
      </c>
      <c r="Y306" s="980">
        <f>SUMIFS('E8.a. KKAuf_SAV'!$Y$6:$Y$2005,'E8.a. KKAuf_SAV'!$B$6:$B$2005,$C306,'E8.a. KKAuf_SAV'!$D$6:$D$2005,$H306)</f>
        <v>0</v>
      </c>
      <c r="Z306" s="980">
        <f>SUMIFS('E8.b. KKAuf_WAV'!$O$6:$O$405,'E8.b. KKAuf_WAV'!$B$6:$B$405,$C306,'E8.b. KKAuf_WAV'!$E$6:$E$405,$H306,'E8.b. KKAuf_WAV'!$C$6:$C$405,"&lt;&gt;"&amp;"geleistete Anzahlungen auf immaterielle Vermögensgegenstände",'E8.b. KKAuf_WAV'!$C$6:$C$405,"&lt;&gt;"&amp;"geleistete Anzahlungen und Anlagen im Bau des Sachanlagevermögens",'E8.b. KKAuf_WAV'!$C$6:$C$405,"&lt;&gt;"&amp;"Geschäfts- oder Firmenwert")</f>
        <v>0</v>
      </c>
      <c r="AA306" s="980"/>
      <c r="AB306" s="980">
        <f>SUMIFS('E8.c. KKAuf_BKZ_NAB_IZ'!$L$6:$L$405,'E8.c. KKAuf_BKZ_NAB_IZ'!$B$6:$B$405,$C306,'E8.c. KKAuf_BKZ_NAB_IZ'!$C$6:$C$405,$H306)</f>
        <v>0</v>
      </c>
      <c r="AC306" s="974"/>
      <c r="AD306" s="980">
        <f t="shared" si="113"/>
        <v>0</v>
      </c>
      <c r="AE306" s="984">
        <f>$AE$12</f>
        <v>5.0700000000000002E-2</v>
      </c>
      <c r="AF306" s="984">
        <f>$AF$12</f>
        <v>1.7100000000000001E-2</v>
      </c>
      <c r="AG306" s="984">
        <f>$AG$12</f>
        <v>3.0499999999999999E-2</v>
      </c>
      <c r="AH306" s="982">
        <f t="shared" si="115"/>
        <v>0</v>
      </c>
      <c r="AJ306" s="980"/>
      <c r="AK306" s="984">
        <f>$AK$12</f>
        <v>5.0700000000000002E-2</v>
      </c>
      <c r="AL306" s="984">
        <f>$AL$12</f>
        <v>1.7100000000000001E-2</v>
      </c>
      <c r="AM306" s="984">
        <f>$AM$12</f>
        <v>3.0499999999999999E-2</v>
      </c>
      <c r="AN306" s="982">
        <f t="shared" si="111"/>
        <v>0</v>
      </c>
    </row>
    <row r="307" spans="2:40" x14ac:dyDescent="0.2">
      <c r="B307" s="1447"/>
      <c r="C307" s="1002">
        <f t="shared" si="127"/>
        <v>0</v>
      </c>
      <c r="D307" s="1450"/>
      <c r="E307" s="1408"/>
      <c r="F307" s="1408"/>
      <c r="G307" s="990"/>
      <c r="H307" s="983">
        <v>2024</v>
      </c>
      <c r="I307" s="972"/>
      <c r="J307" s="803">
        <f t="shared" si="112"/>
        <v>0</v>
      </c>
      <c r="K307" s="804"/>
      <c r="L307" s="803">
        <f t="shared" si="119"/>
        <v>0</v>
      </c>
      <c r="M307" s="804"/>
      <c r="N307" s="803">
        <f t="shared" si="109"/>
        <v>0</v>
      </c>
      <c r="O307" s="804"/>
      <c r="P307" s="803">
        <f t="shared" si="126"/>
        <v>0</v>
      </c>
      <c r="Q307" s="760"/>
      <c r="R307" s="980">
        <f>SUMIFS('E8.a. KKAuf_SAV'!$X$6:$X$2005,'E8.a. KKAuf_SAV'!$B$6:$B$2005,$C307,'E8.a. KKAuf_SAV'!$D$6:$D$2005,$H307)</f>
        <v>0</v>
      </c>
      <c r="S307" s="980">
        <f>SUMIFS('E8.b. KKAuf_WAV'!$N$6:$N$405,'E8.b. KKAuf_WAV'!$B$6:$B$405,$C307,'E8.b. KKAuf_WAV'!$E$6:$E$405,H307)-SUMIFS('E8.b. KKAuf_WAV'!$N$6:$N$405,'E8.b. KKAuf_WAV'!$B$6:$B$405,$C307,'E8.b. KKAuf_WAV'!$C$6:$C$405,"Geschäfts- oder Firmenwert",'E8.b. KKAuf_WAV'!$D$6:$D$405,H307)</f>
        <v>0</v>
      </c>
      <c r="T307" s="974"/>
      <c r="U307" s="980">
        <f>SUMIFS('E8.a. KKAuf_SAV'!$W$6:$W$2005,'E8.a. KKAuf_SAV'!$B$6:$B$2005,$C307,'E8.a. KKAuf_SAV'!$D$6:$D$2005,H307)</f>
        <v>0</v>
      </c>
      <c r="V307" s="980">
        <f>SUMIFS('E8.b. KKAuf_WAV'!$M$6:$M$405,'E8.b. KKAuf_WAV'!$B$6:$B$405,$C307,'E8.b. KKAuf_WAV'!$E$6:$E$405,$H307,'E8.b. KKAuf_WAV'!$C$6:$C$405,"&lt;&gt;"&amp;"geleistete Anzahlungen auf immaterielle Vermögensgegenstände",'E8.b. KKAuf_WAV'!$C$6:$C$405,"&lt;&gt;"&amp;"geleistete Anzahlungen und Anlagen im Bau des Sachanlagevermögens",'E8.b. KKAuf_WAV'!$C$6:$C$405,"&lt;&gt;"&amp;"Geschäfts- oder Firmenwert")</f>
        <v>0</v>
      </c>
      <c r="W307" s="980">
        <f>SUMIFS('E8.b. KKAuf_WAV'!$M$6:$M$405,'E8.b. KKAuf_WAV'!$B$6:$B$405,$C307,'E8.b. KKAuf_WAV'!$E$6:$E$405,H307,'E8.b. KKAuf_WAV'!$C$6:$C$405,"geleistete Anzahlungen und Anlagen im Bau des Sachanlagevermögens")+ SUMIFS('E8.b. KKAuf_WAV'!$M$6:$M$405,'E8.b. KKAuf_WAV'!$B$6:$B$405,$C307,'E8.b. KKAuf_WAV'!$E$6:$E$405,H307,'E8.b. KKAuf_WAV'!$C$6:$C$405,"geleistete Anzahlungen auf immaterielle Vermögensgegenstände")</f>
        <v>0</v>
      </c>
      <c r="X307" s="980">
        <f>SUMIFS('E8.c. KKAuf_BKZ_NAB_IZ'!$K$6:$K$405,'E8.c. KKAuf_BKZ_NAB_IZ'!$B$6:$B$405,$C307,'E8.c. KKAuf_BKZ_NAB_IZ'!$C$6:$C$405,$H307)</f>
        <v>0</v>
      </c>
      <c r="Y307" s="980">
        <f>SUMIFS('E8.a. KKAuf_SAV'!$Y$6:$Y$2005,'E8.a. KKAuf_SAV'!$B$6:$B$2005,$C307,'E8.a. KKAuf_SAV'!$D$6:$D$2005,$H307)</f>
        <v>0</v>
      </c>
      <c r="Z307" s="980">
        <f>SUMIFS('E8.b. KKAuf_WAV'!$O$6:$O$405,'E8.b. KKAuf_WAV'!$B$6:$B$405,$C307,'E8.b. KKAuf_WAV'!$E$6:$E$405,$H307,'E8.b. KKAuf_WAV'!$C$6:$C$405,"&lt;&gt;"&amp;"geleistete Anzahlungen auf immaterielle Vermögensgegenstände",'E8.b. KKAuf_WAV'!$C$6:$C$405,"&lt;&gt;"&amp;"geleistete Anzahlungen und Anlagen im Bau des Sachanlagevermögens",'E8.b. KKAuf_WAV'!$C$6:$C$405,"&lt;&gt;"&amp;"Geschäfts- oder Firmenwert")</f>
        <v>0</v>
      </c>
      <c r="AA307" s="980">
        <f>SUMIFS('E8.b. KKAuf_WAV'!$O$6:$O$405,'E8.b. KKAuf_WAV'!$B$6:$B$405,$C307,'E8.b. KKAuf_WAV'!$E$6:$E$405,H307,'E8.b. KKAuf_WAV'!$C$6:$C$405,"geleistete Anzahlungen und Anlagen im Bau des Sachanlagevermögens")+ SUMIFS('E8.b. KKAuf_WAV'!$O$6:$O$405,'E8.b. KKAuf_WAV'!$B$6:$B$405,$C307,'E8.b. KKAuf_WAV'!$E$6:$E$405,H307,'E8.b. KKAuf_WAV'!$C$6:$C$405,"geleistete Anzahlungen auf immaterielle Vermögensgegenstände")</f>
        <v>0</v>
      </c>
      <c r="AB307" s="980">
        <f>SUMIFS('E8.c. KKAuf_BKZ_NAB_IZ'!$L$6:$L$405,'E8.c. KKAuf_BKZ_NAB_IZ'!$B$6:$B$405,$C307,'E8.c. KKAuf_BKZ_NAB_IZ'!$C$6:$C$405,$H307)</f>
        <v>0</v>
      </c>
      <c r="AC307" s="974"/>
      <c r="AD307" s="980">
        <f t="shared" si="113"/>
        <v>0</v>
      </c>
      <c r="AE307" s="984">
        <f>$AE$13</f>
        <v>6.93E-2</v>
      </c>
      <c r="AF307" s="984">
        <f>$AF$13</f>
        <v>3.8699999999999998E-2</v>
      </c>
      <c r="AG307" s="984">
        <f>$AG$13</f>
        <v>5.0900000000000001E-2</v>
      </c>
      <c r="AH307" s="982">
        <f t="shared" si="115"/>
        <v>0</v>
      </c>
      <c r="AJ307" s="980">
        <f t="shared" si="110"/>
        <v>0</v>
      </c>
      <c r="AK307" s="984">
        <f>$AK$13</f>
        <v>7.0099999999999996E-2</v>
      </c>
      <c r="AL307" s="984">
        <f>$AL$13</f>
        <v>3.6600000000000001E-2</v>
      </c>
      <c r="AM307" s="984">
        <f>$AM$13</f>
        <v>0.05</v>
      </c>
      <c r="AN307" s="982">
        <f t="shared" si="111"/>
        <v>0</v>
      </c>
    </row>
    <row r="308" spans="2:40" ht="15" thickBot="1" x14ac:dyDescent="0.25">
      <c r="B308" s="1447"/>
      <c r="C308" s="1002">
        <f t="shared" si="127"/>
        <v>0</v>
      </c>
      <c r="D308" s="1450"/>
      <c r="E308" s="1408"/>
      <c r="F308" s="1408"/>
      <c r="G308" s="990"/>
      <c r="H308" s="983">
        <v>2025</v>
      </c>
      <c r="I308" s="972"/>
      <c r="J308" s="803">
        <f t="shared" si="112"/>
        <v>0</v>
      </c>
      <c r="K308" s="804"/>
      <c r="L308" s="803">
        <f t="shared" si="119"/>
        <v>0</v>
      </c>
      <c r="M308" s="804"/>
      <c r="N308" s="803">
        <f t="shared" si="109"/>
        <v>0</v>
      </c>
      <c r="O308" s="804"/>
      <c r="P308" s="803">
        <f t="shared" si="126"/>
        <v>0</v>
      </c>
      <c r="Q308" s="760"/>
      <c r="R308" s="980">
        <f>SUMIFS('E8.a. KKAuf_SAV'!$X$6:$X$2005,'E8.a. KKAuf_SAV'!$B$6:$B$2005,$C308,'E8.a. KKAuf_SAV'!$D$6:$D$2005,$H308)</f>
        <v>0</v>
      </c>
      <c r="S308" s="980">
        <f>SUMIFS('E8.b. KKAuf_WAV'!$N$6:$N$405,'E8.b. KKAuf_WAV'!$B$6:$B$405,$C308,'E8.b. KKAuf_WAV'!$E$6:$E$405,H308)-SUMIFS('E8.b. KKAuf_WAV'!$N$6:$N$405,'E8.b. KKAuf_WAV'!$B$6:$B$405,$C308,'E8.b. KKAuf_WAV'!$C$6:$C$405,"Geschäfts- oder Firmenwert",'E8.b. KKAuf_WAV'!$D$6:$D$405,H308)</f>
        <v>0</v>
      </c>
      <c r="T308" s="974"/>
      <c r="U308" s="980">
        <f>SUMIFS('E8.a. KKAuf_SAV'!$W$6:$W$2005,'E8.a. KKAuf_SAV'!$B$6:$B$2005,$C308,'E8.a. KKAuf_SAV'!$D$6:$D$2005,H308)</f>
        <v>0</v>
      </c>
      <c r="V308" s="980">
        <f>SUMIFS('E8.b. KKAuf_WAV'!$M$6:$M$405,'E8.b. KKAuf_WAV'!$B$6:$B$405,$C308,'E8.b. KKAuf_WAV'!$E$6:$E$405,$H308,'E8.b. KKAuf_WAV'!$C$6:$C$405,"&lt;&gt;"&amp;"geleistete Anzahlungen auf immaterielle Vermögensgegenstände",'E8.b. KKAuf_WAV'!$C$6:$C$405,"&lt;&gt;"&amp;"geleistete Anzahlungen und Anlagen im Bau des Sachanlagevermögens",'E8.b. KKAuf_WAV'!$C$6:$C$405,"&lt;&gt;"&amp;"Geschäfts- oder Firmenwert")</f>
        <v>0</v>
      </c>
      <c r="W308" s="980">
        <f>SUMIFS('E8.b. KKAuf_WAV'!$M$6:$M$405,'E8.b. KKAuf_WAV'!$B$6:$B$405,$C308,'E8.b. KKAuf_WAV'!$E$6:$E$405,H308,'E8.b. KKAuf_WAV'!$C$6:$C$405,"geleistete Anzahlungen und Anlagen im Bau des Sachanlagevermögens")+ SUMIFS('E8.b. KKAuf_WAV'!$M$6:$M$405,'E8.b. KKAuf_WAV'!$B$6:$B$405,$C308,'E8.b. KKAuf_WAV'!$E$6:$E$405,H308,'E8.b. KKAuf_WAV'!$C$6:$C$405,"geleistete Anzahlungen auf immaterielle Vermögensgegenstände")</f>
        <v>0</v>
      </c>
      <c r="X308" s="980">
        <f>SUMIFS('E8.c. KKAuf_BKZ_NAB_IZ'!$K$6:$K$405,'E8.c. KKAuf_BKZ_NAB_IZ'!$B$6:$B$405,$C308,'E8.c. KKAuf_BKZ_NAB_IZ'!$C$6:$C$405,$H308)</f>
        <v>0</v>
      </c>
      <c r="Y308" s="980">
        <f>SUMIFS('E8.a. KKAuf_SAV'!$Y$6:$Y$2005,'E8.a. KKAuf_SAV'!$B$6:$B$2005,$C308,'E8.a. KKAuf_SAV'!$D$6:$D$2005,$H308)</f>
        <v>0</v>
      </c>
      <c r="Z308" s="980">
        <f>SUMIFS('E8.b. KKAuf_WAV'!$O$6:$O$405,'E8.b. KKAuf_WAV'!$B$6:$B$405,$C308,'E8.b. KKAuf_WAV'!$E$6:$E$405,$H308,'E8.b. KKAuf_WAV'!$C$6:$C$405,"&lt;&gt;"&amp;"geleistete Anzahlungen auf immaterielle Vermögensgegenstände",'E8.b. KKAuf_WAV'!$C$6:$C$405,"&lt;&gt;"&amp;"geleistete Anzahlungen und Anlagen im Bau des Sachanlagevermögens",'E8.b. KKAuf_WAV'!$C$6:$C$405,"&lt;&gt;"&amp;"Geschäfts- oder Firmenwert")</f>
        <v>0</v>
      </c>
      <c r="AA308" s="980">
        <f>SUMIFS('E8.b. KKAuf_WAV'!$O$6:$O$405,'E8.b. KKAuf_WAV'!$B$6:$B$405,$C308,'E8.b. KKAuf_WAV'!$E$6:$E$405,H308,'E8.b. KKAuf_WAV'!$C$6:$C$405,"geleistete Anzahlungen und Anlagen im Bau des Sachanlagevermögens")+ SUMIFS('E8.b. KKAuf_WAV'!$O$6:$O$405,'E8.b. KKAuf_WAV'!$B$6:$B$405,$C308,'E8.b. KKAuf_WAV'!$E$6:$E$405,H308,'E8.b. KKAuf_WAV'!$C$6:$C$405,"geleistete Anzahlungen auf immaterielle Vermögensgegenstände")</f>
        <v>0</v>
      </c>
      <c r="AB308" s="980">
        <f>SUMIFS('E8.c. KKAuf_BKZ_NAB_IZ'!$L$6:$L$405,'E8.c. KKAuf_BKZ_NAB_IZ'!$B$6:$B$405,$C308,'E8.c. KKAuf_BKZ_NAB_IZ'!$C$6:$C$405,$H308)</f>
        <v>0</v>
      </c>
      <c r="AC308" s="974"/>
      <c r="AD308" s="980">
        <f t="shared" si="113"/>
        <v>0</v>
      </c>
      <c r="AE308" s="984">
        <f>$AE$14</f>
        <v>7.0099999999999996E-2</v>
      </c>
      <c r="AF308" s="984">
        <f>$AF$14</f>
        <v>3.6600000000000001E-2</v>
      </c>
      <c r="AG308" s="984">
        <f>$AG$14</f>
        <v>0.05</v>
      </c>
      <c r="AH308" s="982">
        <f t="shared" si="115"/>
        <v>0</v>
      </c>
      <c r="AJ308" s="980">
        <f t="shared" si="110"/>
        <v>0</v>
      </c>
      <c r="AK308" s="984">
        <f>$AK$14</f>
        <v>7.0099999999999996E-2</v>
      </c>
      <c r="AL308" s="984">
        <f>$AL$14</f>
        <v>3.6600000000000001E-2</v>
      </c>
      <c r="AM308" s="984">
        <f t="shared" ref="AM308:AM311" si="128">0.4*AK308+0.6*AL308</f>
        <v>0.05</v>
      </c>
      <c r="AN308" s="982">
        <f t="shared" si="111"/>
        <v>0</v>
      </c>
    </row>
    <row r="309" spans="2:40" ht="15" hidden="1" thickBot="1" x14ac:dyDescent="0.25">
      <c r="B309" s="1447"/>
      <c r="C309" s="1002">
        <f t="shared" si="127"/>
        <v>0</v>
      </c>
      <c r="D309" s="1450"/>
      <c r="E309" s="1408"/>
      <c r="F309" s="1408"/>
      <c r="G309" s="990"/>
      <c r="H309" s="983">
        <v>2026</v>
      </c>
      <c r="I309" s="972"/>
      <c r="J309" s="803">
        <f t="shared" si="112"/>
        <v>0</v>
      </c>
      <c r="K309" s="804"/>
      <c r="L309" s="803">
        <f t="shared" si="119"/>
        <v>0</v>
      </c>
      <c r="M309" s="804"/>
      <c r="N309" s="803">
        <f t="shared" si="109"/>
        <v>0</v>
      </c>
      <c r="O309" s="804"/>
      <c r="P309" s="803">
        <f t="shared" si="126"/>
        <v>0</v>
      </c>
      <c r="Q309" s="760"/>
      <c r="R309" s="980">
        <f>SUMIFS('E8.a. KKAuf_SAV'!$X$6:$X$2005,'E8.a. KKAuf_SAV'!$B$6:$B$2005,$C309,'E8.a. KKAuf_SAV'!$D$6:$D$2005,$H309)</f>
        <v>0</v>
      </c>
      <c r="S309" s="980">
        <f>SUMIFS('E8.b. KKAuf_WAV'!$N$6:$N$405,'E8.b. KKAuf_WAV'!$B$6:$B$405,$C309,'E8.b. KKAuf_WAV'!$E$6:$E$405,H309)-SUMIFS('E8.b. KKAuf_WAV'!$N$6:$N$405,'E8.b. KKAuf_WAV'!$B$6:$B$405,$C309,'E8.b. KKAuf_WAV'!$C$6:$C$405,"Geschäfts- oder Firmenwert",'E8.b. KKAuf_WAV'!$D$6:$D$405,H309)</f>
        <v>0</v>
      </c>
      <c r="T309" s="974"/>
      <c r="U309" s="980">
        <f>SUMIFS('E8.a. KKAuf_SAV'!$W$6:$W$2005,'E8.a. KKAuf_SAV'!$B$6:$B$2005,$C309,'E8.a. KKAuf_SAV'!$D$6:$D$2005,H309)</f>
        <v>0</v>
      </c>
      <c r="V309" s="980">
        <f>SUMIFS('E8.b. KKAuf_WAV'!$M$6:$M$405,'E8.b. KKAuf_WAV'!$B$6:$B$405,$C309,'E8.b. KKAuf_WAV'!$E$6:$E$405,$H309,'E8.b. KKAuf_WAV'!$C$6:$C$405,"&lt;&gt;"&amp;"geleistete Anzahlungen auf immaterielle Vermögensgegenstände",'E8.b. KKAuf_WAV'!$C$6:$C$405,"&lt;&gt;"&amp;"geleistete Anzahlungen und Anlagen im Bau des Sachanlagevermögens",'E8.b. KKAuf_WAV'!$C$6:$C$405,"&lt;&gt;"&amp;"Geschäfts- oder Firmenwert")</f>
        <v>0</v>
      </c>
      <c r="W309" s="980">
        <f>SUMIFS('E8.b. KKAuf_WAV'!$M$6:$M$405,'E8.b. KKAuf_WAV'!$B$6:$B$405,$C309,'E8.b. KKAuf_WAV'!$E$6:$E$405,H309,'E8.b. KKAuf_WAV'!$C$6:$C$405,"geleistete Anzahlungen und Anlagen im Bau des Sachanlagevermögens")+ SUMIFS('E8.b. KKAuf_WAV'!$M$6:$M$405,'E8.b. KKAuf_WAV'!$B$6:$B$405,$C309,'E8.b. KKAuf_WAV'!$E$6:$E$405,H309,'E8.b. KKAuf_WAV'!$C$6:$C$405,"geleistete Anzahlungen auf immaterielle Vermögensgegenstände")</f>
        <v>0</v>
      </c>
      <c r="X309" s="980">
        <f>SUMIFS('E8.c. KKAuf_BKZ_NAB_IZ'!$K$6:$K$405,'E8.c. KKAuf_BKZ_NAB_IZ'!$B$6:$B$405,$C309,'E8.c. KKAuf_BKZ_NAB_IZ'!$C$6:$C$405,$H309)</f>
        <v>0</v>
      </c>
      <c r="Y309" s="980">
        <f>SUMIFS('E8.a. KKAuf_SAV'!$Y$6:$Y$2005,'E8.a. KKAuf_SAV'!$B$6:$B$2005,$C309,'E8.a. KKAuf_SAV'!$D$6:$D$2005,$H309)</f>
        <v>0</v>
      </c>
      <c r="Z309" s="980">
        <f>SUMIFS('E8.b. KKAuf_WAV'!$O$6:$O$405,'E8.b. KKAuf_WAV'!$B$6:$B$405,$C309,'E8.b. KKAuf_WAV'!$E$6:$E$405,$H309,'E8.b. KKAuf_WAV'!$C$6:$C$405,"&lt;&gt;"&amp;"geleistete Anzahlungen auf immaterielle Vermögensgegenstände",'E8.b. KKAuf_WAV'!$C$6:$C$405,"&lt;&gt;"&amp;"geleistete Anzahlungen und Anlagen im Bau des Sachanlagevermögens",'E8.b. KKAuf_WAV'!$C$6:$C$405,"&lt;&gt;"&amp;"Geschäfts- oder Firmenwert")</f>
        <v>0</v>
      </c>
      <c r="AA309" s="980">
        <f>SUMIFS('E8.b. KKAuf_WAV'!$O$6:$O$405,'E8.b. KKAuf_WAV'!$B$6:$B$405,$C309,'E8.b. KKAuf_WAV'!$E$6:$E$405,H309,'E8.b. KKAuf_WAV'!$C$6:$C$405,"geleistete Anzahlungen und Anlagen im Bau des Sachanlagevermögens")+ SUMIFS('E8.b. KKAuf_WAV'!$O$6:$O$405,'E8.b. KKAuf_WAV'!$B$6:$B$405,$C309,'E8.b. KKAuf_WAV'!$E$6:$E$405,H309,'E8.b. KKAuf_WAV'!$C$6:$C$405,"geleistete Anzahlungen auf immaterielle Vermögensgegenstände")</f>
        <v>0</v>
      </c>
      <c r="AB309" s="980">
        <f>SUMIFS('E8.c. KKAuf_BKZ_NAB_IZ'!$L$6:$L$405,'E8.c. KKAuf_BKZ_NAB_IZ'!$B$6:$B$405,$C309,'E8.c. KKAuf_BKZ_NAB_IZ'!$C$6:$C$405,$H309)</f>
        <v>0</v>
      </c>
      <c r="AC309" s="974"/>
      <c r="AD309" s="980">
        <f t="shared" si="113"/>
        <v>0</v>
      </c>
      <c r="AE309" s="984">
        <f>$AE$15</f>
        <v>0</v>
      </c>
      <c r="AF309" s="984">
        <f>$AF$15</f>
        <v>0</v>
      </c>
      <c r="AG309" s="984">
        <f>$AG$15</f>
        <v>0</v>
      </c>
      <c r="AH309" s="982">
        <f t="shared" si="115"/>
        <v>0</v>
      </c>
      <c r="AJ309" s="980">
        <f t="shared" si="110"/>
        <v>0</v>
      </c>
      <c r="AK309" s="984">
        <f>$AK$15</f>
        <v>0</v>
      </c>
      <c r="AL309" s="984">
        <f>$AL$15</f>
        <v>0</v>
      </c>
      <c r="AM309" s="984">
        <f t="shared" si="128"/>
        <v>0</v>
      </c>
      <c r="AN309" s="982">
        <f t="shared" si="111"/>
        <v>0</v>
      </c>
    </row>
    <row r="310" spans="2:40" ht="15" hidden="1" thickBot="1" x14ac:dyDescent="0.25">
      <c r="B310" s="1447"/>
      <c r="C310" s="1002">
        <f t="shared" si="127"/>
        <v>0</v>
      </c>
      <c r="D310" s="1450"/>
      <c r="E310" s="1408"/>
      <c r="F310" s="1408"/>
      <c r="G310" s="990"/>
      <c r="H310" s="983">
        <v>2027</v>
      </c>
      <c r="I310" s="972"/>
      <c r="J310" s="803">
        <f t="shared" si="112"/>
        <v>0</v>
      </c>
      <c r="K310" s="804"/>
      <c r="L310" s="803">
        <f t="shared" si="119"/>
        <v>0</v>
      </c>
      <c r="M310" s="804"/>
      <c r="N310" s="803">
        <f t="shared" si="109"/>
        <v>0</v>
      </c>
      <c r="O310" s="804"/>
      <c r="P310" s="803">
        <f t="shared" si="126"/>
        <v>0</v>
      </c>
      <c r="Q310" s="760"/>
      <c r="R310" s="980">
        <f>SUMIFS('E8.a. KKAuf_SAV'!$X$6:$X$2005,'E8.a. KKAuf_SAV'!$B$6:$B$2005,$C310,'E8.a. KKAuf_SAV'!$D$6:$D$2005,$H310)</f>
        <v>0</v>
      </c>
      <c r="S310" s="980">
        <f>SUMIFS('E8.b. KKAuf_WAV'!$N$6:$N$405,'E8.b. KKAuf_WAV'!$B$6:$B$405,$C310,'E8.b. KKAuf_WAV'!$E$6:$E$405,H310)-SUMIFS('E8.b. KKAuf_WAV'!$N$6:$N$405,'E8.b. KKAuf_WAV'!$B$6:$B$405,$C310,'E8.b. KKAuf_WAV'!$C$6:$C$405,"Geschäfts- oder Firmenwert",'E8.b. KKAuf_WAV'!$D$6:$D$405,H310)</f>
        <v>0</v>
      </c>
      <c r="T310" s="974"/>
      <c r="U310" s="980">
        <f>SUMIFS('E8.a. KKAuf_SAV'!$W$6:$W$2005,'E8.a. KKAuf_SAV'!$B$6:$B$2005,$C310,'E8.a. KKAuf_SAV'!$D$6:$D$2005,H310)</f>
        <v>0</v>
      </c>
      <c r="V310" s="980">
        <f>SUMIFS('E8.b. KKAuf_WAV'!$M$6:$M$405,'E8.b. KKAuf_WAV'!$B$6:$B$405,$C310,'E8.b. KKAuf_WAV'!$E$6:$E$405,$H310,'E8.b. KKAuf_WAV'!$C$6:$C$405,"&lt;&gt;"&amp;"geleistete Anzahlungen auf immaterielle Vermögensgegenstände",'E8.b. KKAuf_WAV'!$C$6:$C$405,"&lt;&gt;"&amp;"geleistete Anzahlungen und Anlagen im Bau des Sachanlagevermögens",'E8.b. KKAuf_WAV'!$C$6:$C$405,"&lt;&gt;"&amp;"Geschäfts- oder Firmenwert")</f>
        <v>0</v>
      </c>
      <c r="W310" s="980">
        <f>SUMIFS('E8.b. KKAuf_WAV'!$M$6:$M$405,'E8.b. KKAuf_WAV'!$B$6:$B$405,$C310,'E8.b. KKAuf_WAV'!$E$6:$E$405,H310,'E8.b. KKAuf_WAV'!$C$6:$C$405,"geleistete Anzahlungen und Anlagen im Bau des Sachanlagevermögens")+ SUMIFS('E8.b. KKAuf_WAV'!$M$6:$M$405,'E8.b. KKAuf_WAV'!$B$6:$B$405,$C310,'E8.b. KKAuf_WAV'!$E$6:$E$405,H310,'E8.b. KKAuf_WAV'!$C$6:$C$405,"geleistete Anzahlungen auf immaterielle Vermögensgegenstände")</f>
        <v>0</v>
      </c>
      <c r="X310" s="980">
        <f>SUMIFS('E8.c. KKAuf_BKZ_NAB_IZ'!$K$6:$K$405,'E8.c. KKAuf_BKZ_NAB_IZ'!$B$6:$B$405,$C310,'E8.c. KKAuf_BKZ_NAB_IZ'!$C$6:$C$405,$H310)</f>
        <v>0</v>
      </c>
      <c r="Y310" s="980">
        <f>SUMIFS('E8.a. KKAuf_SAV'!$Y$6:$Y$2005,'E8.a. KKAuf_SAV'!$B$6:$B$2005,$C310,'E8.a. KKAuf_SAV'!$D$6:$D$2005,$H310)</f>
        <v>0</v>
      </c>
      <c r="Z310" s="980">
        <f>SUMIFS('E8.b. KKAuf_WAV'!$O$6:$O$405,'E8.b. KKAuf_WAV'!$B$6:$B$405,$C310,'E8.b. KKAuf_WAV'!$E$6:$E$405,$H310,'E8.b. KKAuf_WAV'!$C$6:$C$405,"&lt;&gt;"&amp;"geleistete Anzahlungen auf immaterielle Vermögensgegenstände",'E8.b. KKAuf_WAV'!$C$6:$C$405,"&lt;&gt;"&amp;"geleistete Anzahlungen und Anlagen im Bau des Sachanlagevermögens",'E8.b. KKAuf_WAV'!$C$6:$C$405,"&lt;&gt;"&amp;"Geschäfts- oder Firmenwert")</f>
        <v>0</v>
      </c>
      <c r="AA310" s="980">
        <f>SUMIFS('E8.b. KKAuf_WAV'!$O$6:$O$405,'E8.b. KKAuf_WAV'!$B$6:$B$405,$C310,'E8.b. KKAuf_WAV'!$E$6:$E$405,H310,'E8.b. KKAuf_WAV'!$C$6:$C$405,"geleistete Anzahlungen und Anlagen im Bau des Sachanlagevermögens")+ SUMIFS('E8.b. KKAuf_WAV'!$O$6:$O$405,'E8.b. KKAuf_WAV'!$B$6:$B$405,$C310,'E8.b. KKAuf_WAV'!$E$6:$E$405,H310,'E8.b. KKAuf_WAV'!$C$6:$C$405,"geleistete Anzahlungen auf immaterielle Vermögensgegenstände")</f>
        <v>0</v>
      </c>
      <c r="AB310" s="980">
        <f>SUMIFS('E8.c. KKAuf_BKZ_NAB_IZ'!$L$6:$L$405,'E8.c. KKAuf_BKZ_NAB_IZ'!$B$6:$B$405,$C310,'E8.c. KKAuf_BKZ_NAB_IZ'!$C$6:$C$405,$H310)</f>
        <v>0</v>
      </c>
      <c r="AC310" s="974"/>
      <c r="AD310" s="980">
        <f t="shared" si="113"/>
        <v>0</v>
      </c>
      <c r="AE310" s="984">
        <f>$AE$16</f>
        <v>0</v>
      </c>
      <c r="AF310" s="984">
        <f>$AF$16</f>
        <v>0</v>
      </c>
      <c r="AG310" s="984">
        <f>$AG$16</f>
        <v>0</v>
      </c>
      <c r="AH310" s="982">
        <f t="shared" si="115"/>
        <v>0</v>
      </c>
      <c r="AJ310" s="980">
        <f t="shared" si="110"/>
        <v>0</v>
      </c>
      <c r="AK310" s="984">
        <f>$AK$16</f>
        <v>0</v>
      </c>
      <c r="AL310" s="984">
        <f>$AL$16</f>
        <v>0</v>
      </c>
      <c r="AM310" s="984">
        <f t="shared" si="128"/>
        <v>0</v>
      </c>
      <c r="AN310" s="982">
        <f t="shared" si="111"/>
        <v>0</v>
      </c>
    </row>
    <row r="311" spans="2:40" ht="15" hidden="1" thickBot="1" x14ac:dyDescent="0.25">
      <c r="B311" s="1448"/>
      <c r="C311" s="1003">
        <f t="shared" si="127"/>
        <v>0</v>
      </c>
      <c r="D311" s="1451"/>
      <c r="E311" s="1409"/>
      <c r="F311" s="1409"/>
      <c r="G311" s="970"/>
      <c r="H311" s="986">
        <v>2028</v>
      </c>
      <c r="I311" s="972"/>
      <c r="J311" s="815">
        <f t="shared" si="112"/>
        <v>0</v>
      </c>
      <c r="K311" s="804"/>
      <c r="L311" s="814">
        <f t="shared" si="119"/>
        <v>0</v>
      </c>
      <c r="M311" s="804"/>
      <c r="N311" s="814">
        <f t="shared" si="109"/>
        <v>0</v>
      </c>
      <c r="O311" s="804"/>
      <c r="P311" s="814">
        <f t="shared" si="126"/>
        <v>0</v>
      </c>
      <c r="Q311" s="760"/>
      <c r="R311" s="987">
        <f>SUMIFS('E8.a. KKAuf_SAV'!$X$6:$X$2005,'E8.a. KKAuf_SAV'!$B$6:$B$2005,$C311,'E8.a. KKAuf_SAV'!$D$6:$D$2005,$H311)</f>
        <v>0</v>
      </c>
      <c r="S311" s="987">
        <f>SUMIFS('E8.b. KKAuf_WAV'!$N$6:$N$405,'E8.b. KKAuf_WAV'!$B$6:$B$405,$C311,'E8.b. KKAuf_WAV'!$E$6:$E$405,H311)-SUMIFS('E8.b. KKAuf_WAV'!$N$6:$N$405,'E8.b. KKAuf_WAV'!$B$6:$B$405,$C311,'E8.b. KKAuf_WAV'!$C$6:$C$405,"Geschäfts- oder Firmenwert",'E8.b. KKAuf_WAV'!$D$6:$D$405,H311)</f>
        <v>0</v>
      </c>
      <c r="T311" s="974"/>
      <c r="U311" s="987">
        <f>SUMIFS('E8.a. KKAuf_SAV'!$W$6:$W$2005,'E8.a. KKAuf_SAV'!$B$6:$B$2005,$C311,'E8.a. KKAuf_SAV'!$D$6:$D$2005,H311)</f>
        <v>0</v>
      </c>
      <c r="V311" s="987">
        <f>SUMIFS('E8.b. KKAuf_WAV'!$M$6:$M$405,'E8.b. KKAuf_WAV'!$B$6:$B$405,$C311,'E8.b. KKAuf_WAV'!$E$6:$E$405,$H311,'E8.b. KKAuf_WAV'!$C$6:$C$405,"&lt;&gt;"&amp;"geleistete Anzahlungen auf immaterielle Vermögensgegenstände",'E8.b. KKAuf_WAV'!$C$6:$C$405,"&lt;&gt;"&amp;"geleistete Anzahlungen und Anlagen im Bau des Sachanlagevermögens",'E8.b. KKAuf_WAV'!$C$6:$C$405,"&lt;&gt;"&amp;"Geschäfts- oder Firmenwert")</f>
        <v>0</v>
      </c>
      <c r="W311" s="987">
        <f>SUMIFS('E8.b. KKAuf_WAV'!$M$6:$M$405,'E8.b. KKAuf_WAV'!$B$6:$B$405,$C311,'E8.b. KKAuf_WAV'!$E$6:$E$405,H311,'E8.b. KKAuf_WAV'!$C$6:$C$405,"geleistete Anzahlungen und Anlagen im Bau des Sachanlagevermögens")+ SUMIFS('E8.b. KKAuf_WAV'!$M$6:$M$405,'E8.b. KKAuf_WAV'!$B$6:$B$405,$C311,'E8.b. KKAuf_WAV'!$E$6:$E$405,H311,'E8.b. KKAuf_WAV'!$C$6:$C$405,"geleistete Anzahlungen auf immaterielle Vermögensgegenstände")</f>
        <v>0</v>
      </c>
      <c r="X311" s="987">
        <f>SUMIFS('E8.c. KKAuf_BKZ_NAB_IZ'!$K$6:$K$405,'E8.c. KKAuf_BKZ_NAB_IZ'!$B$6:$B$405,$C311,'E8.c. KKAuf_BKZ_NAB_IZ'!$C$6:$C$405,$H311)</f>
        <v>0</v>
      </c>
      <c r="Y311" s="987">
        <f>SUMIFS('E8.a. KKAuf_SAV'!$Y$6:$Y$2005,'E8.a. KKAuf_SAV'!$B$6:$B$2005,$C311,'E8.a. KKAuf_SAV'!$D$6:$D$2005,$H311)</f>
        <v>0</v>
      </c>
      <c r="Z311" s="987">
        <f>SUMIFS('E8.b. KKAuf_WAV'!$O$6:$O$405,'E8.b. KKAuf_WAV'!$B$6:$B$405,$C311,'E8.b. KKAuf_WAV'!$E$6:$E$405,$H311,'E8.b. KKAuf_WAV'!$C$6:$C$405,"&lt;&gt;"&amp;"geleistete Anzahlungen auf immaterielle Vermögensgegenstände",'E8.b. KKAuf_WAV'!$C$6:$C$405,"&lt;&gt;"&amp;"geleistete Anzahlungen und Anlagen im Bau des Sachanlagevermögens",'E8.b. KKAuf_WAV'!$C$6:$C$405,"&lt;&gt;"&amp;"Geschäfts- oder Firmenwert")</f>
        <v>0</v>
      </c>
      <c r="AA311" s="987">
        <f>SUMIFS('E8.b. KKAuf_WAV'!$O$6:$O$405,'E8.b. KKAuf_WAV'!$B$6:$B$405,$C311,'E8.b. KKAuf_WAV'!$E$6:$E$405,H311,'E8.b. KKAuf_WAV'!$C$6:$C$405,"geleistete Anzahlungen und Anlagen im Bau des Sachanlagevermögens")+ SUMIFS('E8.b. KKAuf_WAV'!$O$6:$O$405,'E8.b. KKAuf_WAV'!$B$6:$B$405,$C311,'E8.b. KKAuf_WAV'!$E$6:$E$405,H311,'E8.b. KKAuf_WAV'!$C$6:$C$405,"geleistete Anzahlungen auf immaterielle Vermögensgegenstände")</f>
        <v>0</v>
      </c>
      <c r="AB311" s="987">
        <f>SUMIFS('E8.c. KKAuf_BKZ_NAB_IZ'!$L$6:$L$405,'E8.c. KKAuf_BKZ_NAB_IZ'!$B$6:$B$405,$C311,'E8.c. KKAuf_BKZ_NAB_IZ'!$C$6:$C$405,$H311)</f>
        <v>0</v>
      </c>
      <c r="AC311" s="974"/>
      <c r="AD311" s="987">
        <f t="shared" si="113"/>
        <v>0</v>
      </c>
      <c r="AE311" s="988">
        <f>$AE$17</f>
        <v>0</v>
      </c>
      <c r="AF311" s="988">
        <f>$AF$17</f>
        <v>0</v>
      </c>
      <c r="AG311" s="988">
        <f>$AG$17</f>
        <v>0</v>
      </c>
      <c r="AH311" s="989">
        <f t="shared" si="115"/>
        <v>0</v>
      </c>
      <c r="AJ311" s="987">
        <f t="shared" si="110"/>
        <v>0</v>
      </c>
      <c r="AK311" s="988">
        <f>$AK$17</f>
        <v>0</v>
      </c>
      <c r="AL311" s="988">
        <f>$AL$17</f>
        <v>0</v>
      </c>
      <c r="AM311" s="988">
        <f t="shared" si="128"/>
        <v>0</v>
      </c>
      <c r="AN311" s="989">
        <f t="shared" si="111"/>
        <v>0</v>
      </c>
    </row>
    <row r="312" spans="2:40" ht="14.25" customHeight="1" x14ac:dyDescent="0.2">
      <c r="B312" s="1446"/>
      <c r="C312" s="1001">
        <f>B$312</f>
        <v>0</v>
      </c>
      <c r="D312" s="1449"/>
      <c r="E312" s="1407"/>
      <c r="F312" s="1410"/>
      <c r="G312" s="990"/>
      <c r="H312" s="991">
        <v>2022</v>
      </c>
      <c r="I312" s="972"/>
      <c r="J312" s="813">
        <f t="shared" si="112"/>
        <v>0</v>
      </c>
      <c r="K312" s="804"/>
      <c r="L312" s="813">
        <f t="shared" si="119"/>
        <v>0</v>
      </c>
      <c r="M312" s="804"/>
      <c r="N312" s="813">
        <f t="shared" si="109"/>
        <v>0</v>
      </c>
      <c r="O312" s="804"/>
      <c r="P312" s="813">
        <f t="shared" ref="P312:P318" si="129">IFERROR((AJ312*AK312+AD312*AE312)*0.4*0.035*$F$312,0)</f>
        <v>0</v>
      </c>
      <c r="Q312" s="760"/>
      <c r="R312" s="992">
        <f>SUMIFS('E8.a. KKAuf_SAV'!$X$6:$X$2005,'E8.a. KKAuf_SAV'!$B$6:$B$2005,$C312,'E8.a. KKAuf_SAV'!$D$6:$D$2005,$H312)</f>
        <v>0</v>
      </c>
      <c r="S312" s="992">
        <f>SUMIFS('E8.b. KKAuf_WAV'!$N$6:$N$405,'E8.b. KKAuf_WAV'!$B$6:$B$405,$C312,'E8.b. KKAuf_WAV'!$E$6:$E$405,H312)-SUMIFS('E8.b. KKAuf_WAV'!$N$6:$N$405,'E8.b. KKAuf_WAV'!$B$6:$B$405,$C312,'E8.b. KKAuf_WAV'!$C$6:$C$405,"Geschäfts- oder Firmenwert",'E8.b. KKAuf_WAV'!$D$6:$D$405,H312)</f>
        <v>0</v>
      </c>
      <c r="T312" s="974"/>
      <c r="U312" s="992">
        <f>SUMIFS('E8.a. KKAuf_SAV'!$W$6:$W$2005,'E8.a. KKAuf_SAV'!$B$6:$B$2005,$C312,'E8.a. KKAuf_SAV'!$D$6:$D$2005,H312)</f>
        <v>0</v>
      </c>
      <c r="V312" s="992">
        <f>SUMIFS('E8.b. KKAuf_WAV'!$M$6:$M$405,'E8.b. KKAuf_WAV'!$B$6:$B$405,$C312,'E8.b. KKAuf_WAV'!$E$6:$E$405,$H312,'E8.b. KKAuf_WAV'!$C$6:$C$405,"&lt;&gt;"&amp;"geleistete Anzahlungen auf immaterielle Vermögensgegenstände",'E8.b. KKAuf_WAV'!$C$6:$C$405,"&lt;&gt;"&amp;"geleistete Anzahlungen und Anlagen im Bau des Sachanlagevermögens",'E8.b. KKAuf_WAV'!$C$6:$C$405,"&lt;&gt;"&amp;"Geschäfts- oder Firmenwert")</f>
        <v>0</v>
      </c>
      <c r="W312" s="992">
        <f>SUMIFS('E8.b. KKAuf_WAV'!$M$6:$M$405,'E8.b. KKAuf_WAV'!$B$6:$B$405,$C312,'E8.b. KKAuf_WAV'!$E$6:$E$405,Listen!$AA$3,'E8.b. KKAuf_WAV'!$C$6:$C$405,"geleistete Anzahlungen und Anlagen im Bau des Sachanlagevermögens")+ SUMIFS('E8.b. KKAuf_WAV'!$M$6:$M$405,'E8.b. KKAuf_WAV'!$B$6:$B$405,$C312,'E8.b. KKAuf_WAV'!$E$6:$E$405,Listen!$AA$3,'E8.b. KKAuf_WAV'!$C$6:$C$405,"geleistete Anzahlungen auf immaterielle Vermögensgegenstände")</f>
        <v>0</v>
      </c>
      <c r="X312" s="992">
        <f>SUMIFS('E8.c. KKAuf_BKZ_NAB_IZ'!$K$6:$K$405,'E8.c. KKAuf_BKZ_NAB_IZ'!$B$6:$B$405,$C312,'E8.c. KKAuf_BKZ_NAB_IZ'!$C$6:$C$405,$H312)</f>
        <v>0</v>
      </c>
      <c r="Y312" s="992">
        <f>SUMIFS('E8.a. KKAuf_SAV'!$Y$6:$Y$2005,'E8.a. KKAuf_SAV'!$B$6:$B$2005,$C312,'E8.a. KKAuf_SAV'!$D$6:$D$2005,$H312)</f>
        <v>0</v>
      </c>
      <c r="Z312" s="992">
        <f>SUMIFS('E8.b. KKAuf_WAV'!$O$6:$O$405,'E8.b. KKAuf_WAV'!$B$6:$B$405,$C312,'E8.b. KKAuf_WAV'!$E$6:$E$405,$H312,'E8.b. KKAuf_WAV'!$C$6:$C$405,"&lt;&gt;"&amp;"geleistete Anzahlungen auf immaterielle Vermögensgegenstände",'E8.b. KKAuf_WAV'!$C$6:$C$405,"&lt;&gt;"&amp;"geleistete Anzahlungen und Anlagen im Bau des Sachanlagevermögens",'E8.b. KKAuf_WAV'!$C$6:$C$405,"&lt;&gt;"&amp;"Geschäfts- oder Firmenwert")</f>
        <v>0</v>
      </c>
      <c r="AA312" s="992">
        <f>SUMIFS('E8.b. KKAuf_WAV'!$O$6:$O$405,'E8.b. KKAuf_WAV'!$B$6:$B$405,$C312,'E8.b. KKAuf_WAV'!$E$6:$E$405,Listen!$AA$3,'E8.b. KKAuf_WAV'!$C$6:$C$405,"geleistete Anzahlungen und Anlagen im Bau des Sachanlagevermögens")+ SUMIFS('E8.b. KKAuf_WAV'!$O$6:$O$405,'E8.b. KKAuf_WAV'!$B$6:$B$405,$C312,'E8.b. KKAuf_WAV'!$E$6:$E$405,Listen!$AA$3,'E8.b. KKAuf_WAV'!$C$6:$C$405,"geleistete Anzahlungen auf immaterielle Vermögensgegenstände")</f>
        <v>0</v>
      </c>
      <c r="AB312" s="992">
        <f>SUMIFS('E8.c. KKAuf_BKZ_NAB_IZ'!$L$6:$L$405,'E8.c. KKAuf_BKZ_NAB_IZ'!$B$6:$B$405,$C312,'E8.c. KKAuf_BKZ_NAB_IZ'!$C$6:$C$405,$H312)</f>
        <v>0</v>
      </c>
      <c r="AC312" s="974"/>
      <c r="AD312" s="992">
        <f t="shared" si="113"/>
        <v>0</v>
      </c>
      <c r="AE312" s="993">
        <f>$AE$11</f>
        <v>5.0700000000000002E-2</v>
      </c>
      <c r="AF312" s="993">
        <f>$AF$11</f>
        <v>1.7100000000000001E-2</v>
      </c>
      <c r="AG312" s="993">
        <f>$AG$11</f>
        <v>3.0499999999999999E-2</v>
      </c>
      <c r="AH312" s="994">
        <f t="shared" si="115"/>
        <v>0</v>
      </c>
      <c r="AJ312" s="992">
        <f t="shared" si="110"/>
        <v>0</v>
      </c>
      <c r="AK312" s="993">
        <f>$AK$11</f>
        <v>5.0700000000000002E-2</v>
      </c>
      <c r="AL312" s="993">
        <f>$AL$11</f>
        <v>1.7100000000000001E-2</v>
      </c>
      <c r="AM312" s="993">
        <f>$AM$11</f>
        <v>3.0499999999999999E-2</v>
      </c>
      <c r="AN312" s="994">
        <f t="shared" si="111"/>
        <v>0</v>
      </c>
    </row>
    <row r="313" spans="2:40" x14ac:dyDescent="0.2">
      <c r="B313" s="1447"/>
      <c r="C313" s="1002">
        <f t="shared" ref="C313:C318" si="130">B$312</f>
        <v>0</v>
      </c>
      <c r="D313" s="1450"/>
      <c r="E313" s="1408"/>
      <c r="F313" s="1408"/>
      <c r="G313" s="990"/>
      <c r="H313" s="983">
        <v>2023</v>
      </c>
      <c r="I313" s="972"/>
      <c r="J313" s="805">
        <f t="shared" si="112"/>
        <v>0</v>
      </c>
      <c r="K313" s="804"/>
      <c r="L313" s="803">
        <f t="shared" si="119"/>
        <v>0</v>
      </c>
      <c r="M313" s="804"/>
      <c r="N313" s="803">
        <f t="shared" si="109"/>
        <v>0</v>
      </c>
      <c r="O313" s="804"/>
      <c r="P313" s="803">
        <f t="shared" si="129"/>
        <v>0</v>
      </c>
      <c r="Q313" s="760"/>
      <c r="R313" s="980">
        <f>SUMIFS('E8.a. KKAuf_SAV'!$X$6:$X$2005,'E8.a. KKAuf_SAV'!$B$6:$B$2005,$C313,'E8.a. KKAuf_SAV'!$D$6:$D$2005,$H313)</f>
        <v>0</v>
      </c>
      <c r="S313" s="980">
        <f>SUMIFS('E8.b. KKAuf_WAV'!$N$6:$N$405,'E8.b. KKAuf_WAV'!$B$6:$B$405,$C313,'E8.b. KKAuf_WAV'!$E$6:$E$405,H313)-SUMIFS('E8.b. KKAuf_WAV'!$N$6:$N$405,'E8.b. KKAuf_WAV'!$B$6:$B$405,$C313,'E8.b. KKAuf_WAV'!$C$6:$C$405,"Geschäfts- oder Firmenwert",'E8.b. KKAuf_WAV'!$D$6:$D$405,H313)</f>
        <v>0</v>
      </c>
      <c r="T313" s="974"/>
      <c r="U313" s="980">
        <f>SUMIFS('E8.a. KKAuf_SAV'!$W$6:$W$2005,'E8.a. KKAuf_SAV'!$B$6:$B$2005,$C313,'E8.a. KKAuf_SAV'!$D$6:$D$2005,H313)</f>
        <v>0</v>
      </c>
      <c r="V313" s="980">
        <f>SUMIFS('E8.b. KKAuf_WAV'!$M$6:$M$405,'E8.b. KKAuf_WAV'!$B$6:$B$405,$C313,'E8.b. KKAuf_WAV'!$E$6:$E$405,$H313,'E8.b. KKAuf_WAV'!$C$6:$C$405,"&lt;&gt;"&amp;"geleistete Anzahlungen auf immaterielle Vermögensgegenstände",'E8.b. KKAuf_WAV'!$C$6:$C$405,"&lt;&gt;"&amp;"geleistete Anzahlungen und Anlagen im Bau des Sachanlagevermögens",'E8.b. KKAuf_WAV'!$C$6:$C$405,"&lt;&gt;"&amp;"Geschäfts- oder Firmenwert")</f>
        <v>0</v>
      </c>
      <c r="W313" s="980"/>
      <c r="X313" s="980">
        <f>SUMIFS('E8.c. KKAuf_BKZ_NAB_IZ'!$K$6:$K$405,'E8.c. KKAuf_BKZ_NAB_IZ'!$B$6:$B$405,$C313,'E8.c. KKAuf_BKZ_NAB_IZ'!$C$6:$C$405,$H313)</f>
        <v>0</v>
      </c>
      <c r="Y313" s="980">
        <f>SUMIFS('E8.a. KKAuf_SAV'!$Y$6:$Y$2005,'E8.a. KKAuf_SAV'!$B$6:$B$2005,$C313,'E8.a. KKAuf_SAV'!$D$6:$D$2005,$H313)</f>
        <v>0</v>
      </c>
      <c r="Z313" s="980">
        <f>SUMIFS('E8.b. KKAuf_WAV'!$O$6:$O$405,'E8.b. KKAuf_WAV'!$B$6:$B$405,$C313,'E8.b. KKAuf_WAV'!$E$6:$E$405,$H313,'E8.b. KKAuf_WAV'!$C$6:$C$405,"&lt;&gt;"&amp;"geleistete Anzahlungen auf immaterielle Vermögensgegenstände",'E8.b. KKAuf_WAV'!$C$6:$C$405,"&lt;&gt;"&amp;"geleistete Anzahlungen und Anlagen im Bau des Sachanlagevermögens",'E8.b. KKAuf_WAV'!$C$6:$C$405,"&lt;&gt;"&amp;"Geschäfts- oder Firmenwert")</f>
        <v>0</v>
      </c>
      <c r="AA313" s="980"/>
      <c r="AB313" s="980">
        <f>SUMIFS('E8.c. KKAuf_BKZ_NAB_IZ'!$L$6:$L$405,'E8.c. KKAuf_BKZ_NAB_IZ'!$B$6:$B$405,$C313,'E8.c. KKAuf_BKZ_NAB_IZ'!$C$6:$C$405,$H313)</f>
        <v>0</v>
      </c>
      <c r="AC313" s="974"/>
      <c r="AD313" s="980">
        <f t="shared" si="113"/>
        <v>0</v>
      </c>
      <c r="AE313" s="984">
        <f>$AE$12</f>
        <v>5.0700000000000002E-2</v>
      </c>
      <c r="AF313" s="984">
        <f>$AF$12</f>
        <v>1.7100000000000001E-2</v>
      </c>
      <c r="AG313" s="984">
        <f>$AG$12</f>
        <v>3.0499999999999999E-2</v>
      </c>
      <c r="AH313" s="982">
        <f t="shared" si="115"/>
        <v>0</v>
      </c>
      <c r="AJ313" s="980"/>
      <c r="AK313" s="984">
        <f>$AK$12</f>
        <v>5.0700000000000002E-2</v>
      </c>
      <c r="AL313" s="984">
        <f>$AL$12</f>
        <v>1.7100000000000001E-2</v>
      </c>
      <c r="AM313" s="984">
        <f>$AM$12</f>
        <v>3.0499999999999999E-2</v>
      </c>
      <c r="AN313" s="982">
        <f t="shared" si="111"/>
        <v>0</v>
      </c>
    </row>
    <row r="314" spans="2:40" x14ac:dyDescent="0.2">
      <c r="B314" s="1447"/>
      <c r="C314" s="1002">
        <f t="shared" si="130"/>
        <v>0</v>
      </c>
      <c r="D314" s="1450"/>
      <c r="E314" s="1408"/>
      <c r="F314" s="1408"/>
      <c r="G314" s="990"/>
      <c r="H314" s="983">
        <v>2024</v>
      </c>
      <c r="I314" s="972"/>
      <c r="J314" s="803">
        <f t="shared" si="112"/>
        <v>0</v>
      </c>
      <c r="K314" s="804"/>
      <c r="L314" s="803">
        <f t="shared" si="119"/>
        <v>0</v>
      </c>
      <c r="M314" s="804"/>
      <c r="N314" s="803">
        <f t="shared" si="109"/>
        <v>0</v>
      </c>
      <c r="O314" s="804"/>
      <c r="P314" s="803">
        <f t="shared" si="129"/>
        <v>0</v>
      </c>
      <c r="Q314" s="760"/>
      <c r="R314" s="980">
        <f>SUMIFS('E8.a. KKAuf_SAV'!$X$6:$X$2005,'E8.a. KKAuf_SAV'!$B$6:$B$2005,$C314,'E8.a. KKAuf_SAV'!$D$6:$D$2005,$H314)</f>
        <v>0</v>
      </c>
      <c r="S314" s="980">
        <f>SUMIFS('E8.b. KKAuf_WAV'!$N$6:$N$405,'E8.b. KKAuf_WAV'!$B$6:$B$405,$C314,'E8.b. KKAuf_WAV'!$E$6:$E$405,H314)-SUMIFS('E8.b. KKAuf_WAV'!$N$6:$N$405,'E8.b. KKAuf_WAV'!$B$6:$B$405,$C314,'E8.b. KKAuf_WAV'!$C$6:$C$405,"Geschäfts- oder Firmenwert",'E8.b. KKAuf_WAV'!$D$6:$D$405,H314)</f>
        <v>0</v>
      </c>
      <c r="T314" s="974"/>
      <c r="U314" s="980">
        <f>SUMIFS('E8.a. KKAuf_SAV'!$W$6:$W$2005,'E8.a. KKAuf_SAV'!$B$6:$B$2005,$C314,'E8.a. KKAuf_SAV'!$D$6:$D$2005,H314)</f>
        <v>0</v>
      </c>
      <c r="V314" s="980">
        <f>SUMIFS('E8.b. KKAuf_WAV'!$M$6:$M$405,'E8.b. KKAuf_WAV'!$B$6:$B$405,$C314,'E8.b. KKAuf_WAV'!$E$6:$E$405,$H314,'E8.b. KKAuf_WAV'!$C$6:$C$405,"&lt;&gt;"&amp;"geleistete Anzahlungen auf immaterielle Vermögensgegenstände",'E8.b. KKAuf_WAV'!$C$6:$C$405,"&lt;&gt;"&amp;"geleistete Anzahlungen und Anlagen im Bau des Sachanlagevermögens",'E8.b. KKAuf_WAV'!$C$6:$C$405,"&lt;&gt;"&amp;"Geschäfts- oder Firmenwert")</f>
        <v>0</v>
      </c>
      <c r="W314" s="980">
        <f>SUMIFS('E8.b. KKAuf_WAV'!$M$6:$M$405,'E8.b. KKAuf_WAV'!$B$6:$B$405,$C314,'E8.b. KKAuf_WAV'!$E$6:$E$405,H314,'E8.b. KKAuf_WAV'!$C$6:$C$405,"geleistete Anzahlungen und Anlagen im Bau des Sachanlagevermögens")+ SUMIFS('E8.b. KKAuf_WAV'!$M$6:$M$405,'E8.b. KKAuf_WAV'!$B$6:$B$405,$C314,'E8.b. KKAuf_WAV'!$E$6:$E$405,H314,'E8.b. KKAuf_WAV'!$C$6:$C$405,"geleistete Anzahlungen auf immaterielle Vermögensgegenstände")</f>
        <v>0</v>
      </c>
      <c r="X314" s="980">
        <f>SUMIFS('E8.c. KKAuf_BKZ_NAB_IZ'!$K$6:$K$405,'E8.c. KKAuf_BKZ_NAB_IZ'!$B$6:$B$405,$C314,'E8.c. KKAuf_BKZ_NAB_IZ'!$C$6:$C$405,$H314)</f>
        <v>0</v>
      </c>
      <c r="Y314" s="980">
        <f>SUMIFS('E8.a. KKAuf_SAV'!$Y$6:$Y$2005,'E8.a. KKAuf_SAV'!$B$6:$B$2005,$C314,'E8.a. KKAuf_SAV'!$D$6:$D$2005,$H314)</f>
        <v>0</v>
      </c>
      <c r="Z314" s="980">
        <f>SUMIFS('E8.b. KKAuf_WAV'!$O$6:$O$405,'E8.b. KKAuf_WAV'!$B$6:$B$405,$C314,'E8.b. KKAuf_WAV'!$E$6:$E$405,$H314,'E8.b. KKAuf_WAV'!$C$6:$C$405,"&lt;&gt;"&amp;"geleistete Anzahlungen auf immaterielle Vermögensgegenstände",'E8.b. KKAuf_WAV'!$C$6:$C$405,"&lt;&gt;"&amp;"geleistete Anzahlungen und Anlagen im Bau des Sachanlagevermögens",'E8.b. KKAuf_WAV'!$C$6:$C$405,"&lt;&gt;"&amp;"Geschäfts- oder Firmenwert")</f>
        <v>0</v>
      </c>
      <c r="AA314" s="980">
        <f>SUMIFS('E8.b. KKAuf_WAV'!$O$6:$O$405,'E8.b. KKAuf_WAV'!$B$6:$B$405,$C314,'E8.b. KKAuf_WAV'!$E$6:$E$405,H314,'E8.b. KKAuf_WAV'!$C$6:$C$405,"geleistete Anzahlungen und Anlagen im Bau des Sachanlagevermögens")+ SUMIFS('E8.b. KKAuf_WAV'!$O$6:$O$405,'E8.b. KKAuf_WAV'!$B$6:$B$405,$C314,'E8.b. KKAuf_WAV'!$E$6:$E$405,H314,'E8.b. KKAuf_WAV'!$C$6:$C$405,"geleistete Anzahlungen auf immaterielle Vermögensgegenstände")</f>
        <v>0</v>
      </c>
      <c r="AB314" s="980">
        <f>SUMIFS('E8.c. KKAuf_BKZ_NAB_IZ'!$L$6:$L$405,'E8.c. KKAuf_BKZ_NAB_IZ'!$B$6:$B$405,$C314,'E8.c. KKAuf_BKZ_NAB_IZ'!$C$6:$C$405,$H314)</f>
        <v>0</v>
      </c>
      <c r="AC314" s="974"/>
      <c r="AD314" s="980">
        <f t="shared" si="113"/>
        <v>0</v>
      </c>
      <c r="AE314" s="984">
        <f>$AE$13</f>
        <v>6.93E-2</v>
      </c>
      <c r="AF314" s="984">
        <f>$AF$13</f>
        <v>3.8699999999999998E-2</v>
      </c>
      <c r="AG314" s="984">
        <f>$AG$13</f>
        <v>5.0900000000000001E-2</v>
      </c>
      <c r="AH314" s="982">
        <f t="shared" si="115"/>
        <v>0</v>
      </c>
      <c r="AJ314" s="980">
        <f t="shared" si="110"/>
        <v>0</v>
      </c>
      <c r="AK314" s="984">
        <f>$AK$13</f>
        <v>7.0099999999999996E-2</v>
      </c>
      <c r="AL314" s="984">
        <f>$AL$13</f>
        <v>3.6600000000000001E-2</v>
      </c>
      <c r="AM314" s="984">
        <f>$AM$13</f>
        <v>0.05</v>
      </c>
      <c r="AN314" s="982">
        <f t="shared" si="111"/>
        <v>0</v>
      </c>
    </row>
    <row r="315" spans="2:40" ht="15" thickBot="1" x14ac:dyDescent="0.25">
      <c r="B315" s="1447"/>
      <c r="C315" s="1002">
        <f t="shared" si="130"/>
        <v>0</v>
      </c>
      <c r="D315" s="1450"/>
      <c r="E315" s="1408"/>
      <c r="F315" s="1408"/>
      <c r="G315" s="990"/>
      <c r="H315" s="983">
        <v>2025</v>
      </c>
      <c r="I315" s="972"/>
      <c r="J315" s="803">
        <f t="shared" si="112"/>
        <v>0</v>
      </c>
      <c r="K315" s="804"/>
      <c r="L315" s="803">
        <f t="shared" si="119"/>
        <v>0</v>
      </c>
      <c r="M315" s="804"/>
      <c r="N315" s="803">
        <f t="shared" si="109"/>
        <v>0</v>
      </c>
      <c r="O315" s="804"/>
      <c r="P315" s="803">
        <f t="shared" si="129"/>
        <v>0</v>
      </c>
      <c r="Q315" s="760"/>
      <c r="R315" s="980">
        <f>SUMIFS('E8.a. KKAuf_SAV'!$X$6:$X$2005,'E8.a. KKAuf_SAV'!$B$6:$B$2005,$C315,'E8.a. KKAuf_SAV'!$D$6:$D$2005,$H315)</f>
        <v>0</v>
      </c>
      <c r="S315" s="980">
        <f>SUMIFS('E8.b. KKAuf_WAV'!$N$6:$N$405,'E8.b. KKAuf_WAV'!$B$6:$B$405,$C315,'E8.b. KKAuf_WAV'!$E$6:$E$405,H315)-SUMIFS('E8.b. KKAuf_WAV'!$N$6:$N$405,'E8.b. KKAuf_WAV'!$B$6:$B$405,$C315,'E8.b. KKAuf_WAV'!$C$6:$C$405,"Geschäfts- oder Firmenwert",'E8.b. KKAuf_WAV'!$D$6:$D$405,H315)</f>
        <v>0</v>
      </c>
      <c r="T315" s="974"/>
      <c r="U315" s="980">
        <f>SUMIFS('E8.a. KKAuf_SAV'!$W$6:$W$2005,'E8.a. KKAuf_SAV'!$B$6:$B$2005,$C315,'E8.a. KKAuf_SAV'!$D$6:$D$2005,H315)</f>
        <v>0</v>
      </c>
      <c r="V315" s="980">
        <f>SUMIFS('E8.b. KKAuf_WAV'!$M$6:$M$405,'E8.b. KKAuf_WAV'!$B$6:$B$405,$C315,'E8.b. KKAuf_WAV'!$E$6:$E$405,$H315,'E8.b. KKAuf_WAV'!$C$6:$C$405,"&lt;&gt;"&amp;"geleistete Anzahlungen auf immaterielle Vermögensgegenstände",'E8.b. KKAuf_WAV'!$C$6:$C$405,"&lt;&gt;"&amp;"geleistete Anzahlungen und Anlagen im Bau des Sachanlagevermögens",'E8.b. KKAuf_WAV'!$C$6:$C$405,"&lt;&gt;"&amp;"Geschäfts- oder Firmenwert")</f>
        <v>0</v>
      </c>
      <c r="W315" s="980">
        <f>SUMIFS('E8.b. KKAuf_WAV'!$M$6:$M$405,'E8.b. KKAuf_WAV'!$B$6:$B$405,$C315,'E8.b. KKAuf_WAV'!$E$6:$E$405,H315,'E8.b. KKAuf_WAV'!$C$6:$C$405,"geleistete Anzahlungen und Anlagen im Bau des Sachanlagevermögens")+ SUMIFS('E8.b. KKAuf_WAV'!$M$6:$M$405,'E8.b. KKAuf_WAV'!$B$6:$B$405,$C315,'E8.b. KKAuf_WAV'!$E$6:$E$405,H315,'E8.b. KKAuf_WAV'!$C$6:$C$405,"geleistete Anzahlungen auf immaterielle Vermögensgegenstände")</f>
        <v>0</v>
      </c>
      <c r="X315" s="980">
        <f>SUMIFS('E8.c. KKAuf_BKZ_NAB_IZ'!$K$6:$K$405,'E8.c. KKAuf_BKZ_NAB_IZ'!$B$6:$B$405,$C315,'E8.c. KKAuf_BKZ_NAB_IZ'!$C$6:$C$405,$H315)</f>
        <v>0</v>
      </c>
      <c r="Y315" s="980">
        <f>SUMIFS('E8.a. KKAuf_SAV'!$Y$6:$Y$2005,'E8.a. KKAuf_SAV'!$B$6:$B$2005,$C315,'E8.a. KKAuf_SAV'!$D$6:$D$2005,$H315)</f>
        <v>0</v>
      </c>
      <c r="Z315" s="980">
        <f>SUMIFS('E8.b. KKAuf_WAV'!$O$6:$O$405,'E8.b. KKAuf_WAV'!$B$6:$B$405,$C315,'E8.b. KKAuf_WAV'!$E$6:$E$405,$H315,'E8.b. KKAuf_WAV'!$C$6:$C$405,"&lt;&gt;"&amp;"geleistete Anzahlungen auf immaterielle Vermögensgegenstände",'E8.b. KKAuf_WAV'!$C$6:$C$405,"&lt;&gt;"&amp;"geleistete Anzahlungen und Anlagen im Bau des Sachanlagevermögens",'E8.b. KKAuf_WAV'!$C$6:$C$405,"&lt;&gt;"&amp;"Geschäfts- oder Firmenwert")</f>
        <v>0</v>
      </c>
      <c r="AA315" s="980">
        <f>SUMIFS('E8.b. KKAuf_WAV'!$O$6:$O$405,'E8.b. KKAuf_WAV'!$B$6:$B$405,$C315,'E8.b. KKAuf_WAV'!$E$6:$E$405,H315,'E8.b. KKAuf_WAV'!$C$6:$C$405,"geleistete Anzahlungen und Anlagen im Bau des Sachanlagevermögens")+ SUMIFS('E8.b. KKAuf_WAV'!$O$6:$O$405,'E8.b. KKAuf_WAV'!$B$6:$B$405,$C315,'E8.b. KKAuf_WAV'!$E$6:$E$405,H315,'E8.b. KKAuf_WAV'!$C$6:$C$405,"geleistete Anzahlungen auf immaterielle Vermögensgegenstände")</f>
        <v>0</v>
      </c>
      <c r="AB315" s="980">
        <f>SUMIFS('E8.c. KKAuf_BKZ_NAB_IZ'!$L$6:$L$405,'E8.c. KKAuf_BKZ_NAB_IZ'!$B$6:$B$405,$C315,'E8.c. KKAuf_BKZ_NAB_IZ'!$C$6:$C$405,$H315)</f>
        <v>0</v>
      </c>
      <c r="AC315" s="974"/>
      <c r="AD315" s="980">
        <f t="shared" si="113"/>
        <v>0</v>
      </c>
      <c r="AE315" s="984">
        <f>$AE$14</f>
        <v>7.0099999999999996E-2</v>
      </c>
      <c r="AF315" s="984">
        <f>$AF$14</f>
        <v>3.6600000000000001E-2</v>
      </c>
      <c r="AG315" s="984">
        <f>$AG$14</f>
        <v>0.05</v>
      </c>
      <c r="AH315" s="982">
        <f t="shared" si="115"/>
        <v>0</v>
      </c>
      <c r="AJ315" s="980">
        <f t="shared" si="110"/>
        <v>0</v>
      </c>
      <c r="AK315" s="984">
        <f>$AK$14</f>
        <v>7.0099999999999996E-2</v>
      </c>
      <c r="AL315" s="984">
        <f>$AL$14</f>
        <v>3.6600000000000001E-2</v>
      </c>
      <c r="AM315" s="984">
        <f>$AM$14</f>
        <v>0.05</v>
      </c>
      <c r="AN315" s="982">
        <f t="shared" si="111"/>
        <v>0</v>
      </c>
    </row>
    <row r="316" spans="2:40" ht="15" hidden="1" thickBot="1" x14ac:dyDescent="0.25">
      <c r="B316" s="1447"/>
      <c r="C316" s="1002">
        <f t="shared" si="130"/>
        <v>0</v>
      </c>
      <c r="D316" s="1450"/>
      <c r="E316" s="1408"/>
      <c r="F316" s="1408"/>
      <c r="G316" s="990"/>
      <c r="H316" s="983">
        <v>2026</v>
      </c>
      <c r="I316" s="972"/>
      <c r="J316" s="803">
        <f t="shared" si="112"/>
        <v>0</v>
      </c>
      <c r="K316" s="804"/>
      <c r="L316" s="803">
        <f t="shared" si="119"/>
        <v>0</v>
      </c>
      <c r="M316" s="804"/>
      <c r="N316" s="803">
        <f t="shared" si="109"/>
        <v>0</v>
      </c>
      <c r="O316" s="804"/>
      <c r="P316" s="803">
        <f t="shared" si="129"/>
        <v>0</v>
      </c>
      <c r="Q316" s="760"/>
      <c r="R316" s="980">
        <f>SUMIFS('E8.a. KKAuf_SAV'!$X$6:$X$2005,'E8.a. KKAuf_SAV'!$B$6:$B$2005,$C316,'E8.a. KKAuf_SAV'!$D$6:$D$2005,$H316)</f>
        <v>0</v>
      </c>
      <c r="S316" s="980">
        <f>SUMIFS('E8.b. KKAuf_WAV'!$N$6:$N$405,'E8.b. KKAuf_WAV'!$B$6:$B$405,$C316,'E8.b. KKAuf_WAV'!$E$6:$E$405,H316)-SUMIFS('E8.b. KKAuf_WAV'!$N$6:$N$405,'E8.b. KKAuf_WAV'!$B$6:$B$405,$C316,'E8.b. KKAuf_WAV'!$C$6:$C$405,"Geschäfts- oder Firmenwert",'E8.b. KKAuf_WAV'!$D$6:$D$405,H316)</f>
        <v>0</v>
      </c>
      <c r="T316" s="974"/>
      <c r="U316" s="980">
        <f>SUMIFS('E8.a. KKAuf_SAV'!$W$6:$W$2005,'E8.a. KKAuf_SAV'!$B$6:$B$2005,$C316,'E8.a. KKAuf_SAV'!$D$6:$D$2005,H316)</f>
        <v>0</v>
      </c>
      <c r="V316" s="980">
        <f>SUMIFS('E8.b. KKAuf_WAV'!$M$6:$M$405,'E8.b. KKAuf_WAV'!$B$6:$B$405,$C316,'E8.b. KKAuf_WAV'!$E$6:$E$405,$H316,'E8.b. KKAuf_WAV'!$C$6:$C$405,"&lt;&gt;"&amp;"geleistete Anzahlungen auf immaterielle Vermögensgegenstände",'E8.b. KKAuf_WAV'!$C$6:$C$405,"&lt;&gt;"&amp;"geleistete Anzahlungen und Anlagen im Bau des Sachanlagevermögens",'E8.b. KKAuf_WAV'!$C$6:$C$405,"&lt;&gt;"&amp;"Geschäfts- oder Firmenwert")</f>
        <v>0</v>
      </c>
      <c r="W316" s="980">
        <f>SUMIFS('E8.b. KKAuf_WAV'!$M$6:$M$405,'E8.b. KKAuf_WAV'!$B$6:$B$405,$C316,'E8.b. KKAuf_WAV'!$E$6:$E$405,H316,'E8.b. KKAuf_WAV'!$C$6:$C$405,"geleistete Anzahlungen und Anlagen im Bau des Sachanlagevermögens")+ SUMIFS('E8.b. KKAuf_WAV'!$M$6:$M$405,'E8.b. KKAuf_WAV'!$B$6:$B$405,$C316,'E8.b. KKAuf_WAV'!$E$6:$E$405,H316,'E8.b. KKAuf_WAV'!$C$6:$C$405,"geleistete Anzahlungen auf immaterielle Vermögensgegenstände")</f>
        <v>0</v>
      </c>
      <c r="X316" s="980">
        <f>SUMIFS('E8.c. KKAuf_BKZ_NAB_IZ'!$K$6:$K$405,'E8.c. KKAuf_BKZ_NAB_IZ'!$B$6:$B$405,$C316,'E8.c. KKAuf_BKZ_NAB_IZ'!$C$6:$C$405,$H316)</f>
        <v>0</v>
      </c>
      <c r="Y316" s="980">
        <f>SUMIFS('E8.a. KKAuf_SAV'!$Y$6:$Y$2005,'E8.a. KKAuf_SAV'!$B$6:$B$2005,$C316,'E8.a. KKAuf_SAV'!$D$6:$D$2005,$H316)</f>
        <v>0</v>
      </c>
      <c r="Z316" s="980">
        <f>SUMIFS('E8.b. KKAuf_WAV'!$O$6:$O$405,'E8.b. KKAuf_WAV'!$B$6:$B$405,$C316,'E8.b. KKAuf_WAV'!$E$6:$E$405,$H316,'E8.b. KKAuf_WAV'!$C$6:$C$405,"&lt;&gt;"&amp;"geleistete Anzahlungen auf immaterielle Vermögensgegenstände",'E8.b. KKAuf_WAV'!$C$6:$C$405,"&lt;&gt;"&amp;"geleistete Anzahlungen und Anlagen im Bau des Sachanlagevermögens",'E8.b. KKAuf_WAV'!$C$6:$C$405,"&lt;&gt;"&amp;"Geschäfts- oder Firmenwert")</f>
        <v>0</v>
      </c>
      <c r="AA316" s="980">
        <f>SUMIFS('E8.b. KKAuf_WAV'!$O$6:$O$405,'E8.b. KKAuf_WAV'!$B$6:$B$405,$C316,'E8.b. KKAuf_WAV'!$E$6:$E$405,H316,'E8.b. KKAuf_WAV'!$C$6:$C$405,"geleistete Anzahlungen und Anlagen im Bau des Sachanlagevermögens")+ SUMIFS('E8.b. KKAuf_WAV'!$O$6:$O$405,'E8.b. KKAuf_WAV'!$B$6:$B$405,$C316,'E8.b. KKAuf_WAV'!$E$6:$E$405,H316,'E8.b. KKAuf_WAV'!$C$6:$C$405,"geleistete Anzahlungen auf immaterielle Vermögensgegenstände")</f>
        <v>0</v>
      </c>
      <c r="AB316" s="980">
        <f>SUMIFS('E8.c. KKAuf_BKZ_NAB_IZ'!$L$6:$L$405,'E8.c. KKAuf_BKZ_NAB_IZ'!$B$6:$B$405,$C316,'E8.c. KKAuf_BKZ_NAB_IZ'!$C$6:$C$405,$H316)</f>
        <v>0</v>
      </c>
      <c r="AC316" s="974"/>
      <c r="AD316" s="980">
        <f t="shared" si="113"/>
        <v>0</v>
      </c>
      <c r="AE316" s="984">
        <f>$AE$15</f>
        <v>0</v>
      </c>
      <c r="AF316" s="984">
        <f>$AF$15</f>
        <v>0</v>
      </c>
      <c r="AG316" s="984">
        <f>$AG$15</f>
        <v>0</v>
      </c>
      <c r="AH316" s="982">
        <f t="shared" si="115"/>
        <v>0</v>
      </c>
      <c r="AJ316" s="980">
        <f t="shared" si="110"/>
        <v>0</v>
      </c>
      <c r="AK316" s="984">
        <f>$AK$15</f>
        <v>0</v>
      </c>
      <c r="AL316" s="984">
        <f>$AL$15</f>
        <v>0</v>
      </c>
      <c r="AM316" s="984">
        <f>$AM$15</f>
        <v>0</v>
      </c>
      <c r="AN316" s="982">
        <f t="shared" si="111"/>
        <v>0</v>
      </c>
    </row>
    <row r="317" spans="2:40" ht="15" hidden="1" thickBot="1" x14ac:dyDescent="0.25">
      <c r="B317" s="1447"/>
      <c r="C317" s="1002">
        <f t="shared" si="130"/>
        <v>0</v>
      </c>
      <c r="D317" s="1450"/>
      <c r="E317" s="1408"/>
      <c r="F317" s="1408"/>
      <c r="G317" s="990"/>
      <c r="H317" s="983">
        <v>2027</v>
      </c>
      <c r="I317" s="972"/>
      <c r="J317" s="803">
        <f t="shared" si="112"/>
        <v>0</v>
      </c>
      <c r="K317" s="804"/>
      <c r="L317" s="803">
        <f t="shared" si="119"/>
        <v>0</v>
      </c>
      <c r="M317" s="804"/>
      <c r="N317" s="803">
        <f t="shared" si="109"/>
        <v>0</v>
      </c>
      <c r="O317" s="804"/>
      <c r="P317" s="803">
        <f t="shared" si="129"/>
        <v>0</v>
      </c>
      <c r="Q317" s="760"/>
      <c r="R317" s="980">
        <f>SUMIFS('E8.a. KKAuf_SAV'!$X$6:$X$2005,'E8.a. KKAuf_SAV'!$B$6:$B$2005,$C317,'E8.a. KKAuf_SAV'!$D$6:$D$2005,$H317)</f>
        <v>0</v>
      </c>
      <c r="S317" s="980">
        <f>SUMIFS('E8.b. KKAuf_WAV'!$N$6:$N$405,'E8.b. KKAuf_WAV'!$B$6:$B$405,$C317,'E8.b. KKAuf_WAV'!$E$6:$E$405,H317)-SUMIFS('E8.b. KKAuf_WAV'!$N$6:$N$405,'E8.b. KKAuf_WAV'!$B$6:$B$405,$C317,'E8.b. KKAuf_WAV'!$C$6:$C$405,"Geschäfts- oder Firmenwert",'E8.b. KKAuf_WAV'!$D$6:$D$405,H317)</f>
        <v>0</v>
      </c>
      <c r="T317" s="974"/>
      <c r="U317" s="980">
        <f>SUMIFS('E8.a. KKAuf_SAV'!$W$6:$W$2005,'E8.a. KKAuf_SAV'!$B$6:$B$2005,$C317,'E8.a. KKAuf_SAV'!$D$6:$D$2005,H317)</f>
        <v>0</v>
      </c>
      <c r="V317" s="980">
        <f>SUMIFS('E8.b. KKAuf_WAV'!$M$6:$M$405,'E8.b. KKAuf_WAV'!$B$6:$B$405,$C317,'E8.b. KKAuf_WAV'!$E$6:$E$405,$H317,'E8.b. KKAuf_WAV'!$C$6:$C$405,"&lt;&gt;"&amp;"geleistete Anzahlungen auf immaterielle Vermögensgegenstände",'E8.b. KKAuf_WAV'!$C$6:$C$405,"&lt;&gt;"&amp;"geleistete Anzahlungen und Anlagen im Bau des Sachanlagevermögens",'E8.b. KKAuf_WAV'!$C$6:$C$405,"&lt;&gt;"&amp;"Geschäfts- oder Firmenwert")</f>
        <v>0</v>
      </c>
      <c r="W317" s="980">
        <f>SUMIFS('E8.b. KKAuf_WAV'!$M$6:$M$405,'E8.b. KKAuf_WAV'!$B$6:$B$405,$C317,'E8.b. KKAuf_WAV'!$E$6:$E$405,H317,'E8.b. KKAuf_WAV'!$C$6:$C$405,"geleistete Anzahlungen und Anlagen im Bau des Sachanlagevermögens")+ SUMIFS('E8.b. KKAuf_WAV'!$M$6:$M$405,'E8.b. KKAuf_WAV'!$B$6:$B$405,$C317,'E8.b. KKAuf_WAV'!$E$6:$E$405,H317,'E8.b. KKAuf_WAV'!$C$6:$C$405,"geleistete Anzahlungen auf immaterielle Vermögensgegenstände")</f>
        <v>0</v>
      </c>
      <c r="X317" s="980">
        <f>SUMIFS('E8.c. KKAuf_BKZ_NAB_IZ'!$K$6:$K$405,'E8.c. KKAuf_BKZ_NAB_IZ'!$B$6:$B$405,$C317,'E8.c. KKAuf_BKZ_NAB_IZ'!$C$6:$C$405,$H317)</f>
        <v>0</v>
      </c>
      <c r="Y317" s="980">
        <f>SUMIFS('E8.a. KKAuf_SAV'!$Y$6:$Y$2005,'E8.a. KKAuf_SAV'!$B$6:$B$2005,$C317,'E8.a. KKAuf_SAV'!$D$6:$D$2005,$H317)</f>
        <v>0</v>
      </c>
      <c r="Z317" s="980">
        <f>SUMIFS('E8.b. KKAuf_WAV'!$O$6:$O$405,'E8.b. KKAuf_WAV'!$B$6:$B$405,$C317,'E8.b. KKAuf_WAV'!$E$6:$E$405,$H317,'E8.b. KKAuf_WAV'!$C$6:$C$405,"&lt;&gt;"&amp;"geleistete Anzahlungen auf immaterielle Vermögensgegenstände",'E8.b. KKAuf_WAV'!$C$6:$C$405,"&lt;&gt;"&amp;"geleistete Anzahlungen und Anlagen im Bau des Sachanlagevermögens",'E8.b. KKAuf_WAV'!$C$6:$C$405,"&lt;&gt;"&amp;"Geschäfts- oder Firmenwert")</f>
        <v>0</v>
      </c>
      <c r="AA317" s="980">
        <f>SUMIFS('E8.b. KKAuf_WAV'!$O$6:$O$405,'E8.b. KKAuf_WAV'!$B$6:$B$405,$C317,'E8.b. KKAuf_WAV'!$E$6:$E$405,H317,'E8.b. KKAuf_WAV'!$C$6:$C$405,"geleistete Anzahlungen und Anlagen im Bau des Sachanlagevermögens")+ SUMIFS('E8.b. KKAuf_WAV'!$O$6:$O$405,'E8.b. KKAuf_WAV'!$B$6:$B$405,$C317,'E8.b. KKAuf_WAV'!$E$6:$E$405,H317,'E8.b. KKAuf_WAV'!$C$6:$C$405,"geleistete Anzahlungen auf immaterielle Vermögensgegenstände")</f>
        <v>0</v>
      </c>
      <c r="AB317" s="980">
        <f>SUMIFS('E8.c. KKAuf_BKZ_NAB_IZ'!$L$6:$L$405,'E8.c. KKAuf_BKZ_NAB_IZ'!$B$6:$B$405,$C317,'E8.c. KKAuf_BKZ_NAB_IZ'!$C$6:$C$405,$H317)</f>
        <v>0</v>
      </c>
      <c r="AC317" s="974"/>
      <c r="AD317" s="980">
        <f t="shared" si="113"/>
        <v>0</v>
      </c>
      <c r="AE317" s="984">
        <f>$AE$16</f>
        <v>0</v>
      </c>
      <c r="AF317" s="984">
        <f>$AF$16</f>
        <v>0</v>
      </c>
      <c r="AG317" s="984">
        <f>$AG$16</f>
        <v>0</v>
      </c>
      <c r="AH317" s="982">
        <f t="shared" si="115"/>
        <v>0</v>
      </c>
      <c r="AJ317" s="980">
        <f t="shared" si="110"/>
        <v>0</v>
      </c>
      <c r="AK317" s="984">
        <f>$AK$16</f>
        <v>0</v>
      </c>
      <c r="AL317" s="984">
        <f>$AL$16</f>
        <v>0</v>
      </c>
      <c r="AM317" s="984">
        <f>$AM$16</f>
        <v>0</v>
      </c>
      <c r="AN317" s="982">
        <f t="shared" si="111"/>
        <v>0</v>
      </c>
    </row>
    <row r="318" spans="2:40" ht="15" hidden="1" thickBot="1" x14ac:dyDescent="0.25">
      <c r="B318" s="1448"/>
      <c r="C318" s="1003">
        <f t="shared" si="130"/>
        <v>0</v>
      </c>
      <c r="D318" s="1451"/>
      <c r="E318" s="1409"/>
      <c r="F318" s="1409"/>
      <c r="G318" s="970"/>
      <c r="H318" s="986">
        <v>2028</v>
      </c>
      <c r="I318" s="972"/>
      <c r="J318" s="815">
        <f t="shared" si="112"/>
        <v>0</v>
      </c>
      <c r="K318" s="804"/>
      <c r="L318" s="814">
        <f t="shared" si="119"/>
        <v>0</v>
      </c>
      <c r="M318" s="804"/>
      <c r="N318" s="814">
        <f t="shared" si="109"/>
        <v>0</v>
      </c>
      <c r="O318" s="804"/>
      <c r="P318" s="814">
        <f t="shared" si="129"/>
        <v>0</v>
      </c>
      <c r="Q318" s="760"/>
      <c r="R318" s="987">
        <f>SUMIFS('E8.a. KKAuf_SAV'!$X$6:$X$2005,'E8.a. KKAuf_SAV'!$B$6:$B$2005,$C318,'E8.a. KKAuf_SAV'!$D$6:$D$2005,$H318)</f>
        <v>0</v>
      </c>
      <c r="S318" s="987">
        <f>SUMIFS('E8.b. KKAuf_WAV'!$N$6:$N$405,'E8.b. KKAuf_WAV'!$B$6:$B$405,$C318,'E8.b. KKAuf_WAV'!$E$6:$E$405,H318)-SUMIFS('E8.b. KKAuf_WAV'!$N$6:$N$405,'E8.b. KKAuf_WAV'!$B$6:$B$405,$C318,'E8.b. KKAuf_WAV'!$C$6:$C$405,"Geschäfts- oder Firmenwert",'E8.b. KKAuf_WAV'!$D$6:$D$405,H318)</f>
        <v>0</v>
      </c>
      <c r="T318" s="974"/>
      <c r="U318" s="987">
        <f>SUMIFS('E8.a. KKAuf_SAV'!$W$6:$W$2005,'E8.a. KKAuf_SAV'!$B$6:$B$2005,$C318,'E8.a. KKAuf_SAV'!$D$6:$D$2005,H318)</f>
        <v>0</v>
      </c>
      <c r="V318" s="987">
        <f>SUMIFS('E8.b. KKAuf_WAV'!$M$6:$M$405,'E8.b. KKAuf_WAV'!$B$6:$B$405,$C318,'E8.b. KKAuf_WAV'!$E$6:$E$405,$H318,'E8.b. KKAuf_WAV'!$C$6:$C$405,"&lt;&gt;"&amp;"geleistete Anzahlungen auf immaterielle Vermögensgegenstände",'E8.b. KKAuf_WAV'!$C$6:$C$405,"&lt;&gt;"&amp;"geleistete Anzahlungen und Anlagen im Bau des Sachanlagevermögens",'E8.b. KKAuf_WAV'!$C$6:$C$405,"&lt;&gt;"&amp;"Geschäfts- oder Firmenwert")</f>
        <v>0</v>
      </c>
      <c r="W318" s="987">
        <f>SUMIFS('E8.b. KKAuf_WAV'!$M$6:$M$405,'E8.b. KKAuf_WAV'!$B$6:$B$405,$C318,'E8.b. KKAuf_WAV'!$E$6:$E$405,H318,'E8.b. KKAuf_WAV'!$C$6:$C$405,"geleistete Anzahlungen und Anlagen im Bau des Sachanlagevermögens")+ SUMIFS('E8.b. KKAuf_WAV'!$M$6:$M$405,'E8.b. KKAuf_WAV'!$B$6:$B$405,$C318,'E8.b. KKAuf_WAV'!$E$6:$E$405,H318,'E8.b. KKAuf_WAV'!$C$6:$C$405,"geleistete Anzahlungen auf immaterielle Vermögensgegenstände")</f>
        <v>0</v>
      </c>
      <c r="X318" s="987">
        <f>SUMIFS('E8.c. KKAuf_BKZ_NAB_IZ'!$K$6:$K$405,'E8.c. KKAuf_BKZ_NAB_IZ'!$B$6:$B$405,$C318,'E8.c. KKAuf_BKZ_NAB_IZ'!$C$6:$C$405,$H318)</f>
        <v>0</v>
      </c>
      <c r="Y318" s="987">
        <f>SUMIFS('E8.a. KKAuf_SAV'!$Y$6:$Y$2005,'E8.a. KKAuf_SAV'!$B$6:$B$2005,$C318,'E8.a. KKAuf_SAV'!$D$6:$D$2005,$H318)</f>
        <v>0</v>
      </c>
      <c r="Z318" s="987">
        <f>SUMIFS('E8.b. KKAuf_WAV'!$O$6:$O$405,'E8.b. KKAuf_WAV'!$B$6:$B$405,$C318,'E8.b. KKAuf_WAV'!$E$6:$E$405,$H318,'E8.b. KKAuf_WAV'!$C$6:$C$405,"&lt;&gt;"&amp;"geleistete Anzahlungen auf immaterielle Vermögensgegenstände",'E8.b. KKAuf_WAV'!$C$6:$C$405,"&lt;&gt;"&amp;"geleistete Anzahlungen und Anlagen im Bau des Sachanlagevermögens",'E8.b. KKAuf_WAV'!$C$6:$C$405,"&lt;&gt;"&amp;"Geschäfts- oder Firmenwert")</f>
        <v>0</v>
      </c>
      <c r="AA318" s="987">
        <f>SUMIFS('E8.b. KKAuf_WAV'!$O$6:$O$405,'E8.b. KKAuf_WAV'!$B$6:$B$405,$C318,'E8.b. KKAuf_WAV'!$E$6:$E$405,H318,'E8.b. KKAuf_WAV'!$C$6:$C$405,"geleistete Anzahlungen und Anlagen im Bau des Sachanlagevermögens")+ SUMIFS('E8.b. KKAuf_WAV'!$O$6:$O$405,'E8.b. KKAuf_WAV'!$B$6:$B$405,$C318,'E8.b. KKAuf_WAV'!$E$6:$E$405,H318,'E8.b. KKAuf_WAV'!$C$6:$C$405,"geleistete Anzahlungen auf immaterielle Vermögensgegenstände")</f>
        <v>0</v>
      </c>
      <c r="AB318" s="987">
        <f>SUMIFS('E8.c. KKAuf_BKZ_NAB_IZ'!$L$6:$L$405,'E8.c. KKAuf_BKZ_NAB_IZ'!$B$6:$B$405,$C318,'E8.c. KKAuf_BKZ_NAB_IZ'!$C$6:$C$405,$H318)</f>
        <v>0</v>
      </c>
      <c r="AC318" s="974"/>
      <c r="AD318" s="987">
        <f t="shared" si="113"/>
        <v>0</v>
      </c>
      <c r="AE318" s="988">
        <f>$AE$17</f>
        <v>0</v>
      </c>
      <c r="AF318" s="988">
        <f>$AF$17</f>
        <v>0</v>
      </c>
      <c r="AG318" s="988">
        <f>$AG$17</f>
        <v>0</v>
      </c>
      <c r="AH318" s="989">
        <f t="shared" si="115"/>
        <v>0</v>
      </c>
      <c r="AJ318" s="987">
        <f t="shared" si="110"/>
        <v>0</v>
      </c>
      <c r="AK318" s="988">
        <f>$AK$17</f>
        <v>0</v>
      </c>
      <c r="AL318" s="988">
        <f>$AL$17</f>
        <v>0</v>
      </c>
      <c r="AM318" s="988">
        <f>$AM$17</f>
        <v>0</v>
      </c>
      <c r="AN318" s="989">
        <f t="shared" si="111"/>
        <v>0</v>
      </c>
    </row>
    <row r="319" spans="2:40" ht="14.25" customHeight="1" x14ac:dyDescent="0.2">
      <c r="B319" s="1446"/>
      <c r="C319" s="1001">
        <f>B$319</f>
        <v>0</v>
      </c>
      <c r="D319" s="1449"/>
      <c r="E319" s="1407"/>
      <c r="F319" s="1410"/>
      <c r="G319" s="990"/>
      <c r="H319" s="991">
        <v>2022</v>
      </c>
      <c r="I319" s="972"/>
      <c r="J319" s="813">
        <f t="shared" si="112"/>
        <v>0</v>
      </c>
      <c r="K319" s="804"/>
      <c r="L319" s="813">
        <f t="shared" si="119"/>
        <v>0</v>
      </c>
      <c r="M319" s="804"/>
      <c r="N319" s="813">
        <f t="shared" si="109"/>
        <v>0</v>
      </c>
      <c r="O319" s="804"/>
      <c r="P319" s="813">
        <f t="shared" ref="P319:P325" si="131">IFERROR((AJ319*AK319+AD319*AE319)*0.4*0.035*$F$319,0)</f>
        <v>0</v>
      </c>
      <c r="Q319" s="760"/>
      <c r="R319" s="992">
        <f>SUMIFS('E8.a. KKAuf_SAV'!$X$6:$X$2005,'E8.a. KKAuf_SAV'!$B$6:$B$2005,$C319,'E8.a. KKAuf_SAV'!$D$6:$D$2005,$H319)</f>
        <v>0</v>
      </c>
      <c r="S319" s="992">
        <f>SUMIFS('E8.b. KKAuf_WAV'!$N$6:$N$405,'E8.b. KKAuf_WAV'!$B$6:$B$405,$C319,'E8.b. KKAuf_WAV'!$E$6:$E$405,H319)-SUMIFS('E8.b. KKAuf_WAV'!$N$6:$N$405,'E8.b. KKAuf_WAV'!$B$6:$B$405,$C319,'E8.b. KKAuf_WAV'!$C$6:$C$405,"Geschäfts- oder Firmenwert",'E8.b. KKAuf_WAV'!$D$6:$D$405,H319)</f>
        <v>0</v>
      </c>
      <c r="T319" s="974"/>
      <c r="U319" s="992">
        <f>SUMIFS('E8.a. KKAuf_SAV'!$W$6:$W$2005,'E8.a. KKAuf_SAV'!$B$6:$B$2005,$C319,'E8.a. KKAuf_SAV'!$D$6:$D$2005,H319)</f>
        <v>0</v>
      </c>
      <c r="V319" s="992">
        <f>SUMIFS('E8.b. KKAuf_WAV'!$M$6:$M$405,'E8.b. KKAuf_WAV'!$B$6:$B$405,$C319,'E8.b. KKAuf_WAV'!$E$6:$E$405,$H319,'E8.b. KKAuf_WAV'!$C$6:$C$405,"&lt;&gt;"&amp;"geleistete Anzahlungen auf immaterielle Vermögensgegenstände",'E8.b. KKAuf_WAV'!$C$6:$C$405,"&lt;&gt;"&amp;"geleistete Anzahlungen und Anlagen im Bau des Sachanlagevermögens",'E8.b. KKAuf_WAV'!$C$6:$C$405,"&lt;&gt;"&amp;"Geschäfts- oder Firmenwert")</f>
        <v>0</v>
      </c>
      <c r="W319" s="992">
        <f>SUMIFS('E8.b. KKAuf_WAV'!$M$6:$M$405,'E8.b. KKAuf_WAV'!$B$6:$B$405,$C319,'E8.b. KKAuf_WAV'!$E$6:$E$405,Listen!$AA$3,'E8.b. KKAuf_WAV'!$C$6:$C$405,"geleistete Anzahlungen und Anlagen im Bau des Sachanlagevermögens")+ SUMIFS('E8.b. KKAuf_WAV'!$M$6:$M$405,'E8.b. KKAuf_WAV'!$B$6:$B$405,$C319,'E8.b. KKAuf_WAV'!$E$6:$E$405,Listen!$AA$3,'E8.b. KKAuf_WAV'!$C$6:$C$405,"geleistete Anzahlungen auf immaterielle Vermögensgegenstände")</f>
        <v>0</v>
      </c>
      <c r="X319" s="992">
        <f>SUMIFS('E8.c. KKAuf_BKZ_NAB_IZ'!$K$6:$K$405,'E8.c. KKAuf_BKZ_NAB_IZ'!$B$6:$B$405,$C319,'E8.c. KKAuf_BKZ_NAB_IZ'!$C$6:$C$405,$H319)</f>
        <v>0</v>
      </c>
      <c r="Y319" s="992">
        <f>SUMIFS('E8.a. KKAuf_SAV'!$Y$6:$Y$2005,'E8.a. KKAuf_SAV'!$B$6:$B$2005,$C319,'E8.a. KKAuf_SAV'!$D$6:$D$2005,$H319)</f>
        <v>0</v>
      </c>
      <c r="Z319" s="992">
        <f>SUMIFS('E8.b. KKAuf_WAV'!$O$6:$O$405,'E8.b. KKAuf_WAV'!$B$6:$B$405,$C319,'E8.b. KKAuf_WAV'!$E$6:$E$405,$H319,'E8.b. KKAuf_WAV'!$C$6:$C$405,"&lt;&gt;"&amp;"geleistete Anzahlungen auf immaterielle Vermögensgegenstände",'E8.b. KKAuf_WAV'!$C$6:$C$405,"&lt;&gt;"&amp;"geleistete Anzahlungen und Anlagen im Bau des Sachanlagevermögens",'E8.b. KKAuf_WAV'!$C$6:$C$405,"&lt;&gt;"&amp;"Geschäfts- oder Firmenwert")</f>
        <v>0</v>
      </c>
      <c r="AA319" s="992">
        <f>SUMIFS('E8.b. KKAuf_WAV'!$O$6:$O$405,'E8.b. KKAuf_WAV'!$B$6:$B$405,$C319,'E8.b. KKAuf_WAV'!$E$6:$E$405,Listen!$AA$3,'E8.b. KKAuf_WAV'!$C$6:$C$405,"geleistete Anzahlungen und Anlagen im Bau des Sachanlagevermögens")+ SUMIFS('E8.b. KKAuf_WAV'!$O$6:$O$405,'E8.b. KKAuf_WAV'!$B$6:$B$405,$C319,'E8.b. KKAuf_WAV'!$E$6:$E$405,Listen!$AA$3,'E8.b. KKAuf_WAV'!$C$6:$C$405,"geleistete Anzahlungen auf immaterielle Vermögensgegenstände")</f>
        <v>0</v>
      </c>
      <c r="AB319" s="992">
        <f>SUMIFS('E8.c. KKAuf_BKZ_NAB_IZ'!$L$6:$L$405,'E8.c. KKAuf_BKZ_NAB_IZ'!$B$6:$B$405,$C319,'E8.c. KKAuf_BKZ_NAB_IZ'!$C$6:$C$405,$H319)</f>
        <v>0</v>
      </c>
      <c r="AC319" s="974"/>
      <c r="AD319" s="993">
        <f t="shared" si="113"/>
        <v>0</v>
      </c>
      <c r="AE319" s="993">
        <f>$AE$11</f>
        <v>5.0700000000000002E-2</v>
      </c>
      <c r="AF319" s="993">
        <f>$AF$11</f>
        <v>1.7100000000000001E-2</v>
      </c>
      <c r="AG319" s="993">
        <f>$AG$11</f>
        <v>3.0499999999999999E-2</v>
      </c>
      <c r="AH319" s="994">
        <f t="shared" si="115"/>
        <v>0</v>
      </c>
      <c r="AJ319" s="993">
        <f t="shared" si="110"/>
        <v>0</v>
      </c>
      <c r="AK319" s="993">
        <f>$AK$11</f>
        <v>5.0700000000000002E-2</v>
      </c>
      <c r="AL319" s="993">
        <f>$AL$11</f>
        <v>1.7100000000000001E-2</v>
      </c>
      <c r="AM319" s="993">
        <f>$AM$11</f>
        <v>3.0499999999999999E-2</v>
      </c>
      <c r="AN319" s="994">
        <f t="shared" si="111"/>
        <v>0</v>
      </c>
    </row>
    <row r="320" spans="2:40" x14ac:dyDescent="0.2">
      <c r="B320" s="1447"/>
      <c r="C320" s="1002">
        <f t="shared" ref="C320:C325" si="132">B$319</f>
        <v>0</v>
      </c>
      <c r="D320" s="1450"/>
      <c r="E320" s="1408"/>
      <c r="F320" s="1408"/>
      <c r="G320" s="990"/>
      <c r="H320" s="983">
        <v>2023</v>
      </c>
      <c r="I320" s="972"/>
      <c r="J320" s="805">
        <f t="shared" si="112"/>
        <v>0</v>
      </c>
      <c r="K320" s="804"/>
      <c r="L320" s="803">
        <f t="shared" si="119"/>
        <v>0</v>
      </c>
      <c r="M320" s="804"/>
      <c r="N320" s="803">
        <f t="shared" si="109"/>
        <v>0</v>
      </c>
      <c r="O320" s="804"/>
      <c r="P320" s="803">
        <f t="shared" si="131"/>
        <v>0</v>
      </c>
      <c r="Q320" s="760"/>
      <c r="R320" s="980">
        <f>SUMIFS('E8.a. KKAuf_SAV'!$X$6:$X$2005,'E8.a. KKAuf_SAV'!$B$6:$B$2005,$C320,'E8.a. KKAuf_SAV'!$D$6:$D$2005,$H320)</f>
        <v>0</v>
      </c>
      <c r="S320" s="980">
        <f>SUMIFS('E8.b. KKAuf_WAV'!$N$6:$N$405,'E8.b. KKAuf_WAV'!$B$6:$B$405,$C320,'E8.b. KKAuf_WAV'!$E$6:$E$405,H320)-SUMIFS('E8.b. KKAuf_WAV'!$N$6:$N$405,'E8.b. KKAuf_WAV'!$B$6:$B$405,$C320,'E8.b. KKAuf_WAV'!$C$6:$C$405,"Geschäfts- oder Firmenwert",'E8.b. KKAuf_WAV'!$D$6:$D$405,H320)</f>
        <v>0</v>
      </c>
      <c r="T320" s="974"/>
      <c r="U320" s="980">
        <f>SUMIFS('E8.a. KKAuf_SAV'!$W$6:$W$2005,'E8.a. KKAuf_SAV'!$B$6:$B$2005,$C320,'E8.a. KKAuf_SAV'!$D$6:$D$2005,H320)</f>
        <v>0</v>
      </c>
      <c r="V320" s="980">
        <f>SUMIFS('E8.b. KKAuf_WAV'!$M$6:$M$405,'E8.b. KKAuf_WAV'!$B$6:$B$405,$C320,'E8.b. KKAuf_WAV'!$E$6:$E$405,$H320,'E8.b. KKAuf_WAV'!$C$6:$C$405,"&lt;&gt;"&amp;"geleistete Anzahlungen auf immaterielle Vermögensgegenstände",'E8.b. KKAuf_WAV'!$C$6:$C$405,"&lt;&gt;"&amp;"geleistete Anzahlungen und Anlagen im Bau des Sachanlagevermögens",'E8.b. KKAuf_WAV'!$C$6:$C$405,"&lt;&gt;"&amp;"Geschäfts- oder Firmenwert")</f>
        <v>0</v>
      </c>
      <c r="W320" s="980"/>
      <c r="X320" s="980">
        <f>SUMIFS('E8.c. KKAuf_BKZ_NAB_IZ'!$K$6:$K$405,'E8.c. KKAuf_BKZ_NAB_IZ'!$B$6:$B$405,$C320,'E8.c. KKAuf_BKZ_NAB_IZ'!$C$6:$C$405,$H320)</f>
        <v>0</v>
      </c>
      <c r="Y320" s="980">
        <f>SUMIFS('E8.a. KKAuf_SAV'!$Y$6:$Y$2005,'E8.a. KKAuf_SAV'!$B$6:$B$2005,$C320,'E8.a. KKAuf_SAV'!$D$6:$D$2005,$H320)</f>
        <v>0</v>
      </c>
      <c r="Z320" s="980">
        <f>SUMIFS('E8.b. KKAuf_WAV'!$O$6:$O$405,'E8.b. KKAuf_WAV'!$B$6:$B$405,$C320,'E8.b. KKAuf_WAV'!$E$6:$E$405,$H320,'E8.b. KKAuf_WAV'!$C$6:$C$405,"&lt;&gt;"&amp;"geleistete Anzahlungen auf immaterielle Vermögensgegenstände",'E8.b. KKAuf_WAV'!$C$6:$C$405,"&lt;&gt;"&amp;"geleistete Anzahlungen und Anlagen im Bau des Sachanlagevermögens",'E8.b. KKAuf_WAV'!$C$6:$C$405,"&lt;&gt;"&amp;"Geschäfts- oder Firmenwert")</f>
        <v>0</v>
      </c>
      <c r="AA320" s="980"/>
      <c r="AB320" s="980">
        <f>SUMIFS('E8.c. KKAuf_BKZ_NAB_IZ'!$L$6:$L$405,'E8.c. KKAuf_BKZ_NAB_IZ'!$B$6:$B$405,$C320,'E8.c. KKAuf_BKZ_NAB_IZ'!$C$6:$C$405,$H320)</f>
        <v>0</v>
      </c>
      <c r="AC320" s="974"/>
      <c r="AD320" s="980">
        <f t="shared" si="113"/>
        <v>0</v>
      </c>
      <c r="AE320" s="984">
        <f>$AE$12</f>
        <v>5.0700000000000002E-2</v>
      </c>
      <c r="AF320" s="984">
        <f>$AF$12</f>
        <v>1.7100000000000001E-2</v>
      </c>
      <c r="AG320" s="984">
        <f>$AG$12</f>
        <v>3.0499999999999999E-2</v>
      </c>
      <c r="AH320" s="982">
        <f t="shared" si="115"/>
        <v>0</v>
      </c>
      <c r="AJ320" s="980"/>
      <c r="AK320" s="984">
        <f>$AK$12</f>
        <v>5.0700000000000002E-2</v>
      </c>
      <c r="AL320" s="984">
        <f>$AL$12</f>
        <v>1.7100000000000001E-2</v>
      </c>
      <c r="AM320" s="984">
        <f>$AM$12</f>
        <v>3.0499999999999999E-2</v>
      </c>
      <c r="AN320" s="982">
        <f t="shared" si="111"/>
        <v>0</v>
      </c>
    </row>
    <row r="321" spans="2:40" x14ac:dyDescent="0.2">
      <c r="B321" s="1447"/>
      <c r="C321" s="1002">
        <f t="shared" si="132"/>
        <v>0</v>
      </c>
      <c r="D321" s="1450"/>
      <c r="E321" s="1408"/>
      <c r="F321" s="1408"/>
      <c r="G321" s="990"/>
      <c r="H321" s="983">
        <v>2024</v>
      </c>
      <c r="I321" s="972"/>
      <c r="J321" s="803">
        <f t="shared" si="112"/>
        <v>0</v>
      </c>
      <c r="K321" s="804"/>
      <c r="L321" s="803">
        <f t="shared" si="119"/>
        <v>0</v>
      </c>
      <c r="M321" s="804"/>
      <c r="N321" s="803">
        <f t="shared" si="109"/>
        <v>0</v>
      </c>
      <c r="O321" s="804"/>
      <c r="P321" s="803">
        <f t="shared" si="131"/>
        <v>0</v>
      </c>
      <c r="Q321" s="760"/>
      <c r="R321" s="980">
        <f>SUMIFS('E8.a. KKAuf_SAV'!$X$6:$X$2005,'E8.a. KKAuf_SAV'!$B$6:$B$2005,$C321,'E8.a. KKAuf_SAV'!$D$6:$D$2005,$H321)</f>
        <v>0</v>
      </c>
      <c r="S321" s="980">
        <f>SUMIFS('E8.b. KKAuf_WAV'!$N$6:$N$405,'E8.b. KKAuf_WAV'!$B$6:$B$405,$C321,'E8.b. KKAuf_WAV'!$E$6:$E$405,H321)-SUMIFS('E8.b. KKAuf_WAV'!$N$6:$N$405,'E8.b. KKAuf_WAV'!$B$6:$B$405,$C321,'E8.b. KKAuf_WAV'!$C$6:$C$405,"Geschäfts- oder Firmenwert",'E8.b. KKAuf_WAV'!$D$6:$D$405,H321)</f>
        <v>0</v>
      </c>
      <c r="T321" s="974"/>
      <c r="U321" s="980">
        <f>SUMIFS('E8.a. KKAuf_SAV'!$W$6:$W$2005,'E8.a. KKAuf_SAV'!$B$6:$B$2005,$C321,'E8.a. KKAuf_SAV'!$D$6:$D$2005,H321)</f>
        <v>0</v>
      </c>
      <c r="V321" s="980">
        <f>SUMIFS('E8.b. KKAuf_WAV'!$M$6:$M$405,'E8.b. KKAuf_WAV'!$B$6:$B$405,$C321,'E8.b. KKAuf_WAV'!$E$6:$E$405,$H321,'E8.b. KKAuf_WAV'!$C$6:$C$405,"&lt;&gt;"&amp;"geleistete Anzahlungen auf immaterielle Vermögensgegenstände",'E8.b. KKAuf_WAV'!$C$6:$C$405,"&lt;&gt;"&amp;"geleistete Anzahlungen und Anlagen im Bau des Sachanlagevermögens",'E8.b. KKAuf_WAV'!$C$6:$C$405,"&lt;&gt;"&amp;"Geschäfts- oder Firmenwert")</f>
        <v>0</v>
      </c>
      <c r="W321" s="980">
        <f>SUMIFS('E8.b. KKAuf_WAV'!$M$6:$M$405,'E8.b. KKAuf_WAV'!$B$6:$B$405,$C321,'E8.b. KKAuf_WAV'!$E$6:$E$405,H321,'E8.b. KKAuf_WAV'!$C$6:$C$405,"geleistete Anzahlungen und Anlagen im Bau des Sachanlagevermögens")+ SUMIFS('E8.b. KKAuf_WAV'!$M$6:$M$405,'E8.b. KKAuf_WAV'!$B$6:$B$405,$C321,'E8.b. KKAuf_WAV'!$E$6:$E$405,H321,'E8.b. KKAuf_WAV'!$C$6:$C$405,"geleistete Anzahlungen auf immaterielle Vermögensgegenstände")</f>
        <v>0</v>
      </c>
      <c r="X321" s="980">
        <f>SUMIFS('E8.c. KKAuf_BKZ_NAB_IZ'!$K$6:$K$405,'E8.c. KKAuf_BKZ_NAB_IZ'!$B$6:$B$405,$C321,'E8.c. KKAuf_BKZ_NAB_IZ'!$C$6:$C$405,$H321)</f>
        <v>0</v>
      </c>
      <c r="Y321" s="980">
        <f>SUMIFS('E8.a. KKAuf_SAV'!$Y$6:$Y$2005,'E8.a. KKAuf_SAV'!$B$6:$B$2005,$C321,'E8.a. KKAuf_SAV'!$D$6:$D$2005,$H321)</f>
        <v>0</v>
      </c>
      <c r="Z321" s="980">
        <f>SUMIFS('E8.b. KKAuf_WAV'!$O$6:$O$405,'E8.b. KKAuf_WAV'!$B$6:$B$405,$C321,'E8.b. KKAuf_WAV'!$E$6:$E$405,$H321,'E8.b. KKAuf_WAV'!$C$6:$C$405,"&lt;&gt;"&amp;"geleistete Anzahlungen auf immaterielle Vermögensgegenstände",'E8.b. KKAuf_WAV'!$C$6:$C$405,"&lt;&gt;"&amp;"geleistete Anzahlungen und Anlagen im Bau des Sachanlagevermögens",'E8.b. KKAuf_WAV'!$C$6:$C$405,"&lt;&gt;"&amp;"Geschäfts- oder Firmenwert")</f>
        <v>0</v>
      </c>
      <c r="AA321" s="980">
        <f>SUMIFS('E8.b. KKAuf_WAV'!$O$6:$O$405,'E8.b. KKAuf_WAV'!$B$6:$B$405,$C321,'E8.b. KKAuf_WAV'!$E$6:$E$405,H321,'E8.b. KKAuf_WAV'!$C$6:$C$405,"geleistete Anzahlungen und Anlagen im Bau des Sachanlagevermögens")+ SUMIFS('E8.b. KKAuf_WAV'!$O$6:$O$405,'E8.b. KKAuf_WAV'!$B$6:$B$405,$C321,'E8.b. KKAuf_WAV'!$E$6:$E$405,H321,'E8.b. KKAuf_WAV'!$C$6:$C$405,"geleistete Anzahlungen auf immaterielle Vermögensgegenstände")</f>
        <v>0</v>
      </c>
      <c r="AB321" s="980">
        <f>SUMIFS('E8.c. KKAuf_BKZ_NAB_IZ'!$L$6:$L$405,'E8.c. KKAuf_BKZ_NAB_IZ'!$B$6:$B$405,$C321,'E8.c. KKAuf_BKZ_NAB_IZ'!$C$6:$C$405,$H321)</f>
        <v>0</v>
      </c>
      <c r="AC321" s="974"/>
      <c r="AD321" s="980">
        <f t="shared" si="113"/>
        <v>0</v>
      </c>
      <c r="AE321" s="984">
        <f>$AE$13</f>
        <v>6.93E-2</v>
      </c>
      <c r="AF321" s="984">
        <f>$AF$13</f>
        <v>3.8699999999999998E-2</v>
      </c>
      <c r="AG321" s="984">
        <f>$AG$13</f>
        <v>5.0900000000000001E-2</v>
      </c>
      <c r="AH321" s="982">
        <f t="shared" si="115"/>
        <v>0</v>
      </c>
      <c r="AJ321" s="980">
        <f t="shared" si="110"/>
        <v>0</v>
      </c>
      <c r="AK321" s="984">
        <f>$AK$13</f>
        <v>7.0099999999999996E-2</v>
      </c>
      <c r="AL321" s="984">
        <f>$AL$13</f>
        <v>3.6600000000000001E-2</v>
      </c>
      <c r="AM321" s="984">
        <f>$AM$13</f>
        <v>0.05</v>
      </c>
      <c r="AN321" s="982">
        <f t="shared" si="111"/>
        <v>0</v>
      </c>
    </row>
    <row r="322" spans="2:40" ht="15" thickBot="1" x14ac:dyDescent="0.25">
      <c r="B322" s="1447"/>
      <c r="C322" s="1002">
        <f t="shared" si="132"/>
        <v>0</v>
      </c>
      <c r="D322" s="1450"/>
      <c r="E322" s="1408"/>
      <c r="F322" s="1408"/>
      <c r="G322" s="990"/>
      <c r="H322" s="983">
        <v>2025</v>
      </c>
      <c r="I322" s="972"/>
      <c r="J322" s="803">
        <f t="shared" si="112"/>
        <v>0</v>
      </c>
      <c r="K322" s="804"/>
      <c r="L322" s="803">
        <f t="shared" si="119"/>
        <v>0</v>
      </c>
      <c r="M322" s="804"/>
      <c r="N322" s="803">
        <f t="shared" si="109"/>
        <v>0</v>
      </c>
      <c r="O322" s="804"/>
      <c r="P322" s="803">
        <f t="shared" si="131"/>
        <v>0</v>
      </c>
      <c r="Q322" s="760"/>
      <c r="R322" s="980">
        <f>SUMIFS('E8.a. KKAuf_SAV'!$X$6:$X$2005,'E8.a. KKAuf_SAV'!$B$6:$B$2005,$C322,'E8.a. KKAuf_SAV'!$D$6:$D$2005,$H322)</f>
        <v>0</v>
      </c>
      <c r="S322" s="980">
        <f>SUMIFS('E8.b. KKAuf_WAV'!$N$6:$N$405,'E8.b. KKAuf_WAV'!$B$6:$B$405,$C322,'E8.b. KKAuf_WAV'!$E$6:$E$405,H322)-SUMIFS('E8.b. KKAuf_WAV'!$N$6:$N$405,'E8.b. KKAuf_WAV'!$B$6:$B$405,$C322,'E8.b. KKAuf_WAV'!$C$6:$C$405,"Geschäfts- oder Firmenwert",'E8.b. KKAuf_WAV'!$D$6:$D$405,H322)</f>
        <v>0</v>
      </c>
      <c r="T322" s="974"/>
      <c r="U322" s="980">
        <f>SUMIFS('E8.a. KKAuf_SAV'!$W$6:$W$2005,'E8.a. KKAuf_SAV'!$B$6:$B$2005,$C322,'E8.a. KKAuf_SAV'!$D$6:$D$2005,H322)</f>
        <v>0</v>
      </c>
      <c r="V322" s="980">
        <f>SUMIFS('E8.b. KKAuf_WAV'!$M$6:$M$405,'E8.b. KKAuf_WAV'!$B$6:$B$405,$C322,'E8.b. KKAuf_WAV'!$E$6:$E$405,$H322,'E8.b. KKAuf_WAV'!$C$6:$C$405,"&lt;&gt;"&amp;"geleistete Anzahlungen auf immaterielle Vermögensgegenstände",'E8.b. KKAuf_WAV'!$C$6:$C$405,"&lt;&gt;"&amp;"geleistete Anzahlungen und Anlagen im Bau des Sachanlagevermögens",'E8.b. KKAuf_WAV'!$C$6:$C$405,"&lt;&gt;"&amp;"Geschäfts- oder Firmenwert")</f>
        <v>0</v>
      </c>
      <c r="W322" s="980">
        <f>SUMIFS('E8.b. KKAuf_WAV'!$M$6:$M$405,'E8.b. KKAuf_WAV'!$B$6:$B$405,$C322,'E8.b. KKAuf_WAV'!$E$6:$E$405,H322,'E8.b. KKAuf_WAV'!$C$6:$C$405,"geleistete Anzahlungen und Anlagen im Bau des Sachanlagevermögens")+ SUMIFS('E8.b. KKAuf_WAV'!$M$6:$M$405,'E8.b. KKAuf_WAV'!$B$6:$B$405,$C322,'E8.b. KKAuf_WAV'!$E$6:$E$405,H322,'E8.b. KKAuf_WAV'!$C$6:$C$405,"geleistete Anzahlungen auf immaterielle Vermögensgegenstände")</f>
        <v>0</v>
      </c>
      <c r="X322" s="980">
        <f>SUMIFS('E8.c. KKAuf_BKZ_NAB_IZ'!$K$6:$K$405,'E8.c. KKAuf_BKZ_NAB_IZ'!$B$6:$B$405,$C322,'E8.c. KKAuf_BKZ_NAB_IZ'!$C$6:$C$405,$H322)</f>
        <v>0</v>
      </c>
      <c r="Y322" s="980">
        <f>SUMIFS('E8.a. KKAuf_SAV'!$Y$6:$Y$2005,'E8.a. KKAuf_SAV'!$B$6:$B$2005,$C322,'E8.a. KKAuf_SAV'!$D$6:$D$2005,$H322)</f>
        <v>0</v>
      </c>
      <c r="Z322" s="980">
        <f>SUMIFS('E8.b. KKAuf_WAV'!$O$6:$O$405,'E8.b. KKAuf_WAV'!$B$6:$B$405,$C322,'E8.b. KKAuf_WAV'!$E$6:$E$405,$H322,'E8.b. KKAuf_WAV'!$C$6:$C$405,"&lt;&gt;"&amp;"geleistete Anzahlungen auf immaterielle Vermögensgegenstände",'E8.b. KKAuf_WAV'!$C$6:$C$405,"&lt;&gt;"&amp;"geleistete Anzahlungen und Anlagen im Bau des Sachanlagevermögens",'E8.b. KKAuf_WAV'!$C$6:$C$405,"&lt;&gt;"&amp;"Geschäfts- oder Firmenwert")</f>
        <v>0</v>
      </c>
      <c r="AA322" s="980">
        <f>SUMIFS('E8.b. KKAuf_WAV'!$O$6:$O$405,'E8.b. KKAuf_WAV'!$B$6:$B$405,$C322,'E8.b. KKAuf_WAV'!$E$6:$E$405,H322,'E8.b. KKAuf_WAV'!$C$6:$C$405,"geleistete Anzahlungen und Anlagen im Bau des Sachanlagevermögens")+ SUMIFS('E8.b. KKAuf_WAV'!$O$6:$O$405,'E8.b. KKAuf_WAV'!$B$6:$B$405,$C322,'E8.b. KKAuf_WAV'!$E$6:$E$405,H322,'E8.b. KKAuf_WAV'!$C$6:$C$405,"geleistete Anzahlungen auf immaterielle Vermögensgegenstände")</f>
        <v>0</v>
      </c>
      <c r="AB322" s="980">
        <f>SUMIFS('E8.c. KKAuf_BKZ_NAB_IZ'!$L$6:$L$405,'E8.c. KKAuf_BKZ_NAB_IZ'!$B$6:$B$405,$C322,'E8.c. KKAuf_BKZ_NAB_IZ'!$C$6:$C$405,$H322)</f>
        <v>0</v>
      </c>
      <c r="AC322" s="974"/>
      <c r="AD322" s="980">
        <f t="shared" si="113"/>
        <v>0</v>
      </c>
      <c r="AE322" s="984">
        <f>$AE$14</f>
        <v>7.0099999999999996E-2</v>
      </c>
      <c r="AF322" s="984">
        <f>$AF$14</f>
        <v>3.6600000000000001E-2</v>
      </c>
      <c r="AG322" s="984">
        <f>$AG$14</f>
        <v>0.05</v>
      </c>
      <c r="AH322" s="982">
        <f t="shared" si="115"/>
        <v>0</v>
      </c>
      <c r="AJ322" s="980">
        <f t="shared" si="110"/>
        <v>0</v>
      </c>
      <c r="AK322" s="984">
        <f>$AK$14</f>
        <v>7.0099999999999996E-2</v>
      </c>
      <c r="AL322" s="984">
        <f>$AL$14</f>
        <v>3.6600000000000001E-2</v>
      </c>
      <c r="AM322" s="984">
        <f>$AM$14</f>
        <v>0.05</v>
      </c>
      <c r="AN322" s="982">
        <f t="shared" si="111"/>
        <v>0</v>
      </c>
    </row>
    <row r="323" spans="2:40" ht="15" hidden="1" thickBot="1" x14ac:dyDescent="0.25">
      <c r="B323" s="1447"/>
      <c r="C323" s="1002">
        <f t="shared" si="132"/>
        <v>0</v>
      </c>
      <c r="D323" s="1450"/>
      <c r="E323" s="1408"/>
      <c r="F323" s="1408"/>
      <c r="G323" s="990"/>
      <c r="H323" s="983">
        <v>2026</v>
      </c>
      <c r="I323" s="972"/>
      <c r="J323" s="803">
        <f t="shared" si="112"/>
        <v>0</v>
      </c>
      <c r="K323" s="804"/>
      <c r="L323" s="803">
        <f t="shared" si="119"/>
        <v>0</v>
      </c>
      <c r="M323" s="804"/>
      <c r="N323" s="803">
        <f t="shared" si="109"/>
        <v>0</v>
      </c>
      <c r="O323" s="804"/>
      <c r="P323" s="803">
        <f t="shared" si="131"/>
        <v>0</v>
      </c>
      <c r="Q323" s="760"/>
      <c r="R323" s="980">
        <f>SUMIFS('E8.a. KKAuf_SAV'!$X$6:$X$2005,'E8.a. KKAuf_SAV'!$B$6:$B$2005,$C323,'E8.a. KKAuf_SAV'!$D$6:$D$2005,$H323)</f>
        <v>0</v>
      </c>
      <c r="S323" s="980">
        <f>SUMIFS('E8.b. KKAuf_WAV'!$N$6:$N$405,'E8.b. KKAuf_WAV'!$B$6:$B$405,$C323,'E8.b. KKAuf_WAV'!$E$6:$E$405,H323)-SUMIFS('E8.b. KKAuf_WAV'!$N$6:$N$405,'E8.b. KKAuf_WAV'!$B$6:$B$405,$C323,'E8.b. KKAuf_WAV'!$C$6:$C$405,"Geschäfts- oder Firmenwert",'E8.b. KKAuf_WAV'!$D$6:$D$405,H323)</f>
        <v>0</v>
      </c>
      <c r="T323" s="974"/>
      <c r="U323" s="980">
        <f>SUMIFS('E8.a. KKAuf_SAV'!$W$6:$W$2005,'E8.a. KKAuf_SAV'!$B$6:$B$2005,$C323,'E8.a. KKAuf_SAV'!$D$6:$D$2005,H323)</f>
        <v>0</v>
      </c>
      <c r="V323" s="980">
        <f>SUMIFS('E8.b. KKAuf_WAV'!$M$6:$M$405,'E8.b. KKAuf_WAV'!$B$6:$B$405,$C323,'E8.b. KKAuf_WAV'!$E$6:$E$405,$H323,'E8.b. KKAuf_WAV'!$C$6:$C$405,"&lt;&gt;"&amp;"geleistete Anzahlungen auf immaterielle Vermögensgegenstände",'E8.b. KKAuf_WAV'!$C$6:$C$405,"&lt;&gt;"&amp;"geleistete Anzahlungen und Anlagen im Bau des Sachanlagevermögens",'E8.b. KKAuf_WAV'!$C$6:$C$405,"&lt;&gt;"&amp;"Geschäfts- oder Firmenwert")</f>
        <v>0</v>
      </c>
      <c r="W323" s="980">
        <f>SUMIFS('E8.b. KKAuf_WAV'!$M$6:$M$405,'E8.b. KKAuf_WAV'!$B$6:$B$405,$C323,'E8.b. KKAuf_WAV'!$E$6:$E$405,H323,'E8.b. KKAuf_WAV'!$C$6:$C$405,"geleistete Anzahlungen und Anlagen im Bau des Sachanlagevermögens")+ SUMIFS('E8.b. KKAuf_WAV'!$M$6:$M$405,'E8.b. KKAuf_WAV'!$B$6:$B$405,$C323,'E8.b. KKAuf_WAV'!$E$6:$E$405,H323,'E8.b. KKAuf_WAV'!$C$6:$C$405,"geleistete Anzahlungen auf immaterielle Vermögensgegenstände")</f>
        <v>0</v>
      </c>
      <c r="X323" s="980">
        <f>SUMIFS('E8.c. KKAuf_BKZ_NAB_IZ'!$K$6:$K$405,'E8.c. KKAuf_BKZ_NAB_IZ'!$B$6:$B$405,$C323,'E8.c. KKAuf_BKZ_NAB_IZ'!$C$6:$C$405,$H323)</f>
        <v>0</v>
      </c>
      <c r="Y323" s="980">
        <f>SUMIFS('E8.a. KKAuf_SAV'!$Y$6:$Y$2005,'E8.a. KKAuf_SAV'!$B$6:$B$2005,$C323,'E8.a. KKAuf_SAV'!$D$6:$D$2005,$H323)</f>
        <v>0</v>
      </c>
      <c r="Z323" s="980">
        <f>SUMIFS('E8.b. KKAuf_WAV'!$O$6:$O$405,'E8.b. KKAuf_WAV'!$B$6:$B$405,$C323,'E8.b. KKAuf_WAV'!$E$6:$E$405,$H323,'E8.b. KKAuf_WAV'!$C$6:$C$405,"&lt;&gt;"&amp;"geleistete Anzahlungen auf immaterielle Vermögensgegenstände",'E8.b. KKAuf_WAV'!$C$6:$C$405,"&lt;&gt;"&amp;"geleistete Anzahlungen und Anlagen im Bau des Sachanlagevermögens",'E8.b. KKAuf_WAV'!$C$6:$C$405,"&lt;&gt;"&amp;"Geschäfts- oder Firmenwert")</f>
        <v>0</v>
      </c>
      <c r="AA323" s="980">
        <f>SUMIFS('E8.b. KKAuf_WAV'!$O$6:$O$405,'E8.b. KKAuf_WAV'!$B$6:$B$405,$C323,'E8.b. KKAuf_WAV'!$E$6:$E$405,H323,'E8.b. KKAuf_WAV'!$C$6:$C$405,"geleistete Anzahlungen und Anlagen im Bau des Sachanlagevermögens")+ SUMIFS('E8.b. KKAuf_WAV'!$O$6:$O$405,'E8.b. KKAuf_WAV'!$B$6:$B$405,$C323,'E8.b. KKAuf_WAV'!$E$6:$E$405,H323,'E8.b. KKAuf_WAV'!$C$6:$C$405,"geleistete Anzahlungen auf immaterielle Vermögensgegenstände")</f>
        <v>0</v>
      </c>
      <c r="AB323" s="980">
        <f>SUMIFS('E8.c. KKAuf_BKZ_NAB_IZ'!$L$6:$L$405,'E8.c. KKAuf_BKZ_NAB_IZ'!$B$6:$B$405,$C323,'E8.c. KKAuf_BKZ_NAB_IZ'!$C$6:$C$405,$H323)</f>
        <v>0</v>
      </c>
      <c r="AC323" s="974"/>
      <c r="AD323" s="980">
        <f t="shared" si="113"/>
        <v>0</v>
      </c>
      <c r="AE323" s="984">
        <f>$AE$15</f>
        <v>0</v>
      </c>
      <c r="AF323" s="984">
        <f>$AF$15</f>
        <v>0</v>
      </c>
      <c r="AG323" s="984">
        <f>$AG$15</f>
        <v>0</v>
      </c>
      <c r="AH323" s="982">
        <f t="shared" si="115"/>
        <v>0</v>
      </c>
      <c r="AJ323" s="980">
        <f t="shared" si="110"/>
        <v>0</v>
      </c>
      <c r="AK323" s="984">
        <f>$AK$15</f>
        <v>0</v>
      </c>
      <c r="AL323" s="984">
        <f>$AL$15</f>
        <v>0</v>
      </c>
      <c r="AM323" s="984">
        <f>$AM$15</f>
        <v>0</v>
      </c>
      <c r="AN323" s="982">
        <f t="shared" si="111"/>
        <v>0</v>
      </c>
    </row>
    <row r="324" spans="2:40" ht="15" hidden="1" thickBot="1" x14ac:dyDescent="0.25">
      <c r="B324" s="1447"/>
      <c r="C324" s="1002">
        <f t="shared" si="132"/>
        <v>0</v>
      </c>
      <c r="D324" s="1450"/>
      <c r="E324" s="1408"/>
      <c r="F324" s="1408"/>
      <c r="G324" s="990"/>
      <c r="H324" s="983">
        <v>2027</v>
      </c>
      <c r="I324" s="972"/>
      <c r="J324" s="803">
        <f t="shared" si="112"/>
        <v>0</v>
      </c>
      <c r="K324" s="804"/>
      <c r="L324" s="803">
        <f t="shared" si="119"/>
        <v>0</v>
      </c>
      <c r="M324" s="804"/>
      <c r="N324" s="803">
        <f t="shared" si="109"/>
        <v>0</v>
      </c>
      <c r="O324" s="804"/>
      <c r="P324" s="803">
        <f t="shared" si="131"/>
        <v>0</v>
      </c>
      <c r="Q324" s="760"/>
      <c r="R324" s="980">
        <f>SUMIFS('E8.a. KKAuf_SAV'!$X$6:$X$2005,'E8.a. KKAuf_SAV'!$B$6:$B$2005,$C324,'E8.a. KKAuf_SAV'!$D$6:$D$2005,$H324)</f>
        <v>0</v>
      </c>
      <c r="S324" s="980">
        <f>SUMIFS('E8.b. KKAuf_WAV'!$N$6:$N$405,'E8.b. KKAuf_WAV'!$B$6:$B$405,$C324,'E8.b. KKAuf_WAV'!$E$6:$E$405,H324)-SUMIFS('E8.b. KKAuf_WAV'!$N$6:$N$405,'E8.b. KKAuf_WAV'!$B$6:$B$405,$C324,'E8.b. KKAuf_WAV'!$C$6:$C$405,"Geschäfts- oder Firmenwert",'E8.b. KKAuf_WAV'!$D$6:$D$405,H324)</f>
        <v>0</v>
      </c>
      <c r="T324" s="974"/>
      <c r="U324" s="980">
        <f>SUMIFS('E8.a. KKAuf_SAV'!$W$6:$W$2005,'E8.a. KKAuf_SAV'!$B$6:$B$2005,$C324,'E8.a. KKAuf_SAV'!$D$6:$D$2005,H324)</f>
        <v>0</v>
      </c>
      <c r="V324" s="980">
        <f>SUMIFS('E8.b. KKAuf_WAV'!$M$6:$M$405,'E8.b. KKAuf_WAV'!$B$6:$B$405,$C324,'E8.b. KKAuf_WAV'!$E$6:$E$405,$H324,'E8.b. KKAuf_WAV'!$C$6:$C$405,"&lt;&gt;"&amp;"geleistete Anzahlungen auf immaterielle Vermögensgegenstände",'E8.b. KKAuf_WAV'!$C$6:$C$405,"&lt;&gt;"&amp;"geleistete Anzahlungen und Anlagen im Bau des Sachanlagevermögens",'E8.b. KKAuf_WAV'!$C$6:$C$405,"&lt;&gt;"&amp;"Geschäfts- oder Firmenwert")</f>
        <v>0</v>
      </c>
      <c r="W324" s="980">
        <f>SUMIFS('E8.b. KKAuf_WAV'!$M$6:$M$405,'E8.b. KKAuf_WAV'!$B$6:$B$405,$C324,'E8.b. KKAuf_WAV'!$E$6:$E$405,H324,'E8.b. KKAuf_WAV'!$C$6:$C$405,"geleistete Anzahlungen und Anlagen im Bau des Sachanlagevermögens")+ SUMIFS('E8.b. KKAuf_WAV'!$M$6:$M$405,'E8.b. KKAuf_WAV'!$B$6:$B$405,$C324,'E8.b. KKAuf_WAV'!$E$6:$E$405,H324,'E8.b. KKAuf_WAV'!$C$6:$C$405,"geleistete Anzahlungen auf immaterielle Vermögensgegenstände")</f>
        <v>0</v>
      </c>
      <c r="X324" s="980">
        <f>SUMIFS('E8.c. KKAuf_BKZ_NAB_IZ'!$K$6:$K$405,'E8.c. KKAuf_BKZ_NAB_IZ'!$B$6:$B$405,$C324,'E8.c. KKAuf_BKZ_NAB_IZ'!$C$6:$C$405,$H324)</f>
        <v>0</v>
      </c>
      <c r="Y324" s="980">
        <f>SUMIFS('E8.a. KKAuf_SAV'!$Y$6:$Y$2005,'E8.a. KKAuf_SAV'!$B$6:$B$2005,$C324,'E8.a. KKAuf_SAV'!$D$6:$D$2005,$H324)</f>
        <v>0</v>
      </c>
      <c r="Z324" s="980">
        <f>SUMIFS('E8.b. KKAuf_WAV'!$O$6:$O$405,'E8.b. KKAuf_WAV'!$B$6:$B$405,$C324,'E8.b. KKAuf_WAV'!$E$6:$E$405,$H324,'E8.b. KKAuf_WAV'!$C$6:$C$405,"&lt;&gt;"&amp;"geleistete Anzahlungen auf immaterielle Vermögensgegenstände",'E8.b. KKAuf_WAV'!$C$6:$C$405,"&lt;&gt;"&amp;"geleistete Anzahlungen und Anlagen im Bau des Sachanlagevermögens",'E8.b. KKAuf_WAV'!$C$6:$C$405,"&lt;&gt;"&amp;"Geschäfts- oder Firmenwert")</f>
        <v>0</v>
      </c>
      <c r="AA324" s="980">
        <f>SUMIFS('E8.b. KKAuf_WAV'!$O$6:$O$405,'E8.b. KKAuf_WAV'!$B$6:$B$405,$C324,'E8.b. KKAuf_WAV'!$E$6:$E$405,H324,'E8.b. KKAuf_WAV'!$C$6:$C$405,"geleistete Anzahlungen und Anlagen im Bau des Sachanlagevermögens")+ SUMIFS('E8.b. KKAuf_WAV'!$O$6:$O$405,'E8.b. KKAuf_WAV'!$B$6:$B$405,$C324,'E8.b. KKAuf_WAV'!$E$6:$E$405,H324,'E8.b. KKAuf_WAV'!$C$6:$C$405,"geleistete Anzahlungen auf immaterielle Vermögensgegenstände")</f>
        <v>0</v>
      </c>
      <c r="AB324" s="980">
        <f>SUMIFS('E8.c. KKAuf_BKZ_NAB_IZ'!$L$6:$L$405,'E8.c. KKAuf_BKZ_NAB_IZ'!$B$6:$B$405,$C324,'E8.c. KKAuf_BKZ_NAB_IZ'!$C$6:$C$405,$H324)</f>
        <v>0</v>
      </c>
      <c r="AC324" s="974"/>
      <c r="AD324" s="980">
        <f t="shared" si="113"/>
        <v>0</v>
      </c>
      <c r="AE324" s="984">
        <f>$AE$16</f>
        <v>0</v>
      </c>
      <c r="AF324" s="984">
        <f>$AF$16</f>
        <v>0</v>
      </c>
      <c r="AG324" s="984">
        <f>$AG$16</f>
        <v>0</v>
      </c>
      <c r="AH324" s="982">
        <f t="shared" si="115"/>
        <v>0</v>
      </c>
      <c r="AJ324" s="980">
        <f t="shared" si="110"/>
        <v>0</v>
      </c>
      <c r="AK324" s="984">
        <f>$AK$16</f>
        <v>0</v>
      </c>
      <c r="AL324" s="984">
        <f>$AL$16</f>
        <v>0</v>
      </c>
      <c r="AM324" s="984">
        <f>$AM$16</f>
        <v>0</v>
      </c>
      <c r="AN324" s="982">
        <f t="shared" si="111"/>
        <v>0</v>
      </c>
    </row>
    <row r="325" spans="2:40" ht="15" hidden="1" thickBot="1" x14ac:dyDescent="0.25">
      <c r="B325" s="1448"/>
      <c r="C325" s="1003">
        <f t="shared" si="132"/>
        <v>0</v>
      </c>
      <c r="D325" s="1451"/>
      <c r="E325" s="1409"/>
      <c r="F325" s="1409"/>
      <c r="G325" s="970"/>
      <c r="H325" s="986">
        <v>2028</v>
      </c>
      <c r="I325" s="972"/>
      <c r="J325" s="815">
        <f t="shared" si="112"/>
        <v>0</v>
      </c>
      <c r="K325" s="804"/>
      <c r="L325" s="814">
        <f t="shared" si="119"/>
        <v>0</v>
      </c>
      <c r="M325" s="804"/>
      <c r="N325" s="814">
        <f t="shared" si="109"/>
        <v>0</v>
      </c>
      <c r="O325" s="804"/>
      <c r="P325" s="814">
        <f t="shared" si="131"/>
        <v>0</v>
      </c>
      <c r="Q325" s="760"/>
      <c r="R325" s="987">
        <f>SUMIFS('E8.a. KKAuf_SAV'!$X$6:$X$2005,'E8.a. KKAuf_SAV'!$B$6:$B$2005,$C325,'E8.a. KKAuf_SAV'!$D$6:$D$2005,$H325)</f>
        <v>0</v>
      </c>
      <c r="S325" s="987">
        <f>SUMIFS('E8.b. KKAuf_WAV'!$N$6:$N$405,'E8.b. KKAuf_WAV'!$B$6:$B$405,$C325,'E8.b. KKAuf_WAV'!$E$6:$E$405,H325)-SUMIFS('E8.b. KKAuf_WAV'!$N$6:$N$405,'E8.b. KKAuf_WAV'!$B$6:$B$405,$C325,'E8.b. KKAuf_WAV'!$C$6:$C$405,"Geschäfts- oder Firmenwert",'E8.b. KKAuf_WAV'!$D$6:$D$405,H325)</f>
        <v>0</v>
      </c>
      <c r="T325" s="974"/>
      <c r="U325" s="987">
        <f>SUMIFS('E8.a. KKAuf_SAV'!$W$6:$W$2005,'E8.a. KKAuf_SAV'!$B$6:$B$2005,$C325,'E8.a. KKAuf_SAV'!$D$6:$D$2005,H325)</f>
        <v>0</v>
      </c>
      <c r="V325" s="987">
        <f>SUMIFS('E8.b. KKAuf_WAV'!$M$6:$M$405,'E8.b. KKAuf_WAV'!$B$6:$B$405,$C325,'E8.b. KKAuf_WAV'!$E$6:$E$405,$H325,'E8.b. KKAuf_WAV'!$C$6:$C$405,"&lt;&gt;"&amp;"geleistete Anzahlungen auf immaterielle Vermögensgegenstände",'E8.b. KKAuf_WAV'!$C$6:$C$405,"&lt;&gt;"&amp;"geleistete Anzahlungen und Anlagen im Bau des Sachanlagevermögens",'E8.b. KKAuf_WAV'!$C$6:$C$405,"&lt;&gt;"&amp;"Geschäfts- oder Firmenwert")</f>
        <v>0</v>
      </c>
      <c r="W325" s="987">
        <f>SUMIFS('E8.b. KKAuf_WAV'!$M$6:$M$405,'E8.b. KKAuf_WAV'!$B$6:$B$405,$C325,'E8.b. KKAuf_WAV'!$E$6:$E$405,H325,'E8.b. KKAuf_WAV'!$C$6:$C$405,"geleistete Anzahlungen und Anlagen im Bau des Sachanlagevermögens")+ SUMIFS('E8.b. KKAuf_WAV'!$M$6:$M$405,'E8.b. KKAuf_WAV'!$B$6:$B$405,$C325,'E8.b. KKAuf_WAV'!$E$6:$E$405,H325,'E8.b. KKAuf_WAV'!$C$6:$C$405,"geleistete Anzahlungen auf immaterielle Vermögensgegenstände")</f>
        <v>0</v>
      </c>
      <c r="X325" s="987">
        <f>SUMIFS('E8.c. KKAuf_BKZ_NAB_IZ'!$K$6:$K$405,'E8.c. KKAuf_BKZ_NAB_IZ'!$B$6:$B$405,$C325,'E8.c. KKAuf_BKZ_NAB_IZ'!$C$6:$C$405,$H325)</f>
        <v>0</v>
      </c>
      <c r="Y325" s="987">
        <f>SUMIFS('E8.a. KKAuf_SAV'!$Y$6:$Y$2005,'E8.a. KKAuf_SAV'!$B$6:$B$2005,$C325,'E8.a. KKAuf_SAV'!$D$6:$D$2005,$H325)</f>
        <v>0</v>
      </c>
      <c r="Z325" s="987">
        <f>SUMIFS('E8.b. KKAuf_WAV'!$O$6:$O$405,'E8.b. KKAuf_WAV'!$B$6:$B$405,$C325,'E8.b. KKAuf_WAV'!$E$6:$E$405,$H325,'E8.b. KKAuf_WAV'!$C$6:$C$405,"&lt;&gt;"&amp;"geleistete Anzahlungen auf immaterielle Vermögensgegenstände",'E8.b. KKAuf_WAV'!$C$6:$C$405,"&lt;&gt;"&amp;"geleistete Anzahlungen und Anlagen im Bau des Sachanlagevermögens",'E8.b. KKAuf_WAV'!$C$6:$C$405,"&lt;&gt;"&amp;"Geschäfts- oder Firmenwert")</f>
        <v>0</v>
      </c>
      <c r="AA325" s="987">
        <f>SUMIFS('E8.b. KKAuf_WAV'!$O$6:$O$405,'E8.b. KKAuf_WAV'!$B$6:$B$405,$C325,'E8.b. KKAuf_WAV'!$E$6:$E$405,H325,'E8.b. KKAuf_WAV'!$C$6:$C$405,"geleistete Anzahlungen und Anlagen im Bau des Sachanlagevermögens")+ SUMIFS('E8.b. KKAuf_WAV'!$O$6:$O$405,'E8.b. KKAuf_WAV'!$B$6:$B$405,$C325,'E8.b. KKAuf_WAV'!$E$6:$E$405,H325,'E8.b. KKAuf_WAV'!$C$6:$C$405,"geleistete Anzahlungen auf immaterielle Vermögensgegenstände")</f>
        <v>0</v>
      </c>
      <c r="AB325" s="987">
        <f>SUMIFS('E8.c. KKAuf_BKZ_NAB_IZ'!$L$6:$L$405,'E8.c. KKAuf_BKZ_NAB_IZ'!$B$6:$B$405,$C325,'E8.c. KKAuf_BKZ_NAB_IZ'!$C$6:$C$405,$H325)</f>
        <v>0</v>
      </c>
      <c r="AC325" s="974"/>
      <c r="AD325" s="987">
        <f t="shared" si="113"/>
        <v>0</v>
      </c>
      <c r="AE325" s="988">
        <f>$AE$17</f>
        <v>0</v>
      </c>
      <c r="AF325" s="988">
        <f>$AF$17</f>
        <v>0</v>
      </c>
      <c r="AG325" s="988">
        <f>$AG$17</f>
        <v>0</v>
      </c>
      <c r="AH325" s="989">
        <f t="shared" si="115"/>
        <v>0</v>
      </c>
      <c r="AJ325" s="987">
        <f t="shared" si="110"/>
        <v>0</v>
      </c>
      <c r="AK325" s="988">
        <f>$AK$17</f>
        <v>0</v>
      </c>
      <c r="AL325" s="988">
        <f>$AL$17</f>
        <v>0</v>
      </c>
      <c r="AM325" s="988">
        <f>$AM$17</f>
        <v>0</v>
      </c>
      <c r="AN325" s="989">
        <f t="shared" si="111"/>
        <v>0</v>
      </c>
    </row>
    <row r="326" spans="2:40" ht="14.25" customHeight="1" x14ac:dyDescent="0.2">
      <c r="B326" s="1446"/>
      <c r="C326" s="1001">
        <f>B$326</f>
        <v>0</v>
      </c>
      <c r="D326" s="1449"/>
      <c r="E326" s="1407"/>
      <c r="F326" s="1410"/>
      <c r="G326" s="990"/>
      <c r="H326" s="991">
        <v>2022</v>
      </c>
      <c r="I326" s="972"/>
      <c r="J326" s="813">
        <f t="shared" si="112"/>
        <v>0</v>
      </c>
      <c r="K326" s="804"/>
      <c r="L326" s="813">
        <f t="shared" si="119"/>
        <v>0</v>
      </c>
      <c r="M326" s="804"/>
      <c r="N326" s="813">
        <f t="shared" si="109"/>
        <v>0</v>
      </c>
      <c r="O326" s="804"/>
      <c r="P326" s="813">
        <f t="shared" ref="P326:P332" si="133">IFERROR((AJ326*AK326+AD326*AE326)*0.4*0.035*$F$326,0)</f>
        <v>0</v>
      </c>
      <c r="Q326" s="760"/>
      <c r="R326" s="992">
        <f>SUMIFS('E8.a. KKAuf_SAV'!$X$6:$X$2005,'E8.a. KKAuf_SAV'!$B$6:$B$2005,$C326,'E8.a. KKAuf_SAV'!$D$6:$D$2005,$H326)</f>
        <v>0</v>
      </c>
      <c r="S326" s="992">
        <f>SUMIFS('E8.b. KKAuf_WAV'!$N$6:$N$405,'E8.b. KKAuf_WAV'!$B$6:$B$405,$C326,'E8.b. KKAuf_WAV'!$E$6:$E$405,H326)-SUMIFS('E8.b. KKAuf_WAV'!$N$6:$N$405,'E8.b. KKAuf_WAV'!$B$6:$B$405,$C326,'E8.b. KKAuf_WAV'!$C$6:$C$405,"Geschäfts- oder Firmenwert",'E8.b. KKAuf_WAV'!$D$6:$D$405,H326)</f>
        <v>0</v>
      </c>
      <c r="T326" s="974"/>
      <c r="U326" s="992">
        <f>SUMIFS('E8.a. KKAuf_SAV'!$W$6:$W$2005,'E8.a. KKAuf_SAV'!$B$6:$B$2005,$C326,'E8.a. KKAuf_SAV'!$D$6:$D$2005,H326)</f>
        <v>0</v>
      </c>
      <c r="V326" s="992">
        <f>SUMIFS('E8.b. KKAuf_WAV'!$M$6:$M$405,'E8.b. KKAuf_WAV'!$B$6:$B$405,$C326,'E8.b. KKAuf_WAV'!$E$6:$E$405,$H326,'E8.b. KKAuf_WAV'!$C$6:$C$405,"&lt;&gt;"&amp;"geleistete Anzahlungen auf immaterielle Vermögensgegenstände",'E8.b. KKAuf_WAV'!$C$6:$C$405,"&lt;&gt;"&amp;"geleistete Anzahlungen und Anlagen im Bau des Sachanlagevermögens",'E8.b. KKAuf_WAV'!$C$6:$C$405,"&lt;&gt;"&amp;"Geschäfts- oder Firmenwert")</f>
        <v>0</v>
      </c>
      <c r="W326" s="992">
        <f>SUMIFS('E8.b. KKAuf_WAV'!$M$6:$M$405,'E8.b. KKAuf_WAV'!$B$6:$B$405,$C326,'E8.b. KKAuf_WAV'!$E$6:$E$405,Listen!$AA$3,'E8.b. KKAuf_WAV'!$C$6:$C$405,"geleistete Anzahlungen und Anlagen im Bau des Sachanlagevermögens")+ SUMIFS('E8.b. KKAuf_WAV'!$M$6:$M$405,'E8.b. KKAuf_WAV'!$B$6:$B$405,$C326,'E8.b. KKAuf_WAV'!$E$6:$E$405,Listen!$AA$3,'E8.b. KKAuf_WAV'!$C$6:$C$405,"geleistete Anzahlungen auf immaterielle Vermögensgegenstände")</f>
        <v>0</v>
      </c>
      <c r="X326" s="992">
        <f>SUMIFS('E8.c. KKAuf_BKZ_NAB_IZ'!$K$6:$K$405,'E8.c. KKAuf_BKZ_NAB_IZ'!$B$6:$B$405,$C326,'E8.c. KKAuf_BKZ_NAB_IZ'!$C$6:$C$405,$H326)</f>
        <v>0</v>
      </c>
      <c r="Y326" s="992">
        <f>SUMIFS('E8.a. KKAuf_SAV'!$Y$6:$Y$2005,'E8.a. KKAuf_SAV'!$B$6:$B$2005,$C326,'E8.a. KKAuf_SAV'!$D$6:$D$2005,$H326)</f>
        <v>0</v>
      </c>
      <c r="Z326" s="992">
        <f>SUMIFS('E8.b. KKAuf_WAV'!$O$6:$O$405,'E8.b. KKAuf_WAV'!$B$6:$B$405,$C326,'E8.b. KKAuf_WAV'!$E$6:$E$405,$H326,'E8.b. KKAuf_WAV'!$C$6:$C$405,"&lt;&gt;"&amp;"geleistete Anzahlungen auf immaterielle Vermögensgegenstände",'E8.b. KKAuf_WAV'!$C$6:$C$405,"&lt;&gt;"&amp;"geleistete Anzahlungen und Anlagen im Bau des Sachanlagevermögens",'E8.b. KKAuf_WAV'!$C$6:$C$405,"&lt;&gt;"&amp;"Geschäfts- oder Firmenwert")</f>
        <v>0</v>
      </c>
      <c r="AA326" s="992">
        <f>SUMIFS('E8.b. KKAuf_WAV'!$O$6:$O$405,'E8.b. KKAuf_WAV'!$B$6:$B$405,$C326,'E8.b. KKAuf_WAV'!$E$6:$E$405,Listen!$AA$3,'E8.b. KKAuf_WAV'!$C$6:$C$405,"geleistete Anzahlungen und Anlagen im Bau des Sachanlagevermögens")+ SUMIFS('E8.b. KKAuf_WAV'!$O$6:$O$405,'E8.b. KKAuf_WAV'!$B$6:$B$405,$C326,'E8.b. KKAuf_WAV'!$E$6:$E$405,Listen!$AA$3,'E8.b. KKAuf_WAV'!$C$6:$C$405,"geleistete Anzahlungen auf immaterielle Vermögensgegenstände")</f>
        <v>0</v>
      </c>
      <c r="AB326" s="992">
        <f>SUMIFS('E8.c. KKAuf_BKZ_NAB_IZ'!$L$6:$L$405,'E8.c. KKAuf_BKZ_NAB_IZ'!$B$6:$B$405,$C326,'E8.c. KKAuf_BKZ_NAB_IZ'!$C$6:$C$405,$H326)</f>
        <v>0</v>
      </c>
      <c r="AC326" s="974"/>
      <c r="AD326" s="992">
        <f t="shared" si="113"/>
        <v>0</v>
      </c>
      <c r="AE326" s="993">
        <f>$AE$11</f>
        <v>5.0700000000000002E-2</v>
      </c>
      <c r="AF326" s="993">
        <f>$AF$11</f>
        <v>1.7100000000000001E-2</v>
      </c>
      <c r="AG326" s="993">
        <f>$AG$11</f>
        <v>3.0499999999999999E-2</v>
      </c>
      <c r="AH326" s="994">
        <f t="shared" si="115"/>
        <v>0</v>
      </c>
      <c r="AJ326" s="992">
        <f t="shared" si="110"/>
        <v>0</v>
      </c>
      <c r="AK326" s="993">
        <f>$AK$11</f>
        <v>5.0700000000000002E-2</v>
      </c>
      <c r="AL326" s="993">
        <f>$AL$11</f>
        <v>1.7100000000000001E-2</v>
      </c>
      <c r="AM326" s="993">
        <f>$AM$11</f>
        <v>3.0499999999999999E-2</v>
      </c>
      <c r="AN326" s="994">
        <f t="shared" si="111"/>
        <v>0</v>
      </c>
    </row>
    <row r="327" spans="2:40" x14ac:dyDescent="0.2">
      <c r="B327" s="1447"/>
      <c r="C327" s="1002">
        <f t="shared" ref="C327:C332" si="134">B$326</f>
        <v>0</v>
      </c>
      <c r="D327" s="1450"/>
      <c r="E327" s="1408"/>
      <c r="F327" s="1408"/>
      <c r="G327" s="990"/>
      <c r="H327" s="983">
        <v>2023</v>
      </c>
      <c r="I327" s="972"/>
      <c r="J327" s="805">
        <f t="shared" si="112"/>
        <v>0</v>
      </c>
      <c r="K327" s="804"/>
      <c r="L327" s="803">
        <f t="shared" si="119"/>
        <v>0</v>
      </c>
      <c r="M327" s="804"/>
      <c r="N327" s="803">
        <f t="shared" si="109"/>
        <v>0</v>
      </c>
      <c r="O327" s="804"/>
      <c r="P327" s="803">
        <f t="shared" si="133"/>
        <v>0</v>
      </c>
      <c r="Q327" s="760"/>
      <c r="R327" s="980">
        <f>SUMIFS('E8.a. KKAuf_SAV'!$X$6:$X$2005,'E8.a. KKAuf_SAV'!$B$6:$B$2005,$C327,'E8.a. KKAuf_SAV'!$D$6:$D$2005,$H327)</f>
        <v>0</v>
      </c>
      <c r="S327" s="980">
        <f>SUMIFS('E8.b. KKAuf_WAV'!$N$6:$N$405,'E8.b. KKAuf_WAV'!$B$6:$B$405,$C327,'E8.b. KKAuf_WAV'!$E$6:$E$405,H327)-SUMIFS('E8.b. KKAuf_WAV'!$N$6:$N$405,'E8.b. KKAuf_WAV'!$B$6:$B$405,$C327,'E8.b. KKAuf_WAV'!$C$6:$C$405,"Geschäfts- oder Firmenwert",'E8.b. KKAuf_WAV'!$D$6:$D$405,H327)</f>
        <v>0</v>
      </c>
      <c r="T327" s="974"/>
      <c r="U327" s="980">
        <f>SUMIFS('E8.a. KKAuf_SAV'!$W$6:$W$2005,'E8.a. KKAuf_SAV'!$B$6:$B$2005,$C327,'E8.a. KKAuf_SAV'!$D$6:$D$2005,H327)</f>
        <v>0</v>
      </c>
      <c r="V327" s="980">
        <f>SUMIFS('E8.b. KKAuf_WAV'!$M$6:$M$405,'E8.b. KKAuf_WAV'!$B$6:$B$405,$C327,'E8.b. KKAuf_WAV'!$E$6:$E$405,$H327,'E8.b. KKAuf_WAV'!$C$6:$C$405,"&lt;&gt;"&amp;"geleistete Anzahlungen auf immaterielle Vermögensgegenstände",'E8.b. KKAuf_WAV'!$C$6:$C$405,"&lt;&gt;"&amp;"geleistete Anzahlungen und Anlagen im Bau des Sachanlagevermögens",'E8.b. KKAuf_WAV'!$C$6:$C$405,"&lt;&gt;"&amp;"Geschäfts- oder Firmenwert")</f>
        <v>0</v>
      </c>
      <c r="W327" s="980"/>
      <c r="X327" s="980">
        <f>SUMIFS('E8.c. KKAuf_BKZ_NAB_IZ'!$K$6:$K$405,'E8.c. KKAuf_BKZ_NAB_IZ'!$B$6:$B$405,$C327,'E8.c. KKAuf_BKZ_NAB_IZ'!$C$6:$C$405,$H327)</f>
        <v>0</v>
      </c>
      <c r="Y327" s="980">
        <f>SUMIFS('E8.a. KKAuf_SAV'!$Y$6:$Y$2005,'E8.a. KKAuf_SAV'!$B$6:$B$2005,$C327,'E8.a. KKAuf_SAV'!$D$6:$D$2005,$H327)</f>
        <v>0</v>
      </c>
      <c r="Z327" s="980">
        <f>SUMIFS('E8.b. KKAuf_WAV'!$O$6:$O$405,'E8.b. KKAuf_WAV'!$B$6:$B$405,$C327,'E8.b. KKAuf_WAV'!$E$6:$E$405,$H327,'E8.b. KKAuf_WAV'!$C$6:$C$405,"&lt;&gt;"&amp;"geleistete Anzahlungen auf immaterielle Vermögensgegenstände",'E8.b. KKAuf_WAV'!$C$6:$C$405,"&lt;&gt;"&amp;"geleistete Anzahlungen und Anlagen im Bau des Sachanlagevermögens",'E8.b. KKAuf_WAV'!$C$6:$C$405,"&lt;&gt;"&amp;"Geschäfts- oder Firmenwert")</f>
        <v>0</v>
      </c>
      <c r="AA327" s="980"/>
      <c r="AB327" s="980">
        <f>SUMIFS('E8.c. KKAuf_BKZ_NAB_IZ'!$L$6:$L$405,'E8.c. KKAuf_BKZ_NAB_IZ'!$B$6:$B$405,$C327,'E8.c. KKAuf_BKZ_NAB_IZ'!$C$6:$C$405,$H327)</f>
        <v>0</v>
      </c>
      <c r="AC327" s="974"/>
      <c r="AD327" s="980">
        <f t="shared" si="113"/>
        <v>0</v>
      </c>
      <c r="AE327" s="984">
        <f>$AE$12</f>
        <v>5.0700000000000002E-2</v>
      </c>
      <c r="AF327" s="984">
        <f>$AF$12</f>
        <v>1.7100000000000001E-2</v>
      </c>
      <c r="AG327" s="984">
        <f>$AG$12</f>
        <v>3.0499999999999999E-2</v>
      </c>
      <c r="AH327" s="982">
        <f t="shared" si="115"/>
        <v>0</v>
      </c>
      <c r="AJ327" s="980"/>
      <c r="AK327" s="984">
        <f>$AK$12</f>
        <v>5.0700000000000002E-2</v>
      </c>
      <c r="AL327" s="984">
        <f>$AL$12</f>
        <v>1.7100000000000001E-2</v>
      </c>
      <c r="AM327" s="984">
        <f>$AM$12</f>
        <v>3.0499999999999999E-2</v>
      </c>
      <c r="AN327" s="982">
        <f t="shared" si="111"/>
        <v>0</v>
      </c>
    </row>
    <row r="328" spans="2:40" x14ac:dyDescent="0.2">
      <c r="B328" s="1447"/>
      <c r="C328" s="1002">
        <f t="shared" si="134"/>
        <v>0</v>
      </c>
      <c r="D328" s="1450"/>
      <c r="E328" s="1408"/>
      <c r="F328" s="1408"/>
      <c r="G328" s="990"/>
      <c r="H328" s="983">
        <v>2024</v>
      </c>
      <c r="I328" s="972"/>
      <c r="J328" s="803">
        <f t="shared" si="112"/>
        <v>0</v>
      </c>
      <c r="K328" s="804"/>
      <c r="L328" s="803">
        <f t="shared" si="119"/>
        <v>0</v>
      </c>
      <c r="M328" s="804"/>
      <c r="N328" s="803">
        <f t="shared" si="109"/>
        <v>0</v>
      </c>
      <c r="O328" s="804"/>
      <c r="P328" s="803">
        <f t="shared" si="133"/>
        <v>0</v>
      </c>
      <c r="Q328" s="760"/>
      <c r="R328" s="980">
        <f>SUMIFS('E8.a. KKAuf_SAV'!$X$6:$X$2005,'E8.a. KKAuf_SAV'!$B$6:$B$2005,$C328,'E8.a. KKAuf_SAV'!$D$6:$D$2005,$H328)</f>
        <v>0</v>
      </c>
      <c r="S328" s="980">
        <f>SUMIFS('E8.b. KKAuf_WAV'!$N$6:$N$405,'E8.b. KKAuf_WAV'!$B$6:$B$405,$C328,'E8.b. KKAuf_WAV'!$E$6:$E$405,H328)-SUMIFS('E8.b. KKAuf_WAV'!$N$6:$N$405,'E8.b. KKAuf_WAV'!$B$6:$B$405,$C328,'E8.b. KKAuf_WAV'!$C$6:$C$405,"Geschäfts- oder Firmenwert",'E8.b. KKAuf_WAV'!$D$6:$D$405,H328)</f>
        <v>0</v>
      </c>
      <c r="T328" s="974"/>
      <c r="U328" s="980">
        <f>SUMIFS('E8.a. KKAuf_SAV'!$W$6:$W$2005,'E8.a. KKAuf_SAV'!$B$6:$B$2005,$C328,'E8.a. KKAuf_SAV'!$D$6:$D$2005,H328)</f>
        <v>0</v>
      </c>
      <c r="V328" s="980">
        <f>SUMIFS('E8.b. KKAuf_WAV'!$M$6:$M$405,'E8.b. KKAuf_WAV'!$B$6:$B$405,$C328,'E8.b. KKAuf_WAV'!$E$6:$E$405,$H328,'E8.b. KKAuf_WAV'!$C$6:$C$405,"&lt;&gt;"&amp;"geleistete Anzahlungen auf immaterielle Vermögensgegenstände",'E8.b. KKAuf_WAV'!$C$6:$C$405,"&lt;&gt;"&amp;"geleistete Anzahlungen und Anlagen im Bau des Sachanlagevermögens",'E8.b. KKAuf_WAV'!$C$6:$C$405,"&lt;&gt;"&amp;"Geschäfts- oder Firmenwert")</f>
        <v>0</v>
      </c>
      <c r="W328" s="980">
        <f>SUMIFS('E8.b. KKAuf_WAV'!$M$6:$M$405,'E8.b. KKAuf_WAV'!$B$6:$B$405,$C328,'E8.b. KKAuf_WAV'!$E$6:$E$405,H328,'E8.b. KKAuf_WAV'!$C$6:$C$405,"geleistete Anzahlungen und Anlagen im Bau des Sachanlagevermögens")+ SUMIFS('E8.b. KKAuf_WAV'!$M$6:$M$405,'E8.b. KKAuf_WAV'!$B$6:$B$405,$C328,'E8.b. KKAuf_WAV'!$E$6:$E$405,H328,'E8.b. KKAuf_WAV'!$C$6:$C$405,"geleistete Anzahlungen auf immaterielle Vermögensgegenstände")</f>
        <v>0</v>
      </c>
      <c r="X328" s="980">
        <f>SUMIFS('E8.c. KKAuf_BKZ_NAB_IZ'!$K$6:$K$405,'E8.c. KKAuf_BKZ_NAB_IZ'!$B$6:$B$405,$C328,'E8.c. KKAuf_BKZ_NAB_IZ'!$C$6:$C$405,$H328)</f>
        <v>0</v>
      </c>
      <c r="Y328" s="980">
        <f>SUMIFS('E8.a. KKAuf_SAV'!$Y$6:$Y$2005,'E8.a. KKAuf_SAV'!$B$6:$B$2005,$C328,'E8.a. KKAuf_SAV'!$D$6:$D$2005,$H328)</f>
        <v>0</v>
      </c>
      <c r="Z328" s="980">
        <f>SUMIFS('E8.b. KKAuf_WAV'!$O$6:$O$405,'E8.b. KKAuf_WAV'!$B$6:$B$405,$C328,'E8.b. KKAuf_WAV'!$E$6:$E$405,$H328,'E8.b. KKAuf_WAV'!$C$6:$C$405,"&lt;&gt;"&amp;"geleistete Anzahlungen auf immaterielle Vermögensgegenstände",'E8.b. KKAuf_WAV'!$C$6:$C$405,"&lt;&gt;"&amp;"geleistete Anzahlungen und Anlagen im Bau des Sachanlagevermögens",'E8.b. KKAuf_WAV'!$C$6:$C$405,"&lt;&gt;"&amp;"Geschäfts- oder Firmenwert")</f>
        <v>0</v>
      </c>
      <c r="AA328" s="980">
        <f>SUMIFS('E8.b. KKAuf_WAV'!$O$6:$O$405,'E8.b. KKAuf_WAV'!$B$6:$B$405,$C328,'E8.b. KKAuf_WAV'!$E$6:$E$405,H328,'E8.b. KKAuf_WAV'!$C$6:$C$405,"geleistete Anzahlungen und Anlagen im Bau des Sachanlagevermögens")+ SUMIFS('E8.b. KKAuf_WAV'!$O$6:$O$405,'E8.b. KKAuf_WAV'!$B$6:$B$405,$C328,'E8.b. KKAuf_WAV'!$E$6:$E$405,H328,'E8.b. KKAuf_WAV'!$C$6:$C$405,"geleistete Anzahlungen auf immaterielle Vermögensgegenstände")</f>
        <v>0</v>
      </c>
      <c r="AB328" s="980">
        <f>SUMIFS('E8.c. KKAuf_BKZ_NAB_IZ'!$L$6:$L$405,'E8.c. KKAuf_BKZ_NAB_IZ'!$B$6:$B$405,$C328,'E8.c. KKAuf_BKZ_NAB_IZ'!$C$6:$C$405,$H328)</f>
        <v>0</v>
      </c>
      <c r="AC328" s="974"/>
      <c r="AD328" s="980">
        <f t="shared" si="113"/>
        <v>0</v>
      </c>
      <c r="AE328" s="984">
        <f>$AE$13</f>
        <v>6.93E-2</v>
      </c>
      <c r="AF328" s="984">
        <f>$AF$13</f>
        <v>3.8699999999999998E-2</v>
      </c>
      <c r="AG328" s="984">
        <f>$AG$13</f>
        <v>5.0900000000000001E-2</v>
      </c>
      <c r="AH328" s="982">
        <f t="shared" si="115"/>
        <v>0</v>
      </c>
      <c r="AJ328" s="980">
        <f t="shared" si="110"/>
        <v>0</v>
      </c>
      <c r="AK328" s="984">
        <f>$AK$13</f>
        <v>7.0099999999999996E-2</v>
      </c>
      <c r="AL328" s="984">
        <f>$AL$13</f>
        <v>3.6600000000000001E-2</v>
      </c>
      <c r="AM328" s="984">
        <f>$AM$13</f>
        <v>0.05</v>
      </c>
      <c r="AN328" s="982">
        <f t="shared" si="111"/>
        <v>0</v>
      </c>
    </row>
    <row r="329" spans="2:40" ht="15" thickBot="1" x14ac:dyDescent="0.25">
      <c r="B329" s="1447"/>
      <c r="C329" s="1002">
        <f t="shared" si="134"/>
        <v>0</v>
      </c>
      <c r="D329" s="1450"/>
      <c r="E329" s="1408"/>
      <c r="F329" s="1408"/>
      <c r="G329" s="990"/>
      <c r="H329" s="983">
        <v>2025</v>
      </c>
      <c r="I329" s="972"/>
      <c r="J329" s="803">
        <f t="shared" si="112"/>
        <v>0</v>
      </c>
      <c r="K329" s="804"/>
      <c r="L329" s="803">
        <f t="shared" si="119"/>
        <v>0</v>
      </c>
      <c r="M329" s="804"/>
      <c r="N329" s="803">
        <f t="shared" si="109"/>
        <v>0</v>
      </c>
      <c r="O329" s="804"/>
      <c r="P329" s="803">
        <f t="shared" si="133"/>
        <v>0</v>
      </c>
      <c r="Q329" s="760"/>
      <c r="R329" s="980">
        <f>SUMIFS('E8.a. KKAuf_SAV'!$X$6:$X$2005,'E8.a. KKAuf_SAV'!$B$6:$B$2005,$C329,'E8.a. KKAuf_SAV'!$D$6:$D$2005,$H329)</f>
        <v>0</v>
      </c>
      <c r="S329" s="980">
        <f>SUMIFS('E8.b. KKAuf_WAV'!$N$6:$N$405,'E8.b. KKAuf_WAV'!$B$6:$B$405,$C329,'E8.b. KKAuf_WAV'!$E$6:$E$405,H329)-SUMIFS('E8.b. KKAuf_WAV'!$N$6:$N$405,'E8.b. KKAuf_WAV'!$B$6:$B$405,$C329,'E8.b. KKAuf_WAV'!$C$6:$C$405,"Geschäfts- oder Firmenwert",'E8.b. KKAuf_WAV'!$D$6:$D$405,H329)</f>
        <v>0</v>
      </c>
      <c r="T329" s="974"/>
      <c r="U329" s="980">
        <f>SUMIFS('E8.a. KKAuf_SAV'!$W$6:$W$2005,'E8.a. KKAuf_SAV'!$B$6:$B$2005,$C329,'E8.a. KKAuf_SAV'!$D$6:$D$2005,H329)</f>
        <v>0</v>
      </c>
      <c r="V329" s="980">
        <f>SUMIFS('E8.b. KKAuf_WAV'!$M$6:$M$405,'E8.b. KKAuf_WAV'!$B$6:$B$405,$C329,'E8.b. KKAuf_WAV'!$E$6:$E$405,$H329,'E8.b. KKAuf_WAV'!$C$6:$C$405,"&lt;&gt;"&amp;"geleistete Anzahlungen auf immaterielle Vermögensgegenstände",'E8.b. KKAuf_WAV'!$C$6:$C$405,"&lt;&gt;"&amp;"geleistete Anzahlungen und Anlagen im Bau des Sachanlagevermögens",'E8.b. KKAuf_WAV'!$C$6:$C$405,"&lt;&gt;"&amp;"Geschäfts- oder Firmenwert")</f>
        <v>0</v>
      </c>
      <c r="W329" s="980">
        <f>SUMIFS('E8.b. KKAuf_WAV'!$M$6:$M$405,'E8.b. KKAuf_WAV'!$B$6:$B$405,$C329,'E8.b. KKAuf_WAV'!$E$6:$E$405,H329,'E8.b. KKAuf_WAV'!$C$6:$C$405,"geleistete Anzahlungen und Anlagen im Bau des Sachanlagevermögens")+ SUMIFS('E8.b. KKAuf_WAV'!$M$6:$M$405,'E8.b. KKAuf_WAV'!$B$6:$B$405,$C329,'E8.b. KKAuf_WAV'!$E$6:$E$405,H329,'E8.b. KKAuf_WAV'!$C$6:$C$405,"geleistete Anzahlungen auf immaterielle Vermögensgegenstände")</f>
        <v>0</v>
      </c>
      <c r="X329" s="980">
        <f>SUMIFS('E8.c. KKAuf_BKZ_NAB_IZ'!$K$6:$K$405,'E8.c. KKAuf_BKZ_NAB_IZ'!$B$6:$B$405,$C329,'E8.c. KKAuf_BKZ_NAB_IZ'!$C$6:$C$405,$H329)</f>
        <v>0</v>
      </c>
      <c r="Y329" s="980">
        <f>SUMIFS('E8.a. KKAuf_SAV'!$Y$6:$Y$2005,'E8.a. KKAuf_SAV'!$B$6:$B$2005,$C329,'E8.a. KKAuf_SAV'!$D$6:$D$2005,$H329)</f>
        <v>0</v>
      </c>
      <c r="Z329" s="980">
        <f>SUMIFS('E8.b. KKAuf_WAV'!$O$6:$O$405,'E8.b. KKAuf_WAV'!$B$6:$B$405,$C329,'E8.b. KKAuf_WAV'!$E$6:$E$405,$H329,'E8.b. KKAuf_WAV'!$C$6:$C$405,"&lt;&gt;"&amp;"geleistete Anzahlungen auf immaterielle Vermögensgegenstände",'E8.b. KKAuf_WAV'!$C$6:$C$405,"&lt;&gt;"&amp;"geleistete Anzahlungen und Anlagen im Bau des Sachanlagevermögens",'E8.b. KKAuf_WAV'!$C$6:$C$405,"&lt;&gt;"&amp;"Geschäfts- oder Firmenwert")</f>
        <v>0</v>
      </c>
      <c r="AA329" s="980">
        <f>SUMIFS('E8.b. KKAuf_WAV'!$O$6:$O$405,'E8.b. KKAuf_WAV'!$B$6:$B$405,$C329,'E8.b. KKAuf_WAV'!$E$6:$E$405,H329,'E8.b. KKAuf_WAV'!$C$6:$C$405,"geleistete Anzahlungen und Anlagen im Bau des Sachanlagevermögens")+ SUMIFS('E8.b. KKAuf_WAV'!$O$6:$O$405,'E8.b. KKAuf_WAV'!$B$6:$B$405,$C329,'E8.b. KKAuf_WAV'!$E$6:$E$405,H329,'E8.b. KKAuf_WAV'!$C$6:$C$405,"geleistete Anzahlungen auf immaterielle Vermögensgegenstände")</f>
        <v>0</v>
      </c>
      <c r="AB329" s="980">
        <f>SUMIFS('E8.c. KKAuf_BKZ_NAB_IZ'!$L$6:$L$405,'E8.c. KKAuf_BKZ_NAB_IZ'!$B$6:$B$405,$C329,'E8.c. KKAuf_BKZ_NAB_IZ'!$C$6:$C$405,$H329)</f>
        <v>0</v>
      </c>
      <c r="AC329" s="974"/>
      <c r="AD329" s="980">
        <f t="shared" si="113"/>
        <v>0</v>
      </c>
      <c r="AE329" s="984">
        <f>$AE$14</f>
        <v>7.0099999999999996E-2</v>
      </c>
      <c r="AF329" s="984">
        <f>$AF$14</f>
        <v>3.6600000000000001E-2</v>
      </c>
      <c r="AG329" s="984">
        <f>$AG$14</f>
        <v>0.05</v>
      </c>
      <c r="AH329" s="982">
        <f t="shared" si="115"/>
        <v>0</v>
      </c>
      <c r="AJ329" s="980">
        <f t="shared" si="110"/>
        <v>0</v>
      </c>
      <c r="AK329" s="984">
        <f>$AK$14</f>
        <v>7.0099999999999996E-2</v>
      </c>
      <c r="AL329" s="984">
        <f>$AL$14</f>
        <v>3.6600000000000001E-2</v>
      </c>
      <c r="AM329" s="984">
        <f>$AM$14</f>
        <v>0.05</v>
      </c>
      <c r="AN329" s="982">
        <f t="shared" si="111"/>
        <v>0</v>
      </c>
    </row>
    <row r="330" spans="2:40" ht="15" hidden="1" thickBot="1" x14ac:dyDescent="0.25">
      <c r="B330" s="1447"/>
      <c r="C330" s="1002">
        <f t="shared" si="134"/>
        <v>0</v>
      </c>
      <c r="D330" s="1450"/>
      <c r="E330" s="1408"/>
      <c r="F330" s="1408"/>
      <c r="G330" s="990"/>
      <c r="H330" s="983">
        <v>2026</v>
      </c>
      <c r="I330" s="972"/>
      <c r="J330" s="803">
        <f t="shared" si="112"/>
        <v>0</v>
      </c>
      <c r="K330" s="804"/>
      <c r="L330" s="803">
        <f t="shared" si="119"/>
        <v>0</v>
      </c>
      <c r="M330" s="804"/>
      <c r="N330" s="803">
        <f t="shared" si="109"/>
        <v>0</v>
      </c>
      <c r="O330" s="804"/>
      <c r="P330" s="803">
        <f t="shared" si="133"/>
        <v>0</v>
      </c>
      <c r="Q330" s="760"/>
      <c r="R330" s="980">
        <f>SUMIFS('E8.a. KKAuf_SAV'!$X$6:$X$2005,'E8.a. KKAuf_SAV'!$B$6:$B$2005,$C330,'E8.a. KKAuf_SAV'!$D$6:$D$2005,$H330)</f>
        <v>0</v>
      </c>
      <c r="S330" s="980">
        <f>SUMIFS('E8.b. KKAuf_WAV'!$N$6:$N$405,'E8.b. KKAuf_WAV'!$B$6:$B$405,$C330,'E8.b. KKAuf_WAV'!$E$6:$E$405,H330)-SUMIFS('E8.b. KKAuf_WAV'!$N$6:$N$405,'E8.b. KKAuf_WAV'!$B$6:$B$405,$C330,'E8.b. KKAuf_WAV'!$C$6:$C$405,"Geschäfts- oder Firmenwert",'E8.b. KKAuf_WAV'!$D$6:$D$405,H330)</f>
        <v>0</v>
      </c>
      <c r="T330" s="974"/>
      <c r="U330" s="980">
        <f>SUMIFS('E8.a. KKAuf_SAV'!$W$6:$W$2005,'E8.a. KKAuf_SAV'!$B$6:$B$2005,$C330,'E8.a. KKAuf_SAV'!$D$6:$D$2005,H330)</f>
        <v>0</v>
      </c>
      <c r="V330" s="980">
        <f>SUMIFS('E8.b. KKAuf_WAV'!$M$6:$M$405,'E8.b. KKAuf_WAV'!$B$6:$B$405,$C330,'E8.b. KKAuf_WAV'!$E$6:$E$405,$H330,'E8.b. KKAuf_WAV'!$C$6:$C$405,"&lt;&gt;"&amp;"geleistete Anzahlungen auf immaterielle Vermögensgegenstände",'E8.b. KKAuf_WAV'!$C$6:$C$405,"&lt;&gt;"&amp;"geleistete Anzahlungen und Anlagen im Bau des Sachanlagevermögens",'E8.b. KKAuf_WAV'!$C$6:$C$405,"&lt;&gt;"&amp;"Geschäfts- oder Firmenwert")</f>
        <v>0</v>
      </c>
      <c r="W330" s="980">
        <f>SUMIFS('E8.b. KKAuf_WAV'!$M$6:$M$405,'E8.b. KKAuf_WAV'!$B$6:$B$405,$C330,'E8.b. KKAuf_WAV'!$E$6:$E$405,H330,'E8.b. KKAuf_WAV'!$C$6:$C$405,"geleistete Anzahlungen und Anlagen im Bau des Sachanlagevermögens")+ SUMIFS('E8.b. KKAuf_WAV'!$M$6:$M$405,'E8.b. KKAuf_WAV'!$B$6:$B$405,$C330,'E8.b. KKAuf_WAV'!$E$6:$E$405,H330,'E8.b. KKAuf_WAV'!$C$6:$C$405,"geleistete Anzahlungen auf immaterielle Vermögensgegenstände")</f>
        <v>0</v>
      </c>
      <c r="X330" s="980">
        <f>SUMIFS('E8.c. KKAuf_BKZ_NAB_IZ'!$K$6:$K$405,'E8.c. KKAuf_BKZ_NAB_IZ'!$B$6:$B$405,$C330,'E8.c. KKAuf_BKZ_NAB_IZ'!$C$6:$C$405,$H330)</f>
        <v>0</v>
      </c>
      <c r="Y330" s="980">
        <f>SUMIFS('E8.a. KKAuf_SAV'!$Y$6:$Y$2005,'E8.a. KKAuf_SAV'!$B$6:$B$2005,$C330,'E8.a. KKAuf_SAV'!$D$6:$D$2005,$H330)</f>
        <v>0</v>
      </c>
      <c r="Z330" s="980">
        <f>SUMIFS('E8.b. KKAuf_WAV'!$O$6:$O$405,'E8.b. KKAuf_WAV'!$B$6:$B$405,$C330,'E8.b. KKAuf_WAV'!$E$6:$E$405,$H330,'E8.b. KKAuf_WAV'!$C$6:$C$405,"&lt;&gt;"&amp;"geleistete Anzahlungen auf immaterielle Vermögensgegenstände",'E8.b. KKAuf_WAV'!$C$6:$C$405,"&lt;&gt;"&amp;"geleistete Anzahlungen und Anlagen im Bau des Sachanlagevermögens",'E8.b. KKAuf_WAV'!$C$6:$C$405,"&lt;&gt;"&amp;"Geschäfts- oder Firmenwert")</f>
        <v>0</v>
      </c>
      <c r="AA330" s="980">
        <f>SUMIFS('E8.b. KKAuf_WAV'!$O$6:$O$405,'E8.b. KKAuf_WAV'!$B$6:$B$405,$C330,'E8.b. KKAuf_WAV'!$E$6:$E$405,H330,'E8.b. KKAuf_WAV'!$C$6:$C$405,"geleistete Anzahlungen und Anlagen im Bau des Sachanlagevermögens")+ SUMIFS('E8.b. KKAuf_WAV'!$O$6:$O$405,'E8.b. KKAuf_WAV'!$B$6:$B$405,$C330,'E8.b. KKAuf_WAV'!$E$6:$E$405,H330,'E8.b. KKAuf_WAV'!$C$6:$C$405,"geleistete Anzahlungen auf immaterielle Vermögensgegenstände")</f>
        <v>0</v>
      </c>
      <c r="AB330" s="980">
        <f>SUMIFS('E8.c. KKAuf_BKZ_NAB_IZ'!$L$6:$L$405,'E8.c. KKAuf_BKZ_NAB_IZ'!$B$6:$B$405,$C330,'E8.c. KKAuf_BKZ_NAB_IZ'!$C$6:$C$405,$H330)</f>
        <v>0</v>
      </c>
      <c r="AC330" s="974"/>
      <c r="AD330" s="980">
        <f t="shared" si="113"/>
        <v>0</v>
      </c>
      <c r="AE330" s="984">
        <f>$AE$15</f>
        <v>0</v>
      </c>
      <c r="AF330" s="984">
        <f>$AF$15</f>
        <v>0</v>
      </c>
      <c r="AG330" s="984">
        <f>$AG$15</f>
        <v>0</v>
      </c>
      <c r="AH330" s="982">
        <f t="shared" si="115"/>
        <v>0</v>
      </c>
      <c r="AJ330" s="980">
        <f t="shared" si="110"/>
        <v>0</v>
      </c>
      <c r="AK330" s="984">
        <f>$AK$15</f>
        <v>0</v>
      </c>
      <c r="AL330" s="984">
        <f>$AL$15</f>
        <v>0</v>
      </c>
      <c r="AM330" s="984">
        <f>$AM$15</f>
        <v>0</v>
      </c>
      <c r="AN330" s="982">
        <f t="shared" si="111"/>
        <v>0</v>
      </c>
    </row>
    <row r="331" spans="2:40" ht="15" hidden="1" thickBot="1" x14ac:dyDescent="0.25">
      <c r="B331" s="1447"/>
      <c r="C331" s="1002">
        <f t="shared" si="134"/>
        <v>0</v>
      </c>
      <c r="D331" s="1450"/>
      <c r="E331" s="1408"/>
      <c r="F331" s="1408"/>
      <c r="G331" s="990"/>
      <c r="H331" s="983">
        <v>2027</v>
      </c>
      <c r="I331" s="972"/>
      <c r="J331" s="803">
        <f t="shared" si="112"/>
        <v>0</v>
      </c>
      <c r="K331" s="804"/>
      <c r="L331" s="803">
        <f t="shared" si="119"/>
        <v>0</v>
      </c>
      <c r="M331" s="804"/>
      <c r="N331" s="803">
        <f t="shared" ref="N331:N394" si="135">AN331+AH331</f>
        <v>0</v>
      </c>
      <c r="O331" s="804"/>
      <c r="P331" s="803">
        <f t="shared" si="133"/>
        <v>0</v>
      </c>
      <c r="Q331" s="760"/>
      <c r="R331" s="980">
        <f>SUMIFS('E8.a. KKAuf_SAV'!$X$6:$X$2005,'E8.a. KKAuf_SAV'!$B$6:$B$2005,$C331,'E8.a. KKAuf_SAV'!$D$6:$D$2005,$H331)</f>
        <v>0</v>
      </c>
      <c r="S331" s="980">
        <f>SUMIFS('E8.b. KKAuf_WAV'!$N$6:$N$405,'E8.b. KKAuf_WAV'!$B$6:$B$405,$C331,'E8.b. KKAuf_WAV'!$E$6:$E$405,H331)-SUMIFS('E8.b. KKAuf_WAV'!$N$6:$N$405,'E8.b. KKAuf_WAV'!$B$6:$B$405,$C331,'E8.b. KKAuf_WAV'!$C$6:$C$405,"Geschäfts- oder Firmenwert",'E8.b. KKAuf_WAV'!$D$6:$D$405,H331)</f>
        <v>0</v>
      </c>
      <c r="T331" s="974"/>
      <c r="U331" s="980">
        <f>SUMIFS('E8.a. KKAuf_SAV'!$W$6:$W$2005,'E8.a. KKAuf_SAV'!$B$6:$B$2005,$C331,'E8.a. KKAuf_SAV'!$D$6:$D$2005,H331)</f>
        <v>0</v>
      </c>
      <c r="V331" s="980">
        <f>SUMIFS('E8.b. KKAuf_WAV'!$M$6:$M$405,'E8.b. KKAuf_WAV'!$B$6:$B$405,$C331,'E8.b. KKAuf_WAV'!$E$6:$E$405,$H331,'E8.b. KKAuf_WAV'!$C$6:$C$405,"&lt;&gt;"&amp;"geleistete Anzahlungen auf immaterielle Vermögensgegenstände",'E8.b. KKAuf_WAV'!$C$6:$C$405,"&lt;&gt;"&amp;"geleistete Anzahlungen und Anlagen im Bau des Sachanlagevermögens",'E8.b. KKAuf_WAV'!$C$6:$C$405,"&lt;&gt;"&amp;"Geschäfts- oder Firmenwert")</f>
        <v>0</v>
      </c>
      <c r="W331" s="980">
        <f>SUMIFS('E8.b. KKAuf_WAV'!$M$6:$M$405,'E8.b. KKAuf_WAV'!$B$6:$B$405,$C331,'E8.b. KKAuf_WAV'!$E$6:$E$405,H331,'E8.b. KKAuf_WAV'!$C$6:$C$405,"geleistete Anzahlungen und Anlagen im Bau des Sachanlagevermögens")+ SUMIFS('E8.b. KKAuf_WAV'!$M$6:$M$405,'E8.b. KKAuf_WAV'!$B$6:$B$405,$C331,'E8.b. KKAuf_WAV'!$E$6:$E$405,H331,'E8.b. KKAuf_WAV'!$C$6:$C$405,"geleistete Anzahlungen auf immaterielle Vermögensgegenstände")</f>
        <v>0</v>
      </c>
      <c r="X331" s="980">
        <f>SUMIFS('E8.c. KKAuf_BKZ_NAB_IZ'!$K$6:$K$405,'E8.c. KKAuf_BKZ_NAB_IZ'!$B$6:$B$405,$C331,'E8.c. KKAuf_BKZ_NAB_IZ'!$C$6:$C$405,$H331)</f>
        <v>0</v>
      </c>
      <c r="Y331" s="980">
        <f>SUMIFS('E8.a. KKAuf_SAV'!$Y$6:$Y$2005,'E8.a. KKAuf_SAV'!$B$6:$B$2005,$C331,'E8.a. KKAuf_SAV'!$D$6:$D$2005,$H331)</f>
        <v>0</v>
      </c>
      <c r="Z331" s="980">
        <f>SUMIFS('E8.b. KKAuf_WAV'!$O$6:$O$405,'E8.b. KKAuf_WAV'!$B$6:$B$405,$C331,'E8.b. KKAuf_WAV'!$E$6:$E$405,$H331,'E8.b. KKAuf_WAV'!$C$6:$C$405,"&lt;&gt;"&amp;"geleistete Anzahlungen auf immaterielle Vermögensgegenstände",'E8.b. KKAuf_WAV'!$C$6:$C$405,"&lt;&gt;"&amp;"geleistete Anzahlungen und Anlagen im Bau des Sachanlagevermögens",'E8.b. KKAuf_WAV'!$C$6:$C$405,"&lt;&gt;"&amp;"Geschäfts- oder Firmenwert")</f>
        <v>0</v>
      </c>
      <c r="AA331" s="980">
        <f>SUMIFS('E8.b. KKAuf_WAV'!$O$6:$O$405,'E8.b. KKAuf_WAV'!$B$6:$B$405,$C331,'E8.b. KKAuf_WAV'!$E$6:$E$405,H331,'E8.b. KKAuf_WAV'!$C$6:$C$405,"geleistete Anzahlungen und Anlagen im Bau des Sachanlagevermögens")+ SUMIFS('E8.b. KKAuf_WAV'!$O$6:$O$405,'E8.b. KKAuf_WAV'!$B$6:$B$405,$C331,'E8.b. KKAuf_WAV'!$E$6:$E$405,H331,'E8.b. KKAuf_WAV'!$C$6:$C$405,"geleistete Anzahlungen auf immaterielle Vermögensgegenstände")</f>
        <v>0</v>
      </c>
      <c r="AB331" s="980">
        <f>SUMIFS('E8.c. KKAuf_BKZ_NAB_IZ'!$L$6:$L$405,'E8.c. KKAuf_BKZ_NAB_IZ'!$B$6:$B$405,$C331,'E8.c. KKAuf_BKZ_NAB_IZ'!$C$6:$C$405,$H331)</f>
        <v>0</v>
      </c>
      <c r="AC331" s="974"/>
      <c r="AD331" s="980">
        <f t="shared" si="113"/>
        <v>0</v>
      </c>
      <c r="AE331" s="984">
        <f>$AE$16</f>
        <v>0</v>
      </c>
      <c r="AF331" s="984">
        <f>$AF$16</f>
        <v>0</v>
      </c>
      <c r="AG331" s="984">
        <f>$AG$16</f>
        <v>0</v>
      </c>
      <c r="AH331" s="982">
        <f t="shared" si="115"/>
        <v>0</v>
      </c>
      <c r="AJ331" s="980">
        <f t="shared" ref="AJ331:AJ394" si="136">AVERAGE(W331,AA331)</f>
        <v>0</v>
      </c>
      <c r="AK331" s="984">
        <f>$AK$16</f>
        <v>0</v>
      </c>
      <c r="AL331" s="984">
        <f>$AL$16</f>
        <v>0</v>
      </c>
      <c r="AM331" s="984">
        <f>$AM$16</f>
        <v>0</v>
      </c>
      <c r="AN331" s="982">
        <f t="shared" ref="AN331:AN394" si="137">IFERROR($AJ331*AM331,0)</f>
        <v>0</v>
      </c>
    </row>
    <row r="332" spans="2:40" ht="15" hidden="1" thickBot="1" x14ac:dyDescent="0.25">
      <c r="B332" s="1448"/>
      <c r="C332" s="1003">
        <f t="shared" si="134"/>
        <v>0</v>
      </c>
      <c r="D332" s="1451"/>
      <c r="E332" s="1409"/>
      <c r="F332" s="1409"/>
      <c r="G332" s="970"/>
      <c r="H332" s="986">
        <v>2028</v>
      </c>
      <c r="I332" s="972"/>
      <c r="J332" s="815">
        <f t="shared" ref="J332:J395" si="138">SUM(L332:P332)</f>
        <v>0</v>
      </c>
      <c r="K332" s="804"/>
      <c r="L332" s="814">
        <f t="shared" si="119"/>
        <v>0</v>
      </c>
      <c r="M332" s="804"/>
      <c r="N332" s="814">
        <f t="shared" si="135"/>
        <v>0</v>
      </c>
      <c r="O332" s="804"/>
      <c r="P332" s="814">
        <f t="shared" si="133"/>
        <v>0</v>
      </c>
      <c r="Q332" s="760"/>
      <c r="R332" s="987">
        <f>SUMIFS('E8.a. KKAuf_SAV'!$X$6:$X$2005,'E8.a. KKAuf_SAV'!$B$6:$B$2005,$C332,'E8.a. KKAuf_SAV'!$D$6:$D$2005,$H332)</f>
        <v>0</v>
      </c>
      <c r="S332" s="987">
        <f>SUMIFS('E8.b. KKAuf_WAV'!$N$6:$N$405,'E8.b. KKAuf_WAV'!$B$6:$B$405,$C332,'E8.b. KKAuf_WAV'!$E$6:$E$405,H332)-SUMIFS('E8.b. KKAuf_WAV'!$N$6:$N$405,'E8.b. KKAuf_WAV'!$B$6:$B$405,$C332,'E8.b. KKAuf_WAV'!$C$6:$C$405,"Geschäfts- oder Firmenwert",'E8.b. KKAuf_WAV'!$D$6:$D$405,H332)</f>
        <v>0</v>
      </c>
      <c r="T332" s="974"/>
      <c r="U332" s="987">
        <f>SUMIFS('E8.a. KKAuf_SAV'!$W$6:$W$2005,'E8.a. KKAuf_SAV'!$B$6:$B$2005,$C332,'E8.a. KKAuf_SAV'!$D$6:$D$2005,H332)</f>
        <v>0</v>
      </c>
      <c r="V332" s="987">
        <f>SUMIFS('E8.b. KKAuf_WAV'!$M$6:$M$405,'E8.b. KKAuf_WAV'!$B$6:$B$405,$C332,'E8.b. KKAuf_WAV'!$E$6:$E$405,$H332,'E8.b. KKAuf_WAV'!$C$6:$C$405,"&lt;&gt;"&amp;"geleistete Anzahlungen auf immaterielle Vermögensgegenstände",'E8.b. KKAuf_WAV'!$C$6:$C$405,"&lt;&gt;"&amp;"geleistete Anzahlungen und Anlagen im Bau des Sachanlagevermögens",'E8.b. KKAuf_WAV'!$C$6:$C$405,"&lt;&gt;"&amp;"Geschäfts- oder Firmenwert")</f>
        <v>0</v>
      </c>
      <c r="W332" s="987">
        <f>SUMIFS('E8.b. KKAuf_WAV'!$M$6:$M$405,'E8.b. KKAuf_WAV'!$B$6:$B$405,$C332,'E8.b. KKAuf_WAV'!$E$6:$E$405,H332,'E8.b. KKAuf_WAV'!$C$6:$C$405,"geleistete Anzahlungen und Anlagen im Bau des Sachanlagevermögens")+ SUMIFS('E8.b. KKAuf_WAV'!$M$6:$M$405,'E8.b. KKAuf_WAV'!$B$6:$B$405,$C332,'E8.b. KKAuf_WAV'!$E$6:$E$405,H332,'E8.b. KKAuf_WAV'!$C$6:$C$405,"geleistete Anzahlungen auf immaterielle Vermögensgegenstände")</f>
        <v>0</v>
      </c>
      <c r="X332" s="987">
        <f>SUMIFS('E8.c. KKAuf_BKZ_NAB_IZ'!$K$6:$K$405,'E8.c. KKAuf_BKZ_NAB_IZ'!$B$6:$B$405,$C332,'E8.c. KKAuf_BKZ_NAB_IZ'!$C$6:$C$405,$H332)</f>
        <v>0</v>
      </c>
      <c r="Y332" s="987">
        <f>SUMIFS('E8.a. KKAuf_SAV'!$Y$6:$Y$2005,'E8.a. KKAuf_SAV'!$B$6:$B$2005,$C332,'E8.a. KKAuf_SAV'!$D$6:$D$2005,$H332)</f>
        <v>0</v>
      </c>
      <c r="Z332" s="987">
        <f>SUMIFS('E8.b. KKAuf_WAV'!$O$6:$O$405,'E8.b. KKAuf_WAV'!$B$6:$B$405,$C332,'E8.b. KKAuf_WAV'!$E$6:$E$405,$H332,'E8.b. KKAuf_WAV'!$C$6:$C$405,"&lt;&gt;"&amp;"geleistete Anzahlungen auf immaterielle Vermögensgegenstände",'E8.b. KKAuf_WAV'!$C$6:$C$405,"&lt;&gt;"&amp;"geleistete Anzahlungen und Anlagen im Bau des Sachanlagevermögens",'E8.b. KKAuf_WAV'!$C$6:$C$405,"&lt;&gt;"&amp;"Geschäfts- oder Firmenwert")</f>
        <v>0</v>
      </c>
      <c r="AA332" s="987">
        <f>SUMIFS('E8.b. KKAuf_WAV'!$O$6:$O$405,'E8.b. KKAuf_WAV'!$B$6:$B$405,$C332,'E8.b. KKAuf_WAV'!$E$6:$E$405,H332,'E8.b. KKAuf_WAV'!$C$6:$C$405,"geleistete Anzahlungen und Anlagen im Bau des Sachanlagevermögens")+ SUMIFS('E8.b. KKAuf_WAV'!$O$6:$O$405,'E8.b. KKAuf_WAV'!$B$6:$B$405,$C332,'E8.b. KKAuf_WAV'!$E$6:$E$405,H332,'E8.b. KKAuf_WAV'!$C$6:$C$405,"geleistete Anzahlungen auf immaterielle Vermögensgegenstände")</f>
        <v>0</v>
      </c>
      <c r="AB332" s="987">
        <f>SUMIFS('E8.c. KKAuf_BKZ_NAB_IZ'!$L$6:$L$405,'E8.c. KKAuf_BKZ_NAB_IZ'!$B$6:$B$405,$C332,'E8.c. KKAuf_BKZ_NAB_IZ'!$C$6:$C$405,$H332)</f>
        <v>0</v>
      </c>
      <c r="AC332" s="974"/>
      <c r="AD332" s="987">
        <f t="shared" ref="AD332:AD395" si="139">AVERAGE(SUM(U332,V332,-X332),SUM(Y332,Z332,-AB332,))</f>
        <v>0</v>
      </c>
      <c r="AE332" s="988">
        <f>$AE$17</f>
        <v>0</v>
      </c>
      <c r="AF332" s="988">
        <f>$AF$17</f>
        <v>0</v>
      </c>
      <c r="AG332" s="988">
        <f>$AG$17</f>
        <v>0</v>
      </c>
      <c r="AH332" s="989">
        <f t="shared" si="115"/>
        <v>0</v>
      </c>
      <c r="AJ332" s="987">
        <f t="shared" si="136"/>
        <v>0</v>
      </c>
      <c r="AK332" s="988">
        <f>$AK$17</f>
        <v>0</v>
      </c>
      <c r="AL332" s="988">
        <f>$AL$17</f>
        <v>0</v>
      </c>
      <c r="AM332" s="988">
        <f>$AM$17</f>
        <v>0</v>
      </c>
      <c r="AN332" s="989">
        <f t="shared" si="137"/>
        <v>0</v>
      </c>
    </row>
    <row r="333" spans="2:40" ht="14.25" customHeight="1" x14ac:dyDescent="0.2">
      <c r="B333" s="1446"/>
      <c r="C333" s="1001">
        <f>B$333</f>
        <v>0</v>
      </c>
      <c r="D333" s="1449"/>
      <c r="E333" s="1407"/>
      <c r="F333" s="1410"/>
      <c r="G333" s="990"/>
      <c r="H333" s="991">
        <v>2022</v>
      </c>
      <c r="I333" s="972"/>
      <c r="J333" s="813">
        <f t="shared" si="138"/>
        <v>0</v>
      </c>
      <c r="K333" s="804"/>
      <c r="L333" s="813">
        <f t="shared" si="119"/>
        <v>0</v>
      </c>
      <c r="M333" s="804"/>
      <c r="N333" s="813">
        <f t="shared" si="135"/>
        <v>0</v>
      </c>
      <c r="O333" s="804"/>
      <c r="P333" s="813">
        <f t="shared" ref="P333:P339" si="140">IFERROR((AJ333*AK333+AD333*AE333)*0.4*0.035*$F$333,0)</f>
        <v>0</v>
      </c>
      <c r="Q333" s="760"/>
      <c r="R333" s="992">
        <f>SUMIFS('E8.a. KKAuf_SAV'!$X$6:$X$2005,'E8.a. KKAuf_SAV'!$B$6:$B$2005,$C333,'E8.a. KKAuf_SAV'!$D$6:$D$2005,$H333)</f>
        <v>0</v>
      </c>
      <c r="S333" s="992">
        <f>SUMIFS('E8.b. KKAuf_WAV'!$N$6:$N$405,'E8.b. KKAuf_WAV'!$B$6:$B$405,$C333,'E8.b. KKAuf_WAV'!$E$6:$E$405,H333)-SUMIFS('E8.b. KKAuf_WAV'!$N$6:$N$405,'E8.b. KKAuf_WAV'!$B$6:$B$405,$C333,'E8.b. KKAuf_WAV'!$C$6:$C$405,"Geschäfts- oder Firmenwert",'E8.b. KKAuf_WAV'!$D$6:$D$405,H333)</f>
        <v>0</v>
      </c>
      <c r="T333" s="974"/>
      <c r="U333" s="992">
        <f>SUMIFS('E8.a. KKAuf_SAV'!$W$6:$W$2005,'E8.a. KKAuf_SAV'!$B$6:$B$2005,$C333,'E8.a. KKAuf_SAV'!$D$6:$D$2005,H333)</f>
        <v>0</v>
      </c>
      <c r="V333" s="992">
        <f>SUMIFS('E8.b. KKAuf_WAV'!$M$6:$M$405,'E8.b. KKAuf_WAV'!$B$6:$B$405,$C333,'E8.b. KKAuf_WAV'!$E$6:$E$405,$H333,'E8.b. KKAuf_WAV'!$C$6:$C$405,"&lt;&gt;"&amp;"geleistete Anzahlungen auf immaterielle Vermögensgegenstände",'E8.b. KKAuf_WAV'!$C$6:$C$405,"&lt;&gt;"&amp;"geleistete Anzahlungen und Anlagen im Bau des Sachanlagevermögens",'E8.b. KKAuf_WAV'!$C$6:$C$405,"&lt;&gt;"&amp;"Geschäfts- oder Firmenwert")</f>
        <v>0</v>
      </c>
      <c r="W333" s="992">
        <f>SUMIFS('E8.b. KKAuf_WAV'!$M$6:$M$405,'E8.b. KKAuf_WAV'!$B$6:$B$405,$C333,'E8.b. KKAuf_WAV'!$E$6:$E$405,Listen!$AA$3,'E8.b. KKAuf_WAV'!$C$6:$C$405,"geleistete Anzahlungen und Anlagen im Bau des Sachanlagevermögens")+ SUMIFS('E8.b. KKAuf_WAV'!$M$6:$M$405,'E8.b. KKAuf_WAV'!$B$6:$B$405,$C333,'E8.b. KKAuf_WAV'!$E$6:$E$405,Listen!$AA$3,'E8.b. KKAuf_WAV'!$C$6:$C$405,"geleistete Anzahlungen auf immaterielle Vermögensgegenstände")</f>
        <v>0</v>
      </c>
      <c r="X333" s="992">
        <f>SUMIFS('E8.c. KKAuf_BKZ_NAB_IZ'!$K$6:$K$405,'E8.c. KKAuf_BKZ_NAB_IZ'!$B$6:$B$405,$C333,'E8.c. KKAuf_BKZ_NAB_IZ'!$C$6:$C$405,$H333)</f>
        <v>0</v>
      </c>
      <c r="Y333" s="992">
        <f>SUMIFS('E8.a. KKAuf_SAV'!$Y$6:$Y$2005,'E8.a. KKAuf_SAV'!$B$6:$B$2005,$C333,'E8.a. KKAuf_SAV'!$D$6:$D$2005,$H333)</f>
        <v>0</v>
      </c>
      <c r="Z333" s="992">
        <f>SUMIFS('E8.b. KKAuf_WAV'!$O$6:$O$405,'E8.b. KKAuf_WAV'!$B$6:$B$405,$C333,'E8.b. KKAuf_WAV'!$E$6:$E$405,$H333,'E8.b. KKAuf_WAV'!$C$6:$C$405,"&lt;&gt;"&amp;"geleistete Anzahlungen auf immaterielle Vermögensgegenstände",'E8.b. KKAuf_WAV'!$C$6:$C$405,"&lt;&gt;"&amp;"geleistete Anzahlungen und Anlagen im Bau des Sachanlagevermögens",'E8.b. KKAuf_WAV'!$C$6:$C$405,"&lt;&gt;"&amp;"Geschäfts- oder Firmenwert")</f>
        <v>0</v>
      </c>
      <c r="AA333" s="992">
        <f>SUMIFS('E8.b. KKAuf_WAV'!$O$6:$O$405,'E8.b. KKAuf_WAV'!$B$6:$B$405,$C333,'E8.b. KKAuf_WAV'!$E$6:$E$405,Listen!$AA$3,'E8.b. KKAuf_WAV'!$C$6:$C$405,"geleistete Anzahlungen und Anlagen im Bau des Sachanlagevermögens")+ SUMIFS('E8.b. KKAuf_WAV'!$O$6:$O$405,'E8.b. KKAuf_WAV'!$B$6:$B$405,$C333,'E8.b. KKAuf_WAV'!$E$6:$E$405,Listen!$AA$3,'E8.b. KKAuf_WAV'!$C$6:$C$405,"geleistete Anzahlungen auf immaterielle Vermögensgegenstände")</f>
        <v>0</v>
      </c>
      <c r="AB333" s="992">
        <f>SUMIFS('E8.c. KKAuf_BKZ_NAB_IZ'!$L$6:$L$405,'E8.c. KKAuf_BKZ_NAB_IZ'!$B$6:$B$405,$C333,'E8.c. KKAuf_BKZ_NAB_IZ'!$C$6:$C$405,$H333)</f>
        <v>0</v>
      </c>
      <c r="AC333" s="974"/>
      <c r="AD333" s="992">
        <f t="shared" si="139"/>
        <v>0</v>
      </c>
      <c r="AE333" s="993">
        <f>$AE$11</f>
        <v>5.0700000000000002E-2</v>
      </c>
      <c r="AF333" s="993">
        <f>$AF$11</f>
        <v>1.7100000000000001E-2</v>
      </c>
      <c r="AG333" s="993">
        <f>$AG$11</f>
        <v>3.0499999999999999E-2</v>
      </c>
      <c r="AH333" s="994">
        <f t="shared" si="115"/>
        <v>0</v>
      </c>
      <c r="AJ333" s="992">
        <f t="shared" si="136"/>
        <v>0</v>
      </c>
      <c r="AK333" s="993">
        <f>$AK$11</f>
        <v>5.0700000000000002E-2</v>
      </c>
      <c r="AL333" s="993">
        <f>$AL$11</f>
        <v>1.7100000000000001E-2</v>
      </c>
      <c r="AM333" s="993">
        <f>$AM$11</f>
        <v>3.0499999999999999E-2</v>
      </c>
      <c r="AN333" s="994">
        <f t="shared" si="137"/>
        <v>0</v>
      </c>
    </row>
    <row r="334" spans="2:40" x14ac:dyDescent="0.2">
      <c r="B334" s="1447"/>
      <c r="C334" s="1002">
        <f t="shared" ref="C334:C339" si="141">B$333</f>
        <v>0</v>
      </c>
      <c r="D334" s="1450"/>
      <c r="E334" s="1408"/>
      <c r="F334" s="1408"/>
      <c r="G334" s="990"/>
      <c r="H334" s="983">
        <v>2023</v>
      </c>
      <c r="I334" s="972"/>
      <c r="J334" s="805">
        <f t="shared" si="138"/>
        <v>0</v>
      </c>
      <c r="K334" s="804"/>
      <c r="L334" s="803">
        <f t="shared" si="119"/>
        <v>0</v>
      </c>
      <c r="M334" s="804"/>
      <c r="N334" s="803">
        <f t="shared" si="135"/>
        <v>0</v>
      </c>
      <c r="O334" s="804"/>
      <c r="P334" s="803">
        <f t="shared" si="140"/>
        <v>0</v>
      </c>
      <c r="Q334" s="760"/>
      <c r="R334" s="980">
        <f>SUMIFS('E8.a. KKAuf_SAV'!$X$6:$X$2005,'E8.a. KKAuf_SAV'!$B$6:$B$2005,$C334,'E8.a. KKAuf_SAV'!$D$6:$D$2005,$H334)</f>
        <v>0</v>
      </c>
      <c r="S334" s="980">
        <f>SUMIFS('E8.b. KKAuf_WAV'!$N$6:$N$405,'E8.b. KKAuf_WAV'!$B$6:$B$405,$C334,'E8.b. KKAuf_WAV'!$E$6:$E$405,H334)-SUMIFS('E8.b. KKAuf_WAV'!$N$6:$N$405,'E8.b. KKAuf_WAV'!$B$6:$B$405,$C334,'E8.b. KKAuf_WAV'!$C$6:$C$405,"Geschäfts- oder Firmenwert",'E8.b. KKAuf_WAV'!$D$6:$D$405,H334)</f>
        <v>0</v>
      </c>
      <c r="T334" s="974"/>
      <c r="U334" s="980">
        <f>SUMIFS('E8.a. KKAuf_SAV'!$W$6:$W$2005,'E8.a. KKAuf_SAV'!$B$6:$B$2005,$C334,'E8.a. KKAuf_SAV'!$D$6:$D$2005,H334)</f>
        <v>0</v>
      </c>
      <c r="V334" s="980">
        <f>SUMIFS('E8.b. KKAuf_WAV'!$M$6:$M$405,'E8.b. KKAuf_WAV'!$B$6:$B$405,$C334,'E8.b. KKAuf_WAV'!$E$6:$E$405,$H334,'E8.b. KKAuf_WAV'!$C$6:$C$405,"&lt;&gt;"&amp;"geleistete Anzahlungen auf immaterielle Vermögensgegenstände",'E8.b. KKAuf_WAV'!$C$6:$C$405,"&lt;&gt;"&amp;"geleistete Anzahlungen und Anlagen im Bau des Sachanlagevermögens",'E8.b. KKAuf_WAV'!$C$6:$C$405,"&lt;&gt;"&amp;"Geschäfts- oder Firmenwert")</f>
        <v>0</v>
      </c>
      <c r="W334" s="980"/>
      <c r="X334" s="980">
        <f>SUMIFS('E8.c. KKAuf_BKZ_NAB_IZ'!$K$6:$K$405,'E8.c. KKAuf_BKZ_NAB_IZ'!$B$6:$B$405,$C334,'E8.c. KKAuf_BKZ_NAB_IZ'!$C$6:$C$405,$H334)</f>
        <v>0</v>
      </c>
      <c r="Y334" s="980">
        <f>SUMIFS('E8.a. KKAuf_SAV'!$Y$6:$Y$2005,'E8.a. KKAuf_SAV'!$B$6:$B$2005,$C334,'E8.a. KKAuf_SAV'!$D$6:$D$2005,$H334)</f>
        <v>0</v>
      </c>
      <c r="Z334" s="980">
        <f>SUMIFS('E8.b. KKAuf_WAV'!$O$6:$O$405,'E8.b. KKAuf_WAV'!$B$6:$B$405,$C334,'E8.b. KKAuf_WAV'!$E$6:$E$405,$H334,'E8.b. KKAuf_WAV'!$C$6:$C$405,"&lt;&gt;"&amp;"geleistete Anzahlungen auf immaterielle Vermögensgegenstände",'E8.b. KKAuf_WAV'!$C$6:$C$405,"&lt;&gt;"&amp;"geleistete Anzahlungen und Anlagen im Bau des Sachanlagevermögens",'E8.b. KKAuf_WAV'!$C$6:$C$405,"&lt;&gt;"&amp;"Geschäfts- oder Firmenwert")</f>
        <v>0</v>
      </c>
      <c r="AA334" s="980"/>
      <c r="AB334" s="980">
        <f>SUMIFS('E8.c. KKAuf_BKZ_NAB_IZ'!$L$6:$L$405,'E8.c. KKAuf_BKZ_NAB_IZ'!$B$6:$B$405,$C334,'E8.c. KKAuf_BKZ_NAB_IZ'!$C$6:$C$405,$H334)</f>
        <v>0</v>
      </c>
      <c r="AC334" s="974"/>
      <c r="AD334" s="980">
        <f t="shared" si="139"/>
        <v>0</v>
      </c>
      <c r="AE334" s="984">
        <f>$AE$12</f>
        <v>5.0700000000000002E-2</v>
      </c>
      <c r="AF334" s="984">
        <f>$AF$12</f>
        <v>1.7100000000000001E-2</v>
      </c>
      <c r="AG334" s="984">
        <f>$AG$12</f>
        <v>3.0499999999999999E-2</v>
      </c>
      <c r="AH334" s="982">
        <f t="shared" ref="AH334:AH397" si="142">IFERROR($AD334*AG334,0)</f>
        <v>0</v>
      </c>
      <c r="AJ334" s="980"/>
      <c r="AK334" s="984">
        <f>$AK$12</f>
        <v>5.0700000000000002E-2</v>
      </c>
      <c r="AL334" s="984">
        <f>$AL$12</f>
        <v>1.7100000000000001E-2</v>
      </c>
      <c r="AM334" s="984">
        <f>$AM$12</f>
        <v>3.0499999999999999E-2</v>
      </c>
      <c r="AN334" s="982">
        <f t="shared" si="137"/>
        <v>0</v>
      </c>
    </row>
    <row r="335" spans="2:40" x14ac:dyDescent="0.2">
      <c r="B335" s="1447"/>
      <c r="C335" s="1002">
        <f t="shared" si="141"/>
        <v>0</v>
      </c>
      <c r="D335" s="1450"/>
      <c r="E335" s="1408"/>
      <c r="F335" s="1408"/>
      <c r="G335" s="990"/>
      <c r="H335" s="983">
        <v>2024</v>
      </c>
      <c r="I335" s="972"/>
      <c r="J335" s="803">
        <f t="shared" si="138"/>
        <v>0</v>
      </c>
      <c r="K335" s="804"/>
      <c r="L335" s="803">
        <f t="shared" si="119"/>
        <v>0</v>
      </c>
      <c r="M335" s="804"/>
      <c r="N335" s="803">
        <f t="shared" si="135"/>
        <v>0</v>
      </c>
      <c r="O335" s="804"/>
      <c r="P335" s="803">
        <f t="shared" si="140"/>
        <v>0</v>
      </c>
      <c r="Q335" s="760"/>
      <c r="R335" s="980">
        <f>SUMIFS('E8.a. KKAuf_SAV'!$X$6:$X$2005,'E8.a. KKAuf_SAV'!$B$6:$B$2005,$C335,'E8.a. KKAuf_SAV'!$D$6:$D$2005,$H335)</f>
        <v>0</v>
      </c>
      <c r="S335" s="980">
        <f>SUMIFS('E8.b. KKAuf_WAV'!$N$6:$N$405,'E8.b. KKAuf_WAV'!$B$6:$B$405,$C335,'E8.b. KKAuf_WAV'!$E$6:$E$405,H335)-SUMIFS('E8.b. KKAuf_WAV'!$N$6:$N$405,'E8.b. KKAuf_WAV'!$B$6:$B$405,$C335,'E8.b. KKAuf_WAV'!$C$6:$C$405,"Geschäfts- oder Firmenwert",'E8.b. KKAuf_WAV'!$D$6:$D$405,H335)</f>
        <v>0</v>
      </c>
      <c r="T335" s="974"/>
      <c r="U335" s="980">
        <f>SUMIFS('E8.a. KKAuf_SAV'!$W$6:$W$2005,'E8.a. KKAuf_SAV'!$B$6:$B$2005,$C335,'E8.a. KKAuf_SAV'!$D$6:$D$2005,H335)</f>
        <v>0</v>
      </c>
      <c r="V335" s="980">
        <f>SUMIFS('E8.b. KKAuf_WAV'!$M$6:$M$405,'E8.b. KKAuf_WAV'!$B$6:$B$405,$C335,'E8.b. KKAuf_WAV'!$E$6:$E$405,$H335,'E8.b. KKAuf_WAV'!$C$6:$C$405,"&lt;&gt;"&amp;"geleistete Anzahlungen auf immaterielle Vermögensgegenstände",'E8.b. KKAuf_WAV'!$C$6:$C$405,"&lt;&gt;"&amp;"geleistete Anzahlungen und Anlagen im Bau des Sachanlagevermögens",'E8.b. KKAuf_WAV'!$C$6:$C$405,"&lt;&gt;"&amp;"Geschäfts- oder Firmenwert")</f>
        <v>0</v>
      </c>
      <c r="W335" s="980">
        <f>SUMIFS('E8.b. KKAuf_WAV'!$M$6:$M$405,'E8.b. KKAuf_WAV'!$B$6:$B$405,$C335,'E8.b. KKAuf_WAV'!$E$6:$E$405,H335,'E8.b. KKAuf_WAV'!$C$6:$C$405,"geleistete Anzahlungen und Anlagen im Bau des Sachanlagevermögens")+ SUMIFS('E8.b. KKAuf_WAV'!$M$6:$M$405,'E8.b. KKAuf_WAV'!$B$6:$B$405,$C335,'E8.b. KKAuf_WAV'!$E$6:$E$405,H335,'E8.b. KKAuf_WAV'!$C$6:$C$405,"geleistete Anzahlungen auf immaterielle Vermögensgegenstände")</f>
        <v>0</v>
      </c>
      <c r="X335" s="980">
        <f>SUMIFS('E8.c. KKAuf_BKZ_NAB_IZ'!$K$6:$K$405,'E8.c. KKAuf_BKZ_NAB_IZ'!$B$6:$B$405,$C335,'E8.c. KKAuf_BKZ_NAB_IZ'!$C$6:$C$405,$H335)</f>
        <v>0</v>
      </c>
      <c r="Y335" s="980">
        <f>SUMIFS('E8.a. KKAuf_SAV'!$Y$6:$Y$2005,'E8.a. KKAuf_SAV'!$B$6:$B$2005,$C335,'E8.a. KKAuf_SAV'!$D$6:$D$2005,$H335)</f>
        <v>0</v>
      </c>
      <c r="Z335" s="980">
        <f>SUMIFS('E8.b. KKAuf_WAV'!$O$6:$O$405,'E8.b. KKAuf_WAV'!$B$6:$B$405,$C335,'E8.b. KKAuf_WAV'!$E$6:$E$405,$H335,'E8.b. KKAuf_WAV'!$C$6:$C$405,"&lt;&gt;"&amp;"geleistete Anzahlungen auf immaterielle Vermögensgegenstände",'E8.b. KKAuf_WAV'!$C$6:$C$405,"&lt;&gt;"&amp;"geleistete Anzahlungen und Anlagen im Bau des Sachanlagevermögens",'E8.b. KKAuf_WAV'!$C$6:$C$405,"&lt;&gt;"&amp;"Geschäfts- oder Firmenwert")</f>
        <v>0</v>
      </c>
      <c r="AA335" s="980">
        <f>SUMIFS('E8.b. KKAuf_WAV'!$O$6:$O$405,'E8.b. KKAuf_WAV'!$B$6:$B$405,$C335,'E8.b. KKAuf_WAV'!$E$6:$E$405,H335,'E8.b. KKAuf_WAV'!$C$6:$C$405,"geleistete Anzahlungen und Anlagen im Bau des Sachanlagevermögens")+ SUMIFS('E8.b. KKAuf_WAV'!$O$6:$O$405,'E8.b. KKAuf_WAV'!$B$6:$B$405,$C335,'E8.b. KKAuf_WAV'!$E$6:$E$405,H335,'E8.b. KKAuf_WAV'!$C$6:$C$405,"geleistete Anzahlungen auf immaterielle Vermögensgegenstände")</f>
        <v>0</v>
      </c>
      <c r="AB335" s="980">
        <f>SUMIFS('E8.c. KKAuf_BKZ_NAB_IZ'!$L$6:$L$405,'E8.c. KKAuf_BKZ_NAB_IZ'!$B$6:$B$405,$C335,'E8.c. KKAuf_BKZ_NAB_IZ'!$C$6:$C$405,$H335)</f>
        <v>0</v>
      </c>
      <c r="AC335" s="974"/>
      <c r="AD335" s="980">
        <f t="shared" si="139"/>
        <v>0</v>
      </c>
      <c r="AE335" s="984">
        <f>$AE$13</f>
        <v>6.93E-2</v>
      </c>
      <c r="AF335" s="984">
        <f>$AF$13</f>
        <v>3.8699999999999998E-2</v>
      </c>
      <c r="AG335" s="984">
        <f>$AG$13</f>
        <v>5.0900000000000001E-2</v>
      </c>
      <c r="AH335" s="982">
        <f t="shared" si="142"/>
        <v>0</v>
      </c>
      <c r="AJ335" s="980">
        <f t="shared" si="136"/>
        <v>0</v>
      </c>
      <c r="AK335" s="984">
        <f>$AK$13</f>
        <v>7.0099999999999996E-2</v>
      </c>
      <c r="AL335" s="984">
        <f>$AL$13</f>
        <v>3.6600000000000001E-2</v>
      </c>
      <c r="AM335" s="984">
        <f>$AM$13</f>
        <v>0.05</v>
      </c>
      <c r="AN335" s="982">
        <f t="shared" si="137"/>
        <v>0</v>
      </c>
    </row>
    <row r="336" spans="2:40" ht="15" thickBot="1" x14ac:dyDescent="0.25">
      <c r="B336" s="1447"/>
      <c r="C336" s="1002">
        <f t="shared" si="141"/>
        <v>0</v>
      </c>
      <c r="D336" s="1450"/>
      <c r="E336" s="1408"/>
      <c r="F336" s="1408"/>
      <c r="G336" s="990"/>
      <c r="H336" s="983">
        <v>2025</v>
      </c>
      <c r="I336" s="972"/>
      <c r="J336" s="803">
        <f t="shared" si="138"/>
        <v>0</v>
      </c>
      <c r="K336" s="804"/>
      <c r="L336" s="803">
        <f t="shared" si="119"/>
        <v>0</v>
      </c>
      <c r="M336" s="804"/>
      <c r="N336" s="803">
        <f t="shared" si="135"/>
        <v>0</v>
      </c>
      <c r="O336" s="804"/>
      <c r="P336" s="803">
        <f t="shared" si="140"/>
        <v>0</v>
      </c>
      <c r="Q336" s="760"/>
      <c r="R336" s="980">
        <f>SUMIFS('E8.a. KKAuf_SAV'!$X$6:$X$2005,'E8.a. KKAuf_SAV'!$B$6:$B$2005,$C336,'E8.a. KKAuf_SAV'!$D$6:$D$2005,$H336)</f>
        <v>0</v>
      </c>
      <c r="S336" s="980">
        <f>SUMIFS('E8.b. KKAuf_WAV'!$N$6:$N$405,'E8.b. KKAuf_WAV'!$B$6:$B$405,$C336,'E8.b. KKAuf_WAV'!$E$6:$E$405,H336)-SUMIFS('E8.b. KKAuf_WAV'!$N$6:$N$405,'E8.b. KKAuf_WAV'!$B$6:$B$405,$C336,'E8.b. KKAuf_WAV'!$C$6:$C$405,"Geschäfts- oder Firmenwert",'E8.b. KKAuf_WAV'!$D$6:$D$405,H336)</f>
        <v>0</v>
      </c>
      <c r="T336" s="974"/>
      <c r="U336" s="980">
        <f>SUMIFS('E8.a. KKAuf_SAV'!$W$6:$W$2005,'E8.a. KKAuf_SAV'!$B$6:$B$2005,$C336,'E8.a. KKAuf_SAV'!$D$6:$D$2005,H336)</f>
        <v>0</v>
      </c>
      <c r="V336" s="980">
        <f>SUMIFS('E8.b. KKAuf_WAV'!$M$6:$M$405,'E8.b. KKAuf_WAV'!$B$6:$B$405,$C336,'E8.b. KKAuf_WAV'!$E$6:$E$405,$H336,'E8.b. KKAuf_WAV'!$C$6:$C$405,"&lt;&gt;"&amp;"geleistete Anzahlungen auf immaterielle Vermögensgegenstände",'E8.b. KKAuf_WAV'!$C$6:$C$405,"&lt;&gt;"&amp;"geleistete Anzahlungen und Anlagen im Bau des Sachanlagevermögens",'E8.b. KKAuf_WAV'!$C$6:$C$405,"&lt;&gt;"&amp;"Geschäfts- oder Firmenwert")</f>
        <v>0</v>
      </c>
      <c r="W336" s="980">
        <f>SUMIFS('E8.b. KKAuf_WAV'!$M$6:$M$405,'E8.b. KKAuf_WAV'!$B$6:$B$405,$C336,'E8.b. KKAuf_WAV'!$E$6:$E$405,H336,'E8.b. KKAuf_WAV'!$C$6:$C$405,"geleistete Anzahlungen und Anlagen im Bau des Sachanlagevermögens")+ SUMIFS('E8.b. KKAuf_WAV'!$M$6:$M$405,'E8.b. KKAuf_WAV'!$B$6:$B$405,$C336,'E8.b. KKAuf_WAV'!$E$6:$E$405,H336,'E8.b. KKAuf_WAV'!$C$6:$C$405,"geleistete Anzahlungen auf immaterielle Vermögensgegenstände")</f>
        <v>0</v>
      </c>
      <c r="X336" s="980">
        <f>SUMIFS('E8.c. KKAuf_BKZ_NAB_IZ'!$K$6:$K$405,'E8.c. KKAuf_BKZ_NAB_IZ'!$B$6:$B$405,$C336,'E8.c. KKAuf_BKZ_NAB_IZ'!$C$6:$C$405,$H336)</f>
        <v>0</v>
      </c>
      <c r="Y336" s="980">
        <f>SUMIFS('E8.a. KKAuf_SAV'!$Y$6:$Y$2005,'E8.a. KKAuf_SAV'!$B$6:$B$2005,$C336,'E8.a. KKAuf_SAV'!$D$6:$D$2005,$H336)</f>
        <v>0</v>
      </c>
      <c r="Z336" s="980">
        <f>SUMIFS('E8.b. KKAuf_WAV'!$O$6:$O$405,'E8.b. KKAuf_WAV'!$B$6:$B$405,$C336,'E8.b. KKAuf_WAV'!$E$6:$E$405,$H336,'E8.b. KKAuf_WAV'!$C$6:$C$405,"&lt;&gt;"&amp;"geleistete Anzahlungen auf immaterielle Vermögensgegenstände",'E8.b. KKAuf_WAV'!$C$6:$C$405,"&lt;&gt;"&amp;"geleistete Anzahlungen und Anlagen im Bau des Sachanlagevermögens",'E8.b. KKAuf_WAV'!$C$6:$C$405,"&lt;&gt;"&amp;"Geschäfts- oder Firmenwert")</f>
        <v>0</v>
      </c>
      <c r="AA336" s="980">
        <f>SUMIFS('E8.b. KKAuf_WAV'!$O$6:$O$405,'E8.b. KKAuf_WAV'!$B$6:$B$405,$C336,'E8.b. KKAuf_WAV'!$E$6:$E$405,H336,'E8.b. KKAuf_WAV'!$C$6:$C$405,"geleistete Anzahlungen und Anlagen im Bau des Sachanlagevermögens")+ SUMIFS('E8.b. KKAuf_WAV'!$O$6:$O$405,'E8.b. KKAuf_WAV'!$B$6:$B$405,$C336,'E8.b. KKAuf_WAV'!$E$6:$E$405,H336,'E8.b. KKAuf_WAV'!$C$6:$C$405,"geleistete Anzahlungen auf immaterielle Vermögensgegenstände")</f>
        <v>0</v>
      </c>
      <c r="AB336" s="980">
        <f>SUMIFS('E8.c. KKAuf_BKZ_NAB_IZ'!$L$6:$L$405,'E8.c. KKAuf_BKZ_NAB_IZ'!$B$6:$B$405,$C336,'E8.c. KKAuf_BKZ_NAB_IZ'!$C$6:$C$405,$H336)</f>
        <v>0</v>
      </c>
      <c r="AC336" s="974"/>
      <c r="AD336" s="980">
        <f t="shared" si="139"/>
        <v>0</v>
      </c>
      <c r="AE336" s="984">
        <f>$AE$14</f>
        <v>7.0099999999999996E-2</v>
      </c>
      <c r="AF336" s="984">
        <f>$AF$14</f>
        <v>3.6600000000000001E-2</v>
      </c>
      <c r="AG336" s="984">
        <f>$AG$14</f>
        <v>0.05</v>
      </c>
      <c r="AH336" s="982">
        <f t="shared" si="142"/>
        <v>0</v>
      </c>
      <c r="AJ336" s="980">
        <f t="shared" si="136"/>
        <v>0</v>
      </c>
      <c r="AK336" s="984">
        <f>$AK$14</f>
        <v>7.0099999999999996E-2</v>
      </c>
      <c r="AL336" s="984">
        <f>$AL$14</f>
        <v>3.6600000000000001E-2</v>
      </c>
      <c r="AM336" s="984">
        <f>$AM$14</f>
        <v>0.05</v>
      </c>
      <c r="AN336" s="982">
        <f t="shared" si="137"/>
        <v>0</v>
      </c>
    </row>
    <row r="337" spans="2:40" ht="15" hidden="1" thickBot="1" x14ac:dyDescent="0.25">
      <c r="B337" s="1447"/>
      <c r="C337" s="1002">
        <f t="shared" si="141"/>
        <v>0</v>
      </c>
      <c r="D337" s="1450"/>
      <c r="E337" s="1408"/>
      <c r="F337" s="1408"/>
      <c r="G337" s="990"/>
      <c r="H337" s="983">
        <v>2026</v>
      </c>
      <c r="I337" s="972"/>
      <c r="J337" s="803">
        <f t="shared" si="138"/>
        <v>0</v>
      </c>
      <c r="K337" s="804"/>
      <c r="L337" s="803">
        <f t="shared" si="119"/>
        <v>0</v>
      </c>
      <c r="M337" s="804"/>
      <c r="N337" s="803">
        <f t="shared" si="135"/>
        <v>0</v>
      </c>
      <c r="O337" s="804"/>
      <c r="P337" s="803">
        <f t="shared" si="140"/>
        <v>0</v>
      </c>
      <c r="Q337" s="760"/>
      <c r="R337" s="980">
        <f>SUMIFS('E8.a. KKAuf_SAV'!$X$6:$X$2005,'E8.a. KKAuf_SAV'!$B$6:$B$2005,$C337,'E8.a. KKAuf_SAV'!$D$6:$D$2005,$H337)</f>
        <v>0</v>
      </c>
      <c r="S337" s="980">
        <f>SUMIFS('E8.b. KKAuf_WAV'!$N$6:$N$405,'E8.b. KKAuf_WAV'!$B$6:$B$405,$C337,'E8.b. KKAuf_WAV'!$E$6:$E$405,H337)-SUMIFS('E8.b. KKAuf_WAV'!$N$6:$N$405,'E8.b. KKAuf_WAV'!$B$6:$B$405,$C337,'E8.b. KKAuf_WAV'!$C$6:$C$405,"Geschäfts- oder Firmenwert",'E8.b. KKAuf_WAV'!$D$6:$D$405,H337)</f>
        <v>0</v>
      </c>
      <c r="T337" s="974"/>
      <c r="U337" s="980">
        <f>SUMIFS('E8.a. KKAuf_SAV'!$W$6:$W$2005,'E8.a. KKAuf_SAV'!$B$6:$B$2005,$C337,'E8.a. KKAuf_SAV'!$D$6:$D$2005,H337)</f>
        <v>0</v>
      </c>
      <c r="V337" s="980">
        <f>SUMIFS('E8.b. KKAuf_WAV'!$M$6:$M$405,'E8.b. KKAuf_WAV'!$B$6:$B$405,$C337,'E8.b. KKAuf_WAV'!$E$6:$E$405,$H337,'E8.b. KKAuf_WAV'!$C$6:$C$405,"&lt;&gt;"&amp;"geleistete Anzahlungen auf immaterielle Vermögensgegenstände",'E8.b. KKAuf_WAV'!$C$6:$C$405,"&lt;&gt;"&amp;"geleistete Anzahlungen und Anlagen im Bau des Sachanlagevermögens",'E8.b. KKAuf_WAV'!$C$6:$C$405,"&lt;&gt;"&amp;"Geschäfts- oder Firmenwert")</f>
        <v>0</v>
      </c>
      <c r="W337" s="980">
        <f>SUMIFS('E8.b. KKAuf_WAV'!$M$6:$M$405,'E8.b. KKAuf_WAV'!$B$6:$B$405,$C337,'E8.b. KKAuf_WAV'!$E$6:$E$405,H337,'E8.b. KKAuf_WAV'!$C$6:$C$405,"geleistete Anzahlungen und Anlagen im Bau des Sachanlagevermögens")+ SUMIFS('E8.b. KKAuf_WAV'!$M$6:$M$405,'E8.b. KKAuf_WAV'!$B$6:$B$405,$C337,'E8.b. KKAuf_WAV'!$E$6:$E$405,H337,'E8.b. KKAuf_WAV'!$C$6:$C$405,"geleistete Anzahlungen auf immaterielle Vermögensgegenstände")</f>
        <v>0</v>
      </c>
      <c r="X337" s="980">
        <f>SUMIFS('E8.c. KKAuf_BKZ_NAB_IZ'!$K$6:$K$405,'E8.c. KKAuf_BKZ_NAB_IZ'!$B$6:$B$405,$C337,'E8.c. KKAuf_BKZ_NAB_IZ'!$C$6:$C$405,$H337)</f>
        <v>0</v>
      </c>
      <c r="Y337" s="980">
        <f>SUMIFS('E8.a. KKAuf_SAV'!$Y$6:$Y$2005,'E8.a. KKAuf_SAV'!$B$6:$B$2005,$C337,'E8.a. KKAuf_SAV'!$D$6:$D$2005,$H337)</f>
        <v>0</v>
      </c>
      <c r="Z337" s="980">
        <f>SUMIFS('E8.b. KKAuf_WAV'!$O$6:$O$405,'E8.b. KKAuf_WAV'!$B$6:$B$405,$C337,'E8.b. KKAuf_WAV'!$E$6:$E$405,$H337,'E8.b. KKAuf_WAV'!$C$6:$C$405,"&lt;&gt;"&amp;"geleistete Anzahlungen auf immaterielle Vermögensgegenstände",'E8.b. KKAuf_WAV'!$C$6:$C$405,"&lt;&gt;"&amp;"geleistete Anzahlungen und Anlagen im Bau des Sachanlagevermögens",'E8.b. KKAuf_WAV'!$C$6:$C$405,"&lt;&gt;"&amp;"Geschäfts- oder Firmenwert")</f>
        <v>0</v>
      </c>
      <c r="AA337" s="980">
        <f>SUMIFS('E8.b. KKAuf_WAV'!$O$6:$O$405,'E8.b. KKAuf_WAV'!$B$6:$B$405,$C337,'E8.b. KKAuf_WAV'!$E$6:$E$405,H337,'E8.b. KKAuf_WAV'!$C$6:$C$405,"geleistete Anzahlungen und Anlagen im Bau des Sachanlagevermögens")+ SUMIFS('E8.b. KKAuf_WAV'!$O$6:$O$405,'E8.b. KKAuf_WAV'!$B$6:$B$405,$C337,'E8.b. KKAuf_WAV'!$E$6:$E$405,H337,'E8.b. KKAuf_WAV'!$C$6:$C$405,"geleistete Anzahlungen auf immaterielle Vermögensgegenstände")</f>
        <v>0</v>
      </c>
      <c r="AB337" s="980">
        <f>SUMIFS('E8.c. KKAuf_BKZ_NAB_IZ'!$L$6:$L$405,'E8.c. KKAuf_BKZ_NAB_IZ'!$B$6:$B$405,$C337,'E8.c. KKAuf_BKZ_NAB_IZ'!$C$6:$C$405,$H337)</f>
        <v>0</v>
      </c>
      <c r="AC337" s="974"/>
      <c r="AD337" s="980">
        <f t="shared" si="139"/>
        <v>0</v>
      </c>
      <c r="AE337" s="984">
        <f>$AE$15</f>
        <v>0</v>
      </c>
      <c r="AF337" s="984">
        <f>$AF$15</f>
        <v>0</v>
      </c>
      <c r="AG337" s="984">
        <f>$AG$15</f>
        <v>0</v>
      </c>
      <c r="AH337" s="982">
        <f t="shared" si="142"/>
        <v>0</v>
      </c>
      <c r="AJ337" s="980">
        <f t="shared" si="136"/>
        <v>0</v>
      </c>
      <c r="AK337" s="984">
        <f>$AK$15</f>
        <v>0</v>
      </c>
      <c r="AL337" s="984">
        <f>$AL$15</f>
        <v>0</v>
      </c>
      <c r="AM337" s="984">
        <f>$AM$15</f>
        <v>0</v>
      </c>
      <c r="AN337" s="982">
        <f t="shared" si="137"/>
        <v>0</v>
      </c>
    </row>
    <row r="338" spans="2:40" ht="15" hidden="1" thickBot="1" x14ac:dyDescent="0.25">
      <c r="B338" s="1447"/>
      <c r="C338" s="1002">
        <f t="shared" si="141"/>
        <v>0</v>
      </c>
      <c r="D338" s="1450"/>
      <c r="E338" s="1408"/>
      <c r="F338" s="1408"/>
      <c r="G338" s="990"/>
      <c r="H338" s="983">
        <v>2027</v>
      </c>
      <c r="I338" s="972"/>
      <c r="J338" s="803">
        <f t="shared" si="138"/>
        <v>0</v>
      </c>
      <c r="K338" s="804"/>
      <c r="L338" s="803">
        <f t="shared" si="119"/>
        <v>0</v>
      </c>
      <c r="M338" s="804"/>
      <c r="N338" s="803">
        <f t="shared" si="135"/>
        <v>0</v>
      </c>
      <c r="O338" s="804"/>
      <c r="P338" s="803">
        <f t="shared" si="140"/>
        <v>0</v>
      </c>
      <c r="Q338" s="760"/>
      <c r="R338" s="980">
        <f>SUMIFS('E8.a. KKAuf_SAV'!$X$6:$X$2005,'E8.a. KKAuf_SAV'!$B$6:$B$2005,$C338,'E8.a. KKAuf_SAV'!$D$6:$D$2005,$H338)</f>
        <v>0</v>
      </c>
      <c r="S338" s="980">
        <f>SUMIFS('E8.b. KKAuf_WAV'!$N$6:$N$405,'E8.b. KKAuf_WAV'!$B$6:$B$405,$C338,'E8.b. KKAuf_WAV'!$E$6:$E$405,H338)-SUMIFS('E8.b. KKAuf_WAV'!$N$6:$N$405,'E8.b. KKAuf_WAV'!$B$6:$B$405,$C338,'E8.b. KKAuf_WAV'!$C$6:$C$405,"Geschäfts- oder Firmenwert",'E8.b. KKAuf_WAV'!$D$6:$D$405,H338)</f>
        <v>0</v>
      </c>
      <c r="T338" s="974"/>
      <c r="U338" s="980">
        <f>SUMIFS('E8.a. KKAuf_SAV'!$W$6:$W$2005,'E8.a. KKAuf_SAV'!$B$6:$B$2005,$C338,'E8.a. KKAuf_SAV'!$D$6:$D$2005,H338)</f>
        <v>0</v>
      </c>
      <c r="V338" s="980">
        <f>SUMIFS('E8.b. KKAuf_WAV'!$M$6:$M$405,'E8.b. KKAuf_WAV'!$B$6:$B$405,$C338,'E8.b. KKAuf_WAV'!$E$6:$E$405,$H338,'E8.b. KKAuf_WAV'!$C$6:$C$405,"&lt;&gt;"&amp;"geleistete Anzahlungen auf immaterielle Vermögensgegenstände",'E8.b. KKAuf_WAV'!$C$6:$C$405,"&lt;&gt;"&amp;"geleistete Anzahlungen und Anlagen im Bau des Sachanlagevermögens",'E8.b. KKAuf_WAV'!$C$6:$C$405,"&lt;&gt;"&amp;"Geschäfts- oder Firmenwert")</f>
        <v>0</v>
      </c>
      <c r="W338" s="980">
        <f>SUMIFS('E8.b. KKAuf_WAV'!$M$6:$M$405,'E8.b. KKAuf_WAV'!$B$6:$B$405,$C338,'E8.b. KKAuf_WAV'!$E$6:$E$405,H338,'E8.b. KKAuf_WAV'!$C$6:$C$405,"geleistete Anzahlungen und Anlagen im Bau des Sachanlagevermögens")+ SUMIFS('E8.b. KKAuf_WAV'!$M$6:$M$405,'E8.b. KKAuf_WAV'!$B$6:$B$405,$C338,'E8.b. KKAuf_WAV'!$E$6:$E$405,H338,'E8.b. KKAuf_WAV'!$C$6:$C$405,"geleistete Anzahlungen auf immaterielle Vermögensgegenstände")</f>
        <v>0</v>
      </c>
      <c r="X338" s="980">
        <f>SUMIFS('E8.c. KKAuf_BKZ_NAB_IZ'!$K$6:$K$405,'E8.c. KKAuf_BKZ_NAB_IZ'!$B$6:$B$405,$C338,'E8.c. KKAuf_BKZ_NAB_IZ'!$C$6:$C$405,$H338)</f>
        <v>0</v>
      </c>
      <c r="Y338" s="980">
        <f>SUMIFS('E8.a. KKAuf_SAV'!$Y$6:$Y$2005,'E8.a. KKAuf_SAV'!$B$6:$B$2005,$C338,'E8.a. KKAuf_SAV'!$D$6:$D$2005,$H338)</f>
        <v>0</v>
      </c>
      <c r="Z338" s="980">
        <f>SUMIFS('E8.b. KKAuf_WAV'!$O$6:$O$405,'E8.b. KKAuf_WAV'!$B$6:$B$405,$C338,'E8.b. KKAuf_WAV'!$E$6:$E$405,$H338,'E8.b. KKAuf_WAV'!$C$6:$C$405,"&lt;&gt;"&amp;"geleistete Anzahlungen auf immaterielle Vermögensgegenstände",'E8.b. KKAuf_WAV'!$C$6:$C$405,"&lt;&gt;"&amp;"geleistete Anzahlungen und Anlagen im Bau des Sachanlagevermögens",'E8.b. KKAuf_WAV'!$C$6:$C$405,"&lt;&gt;"&amp;"Geschäfts- oder Firmenwert")</f>
        <v>0</v>
      </c>
      <c r="AA338" s="980">
        <f>SUMIFS('E8.b. KKAuf_WAV'!$O$6:$O$405,'E8.b. KKAuf_WAV'!$B$6:$B$405,$C338,'E8.b. KKAuf_WAV'!$E$6:$E$405,H338,'E8.b. KKAuf_WAV'!$C$6:$C$405,"geleistete Anzahlungen und Anlagen im Bau des Sachanlagevermögens")+ SUMIFS('E8.b. KKAuf_WAV'!$O$6:$O$405,'E8.b. KKAuf_WAV'!$B$6:$B$405,$C338,'E8.b. KKAuf_WAV'!$E$6:$E$405,H338,'E8.b. KKAuf_WAV'!$C$6:$C$405,"geleistete Anzahlungen auf immaterielle Vermögensgegenstände")</f>
        <v>0</v>
      </c>
      <c r="AB338" s="980">
        <f>SUMIFS('E8.c. KKAuf_BKZ_NAB_IZ'!$L$6:$L$405,'E8.c. KKAuf_BKZ_NAB_IZ'!$B$6:$B$405,$C338,'E8.c. KKAuf_BKZ_NAB_IZ'!$C$6:$C$405,$H338)</f>
        <v>0</v>
      </c>
      <c r="AC338" s="974"/>
      <c r="AD338" s="980">
        <f t="shared" si="139"/>
        <v>0</v>
      </c>
      <c r="AE338" s="984">
        <f>$AE$16</f>
        <v>0</v>
      </c>
      <c r="AF338" s="984">
        <f>$AF$16</f>
        <v>0</v>
      </c>
      <c r="AG338" s="984">
        <f>$AG$16</f>
        <v>0</v>
      </c>
      <c r="AH338" s="982">
        <f t="shared" si="142"/>
        <v>0</v>
      </c>
      <c r="AJ338" s="980">
        <f t="shared" si="136"/>
        <v>0</v>
      </c>
      <c r="AK338" s="984">
        <f>$AK$16</f>
        <v>0</v>
      </c>
      <c r="AL338" s="984">
        <f>$AL$16</f>
        <v>0</v>
      </c>
      <c r="AM338" s="984">
        <f>$AM$16</f>
        <v>0</v>
      </c>
      <c r="AN338" s="982">
        <f t="shared" si="137"/>
        <v>0</v>
      </c>
    </row>
    <row r="339" spans="2:40" ht="15" hidden="1" thickBot="1" x14ac:dyDescent="0.25">
      <c r="B339" s="1448"/>
      <c r="C339" s="1003">
        <f t="shared" si="141"/>
        <v>0</v>
      </c>
      <c r="D339" s="1451"/>
      <c r="E339" s="1409"/>
      <c r="F339" s="1409"/>
      <c r="G339" s="970"/>
      <c r="H339" s="986">
        <v>2028</v>
      </c>
      <c r="I339" s="972"/>
      <c r="J339" s="815">
        <f t="shared" si="138"/>
        <v>0</v>
      </c>
      <c r="K339" s="804"/>
      <c r="L339" s="814">
        <f t="shared" si="119"/>
        <v>0</v>
      </c>
      <c r="M339" s="804"/>
      <c r="N339" s="814">
        <f t="shared" si="135"/>
        <v>0</v>
      </c>
      <c r="O339" s="804"/>
      <c r="P339" s="814">
        <f t="shared" si="140"/>
        <v>0</v>
      </c>
      <c r="Q339" s="760"/>
      <c r="R339" s="987">
        <f>SUMIFS('E8.a. KKAuf_SAV'!$X$6:$X$2005,'E8.a. KKAuf_SAV'!$B$6:$B$2005,$C339,'E8.a. KKAuf_SAV'!$D$6:$D$2005,$H339)</f>
        <v>0</v>
      </c>
      <c r="S339" s="987">
        <f>SUMIFS('E8.b. KKAuf_WAV'!$N$6:$N$405,'E8.b. KKAuf_WAV'!$B$6:$B$405,$C339,'E8.b. KKAuf_WAV'!$E$6:$E$405,H339)-SUMIFS('E8.b. KKAuf_WAV'!$N$6:$N$405,'E8.b. KKAuf_WAV'!$B$6:$B$405,$C339,'E8.b. KKAuf_WAV'!$C$6:$C$405,"Geschäfts- oder Firmenwert",'E8.b. KKAuf_WAV'!$D$6:$D$405,H339)</f>
        <v>0</v>
      </c>
      <c r="T339" s="974"/>
      <c r="U339" s="987">
        <f>SUMIFS('E8.a. KKAuf_SAV'!$W$6:$W$2005,'E8.a. KKAuf_SAV'!$B$6:$B$2005,$C339,'E8.a. KKAuf_SAV'!$D$6:$D$2005,H339)</f>
        <v>0</v>
      </c>
      <c r="V339" s="987">
        <f>SUMIFS('E8.b. KKAuf_WAV'!$M$6:$M$405,'E8.b. KKAuf_WAV'!$B$6:$B$405,$C339,'E8.b. KKAuf_WAV'!$E$6:$E$405,$H339,'E8.b. KKAuf_WAV'!$C$6:$C$405,"&lt;&gt;"&amp;"geleistete Anzahlungen auf immaterielle Vermögensgegenstände",'E8.b. KKAuf_WAV'!$C$6:$C$405,"&lt;&gt;"&amp;"geleistete Anzahlungen und Anlagen im Bau des Sachanlagevermögens",'E8.b. KKAuf_WAV'!$C$6:$C$405,"&lt;&gt;"&amp;"Geschäfts- oder Firmenwert")</f>
        <v>0</v>
      </c>
      <c r="W339" s="987">
        <f>SUMIFS('E8.b. KKAuf_WAV'!$M$6:$M$405,'E8.b. KKAuf_WAV'!$B$6:$B$405,$C339,'E8.b. KKAuf_WAV'!$E$6:$E$405,H339,'E8.b. KKAuf_WAV'!$C$6:$C$405,"geleistete Anzahlungen und Anlagen im Bau des Sachanlagevermögens")+ SUMIFS('E8.b. KKAuf_WAV'!$M$6:$M$405,'E8.b. KKAuf_WAV'!$B$6:$B$405,$C339,'E8.b. KKAuf_WAV'!$E$6:$E$405,H339,'E8.b. KKAuf_WAV'!$C$6:$C$405,"geleistete Anzahlungen auf immaterielle Vermögensgegenstände")</f>
        <v>0</v>
      </c>
      <c r="X339" s="987">
        <f>SUMIFS('E8.c. KKAuf_BKZ_NAB_IZ'!$K$6:$K$405,'E8.c. KKAuf_BKZ_NAB_IZ'!$B$6:$B$405,$C339,'E8.c. KKAuf_BKZ_NAB_IZ'!$C$6:$C$405,$H339)</f>
        <v>0</v>
      </c>
      <c r="Y339" s="987">
        <f>SUMIFS('E8.a. KKAuf_SAV'!$Y$6:$Y$2005,'E8.a. KKAuf_SAV'!$B$6:$B$2005,$C339,'E8.a. KKAuf_SAV'!$D$6:$D$2005,$H339)</f>
        <v>0</v>
      </c>
      <c r="Z339" s="987">
        <f>SUMIFS('E8.b. KKAuf_WAV'!$O$6:$O$405,'E8.b. KKAuf_WAV'!$B$6:$B$405,$C339,'E8.b. KKAuf_WAV'!$E$6:$E$405,$H339,'E8.b. KKAuf_WAV'!$C$6:$C$405,"&lt;&gt;"&amp;"geleistete Anzahlungen auf immaterielle Vermögensgegenstände",'E8.b. KKAuf_WAV'!$C$6:$C$405,"&lt;&gt;"&amp;"geleistete Anzahlungen und Anlagen im Bau des Sachanlagevermögens",'E8.b. KKAuf_WAV'!$C$6:$C$405,"&lt;&gt;"&amp;"Geschäfts- oder Firmenwert")</f>
        <v>0</v>
      </c>
      <c r="AA339" s="987">
        <f>SUMIFS('E8.b. KKAuf_WAV'!$O$6:$O$405,'E8.b. KKAuf_WAV'!$B$6:$B$405,$C339,'E8.b. KKAuf_WAV'!$E$6:$E$405,H339,'E8.b. KKAuf_WAV'!$C$6:$C$405,"geleistete Anzahlungen und Anlagen im Bau des Sachanlagevermögens")+ SUMIFS('E8.b. KKAuf_WAV'!$O$6:$O$405,'E8.b. KKAuf_WAV'!$B$6:$B$405,$C339,'E8.b. KKAuf_WAV'!$E$6:$E$405,H339,'E8.b. KKAuf_WAV'!$C$6:$C$405,"geleistete Anzahlungen auf immaterielle Vermögensgegenstände")</f>
        <v>0</v>
      </c>
      <c r="AB339" s="987">
        <f>SUMIFS('E8.c. KKAuf_BKZ_NAB_IZ'!$L$6:$L$405,'E8.c. KKAuf_BKZ_NAB_IZ'!$B$6:$B$405,$C339,'E8.c. KKAuf_BKZ_NAB_IZ'!$C$6:$C$405,$H339)</f>
        <v>0</v>
      </c>
      <c r="AC339" s="974"/>
      <c r="AD339" s="987">
        <f t="shared" si="139"/>
        <v>0</v>
      </c>
      <c r="AE339" s="988">
        <f>$AE$17</f>
        <v>0</v>
      </c>
      <c r="AF339" s="988">
        <f>$AF$17</f>
        <v>0</v>
      </c>
      <c r="AG339" s="988">
        <f>$AG$17</f>
        <v>0</v>
      </c>
      <c r="AH339" s="989">
        <f t="shared" si="142"/>
        <v>0</v>
      </c>
      <c r="AJ339" s="987">
        <f t="shared" si="136"/>
        <v>0</v>
      </c>
      <c r="AK339" s="988">
        <f>$AK$17</f>
        <v>0</v>
      </c>
      <c r="AL339" s="988">
        <f>$AL$17</f>
        <v>0</v>
      </c>
      <c r="AM339" s="988">
        <f>$AM$17</f>
        <v>0</v>
      </c>
      <c r="AN339" s="989">
        <f t="shared" si="137"/>
        <v>0</v>
      </c>
    </row>
    <row r="340" spans="2:40" ht="14.25" customHeight="1" x14ac:dyDescent="0.2">
      <c r="B340" s="1446"/>
      <c r="C340" s="1001">
        <f>B$340</f>
        <v>0</v>
      </c>
      <c r="D340" s="1449"/>
      <c r="E340" s="1407"/>
      <c r="F340" s="1410"/>
      <c r="G340" s="990"/>
      <c r="H340" s="991">
        <v>2022</v>
      </c>
      <c r="I340" s="972"/>
      <c r="J340" s="813">
        <f t="shared" si="138"/>
        <v>0</v>
      </c>
      <c r="K340" s="804"/>
      <c r="L340" s="813">
        <f t="shared" si="119"/>
        <v>0</v>
      </c>
      <c r="M340" s="804"/>
      <c r="N340" s="813">
        <f t="shared" si="135"/>
        <v>0</v>
      </c>
      <c r="O340" s="804"/>
      <c r="P340" s="813">
        <f t="shared" ref="P340:P346" si="143">IFERROR((AJ340*AK340+AD340*AE340)*0.4*0.035*$F$340,0)</f>
        <v>0</v>
      </c>
      <c r="Q340" s="760"/>
      <c r="R340" s="992">
        <f>SUMIFS('E8.a. KKAuf_SAV'!$X$6:$X$2005,'E8.a. KKAuf_SAV'!$B$6:$B$2005,$C340,'E8.a. KKAuf_SAV'!$D$6:$D$2005,$H340)</f>
        <v>0</v>
      </c>
      <c r="S340" s="992">
        <f>SUMIFS('E8.b. KKAuf_WAV'!$N$6:$N$405,'E8.b. KKAuf_WAV'!$B$6:$B$405,$C340,'E8.b. KKAuf_WAV'!$E$6:$E$405,H340)-SUMIFS('E8.b. KKAuf_WAV'!$N$6:$N$405,'E8.b. KKAuf_WAV'!$B$6:$B$405,$C340,'E8.b. KKAuf_WAV'!$C$6:$C$405,"Geschäfts- oder Firmenwert",'E8.b. KKAuf_WAV'!$D$6:$D$405,H340)</f>
        <v>0</v>
      </c>
      <c r="T340" s="974"/>
      <c r="U340" s="992">
        <f>SUMIFS('E8.a. KKAuf_SAV'!$W$6:$W$2005,'E8.a. KKAuf_SAV'!$B$6:$B$2005,$C340,'E8.a. KKAuf_SAV'!$D$6:$D$2005,H340)</f>
        <v>0</v>
      </c>
      <c r="V340" s="992">
        <f>SUMIFS('E8.b. KKAuf_WAV'!$M$6:$M$405,'E8.b. KKAuf_WAV'!$B$6:$B$405,$C340,'E8.b. KKAuf_WAV'!$E$6:$E$405,$H340,'E8.b. KKAuf_WAV'!$C$6:$C$405,"&lt;&gt;"&amp;"geleistete Anzahlungen auf immaterielle Vermögensgegenstände",'E8.b. KKAuf_WAV'!$C$6:$C$405,"&lt;&gt;"&amp;"geleistete Anzahlungen und Anlagen im Bau des Sachanlagevermögens",'E8.b. KKAuf_WAV'!$C$6:$C$405,"&lt;&gt;"&amp;"Geschäfts- oder Firmenwert")</f>
        <v>0</v>
      </c>
      <c r="W340" s="992">
        <f>SUMIFS('E8.b. KKAuf_WAV'!$M$6:$M$405,'E8.b. KKAuf_WAV'!$B$6:$B$405,$C340,'E8.b. KKAuf_WAV'!$E$6:$E$405,Listen!$AA$3,'E8.b. KKAuf_WAV'!$C$6:$C$405,"geleistete Anzahlungen und Anlagen im Bau des Sachanlagevermögens")+ SUMIFS('E8.b. KKAuf_WAV'!$M$6:$M$405,'E8.b. KKAuf_WAV'!$B$6:$B$405,$C340,'E8.b. KKAuf_WAV'!$E$6:$E$405,Listen!$AA$3,'E8.b. KKAuf_WAV'!$C$6:$C$405,"geleistete Anzahlungen auf immaterielle Vermögensgegenstände")</f>
        <v>0</v>
      </c>
      <c r="X340" s="992">
        <f>SUMIFS('E8.c. KKAuf_BKZ_NAB_IZ'!$K$6:$K$405,'E8.c. KKAuf_BKZ_NAB_IZ'!$B$6:$B$405,$C340,'E8.c. KKAuf_BKZ_NAB_IZ'!$C$6:$C$405,$H340)</f>
        <v>0</v>
      </c>
      <c r="Y340" s="992">
        <f>SUMIFS('E8.a. KKAuf_SAV'!$Y$6:$Y$2005,'E8.a. KKAuf_SAV'!$B$6:$B$2005,$C340,'E8.a. KKAuf_SAV'!$D$6:$D$2005,$H340)</f>
        <v>0</v>
      </c>
      <c r="Z340" s="992">
        <f>SUMIFS('E8.b. KKAuf_WAV'!$O$6:$O$405,'E8.b. KKAuf_WAV'!$B$6:$B$405,$C340,'E8.b. KKAuf_WAV'!$E$6:$E$405,$H340,'E8.b. KKAuf_WAV'!$C$6:$C$405,"&lt;&gt;"&amp;"geleistete Anzahlungen auf immaterielle Vermögensgegenstände",'E8.b. KKAuf_WAV'!$C$6:$C$405,"&lt;&gt;"&amp;"geleistete Anzahlungen und Anlagen im Bau des Sachanlagevermögens",'E8.b. KKAuf_WAV'!$C$6:$C$405,"&lt;&gt;"&amp;"Geschäfts- oder Firmenwert")</f>
        <v>0</v>
      </c>
      <c r="AA340" s="992">
        <f>SUMIFS('E8.b. KKAuf_WAV'!$O$6:$O$405,'E8.b. KKAuf_WAV'!$B$6:$B$405,$C340,'E8.b. KKAuf_WAV'!$E$6:$E$405,Listen!$AA$3,'E8.b. KKAuf_WAV'!$C$6:$C$405,"geleistete Anzahlungen und Anlagen im Bau des Sachanlagevermögens")+ SUMIFS('E8.b. KKAuf_WAV'!$O$6:$O$405,'E8.b. KKAuf_WAV'!$B$6:$B$405,$C340,'E8.b. KKAuf_WAV'!$E$6:$E$405,Listen!$AA$3,'E8.b. KKAuf_WAV'!$C$6:$C$405,"geleistete Anzahlungen auf immaterielle Vermögensgegenstände")</f>
        <v>0</v>
      </c>
      <c r="AB340" s="992">
        <f>SUMIFS('E8.c. KKAuf_BKZ_NAB_IZ'!$L$6:$L$405,'E8.c. KKAuf_BKZ_NAB_IZ'!$B$6:$B$405,$C340,'E8.c. KKAuf_BKZ_NAB_IZ'!$C$6:$C$405,$H340)</f>
        <v>0</v>
      </c>
      <c r="AC340" s="974"/>
      <c r="AD340" s="992">
        <f t="shared" si="139"/>
        <v>0</v>
      </c>
      <c r="AE340" s="993">
        <f>$AE$11</f>
        <v>5.0700000000000002E-2</v>
      </c>
      <c r="AF340" s="993">
        <f>$AF$11</f>
        <v>1.7100000000000001E-2</v>
      </c>
      <c r="AG340" s="993">
        <f>$AG$11</f>
        <v>3.0499999999999999E-2</v>
      </c>
      <c r="AH340" s="994">
        <f t="shared" si="142"/>
        <v>0</v>
      </c>
      <c r="AJ340" s="992">
        <f t="shared" si="136"/>
        <v>0</v>
      </c>
      <c r="AK340" s="993">
        <f>$AK$11</f>
        <v>5.0700000000000002E-2</v>
      </c>
      <c r="AL340" s="993">
        <f>$AL$11</f>
        <v>1.7100000000000001E-2</v>
      </c>
      <c r="AM340" s="993">
        <f>$AM$11</f>
        <v>3.0499999999999999E-2</v>
      </c>
      <c r="AN340" s="994">
        <f t="shared" si="137"/>
        <v>0</v>
      </c>
    </row>
    <row r="341" spans="2:40" x14ac:dyDescent="0.2">
      <c r="B341" s="1447"/>
      <c r="C341" s="1002">
        <f t="shared" ref="C341:C346" si="144">B$340</f>
        <v>0</v>
      </c>
      <c r="D341" s="1450"/>
      <c r="E341" s="1408"/>
      <c r="F341" s="1408"/>
      <c r="G341" s="990"/>
      <c r="H341" s="983">
        <v>2023</v>
      </c>
      <c r="I341" s="972"/>
      <c r="J341" s="805">
        <f t="shared" si="138"/>
        <v>0</v>
      </c>
      <c r="K341" s="804"/>
      <c r="L341" s="803">
        <f t="shared" si="119"/>
        <v>0</v>
      </c>
      <c r="M341" s="804"/>
      <c r="N341" s="803">
        <f t="shared" si="135"/>
        <v>0</v>
      </c>
      <c r="O341" s="804"/>
      <c r="P341" s="803">
        <f t="shared" si="143"/>
        <v>0</v>
      </c>
      <c r="Q341" s="760"/>
      <c r="R341" s="980">
        <f>SUMIFS('E8.a. KKAuf_SAV'!$X$6:$X$2005,'E8.a. KKAuf_SAV'!$B$6:$B$2005,$C341,'E8.a. KKAuf_SAV'!$D$6:$D$2005,$H341)</f>
        <v>0</v>
      </c>
      <c r="S341" s="980">
        <f>SUMIFS('E8.b. KKAuf_WAV'!$N$6:$N$405,'E8.b. KKAuf_WAV'!$B$6:$B$405,$C341,'E8.b. KKAuf_WAV'!$E$6:$E$405,H341)-SUMIFS('E8.b. KKAuf_WAV'!$N$6:$N$405,'E8.b. KKAuf_WAV'!$B$6:$B$405,$C341,'E8.b. KKAuf_WAV'!$C$6:$C$405,"Geschäfts- oder Firmenwert",'E8.b. KKAuf_WAV'!$D$6:$D$405,H341)</f>
        <v>0</v>
      </c>
      <c r="T341" s="974"/>
      <c r="U341" s="980">
        <f>SUMIFS('E8.a. KKAuf_SAV'!$W$6:$W$2005,'E8.a. KKAuf_SAV'!$B$6:$B$2005,$C341,'E8.a. KKAuf_SAV'!$D$6:$D$2005,H341)</f>
        <v>0</v>
      </c>
      <c r="V341" s="980">
        <f>SUMIFS('E8.b. KKAuf_WAV'!$M$6:$M$405,'E8.b. KKAuf_WAV'!$B$6:$B$405,$C341,'E8.b. KKAuf_WAV'!$E$6:$E$405,$H341,'E8.b. KKAuf_WAV'!$C$6:$C$405,"&lt;&gt;"&amp;"geleistete Anzahlungen auf immaterielle Vermögensgegenstände",'E8.b. KKAuf_WAV'!$C$6:$C$405,"&lt;&gt;"&amp;"geleistete Anzahlungen und Anlagen im Bau des Sachanlagevermögens",'E8.b. KKAuf_WAV'!$C$6:$C$405,"&lt;&gt;"&amp;"Geschäfts- oder Firmenwert")</f>
        <v>0</v>
      </c>
      <c r="W341" s="980"/>
      <c r="X341" s="980">
        <f>SUMIFS('E8.c. KKAuf_BKZ_NAB_IZ'!$K$6:$K$405,'E8.c. KKAuf_BKZ_NAB_IZ'!$B$6:$B$405,$C341,'E8.c. KKAuf_BKZ_NAB_IZ'!$C$6:$C$405,$H341)</f>
        <v>0</v>
      </c>
      <c r="Y341" s="980">
        <f>SUMIFS('E8.a. KKAuf_SAV'!$Y$6:$Y$2005,'E8.a. KKAuf_SAV'!$B$6:$B$2005,$C341,'E8.a. KKAuf_SAV'!$D$6:$D$2005,$H341)</f>
        <v>0</v>
      </c>
      <c r="Z341" s="980">
        <f>SUMIFS('E8.b. KKAuf_WAV'!$O$6:$O$405,'E8.b. KKAuf_WAV'!$B$6:$B$405,$C341,'E8.b. KKAuf_WAV'!$E$6:$E$405,$H341,'E8.b. KKAuf_WAV'!$C$6:$C$405,"&lt;&gt;"&amp;"geleistete Anzahlungen auf immaterielle Vermögensgegenstände",'E8.b. KKAuf_WAV'!$C$6:$C$405,"&lt;&gt;"&amp;"geleistete Anzahlungen und Anlagen im Bau des Sachanlagevermögens",'E8.b. KKAuf_WAV'!$C$6:$C$405,"&lt;&gt;"&amp;"Geschäfts- oder Firmenwert")</f>
        <v>0</v>
      </c>
      <c r="AA341" s="980"/>
      <c r="AB341" s="980">
        <f>SUMIFS('E8.c. KKAuf_BKZ_NAB_IZ'!$L$6:$L$405,'E8.c. KKAuf_BKZ_NAB_IZ'!$B$6:$B$405,$C341,'E8.c. KKAuf_BKZ_NAB_IZ'!$C$6:$C$405,$H341)</f>
        <v>0</v>
      </c>
      <c r="AC341" s="974"/>
      <c r="AD341" s="980">
        <f t="shared" si="139"/>
        <v>0</v>
      </c>
      <c r="AE341" s="984">
        <f>$AE$12</f>
        <v>5.0700000000000002E-2</v>
      </c>
      <c r="AF341" s="984">
        <f>$AF$12</f>
        <v>1.7100000000000001E-2</v>
      </c>
      <c r="AG341" s="984">
        <f>$AG$12</f>
        <v>3.0499999999999999E-2</v>
      </c>
      <c r="AH341" s="982">
        <f t="shared" si="142"/>
        <v>0</v>
      </c>
      <c r="AJ341" s="980"/>
      <c r="AK341" s="984">
        <f>$AK$12</f>
        <v>5.0700000000000002E-2</v>
      </c>
      <c r="AL341" s="984">
        <f>$AL$12</f>
        <v>1.7100000000000001E-2</v>
      </c>
      <c r="AM341" s="984">
        <f>$AM$12</f>
        <v>3.0499999999999999E-2</v>
      </c>
      <c r="AN341" s="982">
        <f t="shared" si="137"/>
        <v>0</v>
      </c>
    </row>
    <row r="342" spans="2:40" x14ac:dyDescent="0.2">
      <c r="B342" s="1447"/>
      <c r="C342" s="1002">
        <f t="shared" si="144"/>
        <v>0</v>
      </c>
      <c r="D342" s="1450"/>
      <c r="E342" s="1408"/>
      <c r="F342" s="1408"/>
      <c r="G342" s="990"/>
      <c r="H342" s="983">
        <v>2024</v>
      </c>
      <c r="I342" s="972"/>
      <c r="J342" s="803">
        <f t="shared" si="138"/>
        <v>0</v>
      </c>
      <c r="K342" s="804"/>
      <c r="L342" s="803">
        <f t="shared" ref="L342:L405" si="145">R342+S342</f>
        <v>0</v>
      </c>
      <c r="M342" s="804"/>
      <c r="N342" s="803">
        <f t="shared" si="135"/>
        <v>0</v>
      </c>
      <c r="O342" s="804"/>
      <c r="P342" s="803">
        <f t="shared" si="143"/>
        <v>0</v>
      </c>
      <c r="Q342" s="760"/>
      <c r="R342" s="980">
        <f>SUMIFS('E8.a. KKAuf_SAV'!$X$6:$X$2005,'E8.a. KKAuf_SAV'!$B$6:$B$2005,$C342,'E8.a. KKAuf_SAV'!$D$6:$D$2005,$H342)</f>
        <v>0</v>
      </c>
      <c r="S342" s="980">
        <f>SUMIFS('E8.b. KKAuf_WAV'!$N$6:$N$405,'E8.b. KKAuf_WAV'!$B$6:$B$405,$C342,'E8.b. KKAuf_WAV'!$E$6:$E$405,H342)-SUMIFS('E8.b. KKAuf_WAV'!$N$6:$N$405,'E8.b. KKAuf_WAV'!$B$6:$B$405,$C342,'E8.b. KKAuf_WAV'!$C$6:$C$405,"Geschäfts- oder Firmenwert",'E8.b. KKAuf_WAV'!$D$6:$D$405,H342)</f>
        <v>0</v>
      </c>
      <c r="T342" s="974"/>
      <c r="U342" s="980">
        <f>SUMIFS('E8.a. KKAuf_SAV'!$W$6:$W$2005,'E8.a. KKAuf_SAV'!$B$6:$B$2005,$C342,'E8.a. KKAuf_SAV'!$D$6:$D$2005,H342)</f>
        <v>0</v>
      </c>
      <c r="V342" s="980">
        <f>SUMIFS('E8.b. KKAuf_WAV'!$M$6:$M$405,'E8.b. KKAuf_WAV'!$B$6:$B$405,$C342,'E8.b. KKAuf_WAV'!$E$6:$E$405,$H342,'E8.b. KKAuf_WAV'!$C$6:$C$405,"&lt;&gt;"&amp;"geleistete Anzahlungen auf immaterielle Vermögensgegenstände",'E8.b. KKAuf_WAV'!$C$6:$C$405,"&lt;&gt;"&amp;"geleistete Anzahlungen und Anlagen im Bau des Sachanlagevermögens",'E8.b. KKAuf_WAV'!$C$6:$C$405,"&lt;&gt;"&amp;"Geschäfts- oder Firmenwert")</f>
        <v>0</v>
      </c>
      <c r="W342" s="980">
        <f>SUMIFS('E8.b. KKAuf_WAV'!$M$6:$M$405,'E8.b. KKAuf_WAV'!$B$6:$B$405,$C342,'E8.b. KKAuf_WAV'!$E$6:$E$405,H342,'E8.b. KKAuf_WAV'!$C$6:$C$405,"geleistete Anzahlungen und Anlagen im Bau des Sachanlagevermögens")+ SUMIFS('E8.b. KKAuf_WAV'!$M$6:$M$405,'E8.b. KKAuf_WAV'!$B$6:$B$405,$C342,'E8.b. KKAuf_WAV'!$E$6:$E$405,H342,'E8.b. KKAuf_WAV'!$C$6:$C$405,"geleistete Anzahlungen auf immaterielle Vermögensgegenstände")</f>
        <v>0</v>
      </c>
      <c r="X342" s="980">
        <f>SUMIFS('E8.c. KKAuf_BKZ_NAB_IZ'!$K$6:$K$405,'E8.c. KKAuf_BKZ_NAB_IZ'!$B$6:$B$405,$C342,'E8.c. KKAuf_BKZ_NAB_IZ'!$C$6:$C$405,$H342)</f>
        <v>0</v>
      </c>
      <c r="Y342" s="980">
        <f>SUMIFS('E8.a. KKAuf_SAV'!$Y$6:$Y$2005,'E8.a. KKAuf_SAV'!$B$6:$B$2005,$C342,'E8.a. KKAuf_SAV'!$D$6:$D$2005,$H342)</f>
        <v>0</v>
      </c>
      <c r="Z342" s="980">
        <f>SUMIFS('E8.b. KKAuf_WAV'!$O$6:$O$405,'E8.b. KKAuf_WAV'!$B$6:$B$405,$C342,'E8.b. KKAuf_WAV'!$E$6:$E$405,$H342,'E8.b. KKAuf_WAV'!$C$6:$C$405,"&lt;&gt;"&amp;"geleistete Anzahlungen auf immaterielle Vermögensgegenstände",'E8.b. KKAuf_WAV'!$C$6:$C$405,"&lt;&gt;"&amp;"geleistete Anzahlungen und Anlagen im Bau des Sachanlagevermögens",'E8.b. KKAuf_WAV'!$C$6:$C$405,"&lt;&gt;"&amp;"Geschäfts- oder Firmenwert")</f>
        <v>0</v>
      </c>
      <c r="AA342" s="980">
        <f>SUMIFS('E8.b. KKAuf_WAV'!$O$6:$O$405,'E8.b. KKAuf_WAV'!$B$6:$B$405,$C342,'E8.b. KKAuf_WAV'!$E$6:$E$405,H342,'E8.b. KKAuf_WAV'!$C$6:$C$405,"geleistete Anzahlungen und Anlagen im Bau des Sachanlagevermögens")+ SUMIFS('E8.b. KKAuf_WAV'!$O$6:$O$405,'E8.b. KKAuf_WAV'!$B$6:$B$405,$C342,'E8.b. KKAuf_WAV'!$E$6:$E$405,H342,'E8.b. KKAuf_WAV'!$C$6:$C$405,"geleistete Anzahlungen auf immaterielle Vermögensgegenstände")</f>
        <v>0</v>
      </c>
      <c r="AB342" s="980">
        <f>SUMIFS('E8.c. KKAuf_BKZ_NAB_IZ'!$L$6:$L$405,'E8.c. KKAuf_BKZ_NAB_IZ'!$B$6:$B$405,$C342,'E8.c. KKAuf_BKZ_NAB_IZ'!$C$6:$C$405,$H342)</f>
        <v>0</v>
      </c>
      <c r="AC342" s="974"/>
      <c r="AD342" s="980">
        <f t="shared" si="139"/>
        <v>0</v>
      </c>
      <c r="AE342" s="984">
        <f>$AE$13</f>
        <v>6.93E-2</v>
      </c>
      <c r="AF342" s="984">
        <f>$AF$13</f>
        <v>3.8699999999999998E-2</v>
      </c>
      <c r="AG342" s="984">
        <f>$AG$13</f>
        <v>5.0900000000000001E-2</v>
      </c>
      <c r="AH342" s="982">
        <f t="shared" si="142"/>
        <v>0</v>
      </c>
      <c r="AJ342" s="980">
        <f t="shared" si="136"/>
        <v>0</v>
      </c>
      <c r="AK342" s="984">
        <f>$AK$13</f>
        <v>7.0099999999999996E-2</v>
      </c>
      <c r="AL342" s="984">
        <f>$AL$13</f>
        <v>3.6600000000000001E-2</v>
      </c>
      <c r="AM342" s="984">
        <f>$AM$13</f>
        <v>0.05</v>
      </c>
      <c r="AN342" s="982">
        <f t="shared" si="137"/>
        <v>0</v>
      </c>
    </row>
    <row r="343" spans="2:40" ht="15" thickBot="1" x14ac:dyDescent="0.25">
      <c r="B343" s="1447"/>
      <c r="C343" s="1002">
        <f t="shared" si="144"/>
        <v>0</v>
      </c>
      <c r="D343" s="1450"/>
      <c r="E343" s="1408"/>
      <c r="F343" s="1408"/>
      <c r="G343" s="990"/>
      <c r="H343" s="983">
        <v>2025</v>
      </c>
      <c r="I343" s="972"/>
      <c r="J343" s="803">
        <f t="shared" si="138"/>
        <v>0</v>
      </c>
      <c r="K343" s="804"/>
      <c r="L343" s="803">
        <f t="shared" si="145"/>
        <v>0</v>
      </c>
      <c r="M343" s="804"/>
      <c r="N343" s="803">
        <f t="shared" si="135"/>
        <v>0</v>
      </c>
      <c r="O343" s="804"/>
      <c r="P343" s="803">
        <f t="shared" si="143"/>
        <v>0</v>
      </c>
      <c r="Q343" s="760"/>
      <c r="R343" s="980">
        <f>SUMIFS('E8.a. KKAuf_SAV'!$X$6:$X$2005,'E8.a. KKAuf_SAV'!$B$6:$B$2005,$C343,'E8.a. KKAuf_SAV'!$D$6:$D$2005,$H343)</f>
        <v>0</v>
      </c>
      <c r="S343" s="980">
        <f>SUMIFS('E8.b. KKAuf_WAV'!$N$6:$N$405,'E8.b. KKAuf_WAV'!$B$6:$B$405,$C343,'E8.b. KKAuf_WAV'!$E$6:$E$405,H343)-SUMIFS('E8.b. KKAuf_WAV'!$N$6:$N$405,'E8.b. KKAuf_WAV'!$B$6:$B$405,$C343,'E8.b. KKAuf_WAV'!$C$6:$C$405,"Geschäfts- oder Firmenwert",'E8.b. KKAuf_WAV'!$D$6:$D$405,H343)</f>
        <v>0</v>
      </c>
      <c r="T343" s="974"/>
      <c r="U343" s="980">
        <f>SUMIFS('E8.a. KKAuf_SAV'!$W$6:$W$2005,'E8.a. KKAuf_SAV'!$B$6:$B$2005,$C343,'E8.a. KKAuf_SAV'!$D$6:$D$2005,H343)</f>
        <v>0</v>
      </c>
      <c r="V343" s="980">
        <f>SUMIFS('E8.b. KKAuf_WAV'!$M$6:$M$405,'E8.b. KKAuf_WAV'!$B$6:$B$405,$C343,'E8.b. KKAuf_WAV'!$E$6:$E$405,$H343,'E8.b. KKAuf_WAV'!$C$6:$C$405,"&lt;&gt;"&amp;"geleistete Anzahlungen auf immaterielle Vermögensgegenstände",'E8.b. KKAuf_WAV'!$C$6:$C$405,"&lt;&gt;"&amp;"geleistete Anzahlungen und Anlagen im Bau des Sachanlagevermögens",'E8.b. KKAuf_WAV'!$C$6:$C$405,"&lt;&gt;"&amp;"Geschäfts- oder Firmenwert")</f>
        <v>0</v>
      </c>
      <c r="W343" s="980">
        <f>SUMIFS('E8.b. KKAuf_WAV'!$M$6:$M$405,'E8.b. KKAuf_WAV'!$B$6:$B$405,$C343,'E8.b. KKAuf_WAV'!$E$6:$E$405,H343,'E8.b. KKAuf_WAV'!$C$6:$C$405,"geleistete Anzahlungen und Anlagen im Bau des Sachanlagevermögens")+ SUMIFS('E8.b. KKAuf_WAV'!$M$6:$M$405,'E8.b. KKAuf_WAV'!$B$6:$B$405,$C343,'E8.b. KKAuf_WAV'!$E$6:$E$405,H343,'E8.b. KKAuf_WAV'!$C$6:$C$405,"geleistete Anzahlungen auf immaterielle Vermögensgegenstände")</f>
        <v>0</v>
      </c>
      <c r="X343" s="980">
        <f>SUMIFS('E8.c. KKAuf_BKZ_NAB_IZ'!$K$6:$K$405,'E8.c. KKAuf_BKZ_NAB_IZ'!$B$6:$B$405,$C343,'E8.c. KKAuf_BKZ_NAB_IZ'!$C$6:$C$405,$H343)</f>
        <v>0</v>
      </c>
      <c r="Y343" s="980">
        <f>SUMIFS('E8.a. KKAuf_SAV'!$Y$6:$Y$2005,'E8.a. KKAuf_SAV'!$B$6:$B$2005,$C343,'E8.a. KKAuf_SAV'!$D$6:$D$2005,$H343)</f>
        <v>0</v>
      </c>
      <c r="Z343" s="980">
        <f>SUMIFS('E8.b. KKAuf_WAV'!$O$6:$O$405,'E8.b. KKAuf_WAV'!$B$6:$B$405,$C343,'E8.b. KKAuf_WAV'!$E$6:$E$405,$H343,'E8.b. KKAuf_WAV'!$C$6:$C$405,"&lt;&gt;"&amp;"geleistete Anzahlungen auf immaterielle Vermögensgegenstände",'E8.b. KKAuf_WAV'!$C$6:$C$405,"&lt;&gt;"&amp;"geleistete Anzahlungen und Anlagen im Bau des Sachanlagevermögens",'E8.b. KKAuf_WAV'!$C$6:$C$405,"&lt;&gt;"&amp;"Geschäfts- oder Firmenwert")</f>
        <v>0</v>
      </c>
      <c r="AA343" s="980">
        <f>SUMIFS('E8.b. KKAuf_WAV'!$O$6:$O$405,'E8.b. KKAuf_WAV'!$B$6:$B$405,$C343,'E8.b. KKAuf_WAV'!$E$6:$E$405,H343,'E8.b. KKAuf_WAV'!$C$6:$C$405,"geleistete Anzahlungen und Anlagen im Bau des Sachanlagevermögens")+ SUMIFS('E8.b. KKAuf_WAV'!$O$6:$O$405,'E8.b. KKAuf_WAV'!$B$6:$B$405,$C343,'E8.b. KKAuf_WAV'!$E$6:$E$405,H343,'E8.b. KKAuf_WAV'!$C$6:$C$405,"geleistete Anzahlungen auf immaterielle Vermögensgegenstände")</f>
        <v>0</v>
      </c>
      <c r="AB343" s="980">
        <f>SUMIFS('E8.c. KKAuf_BKZ_NAB_IZ'!$L$6:$L$405,'E8.c. KKAuf_BKZ_NAB_IZ'!$B$6:$B$405,$C343,'E8.c. KKAuf_BKZ_NAB_IZ'!$C$6:$C$405,$H343)</f>
        <v>0</v>
      </c>
      <c r="AC343" s="974"/>
      <c r="AD343" s="980">
        <f t="shared" si="139"/>
        <v>0</v>
      </c>
      <c r="AE343" s="984">
        <f>$AE$14</f>
        <v>7.0099999999999996E-2</v>
      </c>
      <c r="AF343" s="984">
        <f>$AF$14</f>
        <v>3.6600000000000001E-2</v>
      </c>
      <c r="AG343" s="984">
        <f>$AG$14</f>
        <v>0.05</v>
      </c>
      <c r="AH343" s="982">
        <f t="shared" si="142"/>
        <v>0</v>
      </c>
      <c r="AJ343" s="980">
        <f t="shared" si="136"/>
        <v>0</v>
      </c>
      <c r="AK343" s="984">
        <f>$AK$14</f>
        <v>7.0099999999999996E-2</v>
      </c>
      <c r="AL343" s="984">
        <f>$AL$14</f>
        <v>3.6600000000000001E-2</v>
      </c>
      <c r="AM343" s="984">
        <f>$AM$14</f>
        <v>0.05</v>
      </c>
      <c r="AN343" s="982">
        <f t="shared" si="137"/>
        <v>0</v>
      </c>
    </row>
    <row r="344" spans="2:40" ht="15" hidden="1" thickBot="1" x14ac:dyDescent="0.25">
      <c r="B344" s="1447"/>
      <c r="C344" s="1002">
        <f t="shared" si="144"/>
        <v>0</v>
      </c>
      <c r="D344" s="1450"/>
      <c r="E344" s="1408"/>
      <c r="F344" s="1408"/>
      <c r="G344" s="990"/>
      <c r="H344" s="983">
        <v>2026</v>
      </c>
      <c r="I344" s="972"/>
      <c r="J344" s="803">
        <f t="shared" si="138"/>
        <v>0</v>
      </c>
      <c r="K344" s="804"/>
      <c r="L344" s="803">
        <f t="shared" si="145"/>
        <v>0</v>
      </c>
      <c r="M344" s="804"/>
      <c r="N344" s="803">
        <f t="shared" si="135"/>
        <v>0</v>
      </c>
      <c r="O344" s="804"/>
      <c r="P344" s="803">
        <f t="shared" si="143"/>
        <v>0</v>
      </c>
      <c r="Q344" s="760"/>
      <c r="R344" s="980">
        <f>SUMIFS('E8.a. KKAuf_SAV'!$X$6:$X$2005,'E8.a. KKAuf_SAV'!$B$6:$B$2005,$C344,'E8.a. KKAuf_SAV'!$D$6:$D$2005,$H344)</f>
        <v>0</v>
      </c>
      <c r="S344" s="980">
        <f>SUMIFS('E8.b. KKAuf_WAV'!$N$6:$N$405,'E8.b. KKAuf_WAV'!$B$6:$B$405,$C344,'E8.b. KKAuf_WAV'!$E$6:$E$405,H344)-SUMIFS('E8.b. KKAuf_WAV'!$N$6:$N$405,'E8.b. KKAuf_WAV'!$B$6:$B$405,$C344,'E8.b. KKAuf_WAV'!$C$6:$C$405,"Geschäfts- oder Firmenwert",'E8.b. KKAuf_WAV'!$D$6:$D$405,H344)</f>
        <v>0</v>
      </c>
      <c r="T344" s="974"/>
      <c r="U344" s="980">
        <f>SUMIFS('E8.a. KKAuf_SAV'!$W$6:$W$2005,'E8.a. KKAuf_SAV'!$B$6:$B$2005,$C344,'E8.a. KKAuf_SAV'!$D$6:$D$2005,H344)</f>
        <v>0</v>
      </c>
      <c r="V344" s="980">
        <f>SUMIFS('E8.b. KKAuf_WAV'!$M$6:$M$405,'E8.b. KKAuf_WAV'!$B$6:$B$405,$C344,'E8.b. KKAuf_WAV'!$E$6:$E$405,$H344,'E8.b. KKAuf_WAV'!$C$6:$C$405,"&lt;&gt;"&amp;"geleistete Anzahlungen auf immaterielle Vermögensgegenstände",'E8.b. KKAuf_WAV'!$C$6:$C$405,"&lt;&gt;"&amp;"geleistete Anzahlungen und Anlagen im Bau des Sachanlagevermögens",'E8.b. KKAuf_WAV'!$C$6:$C$405,"&lt;&gt;"&amp;"Geschäfts- oder Firmenwert")</f>
        <v>0</v>
      </c>
      <c r="W344" s="980">
        <f>SUMIFS('E8.b. KKAuf_WAV'!$M$6:$M$405,'E8.b. KKAuf_WAV'!$B$6:$B$405,$C344,'E8.b. KKAuf_WAV'!$E$6:$E$405,H344,'E8.b. KKAuf_WAV'!$C$6:$C$405,"geleistete Anzahlungen und Anlagen im Bau des Sachanlagevermögens")+ SUMIFS('E8.b. KKAuf_WAV'!$M$6:$M$405,'E8.b. KKAuf_WAV'!$B$6:$B$405,$C344,'E8.b. KKAuf_WAV'!$E$6:$E$405,H344,'E8.b. KKAuf_WAV'!$C$6:$C$405,"geleistete Anzahlungen auf immaterielle Vermögensgegenstände")</f>
        <v>0</v>
      </c>
      <c r="X344" s="980">
        <f>SUMIFS('E8.c. KKAuf_BKZ_NAB_IZ'!$K$6:$K$405,'E8.c. KKAuf_BKZ_NAB_IZ'!$B$6:$B$405,$C344,'E8.c. KKAuf_BKZ_NAB_IZ'!$C$6:$C$405,$H344)</f>
        <v>0</v>
      </c>
      <c r="Y344" s="980">
        <f>SUMIFS('E8.a. KKAuf_SAV'!$Y$6:$Y$2005,'E8.a. KKAuf_SAV'!$B$6:$B$2005,$C344,'E8.a. KKAuf_SAV'!$D$6:$D$2005,$H344)</f>
        <v>0</v>
      </c>
      <c r="Z344" s="980">
        <f>SUMIFS('E8.b. KKAuf_WAV'!$O$6:$O$405,'E8.b. KKAuf_WAV'!$B$6:$B$405,$C344,'E8.b. KKAuf_WAV'!$E$6:$E$405,$H344,'E8.b. KKAuf_WAV'!$C$6:$C$405,"&lt;&gt;"&amp;"geleistete Anzahlungen auf immaterielle Vermögensgegenstände",'E8.b. KKAuf_WAV'!$C$6:$C$405,"&lt;&gt;"&amp;"geleistete Anzahlungen und Anlagen im Bau des Sachanlagevermögens",'E8.b. KKAuf_WAV'!$C$6:$C$405,"&lt;&gt;"&amp;"Geschäfts- oder Firmenwert")</f>
        <v>0</v>
      </c>
      <c r="AA344" s="980">
        <f>SUMIFS('E8.b. KKAuf_WAV'!$O$6:$O$405,'E8.b. KKAuf_WAV'!$B$6:$B$405,$C344,'E8.b. KKAuf_WAV'!$E$6:$E$405,H344,'E8.b. KKAuf_WAV'!$C$6:$C$405,"geleistete Anzahlungen und Anlagen im Bau des Sachanlagevermögens")+ SUMIFS('E8.b. KKAuf_WAV'!$O$6:$O$405,'E8.b. KKAuf_WAV'!$B$6:$B$405,$C344,'E8.b. KKAuf_WAV'!$E$6:$E$405,H344,'E8.b. KKAuf_WAV'!$C$6:$C$405,"geleistete Anzahlungen auf immaterielle Vermögensgegenstände")</f>
        <v>0</v>
      </c>
      <c r="AB344" s="980">
        <f>SUMIFS('E8.c. KKAuf_BKZ_NAB_IZ'!$L$6:$L$405,'E8.c. KKAuf_BKZ_NAB_IZ'!$B$6:$B$405,$C344,'E8.c. KKAuf_BKZ_NAB_IZ'!$C$6:$C$405,$H344)</f>
        <v>0</v>
      </c>
      <c r="AC344" s="974"/>
      <c r="AD344" s="980">
        <f t="shared" si="139"/>
        <v>0</v>
      </c>
      <c r="AE344" s="984">
        <f>$AE$15</f>
        <v>0</v>
      </c>
      <c r="AF344" s="984">
        <f>$AF$15</f>
        <v>0</v>
      </c>
      <c r="AG344" s="984">
        <f>$AG$15</f>
        <v>0</v>
      </c>
      <c r="AH344" s="982">
        <f t="shared" si="142"/>
        <v>0</v>
      </c>
      <c r="AJ344" s="980">
        <f t="shared" si="136"/>
        <v>0</v>
      </c>
      <c r="AK344" s="984">
        <f>$AK$15</f>
        <v>0</v>
      </c>
      <c r="AL344" s="984">
        <f>$AL$15</f>
        <v>0</v>
      </c>
      <c r="AM344" s="984">
        <f>$AM$15</f>
        <v>0</v>
      </c>
      <c r="AN344" s="982">
        <f t="shared" si="137"/>
        <v>0</v>
      </c>
    </row>
    <row r="345" spans="2:40" ht="15" hidden="1" thickBot="1" x14ac:dyDescent="0.25">
      <c r="B345" s="1447"/>
      <c r="C345" s="1002">
        <f t="shared" si="144"/>
        <v>0</v>
      </c>
      <c r="D345" s="1450"/>
      <c r="E345" s="1408"/>
      <c r="F345" s="1408"/>
      <c r="G345" s="990"/>
      <c r="H345" s="983">
        <v>2027</v>
      </c>
      <c r="I345" s="972"/>
      <c r="J345" s="803">
        <f t="shared" si="138"/>
        <v>0</v>
      </c>
      <c r="K345" s="804"/>
      <c r="L345" s="803">
        <f t="shared" si="145"/>
        <v>0</v>
      </c>
      <c r="M345" s="804"/>
      <c r="N345" s="803">
        <f t="shared" si="135"/>
        <v>0</v>
      </c>
      <c r="O345" s="804"/>
      <c r="P345" s="803">
        <f t="shared" si="143"/>
        <v>0</v>
      </c>
      <c r="Q345" s="760"/>
      <c r="R345" s="980">
        <f>SUMIFS('E8.a. KKAuf_SAV'!$X$6:$X$2005,'E8.a. KKAuf_SAV'!$B$6:$B$2005,$C345,'E8.a. KKAuf_SAV'!$D$6:$D$2005,$H345)</f>
        <v>0</v>
      </c>
      <c r="S345" s="980">
        <f>SUMIFS('E8.b. KKAuf_WAV'!$N$6:$N$405,'E8.b. KKAuf_WAV'!$B$6:$B$405,$C345,'E8.b. KKAuf_WAV'!$E$6:$E$405,H345)-SUMIFS('E8.b. KKAuf_WAV'!$N$6:$N$405,'E8.b. KKAuf_WAV'!$B$6:$B$405,$C345,'E8.b. KKAuf_WAV'!$C$6:$C$405,"Geschäfts- oder Firmenwert",'E8.b. KKAuf_WAV'!$D$6:$D$405,H345)</f>
        <v>0</v>
      </c>
      <c r="T345" s="974"/>
      <c r="U345" s="980">
        <f>SUMIFS('E8.a. KKAuf_SAV'!$W$6:$W$2005,'E8.a. KKAuf_SAV'!$B$6:$B$2005,$C345,'E8.a. KKAuf_SAV'!$D$6:$D$2005,H345)</f>
        <v>0</v>
      </c>
      <c r="V345" s="980">
        <f>SUMIFS('E8.b. KKAuf_WAV'!$M$6:$M$405,'E8.b. KKAuf_WAV'!$B$6:$B$405,$C345,'E8.b. KKAuf_WAV'!$E$6:$E$405,$H345,'E8.b. KKAuf_WAV'!$C$6:$C$405,"&lt;&gt;"&amp;"geleistete Anzahlungen auf immaterielle Vermögensgegenstände",'E8.b. KKAuf_WAV'!$C$6:$C$405,"&lt;&gt;"&amp;"geleistete Anzahlungen und Anlagen im Bau des Sachanlagevermögens",'E8.b. KKAuf_WAV'!$C$6:$C$405,"&lt;&gt;"&amp;"Geschäfts- oder Firmenwert")</f>
        <v>0</v>
      </c>
      <c r="W345" s="980">
        <f>SUMIFS('E8.b. KKAuf_WAV'!$M$6:$M$405,'E8.b. KKAuf_WAV'!$B$6:$B$405,$C345,'E8.b. KKAuf_WAV'!$E$6:$E$405,H345,'E8.b. KKAuf_WAV'!$C$6:$C$405,"geleistete Anzahlungen und Anlagen im Bau des Sachanlagevermögens")+ SUMIFS('E8.b. KKAuf_WAV'!$M$6:$M$405,'E8.b. KKAuf_WAV'!$B$6:$B$405,$C345,'E8.b. KKAuf_WAV'!$E$6:$E$405,H345,'E8.b. KKAuf_WAV'!$C$6:$C$405,"geleistete Anzahlungen auf immaterielle Vermögensgegenstände")</f>
        <v>0</v>
      </c>
      <c r="X345" s="980">
        <f>SUMIFS('E8.c. KKAuf_BKZ_NAB_IZ'!$K$6:$K$405,'E8.c. KKAuf_BKZ_NAB_IZ'!$B$6:$B$405,$C345,'E8.c. KKAuf_BKZ_NAB_IZ'!$C$6:$C$405,$H345)</f>
        <v>0</v>
      </c>
      <c r="Y345" s="980">
        <f>SUMIFS('E8.a. KKAuf_SAV'!$Y$6:$Y$2005,'E8.a. KKAuf_SAV'!$B$6:$B$2005,$C345,'E8.a. KKAuf_SAV'!$D$6:$D$2005,$H345)</f>
        <v>0</v>
      </c>
      <c r="Z345" s="980">
        <f>SUMIFS('E8.b. KKAuf_WAV'!$O$6:$O$405,'E8.b. KKAuf_WAV'!$B$6:$B$405,$C345,'E8.b. KKAuf_WAV'!$E$6:$E$405,$H345,'E8.b. KKAuf_WAV'!$C$6:$C$405,"&lt;&gt;"&amp;"geleistete Anzahlungen auf immaterielle Vermögensgegenstände",'E8.b. KKAuf_WAV'!$C$6:$C$405,"&lt;&gt;"&amp;"geleistete Anzahlungen und Anlagen im Bau des Sachanlagevermögens",'E8.b. KKAuf_WAV'!$C$6:$C$405,"&lt;&gt;"&amp;"Geschäfts- oder Firmenwert")</f>
        <v>0</v>
      </c>
      <c r="AA345" s="980">
        <f>SUMIFS('E8.b. KKAuf_WAV'!$O$6:$O$405,'E8.b. KKAuf_WAV'!$B$6:$B$405,$C345,'E8.b. KKAuf_WAV'!$E$6:$E$405,H345,'E8.b. KKAuf_WAV'!$C$6:$C$405,"geleistete Anzahlungen und Anlagen im Bau des Sachanlagevermögens")+ SUMIFS('E8.b. KKAuf_WAV'!$O$6:$O$405,'E8.b. KKAuf_WAV'!$B$6:$B$405,$C345,'E8.b. KKAuf_WAV'!$E$6:$E$405,H345,'E8.b. KKAuf_WAV'!$C$6:$C$405,"geleistete Anzahlungen auf immaterielle Vermögensgegenstände")</f>
        <v>0</v>
      </c>
      <c r="AB345" s="980">
        <f>SUMIFS('E8.c. KKAuf_BKZ_NAB_IZ'!$L$6:$L$405,'E8.c. KKAuf_BKZ_NAB_IZ'!$B$6:$B$405,$C345,'E8.c. KKAuf_BKZ_NAB_IZ'!$C$6:$C$405,$H345)</f>
        <v>0</v>
      </c>
      <c r="AC345" s="974"/>
      <c r="AD345" s="980">
        <f t="shared" si="139"/>
        <v>0</v>
      </c>
      <c r="AE345" s="984">
        <f>$AE$16</f>
        <v>0</v>
      </c>
      <c r="AF345" s="984">
        <f>$AF$16</f>
        <v>0</v>
      </c>
      <c r="AG345" s="984">
        <f>$AG$16</f>
        <v>0</v>
      </c>
      <c r="AH345" s="982">
        <f t="shared" si="142"/>
        <v>0</v>
      </c>
      <c r="AJ345" s="980">
        <f t="shared" si="136"/>
        <v>0</v>
      </c>
      <c r="AK345" s="984">
        <f>$AK$16</f>
        <v>0</v>
      </c>
      <c r="AL345" s="984">
        <f>$AL$16</f>
        <v>0</v>
      </c>
      <c r="AM345" s="984">
        <f>$AM$16</f>
        <v>0</v>
      </c>
      <c r="AN345" s="982">
        <f t="shared" si="137"/>
        <v>0</v>
      </c>
    </row>
    <row r="346" spans="2:40" ht="15" hidden="1" thickBot="1" x14ac:dyDescent="0.25">
      <c r="B346" s="1448"/>
      <c r="C346" s="1003">
        <f t="shared" si="144"/>
        <v>0</v>
      </c>
      <c r="D346" s="1451"/>
      <c r="E346" s="1409"/>
      <c r="F346" s="1409"/>
      <c r="G346" s="970"/>
      <c r="H346" s="986">
        <v>2028</v>
      </c>
      <c r="I346" s="972"/>
      <c r="J346" s="815">
        <f t="shared" si="138"/>
        <v>0</v>
      </c>
      <c r="K346" s="804"/>
      <c r="L346" s="814">
        <f t="shared" si="145"/>
        <v>0</v>
      </c>
      <c r="M346" s="804"/>
      <c r="N346" s="814">
        <f t="shared" si="135"/>
        <v>0</v>
      </c>
      <c r="O346" s="804"/>
      <c r="P346" s="814">
        <f t="shared" si="143"/>
        <v>0</v>
      </c>
      <c r="Q346" s="760"/>
      <c r="R346" s="987">
        <f>SUMIFS('E8.a. KKAuf_SAV'!$X$6:$X$2005,'E8.a. KKAuf_SAV'!$B$6:$B$2005,$C346,'E8.a. KKAuf_SAV'!$D$6:$D$2005,$H346)</f>
        <v>0</v>
      </c>
      <c r="S346" s="987">
        <f>SUMIFS('E8.b. KKAuf_WAV'!$N$6:$N$405,'E8.b. KKAuf_WAV'!$B$6:$B$405,$C346,'E8.b. KKAuf_WAV'!$E$6:$E$405,H346)-SUMIFS('E8.b. KKAuf_WAV'!$N$6:$N$405,'E8.b. KKAuf_WAV'!$B$6:$B$405,$C346,'E8.b. KKAuf_WAV'!$C$6:$C$405,"Geschäfts- oder Firmenwert",'E8.b. KKAuf_WAV'!$D$6:$D$405,H346)</f>
        <v>0</v>
      </c>
      <c r="T346" s="974"/>
      <c r="U346" s="987">
        <f>SUMIFS('E8.a. KKAuf_SAV'!$W$6:$W$2005,'E8.a. KKAuf_SAV'!$B$6:$B$2005,$C346,'E8.a. KKAuf_SAV'!$D$6:$D$2005,H346)</f>
        <v>0</v>
      </c>
      <c r="V346" s="987">
        <f>SUMIFS('E8.b. KKAuf_WAV'!$M$6:$M$405,'E8.b. KKAuf_WAV'!$B$6:$B$405,$C346,'E8.b. KKAuf_WAV'!$E$6:$E$405,$H346,'E8.b. KKAuf_WAV'!$C$6:$C$405,"&lt;&gt;"&amp;"geleistete Anzahlungen auf immaterielle Vermögensgegenstände",'E8.b. KKAuf_WAV'!$C$6:$C$405,"&lt;&gt;"&amp;"geleistete Anzahlungen und Anlagen im Bau des Sachanlagevermögens",'E8.b. KKAuf_WAV'!$C$6:$C$405,"&lt;&gt;"&amp;"Geschäfts- oder Firmenwert")</f>
        <v>0</v>
      </c>
      <c r="W346" s="987">
        <f>SUMIFS('E8.b. KKAuf_WAV'!$M$6:$M$405,'E8.b. KKAuf_WAV'!$B$6:$B$405,$C346,'E8.b. KKAuf_WAV'!$E$6:$E$405,H346,'E8.b. KKAuf_WAV'!$C$6:$C$405,"geleistete Anzahlungen und Anlagen im Bau des Sachanlagevermögens")+ SUMIFS('E8.b. KKAuf_WAV'!$M$6:$M$405,'E8.b. KKAuf_WAV'!$B$6:$B$405,$C346,'E8.b. KKAuf_WAV'!$E$6:$E$405,H346,'E8.b. KKAuf_WAV'!$C$6:$C$405,"geleistete Anzahlungen auf immaterielle Vermögensgegenstände")</f>
        <v>0</v>
      </c>
      <c r="X346" s="987">
        <f>SUMIFS('E8.c. KKAuf_BKZ_NAB_IZ'!$K$6:$K$405,'E8.c. KKAuf_BKZ_NAB_IZ'!$B$6:$B$405,$C346,'E8.c. KKAuf_BKZ_NAB_IZ'!$C$6:$C$405,$H346)</f>
        <v>0</v>
      </c>
      <c r="Y346" s="987">
        <f>SUMIFS('E8.a. KKAuf_SAV'!$Y$6:$Y$2005,'E8.a. KKAuf_SAV'!$B$6:$B$2005,$C346,'E8.a. KKAuf_SAV'!$D$6:$D$2005,$H346)</f>
        <v>0</v>
      </c>
      <c r="Z346" s="987">
        <f>SUMIFS('E8.b. KKAuf_WAV'!$O$6:$O$405,'E8.b. KKAuf_WAV'!$B$6:$B$405,$C346,'E8.b. KKAuf_WAV'!$E$6:$E$405,$H346,'E8.b. KKAuf_WAV'!$C$6:$C$405,"&lt;&gt;"&amp;"geleistete Anzahlungen auf immaterielle Vermögensgegenstände",'E8.b. KKAuf_WAV'!$C$6:$C$405,"&lt;&gt;"&amp;"geleistete Anzahlungen und Anlagen im Bau des Sachanlagevermögens",'E8.b. KKAuf_WAV'!$C$6:$C$405,"&lt;&gt;"&amp;"Geschäfts- oder Firmenwert")</f>
        <v>0</v>
      </c>
      <c r="AA346" s="987">
        <f>SUMIFS('E8.b. KKAuf_WAV'!$O$6:$O$405,'E8.b. KKAuf_WAV'!$B$6:$B$405,$C346,'E8.b. KKAuf_WAV'!$E$6:$E$405,H346,'E8.b. KKAuf_WAV'!$C$6:$C$405,"geleistete Anzahlungen und Anlagen im Bau des Sachanlagevermögens")+ SUMIFS('E8.b. KKAuf_WAV'!$O$6:$O$405,'E8.b. KKAuf_WAV'!$B$6:$B$405,$C346,'E8.b. KKAuf_WAV'!$E$6:$E$405,H346,'E8.b. KKAuf_WAV'!$C$6:$C$405,"geleistete Anzahlungen auf immaterielle Vermögensgegenstände")</f>
        <v>0</v>
      </c>
      <c r="AB346" s="987">
        <f>SUMIFS('E8.c. KKAuf_BKZ_NAB_IZ'!$L$6:$L$405,'E8.c. KKAuf_BKZ_NAB_IZ'!$B$6:$B$405,$C346,'E8.c. KKAuf_BKZ_NAB_IZ'!$C$6:$C$405,$H346)</f>
        <v>0</v>
      </c>
      <c r="AC346" s="974"/>
      <c r="AD346" s="987">
        <f t="shared" si="139"/>
        <v>0</v>
      </c>
      <c r="AE346" s="988">
        <f>$AE$17</f>
        <v>0</v>
      </c>
      <c r="AF346" s="988">
        <f>$AF$17</f>
        <v>0</v>
      </c>
      <c r="AG346" s="988">
        <f>$AG$17</f>
        <v>0</v>
      </c>
      <c r="AH346" s="989">
        <f t="shared" si="142"/>
        <v>0</v>
      </c>
      <c r="AJ346" s="987">
        <f t="shared" si="136"/>
        <v>0</v>
      </c>
      <c r="AK346" s="988">
        <f>$AK$17</f>
        <v>0</v>
      </c>
      <c r="AL346" s="988">
        <f>$AL$17</f>
        <v>0</v>
      </c>
      <c r="AM346" s="988">
        <f>$AM$17</f>
        <v>0</v>
      </c>
      <c r="AN346" s="989">
        <f t="shared" si="137"/>
        <v>0</v>
      </c>
    </row>
    <row r="347" spans="2:40" ht="14.25" customHeight="1" x14ac:dyDescent="0.2">
      <c r="B347" s="1446"/>
      <c r="C347" s="1001">
        <f>B$347</f>
        <v>0</v>
      </c>
      <c r="D347" s="1449"/>
      <c r="E347" s="1407"/>
      <c r="F347" s="1410"/>
      <c r="G347" s="990"/>
      <c r="H347" s="991">
        <v>2022</v>
      </c>
      <c r="I347" s="972"/>
      <c r="J347" s="813">
        <f t="shared" si="138"/>
        <v>0</v>
      </c>
      <c r="K347" s="804"/>
      <c r="L347" s="813">
        <f t="shared" si="145"/>
        <v>0</v>
      </c>
      <c r="M347" s="804"/>
      <c r="N347" s="813">
        <f t="shared" si="135"/>
        <v>0</v>
      </c>
      <c r="O347" s="804"/>
      <c r="P347" s="813">
        <f t="shared" ref="P347:P353" si="146">IFERROR((AJ347*AK347+AD347*AE347)*0.4*0.035*$F$347,0)</f>
        <v>0</v>
      </c>
      <c r="Q347" s="760"/>
      <c r="R347" s="992">
        <f>SUMIFS('E8.a. KKAuf_SAV'!$X$6:$X$2005,'E8.a. KKAuf_SAV'!$B$6:$B$2005,$C347,'E8.a. KKAuf_SAV'!$D$6:$D$2005,$H347)</f>
        <v>0</v>
      </c>
      <c r="S347" s="992">
        <f>SUMIFS('E8.b. KKAuf_WAV'!$N$6:$N$405,'E8.b. KKAuf_WAV'!$B$6:$B$405,$C347,'E8.b. KKAuf_WAV'!$E$6:$E$405,H347)-SUMIFS('E8.b. KKAuf_WAV'!$N$6:$N$405,'E8.b. KKAuf_WAV'!$B$6:$B$405,$C347,'E8.b. KKAuf_WAV'!$C$6:$C$405,"Geschäfts- oder Firmenwert",'E8.b. KKAuf_WAV'!$D$6:$D$405,H347)</f>
        <v>0</v>
      </c>
      <c r="T347" s="974"/>
      <c r="U347" s="992">
        <f>SUMIFS('E8.a. KKAuf_SAV'!$W$6:$W$2005,'E8.a. KKAuf_SAV'!$B$6:$B$2005,$C347,'E8.a. KKAuf_SAV'!$D$6:$D$2005,H347)</f>
        <v>0</v>
      </c>
      <c r="V347" s="992">
        <f>SUMIFS('E8.b. KKAuf_WAV'!$M$6:$M$405,'E8.b. KKAuf_WAV'!$B$6:$B$405,$C347,'E8.b. KKAuf_WAV'!$E$6:$E$405,$H347,'E8.b. KKAuf_WAV'!$C$6:$C$405,"&lt;&gt;"&amp;"geleistete Anzahlungen auf immaterielle Vermögensgegenstände",'E8.b. KKAuf_WAV'!$C$6:$C$405,"&lt;&gt;"&amp;"geleistete Anzahlungen und Anlagen im Bau des Sachanlagevermögens",'E8.b. KKAuf_WAV'!$C$6:$C$405,"&lt;&gt;"&amp;"Geschäfts- oder Firmenwert")</f>
        <v>0</v>
      </c>
      <c r="W347" s="992">
        <f>SUMIFS('E8.b. KKAuf_WAV'!$M$6:$M$405,'E8.b. KKAuf_WAV'!$B$6:$B$405,$C347,'E8.b. KKAuf_WAV'!$E$6:$E$405,Listen!$AA$3,'E8.b. KKAuf_WAV'!$C$6:$C$405,"geleistete Anzahlungen und Anlagen im Bau des Sachanlagevermögens")+ SUMIFS('E8.b. KKAuf_WAV'!$M$6:$M$405,'E8.b. KKAuf_WAV'!$B$6:$B$405,$C347,'E8.b. KKAuf_WAV'!$E$6:$E$405,Listen!$AA$3,'E8.b. KKAuf_WAV'!$C$6:$C$405,"geleistete Anzahlungen auf immaterielle Vermögensgegenstände")</f>
        <v>0</v>
      </c>
      <c r="X347" s="992">
        <f>SUMIFS('E8.c. KKAuf_BKZ_NAB_IZ'!$K$6:$K$405,'E8.c. KKAuf_BKZ_NAB_IZ'!$B$6:$B$405,$C347,'E8.c. KKAuf_BKZ_NAB_IZ'!$C$6:$C$405,$H347)</f>
        <v>0</v>
      </c>
      <c r="Y347" s="992">
        <f>SUMIFS('E8.a. KKAuf_SAV'!$Y$6:$Y$2005,'E8.a. KKAuf_SAV'!$B$6:$B$2005,$C347,'E8.a. KKAuf_SAV'!$D$6:$D$2005,$H347)</f>
        <v>0</v>
      </c>
      <c r="Z347" s="992">
        <f>SUMIFS('E8.b. KKAuf_WAV'!$O$6:$O$405,'E8.b. KKAuf_WAV'!$B$6:$B$405,$C347,'E8.b. KKAuf_WAV'!$E$6:$E$405,$H347,'E8.b. KKAuf_WAV'!$C$6:$C$405,"&lt;&gt;"&amp;"geleistete Anzahlungen auf immaterielle Vermögensgegenstände",'E8.b. KKAuf_WAV'!$C$6:$C$405,"&lt;&gt;"&amp;"geleistete Anzahlungen und Anlagen im Bau des Sachanlagevermögens",'E8.b. KKAuf_WAV'!$C$6:$C$405,"&lt;&gt;"&amp;"Geschäfts- oder Firmenwert")</f>
        <v>0</v>
      </c>
      <c r="AA347" s="992">
        <f>SUMIFS('E8.b. KKAuf_WAV'!$O$6:$O$405,'E8.b. KKAuf_WAV'!$B$6:$B$405,$C347,'E8.b. KKAuf_WAV'!$E$6:$E$405,Listen!$AA$3,'E8.b. KKAuf_WAV'!$C$6:$C$405,"geleistete Anzahlungen und Anlagen im Bau des Sachanlagevermögens")+ SUMIFS('E8.b. KKAuf_WAV'!$O$6:$O$405,'E8.b. KKAuf_WAV'!$B$6:$B$405,$C347,'E8.b. KKAuf_WAV'!$E$6:$E$405,Listen!$AA$3,'E8.b. KKAuf_WAV'!$C$6:$C$405,"geleistete Anzahlungen auf immaterielle Vermögensgegenstände")</f>
        <v>0</v>
      </c>
      <c r="AB347" s="992">
        <f>SUMIFS('E8.c. KKAuf_BKZ_NAB_IZ'!$L$6:$L$405,'E8.c. KKAuf_BKZ_NAB_IZ'!$B$6:$B$405,$C347,'E8.c. KKAuf_BKZ_NAB_IZ'!$C$6:$C$405,$H347)</f>
        <v>0</v>
      </c>
      <c r="AC347" s="974"/>
      <c r="AD347" s="992">
        <f t="shared" si="139"/>
        <v>0</v>
      </c>
      <c r="AE347" s="993">
        <f>$AE$11</f>
        <v>5.0700000000000002E-2</v>
      </c>
      <c r="AF347" s="993">
        <f>$AF$11</f>
        <v>1.7100000000000001E-2</v>
      </c>
      <c r="AG347" s="993">
        <f>$AG$11</f>
        <v>3.0499999999999999E-2</v>
      </c>
      <c r="AH347" s="994">
        <f t="shared" si="142"/>
        <v>0</v>
      </c>
      <c r="AJ347" s="992">
        <f t="shared" si="136"/>
        <v>0</v>
      </c>
      <c r="AK347" s="993">
        <f>$AK$11</f>
        <v>5.0700000000000002E-2</v>
      </c>
      <c r="AL347" s="993">
        <f>$AL$11</f>
        <v>1.7100000000000001E-2</v>
      </c>
      <c r="AM347" s="993">
        <f>$AM$11</f>
        <v>3.0499999999999999E-2</v>
      </c>
      <c r="AN347" s="994">
        <f t="shared" si="137"/>
        <v>0</v>
      </c>
    </row>
    <row r="348" spans="2:40" x14ac:dyDescent="0.2">
      <c r="B348" s="1447"/>
      <c r="C348" s="1002">
        <f t="shared" ref="C348:C353" si="147">B$347</f>
        <v>0</v>
      </c>
      <c r="D348" s="1450"/>
      <c r="E348" s="1408"/>
      <c r="F348" s="1408"/>
      <c r="G348" s="990"/>
      <c r="H348" s="983">
        <v>2023</v>
      </c>
      <c r="I348" s="972"/>
      <c r="J348" s="805">
        <f t="shared" si="138"/>
        <v>0</v>
      </c>
      <c r="K348" s="804"/>
      <c r="L348" s="803">
        <f t="shared" si="145"/>
        <v>0</v>
      </c>
      <c r="M348" s="804"/>
      <c r="N348" s="803">
        <f t="shared" si="135"/>
        <v>0</v>
      </c>
      <c r="O348" s="804"/>
      <c r="P348" s="803">
        <f t="shared" si="146"/>
        <v>0</v>
      </c>
      <c r="Q348" s="760"/>
      <c r="R348" s="980">
        <f>SUMIFS('E8.a. KKAuf_SAV'!$X$6:$X$2005,'E8.a. KKAuf_SAV'!$B$6:$B$2005,$C348,'E8.a. KKAuf_SAV'!$D$6:$D$2005,$H348)</f>
        <v>0</v>
      </c>
      <c r="S348" s="980">
        <f>SUMIFS('E8.b. KKAuf_WAV'!$N$6:$N$405,'E8.b. KKAuf_WAV'!$B$6:$B$405,$C348,'E8.b. KKAuf_WAV'!$E$6:$E$405,H348)-SUMIFS('E8.b. KKAuf_WAV'!$N$6:$N$405,'E8.b. KKAuf_WAV'!$B$6:$B$405,$C348,'E8.b. KKAuf_WAV'!$C$6:$C$405,"Geschäfts- oder Firmenwert",'E8.b. KKAuf_WAV'!$D$6:$D$405,H348)</f>
        <v>0</v>
      </c>
      <c r="T348" s="974"/>
      <c r="U348" s="980">
        <f>SUMIFS('E8.a. KKAuf_SAV'!$W$6:$W$2005,'E8.a. KKAuf_SAV'!$B$6:$B$2005,$C348,'E8.a. KKAuf_SAV'!$D$6:$D$2005,H348)</f>
        <v>0</v>
      </c>
      <c r="V348" s="980">
        <f>SUMIFS('E8.b. KKAuf_WAV'!$M$6:$M$405,'E8.b. KKAuf_WAV'!$B$6:$B$405,$C348,'E8.b. KKAuf_WAV'!$E$6:$E$405,$H348,'E8.b. KKAuf_WAV'!$C$6:$C$405,"&lt;&gt;"&amp;"geleistete Anzahlungen auf immaterielle Vermögensgegenstände",'E8.b. KKAuf_WAV'!$C$6:$C$405,"&lt;&gt;"&amp;"geleistete Anzahlungen und Anlagen im Bau des Sachanlagevermögens",'E8.b. KKAuf_WAV'!$C$6:$C$405,"&lt;&gt;"&amp;"Geschäfts- oder Firmenwert")</f>
        <v>0</v>
      </c>
      <c r="W348" s="980"/>
      <c r="X348" s="980">
        <f>SUMIFS('E8.c. KKAuf_BKZ_NAB_IZ'!$K$6:$K$405,'E8.c. KKAuf_BKZ_NAB_IZ'!$B$6:$B$405,$C348,'E8.c. KKAuf_BKZ_NAB_IZ'!$C$6:$C$405,$H348)</f>
        <v>0</v>
      </c>
      <c r="Y348" s="980">
        <f>SUMIFS('E8.a. KKAuf_SAV'!$Y$6:$Y$2005,'E8.a. KKAuf_SAV'!$B$6:$B$2005,$C348,'E8.a. KKAuf_SAV'!$D$6:$D$2005,$H348)</f>
        <v>0</v>
      </c>
      <c r="Z348" s="980">
        <f>SUMIFS('E8.b. KKAuf_WAV'!$O$6:$O$405,'E8.b. KKAuf_WAV'!$B$6:$B$405,$C348,'E8.b. KKAuf_WAV'!$E$6:$E$405,$H348,'E8.b. KKAuf_WAV'!$C$6:$C$405,"&lt;&gt;"&amp;"geleistete Anzahlungen auf immaterielle Vermögensgegenstände",'E8.b. KKAuf_WAV'!$C$6:$C$405,"&lt;&gt;"&amp;"geleistete Anzahlungen und Anlagen im Bau des Sachanlagevermögens",'E8.b. KKAuf_WAV'!$C$6:$C$405,"&lt;&gt;"&amp;"Geschäfts- oder Firmenwert")</f>
        <v>0</v>
      </c>
      <c r="AA348" s="980"/>
      <c r="AB348" s="980">
        <f>SUMIFS('E8.c. KKAuf_BKZ_NAB_IZ'!$L$6:$L$405,'E8.c. KKAuf_BKZ_NAB_IZ'!$B$6:$B$405,$C348,'E8.c. KKAuf_BKZ_NAB_IZ'!$C$6:$C$405,$H348)</f>
        <v>0</v>
      </c>
      <c r="AC348" s="974"/>
      <c r="AD348" s="980">
        <f t="shared" si="139"/>
        <v>0</v>
      </c>
      <c r="AE348" s="984">
        <f>$AE$12</f>
        <v>5.0700000000000002E-2</v>
      </c>
      <c r="AF348" s="984">
        <f>$AF$12</f>
        <v>1.7100000000000001E-2</v>
      </c>
      <c r="AG348" s="984">
        <f>$AG$12</f>
        <v>3.0499999999999999E-2</v>
      </c>
      <c r="AH348" s="982">
        <f t="shared" si="142"/>
        <v>0</v>
      </c>
      <c r="AJ348" s="980"/>
      <c r="AK348" s="984">
        <f>$AK$12</f>
        <v>5.0700000000000002E-2</v>
      </c>
      <c r="AL348" s="984">
        <f>$AL$12</f>
        <v>1.7100000000000001E-2</v>
      </c>
      <c r="AM348" s="984">
        <f>$AM$12</f>
        <v>3.0499999999999999E-2</v>
      </c>
      <c r="AN348" s="982">
        <f t="shared" si="137"/>
        <v>0</v>
      </c>
    </row>
    <row r="349" spans="2:40" x14ac:dyDescent="0.2">
      <c r="B349" s="1447"/>
      <c r="C349" s="1002">
        <f t="shared" si="147"/>
        <v>0</v>
      </c>
      <c r="D349" s="1450"/>
      <c r="E349" s="1408"/>
      <c r="F349" s="1408"/>
      <c r="G349" s="990"/>
      <c r="H349" s="983">
        <v>2024</v>
      </c>
      <c r="I349" s="972"/>
      <c r="J349" s="803">
        <f t="shared" si="138"/>
        <v>0</v>
      </c>
      <c r="K349" s="804"/>
      <c r="L349" s="803">
        <f t="shared" si="145"/>
        <v>0</v>
      </c>
      <c r="M349" s="804"/>
      <c r="N349" s="803">
        <f t="shared" si="135"/>
        <v>0</v>
      </c>
      <c r="O349" s="804"/>
      <c r="P349" s="803">
        <f t="shared" si="146"/>
        <v>0</v>
      </c>
      <c r="Q349" s="760"/>
      <c r="R349" s="980">
        <f>SUMIFS('E8.a. KKAuf_SAV'!$X$6:$X$2005,'E8.a. KKAuf_SAV'!$B$6:$B$2005,$C349,'E8.a. KKAuf_SAV'!$D$6:$D$2005,$H349)</f>
        <v>0</v>
      </c>
      <c r="S349" s="980">
        <f>SUMIFS('E8.b. KKAuf_WAV'!$N$6:$N$405,'E8.b. KKAuf_WAV'!$B$6:$B$405,$C349,'E8.b. KKAuf_WAV'!$E$6:$E$405,H349)-SUMIFS('E8.b. KKAuf_WAV'!$N$6:$N$405,'E8.b. KKAuf_WAV'!$B$6:$B$405,$C349,'E8.b. KKAuf_WAV'!$C$6:$C$405,"Geschäfts- oder Firmenwert",'E8.b. KKAuf_WAV'!$D$6:$D$405,H349)</f>
        <v>0</v>
      </c>
      <c r="T349" s="974"/>
      <c r="U349" s="980">
        <f>SUMIFS('E8.a. KKAuf_SAV'!$W$6:$W$2005,'E8.a. KKAuf_SAV'!$B$6:$B$2005,$C349,'E8.a. KKAuf_SAV'!$D$6:$D$2005,H349)</f>
        <v>0</v>
      </c>
      <c r="V349" s="980">
        <f>SUMIFS('E8.b. KKAuf_WAV'!$M$6:$M$405,'E8.b. KKAuf_WAV'!$B$6:$B$405,$C349,'E8.b. KKAuf_WAV'!$E$6:$E$405,$H349,'E8.b. KKAuf_WAV'!$C$6:$C$405,"&lt;&gt;"&amp;"geleistete Anzahlungen auf immaterielle Vermögensgegenstände",'E8.b. KKAuf_WAV'!$C$6:$C$405,"&lt;&gt;"&amp;"geleistete Anzahlungen und Anlagen im Bau des Sachanlagevermögens",'E8.b. KKAuf_WAV'!$C$6:$C$405,"&lt;&gt;"&amp;"Geschäfts- oder Firmenwert")</f>
        <v>0</v>
      </c>
      <c r="W349" s="980">
        <f>SUMIFS('E8.b. KKAuf_WAV'!$M$6:$M$405,'E8.b. KKAuf_WAV'!$B$6:$B$405,$C349,'E8.b. KKAuf_WAV'!$E$6:$E$405,H349,'E8.b. KKAuf_WAV'!$C$6:$C$405,"geleistete Anzahlungen und Anlagen im Bau des Sachanlagevermögens")+ SUMIFS('E8.b. KKAuf_WAV'!$M$6:$M$405,'E8.b. KKAuf_WAV'!$B$6:$B$405,$C349,'E8.b. KKAuf_WAV'!$E$6:$E$405,H349,'E8.b. KKAuf_WAV'!$C$6:$C$405,"geleistete Anzahlungen auf immaterielle Vermögensgegenstände")</f>
        <v>0</v>
      </c>
      <c r="X349" s="980">
        <f>SUMIFS('E8.c. KKAuf_BKZ_NAB_IZ'!$K$6:$K$405,'E8.c. KKAuf_BKZ_NAB_IZ'!$B$6:$B$405,$C349,'E8.c. KKAuf_BKZ_NAB_IZ'!$C$6:$C$405,$H349)</f>
        <v>0</v>
      </c>
      <c r="Y349" s="980">
        <f>SUMIFS('E8.a. KKAuf_SAV'!$Y$6:$Y$2005,'E8.a. KKAuf_SAV'!$B$6:$B$2005,$C349,'E8.a. KKAuf_SAV'!$D$6:$D$2005,$H349)</f>
        <v>0</v>
      </c>
      <c r="Z349" s="980">
        <f>SUMIFS('E8.b. KKAuf_WAV'!$O$6:$O$405,'E8.b. KKAuf_WAV'!$B$6:$B$405,$C349,'E8.b. KKAuf_WAV'!$E$6:$E$405,$H349,'E8.b. KKAuf_WAV'!$C$6:$C$405,"&lt;&gt;"&amp;"geleistete Anzahlungen auf immaterielle Vermögensgegenstände",'E8.b. KKAuf_WAV'!$C$6:$C$405,"&lt;&gt;"&amp;"geleistete Anzahlungen und Anlagen im Bau des Sachanlagevermögens",'E8.b. KKAuf_WAV'!$C$6:$C$405,"&lt;&gt;"&amp;"Geschäfts- oder Firmenwert")</f>
        <v>0</v>
      </c>
      <c r="AA349" s="980">
        <f>SUMIFS('E8.b. KKAuf_WAV'!$O$6:$O$405,'E8.b. KKAuf_WAV'!$B$6:$B$405,$C349,'E8.b. KKAuf_WAV'!$E$6:$E$405,H349,'E8.b. KKAuf_WAV'!$C$6:$C$405,"geleistete Anzahlungen und Anlagen im Bau des Sachanlagevermögens")+ SUMIFS('E8.b. KKAuf_WAV'!$O$6:$O$405,'E8.b. KKAuf_WAV'!$B$6:$B$405,$C349,'E8.b. KKAuf_WAV'!$E$6:$E$405,H349,'E8.b. KKAuf_WAV'!$C$6:$C$405,"geleistete Anzahlungen auf immaterielle Vermögensgegenstände")</f>
        <v>0</v>
      </c>
      <c r="AB349" s="980">
        <f>SUMIFS('E8.c. KKAuf_BKZ_NAB_IZ'!$L$6:$L$405,'E8.c. KKAuf_BKZ_NAB_IZ'!$B$6:$B$405,$C349,'E8.c. KKAuf_BKZ_NAB_IZ'!$C$6:$C$405,$H349)</f>
        <v>0</v>
      </c>
      <c r="AC349" s="974"/>
      <c r="AD349" s="980">
        <f t="shared" si="139"/>
        <v>0</v>
      </c>
      <c r="AE349" s="984">
        <f>$AE$13</f>
        <v>6.93E-2</v>
      </c>
      <c r="AF349" s="984">
        <f>$AF$13</f>
        <v>3.8699999999999998E-2</v>
      </c>
      <c r="AG349" s="984">
        <f>$AG$13</f>
        <v>5.0900000000000001E-2</v>
      </c>
      <c r="AH349" s="982">
        <f t="shared" si="142"/>
        <v>0</v>
      </c>
      <c r="AJ349" s="980">
        <f t="shared" si="136"/>
        <v>0</v>
      </c>
      <c r="AK349" s="984">
        <f>$AK$13</f>
        <v>7.0099999999999996E-2</v>
      </c>
      <c r="AL349" s="984">
        <f>$AL$13</f>
        <v>3.6600000000000001E-2</v>
      </c>
      <c r="AM349" s="984">
        <f>$AM$13</f>
        <v>0.05</v>
      </c>
      <c r="AN349" s="982">
        <f t="shared" si="137"/>
        <v>0</v>
      </c>
    </row>
    <row r="350" spans="2:40" ht="15" thickBot="1" x14ac:dyDescent="0.25">
      <c r="B350" s="1447"/>
      <c r="C350" s="1002">
        <f t="shared" si="147"/>
        <v>0</v>
      </c>
      <c r="D350" s="1450"/>
      <c r="E350" s="1408"/>
      <c r="F350" s="1408"/>
      <c r="G350" s="990"/>
      <c r="H350" s="983">
        <v>2025</v>
      </c>
      <c r="I350" s="972"/>
      <c r="J350" s="803">
        <f t="shared" si="138"/>
        <v>0</v>
      </c>
      <c r="K350" s="804"/>
      <c r="L350" s="803">
        <f t="shared" si="145"/>
        <v>0</v>
      </c>
      <c r="M350" s="804"/>
      <c r="N350" s="803">
        <f t="shared" si="135"/>
        <v>0</v>
      </c>
      <c r="O350" s="804"/>
      <c r="P350" s="803">
        <f t="shared" si="146"/>
        <v>0</v>
      </c>
      <c r="Q350" s="760"/>
      <c r="R350" s="980">
        <f>SUMIFS('E8.a. KKAuf_SAV'!$X$6:$X$2005,'E8.a. KKAuf_SAV'!$B$6:$B$2005,$C350,'E8.a. KKAuf_SAV'!$D$6:$D$2005,$H350)</f>
        <v>0</v>
      </c>
      <c r="S350" s="980">
        <f>SUMIFS('E8.b. KKAuf_WAV'!$N$6:$N$405,'E8.b. KKAuf_WAV'!$B$6:$B$405,$C350,'E8.b. KKAuf_WAV'!$E$6:$E$405,H350)-SUMIFS('E8.b. KKAuf_WAV'!$N$6:$N$405,'E8.b. KKAuf_WAV'!$B$6:$B$405,$C350,'E8.b. KKAuf_WAV'!$C$6:$C$405,"Geschäfts- oder Firmenwert",'E8.b. KKAuf_WAV'!$D$6:$D$405,H350)</f>
        <v>0</v>
      </c>
      <c r="T350" s="974"/>
      <c r="U350" s="980">
        <f>SUMIFS('E8.a. KKAuf_SAV'!$W$6:$W$2005,'E8.a. KKAuf_SAV'!$B$6:$B$2005,$C350,'E8.a. KKAuf_SAV'!$D$6:$D$2005,H350)</f>
        <v>0</v>
      </c>
      <c r="V350" s="980">
        <f>SUMIFS('E8.b. KKAuf_WAV'!$M$6:$M$405,'E8.b. KKAuf_WAV'!$B$6:$B$405,$C350,'E8.b. KKAuf_WAV'!$E$6:$E$405,$H350,'E8.b. KKAuf_WAV'!$C$6:$C$405,"&lt;&gt;"&amp;"geleistete Anzahlungen auf immaterielle Vermögensgegenstände",'E8.b. KKAuf_WAV'!$C$6:$C$405,"&lt;&gt;"&amp;"geleistete Anzahlungen und Anlagen im Bau des Sachanlagevermögens",'E8.b. KKAuf_WAV'!$C$6:$C$405,"&lt;&gt;"&amp;"Geschäfts- oder Firmenwert")</f>
        <v>0</v>
      </c>
      <c r="W350" s="980">
        <f>SUMIFS('E8.b. KKAuf_WAV'!$M$6:$M$405,'E8.b. KKAuf_WAV'!$B$6:$B$405,$C350,'E8.b. KKAuf_WAV'!$E$6:$E$405,H350,'E8.b. KKAuf_WAV'!$C$6:$C$405,"geleistete Anzahlungen und Anlagen im Bau des Sachanlagevermögens")+ SUMIFS('E8.b. KKAuf_WAV'!$M$6:$M$405,'E8.b. KKAuf_WAV'!$B$6:$B$405,$C350,'E8.b. KKAuf_WAV'!$E$6:$E$405,H350,'E8.b. KKAuf_WAV'!$C$6:$C$405,"geleistete Anzahlungen auf immaterielle Vermögensgegenstände")</f>
        <v>0</v>
      </c>
      <c r="X350" s="980">
        <f>SUMIFS('E8.c. KKAuf_BKZ_NAB_IZ'!$K$6:$K$405,'E8.c. KKAuf_BKZ_NAB_IZ'!$B$6:$B$405,$C350,'E8.c. KKAuf_BKZ_NAB_IZ'!$C$6:$C$405,$H350)</f>
        <v>0</v>
      </c>
      <c r="Y350" s="980">
        <f>SUMIFS('E8.a. KKAuf_SAV'!$Y$6:$Y$2005,'E8.a. KKAuf_SAV'!$B$6:$B$2005,$C350,'E8.a. KKAuf_SAV'!$D$6:$D$2005,$H350)</f>
        <v>0</v>
      </c>
      <c r="Z350" s="980">
        <f>SUMIFS('E8.b. KKAuf_WAV'!$O$6:$O$405,'E8.b. KKAuf_WAV'!$B$6:$B$405,$C350,'E8.b. KKAuf_WAV'!$E$6:$E$405,$H350,'E8.b. KKAuf_WAV'!$C$6:$C$405,"&lt;&gt;"&amp;"geleistete Anzahlungen auf immaterielle Vermögensgegenstände",'E8.b. KKAuf_WAV'!$C$6:$C$405,"&lt;&gt;"&amp;"geleistete Anzahlungen und Anlagen im Bau des Sachanlagevermögens",'E8.b. KKAuf_WAV'!$C$6:$C$405,"&lt;&gt;"&amp;"Geschäfts- oder Firmenwert")</f>
        <v>0</v>
      </c>
      <c r="AA350" s="980">
        <f>SUMIFS('E8.b. KKAuf_WAV'!$O$6:$O$405,'E8.b. KKAuf_WAV'!$B$6:$B$405,$C350,'E8.b. KKAuf_WAV'!$E$6:$E$405,H350,'E8.b. KKAuf_WAV'!$C$6:$C$405,"geleistete Anzahlungen und Anlagen im Bau des Sachanlagevermögens")+ SUMIFS('E8.b. KKAuf_WAV'!$O$6:$O$405,'E8.b. KKAuf_WAV'!$B$6:$B$405,$C350,'E8.b. KKAuf_WAV'!$E$6:$E$405,H350,'E8.b. KKAuf_WAV'!$C$6:$C$405,"geleistete Anzahlungen auf immaterielle Vermögensgegenstände")</f>
        <v>0</v>
      </c>
      <c r="AB350" s="980">
        <f>SUMIFS('E8.c. KKAuf_BKZ_NAB_IZ'!$L$6:$L$405,'E8.c. KKAuf_BKZ_NAB_IZ'!$B$6:$B$405,$C350,'E8.c. KKAuf_BKZ_NAB_IZ'!$C$6:$C$405,$H350)</f>
        <v>0</v>
      </c>
      <c r="AC350" s="974"/>
      <c r="AD350" s="980">
        <f t="shared" si="139"/>
        <v>0</v>
      </c>
      <c r="AE350" s="984">
        <f>$AE$14</f>
        <v>7.0099999999999996E-2</v>
      </c>
      <c r="AF350" s="984">
        <f>$AF$14</f>
        <v>3.6600000000000001E-2</v>
      </c>
      <c r="AG350" s="984">
        <f>$AG$14</f>
        <v>0.05</v>
      </c>
      <c r="AH350" s="982">
        <f t="shared" si="142"/>
        <v>0</v>
      </c>
      <c r="AJ350" s="980">
        <f t="shared" si="136"/>
        <v>0</v>
      </c>
      <c r="AK350" s="984">
        <f>$AK$14</f>
        <v>7.0099999999999996E-2</v>
      </c>
      <c r="AL350" s="984">
        <f>$AL$14</f>
        <v>3.6600000000000001E-2</v>
      </c>
      <c r="AM350" s="984">
        <f>$AM$14</f>
        <v>0.05</v>
      </c>
      <c r="AN350" s="982">
        <f t="shared" si="137"/>
        <v>0</v>
      </c>
    </row>
    <row r="351" spans="2:40" ht="15" hidden="1" thickBot="1" x14ac:dyDescent="0.25">
      <c r="B351" s="1447"/>
      <c r="C351" s="1002">
        <f t="shared" si="147"/>
        <v>0</v>
      </c>
      <c r="D351" s="1450"/>
      <c r="E351" s="1408"/>
      <c r="F351" s="1408"/>
      <c r="G351" s="990"/>
      <c r="H351" s="983">
        <v>2026</v>
      </c>
      <c r="I351" s="972"/>
      <c r="J351" s="803">
        <f t="shared" si="138"/>
        <v>0</v>
      </c>
      <c r="K351" s="804"/>
      <c r="L351" s="803">
        <f t="shared" si="145"/>
        <v>0</v>
      </c>
      <c r="M351" s="804"/>
      <c r="N351" s="803">
        <f t="shared" si="135"/>
        <v>0</v>
      </c>
      <c r="O351" s="804"/>
      <c r="P351" s="803">
        <f t="shared" si="146"/>
        <v>0</v>
      </c>
      <c r="Q351" s="760"/>
      <c r="R351" s="980">
        <f>SUMIFS('E8.a. KKAuf_SAV'!$X$6:$X$2005,'E8.a. KKAuf_SAV'!$B$6:$B$2005,$C351,'E8.a. KKAuf_SAV'!$D$6:$D$2005,$H351)</f>
        <v>0</v>
      </c>
      <c r="S351" s="980">
        <f>SUMIFS('E8.b. KKAuf_WAV'!$N$6:$N$405,'E8.b. KKAuf_WAV'!$B$6:$B$405,$C351,'E8.b. KKAuf_WAV'!$E$6:$E$405,H351)-SUMIFS('E8.b. KKAuf_WAV'!$N$6:$N$405,'E8.b. KKAuf_WAV'!$B$6:$B$405,$C351,'E8.b. KKAuf_WAV'!$C$6:$C$405,"Geschäfts- oder Firmenwert",'E8.b. KKAuf_WAV'!$D$6:$D$405,H351)</f>
        <v>0</v>
      </c>
      <c r="T351" s="974"/>
      <c r="U351" s="980">
        <f>SUMIFS('E8.a. KKAuf_SAV'!$W$6:$W$2005,'E8.a. KKAuf_SAV'!$B$6:$B$2005,$C351,'E8.a. KKAuf_SAV'!$D$6:$D$2005,H351)</f>
        <v>0</v>
      </c>
      <c r="V351" s="980">
        <f>SUMIFS('E8.b. KKAuf_WAV'!$M$6:$M$405,'E8.b. KKAuf_WAV'!$B$6:$B$405,$C351,'E8.b. KKAuf_WAV'!$E$6:$E$405,$H351,'E8.b. KKAuf_WAV'!$C$6:$C$405,"&lt;&gt;"&amp;"geleistete Anzahlungen auf immaterielle Vermögensgegenstände",'E8.b. KKAuf_WAV'!$C$6:$C$405,"&lt;&gt;"&amp;"geleistete Anzahlungen und Anlagen im Bau des Sachanlagevermögens",'E8.b. KKAuf_WAV'!$C$6:$C$405,"&lt;&gt;"&amp;"Geschäfts- oder Firmenwert")</f>
        <v>0</v>
      </c>
      <c r="W351" s="980">
        <f>SUMIFS('E8.b. KKAuf_WAV'!$M$6:$M$405,'E8.b. KKAuf_WAV'!$B$6:$B$405,$C351,'E8.b. KKAuf_WAV'!$E$6:$E$405,H351,'E8.b. KKAuf_WAV'!$C$6:$C$405,"geleistete Anzahlungen und Anlagen im Bau des Sachanlagevermögens")+ SUMIFS('E8.b. KKAuf_WAV'!$M$6:$M$405,'E8.b. KKAuf_WAV'!$B$6:$B$405,$C351,'E8.b. KKAuf_WAV'!$E$6:$E$405,H351,'E8.b. KKAuf_WAV'!$C$6:$C$405,"geleistete Anzahlungen auf immaterielle Vermögensgegenstände")</f>
        <v>0</v>
      </c>
      <c r="X351" s="980">
        <f>SUMIFS('E8.c. KKAuf_BKZ_NAB_IZ'!$K$6:$K$405,'E8.c. KKAuf_BKZ_NAB_IZ'!$B$6:$B$405,$C351,'E8.c. KKAuf_BKZ_NAB_IZ'!$C$6:$C$405,$H351)</f>
        <v>0</v>
      </c>
      <c r="Y351" s="980">
        <f>SUMIFS('E8.a. KKAuf_SAV'!$Y$6:$Y$2005,'E8.a. KKAuf_SAV'!$B$6:$B$2005,$C351,'E8.a. KKAuf_SAV'!$D$6:$D$2005,$H351)</f>
        <v>0</v>
      </c>
      <c r="Z351" s="980">
        <f>SUMIFS('E8.b. KKAuf_WAV'!$O$6:$O$405,'E8.b. KKAuf_WAV'!$B$6:$B$405,$C351,'E8.b. KKAuf_WAV'!$E$6:$E$405,$H351,'E8.b. KKAuf_WAV'!$C$6:$C$405,"&lt;&gt;"&amp;"geleistete Anzahlungen auf immaterielle Vermögensgegenstände",'E8.b. KKAuf_WAV'!$C$6:$C$405,"&lt;&gt;"&amp;"geleistete Anzahlungen und Anlagen im Bau des Sachanlagevermögens",'E8.b. KKAuf_WAV'!$C$6:$C$405,"&lt;&gt;"&amp;"Geschäfts- oder Firmenwert")</f>
        <v>0</v>
      </c>
      <c r="AA351" s="980">
        <f>SUMIFS('E8.b. KKAuf_WAV'!$O$6:$O$405,'E8.b. KKAuf_WAV'!$B$6:$B$405,$C351,'E8.b. KKAuf_WAV'!$E$6:$E$405,H351,'E8.b. KKAuf_WAV'!$C$6:$C$405,"geleistete Anzahlungen und Anlagen im Bau des Sachanlagevermögens")+ SUMIFS('E8.b. KKAuf_WAV'!$O$6:$O$405,'E8.b. KKAuf_WAV'!$B$6:$B$405,$C351,'E8.b. KKAuf_WAV'!$E$6:$E$405,H351,'E8.b. KKAuf_WAV'!$C$6:$C$405,"geleistete Anzahlungen auf immaterielle Vermögensgegenstände")</f>
        <v>0</v>
      </c>
      <c r="AB351" s="980">
        <f>SUMIFS('E8.c. KKAuf_BKZ_NAB_IZ'!$L$6:$L$405,'E8.c. KKAuf_BKZ_NAB_IZ'!$B$6:$B$405,$C351,'E8.c. KKAuf_BKZ_NAB_IZ'!$C$6:$C$405,$H351)</f>
        <v>0</v>
      </c>
      <c r="AC351" s="974"/>
      <c r="AD351" s="980">
        <f t="shared" si="139"/>
        <v>0</v>
      </c>
      <c r="AE351" s="984">
        <f>$AE$15</f>
        <v>0</v>
      </c>
      <c r="AF351" s="984">
        <f>$AF$15</f>
        <v>0</v>
      </c>
      <c r="AG351" s="984">
        <f>$AG$15</f>
        <v>0</v>
      </c>
      <c r="AH351" s="982">
        <f t="shared" si="142"/>
        <v>0</v>
      </c>
      <c r="AJ351" s="980">
        <f t="shared" si="136"/>
        <v>0</v>
      </c>
      <c r="AK351" s="984">
        <f>$AK$15</f>
        <v>0</v>
      </c>
      <c r="AL351" s="984">
        <f>$AL$15</f>
        <v>0</v>
      </c>
      <c r="AM351" s="984">
        <f>$AM$15</f>
        <v>0</v>
      </c>
      <c r="AN351" s="982">
        <f t="shared" si="137"/>
        <v>0</v>
      </c>
    </row>
    <row r="352" spans="2:40" ht="15" hidden="1" thickBot="1" x14ac:dyDescent="0.25">
      <c r="B352" s="1447"/>
      <c r="C352" s="1002">
        <f t="shared" si="147"/>
        <v>0</v>
      </c>
      <c r="D352" s="1450"/>
      <c r="E352" s="1408"/>
      <c r="F352" s="1408"/>
      <c r="G352" s="990"/>
      <c r="H352" s="983">
        <v>2027</v>
      </c>
      <c r="I352" s="972"/>
      <c r="J352" s="803">
        <f t="shared" si="138"/>
        <v>0</v>
      </c>
      <c r="K352" s="804"/>
      <c r="L352" s="803">
        <f t="shared" si="145"/>
        <v>0</v>
      </c>
      <c r="M352" s="804"/>
      <c r="N352" s="803">
        <f t="shared" si="135"/>
        <v>0</v>
      </c>
      <c r="O352" s="804"/>
      <c r="P352" s="803">
        <f t="shared" si="146"/>
        <v>0</v>
      </c>
      <c r="Q352" s="760"/>
      <c r="R352" s="980">
        <f>SUMIFS('E8.a. KKAuf_SAV'!$X$6:$X$2005,'E8.a. KKAuf_SAV'!$B$6:$B$2005,$C352,'E8.a. KKAuf_SAV'!$D$6:$D$2005,$H352)</f>
        <v>0</v>
      </c>
      <c r="S352" s="980">
        <f>SUMIFS('E8.b. KKAuf_WAV'!$N$6:$N$405,'E8.b. KKAuf_WAV'!$B$6:$B$405,$C352,'E8.b. KKAuf_WAV'!$E$6:$E$405,H352)-SUMIFS('E8.b. KKAuf_WAV'!$N$6:$N$405,'E8.b. KKAuf_WAV'!$B$6:$B$405,$C352,'E8.b. KKAuf_WAV'!$C$6:$C$405,"Geschäfts- oder Firmenwert",'E8.b. KKAuf_WAV'!$D$6:$D$405,H352)</f>
        <v>0</v>
      </c>
      <c r="T352" s="974"/>
      <c r="U352" s="980">
        <f>SUMIFS('E8.a. KKAuf_SAV'!$W$6:$W$2005,'E8.a. KKAuf_SAV'!$B$6:$B$2005,$C352,'E8.a. KKAuf_SAV'!$D$6:$D$2005,H352)</f>
        <v>0</v>
      </c>
      <c r="V352" s="980">
        <f>SUMIFS('E8.b. KKAuf_WAV'!$M$6:$M$405,'E8.b. KKAuf_WAV'!$B$6:$B$405,$C352,'E8.b. KKAuf_WAV'!$E$6:$E$405,$H352,'E8.b. KKAuf_WAV'!$C$6:$C$405,"&lt;&gt;"&amp;"geleistete Anzahlungen auf immaterielle Vermögensgegenstände",'E8.b. KKAuf_WAV'!$C$6:$C$405,"&lt;&gt;"&amp;"geleistete Anzahlungen und Anlagen im Bau des Sachanlagevermögens",'E8.b. KKAuf_WAV'!$C$6:$C$405,"&lt;&gt;"&amp;"Geschäfts- oder Firmenwert")</f>
        <v>0</v>
      </c>
      <c r="W352" s="980">
        <f>SUMIFS('E8.b. KKAuf_WAV'!$M$6:$M$405,'E8.b. KKAuf_WAV'!$B$6:$B$405,$C352,'E8.b. KKAuf_WAV'!$E$6:$E$405,H352,'E8.b. KKAuf_WAV'!$C$6:$C$405,"geleistete Anzahlungen und Anlagen im Bau des Sachanlagevermögens")+ SUMIFS('E8.b. KKAuf_WAV'!$M$6:$M$405,'E8.b. KKAuf_WAV'!$B$6:$B$405,$C352,'E8.b. KKAuf_WAV'!$E$6:$E$405,H352,'E8.b. KKAuf_WAV'!$C$6:$C$405,"geleistete Anzahlungen auf immaterielle Vermögensgegenstände")</f>
        <v>0</v>
      </c>
      <c r="X352" s="980">
        <f>SUMIFS('E8.c. KKAuf_BKZ_NAB_IZ'!$K$6:$K$405,'E8.c. KKAuf_BKZ_NAB_IZ'!$B$6:$B$405,$C352,'E8.c. KKAuf_BKZ_NAB_IZ'!$C$6:$C$405,$H352)</f>
        <v>0</v>
      </c>
      <c r="Y352" s="980">
        <f>SUMIFS('E8.a. KKAuf_SAV'!$Y$6:$Y$2005,'E8.a. KKAuf_SAV'!$B$6:$B$2005,$C352,'E8.a. KKAuf_SAV'!$D$6:$D$2005,$H352)</f>
        <v>0</v>
      </c>
      <c r="Z352" s="980">
        <f>SUMIFS('E8.b. KKAuf_WAV'!$O$6:$O$405,'E8.b. KKAuf_WAV'!$B$6:$B$405,$C352,'E8.b. KKAuf_WAV'!$E$6:$E$405,$H352,'E8.b. KKAuf_WAV'!$C$6:$C$405,"&lt;&gt;"&amp;"geleistete Anzahlungen auf immaterielle Vermögensgegenstände",'E8.b. KKAuf_WAV'!$C$6:$C$405,"&lt;&gt;"&amp;"geleistete Anzahlungen und Anlagen im Bau des Sachanlagevermögens",'E8.b. KKAuf_WAV'!$C$6:$C$405,"&lt;&gt;"&amp;"Geschäfts- oder Firmenwert")</f>
        <v>0</v>
      </c>
      <c r="AA352" s="980">
        <f>SUMIFS('E8.b. KKAuf_WAV'!$O$6:$O$405,'E8.b. KKAuf_WAV'!$B$6:$B$405,$C352,'E8.b. KKAuf_WAV'!$E$6:$E$405,H352,'E8.b. KKAuf_WAV'!$C$6:$C$405,"geleistete Anzahlungen und Anlagen im Bau des Sachanlagevermögens")+ SUMIFS('E8.b. KKAuf_WAV'!$O$6:$O$405,'E8.b. KKAuf_WAV'!$B$6:$B$405,$C352,'E8.b. KKAuf_WAV'!$E$6:$E$405,H352,'E8.b. KKAuf_WAV'!$C$6:$C$405,"geleistete Anzahlungen auf immaterielle Vermögensgegenstände")</f>
        <v>0</v>
      </c>
      <c r="AB352" s="980">
        <f>SUMIFS('E8.c. KKAuf_BKZ_NAB_IZ'!$L$6:$L$405,'E8.c. KKAuf_BKZ_NAB_IZ'!$B$6:$B$405,$C352,'E8.c. KKAuf_BKZ_NAB_IZ'!$C$6:$C$405,$H352)</f>
        <v>0</v>
      </c>
      <c r="AC352" s="974"/>
      <c r="AD352" s="980">
        <f t="shared" si="139"/>
        <v>0</v>
      </c>
      <c r="AE352" s="984">
        <f>$AE$16</f>
        <v>0</v>
      </c>
      <c r="AF352" s="984">
        <f>$AF$16</f>
        <v>0</v>
      </c>
      <c r="AG352" s="984">
        <f>$AG$16</f>
        <v>0</v>
      </c>
      <c r="AH352" s="982">
        <f t="shared" si="142"/>
        <v>0</v>
      </c>
      <c r="AJ352" s="980">
        <f t="shared" si="136"/>
        <v>0</v>
      </c>
      <c r="AK352" s="984">
        <f>$AK$16</f>
        <v>0</v>
      </c>
      <c r="AL352" s="984">
        <f>$AL$16</f>
        <v>0</v>
      </c>
      <c r="AM352" s="984">
        <f>$AM$16</f>
        <v>0</v>
      </c>
      <c r="AN352" s="982">
        <f t="shared" si="137"/>
        <v>0</v>
      </c>
    </row>
    <row r="353" spans="2:40" ht="15" hidden="1" thickBot="1" x14ac:dyDescent="0.25">
      <c r="B353" s="1448"/>
      <c r="C353" s="1003">
        <f t="shared" si="147"/>
        <v>0</v>
      </c>
      <c r="D353" s="1451"/>
      <c r="E353" s="1409"/>
      <c r="F353" s="1409"/>
      <c r="G353" s="970"/>
      <c r="H353" s="986">
        <v>2028</v>
      </c>
      <c r="I353" s="972"/>
      <c r="J353" s="815">
        <f t="shared" si="138"/>
        <v>0</v>
      </c>
      <c r="K353" s="804"/>
      <c r="L353" s="814">
        <f t="shared" si="145"/>
        <v>0</v>
      </c>
      <c r="M353" s="804"/>
      <c r="N353" s="814">
        <f t="shared" si="135"/>
        <v>0</v>
      </c>
      <c r="O353" s="804"/>
      <c r="P353" s="814">
        <f t="shared" si="146"/>
        <v>0</v>
      </c>
      <c r="Q353" s="760"/>
      <c r="R353" s="987">
        <f>SUMIFS('E8.a. KKAuf_SAV'!$X$6:$X$2005,'E8.a. KKAuf_SAV'!$B$6:$B$2005,$C353,'E8.a. KKAuf_SAV'!$D$6:$D$2005,$H353)</f>
        <v>0</v>
      </c>
      <c r="S353" s="987">
        <f>SUMIFS('E8.b. KKAuf_WAV'!$N$6:$N$405,'E8.b. KKAuf_WAV'!$B$6:$B$405,$C353,'E8.b. KKAuf_WAV'!$E$6:$E$405,H353)-SUMIFS('E8.b. KKAuf_WAV'!$N$6:$N$405,'E8.b. KKAuf_WAV'!$B$6:$B$405,$C353,'E8.b. KKAuf_WAV'!$C$6:$C$405,"Geschäfts- oder Firmenwert",'E8.b. KKAuf_WAV'!$D$6:$D$405,H353)</f>
        <v>0</v>
      </c>
      <c r="T353" s="974"/>
      <c r="U353" s="987">
        <f>SUMIFS('E8.a. KKAuf_SAV'!$W$6:$W$2005,'E8.a. KKAuf_SAV'!$B$6:$B$2005,$C353,'E8.a. KKAuf_SAV'!$D$6:$D$2005,H353)</f>
        <v>0</v>
      </c>
      <c r="V353" s="987">
        <f>SUMIFS('E8.b. KKAuf_WAV'!$M$6:$M$405,'E8.b. KKAuf_WAV'!$B$6:$B$405,$C353,'E8.b. KKAuf_WAV'!$E$6:$E$405,$H353,'E8.b. KKAuf_WAV'!$C$6:$C$405,"&lt;&gt;"&amp;"geleistete Anzahlungen auf immaterielle Vermögensgegenstände",'E8.b. KKAuf_WAV'!$C$6:$C$405,"&lt;&gt;"&amp;"geleistete Anzahlungen und Anlagen im Bau des Sachanlagevermögens",'E8.b. KKAuf_WAV'!$C$6:$C$405,"&lt;&gt;"&amp;"Geschäfts- oder Firmenwert")</f>
        <v>0</v>
      </c>
      <c r="W353" s="987">
        <f>SUMIFS('E8.b. KKAuf_WAV'!$M$6:$M$405,'E8.b. KKAuf_WAV'!$B$6:$B$405,$C353,'E8.b. KKAuf_WAV'!$E$6:$E$405,H353,'E8.b. KKAuf_WAV'!$C$6:$C$405,"geleistete Anzahlungen und Anlagen im Bau des Sachanlagevermögens")+ SUMIFS('E8.b. KKAuf_WAV'!$M$6:$M$405,'E8.b. KKAuf_WAV'!$B$6:$B$405,$C353,'E8.b. KKAuf_WAV'!$E$6:$E$405,H353,'E8.b. KKAuf_WAV'!$C$6:$C$405,"geleistete Anzahlungen auf immaterielle Vermögensgegenstände")</f>
        <v>0</v>
      </c>
      <c r="X353" s="987">
        <f>SUMIFS('E8.c. KKAuf_BKZ_NAB_IZ'!$K$6:$K$405,'E8.c. KKAuf_BKZ_NAB_IZ'!$B$6:$B$405,$C353,'E8.c. KKAuf_BKZ_NAB_IZ'!$C$6:$C$405,$H353)</f>
        <v>0</v>
      </c>
      <c r="Y353" s="987">
        <f>SUMIFS('E8.a. KKAuf_SAV'!$Y$6:$Y$2005,'E8.a. KKAuf_SAV'!$B$6:$B$2005,$C353,'E8.a. KKAuf_SAV'!$D$6:$D$2005,$H353)</f>
        <v>0</v>
      </c>
      <c r="Z353" s="987">
        <f>SUMIFS('E8.b. KKAuf_WAV'!$O$6:$O$405,'E8.b. KKAuf_WAV'!$B$6:$B$405,$C353,'E8.b. KKAuf_WAV'!$E$6:$E$405,$H353,'E8.b. KKAuf_WAV'!$C$6:$C$405,"&lt;&gt;"&amp;"geleistete Anzahlungen auf immaterielle Vermögensgegenstände",'E8.b. KKAuf_WAV'!$C$6:$C$405,"&lt;&gt;"&amp;"geleistete Anzahlungen und Anlagen im Bau des Sachanlagevermögens",'E8.b. KKAuf_WAV'!$C$6:$C$405,"&lt;&gt;"&amp;"Geschäfts- oder Firmenwert")</f>
        <v>0</v>
      </c>
      <c r="AA353" s="987">
        <f>SUMIFS('E8.b. KKAuf_WAV'!$O$6:$O$405,'E8.b. KKAuf_WAV'!$B$6:$B$405,$C353,'E8.b. KKAuf_WAV'!$E$6:$E$405,H353,'E8.b. KKAuf_WAV'!$C$6:$C$405,"geleistete Anzahlungen und Anlagen im Bau des Sachanlagevermögens")+ SUMIFS('E8.b. KKAuf_WAV'!$O$6:$O$405,'E8.b. KKAuf_WAV'!$B$6:$B$405,$C353,'E8.b. KKAuf_WAV'!$E$6:$E$405,H353,'E8.b. KKAuf_WAV'!$C$6:$C$405,"geleistete Anzahlungen auf immaterielle Vermögensgegenstände")</f>
        <v>0</v>
      </c>
      <c r="AB353" s="987">
        <f>SUMIFS('E8.c. KKAuf_BKZ_NAB_IZ'!$L$6:$L$405,'E8.c. KKAuf_BKZ_NAB_IZ'!$B$6:$B$405,$C353,'E8.c. KKAuf_BKZ_NAB_IZ'!$C$6:$C$405,$H353)</f>
        <v>0</v>
      </c>
      <c r="AC353" s="974"/>
      <c r="AD353" s="987">
        <f t="shared" si="139"/>
        <v>0</v>
      </c>
      <c r="AE353" s="988">
        <f>$AE$17</f>
        <v>0</v>
      </c>
      <c r="AF353" s="988">
        <f>$AF$17</f>
        <v>0</v>
      </c>
      <c r="AG353" s="988">
        <f>$AG$17</f>
        <v>0</v>
      </c>
      <c r="AH353" s="989">
        <f t="shared" si="142"/>
        <v>0</v>
      </c>
      <c r="AJ353" s="987">
        <f t="shared" si="136"/>
        <v>0</v>
      </c>
      <c r="AK353" s="988">
        <f>$AK$17</f>
        <v>0</v>
      </c>
      <c r="AL353" s="988">
        <f>$AL$17</f>
        <v>0</v>
      </c>
      <c r="AM353" s="988">
        <f>$AM$17</f>
        <v>0</v>
      </c>
      <c r="AN353" s="989">
        <f t="shared" si="137"/>
        <v>0</v>
      </c>
    </row>
    <row r="354" spans="2:40" ht="14.25" customHeight="1" x14ac:dyDescent="0.2">
      <c r="B354" s="1446"/>
      <c r="C354" s="1001">
        <f>B354</f>
        <v>0</v>
      </c>
      <c r="D354" s="1449"/>
      <c r="E354" s="1407"/>
      <c r="F354" s="1410"/>
      <c r="G354" s="990"/>
      <c r="H354" s="991">
        <v>2022</v>
      </c>
      <c r="I354" s="972"/>
      <c r="J354" s="813">
        <f t="shared" si="138"/>
        <v>0</v>
      </c>
      <c r="K354" s="804"/>
      <c r="L354" s="813">
        <f t="shared" si="145"/>
        <v>0</v>
      </c>
      <c r="M354" s="804"/>
      <c r="N354" s="813">
        <f t="shared" si="135"/>
        <v>0</v>
      </c>
      <c r="O354" s="804"/>
      <c r="P354" s="813">
        <f t="shared" ref="P354:P360" si="148">IFERROR((AJ354*AK354+AD354*AE354)*0.4*0.035*$F$354,0)</f>
        <v>0</v>
      </c>
      <c r="Q354" s="760"/>
      <c r="R354" s="992">
        <f>SUMIFS('E8.a. KKAuf_SAV'!$X$6:$X$2005,'E8.a. KKAuf_SAV'!$B$6:$B$2005,$C354,'E8.a. KKAuf_SAV'!$D$6:$D$2005,$H354)</f>
        <v>0</v>
      </c>
      <c r="S354" s="992">
        <f>SUMIFS('E8.b. KKAuf_WAV'!$N$6:$N$405,'E8.b. KKAuf_WAV'!$B$6:$B$405,$C354,'E8.b. KKAuf_WAV'!$E$6:$E$405,H354)-SUMIFS('E8.b. KKAuf_WAV'!$N$6:$N$405,'E8.b. KKAuf_WAV'!$B$6:$B$405,$C354,'E8.b. KKAuf_WAV'!$C$6:$C$405,"Geschäfts- oder Firmenwert",'E8.b. KKAuf_WAV'!$D$6:$D$405,H354)</f>
        <v>0</v>
      </c>
      <c r="T354" s="974"/>
      <c r="U354" s="992">
        <f>SUMIFS('E8.a. KKAuf_SAV'!$W$6:$W$2005,'E8.a. KKAuf_SAV'!$B$6:$B$2005,$C354,'E8.a. KKAuf_SAV'!$D$6:$D$2005,H354)</f>
        <v>0</v>
      </c>
      <c r="V354" s="992">
        <f>SUMIFS('E8.b. KKAuf_WAV'!$M$6:$M$405,'E8.b. KKAuf_WAV'!$B$6:$B$405,$C354,'E8.b. KKAuf_WAV'!$E$6:$E$405,$H354,'E8.b. KKAuf_WAV'!$C$6:$C$405,"&lt;&gt;"&amp;"geleistete Anzahlungen auf immaterielle Vermögensgegenstände",'E8.b. KKAuf_WAV'!$C$6:$C$405,"&lt;&gt;"&amp;"geleistete Anzahlungen und Anlagen im Bau des Sachanlagevermögens",'E8.b. KKAuf_WAV'!$C$6:$C$405,"&lt;&gt;"&amp;"Geschäfts- oder Firmenwert")</f>
        <v>0</v>
      </c>
      <c r="W354" s="992">
        <f>SUMIFS('E8.b. KKAuf_WAV'!$M$6:$M$405,'E8.b. KKAuf_WAV'!$B$6:$B$405,$C354,'E8.b. KKAuf_WAV'!$E$6:$E$405,Listen!$AA$3,'E8.b. KKAuf_WAV'!$C$6:$C$405,"geleistete Anzahlungen und Anlagen im Bau des Sachanlagevermögens")+ SUMIFS('E8.b. KKAuf_WAV'!$M$6:$M$405,'E8.b. KKAuf_WAV'!$B$6:$B$405,$C354,'E8.b. KKAuf_WAV'!$E$6:$E$405,Listen!$AA$3,'E8.b. KKAuf_WAV'!$C$6:$C$405,"geleistete Anzahlungen auf immaterielle Vermögensgegenstände")</f>
        <v>0</v>
      </c>
      <c r="X354" s="992">
        <f>SUMIFS('E8.c. KKAuf_BKZ_NAB_IZ'!$K$6:$K$405,'E8.c. KKAuf_BKZ_NAB_IZ'!$B$6:$B$405,$C354,'E8.c. KKAuf_BKZ_NAB_IZ'!$C$6:$C$405,$H354)</f>
        <v>0</v>
      </c>
      <c r="Y354" s="992">
        <f>SUMIFS('E8.a. KKAuf_SAV'!$Y$6:$Y$2005,'E8.a. KKAuf_SAV'!$B$6:$B$2005,$C354,'E8.a. KKAuf_SAV'!$D$6:$D$2005,$H354)</f>
        <v>0</v>
      </c>
      <c r="Z354" s="992">
        <f>SUMIFS('E8.b. KKAuf_WAV'!$O$6:$O$405,'E8.b. KKAuf_WAV'!$B$6:$B$405,$C354,'E8.b. KKAuf_WAV'!$E$6:$E$405,$H354,'E8.b. KKAuf_WAV'!$C$6:$C$405,"&lt;&gt;"&amp;"geleistete Anzahlungen auf immaterielle Vermögensgegenstände",'E8.b. KKAuf_WAV'!$C$6:$C$405,"&lt;&gt;"&amp;"geleistete Anzahlungen und Anlagen im Bau des Sachanlagevermögens",'E8.b. KKAuf_WAV'!$C$6:$C$405,"&lt;&gt;"&amp;"Geschäfts- oder Firmenwert")</f>
        <v>0</v>
      </c>
      <c r="AA354" s="992">
        <f>SUMIFS('E8.b. KKAuf_WAV'!$O$6:$O$405,'E8.b. KKAuf_WAV'!$B$6:$B$405,$C354,'E8.b. KKAuf_WAV'!$E$6:$E$405,Listen!$AA$3,'E8.b. KKAuf_WAV'!$C$6:$C$405,"geleistete Anzahlungen und Anlagen im Bau des Sachanlagevermögens")+ SUMIFS('E8.b. KKAuf_WAV'!$O$6:$O$405,'E8.b. KKAuf_WAV'!$B$6:$B$405,$C354,'E8.b. KKAuf_WAV'!$E$6:$E$405,Listen!$AA$3,'E8.b. KKAuf_WAV'!$C$6:$C$405,"geleistete Anzahlungen auf immaterielle Vermögensgegenstände")</f>
        <v>0</v>
      </c>
      <c r="AB354" s="992">
        <f>SUMIFS('E8.c. KKAuf_BKZ_NAB_IZ'!$L$6:$L$405,'E8.c. KKAuf_BKZ_NAB_IZ'!$B$6:$B$405,$C354,'E8.c. KKAuf_BKZ_NAB_IZ'!$C$6:$C$405,$H354)</f>
        <v>0</v>
      </c>
      <c r="AC354" s="974"/>
      <c r="AD354" s="992">
        <f t="shared" si="139"/>
        <v>0</v>
      </c>
      <c r="AE354" s="993">
        <f>$AE$11</f>
        <v>5.0700000000000002E-2</v>
      </c>
      <c r="AF354" s="993">
        <f>$AF$11</f>
        <v>1.7100000000000001E-2</v>
      </c>
      <c r="AG354" s="993">
        <f>$AG$11</f>
        <v>3.0499999999999999E-2</v>
      </c>
      <c r="AH354" s="994">
        <f t="shared" si="142"/>
        <v>0</v>
      </c>
      <c r="AJ354" s="992">
        <f t="shared" si="136"/>
        <v>0</v>
      </c>
      <c r="AK354" s="993">
        <f>$AK$11</f>
        <v>5.0700000000000002E-2</v>
      </c>
      <c r="AL354" s="993">
        <f>$AL$11</f>
        <v>1.7100000000000001E-2</v>
      </c>
      <c r="AM354" s="993">
        <f>$AM$11</f>
        <v>3.0499999999999999E-2</v>
      </c>
      <c r="AN354" s="994">
        <f t="shared" si="137"/>
        <v>0</v>
      </c>
    </row>
    <row r="355" spans="2:40" x14ac:dyDescent="0.2">
      <c r="B355" s="1447"/>
      <c r="C355" s="1002">
        <f>C354</f>
        <v>0</v>
      </c>
      <c r="D355" s="1450"/>
      <c r="E355" s="1408"/>
      <c r="F355" s="1408"/>
      <c r="G355" s="990"/>
      <c r="H355" s="983">
        <v>2023</v>
      </c>
      <c r="I355" s="972"/>
      <c r="J355" s="805">
        <f t="shared" si="138"/>
        <v>0</v>
      </c>
      <c r="K355" s="804"/>
      <c r="L355" s="803">
        <f t="shared" si="145"/>
        <v>0</v>
      </c>
      <c r="M355" s="804"/>
      <c r="N355" s="803">
        <f t="shared" si="135"/>
        <v>0</v>
      </c>
      <c r="O355" s="804"/>
      <c r="P355" s="803">
        <f t="shared" si="148"/>
        <v>0</v>
      </c>
      <c r="Q355" s="760"/>
      <c r="R355" s="980">
        <f>SUMIFS('E8.a. KKAuf_SAV'!$X$6:$X$2005,'E8.a. KKAuf_SAV'!$B$6:$B$2005,$C355,'E8.a. KKAuf_SAV'!$D$6:$D$2005,$H355)</f>
        <v>0</v>
      </c>
      <c r="S355" s="980">
        <f>SUMIFS('E8.b. KKAuf_WAV'!$N$6:$N$405,'E8.b. KKAuf_WAV'!$B$6:$B$405,$C355,'E8.b. KKAuf_WAV'!$E$6:$E$405,H355)-SUMIFS('E8.b. KKAuf_WAV'!$N$6:$N$405,'E8.b. KKAuf_WAV'!$B$6:$B$405,$C355,'E8.b. KKAuf_WAV'!$C$6:$C$405,"Geschäfts- oder Firmenwert",'E8.b. KKAuf_WAV'!$D$6:$D$405,H355)</f>
        <v>0</v>
      </c>
      <c r="T355" s="974"/>
      <c r="U355" s="980">
        <f>SUMIFS('E8.a. KKAuf_SAV'!$W$6:$W$2005,'E8.a. KKAuf_SAV'!$B$6:$B$2005,$C355,'E8.a. KKAuf_SAV'!$D$6:$D$2005,H355)</f>
        <v>0</v>
      </c>
      <c r="V355" s="980">
        <f>SUMIFS('E8.b. KKAuf_WAV'!$M$6:$M$405,'E8.b. KKAuf_WAV'!$B$6:$B$405,$C355,'E8.b. KKAuf_WAV'!$E$6:$E$405,$H355,'E8.b. KKAuf_WAV'!$C$6:$C$405,"&lt;&gt;"&amp;"geleistete Anzahlungen auf immaterielle Vermögensgegenstände",'E8.b. KKAuf_WAV'!$C$6:$C$405,"&lt;&gt;"&amp;"geleistete Anzahlungen und Anlagen im Bau des Sachanlagevermögens",'E8.b. KKAuf_WAV'!$C$6:$C$405,"&lt;&gt;"&amp;"Geschäfts- oder Firmenwert")</f>
        <v>0</v>
      </c>
      <c r="W355" s="980"/>
      <c r="X355" s="980">
        <f>SUMIFS('E8.c. KKAuf_BKZ_NAB_IZ'!$K$6:$K$405,'E8.c. KKAuf_BKZ_NAB_IZ'!$B$6:$B$405,$C355,'E8.c. KKAuf_BKZ_NAB_IZ'!$C$6:$C$405,$H355)</f>
        <v>0</v>
      </c>
      <c r="Y355" s="980">
        <f>SUMIFS('E8.a. KKAuf_SAV'!$Y$6:$Y$2005,'E8.a. KKAuf_SAV'!$B$6:$B$2005,$C355,'E8.a. KKAuf_SAV'!$D$6:$D$2005,$H355)</f>
        <v>0</v>
      </c>
      <c r="Z355" s="980">
        <f>SUMIFS('E8.b. KKAuf_WAV'!$O$6:$O$405,'E8.b. KKAuf_WAV'!$B$6:$B$405,$C355,'E8.b. KKAuf_WAV'!$E$6:$E$405,$H355,'E8.b. KKAuf_WAV'!$C$6:$C$405,"&lt;&gt;"&amp;"geleistete Anzahlungen auf immaterielle Vermögensgegenstände",'E8.b. KKAuf_WAV'!$C$6:$C$405,"&lt;&gt;"&amp;"geleistete Anzahlungen und Anlagen im Bau des Sachanlagevermögens",'E8.b. KKAuf_WAV'!$C$6:$C$405,"&lt;&gt;"&amp;"Geschäfts- oder Firmenwert")</f>
        <v>0</v>
      </c>
      <c r="AA355" s="980"/>
      <c r="AB355" s="980">
        <f>SUMIFS('E8.c. KKAuf_BKZ_NAB_IZ'!$L$6:$L$405,'E8.c. KKAuf_BKZ_NAB_IZ'!$B$6:$B$405,$C355,'E8.c. KKAuf_BKZ_NAB_IZ'!$C$6:$C$405,$H355)</f>
        <v>0</v>
      </c>
      <c r="AC355" s="974"/>
      <c r="AD355" s="980">
        <f t="shared" si="139"/>
        <v>0</v>
      </c>
      <c r="AE355" s="984">
        <f>$AE$12</f>
        <v>5.0700000000000002E-2</v>
      </c>
      <c r="AF355" s="984">
        <f>$AF$12</f>
        <v>1.7100000000000001E-2</v>
      </c>
      <c r="AG355" s="984">
        <f>$AG$12</f>
        <v>3.0499999999999999E-2</v>
      </c>
      <c r="AH355" s="982">
        <f t="shared" si="142"/>
        <v>0</v>
      </c>
      <c r="AJ355" s="980"/>
      <c r="AK355" s="984">
        <f>$AK$12</f>
        <v>5.0700000000000002E-2</v>
      </c>
      <c r="AL355" s="984">
        <f>$AL$12</f>
        <v>1.7100000000000001E-2</v>
      </c>
      <c r="AM355" s="984">
        <f>$AM$12</f>
        <v>3.0499999999999999E-2</v>
      </c>
      <c r="AN355" s="982">
        <f t="shared" si="137"/>
        <v>0</v>
      </c>
    </row>
    <row r="356" spans="2:40" x14ac:dyDescent="0.2">
      <c r="B356" s="1447"/>
      <c r="C356" s="1002">
        <f>C354</f>
        <v>0</v>
      </c>
      <c r="D356" s="1450"/>
      <c r="E356" s="1408"/>
      <c r="F356" s="1408"/>
      <c r="G356" s="990"/>
      <c r="H356" s="983">
        <v>2024</v>
      </c>
      <c r="I356" s="972"/>
      <c r="J356" s="803">
        <f t="shared" si="138"/>
        <v>0</v>
      </c>
      <c r="K356" s="804"/>
      <c r="L356" s="803">
        <f t="shared" si="145"/>
        <v>0</v>
      </c>
      <c r="M356" s="804"/>
      <c r="N356" s="803">
        <f t="shared" si="135"/>
        <v>0</v>
      </c>
      <c r="O356" s="804"/>
      <c r="P356" s="803">
        <f t="shared" si="148"/>
        <v>0</v>
      </c>
      <c r="Q356" s="760"/>
      <c r="R356" s="980">
        <f>SUMIFS('E8.a. KKAuf_SAV'!$X$6:$X$2005,'E8.a. KKAuf_SAV'!$B$6:$B$2005,$C356,'E8.a. KKAuf_SAV'!$D$6:$D$2005,$H356)</f>
        <v>0</v>
      </c>
      <c r="S356" s="980">
        <f>SUMIFS('E8.b. KKAuf_WAV'!$N$6:$N$405,'E8.b. KKAuf_WAV'!$B$6:$B$405,$C356,'E8.b. KKAuf_WAV'!$E$6:$E$405,H356)-SUMIFS('E8.b. KKAuf_WAV'!$N$6:$N$405,'E8.b. KKAuf_WAV'!$B$6:$B$405,$C356,'E8.b. KKAuf_WAV'!$C$6:$C$405,"Geschäfts- oder Firmenwert",'E8.b. KKAuf_WAV'!$D$6:$D$405,H356)</f>
        <v>0</v>
      </c>
      <c r="T356" s="974"/>
      <c r="U356" s="980">
        <f>SUMIFS('E8.a. KKAuf_SAV'!$W$6:$W$2005,'E8.a. KKAuf_SAV'!$B$6:$B$2005,$C356,'E8.a. KKAuf_SAV'!$D$6:$D$2005,H356)</f>
        <v>0</v>
      </c>
      <c r="V356" s="980">
        <f>SUMIFS('E8.b. KKAuf_WAV'!$M$6:$M$405,'E8.b. KKAuf_WAV'!$B$6:$B$405,$C356,'E8.b. KKAuf_WAV'!$E$6:$E$405,$H356,'E8.b. KKAuf_WAV'!$C$6:$C$405,"&lt;&gt;"&amp;"geleistete Anzahlungen auf immaterielle Vermögensgegenstände",'E8.b. KKAuf_WAV'!$C$6:$C$405,"&lt;&gt;"&amp;"geleistete Anzahlungen und Anlagen im Bau des Sachanlagevermögens",'E8.b. KKAuf_WAV'!$C$6:$C$405,"&lt;&gt;"&amp;"Geschäfts- oder Firmenwert")</f>
        <v>0</v>
      </c>
      <c r="W356" s="980">
        <f>SUMIFS('E8.b. KKAuf_WAV'!$M$6:$M$405,'E8.b. KKAuf_WAV'!$B$6:$B$405,$C356,'E8.b. KKAuf_WAV'!$E$6:$E$405,H356,'E8.b. KKAuf_WAV'!$C$6:$C$405,"geleistete Anzahlungen und Anlagen im Bau des Sachanlagevermögens")+ SUMIFS('E8.b. KKAuf_WAV'!$M$6:$M$405,'E8.b. KKAuf_WAV'!$B$6:$B$405,$C356,'E8.b. KKAuf_WAV'!$E$6:$E$405,H356,'E8.b. KKAuf_WAV'!$C$6:$C$405,"geleistete Anzahlungen auf immaterielle Vermögensgegenstände")</f>
        <v>0</v>
      </c>
      <c r="X356" s="980">
        <f>SUMIFS('E8.c. KKAuf_BKZ_NAB_IZ'!$K$6:$K$405,'E8.c. KKAuf_BKZ_NAB_IZ'!$B$6:$B$405,$C356,'E8.c. KKAuf_BKZ_NAB_IZ'!$C$6:$C$405,$H356)</f>
        <v>0</v>
      </c>
      <c r="Y356" s="980">
        <f>SUMIFS('E8.a. KKAuf_SAV'!$Y$6:$Y$2005,'E8.a. KKAuf_SAV'!$B$6:$B$2005,$C356,'E8.a. KKAuf_SAV'!$D$6:$D$2005,$H356)</f>
        <v>0</v>
      </c>
      <c r="Z356" s="980">
        <f>SUMIFS('E8.b. KKAuf_WAV'!$O$6:$O$405,'E8.b. KKAuf_WAV'!$B$6:$B$405,$C356,'E8.b. KKAuf_WAV'!$E$6:$E$405,$H356,'E8.b. KKAuf_WAV'!$C$6:$C$405,"&lt;&gt;"&amp;"geleistete Anzahlungen auf immaterielle Vermögensgegenstände",'E8.b. KKAuf_WAV'!$C$6:$C$405,"&lt;&gt;"&amp;"geleistete Anzahlungen und Anlagen im Bau des Sachanlagevermögens",'E8.b. KKAuf_WAV'!$C$6:$C$405,"&lt;&gt;"&amp;"Geschäfts- oder Firmenwert")</f>
        <v>0</v>
      </c>
      <c r="AA356" s="980">
        <f>SUMIFS('E8.b. KKAuf_WAV'!$O$6:$O$405,'E8.b. KKAuf_WAV'!$B$6:$B$405,$C356,'E8.b. KKAuf_WAV'!$E$6:$E$405,H356,'E8.b. KKAuf_WAV'!$C$6:$C$405,"geleistete Anzahlungen und Anlagen im Bau des Sachanlagevermögens")+ SUMIFS('E8.b. KKAuf_WAV'!$O$6:$O$405,'E8.b. KKAuf_WAV'!$B$6:$B$405,$C356,'E8.b. KKAuf_WAV'!$E$6:$E$405,H356,'E8.b. KKAuf_WAV'!$C$6:$C$405,"geleistete Anzahlungen auf immaterielle Vermögensgegenstände")</f>
        <v>0</v>
      </c>
      <c r="AB356" s="980">
        <f>SUMIFS('E8.c. KKAuf_BKZ_NAB_IZ'!$L$6:$L$405,'E8.c. KKAuf_BKZ_NAB_IZ'!$B$6:$B$405,$C356,'E8.c. KKAuf_BKZ_NAB_IZ'!$C$6:$C$405,$H356)</f>
        <v>0</v>
      </c>
      <c r="AC356" s="974"/>
      <c r="AD356" s="980">
        <f t="shared" si="139"/>
        <v>0</v>
      </c>
      <c r="AE356" s="984">
        <f>$AE$13</f>
        <v>6.93E-2</v>
      </c>
      <c r="AF356" s="984">
        <f>$AF$13</f>
        <v>3.8699999999999998E-2</v>
      </c>
      <c r="AG356" s="984">
        <f>$AG$13</f>
        <v>5.0900000000000001E-2</v>
      </c>
      <c r="AH356" s="982">
        <f t="shared" si="142"/>
        <v>0</v>
      </c>
      <c r="AJ356" s="980">
        <f t="shared" si="136"/>
        <v>0</v>
      </c>
      <c r="AK356" s="984">
        <f>$AK$13</f>
        <v>7.0099999999999996E-2</v>
      </c>
      <c r="AL356" s="984">
        <f>$AL$13</f>
        <v>3.6600000000000001E-2</v>
      </c>
      <c r="AM356" s="984">
        <f>$AM$13</f>
        <v>0.05</v>
      </c>
      <c r="AN356" s="982">
        <f t="shared" si="137"/>
        <v>0</v>
      </c>
    </row>
    <row r="357" spans="2:40" ht="15" thickBot="1" x14ac:dyDescent="0.25">
      <c r="B357" s="1447"/>
      <c r="C357" s="1002">
        <f>C354</f>
        <v>0</v>
      </c>
      <c r="D357" s="1450"/>
      <c r="E357" s="1408"/>
      <c r="F357" s="1408"/>
      <c r="G357" s="990"/>
      <c r="H357" s="983">
        <v>2025</v>
      </c>
      <c r="I357" s="972"/>
      <c r="J357" s="803">
        <f t="shared" si="138"/>
        <v>0</v>
      </c>
      <c r="K357" s="804"/>
      <c r="L357" s="803">
        <f t="shared" si="145"/>
        <v>0</v>
      </c>
      <c r="M357" s="804"/>
      <c r="N357" s="803">
        <f t="shared" si="135"/>
        <v>0</v>
      </c>
      <c r="O357" s="804"/>
      <c r="P357" s="803">
        <f t="shared" si="148"/>
        <v>0</v>
      </c>
      <c r="Q357" s="760"/>
      <c r="R357" s="980">
        <f>SUMIFS('E8.a. KKAuf_SAV'!$X$6:$X$2005,'E8.a. KKAuf_SAV'!$B$6:$B$2005,$C357,'E8.a. KKAuf_SAV'!$D$6:$D$2005,$H357)</f>
        <v>0</v>
      </c>
      <c r="S357" s="980">
        <f>SUMIFS('E8.b. KKAuf_WAV'!$N$6:$N$405,'E8.b. KKAuf_WAV'!$B$6:$B$405,$C357,'E8.b. KKAuf_WAV'!$E$6:$E$405,H357)-SUMIFS('E8.b. KKAuf_WAV'!$N$6:$N$405,'E8.b. KKAuf_WAV'!$B$6:$B$405,$C357,'E8.b. KKAuf_WAV'!$C$6:$C$405,"Geschäfts- oder Firmenwert",'E8.b. KKAuf_WAV'!$D$6:$D$405,H357)</f>
        <v>0</v>
      </c>
      <c r="T357" s="974"/>
      <c r="U357" s="980">
        <f>SUMIFS('E8.a. KKAuf_SAV'!$W$6:$W$2005,'E8.a. KKAuf_SAV'!$B$6:$B$2005,$C357,'E8.a. KKAuf_SAV'!$D$6:$D$2005,H357)</f>
        <v>0</v>
      </c>
      <c r="V357" s="980">
        <f>SUMIFS('E8.b. KKAuf_WAV'!$M$6:$M$405,'E8.b. KKAuf_WAV'!$B$6:$B$405,$C357,'E8.b. KKAuf_WAV'!$E$6:$E$405,$H357,'E8.b. KKAuf_WAV'!$C$6:$C$405,"&lt;&gt;"&amp;"geleistete Anzahlungen auf immaterielle Vermögensgegenstände",'E8.b. KKAuf_WAV'!$C$6:$C$405,"&lt;&gt;"&amp;"geleistete Anzahlungen und Anlagen im Bau des Sachanlagevermögens",'E8.b. KKAuf_WAV'!$C$6:$C$405,"&lt;&gt;"&amp;"Geschäfts- oder Firmenwert")</f>
        <v>0</v>
      </c>
      <c r="W357" s="980">
        <f>SUMIFS('E8.b. KKAuf_WAV'!$M$6:$M$405,'E8.b. KKAuf_WAV'!$B$6:$B$405,$C357,'E8.b. KKAuf_WAV'!$E$6:$E$405,H357,'E8.b. KKAuf_WAV'!$C$6:$C$405,"geleistete Anzahlungen und Anlagen im Bau des Sachanlagevermögens")+ SUMIFS('E8.b. KKAuf_WAV'!$M$6:$M$405,'E8.b. KKAuf_WAV'!$B$6:$B$405,$C357,'E8.b. KKAuf_WAV'!$E$6:$E$405,H357,'E8.b. KKAuf_WAV'!$C$6:$C$405,"geleistete Anzahlungen auf immaterielle Vermögensgegenstände")</f>
        <v>0</v>
      </c>
      <c r="X357" s="980">
        <f>SUMIFS('E8.c. KKAuf_BKZ_NAB_IZ'!$K$6:$K$405,'E8.c. KKAuf_BKZ_NAB_IZ'!$B$6:$B$405,$C357,'E8.c. KKAuf_BKZ_NAB_IZ'!$C$6:$C$405,$H357)</f>
        <v>0</v>
      </c>
      <c r="Y357" s="980">
        <f>SUMIFS('E8.a. KKAuf_SAV'!$Y$6:$Y$2005,'E8.a. KKAuf_SAV'!$B$6:$B$2005,$C357,'E8.a. KKAuf_SAV'!$D$6:$D$2005,$H357)</f>
        <v>0</v>
      </c>
      <c r="Z357" s="980">
        <f>SUMIFS('E8.b. KKAuf_WAV'!$O$6:$O$405,'E8.b. KKAuf_WAV'!$B$6:$B$405,$C357,'E8.b. KKAuf_WAV'!$E$6:$E$405,$H357,'E8.b. KKAuf_WAV'!$C$6:$C$405,"&lt;&gt;"&amp;"geleistete Anzahlungen auf immaterielle Vermögensgegenstände",'E8.b. KKAuf_WAV'!$C$6:$C$405,"&lt;&gt;"&amp;"geleistete Anzahlungen und Anlagen im Bau des Sachanlagevermögens",'E8.b. KKAuf_WAV'!$C$6:$C$405,"&lt;&gt;"&amp;"Geschäfts- oder Firmenwert")</f>
        <v>0</v>
      </c>
      <c r="AA357" s="980">
        <f>SUMIFS('E8.b. KKAuf_WAV'!$O$6:$O$405,'E8.b. KKAuf_WAV'!$B$6:$B$405,$C357,'E8.b. KKAuf_WAV'!$E$6:$E$405,H357,'E8.b. KKAuf_WAV'!$C$6:$C$405,"geleistete Anzahlungen und Anlagen im Bau des Sachanlagevermögens")+ SUMIFS('E8.b. KKAuf_WAV'!$O$6:$O$405,'E8.b. KKAuf_WAV'!$B$6:$B$405,$C357,'E8.b. KKAuf_WAV'!$E$6:$E$405,H357,'E8.b. KKAuf_WAV'!$C$6:$C$405,"geleistete Anzahlungen auf immaterielle Vermögensgegenstände")</f>
        <v>0</v>
      </c>
      <c r="AB357" s="980">
        <f>SUMIFS('E8.c. KKAuf_BKZ_NAB_IZ'!$L$6:$L$405,'E8.c. KKAuf_BKZ_NAB_IZ'!$B$6:$B$405,$C357,'E8.c. KKAuf_BKZ_NAB_IZ'!$C$6:$C$405,$H357)</f>
        <v>0</v>
      </c>
      <c r="AC357" s="974"/>
      <c r="AD357" s="980">
        <f t="shared" si="139"/>
        <v>0</v>
      </c>
      <c r="AE357" s="984">
        <f>$AE$14</f>
        <v>7.0099999999999996E-2</v>
      </c>
      <c r="AF357" s="984">
        <f>$AF$14</f>
        <v>3.6600000000000001E-2</v>
      </c>
      <c r="AG357" s="984">
        <f>$AG$14</f>
        <v>0.05</v>
      </c>
      <c r="AH357" s="982">
        <f t="shared" si="142"/>
        <v>0</v>
      </c>
      <c r="AJ357" s="980">
        <f t="shared" si="136"/>
        <v>0</v>
      </c>
      <c r="AK357" s="984">
        <f>$AK$14</f>
        <v>7.0099999999999996E-2</v>
      </c>
      <c r="AL357" s="984">
        <f>$AL$14</f>
        <v>3.6600000000000001E-2</v>
      </c>
      <c r="AM357" s="984">
        <f>$AM$14</f>
        <v>0.05</v>
      </c>
      <c r="AN357" s="982">
        <f t="shared" si="137"/>
        <v>0</v>
      </c>
    </row>
    <row r="358" spans="2:40" ht="15" hidden="1" thickBot="1" x14ac:dyDescent="0.25">
      <c r="B358" s="1447"/>
      <c r="C358" s="1002">
        <f>C354</f>
        <v>0</v>
      </c>
      <c r="D358" s="1450"/>
      <c r="E358" s="1408"/>
      <c r="F358" s="1408"/>
      <c r="G358" s="990"/>
      <c r="H358" s="983">
        <v>2026</v>
      </c>
      <c r="I358" s="972"/>
      <c r="J358" s="803">
        <f t="shared" si="138"/>
        <v>0</v>
      </c>
      <c r="K358" s="804"/>
      <c r="L358" s="803">
        <f t="shared" si="145"/>
        <v>0</v>
      </c>
      <c r="M358" s="804"/>
      <c r="N358" s="803">
        <f t="shared" si="135"/>
        <v>0</v>
      </c>
      <c r="O358" s="804"/>
      <c r="P358" s="803">
        <f t="shared" si="148"/>
        <v>0</v>
      </c>
      <c r="Q358" s="760"/>
      <c r="R358" s="980">
        <f>SUMIFS('E8.a. KKAuf_SAV'!$X$6:$X$2005,'E8.a. KKAuf_SAV'!$B$6:$B$2005,$C358,'E8.a. KKAuf_SAV'!$D$6:$D$2005,$H358)</f>
        <v>0</v>
      </c>
      <c r="S358" s="980">
        <f>SUMIFS('E8.b. KKAuf_WAV'!$N$6:$N$405,'E8.b. KKAuf_WAV'!$B$6:$B$405,$C358,'E8.b. KKAuf_WAV'!$E$6:$E$405,H358)-SUMIFS('E8.b. KKAuf_WAV'!$N$6:$N$405,'E8.b. KKAuf_WAV'!$B$6:$B$405,$C358,'E8.b. KKAuf_WAV'!$C$6:$C$405,"Geschäfts- oder Firmenwert",'E8.b. KKAuf_WAV'!$D$6:$D$405,H358)</f>
        <v>0</v>
      </c>
      <c r="T358" s="974"/>
      <c r="U358" s="980">
        <f>SUMIFS('E8.a. KKAuf_SAV'!$W$6:$W$2005,'E8.a. KKAuf_SAV'!$B$6:$B$2005,$C358,'E8.a. KKAuf_SAV'!$D$6:$D$2005,H358)</f>
        <v>0</v>
      </c>
      <c r="V358" s="980">
        <f>SUMIFS('E8.b. KKAuf_WAV'!$M$6:$M$405,'E8.b. KKAuf_WAV'!$B$6:$B$405,$C358,'E8.b. KKAuf_WAV'!$E$6:$E$405,$H358,'E8.b. KKAuf_WAV'!$C$6:$C$405,"&lt;&gt;"&amp;"geleistete Anzahlungen auf immaterielle Vermögensgegenstände",'E8.b. KKAuf_WAV'!$C$6:$C$405,"&lt;&gt;"&amp;"geleistete Anzahlungen und Anlagen im Bau des Sachanlagevermögens",'E8.b. KKAuf_WAV'!$C$6:$C$405,"&lt;&gt;"&amp;"Geschäfts- oder Firmenwert")</f>
        <v>0</v>
      </c>
      <c r="W358" s="980">
        <f>SUMIFS('E8.b. KKAuf_WAV'!$M$6:$M$405,'E8.b. KKAuf_WAV'!$B$6:$B$405,$C358,'E8.b. KKAuf_WAV'!$E$6:$E$405,H358,'E8.b. KKAuf_WAV'!$C$6:$C$405,"geleistete Anzahlungen und Anlagen im Bau des Sachanlagevermögens")+ SUMIFS('E8.b. KKAuf_WAV'!$M$6:$M$405,'E8.b. KKAuf_WAV'!$B$6:$B$405,$C358,'E8.b. KKAuf_WAV'!$E$6:$E$405,H358,'E8.b. KKAuf_WAV'!$C$6:$C$405,"geleistete Anzahlungen auf immaterielle Vermögensgegenstände")</f>
        <v>0</v>
      </c>
      <c r="X358" s="980">
        <f>SUMIFS('E8.c. KKAuf_BKZ_NAB_IZ'!$K$6:$K$405,'E8.c. KKAuf_BKZ_NAB_IZ'!$B$6:$B$405,$C358,'E8.c. KKAuf_BKZ_NAB_IZ'!$C$6:$C$405,$H358)</f>
        <v>0</v>
      </c>
      <c r="Y358" s="980">
        <f>SUMIFS('E8.a. KKAuf_SAV'!$Y$6:$Y$2005,'E8.a. KKAuf_SAV'!$B$6:$B$2005,$C358,'E8.a. KKAuf_SAV'!$D$6:$D$2005,$H358)</f>
        <v>0</v>
      </c>
      <c r="Z358" s="980">
        <f>SUMIFS('E8.b. KKAuf_WAV'!$O$6:$O$405,'E8.b. KKAuf_WAV'!$B$6:$B$405,$C358,'E8.b. KKAuf_WAV'!$E$6:$E$405,$H358,'E8.b. KKAuf_WAV'!$C$6:$C$405,"&lt;&gt;"&amp;"geleistete Anzahlungen auf immaterielle Vermögensgegenstände",'E8.b. KKAuf_WAV'!$C$6:$C$405,"&lt;&gt;"&amp;"geleistete Anzahlungen und Anlagen im Bau des Sachanlagevermögens",'E8.b. KKAuf_WAV'!$C$6:$C$405,"&lt;&gt;"&amp;"Geschäfts- oder Firmenwert")</f>
        <v>0</v>
      </c>
      <c r="AA358" s="980">
        <f>SUMIFS('E8.b. KKAuf_WAV'!$O$6:$O$405,'E8.b. KKAuf_WAV'!$B$6:$B$405,$C358,'E8.b. KKAuf_WAV'!$E$6:$E$405,H358,'E8.b. KKAuf_WAV'!$C$6:$C$405,"geleistete Anzahlungen und Anlagen im Bau des Sachanlagevermögens")+ SUMIFS('E8.b. KKAuf_WAV'!$O$6:$O$405,'E8.b. KKAuf_WAV'!$B$6:$B$405,$C358,'E8.b. KKAuf_WAV'!$E$6:$E$405,H358,'E8.b. KKAuf_WAV'!$C$6:$C$405,"geleistete Anzahlungen auf immaterielle Vermögensgegenstände")</f>
        <v>0</v>
      </c>
      <c r="AB358" s="980">
        <f>SUMIFS('E8.c. KKAuf_BKZ_NAB_IZ'!$L$6:$L$405,'E8.c. KKAuf_BKZ_NAB_IZ'!$B$6:$B$405,$C358,'E8.c. KKAuf_BKZ_NAB_IZ'!$C$6:$C$405,$H358)</f>
        <v>0</v>
      </c>
      <c r="AC358" s="974"/>
      <c r="AD358" s="980">
        <f t="shared" si="139"/>
        <v>0</v>
      </c>
      <c r="AE358" s="984">
        <f>$AE$15</f>
        <v>0</v>
      </c>
      <c r="AF358" s="984">
        <f>$AF$15</f>
        <v>0</v>
      </c>
      <c r="AG358" s="984">
        <f>$AG$15</f>
        <v>0</v>
      </c>
      <c r="AH358" s="982">
        <f t="shared" si="142"/>
        <v>0</v>
      </c>
      <c r="AJ358" s="980">
        <f t="shared" si="136"/>
        <v>0</v>
      </c>
      <c r="AK358" s="984">
        <f>$AK$15</f>
        <v>0</v>
      </c>
      <c r="AL358" s="984">
        <f>$AL$15</f>
        <v>0</v>
      </c>
      <c r="AM358" s="984">
        <f>$AM$15</f>
        <v>0</v>
      </c>
      <c r="AN358" s="982">
        <f t="shared" si="137"/>
        <v>0</v>
      </c>
    </row>
    <row r="359" spans="2:40" ht="15" hidden="1" thickBot="1" x14ac:dyDescent="0.25">
      <c r="B359" s="1447"/>
      <c r="C359" s="1002">
        <f>C354</f>
        <v>0</v>
      </c>
      <c r="D359" s="1450"/>
      <c r="E359" s="1408"/>
      <c r="F359" s="1408"/>
      <c r="G359" s="990"/>
      <c r="H359" s="983">
        <v>2027</v>
      </c>
      <c r="I359" s="972"/>
      <c r="J359" s="803">
        <f t="shared" si="138"/>
        <v>0</v>
      </c>
      <c r="K359" s="804"/>
      <c r="L359" s="803">
        <f t="shared" si="145"/>
        <v>0</v>
      </c>
      <c r="M359" s="804"/>
      <c r="N359" s="803">
        <f t="shared" si="135"/>
        <v>0</v>
      </c>
      <c r="O359" s="804"/>
      <c r="P359" s="803">
        <f t="shared" si="148"/>
        <v>0</v>
      </c>
      <c r="Q359" s="760"/>
      <c r="R359" s="980">
        <f>SUMIFS('E8.a. KKAuf_SAV'!$X$6:$X$2005,'E8.a. KKAuf_SAV'!$B$6:$B$2005,$C359,'E8.a. KKAuf_SAV'!$D$6:$D$2005,$H359)</f>
        <v>0</v>
      </c>
      <c r="S359" s="980">
        <f>SUMIFS('E8.b. KKAuf_WAV'!$N$6:$N$405,'E8.b. KKAuf_WAV'!$B$6:$B$405,$C359,'E8.b. KKAuf_WAV'!$E$6:$E$405,H359)-SUMIFS('E8.b. KKAuf_WAV'!$N$6:$N$405,'E8.b. KKAuf_WAV'!$B$6:$B$405,$C359,'E8.b. KKAuf_WAV'!$C$6:$C$405,"Geschäfts- oder Firmenwert",'E8.b. KKAuf_WAV'!$D$6:$D$405,H359)</f>
        <v>0</v>
      </c>
      <c r="T359" s="974"/>
      <c r="U359" s="980">
        <f>SUMIFS('E8.a. KKAuf_SAV'!$W$6:$W$2005,'E8.a. KKAuf_SAV'!$B$6:$B$2005,$C359,'E8.a. KKAuf_SAV'!$D$6:$D$2005,H359)</f>
        <v>0</v>
      </c>
      <c r="V359" s="980">
        <f>SUMIFS('E8.b. KKAuf_WAV'!$M$6:$M$405,'E8.b. KKAuf_WAV'!$B$6:$B$405,$C359,'E8.b. KKAuf_WAV'!$E$6:$E$405,$H359,'E8.b. KKAuf_WAV'!$C$6:$C$405,"&lt;&gt;"&amp;"geleistete Anzahlungen auf immaterielle Vermögensgegenstände",'E8.b. KKAuf_WAV'!$C$6:$C$405,"&lt;&gt;"&amp;"geleistete Anzahlungen und Anlagen im Bau des Sachanlagevermögens",'E8.b. KKAuf_WAV'!$C$6:$C$405,"&lt;&gt;"&amp;"Geschäfts- oder Firmenwert")</f>
        <v>0</v>
      </c>
      <c r="W359" s="980">
        <f>SUMIFS('E8.b. KKAuf_WAV'!$M$6:$M$405,'E8.b. KKAuf_WAV'!$B$6:$B$405,$C359,'E8.b. KKAuf_WAV'!$E$6:$E$405,H359,'E8.b. KKAuf_WAV'!$C$6:$C$405,"geleistete Anzahlungen und Anlagen im Bau des Sachanlagevermögens")+ SUMIFS('E8.b. KKAuf_WAV'!$M$6:$M$405,'E8.b. KKAuf_WAV'!$B$6:$B$405,$C359,'E8.b. KKAuf_WAV'!$E$6:$E$405,H359,'E8.b. KKAuf_WAV'!$C$6:$C$405,"geleistete Anzahlungen auf immaterielle Vermögensgegenstände")</f>
        <v>0</v>
      </c>
      <c r="X359" s="980">
        <f>SUMIFS('E8.c. KKAuf_BKZ_NAB_IZ'!$K$6:$K$405,'E8.c. KKAuf_BKZ_NAB_IZ'!$B$6:$B$405,$C359,'E8.c. KKAuf_BKZ_NAB_IZ'!$C$6:$C$405,$H359)</f>
        <v>0</v>
      </c>
      <c r="Y359" s="980">
        <f>SUMIFS('E8.a. KKAuf_SAV'!$Y$6:$Y$2005,'E8.a. KKAuf_SAV'!$B$6:$B$2005,$C359,'E8.a. KKAuf_SAV'!$D$6:$D$2005,$H359)</f>
        <v>0</v>
      </c>
      <c r="Z359" s="980">
        <f>SUMIFS('E8.b. KKAuf_WAV'!$O$6:$O$405,'E8.b. KKAuf_WAV'!$B$6:$B$405,$C359,'E8.b. KKAuf_WAV'!$E$6:$E$405,$H359,'E8.b. KKAuf_WAV'!$C$6:$C$405,"&lt;&gt;"&amp;"geleistete Anzahlungen auf immaterielle Vermögensgegenstände",'E8.b. KKAuf_WAV'!$C$6:$C$405,"&lt;&gt;"&amp;"geleistete Anzahlungen und Anlagen im Bau des Sachanlagevermögens",'E8.b. KKAuf_WAV'!$C$6:$C$405,"&lt;&gt;"&amp;"Geschäfts- oder Firmenwert")</f>
        <v>0</v>
      </c>
      <c r="AA359" s="980">
        <f>SUMIFS('E8.b. KKAuf_WAV'!$O$6:$O$405,'E8.b. KKAuf_WAV'!$B$6:$B$405,$C359,'E8.b. KKAuf_WAV'!$E$6:$E$405,H359,'E8.b. KKAuf_WAV'!$C$6:$C$405,"geleistete Anzahlungen und Anlagen im Bau des Sachanlagevermögens")+ SUMIFS('E8.b. KKAuf_WAV'!$O$6:$O$405,'E8.b. KKAuf_WAV'!$B$6:$B$405,$C359,'E8.b. KKAuf_WAV'!$E$6:$E$405,H359,'E8.b. KKAuf_WAV'!$C$6:$C$405,"geleistete Anzahlungen auf immaterielle Vermögensgegenstände")</f>
        <v>0</v>
      </c>
      <c r="AB359" s="980">
        <f>SUMIFS('E8.c. KKAuf_BKZ_NAB_IZ'!$L$6:$L$405,'E8.c. KKAuf_BKZ_NAB_IZ'!$B$6:$B$405,$C359,'E8.c. KKAuf_BKZ_NAB_IZ'!$C$6:$C$405,$H359)</f>
        <v>0</v>
      </c>
      <c r="AC359" s="974"/>
      <c r="AD359" s="980">
        <f t="shared" si="139"/>
        <v>0</v>
      </c>
      <c r="AE359" s="984">
        <f>$AE$16</f>
        <v>0</v>
      </c>
      <c r="AF359" s="984">
        <f>$AF$16</f>
        <v>0</v>
      </c>
      <c r="AG359" s="984">
        <f>$AG$16</f>
        <v>0</v>
      </c>
      <c r="AH359" s="982">
        <f t="shared" si="142"/>
        <v>0</v>
      </c>
      <c r="AJ359" s="980">
        <f t="shared" si="136"/>
        <v>0</v>
      </c>
      <c r="AK359" s="984">
        <f>$AK$16</f>
        <v>0</v>
      </c>
      <c r="AL359" s="984">
        <f>$AL$16</f>
        <v>0</v>
      </c>
      <c r="AM359" s="984">
        <f>$AM$16</f>
        <v>0</v>
      </c>
      <c r="AN359" s="982">
        <f t="shared" si="137"/>
        <v>0</v>
      </c>
    </row>
    <row r="360" spans="2:40" ht="15" hidden="1" thickBot="1" x14ac:dyDescent="0.25">
      <c r="B360" s="1448"/>
      <c r="C360" s="1003">
        <f>C354</f>
        <v>0</v>
      </c>
      <c r="D360" s="1451"/>
      <c r="E360" s="1409"/>
      <c r="F360" s="1409"/>
      <c r="G360" s="970"/>
      <c r="H360" s="986">
        <v>2028</v>
      </c>
      <c r="I360" s="972"/>
      <c r="J360" s="815">
        <f t="shared" si="138"/>
        <v>0</v>
      </c>
      <c r="K360" s="804"/>
      <c r="L360" s="814">
        <f t="shared" si="145"/>
        <v>0</v>
      </c>
      <c r="M360" s="804"/>
      <c r="N360" s="814">
        <f t="shared" si="135"/>
        <v>0</v>
      </c>
      <c r="O360" s="804"/>
      <c r="P360" s="814">
        <f t="shared" si="148"/>
        <v>0</v>
      </c>
      <c r="Q360" s="760"/>
      <c r="R360" s="987">
        <f>SUMIFS('E8.a. KKAuf_SAV'!$X$6:$X$2005,'E8.a. KKAuf_SAV'!$B$6:$B$2005,$C360,'E8.a. KKAuf_SAV'!$D$6:$D$2005,$H360)</f>
        <v>0</v>
      </c>
      <c r="S360" s="987">
        <f>SUMIFS('E8.b. KKAuf_WAV'!$N$6:$N$405,'E8.b. KKAuf_WAV'!$B$6:$B$405,$C360,'E8.b. KKAuf_WAV'!$E$6:$E$405,H360)-SUMIFS('E8.b. KKAuf_WAV'!$N$6:$N$405,'E8.b. KKAuf_WAV'!$B$6:$B$405,$C360,'E8.b. KKAuf_WAV'!$C$6:$C$405,"Geschäfts- oder Firmenwert",'E8.b. KKAuf_WAV'!$D$6:$D$405,H360)</f>
        <v>0</v>
      </c>
      <c r="T360" s="974"/>
      <c r="U360" s="987">
        <f>SUMIFS('E8.a. KKAuf_SAV'!$W$6:$W$2005,'E8.a. KKAuf_SAV'!$B$6:$B$2005,$C360,'E8.a. KKAuf_SAV'!$D$6:$D$2005,H360)</f>
        <v>0</v>
      </c>
      <c r="V360" s="987">
        <f>SUMIFS('E8.b. KKAuf_WAV'!$M$6:$M$405,'E8.b. KKAuf_WAV'!$B$6:$B$405,$C360,'E8.b. KKAuf_WAV'!$E$6:$E$405,$H360,'E8.b. KKAuf_WAV'!$C$6:$C$405,"&lt;&gt;"&amp;"geleistete Anzahlungen auf immaterielle Vermögensgegenstände",'E8.b. KKAuf_WAV'!$C$6:$C$405,"&lt;&gt;"&amp;"geleistete Anzahlungen und Anlagen im Bau des Sachanlagevermögens",'E8.b. KKAuf_WAV'!$C$6:$C$405,"&lt;&gt;"&amp;"Geschäfts- oder Firmenwert")</f>
        <v>0</v>
      </c>
      <c r="W360" s="987">
        <f>SUMIFS('E8.b. KKAuf_WAV'!$M$6:$M$405,'E8.b. KKAuf_WAV'!$B$6:$B$405,$C360,'E8.b. KKAuf_WAV'!$E$6:$E$405,H360,'E8.b. KKAuf_WAV'!$C$6:$C$405,"geleistete Anzahlungen und Anlagen im Bau des Sachanlagevermögens")+ SUMIFS('E8.b. KKAuf_WAV'!$M$6:$M$405,'E8.b. KKAuf_WAV'!$B$6:$B$405,$C360,'E8.b. KKAuf_WAV'!$E$6:$E$405,H360,'E8.b. KKAuf_WAV'!$C$6:$C$405,"geleistete Anzahlungen auf immaterielle Vermögensgegenstände")</f>
        <v>0</v>
      </c>
      <c r="X360" s="987">
        <f>SUMIFS('E8.c. KKAuf_BKZ_NAB_IZ'!$K$6:$K$405,'E8.c. KKAuf_BKZ_NAB_IZ'!$B$6:$B$405,$C360,'E8.c. KKAuf_BKZ_NAB_IZ'!$C$6:$C$405,$H360)</f>
        <v>0</v>
      </c>
      <c r="Y360" s="987">
        <f>SUMIFS('E8.a. KKAuf_SAV'!$Y$6:$Y$2005,'E8.a. KKAuf_SAV'!$B$6:$B$2005,$C360,'E8.a. KKAuf_SAV'!$D$6:$D$2005,$H360)</f>
        <v>0</v>
      </c>
      <c r="Z360" s="987">
        <f>SUMIFS('E8.b. KKAuf_WAV'!$O$6:$O$405,'E8.b. KKAuf_WAV'!$B$6:$B$405,$C360,'E8.b. KKAuf_WAV'!$E$6:$E$405,$H360,'E8.b. KKAuf_WAV'!$C$6:$C$405,"&lt;&gt;"&amp;"geleistete Anzahlungen auf immaterielle Vermögensgegenstände",'E8.b. KKAuf_WAV'!$C$6:$C$405,"&lt;&gt;"&amp;"geleistete Anzahlungen und Anlagen im Bau des Sachanlagevermögens",'E8.b. KKAuf_WAV'!$C$6:$C$405,"&lt;&gt;"&amp;"Geschäfts- oder Firmenwert")</f>
        <v>0</v>
      </c>
      <c r="AA360" s="987">
        <f>SUMIFS('E8.b. KKAuf_WAV'!$O$6:$O$405,'E8.b. KKAuf_WAV'!$B$6:$B$405,$C360,'E8.b. KKAuf_WAV'!$E$6:$E$405,H360,'E8.b. KKAuf_WAV'!$C$6:$C$405,"geleistete Anzahlungen und Anlagen im Bau des Sachanlagevermögens")+ SUMIFS('E8.b. KKAuf_WAV'!$O$6:$O$405,'E8.b. KKAuf_WAV'!$B$6:$B$405,$C360,'E8.b. KKAuf_WAV'!$E$6:$E$405,H360,'E8.b. KKAuf_WAV'!$C$6:$C$405,"geleistete Anzahlungen auf immaterielle Vermögensgegenstände")</f>
        <v>0</v>
      </c>
      <c r="AB360" s="987">
        <f>SUMIFS('E8.c. KKAuf_BKZ_NAB_IZ'!$L$6:$L$405,'E8.c. KKAuf_BKZ_NAB_IZ'!$B$6:$B$405,$C360,'E8.c. KKAuf_BKZ_NAB_IZ'!$C$6:$C$405,$H360)</f>
        <v>0</v>
      </c>
      <c r="AC360" s="974"/>
      <c r="AD360" s="987">
        <f t="shared" si="139"/>
        <v>0</v>
      </c>
      <c r="AE360" s="988">
        <f>$AE$17</f>
        <v>0</v>
      </c>
      <c r="AF360" s="988">
        <f>$AF$17</f>
        <v>0</v>
      </c>
      <c r="AG360" s="988">
        <f>$AG$17</f>
        <v>0</v>
      </c>
      <c r="AH360" s="989">
        <f t="shared" si="142"/>
        <v>0</v>
      </c>
      <c r="AJ360" s="987">
        <f t="shared" si="136"/>
        <v>0</v>
      </c>
      <c r="AK360" s="988">
        <f>$AK$17</f>
        <v>0</v>
      </c>
      <c r="AL360" s="988">
        <f>$AL$17</f>
        <v>0</v>
      </c>
      <c r="AM360" s="988">
        <f>$AM$17</f>
        <v>0</v>
      </c>
      <c r="AN360" s="989">
        <f t="shared" si="137"/>
        <v>0</v>
      </c>
    </row>
    <row r="361" spans="2:40" ht="14.25" customHeight="1" x14ac:dyDescent="0.2">
      <c r="B361" s="1446"/>
      <c r="C361" s="1001">
        <f>B361</f>
        <v>0</v>
      </c>
      <c r="D361" s="1449"/>
      <c r="E361" s="1407"/>
      <c r="F361" s="1410"/>
      <c r="G361" s="990"/>
      <c r="H361" s="991">
        <v>2022</v>
      </c>
      <c r="I361" s="972"/>
      <c r="J361" s="813">
        <f t="shared" si="138"/>
        <v>0</v>
      </c>
      <c r="K361" s="804"/>
      <c r="L361" s="813">
        <f t="shared" si="145"/>
        <v>0</v>
      </c>
      <c r="M361" s="804"/>
      <c r="N361" s="813">
        <f t="shared" si="135"/>
        <v>0</v>
      </c>
      <c r="O361" s="804"/>
      <c r="P361" s="813">
        <f t="shared" ref="P361:P367" si="149">IFERROR((AJ361*AK361+AD361*AE361)*0.4*0.035*$F$361,0)</f>
        <v>0</v>
      </c>
      <c r="Q361" s="760"/>
      <c r="R361" s="992">
        <f>SUMIFS('E8.a. KKAuf_SAV'!$X$6:$X$2005,'E8.a. KKAuf_SAV'!$B$6:$B$2005,$C361,'E8.a. KKAuf_SAV'!$D$6:$D$2005,$H361)</f>
        <v>0</v>
      </c>
      <c r="S361" s="992">
        <f>SUMIFS('E8.b. KKAuf_WAV'!$N$6:$N$405,'E8.b. KKAuf_WAV'!$B$6:$B$405,$C361,'E8.b. KKAuf_WAV'!$E$6:$E$405,H361)-SUMIFS('E8.b. KKAuf_WAV'!$N$6:$N$405,'E8.b. KKAuf_WAV'!$B$6:$B$405,$C361,'E8.b. KKAuf_WAV'!$C$6:$C$405,"Geschäfts- oder Firmenwert",'E8.b. KKAuf_WAV'!$D$6:$D$405,H361)</f>
        <v>0</v>
      </c>
      <c r="T361" s="974"/>
      <c r="U361" s="992">
        <f>SUMIFS('E8.a. KKAuf_SAV'!$W$6:$W$2005,'E8.a. KKAuf_SAV'!$B$6:$B$2005,$C361,'E8.a. KKAuf_SAV'!$D$6:$D$2005,H361)</f>
        <v>0</v>
      </c>
      <c r="V361" s="992">
        <f>SUMIFS('E8.b. KKAuf_WAV'!$M$6:$M$405,'E8.b. KKAuf_WAV'!$B$6:$B$405,$C361,'E8.b. KKAuf_WAV'!$E$6:$E$405,$H361,'E8.b. KKAuf_WAV'!$C$6:$C$405,"&lt;&gt;"&amp;"geleistete Anzahlungen auf immaterielle Vermögensgegenstände",'E8.b. KKAuf_WAV'!$C$6:$C$405,"&lt;&gt;"&amp;"geleistete Anzahlungen und Anlagen im Bau des Sachanlagevermögens",'E8.b. KKAuf_WAV'!$C$6:$C$405,"&lt;&gt;"&amp;"Geschäfts- oder Firmenwert")</f>
        <v>0</v>
      </c>
      <c r="W361" s="992">
        <f>SUMIFS('E8.b. KKAuf_WAV'!$M$6:$M$405,'E8.b. KKAuf_WAV'!$B$6:$B$405,$C361,'E8.b. KKAuf_WAV'!$E$6:$E$405,Listen!$AA$3,'E8.b. KKAuf_WAV'!$C$6:$C$405,"geleistete Anzahlungen und Anlagen im Bau des Sachanlagevermögens")+ SUMIFS('E8.b. KKAuf_WAV'!$M$6:$M$405,'E8.b. KKAuf_WAV'!$B$6:$B$405,$C361,'E8.b. KKAuf_WAV'!$E$6:$E$405,Listen!$AA$3,'E8.b. KKAuf_WAV'!$C$6:$C$405,"geleistete Anzahlungen auf immaterielle Vermögensgegenstände")</f>
        <v>0</v>
      </c>
      <c r="X361" s="992">
        <f>SUMIFS('E8.c. KKAuf_BKZ_NAB_IZ'!$K$6:$K$405,'E8.c. KKAuf_BKZ_NAB_IZ'!$B$6:$B$405,$C361,'E8.c. KKAuf_BKZ_NAB_IZ'!$C$6:$C$405,$H361)</f>
        <v>0</v>
      </c>
      <c r="Y361" s="992">
        <f>SUMIFS('E8.a. KKAuf_SAV'!$Y$6:$Y$2005,'E8.a. KKAuf_SAV'!$B$6:$B$2005,$C361,'E8.a. KKAuf_SAV'!$D$6:$D$2005,$H361)</f>
        <v>0</v>
      </c>
      <c r="Z361" s="992">
        <f>SUMIFS('E8.b. KKAuf_WAV'!$O$6:$O$405,'E8.b. KKAuf_WAV'!$B$6:$B$405,$C361,'E8.b. KKAuf_WAV'!$E$6:$E$405,$H361,'E8.b. KKAuf_WAV'!$C$6:$C$405,"&lt;&gt;"&amp;"geleistete Anzahlungen auf immaterielle Vermögensgegenstände",'E8.b. KKAuf_WAV'!$C$6:$C$405,"&lt;&gt;"&amp;"geleistete Anzahlungen und Anlagen im Bau des Sachanlagevermögens",'E8.b. KKAuf_WAV'!$C$6:$C$405,"&lt;&gt;"&amp;"Geschäfts- oder Firmenwert")</f>
        <v>0</v>
      </c>
      <c r="AA361" s="992">
        <f>SUMIFS('E8.b. KKAuf_WAV'!$O$6:$O$405,'E8.b. KKAuf_WAV'!$B$6:$B$405,$C361,'E8.b. KKAuf_WAV'!$E$6:$E$405,Listen!$AA$3,'E8.b. KKAuf_WAV'!$C$6:$C$405,"geleistete Anzahlungen und Anlagen im Bau des Sachanlagevermögens")+ SUMIFS('E8.b. KKAuf_WAV'!$O$6:$O$405,'E8.b. KKAuf_WAV'!$B$6:$B$405,$C361,'E8.b. KKAuf_WAV'!$E$6:$E$405,Listen!$AA$3,'E8.b. KKAuf_WAV'!$C$6:$C$405,"geleistete Anzahlungen auf immaterielle Vermögensgegenstände")</f>
        <v>0</v>
      </c>
      <c r="AB361" s="992">
        <f>SUMIFS('E8.c. KKAuf_BKZ_NAB_IZ'!$L$6:$L$405,'E8.c. KKAuf_BKZ_NAB_IZ'!$B$6:$B$405,$C361,'E8.c. KKAuf_BKZ_NAB_IZ'!$C$6:$C$405,$H361)</f>
        <v>0</v>
      </c>
      <c r="AC361" s="974"/>
      <c r="AD361" s="993">
        <f t="shared" si="139"/>
        <v>0</v>
      </c>
      <c r="AE361" s="993">
        <f>$AE$11</f>
        <v>5.0700000000000002E-2</v>
      </c>
      <c r="AF361" s="993">
        <f>$AF$11</f>
        <v>1.7100000000000001E-2</v>
      </c>
      <c r="AG361" s="993">
        <f>$AG$11</f>
        <v>3.0499999999999999E-2</v>
      </c>
      <c r="AH361" s="994">
        <f t="shared" si="142"/>
        <v>0</v>
      </c>
      <c r="AJ361" s="993">
        <f t="shared" si="136"/>
        <v>0</v>
      </c>
      <c r="AK361" s="993">
        <f>$AK$11</f>
        <v>5.0700000000000002E-2</v>
      </c>
      <c r="AL361" s="993">
        <f>$AL$11</f>
        <v>1.7100000000000001E-2</v>
      </c>
      <c r="AM361" s="993">
        <f>$AM$11</f>
        <v>3.0499999999999999E-2</v>
      </c>
      <c r="AN361" s="994">
        <f t="shared" si="137"/>
        <v>0</v>
      </c>
    </row>
    <row r="362" spans="2:40" x14ac:dyDescent="0.2">
      <c r="B362" s="1447"/>
      <c r="C362" s="1002">
        <f>C361</f>
        <v>0</v>
      </c>
      <c r="D362" s="1450"/>
      <c r="E362" s="1408"/>
      <c r="F362" s="1408"/>
      <c r="G362" s="990"/>
      <c r="H362" s="983">
        <v>2023</v>
      </c>
      <c r="I362" s="972"/>
      <c r="J362" s="805">
        <f t="shared" si="138"/>
        <v>0</v>
      </c>
      <c r="K362" s="804"/>
      <c r="L362" s="803">
        <f t="shared" si="145"/>
        <v>0</v>
      </c>
      <c r="M362" s="804"/>
      <c r="N362" s="803">
        <f t="shared" si="135"/>
        <v>0</v>
      </c>
      <c r="O362" s="804"/>
      <c r="P362" s="803">
        <f t="shared" si="149"/>
        <v>0</v>
      </c>
      <c r="Q362" s="760"/>
      <c r="R362" s="980">
        <f>SUMIFS('E8.a. KKAuf_SAV'!$X$6:$X$2005,'E8.a. KKAuf_SAV'!$B$6:$B$2005,$C362,'E8.a. KKAuf_SAV'!$D$6:$D$2005,$H362)</f>
        <v>0</v>
      </c>
      <c r="S362" s="980">
        <f>SUMIFS('E8.b. KKAuf_WAV'!$N$6:$N$405,'E8.b. KKAuf_WAV'!$B$6:$B$405,$C362,'E8.b. KKAuf_WAV'!$E$6:$E$405,H362)-SUMIFS('E8.b. KKAuf_WAV'!$N$6:$N$405,'E8.b. KKAuf_WAV'!$B$6:$B$405,$C362,'E8.b. KKAuf_WAV'!$C$6:$C$405,"Geschäfts- oder Firmenwert",'E8.b. KKAuf_WAV'!$D$6:$D$405,H362)</f>
        <v>0</v>
      </c>
      <c r="T362" s="974"/>
      <c r="U362" s="980">
        <f>SUMIFS('E8.a. KKAuf_SAV'!$W$6:$W$2005,'E8.a. KKAuf_SAV'!$B$6:$B$2005,$C362,'E8.a. KKAuf_SAV'!$D$6:$D$2005,H362)</f>
        <v>0</v>
      </c>
      <c r="V362" s="980">
        <f>SUMIFS('E8.b. KKAuf_WAV'!$M$6:$M$405,'E8.b. KKAuf_WAV'!$B$6:$B$405,$C362,'E8.b. KKAuf_WAV'!$E$6:$E$405,$H362,'E8.b. KKAuf_WAV'!$C$6:$C$405,"&lt;&gt;"&amp;"geleistete Anzahlungen auf immaterielle Vermögensgegenstände",'E8.b. KKAuf_WAV'!$C$6:$C$405,"&lt;&gt;"&amp;"geleistete Anzahlungen und Anlagen im Bau des Sachanlagevermögens",'E8.b. KKAuf_WAV'!$C$6:$C$405,"&lt;&gt;"&amp;"Geschäfts- oder Firmenwert")</f>
        <v>0</v>
      </c>
      <c r="W362" s="980"/>
      <c r="X362" s="980">
        <f>SUMIFS('E8.c. KKAuf_BKZ_NAB_IZ'!$K$6:$K$405,'E8.c. KKAuf_BKZ_NAB_IZ'!$B$6:$B$405,$C362,'E8.c. KKAuf_BKZ_NAB_IZ'!$C$6:$C$405,$H362)</f>
        <v>0</v>
      </c>
      <c r="Y362" s="980">
        <f>SUMIFS('E8.a. KKAuf_SAV'!$Y$6:$Y$2005,'E8.a. KKAuf_SAV'!$B$6:$B$2005,$C362,'E8.a. KKAuf_SAV'!$D$6:$D$2005,$H362)</f>
        <v>0</v>
      </c>
      <c r="Z362" s="980">
        <f>SUMIFS('E8.b. KKAuf_WAV'!$O$6:$O$405,'E8.b. KKAuf_WAV'!$B$6:$B$405,$C362,'E8.b. KKAuf_WAV'!$E$6:$E$405,$H362,'E8.b. KKAuf_WAV'!$C$6:$C$405,"&lt;&gt;"&amp;"geleistete Anzahlungen auf immaterielle Vermögensgegenstände",'E8.b. KKAuf_WAV'!$C$6:$C$405,"&lt;&gt;"&amp;"geleistete Anzahlungen und Anlagen im Bau des Sachanlagevermögens",'E8.b. KKAuf_WAV'!$C$6:$C$405,"&lt;&gt;"&amp;"Geschäfts- oder Firmenwert")</f>
        <v>0</v>
      </c>
      <c r="AA362" s="980"/>
      <c r="AB362" s="980">
        <f>SUMIFS('E8.c. KKAuf_BKZ_NAB_IZ'!$L$6:$L$405,'E8.c. KKAuf_BKZ_NAB_IZ'!$B$6:$B$405,$C362,'E8.c. KKAuf_BKZ_NAB_IZ'!$C$6:$C$405,$H362)</f>
        <v>0</v>
      </c>
      <c r="AC362" s="974"/>
      <c r="AD362" s="980">
        <f t="shared" si="139"/>
        <v>0</v>
      </c>
      <c r="AE362" s="984">
        <f>$AE$12</f>
        <v>5.0700000000000002E-2</v>
      </c>
      <c r="AF362" s="984">
        <f>$AF$12</f>
        <v>1.7100000000000001E-2</v>
      </c>
      <c r="AG362" s="984">
        <f>$AG$12</f>
        <v>3.0499999999999999E-2</v>
      </c>
      <c r="AH362" s="982">
        <f t="shared" si="142"/>
        <v>0</v>
      </c>
      <c r="AJ362" s="980"/>
      <c r="AK362" s="984">
        <f>$AK$12</f>
        <v>5.0700000000000002E-2</v>
      </c>
      <c r="AL362" s="984">
        <f>$AL$12</f>
        <v>1.7100000000000001E-2</v>
      </c>
      <c r="AM362" s="984">
        <f>$AM$12</f>
        <v>3.0499999999999999E-2</v>
      </c>
      <c r="AN362" s="982">
        <f t="shared" si="137"/>
        <v>0</v>
      </c>
    </row>
    <row r="363" spans="2:40" x14ac:dyDescent="0.2">
      <c r="B363" s="1447"/>
      <c r="C363" s="1002">
        <f>C361</f>
        <v>0</v>
      </c>
      <c r="D363" s="1450"/>
      <c r="E363" s="1408"/>
      <c r="F363" s="1408"/>
      <c r="G363" s="990"/>
      <c r="H363" s="983">
        <v>2024</v>
      </c>
      <c r="I363" s="972"/>
      <c r="J363" s="803">
        <f t="shared" si="138"/>
        <v>0</v>
      </c>
      <c r="K363" s="804"/>
      <c r="L363" s="803">
        <f t="shared" si="145"/>
        <v>0</v>
      </c>
      <c r="M363" s="804"/>
      <c r="N363" s="803">
        <f t="shared" si="135"/>
        <v>0</v>
      </c>
      <c r="O363" s="804"/>
      <c r="P363" s="803">
        <f t="shared" si="149"/>
        <v>0</v>
      </c>
      <c r="Q363" s="760"/>
      <c r="R363" s="980">
        <f>SUMIFS('E8.a. KKAuf_SAV'!$X$6:$X$2005,'E8.a. KKAuf_SAV'!$B$6:$B$2005,$C363,'E8.a. KKAuf_SAV'!$D$6:$D$2005,$H363)</f>
        <v>0</v>
      </c>
      <c r="S363" s="980">
        <f>SUMIFS('E8.b. KKAuf_WAV'!$N$6:$N$405,'E8.b. KKAuf_WAV'!$B$6:$B$405,$C363,'E8.b. KKAuf_WAV'!$E$6:$E$405,H363)-SUMIFS('E8.b. KKAuf_WAV'!$N$6:$N$405,'E8.b. KKAuf_WAV'!$B$6:$B$405,$C363,'E8.b. KKAuf_WAV'!$C$6:$C$405,"Geschäfts- oder Firmenwert",'E8.b. KKAuf_WAV'!$D$6:$D$405,H363)</f>
        <v>0</v>
      </c>
      <c r="T363" s="974"/>
      <c r="U363" s="980">
        <f>SUMIFS('E8.a. KKAuf_SAV'!$W$6:$W$2005,'E8.a. KKAuf_SAV'!$B$6:$B$2005,$C363,'E8.a. KKAuf_SAV'!$D$6:$D$2005,H363)</f>
        <v>0</v>
      </c>
      <c r="V363" s="980">
        <f>SUMIFS('E8.b. KKAuf_WAV'!$M$6:$M$405,'E8.b. KKAuf_WAV'!$B$6:$B$405,$C363,'E8.b. KKAuf_WAV'!$E$6:$E$405,$H363,'E8.b. KKAuf_WAV'!$C$6:$C$405,"&lt;&gt;"&amp;"geleistete Anzahlungen auf immaterielle Vermögensgegenstände",'E8.b. KKAuf_WAV'!$C$6:$C$405,"&lt;&gt;"&amp;"geleistete Anzahlungen und Anlagen im Bau des Sachanlagevermögens",'E8.b. KKAuf_WAV'!$C$6:$C$405,"&lt;&gt;"&amp;"Geschäfts- oder Firmenwert")</f>
        <v>0</v>
      </c>
      <c r="W363" s="980">
        <f>SUMIFS('E8.b. KKAuf_WAV'!$M$6:$M$405,'E8.b. KKAuf_WAV'!$B$6:$B$405,$C363,'E8.b. KKAuf_WAV'!$E$6:$E$405,H363,'E8.b. KKAuf_WAV'!$C$6:$C$405,"geleistete Anzahlungen und Anlagen im Bau des Sachanlagevermögens")+ SUMIFS('E8.b. KKAuf_WAV'!$M$6:$M$405,'E8.b. KKAuf_WAV'!$B$6:$B$405,$C363,'E8.b. KKAuf_WAV'!$E$6:$E$405,H363,'E8.b. KKAuf_WAV'!$C$6:$C$405,"geleistete Anzahlungen auf immaterielle Vermögensgegenstände")</f>
        <v>0</v>
      </c>
      <c r="X363" s="980">
        <f>SUMIFS('E8.c. KKAuf_BKZ_NAB_IZ'!$K$6:$K$405,'E8.c. KKAuf_BKZ_NAB_IZ'!$B$6:$B$405,$C363,'E8.c. KKAuf_BKZ_NAB_IZ'!$C$6:$C$405,$H363)</f>
        <v>0</v>
      </c>
      <c r="Y363" s="980">
        <f>SUMIFS('E8.a. KKAuf_SAV'!$Y$6:$Y$2005,'E8.a. KKAuf_SAV'!$B$6:$B$2005,$C363,'E8.a. KKAuf_SAV'!$D$6:$D$2005,$H363)</f>
        <v>0</v>
      </c>
      <c r="Z363" s="980">
        <f>SUMIFS('E8.b. KKAuf_WAV'!$O$6:$O$405,'E8.b. KKAuf_WAV'!$B$6:$B$405,$C363,'E8.b. KKAuf_WAV'!$E$6:$E$405,$H363,'E8.b. KKAuf_WAV'!$C$6:$C$405,"&lt;&gt;"&amp;"geleistete Anzahlungen auf immaterielle Vermögensgegenstände",'E8.b. KKAuf_WAV'!$C$6:$C$405,"&lt;&gt;"&amp;"geleistete Anzahlungen und Anlagen im Bau des Sachanlagevermögens",'E8.b. KKAuf_WAV'!$C$6:$C$405,"&lt;&gt;"&amp;"Geschäfts- oder Firmenwert")</f>
        <v>0</v>
      </c>
      <c r="AA363" s="980">
        <f>SUMIFS('E8.b. KKAuf_WAV'!$O$6:$O$405,'E8.b. KKAuf_WAV'!$B$6:$B$405,$C363,'E8.b. KKAuf_WAV'!$E$6:$E$405,H363,'E8.b. KKAuf_WAV'!$C$6:$C$405,"geleistete Anzahlungen und Anlagen im Bau des Sachanlagevermögens")+ SUMIFS('E8.b. KKAuf_WAV'!$O$6:$O$405,'E8.b. KKAuf_WAV'!$B$6:$B$405,$C363,'E8.b. KKAuf_WAV'!$E$6:$E$405,H363,'E8.b. KKAuf_WAV'!$C$6:$C$405,"geleistete Anzahlungen auf immaterielle Vermögensgegenstände")</f>
        <v>0</v>
      </c>
      <c r="AB363" s="980">
        <f>SUMIFS('E8.c. KKAuf_BKZ_NAB_IZ'!$L$6:$L$405,'E8.c. KKAuf_BKZ_NAB_IZ'!$B$6:$B$405,$C363,'E8.c. KKAuf_BKZ_NAB_IZ'!$C$6:$C$405,$H363)</f>
        <v>0</v>
      </c>
      <c r="AC363" s="974"/>
      <c r="AD363" s="980">
        <f t="shared" si="139"/>
        <v>0</v>
      </c>
      <c r="AE363" s="984">
        <f>$AE$13</f>
        <v>6.93E-2</v>
      </c>
      <c r="AF363" s="984">
        <f>$AF$13</f>
        <v>3.8699999999999998E-2</v>
      </c>
      <c r="AG363" s="984">
        <f>$AG$13</f>
        <v>5.0900000000000001E-2</v>
      </c>
      <c r="AH363" s="982">
        <f t="shared" si="142"/>
        <v>0</v>
      </c>
      <c r="AJ363" s="980">
        <f t="shared" si="136"/>
        <v>0</v>
      </c>
      <c r="AK363" s="984">
        <f>$AK$13</f>
        <v>7.0099999999999996E-2</v>
      </c>
      <c r="AL363" s="984">
        <f>$AL$13</f>
        <v>3.6600000000000001E-2</v>
      </c>
      <c r="AM363" s="984">
        <f>$AM$13</f>
        <v>0.05</v>
      </c>
      <c r="AN363" s="982">
        <f t="shared" si="137"/>
        <v>0</v>
      </c>
    </row>
    <row r="364" spans="2:40" ht="15" thickBot="1" x14ac:dyDescent="0.25">
      <c r="B364" s="1447"/>
      <c r="C364" s="1002">
        <f>C361</f>
        <v>0</v>
      </c>
      <c r="D364" s="1450"/>
      <c r="E364" s="1408"/>
      <c r="F364" s="1408"/>
      <c r="G364" s="990"/>
      <c r="H364" s="983">
        <v>2025</v>
      </c>
      <c r="I364" s="972"/>
      <c r="J364" s="803">
        <f t="shared" si="138"/>
        <v>0</v>
      </c>
      <c r="K364" s="804"/>
      <c r="L364" s="803">
        <f t="shared" si="145"/>
        <v>0</v>
      </c>
      <c r="M364" s="804"/>
      <c r="N364" s="803">
        <f t="shared" si="135"/>
        <v>0</v>
      </c>
      <c r="O364" s="804"/>
      <c r="P364" s="803">
        <f t="shared" si="149"/>
        <v>0</v>
      </c>
      <c r="Q364" s="760"/>
      <c r="R364" s="980">
        <f>SUMIFS('E8.a. KKAuf_SAV'!$X$6:$X$2005,'E8.a. KKAuf_SAV'!$B$6:$B$2005,$C364,'E8.a. KKAuf_SAV'!$D$6:$D$2005,$H364)</f>
        <v>0</v>
      </c>
      <c r="S364" s="980">
        <f>SUMIFS('E8.b. KKAuf_WAV'!$N$6:$N$405,'E8.b. KKAuf_WAV'!$B$6:$B$405,$C364,'E8.b. KKAuf_WAV'!$E$6:$E$405,H364)-SUMIFS('E8.b. KKAuf_WAV'!$N$6:$N$405,'E8.b. KKAuf_WAV'!$B$6:$B$405,$C364,'E8.b. KKAuf_WAV'!$C$6:$C$405,"Geschäfts- oder Firmenwert",'E8.b. KKAuf_WAV'!$D$6:$D$405,H364)</f>
        <v>0</v>
      </c>
      <c r="T364" s="974"/>
      <c r="U364" s="980">
        <f>SUMIFS('E8.a. KKAuf_SAV'!$W$6:$W$2005,'E8.a. KKAuf_SAV'!$B$6:$B$2005,$C364,'E8.a. KKAuf_SAV'!$D$6:$D$2005,H364)</f>
        <v>0</v>
      </c>
      <c r="V364" s="980">
        <f>SUMIFS('E8.b. KKAuf_WAV'!$M$6:$M$405,'E8.b. KKAuf_WAV'!$B$6:$B$405,$C364,'E8.b. KKAuf_WAV'!$E$6:$E$405,$H364,'E8.b. KKAuf_WAV'!$C$6:$C$405,"&lt;&gt;"&amp;"geleistete Anzahlungen auf immaterielle Vermögensgegenstände",'E8.b. KKAuf_WAV'!$C$6:$C$405,"&lt;&gt;"&amp;"geleistete Anzahlungen und Anlagen im Bau des Sachanlagevermögens",'E8.b. KKAuf_WAV'!$C$6:$C$405,"&lt;&gt;"&amp;"Geschäfts- oder Firmenwert")</f>
        <v>0</v>
      </c>
      <c r="W364" s="980">
        <f>SUMIFS('E8.b. KKAuf_WAV'!$M$6:$M$405,'E8.b. KKAuf_WAV'!$B$6:$B$405,$C364,'E8.b. KKAuf_WAV'!$E$6:$E$405,H364,'E8.b. KKAuf_WAV'!$C$6:$C$405,"geleistete Anzahlungen und Anlagen im Bau des Sachanlagevermögens")+ SUMIFS('E8.b. KKAuf_WAV'!$M$6:$M$405,'E8.b. KKAuf_WAV'!$B$6:$B$405,$C364,'E8.b. KKAuf_WAV'!$E$6:$E$405,H364,'E8.b. KKAuf_WAV'!$C$6:$C$405,"geleistete Anzahlungen auf immaterielle Vermögensgegenstände")</f>
        <v>0</v>
      </c>
      <c r="X364" s="980">
        <f>SUMIFS('E8.c. KKAuf_BKZ_NAB_IZ'!$K$6:$K$405,'E8.c. KKAuf_BKZ_NAB_IZ'!$B$6:$B$405,$C364,'E8.c. KKAuf_BKZ_NAB_IZ'!$C$6:$C$405,$H364)</f>
        <v>0</v>
      </c>
      <c r="Y364" s="980">
        <f>SUMIFS('E8.a. KKAuf_SAV'!$Y$6:$Y$2005,'E8.a. KKAuf_SAV'!$B$6:$B$2005,$C364,'E8.a. KKAuf_SAV'!$D$6:$D$2005,$H364)</f>
        <v>0</v>
      </c>
      <c r="Z364" s="980">
        <f>SUMIFS('E8.b. KKAuf_WAV'!$O$6:$O$405,'E8.b. KKAuf_WAV'!$B$6:$B$405,$C364,'E8.b. KKAuf_WAV'!$E$6:$E$405,$H364,'E8.b. KKAuf_WAV'!$C$6:$C$405,"&lt;&gt;"&amp;"geleistete Anzahlungen auf immaterielle Vermögensgegenstände",'E8.b. KKAuf_WAV'!$C$6:$C$405,"&lt;&gt;"&amp;"geleistete Anzahlungen und Anlagen im Bau des Sachanlagevermögens",'E8.b. KKAuf_WAV'!$C$6:$C$405,"&lt;&gt;"&amp;"Geschäfts- oder Firmenwert")</f>
        <v>0</v>
      </c>
      <c r="AA364" s="980">
        <f>SUMIFS('E8.b. KKAuf_WAV'!$O$6:$O$405,'E8.b. KKAuf_WAV'!$B$6:$B$405,$C364,'E8.b. KKAuf_WAV'!$E$6:$E$405,H364,'E8.b. KKAuf_WAV'!$C$6:$C$405,"geleistete Anzahlungen und Anlagen im Bau des Sachanlagevermögens")+ SUMIFS('E8.b. KKAuf_WAV'!$O$6:$O$405,'E8.b. KKAuf_WAV'!$B$6:$B$405,$C364,'E8.b. KKAuf_WAV'!$E$6:$E$405,H364,'E8.b. KKAuf_WAV'!$C$6:$C$405,"geleistete Anzahlungen auf immaterielle Vermögensgegenstände")</f>
        <v>0</v>
      </c>
      <c r="AB364" s="980">
        <f>SUMIFS('E8.c. KKAuf_BKZ_NAB_IZ'!$L$6:$L$405,'E8.c. KKAuf_BKZ_NAB_IZ'!$B$6:$B$405,$C364,'E8.c. KKAuf_BKZ_NAB_IZ'!$C$6:$C$405,$H364)</f>
        <v>0</v>
      </c>
      <c r="AC364" s="974"/>
      <c r="AD364" s="980">
        <f t="shared" si="139"/>
        <v>0</v>
      </c>
      <c r="AE364" s="984">
        <f>$AE$14</f>
        <v>7.0099999999999996E-2</v>
      </c>
      <c r="AF364" s="984">
        <f>$AF$14</f>
        <v>3.6600000000000001E-2</v>
      </c>
      <c r="AG364" s="984">
        <f>$AG$14</f>
        <v>0.05</v>
      </c>
      <c r="AH364" s="982">
        <f t="shared" si="142"/>
        <v>0</v>
      </c>
      <c r="AJ364" s="980">
        <f t="shared" si="136"/>
        <v>0</v>
      </c>
      <c r="AK364" s="984">
        <f>$AK$14</f>
        <v>7.0099999999999996E-2</v>
      </c>
      <c r="AL364" s="984">
        <f>$AL$14</f>
        <v>3.6600000000000001E-2</v>
      </c>
      <c r="AM364" s="984">
        <f>$AM$14</f>
        <v>0.05</v>
      </c>
      <c r="AN364" s="982">
        <f t="shared" si="137"/>
        <v>0</v>
      </c>
    </row>
    <row r="365" spans="2:40" ht="15" hidden="1" thickBot="1" x14ac:dyDescent="0.25">
      <c r="B365" s="1447"/>
      <c r="C365" s="1002">
        <f>C361</f>
        <v>0</v>
      </c>
      <c r="D365" s="1450"/>
      <c r="E365" s="1408"/>
      <c r="F365" s="1408"/>
      <c r="G365" s="990"/>
      <c r="H365" s="983">
        <v>2026</v>
      </c>
      <c r="I365" s="972"/>
      <c r="J365" s="803">
        <f t="shared" si="138"/>
        <v>0</v>
      </c>
      <c r="K365" s="804"/>
      <c r="L365" s="803">
        <f t="shared" si="145"/>
        <v>0</v>
      </c>
      <c r="M365" s="804"/>
      <c r="N365" s="803">
        <f t="shared" si="135"/>
        <v>0</v>
      </c>
      <c r="O365" s="804"/>
      <c r="P365" s="803">
        <f t="shared" si="149"/>
        <v>0</v>
      </c>
      <c r="Q365" s="760"/>
      <c r="R365" s="980">
        <f>SUMIFS('E8.a. KKAuf_SAV'!$X$6:$X$2005,'E8.a. KKAuf_SAV'!$B$6:$B$2005,$C365,'E8.a. KKAuf_SAV'!$D$6:$D$2005,$H365)</f>
        <v>0</v>
      </c>
      <c r="S365" s="980">
        <f>SUMIFS('E8.b. KKAuf_WAV'!$N$6:$N$405,'E8.b. KKAuf_WAV'!$B$6:$B$405,$C365,'E8.b. KKAuf_WAV'!$E$6:$E$405,H365)-SUMIFS('E8.b. KKAuf_WAV'!$N$6:$N$405,'E8.b. KKAuf_WAV'!$B$6:$B$405,$C365,'E8.b. KKAuf_WAV'!$C$6:$C$405,"Geschäfts- oder Firmenwert",'E8.b. KKAuf_WAV'!$D$6:$D$405,H365)</f>
        <v>0</v>
      </c>
      <c r="T365" s="974"/>
      <c r="U365" s="980">
        <f>SUMIFS('E8.a. KKAuf_SAV'!$W$6:$W$2005,'E8.a. KKAuf_SAV'!$B$6:$B$2005,$C365,'E8.a. KKAuf_SAV'!$D$6:$D$2005,H365)</f>
        <v>0</v>
      </c>
      <c r="V365" s="980">
        <f>SUMIFS('E8.b. KKAuf_WAV'!$M$6:$M$405,'E8.b. KKAuf_WAV'!$B$6:$B$405,$C365,'E8.b. KKAuf_WAV'!$E$6:$E$405,$H365,'E8.b. KKAuf_WAV'!$C$6:$C$405,"&lt;&gt;"&amp;"geleistete Anzahlungen auf immaterielle Vermögensgegenstände",'E8.b. KKAuf_WAV'!$C$6:$C$405,"&lt;&gt;"&amp;"geleistete Anzahlungen und Anlagen im Bau des Sachanlagevermögens",'E8.b. KKAuf_WAV'!$C$6:$C$405,"&lt;&gt;"&amp;"Geschäfts- oder Firmenwert")</f>
        <v>0</v>
      </c>
      <c r="W365" s="980">
        <f>SUMIFS('E8.b. KKAuf_WAV'!$M$6:$M$405,'E8.b. KKAuf_WAV'!$B$6:$B$405,$C365,'E8.b. KKAuf_WAV'!$E$6:$E$405,H365,'E8.b. KKAuf_WAV'!$C$6:$C$405,"geleistete Anzahlungen und Anlagen im Bau des Sachanlagevermögens")+ SUMIFS('E8.b. KKAuf_WAV'!$M$6:$M$405,'E8.b. KKAuf_WAV'!$B$6:$B$405,$C365,'E8.b. KKAuf_WAV'!$E$6:$E$405,H365,'E8.b. KKAuf_WAV'!$C$6:$C$405,"geleistete Anzahlungen auf immaterielle Vermögensgegenstände")</f>
        <v>0</v>
      </c>
      <c r="X365" s="980">
        <f>SUMIFS('E8.c. KKAuf_BKZ_NAB_IZ'!$K$6:$K$405,'E8.c. KKAuf_BKZ_NAB_IZ'!$B$6:$B$405,$C365,'E8.c. KKAuf_BKZ_NAB_IZ'!$C$6:$C$405,$H365)</f>
        <v>0</v>
      </c>
      <c r="Y365" s="980">
        <f>SUMIFS('E8.a. KKAuf_SAV'!$Y$6:$Y$2005,'E8.a. KKAuf_SAV'!$B$6:$B$2005,$C365,'E8.a. KKAuf_SAV'!$D$6:$D$2005,$H365)</f>
        <v>0</v>
      </c>
      <c r="Z365" s="980">
        <f>SUMIFS('E8.b. KKAuf_WAV'!$O$6:$O$405,'E8.b. KKAuf_WAV'!$B$6:$B$405,$C365,'E8.b. KKAuf_WAV'!$E$6:$E$405,$H365,'E8.b. KKAuf_WAV'!$C$6:$C$405,"&lt;&gt;"&amp;"geleistete Anzahlungen auf immaterielle Vermögensgegenstände",'E8.b. KKAuf_WAV'!$C$6:$C$405,"&lt;&gt;"&amp;"geleistete Anzahlungen und Anlagen im Bau des Sachanlagevermögens",'E8.b. KKAuf_WAV'!$C$6:$C$405,"&lt;&gt;"&amp;"Geschäfts- oder Firmenwert")</f>
        <v>0</v>
      </c>
      <c r="AA365" s="980">
        <f>SUMIFS('E8.b. KKAuf_WAV'!$O$6:$O$405,'E8.b. KKAuf_WAV'!$B$6:$B$405,$C365,'E8.b. KKAuf_WAV'!$E$6:$E$405,H365,'E8.b. KKAuf_WAV'!$C$6:$C$405,"geleistete Anzahlungen und Anlagen im Bau des Sachanlagevermögens")+ SUMIFS('E8.b. KKAuf_WAV'!$O$6:$O$405,'E8.b. KKAuf_WAV'!$B$6:$B$405,$C365,'E8.b. KKAuf_WAV'!$E$6:$E$405,H365,'E8.b. KKAuf_WAV'!$C$6:$C$405,"geleistete Anzahlungen auf immaterielle Vermögensgegenstände")</f>
        <v>0</v>
      </c>
      <c r="AB365" s="980">
        <f>SUMIFS('E8.c. KKAuf_BKZ_NAB_IZ'!$L$6:$L$405,'E8.c. KKAuf_BKZ_NAB_IZ'!$B$6:$B$405,$C365,'E8.c. KKAuf_BKZ_NAB_IZ'!$C$6:$C$405,$H365)</f>
        <v>0</v>
      </c>
      <c r="AC365" s="974"/>
      <c r="AD365" s="980">
        <f t="shared" si="139"/>
        <v>0</v>
      </c>
      <c r="AE365" s="984">
        <f>$AE$15</f>
        <v>0</v>
      </c>
      <c r="AF365" s="984">
        <f>$AF$15</f>
        <v>0</v>
      </c>
      <c r="AG365" s="984">
        <f>$AG$15</f>
        <v>0</v>
      </c>
      <c r="AH365" s="982">
        <f t="shared" si="142"/>
        <v>0</v>
      </c>
      <c r="AJ365" s="980">
        <f t="shared" si="136"/>
        <v>0</v>
      </c>
      <c r="AK365" s="984">
        <f>$AK$15</f>
        <v>0</v>
      </c>
      <c r="AL365" s="984">
        <f>$AL$15</f>
        <v>0</v>
      </c>
      <c r="AM365" s="984">
        <f>$AM$15</f>
        <v>0</v>
      </c>
      <c r="AN365" s="982">
        <f t="shared" si="137"/>
        <v>0</v>
      </c>
    </row>
    <row r="366" spans="2:40" ht="15" hidden="1" thickBot="1" x14ac:dyDescent="0.25">
      <c r="B366" s="1447"/>
      <c r="C366" s="1002">
        <f>C361</f>
        <v>0</v>
      </c>
      <c r="D366" s="1450"/>
      <c r="E366" s="1408"/>
      <c r="F366" s="1408"/>
      <c r="G366" s="990"/>
      <c r="H366" s="983">
        <v>2027</v>
      </c>
      <c r="I366" s="972"/>
      <c r="J366" s="803">
        <f t="shared" si="138"/>
        <v>0</v>
      </c>
      <c r="K366" s="804"/>
      <c r="L366" s="803">
        <f t="shared" si="145"/>
        <v>0</v>
      </c>
      <c r="M366" s="804"/>
      <c r="N366" s="803">
        <f t="shared" si="135"/>
        <v>0</v>
      </c>
      <c r="O366" s="804"/>
      <c r="P366" s="803">
        <f t="shared" si="149"/>
        <v>0</v>
      </c>
      <c r="Q366" s="760"/>
      <c r="R366" s="980">
        <f>SUMIFS('E8.a. KKAuf_SAV'!$X$6:$X$2005,'E8.a. KKAuf_SAV'!$B$6:$B$2005,$C366,'E8.a. KKAuf_SAV'!$D$6:$D$2005,$H366)</f>
        <v>0</v>
      </c>
      <c r="S366" s="980">
        <f>SUMIFS('E8.b. KKAuf_WAV'!$N$6:$N$405,'E8.b. KKAuf_WAV'!$B$6:$B$405,$C366,'E8.b. KKAuf_WAV'!$E$6:$E$405,H366)-SUMIFS('E8.b. KKAuf_WAV'!$N$6:$N$405,'E8.b. KKAuf_WAV'!$B$6:$B$405,$C366,'E8.b. KKAuf_WAV'!$C$6:$C$405,"Geschäfts- oder Firmenwert",'E8.b. KKAuf_WAV'!$D$6:$D$405,H366)</f>
        <v>0</v>
      </c>
      <c r="T366" s="974"/>
      <c r="U366" s="980">
        <f>SUMIFS('E8.a. KKAuf_SAV'!$W$6:$W$2005,'E8.a. KKAuf_SAV'!$B$6:$B$2005,$C366,'E8.a. KKAuf_SAV'!$D$6:$D$2005,H366)</f>
        <v>0</v>
      </c>
      <c r="V366" s="980">
        <f>SUMIFS('E8.b. KKAuf_WAV'!$M$6:$M$405,'E8.b. KKAuf_WAV'!$B$6:$B$405,$C366,'E8.b. KKAuf_WAV'!$E$6:$E$405,$H366,'E8.b. KKAuf_WAV'!$C$6:$C$405,"&lt;&gt;"&amp;"geleistete Anzahlungen auf immaterielle Vermögensgegenstände",'E8.b. KKAuf_WAV'!$C$6:$C$405,"&lt;&gt;"&amp;"geleistete Anzahlungen und Anlagen im Bau des Sachanlagevermögens",'E8.b. KKAuf_WAV'!$C$6:$C$405,"&lt;&gt;"&amp;"Geschäfts- oder Firmenwert")</f>
        <v>0</v>
      </c>
      <c r="W366" s="980">
        <f>SUMIFS('E8.b. KKAuf_WAV'!$M$6:$M$405,'E8.b. KKAuf_WAV'!$B$6:$B$405,$C366,'E8.b. KKAuf_WAV'!$E$6:$E$405,H366,'E8.b. KKAuf_WAV'!$C$6:$C$405,"geleistete Anzahlungen und Anlagen im Bau des Sachanlagevermögens")+ SUMIFS('E8.b. KKAuf_WAV'!$M$6:$M$405,'E8.b. KKAuf_WAV'!$B$6:$B$405,$C366,'E8.b. KKAuf_WAV'!$E$6:$E$405,H366,'E8.b. KKAuf_WAV'!$C$6:$C$405,"geleistete Anzahlungen auf immaterielle Vermögensgegenstände")</f>
        <v>0</v>
      </c>
      <c r="X366" s="980">
        <f>SUMIFS('E8.c. KKAuf_BKZ_NAB_IZ'!$K$6:$K$405,'E8.c. KKAuf_BKZ_NAB_IZ'!$B$6:$B$405,$C366,'E8.c. KKAuf_BKZ_NAB_IZ'!$C$6:$C$405,$H366)</f>
        <v>0</v>
      </c>
      <c r="Y366" s="980">
        <f>SUMIFS('E8.a. KKAuf_SAV'!$Y$6:$Y$2005,'E8.a. KKAuf_SAV'!$B$6:$B$2005,$C366,'E8.a. KKAuf_SAV'!$D$6:$D$2005,$H366)</f>
        <v>0</v>
      </c>
      <c r="Z366" s="980">
        <f>SUMIFS('E8.b. KKAuf_WAV'!$O$6:$O$405,'E8.b. KKAuf_WAV'!$B$6:$B$405,$C366,'E8.b. KKAuf_WAV'!$E$6:$E$405,$H366,'E8.b. KKAuf_WAV'!$C$6:$C$405,"&lt;&gt;"&amp;"geleistete Anzahlungen auf immaterielle Vermögensgegenstände",'E8.b. KKAuf_WAV'!$C$6:$C$405,"&lt;&gt;"&amp;"geleistete Anzahlungen und Anlagen im Bau des Sachanlagevermögens",'E8.b. KKAuf_WAV'!$C$6:$C$405,"&lt;&gt;"&amp;"Geschäfts- oder Firmenwert")</f>
        <v>0</v>
      </c>
      <c r="AA366" s="980">
        <f>SUMIFS('E8.b. KKAuf_WAV'!$O$6:$O$405,'E8.b. KKAuf_WAV'!$B$6:$B$405,$C366,'E8.b. KKAuf_WAV'!$E$6:$E$405,H366,'E8.b. KKAuf_WAV'!$C$6:$C$405,"geleistete Anzahlungen und Anlagen im Bau des Sachanlagevermögens")+ SUMIFS('E8.b. KKAuf_WAV'!$O$6:$O$405,'E8.b. KKAuf_WAV'!$B$6:$B$405,$C366,'E8.b. KKAuf_WAV'!$E$6:$E$405,H366,'E8.b. KKAuf_WAV'!$C$6:$C$405,"geleistete Anzahlungen auf immaterielle Vermögensgegenstände")</f>
        <v>0</v>
      </c>
      <c r="AB366" s="980">
        <f>SUMIFS('E8.c. KKAuf_BKZ_NAB_IZ'!$L$6:$L$405,'E8.c. KKAuf_BKZ_NAB_IZ'!$B$6:$B$405,$C366,'E8.c. KKAuf_BKZ_NAB_IZ'!$C$6:$C$405,$H366)</f>
        <v>0</v>
      </c>
      <c r="AC366" s="974"/>
      <c r="AD366" s="980">
        <f t="shared" si="139"/>
        <v>0</v>
      </c>
      <c r="AE366" s="984">
        <f>$AE$16</f>
        <v>0</v>
      </c>
      <c r="AF366" s="984">
        <f>$AF$16</f>
        <v>0</v>
      </c>
      <c r="AG366" s="984">
        <f>$AG$16</f>
        <v>0</v>
      </c>
      <c r="AH366" s="982">
        <f t="shared" si="142"/>
        <v>0</v>
      </c>
      <c r="AJ366" s="980">
        <f t="shared" si="136"/>
        <v>0</v>
      </c>
      <c r="AK366" s="984">
        <f>$AK$16</f>
        <v>0</v>
      </c>
      <c r="AL366" s="984">
        <f>$AL$16</f>
        <v>0</v>
      </c>
      <c r="AM366" s="984">
        <f>$AM$16</f>
        <v>0</v>
      </c>
      <c r="AN366" s="982">
        <f t="shared" si="137"/>
        <v>0</v>
      </c>
    </row>
    <row r="367" spans="2:40" ht="15" hidden="1" thickBot="1" x14ac:dyDescent="0.25">
      <c r="B367" s="1448"/>
      <c r="C367" s="1003">
        <f>C361</f>
        <v>0</v>
      </c>
      <c r="D367" s="1451"/>
      <c r="E367" s="1409"/>
      <c r="F367" s="1409"/>
      <c r="G367" s="970"/>
      <c r="H367" s="986">
        <v>2028</v>
      </c>
      <c r="I367" s="972"/>
      <c r="J367" s="815">
        <f t="shared" si="138"/>
        <v>0</v>
      </c>
      <c r="K367" s="804"/>
      <c r="L367" s="814">
        <f t="shared" si="145"/>
        <v>0</v>
      </c>
      <c r="M367" s="804"/>
      <c r="N367" s="814">
        <f t="shared" si="135"/>
        <v>0</v>
      </c>
      <c r="O367" s="804"/>
      <c r="P367" s="814">
        <f t="shared" si="149"/>
        <v>0</v>
      </c>
      <c r="Q367" s="760"/>
      <c r="R367" s="987">
        <f>SUMIFS('E8.a. KKAuf_SAV'!$X$6:$X$2005,'E8.a. KKAuf_SAV'!$B$6:$B$2005,$C367,'E8.a. KKAuf_SAV'!$D$6:$D$2005,$H367)</f>
        <v>0</v>
      </c>
      <c r="S367" s="987">
        <f>SUMIFS('E8.b. KKAuf_WAV'!$N$6:$N$405,'E8.b. KKAuf_WAV'!$B$6:$B$405,$C367,'E8.b. KKAuf_WAV'!$E$6:$E$405,H367)-SUMIFS('E8.b. KKAuf_WAV'!$N$6:$N$405,'E8.b. KKAuf_WAV'!$B$6:$B$405,$C367,'E8.b. KKAuf_WAV'!$C$6:$C$405,"Geschäfts- oder Firmenwert",'E8.b. KKAuf_WAV'!$D$6:$D$405,H367)</f>
        <v>0</v>
      </c>
      <c r="T367" s="974"/>
      <c r="U367" s="987">
        <f>SUMIFS('E8.a. KKAuf_SAV'!$W$6:$W$2005,'E8.a. KKAuf_SAV'!$B$6:$B$2005,$C367,'E8.a. KKAuf_SAV'!$D$6:$D$2005,H367)</f>
        <v>0</v>
      </c>
      <c r="V367" s="987">
        <f>SUMIFS('E8.b. KKAuf_WAV'!$M$6:$M$405,'E8.b. KKAuf_WAV'!$B$6:$B$405,$C367,'E8.b. KKAuf_WAV'!$E$6:$E$405,$H367,'E8.b. KKAuf_WAV'!$C$6:$C$405,"&lt;&gt;"&amp;"geleistete Anzahlungen auf immaterielle Vermögensgegenstände",'E8.b. KKAuf_WAV'!$C$6:$C$405,"&lt;&gt;"&amp;"geleistete Anzahlungen und Anlagen im Bau des Sachanlagevermögens",'E8.b. KKAuf_WAV'!$C$6:$C$405,"&lt;&gt;"&amp;"Geschäfts- oder Firmenwert")</f>
        <v>0</v>
      </c>
      <c r="W367" s="987">
        <f>SUMIFS('E8.b. KKAuf_WAV'!$M$6:$M$405,'E8.b. KKAuf_WAV'!$B$6:$B$405,$C367,'E8.b. KKAuf_WAV'!$E$6:$E$405,H367,'E8.b. KKAuf_WAV'!$C$6:$C$405,"geleistete Anzahlungen und Anlagen im Bau des Sachanlagevermögens")+ SUMIFS('E8.b. KKAuf_WAV'!$M$6:$M$405,'E8.b. KKAuf_WAV'!$B$6:$B$405,$C367,'E8.b. KKAuf_WAV'!$E$6:$E$405,H367,'E8.b. KKAuf_WAV'!$C$6:$C$405,"geleistete Anzahlungen auf immaterielle Vermögensgegenstände")</f>
        <v>0</v>
      </c>
      <c r="X367" s="987">
        <f>SUMIFS('E8.c. KKAuf_BKZ_NAB_IZ'!$K$6:$K$405,'E8.c. KKAuf_BKZ_NAB_IZ'!$B$6:$B$405,$C367,'E8.c. KKAuf_BKZ_NAB_IZ'!$C$6:$C$405,$H367)</f>
        <v>0</v>
      </c>
      <c r="Y367" s="987">
        <f>SUMIFS('E8.a. KKAuf_SAV'!$Y$6:$Y$2005,'E8.a. KKAuf_SAV'!$B$6:$B$2005,$C367,'E8.a. KKAuf_SAV'!$D$6:$D$2005,$H367)</f>
        <v>0</v>
      </c>
      <c r="Z367" s="987">
        <f>SUMIFS('E8.b. KKAuf_WAV'!$O$6:$O$405,'E8.b. KKAuf_WAV'!$B$6:$B$405,$C367,'E8.b. KKAuf_WAV'!$E$6:$E$405,$H367,'E8.b. KKAuf_WAV'!$C$6:$C$405,"&lt;&gt;"&amp;"geleistete Anzahlungen auf immaterielle Vermögensgegenstände",'E8.b. KKAuf_WAV'!$C$6:$C$405,"&lt;&gt;"&amp;"geleistete Anzahlungen und Anlagen im Bau des Sachanlagevermögens",'E8.b. KKAuf_WAV'!$C$6:$C$405,"&lt;&gt;"&amp;"Geschäfts- oder Firmenwert")</f>
        <v>0</v>
      </c>
      <c r="AA367" s="987">
        <f>SUMIFS('E8.b. KKAuf_WAV'!$O$6:$O$405,'E8.b. KKAuf_WAV'!$B$6:$B$405,$C367,'E8.b. KKAuf_WAV'!$E$6:$E$405,H367,'E8.b. KKAuf_WAV'!$C$6:$C$405,"geleistete Anzahlungen und Anlagen im Bau des Sachanlagevermögens")+ SUMIFS('E8.b. KKAuf_WAV'!$O$6:$O$405,'E8.b. KKAuf_WAV'!$B$6:$B$405,$C367,'E8.b. KKAuf_WAV'!$E$6:$E$405,H367,'E8.b. KKAuf_WAV'!$C$6:$C$405,"geleistete Anzahlungen auf immaterielle Vermögensgegenstände")</f>
        <v>0</v>
      </c>
      <c r="AB367" s="987">
        <f>SUMIFS('E8.c. KKAuf_BKZ_NAB_IZ'!$L$6:$L$405,'E8.c. KKAuf_BKZ_NAB_IZ'!$B$6:$B$405,$C367,'E8.c. KKAuf_BKZ_NAB_IZ'!$C$6:$C$405,$H367)</f>
        <v>0</v>
      </c>
      <c r="AC367" s="974"/>
      <c r="AD367" s="987">
        <f t="shared" si="139"/>
        <v>0</v>
      </c>
      <c r="AE367" s="988">
        <f>$AE$17</f>
        <v>0</v>
      </c>
      <c r="AF367" s="988">
        <f>$AF$17</f>
        <v>0</v>
      </c>
      <c r="AG367" s="988">
        <f>$AG$17</f>
        <v>0</v>
      </c>
      <c r="AH367" s="989">
        <f t="shared" si="142"/>
        <v>0</v>
      </c>
      <c r="AJ367" s="987">
        <f t="shared" si="136"/>
        <v>0</v>
      </c>
      <c r="AK367" s="988">
        <f>$AK$17</f>
        <v>0</v>
      </c>
      <c r="AL367" s="988">
        <f>$AL$17</f>
        <v>0</v>
      </c>
      <c r="AM367" s="988">
        <f>$AM$17</f>
        <v>0</v>
      </c>
      <c r="AN367" s="989">
        <f t="shared" si="137"/>
        <v>0</v>
      </c>
    </row>
    <row r="368" spans="2:40" ht="14.25" customHeight="1" x14ac:dyDescent="0.2">
      <c r="B368" s="1446"/>
      <c r="C368" s="1001">
        <f>B368</f>
        <v>0</v>
      </c>
      <c r="D368" s="1449"/>
      <c r="E368" s="1407"/>
      <c r="F368" s="1410"/>
      <c r="G368" s="990"/>
      <c r="H368" s="991">
        <v>2022</v>
      </c>
      <c r="I368" s="972"/>
      <c r="J368" s="813">
        <f t="shared" si="138"/>
        <v>0</v>
      </c>
      <c r="K368" s="804"/>
      <c r="L368" s="813">
        <f t="shared" si="145"/>
        <v>0</v>
      </c>
      <c r="M368" s="804"/>
      <c r="N368" s="813">
        <f t="shared" si="135"/>
        <v>0</v>
      </c>
      <c r="O368" s="804"/>
      <c r="P368" s="813">
        <f t="shared" ref="P368:P374" si="150">IFERROR((AJ368*AK368+AD368*AE368)*0.4*0.035*$F$368,0)</f>
        <v>0</v>
      </c>
      <c r="Q368" s="760"/>
      <c r="R368" s="992">
        <f>SUMIFS('E8.a. KKAuf_SAV'!$X$6:$X$2005,'E8.a. KKAuf_SAV'!$B$6:$B$2005,$C368,'E8.a. KKAuf_SAV'!$D$6:$D$2005,$H368)</f>
        <v>0</v>
      </c>
      <c r="S368" s="992">
        <f>SUMIFS('E8.b. KKAuf_WAV'!$N$6:$N$405,'E8.b. KKAuf_WAV'!$B$6:$B$405,$C368,'E8.b. KKAuf_WAV'!$E$6:$E$405,H368)-SUMIFS('E8.b. KKAuf_WAV'!$N$6:$N$405,'E8.b. KKAuf_WAV'!$B$6:$B$405,$C368,'E8.b. KKAuf_WAV'!$C$6:$C$405,"Geschäfts- oder Firmenwert",'E8.b. KKAuf_WAV'!$D$6:$D$405,H368)</f>
        <v>0</v>
      </c>
      <c r="T368" s="974"/>
      <c r="U368" s="992">
        <f>SUMIFS('E8.a. KKAuf_SAV'!$W$6:$W$2005,'E8.a. KKAuf_SAV'!$B$6:$B$2005,$C368,'E8.a. KKAuf_SAV'!$D$6:$D$2005,H368)</f>
        <v>0</v>
      </c>
      <c r="V368" s="992">
        <f>SUMIFS('E8.b. KKAuf_WAV'!$M$6:$M$405,'E8.b. KKAuf_WAV'!$B$6:$B$405,$C368,'E8.b. KKAuf_WAV'!$E$6:$E$405,$H368,'E8.b. KKAuf_WAV'!$C$6:$C$405,"&lt;&gt;"&amp;"geleistete Anzahlungen auf immaterielle Vermögensgegenstände",'E8.b. KKAuf_WAV'!$C$6:$C$405,"&lt;&gt;"&amp;"geleistete Anzahlungen und Anlagen im Bau des Sachanlagevermögens",'E8.b. KKAuf_WAV'!$C$6:$C$405,"&lt;&gt;"&amp;"Geschäfts- oder Firmenwert")</f>
        <v>0</v>
      </c>
      <c r="W368" s="992">
        <f>SUMIFS('E8.b. KKAuf_WAV'!$M$6:$M$405,'E8.b. KKAuf_WAV'!$B$6:$B$405,$C368,'E8.b. KKAuf_WAV'!$E$6:$E$405,Listen!$AA$3,'E8.b. KKAuf_WAV'!$C$6:$C$405,"geleistete Anzahlungen und Anlagen im Bau des Sachanlagevermögens")+ SUMIFS('E8.b. KKAuf_WAV'!$M$6:$M$405,'E8.b. KKAuf_WAV'!$B$6:$B$405,$C368,'E8.b. KKAuf_WAV'!$E$6:$E$405,Listen!$AA$3,'E8.b. KKAuf_WAV'!$C$6:$C$405,"geleistete Anzahlungen auf immaterielle Vermögensgegenstände")</f>
        <v>0</v>
      </c>
      <c r="X368" s="992">
        <f>SUMIFS('E8.c. KKAuf_BKZ_NAB_IZ'!$K$6:$K$405,'E8.c. KKAuf_BKZ_NAB_IZ'!$B$6:$B$405,$C368,'E8.c. KKAuf_BKZ_NAB_IZ'!$C$6:$C$405,$H368)</f>
        <v>0</v>
      </c>
      <c r="Y368" s="992">
        <f>SUMIFS('E8.a. KKAuf_SAV'!$Y$6:$Y$2005,'E8.a. KKAuf_SAV'!$B$6:$B$2005,$C368,'E8.a. KKAuf_SAV'!$D$6:$D$2005,$H368)</f>
        <v>0</v>
      </c>
      <c r="Z368" s="992">
        <f>SUMIFS('E8.b. KKAuf_WAV'!$O$6:$O$405,'E8.b. KKAuf_WAV'!$B$6:$B$405,$C368,'E8.b. KKAuf_WAV'!$E$6:$E$405,$H368,'E8.b. KKAuf_WAV'!$C$6:$C$405,"&lt;&gt;"&amp;"geleistete Anzahlungen auf immaterielle Vermögensgegenstände",'E8.b. KKAuf_WAV'!$C$6:$C$405,"&lt;&gt;"&amp;"geleistete Anzahlungen und Anlagen im Bau des Sachanlagevermögens",'E8.b. KKAuf_WAV'!$C$6:$C$405,"&lt;&gt;"&amp;"Geschäfts- oder Firmenwert")</f>
        <v>0</v>
      </c>
      <c r="AA368" s="992">
        <f>SUMIFS('E8.b. KKAuf_WAV'!$O$6:$O$405,'E8.b. KKAuf_WAV'!$B$6:$B$405,$C368,'E8.b. KKAuf_WAV'!$E$6:$E$405,Listen!$AA$3,'E8.b. KKAuf_WAV'!$C$6:$C$405,"geleistete Anzahlungen und Anlagen im Bau des Sachanlagevermögens")+ SUMIFS('E8.b. KKAuf_WAV'!$O$6:$O$405,'E8.b. KKAuf_WAV'!$B$6:$B$405,$C368,'E8.b. KKAuf_WAV'!$E$6:$E$405,Listen!$AA$3,'E8.b. KKAuf_WAV'!$C$6:$C$405,"geleistete Anzahlungen auf immaterielle Vermögensgegenstände")</f>
        <v>0</v>
      </c>
      <c r="AB368" s="992">
        <f>SUMIFS('E8.c. KKAuf_BKZ_NAB_IZ'!$L$6:$L$405,'E8.c. KKAuf_BKZ_NAB_IZ'!$B$6:$B$405,$C368,'E8.c. KKAuf_BKZ_NAB_IZ'!$C$6:$C$405,$H368)</f>
        <v>0</v>
      </c>
      <c r="AC368" s="974"/>
      <c r="AD368" s="992">
        <f t="shared" si="139"/>
        <v>0</v>
      </c>
      <c r="AE368" s="993">
        <f>$AE$11</f>
        <v>5.0700000000000002E-2</v>
      </c>
      <c r="AF368" s="993">
        <f>$AF$11</f>
        <v>1.7100000000000001E-2</v>
      </c>
      <c r="AG368" s="993">
        <f>$AG$11</f>
        <v>3.0499999999999999E-2</v>
      </c>
      <c r="AH368" s="994">
        <f t="shared" si="142"/>
        <v>0</v>
      </c>
      <c r="AJ368" s="992">
        <f t="shared" si="136"/>
        <v>0</v>
      </c>
      <c r="AK368" s="993">
        <f>$AK$11</f>
        <v>5.0700000000000002E-2</v>
      </c>
      <c r="AL368" s="993">
        <f>$AL$11</f>
        <v>1.7100000000000001E-2</v>
      </c>
      <c r="AM368" s="993">
        <f>$AM$11</f>
        <v>3.0499999999999999E-2</v>
      </c>
      <c r="AN368" s="994">
        <f t="shared" si="137"/>
        <v>0</v>
      </c>
    </row>
    <row r="369" spans="2:40" x14ac:dyDescent="0.2">
      <c r="B369" s="1447"/>
      <c r="C369" s="1002">
        <f>C368</f>
        <v>0</v>
      </c>
      <c r="D369" s="1450"/>
      <c r="E369" s="1408"/>
      <c r="F369" s="1408"/>
      <c r="G369" s="990"/>
      <c r="H369" s="983">
        <v>2023</v>
      </c>
      <c r="I369" s="972"/>
      <c r="J369" s="805">
        <f t="shared" si="138"/>
        <v>0</v>
      </c>
      <c r="K369" s="804"/>
      <c r="L369" s="803">
        <f t="shared" si="145"/>
        <v>0</v>
      </c>
      <c r="M369" s="804"/>
      <c r="N369" s="803">
        <f t="shared" si="135"/>
        <v>0</v>
      </c>
      <c r="O369" s="804"/>
      <c r="P369" s="803">
        <f t="shared" si="150"/>
        <v>0</v>
      </c>
      <c r="Q369" s="760"/>
      <c r="R369" s="980">
        <f>SUMIFS('E8.a. KKAuf_SAV'!$X$6:$X$2005,'E8.a. KKAuf_SAV'!$B$6:$B$2005,$C369,'E8.a. KKAuf_SAV'!$D$6:$D$2005,$H369)</f>
        <v>0</v>
      </c>
      <c r="S369" s="980">
        <f>SUMIFS('E8.b. KKAuf_WAV'!$N$6:$N$405,'E8.b. KKAuf_WAV'!$B$6:$B$405,$C369,'E8.b. KKAuf_WAV'!$E$6:$E$405,H369)-SUMIFS('E8.b. KKAuf_WAV'!$N$6:$N$405,'E8.b. KKAuf_WAV'!$B$6:$B$405,$C369,'E8.b. KKAuf_WAV'!$C$6:$C$405,"Geschäfts- oder Firmenwert",'E8.b. KKAuf_WAV'!$D$6:$D$405,H369)</f>
        <v>0</v>
      </c>
      <c r="T369" s="974"/>
      <c r="U369" s="980">
        <f>SUMIFS('E8.a. KKAuf_SAV'!$W$6:$W$2005,'E8.a. KKAuf_SAV'!$B$6:$B$2005,$C369,'E8.a. KKAuf_SAV'!$D$6:$D$2005,H369)</f>
        <v>0</v>
      </c>
      <c r="V369" s="980">
        <f>SUMIFS('E8.b. KKAuf_WAV'!$M$6:$M$405,'E8.b. KKAuf_WAV'!$B$6:$B$405,$C369,'E8.b. KKAuf_WAV'!$E$6:$E$405,$H369,'E8.b. KKAuf_WAV'!$C$6:$C$405,"&lt;&gt;"&amp;"geleistete Anzahlungen auf immaterielle Vermögensgegenstände",'E8.b. KKAuf_WAV'!$C$6:$C$405,"&lt;&gt;"&amp;"geleistete Anzahlungen und Anlagen im Bau des Sachanlagevermögens",'E8.b. KKAuf_WAV'!$C$6:$C$405,"&lt;&gt;"&amp;"Geschäfts- oder Firmenwert")</f>
        <v>0</v>
      </c>
      <c r="W369" s="980"/>
      <c r="X369" s="980">
        <f>SUMIFS('E8.c. KKAuf_BKZ_NAB_IZ'!$K$6:$K$405,'E8.c. KKAuf_BKZ_NAB_IZ'!$B$6:$B$405,$C369,'E8.c. KKAuf_BKZ_NAB_IZ'!$C$6:$C$405,$H369)</f>
        <v>0</v>
      </c>
      <c r="Y369" s="980">
        <f>SUMIFS('E8.a. KKAuf_SAV'!$Y$6:$Y$2005,'E8.a. KKAuf_SAV'!$B$6:$B$2005,$C369,'E8.a. KKAuf_SAV'!$D$6:$D$2005,$H369)</f>
        <v>0</v>
      </c>
      <c r="Z369" s="980">
        <f>SUMIFS('E8.b. KKAuf_WAV'!$O$6:$O$405,'E8.b. KKAuf_WAV'!$B$6:$B$405,$C369,'E8.b. KKAuf_WAV'!$E$6:$E$405,$H369,'E8.b. KKAuf_WAV'!$C$6:$C$405,"&lt;&gt;"&amp;"geleistete Anzahlungen auf immaterielle Vermögensgegenstände",'E8.b. KKAuf_WAV'!$C$6:$C$405,"&lt;&gt;"&amp;"geleistete Anzahlungen und Anlagen im Bau des Sachanlagevermögens",'E8.b. KKAuf_WAV'!$C$6:$C$405,"&lt;&gt;"&amp;"Geschäfts- oder Firmenwert")</f>
        <v>0</v>
      </c>
      <c r="AA369" s="980"/>
      <c r="AB369" s="980">
        <f>SUMIFS('E8.c. KKAuf_BKZ_NAB_IZ'!$L$6:$L$405,'E8.c. KKAuf_BKZ_NAB_IZ'!$B$6:$B$405,$C369,'E8.c. KKAuf_BKZ_NAB_IZ'!$C$6:$C$405,$H369)</f>
        <v>0</v>
      </c>
      <c r="AC369" s="974"/>
      <c r="AD369" s="980">
        <f t="shared" si="139"/>
        <v>0</v>
      </c>
      <c r="AE369" s="984">
        <f>$AE$12</f>
        <v>5.0700000000000002E-2</v>
      </c>
      <c r="AF369" s="984">
        <f>$AF$12</f>
        <v>1.7100000000000001E-2</v>
      </c>
      <c r="AG369" s="984">
        <f>$AG$12</f>
        <v>3.0499999999999999E-2</v>
      </c>
      <c r="AH369" s="982">
        <f t="shared" si="142"/>
        <v>0</v>
      </c>
      <c r="AJ369" s="980"/>
      <c r="AK369" s="984">
        <f>$AK$12</f>
        <v>5.0700000000000002E-2</v>
      </c>
      <c r="AL369" s="984">
        <f>$AL$12</f>
        <v>1.7100000000000001E-2</v>
      </c>
      <c r="AM369" s="984">
        <f>$AM$12</f>
        <v>3.0499999999999999E-2</v>
      </c>
      <c r="AN369" s="982">
        <f t="shared" si="137"/>
        <v>0</v>
      </c>
    </row>
    <row r="370" spans="2:40" x14ac:dyDescent="0.2">
      <c r="B370" s="1447"/>
      <c r="C370" s="1002">
        <f>C368</f>
        <v>0</v>
      </c>
      <c r="D370" s="1450"/>
      <c r="E370" s="1408"/>
      <c r="F370" s="1408"/>
      <c r="G370" s="990"/>
      <c r="H370" s="983">
        <v>2024</v>
      </c>
      <c r="I370" s="972"/>
      <c r="J370" s="803">
        <f t="shared" si="138"/>
        <v>0</v>
      </c>
      <c r="K370" s="804"/>
      <c r="L370" s="803">
        <f t="shared" si="145"/>
        <v>0</v>
      </c>
      <c r="M370" s="804"/>
      <c r="N370" s="803">
        <f t="shared" si="135"/>
        <v>0</v>
      </c>
      <c r="O370" s="804"/>
      <c r="P370" s="803">
        <f t="shared" si="150"/>
        <v>0</v>
      </c>
      <c r="Q370" s="760"/>
      <c r="R370" s="980">
        <f>SUMIFS('E8.a. KKAuf_SAV'!$X$6:$X$2005,'E8.a. KKAuf_SAV'!$B$6:$B$2005,$C370,'E8.a. KKAuf_SAV'!$D$6:$D$2005,$H370)</f>
        <v>0</v>
      </c>
      <c r="S370" s="980">
        <f>SUMIFS('E8.b. KKAuf_WAV'!$N$6:$N$405,'E8.b. KKAuf_WAV'!$B$6:$B$405,$C370,'E8.b. KKAuf_WAV'!$E$6:$E$405,H370)-SUMIFS('E8.b. KKAuf_WAV'!$N$6:$N$405,'E8.b. KKAuf_WAV'!$B$6:$B$405,$C370,'E8.b. KKAuf_WAV'!$C$6:$C$405,"Geschäfts- oder Firmenwert",'E8.b. KKAuf_WAV'!$D$6:$D$405,H370)</f>
        <v>0</v>
      </c>
      <c r="T370" s="974"/>
      <c r="U370" s="980">
        <f>SUMIFS('E8.a. KKAuf_SAV'!$W$6:$W$2005,'E8.a. KKAuf_SAV'!$B$6:$B$2005,$C370,'E8.a. KKAuf_SAV'!$D$6:$D$2005,H370)</f>
        <v>0</v>
      </c>
      <c r="V370" s="980">
        <f>SUMIFS('E8.b. KKAuf_WAV'!$M$6:$M$405,'E8.b. KKAuf_WAV'!$B$6:$B$405,$C370,'E8.b. KKAuf_WAV'!$E$6:$E$405,$H370,'E8.b. KKAuf_WAV'!$C$6:$C$405,"&lt;&gt;"&amp;"geleistete Anzahlungen auf immaterielle Vermögensgegenstände",'E8.b. KKAuf_WAV'!$C$6:$C$405,"&lt;&gt;"&amp;"geleistete Anzahlungen und Anlagen im Bau des Sachanlagevermögens",'E8.b. KKAuf_WAV'!$C$6:$C$405,"&lt;&gt;"&amp;"Geschäfts- oder Firmenwert")</f>
        <v>0</v>
      </c>
      <c r="W370" s="980">
        <f>SUMIFS('E8.b. KKAuf_WAV'!$M$6:$M$405,'E8.b. KKAuf_WAV'!$B$6:$B$405,$C370,'E8.b. KKAuf_WAV'!$E$6:$E$405,H370,'E8.b. KKAuf_WAV'!$C$6:$C$405,"geleistete Anzahlungen und Anlagen im Bau des Sachanlagevermögens")+ SUMIFS('E8.b. KKAuf_WAV'!$M$6:$M$405,'E8.b. KKAuf_WAV'!$B$6:$B$405,$C370,'E8.b. KKAuf_WAV'!$E$6:$E$405,H370,'E8.b. KKAuf_WAV'!$C$6:$C$405,"geleistete Anzahlungen auf immaterielle Vermögensgegenstände")</f>
        <v>0</v>
      </c>
      <c r="X370" s="980">
        <f>SUMIFS('E8.c. KKAuf_BKZ_NAB_IZ'!$K$6:$K$405,'E8.c. KKAuf_BKZ_NAB_IZ'!$B$6:$B$405,$C370,'E8.c. KKAuf_BKZ_NAB_IZ'!$C$6:$C$405,$H370)</f>
        <v>0</v>
      </c>
      <c r="Y370" s="980">
        <f>SUMIFS('E8.a. KKAuf_SAV'!$Y$6:$Y$2005,'E8.a. KKAuf_SAV'!$B$6:$B$2005,$C370,'E8.a. KKAuf_SAV'!$D$6:$D$2005,$H370)</f>
        <v>0</v>
      </c>
      <c r="Z370" s="980">
        <f>SUMIFS('E8.b. KKAuf_WAV'!$O$6:$O$405,'E8.b. KKAuf_WAV'!$B$6:$B$405,$C370,'E8.b. KKAuf_WAV'!$E$6:$E$405,$H370,'E8.b. KKAuf_WAV'!$C$6:$C$405,"&lt;&gt;"&amp;"geleistete Anzahlungen auf immaterielle Vermögensgegenstände",'E8.b. KKAuf_WAV'!$C$6:$C$405,"&lt;&gt;"&amp;"geleistete Anzahlungen und Anlagen im Bau des Sachanlagevermögens",'E8.b. KKAuf_WAV'!$C$6:$C$405,"&lt;&gt;"&amp;"Geschäfts- oder Firmenwert")</f>
        <v>0</v>
      </c>
      <c r="AA370" s="980">
        <f>SUMIFS('E8.b. KKAuf_WAV'!$O$6:$O$405,'E8.b. KKAuf_WAV'!$B$6:$B$405,$C370,'E8.b. KKAuf_WAV'!$E$6:$E$405,H370,'E8.b. KKAuf_WAV'!$C$6:$C$405,"geleistete Anzahlungen und Anlagen im Bau des Sachanlagevermögens")+ SUMIFS('E8.b. KKAuf_WAV'!$O$6:$O$405,'E8.b. KKAuf_WAV'!$B$6:$B$405,$C370,'E8.b. KKAuf_WAV'!$E$6:$E$405,H370,'E8.b. KKAuf_WAV'!$C$6:$C$405,"geleistete Anzahlungen auf immaterielle Vermögensgegenstände")</f>
        <v>0</v>
      </c>
      <c r="AB370" s="980">
        <f>SUMIFS('E8.c. KKAuf_BKZ_NAB_IZ'!$L$6:$L$405,'E8.c. KKAuf_BKZ_NAB_IZ'!$B$6:$B$405,$C370,'E8.c. KKAuf_BKZ_NAB_IZ'!$C$6:$C$405,$H370)</f>
        <v>0</v>
      </c>
      <c r="AC370" s="974"/>
      <c r="AD370" s="980">
        <f t="shared" si="139"/>
        <v>0</v>
      </c>
      <c r="AE370" s="984">
        <f>$AE$13</f>
        <v>6.93E-2</v>
      </c>
      <c r="AF370" s="984">
        <f>$AF$13</f>
        <v>3.8699999999999998E-2</v>
      </c>
      <c r="AG370" s="984">
        <f>$AG$13</f>
        <v>5.0900000000000001E-2</v>
      </c>
      <c r="AH370" s="982">
        <f t="shared" si="142"/>
        <v>0</v>
      </c>
      <c r="AJ370" s="980">
        <f t="shared" si="136"/>
        <v>0</v>
      </c>
      <c r="AK370" s="984">
        <f>$AK$13</f>
        <v>7.0099999999999996E-2</v>
      </c>
      <c r="AL370" s="984">
        <f>$AL$13</f>
        <v>3.6600000000000001E-2</v>
      </c>
      <c r="AM370" s="984">
        <f>$AM$13</f>
        <v>0.05</v>
      </c>
      <c r="AN370" s="982">
        <f t="shared" si="137"/>
        <v>0</v>
      </c>
    </row>
    <row r="371" spans="2:40" ht="15" thickBot="1" x14ac:dyDescent="0.25">
      <c r="B371" s="1447"/>
      <c r="C371" s="1002">
        <f>C368</f>
        <v>0</v>
      </c>
      <c r="D371" s="1450"/>
      <c r="E371" s="1408"/>
      <c r="F371" s="1408"/>
      <c r="G371" s="990"/>
      <c r="H371" s="983">
        <v>2025</v>
      </c>
      <c r="I371" s="972"/>
      <c r="J371" s="803">
        <f t="shared" si="138"/>
        <v>0</v>
      </c>
      <c r="K371" s="804"/>
      <c r="L371" s="803">
        <f t="shared" si="145"/>
        <v>0</v>
      </c>
      <c r="M371" s="804"/>
      <c r="N371" s="803">
        <f t="shared" si="135"/>
        <v>0</v>
      </c>
      <c r="O371" s="804"/>
      <c r="P371" s="803">
        <f t="shared" si="150"/>
        <v>0</v>
      </c>
      <c r="Q371" s="760"/>
      <c r="R371" s="980">
        <f>SUMIFS('E8.a. KKAuf_SAV'!$X$6:$X$2005,'E8.a. KKAuf_SAV'!$B$6:$B$2005,$C371,'E8.a. KKAuf_SAV'!$D$6:$D$2005,$H371)</f>
        <v>0</v>
      </c>
      <c r="S371" s="980">
        <f>SUMIFS('E8.b. KKAuf_WAV'!$N$6:$N$405,'E8.b. KKAuf_WAV'!$B$6:$B$405,$C371,'E8.b. KKAuf_WAV'!$E$6:$E$405,H371)-SUMIFS('E8.b. KKAuf_WAV'!$N$6:$N$405,'E8.b. KKAuf_WAV'!$B$6:$B$405,$C371,'E8.b. KKAuf_WAV'!$C$6:$C$405,"Geschäfts- oder Firmenwert",'E8.b. KKAuf_WAV'!$D$6:$D$405,H371)</f>
        <v>0</v>
      </c>
      <c r="T371" s="974"/>
      <c r="U371" s="980">
        <f>SUMIFS('E8.a. KKAuf_SAV'!$W$6:$W$2005,'E8.a. KKAuf_SAV'!$B$6:$B$2005,$C371,'E8.a. KKAuf_SAV'!$D$6:$D$2005,H371)</f>
        <v>0</v>
      </c>
      <c r="V371" s="980">
        <f>SUMIFS('E8.b. KKAuf_WAV'!$M$6:$M$405,'E8.b. KKAuf_WAV'!$B$6:$B$405,$C371,'E8.b. KKAuf_WAV'!$E$6:$E$405,$H371,'E8.b. KKAuf_WAV'!$C$6:$C$405,"&lt;&gt;"&amp;"geleistete Anzahlungen auf immaterielle Vermögensgegenstände",'E8.b. KKAuf_WAV'!$C$6:$C$405,"&lt;&gt;"&amp;"geleistete Anzahlungen und Anlagen im Bau des Sachanlagevermögens",'E8.b. KKAuf_WAV'!$C$6:$C$405,"&lt;&gt;"&amp;"Geschäfts- oder Firmenwert")</f>
        <v>0</v>
      </c>
      <c r="W371" s="980">
        <f>SUMIFS('E8.b. KKAuf_WAV'!$M$6:$M$405,'E8.b. KKAuf_WAV'!$B$6:$B$405,$C371,'E8.b. KKAuf_WAV'!$E$6:$E$405,H371,'E8.b. KKAuf_WAV'!$C$6:$C$405,"geleistete Anzahlungen und Anlagen im Bau des Sachanlagevermögens")+ SUMIFS('E8.b. KKAuf_WAV'!$M$6:$M$405,'E8.b. KKAuf_WAV'!$B$6:$B$405,$C371,'E8.b. KKAuf_WAV'!$E$6:$E$405,H371,'E8.b. KKAuf_WAV'!$C$6:$C$405,"geleistete Anzahlungen auf immaterielle Vermögensgegenstände")</f>
        <v>0</v>
      </c>
      <c r="X371" s="980">
        <f>SUMIFS('E8.c. KKAuf_BKZ_NAB_IZ'!$K$6:$K$405,'E8.c. KKAuf_BKZ_NAB_IZ'!$B$6:$B$405,$C371,'E8.c. KKAuf_BKZ_NAB_IZ'!$C$6:$C$405,$H371)</f>
        <v>0</v>
      </c>
      <c r="Y371" s="980">
        <f>SUMIFS('E8.a. KKAuf_SAV'!$Y$6:$Y$2005,'E8.a. KKAuf_SAV'!$B$6:$B$2005,$C371,'E8.a. KKAuf_SAV'!$D$6:$D$2005,$H371)</f>
        <v>0</v>
      </c>
      <c r="Z371" s="980">
        <f>SUMIFS('E8.b. KKAuf_WAV'!$O$6:$O$405,'E8.b. KKAuf_WAV'!$B$6:$B$405,$C371,'E8.b. KKAuf_WAV'!$E$6:$E$405,$H371,'E8.b. KKAuf_WAV'!$C$6:$C$405,"&lt;&gt;"&amp;"geleistete Anzahlungen auf immaterielle Vermögensgegenstände",'E8.b. KKAuf_WAV'!$C$6:$C$405,"&lt;&gt;"&amp;"geleistete Anzahlungen und Anlagen im Bau des Sachanlagevermögens",'E8.b. KKAuf_WAV'!$C$6:$C$405,"&lt;&gt;"&amp;"Geschäfts- oder Firmenwert")</f>
        <v>0</v>
      </c>
      <c r="AA371" s="980">
        <f>SUMIFS('E8.b. KKAuf_WAV'!$O$6:$O$405,'E8.b. KKAuf_WAV'!$B$6:$B$405,$C371,'E8.b. KKAuf_WAV'!$E$6:$E$405,H371,'E8.b. KKAuf_WAV'!$C$6:$C$405,"geleistete Anzahlungen und Anlagen im Bau des Sachanlagevermögens")+ SUMIFS('E8.b. KKAuf_WAV'!$O$6:$O$405,'E8.b. KKAuf_WAV'!$B$6:$B$405,$C371,'E8.b. KKAuf_WAV'!$E$6:$E$405,H371,'E8.b. KKAuf_WAV'!$C$6:$C$405,"geleistete Anzahlungen auf immaterielle Vermögensgegenstände")</f>
        <v>0</v>
      </c>
      <c r="AB371" s="980">
        <f>SUMIFS('E8.c. KKAuf_BKZ_NAB_IZ'!$L$6:$L$405,'E8.c. KKAuf_BKZ_NAB_IZ'!$B$6:$B$405,$C371,'E8.c. KKAuf_BKZ_NAB_IZ'!$C$6:$C$405,$H371)</f>
        <v>0</v>
      </c>
      <c r="AC371" s="974"/>
      <c r="AD371" s="980">
        <f t="shared" si="139"/>
        <v>0</v>
      </c>
      <c r="AE371" s="984">
        <f>$AE$14</f>
        <v>7.0099999999999996E-2</v>
      </c>
      <c r="AF371" s="984">
        <f>$AF$14</f>
        <v>3.6600000000000001E-2</v>
      </c>
      <c r="AG371" s="984">
        <f>$AG$14</f>
        <v>0.05</v>
      </c>
      <c r="AH371" s="982">
        <f t="shared" si="142"/>
        <v>0</v>
      </c>
      <c r="AJ371" s="980">
        <f t="shared" si="136"/>
        <v>0</v>
      </c>
      <c r="AK371" s="984">
        <f>$AK$14</f>
        <v>7.0099999999999996E-2</v>
      </c>
      <c r="AL371" s="984">
        <f>$AL$14</f>
        <v>3.6600000000000001E-2</v>
      </c>
      <c r="AM371" s="984">
        <f>$AM$14</f>
        <v>0.05</v>
      </c>
      <c r="AN371" s="982">
        <f t="shared" si="137"/>
        <v>0</v>
      </c>
    </row>
    <row r="372" spans="2:40" ht="15" hidden="1" thickBot="1" x14ac:dyDescent="0.25">
      <c r="B372" s="1447"/>
      <c r="C372" s="1002">
        <f>C368</f>
        <v>0</v>
      </c>
      <c r="D372" s="1450"/>
      <c r="E372" s="1408"/>
      <c r="F372" s="1408"/>
      <c r="G372" s="990"/>
      <c r="H372" s="983">
        <v>2026</v>
      </c>
      <c r="I372" s="972"/>
      <c r="J372" s="803">
        <f t="shared" si="138"/>
        <v>0</v>
      </c>
      <c r="K372" s="804"/>
      <c r="L372" s="803">
        <f t="shared" si="145"/>
        <v>0</v>
      </c>
      <c r="M372" s="804"/>
      <c r="N372" s="803">
        <f t="shared" si="135"/>
        <v>0</v>
      </c>
      <c r="O372" s="804"/>
      <c r="P372" s="803">
        <f t="shared" si="150"/>
        <v>0</v>
      </c>
      <c r="Q372" s="760"/>
      <c r="R372" s="980">
        <f>SUMIFS('E8.a. KKAuf_SAV'!$X$6:$X$2005,'E8.a. KKAuf_SAV'!$B$6:$B$2005,$C372,'E8.a. KKAuf_SAV'!$D$6:$D$2005,$H372)</f>
        <v>0</v>
      </c>
      <c r="S372" s="980">
        <f>SUMIFS('E8.b. KKAuf_WAV'!$N$6:$N$405,'E8.b. KKAuf_WAV'!$B$6:$B$405,$C372,'E8.b. KKAuf_WAV'!$E$6:$E$405,H372)-SUMIFS('E8.b. KKAuf_WAV'!$N$6:$N$405,'E8.b. KKAuf_WAV'!$B$6:$B$405,$C372,'E8.b. KKAuf_WAV'!$C$6:$C$405,"Geschäfts- oder Firmenwert",'E8.b. KKAuf_WAV'!$D$6:$D$405,H372)</f>
        <v>0</v>
      </c>
      <c r="T372" s="974"/>
      <c r="U372" s="980">
        <f>SUMIFS('E8.a. KKAuf_SAV'!$W$6:$W$2005,'E8.a. KKAuf_SAV'!$B$6:$B$2005,$C372,'E8.a. KKAuf_SAV'!$D$6:$D$2005,H372)</f>
        <v>0</v>
      </c>
      <c r="V372" s="980">
        <f>SUMIFS('E8.b. KKAuf_WAV'!$M$6:$M$405,'E8.b. KKAuf_WAV'!$B$6:$B$405,$C372,'E8.b. KKAuf_WAV'!$E$6:$E$405,$H372,'E8.b. KKAuf_WAV'!$C$6:$C$405,"&lt;&gt;"&amp;"geleistete Anzahlungen auf immaterielle Vermögensgegenstände",'E8.b. KKAuf_WAV'!$C$6:$C$405,"&lt;&gt;"&amp;"geleistete Anzahlungen und Anlagen im Bau des Sachanlagevermögens",'E8.b. KKAuf_WAV'!$C$6:$C$405,"&lt;&gt;"&amp;"Geschäfts- oder Firmenwert")</f>
        <v>0</v>
      </c>
      <c r="W372" s="980">
        <f>SUMIFS('E8.b. KKAuf_WAV'!$M$6:$M$405,'E8.b. KKAuf_WAV'!$B$6:$B$405,$C372,'E8.b. KKAuf_WAV'!$E$6:$E$405,H372,'E8.b. KKAuf_WAV'!$C$6:$C$405,"geleistete Anzahlungen und Anlagen im Bau des Sachanlagevermögens")+ SUMIFS('E8.b. KKAuf_WAV'!$M$6:$M$405,'E8.b. KKAuf_WAV'!$B$6:$B$405,$C372,'E8.b. KKAuf_WAV'!$E$6:$E$405,H372,'E8.b. KKAuf_WAV'!$C$6:$C$405,"geleistete Anzahlungen auf immaterielle Vermögensgegenstände")</f>
        <v>0</v>
      </c>
      <c r="X372" s="980">
        <f>SUMIFS('E8.c. KKAuf_BKZ_NAB_IZ'!$K$6:$K$405,'E8.c. KKAuf_BKZ_NAB_IZ'!$B$6:$B$405,$C372,'E8.c. KKAuf_BKZ_NAB_IZ'!$C$6:$C$405,$H372)</f>
        <v>0</v>
      </c>
      <c r="Y372" s="980">
        <f>SUMIFS('E8.a. KKAuf_SAV'!$Y$6:$Y$2005,'E8.a. KKAuf_SAV'!$B$6:$B$2005,$C372,'E8.a. KKAuf_SAV'!$D$6:$D$2005,$H372)</f>
        <v>0</v>
      </c>
      <c r="Z372" s="980">
        <f>SUMIFS('E8.b. KKAuf_WAV'!$O$6:$O$405,'E8.b. KKAuf_WAV'!$B$6:$B$405,$C372,'E8.b. KKAuf_WAV'!$E$6:$E$405,$H372,'E8.b. KKAuf_WAV'!$C$6:$C$405,"&lt;&gt;"&amp;"geleistete Anzahlungen auf immaterielle Vermögensgegenstände",'E8.b. KKAuf_WAV'!$C$6:$C$405,"&lt;&gt;"&amp;"geleistete Anzahlungen und Anlagen im Bau des Sachanlagevermögens",'E8.b. KKAuf_WAV'!$C$6:$C$405,"&lt;&gt;"&amp;"Geschäfts- oder Firmenwert")</f>
        <v>0</v>
      </c>
      <c r="AA372" s="980">
        <f>SUMIFS('E8.b. KKAuf_WAV'!$O$6:$O$405,'E8.b. KKAuf_WAV'!$B$6:$B$405,$C372,'E8.b. KKAuf_WAV'!$E$6:$E$405,H372,'E8.b. KKAuf_WAV'!$C$6:$C$405,"geleistete Anzahlungen und Anlagen im Bau des Sachanlagevermögens")+ SUMIFS('E8.b. KKAuf_WAV'!$O$6:$O$405,'E8.b. KKAuf_WAV'!$B$6:$B$405,$C372,'E8.b. KKAuf_WAV'!$E$6:$E$405,H372,'E8.b. KKAuf_WAV'!$C$6:$C$405,"geleistete Anzahlungen auf immaterielle Vermögensgegenstände")</f>
        <v>0</v>
      </c>
      <c r="AB372" s="980">
        <f>SUMIFS('E8.c. KKAuf_BKZ_NAB_IZ'!$L$6:$L$405,'E8.c. KKAuf_BKZ_NAB_IZ'!$B$6:$B$405,$C372,'E8.c. KKAuf_BKZ_NAB_IZ'!$C$6:$C$405,$H372)</f>
        <v>0</v>
      </c>
      <c r="AC372" s="974"/>
      <c r="AD372" s="980">
        <f t="shared" si="139"/>
        <v>0</v>
      </c>
      <c r="AE372" s="984">
        <f>$AE$15</f>
        <v>0</v>
      </c>
      <c r="AF372" s="984">
        <f>$AF$15</f>
        <v>0</v>
      </c>
      <c r="AG372" s="984">
        <f>$AG$15</f>
        <v>0</v>
      </c>
      <c r="AH372" s="982">
        <f t="shared" si="142"/>
        <v>0</v>
      </c>
      <c r="AJ372" s="980">
        <f t="shared" si="136"/>
        <v>0</v>
      </c>
      <c r="AK372" s="984">
        <f>$AK$15</f>
        <v>0</v>
      </c>
      <c r="AL372" s="984">
        <f>$AL$15</f>
        <v>0</v>
      </c>
      <c r="AM372" s="984">
        <f>$AM$15</f>
        <v>0</v>
      </c>
      <c r="AN372" s="982">
        <f t="shared" si="137"/>
        <v>0</v>
      </c>
    </row>
    <row r="373" spans="2:40" ht="15" hidden="1" thickBot="1" x14ac:dyDescent="0.25">
      <c r="B373" s="1447"/>
      <c r="C373" s="1002">
        <f>C368</f>
        <v>0</v>
      </c>
      <c r="D373" s="1450"/>
      <c r="E373" s="1408"/>
      <c r="F373" s="1408"/>
      <c r="G373" s="990"/>
      <c r="H373" s="983">
        <v>2027</v>
      </c>
      <c r="I373" s="972"/>
      <c r="J373" s="803">
        <f t="shared" si="138"/>
        <v>0</v>
      </c>
      <c r="K373" s="804"/>
      <c r="L373" s="803">
        <f t="shared" si="145"/>
        <v>0</v>
      </c>
      <c r="M373" s="804"/>
      <c r="N373" s="803">
        <f t="shared" si="135"/>
        <v>0</v>
      </c>
      <c r="O373" s="804"/>
      <c r="P373" s="803">
        <f t="shared" si="150"/>
        <v>0</v>
      </c>
      <c r="Q373" s="760"/>
      <c r="R373" s="980">
        <f>SUMIFS('E8.a. KKAuf_SAV'!$X$6:$X$2005,'E8.a. KKAuf_SAV'!$B$6:$B$2005,$C373,'E8.a. KKAuf_SAV'!$D$6:$D$2005,$H373)</f>
        <v>0</v>
      </c>
      <c r="S373" s="980">
        <f>SUMIFS('E8.b. KKAuf_WAV'!$N$6:$N$405,'E8.b. KKAuf_WAV'!$B$6:$B$405,$C373,'E8.b. KKAuf_WAV'!$E$6:$E$405,H373)-SUMIFS('E8.b. KKAuf_WAV'!$N$6:$N$405,'E8.b. KKAuf_WAV'!$B$6:$B$405,$C373,'E8.b. KKAuf_WAV'!$C$6:$C$405,"Geschäfts- oder Firmenwert",'E8.b. KKAuf_WAV'!$D$6:$D$405,H373)</f>
        <v>0</v>
      </c>
      <c r="T373" s="974"/>
      <c r="U373" s="980">
        <f>SUMIFS('E8.a. KKAuf_SAV'!$W$6:$W$2005,'E8.a. KKAuf_SAV'!$B$6:$B$2005,$C373,'E8.a. KKAuf_SAV'!$D$6:$D$2005,H373)</f>
        <v>0</v>
      </c>
      <c r="V373" s="980">
        <f>SUMIFS('E8.b. KKAuf_WAV'!$M$6:$M$405,'E8.b. KKAuf_WAV'!$B$6:$B$405,$C373,'E8.b. KKAuf_WAV'!$E$6:$E$405,$H373,'E8.b. KKAuf_WAV'!$C$6:$C$405,"&lt;&gt;"&amp;"geleistete Anzahlungen auf immaterielle Vermögensgegenstände",'E8.b. KKAuf_WAV'!$C$6:$C$405,"&lt;&gt;"&amp;"geleistete Anzahlungen und Anlagen im Bau des Sachanlagevermögens",'E8.b. KKAuf_WAV'!$C$6:$C$405,"&lt;&gt;"&amp;"Geschäfts- oder Firmenwert")</f>
        <v>0</v>
      </c>
      <c r="W373" s="980">
        <f>SUMIFS('E8.b. KKAuf_WAV'!$M$6:$M$405,'E8.b. KKAuf_WAV'!$B$6:$B$405,$C373,'E8.b. KKAuf_WAV'!$E$6:$E$405,H373,'E8.b. KKAuf_WAV'!$C$6:$C$405,"geleistete Anzahlungen und Anlagen im Bau des Sachanlagevermögens")+ SUMIFS('E8.b. KKAuf_WAV'!$M$6:$M$405,'E8.b. KKAuf_WAV'!$B$6:$B$405,$C373,'E8.b. KKAuf_WAV'!$E$6:$E$405,H373,'E8.b. KKAuf_WAV'!$C$6:$C$405,"geleistete Anzahlungen auf immaterielle Vermögensgegenstände")</f>
        <v>0</v>
      </c>
      <c r="X373" s="980">
        <f>SUMIFS('E8.c. KKAuf_BKZ_NAB_IZ'!$K$6:$K$405,'E8.c. KKAuf_BKZ_NAB_IZ'!$B$6:$B$405,$C373,'E8.c. KKAuf_BKZ_NAB_IZ'!$C$6:$C$405,$H373)</f>
        <v>0</v>
      </c>
      <c r="Y373" s="980">
        <f>SUMIFS('E8.a. KKAuf_SAV'!$Y$6:$Y$2005,'E8.a. KKAuf_SAV'!$B$6:$B$2005,$C373,'E8.a. KKAuf_SAV'!$D$6:$D$2005,$H373)</f>
        <v>0</v>
      </c>
      <c r="Z373" s="980">
        <f>SUMIFS('E8.b. KKAuf_WAV'!$O$6:$O$405,'E8.b. KKAuf_WAV'!$B$6:$B$405,$C373,'E8.b. KKAuf_WAV'!$E$6:$E$405,$H373,'E8.b. KKAuf_WAV'!$C$6:$C$405,"&lt;&gt;"&amp;"geleistete Anzahlungen auf immaterielle Vermögensgegenstände",'E8.b. KKAuf_WAV'!$C$6:$C$405,"&lt;&gt;"&amp;"geleistete Anzahlungen und Anlagen im Bau des Sachanlagevermögens",'E8.b. KKAuf_WAV'!$C$6:$C$405,"&lt;&gt;"&amp;"Geschäfts- oder Firmenwert")</f>
        <v>0</v>
      </c>
      <c r="AA373" s="980">
        <f>SUMIFS('E8.b. KKAuf_WAV'!$O$6:$O$405,'E8.b. KKAuf_WAV'!$B$6:$B$405,$C373,'E8.b. KKAuf_WAV'!$E$6:$E$405,H373,'E8.b. KKAuf_WAV'!$C$6:$C$405,"geleistete Anzahlungen und Anlagen im Bau des Sachanlagevermögens")+ SUMIFS('E8.b. KKAuf_WAV'!$O$6:$O$405,'E8.b. KKAuf_WAV'!$B$6:$B$405,$C373,'E8.b. KKAuf_WAV'!$E$6:$E$405,H373,'E8.b. KKAuf_WAV'!$C$6:$C$405,"geleistete Anzahlungen auf immaterielle Vermögensgegenstände")</f>
        <v>0</v>
      </c>
      <c r="AB373" s="980">
        <f>SUMIFS('E8.c. KKAuf_BKZ_NAB_IZ'!$L$6:$L$405,'E8.c. KKAuf_BKZ_NAB_IZ'!$B$6:$B$405,$C373,'E8.c. KKAuf_BKZ_NAB_IZ'!$C$6:$C$405,$H373)</f>
        <v>0</v>
      </c>
      <c r="AC373" s="974"/>
      <c r="AD373" s="980">
        <f t="shared" si="139"/>
        <v>0</v>
      </c>
      <c r="AE373" s="984">
        <f>$AE$16</f>
        <v>0</v>
      </c>
      <c r="AF373" s="984">
        <f>$AF$16</f>
        <v>0</v>
      </c>
      <c r="AG373" s="984">
        <f>$AG$16</f>
        <v>0</v>
      </c>
      <c r="AH373" s="982">
        <f t="shared" si="142"/>
        <v>0</v>
      </c>
      <c r="AJ373" s="980">
        <f t="shared" si="136"/>
        <v>0</v>
      </c>
      <c r="AK373" s="984">
        <f>$AK$16</f>
        <v>0</v>
      </c>
      <c r="AL373" s="984">
        <f>$AL$16</f>
        <v>0</v>
      </c>
      <c r="AM373" s="984">
        <f>$AM$16</f>
        <v>0</v>
      </c>
      <c r="AN373" s="982">
        <f t="shared" si="137"/>
        <v>0</v>
      </c>
    </row>
    <row r="374" spans="2:40" ht="15" hidden="1" thickBot="1" x14ac:dyDescent="0.25">
      <c r="B374" s="1448"/>
      <c r="C374" s="1003">
        <f>C368</f>
        <v>0</v>
      </c>
      <c r="D374" s="1451"/>
      <c r="E374" s="1409"/>
      <c r="F374" s="1409"/>
      <c r="G374" s="970"/>
      <c r="H374" s="986">
        <v>2028</v>
      </c>
      <c r="I374" s="972"/>
      <c r="J374" s="815">
        <f t="shared" si="138"/>
        <v>0</v>
      </c>
      <c r="K374" s="804"/>
      <c r="L374" s="814">
        <f t="shared" si="145"/>
        <v>0</v>
      </c>
      <c r="M374" s="804"/>
      <c r="N374" s="814">
        <f t="shared" si="135"/>
        <v>0</v>
      </c>
      <c r="O374" s="804"/>
      <c r="P374" s="814">
        <f t="shared" si="150"/>
        <v>0</v>
      </c>
      <c r="Q374" s="760"/>
      <c r="R374" s="987">
        <f>SUMIFS('E8.a. KKAuf_SAV'!$X$6:$X$2005,'E8.a. KKAuf_SAV'!$B$6:$B$2005,$C374,'E8.a. KKAuf_SAV'!$D$6:$D$2005,$H374)</f>
        <v>0</v>
      </c>
      <c r="S374" s="987">
        <f>SUMIFS('E8.b. KKAuf_WAV'!$N$6:$N$405,'E8.b. KKAuf_WAV'!$B$6:$B$405,$C374,'E8.b. KKAuf_WAV'!$E$6:$E$405,H374)-SUMIFS('E8.b. KKAuf_WAV'!$N$6:$N$405,'E8.b. KKAuf_WAV'!$B$6:$B$405,$C374,'E8.b. KKAuf_WAV'!$C$6:$C$405,"Geschäfts- oder Firmenwert",'E8.b. KKAuf_WAV'!$D$6:$D$405,H374)</f>
        <v>0</v>
      </c>
      <c r="T374" s="974"/>
      <c r="U374" s="987">
        <f>SUMIFS('E8.a. KKAuf_SAV'!$W$6:$W$2005,'E8.a. KKAuf_SAV'!$B$6:$B$2005,$C374,'E8.a. KKAuf_SAV'!$D$6:$D$2005,H374)</f>
        <v>0</v>
      </c>
      <c r="V374" s="987">
        <f>SUMIFS('E8.b. KKAuf_WAV'!$M$6:$M$405,'E8.b. KKAuf_WAV'!$B$6:$B$405,$C374,'E8.b. KKAuf_WAV'!$E$6:$E$405,$H374,'E8.b. KKAuf_WAV'!$C$6:$C$405,"&lt;&gt;"&amp;"geleistete Anzahlungen auf immaterielle Vermögensgegenstände",'E8.b. KKAuf_WAV'!$C$6:$C$405,"&lt;&gt;"&amp;"geleistete Anzahlungen und Anlagen im Bau des Sachanlagevermögens",'E8.b. KKAuf_WAV'!$C$6:$C$405,"&lt;&gt;"&amp;"Geschäfts- oder Firmenwert")</f>
        <v>0</v>
      </c>
      <c r="W374" s="987">
        <f>SUMIFS('E8.b. KKAuf_WAV'!$M$6:$M$405,'E8.b. KKAuf_WAV'!$B$6:$B$405,$C374,'E8.b. KKAuf_WAV'!$E$6:$E$405,H374,'E8.b. KKAuf_WAV'!$C$6:$C$405,"geleistete Anzahlungen und Anlagen im Bau des Sachanlagevermögens")+ SUMIFS('E8.b. KKAuf_WAV'!$M$6:$M$405,'E8.b. KKAuf_WAV'!$B$6:$B$405,$C374,'E8.b. KKAuf_WAV'!$E$6:$E$405,H374,'E8.b. KKAuf_WAV'!$C$6:$C$405,"geleistete Anzahlungen auf immaterielle Vermögensgegenstände")</f>
        <v>0</v>
      </c>
      <c r="X374" s="987">
        <f>SUMIFS('E8.c. KKAuf_BKZ_NAB_IZ'!$K$6:$K$405,'E8.c. KKAuf_BKZ_NAB_IZ'!$B$6:$B$405,$C374,'E8.c. KKAuf_BKZ_NAB_IZ'!$C$6:$C$405,$H374)</f>
        <v>0</v>
      </c>
      <c r="Y374" s="987">
        <f>SUMIFS('E8.a. KKAuf_SAV'!$Y$6:$Y$2005,'E8.a. KKAuf_SAV'!$B$6:$B$2005,$C374,'E8.a. KKAuf_SAV'!$D$6:$D$2005,$H374)</f>
        <v>0</v>
      </c>
      <c r="Z374" s="987">
        <f>SUMIFS('E8.b. KKAuf_WAV'!$O$6:$O$405,'E8.b. KKAuf_WAV'!$B$6:$B$405,$C374,'E8.b. KKAuf_WAV'!$E$6:$E$405,$H374,'E8.b. KKAuf_WAV'!$C$6:$C$405,"&lt;&gt;"&amp;"geleistete Anzahlungen auf immaterielle Vermögensgegenstände",'E8.b. KKAuf_WAV'!$C$6:$C$405,"&lt;&gt;"&amp;"geleistete Anzahlungen und Anlagen im Bau des Sachanlagevermögens",'E8.b. KKAuf_WAV'!$C$6:$C$405,"&lt;&gt;"&amp;"Geschäfts- oder Firmenwert")</f>
        <v>0</v>
      </c>
      <c r="AA374" s="987">
        <f>SUMIFS('E8.b. KKAuf_WAV'!$O$6:$O$405,'E8.b. KKAuf_WAV'!$B$6:$B$405,$C374,'E8.b. KKAuf_WAV'!$E$6:$E$405,H374,'E8.b. KKAuf_WAV'!$C$6:$C$405,"geleistete Anzahlungen und Anlagen im Bau des Sachanlagevermögens")+ SUMIFS('E8.b. KKAuf_WAV'!$O$6:$O$405,'E8.b. KKAuf_WAV'!$B$6:$B$405,$C374,'E8.b. KKAuf_WAV'!$E$6:$E$405,H374,'E8.b. KKAuf_WAV'!$C$6:$C$405,"geleistete Anzahlungen auf immaterielle Vermögensgegenstände")</f>
        <v>0</v>
      </c>
      <c r="AB374" s="987">
        <f>SUMIFS('E8.c. KKAuf_BKZ_NAB_IZ'!$L$6:$L$405,'E8.c. KKAuf_BKZ_NAB_IZ'!$B$6:$B$405,$C374,'E8.c. KKAuf_BKZ_NAB_IZ'!$C$6:$C$405,$H374)</f>
        <v>0</v>
      </c>
      <c r="AC374" s="974"/>
      <c r="AD374" s="987">
        <f t="shared" si="139"/>
        <v>0</v>
      </c>
      <c r="AE374" s="988">
        <f>$AE$17</f>
        <v>0</v>
      </c>
      <c r="AF374" s="988">
        <f>$AF$17</f>
        <v>0</v>
      </c>
      <c r="AG374" s="988">
        <f>$AG$17</f>
        <v>0</v>
      </c>
      <c r="AH374" s="989">
        <f t="shared" si="142"/>
        <v>0</v>
      </c>
      <c r="AJ374" s="987">
        <f t="shared" si="136"/>
        <v>0</v>
      </c>
      <c r="AK374" s="988">
        <f>$AK$17</f>
        <v>0</v>
      </c>
      <c r="AL374" s="988">
        <f>$AL$17</f>
        <v>0</v>
      </c>
      <c r="AM374" s="988">
        <f>$AM$17</f>
        <v>0</v>
      </c>
      <c r="AN374" s="989">
        <f t="shared" si="137"/>
        <v>0</v>
      </c>
    </row>
    <row r="375" spans="2:40" ht="14.25" customHeight="1" x14ac:dyDescent="0.2">
      <c r="B375" s="1446"/>
      <c r="C375" s="1001">
        <f>B375</f>
        <v>0</v>
      </c>
      <c r="D375" s="1449"/>
      <c r="E375" s="1407"/>
      <c r="F375" s="1410"/>
      <c r="G375" s="990"/>
      <c r="H375" s="991">
        <v>2022</v>
      </c>
      <c r="I375" s="972"/>
      <c r="J375" s="813">
        <f t="shared" si="138"/>
        <v>0</v>
      </c>
      <c r="K375" s="804"/>
      <c r="L375" s="813">
        <f t="shared" si="145"/>
        <v>0</v>
      </c>
      <c r="M375" s="804"/>
      <c r="N375" s="813">
        <f t="shared" si="135"/>
        <v>0</v>
      </c>
      <c r="O375" s="804"/>
      <c r="P375" s="813">
        <f t="shared" ref="P375:P381" si="151">IFERROR((AJ375*AK375+AD375*AE375)*0.4*0.035*$F$375,0)</f>
        <v>0</v>
      </c>
      <c r="Q375" s="760"/>
      <c r="R375" s="992">
        <f>SUMIFS('E8.a. KKAuf_SAV'!$X$6:$X$2005,'E8.a. KKAuf_SAV'!$B$6:$B$2005,$C375,'E8.a. KKAuf_SAV'!$D$6:$D$2005,$H375)</f>
        <v>0</v>
      </c>
      <c r="S375" s="992">
        <f>SUMIFS('E8.b. KKAuf_WAV'!$N$6:$N$405,'E8.b. KKAuf_WAV'!$B$6:$B$405,$C375,'E8.b. KKAuf_WAV'!$E$6:$E$405,H375)-SUMIFS('E8.b. KKAuf_WAV'!$N$6:$N$405,'E8.b. KKAuf_WAV'!$B$6:$B$405,$C375,'E8.b. KKAuf_WAV'!$C$6:$C$405,"Geschäfts- oder Firmenwert",'E8.b. KKAuf_WAV'!$D$6:$D$405,H375)</f>
        <v>0</v>
      </c>
      <c r="T375" s="974"/>
      <c r="U375" s="992">
        <f>SUMIFS('E8.a. KKAuf_SAV'!$W$6:$W$2005,'E8.a. KKAuf_SAV'!$B$6:$B$2005,$C375,'E8.a. KKAuf_SAV'!$D$6:$D$2005,H375)</f>
        <v>0</v>
      </c>
      <c r="V375" s="992">
        <f>SUMIFS('E8.b. KKAuf_WAV'!$M$6:$M$405,'E8.b. KKAuf_WAV'!$B$6:$B$405,$C375,'E8.b. KKAuf_WAV'!$E$6:$E$405,$H375,'E8.b. KKAuf_WAV'!$C$6:$C$405,"&lt;&gt;"&amp;"geleistete Anzahlungen auf immaterielle Vermögensgegenstände",'E8.b. KKAuf_WAV'!$C$6:$C$405,"&lt;&gt;"&amp;"geleistete Anzahlungen und Anlagen im Bau des Sachanlagevermögens",'E8.b. KKAuf_WAV'!$C$6:$C$405,"&lt;&gt;"&amp;"Geschäfts- oder Firmenwert")</f>
        <v>0</v>
      </c>
      <c r="W375" s="992">
        <f>SUMIFS('E8.b. KKAuf_WAV'!$M$6:$M$405,'E8.b. KKAuf_WAV'!$B$6:$B$405,$C375,'E8.b. KKAuf_WAV'!$E$6:$E$405,Listen!$AA$3,'E8.b. KKAuf_WAV'!$C$6:$C$405,"geleistete Anzahlungen und Anlagen im Bau des Sachanlagevermögens")+ SUMIFS('E8.b. KKAuf_WAV'!$M$6:$M$405,'E8.b. KKAuf_WAV'!$B$6:$B$405,$C375,'E8.b. KKAuf_WAV'!$E$6:$E$405,Listen!$AA$3,'E8.b. KKAuf_WAV'!$C$6:$C$405,"geleistete Anzahlungen auf immaterielle Vermögensgegenstände")</f>
        <v>0</v>
      </c>
      <c r="X375" s="992">
        <f>SUMIFS('E8.c. KKAuf_BKZ_NAB_IZ'!$K$6:$K$405,'E8.c. KKAuf_BKZ_NAB_IZ'!$B$6:$B$405,$C375,'E8.c. KKAuf_BKZ_NAB_IZ'!$C$6:$C$405,$H375)</f>
        <v>0</v>
      </c>
      <c r="Y375" s="992">
        <f>SUMIFS('E8.a. KKAuf_SAV'!$Y$6:$Y$2005,'E8.a. KKAuf_SAV'!$B$6:$B$2005,$C375,'E8.a. KKAuf_SAV'!$D$6:$D$2005,$H375)</f>
        <v>0</v>
      </c>
      <c r="Z375" s="992">
        <f>SUMIFS('E8.b. KKAuf_WAV'!$O$6:$O$405,'E8.b. KKAuf_WAV'!$B$6:$B$405,$C375,'E8.b. KKAuf_WAV'!$E$6:$E$405,$H375,'E8.b. KKAuf_WAV'!$C$6:$C$405,"&lt;&gt;"&amp;"geleistete Anzahlungen auf immaterielle Vermögensgegenstände",'E8.b. KKAuf_WAV'!$C$6:$C$405,"&lt;&gt;"&amp;"geleistete Anzahlungen und Anlagen im Bau des Sachanlagevermögens",'E8.b. KKAuf_WAV'!$C$6:$C$405,"&lt;&gt;"&amp;"Geschäfts- oder Firmenwert")</f>
        <v>0</v>
      </c>
      <c r="AA375" s="992">
        <f>SUMIFS('E8.b. KKAuf_WAV'!$O$6:$O$405,'E8.b. KKAuf_WAV'!$B$6:$B$405,$C375,'E8.b. KKAuf_WAV'!$E$6:$E$405,Listen!$AA$3,'E8.b. KKAuf_WAV'!$C$6:$C$405,"geleistete Anzahlungen und Anlagen im Bau des Sachanlagevermögens")+ SUMIFS('E8.b. KKAuf_WAV'!$O$6:$O$405,'E8.b. KKAuf_WAV'!$B$6:$B$405,$C375,'E8.b. KKAuf_WAV'!$E$6:$E$405,Listen!$AA$3,'E8.b. KKAuf_WAV'!$C$6:$C$405,"geleistete Anzahlungen auf immaterielle Vermögensgegenstände")</f>
        <v>0</v>
      </c>
      <c r="AB375" s="992">
        <f>SUMIFS('E8.c. KKAuf_BKZ_NAB_IZ'!$L$6:$L$405,'E8.c. KKAuf_BKZ_NAB_IZ'!$B$6:$B$405,$C375,'E8.c. KKAuf_BKZ_NAB_IZ'!$C$6:$C$405,$H375)</f>
        <v>0</v>
      </c>
      <c r="AC375" s="974"/>
      <c r="AD375" s="992">
        <f t="shared" si="139"/>
        <v>0</v>
      </c>
      <c r="AE375" s="993">
        <f>$AE$11</f>
        <v>5.0700000000000002E-2</v>
      </c>
      <c r="AF375" s="993">
        <f>$AF$11</f>
        <v>1.7100000000000001E-2</v>
      </c>
      <c r="AG375" s="993">
        <f>$AG$11</f>
        <v>3.0499999999999999E-2</v>
      </c>
      <c r="AH375" s="994">
        <f t="shared" si="142"/>
        <v>0</v>
      </c>
      <c r="AJ375" s="992">
        <f t="shared" si="136"/>
        <v>0</v>
      </c>
      <c r="AK375" s="993">
        <f>$AK$11</f>
        <v>5.0700000000000002E-2</v>
      </c>
      <c r="AL375" s="993">
        <f>$AL$11</f>
        <v>1.7100000000000001E-2</v>
      </c>
      <c r="AM375" s="993">
        <f>$AM$11</f>
        <v>3.0499999999999999E-2</v>
      </c>
      <c r="AN375" s="994">
        <f t="shared" si="137"/>
        <v>0</v>
      </c>
    </row>
    <row r="376" spans="2:40" x14ac:dyDescent="0.2">
      <c r="B376" s="1447"/>
      <c r="C376" s="1002">
        <f>C375</f>
        <v>0</v>
      </c>
      <c r="D376" s="1450"/>
      <c r="E376" s="1408"/>
      <c r="F376" s="1408"/>
      <c r="G376" s="990"/>
      <c r="H376" s="983">
        <v>2023</v>
      </c>
      <c r="I376" s="972"/>
      <c r="J376" s="805">
        <f t="shared" si="138"/>
        <v>0</v>
      </c>
      <c r="K376" s="804"/>
      <c r="L376" s="803">
        <f t="shared" si="145"/>
        <v>0</v>
      </c>
      <c r="M376" s="804"/>
      <c r="N376" s="803">
        <f t="shared" si="135"/>
        <v>0</v>
      </c>
      <c r="O376" s="804"/>
      <c r="P376" s="803">
        <f t="shared" si="151"/>
        <v>0</v>
      </c>
      <c r="Q376" s="760"/>
      <c r="R376" s="980">
        <f>SUMIFS('E8.a. KKAuf_SAV'!$X$6:$X$2005,'E8.a. KKAuf_SAV'!$B$6:$B$2005,$C376,'E8.a. KKAuf_SAV'!$D$6:$D$2005,$H376)</f>
        <v>0</v>
      </c>
      <c r="S376" s="980">
        <f>SUMIFS('E8.b. KKAuf_WAV'!$N$6:$N$405,'E8.b. KKAuf_WAV'!$B$6:$B$405,$C376,'E8.b. KKAuf_WAV'!$E$6:$E$405,H376)-SUMIFS('E8.b. KKAuf_WAV'!$N$6:$N$405,'E8.b. KKAuf_WAV'!$B$6:$B$405,$C376,'E8.b. KKAuf_WAV'!$C$6:$C$405,"Geschäfts- oder Firmenwert",'E8.b. KKAuf_WAV'!$D$6:$D$405,H376)</f>
        <v>0</v>
      </c>
      <c r="T376" s="974"/>
      <c r="U376" s="980">
        <f>SUMIFS('E8.a. KKAuf_SAV'!$W$6:$W$2005,'E8.a. KKAuf_SAV'!$B$6:$B$2005,$C376,'E8.a. KKAuf_SAV'!$D$6:$D$2005,H376)</f>
        <v>0</v>
      </c>
      <c r="V376" s="980">
        <f>SUMIFS('E8.b. KKAuf_WAV'!$M$6:$M$405,'E8.b. KKAuf_WAV'!$B$6:$B$405,$C376,'E8.b. KKAuf_WAV'!$E$6:$E$405,$H376,'E8.b. KKAuf_WAV'!$C$6:$C$405,"&lt;&gt;"&amp;"geleistete Anzahlungen auf immaterielle Vermögensgegenstände",'E8.b. KKAuf_WAV'!$C$6:$C$405,"&lt;&gt;"&amp;"geleistete Anzahlungen und Anlagen im Bau des Sachanlagevermögens",'E8.b. KKAuf_WAV'!$C$6:$C$405,"&lt;&gt;"&amp;"Geschäfts- oder Firmenwert")</f>
        <v>0</v>
      </c>
      <c r="W376" s="980"/>
      <c r="X376" s="980">
        <f>SUMIFS('E8.c. KKAuf_BKZ_NAB_IZ'!$K$6:$K$405,'E8.c. KKAuf_BKZ_NAB_IZ'!$B$6:$B$405,$C376,'E8.c. KKAuf_BKZ_NAB_IZ'!$C$6:$C$405,$H376)</f>
        <v>0</v>
      </c>
      <c r="Y376" s="980">
        <f>SUMIFS('E8.a. KKAuf_SAV'!$Y$6:$Y$2005,'E8.a. KKAuf_SAV'!$B$6:$B$2005,$C376,'E8.a. KKAuf_SAV'!$D$6:$D$2005,$H376)</f>
        <v>0</v>
      </c>
      <c r="Z376" s="980">
        <f>SUMIFS('E8.b. KKAuf_WAV'!$O$6:$O$405,'E8.b. KKAuf_WAV'!$B$6:$B$405,$C376,'E8.b. KKAuf_WAV'!$E$6:$E$405,$H376,'E8.b. KKAuf_WAV'!$C$6:$C$405,"&lt;&gt;"&amp;"geleistete Anzahlungen auf immaterielle Vermögensgegenstände",'E8.b. KKAuf_WAV'!$C$6:$C$405,"&lt;&gt;"&amp;"geleistete Anzahlungen und Anlagen im Bau des Sachanlagevermögens",'E8.b. KKAuf_WAV'!$C$6:$C$405,"&lt;&gt;"&amp;"Geschäfts- oder Firmenwert")</f>
        <v>0</v>
      </c>
      <c r="AA376" s="980"/>
      <c r="AB376" s="980">
        <f>SUMIFS('E8.c. KKAuf_BKZ_NAB_IZ'!$L$6:$L$405,'E8.c. KKAuf_BKZ_NAB_IZ'!$B$6:$B$405,$C376,'E8.c. KKAuf_BKZ_NAB_IZ'!$C$6:$C$405,$H376)</f>
        <v>0</v>
      </c>
      <c r="AC376" s="974"/>
      <c r="AD376" s="980">
        <f t="shared" si="139"/>
        <v>0</v>
      </c>
      <c r="AE376" s="984">
        <f>$AE$12</f>
        <v>5.0700000000000002E-2</v>
      </c>
      <c r="AF376" s="984">
        <f>$AF$12</f>
        <v>1.7100000000000001E-2</v>
      </c>
      <c r="AG376" s="984">
        <f>$AG$12</f>
        <v>3.0499999999999999E-2</v>
      </c>
      <c r="AH376" s="982">
        <f t="shared" si="142"/>
        <v>0</v>
      </c>
      <c r="AJ376" s="980"/>
      <c r="AK376" s="984">
        <f>$AK$12</f>
        <v>5.0700000000000002E-2</v>
      </c>
      <c r="AL376" s="984">
        <f>$AL$12</f>
        <v>1.7100000000000001E-2</v>
      </c>
      <c r="AM376" s="984">
        <f>$AM$12</f>
        <v>3.0499999999999999E-2</v>
      </c>
      <c r="AN376" s="982">
        <f t="shared" si="137"/>
        <v>0</v>
      </c>
    </row>
    <row r="377" spans="2:40" x14ac:dyDescent="0.2">
      <c r="B377" s="1447"/>
      <c r="C377" s="1002">
        <f>C375</f>
        <v>0</v>
      </c>
      <c r="D377" s="1450"/>
      <c r="E377" s="1408"/>
      <c r="F377" s="1408"/>
      <c r="G377" s="990"/>
      <c r="H377" s="983">
        <v>2024</v>
      </c>
      <c r="I377" s="972"/>
      <c r="J377" s="803">
        <f t="shared" si="138"/>
        <v>0</v>
      </c>
      <c r="K377" s="804"/>
      <c r="L377" s="803">
        <f t="shared" si="145"/>
        <v>0</v>
      </c>
      <c r="M377" s="804"/>
      <c r="N377" s="803">
        <f t="shared" si="135"/>
        <v>0</v>
      </c>
      <c r="O377" s="804"/>
      <c r="P377" s="803">
        <f t="shared" si="151"/>
        <v>0</v>
      </c>
      <c r="Q377" s="760"/>
      <c r="R377" s="980">
        <f>SUMIFS('E8.a. KKAuf_SAV'!$X$6:$X$2005,'E8.a. KKAuf_SAV'!$B$6:$B$2005,$C377,'E8.a. KKAuf_SAV'!$D$6:$D$2005,$H377)</f>
        <v>0</v>
      </c>
      <c r="S377" s="980">
        <f>SUMIFS('E8.b. KKAuf_WAV'!$N$6:$N$405,'E8.b. KKAuf_WAV'!$B$6:$B$405,$C377,'E8.b. KKAuf_WAV'!$E$6:$E$405,H377)-SUMIFS('E8.b. KKAuf_WAV'!$N$6:$N$405,'E8.b. KKAuf_WAV'!$B$6:$B$405,$C377,'E8.b. KKAuf_WAV'!$C$6:$C$405,"Geschäfts- oder Firmenwert",'E8.b. KKAuf_WAV'!$D$6:$D$405,H377)</f>
        <v>0</v>
      </c>
      <c r="T377" s="974"/>
      <c r="U377" s="980">
        <f>SUMIFS('E8.a. KKAuf_SAV'!$W$6:$W$2005,'E8.a. KKAuf_SAV'!$B$6:$B$2005,$C377,'E8.a. KKAuf_SAV'!$D$6:$D$2005,H377)</f>
        <v>0</v>
      </c>
      <c r="V377" s="980">
        <f>SUMIFS('E8.b. KKAuf_WAV'!$M$6:$M$405,'E8.b. KKAuf_WAV'!$B$6:$B$405,$C377,'E8.b. KKAuf_WAV'!$E$6:$E$405,$H377,'E8.b. KKAuf_WAV'!$C$6:$C$405,"&lt;&gt;"&amp;"geleistete Anzahlungen auf immaterielle Vermögensgegenstände",'E8.b. KKAuf_WAV'!$C$6:$C$405,"&lt;&gt;"&amp;"geleistete Anzahlungen und Anlagen im Bau des Sachanlagevermögens",'E8.b. KKAuf_WAV'!$C$6:$C$405,"&lt;&gt;"&amp;"Geschäfts- oder Firmenwert")</f>
        <v>0</v>
      </c>
      <c r="W377" s="980">
        <f>SUMIFS('E8.b. KKAuf_WAV'!$M$6:$M$405,'E8.b. KKAuf_WAV'!$B$6:$B$405,$C377,'E8.b. KKAuf_WAV'!$E$6:$E$405,H377,'E8.b. KKAuf_WAV'!$C$6:$C$405,"geleistete Anzahlungen und Anlagen im Bau des Sachanlagevermögens")+ SUMIFS('E8.b. KKAuf_WAV'!$M$6:$M$405,'E8.b. KKAuf_WAV'!$B$6:$B$405,$C377,'E8.b. KKAuf_WAV'!$E$6:$E$405,H377,'E8.b. KKAuf_WAV'!$C$6:$C$405,"geleistete Anzahlungen auf immaterielle Vermögensgegenstände")</f>
        <v>0</v>
      </c>
      <c r="X377" s="980">
        <f>SUMIFS('E8.c. KKAuf_BKZ_NAB_IZ'!$K$6:$K$405,'E8.c. KKAuf_BKZ_NAB_IZ'!$B$6:$B$405,$C377,'E8.c. KKAuf_BKZ_NAB_IZ'!$C$6:$C$405,$H377)</f>
        <v>0</v>
      </c>
      <c r="Y377" s="980">
        <f>SUMIFS('E8.a. KKAuf_SAV'!$Y$6:$Y$2005,'E8.a. KKAuf_SAV'!$B$6:$B$2005,$C377,'E8.a. KKAuf_SAV'!$D$6:$D$2005,$H377)</f>
        <v>0</v>
      </c>
      <c r="Z377" s="980">
        <f>SUMIFS('E8.b. KKAuf_WAV'!$O$6:$O$405,'E8.b. KKAuf_WAV'!$B$6:$B$405,$C377,'E8.b. KKAuf_WAV'!$E$6:$E$405,$H377,'E8.b. KKAuf_WAV'!$C$6:$C$405,"&lt;&gt;"&amp;"geleistete Anzahlungen auf immaterielle Vermögensgegenstände",'E8.b. KKAuf_WAV'!$C$6:$C$405,"&lt;&gt;"&amp;"geleistete Anzahlungen und Anlagen im Bau des Sachanlagevermögens",'E8.b. KKAuf_WAV'!$C$6:$C$405,"&lt;&gt;"&amp;"Geschäfts- oder Firmenwert")</f>
        <v>0</v>
      </c>
      <c r="AA377" s="980">
        <f>SUMIFS('E8.b. KKAuf_WAV'!$O$6:$O$405,'E8.b. KKAuf_WAV'!$B$6:$B$405,$C377,'E8.b. KKAuf_WAV'!$E$6:$E$405,H377,'E8.b. KKAuf_WAV'!$C$6:$C$405,"geleistete Anzahlungen und Anlagen im Bau des Sachanlagevermögens")+ SUMIFS('E8.b. KKAuf_WAV'!$O$6:$O$405,'E8.b. KKAuf_WAV'!$B$6:$B$405,$C377,'E8.b. KKAuf_WAV'!$E$6:$E$405,H377,'E8.b. KKAuf_WAV'!$C$6:$C$405,"geleistete Anzahlungen auf immaterielle Vermögensgegenstände")</f>
        <v>0</v>
      </c>
      <c r="AB377" s="980">
        <f>SUMIFS('E8.c. KKAuf_BKZ_NAB_IZ'!$L$6:$L$405,'E8.c. KKAuf_BKZ_NAB_IZ'!$B$6:$B$405,$C377,'E8.c. KKAuf_BKZ_NAB_IZ'!$C$6:$C$405,$H377)</f>
        <v>0</v>
      </c>
      <c r="AC377" s="974"/>
      <c r="AD377" s="980">
        <f t="shared" si="139"/>
        <v>0</v>
      </c>
      <c r="AE377" s="984">
        <f>$AE$13</f>
        <v>6.93E-2</v>
      </c>
      <c r="AF377" s="984">
        <f>$AF$13</f>
        <v>3.8699999999999998E-2</v>
      </c>
      <c r="AG377" s="984">
        <f>$AG$13</f>
        <v>5.0900000000000001E-2</v>
      </c>
      <c r="AH377" s="982">
        <f t="shared" si="142"/>
        <v>0</v>
      </c>
      <c r="AJ377" s="980">
        <f t="shared" si="136"/>
        <v>0</v>
      </c>
      <c r="AK377" s="984">
        <f>$AK$13</f>
        <v>7.0099999999999996E-2</v>
      </c>
      <c r="AL377" s="984">
        <f>$AL$13</f>
        <v>3.6600000000000001E-2</v>
      </c>
      <c r="AM377" s="984">
        <f>$AM$13</f>
        <v>0.05</v>
      </c>
      <c r="AN377" s="982">
        <f t="shared" si="137"/>
        <v>0</v>
      </c>
    </row>
    <row r="378" spans="2:40" ht="15" thickBot="1" x14ac:dyDescent="0.25">
      <c r="B378" s="1447"/>
      <c r="C378" s="1002">
        <f>C375</f>
        <v>0</v>
      </c>
      <c r="D378" s="1450"/>
      <c r="E378" s="1408"/>
      <c r="F378" s="1408"/>
      <c r="G378" s="990"/>
      <c r="H378" s="983">
        <v>2025</v>
      </c>
      <c r="I378" s="972"/>
      <c r="J378" s="803">
        <f t="shared" si="138"/>
        <v>0</v>
      </c>
      <c r="K378" s="804"/>
      <c r="L378" s="803">
        <f t="shared" si="145"/>
        <v>0</v>
      </c>
      <c r="M378" s="804"/>
      <c r="N378" s="803">
        <f t="shared" si="135"/>
        <v>0</v>
      </c>
      <c r="O378" s="804"/>
      <c r="P378" s="803">
        <f t="shared" si="151"/>
        <v>0</v>
      </c>
      <c r="Q378" s="760"/>
      <c r="R378" s="980">
        <f>SUMIFS('E8.a. KKAuf_SAV'!$X$6:$X$2005,'E8.a. KKAuf_SAV'!$B$6:$B$2005,$C378,'E8.a. KKAuf_SAV'!$D$6:$D$2005,$H378)</f>
        <v>0</v>
      </c>
      <c r="S378" s="980">
        <f>SUMIFS('E8.b. KKAuf_WAV'!$N$6:$N$405,'E8.b. KKAuf_WAV'!$B$6:$B$405,$C378,'E8.b. KKAuf_WAV'!$E$6:$E$405,H378)-SUMIFS('E8.b. KKAuf_WAV'!$N$6:$N$405,'E8.b. KKAuf_WAV'!$B$6:$B$405,$C378,'E8.b. KKAuf_WAV'!$C$6:$C$405,"Geschäfts- oder Firmenwert",'E8.b. KKAuf_WAV'!$D$6:$D$405,H378)</f>
        <v>0</v>
      </c>
      <c r="T378" s="974"/>
      <c r="U378" s="980">
        <f>SUMIFS('E8.a. KKAuf_SAV'!$W$6:$W$2005,'E8.a. KKAuf_SAV'!$B$6:$B$2005,$C378,'E8.a. KKAuf_SAV'!$D$6:$D$2005,H378)</f>
        <v>0</v>
      </c>
      <c r="V378" s="980">
        <f>SUMIFS('E8.b. KKAuf_WAV'!$M$6:$M$405,'E8.b. KKAuf_WAV'!$B$6:$B$405,$C378,'E8.b. KKAuf_WAV'!$E$6:$E$405,$H378,'E8.b. KKAuf_WAV'!$C$6:$C$405,"&lt;&gt;"&amp;"geleistete Anzahlungen auf immaterielle Vermögensgegenstände",'E8.b. KKAuf_WAV'!$C$6:$C$405,"&lt;&gt;"&amp;"geleistete Anzahlungen und Anlagen im Bau des Sachanlagevermögens",'E8.b. KKAuf_WAV'!$C$6:$C$405,"&lt;&gt;"&amp;"Geschäfts- oder Firmenwert")</f>
        <v>0</v>
      </c>
      <c r="W378" s="980">
        <f>SUMIFS('E8.b. KKAuf_WAV'!$M$6:$M$405,'E8.b. KKAuf_WAV'!$B$6:$B$405,$C378,'E8.b. KKAuf_WAV'!$E$6:$E$405,H378,'E8.b. KKAuf_WAV'!$C$6:$C$405,"geleistete Anzahlungen und Anlagen im Bau des Sachanlagevermögens")+ SUMIFS('E8.b. KKAuf_WAV'!$M$6:$M$405,'E8.b. KKAuf_WAV'!$B$6:$B$405,$C378,'E8.b. KKAuf_WAV'!$E$6:$E$405,H378,'E8.b. KKAuf_WAV'!$C$6:$C$405,"geleistete Anzahlungen auf immaterielle Vermögensgegenstände")</f>
        <v>0</v>
      </c>
      <c r="X378" s="980">
        <f>SUMIFS('E8.c. KKAuf_BKZ_NAB_IZ'!$K$6:$K$405,'E8.c. KKAuf_BKZ_NAB_IZ'!$B$6:$B$405,$C378,'E8.c. KKAuf_BKZ_NAB_IZ'!$C$6:$C$405,$H378)</f>
        <v>0</v>
      </c>
      <c r="Y378" s="980">
        <f>SUMIFS('E8.a. KKAuf_SAV'!$Y$6:$Y$2005,'E8.a. KKAuf_SAV'!$B$6:$B$2005,$C378,'E8.a. KKAuf_SAV'!$D$6:$D$2005,$H378)</f>
        <v>0</v>
      </c>
      <c r="Z378" s="980">
        <f>SUMIFS('E8.b. KKAuf_WAV'!$O$6:$O$405,'E8.b. KKAuf_WAV'!$B$6:$B$405,$C378,'E8.b. KKAuf_WAV'!$E$6:$E$405,$H378,'E8.b. KKAuf_WAV'!$C$6:$C$405,"&lt;&gt;"&amp;"geleistete Anzahlungen auf immaterielle Vermögensgegenstände",'E8.b. KKAuf_WAV'!$C$6:$C$405,"&lt;&gt;"&amp;"geleistete Anzahlungen und Anlagen im Bau des Sachanlagevermögens",'E8.b. KKAuf_WAV'!$C$6:$C$405,"&lt;&gt;"&amp;"Geschäfts- oder Firmenwert")</f>
        <v>0</v>
      </c>
      <c r="AA378" s="980">
        <f>SUMIFS('E8.b. KKAuf_WAV'!$O$6:$O$405,'E8.b. KKAuf_WAV'!$B$6:$B$405,$C378,'E8.b. KKAuf_WAV'!$E$6:$E$405,H378,'E8.b. KKAuf_WAV'!$C$6:$C$405,"geleistete Anzahlungen und Anlagen im Bau des Sachanlagevermögens")+ SUMIFS('E8.b. KKAuf_WAV'!$O$6:$O$405,'E8.b. KKAuf_WAV'!$B$6:$B$405,$C378,'E8.b. KKAuf_WAV'!$E$6:$E$405,H378,'E8.b. KKAuf_WAV'!$C$6:$C$405,"geleistete Anzahlungen auf immaterielle Vermögensgegenstände")</f>
        <v>0</v>
      </c>
      <c r="AB378" s="980">
        <f>SUMIFS('E8.c. KKAuf_BKZ_NAB_IZ'!$L$6:$L$405,'E8.c. KKAuf_BKZ_NAB_IZ'!$B$6:$B$405,$C378,'E8.c. KKAuf_BKZ_NAB_IZ'!$C$6:$C$405,$H378)</f>
        <v>0</v>
      </c>
      <c r="AC378" s="974"/>
      <c r="AD378" s="980">
        <f t="shared" si="139"/>
        <v>0</v>
      </c>
      <c r="AE378" s="984">
        <f>$AE$14</f>
        <v>7.0099999999999996E-2</v>
      </c>
      <c r="AF378" s="984">
        <f>$AF$14</f>
        <v>3.6600000000000001E-2</v>
      </c>
      <c r="AG378" s="984">
        <f>$AG$14</f>
        <v>0.05</v>
      </c>
      <c r="AH378" s="982">
        <f t="shared" si="142"/>
        <v>0</v>
      </c>
      <c r="AJ378" s="980">
        <f t="shared" si="136"/>
        <v>0</v>
      </c>
      <c r="AK378" s="984">
        <f>$AK$14</f>
        <v>7.0099999999999996E-2</v>
      </c>
      <c r="AL378" s="984">
        <f>$AL$14</f>
        <v>3.6600000000000001E-2</v>
      </c>
      <c r="AM378" s="984">
        <f>$AM$14</f>
        <v>0.05</v>
      </c>
      <c r="AN378" s="982">
        <f t="shared" si="137"/>
        <v>0</v>
      </c>
    </row>
    <row r="379" spans="2:40" ht="15" hidden="1" thickBot="1" x14ac:dyDescent="0.25">
      <c r="B379" s="1447"/>
      <c r="C379" s="1002">
        <f>C375</f>
        <v>0</v>
      </c>
      <c r="D379" s="1450"/>
      <c r="E379" s="1408"/>
      <c r="F379" s="1408"/>
      <c r="G379" s="990"/>
      <c r="H379" s="983">
        <v>2026</v>
      </c>
      <c r="I379" s="972"/>
      <c r="J379" s="803">
        <f t="shared" si="138"/>
        <v>0</v>
      </c>
      <c r="K379" s="804"/>
      <c r="L379" s="803">
        <f t="shared" si="145"/>
        <v>0</v>
      </c>
      <c r="M379" s="804"/>
      <c r="N379" s="803">
        <f t="shared" si="135"/>
        <v>0</v>
      </c>
      <c r="O379" s="804"/>
      <c r="P379" s="803">
        <f t="shared" si="151"/>
        <v>0</v>
      </c>
      <c r="Q379" s="760"/>
      <c r="R379" s="980">
        <f>SUMIFS('E8.a. KKAuf_SAV'!$X$6:$X$2005,'E8.a. KKAuf_SAV'!$B$6:$B$2005,$C379,'E8.a. KKAuf_SAV'!$D$6:$D$2005,$H379)</f>
        <v>0</v>
      </c>
      <c r="S379" s="980">
        <f>SUMIFS('E8.b. KKAuf_WAV'!$N$6:$N$405,'E8.b. KKAuf_WAV'!$B$6:$B$405,$C379,'E8.b. KKAuf_WAV'!$E$6:$E$405,H379)-SUMIFS('E8.b. KKAuf_WAV'!$N$6:$N$405,'E8.b. KKAuf_WAV'!$B$6:$B$405,$C379,'E8.b. KKAuf_WAV'!$C$6:$C$405,"Geschäfts- oder Firmenwert",'E8.b. KKAuf_WAV'!$D$6:$D$405,H379)</f>
        <v>0</v>
      </c>
      <c r="T379" s="974"/>
      <c r="U379" s="980">
        <f>SUMIFS('E8.a. KKAuf_SAV'!$W$6:$W$2005,'E8.a. KKAuf_SAV'!$B$6:$B$2005,$C379,'E8.a. KKAuf_SAV'!$D$6:$D$2005,H379)</f>
        <v>0</v>
      </c>
      <c r="V379" s="980">
        <f>SUMIFS('E8.b. KKAuf_WAV'!$M$6:$M$405,'E8.b. KKAuf_WAV'!$B$6:$B$405,$C379,'E8.b. KKAuf_WAV'!$E$6:$E$405,$H379,'E8.b. KKAuf_WAV'!$C$6:$C$405,"&lt;&gt;"&amp;"geleistete Anzahlungen auf immaterielle Vermögensgegenstände",'E8.b. KKAuf_WAV'!$C$6:$C$405,"&lt;&gt;"&amp;"geleistete Anzahlungen und Anlagen im Bau des Sachanlagevermögens",'E8.b. KKAuf_WAV'!$C$6:$C$405,"&lt;&gt;"&amp;"Geschäfts- oder Firmenwert")</f>
        <v>0</v>
      </c>
      <c r="W379" s="980">
        <f>SUMIFS('E8.b. KKAuf_WAV'!$M$6:$M$405,'E8.b. KKAuf_WAV'!$B$6:$B$405,$C379,'E8.b. KKAuf_WAV'!$E$6:$E$405,H379,'E8.b. KKAuf_WAV'!$C$6:$C$405,"geleistete Anzahlungen und Anlagen im Bau des Sachanlagevermögens")+ SUMIFS('E8.b. KKAuf_WAV'!$M$6:$M$405,'E8.b. KKAuf_WAV'!$B$6:$B$405,$C379,'E8.b. KKAuf_WAV'!$E$6:$E$405,H379,'E8.b. KKAuf_WAV'!$C$6:$C$405,"geleistete Anzahlungen auf immaterielle Vermögensgegenstände")</f>
        <v>0</v>
      </c>
      <c r="X379" s="980">
        <f>SUMIFS('E8.c. KKAuf_BKZ_NAB_IZ'!$K$6:$K$405,'E8.c. KKAuf_BKZ_NAB_IZ'!$B$6:$B$405,$C379,'E8.c. KKAuf_BKZ_NAB_IZ'!$C$6:$C$405,$H379)</f>
        <v>0</v>
      </c>
      <c r="Y379" s="980">
        <f>SUMIFS('E8.a. KKAuf_SAV'!$Y$6:$Y$2005,'E8.a. KKAuf_SAV'!$B$6:$B$2005,$C379,'E8.a. KKAuf_SAV'!$D$6:$D$2005,$H379)</f>
        <v>0</v>
      </c>
      <c r="Z379" s="980">
        <f>SUMIFS('E8.b. KKAuf_WAV'!$O$6:$O$405,'E8.b. KKAuf_WAV'!$B$6:$B$405,$C379,'E8.b. KKAuf_WAV'!$E$6:$E$405,$H379,'E8.b. KKAuf_WAV'!$C$6:$C$405,"&lt;&gt;"&amp;"geleistete Anzahlungen auf immaterielle Vermögensgegenstände",'E8.b. KKAuf_WAV'!$C$6:$C$405,"&lt;&gt;"&amp;"geleistete Anzahlungen und Anlagen im Bau des Sachanlagevermögens",'E8.b. KKAuf_WAV'!$C$6:$C$405,"&lt;&gt;"&amp;"Geschäfts- oder Firmenwert")</f>
        <v>0</v>
      </c>
      <c r="AA379" s="980">
        <f>SUMIFS('E8.b. KKAuf_WAV'!$O$6:$O$405,'E8.b. KKAuf_WAV'!$B$6:$B$405,$C379,'E8.b. KKAuf_WAV'!$E$6:$E$405,H379,'E8.b. KKAuf_WAV'!$C$6:$C$405,"geleistete Anzahlungen und Anlagen im Bau des Sachanlagevermögens")+ SUMIFS('E8.b. KKAuf_WAV'!$O$6:$O$405,'E8.b. KKAuf_WAV'!$B$6:$B$405,$C379,'E8.b. KKAuf_WAV'!$E$6:$E$405,H379,'E8.b. KKAuf_WAV'!$C$6:$C$405,"geleistete Anzahlungen auf immaterielle Vermögensgegenstände")</f>
        <v>0</v>
      </c>
      <c r="AB379" s="980">
        <f>SUMIFS('E8.c. KKAuf_BKZ_NAB_IZ'!$L$6:$L$405,'E8.c. KKAuf_BKZ_NAB_IZ'!$B$6:$B$405,$C379,'E8.c. KKAuf_BKZ_NAB_IZ'!$C$6:$C$405,$H379)</f>
        <v>0</v>
      </c>
      <c r="AC379" s="974"/>
      <c r="AD379" s="980">
        <f t="shared" si="139"/>
        <v>0</v>
      </c>
      <c r="AE379" s="984">
        <f>$AE$15</f>
        <v>0</v>
      </c>
      <c r="AF379" s="984">
        <f>$AF$15</f>
        <v>0</v>
      </c>
      <c r="AG379" s="984">
        <f>$AG$15</f>
        <v>0</v>
      </c>
      <c r="AH379" s="982">
        <f t="shared" si="142"/>
        <v>0</v>
      </c>
      <c r="AJ379" s="980">
        <f t="shared" si="136"/>
        <v>0</v>
      </c>
      <c r="AK379" s="984">
        <f>$AK$15</f>
        <v>0</v>
      </c>
      <c r="AL379" s="984">
        <f>$AL$15</f>
        <v>0</v>
      </c>
      <c r="AM379" s="984">
        <f>$AM$15</f>
        <v>0</v>
      </c>
      <c r="AN379" s="982">
        <f t="shared" si="137"/>
        <v>0</v>
      </c>
    </row>
    <row r="380" spans="2:40" ht="15" hidden="1" thickBot="1" x14ac:dyDescent="0.25">
      <c r="B380" s="1447"/>
      <c r="C380" s="1002">
        <f>C375</f>
        <v>0</v>
      </c>
      <c r="D380" s="1450"/>
      <c r="E380" s="1408"/>
      <c r="F380" s="1408"/>
      <c r="G380" s="990"/>
      <c r="H380" s="983">
        <v>2027</v>
      </c>
      <c r="I380" s="972"/>
      <c r="J380" s="803">
        <f t="shared" si="138"/>
        <v>0</v>
      </c>
      <c r="K380" s="804"/>
      <c r="L380" s="803">
        <f t="shared" si="145"/>
        <v>0</v>
      </c>
      <c r="M380" s="804"/>
      <c r="N380" s="803">
        <f t="shared" si="135"/>
        <v>0</v>
      </c>
      <c r="O380" s="804"/>
      <c r="P380" s="803">
        <f t="shared" si="151"/>
        <v>0</v>
      </c>
      <c r="Q380" s="760"/>
      <c r="R380" s="980">
        <f>SUMIFS('E8.a. KKAuf_SAV'!$X$6:$X$2005,'E8.a. KKAuf_SAV'!$B$6:$B$2005,$C380,'E8.a. KKAuf_SAV'!$D$6:$D$2005,$H380)</f>
        <v>0</v>
      </c>
      <c r="S380" s="980">
        <f>SUMIFS('E8.b. KKAuf_WAV'!$N$6:$N$405,'E8.b. KKAuf_WAV'!$B$6:$B$405,$C380,'E8.b. KKAuf_WAV'!$E$6:$E$405,H380)-SUMIFS('E8.b. KKAuf_WAV'!$N$6:$N$405,'E8.b. KKAuf_WAV'!$B$6:$B$405,$C380,'E8.b. KKAuf_WAV'!$C$6:$C$405,"Geschäfts- oder Firmenwert",'E8.b. KKAuf_WAV'!$D$6:$D$405,H380)</f>
        <v>0</v>
      </c>
      <c r="T380" s="974"/>
      <c r="U380" s="980">
        <f>SUMIFS('E8.a. KKAuf_SAV'!$W$6:$W$2005,'E8.a. KKAuf_SAV'!$B$6:$B$2005,$C380,'E8.a. KKAuf_SAV'!$D$6:$D$2005,H380)</f>
        <v>0</v>
      </c>
      <c r="V380" s="980">
        <f>SUMIFS('E8.b. KKAuf_WAV'!$M$6:$M$405,'E8.b. KKAuf_WAV'!$B$6:$B$405,$C380,'E8.b. KKAuf_WAV'!$E$6:$E$405,$H380,'E8.b. KKAuf_WAV'!$C$6:$C$405,"&lt;&gt;"&amp;"geleistete Anzahlungen auf immaterielle Vermögensgegenstände",'E8.b. KKAuf_WAV'!$C$6:$C$405,"&lt;&gt;"&amp;"geleistete Anzahlungen und Anlagen im Bau des Sachanlagevermögens",'E8.b. KKAuf_WAV'!$C$6:$C$405,"&lt;&gt;"&amp;"Geschäfts- oder Firmenwert")</f>
        <v>0</v>
      </c>
      <c r="W380" s="980">
        <f>SUMIFS('E8.b. KKAuf_WAV'!$M$6:$M$405,'E8.b. KKAuf_WAV'!$B$6:$B$405,$C380,'E8.b. KKAuf_WAV'!$E$6:$E$405,H380,'E8.b. KKAuf_WAV'!$C$6:$C$405,"geleistete Anzahlungen und Anlagen im Bau des Sachanlagevermögens")+ SUMIFS('E8.b. KKAuf_WAV'!$M$6:$M$405,'E8.b. KKAuf_WAV'!$B$6:$B$405,$C380,'E8.b. KKAuf_WAV'!$E$6:$E$405,H380,'E8.b. KKAuf_WAV'!$C$6:$C$405,"geleistete Anzahlungen auf immaterielle Vermögensgegenstände")</f>
        <v>0</v>
      </c>
      <c r="X380" s="980">
        <f>SUMIFS('E8.c. KKAuf_BKZ_NAB_IZ'!$K$6:$K$405,'E8.c. KKAuf_BKZ_NAB_IZ'!$B$6:$B$405,$C380,'E8.c. KKAuf_BKZ_NAB_IZ'!$C$6:$C$405,$H380)</f>
        <v>0</v>
      </c>
      <c r="Y380" s="980">
        <f>SUMIFS('E8.a. KKAuf_SAV'!$Y$6:$Y$2005,'E8.a. KKAuf_SAV'!$B$6:$B$2005,$C380,'E8.a. KKAuf_SAV'!$D$6:$D$2005,$H380)</f>
        <v>0</v>
      </c>
      <c r="Z380" s="980">
        <f>SUMIFS('E8.b. KKAuf_WAV'!$O$6:$O$405,'E8.b. KKAuf_WAV'!$B$6:$B$405,$C380,'E8.b. KKAuf_WAV'!$E$6:$E$405,$H380,'E8.b. KKAuf_WAV'!$C$6:$C$405,"&lt;&gt;"&amp;"geleistete Anzahlungen auf immaterielle Vermögensgegenstände",'E8.b. KKAuf_WAV'!$C$6:$C$405,"&lt;&gt;"&amp;"geleistete Anzahlungen und Anlagen im Bau des Sachanlagevermögens",'E8.b. KKAuf_WAV'!$C$6:$C$405,"&lt;&gt;"&amp;"Geschäfts- oder Firmenwert")</f>
        <v>0</v>
      </c>
      <c r="AA380" s="980">
        <f>SUMIFS('E8.b. KKAuf_WAV'!$O$6:$O$405,'E8.b. KKAuf_WAV'!$B$6:$B$405,$C380,'E8.b. KKAuf_WAV'!$E$6:$E$405,H380,'E8.b. KKAuf_WAV'!$C$6:$C$405,"geleistete Anzahlungen und Anlagen im Bau des Sachanlagevermögens")+ SUMIFS('E8.b. KKAuf_WAV'!$O$6:$O$405,'E8.b. KKAuf_WAV'!$B$6:$B$405,$C380,'E8.b. KKAuf_WAV'!$E$6:$E$405,H380,'E8.b. KKAuf_WAV'!$C$6:$C$405,"geleistete Anzahlungen auf immaterielle Vermögensgegenstände")</f>
        <v>0</v>
      </c>
      <c r="AB380" s="980">
        <f>SUMIFS('E8.c. KKAuf_BKZ_NAB_IZ'!$L$6:$L$405,'E8.c. KKAuf_BKZ_NAB_IZ'!$B$6:$B$405,$C380,'E8.c. KKAuf_BKZ_NAB_IZ'!$C$6:$C$405,$H380)</f>
        <v>0</v>
      </c>
      <c r="AC380" s="974"/>
      <c r="AD380" s="980">
        <f t="shared" si="139"/>
        <v>0</v>
      </c>
      <c r="AE380" s="984">
        <f>$AE$16</f>
        <v>0</v>
      </c>
      <c r="AF380" s="984">
        <f>$AF$16</f>
        <v>0</v>
      </c>
      <c r="AG380" s="984">
        <f>$AG$16</f>
        <v>0</v>
      </c>
      <c r="AH380" s="982">
        <f t="shared" si="142"/>
        <v>0</v>
      </c>
      <c r="AJ380" s="980">
        <f t="shared" si="136"/>
        <v>0</v>
      </c>
      <c r="AK380" s="984">
        <f>$AK$16</f>
        <v>0</v>
      </c>
      <c r="AL380" s="984">
        <f>$AL$16</f>
        <v>0</v>
      </c>
      <c r="AM380" s="984">
        <f>$AM$16</f>
        <v>0</v>
      </c>
      <c r="AN380" s="982">
        <f t="shared" si="137"/>
        <v>0</v>
      </c>
    </row>
    <row r="381" spans="2:40" ht="15" hidden="1" thickBot="1" x14ac:dyDescent="0.25">
      <c r="B381" s="1448"/>
      <c r="C381" s="1003">
        <f>C375</f>
        <v>0</v>
      </c>
      <c r="D381" s="1451"/>
      <c r="E381" s="1409"/>
      <c r="F381" s="1409"/>
      <c r="G381" s="970"/>
      <c r="H381" s="986">
        <v>2028</v>
      </c>
      <c r="I381" s="972"/>
      <c r="J381" s="815">
        <f t="shared" si="138"/>
        <v>0</v>
      </c>
      <c r="K381" s="804"/>
      <c r="L381" s="814">
        <f t="shared" si="145"/>
        <v>0</v>
      </c>
      <c r="M381" s="804"/>
      <c r="N381" s="814">
        <f t="shared" si="135"/>
        <v>0</v>
      </c>
      <c r="O381" s="804"/>
      <c r="P381" s="814">
        <f t="shared" si="151"/>
        <v>0</v>
      </c>
      <c r="Q381" s="760"/>
      <c r="R381" s="987">
        <f>SUMIFS('E8.a. KKAuf_SAV'!$X$6:$X$2005,'E8.a. KKAuf_SAV'!$B$6:$B$2005,$C381,'E8.a. KKAuf_SAV'!$D$6:$D$2005,$H381)</f>
        <v>0</v>
      </c>
      <c r="S381" s="987">
        <f>SUMIFS('E8.b. KKAuf_WAV'!$N$6:$N$405,'E8.b. KKAuf_WAV'!$B$6:$B$405,$C381,'E8.b. KKAuf_WAV'!$E$6:$E$405,H381)-SUMIFS('E8.b. KKAuf_WAV'!$N$6:$N$405,'E8.b. KKAuf_WAV'!$B$6:$B$405,$C381,'E8.b. KKAuf_WAV'!$C$6:$C$405,"Geschäfts- oder Firmenwert",'E8.b. KKAuf_WAV'!$D$6:$D$405,H381)</f>
        <v>0</v>
      </c>
      <c r="T381" s="974"/>
      <c r="U381" s="987">
        <f>SUMIFS('E8.a. KKAuf_SAV'!$W$6:$W$2005,'E8.a. KKAuf_SAV'!$B$6:$B$2005,$C381,'E8.a. KKAuf_SAV'!$D$6:$D$2005,H381)</f>
        <v>0</v>
      </c>
      <c r="V381" s="987">
        <f>SUMIFS('E8.b. KKAuf_WAV'!$M$6:$M$405,'E8.b. KKAuf_WAV'!$B$6:$B$405,$C381,'E8.b. KKAuf_WAV'!$E$6:$E$405,$H381,'E8.b. KKAuf_WAV'!$C$6:$C$405,"&lt;&gt;"&amp;"geleistete Anzahlungen auf immaterielle Vermögensgegenstände",'E8.b. KKAuf_WAV'!$C$6:$C$405,"&lt;&gt;"&amp;"geleistete Anzahlungen und Anlagen im Bau des Sachanlagevermögens",'E8.b. KKAuf_WAV'!$C$6:$C$405,"&lt;&gt;"&amp;"Geschäfts- oder Firmenwert")</f>
        <v>0</v>
      </c>
      <c r="W381" s="987">
        <f>SUMIFS('E8.b. KKAuf_WAV'!$M$6:$M$405,'E8.b. KKAuf_WAV'!$B$6:$B$405,$C381,'E8.b. KKAuf_WAV'!$E$6:$E$405,H381,'E8.b. KKAuf_WAV'!$C$6:$C$405,"geleistete Anzahlungen und Anlagen im Bau des Sachanlagevermögens")+ SUMIFS('E8.b. KKAuf_WAV'!$M$6:$M$405,'E8.b. KKAuf_WAV'!$B$6:$B$405,$C381,'E8.b. KKAuf_WAV'!$E$6:$E$405,H381,'E8.b. KKAuf_WAV'!$C$6:$C$405,"geleistete Anzahlungen auf immaterielle Vermögensgegenstände")</f>
        <v>0</v>
      </c>
      <c r="X381" s="987">
        <f>SUMIFS('E8.c. KKAuf_BKZ_NAB_IZ'!$K$6:$K$405,'E8.c. KKAuf_BKZ_NAB_IZ'!$B$6:$B$405,$C381,'E8.c. KKAuf_BKZ_NAB_IZ'!$C$6:$C$405,$H381)</f>
        <v>0</v>
      </c>
      <c r="Y381" s="987">
        <f>SUMIFS('E8.a. KKAuf_SAV'!$Y$6:$Y$2005,'E8.a. KKAuf_SAV'!$B$6:$B$2005,$C381,'E8.a. KKAuf_SAV'!$D$6:$D$2005,$H381)</f>
        <v>0</v>
      </c>
      <c r="Z381" s="987">
        <f>SUMIFS('E8.b. KKAuf_WAV'!$O$6:$O$405,'E8.b. KKAuf_WAV'!$B$6:$B$405,$C381,'E8.b. KKAuf_WAV'!$E$6:$E$405,$H381,'E8.b. KKAuf_WAV'!$C$6:$C$405,"&lt;&gt;"&amp;"geleistete Anzahlungen auf immaterielle Vermögensgegenstände",'E8.b. KKAuf_WAV'!$C$6:$C$405,"&lt;&gt;"&amp;"geleistete Anzahlungen und Anlagen im Bau des Sachanlagevermögens",'E8.b. KKAuf_WAV'!$C$6:$C$405,"&lt;&gt;"&amp;"Geschäfts- oder Firmenwert")</f>
        <v>0</v>
      </c>
      <c r="AA381" s="987">
        <f>SUMIFS('E8.b. KKAuf_WAV'!$O$6:$O$405,'E8.b. KKAuf_WAV'!$B$6:$B$405,$C381,'E8.b. KKAuf_WAV'!$E$6:$E$405,H381,'E8.b. KKAuf_WAV'!$C$6:$C$405,"geleistete Anzahlungen und Anlagen im Bau des Sachanlagevermögens")+ SUMIFS('E8.b. KKAuf_WAV'!$O$6:$O$405,'E8.b. KKAuf_WAV'!$B$6:$B$405,$C381,'E8.b. KKAuf_WAV'!$E$6:$E$405,H381,'E8.b. KKAuf_WAV'!$C$6:$C$405,"geleistete Anzahlungen auf immaterielle Vermögensgegenstände")</f>
        <v>0</v>
      </c>
      <c r="AB381" s="987">
        <f>SUMIFS('E8.c. KKAuf_BKZ_NAB_IZ'!$L$6:$L$405,'E8.c. KKAuf_BKZ_NAB_IZ'!$B$6:$B$405,$C381,'E8.c. KKAuf_BKZ_NAB_IZ'!$C$6:$C$405,$H381)</f>
        <v>0</v>
      </c>
      <c r="AC381" s="974"/>
      <c r="AD381" s="987">
        <f t="shared" si="139"/>
        <v>0</v>
      </c>
      <c r="AE381" s="988">
        <f>$AE$17</f>
        <v>0</v>
      </c>
      <c r="AF381" s="988">
        <f>$AF$17</f>
        <v>0</v>
      </c>
      <c r="AG381" s="988">
        <f>$AG$17</f>
        <v>0</v>
      </c>
      <c r="AH381" s="989">
        <f t="shared" si="142"/>
        <v>0</v>
      </c>
      <c r="AJ381" s="987">
        <f t="shared" si="136"/>
        <v>0</v>
      </c>
      <c r="AK381" s="988">
        <f>$AK$17</f>
        <v>0</v>
      </c>
      <c r="AL381" s="988">
        <f>$AL$17</f>
        <v>0</v>
      </c>
      <c r="AM381" s="988">
        <f>$AM$17</f>
        <v>0</v>
      </c>
      <c r="AN381" s="989">
        <f t="shared" si="137"/>
        <v>0</v>
      </c>
    </row>
    <row r="382" spans="2:40" ht="14.25" customHeight="1" x14ac:dyDescent="0.2">
      <c r="B382" s="1446"/>
      <c r="C382" s="1001">
        <f>B382</f>
        <v>0</v>
      </c>
      <c r="D382" s="1449"/>
      <c r="E382" s="1407"/>
      <c r="F382" s="1410"/>
      <c r="G382" s="990"/>
      <c r="H382" s="991">
        <v>2022</v>
      </c>
      <c r="I382" s="972"/>
      <c r="J382" s="813">
        <f t="shared" si="138"/>
        <v>0</v>
      </c>
      <c r="K382" s="804"/>
      <c r="L382" s="813">
        <f t="shared" si="145"/>
        <v>0</v>
      </c>
      <c r="M382" s="804"/>
      <c r="N382" s="813">
        <f t="shared" si="135"/>
        <v>0</v>
      </c>
      <c r="O382" s="804"/>
      <c r="P382" s="813">
        <f t="shared" ref="P382:P388" si="152">IFERROR((AJ382*AK382+AD382*AE382)*0.4*0.035*$F$382,0)</f>
        <v>0</v>
      </c>
      <c r="Q382" s="760"/>
      <c r="R382" s="992">
        <f>SUMIFS('E8.a. KKAuf_SAV'!$X$6:$X$2005,'E8.a. KKAuf_SAV'!$B$6:$B$2005,$C382,'E8.a. KKAuf_SAV'!$D$6:$D$2005,$H382)</f>
        <v>0</v>
      </c>
      <c r="S382" s="992">
        <f>SUMIFS('E8.b. KKAuf_WAV'!$N$6:$N$405,'E8.b. KKAuf_WAV'!$B$6:$B$405,$C382,'E8.b. KKAuf_WAV'!$E$6:$E$405,H382)-SUMIFS('E8.b. KKAuf_WAV'!$N$6:$N$405,'E8.b. KKAuf_WAV'!$B$6:$B$405,$C382,'E8.b. KKAuf_WAV'!$C$6:$C$405,"Geschäfts- oder Firmenwert",'E8.b. KKAuf_WAV'!$D$6:$D$405,H382)</f>
        <v>0</v>
      </c>
      <c r="T382" s="974"/>
      <c r="U382" s="992">
        <f>SUMIFS('E8.a. KKAuf_SAV'!$W$6:$W$2005,'E8.a. KKAuf_SAV'!$B$6:$B$2005,$C382,'E8.a. KKAuf_SAV'!$D$6:$D$2005,H382)</f>
        <v>0</v>
      </c>
      <c r="V382" s="992">
        <f>SUMIFS('E8.b. KKAuf_WAV'!$M$6:$M$405,'E8.b. KKAuf_WAV'!$B$6:$B$405,$C382,'E8.b. KKAuf_WAV'!$E$6:$E$405,$H382,'E8.b. KKAuf_WAV'!$C$6:$C$405,"&lt;&gt;"&amp;"geleistete Anzahlungen auf immaterielle Vermögensgegenstände",'E8.b. KKAuf_WAV'!$C$6:$C$405,"&lt;&gt;"&amp;"geleistete Anzahlungen und Anlagen im Bau des Sachanlagevermögens",'E8.b. KKAuf_WAV'!$C$6:$C$405,"&lt;&gt;"&amp;"Geschäfts- oder Firmenwert")</f>
        <v>0</v>
      </c>
      <c r="W382" s="992">
        <f>SUMIFS('E8.b. KKAuf_WAV'!$M$6:$M$405,'E8.b. KKAuf_WAV'!$B$6:$B$405,$C382,'E8.b. KKAuf_WAV'!$E$6:$E$405,Listen!$AA$3,'E8.b. KKAuf_WAV'!$C$6:$C$405,"geleistete Anzahlungen und Anlagen im Bau des Sachanlagevermögens")+ SUMIFS('E8.b. KKAuf_WAV'!$M$6:$M$405,'E8.b. KKAuf_WAV'!$B$6:$B$405,$C382,'E8.b. KKAuf_WAV'!$E$6:$E$405,Listen!$AA$3,'E8.b. KKAuf_WAV'!$C$6:$C$405,"geleistete Anzahlungen auf immaterielle Vermögensgegenstände")</f>
        <v>0</v>
      </c>
      <c r="X382" s="992">
        <f>SUMIFS('E8.c. KKAuf_BKZ_NAB_IZ'!$K$6:$K$405,'E8.c. KKAuf_BKZ_NAB_IZ'!$B$6:$B$405,$C382,'E8.c. KKAuf_BKZ_NAB_IZ'!$C$6:$C$405,$H382)</f>
        <v>0</v>
      </c>
      <c r="Y382" s="992">
        <f>SUMIFS('E8.a. KKAuf_SAV'!$Y$6:$Y$2005,'E8.a. KKAuf_SAV'!$B$6:$B$2005,$C382,'E8.a. KKAuf_SAV'!$D$6:$D$2005,$H382)</f>
        <v>0</v>
      </c>
      <c r="Z382" s="992">
        <f>SUMIFS('E8.b. KKAuf_WAV'!$O$6:$O$405,'E8.b. KKAuf_WAV'!$B$6:$B$405,$C382,'E8.b. KKAuf_WAV'!$E$6:$E$405,$H382,'E8.b. KKAuf_WAV'!$C$6:$C$405,"&lt;&gt;"&amp;"geleistete Anzahlungen auf immaterielle Vermögensgegenstände",'E8.b. KKAuf_WAV'!$C$6:$C$405,"&lt;&gt;"&amp;"geleistete Anzahlungen und Anlagen im Bau des Sachanlagevermögens",'E8.b. KKAuf_WAV'!$C$6:$C$405,"&lt;&gt;"&amp;"Geschäfts- oder Firmenwert")</f>
        <v>0</v>
      </c>
      <c r="AA382" s="992">
        <f>SUMIFS('E8.b. KKAuf_WAV'!$O$6:$O$405,'E8.b. KKAuf_WAV'!$B$6:$B$405,$C382,'E8.b. KKAuf_WAV'!$E$6:$E$405,Listen!$AA$3,'E8.b. KKAuf_WAV'!$C$6:$C$405,"geleistete Anzahlungen und Anlagen im Bau des Sachanlagevermögens")+ SUMIFS('E8.b. KKAuf_WAV'!$O$6:$O$405,'E8.b. KKAuf_WAV'!$B$6:$B$405,$C382,'E8.b. KKAuf_WAV'!$E$6:$E$405,Listen!$AA$3,'E8.b. KKAuf_WAV'!$C$6:$C$405,"geleistete Anzahlungen auf immaterielle Vermögensgegenstände")</f>
        <v>0</v>
      </c>
      <c r="AB382" s="992">
        <f>SUMIFS('E8.c. KKAuf_BKZ_NAB_IZ'!$L$6:$L$405,'E8.c. KKAuf_BKZ_NAB_IZ'!$B$6:$B$405,$C382,'E8.c. KKAuf_BKZ_NAB_IZ'!$C$6:$C$405,$H382)</f>
        <v>0</v>
      </c>
      <c r="AC382" s="974"/>
      <c r="AD382" s="992">
        <f t="shared" si="139"/>
        <v>0</v>
      </c>
      <c r="AE382" s="993">
        <f>$AE$11</f>
        <v>5.0700000000000002E-2</v>
      </c>
      <c r="AF382" s="993">
        <f>$AF$11</f>
        <v>1.7100000000000001E-2</v>
      </c>
      <c r="AG382" s="993">
        <f>$AG$11</f>
        <v>3.0499999999999999E-2</v>
      </c>
      <c r="AH382" s="994">
        <f t="shared" si="142"/>
        <v>0</v>
      </c>
      <c r="AJ382" s="992">
        <f t="shared" si="136"/>
        <v>0</v>
      </c>
      <c r="AK382" s="993">
        <f>$AK$11</f>
        <v>5.0700000000000002E-2</v>
      </c>
      <c r="AL382" s="993">
        <f>$AL$11</f>
        <v>1.7100000000000001E-2</v>
      </c>
      <c r="AM382" s="993">
        <f>$AM$11</f>
        <v>3.0499999999999999E-2</v>
      </c>
      <c r="AN382" s="994">
        <f t="shared" si="137"/>
        <v>0</v>
      </c>
    </row>
    <row r="383" spans="2:40" x14ac:dyDescent="0.2">
      <c r="B383" s="1447"/>
      <c r="C383" s="1002">
        <f>C382</f>
        <v>0</v>
      </c>
      <c r="D383" s="1450"/>
      <c r="E383" s="1408"/>
      <c r="F383" s="1408"/>
      <c r="G383" s="990"/>
      <c r="H383" s="983">
        <v>2023</v>
      </c>
      <c r="I383" s="972"/>
      <c r="J383" s="805">
        <f t="shared" si="138"/>
        <v>0</v>
      </c>
      <c r="K383" s="804"/>
      <c r="L383" s="803">
        <f t="shared" si="145"/>
        <v>0</v>
      </c>
      <c r="M383" s="804"/>
      <c r="N383" s="803">
        <f t="shared" si="135"/>
        <v>0</v>
      </c>
      <c r="O383" s="804"/>
      <c r="P383" s="803">
        <f t="shared" si="152"/>
        <v>0</v>
      </c>
      <c r="Q383" s="760"/>
      <c r="R383" s="980">
        <f>SUMIFS('E8.a. KKAuf_SAV'!$X$6:$X$2005,'E8.a. KKAuf_SAV'!$B$6:$B$2005,$C383,'E8.a. KKAuf_SAV'!$D$6:$D$2005,$H383)</f>
        <v>0</v>
      </c>
      <c r="S383" s="980">
        <f>SUMIFS('E8.b. KKAuf_WAV'!$N$6:$N$405,'E8.b. KKAuf_WAV'!$B$6:$B$405,$C383,'E8.b. KKAuf_WAV'!$E$6:$E$405,H383)-SUMIFS('E8.b. KKAuf_WAV'!$N$6:$N$405,'E8.b. KKAuf_WAV'!$B$6:$B$405,$C383,'E8.b. KKAuf_WAV'!$C$6:$C$405,"Geschäfts- oder Firmenwert",'E8.b. KKAuf_WAV'!$D$6:$D$405,H383)</f>
        <v>0</v>
      </c>
      <c r="T383" s="974"/>
      <c r="U383" s="980">
        <f>SUMIFS('E8.a. KKAuf_SAV'!$W$6:$W$2005,'E8.a. KKAuf_SAV'!$B$6:$B$2005,$C383,'E8.a. KKAuf_SAV'!$D$6:$D$2005,H383)</f>
        <v>0</v>
      </c>
      <c r="V383" s="980">
        <f>SUMIFS('E8.b. KKAuf_WAV'!$M$6:$M$405,'E8.b. KKAuf_WAV'!$B$6:$B$405,$C383,'E8.b. KKAuf_WAV'!$E$6:$E$405,$H383,'E8.b. KKAuf_WAV'!$C$6:$C$405,"&lt;&gt;"&amp;"geleistete Anzahlungen auf immaterielle Vermögensgegenstände",'E8.b. KKAuf_WAV'!$C$6:$C$405,"&lt;&gt;"&amp;"geleistete Anzahlungen und Anlagen im Bau des Sachanlagevermögens",'E8.b. KKAuf_WAV'!$C$6:$C$405,"&lt;&gt;"&amp;"Geschäfts- oder Firmenwert")</f>
        <v>0</v>
      </c>
      <c r="W383" s="980"/>
      <c r="X383" s="980">
        <f>SUMIFS('E8.c. KKAuf_BKZ_NAB_IZ'!$K$6:$K$405,'E8.c. KKAuf_BKZ_NAB_IZ'!$B$6:$B$405,$C383,'E8.c. KKAuf_BKZ_NAB_IZ'!$C$6:$C$405,$H383)</f>
        <v>0</v>
      </c>
      <c r="Y383" s="980">
        <f>SUMIFS('E8.a. KKAuf_SAV'!$Y$6:$Y$2005,'E8.a. KKAuf_SAV'!$B$6:$B$2005,$C383,'E8.a. KKAuf_SAV'!$D$6:$D$2005,$H383)</f>
        <v>0</v>
      </c>
      <c r="Z383" s="980">
        <f>SUMIFS('E8.b. KKAuf_WAV'!$O$6:$O$405,'E8.b. KKAuf_WAV'!$B$6:$B$405,$C383,'E8.b. KKAuf_WAV'!$E$6:$E$405,$H383,'E8.b. KKAuf_WAV'!$C$6:$C$405,"&lt;&gt;"&amp;"geleistete Anzahlungen auf immaterielle Vermögensgegenstände",'E8.b. KKAuf_WAV'!$C$6:$C$405,"&lt;&gt;"&amp;"geleistete Anzahlungen und Anlagen im Bau des Sachanlagevermögens",'E8.b. KKAuf_WAV'!$C$6:$C$405,"&lt;&gt;"&amp;"Geschäfts- oder Firmenwert")</f>
        <v>0</v>
      </c>
      <c r="AA383" s="980"/>
      <c r="AB383" s="980">
        <f>SUMIFS('E8.c. KKAuf_BKZ_NAB_IZ'!$L$6:$L$405,'E8.c. KKAuf_BKZ_NAB_IZ'!$B$6:$B$405,$C383,'E8.c. KKAuf_BKZ_NAB_IZ'!$C$6:$C$405,$H383)</f>
        <v>0</v>
      </c>
      <c r="AC383" s="974"/>
      <c r="AD383" s="980">
        <f t="shared" si="139"/>
        <v>0</v>
      </c>
      <c r="AE383" s="984">
        <f>$AE$12</f>
        <v>5.0700000000000002E-2</v>
      </c>
      <c r="AF383" s="984">
        <f>$AF$12</f>
        <v>1.7100000000000001E-2</v>
      </c>
      <c r="AG383" s="984">
        <f>$AG$12</f>
        <v>3.0499999999999999E-2</v>
      </c>
      <c r="AH383" s="982">
        <f t="shared" si="142"/>
        <v>0</v>
      </c>
      <c r="AJ383" s="980"/>
      <c r="AK383" s="984">
        <f>$AK$12</f>
        <v>5.0700000000000002E-2</v>
      </c>
      <c r="AL383" s="984">
        <f>$AL$12</f>
        <v>1.7100000000000001E-2</v>
      </c>
      <c r="AM383" s="984">
        <f>$AM$12</f>
        <v>3.0499999999999999E-2</v>
      </c>
      <c r="AN383" s="982">
        <f t="shared" si="137"/>
        <v>0</v>
      </c>
    </row>
    <row r="384" spans="2:40" x14ac:dyDescent="0.2">
      <c r="B384" s="1447"/>
      <c r="C384" s="1002">
        <f>C382</f>
        <v>0</v>
      </c>
      <c r="D384" s="1450"/>
      <c r="E384" s="1408"/>
      <c r="F384" s="1408"/>
      <c r="G384" s="990"/>
      <c r="H384" s="983">
        <v>2024</v>
      </c>
      <c r="I384" s="972"/>
      <c r="J384" s="803">
        <f t="shared" si="138"/>
        <v>0</v>
      </c>
      <c r="K384" s="804"/>
      <c r="L384" s="803">
        <f t="shared" si="145"/>
        <v>0</v>
      </c>
      <c r="M384" s="804"/>
      <c r="N384" s="803">
        <f t="shared" si="135"/>
        <v>0</v>
      </c>
      <c r="O384" s="804"/>
      <c r="P384" s="803">
        <f t="shared" si="152"/>
        <v>0</v>
      </c>
      <c r="Q384" s="760"/>
      <c r="R384" s="980">
        <f>SUMIFS('E8.a. KKAuf_SAV'!$X$6:$X$2005,'E8.a. KKAuf_SAV'!$B$6:$B$2005,$C384,'E8.a. KKAuf_SAV'!$D$6:$D$2005,$H384)</f>
        <v>0</v>
      </c>
      <c r="S384" s="980">
        <f>SUMIFS('E8.b. KKAuf_WAV'!$N$6:$N$405,'E8.b. KKAuf_WAV'!$B$6:$B$405,$C384,'E8.b. KKAuf_WAV'!$E$6:$E$405,H384)-SUMIFS('E8.b. KKAuf_WAV'!$N$6:$N$405,'E8.b. KKAuf_WAV'!$B$6:$B$405,$C384,'E8.b. KKAuf_WAV'!$C$6:$C$405,"Geschäfts- oder Firmenwert",'E8.b. KKAuf_WAV'!$D$6:$D$405,H384)</f>
        <v>0</v>
      </c>
      <c r="T384" s="974"/>
      <c r="U384" s="980">
        <f>SUMIFS('E8.a. KKAuf_SAV'!$W$6:$W$2005,'E8.a. KKAuf_SAV'!$B$6:$B$2005,$C384,'E8.a. KKAuf_SAV'!$D$6:$D$2005,H384)</f>
        <v>0</v>
      </c>
      <c r="V384" s="980">
        <f>SUMIFS('E8.b. KKAuf_WAV'!$M$6:$M$405,'E8.b. KKAuf_WAV'!$B$6:$B$405,$C384,'E8.b. KKAuf_WAV'!$E$6:$E$405,$H384,'E8.b. KKAuf_WAV'!$C$6:$C$405,"&lt;&gt;"&amp;"geleistete Anzahlungen auf immaterielle Vermögensgegenstände",'E8.b. KKAuf_WAV'!$C$6:$C$405,"&lt;&gt;"&amp;"geleistete Anzahlungen und Anlagen im Bau des Sachanlagevermögens",'E8.b. KKAuf_WAV'!$C$6:$C$405,"&lt;&gt;"&amp;"Geschäfts- oder Firmenwert")</f>
        <v>0</v>
      </c>
      <c r="W384" s="980">
        <f>SUMIFS('E8.b. KKAuf_WAV'!$M$6:$M$405,'E8.b. KKAuf_WAV'!$B$6:$B$405,$C384,'E8.b. KKAuf_WAV'!$E$6:$E$405,H384,'E8.b. KKAuf_WAV'!$C$6:$C$405,"geleistete Anzahlungen und Anlagen im Bau des Sachanlagevermögens")+ SUMIFS('E8.b. KKAuf_WAV'!$M$6:$M$405,'E8.b. KKAuf_WAV'!$B$6:$B$405,$C384,'E8.b. KKAuf_WAV'!$E$6:$E$405,H384,'E8.b. KKAuf_WAV'!$C$6:$C$405,"geleistete Anzahlungen auf immaterielle Vermögensgegenstände")</f>
        <v>0</v>
      </c>
      <c r="X384" s="980">
        <f>SUMIFS('E8.c. KKAuf_BKZ_NAB_IZ'!$K$6:$K$405,'E8.c. KKAuf_BKZ_NAB_IZ'!$B$6:$B$405,$C384,'E8.c. KKAuf_BKZ_NAB_IZ'!$C$6:$C$405,$H384)</f>
        <v>0</v>
      </c>
      <c r="Y384" s="980">
        <f>SUMIFS('E8.a. KKAuf_SAV'!$Y$6:$Y$2005,'E8.a. KKAuf_SAV'!$B$6:$B$2005,$C384,'E8.a. KKAuf_SAV'!$D$6:$D$2005,$H384)</f>
        <v>0</v>
      </c>
      <c r="Z384" s="980">
        <f>SUMIFS('E8.b. KKAuf_WAV'!$O$6:$O$405,'E8.b. KKAuf_WAV'!$B$6:$B$405,$C384,'E8.b. KKAuf_WAV'!$E$6:$E$405,$H384,'E8.b. KKAuf_WAV'!$C$6:$C$405,"&lt;&gt;"&amp;"geleistete Anzahlungen auf immaterielle Vermögensgegenstände",'E8.b. KKAuf_WAV'!$C$6:$C$405,"&lt;&gt;"&amp;"geleistete Anzahlungen und Anlagen im Bau des Sachanlagevermögens",'E8.b. KKAuf_WAV'!$C$6:$C$405,"&lt;&gt;"&amp;"Geschäfts- oder Firmenwert")</f>
        <v>0</v>
      </c>
      <c r="AA384" s="980">
        <f>SUMIFS('E8.b. KKAuf_WAV'!$O$6:$O$405,'E8.b. KKAuf_WAV'!$B$6:$B$405,$C384,'E8.b. KKAuf_WAV'!$E$6:$E$405,H384,'E8.b. KKAuf_WAV'!$C$6:$C$405,"geleistete Anzahlungen und Anlagen im Bau des Sachanlagevermögens")+ SUMIFS('E8.b. KKAuf_WAV'!$O$6:$O$405,'E8.b. KKAuf_WAV'!$B$6:$B$405,$C384,'E8.b. KKAuf_WAV'!$E$6:$E$405,H384,'E8.b. KKAuf_WAV'!$C$6:$C$405,"geleistete Anzahlungen auf immaterielle Vermögensgegenstände")</f>
        <v>0</v>
      </c>
      <c r="AB384" s="980">
        <f>SUMIFS('E8.c. KKAuf_BKZ_NAB_IZ'!$L$6:$L$405,'E8.c. KKAuf_BKZ_NAB_IZ'!$B$6:$B$405,$C384,'E8.c. KKAuf_BKZ_NAB_IZ'!$C$6:$C$405,$H384)</f>
        <v>0</v>
      </c>
      <c r="AC384" s="974"/>
      <c r="AD384" s="980">
        <f t="shared" si="139"/>
        <v>0</v>
      </c>
      <c r="AE384" s="984">
        <f>$AE$13</f>
        <v>6.93E-2</v>
      </c>
      <c r="AF384" s="984">
        <f>$AF$13</f>
        <v>3.8699999999999998E-2</v>
      </c>
      <c r="AG384" s="984">
        <f>$AG$13</f>
        <v>5.0900000000000001E-2</v>
      </c>
      <c r="AH384" s="982">
        <f t="shared" si="142"/>
        <v>0</v>
      </c>
      <c r="AJ384" s="980">
        <f t="shared" si="136"/>
        <v>0</v>
      </c>
      <c r="AK384" s="984">
        <f>$AK$13</f>
        <v>7.0099999999999996E-2</v>
      </c>
      <c r="AL384" s="984">
        <f>$AL$13</f>
        <v>3.6600000000000001E-2</v>
      </c>
      <c r="AM384" s="984">
        <f>$AM$13</f>
        <v>0.05</v>
      </c>
      <c r="AN384" s="982">
        <f t="shared" si="137"/>
        <v>0</v>
      </c>
    </row>
    <row r="385" spans="2:40" ht="15" thickBot="1" x14ac:dyDescent="0.25">
      <c r="B385" s="1447"/>
      <c r="C385" s="1002">
        <f>C382</f>
        <v>0</v>
      </c>
      <c r="D385" s="1450"/>
      <c r="E385" s="1408"/>
      <c r="F385" s="1408"/>
      <c r="G385" s="990"/>
      <c r="H385" s="983">
        <v>2025</v>
      </c>
      <c r="I385" s="972"/>
      <c r="J385" s="803">
        <f t="shared" si="138"/>
        <v>0</v>
      </c>
      <c r="K385" s="804"/>
      <c r="L385" s="803">
        <f t="shared" si="145"/>
        <v>0</v>
      </c>
      <c r="M385" s="804"/>
      <c r="N385" s="803">
        <f t="shared" si="135"/>
        <v>0</v>
      </c>
      <c r="O385" s="804"/>
      <c r="P385" s="803">
        <f t="shared" si="152"/>
        <v>0</v>
      </c>
      <c r="Q385" s="760"/>
      <c r="R385" s="980">
        <f>SUMIFS('E8.a. KKAuf_SAV'!$X$6:$X$2005,'E8.a. KKAuf_SAV'!$B$6:$B$2005,$C385,'E8.a. KKAuf_SAV'!$D$6:$D$2005,$H385)</f>
        <v>0</v>
      </c>
      <c r="S385" s="980">
        <f>SUMIFS('E8.b. KKAuf_WAV'!$N$6:$N$405,'E8.b. KKAuf_WAV'!$B$6:$B$405,$C385,'E8.b. KKAuf_WAV'!$E$6:$E$405,H385)-SUMIFS('E8.b. KKAuf_WAV'!$N$6:$N$405,'E8.b. KKAuf_WAV'!$B$6:$B$405,$C385,'E8.b. KKAuf_WAV'!$C$6:$C$405,"Geschäfts- oder Firmenwert",'E8.b. KKAuf_WAV'!$D$6:$D$405,H385)</f>
        <v>0</v>
      </c>
      <c r="T385" s="974"/>
      <c r="U385" s="980">
        <f>SUMIFS('E8.a. KKAuf_SAV'!$W$6:$W$2005,'E8.a. KKAuf_SAV'!$B$6:$B$2005,$C385,'E8.a. KKAuf_SAV'!$D$6:$D$2005,H385)</f>
        <v>0</v>
      </c>
      <c r="V385" s="980">
        <f>SUMIFS('E8.b. KKAuf_WAV'!$M$6:$M$405,'E8.b. KKAuf_WAV'!$B$6:$B$405,$C385,'E8.b. KKAuf_WAV'!$E$6:$E$405,$H385,'E8.b. KKAuf_WAV'!$C$6:$C$405,"&lt;&gt;"&amp;"geleistete Anzahlungen auf immaterielle Vermögensgegenstände",'E8.b. KKAuf_WAV'!$C$6:$C$405,"&lt;&gt;"&amp;"geleistete Anzahlungen und Anlagen im Bau des Sachanlagevermögens",'E8.b. KKAuf_WAV'!$C$6:$C$405,"&lt;&gt;"&amp;"Geschäfts- oder Firmenwert")</f>
        <v>0</v>
      </c>
      <c r="W385" s="980">
        <f>SUMIFS('E8.b. KKAuf_WAV'!$M$6:$M$405,'E8.b. KKAuf_WAV'!$B$6:$B$405,$C385,'E8.b. KKAuf_WAV'!$E$6:$E$405,H385,'E8.b. KKAuf_WAV'!$C$6:$C$405,"geleistete Anzahlungen und Anlagen im Bau des Sachanlagevermögens")+ SUMIFS('E8.b. KKAuf_WAV'!$M$6:$M$405,'E8.b. KKAuf_WAV'!$B$6:$B$405,$C385,'E8.b. KKAuf_WAV'!$E$6:$E$405,H385,'E8.b. KKAuf_WAV'!$C$6:$C$405,"geleistete Anzahlungen auf immaterielle Vermögensgegenstände")</f>
        <v>0</v>
      </c>
      <c r="X385" s="980">
        <f>SUMIFS('E8.c. KKAuf_BKZ_NAB_IZ'!$K$6:$K$405,'E8.c. KKAuf_BKZ_NAB_IZ'!$B$6:$B$405,$C385,'E8.c. KKAuf_BKZ_NAB_IZ'!$C$6:$C$405,$H385)</f>
        <v>0</v>
      </c>
      <c r="Y385" s="980">
        <f>SUMIFS('E8.a. KKAuf_SAV'!$Y$6:$Y$2005,'E8.a. KKAuf_SAV'!$B$6:$B$2005,$C385,'E8.a. KKAuf_SAV'!$D$6:$D$2005,$H385)</f>
        <v>0</v>
      </c>
      <c r="Z385" s="980">
        <f>SUMIFS('E8.b. KKAuf_WAV'!$O$6:$O$405,'E8.b. KKAuf_WAV'!$B$6:$B$405,$C385,'E8.b. KKAuf_WAV'!$E$6:$E$405,$H385,'E8.b. KKAuf_WAV'!$C$6:$C$405,"&lt;&gt;"&amp;"geleistete Anzahlungen auf immaterielle Vermögensgegenstände",'E8.b. KKAuf_WAV'!$C$6:$C$405,"&lt;&gt;"&amp;"geleistete Anzahlungen und Anlagen im Bau des Sachanlagevermögens",'E8.b. KKAuf_WAV'!$C$6:$C$405,"&lt;&gt;"&amp;"Geschäfts- oder Firmenwert")</f>
        <v>0</v>
      </c>
      <c r="AA385" s="980">
        <f>SUMIFS('E8.b. KKAuf_WAV'!$O$6:$O$405,'E8.b. KKAuf_WAV'!$B$6:$B$405,$C385,'E8.b. KKAuf_WAV'!$E$6:$E$405,H385,'E8.b. KKAuf_WAV'!$C$6:$C$405,"geleistete Anzahlungen und Anlagen im Bau des Sachanlagevermögens")+ SUMIFS('E8.b. KKAuf_WAV'!$O$6:$O$405,'E8.b. KKAuf_WAV'!$B$6:$B$405,$C385,'E8.b. KKAuf_WAV'!$E$6:$E$405,H385,'E8.b. KKAuf_WAV'!$C$6:$C$405,"geleistete Anzahlungen auf immaterielle Vermögensgegenstände")</f>
        <v>0</v>
      </c>
      <c r="AB385" s="980">
        <f>SUMIFS('E8.c. KKAuf_BKZ_NAB_IZ'!$L$6:$L$405,'E8.c. KKAuf_BKZ_NAB_IZ'!$B$6:$B$405,$C385,'E8.c. KKAuf_BKZ_NAB_IZ'!$C$6:$C$405,$H385)</f>
        <v>0</v>
      </c>
      <c r="AC385" s="974"/>
      <c r="AD385" s="980">
        <f t="shared" si="139"/>
        <v>0</v>
      </c>
      <c r="AE385" s="984">
        <f>$AE$14</f>
        <v>7.0099999999999996E-2</v>
      </c>
      <c r="AF385" s="984">
        <f>$AF$14</f>
        <v>3.6600000000000001E-2</v>
      </c>
      <c r="AG385" s="984">
        <f>$AG$14</f>
        <v>0.05</v>
      </c>
      <c r="AH385" s="982">
        <f t="shared" si="142"/>
        <v>0</v>
      </c>
      <c r="AJ385" s="980">
        <f t="shared" si="136"/>
        <v>0</v>
      </c>
      <c r="AK385" s="984">
        <f>$AK$14</f>
        <v>7.0099999999999996E-2</v>
      </c>
      <c r="AL385" s="984">
        <f>$AL$14</f>
        <v>3.6600000000000001E-2</v>
      </c>
      <c r="AM385" s="984">
        <f>$AM$14</f>
        <v>0.05</v>
      </c>
      <c r="AN385" s="982">
        <f t="shared" si="137"/>
        <v>0</v>
      </c>
    </row>
    <row r="386" spans="2:40" ht="15" hidden="1" thickBot="1" x14ac:dyDescent="0.25">
      <c r="B386" s="1447"/>
      <c r="C386" s="1002">
        <f>C382</f>
        <v>0</v>
      </c>
      <c r="D386" s="1450"/>
      <c r="E386" s="1408"/>
      <c r="F386" s="1408"/>
      <c r="G386" s="990"/>
      <c r="H386" s="983">
        <v>2026</v>
      </c>
      <c r="I386" s="972"/>
      <c r="J386" s="803">
        <f t="shared" si="138"/>
        <v>0</v>
      </c>
      <c r="K386" s="804"/>
      <c r="L386" s="803">
        <f t="shared" si="145"/>
        <v>0</v>
      </c>
      <c r="M386" s="804"/>
      <c r="N386" s="803">
        <f t="shared" si="135"/>
        <v>0</v>
      </c>
      <c r="O386" s="804"/>
      <c r="P386" s="803">
        <f t="shared" si="152"/>
        <v>0</v>
      </c>
      <c r="Q386" s="760"/>
      <c r="R386" s="980">
        <f>SUMIFS('E8.a. KKAuf_SAV'!$X$6:$X$2005,'E8.a. KKAuf_SAV'!$B$6:$B$2005,$C386,'E8.a. KKAuf_SAV'!$D$6:$D$2005,$H386)</f>
        <v>0</v>
      </c>
      <c r="S386" s="980">
        <f>SUMIFS('E8.b. KKAuf_WAV'!$N$6:$N$405,'E8.b. KKAuf_WAV'!$B$6:$B$405,$C386,'E8.b. KKAuf_WAV'!$E$6:$E$405,H386)-SUMIFS('E8.b. KKAuf_WAV'!$N$6:$N$405,'E8.b. KKAuf_WAV'!$B$6:$B$405,$C386,'E8.b. KKAuf_WAV'!$C$6:$C$405,"Geschäfts- oder Firmenwert",'E8.b. KKAuf_WAV'!$D$6:$D$405,H386)</f>
        <v>0</v>
      </c>
      <c r="T386" s="974"/>
      <c r="U386" s="980">
        <f>SUMIFS('E8.a. KKAuf_SAV'!$W$6:$W$2005,'E8.a. KKAuf_SAV'!$B$6:$B$2005,$C386,'E8.a. KKAuf_SAV'!$D$6:$D$2005,H386)</f>
        <v>0</v>
      </c>
      <c r="V386" s="980">
        <f>SUMIFS('E8.b. KKAuf_WAV'!$M$6:$M$405,'E8.b. KKAuf_WAV'!$B$6:$B$405,$C386,'E8.b. KKAuf_WAV'!$E$6:$E$405,$H386,'E8.b. KKAuf_WAV'!$C$6:$C$405,"&lt;&gt;"&amp;"geleistete Anzahlungen auf immaterielle Vermögensgegenstände",'E8.b. KKAuf_WAV'!$C$6:$C$405,"&lt;&gt;"&amp;"geleistete Anzahlungen und Anlagen im Bau des Sachanlagevermögens",'E8.b. KKAuf_WAV'!$C$6:$C$405,"&lt;&gt;"&amp;"Geschäfts- oder Firmenwert")</f>
        <v>0</v>
      </c>
      <c r="W386" s="980">
        <f>SUMIFS('E8.b. KKAuf_WAV'!$M$6:$M$405,'E8.b. KKAuf_WAV'!$B$6:$B$405,$C386,'E8.b. KKAuf_WAV'!$E$6:$E$405,H386,'E8.b. KKAuf_WAV'!$C$6:$C$405,"geleistete Anzahlungen und Anlagen im Bau des Sachanlagevermögens")+ SUMIFS('E8.b. KKAuf_WAV'!$M$6:$M$405,'E8.b. KKAuf_WAV'!$B$6:$B$405,$C386,'E8.b. KKAuf_WAV'!$E$6:$E$405,H386,'E8.b. KKAuf_WAV'!$C$6:$C$405,"geleistete Anzahlungen auf immaterielle Vermögensgegenstände")</f>
        <v>0</v>
      </c>
      <c r="X386" s="980">
        <f>SUMIFS('E8.c. KKAuf_BKZ_NAB_IZ'!$K$6:$K$405,'E8.c. KKAuf_BKZ_NAB_IZ'!$B$6:$B$405,$C386,'E8.c. KKAuf_BKZ_NAB_IZ'!$C$6:$C$405,$H386)</f>
        <v>0</v>
      </c>
      <c r="Y386" s="980">
        <f>SUMIFS('E8.a. KKAuf_SAV'!$Y$6:$Y$2005,'E8.a. KKAuf_SAV'!$B$6:$B$2005,$C386,'E8.a. KKAuf_SAV'!$D$6:$D$2005,$H386)</f>
        <v>0</v>
      </c>
      <c r="Z386" s="980">
        <f>SUMIFS('E8.b. KKAuf_WAV'!$O$6:$O$405,'E8.b. KKAuf_WAV'!$B$6:$B$405,$C386,'E8.b. KKAuf_WAV'!$E$6:$E$405,$H386,'E8.b. KKAuf_WAV'!$C$6:$C$405,"&lt;&gt;"&amp;"geleistete Anzahlungen auf immaterielle Vermögensgegenstände",'E8.b. KKAuf_WAV'!$C$6:$C$405,"&lt;&gt;"&amp;"geleistete Anzahlungen und Anlagen im Bau des Sachanlagevermögens",'E8.b. KKAuf_WAV'!$C$6:$C$405,"&lt;&gt;"&amp;"Geschäfts- oder Firmenwert")</f>
        <v>0</v>
      </c>
      <c r="AA386" s="980">
        <f>SUMIFS('E8.b. KKAuf_WAV'!$O$6:$O$405,'E8.b. KKAuf_WAV'!$B$6:$B$405,$C386,'E8.b. KKAuf_WAV'!$E$6:$E$405,H386,'E8.b. KKAuf_WAV'!$C$6:$C$405,"geleistete Anzahlungen und Anlagen im Bau des Sachanlagevermögens")+ SUMIFS('E8.b. KKAuf_WAV'!$O$6:$O$405,'E8.b. KKAuf_WAV'!$B$6:$B$405,$C386,'E8.b. KKAuf_WAV'!$E$6:$E$405,H386,'E8.b. KKAuf_WAV'!$C$6:$C$405,"geleistete Anzahlungen auf immaterielle Vermögensgegenstände")</f>
        <v>0</v>
      </c>
      <c r="AB386" s="980">
        <f>SUMIFS('E8.c. KKAuf_BKZ_NAB_IZ'!$L$6:$L$405,'E8.c. KKAuf_BKZ_NAB_IZ'!$B$6:$B$405,$C386,'E8.c. KKAuf_BKZ_NAB_IZ'!$C$6:$C$405,$H386)</f>
        <v>0</v>
      </c>
      <c r="AC386" s="974"/>
      <c r="AD386" s="980">
        <f t="shared" si="139"/>
        <v>0</v>
      </c>
      <c r="AE386" s="984">
        <f>$AE$15</f>
        <v>0</v>
      </c>
      <c r="AF386" s="984">
        <f>$AF$15</f>
        <v>0</v>
      </c>
      <c r="AG386" s="984">
        <f>$AG$15</f>
        <v>0</v>
      </c>
      <c r="AH386" s="982">
        <f t="shared" si="142"/>
        <v>0</v>
      </c>
      <c r="AJ386" s="980">
        <f t="shared" si="136"/>
        <v>0</v>
      </c>
      <c r="AK386" s="984">
        <f>$AK$15</f>
        <v>0</v>
      </c>
      <c r="AL386" s="984">
        <f>$AL$15</f>
        <v>0</v>
      </c>
      <c r="AM386" s="984">
        <f>$AM$15</f>
        <v>0</v>
      </c>
      <c r="AN386" s="982">
        <f t="shared" si="137"/>
        <v>0</v>
      </c>
    </row>
    <row r="387" spans="2:40" ht="15" hidden="1" thickBot="1" x14ac:dyDescent="0.25">
      <c r="B387" s="1447"/>
      <c r="C387" s="1002">
        <f>C382</f>
        <v>0</v>
      </c>
      <c r="D387" s="1450"/>
      <c r="E387" s="1408"/>
      <c r="F387" s="1408"/>
      <c r="G387" s="990"/>
      <c r="H387" s="983">
        <v>2027</v>
      </c>
      <c r="I387" s="972"/>
      <c r="J387" s="803">
        <f t="shared" si="138"/>
        <v>0</v>
      </c>
      <c r="K387" s="804"/>
      <c r="L387" s="803">
        <f t="shared" si="145"/>
        <v>0</v>
      </c>
      <c r="M387" s="804"/>
      <c r="N387" s="803">
        <f t="shared" si="135"/>
        <v>0</v>
      </c>
      <c r="O387" s="804"/>
      <c r="P387" s="803">
        <f t="shared" si="152"/>
        <v>0</v>
      </c>
      <c r="Q387" s="760"/>
      <c r="R387" s="980">
        <f>SUMIFS('E8.a. KKAuf_SAV'!$X$6:$X$2005,'E8.a. KKAuf_SAV'!$B$6:$B$2005,$C387,'E8.a. KKAuf_SAV'!$D$6:$D$2005,$H387)</f>
        <v>0</v>
      </c>
      <c r="S387" s="980">
        <f>SUMIFS('E8.b. KKAuf_WAV'!$N$6:$N$405,'E8.b. KKAuf_WAV'!$B$6:$B$405,$C387,'E8.b. KKAuf_WAV'!$E$6:$E$405,H387)-SUMIFS('E8.b. KKAuf_WAV'!$N$6:$N$405,'E8.b. KKAuf_WAV'!$B$6:$B$405,$C387,'E8.b. KKAuf_WAV'!$C$6:$C$405,"Geschäfts- oder Firmenwert",'E8.b. KKAuf_WAV'!$D$6:$D$405,H387)</f>
        <v>0</v>
      </c>
      <c r="T387" s="974"/>
      <c r="U387" s="980">
        <f>SUMIFS('E8.a. KKAuf_SAV'!$W$6:$W$2005,'E8.a. KKAuf_SAV'!$B$6:$B$2005,$C387,'E8.a. KKAuf_SAV'!$D$6:$D$2005,H387)</f>
        <v>0</v>
      </c>
      <c r="V387" s="980">
        <f>SUMIFS('E8.b. KKAuf_WAV'!$M$6:$M$405,'E8.b. KKAuf_WAV'!$B$6:$B$405,$C387,'E8.b. KKAuf_WAV'!$E$6:$E$405,$H387,'E8.b. KKAuf_WAV'!$C$6:$C$405,"&lt;&gt;"&amp;"geleistete Anzahlungen auf immaterielle Vermögensgegenstände",'E8.b. KKAuf_WAV'!$C$6:$C$405,"&lt;&gt;"&amp;"geleistete Anzahlungen und Anlagen im Bau des Sachanlagevermögens",'E8.b. KKAuf_WAV'!$C$6:$C$405,"&lt;&gt;"&amp;"Geschäfts- oder Firmenwert")</f>
        <v>0</v>
      </c>
      <c r="W387" s="980">
        <f>SUMIFS('E8.b. KKAuf_WAV'!$M$6:$M$405,'E8.b. KKAuf_WAV'!$B$6:$B$405,$C387,'E8.b. KKAuf_WAV'!$E$6:$E$405,H387,'E8.b. KKAuf_WAV'!$C$6:$C$405,"geleistete Anzahlungen und Anlagen im Bau des Sachanlagevermögens")+ SUMIFS('E8.b. KKAuf_WAV'!$M$6:$M$405,'E8.b. KKAuf_WAV'!$B$6:$B$405,$C387,'E8.b. KKAuf_WAV'!$E$6:$E$405,H387,'E8.b. KKAuf_WAV'!$C$6:$C$405,"geleistete Anzahlungen auf immaterielle Vermögensgegenstände")</f>
        <v>0</v>
      </c>
      <c r="X387" s="980">
        <f>SUMIFS('E8.c. KKAuf_BKZ_NAB_IZ'!$K$6:$K$405,'E8.c. KKAuf_BKZ_NAB_IZ'!$B$6:$B$405,$C387,'E8.c. KKAuf_BKZ_NAB_IZ'!$C$6:$C$405,$H387)</f>
        <v>0</v>
      </c>
      <c r="Y387" s="980">
        <f>SUMIFS('E8.a. KKAuf_SAV'!$Y$6:$Y$2005,'E8.a. KKAuf_SAV'!$B$6:$B$2005,$C387,'E8.a. KKAuf_SAV'!$D$6:$D$2005,$H387)</f>
        <v>0</v>
      </c>
      <c r="Z387" s="980">
        <f>SUMIFS('E8.b. KKAuf_WAV'!$O$6:$O$405,'E8.b. KKAuf_WAV'!$B$6:$B$405,$C387,'E8.b. KKAuf_WAV'!$E$6:$E$405,$H387,'E8.b. KKAuf_WAV'!$C$6:$C$405,"&lt;&gt;"&amp;"geleistete Anzahlungen auf immaterielle Vermögensgegenstände",'E8.b. KKAuf_WAV'!$C$6:$C$405,"&lt;&gt;"&amp;"geleistete Anzahlungen und Anlagen im Bau des Sachanlagevermögens",'E8.b. KKAuf_WAV'!$C$6:$C$405,"&lt;&gt;"&amp;"Geschäfts- oder Firmenwert")</f>
        <v>0</v>
      </c>
      <c r="AA387" s="980">
        <f>SUMIFS('E8.b. KKAuf_WAV'!$O$6:$O$405,'E8.b. KKAuf_WAV'!$B$6:$B$405,$C387,'E8.b. KKAuf_WAV'!$E$6:$E$405,H387,'E8.b. KKAuf_WAV'!$C$6:$C$405,"geleistete Anzahlungen und Anlagen im Bau des Sachanlagevermögens")+ SUMIFS('E8.b. KKAuf_WAV'!$O$6:$O$405,'E8.b. KKAuf_WAV'!$B$6:$B$405,$C387,'E8.b. KKAuf_WAV'!$E$6:$E$405,H387,'E8.b. KKAuf_WAV'!$C$6:$C$405,"geleistete Anzahlungen auf immaterielle Vermögensgegenstände")</f>
        <v>0</v>
      </c>
      <c r="AB387" s="980">
        <f>SUMIFS('E8.c. KKAuf_BKZ_NAB_IZ'!$L$6:$L$405,'E8.c. KKAuf_BKZ_NAB_IZ'!$B$6:$B$405,$C387,'E8.c. KKAuf_BKZ_NAB_IZ'!$C$6:$C$405,$H387)</f>
        <v>0</v>
      </c>
      <c r="AC387" s="974"/>
      <c r="AD387" s="980">
        <f t="shared" si="139"/>
        <v>0</v>
      </c>
      <c r="AE387" s="984">
        <f>$AE$16</f>
        <v>0</v>
      </c>
      <c r="AF387" s="984">
        <f>$AF$16</f>
        <v>0</v>
      </c>
      <c r="AG387" s="984">
        <f>$AG$16</f>
        <v>0</v>
      </c>
      <c r="AH387" s="982">
        <f t="shared" si="142"/>
        <v>0</v>
      </c>
      <c r="AJ387" s="980">
        <f t="shared" si="136"/>
        <v>0</v>
      </c>
      <c r="AK387" s="984">
        <f>$AK$16</f>
        <v>0</v>
      </c>
      <c r="AL387" s="984">
        <f>$AL$16</f>
        <v>0</v>
      </c>
      <c r="AM387" s="984">
        <f>$AM$16</f>
        <v>0</v>
      </c>
      <c r="AN387" s="982">
        <f t="shared" si="137"/>
        <v>0</v>
      </c>
    </row>
    <row r="388" spans="2:40" ht="15" hidden="1" thickBot="1" x14ac:dyDescent="0.25">
      <c r="B388" s="1448"/>
      <c r="C388" s="1003">
        <f>C382</f>
        <v>0</v>
      </c>
      <c r="D388" s="1451"/>
      <c r="E388" s="1409"/>
      <c r="F388" s="1409"/>
      <c r="G388" s="970"/>
      <c r="H388" s="986">
        <v>2028</v>
      </c>
      <c r="I388" s="972"/>
      <c r="J388" s="815">
        <f t="shared" si="138"/>
        <v>0</v>
      </c>
      <c r="K388" s="804"/>
      <c r="L388" s="814">
        <f t="shared" si="145"/>
        <v>0</v>
      </c>
      <c r="M388" s="804"/>
      <c r="N388" s="814">
        <f t="shared" si="135"/>
        <v>0</v>
      </c>
      <c r="O388" s="804"/>
      <c r="P388" s="814">
        <f t="shared" si="152"/>
        <v>0</v>
      </c>
      <c r="Q388" s="760"/>
      <c r="R388" s="987">
        <f>SUMIFS('E8.a. KKAuf_SAV'!$X$6:$X$2005,'E8.a. KKAuf_SAV'!$B$6:$B$2005,$C388,'E8.a. KKAuf_SAV'!$D$6:$D$2005,$H388)</f>
        <v>0</v>
      </c>
      <c r="S388" s="987">
        <f>SUMIFS('E8.b. KKAuf_WAV'!$N$6:$N$405,'E8.b. KKAuf_WAV'!$B$6:$B$405,$C388,'E8.b. KKAuf_WAV'!$E$6:$E$405,H388)-SUMIFS('E8.b. KKAuf_WAV'!$N$6:$N$405,'E8.b. KKAuf_WAV'!$B$6:$B$405,$C388,'E8.b. KKAuf_WAV'!$C$6:$C$405,"Geschäfts- oder Firmenwert",'E8.b. KKAuf_WAV'!$D$6:$D$405,H388)</f>
        <v>0</v>
      </c>
      <c r="T388" s="974"/>
      <c r="U388" s="987">
        <f>SUMIFS('E8.a. KKAuf_SAV'!$W$6:$W$2005,'E8.a. KKAuf_SAV'!$B$6:$B$2005,$C388,'E8.a. KKAuf_SAV'!$D$6:$D$2005,H388)</f>
        <v>0</v>
      </c>
      <c r="V388" s="987">
        <f>SUMIFS('E8.b. KKAuf_WAV'!$M$6:$M$405,'E8.b. KKAuf_WAV'!$B$6:$B$405,$C388,'E8.b. KKAuf_WAV'!$E$6:$E$405,$H388,'E8.b. KKAuf_WAV'!$C$6:$C$405,"&lt;&gt;"&amp;"geleistete Anzahlungen auf immaterielle Vermögensgegenstände",'E8.b. KKAuf_WAV'!$C$6:$C$405,"&lt;&gt;"&amp;"geleistete Anzahlungen und Anlagen im Bau des Sachanlagevermögens",'E8.b. KKAuf_WAV'!$C$6:$C$405,"&lt;&gt;"&amp;"Geschäfts- oder Firmenwert")</f>
        <v>0</v>
      </c>
      <c r="W388" s="987">
        <f>SUMIFS('E8.b. KKAuf_WAV'!$M$6:$M$405,'E8.b. KKAuf_WAV'!$B$6:$B$405,$C388,'E8.b. KKAuf_WAV'!$E$6:$E$405,H388,'E8.b. KKAuf_WAV'!$C$6:$C$405,"geleistete Anzahlungen und Anlagen im Bau des Sachanlagevermögens")+ SUMIFS('E8.b. KKAuf_WAV'!$M$6:$M$405,'E8.b. KKAuf_WAV'!$B$6:$B$405,$C388,'E8.b. KKAuf_WAV'!$E$6:$E$405,H388,'E8.b. KKAuf_WAV'!$C$6:$C$405,"geleistete Anzahlungen auf immaterielle Vermögensgegenstände")</f>
        <v>0</v>
      </c>
      <c r="X388" s="987">
        <f>SUMIFS('E8.c. KKAuf_BKZ_NAB_IZ'!$K$6:$K$405,'E8.c. KKAuf_BKZ_NAB_IZ'!$B$6:$B$405,$C388,'E8.c. KKAuf_BKZ_NAB_IZ'!$C$6:$C$405,$H388)</f>
        <v>0</v>
      </c>
      <c r="Y388" s="987">
        <f>SUMIFS('E8.a. KKAuf_SAV'!$Y$6:$Y$2005,'E8.a. KKAuf_SAV'!$B$6:$B$2005,$C388,'E8.a. KKAuf_SAV'!$D$6:$D$2005,$H388)</f>
        <v>0</v>
      </c>
      <c r="Z388" s="987">
        <f>SUMIFS('E8.b. KKAuf_WAV'!$O$6:$O$405,'E8.b. KKAuf_WAV'!$B$6:$B$405,$C388,'E8.b. KKAuf_WAV'!$E$6:$E$405,$H388,'E8.b. KKAuf_WAV'!$C$6:$C$405,"&lt;&gt;"&amp;"geleistete Anzahlungen auf immaterielle Vermögensgegenstände",'E8.b. KKAuf_WAV'!$C$6:$C$405,"&lt;&gt;"&amp;"geleistete Anzahlungen und Anlagen im Bau des Sachanlagevermögens",'E8.b. KKAuf_WAV'!$C$6:$C$405,"&lt;&gt;"&amp;"Geschäfts- oder Firmenwert")</f>
        <v>0</v>
      </c>
      <c r="AA388" s="987">
        <f>SUMIFS('E8.b. KKAuf_WAV'!$O$6:$O$405,'E8.b. KKAuf_WAV'!$B$6:$B$405,$C388,'E8.b. KKAuf_WAV'!$E$6:$E$405,H388,'E8.b. KKAuf_WAV'!$C$6:$C$405,"geleistete Anzahlungen und Anlagen im Bau des Sachanlagevermögens")+ SUMIFS('E8.b. KKAuf_WAV'!$O$6:$O$405,'E8.b. KKAuf_WAV'!$B$6:$B$405,$C388,'E8.b. KKAuf_WAV'!$E$6:$E$405,H388,'E8.b. KKAuf_WAV'!$C$6:$C$405,"geleistete Anzahlungen auf immaterielle Vermögensgegenstände")</f>
        <v>0</v>
      </c>
      <c r="AB388" s="987">
        <f>SUMIFS('E8.c. KKAuf_BKZ_NAB_IZ'!$L$6:$L$405,'E8.c. KKAuf_BKZ_NAB_IZ'!$B$6:$B$405,$C388,'E8.c. KKAuf_BKZ_NAB_IZ'!$C$6:$C$405,$H388)</f>
        <v>0</v>
      </c>
      <c r="AC388" s="974"/>
      <c r="AD388" s="987">
        <f t="shared" si="139"/>
        <v>0</v>
      </c>
      <c r="AE388" s="988">
        <f>$AE$17</f>
        <v>0</v>
      </c>
      <c r="AF388" s="988">
        <f>$AF$17</f>
        <v>0</v>
      </c>
      <c r="AG388" s="988">
        <f>$AG$17</f>
        <v>0</v>
      </c>
      <c r="AH388" s="989">
        <f t="shared" si="142"/>
        <v>0</v>
      </c>
      <c r="AJ388" s="987">
        <f t="shared" si="136"/>
        <v>0</v>
      </c>
      <c r="AK388" s="988">
        <f>$AK$17</f>
        <v>0</v>
      </c>
      <c r="AL388" s="988">
        <f>$AL$17</f>
        <v>0</v>
      </c>
      <c r="AM388" s="988">
        <f>$AM$17</f>
        <v>0</v>
      </c>
      <c r="AN388" s="989">
        <f t="shared" si="137"/>
        <v>0</v>
      </c>
    </row>
    <row r="389" spans="2:40" ht="14.25" customHeight="1" x14ac:dyDescent="0.2">
      <c r="B389" s="1446"/>
      <c r="C389" s="1001">
        <f>B389</f>
        <v>0</v>
      </c>
      <c r="D389" s="1449"/>
      <c r="E389" s="1407"/>
      <c r="F389" s="1410"/>
      <c r="G389" s="990"/>
      <c r="H389" s="991">
        <v>2022</v>
      </c>
      <c r="I389" s="972"/>
      <c r="J389" s="813">
        <f t="shared" si="138"/>
        <v>0</v>
      </c>
      <c r="K389" s="804"/>
      <c r="L389" s="813">
        <f t="shared" si="145"/>
        <v>0</v>
      </c>
      <c r="M389" s="804"/>
      <c r="N389" s="813">
        <f t="shared" si="135"/>
        <v>0</v>
      </c>
      <c r="O389" s="804"/>
      <c r="P389" s="813">
        <f t="shared" ref="P389:P395" si="153">IFERROR((AJ389*AK389+AD389*AE389)*0.4*0.035*$F$389,0)</f>
        <v>0</v>
      </c>
      <c r="Q389" s="760"/>
      <c r="R389" s="992">
        <f>SUMIFS('E8.a. KKAuf_SAV'!$X$6:$X$2005,'E8.a. KKAuf_SAV'!$B$6:$B$2005,$C389,'E8.a. KKAuf_SAV'!$D$6:$D$2005,$H389)</f>
        <v>0</v>
      </c>
      <c r="S389" s="992">
        <f>SUMIFS('E8.b. KKAuf_WAV'!$N$6:$N$405,'E8.b. KKAuf_WAV'!$B$6:$B$405,$C389,'E8.b. KKAuf_WAV'!$E$6:$E$405,H389)-SUMIFS('E8.b. KKAuf_WAV'!$N$6:$N$405,'E8.b. KKAuf_WAV'!$B$6:$B$405,$C389,'E8.b. KKAuf_WAV'!$C$6:$C$405,"Geschäfts- oder Firmenwert",'E8.b. KKAuf_WAV'!$D$6:$D$405,H389)</f>
        <v>0</v>
      </c>
      <c r="T389" s="974"/>
      <c r="U389" s="992">
        <f>SUMIFS('E8.a. KKAuf_SAV'!$W$6:$W$2005,'E8.a. KKAuf_SAV'!$B$6:$B$2005,$C389,'E8.a. KKAuf_SAV'!$D$6:$D$2005,H389)</f>
        <v>0</v>
      </c>
      <c r="V389" s="992">
        <f>SUMIFS('E8.b. KKAuf_WAV'!$M$6:$M$405,'E8.b. KKAuf_WAV'!$B$6:$B$405,$C389,'E8.b. KKAuf_WAV'!$E$6:$E$405,$H389,'E8.b. KKAuf_WAV'!$C$6:$C$405,"&lt;&gt;"&amp;"geleistete Anzahlungen auf immaterielle Vermögensgegenstände",'E8.b. KKAuf_WAV'!$C$6:$C$405,"&lt;&gt;"&amp;"geleistete Anzahlungen und Anlagen im Bau des Sachanlagevermögens",'E8.b. KKAuf_WAV'!$C$6:$C$405,"&lt;&gt;"&amp;"Geschäfts- oder Firmenwert")</f>
        <v>0</v>
      </c>
      <c r="W389" s="992">
        <f>SUMIFS('E8.b. KKAuf_WAV'!$M$6:$M$405,'E8.b. KKAuf_WAV'!$B$6:$B$405,$C389,'E8.b. KKAuf_WAV'!$E$6:$E$405,Listen!$AA$3,'E8.b. KKAuf_WAV'!$C$6:$C$405,"geleistete Anzahlungen und Anlagen im Bau des Sachanlagevermögens")+ SUMIFS('E8.b. KKAuf_WAV'!$M$6:$M$405,'E8.b. KKAuf_WAV'!$B$6:$B$405,$C389,'E8.b. KKAuf_WAV'!$E$6:$E$405,Listen!$AA$3,'E8.b. KKAuf_WAV'!$C$6:$C$405,"geleistete Anzahlungen auf immaterielle Vermögensgegenstände")</f>
        <v>0</v>
      </c>
      <c r="X389" s="992">
        <f>SUMIFS('E8.c. KKAuf_BKZ_NAB_IZ'!$K$6:$K$405,'E8.c. KKAuf_BKZ_NAB_IZ'!$B$6:$B$405,$C389,'E8.c. KKAuf_BKZ_NAB_IZ'!$C$6:$C$405,$H389)</f>
        <v>0</v>
      </c>
      <c r="Y389" s="992">
        <f>SUMIFS('E8.a. KKAuf_SAV'!$Y$6:$Y$2005,'E8.a. KKAuf_SAV'!$B$6:$B$2005,$C389,'E8.a. KKAuf_SAV'!$D$6:$D$2005,$H389)</f>
        <v>0</v>
      </c>
      <c r="Z389" s="992">
        <f>SUMIFS('E8.b. KKAuf_WAV'!$O$6:$O$405,'E8.b. KKAuf_WAV'!$B$6:$B$405,$C389,'E8.b. KKAuf_WAV'!$E$6:$E$405,$H389,'E8.b. KKAuf_WAV'!$C$6:$C$405,"&lt;&gt;"&amp;"geleistete Anzahlungen auf immaterielle Vermögensgegenstände",'E8.b. KKAuf_WAV'!$C$6:$C$405,"&lt;&gt;"&amp;"geleistete Anzahlungen und Anlagen im Bau des Sachanlagevermögens",'E8.b. KKAuf_WAV'!$C$6:$C$405,"&lt;&gt;"&amp;"Geschäfts- oder Firmenwert")</f>
        <v>0</v>
      </c>
      <c r="AA389" s="992">
        <f>SUMIFS('E8.b. KKAuf_WAV'!$O$6:$O$405,'E8.b. KKAuf_WAV'!$B$6:$B$405,$C389,'E8.b. KKAuf_WAV'!$E$6:$E$405,Listen!$AA$3,'E8.b. KKAuf_WAV'!$C$6:$C$405,"geleistete Anzahlungen und Anlagen im Bau des Sachanlagevermögens")+ SUMIFS('E8.b. KKAuf_WAV'!$O$6:$O$405,'E8.b. KKAuf_WAV'!$B$6:$B$405,$C389,'E8.b. KKAuf_WAV'!$E$6:$E$405,Listen!$AA$3,'E8.b. KKAuf_WAV'!$C$6:$C$405,"geleistete Anzahlungen auf immaterielle Vermögensgegenstände")</f>
        <v>0</v>
      </c>
      <c r="AB389" s="992">
        <f>SUMIFS('E8.c. KKAuf_BKZ_NAB_IZ'!$L$6:$L$405,'E8.c. KKAuf_BKZ_NAB_IZ'!$B$6:$B$405,$C389,'E8.c. KKAuf_BKZ_NAB_IZ'!$C$6:$C$405,$H389)</f>
        <v>0</v>
      </c>
      <c r="AC389" s="974"/>
      <c r="AD389" s="992">
        <f t="shared" si="139"/>
        <v>0</v>
      </c>
      <c r="AE389" s="993">
        <f>$AE$11</f>
        <v>5.0700000000000002E-2</v>
      </c>
      <c r="AF389" s="993">
        <f>$AF$11</f>
        <v>1.7100000000000001E-2</v>
      </c>
      <c r="AG389" s="993">
        <f>$AG$11</f>
        <v>3.0499999999999999E-2</v>
      </c>
      <c r="AH389" s="994">
        <f t="shared" si="142"/>
        <v>0</v>
      </c>
      <c r="AJ389" s="992">
        <f t="shared" si="136"/>
        <v>0</v>
      </c>
      <c r="AK389" s="993">
        <f>$AK$11</f>
        <v>5.0700000000000002E-2</v>
      </c>
      <c r="AL389" s="993">
        <f>$AL$11</f>
        <v>1.7100000000000001E-2</v>
      </c>
      <c r="AM389" s="993">
        <f>$AM$11</f>
        <v>3.0499999999999999E-2</v>
      </c>
      <c r="AN389" s="994">
        <f t="shared" si="137"/>
        <v>0</v>
      </c>
    </row>
    <row r="390" spans="2:40" x14ac:dyDescent="0.2">
      <c r="B390" s="1447"/>
      <c r="C390" s="1002">
        <f>C389</f>
        <v>0</v>
      </c>
      <c r="D390" s="1450"/>
      <c r="E390" s="1408"/>
      <c r="F390" s="1408"/>
      <c r="G390" s="990"/>
      <c r="H390" s="983">
        <v>2023</v>
      </c>
      <c r="I390" s="972"/>
      <c r="J390" s="805">
        <f t="shared" si="138"/>
        <v>0</v>
      </c>
      <c r="K390" s="804"/>
      <c r="L390" s="803">
        <f t="shared" si="145"/>
        <v>0</v>
      </c>
      <c r="M390" s="804"/>
      <c r="N390" s="803">
        <f t="shared" si="135"/>
        <v>0</v>
      </c>
      <c r="O390" s="804"/>
      <c r="P390" s="803">
        <f t="shared" si="153"/>
        <v>0</v>
      </c>
      <c r="Q390" s="760"/>
      <c r="R390" s="980">
        <f>SUMIFS('E8.a. KKAuf_SAV'!$X$6:$X$2005,'E8.a. KKAuf_SAV'!$B$6:$B$2005,$C390,'E8.a. KKAuf_SAV'!$D$6:$D$2005,$H390)</f>
        <v>0</v>
      </c>
      <c r="S390" s="980">
        <f>SUMIFS('E8.b. KKAuf_WAV'!$N$6:$N$405,'E8.b. KKAuf_WAV'!$B$6:$B$405,$C390,'E8.b. KKAuf_WAV'!$E$6:$E$405,H390)-SUMIFS('E8.b. KKAuf_WAV'!$N$6:$N$405,'E8.b. KKAuf_WAV'!$B$6:$B$405,$C390,'E8.b. KKAuf_WAV'!$C$6:$C$405,"Geschäfts- oder Firmenwert",'E8.b. KKAuf_WAV'!$D$6:$D$405,H390)</f>
        <v>0</v>
      </c>
      <c r="T390" s="974"/>
      <c r="U390" s="980">
        <f>SUMIFS('E8.a. KKAuf_SAV'!$W$6:$W$2005,'E8.a. KKAuf_SAV'!$B$6:$B$2005,$C390,'E8.a. KKAuf_SAV'!$D$6:$D$2005,H390)</f>
        <v>0</v>
      </c>
      <c r="V390" s="980">
        <f>SUMIFS('E8.b. KKAuf_WAV'!$M$6:$M$405,'E8.b. KKAuf_WAV'!$B$6:$B$405,$C390,'E8.b. KKAuf_WAV'!$E$6:$E$405,$H390,'E8.b. KKAuf_WAV'!$C$6:$C$405,"&lt;&gt;"&amp;"geleistete Anzahlungen auf immaterielle Vermögensgegenstände",'E8.b. KKAuf_WAV'!$C$6:$C$405,"&lt;&gt;"&amp;"geleistete Anzahlungen und Anlagen im Bau des Sachanlagevermögens",'E8.b. KKAuf_WAV'!$C$6:$C$405,"&lt;&gt;"&amp;"Geschäfts- oder Firmenwert")</f>
        <v>0</v>
      </c>
      <c r="W390" s="980"/>
      <c r="X390" s="980">
        <f>SUMIFS('E8.c. KKAuf_BKZ_NAB_IZ'!$K$6:$K$405,'E8.c. KKAuf_BKZ_NAB_IZ'!$B$6:$B$405,$C390,'E8.c. KKAuf_BKZ_NAB_IZ'!$C$6:$C$405,$H390)</f>
        <v>0</v>
      </c>
      <c r="Y390" s="980">
        <f>SUMIFS('E8.a. KKAuf_SAV'!$Y$6:$Y$2005,'E8.a. KKAuf_SAV'!$B$6:$B$2005,$C390,'E8.a. KKAuf_SAV'!$D$6:$D$2005,$H390)</f>
        <v>0</v>
      </c>
      <c r="Z390" s="980">
        <f>SUMIFS('E8.b. KKAuf_WAV'!$O$6:$O$405,'E8.b. KKAuf_WAV'!$B$6:$B$405,$C390,'E8.b. KKAuf_WAV'!$E$6:$E$405,$H390,'E8.b. KKAuf_WAV'!$C$6:$C$405,"&lt;&gt;"&amp;"geleistete Anzahlungen auf immaterielle Vermögensgegenstände",'E8.b. KKAuf_WAV'!$C$6:$C$405,"&lt;&gt;"&amp;"geleistete Anzahlungen und Anlagen im Bau des Sachanlagevermögens",'E8.b. KKAuf_WAV'!$C$6:$C$405,"&lt;&gt;"&amp;"Geschäfts- oder Firmenwert")</f>
        <v>0</v>
      </c>
      <c r="AA390" s="980"/>
      <c r="AB390" s="980">
        <f>SUMIFS('E8.c. KKAuf_BKZ_NAB_IZ'!$L$6:$L$405,'E8.c. KKAuf_BKZ_NAB_IZ'!$B$6:$B$405,$C390,'E8.c. KKAuf_BKZ_NAB_IZ'!$C$6:$C$405,$H390)</f>
        <v>0</v>
      </c>
      <c r="AC390" s="974"/>
      <c r="AD390" s="980">
        <f t="shared" si="139"/>
        <v>0</v>
      </c>
      <c r="AE390" s="984">
        <f>$AE$12</f>
        <v>5.0700000000000002E-2</v>
      </c>
      <c r="AF390" s="984">
        <f>$AF$12</f>
        <v>1.7100000000000001E-2</v>
      </c>
      <c r="AG390" s="984">
        <f>$AG$12</f>
        <v>3.0499999999999999E-2</v>
      </c>
      <c r="AH390" s="982">
        <f t="shared" si="142"/>
        <v>0</v>
      </c>
      <c r="AJ390" s="980"/>
      <c r="AK390" s="984">
        <f>$AK$12</f>
        <v>5.0700000000000002E-2</v>
      </c>
      <c r="AL390" s="984">
        <f>$AL$12</f>
        <v>1.7100000000000001E-2</v>
      </c>
      <c r="AM390" s="984">
        <f>$AM$12</f>
        <v>3.0499999999999999E-2</v>
      </c>
      <c r="AN390" s="982">
        <f t="shared" si="137"/>
        <v>0</v>
      </c>
    </row>
    <row r="391" spans="2:40" x14ac:dyDescent="0.2">
      <c r="B391" s="1447"/>
      <c r="C391" s="1002">
        <f>C389</f>
        <v>0</v>
      </c>
      <c r="D391" s="1450"/>
      <c r="E391" s="1408"/>
      <c r="F391" s="1408"/>
      <c r="G391" s="990"/>
      <c r="H391" s="983">
        <v>2024</v>
      </c>
      <c r="I391" s="972"/>
      <c r="J391" s="803">
        <f t="shared" si="138"/>
        <v>0</v>
      </c>
      <c r="K391" s="804"/>
      <c r="L391" s="803">
        <f t="shared" si="145"/>
        <v>0</v>
      </c>
      <c r="M391" s="804"/>
      <c r="N391" s="803">
        <f t="shared" si="135"/>
        <v>0</v>
      </c>
      <c r="O391" s="804"/>
      <c r="P391" s="803">
        <f t="shared" si="153"/>
        <v>0</v>
      </c>
      <c r="Q391" s="760"/>
      <c r="R391" s="980">
        <f>SUMIFS('E8.a. KKAuf_SAV'!$X$6:$X$2005,'E8.a. KKAuf_SAV'!$B$6:$B$2005,$C391,'E8.a. KKAuf_SAV'!$D$6:$D$2005,$H391)</f>
        <v>0</v>
      </c>
      <c r="S391" s="980">
        <f>SUMIFS('E8.b. KKAuf_WAV'!$N$6:$N$405,'E8.b. KKAuf_WAV'!$B$6:$B$405,$C391,'E8.b. KKAuf_WAV'!$E$6:$E$405,H391)-SUMIFS('E8.b. KKAuf_WAV'!$N$6:$N$405,'E8.b. KKAuf_WAV'!$B$6:$B$405,$C391,'E8.b. KKAuf_WAV'!$C$6:$C$405,"Geschäfts- oder Firmenwert",'E8.b. KKAuf_WAV'!$D$6:$D$405,H391)</f>
        <v>0</v>
      </c>
      <c r="T391" s="974"/>
      <c r="U391" s="980">
        <f>SUMIFS('E8.a. KKAuf_SAV'!$W$6:$W$2005,'E8.a. KKAuf_SAV'!$B$6:$B$2005,$C391,'E8.a. KKAuf_SAV'!$D$6:$D$2005,H391)</f>
        <v>0</v>
      </c>
      <c r="V391" s="980">
        <f>SUMIFS('E8.b. KKAuf_WAV'!$M$6:$M$405,'E8.b. KKAuf_WAV'!$B$6:$B$405,$C391,'E8.b. KKAuf_WAV'!$E$6:$E$405,$H391,'E8.b. KKAuf_WAV'!$C$6:$C$405,"&lt;&gt;"&amp;"geleistete Anzahlungen auf immaterielle Vermögensgegenstände",'E8.b. KKAuf_WAV'!$C$6:$C$405,"&lt;&gt;"&amp;"geleistete Anzahlungen und Anlagen im Bau des Sachanlagevermögens",'E8.b. KKAuf_WAV'!$C$6:$C$405,"&lt;&gt;"&amp;"Geschäfts- oder Firmenwert")</f>
        <v>0</v>
      </c>
      <c r="W391" s="980">
        <f>SUMIFS('E8.b. KKAuf_WAV'!$M$6:$M$405,'E8.b. KKAuf_WAV'!$B$6:$B$405,$C391,'E8.b. KKAuf_WAV'!$E$6:$E$405,H391,'E8.b. KKAuf_WAV'!$C$6:$C$405,"geleistete Anzahlungen und Anlagen im Bau des Sachanlagevermögens")+ SUMIFS('E8.b. KKAuf_WAV'!$M$6:$M$405,'E8.b. KKAuf_WAV'!$B$6:$B$405,$C391,'E8.b. KKAuf_WAV'!$E$6:$E$405,H391,'E8.b. KKAuf_WAV'!$C$6:$C$405,"geleistete Anzahlungen auf immaterielle Vermögensgegenstände")</f>
        <v>0</v>
      </c>
      <c r="X391" s="980">
        <f>SUMIFS('E8.c. KKAuf_BKZ_NAB_IZ'!$K$6:$K$405,'E8.c. KKAuf_BKZ_NAB_IZ'!$B$6:$B$405,$C391,'E8.c. KKAuf_BKZ_NAB_IZ'!$C$6:$C$405,$H391)</f>
        <v>0</v>
      </c>
      <c r="Y391" s="980">
        <f>SUMIFS('E8.a. KKAuf_SAV'!$Y$6:$Y$2005,'E8.a. KKAuf_SAV'!$B$6:$B$2005,$C391,'E8.a. KKAuf_SAV'!$D$6:$D$2005,$H391)</f>
        <v>0</v>
      </c>
      <c r="Z391" s="980">
        <f>SUMIFS('E8.b. KKAuf_WAV'!$O$6:$O$405,'E8.b. KKAuf_WAV'!$B$6:$B$405,$C391,'E8.b. KKAuf_WAV'!$E$6:$E$405,$H391,'E8.b. KKAuf_WAV'!$C$6:$C$405,"&lt;&gt;"&amp;"geleistete Anzahlungen auf immaterielle Vermögensgegenstände",'E8.b. KKAuf_WAV'!$C$6:$C$405,"&lt;&gt;"&amp;"geleistete Anzahlungen und Anlagen im Bau des Sachanlagevermögens",'E8.b. KKAuf_WAV'!$C$6:$C$405,"&lt;&gt;"&amp;"Geschäfts- oder Firmenwert")</f>
        <v>0</v>
      </c>
      <c r="AA391" s="980">
        <f>SUMIFS('E8.b. KKAuf_WAV'!$O$6:$O$405,'E8.b. KKAuf_WAV'!$B$6:$B$405,$C391,'E8.b. KKAuf_WAV'!$E$6:$E$405,H391,'E8.b. KKAuf_WAV'!$C$6:$C$405,"geleistete Anzahlungen und Anlagen im Bau des Sachanlagevermögens")+ SUMIFS('E8.b. KKAuf_WAV'!$O$6:$O$405,'E8.b. KKAuf_WAV'!$B$6:$B$405,$C391,'E8.b. KKAuf_WAV'!$E$6:$E$405,H391,'E8.b. KKAuf_WAV'!$C$6:$C$405,"geleistete Anzahlungen auf immaterielle Vermögensgegenstände")</f>
        <v>0</v>
      </c>
      <c r="AB391" s="980">
        <f>SUMIFS('E8.c. KKAuf_BKZ_NAB_IZ'!$L$6:$L$405,'E8.c. KKAuf_BKZ_NAB_IZ'!$B$6:$B$405,$C391,'E8.c. KKAuf_BKZ_NAB_IZ'!$C$6:$C$405,$H391)</f>
        <v>0</v>
      </c>
      <c r="AC391" s="974"/>
      <c r="AD391" s="980">
        <f t="shared" si="139"/>
        <v>0</v>
      </c>
      <c r="AE391" s="984">
        <f>$AE$13</f>
        <v>6.93E-2</v>
      </c>
      <c r="AF391" s="984">
        <f>$AF$13</f>
        <v>3.8699999999999998E-2</v>
      </c>
      <c r="AG391" s="984">
        <f>$AG$13</f>
        <v>5.0900000000000001E-2</v>
      </c>
      <c r="AH391" s="982">
        <f t="shared" si="142"/>
        <v>0</v>
      </c>
      <c r="AJ391" s="980">
        <f t="shared" si="136"/>
        <v>0</v>
      </c>
      <c r="AK391" s="984">
        <f>$AK$13</f>
        <v>7.0099999999999996E-2</v>
      </c>
      <c r="AL391" s="984">
        <f>$AL$13</f>
        <v>3.6600000000000001E-2</v>
      </c>
      <c r="AM391" s="984">
        <f>$AM$13</f>
        <v>0.05</v>
      </c>
      <c r="AN391" s="982">
        <f t="shared" si="137"/>
        <v>0</v>
      </c>
    </row>
    <row r="392" spans="2:40" ht="15" thickBot="1" x14ac:dyDescent="0.25">
      <c r="B392" s="1447"/>
      <c r="C392" s="1002">
        <f>C389</f>
        <v>0</v>
      </c>
      <c r="D392" s="1450"/>
      <c r="E392" s="1408"/>
      <c r="F392" s="1408"/>
      <c r="G392" s="990"/>
      <c r="H392" s="983">
        <v>2025</v>
      </c>
      <c r="I392" s="972"/>
      <c r="J392" s="803">
        <f t="shared" si="138"/>
        <v>0</v>
      </c>
      <c r="K392" s="804"/>
      <c r="L392" s="803">
        <f t="shared" si="145"/>
        <v>0</v>
      </c>
      <c r="M392" s="804"/>
      <c r="N392" s="803">
        <f t="shared" si="135"/>
        <v>0</v>
      </c>
      <c r="O392" s="804"/>
      <c r="P392" s="803">
        <f t="shared" si="153"/>
        <v>0</v>
      </c>
      <c r="Q392" s="760"/>
      <c r="R392" s="980">
        <f>SUMIFS('E8.a. KKAuf_SAV'!$X$6:$X$2005,'E8.a. KKAuf_SAV'!$B$6:$B$2005,$C392,'E8.a. KKAuf_SAV'!$D$6:$D$2005,$H392)</f>
        <v>0</v>
      </c>
      <c r="S392" s="980">
        <f>SUMIFS('E8.b. KKAuf_WAV'!$N$6:$N$405,'E8.b. KKAuf_WAV'!$B$6:$B$405,$C392,'E8.b. KKAuf_WAV'!$E$6:$E$405,H392)-SUMIFS('E8.b. KKAuf_WAV'!$N$6:$N$405,'E8.b. KKAuf_WAV'!$B$6:$B$405,$C392,'E8.b. KKAuf_WAV'!$C$6:$C$405,"Geschäfts- oder Firmenwert",'E8.b. KKAuf_WAV'!$D$6:$D$405,H392)</f>
        <v>0</v>
      </c>
      <c r="T392" s="974"/>
      <c r="U392" s="980">
        <f>SUMIFS('E8.a. KKAuf_SAV'!$W$6:$W$2005,'E8.a. KKAuf_SAV'!$B$6:$B$2005,$C392,'E8.a. KKAuf_SAV'!$D$6:$D$2005,H392)</f>
        <v>0</v>
      </c>
      <c r="V392" s="980">
        <f>SUMIFS('E8.b. KKAuf_WAV'!$M$6:$M$405,'E8.b. KKAuf_WAV'!$B$6:$B$405,$C392,'E8.b. KKAuf_WAV'!$E$6:$E$405,$H392,'E8.b. KKAuf_WAV'!$C$6:$C$405,"&lt;&gt;"&amp;"geleistete Anzahlungen auf immaterielle Vermögensgegenstände",'E8.b. KKAuf_WAV'!$C$6:$C$405,"&lt;&gt;"&amp;"geleistete Anzahlungen und Anlagen im Bau des Sachanlagevermögens",'E8.b. KKAuf_WAV'!$C$6:$C$405,"&lt;&gt;"&amp;"Geschäfts- oder Firmenwert")</f>
        <v>0</v>
      </c>
      <c r="W392" s="980">
        <f>SUMIFS('E8.b. KKAuf_WAV'!$M$6:$M$405,'E8.b. KKAuf_WAV'!$B$6:$B$405,$C392,'E8.b. KKAuf_WAV'!$E$6:$E$405,H392,'E8.b. KKAuf_WAV'!$C$6:$C$405,"geleistete Anzahlungen und Anlagen im Bau des Sachanlagevermögens")+ SUMIFS('E8.b. KKAuf_WAV'!$M$6:$M$405,'E8.b. KKAuf_WAV'!$B$6:$B$405,$C392,'E8.b. KKAuf_WAV'!$E$6:$E$405,H392,'E8.b. KKAuf_WAV'!$C$6:$C$405,"geleistete Anzahlungen auf immaterielle Vermögensgegenstände")</f>
        <v>0</v>
      </c>
      <c r="X392" s="980">
        <f>SUMIFS('E8.c. KKAuf_BKZ_NAB_IZ'!$K$6:$K$405,'E8.c. KKAuf_BKZ_NAB_IZ'!$B$6:$B$405,$C392,'E8.c. KKAuf_BKZ_NAB_IZ'!$C$6:$C$405,$H392)</f>
        <v>0</v>
      </c>
      <c r="Y392" s="980">
        <f>SUMIFS('E8.a. KKAuf_SAV'!$Y$6:$Y$2005,'E8.a. KKAuf_SAV'!$B$6:$B$2005,$C392,'E8.a. KKAuf_SAV'!$D$6:$D$2005,$H392)</f>
        <v>0</v>
      </c>
      <c r="Z392" s="980">
        <f>SUMIFS('E8.b. KKAuf_WAV'!$O$6:$O$405,'E8.b. KKAuf_WAV'!$B$6:$B$405,$C392,'E8.b. KKAuf_WAV'!$E$6:$E$405,$H392,'E8.b. KKAuf_WAV'!$C$6:$C$405,"&lt;&gt;"&amp;"geleistete Anzahlungen auf immaterielle Vermögensgegenstände",'E8.b. KKAuf_WAV'!$C$6:$C$405,"&lt;&gt;"&amp;"geleistete Anzahlungen und Anlagen im Bau des Sachanlagevermögens",'E8.b. KKAuf_WAV'!$C$6:$C$405,"&lt;&gt;"&amp;"Geschäfts- oder Firmenwert")</f>
        <v>0</v>
      </c>
      <c r="AA392" s="980">
        <f>SUMIFS('E8.b. KKAuf_WAV'!$O$6:$O$405,'E8.b. KKAuf_WAV'!$B$6:$B$405,$C392,'E8.b. KKAuf_WAV'!$E$6:$E$405,H392,'E8.b. KKAuf_WAV'!$C$6:$C$405,"geleistete Anzahlungen und Anlagen im Bau des Sachanlagevermögens")+ SUMIFS('E8.b. KKAuf_WAV'!$O$6:$O$405,'E8.b. KKAuf_WAV'!$B$6:$B$405,$C392,'E8.b. KKAuf_WAV'!$E$6:$E$405,H392,'E8.b. KKAuf_WAV'!$C$6:$C$405,"geleistete Anzahlungen auf immaterielle Vermögensgegenstände")</f>
        <v>0</v>
      </c>
      <c r="AB392" s="980">
        <f>SUMIFS('E8.c. KKAuf_BKZ_NAB_IZ'!$L$6:$L$405,'E8.c. KKAuf_BKZ_NAB_IZ'!$B$6:$B$405,$C392,'E8.c. KKAuf_BKZ_NAB_IZ'!$C$6:$C$405,$H392)</f>
        <v>0</v>
      </c>
      <c r="AC392" s="974"/>
      <c r="AD392" s="980">
        <f t="shared" si="139"/>
        <v>0</v>
      </c>
      <c r="AE392" s="984">
        <f>$AE$14</f>
        <v>7.0099999999999996E-2</v>
      </c>
      <c r="AF392" s="984">
        <f>$AF$14</f>
        <v>3.6600000000000001E-2</v>
      </c>
      <c r="AG392" s="984">
        <f>$AG$14</f>
        <v>0.05</v>
      </c>
      <c r="AH392" s="982">
        <f t="shared" si="142"/>
        <v>0</v>
      </c>
      <c r="AJ392" s="980">
        <f t="shared" si="136"/>
        <v>0</v>
      </c>
      <c r="AK392" s="984">
        <f>$AK$14</f>
        <v>7.0099999999999996E-2</v>
      </c>
      <c r="AL392" s="984">
        <f>$AL$14</f>
        <v>3.6600000000000001E-2</v>
      </c>
      <c r="AM392" s="984">
        <f>$AM$14</f>
        <v>0.05</v>
      </c>
      <c r="AN392" s="982">
        <f t="shared" si="137"/>
        <v>0</v>
      </c>
    </row>
    <row r="393" spans="2:40" ht="15" hidden="1" thickBot="1" x14ac:dyDescent="0.25">
      <c r="B393" s="1447"/>
      <c r="C393" s="1002">
        <f>C389</f>
        <v>0</v>
      </c>
      <c r="D393" s="1450"/>
      <c r="E393" s="1408"/>
      <c r="F393" s="1408"/>
      <c r="G393" s="990"/>
      <c r="H393" s="983">
        <v>2026</v>
      </c>
      <c r="I393" s="972"/>
      <c r="J393" s="803">
        <f t="shared" si="138"/>
        <v>0</v>
      </c>
      <c r="K393" s="804"/>
      <c r="L393" s="803">
        <f t="shared" si="145"/>
        <v>0</v>
      </c>
      <c r="M393" s="804"/>
      <c r="N393" s="803">
        <f t="shared" si="135"/>
        <v>0</v>
      </c>
      <c r="O393" s="804"/>
      <c r="P393" s="803">
        <f t="shared" si="153"/>
        <v>0</v>
      </c>
      <c r="Q393" s="760"/>
      <c r="R393" s="980">
        <f>SUMIFS('E8.a. KKAuf_SAV'!$X$6:$X$2005,'E8.a. KKAuf_SAV'!$B$6:$B$2005,$C393,'E8.a. KKAuf_SAV'!$D$6:$D$2005,$H393)</f>
        <v>0</v>
      </c>
      <c r="S393" s="980">
        <f>SUMIFS('E8.b. KKAuf_WAV'!$N$6:$N$405,'E8.b. KKAuf_WAV'!$B$6:$B$405,$C393,'E8.b. KKAuf_WAV'!$E$6:$E$405,H393)-SUMIFS('E8.b. KKAuf_WAV'!$N$6:$N$405,'E8.b. KKAuf_WAV'!$B$6:$B$405,$C393,'E8.b. KKAuf_WAV'!$C$6:$C$405,"Geschäfts- oder Firmenwert",'E8.b. KKAuf_WAV'!$D$6:$D$405,H393)</f>
        <v>0</v>
      </c>
      <c r="T393" s="974"/>
      <c r="U393" s="980">
        <f>SUMIFS('E8.a. KKAuf_SAV'!$W$6:$W$2005,'E8.a. KKAuf_SAV'!$B$6:$B$2005,$C393,'E8.a. KKAuf_SAV'!$D$6:$D$2005,H393)</f>
        <v>0</v>
      </c>
      <c r="V393" s="980">
        <f>SUMIFS('E8.b. KKAuf_WAV'!$M$6:$M$405,'E8.b. KKAuf_WAV'!$B$6:$B$405,$C393,'E8.b. KKAuf_WAV'!$E$6:$E$405,$H393,'E8.b. KKAuf_WAV'!$C$6:$C$405,"&lt;&gt;"&amp;"geleistete Anzahlungen auf immaterielle Vermögensgegenstände",'E8.b. KKAuf_WAV'!$C$6:$C$405,"&lt;&gt;"&amp;"geleistete Anzahlungen und Anlagen im Bau des Sachanlagevermögens",'E8.b. KKAuf_WAV'!$C$6:$C$405,"&lt;&gt;"&amp;"Geschäfts- oder Firmenwert")</f>
        <v>0</v>
      </c>
      <c r="W393" s="980">
        <f>SUMIFS('E8.b. KKAuf_WAV'!$M$6:$M$405,'E8.b. KKAuf_WAV'!$B$6:$B$405,$C393,'E8.b. KKAuf_WAV'!$E$6:$E$405,H393,'E8.b. KKAuf_WAV'!$C$6:$C$405,"geleistete Anzahlungen und Anlagen im Bau des Sachanlagevermögens")+ SUMIFS('E8.b. KKAuf_WAV'!$M$6:$M$405,'E8.b. KKAuf_WAV'!$B$6:$B$405,$C393,'E8.b. KKAuf_WAV'!$E$6:$E$405,H393,'E8.b. KKAuf_WAV'!$C$6:$C$405,"geleistete Anzahlungen auf immaterielle Vermögensgegenstände")</f>
        <v>0</v>
      </c>
      <c r="X393" s="980">
        <f>SUMIFS('E8.c. KKAuf_BKZ_NAB_IZ'!$K$6:$K$405,'E8.c. KKAuf_BKZ_NAB_IZ'!$B$6:$B$405,$C393,'E8.c. KKAuf_BKZ_NAB_IZ'!$C$6:$C$405,$H393)</f>
        <v>0</v>
      </c>
      <c r="Y393" s="980">
        <f>SUMIFS('E8.a. KKAuf_SAV'!$Y$6:$Y$2005,'E8.a. KKAuf_SAV'!$B$6:$B$2005,$C393,'E8.a. KKAuf_SAV'!$D$6:$D$2005,$H393)</f>
        <v>0</v>
      </c>
      <c r="Z393" s="980">
        <f>SUMIFS('E8.b. KKAuf_WAV'!$O$6:$O$405,'E8.b. KKAuf_WAV'!$B$6:$B$405,$C393,'E8.b. KKAuf_WAV'!$E$6:$E$405,$H393,'E8.b. KKAuf_WAV'!$C$6:$C$405,"&lt;&gt;"&amp;"geleistete Anzahlungen auf immaterielle Vermögensgegenstände",'E8.b. KKAuf_WAV'!$C$6:$C$405,"&lt;&gt;"&amp;"geleistete Anzahlungen und Anlagen im Bau des Sachanlagevermögens",'E8.b. KKAuf_WAV'!$C$6:$C$405,"&lt;&gt;"&amp;"Geschäfts- oder Firmenwert")</f>
        <v>0</v>
      </c>
      <c r="AA393" s="980">
        <f>SUMIFS('E8.b. KKAuf_WAV'!$O$6:$O$405,'E8.b. KKAuf_WAV'!$B$6:$B$405,$C393,'E8.b. KKAuf_WAV'!$E$6:$E$405,H393,'E8.b. KKAuf_WAV'!$C$6:$C$405,"geleistete Anzahlungen und Anlagen im Bau des Sachanlagevermögens")+ SUMIFS('E8.b. KKAuf_WAV'!$O$6:$O$405,'E8.b. KKAuf_WAV'!$B$6:$B$405,$C393,'E8.b. KKAuf_WAV'!$E$6:$E$405,H393,'E8.b. KKAuf_WAV'!$C$6:$C$405,"geleistete Anzahlungen auf immaterielle Vermögensgegenstände")</f>
        <v>0</v>
      </c>
      <c r="AB393" s="980">
        <f>SUMIFS('E8.c. KKAuf_BKZ_NAB_IZ'!$L$6:$L$405,'E8.c. KKAuf_BKZ_NAB_IZ'!$B$6:$B$405,$C393,'E8.c. KKAuf_BKZ_NAB_IZ'!$C$6:$C$405,$H393)</f>
        <v>0</v>
      </c>
      <c r="AC393" s="974"/>
      <c r="AD393" s="980">
        <f t="shared" si="139"/>
        <v>0</v>
      </c>
      <c r="AE393" s="984">
        <f>$AE$15</f>
        <v>0</v>
      </c>
      <c r="AF393" s="984">
        <f>$AF$15</f>
        <v>0</v>
      </c>
      <c r="AG393" s="984">
        <f>$AG$15</f>
        <v>0</v>
      </c>
      <c r="AH393" s="982">
        <f t="shared" si="142"/>
        <v>0</v>
      </c>
      <c r="AJ393" s="980">
        <f t="shared" si="136"/>
        <v>0</v>
      </c>
      <c r="AK393" s="984">
        <f>$AK$15</f>
        <v>0</v>
      </c>
      <c r="AL393" s="984">
        <f>$AL$15</f>
        <v>0</v>
      </c>
      <c r="AM393" s="984">
        <f>$AM$15</f>
        <v>0</v>
      </c>
      <c r="AN393" s="982">
        <f t="shared" si="137"/>
        <v>0</v>
      </c>
    </row>
    <row r="394" spans="2:40" ht="15" hidden="1" thickBot="1" x14ac:dyDescent="0.25">
      <c r="B394" s="1447"/>
      <c r="C394" s="1002">
        <f>C389</f>
        <v>0</v>
      </c>
      <c r="D394" s="1450"/>
      <c r="E394" s="1408"/>
      <c r="F394" s="1408"/>
      <c r="G394" s="990"/>
      <c r="H394" s="983">
        <v>2027</v>
      </c>
      <c r="I394" s="972"/>
      <c r="J394" s="803">
        <f t="shared" si="138"/>
        <v>0</v>
      </c>
      <c r="K394" s="804"/>
      <c r="L394" s="803">
        <f t="shared" si="145"/>
        <v>0</v>
      </c>
      <c r="M394" s="804"/>
      <c r="N394" s="803">
        <f t="shared" si="135"/>
        <v>0</v>
      </c>
      <c r="O394" s="804"/>
      <c r="P394" s="803">
        <f t="shared" si="153"/>
        <v>0</v>
      </c>
      <c r="Q394" s="760"/>
      <c r="R394" s="980">
        <f>SUMIFS('E8.a. KKAuf_SAV'!$X$6:$X$2005,'E8.a. KKAuf_SAV'!$B$6:$B$2005,$C394,'E8.a. KKAuf_SAV'!$D$6:$D$2005,$H394)</f>
        <v>0</v>
      </c>
      <c r="S394" s="980">
        <f>SUMIFS('E8.b. KKAuf_WAV'!$N$6:$N$405,'E8.b. KKAuf_WAV'!$B$6:$B$405,$C394,'E8.b. KKAuf_WAV'!$E$6:$E$405,H394)-SUMIFS('E8.b. KKAuf_WAV'!$N$6:$N$405,'E8.b. KKAuf_WAV'!$B$6:$B$405,$C394,'E8.b. KKAuf_WAV'!$C$6:$C$405,"Geschäfts- oder Firmenwert",'E8.b. KKAuf_WAV'!$D$6:$D$405,H394)</f>
        <v>0</v>
      </c>
      <c r="T394" s="974"/>
      <c r="U394" s="980">
        <f>SUMIFS('E8.a. KKAuf_SAV'!$W$6:$W$2005,'E8.a. KKAuf_SAV'!$B$6:$B$2005,$C394,'E8.a. KKAuf_SAV'!$D$6:$D$2005,H394)</f>
        <v>0</v>
      </c>
      <c r="V394" s="980">
        <f>SUMIFS('E8.b. KKAuf_WAV'!$M$6:$M$405,'E8.b. KKAuf_WAV'!$B$6:$B$405,$C394,'E8.b. KKAuf_WAV'!$E$6:$E$405,$H394,'E8.b. KKAuf_WAV'!$C$6:$C$405,"&lt;&gt;"&amp;"geleistete Anzahlungen auf immaterielle Vermögensgegenstände",'E8.b. KKAuf_WAV'!$C$6:$C$405,"&lt;&gt;"&amp;"geleistete Anzahlungen und Anlagen im Bau des Sachanlagevermögens",'E8.b. KKAuf_WAV'!$C$6:$C$405,"&lt;&gt;"&amp;"Geschäfts- oder Firmenwert")</f>
        <v>0</v>
      </c>
      <c r="W394" s="980">
        <f>SUMIFS('E8.b. KKAuf_WAV'!$M$6:$M$405,'E8.b. KKAuf_WAV'!$B$6:$B$405,$C394,'E8.b. KKAuf_WAV'!$E$6:$E$405,H394,'E8.b. KKAuf_WAV'!$C$6:$C$405,"geleistete Anzahlungen und Anlagen im Bau des Sachanlagevermögens")+ SUMIFS('E8.b. KKAuf_WAV'!$M$6:$M$405,'E8.b. KKAuf_WAV'!$B$6:$B$405,$C394,'E8.b. KKAuf_WAV'!$E$6:$E$405,H394,'E8.b. KKAuf_WAV'!$C$6:$C$405,"geleistete Anzahlungen auf immaterielle Vermögensgegenstände")</f>
        <v>0</v>
      </c>
      <c r="X394" s="980">
        <f>SUMIFS('E8.c. KKAuf_BKZ_NAB_IZ'!$K$6:$K$405,'E8.c. KKAuf_BKZ_NAB_IZ'!$B$6:$B$405,$C394,'E8.c. KKAuf_BKZ_NAB_IZ'!$C$6:$C$405,$H394)</f>
        <v>0</v>
      </c>
      <c r="Y394" s="980">
        <f>SUMIFS('E8.a. KKAuf_SAV'!$Y$6:$Y$2005,'E8.a. KKAuf_SAV'!$B$6:$B$2005,$C394,'E8.a. KKAuf_SAV'!$D$6:$D$2005,$H394)</f>
        <v>0</v>
      </c>
      <c r="Z394" s="980">
        <f>SUMIFS('E8.b. KKAuf_WAV'!$O$6:$O$405,'E8.b. KKAuf_WAV'!$B$6:$B$405,$C394,'E8.b. KKAuf_WAV'!$E$6:$E$405,$H394,'E8.b. KKAuf_WAV'!$C$6:$C$405,"&lt;&gt;"&amp;"geleistete Anzahlungen auf immaterielle Vermögensgegenstände",'E8.b. KKAuf_WAV'!$C$6:$C$405,"&lt;&gt;"&amp;"geleistete Anzahlungen und Anlagen im Bau des Sachanlagevermögens",'E8.b. KKAuf_WAV'!$C$6:$C$405,"&lt;&gt;"&amp;"Geschäfts- oder Firmenwert")</f>
        <v>0</v>
      </c>
      <c r="AA394" s="980">
        <f>SUMIFS('E8.b. KKAuf_WAV'!$O$6:$O$405,'E8.b. KKAuf_WAV'!$B$6:$B$405,$C394,'E8.b. KKAuf_WAV'!$E$6:$E$405,H394,'E8.b. KKAuf_WAV'!$C$6:$C$405,"geleistete Anzahlungen und Anlagen im Bau des Sachanlagevermögens")+ SUMIFS('E8.b. KKAuf_WAV'!$O$6:$O$405,'E8.b. KKAuf_WAV'!$B$6:$B$405,$C394,'E8.b. KKAuf_WAV'!$E$6:$E$405,H394,'E8.b. KKAuf_WAV'!$C$6:$C$405,"geleistete Anzahlungen auf immaterielle Vermögensgegenstände")</f>
        <v>0</v>
      </c>
      <c r="AB394" s="980">
        <f>SUMIFS('E8.c. KKAuf_BKZ_NAB_IZ'!$L$6:$L$405,'E8.c. KKAuf_BKZ_NAB_IZ'!$B$6:$B$405,$C394,'E8.c. KKAuf_BKZ_NAB_IZ'!$C$6:$C$405,$H394)</f>
        <v>0</v>
      </c>
      <c r="AC394" s="974"/>
      <c r="AD394" s="980">
        <f t="shared" si="139"/>
        <v>0</v>
      </c>
      <c r="AE394" s="984">
        <f>$AE$16</f>
        <v>0</v>
      </c>
      <c r="AF394" s="984">
        <f>$AF$16</f>
        <v>0</v>
      </c>
      <c r="AG394" s="984">
        <f>$AG$16</f>
        <v>0</v>
      </c>
      <c r="AH394" s="982">
        <f t="shared" si="142"/>
        <v>0</v>
      </c>
      <c r="AJ394" s="980">
        <f t="shared" si="136"/>
        <v>0</v>
      </c>
      <c r="AK394" s="984">
        <f>$AK$16</f>
        <v>0</v>
      </c>
      <c r="AL394" s="984">
        <f>$AL$16</f>
        <v>0</v>
      </c>
      <c r="AM394" s="984">
        <f>$AM$16</f>
        <v>0</v>
      </c>
      <c r="AN394" s="982">
        <f t="shared" si="137"/>
        <v>0</v>
      </c>
    </row>
    <row r="395" spans="2:40" ht="15" hidden="1" thickBot="1" x14ac:dyDescent="0.25">
      <c r="B395" s="1448"/>
      <c r="C395" s="1003">
        <f>C389</f>
        <v>0</v>
      </c>
      <c r="D395" s="1451"/>
      <c r="E395" s="1409"/>
      <c r="F395" s="1409"/>
      <c r="G395" s="970"/>
      <c r="H395" s="986">
        <v>2028</v>
      </c>
      <c r="I395" s="972"/>
      <c r="J395" s="815">
        <f t="shared" si="138"/>
        <v>0</v>
      </c>
      <c r="K395" s="804"/>
      <c r="L395" s="814">
        <f t="shared" si="145"/>
        <v>0</v>
      </c>
      <c r="M395" s="804"/>
      <c r="N395" s="814">
        <f t="shared" ref="N395:N458" si="154">AN395+AH395</f>
        <v>0</v>
      </c>
      <c r="O395" s="804"/>
      <c r="P395" s="814">
        <f t="shared" si="153"/>
        <v>0</v>
      </c>
      <c r="Q395" s="760"/>
      <c r="R395" s="987">
        <f>SUMIFS('E8.a. KKAuf_SAV'!$X$6:$X$2005,'E8.a. KKAuf_SAV'!$B$6:$B$2005,$C395,'E8.a. KKAuf_SAV'!$D$6:$D$2005,$H395)</f>
        <v>0</v>
      </c>
      <c r="S395" s="987">
        <f>SUMIFS('E8.b. KKAuf_WAV'!$N$6:$N$405,'E8.b. KKAuf_WAV'!$B$6:$B$405,$C395,'E8.b. KKAuf_WAV'!$E$6:$E$405,H395)-SUMIFS('E8.b. KKAuf_WAV'!$N$6:$N$405,'E8.b. KKAuf_WAV'!$B$6:$B$405,$C395,'E8.b. KKAuf_WAV'!$C$6:$C$405,"Geschäfts- oder Firmenwert",'E8.b. KKAuf_WAV'!$D$6:$D$405,H395)</f>
        <v>0</v>
      </c>
      <c r="T395" s="974"/>
      <c r="U395" s="987">
        <f>SUMIFS('E8.a. KKAuf_SAV'!$W$6:$W$2005,'E8.a. KKAuf_SAV'!$B$6:$B$2005,$C395,'E8.a. KKAuf_SAV'!$D$6:$D$2005,H395)</f>
        <v>0</v>
      </c>
      <c r="V395" s="987">
        <f>SUMIFS('E8.b. KKAuf_WAV'!$M$6:$M$405,'E8.b. KKAuf_WAV'!$B$6:$B$405,$C395,'E8.b. KKAuf_WAV'!$E$6:$E$405,$H395,'E8.b. KKAuf_WAV'!$C$6:$C$405,"&lt;&gt;"&amp;"geleistete Anzahlungen auf immaterielle Vermögensgegenstände",'E8.b. KKAuf_WAV'!$C$6:$C$405,"&lt;&gt;"&amp;"geleistete Anzahlungen und Anlagen im Bau des Sachanlagevermögens",'E8.b. KKAuf_WAV'!$C$6:$C$405,"&lt;&gt;"&amp;"Geschäfts- oder Firmenwert")</f>
        <v>0</v>
      </c>
      <c r="W395" s="987">
        <f>SUMIFS('E8.b. KKAuf_WAV'!$M$6:$M$405,'E8.b. KKAuf_WAV'!$B$6:$B$405,$C395,'E8.b. KKAuf_WAV'!$E$6:$E$405,H395,'E8.b. KKAuf_WAV'!$C$6:$C$405,"geleistete Anzahlungen und Anlagen im Bau des Sachanlagevermögens")+ SUMIFS('E8.b. KKAuf_WAV'!$M$6:$M$405,'E8.b. KKAuf_WAV'!$B$6:$B$405,$C395,'E8.b. KKAuf_WAV'!$E$6:$E$405,H395,'E8.b. KKAuf_WAV'!$C$6:$C$405,"geleistete Anzahlungen auf immaterielle Vermögensgegenstände")</f>
        <v>0</v>
      </c>
      <c r="X395" s="987">
        <f>SUMIFS('E8.c. KKAuf_BKZ_NAB_IZ'!$K$6:$K$405,'E8.c. KKAuf_BKZ_NAB_IZ'!$B$6:$B$405,$C395,'E8.c. KKAuf_BKZ_NAB_IZ'!$C$6:$C$405,$H395)</f>
        <v>0</v>
      </c>
      <c r="Y395" s="987">
        <f>SUMIFS('E8.a. KKAuf_SAV'!$Y$6:$Y$2005,'E8.a. KKAuf_SAV'!$B$6:$B$2005,$C395,'E8.a. KKAuf_SAV'!$D$6:$D$2005,$H395)</f>
        <v>0</v>
      </c>
      <c r="Z395" s="987">
        <f>SUMIFS('E8.b. KKAuf_WAV'!$O$6:$O$405,'E8.b. KKAuf_WAV'!$B$6:$B$405,$C395,'E8.b. KKAuf_WAV'!$E$6:$E$405,$H395,'E8.b. KKAuf_WAV'!$C$6:$C$405,"&lt;&gt;"&amp;"geleistete Anzahlungen auf immaterielle Vermögensgegenstände",'E8.b. KKAuf_WAV'!$C$6:$C$405,"&lt;&gt;"&amp;"geleistete Anzahlungen und Anlagen im Bau des Sachanlagevermögens",'E8.b. KKAuf_WAV'!$C$6:$C$405,"&lt;&gt;"&amp;"Geschäfts- oder Firmenwert")</f>
        <v>0</v>
      </c>
      <c r="AA395" s="987">
        <f>SUMIFS('E8.b. KKAuf_WAV'!$O$6:$O$405,'E8.b. KKAuf_WAV'!$B$6:$B$405,$C395,'E8.b. KKAuf_WAV'!$E$6:$E$405,H395,'E8.b. KKAuf_WAV'!$C$6:$C$405,"geleistete Anzahlungen und Anlagen im Bau des Sachanlagevermögens")+ SUMIFS('E8.b. KKAuf_WAV'!$O$6:$O$405,'E8.b. KKAuf_WAV'!$B$6:$B$405,$C395,'E8.b. KKAuf_WAV'!$E$6:$E$405,H395,'E8.b. KKAuf_WAV'!$C$6:$C$405,"geleistete Anzahlungen auf immaterielle Vermögensgegenstände")</f>
        <v>0</v>
      </c>
      <c r="AB395" s="987">
        <f>SUMIFS('E8.c. KKAuf_BKZ_NAB_IZ'!$L$6:$L$405,'E8.c. KKAuf_BKZ_NAB_IZ'!$B$6:$B$405,$C395,'E8.c. KKAuf_BKZ_NAB_IZ'!$C$6:$C$405,$H395)</f>
        <v>0</v>
      </c>
      <c r="AC395" s="974"/>
      <c r="AD395" s="987">
        <f t="shared" si="139"/>
        <v>0</v>
      </c>
      <c r="AE395" s="988">
        <f>$AE$17</f>
        <v>0</v>
      </c>
      <c r="AF395" s="988">
        <f>$AF$17</f>
        <v>0</v>
      </c>
      <c r="AG395" s="988">
        <f>$AG$17</f>
        <v>0</v>
      </c>
      <c r="AH395" s="989">
        <f t="shared" si="142"/>
        <v>0</v>
      </c>
      <c r="AJ395" s="987">
        <f t="shared" ref="AJ395:AJ458" si="155">AVERAGE(W395,AA395)</f>
        <v>0</v>
      </c>
      <c r="AK395" s="988">
        <f>$AK$17</f>
        <v>0</v>
      </c>
      <c r="AL395" s="988">
        <f>$AL$17</f>
        <v>0</v>
      </c>
      <c r="AM395" s="988">
        <f>$AM$17</f>
        <v>0</v>
      </c>
      <c r="AN395" s="989">
        <f t="shared" ref="AN395:AN458" si="156">IFERROR($AJ395*AM395,0)</f>
        <v>0</v>
      </c>
    </row>
    <row r="396" spans="2:40" ht="14.25" customHeight="1" x14ac:dyDescent="0.2">
      <c r="B396" s="1446"/>
      <c r="C396" s="1001">
        <f>B396</f>
        <v>0</v>
      </c>
      <c r="D396" s="1449"/>
      <c r="E396" s="1407"/>
      <c r="F396" s="1410"/>
      <c r="G396" s="990"/>
      <c r="H396" s="991">
        <v>2022</v>
      </c>
      <c r="I396" s="972"/>
      <c r="J396" s="813">
        <f t="shared" ref="J396:J459" si="157">SUM(L396:P396)</f>
        <v>0</v>
      </c>
      <c r="K396" s="804"/>
      <c r="L396" s="813">
        <f t="shared" si="145"/>
        <v>0</v>
      </c>
      <c r="M396" s="804"/>
      <c r="N396" s="813">
        <f t="shared" si="154"/>
        <v>0</v>
      </c>
      <c r="O396" s="804"/>
      <c r="P396" s="813">
        <f t="shared" ref="P396:P402" si="158">IFERROR((AJ396*AK396+AD396*AE396)*0.4*0.035*$F$396,0)</f>
        <v>0</v>
      </c>
      <c r="Q396" s="760"/>
      <c r="R396" s="992">
        <f>SUMIFS('E8.a. KKAuf_SAV'!$X$6:$X$2005,'E8.a. KKAuf_SAV'!$B$6:$B$2005,$C396,'E8.a. KKAuf_SAV'!$D$6:$D$2005,$H396)</f>
        <v>0</v>
      </c>
      <c r="S396" s="992">
        <f>SUMIFS('E8.b. KKAuf_WAV'!$N$6:$N$405,'E8.b. KKAuf_WAV'!$B$6:$B$405,$C396,'E8.b. KKAuf_WAV'!$E$6:$E$405,H396)-SUMIFS('E8.b. KKAuf_WAV'!$N$6:$N$405,'E8.b. KKAuf_WAV'!$B$6:$B$405,$C396,'E8.b. KKAuf_WAV'!$C$6:$C$405,"Geschäfts- oder Firmenwert",'E8.b. KKAuf_WAV'!$D$6:$D$405,H396)</f>
        <v>0</v>
      </c>
      <c r="T396" s="974"/>
      <c r="U396" s="992">
        <f>SUMIFS('E8.a. KKAuf_SAV'!$W$6:$W$2005,'E8.a. KKAuf_SAV'!$B$6:$B$2005,$C396,'E8.a. KKAuf_SAV'!$D$6:$D$2005,H396)</f>
        <v>0</v>
      </c>
      <c r="V396" s="992">
        <f>SUMIFS('E8.b. KKAuf_WAV'!$M$6:$M$405,'E8.b. KKAuf_WAV'!$B$6:$B$405,$C396,'E8.b. KKAuf_WAV'!$E$6:$E$405,$H396,'E8.b. KKAuf_WAV'!$C$6:$C$405,"&lt;&gt;"&amp;"geleistete Anzahlungen auf immaterielle Vermögensgegenstände",'E8.b. KKAuf_WAV'!$C$6:$C$405,"&lt;&gt;"&amp;"geleistete Anzahlungen und Anlagen im Bau des Sachanlagevermögens",'E8.b. KKAuf_WAV'!$C$6:$C$405,"&lt;&gt;"&amp;"Geschäfts- oder Firmenwert")</f>
        <v>0</v>
      </c>
      <c r="W396" s="992">
        <f>SUMIFS('E8.b. KKAuf_WAV'!$M$6:$M$405,'E8.b. KKAuf_WAV'!$B$6:$B$405,$C396,'E8.b. KKAuf_WAV'!$E$6:$E$405,Listen!$AA$3,'E8.b. KKAuf_WAV'!$C$6:$C$405,"geleistete Anzahlungen und Anlagen im Bau des Sachanlagevermögens")+ SUMIFS('E8.b. KKAuf_WAV'!$M$6:$M$405,'E8.b. KKAuf_WAV'!$B$6:$B$405,$C396,'E8.b. KKAuf_WAV'!$E$6:$E$405,Listen!$AA$3,'E8.b. KKAuf_WAV'!$C$6:$C$405,"geleistete Anzahlungen auf immaterielle Vermögensgegenstände")</f>
        <v>0</v>
      </c>
      <c r="X396" s="992">
        <f>SUMIFS('E8.c. KKAuf_BKZ_NAB_IZ'!$K$6:$K$405,'E8.c. KKAuf_BKZ_NAB_IZ'!$B$6:$B$405,$C396,'E8.c. KKAuf_BKZ_NAB_IZ'!$C$6:$C$405,$H396)</f>
        <v>0</v>
      </c>
      <c r="Y396" s="992">
        <f>SUMIFS('E8.a. KKAuf_SAV'!$Y$6:$Y$2005,'E8.a. KKAuf_SAV'!$B$6:$B$2005,$C396,'E8.a. KKAuf_SAV'!$D$6:$D$2005,$H396)</f>
        <v>0</v>
      </c>
      <c r="Z396" s="992">
        <f>SUMIFS('E8.b. KKAuf_WAV'!$O$6:$O$405,'E8.b. KKAuf_WAV'!$B$6:$B$405,$C396,'E8.b. KKAuf_WAV'!$E$6:$E$405,$H396,'E8.b. KKAuf_WAV'!$C$6:$C$405,"&lt;&gt;"&amp;"geleistete Anzahlungen auf immaterielle Vermögensgegenstände",'E8.b. KKAuf_WAV'!$C$6:$C$405,"&lt;&gt;"&amp;"geleistete Anzahlungen und Anlagen im Bau des Sachanlagevermögens",'E8.b. KKAuf_WAV'!$C$6:$C$405,"&lt;&gt;"&amp;"Geschäfts- oder Firmenwert")</f>
        <v>0</v>
      </c>
      <c r="AA396" s="992">
        <f>SUMIFS('E8.b. KKAuf_WAV'!$O$6:$O$405,'E8.b. KKAuf_WAV'!$B$6:$B$405,$C396,'E8.b. KKAuf_WAV'!$E$6:$E$405,Listen!$AA$3,'E8.b. KKAuf_WAV'!$C$6:$C$405,"geleistete Anzahlungen und Anlagen im Bau des Sachanlagevermögens")+ SUMIFS('E8.b. KKAuf_WAV'!$O$6:$O$405,'E8.b. KKAuf_WAV'!$B$6:$B$405,$C396,'E8.b. KKAuf_WAV'!$E$6:$E$405,Listen!$AA$3,'E8.b. KKAuf_WAV'!$C$6:$C$405,"geleistete Anzahlungen auf immaterielle Vermögensgegenstände")</f>
        <v>0</v>
      </c>
      <c r="AB396" s="992">
        <f>SUMIFS('E8.c. KKAuf_BKZ_NAB_IZ'!$L$6:$L$405,'E8.c. KKAuf_BKZ_NAB_IZ'!$B$6:$B$405,$C396,'E8.c. KKAuf_BKZ_NAB_IZ'!$C$6:$C$405,$H396)</f>
        <v>0</v>
      </c>
      <c r="AC396" s="974"/>
      <c r="AD396" s="992">
        <f t="shared" ref="AD396:AD459" si="159">AVERAGE(SUM(U396,V396,-X396),SUM(Y396,Z396,-AB396,))</f>
        <v>0</v>
      </c>
      <c r="AE396" s="993">
        <f>$AE$11</f>
        <v>5.0700000000000002E-2</v>
      </c>
      <c r="AF396" s="993">
        <f>$AF$11</f>
        <v>1.7100000000000001E-2</v>
      </c>
      <c r="AG396" s="993">
        <f>$AG$11</f>
        <v>3.0499999999999999E-2</v>
      </c>
      <c r="AH396" s="994">
        <f t="shared" si="142"/>
        <v>0</v>
      </c>
      <c r="AJ396" s="992">
        <f t="shared" si="155"/>
        <v>0</v>
      </c>
      <c r="AK396" s="993">
        <f>$AK$11</f>
        <v>5.0700000000000002E-2</v>
      </c>
      <c r="AL396" s="993">
        <f>$AL$11</f>
        <v>1.7100000000000001E-2</v>
      </c>
      <c r="AM396" s="993">
        <f>$AM$11</f>
        <v>3.0499999999999999E-2</v>
      </c>
      <c r="AN396" s="994">
        <f t="shared" si="156"/>
        <v>0</v>
      </c>
    </row>
    <row r="397" spans="2:40" x14ac:dyDescent="0.2">
      <c r="B397" s="1447"/>
      <c r="C397" s="1002">
        <f>C396</f>
        <v>0</v>
      </c>
      <c r="D397" s="1450"/>
      <c r="E397" s="1408"/>
      <c r="F397" s="1408"/>
      <c r="G397" s="990"/>
      <c r="H397" s="983">
        <v>2023</v>
      </c>
      <c r="I397" s="972"/>
      <c r="J397" s="805">
        <f t="shared" si="157"/>
        <v>0</v>
      </c>
      <c r="K397" s="804"/>
      <c r="L397" s="803">
        <f t="shared" si="145"/>
        <v>0</v>
      </c>
      <c r="M397" s="804"/>
      <c r="N397" s="803">
        <f t="shared" si="154"/>
        <v>0</v>
      </c>
      <c r="O397" s="804"/>
      <c r="P397" s="803">
        <f t="shared" si="158"/>
        <v>0</v>
      </c>
      <c r="Q397" s="760"/>
      <c r="R397" s="980">
        <f>SUMIFS('E8.a. KKAuf_SAV'!$X$6:$X$2005,'E8.a. KKAuf_SAV'!$B$6:$B$2005,$C397,'E8.a. KKAuf_SAV'!$D$6:$D$2005,$H397)</f>
        <v>0</v>
      </c>
      <c r="S397" s="980">
        <f>SUMIFS('E8.b. KKAuf_WAV'!$N$6:$N$405,'E8.b. KKAuf_WAV'!$B$6:$B$405,$C397,'E8.b. KKAuf_WAV'!$E$6:$E$405,H397)-SUMIFS('E8.b. KKAuf_WAV'!$N$6:$N$405,'E8.b. KKAuf_WAV'!$B$6:$B$405,$C397,'E8.b. KKAuf_WAV'!$C$6:$C$405,"Geschäfts- oder Firmenwert",'E8.b. KKAuf_WAV'!$D$6:$D$405,H397)</f>
        <v>0</v>
      </c>
      <c r="T397" s="974"/>
      <c r="U397" s="980">
        <f>SUMIFS('E8.a. KKAuf_SAV'!$W$6:$W$2005,'E8.a. KKAuf_SAV'!$B$6:$B$2005,$C397,'E8.a. KKAuf_SAV'!$D$6:$D$2005,H397)</f>
        <v>0</v>
      </c>
      <c r="V397" s="980">
        <f>SUMIFS('E8.b. KKAuf_WAV'!$M$6:$M$405,'E8.b. KKAuf_WAV'!$B$6:$B$405,$C397,'E8.b. KKAuf_WAV'!$E$6:$E$405,$H397,'E8.b. KKAuf_WAV'!$C$6:$C$405,"&lt;&gt;"&amp;"geleistete Anzahlungen auf immaterielle Vermögensgegenstände",'E8.b. KKAuf_WAV'!$C$6:$C$405,"&lt;&gt;"&amp;"geleistete Anzahlungen und Anlagen im Bau des Sachanlagevermögens",'E8.b. KKAuf_WAV'!$C$6:$C$405,"&lt;&gt;"&amp;"Geschäfts- oder Firmenwert")</f>
        <v>0</v>
      </c>
      <c r="W397" s="980"/>
      <c r="X397" s="980">
        <f>SUMIFS('E8.c. KKAuf_BKZ_NAB_IZ'!$K$6:$K$405,'E8.c. KKAuf_BKZ_NAB_IZ'!$B$6:$B$405,$C397,'E8.c. KKAuf_BKZ_NAB_IZ'!$C$6:$C$405,$H397)</f>
        <v>0</v>
      </c>
      <c r="Y397" s="980">
        <f>SUMIFS('E8.a. KKAuf_SAV'!$Y$6:$Y$2005,'E8.a. KKAuf_SAV'!$B$6:$B$2005,$C397,'E8.a. KKAuf_SAV'!$D$6:$D$2005,$H397)</f>
        <v>0</v>
      </c>
      <c r="Z397" s="980">
        <f>SUMIFS('E8.b. KKAuf_WAV'!$O$6:$O$405,'E8.b. KKAuf_WAV'!$B$6:$B$405,$C397,'E8.b. KKAuf_WAV'!$E$6:$E$405,$H397,'E8.b. KKAuf_WAV'!$C$6:$C$405,"&lt;&gt;"&amp;"geleistete Anzahlungen auf immaterielle Vermögensgegenstände",'E8.b. KKAuf_WAV'!$C$6:$C$405,"&lt;&gt;"&amp;"geleistete Anzahlungen und Anlagen im Bau des Sachanlagevermögens",'E8.b. KKAuf_WAV'!$C$6:$C$405,"&lt;&gt;"&amp;"Geschäfts- oder Firmenwert")</f>
        <v>0</v>
      </c>
      <c r="AA397" s="980"/>
      <c r="AB397" s="980">
        <f>SUMIFS('E8.c. KKAuf_BKZ_NAB_IZ'!$L$6:$L$405,'E8.c. KKAuf_BKZ_NAB_IZ'!$B$6:$B$405,$C397,'E8.c. KKAuf_BKZ_NAB_IZ'!$C$6:$C$405,$H397)</f>
        <v>0</v>
      </c>
      <c r="AC397" s="974"/>
      <c r="AD397" s="980">
        <f t="shared" si="159"/>
        <v>0</v>
      </c>
      <c r="AE397" s="984">
        <f>$AE$12</f>
        <v>5.0700000000000002E-2</v>
      </c>
      <c r="AF397" s="984">
        <f>$AF$12</f>
        <v>1.7100000000000001E-2</v>
      </c>
      <c r="AG397" s="984">
        <f>$AG$12</f>
        <v>3.0499999999999999E-2</v>
      </c>
      <c r="AH397" s="982">
        <f t="shared" si="142"/>
        <v>0</v>
      </c>
      <c r="AJ397" s="980"/>
      <c r="AK397" s="984">
        <f>$AK$12</f>
        <v>5.0700000000000002E-2</v>
      </c>
      <c r="AL397" s="984">
        <f>$AL$12</f>
        <v>1.7100000000000001E-2</v>
      </c>
      <c r="AM397" s="984">
        <f>$AM$12</f>
        <v>3.0499999999999999E-2</v>
      </c>
      <c r="AN397" s="982">
        <f t="shared" si="156"/>
        <v>0</v>
      </c>
    </row>
    <row r="398" spans="2:40" x14ac:dyDescent="0.2">
      <c r="B398" s="1447"/>
      <c r="C398" s="1002">
        <f>C396</f>
        <v>0</v>
      </c>
      <c r="D398" s="1450"/>
      <c r="E398" s="1408"/>
      <c r="F398" s="1408"/>
      <c r="G398" s="990"/>
      <c r="H398" s="983">
        <v>2024</v>
      </c>
      <c r="I398" s="972"/>
      <c r="J398" s="803">
        <f t="shared" si="157"/>
        <v>0</v>
      </c>
      <c r="K398" s="804"/>
      <c r="L398" s="803">
        <f t="shared" si="145"/>
        <v>0</v>
      </c>
      <c r="M398" s="804"/>
      <c r="N398" s="803">
        <f t="shared" si="154"/>
        <v>0</v>
      </c>
      <c r="O398" s="804"/>
      <c r="P398" s="803">
        <f t="shared" si="158"/>
        <v>0</v>
      </c>
      <c r="Q398" s="760"/>
      <c r="R398" s="980">
        <f>SUMIFS('E8.a. KKAuf_SAV'!$X$6:$X$2005,'E8.a. KKAuf_SAV'!$B$6:$B$2005,$C398,'E8.a. KKAuf_SAV'!$D$6:$D$2005,$H398)</f>
        <v>0</v>
      </c>
      <c r="S398" s="980">
        <f>SUMIFS('E8.b. KKAuf_WAV'!$N$6:$N$405,'E8.b. KKAuf_WAV'!$B$6:$B$405,$C398,'E8.b. KKAuf_WAV'!$E$6:$E$405,H398)-SUMIFS('E8.b. KKAuf_WAV'!$N$6:$N$405,'E8.b. KKAuf_WAV'!$B$6:$B$405,$C398,'E8.b. KKAuf_WAV'!$C$6:$C$405,"Geschäfts- oder Firmenwert",'E8.b. KKAuf_WAV'!$D$6:$D$405,H398)</f>
        <v>0</v>
      </c>
      <c r="T398" s="974"/>
      <c r="U398" s="980">
        <f>SUMIFS('E8.a. KKAuf_SAV'!$W$6:$W$2005,'E8.a. KKAuf_SAV'!$B$6:$B$2005,$C398,'E8.a. KKAuf_SAV'!$D$6:$D$2005,H398)</f>
        <v>0</v>
      </c>
      <c r="V398" s="980">
        <f>SUMIFS('E8.b. KKAuf_WAV'!$M$6:$M$405,'E8.b. KKAuf_WAV'!$B$6:$B$405,$C398,'E8.b. KKAuf_WAV'!$E$6:$E$405,$H398,'E8.b. KKAuf_WAV'!$C$6:$C$405,"&lt;&gt;"&amp;"geleistete Anzahlungen auf immaterielle Vermögensgegenstände",'E8.b. KKAuf_WAV'!$C$6:$C$405,"&lt;&gt;"&amp;"geleistete Anzahlungen und Anlagen im Bau des Sachanlagevermögens",'E8.b. KKAuf_WAV'!$C$6:$C$405,"&lt;&gt;"&amp;"Geschäfts- oder Firmenwert")</f>
        <v>0</v>
      </c>
      <c r="W398" s="980">
        <f>SUMIFS('E8.b. KKAuf_WAV'!$M$6:$M$405,'E8.b. KKAuf_WAV'!$B$6:$B$405,$C398,'E8.b. KKAuf_WAV'!$E$6:$E$405,H398,'E8.b. KKAuf_WAV'!$C$6:$C$405,"geleistete Anzahlungen und Anlagen im Bau des Sachanlagevermögens")+ SUMIFS('E8.b. KKAuf_WAV'!$M$6:$M$405,'E8.b. KKAuf_WAV'!$B$6:$B$405,$C398,'E8.b. KKAuf_WAV'!$E$6:$E$405,H398,'E8.b. KKAuf_WAV'!$C$6:$C$405,"geleistete Anzahlungen auf immaterielle Vermögensgegenstände")</f>
        <v>0</v>
      </c>
      <c r="X398" s="980">
        <f>SUMIFS('E8.c. KKAuf_BKZ_NAB_IZ'!$K$6:$K$405,'E8.c. KKAuf_BKZ_NAB_IZ'!$B$6:$B$405,$C398,'E8.c. KKAuf_BKZ_NAB_IZ'!$C$6:$C$405,$H398)</f>
        <v>0</v>
      </c>
      <c r="Y398" s="980">
        <f>SUMIFS('E8.a. KKAuf_SAV'!$Y$6:$Y$2005,'E8.a. KKAuf_SAV'!$B$6:$B$2005,$C398,'E8.a. KKAuf_SAV'!$D$6:$D$2005,$H398)</f>
        <v>0</v>
      </c>
      <c r="Z398" s="980">
        <f>SUMIFS('E8.b. KKAuf_WAV'!$O$6:$O$405,'E8.b. KKAuf_WAV'!$B$6:$B$405,$C398,'E8.b. KKAuf_WAV'!$E$6:$E$405,$H398,'E8.b. KKAuf_WAV'!$C$6:$C$405,"&lt;&gt;"&amp;"geleistete Anzahlungen auf immaterielle Vermögensgegenstände",'E8.b. KKAuf_WAV'!$C$6:$C$405,"&lt;&gt;"&amp;"geleistete Anzahlungen und Anlagen im Bau des Sachanlagevermögens",'E8.b. KKAuf_WAV'!$C$6:$C$405,"&lt;&gt;"&amp;"Geschäfts- oder Firmenwert")</f>
        <v>0</v>
      </c>
      <c r="AA398" s="980">
        <f>SUMIFS('E8.b. KKAuf_WAV'!$O$6:$O$405,'E8.b. KKAuf_WAV'!$B$6:$B$405,$C398,'E8.b. KKAuf_WAV'!$E$6:$E$405,H398,'E8.b. KKAuf_WAV'!$C$6:$C$405,"geleistete Anzahlungen und Anlagen im Bau des Sachanlagevermögens")+ SUMIFS('E8.b. KKAuf_WAV'!$O$6:$O$405,'E8.b. KKAuf_WAV'!$B$6:$B$405,$C398,'E8.b. KKAuf_WAV'!$E$6:$E$405,H398,'E8.b. KKAuf_WAV'!$C$6:$C$405,"geleistete Anzahlungen auf immaterielle Vermögensgegenstände")</f>
        <v>0</v>
      </c>
      <c r="AB398" s="980">
        <f>SUMIFS('E8.c. KKAuf_BKZ_NAB_IZ'!$L$6:$L$405,'E8.c. KKAuf_BKZ_NAB_IZ'!$B$6:$B$405,$C398,'E8.c. KKAuf_BKZ_NAB_IZ'!$C$6:$C$405,$H398)</f>
        <v>0</v>
      </c>
      <c r="AC398" s="974"/>
      <c r="AD398" s="980">
        <f t="shared" si="159"/>
        <v>0</v>
      </c>
      <c r="AE398" s="984">
        <f>$AE$13</f>
        <v>6.93E-2</v>
      </c>
      <c r="AF398" s="984">
        <f>$AF$13</f>
        <v>3.8699999999999998E-2</v>
      </c>
      <c r="AG398" s="984">
        <f>$AG$13</f>
        <v>5.0900000000000001E-2</v>
      </c>
      <c r="AH398" s="982">
        <f t="shared" ref="AH398:AH461" si="160">IFERROR($AD398*AG398,0)</f>
        <v>0</v>
      </c>
      <c r="AJ398" s="980">
        <f t="shared" si="155"/>
        <v>0</v>
      </c>
      <c r="AK398" s="984">
        <f>$AK$13</f>
        <v>7.0099999999999996E-2</v>
      </c>
      <c r="AL398" s="984">
        <f>$AL$13</f>
        <v>3.6600000000000001E-2</v>
      </c>
      <c r="AM398" s="984">
        <f>$AM$13</f>
        <v>0.05</v>
      </c>
      <c r="AN398" s="982">
        <f t="shared" si="156"/>
        <v>0</v>
      </c>
    </row>
    <row r="399" spans="2:40" ht="15" thickBot="1" x14ac:dyDescent="0.25">
      <c r="B399" s="1447"/>
      <c r="C399" s="1002">
        <f>C396</f>
        <v>0</v>
      </c>
      <c r="D399" s="1450"/>
      <c r="E399" s="1408"/>
      <c r="F399" s="1408"/>
      <c r="G399" s="990"/>
      <c r="H399" s="983">
        <v>2025</v>
      </c>
      <c r="I399" s="972"/>
      <c r="J399" s="803">
        <f t="shared" si="157"/>
        <v>0</v>
      </c>
      <c r="K399" s="804"/>
      <c r="L399" s="803">
        <f t="shared" si="145"/>
        <v>0</v>
      </c>
      <c r="M399" s="804"/>
      <c r="N399" s="803">
        <f t="shared" si="154"/>
        <v>0</v>
      </c>
      <c r="O399" s="804"/>
      <c r="P399" s="803">
        <f t="shared" si="158"/>
        <v>0</v>
      </c>
      <c r="Q399" s="760"/>
      <c r="R399" s="980">
        <f>SUMIFS('E8.a. KKAuf_SAV'!$X$6:$X$2005,'E8.a. KKAuf_SAV'!$B$6:$B$2005,$C399,'E8.a. KKAuf_SAV'!$D$6:$D$2005,$H399)</f>
        <v>0</v>
      </c>
      <c r="S399" s="980">
        <f>SUMIFS('E8.b. KKAuf_WAV'!$N$6:$N$405,'E8.b. KKAuf_WAV'!$B$6:$B$405,$C399,'E8.b. KKAuf_WAV'!$E$6:$E$405,H399)-SUMIFS('E8.b. KKAuf_WAV'!$N$6:$N$405,'E8.b. KKAuf_WAV'!$B$6:$B$405,$C399,'E8.b. KKAuf_WAV'!$C$6:$C$405,"Geschäfts- oder Firmenwert",'E8.b. KKAuf_WAV'!$D$6:$D$405,H399)</f>
        <v>0</v>
      </c>
      <c r="T399" s="974"/>
      <c r="U399" s="980">
        <f>SUMIFS('E8.a. KKAuf_SAV'!$W$6:$W$2005,'E8.a. KKAuf_SAV'!$B$6:$B$2005,$C399,'E8.a. KKAuf_SAV'!$D$6:$D$2005,H399)</f>
        <v>0</v>
      </c>
      <c r="V399" s="980">
        <f>SUMIFS('E8.b. KKAuf_WAV'!$M$6:$M$405,'E8.b. KKAuf_WAV'!$B$6:$B$405,$C399,'E8.b. KKAuf_WAV'!$E$6:$E$405,$H399,'E8.b. KKAuf_WAV'!$C$6:$C$405,"&lt;&gt;"&amp;"geleistete Anzahlungen auf immaterielle Vermögensgegenstände",'E8.b. KKAuf_WAV'!$C$6:$C$405,"&lt;&gt;"&amp;"geleistete Anzahlungen und Anlagen im Bau des Sachanlagevermögens",'E8.b. KKAuf_WAV'!$C$6:$C$405,"&lt;&gt;"&amp;"Geschäfts- oder Firmenwert")</f>
        <v>0</v>
      </c>
      <c r="W399" s="980">
        <f>SUMIFS('E8.b. KKAuf_WAV'!$M$6:$M$405,'E8.b. KKAuf_WAV'!$B$6:$B$405,$C399,'E8.b. KKAuf_WAV'!$E$6:$E$405,H399,'E8.b. KKAuf_WAV'!$C$6:$C$405,"geleistete Anzahlungen und Anlagen im Bau des Sachanlagevermögens")+ SUMIFS('E8.b. KKAuf_WAV'!$M$6:$M$405,'E8.b. KKAuf_WAV'!$B$6:$B$405,$C399,'E8.b. KKAuf_WAV'!$E$6:$E$405,H399,'E8.b. KKAuf_WAV'!$C$6:$C$405,"geleistete Anzahlungen auf immaterielle Vermögensgegenstände")</f>
        <v>0</v>
      </c>
      <c r="X399" s="980">
        <f>SUMIFS('E8.c. KKAuf_BKZ_NAB_IZ'!$K$6:$K$405,'E8.c. KKAuf_BKZ_NAB_IZ'!$B$6:$B$405,$C399,'E8.c. KKAuf_BKZ_NAB_IZ'!$C$6:$C$405,$H399)</f>
        <v>0</v>
      </c>
      <c r="Y399" s="980">
        <f>SUMIFS('E8.a. KKAuf_SAV'!$Y$6:$Y$2005,'E8.a. KKAuf_SAV'!$B$6:$B$2005,$C399,'E8.a. KKAuf_SAV'!$D$6:$D$2005,$H399)</f>
        <v>0</v>
      </c>
      <c r="Z399" s="980">
        <f>SUMIFS('E8.b. KKAuf_WAV'!$O$6:$O$405,'E8.b. KKAuf_WAV'!$B$6:$B$405,$C399,'E8.b. KKAuf_WAV'!$E$6:$E$405,$H399,'E8.b. KKAuf_WAV'!$C$6:$C$405,"&lt;&gt;"&amp;"geleistete Anzahlungen auf immaterielle Vermögensgegenstände",'E8.b. KKAuf_WAV'!$C$6:$C$405,"&lt;&gt;"&amp;"geleistete Anzahlungen und Anlagen im Bau des Sachanlagevermögens",'E8.b. KKAuf_WAV'!$C$6:$C$405,"&lt;&gt;"&amp;"Geschäfts- oder Firmenwert")</f>
        <v>0</v>
      </c>
      <c r="AA399" s="980">
        <f>SUMIFS('E8.b. KKAuf_WAV'!$O$6:$O$405,'E8.b. KKAuf_WAV'!$B$6:$B$405,$C399,'E8.b. KKAuf_WAV'!$E$6:$E$405,H399,'E8.b. KKAuf_WAV'!$C$6:$C$405,"geleistete Anzahlungen und Anlagen im Bau des Sachanlagevermögens")+ SUMIFS('E8.b. KKAuf_WAV'!$O$6:$O$405,'E8.b. KKAuf_WAV'!$B$6:$B$405,$C399,'E8.b. KKAuf_WAV'!$E$6:$E$405,H399,'E8.b. KKAuf_WAV'!$C$6:$C$405,"geleistete Anzahlungen auf immaterielle Vermögensgegenstände")</f>
        <v>0</v>
      </c>
      <c r="AB399" s="980">
        <f>SUMIFS('E8.c. KKAuf_BKZ_NAB_IZ'!$L$6:$L$405,'E8.c. KKAuf_BKZ_NAB_IZ'!$B$6:$B$405,$C399,'E8.c. KKAuf_BKZ_NAB_IZ'!$C$6:$C$405,$H399)</f>
        <v>0</v>
      </c>
      <c r="AC399" s="974"/>
      <c r="AD399" s="980">
        <f t="shared" si="159"/>
        <v>0</v>
      </c>
      <c r="AE399" s="984">
        <f>$AE$14</f>
        <v>7.0099999999999996E-2</v>
      </c>
      <c r="AF399" s="984">
        <f>$AF$14</f>
        <v>3.6600000000000001E-2</v>
      </c>
      <c r="AG399" s="984">
        <f>$AG$14</f>
        <v>0.05</v>
      </c>
      <c r="AH399" s="982">
        <f t="shared" si="160"/>
        <v>0</v>
      </c>
      <c r="AJ399" s="980">
        <f t="shared" si="155"/>
        <v>0</v>
      </c>
      <c r="AK399" s="984">
        <f>$AK$14</f>
        <v>7.0099999999999996E-2</v>
      </c>
      <c r="AL399" s="984">
        <f>$AL$14</f>
        <v>3.6600000000000001E-2</v>
      </c>
      <c r="AM399" s="984">
        <f>$AM$14</f>
        <v>0.05</v>
      </c>
      <c r="AN399" s="982">
        <f t="shared" si="156"/>
        <v>0</v>
      </c>
    </row>
    <row r="400" spans="2:40" ht="15" hidden="1" thickBot="1" x14ac:dyDescent="0.25">
      <c r="B400" s="1447"/>
      <c r="C400" s="1002">
        <f>C396</f>
        <v>0</v>
      </c>
      <c r="D400" s="1450"/>
      <c r="E400" s="1408"/>
      <c r="F400" s="1408"/>
      <c r="G400" s="990"/>
      <c r="H400" s="983">
        <v>2026</v>
      </c>
      <c r="I400" s="972"/>
      <c r="J400" s="803">
        <f t="shared" si="157"/>
        <v>0</v>
      </c>
      <c r="K400" s="804"/>
      <c r="L400" s="803">
        <f t="shared" si="145"/>
        <v>0</v>
      </c>
      <c r="M400" s="804"/>
      <c r="N400" s="803">
        <f t="shared" si="154"/>
        <v>0</v>
      </c>
      <c r="O400" s="804"/>
      <c r="P400" s="803">
        <f t="shared" si="158"/>
        <v>0</v>
      </c>
      <c r="Q400" s="760"/>
      <c r="R400" s="980">
        <f>SUMIFS('E8.a. KKAuf_SAV'!$X$6:$X$2005,'E8.a. KKAuf_SAV'!$B$6:$B$2005,$C400,'E8.a. KKAuf_SAV'!$D$6:$D$2005,$H400)</f>
        <v>0</v>
      </c>
      <c r="S400" s="980">
        <f>SUMIFS('E8.b. KKAuf_WAV'!$N$6:$N$405,'E8.b. KKAuf_WAV'!$B$6:$B$405,$C400,'E8.b. KKAuf_WAV'!$E$6:$E$405,H400)-SUMIFS('E8.b. KKAuf_WAV'!$N$6:$N$405,'E8.b. KKAuf_WAV'!$B$6:$B$405,$C400,'E8.b. KKAuf_WAV'!$C$6:$C$405,"Geschäfts- oder Firmenwert",'E8.b. KKAuf_WAV'!$D$6:$D$405,H400)</f>
        <v>0</v>
      </c>
      <c r="T400" s="974"/>
      <c r="U400" s="980">
        <f>SUMIFS('E8.a. KKAuf_SAV'!$W$6:$W$2005,'E8.a. KKAuf_SAV'!$B$6:$B$2005,$C400,'E8.a. KKAuf_SAV'!$D$6:$D$2005,H400)</f>
        <v>0</v>
      </c>
      <c r="V400" s="980">
        <f>SUMIFS('E8.b. KKAuf_WAV'!$M$6:$M$405,'E8.b. KKAuf_WAV'!$B$6:$B$405,$C400,'E8.b. KKAuf_WAV'!$E$6:$E$405,$H400,'E8.b. KKAuf_WAV'!$C$6:$C$405,"&lt;&gt;"&amp;"geleistete Anzahlungen auf immaterielle Vermögensgegenstände",'E8.b. KKAuf_WAV'!$C$6:$C$405,"&lt;&gt;"&amp;"geleistete Anzahlungen und Anlagen im Bau des Sachanlagevermögens",'E8.b. KKAuf_WAV'!$C$6:$C$405,"&lt;&gt;"&amp;"Geschäfts- oder Firmenwert")</f>
        <v>0</v>
      </c>
      <c r="W400" s="980">
        <f>SUMIFS('E8.b. KKAuf_WAV'!$M$6:$M$405,'E8.b. KKAuf_WAV'!$B$6:$B$405,$C400,'E8.b. KKAuf_WAV'!$E$6:$E$405,H400,'E8.b. KKAuf_WAV'!$C$6:$C$405,"geleistete Anzahlungen und Anlagen im Bau des Sachanlagevermögens")+ SUMIFS('E8.b. KKAuf_WAV'!$M$6:$M$405,'E8.b. KKAuf_WAV'!$B$6:$B$405,$C400,'E8.b. KKAuf_WAV'!$E$6:$E$405,H400,'E8.b. KKAuf_WAV'!$C$6:$C$405,"geleistete Anzahlungen auf immaterielle Vermögensgegenstände")</f>
        <v>0</v>
      </c>
      <c r="X400" s="980">
        <f>SUMIFS('E8.c. KKAuf_BKZ_NAB_IZ'!$K$6:$K$405,'E8.c. KKAuf_BKZ_NAB_IZ'!$B$6:$B$405,$C400,'E8.c. KKAuf_BKZ_NAB_IZ'!$C$6:$C$405,$H400)</f>
        <v>0</v>
      </c>
      <c r="Y400" s="980">
        <f>SUMIFS('E8.a. KKAuf_SAV'!$Y$6:$Y$2005,'E8.a. KKAuf_SAV'!$B$6:$B$2005,$C400,'E8.a. KKAuf_SAV'!$D$6:$D$2005,$H400)</f>
        <v>0</v>
      </c>
      <c r="Z400" s="980">
        <f>SUMIFS('E8.b. KKAuf_WAV'!$O$6:$O$405,'E8.b. KKAuf_WAV'!$B$6:$B$405,$C400,'E8.b. KKAuf_WAV'!$E$6:$E$405,$H400,'E8.b. KKAuf_WAV'!$C$6:$C$405,"&lt;&gt;"&amp;"geleistete Anzahlungen auf immaterielle Vermögensgegenstände",'E8.b. KKAuf_WAV'!$C$6:$C$405,"&lt;&gt;"&amp;"geleistete Anzahlungen und Anlagen im Bau des Sachanlagevermögens",'E8.b. KKAuf_WAV'!$C$6:$C$405,"&lt;&gt;"&amp;"Geschäfts- oder Firmenwert")</f>
        <v>0</v>
      </c>
      <c r="AA400" s="980">
        <f>SUMIFS('E8.b. KKAuf_WAV'!$O$6:$O$405,'E8.b. KKAuf_WAV'!$B$6:$B$405,$C400,'E8.b. KKAuf_WAV'!$E$6:$E$405,H400,'E8.b. KKAuf_WAV'!$C$6:$C$405,"geleistete Anzahlungen und Anlagen im Bau des Sachanlagevermögens")+ SUMIFS('E8.b. KKAuf_WAV'!$O$6:$O$405,'E8.b. KKAuf_WAV'!$B$6:$B$405,$C400,'E8.b. KKAuf_WAV'!$E$6:$E$405,H400,'E8.b. KKAuf_WAV'!$C$6:$C$405,"geleistete Anzahlungen auf immaterielle Vermögensgegenstände")</f>
        <v>0</v>
      </c>
      <c r="AB400" s="980">
        <f>SUMIFS('E8.c. KKAuf_BKZ_NAB_IZ'!$L$6:$L$405,'E8.c. KKAuf_BKZ_NAB_IZ'!$B$6:$B$405,$C400,'E8.c. KKAuf_BKZ_NAB_IZ'!$C$6:$C$405,$H400)</f>
        <v>0</v>
      </c>
      <c r="AC400" s="974"/>
      <c r="AD400" s="980">
        <f t="shared" si="159"/>
        <v>0</v>
      </c>
      <c r="AE400" s="984">
        <f>$AE$15</f>
        <v>0</v>
      </c>
      <c r="AF400" s="984">
        <f>$AF$15</f>
        <v>0</v>
      </c>
      <c r="AG400" s="984">
        <f>$AG$15</f>
        <v>0</v>
      </c>
      <c r="AH400" s="982">
        <f t="shared" si="160"/>
        <v>0</v>
      </c>
      <c r="AJ400" s="980">
        <f t="shared" si="155"/>
        <v>0</v>
      </c>
      <c r="AK400" s="984">
        <f>$AK$15</f>
        <v>0</v>
      </c>
      <c r="AL400" s="984">
        <f>$AL$15</f>
        <v>0</v>
      </c>
      <c r="AM400" s="984">
        <f>$AM$15</f>
        <v>0</v>
      </c>
      <c r="AN400" s="982">
        <f t="shared" si="156"/>
        <v>0</v>
      </c>
    </row>
    <row r="401" spans="2:40" ht="15" hidden="1" thickBot="1" x14ac:dyDescent="0.25">
      <c r="B401" s="1447"/>
      <c r="C401" s="1002">
        <f>C396</f>
        <v>0</v>
      </c>
      <c r="D401" s="1450"/>
      <c r="E401" s="1408"/>
      <c r="F401" s="1408"/>
      <c r="G401" s="990"/>
      <c r="H401" s="983">
        <v>2027</v>
      </c>
      <c r="I401" s="972"/>
      <c r="J401" s="803">
        <f t="shared" si="157"/>
        <v>0</v>
      </c>
      <c r="K401" s="804"/>
      <c r="L401" s="803">
        <f t="shared" si="145"/>
        <v>0</v>
      </c>
      <c r="M401" s="804"/>
      <c r="N401" s="803">
        <f t="shared" si="154"/>
        <v>0</v>
      </c>
      <c r="O401" s="804"/>
      <c r="P401" s="803">
        <f t="shared" si="158"/>
        <v>0</v>
      </c>
      <c r="Q401" s="760"/>
      <c r="R401" s="980">
        <f>SUMIFS('E8.a. KKAuf_SAV'!$X$6:$X$2005,'E8.a. KKAuf_SAV'!$B$6:$B$2005,$C401,'E8.a. KKAuf_SAV'!$D$6:$D$2005,$H401)</f>
        <v>0</v>
      </c>
      <c r="S401" s="980">
        <f>SUMIFS('E8.b. KKAuf_WAV'!$N$6:$N$405,'E8.b. KKAuf_WAV'!$B$6:$B$405,$C401,'E8.b. KKAuf_WAV'!$E$6:$E$405,H401)-SUMIFS('E8.b. KKAuf_WAV'!$N$6:$N$405,'E8.b. KKAuf_WAV'!$B$6:$B$405,$C401,'E8.b. KKAuf_WAV'!$C$6:$C$405,"Geschäfts- oder Firmenwert",'E8.b. KKAuf_WAV'!$D$6:$D$405,H401)</f>
        <v>0</v>
      </c>
      <c r="T401" s="974"/>
      <c r="U401" s="980">
        <f>SUMIFS('E8.a. KKAuf_SAV'!$W$6:$W$2005,'E8.a. KKAuf_SAV'!$B$6:$B$2005,$C401,'E8.a. KKAuf_SAV'!$D$6:$D$2005,H401)</f>
        <v>0</v>
      </c>
      <c r="V401" s="980">
        <f>SUMIFS('E8.b. KKAuf_WAV'!$M$6:$M$405,'E8.b. KKAuf_WAV'!$B$6:$B$405,$C401,'E8.b. KKAuf_WAV'!$E$6:$E$405,$H401,'E8.b. KKAuf_WAV'!$C$6:$C$405,"&lt;&gt;"&amp;"geleistete Anzahlungen auf immaterielle Vermögensgegenstände",'E8.b. KKAuf_WAV'!$C$6:$C$405,"&lt;&gt;"&amp;"geleistete Anzahlungen und Anlagen im Bau des Sachanlagevermögens",'E8.b. KKAuf_WAV'!$C$6:$C$405,"&lt;&gt;"&amp;"Geschäfts- oder Firmenwert")</f>
        <v>0</v>
      </c>
      <c r="W401" s="980">
        <f>SUMIFS('E8.b. KKAuf_WAV'!$M$6:$M$405,'E8.b. KKAuf_WAV'!$B$6:$B$405,$C401,'E8.b. KKAuf_WAV'!$E$6:$E$405,H401,'E8.b. KKAuf_WAV'!$C$6:$C$405,"geleistete Anzahlungen und Anlagen im Bau des Sachanlagevermögens")+ SUMIFS('E8.b. KKAuf_WAV'!$M$6:$M$405,'E8.b. KKAuf_WAV'!$B$6:$B$405,$C401,'E8.b. KKAuf_WAV'!$E$6:$E$405,H401,'E8.b. KKAuf_WAV'!$C$6:$C$405,"geleistete Anzahlungen auf immaterielle Vermögensgegenstände")</f>
        <v>0</v>
      </c>
      <c r="X401" s="980">
        <f>SUMIFS('E8.c. KKAuf_BKZ_NAB_IZ'!$K$6:$K$405,'E8.c. KKAuf_BKZ_NAB_IZ'!$B$6:$B$405,$C401,'E8.c. KKAuf_BKZ_NAB_IZ'!$C$6:$C$405,$H401)</f>
        <v>0</v>
      </c>
      <c r="Y401" s="980">
        <f>SUMIFS('E8.a. KKAuf_SAV'!$Y$6:$Y$2005,'E8.a. KKAuf_SAV'!$B$6:$B$2005,$C401,'E8.a. KKAuf_SAV'!$D$6:$D$2005,$H401)</f>
        <v>0</v>
      </c>
      <c r="Z401" s="980">
        <f>SUMIFS('E8.b. KKAuf_WAV'!$O$6:$O$405,'E8.b. KKAuf_WAV'!$B$6:$B$405,$C401,'E8.b. KKAuf_WAV'!$E$6:$E$405,$H401,'E8.b. KKAuf_WAV'!$C$6:$C$405,"&lt;&gt;"&amp;"geleistete Anzahlungen auf immaterielle Vermögensgegenstände",'E8.b. KKAuf_WAV'!$C$6:$C$405,"&lt;&gt;"&amp;"geleistete Anzahlungen und Anlagen im Bau des Sachanlagevermögens",'E8.b. KKAuf_WAV'!$C$6:$C$405,"&lt;&gt;"&amp;"Geschäfts- oder Firmenwert")</f>
        <v>0</v>
      </c>
      <c r="AA401" s="980">
        <f>SUMIFS('E8.b. KKAuf_WAV'!$O$6:$O$405,'E8.b. KKAuf_WAV'!$B$6:$B$405,$C401,'E8.b. KKAuf_WAV'!$E$6:$E$405,H401,'E8.b. KKAuf_WAV'!$C$6:$C$405,"geleistete Anzahlungen und Anlagen im Bau des Sachanlagevermögens")+ SUMIFS('E8.b. KKAuf_WAV'!$O$6:$O$405,'E8.b. KKAuf_WAV'!$B$6:$B$405,$C401,'E8.b. KKAuf_WAV'!$E$6:$E$405,H401,'E8.b. KKAuf_WAV'!$C$6:$C$405,"geleistete Anzahlungen auf immaterielle Vermögensgegenstände")</f>
        <v>0</v>
      </c>
      <c r="AB401" s="980">
        <f>SUMIFS('E8.c. KKAuf_BKZ_NAB_IZ'!$L$6:$L$405,'E8.c. KKAuf_BKZ_NAB_IZ'!$B$6:$B$405,$C401,'E8.c. KKAuf_BKZ_NAB_IZ'!$C$6:$C$405,$H401)</f>
        <v>0</v>
      </c>
      <c r="AC401" s="974"/>
      <c r="AD401" s="980">
        <f t="shared" si="159"/>
        <v>0</v>
      </c>
      <c r="AE401" s="984">
        <f>$AE$16</f>
        <v>0</v>
      </c>
      <c r="AF401" s="984">
        <f>$AF$16</f>
        <v>0</v>
      </c>
      <c r="AG401" s="984">
        <f>$AG$16</f>
        <v>0</v>
      </c>
      <c r="AH401" s="982">
        <f t="shared" si="160"/>
        <v>0</v>
      </c>
      <c r="AJ401" s="980">
        <f t="shared" si="155"/>
        <v>0</v>
      </c>
      <c r="AK401" s="984">
        <f>$AK$16</f>
        <v>0</v>
      </c>
      <c r="AL401" s="984">
        <f>$AL$16</f>
        <v>0</v>
      </c>
      <c r="AM401" s="984">
        <f>$AM$16</f>
        <v>0</v>
      </c>
      <c r="AN401" s="982">
        <f t="shared" si="156"/>
        <v>0</v>
      </c>
    </row>
    <row r="402" spans="2:40" ht="15" hidden="1" thickBot="1" x14ac:dyDescent="0.25">
      <c r="B402" s="1448"/>
      <c r="C402" s="1003">
        <f>C396</f>
        <v>0</v>
      </c>
      <c r="D402" s="1451"/>
      <c r="E402" s="1409"/>
      <c r="F402" s="1409"/>
      <c r="G402" s="970"/>
      <c r="H402" s="986">
        <v>2028</v>
      </c>
      <c r="I402" s="972"/>
      <c r="J402" s="815">
        <f t="shared" si="157"/>
        <v>0</v>
      </c>
      <c r="K402" s="804"/>
      <c r="L402" s="814">
        <f t="shared" si="145"/>
        <v>0</v>
      </c>
      <c r="M402" s="804"/>
      <c r="N402" s="814">
        <f t="shared" si="154"/>
        <v>0</v>
      </c>
      <c r="O402" s="804"/>
      <c r="P402" s="814">
        <f t="shared" si="158"/>
        <v>0</v>
      </c>
      <c r="Q402" s="760"/>
      <c r="R402" s="987">
        <f>SUMIFS('E8.a. KKAuf_SAV'!$X$6:$X$2005,'E8.a. KKAuf_SAV'!$B$6:$B$2005,$C402,'E8.a. KKAuf_SAV'!$D$6:$D$2005,$H402)</f>
        <v>0</v>
      </c>
      <c r="S402" s="987">
        <f>SUMIFS('E8.b. KKAuf_WAV'!$N$6:$N$405,'E8.b. KKAuf_WAV'!$B$6:$B$405,$C402,'E8.b. KKAuf_WAV'!$E$6:$E$405,H402)-SUMIFS('E8.b. KKAuf_WAV'!$N$6:$N$405,'E8.b. KKAuf_WAV'!$B$6:$B$405,$C402,'E8.b. KKAuf_WAV'!$C$6:$C$405,"Geschäfts- oder Firmenwert",'E8.b. KKAuf_WAV'!$D$6:$D$405,H402)</f>
        <v>0</v>
      </c>
      <c r="T402" s="974"/>
      <c r="U402" s="987">
        <f>SUMIFS('E8.a. KKAuf_SAV'!$W$6:$W$2005,'E8.a. KKAuf_SAV'!$B$6:$B$2005,$C402,'E8.a. KKAuf_SAV'!$D$6:$D$2005,H402)</f>
        <v>0</v>
      </c>
      <c r="V402" s="987">
        <f>SUMIFS('E8.b. KKAuf_WAV'!$M$6:$M$405,'E8.b. KKAuf_WAV'!$B$6:$B$405,$C402,'E8.b. KKAuf_WAV'!$E$6:$E$405,$H402,'E8.b. KKAuf_WAV'!$C$6:$C$405,"&lt;&gt;"&amp;"geleistete Anzahlungen auf immaterielle Vermögensgegenstände",'E8.b. KKAuf_WAV'!$C$6:$C$405,"&lt;&gt;"&amp;"geleistete Anzahlungen und Anlagen im Bau des Sachanlagevermögens",'E8.b. KKAuf_WAV'!$C$6:$C$405,"&lt;&gt;"&amp;"Geschäfts- oder Firmenwert")</f>
        <v>0</v>
      </c>
      <c r="W402" s="987">
        <f>SUMIFS('E8.b. KKAuf_WAV'!$M$6:$M$405,'E8.b. KKAuf_WAV'!$B$6:$B$405,$C402,'E8.b. KKAuf_WAV'!$E$6:$E$405,H402,'E8.b. KKAuf_WAV'!$C$6:$C$405,"geleistete Anzahlungen und Anlagen im Bau des Sachanlagevermögens")+ SUMIFS('E8.b. KKAuf_WAV'!$M$6:$M$405,'E8.b. KKAuf_WAV'!$B$6:$B$405,$C402,'E8.b. KKAuf_WAV'!$E$6:$E$405,H402,'E8.b. KKAuf_WAV'!$C$6:$C$405,"geleistete Anzahlungen auf immaterielle Vermögensgegenstände")</f>
        <v>0</v>
      </c>
      <c r="X402" s="987">
        <f>SUMIFS('E8.c. KKAuf_BKZ_NAB_IZ'!$K$6:$K$405,'E8.c. KKAuf_BKZ_NAB_IZ'!$B$6:$B$405,$C402,'E8.c. KKAuf_BKZ_NAB_IZ'!$C$6:$C$405,$H402)</f>
        <v>0</v>
      </c>
      <c r="Y402" s="987">
        <f>SUMIFS('E8.a. KKAuf_SAV'!$Y$6:$Y$2005,'E8.a. KKAuf_SAV'!$B$6:$B$2005,$C402,'E8.a. KKAuf_SAV'!$D$6:$D$2005,$H402)</f>
        <v>0</v>
      </c>
      <c r="Z402" s="987">
        <f>SUMIFS('E8.b. KKAuf_WAV'!$O$6:$O$405,'E8.b. KKAuf_WAV'!$B$6:$B$405,$C402,'E8.b. KKAuf_WAV'!$E$6:$E$405,$H402,'E8.b. KKAuf_WAV'!$C$6:$C$405,"&lt;&gt;"&amp;"geleistete Anzahlungen auf immaterielle Vermögensgegenstände",'E8.b. KKAuf_WAV'!$C$6:$C$405,"&lt;&gt;"&amp;"geleistete Anzahlungen und Anlagen im Bau des Sachanlagevermögens",'E8.b. KKAuf_WAV'!$C$6:$C$405,"&lt;&gt;"&amp;"Geschäfts- oder Firmenwert")</f>
        <v>0</v>
      </c>
      <c r="AA402" s="987">
        <f>SUMIFS('E8.b. KKAuf_WAV'!$O$6:$O$405,'E8.b. KKAuf_WAV'!$B$6:$B$405,$C402,'E8.b. KKAuf_WAV'!$E$6:$E$405,H402,'E8.b. KKAuf_WAV'!$C$6:$C$405,"geleistete Anzahlungen und Anlagen im Bau des Sachanlagevermögens")+ SUMIFS('E8.b. KKAuf_WAV'!$O$6:$O$405,'E8.b. KKAuf_WAV'!$B$6:$B$405,$C402,'E8.b. KKAuf_WAV'!$E$6:$E$405,H402,'E8.b. KKAuf_WAV'!$C$6:$C$405,"geleistete Anzahlungen auf immaterielle Vermögensgegenstände")</f>
        <v>0</v>
      </c>
      <c r="AB402" s="987">
        <f>SUMIFS('E8.c. KKAuf_BKZ_NAB_IZ'!$L$6:$L$405,'E8.c. KKAuf_BKZ_NAB_IZ'!$B$6:$B$405,$C402,'E8.c. KKAuf_BKZ_NAB_IZ'!$C$6:$C$405,$H402)</f>
        <v>0</v>
      </c>
      <c r="AC402" s="974"/>
      <c r="AD402" s="987">
        <f t="shared" si="159"/>
        <v>0</v>
      </c>
      <c r="AE402" s="988">
        <f>$AE$17</f>
        <v>0</v>
      </c>
      <c r="AF402" s="988">
        <f>$AF$17</f>
        <v>0</v>
      </c>
      <c r="AG402" s="988">
        <f>$AG$17</f>
        <v>0</v>
      </c>
      <c r="AH402" s="989">
        <f t="shared" si="160"/>
        <v>0</v>
      </c>
      <c r="AJ402" s="987">
        <f t="shared" si="155"/>
        <v>0</v>
      </c>
      <c r="AK402" s="988">
        <f>$AK$17</f>
        <v>0</v>
      </c>
      <c r="AL402" s="988">
        <f>$AL$17</f>
        <v>0</v>
      </c>
      <c r="AM402" s="988">
        <f>$AM$17</f>
        <v>0</v>
      </c>
      <c r="AN402" s="989">
        <f t="shared" si="156"/>
        <v>0</v>
      </c>
    </row>
    <row r="403" spans="2:40" ht="14.25" customHeight="1" x14ac:dyDescent="0.2">
      <c r="B403" s="1446"/>
      <c r="C403" s="1001">
        <f>B403</f>
        <v>0</v>
      </c>
      <c r="D403" s="1449"/>
      <c r="E403" s="1407"/>
      <c r="F403" s="1410"/>
      <c r="G403" s="990"/>
      <c r="H403" s="991">
        <v>2022</v>
      </c>
      <c r="I403" s="972"/>
      <c r="J403" s="813">
        <f t="shared" si="157"/>
        <v>0</v>
      </c>
      <c r="K403" s="804"/>
      <c r="L403" s="813">
        <f t="shared" si="145"/>
        <v>0</v>
      </c>
      <c r="M403" s="804"/>
      <c r="N403" s="813">
        <f t="shared" si="154"/>
        <v>0</v>
      </c>
      <c r="O403" s="804"/>
      <c r="P403" s="813">
        <f t="shared" ref="P403:P409" si="161">IFERROR((AJ403*AK403+AD403*AE403)*0.4*0.035*$F$403,0)</f>
        <v>0</v>
      </c>
      <c r="Q403" s="760"/>
      <c r="R403" s="992">
        <f>SUMIFS('E8.a. KKAuf_SAV'!$X$6:$X$2005,'E8.a. KKAuf_SAV'!$B$6:$B$2005,$C403,'E8.a. KKAuf_SAV'!$D$6:$D$2005,$H403)</f>
        <v>0</v>
      </c>
      <c r="S403" s="992">
        <f>SUMIFS('E8.b. KKAuf_WAV'!$N$6:$N$405,'E8.b. KKAuf_WAV'!$B$6:$B$405,$C403,'E8.b. KKAuf_WAV'!$E$6:$E$405,H403)-SUMIFS('E8.b. KKAuf_WAV'!$N$6:$N$405,'E8.b. KKAuf_WAV'!$B$6:$B$405,$C403,'E8.b. KKAuf_WAV'!$C$6:$C$405,"Geschäfts- oder Firmenwert",'E8.b. KKAuf_WAV'!$D$6:$D$405,H403)</f>
        <v>0</v>
      </c>
      <c r="T403" s="974"/>
      <c r="U403" s="992">
        <f>SUMIFS('E8.a. KKAuf_SAV'!$W$6:$W$2005,'E8.a. KKAuf_SAV'!$B$6:$B$2005,$C403,'E8.a. KKAuf_SAV'!$D$6:$D$2005,H403)</f>
        <v>0</v>
      </c>
      <c r="V403" s="992">
        <f>SUMIFS('E8.b. KKAuf_WAV'!$M$6:$M$405,'E8.b. KKAuf_WAV'!$B$6:$B$405,$C403,'E8.b. KKAuf_WAV'!$E$6:$E$405,$H403,'E8.b. KKAuf_WAV'!$C$6:$C$405,"&lt;&gt;"&amp;"geleistete Anzahlungen auf immaterielle Vermögensgegenstände",'E8.b. KKAuf_WAV'!$C$6:$C$405,"&lt;&gt;"&amp;"geleistete Anzahlungen und Anlagen im Bau des Sachanlagevermögens",'E8.b. KKAuf_WAV'!$C$6:$C$405,"&lt;&gt;"&amp;"Geschäfts- oder Firmenwert")</f>
        <v>0</v>
      </c>
      <c r="W403" s="992">
        <f>SUMIFS('E8.b. KKAuf_WAV'!$M$6:$M$405,'E8.b. KKAuf_WAV'!$B$6:$B$405,$C403,'E8.b. KKAuf_WAV'!$E$6:$E$405,Listen!$AA$3,'E8.b. KKAuf_WAV'!$C$6:$C$405,"geleistete Anzahlungen und Anlagen im Bau des Sachanlagevermögens")+ SUMIFS('E8.b. KKAuf_WAV'!$M$6:$M$405,'E8.b. KKAuf_WAV'!$B$6:$B$405,$C403,'E8.b. KKAuf_WAV'!$E$6:$E$405,Listen!$AA$3,'E8.b. KKAuf_WAV'!$C$6:$C$405,"geleistete Anzahlungen auf immaterielle Vermögensgegenstände")</f>
        <v>0</v>
      </c>
      <c r="X403" s="992">
        <f>SUMIFS('E8.c. KKAuf_BKZ_NAB_IZ'!$K$6:$K$405,'E8.c. KKAuf_BKZ_NAB_IZ'!$B$6:$B$405,$C403,'E8.c. KKAuf_BKZ_NAB_IZ'!$C$6:$C$405,$H403)</f>
        <v>0</v>
      </c>
      <c r="Y403" s="992">
        <f>SUMIFS('E8.a. KKAuf_SAV'!$Y$6:$Y$2005,'E8.a. KKAuf_SAV'!$B$6:$B$2005,$C403,'E8.a. KKAuf_SAV'!$D$6:$D$2005,$H403)</f>
        <v>0</v>
      </c>
      <c r="Z403" s="992">
        <f>SUMIFS('E8.b. KKAuf_WAV'!$O$6:$O$405,'E8.b. KKAuf_WAV'!$B$6:$B$405,$C403,'E8.b. KKAuf_WAV'!$E$6:$E$405,$H403,'E8.b. KKAuf_WAV'!$C$6:$C$405,"&lt;&gt;"&amp;"geleistete Anzahlungen auf immaterielle Vermögensgegenstände",'E8.b. KKAuf_WAV'!$C$6:$C$405,"&lt;&gt;"&amp;"geleistete Anzahlungen und Anlagen im Bau des Sachanlagevermögens",'E8.b. KKAuf_WAV'!$C$6:$C$405,"&lt;&gt;"&amp;"Geschäfts- oder Firmenwert")</f>
        <v>0</v>
      </c>
      <c r="AA403" s="992">
        <f>SUMIFS('E8.b. KKAuf_WAV'!$O$6:$O$405,'E8.b. KKAuf_WAV'!$B$6:$B$405,$C403,'E8.b. KKAuf_WAV'!$E$6:$E$405,Listen!$AA$3,'E8.b. KKAuf_WAV'!$C$6:$C$405,"geleistete Anzahlungen und Anlagen im Bau des Sachanlagevermögens")+ SUMIFS('E8.b. KKAuf_WAV'!$O$6:$O$405,'E8.b. KKAuf_WAV'!$B$6:$B$405,$C403,'E8.b. KKAuf_WAV'!$E$6:$E$405,Listen!$AA$3,'E8.b. KKAuf_WAV'!$C$6:$C$405,"geleistete Anzahlungen auf immaterielle Vermögensgegenstände")</f>
        <v>0</v>
      </c>
      <c r="AB403" s="992">
        <f>SUMIFS('E8.c. KKAuf_BKZ_NAB_IZ'!$L$6:$L$405,'E8.c. KKAuf_BKZ_NAB_IZ'!$B$6:$B$405,$C403,'E8.c. KKAuf_BKZ_NAB_IZ'!$C$6:$C$405,$H403)</f>
        <v>0</v>
      </c>
      <c r="AC403" s="974"/>
      <c r="AD403" s="992">
        <f t="shared" si="159"/>
        <v>0</v>
      </c>
      <c r="AE403" s="993">
        <f>$AE$11</f>
        <v>5.0700000000000002E-2</v>
      </c>
      <c r="AF403" s="993">
        <f>$AF$11</f>
        <v>1.7100000000000001E-2</v>
      </c>
      <c r="AG403" s="993">
        <f>$AG$11</f>
        <v>3.0499999999999999E-2</v>
      </c>
      <c r="AH403" s="994">
        <f t="shared" si="160"/>
        <v>0</v>
      </c>
      <c r="AJ403" s="992">
        <f t="shared" si="155"/>
        <v>0</v>
      </c>
      <c r="AK403" s="993">
        <f>$AK$11</f>
        <v>5.0700000000000002E-2</v>
      </c>
      <c r="AL403" s="993">
        <f>$AL$11</f>
        <v>1.7100000000000001E-2</v>
      </c>
      <c r="AM403" s="993">
        <f>$AM$11</f>
        <v>3.0499999999999999E-2</v>
      </c>
      <c r="AN403" s="994">
        <f t="shared" si="156"/>
        <v>0</v>
      </c>
    </row>
    <row r="404" spans="2:40" x14ac:dyDescent="0.2">
      <c r="B404" s="1447"/>
      <c r="C404" s="1002">
        <f>C403</f>
        <v>0</v>
      </c>
      <c r="D404" s="1450"/>
      <c r="E404" s="1408"/>
      <c r="F404" s="1408"/>
      <c r="G404" s="990"/>
      <c r="H404" s="983">
        <v>2023</v>
      </c>
      <c r="I404" s="972"/>
      <c r="J404" s="805">
        <f t="shared" si="157"/>
        <v>0</v>
      </c>
      <c r="K404" s="804"/>
      <c r="L404" s="803">
        <f t="shared" si="145"/>
        <v>0</v>
      </c>
      <c r="M404" s="804"/>
      <c r="N404" s="803">
        <f t="shared" si="154"/>
        <v>0</v>
      </c>
      <c r="O404" s="804"/>
      <c r="P404" s="803">
        <f t="shared" si="161"/>
        <v>0</v>
      </c>
      <c r="Q404" s="760"/>
      <c r="R404" s="980">
        <f>SUMIFS('E8.a. KKAuf_SAV'!$X$6:$X$2005,'E8.a. KKAuf_SAV'!$B$6:$B$2005,$C404,'E8.a. KKAuf_SAV'!$D$6:$D$2005,$H404)</f>
        <v>0</v>
      </c>
      <c r="S404" s="980">
        <f>SUMIFS('E8.b. KKAuf_WAV'!$N$6:$N$405,'E8.b. KKAuf_WAV'!$B$6:$B$405,$C404,'E8.b. KKAuf_WAV'!$E$6:$E$405,H404)-SUMIFS('E8.b. KKAuf_WAV'!$N$6:$N$405,'E8.b. KKAuf_WAV'!$B$6:$B$405,$C404,'E8.b. KKAuf_WAV'!$C$6:$C$405,"Geschäfts- oder Firmenwert",'E8.b. KKAuf_WAV'!$D$6:$D$405,H404)</f>
        <v>0</v>
      </c>
      <c r="T404" s="974"/>
      <c r="U404" s="980">
        <f>SUMIFS('E8.a. KKAuf_SAV'!$W$6:$W$2005,'E8.a. KKAuf_SAV'!$B$6:$B$2005,$C404,'E8.a. KKAuf_SAV'!$D$6:$D$2005,H404)</f>
        <v>0</v>
      </c>
      <c r="V404" s="980">
        <f>SUMIFS('E8.b. KKAuf_WAV'!$M$6:$M$405,'E8.b. KKAuf_WAV'!$B$6:$B$405,$C404,'E8.b. KKAuf_WAV'!$E$6:$E$405,$H404,'E8.b. KKAuf_WAV'!$C$6:$C$405,"&lt;&gt;"&amp;"geleistete Anzahlungen auf immaterielle Vermögensgegenstände",'E8.b. KKAuf_WAV'!$C$6:$C$405,"&lt;&gt;"&amp;"geleistete Anzahlungen und Anlagen im Bau des Sachanlagevermögens",'E8.b. KKAuf_WAV'!$C$6:$C$405,"&lt;&gt;"&amp;"Geschäfts- oder Firmenwert")</f>
        <v>0</v>
      </c>
      <c r="W404" s="980"/>
      <c r="X404" s="980">
        <f>SUMIFS('E8.c. KKAuf_BKZ_NAB_IZ'!$K$6:$K$405,'E8.c. KKAuf_BKZ_NAB_IZ'!$B$6:$B$405,$C404,'E8.c. KKAuf_BKZ_NAB_IZ'!$C$6:$C$405,$H404)</f>
        <v>0</v>
      </c>
      <c r="Y404" s="980">
        <f>SUMIFS('E8.a. KKAuf_SAV'!$Y$6:$Y$2005,'E8.a. KKAuf_SAV'!$B$6:$B$2005,$C404,'E8.a. KKAuf_SAV'!$D$6:$D$2005,$H404)</f>
        <v>0</v>
      </c>
      <c r="Z404" s="980">
        <f>SUMIFS('E8.b. KKAuf_WAV'!$O$6:$O$405,'E8.b. KKAuf_WAV'!$B$6:$B$405,$C404,'E8.b. KKAuf_WAV'!$E$6:$E$405,$H404,'E8.b. KKAuf_WAV'!$C$6:$C$405,"&lt;&gt;"&amp;"geleistete Anzahlungen auf immaterielle Vermögensgegenstände",'E8.b. KKAuf_WAV'!$C$6:$C$405,"&lt;&gt;"&amp;"geleistete Anzahlungen und Anlagen im Bau des Sachanlagevermögens",'E8.b. KKAuf_WAV'!$C$6:$C$405,"&lt;&gt;"&amp;"Geschäfts- oder Firmenwert")</f>
        <v>0</v>
      </c>
      <c r="AA404" s="980"/>
      <c r="AB404" s="980">
        <f>SUMIFS('E8.c. KKAuf_BKZ_NAB_IZ'!$L$6:$L$405,'E8.c. KKAuf_BKZ_NAB_IZ'!$B$6:$B$405,$C404,'E8.c. KKAuf_BKZ_NAB_IZ'!$C$6:$C$405,$H404)</f>
        <v>0</v>
      </c>
      <c r="AC404" s="974"/>
      <c r="AD404" s="980">
        <f t="shared" si="159"/>
        <v>0</v>
      </c>
      <c r="AE404" s="984">
        <f>$AE$12</f>
        <v>5.0700000000000002E-2</v>
      </c>
      <c r="AF404" s="984">
        <f>$AF$12</f>
        <v>1.7100000000000001E-2</v>
      </c>
      <c r="AG404" s="984">
        <f>$AG$12</f>
        <v>3.0499999999999999E-2</v>
      </c>
      <c r="AH404" s="982">
        <f t="shared" si="160"/>
        <v>0</v>
      </c>
      <c r="AJ404" s="980"/>
      <c r="AK404" s="984">
        <f>$AK$12</f>
        <v>5.0700000000000002E-2</v>
      </c>
      <c r="AL404" s="984">
        <f>$AL$12</f>
        <v>1.7100000000000001E-2</v>
      </c>
      <c r="AM404" s="984">
        <f>$AM$12</f>
        <v>3.0499999999999999E-2</v>
      </c>
      <c r="AN404" s="982">
        <f t="shared" si="156"/>
        <v>0</v>
      </c>
    </row>
    <row r="405" spans="2:40" x14ac:dyDescent="0.2">
      <c r="B405" s="1447"/>
      <c r="C405" s="1002">
        <f>C403</f>
        <v>0</v>
      </c>
      <c r="D405" s="1450"/>
      <c r="E405" s="1408"/>
      <c r="F405" s="1408"/>
      <c r="G405" s="990"/>
      <c r="H405" s="983">
        <v>2024</v>
      </c>
      <c r="I405" s="972"/>
      <c r="J405" s="803">
        <f t="shared" si="157"/>
        <v>0</v>
      </c>
      <c r="K405" s="804"/>
      <c r="L405" s="803">
        <f t="shared" si="145"/>
        <v>0</v>
      </c>
      <c r="M405" s="804"/>
      <c r="N405" s="803">
        <f t="shared" si="154"/>
        <v>0</v>
      </c>
      <c r="O405" s="804"/>
      <c r="P405" s="803">
        <f t="shared" si="161"/>
        <v>0</v>
      </c>
      <c r="Q405" s="760"/>
      <c r="R405" s="980">
        <f>SUMIFS('E8.a. KKAuf_SAV'!$X$6:$X$2005,'E8.a. KKAuf_SAV'!$B$6:$B$2005,$C405,'E8.a. KKAuf_SAV'!$D$6:$D$2005,$H405)</f>
        <v>0</v>
      </c>
      <c r="S405" s="980">
        <f>SUMIFS('E8.b. KKAuf_WAV'!$N$6:$N$405,'E8.b. KKAuf_WAV'!$B$6:$B$405,$C405,'E8.b. KKAuf_WAV'!$E$6:$E$405,H405)-SUMIFS('E8.b. KKAuf_WAV'!$N$6:$N$405,'E8.b. KKAuf_WAV'!$B$6:$B$405,$C405,'E8.b. KKAuf_WAV'!$C$6:$C$405,"Geschäfts- oder Firmenwert",'E8.b. KKAuf_WAV'!$D$6:$D$405,H405)</f>
        <v>0</v>
      </c>
      <c r="T405" s="974"/>
      <c r="U405" s="980">
        <f>SUMIFS('E8.a. KKAuf_SAV'!$W$6:$W$2005,'E8.a. KKAuf_SAV'!$B$6:$B$2005,$C405,'E8.a. KKAuf_SAV'!$D$6:$D$2005,H405)</f>
        <v>0</v>
      </c>
      <c r="V405" s="980">
        <f>SUMIFS('E8.b. KKAuf_WAV'!$M$6:$M$405,'E8.b. KKAuf_WAV'!$B$6:$B$405,$C405,'E8.b. KKAuf_WAV'!$E$6:$E$405,$H405,'E8.b. KKAuf_WAV'!$C$6:$C$405,"&lt;&gt;"&amp;"geleistete Anzahlungen auf immaterielle Vermögensgegenstände",'E8.b. KKAuf_WAV'!$C$6:$C$405,"&lt;&gt;"&amp;"geleistete Anzahlungen und Anlagen im Bau des Sachanlagevermögens",'E8.b. KKAuf_WAV'!$C$6:$C$405,"&lt;&gt;"&amp;"Geschäfts- oder Firmenwert")</f>
        <v>0</v>
      </c>
      <c r="W405" s="980">
        <f>SUMIFS('E8.b. KKAuf_WAV'!$M$6:$M$405,'E8.b. KKAuf_WAV'!$B$6:$B$405,$C405,'E8.b. KKAuf_WAV'!$E$6:$E$405,H405,'E8.b. KKAuf_WAV'!$C$6:$C$405,"geleistete Anzahlungen und Anlagen im Bau des Sachanlagevermögens")+ SUMIFS('E8.b. KKAuf_WAV'!$M$6:$M$405,'E8.b. KKAuf_WAV'!$B$6:$B$405,$C405,'E8.b. KKAuf_WAV'!$E$6:$E$405,H405,'E8.b. KKAuf_WAV'!$C$6:$C$405,"geleistete Anzahlungen auf immaterielle Vermögensgegenstände")</f>
        <v>0</v>
      </c>
      <c r="X405" s="980">
        <f>SUMIFS('E8.c. KKAuf_BKZ_NAB_IZ'!$K$6:$K$405,'E8.c. KKAuf_BKZ_NAB_IZ'!$B$6:$B$405,$C405,'E8.c. KKAuf_BKZ_NAB_IZ'!$C$6:$C$405,$H405)</f>
        <v>0</v>
      </c>
      <c r="Y405" s="980">
        <f>SUMIFS('E8.a. KKAuf_SAV'!$Y$6:$Y$2005,'E8.a. KKAuf_SAV'!$B$6:$B$2005,$C405,'E8.a. KKAuf_SAV'!$D$6:$D$2005,$H405)</f>
        <v>0</v>
      </c>
      <c r="Z405" s="980">
        <f>SUMIFS('E8.b. KKAuf_WAV'!$O$6:$O$405,'E8.b. KKAuf_WAV'!$B$6:$B$405,$C405,'E8.b. KKAuf_WAV'!$E$6:$E$405,$H405,'E8.b. KKAuf_WAV'!$C$6:$C$405,"&lt;&gt;"&amp;"geleistete Anzahlungen auf immaterielle Vermögensgegenstände",'E8.b. KKAuf_WAV'!$C$6:$C$405,"&lt;&gt;"&amp;"geleistete Anzahlungen und Anlagen im Bau des Sachanlagevermögens",'E8.b. KKAuf_WAV'!$C$6:$C$405,"&lt;&gt;"&amp;"Geschäfts- oder Firmenwert")</f>
        <v>0</v>
      </c>
      <c r="AA405" s="980">
        <f>SUMIFS('E8.b. KKAuf_WAV'!$O$6:$O$405,'E8.b. KKAuf_WAV'!$B$6:$B$405,$C405,'E8.b. KKAuf_WAV'!$E$6:$E$405,H405,'E8.b. KKAuf_WAV'!$C$6:$C$405,"geleistete Anzahlungen und Anlagen im Bau des Sachanlagevermögens")+ SUMIFS('E8.b. KKAuf_WAV'!$O$6:$O$405,'E8.b. KKAuf_WAV'!$B$6:$B$405,$C405,'E8.b. KKAuf_WAV'!$E$6:$E$405,H405,'E8.b. KKAuf_WAV'!$C$6:$C$405,"geleistete Anzahlungen auf immaterielle Vermögensgegenstände")</f>
        <v>0</v>
      </c>
      <c r="AB405" s="980">
        <f>SUMIFS('E8.c. KKAuf_BKZ_NAB_IZ'!$L$6:$L$405,'E8.c. KKAuf_BKZ_NAB_IZ'!$B$6:$B$405,$C405,'E8.c. KKAuf_BKZ_NAB_IZ'!$C$6:$C$405,$H405)</f>
        <v>0</v>
      </c>
      <c r="AC405" s="974"/>
      <c r="AD405" s="980">
        <f t="shared" si="159"/>
        <v>0</v>
      </c>
      <c r="AE405" s="984">
        <f>$AE$13</f>
        <v>6.93E-2</v>
      </c>
      <c r="AF405" s="984">
        <f>$AF$13</f>
        <v>3.8699999999999998E-2</v>
      </c>
      <c r="AG405" s="984">
        <f>$AG$13</f>
        <v>5.0900000000000001E-2</v>
      </c>
      <c r="AH405" s="982">
        <f t="shared" si="160"/>
        <v>0</v>
      </c>
      <c r="AJ405" s="980">
        <f t="shared" si="155"/>
        <v>0</v>
      </c>
      <c r="AK405" s="984">
        <f>$AK$13</f>
        <v>7.0099999999999996E-2</v>
      </c>
      <c r="AL405" s="984">
        <f>$AL$13</f>
        <v>3.6600000000000001E-2</v>
      </c>
      <c r="AM405" s="984">
        <f>$AM$13</f>
        <v>0.05</v>
      </c>
      <c r="AN405" s="982">
        <f t="shared" si="156"/>
        <v>0</v>
      </c>
    </row>
    <row r="406" spans="2:40" ht="15" thickBot="1" x14ac:dyDescent="0.25">
      <c r="B406" s="1447"/>
      <c r="C406" s="1002">
        <f>C403</f>
        <v>0</v>
      </c>
      <c r="D406" s="1450"/>
      <c r="E406" s="1408"/>
      <c r="F406" s="1408"/>
      <c r="G406" s="990"/>
      <c r="H406" s="983">
        <v>2025</v>
      </c>
      <c r="I406" s="972"/>
      <c r="J406" s="803">
        <f t="shared" si="157"/>
        <v>0</v>
      </c>
      <c r="K406" s="804"/>
      <c r="L406" s="803"/>
      <c r="M406" s="804"/>
      <c r="N406" s="803">
        <f t="shared" si="154"/>
        <v>0</v>
      </c>
      <c r="O406" s="804"/>
      <c r="P406" s="803">
        <f t="shared" si="161"/>
        <v>0</v>
      </c>
      <c r="Q406" s="760"/>
      <c r="R406" s="980">
        <f>SUMIFS('E8.a. KKAuf_SAV'!$X$6:$X$2005,'E8.a. KKAuf_SAV'!$B$6:$B$2005,$C406,'E8.a. KKAuf_SAV'!$D$6:$D$2005,$H406)</f>
        <v>0</v>
      </c>
      <c r="S406" s="980">
        <f>SUMIFS('E8.b. KKAuf_WAV'!$N$6:$N$405,'E8.b. KKAuf_WAV'!$B$6:$B$405,$C406,'E8.b. KKAuf_WAV'!$E$6:$E$405,H406)-SUMIFS('E8.b. KKAuf_WAV'!$N$6:$N$405,'E8.b. KKAuf_WAV'!$B$6:$B$405,$C406,'E8.b. KKAuf_WAV'!$C$6:$C$405,"Geschäfts- oder Firmenwert",'E8.b. KKAuf_WAV'!$D$6:$D$405,H406)</f>
        <v>0</v>
      </c>
      <c r="T406" s="974"/>
      <c r="U406" s="980">
        <f>SUMIFS('E8.a. KKAuf_SAV'!$W$6:$W$2005,'E8.a. KKAuf_SAV'!$B$6:$B$2005,$C406,'E8.a. KKAuf_SAV'!$D$6:$D$2005,H406)</f>
        <v>0</v>
      </c>
      <c r="V406" s="980">
        <f>SUMIFS('E8.b. KKAuf_WAV'!$M$6:$M$405,'E8.b. KKAuf_WAV'!$B$6:$B$405,$C406,'E8.b. KKAuf_WAV'!$E$6:$E$405,$H406,'E8.b. KKAuf_WAV'!$C$6:$C$405,"&lt;&gt;"&amp;"geleistete Anzahlungen auf immaterielle Vermögensgegenstände",'E8.b. KKAuf_WAV'!$C$6:$C$405,"&lt;&gt;"&amp;"geleistete Anzahlungen und Anlagen im Bau des Sachanlagevermögens",'E8.b. KKAuf_WAV'!$C$6:$C$405,"&lt;&gt;"&amp;"Geschäfts- oder Firmenwert")</f>
        <v>0</v>
      </c>
      <c r="W406" s="980">
        <f>SUMIFS('E8.b. KKAuf_WAV'!$M$6:$M$405,'E8.b. KKAuf_WAV'!$B$6:$B$405,$C406,'E8.b. KKAuf_WAV'!$E$6:$E$405,H406,'E8.b. KKAuf_WAV'!$C$6:$C$405,"geleistete Anzahlungen und Anlagen im Bau des Sachanlagevermögens")+ SUMIFS('E8.b. KKAuf_WAV'!$M$6:$M$405,'E8.b. KKAuf_WAV'!$B$6:$B$405,$C406,'E8.b. KKAuf_WAV'!$E$6:$E$405,H406,'E8.b. KKAuf_WAV'!$C$6:$C$405,"geleistete Anzahlungen auf immaterielle Vermögensgegenstände")</f>
        <v>0</v>
      </c>
      <c r="X406" s="980">
        <f>SUMIFS('E8.c. KKAuf_BKZ_NAB_IZ'!$K$6:$K$405,'E8.c. KKAuf_BKZ_NAB_IZ'!$B$6:$B$405,$C406,'E8.c. KKAuf_BKZ_NAB_IZ'!$C$6:$C$405,$H406)</f>
        <v>0</v>
      </c>
      <c r="Y406" s="980">
        <f>SUMIFS('E8.a. KKAuf_SAV'!$Y$6:$Y$2005,'E8.a. KKAuf_SAV'!$B$6:$B$2005,$C406,'E8.a. KKAuf_SAV'!$D$6:$D$2005,$H406)</f>
        <v>0</v>
      </c>
      <c r="Z406" s="980">
        <f>SUMIFS('E8.b. KKAuf_WAV'!$O$6:$O$405,'E8.b. KKAuf_WAV'!$B$6:$B$405,$C406,'E8.b. KKAuf_WAV'!$E$6:$E$405,$H406,'E8.b. KKAuf_WAV'!$C$6:$C$405,"&lt;&gt;"&amp;"geleistete Anzahlungen auf immaterielle Vermögensgegenstände",'E8.b. KKAuf_WAV'!$C$6:$C$405,"&lt;&gt;"&amp;"geleistete Anzahlungen und Anlagen im Bau des Sachanlagevermögens",'E8.b. KKAuf_WAV'!$C$6:$C$405,"&lt;&gt;"&amp;"Geschäfts- oder Firmenwert")</f>
        <v>0</v>
      </c>
      <c r="AA406" s="980">
        <f>SUMIFS('E8.b. KKAuf_WAV'!$O$6:$O$405,'E8.b. KKAuf_WAV'!$B$6:$B$405,$C406,'E8.b. KKAuf_WAV'!$E$6:$E$405,H406,'E8.b. KKAuf_WAV'!$C$6:$C$405,"geleistete Anzahlungen und Anlagen im Bau des Sachanlagevermögens")+ SUMIFS('E8.b. KKAuf_WAV'!$O$6:$O$405,'E8.b. KKAuf_WAV'!$B$6:$B$405,$C406,'E8.b. KKAuf_WAV'!$E$6:$E$405,H406,'E8.b. KKAuf_WAV'!$C$6:$C$405,"geleistete Anzahlungen auf immaterielle Vermögensgegenstände")</f>
        <v>0</v>
      </c>
      <c r="AB406" s="980">
        <f>SUMIFS('E8.c. KKAuf_BKZ_NAB_IZ'!$L$6:$L$405,'E8.c. KKAuf_BKZ_NAB_IZ'!$B$6:$B$405,$C406,'E8.c. KKAuf_BKZ_NAB_IZ'!$C$6:$C$405,$H406)</f>
        <v>0</v>
      </c>
      <c r="AC406" s="974"/>
      <c r="AD406" s="980">
        <f t="shared" si="159"/>
        <v>0</v>
      </c>
      <c r="AE406" s="984">
        <f>$AE$14</f>
        <v>7.0099999999999996E-2</v>
      </c>
      <c r="AF406" s="984">
        <f>$AF$14</f>
        <v>3.6600000000000001E-2</v>
      </c>
      <c r="AG406" s="984">
        <f>$AG$14</f>
        <v>0.05</v>
      </c>
      <c r="AH406" s="982">
        <f t="shared" si="160"/>
        <v>0</v>
      </c>
      <c r="AJ406" s="980">
        <f t="shared" si="155"/>
        <v>0</v>
      </c>
      <c r="AK406" s="984">
        <f>$AK$14</f>
        <v>7.0099999999999996E-2</v>
      </c>
      <c r="AL406" s="984">
        <f>$AL$14</f>
        <v>3.6600000000000001E-2</v>
      </c>
      <c r="AM406" s="984">
        <f>$AM$14</f>
        <v>0.05</v>
      </c>
      <c r="AN406" s="982">
        <f t="shared" si="156"/>
        <v>0</v>
      </c>
    </row>
    <row r="407" spans="2:40" ht="15" hidden="1" thickBot="1" x14ac:dyDescent="0.25">
      <c r="B407" s="1447"/>
      <c r="C407" s="1002">
        <f>C403</f>
        <v>0</v>
      </c>
      <c r="D407" s="1450"/>
      <c r="E407" s="1408"/>
      <c r="F407" s="1408"/>
      <c r="G407" s="990"/>
      <c r="H407" s="983">
        <v>2026</v>
      </c>
      <c r="I407" s="972"/>
      <c r="J407" s="803">
        <f t="shared" si="157"/>
        <v>0</v>
      </c>
      <c r="K407" s="804"/>
      <c r="L407" s="803"/>
      <c r="M407" s="804"/>
      <c r="N407" s="803">
        <f t="shared" si="154"/>
        <v>0</v>
      </c>
      <c r="O407" s="804"/>
      <c r="P407" s="803">
        <f t="shared" si="161"/>
        <v>0</v>
      </c>
      <c r="Q407" s="760"/>
      <c r="R407" s="980">
        <f>SUMIFS('E8.a. KKAuf_SAV'!$X$6:$X$2005,'E8.a. KKAuf_SAV'!$B$6:$B$2005,$C407,'E8.a. KKAuf_SAV'!$D$6:$D$2005,$H407)</f>
        <v>0</v>
      </c>
      <c r="S407" s="980">
        <f>SUMIFS('E8.b. KKAuf_WAV'!$N$6:$N$405,'E8.b. KKAuf_WAV'!$B$6:$B$405,$C407,'E8.b. KKAuf_WAV'!$E$6:$E$405,H407)-SUMIFS('E8.b. KKAuf_WAV'!$N$6:$N$405,'E8.b. KKAuf_WAV'!$B$6:$B$405,$C407,'E8.b. KKAuf_WAV'!$C$6:$C$405,"Geschäfts- oder Firmenwert",'E8.b. KKAuf_WAV'!$D$6:$D$405,H407)</f>
        <v>0</v>
      </c>
      <c r="T407" s="974"/>
      <c r="U407" s="980">
        <f>SUMIFS('E8.a. KKAuf_SAV'!$W$6:$W$2005,'E8.a. KKAuf_SAV'!$B$6:$B$2005,$C407,'E8.a. KKAuf_SAV'!$D$6:$D$2005,H407)</f>
        <v>0</v>
      </c>
      <c r="V407" s="980">
        <f>SUMIFS('E8.b. KKAuf_WAV'!$M$6:$M$405,'E8.b. KKAuf_WAV'!$B$6:$B$405,$C407,'E8.b. KKAuf_WAV'!$E$6:$E$405,$H407,'E8.b. KKAuf_WAV'!$C$6:$C$405,"&lt;&gt;"&amp;"geleistete Anzahlungen auf immaterielle Vermögensgegenstände",'E8.b. KKAuf_WAV'!$C$6:$C$405,"&lt;&gt;"&amp;"geleistete Anzahlungen und Anlagen im Bau des Sachanlagevermögens",'E8.b. KKAuf_WAV'!$C$6:$C$405,"&lt;&gt;"&amp;"Geschäfts- oder Firmenwert")</f>
        <v>0</v>
      </c>
      <c r="W407" s="980">
        <f>SUMIFS('E8.b. KKAuf_WAV'!$M$6:$M$405,'E8.b. KKAuf_WAV'!$B$6:$B$405,$C407,'E8.b. KKAuf_WAV'!$E$6:$E$405,H407,'E8.b. KKAuf_WAV'!$C$6:$C$405,"geleistete Anzahlungen und Anlagen im Bau des Sachanlagevermögens")+ SUMIFS('E8.b. KKAuf_WAV'!$M$6:$M$405,'E8.b. KKAuf_WAV'!$B$6:$B$405,$C407,'E8.b. KKAuf_WAV'!$E$6:$E$405,H407,'E8.b. KKAuf_WAV'!$C$6:$C$405,"geleistete Anzahlungen auf immaterielle Vermögensgegenstände")</f>
        <v>0</v>
      </c>
      <c r="X407" s="980">
        <f>SUMIFS('E8.c. KKAuf_BKZ_NAB_IZ'!$K$6:$K$405,'E8.c. KKAuf_BKZ_NAB_IZ'!$B$6:$B$405,$C407,'E8.c. KKAuf_BKZ_NAB_IZ'!$C$6:$C$405,$H407)</f>
        <v>0</v>
      </c>
      <c r="Y407" s="980">
        <f>SUMIFS('E8.a. KKAuf_SAV'!$Y$6:$Y$2005,'E8.a. KKAuf_SAV'!$B$6:$B$2005,$C407,'E8.a. KKAuf_SAV'!$D$6:$D$2005,$H407)</f>
        <v>0</v>
      </c>
      <c r="Z407" s="980">
        <f>SUMIFS('E8.b. KKAuf_WAV'!$O$6:$O$405,'E8.b. KKAuf_WAV'!$B$6:$B$405,$C407,'E8.b. KKAuf_WAV'!$E$6:$E$405,$H407,'E8.b. KKAuf_WAV'!$C$6:$C$405,"&lt;&gt;"&amp;"geleistete Anzahlungen auf immaterielle Vermögensgegenstände",'E8.b. KKAuf_WAV'!$C$6:$C$405,"&lt;&gt;"&amp;"geleistete Anzahlungen und Anlagen im Bau des Sachanlagevermögens",'E8.b. KKAuf_WAV'!$C$6:$C$405,"&lt;&gt;"&amp;"Geschäfts- oder Firmenwert")</f>
        <v>0</v>
      </c>
      <c r="AA407" s="980">
        <f>SUMIFS('E8.b. KKAuf_WAV'!$O$6:$O$405,'E8.b. KKAuf_WAV'!$B$6:$B$405,$C407,'E8.b. KKAuf_WAV'!$E$6:$E$405,H407,'E8.b. KKAuf_WAV'!$C$6:$C$405,"geleistete Anzahlungen und Anlagen im Bau des Sachanlagevermögens")+ SUMIFS('E8.b. KKAuf_WAV'!$O$6:$O$405,'E8.b. KKAuf_WAV'!$B$6:$B$405,$C407,'E8.b. KKAuf_WAV'!$E$6:$E$405,H407,'E8.b. KKAuf_WAV'!$C$6:$C$405,"geleistete Anzahlungen auf immaterielle Vermögensgegenstände")</f>
        <v>0</v>
      </c>
      <c r="AB407" s="980">
        <f>SUMIFS('E8.c. KKAuf_BKZ_NAB_IZ'!$L$6:$L$405,'E8.c. KKAuf_BKZ_NAB_IZ'!$B$6:$B$405,$C407,'E8.c. KKAuf_BKZ_NAB_IZ'!$C$6:$C$405,$H407)</f>
        <v>0</v>
      </c>
      <c r="AC407" s="974"/>
      <c r="AD407" s="980">
        <f t="shared" si="159"/>
        <v>0</v>
      </c>
      <c r="AE407" s="984">
        <f>$AE$15</f>
        <v>0</v>
      </c>
      <c r="AF407" s="984">
        <f>$AF$15</f>
        <v>0</v>
      </c>
      <c r="AG407" s="984">
        <f>$AG$15</f>
        <v>0</v>
      </c>
      <c r="AH407" s="982">
        <f t="shared" si="160"/>
        <v>0</v>
      </c>
      <c r="AJ407" s="980">
        <f t="shared" si="155"/>
        <v>0</v>
      </c>
      <c r="AK407" s="984">
        <f>$AK$15</f>
        <v>0</v>
      </c>
      <c r="AL407" s="984">
        <f>$AL$15</f>
        <v>0</v>
      </c>
      <c r="AM407" s="984">
        <f>$AM$15</f>
        <v>0</v>
      </c>
      <c r="AN407" s="982">
        <f t="shared" si="156"/>
        <v>0</v>
      </c>
    </row>
    <row r="408" spans="2:40" ht="15" hidden="1" thickBot="1" x14ac:dyDescent="0.25">
      <c r="B408" s="1447"/>
      <c r="C408" s="1002">
        <f>C403</f>
        <v>0</v>
      </c>
      <c r="D408" s="1450"/>
      <c r="E408" s="1408"/>
      <c r="F408" s="1408"/>
      <c r="G408" s="990"/>
      <c r="H408" s="983">
        <v>2027</v>
      </c>
      <c r="I408" s="972"/>
      <c r="J408" s="803">
        <f t="shared" si="157"/>
        <v>0</v>
      </c>
      <c r="K408" s="804"/>
      <c r="L408" s="803"/>
      <c r="M408" s="804"/>
      <c r="N408" s="803">
        <f t="shared" si="154"/>
        <v>0</v>
      </c>
      <c r="O408" s="804"/>
      <c r="P408" s="803">
        <f t="shared" si="161"/>
        <v>0</v>
      </c>
      <c r="Q408" s="760"/>
      <c r="R408" s="980">
        <f>SUMIFS('E8.a. KKAuf_SAV'!$X$6:$X$2005,'E8.a. KKAuf_SAV'!$B$6:$B$2005,$C408,'E8.a. KKAuf_SAV'!$D$6:$D$2005,$H408)</f>
        <v>0</v>
      </c>
      <c r="S408" s="980">
        <f>SUMIFS('E8.b. KKAuf_WAV'!$N$6:$N$405,'E8.b. KKAuf_WAV'!$B$6:$B$405,$C408,'E8.b. KKAuf_WAV'!$E$6:$E$405,H408)-SUMIFS('E8.b. KKAuf_WAV'!$N$6:$N$405,'E8.b. KKAuf_WAV'!$B$6:$B$405,$C408,'E8.b. KKAuf_WAV'!$C$6:$C$405,"Geschäfts- oder Firmenwert",'E8.b. KKAuf_WAV'!$D$6:$D$405,H408)</f>
        <v>0</v>
      </c>
      <c r="T408" s="974"/>
      <c r="U408" s="980">
        <f>SUMIFS('E8.a. KKAuf_SAV'!$W$6:$W$2005,'E8.a. KKAuf_SAV'!$B$6:$B$2005,$C408,'E8.a. KKAuf_SAV'!$D$6:$D$2005,H408)</f>
        <v>0</v>
      </c>
      <c r="V408" s="980">
        <f>SUMIFS('E8.b. KKAuf_WAV'!$M$6:$M$405,'E8.b. KKAuf_WAV'!$B$6:$B$405,$C408,'E8.b. KKAuf_WAV'!$E$6:$E$405,$H408,'E8.b. KKAuf_WAV'!$C$6:$C$405,"&lt;&gt;"&amp;"geleistete Anzahlungen auf immaterielle Vermögensgegenstände",'E8.b. KKAuf_WAV'!$C$6:$C$405,"&lt;&gt;"&amp;"geleistete Anzahlungen und Anlagen im Bau des Sachanlagevermögens",'E8.b. KKAuf_WAV'!$C$6:$C$405,"&lt;&gt;"&amp;"Geschäfts- oder Firmenwert")</f>
        <v>0</v>
      </c>
      <c r="W408" s="980">
        <f>SUMIFS('E8.b. KKAuf_WAV'!$M$6:$M$405,'E8.b. KKAuf_WAV'!$B$6:$B$405,$C408,'E8.b. KKAuf_WAV'!$E$6:$E$405,H408,'E8.b. KKAuf_WAV'!$C$6:$C$405,"geleistete Anzahlungen und Anlagen im Bau des Sachanlagevermögens")+ SUMIFS('E8.b. KKAuf_WAV'!$M$6:$M$405,'E8.b. KKAuf_WAV'!$B$6:$B$405,$C408,'E8.b. KKAuf_WAV'!$E$6:$E$405,H408,'E8.b. KKAuf_WAV'!$C$6:$C$405,"geleistete Anzahlungen auf immaterielle Vermögensgegenstände")</f>
        <v>0</v>
      </c>
      <c r="X408" s="980">
        <f>SUMIFS('E8.c. KKAuf_BKZ_NAB_IZ'!$K$6:$K$405,'E8.c. KKAuf_BKZ_NAB_IZ'!$B$6:$B$405,$C408,'E8.c. KKAuf_BKZ_NAB_IZ'!$C$6:$C$405,$H408)</f>
        <v>0</v>
      </c>
      <c r="Y408" s="980">
        <f>SUMIFS('E8.a. KKAuf_SAV'!$Y$6:$Y$2005,'E8.a. KKAuf_SAV'!$B$6:$B$2005,$C408,'E8.a. KKAuf_SAV'!$D$6:$D$2005,$H408)</f>
        <v>0</v>
      </c>
      <c r="Z408" s="980">
        <f>SUMIFS('E8.b. KKAuf_WAV'!$O$6:$O$405,'E8.b. KKAuf_WAV'!$B$6:$B$405,$C408,'E8.b. KKAuf_WAV'!$E$6:$E$405,$H408,'E8.b. KKAuf_WAV'!$C$6:$C$405,"&lt;&gt;"&amp;"geleistete Anzahlungen auf immaterielle Vermögensgegenstände",'E8.b. KKAuf_WAV'!$C$6:$C$405,"&lt;&gt;"&amp;"geleistete Anzahlungen und Anlagen im Bau des Sachanlagevermögens",'E8.b. KKAuf_WAV'!$C$6:$C$405,"&lt;&gt;"&amp;"Geschäfts- oder Firmenwert")</f>
        <v>0</v>
      </c>
      <c r="AA408" s="980">
        <f>SUMIFS('E8.b. KKAuf_WAV'!$O$6:$O$405,'E8.b. KKAuf_WAV'!$B$6:$B$405,$C408,'E8.b. KKAuf_WAV'!$E$6:$E$405,H408,'E8.b. KKAuf_WAV'!$C$6:$C$405,"geleistete Anzahlungen und Anlagen im Bau des Sachanlagevermögens")+ SUMIFS('E8.b. KKAuf_WAV'!$O$6:$O$405,'E8.b. KKAuf_WAV'!$B$6:$B$405,$C408,'E8.b. KKAuf_WAV'!$E$6:$E$405,H408,'E8.b. KKAuf_WAV'!$C$6:$C$405,"geleistete Anzahlungen auf immaterielle Vermögensgegenstände")</f>
        <v>0</v>
      </c>
      <c r="AB408" s="980">
        <f>SUMIFS('E8.c. KKAuf_BKZ_NAB_IZ'!$L$6:$L$405,'E8.c. KKAuf_BKZ_NAB_IZ'!$B$6:$B$405,$C408,'E8.c. KKAuf_BKZ_NAB_IZ'!$C$6:$C$405,$H408)</f>
        <v>0</v>
      </c>
      <c r="AC408" s="974"/>
      <c r="AD408" s="980">
        <f t="shared" si="159"/>
        <v>0</v>
      </c>
      <c r="AE408" s="984">
        <f>$AE$16</f>
        <v>0</v>
      </c>
      <c r="AF408" s="984">
        <f>$AF$16</f>
        <v>0</v>
      </c>
      <c r="AG408" s="984">
        <f>$AG$16</f>
        <v>0</v>
      </c>
      <c r="AH408" s="982">
        <f t="shared" si="160"/>
        <v>0</v>
      </c>
      <c r="AJ408" s="980">
        <f t="shared" si="155"/>
        <v>0</v>
      </c>
      <c r="AK408" s="984">
        <f>$AK$16</f>
        <v>0</v>
      </c>
      <c r="AL408" s="984">
        <f>$AL$16</f>
        <v>0</v>
      </c>
      <c r="AM408" s="984">
        <f>$AM$16</f>
        <v>0</v>
      </c>
      <c r="AN408" s="982">
        <f t="shared" si="156"/>
        <v>0</v>
      </c>
    </row>
    <row r="409" spans="2:40" ht="15" hidden="1" thickBot="1" x14ac:dyDescent="0.25">
      <c r="B409" s="1448"/>
      <c r="C409" s="1003">
        <f>C403</f>
        <v>0</v>
      </c>
      <c r="D409" s="1451"/>
      <c r="E409" s="1409"/>
      <c r="F409" s="1409"/>
      <c r="G409" s="970"/>
      <c r="H409" s="986">
        <v>2028</v>
      </c>
      <c r="I409" s="972"/>
      <c r="J409" s="815">
        <f t="shared" si="157"/>
        <v>0</v>
      </c>
      <c r="K409" s="804"/>
      <c r="L409" s="814"/>
      <c r="M409" s="804"/>
      <c r="N409" s="814">
        <f t="shared" si="154"/>
        <v>0</v>
      </c>
      <c r="O409" s="804"/>
      <c r="P409" s="814">
        <f t="shared" si="161"/>
        <v>0</v>
      </c>
      <c r="Q409" s="760"/>
      <c r="R409" s="987">
        <f>SUMIFS('E8.a. KKAuf_SAV'!$X$6:$X$2005,'E8.a. KKAuf_SAV'!$B$6:$B$2005,$C409,'E8.a. KKAuf_SAV'!$D$6:$D$2005,$H409)</f>
        <v>0</v>
      </c>
      <c r="S409" s="987">
        <f>SUMIFS('E8.b. KKAuf_WAV'!$N$6:$N$405,'E8.b. KKAuf_WAV'!$B$6:$B$405,$C409,'E8.b. KKAuf_WAV'!$E$6:$E$405,H409)-SUMIFS('E8.b. KKAuf_WAV'!$N$6:$N$405,'E8.b. KKAuf_WAV'!$B$6:$B$405,$C409,'E8.b. KKAuf_WAV'!$C$6:$C$405,"Geschäfts- oder Firmenwert",'E8.b. KKAuf_WAV'!$D$6:$D$405,H409)</f>
        <v>0</v>
      </c>
      <c r="T409" s="974"/>
      <c r="U409" s="987">
        <f>SUMIFS('E8.a. KKAuf_SAV'!$W$6:$W$2005,'E8.a. KKAuf_SAV'!$B$6:$B$2005,$C409,'E8.a. KKAuf_SAV'!$D$6:$D$2005,H409)</f>
        <v>0</v>
      </c>
      <c r="V409" s="987">
        <f>SUMIFS('E8.b. KKAuf_WAV'!$M$6:$M$405,'E8.b. KKAuf_WAV'!$B$6:$B$405,$C409,'E8.b. KKAuf_WAV'!$E$6:$E$405,$H409,'E8.b. KKAuf_WAV'!$C$6:$C$405,"&lt;&gt;"&amp;"geleistete Anzahlungen auf immaterielle Vermögensgegenstände",'E8.b. KKAuf_WAV'!$C$6:$C$405,"&lt;&gt;"&amp;"geleistete Anzahlungen und Anlagen im Bau des Sachanlagevermögens",'E8.b. KKAuf_WAV'!$C$6:$C$405,"&lt;&gt;"&amp;"Geschäfts- oder Firmenwert")</f>
        <v>0</v>
      </c>
      <c r="W409" s="987">
        <f>SUMIFS('E8.b. KKAuf_WAV'!$M$6:$M$405,'E8.b. KKAuf_WAV'!$B$6:$B$405,$C409,'E8.b. KKAuf_WAV'!$E$6:$E$405,H409,'E8.b. KKAuf_WAV'!$C$6:$C$405,"geleistete Anzahlungen und Anlagen im Bau des Sachanlagevermögens")+ SUMIFS('E8.b. KKAuf_WAV'!$M$6:$M$405,'E8.b. KKAuf_WAV'!$B$6:$B$405,$C409,'E8.b. KKAuf_WAV'!$E$6:$E$405,H409,'E8.b. KKAuf_WAV'!$C$6:$C$405,"geleistete Anzahlungen auf immaterielle Vermögensgegenstände")</f>
        <v>0</v>
      </c>
      <c r="X409" s="987">
        <f>SUMIFS('E8.c. KKAuf_BKZ_NAB_IZ'!$K$6:$K$405,'E8.c. KKAuf_BKZ_NAB_IZ'!$B$6:$B$405,$C409,'E8.c. KKAuf_BKZ_NAB_IZ'!$C$6:$C$405,$H409)</f>
        <v>0</v>
      </c>
      <c r="Y409" s="987">
        <f>SUMIFS('E8.a. KKAuf_SAV'!$Y$6:$Y$2005,'E8.a. KKAuf_SAV'!$B$6:$B$2005,$C409,'E8.a. KKAuf_SAV'!$D$6:$D$2005,$H409)</f>
        <v>0</v>
      </c>
      <c r="Z409" s="987">
        <f>SUMIFS('E8.b. KKAuf_WAV'!$O$6:$O$405,'E8.b. KKAuf_WAV'!$B$6:$B$405,$C409,'E8.b. KKAuf_WAV'!$E$6:$E$405,$H409,'E8.b. KKAuf_WAV'!$C$6:$C$405,"&lt;&gt;"&amp;"geleistete Anzahlungen auf immaterielle Vermögensgegenstände",'E8.b. KKAuf_WAV'!$C$6:$C$405,"&lt;&gt;"&amp;"geleistete Anzahlungen und Anlagen im Bau des Sachanlagevermögens",'E8.b. KKAuf_WAV'!$C$6:$C$405,"&lt;&gt;"&amp;"Geschäfts- oder Firmenwert")</f>
        <v>0</v>
      </c>
      <c r="AA409" s="987">
        <f>SUMIFS('E8.b. KKAuf_WAV'!$O$6:$O$405,'E8.b. KKAuf_WAV'!$B$6:$B$405,$C409,'E8.b. KKAuf_WAV'!$E$6:$E$405,H409,'E8.b. KKAuf_WAV'!$C$6:$C$405,"geleistete Anzahlungen und Anlagen im Bau des Sachanlagevermögens")+ SUMIFS('E8.b. KKAuf_WAV'!$O$6:$O$405,'E8.b. KKAuf_WAV'!$B$6:$B$405,$C409,'E8.b. KKAuf_WAV'!$E$6:$E$405,H409,'E8.b. KKAuf_WAV'!$C$6:$C$405,"geleistete Anzahlungen auf immaterielle Vermögensgegenstände")</f>
        <v>0</v>
      </c>
      <c r="AB409" s="987">
        <f>SUMIFS('E8.c. KKAuf_BKZ_NAB_IZ'!$L$6:$L$405,'E8.c. KKAuf_BKZ_NAB_IZ'!$B$6:$B$405,$C409,'E8.c. KKAuf_BKZ_NAB_IZ'!$C$6:$C$405,$H409)</f>
        <v>0</v>
      </c>
      <c r="AC409" s="974"/>
      <c r="AD409" s="987">
        <f t="shared" si="159"/>
        <v>0</v>
      </c>
      <c r="AE409" s="988">
        <f>$AE$17</f>
        <v>0</v>
      </c>
      <c r="AF409" s="988">
        <f>$AF$17</f>
        <v>0</v>
      </c>
      <c r="AG409" s="988">
        <f>$AG$17</f>
        <v>0</v>
      </c>
      <c r="AH409" s="989">
        <f t="shared" si="160"/>
        <v>0</v>
      </c>
      <c r="AJ409" s="987">
        <f t="shared" si="155"/>
        <v>0</v>
      </c>
      <c r="AK409" s="988">
        <f>$AK$17</f>
        <v>0</v>
      </c>
      <c r="AL409" s="988">
        <f>$AL$17</f>
        <v>0</v>
      </c>
      <c r="AM409" s="988">
        <f>$AM$17</f>
        <v>0</v>
      </c>
      <c r="AN409" s="989">
        <f t="shared" si="156"/>
        <v>0</v>
      </c>
    </row>
    <row r="410" spans="2:40" ht="14.25" customHeight="1" x14ac:dyDescent="0.2">
      <c r="B410" s="1446"/>
      <c r="C410" s="1001">
        <f>B410</f>
        <v>0</v>
      </c>
      <c r="D410" s="1449"/>
      <c r="E410" s="1407"/>
      <c r="F410" s="1410"/>
      <c r="G410" s="990"/>
      <c r="H410" s="991">
        <v>2022</v>
      </c>
      <c r="I410" s="972"/>
      <c r="J410" s="813">
        <f t="shared" si="157"/>
        <v>0</v>
      </c>
      <c r="K410" s="804"/>
      <c r="L410" s="805">
        <f>R410+S410</f>
        <v>0</v>
      </c>
      <c r="M410" s="804"/>
      <c r="N410" s="813">
        <f t="shared" si="154"/>
        <v>0</v>
      </c>
      <c r="O410" s="804"/>
      <c r="P410" s="813">
        <f t="shared" ref="P410:P416" si="162">IFERROR((AJ410*AK410+AD410*AE410)*0.4*0.035*$F$410,0)</f>
        <v>0</v>
      </c>
      <c r="Q410" s="760"/>
      <c r="R410" s="992">
        <f>SUMIFS('E8.a. KKAuf_SAV'!$X$6:$X$2005,'E8.a. KKAuf_SAV'!$B$6:$B$2005,$C410,'E8.a. KKAuf_SAV'!$D$6:$D$2005,$H410)</f>
        <v>0</v>
      </c>
      <c r="S410" s="992">
        <f>SUMIFS('E8.b. KKAuf_WAV'!$N$6:$N$405,'E8.b. KKAuf_WAV'!$B$6:$B$405,$C410,'E8.b. KKAuf_WAV'!$E$6:$E$405,H410)-SUMIFS('E8.b. KKAuf_WAV'!$N$6:$N$405,'E8.b. KKAuf_WAV'!$B$6:$B$405,$C410,'E8.b. KKAuf_WAV'!$C$6:$C$405,"Geschäfts- oder Firmenwert",'E8.b. KKAuf_WAV'!$D$6:$D$405,H410)</f>
        <v>0</v>
      </c>
      <c r="T410" s="974"/>
      <c r="U410" s="992">
        <f>SUMIFS('E8.a. KKAuf_SAV'!$W$6:$W$2005,'E8.a. KKAuf_SAV'!$B$6:$B$2005,$C410,'E8.a. KKAuf_SAV'!$D$6:$D$2005,H410)</f>
        <v>0</v>
      </c>
      <c r="V410" s="992">
        <f>SUMIFS('E8.b. KKAuf_WAV'!$M$6:$M$405,'E8.b. KKAuf_WAV'!$B$6:$B$405,$C410,'E8.b. KKAuf_WAV'!$E$6:$E$405,$H410,'E8.b. KKAuf_WAV'!$C$6:$C$405,"&lt;&gt;"&amp;"geleistete Anzahlungen auf immaterielle Vermögensgegenstände",'E8.b. KKAuf_WAV'!$C$6:$C$405,"&lt;&gt;"&amp;"geleistete Anzahlungen und Anlagen im Bau des Sachanlagevermögens",'E8.b. KKAuf_WAV'!$C$6:$C$405,"&lt;&gt;"&amp;"Geschäfts- oder Firmenwert")</f>
        <v>0</v>
      </c>
      <c r="W410" s="992">
        <f>SUMIFS('E8.b. KKAuf_WAV'!$M$6:$M$405,'E8.b. KKAuf_WAV'!$B$6:$B$405,$C410,'E8.b. KKAuf_WAV'!$E$6:$E$405,Listen!$AA$3,'E8.b. KKAuf_WAV'!$C$6:$C$405,"geleistete Anzahlungen und Anlagen im Bau des Sachanlagevermögens")+ SUMIFS('E8.b. KKAuf_WAV'!$M$6:$M$405,'E8.b. KKAuf_WAV'!$B$6:$B$405,$C410,'E8.b. KKAuf_WAV'!$E$6:$E$405,Listen!$AA$3,'E8.b. KKAuf_WAV'!$C$6:$C$405,"geleistete Anzahlungen auf immaterielle Vermögensgegenstände")</f>
        <v>0</v>
      </c>
      <c r="X410" s="992">
        <f>SUMIFS('E8.c. KKAuf_BKZ_NAB_IZ'!$K$6:$K$405,'E8.c. KKAuf_BKZ_NAB_IZ'!$B$6:$B$405,$C410,'E8.c. KKAuf_BKZ_NAB_IZ'!$C$6:$C$405,$H410)</f>
        <v>0</v>
      </c>
      <c r="Y410" s="992">
        <f>SUMIFS('E8.a. KKAuf_SAV'!$Y$6:$Y$2005,'E8.a. KKAuf_SAV'!$B$6:$B$2005,$C410,'E8.a. KKAuf_SAV'!$D$6:$D$2005,$H410)</f>
        <v>0</v>
      </c>
      <c r="Z410" s="992">
        <f>SUMIFS('E8.b. KKAuf_WAV'!$O$6:$O$405,'E8.b. KKAuf_WAV'!$B$6:$B$405,$C410,'E8.b. KKAuf_WAV'!$E$6:$E$405,$H410,'E8.b. KKAuf_WAV'!$C$6:$C$405,"&lt;&gt;"&amp;"geleistete Anzahlungen auf immaterielle Vermögensgegenstände",'E8.b. KKAuf_WAV'!$C$6:$C$405,"&lt;&gt;"&amp;"geleistete Anzahlungen und Anlagen im Bau des Sachanlagevermögens",'E8.b. KKAuf_WAV'!$C$6:$C$405,"&lt;&gt;"&amp;"Geschäfts- oder Firmenwert")</f>
        <v>0</v>
      </c>
      <c r="AA410" s="992">
        <f>SUMIFS('E8.b. KKAuf_WAV'!$O$6:$O$405,'E8.b. KKAuf_WAV'!$B$6:$B$405,$C410,'E8.b. KKAuf_WAV'!$E$6:$E$405,Listen!$AA$3,'E8.b. KKAuf_WAV'!$C$6:$C$405,"geleistete Anzahlungen und Anlagen im Bau des Sachanlagevermögens")+ SUMIFS('E8.b. KKAuf_WAV'!$O$6:$O$405,'E8.b. KKAuf_WAV'!$B$6:$B$405,$C410,'E8.b. KKAuf_WAV'!$E$6:$E$405,Listen!$AA$3,'E8.b. KKAuf_WAV'!$C$6:$C$405,"geleistete Anzahlungen auf immaterielle Vermögensgegenstände")</f>
        <v>0</v>
      </c>
      <c r="AB410" s="992">
        <f>SUMIFS('E8.c. KKAuf_BKZ_NAB_IZ'!$L$6:$L$405,'E8.c. KKAuf_BKZ_NAB_IZ'!$B$6:$B$405,$C410,'E8.c. KKAuf_BKZ_NAB_IZ'!$C$6:$C$405,$H410)</f>
        <v>0</v>
      </c>
      <c r="AC410" s="974"/>
      <c r="AD410" s="993">
        <f t="shared" si="159"/>
        <v>0</v>
      </c>
      <c r="AE410" s="993">
        <f>$AE$11</f>
        <v>5.0700000000000002E-2</v>
      </c>
      <c r="AF410" s="993">
        <f>$AF$11</f>
        <v>1.7100000000000001E-2</v>
      </c>
      <c r="AG410" s="993">
        <f>$AG$11</f>
        <v>3.0499999999999999E-2</v>
      </c>
      <c r="AH410" s="994">
        <f t="shared" si="160"/>
        <v>0</v>
      </c>
      <c r="AJ410" s="993">
        <f t="shared" si="155"/>
        <v>0</v>
      </c>
      <c r="AK410" s="993">
        <f>$AK$11</f>
        <v>5.0700000000000002E-2</v>
      </c>
      <c r="AL410" s="993">
        <f>$AL$11</f>
        <v>1.7100000000000001E-2</v>
      </c>
      <c r="AM410" s="993">
        <f>$AM$11</f>
        <v>3.0499999999999999E-2</v>
      </c>
      <c r="AN410" s="994">
        <f t="shared" si="156"/>
        <v>0</v>
      </c>
    </row>
    <row r="411" spans="2:40" x14ac:dyDescent="0.2">
      <c r="B411" s="1447"/>
      <c r="C411" s="1002">
        <f>C410</f>
        <v>0</v>
      </c>
      <c r="D411" s="1450"/>
      <c r="E411" s="1408"/>
      <c r="F411" s="1408"/>
      <c r="G411" s="990"/>
      <c r="H411" s="983">
        <v>2023</v>
      </c>
      <c r="I411" s="972"/>
      <c r="J411" s="805">
        <f t="shared" si="157"/>
        <v>0</v>
      </c>
      <c r="K411" s="804"/>
      <c r="L411" s="803">
        <f t="shared" ref="L411:L474" si="163">R411+S411</f>
        <v>0</v>
      </c>
      <c r="M411" s="804"/>
      <c r="N411" s="803">
        <f t="shared" si="154"/>
        <v>0</v>
      </c>
      <c r="O411" s="804"/>
      <c r="P411" s="803">
        <f t="shared" si="162"/>
        <v>0</v>
      </c>
      <c r="Q411" s="760"/>
      <c r="R411" s="980">
        <f>SUMIFS('E8.a. KKAuf_SAV'!$X$6:$X$2005,'E8.a. KKAuf_SAV'!$B$6:$B$2005,$C411,'E8.a. KKAuf_SAV'!$D$6:$D$2005,$H411)</f>
        <v>0</v>
      </c>
      <c r="S411" s="980">
        <f>SUMIFS('E8.b. KKAuf_WAV'!$N$6:$N$405,'E8.b. KKAuf_WAV'!$B$6:$B$405,$C411,'E8.b. KKAuf_WAV'!$E$6:$E$405,H411)-SUMIFS('E8.b. KKAuf_WAV'!$N$6:$N$405,'E8.b. KKAuf_WAV'!$B$6:$B$405,$C411,'E8.b. KKAuf_WAV'!$C$6:$C$405,"Geschäfts- oder Firmenwert",'E8.b. KKAuf_WAV'!$D$6:$D$405,H411)</f>
        <v>0</v>
      </c>
      <c r="T411" s="974"/>
      <c r="U411" s="980">
        <f>SUMIFS('E8.a. KKAuf_SAV'!$W$6:$W$2005,'E8.a. KKAuf_SAV'!$B$6:$B$2005,$C411,'E8.a. KKAuf_SAV'!$D$6:$D$2005,H411)</f>
        <v>0</v>
      </c>
      <c r="V411" s="980">
        <f>SUMIFS('E8.b. KKAuf_WAV'!$M$6:$M$405,'E8.b. KKAuf_WAV'!$B$6:$B$405,$C411,'E8.b. KKAuf_WAV'!$E$6:$E$405,$H411,'E8.b. KKAuf_WAV'!$C$6:$C$405,"&lt;&gt;"&amp;"geleistete Anzahlungen auf immaterielle Vermögensgegenstände",'E8.b. KKAuf_WAV'!$C$6:$C$405,"&lt;&gt;"&amp;"geleistete Anzahlungen und Anlagen im Bau des Sachanlagevermögens",'E8.b. KKAuf_WAV'!$C$6:$C$405,"&lt;&gt;"&amp;"Geschäfts- oder Firmenwert")</f>
        <v>0</v>
      </c>
      <c r="W411" s="980"/>
      <c r="X411" s="980">
        <f>SUMIFS('E8.c. KKAuf_BKZ_NAB_IZ'!$K$6:$K$405,'E8.c. KKAuf_BKZ_NAB_IZ'!$B$6:$B$405,$C411,'E8.c. KKAuf_BKZ_NAB_IZ'!$C$6:$C$405,$H411)</f>
        <v>0</v>
      </c>
      <c r="Y411" s="980">
        <f>SUMIFS('E8.a. KKAuf_SAV'!$Y$6:$Y$2005,'E8.a. KKAuf_SAV'!$B$6:$B$2005,$C411,'E8.a. KKAuf_SAV'!$D$6:$D$2005,$H411)</f>
        <v>0</v>
      </c>
      <c r="Z411" s="980">
        <f>SUMIFS('E8.b. KKAuf_WAV'!$O$6:$O$405,'E8.b. KKAuf_WAV'!$B$6:$B$405,$C411,'E8.b. KKAuf_WAV'!$E$6:$E$405,$H411,'E8.b. KKAuf_WAV'!$C$6:$C$405,"&lt;&gt;"&amp;"geleistete Anzahlungen auf immaterielle Vermögensgegenstände",'E8.b. KKAuf_WAV'!$C$6:$C$405,"&lt;&gt;"&amp;"geleistete Anzahlungen und Anlagen im Bau des Sachanlagevermögens",'E8.b. KKAuf_WAV'!$C$6:$C$405,"&lt;&gt;"&amp;"Geschäfts- oder Firmenwert")</f>
        <v>0</v>
      </c>
      <c r="AA411" s="980"/>
      <c r="AB411" s="980">
        <f>SUMIFS('E8.c. KKAuf_BKZ_NAB_IZ'!$L$6:$L$405,'E8.c. KKAuf_BKZ_NAB_IZ'!$B$6:$B$405,$C411,'E8.c. KKAuf_BKZ_NAB_IZ'!$C$6:$C$405,$H411)</f>
        <v>0</v>
      </c>
      <c r="AC411" s="974"/>
      <c r="AD411" s="980">
        <f t="shared" si="159"/>
        <v>0</v>
      </c>
      <c r="AE411" s="984">
        <f>$AE$12</f>
        <v>5.0700000000000002E-2</v>
      </c>
      <c r="AF411" s="984">
        <f>$AF$12</f>
        <v>1.7100000000000001E-2</v>
      </c>
      <c r="AG411" s="984">
        <f>$AG$12</f>
        <v>3.0499999999999999E-2</v>
      </c>
      <c r="AH411" s="982">
        <f t="shared" si="160"/>
        <v>0</v>
      </c>
      <c r="AJ411" s="980"/>
      <c r="AK411" s="984">
        <f>$AK$12</f>
        <v>5.0700000000000002E-2</v>
      </c>
      <c r="AL411" s="984">
        <f>$AL$12</f>
        <v>1.7100000000000001E-2</v>
      </c>
      <c r="AM411" s="984">
        <f>$AM$12</f>
        <v>3.0499999999999999E-2</v>
      </c>
      <c r="AN411" s="982">
        <f t="shared" si="156"/>
        <v>0</v>
      </c>
    </row>
    <row r="412" spans="2:40" x14ac:dyDescent="0.2">
      <c r="B412" s="1447"/>
      <c r="C412" s="1002">
        <f>C410</f>
        <v>0</v>
      </c>
      <c r="D412" s="1450"/>
      <c r="E412" s="1408"/>
      <c r="F412" s="1408"/>
      <c r="G412" s="990"/>
      <c r="H412" s="983">
        <v>2024</v>
      </c>
      <c r="I412" s="972"/>
      <c r="J412" s="803">
        <f t="shared" si="157"/>
        <v>0</v>
      </c>
      <c r="K412" s="804"/>
      <c r="L412" s="803">
        <f t="shared" si="163"/>
        <v>0</v>
      </c>
      <c r="M412" s="804"/>
      <c r="N412" s="803">
        <f t="shared" si="154"/>
        <v>0</v>
      </c>
      <c r="O412" s="804"/>
      <c r="P412" s="803">
        <f t="shared" si="162"/>
        <v>0</v>
      </c>
      <c r="Q412" s="760"/>
      <c r="R412" s="980">
        <f>SUMIFS('E8.a. KKAuf_SAV'!$X$6:$X$2005,'E8.a. KKAuf_SAV'!$B$6:$B$2005,$C412,'E8.a. KKAuf_SAV'!$D$6:$D$2005,$H412)</f>
        <v>0</v>
      </c>
      <c r="S412" s="980">
        <f>SUMIFS('E8.b. KKAuf_WAV'!$N$6:$N$405,'E8.b. KKAuf_WAV'!$B$6:$B$405,$C412,'E8.b. KKAuf_WAV'!$E$6:$E$405,H412)-SUMIFS('E8.b. KKAuf_WAV'!$N$6:$N$405,'E8.b. KKAuf_WAV'!$B$6:$B$405,$C412,'E8.b. KKAuf_WAV'!$C$6:$C$405,"Geschäfts- oder Firmenwert",'E8.b. KKAuf_WAV'!$D$6:$D$405,H412)</f>
        <v>0</v>
      </c>
      <c r="T412" s="974"/>
      <c r="U412" s="980">
        <f>SUMIFS('E8.a. KKAuf_SAV'!$W$6:$W$2005,'E8.a. KKAuf_SAV'!$B$6:$B$2005,$C412,'E8.a. KKAuf_SAV'!$D$6:$D$2005,H412)</f>
        <v>0</v>
      </c>
      <c r="V412" s="980">
        <f>SUMIFS('E8.b. KKAuf_WAV'!$M$6:$M$405,'E8.b. KKAuf_WAV'!$B$6:$B$405,$C412,'E8.b. KKAuf_WAV'!$E$6:$E$405,$H412,'E8.b. KKAuf_WAV'!$C$6:$C$405,"&lt;&gt;"&amp;"geleistete Anzahlungen auf immaterielle Vermögensgegenstände",'E8.b. KKAuf_WAV'!$C$6:$C$405,"&lt;&gt;"&amp;"geleistete Anzahlungen und Anlagen im Bau des Sachanlagevermögens",'E8.b. KKAuf_WAV'!$C$6:$C$405,"&lt;&gt;"&amp;"Geschäfts- oder Firmenwert")</f>
        <v>0</v>
      </c>
      <c r="W412" s="980">
        <f>SUMIFS('E8.b. KKAuf_WAV'!$M$6:$M$405,'E8.b. KKAuf_WAV'!$B$6:$B$405,$C412,'E8.b. KKAuf_WAV'!$E$6:$E$405,H412,'E8.b. KKAuf_WAV'!$C$6:$C$405,"geleistete Anzahlungen und Anlagen im Bau des Sachanlagevermögens")+ SUMIFS('E8.b. KKAuf_WAV'!$M$6:$M$405,'E8.b. KKAuf_WAV'!$B$6:$B$405,$C412,'E8.b. KKAuf_WAV'!$E$6:$E$405,H412,'E8.b. KKAuf_WAV'!$C$6:$C$405,"geleistete Anzahlungen auf immaterielle Vermögensgegenstände")</f>
        <v>0</v>
      </c>
      <c r="X412" s="980">
        <f>SUMIFS('E8.c. KKAuf_BKZ_NAB_IZ'!$K$6:$K$405,'E8.c. KKAuf_BKZ_NAB_IZ'!$B$6:$B$405,$C412,'E8.c. KKAuf_BKZ_NAB_IZ'!$C$6:$C$405,$H412)</f>
        <v>0</v>
      </c>
      <c r="Y412" s="980">
        <f>SUMIFS('E8.a. KKAuf_SAV'!$Y$6:$Y$2005,'E8.a. KKAuf_SAV'!$B$6:$B$2005,$C412,'E8.a. KKAuf_SAV'!$D$6:$D$2005,$H412)</f>
        <v>0</v>
      </c>
      <c r="Z412" s="980">
        <f>SUMIFS('E8.b. KKAuf_WAV'!$O$6:$O$405,'E8.b. KKAuf_WAV'!$B$6:$B$405,$C412,'E8.b. KKAuf_WAV'!$E$6:$E$405,$H412,'E8.b. KKAuf_WAV'!$C$6:$C$405,"&lt;&gt;"&amp;"geleistete Anzahlungen auf immaterielle Vermögensgegenstände",'E8.b. KKAuf_WAV'!$C$6:$C$405,"&lt;&gt;"&amp;"geleistete Anzahlungen und Anlagen im Bau des Sachanlagevermögens",'E8.b. KKAuf_WAV'!$C$6:$C$405,"&lt;&gt;"&amp;"Geschäfts- oder Firmenwert")</f>
        <v>0</v>
      </c>
      <c r="AA412" s="980">
        <f>SUMIFS('E8.b. KKAuf_WAV'!$O$6:$O$405,'E8.b. KKAuf_WAV'!$B$6:$B$405,$C412,'E8.b. KKAuf_WAV'!$E$6:$E$405,H412,'E8.b. KKAuf_WAV'!$C$6:$C$405,"geleistete Anzahlungen und Anlagen im Bau des Sachanlagevermögens")+ SUMIFS('E8.b. KKAuf_WAV'!$O$6:$O$405,'E8.b. KKAuf_WAV'!$B$6:$B$405,$C412,'E8.b. KKAuf_WAV'!$E$6:$E$405,H412,'E8.b. KKAuf_WAV'!$C$6:$C$405,"geleistete Anzahlungen auf immaterielle Vermögensgegenstände")</f>
        <v>0</v>
      </c>
      <c r="AB412" s="980">
        <f>SUMIFS('E8.c. KKAuf_BKZ_NAB_IZ'!$L$6:$L$405,'E8.c. KKAuf_BKZ_NAB_IZ'!$B$6:$B$405,$C412,'E8.c. KKAuf_BKZ_NAB_IZ'!$C$6:$C$405,$H412)</f>
        <v>0</v>
      </c>
      <c r="AC412" s="974"/>
      <c r="AD412" s="980">
        <f t="shared" si="159"/>
        <v>0</v>
      </c>
      <c r="AE412" s="984">
        <f>$AE$13</f>
        <v>6.93E-2</v>
      </c>
      <c r="AF412" s="984">
        <f>$AF$13</f>
        <v>3.8699999999999998E-2</v>
      </c>
      <c r="AG412" s="984">
        <f>$AG$13</f>
        <v>5.0900000000000001E-2</v>
      </c>
      <c r="AH412" s="982">
        <f t="shared" si="160"/>
        <v>0</v>
      </c>
      <c r="AJ412" s="980">
        <f t="shared" si="155"/>
        <v>0</v>
      </c>
      <c r="AK412" s="984">
        <f>$AK$13</f>
        <v>7.0099999999999996E-2</v>
      </c>
      <c r="AL412" s="984">
        <f>$AL$13</f>
        <v>3.6600000000000001E-2</v>
      </c>
      <c r="AM412" s="984">
        <f>$AM$13</f>
        <v>0.05</v>
      </c>
      <c r="AN412" s="982">
        <f t="shared" si="156"/>
        <v>0</v>
      </c>
    </row>
    <row r="413" spans="2:40" ht="15" thickBot="1" x14ac:dyDescent="0.25">
      <c r="B413" s="1447"/>
      <c r="C413" s="1002">
        <f>C410</f>
        <v>0</v>
      </c>
      <c r="D413" s="1450"/>
      <c r="E413" s="1408"/>
      <c r="F413" s="1408"/>
      <c r="G413" s="990"/>
      <c r="H413" s="983">
        <v>2025</v>
      </c>
      <c r="I413" s="972"/>
      <c r="J413" s="803">
        <f t="shared" si="157"/>
        <v>0</v>
      </c>
      <c r="K413" s="804"/>
      <c r="L413" s="803">
        <f t="shared" si="163"/>
        <v>0</v>
      </c>
      <c r="M413" s="804"/>
      <c r="N413" s="803">
        <f t="shared" si="154"/>
        <v>0</v>
      </c>
      <c r="O413" s="804"/>
      <c r="P413" s="803">
        <f t="shared" si="162"/>
        <v>0</v>
      </c>
      <c r="Q413" s="760"/>
      <c r="R413" s="980">
        <f>SUMIFS('E8.a. KKAuf_SAV'!$X$6:$X$2005,'E8.a. KKAuf_SAV'!$B$6:$B$2005,$C413,'E8.a. KKAuf_SAV'!$D$6:$D$2005,$H413)</f>
        <v>0</v>
      </c>
      <c r="S413" s="980">
        <f>SUMIFS('E8.b. KKAuf_WAV'!$N$6:$N$405,'E8.b. KKAuf_WAV'!$B$6:$B$405,$C413,'E8.b. KKAuf_WAV'!$E$6:$E$405,H413)-SUMIFS('E8.b. KKAuf_WAV'!$N$6:$N$405,'E8.b. KKAuf_WAV'!$B$6:$B$405,$C413,'E8.b. KKAuf_WAV'!$C$6:$C$405,"Geschäfts- oder Firmenwert",'E8.b. KKAuf_WAV'!$D$6:$D$405,H413)</f>
        <v>0</v>
      </c>
      <c r="T413" s="974"/>
      <c r="U413" s="980">
        <f>SUMIFS('E8.a. KKAuf_SAV'!$W$6:$W$2005,'E8.a. KKAuf_SAV'!$B$6:$B$2005,$C413,'E8.a. KKAuf_SAV'!$D$6:$D$2005,H413)</f>
        <v>0</v>
      </c>
      <c r="V413" s="980">
        <f>SUMIFS('E8.b. KKAuf_WAV'!$M$6:$M$405,'E8.b. KKAuf_WAV'!$B$6:$B$405,$C413,'E8.b. KKAuf_WAV'!$E$6:$E$405,$H413,'E8.b. KKAuf_WAV'!$C$6:$C$405,"&lt;&gt;"&amp;"geleistete Anzahlungen auf immaterielle Vermögensgegenstände",'E8.b. KKAuf_WAV'!$C$6:$C$405,"&lt;&gt;"&amp;"geleistete Anzahlungen und Anlagen im Bau des Sachanlagevermögens",'E8.b. KKAuf_WAV'!$C$6:$C$405,"&lt;&gt;"&amp;"Geschäfts- oder Firmenwert")</f>
        <v>0</v>
      </c>
      <c r="W413" s="980">
        <f>SUMIFS('E8.b. KKAuf_WAV'!$M$6:$M$405,'E8.b. KKAuf_WAV'!$B$6:$B$405,$C413,'E8.b. KKAuf_WAV'!$E$6:$E$405,H413,'E8.b. KKAuf_WAV'!$C$6:$C$405,"geleistete Anzahlungen und Anlagen im Bau des Sachanlagevermögens")+ SUMIFS('E8.b. KKAuf_WAV'!$M$6:$M$405,'E8.b. KKAuf_WAV'!$B$6:$B$405,$C413,'E8.b. KKAuf_WAV'!$E$6:$E$405,H413,'E8.b. KKAuf_WAV'!$C$6:$C$405,"geleistete Anzahlungen auf immaterielle Vermögensgegenstände")</f>
        <v>0</v>
      </c>
      <c r="X413" s="980">
        <f>SUMIFS('E8.c. KKAuf_BKZ_NAB_IZ'!$K$6:$K$405,'E8.c. KKAuf_BKZ_NAB_IZ'!$B$6:$B$405,$C413,'E8.c. KKAuf_BKZ_NAB_IZ'!$C$6:$C$405,$H413)</f>
        <v>0</v>
      </c>
      <c r="Y413" s="980">
        <f>SUMIFS('E8.a. KKAuf_SAV'!$Y$6:$Y$2005,'E8.a. KKAuf_SAV'!$B$6:$B$2005,$C413,'E8.a. KKAuf_SAV'!$D$6:$D$2005,$H413)</f>
        <v>0</v>
      </c>
      <c r="Z413" s="980">
        <f>SUMIFS('E8.b. KKAuf_WAV'!$O$6:$O$405,'E8.b. KKAuf_WAV'!$B$6:$B$405,$C413,'E8.b. KKAuf_WAV'!$E$6:$E$405,$H413,'E8.b. KKAuf_WAV'!$C$6:$C$405,"&lt;&gt;"&amp;"geleistete Anzahlungen auf immaterielle Vermögensgegenstände",'E8.b. KKAuf_WAV'!$C$6:$C$405,"&lt;&gt;"&amp;"geleistete Anzahlungen und Anlagen im Bau des Sachanlagevermögens",'E8.b. KKAuf_WAV'!$C$6:$C$405,"&lt;&gt;"&amp;"Geschäfts- oder Firmenwert")</f>
        <v>0</v>
      </c>
      <c r="AA413" s="980">
        <f>SUMIFS('E8.b. KKAuf_WAV'!$O$6:$O$405,'E8.b. KKAuf_WAV'!$B$6:$B$405,$C413,'E8.b. KKAuf_WAV'!$E$6:$E$405,H413,'E8.b. KKAuf_WAV'!$C$6:$C$405,"geleistete Anzahlungen und Anlagen im Bau des Sachanlagevermögens")+ SUMIFS('E8.b. KKAuf_WAV'!$O$6:$O$405,'E8.b. KKAuf_WAV'!$B$6:$B$405,$C413,'E8.b. KKAuf_WAV'!$E$6:$E$405,H413,'E8.b. KKAuf_WAV'!$C$6:$C$405,"geleistete Anzahlungen auf immaterielle Vermögensgegenstände")</f>
        <v>0</v>
      </c>
      <c r="AB413" s="980">
        <f>SUMIFS('E8.c. KKAuf_BKZ_NAB_IZ'!$L$6:$L$405,'E8.c. KKAuf_BKZ_NAB_IZ'!$B$6:$B$405,$C413,'E8.c. KKAuf_BKZ_NAB_IZ'!$C$6:$C$405,$H413)</f>
        <v>0</v>
      </c>
      <c r="AC413" s="974"/>
      <c r="AD413" s="980">
        <f t="shared" si="159"/>
        <v>0</v>
      </c>
      <c r="AE413" s="984">
        <f>$AE$14</f>
        <v>7.0099999999999996E-2</v>
      </c>
      <c r="AF413" s="984">
        <f>$AF$14</f>
        <v>3.6600000000000001E-2</v>
      </c>
      <c r="AG413" s="984">
        <f>$AG$14</f>
        <v>0.05</v>
      </c>
      <c r="AH413" s="982">
        <f t="shared" si="160"/>
        <v>0</v>
      </c>
      <c r="AJ413" s="980">
        <f t="shared" si="155"/>
        <v>0</v>
      </c>
      <c r="AK413" s="984">
        <f>$AK$14</f>
        <v>7.0099999999999996E-2</v>
      </c>
      <c r="AL413" s="984">
        <f>$AL$14</f>
        <v>3.6600000000000001E-2</v>
      </c>
      <c r="AM413" s="984">
        <f>$AM$14</f>
        <v>0.05</v>
      </c>
      <c r="AN413" s="982">
        <f t="shared" si="156"/>
        <v>0</v>
      </c>
    </row>
    <row r="414" spans="2:40" ht="15" hidden="1" thickBot="1" x14ac:dyDescent="0.25">
      <c r="B414" s="1447"/>
      <c r="C414" s="1002">
        <f>C410</f>
        <v>0</v>
      </c>
      <c r="D414" s="1450"/>
      <c r="E414" s="1408"/>
      <c r="F414" s="1408"/>
      <c r="G414" s="990"/>
      <c r="H414" s="983">
        <v>2026</v>
      </c>
      <c r="I414" s="972"/>
      <c r="J414" s="803">
        <f t="shared" si="157"/>
        <v>0</v>
      </c>
      <c r="K414" s="804"/>
      <c r="L414" s="803">
        <f t="shared" si="163"/>
        <v>0</v>
      </c>
      <c r="M414" s="804"/>
      <c r="N414" s="803">
        <f t="shared" si="154"/>
        <v>0</v>
      </c>
      <c r="O414" s="804"/>
      <c r="P414" s="803">
        <f t="shared" si="162"/>
        <v>0</v>
      </c>
      <c r="Q414" s="760"/>
      <c r="R414" s="980">
        <f>SUMIFS('E8.a. KKAuf_SAV'!$X$6:$X$2005,'E8.a. KKAuf_SAV'!$B$6:$B$2005,$C414,'E8.a. KKAuf_SAV'!$D$6:$D$2005,$H414)</f>
        <v>0</v>
      </c>
      <c r="S414" s="980">
        <f>SUMIFS('E8.b. KKAuf_WAV'!$N$6:$N$405,'E8.b. KKAuf_WAV'!$B$6:$B$405,$C414,'E8.b. KKAuf_WAV'!$E$6:$E$405,H414)-SUMIFS('E8.b. KKAuf_WAV'!$N$6:$N$405,'E8.b. KKAuf_WAV'!$B$6:$B$405,$C414,'E8.b. KKAuf_WAV'!$C$6:$C$405,"Geschäfts- oder Firmenwert",'E8.b. KKAuf_WAV'!$D$6:$D$405,H414)</f>
        <v>0</v>
      </c>
      <c r="T414" s="974"/>
      <c r="U414" s="980">
        <f>SUMIFS('E8.a. KKAuf_SAV'!$W$6:$W$2005,'E8.a. KKAuf_SAV'!$B$6:$B$2005,$C414,'E8.a. KKAuf_SAV'!$D$6:$D$2005,H414)</f>
        <v>0</v>
      </c>
      <c r="V414" s="980">
        <f>SUMIFS('E8.b. KKAuf_WAV'!$M$6:$M$405,'E8.b. KKAuf_WAV'!$B$6:$B$405,$C414,'E8.b. KKAuf_WAV'!$E$6:$E$405,$H414,'E8.b. KKAuf_WAV'!$C$6:$C$405,"&lt;&gt;"&amp;"geleistete Anzahlungen auf immaterielle Vermögensgegenstände",'E8.b. KKAuf_WAV'!$C$6:$C$405,"&lt;&gt;"&amp;"geleistete Anzahlungen und Anlagen im Bau des Sachanlagevermögens",'E8.b. KKAuf_WAV'!$C$6:$C$405,"&lt;&gt;"&amp;"Geschäfts- oder Firmenwert")</f>
        <v>0</v>
      </c>
      <c r="W414" s="980">
        <f>SUMIFS('E8.b. KKAuf_WAV'!$M$6:$M$405,'E8.b. KKAuf_WAV'!$B$6:$B$405,$C414,'E8.b. KKAuf_WAV'!$E$6:$E$405,H414,'E8.b. KKAuf_WAV'!$C$6:$C$405,"geleistete Anzahlungen und Anlagen im Bau des Sachanlagevermögens")+ SUMIFS('E8.b. KKAuf_WAV'!$M$6:$M$405,'E8.b. KKAuf_WAV'!$B$6:$B$405,$C414,'E8.b. KKAuf_WAV'!$E$6:$E$405,H414,'E8.b. KKAuf_WAV'!$C$6:$C$405,"geleistete Anzahlungen auf immaterielle Vermögensgegenstände")</f>
        <v>0</v>
      </c>
      <c r="X414" s="980">
        <f>SUMIFS('E8.c. KKAuf_BKZ_NAB_IZ'!$K$6:$K$405,'E8.c. KKAuf_BKZ_NAB_IZ'!$B$6:$B$405,$C414,'E8.c. KKAuf_BKZ_NAB_IZ'!$C$6:$C$405,$H414)</f>
        <v>0</v>
      </c>
      <c r="Y414" s="980">
        <f>SUMIFS('E8.a. KKAuf_SAV'!$Y$6:$Y$2005,'E8.a. KKAuf_SAV'!$B$6:$B$2005,$C414,'E8.a. KKAuf_SAV'!$D$6:$D$2005,$H414)</f>
        <v>0</v>
      </c>
      <c r="Z414" s="980">
        <f>SUMIFS('E8.b. KKAuf_WAV'!$O$6:$O$405,'E8.b. KKAuf_WAV'!$B$6:$B$405,$C414,'E8.b. KKAuf_WAV'!$E$6:$E$405,$H414,'E8.b. KKAuf_WAV'!$C$6:$C$405,"&lt;&gt;"&amp;"geleistete Anzahlungen auf immaterielle Vermögensgegenstände",'E8.b. KKAuf_WAV'!$C$6:$C$405,"&lt;&gt;"&amp;"geleistete Anzahlungen und Anlagen im Bau des Sachanlagevermögens",'E8.b. KKAuf_WAV'!$C$6:$C$405,"&lt;&gt;"&amp;"Geschäfts- oder Firmenwert")</f>
        <v>0</v>
      </c>
      <c r="AA414" s="980">
        <f>SUMIFS('E8.b. KKAuf_WAV'!$O$6:$O$405,'E8.b. KKAuf_WAV'!$B$6:$B$405,$C414,'E8.b. KKAuf_WAV'!$E$6:$E$405,H414,'E8.b. KKAuf_WAV'!$C$6:$C$405,"geleistete Anzahlungen und Anlagen im Bau des Sachanlagevermögens")+ SUMIFS('E8.b. KKAuf_WAV'!$O$6:$O$405,'E8.b. KKAuf_WAV'!$B$6:$B$405,$C414,'E8.b. KKAuf_WAV'!$E$6:$E$405,H414,'E8.b. KKAuf_WAV'!$C$6:$C$405,"geleistete Anzahlungen auf immaterielle Vermögensgegenstände")</f>
        <v>0</v>
      </c>
      <c r="AB414" s="980">
        <f>SUMIFS('E8.c. KKAuf_BKZ_NAB_IZ'!$L$6:$L$405,'E8.c. KKAuf_BKZ_NAB_IZ'!$B$6:$B$405,$C414,'E8.c. KKAuf_BKZ_NAB_IZ'!$C$6:$C$405,$H414)</f>
        <v>0</v>
      </c>
      <c r="AC414" s="974"/>
      <c r="AD414" s="980">
        <f t="shared" si="159"/>
        <v>0</v>
      </c>
      <c r="AE414" s="984">
        <f>$AE$15</f>
        <v>0</v>
      </c>
      <c r="AF414" s="984">
        <f>$AF$15</f>
        <v>0</v>
      </c>
      <c r="AG414" s="984">
        <f>$AG$15</f>
        <v>0</v>
      </c>
      <c r="AH414" s="982">
        <f t="shared" si="160"/>
        <v>0</v>
      </c>
      <c r="AJ414" s="980">
        <f t="shared" si="155"/>
        <v>0</v>
      </c>
      <c r="AK414" s="984">
        <f>$AK$15</f>
        <v>0</v>
      </c>
      <c r="AL414" s="984">
        <f>$AL$15</f>
        <v>0</v>
      </c>
      <c r="AM414" s="984">
        <f>$AM$15</f>
        <v>0</v>
      </c>
      <c r="AN414" s="982">
        <f t="shared" si="156"/>
        <v>0</v>
      </c>
    </row>
    <row r="415" spans="2:40" ht="15" hidden="1" thickBot="1" x14ac:dyDescent="0.25">
      <c r="B415" s="1447"/>
      <c r="C415" s="1002">
        <f>C410</f>
        <v>0</v>
      </c>
      <c r="D415" s="1450"/>
      <c r="E415" s="1408"/>
      <c r="F415" s="1408"/>
      <c r="G415" s="990"/>
      <c r="H415" s="983">
        <v>2027</v>
      </c>
      <c r="I415" s="972"/>
      <c r="J415" s="803">
        <f t="shared" si="157"/>
        <v>0</v>
      </c>
      <c r="K415" s="804"/>
      <c r="L415" s="803">
        <f t="shared" si="163"/>
        <v>0</v>
      </c>
      <c r="M415" s="804"/>
      <c r="N415" s="803">
        <f t="shared" si="154"/>
        <v>0</v>
      </c>
      <c r="O415" s="804"/>
      <c r="P415" s="803">
        <f t="shared" si="162"/>
        <v>0</v>
      </c>
      <c r="Q415" s="760"/>
      <c r="R415" s="980">
        <f>SUMIFS('E8.a. KKAuf_SAV'!$X$6:$X$2005,'E8.a. KKAuf_SAV'!$B$6:$B$2005,$C415,'E8.a. KKAuf_SAV'!$D$6:$D$2005,$H415)</f>
        <v>0</v>
      </c>
      <c r="S415" s="980">
        <f>SUMIFS('E8.b. KKAuf_WAV'!$N$6:$N$405,'E8.b. KKAuf_WAV'!$B$6:$B$405,$C415,'E8.b. KKAuf_WAV'!$E$6:$E$405,H415)-SUMIFS('E8.b. KKAuf_WAV'!$N$6:$N$405,'E8.b. KKAuf_WAV'!$B$6:$B$405,$C415,'E8.b. KKAuf_WAV'!$C$6:$C$405,"Geschäfts- oder Firmenwert",'E8.b. KKAuf_WAV'!$D$6:$D$405,H415)</f>
        <v>0</v>
      </c>
      <c r="T415" s="974"/>
      <c r="U415" s="980">
        <f>SUMIFS('E8.a. KKAuf_SAV'!$W$6:$W$2005,'E8.a. KKAuf_SAV'!$B$6:$B$2005,$C415,'E8.a. KKAuf_SAV'!$D$6:$D$2005,H415)</f>
        <v>0</v>
      </c>
      <c r="V415" s="980">
        <f>SUMIFS('E8.b. KKAuf_WAV'!$M$6:$M$405,'E8.b. KKAuf_WAV'!$B$6:$B$405,$C415,'E8.b. KKAuf_WAV'!$E$6:$E$405,$H415,'E8.b. KKAuf_WAV'!$C$6:$C$405,"&lt;&gt;"&amp;"geleistete Anzahlungen auf immaterielle Vermögensgegenstände",'E8.b. KKAuf_WAV'!$C$6:$C$405,"&lt;&gt;"&amp;"geleistete Anzahlungen und Anlagen im Bau des Sachanlagevermögens",'E8.b. KKAuf_WAV'!$C$6:$C$405,"&lt;&gt;"&amp;"Geschäfts- oder Firmenwert")</f>
        <v>0</v>
      </c>
      <c r="W415" s="980">
        <f>SUMIFS('E8.b. KKAuf_WAV'!$M$6:$M$405,'E8.b. KKAuf_WAV'!$B$6:$B$405,$C415,'E8.b. KKAuf_WAV'!$E$6:$E$405,H415,'E8.b. KKAuf_WAV'!$C$6:$C$405,"geleistete Anzahlungen und Anlagen im Bau des Sachanlagevermögens")+ SUMIFS('E8.b. KKAuf_WAV'!$M$6:$M$405,'E8.b. KKAuf_WAV'!$B$6:$B$405,$C415,'E8.b. KKAuf_WAV'!$E$6:$E$405,H415,'E8.b. KKAuf_WAV'!$C$6:$C$405,"geleistete Anzahlungen auf immaterielle Vermögensgegenstände")</f>
        <v>0</v>
      </c>
      <c r="X415" s="980">
        <f>SUMIFS('E8.c. KKAuf_BKZ_NAB_IZ'!$K$6:$K$405,'E8.c. KKAuf_BKZ_NAB_IZ'!$B$6:$B$405,$C415,'E8.c. KKAuf_BKZ_NAB_IZ'!$C$6:$C$405,$H415)</f>
        <v>0</v>
      </c>
      <c r="Y415" s="980">
        <f>SUMIFS('E8.a. KKAuf_SAV'!$Y$6:$Y$2005,'E8.a. KKAuf_SAV'!$B$6:$B$2005,$C415,'E8.a. KKAuf_SAV'!$D$6:$D$2005,$H415)</f>
        <v>0</v>
      </c>
      <c r="Z415" s="980">
        <f>SUMIFS('E8.b. KKAuf_WAV'!$O$6:$O$405,'E8.b. KKAuf_WAV'!$B$6:$B$405,$C415,'E8.b. KKAuf_WAV'!$E$6:$E$405,$H415,'E8.b. KKAuf_WAV'!$C$6:$C$405,"&lt;&gt;"&amp;"geleistete Anzahlungen auf immaterielle Vermögensgegenstände",'E8.b. KKAuf_WAV'!$C$6:$C$405,"&lt;&gt;"&amp;"geleistete Anzahlungen und Anlagen im Bau des Sachanlagevermögens",'E8.b. KKAuf_WAV'!$C$6:$C$405,"&lt;&gt;"&amp;"Geschäfts- oder Firmenwert")</f>
        <v>0</v>
      </c>
      <c r="AA415" s="980">
        <f>SUMIFS('E8.b. KKAuf_WAV'!$O$6:$O$405,'E8.b. KKAuf_WAV'!$B$6:$B$405,$C415,'E8.b. KKAuf_WAV'!$E$6:$E$405,H415,'E8.b. KKAuf_WAV'!$C$6:$C$405,"geleistete Anzahlungen und Anlagen im Bau des Sachanlagevermögens")+ SUMIFS('E8.b. KKAuf_WAV'!$O$6:$O$405,'E8.b. KKAuf_WAV'!$B$6:$B$405,$C415,'E8.b. KKAuf_WAV'!$E$6:$E$405,H415,'E8.b. KKAuf_WAV'!$C$6:$C$405,"geleistete Anzahlungen auf immaterielle Vermögensgegenstände")</f>
        <v>0</v>
      </c>
      <c r="AB415" s="980">
        <f>SUMIFS('E8.c. KKAuf_BKZ_NAB_IZ'!$L$6:$L$405,'E8.c. KKAuf_BKZ_NAB_IZ'!$B$6:$B$405,$C415,'E8.c. KKAuf_BKZ_NAB_IZ'!$C$6:$C$405,$H415)</f>
        <v>0</v>
      </c>
      <c r="AC415" s="974"/>
      <c r="AD415" s="980">
        <f t="shared" si="159"/>
        <v>0</v>
      </c>
      <c r="AE415" s="984">
        <f>$AE$16</f>
        <v>0</v>
      </c>
      <c r="AF415" s="984">
        <f>$AF$16</f>
        <v>0</v>
      </c>
      <c r="AG415" s="984">
        <f>$AG$16</f>
        <v>0</v>
      </c>
      <c r="AH415" s="982">
        <f t="shared" si="160"/>
        <v>0</v>
      </c>
      <c r="AJ415" s="980">
        <f t="shared" si="155"/>
        <v>0</v>
      </c>
      <c r="AK415" s="984">
        <f>$AK$16</f>
        <v>0</v>
      </c>
      <c r="AL415" s="984">
        <f>$AL$16</f>
        <v>0</v>
      </c>
      <c r="AM415" s="984">
        <f>$AM$16</f>
        <v>0</v>
      </c>
      <c r="AN415" s="982">
        <f t="shared" si="156"/>
        <v>0</v>
      </c>
    </row>
    <row r="416" spans="2:40" ht="15" hidden="1" thickBot="1" x14ac:dyDescent="0.25">
      <c r="B416" s="1448"/>
      <c r="C416" s="1003">
        <f>C410</f>
        <v>0</v>
      </c>
      <c r="D416" s="1451"/>
      <c r="E416" s="1409"/>
      <c r="F416" s="1409"/>
      <c r="G416" s="970"/>
      <c r="H416" s="986">
        <v>2028</v>
      </c>
      <c r="I416" s="972"/>
      <c r="J416" s="815">
        <f t="shared" si="157"/>
        <v>0</v>
      </c>
      <c r="K416" s="804"/>
      <c r="L416" s="814">
        <f t="shared" si="163"/>
        <v>0</v>
      </c>
      <c r="M416" s="804"/>
      <c r="N416" s="814">
        <f t="shared" si="154"/>
        <v>0</v>
      </c>
      <c r="O416" s="804"/>
      <c r="P416" s="814">
        <f t="shared" si="162"/>
        <v>0</v>
      </c>
      <c r="Q416" s="760"/>
      <c r="R416" s="987">
        <f>SUMIFS('E8.a. KKAuf_SAV'!$X$6:$X$2005,'E8.a. KKAuf_SAV'!$B$6:$B$2005,$C416,'E8.a. KKAuf_SAV'!$D$6:$D$2005,$H416)</f>
        <v>0</v>
      </c>
      <c r="S416" s="987">
        <f>SUMIFS('E8.b. KKAuf_WAV'!$N$6:$N$405,'E8.b. KKAuf_WAV'!$B$6:$B$405,$C416,'E8.b. KKAuf_WAV'!$E$6:$E$405,H416)-SUMIFS('E8.b. KKAuf_WAV'!$N$6:$N$405,'E8.b. KKAuf_WAV'!$B$6:$B$405,$C416,'E8.b. KKAuf_WAV'!$C$6:$C$405,"Geschäfts- oder Firmenwert",'E8.b. KKAuf_WAV'!$D$6:$D$405,H416)</f>
        <v>0</v>
      </c>
      <c r="T416" s="974"/>
      <c r="U416" s="987">
        <f>SUMIFS('E8.a. KKAuf_SAV'!$W$6:$W$2005,'E8.a. KKAuf_SAV'!$B$6:$B$2005,$C416,'E8.a. KKAuf_SAV'!$D$6:$D$2005,H416)</f>
        <v>0</v>
      </c>
      <c r="V416" s="987">
        <f>SUMIFS('E8.b. KKAuf_WAV'!$M$6:$M$405,'E8.b. KKAuf_WAV'!$B$6:$B$405,$C416,'E8.b. KKAuf_WAV'!$E$6:$E$405,$H416,'E8.b. KKAuf_WAV'!$C$6:$C$405,"&lt;&gt;"&amp;"geleistete Anzahlungen auf immaterielle Vermögensgegenstände",'E8.b. KKAuf_WAV'!$C$6:$C$405,"&lt;&gt;"&amp;"geleistete Anzahlungen und Anlagen im Bau des Sachanlagevermögens",'E8.b. KKAuf_WAV'!$C$6:$C$405,"&lt;&gt;"&amp;"Geschäfts- oder Firmenwert")</f>
        <v>0</v>
      </c>
      <c r="W416" s="987">
        <f>SUMIFS('E8.b. KKAuf_WAV'!$M$6:$M$405,'E8.b. KKAuf_WAV'!$B$6:$B$405,$C416,'E8.b. KKAuf_WAV'!$E$6:$E$405,H416,'E8.b. KKAuf_WAV'!$C$6:$C$405,"geleistete Anzahlungen und Anlagen im Bau des Sachanlagevermögens")+ SUMIFS('E8.b. KKAuf_WAV'!$M$6:$M$405,'E8.b. KKAuf_WAV'!$B$6:$B$405,$C416,'E8.b. KKAuf_WAV'!$E$6:$E$405,H416,'E8.b. KKAuf_WAV'!$C$6:$C$405,"geleistete Anzahlungen auf immaterielle Vermögensgegenstände")</f>
        <v>0</v>
      </c>
      <c r="X416" s="987">
        <f>SUMIFS('E8.c. KKAuf_BKZ_NAB_IZ'!$K$6:$K$405,'E8.c. KKAuf_BKZ_NAB_IZ'!$B$6:$B$405,$C416,'E8.c. KKAuf_BKZ_NAB_IZ'!$C$6:$C$405,$H416)</f>
        <v>0</v>
      </c>
      <c r="Y416" s="987">
        <f>SUMIFS('E8.a. KKAuf_SAV'!$Y$6:$Y$2005,'E8.a. KKAuf_SAV'!$B$6:$B$2005,$C416,'E8.a. KKAuf_SAV'!$D$6:$D$2005,$H416)</f>
        <v>0</v>
      </c>
      <c r="Z416" s="987">
        <f>SUMIFS('E8.b. KKAuf_WAV'!$O$6:$O$405,'E8.b. KKAuf_WAV'!$B$6:$B$405,$C416,'E8.b. KKAuf_WAV'!$E$6:$E$405,$H416,'E8.b. KKAuf_WAV'!$C$6:$C$405,"&lt;&gt;"&amp;"geleistete Anzahlungen auf immaterielle Vermögensgegenstände",'E8.b. KKAuf_WAV'!$C$6:$C$405,"&lt;&gt;"&amp;"geleistete Anzahlungen und Anlagen im Bau des Sachanlagevermögens",'E8.b. KKAuf_WAV'!$C$6:$C$405,"&lt;&gt;"&amp;"Geschäfts- oder Firmenwert")</f>
        <v>0</v>
      </c>
      <c r="AA416" s="987">
        <f>SUMIFS('E8.b. KKAuf_WAV'!$O$6:$O$405,'E8.b. KKAuf_WAV'!$B$6:$B$405,$C416,'E8.b. KKAuf_WAV'!$E$6:$E$405,H416,'E8.b. KKAuf_WAV'!$C$6:$C$405,"geleistete Anzahlungen und Anlagen im Bau des Sachanlagevermögens")+ SUMIFS('E8.b. KKAuf_WAV'!$O$6:$O$405,'E8.b. KKAuf_WAV'!$B$6:$B$405,$C416,'E8.b. KKAuf_WAV'!$E$6:$E$405,H416,'E8.b. KKAuf_WAV'!$C$6:$C$405,"geleistete Anzahlungen auf immaterielle Vermögensgegenstände")</f>
        <v>0</v>
      </c>
      <c r="AB416" s="987">
        <f>SUMIFS('E8.c. KKAuf_BKZ_NAB_IZ'!$L$6:$L$405,'E8.c. KKAuf_BKZ_NAB_IZ'!$B$6:$B$405,$C416,'E8.c. KKAuf_BKZ_NAB_IZ'!$C$6:$C$405,$H416)</f>
        <v>0</v>
      </c>
      <c r="AC416" s="974"/>
      <c r="AD416" s="987">
        <f t="shared" si="159"/>
        <v>0</v>
      </c>
      <c r="AE416" s="988">
        <f>$AE$17</f>
        <v>0</v>
      </c>
      <c r="AF416" s="988">
        <f>$AF$17</f>
        <v>0</v>
      </c>
      <c r="AG416" s="988">
        <f>$AG$17</f>
        <v>0</v>
      </c>
      <c r="AH416" s="989">
        <f t="shared" si="160"/>
        <v>0</v>
      </c>
      <c r="AJ416" s="987">
        <f t="shared" si="155"/>
        <v>0</v>
      </c>
      <c r="AK416" s="988">
        <f>$AK$17</f>
        <v>0</v>
      </c>
      <c r="AL416" s="988">
        <f>$AL$17</f>
        <v>0</v>
      </c>
      <c r="AM416" s="988">
        <f>$AM$17</f>
        <v>0</v>
      </c>
      <c r="AN416" s="989">
        <f t="shared" si="156"/>
        <v>0</v>
      </c>
    </row>
    <row r="417" spans="2:40" ht="14.25" customHeight="1" x14ac:dyDescent="0.2">
      <c r="B417" s="1446"/>
      <c r="C417" s="1001">
        <f>B417</f>
        <v>0</v>
      </c>
      <c r="D417" s="1449"/>
      <c r="E417" s="1407"/>
      <c r="F417" s="1410"/>
      <c r="G417" s="990"/>
      <c r="H417" s="991">
        <v>2022</v>
      </c>
      <c r="I417" s="972"/>
      <c r="J417" s="813">
        <f t="shared" si="157"/>
        <v>0</v>
      </c>
      <c r="K417" s="804"/>
      <c r="L417" s="813">
        <f t="shared" si="163"/>
        <v>0</v>
      </c>
      <c r="M417" s="804"/>
      <c r="N417" s="813">
        <f t="shared" si="154"/>
        <v>0</v>
      </c>
      <c r="O417" s="804"/>
      <c r="P417" s="813">
        <f t="shared" ref="P417:P423" si="164">IFERROR((AJ417*AK417+AD417*AE417)*0.4*0.035*$F$417,0)</f>
        <v>0</v>
      </c>
      <c r="Q417" s="760"/>
      <c r="R417" s="992">
        <f>SUMIFS('E8.a. KKAuf_SAV'!$X$6:$X$2005,'E8.a. KKAuf_SAV'!$B$6:$B$2005,$C417,'E8.a. KKAuf_SAV'!$D$6:$D$2005,$H417)</f>
        <v>0</v>
      </c>
      <c r="S417" s="992">
        <f>SUMIFS('E8.b. KKAuf_WAV'!$N$6:$N$405,'E8.b. KKAuf_WAV'!$B$6:$B$405,$C417,'E8.b. KKAuf_WAV'!$E$6:$E$405,H417)-SUMIFS('E8.b. KKAuf_WAV'!$N$6:$N$405,'E8.b. KKAuf_WAV'!$B$6:$B$405,$C417,'E8.b. KKAuf_WAV'!$C$6:$C$405,"Geschäfts- oder Firmenwert",'E8.b. KKAuf_WAV'!$D$6:$D$405,H417)</f>
        <v>0</v>
      </c>
      <c r="T417" s="974"/>
      <c r="U417" s="992">
        <f>SUMIFS('E8.a. KKAuf_SAV'!$W$6:$W$2005,'E8.a. KKAuf_SAV'!$B$6:$B$2005,$C417,'E8.a. KKAuf_SAV'!$D$6:$D$2005,H417)</f>
        <v>0</v>
      </c>
      <c r="V417" s="992">
        <f>SUMIFS('E8.b. KKAuf_WAV'!$M$6:$M$405,'E8.b. KKAuf_WAV'!$B$6:$B$405,$C417,'E8.b. KKAuf_WAV'!$E$6:$E$405,$H417,'E8.b. KKAuf_WAV'!$C$6:$C$405,"&lt;&gt;"&amp;"geleistete Anzahlungen auf immaterielle Vermögensgegenstände",'E8.b. KKAuf_WAV'!$C$6:$C$405,"&lt;&gt;"&amp;"geleistete Anzahlungen und Anlagen im Bau des Sachanlagevermögens",'E8.b. KKAuf_WAV'!$C$6:$C$405,"&lt;&gt;"&amp;"Geschäfts- oder Firmenwert")</f>
        <v>0</v>
      </c>
      <c r="W417" s="992">
        <f>SUMIFS('E8.b. KKAuf_WAV'!$M$6:$M$405,'E8.b. KKAuf_WAV'!$B$6:$B$405,$C417,'E8.b. KKAuf_WAV'!$E$6:$E$405,Listen!$AA$3,'E8.b. KKAuf_WAV'!$C$6:$C$405,"geleistete Anzahlungen und Anlagen im Bau des Sachanlagevermögens")+ SUMIFS('E8.b. KKAuf_WAV'!$M$6:$M$405,'E8.b. KKAuf_WAV'!$B$6:$B$405,$C417,'E8.b. KKAuf_WAV'!$E$6:$E$405,Listen!$AA$3,'E8.b. KKAuf_WAV'!$C$6:$C$405,"geleistete Anzahlungen auf immaterielle Vermögensgegenstände")</f>
        <v>0</v>
      </c>
      <c r="X417" s="992">
        <f>SUMIFS('E8.c. KKAuf_BKZ_NAB_IZ'!$K$6:$K$405,'E8.c. KKAuf_BKZ_NAB_IZ'!$B$6:$B$405,$C417,'E8.c. KKAuf_BKZ_NAB_IZ'!$C$6:$C$405,$H417)</f>
        <v>0</v>
      </c>
      <c r="Y417" s="992">
        <f>SUMIFS('E8.a. KKAuf_SAV'!$Y$6:$Y$2005,'E8.a. KKAuf_SAV'!$B$6:$B$2005,$C417,'E8.a. KKAuf_SAV'!$D$6:$D$2005,$H417)</f>
        <v>0</v>
      </c>
      <c r="Z417" s="992">
        <f>SUMIFS('E8.b. KKAuf_WAV'!$O$6:$O$405,'E8.b. KKAuf_WAV'!$B$6:$B$405,$C417,'E8.b. KKAuf_WAV'!$E$6:$E$405,$H417,'E8.b. KKAuf_WAV'!$C$6:$C$405,"&lt;&gt;"&amp;"geleistete Anzahlungen auf immaterielle Vermögensgegenstände",'E8.b. KKAuf_WAV'!$C$6:$C$405,"&lt;&gt;"&amp;"geleistete Anzahlungen und Anlagen im Bau des Sachanlagevermögens",'E8.b. KKAuf_WAV'!$C$6:$C$405,"&lt;&gt;"&amp;"Geschäfts- oder Firmenwert")</f>
        <v>0</v>
      </c>
      <c r="AA417" s="992">
        <f>SUMIFS('E8.b. KKAuf_WAV'!$O$6:$O$405,'E8.b. KKAuf_WAV'!$B$6:$B$405,$C417,'E8.b. KKAuf_WAV'!$E$6:$E$405,Listen!$AA$3,'E8.b. KKAuf_WAV'!$C$6:$C$405,"geleistete Anzahlungen und Anlagen im Bau des Sachanlagevermögens")+ SUMIFS('E8.b. KKAuf_WAV'!$O$6:$O$405,'E8.b. KKAuf_WAV'!$B$6:$B$405,$C417,'E8.b. KKAuf_WAV'!$E$6:$E$405,Listen!$AA$3,'E8.b. KKAuf_WAV'!$C$6:$C$405,"geleistete Anzahlungen auf immaterielle Vermögensgegenstände")</f>
        <v>0</v>
      </c>
      <c r="AB417" s="992">
        <f>SUMIFS('E8.c. KKAuf_BKZ_NAB_IZ'!$L$6:$L$405,'E8.c. KKAuf_BKZ_NAB_IZ'!$B$6:$B$405,$C417,'E8.c. KKAuf_BKZ_NAB_IZ'!$C$6:$C$405,$H417)</f>
        <v>0</v>
      </c>
      <c r="AC417" s="974"/>
      <c r="AD417" s="992">
        <f t="shared" si="159"/>
        <v>0</v>
      </c>
      <c r="AE417" s="993">
        <f>$AE$11</f>
        <v>5.0700000000000002E-2</v>
      </c>
      <c r="AF417" s="993">
        <f>$AF$11</f>
        <v>1.7100000000000001E-2</v>
      </c>
      <c r="AG417" s="993">
        <f>$AG$11</f>
        <v>3.0499999999999999E-2</v>
      </c>
      <c r="AH417" s="994">
        <f t="shared" si="160"/>
        <v>0</v>
      </c>
      <c r="AJ417" s="992">
        <f t="shared" si="155"/>
        <v>0</v>
      </c>
      <c r="AK417" s="993">
        <f>$AK$11</f>
        <v>5.0700000000000002E-2</v>
      </c>
      <c r="AL417" s="993">
        <f>$AL$11</f>
        <v>1.7100000000000001E-2</v>
      </c>
      <c r="AM417" s="993">
        <f>$AM$11</f>
        <v>3.0499999999999999E-2</v>
      </c>
      <c r="AN417" s="994">
        <f t="shared" si="156"/>
        <v>0</v>
      </c>
    </row>
    <row r="418" spans="2:40" x14ac:dyDescent="0.2">
      <c r="B418" s="1447"/>
      <c r="C418" s="1002">
        <f>C417</f>
        <v>0</v>
      </c>
      <c r="D418" s="1450"/>
      <c r="E418" s="1408"/>
      <c r="F418" s="1408"/>
      <c r="G418" s="990"/>
      <c r="H418" s="983">
        <v>2023</v>
      </c>
      <c r="I418" s="972"/>
      <c r="J418" s="805">
        <f t="shared" si="157"/>
        <v>0</v>
      </c>
      <c r="K418" s="804"/>
      <c r="L418" s="803">
        <f t="shared" si="163"/>
        <v>0</v>
      </c>
      <c r="M418" s="804"/>
      <c r="N418" s="803">
        <f t="shared" si="154"/>
        <v>0</v>
      </c>
      <c r="O418" s="804"/>
      <c r="P418" s="803">
        <f t="shared" si="164"/>
        <v>0</v>
      </c>
      <c r="Q418" s="760"/>
      <c r="R418" s="980">
        <f>SUMIFS('E8.a. KKAuf_SAV'!$X$6:$X$2005,'E8.a. KKAuf_SAV'!$B$6:$B$2005,$C418,'E8.a. KKAuf_SAV'!$D$6:$D$2005,$H418)</f>
        <v>0</v>
      </c>
      <c r="S418" s="980">
        <f>SUMIFS('E8.b. KKAuf_WAV'!$N$6:$N$405,'E8.b. KKAuf_WAV'!$B$6:$B$405,$C418,'E8.b. KKAuf_WAV'!$E$6:$E$405,H418)-SUMIFS('E8.b. KKAuf_WAV'!$N$6:$N$405,'E8.b. KKAuf_WAV'!$B$6:$B$405,$C418,'E8.b. KKAuf_WAV'!$C$6:$C$405,"Geschäfts- oder Firmenwert",'E8.b. KKAuf_WAV'!$D$6:$D$405,H418)</f>
        <v>0</v>
      </c>
      <c r="T418" s="974"/>
      <c r="U418" s="980">
        <f>SUMIFS('E8.a. KKAuf_SAV'!$W$6:$W$2005,'E8.a. KKAuf_SAV'!$B$6:$B$2005,$C418,'E8.a. KKAuf_SAV'!$D$6:$D$2005,H418)</f>
        <v>0</v>
      </c>
      <c r="V418" s="980">
        <f>SUMIFS('E8.b. KKAuf_WAV'!$M$6:$M$405,'E8.b. KKAuf_WAV'!$B$6:$B$405,$C418,'E8.b. KKAuf_WAV'!$E$6:$E$405,$H418,'E8.b. KKAuf_WAV'!$C$6:$C$405,"&lt;&gt;"&amp;"geleistete Anzahlungen auf immaterielle Vermögensgegenstände",'E8.b. KKAuf_WAV'!$C$6:$C$405,"&lt;&gt;"&amp;"geleistete Anzahlungen und Anlagen im Bau des Sachanlagevermögens",'E8.b. KKAuf_WAV'!$C$6:$C$405,"&lt;&gt;"&amp;"Geschäfts- oder Firmenwert")</f>
        <v>0</v>
      </c>
      <c r="W418" s="980"/>
      <c r="X418" s="980">
        <f>SUMIFS('E8.c. KKAuf_BKZ_NAB_IZ'!$K$6:$K$405,'E8.c. KKAuf_BKZ_NAB_IZ'!$B$6:$B$405,$C418,'E8.c. KKAuf_BKZ_NAB_IZ'!$C$6:$C$405,$H418)</f>
        <v>0</v>
      </c>
      <c r="Y418" s="980">
        <f>SUMIFS('E8.a. KKAuf_SAV'!$Y$6:$Y$2005,'E8.a. KKAuf_SAV'!$B$6:$B$2005,$C418,'E8.a. KKAuf_SAV'!$D$6:$D$2005,$H418)</f>
        <v>0</v>
      </c>
      <c r="Z418" s="980">
        <f>SUMIFS('E8.b. KKAuf_WAV'!$O$6:$O$405,'E8.b. KKAuf_WAV'!$B$6:$B$405,$C418,'E8.b. KKAuf_WAV'!$E$6:$E$405,$H418,'E8.b. KKAuf_WAV'!$C$6:$C$405,"&lt;&gt;"&amp;"geleistete Anzahlungen auf immaterielle Vermögensgegenstände",'E8.b. KKAuf_WAV'!$C$6:$C$405,"&lt;&gt;"&amp;"geleistete Anzahlungen und Anlagen im Bau des Sachanlagevermögens",'E8.b. KKAuf_WAV'!$C$6:$C$405,"&lt;&gt;"&amp;"Geschäfts- oder Firmenwert")</f>
        <v>0</v>
      </c>
      <c r="AA418" s="980"/>
      <c r="AB418" s="980">
        <f>SUMIFS('E8.c. KKAuf_BKZ_NAB_IZ'!$L$6:$L$405,'E8.c. KKAuf_BKZ_NAB_IZ'!$B$6:$B$405,$C418,'E8.c. KKAuf_BKZ_NAB_IZ'!$C$6:$C$405,$H418)</f>
        <v>0</v>
      </c>
      <c r="AC418" s="974"/>
      <c r="AD418" s="980">
        <f t="shared" si="159"/>
        <v>0</v>
      </c>
      <c r="AE418" s="984">
        <f>$AE$12</f>
        <v>5.0700000000000002E-2</v>
      </c>
      <c r="AF418" s="984">
        <f>$AF$12</f>
        <v>1.7100000000000001E-2</v>
      </c>
      <c r="AG418" s="984">
        <f>$AG$12</f>
        <v>3.0499999999999999E-2</v>
      </c>
      <c r="AH418" s="982">
        <f t="shared" si="160"/>
        <v>0</v>
      </c>
      <c r="AJ418" s="980"/>
      <c r="AK418" s="984">
        <f>$AK$12</f>
        <v>5.0700000000000002E-2</v>
      </c>
      <c r="AL418" s="984">
        <f>$AL$12</f>
        <v>1.7100000000000001E-2</v>
      </c>
      <c r="AM418" s="984">
        <f>$AM$12</f>
        <v>3.0499999999999999E-2</v>
      </c>
      <c r="AN418" s="982">
        <f t="shared" si="156"/>
        <v>0</v>
      </c>
    </row>
    <row r="419" spans="2:40" x14ac:dyDescent="0.2">
      <c r="B419" s="1447"/>
      <c r="C419" s="1002">
        <f>C417</f>
        <v>0</v>
      </c>
      <c r="D419" s="1450"/>
      <c r="E419" s="1408"/>
      <c r="F419" s="1408"/>
      <c r="G419" s="990"/>
      <c r="H419" s="983">
        <v>2024</v>
      </c>
      <c r="I419" s="972"/>
      <c r="J419" s="803">
        <f t="shared" si="157"/>
        <v>0</v>
      </c>
      <c r="K419" s="804"/>
      <c r="L419" s="803">
        <f t="shared" si="163"/>
        <v>0</v>
      </c>
      <c r="M419" s="804"/>
      <c r="N419" s="803">
        <f t="shared" si="154"/>
        <v>0</v>
      </c>
      <c r="O419" s="804"/>
      <c r="P419" s="803">
        <f t="shared" si="164"/>
        <v>0</v>
      </c>
      <c r="Q419" s="760"/>
      <c r="R419" s="980">
        <f>SUMIFS('E8.a. KKAuf_SAV'!$X$6:$X$2005,'E8.a. KKAuf_SAV'!$B$6:$B$2005,$C419,'E8.a. KKAuf_SAV'!$D$6:$D$2005,$H419)</f>
        <v>0</v>
      </c>
      <c r="S419" s="980">
        <f>SUMIFS('E8.b. KKAuf_WAV'!$N$6:$N$405,'E8.b. KKAuf_WAV'!$B$6:$B$405,$C419,'E8.b. KKAuf_WAV'!$E$6:$E$405,H419)-SUMIFS('E8.b. KKAuf_WAV'!$N$6:$N$405,'E8.b. KKAuf_WAV'!$B$6:$B$405,$C419,'E8.b. KKAuf_WAV'!$C$6:$C$405,"Geschäfts- oder Firmenwert",'E8.b. KKAuf_WAV'!$D$6:$D$405,H419)</f>
        <v>0</v>
      </c>
      <c r="T419" s="974"/>
      <c r="U419" s="980">
        <f>SUMIFS('E8.a. KKAuf_SAV'!$W$6:$W$2005,'E8.a. KKAuf_SAV'!$B$6:$B$2005,$C419,'E8.a. KKAuf_SAV'!$D$6:$D$2005,H419)</f>
        <v>0</v>
      </c>
      <c r="V419" s="980">
        <f>SUMIFS('E8.b. KKAuf_WAV'!$M$6:$M$405,'E8.b. KKAuf_WAV'!$B$6:$B$405,$C419,'E8.b. KKAuf_WAV'!$E$6:$E$405,$H419,'E8.b. KKAuf_WAV'!$C$6:$C$405,"&lt;&gt;"&amp;"geleistete Anzahlungen auf immaterielle Vermögensgegenstände",'E8.b. KKAuf_WAV'!$C$6:$C$405,"&lt;&gt;"&amp;"geleistete Anzahlungen und Anlagen im Bau des Sachanlagevermögens",'E8.b. KKAuf_WAV'!$C$6:$C$405,"&lt;&gt;"&amp;"Geschäfts- oder Firmenwert")</f>
        <v>0</v>
      </c>
      <c r="W419" s="980">
        <f>SUMIFS('E8.b. KKAuf_WAV'!$M$6:$M$405,'E8.b. KKAuf_WAV'!$B$6:$B$405,$C419,'E8.b. KKAuf_WAV'!$E$6:$E$405,H419,'E8.b. KKAuf_WAV'!$C$6:$C$405,"geleistete Anzahlungen und Anlagen im Bau des Sachanlagevermögens")+ SUMIFS('E8.b. KKAuf_WAV'!$M$6:$M$405,'E8.b. KKAuf_WAV'!$B$6:$B$405,$C419,'E8.b. KKAuf_WAV'!$E$6:$E$405,H419,'E8.b. KKAuf_WAV'!$C$6:$C$405,"geleistete Anzahlungen auf immaterielle Vermögensgegenstände")</f>
        <v>0</v>
      </c>
      <c r="X419" s="980">
        <f>SUMIFS('E8.c. KKAuf_BKZ_NAB_IZ'!$K$6:$K$405,'E8.c. KKAuf_BKZ_NAB_IZ'!$B$6:$B$405,$C419,'E8.c. KKAuf_BKZ_NAB_IZ'!$C$6:$C$405,$H419)</f>
        <v>0</v>
      </c>
      <c r="Y419" s="980">
        <f>SUMIFS('E8.a. KKAuf_SAV'!$Y$6:$Y$2005,'E8.a. KKAuf_SAV'!$B$6:$B$2005,$C419,'E8.a. KKAuf_SAV'!$D$6:$D$2005,$H419)</f>
        <v>0</v>
      </c>
      <c r="Z419" s="980">
        <f>SUMIFS('E8.b. KKAuf_WAV'!$O$6:$O$405,'E8.b. KKAuf_WAV'!$B$6:$B$405,$C419,'E8.b. KKAuf_WAV'!$E$6:$E$405,$H419,'E8.b. KKAuf_WAV'!$C$6:$C$405,"&lt;&gt;"&amp;"geleistete Anzahlungen auf immaterielle Vermögensgegenstände",'E8.b. KKAuf_WAV'!$C$6:$C$405,"&lt;&gt;"&amp;"geleistete Anzahlungen und Anlagen im Bau des Sachanlagevermögens",'E8.b. KKAuf_WAV'!$C$6:$C$405,"&lt;&gt;"&amp;"Geschäfts- oder Firmenwert")</f>
        <v>0</v>
      </c>
      <c r="AA419" s="980">
        <f>SUMIFS('E8.b. KKAuf_WAV'!$O$6:$O$405,'E8.b. KKAuf_WAV'!$B$6:$B$405,$C419,'E8.b. KKAuf_WAV'!$E$6:$E$405,H419,'E8.b. KKAuf_WAV'!$C$6:$C$405,"geleistete Anzahlungen und Anlagen im Bau des Sachanlagevermögens")+ SUMIFS('E8.b. KKAuf_WAV'!$O$6:$O$405,'E8.b. KKAuf_WAV'!$B$6:$B$405,$C419,'E8.b. KKAuf_WAV'!$E$6:$E$405,H419,'E8.b. KKAuf_WAV'!$C$6:$C$405,"geleistete Anzahlungen auf immaterielle Vermögensgegenstände")</f>
        <v>0</v>
      </c>
      <c r="AB419" s="980">
        <f>SUMIFS('E8.c. KKAuf_BKZ_NAB_IZ'!$L$6:$L$405,'E8.c. KKAuf_BKZ_NAB_IZ'!$B$6:$B$405,$C419,'E8.c. KKAuf_BKZ_NAB_IZ'!$C$6:$C$405,$H419)</f>
        <v>0</v>
      </c>
      <c r="AC419" s="974"/>
      <c r="AD419" s="980">
        <f t="shared" si="159"/>
        <v>0</v>
      </c>
      <c r="AE419" s="984">
        <f>$AE$13</f>
        <v>6.93E-2</v>
      </c>
      <c r="AF419" s="984">
        <f>$AF$13</f>
        <v>3.8699999999999998E-2</v>
      </c>
      <c r="AG419" s="984">
        <f>$AG$13</f>
        <v>5.0900000000000001E-2</v>
      </c>
      <c r="AH419" s="982">
        <f t="shared" si="160"/>
        <v>0</v>
      </c>
      <c r="AJ419" s="980">
        <f t="shared" si="155"/>
        <v>0</v>
      </c>
      <c r="AK419" s="984">
        <f>$AK$13</f>
        <v>7.0099999999999996E-2</v>
      </c>
      <c r="AL419" s="984">
        <f>$AL$13</f>
        <v>3.6600000000000001E-2</v>
      </c>
      <c r="AM419" s="984">
        <f>$AM$13</f>
        <v>0.05</v>
      </c>
      <c r="AN419" s="982">
        <f t="shared" si="156"/>
        <v>0</v>
      </c>
    </row>
    <row r="420" spans="2:40" ht="15" thickBot="1" x14ac:dyDescent="0.25">
      <c r="B420" s="1447"/>
      <c r="C420" s="1002">
        <f>C417</f>
        <v>0</v>
      </c>
      <c r="D420" s="1450"/>
      <c r="E420" s="1408"/>
      <c r="F420" s="1408"/>
      <c r="G420" s="990"/>
      <c r="H420" s="983">
        <v>2025</v>
      </c>
      <c r="I420" s="972"/>
      <c r="J420" s="803">
        <f t="shared" si="157"/>
        <v>0</v>
      </c>
      <c r="K420" s="804"/>
      <c r="L420" s="803">
        <f t="shared" si="163"/>
        <v>0</v>
      </c>
      <c r="M420" s="804"/>
      <c r="N420" s="803">
        <f t="shared" si="154"/>
        <v>0</v>
      </c>
      <c r="O420" s="804"/>
      <c r="P420" s="803">
        <f t="shared" si="164"/>
        <v>0</v>
      </c>
      <c r="Q420" s="760"/>
      <c r="R420" s="980">
        <f>SUMIFS('E8.a. KKAuf_SAV'!$X$6:$X$2005,'E8.a. KKAuf_SAV'!$B$6:$B$2005,$C420,'E8.a. KKAuf_SAV'!$D$6:$D$2005,$H420)</f>
        <v>0</v>
      </c>
      <c r="S420" s="980">
        <f>SUMIFS('E8.b. KKAuf_WAV'!$N$6:$N$405,'E8.b. KKAuf_WAV'!$B$6:$B$405,$C420,'E8.b. KKAuf_WAV'!$E$6:$E$405,H420)-SUMIFS('E8.b. KKAuf_WAV'!$N$6:$N$405,'E8.b. KKAuf_WAV'!$B$6:$B$405,$C420,'E8.b. KKAuf_WAV'!$C$6:$C$405,"Geschäfts- oder Firmenwert",'E8.b. KKAuf_WAV'!$D$6:$D$405,H420)</f>
        <v>0</v>
      </c>
      <c r="T420" s="974"/>
      <c r="U420" s="980">
        <f>SUMIFS('E8.a. KKAuf_SAV'!$W$6:$W$2005,'E8.a. KKAuf_SAV'!$B$6:$B$2005,$C420,'E8.a. KKAuf_SAV'!$D$6:$D$2005,H420)</f>
        <v>0</v>
      </c>
      <c r="V420" s="980">
        <f>SUMIFS('E8.b. KKAuf_WAV'!$M$6:$M$405,'E8.b. KKAuf_WAV'!$B$6:$B$405,$C420,'E8.b. KKAuf_WAV'!$E$6:$E$405,$H420,'E8.b. KKAuf_WAV'!$C$6:$C$405,"&lt;&gt;"&amp;"geleistete Anzahlungen auf immaterielle Vermögensgegenstände",'E8.b. KKAuf_WAV'!$C$6:$C$405,"&lt;&gt;"&amp;"geleistete Anzahlungen und Anlagen im Bau des Sachanlagevermögens",'E8.b. KKAuf_WAV'!$C$6:$C$405,"&lt;&gt;"&amp;"Geschäfts- oder Firmenwert")</f>
        <v>0</v>
      </c>
      <c r="W420" s="980">
        <f>SUMIFS('E8.b. KKAuf_WAV'!$M$6:$M$405,'E8.b. KKAuf_WAV'!$B$6:$B$405,$C420,'E8.b. KKAuf_WAV'!$E$6:$E$405,H420,'E8.b. KKAuf_WAV'!$C$6:$C$405,"geleistete Anzahlungen und Anlagen im Bau des Sachanlagevermögens")+ SUMIFS('E8.b. KKAuf_WAV'!$M$6:$M$405,'E8.b. KKAuf_WAV'!$B$6:$B$405,$C420,'E8.b. KKAuf_WAV'!$E$6:$E$405,H420,'E8.b. KKAuf_WAV'!$C$6:$C$405,"geleistete Anzahlungen auf immaterielle Vermögensgegenstände")</f>
        <v>0</v>
      </c>
      <c r="X420" s="980">
        <f>SUMIFS('E8.c. KKAuf_BKZ_NAB_IZ'!$K$6:$K$405,'E8.c. KKAuf_BKZ_NAB_IZ'!$B$6:$B$405,$C420,'E8.c. KKAuf_BKZ_NAB_IZ'!$C$6:$C$405,$H420)</f>
        <v>0</v>
      </c>
      <c r="Y420" s="980">
        <f>SUMIFS('E8.a. KKAuf_SAV'!$Y$6:$Y$2005,'E8.a. KKAuf_SAV'!$B$6:$B$2005,$C420,'E8.a. KKAuf_SAV'!$D$6:$D$2005,$H420)</f>
        <v>0</v>
      </c>
      <c r="Z420" s="980">
        <f>SUMIFS('E8.b. KKAuf_WAV'!$O$6:$O$405,'E8.b. KKAuf_WAV'!$B$6:$B$405,$C420,'E8.b. KKAuf_WAV'!$E$6:$E$405,$H420,'E8.b. KKAuf_WAV'!$C$6:$C$405,"&lt;&gt;"&amp;"geleistete Anzahlungen auf immaterielle Vermögensgegenstände",'E8.b. KKAuf_WAV'!$C$6:$C$405,"&lt;&gt;"&amp;"geleistete Anzahlungen und Anlagen im Bau des Sachanlagevermögens",'E8.b. KKAuf_WAV'!$C$6:$C$405,"&lt;&gt;"&amp;"Geschäfts- oder Firmenwert")</f>
        <v>0</v>
      </c>
      <c r="AA420" s="980">
        <f>SUMIFS('E8.b. KKAuf_WAV'!$O$6:$O$405,'E8.b. KKAuf_WAV'!$B$6:$B$405,$C420,'E8.b. KKAuf_WAV'!$E$6:$E$405,H420,'E8.b. KKAuf_WAV'!$C$6:$C$405,"geleistete Anzahlungen und Anlagen im Bau des Sachanlagevermögens")+ SUMIFS('E8.b. KKAuf_WAV'!$O$6:$O$405,'E8.b. KKAuf_WAV'!$B$6:$B$405,$C420,'E8.b. KKAuf_WAV'!$E$6:$E$405,H420,'E8.b. KKAuf_WAV'!$C$6:$C$405,"geleistete Anzahlungen auf immaterielle Vermögensgegenstände")</f>
        <v>0</v>
      </c>
      <c r="AB420" s="980">
        <f>SUMIFS('E8.c. KKAuf_BKZ_NAB_IZ'!$L$6:$L$405,'E8.c. KKAuf_BKZ_NAB_IZ'!$B$6:$B$405,$C420,'E8.c. KKAuf_BKZ_NAB_IZ'!$C$6:$C$405,$H420)</f>
        <v>0</v>
      </c>
      <c r="AC420" s="974"/>
      <c r="AD420" s="980">
        <f t="shared" si="159"/>
        <v>0</v>
      </c>
      <c r="AE420" s="984">
        <f>$AE$14</f>
        <v>7.0099999999999996E-2</v>
      </c>
      <c r="AF420" s="984">
        <f>$AF$14</f>
        <v>3.6600000000000001E-2</v>
      </c>
      <c r="AG420" s="984">
        <f>$AG$14</f>
        <v>0.05</v>
      </c>
      <c r="AH420" s="982">
        <f t="shared" si="160"/>
        <v>0</v>
      </c>
      <c r="AJ420" s="980">
        <f t="shared" si="155"/>
        <v>0</v>
      </c>
      <c r="AK420" s="984">
        <f>$AK$14</f>
        <v>7.0099999999999996E-2</v>
      </c>
      <c r="AL420" s="984">
        <f>$AL$14</f>
        <v>3.6600000000000001E-2</v>
      </c>
      <c r="AM420" s="984">
        <f>$AM$14</f>
        <v>0.05</v>
      </c>
      <c r="AN420" s="982">
        <f t="shared" si="156"/>
        <v>0</v>
      </c>
    </row>
    <row r="421" spans="2:40" ht="15" hidden="1" thickBot="1" x14ac:dyDescent="0.25">
      <c r="B421" s="1447"/>
      <c r="C421" s="1002">
        <f>C417</f>
        <v>0</v>
      </c>
      <c r="D421" s="1450"/>
      <c r="E421" s="1408"/>
      <c r="F421" s="1408"/>
      <c r="G421" s="990"/>
      <c r="H421" s="983">
        <v>2026</v>
      </c>
      <c r="I421" s="972"/>
      <c r="J421" s="803">
        <f t="shared" si="157"/>
        <v>0</v>
      </c>
      <c r="K421" s="804"/>
      <c r="L421" s="803">
        <f t="shared" si="163"/>
        <v>0</v>
      </c>
      <c r="M421" s="804"/>
      <c r="N421" s="803">
        <f t="shared" si="154"/>
        <v>0</v>
      </c>
      <c r="O421" s="804"/>
      <c r="P421" s="803">
        <f t="shared" si="164"/>
        <v>0</v>
      </c>
      <c r="Q421" s="760"/>
      <c r="R421" s="980">
        <f>SUMIFS('E8.a. KKAuf_SAV'!$X$6:$X$2005,'E8.a. KKAuf_SAV'!$B$6:$B$2005,$C421,'E8.a. KKAuf_SAV'!$D$6:$D$2005,$H421)</f>
        <v>0</v>
      </c>
      <c r="S421" s="980">
        <f>SUMIFS('E8.b. KKAuf_WAV'!$N$6:$N$405,'E8.b. KKAuf_WAV'!$B$6:$B$405,$C421,'E8.b. KKAuf_WAV'!$E$6:$E$405,H421)-SUMIFS('E8.b. KKAuf_WAV'!$N$6:$N$405,'E8.b. KKAuf_WAV'!$B$6:$B$405,$C421,'E8.b. KKAuf_WAV'!$C$6:$C$405,"Geschäfts- oder Firmenwert",'E8.b. KKAuf_WAV'!$D$6:$D$405,H421)</f>
        <v>0</v>
      </c>
      <c r="T421" s="974"/>
      <c r="U421" s="980">
        <f>SUMIFS('E8.a. KKAuf_SAV'!$W$6:$W$2005,'E8.a. KKAuf_SAV'!$B$6:$B$2005,$C421,'E8.a. KKAuf_SAV'!$D$6:$D$2005,H421)</f>
        <v>0</v>
      </c>
      <c r="V421" s="980">
        <f>SUMIFS('E8.b. KKAuf_WAV'!$M$6:$M$405,'E8.b. KKAuf_WAV'!$B$6:$B$405,$C421,'E8.b. KKAuf_WAV'!$E$6:$E$405,$H421,'E8.b. KKAuf_WAV'!$C$6:$C$405,"&lt;&gt;"&amp;"geleistete Anzahlungen auf immaterielle Vermögensgegenstände",'E8.b. KKAuf_WAV'!$C$6:$C$405,"&lt;&gt;"&amp;"geleistete Anzahlungen und Anlagen im Bau des Sachanlagevermögens",'E8.b. KKAuf_WAV'!$C$6:$C$405,"&lt;&gt;"&amp;"Geschäfts- oder Firmenwert")</f>
        <v>0</v>
      </c>
      <c r="W421" s="980">
        <f>SUMIFS('E8.b. KKAuf_WAV'!$M$6:$M$405,'E8.b. KKAuf_WAV'!$B$6:$B$405,$C421,'E8.b. KKAuf_WAV'!$E$6:$E$405,H421,'E8.b. KKAuf_WAV'!$C$6:$C$405,"geleistete Anzahlungen und Anlagen im Bau des Sachanlagevermögens")+ SUMIFS('E8.b. KKAuf_WAV'!$M$6:$M$405,'E8.b. KKAuf_WAV'!$B$6:$B$405,$C421,'E8.b. KKAuf_WAV'!$E$6:$E$405,H421,'E8.b. KKAuf_WAV'!$C$6:$C$405,"geleistete Anzahlungen auf immaterielle Vermögensgegenstände")</f>
        <v>0</v>
      </c>
      <c r="X421" s="980">
        <f>SUMIFS('E8.c. KKAuf_BKZ_NAB_IZ'!$K$6:$K$405,'E8.c. KKAuf_BKZ_NAB_IZ'!$B$6:$B$405,$C421,'E8.c. KKAuf_BKZ_NAB_IZ'!$C$6:$C$405,$H421)</f>
        <v>0</v>
      </c>
      <c r="Y421" s="980">
        <f>SUMIFS('E8.a. KKAuf_SAV'!$Y$6:$Y$2005,'E8.a. KKAuf_SAV'!$B$6:$B$2005,$C421,'E8.a. KKAuf_SAV'!$D$6:$D$2005,$H421)</f>
        <v>0</v>
      </c>
      <c r="Z421" s="980">
        <f>SUMIFS('E8.b. KKAuf_WAV'!$O$6:$O$405,'E8.b. KKAuf_WAV'!$B$6:$B$405,$C421,'E8.b. KKAuf_WAV'!$E$6:$E$405,$H421,'E8.b. KKAuf_WAV'!$C$6:$C$405,"&lt;&gt;"&amp;"geleistete Anzahlungen auf immaterielle Vermögensgegenstände",'E8.b. KKAuf_WAV'!$C$6:$C$405,"&lt;&gt;"&amp;"geleistete Anzahlungen und Anlagen im Bau des Sachanlagevermögens",'E8.b. KKAuf_WAV'!$C$6:$C$405,"&lt;&gt;"&amp;"Geschäfts- oder Firmenwert")</f>
        <v>0</v>
      </c>
      <c r="AA421" s="980">
        <f>SUMIFS('E8.b. KKAuf_WAV'!$O$6:$O$405,'E8.b. KKAuf_WAV'!$B$6:$B$405,$C421,'E8.b. KKAuf_WAV'!$E$6:$E$405,H421,'E8.b. KKAuf_WAV'!$C$6:$C$405,"geleistete Anzahlungen und Anlagen im Bau des Sachanlagevermögens")+ SUMIFS('E8.b. KKAuf_WAV'!$O$6:$O$405,'E8.b. KKAuf_WAV'!$B$6:$B$405,$C421,'E8.b. KKAuf_WAV'!$E$6:$E$405,H421,'E8.b. KKAuf_WAV'!$C$6:$C$405,"geleistete Anzahlungen auf immaterielle Vermögensgegenstände")</f>
        <v>0</v>
      </c>
      <c r="AB421" s="980">
        <f>SUMIFS('E8.c. KKAuf_BKZ_NAB_IZ'!$L$6:$L$405,'E8.c. KKAuf_BKZ_NAB_IZ'!$B$6:$B$405,$C421,'E8.c. KKAuf_BKZ_NAB_IZ'!$C$6:$C$405,$H421)</f>
        <v>0</v>
      </c>
      <c r="AC421" s="974"/>
      <c r="AD421" s="980">
        <f t="shared" si="159"/>
        <v>0</v>
      </c>
      <c r="AE421" s="984">
        <f>$AE$15</f>
        <v>0</v>
      </c>
      <c r="AF421" s="984">
        <f>$AF$15</f>
        <v>0</v>
      </c>
      <c r="AG421" s="984">
        <f>$AG$15</f>
        <v>0</v>
      </c>
      <c r="AH421" s="982">
        <f t="shared" si="160"/>
        <v>0</v>
      </c>
      <c r="AJ421" s="980">
        <f t="shared" si="155"/>
        <v>0</v>
      </c>
      <c r="AK421" s="984">
        <f>$AK$15</f>
        <v>0</v>
      </c>
      <c r="AL421" s="984">
        <f>$AL$15</f>
        <v>0</v>
      </c>
      <c r="AM421" s="984">
        <f>$AM$15</f>
        <v>0</v>
      </c>
      <c r="AN421" s="982">
        <f t="shared" si="156"/>
        <v>0</v>
      </c>
    </row>
    <row r="422" spans="2:40" ht="15" hidden="1" thickBot="1" x14ac:dyDescent="0.25">
      <c r="B422" s="1447"/>
      <c r="C422" s="1002">
        <f>C417</f>
        <v>0</v>
      </c>
      <c r="D422" s="1450"/>
      <c r="E422" s="1408"/>
      <c r="F422" s="1408"/>
      <c r="G422" s="990"/>
      <c r="H422" s="983">
        <v>2027</v>
      </c>
      <c r="I422" s="972"/>
      <c r="J422" s="803">
        <f t="shared" si="157"/>
        <v>0</v>
      </c>
      <c r="K422" s="804"/>
      <c r="L422" s="803">
        <f t="shared" si="163"/>
        <v>0</v>
      </c>
      <c r="M422" s="804"/>
      <c r="N422" s="803">
        <f t="shared" si="154"/>
        <v>0</v>
      </c>
      <c r="O422" s="804"/>
      <c r="P422" s="803">
        <f t="shared" si="164"/>
        <v>0</v>
      </c>
      <c r="Q422" s="760"/>
      <c r="R422" s="980">
        <f>SUMIFS('E8.a. KKAuf_SAV'!$X$6:$X$2005,'E8.a. KKAuf_SAV'!$B$6:$B$2005,$C422,'E8.a. KKAuf_SAV'!$D$6:$D$2005,$H422)</f>
        <v>0</v>
      </c>
      <c r="S422" s="980">
        <f>SUMIFS('E8.b. KKAuf_WAV'!$N$6:$N$405,'E8.b. KKAuf_WAV'!$B$6:$B$405,$C422,'E8.b. KKAuf_WAV'!$E$6:$E$405,H422)-SUMIFS('E8.b. KKAuf_WAV'!$N$6:$N$405,'E8.b. KKAuf_WAV'!$B$6:$B$405,$C422,'E8.b. KKAuf_WAV'!$C$6:$C$405,"Geschäfts- oder Firmenwert",'E8.b. KKAuf_WAV'!$D$6:$D$405,H422)</f>
        <v>0</v>
      </c>
      <c r="T422" s="974"/>
      <c r="U422" s="980">
        <f>SUMIFS('E8.a. KKAuf_SAV'!$W$6:$W$2005,'E8.a. KKAuf_SAV'!$B$6:$B$2005,$C422,'E8.a. KKAuf_SAV'!$D$6:$D$2005,H422)</f>
        <v>0</v>
      </c>
      <c r="V422" s="980">
        <f>SUMIFS('E8.b. KKAuf_WAV'!$M$6:$M$405,'E8.b. KKAuf_WAV'!$B$6:$B$405,$C422,'E8.b. KKAuf_WAV'!$E$6:$E$405,$H422,'E8.b. KKAuf_WAV'!$C$6:$C$405,"&lt;&gt;"&amp;"geleistete Anzahlungen auf immaterielle Vermögensgegenstände",'E8.b. KKAuf_WAV'!$C$6:$C$405,"&lt;&gt;"&amp;"geleistete Anzahlungen und Anlagen im Bau des Sachanlagevermögens",'E8.b. KKAuf_WAV'!$C$6:$C$405,"&lt;&gt;"&amp;"Geschäfts- oder Firmenwert")</f>
        <v>0</v>
      </c>
      <c r="W422" s="980">
        <f>SUMIFS('E8.b. KKAuf_WAV'!$M$6:$M$405,'E8.b. KKAuf_WAV'!$B$6:$B$405,$C422,'E8.b. KKAuf_WAV'!$E$6:$E$405,H422,'E8.b. KKAuf_WAV'!$C$6:$C$405,"geleistete Anzahlungen und Anlagen im Bau des Sachanlagevermögens")+ SUMIFS('E8.b. KKAuf_WAV'!$M$6:$M$405,'E8.b. KKAuf_WAV'!$B$6:$B$405,$C422,'E8.b. KKAuf_WAV'!$E$6:$E$405,H422,'E8.b. KKAuf_WAV'!$C$6:$C$405,"geleistete Anzahlungen auf immaterielle Vermögensgegenstände")</f>
        <v>0</v>
      </c>
      <c r="X422" s="980">
        <f>SUMIFS('E8.c. KKAuf_BKZ_NAB_IZ'!$K$6:$K$405,'E8.c. KKAuf_BKZ_NAB_IZ'!$B$6:$B$405,$C422,'E8.c. KKAuf_BKZ_NAB_IZ'!$C$6:$C$405,$H422)</f>
        <v>0</v>
      </c>
      <c r="Y422" s="980">
        <f>SUMIFS('E8.a. KKAuf_SAV'!$Y$6:$Y$2005,'E8.a. KKAuf_SAV'!$B$6:$B$2005,$C422,'E8.a. KKAuf_SAV'!$D$6:$D$2005,$H422)</f>
        <v>0</v>
      </c>
      <c r="Z422" s="980">
        <f>SUMIFS('E8.b. KKAuf_WAV'!$O$6:$O$405,'E8.b. KKAuf_WAV'!$B$6:$B$405,$C422,'E8.b. KKAuf_WAV'!$E$6:$E$405,$H422,'E8.b. KKAuf_WAV'!$C$6:$C$405,"&lt;&gt;"&amp;"geleistete Anzahlungen auf immaterielle Vermögensgegenstände",'E8.b. KKAuf_WAV'!$C$6:$C$405,"&lt;&gt;"&amp;"geleistete Anzahlungen und Anlagen im Bau des Sachanlagevermögens",'E8.b. KKAuf_WAV'!$C$6:$C$405,"&lt;&gt;"&amp;"Geschäfts- oder Firmenwert")</f>
        <v>0</v>
      </c>
      <c r="AA422" s="980">
        <f>SUMIFS('E8.b. KKAuf_WAV'!$O$6:$O$405,'E8.b. KKAuf_WAV'!$B$6:$B$405,$C422,'E8.b. KKAuf_WAV'!$E$6:$E$405,H422,'E8.b. KKAuf_WAV'!$C$6:$C$405,"geleistete Anzahlungen und Anlagen im Bau des Sachanlagevermögens")+ SUMIFS('E8.b. KKAuf_WAV'!$O$6:$O$405,'E8.b. KKAuf_WAV'!$B$6:$B$405,$C422,'E8.b. KKAuf_WAV'!$E$6:$E$405,H422,'E8.b. KKAuf_WAV'!$C$6:$C$405,"geleistete Anzahlungen auf immaterielle Vermögensgegenstände")</f>
        <v>0</v>
      </c>
      <c r="AB422" s="980">
        <f>SUMIFS('E8.c. KKAuf_BKZ_NAB_IZ'!$L$6:$L$405,'E8.c. KKAuf_BKZ_NAB_IZ'!$B$6:$B$405,$C422,'E8.c. KKAuf_BKZ_NAB_IZ'!$C$6:$C$405,$H422)</f>
        <v>0</v>
      </c>
      <c r="AC422" s="974"/>
      <c r="AD422" s="980">
        <f t="shared" si="159"/>
        <v>0</v>
      </c>
      <c r="AE422" s="984">
        <f>$AE$16</f>
        <v>0</v>
      </c>
      <c r="AF422" s="984">
        <f>$AF$16</f>
        <v>0</v>
      </c>
      <c r="AG422" s="984">
        <f>$AG$16</f>
        <v>0</v>
      </c>
      <c r="AH422" s="982">
        <f t="shared" si="160"/>
        <v>0</v>
      </c>
      <c r="AJ422" s="980">
        <f t="shared" si="155"/>
        <v>0</v>
      </c>
      <c r="AK422" s="984">
        <f>$AK$16</f>
        <v>0</v>
      </c>
      <c r="AL422" s="984">
        <f>$AL$16</f>
        <v>0</v>
      </c>
      <c r="AM422" s="984">
        <f>$AM$16</f>
        <v>0</v>
      </c>
      <c r="AN422" s="982">
        <f t="shared" si="156"/>
        <v>0</v>
      </c>
    </row>
    <row r="423" spans="2:40" ht="15" hidden="1" thickBot="1" x14ac:dyDescent="0.25">
      <c r="B423" s="1448"/>
      <c r="C423" s="1003">
        <f>C417</f>
        <v>0</v>
      </c>
      <c r="D423" s="1451"/>
      <c r="E423" s="1409"/>
      <c r="F423" s="1409"/>
      <c r="G423" s="970"/>
      <c r="H423" s="986">
        <v>2028</v>
      </c>
      <c r="I423" s="972"/>
      <c r="J423" s="815">
        <f t="shared" si="157"/>
        <v>0</v>
      </c>
      <c r="K423" s="804"/>
      <c r="L423" s="814">
        <f t="shared" si="163"/>
        <v>0</v>
      </c>
      <c r="M423" s="804"/>
      <c r="N423" s="814">
        <f t="shared" si="154"/>
        <v>0</v>
      </c>
      <c r="O423" s="804"/>
      <c r="P423" s="814">
        <f t="shared" si="164"/>
        <v>0</v>
      </c>
      <c r="Q423" s="760"/>
      <c r="R423" s="987">
        <f>SUMIFS('E8.a. KKAuf_SAV'!$X$6:$X$2005,'E8.a. KKAuf_SAV'!$B$6:$B$2005,$C423,'E8.a. KKAuf_SAV'!$D$6:$D$2005,$H423)</f>
        <v>0</v>
      </c>
      <c r="S423" s="987">
        <f>SUMIFS('E8.b. KKAuf_WAV'!$N$6:$N$405,'E8.b. KKAuf_WAV'!$B$6:$B$405,$C423,'E8.b. KKAuf_WAV'!$E$6:$E$405,H423)-SUMIFS('E8.b. KKAuf_WAV'!$N$6:$N$405,'E8.b. KKAuf_WAV'!$B$6:$B$405,$C423,'E8.b. KKAuf_WAV'!$C$6:$C$405,"Geschäfts- oder Firmenwert",'E8.b. KKAuf_WAV'!$D$6:$D$405,H423)</f>
        <v>0</v>
      </c>
      <c r="T423" s="974"/>
      <c r="U423" s="987">
        <f>SUMIFS('E8.a. KKAuf_SAV'!$W$6:$W$2005,'E8.a. KKAuf_SAV'!$B$6:$B$2005,$C423,'E8.a. KKAuf_SAV'!$D$6:$D$2005,H423)</f>
        <v>0</v>
      </c>
      <c r="V423" s="987">
        <f>SUMIFS('E8.b. KKAuf_WAV'!$M$6:$M$405,'E8.b. KKAuf_WAV'!$B$6:$B$405,$C423,'E8.b. KKAuf_WAV'!$E$6:$E$405,$H423,'E8.b. KKAuf_WAV'!$C$6:$C$405,"&lt;&gt;"&amp;"geleistete Anzahlungen auf immaterielle Vermögensgegenstände",'E8.b. KKAuf_WAV'!$C$6:$C$405,"&lt;&gt;"&amp;"geleistete Anzahlungen und Anlagen im Bau des Sachanlagevermögens",'E8.b. KKAuf_WAV'!$C$6:$C$405,"&lt;&gt;"&amp;"Geschäfts- oder Firmenwert")</f>
        <v>0</v>
      </c>
      <c r="W423" s="987">
        <f>SUMIFS('E8.b. KKAuf_WAV'!$M$6:$M$405,'E8.b. KKAuf_WAV'!$B$6:$B$405,$C423,'E8.b. KKAuf_WAV'!$E$6:$E$405,H423,'E8.b. KKAuf_WAV'!$C$6:$C$405,"geleistete Anzahlungen und Anlagen im Bau des Sachanlagevermögens")+ SUMIFS('E8.b. KKAuf_WAV'!$M$6:$M$405,'E8.b. KKAuf_WAV'!$B$6:$B$405,$C423,'E8.b. KKAuf_WAV'!$E$6:$E$405,H423,'E8.b. KKAuf_WAV'!$C$6:$C$405,"geleistete Anzahlungen auf immaterielle Vermögensgegenstände")</f>
        <v>0</v>
      </c>
      <c r="X423" s="987">
        <f>SUMIFS('E8.c. KKAuf_BKZ_NAB_IZ'!$K$6:$K$405,'E8.c. KKAuf_BKZ_NAB_IZ'!$B$6:$B$405,$C423,'E8.c. KKAuf_BKZ_NAB_IZ'!$C$6:$C$405,$H423)</f>
        <v>0</v>
      </c>
      <c r="Y423" s="987">
        <f>SUMIFS('E8.a. KKAuf_SAV'!$Y$6:$Y$2005,'E8.a. KKAuf_SAV'!$B$6:$B$2005,$C423,'E8.a. KKAuf_SAV'!$D$6:$D$2005,$H423)</f>
        <v>0</v>
      </c>
      <c r="Z423" s="987">
        <f>SUMIFS('E8.b. KKAuf_WAV'!$O$6:$O$405,'E8.b. KKAuf_WAV'!$B$6:$B$405,$C423,'E8.b. KKAuf_WAV'!$E$6:$E$405,$H423,'E8.b. KKAuf_WAV'!$C$6:$C$405,"&lt;&gt;"&amp;"geleistete Anzahlungen auf immaterielle Vermögensgegenstände",'E8.b. KKAuf_WAV'!$C$6:$C$405,"&lt;&gt;"&amp;"geleistete Anzahlungen und Anlagen im Bau des Sachanlagevermögens",'E8.b. KKAuf_WAV'!$C$6:$C$405,"&lt;&gt;"&amp;"Geschäfts- oder Firmenwert")</f>
        <v>0</v>
      </c>
      <c r="AA423" s="987">
        <f>SUMIFS('E8.b. KKAuf_WAV'!$O$6:$O$405,'E8.b. KKAuf_WAV'!$B$6:$B$405,$C423,'E8.b. KKAuf_WAV'!$E$6:$E$405,H423,'E8.b. KKAuf_WAV'!$C$6:$C$405,"geleistete Anzahlungen und Anlagen im Bau des Sachanlagevermögens")+ SUMIFS('E8.b. KKAuf_WAV'!$O$6:$O$405,'E8.b. KKAuf_WAV'!$B$6:$B$405,$C423,'E8.b. KKAuf_WAV'!$E$6:$E$405,H423,'E8.b. KKAuf_WAV'!$C$6:$C$405,"geleistete Anzahlungen auf immaterielle Vermögensgegenstände")</f>
        <v>0</v>
      </c>
      <c r="AB423" s="987">
        <f>SUMIFS('E8.c. KKAuf_BKZ_NAB_IZ'!$L$6:$L$405,'E8.c. KKAuf_BKZ_NAB_IZ'!$B$6:$B$405,$C423,'E8.c. KKAuf_BKZ_NAB_IZ'!$C$6:$C$405,$H423)</f>
        <v>0</v>
      </c>
      <c r="AC423" s="974"/>
      <c r="AD423" s="987">
        <f t="shared" si="159"/>
        <v>0</v>
      </c>
      <c r="AE423" s="988">
        <f>$AE$17</f>
        <v>0</v>
      </c>
      <c r="AF423" s="988">
        <f>$AF$17</f>
        <v>0</v>
      </c>
      <c r="AG423" s="988">
        <f>$AG$17</f>
        <v>0</v>
      </c>
      <c r="AH423" s="989">
        <f t="shared" si="160"/>
        <v>0</v>
      </c>
      <c r="AJ423" s="987">
        <f t="shared" si="155"/>
        <v>0</v>
      </c>
      <c r="AK423" s="988">
        <f>$AK$17</f>
        <v>0</v>
      </c>
      <c r="AL423" s="988">
        <f>$AL$17</f>
        <v>0</v>
      </c>
      <c r="AM423" s="988">
        <f>$AM$17</f>
        <v>0</v>
      </c>
      <c r="AN423" s="989">
        <f t="shared" si="156"/>
        <v>0</v>
      </c>
    </row>
    <row r="424" spans="2:40" ht="14.25" customHeight="1" x14ac:dyDescent="0.2">
      <c r="B424" s="1446"/>
      <c r="C424" s="1001">
        <f>B424</f>
        <v>0</v>
      </c>
      <c r="D424" s="1449"/>
      <c r="E424" s="1407"/>
      <c r="F424" s="1410"/>
      <c r="G424" s="990"/>
      <c r="H424" s="991">
        <v>2022</v>
      </c>
      <c r="I424" s="972"/>
      <c r="J424" s="813">
        <f t="shared" si="157"/>
        <v>0</v>
      </c>
      <c r="K424" s="804"/>
      <c r="L424" s="813">
        <f t="shared" si="163"/>
        <v>0</v>
      </c>
      <c r="M424" s="804"/>
      <c r="N424" s="813">
        <f t="shared" si="154"/>
        <v>0</v>
      </c>
      <c r="O424" s="804"/>
      <c r="P424" s="813">
        <f t="shared" ref="P424:P430" si="165">IFERROR((AJ424*AK424+AD424*AE424)*0.4*0.035*$F$424,0)</f>
        <v>0</v>
      </c>
      <c r="Q424" s="760"/>
      <c r="R424" s="992">
        <f>SUMIFS('E8.a. KKAuf_SAV'!$X$6:$X$2005,'E8.a. KKAuf_SAV'!$B$6:$B$2005,$C424,'E8.a. KKAuf_SAV'!$D$6:$D$2005,$H424)</f>
        <v>0</v>
      </c>
      <c r="S424" s="992">
        <f>SUMIFS('E8.b. KKAuf_WAV'!$N$6:$N$405,'E8.b. KKAuf_WAV'!$B$6:$B$405,$C424,'E8.b. KKAuf_WAV'!$E$6:$E$405,H424)-SUMIFS('E8.b. KKAuf_WAV'!$N$6:$N$405,'E8.b. KKAuf_WAV'!$B$6:$B$405,$C424,'E8.b. KKAuf_WAV'!$C$6:$C$405,"Geschäfts- oder Firmenwert",'E8.b. KKAuf_WAV'!$D$6:$D$405,H424)</f>
        <v>0</v>
      </c>
      <c r="T424" s="974"/>
      <c r="U424" s="992">
        <f>SUMIFS('E8.a. KKAuf_SAV'!$W$6:$W$2005,'E8.a. KKAuf_SAV'!$B$6:$B$2005,$C424,'E8.a. KKAuf_SAV'!$D$6:$D$2005,H424)</f>
        <v>0</v>
      </c>
      <c r="V424" s="992">
        <f>SUMIFS('E8.b. KKAuf_WAV'!$M$6:$M$405,'E8.b. KKAuf_WAV'!$B$6:$B$405,$C424,'E8.b. KKAuf_WAV'!$E$6:$E$405,$H424,'E8.b. KKAuf_WAV'!$C$6:$C$405,"&lt;&gt;"&amp;"geleistete Anzahlungen auf immaterielle Vermögensgegenstände",'E8.b. KKAuf_WAV'!$C$6:$C$405,"&lt;&gt;"&amp;"geleistete Anzahlungen und Anlagen im Bau des Sachanlagevermögens",'E8.b. KKAuf_WAV'!$C$6:$C$405,"&lt;&gt;"&amp;"Geschäfts- oder Firmenwert")</f>
        <v>0</v>
      </c>
      <c r="W424" s="992">
        <f>SUMIFS('E8.b. KKAuf_WAV'!$M$6:$M$405,'E8.b. KKAuf_WAV'!$B$6:$B$405,$C424,'E8.b. KKAuf_WAV'!$E$6:$E$405,Listen!$AA$3,'E8.b. KKAuf_WAV'!$C$6:$C$405,"geleistete Anzahlungen und Anlagen im Bau des Sachanlagevermögens")+ SUMIFS('E8.b. KKAuf_WAV'!$M$6:$M$405,'E8.b. KKAuf_WAV'!$B$6:$B$405,$C424,'E8.b. KKAuf_WAV'!$E$6:$E$405,Listen!$AA$3,'E8.b. KKAuf_WAV'!$C$6:$C$405,"geleistete Anzahlungen auf immaterielle Vermögensgegenstände")</f>
        <v>0</v>
      </c>
      <c r="X424" s="992">
        <f>SUMIFS('E8.c. KKAuf_BKZ_NAB_IZ'!$K$6:$K$405,'E8.c. KKAuf_BKZ_NAB_IZ'!$B$6:$B$405,$C424,'E8.c. KKAuf_BKZ_NAB_IZ'!$C$6:$C$405,$H424)</f>
        <v>0</v>
      </c>
      <c r="Y424" s="992">
        <f>SUMIFS('E8.a. KKAuf_SAV'!$Y$6:$Y$2005,'E8.a. KKAuf_SAV'!$B$6:$B$2005,$C424,'E8.a. KKAuf_SAV'!$D$6:$D$2005,$H424)</f>
        <v>0</v>
      </c>
      <c r="Z424" s="992">
        <f>SUMIFS('E8.b. KKAuf_WAV'!$O$6:$O$405,'E8.b. KKAuf_WAV'!$B$6:$B$405,$C424,'E8.b. KKAuf_WAV'!$E$6:$E$405,$H424,'E8.b. KKAuf_WAV'!$C$6:$C$405,"&lt;&gt;"&amp;"geleistete Anzahlungen auf immaterielle Vermögensgegenstände",'E8.b. KKAuf_WAV'!$C$6:$C$405,"&lt;&gt;"&amp;"geleistete Anzahlungen und Anlagen im Bau des Sachanlagevermögens",'E8.b. KKAuf_WAV'!$C$6:$C$405,"&lt;&gt;"&amp;"Geschäfts- oder Firmenwert")</f>
        <v>0</v>
      </c>
      <c r="AA424" s="992">
        <f>SUMIFS('E8.b. KKAuf_WAV'!$O$6:$O$405,'E8.b. KKAuf_WAV'!$B$6:$B$405,$C424,'E8.b. KKAuf_WAV'!$E$6:$E$405,Listen!$AA$3,'E8.b. KKAuf_WAV'!$C$6:$C$405,"geleistete Anzahlungen und Anlagen im Bau des Sachanlagevermögens")+ SUMIFS('E8.b. KKAuf_WAV'!$O$6:$O$405,'E8.b. KKAuf_WAV'!$B$6:$B$405,$C424,'E8.b. KKAuf_WAV'!$E$6:$E$405,Listen!$AA$3,'E8.b. KKAuf_WAV'!$C$6:$C$405,"geleistete Anzahlungen auf immaterielle Vermögensgegenstände")</f>
        <v>0</v>
      </c>
      <c r="AB424" s="992">
        <f>SUMIFS('E8.c. KKAuf_BKZ_NAB_IZ'!$L$6:$L$405,'E8.c. KKAuf_BKZ_NAB_IZ'!$B$6:$B$405,$C424,'E8.c. KKAuf_BKZ_NAB_IZ'!$C$6:$C$405,$H424)</f>
        <v>0</v>
      </c>
      <c r="AC424" s="974"/>
      <c r="AD424" s="992">
        <f t="shared" si="159"/>
        <v>0</v>
      </c>
      <c r="AE424" s="993">
        <f>$AE$11</f>
        <v>5.0700000000000002E-2</v>
      </c>
      <c r="AF424" s="993">
        <f>$AF$11</f>
        <v>1.7100000000000001E-2</v>
      </c>
      <c r="AG424" s="993">
        <f>$AG$11</f>
        <v>3.0499999999999999E-2</v>
      </c>
      <c r="AH424" s="994">
        <f t="shared" si="160"/>
        <v>0</v>
      </c>
      <c r="AJ424" s="992">
        <f t="shared" si="155"/>
        <v>0</v>
      </c>
      <c r="AK424" s="993">
        <f>$AK$11</f>
        <v>5.0700000000000002E-2</v>
      </c>
      <c r="AL424" s="993">
        <f>$AL$11</f>
        <v>1.7100000000000001E-2</v>
      </c>
      <c r="AM424" s="993">
        <f>$AM$11</f>
        <v>3.0499999999999999E-2</v>
      </c>
      <c r="AN424" s="994">
        <f t="shared" si="156"/>
        <v>0</v>
      </c>
    </row>
    <row r="425" spans="2:40" x14ac:dyDescent="0.2">
      <c r="B425" s="1447"/>
      <c r="C425" s="1002">
        <f>C424</f>
        <v>0</v>
      </c>
      <c r="D425" s="1450"/>
      <c r="E425" s="1408"/>
      <c r="F425" s="1408"/>
      <c r="G425" s="990"/>
      <c r="H425" s="983">
        <v>2023</v>
      </c>
      <c r="I425" s="972"/>
      <c r="J425" s="805">
        <f t="shared" si="157"/>
        <v>0</v>
      </c>
      <c r="K425" s="804"/>
      <c r="L425" s="803">
        <f t="shared" si="163"/>
        <v>0</v>
      </c>
      <c r="M425" s="804"/>
      <c r="N425" s="803">
        <f t="shared" si="154"/>
        <v>0</v>
      </c>
      <c r="O425" s="804"/>
      <c r="P425" s="803">
        <f t="shared" si="165"/>
        <v>0</v>
      </c>
      <c r="Q425" s="760"/>
      <c r="R425" s="980">
        <f>SUMIFS('E8.a. KKAuf_SAV'!$X$6:$X$2005,'E8.a. KKAuf_SAV'!$B$6:$B$2005,$C425,'E8.a. KKAuf_SAV'!$D$6:$D$2005,$H425)</f>
        <v>0</v>
      </c>
      <c r="S425" s="980">
        <f>SUMIFS('E8.b. KKAuf_WAV'!$N$6:$N$405,'E8.b. KKAuf_WAV'!$B$6:$B$405,$C425,'E8.b. KKAuf_WAV'!$E$6:$E$405,H425)-SUMIFS('E8.b. KKAuf_WAV'!$N$6:$N$405,'E8.b. KKAuf_WAV'!$B$6:$B$405,$C425,'E8.b. KKAuf_WAV'!$C$6:$C$405,"Geschäfts- oder Firmenwert",'E8.b. KKAuf_WAV'!$D$6:$D$405,H425)</f>
        <v>0</v>
      </c>
      <c r="T425" s="974"/>
      <c r="U425" s="980">
        <f>SUMIFS('E8.a. KKAuf_SAV'!$W$6:$W$2005,'E8.a. KKAuf_SAV'!$B$6:$B$2005,$C425,'E8.a. KKAuf_SAV'!$D$6:$D$2005,H425)</f>
        <v>0</v>
      </c>
      <c r="V425" s="980">
        <f>SUMIFS('E8.b. KKAuf_WAV'!$M$6:$M$405,'E8.b. KKAuf_WAV'!$B$6:$B$405,$C425,'E8.b. KKAuf_WAV'!$E$6:$E$405,$H425,'E8.b. KKAuf_WAV'!$C$6:$C$405,"&lt;&gt;"&amp;"geleistete Anzahlungen auf immaterielle Vermögensgegenstände",'E8.b. KKAuf_WAV'!$C$6:$C$405,"&lt;&gt;"&amp;"geleistete Anzahlungen und Anlagen im Bau des Sachanlagevermögens",'E8.b. KKAuf_WAV'!$C$6:$C$405,"&lt;&gt;"&amp;"Geschäfts- oder Firmenwert")</f>
        <v>0</v>
      </c>
      <c r="W425" s="980"/>
      <c r="X425" s="980">
        <f>SUMIFS('E8.c. KKAuf_BKZ_NAB_IZ'!$K$6:$K$405,'E8.c. KKAuf_BKZ_NAB_IZ'!$B$6:$B$405,$C425,'E8.c. KKAuf_BKZ_NAB_IZ'!$C$6:$C$405,$H425)</f>
        <v>0</v>
      </c>
      <c r="Y425" s="980">
        <f>SUMIFS('E8.a. KKAuf_SAV'!$Y$6:$Y$2005,'E8.a. KKAuf_SAV'!$B$6:$B$2005,$C425,'E8.a. KKAuf_SAV'!$D$6:$D$2005,$H425)</f>
        <v>0</v>
      </c>
      <c r="Z425" s="980">
        <f>SUMIFS('E8.b. KKAuf_WAV'!$O$6:$O$405,'E8.b. KKAuf_WAV'!$B$6:$B$405,$C425,'E8.b. KKAuf_WAV'!$E$6:$E$405,$H425,'E8.b. KKAuf_WAV'!$C$6:$C$405,"&lt;&gt;"&amp;"geleistete Anzahlungen auf immaterielle Vermögensgegenstände",'E8.b. KKAuf_WAV'!$C$6:$C$405,"&lt;&gt;"&amp;"geleistete Anzahlungen und Anlagen im Bau des Sachanlagevermögens",'E8.b. KKAuf_WAV'!$C$6:$C$405,"&lt;&gt;"&amp;"Geschäfts- oder Firmenwert")</f>
        <v>0</v>
      </c>
      <c r="AA425" s="980"/>
      <c r="AB425" s="980">
        <f>SUMIFS('E8.c. KKAuf_BKZ_NAB_IZ'!$L$6:$L$405,'E8.c. KKAuf_BKZ_NAB_IZ'!$B$6:$B$405,$C425,'E8.c. KKAuf_BKZ_NAB_IZ'!$C$6:$C$405,$H425)</f>
        <v>0</v>
      </c>
      <c r="AC425" s="974"/>
      <c r="AD425" s="980">
        <f t="shared" si="159"/>
        <v>0</v>
      </c>
      <c r="AE425" s="984">
        <f>$AE$12</f>
        <v>5.0700000000000002E-2</v>
      </c>
      <c r="AF425" s="984">
        <f>$AF$12</f>
        <v>1.7100000000000001E-2</v>
      </c>
      <c r="AG425" s="984">
        <f>$AG$12</f>
        <v>3.0499999999999999E-2</v>
      </c>
      <c r="AH425" s="982">
        <f t="shared" si="160"/>
        <v>0</v>
      </c>
      <c r="AJ425" s="980"/>
      <c r="AK425" s="984">
        <f>$AK$12</f>
        <v>5.0700000000000002E-2</v>
      </c>
      <c r="AL425" s="984">
        <f>$AL$12</f>
        <v>1.7100000000000001E-2</v>
      </c>
      <c r="AM425" s="984">
        <f>$AM$12</f>
        <v>3.0499999999999999E-2</v>
      </c>
      <c r="AN425" s="982">
        <f t="shared" si="156"/>
        <v>0</v>
      </c>
    </row>
    <row r="426" spans="2:40" x14ac:dyDescent="0.2">
      <c r="B426" s="1447"/>
      <c r="C426" s="1002">
        <f>C424</f>
        <v>0</v>
      </c>
      <c r="D426" s="1450"/>
      <c r="E426" s="1408"/>
      <c r="F426" s="1408"/>
      <c r="G426" s="990"/>
      <c r="H426" s="983">
        <v>2024</v>
      </c>
      <c r="I426" s="972"/>
      <c r="J426" s="803">
        <f t="shared" si="157"/>
        <v>0</v>
      </c>
      <c r="K426" s="804"/>
      <c r="L426" s="803">
        <f t="shared" si="163"/>
        <v>0</v>
      </c>
      <c r="M426" s="804"/>
      <c r="N426" s="803">
        <f t="shared" si="154"/>
        <v>0</v>
      </c>
      <c r="O426" s="804"/>
      <c r="P426" s="803">
        <f t="shared" si="165"/>
        <v>0</v>
      </c>
      <c r="Q426" s="760"/>
      <c r="R426" s="980">
        <f>SUMIFS('E8.a. KKAuf_SAV'!$X$6:$X$2005,'E8.a. KKAuf_SAV'!$B$6:$B$2005,$C426,'E8.a. KKAuf_SAV'!$D$6:$D$2005,$H426)</f>
        <v>0</v>
      </c>
      <c r="S426" s="980">
        <f>SUMIFS('E8.b. KKAuf_WAV'!$N$6:$N$405,'E8.b. KKAuf_WAV'!$B$6:$B$405,$C426,'E8.b. KKAuf_WAV'!$E$6:$E$405,H426)-SUMIFS('E8.b. KKAuf_WAV'!$N$6:$N$405,'E8.b. KKAuf_WAV'!$B$6:$B$405,$C426,'E8.b. KKAuf_WAV'!$C$6:$C$405,"Geschäfts- oder Firmenwert",'E8.b. KKAuf_WAV'!$D$6:$D$405,H426)</f>
        <v>0</v>
      </c>
      <c r="T426" s="974"/>
      <c r="U426" s="980">
        <f>SUMIFS('E8.a. KKAuf_SAV'!$W$6:$W$2005,'E8.a. KKAuf_SAV'!$B$6:$B$2005,$C426,'E8.a. KKAuf_SAV'!$D$6:$D$2005,H426)</f>
        <v>0</v>
      </c>
      <c r="V426" s="980">
        <f>SUMIFS('E8.b. KKAuf_WAV'!$M$6:$M$405,'E8.b. KKAuf_WAV'!$B$6:$B$405,$C426,'E8.b. KKAuf_WAV'!$E$6:$E$405,$H426,'E8.b. KKAuf_WAV'!$C$6:$C$405,"&lt;&gt;"&amp;"geleistete Anzahlungen auf immaterielle Vermögensgegenstände",'E8.b. KKAuf_WAV'!$C$6:$C$405,"&lt;&gt;"&amp;"geleistete Anzahlungen und Anlagen im Bau des Sachanlagevermögens",'E8.b. KKAuf_WAV'!$C$6:$C$405,"&lt;&gt;"&amp;"Geschäfts- oder Firmenwert")</f>
        <v>0</v>
      </c>
      <c r="W426" s="980">
        <f>SUMIFS('E8.b. KKAuf_WAV'!$M$6:$M$405,'E8.b. KKAuf_WAV'!$B$6:$B$405,$C426,'E8.b. KKAuf_WAV'!$E$6:$E$405,H426,'E8.b. KKAuf_WAV'!$C$6:$C$405,"geleistete Anzahlungen und Anlagen im Bau des Sachanlagevermögens")+ SUMIFS('E8.b. KKAuf_WAV'!$M$6:$M$405,'E8.b. KKAuf_WAV'!$B$6:$B$405,$C426,'E8.b. KKAuf_WAV'!$E$6:$E$405,H426,'E8.b. KKAuf_WAV'!$C$6:$C$405,"geleistete Anzahlungen auf immaterielle Vermögensgegenstände")</f>
        <v>0</v>
      </c>
      <c r="X426" s="980">
        <f>SUMIFS('E8.c. KKAuf_BKZ_NAB_IZ'!$K$6:$K$405,'E8.c. KKAuf_BKZ_NAB_IZ'!$B$6:$B$405,$C426,'E8.c. KKAuf_BKZ_NAB_IZ'!$C$6:$C$405,$H426)</f>
        <v>0</v>
      </c>
      <c r="Y426" s="980">
        <f>SUMIFS('E8.a. KKAuf_SAV'!$Y$6:$Y$2005,'E8.a. KKAuf_SAV'!$B$6:$B$2005,$C426,'E8.a. KKAuf_SAV'!$D$6:$D$2005,$H426)</f>
        <v>0</v>
      </c>
      <c r="Z426" s="980">
        <f>SUMIFS('E8.b. KKAuf_WAV'!$O$6:$O$405,'E8.b. KKAuf_WAV'!$B$6:$B$405,$C426,'E8.b. KKAuf_WAV'!$E$6:$E$405,$H426,'E8.b. KKAuf_WAV'!$C$6:$C$405,"&lt;&gt;"&amp;"geleistete Anzahlungen auf immaterielle Vermögensgegenstände",'E8.b. KKAuf_WAV'!$C$6:$C$405,"&lt;&gt;"&amp;"geleistete Anzahlungen und Anlagen im Bau des Sachanlagevermögens",'E8.b. KKAuf_WAV'!$C$6:$C$405,"&lt;&gt;"&amp;"Geschäfts- oder Firmenwert")</f>
        <v>0</v>
      </c>
      <c r="AA426" s="980">
        <f>SUMIFS('E8.b. KKAuf_WAV'!$O$6:$O$405,'E8.b. KKAuf_WAV'!$B$6:$B$405,$C426,'E8.b. KKAuf_WAV'!$E$6:$E$405,H426,'E8.b. KKAuf_WAV'!$C$6:$C$405,"geleistete Anzahlungen und Anlagen im Bau des Sachanlagevermögens")+ SUMIFS('E8.b. KKAuf_WAV'!$O$6:$O$405,'E8.b. KKAuf_WAV'!$B$6:$B$405,$C426,'E8.b. KKAuf_WAV'!$E$6:$E$405,H426,'E8.b. KKAuf_WAV'!$C$6:$C$405,"geleistete Anzahlungen auf immaterielle Vermögensgegenstände")</f>
        <v>0</v>
      </c>
      <c r="AB426" s="980">
        <f>SUMIFS('E8.c. KKAuf_BKZ_NAB_IZ'!$L$6:$L$405,'E8.c. KKAuf_BKZ_NAB_IZ'!$B$6:$B$405,$C426,'E8.c. KKAuf_BKZ_NAB_IZ'!$C$6:$C$405,$H426)</f>
        <v>0</v>
      </c>
      <c r="AC426" s="974"/>
      <c r="AD426" s="980">
        <f t="shared" si="159"/>
        <v>0</v>
      </c>
      <c r="AE426" s="984">
        <f>$AE$13</f>
        <v>6.93E-2</v>
      </c>
      <c r="AF426" s="984">
        <f>$AF$13</f>
        <v>3.8699999999999998E-2</v>
      </c>
      <c r="AG426" s="984">
        <f>$AG$13</f>
        <v>5.0900000000000001E-2</v>
      </c>
      <c r="AH426" s="982">
        <f t="shared" si="160"/>
        <v>0</v>
      </c>
      <c r="AJ426" s="980">
        <f t="shared" si="155"/>
        <v>0</v>
      </c>
      <c r="AK426" s="984">
        <f>$AK$13</f>
        <v>7.0099999999999996E-2</v>
      </c>
      <c r="AL426" s="984">
        <f>$AL$13</f>
        <v>3.6600000000000001E-2</v>
      </c>
      <c r="AM426" s="984">
        <f>$AM$13</f>
        <v>0.05</v>
      </c>
      <c r="AN426" s="982">
        <f t="shared" si="156"/>
        <v>0</v>
      </c>
    </row>
    <row r="427" spans="2:40" ht="15" thickBot="1" x14ac:dyDescent="0.25">
      <c r="B427" s="1447"/>
      <c r="C427" s="1002">
        <f>C424</f>
        <v>0</v>
      </c>
      <c r="D427" s="1450"/>
      <c r="E427" s="1408"/>
      <c r="F427" s="1408"/>
      <c r="G427" s="990"/>
      <c r="H427" s="983">
        <v>2025</v>
      </c>
      <c r="I427" s="972"/>
      <c r="J427" s="803">
        <f t="shared" si="157"/>
        <v>0</v>
      </c>
      <c r="K427" s="804"/>
      <c r="L427" s="803">
        <f t="shared" si="163"/>
        <v>0</v>
      </c>
      <c r="M427" s="804"/>
      <c r="N427" s="803">
        <f t="shared" si="154"/>
        <v>0</v>
      </c>
      <c r="O427" s="804"/>
      <c r="P427" s="803">
        <f t="shared" si="165"/>
        <v>0</v>
      </c>
      <c r="Q427" s="760"/>
      <c r="R427" s="980">
        <f>SUMIFS('E8.a. KKAuf_SAV'!$X$6:$X$2005,'E8.a. KKAuf_SAV'!$B$6:$B$2005,$C427,'E8.a. KKAuf_SAV'!$D$6:$D$2005,$H427)</f>
        <v>0</v>
      </c>
      <c r="S427" s="980">
        <f>SUMIFS('E8.b. KKAuf_WAV'!$N$6:$N$405,'E8.b. KKAuf_WAV'!$B$6:$B$405,$C427,'E8.b. KKAuf_WAV'!$E$6:$E$405,H427)-SUMIFS('E8.b. KKAuf_WAV'!$N$6:$N$405,'E8.b. KKAuf_WAV'!$B$6:$B$405,$C427,'E8.b. KKAuf_WAV'!$C$6:$C$405,"Geschäfts- oder Firmenwert",'E8.b. KKAuf_WAV'!$D$6:$D$405,H427)</f>
        <v>0</v>
      </c>
      <c r="T427" s="974"/>
      <c r="U427" s="980">
        <f>SUMIFS('E8.a. KKAuf_SAV'!$W$6:$W$2005,'E8.a. KKAuf_SAV'!$B$6:$B$2005,$C427,'E8.a. KKAuf_SAV'!$D$6:$D$2005,H427)</f>
        <v>0</v>
      </c>
      <c r="V427" s="980">
        <f>SUMIFS('E8.b. KKAuf_WAV'!$M$6:$M$405,'E8.b. KKAuf_WAV'!$B$6:$B$405,$C427,'E8.b. KKAuf_WAV'!$E$6:$E$405,$H427,'E8.b. KKAuf_WAV'!$C$6:$C$405,"&lt;&gt;"&amp;"geleistete Anzahlungen auf immaterielle Vermögensgegenstände",'E8.b. KKAuf_WAV'!$C$6:$C$405,"&lt;&gt;"&amp;"geleistete Anzahlungen und Anlagen im Bau des Sachanlagevermögens",'E8.b. KKAuf_WAV'!$C$6:$C$405,"&lt;&gt;"&amp;"Geschäfts- oder Firmenwert")</f>
        <v>0</v>
      </c>
      <c r="W427" s="980">
        <f>SUMIFS('E8.b. KKAuf_WAV'!$M$6:$M$405,'E8.b. KKAuf_WAV'!$B$6:$B$405,$C427,'E8.b. KKAuf_WAV'!$E$6:$E$405,H427,'E8.b. KKAuf_WAV'!$C$6:$C$405,"geleistete Anzahlungen und Anlagen im Bau des Sachanlagevermögens")+ SUMIFS('E8.b. KKAuf_WAV'!$M$6:$M$405,'E8.b. KKAuf_WAV'!$B$6:$B$405,$C427,'E8.b. KKAuf_WAV'!$E$6:$E$405,H427,'E8.b. KKAuf_WAV'!$C$6:$C$405,"geleistete Anzahlungen auf immaterielle Vermögensgegenstände")</f>
        <v>0</v>
      </c>
      <c r="X427" s="980">
        <f>SUMIFS('E8.c. KKAuf_BKZ_NAB_IZ'!$K$6:$K$405,'E8.c. KKAuf_BKZ_NAB_IZ'!$B$6:$B$405,$C427,'E8.c. KKAuf_BKZ_NAB_IZ'!$C$6:$C$405,$H427)</f>
        <v>0</v>
      </c>
      <c r="Y427" s="980">
        <f>SUMIFS('E8.a. KKAuf_SAV'!$Y$6:$Y$2005,'E8.a. KKAuf_SAV'!$B$6:$B$2005,$C427,'E8.a. KKAuf_SAV'!$D$6:$D$2005,$H427)</f>
        <v>0</v>
      </c>
      <c r="Z427" s="980">
        <f>SUMIFS('E8.b. KKAuf_WAV'!$O$6:$O$405,'E8.b. KKAuf_WAV'!$B$6:$B$405,$C427,'E8.b. KKAuf_WAV'!$E$6:$E$405,$H427,'E8.b. KKAuf_WAV'!$C$6:$C$405,"&lt;&gt;"&amp;"geleistete Anzahlungen auf immaterielle Vermögensgegenstände",'E8.b. KKAuf_WAV'!$C$6:$C$405,"&lt;&gt;"&amp;"geleistete Anzahlungen und Anlagen im Bau des Sachanlagevermögens",'E8.b. KKAuf_WAV'!$C$6:$C$405,"&lt;&gt;"&amp;"Geschäfts- oder Firmenwert")</f>
        <v>0</v>
      </c>
      <c r="AA427" s="980">
        <f>SUMIFS('E8.b. KKAuf_WAV'!$O$6:$O$405,'E8.b. KKAuf_WAV'!$B$6:$B$405,$C427,'E8.b. KKAuf_WAV'!$E$6:$E$405,H427,'E8.b. KKAuf_WAV'!$C$6:$C$405,"geleistete Anzahlungen und Anlagen im Bau des Sachanlagevermögens")+ SUMIFS('E8.b. KKAuf_WAV'!$O$6:$O$405,'E8.b. KKAuf_WAV'!$B$6:$B$405,$C427,'E8.b. KKAuf_WAV'!$E$6:$E$405,H427,'E8.b. KKAuf_WAV'!$C$6:$C$405,"geleistete Anzahlungen auf immaterielle Vermögensgegenstände")</f>
        <v>0</v>
      </c>
      <c r="AB427" s="980">
        <f>SUMIFS('E8.c. KKAuf_BKZ_NAB_IZ'!$L$6:$L$405,'E8.c. KKAuf_BKZ_NAB_IZ'!$B$6:$B$405,$C427,'E8.c. KKAuf_BKZ_NAB_IZ'!$C$6:$C$405,$H427)</f>
        <v>0</v>
      </c>
      <c r="AC427" s="974"/>
      <c r="AD427" s="980">
        <f t="shared" si="159"/>
        <v>0</v>
      </c>
      <c r="AE427" s="984">
        <f>$AE$14</f>
        <v>7.0099999999999996E-2</v>
      </c>
      <c r="AF427" s="984">
        <f>$AF$14</f>
        <v>3.6600000000000001E-2</v>
      </c>
      <c r="AG427" s="984">
        <f>$AG$14</f>
        <v>0.05</v>
      </c>
      <c r="AH427" s="982">
        <f t="shared" si="160"/>
        <v>0</v>
      </c>
      <c r="AJ427" s="980">
        <f t="shared" si="155"/>
        <v>0</v>
      </c>
      <c r="AK427" s="984">
        <f>$AK$14</f>
        <v>7.0099999999999996E-2</v>
      </c>
      <c r="AL427" s="984">
        <f>$AL$14</f>
        <v>3.6600000000000001E-2</v>
      </c>
      <c r="AM427" s="984">
        <f>$AM$14</f>
        <v>0.05</v>
      </c>
      <c r="AN427" s="982">
        <f t="shared" si="156"/>
        <v>0</v>
      </c>
    </row>
    <row r="428" spans="2:40" ht="15" hidden="1" thickBot="1" x14ac:dyDescent="0.25">
      <c r="B428" s="1447"/>
      <c r="C428" s="1002">
        <f>C424</f>
        <v>0</v>
      </c>
      <c r="D428" s="1450"/>
      <c r="E428" s="1408"/>
      <c r="F428" s="1408"/>
      <c r="G428" s="990"/>
      <c r="H428" s="983">
        <v>2026</v>
      </c>
      <c r="I428" s="972"/>
      <c r="J428" s="803">
        <f t="shared" si="157"/>
        <v>0</v>
      </c>
      <c r="K428" s="804"/>
      <c r="L428" s="803">
        <f t="shared" si="163"/>
        <v>0</v>
      </c>
      <c r="M428" s="804"/>
      <c r="N428" s="803">
        <f t="shared" si="154"/>
        <v>0</v>
      </c>
      <c r="O428" s="804"/>
      <c r="P428" s="803">
        <f t="shared" si="165"/>
        <v>0</v>
      </c>
      <c r="Q428" s="760"/>
      <c r="R428" s="980">
        <f>SUMIFS('E8.a. KKAuf_SAV'!$X$6:$X$2005,'E8.a. KKAuf_SAV'!$B$6:$B$2005,$C428,'E8.a. KKAuf_SAV'!$D$6:$D$2005,$H428)</f>
        <v>0</v>
      </c>
      <c r="S428" s="980">
        <f>SUMIFS('E8.b. KKAuf_WAV'!$N$6:$N$405,'E8.b. KKAuf_WAV'!$B$6:$B$405,$C428,'E8.b. KKAuf_WAV'!$E$6:$E$405,H428)-SUMIFS('E8.b. KKAuf_WAV'!$N$6:$N$405,'E8.b. KKAuf_WAV'!$B$6:$B$405,$C428,'E8.b. KKAuf_WAV'!$C$6:$C$405,"Geschäfts- oder Firmenwert",'E8.b. KKAuf_WAV'!$D$6:$D$405,H428)</f>
        <v>0</v>
      </c>
      <c r="T428" s="974"/>
      <c r="U428" s="980">
        <f>SUMIFS('E8.a. KKAuf_SAV'!$W$6:$W$2005,'E8.a. KKAuf_SAV'!$B$6:$B$2005,$C428,'E8.a. KKAuf_SAV'!$D$6:$D$2005,H428)</f>
        <v>0</v>
      </c>
      <c r="V428" s="980">
        <f>SUMIFS('E8.b. KKAuf_WAV'!$M$6:$M$405,'E8.b. KKAuf_WAV'!$B$6:$B$405,$C428,'E8.b. KKAuf_WAV'!$E$6:$E$405,$H428,'E8.b. KKAuf_WAV'!$C$6:$C$405,"&lt;&gt;"&amp;"geleistete Anzahlungen auf immaterielle Vermögensgegenstände",'E8.b. KKAuf_WAV'!$C$6:$C$405,"&lt;&gt;"&amp;"geleistete Anzahlungen und Anlagen im Bau des Sachanlagevermögens",'E8.b. KKAuf_WAV'!$C$6:$C$405,"&lt;&gt;"&amp;"Geschäfts- oder Firmenwert")</f>
        <v>0</v>
      </c>
      <c r="W428" s="980">
        <f>SUMIFS('E8.b. KKAuf_WAV'!$M$6:$M$405,'E8.b. KKAuf_WAV'!$B$6:$B$405,$C428,'E8.b. KKAuf_WAV'!$E$6:$E$405,H428,'E8.b. KKAuf_WAV'!$C$6:$C$405,"geleistete Anzahlungen und Anlagen im Bau des Sachanlagevermögens")+ SUMIFS('E8.b. KKAuf_WAV'!$M$6:$M$405,'E8.b. KKAuf_WAV'!$B$6:$B$405,$C428,'E8.b. KKAuf_WAV'!$E$6:$E$405,H428,'E8.b. KKAuf_WAV'!$C$6:$C$405,"geleistete Anzahlungen auf immaterielle Vermögensgegenstände")</f>
        <v>0</v>
      </c>
      <c r="X428" s="980">
        <f>SUMIFS('E8.c. KKAuf_BKZ_NAB_IZ'!$K$6:$K$405,'E8.c. KKAuf_BKZ_NAB_IZ'!$B$6:$B$405,$C428,'E8.c. KKAuf_BKZ_NAB_IZ'!$C$6:$C$405,$H428)</f>
        <v>0</v>
      </c>
      <c r="Y428" s="980">
        <f>SUMIFS('E8.a. KKAuf_SAV'!$Y$6:$Y$2005,'E8.a. KKAuf_SAV'!$B$6:$B$2005,$C428,'E8.a. KKAuf_SAV'!$D$6:$D$2005,$H428)</f>
        <v>0</v>
      </c>
      <c r="Z428" s="980">
        <f>SUMIFS('E8.b. KKAuf_WAV'!$O$6:$O$405,'E8.b. KKAuf_WAV'!$B$6:$B$405,$C428,'E8.b. KKAuf_WAV'!$E$6:$E$405,$H428,'E8.b. KKAuf_WAV'!$C$6:$C$405,"&lt;&gt;"&amp;"geleistete Anzahlungen auf immaterielle Vermögensgegenstände",'E8.b. KKAuf_WAV'!$C$6:$C$405,"&lt;&gt;"&amp;"geleistete Anzahlungen und Anlagen im Bau des Sachanlagevermögens",'E8.b. KKAuf_WAV'!$C$6:$C$405,"&lt;&gt;"&amp;"Geschäfts- oder Firmenwert")</f>
        <v>0</v>
      </c>
      <c r="AA428" s="980">
        <f>SUMIFS('E8.b. KKAuf_WAV'!$O$6:$O$405,'E8.b. KKAuf_WAV'!$B$6:$B$405,$C428,'E8.b. KKAuf_WAV'!$E$6:$E$405,H428,'E8.b. KKAuf_WAV'!$C$6:$C$405,"geleistete Anzahlungen und Anlagen im Bau des Sachanlagevermögens")+ SUMIFS('E8.b. KKAuf_WAV'!$O$6:$O$405,'E8.b. KKAuf_WAV'!$B$6:$B$405,$C428,'E8.b. KKAuf_WAV'!$E$6:$E$405,H428,'E8.b. KKAuf_WAV'!$C$6:$C$405,"geleistete Anzahlungen auf immaterielle Vermögensgegenstände")</f>
        <v>0</v>
      </c>
      <c r="AB428" s="980">
        <f>SUMIFS('E8.c. KKAuf_BKZ_NAB_IZ'!$L$6:$L$405,'E8.c. KKAuf_BKZ_NAB_IZ'!$B$6:$B$405,$C428,'E8.c. KKAuf_BKZ_NAB_IZ'!$C$6:$C$405,$H428)</f>
        <v>0</v>
      </c>
      <c r="AC428" s="974"/>
      <c r="AD428" s="980">
        <f t="shared" si="159"/>
        <v>0</v>
      </c>
      <c r="AE428" s="984">
        <f>$AE$15</f>
        <v>0</v>
      </c>
      <c r="AF428" s="984">
        <f>$AF$15</f>
        <v>0</v>
      </c>
      <c r="AG428" s="984">
        <f>$AG$15</f>
        <v>0</v>
      </c>
      <c r="AH428" s="982">
        <f t="shared" si="160"/>
        <v>0</v>
      </c>
      <c r="AJ428" s="980">
        <f t="shared" si="155"/>
        <v>0</v>
      </c>
      <c r="AK428" s="984">
        <f>$AK$15</f>
        <v>0</v>
      </c>
      <c r="AL428" s="984">
        <f>$AL$15</f>
        <v>0</v>
      </c>
      <c r="AM428" s="984">
        <f>$AM$15</f>
        <v>0</v>
      </c>
      <c r="AN428" s="982">
        <f t="shared" si="156"/>
        <v>0</v>
      </c>
    </row>
    <row r="429" spans="2:40" ht="15" hidden="1" thickBot="1" x14ac:dyDescent="0.25">
      <c r="B429" s="1447"/>
      <c r="C429" s="1002">
        <f>C424</f>
        <v>0</v>
      </c>
      <c r="D429" s="1450"/>
      <c r="E429" s="1408"/>
      <c r="F429" s="1408"/>
      <c r="G429" s="990"/>
      <c r="H429" s="983">
        <v>2027</v>
      </c>
      <c r="I429" s="972"/>
      <c r="J429" s="803">
        <f t="shared" si="157"/>
        <v>0</v>
      </c>
      <c r="K429" s="804"/>
      <c r="L429" s="803">
        <f t="shared" si="163"/>
        <v>0</v>
      </c>
      <c r="M429" s="804"/>
      <c r="N429" s="803">
        <f t="shared" si="154"/>
        <v>0</v>
      </c>
      <c r="O429" s="804"/>
      <c r="P429" s="803">
        <f t="shared" si="165"/>
        <v>0</v>
      </c>
      <c r="Q429" s="760"/>
      <c r="R429" s="980">
        <f>SUMIFS('E8.a. KKAuf_SAV'!$X$6:$X$2005,'E8.a. KKAuf_SAV'!$B$6:$B$2005,$C429,'E8.a. KKAuf_SAV'!$D$6:$D$2005,$H429)</f>
        <v>0</v>
      </c>
      <c r="S429" s="980">
        <f>SUMIFS('E8.b. KKAuf_WAV'!$N$6:$N$405,'E8.b. KKAuf_WAV'!$B$6:$B$405,$C429,'E8.b. KKAuf_WAV'!$E$6:$E$405,H429)-SUMIFS('E8.b. KKAuf_WAV'!$N$6:$N$405,'E8.b. KKAuf_WAV'!$B$6:$B$405,$C429,'E8.b. KKAuf_WAV'!$C$6:$C$405,"Geschäfts- oder Firmenwert",'E8.b. KKAuf_WAV'!$D$6:$D$405,H429)</f>
        <v>0</v>
      </c>
      <c r="T429" s="974"/>
      <c r="U429" s="980">
        <f>SUMIFS('E8.a. KKAuf_SAV'!$W$6:$W$2005,'E8.a. KKAuf_SAV'!$B$6:$B$2005,$C429,'E8.a. KKAuf_SAV'!$D$6:$D$2005,H429)</f>
        <v>0</v>
      </c>
      <c r="V429" s="980">
        <f>SUMIFS('E8.b. KKAuf_WAV'!$M$6:$M$405,'E8.b. KKAuf_WAV'!$B$6:$B$405,$C429,'E8.b. KKAuf_WAV'!$E$6:$E$405,$H429,'E8.b. KKAuf_WAV'!$C$6:$C$405,"&lt;&gt;"&amp;"geleistete Anzahlungen auf immaterielle Vermögensgegenstände",'E8.b. KKAuf_WAV'!$C$6:$C$405,"&lt;&gt;"&amp;"geleistete Anzahlungen und Anlagen im Bau des Sachanlagevermögens",'E8.b. KKAuf_WAV'!$C$6:$C$405,"&lt;&gt;"&amp;"Geschäfts- oder Firmenwert")</f>
        <v>0</v>
      </c>
      <c r="W429" s="980">
        <f>SUMIFS('E8.b. KKAuf_WAV'!$M$6:$M$405,'E8.b. KKAuf_WAV'!$B$6:$B$405,$C429,'E8.b. KKAuf_WAV'!$E$6:$E$405,H429,'E8.b. KKAuf_WAV'!$C$6:$C$405,"geleistete Anzahlungen und Anlagen im Bau des Sachanlagevermögens")+ SUMIFS('E8.b. KKAuf_WAV'!$M$6:$M$405,'E8.b. KKAuf_WAV'!$B$6:$B$405,$C429,'E8.b. KKAuf_WAV'!$E$6:$E$405,H429,'E8.b. KKAuf_WAV'!$C$6:$C$405,"geleistete Anzahlungen auf immaterielle Vermögensgegenstände")</f>
        <v>0</v>
      </c>
      <c r="X429" s="980">
        <f>SUMIFS('E8.c. KKAuf_BKZ_NAB_IZ'!$K$6:$K$405,'E8.c. KKAuf_BKZ_NAB_IZ'!$B$6:$B$405,$C429,'E8.c. KKAuf_BKZ_NAB_IZ'!$C$6:$C$405,$H429)</f>
        <v>0</v>
      </c>
      <c r="Y429" s="980">
        <f>SUMIFS('E8.a. KKAuf_SAV'!$Y$6:$Y$2005,'E8.a. KKAuf_SAV'!$B$6:$B$2005,$C429,'E8.a. KKAuf_SAV'!$D$6:$D$2005,$H429)</f>
        <v>0</v>
      </c>
      <c r="Z429" s="980">
        <f>SUMIFS('E8.b. KKAuf_WAV'!$O$6:$O$405,'E8.b. KKAuf_WAV'!$B$6:$B$405,$C429,'E8.b. KKAuf_WAV'!$E$6:$E$405,$H429,'E8.b. KKAuf_WAV'!$C$6:$C$405,"&lt;&gt;"&amp;"geleistete Anzahlungen auf immaterielle Vermögensgegenstände",'E8.b. KKAuf_WAV'!$C$6:$C$405,"&lt;&gt;"&amp;"geleistete Anzahlungen und Anlagen im Bau des Sachanlagevermögens",'E8.b. KKAuf_WAV'!$C$6:$C$405,"&lt;&gt;"&amp;"Geschäfts- oder Firmenwert")</f>
        <v>0</v>
      </c>
      <c r="AA429" s="980">
        <f>SUMIFS('E8.b. KKAuf_WAV'!$O$6:$O$405,'E8.b. KKAuf_WAV'!$B$6:$B$405,$C429,'E8.b. KKAuf_WAV'!$E$6:$E$405,H429,'E8.b. KKAuf_WAV'!$C$6:$C$405,"geleistete Anzahlungen und Anlagen im Bau des Sachanlagevermögens")+ SUMIFS('E8.b. KKAuf_WAV'!$O$6:$O$405,'E8.b. KKAuf_WAV'!$B$6:$B$405,$C429,'E8.b. KKAuf_WAV'!$E$6:$E$405,H429,'E8.b. KKAuf_WAV'!$C$6:$C$405,"geleistete Anzahlungen auf immaterielle Vermögensgegenstände")</f>
        <v>0</v>
      </c>
      <c r="AB429" s="980">
        <f>SUMIFS('E8.c. KKAuf_BKZ_NAB_IZ'!$L$6:$L$405,'E8.c. KKAuf_BKZ_NAB_IZ'!$B$6:$B$405,$C429,'E8.c. KKAuf_BKZ_NAB_IZ'!$C$6:$C$405,$H429)</f>
        <v>0</v>
      </c>
      <c r="AC429" s="974"/>
      <c r="AD429" s="980">
        <f t="shared" si="159"/>
        <v>0</v>
      </c>
      <c r="AE429" s="984">
        <f>$AE$16</f>
        <v>0</v>
      </c>
      <c r="AF429" s="984">
        <f>$AF$16</f>
        <v>0</v>
      </c>
      <c r="AG429" s="984">
        <f>$AG$16</f>
        <v>0</v>
      </c>
      <c r="AH429" s="982">
        <f t="shared" si="160"/>
        <v>0</v>
      </c>
      <c r="AJ429" s="980">
        <f t="shared" si="155"/>
        <v>0</v>
      </c>
      <c r="AK429" s="984">
        <f>$AK$16</f>
        <v>0</v>
      </c>
      <c r="AL429" s="984">
        <f>$AL$16</f>
        <v>0</v>
      </c>
      <c r="AM429" s="984">
        <f>$AM$16</f>
        <v>0</v>
      </c>
      <c r="AN429" s="982">
        <f t="shared" si="156"/>
        <v>0</v>
      </c>
    </row>
    <row r="430" spans="2:40" ht="15" hidden="1" thickBot="1" x14ac:dyDescent="0.25">
      <c r="B430" s="1448"/>
      <c r="C430" s="1003">
        <f>C424</f>
        <v>0</v>
      </c>
      <c r="D430" s="1451"/>
      <c r="E430" s="1409"/>
      <c r="F430" s="1409"/>
      <c r="G430" s="970"/>
      <c r="H430" s="986">
        <v>2028</v>
      </c>
      <c r="I430" s="972"/>
      <c r="J430" s="815">
        <f t="shared" si="157"/>
        <v>0</v>
      </c>
      <c r="K430" s="804"/>
      <c r="L430" s="814">
        <f t="shared" si="163"/>
        <v>0</v>
      </c>
      <c r="M430" s="804"/>
      <c r="N430" s="814">
        <f t="shared" si="154"/>
        <v>0</v>
      </c>
      <c r="O430" s="804"/>
      <c r="P430" s="814">
        <f t="shared" si="165"/>
        <v>0</v>
      </c>
      <c r="Q430" s="760"/>
      <c r="R430" s="987">
        <f>SUMIFS('E8.a. KKAuf_SAV'!$X$6:$X$2005,'E8.a. KKAuf_SAV'!$B$6:$B$2005,$C430,'E8.a. KKAuf_SAV'!$D$6:$D$2005,$H430)</f>
        <v>0</v>
      </c>
      <c r="S430" s="987">
        <f>SUMIFS('E8.b. KKAuf_WAV'!$N$6:$N$405,'E8.b. KKAuf_WAV'!$B$6:$B$405,$C430,'E8.b. KKAuf_WAV'!$E$6:$E$405,H430)-SUMIFS('E8.b. KKAuf_WAV'!$N$6:$N$405,'E8.b. KKAuf_WAV'!$B$6:$B$405,$C430,'E8.b. KKAuf_WAV'!$C$6:$C$405,"Geschäfts- oder Firmenwert",'E8.b. KKAuf_WAV'!$D$6:$D$405,H430)</f>
        <v>0</v>
      </c>
      <c r="T430" s="974"/>
      <c r="U430" s="987">
        <f>SUMIFS('E8.a. KKAuf_SAV'!$W$6:$W$2005,'E8.a. KKAuf_SAV'!$B$6:$B$2005,$C430,'E8.a. KKAuf_SAV'!$D$6:$D$2005,H430)</f>
        <v>0</v>
      </c>
      <c r="V430" s="987">
        <f>SUMIFS('E8.b. KKAuf_WAV'!$M$6:$M$405,'E8.b. KKAuf_WAV'!$B$6:$B$405,$C430,'E8.b. KKAuf_WAV'!$E$6:$E$405,$H430,'E8.b. KKAuf_WAV'!$C$6:$C$405,"&lt;&gt;"&amp;"geleistete Anzahlungen auf immaterielle Vermögensgegenstände",'E8.b. KKAuf_WAV'!$C$6:$C$405,"&lt;&gt;"&amp;"geleistete Anzahlungen und Anlagen im Bau des Sachanlagevermögens",'E8.b. KKAuf_WAV'!$C$6:$C$405,"&lt;&gt;"&amp;"Geschäfts- oder Firmenwert")</f>
        <v>0</v>
      </c>
      <c r="W430" s="987">
        <f>SUMIFS('E8.b. KKAuf_WAV'!$M$6:$M$405,'E8.b. KKAuf_WAV'!$B$6:$B$405,$C430,'E8.b. KKAuf_WAV'!$E$6:$E$405,H430,'E8.b. KKAuf_WAV'!$C$6:$C$405,"geleistete Anzahlungen und Anlagen im Bau des Sachanlagevermögens")+ SUMIFS('E8.b. KKAuf_WAV'!$M$6:$M$405,'E8.b. KKAuf_WAV'!$B$6:$B$405,$C430,'E8.b. KKAuf_WAV'!$E$6:$E$405,H430,'E8.b. KKAuf_WAV'!$C$6:$C$405,"geleistete Anzahlungen auf immaterielle Vermögensgegenstände")</f>
        <v>0</v>
      </c>
      <c r="X430" s="987">
        <f>SUMIFS('E8.c. KKAuf_BKZ_NAB_IZ'!$K$6:$K$405,'E8.c. KKAuf_BKZ_NAB_IZ'!$B$6:$B$405,$C430,'E8.c. KKAuf_BKZ_NAB_IZ'!$C$6:$C$405,$H430)</f>
        <v>0</v>
      </c>
      <c r="Y430" s="987">
        <f>SUMIFS('E8.a. KKAuf_SAV'!$Y$6:$Y$2005,'E8.a. KKAuf_SAV'!$B$6:$B$2005,$C430,'E8.a. KKAuf_SAV'!$D$6:$D$2005,$H430)</f>
        <v>0</v>
      </c>
      <c r="Z430" s="987">
        <f>SUMIFS('E8.b. KKAuf_WAV'!$O$6:$O$405,'E8.b. KKAuf_WAV'!$B$6:$B$405,$C430,'E8.b. KKAuf_WAV'!$E$6:$E$405,$H430,'E8.b. KKAuf_WAV'!$C$6:$C$405,"&lt;&gt;"&amp;"geleistete Anzahlungen auf immaterielle Vermögensgegenstände",'E8.b. KKAuf_WAV'!$C$6:$C$405,"&lt;&gt;"&amp;"geleistete Anzahlungen und Anlagen im Bau des Sachanlagevermögens",'E8.b. KKAuf_WAV'!$C$6:$C$405,"&lt;&gt;"&amp;"Geschäfts- oder Firmenwert")</f>
        <v>0</v>
      </c>
      <c r="AA430" s="987">
        <f>SUMIFS('E8.b. KKAuf_WAV'!$O$6:$O$405,'E8.b. KKAuf_WAV'!$B$6:$B$405,$C430,'E8.b. KKAuf_WAV'!$E$6:$E$405,H430,'E8.b. KKAuf_WAV'!$C$6:$C$405,"geleistete Anzahlungen und Anlagen im Bau des Sachanlagevermögens")+ SUMIFS('E8.b. KKAuf_WAV'!$O$6:$O$405,'E8.b. KKAuf_WAV'!$B$6:$B$405,$C430,'E8.b. KKAuf_WAV'!$E$6:$E$405,H430,'E8.b. KKAuf_WAV'!$C$6:$C$405,"geleistete Anzahlungen auf immaterielle Vermögensgegenstände")</f>
        <v>0</v>
      </c>
      <c r="AB430" s="987">
        <f>SUMIFS('E8.c. KKAuf_BKZ_NAB_IZ'!$L$6:$L$405,'E8.c. KKAuf_BKZ_NAB_IZ'!$B$6:$B$405,$C430,'E8.c. KKAuf_BKZ_NAB_IZ'!$C$6:$C$405,$H430)</f>
        <v>0</v>
      </c>
      <c r="AC430" s="974"/>
      <c r="AD430" s="987">
        <f t="shared" si="159"/>
        <v>0</v>
      </c>
      <c r="AE430" s="988">
        <f>$AE$17</f>
        <v>0</v>
      </c>
      <c r="AF430" s="988">
        <f>$AF$17</f>
        <v>0</v>
      </c>
      <c r="AG430" s="988">
        <f>$AG$17</f>
        <v>0</v>
      </c>
      <c r="AH430" s="989">
        <f t="shared" si="160"/>
        <v>0</v>
      </c>
      <c r="AJ430" s="987">
        <f t="shared" si="155"/>
        <v>0</v>
      </c>
      <c r="AK430" s="988">
        <f>$AK$17</f>
        <v>0</v>
      </c>
      <c r="AL430" s="988">
        <f>$AL$17</f>
        <v>0</v>
      </c>
      <c r="AM430" s="988">
        <f>$AM$17</f>
        <v>0</v>
      </c>
      <c r="AN430" s="989">
        <f t="shared" si="156"/>
        <v>0</v>
      </c>
    </row>
    <row r="431" spans="2:40" ht="14.25" customHeight="1" x14ac:dyDescent="0.2">
      <c r="B431" s="1446"/>
      <c r="C431" s="1001">
        <f>B431</f>
        <v>0</v>
      </c>
      <c r="D431" s="1449"/>
      <c r="E431" s="1407"/>
      <c r="F431" s="1410"/>
      <c r="G431" s="990"/>
      <c r="H431" s="991">
        <v>2022</v>
      </c>
      <c r="I431" s="972"/>
      <c r="J431" s="813">
        <f t="shared" si="157"/>
        <v>0</v>
      </c>
      <c r="K431" s="804"/>
      <c r="L431" s="813">
        <f t="shared" si="163"/>
        <v>0</v>
      </c>
      <c r="M431" s="804"/>
      <c r="N431" s="813">
        <f t="shared" si="154"/>
        <v>0</v>
      </c>
      <c r="O431" s="804"/>
      <c r="P431" s="813">
        <f t="shared" ref="P431:P437" si="166">IFERROR((AJ431*AK431+AD431*AE431)*0.4*0.035*$F$431,0)</f>
        <v>0</v>
      </c>
      <c r="Q431" s="760"/>
      <c r="R431" s="992">
        <f>SUMIFS('E8.a. KKAuf_SAV'!$X$6:$X$2005,'E8.a. KKAuf_SAV'!$B$6:$B$2005,$C431,'E8.a. KKAuf_SAV'!$D$6:$D$2005,$H431)</f>
        <v>0</v>
      </c>
      <c r="S431" s="992">
        <f>SUMIFS('E8.b. KKAuf_WAV'!$N$6:$N$405,'E8.b. KKAuf_WAV'!$B$6:$B$405,$C431,'E8.b. KKAuf_WAV'!$E$6:$E$405,H431)-SUMIFS('E8.b. KKAuf_WAV'!$N$6:$N$405,'E8.b. KKAuf_WAV'!$B$6:$B$405,$C431,'E8.b. KKAuf_WAV'!$C$6:$C$405,"Geschäfts- oder Firmenwert",'E8.b. KKAuf_WAV'!$D$6:$D$405,H431)</f>
        <v>0</v>
      </c>
      <c r="T431" s="974"/>
      <c r="U431" s="992">
        <f>SUMIFS('E8.a. KKAuf_SAV'!$W$6:$W$2005,'E8.a. KKAuf_SAV'!$B$6:$B$2005,$C431,'E8.a. KKAuf_SAV'!$D$6:$D$2005,H431)</f>
        <v>0</v>
      </c>
      <c r="V431" s="992">
        <f>SUMIFS('E8.b. KKAuf_WAV'!$M$6:$M$405,'E8.b. KKAuf_WAV'!$B$6:$B$405,$C431,'E8.b. KKAuf_WAV'!$E$6:$E$405,$H431,'E8.b. KKAuf_WAV'!$C$6:$C$405,"&lt;&gt;"&amp;"geleistete Anzahlungen auf immaterielle Vermögensgegenstände",'E8.b. KKAuf_WAV'!$C$6:$C$405,"&lt;&gt;"&amp;"geleistete Anzahlungen und Anlagen im Bau des Sachanlagevermögens",'E8.b. KKAuf_WAV'!$C$6:$C$405,"&lt;&gt;"&amp;"Geschäfts- oder Firmenwert")</f>
        <v>0</v>
      </c>
      <c r="W431" s="992">
        <f>SUMIFS('E8.b. KKAuf_WAV'!$M$6:$M$405,'E8.b. KKAuf_WAV'!$B$6:$B$405,$C431,'E8.b. KKAuf_WAV'!$E$6:$E$405,Listen!$AA$3,'E8.b. KKAuf_WAV'!$C$6:$C$405,"geleistete Anzahlungen und Anlagen im Bau des Sachanlagevermögens")+ SUMIFS('E8.b. KKAuf_WAV'!$M$6:$M$405,'E8.b. KKAuf_WAV'!$B$6:$B$405,$C431,'E8.b. KKAuf_WAV'!$E$6:$E$405,Listen!$AA$3,'E8.b. KKAuf_WAV'!$C$6:$C$405,"geleistete Anzahlungen auf immaterielle Vermögensgegenstände")</f>
        <v>0</v>
      </c>
      <c r="X431" s="992">
        <f>SUMIFS('E8.c. KKAuf_BKZ_NAB_IZ'!$K$6:$K$405,'E8.c. KKAuf_BKZ_NAB_IZ'!$B$6:$B$405,$C431,'E8.c. KKAuf_BKZ_NAB_IZ'!$C$6:$C$405,$H431)</f>
        <v>0</v>
      </c>
      <c r="Y431" s="992">
        <f>SUMIFS('E8.a. KKAuf_SAV'!$Y$6:$Y$2005,'E8.a. KKAuf_SAV'!$B$6:$B$2005,$C431,'E8.a. KKAuf_SAV'!$D$6:$D$2005,$H431)</f>
        <v>0</v>
      </c>
      <c r="Z431" s="992">
        <f>SUMIFS('E8.b. KKAuf_WAV'!$O$6:$O$405,'E8.b. KKAuf_WAV'!$B$6:$B$405,$C431,'E8.b. KKAuf_WAV'!$E$6:$E$405,$H431,'E8.b. KKAuf_WAV'!$C$6:$C$405,"&lt;&gt;"&amp;"geleistete Anzahlungen auf immaterielle Vermögensgegenstände",'E8.b. KKAuf_WAV'!$C$6:$C$405,"&lt;&gt;"&amp;"geleistete Anzahlungen und Anlagen im Bau des Sachanlagevermögens",'E8.b. KKAuf_WAV'!$C$6:$C$405,"&lt;&gt;"&amp;"Geschäfts- oder Firmenwert")</f>
        <v>0</v>
      </c>
      <c r="AA431" s="992">
        <f>SUMIFS('E8.b. KKAuf_WAV'!$O$6:$O$405,'E8.b. KKAuf_WAV'!$B$6:$B$405,$C431,'E8.b. KKAuf_WAV'!$E$6:$E$405,Listen!$AA$3,'E8.b. KKAuf_WAV'!$C$6:$C$405,"geleistete Anzahlungen und Anlagen im Bau des Sachanlagevermögens")+ SUMIFS('E8.b. KKAuf_WAV'!$O$6:$O$405,'E8.b. KKAuf_WAV'!$B$6:$B$405,$C431,'E8.b. KKAuf_WAV'!$E$6:$E$405,Listen!$AA$3,'E8.b. KKAuf_WAV'!$C$6:$C$405,"geleistete Anzahlungen auf immaterielle Vermögensgegenstände")</f>
        <v>0</v>
      </c>
      <c r="AB431" s="992">
        <f>SUMIFS('E8.c. KKAuf_BKZ_NAB_IZ'!$L$6:$L$405,'E8.c. KKAuf_BKZ_NAB_IZ'!$B$6:$B$405,$C431,'E8.c. KKAuf_BKZ_NAB_IZ'!$C$6:$C$405,$H431)</f>
        <v>0</v>
      </c>
      <c r="AC431" s="974"/>
      <c r="AD431" s="992">
        <f t="shared" si="159"/>
        <v>0</v>
      </c>
      <c r="AE431" s="993">
        <f>$AE$11</f>
        <v>5.0700000000000002E-2</v>
      </c>
      <c r="AF431" s="993">
        <f>$AF$11</f>
        <v>1.7100000000000001E-2</v>
      </c>
      <c r="AG431" s="993">
        <f>$AG$11</f>
        <v>3.0499999999999999E-2</v>
      </c>
      <c r="AH431" s="994">
        <f t="shared" si="160"/>
        <v>0</v>
      </c>
      <c r="AJ431" s="992">
        <f t="shared" si="155"/>
        <v>0</v>
      </c>
      <c r="AK431" s="993">
        <f>$AK$11</f>
        <v>5.0700000000000002E-2</v>
      </c>
      <c r="AL431" s="993">
        <f>$AL$11</f>
        <v>1.7100000000000001E-2</v>
      </c>
      <c r="AM431" s="993">
        <f>$AM$11</f>
        <v>3.0499999999999999E-2</v>
      </c>
      <c r="AN431" s="994">
        <f t="shared" si="156"/>
        <v>0</v>
      </c>
    </row>
    <row r="432" spans="2:40" x14ac:dyDescent="0.2">
      <c r="B432" s="1447"/>
      <c r="C432" s="1002">
        <f>C431</f>
        <v>0</v>
      </c>
      <c r="D432" s="1450"/>
      <c r="E432" s="1408"/>
      <c r="F432" s="1408"/>
      <c r="G432" s="990"/>
      <c r="H432" s="983">
        <v>2023</v>
      </c>
      <c r="I432" s="972"/>
      <c r="J432" s="805">
        <f t="shared" si="157"/>
        <v>0</v>
      </c>
      <c r="K432" s="804"/>
      <c r="L432" s="803">
        <f t="shared" si="163"/>
        <v>0</v>
      </c>
      <c r="M432" s="804"/>
      <c r="N432" s="803">
        <f t="shared" si="154"/>
        <v>0</v>
      </c>
      <c r="O432" s="804"/>
      <c r="P432" s="803">
        <f t="shared" si="166"/>
        <v>0</v>
      </c>
      <c r="Q432" s="760"/>
      <c r="R432" s="980">
        <f>SUMIFS('E8.a. KKAuf_SAV'!$X$6:$X$2005,'E8.a. KKAuf_SAV'!$B$6:$B$2005,$C432,'E8.a. KKAuf_SAV'!$D$6:$D$2005,$H432)</f>
        <v>0</v>
      </c>
      <c r="S432" s="980">
        <f>SUMIFS('E8.b. KKAuf_WAV'!$N$6:$N$405,'E8.b. KKAuf_WAV'!$B$6:$B$405,$C432,'E8.b. KKAuf_WAV'!$E$6:$E$405,H432)-SUMIFS('E8.b. KKAuf_WAV'!$N$6:$N$405,'E8.b. KKAuf_WAV'!$B$6:$B$405,$C432,'E8.b. KKAuf_WAV'!$C$6:$C$405,"Geschäfts- oder Firmenwert",'E8.b. KKAuf_WAV'!$D$6:$D$405,H432)</f>
        <v>0</v>
      </c>
      <c r="T432" s="974"/>
      <c r="U432" s="980">
        <f>SUMIFS('E8.a. KKAuf_SAV'!$W$6:$W$2005,'E8.a. KKAuf_SAV'!$B$6:$B$2005,$C432,'E8.a. KKAuf_SAV'!$D$6:$D$2005,H432)</f>
        <v>0</v>
      </c>
      <c r="V432" s="980">
        <f>SUMIFS('E8.b. KKAuf_WAV'!$M$6:$M$405,'E8.b. KKAuf_WAV'!$B$6:$B$405,$C432,'E8.b. KKAuf_WAV'!$E$6:$E$405,$H432,'E8.b. KKAuf_WAV'!$C$6:$C$405,"&lt;&gt;"&amp;"geleistete Anzahlungen auf immaterielle Vermögensgegenstände",'E8.b. KKAuf_WAV'!$C$6:$C$405,"&lt;&gt;"&amp;"geleistete Anzahlungen und Anlagen im Bau des Sachanlagevermögens",'E8.b. KKAuf_WAV'!$C$6:$C$405,"&lt;&gt;"&amp;"Geschäfts- oder Firmenwert")</f>
        <v>0</v>
      </c>
      <c r="W432" s="980"/>
      <c r="X432" s="980">
        <f>SUMIFS('E8.c. KKAuf_BKZ_NAB_IZ'!$K$6:$K$405,'E8.c. KKAuf_BKZ_NAB_IZ'!$B$6:$B$405,$C432,'E8.c. KKAuf_BKZ_NAB_IZ'!$C$6:$C$405,$H432)</f>
        <v>0</v>
      </c>
      <c r="Y432" s="980">
        <f>SUMIFS('E8.a. KKAuf_SAV'!$Y$6:$Y$2005,'E8.a. KKAuf_SAV'!$B$6:$B$2005,$C432,'E8.a. KKAuf_SAV'!$D$6:$D$2005,$H432)</f>
        <v>0</v>
      </c>
      <c r="Z432" s="980">
        <f>SUMIFS('E8.b. KKAuf_WAV'!$O$6:$O$405,'E8.b. KKAuf_WAV'!$B$6:$B$405,$C432,'E8.b. KKAuf_WAV'!$E$6:$E$405,$H432,'E8.b. KKAuf_WAV'!$C$6:$C$405,"&lt;&gt;"&amp;"geleistete Anzahlungen auf immaterielle Vermögensgegenstände",'E8.b. KKAuf_WAV'!$C$6:$C$405,"&lt;&gt;"&amp;"geleistete Anzahlungen und Anlagen im Bau des Sachanlagevermögens",'E8.b. KKAuf_WAV'!$C$6:$C$405,"&lt;&gt;"&amp;"Geschäfts- oder Firmenwert")</f>
        <v>0</v>
      </c>
      <c r="AA432" s="980"/>
      <c r="AB432" s="980">
        <f>SUMIFS('E8.c. KKAuf_BKZ_NAB_IZ'!$L$6:$L$405,'E8.c. KKAuf_BKZ_NAB_IZ'!$B$6:$B$405,$C432,'E8.c. KKAuf_BKZ_NAB_IZ'!$C$6:$C$405,$H432)</f>
        <v>0</v>
      </c>
      <c r="AC432" s="974"/>
      <c r="AD432" s="980">
        <f t="shared" si="159"/>
        <v>0</v>
      </c>
      <c r="AE432" s="984">
        <f>$AE$12</f>
        <v>5.0700000000000002E-2</v>
      </c>
      <c r="AF432" s="984">
        <f>$AF$12</f>
        <v>1.7100000000000001E-2</v>
      </c>
      <c r="AG432" s="984">
        <f>$AG$12</f>
        <v>3.0499999999999999E-2</v>
      </c>
      <c r="AH432" s="982">
        <f t="shared" si="160"/>
        <v>0</v>
      </c>
      <c r="AJ432" s="980"/>
      <c r="AK432" s="984">
        <f>$AK$12</f>
        <v>5.0700000000000002E-2</v>
      </c>
      <c r="AL432" s="984">
        <f>$AL$12</f>
        <v>1.7100000000000001E-2</v>
      </c>
      <c r="AM432" s="984">
        <f>$AM$12</f>
        <v>3.0499999999999999E-2</v>
      </c>
      <c r="AN432" s="982">
        <f t="shared" si="156"/>
        <v>0</v>
      </c>
    </row>
    <row r="433" spans="2:40" x14ac:dyDescent="0.2">
      <c r="B433" s="1447"/>
      <c r="C433" s="1002">
        <f>C431</f>
        <v>0</v>
      </c>
      <c r="D433" s="1450"/>
      <c r="E433" s="1408"/>
      <c r="F433" s="1408"/>
      <c r="G433" s="990"/>
      <c r="H433" s="983">
        <v>2024</v>
      </c>
      <c r="I433" s="972"/>
      <c r="J433" s="803">
        <f t="shared" si="157"/>
        <v>0</v>
      </c>
      <c r="K433" s="804"/>
      <c r="L433" s="803">
        <f t="shared" si="163"/>
        <v>0</v>
      </c>
      <c r="M433" s="804"/>
      <c r="N433" s="803">
        <f t="shared" si="154"/>
        <v>0</v>
      </c>
      <c r="O433" s="804"/>
      <c r="P433" s="803">
        <f t="shared" si="166"/>
        <v>0</v>
      </c>
      <c r="Q433" s="760"/>
      <c r="R433" s="980">
        <f>SUMIFS('E8.a. KKAuf_SAV'!$X$6:$X$2005,'E8.a. KKAuf_SAV'!$B$6:$B$2005,$C433,'E8.a. KKAuf_SAV'!$D$6:$D$2005,$H433)</f>
        <v>0</v>
      </c>
      <c r="S433" s="980">
        <f>SUMIFS('E8.b. KKAuf_WAV'!$N$6:$N$405,'E8.b. KKAuf_WAV'!$B$6:$B$405,$C433,'E8.b. KKAuf_WAV'!$E$6:$E$405,H433)-SUMIFS('E8.b. KKAuf_WAV'!$N$6:$N$405,'E8.b. KKAuf_WAV'!$B$6:$B$405,$C433,'E8.b. KKAuf_WAV'!$C$6:$C$405,"Geschäfts- oder Firmenwert",'E8.b. KKAuf_WAV'!$D$6:$D$405,H433)</f>
        <v>0</v>
      </c>
      <c r="T433" s="974"/>
      <c r="U433" s="980">
        <f>SUMIFS('E8.a. KKAuf_SAV'!$W$6:$W$2005,'E8.a. KKAuf_SAV'!$B$6:$B$2005,$C433,'E8.a. KKAuf_SAV'!$D$6:$D$2005,H433)</f>
        <v>0</v>
      </c>
      <c r="V433" s="980">
        <f>SUMIFS('E8.b. KKAuf_WAV'!$M$6:$M$405,'E8.b. KKAuf_WAV'!$B$6:$B$405,$C433,'E8.b. KKAuf_WAV'!$E$6:$E$405,$H433,'E8.b. KKAuf_WAV'!$C$6:$C$405,"&lt;&gt;"&amp;"geleistete Anzahlungen auf immaterielle Vermögensgegenstände",'E8.b. KKAuf_WAV'!$C$6:$C$405,"&lt;&gt;"&amp;"geleistete Anzahlungen und Anlagen im Bau des Sachanlagevermögens",'E8.b. KKAuf_WAV'!$C$6:$C$405,"&lt;&gt;"&amp;"Geschäfts- oder Firmenwert")</f>
        <v>0</v>
      </c>
      <c r="W433" s="980">
        <f>SUMIFS('E8.b. KKAuf_WAV'!$M$6:$M$405,'E8.b. KKAuf_WAV'!$B$6:$B$405,$C433,'E8.b. KKAuf_WAV'!$E$6:$E$405,H433,'E8.b. KKAuf_WAV'!$C$6:$C$405,"geleistete Anzahlungen und Anlagen im Bau des Sachanlagevermögens")+ SUMIFS('E8.b. KKAuf_WAV'!$M$6:$M$405,'E8.b. KKAuf_WAV'!$B$6:$B$405,$C433,'E8.b. KKAuf_WAV'!$E$6:$E$405,H433,'E8.b. KKAuf_WAV'!$C$6:$C$405,"geleistete Anzahlungen auf immaterielle Vermögensgegenstände")</f>
        <v>0</v>
      </c>
      <c r="X433" s="980">
        <f>SUMIFS('E8.c. KKAuf_BKZ_NAB_IZ'!$K$6:$K$405,'E8.c. KKAuf_BKZ_NAB_IZ'!$B$6:$B$405,$C433,'E8.c. KKAuf_BKZ_NAB_IZ'!$C$6:$C$405,$H433)</f>
        <v>0</v>
      </c>
      <c r="Y433" s="980">
        <f>SUMIFS('E8.a. KKAuf_SAV'!$Y$6:$Y$2005,'E8.a. KKAuf_SAV'!$B$6:$B$2005,$C433,'E8.a. KKAuf_SAV'!$D$6:$D$2005,$H433)</f>
        <v>0</v>
      </c>
      <c r="Z433" s="980">
        <f>SUMIFS('E8.b. KKAuf_WAV'!$O$6:$O$405,'E8.b. KKAuf_WAV'!$B$6:$B$405,$C433,'E8.b. KKAuf_WAV'!$E$6:$E$405,$H433,'E8.b. KKAuf_WAV'!$C$6:$C$405,"&lt;&gt;"&amp;"geleistete Anzahlungen auf immaterielle Vermögensgegenstände",'E8.b. KKAuf_WAV'!$C$6:$C$405,"&lt;&gt;"&amp;"geleistete Anzahlungen und Anlagen im Bau des Sachanlagevermögens",'E8.b. KKAuf_WAV'!$C$6:$C$405,"&lt;&gt;"&amp;"Geschäfts- oder Firmenwert")</f>
        <v>0</v>
      </c>
      <c r="AA433" s="980">
        <f>SUMIFS('E8.b. KKAuf_WAV'!$O$6:$O$405,'E8.b. KKAuf_WAV'!$B$6:$B$405,$C433,'E8.b. KKAuf_WAV'!$E$6:$E$405,H433,'E8.b. KKAuf_WAV'!$C$6:$C$405,"geleistete Anzahlungen und Anlagen im Bau des Sachanlagevermögens")+ SUMIFS('E8.b. KKAuf_WAV'!$O$6:$O$405,'E8.b. KKAuf_WAV'!$B$6:$B$405,$C433,'E8.b. KKAuf_WAV'!$E$6:$E$405,H433,'E8.b. KKAuf_WAV'!$C$6:$C$405,"geleistete Anzahlungen auf immaterielle Vermögensgegenstände")</f>
        <v>0</v>
      </c>
      <c r="AB433" s="980">
        <f>SUMIFS('E8.c. KKAuf_BKZ_NAB_IZ'!$L$6:$L$405,'E8.c. KKAuf_BKZ_NAB_IZ'!$B$6:$B$405,$C433,'E8.c. KKAuf_BKZ_NAB_IZ'!$C$6:$C$405,$H433)</f>
        <v>0</v>
      </c>
      <c r="AC433" s="974"/>
      <c r="AD433" s="980">
        <f t="shared" si="159"/>
        <v>0</v>
      </c>
      <c r="AE433" s="984">
        <f>$AE$13</f>
        <v>6.93E-2</v>
      </c>
      <c r="AF433" s="984">
        <f>$AF$13</f>
        <v>3.8699999999999998E-2</v>
      </c>
      <c r="AG433" s="984">
        <f>$AG$13</f>
        <v>5.0900000000000001E-2</v>
      </c>
      <c r="AH433" s="982">
        <f t="shared" si="160"/>
        <v>0</v>
      </c>
      <c r="AJ433" s="980">
        <f t="shared" si="155"/>
        <v>0</v>
      </c>
      <c r="AK433" s="984">
        <f>$AK$13</f>
        <v>7.0099999999999996E-2</v>
      </c>
      <c r="AL433" s="984">
        <f>$AL$13</f>
        <v>3.6600000000000001E-2</v>
      </c>
      <c r="AM433" s="984">
        <f>$AM$13</f>
        <v>0.05</v>
      </c>
      <c r="AN433" s="982">
        <f t="shared" si="156"/>
        <v>0</v>
      </c>
    </row>
    <row r="434" spans="2:40" ht="15" thickBot="1" x14ac:dyDescent="0.25">
      <c r="B434" s="1447"/>
      <c r="C434" s="1002">
        <f>C431</f>
        <v>0</v>
      </c>
      <c r="D434" s="1450"/>
      <c r="E434" s="1408"/>
      <c r="F434" s="1408"/>
      <c r="G434" s="990"/>
      <c r="H434" s="983">
        <v>2025</v>
      </c>
      <c r="I434" s="972"/>
      <c r="J434" s="803">
        <f t="shared" si="157"/>
        <v>0</v>
      </c>
      <c r="K434" s="804"/>
      <c r="L434" s="803">
        <f t="shared" si="163"/>
        <v>0</v>
      </c>
      <c r="M434" s="804"/>
      <c r="N434" s="803">
        <f t="shared" si="154"/>
        <v>0</v>
      </c>
      <c r="O434" s="804"/>
      <c r="P434" s="803">
        <f t="shared" si="166"/>
        <v>0</v>
      </c>
      <c r="Q434" s="760"/>
      <c r="R434" s="980">
        <f>SUMIFS('E8.a. KKAuf_SAV'!$X$6:$X$2005,'E8.a. KKAuf_SAV'!$B$6:$B$2005,$C434,'E8.a. KKAuf_SAV'!$D$6:$D$2005,$H434)</f>
        <v>0</v>
      </c>
      <c r="S434" s="980">
        <f>SUMIFS('E8.b. KKAuf_WAV'!$N$6:$N$405,'E8.b. KKAuf_WAV'!$B$6:$B$405,$C434,'E8.b. KKAuf_WAV'!$E$6:$E$405,H434)-SUMIFS('E8.b. KKAuf_WAV'!$N$6:$N$405,'E8.b. KKAuf_WAV'!$B$6:$B$405,$C434,'E8.b. KKAuf_WAV'!$C$6:$C$405,"Geschäfts- oder Firmenwert",'E8.b. KKAuf_WAV'!$D$6:$D$405,H434)</f>
        <v>0</v>
      </c>
      <c r="T434" s="974"/>
      <c r="U434" s="980">
        <f>SUMIFS('E8.a. KKAuf_SAV'!$W$6:$W$2005,'E8.a. KKAuf_SAV'!$B$6:$B$2005,$C434,'E8.a. KKAuf_SAV'!$D$6:$D$2005,H434)</f>
        <v>0</v>
      </c>
      <c r="V434" s="980">
        <f>SUMIFS('E8.b. KKAuf_WAV'!$M$6:$M$405,'E8.b. KKAuf_WAV'!$B$6:$B$405,$C434,'E8.b. KKAuf_WAV'!$E$6:$E$405,$H434,'E8.b. KKAuf_WAV'!$C$6:$C$405,"&lt;&gt;"&amp;"geleistete Anzahlungen auf immaterielle Vermögensgegenstände",'E8.b. KKAuf_WAV'!$C$6:$C$405,"&lt;&gt;"&amp;"geleistete Anzahlungen und Anlagen im Bau des Sachanlagevermögens",'E8.b. KKAuf_WAV'!$C$6:$C$405,"&lt;&gt;"&amp;"Geschäfts- oder Firmenwert")</f>
        <v>0</v>
      </c>
      <c r="W434" s="980">
        <f>SUMIFS('E8.b. KKAuf_WAV'!$M$6:$M$405,'E8.b. KKAuf_WAV'!$B$6:$B$405,$C434,'E8.b. KKAuf_WAV'!$E$6:$E$405,H434,'E8.b. KKAuf_WAV'!$C$6:$C$405,"geleistete Anzahlungen und Anlagen im Bau des Sachanlagevermögens")+ SUMIFS('E8.b. KKAuf_WAV'!$M$6:$M$405,'E8.b. KKAuf_WAV'!$B$6:$B$405,$C434,'E8.b. KKAuf_WAV'!$E$6:$E$405,H434,'E8.b. KKAuf_WAV'!$C$6:$C$405,"geleistete Anzahlungen auf immaterielle Vermögensgegenstände")</f>
        <v>0</v>
      </c>
      <c r="X434" s="980">
        <f>SUMIFS('E8.c. KKAuf_BKZ_NAB_IZ'!$K$6:$K$405,'E8.c. KKAuf_BKZ_NAB_IZ'!$B$6:$B$405,$C434,'E8.c. KKAuf_BKZ_NAB_IZ'!$C$6:$C$405,$H434)</f>
        <v>0</v>
      </c>
      <c r="Y434" s="980">
        <f>SUMIFS('E8.a. KKAuf_SAV'!$Y$6:$Y$2005,'E8.a. KKAuf_SAV'!$B$6:$B$2005,$C434,'E8.a. KKAuf_SAV'!$D$6:$D$2005,$H434)</f>
        <v>0</v>
      </c>
      <c r="Z434" s="980">
        <f>SUMIFS('E8.b. KKAuf_WAV'!$O$6:$O$405,'E8.b. KKAuf_WAV'!$B$6:$B$405,$C434,'E8.b. KKAuf_WAV'!$E$6:$E$405,$H434,'E8.b. KKAuf_WAV'!$C$6:$C$405,"&lt;&gt;"&amp;"geleistete Anzahlungen auf immaterielle Vermögensgegenstände",'E8.b. KKAuf_WAV'!$C$6:$C$405,"&lt;&gt;"&amp;"geleistete Anzahlungen und Anlagen im Bau des Sachanlagevermögens",'E8.b. KKAuf_WAV'!$C$6:$C$405,"&lt;&gt;"&amp;"Geschäfts- oder Firmenwert")</f>
        <v>0</v>
      </c>
      <c r="AA434" s="980">
        <f>SUMIFS('E8.b. KKAuf_WAV'!$O$6:$O$405,'E8.b. KKAuf_WAV'!$B$6:$B$405,$C434,'E8.b. KKAuf_WAV'!$E$6:$E$405,H434,'E8.b. KKAuf_WAV'!$C$6:$C$405,"geleistete Anzahlungen und Anlagen im Bau des Sachanlagevermögens")+ SUMIFS('E8.b. KKAuf_WAV'!$O$6:$O$405,'E8.b. KKAuf_WAV'!$B$6:$B$405,$C434,'E8.b. KKAuf_WAV'!$E$6:$E$405,H434,'E8.b. KKAuf_WAV'!$C$6:$C$405,"geleistete Anzahlungen auf immaterielle Vermögensgegenstände")</f>
        <v>0</v>
      </c>
      <c r="AB434" s="980">
        <f>SUMIFS('E8.c. KKAuf_BKZ_NAB_IZ'!$L$6:$L$405,'E8.c. KKAuf_BKZ_NAB_IZ'!$B$6:$B$405,$C434,'E8.c. KKAuf_BKZ_NAB_IZ'!$C$6:$C$405,$H434)</f>
        <v>0</v>
      </c>
      <c r="AC434" s="974"/>
      <c r="AD434" s="980">
        <f t="shared" si="159"/>
        <v>0</v>
      </c>
      <c r="AE434" s="984">
        <f>$AE$14</f>
        <v>7.0099999999999996E-2</v>
      </c>
      <c r="AF434" s="984">
        <f>$AF$14</f>
        <v>3.6600000000000001E-2</v>
      </c>
      <c r="AG434" s="984">
        <f>$AG$14</f>
        <v>0.05</v>
      </c>
      <c r="AH434" s="982">
        <f t="shared" si="160"/>
        <v>0</v>
      </c>
      <c r="AJ434" s="980">
        <f t="shared" si="155"/>
        <v>0</v>
      </c>
      <c r="AK434" s="984">
        <f>$AK$14</f>
        <v>7.0099999999999996E-2</v>
      </c>
      <c r="AL434" s="984">
        <f>$AL$14</f>
        <v>3.6600000000000001E-2</v>
      </c>
      <c r="AM434" s="984">
        <f>$AM$14</f>
        <v>0.05</v>
      </c>
      <c r="AN434" s="982">
        <f t="shared" si="156"/>
        <v>0</v>
      </c>
    </row>
    <row r="435" spans="2:40" ht="15" hidden="1" thickBot="1" x14ac:dyDescent="0.25">
      <c r="B435" s="1447"/>
      <c r="C435" s="1002">
        <f>C431</f>
        <v>0</v>
      </c>
      <c r="D435" s="1450"/>
      <c r="E435" s="1408"/>
      <c r="F435" s="1408"/>
      <c r="G435" s="990"/>
      <c r="H435" s="983">
        <v>2026</v>
      </c>
      <c r="I435" s="972"/>
      <c r="J435" s="803">
        <f t="shared" si="157"/>
        <v>0</v>
      </c>
      <c r="K435" s="804"/>
      <c r="L435" s="803">
        <f t="shared" si="163"/>
        <v>0</v>
      </c>
      <c r="M435" s="804"/>
      <c r="N435" s="803">
        <f t="shared" si="154"/>
        <v>0</v>
      </c>
      <c r="O435" s="804"/>
      <c r="P435" s="803">
        <f t="shared" si="166"/>
        <v>0</v>
      </c>
      <c r="Q435" s="760"/>
      <c r="R435" s="980">
        <f>SUMIFS('E8.a. KKAuf_SAV'!$X$6:$X$2005,'E8.a. KKAuf_SAV'!$B$6:$B$2005,$C435,'E8.a. KKAuf_SAV'!$D$6:$D$2005,$H435)</f>
        <v>0</v>
      </c>
      <c r="S435" s="980">
        <f>SUMIFS('E8.b. KKAuf_WAV'!$N$6:$N$405,'E8.b. KKAuf_WAV'!$B$6:$B$405,$C435,'E8.b. KKAuf_WAV'!$E$6:$E$405,H435)-SUMIFS('E8.b. KKAuf_WAV'!$N$6:$N$405,'E8.b. KKAuf_WAV'!$B$6:$B$405,$C435,'E8.b. KKAuf_WAV'!$C$6:$C$405,"Geschäfts- oder Firmenwert",'E8.b. KKAuf_WAV'!$D$6:$D$405,H435)</f>
        <v>0</v>
      </c>
      <c r="T435" s="974"/>
      <c r="U435" s="980">
        <f>SUMIFS('E8.a. KKAuf_SAV'!$W$6:$W$2005,'E8.a. KKAuf_SAV'!$B$6:$B$2005,$C435,'E8.a. KKAuf_SAV'!$D$6:$D$2005,H435)</f>
        <v>0</v>
      </c>
      <c r="V435" s="980">
        <f>SUMIFS('E8.b. KKAuf_WAV'!$M$6:$M$405,'E8.b. KKAuf_WAV'!$B$6:$B$405,$C435,'E8.b. KKAuf_WAV'!$E$6:$E$405,$H435,'E8.b. KKAuf_WAV'!$C$6:$C$405,"&lt;&gt;"&amp;"geleistete Anzahlungen auf immaterielle Vermögensgegenstände",'E8.b. KKAuf_WAV'!$C$6:$C$405,"&lt;&gt;"&amp;"geleistete Anzahlungen und Anlagen im Bau des Sachanlagevermögens",'E8.b. KKAuf_WAV'!$C$6:$C$405,"&lt;&gt;"&amp;"Geschäfts- oder Firmenwert")</f>
        <v>0</v>
      </c>
      <c r="W435" s="980">
        <f>SUMIFS('E8.b. KKAuf_WAV'!$M$6:$M$405,'E8.b. KKAuf_WAV'!$B$6:$B$405,$C435,'E8.b. KKAuf_WAV'!$E$6:$E$405,H435,'E8.b. KKAuf_WAV'!$C$6:$C$405,"geleistete Anzahlungen und Anlagen im Bau des Sachanlagevermögens")+ SUMIFS('E8.b. KKAuf_WAV'!$M$6:$M$405,'E8.b. KKAuf_WAV'!$B$6:$B$405,$C435,'E8.b. KKAuf_WAV'!$E$6:$E$405,H435,'E8.b. KKAuf_WAV'!$C$6:$C$405,"geleistete Anzahlungen auf immaterielle Vermögensgegenstände")</f>
        <v>0</v>
      </c>
      <c r="X435" s="980">
        <f>SUMIFS('E8.c. KKAuf_BKZ_NAB_IZ'!$K$6:$K$405,'E8.c. KKAuf_BKZ_NAB_IZ'!$B$6:$B$405,$C435,'E8.c. KKAuf_BKZ_NAB_IZ'!$C$6:$C$405,$H435)</f>
        <v>0</v>
      </c>
      <c r="Y435" s="980">
        <f>SUMIFS('E8.a. KKAuf_SAV'!$Y$6:$Y$2005,'E8.a. KKAuf_SAV'!$B$6:$B$2005,$C435,'E8.a. KKAuf_SAV'!$D$6:$D$2005,$H435)</f>
        <v>0</v>
      </c>
      <c r="Z435" s="980">
        <f>SUMIFS('E8.b. KKAuf_WAV'!$O$6:$O$405,'E8.b. KKAuf_WAV'!$B$6:$B$405,$C435,'E8.b. KKAuf_WAV'!$E$6:$E$405,$H435,'E8.b. KKAuf_WAV'!$C$6:$C$405,"&lt;&gt;"&amp;"geleistete Anzahlungen auf immaterielle Vermögensgegenstände",'E8.b. KKAuf_WAV'!$C$6:$C$405,"&lt;&gt;"&amp;"geleistete Anzahlungen und Anlagen im Bau des Sachanlagevermögens",'E8.b. KKAuf_WAV'!$C$6:$C$405,"&lt;&gt;"&amp;"Geschäfts- oder Firmenwert")</f>
        <v>0</v>
      </c>
      <c r="AA435" s="980">
        <f>SUMIFS('E8.b. KKAuf_WAV'!$O$6:$O$405,'E8.b. KKAuf_WAV'!$B$6:$B$405,$C435,'E8.b. KKAuf_WAV'!$E$6:$E$405,H435,'E8.b. KKAuf_WAV'!$C$6:$C$405,"geleistete Anzahlungen und Anlagen im Bau des Sachanlagevermögens")+ SUMIFS('E8.b. KKAuf_WAV'!$O$6:$O$405,'E8.b. KKAuf_WAV'!$B$6:$B$405,$C435,'E8.b. KKAuf_WAV'!$E$6:$E$405,H435,'E8.b. KKAuf_WAV'!$C$6:$C$405,"geleistete Anzahlungen auf immaterielle Vermögensgegenstände")</f>
        <v>0</v>
      </c>
      <c r="AB435" s="980">
        <f>SUMIFS('E8.c. KKAuf_BKZ_NAB_IZ'!$L$6:$L$405,'E8.c. KKAuf_BKZ_NAB_IZ'!$B$6:$B$405,$C435,'E8.c. KKAuf_BKZ_NAB_IZ'!$C$6:$C$405,$H435)</f>
        <v>0</v>
      </c>
      <c r="AC435" s="974"/>
      <c r="AD435" s="980">
        <f t="shared" si="159"/>
        <v>0</v>
      </c>
      <c r="AE435" s="984">
        <f>$AE$15</f>
        <v>0</v>
      </c>
      <c r="AF435" s="984">
        <f>$AF$15</f>
        <v>0</v>
      </c>
      <c r="AG435" s="984">
        <f>$AG$15</f>
        <v>0</v>
      </c>
      <c r="AH435" s="982">
        <f t="shared" si="160"/>
        <v>0</v>
      </c>
      <c r="AJ435" s="980">
        <f t="shared" si="155"/>
        <v>0</v>
      </c>
      <c r="AK435" s="984">
        <f>$AK$15</f>
        <v>0</v>
      </c>
      <c r="AL435" s="984">
        <f>$AL$15</f>
        <v>0</v>
      </c>
      <c r="AM435" s="984">
        <f>$AM$15</f>
        <v>0</v>
      </c>
      <c r="AN435" s="982">
        <f t="shared" si="156"/>
        <v>0</v>
      </c>
    </row>
    <row r="436" spans="2:40" ht="15" hidden="1" thickBot="1" x14ac:dyDescent="0.25">
      <c r="B436" s="1447"/>
      <c r="C436" s="1002">
        <f>C431</f>
        <v>0</v>
      </c>
      <c r="D436" s="1450"/>
      <c r="E436" s="1408"/>
      <c r="F436" s="1408"/>
      <c r="G436" s="990"/>
      <c r="H436" s="983">
        <v>2027</v>
      </c>
      <c r="I436" s="972"/>
      <c r="J436" s="803">
        <f t="shared" si="157"/>
        <v>0</v>
      </c>
      <c r="K436" s="804"/>
      <c r="L436" s="803">
        <f t="shared" si="163"/>
        <v>0</v>
      </c>
      <c r="M436" s="804"/>
      <c r="N436" s="803">
        <f t="shared" si="154"/>
        <v>0</v>
      </c>
      <c r="O436" s="804"/>
      <c r="P436" s="803">
        <f t="shared" si="166"/>
        <v>0</v>
      </c>
      <c r="Q436" s="760"/>
      <c r="R436" s="980">
        <f>SUMIFS('E8.a. KKAuf_SAV'!$X$6:$X$2005,'E8.a. KKAuf_SAV'!$B$6:$B$2005,$C436,'E8.a. KKAuf_SAV'!$D$6:$D$2005,$H436)</f>
        <v>0</v>
      </c>
      <c r="S436" s="980">
        <f>SUMIFS('E8.b. KKAuf_WAV'!$N$6:$N$405,'E8.b. KKAuf_WAV'!$B$6:$B$405,$C436,'E8.b. KKAuf_WAV'!$E$6:$E$405,H436)-SUMIFS('E8.b. KKAuf_WAV'!$N$6:$N$405,'E8.b. KKAuf_WAV'!$B$6:$B$405,$C436,'E8.b. KKAuf_WAV'!$C$6:$C$405,"Geschäfts- oder Firmenwert",'E8.b. KKAuf_WAV'!$D$6:$D$405,H436)</f>
        <v>0</v>
      </c>
      <c r="T436" s="974"/>
      <c r="U436" s="980">
        <f>SUMIFS('E8.a. KKAuf_SAV'!$W$6:$W$2005,'E8.a. KKAuf_SAV'!$B$6:$B$2005,$C436,'E8.a. KKAuf_SAV'!$D$6:$D$2005,H436)</f>
        <v>0</v>
      </c>
      <c r="V436" s="980">
        <f>SUMIFS('E8.b. KKAuf_WAV'!$M$6:$M$405,'E8.b. KKAuf_WAV'!$B$6:$B$405,$C436,'E8.b. KKAuf_WAV'!$E$6:$E$405,$H436,'E8.b. KKAuf_WAV'!$C$6:$C$405,"&lt;&gt;"&amp;"geleistete Anzahlungen auf immaterielle Vermögensgegenstände",'E8.b. KKAuf_WAV'!$C$6:$C$405,"&lt;&gt;"&amp;"geleistete Anzahlungen und Anlagen im Bau des Sachanlagevermögens",'E8.b. KKAuf_WAV'!$C$6:$C$405,"&lt;&gt;"&amp;"Geschäfts- oder Firmenwert")</f>
        <v>0</v>
      </c>
      <c r="W436" s="980">
        <f>SUMIFS('E8.b. KKAuf_WAV'!$M$6:$M$405,'E8.b. KKAuf_WAV'!$B$6:$B$405,$C436,'E8.b. KKAuf_WAV'!$E$6:$E$405,H436,'E8.b. KKAuf_WAV'!$C$6:$C$405,"geleistete Anzahlungen und Anlagen im Bau des Sachanlagevermögens")+ SUMIFS('E8.b. KKAuf_WAV'!$M$6:$M$405,'E8.b. KKAuf_WAV'!$B$6:$B$405,$C436,'E8.b. KKAuf_WAV'!$E$6:$E$405,H436,'E8.b. KKAuf_WAV'!$C$6:$C$405,"geleistete Anzahlungen auf immaterielle Vermögensgegenstände")</f>
        <v>0</v>
      </c>
      <c r="X436" s="980">
        <f>SUMIFS('E8.c. KKAuf_BKZ_NAB_IZ'!$K$6:$K$405,'E8.c. KKAuf_BKZ_NAB_IZ'!$B$6:$B$405,$C436,'E8.c. KKAuf_BKZ_NAB_IZ'!$C$6:$C$405,$H436)</f>
        <v>0</v>
      </c>
      <c r="Y436" s="980">
        <f>SUMIFS('E8.a. KKAuf_SAV'!$Y$6:$Y$2005,'E8.a. KKAuf_SAV'!$B$6:$B$2005,$C436,'E8.a. KKAuf_SAV'!$D$6:$D$2005,$H436)</f>
        <v>0</v>
      </c>
      <c r="Z436" s="980">
        <f>SUMIFS('E8.b. KKAuf_WAV'!$O$6:$O$405,'E8.b. KKAuf_WAV'!$B$6:$B$405,$C436,'E8.b. KKAuf_WAV'!$E$6:$E$405,$H436,'E8.b. KKAuf_WAV'!$C$6:$C$405,"&lt;&gt;"&amp;"geleistete Anzahlungen auf immaterielle Vermögensgegenstände",'E8.b. KKAuf_WAV'!$C$6:$C$405,"&lt;&gt;"&amp;"geleistete Anzahlungen und Anlagen im Bau des Sachanlagevermögens",'E8.b. KKAuf_WAV'!$C$6:$C$405,"&lt;&gt;"&amp;"Geschäfts- oder Firmenwert")</f>
        <v>0</v>
      </c>
      <c r="AA436" s="980">
        <f>SUMIFS('E8.b. KKAuf_WAV'!$O$6:$O$405,'E8.b. KKAuf_WAV'!$B$6:$B$405,$C436,'E8.b. KKAuf_WAV'!$E$6:$E$405,H436,'E8.b. KKAuf_WAV'!$C$6:$C$405,"geleistete Anzahlungen und Anlagen im Bau des Sachanlagevermögens")+ SUMIFS('E8.b. KKAuf_WAV'!$O$6:$O$405,'E8.b. KKAuf_WAV'!$B$6:$B$405,$C436,'E8.b. KKAuf_WAV'!$E$6:$E$405,H436,'E8.b. KKAuf_WAV'!$C$6:$C$405,"geleistete Anzahlungen auf immaterielle Vermögensgegenstände")</f>
        <v>0</v>
      </c>
      <c r="AB436" s="980">
        <f>SUMIFS('E8.c. KKAuf_BKZ_NAB_IZ'!$L$6:$L$405,'E8.c. KKAuf_BKZ_NAB_IZ'!$B$6:$B$405,$C436,'E8.c. KKAuf_BKZ_NAB_IZ'!$C$6:$C$405,$H436)</f>
        <v>0</v>
      </c>
      <c r="AC436" s="974"/>
      <c r="AD436" s="980">
        <f t="shared" si="159"/>
        <v>0</v>
      </c>
      <c r="AE436" s="984">
        <f>$AE$16</f>
        <v>0</v>
      </c>
      <c r="AF436" s="984">
        <f>$AF$16</f>
        <v>0</v>
      </c>
      <c r="AG436" s="984">
        <f>$AG$16</f>
        <v>0</v>
      </c>
      <c r="AH436" s="982">
        <f t="shared" si="160"/>
        <v>0</v>
      </c>
      <c r="AJ436" s="980">
        <f t="shared" si="155"/>
        <v>0</v>
      </c>
      <c r="AK436" s="984">
        <f>$AK$16</f>
        <v>0</v>
      </c>
      <c r="AL436" s="984">
        <f>$AL$16</f>
        <v>0</v>
      </c>
      <c r="AM436" s="984">
        <f>$AM$16</f>
        <v>0</v>
      </c>
      <c r="AN436" s="982">
        <f t="shared" si="156"/>
        <v>0</v>
      </c>
    </row>
    <row r="437" spans="2:40" ht="15" hidden="1" thickBot="1" x14ac:dyDescent="0.25">
      <c r="B437" s="1448"/>
      <c r="C437" s="1003">
        <f>C431</f>
        <v>0</v>
      </c>
      <c r="D437" s="1451"/>
      <c r="E437" s="1409"/>
      <c r="F437" s="1409"/>
      <c r="G437" s="970"/>
      <c r="H437" s="986">
        <v>2028</v>
      </c>
      <c r="I437" s="972"/>
      <c r="J437" s="815">
        <f t="shared" si="157"/>
        <v>0</v>
      </c>
      <c r="K437" s="804"/>
      <c r="L437" s="814">
        <f t="shared" si="163"/>
        <v>0</v>
      </c>
      <c r="M437" s="804"/>
      <c r="N437" s="814">
        <f t="shared" si="154"/>
        <v>0</v>
      </c>
      <c r="O437" s="804"/>
      <c r="P437" s="814">
        <f t="shared" si="166"/>
        <v>0</v>
      </c>
      <c r="Q437" s="760"/>
      <c r="R437" s="987">
        <f>SUMIFS('E8.a. KKAuf_SAV'!$X$6:$X$2005,'E8.a. KKAuf_SAV'!$B$6:$B$2005,$C437,'E8.a. KKAuf_SAV'!$D$6:$D$2005,$H437)</f>
        <v>0</v>
      </c>
      <c r="S437" s="987">
        <f>SUMIFS('E8.b. KKAuf_WAV'!$N$6:$N$405,'E8.b. KKAuf_WAV'!$B$6:$B$405,$C437,'E8.b. KKAuf_WAV'!$E$6:$E$405,H437)-SUMIFS('E8.b. KKAuf_WAV'!$N$6:$N$405,'E8.b. KKAuf_WAV'!$B$6:$B$405,$C437,'E8.b. KKAuf_WAV'!$C$6:$C$405,"Geschäfts- oder Firmenwert",'E8.b. KKAuf_WAV'!$D$6:$D$405,H437)</f>
        <v>0</v>
      </c>
      <c r="T437" s="974"/>
      <c r="U437" s="987">
        <f>SUMIFS('E8.a. KKAuf_SAV'!$W$6:$W$2005,'E8.a. KKAuf_SAV'!$B$6:$B$2005,$C437,'E8.a. KKAuf_SAV'!$D$6:$D$2005,H437)</f>
        <v>0</v>
      </c>
      <c r="V437" s="987">
        <f>SUMIFS('E8.b. KKAuf_WAV'!$M$6:$M$405,'E8.b. KKAuf_WAV'!$B$6:$B$405,$C437,'E8.b. KKAuf_WAV'!$E$6:$E$405,$H437,'E8.b. KKAuf_WAV'!$C$6:$C$405,"&lt;&gt;"&amp;"geleistete Anzahlungen auf immaterielle Vermögensgegenstände",'E8.b. KKAuf_WAV'!$C$6:$C$405,"&lt;&gt;"&amp;"geleistete Anzahlungen und Anlagen im Bau des Sachanlagevermögens",'E8.b. KKAuf_WAV'!$C$6:$C$405,"&lt;&gt;"&amp;"Geschäfts- oder Firmenwert")</f>
        <v>0</v>
      </c>
      <c r="W437" s="987">
        <f>SUMIFS('E8.b. KKAuf_WAV'!$M$6:$M$405,'E8.b. KKAuf_WAV'!$B$6:$B$405,$C437,'E8.b. KKAuf_WAV'!$E$6:$E$405,H437,'E8.b. KKAuf_WAV'!$C$6:$C$405,"geleistete Anzahlungen und Anlagen im Bau des Sachanlagevermögens")+ SUMIFS('E8.b. KKAuf_WAV'!$M$6:$M$405,'E8.b. KKAuf_WAV'!$B$6:$B$405,$C437,'E8.b. KKAuf_WAV'!$E$6:$E$405,H437,'E8.b. KKAuf_WAV'!$C$6:$C$405,"geleistete Anzahlungen auf immaterielle Vermögensgegenstände")</f>
        <v>0</v>
      </c>
      <c r="X437" s="987">
        <f>SUMIFS('E8.c. KKAuf_BKZ_NAB_IZ'!$K$6:$K$405,'E8.c. KKAuf_BKZ_NAB_IZ'!$B$6:$B$405,$C437,'E8.c. KKAuf_BKZ_NAB_IZ'!$C$6:$C$405,$H437)</f>
        <v>0</v>
      </c>
      <c r="Y437" s="987">
        <f>SUMIFS('E8.a. KKAuf_SAV'!$Y$6:$Y$2005,'E8.a. KKAuf_SAV'!$B$6:$B$2005,$C437,'E8.a. KKAuf_SAV'!$D$6:$D$2005,$H437)</f>
        <v>0</v>
      </c>
      <c r="Z437" s="987">
        <f>SUMIFS('E8.b. KKAuf_WAV'!$O$6:$O$405,'E8.b. KKAuf_WAV'!$B$6:$B$405,$C437,'E8.b. KKAuf_WAV'!$E$6:$E$405,$H437,'E8.b. KKAuf_WAV'!$C$6:$C$405,"&lt;&gt;"&amp;"geleistete Anzahlungen auf immaterielle Vermögensgegenstände",'E8.b. KKAuf_WAV'!$C$6:$C$405,"&lt;&gt;"&amp;"geleistete Anzahlungen und Anlagen im Bau des Sachanlagevermögens",'E8.b. KKAuf_WAV'!$C$6:$C$405,"&lt;&gt;"&amp;"Geschäfts- oder Firmenwert")</f>
        <v>0</v>
      </c>
      <c r="AA437" s="987">
        <f>SUMIFS('E8.b. KKAuf_WAV'!$O$6:$O$405,'E8.b. KKAuf_WAV'!$B$6:$B$405,$C437,'E8.b. KKAuf_WAV'!$E$6:$E$405,H437,'E8.b. KKAuf_WAV'!$C$6:$C$405,"geleistete Anzahlungen und Anlagen im Bau des Sachanlagevermögens")+ SUMIFS('E8.b. KKAuf_WAV'!$O$6:$O$405,'E8.b. KKAuf_WAV'!$B$6:$B$405,$C437,'E8.b. KKAuf_WAV'!$E$6:$E$405,H437,'E8.b. KKAuf_WAV'!$C$6:$C$405,"geleistete Anzahlungen auf immaterielle Vermögensgegenstände")</f>
        <v>0</v>
      </c>
      <c r="AB437" s="987">
        <f>SUMIFS('E8.c. KKAuf_BKZ_NAB_IZ'!$L$6:$L$405,'E8.c. KKAuf_BKZ_NAB_IZ'!$B$6:$B$405,$C437,'E8.c. KKAuf_BKZ_NAB_IZ'!$C$6:$C$405,$H437)</f>
        <v>0</v>
      </c>
      <c r="AC437" s="974"/>
      <c r="AD437" s="987">
        <f t="shared" si="159"/>
        <v>0</v>
      </c>
      <c r="AE437" s="988">
        <f>$AE$17</f>
        <v>0</v>
      </c>
      <c r="AF437" s="988">
        <f>$AF$17</f>
        <v>0</v>
      </c>
      <c r="AG437" s="988">
        <f>$AG$17</f>
        <v>0</v>
      </c>
      <c r="AH437" s="989">
        <f t="shared" si="160"/>
        <v>0</v>
      </c>
      <c r="AJ437" s="987">
        <f t="shared" si="155"/>
        <v>0</v>
      </c>
      <c r="AK437" s="988">
        <f>$AK$17</f>
        <v>0</v>
      </c>
      <c r="AL437" s="988">
        <f>$AL$17</f>
        <v>0</v>
      </c>
      <c r="AM437" s="988">
        <f>$AM$17</f>
        <v>0</v>
      </c>
      <c r="AN437" s="989">
        <f t="shared" si="156"/>
        <v>0</v>
      </c>
    </row>
    <row r="438" spans="2:40" ht="14.25" customHeight="1" x14ac:dyDescent="0.2">
      <c r="B438" s="1446"/>
      <c r="C438" s="1001">
        <f>B438</f>
        <v>0</v>
      </c>
      <c r="D438" s="1449"/>
      <c r="E438" s="1407"/>
      <c r="F438" s="1410"/>
      <c r="G438" s="990"/>
      <c r="H438" s="991">
        <v>2022</v>
      </c>
      <c r="I438" s="972"/>
      <c r="J438" s="813">
        <f t="shared" si="157"/>
        <v>0</v>
      </c>
      <c r="K438" s="804"/>
      <c r="L438" s="813">
        <f t="shared" si="163"/>
        <v>0</v>
      </c>
      <c r="M438" s="804"/>
      <c r="N438" s="813">
        <f t="shared" si="154"/>
        <v>0</v>
      </c>
      <c r="O438" s="804"/>
      <c r="P438" s="813">
        <f t="shared" ref="P438:P444" si="167">IFERROR((AJ438*AK438+AD438*AE438)*0.4*0.035*$F$438,0)</f>
        <v>0</v>
      </c>
      <c r="Q438" s="760"/>
      <c r="R438" s="992">
        <f>SUMIFS('E8.a. KKAuf_SAV'!$X$6:$X$2005,'E8.a. KKAuf_SAV'!$B$6:$B$2005,$C438,'E8.a. KKAuf_SAV'!$D$6:$D$2005,$H438)</f>
        <v>0</v>
      </c>
      <c r="S438" s="992">
        <f>SUMIFS('E8.b. KKAuf_WAV'!$N$6:$N$405,'E8.b. KKAuf_WAV'!$B$6:$B$405,$C438,'E8.b. KKAuf_WAV'!$E$6:$E$405,H438)-SUMIFS('E8.b. KKAuf_WAV'!$N$6:$N$405,'E8.b. KKAuf_WAV'!$B$6:$B$405,$C438,'E8.b. KKAuf_WAV'!$C$6:$C$405,"Geschäfts- oder Firmenwert",'E8.b. KKAuf_WAV'!$D$6:$D$405,H438)</f>
        <v>0</v>
      </c>
      <c r="T438" s="974"/>
      <c r="U438" s="992">
        <f>SUMIFS('E8.a. KKAuf_SAV'!$W$6:$W$2005,'E8.a. KKAuf_SAV'!$B$6:$B$2005,$C438,'E8.a. KKAuf_SAV'!$D$6:$D$2005,H438)</f>
        <v>0</v>
      </c>
      <c r="V438" s="992">
        <f>SUMIFS('E8.b. KKAuf_WAV'!$M$6:$M$405,'E8.b. KKAuf_WAV'!$B$6:$B$405,$C438,'E8.b. KKAuf_WAV'!$E$6:$E$405,$H438,'E8.b. KKAuf_WAV'!$C$6:$C$405,"&lt;&gt;"&amp;"geleistete Anzahlungen auf immaterielle Vermögensgegenstände",'E8.b. KKAuf_WAV'!$C$6:$C$405,"&lt;&gt;"&amp;"geleistete Anzahlungen und Anlagen im Bau des Sachanlagevermögens",'E8.b. KKAuf_WAV'!$C$6:$C$405,"&lt;&gt;"&amp;"Geschäfts- oder Firmenwert")</f>
        <v>0</v>
      </c>
      <c r="W438" s="992">
        <f>SUMIFS('E8.b. KKAuf_WAV'!$M$6:$M$405,'E8.b. KKAuf_WAV'!$B$6:$B$405,$C438,'E8.b. KKAuf_WAV'!$E$6:$E$405,Listen!$AA$3,'E8.b. KKAuf_WAV'!$C$6:$C$405,"geleistete Anzahlungen und Anlagen im Bau des Sachanlagevermögens")+ SUMIFS('E8.b. KKAuf_WAV'!$M$6:$M$405,'E8.b. KKAuf_WAV'!$B$6:$B$405,$C438,'E8.b. KKAuf_WAV'!$E$6:$E$405,Listen!$AA$3,'E8.b. KKAuf_WAV'!$C$6:$C$405,"geleistete Anzahlungen auf immaterielle Vermögensgegenstände")</f>
        <v>0</v>
      </c>
      <c r="X438" s="992">
        <f>SUMIFS('E8.c. KKAuf_BKZ_NAB_IZ'!$K$6:$K$405,'E8.c. KKAuf_BKZ_NAB_IZ'!$B$6:$B$405,$C438,'E8.c. KKAuf_BKZ_NAB_IZ'!$C$6:$C$405,$H438)</f>
        <v>0</v>
      </c>
      <c r="Y438" s="992">
        <f>SUMIFS('E8.a. KKAuf_SAV'!$Y$6:$Y$2005,'E8.a. KKAuf_SAV'!$B$6:$B$2005,$C438,'E8.a. KKAuf_SAV'!$D$6:$D$2005,$H438)</f>
        <v>0</v>
      </c>
      <c r="Z438" s="992">
        <f>SUMIFS('E8.b. KKAuf_WAV'!$O$6:$O$405,'E8.b. KKAuf_WAV'!$B$6:$B$405,$C438,'E8.b. KKAuf_WAV'!$E$6:$E$405,$H438,'E8.b. KKAuf_WAV'!$C$6:$C$405,"&lt;&gt;"&amp;"geleistete Anzahlungen auf immaterielle Vermögensgegenstände",'E8.b. KKAuf_WAV'!$C$6:$C$405,"&lt;&gt;"&amp;"geleistete Anzahlungen und Anlagen im Bau des Sachanlagevermögens",'E8.b. KKAuf_WAV'!$C$6:$C$405,"&lt;&gt;"&amp;"Geschäfts- oder Firmenwert")</f>
        <v>0</v>
      </c>
      <c r="AA438" s="992">
        <f>SUMIFS('E8.b. KKAuf_WAV'!$O$6:$O$405,'E8.b. KKAuf_WAV'!$B$6:$B$405,$C438,'E8.b. KKAuf_WAV'!$E$6:$E$405,Listen!$AA$3,'E8.b. KKAuf_WAV'!$C$6:$C$405,"geleistete Anzahlungen und Anlagen im Bau des Sachanlagevermögens")+ SUMIFS('E8.b. KKAuf_WAV'!$O$6:$O$405,'E8.b. KKAuf_WAV'!$B$6:$B$405,$C438,'E8.b. KKAuf_WAV'!$E$6:$E$405,Listen!$AA$3,'E8.b. KKAuf_WAV'!$C$6:$C$405,"geleistete Anzahlungen auf immaterielle Vermögensgegenstände")</f>
        <v>0</v>
      </c>
      <c r="AB438" s="992">
        <f>SUMIFS('E8.c. KKAuf_BKZ_NAB_IZ'!$L$6:$L$405,'E8.c. KKAuf_BKZ_NAB_IZ'!$B$6:$B$405,$C438,'E8.c. KKAuf_BKZ_NAB_IZ'!$C$6:$C$405,$H438)</f>
        <v>0</v>
      </c>
      <c r="AC438" s="974"/>
      <c r="AD438" s="992">
        <f t="shared" si="159"/>
        <v>0</v>
      </c>
      <c r="AE438" s="993">
        <f>$AE$11</f>
        <v>5.0700000000000002E-2</v>
      </c>
      <c r="AF438" s="993">
        <f>$AF$11</f>
        <v>1.7100000000000001E-2</v>
      </c>
      <c r="AG438" s="993">
        <f>$AG$11</f>
        <v>3.0499999999999999E-2</v>
      </c>
      <c r="AH438" s="994">
        <f t="shared" si="160"/>
        <v>0</v>
      </c>
      <c r="AJ438" s="992">
        <f t="shared" si="155"/>
        <v>0</v>
      </c>
      <c r="AK438" s="993">
        <f>$AK$11</f>
        <v>5.0700000000000002E-2</v>
      </c>
      <c r="AL438" s="993">
        <f>$AL$11</f>
        <v>1.7100000000000001E-2</v>
      </c>
      <c r="AM438" s="993">
        <f>$AM$11</f>
        <v>3.0499999999999999E-2</v>
      </c>
      <c r="AN438" s="994">
        <f t="shared" si="156"/>
        <v>0</v>
      </c>
    </row>
    <row r="439" spans="2:40" x14ac:dyDescent="0.2">
      <c r="B439" s="1447"/>
      <c r="C439" s="1002">
        <f>C438</f>
        <v>0</v>
      </c>
      <c r="D439" s="1450"/>
      <c r="E439" s="1408"/>
      <c r="F439" s="1408"/>
      <c r="G439" s="990"/>
      <c r="H439" s="983">
        <v>2023</v>
      </c>
      <c r="I439" s="972"/>
      <c r="J439" s="805">
        <f t="shared" si="157"/>
        <v>0</v>
      </c>
      <c r="K439" s="804"/>
      <c r="L439" s="803">
        <f t="shared" si="163"/>
        <v>0</v>
      </c>
      <c r="M439" s="804"/>
      <c r="N439" s="803">
        <f t="shared" si="154"/>
        <v>0</v>
      </c>
      <c r="O439" s="804"/>
      <c r="P439" s="803">
        <f t="shared" si="167"/>
        <v>0</v>
      </c>
      <c r="Q439" s="760"/>
      <c r="R439" s="980">
        <f>SUMIFS('E8.a. KKAuf_SAV'!$X$6:$X$2005,'E8.a. KKAuf_SAV'!$B$6:$B$2005,$C439,'E8.a. KKAuf_SAV'!$D$6:$D$2005,$H439)</f>
        <v>0</v>
      </c>
      <c r="S439" s="980">
        <f>SUMIFS('E8.b. KKAuf_WAV'!$N$6:$N$405,'E8.b. KKAuf_WAV'!$B$6:$B$405,$C439,'E8.b. KKAuf_WAV'!$E$6:$E$405,H439)-SUMIFS('E8.b. KKAuf_WAV'!$N$6:$N$405,'E8.b. KKAuf_WAV'!$B$6:$B$405,$C439,'E8.b. KKAuf_WAV'!$C$6:$C$405,"Geschäfts- oder Firmenwert",'E8.b. KKAuf_WAV'!$D$6:$D$405,H439)</f>
        <v>0</v>
      </c>
      <c r="T439" s="974"/>
      <c r="U439" s="980">
        <f>SUMIFS('E8.a. KKAuf_SAV'!$W$6:$W$2005,'E8.a. KKAuf_SAV'!$B$6:$B$2005,$C439,'E8.a. KKAuf_SAV'!$D$6:$D$2005,H439)</f>
        <v>0</v>
      </c>
      <c r="V439" s="980">
        <f>SUMIFS('E8.b. KKAuf_WAV'!$M$6:$M$405,'E8.b. KKAuf_WAV'!$B$6:$B$405,$C439,'E8.b. KKAuf_WAV'!$E$6:$E$405,$H439,'E8.b. KKAuf_WAV'!$C$6:$C$405,"&lt;&gt;"&amp;"geleistete Anzahlungen auf immaterielle Vermögensgegenstände",'E8.b. KKAuf_WAV'!$C$6:$C$405,"&lt;&gt;"&amp;"geleistete Anzahlungen und Anlagen im Bau des Sachanlagevermögens",'E8.b. KKAuf_WAV'!$C$6:$C$405,"&lt;&gt;"&amp;"Geschäfts- oder Firmenwert")</f>
        <v>0</v>
      </c>
      <c r="W439" s="980"/>
      <c r="X439" s="980">
        <f>SUMIFS('E8.c. KKAuf_BKZ_NAB_IZ'!$K$6:$K$405,'E8.c. KKAuf_BKZ_NAB_IZ'!$B$6:$B$405,$C439,'E8.c. KKAuf_BKZ_NAB_IZ'!$C$6:$C$405,$H439)</f>
        <v>0</v>
      </c>
      <c r="Y439" s="980">
        <f>SUMIFS('E8.a. KKAuf_SAV'!$Y$6:$Y$2005,'E8.a. KKAuf_SAV'!$B$6:$B$2005,$C439,'E8.a. KKAuf_SAV'!$D$6:$D$2005,$H439)</f>
        <v>0</v>
      </c>
      <c r="Z439" s="980">
        <f>SUMIFS('E8.b. KKAuf_WAV'!$O$6:$O$405,'E8.b. KKAuf_WAV'!$B$6:$B$405,$C439,'E8.b. KKAuf_WAV'!$E$6:$E$405,$H439,'E8.b. KKAuf_WAV'!$C$6:$C$405,"&lt;&gt;"&amp;"geleistete Anzahlungen auf immaterielle Vermögensgegenstände",'E8.b. KKAuf_WAV'!$C$6:$C$405,"&lt;&gt;"&amp;"geleistete Anzahlungen und Anlagen im Bau des Sachanlagevermögens",'E8.b. KKAuf_WAV'!$C$6:$C$405,"&lt;&gt;"&amp;"Geschäfts- oder Firmenwert")</f>
        <v>0</v>
      </c>
      <c r="AA439" s="980"/>
      <c r="AB439" s="980">
        <f>SUMIFS('E8.c. KKAuf_BKZ_NAB_IZ'!$L$6:$L$405,'E8.c. KKAuf_BKZ_NAB_IZ'!$B$6:$B$405,$C439,'E8.c. KKAuf_BKZ_NAB_IZ'!$C$6:$C$405,$H439)</f>
        <v>0</v>
      </c>
      <c r="AC439" s="974"/>
      <c r="AD439" s="980">
        <f t="shared" si="159"/>
        <v>0</v>
      </c>
      <c r="AE439" s="984">
        <f>$AE$12</f>
        <v>5.0700000000000002E-2</v>
      </c>
      <c r="AF439" s="984">
        <f>$AF$12</f>
        <v>1.7100000000000001E-2</v>
      </c>
      <c r="AG439" s="984">
        <f>$AG$12</f>
        <v>3.0499999999999999E-2</v>
      </c>
      <c r="AH439" s="982">
        <f t="shared" si="160"/>
        <v>0</v>
      </c>
      <c r="AJ439" s="980"/>
      <c r="AK439" s="984">
        <f>$AK$12</f>
        <v>5.0700000000000002E-2</v>
      </c>
      <c r="AL439" s="984">
        <f>$AL$12</f>
        <v>1.7100000000000001E-2</v>
      </c>
      <c r="AM439" s="984">
        <f>$AM$12</f>
        <v>3.0499999999999999E-2</v>
      </c>
      <c r="AN439" s="982">
        <f t="shared" si="156"/>
        <v>0</v>
      </c>
    </row>
    <row r="440" spans="2:40" x14ac:dyDescent="0.2">
      <c r="B440" s="1447"/>
      <c r="C440" s="1002">
        <f>C438</f>
        <v>0</v>
      </c>
      <c r="D440" s="1450"/>
      <c r="E440" s="1408"/>
      <c r="F440" s="1408"/>
      <c r="G440" s="990"/>
      <c r="H440" s="983">
        <v>2024</v>
      </c>
      <c r="I440" s="972"/>
      <c r="J440" s="803">
        <f t="shared" si="157"/>
        <v>0</v>
      </c>
      <c r="K440" s="804"/>
      <c r="L440" s="803">
        <f t="shared" si="163"/>
        <v>0</v>
      </c>
      <c r="M440" s="804"/>
      <c r="N440" s="803">
        <f t="shared" si="154"/>
        <v>0</v>
      </c>
      <c r="O440" s="804"/>
      <c r="P440" s="803">
        <f t="shared" si="167"/>
        <v>0</v>
      </c>
      <c r="Q440" s="760"/>
      <c r="R440" s="980">
        <f>SUMIFS('E8.a. KKAuf_SAV'!$X$6:$X$2005,'E8.a. KKAuf_SAV'!$B$6:$B$2005,$C440,'E8.a. KKAuf_SAV'!$D$6:$D$2005,$H440)</f>
        <v>0</v>
      </c>
      <c r="S440" s="980">
        <f>SUMIFS('E8.b. KKAuf_WAV'!$N$6:$N$405,'E8.b. KKAuf_WAV'!$B$6:$B$405,$C440,'E8.b. KKAuf_WAV'!$E$6:$E$405,H440)-SUMIFS('E8.b. KKAuf_WAV'!$N$6:$N$405,'E8.b. KKAuf_WAV'!$B$6:$B$405,$C440,'E8.b. KKAuf_WAV'!$C$6:$C$405,"Geschäfts- oder Firmenwert",'E8.b. KKAuf_WAV'!$D$6:$D$405,H440)</f>
        <v>0</v>
      </c>
      <c r="T440" s="974"/>
      <c r="U440" s="980">
        <f>SUMIFS('E8.a. KKAuf_SAV'!$W$6:$W$2005,'E8.a. KKAuf_SAV'!$B$6:$B$2005,$C440,'E8.a. KKAuf_SAV'!$D$6:$D$2005,H440)</f>
        <v>0</v>
      </c>
      <c r="V440" s="980">
        <f>SUMIFS('E8.b. KKAuf_WAV'!$M$6:$M$405,'E8.b. KKAuf_WAV'!$B$6:$B$405,$C440,'E8.b. KKAuf_WAV'!$E$6:$E$405,$H440,'E8.b. KKAuf_WAV'!$C$6:$C$405,"&lt;&gt;"&amp;"geleistete Anzahlungen auf immaterielle Vermögensgegenstände",'E8.b. KKAuf_WAV'!$C$6:$C$405,"&lt;&gt;"&amp;"geleistete Anzahlungen und Anlagen im Bau des Sachanlagevermögens",'E8.b. KKAuf_WAV'!$C$6:$C$405,"&lt;&gt;"&amp;"Geschäfts- oder Firmenwert")</f>
        <v>0</v>
      </c>
      <c r="W440" s="980">
        <f>SUMIFS('E8.b. KKAuf_WAV'!$M$6:$M$405,'E8.b. KKAuf_WAV'!$B$6:$B$405,$C440,'E8.b. KKAuf_WAV'!$E$6:$E$405,H440,'E8.b. KKAuf_WAV'!$C$6:$C$405,"geleistete Anzahlungen und Anlagen im Bau des Sachanlagevermögens")+ SUMIFS('E8.b. KKAuf_WAV'!$M$6:$M$405,'E8.b. KKAuf_WAV'!$B$6:$B$405,$C440,'E8.b. KKAuf_WAV'!$E$6:$E$405,H440,'E8.b. KKAuf_WAV'!$C$6:$C$405,"geleistete Anzahlungen auf immaterielle Vermögensgegenstände")</f>
        <v>0</v>
      </c>
      <c r="X440" s="980">
        <f>SUMIFS('E8.c. KKAuf_BKZ_NAB_IZ'!$K$6:$K$405,'E8.c. KKAuf_BKZ_NAB_IZ'!$B$6:$B$405,$C440,'E8.c. KKAuf_BKZ_NAB_IZ'!$C$6:$C$405,$H440)</f>
        <v>0</v>
      </c>
      <c r="Y440" s="980">
        <f>SUMIFS('E8.a. KKAuf_SAV'!$Y$6:$Y$2005,'E8.a. KKAuf_SAV'!$B$6:$B$2005,$C440,'E8.a. KKAuf_SAV'!$D$6:$D$2005,$H440)</f>
        <v>0</v>
      </c>
      <c r="Z440" s="980">
        <f>SUMIFS('E8.b. KKAuf_WAV'!$O$6:$O$405,'E8.b. KKAuf_WAV'!$B$6:$B$405,$C440,'E8.b. KKAuf_WAV'!$E$6:$E$405,$H440,'E8.b. KKAuf_WAV'!$C$6:$C$405,"&lt;&gt;"&amp;"geleistete Anzahlungen auf immaterielle Vermögensgegenstände",'E8.b. KKAuf_WAV'!$C$6:$C$405,"&lt;&gt;"&amp;"geleistete Anzahlungen und Anlagen im Bau des Sachanlagevermögens",'E8.b. KKAuf_WAV'!$C$6:$C$405,"&lt;&gt;"&amp;"Geschäfts- oder Firmenwert")</f>
        <v>0</v>
      </c>
      <c r="AA440" s="980">
        <f>SUMIFS('E8.b. KKAuf_WAV'!$O$6:$O$405,'E8.b. KKAuf_WAV'!$B$6:$B$405,$C440,'E8.b. KKAuf_WAV'!$E$6:$E$405,H440,'E8.b. KKAuf_WAV'!$C$6:$C$405,"geleistete Anzahlungen und Anlagen im Bau des Sachanlagevermögens")+ SUMIFS('E8.b. KKAuf_WAV'!$O$6:$O$405,'E8.b. KKAuf_WAV'!$B$6:$B$405,$C440,'E8.b. KKAuf_WAV'!$E$6:$E$405,H440,'E8.b. KKAuf_WAV'!$C$6:$C$405,"geleistete Anzahlungen auf immaterielle Vermögensgegenstände")</f>
        <v>0</v>
      </c>
      <c r="AB440" s="980">
        <f>SUMIFS('E8.c. KKAuf_BKZ_NAB_IZ'!$L$6:$L$405,'E8.c. KKAuf_BKZ_NAB_IZ'!$B$6:$B$405,$C440,'E8.c. KKAuf_BKZ_NAB_IZ'!$C$6:$C$405,$H440)</f>
        <v>0</v>
      </c>
      <c r="AC440" s="974"/>
      <c r="AD440" s="980">
        <f t="shared" si="159"/>
        <v>0</v>
      </c>
      <c r="AE440" s="984">
        <f>$AE$13</f>
        <v>6.93E-2</v>
      </c>
      <c r="AF440" s="984">
        <f>$AF$13</f>
        <v>3.8699999999999998E-2</v>
      </c>
      <c r="AG440" s="984">
        <f>$AG$13</f>
        <v>5.0900000000000001E-2</v>
      </c>
      <c r="AH440" s="982">
        <f t="shared" si="160"/>
        <v>0</v>
      </c>
      <c r="AJ440" s="980">
        <f t="shared" si="155"/>
        <v>0</v>
      </c>
      <c r="AK440" s="984">
        <f>$AK$13</f>
        <v>7.0099999999999996E-2</v>
      </c>
      <c r="AL440" s="984">
        <f>$AL$13</f>
        <v>3.6600000000000001E-2</v>
      </c>
      <c r="AM440" s="984">
        <f>$AM$13</f>
        <v>0.05</v>
      </c>
      <c r="AN440" s="982">
        <f t="shared" si="156"/>
        <v>0</v>
      </c>
    </row>
    <row r="441" spans="2:40" ht="15" thickBot="1" x14ac:dyDescent="0.25">
      <c r="B441" s="1447"/>
      <c r="C441" s="1002">
        <f>C438</f>
        <v>0</v>
      </c>
      <c r="D441" s="1450"/>
      <c r="E441" s="1408"/>
      <c r="F441" s="1408"/>
      <c r="G441" s="990"/>
      <c r="H441" s="983">
        <v>2025</v>
      </c>
      <c r="I441" s="972"/>
      <c r="J441" s="803">
        <f t="shared" si="157"/>
        <v>0</v>
      </c>
      <c r="K441" s="804"/>
      <c r="L441" s="803">
        <f t="shared" si="163"/>
        <v>0</v>
      </c>
      <c r="M441" s="804"/>
      <c r="N441" s="803">
        <f t="shared" si="154"/>
        <v>0</v>
      </c>
      <c r="O441" s="804"/>
      <c r="P441" s="803">
        <f t="shared" si="167"/>
        <v>0</v>
      </c>
      <c r="Q441" s="760"/>
      <c r="R441" s="980">
        <f>SUMIFS('E8.a. KKAuf_SAV'!$X$6:$X$2005,'E8.a. KKAuf_SAV'!$B$6:$B$2005,$C441,'E8.a. KKAuf_SAV'!$D$6:$D$2005,$H441)</f>
        <v>0</v>
      </c>
      <c r="S441" s="980">
        <f>SUMIFS('E8.b. KKAuf_WAV'!$N$6:$N$405,'E8.b. KKAuf_WAV'!$B$6:$B$405,$C441,'E8.b. KKAuf_WAV'!$E$6:$E$405,H441)-SUMIFS('E8.b. KKAuf_WAV'!$N$6:$N$405,'E8.b. KKAuf_WAV'!$B$6:$B$405,$C441,'E8.b. KKAuf_WAV'!$C$6:$C$405,"Geschäfts- oder Firmenwert",'E8.b. KKAuf_WAV'!$D$6:$D$405,H441)</f>
        <v>0</v>
      </c>
      <c r="T441" s="974"/>
      <c r="U441" s="980">
        <f>SUMIFS('E8.a. KKAuf_SAV'!$W$6:$W$2005,'E8.a. KKAuf_SAV'!$B$6:$B$2005,$C441,'E8.a. KKAuf_SAV'!$D$6:$D$2005,H441)</f>
        <v>0</v>
      </c>
      <c r="V441" s="980">
        <f>SUMIFS('E8.b. KKAuf_WAV'!$M$6:$M$405,'E8.b. KKAuf_WAV'!$B$6:$B$405,$C441,'E8.b. KKAuf_WAV'!$E$6:$E$405,$H441,'E8.b. KKAuf_WAV'!$C$6:$C$405,"&lt;&gt;"&amp;"geleistete Anzahlungen auf immaterielle Vermögensgegenstände",'E8.b. KKAuf_WAV'!$C$6:$C$405,"&lt;&gt;"&amp;"geleistete Anzahlungen und Anlagen im Bau des Sachanlagevermögens",'E8.b. KKAuf_WAV'!$C$6:$C$405,"&lt;&gt;"&amp;"Geschäfts- oder Firmenwert")</f>
        <v>0</v>
      </c>
      <c r="W441" s="980">
        <f>SUMIFS('E8.b. KKAuf_WAV'!$M$6:$M$405,'E8.b. KKAuf_WAV'!$B$6:$B$405,$C441,'E8.b. KKAuf_WAV'!$E$6:$E$405,H441,'E8.b. KKAuf_WAV'!$C$6:$C$405,"geleistete Anzahlungen und Anlagen im Bau des Sachanlagevermögens")+ SUMIFS('E8.b. KKAuf_WAV'!$M$6:$M$405,'E8.b. KKAuf_WAV'!$B$6:$B$405,$C441,'E8.b. KKAuf_WAV'!$E$6:$E$405,H441,'E8.b. KKAuf_WAV'!$C$6:$C$405,"geleistete Anzahlungen auf immaterielle Vermögensgegenstände")</f>
        <v>0</v>
      </c>
      <c r="X441" s="980">
        <f>SUMIFS('E8.c. KKAuf_BKZ_NAB_IZ'!$K$6:$K$405,'E8.c. KKAuf_BKZ_NAB_IZ'!$B$6:$B$405,$C441,'E8.c. KKAuf_BKZ_NAB_IZ'!$C$6:$C$405,$H441)</f>
        <v>0</v>
      </c>
      <c r="Y441" s="980">
        <f>SUMIFS('E8.a. KKAuf_SAV'!$Y$6:$Y$2005,'E8.a. KKAuf_SAV'!$B$6:$B$2005,$C441,'E8.a. KKAuf_SAV'!$D$6:$D$2005,$H441)</f>
        <v>0</v>
      </c>
      <c r="Z441" s="980">
        <f>SUMIFS('E8.b. KKAuf_WAV'!$O$6:$O$405,'E8.b. KKAuf_WAV'!$B$6:$B$405,$C441,'E8.b. KKAuf_WAV'!$E$6:$E$405,$H441,'E8.b. KKAuf_WAV'!$C$6:$C$405,"&lt;&gt;"&amp;"geleistete Anzahlungen auf immaterielle Vermögensgegenstände",'E8.b. KKAuf_WAV'!$C$6:$C$405,"&lt;&gt;"&amp;"geleistete Anzahlungen und Anlagen im Bau des Sachanlagevermögens",'E8.b. KKAuf_WAV'!$C$6:$C$405,"&lt;&gt;"&amp;"Geschäfts- oder Firmenwert")</f>
        <v>0</v>
      </c>
      <c r="AA441" s="980">
        <f>SUMIFS('E8.b. KKAuf_WAV'!$O$6:$O$405,'E8.b. KKAuf_WAV'!$B$6:$B$405,$C441,'E8.b. KKAuf_WAV'!$E$6:$E$405,H441,'E8.b. KKAuf_WAV'!$C$6:$C$405,"geleistete Anzahlungen und Anlagen im Bau des Sachanlagevermögens")+ SUMIFS('E8.b. KKAuf_WAV'!$O$6:$O$405,'E8.b. KKAuf_WAV'!$B$6:$B$405,$C441,'E8.b. KKAuf_WAV'!$E$6:$E$405,H441,'E8.b. KKAuf_WAV'!$C$6:$C$405,"geleistete Anzahlungen auf immaterielle Vermögensgegenstände")</f>
        <v>0</v>
      </c>
      <c r="AB441" s="980">
        <f>SUMIFS('E8.c. KKAuf_BKZ_NAB_IZ'!$L$6:$L$405,'E8.c. KKAuf_BKZ_NAB_IZ'!$B$6:$B$405,$C441,'E8.c. KKAuf_BKZ_NAB_IZ'!$C$6:$C$405,$H441)</f>
        <v>0</v>
      </c>
      <c r="AC441" s="974"/>
      <c r="AD441" s="980">
        <f t="shared" si="159"/>
        <v>0</v>
      </c>
      <c r="AE441" s="984">
        <f>$AE$14</f>
        <v>7.0099999999999996E-2</v>
      </c>
      <c r="AF441" s="984">
        <f>$AF$14</f>
        <v>3.6600000000000001E-2</v>
      </c>
      <c r="AG441" s="984">
        <f>$AG$14</f>
        <v>0.05</v>
      </c>
      <c r="AH441" s="982">
        <f t="shared" si="160"/>
        <v>0</v>
      </c>
      <c r="AJ441" s="980">
        <f t="shared" si="155"/>
        <v>0</v>
      </c>
      <c r="AK441" s="984">
        <f>$AK$14</f>
        <v>7.0099999999999996E-2</v>
      </c>
      <c r="AL441" s="984">
        <f>$AL$14</f>
        <v>3.6600000000000001E-2</v>
      </c>
      <c r="AM441" s="984">
        <f>$AM$14</f>
        <v>0.05</v>
      </c>
      <c r="AN441" s="982">
        <f t="shared" si="156"/>
        <v>0</v>
      </c>
    </row>
    <row r="442" spans="2:40" ht="15" hidden="1" thickBot="1" x14ac:dyDescent="0.25">
      <c r="B442" s="1447"/>
      <c r="C442" s="1002">
        <f>C438</f>
        <v>0</v>
      </c>
      <c r="D442" s="1450"/>
      <c r="E442" s="1408"/>
      <c r="F442" s="1408"/>
      <c r="G442" s="990"/>
      <c r="H442" s="983">
        <v>2026</v>
      </c>
      <c r="I442" s="972"/>
      <c r="J442" s="803">
        <f t="shared" si="157"/>
        <v>0</v>
      </c>
      <c r="K442" s="804"/>
      <c r="L442" s="803">
        <f t="shared" si="163"/>
        <v>0</v>
      </c>
      <c r="M442" s="804"/>
      <c r="N442" s="803">
        <f t="shared" si="154"/>
        <v>0</v>
      </c>
      <c r="O442" s="804"/>
      <c r="P442" s="803">
        <f t="shared" si="167"/>
        <v>0</v>
      </c>
      <c r="Q442" s="760"/>
      <c r="R442" s="980">
        <f>SUMIFS('E8.a. KKAuf_SAV'!$X$6:$X$2005,'E8.a. KKAuf_SAV'!$B$6:$B$2005,$C442,'E8.a. KKAuf_SAV'!$D$6:$D$2005,$H442)</f>
        <v>0</v>
      </c>
      <c r="S442" s="980">
        <f>SUMIFS('E8.b. KKAuf_WAV'!$N$6:$N$405,'E8.b. KKAuf_WAV'!$B$6:$B$405,$C442,'E8.b. KKAuf_WAV'!$E$6:$E$405,H442)-SUMIFS('E8.b. KKAuf_WAV'!$N$6:$N$405,'E8.b. KKAuf_WAV'!$B$6:$B$405,$C442,'E8.b. KKAuf_WAV'!$C$6:$C$405,"Geschäfts- oder Firmenwert",'E8.b. KKAuf_WAV'!$D$6:$D$405,H442)</f>
        <v>0</v>
      </c>
      <c r="T442" s="974"/>
      <c r="U442" s="980">
        <f>SUMIFS('E8.a. KKAuf_SAV'!$W$6:$W$2005,'E8.a. KKAuf_SAV'!$B$6:$B$2005,$C442,'E8.a. KKAuf_SAV'!$D$6:$D$2005,H442)</f>
        <v>0</v>
      </c>
      <c r="V442" s="980">
        <f>SUMIFS('E8.b. KKAuf_WAV'!$M$6:$M$405,'E8.b. KKAuf_WAV'!$B$6:$B$405,$C442,'E8.b. KKAuf_WAV'!$E$6:$E$405,$H442,'E8.b. KKAuf_WAV'!$C$6:$C$405,"&lt;&gt;"&amp;"geleistete Anzahlungen auf immaterielle Vermögensgegenstände",'E8.b. KKAuf_WAV'!$C$6:$C$405,"&lt;&gt;"&amp;"geleistete Anzahlungen und Anlagen im Bau des Sachanlagevermögens",'E8.b. KKAuf_WAV'!$C$6:$C$405,"&lt;&gt;"&amp;"Geschäfts- oder Firmenwert")</f>
        <v>0</v>
      </c>
      <c r="W442" s="980">
        <f>SUMIFS('E8.b. KKAuf_WAV'!$M$6:$M$405,'E8.b. KKAuf_WAV'!$B$6:$B$405,$C442,'E8.b. KKAuf_WAV'!$E$6:$E$405,H442,'E8.b. KKAuf_WAV'!$C$6:$C$405,"geleistete Anzahlungen und Anlagen im Bau des Sachanlagevermögens")+ SUMIFS('E8.b. KKAuf_WAV'!$M$6:$M$405,'E8.b. KKAuf_WAV'!$B$6:$B$405,$C442,'E8.b. KKAuf_WAV'!$E$6:$E$405,H442,'E8.b. KKAuf_WAV'!$C$6:$C$405,"geleistete Anzahlungen auf immaterielle Vermögensgegenstände")</f>
        <v>0</v>
      </c>
      <c r="X442" s="980">
        <f>SUMIFS('E8.c. KKAuf_BKZ_NAB_IZ'!$K$6:$K$405,'E8.c. KKAuf_BKZ_NAB_IZ'!$B$6:$B$405,$C442,'E8.c. KKAuf_BKZ_NAB_IZ'!$C$6:$C$405,$H442)</f>
        <v>0</v>
      </c>
      <c r="Y442" s="980">
        <f>SUMIFS('E8.a. KKAuf_SAV'!$Y$6:$Y$2005,'E8.a. KKAuf_SAV'!$B$6:$B$2005,$C442,'E8.a. KKAuf_SAV'!$D$6:$D$2005,$H442)</f>
        <v>0</v>
      </c>
      <c r="Z442" s="980">
        <f>SUMIFS('E8.b. KKAuf_WAV'!$O$6:$O$405,'E8.b. KKAuf_WAV'!$B$6:$B$405,$C442,'E8.b. KKAuf_WAV'!$E$6:$E$405,$H442,'E8.b. KKAuf_WAV'!$C$6:$C$405,"&lt;&gt;"&amp;"geleistete Anzahlungen auf immaterielle Vermögensgegenstände",'E8.b. KKAuf_WAV'!$C$6:$C$405,"&lt;&gt;"&amp;"geleistete Anzahlungen und Anlagen im Bau des Sachanlagevermögens",'E8.b. KKAuf_WAV'!$C$6:$C$405,"&lt;&gt;"&amp;"Geschäfts- oder Firmenwert")</f>
        <v>0</v>
      </c>
      <c r="AA442" s="980">
        <f>SUMIFS('E8.b. KKAuf_WAV'!$O$6:$O$405,'E8.b. KKAuf_WAV'!$B$6:$B$405,$C442,'E8.b. KKAuf_WAV'!$E$6:$E$405,H442,'E8.b. KKAuf_WAV'!$C$6:$C$405,"geleistete Anzahlungen und Anlagen im Bau des Sachanlagevermögens")+ SUMIFS('E8.b. KKAuf_WAV'!$O$6:$O$405,'E8.b. KKAuf_WAV'!$B$6:$B$405,$C442,'E8.b. KKAuf_WAV'!$E$6:$E$405,H442,'E8.b. KKAuf_WAV'!$C$6:$C$405,"geleistete Anzahlungen auf immaterielle Vermögensgegenstände")</f>
        <v>0</v>
      </c>
      <c r="AB442" s="980">
        <f>SUMIFS('E8.c. KKAuf_BKZ_NAB_IZ'!$L$6:$L$405,'E8.c. KKAuf_BKZ_NAB_IZ'!$B$6:$B$405,$C442,'E8.c. KKAuf_BKZ_NAB_IZ'!$C$6:$C$405,$H442)</f>
        <v>0</v>
      </c>
      <c r="AC442" s="974"/>
      <c r="AD442" s="980">
        <f t="shared" si="159"/>
        <v>0</v>
      </c>
      <c r="AE442" s="984">
        <f>$AE$15</f>
        <v>0</v>
      </c>
      <c r="AF442" s="984">
        <f>$AF$15</f>
        <v>0</v>
      </c>
      <c r="AG442" s="984">
        <f>$AG$15</f>
        <v>0</v>
      </c>
      <c r="AH442" s="982">
        <f t="shared" si="160"/>
        <v>0</v>
      </c>
      <c r="AJ442" s="980">
        <f t="shared" si="155"/>
        <v>0</v>
      </c>
      <c r="AK442" s="984">
        <f>$AK$15</f>
        <v>0</v>
      </c>
      <c r="AL442" s="984">
        <f>$AL$15</f>
        <v>0</v>
      </c>
      <c r="AM442" s="984">
        <f>$AM$15</f>
        <v>0</v>
      </c>
      <c r="AN442" s="982">
        <f t="shared" si="156"/>
        <v>0</v>
      </c>
    </row>
    <row r="443" spans="2:40" ht="15" hidden="1" thickBot="1" x14ac:dyDescent="0.25">
      <c r="B443" s="1447"/>
      <c r="C443" s="1002">
        <f>C438</f>
        <v>0</v>
      </c>
      <c r="D443" s="1450"/>
      <c r="E443" s="1408"/>
      <c r="F443" s="1408"/>
      <c r="G443" s="990"/>
      <c r="H443" s="983">
        <v>2027</v>
      </c>
      <c r="I443" s="972"/>
      <c r="J443" s="803">
        <f t="shared" si="157"/>
        <v>0</v>
      </c>
      <c r="K443" s="804"/>
      <c r="L443" s="803">
        <f t="shared" si="163"/>
        <v>0</v>
      </c>
      <c r="M443" s="804"/>
      <c r="N443" s="803">
        <f t="shared" si="154"/>
        <v>0</v>
      </c>
      <c r="O443" s="804"/>
      <c r="P443" s="803">
        <f t="shared" si="167"/>
        <v>0</v>
      </c>
      <c r="Q443" s="760"/>
      <c r="R443" s="980">
        <f>SUMIFS('E8.a. KKAuf_SAV'!$X$6:$X$2005,'E8.a. KKAuf_SAV'!$B$6:$B$2005,$C443,'E8.a. KKAuf_SAV'!$D$6:$D$2005,$H443)</f>
        <v>0</v>
      </c>
      <c r="S443" s="980">
        <f>SUMIFS('E8.b. KKAuf_WAV'!$N$6:$N$405,'E8.b. KKAuf_WAV'!$B$6:$B$405,$C443,'E8.b. KKAuf_WAV'!$E$6:$E$405,H443)-SUMIFS('E8.b. KKAuf_WAV'!$N$6:$N$405,'E8.b. KKAuf_WAV'!$B$6:$B$405,$C443,'E8.b. KKAuf_WAV'!$C$6:$C$405,"Geschäfts- oder Firmenwert",'E8.b. KKAuf_WAV'!$D$6:$D$405,H443)</f>
        <v>0</v>
      </c>
      <c r="T443" s="974"/>
      <c r="U443" s="980">
        <f>SUMIFS('E8.a. KKAuf_SAV'!$W$6:$W$2005,'E8.a. KKAuf_SAV'!$B$6:$B$2005,$C443,'E8.a. KKAuf_SAV'!$D$6:$D$2005,H443)</f>
        <v>0</v>
      </c>
      <c r="V443" s="980">
        <f>SUMIFS('E8.b. KKAuf_WAV'!$M$6:$M$405,'E8.b. KKAuf_WAV'!$B$6:$B$405,$C443,'E8.b. KKAuf_WAV'!$E$6:$E$405,$H443,'E8.b. KKAuf_WAV'!$C$6:$C$405,"&lt;&gt;"&amp;"geleistete Anzahlungen auf immaterielle Vermögensgegenstände",'E8.b. KKAuf_WAV'!$C$6:$C$405,"&lt;&gt;"&amp;"geleistete Anzahlungen und Anlagen im Bau des Sachanlagevermögens",'E8.b. KKAuf_WAV'!$C$6:$C$405,"&lt;&gt;"&amp;"Geschäfts- oder Firmenwert")</f>
        <v>0</v>
      </c>
      <c r="W443" s="980">
        <f>SUMIFS('E8.b. KKAuf_WAV'!$M$6:$M$405,'E8.b. KKAuf_WAV'!$B$6:$B$405,$C443,'E8.b. KKAuf_WAV'!$E$6:$E$405,H443,'E8.b. KKAuf_WAV'!$C$6:$C$405,"geleistete Anzahlungen und Anlagen im Bau des Sachanlagevermögens")+ SUMIFS('E8.b. KKAuf_WAV'!$M$6:$M$405,'E8.b. KKAuf_WAV'!$B$6:$B$405,$C443,'E8.b. KKAuf_WAV'!$E$6:$E$405,H443,'E8.b. KKAuf_WAV'!$C$6:$C$405,"geleistete Anzahlungen auf immaterielle Vermögensgegenstände")</f>
        <v>0</v>
      </c>
      <c r="X443" s="980">
        <f>SUMIFS('E8.c. KKAuf_BKZ_NAB_IZ'!$K$6:$K$405,'E8.c. KKAuf_BKZ_NAB_IZ'!$B$6:$B$405,$C443,'E8.c. KKAuf_BKZ_NAB_IZ'!$C$6:$C$405,$H443)</f>
        <v>0</v>
      </c>
      <c r="Y443" s="980">
        <f>SUMIFS('E8.a. KKAuf_SAV'!$Y$6:$Y$2005,'E8.a. KKAuf_SAV'!$B$6:$B$2005,$C443,'E8.a. KKAuf_SAV'!$D$6:$D$2005,$H443)</f>
        <v>0</v>
      </c>
      <c r="Z443" s="980">
        <f>SUMIFS('E8.b. KKAuf_WAV'!$O$6:$O$405,'E8.b. KKAuf_WAV'!$B$6:$B$405,$C443,'E8.b. KKAuf_WAV'!$E$6:$E$405,$H443,'E8.b. KKAuf_WAV'!$C$6:$C$405,"&lt;&gt;"&amp;"geleistete Anzahlungen auf immaterielle Vermögensgegenstände",'E8.b. KKAuf_WAV'!$C$6:$C$405,"&lt;&gt;"&amp;"geleistete Anzahlungen und Anlagen im Bau des Sachanlagevermögens",'E8.b. KKAuf_WAV'!$C$6:$C$405,"&lt;&gt;"&amp;"Geschäfts- oder Firmenwert")</f>
        <v>0</v>
      </c>
      <c r="AA443" s="980">
        <f>SUMIFS('E8.b. KKAuf_WAV'!$O$6:$O$405,'E8.b. KKAuf_WAV'!$B$6:$B$405,$C443,'E8.b. KKAuf_WAV'!$E$6:$E$405,H443,'E8.b. KKAuf_WAV'!$C$6:$C$405,"geleistete Anzahlungen und Anlagen im Bau des Sachanlagevermögens")+ SUMIFS('E8.b. KKAuf_WAV'!$O$6:$O$405,'E8.b. KKAuf_WAV'!$B$6:$B$405,$C443,'E8.b. KKAuf_WAV'!$E$6:$E$405,H443,'E8.b. KKAuf_WAV'!$C$6:$C$405,"geleistete Anzahlungen auf immaterielle Vermögensgegenstände")</f>
        <v>0</v>
      </c>
      <c r="AB443" s="980">
        <f>SUMIFS('E8.c. KKAuf_BKZ_NAB_IZ'!$L$6:$L$405,'E8.c. KKAuf_BKZ_NAB_IZ'!$B$6:$B$405,$C443,'E8.c. KKAuf_BKZ_NAB_IZ'!$C$6:$C$405,$H443)</f>
        <v>0</v>
      </c>
      <c r="AC443" s="974"/>
      <c r="AD443" s="980">
        <f t="shared" si="159"/>
        <v>0</v>
      </c>
      <c r="AE443" s="984">
        <f>$AE$16</f>
        <v>0</v>
      </c>
      <c r="AF443" s="984">
        <f>$AF$16</f>
        <v>0</v>
      </c>
      <c r="AG443" s="984">
        <f>$AG$16</f>
        <v>0</v>
      </c>
      <c r="AH443" s="982">
        <f t="shared" si="160"/>
        <v>0</v>
      </c>
      <c r="AJ443" s="980">
        <f t="shared" si="155"/>
        <v>0</v>
      </c>
      <c r="AK443" s="984">
        <f>$AK$16</f>
        <v>0</v>
      </c>
      <c r="AL443" s="984">
        <f>$AL$16</f>
        <v>0</v>
      </c>
      <c r="AM443" s="984">
        <f>$AM$16</f>
        <v>0</v>
      </c>
      <c r="AN443" s="982">
        <f t="shared" si="156"/>
        <v>0</v>
      </c>
    </row>
    <row r="444" spans="2:40" ht="15" hidden="1" thickBot="1" x14ac:dyDescent="0.25">
      <c r="B444" s="1448"/>
      <c r="C444" s="1003">
        <f>C438</f>
        <v>0</v>
      </c>
      <c r="D444" s="1451"/>
      <c r="E444" s="1409"/>
      <c r="F444" s="1409"/>
      <c r="G444" s="970"/>
      <c r="H444" s="986">
        <v>2028</v>
      </c>
      <c r="I444" s="972"/>
      <c r="J444" s="815">
        <f t="shared" si="157"/>
        <v>0</v>
      </c>
      <c r="K444" s="804"/>
      <c r="L444" s="814">
        <f t="shared" si="163"/>
        <v>0</v>
      </c>
      <c r="M444" s="804"/>
      <c r="N444" s="814">
        <f t="shared" si="154"/>
        <v>0</v>
      </c>
      <c r="O444" s="804"/>
      <c r="P444" s="814">
        <f t="shared" si="167"/>
        <v>0</v>
      </c>
      <c r="Q444" s="760"/>
      <c r="R444" s="987">
        <f>SUMIFS('E8.a. KKAuf_SAV'!$X$6:$X$2005,'E8.a. KKAuf_SAV'!$B$6:$B$2005,$C444,'E8.a. KKAuf_SAV'!$D$6:$D$2005,$H444)</f>
        <v>0</v>
      </c>
      <c r="S444" s="987">
        <f>SUMIFS('E8.b. KKAuf_WAV'!$N$6:$N$405,'E8.b. KKAuf_WAV'!$B$6:$B$405,$C444,'E8.b. KKAuf_WAV'!$E$6:$E$405,H444)-SUMIFS('E8.b. KKAuf_WAV'!$N$6:$N$405,'E8.b. KKAuf_WAV'!$B$6:$B$405,$C444,'E8.b. KKAuf_WAV'!$C$6:$C$405,"Geschäfts- oder Firmenwert",'E8.b. KKAuf_WAV'!$D$6:$D$405,H444)</f>
        <v>0</v>
      </c>
      <c r="T444" s="974"/>
      <c r="U444" s="987">
        <f>SUMIFS('E8.a. KKAuf_SAV'!$W$6:$W$2005,'E8.a. KKAuf_SAV'!$B$6:$B$2005,$C444,'E8.a. KKAuf_SAV'!$D$6:$D$2005,H444)</f>
        <v>0</v>
      </c>
      <c r="V444" s="987">
        <f>SUMIFS('E8.b. KKAuf_WAV'!$M$6:$M$405,'E8.b. KKAuf_WAV'!$B$6:$B$405,$C444,'E8.b. KKAuf_WAV'!$E$6:$E$405,$H444,'E8.b. KKAuf_WAV'!$C$6:$C$405,"&lt;&gt;"&amp;"geleistete Anzahlungen auf immaterielle Vermögensgegenstände",'E8.b. KKAuf_WAV'!$C$6:$C$405,"&lt;&gt;"&amp;"geleistete Anzahlungen und Anlagen im Bau des Sachanlagevermögens",'E8.b. KKAuf_WAV'!$C$6:$C$405,"&lt;&gt;"&amp;"Geschäfts- oder Firmenwert")</f>
        <v>0</v>
      </c>
      <c r="W444" s="987">
        <f>SUMIFS('E8.b. KKAuf_WAV'!$M$6:$M$405,'E8.b. KKAuf_WAV'!$B$6:$B$405,$C444,'E8.b. KKAuf_WAV'!$E$6:$E$405,H444,'E8.b. KKAuf_WAV'!$C$6:$C$405,"geleistete Anzahlungen und Anlagen im Bau des Sachanlagevermögens")+ SUMIFS('E8.b. KKAuf_WAV'!$M$6:$M$405,'E8.b. KKAuf_WAV'!$B$6:$B$405,$C444,'E8.b. KKAuf_WAV'!$E$6:$E$405,H444,'E8.b. KKAuf_WAV'!$C$6:$C$405,"geleistete Anzahlungen auf immaterielle Vermögensgegenstände")</f>
        <v>0</v>
      </c>
      <c r="X444" s="987">
        <f>SUMIFS('E8.c. KKAuf_BKZ_NAB_IZ'!$K$6:$K$405,'E8.c. KKAuf_BKZ_NAB_IZ'!$B$6:$B$405,$C444,'E8.c. KKAuf_BKZ_NAB_IZ'!$C$6:$C$405,$H444)</f>
        <v>0</v>
      </c>
      <c r="Y444" s="987">
        <f>SUMIFS('E8.a. KKAuf_SAV'!$Y$6:$Y$2005,'E8.a. KKAuf_SAV'!$B$6:$B$2005,$C444,'E8.a. KKAuf_SAV'!$D$6:$D$2005,$H444)</f>
        <v>0</v>
      </c>
      <c r="Z444" s="987">
        <f>SUMIFS('E8.b. KKAuf_WAV'!$O$6:$O$405,'E8.b. KKAuf_WAV'!$B$6:$B$405,$C444,'E8.b. KKAuf_WAV'!$E$6:$E$405,$H444,'E8.b. KKAuf_WAV'!$C$6:$C$405,"&lt;&gt;"&amp;"geleistete Anzahlungen auf immaterielle Vermögensgegenstände",'E8.b. KKAuf_WAV'!$C$6:$C$405,"&lt;&gt;"&amp;"geleistete Anzahlungen und Anlagen im Bau des Sachanlagevermögens",'E8.b. KKAuf_WAV'!$C$6:$C$405,"&lt;&gt;"&amp;"Geschäfts- oder Firmenwert")</f>
        <v>0</v>
      </c>
      <c r="AA444" s="987">
        <f>SUMIFS('E8.b. KKAuf_WAV'!$O$6:$O$405,'E8.b. KKAuf_WAV'!$B$6:$B$405,$C444,'E8.b. KKAuf_WAV'!$E$6:$E$405,H444,'E8.b. KKAuf_WAV'!$C$6:$C$405,"geleistete Anzahlungen und Anlagen im Bau des Sachanlagevermögens")+ SUMIFS('E8.b. KKAuf_WAV'!$O$6:$O$405,'E8.b. KKAuf_WAV'!$B$6:$B$405,$C444,'E8.b. KKAuf_WAV'!$E$6:$E$405,H444,'E8.b. KKAuf_WAV'!$C$6:$C$405,"geleistete Anzahlungen auf immaterielle Vermögensgegenstände")</f>
        <v>0</v>
      </c>
      <c r="AB444" s="987">
        <f>SUMIFS('E8.c. KKAuf_BKZ_NAB_IZ'!$L$6:$L$405,'E8.c. KKAuf_BKZ_NAB_IZ'!$B$6:$B$405,$C444,'E8.c. KKAuf_BKZ_NAB_IZ'!$C$6:$C$405,$H444)</f>
        <v>0</v>
      </c>
      <c r="AC444" s="974"/>
      <c r="AD444" s="987">
        <f t="shared" si="159"/>
        <v>0</v>
      </c>
      <c r="AE444" s="988">
        <f>$AE$17</f>
        <v>0</v>
      </c>
      <c r="AF444" s="988">
        <f>$AF$17</f>
        <v>0</v>
      </c>
      <c r="AG444" s="988">
        <f>$AG$17</f>
        <v>0</v>
      </c>
      <c r="AH444" s="989">
        <f t="shared" si="160"/>
        <v>0</v>
      </c>
      <c r="AJ444" s="987">
        <f t="shared" si="155"/>
        <v>0</v>
      </c>
      <c r="AK444" s="988">
        <f>$AK$17</f>
        <v>0</v>
      </c>
      <c r="AL444" s="988">
        <f>$AL$17</f>
        <v>0</v>
      </c>
      <c r="AM444" s="988">
        <f>$AM$17</f>
        <v>0</v>
      </c>
      <c r="AN444" s="989">
        <f t="shared" si="156"/>
        <v>0</v>
      </c>
    </row>
    <row r="445" spans="2:40" ht="14.25" customHeight="1" x14ac:dyDescent="0.2">
      <c r="B445" s="1446"/>
      <c r="C445" s="1001">
        <f>B445</f>
        <v>0</v>
      </c>
      <c r="D445" s="1449"/>
      <c r="E445" s="1407"/>
      <c r="F445" s="1410"/>
      <c r="G445" s="990"/>
      <c r="H445" s="991">
        <v>2022</v>
      </c>
      <c r="I445" s="972"/>
      <c r="J445" s="813">
        <f t="shared" si="157"/>
        <v>0</v>
      </c>
      <c r="K445" s="804"/>
      <c r="L445" s="813">
        <f t="shared" si="163"/>
        <v>0</v>
      </c>
      <c r="M445" s="804"/>
      <c r="N445" s="813">
        <f t="shared" si="154"/>
        <v>0</v>
      </c>
      <c r="O445" s="804"/>
      <c r="P445" s="813">
        <f t="shared" ref="P445:P451" si="168">IFERROR((AJ445*AK445+AD445*AE445)*0.4*0.035*$F$445,0)</f>
        <v>0</v>
      </c>
      <c r="Q445" s="760"/>
      <c r="R445" s="992">
        <f>SUMIFS('E8.a. KKAuf_SAV'!$X$6:$X$2005,'E8.a. KKAuf_SAV'!$B$6:$B$2005,$C445,'E8.a. KKAuf_SAV'!$D$6:$D$2005,$H445)</f>
        <v>0</v>
      </c>
      <c r="S445" s="992">
        <f>SUMIFS('E8.b. KKAuf_WAV'!$N$6:$N$405,'E8.b. KKAuf_WAV'!$B$6:$B$405,$C445,'E8.b. KKAuf_WAV'!$E$6:$E$405,H445)-SUMIFS('E8.b. KKAuf_WAV'!$N$6:$N$405,'E8.b. KKAuf_WAV'!$B$6:$B$405,$C445,'E8.b. KKAuf_WAV'!$C$6:$C$405,"Geschäfts- oder Firmenwert",'E8.b. KKAuf_WAV'!$D$6:$D$405,H445)</f>
        <v>0</v>
      </c>
      <c r="T445" s="974"/>
      <c r="U445" s="992">
        <f>SUMIFS('E8.a. KKAuf_SAV'!$W$6:$W$2005,'E8.a. KKAuf_SAV'!$B$6:$B$2005,$C445,'E8.a. KKAuf_SAV'!$D$6:$D$2005,H445)</f>
        <v>0</v>
      </c>
      <c r="V445" s="992">
        <f>SUMIFS('E8.b. KKAuf_WAV'!$M$6:$M$405,'E8.b. KKAuf_WAV'!$B$6:$B$405,$C445,'E8.b. KKAuf_WAV'!$E$6:$E$405,$H445,'E8.b. KKAuf_WAV'!$C$6:$C$405,"&lt;&gt;"&amp;"geleistete Anzahlungen auf immaterielle Vermögensgegenstände",'E8.b. KKAuf_WAV'!$C$6:$C$405,"&lt;&gt;"&amp;"geleistete Anzahlungen und Anlagen im Bau des Sachanlagevermögens",'E8.b. KKAuf_WAV'!$C$6:$C$405,"&lt;&gt;"&amp;"Geschäfts- oder Firmenwert")</f>
        <v>0</v>
      </c>
      <c r="W445" s="992">
        <f>SUMIFS('E8.b. KKAuf_WAV'!$M$6:$M$405,'E8.b. KKAuf_WAV'!$B$6:$B$405,$C445,'E8.b. KKAuf_WAV'!$E$6:$E$405,Listen!$AA$3,'E8.b. KKAuf_WAV'!$C$6:$C$405,"geleistete Anzahlungen und Anlagen im Bau des Sachanlagevermögens")+ SUMIFS('E8.b. KKAuf_WAV'!$M$6:$M$405,'E8.b. KKAuf_WAV'!$B$6:$B$405,$C445,'E8.b. KKAuf_WAV'!$E$6:$E$405,Listen!$AA$3,'E8.b. KKAuf_WAV'!$C$6:$C$405,"geleistete Anzahlungen auf immaterielle Vermögensgegenstände")</f>
        <v>0</v>
      </c>
      <c r="X445" s="992">
        <f>SUMIFS('E8.c. KKAuf_BKZ_NAB_IZ'!$K$6:$K$405,'E8.c. KKAuf_BKZ_NAB_IZ'!$B$6:$B$405,$C445,'E8.c. KKAuf_BKZ_NAB_IZ'!$C$6:$C$405,$H445)</f>
        <v>0</v>
      </c>
      <c r="Y445" s="992">
        <f>SUMIFS('E8.a. KKAuf_SAV'!$Y$6:$Y$2005,'E8.a. KKAuf_SAV'!$B$6:$B$2005,$C445,'E8.a. KKAuf_SAV'!$D$6:$D$2005,$H445)</f>
        <v>0</v>
      </c>
      <c r="Z445" s="992">
        <f>SUMIFS('E8.b. KKAuf_WAV'!$O$6:$O$405,'E8.b. KKAuf_WAV'!$B$6:$B$405,$C445,'E8.b. KKAuf_WAV'!$E$6:$E$405,$H445,'E8.b. KKAuf_WAV'!$C$6:$C$405,"&lt;&gt;"&amp;"geleistete Anzahlungen auf immaterielle Vermögensgegenstände",'E8.b. KKAuf_WAV'!$C$6:$C$405,"&lt;&gt;"&amp;"geleistete Anzahlungen und Anlagen im Bau des Sachanlagevermögens",'E8.b. KKAuf_WAV'!$C$6:$C$405,"&lt;&gt;"&amp;"Geschäfts- oder Firmenwert")</f>
        <v>0</v>
      </c>
      <c r="AA445" s="992">
        <f>SUMIFS('E8.b. KKAuf_WAV'!$O$6:$O$405,'E8.b. KKAuf_WAV'!$B$6:$B$405,$C445,'E8.b. KKAuf_WAV'!$E$6:$E$405,Listen!$AA$3,'E8.b. KKAuf_WAV'!$C$6:$C$405,"geleistete Anzahlungen und Anlagen im Bau des Sachanlagevermögens")+ SUMIFS('E8.b. KKAuf_WAV'!$O$6:$O$405,'E8.b. KKAuf_WAV'!$B$6:$B$405,$C445,'E8.b. KKAuf_WAV'!$E$6:$E$405,Listen!$AA$3,'E8.b. KKAuf_WAV'!$C$6:$C$405,"geleistete Anzahlungen auf immaterielle Vermögensgegenstände")</f>
        <v>0</v>
      </c>
      <c r="AB445" s="992">
        <f>SUMIFS('E8.c. KKAuf_BKZ_NAB_IZ'!$L$6:$L$405,'E8.c. KKAuf_BKZ_NAB_IZ'!$B$6:$B$405,$C445,'E8.c. KKAuf_BKZ_NAB_IZ'!$C$6:$C$405,$H445)</f>
        <v>0</v>
      </c>
      <c r="AC445" s="974"/>
      <c r="AD445" s="992">
        <f t="shared" si="159"/>
        <v>0</v>
      </c>
      <c r="AE445" s="993">
        <f>$AE$11</f>
        <v>5.0700000000000002E-2</v>
      </c>
      <c r="AF445" s="993">
        <f>$AF$11</f>
        <v>1.7100000000000001E-2</v>
      </c>
      <c r="AG445" s="993">
        <f>$AG$11</f>
        <v>3.0499999999999999E-2</v>
      </c>
      <c r="AH445" s="994">
        <f t="shared" si="160"/>
        <v>0</v>
      </c>
      <c r="AJ445" s="992">
        <f t="shared" si="155"/>
        <v>0</v>
      </c>
      <c r="AK445" s="993">
        <f>$AK$11</f>
        <v>5.0700000000000002E-2</v>
      </c>
      <c r="AL445" s="993">
        <f>$AL$11</f>
        <v>1.7100000000000001E-2</v>
      </c>
      <c r="AM445" s="993">
        <f>$AM$11</f>
        <v>3.0499999999999999E-2</v>
      </c>
      <c r="AN445" s="994">
        <f t="shared" si="156"/>
        <v>0</v>
      </c>
    </row>
    <row r="446" spans="2:40" x14ac:dyDescent="0.2">
      <c r="B446" s="1447"/>
      <c r="C446" s="1002">
        <f>C445</f>
        <v>0</v>
      </c>
      <c r="D446" s="1450"/>
      <c r="E446" s="1408"/>
      <c r="F446" s="1408"/>
      <c r="G446" s="990"/>
      <c r="H446" s="983">
        <v>2023</v>
      </c>
      <c r="I446" s="972"/>
      <c r="J446" s="805">
        <f t="shared" si="157"/>
        <v>0</v>
      </c>
      <c r="K446" s="804"/>
      <c r="L446" s="803">
        <f t="shared" si="163"/>
        <v>0</v>
      </c>
      <c r="M446" s="804"/>
      <c r="N446" s="803">
        <f t="shared" si="154"/>
        <v>0</v>
      </c>
      <c r="O446" s="804"/>
      <c r="P446" s="803">
        <f t="shared" si="168"/>
        <v>0</v>
      </c>
      <c r="Q446" s="760"/>
      <c r="R446" s="980">
        <f>SUMIFS('E8.a. KKAuf_SAV'!$X$6:$X$2005,'E8.a. KKAuf_SAV'!$B$6:$B$2005,$C446,'E8.a. KKAuf_SAV'!$D$6:$D$2005,$H446)</f>
        <v>0</v>
      </c>
      <c r="S446" s="980">
        <f>SUMIFS('E8.b. KKAuf_WAV'!$N$6:$N$405,'E8.b. KKAuf_WAV'!$B$6:$B$405,$C446,'E8.b. KKAuf_WAV'!$E$6:$E$405,H446)-SUMIFS('E8.b. KKAuf_WAV'!$N$6:$N$405,'E8.b. KKAuf_WAV'!$B$6:$B$405,$C446,'E8.b. KKAuf_WAV'!$C$6:$C$405,"Geschäfts- oder Firmenwert",'E8.b. KKAuf_WAV'!$D$6:$D$405,H446)</f>
        <v>0</v>
      </c>
      <c r="T446" s="974"/>
      <c r="U446" s="980">
        <f>SUMIFS('E8.a. KKAuf_SAV'!$W$6:$W$2005,'E8.a. KKAuf_SAV'!$B$6:$B$2005,$C446,'E8.a. KKAuf_SAV'!$D$6:$D$2005,H446)</f>
        <v>0</v>
      </c>
      <c r="V446" s="980">
        <f>SUMIFS('E8.b. KKAuf_WAV'!$M$6:$M$405,'E8.b. KKAuf_WAV'!$B$6:$B$405,$C446,'E8.b. KKAuf_WAV'!$E$6:$E$405,$H446,'E8.b. KKAuf_WAV'!$C$6:$C$405,"&lt;&gt;"&amp;"geleistete Anzahlungen auf immaterielle Vermögensgegenstände",'E8.b. KKAuf_WAV'!$C$6:$C$405,"&lt;&gt;"&amp;"geleistete Anzahlungen und Anlagen im Bau des Sachanlagevermögens",'E8.b. KKAuf_WAV'!$C$6:$C$405,"&lt;&gt;"&amp;"Geschäfts- oder Firmenwert")</f>
        <v>0</v>
      </c>
      <c r="W446" s="980"/>
      <c r="X446" s="980">
        <f>SUMIFS('E8.c. KKAuf_BKZ_NAB_IZ'!$K$6:$K$405,'E8.c. KKAuf_BKZ_NAB_IZ'!$B$6:$B$405,$C446,'E8.c. KKAuf_BKZ_NAB_IZ'!$C$6:$C$405,$H446)</f>
        <v>0</v>
      </c>
      <c r="Y446" s="980">
        <f>SUMIFS('E8.a. KKAuf_SAV'!$Y$6:$Y$2005,'E8.a. KKAuf_SAV'!$B$6:$B$2005,$C446,'E8.a. KKAuf_SAV'!$D$6:$D$2005,$H446)</f>
        <v>0</v>
      </c>
      <c r="Z446" s="980">
        <f>SUMIFS('E8.b. KKAuf_WAV'!$O$6:$O$405,'E8.b. KKAuf_WAV'!$B$6:$B$405,$C446,'E8.b. KKAuf_WAV'!$E$6:$E$405,$H446,'E8.b. KKAuf_WAV'!$C$6:$C$405,"&lt;&gt;"&amp;"geleistete Anzahlungen auf immaterielle Vermögensgegenstände",'E8.b. KKAuf_WAV'!$C$6:$C$405,"&lt;&gt;"&amp;"geleistete Anzahlungen und Anlagen im Bau des Sachanlagevermögens",'E8.b. KKAuf_WAV'!$C$6:$C$405,"&lt;&gt;"&amp;"Geschäfts- oder Firmenwert")</f>
        <v>0</v>
      </c>
      <c r="AA446" s="980"/>
      <c r="AB446" s="980">
        <f>SUMIFS('E8.c. KKAuf_BKZ_NAB_IZ'!$L$6:$L$405,'E8.c. KKAuf_BKZ_NAB_IZ'!$B$6:$B$405,$C446,'E8.c. KKAuf_BKZ_NAB_IZ'!$C$6:$C$405,$H446)</f>
        <v>0</v>
      </c>
      <c r="AC446" s="974"/>
      <c r="AD446" s="980">
        <f t="shared" si="159"/>
        <v>0</v>
      </c>
      <c r="AE446" s="984">
        <f>$AE$12</f>
        <v>5.0700000000000002E-2</v>
      </c>
      <c r="AF446" s="984">
        <f>$AF$12</f>
        <v>1.7100000000000001E-2</v>
      </c>
      <c r="AG446" s="984">
        <f>$AG$12</f>
        <v>3.0499999999999999E-2</v>
      </c>
      <c r="AH446" s="982">
        <f t="shared" si="160"/>
        <v>0</v>
      </c>
      <c r="AJ446" s="980"/>
      <c r="AK446" s="984">
        <f>$AK$12</f>
        <v>5.0700000000000002E-2</v>
      </c>
      <c r="AL446" s="984">
        <f>$AL$12</f>
        <v>1.7100000000000001E-2</v>
      </c>
      <c r="AM446" s="984">
        <f>$AM$12</f>
        <v>3.0499999999999999E-2</v>
      </c>
      <c r="AN446" s="982">
        <f t="shared" si="156"/>
        <v>0</v>
      </c>
    </row>
    <row r="447" spans="2:40" x14ac:dyDescent="0.2">
      <c r="B447" s="1447"/>
      <c r="C447" s="1002">
        <f>C445</f>
        <v>0</v>
      </c>
      <c r="D447" s="1450"/>
      <c r="E447" s="1408"/>
      <c r="F447" s="1408"/>
      <c r="G447" s="990"/>
      <c r="H447" s="983">
        <v>2024</v>
      </c>
      <c r="I447" s="972"/>
      <c r="J447" s="803">
        <f t="shared" si="157"/>
        <v>0</v>
      </c>
      <c r="K447" s="804"/>
      <c r="L447" s="803">
        <f t="shared" si="163"/>
        <v>0</v>
      </c>
      <c r="M447" s="804"/>
      <c r="N447" s="803">
        <f t="shared" si="154"/>
        <v>0</v>
      </c>
      <c r="O447" s="804"/>
      <c r="P447" s="803">
        <f t="shared" si="168"/>
        <v>0</v>
      </c>
      <c r="Q447" s="760"/>
      <c r="R447" s="980">
        <f>SUMIFS('E8.a. KKAuf_SAV'!$X$6:$X$2005,'E8.a. KKAuf_SAV'!$B$6:$B$2005,$C447,'E8.a. KKAuf_SAV'!$D$6:$D$2005,$H447)</f>
        <v>0</v>
      </c>
      <c r="S447" s="980">
        <f>SUMIFS('E8.b. KKAuf_WAV'!$N$6:$N$405,'E8.b. KKAuf_WAV'!$B$6:$B$405,$C447,'E8.b. KKAuf_WAV'!$E$6:$E$405,H447)-SUMIFS('E8.b. KKAuf_WAV'!$N$6:$N$405,'E8.b. KKAuf_WAV'!$B$6:$B$405,$C447,'E8.b. KKAuf_WAV'!$C$6:$C$405,"Geschäfts- oder Firmenwert",'E8.b. KKAuf_WAV'!$D$6:$D$405,H447)</f>
        <v>0</v>
      </c>
      <c r="T447" s="974"/>
      <c r="U447" s="980">
        <f>SUMIFS('E8.a. KKAuf_SAV'!$W$6:$W$2005,'E8.a. KKAuf_SAV'!$B$6:$B$2005,$C447,'E8.a. KKAuf_SAV'!$D$6:$D$2005,H447)</f>
        <v>0</v>
      </c>
      <c r="V447" s="980">
        <f>SUMIFS('E8.b. KKAuf_WAV'!$M$6:$M$405,'E8.b. KKAuf_WAV'!$B$6:$B$405,$C447,'E8.b. KKAuf_WAV'!$E$6:$E$405,$H447,'E8.b. KKAuf_WAV'!$C$6:$C$405,"&lt;&gt;"&amp;"geleistete Anzahlungen auf immaterielle Vermögensgegenstände",'E8.b. KKAuf_WAV'!$C$6:$C$405,"&lt;&gt;"&amp;"geleistete Anzahlungen und Anlagen im Bau des Sachanlagevermögens",'E8.b. KKAuf_WAV'!$C$6:$C$405,"&lt;&gt;"&amp;"Geschäfts- oder Firmenwert")</f>
        <v>0</v>
      </c>
      <c r="W447" s="980">
        <f>SUMIFS('E8.b. KKAuf_WAV'!$M$6:$M$405,'E8.b. KKAuf_WAV'!$B$6:$B$405,$C447,'E8.b. KKAuf_WAV'!$E$6:$E$405,H447,'E8.b. KKAuf_WAV'!$C$6:$C$405,"geleistete Anzahlungen und Anlagen im Bau des Sachanlagevermögens")+ SUMIFS('E8.b. KKAuf_WAV'!$M$6:$M$405,'E8.b. KKAuf_WAV'!$B$6:$B$405,$C447,'E8.b. KKAuf_WAV'!$E$6:$E$405,H447,'E8.b. KKAuf_WAV'!$C$6:$C$405,"geleistete Anzahlungen auf immaterielle Vermögensgegenstände")</f>
        <v>0</v>
      </c>
      <c r="X447" s="980">
        <f>SUMIFS('E8.c. KKAuf_BKZ_NAB_IZ'!$K$6:$K$405,'E8.c. KKAuf_BKZ_NAB_IZ'!$B$6:$B$405,$C447,'E8.c. KKAuf_BKZ_NAB_IZ'!$C$6:$C$405,$H447)</f>
        <v>0</v>
      </c>
      <c r="Y447" s="980">
        <f>SUMIFS('E8.a. KKAuf_SAV'!$Y$6:$Y$2005,'E8.a. KKAuf_SAV'!$B$6:$B$2005,$C447,'E8.a. KKAuf_SAV'!$D$6:$D$2005,$H447)</f>
        <v>0</v>
      </c>
      <c r="Z447" s="980">
        <f>SUMIFS('E8.b. KKAuf_WAV'!$O$6:$O$405,'E8.b. KKAuf_WAV'!$B$6:$B$405,$C447,'E8.b. KKAuf_WAV'!$E$6:$E$405,$H447,'E8.b. KKAuf_WAV'!$C$6:$C$405,"&lt;&gt;"&amp;"geleistete Anzahlungen auf immaterielle Vermögensgegenstände",'E8.b. KKAuf_WAV'!$C$6:$C$405,"&lt;&gt;"&amp;"geleistete Anzahlungen und Anlagen im Bau des Sachanlagevermögens",'E8.b. KKAuf_WAV'!$C$6:$C$405,"&lt;&gt;"&amp;"Geschäfts- oder Firmenwert")</f>
        <v>0</v>
      </c>
      <c r="AA447" s="980">
        <f>SUMIFS('E8.b. KKAuf_WAV'!$O$6:$O$405,'E8.b. KKAuf_WAV'!$B$6:$B$405,$C447,'E8.b. KKAuf_WAV'!$E$6:$E$405,H447,'E8.b. KKAuf_WAV'!$C$6:$C$405,"geleistete Anzahlungen und Anlagen im Bau des Sachanlagevermögens")+ SUMIFS('E8.b. KKAuf_WAV'!$O$6:$O$405,'E8.b. KKAuf_WAV'!$B$6:$B$405,$C447,'E8.b. KKAuf_WAV'!$E$6:$E$405,H447,'E8.b. KKAuf_WAV'!$C$6:$C$405,"geleistete Anzahlungen auf immaterielle Vermögensgegenstände")</f>
        <v>0</v>
      </c>
      <c r="AB447" s="980">
        <f>SUMIFS('E8.c. KKAuf_BKZ_NAB_IZ'!$L$6:$L$405,'E8.c. KKAuf_BKZ_NAB_IZ'!$B$6:$B$405,$C447,'E8.c. KKAuf_BKZ_NAB_IZ'!$C$6:$C$405,$H447)</f>
        <v>0</v>
      </c>
      <c r="AC447" s="974"/>
      <c r="AD447" s="980">
        <f t="shared" si="159"/>
        <v>0</v>
      </c>
      <c r="AE447" s="984">
        <f>$AE$13</f>
        <v>6.93E-2</v>
      </c>
      <c r="AF447" s="984">
        <f>$AF$13</f>
        <v>3.8699999999999998E-2</v>
      </c>
      <c r="AG447" s="984">
        <f>$AG$13</f>
        <v>5.0900000000000001E-2</v>
      </c>
      <c r="AH447" s="982">
        <f t="shared" si="160"/>
        <v>0</v>
      </c>
      <c r="AJ447" s="980">
        <f t="shared" si="155"/>
        <v>0</v>
      </c>
      <c r="AK447" s="984">
        <f>$AK$13</f>
        <v>7.0099999999999996E-2</v>
      </c>
      <c r="AL447" s="984">
        <f>$AL$13</f>
        <v>3.6600000000000001E-2</v>
      </c>
      <c r="AM447" s="984">
        <f>$AM$13</f>
        <v>0.05</v>
      </c>
      <c r="AN447" s="982">
        <f t="shared" si="156"/>
        <v>0</v>
      </c>
    </row>
    <row r="448" spans="2:40" ht="15" thickBot="1" x14ac:dyDescent="0.25">
      <c r="B448" s="1447"/>
      <c r="C448" s="1002">
        <f>C445</f>
        <v>0</v>
      </c>
      <c r="D448" s="1450"/>
      <c r="E448" s="1408"/>
      <c r="F448" s="1408"/>
      <c r="G448" s="990"/>
      <c r="H448" s="983">
        <v>2025</v>
      </c>
      <c r="I448" s="972"/>
      <c r="J448" s="803">
        <f t="shared" si="157"/>
        <v>0</v>
      </c>
      <c r="K448" s="804"/>
      <c r="L448" s="803">
        <f t="shared" si="163"/>
        <v>0</v>
      </c>
      <c r="M448" s="804"/>
      <c r="N448" s="803">
        <f t="shared" si="154"/>
        <v>0</v>
      </c>
      <c r="O448" s="804"/>
      <c r="P448" s="803">
        <f t="shared" si="168"/>
        <v>0</v>
      </c>
      <c r="Q448" s="760"/>
      <c r="R448" s="980">
        <f>SUMIFS('E8.a. KKAuf_SAV'!$X$6:$X$2005,'E8.a. KKAuf_SAV'!$B$6:$B$2005,$C448,'E8.a. KKAuf_SAV'!$D$6:$D$2005,$H448)</f>
        <v>0</v>
      </c>
      <c r="S448" s="980">
        <f>SUMIFS('E8.b. KKAuf_WAV'!$N$6:$N$405,'E8.b. KKAuf_WAV'!$B$6:$B$405,$C448,'E8.b. KKAuf_WAV'!$E$6:$E$405,H448)-SUMIFS('E8.b. KKAuf_WAV'!$N$6:$N$405,'E8.b. KKAuf_WAV'!$B$6:$B$405,$C448,'E8.b. KKAuf_WAV'!$C$6:$C$405,"Geschäfts- oder Firmenwert",'E8.b. KKAuf_WAV'!$D$6:$D$405,H448)</f>
        <v>0</v>
      </c>
      <c r="T448" s="974"/>
      <c r="U448" s="980">
        <f>SUMIFS('E8.a. KKAuf_SAV'!$W$6:$W$2005,'E8.a. KKAuf_SAV'!$B$6:$B$2005,$C448,'E8.a. KKAuf_SAV'!$D$6:$D$2005,H448)</f>
        <v>0</v>
      </c>
      <c r="V448" s="980">
        <f>SUMIFS('E8.b. KKAuf_WAV'!$M$6:$M$405,'E8.b. KKAuf_WAV'!$B$6:$B$405,$C448,'E8.b. KKAuf_WAV'!$E$6:$E$405,$H448,'E8.b. KKAuf_WAV'!$C$6:$C$405,"&lt;&gt;"&amp;"geleistete Anzahlungen auf immaterielle Vermögensgegenstände",'E8.b. KKAuf_WAV'!$C$6:$C$405,"&lt;&gt;"&amp;"geleistete Anzahlungen und Anlagen im Bau des Sachanlagevermögens",'E8.b. KKAuf_WAV'!$C$6:$C$405,"&lt;&gt;"&amp;"Geschäfts- oder Firmenwert")</f>
        <v>0</v>
      </c>
      <c r="W448" s="980">
        <f>SUMIFS('E8.b. KKAuf_WAV'!$M$6:$M$405,'E8.b. KKAuf_WAV'!$B$6:$B$405,$C448,'E8.b. KKAuf_WAV'!$E$6:$E$405,H448,'E8.b. KKAuf_WAV'!$C$6:$C$405,"geleistete Anzahlungen und Anlagen im Bau des Sachanlagevermögens")+ SUMIFS('E8.b. KKAuf_WAV'!$M$6:$M$405,'E8.b. KKAuf_WAV'!$B$6:$B$405,$C448,'E8.b. KKAuf_WAV'!$E$6:$E$405,H448,'E8.b. KKAuf_WAV'!$C$6:$C$405,"geleistete Anzahlungen auf immaterielle Vermögensgegenstände")</f>
        <v>0</v>
      </c>
      <c r="X448" s="980">
        <f>SUMIFS('E8.c. KKAuf_BKZ_NAB_IZ'!$K$6:$K$405,'E8.c. KKAuf_BKZ_NAB_IZ'!$B$6:$B$405,$C448,'E8.c. KKAuf_BKZ_NAB_IZ'!$C$6:$C$405,$H448)</f>
        <v>0</v>
      </c>
      <c r="Y448" s="980">
        <f>SUMIFS('E8.a. KKAuf_SAV'!$Y$6:$Y$2005,'E8.a. KKAuf_SAV'!$B$6:$B$2005,$C448,'E8.a. KKAuf_SAV'!$D$6:$D$2005,$H448)</f>
        <v>0</v>
      </c>
      <c r="Z448" s="980">
        <f>SUMIFS('E8.b. KKAuf_WAV'!$O$6:$O$405,'E8.b. KKAuf_WAV'!$B$6:$B$405,$C448,'E8.b. KKAuf_WAV'!$E$6:$E$405,$H448,'E8.b. KKAuf_WAV'!$C$6:$C$405,"&lt;&gt;"&amp;"geleistete Anzahlungen auf immaterielle Vermögensgegenstände",'E8.b. KKAuf_WAV'!$C$6:$C$405,"&lt;&gt;"&amp;"geleistete Anzahlungen und Anlagen im Bau des Sachanlagevermögens",'E8.b. KKAuf_WAV'!$C$6:$C$405,"&lt;&gt;"&amp;"Geschäfts- oder Firmenwert")</f>
        <v>0</v>
      </c>
      <c r="AA448" s="980">
        <f>SUMIFS('E8.b. KKAuf_WAV'!$O$6:$O$405,'E8.b. KKAuf_WAV'!$B$6:$B$405,$C448,'E8.b. KKAuf_WAV'!$E$6:$E$405,H448,'E8.b. KKAuf_WAV'!$C$6:$C$405,"geleistete Anzahlungen und Anlagen im Bau des Sachanlagevermögens")+ SUMIFS('E8.b. KKAuf_WAV'!$O$6:$O$405,'E8.b. KKAuf_WAV'!$B$6:$B$405,$C448,'E8.b. KKAuf_WAV'!$E$6:$E$405,H448,'E8.b. KKAuf_WAV'!$C$6:$C$405,"geleistete Anzahlungen auf immaterielle Vermögensgegenstände")</f>
        <v>0</v>
      </c>
      <c r="AB448" s="980">
        <f>SUMIFS('E8.c. KKAuf_BKZ_NAB_IZ'!$L$6:$L$405,'E8.c. KKAuf_BKZ_NAB_IZ'!$B$6:$B$405,$C448,'E8.c. KKAuf_BKZ_NAB_IZ'!$C$6:$C$405,$H448)</f>
        <v>0</v>
      </c>
      <c r="AC448" s="974"/>
      <c r="AD448" s="980">
        <f t="shared" si="159"/>
        <v>0</v>
      </c>
      <c r="AE448" s="984">
        <f>$AE$14</f>
        <v>7.0099999999999996E-2</v>
      </c>
      <c r="AF448" s="984">
        <f>$AF$14</f>
        <v>3.6600000000000001E-2</v>
      </c>
      <c r="AG448" s="984">
        <f>$AG$14</f>
        <v>0.05</v>
      </c>
      <c r="AH448" s="982">
        <f t="shared" si="160"/>
        <v>0</v>
      </c>
      <c r="AJ448" s="980">
        <f t="shared" si="155"/>
        <v>0</v>
      </c>
      <c r="AK448" s="984">
        <f>$AK$14</f>
        <v>7.0099999999999996E-2</v>
      </c>
      <c r="AL448" s="984">
        <f>$AL$14</f>
        <v>3.6600000000000001E-2</v>
      </c>
      <c r="AM448" s="984">
        <f>$AM$14</f>
        <v>0.05</v>
      </c>
      <c r="AN448" s="982">
        <f t="shared" si="156"/>
        <v>0</v>
      </c>
    </row>
    <row r="449" spans="2:40" ht="15" hidden="1" thickBot="1" x14ac:dyDescent="0.25">
      <c r="B449" s="1447"/>
      <c r="C449" s="1002">
        <f>C445</f>
        <v>0</v>
      </c>
      <c r="D449" s="1450"/>
      <c r="E449" s="1408"/>
      <c r="F449" s="1408"/>
      <c r="G449" s="990"/>
      <c r="H449" s="983">
        <v>2026</v>
      </c>
      <c r="I449" s="972"/>
      <c r="J449" s="803">
        <f t="shared" si="157"/>
        <v>0</v>
      </c>
      <c r="K449" s="804"/>
      <c r="L449" s="803">
        <f t="shared" si="163"/>
        <v>0</v>
      </c>
      <c r="M449" s="804"/>
      <c r="N449" s="803">
        <f t="shared" si="154"/>
        <v>0</v>
      </c>
      <c r="O449" s="804"/>
      <c r="P449" s="803">
        <f t="shared" si="168"/>
        <v>0</v>
      </c>
      <c r="Q449" s="760"/>
      <c r="R449" s="980">
        <f>SUMIFS('E8.a. KKAuf_SAV'!$X$6:$X$2005,'E8.a. KKAuf_SAV'!$B$6:$B$2005,$C449,'E8.a. KKAuf_SAV'!$D$6:$D$2005,$H449)</f>
        <v>0</v>
      </c>
      <c r="S449" s="980">
        <f>SUMIFS('E8.b. KKAuf_WAV'!$N$6:$N$405,'E8.b. KKAuf_WAV'!$B$6:$B$405,$C449,'E8.b. KKAuf_WAV'!$E$6:$E$405,H449)-SUMIFS('E8.b. KKAuf_WAV'!$N$6:$N$405,'E8.b. KKAuf_WAV'!$B$6:$B$405,$C449,'E8.b. KKAuf_WAV'!$C$6:$C$405,"Geschäfts- oder Firmenwert",'E8.b. KKAuf_WAV'!$D$6:$D$405,H449)</f>
        <v>0</v>
      </c>
      <c r="T449" s="974"/>
      <c r="U449" s="980">
        <f>SUMIFS('E8.a. KKAuf_SAV'!$W$6:$W$2005,'E8.a. KKAuf_SAV'!$B$6:$B$2005,$C449,'E8.a. KKAuf_SAV'!$D$6:$D$2005,H449)</f>
        <v>0</v>
      </c>
      <c r="V449" s="980">
        <f>SUMIFS('E8.b. KKAuf_WAV'!$M$6:$M$405,'E8.b. KKAuf_WAV'!$B$6:$B$405,$C449,'E8.b. KKAuf_WAV'!$E$6:$E$405,$H449,'E8.b. KKAuf_WAV'!$C$6:$C$405,"&lt;&gt;"&amp;"geleistete Anzahlungen auf immaterielle Vermögensgegenstände",'E8.b. KKAuf_WAV'!$C$6:$C$405,"&lt;&gt;"&amp;"geleistete Anzahlungen und Anlagen im Bau des Sachanlagevermögens",'E8.b. KKAuf_WAV'!$C$6:$C$405,"&lt;&gt;"&amp;"Geschäfts- oder Firmenwert")</f>
        <v>0</v>
      </c>
      <c r="W449" s="980">
        <f>SUMIFS('E8.b. KKAuf_WAV'!$M$6:$M$405,'E8.b. KKAuf_WAV'!$B$6:$B$405,$C449,'E8.b. KKAuf_WAV'!$E$6:$E$405,H449,'E8.b. KKAuf_WAV'!$C$6:$C$405,"geleistete Anzahlungen und Anlagen im Bau des Sachanlagevermögens")+ SUMIFS('E8.b. KKAuf_WAV'!$M$6:$M$405,'E8.b. KKAuf_WAV'!$B$6:$B$405,$C449,'E8.b. KKAuf_WAV'!$E$6:$E$405,H449,'E8.b. KKAuf_WAV'!$C$6:$C$405,"geleistete Anzahlungen auf immaterielle Vermögensgegenstände")</f>
        <v>0</v>
      </c>
      <c r="X449" s="980">
        <f>SUMIFS('E8.c. KKAuf_BKZ_NAB_IZ'!$K$6:$K$405,'E8.c. KKAuf_BKZ_NAB_IZ'!$B$6:$B$405,$C449,'E8.c. KKAuf_BKZ_NAB_IZ'!$C$6:$C$405,$H449)</f>
        <v>0</v>
      </c>
      <c r="Y449" s="980">
        <f>SUMIFS('E8.a. KKAuf_SAV'!$Y$6:$Y$2005,'E8.a. KKAuf_SAV'!$B$6:$B$2005,$C449,'E8.a. KKAuf_SAV'!$D$6:$D$2005,$H449)</f>
        <v>0</v>
      </c>
      <c r="Z449" s="980">
        <f>SUMIFS('E8.b. KKAuf_WAV'!$O$6:$O$405,'E8.b. KKAuf_WAV'!$B$6:$B$405,$C449,'E8.b. KKAuf_WAV'!$E$6:$E$405,$H449,'E8.b. KKAuf_WAV'!$C$6:$C$405,"&lt;&gt;"&amp;"geleistete Anzahlungen auf immaterielle Vermögensgegenstände",'E8.b. KKAuf_WAV'!$C$6:$C$405,"&lt;&gt;"&amp;"geleistete Anzahlungen und Anlagen im Bau des Sachanlagevermögens",'E8.b. KKAuf_WAV'!$C$6:$C$405,"&lt;&gt;"&amp;"Geschäfts- oder Firmenwert")</f>
        <v>0</v>
      </c>
      <c r="AA449" s="980">
        <f>SUMIFS('E8.b. KKAuf_WAV'!$O$6:$O$405,'E8.b. KKAuf_WAV'!$B$6:$B$405,$C449,'E8.b. KKAuf_WAV'!$E$6:$E$405,H449,'E8.b. KKAuf_WAV'!$C$6:$C$405,"geleistete Anzahlungen und Anlagen im Bau des Sachanlagevermögens")+ SUMIFS('E8.b. KKAuf_WAV'!$O$6:$O$405,'E8.b. KKAuf_WAV'!$B$6:$B$405,$C449,'E8.b. KKAuf_WAV'!$E$6:$E$405,H449,'E8.b. KKAuf_WAV'!$C$6:$C$405,"geleistete Anzahlungen auf immaterielle Vermögensgegenstände")</f>
        <v>0</v>
      </c>
      <c r="AB449" s="980">
        <f>SUMIFS('E8.c. KKAuf_BKZ_NAB_IZ'!$L$6:$L$405,'E8.c. KKAuf_BKZ_NAB_IZ'!$B$6:$B$405,$C449,'E8.c. KKAuf_BKZ_NAB_IZ'!$C$6:$C$405,$H449)</f>
        <v>0</v>
      </c>
      <c r="AC449" s="974"/>
      <c r="AD449" s="980">
        <f t="shared" si="159"/>
        <v>0</v>
      </c>
      <c r="AE449" s="984">
        <f>$AE$15</f>
        <v>0</v>
      </c>
      <c r="AF449" s="984">
        <f>$AF$15</f>
        <v>0</v>
      </c>
      <c r="AG449" s="984">
        <f>$AG$15</f>
        <v>0</v>
      </c>
      <c r="AH449" s="982">
        <f t="shared" si="160"/>
        <v>0</v>
      </c>
      <c r="AJ449" s="980">
        <f t="shared" si="155"/>
        <v>0</v>
      </c>
      <c r="AK449" s="984">
        <f>$AK$15</f>
        <v>0</v>
      </c>
      <c r="AL449" s="984">
        <f>$AL$15</f>
        <v>0</v>
      </c>
      <c r="AM449" s="984">
        <f>$AM$15</f>
        <v>0</v>
      </c>
      <c r="AN449" s="982">
        <f t="shared" si="156"/>
        <v>0</v>
      </c>
    </row>
    <row r="450" spans="2:40" ht="15" hidden="1" thickBot="1" x14ac:dyDescent="0.25">
      <c r="B450" s="1447"/>
      <c r="C450" s="1002">
        <f>C445</f>
        <v>0</v>
      </c>
      <c r="D450" s="1450"/>
      <c r="E450" s="1408"/>
      <c r="F450" s="1408"/>
      <c r="G450" s="990"/>
      <c r="H450" s="983">
        <v>2027</v>
      </c>
      <c r="I450" s="972"/>
      <c r="J450" s="803">
        <f t="shared" si="157"/>
        <v>0</v>
      </c>
      <c r="K450" s="804"/>
      <c r="L450" s="803">
        <f t="shared" si="163"/>
        <v>0</v>
      </c>
      <c r="M450" s="804"/>
      <c r="N450" s="803">
        <f t="shared" si="154"/>
        <v>0</v>
      </c>
      <c r="O450" s="804"/>
      <c r="P450" s="803">
        <f t="shared" si="168"/>
        <v>0</v>
      </c>
      <c r="Q450" s="760"/>
      <c r="R450" s="980">
        <f>SUMIFS('E8.a. KKAuf_SAV'!$X$6:$X$2005,'E8.a. KKAuf_SAV'!$B$6:$B$2005,$C450,'E8.a. KKAuf_SAV'!$D$6:$D$2005,$H450)</f>
        <v>0</v>
      </c>
      <c r="S450" s="980">
        <f>SUMIFS('E8.b. KKAuf_WAV'!$N$6:$N$405,'E8.b. KKAuf_WAV'!$B$6:$B$405,$C450,'E8.b. KKAuf_WAV'!$E$6:$E$405,H450)-SUMIFS('E8.b. KKAuf_WAV'!$N$6:$N$405,'E8.b. KKAuf_WAV'!$B$6:$B$405,$C450,'E8.b. KKAuf_WAV'!$C$6:$C$405,"Geschäfts- oder Firmenwert",'E8.b. KKAuf_WAV'!$D$6:$D$405,H450)</f>
        <v>0</v>
      </c>
      <c r="T450" s="974"/>
      <c r="U450" s="980">
        <f>SUMIFS('E8.a. KKAuf_SAV'!$W$6:$W$2005,'E8.a. KKAuf_SAV'!$B$6:$B$2005,$C450,'E8.a. KKAuf_SAV'!$D$6:$D$2005,H450)</f>
        <v>0</v>
      </c>
      <c r="V450" s="980">
        <f>SUMIFS('E8.b. KKAuf_WAV'!$M$6:$M$405,'E8.b. KKAuf_WAV'!$B$6:$B$405,$C450,'E8.b. KKAuf_WAV'!$E$6:$E$405,$H450,'E8.b. KKAuf_WAV'!$C$6:$C$405,"&lt;&gt;"&amp;"geleistete Anzahlungen auf immaterielle Vermögensgegenstände",'E8.b. KKAuf_WAV'!$C$6:$C$405,"&lt;&gt;"&amp;"geleistete Anzahlungen und Anlagen im Bau des Sachanlagevermögens",'E8.b. KKAuf_WAV'!$C$6:$C$405,"&lt;&gt;"&amp;"Geschäfts- oder Firmenwert")</f>
        <v>0</v>
      </c>
      <c r="W450" s="980">
        <f>SUMIFS('E8.b. KKAuf_WAV'!$M$6:$M$405,'E8.b. KKAuf_WAV'!$B$6:$B$405,$C450,'E8.b. KKAuf_WAV'!$E$6:$E$405,H450,'E8.b. KKAuf_WAV'!$C$6:$C$405,"geleistete Anzahlungen und Anlagen im Bau des Sachanlagevermögens")+ SUMIFS('E8.b. KKAuf_WAV'!$M$6:$M$405,'E8.b. KKAuf_WAV'!$B$6:$B$405,$C450,'E8.b. KKAuf_WAV'!$E$6:$E$405,H450,'E8.b. KKAuf_WAV'!$C$6:$C$405,"geleistete Anzahlungen auf immaterielle Vermögensgegenstände")</f>
        <v>0</v>
      </c>
      <c r="X450" s="980">
        <f>SUMIFS('E8.c. KKAuf_BKZ_NAB_IZ'!$K$6:$K$405,'E8.c. KKAuf_BKZ_NAB_IZ'!$B$6:$B$405,$C450,'E8.c. KKAuf_BKZ_NAB_IZ'!$C$6:$C$405,$H450)</f>
        <v>0</v>
      </c>
      <c r="Y450" s="980">
        <f>SUMIFS('E8.a. KKAuf_SAV'!$Y$6:$Y$2005,'E8.a. KKAuf_SAV'!$B$6:$B$2005,$C450,'E8.a. KKAuf_SAV'!$D$6:$D$2005,$H450)</f>
        <v>0</v>
      </c>
      <c r="Z450" s="980">
        <f>SUMIFS('E8.b. KKAuf_WAV'!$O$6:$O$405,'E8.b. KKAuf_WAV'!$B$6:$B$405,$C450,'E8.b. KKAuf_WAV'!$E$6:$E$405,$H450,'E8.b. KKAuf_WAV'!$C$6:$C$405,"&lt;&gt;"&amp;"geleistete Anzahlungen auf immaterielle Vermögensgegenstände",'E8.b. KKAuf_WAV'!$C$6:$C$405,"&lt;&gt;"&amp;"geleistete Anzahlungen und Anlagen im Bau des Sachanlagevermögens",'E8.b. KKAuf_WAV'!$C$6:$C$405,"&lt;&gt;"&amp;"Geschäfts- oder Firmenwert")</f>
        <v>0</v>
      </c>
      <c r="AA450" s="980">
        <f>SUMIFS('E8.b. KKAuf_WAV'!$O$6:$O$405,'E8.b. KKAuf_WAV'!$B$6:$B$405,$C450,'E8.b. KKAuf_WAV'!$E$6:$E$405,H450,'E8.b. KKAuf_WAV'!$C$6:$C$405,"geleistete Anzahlungen und Anlagen im Bau des Sachanlagevermögens")+ SUMIFS('E8.b. KKAuf_WAV'!$O$6:$O$405,'E8.b. KKAuf_WAV'!$B$6:$B$405,$C450,'E8.b. KKAuf_WAV'!$E$6:$E$405,H450,'E8.b. KKAuf_WAV'!$C$6:$C$405,"geleistete Anzahlungen auf immaterielle Vermögensgegenstände")</f>
        <v>0</v>
      </c>
      <c r="AB450" s="980">
        <f>SUMIFS('E8.c. KKAuf_BKZ_NAB_IZ'!$L$6:$L$405,'E8.c. KKAuf_BKZ_NAB_IZ'!$B$6:$B$405,$C450,'E8.c. KKAuf_BKZ_NAB_IZ'!$C$6:$C$405,$H450)</f>
        <v>0</v>
      </c>
      <c r="AC450" s="974"/>
      <c r="AD450" s="980">
        <f t="shared" si="159"/>
        <v>0</v>
      </c>
      <c r="AE450" s="984">
        <f>$AE$16</f>
        <v>0</v>
      </c>
      <c r="AF450" s="984">
        <f>$AF$16</f>
        <v>0</v>
      </c>
      <c r="AG450" s="984">
        <f>$AG$16</f>
        <v>0</v>
      </c>
      <c r="AH450" s="982">
        <f t="shared" si="160"/>
        <v>0</v>
      </c>
      <c r="AJ450" s="980">
        <f t="shared" si="155"/>
        <v>0</v>
      </c>
      <c r="AK450" s="984">
        <f>$AK$16</f>
        <v>0</v>
      </c>
      <c r="AL450" s="984">
        <f>$AL$16</f>
        <v>0</v>
      </c>
      <c r="AM450" s="984">
        <f>$AM$16</f>
        <v>0</v>
      </c>
      <c r="AN450" s="982">
        <f t="shared" si="156"/>
        <v>0</v>
      </c>
    </row>
    <row r="451" spans="2:40" ht="15" hidden="1" thickBot="1" x14ac:dyDescent="0.25">
      <c r="B451" s="1448"/>
      <c r="C451" s="1003">
        <f>C445</f>
        <v>0</v>
      </c>
      <c r="D451" s="1451"/>
      <c r="E451" s="1409"/>
      <c r="F451" s="1409"/>
      <c r="G451" s="970"/>
      <c r="H451" s="986">
        <v>2028</v>
      </c>
      <c r="I451" s="972"/>
      <c r="J451" s="815">
        <f t="shared" si="157"/>
        <v>0</v>
      </c>
      <c r="K451" s="804"/>
      <c r="L451" s="814">
        <f t="shared" si="163"/>
        <v>0</v>
      </c>
      <c r="M451" s="804"/>
      <c r="N451" s="814">
        <f t="shared" si="154"/>
        <v>0</v>
      </c>
      <c r="O451" s="804"/>
      <c r="P451" s="814">
        <f t="shared" si="168"/>
        <v>0</v>
      </c>
      <c r="Q451" s="760"/>
      <c r="R451" s="987">
        <f>SUMIFS('E8.a. KKAuf_SAV'!$X$6:$X$2005,'E8.a. KKAuf_SAV'!$B$6:$B$2005,$C451,'E8.a. KKAuf_SAV'!$D$6:$D$2005,$H451)</f>
        <v>0</v>
      </c>
      <c r="S451" s="987">
        <f>SUMIFS('E8.b. KKAuf_WAV'!$N$6:$N$405,'E8.b. KKAuf_WAV'!$B$6:$B$405,$C451,'E8.b. KKAuf_WAV'!$E$6:$E$405,H451)-SUMIFS('E8.b. KKAuf_WAV'!$N$6:$N$405,'E8.b. KKAuf_WAV'!$B$6:$B$405,$C451,'E8.b. KKAuf_WAV'!$C$6:$C$405,"Geschäfts- oder Firmenwert",'E8.b. KKAuf_WAV'!$D$6:$D$405,H451)</f>
        <v>0</v>
      </c>
      <c r="T451" s="974"/>
      <c r="U451" s="987">
        <f>SUMIFS('E8.a. KKAuf_SAV'!$W$6:$W$2005,'E8.a. KKAuf_SAV'!$B$6:$B$2005,$C451,'E8.a. KKAuf_SAV'!$D$6:$D$2005,H451)</f>
        <v>0</v>
      </c>
      <c r="V451" s="987">
        <f>SUMIFS('E8.b. KKAuf_WAV'!$M$6:$M$405,'E8.b. KKAuf_WAV'!$B$6:$B$405,$C451,'E8.b. KKAuf_WAV'!$E$6:$E$405,$H451,'E8.b. KKAuf_WAV'!$C$6:$C$405,"&lt;&gt;"&amp;"geleistete Anzahlungen auf immaterielle Vermögensgegenstände",'E8.b. KKAuf_WAV'!$C$6:$C$405,"&lt;&gt;"&amp;"geleistete Anzahlungen und Anlagen im Bau des Sachanlagevermögens",'E8.b. KKAuf_WAV'!$C$6:$C$405,"&lt;&gt;"&amp;"Geschäfts- oder Firmenwert")</f>
        <v>0</v>
      </c>
      <c r="W451" s="987">
        <f>SUMIFS('E8.b. KKAuf_WAV'!$M$6:$M$405,'E8.b. KKAuf_WAV'!$B$6:$B$405,$C451,'E8.b. KKAuf_WAV'!$E$6:$E$405,H451,'E8.b. KKAuf_WAV'!$C$6:$C$405,"geleistete Anzahlungen und Anlagen im Bau des Sachanlagevermögens")+ SUMIFS('E8.b. KKAuf_WAV'!$M$6:$M$405,'E8.b. KKAuf_WAV'!$B$6:$B$405,$C451,'E8.b. KKAuf_WAV'!$E$6:$E$405,H451,'E8.b. KKAuf_WAV'!$C$6:$C$405,"geleistete Anzahlungen auf immaterielle Vermögensgegenstände")</f>
        <v>0</v>
      </c>
      <c r="X451" s="987">
        <f>SUMIFS('E8.c. KKAuf_BKZ_NAB_IZ'!$K$6:$K$405,'E8.c. KKAuf_BKZ_NAB_IZ'!$B$6:$B$405,$C451,'E8.c. KKAuf_BKZ_NAB_IZ'!$C$6:$C$405,$H451)</f>
        <v>0</v>
      </c>
      <c r="Y451" s="987">
        <f>SUMIFS('E8.a. KKAuf_SAV'!$Y$6:$Y$2005,'E8.a. KKAuf_SAV'!$B$6:$B$2005,$C451,'E8.a. KKAuf_SAV'!$D$6:$D$2005,$H451)</f>
        <v>0</v>
      </c>
      <c r="Z451" s="987">
        <f>SUMIFS('E8.b. KKAuf_WAV'!$O$6:$O$405,'E8.b. KKAuf_WAV'!$B$6:$B$405,$C451,'E8.b. KKAuf_WAV'!$E$6:$E$405,$H451,'E8.b. KKAuf_WAV'!$C$6:$C$405,"&lt;&gt;"&amp;"geleistete Anzahlungen auf immaterielle Vermögensgegenstände",'E8.b. KKAuf_WAV'!$C$6:$C$405,"&lt;&gt;"&amp;"geleistete Anzahlungen und Anlagen im Bau des Sachanlagevermögens",'E8.b. KKAuf_WAV'!$C$6:$C$405,"&lt;&gt;"&amp;"Geschäfts- oder Firmenwert")</f>
        <v>0</v>
      </c>
      <c r="AA451" s="987">
        <f>SUMIFS('E8.b. KKAuf_WAV'!$O$6:$O$405,'E8.b. KKAuf_WAV'!$B$6:$B$405,$C451,'E8.b. KKAuf_WAV'!$E$6:$E$405,H451,'E8.b. KKAuf_WAV'!$C$6:$C$405,"geleistete Anzahlungen und Anlagen im Bau des Sachanlagevermögens")+ SUMIFS('E8.b. KKAuf_WAV'!$O$6:$O$405,'E8.b. KKAuf_WAV'!$B$6:$B$405,$C451,'E8.b. KKAuf_WAV'!$E$6:$E$405,H451,'E8.b. KKAuf_WAV'!$C$6:$C$405,"geleistete Anzahlungen auf immaterielle Vermögensgegenstände")</f>
        <v>0</v>
      </c>
      <c r="AB451" s="987">
        <f>SUMIFS('E8.c. KKAuf_BKZ_NAB_IZ'!$L$6:$L$405,'E8.c. KKAuf_BKZ_NAB_IZ'!$B$6:$B$405,$C451,'E8.c. KKAuf_BKZ_NAB_IZ'!$C$6:$C$405,$H451)</f>
        <v>0</v>
      </c>
      <c r="AC451" s="974"/>
      <c r="AD451" s="987">
        <f t="shared" si="159"/>
        <v>0</v>
      </c>
      <c r="AE451" s="988">
        <f>$AE$17</f>
        <v>0</v>
      </c>
      <c r="AF451" s="988">
        <f>$AF$17</f>
        <v>0</v>
      </c>
      <c r="AG451" s="988">
        <f>$AG$17</f>
        <v>0</v>
      </c>
      <c r="AH451" s="989">
        <f t="shared" si="160"/>
        <v>0</v>
      </c>
      <c r="AJ451" s="987">
        <f t="shared" si="155"/>
        <v>0</v>
      </c>
      <c r="AK451" s="988">
        <f>$AK$17</f>
        <v>0</v>
      </c>
      <c r="AL451" s="988">
        <f>$AL$17</f>
        <v>0</v>
      </c>
      <c r="AM451" s="988">
        <f>$AM$17</f>
        <v>0</v>
      </c>
      <c r="AN451" s="989">
        <f t="shared" si="156"/>
        <v>0</v>
      </c>
    </row>
    <row r="452" spans="2:40" ht="14.25" customHeight="1" x14ac:dyDescent="0.2">
      <c r="B452" s="1446"/>
      <c r="C452" s="1001">
        <f>B452</f>
        <v>0</v>
      </c>
      <c r="D452" s="1449"/>
      <c r="E452" s="1407"/>
      <c r="F452" s="1410"/>
      <c r="G452" s="990"/>
      <c r="H452" s="991">
        <v>2022</v>
      </c>
      <c r="I452" s="972"/>
      <c r="J452" s="813">
        <f t="shared" si="157"/>
        <v>0</v>
      </c>
      <c r="K452" s="804"/>
      <c r="L452" s="813">
        <f t="shared" si="163"/>
        <v>0</v>
      </c>
      <c r="M452" s="804"/>
      <c r="N452" s="813">
        <f t="shared" si="154"/>
        <v>0</v>
      </c>
      <c r="O452" s="804"/>
      <c r="P452" s="813">
        <f t="shared" ref="P452:P458" si="169">IFERROR((AJ452*AK452+AD452*AE452)*0.4*0.035*$F$452,0)</f>
        <v>0</v>
      </c>
      <c r="Q452" s="760"/>
      <c r="R452" s="992">
        <f>SUMIFS('E8.a. KKAuf_SAV'!$X$6:$X$2005,'E8.a. KKAuf_SAV'!$B$6:$B$2005,$C452,'E8.a. KKAuf_SAV'!$D$6:$D$2005,$H452)</f>
        <v>0</v>
      </c>
      <c r="S452" s="992">
        <f>SUMIFS('E8.b. KKAuf_WAV'!$N$6:$N$405,'E8.b. KKAuf_WAV'!$B$6:$B$405,$C452,'E8.b. KKAuf_WAV'!$E$6:$E$405,H452)-SUMIFS('E8.b. KKAuf_WAV'!$N$6:$N$405,'E8.b. KKAuf_WAV'!$B$6:$B$405,$C452,'E8.b. KKAuf_WAV'!$C$6:$C$405,"Geschäfts- oder Firmenwert",'E8.b. KKAuf_WAV'!$D$6:$D$405,H452)</f>
        <v>0</v>
      </c>
      <c r="T452" s="974"/>
      <c r="U452" s="992">
        <f>SUMIFS('E8.a. KKAuf_SAV'!$W$6:$W$2005,'E8.a. KKAuf_SAV'!$B$6:$B$2005,$C452,'E8.a. KKAuf_SAV'!$D$6:$D$2005,H452)</f>
        <v>0</v>
      </c>
      <c r="V452" s="992">
        <f>SUMIFS('E8.b. KKAuf_WAV'!$M$6:$M$405,'E8.b. KKAuf_WAV'!$B$6:$B$405,$C452,'E8.b. KKAuf_WAV'!$E$6:$E$405,$H452,'E8.b. KKAuf_WAV'!$C$6:$C$405,"&lt;&gt;"&amp;"geleistete Anzahlungen auf immaterielle Vermögensgegenstände",'E8.b. KKAuf_WAV'!$C$6:$C$405,"&lt;&gt;"&amp;"geleistete Anzahlungen und Anlagen im Bau des Sachanlagevermögens",'E8.b. KKAuf_WAV'!$C$6:$C$405,"&lt;&gt;"&amp;"Geschäfts- oder Firmenwert")</f>
        <v>0</v>
      </c>
      <c r="W452" s="992">
        <f>SUMIFS('E8.b. KKAuf_WAV'!$M$6:$M$405,'E8.b. KKAuf_WAV'!$B$6:$B$405,$C452,'E8.b. KKAuf_WAV'!$E$6:$E$405,Listen!$AA$3,'E8.b. KKAuf_WAV'!$C$6:$C$405,"geleistete Anzahlungen und Anlagen im Bau des Sachanlagevermögens")+ SUMIFS('E8.b. KKAuf_WAV'!$M$6:$M$405,'E8.b. KKAuf_WAV'!$B$6:$B$405,$C452,'E8.b. KKAuf_WAV'!$E$6:$E$405,Listen!$AA$3,'E8.b. KKAuf_WAV'!$C$6:$C$405,"geleistete Anzahlungen auf immaterielle Vermögensgegenstände")</f>
        <v>0</v>
      </c>
      <c r="X452" s="992">
        <f>SUMIFS('E8.c. KKAuf_BKZ_NAB_IZ'!$K$6:$K$405,'E8.c. KKAuf_BKZ_NAB_IZ'!$B$6:$B$405,$C452,'E8.c. KKAuf_BKZ_NAB_IZ'!$C$6:$C$405,$H452)</f>
        <v>0</v>
      </c>
      <c r="Y452" s="992">
        <f>SUMIFS('E8.a. KKAuf_SAV'!$Y$6:$Y$2005,'E8.a. KKAuf_SAV'!$B$6:$B$2005,$C452,'E8.a. KKAuf_SAV'!$D$6:$D$2005,$H452)</f>
        <v>0</v>
      </c>
      <c r="Z452" s="992">
        <f>SUMIFS('E8.b. KKAuf_WAV'!$O$6:$O$405,'E8.b. KKAuf_WAV'!$B$6:$B$405,$C452,'E8.b. KKAuf_WAV'!$E$6:$E$405,$H452,'E8.b. KKAuf_WAV'!$C$6:$C$405,"&lt;&gt;"&amp;"geleistete Anzahlungen auf immaterielle Vermögensgegenstände",'E8.b. KKAuf_WAV'!$C$6:$C$405,"&lt;&gt;"&amp;"geleistete Anzahlungen und Anlagen im Bau des Sachanlagevermögens",'E8.b. KKAuf_WAV'!$C$6:$C$405,"&lt;&gt;"&amp;"Geschäfts- oder Firmenwert")</f>
        <v>0</v>
      </c>
      <c r="AA452" s="992">
        <f>SUMIFS('E8.b. KKAuf_WAV'!$O$6:$O$405,'E8.b. KKAuf_WAV'!$B$6:$B$405,$C452,'E8.b. KKAuf_WAV'!$E$6:$E$405,Listen!$AA$3,'E8.b. KKAuf_WAV'!$C$6:$C$405,"geleistete Anzahlungen und Anlagen im Bau des Sachanlagevermögens")+ SUMIFS('E8.b. KKAuf_WAV'!$O$6:$O$405,'E8.b. KKAuf_WAV'!$B$6:$B$405,$C452,'E8.b. KKAuf_WAV'!$E$6:$E$405,Listen!$AA$3,'E8.b. KKAuf_WAV'!$C$6:$C$405,"geleistete Anzahlungen auf immaterielle Vermögensgegenstände")</f>
        <v>0</v>
      </c>
      <c r="AB452" s="992">
        <f>SUMIFS('E8.c. KKAuf_BKZ_NAB_IZ'!$L$6:$L$405,'E8.c. KKAuf_BKZ_NAB_IZ'!$B$6:$B$405,$C452,'E8.c. KKAuf_BKZ_NAB_IZ'!$C$6:$C$405,$H452)</f>
        <v>0</v>
      </c>
      <c r="AC452" s="974"/>
      <c r="AD452" s="993">
        <f t="shared" si="159"/>
        <v>0</v>
      </c>
      <c r="AE452" s="993">
        <f>$AE$11</f>
        <v>5.0700000000000002E-2</v>
      </c>
      <c r="AF452" s="993">
        <f>$AF$11</f>
        <v>1.7100000000000001E-2</v>
      </c>
      <c r="AG452" s="993">
        <f>$AG$11</f>
        <v>3.0499999999999999E-2</v>
      </c>
      <c r="AH452" s="994">
        <f t="shared" si="160"/>
        <v>0</v>
      </c>
      <c r="AJ452" s="993">
        <f t="shared" si="155"/>
        <v>0</v>
      </c>
      <c r="AK452" s="993">
        <f>$AK$11</f>
        <v>5.0700000000000002E-2</v>
      </c>
      <c r="AL452" s="993">
        <f>$AL$11</f>
        <v>1.7100000000000001E-2</v>
      </c>
      <c r="AM452" s="993">
        <f>$AM$11</f>
        <v>3.0499999999999999E-2</v>
      </c>
      <c r="AN452" s="994">
        <f t="shared" si="156"/>
        <v>0</v>
      </c>
    </row>
    <row r="453" spans="2:40" x14ac:dyDescent="0.2">
      <c r="B453" s="1447"/>
      <c r="C453" s="1002">
        <f>C452</f>
        <v>0</v>
      </c>
      <c r="D453" s="1450"/>
      <c r="E453" s="1408"/>
      <c r="F453" s="1408"/>
      <c r="G453" s="990"/>
      <c r="H453" s="983">
        <v>2023</v>
      </c>
      <c r="I453" s="972"/>
      <c r="J453" s="805">
        <f t="shared" si="157"/>
        <v>0</v>
      </c>
      <c r="K453" s="804"/>
      <c r="L453" s="803">
        <f t="shared" si="163"/>
        <v>0</v>
      </c>
      <c r="M453" s="804"/>
      <c r="N453" s="803">
        <f t="shared" si="154"/>
        <v>0</v>
      </c>
      <c r="O453" s="804"/>
      <c r="P453" s="803">
        <f t="shared" si="169"/>
        <v>0</v>
      </c>
      <c r="Q453" s="760"/>
      <c r="R453" s="980">
        <f>SUMIFS('E8.a. KKAuf_SAV'!$X$6:$X$2005,'E8.a. KKAuf_SAV'!$B$6:$B$2005,$C453,'E8.a. KKAuf_SAV'!$D$6:$D$2005,$H453)</f>
        <v>0</v>
      </c>
      <c r="S453" s="980">
        <f>SUMIFS('E8.b. KKAuf_WAV'!$N$6:$N$405,'E8.b. KKAuf_WAV'!$B$6:$B$405,$C453,'E8.b. KKAuf_WAV'!$E$6:$E$405,H453)-SUMIFS('E8.b. KKAuf_WAV'!$N$6:$N$405,'E8.b. KKAuf_WAV'!$B$6:$B$405,$C453,'E8.b. KKAuf_WAV'!$C$6:$C$405,"Geschäfts- oder Firmenwert",'E8.b. KKAuf_WAV'!$D$6:$D$405,H453)</f>
        <v>0</v>
      </c>
      <c r="T453" s="974"/>
      <c r="U453" s="980">
        <f>SUMIFS('E8.a. KKAuf_SAV'!$W$6:$W$2005,'E8.a. KKAuf_SAV'!$B$6:$B$2005,$C453,'E8.a. KKAuf_SAV'!$D$6:$D$2005,H453)</f>
        <v>0</v>
      </c>
      <c r="V453" s="980">
        <f>SUMIFS('E8.b. KKAuf_WAV'!$M$6:$M$405,'E8.b. KKAuf_WAV'!$B$6:$B$405,$C453,'E8.b. KKAuf_WAV'!$E$6:$E$405,$H453,'E8.b. KKAuf_WAV'!$C$6:$C$405,"&lt;&gt;"&amp;"geleistete Anzahlungen auf immaterielle Vermögensgegenstände",'E8.b. KKAuf_WAV'!$C$6:$C$405,"&lt;&gt;"&amp;"geleistete Anzahlungen und Anlagen im Bau des Sachanlagevermögens",'E8.b. KKAuf_WAV'!$C$6:$C$405,"&lt;&gt;"&amp;"Geschäfts- oder Firmenwert")</f>
        <v>0</v>
      </c>
      <c r="W453" s="980"/>
      <c r="X453" s="980">
        <f>SUMIFS('E8.c. KKAuf_BKZ_NAB_IZ'!$K$6:$K$405,'E8.c. KKAuf_BKZ_NAB_IZ'!$B$6:$B$405,$C453,'E8.c. KKAuf_BKZ_NAB_IZ'!$C$6:$C$405,$H453)</f>
        <v>0</v>
      </c>
      <c r="Y453" s="980">
        <f>SUMIFS('E8.a. KKAuf_SAV'!$Y$6:$Y$2005,'E8.a. KKAuf_SAV'!$B$6:$B$2005,$C453,'E8.a. KKAuf_SAV'!$D$6:$D$2005,$H453)</f>
        <v>0</v>
      </c>
      <c r="Z453" s="980">
        <f>SUMIFS('E8.b. KKAuf_WAV'!$O$6:$O$405,'E8.b. KKAuf_WAV'!$B$6:$B$405,$C453,'E8.b. KKAuf_WAV'!$E$6:$E$405,$H453,'E8.b. KKAuf_WAV'!$C$6:$C$405,"&lt;&gt;"&amp;"geleistete Anzahlungen auf immaterielle Vermögensgegenstände",'E8.b. KKAuf_WAV'!$C$6:$C$405,"&lt;&gt;"&amp;"geleistete Anzahlungen und Anlagen im Bau des Sachanlagevermögens",'E8.b. KKAuf_WAV'!$C$6:$C$405,"&lt;&gt;"&amp;"Geschäfts- oder Firmenwert")</f>
        <v>0</v>
      </c>
      <c r="AA453" s="980"/>
      <c r="AB453" s="980">
        <f>SUMIFS('E8.c. KKAuf_BKZ_NAB_IZ'!$L$6:$L$405,'E8.c. KKAuf_BKZ_NAB_IZ'!$B$6:$B$405,$C453,'E8.c. KKAuf_BKZ_NAB_IZ'!$C$6:$C$405,$H453)</f>
        <v>0</v>
      </c>
      <c r="AC453" s="974"/>
      <c r="AD453" s="980">
        <f t="shared" si="159"/>
        <v>0</v>
      </c>
      <c r="AE453" s="984">
        <f>$AE$12</f>
        <v>5.0700000000000002E-2</v>
      </c>
      <c r="AF453" s="984">
        <f>$AF$12</f>
        <v>1.7100000000000001E-2</v>
      </c>
      <c r="AG453" s="984">
        <f>$AG$12</f>
        <v>3.0499999999999999E-2</v>
      </c>
      <c r="AH453" s="982">
        <f t="shared" si="160"/>
        <v>0</v>
      </c>
      <c r="AJ453" s="980"/>
      <c r="AK453" s="984">
        <f>$AK$12</f>
        <v>5.0700000000000002E-2</v>
      </c>
      <c r="AL453" s="984">
        <f>$AL$12</f>
        <v>1.7100000000000001E-2</v>
      </c>
      <c r="AM453" s="984">
        <f>$AM$12</f>
        <v>3.0499999999999999E-2</v>
      </c>
      <c r="AN453" s="982">
        <f t="shared" si="156"/>
        <v>0</v>
      </c>
    </row>
    <row r="454" spans="2:40" x14ac:dyDescent="0.2">
      <c r="B454" s="1447"/>
      <c r="C454" s="1002">
        <f>C452</f>
        <v>0</v>
      </c>
      <c r="D454" s="1450"/>
      <c r="E454" s="1408"/>
      <c r="F454" s="1408"/>
      <c r="G454" s="990"/>
      <c r="H454" s="983">
        <v>2024</v>
      </c>
      <c r="I454" s="972"/>
      <c r="J454" s="803">
        <f t="shared" si="157"/>
        <v>0</v>
      </c>
      <c r="K454" s="804"/>
      <c r="L454" s="803">
        <f t="shared" si="163"/>
        <v>0</v>
      </c>
      <c r="M454" s="804"/>
      <c r="N454" s="803">
        <f t="shared" si="154"/>
        <v>0</v>
      </c>
      <c r="O454" s="804"/>
      <c r="P454" s="803">
        <f t="shared" si="169"/>
        <v>0</v>
      </c>
      <c r="Q454" s="760"/>
      <c r="R454" s="980">
        <f>SUMIFS('E8.a. KKAuf_SAV'!$X$6:$X$2005,'E8.a. KKAuf_SAV'!$B$6:$B$2005,$C454,'E8.a. KKAuf_SAV'!$D$6:$D$2005,$H454)</f>
        <v>0</v>
      </c>
      <c r="S454" s="980">
        <f>SUMIFS('E8.b. KKAuf_WAV'!$N$6:$N$405,'E8.b. KKAuf_WAV'!$B$6:$B$405,$C454,'E8.b. KKAuf_WAV'!$E$6:$E$405,H454)-SUMIFS('E8.b. KKAuf_WAV'!$N$6:$N$405,'E8.b. KKAuf_WAV'!$B$6:$B$405,$C454,'E8.b. KKAuf_WAV'!$C$6:$C$405,"Geschäfts- oder Firmenwert",'E8.b. KKAuf_WAV'!$D$6:$D$405,H454)</f>
        <v>0</v>
      </c>
      <c r="T454" s="974"/>
      <c r="U454" s="980">
        <f>SUMIFS('E8.a. KKAuf_SAV'!$W$6:$W$2005,'E8.a. KKAuf_SAV'!$B$6:$B$2005,$C454,'E8.a. KKAuf_SAV'!$D$6:$D$2005,H454)</f>
        <v>0</v>
      </c>
      <c r="V454" s="980">
        <f>SUMIFS('E8.b. KKAuf_WAV'!$M$6:$M$405,'E8.b. KKAuf_WAV'!$B$6:$B$405,$C454,'E8.b. KKAuf_WAV'!$E$6:$E$405,$H454,'E8.b. KKAuf_WAV'!$C$6:$C$405,"&lt;&gt;"&amp;"geleistete Anzahlungen auf immaterielle Vermögensgegenstände",'E8.b. KKAuf_WAV'!$C$6:$C$405,"&lt;&gt;"&amp;"geleistete Anzahlungen und Anlagen im Bau des Sachanlagevermögens",'E8.b. KKAuf_WAV'!$C$6:$C$405,"&lt;&gt;"&amp;"Geschäfts- oder Firmenwert")</f>
        <v>0</v>
      </c>
      <c r="W454" s="980">
        <f>SUMIFS('E8.b. KKAuf_WAV'!$M$6:$M$405,'E8.b. KKAuf_WAV'!$B$6:$B$405,$C454,'E8.b. KKAuf_WAV'!$E$6:$E$405,H454,'E8.b. KKAuf_WAV'!$C$6:$C$405,"geleistete Anzahlungen und Anlagen im Bau des Sachanlagevermögens")+ SUMIFS('E8.b. KKAuf_WAV'!$M$6:$M$405,'E8.b. KKAuf_WAV'!$B$6:$B$405,$C454,'E8.b. KKAuf_WAV'!$E$6:$E$405,H454,'E8.b. KKAuf_WAV'!$C$6:$C$405,"geleistete Anzahlungen auf immaterielle Vermögensgegenstände")</f>
        <v>0</v>
      </c>
      <c r="X454" s="980">
        <f>SUMIFS('E8.c. KKAuf_BKZ_NAB_IZ'!$K$6:$K$405,'E8.c. KKAuf_BKZ_NAB_IZ'!$B$6:$B$405,$C454,'E8.c. KKAuf_BKZ_NAB_IZ'!$C$6:$C$405,$H454)</f>
        <v>0</v>
      </c>
      <c r="Y454" s="980">
        <f>SUMIFS('E8.a. KKAuf_SAV'!$Y$6:$Y$2005,'E8.a. KKAuf_SAV'!$B$6:$B$2005,$C454,'E8.a. KKAuf_SAV'!$D$6:$D$2005,$H454)</f>
        <v>0</v>
      </c>
      <c r="Z454" s="980">
        <f>SUMIFS('E8.b. KKAuf_WAV'!$O$6:$O$405,'E8.b. KKAuf_WAV'!$B$6:$B$405,$C454,'E8.b. KKAuf_WAV'!$E$6:$E$405,$H454,'E8.b. KKAuf_WAV'!$C$6:$C$405,"&lt;&gt;"&amp;"geleistete Anzahlungen auf immaterielle Vermögensgegenstände",'E8.b. KKAuf_WAV'!$C$6:$C$405,"&lt;&gt;"&amp;"geleistete Anzahlungen und Anlagen im Bau des Sachanlagevermögens",'E8.b. KKAuf_WAV'!$C$6:$C$405,"&lt;&gt;"&amp;"Geschäfts- oder Firmenwert")</f>
        <v>0</v>
      </c>
      <c r="AA454" s="980">
        <f>SUMIFS('E8.b. KKAuf_WAV'!$O$6:$O$405,'E8.b. KKAuf_WAV'!$B$6:$B$405,$C454,'E8.b. KKAuf_WAV'!$E$6:$E$405,H454,'E8.b. KKAuf_WAV'!$C$6:$C$405,"geleistete Anzahlungen und Anlagen im Bau des Sachanlagevermögens")+ SUMIFS('E8.b. KKAuf_WAV'!$O$6:$O$405,'E8.b. KKAuf_WAV'!$B$6:$B$405,$C454,'E8.b. KKAuf_WAV'!$E$6:$E$405,H454,'E8.b. KKAuf_WAV'!$C$6:$C$405,"geleistete Anzahlungen auf immaterielle Vermögensgegenstände")</f>
        <v>0</v>
      </c>
      <c r="AB454" s="980">
        <f>SUMIFS('E8.c. KKAuf_BKZ_NAB_IZ'!$L$6:$L$405,'E8.c. KKAuf_BKZ_NAB_IZ'!$B$6:$B$405,$C454,'E8.c. KKAuf_BKZ_NAB_IZ'!$C$6:$C$405,$H454)</f>
        <v>0</v>
      </c>
      <c r="AC454" s="974"/>
      <c r="AD454" s="980">
        <f t="shared" si="159"/>
        <v>0</v>
      </c>
      <c r="AE454" s="984">
        <f>$AE$13</f>
        <v>6.93E-2</v>
      </c>
      <c r="AF454" s="984">
        <f>$AF$13</f>
        <v>3.8699999999999998E-2</v>
      </c>
      <c r="AG454" s="984">
        <f>$AG$13</f>
        <v>5.0900000000000001E-2</v>
      </c>
      <c r="AH454" s="982">
        <f t="shared" si="160"/>
        <v>0</v>
      </c>
      <c r="AJ454" s="980">
        <f t="shared" si="155"/>
        <v>0</v>
      </c>
      <c r="AK454" s="984">
        <f>$AK$13</f>
        <v>7.0099999999999996E-2</v>
      </c>
      <c r="AL454" s="984">
        <f>$AL$13</f>
        <v>3.6600000000000001E-2</v>
      </c>
      <c r="AM454" s="984">
        <f>$AM$13</f>
        <v>0.05</v>
      </c>
      <c r="AN454" s="982">
        <f t="shared" si="156"/>
        <v>0</v>
      </c>
    </row>
    <row r="455" spans="2:40" ht="15" thickBot="1" x14ac:dyDescent="0.25">
      <c r="B455" s="1447"/>
      <c r="C455" s="1002">
        <f>C452</f>
        <v>0</v>
      </c>
      <c r="D455" s="1450"/>
      <c r="E455" s="1408"/>
      <c r="F455" s="1408"/>
      <c r="G455" s="990"/>
      <c r="H455" s="983">
        <v>2025</v>
      </c>
      <c r="I455" s="972"/>
      <c r="J455" s="803">
        <f t="shared" si="157"/>
        <v>0</v>
      </c>
      <c r="K455" s="804"/>
      <c r="L455" s="803">
        <f t="shared" si="163"/>
        <v>0</v>
      </c>
      <c r="M455" s="804"/>
      <c r="N455" s="803">
        <f t="shared" si="154"/>
        <v>0</v>
      </c>
      <c r="O455" s="804"/>
      <c r="P455" s="803">
        <f t="shared" si="169"/>
        <v>0</v>
      </c>
      <c r="Q455" s="760"/>
      <c r="R455" s="980">
        <f>SUMIFS('E8.a. KKAuf_SAV'!$X$6:$X$2005,'E8.a. KKAuf_SAV'!$B$6:$B$2005,$C455,'E8.a. KKAuf_SAV'!$D$6:$D$2005,$H455)</f>
        <v>0</v>
      </c>
      <c r="S455" s="980">
        <f>SUMIFS('E8.b. KKAuf_WAV'!$N$6:$N$405,'E8.b. KKAuf_WAV'!$B$6:$B$405,$C455,'E8.b. KKAuf_WAV'!$E$6:$E$405,H455)-SUMIFS('E8.b. KKAuf_WAV'!$N$6:$N$405,'E8.b. KKAuf_WAV'!$B$6:$B$405,$C455,'E8.b. KKAuf_WAV'!$C$6:$C$405,"Geschäfts- oder Firmenwert",'E8.b. KKAuf_WAV'!$D$6:$D$405,H455)</f>
        <v>0</v>
      </c>
      <c r="T455" s="974"/>
      <c r="U455" s="980">
        <f>SUMIFS('E8.a. KKAuf_SAV'!$W$6:$W$2005,'E8.a. KKAuf_SAV'!$B$6:$B$2005,$C455,'E8.a. KKAuf_SAV'!$D$6:$D$2005,H455)</f>
        <v>0</v>
      </c>
      <c r="V455" s="980">
        <f>SUMIFS('E8.b. KKAuf_WAV'!$M$6:$M$405,'E8.b. KKAuf_WAV'!$B$6:$B$405,$C455,'E8.b. KKAuf_WAV'!$E$6:$E$405,$H455,'E8.b. KKAuf_WAV'!$C$6:$C$405,"&lt;&gt;"&amp;"geleistete Anzahlungen auf immaterielle Vermögensgegenstände",'E8.b. KKAuf_WAV'!$C$6:$C$405,"&lt;&gt;"&amp;"geleistete Anzahlungen und Anlagen im Bau des Sachanlagevermögens",'E8.b. KKAuf_WAV'!$C$6:$C$405,"&lt;&gt;"&amp;"Geschäfts- oder Firmenwert")</f>
        <v>0</v>
      </c>
      <c r="W455" s="980">
        <f>SUMIFS('E8.b. KKAuf_WAV'!$M$6:$M$405,'E8.b. KKAuf_WAV'!$B$6:$B$405,$C455,'E8.b. KKAuf_WAV'!$E$6:$E$405,H455,'E8.b. KKAuf_WAV'!$C$6:$C$405,"geleistete Anzahlungen und Anlagen im Bau des Sachanlagevermögens")+ SUMIFS('E8.b. KKAuf_WAV'!$M$6:$M$405,'E8.b. KKAuf_WAV'!$B$6:$B$405,$C455,'E8.b. KKAuf_WAV'!$E$6:$E$405,H455,'E8.b. KKAuf_WAV'!$C$6:$C$405,"geleistete Anzahlungen auf immaterielle Vermögensgegenstände")</f>
        <v>0</v>
      </c>
      <c r="X455" s="980">
        <f>SUMIFS('E8.c. KKAuf_BKZ_NAB_IZ'!$K$6:$K$405,'E8.c. KKAuf_BKZ_NAB_IZ'!$B$6:$B$405,$C455,'E8.c. KKAuf_BKZ_NAB_IZ'!$C$6:$C$405,$H455)</f>
        <v>0</v>
      </c>
      <c r="Y455" s="980">
        <f>SUMIFS('E8.a. KKAuf_SAV'!$Y$6:$Y$2005,'E8.a. KKAuf_SAV'!$B$6:$B$2005,$C455,'E8.a. KKAuf_SAV'!$D$6:$D$2005,$H455)</f>
        <v>0</v>
      </c>
      <c r="Z455" s="980">
        <f>SUMIFS('E8.b. KKAuf_WAV'!$O$6:$O$405,'E8.b. KKAuf_WAV'!$B$6:$B$405,$C455,'E8.b. KKAuf_WAV'!$E$6:$E$405,$H455,'E8.b. KKAuf_WAV'!$C$6:$C$405,"&lt;&gt;"&amp;"geleistete Anzahlungen auf immaterielle Vermögensgegenstände",'E8.b. KKAuf_WAV'!$C$6:$C$405,"&lt;&gt;"&amp;"geleistete Anzahlungen und Anlagen im Bau des Sachanlagevermögens",'E8.b. KKAuf_WAV'!$C$6:$C$405,"&lt;&gt;"&amp;"Geschäfts- oder Firmenwert")</f>
        <v>0</v>
      </c>
      <c r="AA455" s="980">
        <f>SUMIFS('E8.b. KKAuf_WAV'!$O$6:$O$405,'E8.b. KKAuf_WAV'!$B$6:$B$405,$C455,'E8.b. KKAuf_WAV'!$E$6:$E$405,H455,'E8.b. KKAuf_WAV'!$C$6:$C$405,"geleistete Anzahlungen und Anlagen im Bau des Sachanlagevermögens")+ SUMIFS('E8.b. KKAuf_WAV'!$O$6:$O$405,'E8.b. KKAuf_WAV'!$B$6:$B$405,$C455,'E8.b. KKAuf_WAV'!$E$6:$E$405,H455,'E8.b. KKAuf_WAV'!$C$6:$C$405,"geleistete Anzahlungen auf immaterielle Vermögensgegenstände")</f>
        <v>0</v>
      </c>
      <c r="AB455" s="980">
        <f>SUMIFS('E8.c. KKAuf_BKZ_NAB_IZ'!$L$6:$L$405,'E8.c. KKAuf_BKZ_NAB_IZ'!$B$6:$B$405,$C455,'E8.c. KKAuf_BKZ_NAB_IZ'!$C$6:$C$405,$H455)</f>
        <v>0</v>
      </c>
      <c r="AC455" s="974"/>
      <c r="AD455" s="980">
        <f t="shared" si="159"/>
        <v>0</v>
      </c>
      <c r="AE455" s="984">
        <f>$AE$14</f>
        <v>7.0099999999999996E-2</v>
      </c>
      <c r="AF455" s="984">
        <f>$AF$14</f>
        <v>3.6600000000000001E-2</v>
      </c>
      <c r="AG455" s="984">
        <f>$AG$14</f>
        <v>0.05</v>
      </c>
      <c r="AH455" s="982">
        <f t="shared" si="160"/>
        <v>0</v>
      </c>
      <c r="AJ455" s="980">
        <f t="shared" si="155"/>
        <v>0</v>
      </c>
      <c r="AK455" s="984">
        <f>$AK$14</f>
        <v>7.0099999999999996E-2</v>
      </c>
      <c r="AL455" s="984">
        <f>$AL$14</f>
        <v>3.6600000000000001E-2</v>
      </c>
      <c r="AM455" s="984">
        <f>$AM$14</f>
        <v>0.05</v>
      </c>
      <c r="AN455" s="982">
        <f t="shared" si="156"/>
        <v>0</v>
      </c>
    </row>
    <row r="456" spans="2:40" ht="15" hidden="1" thickBot="1" x14ac:dyDescent="0.25">
      <c r="B456" s="1447"/>
      <c r="C456" s="1002">
        <f>C452</f>
        <v>0</v>
      </c>
      <c r="D456" s="1450"/>
      <c r="E456" s="1408"/>
      <c r="F456" s="1408"/>
      <c r="G456" s="990"/>
      <c r="H456" s="983">
        <v>2026</v>
      </c>
      <c r="I456" s="972"/>
      <c r="J456" s="803">
        <f t="shared" si="157"/>
        <v>0</v>
      </c>
      <c r="K456" s="804"/>
      <c r="L456" s="803">
        <f t="shared" si="163"/>
        <v>0</v>
      </c>
      <c r="M456" s="804"/>
      <c r="N456" s="803">
        <f t="shared" si="154"/>
        <v>0</v>
      </c>
      <c r="O456" s="804"/>
      <c r="P456" s="803">
        <f t="shared" si="169"/>
        <v>0</v>
      </c>
      <c r="Q456" s="760"/>
      <c r="R456" s="980">
        <f>SUMIFS('E8.a. KKAuf_SAV'!$X$6:$X$2005,'E8.a. KKAuf_SAV'!$B$6:$B$2005,$C456,'E8.a. KKAuf_SAV'!$D$6:$D$2005,$H456)</f>
        <v>0</v>
      </c>
      <c r="S456" s="980">
        <f>SUMIFS('E8.b. KKAuf_WAV'!$N$6:$N$405,'E8.b. KKAuf_WAV'!$B$6:$B$405,$C456,'E8.b. KKAuf_WAV'!$E$6:$E$405,H456)-SUMIFS('E8.b. KKAuf_WAV'!$N$6:$N$405,'E8.b. KKAuf_WAV'!$B$6:$B$405,$C456,'E8.b. KKAuf_WAV'!$C$6:$C$405,"Geschäfts- oder Firmenwert",'E8.b. KKAuf_WAV'!$D$6:$D$405,H456)</f>
        <v>0</v>
      </c>
      <c r="T456" s="974"/>
      <c r="U456" s="980">
        <f>SUMIFS('E8.a. KKAuf_SAV'!$W$6:$W$2005,'E8.a. KKAuf_SAV'!$B$6:$B$2005,$C456,'E8.a. KKAuf_SAV'!$D$6:$D$2005,H456)</f>
        <v>0</v>
      </c>
      <c r="V456" s="980">
        <f>SUMIFS('E8.b. KKAuf_WAV'!$M$6:$M$405,'E8.b. KKAuf_WAV'!$B$6:$B$405,$C456,'E8.b. KKAuf_WAV'!$E$6:$E$405,$H456,'E8.b. KKAuf_WAV'!$C$6:$C$405,"&lt;&gt;"&amp;"geleistete Anzahlungen auf immaterielle Vermögensgegenstände",'E8.b. KKAuf_WAV'!$C$6:$C$405,"&lt;&gt;"&amp;"geleistete Anzahlungen und Anlagen im Bau des Sachanlagevermögens",'E8.b. KKAuf_WAV'!$C$6:$C$405,"&lt;&gt;"&amp;"Geschäfts- oder Firmenwert")</f>
        <v>0</v>
      </c>
      <c r="W456" s="980">
        <f>SUMIFS('E8.b. KKAuf_WAV'!$M$6:$M$405,'E8.b. KKAuf_WAV'!$B$6:$B$405,$C456,'E8.b. KKAuf_WAV'!$E$6:$E$405,H456,'E8.b. KKAuf_WAV'!$C$6:$C$405,"geleistete Anzahlungen und Anlagen im Bau des Sachanlagevermögens")+ SUMIFS('E8.b. KKAuf_WAV'!$M$6:$M$405,'E8.b. KKAuf_WAV'!$B$6:$B$405,$C456,'E8.b. KKAuf_WAV'!$E$6:$E$405,H456,'E8.b. KKAuf_WAV'!$C$6:$C$405,"geleistete Anzahlungen auf immaterielle Vermögensgegenstände")</f>
        <v>0</v>
      </c>
      <c r="X456" s="980">
        <f>SUMIFS('E8.c. KKAuf_BKZ_NAB_IZ'!$K$6:$K$405,'E8.c. KKAuf_BKZ_NAB_IZ'!$B$6:$B$405,$C456,'E8.c. KKAuf_BKZ_NAB_IZ'!$C$6:$C$405,$H456)</f>
        <v>0</v>
      </c>
      <c r="Y456" s="980">
        <f>SUMIFS('E8.a. KKAuf_SAV'!$Y$6:$Y$2005,'E8.a. KKAuf_SAV'!$B$6:$B$2005,$C456,'E8.a. KKAuf_SAV'!$D$6:$D$2005,$H456)</f>
        <v>0</v>
      </c>
      <c r="Z456" s="980">
        <f>SUMIFS('E8.b. KKAuf_WAV'!$O$6:$O$405,'E8.b. KKAuf_WAV'!$B$6:$B$405,$C456,'E8.b. KKAuf_WAV'!$E$6:$E$405,$H456,'E8.b. KKAuf_WAV'!$C$6:$C$405,"&lt;&gt;"&amp;"geleistete Anzahlungen auf immaterielle Vermögensgegenstände",'E8.b. KKAuf_WAV'!$C$6:$C$405,"&lt;&gt;"&amp;"geleistete Anzahlungen und Anlagen im Bau des Sachanlagevermögens",'E8.b. KKAuf_WAV'!$C$6:$C$405,"&lt;&gt;"&amp;"Geschäfts- oder Firmenwert")</f>
        <v>0</v>
      </c>
      <c r="AA456" s="980">
        <f>SUMIFS('E8.b. KKAuf_WAV'!$O$6:$O$405,'E8.b. KKAuf_WAV'!$B$6:$B$405,$C456,'E8.b. KKAuf_WAV'!$E$6:$E$405,H456,'E8.b. KKAuf_WAV'!$C$6:$C$405,"geleistete Anzahlungen und Anlagen im Bau des Sachanlagevermögens")+ SUMIFS('E8.b. KKAuf_WAV'!$O$6:$O$405,'E8.b. KKAuf_WAV'!$B$6:$B$405,$C456,'E8.b. KKAuf_WAV'!$E$6:$E$405,H456,'E8.b. KKAuf_WAV'!$C$6:$C$405,"geleistete Anzahlungen auf immaterielle Vermögensgegenstände")</f>
        <v>0</v>
      </c>
      <c r="AB456" s="980">
        <f>SUMIFS('E8.c. KKAuf_BKZ_NAB_IZ'!$L$6:$L$405,'E8.c. KKAuf_BKZ_NAB_IZ'!$B$6:$B$405,$C456,'E8.c. KKAuf_BKZ_NAB_IZ'!$C$6:$C$405,$H456)</f>
        <v>0</v>
      </c>
      <c r="AC456" s="974"/>
      <c r="AD456" s="980">
        <f t="shared" si="159"/>
        <v>0</v>
      </c>
      <c r="AE456" s="984">
        <f>$AE$15</f>
        <v>0</v>
      </c>
      <c r="AF456" s="984">
        <f>$AF$15</f>
        <v>0</v>
      </c>
      <c r="AG456" s="984">
        <f>$AG$15</f>
        <v>0</v>
      </c>
      <c r="AH456" s="982">
        <f t="shared" si="160"/>
        <v>0</v>
      </c>
      <c r="AJ456" s="980">
        <f t="shared" si="155"/>
        <v>0</v>
      </c>
      <c r="AK456" s="984">
        <f>$AK$15</f>
        <v>0</v>
      </c>
      <c r="AL456" s="984">
        <f>$AL$15</f>
        <v>0</v>
      </c>
      <c r="AM456" s="984">
        <f>$AM$15</f>
        <v>0</v>
      </c>
      <c r="AN456" s="982">
        <f t="shared" si="156"/>
        <v>0</v>
      </c>
    </row>
    <row r="457" spans="2:40" ht="15" hidden="1" thickBot="1" x14ac:dyDescent="0.25">
      <c r="B457" s="1447"/>
      <c r="C457" s="1002">
        <f>C452</f>
        <v>0</v>
      </c>
      <c r="D457" s="1450"/>
      <c r="E457" s="1408"/>
      <c r="F457" s="1408"/>
      <c r="G457" s="990"/>
      <c r="H457" s="983">
        <v>2027</v>
      </c>
      <c r="I457" s="972"/>
      <c r="J457" s="803">
        <f t="shared" si="157"/>
        <v>0</v>
      </c>
      <c r="K457" s="804"/>
      <c r="L457" s="803">
        <f t="shared" si="163"/>
        <v>0</v>
      </c>
      <c r="M457" s="804"/>
      <c r="N457" s="803">
        <f t="shared" si="154"/>
        <v>0</v>
      </c>
      <c r="O457" s="804"/>
      <c r="P457" s="803">
        <f t="shared" si="169"/>
        <v>0</v>
      </c>
      <c r="Q457" s="760"/>
      <c r="R457" s="980">
        <f>SUMIFS('E8.a. KKAuf_SAV'!$X$6:$X$2005,'E8.a. KKAuf_SAV'!$B$6:$B$2005,$C457,'E8.a. KKAuf_SAV'!$D$6:$D$2005,$H457)</f>
        <v>0</v>
      </c>
      <c r="S457" s="980">
        <f>SUMIFS('E8.b. KKAuf_WAV'!$N$6:$N$405,'E8.b. KKAuf_WAV'!$B$6:$B$405,$C457,'E8.b. KKAuf_WAV'!$E$6:$E$405,H457)-SUMIFS('E8.b. KKAuf_WAV'!$N$6:$N$405,'E8.b. KKAuf_WAV'!$B$6:$B$405,$C457,'E8.b. KKAuf_WAV'!$C$6:$C$405,"Geschäfts- oder Firmenwert",'E8.b. KKAuf_WAV'!$D$6:$D$405,H457)</f>
        <v>0</v>
      </c>
      <c r="T457" s="974"/>
      <c r="U457" s="980">
        <f>SUMIFS('E8.a. KKAuf_SAV'!$W$6:$W$2005,'E8.a. KKAuf_SAV'!$B$6:$B$2005,$C457,'E8.a. KKAuf_SAV'!$D$6:$D$2005,H457)</f>
        <v>0</v>
      </c>
      <c r="V457" s="980">
        <f>SUMIFS('E8.b. KKAuf_WAV'!$M$6:$M$405,'E8.b. KKAuf_WAV'!$B$6:$B$405,$C457,'E8.b. KKAuf_WAV'!$E$6:$E$405,$H457,'E8.b. KKAuf_WAV'!$C$6:$C$405,"&lt;&gt;"&amp;"geleistete Anzahlungen auf immaterielle Vermögensgegenstände",'E8.b. KKAuf_WAV'!$C$6:$C$405,"&lt;&gt;"&amp;"geleistete Anzahlungen und Anlagen im Bau des Sachanlagevermögens",'E8.b. KKAuf_WAV'!$C$6:$C$405,"&lt;&gt;"&amp;"Geschäfts- oder Firmenwert")</f>
        <v>0</v>
      </c>
      <c r="W457" s="980">
        <f>SUMIFS('E8.b. KKAuf_WAV'!$M$6:$M$405,'E8.b. KKAuf_WAV'!$B$6:$B$405,$C457,'E8.b. KKAuf_WAV'!$E$6:$E$405,H457,'E8.b. KKAuf_WAV'!$C$6:$C$405,"geleistete Anzahlungen und Anlagen im Bau des Sachanlagevermögens")+ SUMIFS('E8.b. KKAuf_WAV'!$M$6:$M$405,'E8.b. KKAuf_WAV'!$B$6:$B$405,$C457,'E8.b. KKAuf_WAV'!$E$6:$E$405,H457,'E8.b. KKAuf_WAV'!$C$6:$C$405,"geleistete Anzahlungen auf immaterielle Vermögensgegenstände")</f>
        <v>0</v>
      </c>
      <c r="X457" s="980">
        <f>SUMIFS('E8.c. KKAuf_BKZ_NAB_IZ'!$K$6:$K$405,'E8.c. KKAuf_BKZ_NAB_IZ'!$B$6:$B$405,$C457,'E8.c. KKAuf_BKZ_NAB_IZ'!$C$6:$C$405,$H457)</f>
        <v>0</v>
      </c>
      <c r="Y457" s="980">
        <f>SUMIFS('E8.a. KKAuf_SAV'!$Y$6:$Y$2005,'E8.a. KKAuf_SAV'!$B$6:$B$2005,$C457,'E8.a. KKAuf_SAV'!$D$6:$D$2005,$H457)</f>
        <v>0</v>
      </c>
      <c r="Z457" s="980">
        <f>SUMIFS('E8.b. KKAuf_WAV'!$O$6:$O$405,'E8.b. KKAuf_WAV'!$B$6:$B$405,$C457,'E8.b. KKAuf_WAV'!$E$6:$E$405,$H457,'E8.b. KKAuf_WAV'!$C$6:$C$405,"&lt;&gt;"&amp;"geleistete Anzahlungen auf immaterielle Vermögensgegenstände",'E8.b. KKAuf_WAV'!$C$6:$C$405,"&lt;&gt;"&amp;"geleistete Anzahlungen und Anlagen im Bau des Sachanlagevermögens",'E8.b. KKAuf_WAV'!$C$6:$C$405,"&lt;&gt;"&amp;"Geschäfts- oder Firmenwert")</f>
        <v>0</v>
      </c>
      <c r="AA457" s="980">
        <f>SUMIFS('E8.b. KKAuf_WAV'!$O$6:$O$405,'E8.b. KKAuf_WAV'!$B$6:$B$405,$C457,'E8.b. KKAuf_WAV'!$E$6:$E$405,H457,'E8.b. KKAuf_WAV'!$C$6:$C$405,"geleistete Anzahlungen und Anlagen im Bau des Sachanlagevermögens")+ SUMIFS('E8.b. KKAuf_WAV'!$O$6:$O$405,'E8.b. KKAuf_WAV'!$B$6:$B$405,$C457,'E8.b. KKAuf_WAV'!$E$6:$E$405,H457,'E8.b. KKAuf_WAV'!$C$6:$C$405,"geleistete Anzahlungen auf immaterielle Vermögensgegenstände")</f>
        <v>0</v>
      </c>
      <c r="AB457" s="980">
        <f>SUMIFS('E8.c. KKAuf_BKZ_NAB_IZ'!$L$6:$L$405,'E8.c. KKAuf_BKZ_NAB_IZ'!$B$6:$B$405,$C457,'E8.c. KKAuf_BKZ_NAB_IZ'!$C$6:$C$405,$H457)</f>
        <v>0</v>
      </c>
      <c r="AC457" s="974"/>
      <c r="AD457" s="980">
        <f t="shared" si="159"/>
        <v>0</v>
      </c>
      <c r="AE457" s="984">
        <f>$AE$16</f>
        <v>0</v>
      </c>
      <c r="AF457" s="984">
        <f>$AF$16</f>
        <v>0</v>
      </c>
      <c r="AG457" s="984">
        <f>$AG$16</f>
        <v>0</v>
      </c>
      <c r="AH457" s="982">
        <f t="shared" si="160"/>
        <v>0</v>
      </c>
      <c r="AJ457" s="980">
        <f t="shared" si="155"/>
        <v>0</v>
      </c>
      <c r="AK457" s="984">
        <f>$AK$16</f>
        <v>0</v>
      </c>
      <c r="AL457" s="984">
        <f>$AL$16</f>
        <v>0</v>
      </c>
      <c r="AM457" s="984">
        <f>$AM$16</f>
        <v>0</v>
      </c>
      <c r="AN457" s="982">
        <f t="shared" si="156"/>
        <v>0</v>
      </c>
    </row>
    <row r="458" spans="2:40" ht="15" hidden="1" thickBot="1" x14ac:dyDescent="0.25">
      <c r="B458" s="1448"/>
      <c r="C458" s="1003">
        <f>C452</f>
        <v>0</v>
      </c>
      <c r="D458" s="1451"/>
      <c r="E458" s="1409"/>
      <c r="F458" s="1409"/>
      <c r="G458" s="970"/>
      <c r="H458" s="995">
        <v>2028</v>
      </c>
      <c r="I458" s="972"/>
      <c r="J458" s="815">
        <f t="shared" si="157"/>
        <v>0</v>
      </c>
      <c r="K458" s="804"/>
      <c r="L458" s="814">
        <f t="shared" si="163"/>
        <v>0</v>
      </c>
      <c r="M458" s="804"/>
      <c r="N458" s="814">
        <f t="shared" si="154"/>
        <v>0</v>
      </c>
      <c r="O458" s="804"/>
      <c r="P458" s="814">
        <f t="shared" si="169"/>
        <v>0</v>
      </c>
      <c r="Q458" s="760"/>
      <c r="R458" s="987">
        <f>SUMIFS('E8.a. KKAuf_SAV'!$X$6:$X$2005,'E8.a. KKAuf_SAV'!$B$6:$B$2005,$C458,'E8.a. KKAuf_SAV'!$D$6:$D$2005,$H458)</f>
        <v>0</v>
      </c>
      <c r="S458" s="987">
        <f>SUMIFS('E8.b. KKAuf_WAV'!$N$6:$N$405,'E8.b. KKAuf_WAV'!$B$6:$B$405,$C458,'E8.b. KKAuf_WAV'!$E$6:$E$405,H458)-SUMIFS('E8.b. KKAuf_WAV'!$N$6:$N$405,'E8.b. KKAuf_WAV'!$B$6:$B$405,$C458,'E8.b. KKAuf_WAV'!$C$6:$C$405,"Geschäfts- oder Firmenwert",'E8.b. KKAuf_WAV'!$D$6:$D$405,H458)</f>
        <v>0</v>
      </c>
      <c r="T458" s="974"/>
      <c r="U458" s="987">
        <f>SUMIFS('E8.a. KKAuf_SAV'!$W$6:$W$2005,'E8.a. KKAuf_SAV'!$B$6:$B$2005,$C458,'E8.a. KKAuf_SAV'!$D$6:$D$2005,H458)</f>
        <v>0</v>
      </c>
      <c r="V458" s="987">
        <f>SUMIFS('E8.b. KKAuf_WAV'!$M$6:$M$405,'E8.b. KKAuf_WAV'!$B$6:$B$405,$C458,'E8.b. KKAuf_WAV'!$E$6:$E$405,$H458,'E8.b. KKAuf_WAV'!$C$6:$C$405,"&lt;&gt;"&amp;"geleistete Anzahlungen auf immaterielle Vermögensgegenstände",'E8.b. KKAuf_WAV'!$C$6:$C$405,"&lt;&gt;"&amp;"geleistete Anzahlungen und Anlagen im Bau des Sachanlagevermögens",'E8.b. KKAuf_WAV'!$C$6:$C$405,"&lt;&gt;"&amp;"Geschäfts- oder Firmenwert")</f>
        <v>0</v>
      </c>
      <c r="W458" s="987">
        <f>SUMIFS('E8.b. KKAuf_WAV'!$M$6:$M$405,'E8.b. KKAuf_WAV'!$B$6:$B$405,$C458,'E8.b. KKAuf_WAV'!$E$6:$E$405,H458,'E8.b. KKAuf_WAV'!$C$6:$C$405,"geleistete Anzahlungen und Anlagen im Bau des Sachanlagevermögens")+ SUMIFS('E8.b. KKAuf_WAV'!$M$6:$M$405,'E8.b. KKAuf_WAV'!$B$6:$B$405,$C458,'E8.b. KKAuf_WAV'!$E$6:$E$405,H458,'E8.b. KKAuf_WAV'!$C$6:$C$405,"geleistete Anzahlungen auf immaterielle Vermögensgegenstände")</f>
        <v>0</v>
      </c>
      <c r="X458" s="987">
        <f>SUMIFS('E8.c. KKAuf_BKZ_NAB_IZ'!$K$6:$K$405,'E8.c. KKAuf_BKZ_NAB_IZ'!$B$6:$B$405,$C458,'E8.c. KKAuf_BKZ_NAB_IZ'!$C$6:$C$405,$H458)</f>
        <v>0</v>
      </c>
      <c r="Y458" s="987">
        <f>SUMIFS('E8.a. KKAuf_SAV'!$Y$6:$Y$2005,'E8.a. KKAuf_SAV'!$B$6:$B$2005,$C458,'E8.a. KKAuf_SAV'!$D$6:$D$2005,$H458)</f>
        <v>0</v>
      </c>
      <c r="Z458" s="987">
        <f>SUMIFS('E8.b. KKAuf_WAV'!$O$6:$O$405,'E8.b. KKAuf_WAV'!$B$6:$B$405,$C458,'E8.b. KKAuf_WAV'!$E$6:$E$405,$H458,'E8.b. KKAuf_WAV'!$C$6:$C$405,"&lt;&gt;"&amp;"geleistete Anzahlungen auf immaterielle Vermögensgegenstände",'E8.b. KKAuf_WAV'!$C$6:$C$405,"&lt;&gt;"&amp;"geleistete Anzahlungen und Anlagen im Bau des Sachanlagevermögens",'E8.b. KKAuf_WAV'!$C$6:$C$405,"&lt;&gt;"&amp;"Geschäfts- oder Firmenwert")</f>
        <v>0</v>
      </c>
      <c r="AA458" s="987">
        <f>SUMIFS('E8.b. KKAuf_WAV'!$O$6:$O$405,'E8.b. KKAuf_WAV'!$B$6:$B$405,$C458,'E8.b. KKAuf_WAV'!$E$6:$E$405,H458,'E8.b. KKAuf_WAV'!$C$6:$C$405,"geleistete Anzahlungen und Anlagen im Bau des Sachanlagevermögens")+ SUMIFS('E8.b. KKAuf_WAV'!$O$6:$O$405,'E8.b. KKAuf_WAV'!$B$6:$B$405,$C458,'E8.b. KKAuf_WAV'!$E$6:$E$405,H458,'E8.b. KKAuf_WAV'!$C$6:$C$405,"geleistete Anzahlungen auf immaterielle Vermögensgegenstände")</f>
        <v>0</v>
      </c>
      <c r="AB458" s="987">
        <f>SUMIFS('E8.c. KKAuf_BKZ_NAB_IZ'!$L$6:$L$405,'E8.c. KKAuf_BKZ_NAB_IZ'!$B$6:$B$405,$C458,'E8.c. KKAuf_BKZ_NAB_IZ'!$C$6:$C$405,$H458)</f>
        <v>0</v>
      </c>
      <c r="AC458" s="974"/>
      <c r="AD458" s="987">
        <f t="shared" si="159"/>
        <v>0</v>
      </c>
      <c r="AE458" s="988">
        <f>$AE$17</f>
        <v>0</v>
      </c>
      <c r="AF458" s="988">
        <f>$AF$17</f>
        <v>0</v>
      </c>
      <c r="AG458" s="988">
        <f>$AG$17</f>
        <v>0</v>
      </c>
      <c r="AH458" s="989">
        <f t="shared" si="160"/>
        <v>0</v>
      </c>
      <c r="AJ458" s="987">
        <f t="shared" si="155"/>
        <v>0</v>
      </c>
      <c r="AK458" s="988">
        <f>$AK$17</f>
        <v>0</v>
      </c>
      <c r="AL458" s="988">
        <f>$AL$17</f>
        <v>0</v>
      </c>
      <c r="AM458" s="988">
        <f>$AM$17</f>
        <v>0</v>
      </c>
      <c r="AN458" s="989">
        <f t="shared" si="156"/>
        <v>0</v>
      </c>
    </row>
    <row r="459" spans="2:40" ht="14.25" customHeight="1" x14ac:dyDescent="0.2">
      <c r="B459" s="1446"/>
      <c r="C459" s="1001">
        <f>B459</f>
        <v>0</v>
      </c>
      <c r="D459" s="1449"/>
      <c r="E459" s="1407"/>
      <c r="F459" s="1410"/>
      <c r="G459" s="990"/>
      <c r="H459" s="991">
        <v>2022</v>
      </c>
      <c r="I459" s="972"/>
      <c r="J459" s="813">
        <f t="shared" si="157"/>
        <v>0</v>
      </c>
      <c r="K459" s="804"/>
      <c r="L459" s="813">
        <f t="shared" si="163"/>
        <v>0</v>
      </c>
      <c r="M459" s="804"/>
      <c r="N459" s="813">
        <f t="shared" ref="N459:N522" si="170">AN459+AH459</f>
        <v>0</v>
      </c>
      <c r="O459" s="804"/>
      <c r="P459" s="813">
        <f t="shared" ref="P459:P465" si="171">IFERROR((AJ459*AK459+AD459*AE459)*0.4*0.035*$F$25,0)</f>
        <v>0</v>
      </c>
      <c r="Q459" s="760"/>
      <c r="R459" s="992">
        <f>SUMIFS('E8.a. KKAuf_SAV'!$X$6:$X$2005,'E8.a. KKAuf_SAV'!$B$6:$B$2005,$C459,'E8.a. KKAuf_SAV'!$D$6:$D$2005,$H459)</f>
        <v>0</v>
      </c>
      <c r="S459" s="992">
        <f>SUMIFS('E8.b. KKAuf_WAV'!$N$6:$N$405,'E8.b. KKAuf_WAV'!$B$6:$B$405,$C459,'E8.b. KKAuf_WAV'!$E$6:$E$405,H459)-SUMIFS('E8.b. KKAuf_WAV'!$N$6:$N$405,'E8.b. KKAuf_WAV'!$B$6:$B$405,$C459,'E8.b. KKAuf_WAV'!$C$6:$C$405,"Geschäfts- oder Firmenwert",'E8.b. KKAuf_WAV'!$D$6:$D$405,H459)</f>
        <v>0</v>
      </c>
      <c r="T459" s="974"/>
      <c r="U459" s="992">
        <f>SUMIFS('E8.a. KKAuf_SAV'!$W$6:$W$2005,'E8.a. KKAuf_SAV'!$B$6:$B$2005,$C459,'E8.a. KKAuf_SAV'!$D$6:$D$2005,H459)</f>
        <v>0</v>
      </c>
      <c r="V459" s="992">
        <f>SUMIFS('E8.b. KKAuf_WAV'!$M$6:$M$405,'E8.b. KKAuf_WAV'!$B$6:$B$405,$C459,'E8.b. KKAuf_WAV'!$E$6:$E$405,$H459,'E8.b. KKAuf_WAV'!$C$6:$C$405,"&lt;&gt;"&amp;"geleistete Anzahlungen auf immaterielle Vermögensgegenstände",'E8.b. KKAuf_WAV'!$C$6:$C$405,"&lt;&gt;"&amp;"geleistete Anzahlungen und Anlagen im Bau des Sachanlagevermögens",'E8.b. KKAuf_WAV'!$C$6:$C$405,"&lt;&gt;"&amp;"Geschäfts- oder Firmenwert")</f>
        <v>0</v>
      </c>
      <c r="W459" s="992">
        <f>SUMIFS('E8.b. KKAuf_WAV'!$M$6:$M$405,'E8.b. KKAuf_WAV'!$B$6:$B$405,$C459,'E8.b. KKAuf_WAV'!$E$6:$E$405,Listen!$AA$3,'E8.b. KKAuf_WAV'!$C$6:$C$405,"geleistete Anzahlungen und Anlagen im Bau des Sachanlagevermögens")+ SUMIFS('E8.b. KKAuf_WAV'!$M$6:$M$405,'E8.b. KKAuf_WAV'!$B$6:$B$405,$C459,'E8.b. KKAuf_WAV'!$E$6:$E$405,Listen!$AA$3,'E8.b. KKAuf_WAV'!$C$6:$C$405,"geleistete Anzahlungen auf immaterielle Vermögensgegenstände")</f>
        <v>0</v>
      </c>
      <c r="X459" s="992">
        <f>SUMIFS('E8.c. KKAuf_BKZ_NAB_IZ'!$K$6:$K$405,'E8.c. KKAuf_BKZ_NAB_IZ'!$B$6:$B$405,$C459,'E8.c. KKAuf_BKZ_NAB_IZ'!$C$6:$C$405,$H459)</f>
        <v>0</v>
      </c>
      <c r="Y459" s="992">
        <f>SUMIFS('E8.a. KKAuf_SAV'!$Y$6:$Y$2005,'E8.a. KKAuf_SAV'!$B$6:$B$2005,$C459,'E8.a. KKAuf_SAV'!$D$6:$D$2005,$H459)</f>
        <v>0</v>
      </c>
      <c r="Z459" s="992">
        <f>SUMIFS('E8.b. KKAuf_WAV'!$O$6:$O$405,'E8.b. KKAuf_WAV'!$B$6:$B$405,$C459,'E8.b. KKAuf_WAV'!$E$6:$E$405,$H459,'E8.b. KKAuf_WAV'!$C$6:$C$405,"&lt;&gt;"&amp;"geleistete Anzahlungen auf immaterielle Vermögensgegenstände",'E8.b. KKAuf_WAV'!$C$6:$C$405,"&lt;&gt;"&amp;"geleistete Anzahlungen und Anlagen im Bau des Sachanlagevermögens",'E8.b. KKAuf_WAV'!$C$6:$C$405,"&lt;&gt;"&amp;"Geschäfts- oder Firmenwert")</f>
        <v>0</v>
      </c>
      <c r="AA459" s="992">
        <f>SUMIFS('E8.b. KKAuf_WAV'!$O$6:$O$405,'E8.b. KKAuf_WAV'!$B$6:$B$405,$C459,'E8.b. KKAuf_WAV'!$E$6:$E$405,Listen!$AA$3,'E8.b. KKAuf_WAV'!$C$6:$C$405,"geleistete Anzahlungen und Anlagen im Bau des Sachanlagevermögens")+ SUMIFS('E8.b. KKAuf_WAV'!$O$6:$O$405,'E8.b. KKAuf_WAV'!$B$6:$B$405,$C459,'E8.b. KKAuf_WAV'!$E$6:$E$405,Listen!$AA$3,'E8.b. KKAuf_WAV'!$C$6:$C$405,"geleistete Anzahlungen auf immaterielle Vermögensgegenstände")</f>
        <v>0</v>
      </c>
      <c r="AB459" s="992">
        <f>SUMIFS('E8.c. KKAuf_BKZ_NAB_IZ'!$L$6:$L$405,'E8.c. KKAuf_BKZ_NAB_IZ'!$B$6:$B$405,$C459,'E8.c. KKAuf_BKZ_NAB_IZ'!$C$6:$C$405,$H459)</f>
        <v>0</v>
      </c>
      <c r="AC459" s="974"/>
      <c r="AD459" s="992">
        <f t="shared" si="159"/>
        <v>0</v>
      </c>
      <c r="AE459" s="993">
        <f>$AE$11</f>
        <v>5.0700000000000002E-2</v>
      </c>
      <c r="AF459" s="993">
        <f>$AF$11</f>
        <v>1.7100000000000001E-2</v>
      </c>
      <c r="AG459" s="993">
        <f>$AG$11</f>
        <v>3.0499999999999999E-2</v>
      </c>
      <c r="AH459" s="994">
        <f t="shared" si="160"/>
        <v>0</v>
      </c>
      <c r="AJ459" s="992">
        <f t="shared" ref="AJ459:AJ522" si="172">AVERAGE(W459,AA459)</f>
        <v>0</v>
      </c>
      <c r="AK459" s="993">
        <f>$AK$11</f>
        <v>5.0700000000000002E-2</v>
      </c>
      <c r="AL459" s="993">
        <f>$AL$11</f>
        <v>1.7100000000000001E-2</v>
      </c>
      <c r="AM459" s="993">
        <f>$AM$11</f>
        <v>3.0499999999999999E-2</v>
      </c>
      <c r="AN459" s="994">
        <f t="shared" ref="AN459:AN522" si="173">IFERROR($AJ459*AM459,0)</f>
        <v>0</v>
      </c>
    </row>
    <row r="460" spans="2:40" x14ac:dyDescent="0.2">
      <c r="B460" s="1447"/>
      <c r="C460" s="1002">
        <f>C459</f>
        <v>0</v>
      </c>
      <c r="D460" s="1450"/>
      <c r="E460" s="1408"/>
      <c r="F460" s="1408"/>
      <c r="G460" s="990"/>
      <c r="H460" s="983">
        <v>2023</v>
      </c>
      <c r="I460" s="972"/>
      <c r="J460" s="805">
        <f t="shared" ref="J460:J523" si="174">SUM(L460:P460)</f>
        <v>0</v>
      </c>
      <c r="K460" s="804"/>
      <c r="L460" s="803">
        <f t="shared" si="163"/>
        <v>0</v>
      </c>
      <c r="M460" s="804"/>
      <c r="N460" s="803">
        <f t="shared" si="170"/>
        <v>0</v>
      </c>
      <c r="O460" s="804"/>
      <c r="P460" s="803">
        <f t="shared" si="171"/>
        <v>0</v>
      </c>
      <c r="Q460" s="760"/>
      <c r="R460" s="980">
        <f>SUMIFS('E8.a. KKAuf_SAV'!$X$6:$X$2005,'E8.a. KKAuf_SAV'!$B$6:$B$2005,$C460,'E8.a. KKAuf_SAV'!$D$6:$D$2005,$H460)</f>
        <v>0</v>
      </c>
      <c r="S460" s="980">
        <f>SUMIFS('E8.b. KKAuf_WAV'!$N$6:$N$405,'E8.b. KKAuf_WAV'!$B$6:$B$405,$C460,'E8.b. KKAuf_WAV'!$E$6:$E$405,H460)-SUMIFS('E8.b. KKAuf_WAV'!$N$6:$N$405,'E8.b. KKAuf_WAV'!$B$6:$B$405,$C460,'E8.b. KKAuf_WAV'!$C$6:$C$405,"Geschäfts- oder Firmenwert",'E8.b. KKAuf_WAV'!$D$6:$D$405,H460)</f>
        <v>0</v>
      </c>
      <c r="T460" s="974"/>
      <c r="U460" s="980">
        <f>SUMIFS('E8.a. KKAuf_SAV'!$W$6:$W$2005,'E8.a. KKAuf_SAV'!$B$6:$B$2005,$C460,'E8.a. KKAuf_SAV'!$D$6:$D$2005,H460)</f>
        <v>0</v>
      </c>
      <c r="V460" s="980">
        <f>SUMIFS('E8.b. KKAuf_WAV'!$M$6:$M$405,'E8.b. KKAuf_WAV'!$B$6:$B$405,$C460,'E8.b. KKAuf_WAV'!$E$6:$E$405,$H460,'E8.b. KKAuf_WAV'!$C$6:$C$405,"&lt;&gt;"&amp;"geleistete Anzahlungen auf immaterielle Vermögensgegenstände",'E8.b. KKAuf_WAV'!$C$6:$C$405,"&lt;&gt;"&amp;"geleistete Anzahlungen und Anlagen im Bau des Sachanlagevermögens",'E8.b. KKAuf_WAV'!$C$6:$C$405,"&lt;&gt;"&amp;"Geschäfts- oder Firmenwert")</f>
        <v>0</v>
      </c>
      <c r="W460" s="980"/>
      <c r="X460" s="980">
        <f>SUMIFS('E8.c. KKAuf_BKZ_NAB_IZ'!$K$6:$K$405,'E8.c. KKAuf_BKZ_NAB_IZ'!$B$6:$B$405,$C460,'E8.c. KKAuf_BKZ_NAB_IZ'!$C$6:$C$405,$H460)</f>
        <v>0</v>
      </c>
      <c r="Y460" s="980">
        <f>SUMIFS('E8.a. KKAuf_SAV'!$Y$6:$Y$2005,'E8.a. KKAuf_SAV'!$B$6:$B$2005,$C460,'E8.a. KKAuf_SAV'!$D$6:$D$2005,$H460)</f>
        <v>0</v>
      </c>
      <c r="Z460" s="980">
        <f>SUMIFS('E8.b. KKAuf_WAV'!$O$6:$O$405,'E8.b. KKAuf_WAV'!$B$6:$B$405,$C460,'E8.b. KKAuf_WAV'!$E$6:$E$405,$H460,'E8.b. KKAuf_WAV'!$C$6:$C$405,"&lt;&gt;"&amp;"geleistete Anzahlungen auf immaterielle Vermögensgegenstände",'E8.b. KKAuf_WAV'!$C$6:$C$405,"&lt;&gt;"&amp;"geleistete Anzahlungen und Anlagen im Bau des Sachanlagevermögens",'E8.b. KKAuf_WAV'!$C$6:$C$405,"&lt;&gt;"&amp;"Geschäfts- oder Firmenwert")</f>
        <v>0</v>
      </c>
      <c r="AA460" s="980"/>
      <c r="AB460" s="980">
        <f>SUMIFS('E8.c. KKAuf_BKZ_NAB_IZ'!$L$6:$L$405,'E8.c. KKAuf_BKZ_NAB_IZ'!$B$6:$B$405,$C460,'E8.c. KKAuf_BKZ_NAB_IZ'!$C$6:$C$405,$H460)</f>
        <v>0</v>
      </c>
      <c r="AC460" s="974"/>
      <c r="AD460" s="980">
        <f t="shared" ref="AD460:AD523" si="175">AVERAGE(SUM(U460,V460,-X460),SUM(Y460,Z460,-AB460,))</f>
        <v>0</v>
      </c>
      <c r="AE460" s="984">
        <f>$AE$12</f>
        <v>5.0700000000000002E-2</v>
      </c>
      <c r="AF460" s="984">
        <f>$AF$12</f>
        <v>1.7100000000000001E-2</v>
      </c>
      <c r="AG460" s="984">
        <f>$AG$12</f>
        <v>3.0499999999999999E-2</v>
      </c>
      <c r="AH460" s="982">
        <f t="shared" si="160"/>
        <v>0</v>
      </c>
      <c r="AJ460" s="980"/>
      <c r="AK460" s="984">
        <f>$AK$12</f>
        <v>5.0700000000000002E-2</v>
      </c>
      <c r="AL460" s="984">
        <f>$AL$12</f>
        <v>1.7100000000000001E-2</v>
      </c>
      <c r="AM460" s="984">
        <f>$AM$12</f>
        <v>3.0499999999999999E-2</v>
      </c>
      <c r="AN460" s="982">
        <f t="shared" si="173"/>
        <v>0</v>
      </c>
    </row>
    <row r="461" spans="2:40" x14ac:dyDescent="0.2">
      <c r="B461" s="1447"/>
      <c r="C461" s="1002">
        <f>C459</f>
        <v>0</v>
      </c>
      <c r="D461" s="1450"/>
      <c r="E461" s="1408"/>
      <c r="F461" s="1408"/>
      <c r="G461" s="990"/>
      <c r="H461" s="983">
        <v>2024</v>
      </c>
      <c r="I461" s="972"/>
      <c r="J461" s="803">
        <f t="shared" si="174"/>
        <v>0</v>
      </c>
      <c r="K461" s="804"/>
      <c r="L461" s="803">
        <f t="shared" si="163"/>
        <v>0</v>
      </c>
      <c r="M461" s="804"/>
      <c r="N461" s="803">
        <f t="shared" si="170"/>
        <v>0</v>
      </c>
      <c r="O461" s="804"/>
      <c r="P461" s="803">
        <f t="shared" si="171"/>
        <v>0</v>
      </c>
      <c r="Q461" s="760"/>
      <c r="R461" s="980">
        <f>SUMIFS('E8.a. KKAuf_SAV'!$X$6:$X$2005,'E8.a. KKAuf_SAV'!$B$6:$B$2005,$C461,'E8.a. KKAuf_SAV'!$D$6:$D$2005,$H461)</f>
        <v>0</v>
      </c>
      <c r="S461" s="980">
        <f>SUMIFS('E8.b. KKAuf_WAV'!$N$6:$N$405,'E8.b. KKAuf_WAV'!$B$6:$B$405,$C461,'E8.b. KKAuf_WAV'!$E$6:$E$405,H461)-SUMIFS('E8.b. KKAuf_WAV'!$N$6:$N$405,'E8.b. KKAuf_WAV'!$B$6:$B$405,$C461,'E8.b. KKAuf_WAV'!$C$6:$C$405,"Geschäfts- oder Firmenwert",'E8.b. KKAuf_WAV'!$D$6:$D$405,H461)</f>
        <v>0</v>
      </c>
      <c r="T461" s="974"/>
      <c r="U461" s="980">
        <f>SUMIFS('E8.a. KKAuf_SAV'!$W$6:$W$2005,'E8.a. KKAuf_SAV'!$B$6:$B$2005,$C461,'E8.a. KKAuf_SAV'!$D$6:$D$2005,H461)</f>
        <v>0</v>
      </c>
      <c r="V461" s="980">
        <f>SUMIFS('E8.b. KKAuf_WAV'!$M$6:$M$405,'E8.b. KKAuf_WAV'!$B$6:$B$405,$C461,'E8.b. KKAuf_WAV'!$E$6:$E$405,$H461,'E8.b. KKAuf_WAV'!$C$6:$C$405,"&lt;&gt;"&amp;"geleistete Anzahlungen auf immaterielle Vermögensgegenstände",'E8.b. KKAuf_WAV'!$C$6:$C$405,"&lt;&gt;"&amp;"geleistete Anzahlungen und Anlagen im Bau des Sachanlagevermögens",'E8.b. KKAuf_WAV'!$C$6:$C$405,"&lt;&gt;"&amp;"Geschäfts- oder Firmenwert")</f>
        <v>0</v>
      </c>
      <c r="W461" s="980">
        <f>SUMIFS('E8.b. KKAuf_WAV'!$M$6:$M$405,'E8.b. KKAuf_WAV'!$B$6:$B$405,$C461,'E8.b. KKAuf_WAV'!$E$6:$E$405,H461,'E8.b. KKAuf_WAV'!$C$6:$C$405,"geleistete Anzahlungen und Anlagen im Bau des Sachanlagevermögens")+ SUMIFS('E8.b. KKAuf_WAV'!$M$6:$M$405,'E8.b. KKAuf_WAV'!$B$6:$B$405,$C461,'E8.b. KKAuf_WAV'!$E$6:$E$405,H461,'E8.b. KKAuf_WAV'!$C$6:$C$405,"geleistete Anzahlungen auf immaterielle Vermögensgegenstände")</f>
        <v>0</v>
      </c>
      <c r="X461" s="980">
        <f>SUMIFS('E8.c. KKAuf_BKZ_NAB_IZ'!$K$6:$K$405,'E8.c. KKAuf_BKZ_NAB_IZ'!$B$6:$B$405,$C461,'E8.c. KKAuf_BKZ_NAB_IZ'!$C$6:$C$405,$H461)</f>
        <v>0</v>
      </c>
      <c r="Y461" s="980">
        <f>SUMIFS('E8.a. KKAuf_SAV'!$Y$6:$Y$2005,'E8.a. KKAuf_SAV'!$B$6:$B$2005,$C461,'E8.a. KKAuf_SAV'!$D$6:$D$2005,$H461)</f>
        <v>0</v>
      </c>
      <c r="Z461" s="980">
        <f>SUMIFS('E8.b. KKAuf_WAV'!$O$6:$O$405,'E8.b. KKAuf_WAV'!$B$6:$B$405,$C461,'E8.b. KKAuf_WAV'!$E$6:$E$405,$H461,'E8.b. KKAuf_WAV'!$C$6:$C$405,"&lt;&gt;"&amp;"geleistete Anzahlungen auf immaterielle Vermögensgegenstände",'E8.b. KKAuf_WAV'!$C$6:$C$405,"&lt;&gt;"&amp;"geleistete Anzahlungen und Anlagen im Bau des Sachanlagevermögens",'E8.b. KKAuf_WAV'!$C$6:$C$405,"&lt;&gt;"&amp;"Geschäfts- oder Firmenwert")</f>
        <v>0</v>
      </c>
      <c r="AA461" s="980">
        <f>SUMIFS('E8.b. KKAuf_WAV'!$O$6:$O$405,'E8.b. KKAuf_WAV'!$B$6:$B$405,$C461,'E8.b. KKAuf_WAV'!$E$6:$E$405,H461,'E8.b. KKAuf_WAV'!$C$6:$C$405,"geleistete Anzahlungen und Anlagen im Bau des Sachanlagevermögens")+ SUMIFS('E8.b. KKAuf_WAV'!$O$6:$O$405,'E8.b. KKAuf_WAV'!$B$6:$B$405,$C461,'E8.b. KKAuf_WAV'!$E$6:$E$405,H461,'E8.b. KKAuf_WAV'!$C$6:$C$405,"geleistete Anzahlungen auf immaterielle Vermögensgegenstände")</f>
        <v>0</v>
      </c>
      <c r="AB461" s="980">
        <f>SUMIFS('E8.c. KKAuf_BKZ_NAB_IZ'!$L$6:$L$405,'E8.c. KKAuf_BKZ_NAB_IZ'!$B$6:$B$405,$C461,'E8.c. KKAuf_BKZ_NAB_IZ'!$C$6:$C$405,$H461)</f>
        <v>0</v>
      </c>
      <c r="AC461" s="974"/>
      <c r="AD461" s="980">
        <f t="shared" si="175"/>
        <v>0</v>
      </c>
      <c r="AE461" s="984">
        <f>$AE$13</f>
        <v>6.93E-2</v>
      </c>
      <c r="AF461" s="984">
        <f>$AF$13</f>
        <v>3.8699999999999998E-2</v>
      </c>
      <c r="AG461" s="984">
        <f>$AG$13</f>
        <v>5.0900000000000001E-2</v>
      </c>
      <c r="AH461" s="982">
        <f t="shared" si="160"/>
        <v>0</v>
      </c>
      <c r="AJ461" s="980">
        <f t="shared" si="172"/>
        <v>0</v>
      </c>
      <c r="AK461" s="984">
        <f>$AK$13</f>
        <v>7.0099999999999996E-2</v>
      </c>
      <c r="AL461" s="984">
        <f>$AL$13</f>
        <v>3.6600000000000001E-2</v>
      </c>
      <c r="AM461" s="984">
        <f>$AM$13</f>
        <v>0.05</v>
      </c>
      <c r="AN461" s="982">
        <f t="shared" si="173"/>
        <v>0</v>
      </c>
    </row>
    <row r="462" spans="2:40" ht="15" thickBot="1" x14ac:dyDescent="0.25">
      <c r="B462" s="1447"/>
      <c r="C462" s="1002">
        <f>C459</f>
        <v>0</v>
      </c>
      <c r="D462" s="1450"/>
      <c r="E462" s="1408"/>
      <c r="F462" s="1408"/>
      <c r="G462" s="990"/>
      <c r="H462" s="983">
        <v>2025</v>
      </c>
      <c r="I462" s="972"/>
      <c r="J462" s="803">
        <f t="shared" si="174"/>
        <v>0</v>
      </c>
      <c r="K462" s="804"/>
      <c r="L462" s="803">
        <f t="shared" si="163"/>
        <v>0</v>
      </c>
      <c r="M462" s="804"/>
      <c r="N462" s="803">
        <f t="shared" si="170"/>
        <v>0</v>
      </c>
      <c r="O462" s="804"/>
      <c r="P462" s="803">
        <f t="shared" si="171"/>
        <v>0</v>
      </c>
      <c r="Q462" s="760"/>
      <c r="R462" s="980">
        <f>SUMIFS('E8.a. KKAuf_SAV'!$X$6:$X$2005,'E8.a. KKAuf_SAV'!$B$6:$B$2005,$C462,'E8.a. KKAuf_SAV'!$D$6:$D$2005,$H462)</f>
        <v>0</v>
      </c>
      <c r="S462" s="980">
        <f>SUMIFS('E8.b. KKAuf_WAV'!$N$6:$N$405,'E8.b. KKAuf_WAV'!$B$6:$B$405,$C462,'E8.b. KKAuf_WAV'!$E$6:$E$405,H462)-SUMIFS('E8.b. KKAuf_WAV'!$N$6:$N$405,'E8.b. KKAuf_WAV'!$B$6:$B$405,$C462,'E8.b. KKAuf_WAV'!$C$6:$C$405,"Geschäfts- oder Firmenwert",'E8.b. KKAuf_WAV'!$D$6:$D$405,H462)</f>
        <v>0</v>
      </c>
      <c r="T462" s="974"/>
      <c r="U462" s="980">
        <f>SUMIFS('E8.a. KKAuf_SAV'!$W$6:$W$2005,'E8.a. KKAuf_SAV'!$B$6:$B$2005,$C462,'E8.a. KKAuf_SAV'!$D$6:$D$2005,H462)</f>
        <v>0</v>
      </c>
      <c r="V462" s="980">
        <f>SUMIFS('E8.b. KKAuf_WAV'!$M$6:$M$405,'E8.b. KKAuf_WAV'!$B$6:$B$405,$C462,'E8.b. KKAuf_WAV'!$E$6:$E$405,$H462,'E8.b. KKAuf_WAV'!$C$6:$C$405,"&lt;&gt;"&amp;"geleistete Anzahlungen auf immaterielle Vermögensgegenstände",'E8.b. KKAuf_WAV'!$C$6:$C$405,"&lt;&gt;"&amp;"geleistete Anzahlungen und Anlagen im Bau des Sachanlagevermögens",'E8.b. KKAuf_WAV'!$C$6:$C$405,"&lt;&gt;"&amp;"Geschäfts- oder Firmenwert")</f>
        <v>0</v>
      </c>
      <c r="W462" s="980">
        <f>SUMIFS('E8.b. KKAuf_WAV'!$M$6:$M$405,'E8.b. KKAuf_WAV'!$B$6:$B$405,$C462,'E8.b. KKAuf_WAV'!$E$6:$E$405,H462,'E8.b. KKAuf_WAV'!$C$6:$C$405,"geleistete Anzahlungen und Anlagen im Bau des Sachanlagevermögens")+ SUMIFS('E8.b. KKAuf_WAV'!$M$6:$M$405,'E8.b. KKAuf_WAV'!$B$6:$B$405,$C462,'E8.b. KKAuf_WAV'!$E$6:$E$405,H462,'E8.b. KKAuf_WAV'!$C$6:$C$405,"geleistete Anzahlungen auf immaterielle Vermögensgegenstände")</f>
        <v>0</v>
      </c>
      <c r="X462" s="980">
        <f>SUMIFS('E8.c. KKAuf_BKZ_NAB_IZ'!$K$6:$K$405,'E8.c. KKAuf_BKZ_NAB_IZ'!$B$6:$B$405,$C462,'E8.c. KKAuf_BKZ_NAB_IZ'!$C$6:$C$405,$H462)</f>
        <v>0</v>
      </c>
      <c r="Y462" s="980">
        <f>SUMIFS('E8.a. KKAuf_SAV'!$Y$6:$Y$2005,'E8.a. KKAuf_SAV'!$B$6:$B$2005,$C462,'E8.a. KKAuf_SAV'!$D$6:$D$2005,$H462)</f>
        <v>0</v>
      </c>
      <c r="Z462" s="980">
        <f>SUMIFS('E8.b. KKAuf_WAV'!$O$6:$O$405,'E8.b. KKAuf_WAV'!$B$6:$B$405,$C462,'E8.b. KKAuf_WAV'!$E$6:$E$405,$H462,'E8.b. KKAuf_WAV'!$C$6:$C$405,"&lt;&gt;"&amp;"geleistete Anzahlungen auf immaterielle Vermögensgegenstände",'E8.b. KKAuf_WAV'!$C$6:$C$405,"&lt;&gt;"&amp;"geleistete Anzahlungen und Anlagen im Bau des Sachanlagevermögens",'E8.b. KKAuf_WAV'!$C$6:$C$405,"&lt;&gt;"&amp;"Geschäfts- oder Firmenwert")</f>
        <v>0</v>
      </c>
      <c r="AA462" s="980">
        <f>SUMIFS('E8.b. KKAuf_WAV'!$O$6:$O$405,'E8.b. KKAuf_WAV'!$B$6:$B$405,$C462,'E8.b. KKAuf_WAV'!$E$6:$E$405,H462,'E8.b. KKAuf_WAV'!$C$6:$C$405,"geleistete Anzahlungen und Anlagen im Bau des Sachanlagevermögens")+ SUMIFS('E8.b. KKAuf_WAV'!$O$6:$O$405,'E8.b. KKAuf_WAV'!$B$6:$B$405,$C462,'E8.b. KKAuf_WAV'!$E$6:$E$405,H462,'E8.b. KKAuf_WAV'!$C$6:$C$405,"geleistete Anzahlungen auf immaterielle Vermögensgegenstände")</f>
        <v>0</v>
      </c>
      <c r="AB462" s="980">
        <f>SUMIFS('E8.c. KKAuf_BKZ_NAB_IZ'!$L$6:$L$405,'E8.c. KKAuf_BKZ_NAB_IZ'!$B$6:$B$405,$C462,'E8.c. KKAuf_BKZ_NAB_IZ'!$C$6:$C$405,$H462)</f>
        <v>0</v>
      </c>
      <c r="AC462" s="974"/>
      <c r="AD462" s="980">
        <f t="shared" si="175"/>
        <v>0</v>
      </c>
      <c r="AE462" s="984">
        <f>$AE$14</f>
        <v>7.0099999999999996E-2</v>
      </c>
      <c r="AF462" s="984">
        <f>$AF$14</f>
        <v>3.6600000000000001E-2</v>
      </c>
      <c r="AG462" s="984">
        <f>$AG$14</f>
        <v>0.05</v>
      </c>
      <c r="AH462" s="982">
        <f t="shared" ref="AH462:AH525" si="176">IFERROR($AD462*AG462,0)</f>
        <v>0</v>
      </c>
      <c r="AJ462" s="980">
        <f t="shared" si="172"/>
        <v>0</v>
      </c>
      <c r="AK462" s="984">
        <f>$AK$14</f>
        <v>7.0099999999999996E-2</v>
      </c>
      <c r="AL462" s="984">
        <f>$AL$14</f>
        <v>3.6600000000000001E-2</v>
      </c>
      <c r="AM462" s="984">
        <f>$AM$14</f>
        <v>0.05</v>
      </c>
      <c r="AN462" s="982">
        <f t="shared" si="173"/>
        <v>0</v>
      </c>
    </row>
    <row r="463" spans="2:40" ht="15" hidden="1" thickBot="1" x14ac:dyDescent="0.25">
      <c r="B463" s="1447"/>
      <c r="C463" s="1002">
        <f>C459</f>
        <v>0</v>
      </c>
      <c r="D463" s="1450"/>
      <c r="E463" s="1408"/>
      <c r="F463" s="1408"/>
      <c r="G463" s="990"/>
      <c r="H463" s="983">
        <v>2026</v>
      </c>
      <c r="I463" s="972"/>
      <c r="J463" s="803">
        <f t="shared" si="174"/>
        <v>0</v>
      </c>
      <c r="K463" s="804"/>
      <c r="L463" s="803">
        <f t="shared" si="163"/>
        <v>0</v>
      </c>
      <c r="M463" s="804"/>
      <c r="N463" s="803">
        <f t="shared" si="170"/>
        <v>0</v>
      </c>
      <c r="O463" s="804"/>
      <c r="P463" s="803">
        <f t="shared" si="171"/>
        <v>0</v>
      </c>
      <c r="Q463" s="760"/>
      <c r="R463" s="980">
        <f>SUMIFS('E8.a. KKAuf_SAV'!$X$6:$X$2005,'E8.a. KKAuf_SAV'!$B$6:$B$2005,$C463,'E8.a. KKAuf_SAV'!$D$6:$D$2005,$H463)</f>
        <v>0</v>
      </c>
      <c r="S463" s="980">
        <f>SUMIFS('E8.b. KKAuf_WAV'!$N$6:$N$405,'E8.b. KKAuf_WAV'!$B$6:$B$405,$C463,'E8.b. KKAuf_WAV'!$E$6:$E$405,H463)-SUMIFS('E8.b. KKAuf_WAV'!$N$6:$N$405,'E8.b. KKAuf_WAV'!$B$6:$B$405,$C463,'E8.b. KKAuf_WAV'!$C$6:$C$405,"Geschäfts- oder Firmenwert",'E8.b. KKAuf_WAV'!$D$6:$D$405,H463)</f>
        <v>0</v>
      </c>
      <c r="T463" s="974"/>
      <c r="U463" s="980">
        <f>SUMIFS('E8.a. KKAuf_SAV'!$W$6:$W$2005,'E8.a. KKAuf_SAV'!$B$6:$B$2005,$C463,'E8.a. KKAuf_SAV'!$D$6:$D$2005,H463)</f>
        <v>0</v>
      </c>
      <c r="V463" s="980">
        <f>SUMIFS('E8.b. KKAuf_WAV'!$M$6:$M$405,'E8.b. KKAuf_WAV'!$B$6:$B$405,$C463,'E8.b. KKAuf_WAV'!$E$6:$E$405,$H463,'E8.b. KKAuf_WAV'!$C$6:$C$405,"&lt;&gt;"&amp;"geleistete Anzahlungen auf immaterielle Vermögensgegenstände",'E8.b. KKAuf_WAV'!$C$6:$C$405,"&lt;&gt;"&amp;"geleistete Anzahlungen und Anlagen im Bau des Sachanlagevermögens",'E8.b. KKAuf_WAV'!$C$6:$C$405,"&lt;&gt;"&amp;"Geschäfts- oder Firmenwert")</f>
        <v>0</v>
      </c>
      <c r="W463" s="980">
        <f>SUMIFS('E8.b. KKAuf_WAV'!$M$6:$M$405,'E8.b. KKAuf_WAV'!$B$6:$B$405,$C463,'E8.b. KKAuf_WAV'!$E$6:$E$405,H463,'E8.b. KKAuf_WAV'!$C$6:$C$405,"geleistete Anzahlungen und Anlagen im Bau des Sachanlagevermögens")+ SUMIFS('E8.b. KKAuf_WAV'!$M$6:$M$405,'E8.b. KKAuf_WAV'!$B$6:$B$405,$C463,'E8.b. KKAuf_WAV'!$E$6:$E$405,H463,'E8.b. KKAuf_WAV'!$C$6:$C$405,"geleistete Anzahlungen auf immaterielle Vermögensgegenstände")</f>
        <v>0</v>
      </c>
      <c r="X463" s="980">
        <f>SUMIFS('E8.c. KKAuf_BKZ_NAB_IZ'!$K$6:$K$405,'E8.c. KKAuf_BKZ_NAB_IZ'!$B$6:$B$405,$C463,'E8.c. KKAuf_BKZ_NAB_IZ'!$C$6:$C$405,$H463)</f>
        <v>0</v>
      </c>
      <c r="Y463" s="980">
        <f>SUMIFS('E8.a. KKAuf_SAV'!$Y$6:$Y$2005,'E8.a. KKAuf_SAV'!$B$6:$B$2005,$C463,'E8.a. KKAuf_SAV'!$D$6:$D$2005,$H463)</f>
        <v>0</v>
      </c>
      <c r="Z463" s="980">
        <f>SUMIFS('E8.b. KKAuf_WAV'!$O$6:$O$405,'E8.b. KKAuf_WAV'!$B$6:$B$405,$C463,'E8.b. KKAuf_WAV'!$E$6:$E$405,$H463,'E8.b. KKAuf_WAV'!$C$6:$C$405,"&lt;&gt;"&amp;"geleistete Anzahlungen auf immaterielle Vermögensgegenstände",'E8.b. KKAuf_WAV'!$C$6:$C$405,"&lt;&gt;"&amp;"geleistete Anzahlungen und Anlagen im Bau des Sachanlagevermögens",'E8.b. KKAuf_WAV'!$C$6:$C$405,"&lt;&gt;"&amp;"Geschäfts- oder Firmenwert")</f>
        <v>0</v>
      </c>
      <c r="AA463" s="980">
        <f>SUMIFS('E8.b. KKAuf_WAV'!$O$6:$O$405,'E8.b. KKAuf_WAV'!$B$6:$B$405,$C463,'E8.b. KKAuf_WAV'!$E$6:$E$405,H463,'E8.b. KKAuf_WAV'!$C$6:$C$405,"geleistete Anzahlungen und Anlagen im Bau des Sachanlagevermögens")+ SUMIFS('E8.b. KKAuf_WAV'!$O$6:$O$405,'E8.b. KKAuf_WAV'!$B$6:$B$405,$C463,'E8.b. KKAuf_WAV'!$E$6:$E$405,H463,'E8.b. KKAuf_WAV'!$C$6:$C$405,"geleistete Anzahlungen auf immaterielle Vermögensgegenstände")</f>
        <v>0</v>
      </c>
      <c r="AB463" s="980">
        <f>SUMIFS('E8.c. KKAuf_BKZ_NAB_IZ'!$L$6:$L$405,'E8.c. KKAuf_BKZ_NAB_IZ'!$B$6:$B$405,$C463,'E8.c. KKAuf_BKZ_NAB_IZ'!$C$6:$C$405,$H463)</f>
        <v>0</v>
      </c>
      <c r="AC463" s="974"/>
      <c r="AD463" s="980">
        <f t="shared" si="175"/>
        <v>0</v>
      </c>
      <c r="AE463" s="984">
        <f>$AE$15</f>
        <v>0</v>
      </c>
      <c r="AF463" s="984">
        <f>$AF$15</f>
        <v>0</v>
      </c>
      <c r="AG463" s="984">
        <f>$AG$15</f>
        <v>0</v>
      </c>
      <c r="AH463" s="982">
        <f t="shared" si="176"/>
        <v>0</v>
      </c>
      <c r="AJ463" s="980">
        <f t="shared" si="172"/>
        <v>0</v>
      </c>
      <c r="AK463" s="984">
        <f>$AK$15</f>
        <v>0</v>
      </c>
      <c r="AL463" s="984">
        <f>$AL$15</f>
        <v>0</v>
      </c>
      <c r="AM463" s="984">
        <f>$AM$15</f>
        <v>0</v>
      </c>
      <c r="AN463" s="982">
        <f t="shared" si="173"/>
        <v>0</v>
      </c>
    </row>
    <row r="464" spans="2:40" ht="15" hidden="1" thickBot="1" x14ac:dyDescent="0.25">
      <c r="B464" s="1447"/>
      <c r="C464" s="1002">
        <f>C459</f>
        <v>0</v>
      </c>
      <c r="D464" s="1450"/>
      <c r="E464" s="1408"/>
      <c r="F464" s="1408"/>
      <c r="G464" s="990"/>
      <c r="H464" s="983">
        <v>2027</v>
      </c>
      <c r="I464" s="972"/>
      <c r="J464" s="803">
        <f t="shared" si="174"/>
        <v>0</v>
      </c>
      <c r="K464" s="804"/>
      <c r="L464" s="803">
        <f t="shared" si="163"/>
        <v>0</v>
      </c>
      <c r="M464" s="804"/>
      <c r="N464" s="803">
        <f t="shared" si="170"/>
        <v>0</v>
      </c>
      <c r="O464" s="804"/>
      <c r="P464" s="803">
        <f t="shared" si="171"/>
        <v>0</v>
      </c>
      <c r="Q464" s="760"/>
      <c r="R464" s="980">
        <f>SUMIFS('E8.a. KKAuf_SAV'!$X$6:$X$2005,'E8.a. KKAuf_SAV'!$B$6:$B$2005,$C464,'E8.a. KKAuf_SAV'!$D$6:$D$2005,$H464)</f>
        <v>0</v>
      </c>
      <c r="S464" s="980">
        <f>SUMIFS('E8.b. KKAuf_WAV'!$N$6:$N$405,'E8.b. KKAuf_WAV'!$B$6:$B$405,$C464,'E8.b. KKAuf_WAV'!$E$6:$E$405,H464)-SUMIFS('E8.b. KKAuf_WAV'!$N$6:$N$405,'E8.b. KKAuf_WAV'!$B$6:$B$405,$C464,'E8.b. KKAuf_WAV'!$C$6:$C$405,"Geschäfts- oder Firmenwert",'E8.b. KKAuf_WAV'!$D$6:$D$405,H464)</f>
        <v>0</v>
      </c>
      <c r="T464" s="974"/>
      <c r="U464" s="980">
        <f>SUMIFS('E8.a. KKAuf_SAV'!$W$6:$W$2005,'E8.a. KKAuf_SAV'!$B$6:$B$2005,$C464,'E8.a. KKAuf_SAV'!$D$6:$D$2005,H464)</f>
        <v>0</v>
      </c>
      <c r="V464" s="980">
        <f>SUMIFS('E8.b. KKAuf_WAV'!$M$6:$M$405,'E8.b. KKAuf_WAV'!$B$6:$B$405,$C464,'E8.b. KKAuf_WAV'!$E$6:$E$405,$H464,'E8.b. KKAuf_WAV'!$C$6:$C$405,"&lt;&gt;"&amp;"geleistete Anzahlungen auf immaterielle Vermögensgegenstände",'E8.b. KKAuf_WAV'!$C$6:$C$405,"&lt;&gt;"&amp;"geleistete Anzahlungen und Anlagen im Bau des Sachanlagevermögens",'E8.b. KKAuf_WAV'!$C$6:$C$405,"&lt;&gt;"&amp;"Geschäfts- oder Firmenwert")</f>
        <v>0</v>
      </c>
      <c r="W464" s="980">
        <f>SUMIFS('E8.b. KKAuf_WAV'!$M$6:$M$405,'E8.b. KKAuf_WAV'!$B$6:$B$405,$C464,'E8.b. KKAuf_WAV'!$E$6:$E$405,H464,'E8.b. KKAuf_WAV'!$C$6:$C$405,"geleistete Anzahlungen und Anlagen im Bau des Sachanlagevermögens")+ SUMIFS('E8.b. KKAuf_WAV'!$M$6:$M$405,'E8.b. KKAuf_WAV'!$B$6:$B$405,$C464,'E8.b. KKAuf_WAV'!$E$6:$E$405,H464,'E8.b. KKAuf_WAV'!$C$6:$C$405,"geleistete Anzahlungen auf immaterielle Vermögensgegenstände")</f>
        <v>0</v>
      </c>
      <c r="X464" s="980">
        <f>SUMIFS('E8.c. KKAuf_BKZ_NAB_IZ'!$K$6:$K$405,'E8.c. KKAuf_BKZ_NAB_IZ'!$B$6:$B$405,$C464,'E8.c. KKAuf_BKZ_NAB_IZ'!$C$6:$C$405,$H464)</f>
        <v>0</v>
      </c>
      <c r="Y464" s="980">
        <f>SUMIFS('E8.a. KKAuf_SAV'!$Y$6:$Y$2005,'E8.a. KKAuf_SAV'!$B$6:$B$2005,$C464,'E8.a. KKAuf_SAV'!$D$6:$D$2005,$H464)</f>
        <v>0</v>
      </c>
      <c r="Z464" s="980">
        <f>SUMIFS('E8.b. KKAuf_WAV'!$O$6:$O$405,'E8.b. KKAuf_WAV'!$B$6:$B$405,$C464,'E8.b. KKAuf_WAV'!$E$6:$E$405,$H464,'E8.b. KKAuf_WAV'!$C$6:$C$405,"&lt;&gt;"&amp;"geleistete Anzahlungen auf immaterielle Vermögensgegenstände",'E8.b. KKAuf_WAV'!$C$6:$C$405,"&lt;&gt;"&amp;"geleistete Anzahlungen und Anlagen im Bau des Sachanlagevermögens",'E8.b. KKAuf_WAV'!$C$6:$C$405,"&lt;&gt;"&amp;"Geschäfts- oder Firmenwert")</f>
        <v>0</v>
      </c>
      <c r="AA464" s="980">
        <f>SUMIFS('E8.b. KKAuf_WAV'!$O$6:$O$405,'E8.b. KKAuf_WAV'!$B$6:$B$405,$C464,'E8.b. KKAuf_WAV'!$E$6:$E$405,H464,'E8.b. KKAuf_WAV'!$C$6:$C$405,"geleistete Anzahlungen und Anlagen im Bau des Sachanlagevermögens")+ SUMIFS('E8.b. KKAuf_WAV'!$O$6:$O$405,'E8.b. KKAuf_WAV'!$B$6:$B$405,$C464,'E8.b. KKAuf_WAV'!$E$6:$E$405,H464,'E8.b. KKAuf_WAV'!$C$6:$C$405,"geleistete Anzahlungen auf immaterielle Vermögensgegenstände")</f>
        <v>0</v>
      </c>
      <c r="AB464" s="980">
        <f>SUMIFS('E8.c. KKAuf_BKZ_NAB_IZ'!$L$6:$L$405,'E8.c. KKAuf_BKZ_NAB_IZ'!$B$6:$B$405,$C464,'E8.c. KKAuf_BKZ_NAB_IZ'!$C$6:$C$405,$H464)</f>
        <v>0</v>
      </c>
      <c r="AC464" s="974"/>
      <c r="AD464" s="980">
        <f t="shared" si="175"/>
        <v>0</v>
      </c>
      <c r="AE464" s="984">
        <f>$AE$16</f>
        <v>0</v>
      </c>
      <c r="AF464" s="984">
        <f>$AF$16</f>
        <v>0</v>
      </c>
      <c r="AG464" s="984">
        <f>$AG$16</f>
        <v>0</v>
      </c>
      <c r="AH464" s="982">
        <f t="shared" si="176"/>
        <v>0</v>
      </c>
      <c r="AJ464" s="980">
        <f t="shared" si="172"/>
        <v>0</v>
      </c>
      <c r="AK464" s="984">
        <f>$AK$16</f>
        <v>0</v>
      </c>
      <c r="AL464" s="984">
        <f>$AL$16</f>
        <v>0</v>
      </c>
      <c r="AM464" s="984">
        <f>$AM$16</f>
        <v>0</v>
      </c>
      <c r="AN464" s="982">
        <f t="shared" si="173"/>
        <v>0</v>
      </c>
    </row>
    <row r="465" spans="2:40" ht="15" hidden="1" thickBot="1" x14ac:dyDescent="0.25">
      <c r="B465" s="1448"/>
      <c r="C465" s="1003">
        <f>C459</f>
        <v>0</v>
      </c>
      <c r="D465" s="1451"/>
      <c r="E465" s="1409"/>
      <c r="F465" s="1409"/>
      <c r="G465" s="970"/>
      <c r="H465" s="986">
        <v>2028</v>
      </c>
      <c r="I465" s="972"/>
      <c r="J465" s="815">
        <f t="shared" si="174"/>
        <v>0</v>
      </c>
      <c r="K465" s="804"/>
      <c r="L465" s="814">
        <f t="shared" si="163"/>
        <v>0</v>
      </c>
      <c r="M465" s="804"/>
      <c r="N465" s="814">
        <f t="shared" si="170"/>
        <v>0</v>
      </c>
      <c r="O465" s="804"/>
      <c r="P465" s="814">
        <f t="shared" si="171"/>
        <v>0</v>
      </c>
      <c r="Q465" s="760"/>
      <c r="R465" s="987">
        <f>SUMIFS('E8.a. KKAuf_SAV'!$X$6:$X$2005,'E8.a. KKAuf_SAV'!$B$6:$B$2005,$C465,'E8.a. KKAuf_SAV'!$D$6:$D$2005,$H465)</f>
        <v>0</v>
      </c>
      <c r="S465" s="987">
        <f>SUMIFS('E8.b. KKAuf_WAV'!$N$6:$N$405,'E8.b. KKAuf_WAV'!$B$6:$B$405,$C465,'E8.b. KKAuf_WAV'!$E$6:$E$405,H465)-SUMIFS('E8.b. KKAuf_WAV'!$N$6:$N$405,'E8.b. KKAuf_WAV'!$B$6:$B$405,$C465,'E8.b. KKAuf_WAV'!$C$6:$C$405,"Geschäfts- oder Firmenwert",'E8.b. KKAuf_WAV'!$D$6:$D$405,H465)</f>
        <v>0</v>
      </c>
      <c r="T465" s="974"/>
      <c r="U465" s="987">
        <f>SUMIFS('E8.a. KKAuf_SAV'!$W$6:$W$2005,'E8.a. KKAuf_SAV'!$B$6:$B$2005,$C465,'E8.a. KKAuf_SAV'!$D$6:$D$2005,H465)</f>
        <v>0</v>
      </c>
      <c r="V465" s="987">
        <f>SUMIFS('E8.b. KKAuf_WAV'!$M$6:$M$405,'E8.b. KKAuf_WAV'!$B$6:$B$405,$C465,'E8.b. KKAuf_WAV'!$E$6:$E$405,$H465,'E8.b. KKAuf_WAV'!$C$6:$C$405,"&lt;&gt;"&amp;"geleistete Anzahlungen auf immaterielle Vermögensgegenstände",'E8.b. KKAuf_WAV'!$C$6:$C$405,"&lt;&gt;"&amp;"geleistete Anzahlungen und Anlagen im Bau des Sachanlagevermögens",'E8.b. KKAuf_WAV'!$C$6:$C$405,"&lt;&gt;"&amp;"Geschäfts- oder Firmenwert")</f>
        <v>0</v>
      </c>
      <c r="W465" s="987">
        <f>SUMIFS('E8.b. KKAuf_WAV'!$M$6:$M$405,'E8.b. KKAuf_WAV'!$B$6:$B$405,$C465,'E8.b. KKAuf_WAV'!$E$6:$E$405,H465,'E8.b. KKAuf_WAV'!$C$6:$C$405,"geleistete Anzahlungen und Anlagen im Bau des Sachanlagevermögens")+ SUMIFS('E8.b. KKAuf_WAV'!$M$6:$M$405,'E8.b. KKAuf_WAV'!$B$6:$B$405,$C465,'E8.b. KKAuf_WAV'!$E$6:$E$405,H465,'E8.b. KKAuf_WAV'!$C$6:$C$405,"geleistete Anzahlungen auf immaterielle Vermögensgegenstände")</f>
        <v>0</v>
      </c>
      <c r="X465" s="987">
        <f>SUMIFS('E8.c. KKAuf_BKZ_NAB_IZ'!$K$6:$K$405,'E8.c. KKAuf_BKZ_NAB_IZ'!$B$6:$B$405,$C465,'E8.c. KKAuf_BKZ_NAB_IZ'!$C$6:$C$405,$H465)</f>
        <v>0</v>
      </c>
      <c r="Y465" s="987">
        <f>SUMIFS('E8.a. KKAuf_SAV'!$Y$6:$Y$2005,'E8.a. KKAuf_SAV'!$B$6:$B$2005,$C465,'E8.a. KKAuf_SAV'!$D$6:$D$2005,$H465)</f>
        <v>0</v>
      </c>
      <c r="Z465" s="987">
        <f>SUMIFS('E8.b. KKAuf_WAV'!$O$6:$O$405,'E8.b. KKAuf_WAV'!$B$6:$B$405,$C465,'E8.b. KKAuf_WAV'!$E$6:$E$405,$H465,'E8.b. KKAuf_WAV'!$C$6:$C$405,"&lt;&gt;"&amp;"geleistete Anzahlungen auf immaterielle Vermögensgegenstände",'E8.b. KKAuf_WAV'!$C$6:$C$405,"&lt;&gt;"&amp;"geleistete Anzahlungen und Anlagen im Bau des Sachanlagevermögens",'E8.b. KKAuf_WAV'!$C$6:$C$405,"&lt;&gt;"&amp;"Geschäfts- oder Firmenwert")</f>
        <v>0</v>
      </c>
      <c r="AA465" s="987">
        <f>SUMIFS('E8.b. KKAuf_WAV'!$O$6:$O$405,'E8.b. KKAuf_WAV'!$B$6:$B$405,$C465,'E8.b. KKAuf_WAV'!$E$6:$E$405,H465,'E8.b. KKAuf_WAV'!$C$6:$C$405,"geleistete Anzahlungen und Anlagen im Bau des Sachanlagevermögens")+ SUMIFS('E8.b. KKAuf_WAV'!$O$6:$O$405,'E8.b. KKAuf_WAV'!$B$6:$B$405,$C465,'E8.b. KKAuf_WAV'!$E$6:$E$405,H465,'E8.b. KKAuf_WAV'!$C$6:$C$405,"geleistete Anzahlungen auf immaterielle Vermögensgegenstände")</f>
        <v>0</v>
      </c>
      <c r="AB465" s="987">
        <f>SUMIFS('E8.c. KKAuf_BKZ_NAB_IZ'!$L$6:$L$405,'E8.c. KKAuf_BKZ_NAB_IZ'!$B$6:$B$405,$C465,'E8.c. KKAuf_BKZ_NAB_IZ'!$C$6:$C$405,$H465)</f>
        <v>0</v>
      </c>
      <c r="AC465" s="974"/>
      <c r="AD465" s="987">
        <f t="shared" si="175"/>
        <v>0</v>
      </c>
      <c r="AE465" s="988">
        <f>$AE$17</f>
        <v>0</v>
      </c>
      <c r="AF465" s="988">
        <f>$AF$17</f>
        <v>0</v>
      </c>
      <c r="AG465" s="988">
        <f>$AG$17</f>
        <v>0</v>
      </c>
      <c r="AH465" s="989">
        <f t="shared" si="176"/>
        <v>0</v>
      </c>
      <c r="AJ465" s="987">
        <f t="shared" si="172"/>
        <v>0</v>
      </c>
      <c r="AK465" s="988">
        <f>$AK$17</f>
        <v>0</v>
      </c>
      <c r="AL465" s="988">
        <f>$AL$17</f>
        <v>0</v>
      </c>
      <c r="AM465" s="988">
        <f>$AM$17</f>
        <v>0</v>
      </c>
      <c r="AN465" s="989">
        <f t="shared" si="173"/>
        <v>0</v>
      </c>
    </row>
    <row r="466" spans="2:40" ht="14.25" customHeight="1" x14ac:dyDescent="0.2">
      <c r="B466" s="1446"/>
      <c r="C466" s="1001">
        <f>B466</f>
        <v>0</v>
      </c>
      <c r="D466" s="1449"/>
      <c r="E466" s="1407"/>
      <c r="F466" s="1410"/>
      <c r="G466" s="990"/>
      <c r="H466" s="991">
        <v>2022</v>
      </c>
      <c r="I466" s="972"/>
      <c r="J466" s="813">
        <f t="shared" si="174"/>
        <v>0</v>
      </c>
      <c r="K466" s="804"/>
      <c r="L466" s="813">
        <f t="shared" si="163"/>
        <v>0</v>
      </c>
      <c r="M466" s="804"/>
      <c r="N466" s="813">
        <f t="shared" si="170"/>
        <v>0</v>
      </c>
      <c r="O466" s="804"/>
      <c r="P466" s="813">
        <f t="shared" ref="P466:P472" si="177">IFERROR((AJ466*AK466+AD466*AE466)*0.4*0.035*$F$466,0)</f>
        <v>0</v>
      </c>
      <c r="Q466" s="760"/>
      <c r="R466" s="992">
        <f>SUMIFS('E8.a. KKAuf_SAV'!$X$6:$X$2005,'E8.a. KKAuf_SAV'!$B$6:$B$2005,$C466,'E8.a. KKAuf_SAV'!$D$6:$D$2005,$H466)</f>
        <v>0</v>
      </c>
      <c r="S466" s="992">
        <f>SUMIFS('E8.b. KKAuf_WAV'!$N$6:$N$405,'E8.b. KKAuf_WAV'!$B$6:$B$405,$C466,'E8.b. KKAuf_WAV'!$E$6:$E$405,H466)-SUMIFS('E8.b. KKAuf_WAV'!$N$6:$N$405,'E8.b. KKAuf_WAV'!$B$6:$B$405,$C466,'E8.b. KKAuf_WAV'!$C$6:$C$405,"Geschäfts- oder Firmenwert",'E8.b. KKAuf_WAV'!$D$6:$D$405,H466)</f>
        <v>0</v>
      </c>
      <c r="T466" s="974"/>
      <c r="U466" s="992">
        <f>SUMIFS('E8.a. KKAuf_SAV'!$W$6:$W$2005,'E8.a. KKAuf_SAV'!$B$6:$B$2005,$C466,'E8.a. KKAuf_SAV'!$D$6:$D$2005,H466)</f>
        <v>0</v>
      </c>
      <c r="V466" s="992">
        <f>SUMIFS('E8.b. KKAuf_WAV'!$M$6:$M$405,'E8.b. KKAuf_WAV'!$B$6:$B$405,$C466,'E8.b. KKAuf_WAV'!$E$6:$E$405,$H466,'E8.b. KKAuf_WAV'!$C$6:$C$405,"&lt;&gt;"&amp;"geleistete Anzahlungen auf immaterielle Vermögensgegenstände",'E8.b. KKAuf_WAV'!$C$6:$C$405,"&lt;&gt;"&amp;"geleistete Anzahlungen und Anlagen im Bau des Sachanlagevermögens",'E8.b. KKAuf_WAV'!$C$6:$C$405,"&lt;&gt;"&amp;"Geschäfts- oder Firmenwert")</f>
        <v>0</v>
      </c>
      <c r="W466" s="992">
        <f>SUMIFS('E8.b. KKAuf_WAV'!$M$6:$M$405,'E8.b. KKAuf_WAV'!$B$6:$B$405,$C466,'E8.b. KKAuf_WAV'!$E$6:$E$405,Listen!$AA$3,'E8.b. KKAuf_WAV'!$C$6:$C$405,"geleistete Anzahlungen und Anlagen im Bau des Sachanlagevermögens")+ SUMIFS('E8.b. KKAuf_WAV'!$M$6:$M$405,'E8.b. KKAuf_WAV'!$B$6:$B$405,$C466,'E8.b. KKAuf_WAV'!$E$6:$E$405,Listen!$AA$3,'E8.b. KKAuf_WAV'!$C$6:$C$405,"geleistete Anzahlungen auf immaterielle Vermögensgegenstände")</f>
        <v>0</v>
      </c>
      <c r="X466" s="992">
        <f>SUMIFS('E8.c. KKAuf_BKZ_NAB_IZ'!$K$6:$K$405,'E8.c. KKAuf_BKZ_NAB_IZ'!$B$6:$B$405,$C466,'E8.c. KKAuf_BKZ_NAB_IZ'!$C$6:$C$405,$H466)</f>
        <v>0</v>
      </c>
      <c r="Y466" s="992">
        <f>SUMIFS('E8.a. KKAuf_SAV'!$Y$6:$Y$2005,'E8.a. KKAuf_SAV'!$B$6:$B$2005,$C466,'E8.a. KKAuf_SAV'!$D$6:$D$2005,$H466)</f>
        <v>0</v>
      </c>
      <c r="Z466" s="992">
        <f>SUMIFS('E8.b. KKAuf_WAV'!$O$6:$O$405,'E8.b. KKAuf_WAV'!$B$6:$B$405,$C466,'E8.b. KKAuf_WAV'!$E$6:$E$405,$H466,'E8.b. KKAuf_WAV'!$C$6:$C$405,"&lt;&gt;"&amp;"geleistete Anzahlungen auf immaterielle Vermögensgegenstände",'E8.b. KKAuf_WAV'!$C$6:$C$405,"&lt;&gt;"&amp;"geleistete Anzahlungen und Anlagen im Bau des Sachanlagevermögens",'E8.b. KKAuf_WAV'!$C$6:$C$405,"&lt;&gt;"&amp;"Geschäfts- oder Firmenwert")</f>
        <v>0</v>
      </c>
      <c r="AA466" s="992">
        <f>SUMIFS('E8.b. KKAuf_WAV'!$O$6:$O$405,'E8.b. KKAuf_WAV'!$B$6:$B$405,$C466,'E8.b. KKAuf_WAV'!$E$6:$E$405,Listen!$AA$3,'E8.b. KKAuf_WAV'!$C$6:$C$405,"geleistete Anzahlungen und Anlagen im Bau des Sachanlagevermögens")+ SUMIFS('E8.b. KKAuf_WAV'!$O$6:$O$405,'E8.b. KKAuf_WAV'!$B$6:$B$405,$C466,'E8.b. KKAuf_WAV'!$E$6:$E$405,Listen!$AA$3,'E8.b. KKAuf_WAV'!$C$6:$C$405,"geleistete Anzahlungen auf immaterielle Vermögensgegenstände")</f>
        <v>0</v>
      </c>
      <c r="AB466" s="992">
        <f>SUMIFS('E8.c. KKAuf_BKZ_NAB_IZ'!$L$6:$L$405,'E8.c. KKAuf_BKZ_NAB_IZ'!$B$6:$B$405,$C466,'E8.c. KKAuf_BKZ_NAB_IZ'!$C$6:$C$405,$H466)</f>
        <v>0</v>
      </c>
      <c r="AC466" s="974"/>
      <c r="AD466" s="992">
        <f t="shared" si="175"/>
        <v>0</v>
      </c>
      <c r="AE466" s="993">
        <f>$AE$11</f>
        <v>5.0700000000000002E-2</v>
      </c>
      <c r="AF466" s="993">
        <f>$AF$11</f>
        <v>1.7100000000000001E-2</v>
      </c>
      <c r="AG466" s="993">
        <f>$AG$11</f>
        <v>3.0499999999999999E-2</v>
      </c>
      <c r="AH466" s="994">
        <f t="shared" si="176"/>
        <v>0</v>
      </c>
      <c r="AJ466" s="992">
        <f t="shared" si="172"/>
        <v>0</v>
      </c>
      <c r="AK466" s="993">
        <f>$AK$11</f>
        <v>5.0700000000000002E-2</v>
      </c>
      <c r="AL466" s="993">
        <f>$AL$11</f>
        <v>1.7100000000000001E-2</v>
      </c>
      <c r="AM466" s="993">
        <f>$AM$11</f>
        <v>3.0499999999999999E-2</v>
      </c>
      <c r="AN466" s="994">
        <f t="shared" si="173"/>
        <v>0</v>
      </c>
    </row>
    <row r="467" spans="2:40" x14ac:dyDescent="0.2">
      <c r="B467" s="1447"/>
      <c r="C467" s="1002">
        <f>C466</f>
        <v>0</v>
      </c>
      <c r="D467" s="1450"/>
      <c r="E467" s="1408"/>
      <c r="F467" s="1408"/>
      <c r="G467" s="990"/>
      <c r="H467" s="983">
        <v>2023</v>
      </c>
      <c r="I467" s="972"/>
      <c r="J467" s="805">
        <f t="shared" si="174"/>
        <v>0</v>
      </c>
      <c r="K467" s="804"/>
      <c r="L467" s="803">
        <f t="shared" si="163"/>
        <v>0</v>
      </c>
      <c r="M467" s="804"/>
      <c r="N467" s="803">
        <f t="shared" si="170"/>
        <v>0</v>
      </c>
      <c r="O467" s="804"/>
      <c r="P467" s="803">
        <f t="shared" si="177"/>
        <v>0</v>
      </c>
      <c r="Q467" s="760"/>
      <c r="R467" s="980">
        <f>SUMIFS('E8.a. KKAuf_SAV'!$X$6:$X$2005,'E8.a. KKAuf_SAV'!$B$6:$B$2005,$C467,'E8.a. KKAuf_SAV'!$D$6:$D$2005,$H467)</f>
        <v>0</v>
      </c>
      <c r="S467" s="980">
        <f>SUMIFS('E8.b. KKAuf_WAV'!$N$6:$N$405,'E8.b. KKAuf_WAV'!$B$6:$B$405,$C467,'E8.b. KKAuf_WAV'!$E$6:$E$405,H467)-SUMIFS('E8.b. KKAuf_WAV'!$N$6:$N$405,'E8.b. KKAuf_WAV'!$B$6:$B$405,$C467,'E8.b. KKAuf_WAV'!$C$6:$C$405,"Geschäfts- oder Firmenwert",'E8.b. KKAuf_WAV'!$D$6:$D$405,H467)</f>
        <v>0</v>
      </c>
      <c r="T467" s="974"/>
      <c r="U467" s="980">
        <f>SUMIFS('E8.a. KKAuf_SAV'!$W$6:$W$2005,'E8.a. KKAuf_SAV'!$B$6:$B$2005,$C467,'E8.a. KKAuf_SAV'!$D$6:$D$2005,H467)</f>
        <v>0</v>
      </c>
      <c r="V467" s="980">
        <f>SUMIFS('E8.b. KKAuf_WAV'!$M$6:$M$405,'E8.b. KKAuf_WAV'!$B$6:$B$405,$C467,'E8.b. KKAuf_WAV'!$E$6:$E$405,$H467,'E8.b. KKAuf_WAV'!$C$6:$C$405,"&lt;&gt;"&amp;"geleistete Anzahlungen auf immaterielle Vermögensgegenstände",'E8.b. KKAuf_WAV'!$C$6:$C$405,"&lt;&gt;"&amp;"geleistete Anzahlungen und Anlagen im Bau des Sachanlagevermögens",'E8.b. KKAuf_WAV'!$C$6:$C$405,"&lt;&gt;"&amp;"Geschäfts- oder Firmenwert")</f>
        <v>0</v>
      </c>
      <c r="W467" s="980"/>
      <c r="X467" s="980">
        <f>SUMIFS('E8.c. KKAuf_BKZ_NAB_IZ'!$K$6:$K$405,'E8.c. KKAuf_BKZ_NAB_IZ'!$B$6:$B$405,$C467,'E8.c. KKAuf_BKZ_NAB_IZ'!$C$6:$C$405,$H467)</f>
        <v>0</v>
      </c>
      <c r="Y467" s="980">
        <f>SUMIFS('E8.a. KKAuf_SAV'!$Y$6:$Y$2005,'E8.a. KKAuf_SAV'!$B$6:$B$2005,$C467,'E8.a. KKAuf_SAV'!$D$6:$D$2005,$H467)</f>
        <v>0</v>
      </c>
      <c r="Z467" s="980">
        <f>SUMIFS('E8.b. KKAuf_WAV'!$O$6:$O$405,'E8.b. KKAuf_WAV'!$B$6:$B$405,$C467,'E8.b. KKAuf_WAV'!$E$6:$E$405,$H467,'E8.b. KKAuf_WAV'!$C$6:$C$405,"&lt;&gt;"&amp;"geleistete Anzahlungen auf immaterielle Vermögensgegenstände",'E8.b. KKAuf_WAV'!$C$6:$C$405,"&lt;&gt;"&amp;"geleistete Anzahlungen und Anlagen im Bau des Sachanlagevermögens",'E8.b. KKAuf_WAV'!$C$6:$C$405,"&lt;&gt;"&amp;"Geschäfts- oder Firmenwert")</f>
        <v>0</v>
      </c>
      <c r="AA467" s="980"/>
      <c r="AB467" s="980">
        <f>SUMIFS('E8.c. KKAuf_BKZ_NAB_IZ'!$L$6:$L$405,'E8.c. KKAuf_BKZ_NAB_IZ'!$B$6:$B$405,$C467,'E8.c. KKAuf_BKZ_NAB_IZ'!$C$6:$C$405,$H467)</f>
        <v>0</v>
      </c>
      <c r="AC467" s="974"/>
      <c r="AD467" s="980">
        <f t="shared" si="175"/>
        <v>0</v>
      </c>
      <c r="AE467" s="984">
        <f>$AE$12</f>
        <v>5.0700000000000002E-2</v>
      </c>
      <c r="AF467" s="984">
        <f>$AF$12</f>
        <v>1.7100000000000001E-2</v>
      </c>
      <c r="AG467" s="984">
        <f>$AG$12</f>
        <v>3.0499999999999999E-2</v>
      </c>
      <c r="AH467" s="982">
        <f t="shared" si="176"/>
        <v>0</v>
      </c>
      <c r="AJ467" s="980"/>
      <c r="AK467" s="984">
        <f>$AK$12</f>
        <v>5.0700000000000002E-2</v>
      </c>
      <c r="AL467" s="984">
        <f>$AL$12</f>
        <v>1.7100000000000001E-2</v>
      </c>
      <c r="AM467" s="984">
        <f>$AM$12</f>
        <v>3.0499999999999999E-2</v>
      </c>
      <c r="AN467" s="982">
        <f t="shared" si="173"/>
        <v>0</v>
      </c>
    </row>
    <row r="468" spans="2:40" x14ac:dyDescent="0.2">
      <c r="B468" s="1447"/>
      <c r="C468" s="1002">
        <f>C466</f>
        <v>0</v>
      </c>
      <c r="D468" s="1450"/>
      <c r="E468" s="1408"/>
      <c r="F468" s="1408"/>
      <c r="G468" s="990"/>
      <c r="H468" s="983">
        <v>2024</v>
      </c>
      <c r="I468" s="972"/>
      <c r="J468" s="803">
        <f t="shared" si="174"/>
        <v>0</v>
      </c>
      <c r="K468" s="804"/>
      <c r="L468" s="803">
        <f t="shared" si="163"/>
        <v>0</v>
      </c>
      <c r="M468" s="804"/>
      <c r="N468" s="803">
        <f t="shared" si="170"/>
        <v>0</v>
      </c>
      <c r="O468" s="804"/>
      <c r="P468" s="803">
        <f t="shared" si="177"/>
        <v>0</v>
      </c>
      <c r="Q468" s="760"/>
      <c r="R468" s="980">
        <f>SUMIFS('E8.a. KKAuf_SAV'!$X$6:$X$2005,'E8.a. KKAuf_SAV'!$B$6:$B$2005,$C468,'E8.a. KKAuf_SAV'!$D$6:$D$2005,$H468)</f>
        <v>0</v>
      </c>
      <c r="S468" s="980">
        <f>SUMIFS('E8.b. KKAuf_WAV'!$N$6:$N$405,'E8.b. KKAuf_WAV'!$B$6:$B$405,$C468,'E8.b. KKAuf_WAV'!$E$6:$E$405,H468)-SUMIFS('E8.b. KKAuf_WAV'!$N$6:$N$405,'E8.b. KKAuf_WAV'!$B$6:$B$405,$C468,'E8.b. KKAuf_WAV'!$C$6:$C$405,"Geschäfts- oder Firmenwert",'E8.b. KKAuf_WAV'!$D$6:$D$405,H468)</f>
        <v>0</v>
      </c>
      <c r="T468" s="974"/>
      <c r="U468" s="980">
        <f>SUMIFS('E8.a. KKAuf_SAV'!$W$6:$W$2005,'E8.a. KKAuf_SAV'!$B$6:$B$2005,$C468,'E8.a. KKAuf_SAV'!$D$6:$D$2005,H468)</f>
        <v>0</v>
      </c>
      <c r="V468" s="980">
        <f>SUMIFS('E8.b. KKAuf_WAV'!$M$6:$M$405,'E8.b. KKAuf_WAV'!$B$6:$B$405,$C468,'E8.b. KKAuf_WAV'!$E$6:$E$405,$H468,'E8.b. KKAuf_WAV'!$C$6:$C$405,"&lt;&gt;"&amp;"geleistete Anzahlungen auf immaterielle Vermögensgegenstände",'E8.b. KKAuf_WAV'!$C$6:$C$405,"&lt;&gt;"&amp;"geleistete Anzahlungen und Anlagen im Bau des Sachanlagevermögens",'E8.b. KKAuf_WAV'!$C$6:$C$405,"&lt;&gt;"&amp;"Geschäfts- oder Firmenwert")</f>
        <v>0</v>
      </c>
      <c r="W468" s="980">
        <f>SUMIFS('E8.b. KKAuf_WAV'!$M$6:$M$405,'E8.b. KKAuf_WAV'!$B$6:$B$405,$C468,'E8.b. KKAuf_WAV'!$E$6:$E$405,H468,'E8.b. KKAuf_WAV'!$C$6:$C$405,"geleistete Anzahlungen und Anlagen im Bau des Sachanlagevermögens")+ SUMIFS('E8.b. KKAuf_WAV'!$M$6:$M$405,'E8.b. KKAuf_WAV'!$B$6:$B$405,$C468,'E8.b. KKAuf_WAV'!$E$6:$E$405,H468,'E8.b. KKAuf_WAV'!$C$6:$C$405,"geleistete Anzahlungen auf immaterielle Vermögensgegenstände")</f>
        <v>0</v>
      </c>
      <c r="X468" s="980">
        <f>SUMIFS('E8.c. KKAuf_BKZ_NAB_IZ'!$K$6:$K$405,'E8.c. KKAuf_BKZ_NAB_IZ'!$B$6:$B$405,$C468,'E8.c. KKAuf_BKZ_NAB_IZ'!$C$6:$C$405,$H468)</f>
        <v>0</v>
      </c>
      <c r="Y468" s="980">
        <f>SUMIFS('E8.a. KKAuf_SAV'!$Y$6:$Y$2005,'E8.a. KKAuf_SAV'!$B$6:$B$2005,$C468,'E8.a. KKAuf_SAV'!$D$6:$D$2005,$H468)</f>
        <v>0</v>
      </c>
      <c r="Z468" s="980">
        <f>SUMIFS('E8.b. KKAuf_WAV'!$O$6:$O$405,'E8.b. KKAuf_WAV'!$B$6:$B$405,$C468,'E8.b. KKAuf_WAV'!$E$6:$E$405,$H468,'E8.b. KKAuf_WAV'!$C$6:$C$405,"&lt;&gt;"&amp;"geleistete Anzahlungen auf immaterielle Vermögensgegenstände",'E8.b. KKAuf_WAV'!$C$6:$C$405,"&lt;&gt;"&amp;"geleistete Anzahlungen und Anlagen im Bau des Sachanlagevermögens",'E8.b. KKAuf_WAV'!$C$6:$C$405,"&lt;&gt;"&amp;"Geschäfts- oder Firmenwert")</f>
        <v>0</v>
      </c>
      <c r="AA468" s="980">
        <f>SUMIFS('E8.b. KKAuf_WAV'!$O$6:$O$405,'E8.b. KKAuf_WAV'!$B$6:$B$405,$C468,'E8.b. KKAuf_WAV'!$E$6:$E$405,H468,'E8.b. KKAuf_WAV'!$C$6:$C$405,"geleistete Anzahlungen und Anlagen im Bau des Sachanlagevermögens")+ SUMIFS('E8.b. KKAuf_WAV'!$O$6:$O$405,'E8.b. KKAuf_WAV'!$B$6:$B$405,$C468,'E8.b. KKAuf_WAV'!$E$6:$E$405,H468,'E8.b. KKAuf_WAV'!$C$6:$C$405,"geleistete Anzahlungen auf immaterielle Vermögensgegenstände")</f>
        <v>0</v>
      </c>
      <c r="AB468" s="980">
        <f>SUMIFS('E8.c. KKAuf_BKZ_NAB_IZ'!$L$6:$L$405,'E8.c. KKAuf_BKZ_NAB_IZ'!$B$6:$B$405,$C468,'E8.c. KKAuf_BKZ_NAB_IZ'!$C$6:$C$405,$H468)</f>
        <v>0</v>
      </c>
      <c r="AC468" s="974"/>
      <c r="AD468" s="980">
        <f t="shared" si="175"/>
        <v>0</v>
      </c>
      <c r="AE468" s="984">
        <f>$AE$13</f>
        <v>6.93E-2</v>
      </c>
      <c r="AF468" s="984">
        <f>$AF$13</f>
        <v>3.8699999999999998E-2</v>
      </c>
      <c r="AG468" s="984">
        <f>$AG$13</f>
        <v>5.0900000000000001E-2</v>
      </c>
      <c r="AH468" s="982">
        <f t="shared" si="176"/>
        <v>0</v>
      </c>
      <c r="AJ468" s="980">
        <f t="shared" si="172"/>
        <v>0</v>
      </c>
      <c r="AK468" s="984">
        <f>$AK$13</f>
        <v>7.0099999999999996E-2</v>
      </c>
      <c r="AL468" s="984">
        <f>$AL$13</f>
        <v>3.6600000000000001E-2</v>
      </c>
      <c r="AM468" s="984">
        <f>$AM$13</f>
        <v>0.05</v>
      </c>
      <c r="AN468" s="982">
        <f t="shared" si="173"/>
        <v>0</v>
      </c>
    </row>
    <row r="469" spans="2:40" ht="15" thickBot="1" x14ac:dyDescent="0.25">
      <c r="B469" s="1447"/>
      <c r="C469" s="1002">
        <f>C466</f>
        <v>0</v>
      </c>
      <c r="D469" s="1450"/>
      <c r="E469" s="1408"/>
      <c r="F469" s="1408"/>
      <c r="G469" s="990"/>
      <c r="H469" s="983">
        <v>2025</v>
      </c>
      <c r="I469" s="972"/>
      <c r="J469" s="803">
        <f t="shared" si="174"/>
        <v>0</v>
      </c>
      <c r="K469" s="804"/>
      <c r="L469" s="803">
        <f t="shared" si="163"/>
        <v>0</v>
      </c>
      <c r="M469" s="804"/>
      <c r="N469" s="803">
        <f t="shared" si="170"/>
        <v>0</v>
      </c>
      <c r="O469" s="804"/>
      <c r="P469" s="803">
        <f t="shared" si="177"/>
        <v>0</v>
      </c>
      <c r="Q469" s="760"/>
      <c r="R469" s="980">
        <f>SUMIFS('E8.a. KKAuf_SAV'!$X$6:$X$2005,'E8.a. KKAuf_SAV'!$B$6:$B$2005,$C469,'E8.a. KKAuf_SAV'!$D$6:$D$2005,$H469)</f>
        <v>0</v>
      </c>
      <c r="S469" s="980">
        <f>SUMIFS('E8.b. KKAuf_WAV'!$N$6:$N$405,'E8.b. KKAuf_WAV'!$B$6:$B$405,$C469,'E8.b. KKAuf_WAV'!$E$6:$E$405,H469)-SUMIFS('E8.b. KKAuf_WAV'!$N$6:$N$405,'E8.b. KKAuf_WAV'!$B$6:$B$405,$C469,'E8.b. KKAuf_WAV'!$C$6:$C$405,"Geschäfts- oder Firmenwert",'E8.b. KKAuf_WAV'!$D$6:$D$405,H469)</f>
        <v>0</v>
      </c>
      <c r="T469" s="974"/>
      <c r="U469" s="980">
        <f>SUMIFS('E8.a. KKAuf_SAV'!$W$6:$W$2005,'E8.a. KKAuf_SAV'!$B$6:$B$2005,$C469,'E8.a. KKAuf_SAV'!$D$6:$D$2005,H469)</f>
        <v>0</v>
      </c>
      <c r="V469" s="980">
        <f>SUMIFS('E8.b. KKAuf_WAV'!$M$6:$M$405,'E8.b. KKAuf_WAV'!$B$6:$B$405,$C469,'E8.b. KKAuf_WAV'!$E$6:$E$405,$H469,'E8.b. KKAuf_WAV'!$C$6:$C$405,"&lt;&gt;"&amp;"geleistete Anzahlungen auf immaterielle Vermögensgegenstände",'E8.b. KKAuf_WAV'!$C$6:$C$405,"&lt;&gt;"&amp;"geleistete Anzahlungen und Anlagen im Bau des Sachanlagevermögens",'E8.b. KKAuf_WAV'!$C$6:$C$405,"&lt;&gt;"&amp;"Geschäfts- oder Firmenwert")</f>
        <v>0</v>
      </c>
      <c r="W469" s="980">
        <f>SUMIFS('E8.b. KKAuf_WAV'!$M$6:$M$405,'E8.b. KKAuf_WAV'!$B$6:$B$405,$C469,'E8.b. KKAuf_WAV'!$E$6:$E$405,H469,'E8.b. KKAuf_WAV'!$C$6:$C$405,"geleistete Anzahlungen und Anlagen im Bau des Sachanlagevermögens")+ SUMIFS('E8.b. KKAuf_WAV'!$M$6:$M$405,'E8.b. KKAuf_WAV'!$B$6:$B$405,$C469,'E8.b. KKAuf_WAV'!$E$6:$E$405,H469,'E8.b. KKAuf_WAV'!$C$6:$C$405,"geleistete Anzahlungen auf immaterielle Vermögensgegenstände")</f>
        <v>0</v>
      </c>
      <c r="X469" s="980">
        <f>SUMIFS('E8.c. KKAuf_BKZ_NAB_IZ'!$K$6:$K$405,'E8.c. KKAuf_BKZ_NAB_IZ'!$B$6:$B$405,$C469,'E8.c. KKAuf_BKZ_NAB_IZ'!$C$6:$C$405,$H469)</f>
        <v>0</v>
      </c>
      <c r="Y469" s="980">
        <f>SUMIFS('E8.a. KKAuf_SAV'!$Y$6:$Y$2005,'E8.a. KKAuf_SAV'!$B$6:$B$2005,$C469,'E8.a. KKAuf_SAV'!$D$6:$D$2005,$H469)</f>
        <v>0</v>
      </c>
      <c r="Z469" s="980">
        <f>SUMIFS('E8.b. KKAuf_WAV'!$O$6:$O$405,'E8.b. KKAuf_WAV'!$B$6:$B$405,$C469,'E8.b. KKAuf_WAV'!$E$6:$E$405,$H469,'E8.b. KKAuf_WAV'!$C$6:$C$405,"&lt;&gt;"&amp;"geleistete Anzahlungen auf immaterielle Vermögensgegenstände",'E8.b. KKAuf_WAV'!$C$6:$C$405,"&lt;&gt;"&amp;"geleistete Anzahlungen und Anlagen im Bau des Sachanlagevermögens",'E8.b. KKAuf_WAV'!$C$6:$C$405,"&lt;&gt;"&amp;"Geschäfts- oder Firmenwert")</f>
        <v>0</v>
      </c>
      <c r="AA469" s="980">
        <f>SUMIFS('E8.b. KKAuf_WAV'!$O$6:$O$405,'E8.b. KKAuf_WAV'!$B$6:$B$405,$C469,'E8.b. KKAuf_WAV'!$E$6:$E$405,H469,'E8.b. KKAuf_WAV'!$C$6:$C$405,"geleistete Anzahlungen und Anlagen im Bau des Sachanlagevermögens")+ SUMIFS('E8.b. KKAuf_WAV'!$O$6:$O$405,'E8.b. KKAuf_WAV'!$B$6:$B$405,$C469,'E8.b. KKAuf_WAV'!$E$6:$E$405,H469,'E8.b. KKAuf_WAV'!$C$6:$C$405,"geleistete Anzahlungen auf immaterielle Vermögensgegenstände")</f>
        <v>0</v>
      </c>
      <c r="AB469" s="980">
        <f>SUMIFS('E8.c. KKAuf_BKZ_NAB_IZ'!$L$6:$L$405,'E8.c. KKAuf_BKZ_NAB_IZ'!$B$6:$B$405,$C469,'E8.c. KKAuf_BKZ_NAB_IZ'!$C$6:$C$405,$H469)</f>
        <v>0</v>
      </c>
      <c r="AC469" s="974"/>
      <c r="AD469" s="980">
        <f t="shared" si="175"/>
        <v>0</v>
      </c>
      <c r="AE469" s="984">
        <f>$AE$14</f>
        <v>7.0099999999999996E-2</v>
      </c>
      <c r="AF469" s="984">
        <f>$AF$14</f>
        <v>3.6600000000000001E-2</v>
      </c>
      <c r="AG469" s="984">
        <f>$AG$14</f>
        <v>0.05</v>
      </c>
      <c r="AH469" s="982">
        <f t="shared" si="176"/>
        <v>0</v>
      </c>
      <c r="AJ469" s="980">
        <f t="shared" si="172"/>
        <v>0</v>
      </c>
      <c r="AK469" s="984">
        <f>$AK$14</f>
        <v>7.0099999999999996E-2</v>
      </c>
      <c r="AL469" s="984">
        <f>$AL$14</f>
        <v>3.6600000000000001E-2</v>
      </c>
      <c r="AM469" s="984">
        <f>$AM$14</f>
        <v>0.05</v>
      </c>
      <c r="AN469" s="982">
        <f t="shared" si="173"/>
        <v>0</v>
      </c>
    </row>
    <row r="470" spans="2:40" ht="15" hidden="1" thickBot="1" x14ac:dyDescent="0.25">
      <c r="B470" s="1447"/>
      <c r="C470" s="1002">
        <f>C466</f>
        <v>0</v>
      </c>
      <c r="D470" s="1450"/>
      <c r="E470" s="1408"/>
      <c r="F470" s="1408"/>
      <c r="G470" s="990"/>
      <c r="H470" s="983">
        <v>2026</v>
      </c>
      <c r="I470" s="972"/>
      <c r="J470" s="803">
        <f t="shared" si="174"/>
        <v>0</v>
      </c>
      <c r="K470" s="804"/>
      <c r="L470" s="803">
        <f t="shared" si="163"/>
        <v>0</v>
      </c>
      <c r="M470" s="804"/>
      <c r="N470" s="803">
        <f t="shared" si="170"/>
        <v>0</v>
      </c>
      <c r="O470" s="804"/>
      <c r="P470" s="803">
        <f t="shared" si="177"/>
        <v>0</v>
      </c>
      <c r="Q470" s="760"/>
      <c r="R470" s="980">
        <f>SUMIFS('E8.a. KKAuf_SAV'!$X$6:$X$2005,'E8.a. KKAuf_SAV'!$B$6:$B$2005,$C470,'E8.a. KKAuf_SAV'!$D$6:$D$2005,$H470)</f>
        <v>0</v>
      </c>
      <c r="S470" s="980">
        <f>SUMIFS('E8.b. KKAuf_WAV'!$N$6:$N$405,'E8.b. KKAuf_WAV'!$B$6:$B$405,$C470,'E8.b. KKAuf_WAV'!$E$6:$E$405,H470)-SUMIFS('E8.b. KKAuf_WAV'!$N$6:$N$405,'E8.b. KKAuf_WAV'!$B$6:$B$405,$C470,'E8.b. KKAuf_WAV'!$C$6:$C$405,"Geschäfts- oder Firmenwert",'E8.b. KKAuf_WAV'!$D$6:$D$405,H470)</f>
        <v>0</v>
      </c>
      <c r="T470" s="974"/>
      <c r="U470" s="980">
        <f>SUMIFS('E8.a. KKAuf_SAV'!$W$6:$W$2005,'E8.a. KKAuf_SAV'!$B$6:$B$2005,$C470,'E8.a. KKAuf_SAV'!$D$6:$D$2005,H470)</f>
        <v>0</v>
      </c>
      <c r="V470" s="980">
        <f>SUMIFS('E8.b. KKAuf_WAV'!$M$6:$M$405,'E8.b. KKAuf_WAV'!$B$6:$B$405,$C470,'E8.b. KKAuf_WAV'!$E$6:$E$405,$H470,'E8.b. KKAuf_WAV'!$C$6:$C$405,"&lt;&gt;"&amp;"geleistete Anzahlungen auf immaterielle Vermögensgegenstände",'E8.b. KKAuf_WAV'!$C$6:$C$405,"&lt;&gt;"&amp;"geleistete Anzahlungen und Anlagen im Bau des Sachanlagevermögens",'E8.b. KKAuf_WAV'!$C$6:$C$405,"&lt;&gt;"&amp;"Geschäfts- oder Firmenwert")</f>
        <v>0</v>
      </c>
      <c r="W470" s="980">
        <f>SUMIFS('E8.b. KKAuf_WAV'!$M$6:$M$405,'E8.b. KKAuf_WAV'!$B$6:$B$405,$C470,'E8.b. KKAuf_WAV'!$E$6:$E$405,H470,'E8.b. KKAuf_WAV'!$C$6:$C$405,"geleistete Anzahlungen und Anlagen im Bau des Sachanlagevermögens")+ SUMIFS('E8.b. KKAuf_WAV'!$M$6:$M$405,'E8.b. KKAuf_WAV'!$B$6:$B$405,$C470,'E8.b. KKAuf_WAV'!$E$6:$E$405,H470,'E8.b. KKAuf_WAV'!$C$6:$C$405,"geleistete Anzahlungen auf immaterielle Vermögensgegenstände")</f>
        <v>0</v>
      </c>
      <c r="X470" s="980">
        <f>SUMIFS('E8.c. KKAuf_BKZ_NAB_IZ'!$K$6:$K$405,'E8.c. KKAuf_BKZ_NAB_IZ'!$B$6:$B$405,$C470,'E8.c. KKAuf_BKZ_NAB_IZ'!$C$6:$C$405,$H470)</f>
        <v>0</v>
      </c>
      <c r="Y470" s="980">
        <f>SUMIFS('E8.a. KKAuf_SAV'!$Y$6:$Y$2005,'E8.a. KKAuf_SAV'!$B$6:$B$2005,$C470,'E8.a. KKAuf_SAV'!$D$6:$D$2005,$H470)</f>
        <v>0</v>
      </c>
      <c r="Z470" s="980">
        <f>SUMIFS('E8.b. KKAuf_WAV'!$O$6:$O$405,'E8.b. KKAuf_WAV'!$B$6:$B$405,$C470,'E8.b. KKAuf_WAV'!$E$6:$E$405,$H470,'E8.b. KKAuf_WAV'!$C$6:$C$405,"&lt;&gt;"&amp;"geleistete Anzahlungen auf immaterielle Vermögensgegenstände",'E8.b. KKAuf_WAV'!$C$6:$C$405,"&lt;&gt;"&amp;"geleistete Anzahlungen und Anlagen im Bau des Sachanlagevermögens",'E8.b. KKAuf_WAV'!$C$6:$C$405,"&lt;&gt;"&amp;"Geschäfts- oder Firmenwert")</f>
        <v>0</v>
      </c>
      <c r="AA470" s="980">
        <f>SUMIFS('E8.b. KKAuf_WAV'!$O$6:$O$405,'E8.b. KKAuf_WAV'!$B$6:$B$405,$C470,'E8.b. KKAuf_WAV'!$E$6:$E$405,H470,'E8.b. KKAuf_WAV'!$C$6:$C$405,"geleistete Anzahlungen und Anlagen im Bau des Sachanlagevermögens")+ SUMIFS('E8.b. KKAuf_WAV'!$O$6:$O$405,'E8.b. KKAuf_WAV'!$B$6:$B$405,$C470,'E8.b. KKAuf_WAV'!$E$6:$E$405,H470,'E8.b. KKAuf_WAV'!$C$6:$C$405,"geleistete Anzahlungen auf immaterielle Vermögensgegenstände")</f>
        <v>0</v>
      </c>
      <c r="AB470" s="980">
        <f>SUMIFS('E8.c. KKAuf_BKZ_NAB_IZ'!$L$6:$L$405,'E8.c. KKAuf_BKZ_NAB_IZ'!$B$6:$B$405,$C470,'E8.c. KKAuf_BKZ_NAB_IZ'!$C$6:$C$405,$H470)</f>
        <v>0</v>
      </c>
      <c r="AC470" s="974"/>
      <c r="AD470" s="980">
        <f t="shared" si="175"/>
        <v>0</v>
      </c>
      <c r="AE470" s="984">
        <f>$AE$15</f>
        <v>0</v>
      </c>
      <c r="AF470" s="984">
        <f>$AF$15</f>
        <v>0</v>
      </c>
      <c r="AG470" s="984">
        <f>$AG$15</f>
        <v>0</v>
      </c>
      <c r="AH470" s="982">
        <f t="shared" si="176"/>
        <v>0</v>
      </c>
      <c r="AJ470" s="980">
        <f t="shared" si="172"/>
        <v>0</v>
      </c>
      <c r="AK470" s="984">
        <f>$AK$15</f>
        <v>0</v>
      </c>
      <c r="AL470" s="984">
        <f>$AL$15</f>
        <v>0</v>
      </c>
      <c r="AM470" s="984">
        <f>$AM$15</f>
        <v>0</v>
      </c>
      <c r="AN470" s="982">
        <f t="shared" si="173"/>
        <v>0</v>
      </c>
    </row>
    <row r="471" spans="2:40" ht="15" hidden="1" thickBot="1" x14ac:dyDescent="0.25">
      <c r="B471" s="1447"/>
      <c r="C471" s="1002">
        <f>C466</f>
        <v>0</v>
      </c>
      <c r="D471" s="1450"/>
      <c r="E471" s="1408"/>
      <c r="F471" s="1408"/>
      <c r="G471" s="990"/>
      <c r="H471" s="983">
        <v>2027</v>
      </c>
      <c r="I471" s="972"/>
      <c r="J471" s="803">
        <f t="shared" si="174"/>
        <v>0</v>
      </c>
      <c r="K471" s="804"/>
      <c r="L471" s="803">
        <f t="shared" si="163"/>
        <v>0</v>
      </c>
      <c r="M471" s="804"/>
      <c r="N471" s="803">
        <f t="shared" si="170"/>
        <v>0</v>
      </c>
      <c r="O471" s="804"/>
      <c r="P471" s="803">
        <f t="shared" si="177"/>
        <v>0</v>
      </c>
      <c r="Q471" s="760"/>
      <c r="R471" s="980">
        <f>SUMIFS('E8.a. KKAuf_SAV'!$X$6:$X$2005,'E8.a. KKAuf_SAV'!$B$6:$B$2005,$C471,'E8.a. KKAuf_SAV'!$D$6:$D$2005,$H471)</f>
        <v>0</v>
      </c>
      <c r="S471" s="980">
        <f>SUMIFS('E8.b. KKAuf_WAV'!$N$6:$N$405,'E8.b. KKAuf_WAV'!$B$6:$B$405,$C471,'E8.b. KKAuf_WAV'!$E$6:$E$405,H471)-SUMIFS('E8.b. KKAuf_WAV'!$N$6:$N$405,'E8.b. KKAuf_WAV'!$B$6:$B$405,$C471,'E8.b. KKAuf_WAV'!$C$6:$C$405,"Geschäfts- oder Firmenwert",'E8.b. KKAuf_WAV'!$D$6:$D$405,H471)</f>
        <v>0</v>
      </c>
      <c r="T471" s="974"/>
      <c r="U471" s="980">
        <f>SUMIFS('E8.a. KKAuf_SAV'!$W$6:$W$2005,'E8.a. KKAuf_SAV'!$B$6:$B$2005,$C471,'E8.a. KKAuf_SAV'!$D$6:$D$2005,H471)</f>
        <v>0</v>
      </c>
      <c r="V471" s="980">
        <f>SUMIFS('E8.b. KKAuf_WAV'!$M$6:$M$405,'E8.b. KKAuf_WAV'!$B$6:$B$405,$C471,'E8.b. KKAuf_WAV'!$E$6:$E$405,$H471,'E8.b. KKAuf_WAV'!$C$6:$C$405,"&lt;&gt;"&amp;"geleistete Anzahlungen auf immaterielle Vermögensgegenstände",'E8.b. KKAuf_WAV'!$C$6:$C$405,"&lt;&gt;"&amp;"geleistete Anzahlungen und Anlagen im Bau des Sachanlagevermögens",'E8.b. KKAuf_WAV'!$C$6:$C$405,"&lt;&gt;"&amp;"Geschäfts- oder Firmenwert")</f>
        <v>0</v>
      </c>
      <c r="W471" s="980">
        <f>SUMIFS('E8.b. KKAuf_WAV'!$M$6:$M$405,'E8.b. KKAuf_WAV'!$B$6:$B$405,$C471,'E8.b. KKAuf_WAV'!$E$6:$E$405,H471,'E8.b. KKAuf_WAV'!$C$6:$C$405,"geleistete Anzahlungen und Anlagen im Bau des Sachanlagevermögens")+ SUMIFS('E8.b. KKAuf_WAV'!$M$6:$M$405,'E8.b. KKAuf_WAV'!$B$6:$B$405,$C471,'E8.b. KKAuf_WAV'!$E$6:$E$405,H471,'E8.b. KKAuf_WAV'!$C$6:$C$405,"geleistete Anzahlungen auf immaterielle Vermögensgegenstände")</f>
        <v>0</v>
      </c>
      <c r="X471" s="980">
        <f>SUMIFS('E8.c. KKAuf_BKZ_NAB_IZ'!$K$6:$K$405,'E8.c. KKAuf_BKZ_NAB_IZ'!$B$6:$B$405,$C471,'E8.c. KKAuf_BKZ_NAB_IZ'!$C$6:$C$405,$H471)</f>
        <v>0</v>
      </c>
      <c r="Y471" s="980">
        <f>SUMIFS('E8.a. KKAuf_SAV'!$Y$6:$Y$2005,'E8.a. KKAuf_SAV'!$B$6:$B$2005,$C471,'E8.a. KKAuf_SAV'!$D$6:$D$2005,$H471)</f>
        <v>0</v>
      </c>
      <c r="Z471" s="980">
        <f>SUMIFS('E8.b. KKAuf_WAV'!$O$6:$O$405,'E8.b. KKAuf_WAV'!$B$6:$B$405,$C471,'E8.b. KKAuf_WAV'!$E$6:$E$405,$H471,'E8.b. KKAuf_WAV'!$C$6:$C$405,"&lt;&gt;"&amp;"geleistete Anzahlungen auf immaterielle Vermögensgegenstände",'E8.b. KKAuf_WAV'!$C$6:$C$405,"&lt;&gt;"&amp;"geleistete Anzahlungen und Anlagen im Bau des Sachanlagevermögens",'E8.b. KKAuf_WAV'!$C$6:$C$405,"&lt;&gt;"&amp;"Geschäfts- oder Firmenwert")</f>
        <v>0</v>
      </c>
      <c r="AA471" s="980">
        <f>SUMIFS('E8.b. KKAuf_WAV'!$O$6:$O$405,'E8.b. KKAuf_WAV'!$B$6:$B$405,$C471,'E8.b. KKAuf_WAV'!$E$6:$E$405,H471,'E8.b. KKAuf_WAV'!$C$6:$C$405,"geleistete Anzahlungen und Anlagen im Bau des Sachanlagevermögens")+ SUMIFS('E8.b. KKAuf_WAV'!$O$6:$O$405,'E8.b. KKAuf_WAV'!$B$6:$B$405,$C471,'E8.b. KKAuf_WAV'!$E$6:$E$405,H471,'E8.b. KKAuf_WAV'!$C$6:$C$405,"geleistete Anzahlungen auf immaterielle Vermögensgegenstände")</f>
        <v>0</v>
      </c>
      <c r="AB471" s="980">
        <f>SUMIFS('E8.c. KKAuf_BKZ_NAB_IZ'!$L$6:$L$405,'E8.c. KKAuf_BKZ_NAB_IZ'!$B$6:$B$405,$C471,'E8.c. KKAuf_BKZ_NAB_IZ'!$C$6:$C$405,$H471)</f>
        <v>0</v>
      </c>
      <c r="AC471" s="974"/>
      <c r="AD471" s="980">
        <f t="shared" si="175"/>
        <v>0</v>
      </c>
      <c r="AE471" s="984">
        <f>$AE$16</f>
        <v>0</v>
      </c>
      <c r="AF471" s="984">
        <f>$AF$16</f>
        <v>0</v>
      </c>
      <c r="AG471" s="984">
        <f>$AG$16</f>
        <v>0</v>
      </c>
      <c r="AH471" s="982">
        <f t="shared" si="176"/>
        <v>0</v>
      </c>
      <c r="AJ471" s="980">
        <f t="shared" si="172"/>
        <v>0</v>
      </c>
      <c r="AK471" s="984">
        <f>$AK$16</f>
        <v>0</v>
      </c>
      <c r="AL471" s="984">
        <f>$AL$16</f>
        <v>0</v>
      </c>
      <c r="AM471" s="984">
        <f>$AM$16</f>
        <v>0</v>
      </c>
      <c r="AN471" s="982">
        <f t="shared" si="173"/>
        <v>0</v>
      </c>
    </row>
    <row r="472" spans="2:40" ht="15" hidden="1" thickBot="1" x14ac:dyDescent="0.25">
      <c r="B472" s="1448"/>
      <c r="C472" s="1003">
        <f>C466</f>
        <v>0</v>
      </c>
      <c r="D472" s="1451"/>
      <c r="E472" s="1409"/>
      <c r="F472" s="1409"/>
      <c r="G472" s="970"/>
      <c r="H472" s="986">
        <v>2028</v>
      </c>
      <c r="I472" s="972"/>
      <c r="J472" s="815">
        <f t="shared" si="174"/>
        <v>0</v>
      </c>
      <c r="K472" s="804"/>
      <c r="L472" s="814">
        <f t="shared" si="163"/>
        <v>0</v>
      </c>
      <c r="M472" s="804"/>
      <c r="N472" s="814">
        <f t="shared" si="170"/>
        <v>0</v>
      </c>
      <c r="O472" s="804"/>
      <c r="P472" s="814">
        <f t="shared" si="177"/>
        <v>0</v>
      </c>
      <c r="Q472" s="760"/>
      <c r="R472" s="987">
        <f>SUMIFS('E8.a. KKAuf_SAV'!$X$6:$X$2005,'E8.a. KKAuf_SAV'!$B$6:$B$2005,$C472,'E8.a. KKAuf_SAV'!$D$6:$D$2005,$H472)</f>
        <v>0</v>
      </c>
      <c r="S472" s="987">
        <f>SUMIFS('E8.b. KKAuf_WAV'!$N$6:$N$405,'E8.b. KKAuf_WAV'!$B$6:$B$405,$C472,'E8.b. KKAuf_WAV'!$E$6:$E$405,H472)-SUMIFS('E8.b. KKAuf_WAV'!$N$6:$N$405,'E8.b. KKAuf_WAV'!$B$6:$B$405,$C472,'E8.b. KKAuf_WAV'!$C$6:$C$405,"Geschäfts- oder Firmenwert",'E8.b. KKAuf_WAV'!$D$6:$D$405,H472)</f>
        <v>0</v>
      </c>
      <c r="T472" s="974"/>
      <c r="U472" s="987">
        <f>SUMIFS('E8.a. KKAuf_SAV'!$W$6:$W$2005,'E8.a. KKAuf_SAV'!$B$6:$B$2005,$C472,'E8.a. KKAuf_SAV'!$D$6:$D$2005,H472)</f>
        <v>0</v>
      </c>
      <c r="V472" s="987">
        <f>SUMIFS('E8.b. KKAuf_WAV'!$M$6:$M$405,'E8.b. KKAuf_WAV'!$B$6:$B$405,$C472,'E8.b. KKAuf_WAV'!$E$6:$E$405,$H472,'E8.b. KKAuf_WAV'!$C$6:$C$405,"&lt;&gt;"&amp;"geleistete Anzahlungen auf immaterielle Vermögensgegenstände",'E8.b. KKAuf_WAV'!$C$6:$C$405,"&lt;&gt;"&amp;"geleistete Anzahlungen und Anlagen im Bau des Sachanlagevermögens",'E8.b. KKAuf_WAV'!$C$6:$C$405,"&lt;&gt;"&amp;"Geschäfts- oder Firmenwert")</f>
        <v>0</v>
      </c>
      <c r="W472" s="987">
        <f>SUMIFS('E8.b. KKAuf_WAV'!$M$6:$M$405,'E8.b. KKAuf_WAV'!$B$6:$B$405,$C472,'E8.b. KKAuf_WAV'!$E$6:$E$405,H472,'E8.b. KKAuf_WAV'!$C$6:$C$405,"geleistete Anzahlungen und Anlagen im Bau des Sachanlagevermögens")+ SUMIFS('E8.b. KKAuf_WAV'!$M$6:$M$405,'E8.b. KKAuf_WAV'!$B$6:$B$405,$C472,'E8.b. KKAuf_WAV'!$E$6:$E$405,H472,'E8.b. KKAuf_WAV'!$C$6:$C$405,"geleistete Anzahlungen auf immaterielle Vermögensgegenstände")</f>
        <v>0</v>
      </c>
      <c r="X472" s="987">
        <f>SUMIFS('E8.c. KKAuf_BKZ_NAB_IZ'!$K$6:$K$405,'E8.c. KKAuf_BKZ_NAB_IZ'!$B$6:$B$405,$C472,'E8.c. KKAuf_BKZ_NAB_IZ'!$C$6:$C$405,$H472)</f>
        <v>0</v>
      </c>
      <c r="Y472" s="987">
        <f>SUMIFS('E8.a. KKAuf_SAV'!$Y$6:$Y$2005,'E8.a. KKAuf_SAV'!$B$6:$B$2005,$C472,'E8.a. KKAuf_SAV'!$D$6:$D$2005,$H472)</f>
        <v>0</v>
      </c>
      <c r="Z472" s="987">
        <f>SUMIFS('E8.b. KKAuf_WAV'!$O$6:$O$405,'E8.b. KKAuf_WAV'!$B$6:$B$405,$C472,'E8.b. KKAuf_WAV'!$E$6:$E$405,$H472,'E8.b. KKAuf_WAV'!$C$6:$C$405,"&lt;&gt;"&amp;"geleistete Anzahlungen auf immaterielle Vermögensgegenstände",'E8.b. KKAuf_WAV'!$C$6:$C$405,"&lt;&gt;"&amp;"geleistete Anzahlungen und Anlagen im Bau des Sachanlagevermögens",'E8.b. KKAuf_WAV'!$C$6:$C$405,"&lt;&gt;"&amp;"Geschäfts- oder Firmenwert")</f>
        <v>0</v>
      </c>
      <c r="AA472" s="987">
        <f>SUMIFS('E8.b. KKAuf_WAV'!$O$6:$O$405,'E8.b. KKAuf_WAV'!$B$6:$B$405,$C472,'E8.b. KKAuf_WAV'!$E$6:$E$405,H472,'E8.b. KKAuf_WAV'!$C$6:$C$405,"geleistete Anzahlungen und Anlagen im Bau des Sachanlagevermögens")+ SUMIFS('E8.b. KKAuf_WAV'!$O$6:$O$405,'E8.b. KKAuf_WAV'!$B$6:$B$405,$C472,'E8.b. KKAuf_WAV'!$E$6:$E$405,H472,'E8.b. KKAuf_WAV'!$C$6:$C$405,"geleistete Anzahlungen auf immaterielle Vermögensgegenstände")</f>
        <v>0</v>
      </c>
      <c r="AB472" s="987">
        <f>SUMIFS('E8.c. KKAuf_BKZ_NAB_IZ'!$L$6:$L$405,'E8.c. KKAuf_BKZ_NAB_IZ'!$B$6:$B$405,$C472,'E8.c. KKAuf_BKZ_NAB_IZ'!$C$6:$C$405,$H472)</f>
        <v>0</v>
      </c>
      <c r="AC472" s="974"/>
      <c r="AD472" s="987">
        <f t="shared" si="175"/>
        <v>0</v>
      </c>
      <c r="AE472" s="988">
        <f>$AE$17</f>
        <v>0</v>
      </c>
      <c r="AF472" s="988">
        <f>$AF$17</f>
        <v>0</v>
      </c>
      <c r="AG472" s="988">
        <f>$AG$17</f>
        <v>0</v>
      </c>
      <c r="AH472" s="989">
        <f t="shared" si="176"/>
        <v>0</v>
      </c>
      <c r="AJ472" s="987">
        <f t="shared" si="172"/>
        <v>0</v>
      </c>
      <c r="AK472" s="988">
        <f>$AK$17</f>
        <v>0</v>
      </c>
      <c r="AL472" s="988">
        <f>$AL$17</f>
        <v>0</v>
      </c>
      <c r="AM472" s="988">
        <f>$AM$17</f>
        <v>0</v>
      </c>
      <c r="AN472" s="989">
        <f t="shared" si="173"/>
        <v>0</v>
      </c>
    </row>
    <row r="473" spans="2:40" ht="14.25" customHeight="1" x14ac:dyDescent="0.2">
      <c r="B473" s="1446"/>
      <c r="C473" s="1001">
        <f>B473</f>
        <v>0</v>
      </c>
      <c r="D473" s="1449"/>
      <c r="E473" s="1407"/>
      <c r="F473" s="1410"/>
      <c r="G473" s="990"/>
      <c r="H473" s="991">
        <v>2022</v>
      </c>
      <c r="I473" s="972"/>
      <c r="J473" s="813">
        <f t="shared" si="174"/>
        <v>0</v>
      </c>
      <c r="K473" s="804"/>
      <c r="L473" s="813">
        <f t="shared" si="163"/>
        <v>0</v>
      </c>
      <c r="M473" s="804"/>
      <c r="N473" s="813">
        <f t="shared" si="170"/>
        <v>0</v>
      </c>
      <c r="O473" s="804"/>
      <c r="P473" s="813">
        <f t="shared" ref="P473:P479" si="178">IFERROR((AJ473*AK473+AD473*AE473)*0.4*0.035*$F$473,0)</f>
        <v>0</v>
      </c>
      <c r="Q473" s="760"/>
      <c r="R473" s="992">
        <f>SUMIFS('E8.a. KKAuf_SAV'!$X$6:$X$2005,'E8.a. KKAuf_SAV'!$B$6:$B$2005,$C473,'E8.a. KKAuf_SAV'!$D$6:$D$2005,$H473)</f>
        <v>0</v>
      </c>
      <c r="S473" s="992">
        <f>SUMIFS('E8.b. KKAuf_WAV'!$N$6:$N$405,'E8.b. KKAuf_WAV'!$B$6:$B$405,$C473,'E8.b. KKAuf_WAV'!$E$6:$E$405,H473)-SUMIFS('E8.b. KKAuf_WAV'!$N$6:$N$405,'E8.b. KKAuf_WAV'!$B$6:$B$405,$C473,'E8.b. KKAuf_WAV'!$C$6:$C$405,"Geschäfts- oder Firmenwert",'E8.b. KKAuf_WAV'!$D$6:$D$405,H473)</f>
        <v>0</v>
      </c>
      <c r="T473" s="974"/>
      <c r="U473" s="992">
        <f>SUMIFS('E8.a. KKAuf_SAV'!$W$6:$W$2005,'E8.a. KKAuf_SAV'!$B$6:$B$2005,$C473,'E8.a. KKAuf_SAV'!$D$6:$D$2005,H473)</f>
        <v>0</v>
      </c>
      <c r="V473" s="992">
        <f>SUMIFS('E8.b. KKAuf_WAV'!$M$6:$M$405,'E8.b. KKAuf_WAV'!$B$6:$B$405,$C473,'E8.b. KKAuf_WAV'!$E$6:$E$405,$H473,'E8.b. KKAuf_WAV'!$C$6:$C$405,"&lt;&gt;"&amp;"geleistete Anzahlungen auf immaterielle Vermögensgegenstände",'E8.b. KKAuf_WAV'!$C$6:$C$405,"&lt;&gt;"&amp;"geleistete Anzahlungen und Anlagen im Bau des Sachanlagevermögens",'E8.b. KKAuf_WAV'!$C$6:$C$405,"&lt;&gt;"&amp;"Geschäfts- oder Firmenwert")</f>
        <v>0</v>
      </c>
      <c r="W473" s="992">
        <f>SUMIFS('E8.b. KKAuf_WAV'!$M$6:$M$405,'E8.b. KKAuf_WAV'!$B$6:$B$405,$C473,'E8.b. KKAuf_WAV'!$E$6:$E$405,Listen!$AA$3,'E8.b. KKAuf_WAV'!$C$6:$C$405,"geleistete Anzahlungen und Anlagen im Bau des Sachanlagevermögens")+ SUMIFS('E8.b. KKAuf_WAV'!$M$6:$M$405,'E8.b. KKAuf_WAV'!$B$6:$B$405,$C473,'E8.b. KKAuf_WAV'!$E$6:$E$405,Listen!$AA$3,'E8.b. KKAuf_WAV'!$C$6:$C$405,"geleistete Anzahlungen auf immaterielle Vermögensgegenstände")</f>
        <v>0</v>
      </c>
      <c r="X473" s="992">
        <f>SUMIFS('E8.c. KKAuf_BKZ_NAB_IZ'!$K$6:$K$405,'E8.c. KKAuf_BKZ_NAB_IZ'!$B$6:$B$405,$C473,'E8.c. KKAuf_BKZ_NAB_IZ'!$C$6:$C$405,$H473)</f>
        <v>0</v>
      </c>
      <c r="Y473" s="992">
        <f>SUMIFS('E8.a. KKAuf_SAV'!$Y$6:$Y$2005,'E8.a. KKAuf_SAV'!$B$6:$B$2005,$C473,'E8.a. KKAuf_SAV'!$D$6:$D$2005,$H473)</f>
        <v>0</v>
      </c>
      <c r="Z473" s="992">
        <f>SUMIFS('E8.b. KKAuf_WAV'!$O$6:$O$405,'E8.b. KKAuf_WAV'!$B$6:$B$405,$C473,'E8.b. KKAuf_WAV'!$E$6:$E$405,$H473,'E8.b. KKAuf_WAV'!$C$6:$C$405,"&lt;&gt;"&amp;"geleistete Anzahlungen auf immaterielle Vermögensgegenstände",'E8.b. KKAuf_WAV'!$C$6:$C$405,"&lt;&gt;"&amp;"geleistete Anzahlungen und Anlagen im Bau des Sachanlagevermögens",'E8.b. KKAuf_WAV'!$C$6:$C$405,"&lt;&gt;"&amp;"Geschäfts- oder Firmenwert")</f>
        <v>0</v>
      </c>
      <c r="AA473" s="992">
        <f>SUMIFS('E8.b. KKAuf_WAV'!$O$6:$O$405,'E8.b. KKAuf_WAV'!$B$6:$B$405,$C473,'E8.b. KKAuf_WAV'!$E$6:$E$405,Listen!$AA$3,'E8.b. KKAuf_WAV'!$C$6:$C$405,"geleistete Anzahlungen und Anlagen im Bau des Sachanlagevermögens")+ SUMIFS('E8.b. KKAuf_WAV'!$O$6:$O$405,'E8.b. KKAuf_WAV'!$B$6:$B$405,$C473,'E8.b. KKAuf_WAV'!$E$6:$E$405,Listen!$AA$3,'E8.b. KKAuf_WAV'!$C$6:$C$405,"geleistete Anzahlungen auf immaterielle Vermögensgegenstände")</f>
        <v>0</v>
      </c>
      <c r="AB473" s="992">
        <f>SUMIFS('E8.c. KKAuf_BKZ_NAB_IZ'!$L$6:$L$405,'E8.c. KKAuf_BKZ_NAB_IZ'!$B$6:$B$405,$C473,'E8.c. KKAuf_BKZ_NAB_IZ'!$C$6:$C$405,$H473)</f>
        <v>0</v>
      </c>
      <c r="AC473" s="974"/>
      <c r="AD473" s="992">
        <f t="shared" si="175"/>
        <v>0</v>
      </c>
      <c r="AE473" s="993">
        <f>$AE$11</f>
        <v>5.0700000000000002E-2</v>
      </c>
      <c r="AF473" s="993">
        <f>$AF$11</f>
        <v>1.7100000000000001E-2</v>
      </c>
      <c r="AG473" s="993">
        <f>$AG$11</f>
        <v>3.0499999999999999E-2</v>
      </c>
      <c r="AH473" s="994">
        <f t="shared" si="176"/>
        <v>0</v>
      </c>
      <c r="AJ473" s="992">
        <f t="shared" si="172"/>
        <v>0</v>
      </c>
      <c r="AK473" s="993">
        <f>$AK$11</f>
        <v>5.0700000000000002E-2</v>
      </c>
      <c r="AL473" s="993">
        <f>$AL$11</f>
        <v>1.7100000000000001E-2</v>
      </c>
      <c r="AM473" s="993">
        <f>$AM$11</f>
        <v>3.0499999999999999E-2</v>
      </c>
      <c r="AN473" s="994">
        <f t="shared" si="173"/>
        <v>0</v>
      </c>
    </row>
    <row r="474" spans="2:40" x14ac:dyDescent="0.2">
      <c r="B474" s="1447"/>
      <c r="C474" s="1002">
        <f>C473</f>
        <v>0</v>
      </c>
      <c r="D474" s="1450"/>
      <c r="E474" s="1408"/>
      <c r="F474" s="1408"/>
      <c r="G474" s="990"/>
      <c r="H474" s="983">
        <v>2023</v>
      </c>
      <c r="I474" s="972"/>
      <c r="J474" s="805">
        <f t="shared" si="174"/>
        <v>0</v>
      </c>
      <c r="K474" s="804"/>
      <c r="L474" s="803">
        <f t="shared" si="163"/>
        <v>0</v>
      </c>
      <c r="M474" s="804"/>
      <c r="N474" s="803">
        <f t="shared" si="170"/>
        <v>0</v>
      </c>
      <c r="O474" s="804"/>
      <c r="P474" s="803">
        <f t="shared" si="178"/>
        <v>0</v>
      </c>
      <c r="Q474" s="760"/>
      <c r="R474" s="980">
        <f>SUMIFS('E8.a. KKAuf_SAV'!$X$6:$X$2005,'E8.a. KKAuf_SAV'!$B$6:$B$2005,$C474,'E8.a. KKAuf_SAV'!$D$6:$D$2005,$H474)</f>
        <v>0</v>
      </c>
      <c r="S474" s="980">
        <f>SUMIFS('E8.b. KKAuf_WAV'!$N$6:$N$405,'E8.b. KKAuf_WAV'!$B$6:$B$405,$C474,'E8.b. KKAuf_WAV'!$E$6:$E$405,H474)-SUMIFS('E8.b. KKAuf_WAV'!$N$6:$N$405,'E8.b. KKAuf_WAV'!$B$6:$B$405,$C474,'E8.b. KKAuf_WAV'!$C$6:$C$405,"Geschäfts- oder Firmenwert",'E8.b. KKAuf_WAV'!$D$6:$D$405,H474)</f>
        <v>0</v>
      </c>
      <c r="T474" s="974"/>
      <c r="U474" s="980">
        <f>SUMIFS('E8.a. KKAuf_SAV'!$W$6:$W$2005,'E8.a. KKAuf_SAV'!$B$6:$B$2005,$C474,'E8.a. KKAuf_SAV'!$D$6:$D$2005,H474)</f>
        <v>0</v>
      </c>
      <c r="V474" s="980">
        <f>SUMIFS('E8.b. KKAuf_WAV'!$M$6:$M$405,'E8.b. KKAuf_WAV'!$B$6:$B$405,$C474,'E8.b. KKAuf_WAV'!$E$6:$E$405,$H474,'E8.b. KKAuf_WAV'!$C$6:$C$405,"&lt;&gt;"&amp;"geleistete Anzahlungen auf immaterielle Vermögensgegenstände",'E8.b. KKAuf_WAV'!$C$6:$C$405,"&lt;&gt;"&amp;"geleistete Anzahlungen und Anlagen im Bau des Sachanlagevermögens",'E8.b. KKAuf_WAV'!$C$6:$C$405,"&lt;&gt;"&amp;"Geschäfts- oder Firmenwert")</f>
        <v>0</v>
      </c>
      <c r="W474" s="980"/>
      <c r="X474" s="980">
        <f>SUMIFS('E8.c. KKAuf_BKZ_NAB_IZ'!$K$6:$K$405,'E8.c. KKAuf_BKZ_NAB_IZ'!$B$6:$B$405,$C474,'E8.c. KKAuf_BKZ_NAB_IZ'!$C$6:$C$405,$H474)</f>
        <v>0</v>
      </c>
      <c r="Y474" s="980">
        <f>SUMIFS('E8.a. KKAuf_SAV'!$Y$6:$Y$2005,'E8.a. KKAuf_SAV'!$B$6:$B$2005,$C474,'E8.a. KKAuf_SAV'!$D$6:$D$2005,$H474)</f>
        <v>0</v>
      </c>
      <c r="Z474" s="980">
        <f>SUMIFS('E8.b. KKAuf_WAV'!$O$6:$O$405,'E8.b. KKAuf_WAV'!$B$6:$B$405,$C474,'E8.b. KKAuf_WAV'!$E$6:$E$405,$H474,'E8.b. KKAuf_WAV'!$C$6:$C$405,"&lt;&gt;"&amp;"geleistete Anzahlungen auf immaterielle Vermögensgegenstände",'E8.b. KKAuf_WAV'!$C$6:$C$405,"&lt;&gt;"&amp;"geleistete Anzahlungen und Anlagen im Bau des Sachanlagevermögens",'E8.b. KKAuf_WAV'!$C$6:$C$405,"&lt;&gt;"&amp;"Geschäfts- oder Firmenwert")</f>
        <v>0</v>
      </c>
      <c r="AA474" s="980"/>
      <c r="AB474" s="980">
        <f>SUMIFS('E8.c. KKAuf_BKZ_NAB_IZ'!$L$6:$L$405,'E8.c. KKAuf_BKZ_NAB_IZ'!$B$6:$B$405,$C474,'E8.c. KKAuf_BKZ_NAB_IZ'!$C$6:$C$405,$H474)</f>
        <v>0</v>
      </c>
      <c r="AC474" s="974"/>
      <c r="AD474" s="980">
        <f t="shared" si="175"/>
        <v>0</v>
      </c>
      <c r="AE474" s="984">
        <f>$AE$12</f>
        <v>5.0700000000000002E-2</v>
      </c>
      <c r="AF474" s="984">
        <f>$AF$12</f>
        <v>1.7100000000000001E-2</v>
      </c>
      <c r="AG474" s="984">
        <f>$AG$12</f>
        <v>3.0499999999999999E-2</v>
      </c>
      <c r="AH474" s="982">
        <f t="shared" si="176"/>
        <v>0</v>
      </c>
      <c r="AJ474" s="980"/>
      <c r="AK474" s="984">
        <f>$AK$12</f>
        <v>5.0700000000000002E-2</v>
      </c>
      <c r="AL474" s="984">
        <f>$AL$12</f>
        <v>1.7100000000000001E-2</v>
      </c>
      <c r="AM474" s="984">
        <f>$AM$12</f>
        <v>3.0499999999999999E-2</v>
      </c>
      <c r="AN474" s="982">
        <f t="shared" si="173"/>
        <v>0</v>
      </c>
    </row>
    <row r="475" spans="2:40" x14ac:dyDescent="0.2">
      <c r="B475" s="1447"/>
      <c r="C475" s="1002">
        <f>C473</f>
        <v>0</v>
      </c>
      <c r="D475" s="1450"/>
      <c r="E475" s="1408"/>
      <c r="F475" s="1408"/>
      <c r="G475" s="990"/>
      <c r="H475" s="983">
        <v>2024</v>
      </c>
      <c r="I475" s="972"/>
      <c r="J475" s="803">
        <f t="shared" si="174"/>
        <v>0</v>
      </c>
      <c r="K475" s="804"/>
      <c r="L475" s="803">
        <f t="shared" ref="L475:L538" si="179">R475+S475</f>
        <v>0</v>
      </c>
      <c r="M475" s="804"/>
      <c r="N475" s="803">
        <f t="shared" si="170"/>
        <v>0</v>
      </c>
      <c r="O475" s="804"/>
      <c r="P475" s="803">
        <f t="shared" si="178"/>
        <v>0</v>
      </c>
      <c r="Q475" s="760"/>
      <c r="R475" s="980">
        <f>SUMIFS('E8.a. KKAuf_SAV'!$X$6:$X$2005,'E8.a. KKAuf_SAV'!$B$6:$B$2005,$C475,'E8.a. KKAuf_SAV'!$D$6:$D$2005,$H475)</f>
        <v>0</v>
      </c>
      <c r="S475" s="980">
        <f>SUMIFS('E8.b. KKAuf_WAV'!$N$6:$N$405,'E8.b. KKAuf_WAV'!$B$6:$B$405,$C475,'E8.b. KKAuf_WAV'!$E$6:$E$405,H475)-SUMIFS('E8.b. KKAuf_WAV'!$N$6:$N$405,'E8.b. KKAuf_WAV'!$B$6:$B$405,$C475,'E8.b. KKAuf_WAV'!$C$6:$C$405,"Geschäfts- oder Firmenwert",'E8.b. KKAuf_WAV'!$D$6:$D$405,H475)</f>
        <v>0</v>
      </c>
      <c r="T475" s="974"/>
      <c r="U475" s="980">
        <f>SUMIFS('E8.a. KKAuf_SAV'!$W$6:$W$2005,'E8.a. KKAuf_SAV'!$B$6:$B$2005,$C475,'E8.a. KKAuf_SAV'!$D$6:$D$2005,H475)</f>
        <v>0</v>
      </c>
      <c r="V475" s="980">
        <f>SUMIFS('E8.b. KKAuf_WAV'!$M$6:$M$405,'E8.b. KKAuf_WAV'!$B$6:$B$405,$C475,'E8.b. KKAuf_WAV'!$E$6:$E$405,$H475,'E8.b. KKAuf_WAV'!$C$6:$C$405,"&lt;&gt;"&amp;"geleistete Anzahlungen auf immaterielle Vermögensgegenstände",'E8.b. KKAuf_WAV'!$C$6:$C$405,"&lt;&gt;"&amp;"geleistete Anzahlungen und Anlagen im Bau des Sachanlagevermögens",'E8.b. KKAuf_WAV'!$C$6:$C$405,"&lt;&gt;"&amp;"Geschäfts- oder Firmenwert")</f>
        <v>0</v>
      </c>
      <c r="W475" s="980">
        <f>SUMIFS('E8.b. KKAuf_WAV'!$M$6:$M$405,'E8.b. KKAuf_WAV'!$B$6:$B$405,$C475,'E8.b. KKAuf_WAV'!$E$6:$E$405,H475,'E8.b. KKAuf_WAV'!$C$6:$C$405,"geleistete Anzahlungen und Anlagen im Bau des Sachanlagevermögens")+ SUMIFS('E8.b. KKAuf_WAV'!$M$6:$M$405,'E8.b. KKAuf_WAV'!$B$6:$B$405,$C475,'E8.b. KKAuf_WAV'!$E$6:$E$405,H475,'E8.b. KKAuf_WAV'!$C$6:$C$405,"geleistete Anzahlungen auf immaterielle Vermögensgegenstände")</f>
        <v>0</v>
      </c>
      <c r="X475" s="980">
        <f>SUMIFS('E8.c. KKAuf_BKZ_NAB_IZ'!$K$6:$K$405,'E8.c. KKAuf_BKZ_NAB_IZ'!$B$6:$B$405,$C475,'E8.c. KKAuf_BKZ_NAB_IZ'!$C$6:$C$405,$H475)</f>
        <v>0</v>
      </c>
      <c r="Y475" s="980">
        <f>SUMIFS('E8.a. KKAuf_SAV'!$Y$6:$Y$2005,'E8.a. KKAuf_SAV'!$B$6:$B$2005,$C475,'E8.a. KKAuf_SAV'!$D$6:$D$2005,$H475)</f>
        <v>0</v>
      </c>
      <c r="Z475" s="980">
        <f>SUMIFS('E8.b. KKAuf_WAV'!$O$6:$O$405,'E8.b. KKAuf_WAV'!$B$6:$B$405,$C475,'E8.b. KKAuf_WAV'!$E$6:$E$405,$H475,'E8.b. KKAuf_WAV'!$C$6:$C$405,"&lt;&gt;"&amp;"geleistete Anzahlungen auf immaterielle Vermögensgegenstände",'E8.b. KKAuf_WAV'!$C$6:$C$405,"&lt;&gt;"&amp;"geleistete Anzahlungen und Anlagen im Bau des Sachanlagevermögens",'E8.b. KKAuf_WAV'!$C$6:$C$405,"&lt;&gt;"&amp;"Geschäfts- oder Firmenwert")</f>
        <v>0</v>
      </c>
      <c r="AA475" s="980">
        <f>SUMIFS('E8.b. KKAuf_WAV'!$O$6:$O$405,'E8.b. KKAuf_WAV'!$B$6:$B$405,$C475,'E8.b. KKAuf_WAV'!$E$6:$E$405,H475,'E8.b. KKAuf_WAV'!$C$6:$C$405,"geleistete Anzahlungen und Anlagen im Bau des Sachanlagevermögens")+ SUMIFS('E8.b. KKAuf_WAV'!$O$6:$O$405,'E8.b. KKAuf_WAV'!$B$6:$B$405,$C475,'E8.b. KKAuf_WAV'!$E$6:$E$405,H475,'E8.b. KKAuf_WAV'!$C$6:$C$405,"geleistete Anzahlungen auf immaterielle Vermögensgegenstände")</f>
        <v>0</v>
      </c>
      <c r="AB475" s="980">
        <f>SUMIFS('E8.c. KKAuf_BKZ_NAB_IZ'!$L$6:$L$405,'E8.c. KKAuf_BKZ_NAB_IZ'!$B$6:$B$405,$C475,'E8.c. KKAuf_BKZ_NAB_IZ'!$C$6:$C$405,$H475)</f>
        <v>0</v>
      </c>
      <c r="AC475" s="974"/>
      <c r="AD475" s="980">
        <f t="shared" si="175"/>
        <v>0</v>
      </c>
      <c r="AE475" s="984">
        <f>$AE$13</f>
        <v>6.93E-2</v>
      </c>
      <c r="AF475" s="984">
        <f>$AF$13</f>
        <v>3.8699999999999998E-2</v>
      </c>
      <c r="AG475" s="984">
        <f>$AG$13</f>
        <v>5.0900000000000001E-2</v>
      </c>
      <c r="AH475" s="982">
        <f t="shared" si="176"/>
        <v>0</v>
      </c>
      <c r="AJ475" s="980">
        <f t="shared" si="172"/>
        <v>0</v>
      </c>
      <c r="AK475" s="984">
        <f>$AK$13</f>
        <v>7.0099999999999996E-2</v>
      </c>
      <c r="AL475" s="984">
        <f>$AL$13</f>
        <v>3.6600000000000001E-2</v>
      </c>
      <c r="AM475" s="984">
        <f>$AM$13</f>
        <v>0.05</v>
      </c>
      <c r="AN475" s="982">
        <f t="shared" si="173"/>
        <v>0</v>
      </c>
    </row>
    <row r="476" spans="2:40" ht="15" thickBot="1" x14ac:dyDescent="0.25">
      <c r="B476" s="1447"/>
      <c r="C476" s="1002">
        <f>C473</f>
        <v>0</v>
      </c>
      <c r="D476" s="1450"/>
      <c r="E476" s="1408"/>
      <c r="F476" s="1408"/>
      <c r="G476" s="990"/>
      <c r="H476" s="983">
        <v>2025</v>
      </c>
      <c r="I476" s="972"/>
      <c r="J476" s="803">
        <f t="shared" si="174"/>
        <v>0</v>
      </c>
      <c r="K476" s="804"/>
      <c r="L476" s="803">
        <f t="shared" si="179"/>
        <v>0</v>
      </c>
      <c r="M476" s="804"/>
      <c r="N476" s="803">
        <f t="shared" si="170"/>
        <v>0</v>
      </c>
      <c r="O476" s="804"/>
      <c r="P476" s="803">
        <f t="shared" si="178"/>
        <v>0</v>
      </c>
      <c r="Q476" s="760"/>
      <c r="R476" s="980">
        <f>SUMIFS('E8.a. KKAuf_SAV'!$X$6:$X$2005,'E8.a. KKAuf_SAV'!$B$6:$B$2005,$C476,'E8.a. KKAuf_SAV'!$D$6:$D$2005,$H476)</f>
        <v>0</v>
      </c>
      <c r="S476" s="980">
        <f>SUMIFS('E8.b. KKAuf_WAV'!$N$6:$N$405,'E8.b. KKAuf_WAV'!$B$6:$B$405,$C476,'E8.b. KKAuf_WAV'!$E$6:$E$405,H476)-SUMIFS('E8.b. KKAuf_WAV'!$N$6:$N$405,'E8.b. KKAuf_WAV'!$B$6:$B$405,$C476,'E8.b. KKAuf_WAV'!$C$6:$C$405,"Geschäfts- oder Firmenwert",'E8.b. KKAuf_WAV'!$D$6:$D$405,H476)</f>
        <v>0</v>
      </c>
      <c r="T476" s="974"/>
      <c r="U476" s="980">
        <f>SUMIFS('E8.a. KKAuf_SAV'!$W$6:$W$2005,'E8.a. KKAuf_SAV'!$B$6:$B$2005,$C476,'E8.a. KKAuf_SAV'!$D$6:$D$2005,H476)</f>
        <v>0</v>
      </c>
      <c r="V476" s="980">
        <f>SUMIFS('E8.b. KKAuf_WAV'!$M$6:$M$405,'E8.b. KKAuf_WAV'!$B$6:$B$405,$C476,'E8.b. KKAuf_WAV'!$E$6:$E$405,$H476,'E8.b. KKAuf_WAV'!$C$6:$C$405,"&lt;&gt;"&amp;"geleistete Anzahlungen auf immaterielle Vermögensgegenstände",'E8.b. KKAuf_WAV'!$C$6:$C$405,"&lt;&gt;"&amp;"geleistete Anzahlungen und Anlagen im Bau des Sachanlagevermögens",'E8.b. KKAuf_WAV'!$C$6:$C$405,"&lt;&gt;"&amp;"Geschäfts- oder Firmenwert")</f>
        <v>0</v>
      </c>
      <c r="W476" s="980">
        <f>SUMIFS('E8.b. KKAuf_WAV'!$M$6:$M$405,'E8.b. KKAuf_WAV'!$B$6:$B$405,$C476,'E8.b. KKAuf_WAV'!$E$6:$E$405,H476,'E8.b. KKAuf_WAV'!$C$6:$C$405,"geleistete Anzahlungen und Anlagen im Bau des Sachanlagevermögens")+ SUMIFS('E8.b. KKAuf_WAV'!$M$6:$M$405,'E8.b. KKAuf_WAV'!$B$6:$B$405,$C476,'E8.b. KKAuf_WAV'!$E$6:$E$405,H476,'E8.b. KKAuf_WAV'!$C$6:$C$405,"geleistete Anzahlungen auf immaterielle Vermögensgegenstände")</f>
        <v>0</v>
      </c>
      <c r="X476" s="980">
        <f>SUMIFS('E8.c. KKAuf_BKZ_NAB_IZ'!$K$6:$K$405,'E8.c. KKAuf_BKZ_NAB_IZ'!$B$6:$B$405,$C476,'E8.c. KKAuf_BKZ_NAB_IZ'!$C$6:$C$405,$H476)</f>
        <v>0</v>
      </c>
      <c r="Y476" s="980">
        <f>SUMIFS('E8.a. KKAuf_SAV'!$Y$6:$Y$2005,'E8.a. KKAuf_SAV'!$B$6:$B$2005,$C476,'E8.a. KKAuf_SAV'!$D$6:$D$2005,$H476)</f>
        <v>0</v>
      </c>
      <c r="Z476" s="980">
        <f>SUMIFS('E8.b. KKAuf_WAV'!$O$6:$O$405,'E8.b. KKAuf_WAV'!$B$6:$B$405,$C476,'E8.b. KKAuf_WAV'!$E$6:$E$405,$H476,'E8.b. KKAuf_WAV'!$C$6:$C$405,"&lt;&gt;"&amp;"geleistete Anzahlungen auf immaterielle Vermögensgegenstände",'E8.b. KKAuf_WAV'!$C$6:$C$405,"&lt;&gt;"&amp;"geleistete Anzahlungen und Anlagen im Bau des Sachanlagevermögens",'E8.b. KKAuf_WAV'!$C$6:$C$405,"&lt;&gt;"&amp;"Geschäfts- oder Firmenwert")</f>
        <v>0</v>
      </c>
      <c r="AA476" s="980">
        <f>SUMIFS('E8.b. KKAuf_WAV'!$O$6:$O$405,'E8.b. KKAuf_WAV'!$B$6:$B$405,$C476,'E8.b. KKAuf_WAV'!$E$6:$E$405,H476,'E8.b. KKAuf_WAV'!$C$6:$C$405,"geleistete Anzahlungen und Anlagen im Bau des Sachanlagevermögens")+ SUMIFS('E8.b. KKAuf_WAV'!$O$6:$O$405,'E8.b. KKAuf_WAV'!$B$6:$B$405,$C476,'E8.b. KKAuf_WAV'!$E$6:$E$405,H476,'E8.b. KKAuf_WAV'!$C$6:$C$405,"geleistete Anzahlungen auf immaterielle Vermögensgegenstände")</f>
        <v>0</v>
      </c>
      <c r="AB476" s="980">
        <f>SUMIFS('E8.c. KKAuf_BKZ_NAB_IZ'!$L$6:$L$405,'E8.c. KKAuf_BKZ_NAB_IZ'!$B$6:$B$405,$C476,'E8.c. KKAuf_BKZ_NAB_IZ'!$C$6:$C$405,$H476)</f>
        <v>0</v>
      </c>
      <c r="AC476" s="974"/>
      <c r="AD476" s="980">
        <f t="shared" si="175"/>
        <v>0</v>
      </c>
      <c r="AE476" s="984">
        <f>$AE$14</f>
        <v>7.0099999999999996E-2</v>
      </c>
      <c r="AF476" s="984">
        <f>$AF$14</f>
        <v>3.6600000000000001E-2</v>
      </c>
      <c r="AG476" s="984">
        <f>$AG$14</f>
        <v>0.05</v>
      </c>
      <c r="AH476" s="982">
        <f t="shared" si="176"/>
        <v>0</v>
      </c>
      <c r="AJ476" s="980">
        <f t="shared" si="172"/>
        <v>0</v>
      </c>
      <c r="AK476" s="984">
        <f>$AK$14</f>
        <v>7.0099999999999996E-2</v>
      </c>
      <c r="AL476" s="984">
        <f>$AL$14</f>
        <v>3.6600000000000001E-2</v>
      </c>
      <c r="AM476" s="984">
        <f>$AM$14</f>
        <v>0.05</v>
      </c>
      <c r="AN476" s="982">
        <f t="shared" si="173"/>
        <v>0</v>
      </c>
    </row>
    <row r="477" spans="2:40" ht="15" hidden="1" thickBot="1" x14ac:dyDescent="0.25">
      <c r="B477" s="1447"/>
      <c r="C477" s="1002">
        <f>C473</f>
        <v>0</v>
      </c>
      <c r="D477" s="1450"/>
      <c r="E477" s="1408"/>
      <c r="F477" s="1408"/>
      <c r="G477" s="990"/>
      <c r="H477" s="983">
        <v>2026</v>
      </c>
      <c r="I477" s="972"/>
      <c r="J477" s="803">
        <f t="shared" si="174"/>
        <v>0</v>
      </c>
      <c r="K477" s="804"/>
      <c r="L477" s="803">
        <f t="shared" si="179"/>
        <v>0</v>
      </c>
      <c r="M477" s="804"/>
      <c r="N477" s="803">
        <f t="shared" si="170"/>
        <v>0</v>
      </c>
      <c r="O477" s="804"/>
      <c r="P477" s="803">
        <f t="shared" si="178"/>
        <v>0</v>
      </c>
      <c r="Q477" s="760"/>
      <c r="R477" s="980">
        <f>SUMIFS('E8.a. KKAuf_SAV'!$X$6:$X$2005,'E8.a. KKAuf_SAV'!$B$6:$B$2005,$C477,'E8.a. KKAuf_SAV'!$D$6:$D$2005,$H477)</f>
        <v>0</v>
      </c>
      <c r="S477" s="980">
        <f>SUMIFS('E8.b. KKAuf_WAV'!$N$6:$N$405,'E8.b. KKAuf_WAV'!$B$6:$B$405,$C477,'E8.b. KKAuf_WAV'!$E$6:$E$405,H477)-SUMIFS('E8.b. KKAuf_WAV'!$N$6:$N$405,'E8.b. KKAuf_WAV'!$B$6:$B$405,$C477,'E8.b. KKAuf_WAV'!$C$6:$C$405,"Geschäfts- oder Firmenwert",'E8.b. KKAuf_WAV'!$D$6:$D$405,H477)</f>
        <v>0</v>
      </c>
      <c r="T477" s="974"/>
      <c r="U477" s="980">
        <f>SUMIFS('E8.a. KKAuf_SAV'!$W$6:$W$2005,'E8.a. KKAuf_SAV'!$B$6:$B$2005,$C477,'E8.a. KKAuf_SAV'!$D$6:$D$2005,H477)</f>
        <v>0</v>
      </c>
      <c r="V477" s="980">
        <f>SUMIFS('E8.b. KKAuf_WAV'!$M$6:$M$405,'E8.b. KKAuf_WAV'!$B$6:$B$405,$C477,'E8.b. KKAuf_WAV'!$E$6:$E$405,$H477,'E8.b. KKAuf_WAV'!$C$6:$C$405,"&lt;&gt;"&amp;"geleistete Anzahlungen auf immaterielle Vermögensgegenstände",'E8.b. KKAuf_WAV'!$C$6:$C$405,"&lt;&gt;"&amp;"geleistete Anzahlungen und Anlagen im Bau des Sachanlagevermögens",'E8.b. KKAuf_WAV'!$C$6:$C$405,"&lt;&gt;"&amp;"Geschäfts- oder Firmenwert")</f>
        <v>0</v>
      </c>
      <c r="W477" s="980">
        <f>SUMIFS('E8.b. KKAuf_WAV'!$M$6:$M$405,'E8.b. KKAuf_WAV'!$B$6:$B$405,$C477,'E8.b. KKAuf_WAV'!$E$6:$E$405,H477,'E8.b. KKAuf_WAV'!$C$6:$C$405,"geleistete Anzahlungen und Anlagen im Bau des Sachanlagevermögens")+ SUMIFS('E8.b. KKAuf_WAV'!$M$6:$M$405,'E8.b. KKAuf_WAV'!$B$6:$B$405,$C477,'E8.b. KKAuf_WAV'!$E$6:$E$405,H477,'E8.b. KKAuf_WAV'!$C$6:$C$405,"geleistete Anzahlungen auf immaterielle Vermögensgegenstände")</f>
        <v>0</v>
      </c>
      <c r="X477" s="980">
        <f>SUMIFS('E8.c. KKAuf_BKZ_NAB_IZ'!$K$6:$K$405,'E8.c. KKAuf_BKZ_NAB_IZ'!$B$6:$B$405,$C477,'E8.c. KKAuf_BKZ_NAB_IZ'!$C$6:$C$405,$H477)</f>
        <v>0</v>
      </c>
      <c r="Y477" s="980">
        <f>SUMIFS('E8.a. KKAuf_SAV'!$Y$6:$Y$2005,'E8.a. KKAuf_SAV'!$B$6:$B$2005,$C477,'E8.a. KKAuf_SAV'!$D$6:$D$2005,$H477)</f>
        <v>0</v>
      </c>
      <c r="Z477" s="980">
        <f>SUMIFS('E8.b. KKAuf_WAV'!$O$6:$O$405,'E8.b. KKAuf_WAV'!$B$6:$B$405,$C477,'E8.b. KKAuf_WAV'!$E$6:$E$405,$H477,'E8.b. KKAuf_WAV'!$C$6:$C$405,"&lt;&gt;"&amp;"geleistete Anzahlungen auf immaterielle Vermögensgegenstände",'E8.b. KKAuf_WAV'!$C$6:$C$405,"&lt;&gt;"&amp;"geleistete Anzahlungen und Anlagen im Bau des Sachanlagevermögens",'E8.b. KKAuf_WAV'!$C$6:$C$405,"&lt;&gt;"&amp;"Geschäfts- oder Firmenwert")</f>
        <v>0</v>
      </c>
      <c r="AA477" s="980">
        <f>SUMIFS('E8.b. KKAuf_WAV'!$O$6:$O$405,'E8.b. KKAuf_WAV'!$B$6:$B$405,$C477,'E8.b. KKAuf_WAV'!$E$6:$E$405,H477,'E8.b. KKAuf_WAV'!$C$6:$C$405,"geleistete Anzahlungen und Anlagen im Bau des Sachanlagevermögens")+ SUMIFS('E8.b. KKAuf_WAV'!$O$6:$O$405,'E8.b. KKAuf_WAV'!$B$6:$B$405,$C477,'E8.b. KKAuf_WAV'!$E$6:$E$405,H477,'E8.b. KKAuf_WAV'!$C$6:$C$405,"geleistete Anzahlungen auf immaterielle Vermögensgegenstände")</f>
        <v>0</v>
      </c>
      <c r="AB477" s="980">
        <f>SUMIFS('E8.c. KKAuf_BKZ_NAB_IZ'!$L$6:$L$405,'E8.c. KKAuf_BKZ_NAB_IZ'!$B$6:$B$405,$C477,'E8.c. KKAuf_BKZ_NAB_IZ'!$C$6:$C$405,$H477)</f>
        <v>0</v>
      </c>
      <c r="AC477" s="974"/>
      <c r="AD477" s="980">
        <f t="shared" si="175"/>
        <v>0</v>
      </c>
      <c r="AE477" s="984">
        <f>$AE$15</f>
        <v>0</v>
      </c>
      <c r="AF477" s="984">
        <f>$AF$15</f>
        <v>0</v>
      </c>
      <c r="AG477" s="984">
        <f>$AG$15</f>
        <v>0</v>
      </c>
      <c r="AH477" s="982">
        <f t="shared" si="176"/>
        <v>0</v>
      </c>
      <c r="AJ477" s="980">
        <f t="shared" si="172"/>
        <v>0</v>
      </c>
      <c r="AK477" s="984">
        <f>$AK$15</f>
        <v>0</v>
      </c>
      <c r="AL477" s="984">
        <f>$AL$15</f>
        <v>0</v>
      </c>
      <c r="AM477" s="984">
        <f>$AM$15</f>
        <v>0</v>
      </c>
      <c r="AN477" s="982">
        <f t="shared" si="173"/>
        <v>0</v>
      </c>
    </row>
    <row r="478" spans="2:40" ht="15" hidden="1" thickBot="1" x14ac:dyDescent="0.25">
      <c r="B478" s="1447"/>
      <c r="C478" s="1002">
        <f>C473</f>
        <v>0</v>
      </c>
      <c r="D478" s="1450"/>
      <c r="E478" s="1408"/>
      <c r="F478" s="1408"/>
      <c r="G478" s="990"/>
      <c r="H478" s="983">
        <v>2027</v>
      </c>
      <c r="I478" s="972"/>
      <c r="J478" s="803">
        <f t="shared" si="174"/>
        <v>0</v>
      </c>
      <c r="K478" s="804"/>
      <c r="L478" s="803">
        <f t="shared" si="179"/>
        <v>0</v>
      </c>
      <c r="M478" s="804"/>
      <c r="N478" s="803">
        <f t="shared" si="170"/>
        <v>0</v>
      </c>
      <c r="O478" s="804"/>
      <c r="P478" s="803">
        <f t="shared" si="178"/>
        <v>0</v>
      </c>
      <c r="Q478" s="760"/>
      <c r="R478" s="980">
        <f>SUMIFS('E8.a. KKAuf_SAV'!$X$6:$X$2005,'E8.a. KKAuf_SAV'!$B$6:$B$2005,$C478,'E8.a. KKAuf_SAV'!$D$6:$D$2005,$H478)</f>
        <v>0</v>
      </c>
      <c r="S478" s="980">
        <f>SUMIFS('E8.b. KKAuf_WAV'!$N$6:$N$405,'E8.b. KKAuf_WAV'!$B$6:$B$405,$C478,'E8.b. KKAuf_WAV'!$E$6:$E$405,H478)-SUMIFS('E8.b. KKAuf_WAV'!$N$6:$N$405,'E8.b. KKAuf_WAV'!$B$6:$B$405,$C478,'E8.b. KKAuf_WAV'!$C$6:$C$405,"Geschäfts- oder Firmenwert",'E8.b. KKAuf_WAV'!$D$6:$D$405,H478)</f>
        <v>0</v>
      </c>
      <c r="T478" s="974"/>
      <c r="U478" s="980">
        <f>SUMIFS('E8.a. KKAuf_SAV'!$W$6:$W$2005,'E8.a. KKAuf_SAV'!$B$6:$B$2005,$C478,'E8.a. KKAuf_SAV'!$D$6:$D$2005,H478)</f>
        <v>0</v>
      </c>
      <c r="V478" s="980">
        <f>SUMIFS('E8.b. KKAuf_WAV'!$M$6:$M$405,'E8.b. KKAuf_WAV'!$B$6:$B$405,$C478,'E8.b. KKAuf_WAV'!$E$6:$E$405,$H478,'E8.b. KKAuf_WAV'!$C$6:$C$405,"&lt;&gt;"&amp;"geleistete Anzahlungen auf immaterielle Vermögensgegenstände",'E8.b. KKAuf_WAV'!$C$6:$C$405,"&lt;&gt;"&amp;"geleistete Anzahlungen und Anlagen im Bau des Sachanlagevermögens",'E8.b. KKAuf_WAV'!$C$6:$C$405,"&lt;&gt;"&amp;"Geschäfts- oder Firmenwert")</f>
        <v>0</v>
      </c>
      <c r="W478" s="980">
        <f>SUMIFS('E8.b. KKAuf_WAV'!$M$6:$M$405,'E8.b. KKAuf_WAV'!$B$6:$B$405,$C478,'E8.b. KKAuf_WAV'!$E$6:$E$405,H478,'E8.b. KKAuf_WAV'!$C$6:$C$405,"geleistete Anzahlungen und Anlagen im Bau des Sachanlagevermögens")+ SUMIFS('E8.b. KKAuf_WAV'!$M$6:$M$405,'E8.b. KKAuf_WAV'!$B$6:$B$405,$C478,'E8.b. KKAuf_WAV'!$E$6:$E$405,H478,'E8.b. KKAuf_WAV'!$C$6:$C$405,"geleistete Anzahlungen auf immaterielle Vermögensgegenstände")</f>
        <v>0</v>
      </c>
      <c r="X478" s="980">
        <f>SUMIFS('E8.c. KKAuf_BKZ_NAB_IZ'!$K$6:$K$405,'E8.c. KKAuf_BKZ_NAB_IZ'!$B$6:$B$405,$C478,'E8.c. KKAuf_BKZ_NAB_IZ'!$C$6:$C$405,$H478)</f>
        <v>0</v>
      </c>
      <c r="Y478" s="980">
        <f>SUMIFS('E8.a. KKAuf_SAV'!$Y$6:$Y$2005,'E8.a. KKAuf_SAV'!$B$6:$B$2005,$C478,'E8.a. KKAuf_SAV'!$D$6:$D$2005,$H478)</f>
        <v>0</v>
      </c>
      <c r="Z478" s="980">
        <f>SUMIFS('E8.b. KKAuf_WAV'!$O$6:$O$405,'E8.b. KKAuf_WAV'!$B$6:$B$405,$C478,'E8.b. KKAuf_WAV'!$E$6:$E$405,$H478,'E8.b. KKAuf_WAV'!$C$6:$C$405,"&lt;&gt;"&amp;"geleistete Anzahlungen auf immaterielle Vermögensgegenstände",'E8.b. KKAuf_WAV'!$C$6:$C$405,"&lt;&gt;"&amp;"geleistete Anzahlungen und Anlagen im Bau des Sachanlagevermögens",'E8.b. KKAuf_WAV'!$C$6:$C$405,"&lt;&gt;"&amp;"Geschäfts- oder Firmenwert")</f>
        <v>0</v>
      </c>
      <c r="AA478" s="980">
        <f>SUMIFS('E8.b. KKAuf_WAV'!$O$6:$O$405,'E8.b. KKAuf_WAV'!$B$6:$B$405,$C478,'E8.b. KKAuf_WAV'!$E$6:$E$405,H478,'E8.b. KKAuf_WAV'!$C$6:$C$405,"geleistete Anzahlungen und Anlagen im Bau des Sachanlagevermögens")+ SUMIFS('E8.b. KKAuf_WAV'!$O$6:$O$405,'E8.b. KKAuf_WAV'!$B$6:$B$405,$C478,'E8.b. KKAuf_WAV'!$E$6:$E$405,H478,'E8.b. KKAuf_WAV'!$C$6:$C$405,"geleistete Anzahlungen auf immaterielle Vermögensgegenstände")</f>
        <v>0</v>
      </c>
      <c r="AB478" s="980">
        <f>SUMIFS('E8.c. KKAuf_BKZ_NAB_IZ'!$L$6:$L$405,'E8.c. KKAuf_BKZ_NAB_IZ'!$B$6:$B$405,$C478,'E8.c. KKAuf_BKZ_NAB_IZ'!$C$6:$C$405,$H478)</f>
        <v>0</v>
      </c>
      <c r="AC478" s="974"/>
      <c r="AD478" s="980">
        <f t="shared" si="175"/>
        <v>0</v>
      </c>
      <c r="AE478" s="984">
        <f>$AE$16</f>
        <v>0</v>
      </c>
      <c r="AF478" s="984">
        <f>$AF$16</f>
        <v>0</v>
      </c>
      <c r="AG478" s="984">
        <f>$AG$16</f>
        <v>0</v>
      </c>
      <c r="AH478" s="982">
        <f t="shared" si="176"/>
        <v>0</v>
      </c>
      <c r="AJ478" s="980">
        <f t="shared" si="172"/>
        <v>0</v>
      </c>
      <c r="AK478" s="984">
        <f>$AK$16</f>
        <v>0</v>
      </c>
      <c r="AL478" s="984">
        <f>$AL$16</f>
        <v>0</v>
      </c>
      <c r="AM478" s="984">
        <f>$AM$16</f>
        <v>0</v>
      </c>
      <c r="AN478" s="982">
        <f t="shared" si="173"/>
        <v>0</v>
      </c>
    </row>
    <row r="479" spans="2:40" ht="15" hidden="1" thickBot="1" x14ac:dyDescent="0.25">
      <c r="B479" s="1448"/>
      <c r="C479" s="1003">
        <f>C473</f>
        <v>0</v>
      </c>
      <c r="D479" s="1451"/>
      <c r="E479" s="1409"/>
      <c r="F479" s="1409"/>
      <c r="G479" s="970"/>
      <c r="H479" s="986">
        <v>2028</v>
      </c>
      <c r="I479" s="972"/>
      <c r="J479" s="815">
        <f t="shared" si="174"/>
        <v>0</v>
      </c>
      <c r="K479" s="804"/>
      <c r="L479" s="814">
        <f t="shared" si="179"/>
        <v>0</v>
      </c>
      <c r="M479" s="804"/>
      <c r="N479" s="814">
        <f t="shared" si="170"/>
        <v>0</v>
      </c>
      <c r="O479" s="804"/>
      <c r="P479" s="814">
        <f t="shared" si="178"/>
        <v>0</v>
      </c>
      <c r="Q479" s="760"/>
      <c r="R479" s="987">
        <f>SUMIFS('E8.a. KKAuf_SAV'!$X$6:$X$2005,'E8.a. KKAuf_SAV'!$B$6:$B$2005,$C479,'E8.a. KKAuf_SAV'!$D$6:$D$2005,$H479)</f>
        <v>0</v>
      </c>
      <c r="S479" s="987">
        <f>SUMIFS('E8.b. KKAuf_WAV'!$N$6:$N$405,'E8.b. KKAuf_WAV'!$B$6:$B$405,$C479,'E8.b. KKAuf_WAV'!$E$6:$E$405,H479)-SUMIFS('E8.b. KKAuf_WAV'!$N$6:$N$405,'E8.b. KKAuf_WAV'!$B$6:$B$405,$C479,'E8.b. KKAuf_WAV'!$C$6:$C$405,"Geschäfts- oder Firmenwert",'E8.b. KKAuf_WAV'!$D$6:$D$405,H479)</f>
        <v>0</v>
      </c>
      <c r="T479" s="974"/>
      <c r="U479" s="987">
        <f>SUMIFS('E8.a. KKAuf_SAV'!$W$6:$W$2005,'E8.a. KKAuf_SAV'!$B$6:$B$2005,$C479,'E8.a. KKAuf_SAV'!$D$6:$D$2005,H479)</f>
        <v>0</v>
      </c>
      <c r="V479" s="987">
        <f>SUMIFS('E8.b. KKAuf_WAV'!$M$6:$M$405,'E8.b. KKAuf_WAV'!$B$6:$B$405,$C479,'E8.b. KKAuf_WAV'!$E$6:$E$405,$H479,'E8.b. KKAuf_WAV'!$C$6:$C$405,"&lt;&gt;"&amp;"geleistete Anzahlungen auf immaterielle Vermögensgegenstände",'E8.b. KKAuf_WAV'!$C$6:$C$405,"&lt;&gt;"&amp;"geleistete Anzahlungen und Anlagen im Bau des Sachanlagevermögens",'E8.b. KKAuf_WAV'!$C$6:$C$405,"&lt;&gt;"&amp;"Geschäfts- oder Firmenwert")</f>
        <v>0</v>
      </c>
      <c r="W479" s="987">
        <f>SUMIFS('E8.b. KKAuf_WAV'!$M$6:$M$405,'E8.b. KKAuf_WAV'!$B$6:$B$405,$C479,'E8.b. KKAuf_WAV'!$E$6:$E$405,H479,'E8.b. KKAuf_WAV'!$C$6:$C$405,"geleistete Anzahlungen und Anlagen im Bau des Sachanlagevermögens")+ SUMIFS('E8.b. KKAuf_WAV'!$M$6:$M$405,'E8.b. KKAuf_WAV'!$B$6:$B$405,$C479,'E8.b. KKAuf_WAV'!$E$6:$E$405,H479,'E8.b. KKAuf_WAV'!$C$6:$C$405,"geleistete Anzahlungen auf immaterielle Vermögensgegenstände")</f>
        <v>0</v>
      </c>
      <c r="X479" s="987">
        <f>SUMIFS('E8.c. KKAuf_BKZ_NAB_IZ'!$K$6:$K$405,'E8.c. KKAuf_BKZ_NAB_IZ'!$B$6:$B$405,$C479,'E8.c. KKAuf_BKZ_NAB_IZ'!$C$6:$C$405,$H479)</f>
        <v>0</v>
      </c>
      <c r="Y479" s="987">
        <f>SUMIFS('E8.a. KKAuf_SAV'!$Y$6:$Y$2005,'E8.a. KKAuf_SAV'!$B$6:$B$2005,$C479,'E8.a. KKAuf_SAV'!$D$6:$D$2005,$H479)</f>
        <v>0</v>
      </c>
      <c r="Z479" s="987">
        <f>SUMIFS('E8.b. KKAuf_WAV'!$O$6:$O$405,'E8.b. KKAuf_WAV'!$B$6:$B$405,$C479,'E8.b. KKAuf_WAV'!$E$6:$E$405,$H479,'E8.b. KKAuf_WAV'!$C$6:$C$405,"&lt;&gt;"&amp;"geleistete Anzahlungen auf immaterielle Vermögensgegenstände",'E8.b. KKAuf_WAV'!$C$6:$C$405,"&lt;&gt;"&amp;"geleistete Anzahlungen und Anlagen im Bau des Sachanlagevermögens",'E8.b. KKAuf_WAV'!$C$6:$C$405,"&lt;&gt;"&amp;"Geschäfts- oder Firmenwert")</f>
        <v>0</v>
      </c>
      <c r="AA479" s="987">
        <f>SUMIFS('E8.b. KKAuf_WAV'!$O$6:$O$405,'E8.b. KKAuf_WAV'!$B$6:$B$405,$C479,'E8.b. KKAuf_WAV'!$E$6:$E$405,H479,'E8.b. KKAuf_WAV'!$C$6:$C$405,"geleistete Anzahlungen und Anlagen im Bau des Sachanlagevermögens")+ SUMIFS('E8.b. KKAuf_WAV'!$O$6:$O$405,'E8.b. KKAuf_WAV'!$B$6:$B$405,$C479,'E8.b. KKAuf_WAV'!$E$6:$E$405,H479,'E8.b. KKAuf_WAV'!$C$6:$C$405,"geleistete Anzahlungen auf immaterielle Vermögensgegenstände")</f>
        <v>0</v>
      </c>
      <c r="AB479" s="987">
        <f>SUMIFS('E8.c. KKAuf_BKZ_NAB_IZ'!$L$6:$L$405,'E8.c. KKAuf_BKZ_NAB_IZ'!$B$6:$B$405,$C479,'E8.c. KKAuf_BKZ_NAB_IZ'!$C$6:$C$405,$H479)</f>
        <v>0</v>
      </c>
      <c r="AC479" s="974"/>
      <c r="AD479" s="987">
        <f t="shared" si="175"/>
        <v>0</v>
      </c>
      <c r="AE479" s="988">
        <f>$AE$17</f>
        <v>0</v>
      </c>
      <c r="AF479" s="988">
        <f>$AF$17</f>
        <v>0</v>
      </c>
      <c r="AG479" s="988">
        <f>$AG$17</f>
        <v>0</v>
      </c>
      <c r="AH479" s="989">
        <f t="shared" si="176"/>
        <v>0</v>
      </c>
      <c r="AJ479" s="987">
        <f t="shared" si="172"/>
        <v>0</v>
      </c>
      <c r="AK479" s="988">
        <f>$AK$17</f>
        <v>0</v>
      </c>
      <c r="AL479" s="988">
        <f>$AL$17</f>
        <v>0</v>
      </c>
      <c r="AM479" s="988">
        <f>$AM$17</f>
        <v>0</v>
      </c>
      <c r="AN479" s="989">
        <f t="shared" si="173"/>
        <v>0</v>
      </c>
    </row>
    <row r="480" spans="2:40" ht="14.25" customHeight="1" x14ac:dyDescent="0.2">
      <c r="B480" s="1446"/>
      <c r="C480" s="1001">
        <f>B480</f>
        <v>0</v>
      </c>
      <c r="D480" s="1449"/>
      <c r="E480" s="1407"/>
      <c r="F480" s="1410"/>
      <c r="G480" s="990"/>
      <c r="H480" s="991">
        <v>2022</v>
      </c>
      <c r="I480" s="972"/>
      <c r="J480" s="813">
        <f t="shared" si="174"/>
        <v>0</v>
      </c>
      <c r="K480" s="804"/>
      <c r="L480" s="813">
        <f t="shared" si="179"/>
        <v>0</v>
      </c>
      <c r="M480" s="804"/>
      <c r="N480" s="813">
        <f t="shared" si="170"/>
        <v>0</v>
      </c>
      <c r="O480" s="804"/>
      <c r="P480" s="813">
        <f t="shared" ref="P480:P486" si="180">IFERROR((AJ480*AK480+AD480*AE480)*0.4*0.035*$F$480,0)</f>
        <v>0</v>
      </c>
      <c r="Q480" s="760"/>
      <c r="R480" s="992">
        <f>SUMIFS('E8.a. KKAuf_SAV'!$X$6:$X$2005,'E8.a. KKAuf_SAV'!$B$6:$B$2005,$C480,'E8.a. KKAuf_SAV'!$D$6:$D$2005,$H480)</f>
        <v>0</v>
      </c>
      <c r="S480" s="992">
        <f>SUMIFS('E8.b. KKAuf_WAV'!$N$6:$N$405,'E8.b. KKAuf_WAV'!$B$6:$B$405,$C480,'E8.b. KKAuf_WAV'!$E$6:$E$405,H480)-SUMIFS('E8.b. KKAuf_WAV'!$N$6:$N$405,'E8.b. KKAuf_WAV'!$B$6:$B$405,$C480,'E8.b. KKAuf_WAV'!$C$6:$C$405,"Geschäfts- oder Firmenwert",'E8.b. KKAuf_WAV'!$D$6:$D$405,H480)</f>
        <v>0</v>
      </c>
      <c r="T480" s="974"/>
      <c r="U480" s="992">
        <f>SUMIFS('E8.a. KKAuf_SAV'!$W$6:$W$2005,'E8.a. KKAuf_SAV'!$B$6:$B$2005,$C480,'E8.a. KKAuf_SAV'!$D$6:$D$2005,H480)</f>
        <v>0</v>
      </c>
      <c r="V480" s="992">
        <f>SUMIFS('E8.b. KKAuf_WAV'!$M$6:$M$405,'E8.b. KKAuf_WAV'!$B$6:$B$405,$C480,'E8.b. KKAuf_WAV'!$E$6:$E$405,$H480,'E8.b. KKAuf_WAV'!$C$6:$C$405,"&lt;&gt;"&amp;"geleistete Anzahlungen auf immaterielle Vermögensgegenstände",'E8.b. KKAuf_WAV'!$C$6:$C$405,"&lt;&gt;"&amp;"geleistete Anzahlungen und Anlagen im Bau des Sachanlagevermögens",'E8.b. KKAuf_WAV'!$C$6:$C$405,"&lt;&gt;"&amp;"Geschäfts- oder Firmenwert")</f>
        <v>0</v>
      </c>
      <c r="W480" s="992">
        <f>SUMIFS('E8.b. KKAuf_WAV'!$M$6:$M$405,'E8.b. KKAuf_WAV'!$B$6:$B$405,$C480,'E8.b. KKAuf_WAV'!$E$6:$E$405,Listen!$AA$3,'E8.b. KKAuf_WAV'!$C$6:$C$405,"geleistete Anzahlungen und Anlagen im Bau des Sachanlagevermögens")+ SUMIFS('E8.b. KKAuf_WAV'!$M$6:$M$405,'E8.b. KKAuf_WAV'!$B$6:$B$405,$C480,'E8.b. KKAuf_WAV'!$E$6:$E$405,Listen!$AA$3,'E8.b. KKAuf_WAV'!$C$6:$C$405,"geleistete Anzahlungen auf immaterielle Vermögensgegenstände")</f>
        <v>0</v>
      </c>
      <c r="X480" s="992">
        <f>SUMIFS('E8.c. KKAuf_BKZ_NAB_IZ'!$K$6:$K$405,'E8.c. KKAuf_BKZ_NAB_IZ'!$B$6:$B$405,$C480,'E8.c. KKAuf_BKZ_NAB_IZ'!$C$6:$C$405,$H480)</f>
        <v>0</v>
      </c>
      <c r="Y480" s="992">
        <f>SUMIFS('E8.a. KKAuf_SAV'!$Y$6:$Y$2005,'E8.a. KKAuf_SAV'!$B$6:$B$2005,$C480,'E8.a. KKAuf_SAV'!$D$6:$D$2005,$H480)</f>
        <v>0</v>
      </c>
      <c r="Z480" s="992">
        <f>SUMIFS('E8.b. KKAuf_WAV'!$O$6:$O$405,'E8.b. KKAuf_WAV'!$B$6:$B$405,$C480,'E8.b. KKAuf_WAV'!$E$6:$E$405,$H480,'E8.b. KKAuf_WAV'!$C$6:$C$405,"&lt;&gt;"&amp;"geleistete Anzahlungen auf immaterielle Vermögensgegenstände",'E8.b. KKAuf_WAV'!$C$6:$C$405,"&lt;&gt;"&amp;"geleistete Anzahlungen und Anlagen im Bau des Sachanlagevermögens",'E8.b. KKAuf_WAV'!$C$6:$C$405,"&lt;&gt;"&amp;"Geschäfts- oder Firmenwert")</f>
        <v>0</v>
      </c>
      <c r="AA480" s="992">
        <f>SUMIFS('E8.b. KKAuf_WAV'!$O$6:$O$405,'E8.b. KKAuf_WAV'!$B$6:$B$405,$C480,'E8.b. KKAuf_WAV'!$E$6:$E$405,Listen!$AA$3,'E8.b. KKAuf_WAV'!$C$6:$C$405,"geleistete Anzahlungen und Anlagen im Bau des Sachanlagevermögens")+ SUMIFS('E8.b. KKAuf_WAV'!$O$6:$O$405,'E8.b. KKAuf_WAV'!$B$6:$B$405,$C480,'E8.b. KKAuf_WAV'!$E$6:$E$405,Listen!$AA$3,'E8.b. KKAuf_WAV'!$C$6:$C$405,"geleistete Anzahlungen auf immaterielle Vermögensgegenstände")</f>
        <v>0</v>
      </c>
      <c r="AB480" s="992">
        <f>SUMIFS('E8.c. KKAuf_BKZ_NAB_IZ'!$L$6:$L$405,'E8.c. KKAuf_BKZ_NAB_IZ'!$B$6:$B$405,$C480,'E8.c. KKAuf_BKZ_NAB_IZ'!$C$6:$C$405,$H480)</f>
        <v>0</v>
      </c>
      <c r="AC480" s="974"/>
      <c r="AD480" s="992">
        <f t="shared" si="175"/>
        <v>0</v>
      </c>
      <c r="AE480" s="993">
        <f>$AE$11</f>
        <v>5.0700000000000002E-2</v>
      </c>
      <c r="AF480" s="993">
        <f>$AF$11</f>
        <v>1.7100000000000001E-2</v>
      </c>
      <c r="AG480" s="993">
        <f>$AG$11</f>
        <v>3.0499999999999999E-2</v>
      </c>
      <c r="AH480" s="994">
        <f t="shared" si="176"/>
        <v>0</v>
      </c>
      <c r="AJ480" s="992">
        <f t="shared" si="172"/>
        <v>0</v>
      </c>
      <c r="AK480" s="993">
        <f>$AK$11</f>
        <v>5.0700000000000002E-2</v>
      </c>
      <c r="AL480" s="993">
        <f>$AL$11</f>
        <v>1.7100000000000001E-2</v>
      </c>
      <c r="AM480" s="993">
        <f>$AM$11</f>
        <v>3.0499999999999999E-2</v>
      </c>
      <c r="AN480" s="994">
        <f t="shared" si="173"/>
        <v>0</v>
      </c>
    </row>
    <row r="481" spans="2:40" x14ac:dyDescent="0.2">
      <c r="B481" s="1447"/>
      <c r="C481" s="1002">
        <f>C480</f>
        <v>0</v>
      </c>
      <c r="D481" s="1450"/>
      <c r="E481" s="1408"/>
      <c r="F481" s="1408"/>
      <c r="G481" s="990"/>
      <c r="H481" s="983">
        <v>2023</v>
      </c>
      <c r="I481" s="972"/>
      <c r="J481" s="805">
        <f t="shared" si="174"/>
        <v>0</v>
      </c>
      <c r="K481" s="804"/>
      <c r="L481" s="803">
        <f t="shared" si="179"/>
        <v>0</v>
      </c>
      <c r="M481" s="804"/>
      <c r="N481" s="803">
        <f t="shared" si="170"/>
        <v>0</v>
      </c>
      <c r="O481" s="804"/>
      <c r="P481" s="803">
        <f t="shared" si="180"/>
        <v>0</v>
      </c>
      <c r="Q481" s="760"/>
      <c r="R481" s="980">
        <f>SUMIFS('E8.a. KKAuf_SAV'!$X$6:$X$2005,'E8.a. KKAuf_SAV'!$B$6:$B$2005,$C481,'E8.a. KKAuf_SAV'!$D$6:$D$2005,$H481)</f>
        <v>0</v>
      </c>
      <c r="S481" s="980">
        <f>SUMIFS('E8.b. KKAuf_WAV'!$N$6:$N$405,'E8.b. KKAuf_WAV'!$B$6:$B$405,$C481,'E8.b. KKAuf_WAV'!$E$6:$E$405,H481)-SUMIFS('E8.b. KKAuf_WAV'!$N$6:$N$405,'E8.b. KKAuf_WAV'!$B$6:$B$405,$C481,'E8.b. KKAuf_WAV'!$C$6:$C$405,"Geschäfts- oder Firmenwert",'E8.b. KKAuf_WAV'!$D$6:$D$405,H481)</f>
        <v>0</v>
      </c>
      <c r="T481" s="974"/>
      <c r="U481" s="980">
        <f>SUMIFS('E8.a. KKAuf_SAV'!$W$6:$W$2005,'E8.a. KKAuf_SAV'!$B$6:$B$2005,$C481,'E8.a. KKAuf_SAV'!$D$6:$D$2005,H481)</f>
        <v>0</v>
      </c>
      <c r="V481" s="980">
        <f>SUMIFS('E8.b. KKAuf_WAV'!$M$6:$M$405,'E8.b. KKAuf_WAV'!$B$6:$B$405,$C481,'E8.b. KKAuf_WAV'!$E$6:$E$405,$H481,'E8.b. KKAuf_WAV'!$C$6:$C$405,"&lt;&gt;"&amp;"geleistete Anzahlungen auf immaterielle Vermögensgegenstände",'E8.b. KKAuf_WAV'!$C$6:$C$405,"&lt;&gt;"&amp;"geleistete Anzahlungen und Anlagen im Bau des Sachanlagevermögens",'E8.b. KKAuf_WAV'!$C$6:$C$405,"&lt;&gt;"&amp;"Geschäfts- oder Firmenwert")</f>
        <v>0</v>
      </c>
      <c r="W481" s="980"/>
      <c r="X481" s="980">
        <f>SUMIFS('E8.c. KKAuf_BKZ_NAB_IZ'!$K$6:$K$405,'E8.c. KKAuf_BKZ_NAB_IZ'!$B$6:$B$405,$C481,'E8.c. KKAuf_BKZ_NAB_IZ'!$C$6:$C$405,$H481)</f>
        <v>0</v>
      </c>
      <c r="Y481" s="980">
        <f>SUMIFS('E8.a. KKAuf_SAV'!$Y$6:$Y$2005,'E8.a. KKAuf_SAV'!$B$6:$B$2005,$C481,'E8.a. KKAuf_SAV'!$D$6:$D$2005,$H481)</f>
        <v>0</v>
      </c>
      <c r="Z481" s="980">
        <f>SUMIFS('E8.b. KKAuf_WAV'!$O$6:$O$405,'E8.b. KKAuf_WAV'!$B$6:$B$405,$C481,'E8.b. KKAuf_WAV'!$E$6:$E$405,$H481,'E8.b. KKAuf_WAV'!$C$6:$C$405,"&lt;&gt;"&amp;"geleistete Anzahlungen auf immaterielle Vermögensgegenstände",'E8.b. KKAuf_WAV'!$C$6:$C$405,"&lt;&gt;"&amp;"geleistete Anzahlungen und Anlagen im Bau des Sachanlagevermögens",'E8.b. KKAuf_WAV'!$C$6:$C$405,"&lt;&gt;"&amp;"Geschäfts- oder Firmenwert")</f>
        <v>0</v>
      </c>
      <c r="AA481" s="980"/>
      <c r="AB481" s="980">
        <f>SUMIFS('E8.c. KKAuf_BKZ_NAB_IZ'!$L$6:$L$405,'E8.c. KKAuf_BKZ_NAB_IZ'!$B$6:$B$405,$C481,'E8.c. KKAuf_BKZ_NAB_IZ'!$C$6:$C$405,$H481)</f>
        <v>0</v>
      </c>
      <c r="AC481" s="974"/>
      <c r="AD481" s="980">
        <f t="shared" si="175"/>
        <v>0</v>
      </c>
      <c r="AE481" s="984">
        <f>$AE$12</f>
        <v>5.0700000000000002E-2</v>
      </c>
      <c r="AF481" s="984">
        <f>$AF$12</f>
        <v>1.7100000000000001E-2</v>
      </c>
      <c r="AG481" s="984">
        <f>$AG$12</f>
        <v>3.0499999999999999E-2</v>
      </c>
      <c r="AH481" s="982">
        <f t="shared" si="176"/>
        <v>0</v>
      </c>
      <c r="AJ481" s="980"/>
      <c r="AK481" s="984">
        <f>$AK$12</f>
        <v>5.0700000000000002E-2</v>
      </c>
      <c r="AL481" s="984">
        <f>$AL$12</f>
        <v>1.7100000000000001E-2</v>
      </c>
      <c r="AM481" s="984">
        <f>$AM$12</f>
        <v>3.0499999999999999E-2</v>
      </c>
      <c r="AN481" s="982">
        <f t="shared" si="173"/>
        <v>0</v>
      </c>
    </row>
    <row r="482" spans="2:40" x14ac:dyDescent="0.2">
      <c r="B482" s="1447"/>
      <c r="C482" s="1002">
        <f>C480</f>
        <v>0</v>
      </c>
      <c r="D482" s="1450"/>
      <c r="E482" s="1408"/>
      <c r="F482" s="1408"/>
      <c r="G482" s="990"/>
      <c r="H482" s="983">
        <v>2024</v>
      </c>
      <c r="I482" s="972"/>
      <c r="J482" s="803">
        <f t="shared" si="174"/>
        <v>0</v>
      </c>
      <c r="K482" s="804"/>
      <c r="L482" s="803">
        <f t="shared" si="179"/>
        <v>0</v>
      </c>
      <c r="M482" s="804"/>
      <c r="N482" s="803">
        <f t="shared" si="170"/>
        <v>0</v>
      </c>
      <c r="O482" s="804"/>
      <c r="P482" s="803">
        <f t="shared" si="180"/>
        <v>0</v>
      </c>
      <c r="Q482" s="760"/>
      <c r="R482" s="980">
        <f>SUMIFS('E8.a. KKAuf_SAV'!$X$6:$X$2005,'E8.a. KKAuf_SAV'!$B$6:$B$2005,$C482,'E8.a. KKAuf_SAV'!$D$6:$D$2005,$H482)</f>
        <v>0</v>
      </c>
      <c r="S482" s="980">
        <f>SUMIFS('E8.b. KKAuf_WAV'!$N$6:$N$405,'E8.b. KKAuf_WAV'!$B$6:$B$405,$C482,'E8.b. KKAuf_WAV'!$E$6:$E$405,H482)-SUMIFS('E8.b. KKAuf_WAV'!$N$6:$N$405,'E8.b. KKAuf_WAV'!$B$6:$B$405,$C482,'E8.b. KKAuf_WAV'!$C$6:$C$405,"Geschäfts- oder Firmenwert",'E8.b. KKAuf_WAV'!$D$6:$D$405,H482)</f>
        <v>0</v>
      </c>
      <c r="T482" s="974"/>
      <c r="U482" s="980">
        <f>SUMIFS('E8.a. KKAuf_SAV'!$W$6:$W$2005,'E8.a. KKAuf_SAV'!$B$6:$B$2005,$C482,'E8.a. KKAuf_SAV'!$D$6:$D$2005,H482)</f>
        <v>0</v>
      </c>
      <c r="V482" s="980">
        <f>SUMIFS('E8.b. KKAuf_WAV'!$M$6:$M$405,'E8.b. KKAuf_WAV'!$B$6:$B$405,$C482,'E8.b. KKAuf_WAV'!$E$6:$E$405,$H482,'E8.b. KKAuf_WAV'!$C$6:$C$405,"&lt;&gt;"&amp;"geleistete Anzahlungen auf immaterielle Vermögensgegenstände",'E8.b. KKAuf_WAV'!$C$6:$C$405,"&lt;&gt;"&amp;"geleistete Anzahlungen und Anlagen im Bau des Sachanlagevermögens",'E8.b. KKAuf_WAV'!$C$6:$C$405,"&lt;&gt;"&amp;"Geschäfts- oder Firmenwert")</f>
        <v>0</v>
      </c>
      <c r="W482" s="980">
        <f>SUMIFS('E8.b. KKAuf_WAV'!$M$6:$M$405,'E8.b. KKAuf_WAV'!$B$6:$B$405,$C482,'E8.b. KKAuf_WAV'!$E$6:$E$405,H482,'E8.b. KKAuf_WAV'!$C$6:$C$405,"geleistete Anzahlungen und Anlagen im Bau des Sachanlagevermögens")+ SUMIFS('E8.b. KKAuf_WAV'!$M$6:$M$405,'E8.b. KKAuf_WAV'!$B$6:$B$405,$C482,'E8.b. KKAuf_WAV'!$E$6:$E$405,H482,'E8.b. KKAuf_WAV'!$C$6:$C$405,"geleistete Anzahlungen auf immaterielle Vermögensgegenstände")</f>
        <v>0</v>
      </c>
      <c r="X482" s="980">
        <f>SUMIFS('E8.c. KKAuf_BKZ_NAB_IZ'!$K$6:$K$405,'E8.c. KKAuf_BKZ_NAB_IZ'!$B$6:$B$405,$C482,'E8.c. KKAuf_BKZ_NAB_IZ'!$C$6:$C$405,$H482)</f>
        <v>0</v>
      </c>
      <c r="Y482" s="980">
        <f>SUMIFS('E8.a. KKAuf_SAV'!$Y$6:$Y$2005,'E8.a. KKAuf_SAV'!$B$6:$B$2005,$C482,'E8.a. KKAuf_SAV'!$D$6:$D$2005,$H482)</f>
        <v>0</v>
      </c>
      <c r="Z482" s="980">
        <f>SUMIFS('E8.b. KKAuf_WAV'!$O$6:$O$405,'E8.b. KKAuf_WAV'!$B$6:$B$405,$C482,'E8.b. KKAuf_WAV'!$E$6:$E$405,$H482,'E8.b. KKAuf_WAV'!$C$6:$C$405,"&lt;&gt;"&amp;"geleistete Anzahlungen auf immaterielle Vermögensgegenstände",'E8.b. KKAuf_WAV'!$C$6:$C$405,"&lt;&gt;"&amp;"geleistete Anzahlungen und Anlagen im Bau des Sachanlagevermögens",'E8.b. KKAuf_WAV'!$C$6:$C$405,"&lt;&gt;"&amp;"Geschäfts- oder Firmenwert")</f>
        <v>0</v>
      </c>
      <c r="AA482" s="980">
        <f>SUMIFS('E8.b. KKAuf_WAV'!$O$6:$O$405,'E8.b. KKAuf_WAV'!$B$6:$B$405,$C482,'E8.b. KKAuf_WAV'!$E$6:$E$405,H482,'E8.b. KKAuf_WAV'!$C$6:$C$405,"geleistete Anzahlungen und Anlagen im Bau des Sachanlagevermögens")+ SUMIFS('E8.b. KKAuf_WAV'!$O$6:$O$405,'E8.b. KKAuf_WAV'!$B$6:$B$405,$C482,'E8.b. KKAuf_WAV'!$E$6:$E$405,H482,'E8.b. KKAuf_WAV'!$C$6:$C$405,"geleistete Anzahlungen auf immaterielle Vermögensgegenstände")</f>
        <v>0</v>
      </c>
      <c r="AB482" s="980">
        <f>SUMIFS('E8.c. KKAuf_BKZ_NAB_IZ'!$L$6:$L$405,'E8.c. KKAuf_BKZ_NAB_IZ'!$B$6:$B$405,$C482,'E8.c. KKAuf_BKZ_NAB_IZ'!$C$6:$C$405,$H482)</f>
        <v>0</v>
      </c>
      <c r="AC482" s="974"/>
      <c r="AD482" s="980">
        <f t="shared" si="175"/>
        <v>0</v>
      </c>
      <c r="AE482" s="984">
        <f>$AE$13</f>
        <v>6.93E-2</v>
      </c>
      <c r="AF482" s="984">
        <f>$AF$13</f>
        <v>3.8699999999999998E-2</v>
      </c>
      <c r="AG482" s="984">
        <f>$AG$13</f>
        <v>5.0900000000000001E-2</v>
      </c>
      <c r="AH482" s="982">
        <f t="shared" si="176"/>
        <v>0</v>
      </c>
      <c r="AJ482" s="980">
        <f t="shared" si="172"/>
        <v>0</v>
      </c>
      <c r="AK482" s="984">
        <f>$AK$13</f>
        <v>7.0099999999999996E-2</v>
      </c>
      <c r="AL482" s="984">
        <f>$AL$13</f>
        <v>3.6600000000000001E-2</v>
      </c>
      <c r="AM482" s="984">
        <f>$AM$13</f>
        <v>0.05</v>
      </c>
      <c r="AN482" s="982">
        <f t="shared" si="173"/>
        <v>0</v>
      </c>
    </row>
    <row r="483" spans="2:40" ht="15" thickBot="1" x14ac:dyDescent="0.25">
      <c r="B483" s="1447"/>
      <c r="C483" s="1002">
        <f>C480</f>
        <v>0</v>
      </c>
      <c r="D483" s="1450"/>
      <c r="E483" s="1408"/>
      <c r="F483" s="1408"/>
      <c r="G483" s="990"/>
      <c r="H483" s="983">
        <v>2025</v>
      </c>
      <c r="I483" s="972"/>
      <c r="J483" s="803">
        <f t="shared" si="174"/>
        <v>0</v>
      </c>
      <c r="K483" s="804"/>
      <c r="L483" s="803">
        <f t="shared" si="179"/>
        <v>0</v>
      </c>
      <c r="M483" s="804"/>
      <c r="N483" s="803">
        <f t="shared" si="170"/>
        <v>0</v>
      </c>
      <c r="O483" s="804"/>
      <c r="P483" s="803">
        <f t="shared" si="180"/>
        <v>0</v>
      </c>
      <c r="Q483" s="760"/>
      <c r="R483" s="980">
        <f>SUMIFS('E8.a. KKAuf_SAV'!$X$6:$X$2005,'E8.a. KKAuf_SAV'!$B$6:$B$2005,$C483,'E8.a. KKAuf_SAV'!$D$6:$D$2005,$H483)</f>
        <v>0</v>
      </c>
      <c r="S483" s="980">
        <f>SUMIFS('E8.b. KKAuf_WAV'!$N$6:$N$405,'E8.b. KKAuf_WAV'!$B$6:$B$405,$C483,'E8.b. KKAuf_WAV'!$E$6:$E$405,H483)-SUMIFS('E8.b. KKAuf_WAV'!$N$6:$N$405,'E8.b. KKAuf_WAV'!$B$6:$B$405,$C483,'E8.b. KKAuf_WAV'!$C$6:$C$405,"Geschäfts- oder Firmenwert",'E8.b. KKAuf_WAV'!$D$6:$D$405,H483)</f>
        <v>0</v>
      </c>
      <c r="T483" s="974"/>
      <c r="U483" s="980">
        <f>SUMIFS('E8.a. KKAuf_SAV'!$W$6:$W$2005,'E8.a. KKAuf_SAV'!$B$6:$B$2005,$C483,'E8.a. KKAuf_SAV'!$D$6:$D$2005,H483)</f>
        <v>0</v>
      </c>
      <c r="V483" s="980">
        <f>SUMIFS('E8.b. KKAuf_WAV'!$M$6:$M$405,'E8.b. KKAuf_WAV'!$B$6:$B$405,$C483,'E8.b. KKAuf_WAV'!$E$6:$E$405,$H483,'E8.b. KKAuf_WAV'!$C$6:$C$405,"&lt;&gt;"&amp;"geleistete Anzahlungen auf immaterielle Vermögensgegenstände",'E8.b. KKAuf_WAV'!$C$6:$C$405,"&lt;&gt;"&amp;"geleistete Anzahlungen und Anlagen im Bau des Sachanlagevermögens",'E8.b. KKAuf_WAV'!$C$6:$C$405,"&lt;&gt;"&amp;"Geschäfts- oder Firmenwert")</f>
        <v>0</v>
      </c>
      <c r="W483" s="980">
        <f>SUMIFS('E8.b. KKAuf_WAV'!$M$6:$M$405,'E8.b. KKAuf_WAV'!$B$6:$B$405,$C483,'E8.b. KKAuf_WAV'!$E$6:$E$405,H483,'E8.b. KKAuf_WAV'!$C$6:$C$405,"geleistete Anzahlungen und Anlagen im Bau des Sachanlagevermögens")+ SUMIFS('E8.b. KKAuf_WAV'!$M$6:$M$405,'E8.b. KKAuf_WAV'!$B$6:$B$405,$C483,'E8.b. KKAuf_WAV'!$E$6:$E$405,H483,'E8.b. KKAuf_WAV'!$C$6:$C$405,"geleistete Anzahlungen auf immaterielle Vermögensgegenstände")</f>
        <v>0</v>
      </c>
      <c r="X483" s="980">
        <f>SUMIFS('E8.c. KKAuf_BKZ_NAB_IZ'!$K$6:$K$405,'E8.c. KKAuf_BKZ_NAB_IZ'!$B$6:$B$405,$C483,'E8.c. KKAuf_BKZ_NAB_IZ'!$C$6:$C$405,$H483)</f>
        <v>0</v>
      </c>
      <c r="Y483" s="980">
        <f>SUMIFS('E8.a. KKAuf_SAV'!$Y$6:$Y$2005,'E8.a. KKAuf_SAV'!$B$6:$B$2005,$C483,'E8.a. KKAuf_SAV'!$D$6:$D$2005,$H483)</f>
        <v>0</v>
      </c>
      <c r="Z483" s="980">
        <f>SUMIFS('E8.b. KKAuf_WAV'!$O$6:$O$405,'E8.b. KKAuf_WAV'!$B$6:$B$405,$C483,'E8.b. KKAuf_WAV'!$E$6:$E$405,$H483,'E8.b. KKAuf_WAV'!$C$6:$C$405,"&lt;&gt;"&amp;"geleistete Anzahlungen auf immaterielle Vermögensgegenstände",'E8.b. KKAuf_WAV'!$C$6:$C$405,"&lt;&gt;"&amp;"geleistete Anzahlungen und Anlagen im Bau des Sachanlagevermögens",'E8.b. KKAuf_WAV'!$C$6:$C$405,"&lt;&gt;"&amp;"Geschäfts- oder Firmenwert")</f>
        <v>0</v>
      </c>
      <c r="AA483" s="980">
        <f>SUMIFS('E8.b. KKAuf_WAV'!$O$6:$O$405,'E8.b. KKAuf_WAV'!$B$6:$B$405,$C483,'E8.b. KKAuf_WAV'!$E$6:$E$405,H483,'E8.b. KKAuf_WAV'!$C$6:$C$405,"geleistete Anzahlungen und Anlagen im Bau des Sachanlagevermögens")+ SUMIFS('E8.b. KKAuf_WAV'!$O$6:$O$405,'E8.b. KKAuf_WAV'!$B$6:$B$405,$C483,'E8.b. KKAuf_WAV'!$E$6:$E$405,H483,'E8.b. KKAuf_WAV'!$C$6:$C$405,"geleistete Anzahlungen auf immaterielle Vermögensgegenstände")</f>
        <v>0</v>
      </c>
      <c r="AB483" s="980">
        <f>SUMIFS('E8.c. KKAuf_BKZ_NAB_IZ'!$L$6:$L$405,'E8.c. KKAuf_BKZ_NAB_IZ'!$B$6:$B$405,$C483,'E8.c. KKAuf_BKZ_NAB_IZ'!$C$6:$C$405,$H483)</f>
        <v>0</v>
      </c>
      <c r="AC483" s="974"/>
      <c r="AD483" s="980">
        <f t="shared" si="175"/>
        <v>0</v>
      </c>
      <c r="AE483" s="984">
        <f>$AE$14</f>
        <v>7.0099999999999996E-2</v>
      </c>
      <c r="AF483" s="984">
        <f>$AF$14</f>
        <v>3.6600000000000001E-2</v>
      </c>
      <c r="AG483" s="984">
        <f>$AG$14</f>
        <v>0.05</v>
      </c>
      <c r="AH483" s="982">
        <f t="shared" si="176"/>
        <v>0</v>
      </c>
      <c r="AJ483" s="980">
        <f t="shared" si="172"/>
        <v>0</v>
      </c>
      <c r="AK483" s="984">
        <f>$AK$14</f>
        <v>7.0099999999999996E-2</v>
      </c>
      <c r="AL483" s="984">
        <f>$AL$14</f>
        <v>3.6600000000000001E-2</v>
      </c>
      <c r="AM483" s="984">
        <f>$AM$14</f>
        <v>0.05</v>
      </c>
      <c r="AN483" s="982">
        <f t="shared" si="173"/>
        <v>0</v>
      </c>
    </row>
    <row r="484" spans="2:40" ht="15" hidden="1" thickBot="1" x14ac:dyDescent="0.25">
      <c r="B484" s="1447"/>
      <c r="C484" s="1002">
        <f>C480</f>
        <v>0</v>
      </c>
      <c r="D484" s="1450"/>
      <c r="E484" s="1408"/>
      <c r="F484" s="1408"/>
      <c r="G484" s="990"/>
      <c r="H484" s="983">
        <v>2026</v>
      </c>
      <c r="I484" s="972"/>
      <c r="J484" s="803">
        <f t="shared" si="174"/>
        <v>0</v>
      </c>
      <c r="K484" s="804"/>
      <c r="L484" s="803">
        <f t="shared" si="179"/>
        <v>0</v>
      </c>
      <c r="M484" s="804"/>
      <c r="N484" s="803">
        <f t="shared" si="170"/>
        <v>0</v>
      </c>
      <c r="O484" s="804"/>
      <c r="P484" s="803">
        <f t="shared" si="180"/>
        <v>0</v>
      </c>
      <c r="Q484" s="760"/>
      <c r="R484" s="980">
        <f>SUMIFS('E8.a. KKAuf_SAV'!$X$6:$X$2005,'E8.a. KKAuf_SAV'!$B$6:$B$2005,$C484,'E8.a. KKAuf_SAV'!$D$6:$D$2005,$H484)</f>
        <v>0</v>
      </c>
      <c r="S484" s="980">
        <f>SUMIFS('E8.b. KKAuf_WAV'!$N$6:$N$405,'E8.b. KKAuf_WAV'!$B$6:$B$405,$C484,'E8.b. KKAuf_WAV'!$E$6:$E$405,H484)-SUMIFS('E8.b. KKAuf_WAV'!$N$6:$N$405,'E8.b. KKAuf_WAV'!$B$6:$B$405,$C484,'E8.b. KKAuf_WAV'!$C$6:$C$405,"Geschäfts- oder Firmenwert",'E8.b. KKAuf_WAV'!$D$6:$D$405,H484)</f>
        <v>0</v>
      </c>
      <c r="T484" s="974"/>
      <c r="U484" s="980">
        <f>SUMIFS('E8.a. KKAuf_SAV'!$W$6:$W$2005,'E8.a. KKAuf_SAV'!$B$6:$B$2005,$C484,'E8.a. KKAuf_SAV'!$D$6:$D$2005,H484)</f>
        <v>0</v>
      </c>
      <c r="V484" s="980">
        <f>SUMIFS('E8.b. KKAuf_WAV'!$M$6:$M$405,'E8.b. KKAuf_WAV'!$B$6:$B$405,$C484,'E8.b. KKAuf_WAV'!$E$6:$E$405,$H484,'E8.b. KKAuf_WAV'!$C$6:$C$405,"&lt;&gt;"&amp;"geleistete Anzahlungen auf immaterielle Vermögensgegenstände",'E8.b. KKAuf_WAV'!$C$6:$C$405,"&lt;&gt;"&amp;"geleistete Anzahlungen und Anlagen im Bau des Sachanlagevermögens",'E8.b. KKAuf_WAV'!$C$6:$C$405,"&lt;&gt;"&amp;"Geschäfts- oder Firmenwert")</f>
        <v>0</v>
      </c>
      <c r="W484" s="980">
        <f>SUMIFS('E8.b. KKAuf_WAV'!$M$6:$M$405,'E8.b. KKAuf_WAV'!$B$6:$B$405,$C484,'E8.b. KKAuf_WAV'!$E$6:$E$405,H484,'E8.b. KKAuf_WAV'!$C$6:$C$405,"geleistete Anzahlungen und Anlagen im Bau des Sachanlagevermögens")+ SUMIFS('E8.b. KKAuf_WAV'!$M$6:$M$405,'E8.b. KKAuf_WAV'!$B$6:$B$405,$C484,'E8.b. KKAuf_WAV'!$E$6:$E$405,H484,'E8.b. KKAuf_WAV'!$C$6:$C$405,"geleistete Anzahlungen auf immaterielle Vermögensgegenstände")</f>
        <v>0</v>
      </c>
      <c r="X484" s="980">
        <f>SUMIFS('E8.c. KKAuf_BKZ_NAB_IZ'!$K$6:$K$405,'E8.c. KKAuf_BKZ_NAB_IZ'!$B$6:$B$405,$C484,'E8.c. KKAuf_BKZ_NAB_IZ'!$C$6:$C$405,$H484)</f>
        <v>0</v>
      </c>
      <c r="Y484" s="980">
        <f>SUMIFS('E8.a. KKAuf_SAV'!$Y$6:$Y$2005,'E8.a. KKAuf_SAV'!$B$6:$B$2005,$C484,'E8.a. KKAuf_SAV'!$D$6:$D$2005,$H484)</f>
        <v>0</v>
      </c>
      <c r="Z484" s="980">
        <f>SUMIFS('E8.b. KKAuf_WAV'!$O$6:$O$405,'E8.b. KKAuf_WAV'!$B$6:$B$405,$C484,'E8.b. KKAuf_WAV'!$E$6:$E$405,$H484,'E8.b. KKAuf_WAV'!$C$6:$C$405,"&lt;&gt;"&amp;"geleistete Anzahlungen auf immaterielle Vermögensgegenstände",'E8.b. KKAuf_WAV'!$C$6:$C$405,"&lt;&gt;"&amp;"geleistete Anzahlungen und Anlagen im Bau des Sachanlagevermögens",'E8.b. KKAuf_WAV'!$C$6:$C$405,"&lt;&gt;"&amp;"Geschäfts- oder Firmenwert")</f>
        <v>0</v>
      </c>
      <c r="AA484" s="980">
        <f>SUMIFS('E8.b. KKAuf_WAV'!$O$6:$O$405,'E8.b. KKAuf_WAV'!$B$6:$B$405,$C484,'E8.b. KKAuf_WAV'!$E$6:$E$405,H484,'E8.b. KKAuf_WAV'!$C$6:$C$405,"geleistete Anzahlungen und Anlagen im Bau des Sachanlagevermögens")+ SUMIFS('E8.b. KKAuf_WAV'!$O$6:$O$405,'E8.b. KKAuf_WAV'!$B$6:$B$405,$C484,'E8.b. KKAuf_WAV'!$E$6:$E$405,H484,'E8.b. KKAuf_WAV'!$C$6:$C$405,"geleistete Anzahlungen auf immaterielle Vermögensgegenstände")</f>
        <v>0</v>
      </c>
      <c r="AB484" s="980">
        <f>SUMIFS('E8.c. KKAuf_BKZ_NAB_IZ'!$L$6:$L$405,'E8.c. KKAuf_BKZ_NAB_IZ'!$B$6:$B$405,$C484,'E8.c. KKAuf_BKZ_NAB_IZ'!$C$6:$C$405,$H484)</f>
        <v>0</v>
      </c>
      <c r="AC484" s="974"/>
      <c r="AD484" s="980">
        <f t="shared" si="175"/>
        <v>0</v>
      </c>
      <c r="AE484" s="984">
        <f>$AE$15</f>
        <v>0</v>
      </c>
      <c r="AF484" s="984">
        <f>$AF$15</f>
        <v>0</v>
      </c>
      <c r="AG484" s="984">
        <f>$AG$15</f>
        <v>0</v>
      </c>
      <c r="AH484" s="982">
        <f t="shared" si="176"/>
        <v>0</v>
      </c>
      <c r="AJ484" s="980">
        <f t="shared" si="172"/>
        <v>0</v>
      </c>
      <c r="AK484" s="984">
        <f>$AK$15</f>
        <v>0</v>
      </c>
      <c r="AL484" s="984">
        <f>$AL$15</f>
        <v>0</v>
      </c>
      <c r="AM484" s="984">
        <f>$AM$15</f>
        <v>0</v>
      </c>
      <c r="AN484" s="982">
        <f t="shared" si="173"/>
        <v>0</v>
      </c>
    </row>
    <row r="485" spans="2:40" ht="15" hidden="1" thickBot="1" x14ac:dyDescent="0.25">
      <c r="B485" s="1447"/>
      <c r="C485" s="1002">
        <f>C480</f>
        <v>0</v>
      </c>
      <c r="D485" s="1450"/>
      <c r="E485" s="1408"/>
      <c r="F485" s="1408"/>
      <c r="G485" s="990"/>
      <c r="H485" s="983">
        <v>2027</v>
      </c>
      <c r="I485" s="972"/>
      <c r="J485" s="803">
        <f t="shared" si="174"/>
        <v>0</v>
      </c>
      <c r="K485" s="804"/>
      <c r="L485" s="803">
        <f t="shared" si="179"/>
        <v>0</v>
      </c>
      <c r="M485" s="804"/>
      <c r="N485" s="803">
        <f t="shared" si="170"/>
        <v>0</v>
      </c>
      <c r="O485" s="804"/>
      <c r="P485" s="803">
        <f t="shared" si="180"/>
        <v>0</v>
      </c>
      <c r="Q485" s="760"/>
      <c r="R485" s="980">
        <f>SUMIFS('E8.a. KKAuf_SAV'!$X$6:$X$2005,'E8.a. KKAuf_SAV'!$B$6:$B$2005,$C485,'E8.a. KKAuf_SAV'!$D$6:$D$2005,$H485)</f>
        <v>0</v>
      </c>
      <c r="S485" s="980">
        <f>SUMIFS('E8.b. KKAuf_WAV'!$N$6:$N$405,'E8.b. KKAuf_WAV'!$B$6:$B$405,$C485,'E8.b. KKAuf_WAV'!$E$6:$E$405,H485)-SUMIFS('E8.b. KKAuf_WAV'!$N$6:$N$405,'E8.b. KKAuf_WAV'!$B$6:$B$405,$C485,'E8.b. KKAuf_WAV'!$C$6:$C$405,"Geschäfts- oder Firmenwert",'E8.b. KKAuf_WAV'!$D$6:$D$405,H485)</f>
        <v>0</v>
      </c>
      <c r="T485" s="974"/>
      <c r="U485" s="980">
        <f>SUMIFS('E8.a. KKAuf_SAV'!$W$6:$W$2005,'E8.a. KKAuf_SAV'!$B$6:$B$2005,$C485,'E8.a. KKAuf_SAV'!$D$6:$D$2005,H485)</f>
        <v>0</v>
      </c>
      <c r="V485" s="980">
        <f>SUMIFS('E8.b. KKAuf_WAV'!$M$6:$M$405,'E8.b. KKAuf_WAV'!$B$6:$B$405,$C485,'E8.b. KKAuf_WAV'!$E$6:$E$405,$H485,'E8.b. KKAuf_WAV'!$C$6:$C$405,"&lt;&gt;"&amp;"geleistete Anzahlungen auf immaterielle Vermögensgegenstände",'E8.b. KKAuf_WAV'!$C$6:$C$405,"&lt;&gt;"&amp;"geleistete Anzahlungen und Anlagen im Bau des Sachanlagevermögens",'E8.b. KKAuf_WAV'!$C$6:$C$405,"&lt;&gt;"&amp;"Geschäfts- oder Firmenwert")</f>
        <v>0</v>
      </c>
      <c r="W485" s="980">
        <f>SUMIFS('E8.b. KKAuf_WAV'!$M$6:$M$405,'E8.b. KKAuf_WAV'!$B$6:$B$405,$C485,'E8.b. KKAuf_WAV'!$E$6:$E$405,H485,'E8.b. KKAuf_WAV'!$C$6:$C$405,"geleistete Anzahlungen und Anlagen im Bau des Sachanlagevermögens")+ SUMIFS('E8.b. KKAuf_WAV'!$M$6:$M$405,'E8.b. KKAuf_WAV'!$B$6:$B$405,$C485,'E8.b. KKAuf_WAV'!$E$6:$E$405,H485,'E8.b. KKAuf_WAV'!$C$6:$C$405,"geleistete Anzahlungen auf immaterielle Vermögensgegenstände")</f>
        <v>0</v>
      </c>
      <c r="X485" s="980">
        <f>SUMIFS('E8.c. KKAuf_BKZ_NAB_IZ'!$K$6:$K$405,'E8.c. KKAuf_BKZ_NAB_IZ'!$B$6:$B$405,$C485,'E8.c. KKAuf_BKZ_NAB_IZ'!$C$6:$C$405,$H485)</f>
        <v>0</v>
      </c>
      <c r="Y485" s="980">
        <f>SUMIFS('E8.a. KKAuf_SAV'!$Y$6:$Y$2005,'E8.a. KKAuf_SAV'!$B$6:$B$2005,$C485,'E8.a. KKAuf_SAV'!$D$6:$D$2005,$H485)</f>
        <v>0</v>
      </c>
      <c r="Z485" s="980">
        <f>SUMIFS('E8.b. KKAuf_WAV'!$O$6:$O$405,'E8.b. KKAuf_WAV'!$B$6:$B$405,$C485,'E8.b. KKAuf_WAV'!$E$6:$E$405,$H485,'E8.b. KKAuf_WAV'!$C$6:$C$405,"&lt;&gt;"&amp;"geleistete Anzahlungen auf immaterielle Vermögensgegenstände",'E8.b. KKAuf_WAV'!$C$6:$C$405,"&lt;&gt;"&amp;"geleistete Anzahlungen und Anlagen im Bau des Sachanlagevermögens",'E8.b. KKAuf_WAV'!$C$6:$C$405,"&lt;&gt;"&amp;"Geschäfts- oder Firmenwert")</f>
        <v>0</v>
      </c>
      <c r="AA485" s="980">
        <f>SUMIFS('E8.b. KKAuf_WAV'!$O$6:$O$405,'E8.b. KKAuf_WAV'!$B$6:$B$405,$C485,'E8.b. KKAuf_WAV'!$E$6:$E$405,H485,'E8.b. KKAuf_WAV'!$C$6:$C$405,"geleistete Anzahlungen und Anlagen im Bau des Sachanlagevermögens")+ SUMIFS('E8.b. KKAuf_WAV'!$O$6:$O$405,'E8.b. KKAuf_WAV'!$B$6:$B$405,$C485,'E8.b. KKAuf_WAV'!$E$6:$E$405,H485,'E8.b. KKAuf_WAV'!$C$6:$C$405,"geleistete Anzahlungen auf immaterielle Vermögensgegenstände")</f>
        <v>0</v>
      </c>
      <c r="AB485" s="980">
        <f>SUMIFS('E8.c. KKAuf_BKZ_NAB_IZ'!$L$6:$L$405,'E8.c. KKAuf_BKZ_NAB_IZ'!$B$6:$B$405,$C485,'E8.c. KKAuf_BKZ_NAB_IZ'!$C$6:$C$405,$H485)</f>
        <v>0</v>
      </c>
      <c r="AC485" s="974"/>
      <c r="AD485" s="980">
        <f t="shared" si="175"/>
        <v>0</v>
      </c>
      <c r="AE485" s="984">
        <f>$AE$16</f>
        <v>0</v>
      </c>
      <c r="AF485" s="984">
        <f>$AF$16</f>
        <v>0</v>
      </c>
      <c r="AG485" s="984">
        <f>$AG$16</f>
        <v>0</v>
      </c>
      <c r="AH485" s="982">
        <f t="shared" si="176"/>
        <v>0</v>
      </c>
      <c r="AJ485" s="980">
        <f t="shared" si="172"/>
        <v>0</v>
      </c>
      <c r="AK485" s="984">
        <f>$AK$16</f>
        <v>0</v>
      </c>
      <c r="AL485" s="984">
        <f>$AL$16</f>
        <v>0</v>
      </c>
      <c r="AM485" s="984">
        <f>$AM$16</f>
        <v>0</v>
      </c>
      <c r="AN485" s="982">
        <f t="shared" si="173"/>
        <v>0</v>
      </c>
    </row>
    <row r="486" spans="2:40" ht="15" hidden="1" thickBot="1" x14ac:dyDescent="0.25">
      <c r="B486" s="1448"/>
      <c r="C486" s="1003">
        <f>C480</f>
        <v>0</v>
      </c>
      <c r="D486" s="1451"/>
      <c r="E486" s="1409"/>
      <c r="F486" s="1409"/>
      <c r="G486" s="970"/>
      <c r="H486" s="986">
        <v>2028</v>
      </c>
      <c r="I486" s="972"/>
      <c r="J486" s="815">
        <f t="shared" si="174"/>
        <v>0</v>
      </c>
      <c r="K486" s="804"/>
      <c r="L486" s="814">
        <f t="shared" si="179"/>
        <v>0</v>
      </c>
      <c r="M486" s="804"/>
      <c r="N486" s="814">
        <f t="shared" si="170"/>
        <v>0</v>
      </c>
      <c r="O486" s="804"/>
      <c r="P486" s="814">
        <f t="shared" si="180"/>
        <v>0</v>
      </c>
      <c r="Q486" s="760"/>
      <c r="R486" s="987">
        <f>SUMIFS('E8.a. KKAuf_SAV'!$X$6:$X$2005,'E8.a. KKAuf_SAV'!$B$6:$B$2005,$C486,'E8.a. KKAuf_SAV'!$D$6:$D$2005,$H486)</f>
        <v>0</v>
      </c>
      <c r="S486" s="987">
        <f>SUMIFS('E8.b. KKAuf_WAV'!$N$6:$N$405,'E8.b. KKAuf_WAV'!$B$6:$B$405,$C486,'E8.b. KKAuf_WAV'!$E$6:$E$405,H486)-SUMIFS('E8.b. KKAuf_WAV'!$N$6:$N$405,'E8.b. KKAuf_WAV'!$B$6:$B$405,$C486,'E8.b. KKAuf_WAV'!$C$6:$C$405,"Geschäfts- oder Firmenwert",'E8.b. KKAuf_WAV'!$D$6:$D$405,H486)</f>
        <v>0</v>
      </c>
      <c r="T486" s="974"/>
      <c r="U486" s="987">
        <f>SUMIFS('E8.a. KKAuf_SAV'!$W$6:$W$2005,'E8.a. KKAuf_SAV'!$B$6:$B$2005,$C486,'E8.a. KKAuf_SAV'!$D$6:$D$2005,H486)</f>
        <v>0</v>
      </c>
      <c r="V486" s="987">
        <f>SUMIFS('E8.b. KKAuf_WAV'!$M$6:$M$405,'E8.b. KKAuf_WAV'!$B$6:$B$405,$C486,'E8.b. KKAuf_WAV'!$E$6:$E$405,$H486,'E8.b. KKAuf_WAV'!$C$6:$C$405,"&lt;&gt;"&amp;"geleistete Anzahlungen auf immaterielle Vermögensgegenstände",'E8.b. KKAuf_WAV'!$C$6:$C$405,"&lt;&gt;"&amp;"geleistete Anzahlungen und Anlagen im Bau des Sachanlagevermögens",'E8.b. KKAuf_WAV'!$C$6:$C$405,"&lt;&gt;"&amp;"Geschäfts- oder Firmenwert")</f>
        <v>0</v>
      </c>
      <c r="W486" s="987">
        <f>SUMIFS('E8.b. KKAuf_WAV'!$M$6:$M$405,'E8.b. KKAuf_WAV'!$B$6:$B$405,$C486,'E8.b. KKAuf_WAV'!$E$6:$E$405,H486,'E8.b. KKAuf_WAV'!$C$6:$C$405,"geleistete Anzahlungen und Anlagen im Bau des Sachanlagevermögens")+ SUMIFS('E8.b. KKAuf_WAV'!$M$6:$M$405,'E8.b. KKAuf_WAV'!$B$6:$B$405,$C486,'E8.b. KKAuf_WAV'!$E$6:$E$405,H486,'E8.b. KKAuf_WAV'!$C$6:$C$405,"geleistete Anzahlungen auf immaterielle Vermögensgegenstände")</f>
        <v>0</v>
      </c>
      <c r="X486" s="987">
        <f>SUMIFS('E8.c. KKAuf_BKZ_NAB_IZ'!$K$6:$K$405,'E8.c. KKAuf_BKZ_NAB_IZ'!$B$6:$B$405,$C486,'E8.c. KKAuf_BKZ_NAB_IZ'!$C$6:$C$405,$H486)</f>
        <v>0</v>
      </c>
      <c r="Y486" s="987">
        <f>SUMIFS('E8.a. KKAuf_SAV'!$Y$6:$Y$2005,'E8.a. KKAuf_SAV'!$B$6:$B$2005,$C486,'E8.a. KKAuf_SAV'!$D$6:$D$2005,$H486)</f>
        <v>0</v>
      </c>
      <c r="Z486" s="987">
        <f>SUMIFS('E8.b. KKAuf_WAV'!$O$6:$O$405,'E8.b. KKAuf_WAV'!$B$6:$B$405,$C486,'E8.b. KKAuf_WAV'!$E$6:$E$405,$H486,'E8.b. KKAuf_WAV'!$C$6:$C$405,"&lt;&gt;"&amp;"geleistete Anzahlungen auf immaterielle Vermögensgegenstände",'E8.b. KKAuf_WAV'!$C$6:$C$405,"&lt;&gt;"&amp;"geleistete Anzahlungen und Anlagen im Bau des Sachanlagevermögens",'E8.b. KKAuf_WAV'!$C$6:$C$405,"&lt;&gt;"&amp;"Geschäfts- oder Firmenwert")</f>
        <v>0</v>
      </c>
      <c r="AA486" s="987">
        <f>SUMIFS('E8.b. KKAuf_WAV'!$O$6:$O$405,'E8.b. KKAuf_WAV'!$B$6:$B$405,$C486,'E8.b. KKAuf_WAV'!$E$6:$E$405,H486,'E8.b. KKAuf_WAV'!$C$6:$C$405,"geleistete Anzahlungen und Anlagen im Bau des Sachanlagevermögens")+ SUMIFS('E8.b. KKAuf_WAV'!$O$6:$O$405,'E8.b. KKAuf_WAV'!$B$6:$B$405,$C486,'E8.b. KKAuf_WAV'!$E$6:$E$405,H486,'E8.b. KKAuf_WAV'!$C$6:$C$405,"geleistete Anzahlungen auf immaterielle Vermögensgegenstände")</f>
        <v>0</v>
      </c>
      <c r="AB486" s="987">
        <f>SUMIFS('E8.c. KKAuf_BKZ_NAB_IZ'!$L$6:$L$405,'E8.c. KKAuf_BKZ_NAB_IZ'!$B$6:$B$405,$C486,'E8.c. KKAuf_BKZ_NAB_IZ'!$C$6:$C$405,$H486)</f>
        <v>0</v>
      </c>
      <c r="AC486" s="974"/>
      <c r="AD486" s="987">
        <f t="shared" si="175"/>
        <v>0</v>
      </c>
      <c r="AE486" s="988">
        <f>$AE$17</f>
        <v>0</v>
      </c>
      <c r="AF486" s="988">
        <f>$AF$17</f>
        <v>0</v>
      </c>
      <c r="AG486" s="988">
        <f>$AG$17</f>
        <v>0</v>
      </c>
      <c r="AH486" s="989">
        <f t="shared" si="176"/>
        <v>0</v>
      </c>
      <c r="AJ486" s="987">
        <f t="shared" si="172"/>
        <v>0</v>
      </c>
      <c r="AK486" s="988">
        <f>$AK$17</f>
        <v>0</v>
      </c>
      <c r="AL486" s="988">
        <f>$AL$17</f>
        <v>0</v>
      </c>
      <c r="AM486" s="988">
        <f>$AM$17</f>
        <v>0</v>
      </c>
      <c r="AN486" s="989">
        <f t="shared" si="173"/>
        <v>0</v>
      </c>
    </row>
    <row r="487" spans="2:40" ht="14.25" customHeight="1" x14ac:dyDescent="0.2">
      <c r="B487" s="1446"/>
      <c r="C487" s="1001">
        <f>B487</f>
        <v>0</v>
      </c>
      <c r="D487" s="1449"/>
      <c r="E487" s="1407"/>
      <c r="F487" s="1410"/>
      <c r="G487" s="990"/>
      <c r="H487" s="991">
        <v>2022</v>
      </c>
      <c r="I487" s="972"/>
      <c r="J487" s="813">
        <f t="shared" si="174"/>
        <v>0</v>
      </c>
      <c r="K487" s="804"/>
      <c r="L487" s="813">
        <f t="shared" si="179"/>
        <v>0</v>
      </c>
      <c r="M487" s="804"/>
      <c r="N487" s="813">
        <f t="shared" si="170"/>
        <v>0</v>
      </c>
      <c r="O487" s="804"/>
      <c r="P487" s="813">
        <f t="shared" ref="P487:P493" si="181">IFERROR((AJ487*AK487+AD487*AE487)*0.4*0.035*$F$487,0)</f>
        <v>0</v>
      </c>
      <c r="Q487" s="760"/>
      <c r="R487" s="992">
        <f>SUMIFS('E8.a. KKAuf_SAV'!$X$6:$X$2005,'E8.a. KKAuf_SAV'!$B$6:$B$2005,$C487,'E8.a. KKAuf_SAV'!$D$6:$D$2005,$H487)</f>
        <v>0</v>
      </c>
      <c r="S487" s="992">
        <f>SUMIFS('E8.b. KKAuf_WAV'!$N$6:$N$405,'E8.b. KKAuf_WAV'!$B$6:$B$405,$C487,'E8.b. KKAuf_WAV'!$E$6:$E$405,H487)-SUMIFS('E8.b. KKAuf_WAV'!$N$6:$N$405,'E8.b. KKAuf_WAV'!$B$6:$B$405,$C487,'E8.b. KKAuf_WAV'!$C$6:$C$405,"Geschäfts- oder Firmenwert",'E8.b. KKAuf_WAV'!$D$6:$D$405,H487)</f>
        <v>0</v>
      </c>
      <c r="T487" s="974"/>
      <c r="U487" s="992">
        <f>SUMIFS('E8.a. KKAuf_SAV'!$W$6:$W$2005,'E8.a. KKAuf_SAV'!$B$6:$B$2005,$C487,'E8.a. KKAuf_SAV'!$D$6:$D$2005,H487)</f>
        <v>0</v>
      </c>
      <c r="V487" s="992">
        <f>SUMIFS('E8.b. KKAuf_WAV'!$M$6:$M$405,'E8.b. KKAuf_WAV'!$B$6:$B$405,$C487,'E8.b. KKAuf_WAV'!$E$6:$E$405,$H487,'E8.b. KKAuf_WAV'!$C$6:$C$405,"&lt;&gt;"&amp;"geleistete Anzahlungen auf immaterielle Vermögensgegenstände",'E8.b. KKAuf_WAV'!$C$6:$C$405,"&lt;&gt;"&amp;"geleistete Anzahlungen und Anlagen im Bau des Sachanlagevermögens",'E8.b. KKAuf_WAV'!$C$6:$C$405,"&lt;&gt;"&amp;"Geschäfts- oder Firmenwert")</f>
        <v>0</v>
      </c>
      <c r="W487" s="992">
        <f>SUMIFS('E8.b. KKAuf_WAV'!$M$6:$M$405,'E8.b. KKAuf_WAV'!$B$6:$B$405,$C487,'E8.b. KKAuf_WAV'!$E$6:$E$405,Listen!$AA$3,'E8.b. KKAuf_WAV'!$C$6:$C$405,"geleistete Anzahlungen und Anlagen im Bau des Sachanlagevermögens")+ SUMIFS('E8.b. KKAuf_WAV'!$M$6:$M$405,'E8.b. KKAuf_WAV'!$B$6:$B$405,$C487,'E8.b. KKAuf_WAV'!$E$6:$E$405,Listen!$AA$3,'E8.b. KKAuf_WAV'!$C$6:$C$405,"geleistete Anzahlungen auf immaterielle Vermögensgegenstände")</f>
        <v>0</v>
      </c>
      <c r="X487" s="992">
        <f>SUMIFS('E8.c. KKAuf_BKZ_NAB_IZ'!$K$6:$K$405,'E8.c. KKAuf_BKZ_NAB_IZ'!$B$6:$B$405,$C487,'E8.c. KKAuf_BKZ_NAB_IZ'!$C$6:$C$405,$H487)</f>
        <v>0</v>
      </c>
      <c r="Y487" s="992">
        <f>SUMIFS('E8.a. KKAuf_SAV'!$Y$6:$Y$2005,'E8.a. KKAuf_SAV'!$B$6:$B$2005,$C487,'E8.a. KKAuf_SAV'!$D$6:$D$2005,$H487)</f>
        <v>0</v>
      </c>
      <c r="Z487" s="992">
        <f>SUMIFS('E8.b. KKAuf_WAV'!$O$6:$O$405,'E8.b. KKAuf_WAV'!$B$6:$B$405,$C487,'E8.b. KKAuf_WAV'!$E$6:$E$405,$H487,'E8.b. KKAuf_WAV'!$C$6:$C$405,"&lt;&gt;"&amp;"geleistete Anzahlungen auf immaterielle Vermögensgegenstände",'E8.b. KKAuf_WAV'!$C$6:$C$405,"&lt;&gt;"&amp;"geleistete Anzahlungen und Anlagen im Bau des Sachanlagevermögens",'E8.b. KKAuf_WAV'!$C$6:$C$405,"&lt;&gt;"&amp;"Geschäfts- oder Firmenwert")</f>
        <v>0</v>
      </c>
      <c r="AA487" s="992">
        <f>SUMIFS('E8.b. KKAuf_WAV'!$O$6:$O$405,'E8.b. KKAuf_WAV'!$B$6:$B$405,$C487,'E8.b. KKAuf_WAV'!$E$6:$E$405,Listen!$AA$3,'E8.b. KKAuf_WAV'!$C$6:$C$405,"geleistete Anzahlungen und Anlagen im Bau des Sachanlagevermögens")+ SUMIFS('E8.b. KKAuf_WAV'!$O$6:$O$405,'E8.b. KKAuf_WAV'!$B$6:$B$405,$C487,'E8.b. KKAuf_WAV'!$E$6:$E$405,Listen!$AA$3,'E8.b. KKAuf_WAV'!$C$6:$C$405,"geleistete Anzahlungen auf immaterielle Vermögensgegenstände")</f>
        <v>0</v>
      </c>
      <c r="AB487" s="992">
        <f>SUMIFS('E8.c. KKAuf_BKZ_NAB_IZ'!$L$6:$L$405,'E8.c. KKAuf_BKZ_NAB_IZ'!$B$6:$B$405,$C487,'E8.c. KKAuf_BKZ_NAB_IZ'!$C$6:$C$405,$H487)</f>
        <v>0</v>
      </c>
      <c r="AC487" s="974"/>
      <c r="AD487" s="992">
        <f t="shared" si="175"/>
        <v>0</v>
      </c>
      <c r="AE487" s="993">
        <f>$AE$11</f>
        <v>5.0700000000000002E-2</v>
      </c>
      <c r="AF487" s="993">
        <f>$AF$11</f>
        <v>1.7100000000000001E-2</v>
      </c>
      <c r="AG487" s="993">
        <f>$AG$11</f>
        <v>3.0499999999999999E-2</v>
      </c>
      <c r="AH487" s="994">
        <f t="shared" si="176"/>
        <v>0</v>
      </c>
      <c r="AJ487" s="992">
        <f t="shared" si="172"/>
        <v>0</v>
      </c>
      <c r="AK487" s="993">
        <f>$AK$11</f>
        <v>5.0700000000000002E-2</v>
      </c>
      <c r="AL487" s="993">
        <f>$AL$11</f>
        <v>1.7100000000000001E-2</v>
      </c>
      <c r="AM487" s="993">
        <f>$AM$11</f>
        <v>3.0499999999999999E-2</v>
      </c>
      <c r="AN487" s="994">
        <f t="shared" si="173"/>
        <v>0</v>
      </c>
    </row>
    <row r="488" spans="2:40" x14ac:dyDescent="0.2">
      <c r="B488" s="1447"/>
      <c r="C488" s="1002">
        <f>C487</f>
        <v>0</v>
      </c>
      <c r="D488" s="1450"/>
      <c r="E488" s="1408"/>
      <c r="F488" s="1408"/>
      <c r="G488" s="990"/>
      <c r="H488" s="983">
        <v>2023</v>
      </c>
      <c r="I488" s="972"/>
      <c r="J488" s="805">
        <f t="shared" si="174"/>
        <v>0</v>
      </c>
      <c r="K488" s="804"/>
      <c r="L488" s="803">
        <f t="shared" si="179"/>
        <v>0</v>
      </c>
      <c r="M488" s="804"/>
      <c r="N488" s="803">
        <f t="shared" si="170"/>
        <v>0</v>
      </c>
      <c r="O488" s="804"/>
      <c r="P488" s="803">
        <f t="shared" si="181"/>
        <v>0</v>
      </c>
      <c r="Q488" s="760"/>
      <c r="R488" s="980">
        <f>SUMIFS('E8.a. KKAuf_SAV'!$X$6:$X$2005,'E8.a. KKAuf_SAV'!$B$6:$B$2005,$C488,'E8.a. KKAuf_SAV'!$D$6:$D$2005,$H488)</f>
        <v>0</v>
      </c>
      <c r="S488" s="980">
        <f>SUMIFS('E8.b. KKAuf_WAV'!$N$6:$N$405,'E8.b. KKAuf_WAV'!$B$6:$B$405,$C488,'E8.b. KKAuf_WAV'!$E$6:$E$405,H488)-SUMIFS('E8.b. KKAuf_WAV'!$N$6:$N$405,'E8.b. KKAuf_WAV'!$B$6:$B$405,$C488,'E8.b. KKAuf_WAV'!$C$6:$C$405,"Geschäfts- oder Firmenwert",'E8.b. KKAuf_WAV'!$D$6:$D$405,H488)</f>
        <v>0</v>
      </c>
      <c r="T488" s="974"/>
      <c r="U488" s="980">
        <f>SUMIFS('E8.a. KKAuf_SAV'!$W$6:$W$2005,'E8.a. KKAuf_SAV'!$B$6:$B$2005,$C488,'E8.a. KKAuf_SAV'!$D$6:$D$2005,H488)</f>
        <v>0</v>
      </c>
      <c r="V488" s="980">
        <f>SUMIFS('E8.b. KKAuf_WAV'!$M$6:$M$405,'E8.b. KKAuf_WAV'!$B$6:$B$405,$C488,'E8.b. KKAuf_WAV'!$E$6:$E$405,$H488,'E8.b. KKAuf_WAV'!$C$6:$C$405,"&lt;&gt;"&amp;"geleistete Anzahlungen auf immaterielle Vermögensgegenstände",'E8.b. KKAuf_WAV'!$C$6:$C$405,"&lt;&gt;"&amp;"geleistete Anzahlungen und Anlagen im Bau des Sachanlagevermögens",'E8.b. KKAuf_WAV'!$C$6:$C$405,"&lt;&gt;"&amp;"Geschäfts- oder Firmenwert")</f>
        <v>0</v>
      </c>
      <c r="W488" s="980"/>
      <c r="X488" s="980">
        <f>SUMIFS('E8.c. KKAuf_BKZ_NAB_IZ'!$K$6:$K$405,'E8.c. KKAuf_BKZ_NAB_IZ'!$B$6:$B$405,$C488,'E8.c. KKAuf_BKZ_NAB_IZ'!$C$6:$C$405,$H488)</f>
        <v>0</v>
      </c>
      <c r="Y488" s="980">
        <f>SUMIFS('E8.a. KKAuf_SAV'!$Y$6:$Y$2005,'E8.a. KKAuf_SAV'!$B$6:$B$2005,$C488,'E8.a. KKAuf_SAV'!$D$6:$D$2005,$H488)</f>
        <v>0</v>
      </c>
      <c r="Z488" s="980">
        <f>SUMIFS('E8.b. KKAuf_WAV'!$O$6:$O$405,'E8.b. KKAuf_WAV'!$B$6:$B$405,$C488,'E8.b. KKAuf_WAV'!$E$6:$E$405,$H488,'E8.b. KKAuf_WAV'!$C$6:$C$405,"&lt;&gt;"&amp;"geleistete Anzahlungen auf immaterielle Vermögensgegenstände",'E8.b. KKAuf_WAV'!$C$6:$C$405,"&lt;&gt;"&amp;"geleistete Anzahlungen und Anlagen im Bau des Sachanlagevermögens",'E8.b. KKAuf_WAV'!$C$6:$C$405,"&lt;&gt;"&amp;"Geschäfts- oder Firmenwert")</f>
        <v>0</v>
      </c>
      <c r="AA488" s="980"/>
      <c r="AB488" s="980">
        <f>SUMIFS('E8.c. KKAuf_BKZ_NAB_IZ'!$L$6:$L$405,'E8.c. KKAuf_BKZ_NAB_IZ'!$B$6:$B$405,$C488,'E8.c. KKAuf_BKZ_NAB_IZ'!$C$6:$C$405,$H488)</f>
        <v>0</v>
      </c>
      <c r="AC488" s="974"/>
      <c r="AD488" s="980">
        <f t="shared" si="175"/>
        <v>0</v>
      </c>
      <c r="AE488" s="984">
        <f>$AE$12</f>
        <v>5.0700000000000002E-2</v>
      </c>
      <c r="AF488" s="984">
        <f>$AF$12</f>
        <v>1.7100000000000001E-2</v>
      </c>
      <c r="AG488" s="984">
        <f>$AG$12</f>
        <v>3.0499999999999999E-2</v>
      </c>
      <c r="AH488" s="982">
        <f t="shared" si="176"/>
        <v>0</v>
      </c>
      <c r="AJ488" s="980"/>
      <c r="AK488" s="984">
        <f>$AK$12</f>
        <v>5.0700000000000002E-2</v>
      </c>
      <c r="AL488" s="984">
        <f>$AL$12</f>
        <v>1.7100000000000001E-2</v>
      </c>
      <c r="AM488" s="984">
        <f>$AM$12</f>
        <v>3.0499999999999999E-2</v>
      </c>
      <c r="AN488" s="982">
        <f t="shared" si="173"/>
        <v>0</v>
      </c>
    </row>
    <row r="489" spans="2:40" x14ac:dyDescent="0.2">
      <c r="B489" s="1447"/>
      <c r="C489" s="1002">
        <f>C487</f>
        <v>0</v>
      </c>
      <c r="D489" s="1450"/>
      <c r="E489" s="1408"/>
      <c r="F489" s="1408"/>
      <c r="G489" s="990"/>
      <c r="H489" s="983">
        <v>2024</v>
      </c>
      <c r="I489" s="972"/>
      <c r="J489" s="803">
        <f t="shared" si="174"/>
        <v>0</v>
      </c>
      <c r="K489" s="804"/>
      <c r="L489" s="803">
        <f t="shared" si="179"/>
        <v>0</v>
      </c>
      <c r="M489" s="804"/>
      <c r="N489" s="803">
        <f t="shared" si="170"/>
        <v>0</v>
      </c>
      <c r="O489" s="804"/>
      <c r="P489" s="803">
        <f t="shared" si="181"/>
        <v>0</v>
      </c>
      <c r="Q489" s="760"/>
      <c r="R489" s="980">
        <f>SUMIFS('E8.a. KKAuf_SAV'!$X$6:$X$2005,'E8.a. KKAuf_SAV'!$B$6:$B$2005,$C489,'E8.a. KKAuf_SAV'!$D$6:$D$2005,$H489)</f>
        <v>0</v>
      </c>
      <c r="S489" s="980">
        <f>SUMIFS('E8.b. KKAuf_WAV'!$N$6:$N$405,'E8.b. KKAuf_WAV'!$B$6:$B$405,$C489,'E8.b. KKAuf_WAV'!$E$6:$E$405,H489)-SUMIFS('E8.b. KKAuf_WAV'!$N$6:$N$405,'E8.b. KKAuf_WAV'!$B$6:$B$405,$C489,'E8.b. KKAuf_WAV'!$C$6:$C$405,"Geschäfts- oder Firmenwert",'E8.b. KKAuf_WAV'!$D$6:$D$405,H489)</f>
        <v>0</v>
      </c>
      <c r="T489" s="974"/>
      <c r="U489" s="980">
        <f>SUMIFS('E8.a. KKAuf_SAV'!$W$6:$W$2005,'E8.a. KKAuf_SAV'!$B$6:$B$2005,$C489,'E8.a. KKAuf_SAV'!$D$6:$D$2005,H489)</f>
        <v>0</v>
      </c>
      <c r="V489" s="980">
        <f>SUMIFS('E8.b. KKAuf_WAV'!$M$6:$M$405,'E8.b. KKAuf_WAV'!$B$6:$B$405,$C489,'E8.b. KKAuf_WAV'!$E$6:$E$405,$H489,'E8.b. KKAuf_WAV'!$C$6:$C$405,"&lt;&gt;"&amp;"geleistete Anzahlungen auf immaterielle Vermögensgegenstände",'E8.b. KKAuf_WAV'!$C$6:$C$405,"&lt;&gt;"&amp;"geleistete Anzahlungen und Anlagen im Bau des Sachanlagevermögens",'E8.b. KKAuf_WAV'!$C$6:$C$405,"&lt;&gt;"&amp;"Geschäfts- oder Firmenwert")</f>
        <v>0</v>
      </c>
      <c r="W489" s="980">
        <f>SUMIFS('E8.b. KKAuf_WAV'!$M$6:$M$405,'E8.b. KKAuf_WAV'!$B$6:$B$405,$C489,'E8.b. KKAuf_WAV'!$E$6:$E$405,H489,'E8.b. KKAuf_WAV'!$C$6:$C$405,"geleistete Anzahlungen und Anlagen im Bau des Sachanlagevermögens")+ SUMIFS('E8.b. KKAuf_WAV'!$M$6:$M$405,'E8.b. KKAuf_WAV'!$B$6:$B$405,$C489,'E8.b. KKAuf_WAV'!$E$6:$E$405,H489,'E8.b. KKAuf_WAV'!$C$6:$C$405,"geleistete Anzahlungen auf immaterielle Vermögensgegenstände")</f>
        <v>0</v>
      </c>
      <c r="X489" s="980">
        <f>SUMIFS('E8.c. KKAuf_BKZ_NAB_IZ'!$K$6:$K$405,'E8.c. KKAuf_BKZ_NAB_IZ'!$B$6:$B$405,$C489,'E8.c. KKAuf_BKZ_NAB_IZ'!$C$6:$C$405,$H489)</f>
        <v>0</v>
      </c>
      <c r="Y489" s="980">
        <f>SUMIFS('E8.a. KKAuf_SAV'!$Y$6:$Y$2005,'E8.a. KKAuf_SAV'!$B$6:$B$2005,$C489,'E8.a. KKAuf_SAV'!$D$6:$D$2005,$H489)</f>
        <v>0</v>
      </c>
      <c r="Z489" s="980">
        <f>SUMIFS('E8.b. KKAuf_WAV'!$O$6:$O$405,'E8.b. KKAuf_WAV'!$B$6:$B$405,$C489,'E8.b. KKAuf_WAV'!$E$6:$E$405,$H489,'E8.b. KKAuf_WAV'!$C$6:$C$405,"&lt;&gt;"&amp;"geleistete Anzahlungen auf immaterielle Vermögensgegenstände",'E8.b. KKAuf_WAV'!$C$6:$C$405,"&lt;&gt;"&amp;"geleistete Anzahlungen und Anlagen im Bau des Sachanlagevermögens",'E8.b. KKAuf_WAV'!$C$6:$C$405,"&lt;&gt;"&amp;"Geschäfts- oder Firmenwert")</f>
        <v>0</v>
      </c>
      <c r="AA489" s="980">
        <f>SUMIFS('E8.b. KKAuf_WAV'!$O$6:$O$405,'E8.b. KKAuf_WAV'!$B$6:$B$405,$C489,'E8.b. KKAuf_WAV'!$E$6:$E$405,H489,'E8.b. KKAuf_WAV'!$C$6:$C$405,"geleistete Anzahlungen und Anlagen im Bau des Sachanlagevermögens")+ SUMIFS('E8.b. KKAuf_WAV'!$O$6:$O$405,'E8.b. KKAuf_WAV'!$B$6:$B$405,$C489,'E8.b. KKAuf_WAV'!$E$6:$E$405,H489,'E8.b. KKAuf_WAV'!$C$6:$C$405,"geleistete Anzahlungen auf immaterielle Vermögensgegenstände")</f>
        <v>0</v>
      </c>
      <c r="AB489" s="980">
        <f>SUMIFS('E8.c. KKAuf_BKZ_NAB_IZ'!$L$6:$L$405,'E8.c. KKAuf_BKZ_NAB_IZ'!$B$6:$B$405,$C489,'E8.c. KKAuf_BKZ_NAB_IZ'!$C$6:$C$405,$H489)</f>
        <v>0</v>
      </c>
      <c r="AC489" s="974"/>
      <c r="AD489" s="980">
        <f t="shared" si="175"/>
        <v>0</v>
      </c>
      <c r="AE489" s="984">
        <f>$AE$13</f>
        <v>6.93E-2</v>
      </c>
      <c r="AF489" s="984">
        <f>$AF$13</f>
        <v>3.8699999999999998E-2</v>
      </c>
      <c r="AG489" s="984">
        <f>$AG$13</f>
        <v>5.0900000000000001E-2</v>
      </c>
      <c r="AH489" s="982">
        <f t="shared" si="176"/>
        <v>0</v>
      </c>
      <c r="AJ489" s="980">
        <f t="shared" si="172"/>
        <v>0</v>
      </c>
      <c r="AK489" s="984">
        <f>$AK$13</f>
        <v>7.0099999999999996E-2</v>
      </c>
      <c r="AL489" s="984">
        <f>$AL$13</f>
        <v>3.6600000000000001E-2</v>
      </c>
      <c r="AM489" s="984">
        <f>$AM$13</f>
        <v>0.05</v>
      </c>
      <c r="AN489" s="982">
        <f t="shared" si="173"/>
        <v>0</v>
      </c>
    </row>
    <row r="490" spans="2:40" ht="15" thickBot="1" x14ac:dyDescent="0.25">
      <c r="B490" s="1447"/>
      <c r="C490" s="1002">
        <f>C487</f>
        <v>0</v>
      </c>
      <c r="D490" s="1450"/>
      <c r="E490" s="1408"/>
      <c r="F490" s="1408"/>
      <c r="G490" s="990"/>
      <c r="H490" s="983">
        <v>2025</v>
      </c>
      <c r="I490" s="972"/>
      <c r="J490" s="803">
        <f t="shared" si="174"/>
        <v>0</v>
      </c>
      <c r="K490" s="804"/>
      <c r="L490" s="803">
        <f t="shared" si="179"/>
        <v>0</v>
      </c>
      <c r="M490" s="804"/>
      <c r="N490" s="803">
        <f t="shared" si="170"/>
        <v>0</v>
      </c>
      <c r="O490" s="804"/>
      <c r="P490" s="803">
        <f t="shared" si="181"/>
        <v>0</v>
      </c>
      <c r="Q490" s="760"/>
      <c r="R490" s="980">
        <f>SUMIFS('E8.a. KKAuf_SAV'!$X$6:$X$2005,'E8.a. KKAuf_SAV'!$B$6:$B$2005,$C490,'E8.a. KKAuf_SAV'!$D$6:$D$2005,$H490)</f>
        <v>0</v>
      </c>
      <c r="S490" s="980">
        <f>SUMIFS('E8.b. KKAuf_WAV'!$N$6:$N$405,'E8.b. KKAuf_WAV'!$B$6:$B$405,$C490,'E8.b. KKAuf_WAV'!$E$6:$E$405,H490)-SUMIFS('E8.b. KKAuf_WAV'!$N$6:$N$405,'E8.b. KKAuf_WAV'!$B$6:$B$405,$C490,'E8.b. KKAuf_WAV'!$C$6:$C$405,"Geschäfts- oder Firmenwert",'E8.b. KKAuf_WAV'!$D$6:$D$405,H490)</f>
        <v>0</v>
      </c>
      <c r="T490" s="974"/>
      <c r="U490" s="980">
        <f>SUMIFS('E8.a. KKAuf_SAV'!$W$6:$W$2005,'E8.a. KKAuf_SAV'!$B$6:$B$2005,$C490,'E8.a. KKAuf_SAV'!$D$6:$D$2005,H490)</f>
        <v>0</v>
      </c>
      <c r="V490" s="980">
        <f>SUMIFS('E8.b. KKAuf_WAV'!$M$6:$M$405,'E8.b. KKAuf_WAV'!$B$6:$B$405,$C490,'E8.b. KKAuf_WAV'!$E$6:$E$405,$H490,'E8.b. KKAuf_WAV'!$C$6:$C$405,"&lt;&gt;"&amp;"geleistete Anzahlungen auf immaterielle Vermögensgegenstände",'E8.b. KKAuf_WAV'!$C$6:$C$405,"&lt;&gt;"&amp;"geleistete Anzahlungen und Anlagen im Bau des Sachanlagevermögens",'E8.b. KKAuf_WAV'!$C$6:$C$405,"&lt;&gt;"&amp;"Geschäfts- oder Firmenwert")</f>
        <v>0</v>
      </c>
      <c r="W490" s="980">
        <f>SUMIFS('E8.b. KKAuf_WAV'!$M$6:$M$405,'E8.b. KKAuf_WAV'!$B$6:$B$405,$C490,'E8.b. KKAuf_WAV'!$E$6:$E$405,H490,'E8.b. KKAuf_WAV'!$C$6:$C$405,"geleistete Anzahlungen und Anlagen im Bau des Sachanlagevermögens")+ SUMIFS('E8.b. KKAuf_WAV'!$M$6:$M$405,'E8.b. KKAuf_WAV'!$B$6:$B$405,$C490,'E8.b. KKAuf_WAV'!$E$6:$E$405,H490,'E8.b. KKAuf_WAV'!$C$6:$C$405,"geleistete Anzahlungen auf immaterielle Vermögensgegenstände")</f>
        <v>0</v>
      </c>
      <c r="X490" s="980">
        <f>SUMIFS('E8.c. KKAuf_BKZ_NAB_IZ'!$K$6:$K$405,'E8.c. KKAuf_BKZ_NAB_IZ'!$B$6:$B$405,$C490,'E8.c. KKAuf_BKZ_NAB_IZ'!$C$6:$C$405,$H490)</f>
        <v>0</v>
      </c>
      <c r="Y490" s="980">
        <f>SUMIFS('E8.a. KKAuf_SAV'!$Y$6:$Y$2005,'E8.a. KKAuf_SAV'!$B$6:$B$2005,$C490,'E8.a. KKAuf_SAV'!$D$6:$D$2005,$H490)</f>
        <v>0</v>
      </c>
      <c r="Z490" s="980">
        <f>SUMIFS('E8.b. KKAuf_WAV'!$O$6:$O$405,'E8.b. KKAuf_WAV'!$B$6:$B$405,$C490,'E8.b. KKAuf_WAV'!$E$6:$E$405,$H490,'E8.b. KKAuf_WAV'!$C$6:$C$405,"&lt;&gt;"&amp;"geleistete Anzahlungen auf immaterielle Vermögensgegenstände",'E8.b. KKAuf_WAV'!$C$6:$C$405,"&lt;&gt;"&amp;"geleistete Anzahlungen und Anlagen im Bau des Sachanlagevermögens",'E8.b. KKAuf_WAV'!$C$6:$C$405,"&lt;&gt;"&amp;"Geschäfts- oder Firmenwert")</f>
        <v>0</v>
      </c>
      <c r="AA490" s="980">
        <f>SUMIFS('E8.b. KKAuf_WAV'!$O$6:$O$405,'E8.b. KKAuf_WAV'!$B$6:$B$405,$C490,'E8.b. KKAuf_WAV'!$E$6:$E$405,H490,'E8.b. KKAuf_WAV'!$C$6:$C$405,"geleistete Anzahlungen und Anlagen im Bau des Sachanlagevermögens")+ SUMIFS('E8.b. KKAuf_WAV'!$O$6:$O$405,'E8.b. KKAuf_WAV'!$B$6:$B$405,$C490,'E8.b. KKAuf_WAV'!$E$6:$E$405,H490,'E8.b. KKAuf_WAV'!$C$6:$C$405,"geleistete Anzahlungen auf immaterielle Vermögensgegenstände")</f>
        <v>0</v>
      </c>
      <c r="AB490" s="980">
        <f>SUMIFS('E8.c. KKAuf_BKZ_NAB_IZ'!$L$6:$L$405,'E8.c. KKAuf_BKZ_NAB_IZ'!$B$6:$B$405,$C490,'E8.c. KKAuf_BKZ_NAB_IZ'!$C$6:$C$405,$H490)</f>
        <v>0</v>
      </c>
      <c r="AC490" s="974"/>
      <c r="AD490" s="980">
        <f t="shared" si="175"/>
        <v>0</v>
      </c>
      <c r="AE490" s="984">
        <f>$AE$14</f>
        <v>7.0099999999999996E-2</v>
      </c>
      <c r="AF490" s="984">
        <f>$AF$14</f>
        <v>3.6600000000000001E-2</v>
      </c>
      <c r="AG490" s="984">
        <f>$AG$14</f>
        <v>0.05</v>
      </c>
      <c r="AH490" s="982">
        <f t="shared" si="176"/>
        <v>0</v>
      </c>
      <c r="AJ490" s="980">
        <f t="shared" si="172"/>
        <v>0</v>
      </c>
      <c r="AK490" s="984">
        <f>$AK$14</f>
        <v>7.0099999999999996E-2</v>
      </c>
      <c r="AL490" s="984">
        <f>$AL$14</f>
        <v>3.6600000000000001E-2</v>
      </c>
      <c r="AM490" s="984">
        <f>$AM$14</f>
        <v>0.05</v>
      </c>
      <c r="AN490" s="982">
        <f t="shared" si="173"/>
        <v>0</v>
      </c>
    </row>
    <row r="491" spans="2:40" ht="15" hidden="1" thickBot="1" x14ac:dyDescent="0.25">
      <c r="B491" s="1447"/>
      <c r="C491" s="1002">
        <f>C487</f>
        <v>0</v>
      </c>
      <c r="D491" s="1450"/>
      <c r="E491" s="1408"/>
      <c r="F491" s="1408"/>
      <c r="G491" s="990"/>
      <c r="H491" s="983">
        <v>2026</v>
      </c>
      <c r="I491" s="972"/>
      <c r="J491" s="803">
        <f t="shared" si="174"/>
        <v>0</v>
      </c>
      <c r="K491" s="804"/>
      <c r="L491" s="803">
        <f t="shared" si="179"/>
        <v>0</v>
      </c>
      <c r="M491" s="804"/>
      <c r="N491" s="803">
        <f t="shared" si="170"/>
        <v>0</v>
      </c>
      <c r="O491" s="804"/>
      <c r="P491" s="803">
        <f t="shared" si="181"/>
        <v>0</v>
      </c>
      <c r="Q491" s="760"/>
      <c r="R491" s="980">
        <f>SUMIFS('E8.a. KKAuf_SAV'!$X$6:$X$2005,'E8.a. KKAuf_SAV'!$B$6:$B$2005,$C491,'E8.a. KKAuf_SAV'!$D$6:$D$2005,$H491)</f>
        <v>0</v>
      </c>
      <c r="S491" s="980">
        <f>SUMIFS('E8.b. KKAuf_WAV'!$N$6:$N$405,'E8.b. KKAuf_WAV'!$B$6:$B$405,$C491,'E8.b. KKAuf_WAV'!$E$6:$E$405,H491)-SUMIFS('E8.b. KKAuf_WAV'!$N$6:$N$405,'E8.b. KKAuf_WAV'!$B$6:$B$405,$C491,'E8.b. KKAuf_WAV'!$C$6:$C$405,"Geschäfts- oder Firmenwert",'E8.b. KKAuf_WAV'!$D$6:$D$405,H491)</f>
        <v>0</v>
      </c>
      <c r="T491" s="974"/>
      <c r="U491" s="980">
        <f>SUMIFS('E8.a. KKAuf_SAV'!$W$6:$W$2005,'E8.a. KKAuf_SAV'!$B$6:$B$2005,$C491,'E8.a. KKAuf_SAV'!$D$6:$D$2005,H491)</f>
        <v>0</v>
      </c>
      <c r="V491" s="980">
        <f>SUMIFS('E8.b. KKAuf_WAV'!$M$6:$M$405,'E8.b. KKAuf_WAV'!$B$6:$B$405,$C491,'E8.b. KKAuf_WAV'!$E$6:$E$405,$H491,'E8.b. KKAuf_WAV'!$C$6:$C$405,"&lt;&gt;"&amp;"geleistete Anzahlungen auf immaterielle Vermögensgegenstände",'E8.b. KKAuf_WAV'!$C$6:$C$405,"&lt;&gt;"&amp;"geleistete Anzahlungen und Anlagen im Bau des Sachanlagevermögens",'E8.b. KKAuf_WAV'!$C$6:$C$405,"&lt;&gt;"&amp;"Geschäfts- oder Firmenwert")</f>
        <v>0</v>
      </c>
      <c r="W491" s="980">
        <f>SUMIFS('E8.b. KKAuf_WAV'!$M$6:$M$405,'E8.b. KKAuf_WAV'!$B$6:$B$405,$C491,'E8.b. KKAuf_WAV'!$E$6:$E$405,H491,'E8.b. KKAuf_WAV'!$C$6:$C$405,"geleistete Anzahlungen und Anlagen im Bau des Sachanlagevermögens")+ SUMIFS('E8.b. KKAuf_WAV'!$M$6:$M$405,'E8.b. KKAuf_WAV'!$B$6:$B$405,$C491,'E8.b. KKAuf_WAV'!$E$6:$E$405,H491,'E8.b. KKAuf_WAV'!$C$6:$C$405,"geleistete Anzahlungen auf immaterielle Vermögensgegenstände")</f>
        <v>0</v>
      </c>
      <c r="X491" s="980">
        <f>SUMIFS('E8.c. KKAuf_BKZ_NAB_IZ'!$K$6:$K$405,'E8.c. KKAuf_BKZ_NAB_IZ'!$B$6:$B$405,$C491,'E8.c. KKAuf_BKZ_NAB_IZ'!$C$6:$C$405,$H491)</f>
        <v>0</v>
      </c>
      <c r="Y491" s="980">
        <f>SUMIFS('E8.a. KKAuf_SAV'!$Y$6:$Y$2005,'E8.a. KKAuf_SAV'!$B$6:$B$2005,$C491,'E8.a. KKAuf_SAV'!$D$6:$D$2005,$H491)</f>
        <v>0</v>
      </c>
      <c r="Z491" s="980">
        <f>SUMIFS('E8.b. KKAuf_WAV'!$O$6:$O$405,'E8.b. KKAuf_WAV'!$B$6:$B$405,$C491,'E8.b. KKAuf_WAV'!$E$6:$E$405,$H491,'E8.b. KKAuf_WAV'!$C$6:$C$405,"&lt;&gt;"&amp;"geleistete Anzahlungen auf immaterielle Vermögensgegenstände",'E8.b. KKAuf_WAV'!$C$6:$C$405,"&lt;&gt;"&amp;"geleistete Anzahlungen und Anlagen im Bau des Sachanlagevermögens",'E8.b. KKAuf_WAV'!$C$6:$C$405,"&lt;&gt;"&amp;"Geschäfts- oder Firmenwert")</f>
        <v>0</v>
      </c>
      <c r="AA491" s="980">
        <f>SUMIFS('E8.b. KKAuf_WAV'!$O$6:$O$405,'E8.b. KKAuf_WAV'!$B$6:$B$405,$C491,'E8.b. KKAuf_WAV'!$E$6:$E$405,H491,'E8.b. KKAuf_WAV'!$C$6:$C$405,"geleistete Anzahlungen und Anlagen im Bau des Sachanlagevermögens")+ SUMIFS('E8.b. KKAuf_WAV'!$O$6:$O$405,'E8.b. KKAuf_WAV'!$B$6:$B$405,$C491,'E8.b. KKAuf_WAV'!$E$6:$E$405,H491,'E8.b. KKAuf_WAV'!$C$6:$C$405,"geleistete Anzahlungen auf immaterielle Vermögensgegenstände")</f>
        <v>0</v>
      </c>
      <c r="AB491" s="980">
        <f>SUMIFS('E8.c. KKAuf_BKZ_NAB_IZ'!$L$6:$L$405,'E8.c. KKAuf_BKZ_NAB_IZ'!$B$6:$B$405,$C491,'E8.c. KKAuf_BKZ_NAB_IZ'!$C$6:$C$405,$H491)</f>
        <v>0</v>
      </c>
      <c r="AC491" s="974"/>
      <c r="AD491" s="980">
        <f t="shared" si="175"/>
        <v>0</v>
      </c>
      <c r="AE491" s="984">
        <f>$AE$15</f>
        <v>0</v>
      </c>
      <c r="AF491" s="984">
        <f>$AF$15</f>
        <v>0</v>
      </c>
      <c r="AG491" s="984">
        <f>$AG$15</f>
        <v>0</v>
      </c>
      <c r="AH491" s="982">
        <f t="shared" si="176"/>
        <v>0</v>
      </c>
      <c r="AJ491" s="980">
        <f t="shared" si="172"/>
        <v>0</v>
      </c>
      <c r="AK491" s="984">
        <f>$AK$15</f>
        <v>0</v>
      </c>
      <c r="AL491" s="984">
        <f>$AL$15</f>
        <v>0</v>
      </c>
      <c r="AM491" s="984">
        <f>$AM$15</f>
        <v>0</v>
      </c>
      <c r="AN491" s="982">
        <f t="shared" si="173"/>
        <v>0</v>
      </c>
    </row>
    <row r="492" spans="2:40" ht="15" hidden="1" thickBot="1" x14ac:dyDescent="0.25">
      <c r="B492" s="1447"/>
      <c r="C492" s="1002">
        <f>C487</f>
        <v>0</v>
      </c>
      <c r="D492" s="1450"/>
      <c r="E492" s="1408"/>
      <c r="F492" s="1408"/>
      <c r="G492" s="990"/>
      <c r="H492" s="983">
        <v>2027</v>
      </c>
      <c r="I492" s="972"/>
      <c r="J492" s="803">
        <f t="shared" si="174"/>
        <v>0</v>
      </c>
      <c r="K492" s="804"/>
      <c r="L492" s="803">
        <f t="shared" si="179"/>
        <v>0</v>
      </c>
      <c r="M492" s="804"/>
      <c r="N492" s="803">
        <f t="shared" si="170"/>
        <v>0</v>
      </c>
      <c r="O492" s="804"/>
      <c r="P492" s="803">
        <f t="shared" si="181"/>
        <v>0</v>
      </c>
      <c r="Q492" s="760"/>
      <c r="R492" s="980">
        <f>SUMIFS('E8.a. KKAuf_SAV'!$X$6:$X$2005,'E8.a. KKAuf_SAV'!$B$6:$B$2005,$C492,'E8.a. KKAuf_SAV'!$D$6:$D$2005,$H492)</f>
        <v>0</v>
      </c>
      <c r="S492" s="980">
        <f>SUMIFS('E8.b. KKAuf_WAV'!$N$6:$N$405,'E8.b. KKAuf_WAV'!$B$6:$B$405,$C492,'E8.b. KKAuf_WAV'!$E$6:$E$405,H492)-SUMIFS('E8.b. KKAuf_WAV'!$N$6:$N$405,'E8.b. KKAuf_WAV'!$B$6:$B$405,$C492,'E8.b. KKAuf_WAV'!$C$6:$C$405,"Geschäfts- oder Firmenwert",'E8.b. KKAuf_WAV'!$D$6:$D$405,H492)</f>
        <v>0</v>
      </c>
      <c r="T492" s="974"/>
      <c r="U492" s="980">
        <f>SUMIFS('E8.a. KKAuf_SAV'!$W$6:$W$2005,'E8.a. KKAuf_SAV'!$B$6:$B$2005,$C492,'E8.a. KKAuf_SAV'!$D$6:$D$2005,H492)</f>
        <v>0</v>
      </c>
      <c r="V492" s="980">
        <f>SUMIFS('E8.b. KKAuf_WAV'!$M$6:$M$405,'E8.b. KKAuf_WAV'!$B$6:$B$405,$C492,'E8.b. KKAuf_WAV'!$E$6:$E$405,$H492,'E8.b. KKAuf_WAV'!$C$6:$C$405,"&lt;&gt;"&amp;"geleistete Anzahlungen auf immaterielle Vermögensgegenstände",'E8.b. KKAuf_WAV'!$C$6:$C$405,"&lt;&gt;"&amp;"geleistete Anzahlungen und Anlagen im Bau des Sachanlagevermögens",'E8.b. KKAuf_WAV'!$C$6:$C$405,"&lt;&gt;"&amp;"Geschäfts- oder Firmenwert")</f>
        <v>0</v>
      </c>
      <c r="W492" s="980">
        <f>SUMIFS('E8.b. KKAuf_WAV'!$M$6:$M$405,'E8.b. KKAuf_WAV'!$B$6:$B$405,$C492,'E8.b. KKAuf_WAV'!$E$6:$E$405,H492,'E8.b. KKAuf_WAV'!$C$6:$C$405,"geleistete Anzahlungen und Anlagen im Bau des Sachanlagevermögens")+ SUMIFS('E8.b. KKAuf_WAV'!$M$6:$M$405,'E8.b. KKAuf_WAV'!$B$6:$B$405,$C492,'E8.b. KKAuf_WAV'!$E$6:$E$405,H492,'E8.b. KKAuf_WAV'!$C$6:$C$405,"geleistete Anzahlungen auf immaterielle Vermögensgegenstände")</f>
        <v>0</v>
      </c>
      <c r="X492" s="980">
        <f>SUMIFS('E8.c. KKAuf_BKZ_NAB_IZ'!$K$6:$K$405,'E8.c. KKAuf_BKZ_NAB_IZ'!$B$6:$B$405,$C492,'E8.c. KKAuf_BKZ_NAB_IZ'!$C$6:$C$405,$H492)</f>
        <v>0</v>
      </c>
      <c r="Y492" s="980">
        <f>SUMIFS('E8.a. KKAuf_SAV'!$Y$6:$Y$2005,'E8.a. KKAuf_SAV'!$B$6:$B$2005,$C492,'E8.a. KKAuf_SAV'!$D$6:$D$2005,$H492)</f>
        <v>0</v>
      </c>
      <c r="Z492" s="980">
        <f>SUMIFS('E8.b. KKAuf_WAV'!$O$6:$O$405,'E8.b. KKAuf_WAV'!$B$6:$B$405,$C492,'E8.b. KKAuf_WAV'!$E$6:$E$405,$H492,'E8.b. KKAuf_WAV'!$C$6:$C$405,"&lt;&gt;"&amp;"geleistete Anzahlungen auf immaterielle Vermögensgegenstände",'E8.b. KKAuf_WAV'!$C$6:$C$405,"&lt;&gt;"&amp;"geleistete Anzahlungen und Anlagen im Bau des Sachanlagevermögens",'E8.b. KKAuf_WAV'!$C$6:$C$405,"&lt;&gt;"&amp;"Geschäfts- oder Firmenwert")</f>
        <v>0</v>
      </c>
      <c r="AA492" s="980">
        <f>SUMIFS('E8.b. KKAuf_WAV'!$O$6:$O$405,'E8.b. KKAuf_WAV'!$B$6:$B$405,$C492,'E8.b. KKAuf_WAV'!$E$6:$E$405,H492,'E8.b. KKAuf_WAV'!$C$6:$C$405,"geleistete Anzahlungen und Anlagen im Bau des Sachanlagevermögens")+ SUMIFS('E8.b. KKAuf_WAV'!$O$6:$O$405,'E8.b. KKAuf_WAV'!$B$6:$B$405,$C492,'E8.b. KKAuf_WAV'!$E$6:$E$405,H492,'E8.b. KKAuf_WAV'!$C$6:$C$405,"geleistete Anzahlungen auf immaterielle Vermögensgegenstände")</f>
        <v>0</v>
      </c>
      <c r="AB492" s="980">
        <f>SUMIFS('E8.c. KKAuf_BKZ_NAB_IZ'!$L$6:$L$405,'E8.c. KKAuf_BKZ_NAB_IZ'!$B$6:$B$405,$C492,'E8.c. KKAuf_BKZ_NAB_IZ'!$C$6:$C$405,$H492)</f>
        <v>0</v>
      </c>
      <c r="AC492" s="974"/>
      <c r="AD492" s="980">
        <f t="shared" si="175"/>
        <v>0</v>
      </c>
      <c r="AE492" s="984">
        <f>$AE$16</f>
        <v>0</v>
      </c>
      <c r="AF492" s="984">
        <f>$AF$16</f>
        <v>0</v>
      </c>
      <c r="AG492" s="984">
        <f>$AG$16</f>
        <v>0</v>
      </c>
      <c r="AH492" s="982">
        <f t="shared" si="176"/>
        <v>0</v>
      </c>
      <c r="AJ492" s="980">
        <f t="shared" si="172"/>
        <v>0</v>
      </c>
      <c r="AK492" s="984">
        <f>$AK$16</f>
        <v>0</v>
      </c>
      <c r="AL492" s="984">
        <f>$AL$16</f>
        <v>0</v>
      </c>
      <c r="AM492" s="984">
        <f>$AM$16</f>
        <v>0</v>
      </c>
      <c r="AN492" s="982">
        <f t="shared" si="173"/>
        <v>0</v>
      </c>
    </row>
    <row r="493" spans="2:40" ht="15" hidden="1" thickBot="1" x14ac:dyDescent="0.25">
      <c r="B493" s="1448"/>
      <c r="C493" s="1003">
        <f>C487</f>
        <v>0</v>
      </c>
      <c r="D493" s="1451"/>
      <c r="E493" s="1409"/>
      <c r="F493" s="1409"/>
      <c r="G493" s="970"/>
      <c r="H493" s="986">
        <v>2028</v>
      </c>
      <c r="I493" s="972"/>
      <c r="J493" s="815">
        <f t="shared" si="174"/>
        <v>0</v>
      </c>
      <c r="K493" s="804"/>
      <c r="L493" s="814">
        <f t="shared" si="179"/>
        <v>0</v>
      </c>
      <c r="M493" s="804"/>
      <c r="N493" s="814">
        <f t="shared" si="170"/>
        <v>0</v>
      </c>
      <c r="O493" s="804"/>
      <c r="P493" s="814">
        <f t="shared" si="181"/>
        <v>0</v>
      </c>
      <c r="Q493" s="760"/>
      <c r="R493" s="987">
        <f>SUMIFS('E8.a. KKAuf_SAV'!$X$6:$X$2005,'E8.a. KKAuf_SAV'!$B$6:$B$2005,$C493,'E8.a. KKAuf_SAV'!$D$6:$D$2005,$H493)</f>
        <v>0</v>
      </c>
      <c r="S493" s="987">
        <f>SUMIFS('E8.b. KKAuf_WAV'!$N$6:$N$405,'E8.b. KKAuf_WAV'!$B$6:$B$405,$C493,'E8.b. KKAuf_WAV'!$E$6:$E$405,H493)-SUMIFS('E8.b. KKAuf_WAV'!$N$6:$N$405,'E8.b. KKAuf_WAV'!$B$6:$B$405,$C493,'E8.b. KKAuf_WAV'!$C$6:$C$405,"Geschäfts- oder Firmenwert",'E8.b. KKAuf_WAV'!$D$6:$D$405,H493)</f>
        <v>0</v>
      </c>
      <c r="T493" s="974"/>
      <c r="U493" s="987">
        <f>SUMIFS('E8.a. KKAuf_SAV'!$W$6:$W$2005,'E8.a. KKAuf_SAV'!$B$6:$B$2005,$C493,'E8.a. KKAuf_SAV'!$D$6:$D$2005,H493)</f>
        <v>0</v>
      </c>
      <c r="V493" s="987">
        <f>SUMIFS('E8.b. KKAuf_WAV'!$M$6:$M$405,'E8.b. KKAuf_WAV'!$B$6:$B$405,$C493,'E8.b. KKAuf_WAV'!$E$6:$E$405,$H493,'E8.b. KKAuf_WAV'!$C$6:$C$405,"&lt;&gt;"&amp;"geleistete Anzahlungen auf immaterielle Vermögensgegenstände",'E8.b. KKAuf_WAV'!$C$6:$C$405,"&lt;&gt;"&amp;"geleistete Anzahlungen und Anlagen im Bau des Sachanlagevermögens",'E8.b. KKAuf_WAV'!$C$6:$C$405,"&lt;&gt;"&amp;"Geschäfts- oder Firmenwert")</f>
        <v>0</v>
      </c>
      <c r="W493" s="987">
        <f>SUMIFS('E8.b. KKAuf_WAV'!$M$6:$M$405,'E8.b. KKAuf_WAV'!$B$6:$B$405,$C493,'E8.b. KKAuf_WAV'!$E$6:$E$405,H493,'E8.b. KKAuf_WAV'!$C$6:$C$405,"geleistete Anzahlungen und Anlagen im Bau des Sachanlagevermögens")+ SUMIFS('E8.b. KKAuf_WAV'!$M$6:$M$405,'E8.b. KKAuf_WAV'!$B$6:$B$405,$C493,'E8.b. KKAuf_WAV'!$E$6:$E$405,H493,'E8.b. KKAuf_WAV'!$C$6:$C$405,"geleistete Anzahlungen auf immaterielle Vermögensgegenstände")</f>
        <v>0</v>
      </c>
      <c r="X493" s="987">
        <f>SUMIFS('E8.c. KKAuf_BKZ_NAB_IZ'!$K$6:$K$405,'E8.c. KKAuf_BKZ_NAB_IZ'!$B$6:$B$405,$C493,'E8.c. KKAuf_BKZ_NAB_IZ'!$C$6:$C$405,$H493)</f>
        <v>0</v>
      </c>
      <c r="Y493" s="987">
        <f>SUMIFS('E8.a. KKAuf_SAV'!$Y$6:$Y$2005,'E8.a. KKAuf_SAV'!$B$6:$B$2005,$C493,'E8.a. KKAuf_SAV'!$D$6:$D$2005,$H493)</f>
        <v>0</v>
      </c>
      <c r="Z493" s="987">
        <f>SUMIFS('E8.b. KKAuf_WAV'!$O$6:$O$405,'E8.b. KKAuf_WAV'!$B$6:$B$405,$C493,'E8.b. KKAuf_WAV'!$E$6:$E$405,$H493,'E8.b. KKAuf_WAV'!$C$6:$C$405,"&lt;&gt;"&amp;"geleistete Anzahlungen auf immaterielle Vermögensgegenstände",'E8.b. KKAuf_WAV'!$C$6:$C$405,"&lt;&gt;"&amp;"geleistete Anzahlungen und Anlagen im Bau des Sachanlagevermögens",'E8.b. KKAuf_WAV'!$C$6:$C$405,"&lt;&gt;"&amp;"Geschäfts- oder Firmenwert")</f>
        <v>0</v>
      </c>
      <c r="AA493" s="987">
        <f>SUMIFS('E8.b. KKAuf_WAV'!$O$6:$O$405,'E8.b. KKAuf_WAV'!$B$6:$B$405,$C493,'E8.b. KKAuf_WAV'!$E$6:$E$405,H493,'E8.b. KKAuf_WAV'!$C$6:$C$405,"geleistete Anzahlungen und Anlagen im Bau des Sachanlagevermögens")+ SUMIFS('E8.b. KKAuf_WAV'!$O$6:$O$405,'E8.b. KKAuf_WAV'!$B$6:$B$405,$C493,'E8.b. KKAuf_WAV'!$E$6:$E$405,H493,'E8.b. KKAuf_WAV'!$C$6:$C$405,"geleistete Anzahlungen auf immaterielle Vermögensgegenstände")</f>
        <v>0</v>
      </c>
      <c r="AB493" s="987">
        <f>SUMIFS('E8.c. KKAuf_BKZ_NAB_IZ'!$L$6:$L$405,'E8.c. KKAuf_BKZ_NAB_IZ'!$B$6:$B$405,$C493,'E8.c. KKAuf_BKZ_NAB_IZ'!$C$6:$C$405,$H493)</f>
        <v>0</v>
      </c>
      <c r="AC493" s="974"/>
      <c r="AD493" s="987">
        <f t="shared" si="175"/>
        <v>0</v>
      </c>
      <c r="AE493" s="988">
        <f>$AE$17</f>
        <v>0</v>
      </c>
      <c r="AF493" s="988">
        <f>$AF$17</f>
        <v>0</v>
      </c>
      <c r="AG493" s="988">
        <f>$AG$17</f>
        <v>0</v>
      </c>
      <c r="AH493" s="989">
        <f t="shared" si="176"/>
        <v>0</v>
      </c>
      <c r="AJ493" s="987">
        <f t="shared" si="172"/>
        <v>0</v>
      </c>
      <c r="AK493" s="988">
        <f>$AK$17</f>
        <v>0</v>
      </c>
      <c r="AL493" s="988">
        <f>$AL$17</f>
        <v>0</v>
      </c>
      <c r="AM493" s="988">
        <f>$AM$17</f>
        <v>0</v>
      </c>
      <c r="AN493" s="989">
        <f t="shared" si="173"/>
        <v>0</v>
      </c>
    </row>
    <row r="494" spans="2:40" ht="14.25" customHeight="1" x14ac:dyDescent="0.2">
      <c r="B494" s="1446"/>
      <c r="C494" s="1001">
        <f>B494</f>
        <v>0</v>
      </c>
      <c r="D494" s="1449"/>
      <c r="E494" s="1407"/>
      <c r="F494" s="1410"/>
      <c r="G494" s="990"/>
      <c r="H494" s="991">
        <v>2022</v>
      </c>
      <c r="I494" s="972"/>
      <c r="J494" s="813">
        <f t="shared" si="174"/>
        <v>0</v>
      </c>
      <c r="K494" s="804"/>
      <c r="L494" s="813">
        <f t="shared" si="179"/>
        <v>0</v>
      </c>
      <c r="M494" s="804"/>
      <c r="N494" s="813">
        <f t="shared" si="170"/>
        <v>0</v>
      </c>
      <c r="O494" s="804"/>
      <c r="P494" s="813">
        <f t="shared" ref="P494:P500" si="182">IFERROR((AJ494*AK494+AD494*AE494)*0.4*0.035*$F$494,0)</f>
        <v>0</v>
      </c>
      <c r="Q494" s="760"/>
      <c r="R494" s="992">
        <f>SUMIFS('E8.a. KKAuf_SAV'!$X$6:$X$2005,'E8.a. KKAuf_SAV'!$B$6:$B$2005,$C494,'E8.a. KKAuf_SAV'!$D$6:$D$2005,$H494)</f>
        <v>0</v>
      </c>
      <c r="S494" s="992">
        <f>SUMIFS('E8.b. KKAuf_WAV'!$N$6:$N$405,'E8.b. KKAuf_WAV'!$B$6:$B$405,$C494,'E8.b. KKAuf_WAV'!$E$6:$E$405,H494)-SUMIFS('E8.b. KKAuf_WAV'!$N$6:$N$405,'E8.b. KKAuf_WAV'!$B$6:$B$405,$C494,'E8.b. KKAuf_WAV'!$C$6:$C$405,"Geschäfts- oder Firmenwert",'E8.b. KKAuf_WAV'!$D$6:$D$405,H494)</f>
        <v>0</v>
      </c>
      <c r="T494" s="974"/>
      <c r="U494" s="992">
        <f>SUMIFS('E8.a. KKAuf_SAV'!$W$6:$W$2005,'E8.a. KKAuf_SAV'!$B$6:$B$2005,$C494,'E8.a. KKAuf_SAV'!$D$6:$D$2005,H494)</f>
        <v>0</v>
      </c>
      <c r="V494" s="992">
        <f>SUMIFS('E8.b. KKAuf_WAV'!$M$6:$M$405,'E8.b. KKAuf_WAV'!$B$6:$B$405,$C494,'E8.b. KKAuf_WAV'!$E$6:$E$405,$H494,'E8.b. KKAuf_WAV'!$C$6:$C$405,"&lt;&gt;"&amp;"geleistete Anzahlungen auf immaterielle Vermögensgegenstände",'E8.b. KKAuf_WAV'!$C$6:$C$405,"&lt;&gt;"&amp;"geleistete Anzahlungen und Anlagen im Bau des Sachanlagevermögens",'E8.b. KKAuf_WAV'!$C$6:$C$405,"&lt;&gt;"&amp;"Geschäfts- oder Firmenwert")</f>
        <v>0</v>
      </c>
      <c r="W494" s="992">
        <f>SUMIFS('E8.b. KKAuf_WAV'!$M$6:$M$405,'E8.b. KKAuf_WAV'!$B$6:$B$405,$C494,'E8.b. KKAuf_WAV'!$E$6:$E$405,Listen!$AA$3,'E8.b. KKAuf_WAV'!$C$6:$C$405,"geleistete Anzahlungen und Anlagen im Bau des Sachanlagevermögens")+ SUMIFS('E8.b. KKAuf_WAV'!$M$6:$M$405,'E8.b. KKAuf_WAV'!$B$6:$B$405,$C494,'E8.b. KKAuf_WAV'!$E$6:$E$405,Listen!$AA$3,'E8.b. KKAuf_WAV'!$C$6:$C$405,"geleistete Anzahlungen auf immaterielle Vermögensgegenstände")</f>
        <v>0</v>
      </c>
      <c r="X494" s="992">
        <f>SUMIFS('E8.c. KKAuf_BKZ_NAB_IZ'!$K$6:$K$405,'E8.c. KKAuf_BKZ_NAB_IZ'!$B$6:$B$405,$C494,'E8.c. KKAuf_BKZ_NAB_IZ'!$C$6:$C$405,$H494)</f>
        <v>0</v>
      </c>
      <c r="Y494" s="992">
        <f>SUMIFS('E8.a. KKAuf_SAV'!$Y$6:$Y$2005,'E8.a. KKAuf_SAV'!$B$6:$B$2005,$C494,'E8.a. KKAuf_SAV'!$D$6:$D$2005,$H494)</f>
        <v>0</v>
      </c>
      <c r="Z494" s="992">
        <f>SUMIFS('E8.b. KKAuf_WAV'!$O$6:$O$405,'E8.b. KKAuf_WAV'!$B$6:$B$405,$C494,'E8.b. KKAuf_WAV'!$E$6:$E$405,$H494,'E8.b. KKAuf_WAV'!$C$6:$C$405,"&lt;&gt;"&amp;"geleistete Anzahlungen auf immaterielle Vermögensgegenstände",'E8.b. KKAuf_WAV'!$C$6:$C$405,"&lt;&gt;"&amp;"geleistete Anzahlungen und Anlagen im Bau des Sachanlagevermögens",'E8.b. KKAuf_WAV'!$C$6:$C$405,"&lt;&gt;"&amp;"Geschäfts- oder Firmenwert")</f>
        <v>0</v>
      </c>
      <c r="AA494" s="992">
        <f>SUMIFS('E8.b. KKAuf_WAV'!$O$6:$O$405,'E8.b. KKAuf_WAV'!$B$6:$B$405,$C494,'E8.b. KKAuf_WAV'!$E$6:$E$405,Listen!$AA$3,'E8.b. KKAuf_WAV'!$C$6:$C$405,"geleistete Anzahlungen und Anlagen im Bau des Sachanlagevermögens")+ SUMIFS('E8.b. KKAuf_WAV'!$O$6:$O$405,'E8.b. KKAuf_WAV'!$B$6:$B$405,$C494,'E8.b. KKAuf_WAV'!$E$6:$E$405,Listen!$AA$3,'E8.b. KKAuf_WAV'!$C$6:$C$405,"geleistete Anzahlungen auf immaterielle Vermögensgegenstände")</f>
        <v>0</v>
      </c>
      <c r="AB494" s="992">
        <f>SUMIFS('E8.c. KKAuf_BKZ_NAB_IZ'!$L$6:$L$405,'E8.c. KKAuf_BKZ_NAB_IZ'!$B$6:$B$405,$C494,'E8.c. KKAuf_BKZ_NAB_IZ'!$C$6:$C$405,$H494)</f>
        <v>0</v>
      </c>
      <c r="AC494" s="974"/>
      <c r="AD494" s="992">
        <f t="shared" si="175"/>
        <v>0</v>
      </c>
      <c r="AE494" s="993">
        <f>$AE$11</f>
        <v>5.0700000000000002E-2</v>
      </c>
      <c r="AF494" s="993">
        <f>$AF$11</f>
        <v>1.7100000000000001E-2</v>
      </c>
      <c r="AG494" s="993">
        <f>$AG$11</f>
        <v>3.0499999999999999E-2</v>
      </c>
      <c r="AH494" s="994">
        <f t="shared" si="176"/>
        <v>0</v>
      </c>
      <c r="AJ494" s="992">
        <f t="shared" si="172"/>
        <v>0</v>
      </c>
      <c r="AK494" s="993">
        <f>$AK$11</f>
        <v>5.0700000000000002E-2</v>
      </c>
      <c r="AL494" s="993">
        <f>$AL$11</f>
        <v>1.7100000000000001E-2</v>
      </c>
      <c r="AM494" s="993">
        <f>$AM$11</f>
        <v>3.0499999999999999E-2</v>
      </c>
      <c r="AN494" s="994">
        <f t="shared" si="173"/>
        <v>0</v>
      </c>
    </row>
    <row r="495" spans="2:40" x14ac:dyDescent="0.2">
      <c r="B495" s="1447"/>
      <c r="C495" s="1002">
        <f>C494</f>
        <v>0</v>
      </c>
      <c r="D495" s="1450"/>
      <c r="E495" s="1408"/>
      <c r="F495" s="1408"/>
      <c r="G495" s="990"/>
      <c r="H495" s="983">
        <v>2023</v>
      </c>
      <c r="I495" s="972"/>
      <c r="J495" s="805">
        <f t="shared" si="174"/>
        <v>0</v>
      </c>
      <c r="K495" s="804"/>
      <c r="L495" s="803">
        <f t="shared" si="179"/>
        <v>0</v>
      </c>
      <c r="M495" s="804"/>
      <c r="N495" s="803">
        <f t="shared" si="170"/>
        <v>0</v>
      </c>
      <c r="O495" s="804"/>
      <c r="P495" s="803">
        <f t="shared" si="182"/>
        <v>0</v>
      </c>
      <c r="Q495" s="760"/>
      <c r="R495" s="980">
        <f>SUMIFS('E8.a. KKAuf_SAV'!$X$6:$X$2005,'E8.a. KKAuf_SAV'!$B$6:$B$2005,$C495,'E8.a. KKAuf_SAV'!$D$6:$D$2005,$H495)</f>
        <v>0</v>
      </c>
      <c r="S495" s="980">
        <f>SUMIFS('E8.b. KKAuf_WAV'!$N$6:$N$405,'E8.b. KKAuf_WAV'!$B$6:$B$405,$C495,'E8.b. KKAuf_WAV'!$E$6:$E$405,H495)-SUMIFS('E8.b. KKAuf_WAV'!$N$6:$N$405,'E8.b. KKAuf_WAV'!$B$6:$B$405,$C495,'E8.b. KKAuf_WAV'!$C$6:$C$405,"Geschäfts- oder Firmenwert",'E8.b. KKAuf_WAV'!$D$6:$D$405,H495)</f>
        <v>0</v>
      </c>
      <c r="T495" s="974"/>
      <c r="U495" s="980">
        <f>SUMIFS('E8.a. KKAuf_SAV'!$W$6:$W$2005,'E8.a. KKAuf_SAV'!$B$6:$B$2005,$C495,'E8.a. KKAuf_SAV'!$D$6:$D$2005,H495)</f>
        <v>0</v>
      </c>
      <c r="V495" s="980">
        <f>SUMIFS('E8.b. KKAuf_WAV'!$M$6:$M$405,'E8.b. KKAuf_WAV'!$B$6:$B$405,$C495,'E8.b. KKAuf_WAV'!$E$6:$E$405,$H495,'E8.b. KKAuf_WAV'!$C$6:$C$405,"&lt;&gt;"&amp;"geleistete Anzahlungen auf immaterielle Vermögensgegenstände",'E8.b. KKAuf_WAV'!$C$6:$C$405,"&lt;&gt;"&amp;"geleistete Anzahlungen und Anlagen im Bau des Sachanlagevermögens",'E8.b. KKAuf_WAV'!$C$6:$C$405,"&lt;&gt;"&amp;"Geschäfts- oder Firmenwert")</f>
        <v>0</v>
      </c>
      <c r="W495" s="980"/>
      <c r="X495" s="980">
        <f>SUMIFS('E8.c. KKAuf_BKZ_NAB_IZ'!$K$6:$K$405,'E8.c. KKAuf_BKZ_NAB_IZ'!$B$6:$B$405,$C495,'E8.c. KKAuf_BKZ_NAB_IZ'!$C$6:$C$405,$H495)</f>
        <v>0</v>
      </c>
      <c r="Y495" s="980">
        <f>SUMIFS('E8.a. KKAuf_SAV'!$Y$6:$Y$2005,'E8.a. KKAuf_SAV'!$B$6:$B$2005,$C495,'E8.a. KKAuf_SAV'!$D$6:$D$2005,$H495)</f>
        <v>0</v>
      </c>
      <c r="Z495" s="980">
        <f>SUMIFS('E8.b. KKAuf_WAV'!$O$6:$O$405,'E8.b. KKAuf_WAV'!$B$6:$B$405,$C495,'E8.b. KKAuf_WAV'!$E$6:$E$405,$H495,'E8.b. KKAuf_WAV'!$C$6:$C$405,"&lt;&gt;"&amp;"geleistete Anzahlungen auf immaterielle Vermögensgegenstände",'E8.b. KKAuf_WAV'!$C$6:$C$405,"&lt;&gt;"&amp;"geleistete Anzahlungen und Anlagen im Bau des Sachanlagevermögens",'E8.b. KKAuf_WAV'!$C$6:$C$405,"&lt;&gt;"&amp;"Geschäfts- oder Firmenwert")</f>
        <v>0</v>
      </c>
      <c r="AA495" s="980"/>
      <c r="AB495" s="980">
        <f>SUMIFS('E8.c. KKAuf_BKZ_NAB_IZ'!$L$6:$L$405,'E8.c. KKAuf_BKZ_NAB_IZ'!$B$6:$B$405,$C495,'E8.c. KKAuf_BKZ_NAB_IZ'!$C$6:$C$405,$H495)</f>
        <v>0</v>
      </c>
      <c r="AC495" s="974"/>
      <c r="AD495" s="980">
        <f t="shared" si="175"/>
        <v>0</v>
      </c>
      <c r="AE495" s="984">
        <f>$AE$12</f>
        <v>5.0700000000000002E-2</v>
      </c>
      <c r="AF495" s="984">
        <f>$AF$12</f>
        <v>1.7100000000000001E-2</v>
      </c>
      <c r="AG495" s="984">
        <f>$AG$12</f>
        <v>3.0499999999999999E-2</v>
      </c>
      <c r="AH495" s="982">
        <f t="shared" si="176"/>
        <v>0</v>
      </c>
      <c r="AJ495" s="980"/>
      <c r="AK495" s="984">
        <f>$AK$12</f>
        <v>5.0700000000000002E-2</v>
      </c>
      <c r="AL495" s="984">
        <f>$AL$12</f>
        <v>1.7100000000000001E-2</v>
      </c>
      <c r="AM495" s="984">
        <f>$AM$12</f>
        <v>3.0499999999999999E-2</v>
      </c>
      <c r="AN495" s="982">
        <f t="shared" si="173"/>
        <v>0</v>
      </c>
    </row>
    <row r="496" spans="2:40" x14ac:dyDescent="0.2">
      <c r="B496" s="1447"/>
      <c r="C496" s="1002">
        <f>C494</f>
        <v>0</v>
      </c>
      <c r="D496" s="1450"/>
      <c r="E496" s="1408"/>
      <c r="F496" s="1408"/>
      <c r="G496" s="990"/>
      <c r="H496" s="983">
        <v>2024</v>
      </c>
      <c r="I496" s="972"/>
      <c r="J496" s="803">
        <f t="shared" si="174"/>
        <v>0</v>
      </c>
      <c r="K496" s="804"/>
      <c r="L496" s="803">
        <f t="shared" si="179"/>
        <v>0</v>
      </c>
      <c r="M496" s="804"/>
      <c r="N496" s="803">
        <f t="shared" si="170"/>
        <v>0</v>
      </c>
      <c r="O496" s="804"/>
      <c r="P496" s="803">
        <f t="shared" si="182"/>
        <v>0</v>
      </c>
      <c r="Q496" s="760"/>
      <c r="R496" s="980">
        <f>SUMIFS('E8.a. KKAuf_SAV'!$X$6:$X$2005,'E8.a. KKAuf_SAV'!$B$6:$B$2005,$C496,'E8.a. KKAuf_SAV'!$D$6:$D$2005,$H496)</f>
        <v>0</v>
      </c>
      <c r="S496" s="980">
        <f>SUMIFS('E8.b. KKAuf_WAV'!$N$6:$N$405,'E8.b. KKAuf_WAV'!$B$6:$B$405,$C496,'E8.b. KKAuf_WAV'!$E$6:$E$405,H496)-SUMIFS('E8.b. KKAuf_WAV'!$N$6:$N$405,'E8.b. KKAuf_WAV'!$B$6:$B$405,$C496,'E8.b. KKAuf_WAV'!$C$6:$C$405,"Geschäfts- oder Firmenwert",'E8.b. KKAuf_WAV'!$D$6:$D$405,H496)</f>
        <v>0</v>
      </c>
      <c r="T496" s="974"/>
      <c r="U496" s="980">
        <f>SUMIFS('E8.a. KKAuf_SAV'!$W$6:$W$2005,'E8.a. KKAuf_SAV'!$B$6:$B$2005,$C496,'E8.a. KKAuf_SAV'!$D$6:$D$2005,H496)</f>
        <v>0</v>
      </c>
      <c r="V496" s="980">
        <f>SUMIFS('E8.b. KKAuf_WAV'!$M$6:$M$405,'E8.b. KKAuf_WAV'!$B$6:$B$405,$C496,'E8.b. KKAuf_WAV'!$E$6:$E$405,$H496,'E8.b. KKAuf_WAV'!$C$6:$C$405,"&lt;&gt;"&amp;"geleistete Anzahlungen auf immaterielle Vermögensgegenstände",'E8.b. KKAuf_WAV'!$C$6:$C$405,"&lt;&gt;"&amp;"geleistete Anzahlungen und Anlagen im Bau des Sachanlagevermögens",'E8.b. KKAuf_WAV'!$C$6:$C$405,"&lt;&gt;"&amp;"Geschäfts- oder Firmenwert")</f>
        <v>0</v>
      </c>
      <c r="W496" s="980">
        <f>SUMIFS('E8.b. KKAuf_WAV'!$M$6:$M$405,'E8.b. KKAuf_WAV'!$B$6:$B$405,$C496,'E8.b. KKAuf_WAV'!$E$6:$E$405,H496,'E8.b. KKAuf_WAV'!$C$6:$C$405,"geleistete Anzahlungen und Anlagen im Bau des Sachanlagevermögens")+ SUMIFS('E8.b. KKAuf_WAV'!$M$6:$M$405,'E8.b. KKAuf_WAV'!$B$6:$B$405,$C496,'E8.b. KKAuf_WAV'!$E$6:$E$405,H496,'E8.b. KKAuf_WAV'!$C$6:$C$405,"geleistete Anzahlungen auf immaterielle Vermögensgegenstände")</f>
        <v>0</v>
      </c>
      <c r="X496" s="980">
        <f>SUMIFS('E8.c. KKAuf_BKZ_NAB_IZ'!$K$6:$K$405,'E8.c. KKAuf_BKZ_NAB_IZ'!$B$6:$B$405,$C496,'E8.c. KKAuf_BKZ_NAB_IZ'!$C$6:$C$405,$H496)</f>
        <v>0</v>
      </c>
      <c r="Y496" s="980">
        <f>SUMIFS('E8.a. KKAuf_SAV'!$Y$6:$Y$2005,'E8.a. KKAuf_SAV'!$B$6:$B$2005,$C496,'E8.a. KKAuf_SAV'!$D$6:$D$2005,$H496)</f>
        <v>0</v>
      </c>
      <c r="Z496" s="980">
        <f>SUMIFS('E8.b. KKAuf_WAV'!$O$6:$O$405,'E8.b. KKAuf_WAV'!$B$6:$B$405,$C496,'E8.b. KKAuf_WAV'!$E$6:$E$405,$H496,'E8.b. KKAuf_WAV'!$C$6:$C$405,"&lt;&gt;"&amp;"geleistete Anzahlungen auf immaterielle Vermögensgegenstände",'E8.b. KKAuf_WAV'!$C$6:$C$405,"&lt;&gt;"&amp;"geleistete Anzahlungen und Anlagen im Bau des Sachanlagevermögens",'E8.b. KKAuf_WAV'!$C$6:$C$405,"&lt;&gt;"&amp;"Geschäfts- oder Firmenwert")</f>
        <v>0</v>
      </c>
      <c r="AA496" s="980">
        <f>SUMIFS('E8.b. KKAuf_WAV'!$O$6:$O$405,'E8.b. KKAuf_WAV'!$B$6:$B$405,$C496,'E8.b. KKAuf_WAV'!$E$6:$E$405,H496,'E8.b. KKAuf_WAV'!$C$6:$C$405,"geleistete Anzahlungen und Anlagen im Bau des Sachanlagevermögens")+ SUMIFS('E8.b. KKAuf_WAV'!$O$6:$O$405,'E8.b. KKAuf_WAV'!$B$6:$B$405,$C496,'E8.b. KKAuf_WAV'!$E$6:$E$405,H496,'E8.b. KKAuf_WAV'!$C$6:$C$405,"geleistete Anzahlungen auf immaterielle Vermögensgegenstände")</f>
        <v>0</v>
      </c>
      <c r="AB496" s="980">
        <f>SUMIFS('E8.c. KKAuf_BKZ_NAB_IZ'!$L$6:$L$405,'E8.c. KKAuf_BKZ_NAB_IZ'!$B$6:$B$405,$C496,'E8.c. KKAuf_BKZ_NAB_IZ'!$C$6:$C$405,$H496)</f>
        <v>0</v>
      </c>
      <c r="AC496" s="974"/>
      <c r="AD496" s="980">
        <f t="shared" si="175"/>
        <v>0</v>
      </c>
      <c r="AE496" s="984">
        <f>$AE$13</f>
        <v>6.93E-2</v>
      </c>
      <c r="AF496" s="984">
        <f>$AF$13</f>
        <v>3.8699999999999998E-2</v>
      </c>
      <c r="AG496" s="984">
        <f>$AG$13</f>
        <v>5.0900000000000001E-2</v>
      </c>
      <c r="AH496" s="982">
        <f t="shared" si="176"/>
        <v>0</v>
      </c>
      <c r="AJ496" s="980">
        <f t="shared" si="172"/>
        <v>0</v>
      </c>
      <c r="AK496" s="984">
        <f>$AK$13</f>
        <v>7.0099999999999996E-2</v>
      </c>
      <c r="AL496" s="984">
        <f>$AL$13</f>
        <v>3.6600000000000001E-2</v>
      </c>
      <c r="AM496" s="984">
        <f>$AM$13</f>
        <v>0.05</v>
      </c>
      <c r="AN496" s="982">
        <f t="shared" si="173"/>
        <v>0</v>
      </c>
    </row>
    <row r="497" spans="2:40" ht="15" thickBot="1" x14ac:dyDescent="0.25">
      <c r="B497" s="1447"/>
      <c r="C497" s="1002">
        <f>C494</f>
        <v>0</v>
      </c>
      <c r="D497" s="1450"/>
      <c r="E497" s="1408"/>
      <c r="F497" s="1408"/>
      <c r="G497" s="990"/>
      <c r="H497" s="983">
        <v>2025</v>
      </c>
      <c r="I497" s="972"/>
      <c r="J497" s="803">
        <f t="shared" si="174"/>
        <v>0</v>
      </c>
      <c r="K497" s="804"/>
      <c r="L497" s="803">
        <f t="shared" si="179"/>
        <v>0</v>
      </c>
      <c r="M497" s="804"/>
      <c r="N497" s="803">
        <f t="shared" si="170"/>
        <v>0</v>
      </c>
      <c r="O497" s="804"/>
      <c r="P497" s="803">
        <f t="shared" si="182"/>
        <v>0</v>
      </c>
      <c r="Q497" s="760"/>
      <c r="R497" s="980">
        <f>SUMIFS('E8.a. KKAuf_SAV'!$X$6:$X$2005,'E8.a. KKAuf_SAV'!$B$6:$B$2005,$C497,'E8.a. KKAuf_SAV'!$D$6:$D$2005,$H497)</f>
        <v>0</v>
      </c>
      <c r="S497" s="980">
        <f>SUMIFS('E8.b. KKAuf_WAV'!$N$6:$N$405,'E8.b. KKAuf_WAV'!$B$6:$B$405,$C497,'E8.b. KKAuf_WAV'!$E$6:$E$405,H497)-SUMIFS('E8.b. KKAuf_WAV'!$N$6:$N$405,'E8.b. KKAuf_WAV'!$B$6:$B$405,$C497,'E8.b. KKAuf_WAV'!$C$6:$C$405,"Geschäfts- oder Firmenwert",'E8.b. KKAuf_WAV'!$D$6:$D$405,H497)</f>
        <v>0</v>
      </c>
      <c r="T497" s="974"/>
      <c r="U497" s="980">
        <f>SUMIFS('E8.a. KKAuf_SAV'!$W$6:$W$2005,'E8.a. KKAuf_SAV'!$B$6:$B$2005,$C497,'E8.a. KKAuf_SAV'!$D$6:$D$2005,H497)</f>
        <v>0</v>
      </c>
      <c r="V497" s="980">
        <f>SUMIFS('E8.b. KKAuf_WAV'!$M$6:$M$405,'E8.b. KKAuf_WAV'!$B$6:$B$405,$C497,'E8.b. KKAuf_WAV'!$E$6:$E$405,$H497,'E8.b. KKAuf_WAV'!$C$6:$C$405,"&lt;&gt;"&amp;"geleistete Anzahlungen auf immaterielle Vermögensgegenstände",'E8.b. KKAuf_WAV'!$C$6:$C$405,"&lt;&gt;"&amp;"geleistete Anzahlungen und Anlagen im Bau des Sachanlagevermögens",'E8.b. KKAuf_WAV'!$C$6:$C$405,"&lt;&gt;"&amp;"Geschäfts- oder Firmenwert")</f>
        <v>0</v>
      </c>
      <c r="W497" s="980">
        <f>SUMIFS('E8.b. KKAuf_WAV'!$M$6:$M$405,'E8.b. KKAuf_WAV'!$B$6:$B$405,$C497,'E8.b. KKAuf_WAV'!$E$6:$E$405,H497,'E8.b. KKAuf_WAV'!$C$6:$C$405,"geleistete Anzahlungen und Anlagen im Bau des Sachanlagevermögens")+ SUMIFS('E8.b. KKAuf_WAV'!$M$6:$M$405,'E8.b. KKAuf_WAV'!$B$6:$B$405,$C497,'E8.b. KKAuf_WAV'!$E$6:$E$405,H497,'E8.b. KKAuf_WAV'!$C$6:$C$405,"geleistete Anzahlungen auf immaterielle Vermögensgegenstände")</f>
        <v>0</v>
      </c>
      <c r="X497" s="980">
        <f>SUMIFS('E8.c. KKAuf_BKZ_NAB_IZ'!$K$6:$K$405,'E8.c. KKAuf_BKZ_NAB_IZ'!$B$6:$B$405,$C497,'E8.c. KKAuf_BKZ_NAB_IZ'!$C$6:$C$405,$H497)</f>
        <v>0</v>
      </c>
      <c r="Y497" s="980">
        <f>SUMIFS('E8.a. KKAuf_SAV'!$Y$6:$Y$2005,'E8.a. KKAuf_SAV'!$B$6:$B$2005,$C497,'E8.a. KKAuf_SAV'!$D$6:$D$2005,$H497)</f>
        <v>0</v>
      </c>
      <c r="Z497" s="980">
        <f>SUMIFS('E8.b. KKAuf_WAV'!$O$6:$O$405,'E8.b. KKAuf_WAV'!$B$6:$B$405,$C497,'E8.b. KKAuf_WAV'!$E$6:$E$405,$H497,'E8.b. KKAuf_WAV'!$C$6:$C$405,"&lt;&gt;"&amp;"geleistete Anzahlungen auf immaterielle Vermögensgegenstände",'E8.b. KKAuf_WAV'!$C$6:$C$405,"&lt;&gt;"&amp;"geleistete Anzahlungen und Anlagen im Bau des Sachanlagevermögens",'E8.b. KKAuf_WAV'!$C$6:$C$405,"&lt;&gt;"&amp;"Geschäfts- oder Firmenwert")</f>
        <v>0</v>
      </c>
      <c r="AA497" s="980">
        <f>SUMIFS('E8.b. KKAuf_WAV'!$O$6:$O$405,'E8.b. KKAuf_WAV'!$B$6:$B$405,$C497,'E8.b. KKAuf_WAV'!$E$6:$E$405,H497,'E8.b. KKAuf_WAV'!$C$6:$C$405,"geleistete Anzahlungen und Anlagen im Bau des Sachanlagevermögens")+ SUMIFS('E8.b. KKAuf_WAV'!$O$6:$O$405,'E8.b. KKAuf_WAV'!$B$6:$B$405,$C497,'E8.b. KKAuf_WAV'!$E$6:$E$405,H497,'E8.b. KKAuf_WAV'!$C$6:$C$405,"geleistete Anzahlungen auf immaterielle Vermögensgegenstände")</f>
        <v>0</v>
      </c>
      <c r="AB497" s="980">
        <f>SUMIFS('E8.c. KKAuf_BKZ_NAB_IZ'!$L$6:$L$405,'E8.c. KKAuf_BKZ_NAB_IZ'!$B$6:$B$405,$C497,'E8.c. KKAuf_BKZ_NAB_IZ'!$C$6:$C$405,$H497)</f>
        <v>0</v>
      </c>
      <c r="AC497" s="974"/>
      <c r="AD497" s="980">
        <f t="shared" si="175"/>
        <v>0</v>
      </c>
      <c r="AE497" s="984">
        <f>$AE$14</f>
        <v>7.0099999999999996E-2</v>
      </c>
      <c r="AF497" s="984">
        <f>$AF$14</f>
        <v>3.6600000000000001E-2</v>
      </c>
      <c r="AG497" s="984">
        <f>$AG$14</f>
        <v>0.05</v>
      </c>
      <c r="AH497" s="982">
        <f t="shared" si="176"/>
        <v>0</v>
      </c>
      <c r="AJ497" s="980">
        <f t="shared" si="172"/>
        <v>0</v>
      </c>
      <c r="AK497" s="984">
        <f>$AK$14</f>
        <v>7.0099999999999996E-2</v>
      </c>
      <c r="AL497" s="984">
        <f>$AL$14</f>
        <v>3.6600000000000001E-2</v>
      </c>
      <c r="AM497" s="984">
        <f>$AM$14</f>
        <v>0.05</v>
      </c>
      <c r="AN497" s="982">
        <f t="shared" si="173"/>
        <v>0</v>
      </c>
    </row>
    <row r="498" spans="2:40" ht="15" hidden="1" thickBot="1" x14ac:dyDescent="0.25">
      <c r="B498" s="1447"/>
      <c r="C498" s="1002">
        <f>C494</f>
        <v>0</v>
      </c>
      <c r="D498" s="1450"/>
      <c r="E498" s="1408"/>
      <c r="F498" s="1408"/>
      <c r="G498" s="990"/>
      <c r="H498" s="983">
        <v>2026</v>
      </c>
      <c r="I498" s="972"/>
      <c r="J498" s="803">
        <f t="shared" si="174"/>
        <v>0</v>
      </c>
      <c r="K498" s="804"/>
      <c r="L498" s="803">
        <f t="shared" si="179"/>
        <v>0</v>
      </c>
      <c r="M498" s="804"/>
      <c r="N498" s="803">
        <f t="shared" si="170"/>
        <v>0</v>
      </c>
      <c r="O498" s="804"/>
      <c r="P498" s="803">
        <f t="shared" si="182"/>
        <v>0</v>
      </c>
      <c r="Q498" s="760"/>
      <c r="R498" s="980">
        <f>SUMIFS('E8.a. KKAuf_SAV'!$X$6:$X$2005,'E8.a. KKAuf_SAV'!$B$6:$B$2005,$C498,'E8.a. KKAuf_SAV'!$D$6:$D$2005,$H498)</f>
        <v>0</v>
      </c>
      <c r="S498" s="980">
        <f>SUMIFS('E8.b. KKAuf_WAV'!$N$6:$N$405,'E8.b. KKAuf_WAV'!$B$6:$B$405,$C498,'E8.b. KKAuf_WAV'!$E$6:$E$405,H498)-SUMIFS('E8.b. KKAuf_WAV'!$N$6:$N$405,'E8.b. KKAuf_WAV'!$B$6:$B$405,$C498,'E8.b. KKAuf_WAV'!$C$6:$C$405,"Geschäfts- oder Firmenwert",'E8.b. KKAuf_WAV'!$D$6:$D$405,H498)</f>
        <v>0</v>
      </c>
      <c r="T498" s="974"/>
      <c r="U498" s="980">
        <f>SUMIFS('E8.a. KKAuf_SAV'!$W$6:$W$2005,'E8.a. KKAuf_SAV'!$B$6:$B$2005,$C498,'E8.a. KKAuf_SAV'!$D$6:$D$2005,H498)</f>
        <v>0</v>
      </c>
      <c r="V498" s="980">
        <f>SUMIFS('E8.b. KKAuf_WAV'!$M$6:$M$405,'E8.b. KKAuf_WAV'!$B$6:$B$405,$C498,'E8.b. KKAuf_WAV'!$E$6:$E$405,$H498,'E8.b. KKAuf_WAV'!$C$6:$C$405,"&lt;&gt;"&amp;"geleistete Anzahlungen auf immaterielle Vermögensgegenstände",'E8.b. KKAuf_WAV'!$C$6:$C$405,"&lt;&gt;"&amp;"geleistete Anzahlungen und Anlagen im Bau des Sachanlagevermögens",'E8.b. KKAuf_WAV'!$C$6:$C$405,"&lt;&gt;"&amp;"Geschäfts- oder Firmenwert")</f>
        <v>0</v>
      </c>
      <c r="W498" s="980">
        <f>SUMIFS('E8.b. KKAuf_WAV'!$M$6:$M$405,'E8.b. KKAuf_WAV'!$B$6:$B$405,$C498,'E8.b. KKAuf_WAV'!$E$6:$E$405,H498,'E8.b. KKAuf_WAV'!$C$6:$C$405,"geleistete Anzahlungen und Anlagen im Bau des Sachanlagevermögens")+ SUMIFS('E8.b. KKAuf_WAV'!$M$6:$M$405,'E8.b. KKAuf_WAV'!$B$6:$B$405,$C498,'E8.b. KKAuf_WAV'!$E$6:$E$405,H498,'E8.b. KKAuf_WAV'!$C$6:$C$405,"geleistete Anzahlungen auf immaterielle Vermögensgegenstände")</f>
        <v>0</v>
      </c>
      <c r="X498" s="980">
        <f>SUMIFS('E8.c. KKAuf_BKZ_NAB_IZ'!$K$6:$K$405,'E8.c. KKAuf_BKZ_NAB_IZ'!$B$6:$B$405,$C498,'E8.c. KKAuf_BKZ_NAB_IZ'!$C$6:$C$405,$H498)</f>
        <v>0</v>
      </c>
      <c r="Y498" s="980">
        <f>SUMIFS('E8.a. KKAuf_SAV'!$Y$6:$Y$2005,'E8.a. KKAuf_SAV'!$B$6:$B$2005,$C498,'E8.a. KKAuf_SAV'!$D$6:$D$2005,$H498)</f>
        <v>0</v>
      </c>
      <c r="Z498" s="980">
        <f>SUMIFS('E8.b. KKAuf_WAV'!$O$6:$O$405,'E8.b. KKAuf_WAV'!$B$6:$B$405,$C498,'E8.b. KKAuf_WAV'!$E$6:$E$405,$H498,'E8.b. KKAuf_WAV'!$C$6:$C$405,"&lt;&gt;"&amp;"geleistete Anzahlungen auf immaterielle Vermögensgegenstände",'E8.b. KKAuf_WAV'!$C$6:$C$405,"&lt;&gt;"&amp;"geleistete Anzahlungen und Anlagen im Bau des Sachanlagevermögens",'E8.b. KKAuf_WAV'!$C$6:$C$405,"&lt;&gt;"&amp;"Geschäfts- oder Firmenwert")</f>
        <v>0</v>
      </c>
      <c r="AA498" s="980">
        <f>SUMIFS('E8.b. KKAuf_WAV'!$O$6:$O$405,'E8.b. KKAuf_WAV'!$B$6:$B$405,$C498,'E8.b. KKAuf_WAV'!$E$6:$E$405,H498,'E8.b. KKAuf_WAV'!$C$6:$C$405,"geleistete Anzahlungen und Anlagen im Bau des Sachanlagevermögens")+ SUMIFS('E8.b. KKAuf_WAV'!$O$6:$O$405,'E8.b. KKAuf_WAV'!$B$6:$B$405,$C498,'E8.b. KKAuf_WAV'!$E$6:$E$405,H498,'E8.b. KKAuf_WAV'!$C$6:$C$405,"geleistete Anzahlungen auf immaterielle Vermögensgegenstände")</f>
        <v>0</v>
      </c>
      <c r="AB498" s="980">
        <f>SUMIFS('E8.c. KKAuf_BKZ_NAB_IZ'!$L$6:$L$405,'E8.c. KKAuf_BKZ_NAB_IZ'!$B$6:$B$405,$C498,'E8.c. KKAuf_BKZ_NAB_IZ'!$C$6:$C$405,$H498)</f>
        <v>0</v>
      </c>
      <c r="AC498" s="974"/>
      <c r="AD498" s="980">
        <f t="shared" si="175"/>
        <v>0</v>
      </c>
      <c r="AE498" s="984">
        <f>$AE$15</f>
        <v>0</v>
      </c>
      <c r="AF498" s="984">
        <f>$AF$15</f>
        <v>0</v>
      </c>
      <c r="AG498" s="984">
        <f>$AG$15</f>
        <v>0</v>
      </c>
      <c r="AH498" s="982">
        <f t="shared" si="176"/>
        <v>0</v>
      </c>
      <c r="AJ498" s="980">
        <f t="shared" si="172"/>
        <v>0</v>
      </c>
      <c r="AK498" s="984">
        <f>$AK$15</f>
        <v>0</v>
      </c>
      <c r="AL498" s="984">
        <f>$AL$15</f>
        <v>0</v>
      </c>
      <c r="AM498" s="984">
        <f>$AM$15</f>
        <v>0</v>
      </c>
      <c r="AN498" s="982">
        <f t="shared" si="173"/>
        <v>0</v>
      </c>
    </row>
    <row r="499" spans="2:40" ht="15" hidden="1" thickBot="1" x14ac:dyDescent="0.25">
      <c r="B499" s="1447"/>
      <c r="C499" s="1002">
        <f>C494</f>
        <v>0</v>
      </c>
      <c r="D499" s="1450"/>
      <c r="E499" s="1408"/>
      <c r="F499" s="1408"/>
      <c r="G499" s="990"/>
      <c r="H499" s="983">
        <v>2027</v>
      </c>
      <c r="I499" s="972"/>
      <c r="J499" s="803">
        <f t="shared" si="174"/>
        <v>0</v>
      </c>
      <c r="K499" s="804"/>
      <c r="L499" s="803">
        <f t="shared" si="179"/>
        <v>0</v>
      </c>
      <c r="M499" s="804"/>
      <c r="N499" s="803">
        <f t="shared" si="170"/>
        <v>0</v>
      </c>
      <c r="O499" s="804"/>
      <c r="P499" s="803">
        <f t="shared" si="182"/>
        <v>0</v>
      </c>
      <c r="Q499" s="760"/>
      <c r="R499" s="980">
        <f>SUMIFS('E8.a. KKAuf_SAV'!$X$6:$X$2005,'E8.a. KKAuf_SAV'!$B$6:$B$2005,$C499,'E8.a. KKAuf_SAV'!$D$6:$D$2005,$H499)</f>
        <v>0</v>
      </c>
      <c r="S499" s="980">
        <f>SUMIFS('E8.b. KKAuf_WAV'!$N$6:$N$405,'E8.b. KKAuf_WAV'!$B$6:$B$405,$C499,'E8.b. KKAuf_WAV'!$E$6:$E$405,H499)-SUMIFS('E8.b. KKAuf_WAV'!$N$6:$N$405,'E8.b. KKAuf_WAV'!$B$6:$B$405,$C499,'E8.b. KKAuf_WAV'!$C$6:$C$405,"Geschäfts- oder Firmenwert",'E8.b. KKAuf_WAV'!$D$6:$D$405,H499)</f>
        <v>0</v>
      </c>
      <c r="T499" s="974"/>
      <c r="U499" s="980">
        <f>SUMIFS('E8.a. KKAuf_SAV'!$W$6:$W$2005,'E8.a. KKAuf_SAV'!$B$6:$B$2005,$C499,'E8.a. KKAuf_SAV'!$D$6:$D$2005,H499)</f>
        <v>0</v>
      </c>
      <c r="V499" s="980">
        <f>SUMIFS('E8.b. KKAuf_WAV'!$M$6:$M$405,'E8.b. KKAuf_WAV'!$B$6:$B$405,$C499,'E8.b. KKAuf_WAV'!$E$6:$E$405,$H499,'E8.b. KKAuf_WAV'!$C$6:$C$405,"&lt;&gt;"&amp;"geleistete Anzahlungen auf immaterielle Vermögensgegenstände",'E8.b. KKAuf_WAV'!$C$6:$C$405,"&lt;&gt;"&amp;"geleistete Anzahlungen und Anlagen im Bau des Sachanlagevermögens",'E8.b. KKAuf_WAV'!$C$6:$C$405,"&lt;&gt;"&amp;"Geschäfts- oder Firmenwert")</f>
        <v>0</v>
      </c>
      <c r="W499" s="980">
        <f>SUMIFS('E8.b. KKAuf_WAV'!$M$6:$M$405,'E8.b. KKAuf_WAV'!$B$6:$B$405,$C499,'E8.b. KKAuf_WAV'!$E$6:$E$405,H499,'E8.b. KKAuf_WAV'!$C$6:$C$405,"geleistete Anzahlungen und Anlagen im Bau des Sachanlagevermögens")+ SUMIFS('E8.b. KKAuf_WAV'!$M$6:$M$405,'E8.b. KKAuf_WAV'!$B$6:$B$405,$C499,'E8.b. KKAuf_WAV'!$E$6:$E$405,H499,'E8.b. KKAuf_WAV'!$C$6:$C$405,"geleistete Anzahlungen auf immaterielle Vermögensgegenstände")</f>
        <v>0</v>
      </c>
      <c r="X499" s="980">
        <f>SUMIFS('E8.c. KKAuf_BKZ_NAB_IZ'!$K$6:$K$405,'E8.c. KKAuf_BKZ_NAB_IZ'!$B$6:$B$405,$C499,'E8.c. KKAuf_BKZ_NAB_IZ'!$C$6:$C$405,$H499)</f>
        <v>0</v>
      </c>
      <c r="Y499" s="980">
        <f>SUMIFS('E8.a. KKAuf_SAV'!$Y$6:$Y$2005,'E8.a. KKAuf_SAV'!$B$6:$B$2005,$C499,'E8.a. KKAuf_SAV'!$D$6:$D$2005,$H499)</f>
        <v>0</v>
      </c>
      <c r="Z499" s="980">
        <f>SUMIFS('E8.b. KKAuf_WAV'!$O$6:$O$405,'E8.b. KKAuf_WAV'!$B$6:$B$405,$C499,'E8.b. KKAuf_WAV'!$E$6:$E$405,$H499,'E8.b. KKAuf_WAV'!$C$6:$C$405,"&lt;&gt;"&amp;"geleistete Anzahlungen auf immaterielle Vermögensgegenstände",'E8.b. KKAuf_WAV'!$C$6:$C$405,"&lt;&gt;"&amp;"geleistete Anzahlungen und Anlagen im Bau des Sachanlagevermögens",'E8.b. KKAuf_WAV'!$C$6:$C$405,"&lt;&gt;"&amp;"Geschäfts- oder Firmenwert")</f>
        <v>0</v>
      </c>
      <c r="AA499" s="980">
        <f>SUMIFS('E8.b. KKAuf_WAV'!$O$6:$O$405,'E8.b. KKAuf_WAV'!$B$6:$B$405,$C499,'E8.b. KKAuf_WAV'!$E$6:$E$405,H499,'E8.b. KKAuf_WAV'!$C$6:$C$405,"geleistete Anzahlungen und Anlagen im Bau des Sachanlagevermögens")+ SUMIFS('E8.b. KKAuf_WAV'!$O$6:$O$405,'E8.b. KKAuf_WAV'!$B$6:$B$405,$C499,'E8.b. KKAuf_WAV'!$E$6:$E$405,H499,'E8.b. KKAuf_WAV'!$C$6:$C$405,"geleistete Anzahlungen auf immaterielle Vermögensgegenstände")</f>
        <v>0</v>
      </c>
      <c r="AB499" s="980">
        <f>SUMIFS('E8.c. KKAuf_BKZ_NAB_IZ'!$L$6:$L$405,'E8.c. KKAuf_BKZ_NAB_IZ'!$B$6:$B$405,$C499,'E8.c. KKAuf_BKZ_NAB_IZ'!$C$6:$C$405,$H499)</f>
        <v>0</v>
      </c>
      <c r="AC499" s="974"/>
      <c r="AD499" s="980">
        <f t="shared" si="175"/>
        <v>0</v>
      </c>
      <c r="AE499" s="984">
        <f>$AE$16</f>
        <v>0</v>
      </c>
      <c r="AF499" s="984">
        <f>$AF$16</f>
        <v>0</v>
      </c>
      <c r="AG499" s="984">
        <f>$AG$16</f>
        <v>0</v>
      </c>
      <c r="AH499" s="982">
        <f t="shared" si="176"/>
        <v>0</v>
      </c>
      <c r="AJ499" s="980">
        <f t="shared" si="172"/>
        <v>0</v>
      </c>
      <c r="AK499" s="984">
        <f>$AK$16</f>
        <v>0</v>
      </c>
      <c r="AL499" s="984">
        <f>$AL$16</f>
        <v>0</v>
      </c>
      <c r="AM499" s="984">
        <f>$AM$16</f>
        <v>0</v>
      </c>
      <c r="AN499" s="982">
        <f t="shared" si="173"/>
        <v>0</v>
      </c>
    </row>
    <row r="500" spans="2:40" ht="15" hidden="1" thickBot="1" x14ac:dyDescent="0.25">
      <c r="B500" s="1448"/>
      <c r="C500" s="1003">
        <f>C494</f>
        <v>0</v>
      </c>
      <c r="D500" s="1451"/>
      <c r="E500" s="1409"/>
      <c r="F500" s="1409"/>
      <c r="G500" s="970"/>
      <c r="H500" s="986">
        <v>2028</v>
      </c>
      <c r="I500" s="972"/>
      <c r="J500" s="815">
        <f t="shared" si="174"/>
        <v>0</v>
      </c>
      <c r="K500" s="804"/>
      <c r="L500" s="814">
        <f t="shared" si="179"/>
        <v>0</v>
      </c>
      <c r="M500" s="804"/>
      <c r="N500" s="814">
        <f t="shared" si="170"/>
        <v>0</v>
      </c>
      <c r="O500" s="804"/>
      <c r="P500" s="814">
        <f t="shared" si="182"/>
        <v>0</v>
      </c>
      <c r="Q500" s="760"/>
      <c r="R500" s="987">
        <f>SUMIFS('E8.a. KKAuf_SAV'!$X$6:$X$2005,'E8.a. KKAuf_SAV'!$B$6:$B$2005,$C500,'E8.a. KKAuf_SAV'!$D$6:$D$2005,$H500)</f>
        <v>0</v>
      </c>
      <c r="S500" s="987">
        <f>SUMIFS('E8.b. KKAuf_WAV'!$N$6:$N$405,'E8.b. KKAuf_WAV'!$B$6:$B$405,$C500,'E8.b. KKAuf_WAV'!$E$6:$E$405,H500)-SUMIFS('E8.b. KKAuf_WAV'!$N$6:$N$405,'E8.b. KKAuf_WAV'!$B$6:$B$405,$C500,'E8.b. KKAuf_WAV'!$C$6:$C$405,"Geschäfts- oder Firmenwert",'E8.b. KKAuf_WAV'!$D$6:$D$405,H500)</f>
        <v>0</v>
      </c>
      <c r="T500" s="974"/>
      <c r="U500" s="987">
        <f>SUMIFS('E8.a. KKAuf_SAV'!$W$6:$W$2005,'E8.a. KKAuf_SAV'!$B$6:$B$2005,$C500,'E8.a. KKAuf_SAV'!$D$6:$D$2005,H500)</f>
        <v>0</v>
      </c>
      <c r="V500" s="987">
        <f>SUMIFS('E8.b. KKAuf_WAV'!$M$6:$M$405,'E8.b. KKAuf_WAV'!$B$6:$B$405,$C500,'E8.b. KKAuf_WAV'!$E$6:$E$405,$H500,'E8.b. KKAuf_WAV'!$C$6:$C$405,"&lt;&gt;"&amp;"geleistete Anzahlungen auf immaterielle Vermögensgegenstände",'E8.b. KKAuf_WAV'!$C$6:$C$405,"&lt;&gt;"&amp;"geleistete Anzahlungen und Anlagen im Bau des Sachanlagevermögens",'E8.b. KKAuf_WAV'!$C$6:$C$405,"&lt;&gt;"&amp;"Geschäfts- oder Firmenwert")</f>
        <v>0</v>
      </c>
      <c r="W500" s="987">
        <f>SUMIFS('E8.b. KKAuf_WAV'!$M$6:$M$405,'E8.b. KKAuf_WAV'!$B$6:$B$405,$C500,'E8.b. KKAuf_WAV'!$E$6:$E$405,H500,'E8.b. KKAuf_WAV'!$C$6:$C$405,"geleistete Anzahlungen und Anlagen im Bau des Sachanlagevermögens")+ SUMIFS('E8.b. KKAuf_WAV'!$M$6:$M$405,'E8.b. KKAuf_WAV'!$B$6:$B$405,$C500,'E8.b. KKAuf_WAV'!$E$6:$E$405,H500,'E8.b. KKAuf_WAV'!$C$6:$C$405,"geleistete Anzahlungen auf immaterielle Vermögensgegenstände")</f>
        <v>0</v>
      </c>
      <c r="X500" s="987">
        <f>SUMIFS('E8.c. KKAuf_BKZ_NAB_IZ'!$K$6:$K$405,'E8.c. KKAuf_BKZ_NAB_IZ'!$B$6:$B$405,$C500,'E8.c. KKAuf_BKZ_NAB_IZ'!$C$6:$C$405,$H500)</f>
        <v>0</v>
      </c>
      <c r="Y500" s="987">
        <f>SUMIFS('E8.a. KKAuf_SAV'!$Y$6:$Y$2005,'E8.a. KKAuf_SAV'!$B$6:$B$2005,$C500,'E8.a. KKAuf_SAV'!$D$6:$D$2005,$H500)</f>
        <v>0</v>
      </c>
      <c r="Z500" s="987">
        <f>SUMIFS('E8.b. KKAuf_WAV'!$O$6:$O$405,'E8.b. KKAuf_WAV'!$B$6:$B$405,$C500,'E8.b. KKAuf_WAV'!$E$6:$E$405,$H500,'E8.b. KKAuf_WAV'!$C$6:$C$405,"&lt;&gt;"&amp;"geleistete Anzahlungen auf immaterielle Vermögensgegenstände",'E8.b. KKAuf_WAV'!$C$6:$C$405,"&lt;&gt;"&amp;"geleistete Anzahlungen und Anlagen im Bau des Sachanlagevermögens",'E8.b. KKAuf_WAV'!$C$6:$C$405,"&lt;&gt;"&amp;"Geschäfts- oder Firmenwert")</f>
        <v>0</v>
      </c>
      <c r="AA500" s="987">
        <f>SUMIFS('E8.b. KKAuf_WAV'!$O$6:$O$405,'E8.b. KKAuf_WAV'!$B$6:$B$405,$C500,'E8.b. KKAuf_WAV'!$E$6:$E$405,H500,'E8.b. KKAuf_WAV'!$C$6:$C$405,"geleistete Anzahlungen und Anlagen im Bau des Sachanlagevermögens")+ SUMIFS('E8.b. KKAuf_WAV'!$O$6:$O$405,'E8.b. KKAuf_WAV'!$B$6:$B$405,$C500,'E8.b. KKAuf_WAV'!$E$6:$E$405,H500,'E8.b. KKAuf_WAV'!$C$6:$C$405,"geleistete Anzahlungen auf immaterielle Vermögensgegenstände")</f>
        <v>0</v>
      </c>
      <c r="AB500" s="987">
        <f>SUMIFS('E8.c. KKAuf_BKZ_NAB_IZ'!$L$6:$L$405,'E8.c. KKAuf_BKZ_NAB_IZ'!$B$6:$B$405,$C500,'E8.c. KKAuf_BKZ_NAB_IZ'!$C$6:$C$405,$H500)</f>
        <v>0</v>
      </c>
      <c r="AC500" s="974"/>
      <c r="AD500" s="987">
        <f t="shared" si="175"/>
        <v>0</v>
      </c>
      <c r="AE500" s="988">
        <f>$AE$17</f>
        <v>0</v>
      </c>
      <c r="AF500" s="988">
        <f>$AF$17</f>
        <v>0</v>
      </c>
      <c r="AG500" s="988">
        <f>$AG$17</f>
        <v>0</v>
      </c>
      <c r="AH500" s="989">
        <f t="shared" si="176"/>
        <v>0</v>
      </c>
      <c r="AJ500" s="987">
        <f t="shared" si="172"/>
        <v>0</v>
      </c>
      <c r="AK500" s="988">
        <f>$AK$17</f>
        <v>0</v>
      </c>
      <c r="AL500" s="988">
        <f>$AL$17</f>
        <v>0</v>
      </c>
      <c r="AM500" s="988">
        <f>$AM$17</f>
        <v>0</v>
      </c>
      <c r="AN500" s="989">
        <f t="shared" si="173"/>
        <v>0</v>
      </c>
    </row>
    <row r="501" spans="2:40" ht="14.25" customHeight="1" x14ac:dyDescent="0.2">
      <c r="B501" s="1446"/>
      <c r="C501" s="1001">
        <f>B501</f>
        <v>0</v>
      </c>
      <c r="D501" s="1449"/>
      <c r="E501" s="1407"/>
      <c r="F501" s="1410"/>
      <c r="G501" s="990"/>
      <c r="H501" s="991">
        <v>2022</v>
      </c>
      <c r="I501" s="972"/>
      <c r="J501" s="813">
        <f t="shared" si="174"/>
        <v>0</v>
      </c>
      <c r="K501" s="804"/>
      <c r="L501" s="813">
        <f t="shared" si="179"/>
        <v>0</v>
      </c>
      <c r="M501" s="804"/>
      <c r="N501" s="813">
        <f t="shared" si="170"/>
        <v>0</v>
      </c>
      <c r="O501" s="804"/>
      <c r="P501" s="813">
        <f t="shared" ref="P501:P507" si="183">IFERROR((AJ501*AK501+AD501*AE501)*0.4*0.035*$F$501,0)</f>
        <v>0</v>
      </c>
      <c r="Q501" s="760"/>
      <c r="R501" s="992">
        <f>SUMIFS('E8.a. KKAuf_SAV'!$X$6:$X$2005,'E8.a. KKAuf_SAV'!$B$6:$B$2005,$C501,'E8.a. KKAuf_SAV'!$D$6:$D$2005,$H501)</f>
        <v>0</v>
      </c>
      <c r="S501" s="992">
        <f>SUMIFS('E8.b. KKAuf_WAV'!$N$6:$N$405,'E8.b. KKAuf_WAV'!$B$6:$B$405,$C501,'E8.b. KKAuf_WAV'!$E$6:$E$405,H501)-SUMIFS('E8.b. KKAuf_WAV'!$N$6:$N$405,'E8.b. KKAuf_WAV'!$B$6:$B$405,$C501,'E8.b. KKAuf_WAV'!$C$6:$C$405,"Geschäfts- oder Firmenwert",'E8.b. KKAuf_WAV'!$D$6:$D$405,H501)</f>
        <v>0</v>
      </c>
      <c r="T501" s="974"/>
      <c r="U501" s="992">
        <f>SUMIFS('E8.a. KKAuf_SAV'!$W$6:$W$2005,'E8.a. KKAuf_SAV'!$B$6:$B$2005,$C501,'E8.a. KKAuf_SAV'!$D$6:$D$2005,H501)</f>
        <v>0</v>
      </c>
      <c r="V501" s="992">
        <f>SUMIFS('E8.b. KKAuf_WAV'!$M$6:$M$405,'E8.b. KKAuf_WAV'!$B$6:$B$405,$C501,'E8.b. KKAuf_WAV'!$E$6:$E$405,$H501,'E8.b. KKAuf_WAV'!$C$6:$C$405,"&lt;&gt;"&amp;"geleistete Anzahlungen auf immaterielle Vermögensgegenstände",'E8.b. KKAuf_WAV'!$C$6:$C$405,"&lt;&gt;"&amp;"geleistete Anzahlungen und Anlagen im Bau des Sachanlagevermögens",'E8.b. KKAuf_WAV'!$C$6:$C$405,"&lt;&gt;"&amp;"Geschäfts- oder Firmenwert")</f>
        <v>0</v>
      </c>
      <c r="W501" s="992">
        <f>SUMIFS('E8.b. KKAuf_WAV'!$M$6:$M$405,'E8.b. KKAuf_WAV'!$B$6:$B$405,$C501,'E8.b. KKAuf_WAV'!$E$6:$E$405,Listen!$AA$3,'E8.b. KKAuf_WAV'!$C$6:$C$405,"geleistete Anzahlungen und Anlagen im Bau des Sachanlagevermögens")+ SUMIFS('E8.b. KKAuf_WAV'!$M$6:$M$405,'E8.b. KKAuf_WAV'!$B$6:$B$405,$C501,'E8.b. KKAuf_WAV'!$E$6:$E$405,Listen!$AA$3,'E8.b. KKAuf_WAV'!$C$6:$C$405,"geleistete Anzahlungen auf immaterielle Vermögensgegenstände")</f>
        <v>0</v>
      </c>
      <c r="X501" s="992">
        <f>SUMIFS('E8.c. KKAuf_BKZ_NAB_IZ'!$K$6:$K$405,'E8.c. KKAuf_BKZ_NAB_IZ'!$B$6:$B$405,$C501,'E8.c. KKAuf_BKZ_NAB_IZ'!$C$6:$C$405,$H501)</f>
        <v>0</v>
      </c>
      <c r="Y501" s="992">
        <f>SUMIFS('E8.a. KKAuf_SAV'!$Y$6:$Y$2005,'E8.a. KKAuf_SAV'!$B$6:$B$2005,$C501,'E8.a. KKAuf_SAV'!$D$6:$D$2005,$H501)</f>
        <v>0</v>
      </c>
      <c r="Z501" s="992">
        <f>SUMIFS('E8.b. KKAuf_WAV'!$O$6:$O$405,'E8.b. KKAuf_WAV'!$B$6:$B$405,$C501,'E8.b. KKAuf_WAV'!$E$6:$E$405,$H501,'E8.b. KKAuf_WAV'!$C$6:$C$405,"&lt;&gt;"&amp;"geleistete Anzahlungen auf immaterielle Vermögensgegenstände",'E8.b. KKAuf_WAV'!$C$6:$C$405,"&lt;&gt;"&amp;"geleistete Anzahlungen und Anlagen im Bau des Sachanlagevermögens",'E8.b. KKAuf_WAV'!$C$6:$C$405,"&lt;&gt;"&amp;"Geschäfts- oder Firmenwert")</f>
        <v>0</v>
      </c>
      <c r="AA501" s="992">
        <f>SUMIFS('E8.b. KKAuf_WAV'!$O$6:$O$405,'E8.b. KKAuf_WAV'!$B$6:$B$405,$C501,'E8.b. KKAuf_WAV'!$E$6:$E$405,Listen!$AA$3,'E8.b. KKAuf_WAV'!$C$6:$C$405,"geleistete Anzahlungen und Anlagen im Bau des Sachanlagevermögens")+ SUMIFS('E8.b. KKAuf_WAV'!$O$6:$O$405,'E8.b. KKAuf_WAV'!$B$6:$B$405,$C501,'E8.b. KKAuf_WAV'!$E$6:$E$405,Listen!$AA$3,'E8.b. KKAuf_WAV'!$C$6:$C$405,"geleistete Anzahlungen auf immaterielle Vermögensgegenstände")</f>
        <v>0</v>
      </c>
      <c r="AB501" s="992">
        <f>SUMIFS('E8.c. KKAuf_BKZ_NAB_IZ'!$L$6:$L$405,'E8.c. KKAuf_BKZ_NAB_IZ'!$B$6:$B$405,$C501,'E8.c. KKAuf_BKZ_NAB_IZ'!$C$6:$C$405,$H501)</f>
        <v>0</v>
      </c>
      <c r="AC501" s="974"/>
      <c r="AD501" s="993">
        <f t="shared" si="175"/>
        <v>0</v>
      </c>
      <c r="AE501" s="993">
        <f>$AE$11</f>
        <v>5.0700000000000002E-2</v>
      </c>
      <c r="AF501" s="993">
        <f>$AF$11</f>
        <v>1.7100000000000001E-2</v>
      </c>
      <c r="AG501" s="993">
        <f>$AG$11</f>
        <v>3.0499999999999999E-2</v>
      </c>
      <c r="AH501" s="994">
        <f t="shared" si="176"/>
        <v>0</v>
      </c>
      <c r="AJ501" s="993">
        <f t="shared" si="172"/>
        <v>0</v>
      </c>
      <c r="AK501" s="993">
        <f>$AK$11</f>
        <v>5.0700000000000002E-2</v>
      </c>
      <c r="AL501" s="993">
        <f>$AL$11</f>
        <v>1.7100000000000001E-2</v>
      </c>
      <c r="AM501" s="993">
        <f>$AM$11</f>
        <v>3.0499999999999999E-2</v>
      </c>
      <c r="AN501" s="994">
        <f t="shared" si="173"/>
        <v>0</v>
      </c>
    </row>
    <row r="502" spans="2:40" x14ac:dyDescent="0.2">
      <c r="B502" s="1447"/>
      <c r="C502" s="1002">
        <f>C501</f>
        <v>0</v>
      </c>
      <c r="D502" s="1450"/>
      <c r="E502" s="1408"/>
      <c r="F502" s="1408"/>
      <c r="G502" s="990"/>
      <c r="H502" s="983">
        <v>2023</v>
      </c>
      <c r="I502" s="972"/>
      <c r="J502" s="805">
        <f t="shared" si="174"/>
        <v>0</v>
      </c>
      <c r="K502" s="804"/>
      <c r="L502" s="803">
        <f t="shared" si="179"/>
        <v>0</v>
      </c>
      <c r="M502" s="804"/>
      <c r="N502" s="803">
        <f t="shared" si="170"/>
        <v>0</v>
      </c>
      <c r="O502" s="804"/>
      <c r="P502" s="803">
        <f t="shared" si="183"/>
        <v>0</v>
      </c>
      <c r="Q502" s="760"/>
      <c r="R502" s="980">
        <f>SUMIFS('E8.a. KKAuf_SAV'!$X$6:$X$2005,'E8.a. KKAuf_SAV'!$B$6:$B$2005,$C502,'E8.a. KKAuf_SAV'!$D$6:$D$2005,$H502)</f>
        <v>0</v>
      </c>
      <c r="S502" s="980">
        <f>SUMIFS('E8.b. KKAuf_WAV'!$N$6:$N$405,'E8.b. KKAuf_WAV'!$B$6:$B$405,$C502,'E8.b. KKAuf_WAV'!$E$6:$E$405,H502)-SUMIFS('E8.b. KKAuf_WAV'!$N$6:$N$405,'E8.b. KKAuf_WAV'!$B$6:$B$405,$C502,'E8.b. KKAuf_WAV'!$C$6:$C$405,"Geschäfts- oder Firmenwert",'E8.b. KKAuf_WAV'!$D$6:$D$405,H502)</f>
        <v>0</v>
      </c>
      <c r="T502" s="974"/>
      <c r="U502" s="980">
        <f>SUMIFS('E8.a. KKAuf_SAV'!$W$6:$W$2005,'E8.a. KKAuf_SAV'!$B$6:$B$2005,$C502,'E8.a. KKAuf_SAV'!$D$6:$D$2005,H502)</f>
        <v>0</v>
      </c>
      <c r="V502" s="980">
        <f>SUMIFS('E8.b. KKAuf_WAV'!$M$6:$M$405,'E8.b. KKAuf_WAV'!$B$6:$B$405,$C502,'E8.b. KKAuf_WAV'!$E$6:$E$405,$H502,'E8.b. KKAuf_WAV'!$C$6:$C$405,"&lt;&gt;"&amp;"geleistete Anzahlungen auf immaterielle Vermögensgegenstände",'E8.b. KKAuf_WAV'!$C$6:$C$405,"&lt;&gt;"&amp;"geleistete Anzahlungen und Anlagen im Bau des Sachanlagevermögens",'E8.b. KKAuf_WAV'!$C$6:$C$405,"&lt;&gt;"&amp;"Geschäfts- oder Firmenwert")</f>
        <v>0</v>
      </c>
      <c r="W502" s="980"/>
      <c r="X502" s="980">
        <f>SUMIFS('E8.c. KKAuf_BKZ_NAB_IZ'!$K$6:$K$405,'E8.c. KKAuf_BKZ_NAB_IZ'!$B$6:$B$405,$C502,'E8.c. KKAuf_BKZ_NAB_IZ'!$C$6:$C$405,$H502)</f>
        <v>0</v>
      </c>
      <c r="Y502" s="980">
        <f>SUMIFS('E8.a. KKAuf_SAV'!$Y$6:$Y$2005,'E8.a. KKAuf_SAV'!$B$6:$B$2005,$C502,'E8.a. KKAuf_SAV'!$D$6:$D$2005,$H502)</f>
        <v>0</v>
      </c>
      <c r="Z502" s="980">
        <f>SUMIFS('E8.b. KKAuf_WAV'!$O$6:$O$405,'E8.b. KKAuf_WAV'!$B$6:$B$405,$C502,'E8.b. KKAuf_WAV'!$E$6:$E$405,$H502,'E8.b. KKAuf_WAV'!$C$6:$C$405,"&lt;&gt;"&amp;"geleistete Anzahlungen auf immaterielle Vermögensgegenstände",'E8.b. KKAuf_WAV'!$C$6:$C$405,"&lt;&gt;"&amp;"geleistete Anzahlungen und Anlagen im Bau des Sachanlagevermögens",'E8.b. KKAuf_WAV'!$C$6:$C$405,"&lt;&gt;"&amp;"Geschäfts- oder Firmenwert")</f>
        <v>0</v>
      </c>
      <c r="AA502" s="980"/>
      <c r="AB502" s="980">
        <f>SUMIFS('E8.c. KKAuf_BKZ_NAB_IZ'!$L$6:$L$405,'E8.c. KKAuf_BKZ_NAB_IZ'!$B$6:$B$405,$C502,'E8.c. KKAuf_BKZ_NAB_IZ'!$C$6:$C$405,$H502)</f>
        <v>0</v>
      </c>
      <c r="AC502" s="974"/>
      <c r="AD502" s="980">
        <f t="shared" si="175"/>
        <v>0</v>
      </c>
      <c r="AE502" s="984">
        <f>$AE$12</f>
        <v>5.0700000000000002E-2</v>
      </c>
      <c r="AF502" s="984">
        <f>$AF$12</f>
        <v>1.7100000000000001E-2</v>
      </c>
      <c r="AG502" s="984">
        <f>$AG$12</f>
        <v>3.0499999999999999E-2</v>
      </c>
      <c r="AH502" s="982">
        <f t="shared" si="176"/>
        <v>0</v>
      </c>
      <c r="AJ502" s="980"/>
      <c r="AK502" s="984">
        <f>$AK$12</f>
        <v>5.0700000000000002E-2</v>
      </c>
      <c r="AL502" s="984">
        <f>$AL$12</f>
        <v>1.7100000000000001E-2</v>
      </c>
      <c r="AM502" s="984">
        <f>$AM$12</f>
        <v>3.0499999999999999E-2</v>
      </c>
      <c r="AN502" s="982">
        <f t="shared" si="173"/>
        <v>0</v>
      </c>
    </row>
    <row r="503" spans="2:40" x14ac:dyDescent="0.2">
      <c r="B503" s="1447"/>
      <c r="C503" s="1002">
        <f>C501</f>
        <v>0</v>
      </c>
      <c r="D503" s="1450"/>
      <c r="E503" s="1408"/>
      <c r="F503" s="1408"/>
      <c r="G503" s="990"/>
      <c r="H503" s="983">
        <v>2024</v>
      </c>
      <c r="I503" s="972"/>
      <c r="J503" s="803">
        <f t="shared" si="174"/>
        <v>0</v>
      </c>
      <c r="K503" s="804"/>
      <c r="L503" s="803">
        <f t="shared" si="179"/>
        <v>0</v>
      </c>
      <c r="M503" s="804"/>
      <c r="N503" s="803">
        <f t="shared" si="170"/>
        <v>0</v>
      </c>
      <c r="O503" s="804"/>
      <c r="P503" s="803">
        <f t="shared" si="183"/>
        <v>0</v>
      </c>
      <c r="Q503" s="760"/>
      <c r="R503" s="980">
        <f>SUMIFS('E8.a. KKAuf_SAV'!$X$6:$X$2005,'E8.a. KKAuf_SAV'!$B$6:$B$2005,$C503,'E8.a. KKAuf_SAV'!$D$6:$D$2005,$H503)</f>
        <v>0</v>
      </c>
      <c r="S503" s="980">
        <f>SUMIFS('E8.b. KKAuf_WAV'!$N$6:$N$405,'E8.b. KKAuf_WAV'!$B$6:$B$405,$C503,'E8.b. KKAuf_WAV'!$E$6:$E$405,H503)-SUMIFS('E8.b. KKAuf_WAV'!$N$6:$N$405,'E8.b. KKAuf_WAV'!$B$6:$B$405,$C503,'E8.b. KKAuf_WAV'!$C$6:$C$405,"Geschäfts- oder Firmenwert",'E8.b. KKAuf_WAV'!$D$6:$D$405,H503)</f>
        <v>0</v>
      </c>
      <c r="T503" s="974"/>
      <c r="U503" s="980">
        <f>SUMIFS('E8.a. KKAuf_SAV'!$W$6:$W$2005,'E8.a. KKAuf_SAV'!$B$6:$B$2005,$C503,'E8.a. KKAuf_SAV'!$D$6:$D$2005,H503)</f>
        <v>0</v>
      </c>
      <c r="V503" s="980">
        <f>SUMIFS('E8.b. KKAuf_WAV'!$M$6:$M$405,'E8.b. KKAuf_WAV'!$B$6:$B$405,$C503,'E8.b. KKAuf_WAV'!$E$6:$E$405,$H503,'E8.b. KKAuf_WAV'!$C$6:$C$405,"&lt;&gt;"&amp;"geleistete Anzahlungen auf immaterielle Vermögensgegenstände",'E8.b. KKAuf_WAV'!$C$6:$C$405,"&lt;&gt;"&amp;"geleistete Anzahlungen und Anlagen im Bau des Sachanlagevermögens",'E8.b. KKAuf_WAV'!$C$6:$C$405,"&lt;&gt;"&amp;"Geschäfts- oder Firmenwert")</f>
        <v>0</v>
      </c>
      <c r="W503" s="980">
        <f>SUMIFS('E8.b. KKAuf_WAV'!$M$6:$M$405,'E8.b. KKAuf_WAV'!$B$6:$B$405,$C503,'E8.b. KKAuf_WAV'!$E$6:$E$405,H503,'E8.b. KKAuf_WAV'!$C$6:$C$405,"geleistete Anzahlungen und Anlagen im Bau des Sachanlagevermögens")+ SUMIFS('E8.b. KKAuf_WAV'!$M$6:$M$405,'E8.b. KKAuf_WAV'!$B$6:$B$405,$C503,'E8.b. KKAuf_WAV'!$E$6:$E$405,H503,'E8.b. KKAuf_WAV'!$C$6:$C$405,"geleistete Anzahlungen auf immaterielle Vermögensgegenstände")</f>
        <v>0</v>
      </c>
      <c r="X503" s="980">
        <f>SUMIFS('E8.c. KKAuf_BKZ_NAB_IZ'!$K$6:$K$405,'E8.c. KKAuf_BKZ_NAB_IZ'!$B$6:$B$405,$C503,'E8.c. KKAuf_BKZ_NAB_IZ'!$C$6:$C$405,$H503)</f>
        <v>0</v>
      </c>
      <c r="Y503" s="980">
        <f>SUMIFS('E8.a. KKAuf_SAV'!$Y$6:$Y$2005,'E8.a. KKAuf_SAV'!$B$6:$B$2005,$C503,'E8.a. KKAuf_SAV'!$D$6:$D$2005,$H503)</f>
        <v>0</v>
      </c>
      <c r="Z503" s="980">
        <f>SUMIFS('E8.b. KKAuf_WAV'!$O$6:$O$405,'E8.b. KKAuf_WAV'!$B$6:$B$405,$C503,'E8.b. KKAuf_WAV'!$E$6:$E$405,$H503,'E8.b. KKAuf_WAV'!$C$6:$C$405,"&lt;&gt;"&amp;"geleistete Anzahlungen auf immaterielle Vermögensgegenstände",'E8.b. KKAuf_WAV'!$C$6:$C$405,"&lt;&gt;"&amp;"geleistete Anzahlungen und Anlagen im Bau des Sachanlagevermögens",'E8.b. KKAuf_WAV'!$C$6:$C$405,"&lt;&gt;"&amp;"Geschäfts- oder Firmenwert")</f>
        <v>0</v>
      </c>
      <c r="AA503" s="980">
        <f>SUMIFS('E8.b. KKAuf_WAV'!$O$6:$O$405,'E8.b. KKAuf_WAV'!$B$6:$B$405,$C503,'E8.b. KKAuf_WAV'!$E$6:$E$405,H503,'E8.b. KKAuf_WAV'!$C$6:$C$405,"geleistete Anzahlungen und Anlagen im Bau des Sachanlagevermögens")+ SUMIFS('E8.b. KKAuf_WAV'!$O$6:$O$405,'E8.b. KKAuf_WAV'!$B$6:$B$405,$C503,'E8.b. KKAuf_WAV'!$E$6:$E$405,H503,'E8.b. KKAuf_WAV'!$C$6:$C$405,"geleistete Anzahlungen auf immaterielle Vermögensgegenstände")</f>
        <v>0</v>
      </c>
      <c r="AB503" s="980">
        <f>SUMIFS('E8.c. KKAuf_BKZ_NAB_IZ'!$L$6:$L$405,'E8.c. KKAuf_BKZ_NAB_IZ'!$B$6:$B$405,$C503,'E8.c. KKAuf_BKZ_NAB_IZ'!$C$6:$C$405,$H503)</f>
        <v>0</v>
      </c>
      <c r="AC503" s="974"/>
      <c r="AD503" s="980">
        <f t="shared" si="175"/>
        <v>0</v>
      </c>
      <c r="AE503" s="984">
        <f>$AE$13</f>
        <v>6.93E-2</v>
      </c>
      <c r="AF503" s="984">
        <f>$AF$13</f>
        <v>3.8699999999999998E-2</v>
      </c>
      <c r="AG503" s="984">
        <f>$AG$13</f>
        <v>5.0900000000000001E-2</v>
      </c>
      <c r="AH503" s="982">
        <f t="shared" si="176"/>
        <v>0</v>
      </c>
      <c r="AJ503" s="980">
        <f t="shared" si="172"/>
        <v>0</v>
      </c>
      <c r="AK503" s="984">
        <f>$AK$13</f>
        <v>7.0099999999999996E-2</v>
      </c>
      <c r="AL503" s="984">
        <f>$AL$13</f>
        <v>3.6600000000000001E-2</v>
      </c>
      <c r="AM503" s="984">
        <f>$AM$13</f>
        <v>0.05</v>
      </c>
      <c r="AN503" s="982">
        <f t="shared" si="173"/>
        <v>0</v>
      </c>
    </row>
    <row r="504" spans="2:40" ht="15" thickBot="1" x14ac:dyDescent="0.25">
      <c r="B504" s="1447"/>
      <c r="C504" s="1002">
        <f>C501</f>
        <v>0</v>
      </c>
      <c r="D504" s="1450"/>
      <c r="E504" s="1408"/>
      <c r="F504" s="1408"/>
      <c r="G504" s="990"/>
      <c r="H504" s="983">
        <v>2025</v>
      </c>
      <c r="I504" s="972"/>
      <c r="J504" s="803">
        <f t="shared" si="174"/>
        <v>0</v>
      </c>
      <c r="K504" s="804"/>
      <c r="L504" s="803">
        <f t="shared" si="179"/>
        <v>0</v>
      </c>
      <c r="M504" s="804"/>
      <c r="N504" s="803">
        <f t="shared" si="170"/>
        <v>0</v>
      </c>
      <c r="O504" s="804"/>
      <c r="P504" s="803">
        <f t="shared" si="183"/>
        <v>0</v>
      </c>
      <c r="Q504" s="760"/>
      <c r="R504" s="980">
        <f>SUMIFS('E8.a. KKAuf_SAV'!$X$6:$X$2005,'E8.a. KKAuf_SAV'!$B$6:$B$2005,$C504,'E8.a. KKAuf_SAV'!$D$6:$D$2005,$H504)</f>
        <v>0</v>
      </c>
      <c r="S504" s="980">
        <f>SUMIFS('E8.b. KKAuf_WAV'!$N$6:$N$405,'E8.b. KKAuf_WAV'!$B$6:$B$405,$C504,'E8.b. KKAuf_WAV'!$E$6:$E$405,H504)-SUMIFS('E8.b. KKAuf_WAV'!$N$6:$N$405,'E8.b. KKAuf_WAV'!$B$6:$B$405,$C504,'E8.b. KKAuf_WAV'!$C$6:$C$405,"Geschäfts- oder Firmenwert",'E8.b. KKAuf_WAV'!$D$6:$D$405,H504)</f>
        <v>0</v>
      </c>
      <c r="T504" s="974"/>
      <c r="U504" s="980">
        <f>SUMIFS('E8.a. KKAuf_SAV'!$W$6:$W$2005,'E8.a. KKAuf_SAV'!$B$6:$B$2005,$C504,'E8.a. KKAuf_SAV'!$D$6:$D$2005,H504)</f>
        <v>0</v>
      </c>
      <c r="V504" s="980">
        <f>SUMIFS('E8.b. KKAuf_WAV'!$M$6:$M$405,'E8.b. KKAuf_WAV'!$B$6:$B$405,$C504,'E8.b. KKAuf_WAV'!$E$6:$E$405,$H504,'E8.b. KKAuf_WAV'!$C$6:$C$405,"&lt;&gt;"&amp;"geleistete Anzahlungen auf immaterielle Vermögensgegenstände",'E8.b. KKAuf_WAV'!$C$6:$C$405,"&lt;&gt;"&amp;"geleistete Anzahlungen und Anlagen im Bau des Sachanlagevermögens",'E8.b. KKAuf_WAV'!$C$6:$C$405,"&lt;&gt;"&amp;"Geschäfts- oder Firmenwert")</f>
        <v>0</v>
      </c>
      <c r="W504" s="980">
        <f>SUMIFS('E8.b. KKAuf_WAV'!$M$6:$M$405,'E8.b. KKAuf_WAV'!$B$6:$B$405,$C504,'E8.b. KKAuf_WAV'!$E$6:$E$405,H504,'E8.b. KKAuf_WAV'!$C$6:$C$405,"geleistete Anzahlungen und Anlagen im Bau des Sachanlagevermögens")+ SUMIFS('E8.b. KKAuf_WAV'!$M$6:$M$405,'E8.b. KKAuf_WAV'!$B$6:$B$405,$C504,'E8.b. KKAuf_WAV'!$E$6:$E$405,H504,'E8.b. KKAuf_WAV'!$C$6:$C$405,"geleistete Anzahlungen auf immaterielle Vermögensgegenstände")</f>
        <v>0</v>
      </c>
      <c r="X504" s="980">
        <f>SUMIFS('E8.c. KKAuf_BKZ_NAB_IZ'!$K$6:$K$405,'E8.c. KKAuf_BKZ_NAB_IZ'!$B$6:$B$405,$C504,'E8.c. KKAuf_BKZ_NAB_IZ'!$C$6:$C$405,$H504)</f>
        <v>0</v>
      </c>
      <c r="Y504" s="980">
        <f>SUMIFS('E8.a. KKAuf_SAV'!$Y$6:$Y$2005,'E8.a. KKAuf_SAV'!$B$6:$B$2005,$C504,'E8.a. KKAuf_SAV'!$D$6:$D$2005,$H504)</f>
        <v>0</v>
      </c>
      <c r="Z504" s="980">
        <f>SUMIFS('E8.b. KKAuf_WAV'!$O$6:$O$405,'E8.b. KKAuf_WAV'!$B$6:$B$405,$C504,'E8.b. KKAuf_WAV'!$E$6:$E$405,$H504,'E8.b. KKAuf_WAV'!$C$6:$C$405,"&lt;&gt;"&amp;"geleistete Anzahlungen auf immaterielle Vermögensgegenstände",'E8.b. KKAuf_WAV'!$C$6:$C$405,"&lt;&gt;"&amp;"geleistete Anzahlungen und Anlagen im Bau des Sachanlagevermögens",'E8.b. KKAuf_WAV'!$C$6:$C$405,"&lt;&gt;"&amp;"Geschäfts- oder Firmenwert")</f>
        <v>0</v>
      </c>
      <c r="AA504" s="980">
        <f>SUMIFS('E8.b. KKAuf_WAV'!$O$6:$O$405,'E8.b. KKAuf_WAV'!$B$6:$B$405,$C504,'E8.b. KKAuf_WAV'!$E$6:$E$405,H504,'E8.b. KKAuf_WAV'!$C$6:$C$405,"geleistete Anzahlungen und Anlagen im Bau des Sachanlagevermögens")+ SUMIFS('E8.b. KKAuf_WAV'!$O$6:$O$405,'E8.b. KKAuf_WAV'!$B$6:$B$405,$C504,'E8.b. KKAuf_WAV'!$E$6:$E$405,H504,'E8.b. KKAuf_WAV'!$C$6:$C$405,"geleistete Anzahlungen auf immaterielle Vermögensgegenstände")</f>
        <v>0</v>
      </c>
      <c r="AB504" s="980">
        <f>SUMIFS('E8.c. KKAuf_BKZ_NAB_IZ'!$L$6:$L$405,'E8.c. KKAuf_BKZ_NAB_IZ'!$B$6:$B$405,$C504,'E8.c. KKAuf_BKZ_NAB_IZ'!$C$6:$C$405,$H504)</f>
        <v>0</v>
      </c>
      <c r="AC504" s="974"/>
      <c r="AD504" s="980">
        <f t="shared" si="175"/>
        <v>0</v>
      </c>
      <c r="AE504" s="984">
        <f>$AE$14</f>
        <v>7.0099999999999996E-2</v>
      </c>
      <c r="AF504" s="984">
        <f>$AF$14</f>
        <v>3.6600000000000001E-2</v>
      </c>
      <c r="AG504" s="984">
        <f>$AG$14</f>
        <v>0.05</v>
      </c>
      <c r="AH504" s="982">
        <f t="shared" si="176"/>
        <v>0</v>
      </c>
      <c r="AJ504" s="980">
        <f t="shared" si="172"/>
        <v>0</v>
      </c>
      <c r="AK504" s="984">
        <f>$AK$14</f>
        <v>7.0099999999999996E-2</v>
      </c>
      <c r="AL504" s="984">
        <f>$AL$14</f>
        <v>3.6600000000000001E-2</v>
      </c>
      <c r="AM504" s="984">
        <f>$AM$14</f>
        <v>0.05</v>
      </c>
      <c r="AN504" s="982">
        <f t="shared" si="173"/>
        <v>0</v>
      </c>
    </row>
    <row r="505" spans="2:40" ht="15" hidden="1" thickBot="1" x14ac:dyDescent="0.25">
      <c r="B505" s="1447"/>
      <c r="C505" s="1002">
        <f>C501</f>
        <v>0</v>
      </c>
      <c r="D505" s="1450"/>
      <c r="E505" s="1408"/>
      <c r="F505" s="1408"/>
      <c r="G505" s="990"/>
      <c r="H505" s="983">
        <v>2026</v>
      </c>
      <c r="I505" s="972"/>
      <c r="J505" s="803">
        <f t="shared" si="174"/>
        <v>0</v>
      </c>
      <c r="K505" s="804"/>
      <c r="L505" s="803">
        <f t="shared" si="179"/>
        <v>0</v>
      </c>
      <c r="M505" s="804"/>
      <c r="N505" s="803">
        <f t="shared" si="170"/>
        <v>0</v>
      </c>
      <c r="O505" s="804"/>
      <c r="P505" s="803">
        <f t="shared" si="183"/>
        <v>0</v>
      </c>
      <c r="Q505" s="760"/>
      <c r="R505" s="980">
        <f>SUMIFS('E8.a. KKAuf_SAV'!$X$6:$X$2005,'E8.a. KKAuf_SAV'!$B$6:$B$2005,$C505,'E8.a. KKAuf_SAV'!$D$6:$D$2005,$H505)</f>
        <v>0</v>
      </c>
      <c r="S505" s="980">
        <f>SUMIFS('E8.b. KKAuf_WAV'!$N$6:$N$405,'E8.b. KKAuf_WAV'!$B$6:$B$405,$C505,'E8.b. KKAuf_WAV'!$E$6:$E$405,H505)-SUMIFS('E8.b. KKAuf_WAV'!$N$6:$N$405,'E8.b. KKAuf_WAV'!$B$6:$B$405,$C505,'E8.b. KKAuf_WAV'!$C$6:$C$405,"Geschäfts- oder Firmenwert",'E8.b. KKAuf_WAV'!$D$6:$D$405,H505)</f>
        <v>0</v>
      </c>
      <c r="T505" s="974"/>
      <c r="U505" s="980">
        <f>SUMIFS('E8.a. KKAuf_SAV'!$W$6:$W$2005,'E8.a. KKAuf_SAV'!$B$6:$B$2005,$C505,'E8.a. KKAuf_SAV'!$D$6:$D$2005,H505)</f>
        <v>0</v>
      </c>
      <c r="V505" s="980">
        <f>SUMIFS('E8.b. KKAuf_WAV'!$M$6:$M$405,'E8.b. KKAuf_WAV'!$B$6:$B$405,$C505,'E8.b. KKAuf_WAV'!$E$6:$E$405,$H505,'E8.b. KKAuf_WAV'!$C$6:$C$405,"&lt;&gt;"&amp;"geleistete Anzahlungen auf immaterielle Vermögensgegenstände",'E8.b. KKAuf_WAV'!$C$6:$C$405,"&lt;&gt;"&amp;"geleistete Anzahlungen und Anlagen im Bau des Sachanlagevermögens",'E8.b. KKAuf_WAV'!$C$6:$C$405,"&lt;&gt;"&amp;"Geschäfts- oder Firmenwert")</f>
        <v>0</v>
      </c>
      <c r="W505" s="980">
        <f>SUMIFS('E8.b. KKAuf_WAV'!$M$6:$M$405,'E8.b. KKAuf_WAV'!$B$6:$B$405,$C505,'E8.b. KKAuf_WAV'!$E$6:$E$405,H505,'E8.b. KKAuf_WAV'!$C$6:$C$405,"geleistete Anzahlungen und Anlagen im Bau des Sachanlagevermögens")+ SUMIFS('E8.b. KKAuf_WAV'!$M$6:$M$405,'E8.b. KKAuf_WAV'!$B$6:$B$405,$C505,'E8.b. KKAuf_WAV'!$E$6:$E$405,H505,'E8.b. KKAuf_WAV'!$C$6:$C$405,"geleistete Anzahlungen auf immaterielle Vermögensgegenstände")</f>
        <v>0</v>
      </c>
      <c r="X505" s="980">
        <f>SUMIFS('E8.c. KKAuf_BKZ_NAB_IZ'!$K$6:$K$405,'E8.c. KKAuf_BKZ_NAB_IZ'!$B$6:$B$405,$C505,'E8.c. KKAuf_BKZ_NAB_IZ'!$C$6:$C$405,$H505)</f>
        <v>0</v>
      </c>
      <c r="Y505" s="980">
        <f>SUMIFS('E8.a. KKAuf_SAV'!$Y$6:$Y$2005,'E8.a. KKAuf_SAV'!$B$6:$B$2005,$C505,'E8.a. KKAuf_SAV'!$D$6:$D$2005,$H505)</f>
        <v>0</v>
      </c>
      <c r="Z505" s="980">
        <f>SUMIFS('E8.b. KKAuf_WAV'!$O$6:$O$405,'E8.b. KKAuf_WAV'!$B$6:$B$405,$C505,'E8.b. KKAuf_WAV'!$E$6:$E$405,$H505,'E8.b. KKAuf_WAV'!$C$6:$C$405,"&lt;&gt;"&amp;"geleistete Anzahlungen auf immaterielle Vermögensgegenstände",'E8.b. KKAuf_WAV'!$C$6:$C$405,"&lt;&gt;"&amp;"geleistete Anzahlungen und Anlagen im Bau des Sachanlagevermögens",'E8.b. KKAuf_WAV'!$C$6:$C$405,"&lt;&gt;"&amp;"Geschäfts- oder Firmenwert")</f>
        <v>0</v>
      </c>
      <c r="AA505" s="980">
        <f>SUMIFS('E8.b. KKAuf_WAV'!$O$6:$O$405,'E8.b. KKAuf_WAV'!$B$6:$B$405,$C505,'E8.b. KKAuf_WAV'!$E$6:$E$405,H505,'E8.b. KKAuf_WAV'!$C$6:$C$405,"geleistete Anzahlungen und Anlagen im Bau des Sachanlagevermögens")+ SUMIFS('E8.b. KKAuf_WAV'!$O$6:$O$405,'E8.b. KKAuf_WAV'!$B$6:$B$405,$C505,'E8.b. KKAuf_WAV'!$E$6:$E$405,H505,'E8.b. KKAuf_WAV'!$C$6:$C$405,"geleistete Anzahlungen auf immaterielle Vermögensgegenstände")</f>
        <v>0</v>
      </c>
      <c r="AB505" s="980">
        <f>SUMIFS('E8.c. KKAuf_BKZ_NAB_IZ'!$L$6:$L$405,'E8.c. KKAuf_BKZ_NAB_IZ'!$B$6:$B$405,$C505,'E8.c. KKAuf_BKZ_NAB_IZ'!$C$6:$C$405,$H505)</f>
        <v>0</v>
      </c>
      <c r="AC505" s="974"/>
      <c r="AD505" s="980">
        <f t="shared" si="175"/>
        <v>0</v>
      </c>
      <c r="AE505" s="984">
        <f>$AE$15</f>
        <v>0</v>
      </c>
      <c r="AF505" s="984">
        <f>$AF$15</f>
        <v>0</v>
      </c>
      <c r="AG505" s="984">
        <f>$AG$15</f>
        <v>0</v>
      </c>
      <c r="AH505" s="982">
        <f t="shared" si="176"/>
        <v>0</v>
      </c>
      <c r="AJ505" s="980">
        <f t="shared" si="172"/>
        <v>0</v>
      </c>
      <c r="AK505" s="984">
        <f>$AK$15</f>
        <v>0</v>
      </c>
      <c r="AL505" s="984">
        <f>$AL$15</f>
        <v>0</v>
      </c>
      <c r="AM505" s="984">
        <f>$AM$15</f>
        <v>0</v>
      </c>
      <c r="AN505" s="982">
        <f t="shared" si="173"/>
        <v>0</v>
      </c>
    </row>
    <row r="506" spans="2:40" ht="15" hidden="1" thickBot="1" x14ac:dyDescent="0.25">
      <c r="B506" s="1447"/>
      <c r="C506" s="1002">
        <f>C501</f>
        <v>0</v>
      </c>
      <c r="D506" s="1450"/>
      <c r="E506" s="1408"/>
      <c r="F506" s="1408"/>
      <c r="G506" s="990"/>
      <c r="H506" s="983">
        <v>2027</v>
      </c>
      <c r="I506" s="972"/>
      <c r="J506" s="803">
        <f t="shared" si="174"/>
        <v>0</v>
      </c>
      <c r="K506" s="804"/>
      <c r="L506" s="803">
        <f t="shared" si="179"/>
        <v>0</v>
      </c>
      <c r="M506" s="804"/>
      <c r="N506" s="803">
        <f t="shared" si="170"/>
        <v>0</v>
      </c>
      <c r="O506" s="804"/>
      <c r="P506" s="803">
        <f t="shared" si="183"/>
        <v>0</v>
      </c>
      <c r="Q506" s="760"/>
      <c r="R506" s="980">
        <f>SUMIFS('E8.a. KKAuf_SAV'!$X$6:$X$2005,'E8.a. KKAuf_SAV'!$B$6:$B$2005,$C506,'E8.a. KKAuf_SAV'!$D$6:$D$2005,$H506)</f>
        <v>0</v>
      </c>
      <c r="S506" s="980">
        <f>SUMIFS('E8.b. KKAuf_WAV'!$N$6:$N$405,'E8.b. KKAuf_WAV'!$B$6:$B$405,$C506,'E8.b. KKAuf_WAV'!$E$6:$E$405,H506)-SUMIFS('E8.b. KKAuf_WAV'!$N$6:$N$405,'E8.b. KKAuf_WAV'!$B$6:$B$405,$C506,'E8.b. KKAuf_WAV'!$C$6:$C$405,"Geschäfts- oder Firmenwert",'E8.b. KKAuf_WAV'!$D$6:$D$405,H506)</f>
        <v>0</v>
      </c>
      <c r="T506" s="974"/>
      <c r="U506" s="980">
        <f>SUMIFS('E8.a. KKAuf_SAV'!$W$6:$W$2005,'E8.a. KKAuf_SAV'!$B$6:$B$2005,$C506,'E8.a. KKAuf_SAV'!$D$6:$D$2005,H506)</f>
        <v>0</v>
      </c>
      <c r="V506" s="980">
        <f>SUMIFS('E8.b. KKAuf_WAV'!$M$6:$M$405,'E8.b. KKAuf_WAV'!$B$6:$B$405,$C506,'E8.b. KKAuf_WAV'!$E$6:$E$405,$H506,'E8.b. KKAuf_WAV'!$C$6:$C$405,"&lt;&gt;"&amp;"geleistete Anzahlungen auf immaterielle Vermögensgegenstände",'E8.b. KKAuf_WAV'!$C$6:$C$405,"&lt;&gt;"&amp;"geleistete Anzahlungen und Anlagen im Bau des Sachanlagevermögens",'E8.b. KKAuf_WAV'!$C$6:$C$405,"&lt;&gt;"&amp;"Geschäfts- oder Firmenwert")</f>
        <v>0</v>
      </c>
      <c r="W506" s="980">
        <f>SUMIFS('E8.b. KKAuf_WAV'!$M$6:$M$405,'E8.b. KKAuf_WAV'!$B$6:$B$405,$C506,'E8.b. KKAuf_WAV'!$E$6:$E$405,H506,'E8.b. KKAuf_WAV'!$C$6:$C$405,"geleistete Anzahlungen und Anlagen im Bau des Sachanlagevermögens")+ SUMIFS('E8.b. KKAuf_WAV'!$M$6:$M$405,'E8.b. KKAuf_WAV'!$B$6:$B$405,$C506,'E8.b. KKAuf_WAV'!$E$6:$E$405,H506,'E8.b. KKAuf_WAV'!$C$6:$C$405,"geleistete Anzahlungen auf immaterielle Vermögensgegenstände")</f>
        <v>0</v>
      </c>
      <c r="X506" s="980">
        <f>SUMIFS('E8.c. KKAuf_BKZ_NAB_IZ'!$K$6:$K$405,'E8.c. KKAuf_BKZ_NAB_IZ'!$B$6:$B$405,$C506,'E8.c. KKAuf_BKZ_NAB_IZ'!$C$6:$C$405,$H506)</f>
        <v>0</v>
      </c>
      <c r="Y506" s="980">
        <f>SUMIFS('E8.a. KKAuf_SAV'!$Y$6:$Y$2005,'E8.a. KKAuf_SAV'!$B$6:$B$2005,$C506,'E8.a. KKAuf_SAV'!$D$6:$D$2005,$H506)</f>
        <v>0</v>
      </c>
      <c r="Z506" s="980">
        <f>SUMIFS('E8.b. KKAuf_WAV'!$O$6:$O$405,'E8.b. KKAuf_WAV'!$B$6:$B$405,$C506,'E8.b. KKAuf_WAV'!$E$6:$E$405,$H506,'E8.b. KKAuf_WAV'!$C$6:$C$405,"&lt;&gt;"&amp;"geleistete Anzahlungen auf immaterielle Vermögensgegenstände",'E8.b. KKAuf_WAV'!$C$6:$C$405,"&lt;&gt;"&amp;"geleistete Anzahlungen und Anlagen im Bau des Sachanlagevermögens",'E8.b. KKAuf_WAV'!$C$6:$C$405,"&lt;&gt;"&amp;"Geschäfts- oder Firmenwert")</f>
        <v>0</v>
      </c>
      <c r="AA506" s="980">
        <f>SUMIFS('E8.b. KKAuf_WAV'!$O$6:$O$405,'E8.b. KKAuf_WAV'!$B$6:$B$405,$C506,'E8.b. KKAuf_WAV'!$E$6:$E$405,H506,'E8.b. KKAuf_WAV'!$C$6:$C$405,"geleistete Anzahlungen und Anlagen im Bau des Sachanlagevermögens")+ SUMIFS('E8.b. KKAuf_WAV'!$O$6:$O$405,'E8.b. KKAuf_WAV'!$B$6:$B$405,$C506,'E8.b. KKAuf_WAV'!$E$6:$E$405,H506,'E8.b. KKAuf_WAV'!$C$6:$C$405,"geleistete Anzahlungen auf immaterielle Vermögensgegenstände")</f>
        <v>0</v>
      </c>
      <c r="AB506" s="980">
        <f>SUMIFS('E8.c. KKAuf_BKZ_NAB_IZ'!$L$6:$L$405,'E8.c. KKAuf_BKZ_NAB_IZ'!$B$6:$B$405,$C506,'E8.c. KKAuf_BKZ_NAB_IZ'!$C$6:$C$405,$H506)</f>
        <v>0</v>
      </c>
      <c r="AC506" s="974"/>
      <c r="AD506" s="980">
        <f t="shared" si="175"/>
        <v>0</v>
      </c>
      <c r="AE506" s="984">
        <f>$AE$16</f>
        <v>0</v>
      </c>
      <c r="AF506" s="984">
        <f>$AF$16</f>
        <v>0</v>
      </c>
      <c r="AG506" s="984">
        <f>$AG$16</f>
        <v>0</v>
      </c>
      <c r="AH506" s="982">
        <f t="shared" si="176"/>
        <v>0</v>
      </c>
      <c r="AJ506" s="980">
        <f t="shared" si="172"/>
        <v>0</v>
      </c>
      <c r="AK506" s="984">
        <f>$AK$16</f>
        <v>0</v>
      </c>
      <c r="AL506" s="984">
        <f>$AL$16</f>
        <v>0</v>
      </c>
      <c r="AM506" s="984">
        <f>$AM$16</f>
        <v>0</v>
      </c>
      <c r="AN506" s="982">
        <f t="shared" si="173"/>
        <v>0</v>
      </c>
    </row>
    <row r="507" spans="2:40" ht="15" hidden="1" thickBot="1" x14ac:dyDescent="0.25">
      <c r="B507" s="1448"/>
      <c r="C507" s="1003">
        <f>C501</f>
        <v>0</v>
      </c>
      <c r="D507" s="1451"/>
      <c r="E507" s="1409"/>
      <c r="F507" s="1409"/>
      <c r="G507" s="970"/>
      <c r="H507" s="986">
        <v>2028</v>
      </c>
      <c r="I507" s="972"/>
      <c r="J507" s="815">
        <f t="shared" si="174"/>
        <v>0</v>
      </c>
      <c r="K507" s="804"/>
      <c r="L507" s="814">
        <f t="shared" si="179"/>
        <v>0</v>
      </c>
      <c r="M507" s="804"/>
      <c r="N507" s="814">
        <f t="shared" si="170"/>
        <v>0</v>
      </c>
      <c r="O507" s="804"/>
      <c r="P507" s="814">
        <f t="shared" si="183"/>
        <v>0</v>
      </c>
      <c r="Q507" s="760"/>
      <c r="R507" s="987">
        <f>SUMIFS('E8.a. KKAuf_SAV'!$X$6:$X$2005,'E8.a. KKAuf_SAV'!$B$6:$B$2005,$C507,'E8.a. KKAuf_SAV'!$D$6:$D$2005,$H507)</f>
        <v>0</v>
      </c>
      <c r="S507" s="987">
        <f>SUMIFS('E8.b. KKAuf_WAV'!$N$6:$N$405,'E8.b. KKAuf_WAV'!$B$6:$B$405,$C507,'E8.b. KKAuf_WAV'!$E$6:$E$405,H507)-SUMIFS('E8.b. KKAuf_WAV'!$N$6:$N$405,'E8.b. KKAuf_WAV'!$B$6:$B$405,$C507,'E8.b. KKAuf_WAV'!$C$6:$C$405,"Geschäfts- oder Firmenwert",'E8.b. KKAuf_WAV'!$D$6:$D$405,H507)</f>
        <v>0</v>
      </c>
      <c r="T507" s="974"/>
      <c r="U507" s="987">
        <f>SUMIFS('E8.a. KKAuf_SAV'!$W$6:$W$2005,'E8.a. KKAuf_SAV'!$B$6:$B$2005,$C507,'E8.a. KKAuf_SAV'!$D$6:$D$2005,H507)</f>
        <v>0</v>
      </c>
      <c r="V507" s="987">
        <f>SUMIFS('E8.b. KKAuf_WAV'!$M$6:$M$405,'E8.b. KKAuf_WAV'!$B$6:$B$405,$C507,'E8.b. KKAuf_WAV'!$E$6:$E$405,$H507,'E8.b. KKAuf_WAV'!$C$6:$C$405,"&lt;&gt;"&amp;"geleistete Anzahlungen auf immaterielle Vermögensgegenstände",'E8.b. KKAuf_WAV'!$C$6:$C$405,"&lt;&gt;"&amp;"geleistete Anzahlungen und Anlagen im Bau des Sachanlagevermögens",'E8.b. KKAuf_WAV'!$C$6:$C$405,"&lt;&gt;"&amp;"Geschäfts- oder Firmenwert")</f>
        <v>0</v>
      </c>
      <c r="W507" s="987">
        <f>SUMIFS('E8.b. KKAuf_WAV'!$M$6:$M$405,'E8.b. KKAuf_WAV'!$B$6:$B$405,$C507,'E8.b. KKAuf_WAV'!$E$6:$E$405,H507,'E8.b. KKAuf_WAV'!$C$6:$C$405,"geleistete Anzahlungen und Anlagen im Bau des Sachanlagevermögens")+ SUMIFS('E8.b. KKAuf_WAV'!$M$6:$M$405,'E8.b. KKAuf_WAV'!$B$6:$B$405,$C507,'E8.b. KKAuf_WAV'!$E$6:$E$405,H507,'E8.b. KKAuf_WAV'!$C$6:$C$405,"geleistete Anzahlungen auf immaterielle Vermögensgegenstände")</f>
        <v>0</v>
      </c>
      <c r="X507" s="987">
        <f>SUMIFS('E8.c. KKAuf_BKZ_NAB_IZ'!$K$6:$K$405,'E8.c. KKAuf_BKZ_NAB_IZ'!$B$6:$B$405,$C507,'E8.c. KKAuf_BKZ_NAB_IZ'!$C$6:$C$405,$H507)</f>
        <v>0</v>
      </c>
      <c r="Y507" s="987">
        <f>SUMIFS('E8.a. KKAuf_SAV'!$Y$6:$Y$2005,'E8.a. KKAuf_SAV'!$B$6:$B$2005,$C507,'E8.a. KKAuf_SAV'!$D$6:$D$2005,$H507)</f>
        <v>0</v>
      </c>
      <c r="Z507" s="987">
        <f>SUMIFS('E8.b. KKAuf_WAV'!$O$6:$O$405,'E8.b. KKAuf_WAV'!$B$6:$B$405,$C507,'E8.b. KKAuf_WAV'!$E$6:$E$405,$H507,'E8.b. KKAuf_WAV'!$C$6:$C$405,"&lt;&gt;"&amp;"geleistete Anzahlungen auf immaterielle Vermögensgegenstände",'E8.b. KKAuf_WAV'!$C$6:$C$405,"&lt;&gt;"&amp;"geleistete Anzahlungen und Anlagen im Bau des Sachanlagevermögens",'E8.b. KKAuf_WAV'!$C$6:$C$405,"&lt;&gt;"&amp;"Geschäfts- oder Firmenwert")</f>
        <v>0</v>
      </c>
      <c r="AA507" s="987">
        <f>SUMIFS('E8.b. KKAuf_WAV'!$O$6:$O$405,'E8.b. KKAuf_WAV'!$B$6:$B$405,$C507,'E8.b. KKAuf_WAV'!$E$6:$E$405,H507,'E8.b. KKAuf_WAV'!$C$6:$C$405,"geleistete Anzahlungen und Anlagen im Bau des Sachanlagevermögens")+ SUMIFS('E8.b. KKAuf_WAV'!$O$6:$O$405,'E8.b. KKAuf_WAV'!$B$6:$B$405,$C507,'E8.b. KKAuf_WAV'!$E$6:$E$405,H507,'E8.b. KKAuf_WAV'!$C$6:$C$405,"geleistete Anzahlungen auf immaterielle Vermögensgegenstände")</f>
        <v>0</v>
      </c>
      <c r="AB507" s="987">
        <f>SUMIFS('E8.c. KKAuf_BKZ_NAB_IZ'!$L$6:$L$405,'E8.c. KKAuf_BKZ_NAB_IZ'!$B$6:$B$405,$C507,'E8.c. KKAuf_BKZ_NAB_IZ'!$C$6:$C$405,$H507)</f>
        <v>0</v>
      </c>
      <c r="AC507" s="974"/>
      <c r="AD507" s="987">
        <f t="shared" si="175"/>
        <v>0</v>
      </c>
      <c r="AE507" s="988">
        <f>$AE$17</f>
        <v>0</v>
      </c>
      <c r="AF507" s="988">
        <f>$AF$17</f>
        <v>0</v>
      </c>
      <c r="AG507" s="988">
        <f>$AG$17</f>
        <v>0</v>
      </c>
      <c r="AH507" s="989">
        <f t="shared" si="176"/>
        <v>0</v>
      </c>
      <c r="AJ507" s="987">
        <f t="shared" si="172"/>
        <v>0</v>
      </c>
      <c r="AK507" s="988">
        <f>$AK$17</f>
        <v>0</v>
      </c>
      <c r="AL507" s="988">
        <f>$AL$17</f>
        <v>0</v>
      </c>
      <c r="AM507" s="988">
        <f>$AM$17</f>
        <v>0</v>
      </c>
      <c r="AN507" s="989">
        <f t="shared" si="173"/>
        <v>0</v>
      </c>
    </row>
    <row r="508" spans="2:40" ht="14.25" customHeight="1" x14ac:dyDescent="0.2">
      <c r="B508" s="1446"/>
      <c r="C508" s="1001">
        <f>B508</f>
        <v>0</v>
      </c>
      <c r="D508" s="1449"/>
      <c r="E508" s="1407"/>
      <c r="F508" s="1410"/>
      <c r="G508" s="990"/>
      <c r="H508" s="991">
        <v>2022</v>
      </c>
      <c r="I508" s="972"/>
      <c r="J508" s="813">
        <f t="shared" si="174"/>
        <v>0</v>
      </c>
      <c r="K508" s="804"/>
      <c r="L508" s="813">
        <f t="shared" si="179"/>
        <v>0</v>
      </c>
      <c r="M508" s="804"/>
      <c r="N508" s="813">
        <f t="shared" si="170"/>
        <v>0</v>
      </c>
      <c r="O508" s="804"/>
      <c r="P508" s="813">
        <f t="shared" ref="P508:P514" si="184">IFERROR((AJ508*AK508+AD508*AE508)*0.4*0.035*$F$508,0)</f>
        <v>0</v>
      </c>
      <c r="Q508" s="760"/>
      <c r="R508" s="992">
        <f>SUMIFS('E8.a. KKAuf_SAV'!$X$6:$X$2005,'E8.a. KKAuf_SAV'!$B$6:$B$2005,$C508,'E8.a. KKAuf_SAV'!$D$6:$D$2005,$H508)</f>
        <v>0</v>
      </c>
      <c r="S508" s="992">
        <f>SUMIFS('E8.b. KKAuf_WAV'!$N$6:$N$405,'E8.b. KKAuf_WAV'!$B$6:$B$405,$C508,'E8.b. KKAuf_WAV'!$E$6:$E$405,H508)-SUMIFS('E8.b. KKAuf_WAV'!$N$6:$N$405,'E8.b. KKAuf_WAV'!$B$6:$B$405,$C508,'E8.b. KKAuf_WAV'!$C$6:$C$405,"Geschäfts- oder Firmenwert",'E8.b. KKAuf_WAV'!$D$6:$D$405,H508)</f>
        <v>0</v>
      </c>
      <c r="T508" s="974"/>
      <c r="U508" s="992">
        <f>SUMIFS('E8.a. KKAuf_SAV'!$W$6:$W$2005,'E8.a. KKAuf_SAV'!$B$6:$B$2005,$C508,'E8.a. KKAuf_SAV'!$D$6:$D$2005,H508)</f>
        <v>0</v>
      </c>
      <c r="V508" s="992">
        <f>SUMIFS('E8.b. KKAuf_WAV'!$M$6:$M$405,'E8.b. KKAuf_WAV'!$B$6:$B$405,$C508,'E8.b. KKAuf_WAV'!$E$6:$E$405,$H508,'E8.b. KKAuf_WAV'!$C$6:$C$405,"&lt;&gt;"&amp;"geleistete Anzahlungen auf immaterielle Vermögensgegenstände",'E8.b. KKAuf_WAV'!$C$6:$C$405,"&lt;&gt;"&amp;"geleistete Anzahlungen und Anlagen im Bau des Sachanlagevermögens",'E8.b. KKAuf_WAV'!$C$6:$C$405,"&lt;&gt;"&amp;"Geschäfts- oder Firmenwert")</f>
        <v>0</v>
      </c>
      <c r="W508" s="992">
        <f>SUMIFS('E8.b. KKAuf_WAV'!$M$6:$M$405,'E8.b. KKAuf_WAV'!$B$6:$B$405,$C508,'E8.b. KKAuf_WAV'!$E$6:$E$405,Listen!$AA$3,'E8.b. KKAuf_WAV'!$C$6:$C$405,"geleistete Anzahlungen und Anlagen im Bau des Sachanlagevermögens")+ SUMIFS('E8.b. KKAuf_WAV'!$M$6:$M$405,'E8.b. KKAuf_WAV'!$B$6:$B$405,$C508,'E8.b. KKAuf_WAV'!$E$6:$E$405,Listen!$AA$3,'E8.b. KKAuf_WAV'!$C$6:$C$405,"geleistete Anzahlungen auf immaterielle Vermögensgegenstände")</f>
        <v>0</v>
      </c>
      <c r="X508" s="992">
        <f>SUMIFS('E8.c. KKAuf_BKZ_NAB_IZ'!$K$6:$K$405,'E8.c. KKAuf_BKZ_NAB_IZ'!$B$6:$B$405,$C508,'E8.c. KKAuf_BKZ_NAB_IZ'!$C$6:$C$405,$H508)</f>
        <v>0</v>
      </c>
      <c r="Y508" s="992">
        <f>SUMIFS('E8.a. KKAuf_SAV'!$Y$6:$Y$2005,'E8.a. KKAuf_SAV'!$B$6:$B$2005,$C508,'E8.a. KKAuf_SAV'!$D$6:$D$2005,$H508)</f>
        <v>0</v>
      </c>
      <c r="Z508" s="992">
        <f>SUMIFS('E8.b. KKAuf_WAV'!$O$6:$O$405,'E8.b. KKAuf_WAV'!$B$6:$B$405,$C508,'E8.b. KKAuf_WAV'!$E$6:$E$405,$H508,'E8.b. KKAuf_WAV'!$C$6:$C$405,"&lt;&gt;"&amp;"geleistete Anzahlungen auf immaterielle Vermögensgegenstände",'E8.b. KKAuf_WAV'!$C$6:$C$405,"&lt;&gt;"&amp;"geleistete Anzahlungen und Anlagen im Bau des Sachanlagevermögens",'E8.b. KKAuf_WAV'!$C$6:$C$405,"&lt;&gt;"&amp;"Geschäfts- oder Firmenwert")</f>
        <v>0</v>
      </c>
      <c r="AA508" s="992">
        <f>SUMIFS('E8.b. KKAuf_WAV'!$O$6:$O$405,'E8.b. KKAuf_WAV'!$B$6:$B$405,$C508,'E8.b. KKAuf_WAV'!$E$6:$E$405,Listen!$AA$3,'E8.b. KKAuf_WAV'!$C$6:$C$405,"geleistete Anzahlungen und Anlagen im Bau des Sachanlagevermögens")+ SUMIFS('E8.b. KKAuf_WAV'!$O$6:$O$405,'E8.b. KKAuf_WAV'!$B$6:$B$405,$C508,'E8.b. KKAuf_WAV'!$E$6:$E$405,Listen!$AA$3,'E8.b. KKAuf_WAV'!$C$6:$C$405,"geleistete Anzahlungen auf immaterielle Vermögensgegenstände")</f>
        <v>0</v>
      </c>
      <c r="AB508" s="992">
        <f>SUMIFS('E8.c. KKAuf_BKZ_NAB_IZ'!$L$6:$L$405,'E8.c. KKAuf_BKZ_NAB_IZ'!$B$6:$B$405,$C508,'E8.c. KKAuf_BKZ_NAB_IZ'!$C$6:$C$405,$H508)</f>
        <v>0</v>
      </c>
      <c r="AC508" s="974"/>
      <c r="AD508" s="992">
        <f t="shared" si="175"/>
        <v>0</v>
      </c>
      <c r="AE508" s="993">
        <f>$AE$11</f>
        <v>5.0700000000000002E-2</v>
      </c>
      <c r="AF508" s="993">
        <f>$AF$11</f>
        <v>1.7100000000000001E-2</v>
      </c>
      <c r="AG508" s="993">
        <f>$AG$11</f>
        <v>3.0499999999999999E-2</v>
      </c>
      <c r="AH508" s="994">
        <f t="shared" si="176"/>
        <v>0</v>
      </c>
      <c r="AJ508" s="992">
        <f t="shared" si="172"/>
        <v>0</v>
      </c>
      <c r="AK508" s="993">
        <f>$AK$11</f>
        <v>5.0700000000000002E-2</v>
      </c>
      <c r="AL508" s="993">
        <f>$AL$11</f>
        <v>1.7100000000000001E-2</v>
      </c>
      <c r="AM508" s="993">
        <f>$AM$11</f>
        <v>3.0499999999999999E-2</v>
      </c>
      <c r="AN508" s="994">
        <f t="shared" si="173"/>
        <v>0</v>
      </c>
    </row>
    <row r="509" spans="2:40" x14ac:dyDescent="0.2">
      <c r="B509" s="1447"/>
      <c r="C509" s="1002">
        <f>C508</f>
        <v>0</v>
      </c>
      <c r="D509" s="1450"/>
      <c r="E509" s="1408"/>
      <c r="F509" s="1408"/>
      <c r="G509" s="990"/>
      <c r="H509" s="983">
        <v>2023</v>
      </c>
      <c r="I509" s="972"/>
      <c r="J509" s="805">
        <f t="shared" si="174"/>
        <v>0</v>
      </c>
      <c r="K509" s="804"/>
      <c r="L509" s="803">
        <f t="shared" si="179"/>
        <v>0</v>
      </c>
      <c r="M509" s="804"/>
      <c r="N509" s="803">
        <f t="shared" si="170"/>
        <v>0</v>
      </c>
      <c r="O509" s="804"/>
      <c r="P509" s="803">
        <f t="shared" si="184"/>
        <v>0</v>
      </c>
      <c r="Q509" s="760"/>
      <c r="R509" s="980">
        <f>SUMIFS('E8.a. KKAuf_SAV'!$X$6:$X$2005,'E8.a. KKAuf_SAV'!$B$6:$B$2005,$C509,'E8.a. KKAuf_SAV'!$D$6:$D$2005,$H509)</f>
        <v>0</v>
      </c>
      <c r="S509" s="980">
        <f>SUMIFS('E8.b. KKAuf_WAV'!$N$6:$N$405,'E8.b. KKAuf_WAV'!$B$6:$B$405,$C509,'E8.b. KKAuf_WAV'!$E$6:$E$405,H509)-SUMIFS('E8.b. KKAuf_WAV'!$N$6:$N$405,'E8.b. KKAuf_WAV'!$B$6:$B$405,$C509,'E8.b. KKAuf_WAV'!$C$6:$C$405,"Geschäfts- oder Firmenwert",'E8.b. KKAuf_WAV'!$D$6:$D$405,H509)</f>
        <v>0</v>
      </c>
      <c r="T509" s="974"/>
      <c r="U509" s="980">
        <f>SUMIFS('E8.a. KKAuf_SAV'!$W$6:$W$2005,'E8.a. KKAuf_SAV'!$B$6:$B$2005,$C509,'E8.a. KKAuf_SAV'!$D$6:$D$2005,H509)</f>
        <v>0</v>
      </c>
      <c r="V509" s="980">
        <f>SUMIFS('E8.b. KKAuf_WAV'!$M$6:$M$405,'E8.b. KKAuf_WAV'!$B$6:$B$405,$C509,'E8.b. KKAuf_WAV'!$E$6:$E$405,$H509,'E8.b. KKAuf_WAV'!$C$6:$C$405,"&lt;&gt;"&amp;"geleistete Anzahlungen auf immaterielle Vermögensgegenstände",'E8.b. KKAuf_WAV'!$C$6:$C$405,"&lt;&gt;"&amp;"geleistete Anzahlungen und Anlagen im Bau des Sachanlagevermögens",'E8.b. KKAuf_WAV'!$C$6:$C$405,"&lt;&gt;"&amp;"Geschäfts- oder Firmenwert")</f>
        <v>0</v>
      </c>
      <c r="W509" s="980"/>
      <c r="X509" s="980">
        <f>SUMIFS('E8.c. KKAuf_BKZ_NAB_IZ'!$K$6:$K$405,'E8.c. KKAuf_BKZ_NAB_IZ'!$B$6:$B$405,$C509,'E8.c. KKAuf_BKZ_NAB_IZ'!$C$6:$C$405,$H509)</f>
        <v>0</v>
      </c>
      <c r="Y509" s="980">
        <f>SUMIFS('E8.a. KKAuf_SAV'!$Y$6:$Y$2005,'E8.a. KKAuf_SAV'!$B$6:$B$2005,$C509,'E8.a. KKAuf_SAV'!$D$6:$D$2005,$H509)</f>
        <v>0</v>
      </c>
      <c r="Z509" s="980">
        <f>SUMIFS('E8.b. KKAuf_WAV'!$O$6:$O$405,'E8.b. KKAuf_WAV'!$B$6:$B$405,$C509,'E8.b. KKAuf_WAV'!$E$6:$E$405,$H509,'E8.b. KKAuf_WAV'!$C$6:$C$405,"&lt;&gt;"&amp;"geleistete Anzahlungen auf immaterielle Vermögensgegenstände",'E8.b. KKAuf_WAV'!$C$6:$C$405,"&lt;&gt;"&amp;"geleistete Anzahlungen und Anlagen im Bau des Sachanlagevermögens",'E8.b. KKAuf_WAV'!$C$6:$C$405,"&lt;&gt;"&amp;"Geschäfts- oder Firmenwert")</f>
        <v>0</v>
      </c>
      <c r="AA509" s="980"/>
      <c r="AB509" s="980">
        <f>SUMIFS('E8.c. KKAuf_BKZ_NAB_IZ'!$L$6:$L$405,'E8.c. KKAuf_BKZ_NAB_IZ'!$B$6:$B$405,$C509,'E8.c. KKAuf_BKZ_NAB_IZ'!$C$6:$C$405,$H509)</f>
        <v>0</v>
      </c>
      <c r="AC509" s="974"/>
      <c r="AD509" s="980">
        <f t="shared" si="175"/>
        <v>0</v>
      </c>
      <c r="AE509" s="984">
        <f>$AE$12</f>
        <v>5.0700000000000002E-2</v>
      </c>
      <c r="AF509" s="984">
        <f>$AF$12</f>
        <v>1.7100000000000001E-2</v>
      </c>
      <c r="AG509" s="984">
        <f>$AG$12</f>
        <v>3.0499999999999999E-2</v>
      </c>
      <c r="AH509" s="982">
        <f t="shared" si="176"/>
        <v>0</v>
      </c>
      <c r="AJ509" s="980"/>
      <c r="AK509" s="984">
        <f>$AK$12</f>
        <v>5.0700000000000002E-2</v>
      </c>
      <c r="AL509" s="984">
        <f>$AL$12</f>
        <v>1.7100000000000001E-2</v>
      </c>
      <c r="AM509" s="984">
        <f>$AM$12</f>
        <v>3.0499999999999999E-2</v>
      </c>
      <c r="AN509" s="982">
        <f t="shared" si="173"/>
        <v>0</v>
      </c>
    </row>
    <row r="510" spans="2:40" x14ac:dyDescent="0.2">
      <c r="B510" s="1447"/>
      <c r="C510" s="1002">
        <f>C508</f>
        <v>0</v>
      </c>
      <c r="D510" s="1450"/>
      <c r="E510" s="1408"/>
      <c r="F510" s="1408"/>
      <c r="G510" s="990"/>
      <c r="H510" s="983">
        <v>2024</v>
      </c>
      <c r="I510" s="972"/>
      <c r="J510" s="803">
        <f t="shared" si="174"/>
        <v>0</v>
      </c>
      <c r="K510" s="804"/>
      <c r="L510" s="803">
        <f t="shared" si="179"/>
        <v>0</v>
      </c>
      <c r="M510" s="804"/>
      <c r="N510" s="803">
        <f t="shared" si="170"/>
        <v>0</v>
      </c>
      <c r="O510" s="804"/>
      <c r="P510" s="803">
        <f t="shared" si="184"/>
        <v>0</v>
      </c>
      <c r="Q510" s="760"/>
      <c r="R510" s="980">
        <f>SUMIFS('E8.a. KKAuf_SAV'!$X$6:$X$2005,'E8.a. KKAuf_SAV'!$B$6:$B$2005,$C510,'E8.a. KKAuf_SAV'!$D$6:$D$2005,$H510)</f>
        <v>0</v>
      </c>
      <c r="S510" s="980">
        <f>SUMIFS('E8.b. KKAuf_WAV'!$N$6:$N$405,'E8.b. KKAuf_WAV'!$B$6:$B$405,$C510,'E8.b. KKAuf_WAV'!$E$6:$E$405,H510)-SUMIFS('E8.b. KKAuf_WAV'!$N$6:$N$405,'E8.b. KKAuf_WAV'!$B$6:$B$405,$C510,'E8.b. KKAuf_WAV'!$C$6:$C$405,"Geschäfts- oder Firmenwert",'E8.b. KKAuf_WAV'!$D$6:$D$405,H510)</f>
        <v>0</v>
      </c>
      <c r="T510" s="974"/>
      <c r="U510" s="980">
        <f>SUMIFS('E8.a. KKAuf_SAV'!$W$6:$W$2005,'E8.a. KKAuf_SAV'!$B$6:$B$2005,$C510,'E8.a. KKAuf_SAV'!$D$6:$D$2005,H510)</f>
        <v>0</v>
      </c>
      <c r="V510" s="980">
        <f>SUMIFS('E8.b. KKAuf_WAV'!$M$6:$M$405,'E8.b. KKAuf_WAV'!$B$6:$B$405,$C510,'E8.b. KKAuf_WAV'!$E$6:$E$405,$H510,'E8.b. KKAuf_WAV'!$C$6:$C$405,"&lt;&gt;"&amp;"geleistete Anzahlungen auf immaterielle Vermögensgegenstände",'E8.b. KKAuf_WAV'!$C$6:$C$405,"&lt;&gt;"&amp;"geleistete Anzahlungen und Anlagen im Bau des Sachanlagevermögens",'E8.b. KKAuf_WAV'!$C$6:$C$405,"&lt;&gt;"&amp;"Geschäfts- oder Firmenwert")</f>
        <v>0</v>
      </c>
      <c r="W510" s="980">
        <f>SUMIFS('E8.b. KKAuf_WAV'!$M$6:$M$405,'E8.b. KKAuf_WAV'!$B$6:$B$405,$C510,'E8.b. KKAuf_WAV'!$E$6:$E$405,H510,'E8.b. KKAuf_WAV'!$C$6:$C$405,"geleistete Anzahlungen und Anlagen im Bau des Sachanlagevermögens")+ SUMIFS('E8.b. KKAuf_WAV'!$M$6:$M$405,'E8.b. KKAuf_WAV'!$B$6:$B$405,$C510,'E8.b. KKAuf_WAV'!$E$6:$E$405,H510,'E8.b. KKAuf_WAV'!$C$6:$C$405,"geleistete Anzahlungen auf immaterielle Vermögensgegenstände")</f>
        <v>0</v>
      </c>
      <c r="X510" s="980">
        <f>SUMIFS('E8.c. KKAuf_BKZ_NAB_IZ'!$K$6:$K$405,'E8.c. KKAuf_BKZ_NAB_IZ'!$B$6:$B$405,$C510,'E8.c. KKAuf_BKZ_NAB_IZ'!$C$6:$C$405,$H510)</f>
        <v>0</v>
      </c>
      <c r="Y510" s="980">
        <f>SUMIFS('E8.a. KKAuf_SAV'!$Y$6:$Y$2005,'E8.a. KKAuf_SAV'!$B$6:$B$2005,$C510,'E8.a. KKAuf_SAV'!$D$6:$D$2005,$H510)</f>
        <v>0</v>
      </c>
      <c r="Z510" s="980">
        <f>SUMIFS('E8.b. KKAuf_WAV'!$O$6:$O$405,'E8.b. KKAuf_WAV'!$B$6:$B$405,$C510,'E8.b. KKAuf_WAV'!$E$6:$E$405,$H510,'E8.b. KKAuf_WAV'!$C$6:$C$405,"&lt;&gt;"&amp;"geleistete Anzahlungen auf immaterielle Vermögensgegenstände",'E8.b. KKAuf_WAV'!$C$6:$C$405,"&lt;&gt;"&amp;"geleistete Anzahlungen und Anlagen im Bau des Sachanlagevermögens",'E8.b. KKAuf_WAV'!$C$6:$C$405,"&lt;&gt;"&amp;"Geschäfts- oder Firmenwert")</f>
        <v>0</v>
      </c>
      <c r="AA510" s="980">
        <f>SUMIFS('E8.b. KKAuf_WAV'!$O$6:$O$405,'E8.b. KKAuf_WAV'!$B$6:$B$405,$C510,'E8.b. KKAuf_WAV'!$E$6:$E$405,H510,'E8.b. KKAuf_WAV'!$C$6:$C$405,"geleistete Anzahlungen und Anlagen im Bau des Sachanlagevermögens")+ SUMIFS('E8.b. KKAuf_WAV'!$O$6:$O$405,'E8.b. KKAuf_WAV'!$B$6:$B$405,$C510,'E8.b. KKAuf_WAV'!$E$6:$E$405,H510,'E8.b. KKAuf_WAV'!$C$6:$C$405,"geleistete Anzahlungen auf immaterielle Vermögensgegenstände")</f>
        <v>0</v>
      </c>
      <c r="AB510" s="980">
        <f>SUMIFS('E8.c. KKAuf_BKZ_NAB_IZ'!$L$6:$L$405,'E8.c. KKAuf_BKZ_NAB_IZ'!$B$6:$B$405,$C510,'E8.c. KKAuf_BKZ_NAB_IZ'!$C$6:$C$405,$H510)</f>
        <v>0</v>
      </c>
      <c r="AC510" s="974"/>
      <c r="AD510" s="980">
        <f t="shared" si="175"/>
        <v>0</v>
      </c>
      <c r="AE510" s="984">
        <f>$AE$13</f>
        <v>6.93E-2</v>
      </c>
      <c r="AF510" s="984">
        <f>$AF$13</f>
        <v>3.8699999999999998E-2</v>
      </c>
      <c r="AG510" s="984">
        <f>$AG$13</f>
        <v>5.0900000000000001E-2</v>
      </c>
      <c r="AH510" s="982">
        <f t="shared" si="176"/>
        <v>0</v>
      </c>
      <c r="AJ510" s="980">
        <f t="shared" si="172"/>
        <v>0</v>
      </c>
      <c r="AK510" s="984">
        <f>$AK$13</f>
        <v>7.0099999999999996E-2</v>
      </c>
      <c r="AL510" s="984">
        <f>$AL$13</f>
        <v>3.6600000000000001E-2</v>
      </c>
      <c r="AM510" s="984">
        <f>$AM$13</f>
        <v>0.05</v>
      </c>
      <c r="AN510" s="982">
        <f t="shared" si="173"/>
        <v>0</v>
      </c>
    </row>
    <row r="511" spans="2:40" ht="15" thickBot="1" x14ac:dyDescent="0.25">
      <c r="B511" s="1447"/>
      <c r="C511" s="1002">
        <f>C508</f>
        <v>0</v>
      </c>
      <c r="D511" s="1450"/>
      <c r="E511" s="1408"/>
      <c r="F511" s="1408"/>
      <c r="G511" s="990"/>
      <c r="H511" s="983">
        <v>2025</v>
      </c>
      <c r="I511" s="972"/>
      <c r="J511" s="803">
        <f t="shared" si="174"/>
        <v>0</v>
      </c>
      <c r="K511" s="804"/>
      <c r="L511" s="803">
        <f t="shared" si="179"/>
        <v>0</v>
      </c>
      <c r="M511" s="804"/>
      <c r="N511" s="803">
        <f t="shared" si="170"/>
        <v>0</v>
      </c>
      <c r="O511" s="804"/>
      <c r="P511" s="803">
        <f t="shared" si="184"/>
        <v>0</v>
      </c>
      <c r="Q511" s="760"/>
      <c r="R511" s="980">
        <f>SUMIFS('E8.a. KKAuf_SAV'!$X$6:$X$2005,'E8.a. KKAuf_SAV'!$B$6:$B$2005,$C511,'E8.a. KKAuf_SAV'!$D$6:$D$2005,$H511)</f>
        <v>0</v>
      </c>
      <c r="S511" s="980">
        <f>SUMIFS('E8.b. KKAuf_WAV'!$N$6:$N$405,'E8.b. KKAuf_WAV'!$B$6:$B$405,$C511,'E8.b. KKAuf_WAV'!$E$6:$E$405,H511)-SUMIFS('E8.b. KKAuf_WAV'!$N$6:$N$405,'E8.b. KKAuf_WAV'!$B$6:$B$405,$C511,'E8.b. KKAuf_WAV'!$C$6:$C$405,"Geschäfts- oder Firmenwert",'E8.b. KKAuf_WAV'!$D$6:$D$405,H511)</f>
        <v>0</v>
      </c>
      <c r="T511" s="974"/>
      <c r="U511" s="980">
        <f>SUMIFS('E8.a. KKAuf_SAV'!$W$6:$W$2005,'E8.a. KKAuf_SAV'!$B$6:$B$2005,$C511,'E8.a. KKAuf_SAV'!$D$6:$D$2005,H511)</f>
        <v>0</v>
      </c>
      <c r="V511" s="980">
        <f>SUMIFS('E8.b. KKAuf_WAV'!$M$6:$M$405,'E8.b. KKAuf_WAV'!$B$6:$B$405,$C511,'E8.b. KKAuf_WAV'!$E$6:$E$405,$H511,'E8.b. KKAuf_WAV'!$C$6:$C$405,"&lt;&gt;"&amp;"geleistete Anzahlungen auf immaterielle Vermögensgegenstände",'E8.b. KKAuf_WAV'!$C$6:$C$405,"&lt;&gt;"&amp;"geleistete Anzahlungen und Anlagen im Bau des Sachanlagevermögens",'E8.b. KKAuf_WAV'!$C$6:$C$405,"&lt;&gt;"&amp;"Geschäfts- oder Firmenwert")</f>
        <v>0</v>
      </c>
      <c r="W511" s="980">
        <f>SUMIFS('E8.b. KKAuf_WAV'!$M$6:$M$405,'E8.b. KKAuf_WAV'!$B$6:$B$405,$C511,'E8.b. KKAuf_WAV'!$E$6:$E$405,H511,'E8.b. KKAuf_WAV'!$C$6:$C$405,"geleistete Anzahlungen und Anlagen im Bau des Sachanlagevermögens")+ SUMIFS('E8.b. KKAuf_WAV'!$M$6:$M$405,'E8.b. KKAuf_WAV'!$B$6:$B$405,$C511,'E8.b. KKAuf_WAV'!$E$6:$E$405,H511,'E8.b. KKAuf_WAV'!$C$6:$C$405,"geleistete Anzahlungen auf immaterielle Vermögensgegenstände")</f>
        <v>0</v>
      </c>
      <c r="X511" s="980">
        <f>SUMIFS('E8.c. KKAuf_BKZ_NAB_IZ'!$K$6:$K$405,'E8.c. KKAuf_BKZ_NAB_IZ'!$B$6:$B$405,$C511,'E8.c. KKAuf_BKZ_NAB_IZ'!$C$6:$C$405,$H511)</f>
        <v>0</v>
      </c>
      <c r="Y511" s="980">
        <f>SUMIFS('E8.a. KKAuf_SAV'!$Y$6:$Y$2005,'E8.a. KKAuf_SAV'!$B$6:$B$2005,$C511,'E8.a. KKAuf_SAV'!$D$6:$D$2005,$H511)</f>
        <v>0</v>
      </c>
      <c r="Z511" s="980">
        <f>SUMIFS('E8.b. KKAuf_WAV'!$O$6:$O$405,'E8.b. KKAuf_WAV'!$B$6:$B$405,$C511,'E8.b. KKAuf_WAV'!$E$6:$E$405,$H511,'E8.b. KKAuf_WAV'!$C$6:$C$405,"&lt;&gt;"&amp;"geleistete Anzahlungen auf immaterielle Vermögensgegenstände",'E8.b. KKAuf_WAV'!$C$6:$C$405,"&lt;&gt;"&amp;"geleistete Anzahlungen und Anlagen im Bau des Sachanlagevermögens",'E8.b. KKAuf_WAV'!$C$6:$C$405,"&lt;&gt;"&amp;"Geschäfts- oder Firmenwert")</f>
        <v>0</v>
      </c>
      <c r="AA511" s="980">
        <f>SUMIFS('E8.b. KKAuf_WAV'!$O$6:$O$405,'E8.b. KKAuf_WAV'!$B$6:$B$405,$C511,'E8.b. KKAuf_WAV'!$E$6:$E$405,H511,'E8.b. KKAuf_WAV'!$C$6:$C$405,"geleistete Anzahlungen und Anlagen im Bau des Sachanlagevermögens")+ SUMIFS('E8.b. KKAuf_WAV'!$O$6:$O$405,'E8.b. KKAuf_WAV'!$B$6:$B$405,$C511,'E8.b. KKAuf_WAV'!$E$6:$E$405,H511,'E8.b. KKAuf_WAV'!$C$6:$C$405,"geleistete Anzahlungen auf immaterielle Vermögensgegenstände")</f>
        <v>0</v>
      </c>
      <c r="AB511" s="980">
        <f>SUMIFS('E8.c. KKAuf_BKZ_NAB_IZ'!$L$6:$L$405,'E8.c. KKAuf_BKZ_NAB_IZ'!$B$6:$B$405,$C511,'E8.c. KKAuf_BKZ_NAB_IZ'!$C$6:$C$405,$H511)</f>
        <v>0</v>
      </c>
      <c r="AC511" s="974"/>
      <c r="AD511" s="980">
        <f t="shared" si="175"/>
        <v>0</v>
      </c>
      <c r="AE511" s="984">
        <f>$AE$14</f>
        <v>7.0099999999999996E-2</v>
      </c>
      <c r="AF511" s="984">
        <f>$AF$14</f>
        <v>3.6600000000000001E-2</v>
      </c>
      <c r="AG511" s="984">
        <f>$AG$14</f>
        <v>0.05</v>
      </c>
      <c r="AH511" s="982">
        <f t="shared" si="176"/>
        <v>0</v>
      </c>
      <c r="AJ511" s="980">
        <f t="shared" si="172"/>
        <v>0</v>
      </c>
      <c r="AK511" s="984">
        <f>$AK$14</f>
        <v>7.0099999999999996E-2</v>
      </c>
      <c r="AL511" s="984">
        <f>$AL$14</f>
        <v>3.6600000000000001E-2</v>
      </c>
      <c r="AM511" s="984">
        <f>$AM$14</f>
        <v>0.05</v>
      </c>
      <c r="AN511" s="982">
        <f t="shared" si="173"/>
        <v>0</v>
      </c>
    </row>
    <row r="512" spans="2:40" ht="15" hidden="1" thickBot="1" x14ac:dyDescent="0.25">
      <c r="B512" s="1447"/>
      <c r="C512" s="1002">
        <f>C508</f>
        <v>0</v>
      </c>
      <c r="D512" s="1450"/>
      <c r="E512" s="1408"/>
      <c r="F512" s="1408"/>
      <c r="G512" s="990"/>
      <c r="H512" s="983">
        <v>2026</v>
      </c>
      <c r="I512" s="972"/>
      <c r="J512" s="803">
        <f t="shared" si="174"/>
        <v>0</v>
      </c>
      <c r="K512" s="804"/>
      <c r="L512" s="803">
        <f t="shared" si="179"/>
        <v>0</v>
      </c>
      <c r="M512" s="804"/>
      <c r="N512" s="803">
        <f t="shared" si="170"/>
        <v>0</v>
      </c>
      <c r="O512" s="804"/>
      <c r="P512" s="803">
        <f t="shared" si="184"/>
        <v>0</v>
      </c>
      <c r="Q512" s="760"/>
      <c r="R512" s="980">
        <f>SUMIFS('E8.a. KKAuf_SAV'!$X$6:$X$2005,'E8.a. KKAuf_SAV'!$B$6:$B$2005,$C512,'E8.a. KKAuf_SAV'!$D$6:$D$2005,$H512)</f>
        <v>0</v>
      </c>
      <c r="S512" s="980">
        <f>SUMIFS('E8.b. KKAuf_WAV'!$N$6:$N$405,'E8.b. KKAuf_WAV'!$B$6:$B$405,$C512,'E8.b. KKAuf_WAV'!$E$6:$E$405,H512)-SUMIFS('E8.b. KKAuf_WAV'!$N$6:$N$405,'E8.b. KKAuf_WAV'!$B$6:$B$405,$C512,'E8.b. KKAuf_WAV'!$C$6:$C$405,"Geschäfts- oder Firmenwert",'E8.b. KKAuf_WAV'!$D$6:$D$405,H512)</f>
        <v>0</v>
      </c>
      <c r="T512" s="974"/>
      <c r="U512" s="980">
        <f>SUMIFS('E8.a. KKAuf_SAV'!$W$6:$W$2005,'E8.a. KKAuf_SAV'!$B$6:$B$2005,$C512,'E8.a. KKAuf_SAV'!$D$6:$D$2005,H512)</f>
        <v>0</v>
      </c>
      <c r="V512" s="980">
        <f>SUMIFS('E8.b. KKAuf_WAV'!$M$6:$M$405,'E8.b. KKAuf_WAV'!$B$6:$B$405,$C512,'E8.b. KKAuf_WAV'!$E$6:$E$405,$H512,'E8.b. KKAuf_WAV'!$C$6:$C$405,"&lt;&gt;"&amp;"geleistete Anzahlungen auf immaterielle Vermögensgegenstände",'E8.b. KKAuf_WAV'!$C$6:$C$405,"&lt;&gt;"&amp;"geleistete Anzahlungen und Anlagen im Bau des Sachanlagevermögens",'E8.b. KKAuf_WAV'!$C$6:$C$405,"&lt;&gt;"&amp;"Geschäfts- oder Firmenwert")</f>
        <v>0</v>
      </c>
      <c r="W512" s="980">
        <f>SUMIFS('E8.b. KKAuf_WAV'!$M$6:$M$405,'E8.b. KKAuf_WAV'!$B$6:$B$405,$C512,'E8.b. KKAuf_WAV'!$E$6:$E$405,H512,'E8.b. KKAuf_WAV'!$C$6:$C$405,"geleistete Anzahlungen und Anlagen im Bau des Sachanlagevermögens")+ SUMIFS('E8.b. KKAuf_WAV'!$M$6:$M$405,'E8.b. KKAuf_WAV'!$B$6:$B$405,$C512,'E8.b. KKAuf_WAV'!$E$6:$E$405,H512,'E8.b. KKAuf_WAV'!$C$6:$C$405,"geleistete Anzahlungen auf immaterielle Vermögensgegenstände")</f>
        <v>0</v>
      </c>
      <c r="X512" s="980">
        <f>SUMIFS('E8.c. KKAuf_BKZ_NAB_IZ'!$K$6:$K$405,'E8.c. KKAuf_BKZ_NAB_IZ'!$B$6:$B$405,$C512,'E8.c. KKAuf_BKZ_NAB_IZ'!$C$6:$C$405,$H512)</f>
        <v>0</v>
      </c>
      <c r="Y512" s="980">
        <f>SUMIFS('E8.a. KKAuf_SAV'!$Y$6:$Y$2005,'E8.a. KKAuf_SAV'!$B$6:$B$2005,$C512,'E8.a. KKAuf_SAV'!$D$6:$D$2005,$H512)</f>
        <v>0</v>
      </c>
      <c r="Z512" s="980">
        <f>SUMIFS('E8.b. KKAuf_WAV'!$O$6:$O$405,'E8.b. KKAuf_WAV'!$B$6:$B$405,$C512,'E8.b. KKAuf_WAV'!$E$6:$E$405,$H512,'E8.b. KKAuf_WAV'!$C$6:$C$405,"&lt;&gt;"&amp;"geleistete Anzahlungen auf immaterielle Vermögensgegenstände",'E8.b. KKAuf_WAV'!$C$6:$C$405,"&lt;&gt;"&amp;"geleistete Anzahlungen und Anlagen im Bau des Sachanlagevermögens",'E8.b. KKAuf_WAV'!$C$6:$C$405,"&lt;&gt;"&amp;"Geschäfts- oder Firmenwert")</f>
        <v>0</v>
      </c>
      <c r="AA512" s="980">
        <f>SUMIFS('E8.b. KKAuf_WAV'!$O$6:$O$405,'E8.b. KKAuf_WAV'!$B$6:$B$405,$C512,'E8.b. KKAuf_WAV'!$E$6:$E$405,H512,'E8.b. KKAuf_WAV'!$C$6:$C$405,"geleistete Anzahlungen und Anlagen im Bau des Sachanlagevermögens")+ SUMIFS('E8.b. KKAuf_WAV'!$O$6:$O$405,'E8.b. KKAuf_WAV'!$B$6:$B$405,$C512,'E8.b. KKAuf_WAV'!$E$6:$E$405,H512,'E8.b. KKAuf_WAV'!$C$6:$C$405,"geleistete Anzahlungen auf immaterielle Vermögensgegenstände")</f>
        <v>0</v>
      </c>
      <c r="AB512" s="980">
        <f>SUMIFS('E8.c. KKAuf_BKZ_NAB_IZ'!$L$6:$L$405,'E8.c. KKAuf_BKZ_NAB_IZ'!$B$6:$B$405,$C512,'E8.c. KKAuf_BKZ_NAB_IZ'!$C$6:$C$405,$H512)</f>
        <v>0</v>
      </c>
      <c r="AC512" s="974"/>
      <c r="AD512" s="980">
        <f t="shared" si="175"/>
        <v>0</v>
      </c>
      <c r="AE512" s="984">
        <f>$AE$15</f>
        <v>0</v>
      </c>
      <c r="AF512" s="984">
        <f>$AF$15</f>
        <v>0</v>
      </c>
      <c r="AG512" s="984">
        <f>$AG$15</f>
        <v>0</v>
      </c>
      <c r="AH512" s="982">
        <f t="shared" si="176"/>
        <v>0</v>
      </c>
      <c r="AJ512" s="980">
        <f t="shared" si="172"/>
        <v>0</v>
      </c>
      <c r="AK512" s="984">
        <f>$AK$15</f>
        <v>0</v>
      </c>
      <c r="AL512" s="984">
        <f>$AL$15</f>
        <v>0</v>
      </c>
      <c r="AM512" s="984">
        <f>$AM$15</f>
        <v>0</v>
      </c>
      <c r="AN512" s="982">
        <f t="shared" si="173"/>
        <v>0</v>
      </c>
    </row>
    <row r="513" spans="2:40" ht="15" hidden="1" thickBot="1" x14ac:dyDescent="0.25">
      <c r="B513" s="1447"/>
      <c r="C513" s="1002">
        <f>C508</f>
        <v>0</v>
      </c>
      <c r="D513" s="1450"/>
      <c r="E513" s="1408"/>
      <c r="F513" s="1408"/>
      <c r="G513" s="990"/>
      <c r="H513" s="983">
        <v>2027</v>
      </c>
      <c r="I513" s="972"/>
      <c r="J513" s="803">
        <f t="shared" si="174"/>
        <v>0</v>
      </c>
      <c r="K513" s="804"/>
      <c r="L513" s="803">
        <f t="shared" si="179"/>
        <v>0</v>
      </c>
      <c r="M513" s="804"/>
      <c r="N513" s="803">
        <f t="shared" si="170"/>
        <v>0</v>
      </c>
      <c r="O513" s="804"/>
      <c r="P513" s="803">
        <f t="shared" si="184"/>
        <v>0</v>
      </c>
      <c r="Q513" s="760"/>
      <c r="R513" s="980">
        <f>SUMIFS('E8.a. KKAuf_SAV'!$X$6:$X$2005,'E8.a. KKAuf_SAV'!$B$6:$B$2005,$C513,'E8.a. KKAuf_SAV'!$D$6:$D$2005,$H513)</f>
        <v>0</v>
      </c>
      <c r="S513" s="980">
        <f>SUMIFS('E8.b. KKAuf_WAV'!$N$6:$N$405,'E8.b. KKAuf_WAV'!$B$6:$B$405,$C513,'E8.b. KKAuf_WAV'!$E$6:$E$405,H513)-SUMIFS('E8.b. KKAuf_WAV'!$N$6:$N$405,'E8.b. KKAuf_WAV'!$B$6:$B$405,$C513,'E8.b. KKAuf_WAV'!$C$6:$C$405,"Geschäfts- oder Firmenwert",'E8.b. KKAuf_WAV'!$D$6:$D$405,H513)</f>
        <v>0</v>
      </c>
      <c r="T513" s="974"/>
      <c r="U513" s="980">
        <f>SUMIFS('E8.a. KKAuf_SAV'!$W$6:$W$2005,'E8.a. KKAuf_SAV'!$B$6:$B$2005,$C513,'E8.a. KKAuf_SAV'!$D$6:$D$2005,H513)</f>
        <v>0</v>
      </c>
      <c r="V513" s="980">
        <f>SUMIFS('E8.b. KKAuf_WAV'!$M$6:$M$405,'E8.b. KKAuf_WAV'!$B$6:$B$405,$C513,'E8.b. KKAuf_WAV'!$E$6:$E$405,$H513,'E8.b. KKAuf_WAV'!$C$6:$C$405,"&lt;&gt;"&amp;"geleistete Anzahlungen auf immaterielle Vermögensgegenstände",'E8.b. KKAuf_WAV'!$C$6:$C$405,"&lt;&gt;"&amp;"geleistete Anzahlungen und Anlagen im Bau des Sachanlagevermögens",'E8.b. KKAuf_WAV'!$C$6:$C$405,"&lt;&gt;"&amp;"Geschäfts- oder Firmenwert")</f>
        <v>0</v>
      </c>
      <c r="W513" s="980">
        <f>SUMIFS('E8.b. KKAuf_WAV'!$M$6:$M$405,'E8.b. KKAuf_WAV'!$B$6:$B$405,$C513,'E8.b. KKAuf_WAV'!$E$6:$E$405,H513,'E8.b. KKAuf_WAV'!$C$6:$C$405,"geleistete Anzahlungen und Anlagen im Bau des Sachanlagevermögens")+ SUMIFS('E8.b. KKAuf_WAV'!$M$6:$M$405,'E8.b. KKAuf_WAV'!$B$6:$B$405,$C513,'E8.b. KKAuf_WAV'!$E$6:$E$405,H513,'E8.b. KKAuf_WAV'!$C$6:$C$405,"geleistete Anzahlungen auf immaterielle Vermögensgegenstände")</f>
        <v>0</v>
      </c>
      <c r="X513" s="980">
        <f>SUMIFS('E8.c. KKAuf_BKZ_NAB_IZ'!$K$6:$K$405,'E8.c. KKAuf_BKZ_NAB_IZ'!$B$6:$B$405,$C513,'E8.c. KKAuf_BKZ_NAB_IZ'!$C$6:$C$405,$H513)</f>
        <v>0</v>
      </c>
      <c r="Y513" s="980">
        <f>SUMIFS('E8.a. KKAuf_SAV'!$Y$6:$Y$2005,'E8.a. KKAuf_SAV'!$B$6:$B$2005,$C513,'E8.a. KKAuf_SAV'!$D$6:$D$2005,$H513)</f>
        <v>0</v>
      </c>
      <c r="Z513" s="980">
        <f>SUMIFS('E8.b. KKAuf_WAV'!$O$6:$O$405,'E8.b. KKAuf_WAV'!$B$6:$B$405,$C513,'E8.b. KKAuf_WAV'!$E$6:$E$405,$H513,'E8.b. KKAuf_WAV'!$C$6:$C$405,"&lt;&gt;"&amp;"geleistete Anzahlungen auf immaterielle Vermögensgegenstände",'E8.b. KKAuf_WAV'!$C$6:$C$405,"&lt;&gt;"&amp;"geleistete Anzahlungen und Anlagen im Bau des Sachanlagevermögens",'E8.b. KKAuf_WAV'!$C$6:$C$405,"&lt;&gt;"&amp;"Geschäfts- oder Firmenwert")</f>
        <v>0</v>
      </c>
      <c r="AA513" s="980">
        <f>SUMIFS('E8.b. KKAuf_WAV'!$O$6:$O$405,'E8.b. KKAuf_WAV'!$B$6:$B$405,$C513,'E8.b. KKAuf_WAV'!$E$6:$E$405,H513,'E8.b. KKAuf_WAV'!$C$6:$C$405,"geleistete Anzahlungen und Anlagen im Bau des Sachanlagevermögens")+ SUMIFS('E8.b. KKAuf_WAV'!$O$6:$O$405,'E8.b. KKAuf_WAV'!$B$6:$B$405,$C513,'E8.b. KKAuf_WAV'!$E$6:$E$405,H513,'E8.b. KKAuf_WAV'!$C$6:$C$405,"geleistete Anzahlungen auf immaterielle Vermögensgegenstände")</f>
        <v>0</v>
      </c>
      <c r="AB513" s="980">
        <f>SUMIFS('E8.c. KKAuf_BKZ_NAB_IZ'!$L$6:$L$405,'E8.c. KKAuf_BKZ_NAB_IZ'!$B$6:$B$405,$C513,'E8.c. KKAuf_BKZ_NAB_IZ'!$C$6:$C$405,$H513)</f>
        <v>0</v>
      </c>
      <c r="AC513" s="974"/>
      <c r="AD513" s="980">
        <f t="shared" si="175"/>
        <v>0</v>
      </c>
      <c r="AE513" s="984">
        <f>$AE$16</f>
        <v>0</v>
      </c>
      <c r="AF513" s="984">
        <f>$AF$16</f>
        <v>0</v>
      </c>
      <c r="AG513" s="984">
        <f>$AG$16</f>
        <v>0</v>
      </c>
      <c r="AH513" s="982">
        <f t="shared" si="176"/>
        <v>0</v>
      </c>
      <c r="AJ513" s="980">
        <f t="shared" si="172"/>
        <v>0</v>
      </c>
      <c r="AK513" s="984">
        <f>$AK$16</f>
        <v>0</v>
      </c>
      <c r="AL513" s="984">
        <f>$AL$16</f>
        <v>0</v>
      </c>
      <c r="AM513" s="984">
        <f>$AM$16</f>
        <v>0</v>
      </c>
      <c r="AN513" s="982">
        <f t="shared" si="173"/>
        <v>0</v>
      </c>
    </row>
    <row r="514" spans="2:40" ht="15" hidden="1" thickBot="1" x14ac:dyDescent="0.25">
      <c r="B514" s="1448"/>
      <c r="C514" s="1003">
        <f>C508</f>
        <v>0</v>
      </c>
      <c r="D514" s="1451"/>
      <c r="E514" s="1409"/>
      <c r="F514" s="1409"/>
      <c r="G514" s="970"/>
      <c r="H514" s="986">
        <v>2028</v>
      </c>
      <c r="I514" s="972"/>
      <c r="J514" s="815">
        <f t="shared" si="174"/>
        <v>0</v>
      </c>
      <c r="K514" s="804"/>
      <c r="L514" s="814">
        <f t="shared" si="179"/>
        <v>0</v>
      </c>
      <c r="M514" s="804"/>
      <c r="N514" s="814">
        <f t="shared" si="170"/>
        <v>0</v>
      </c>
      <c r="O514" s="804"/>
      <c r="P514" s="814">
        <f t="shared" si="184"/>
        <v>0</v>
      </c>
      <c r="Q514" s="760"/>
      <c r="R514" s="987">
        <f>SUMIFS('E8.a. KKAuf_SAV'!$X$6:$X$2005,'E8.a. KKAuf_SAV'!$B$6:$B$2005,$C514,'E8.a. KKAuf_SAV'!$D$6:$D$2005,$H514)</f>
        <v>0</v>
      </c>
      <c r="S514" s="987">
        <f>SUMIFS('E8.b. KKAuf_WAV'!$N$6:$N$405,'E8.b. KKAuf_WAV'!$B$6:$B$405,$C514,'E8.b. KKAuf_WAV'!$E$6:$E$405,H514)-SUMIFS('E8.b. KKAuf_WAV'!$N$6:$N$405,'E8.b. KKAuf_WAV'!$B$6:$B$405,$C514,'E8.b. KKAuf_WAV'!$C$6:$C$405,"Geschäfts- oder Firmenwert",'E8.b. KKAuf_WAV'!$D$6:$D$405,H514)</f>
        <v>0</v>
      </c>
      <c r="T514" s="974"/>
      <c r="U514" s="987">
        <f>SUMIFS('E8.a. KKAuf_SAV'!$W$6:$W$2005,'E8.a. KKAuf_SAV'!$B$6:$B$2005,$C514,'E8.a. KKAuf_SAV'!$D$6:$D$2005,H514)</f>
        <v>0</v>
      </c>
      <c r="V514" s="987">
        <f>SUMIFS('E8.b. KKAuf_WAV'!$M$6:$M$405,'E8.b. KKAuf_WAV'!$B$6:$B$405,$C514,'E8.b. KKAuf_WAV'!$E$6:$E$405,$H514,'E8.b. KKAuf_WAV'!$C$6:$C$405,"&lt;&gt;"&amp;"geleistete Anzahlungen auf immaterielle Vermögensgegenstände",'E8.b. KKAuf_WAV'!$C$6:$C$405,"&lt;&gt;"&amp;"geleistete Anzahlungen und Anlagen im Bau des Sachanlagevermögens",'E8.b. KKAuf_WAV'!$C$6:$C$405,"&lt;&gt;"&amp;"Geschäfts- oder Firmenwert")</f>
        <v>0</v>
      </c>
      <c r="W514" s="987">
        <f>SUMIFS('E8.b. KKAuf_WAV'!$M$6:$M$405,'E8.b. KKAuf_WAV'!$B$6:$B$405,$C514,'E8.b. KKAuf_WAV'!$E$6:$E$405,H514,'E8.b. KKAuf_WAV'!$C$6:$C$405,"geleistete Anzahlungen und Anlagen im Bau des Sachanlagevermögens")+ SUMIFS('E8.b. KKAuf_WAV'!$M$6:$M$405,'E8.b. KKAuf_WAV'!$B$6:$B$405,$C514,'E8.b. KKAuf_WAV'!$E$6:$E$405,H514,'E8.b. KKAuf_WAV'!$C$6:$C$405,"geleistete Anzahlungen auf immaterielle Vermögensgegenstände")</f>
        <v>0</v>
      </c>
      <c r="X514" s="987">
        <f>SUMIFS('E8.c. KKAuf_BKZ_NAB_IZ'!$K$6:$K$405,'E8.c. KKAuf_BKZ_NAB_IZ'!$B$6:$B$405,$C514,'E8.c. KKAuf_BKZ_NAB_IZ'!$C$6:$C$405,$H514)</f>
        <v>0</v>
      </c>
      <c r="Y514" s="987">
        <f>SUMIFS('E8.a. KKAuf_SAV'!$Y$6:$Y$2005,'E8.a. KKAuf_SAV'!$B$6:$B$2005,$C514,'E8.a. KKAuf_SAV'!$D$6:$D$2005,$H514)</f>
        <v>0</v>
      </c>
      <c r="Z514" s="987">
        <f>SUMIFS('E8.b. KKAuf_WAV'!$O$6:$O$405,'E8.b. KKAuf_WAV'!$B$6:$B$405,$C514,'E8.b. KKAuf_WAV'!$E$6:$E$405,$H514,'E8.b. KKAuf_WAV'!$C$6:$C$405,"&lt;&gt;"&amp;"geleistete Anzahlungen auf immaterielle Vermögensgegenstände",'E8.b. KKAuf_WAV'!$C$6:$C$405,"&lt;&gt;"&amp;"geleistete Anzahlungen und Anlagen im Bau des Sachanlagevermögens",'E8.b. KKAuf_WAV'!$C$6:$C$405,"&lt;&gt;"&amp;"Geschäfts- oder Firmenwert")</f>
        <v>0</v>
      </c>
      <c r="AA514" s="987">
        <f>SUMIFS('E8.b. KKAuf_WAV'!$O$6:$O$405,'E8.b. KKAuf_WAV'!$B$6:$B$405,$C514,'E8.b. KKAuf_WAV'!$E$6:$E$405,H514,'E8.b. KKAuf_WAV'!$C$6:$C$405,"geleistete Anzahlungen und Anlagen im Bau des Sachanlagevermögens")+ SUMIFS('E8.b. KKAuf_WAV'!$O$6:$O$405,'E8.b. KKAuf_WAV'!$B$6:$B$405,$C514,'E8.b. KKAuf_WAV'!$E$6:$E$405,H514,'E8.b. KKAuf_WAV'!$C$6:$C$405,"geleistete Anzahlungen auf immaterielle Vermögensgegenstände")</f>
        <v>0</v>
      </c>
      <c r="AB514" s="987">
        <f>SUMIFS('E8.c. KKAuf_BKZ_NAB_IZ'!$L$6:$L$405,'E8.c. KKAuf_BKZ_NAB_IZ'!$B$6:$B$405,$C514,'E8.c. KKAuf_BKZ_NAB_IZ'!$C$6:$C$405,$H514)</f>
        <v>0</v>
      </c>
      <c r="AC514" s="974"/>
      <c r="AD514" s="987">
        <f t="shared" si="175"/>
        <v>0</v>
      </c>
      <c r="AE514" s="988">
        <f>$AE$17</f>
        <v>0</v>
      </c>
      <c r="AF514" s="988">
        <f>$AF$17</f>
        <v>0</v>
      </c>
      <c r="AG514" s="988">
        <f>$AG$17</f>
        <v>0</v>
      </c>
      <c r="AH514" s="989">
        <f t="shared" si="176"/>
        <v>0</v>
      </c>
      <c r="AJ514" s="987">
        <f t="shared" si="172"/>
        <v>0</v>
      </c>
      <c r="AK514" s="988">
        <f>$AK$17</f>
        <v>0</v>
      </c>
      <c r="AL514" s="988">
        <f>$AL$17</f>
        <v>0</v>
      </c>
      <c r="AM514" s="988">
        <f>$AM$17</f>
        <v>0</v>
      </c>
      <c r="AN514" s="989">
        <f t="shared" si="173"/>
        <v>0</v>
      </c>
    </row>
    <row r="515" spans="2:40" ht="14.25" customHeight="1" x14ac:dyDescent="0.2">
      <c r="B515" s="1446"/>
      <c r="C515" s="1001">
        <f>B515</f>
        <v>0</v>
      </c>
      <c r="D515" s="1449"/>
      <c r="E515" s="1407"/>
      <c r="F515" s="1410"/>
      <c r="G515" s="990"/>
      <c r="H515" s="991">
        <v>2022</v>
      </c>
      <c r="I515" s="972"/>
      <c r="J515" s="813">
        <f t="shared" si="174"/>
        <v>0</v>
      </c>
      <c r="K515" s="804"/>
      <c r="L515" s="813">
        <f t="shared" si="179"/>
        <v>0</v>
      </c>
      <c r="M515" s="804"/>
      <c r="N515" s="813">
        <f t="shared" si="170"/>
        <v>0</v>
      </c>
      <c r="O515" s="804"/>
      <c r="P515" s="813">
        <f t="shared" ref="P515:P521" si="185">IFERROR((AJ515*AK515+AD515*AE515)*0.4*0.035*$F$515,0)</f>
        <v>0</v>
      </c>
      <c r="Q515" s="760"/>
      <c r="R515" s="992">
        <f>SUMIFS('E8.a. KKAuf_SAV'!$X$6:$X$2005,'E8.a. KKAuf_SAV'!$B$6:$B$2005,$C515,'E8.a. KKAuf_SAV'!$D$6:$D$2005,$H515)</f>
        <v>0</v>
      </c>
      <c r="S515" s="992">
        <f>SUMIFS('E8.b. KKAuf_WAV'!$N$6:$N$405,'E8.b. KKAuf_WAV'!$B$6:$B$405,$C515,'E8.b. KKAuf_WAV'!$E$6:$E$405,H515)-SUMIFS('E8.b. KKAuf_WAV'!$N$6:$N$405,'E8.b. KKAuf_WAV'!$B$6:$B$405,$C515,'E8.b. KKAuf_WAV'!$C$6:$C$405,"Geschäfts- oder Firmenwert",'E8.b. KKAuf_WAV'!$D$6:$D$405,H515)</f>
        <v>0</v>
      </c>
      <c r="T515" s="974"/>
      <c r="U515" s="992">
        <f>SUMIFS('E8.a. KKAuf_SAV'!$W$6:$W$2005,'E8.a. KKAuf_SAV'!$B$6:$B$2005,$C515,'E8.a. KKAuf_SAV'!$D$6:$D$2005,H515)</f>
        <v>0</v>
      </c>
      <c r="V515" s="992">
        <f>SUMIFS('E8.b. KKAuf_WAV'!$M$6:$M$405,'E8.b. KKAuf_WAV'!$B$6:$B$405,$C515,'E8.b. KKAuf_WAV'!$E$6:$E$405,$H515,'E8.b. KKAuf_WAV'!$C$6:$C$405,"&lt;&gt;"&amp;"geleistete Anzahlungen auf immaterielle Vermögensgegenstände",'E8.b. KKAuf_WAV'!$C$6:$C$405,"&lt;&gt;"&amp;"geleistete Anzahlungen und Anlagen im Bau des Sachanlagevermögens",'E8.b. KKAuf_WAV'!$C$6:$C$405,"&lt;&gt;"&amp;"Geschäfts- oder Firmenwert")</f>
        <v>0</v>
      </c>
      <c r="W515" s="992">
        <f>SUMIFS('E8.b. KKAuf_WAV'!$M$6:$M$405,'E8.b. KKAuf_WAV'!$B$6:$B$405,$C515,'E8.b. KKAuf_WAV'!$E$6:$E$405,Listen!$AA$3,'E8.b. KKAuf_WAV'!$C$6:$C$405,"geleistete Anzahlungen und Anlagen im Bau des Sachanlagevermögens")+ SUMIFS('E8.b. KKAuf_WAV'!$M$6:$M$405,'E8.b. KKAuf_WAV'!$B$6:$B$405,$C515,'E8.b. KKAuf_WAV'!$E$6:$E$405,Listen!$AA$3,'E8.b. KKAuf_WAV'!$C$6:$C$405,"geleistete Anzahlungen auf immaterielle Vermögensgegenstände")</f>
        <v>0</v>
      </c>
      <c r="X515" s="992">
        <f>SUMIFS('E8.c. KKAuf_BKZ_NAB_IZ'!$K$6:$K$405,'E8.c. KKAuf_BKZ_NAB_IZ'!$B$6:$B$405,$C515,'E8.c. KKAuf_BKZ_NAB_IZ'!$C$6:$C$405,$H515)</f>
        <v>0</v>
      </c>
      <c r="Y515" s="992">
        <f>SUMIFS('E8.a. KKAuf_SAV'!$Y$6:$Y$2005,'E8.a. KKAuf_SAV'!$B$6:$B$2005,$C515,'E8.a. KKAuf_SAV'!$D$6:$D$2005,$H515)</f>
        <v>0</v>
      </c>
      <c r="Z515" s="992">
        <f>SUMIFS('E8.b. KKAuf_WAV'!$O$6:$O$405,'E8.b. KKAuf_WAV'!$B$6:$B$405,$C515,'E8.b. KKAuf_WAV'!$E$6:$E$405,$H515,'E8.b. KKAuf_WAV'!$C$6:$C$405,"&lt;&gt;"&amp;"geleistete Anzahlungen auf immaterielle Vermögensgegenstände",'E8.b. KKAuf_WAV'!$C$6:$C$405,"&lt;&gt;"&amp;"geleistete Anzahlungen und Anlagen im Bau des Sachanlagevermögens",'E8.b. KKAuf_WAV'!$C$6:$C$405,"&lt;&gt;"&amp;"Geschäfts- oder Firmenwert")</f>
        <v>0</v>
      </c>
      <c r="AA515" s="992">
        <f>SUMIFS('E8.b. KKAuf_WAV'!$O$6:$O$405,'E8.b. KKAuf_WAV'!$B$6:$B$405,$C515,'E8.b. KKAuf_WAV'!$E$6:$E$405,Listen!$AA$3,'E8.b. KKAuf_WAV'!$C$6:$C$405,"geleistete Anzahlungen und Anlagen im Bau des Sachanlagevermögens")+ SUMIFS('E8.b. KKAuf_WAV'!$O$6:$O$405,'E8.b. KKAuf_WAV'!$B$6:$B$405,$C515,'E8.b. KKAuf_WAV'!$E$6:$E$405,Listen!$AA$3,'E8.b. KKAuf_WAV'!$C$6:$C$405,"geleistete Anzahlungen auf immaterielle Vermögensgegenstände")</f>
        <v>0</v>
      </c>
      <c r="AB515" s="992">
        <f>SUMIFS('E8.c. KKAuf_BKZ_NAB_IZ'!$L$6:$L$405,'E8.c. KKAuf_BKZ_NAB_IZ'!$B$6:$B$405,$C515,'E8.c. KKAuf_BKZ_NAB_IZ'!$C$6:$C$405,$H515)</f>
        <v>0</v>
      </c>
      <c r="AC515" s="974"/>
      <c r="AD515" s="992">
        <f t="shared" si="175"/>
        <v>0</v>
      </c>
      <c r="AE515" s="993">
        <f>$AE$11</f>
        <v>5.0700000000000002E-2</v>
      </c>
      <c r="AF515" s="993">
        <f>$AF$11</f>
        <v>1.7100000000000001E-2</v>
      </c>
      <c r="AG515" s="993">
        <f>$AG$11</f>
        <v>3.0499999999999999E-2</v>
      </c>
      <c r="AH515" s="994">
        <f t="shared" si="176"/>
        <v>0</v>
      </c>
      <c r="AJ515" s="992">
        <f t="shared" si="172"/>
        <v>0</v>
      </c>
      <c r="AK515" s="993">
        <f>$AK$11</f>
        <v>5.0700000000000002E-2</v>
      </c>
      <c r="AL515" s="993">
        <f>$AL$11</f>
        <v>1.7100000000000001E-2</v>
      </c>
      <c r="AM515" s="993">
        <f>$AM$11</f>
        <v>3.0499999999999999E-2</v>
      </c>
      <c r="AN515" s="994">
        <f t="shared" si="173"/>
        <v>0</v>
      </c>
    </row>
    <row r="516" spans="2:40" x14ac:dyDescent="0.2">
      <c r="B516" s="1447"/>
      <c r="C516" s="1002">
        <f>C515</f>
        <v>0</v>
      </c>
      <c r="D516" s="1450"/>
      <c r="E516" s="1408"/>
      <c r="F516" s="1408"/>
      <c r="G516" s="990"/>
      <c r="H516" s="983">
        <v>2023</v>
      </c>
      <c r="I516" s="972"/>
      <c r="J516" s="805">
        <f t="shared" si="174"/>
        <v>0</v>
      </c>
      <c r="K516" s="804"/>
      <c r="L516" s="803">
        <f t="shared" si="179"/>
        <v>0</v>
      </c>
      <c r="M516" s="804"/>
      <c r="N516" s="803">
        <f t="shared" si="170"/>
        <v>0</v>
      </c>
      <c r="O516" s="804"/>
      <c r="P516" s="803">
        <f t="shared" si="185"/>
        <v>0</v>
      </c>
      <c r="Q516" s="760"/>
      <c r="R516" s="980">
        <f>SUMIFS('E8.a. KKAuf_SAV'!$X$6:$X$2005,'E8.a. KKAuf_SAV'!$B$6:$B$2005,$C516,'E8.a. KKAuf_SAV'!$D$6:$D$2005,$H516)</f>
        <v>0</v>
      </c>
      <c r="S516" s="980">
        <f>SUMIFS('E8.b. KKAuf_WAV'!$N$6:$N$405,'E8.b. KKAuf_WAV'!$B$6:$B$405,$C516,'E8.b. KKAuf_WAV'!$E$6:$E$405,H516)-SUMIFS('E8.b. KKAuf_WAV'!$N$6:$N$405,'E8.b. KKAuf_WAV'!$B$6:$B$405,$C516,'E8.b. KKAuf_WAV'!$C$6:$C$405,"Geschäfts- oder Firmenwert",'E8.b. KKAuf_WAV'!$D$6:$D$405,H516)</f>
        <v>0</v>
      </c>
      <c r="T516" s="974"/>
      <c r="U516" s="980">
        <f>SUMIFS('E8.a. KKAuf_SAV'!$W$6:$W$2005,'E8.a. KKAuf_SAV'!$B$6:$B$2005,$C516,'E8.a. KKAuf_SAV'!$D$6:$D$2005,H516)</f>
        <v>0</v>
      </c>
      <c r="V516" s="980">
        <f>SUMIFS('E8.b. KKAuf_WAV'!$M$6:$M$405,'E8.b. KKAuf_WAV'!$B$6:$B$405,$C516,'E8.b. KKAuf_WAV'!$E$6:$E$405,$H516,'E8.b. KKAuf_WAV'!$C$6:$C$405,"&lt;&gt;"&amp;"geleistete Anzahlungen auf immaterielle Vermögensgegenstände",'E8.b. KKAuf_WAV'!$C$6:$C$405,"&lt;&gt;"&amp;"geleistete Anzahlungen und Anlagen im Bau des Sachanlagevermögens",'E8.b. KKAuf_WAV'!$C$6:$C$405,"&lt;&gt;"&amp;"Geschäfts- oder Firmenwert")</f>
        <v>0</v>
      </c>
      <c r="W516" s="980"/>
      <c r="X516" s="980">
        <f>SUMIFS('E8.c. KKAuf_BKZ_NAB_IZ'!$K$6:$K$405,'E8.c. KKAuf_BKZ_NAB_IZ'!$B$6:$B$405,$C516,'E8.c. KKAuf_BKZ_NAB_IZ'!$C$6:$C$405,$H516)</f>
        <v>0</v>
      </c>
      <c r="Y516" s="980">
        <f>SUMIFS('E8.a. KKAuf_SAV'!$Y$6:$Y$2005,'E8.a. KKAuf_SAV'!$B$6:$B$2005,$C516,'E8.a. KKAuf_SAV'!$D$6:$D$2005,$H516)</f>
        <v>0</v>
      </c>
      <c r="Z516" s="980">
        <f>SUMIFS('E8.b. KKAuf_WAV'!$O$6:$O$405,'E8.b. KKAuf_WAV'!$B$6:$B$405,$C516,'E8.b. KKAuf_WAV'!$E$6:$E$405,$H516,'E8.b. KKAuf_WAV'!$C$6:$C$405,"&lt;&gt;"&amp;"geleistete Anzahlungen auf immaterielle Vermögensgegenstände",'E8.b. KKAuf_WAV'!$C$6:$C$405,"&lt;&gt;"&amp;"geleistete Anzahlungen und Anlagen im Bau des Sachanlagevermögens",'E8.b. KKAuf_WAV'!$C$6:$C$405,"&lt;&gt;"&amp;"Geschäfts- oder Firmenwert")</f>
        <v>0</v>
      </c>
      <c r="AA516" s="980"/>
      <c r="AB516" s="980">
        <f>SUMIFS('E8.c. KKAuf_BKZ_NAB_IZ'!$L$6:$L$405,'E8.c. KKAuf_BKZ_NAB_IZ'!$B$6:$B$405,$C516,'E8.c. KKAuf_BKZ_NAB_IZ'!$C$6:$C$405,$H516)</f>
        <v>0</v>
      </c>
      <c r="AC516" s="974"/>
      <c r="AD516" s="980">
        <f t="shared" si="175"/>
        <v>0</v>
      </c>
      <c r="AE516" s="984">
        <f>$AE$12</f>
        <v>5.0700000000000002E-2</v>
      </c>
      <c r="AF516" s="984">
        <f>$AF$12</f>
        <v>1.7100000000000001E-2</v>
      </c>
      <c r="AG516" s="984">
        <f>$AG$12</f>
        <v>3.0499999999999999E-2</v>
      </c>
      <c r="AH516" s="982">
        <f t="shared" si="176"/>
        <v>0</v>
      </c>
      <c r="AJ516" s="980"/>
      <c r="AK516" s="984">
        <f>$AK$12</f>
        <v>5.0700000000000002E-2</v>
      </c>
      <c r="AL516" s="984">
        <f>$AL$12</f>
        <v>1.7100000000000001E-2</v>
      </c>
      <c r="AM516" s="984">
        <f>$AM$12</f>
        <v>3.0499999999999999E-2</v>
      </c>
      <c r="AN516" s="982">
        <f t="shared" si="173"/>
        <v>0</v>
      </c>
    </row>
    <row r="517" spans="2:40" x14ac:dyDescent="0.2">
      <c r="B517" s="1447"/>
      <c r="C517" s="1002">
        <f>C515</f>
        <v>0</v>
      </c>
      <c r="D517" s="1450"/>
      <c r="E517" s="1408"/>
      <c r="F517" s="1408"/>
      <c r="G517" s="990"/>
      <c r="H517" s="983">
        <v>2024</v>
      </c>
      <c r="I517" s="972"/>
      <c r="J517" s="803">
        <f t="shared" si="174"/>
        <v>0</v>
      </c>
      <c r="K517" s="804"/>
      <c r="L517" s="803">
        <f t="shared" si="179"/>
        <v>0</v>
      </c>
      <c r="M517" s="804"/>
      <c r="N517" s="803">
        <f t="shared" si="170"/>
        <v>0</v>
      </c>
      <c r="O517" s="804"/>
      <c r="P517" s="803">
        <f t="shared" si="185"/>
        <v>0</v>
      </c>
      <c r="Q517" s="760"/>
      <c r="R517" s="980">
        <f>SUMIFS('E8.a. KKAuf_SAV'!$X$6:$X$2005,'E8.a. KKAuf_SAV'!$B$6:$B$2005,$C517,'E8.a. KKAuf_SAV'!$D$6:$D$2005,$H517)</f>
        <v>0</v>
      </c>
      <c r="S517" s="980">
        <f>SUMIFS('E8.b. KKAuf_WAV'!$N$6:$N$405,'E8.b. KKAuf_WAV'!$B$6:$B$405,$C517,'E8.b. KKAuf_WAV'!$E$6:$E$405,H517)-SUMIFS('E8.b. KKAuf_WAV'!$N$6:$N$405,'E8.b. KKAuf_WAV'!$B$6:$B$405,$C517,'E8.b. KKAuf_WAV'!$C$6:$C$405,"Geschäfts- oder Firmenwert",'E8.b. KKAuf_WAV'!$D$6:$D$405,H517)</f>
        <v>0</v>
      </c>
      <c r="T517" s="974"/>
      <c r="U517" s="980">
        <f>SUMIFS('E8.a. KKAuf_SAV'!$W$6:$W$2005,'E8.a. KKAuf_SAV'!$B$6:$B$2005,$C517,'E8.a. KKAuf_SAV'!$D$6:$D$2005,H517)</f>
        <v>0</v>
      </c>
      <c r="V517" s="980">
        <f>SUMIFS('E8.b. KKAuf_WAV'!$M$6:$M$405,'E8.b. KKAuf_WAV'!$B$6:$B$405,$C517,'E8.b. KKAuf_WAV'!$E$6:$E$405,$H517,'E8.b. KKAuf_WAV'!$C$6:$C$405,"&lt;&gt;"&amp;"geleistete Anzahlungen auf immaterielle Vermögensgegenstände",'E8.b. KKAuf_WAV'!$C$6:$C$405,"&lt;&gt;"&amp;"geleistete Anzahlungen und Anlagen im Bau des Sachanlagevermögens",'E8.b. KKAuf_WAV'!$C$6:$C$405,"&lt;&gt;"&amp;"Geschäfts- oder Firmenwert")</f>
        <v>0</v>
      </c>
      <c r="W517" s="980">
        <f>SUMIFS('E8.b. KKAuf_WAV'!$M$6:$M$405,'E8.b. KKAuf_WAV'!$B$6:$B$405,$C517,'E8.b. KKAuf_WAV'!$E$6:$E$405,H517,'E8.b. KKAuf_WAV'!$C$6:$C$405,"geleistete Anzahlungen und Anlagen im Bau des Sachanlagevermögens")+ SUMIFS('E8.b. KKAuf_WAV'!$M$6:$M$405,'E8.b. KKAuf_WAV'!$B$6:$B$405,$C517,'E8.b. KKAuf_WAV'!$E$6:$E$405,H517,'E8.b. KKAuf_WAV'!$C$6:$C$405,"geleistete Anzahlungen auf immaterielle Vermögensgegenstände")</f>
        <v>0</v>
      </c>
      <c r="X517" s="980">
        <f>SUMIFS('E8.c. KKAuf_BKZ_NAB_IZ'!$K$6:$K$405,'E8.c. KKAuf_BKZ_NAB_IZ'!$B$6:$B$405,$C517,'E8.c. KKAuf_BKZ_NAB_IZ'!$C$6:$C$405,$H517)</f>
        <v>0</v>
      </c>
      <c r="Y517" s="980">
        <f>SUMIFS('E8.a. KKAuf_SAV'!$Y$6:$Y$2005,'E8.a. KKAuf_SAV'!$B$6:$B$2005,$C517,'E8.a. KKAuf_SAV'!$D$6:$D$2005,$H517)</f>
        <v>0</v>
      </c>
      <c r="Z517" s="980">
        <f>SUMIFS('E8.b. KKAuf_WAV'!$O$6:$O$405,'E8.b. KKAuf_WAV'!$B$6:$B$405,$C517,'E8.b. KKAuf_WAV'!$E$6:$E$405,$H517,'E8.b. KKAuf_WAV'!$C$6:$C$405,"&lt;&gt;"&amp;"geleistete Anzahlungen auf immaterielle Vermögensgegenstände",'E8.b. KKAuf_WAV'!$C$6:$C$405,"&lt;&gt;"&amp;"geleistete Anzahlungen und Anlagen im Bau des Sachanlagevermögens",'E8.b. KKAuf_WAV'!$C$6:$C$405,"&lt;&gt;"&amp;"Geschäfts- oder Firmenwert")</f>
        <v>0</v>
      </c>
      <c r="AA517" s="980">
        <f>SUMIFS('E8.b. KKAuf_WAV'!$O$6:$O$405,'E8.b. KKAuf_WAV'!$B$6:$B$405,$C517,'E8.b. KKAuf_WAV'!$E$6:$E$405,H517,'E8.b. KKAuf_WAV'!$C$6:$C$405,"geleistete Anzahlungen und Anlagen im Bau des Sachanlagevermögens")+ SUMIFS('E8.b. KKAuf_WAV'!$O$6:$O$405,'E8.b. KKAuf_WAV'!$B$6:$B$405,$C517,'E8.b. KKAuf_WAV'!$E$6:$E$405,H517,'E8.b. KKAuf_WAV'!$C$6:$C$405,"geleistete Anzahlungen auf immaterielle Vermögensgegenstände")</f>
        <v>0</v>
      </c>
      <c r="AB517" s="980">
        <f>SUMIFS('E8.c. KKAuf_BKZ_NAB_IZ'!$L$6:$L$405,'E8.c. KKAuf_BKZ_NAB_IZ'!$B$6:$B$405,$C517,'E8.c. KKAuf_BKZ_NAB_IZ'!$C$6:$C$405,$H517)</f>
        <v>0</v>
      </c>
      <c r="AC517" s="974"/>
      <c r="AD517" s="980">
        <f t="shared" si="175"/>
        <v>0</v>
      </c>
      <c r="AE517" s="984">
        <f>$AE$13</f>
        <v>6.93E-2</v>
      </c>
      <c r="AF517" s="984">
        <f>$AF$13</f>
        <v>3.8699999999999998E-2</v>
      </c>
      <c r="AG517" s="984">
        <f>$AG$13</f>
        <v>5.0900000000000001E-2</v>
      </c>
      <c r="AH517" s="982">
        <f t="shared" si="176"/>
        <v>0</v>
      </c>
      <c r="AJ517" s="980">
        <f t="shared" si="172"/>
        <v>0</v>
      </c>
      <c r="AK517" s="984">
        <f>$AK$13</f>
        <v>7.0099999999999996E-2</v>
      </c>
      <c r="AL517" s="984">
        <f>$AL$13</f>
        <v>3.6600000000000001E-2</v>
      </c>
      <c r="AM517" s="984">
        <f>$AM$13</f>
        <v>0.05</v>
      </c>
      <c r="AN517" s="982">
        <f t="shared" si="173"/>
        <v>0</v>
      </c>
    </row>
    <row r="518" spans="2:40" ht="15" thickBot="1" x14ac:dyDescent="0.25">
      <c r="B518" s="1447"/>
      <c r="C518" s="1002">
        <f>C515</f>
        <v>0</v>
      </c>
      <c r="D518" s="1450"/>
      <c r="E518" s="1408"/>
      <c r="F518" s="1408"/>
      <c r="G518" s="990"/>
      <c r="H518" s="983">
        <v>2025</v>
      </c>
      <c r="I518" s="972"/>
      <c r="J518" s="803">
        <f t="shared" si="174"/>
        <v>0</v>
      </c>
      <c r="K518" s="804"/>
      <c r="L518" s="803">
        <f t="shared" si="179"/>
        <v>0</v>
      </c>
      <c r="M518" s="804"/>
      <c r="N518" s="803">
        <f t="shared" si="170"/>
        <v>0</v>
      </c>
      <c r="O518" s="804"/>
      <c r="P518" s="803">
        <f t="shared" si="185"/>
        <v>0</v>
      </c>
      <c r="Q518" s="760"/>
      <c r="R518" s="980">
        <f>SUMIFS('E8.a. KKAuf_SAV'!$X$6:$X$2005,'E8.a. KKAuf_SAV'!$B$6:$B$2005,$C518,'E8.a. KKAuf_SAV'!$D$6:$D$2005,$H518)</f>
        <v>0</v>
      </c>
      <c r="S518" s="980">
        <f>SUMIFS('E8.b. KKAuf_WAV'!$N$6:$N$405,'E8.b. KKAuf_WAV'!$B$6:$B$405,$C518,'E8.b. KKAuf_WAV'!$E$6:$E$405,H518)-SUMIFS('E8.b. KKAuf_WAV'!$N$6:$N$405,'E8.b. KKAuf_WAV'!$B$6:$B$405,$C518,'E8.b. KKAuf_WAV'!$C$6:$C$405,"Geschäfts- oder Firmenwert",'E8.b. KKAuf_WAV'!$D$6:$D$405,H518)</f>
        <v>0</v>
      </c>
      <c r="T518" s="974"/>
      <c r="U518" s="980">
        <f>SUMIFS('E8.a. KKAuf_SAV'!$W$6:$W$2005,'E8.a. KKAuf_SAV'!$B$6:$B$2005,$C518,'E8.a. KKAuf_SAV'!$D$6:$D$2005,H518)</f>
        <v>0</v>
      </c>
      <c r="V518" s="980">
        <f>SUMIFS('E8.b. KKAuf_WAV'!$M$6:$M$405,'E8.b. KKAuf_WAV'!$B$6:$B$405,$C518,'E8.b. KKAuf_WAV'!$E$6:$E$405,$H518,'E8.b. KKAuf_WAV'!$C$6:$C$405,"&lt;&gt;"&amp;"geleistete Anzahlungen auf immaterielle Vermögensgegenstände",'E8.b. KKAuf_WAV'!$C$6:$C$405,"&lt;&gt;"&amp;"geleistete Anzahlungen und Anlagen im Bau des Sachanlagevermögens",'E8.b. KKAuf_WAV'!$C$6:$C$405,"&lt;&gt;"&amp;"Geschäfts- oder Firmenwert")</f>
        <v>0</v>
      </c>
      <c r="W518" s="980">
        <f>SUMIFS('E8.b. KKAuf_WAV'!$M$6:$M$405,'E8.b. KKAuf_WAV'!$B$6:$B$405,$C518,'E8.b. KKAuf_WAV'!$E$6:$E$405,H518,'E8.b. KKAuf_WAV'!$C$6:$C$405,"geleistete Anzahlungen und Anlagen im Bau des Sachanlagevermögens")+ SUMIFS('E8.b. KKAuf_WAV'!$M$6:$M$405,'E8.b. KKAuf_WAV'!$B$6:$B$405,$C518,'E8.b. KKAuf_WAV'!$E$6:$E$405,H518,'E8.b. KKAuf_WAV'!$C$6:$C$405,"geleistete Anzahlungen auf immaterielle Vermögensgegenstände")</f>
        <v>0</v>
      </c>
      <c r="X518" s="980">
        <f>SUMIFS('E8.c. KKAuf_BKZ_NAB_IZ'!$K$6:$K$405,'E8.c. KKAuf_BKZ_NAB_IZ'!$B$6:$B$405,$C518,'E8.c. KKAuf_BKZ_NAB_IZ'!$C$6:$C$405,$H518)</f>
        <v>0</v>
      </c>
      <c r="Y518" s="980">
        <f>SUMIFS('E8.a. KKAuf_SAV'!$Y$6:$Y$2005,'E8.a. KKAuf_SAV'!$B$6:$B$2005,$C518,'E8.a. KKAuf_SAV'!$D$6:$D$2005,$H518)</f>
        <v>0</v>
      </c>
      <c r="Z518" s="980">
        <f>SUMIFS('E8.b. KKAuf_WAV'!$O$6:$O$405,'E8.b. KKAuf_WAV'!$B$6:$B$405,$C518,'E8.b. KKAuf_WAV'!$E$6:$E$405,$H518,'E8.b. KKAuf_WAV'!$C$6:$C$405,"&lt;&gt;"&amp;"geleistete Anzahlungen auf immaterielle Vermögensgegenstände",'E8.b. KKAuf_WAV'!$C$6:$C$405,"&lt;&gt;"&amp;"geleistete Anzahlungen und Anlagen im Bau des Sachanlagevermögens",'E8.b. KKAuf_WAV'!$C$6:$C$405,"&lt;&gt;"&amp;"Geschäfts- oder Firmenwert")</f>
        <v>0</v>
      </c>
      <c r="AA518" s="980">
        <f>SUMIFS('E8.b. KKAuf_WAV'!$O$6:$O$405,'E8.b. KKAuf_WAV'!$B$6:$B$405,$C518,'E8.b. KKAuf_WAV'!$E$6:$E$405,H518,'E8.b. KKAuf_WAV'!$C$6:$C$405,"geleistete Anzahlungen und Anlagen im Bau des Sachanlagevermögens")+ SUMIFS('E8.b. KKAuf_WAV'!$O$6:$O$405,'E8.b. KKAuf_WAV'!$B$6:$B$405,$C518,'E8.b. KKAuf_WAV'!$E$6:$E$405,H518,'E8.b. KKAuf_WAV'!$C$6:$C$405,"geleistete Anzahlungen auf immaterielle Vermögensgegenstände")</f>
        <v>0</v>
      </c>
      <c r="AB518" s="980">
        <f>SUMIFS('E8.c. KKAuf_BKZ_NAB_IZ'!$L$6:$L$405,'E8.c. KKAuf_BKZ_NAB_IZ'!$B$6:$B$405,$C518,'E8.c. KKAuf_BKZ_NAB_IZ'!$C$6:$C$405,$H518)</f>
        <v>0</v>
      </c>
      <c r="AC518" s="974"/>
      <c r="AD518" s="980">
        <f t="shared" si="175"/>
        <v>0</v>
      </c>
      <c r="AE518" s="984">
        <f>$AE$14</f>
        <v>7.0099999999999996E-2</v>
      </c>
      <c r="AF518" s="984">
        <f>$AF$14</f>
        <v>3.6600000000000001E-2</v>
      </c>
      <c r="AG518" s="984">
        <f>$AG$14</f>
        <v>0.05</v>
      </c>
      <c r="AH518" s="982">
        <f t="shared" si="176"/>
        <v>0</v>
      </c>
      <c r="AJ518" s="980">
        <f t="shared" si="172"/>
        <v>0</v>
      </c>
      <c r="AK518" s="984">
        <f>$AK$14</f>
        <v>7.0099999999999996E-2</v>
      </c>
      <c r="AL518" s="984">
        <f>$AL$14</f>
        <v>3.6600000000000001E-2</v>
      </c>
      <c r="AM518" s="984">
        <f>$AM$14</f>
        <v>0.05</v>
      </c>
      <c r="AN518" s="982">
        <f t="shared" si="173"/>
        <v>0</v>
      </c>
    </row>
    <row r="519" spans="2:40" ht="15" hidden="1" thickBot="1" x14ac:dyDescent="0.25">
      <c r="B519" s="1447"/>
      <c r="C519" s="1002">
        <f>C515</f>
        <v>0</v>
      </c>
      <c r="D519" s="1450"/>
      <c r="E519" s="1408"/>
      <c r="F519" s="1408"/>
      <c r="G519" s="990"/>
      <c r="H519" s="983">
        <v>2026</v>
      </c>
      <c r="I519" s="972"/>
      <c r="J519" s="803">
        <f t="shared" si="174"/>
        <v>0</v>
      </c>
      <c r="K519" s="804"/>
      <c r="L519" s="803">
        <f t="shared" si="179"/>
        <v>0</v>
      </c>
      <c r="M519" s="804"/>
      <c r="N519" s="803">
        <f t="shared" si="170"/>
        <v>0</v>
      </c>
      <c r="O519" s="804"/>
      <c r="P519" s="803">
        <f t="shared" si="185"/>
        <v>0</v>
      </c>
      <c r="Q519" s="760"/>
      <c r="R519" s="980">
        <f>SUMIFS('E8.a. KKAuf_SAV'!$X$6:$X$2005,'E8.a. KKAuf_SAV'!$B$6:$B$2005,$C519,'E8.a. KKAuf_SAV'!$D$6:$D$2005,$H519)</f>
        <v>0</v>
      </c>
      <c r="S519" s="980">
        <f>SUMIFS('E8.b. KKAuf_WAV'!$N$6:$N$405,'E8.b. KKAuf_WAV'!$B$6:$B$405,$C519,'E8.b. KKAuf_WAV'!$E$6:$E$405,H519)-SUMIFS('E8.b. KKAuf_WAV'!$N$6:$N$405,'E8.b. KKAuf_WAV'!$B$6:$B$405,$C519,'E8.b. KKAuf_WAV'!$C$6:$C$405,"Geschäfts- oder Firmenwert",'E8.b. KKAuf_WAV'!$D$6:$D$405,H519)</f>
        <v>0</v>
      </c>
      <c r="T519" s="974"/>
      <c r="U519" s="980">
        <f>SUMIFS('E8.a. KKAuf_SAV'!$W$6:$W$2005,'E8.a. KKAuf_SAV'!$B$6:$B$2005,$C519,'E8.a. KKAuf_SAV'!$D$6:$D$2005,H519)</f>
        <v>0</v>
      </c>
      <c r="V519" s="980">
        <f>SUMIFS('E8.b. KKAuf_WAV'!$M$6:$M$405,'E8.b. KKAuf_WAV'!$B$6:$B$405,$C519,'E8.b. KKAuf_WAV'!$E$6:$E$405,$H519,'E8.b. KKAuf_WAV'!$C$6:$C$405,"&lt;&gt;"&amp;"geleistete Anzahlungen auf immaterielle Vermögensgegenstände",'E8.b. KKAuf_WAV'!$C$6:$C$405,"&lt;&gt;"&amp;"geleistete Anzahlungen und Anlagen im Bau des Sachanlagevermögens",'E8.b. KKAuf_WAV'!$C$6:$C$405,"&lt;&gt;"&amp;"Geschäfts- oder Firmenwert")</f>
        <v>0</v>
      </c>
      <c r="W519" s="980">
        <f>SUMIFS('E8.b. KKAuf_WAV'!$M$6:$M$405,'E8.b. KKAuf_WAV'!$B$6:$B$405,$C519,'E8.b. KKAuf_WAV'!$E$6:$E$405,H519,'E8.b. KKAuf_WAV'!$C$6:$C$405,"geleistete Anzahlungen und Anlagen im Bau des Sachanlagevermögens")+ SUMIFS('E8.b. KKAuf_WAV'!$M$6:$M$405,'E8.b. KKAuf_WAV'!$B$6:$B$405,$C519,'E8.b. KKAuf_WAV'!$E$6:$E$405,H519,'E8.b. KKAuf_WAV'!$C$6:$C$405,"geleistete Anzahlungen auf immaterielle Vermögensgegenstände")</f>
        <v>0</v>
      </c>
      <c r="X519" s="980">
        <f>SUMIFS('E8.c. KKAuf_BKZ_NAB_IZ'!$K$6:$K$405,'E8.c. KKAuf_BKZ_NAB_IZ'!$B$6:$B$405,$C519,'E8.c. KKAuf_BKZ_NAB_IZ'!$C$6:$C$405,$H519)</f>
        <v>0</v>
      </c>
      <c r="Y519" s="980">
        <f>SUMIFS('E8.a. KKAuf_SAV'!$Y$6:$Y$2005,'E8.a. KKAuf_SAV'!$B$6:$B$2005,$C519,'E8.a. KKAuf_SAV'!$D$6:$D$2005,$H519)</f>
        <v>0</v>
      </c>
      <c r="Z519" s="980">
        <f>SUMIFS('E8.b. KKAuf_WAV'!$O$6:$O$405,'E8.b. KKAuf_WAV'!$B$6:$B$405,$C519,'E8.b. KKAuf_WAV'!$E$6:$E$405,$H519,'E8.b. KKAuf_WAV'!$C$6:$C$405,"&lt;&gt;"&amp;"geleistete Anzahlungen auf immaterielle Vermögensgegenstände",'E8.b. KKAuf_WAV'!$C$6:$C$405,"&lt;&gt;"&amp;"geleistete Anzahlungen und Anlagen im Bau des Sachanlagevermögens",'E8.b. KKAuf_WAV'!$C$6:$C$405,"&lt;&gt;"&amp;"Geschäfts- oder Firmenwert")</f>
        <v>0</v>
      </c>
      <c r="AA519" s="980">
        <f>SUMIFS('E8.b. KKAuf_WAV'!$O$6:$O$405,'E8.b. KKAuf_WAV'!$B$6:$B$405,$C519,'E8.b. KKAuf_WAV'!$E$6:$E$405,H519,'E8.b. KKAuf_WAV'!$C$6:$C$405,"geleistete Anzahlungen und Anlagen im Bau des Sachanlagevermögens")+ SUMIFS('E8.b. KKAuf_WAV'!$O$6:$O$405,'E8.b. KKAuf_WAV'!$B$6:$B$405,$C519,'E8.b. KKAuf_WAV'!$E$6:$E$405,H519,'E8.b. KKAuf_WAV'!$C$6:$C$405,"geleistete Anzahlungen auf immaterielle Vermögensgegenstände")</f>
        <v>0</v>
      </c>
      <c r="AB519" s="980">
        <f>SUMIFS('E8.c. KKAuf_BKZ_NAB_IZ'!$L$6:$L$405,'E8.c. KKAuf_BKZ_NAB_IZ'!$B$6:$B$405,$C519,'E8.c. KKAuf_BKZ_NAB_IZ'!$C$6:$C$405,$H519)</f>
        <v>0</v>
      </c>
      <c r="AC519" s="974"/>
      <c r="AD519" s="980">
        <f t="shared" si="175"/>
        <v>0</v>
      </c>
      <c r="AE519" s="984">
        <f>$AE$15</f>
        <v>0</v>
      </c>
      <c r="AF519" s="984">
        <f>$AF$15</f>
        <v>0</v>
      </c>
      <c r="AG519" s="984">
        <f>$AG$15</f>
        <v>0</v>
      </c>
      <c r="AH519" s="982">
        <f t="shared" si="176"/>
        <v>0</v>
      </c>
      <c r="AJ519" s="980">
        <f t="shared" si="172"/>
        <v>0</v>
      </c>
      <c r="AK519" s="984">
        <f>$AK$15</f>
        <v>0</v>
      </c>
      <c r="AL519" s="984">
        <f>$AL$15</f>
        <v>0</v>
      </c>
      <c r="AM519" s="984">
        <f>$AM$15</f>
        <v>0</v>
      </c>
      <c r="AN519" s="982">
        <f t="shared" si="173"/>
        <v>0</v>
      </c>
    </row>
    <row r="520" spans="2:40" ht="15" hidden="1" thickBot="1" x14ac:dyDescent="0.25">
      <c r="B520" s="1447"/>
      <c r="C520" s="1002">
        <f>C515</f>
        <v>0</v>
      </c>
      <c r="D520" s="1450"/>
      <c r="E520" s="1408"/>
      <c r="F520" s="1408"/>
      <c r="G520" s="990"/>
      <c r="H520" s="983">
        <v>2027</v>
      </c>
      <c r="I520" s="972"/>
      <c r="J520" s="803">
        <f t="shared" si="174"/>
        <v>0</v>
      </c>
      <c r="K520" s="804"/>
      <c r="L520" s="803">
        <f t="shared" si="179"/>
        <v>0</v>
      </c>
      <c r="M520" s="804"/>
      <c r="N520" s="803">
        <f t="shared" si="170"/>
        <v>0</v>
      </c>
      <c r="O520" s="804"/>
      <c r="P520" s="803">
        <f t="shared" si="185"/>
        <v>0</v>
      </c>
      <c r="Q520" s="760"/>
      <c r="R520" s="980">
        <f>SUMIFS('E8.a. KKAuf_SAV'!$X$6:$X$2005,'E8.a. KKAuf_SAV'!$B$6:$B$2005,$C520,'E8.a. KKAuf_SAV'!$D$6:$D$2005,$H520)</f>
        <v>0</v>
      </c>
      <c r="S520" s="980">
        <f>SUMIFS('E8.b. KKAuf_WAV'!$N$6:$N$405,'E8.b. KKAuf_WAV'!$B$6:$B$405,$C520,'E8.b. KKAuf_WAV'!$E$6:$E$405,H520)-SUMIFS('E8.b. KKAuf_WAV'!$N$6:$N$405,'E8.b. KKAuf_WAV'!$B$6:$B$405,$C520,'E8.b. KKAuf_WAV'!$C$6:$C$405,"Geschäfts- oder Firmenwert",'E8.b. KKAuf_WAV'!$D$6:$D$405,H520)</f>
        <v>0</v>
      </c>
      <c r="T520" s="974"/>
      <c r="U520" s="980">
        <f>SUMIFS('E8.a. KKAuf_SAV'!$W$6:$W$2005,'E8.a. KKAuf_SAV'!$B$6:$B$2005,$C520,'E8.a. KKAuf_SAV'!$D$6:$D$2005,H520)</f>
        <v>0</v>
      </c>
      <c r="V520" s="980">
        <f>SUMIFS('E8.b. KKAuf_WAV'!$M$6:$M$405,'E8.b. KKAuf_WAV'!$B$6:$B$405,$C520,'E8.b. KKAuf_WAV'!$E$6:$E$405,$H520,'E8.b. KKAuf_WAV'!$C$6:$C$405,"&lt;&gt;"&amp;"geleistete Anzahlungen auf immaterielle Vermögensgegenstände",'E8.b. KKAuf_WAV'!$C$6:$C$405,"&lt;&gt;"&amp;"geleistete Anzahlungen und Anlagen im Bau des Sachanlagevermögens",'E8.b. KKAuf_WAV'!$C$6:$C$405,"&lt;&gt;"&amp;"Geschäfts- oder Firmenwert")</f>
        <v>0</v>
      </c>
      <c r="W520" s="980">
        <f>SUMIFS('E8.b. KKAuf_WAV'!$M$6:$M$405,'E8.b. KKAuf_WAV'!$B$6:$B$405,$C520,'E8.b. KKAuf_WAV'!$E$6:$E$405,H520,'E8.b. KKAuf_WAV'!$C$6:$C$405,"geleistete Anzahlungen und Anlagen im Bau des Sachanlagevermögens")+ SUMIFS('E8.b. KKAuf_WAV'!$M$6:$M$405,'E8.b. KKAuf_WAV'!$B$6:$B$405,$C520,'E8.b. KKAuf_WAV'!$E$6:$E$405,H520,'E8.b. KKAuf_WAV'!$C$6:$C$405,"geleistete Anzahlungen auf immaterielle Vermögensgegenstände")</f>
        <v>0</v>
      </c>
      <c r="X520" s="980">
        <f>SUMIFS('E8.c. KKAuf_BKZ_NAB_IZ'!$K$6:$K$405,'E8.c. KKAuf_BKZ_NAB_IZ'!$B$6:$B$405,$C520,'E8.c. KKAuf_BKZ_NAB_IZ'!$C$6:$C$405,$H520)</f>
        <v>0</v>
      </c>
      <c r="Y520" s="980">
        <f>SUMIFS('E8.a. KKAuf_SAV'!$Y$6:$Y$2005,'E8.a. KKAuf_SAV'!$B$6:$B$2005,$C520,'E8.a. KKAuf_SAV'!$D$6:$D$2005,$H520)</f>
        <v>0</v>
      </c>
      <c r="Z520" s="980">
        <f>SUMIFS('E8.b. KKAuf_WAV'!$O$6:$O$405,'E8.b. KKAuf_WAV'!$B$6:$B$405,$C520,'E8.b. KKAuf_WAV'!$E$6:$E$405,$H520,'E8.b. KKAuf_WAV'!$C$6:$C$405,"&lt;&gt;"&amp;"geleistete Anzahlungen auf immaterielle Vermögensgegenstände",'E8.b. KKAuf_WAV'!$C$6:$C$405,"&lt;&gt;"&amp;"geleistete Anzahlungen und Anlagen im Bau des Sachanlagevermögens",'E8.b. KKAuf_WAV'!$C$6:$C$405,"&lt;&gt;"&amp;"Geschäfts- oder Firmenwert")</f>
        <v>0</v>
      </c>
      <c r="AA520" s="980">
        <f>SUMIFS('E8.b. KKAuf_WAV'!$O$6:$O$405,'E8.b. KKAuf_WAV'!$B$6:$B$405,$C520,'E8.b. KKAuf_WAV'!$E$6:$E$405,H520,'E8.b. KKAuf_WAV'!$C$6:$C$405,"geleistete Anzahlungen und Anlagen im Bau des Sachanlagevermögens")+ SUMIFS('E8.b. KKAuf_WAV'!$O$6:$O$405,'E8.b. KKAuf_WAV'!$B$6:$B$405,$C520,'E8.b. KKAuf_WAV'!$E$6:$E$405,H520,'E8.b. KKAuf_WAV'!$C$6:$C$405,"geleistete Anzahlungen auf immaterielle Vermögensgegenstände")</f>
        <v>0</v>
      </c>
      <c r="AB520" s="980">
        <f>SUMIFS('E8.c. KKAuf_BKZ_NAB_IZ'!$L$6:$L$405,'E8.c. KKAuf_BKZ_NAB_IZ'!$B$6:$B$405,$C520,'E8.c. KKAuf_BKZ_NAB_IZ'!$C$6:$C$405,$H520)</f>
        <v>0</v>
      </c>
      <c r="AC520" s="974"/>
      <c r="AD520" s="980">
        <f t="shared" si="175"/>
        <v>0</v>
      </c>
      <c r="AE520" s="984">
        <f>$AE$16</f>
        <v>0</v>
      </c>
      <c r="AF520" s="984">
        <f>$AF$16</f>
        <v>0</v>
      </c>
      <c r="AG520" s="984">
        <f>$AG$16</f>
        <v>0</v>
      </c>
      <c r="AH520" s="982">
        <f t="shared" si="176"/>
        <v>0</v>
      </c>
      <c r="AJ520" s="980">
        <f t="shared" si="172"/>
        <v>0</v>
      </c>
      <c r="AK520" s="984">
        <f>$AK$16</f>
        <v>0</v>
      </c>
      <c r="AL520" s="984">
        <f>$AL$16</f>
        <v>0</v>
      </c>
      <c r="AM520" s="984">
        <f>$AM$16</f>
        <v>0</v>
      </c>
      <c r="AN520" s="982">
        <f t="shared" si="173"/>
        <v>0</v>
      </c>
    </row>
    <row r="521" spans="2:40" ht="15" hidden="1" thickBot="1" x14ac:dyDescent="0.25">
      <c r="B521" s="1448"/>
      <c r="C521" s="1003">
        <f>C515</f>
        <v>0</v>
      </c>
      <c r="D521" s="1451"/>
      <c r="E521" s="1409"/>
      <c r="F521" s="1409"/>
      <c r="G521" s="970"/>
      <c r="H521" s="986">
        <v>2028</v>
      </c>
      <c r="I521" s="972"/>
      <c r="J521" s="815">
        <f t="shared" si="174"/>
        <v>0</v>
      </c>
      <c r="K521" s="804"/>
      <c r="L521" s="814">
        <f t="shared" si="179"/>
        <v>0</v>
      </c>
      <c r="M521" s="804"/>
      <c r="N521" s="814">
        <f t="shared" si="170"/>
        <v>0</v>
      </c>
      <c r="O521" s="804"/>
      <c r="P521" s="814">
        <f t="shared" si="185"/>
        <v>0</v>
      </c>
      <c r="Q521" s="760"/>
      <c r="R521" s="987">
        <f>SUMIFS('E8.a. KKAuf_SAV'!$X$6:$X$2005,'E8.a. KKAuf_SAV'!$B$6:$B$2005,$C521,'E8.a. KKAuf_SAV'!$D$6:$D$2005,$H521)</f>
        <v>0</v>
      </c>
      <c r="S521" s="987">
        <f>SUMIFS('E8.b. KKAuf_WAV'!$N$6:$N$405,'E8.b. KKAuf_WAV'!$B$6:$B$405,$C521,'E8.b. KKAuf_WAV'!$E$6:$E$405,H521)-SUMIFS('E8.b. KKAuf_WAV'!$N$6:$N$405,'E8.b. KKAuf_WAV'!$B$6:$B$405,$C521,'E8.b. KKAuf_WAV'!$C$6:$C$405,"Geschäfts- oder Firmenwert",'E8.b. KKAuf_WAV'!$D$6:$D$405,H521)</f>
        <v>0</v>
      </c>
      <c r="T521" s="974"/>
      <c r="U521" s="987">
        <f>SUMIFS('E8.a. KKAuf_SAV'!$W$6:$W$2005,'E8.a. KKAuf_SAV'!$B$6:$B$2005,$C521,'E8.a. KKAuf_SAV'!$D$6:$D$2005,H521)</f>
        <v>0</v>
      </c>
      <c r="V521" s="987">
        <f>SUMIFS('E8.b. KKAuf_WAV'!$M$6:$M$405,'E8.b. KKAuf_WAV'!$B$6:$B$405,$C521,'E8.b. KKAuf_WAV'!$E$6:$E$405,$H521,'E8.b. KKAuf_WAV'!$C$6:$C$405,"&lt;&gt;"&amp;"geleistete Anzahlungen auf immaterielle Vermögensgegenstände",'E8.b. KKAuf_WAV'!$C$6:$C$405,"&lt;&gt;"&amp;"geleistete Anzahlungen und Anlagen im Bau des Sachanlagevermögens",'E8.b. KKAuf_WAV'!$C$6:$C$405,"&lt;&gt;"&amp;"Geschäfts- oder Firmenwert")</f>
        <v>0</v>
      </c>
      <c r="W521" s="987">
        <f>SUMIFS('E8.b. KKAuf_WAV'!$M$6:$M$405,'E8.b. KKAuf_WAV'!$B$6:$B$405,$C521,'E8.b. KKAuf_WAV'!$E$6:$E$405,H521,'E8.b. KKAuf_WAV'!$C$6:$C$405,"geleistete Anzahlungen und Anlagen im Bau des Sachanlagevermögens")+ SUMIFS('E8.b. KKAuf_WAV'!$M$6:$M$405,'E8.b. KKAuf_WAV'!$B$6:$B$405,$C521,'E8.b. KKAuf_WAV'!$E$6:$E$405,H521,'E8.b. KKAuf_WAV'!$C$6:$C$405,"geleistete Anzahlungen auf immaterielle Vermögensgegenstände")</f>
        <v>0</v>
      </c>
      <c r="X521" s="987">
        <f>SUMIFS('E8.c. KKAuf_BKZ_NAB_IZ'!$K$6:$K$405,'E8.c. KKAuf_BKZ_NAB_IZ'!$B$6:$B$405,$C521,'E8.c. KKAuf_BKZ_NAB_IZ'!$C$6:$C$405,$H521)</f>
        <v>0</v>
      </c>
      <c r="Y521" s="987">
        <f>SUMIFS('E8.a. KKAuf_SAV'!$Y$6:$Y$2005,'E8.a. KKAuf_SAV'!$B$6:$B$2005,$C521,'E8.a. KKAuf_SAV'!$D$6:$D$2005,$H521)</f>
        <v>0</v>
      </c>
      <c r="Z521" s="987">
        <f>SUMIFS('E8.b. KKAuf_WAV'!$O$6:$O$405,'E8.b. KKAuf_WAV'!$B$6:$B$405,$C521,'E8.b. KKAuf_WAV'!$E$6:$E$405,$H521,'E8.b. KKAuf_WAV'!$C$6:$C$405,"&lt;&gt;"&amp;"geleistete Anzahlungen auf immaterielle Vermögensgegenstände",'E8.b. KKAuf_WAV'!$C$6:$C$405,"&lt;&gt;"&amp;"geleistete Anzahlungen und Anlagen im Bau des Sachanlagevermögens",'E8.b. KKAuf_WAV'!$C$6:$C$405,"&lt;&gt;"&amp;"Geschäfts- oder Firmenwert")</f>
        <v>0</v>
      </c>
      <c r="AA521" s="987">
        <f>SUMIFS('E8.b. KKAuf_WAV'!$O$6:$O$405,'E8.b. KKAuf_WAV'!$B$6:$B$405,$C521,'E8.b. KKAuf_WAV'!$E$6:$E$405,H521,'E8.b. KKAuf_WAV'!$C$6:$C$405,"geleistete Anzahlungen und Anlagen im Bau des Sachanlagevermögens")+ SUMIFS('E8.b. KKAuf_WAV'!$O$6:$O$405,'E8.b. KKAuf_WAV'!$B$6:$B$405,$C521,'E8.b. KKAuf_WAV'!$E$6:$E$405,H521,'E8.b. KKAuf_WAV'!$C$6:$C$405,"geleistete Anzahlungen auf immaterielle Vermögensgegenstände")</f>
        <v>0</v>
      </c>
      <c r="AB521" s="987">
        <f>SUMIFS('E8.c. KKAuf_BKZ_NAB_IZ'!$L$6:$L$405,'E8.c. KKAuf_BKZ_NAB_IZ'!$B$6:$B$405,$C521,'E8.c. KKAuf_BKZ_NAB_IZ'!$C$6:$C$405,$H521)</f>
        <v>0</v>
      </c>
      <c r="AC521" s="974"/>
      <c r="AD521" s="987">
        <f t="shared" si="175"/>
        <v>0</v>
      </c>
      <c r="AE521" s="988">
        <f>$AE$17</f>
        <v>0</v>
      </c>
      <c r="AF521" s="988">
        <f>$AF$17</f>
        <v>0</v>
      </c>
      <c r="AG521" s="988">
        <f>$AG$17</f>
        <v>0</v>
      </c>
      <c r="AH521" s="989">
        <f t="shared" si="176"/>
        <v>0</v>
      </c>
      <c r="AJ521" s="987">
        <f t="shared" si="172"/>
        <v>0</v>
      </c>
      <c r="AK521" s="988">
        <f>$AK$17</f>
        <v>0</v>
      </c>
      <c r="AL521" s="988">
        <f>$AL$17</f>
        <v>0</v>
      </c>
      <c r="AM521" s="988">
        <f>$AM$17</f>
        <v>0</v>
      </c>
      <c r="AN521" s="989">
        <f t="shared" si="173"/>
        <v>0</v>
      </c>
    </row>
    <row r="522" spans="2:40" ht="14.25" customHeight="1" x14ac:dyDescent="0.2">
      <c r="B522" s="1446"/>
      <c r="C522" s="1001">
        <f>B522</f>
        <v>0</v>
      </c>
      <c r="D522" s="1449"/>
      <c r="E522" s="1407"/>
      <c r="F522" s="1410"/>
      <c r="G522" s="990"/>
      <c r="H522" s="991">
        <v>2022</v>
      </c>
      <c r="I522" s="972"/>
      <c r="J522" s="813">
        <f t="shared" si="174"/>
        <v>0</v>
      </c>
      <c r="K522" s="804"/>
      <c r="L522" s="813">
        <f t="shared" si="179"/>
        <v>0</v>
      </c>
      <c r="M522" s="804"/>
      <c r="N522" s="813">
        <f t="shared" si="170"/>
        <v>0</v>
      </c>
      <c r="O522" s="804"/>
      <c r="P522" s="813">
        <f t="shared" ref="P522:P528" si="186">IFERROR((AJ522*AK522+AD522*AE522)*0.4*0.035*$F$522,0)</f>
        <v>0</v>
      </c>
      <c r="Q522" s="760"/>
      <c r="R522" s="992">
        <f>SUMIFS('E8.a. KKAuf_SAV'!$X$6:$X$2005,'E8.a. KKAuf_SAV'!$B$6:$B$2005,$C522,'E8.a. KKAuf_SAV'!$D$6:$D$2005,$H522)</f>
        <v>0</v>
      </c>
      <c r="S522" s="992">
        <f>SUMIFS('E8.b. KKAuf_WAV'!$N$6:$N$405,'E8.b. KKAuf_WAV'!$B$6:$B$405,$C522,'E8.b. KKAuf_WAV'!$E$6:$E$405,H522)-SUMIFS('E8.b. KKAuf_WAV'!$N$6:$N$405,'E8.b. KKAuf_WAV'!$B$6:$B$405,$C522,'E8.b. KKAuf_WAV'!$C$6:$C$405,"Geschäfts- oder Firmenwert",'E8.b. KKAuf_WAV'!$D$6:$D$405,H522)</f>
        <v>0</v>
      </c>
      <c r="T522" s="974"/>
      <c r="U522" s="992">
        <f>SUMIFS('E8.a. KKAuf_SAV'!$W$6:$W$2005,'E8.a. KKAuf_SAV'!$B$6:$B$2005,$C522,'E8.a. KKAuf_SAV'!$D$6:$D$2005,H522)</f>
        <v>0</v>
      </c>
      <c r="V522" s="992">
        <f>SUMIFS('E8.b. KKAuf_WAV'!$M$6:$M$405,'E8.b. KKAuf_WAV'!$B$6:$B$405,$C522,'E8.b. KKAuf_WAV'!$E$6:$E$405,$H522,'E8.b. KKAuf_WAV'!$C$6:$C$405,"&lt;&gt;"&amp;"geleistete Anzahlungen auf immaterielle Vermögensgegenstände",'E8.b. KKAuf_WAV'!$C$6:$C$405,"&lt;&gt;"&amp;"geleistete Anzahlungen und Anlagen im Bau des Sachanlagevermögens",'E8.b. KKAuf_WAV'!$C$6:$C$405,"&lt;&gt;"&amp;"Geschäfts- oder Firmenwert")</f>
        <v>0</v>
      </c>
      <c r="W522" s="992">
        <f>SUMIFS('E8.b. KKAuf_WAV'!$M$6:$M$405,'E8.b. KKAuf_WAV'!$B$6:$B$405,$C522,'E8.b. KKAuf_WAV'!$E$6:$E$405,Listen!$AA$3,'E8.b. KKAuf_WAV'!$C$6:$C$405,"geleistete Anzahlungen und Anlagen im Bau des Sachanlagevermögens")+ SUMIFS('E8.b. KKAuf_WAV'!$M$6:$M$405,'E8.b. KKAuf_WAV'!$B$6:$B$405,$C522,'E8.b. KKAuf_WAV'!$E$6:$E$405,Listen!$AA$3,'E8.b. KKAuf_WAV'!$C$6:$C$405,"geleistete Anzahlungen auf immaterielle Vermögensgegenstände")</f>
        <v>0</v>
      </c>
      <c r="X522" s="992">
        <f>SUMIFS('E8.c. KKAuf_BKZ_NAB_IZ'!$K$6:$K$405,'E8.c. KKAuf_BKZ_NAB_IZ'!$B$6:$B$405,$C522,'E8.c. KKAuf_BKZ_NAB_IZ'!$C$6:$C$405,$H522)</f>
        <v>0</v>
      </c>
      <c r="Y522" s="992">
        <f>SUMIFS('E8.a. KKAuf_SAV'!$Y$6:$Y$2005,'E8.a. KKAuf_SAV'!$B$6:$B$2005,$C522,'E8.a. KKAuf_SAV'!$D$6:$D$2005,$H522)</f>
        <v>0</v>
      </c>
      <c r="Z522" s="992">
        <f>SUMIFS('E8.b. KKAuf_WAV'!$O$6:$O$405,'E8.b. KKAuf_WAV'!$B$6:$B$405,$C522,'E8.b. KKAuf_WAV'!$E$6:$E$405,$H522,'E8.b. KKAuf_WAV'!$C$6:$C$405,"&lt;&gt;"&amp;"geleistete Anzahlungen auf immaterielle Vermögensgegenstände",'E8.b. KKAuf_WAV'!$C$6:$C$405,"&lt;&gt;"&amp;"geleistete Anzahlungen und Anlagen im Bau des Sachanlagevermögens",'E8.b. KKAuf_WAV'!$C$6:$C$405,"&lt;&gt;"&amp;"Geschäfts- oder Firmenwert")</f>
        <v>0</v>
      </c>
      <c r="AA522" s="992">
        <f>SUMIFS('E8.b. KKAuf_WAV'!$O$6:$O$405,'E8.b. KKAuf_WAV'!$B$6:$B$405,$C522,'E8.b. KKAuf_WAV'!$E$6:$E$405,Listen!$AA$3,'E8.b. KKAuf_WAV'!$C$6:$C$405,"geleistete Anzahlungen und Anlagen im Bau des Sachanlagevermögens")+ SUMIFS('E8.b. KKAuf_WAV'!$O$6:$O$405,'E8.b. KKAuf_WAV'!$B$6:$B$405,$C522,'E8.b. KKAuf_WAV'!$E$6:$E$405,Listen!$AA$3,'E8.b. KKAuf_WAV'!$C$6:$C$405,"geleistete Anzahlungen auf immaterielle Vermögensgegenstände")</f>
        <v>0</v>
      </c>
      <c r="AB522" s="992">
        <f>SUMIFS('E8.c. KKAuf_BKZ_NAB_IZ'!$L$6:$L$405,'E8.c. KKAuf_BKZ_NAB_IZ'!$B$6:$B$405,$C522,'E8.c. KKAuf_BKZ_NAB_IZ'!$C$6:$C$405,$H522)</f>
        <v>0</v>
      </c>
      <c r="AC522" s="974"/>
      <c r="AD522" s="992">
        <f t="shared" si="175"/>
        <v>0</v>
      </c>
      <c r="AE522" s="993">
        <f>$AE$11</f>
        <v>5.0700000000000002E-2</v>
      </c>
      <c r="AF522" s="993">
        <f>$AF$11</f>
        <v>1.7100000000000001E-2</v>
      </c>
      <c r="AG522" s="993">
        <f>$AG$11</f>
        <v>3.0499999999999999E-2</v>
      </c>
      <c r="AH522" s="994">
        <f t="shared" si="176"/>
        <v>0</v>
      </c>
      <c r="AJ522" s="992">
        <f t="shared" si="172"/>
        <v>0</v>
      </c>
      <c r="AK522" s="993">
        <f>$AK$11</f>
        <v>5.0700000000000002E-2</v>
      </c>
      <c r="AL522" s="993">
        <f>$AL$11</f>
        <v>1.7100000000000001E-2</v>
      </c>
      <c r="AM522" s="993">
        <f>$AM$11</f>
        <v>3.0499999999999999E-2</v>
      </c>
      <c r="AN522" s="994">
        <f t="shared" si="173"/>
        <v>0</v>
      </c>
    </row>
    <row r="523" spans="2:40" x14ac:dyDescent="0.2">
      <c r="B523" s="1447"/>
      <c r="C523" s="1002">
        <f>C522</f>
        <v>0</v>
      </c>
      <c r="D523" s="1450"/>
      <c r="E523" s="1408"/>
      <c r="F523" s="1408"/>
      <c r="G523" s="990"/>
      <c r="H523" s="983">
        <v>2023</v>
      </c>
      <c r="I523" s="972"/>
      <c r="J523" s="805">
        <f t="shared" si="174"/>
        <v>0</v>
      </c>
      <c r="K523" s="804"/>
      <c r="L523" s="803">
        <f t="shared" si="179"/>
        <v>0</v>
      </c>
      <c r="M523" s="804"/>
      <c r="N523" s="803">
        <f t="shared" ref="N523:N586" si="187">AN523+AH523</f>
        <v>0</v>
      </c>
      <c r="O523" s="804"/>
      <c r="P523" s="803">
        <f t="shared" si="186"/>
        <v>0</v>
      </c>
      <c r="Q523" s="760"/>
      <c r="R523" s="980">
        <f>SUMIFS('E8.a. KKAuf_SAV'!$X$6:$X$2005,'E8.a. KKAuf_SAV'!$B$6:$B$2005,$C523,'E8.a. KKAuf_SAV'!$D$6:$D$2005,$H523)</f>
        <v>0</v>
      </c>
      <c r="S523" s="980">
        <f>SUMIFS('E8.b. KKAuf_WAV'!$N$6:$N$405,'E8.b. KKAuf_WAV'!$B$6:$B$405,$C523,'E8.b. KKAuf_WAV'!$E$6:$E$405,H523)-SUMIFS('E8.b. KKAuf_WAV'!$N$6:$N$405,'E8.b. KKAuf_WAV'!$B$6:$B$405,$C523,'E8.b. KKAuf_WAV'!$C$6:$C$405,"Geschäfts- oder Firmenwert",'E8.b. KKAuf_WAV'!$D$6:$D$405,H523)</f>
        <v>0</v>
      </c>
      <c r="T523" s="974"/>
      <c r="U523" s="980">
        <f>SUMIFS('E8.a. KKAuf_SAV'!$W$6:$W$2005,'E8.a. KKAuf_SAV'!$B$6:$B$2005,$C523,'E8.a. KKAuf_SAV'!$D$6:$D$2005,H523)</f>
        <v>0</v>
      </c>
      <c r="V523" s="980">
        <f>SUMIFS('E8.b. KKAuf_WAV'!$M$6:$M$405,'E8.b. KKAuf_WAV'!$B$6:$B$405,$C523,'E8.b. KKAuf_WAV'!$E$6:$E$405,$H523,'E8.b. KKAuf_WAV'!$C$6:$C$405,"&lt;&gt;"&amp;"geleistete Anzahlungen auf immaterielle Vermögensgegenstände",'E8.b. KKAuf_WAV'!$C$6:$C$405,"&lt;&gt;"&amp;"geleistete Anzahlungen und Anlagen im Bau des Sachanlagevermögens",'E8.b. KKAuf_WAV'!$C$6:$C$405,"&lt;&gt;"&amp;"Geschäfts- oder Firmenwert")</f>
        <v>0</v>
      </c>
      <c r="W523" s="980"/>
      <c r="X523" s="980">
        <f>SUMIFS('E8.c. KKAuf_BKZ_NAB_IZ'!$K$6:$K$405,'E8.c. KKAuf_BKZ_NAB_IZ'!$B$6:$B$405,$C523,'E8.c. KKAuf_BKZ_NAB_IZ'!$C$6:$C$405,$H523)</f>
        <v>0</v>
      </c>
      <c r="Y523" s="980">
        <f>SUMIFS('E8.a. KKAuf_SAV'!$Y$6:$Y$2005,'E8.a. KKAuf_SAV'!$B$6:$B$2005,$C523,'E8.a. KKAuf_SAV'!$D$6:$D$2005,$H523)</f>
        <v>0</v>
      </c>
      <c r="Z523" s="980">
        <f>SUMIFS('E8.b. KKAuf_WAV'!$O$6:$O$405,'E8.b. KKAuf_WAV'!$B$6:$B$405,$C523,'E8.b. KKAuf_WAV'!$E$6:$E$405,$H523,'E8.b. KKAuf_WAV'!$C$6:$C$405,"&lt;&gt;"&amp;"geleistete Anzahlungen auf immaterielle Vermögensgegenstände",'E8.b. KKAuf_WAV'!$C$6:$C$405,"&lt;&gt;"&amp;"geleistete Anzahlungen und Anlagen im Bau des Sachanlagevermögens",'E8.b. KKAuf_WAV'!$C$6:$C$405,"&lt;&gt;"&amp;"Geschäfts- oder Firmenwert")</f>
        <v>0</v>
      </c>
      <c r="AA523" s="980"/>
      <c r="AB523" s="980">
        <f>SUMIFS('E8.c. KKAuf_BKZ_NAB_IZ'!$L$6:$L$405,'E8.c. KKAuf_BKZ_NAB_IZ'!$B$6:$B$405,$C523,'E8.c. KKAuf_BKZ_NAB_IZ'!$C$6:$C$405,$H523)</f>
        <v>0</v>
      </c>
      <c r="AC523" s="974"/>
      <c r="AD523" s="980">
        <f t="shared" si="175"/>
        <v>0</v>
      </c>
      <c r="AE523" s="984">
        <f>$AE$12</f>
        <v>5.0700000000000002E-2</v>
      </c>
      <c r="AF523" s="984">
        <f>$AF$12</f>
        <v>1.7100000000000001E-2</v>
      </c>
      <c r="AG523" s="984">
        <f>$AG$12</f>
        <v>3.0499999999999999E-2</v>
      </c>
      <c r="AH523" s="982">
        <f t="shared" si="176"/>
        <v>0</v>
      </c>
      <c r="AJ523" s="980"/>
      <c r="AK523" s="984">
        <f>$AK$12</f>
        <v>5.0700000000000002E-2</v>
      </c>
      <c r="AL523" s="984">
        <f>$AL$12</f>
        <v>1.7100000000000001E-2</v>
      </c>
      <c r="AM523" s="984">
        <f>$AM$12</f>
        <v>3.0499999999999999E-2</v>
      </c>
      <c r="AN523" s="982">
        <f t="shared" ref="AN523:AN586" si="188">IFERROR($AJ523*AM523,0)</f>
        <v>0</v>
      </c>
    </row>
    <row r="524" spans="2:40" x14ac:dyDescent="0.2">
      <c r="B524" s="1447"/>
      <c r="C524" s="1002">
        <f>C522</f>
        <v>0</v>
      </c>
      <c r="D524" s="1450"/>
      <c r="E524" s="1408"/>
      <c r="F524" s="1408"/>
      <c r="G524" s="990"/>
      <c r="H524" s="983">
        <v>2024</v>
      </c>
      <c r="I524" s="972"/>
      <c r="J524" s="803">
        <f t="shared" ref="J524:J587" si="189">SUM(L524:P524)</f>
        <v>0</v>
      </c>
      <c r="K524" s="804"/>
      <c r="L524" s="803">
        <f t="shared" si="179"/>
        <v>0</v>
      </c>
      <c r="M524" s="804"/>
      <c r="N524" s="803">
        <f t="shared" si="187"/>
        <v>0</v>
      </c>
      <c r="O524" s="804"/>
      <c r="P524" s="803">
        <f t="shared" si="186"/>
        <v>0</v>
      </c>
      <c r="Q524" s="760"/>
      <c r="R524" s="980">
        <f>SUMIFS('E8.a. KKAuf_SAV'!$X$6:$X$2005,'E8.a. KKAuf_SAV'!$B$6:$B$2005,$C524,'E8.a. KKAuf_SAV'!$D$6:$D$2005,$H524)</f>
        <v>0</v>
      </c>
      <c r="S524" s="980">
        <f>SUMIFS('E8.b. KKAuf_WAV'!$N$6:$N$405,'E8.b. KKAuf_WAV'!$B$6:$B$405,$C524,'E8.b. KKAuf_WAV'!$E$6:$E$405,H524)-SUMIFS('E8.b. KKAuf_WAV'!$N$6:$N$405,'E8.b. KKAuf_WAV'!$B$6:$B$405,$C524,'E8.b. KKAuf_WAV'!$C$6:$C$405,"Geschäfts- oder Firmenwert",'E8.b. KKAuf_WAV'!$D$6:$D$405,H524)</f>
        <v>0</v>
      </c>
      <c r="T524" s="974"/>
      <c r="U524" s="980">
        <f>SUMIFS('E8.a. KKAuf_SAV'!$W$6:$W$2005,'E8.a. KKAuf_SAV'!$B$6:$B$2005,$C524,'E8.a. KKAuf_SAV'!$D$6:$D$2005,H524)</f>
        <v>0</v>
      </c>
      <c r="V524" s="980">
        <f>SUMIFS('E8.b. KKAuf_WAV'!$M$6:$M$405,'E8.b. KKAuf_WAV'!$B$6:$B$405,$C524,'E8.b. KKAuf_WAV'!$E$6:$E$405,$H524,'E8.b. KKAuf_WAV'!$C$6:$C$405,"&lt;&gt;"&amp;"geleistete Anzahlungen auf immaterielle Vermögensgegenstände",'E8.b. KKAuf_WAV'!$C$6:$C$405,"&lt;&gt;"&amp;"geleistete Anzahlungen und Anlagen im Bau des Sachanlagevermögens",'E8.b. KKAuf_WAV'!$C$6:$C$405,"&lt;&gt;"&amp;"Geschäfts- oder Firmenwert")</f>
        <v>0</v>
      </c>
      <c r="W524" s="980">
        <f>SUMIFS('E8.b. KKAuf_WAV'!$M$6:$M$405,'E8.b. KKAuf_WAV'!$B$6:$B$405,$C524,'E8.b. KKAuf_WAV'!$E$6:$E$405,H524,'E8.b. KKAuf_WAV'!$C$6:$C$405,"geleistete Anzahlungen und Anlagen im Bau des Sachanlagevermögens")+ SUMIFS('E8.b. KKAuf_WAV'!$M$6:$M$405,'E8.b. KKAuf_WAV'!$B$6:$B$405,$C524,'E8.b. KKAuf_WAV'!$E$6:$E$405,H524,'E8.b. KKAuf_WAV'!$C$6:$C$405,"geleistete Anzahlungen auf immaterielle Vermögensgegenstände")</f>
        <v>0</v>
      </c>
      <c r="X524" s="980">
        <f>SUMIFS('E8.c. KKAuf_BKZ_NAB_IZ'!$K$6:$K$405,'E8.c. KKAuf_BKZ_NAB_IZ'!$B$6:$B$405,$C524,'E8.c. KKAuf_BKZ_NAB_IZ'!$C$6:$C$405,$H524)</f>
        <v>0</v>
      </c>
      <c r="Y524" s="980">
        <f>SUMIFS('E8.a. KKAuf_SAV'!$Y$6:$Y$2005,'E8.a. KKAuf_SAV'!$B$6:$B$2005,$C524,'E8.a. KKAuf_SAV'!$D$6:$D$2005,$H524)</f>
        <v>0</v>
      </c>
      <c r="Z524" s="980">
        <f>SUMIFS('E8.b. KKAuf_WAV'!$O$6:$O$405,'E8.b. KKAuf_WAV'!$B$6:$B$405,$C524,'E8.b. KKAuf_WAV'!$E$6:$E$405,$H524,'E8.b. KKAuf_WAV'!$C$6:$C$405,"&lt;&gt;"&amp;"geleistete Anzahlungen auf immaterielle Vermögensgegenstände",'E8.b. KKAuf_WAV'!$C$6:$C$405,"&lt;&gt;"&amp;"geleistete Anzahlungen und Anlagen im Bau des Sachanlagevermögens",'E8.b. KKAuf_WAV'!$C$6:$C$405,"&lt;&gt;"&amp;"Geschäfts- oder Firmenwert")</f>
        <v>0</v>
      </c>
      <c r="AA524" s="980">
        <f>SUMIFS('E8.b. KKAuf_WAV'!$O$6:$O$405,'E8.b. KKAuf_WAV'!$B$6:$B$405,$C524,'E8.b. KKAuf_WAV'!$E$6:$E$405,H524,'E8.b. KKAuf_WAV'!$C$6:$C$405,"geleistete Anzahlungen und Anlagen im Bau des Sachanlagevermögens")+ SUMIFS('E8.b. KKAuf_WAV'!$O$6:$O$405,'E8.b. KKAuf_WAV'!$B$6:$B$405,$C524,'E8.b. KKAuf_WAV'!$E$6:$E$405,H524,'E8.b. KKAuf_WAV'!$C$6:$C$405,"geleistete Anzahlungen auf immaterielle Vermögensgegenstände")</f>
        <v>0</v>
      </c>
      <c r="AB524" s="980">
        <f>SUMIFS('E8.c. KKAuf_BKZ_NAB_IZ'!$L$6:$L$405,'E8.c. KKAuf_BKZ_NAB_IZ'!$B$6:$B$405,$C524,'E8.c. KKAuf_BKZ_NAB_IZ'!$C$6:$C$405,$H524)</f>
        <v>0</v>
      </c>
      <c r="AC524" s="974"/>
      <c r="AD524" s="980">
        <f t="shared" ref="AD524:AD587" si="190">AVERAGE(SUM(U524,V524,-X524),SUM(Y524,Z524,-AB524,))</f>
        <v>0</v>
      </c>
      <c r="AE524" s="984">
        <f>$AE$13</f>
        <v>6.93E-2</v>
      </c>
      <c r="AF524" s="984">
        <f>$AF$13</f>
        <v>3.8699999999999998E-2</v>
      </c>
      <c r="AG524" s="984">
        <f>$AG$13</f>
        <v>5.0900000000000001E-2</v>
      </c>
      <c r="AH524" s="982">
        <f t="shared" si="176"/>
        <v>0</v>
      </c>
      <c r="AJ524" s="980">
        <f t="shared" ref="AJ524:AJ585" si="191">AVERAGE(W524,AA524)</f>
        <v>0</v>
      </c>
      <c r="AK524" s="984">
        <f>$AK$13</f>
        <v>7.0099999999999996E-2</v>
      </c>
      <c r="AL524" s="984">
        <f>$AL$13</f>
        <v>3.6600000000000001E-2</v>
      </c>
      <c r="AM524" s="984">
        <f>$AM$13</f>
        <v>0.05</v>
      </c>
      <c r="AN524" s="982">
        <f t="shared" si="188"/>
        <v>0</v>
      </c>
    </row>
    <row r="525" spans="2:40" ht="15" thickBot="1" x14ac:dyDescent="0.25">
      <c r="B525" s="1447"/>
      <c r="C525" s="1002">
        <f>C522</f>
        <v>0</v>
      </c>
      <c r="D525" s="1450"/>
      <c r="E525" s="1408"/>
      <c r="F525" s="1408"/>
      <c r="G525" s="990"/>
      <c r="H525" s="983">
        <v>2025</v>
      </c>
      <c r="I525" s="972"/>
      <c r="J525" s="803">
        <f t="shared" si="189"/>
        <v>0</v>
      </c>
      <c r="K525" s="804"/>
      <c r="L525" s="803">
        <f t="shared" si="179"/>
        <v>0</v>
      </c>
      <c r="M525" s="804"/>
      <c r="N525" s="803">
        <f t="shared" si="187"/>
        <v>0</v>
      </c>
      <c r="O525" s="804"/>
      <c r="P525" s="803">
        <f t="shared" si="186"/>
        <v>0</v>
      </c>
      <c r="Q525" s="760"/>
      <c r="R525" s="980">
        <f>SUMIFS('E8.a. KKAuf_SAV'!$X$6:$X$2005,'E8.a. KKAuf_SAV'!$B$6:$B$2005,$C525,'E8.a. KKAuf_SAV'!$D$6:$D$2005,$H525)</f>
        <v>0</v>
      </c>
      <c r="S525" s="980">
        <f>SUMIFS('E8.b. KKAuf_WAV'!$N$6:$N$405,'E8.b. KKAuf_WAV'!$B$6:$B$405,$C525,'E8.b. KKAuf_WAV'!$E$6:$E$405,H525)-SUMIFS('E8.b. KKAuf_WAV'!$N$6:$N$405,'E8.b. KKAuf_WAV'!$B$6:$B$405,$C525,'E8.b. KKAuf_WAV'!$C$6:$C$405,"Geschäfts- oder Firmenwert",'E8.b. KKAuf_WAV'!$D$6:$D$405,H525)</f>
        <v>0</v>
      </c>
      <c r="T525" s="974"/>
      <c r="U525" s="980">
        <f>SUMIFS('E8.a. KKAuf_SAV'!$W$6:$W$2005,'E8.a. KKAuf_SAV'!$B$6:$B$2005,$C525,'E8.a. KKAuf_SAV'!$D$6:$D$2005,H525)</f>
        <v>0</v>
      </c>
      <c r="V525" s="980">
        <f>SUMIFS('E8.b. KKAuf_WAV'!$M$6:$M$405,'E8.b. KKAuf_WAV'!$B$6:$B$405,$C525,'E8.b. KKAuf_WAV'!$E$6:$E$405,$H525,'E8.b. KKAuf_WAV'!$C$6:$C$405,"&lt;&gt;"&amp;"geleistete Anzahlungen auf immaterielle Vermögensgegenstände",'E8.b. KKAuf_WAV'!$C$6:$C$405,"&lt;&gt;"&amp;"geleistete Anzahlungen und Anlagen im Bau des Sachanlagevermögens",'E8.b. KKAuf_WAV'!$C$6:$C$405,"&lt;&gt;"&amp;"Geschäfts- oder Firmenwert")</f>
        <v>0</v>
      </c>
      <c r="W525" s="980">
        <f>SUMIFS('E8.b. KKAuf_WAV'!$M$6:$M$405,'E8.b. KKAuf_WAV'!$B$6:$B$405,$C525,'E8.b. KKAuf_WAV'!$E$6:$E$405,H525,'E8.b. KKAuf_WAV'!$C$6:$C$405,"geleistete Anzahlungen und Anlagen im Bau des Sachanlagevermögens")+ SUMIFS('E8.b. KKAuf_WAV'!$M$6:$M$405,'E8.b. KKAuf_WAV'!$B$6:$B$405,$C525,'E8.b. KKAuf_WAV'!$E$6:$E$405,H525,'E8.b. KKAuf_WAV'!$C$6:$C$405,"geleistete Anzahlungen auf immaterielle Vermögensgegenstände")</f>
        <v>0</v>
      </c>
      <c r="X525" s="980">
        <f>SUMIFS('E8.c. KKAuf_BKZ_NAB_IZ'!$K$6:$K$405,'E8.c. KKAuf_BKZ_NAB_IZ'!$B$6:$B$405,$C525,'E8.c. KKAuf_BKZ_NAB_IZ'!$C$6:$C$405,$H525)</f>
        <v>0</v>
      </c>
      <c r="Y525" s="980">
        <f>SUMIFS('E8.a. KKAuf_SAV'!$Y$6:$Y$2005,'E8.a. KKAuf_SAV'!$B$6:$B$2005,$C525,'E8.a. KKAuf_SAV'!$D$6:$D$2005,$H525)</f>
        <v>0</v>
      </c>
      <c r="Z525" s="980">
        <f>SUMIFS('E8.b. KKAuf_WAV'!$O$6:$O$405,'E8.b. KKAuf_WAV'!$B$6:$B$405,$C525,'E8.b. KKAuf_WAV'!$E$6:$E$405,$H525,'E8.b. KKAuf_WAV'!$C$6:$C$405,"&lt;&gt;"&amp;"geleistete Anzahlungen auf immaterielle Vermögensgegenstände",'E8.b. KKAuf_WAV'!$C$6:$C$405,"&lt;&gt;"&amp;"geleistete Anzahlungen und Anlagen im Bau des Sachanlagevermögens",'E8.b. KKAuf_WAV'!$C$6:$C$405,"&lt;&gt;"&amp;"Geschäfts- oder Firmenwert")</f>
        <v>0</v>
      </c>
      <c r="AA525" s="980">
        <f>SUMIFS('E8.b. KKAuf_WAV'!$O$6:$O$405,'E8.b. KKAuf_WAV'!$B$6:$B$405,$C525,'E8.b. KKAuf_WAV'!$E$6:$E$405,H525,'E8.b. KKAuf_WAV'!$C$6:$C$405,"geleistete Anzahlungen und Anlagen im Bau des Sachanlagevermögens")+ SUMIFS('E8.b. KKAuf_WAV'!$O$6:$O$405,'E8.b. KKAuf_WAV'!$B$6:$B$405,$C525,'E8.b. KKAuf_WAV'!$E$6:$E$405,H525,'E8.b. KKAuf_WAV'!$C$6:$C$405,"geleistete Anzahlungen auf immaterielle Vermögensgegenstände")</f>
        <v>0</v>
      </c>
      <c r="AB525" s="980">
        <f>SUMIFS('E8.c. KKAuf_BKZ_NAB_IZ'!$L$6:$L$405,'E8.c. KKAuf_BKZ_NAB_IZ'!$B$6:$B$405,$C525,'E8.c. KKAuf_BKZ_NAB_IZ'!$C$6:$C$405,$H525)</f>
        <v>0</v>
      </c>
      <c r="AC525" s="974"/>
      <c r="AD525" s="980">
        <f t="shared" si="190"/>
        <v>0</v>
      </c>
      <c r="AE525" s="984">
        <f>$AE$14</f>
        <v>7.0099999999999996E-2</v>
      </c>
      <c r="AF525" s="984">
        <f>$AF$14</f>
        <v>3.6600000000000001E-2</v>
      </c>
      <c r="AG525" s="984">
        <f>$AG$14</f>
        <v>0.05</v>
      </c>
      <c r="AH525" s="982">
        <f t="shared" si="176"/>
        <v>0</v>
      </c>
      <c r="AJ525" s="980">
        <f t="shared" si="191"/>
        <v>0</v>
      </c>
      <c r="AK525" s="984">
        <f>$AK$14</f>
        <v>7.0099999999999996E-2</v>
      </c>
      <c r="AL525" s="984">
        <f>$AL$14</f>
        <v>3.6600000000000001E-2</v>
      </c>
      <c r="AM525" s="984">
        <f>$AM$14</f>
        <v>0.05</v>
      </c>
      <c r="AN525" s="982">
        <f t="shared" si="188"/>
        <v>0</v>
      </c>
    </row>
    <row r="526" spans="2:40" ht="15" hidden="1" thickBot="1" x14ac:dyDescent="0.25">
      <c r="B526" s="1447"/>
      <c r="C526" s="1002">
        <f>C522</f>
        <v>0</v>
      </c>
      <c r="D526" s="1450"/>
      <c r="E526" s="1408"/>
      <c r="F526" s="1408"/>
      <c r="G526" s="990"/>
      <c r="H526" s="983">
        <v>2026</v>
      </c>
      <c r="I526" s="972"/>
      <c r="J526" s="803">
        <f t="shared" si="189"/>
        <v>0</v>
      </c>
      <c r="K526" s="804"/>
      <c r="L526" s="803">
        <f t="shared" si="179"/>
        <v>0</v>
      </c>
      <c r="M526" s="804"/>
      <c r="N526" s="803">
        <f t="shared" si="187"/>
        <v>0</v>
      </c>
      <c r="O526" s="804"/>
      <c r="P526" s="803">
        <f t="shared" si="186"/>
        <v>0</v>
      </c>
      <c r="Q526" s="760"/>
      <c r="R526" s="980">
        <f>SUMIFS('E8.a. KKAuf_SAV'!$X$6:$X$2005,'E8.a. KKAuf_SAV'!$B$6:$B$2005,$C526,'E8.a. KKAuf_SAV'!$D$6:$D$2005,$H526)</f>
        <v>0</v>
      </c>
      <c r="S526" s="980">
        <f>SUMIFS('E8.b. KKAuf_WAV'!$N$6:$N$405,'E8.b. KKAuf_WAV'!$B$6:$B$405,$C526,'E8.b. KKAuf_WAV'!$E$6:$E$405,H526)-SUMIFS('E8.b. KKAuf_WAV'!$N$6:$N$405,'E8.b. KKAuf_WAV'!$B$6:$B$405,$C526,'E8.b. KKAuf_WAV'!$C$6:$C$405,"Geschäfts- oder Firmenwert",'E8.b. KKAuf_WAV'!$D$6:$D$405,H526)</f>
        <v>0</v>
      </c>
      <c r="T526" s="974"/>
      <c r="U526" s="980">
        <f>SUMIFS('E8.a. KKAuf_SAV'!$W$6:$W$2005,'E8.a. KKAuf_SAV'!$B$6:$B$2005,$C526,'E8.a. KKAuf_SAV'!$D$6:$D$2005,H526)</f>
        <v>0</v>
      </c>
      <c r="V526" s="980">
        <f>SUMIFS('E8.b. KKAuf_WAV'!$M$6:$M$405,'E8.b. KKAuf_WAV'!$B$6:$B$405,$C526,'E8.b. KKAuf_WAV'!$E$6:$E$405,$H526,'E8.b. KKAuf_WAV'!$C$6:$C$405,"&lt;&gt;"&amp;"geleistete Anzahlungen auf immaterielle Vermögensgegenstände",'E8.b. KKAuf_WAV'!$C$6:$C$405,"&lt;&gt;"&amp;"geleistete Anzahlungen und Anlagen im Bau des Sachanlagevermögens",'E8.b. KKAuf_WAV'!$C$6:$C$405,"&lt;&gt;"&amp;"Geschäfts- oder Firmenwert")</f>
        <v>0</v>
      </c>
      <c r="W526" s="980">
        <f>SUMIFS('E8.b. KKAuf_WAV'!$M$6:$M$405,'E8.b. KKAuf_WAV'!$B$6:$B$405,$C526,'E8.b. KKAuf_WAV'!$E$6:$E$405,H526,'E8.b. KKAuf_WAV'!$C$6:$C$405,"geleistete Anzahlungen und Anlagen im Bau des Sachanlagevermögens")+ SUMIFS('E8.b. KKAuf_WAV'!$M$6:$M$405,'E8.b. KKAuf_WAV'!$B$6:$B$405,$C526,'E8.b. KKAuf_WAV'!$E$6:$E$405,H526,'E8.b. KKAuf_WAV'!$C$6:$C$405,"geleistete Anzahlungen auf immaterielle Vermögensgegenstände")</f>
        <v>0</v>
      </c>
      <c r="X526" s="980">
        <f>SUMIFS('E8.c. KKAuf_BKZ_NAB_IZ'!$K$6:$K$405,'E8.c. KKAuf_BKZ_NAB_IZ'!$B$6:$B$405,$C526,'E8.c. KKAuf_BKZ_NAB_IZ'!$C$6:$C$405,$H526)</f>
        <v>0</v>
      </c>
      <c r="Y526" s="980">
        <f>SUMIFS('E8.a. KKAuf_SAV'!$Y$6:$Y$2005,'E8.a. KKAuf_SAV'!$B$6:$B$2005,$C526,'E8.a. KKAuf_SAV'!$D$6:$D$2005,$H526)</f>
        <v>0</v>
      </c>
      <c r="Z526" s="980">
        <f>SUMIFS('E8.b. KKAuf_WAV'!$O$6:$O$405,'E8.b. KKAuf_WAV'!$B$6:$B$405,$C526,'E8.b. KKAuf_WAV'!$E$6:$E$405,$H526,'E8.b. KKAuf_WAV'!$C$6:$C$405,"&lt;&gt;"&amp;"geleistete Anzahlungen auf immaterielle Vermögensgegenstände",'E8.b. KKAuf_WAV'!$C$6:$C$405,"&lt;&gt;"&amp;"geleistete Anzahlungen und Anlagen im Bau des Sachanlagevermögens",'E8.b. KKAuf_WAV'!$C$6:$C$405,"&lt;&gt;"&amp;"Geschäfts- oder Firmenwert")</f>
        <v>0</v>
      </c>
      <c r="AA526" s="980">
        <f>SUMIFS('E8.b. KKAuf_WAV'!$O$6:$O$405,'E8.b. KKAuf_WAV'!$B$6:$B$405,$C526,'E8.b. KKAuf_WAV'!$E$6:$E$405,H526,'E8.b. KKAuf_WAV'!$C$6:$C$405,"geleistete Anzahlungen und Anlagen im Bau des Sachanlagevermögens")+ SUMIFS('E8.b. KKAuf_WAV'!$O$6:$O$405,'E8.b. KKAuf_WAV'!$B$6:$B$405,$C526,'E8.b. KKAuf_WAV'!$E$6:$E$405,H526,'E8.b. KKAuf_WAV'!$C$6:$C$405,"geleistete Anzahlungen auf immaterielle Vermögensgegenstände")</f>
        <v>0</v>
      </c>
      <c r="AB526" s="980">
        <f>SUMIFS('E8.c. KKAuf_BKZ_NAB_IZ'!$L$6:$L$405,'E8.c. KKAuf_BKZ_NAB_IZ'!$B$6:$B$405,$C526,'E8.c. KKAuf_BKZ_NAB_IZ'!$C$6:$C$405,$H526)</f>
        <v>0</v>
      </c>
      <c r="AC526" s="974"/>
      <c r="AD526" s="980">
        <f t="shared" si="190"/>
        <v>0</v>
      </c>
      <c r="AE526" s="984">
        <f>$AE$15</f>
        <v>0</v>
      </c>
      <c r="AF526" s="984">
        <f>$AF$15</f>
        <v>0</v>
      </c>
      <c r="AG526" s="984">
        <f>$AG$15</f>
        <v>0</v>
      </c>
      <c r="AH526" s="982">
        <f t="shared" ref="AH526:AH589" si="192">IFERROR($AD526*AG526,0)</f>
        <v>0</v>
      </c>
      <c r="AJ526" s="980">
        <f t="shared" si="191"/>
        <v>0</v>
      </c>
      <c r="AK526" s="984">
        <f>$AK$15</f>
        <v>0</v>
      </c>
      <c r="AL526" s="984">
        <f>$AL$15</f>
        <v>0</v>
      </c>
      <c r="AM526" s="984">
        <f>$AM$15</f>
        <v>0</v>
      </c>
      <c r="AN526" s="982">
        <f t="shared" si="188"/>
        <v>0</v>
      </c>
    </row>
    <row r="527" spans="2:40" ht="15" hidden="1" thickBot="1" x14ac:dyDescent="0.25">
      <c r="B527" s="1447"/>
      <c r="C527" s="1002">
        <f>C522</f>
        <v>0</v>
      </c>
      <c r="D527" s="1450"/>
      <c r="E527" s="1408"/>
      <c r="F527" s="1408"/>
      <c r="G527" s="990"/>
      <c r="H527" s="983">
        <v>2027</v>
      </c>
      <c r="I527" s="972"/>
      <c r="J527" s="803">
        <f t="shared" si="189"/>
        <v>0</v>
      </c>
      <c r="K527" s="804"/>
      <c r="L527" s="803">
        <f t="shared" si="179"/>
        <v>0</v>
      </c>
      <c r="M527" s="804"/>
      <c r="N527" s="803">
        <f t="shared" si="187"/>
        <v>0</v>
      </c>
      <c r="O527" s="804"/>
      <c r="P527" s="803">
        <f t="shared" si="186"/>
        <v>0</v>
      </c>
      <c r="Q527" s="760"/>
      <c r="R527" s="980">
        <f>SUMIFS('E8.a. KKAuf_SAV'!$X$6:$X$2005,'E8.a. KKAuf_SAV'!$B$6:$B$2005,$C527,'E8.a. KKAuf_SAV'!$D$6:$D$2005,$H527)</f>
        <v>0</v>
      </c>
      <c r="S527" s="980">
        <f>SUMIFS('E8.b. KKAuf_WAV'!$N$6:$N$405,'E8.b. KKAuf_WAV'!$B$6:$B$405,$C527,'E8.b. KKAuf_WAV'!$E$6:$E$405,H527)-SUMIFS('E8.b. KKAuf_WAV'!$N$6:$N$405,'E8.b. KKAuf_WAV'!$B$6:$B$405,$C527,'E8.b. KKAuf_WAV'!$C$6:$C$405,"Geschäfts- oder Firmenwert",'E8.b. KKAuf_WAV'!$D$6:$D$405,H527)</f>
        <v>0</v>
      </c>
      <c r="T527" s="974"/>
      <c r="U527" s="980">
        <f>SUMIFS('E8.a. KKAuf_SAV'!$W$6:$W$2005,'E8.a. KKAuf_SAV'!$B$6:$B$2005,$C527,'E8.a. KKAuf_SAV'!$D$6:$D$2005,H527)</f>
        <v>0</v>
      </c>
      <c r="V527" s="980">
        <f>SUMIFS('E8.b. KKAuf_WAV'!$M$6:$M$405,'E8.b. KKAuf_WAV'!$B$6:$B$405,$C527,'E8.b. KKAuf_WAV'!$E$6:$E$405,$H527,'E8.b. KKAuf_WAV'!$C$6:$C$405,"&lt;&gt;"&amp;"geleistete Anzahlungen auf immaterielle Vermögensgegenstände",'E8.b. KKAuf_WAV'!$C$6:$C$405,"&lt;&gt;"&amp;"geleistete Anzahlungen und Anlagen im Bau des Sachanlagevermögens",'E8.b. KKAuf_WAV'!$C$6:$C$405,"&lt;&gt;"&amp;"Geschäfts- oder Firmenwert")</f>
        <v>0</v>
      </c>
      <c r="W527" s="980">
        <f>SUMIFS('E8.b. KKAuf_WAV'!$M$6:$M$405,'E8.b. KKAuf_WAV'!$B$6:$B$405,$C527,'E8.b. KKAuf_WAV'!$E$6:$E$405,H527,'E8.b. KKAuf_WAV'!$C$6:$C$405,"geleistete Anzahlungen und Anlagen im Bau des Sachanlagevermögens")+ SUMIFS('E8.b. KKAuf_WAV'!$M$6:$M$405,'E8.b. KKAuf_WAV'!$B$6:$B$405,$C527,'E8.b. KKAuf_WAV'!$E$6:$E$405,H527,'E8.b. KKAuf_WAV'!$C$6:$C$405,"geleistete Anzahlungen auf immaterielle Vermögensgegenstände")</f>
        <v>0</v>
      </c>
      <c r="X527" s="980">
        <f>SUMIFS('E8.c. KKAuf_BKZ_NAB_IZ'!$K$6:$K$405,'E8.c. KKAuf_BKZ_NAB_IZ'!$B$6:$B$405,$C527,'E8.c. KKAuf_BKZ_NAB_IZ'!$C$6:$C$405,$H527)</f>
        <v>0</v>
      </c>
      <c r="Y527" s="980">
        <f>SUMIFS('E8.a. KKAuf_SAV'!$Y$6:$Y$2005,'E8.a. KKAuf_SAV'!$B$6:$B$2005,$C527,'E8.a. KKAuf_SAV'!$D$6:$D$2005,$H527)</f>
        <v>0</v>
      </c>
      <c r="Z527" s="980">
        <f>SUMIFS('E8.b. KKAuf_WAV'!$O$6:$O$405,'E8.b. KKAuf_WAV'!$B$6:$B$405,$C527,'E8.b. KKAuf_WAV'!$E$6:$E$405,$H527,'E8.b. KKAuf_WAV'!$C$6:$C$405,"&lt;&gt;"&amp;"geleistete Anzahlungen auf immaterielle Vermögensgegenstände",'E8.b. KKAuf_WAV'!$C$6:$C$405,"&lt;&gt;"&amp;"geleistete Anzahlungen und Anlagen im Bau des Sachanlagevermögens",'E8.b. KKAuf_WAV'!$C$6:$C$405,"&lt;&gt;"&amp;"Geschäfts- oder Firmenwert")</f>
        <v>0</v>
      </c>
      <c r="AA527" s="980">
        <f>SUMIFS('E8.b. KKAuf_WAV'!$O$6:$O$405,'E8.b. KKAuf_WAV'!$B$6:$B$405,$C527,'E8.b. KKAuf_WAV'!$E$6:$E$405,H527,'E8.b. KKAuf_WAV'!$C$6:$C$405,"geleistete Anzahlungen und Anlagen im Bau des Sachanlagevermögens")+ SUMIFS('E8.b. KKAuf_WAV'!$O$6:$O$405,'E8.b. KKAuf_WAV'!$B$6:$B$405,$C527,'E8.b. KKAuf_WAV'!$E$6:$E$405,H527,'E8.b. KKAuf_WAV'!$C$6:$C$405,"geleistete Anzahlungen auf immaterielle Vermögensgegenstände")</f>
        <v>0</v>
      </c>
      <c r="AB527" s="980">
        <f>SUMIFS('E8.c. KKAuf_BKZ_NAB_IZ'!$L$6:$L$405,'E8.c. KKAuf_BKZ_NAB_IZ'!$B$6:$B$405,$C527,'E8.c. KKAuf_BKZ_NAB_IZ'!$C$6:$C$405,$H527)</f>
        <v>0</v>
      </c>
      <c r="AC527" s="974"/>
      <c r="AD527" s="980">
        <f t="shared" si="190"/>
        <v>0</v>
      </c>
      <c r="AE527" s="984">
        <f>$AE$16</f>
        <v>0</v>
      </c>
      <c r="AF527" s="984">
        <f>$AF$16</f>
        <v>0</v>
      </c>
      <c r="AG527" s="984">
        <f>$AG$16</f>
        <v>0</v>
      </c>
      <c r="AH527" s="982">
        <f t="shared" si="192"/>
        <v>0</v>
      </c>
      <c r="AJ527" s="980">
        <f t="shared" si="191"/>
        <v>0</v>
      </c>
      <c r="AK527" s="984">
        <f>$AK$16</f>
        <v>0</v>
      </c>
      <c r="AL527" s="984">
        <f>$AL$16</f>
        <v>0</v>
      </c>
      <c r="AM527" s="984">
        <f>$AM$16</f>
        <v>0</v>
      </c>
      <c r="AN527" s="982">
        <f t="shared" si="188"/>
        <v>0</v>
      </c>
    </row>
    <row r="528" spans="2:40" ht="15" hidden="1" thickBot="1" x14ac:dyDescent="0.25">
      <c r="B528" s="1448"/>
      <c r="C528" s="1003">
        <f>C522</f>
        <v>0</v>
      </c>
      <c r="D528" s="1451"/>
      <c r="E528" s="1409"/>
      <c r="F528" s="1409"/>
      <c r="G528" s="970"/>
      <c r="H528" s="986">
        <v>2028</v>
      </c>
      <c r="I528" s="972"/>
      <c r="J528" s="815">
        <f t="shared" si="189"/>
        <v>0</v>
      </c>
      <c r="K528" s="804"/>
      <c r="L528" s="814">
        <f t="shared" si="179"/>
        <v>0</v>
      </c>
      <c r="M528" s="804"/>
      <c r="N528" s="814">
        <f t="shared" si="187"/>
        <v>0</v>
      </c>
      <c r="O528" s="804"/>
      <c r="P528" s="814">
        <f t="shared" si="186"/>
        <v>0</v>
      </c>
      <c r="Q528" s="760"/>
      <c r="R528" s="987">
        <f>SUMIFS('E8.a. KKAuf_SAV'!$X$6:$X$2005,'E8.a. KKAuf_SAV'!$B$6:$B$2005,$C528,'E8.a. KKAuf_SAV'!$D$6:$D$2005,$H528)</f>
        <v>0</v>
      </c>
      <c r="S528" s="987">
        <f>SUMIFS('E8.b. KKAuf_WAV'!$N$6:$N$405,'E8.b. KKAuf_WAV'!$B$6:$B$405,$C528,'E8.b. KKAuf_WAV'!$E$6:$E$405,H528)-SUMIFS('E8.b. KKAuf_WAV'!$N$6:$N$405,'E8.b. KKAuf_WAV'!$B$6:$B$405,$C528,'E8.b. KKAuf_WAV'!$C$6:$C$405,"Geschäfts- oder Firmenwert",'E8.b. KKAuf_WAV'!$D$6:$D$405,H528)</f>
        <v>0</v>
      </c>
      <c r="T528" s="974"/>
      <c r="U528" s="987">
        <f>SUMIFS('E8.a. KKAuf_SAV'!$W$6:$W$2005,'E8.a. KKAuf_SAV'!$B$6:$B$2005,$C528,'E8.a. KKAuf_SAV'!$D$6:$D$2005,H528)</f>
        <v>0</v>
      </c>
      <c r="V528" s="987">
        <f>SUMIFS('E8.b. KKAuf_WAV'!$M$6:$M$405,'E8.b. KKAuf_WAV'!$B$6:$B$405,$C528,'E8.b. KKAuf_WAV'!$E$6:$E$405,$H528,'E8.b. KKAuf_WAV'!$C$6:$C$405,"&lt;&gt;"&amp;"geleistete Anzahlungen auf immaterielle Vermögensgegenstände",'E8.b. KKAuf_WAV'!$C$6:$C$405,"&lt;&gt;"&amp;"geleistete Anzahlungen und Anlagen im Bau des Sachanlagevermögens",'E8.b. KKAuf_WAV'!$C$6:$C$405,"&lt;&gt;"&amp;"Geschäfts- oder Firmenwert")</f>
        <v>0</v>
      </c>
      <c r="W528" s="987">
        <f>SUMIFS('E8.b. KKAuf_WAV'!$M$6:$M$405,'E8.b. KKAuf_WAV'!$B$6:$B$405,$C528,'E8.b. KKAuf_WAV'!$E$6:$E$405,H528,'E8.b. KKAuf_WAV'!$C$6:$C$405,"geleistete Anzahlungen und Anlagen im Bau des Sachanlagevermögens")+ SUMIFS('E8.b. KKAuf_WAV'!$M$6:$M$405,'E8.b. KKAuf_WAV'!$B$6:$B$405,$C528,'E8.b. KKAuf_WAV'!$E$6:$E$405,H528,'E8.b. KKAuf_WAV'!$C$6:$C$405,"geleistete Anzahlungen auf immaterielle Vermögensgegenstände")</f>
        <v>0</v>
      </c>
      <c r="X528" s="987">
        <f>SUMIFS('E8.c. KKAuf_BKZ_NAB_IZ'!$K$6:$K$405,'E8.c. KKAuf_BKZ_NAB_IZ'!$B$6:$B$405,$C528,'E8.c. KKAuf_BKZ_NAB_IZ'!$C$6:$C$405,$H528)</f>
        <v>0</v>
      </c>
      <c r="Y528" s="987">
        <f>SUMIFS('E8.a. KKAuf_SAV'!$Y$6:$Y$2005,'E8.a. KKAuf_SAV'!$B$6:$B$2005,$C528,'E8.a. KKAuf_SAV'!$D$6:$D$2005,$H528)</f>
        <v>0</v>
      </c>
      <c r="Z528" s="987">
        <f>SUMIFS('E8.b. KKAuf_WAV'!$O$6:$O$405,'E8.b. KKAuf_WAV'!$B$6:$B$405,$C528,'E8.b. KKAuf_WAV'!$E$6:$E$405,$H528,'E8.b. KKAuf_WAV'!$C$6:$C$405,"&lt;&gt;"&amp;"geleistete Anzahlungen auf immaterielle Vermögensgegenstände",'E8.b. KKAuf_WAV'!$C$6:$C$405,"&lt;&gt;"&amp;"geleistete Anzahlungen und Anlagen im Bau des Sachanlagevermögens",'E8.b. KKAuf_WAV'!$C$6:$C$405,"&lt;&gt;"&amp;"Geschäfts- oder Firmenwert")</f>
        <v>0</v>
      </c>
      <c r="AA528" s="987">
        <f>SUMIFS('E8.b. KKAuf_WAV'!$O$6:$O$405,'E8.b. KKAuf_WAV'!$B$6:$B$405,$C528,'E8.b. KKAuf_WAV'!$E$6:$E$405,H528,'E8.b. KKAuf_WAV'!$C$6:$C$405,"geleistete Anzahlungen und Anlagen im Bau des Sachanlagevermögens")+ SUMIFS('E8.b. KKAuf_WAV'!$O$6:$O$405,'E8.b. KKAuf_WAV'!$B$6:$B$405,$C528,'E8.b. KKAuf_WAV'!$E$6:$E$405,H528,'E8.b. KKAuf_WAV'!$C$6:$C$405,"geleistete Anzahlungen auf immaterielle Vermögensgegenstände")</f>
        <v>0</v>
      </c>
      <c r="AB528" s="987">
        <f>SUMIFS('E8.c. KKAuf_BKZ_NAB_IZ'!$L$6:$L$405,'E8.c. KKAuf_BKZ_NAB_IZ'!$B$6:$B$405,$C528,'E8.c. KKAuf_BKZ_NAB_IZ'!$C$6:$C$405,$H528)</f>
        <v>0</v>
      </c>
      <c r="AC528" s="974"/>
      <c r="AD528" s="987">
        <f t="shared" si="190"/>
        <v>0</v>
      </c>
      <c r="AE528" s="988">
        <f>$AE$17</f>
        <v>0</v>
      </c>
      <c r="AF528" s="988">
        <f>$AF$17</f>
        <v>0</v>
      </c>
      <c r="AG528" s="988">
        <f>$AG$17</f>
        <v>0</v>
      </c>
      <c r="AH528" s="989">
        <f t="shared" si="192"/>
        <v>0</v>
      </c>
      <c r="AJ528" s="987">
        <f t="shared" si="191"/>
        <v>0</v>
      </c>
      <c r="AK528" s="988">
        <f>$AK$17</f>
        <v>0</v>
      </c>
      <c r="AL528" s="988">
        <f>$AL$17</f>
        <v>0</v>
      </c>
      <c r="AM528" s="988">
        <f>$AM$17</f>
        <v>0</v>
      </c>
      <c r="AN528" s="989">
        <f t="shared" si="188"/>
        <v>0</v>
      </c>
    </row>
    <row r="529" spans="2:40" ht="14.25" customHeight="1" x14ac:dyDescent="0.2">
      <c r="B529" s="1446"/>
      <c r="C529" s="1001">
        <f>B529</f>
        <v>0</v>
      </c>
      <c r="D529" s="1449"/>
      <c r="E529" s="1407"/>
      <c r="F529" s="1410"/>
      <c r="G529" s="990"/>
      <c r="H529" s="991">
        <v>2022</v>
      </c>
      <c r="I529" s="972"/>
      <c r="J529" s="813">
        <f t="shared" si="189"/>
        <v>0</v>
      </c>
      <c r="K529" s="804"/>
      <c r="L529" s="813">
        <f t="shared" si="179"/>
        <v>0</v>
      </c>
      <c r="M529" s="804"/>
      <c r="N529" s="813">
        <f t="shared" si="187"/>
        <v>0</v>
      </c>
      <c r="O529" s="804"/>
      <c r="P529" s="813">
        <f t="shared" ref="P529:P535" si="193">IFERROR((AJ529*AK529+AD529*AE529)*0.4*0.035*$F$529,0)</f>
        <v>0</v>
      </c>
      <c r="Q529" s="760"/>
      <c r="R529" s="992">
        <f>SUMIFS('E8.a. KKAuf_SAV'!$X$6:$X$2005,'E8.a. KKAuf_SAV'!$B$6:$B$2005,$C529,'E8.a. KKAuf_SAV'!$D$6:$D$2005,$H529)</f>
        <v>0</v>
      </c>
      <c r="S529" s="992">
        <f>SUMIFS('E8.b. KKAuf_WAV'!$N$6:$N$405,'E8.b. KKAuf_WAV'!$B$6:$B$405,$C529,'E8.b. KKAuf_WAV'!$E$6:$E$405,H529)-SUMIFS('E8.b. KKAuf_WAV'!$N$6:$N$405,'E8.b. KKAuf_WAV'!$B$6:$B$405,$C529,'E8.b. KKAuf_WAV'!$C$6:$C$405,"Geschäfts- oder Firmenwert",'E8.b. KKAuf_WAV'!$D$6:$D$405,H529)</f>
        <v>0</v>
      </c>
      <c r="T529" s="974"/>
      <c r="U529" s="992">
        <f>SUMIFS('E8.a. KKAuf_SAV'!$W$6:$W$2005,'E8.a. KKAuf_SAV'!$B$6:$B$2005,$C529,'E8.a. KKAuf_SAV'!$D$6:$D$2005,H529)</f>
        <v>0</v>
      </c>
      <c r="V529" s="992">
        <f>SUMIFS('E8.b. KKAuf_WAV'!$M$6:$M$405,'E8.b. KKAuf_WAV'!$B$6:$B$405,$C529,'E8.b. KKAuf_WAV'!$E$6:$E$405,$H529,'E8.b. KKAuf_WAV'!$C$6:$C$405,"&lt;&gt;"&amp;"geleistete Anzahlungen auf immaterielle Vermögensgegenstände",'E8.b. KKAuf_WAV'!$C$6:$C$405,"&lt;&gt;"&amp;"geleistete Anzahlungen und Anlagen im Bau des Sachanlagevermögens",'E8.b. KKAuf_WAV'!$C$6:$C$405,"&lt;&gt;"&amp;"Geschäfts- oder Firmenwert")</f>
        <v>0</v>
      </c>
      <c r="W529" s="992">
        <f>SUMIFS('E8.b. KKAuf_WAV'!$M$6:$M$405,'E8.b. KKAuf_WAV'!$B$6:$B$405,$C529,'E8.b. KKAuf_WAV'!$E$6:$E$405,Listen!$AA$3,'E8.b. KKAuf_WAV'!$C$6:$C$405,"geleistete Anzahlungen und Anlagen im Bau des Sachanlagevermögens")+ SUMIFS('E8.b. KKAuf_WAV'!$M$6:$M$405,'E8.b. KKAuf_WAV'!$B$6:$B$405,$C529,'E8.b. KKAuf_WAV'!$E$6:$E$405,Listen!$AA$3,'E8.b. KKAuf_WAV'!$C$6:$C$405,"geleistete Anzahlungen auf immaterielle Vermögensgegenstände")</f>
        <v>0</v>
      </c>
      <c r="X529" s="992">
        <f>SUMIFS('E8.c. KKAuf_BKZ_NAB_IZ'!$K$6:$K$405,'E8.c. KKAuf_BKZ_NAB_IZ'!$B$6:$B$405,$C529,'E8.c. KKAuf_BKZ_NAB_IZ'!$C$6:$C$405,$H529)</f>
        <v>0</v>
      </c>
      <c r="Y529" s="992">
        <f>SUMIFS('E8.a. KKAuf_SAV'!$Y$6:$Y$2005,'E8.a. KKAuf_SAV'!$B$6:$B$2005,$C529,'E8.a. KKAuf_SAV'!$D$6:$D$2005,$H529)</f>
        <v>0</v>
      </c>
      <c r="Z529" s="992">
        <f>SUMIFS('E8.b. KKAuf_WAV'!$O$6:$O$405,'E8.b. KKAuf_WAV'!$B$6:$B$405,$C529,'E8.b. KKAuf_WAV'!$E$6:$E$405,$H529,'E8.b. KKAuf_WAV'!$C$6:$C$405,"&lt;&gt;"&amp;"geleistete Anzahlungen auf immaterielle Vermögensgegenstände",'E8.b. KKAuf_WAV'!$C$6:$C$405,"&lt;&gt;"&amp;"geleistete Anzahlungen und Anlagen im Bau des Sachanlagevermögens",'E8.b. KKAuf_WAV'!$C$6:$C$405,"&lt;&gt;"&amp;"Geschäfts- oder Firmenwert")</f>
        <v>0</v>
      </c>
      <c r="AA529" s="992">
        <f>SUMIFS('E8.b. KKAuf_WAV'!$O$6:$O$405,'E8.b. KKAuf_WAV'!$B$6:$B$405,$C529,'E8.b. KKAuf_WAV'!$E$6:$E$405,Listen!$AA$3,'E8.b. KKAuf_WAV'!$C$6:$C$405,"geleistete Anzahlungen und Anlagen im Bau des Sachanlagevermögens")+ SUMIFS('E8.b. KKAuf_WAV'!$O$6:$O$405,'E8.b. KKAuf_WAV'!$B$6:$B$405,$C529,'E8.b. KKAuf_WAV'!$E$6:$E$405,Listen!$AA$3,'E8.b. KKAuf_WAV'!$C$6:$C$405,"geleistete Anzahlungen auf immaterielle Vermögensgegenstände")</f>
        <v>0</v>
      </c>
      <c r="AB529" s="992">
        <f>SUMIFS('E8.c. KKAuf_BKZ_NAB_IZ'!$L$6:$L$405,'E8.c. KKAuf_BKZ_NAB_IZ'!$B$6:$B$405,$C529,'E8.c. KKAuf_BKZ_NAB_IZ'!$C$6:$C$405,$H529)</f>
        <v>0</v>
      </c>
      <c r="AC529" s="974"/>
      <c r="AD529" s="992">
        <f t="shared" si="190"/>
        <v>0</v>
      </c>
      <c r="AE529" s="993">
        <f>$AE$11</f>
        <v>5.0700000000000002E-2</v>
      </c>
      <c r="AF529" s="993">
        <f>$AF$11</f>
        <v>1.7100000000000001E-2</v>
      </c>
      <c r="AG529" s="993">
        <f>$AG$11</f>
        <v>3.0499999999999999E-2</v>
      </c>
      <c r="AH529" s="994">
        <f t="shared" si="192"/>
        <v>0</v>
      </c>
      <c r="AJ529" s="992">
        <f t="shared" si="191"/>
        <v>0</v>
      </c>
      <c r="AK529" s="993">
        <f>$AK$11</f>
        <v>5.0700000000000002E-2</v>
      </c>
      <c r="AL529" s="993">
        <f>$AL$11</f>
        <v>1.7100000000000001E-2</v>
      </c>
      <c r="AM529" s="993">
        <f>$AM$11</f>
        <v>3.0499999999999999E-2</v>
      </c>
      <c r="AN529" s="994">
        <f t="shared" si="188"/>
        <v>0</v>
      </c>
    </row>
    <row r="530" spans="2:40" x14ac:dyDescent="0.2">
      <c r="B530" s="1447"/>
      <c r="C530" s="1002">
        <f>C529</f>
        <v>0</v>
      </c>
      <c r="D530" s="1450"/>
      <c r="E530" s="1408"/>
      <c r="F530" s="1408"/>
      <c r="G530" s="990"/>
      <c r="H530" s="983">
        <v>2023</v>
      </c>
      <c r="I530" s="972"/>
      <c r="J530" s="805">
        <f t="shared" si="189"/>
        <v>0</v>
      </c>
      <c r="K530" s="804"/>
      <c r="L530" s="803">
        <f t="shared" si="179"/>
        <v>0</v>
      </c>
      <c r="M530" s="804"/>
      <c r="N530" s="803">
        <f t="shared" si="187"/>
        <v>0</v>
      </c>
      <c r="O530" s="804"/>
      <c r="P530" s="803">
        <f t="shared" si="193"/>
        <v>0</v>
      </c>
      <c r="Q530" s="760"/>
      <c r="R530" s="980">
        <f>SUMIFS('E8.a. KKAuf_SAV'!$X$6:$X$2005,'E8.a. KKAuf_SAV'!$B$6:$B$2005,$C530,'E8.a. KKAuf_SAV'!$D$6:$D$2005,$H530)</f>
        <v>0</v>
      </c>
      <c r="S530" s="980">
        <f>SUMIFS('E8.b. KKAuf_WAV'!$N$6:$N$405,'E8.b. KKAuf_WAV'!$B$6:$B$405,$C530,'E8.b. KKAuf_WAV'!$E$6:$E$405,H530)-SUMIFS('E8.b. KKAuf_WAV'!$N$6:$N$405,'E8.b. KKAuf_WAV'!$B$6:$B$405,$C530,'E8.b. KKAuf_WAV'!$C$6:$C$405,"Geschäfts- oder Firmenwert",'E8.b. KKAuf_WAV'!$D$6:$D$405,H530)</f>
        <v>0</v>
      </c>
      <c r="T530" s="974"/>
      <c r="U530" s="980">
        <f>SUMIFS('E8.a. KKAuf_SAV'!$W$6:$W$2005,'E8.a. KKAuf_SAV'!$B$6:$B$2005,$C530,'E8.a. KKAuf_SAV'!$D$6:$D$2005,H530)</f>
        <v>0</v>
      </c>
      <c r="V530" s="980">
        <f>SUMIFS('E8.b. KKAuf_WAV'!$M$6:$M$405,'E8.b. KKAuf_WAV'!$B$6:$B$405,$C530,'E8.b. KKAuf_WAV'!$E$6:$E$405,$H530,'E8.b. KKAuf_WAV'!$C$6:$C$405,"&lt;&gt;"&amp;"geleistete Anzahlungen auf immaterielle Vermögensgegenstände",'E8.b. KKAuf_WAV'!$C$6:$C$405,"&lt;&gt;"&amp;"geleistete Anzahlungen und Anlagen im Bau des Sachanlagevermögens",'E8.b. KKAuf_WAV'!$C$6:$C$405,"&lt;&gt;"&amp;"Geschäfts- oder Firmenwert")</f>
        <v>0</v>
      </c>
      <c r="W530" s="980"/>
      <c r="X530" s="980">
        <f>SUMIFS('E8.c. KKAuf_BKZ_NAB_IZ'!$K$6:$K$405,'E8.c. KKAuf_BKZ_NAB_IZ'!$B$6:$B$405,$C530,'E8.c. KKAuf_BKZ_NAB_IZ'!$C$6:$C$405,$H530)</f>
        <v>0</v>
      </c>
      <c r="Y530" s="980">
        <f>SUMIFS('E8.a. KKAuf_SAV'!$Y$6:$Y$2005,'E8.a. KKAuf_SAV'!$B$6:$B$2005,$C530,'E8.a. KKAuf_SAV'!$D$6:$D$2005,$H530)</f>
        <v>0</v>
      </c>
      <c r="Z530" s="980">
        <f>SUMIFS('E8.b. KKAuf_WAV'!$O$6:$O$405,'E8.b. KKAuf_WAV'!$B$6:$B$405,$C530,'E8.b. KKAuf_WAV'!$E$6:$E$405,$H530,'E8.b. KKAuf_WAV'!$C$6:$C$405,"&lt;&gt;"&amp;"geleistete Anzahlungen auf immaterielle Vermögensgegenstände",'E8.b. KKAuf_WAV'!$C$6:$C$405,"&lt;&gt;"&amp;"geleistete Anzahlungen und Anlagen im Bau des Sachanlagevermögens",'E8.b. KKAuf_WAV'!$C$6:$C$405,"&lt;&gt;"&amp;"Geschäfts- oder Firmenwert")</f>
        <v>0</v>
      </c>
      <c r="AA530" s="980"/>
      <c r="AB530" s="980">
        <f>SUMIFS('E8.c. KKAuf_BKZ_NAB_IZ'!$L$6:$L$405,'E8.c. KKAuf_BKZ_NAB_IZ'!$B$6:$B$405,$C530,'E8.c. KKAuf_BKZ_NAB_IZ'!$C$6:$C$405,$H530)</f>
        <v>0</v>
      </c>
      <c r="AC530" s="974"/>
      <c r="AD530" s="980">
        <f t="shared" si="190"/>
        <v>0</v>
      </c>
      <c r="AE530" s="984">
        <f>$AE$12</f>
        <v>5.0700000000000002E-2</v>
      </c>
      <c r="AF530" s="984">
        <f>$AF$12</f>
        <v>1.7100000000000001E-2</v>
      </c>
      <c r="AG530" s="984">
        <f>$AG$12</f>
        <v>3.0499999999999999E-2</v>
      </c>
      <c r="AH530" s="982">
        <f t="shared" si="192"/>
        <v>0</v>
      </c>
      <c r="AJ530" s="980"/>
      <c r="AK530" s="984">
        <f>$AK$12</f>
        <v>5.0700000000000002E-2</v>
      </c>
      <c r="AL530" s="984">
        <f>$AL$12</f>
        <v>1.7100000000000001E-2</v>
      </c>
      <c r="AM530" s="984">
        <f>$AM$12</f>
        <v>3.0499999999999999E-2</v>
      </c>
      <c r="AN530" s="982">
        <f t="shared" si="188"/>
        <v>0</v>
      </c>
    </row>
    <row r="531" spans="2:40" x14ac:dyDescent="0.2">
      <c r="B531" s="1447"/>
      <c r="C531" s="1002">
        <f>C529</f>
        <v>0</v>
      </c>
      <c r="D531" s="1450"/>
      <c r="E531" s="1408"/>
      <c r="F531" s="1408"/>
      <c r="G531" s="990"/>
      <c r="H531" s="983">
        <v>2024</v>
      </c>
      <c r="I531" s="972"/>
      <c r="J531" s="803">
        <f t="shared" si="189"/>
        <v>0</v>
      </c>
      <c r="K531" s="804"/>
      <c r="L531" s="803">
        <f t="shared" si="179"/>
        <v>0</v>
      </c>
      <c r="M531" s="804"/>
      <c r="N531" s="803">
        <f t="shared" si="187"/>
        <v>0</v>
      </c>
      <c r="O531" s="804"/>
      <c r="P531" s="803">
        <f t="shared" si="193"/>
        <v>0</v>
      </c>
      <c r="Q531" s="760"/>
      <c r="R531" s="980">
        <f>SUMIFS('E8.a. KKAuf_SAV'!$X$6:$X$2005,'E8.a. KKAuf_SAV'!$B$6:$B$2005,$C531,'E8.a. KKAuf_SAV'!$D$6:$D$2005,$H531)</f>
        <v>0</v>
      </c>
      <c r="S531" s="980">
        <f>SUMIFS('E8.b. KKAuf_WAV'!$N$6:$N$405,'E8.b. KKAuf_WAV'!$B$6:$B$405,$C531,'E8.b. KKAuf_WAV'!$E$6:$E$405,H531)-SUMIFS('E8.b. KKAuf_WAV'!$N$6:$N$405,'E8.b. KKAuf_WAV'!$B$6:$B$405,$C531,'E8.b. KKAuf_WAV'!$C$6:$C$405,"Geschäfts- oder Firmenwert",'E8.b. KKAuf_WAV'!$D$6:$D$405,H531)</f>
        <v>0</v>
      </c>
      <c r="T531" s="974"/>
      <c r="U531" s="980">
        <f>SUMIFS('E8.a. KKAuf_SAV'!$W$6:$W$2005,'E8.a. KKAuf_SAV'!$B$6:$B$2005,$C531,'E8.a. KKAuf_SAV'!$D$6:$D$2005,H531)</f>
        <v>0</v>
      </c>
      <c r="V531" s="980">
        <f>SUMIFS('E8.b. KKAuf_WAV'!$M$6:$M$405,'E8.b. KKAuf_WAV'!$B$6:$B$405,$C531,'E8.b. KKAuf_WAV'!$E$6:$E$405,$H531,'E8.b. KKAuf_WAV'!$C$6:$C$405,"&lt;&gt;"&amp;"geleistete Anzahlungen auf immaterielle Vermögensgegenstände",'E8.b. KKAuf_WAV'!$C$6:$C$405,"&lt;&gt;"&amp;"geleistete Anzahlungen und Anlagen im Bau des Sachanlagevermögens",'E8.b. KKAuf_WAV'!$C$6:$C$405,"&lt;&gt;"&amp;"Geschäfts- oder Firmenwert")</f>
        <v>0</v>
      </c>
      <c r="W531" s="980">
        <f>SUMIFS('E8.b. KKAuf_WAV'!$M$6:$M$405,'E8.b. KKAuf_WAV'!$B$6:$B$405,$C531,'E8.b. KKAuf_WAV'!$E$6:$E$405,H531,'E8.b. KKAuf_WAV'!$C$6:$C$405,"geleistete Anzahlungen und Anlagen im Bau des Sachanlagevermögens")+ SUMIFS('E8.b. KKAuf_WAV'!$M$6:$M$405,'E8.b. KKAuf_WAV'!$B$6:$B$405,$C531,'E8.b. KKAuf_WAV'!$E$6:$E$405,H531,'E8.b. KKAuf_WAV'!$C$6:$C$405,"geleistete Anzahlungen auf immaterielle Vermögensgegenstände")</f>
        <v>0</v>
      </c>
      <c r="X531" s="980">
        <f>SUMIFS('E8.c. KKAuf_BKZ_NAB_IZ'!$K$6:$K$405,'E8.c. KKAuf_BKZ_NAB_IZ'!$B$6:$B$405,$C531,'E8.c. KKAuf_BKZ_NAB_IZ'!$C$6:$C$405,$H531)</f>
        <v>0</v>
      </c>
      <c r="Y531" s="980">
        <f>SUMIFS('E8.a. KKAuf_SAV'!$Y$6:$Y$2005,'E8.a. KKAuf_SAV'!$B$6:$B$2005,$C531,'E8.a. KKAuf_SAV'!$D$6:$D$2005,$H531)</f>
        <v>0</v>
      </c>
      <c r="Z531" s="980">
        <f>SUMIFS('E8.b. KKAuf_WAV'!$O$6:$O$405,'E8.b. KKAuf_WAV'!$B$6:$B$405,$C531,'E8.b. KKAuf_WAV'!$E$6:$E$405,$H531,'E8.b. KKAuf_WAV'!$C$6:$C$405,"&lt;&gt;"&amp;"geleistete Anzahlungen auf immaterielle Vermögensgegenstände",'E8.b. KKAuf_WAV'!$C$6:$C$405,"&lt;&gt;"&amp;"geleistete Anzahlungen und Anlagen im Bau des Sachanlagevermögens",'E8.b. KKAuf_WAV'!$C$6:$C$405,"&lt;&gt;"&amp;"Geschäfts- oder Firmenwert")</f>
        <v>0</v>
      </c>
      <c r="AA531" s="980">
        <f>SUMIFS('E8.b. KKAuf_WAV'!$O$6:$O$405,'E8.b. KKAuf_WAV'!$B$6:$B$405,$C531,'E8.b. KKAuf_WAV'!$E$6:$E$405,H531,'E8.b. KKAuf_WAV'!$C$6:$C$405,"geleistete Anzahlungen und Anlagen im Bau des Sachanlagevermögens")+ SUMIFS('E8.b. KKAuf_WAV'!$O$6:$O$405,'E8.b. KKAuf_WAV'!$B$6:$B$405,$C531,'E8.b. KKAuf_WAV'!$E$6:$E$405,H531,'E8.b. KKAuf_WAV'!$C$6:$C$405,"geleistete Anzahlungen auf immaterielle Vermögensgegenstände")</f>
        <v>0</v>
      </c>
      <c r="AB531" s="980">
        <f>SUMIFS('E8.c. KKAuf_BKZ_NAB_IZ'!$L$6:$L$405,'E8.c. KKAuf_BKZ_NAB_IZ'!$B$6:$B$405,$C531,'E8.c. KKAuf_BKZ_NAB_IZ'!$C$6:$C$405,$H531)</f>
        <v>0</v>
      </c>
      <c r="AC531" s="974"/>
      <c r="AD531" s="980">
        <f t="shared" si="190"/>
        <v>0</v>
      </c>
      <c r="AE531" s="984">
        <f>$AE$13</f>
        <v>6.93E-2</v>
      </c>
      <c r="AF531" s="984">
        <f>$AF$13</f>
        <v>3.8699999999999998E-2</v>
      </c>
      <c r="AG531" s="984">
        <f>$AG$13</f>
        <v>5.0900000000000001E-2</v>
      </c>
      <c r="AH531" s="982">
        <f t="shared" si="192"/>
        <v>0</v>
      </c>
      <c r="AJ531" s="980">
        <f t="shared" si="191"/>
        <v>0</v>
      </c>
      <c r="AK531" s="984">
        <f>$AK$13</f>
        <v>7.0099999999999996E-2</v>
      </c>
      <c r="AL531" s="984">
        <f>$AL$13</f>
        <v>3.6600000000000001E-2</v>
      </c>
      <c r="AM531" s="984">
        <f>$AM$13</f>
        <v>0.05</v>
      </c>
      <c r="AN531" s="982">
        <f t="shared" si="188"/>
        <v>0</v>
      </c>
    </row>
    <row r="532" spans="2:40" ht="15" thickBot="1" x14ac:dyDescent="0.25">
      <c r="B532" s="1447"/>
      <c r="C532" s="1002">
        <f>C529</f>
        <v>0</v>
      </c>
      <c r="D532" s="1450"/>
      <c r="E532" s="1408"/>
      <c r="F532" s="1408"/>
      <c r="G532" s="990"/>
      <c r="H532" s="983">
        <v>2025</v>
      </c>
      <c r="I532" s="972"/>
      <c r="J532" s="803">
        <f t="shared" si="189"/>
        <v>0</v>
      </c>
      <c r="K532" s="804"/>
      <c r="L532" s="803">
        <f t="shared" si="179"/>
        <v>0</v>
      </c>
      <c r="M532" s="804"/>
      <c r="N532" s="803">
        <f t="shared" si="187"/>
        <v>0</v>
      </c>
      <c r="O532" s="804"/>
      <c r="P532" s="803">
        <f t="shared" si="193"/>
        <v>0</v>
      </c>
      <c r="Q532" s="760"/>
      <c r="R532" s="980">
        <f>SUMIFS('E8.a. KKAuf_SAV'!$X$6:$X$2005,'E8.a. KKAuf_SAV'!$B$6:$B$2005,$C532,'E8.a. KKAuf_SAV'!$D$6:$D$2005,$H532)</f>
        <v>0</v>
      </c>
      <c r="S532" s="980">
        <f>SUMIFS('E8.b. KKAuf_WAV'!$N$6:$N$405,'E8.b. KKAuf_WAV'!$B$6:$B$405,$C532,'E8.b. KKAuf_WAV'!$E$6:$E$405,H532)-SUMIFS('E8.b. KKAuf_WAV'!$N$6:$N$405,'E8.b. KKAuf_WAV'!$B$6:$B$405,$C532,'E8.b. KKAuf_WAV'!$C$6:$C$405,"Geschäfts- oder Firmenwert",'E8.b. KKAuf_WAV'!$D$6:$D$405,H532)</f>
        <v>0</v>
      </c>
      <c r="T532" s="974"/>
      <c r="U532" s="980">
        <f>SUMIFS('E8.a. KKAuf_SAV'!$W$6:$W$2005,'E8.a. KKAuf_SAV'!$B$6:$B$2005,$C532,'E8.a. KKAuf_SAV'!$D$6:$D$2005,H532)</f>
        <v>0</v>
      </c>
      <c r="V532" s="980">
        <f>SUMIFS('E8.b. KKAuf_WAV'!$M$6:$M$405,'E8.b. KKAuf_WAV'!$B$6:$B$405,$C532,'E8.b. KKAuf_WAV'!$E$6:$E$405,$H532,'E8.b. KKAuf_WAV'!$C$6:$C$405,"&lt;&gt;"&amp;"geleistete Anzahlungen auf immaterielle Vermögensgegenstände",'E8.b. KKAuf_WAV'!$C$6:$C$405,"&lt;&gt;"&amp;"geleistete Anzahlungen und Anlagen im Bau des Sachanlagevermögens",'E8.b. KKAuf_WAV'!$C$6:$C$405,"&lt;&gt;"&amp;"Geschäfts- oder Firmenwert")</f>
        <v>0</v>
      </c>
      <c r="W532" s="980">
        <f>SUMIFS('E8.b. KKAuf_WAV'!$M$6:$M$405,'E8.b. KKAuf_WAV'!$B$6:$B$405,$C532,'E8.b. KKAuf_WAV'!$E$6:$E$405,H532,'E8.b. KKAuf_WAV'!$C$6:$C$405,"geleistete Anzahlungen und Anlagen im Bau des Sachanlagevermögens")+ SUMIFS('E8.b. KKAuf_WAV'!$M$6:$M$405,'E8.b. KKAuf_WAV'!$B$6:$B$405,$C532,'E8.b. KKAuf_WAV'!$E$6:$E$405,H532,'E8.b. KKAuf_WAV'!$C$6:$C$405,"geleistete Anzahlungen auf immaterielle Vermögensgegenstände")</f>
        <v>0</v>
      </c>
      <c r="X532" s="980">
        <f>SUMIFS('E8.c. KKAuf_BKZ_NAB_IZ'!$K$6:$K$405,'E8.c. KKAuf_BKZ_NAB_IZ'!$B$6:$B$405,$C532,'E8.c. KKAuf_BKZ_NAB_IZ'!$C$6:$C$405,$H532)</f>
        <v>0</v>
      </c>
      <c r="Y532" s="980">
        <f>SUMIFS('E8.a. KKAuf_SAV'!$Y$6:$Y$2005,'E8.a. KKAuf_SAV'!$B$6:$B$2005,$C532,'E8.a. KKAuf_SAV'!$D$6:$D$2005,$H532)</f>
        <v>0</v>
      </c>
      <c r="Z532" s="980">
        <f>SUMIFS('E8.b. KKAuf_WAV'!$O$6:$O$405,'E8.b. KKAuf_WAV'!$B$6:$B$405,$C532,'E8.b. KKAuf_WAV'!$E$6:$E$405,$H532,'E8.b. KKAuf_WAV'!$C$6:$C$405,"&lt;&gt;"&amp;"geleistete Anzahlungen auf immaterielle Vermögensgegenstände",'E8.b. KKAuf_WAV'!$C$6:$C$405,"&lt;&gt;"&amp;"geleistete Anzahlungen und Anlagen im Bau des Sachanlagevermögens",'E8.b. KKAuf_WAV'!$C$6:$C$405,"&lt;&gt;"&amp;"Geschäfts- oder Firmenwert")</f>
        <v>0</v>
      </c>
      <c r="AA532" s="980">
        <f>SUMIFS('E8.b. KKAuf_WAV'!$O$6:$O$405,'E8.b. KKAuf_WAV'!$B$6:$B$405,$C532,'E8.b. KKAuf_WAV'!$E$6:$E$405,H532,'E8.b. KKAuf_WAV'!$C$6:$C$405,"geleistete Anzahlungen und Anlagen im Bau des Sachanlagevermögens")+ SUMIFS('E8.b. KKAuf_WAV'!$O$6:$O$405,'E8.b. KKAuf_WAV'!$B$6:$B$405,$C532,'E8.b. KKAuf_WAV'!$E$6:$E$405,H532,'E8.b. KKAuf_WAV'!$C$6:$C$405,"geleistete Anzahlungen auf immaterielle Vermögensgegenstände")</f>
        <v>0</v>
      </c>
      <c r="AB532" s="980">
        <f>SUMIFS('E8.c. KKAuf_BKZ_NAB_IZ'!$L$6:$L$405,'E8.c. KKAuf_BKZ_NAB_IZ'!$B$6:$B$405,$C532,'E8.c. KKAuf_BKZ_NAB_IZ'!$C$6:$C$405,$H532)</f>
        <v>0</v>
      </c>
      <c r="AC532" s="974"/>
      <c r="AD532" s="980">
        <f t="shared" si="190"/>
        <v>0</v>
      </c>
      <c r="AE532" s="984">
        <f>$AE$14</f>
        <v>7.0099999999999996E-2</v>
      </c>
      <c r="AF532" s="984">
        <f>$AF$14</f>
        <v>3.6600000000000001E-2</v>
      </c>
      <c r="AG532" s="984">
        <f>$AG$14</f>
        <v>0.05</v>
      </c>
      <c r="AH532" s="982">
        <f t="shared" si="192"/>
        <v>0</v>
      </c>
      <c r="AJ532" s="980">
        <f t="shared" si="191"/>
        <v>0</v>
      </c>
      <c r="AK532" s="984">
        <f>$AK$14</f>
        <v>7.0099999999999996E-2</v>
      </c>
      <c r="AL532" s="984">
        <f>$AL$14</f>
        <v>3.6600000000000001E-2</v>
      </c>
      <c r="AM532" s="984">
        <f>$AM$14</f>
        <v>0.05</v>
      </c>
      <c r="AN532" s="982">
        <f t="shared" si="188"/>
        <v>0</v>
      </c>
    </row>
    <row r="533" spans="2:40" ht="15" hidden="1" thickBot="1" x14ac:dyDescent="0.25">
      <c r="B533" s="1447"/>
      <c r="C533" s="1002">
        <f>C529</f>
        <v>0</v>
      </c>
      <c r="D533" s="1450"/>
      <c r="E533" s="1408"/>
      <c r="F533" s="1408"/>
      <c r="G533" s="990"/>
      <c r="H533" s="983">
        <v>2026</v>
      </c>
      <c r="I533" s="972"/>
      <c r="J533" s="803">
        <f t="shared" si="189"/>
        <v>0</v>
      </c>
      <c r="K533" s="804"/>
      <c r="L533" s="803">
        <f t="shared" si="179"/>
        <v>0</v>
      </c>
      <c r="M533" s="804"/>
      <c r="N533" s="803">
        <f t="shared" si="187"/>
        <v>0</v>
      </c>
      <c r="O533" s="804"/>
      <c r="P533" s="803">
        <f t="shared" si="193"/>
        <v>0</v>
      </c>
      <c r="Q533" s="760"/>
      <c r="R533" s="980">
        <f>SUMIFS('E8.a. KKAuf_SAV'!$X$6:$X$2005,'E8.a. KKAuf_SAV'!$B$6:$B$2005,$C533,'E8.a. KKAuf_SAV'!$D$6:$D$2005,$H533)</f>
        <v>0</v>
      </c>
      <c r="S533" s="980">
        <f>SUMIFS('E8.b. KKAuf_WAV'!$N$6:$N$405,'E8.b. KKAuf_WAV'!$B$6:$B$405,$C533,'E8.b. KKAuf_WAV'!$E$6:$E$405,H533)-SUMIFS('E8.b. KKAuf_WAV'!$N$6:$N$405,'E8.b. KKAuf_WAV'!$B$6:$B$405,$C533,'E8.b. KKAuf_WAV'!$C$6:$C$405,"Geschäfts- oder Firmenwert",'E8.b. KKAuf_WAV'!$D$6:$D$405,H533)</f>
        <v>0</v>
      </c>
      <c r="T533" s="974"/>
      <c r="U533" s="980">
        <f>SUMIFS('E8.a. KKAuf_SAV'!$W$6:$W$2005,'E8.a. KKAuf_SAV'!$B$6:$B$2005,$C533,'E8.a. KKAuf_SAV'!$D$6:$D$2005,H533)</f>
        <v>0</v>
      </c>
      <c r="V533" s="980">
        <f>SUMIFS('E8.b. KKAuf_WAV'!$M$6:$M$405,'E8.b. KKAuf_WAV'!$B$6:$B$405,$C533,'E8.b. KKAuf_WAV'!$E$6:$E$405,$H533,'E8.b. KKAuf_WAV'!$C$6:$C$405,"&lt;&gt;"&amp;"geleistete Anzahlungen auf immaterielle Vermögensgegenstände",'E8.b. KKAuf_WAV'!$C$6:$C$405,"&lt;&gt;"&amp;"geleistete Anzahlungen und Anlagen im Bau des Sachanlagevermögens",'E8.b. KKAuf_WAV'!$C$6:$C$405,"&lt;&gt;"&amp;"Geschäfts- oder Firmenwert")</f>
        <v>0</v>
      </c>
      <c r="W533" s="980">
        <f>SUMIFS('E8.b. KKAuf_WAV'!$M$6:$M$405,'E8.b. KKAuf_WAV'!$B$6:$B$405,$C533,'E8.b. KKAuf_WAV'!$E$6:$E$405,H533,'E8.b. KKAuf_WAV'!$C$6:$C$405,"geleistete Anzahlungen und Anlagen im Bau des Sachanlagevermögens")+ SUMIFS('E8.b. KKAuf_WAV'!$M$6:$M$405,'E8.b. KKAuf_WAV'!$B$6:$B$405,$C533,'E8.b. KKAuf_WAV'!$E$6:$E$405,H533,'E8.b. KKAuf_WAV'!$C$6:$C$405,"geleistete Anzahlungen auf immaterielle Vermögensgegenstände")</f>
        <v>0</v>
      </c>
      <c r="X533" s="980">
        <f>SUMIFS('E8.c. KKAuf_BKZ_NAB_IZ'!$K$6:$K$405,'E8.c. KKAuf_BKZ_NAB_IZ'!$B$6:$B$405,$C533,'E8.c. KKAuf_BKZ_NAB_IZ'!$C$6:$C$405,$H533)</f>
        <v>0</v>
      </c>
      <c r="Y533" s="980">
        <f>SUMIFS('E8.a. KKAuf_SAV'!$Y$6:$Y$2005,'E8.a. KKAuf_SAV'!$B$6:$B$2005,$C533,'E8.a. KKAuf_SAV'!$D$6:$D$2005,$H533)</f>
        <v>0</v>
      </c>
      <c r="Z533" s="980">
        <f>SUMIFS('E8.b. KKAuf_WAV'!$O$6:$O$405,'E8.b. KKAuf_WAV'!$B$6:$B$405,$C533,'E8.b. KKAuf_WAV'!$E$6:$E$405,$H533,'E8.b. KKAuf_WAV'!$C$6:$C$405,"&lt;&gt;"&amp;"geleistete Anzahlungen auf immaterielle Vermögensgegenstände",'E8.b. KKAuf_WAV'!$C$6:$C$405,"&lt;&gt;"&amp;"geleistete Anzahlungen und Anlagen im Bau des Sachanlagevermögens",'E8.b. KKAuf_WAV'!$C$6:$C$405,"&lt;&gt;"&amp;"Geschäfts- oder Firmenwert")</f>
        <v>0</v>
      </c>
      <c r="AA533" s="980">
        <f>SUMIFS('E8.b. KKAuf_WAV'!$O$6:$O$405,'E8.b. KKAuf_WAV'!$B$6:$B$405,$C533,'E8.b. KKAuf_WAV'!$E$6:$E$405,H533,'E8.b. KKAuf_WAV'!$C$6:$C$405,"geleistete Anzahlungen und Anlagen im Bau des Sachanlagevermögens")+ SUMIFS('E8.b. KKAuf_WAV'!$O$6:$O$405,'E8.b. KKAuf_WAV'!$B$6:$B$405,$C533,'E8.b. KKAuf_WAV'!$E$6:$E$405,H533,'E8.b. KKAuf_WAV'!$C$6:$C$405,"geleistete Anzahlungen auf immaterielle Vermögensgegenstände")</f>
        <v>0</v>
      </c>
      <c r="AB533" s="980">
        <f>SUMIFS('E8.c. KKAuf_BKZ_NAB_IZ'!$L$6:$L$405,'E8.c. KKAuf_BKZ_NAB_IZ'!$B$6:$B$405,$C533,'E8.c. KKAuf_BKZ_NAB_IZ'!$C$6:$C$405,$H533)</f>
        <v>0</v>
      </c>
      <c r="AC533" s="974"/>
      <c r="AD533" s="980">
        <f t="shared" si="190"/>
        <v>0</v>
      </c>
      <c r="AE533" s="984">
        <f>$AE$15</f>
        <v>0</v>
      </c>
      <c r="AF533" s="984">
        <f>$AF$15</f>
        <v>0</v>
      </c>
      <c r="AG533" s="984">
        <f>$AG$15</f>
        <v>0</v>
      </c>
      <c r="AH533" s="982">
        <f t="shared" si="192"/>
        <v>0</v>
      </c>
      <c r="AJ533" s="980">
        <f t="shared" si="191"/>
        <v>0</v>
      </c>
      <c r="AK533" s="984">
        <f>$AK$15</f>
        <v>0</v>
      </c>
      <c r="AL533" s="984">
        <f>$AL$15</f>
        <v>0</v>
      </c>
      <c r="AM533" s="984">
        <f>$AM$15</f>
        <v>0</v>
      </c>
      <c r="AN533" s="982">
        <f t="shared" si="188"/>
        <v>0</v>
      </c>
    </row>
    <row r="534" spans="2:40" ht="15" hidden="1" thickBot="1" x14ac:dyDescent="0.25">
      <c r="B534" s="1447"/>
      <c r="C534" s="1002">
        <f>C529</f>
        <v>0</v>
      </c>
      <c r="D534" s="1450"/>
      <c r="E534" s="1408"/>
      <c r="F534" s="1408"/>
      <c r="G534" s="990"/>
      <c r="H534" s="983">
        <v>2027</v>
      </c>
      <c r="I534" s="972"/>
      <c r="J534" s="803">
        <f t="shared" si="189"/>
        <v>0</v>
      </c>
      <c r="K534" s="804"/>
      <c r="L534" s="803">
        <f t="shared" si="179"/>
        <v>0</v>
      </c>
      <c r="M534" s="804"/>
      <c r="N534" s="803">
        <f t="shared" si="187"/>
        <v>0</v>
      </c>
      <c r="O534" s="804"/>
      <c r="P534" s="803">
        <f t="shared" si="193"/>
        <v>0</v>
      </c>
      <c r="Q534" s="760"/>
      <c r="R534" s="980">
        <f>SUMIFS('E8.a. KKAuf_SAV'!$X$6:$X$2005,'E8.a. KKAuf_SAV'!$B$6:$B$2005,$C534,'E8.a. KKAuf_SAV'!$D$6:$D$2005,$H534)</f>
        <v>0</v>
      </c>
      <c r="S534" s="980">
        <f>SUMIFS('E8.b. KKAuf_WAV'!$N$6:$N$405,'E8.b. KKAuf_WAV'!$B$6:$B$405,$C534,'E8.b. KKAuf_WAV'!$E$6:$E$405,H534)-SUMIFS('E8.b. KKAuf_WAV'!$N$6:$N$405,'E8.b. KKAuf_WAV'!$B$6:$B$405,$C534,'E8.b. KKAuf_WAV'!$C$6:$C$405,"Geschäfts- oder Firmenwert",'E8.b. KKAuf_WAV'!$D$6:$D$405,H534)</f>
        <v>0</v>
      </c>
      <c r="T534" s="974"/>
      <c r="U534" s="980">
        <f>SUMIFS('E8.a. KKAuf_SAV'!$W$6:$W$2005,'E8.a. KKAuf_SAV'!$B$6:$B$2005,$C534,'E8.a. KKAuf_SAV'!$D$6:$D$2005,H534)</f>
        <v>0</v>
      </c>
      <c r="V534" s="980">
        <f>SUMIFS('E8.b. KKAuf_WAV'!$M$6:$M$405,'E8.b. KKAuf_WAV'!$B$6:$B$405,$C534,'E8.b. KKAuf_WAV'!$E$6:$E$405,$H534,'E8.b. KKAuf_WAV'!$C$6:$C$405,"&lt;&gt;"&amp;"geleistete Anzahlungen auf immaterielle Vermögensgegenstände",'E8.b. KKAuf_WAV'!$C$6:$C$405,"&lt;&gt;"&amp;"geleistete Anzahlungen und Anlagen im Bau des Sachanlagevermögens",'E8.b. KKAuf_WAV'!$C$6:$C$405,"&lt;&gt;"&amp;"Geschäfts- oder Firmenwert")</f>
        <v>0</v>
      </c>
      <c r="W534" s="980">
        <f>SUMIFS('E8.b. KKAuf_WAV'!$M$6:$M$405,'E8.b. KKAuf_WAV'!$B$6:$B$405,$C534,'E8.b. KKAuf_WAV'!$E$6:$E$405,H534,'E8.b. KKAuf_WAV'!$C$6:$C$405,"geleistete Anzahlungen und Anlagen im Bau des Sachanlagevermögens")+ SUMIFS('E8.b. KKAuf_WAV'!$M$6:$M$405,'E8.b. KKAuf_WAV'!$B$6:$B$405,$C534,'E8.b. KKAuf_WAV'!$E$6:$E$405,H534,'E8.b. KKAuf_WAV'!$C$6:$C$405,"geleistete Anzahlungen auf immaterielle Vermögensgegenstände")</f>
        <v>0</v>
      </c>
      <c r="X534" s="980">
        <f>SUMIFS('E8.c. KKAuf_BKZ_NAB_IZ'!$K$6:$K$405,'E8.c. KKAuf_BKZ_NAB_IZ'!$B$6:$B$405,$C534,'E8.c. KKAuf_BKZ_NAB_IZ'!$C$6:$C$405,$H534)</f>
        <v>0</v>
      </c>
      <c r="Y534" s="980">
        <f>SUMIFS('E8.a. KKAuf_SAV'!$Y$6:$Y$2005,'E8.a. KKAuf_SAV'!$B$6:$B$2005,$C534,'E8.a. KKAuf_SAV'!$D$6:$D$2005,$H534)</f>
        <v>0</v>
      </c>
      <c r="Z534" s="980">
        <f>SUMIFS('E8.b. KKAuf_WAV'!$O$6:$O$405,'E8.b. KKAuf_WAV'!$B$6:$B$405,$C534,'E8.b. KKAuf_WAV'!$E$6:$E$405,$H534,'E8.b. KKAuf_WAV'!$C$6:$C$405,"&lt;&gt;"&amp;"geleistete Anzahlungen auf immaterielle Vermögensgegenstände",'E8.b. KKAuf_WAV'!$C$6:$C$405,"&lt;&gt;"&amp;"geleistete Anzahlungen und Anlagen im Bau des Sachanlagevermögens",'E8.b. KKAuf_WAV'!$C$6:$C$405,"&lt;&gt;"&amp;"Geschäfts- oder Firmenwert")</f>
        <v>0</v>
      </c>
      <c r="AA534" s="980">
        <f>SUMIFS('E8.b. KKAuf_WAV'!$O$6:$O$405,'E8.b. KKAuf_WAV'!$B$6:$B$405,$C534,'E8.b. KKAuf_WAV'!$E$6:$E$405,H534,'E8.b. KKAuf_WAV'!$C$6:$C$405,"geleistete Anzahlungen und Anlagen im Bau des Sachanlagevermögens")+ SUMIFS('E8.b. KKAuf_WAV'!$O$6:$O$405,'E8.b. KKAuf_WAV'!$B$6:$B$405,$C534,'E8.b. KKAuf_WAV'!$E$6:$E$405,H534,'E8.b. KKAuf_WAV'!$C$6:$C$405,"geleistete Anzahlungen auf immaterielle Vermögensgegenstände")</f>
        <v>0</v>
      </c>
      <c r="AB534" s="980">
        <f>SUMIFS('E8.c. KKAuf_BKZ_NAB_IZ'!$L$6:$L$405,'E8.c. KKAuf_BKZ_NAB_IZ'!$B$6:$B$405,$C534,'E8.c. KKAuf_BKZ_NAB_IZ'!$C$6:$C$405,$H534)</f>
        <v>0</v>
      </c>
      <c r="AC534" s="974"/>
      <c r="AD534" s="980">
        <f t="shared" si="190"/>
        <v>0</v>
      </c>
      <c r="AE534" s="984">
        <f>$AE$16</f>
        <v>0</v>
      </c>
      <c r="AF534" s="984">
        <f>$AF$16</f>
        <v>0</v>
      </c>
      <c r="AG534" s="984">
        <f>$AG$16</f>
        <v>0</v>
      </c>
      <c r="AH534" s="982">
        <f t="shared" si="192"/>
        <v>0</v>
      </c>
      <c r="AJ534" s="980">
        <f t="shared" si="191"/>
        <v>0</v>
      </c>
      <c r="AK534" s="984">
        <f>$AK$16</f>
        <v>0</v>
      </c>
      <c r="AL534" s="984">
        <f>$AL$16</f>
        <v>0</v>
      </c>
      <c r="AM534" s="984">
        <f>$AM$16</f>
        <v>0</v>
      </c>
      <c r="AN534" s="982">
        <f t="shared" si="188"/>
        <v>0</v>
      </c>
    </row>
    <row r="535" spans="2:40" ht="15" hidden="1" thickBot="1" x14ac:dyDescent="0.25">
      <c r="B535" s="1448"/>
      <c r="C535" s="1003">
        <f>C529</f>
        <v>0</v>
      </c>
      <c r="D535" s="1451"/>
      <c r="E535" s="1409"/>
      <c r="F535" s="1409"/>
      <c r="G535" s="970"/>
      <c r="H535" s="986">
        <v>2028</v>
      </c>
      <c r="I535" s="972"/>
      <c r="J535" s="815">
        <f t="shared" si="189"/>
        <v>0</v>
      </c>
      <c r="K535" s="804"/>
      <c r="L535" s="814">
        <f t="shared" si="179"/>
        <v>0</v>
      </c>
      <c r="M535" s="804"/>
      <c r="N535" s="814">
        <f t="shared" si="187"/>
        <v>0</v>
      </c>
      <c r="O535" s="804"/>
      <c r="P535" s="814">
        <f t="shared" si="193"/>
        <v>0</v>
      </c>
      <c r="Q535" s="760"/>
      <c r="R535" s="987">
        <f>SUMIFS('E8.a. KKAuf_SAV'!$X$6:$X$2005,'E8.a. KKAuf_SAV'!$B$6:$B$2005,$C535,'E8.a. KKAuf_SAV'!$D$6:$D$2005,$H535)</f>
        <v>0</v>
      </c>
      <c r="S535" s="987">
        <f>SUMIFS('E8.b. KKAuf_WAV'!$N$6:$N$405,'E8.b. KKAuf_WAV'!$B$6:$B$405,$C535,'E8.b. KKAuf_WAV'!$E$6:$E$405,H535)-SUMIFS('E8.b. KKAuf_WAV'!$N$6:$N$405,'E8.b. KKAuf_WAV'!$B$6:$B$405,$C535,'E8.b. KKAuf_WAV'!$C$6:$C$405,"Geschäfts- oder Firmenwert",'E8.b. KKAuf_WAV'!$D$6:$D$405,H535)</f>
        <v>0</v>
      </c>
      <c r="T535" s="974"/>
      <c r="U535" s="987">
        <f>SUMIFS('E8.a. KKAuf_SAV'!$W$6:$W$2005,'E8.a. KKAuf_SAV'!$B$6:$B$2005,$C535,'E8.a. KKAuf_SAV'!$D$6:$D$2005,H535)</f>
        <v>0</v>
      </c>
      <c r="V535" s="987">
        <f>SUMIFS('E8.b. KKAuf_WAV'!$M$6:$M$405,'E8.b. KKAuf_WAV'!$B$6:$B$405,$C535,'E8.b. KKAuf_WAV'!$E$6:$E$405,$H535,'E8.b. KKAuf_WAV'!$C$6:$C$405,"&lt;&gt;"&amp;"geleistete Anzahlungen auf immaterielle Vermögensgegenstände",'E8.b. KKAuf_WAV'!$C$6:$C$405,"&lt;&gt;"&amp;"geleistete Anzahlungen und Anlagen im Bau des Sachanlagevermögens",'E8.b. KKAuf_WAV'!$C$6:$C$405,"&lt;&gt;"&amp;"Geschäfts- oder Firmenwert")</f>
        <v>0</v>
      </c>
      <c r="W535" s="987">
        <f>SUMIFS('E8.b. KKAuf_WAV'!$M$6:$M$405,'E8.b. KKAuf_WAV'!$B$6:$B$405,$C535,'E8.b. KKAuf_WAV'!$E$6:$E$405,H535,'E8.b. KKAuf_WAV'!$C$6:$C$405,"geleistete Anzahlungen und Anlagen im Bau des Sachanlagevermögens")+ SUMIFS('E8.b. KKAuf_WAV'!$M$6:$M$405,'E8.b. KKAuf_WAV'!$B$6:$B$405,$C535,'E8.b. KKAuf_WAV'!$E$6:$E$405,H535,'E8.b. KKAuf_WAV'!$C$6:$C$405,"geleistete Anzahlungen auf immaterielle Vermögensgegenstände")</f>
        <v>0</v>
      </c>
      <c r="X535" s="987">
        <f>SUMIFS('E8.c. KKAuf_BKZ_NAB_IZ'!$K$6:$K$405,'E8.c. KKAuf_BKZ_NAB_IZ'!$B$6:$B$405,$C535,'E8.c. KKAuf_BKZ_NAB_IZ'!$C$6:$C$405,$H535)</f>
        <v>0</v>
      </c>
      <c r="Y535" s="987">
        <f>SUMIFS('E8.a. KKAuf_SAV'!$Y$6:$Y$2005,'E8.a. KKAuf_SAV'!$B$6:$B$2005,$C535,'E8.a. KKAuf_SAV'!$D$6:$D$2005,$H535)</f>
        <v>0</v>
      </c>
      <c r="Z535" s="987">
        <f>SUMIFS('E8.b. KKAuf_WAV'!$O$6:$O$405,'E8.b. KKAuf_WAV'!$B$6:$B$405,$C535,'E8.b. KKAuf_WAV'!$E$6:$E$405,$H535,'E8.b. KKAuf_WAV'!$C$6:$C$405,"&lt;&gt;"&amp;"geleistete Anzahlungen auf immaterielle Vermögensgegenstände",'E8.b. KKAuf_WAV'!$C$6:$C$405,"&lt;&gt;"&amp;"geleistete Anzahlungen und Anlagen im Bau des Sachanlagevermögens",'E8.b. KKAuf_WAV'!$C$6:$C$405,"&lt;&gt;"&amp;"Geschäfts- oder Firmenwert")</f>
        <v>0</v>
      </c>
      <c r="AA535" s="987">
        <f>SUMIFS('E8.b. KKAuf_WAV'!$O$6:$O$405,'E8.b. KKAuf_WAV'!$B$6:$B$405,$C535,'E8.b. KKAuf_WAV'!$E$6:$E$405,H535,'E8.b. KKAuf_WAV'!$C$6:$C$405,"geleistete Anzahlungen und Anlagen im Bau des Sachanlagevermögens")+ SUMIFS('E8.b. KKAuf_WAV'!$O$6:$O$405,'E8.b. KKAuf_WAV'!$B$6:$B$405,$C535,'E8.b. KKAuf_WAV'!$E$6:$E$405,H535,'E8.b. KKAuf_WAV'!$C$6:$C$405,"geleistete Anzahlungen auf immaterielle Vermögensgegenstände")</f>
        <v>0</v>
      </c>
      <c r="AB535" s="987">
        <f>SUMIFS('E8.c. KKAuf_BKZ_NAB_IZ'!$L$6:$L$405,'E8.c. KKAuf_BKZ_NAB_IZ'!$B$6:$B$405,$C535,'E8.c. KKAuf_BKZ_NAB_IZ'!$C$6:$C$405,$H535)</f>
        <v>0</v>
      </c>
      <c r="AC535" s="974"/>
      <c r="AD535" s="987">
        <f t="shared" si="190"/>
        <v>0</v>
      </c>
      <c r="AE535" s="988">
        <f>$AE$17</f>
        <v>0</v>
      </c>
      <c r="AF535" s="988">
        <f>$AF$17</f>
        <v>0</v>
      </c>
      <c r="AG535" s="988">
        <f>$AG$17</f>
        <v>0</v>
      </c>
      <c r="AH535" s="989">
        <f t="shared" si="192"/>
        <v>0</v>
      </c>
      <c r="AJ535" s="987">
        <f t="shared" si="191"/>
        <v>0</v>
      </c>
      <c r="AK535" s="988">
        <f>$AK$17</f>
        <v>0</v>
      </c>
      <c r="AL535" s="988">
        <f>$AL$17</f>
        <v>0</v>
      </c>
      <c r="AM535" s="988">
        <f>$AM$17</f>
        <v>0</v>
      </c>
      <c r="AN535" s="989">
        <f t="shared" si="188"/>
        <v>0</v>
      </c>
    </row>
    <row r="536" spans="2:40" ht="14.25" customHeight="1" x14ac:dyDescent="0.2">
      <c r="B536" s="1446"/>
      <c r="C536" s="1001">
        <f>B536</f>
        <v>0</v>
      </c>
      <c r="D536" s="1449"/>
      <c r="E536" s="1407"/>
      <c r="F536" s="1410"/>
      <c r="G536" s="990"/>
      <c r="H536" s="991">
        <v>2022</v>
      </c>
      <c r="I536" s="972"/>
      <c r="J536" s="813">
        <f t="shared" si="189"/>
        <v>0</v>
      </c>
      <c r="K536" s="804"/>
      <c r="L536" s="813">
        <f t="shared" si="179"/>
        <v>0</v>
      </c>
      <c r="M536" s="804"/>
      <c r="N536" s="813">
        <f t="shared" si="187"/>
        <v>0</v>
      </c>
      <c r="O536" s="804"/>
      <c r="P536" s="813">
        <f t="shared" ref="P536:P542" si="194">IFERROR((AJ536*AK536+AD536*AE536)*0.4*0.035*$F$536,0)</f>
        <v>0</v>
      </c>
      <c r="Q536" s="760"/>
      <c r="R536" s="992">
        <f>SUMIFS('E8.a. KKAuf_SAV'!$X$6:$X$2005,'E8.a. KKAuf_SAV'!$B$6:$B$2005,$C536,'E8.a. KKAuf_SAV'!$D$6:$D$2005,$H536)</f>
        <v>0</v>
      </c>
      <c r="S536" s="992">
        <f>SUMIFS('E8.b. KKAuf_WAV'!$N$6:$N$405,'E8.b. KKAuf_WAV'!$B$6:$B$405,$C536,'E8.b. KKAuf_WAV'!$E$6:$E$405,H536)-SUMIFS('E8.b. KKAuf_WAV'!$N$6:$N$405,'E8.b. KKAuf_WAV'!$B$6:$B$405,$C536,'E8.b. KKAuf_WAV'!$C$6:$C$405,"Geschäfts- oder Firmenwert",'E8.b. KKAuf_WAV'!$D$6:$D$405,H536)</f>
        <v>0</v>
      </c>
      <c r="T536" s="974"/>
      <c r="U536" s="992">
        <f>SUMIFS('E8.a. KKAuf_SAV'!$W$6:$W$2005,'E8.a. KKAuf_SAV'!$B$6:$B$2005,$C536,'E8.a. KKAuf_SAV'!$D$6:$D$2005,H536)</f>
        <v>0</v>
      </c>
      <c r="V536" s="992">
        <f>SUMIFS('E8.b. KKAuf_WAV'!$M$6:$M$405,'E8.b. KKAuf_WAV'!$B$6:$B$405,$C536,'E8.b. KKAuf_WAV'!$E$6:$E$405,$H536,'E8.b. KKAuf_WAV'!$C$6:$C$405,"&lt;&gt;"&amp;"geleistete Anzahlungen auf immaterielle Vermögensgegenstände",'E8.b. KKAuf_WAV'!$C$6:$C$405,"&lt;&gt;"&amp;"geleistete Anzahlungen und Anlagen im Bau des Sachanlagevermögens",'E8.b. KKAuf_WAV'!$C$6:$C$405,"&lt;&gt;"&amp;"Geschäfts- oder Firmenwert")</f>
        <v>0</v>
      </c>
      <c r="W536" s="992">
        <f>SUMIFS('E8.b. KKAuf_WAV'!$M$6:$M$405,'E8.b. KKAuf_WAV'!$B$6:$B$405,$C536,'E8.b. KKAuf_WAV'!$E$6:$E$405,Listen!$AA$3,'E8.b. KKAuf_WAV'!$C$6:$C$405,"geleistete Anzahlungen und Anlagen im Bau des Sachanlagevermögens")+ SUMIFS('E8.b. KKAuf_WAV'!$M$6:$M$405,'E8.b. KKAuf_WAV'!$B$6:$B$405,$C536,'E8.b. KKAuf_WAV'!$E$6:$E$405,Listen!$AA$3,'E8.b. KKAuf_WAV'!$C$6:$C$405,"geleistete Anzahlungen auf immaterielle Vermögensgegenstände")</f>
        <v>0</v>
      </c>
      <c r="X536" s="992">
        <f>SUMIFS('E8.c. KKAuf_BKZ_NAB_IZ'!$K$6:$K$405,'E8.c. KKAuf_BKZ_NAB_IZ'!$B$6:$B$405,$C536,'E8.c. KKAuf_BKZ_NAB_IZ'!$C$6:$C$405,$H536)</f>
        <v>0</v>
      </c>
      <c r="Y536" s="992">
        <f>SUMIFS('E8.a. KKAuf_SAV'!$Y$6:$Y$2005,'E8.a. KKAuf_SAV'!$B$6:$B$2005,$C536,'E8.a. KKAuf_SAV'!$D$6:$D$2005,$H536)</f>
        <v>0</v>
      </c>
      <c r="Z536" s="992">
        <f>SUMIFS('E8.b. KKAuf_WAV'!$O$6:$O$405,'E8.b. KKAuf_WAV'!$B$6:$B$405,$C536,'E8.b. KKAuf_WAV'!$E$6:$E$405,$H536,'E8.b. KKAuf_WAV'!$C$6:$C$405,"&lt;&gt;"&amp;"geleistete Anzahlungen auf immaterielle Vermögensgegenstände",'E8.b. KKAuf_WAV'!$C$6:$C$405,"&lt;&gt;"&amp;"geleistete Anzahlungen und Anlagen im Bau des Sachanlagevermögens",'E8.b. KKAuf_WAV'!$C$6:$C$405,"&lt;&gt;"&amp;"Geschäfts- oder Firmenwert")</f>
        <v>0</v>
      </c>
      <c r="AA536" s="992">
        <f>SUMIFS('E8.b. KKAuf_WAV'!$O$6:$O$405,'E8.b. KKAuf_WAV'!$B$6:$B$405,$C536,'E8.b. KKAuf_WAV'!$E$6:$E$405,Listen!$AA$3,'E8.b. KKAuf_WAV'!$C$6:$C$405,"geleistete Anzahlungen und Anlagen im Bau des Sachanlagevermögens")+ SUMIFS('E8.b. KKAuf_WAV'!$O$6:$O$405,'E8.b. KKAuf_WAV'!$B$6:$B$405,$C536,'E8.b. KKAuf_WAV'!$E$6:$E$405,Listen!$AA$3,'E8.b. KKAuf_WAV'!$C$6:$C$405,"geleistete Anzahlungen auf immaterielle Vermögensgegenstände")</f>
        <v>0</v>
      </c>
      <c r="AB536" s="992">
        <f>SUMIFS('E8.c. KKAuf_BKZ_NAB_IZ'!$L$6:$L$405,'E8.c. KKAuf_BKZ_NAB_IZ'!$B$6:$B$405,$C536,'E8.c. KKAuf_BKZ_NAB_IZ'!$C$6:$C$405,$H536)</f>
        <v>0</v>
      </c>
      <c r="AC536" s="974"/>
      <c r="AD536" s="992">
        <f t="shared" si="190"/>
        <v>0</v>
      </c>
      <c r="AE536" s="993">
        <f>$AE$11</f>
        <v>5.0700000000000002E-2</v>
      </c>
      <c r="AF536" s="993">
        <f>$AF$11</f>
        <v>1.7100000000000001E-2</v>
      </c>
      <c r="AG536" s="993">
        <f>$AG$11</f>
        <v>3.0499999999999999E-2</v>
      </c>
      <c r="AH536" s="994">
        <f t="shared" si="192"/>
        <v>0</v>
      </c>
      <c r="AJ536" s="992">
        <f t="shared" si="191"/>
        <v>0</v>
      </c>
      <c r="AK536" s="993">
        <f>$AK$11</f>
        <v>5.0700000000000002E-2</v>
      </c>
      <c r="AL536" s="993">
        <f>$AL$11</f>
        <v>1.7100000000000001E-2</v>
      </c>
      <c r="AM536" s="993">
        <f>$AM$11</f>
        <v>3.0499999999999999E-2</v>
      </c>
      <c r="AN536" s="994">
        <f t="shared" si="188"/>
        <v>0</v>
      </c>
    </row>
    <row r="537" spans="2:40" x14ac:dyDescent="0.2">
      <c r="B537" s="1447"/>
      <c r="C537" s="1002">
        <f>C536</f>
        <v>0</v>
      </c>
      <c r="D537" s="1450"/>
      <c r="E537" s="1408"/>
      <c r="F537" s="1408"/>
      <c r="G537" s="990"/>
      <c r="H537" s="983">
        <v>2023</v>
      </c>
      <c r="I537" s="972"/>
      <c r="J537" s="805">
        <f t="shared" si="189"/>
        <v>0</v>
      </c>
      <c r="K537" s="804"/>
      <c r="L537" s="803">
        <f t="shared" si="179"/>
        <v>0</v>
      </c>
      <c r="M537" s="804"/>
      <c r="N537" s="803">
        <f t="shared" si="187"/>
        <v>0</v>
      </c>
      <c r="O537" s="804"/>
      <c r="P537" s="803">
        <f t="shared" si="194"/>
        <v>0</v>
      </c>
      <c r="Q537" s="760"/>
      <c r="R537" s="980">
        <f>SUMIFS('E8.a. KKAuf_SAV'!$X$6:$X$2005,'E8.a. KKAuf_SAV'!$B$6:$B$2005,$C537,'E8.a. KKAuf_SAV'!$D$6:$D$2005,$H537)</f>
        <v>0</v>
      </c>
      <c r="S537" s="980">
        <f>SUMIFS('E8.b. KKAuf_WAV'!$N$6:$N$405,'E8.b. KKAuf_WAV'!$B$6:$B$405,$C537,'E8.b. KKAuf_WAV'!$E$6:$E$405,H537)-SUMIFS('E8.b. KKAuf_WAV'!$N$6:$N$405,'E8.b. KKAuf_WAV'!$B$6:$B$405,$C537,'E8.b. KKAuf_WAV'!$C$6:$C$405,"Geschäfts- oder Firmenwert",'E8.b. KKAuf_WAV'!$D$6:$D$405,H537)</f>
        <v>0</v>
      </c>
      <c r="T537" s="974"/>
      <c r="U537" s="980">
        <f>SUMIFS('E8.a. KKAuf_SAV'!$W$6:$W$2005,'E8.a. KKAuf_SAV'!$B$6:$B$2005,$C537,'E8.a. KKAuf_SAV'!$D$6:$D$2005,H537)</f>
        <v>0</v>
      </c>
      <c r="V537" s="980">
        <f>SUMIFS('E8.b. KKAuf_WAV'!$M$6:$M$405,'E8.b. KKAuf_WAV'!$B$6:$B$405,$C537,'E8.b. KKAuf_WAV'!$E$6:$E$405,$H537,'E8.b. KKAuf_WAV'!$C$6:$C$405,"&lt;&gt;"&amp;"geleistete Anzahlungen auf immaterielle Vermögensgegenstände",'E8.b. KKAuf_WAV'!$C$6:$C$405,"&lt;&gt;"&amp;"geleistete Anzahlungen und Anlagen im Bau des Sachanlagevermögens",'E8.b. KKAuf_WAV'!$C$6:$C$405,"&lt;&gt;"&amp;"Geschäfts- oder Firmenwert")</f>
        <v>0</v>
      </c>
      <c r="W537" s="980"/>
      <c r="X537" s="980">
        <f>SUMIFS('E8.c. KKAuf_BKZ_NAB_IZ'!$K$6:$K$405,'E8.c. KKAuf_BKZ_NAB_IZ'!$B$6:$B$405,$C537,'E8.c. KKAuf_BKZ_NAB_IZ'!$C$6:$C$405,$H537)</f>
        <v>0</v>
      </c>
      <c r="Y537" s="980">
        <f>SUMIFS('E8.a. KKAuf_SAV'!$Y$6:$Y$2005,'E8.a. KKAuf_SAV'!$B$6:$B$2005,$C537,'E8.a. KKAuf_SAV'!$D$6:$D$2005,$H537)</f>
        <v>0</v>
      </c>
      <c r="Z537" s="980">
        <f>SUMIFS('E8.b. KKAuf_WAV'!$O$6:$O$405,'E8.b. KKAuf_WAV'!$B$6:$B$405,$C537,'E8.b. KKAuf_WAV'!$E$6:$E$405,$H537,'E8.b. KKAuf_WAV'!$C$6:$C$405,"&lt;&gt;"&amp;"geleistete Anzahlungen auf immaterielle Vermögensgegenstände",'E8.b. KKAuf_WAV'!$C$6:$C$405,"&lt;&gt;"&amp;"geleistete Anzahlungen und Anlagen im Bau des Sachanlagevermögens",'E8.b. KKAuf_WAV'!$C$6:$C$405,"&lt;&gt;"&amp;"Geschäfts- oder Firmenwert")</f>
        <v>0</v>
      </c>
      <c r="AA537" s="980"/>
      <c r="AB537" s="980">
        <f>SUMIFS('E8.c. KKAuf_BKZ_NAB_IZ'!$L$6:$L$405,'E8.c. KKAuf_BKZ_NAB_IZ'!$B$6:$B$405,$C537,'E8.c. KKAuf_BKZ_NAB_IZ'!$C$6:$C$405,$H537)</f>
        <v>0</v>
      </c>
      <c r="AC537" s="974"/>
      <c r="AD537" s="980">
        <f t="shared" si="190"/>
        <v>0</v>
      </c>
      <c r="AE537" s="984">
        <f>$AE$12</f>
        <v>5.0700000000000002E-2</v>
      </c>
      <c r="AF537" s="984">
        <f>$AF$12</f>
        <v>1.7100000000000001E-2</v>
      </c>
      <c r="AG537" s="984">
        <f>$AG$12</f>
        <v>3.0499999999999999E-2</v>
      </c>
      <c r="AH537" s="982">
        <f t="shared" si="192"/>
        <v>0</v>
      </c>
      <c r="AJ537" s="980"/>
      <c r="AK537" s="984">
        <f>$AK$12</f>
        <v>5.0700000000000002E-2</v>
      </c>
      <c r="AL537" s="984">
        <f>$AL$12</f>
        <v>1.7100000000000001E-2</v>
      </c>
      <c r="AM537" s="984">
        <f>$AM$12</f>
        <v>3.0499999999999999E-2</v>
      </c>
      <c r="AN537" s="982">
        <f t="shared" si="188"/>
        <v>0</v>
      </c>
    </row>
    <row r="538" spans="2:40" x14ac:dyDescent="0.2">
      <c r="B538" s="1447"/>
      <c r="C538" s="1002">
        <f>C536</f>
        <v>0</v>
      </c>
      <c r="D538" s="1450"/>
      <c r="E538" s="1408"/>
      <c r="F538" s="1408"/>
      <c r="G538" s="990"/>
      <c r="H538" s="983">
        <v>2024</v>
      </c>
      <c r="I538" s="972"/>
      <c r="J538" s="803">
        <f t="shared" si="189"/>
        <v>0</v>
      </c>
      <c r="K538" s="804"/>
      <c r="L538" s="803">
        <f t="shared" si="179"/>
        <v>0</v>
      </c>
      <c r="M538" s="804"/>
      <c r="N538" s="803">
        <f t="shared" si="187"/>
        <v>0</v>
      </c>
      <c r="O538" s="804"/>
      <c r="P538" s="803">
        <f t="shared" si="194"/>
        <v>0</v>
      </c>
      <c r="Q538" s="760"/>
      <c r="R538" s="980">
        <f>SUMIFS('E8.a. KKAuf_SAV'!$X$6:$X$2005,'E8.a. KKAuf_SAV'!$B$6:$B$2005,$C538,'E8.a. KKAuf_SAV'!$D$6:$D$2005,$H538)</f>
        <v>0</v>
      </c>
      <c r="S538" s="980">
        <f>SUMIFS('E8.b. KKAuf_WAV'!$N$6:$N$405,'E8.b. KKAuf_WAV'!$B$6:$B$405,$C538,'E8.b. KKAuf_WAV'!$E$6:$E$405,H538)-SUMIFS('E8.b. KKAuf_WAV'!$N$6:$N$405,'E8.b. KKAuf_WAV'!$B$6:$B$405,$C538,'E8.b. KKAuf_WAV'!$C$6:$C$405,"Geschäfts- oder Firmenwert",'E8.b. KKAuf_WAV'!$D$6:$D$405,H538)</f>
        <v>0</v>
      </c>
      <c r="T538" s="974"/>
      <c r="U538" s="980">
        <f>SUMIFS('E8.a. KKAuf_SAV'!$W$6:$W$2005,'E8.a. KKAuf_SAV'!$B$6:$B$2005,$C538,'E8.a. KKAuf_SAV'!$D$6:$D$2005,H538)</f>
        <v>0</v>
      </c>
      <c r="V538" s="980">
        <f>SUMIFS('E8.b. KKAuf_WAV'!$M$6:$M$405,'E8.b. KKAuf_WAV'!$B$6:$B$405,$C538,'E8.b. KKAuf_WAV'!$E$6:$E$405,$H538,'E8.b. KKAuf_WAV'!$C$6:$C$405,"&lt;&gt;"&amp;"geleistete Anzahlungen auf immaterielle Vermögensgegenstände",'E8.b. KKAuf_WAV'!$C$6:$C$405,"&lt;&gt;"&amp;"geleistete Anzahlungen und Anlagen im Bau des Sachanlagevermögens",'E8.b. KKAuf_WAV'!$C$6:$C$405,"&lt;&gt;"&amp;"Geschäfts- oder Firmenwert")</f>
        <v>0</v>
      </c>
      <c r="W538" s="980">
        <f>SUMIFS('E8.b. KKAuf_WAV'!$M$6:$M$405,'E8.b. KKAuf_WAV'!$B$6:$B$405,$C538,'E8.b. KKAuf_WAV'!$E$6:$E$405,H538,'E8.b. KKAuf_WAV'!$C$6:$C$405,"geleistete Anzahlungen und Anlagen im Bau des Sachanlagevermögens")+ SUMIFS('E8.b. KKAuf_WAV'!$M$6:$M$405,'E8.b. KKAuf_WAV'!$B$6:$B$405,$C538,'E8.b. KKAuf_WAV'!$E$6:$E$405,H538,'E8.b. KKAuf_WAV'!$C$6:$C$405,"geleistete Anzahlungen auf immaterielle Vermögensgegenstände")</f>
        <v>0</v>
      </c>
      <c r="X538" s="980">
        <f>SUMIFS('E8.c. KKAuf_BKZ_NAB_IZ'!$K$6:$K$405,'E8.c. KKAuf_BKZ_NAB_IZ'!$B$6:$B$405,$C538,'E8.c. KKAuf_BKZ_NAB_IZ'!$C$6:$C$405,$H538)</f>
        <v>0</v>
      </c>
      <c r="Y538" s="980">
        <f>SUMIFS('E8.a. KKAuf_SAV'!$Y$6:$Y$2005,'E8.a. KKAuf_SAV'!$B$6:$B$2005,$C538,'E8.a. KKAuf_SAV'!$D$6:$D$2005,$H538)</f>
        <v>0</v>
      </c>
      <c r="Z538" s="980">
        <f>SUMIFS('E8.b. KKAuf_WAV'!$O$6:$O$405,'E8.b. KKAuf_WAV'!$B$6:$B$405,$C538,'E8.b. KKAuf_WAV'!$E$6:$E$405,$H538,'E8.b. KKAuf_WAV'!$C$6:$C$405,"&lt;&gt;"&amp;"geleistete Anzahlungen auf immaterielle Vermögensgegenstände",'E8.b. KKAuf_WAV'!$C$6:$C$405,"&lt;&gt;"&amp;"geleistete Anzahlungen und Anlagen im Bau des Sachanlagevermögens",'E8.b. KKAuf_WAV'!$C$6:$C$405,"&lt;&gt;"&amp;"Geschäfts- oder Firmenwert")</f>
        <v>0</v>
      </c>
      <c r="AA538" s="980">
        <f>SUMIFS('E8.b. KKAuf_WAV'!$O$6:$O$405,'E8.b. KKAuf_WAV'!$B$6:$B$405,$C538,'E8.b. KKAuf_WAV'!$E$6:$E$405,H538,'E8.b. KKAuf_WAV'!$C$6:$C$405,"geleistete Anzahlungen und Anlagen im Bau des Sachanlagevermögens")+ SUMIFS('E8.b. KKAuf_WAV'!$O$6:$O$405,'E8.b. KKAuf_WAV'!$B$6:$B$405,$C538,'E8.b. KKAuf_WAV'!$E$6:$E$405,H538,'E8.b. KKAuf_WAV'!$C$6:$C$405,"geleistete Anzahlungen auf immaterielle Vermögensgegenstände")</f>
        <v>0</v>
      </c>
      <c r="AB538" s="980">
        <f>SUMIFS('E8.c. KKAuf_BKZ_NAB_IZ'!$L$6:$L$405,'E8.c. KKAuf_BKZ_NAB_IZ'!$B$6:$B$405,$C538,'E8.c. KKAuf_BKZ_NAB_IZ'!$C$6:$C$405,$H538)</f>
        <v>0</v>
      </c>
      <c r="AC538" s="974"/>
      <c r="AD538" s="980">
        <f t="shared" si="190"/>
        <v>0</v>
      </c>
      <c r="AE538" s="984">
        <f>$AE$13</f>
        <v>6.93E-2</v>
      </c>
      <c r="AF538" s="984">
        <f>$AF$13</f>
        <v>3.8699999999999998E-2</v>
      </c>
      <c r="AG538" s="984">
        <f>$AG$13</f>
        <v>5.0900000000000001E-2</v>
      </c>
      <c r="AH538" s="982">
        <f t="shared" si="192"/>
        <v>0</v>
      </c>
      <c r="AJ538" s="980">
        <f t="shared" si="191"/>
        <v>0</v>
      </c>
      <c r="AK538" s="984">
        <f>$AK$13</f>
        <v>7.0099999999999996E-2</v>
      </c>
      <c r="AL538" s="984">
        <f>$AL$13</f>
        <v>3.6600000000000001E-2</v>
      </c>
      <c r="AM538" s="984">
        <f>$AM$13</f>
        <v>0.05</v>
      </c>
      <c r="AN538" s="982">
        <f t="shared" si="188"/>
        <v>0</v>
      </c>
    </row>
    <row r="539" spans="2:40" ht="15" thickBot="1" x14ac:dyDescent="0.25">
      <c r="B539" s="1447"/>
      <c r="C539" s="1002">
        <f>C536</f>
        <v>0</v>
      </c>
      <c r="D539" s="1450"/>
      <c r="E539" s="1408"/>
      <c r="F539" s="1408"/>
      <c r="G539" s="990"/>
      <c r="H539" s="983">
        <v>2025</v>
      </c>
      <c r="I539" s="972"/>
      <c r="J539" s="803">
        <f t="shared" si="189"/>
        <v>0</v>
      </c>
      <c r="K539" s="804"/>
      <c r="L539" s="803"/>
      <c r="M539" s="804"/>
      <c r="N539" s="803">
        <f t="shared" si="187"/>
        <v>0</v>
      </c>
      <c r="O539" s="804"/>
      <c r="P539" s="803">
        <f t="shared" si="194"/>
        <v>0</v>
      </c>
      <c r="Q539" s="760"/>
      <c r="R539" s="980">
        <f>SUMIFS('E8.a. KKAuf_SAV'!$X$6:$X$2005,'E8.a. KKAuf_SAV'!$B$6:$B$2005,$C539,'E8.a. KKAuf_SAV'!$D$6:$D$2005,$H539)</f>
        <v>0</v>
      </c>
      <c r="S539" s="980">
        <f>SUMIFS('E8.b. KKAuf_WAV'!$N$6:$N$405,'E8.b. KKAuf_WAV'!$B$6:$B$405,$C539,'E8.b. KKAuf_WAV'!$E$6:$E$405,H539)-SUMIFS('E8.b. KKAuf_WAV'!$N$6:$N$405,'E8.b. KKAuf_WAV'!$B$6:$B$405,$C539,'E8.b. KKAuf_WAV'!$C$6:$C$405,"Geschäfts- oder Firmenwert",'E8.b. KKAuf_WAV'!$D$6:$D$405,H539)</f>
        <v>0</v>
      </c>
      <c r="T539" s="974"/>
      <c r="U539" s="980">
        <f>SUMIFS('E8.a. KKAuf_SAV'!$W$6:$W$2005,'E8.a. KKAuf_SAV'!$B$6:$B$2005,$C539,'E8.a. KKAuf_SAV'!$D$6:$D$2005,H539)</f>
        <v>0</v>
      </c>
      <c r="V539" s="980">
        <f>SUMIFS('E8.b. KKAuf_WAV'!$M$6:$M$405,'E8.b. KKAuf_WAV'!$B$6:$B$405,$C539,'E8.b. KKAuf_WAV'!$E$6:$E$405,$H539,'E8.b. KKAuf_WAV'!$C$6:$C$405,"&lt;&gt;"&amp;"geleistete Anzahlungen auf immaterielle Vermögensgegenstände",'E8.b. KKAuf_WAV'!$C$6:$C$405,"&lt;&gt;"&amp;"geleistete Anzahlungen und Anlagen im Bau des Sachanlagevermögens",'E8.b. KKAuf_WAV'!$C$6:$C$405,"&lt;&gt;"&amp;"Geschäfts- oder Firmenwert")</f>
        <v>0</v>
      </c>
      <c r="W539" s="980">
        <f>SUMIFS('E8.b. KKAuf_WAV'!$M$6:$M$405,'E8.b. KKAuf_WAV'!$B$6:$B$405,$C539,'E8.b. KKAuf_WAV'!$E$6:$E$405,H539,'E8.b. KKAuf_WAV'!$C$6:$C$405,"geleistete Anzahlungen und Anlagen im Bau des Sachanlagevermögens")+ SUMIFS('E8.b. KKAuf_WAV'!$M$6:$M$405,'E8.b. KKAuf_WAV'!$B$6:$B$405,$C539,'E8.b. KKAuf_WAV'!$E$6:$E$405,H539,'E8.b. KKAuf_WAV'!$C$6:$C$405,"geleistete Anzahlungen auf immaterielle Vermögensgegenstände")</f>
        <v>0</v>
      </c>
      <c r="X539" s="980">
        <f>SUMIFS('E8.c. KKAuf_BKZ_NAB_IZ'!$K$6:$K$405,'E8.c. KKAuf_BKZ_NAB_IZ'!$B$6:$B$405,$C539,'E8.c. KKAuf_BKZ_NAB_IZ'!$C$6:$C$405,$H539)</f>
        <v>0</v>
      </c>
      <c r="Y539" s="980">
        <f>SUMIFS('E8.a. KKAuf_SAV'!$Y$6:$Y$2005,'E8.a. KKAuf_SAV'!$B$6:$B$2005,$C539,'E8.a. KKAuf_SAV'!$D$6:$D$2005,$H539)</f>
        <v>0</v>
      </c>
      <c r="Z539" s="980">
        <f>SUMIFS('E8.b. KKAuf_WAV'!$O$6:$O$405,'E8.b. KKAuf_WAV'!$B$6:$B$405,$C539,'E8.b. KKAuf_WAV'!$E$6:$E$405,$H539,'E8.b. KKAuf_WAV'!$C$6:$C$405,"&lt;&gt;"&amp;"geleistete Anzahlungen auf immaterielle Vermögensgegenstände",'E8.b. KKAuf_WAV'!$C$6:$C$405,"&lt;&gt;"&amp;"geleistete Anzahlungen und Anlagen im Bau des Sachanlagevermögens",'E8.b. KKAuf_WAV'!$C$6:$C$405,"&lt;&gt;"&amp;"Geschäfts- oder Firmenwert")</f>
        <v>0</v>
      </c>
      <c r="AA539" s="980">
        <f>SUMIFS('E8.b. KKAuf_WAV'!$O$6:$O$405,'E8.b. KKAuf_WAV'!$B$6:$B$405,$C539,'E8.b. KKAuf_WAV'!$E$6:$E$405,H539,'E8.b. KKAuf_WAV'!$C$6:$C$405,"geleistete Anzahlungen und Anlagen im Bau des Sachanlagevermögens")+ SUMIFS('E8.b. KKAuf_WAV'!$O$6:$O$405,'E8.b. KKAuf_WAV'!$B$6:$B$405,$C539,'E8.b. KKAuf_WAV'!$E$6:$E$405,H539,'E8.b. KKAuf_WAV'!$C$6:$C$405,"geleistete Anzahlungen auf immaterielle Vermögensgegenstände")</f>
        <v>0</v>
      </c>
      <c r="AB539" s="980">
        <f>SUMIFS('E8.c. KKAuf_BKZ_NAB_IZ'!$L$6:$L$405,'E8.c. KKAuf_BKZ_NAB_IZ'!$B$6:$B$405,$C539,'E8.c. KKAuf_BKZ_NAB_IZ'!$C$6:$C$405,$H539)</f>
        <v>0</v>
      </c>
      <c r="AC539" s="974"/>
      <c r="AD539" s="980">
        <f t="shared" si="190"/>
        <v>0</v>
      </c>
      <c r="AE539" s="984">
        <f>$AE$14</f>
        <v>7.0099999999999996E-2</v>
      </c>
      <c r="AF539" s="984">
        <f>$AF$14</f>
        <v>3.6600000000000001E-2</v>
      </c>
      <c r="AG539" s="984">
        <f>$AG$14</f>
        <v>0.05</v>
      </c>
      <c r="AH539" s="982">
        <f t="shared" si="192"/>
        <v>0</v>
      </c>
      <c r="AJ539" s="980">
        <f t="shared" si="191"/>
        <v>0</v>
      </c>
      <c r="AK539" s="984">
        <f>$AK$14</f>
        <v>7.0099999999999996E-2</v>
      </c>
      <c r="AL539" s="984">
        <f>$AL$14</f>
        <v>3.6600000000000001E-2</v>
      </c>
      <c r="AM539" s="984">
        <f>$AM$14</f>
        <v>0.05</v>
      </c>
      <c r="AN539" s="982">
        <f t="shared" si="188"/>
        <v>0</v>
      </c>
    </row>
    <row r="540" spans="2:40" ht="15" hidden="1" thickBot="1" x14ac:dyDescent="0.25">
      <c r="B540" s="1447"/>
      <c r="C540" s="1002">
        <f>C536</f>
        <v>0</v>
      </c>
      <c r="D540" s="1450"/>
      <c r="E540" s="1408"/>
      <c r="F540" s="1408"/>
      <c r="G540" s="990"/>
      <c r="H540" s="983">
        <v>2026</v>
      </c>
      <c r="I540" s="972"/>
      <c r="J540" s="803">
        <f t="shared" si="189"/>
        <v>0</v>
      </c>
      <c r="K540" s="804"/>
      <c r="L540" s="803"/>
      <c r="M540" s="804"/>
      <c r="N540" s="803">
        <f t="shared" si="187"/>
        <v>0</v>
      </c>
      <c r="O540" s="804"/>
      <c r="P540" s="803">
        <f t="shared" si="194"/>
        <v>0</v>
      </c>
      <c r="Q540" s="760"/>
      <c r="R540" s="980">
        <f>SUMIFS('E8.a. KKAuf_SAV'!$X$6:$X$2005,'E8.a. KKAuf_SAV'!$B$6:$B$2005,$C540,'E8.a. KKAuf_SAV'!$D$6:$D$2005,$H540)</f>
        <v>0</v>
      </c>
      <c r="S540" s="980">
        <f>SUMIFS('E8.b. KKAuf_WAV'!$N$6:$N$405,'E8.b. KKAuf_WAV'!$B$6:$B$405,$C540,'E8.b. KKAuf_WAV'!$E$6:$E$405,H540)-SUMIFS('E8.b. KKAuf_WAV'!$N$6:$N$405,'E8.b. KKAuf_WAV'!$B$6:$B$405,$C540,'E8.b. KKAuf_WAV'!$C$6:$C$405,"Geschäfts- oder Firmenwert",'E8.b. KKAuf_WAV'!$D$6:$D$405,H540)</f>
        <v>0</v>
      </c>
      <c r="T540" s="974"/>
      <c r="U540" s="980">
        <f>SUMIFS('E8.a. KKAuf_SAV'!$W$6:$W$2005,'E8.a. KKAuf_SAV'!$B$6:$B$2005,$C540,'E8.a. KKAuf_SAV'!$D$6:$D$2005,H540)</f>
        <v>0</v>
      </c>
      <c r="V540" s="980">
        <f>SUMIFS('E8.b. KKAuf_WAV'!$M$6:$M$405,'E8.b. KKAuf_WAV'!$B$6:$B$405,$C540,'E8.b. KKAuf_WAV'!$E$6:$E$405,$H540,'E8.b. KKAuf_WAV'!$C$6:$C$405,"&lt;&gt;"&amp;"geleistete Anzahlungen auf immaterielle Vermögensgegenstände",'E8.b. KKAuf_WAV'!$C$6:$C$405,"&lt;&gt;"&amp;"geleistete Anzahlungen und Anlagen im Bau des Sachanlagevermögens",'E8.b. KKAuf_WAV'!$C$6:$C$405,"&lt;&gt;"&amp;"Geschäfts- oder Firmenwert")</f>
        <v>0</v>
      </c>
      <c r="W540" s="980">
        <f>SUMIFS('E8.b. KKAuf_WAV'!$M$6:$M$405,'E8.b. KKAuf_WAV'!$B$6:$B$405,$C540,'E8.b. KKAuf_WAV'!$E$6:$E$405,H540,'E8.b. KKAuf_WAV'!$C$6:$C$405,"geleistete Anzahlungen und Anlagen im Bau des Sachanlagevermögens")+ SUMIFS('E8.b. KKAuf_WAV'!$M$6:$M$405,'E8.b. KKAuf_WAV'!$B$6:$B$405,$C540,'E8.b. KKAuf_WAV'!$E$6:$E$405,H540,'E8.b. KKAuf_WAV'!$C$6:$C$405,"geleistete Anzahlungen auf immaterielle Vermögensgegenstände")</f>
        <v>0</v>
      </c>
      <c r="X540" s="980">
        <f>SUMIFS('E8.c. KKAuf_BKZ_NAB_IZ'!$K$6:$K$405,'E8.c. KKAuf_BKZ_NAB_IZ'!$B$6:$B$405,$C540,'E8.c. KKAuf_BKZ_NAB_IZ'!$C$6:$C$405,$H540)</f>
        <v>0</v>
      </c>
      <c r="Y540" s="980">
        <f>SUMIFS('E8.a. KKAuf_SAV'!$Y$6:$Y$2005,'E8.a. KKAuf_SAV'!$B$6:$B$2005,$C540,'E8.a. KKAuf_SAV'!$D$6:$D$2005,$H540)</f>
        <v>0</v>
      </c>
      <c r="Z540" s="980">
        <f>SUMIFS('E8.b. KKAuf_WAV'!$O$6:$O$405,'E8.b. KKAuf_WAV'!$B$6:$B$405,$C540,'E8.b. KKAuf_WAV'!$E$6:$E$405,$H540,'E8.b. KKAuf_WAV'!$C$6:$C$405,"&lt;&gt;"&amp;"geleistete Anzahlungen auf immaterielle Vermögensgegenstände",'E8.b. KKAuf_WAV'!$C$6:$C$405,"&lt;&gt;"&amp;"geleistete Anzahlungen und Anlagen im Bau des Sachanlagevermögens",'E8.b. KKAuf_WAV'!$C$6:$C$405,"&lt;&gt;"&amp;"Geschäfts- oder Firmenwert")</f>
        <v>0</v>
      </c>
      <c r="AA540" s="980">
        <f>SUMIFS('E8.b. KKAuf_WAV'!$O$6:$O$405,'E8.b. KKAuf_WAV'!$B$6:$B$405,$C540,'E8.b. KKAuf_WAV'!$E$6:$E$405,H540,'E8.b. KKAuf_WAV'!$C$6:$C$405,"geleistete Anzahlungen und Anlagen im Bau des Sachanlagevermögens")+ SUMIFS('E8.b. KKAuf_WAV'!$O$6:$O$405,'E8.b. KKAuf_WAV'!$B$6:$B$405,$C540,'E8.b. KKAuf_WAV'!$E$6:$E$405,H540,'E8.b. KKAuf_WAV'!$C$6:$C$405,"geleistete Anzahlungen auf immaterielle Vermögensgegenstände")</f>
        <v>0</v>
      </c>
      <c r="AB540" s="980">
        <f>SUMIFS('E8.c. KKAuf_BKZ_NAB_IZ'!$L$6:$L$405,'E8.c. KKAuf_BKZ_NAB_IZ'!$B$6:$B$405,$C540,'E8.c. KKAuf_BKZ_NAB_IZ'!$C$6:$C$405,$H540)</f>
        <v>0</v>
      </c>
      <c r="AC540" s="974"/>
      <c r="AD540" s="980">
        <f t="shared" si="190"/>
        <v>0</v>
      </c>
      <c r="AE540" s="984">
        <f>$AE$15</f>
        <v>0</v>
      </c>
      <c r="AF540" s="984">
        <f>$AF$15</f>
        <v>0</v>
      </c>
      <c r="AG540" s="984">
        <f>$AG$15</f>
        <v>0</v>
      </c>
      <c r="AH540" s="982">
        <f t="shared" si="192"/>
        <v>0</v>
      </c>
      <c r="AJ540" s="980">
        <f t="shared" si="191"/>
        <v>0</v>
      </c>
      <c r="AK540" s="984">
        <f>$AK$15</f>
        <v>0</v>
      </c>
      <c r="AL540" s="984">
        <f>$AL$15</f>
        <v>0</v>
      </c>
      <c r="AM540" s="984">
        <f>$AM$15</f>
        <v>0</v>
      </c>
      <c r="AN540" s="982">
        <f t="shared" si="188"/>
        <v>0</v>
      </c>
    </row>
    <row r="541" spans="2:40" ht="15" hidden="1" thickBot="1" x14ac:dyDescent="0.25">
      <c r="B541" s="1447"/>
      <c r="C541" s="1002">
        <f>C536</f>
        <v>0</v>
      </c>
      <c r="D541" s="1450"/>
      <c r="E541" s="1408"/>
      <c r="F541" s="1408"/>
      <c r="G541" s="990"/>
      <c r="H541" s="983">
        <v>2027</v>
      </c>
      <c r="I541" s="972"/>
      <c r="J541" s="803">
        <f t="shared" si="189"/>
        <v>0</v>
      </c>
      <c r="K541" s="804"/>
      <c r="L541" s="803"/>
      <c r="M541" s="804"/>
      <c r="N541" s="803">
        <f t="shared" si="187"/>
        <v>0</v>
      </c>
      <c r="O541" s="804"/>
      <c r="P541" s="803">
        <f t="shared" si="194"/>
        <v>0</v>
      </c>
      <c r="Q541" s="760"/>
      <c r="R541" s="980">
        <f>SUMIFS('E8.a. KKAuf_SAV'!$X$6:$X$2005,'E8.a. KKAuf_SAV'!$B$6:$B$2005,$C541,'E8.a. KKAuf_SAV'!$D$6:$D$2005,$H541)</f>
        <v>0</v>
      </c>
      <c r="S541" s="980">
        <f>SUMIFS('E8.b. KKAuf_WAV'!$N$6:$N$405,'E8.b. KKAuf_WAV'!$B$6:$B$405,$C541,'E8.b. KKAuf_WAV'!$E$6:$E$405,H541)-SUMIFS('E8.b. KKAuf_WAV'!$N$6:$N$405,'E8.b. KKAuf_WAV'!$B$6:$B$405,$C541,'E8.b. KKAuf_WAV'!$C$6:$C$405,"Geschäfts- oder Firmenwert",'E8.b. KKAuf_WAV'!$D$6:$D$405,H541)</f>
        <v>0</v>
      </c>
      <c r="T541" s="974"/>
      <c r="U541" s="980">
        <f>SUMIFS('E8.a. KKAuf_SAV'!$W$6:$W$2005,'E8.a. KKAuf_SAV'!$B$6:$B$2005,$C541,'E8.a. KKAuf_SAV'!$D$6:$D$2005,H541)</f>
        <v>0</v>
      </c>
      <c r="V541" s="980">
        <f>SUMIFS('E8.b. KKAuf_WAV'!$M$6:$M$405,'E8.b. KKAuf_WAV'!$B$6:$B$405,$C541,'E8.b. KKAuf_WAV'!$E$6:$E$405,$H541,'E8.b. KKAuf_WAV'!$C$6:$C$405,"&lt;&gt;"&amp;"geleistete Anzahlungen auf immaterielle Vermögensgegenstände",'E8.b. KKAuf_WAV'!$C$6:$C$405,"&lt;&gt;"&amp;"geleistete Anzahlungen und Anlagen im Bau des Sachanlagevermögens",'E8.b. KKAuf_WAV'!$C$6:$C$405,"&lt;&gt;"&amp;"Geschäfts- oder Firmenwert")</f>
        <v>0</v>
      </c>
      <c r="W541" s="980">
        <f>SUMIFS('E8.b. KKAuf_WAV'!$M$6:$M$405,'E8.b. KKAuf_WAV'!$B$6:$B$405,$C541,'E8.b. KKAuf_WAV'!$E$6:$E$405,H541,'E8.b. KKAuf_WAV'!$C$6:$C$405,"geleistete Anzahlungen und Anlagen im Bau des Sachanlagevermögens")+ SUMIFS('E8.b. KKAuf_WAV'!$M$6:$M$405,'E8.b. KKAuf_WAV'!$B$6:$B$405,$C541,'E8.b. KKAuf_WAV'!$E$6:$E$405,H541,'E8.b. KKAuf_WAV'!$C$6:$C$405,"geleistete Anzahlungen auf immaterielle Vermögensgegenstände")</f>
        <v>0</v>
      </c>
      <c r="X541" s="980">
        <f>SUMIFS('E8.c. KKAuf_BKZ_NAB_IZ'!$K$6:$K$405,'E8.c. KKAuf_BKZ_NAB_IZ'!$B$6:$B$405,$C541,'E8.c. KKAuf_BKZ_NAB_IZ'!$C$6:$C$405,$H541)</f>
        <v>0</v>
      </c>
      <c r="Y541" s="980">
        <f>SUMIFS('E8.a. KKAuf_SAV'!$Y$6:$Y$2005,'E8.a. KKAuf_SAV'!$B$6:$B$2005,$C541,'E8.a. KKAuf_SAV'!$D$6:$D$2005,$H541)</f>
        <v>0</v>
      </c>
      <c r="Z541" s="980">
        <f>SUMIFS('E8.b. KKAuf_WAV'!$O$6:$O$405,'E8.b. KKAuf_WAV'!$B$6:$B$405,$C541,'E8.b. KKAuf_WAV'!$E$6:$E$405,$H541,'E8.b. KKAuf_WAV'!$C$6:$C$405,"&lt;&gt;"&amp;"geleistete Anzahlungen auf immaterielle Vermögensgegenstände",'E8.b. KKAuf_WAV'!$C$6:$C$405,"&lt;&gt;"&amp;"geleistete Anzahlungen und Anlagen im Bau des Sachanlagevermögens",'E8.b. KKAuf_WAV'!$C$6:$C$405,"&lt;&gt;"&amp;"Geschäfts- oder Firmenwert")</f>
        <v>0</v>
      </c>
      <c r="AA541" s="980">
        <f>SUMIFS('E8.b. KKAuf_WAV'!$O$6:$O$405,'E8.b. KKAuf_WAV'!$B$6:$B$405,$C541,'E8.b. KKAuf_WAV'!$E$6:$E$405,H541,'E8.b. KKAuf_WAV'!$C$6:$C$405,"geleistete Anzahlungen und Anlagen im Bau des Sachanlagevermögens")+ SUMIFS('E8.b. KKAuf_WAV'!$O$6:$O$405,'E8.b. KKAuf_WAV'!$B$6:$B$405,$C541,'E8.b. KKAuf_WAV'!$E$6:$E$405,H541,'E8.b. KKAuf_WAV'!$C$6:$C$405,"geleistete Anzahlungen auf immaterielle Vermögensgegenstände")</f>
        <v>0</v>
      </c>
      <c r="AB541" s="980">
        <f>SUMIFS('E8.c. KKAuf_BKZ_NAB_IZ'!$L$6:$L$405,'E8.c. KKAuf_BKZ_NAB_IZ'!$B$6:$B$405,$C541,'E8.c. KKAuf_BKZ_NAB_IZ'!$C$6:$C$405,$H541)</f>
        <v>0</v>
      </c>
      <c r="AC541" s="974"/>
      <c r="AD541" s="980">
        <f t="shared" si="190"/>
        <v>0</v>
      </c>
      <c r="AE541" s="984">
        <f>$AE$16</f>
        <v>0</v>
      </c>
      <c r="AF541" s="984">
        <f>$AF$16</f>
        <v>0</v>
      </c>
      <c r="AG541" s="984">
        <f>$AG$16</f>
        <v>0</v>
      </c>
      <c r="AH541" s="982">
        <f t="shared" si="192"/>
        <v>0</v>
      </c>
      <c r="AJ541" s="980">
        <f t="shared" si="191"/>
        <v>0</v>
      </c>
      <c r="AK541" s="984">
        <f>$AK$16</f>
        <v>0</v>
      </c>
      <c r="AL541" s="984">
        <f>$AL$16</f>
        <v>0</v>
      </c>
      <c r="AM541" s="984">
        <f>$AM$16</f>
        <v>0</v>
      </c>
      <c r="AN541" s="982">
        <f t="shared" si="188"/>
        <v>0</v>
      </c>
    </row>
    <row r="542" spans="2:40" ht="15" hidden="1" thickBot="1" x14ac:dyDescent="0.25">
      <c r="B542" s="1448"/>
      <c r="C542" s="1003">
        <f>C536</f>
        <v>0</v>
      </c>
      <c r="D542" s="1451"/>
      <c r="E542" s="1409"/>
      <c r="F542" s="1409"/>
      <c r="G542" s="970"/>
      <c r="H542" s="986">
        <v>2028</v>
      </c>
      <c r="I542" s="972"/>
      <c r="J542" s="815">
        <f t="shared" si="189"/>
        <v>0</v>
      </c>
      <c r="K542" s="804"/>
      <c r="L542" s="814"/>
      <c r="M542" s="804"/>
      <c r="N542" s="814">
        <f t="shared" si="187"/>
        <v>0</v>
      </c>
      <c r="O542" s="804"/>
      <c r="P542" s="814">
        <f t="shared" si="194"/>
        <v>0</v>
      </c>
      <c r="Q542" s="760"/>
      <c r="R542" s="987">
        <f>SUMIFS('E8.a. KKAuf_SAV'!$X$6:$X$2005,'E8.a. KKAuf_SAV'!$B$6:$B$2005,$C542,'E8.a. KKAuf_SAV'!$D$6:$D$2005,$H542)</f>
        <v>0</v>
      </c>
      <c r="S542" s="987">
        <f>SUMIFS('E8.b. KKAuf_WAV'!$N$6:$N$405,'E8.b. KKAuf_WAV'!$B$6:$B$405,$C542,'E8.b. KKAuf_WAV'!$E$6:$E$405,H542)-SUMIFS('E8.b. KKAuf_WAV'!$N$6:$N$405,'E8.b. KKAuf_WAV'!$B$6:$B$405,$C542,'E8.b. KKAuf_WAV'!$C$6:$C$405,"Geschäfts- oder Firmenwert",'E8.b. KKAuf_WAV'!$D$6:$D$405,H542)</f>
        <v>0</v>
      </c>
      <c r="T542" s="974"/>
      <c r="U542" s="987">
        <f>SUMIFS('E8.a. KKAuf_SAV'!$W$6:$W$2005,'E8.a. KKAuf_SAV'!$B$6:$B$2005,$C542,'E8.a. KKAuf_SAV'!$D$6:$D$2005,H542)</f>
        <v>0</v>
      </c>
      <c r="V542" s="987">
        <f>SUMIFS('E8.b. KKAuf_WAV'!$M$6:$M$405,'E8.b. KKAuf_WAV'!$B$6:$B$405,$C542,'E8.b. KKAuf_WAV'!$E$6:$E$405,$H542,'E8.b. KKAuf_WAV'!$C$6:$C$405,"&lt;&gt;"&amp;"geleistete Anzahlungen auf immaterielle Vermögensgegenstände",'E8.b. KKAuf_WAV'!$C$6:$C$405,"&lt;&gt;"&amp;"geleistete Anzahlungen und Anlagen im Bau des Sachanlagevermögens",'E8.b. KKAuf_WAV'!$C$6:$C$405,"&lt;&gt;"&amp;"Geschäfts- oder Firmenwert")</f>
        <v>0</v>
      </c>
      <c r="W542" s="987">
        <f>SUMIFS('E8.b. KKAuf_WAV'!$M$6:$M$405,'E8.b. KKAuf_WAV'!$B$6:$B$405,$C542,'E8.b. KKAuf_WAV'!$E$6:$E$405,H542,'E8.b. KKAuf_WAV'!$C$6:$C$405,"geleistete Anzahlungen und Anlagen im Bau des Sachanlagevermögens")+ SUMIFS('E8.b. KKAuf_WAV'!$M$6:$M$405,'E8.b. KKAuf_WAV'!$B$6:$B$405,$C542,'E8.b. KKAuf_WAV'!$E$6:$E$405,H542,'E8.b. KKAuf_WAV'!$C$6:$C$405,"geleistete Anzahlungen auf immaterielle Vermögensgegenstände")</f>
        <v>0</v>
      </c>
      <c r="X542" s="987">
        <f>SUMIFS('E8.c. KKAuf_BKZ_NAB_IZ'!$K$6:$K$405,'E8.c. KKAuf_BKZ_NAB_IZ'!$B$6:$B$405,$C542,'E8.c. KKAuf_BKZ_NAB_IZ'!$C$6:$C$405,$H542)</f>
        <v>0</v>
      </c>
      <c r="Y542" s="987">
        <f>SUMIFS('E8.a. KKAuf_SAV'!$Y$6:$Y$2005,'E8.a. KKAuf_SAV'!$B$6:$B$2005,$C542,'E8.a. KKAuf_SAV'!$D$6:$D$2005,$H542)</f>
        <v>0</v>
      </c>
      <c r="Z542" s="987">
        <f>SUMIFS('E8.b. KKAuf_WAV'!$O$6:$O$405,'E8.b. KKAuf_WAV'!$B$6:$B$405,$C542,'E8.b. KKAuf_WAV'!$E$6:$E$405,$H542,'E8.b. KKAuf_WAV'!$C$6:$C$405,"&lt;&gt;"&amp;"geleistete Anzahlungen auf immaterielle Vermögensgegenstände",'E8.b. KKAuf_WAV'!$C$6:$C$405,"&lt;&gt;"&amp;"geleistete Anzahlungen und Anlagen im Bau des Sachanlagevermögens",'E8.b. KKAuf_WAV'!$C$6:$C$405,"&lt;&gt;"&amp;"Geschäfts- oder Firmenwert")</f>
        <v>0</v>
      </c>
      <c r="AA542" s="987">
        <f>SUMIFS('E8.b. KKAuf_WAV'!$O$6:$O$405,'E8.b. KKAuf_WAV'!$B$6:$B$405,$C542,'E8.b. KKAuf_WAV'!$E$6:$E$405,H542,'E8.b. KKAuf_WAV'!$C$6:$C$405,"geleistete Anzahlungen und Anlagen im Bau des Sachanlagevermögens")+ SUMIFS('E8.b. KKAuf_WAV'!$O$6:$O$405,'E8.b. KKAuf_WAV'!$B$6:$B$405,$C542,'E8.b. KKAuf_WAV'!$E$6:$E$405,H542,'E8.b. KKAuf_WAV'!$C$6:$C$405,"geleistete Anzahlungen auf immaterielle Vermögensgegenstände")</f>
        <v>0</v>
      </c>
      <c r="AB542" s="987">
        <f>SUMIFS('E8.c. KKAuf_BKZ_NAB_IZ'!$L$6:$L$405,'E8.c. KKAuf_BKZ_NAB_IZ'!$B$6:$B$405,$C542,'E8.c. KKAuf_BKZ_NAB_IZ'!$C$6:$C$405,$H542)</f>
        <v>0</v>
      </c>
      <c r="AC542" s="974"/>
      <c r="AD542" s="987">
        <f t="shared" si="190"/>
        <v>0</v>
      </c>
      <c r="AE542" s="988">
        <f>$AE$17</f>
        <v>0</v>
      </c>
      <c r="AF542" s="988">
        <f>$AF$17</f>
        <v>0</v>
      </c>
      <c r="AG542" s="988">
        <f>$AG$17</f>
        <v>0</v>
      </c>
      <c r="AH542" s="989">
        <f t="shared" si="192"/>
        <v>0</v>
      </c>
      <c r="AJ542" s="987">
        <f t="shared" si="191"/>
        <v>0</v>
      </c>
      <c r="AK542" s="988">
        <f>$AK$17</f>
        <v>0</v>
      </c>
      <c r="AL542" s="988">
        <f>$AL$17</f>
        <v>0</v>
      </c>
      <c r="AM542" s="988">
        <f>$AM$17</f>
        <v>0</v>
      </c>
      <c r="AN542" s="989">
        <f t="shared" si="188"/>
        <v>0</v>
      </c>
    </row>
    <row r="543" spans="2:40" ht="14.25" customHeight="1" x14ac:dyDescent="0.2">
      <c r="B543" s="1446"/>
      <c r="C543" s="1001">
        <f>B543</f>
        <v>0</v>
      </c>
      <c r="D543" s="1449"/>
      <c r="E543" s="1407"/>
      <c r="F543" s="1410"/>
      <c r="G543" s="990"/>
      <c r="H543" s="991">
        <v>2022</v>
      </c>
      <c r="I543" s="972"/>
      <c r="J543" s="813">
        <f t="shared" si="189"/>
        <v>0</v>
      </c>
      <c r="K543" s="804"/>
      <c r="L543" s="805">
        <f>R543+S543</f>
        <v>0</v>
      </c>
      <c r="M543" s="804"/>
      <c r="N543" s="813">
        <f t="shared" si="187"/>
        <v>0</v>
      </c>
      <c r="O543" s="804"/>
      <c r="P543" s="813">
        <f t="shared" ref="P543:P549" si="195">IFERROR((AJ543*AK543+AD543*AE543)*0.4*0.035*$F$543,0)</f>
        <v>0</v>
      </c>
      <c r="Q543" s="760"/>
      <c r="R543" s="992">
        <f>SUMIFS('E8.a. KKAuf_SAV'!$X$6:$X$2005,'E8.a. KKAuf_SAV'!$B$6:$B$2005,$C543,'E8.a. KKAuf_SAV'!$D$6:$D$2005,$H543)</f>
        <v>0</v>
      </c>
      <c r="S543" s="992">
        <f>SUMIFS('E8.b. KKAuf_WAV'!$N$6:$N$405,'E8.b. KKAuf_WAV'!$B$6:$B$405,$C543,'E8.b. KKAuf_WAV'!$E$6:$E$405,H543)-SUMIFS('E8.b. KKAuf_WAV'!$N$6:$N$405,'E8.b. KKAuf_WAV'!$B$6:$B$405,$C543,'E8.b. KKAuf_WAV'!$C$6:$C$405,"Geschäfts- oder Firmenwert",'E8.b. KKAuf_WAV'!$D$6:$D$405,H543)</f>
        <v>0</v>
      </c>
      <c r="T543" s="974"/>
      <c r="U543" s="992">
        <f>SUMIFS('E8.a. KKAuf_SAV'!$W$6:$W$2005,'E8.a. KKAuf_SAV'!$B$6:$B$2005,$C543,'E8.a. KKAuf_SAV'!$D$6:$D$2005,H543)</f>
        <v>0</v>
      </c>
      <c r="V543" s="992">
        <f>SUMIFS('E8.b. KKAuf_WAV'!$M$6:$M$405,'E8.b. KKAuf_WAV'!$B$6:$B$405,$C543,'E8.b. KKAuf_WAV'!$E$6:$E$405,$H543,'E8.b. KKAuf_WAV'!$C$6:$C$405,"&lt;&gt;"&amp;"geleistete Anzahlungen auf immaterielle Vermögensgegenstände",'E8.b. KKAuf_WAV'!$C$6:$C$405,"&lt;&gt;"&amp;"geleistete Anzahlungen und Anlagen im Bau des Sachanlagevermögens",'E8.b. KKAuf_WAV'!$C$6:$C$405,"&lt;&gt;"&amp;"Geschäfts- oder Firmenwert")</f>
        <v>0</v>
      </c>
      <c r="W543" s="992">
        <f>SUMIFS('E8.b. KKAuf_WAV'!$M$6:$M$405,'E8.b. KKAuf_WAV'!$B$6:$B$405,$C543,'E8.b. KKAuf_WAV'!$E$6:$E$405,Listen!$AA$3,'E8.b. KKAuf_WAV'!$C$6:$C$405,"geleistete Anzahlungen und Anlagen im Bau des Sachanlagevermögens")+ SUMIFS('E8.b. KKAuf_WAV'!$M$6:$M$405,'E8.b. KKAuf_WAV'!$B$6:$B$405,$C543,'E8.b. KKAuf_WAV'!$E$6:$E$405,Listen!$AA$3,'E8.b. KKAuf_WAV'!$C$6:$C$405,"geleistete Anzahlungen auf immaterielle Vermögensgegenstände")</f>
        <v>0</v>
      </c>
      <c r="X543" s="992">
        <f>SUMIFS('E8.c. KKAuf_BKZ_NAB_IZ'!$K$6:$K$405,'E8.c. KKAuf_BKZ_NAB_IZ'!$B$6:$B$405,$C543,'E8.c. KKAuf_BKZ_NAB_IZ'!$C$6:$C$405,$H543)</f>
        <v>0</v>
      </c>
      <c r="Y543" s="992">
        <f>SUMIFS('E8.a. KKAuf_SAV'!$Y$6:$Y$2005,'E8.a. KKAuf_SAV'!$B$6:$B$2005,$C543,'E8.a. KKAuf_SAV'!$D$6:$D$2005,$H543)</f>
        <v>0</v>
      </c>
      <c r="Z543" s="992">
        <f>SUMIFS('E8.b. KKAuf_WAV'!$O$6:$O$405,'E8.b. KKAuf_WAV'!$B$6:$B$405,$C543,'E8.b. KKAuf_WAV'!$E$6:$E$405,$H543,'E8.b. KKAuf_WAV'!$C$6:$C$405,"&lt;&gt;"&amp;"geleistete Anzahlungen auf immaterielle Vermögensgegenstände",'E8.b. KKAuf_WAV'!$C$6:$C$405,"&lt;&gt;"&amp;"geleistete Anzahlungen und Anlagen im Bau des Sachanlagevermögens",'E8.b. KKAuf_WAV'!$C$6:$C$405,"&lt;&gt;"&amp;"Geschäfts- oder Firmenwert")</f>
        <v>0</v>
      </c>
      <c r="AA543" s="992">
        <f>SUMIFS('E8.b. KKAuf_WAV'!$O$6:$O$405,'E8.b. KKAuf_WAV'!$B$6:$B$405,$C543,'E8.b. KKAuf_WAV'!$E$6:$E$405,Listen!$AA$3,'E8.b. KKAuf_WAV'!$C$6:$C$405,"geleistete Anzahlungen und Anlagen im Bau des Sachanlagevermögens")+ SUMIFS('E8.b. KKAuf_WAV'!$O$6:$O$405,'E8.b. KKAuf_WAV'!$B$6:$B$405,$C543,'E8.b. KKAuf_WAV'!$E$6:$E$405,Listen!$AA$3,'E8.b. KKAuf_WAV'!$C$6:$C$405,"geleistete Anzahlungen auf immaterielle Vermögensgegenstände")</f>
        <v>0</v>
      </c>
      <c r="AB543" s="992">
        <f>SUMIFS('E8.c. KKAuf_BKZ_NAB_IZ'!$L$6:$L$405,'E8.c. KKAuf_BKZ_NAB_IZ'!$B$6:$B$405,$C543,'E8.c. KKAuf_BKZ_NAB_IZ'!$C$6:$C$405,$H543)</f>
        <v>0</v>
      </c>
      <c r="AC543" s="974"/>
      <c r="AD543" s="993">
        <f t="shared" si="190"/>
        <v>0</v>
      </c>
      <c r="AE543" s="993">
        <f>$AE$11</f>
        <v>5.0700000000000002E-2</v>
      </c>
      <c r="AF543" s="993">
        <f>$AF$11</f>
        <v>1.7100000000000001E-2</v>
      </c>
      <c r="AG543" s="993">
        <f>$AG$11</f>
        <v>3.0499999999999999E-2</v>
      </c>
      <c r="AH543" s="994">
        <f t="shared" si="192"/>
        <v>0</v>
      </c>
      <c r="AJ543" s="993">
        <f t="shared" si="191"/>
        <v>0</v>
      </c>
      <c r="AK543" s="993">
        <f>$AK$11</f>
        <v>5.0700000000000002E-2</v>
      </c>
      <c r="AL543" s="993">
        <f>$AL$11</f>
        <v>1.7100000000000001E-2</v>
      </c>
      <c r="AM543" s="993">
        <f>$AM$11</f>
        <v>3.0499999999999999E-2</v>
      </c>
      <c r="AN543" s="994">
        <f t="shared" si="188"/>
        <v>0</v>
      </c>
    </row>
    <row r="544" spans="2:40" x14ac:dyDescent="0.2">
      <c r="B544" s="1447"/>
      <c r="C544" s="1002">
        <f>C543</f>
        <v>0</v>
      </c>
      <c r="D544" s="1450"/>
      <c r="E544" s="1408"/>
      <c r="F544" s="1408"/>
      <c r="G544" s="990"/>
      <c r="H544" s="983">
        <v>2023</v>
      </c>
      <c r="I544" s="972"/>
      <c r="J544" s="805">
        <f t="shared" si="189"/>
        <v>0</v>
      </c>
      <c r="K544" s="804"/>
      <c r="L544" s="803">
        <f t="shared" ref="L544:L607" si="196">R544+S544</f>
        <v>0</v>
      </c>
      <c r="M544" s="804"/>
      <c r="N544" s="803">
        <f t="shared" si="187"/>
        <v>0</v>
      </c>
      <c r="O544" s="804"/>
      <c r="P544" s="803">
        <f t="shared" si="195"/>
        <v>0</v>
      </c>
      <c r="Q544" s="760"/>
      <c r="R544" s="980">
        <f>SUMIFS('E8.a. KKAuf_SAV'!$X$6:$X$2005,'E8.a. KKAuf_SAV'!$B$6:$B$2005,$C544,'E8.a. KKAuf_SAV'!$D$6:$D$2005,$H544)</f>
        <v>0</v>
      </c>
      <c r="S544" s="980">
        <f>SUMIFS('E8.b. KKAuf_WAV'!$N$6:$N$405,'E8.b. KKAuf_WAV'!$B$6:$B$405,$C544,'E8.b. KKAuf_WAV'!$E$6:$E$405,H544)-SUMIFS('E8.b. KKAuf_WAV'!$N$6:$N$405,'E8.b. KKAuf_WAV'!$B$6:$B$405,$C544,'E8.b. KKAuf_WAV'!$C$6:$C$405,"Geschäfts- oder Firmenwert",'E8.b. KKAuf_WAV'!$D$6:$D$405,H544)</f>
        <v>0</v>
      </c>
      <c r="T544" s="974"/>
      <c r="U544" s="980">
        <f>SUMIFS('E8.a. KKAuf_SAV'!$W$6:$W$2005,'E8.a. KKAuf_SAV'!$B$6:$B$2005,$C544,'E8.a. KKAuf_SAV'!$D$6:$D$2005,H544)</f>
        <v>0</v>
      </c>
      <c r="V544" s="980">
        <f>SUMIFS('E8.b. KKAuf_WAV'!$M$6:$M$405,'E8.b. KKAuf_WAV'!$B$6:$B$405,$C544,'E8.b. KKAuf_WAV'!$E$6:$E$405,$H544,'E8.b. KKAuf_WAV'!$C$6:$C$405,"&lt;&gt;"&amp;"geleistete Anzahlungen auf immaterielle Vermögensgegenstände",'E8.b. KKAuf_WAV'!$C$6:$C$405,"&lt;&gt;"&amp;"geleistete Anzahlungen und Anlagen im Bau des Sachanlagevermögens",'E8.b. KKAuf_WAV'!$C$6:$C$405,"&lt;&gt;"&amp;"Geschäfts- oder Firmenwert")</f>
        <v>0</v>
      </c>
      <c r="W544" s="980"/>
      <c r="X544" s="980">
        <f>SUMIFS('E8.c. KKAuf_BKZ_NAB_IZ'!$K$6:$K$405,'E8.c. KKAuf_BKZ_NAB_IZ'!$B$6:$B$405,$C544,'E8.c. KKAuf_BKZ_NAB_IZ'!$C$6:$C$405,$H544)</f>
        <v>0</v>
      </c>
      <c r="Y544" s="980">
        <f>SUMIFS('E8.a. KKAuf_SAV'!$Y$6:$Y$2005,'E8.a. KKAuf_SAV'!$B$6:$B$2005,$C544,'E8.a. KKAuf_SAV'!$D$6:$D$2005,$H544)</f>
        <v>0</v>
      </c>
      <c r="Z544" s="980">
        <f>SUMIFS('E8.b. KKAuf_WAV'!$O$6:$O$405,'E8.b. KKAuf_WAV'!$B$6:$B$405,$C544,'E8.b. KKAuf_WAV'!$E$6:$E$405,$H544,'E8.b. KKAuf_WAV'!$C$6:$C$405,"&lt;&gt;"&amp;"geleistete Anzahlungen auf immaterielle Vermögensgegenstände",'E8.b. KKAuf_WAV'!$C$6:$C$405,"&lt;&gt;"&amp;"geleistete Anzahlungen und Anlagen im Bau des Sachanlagevermögens",'E8.b. KKAuf_WAV'!$C$6:$C$405,"&lt;&gt;"&amp;"Geschäfts- oder Firmenwert")</f>
        <v>0</v>
      </c>
      <c r="AA544" s="980"/>
      <c r="AB544" s="980">
        <f>SUMIFS('E8.c. KKAuf_BKZ_NAB_IZ'!$L$6:$L$405,'E8.c. KKAuf_BKZ_NAB_IZ'!$B$6:$B$405,$C544,'E8.c. KKAuf_BKZ_NAB_IZ'!$C$6:$C$405,$H544)</f>
        <v>0</v>
      </c>
      <c r="AC544" s="974"/>
      <c r="AD544" s="980">
        <f t="shared" si="190"/>
        <v>0</v>
      </c>
      <c r="AE544" s="984">
        <f>$AE$12</f>
        <v>5.0700000000000002E-2</v>
      </c>
      <c r="AF544" s="984">
        <f>$AF$12</f>
        <v>1.7100000000000001E-2</v>
      </c>
      <c r="AG544" s="984">
        <f>$AG$12</f>
        <v>3.0499999999999999E-2</v>
      </c>
      <c r="AH544" s="982">
        <f t="shared" si="192"/>
        <v>0</v>
      </c>
      <c r="AJ544" s="980"/>
      <c r="AK544" s="984">
        <f>$AK$12</f>
        <v>5.0700000000000002E-2</v>
      </c>
      <c r="AL544" s="984">
        <f>$AL$12</f>
        <v>1.7100000000000001E-2</v>
      </c>
      <c r="AM544" s="984">
        <f>$AM$12</f>
        <v>3.0499999999999999E-2</v>
      </c>
      <c r="AN544" s="982">
        <f t="shared" si="188"/>
        <v>0</v>
      </c>
    </row>
    <row r="545" spans="2:40" x14ac:dyDescent="0.2">
      <c r="B545" s="1447"/>
      <c r="C545" s="1002">
        <f>C543</f>
        <v>0</v>
      </c>
      <c r="D545" s="1450"/>
      <c r="E545" s="1408"/>
      <c r="F545" s="1408"/>
      <c r="G545" s="990"/>
      <c r="H545" s="983">
        <v>2024</v>
      </c>
      <c r="I545" s="972"/>
      <c r="J545" s="803">
        <f t="shared" si="189"/>
        <v>0</v>
      </c>
      <c r="K545" s="804"/>
      <c r="L545" s="803">
        <f t="shared" si="196"/>
        <v>0</v>
      </c>
      <c r="M545" s="804"/>
      <c r="N545" s="803">
        <f t="shared" si="187"/>
        <v>0</v>
      </c>
      <c r="O545" s="804"/>
      <c r="P545" s="803">
        <f t="shared" si="195"/>
        <v>0</v>
      </c>
      <c r="Q545" s="760"/>
      <c r="R545" s="980">
        <f>SUMIFS('E8.a. KKAuf_SAV'!$X$6:$X$2005,'E8.a. KKAuf_SAV'!$B$6:$B$2005,$C545,'E8.a. KKAuf_SAV'!$D$6:$D$2005,$H545)</f>
        <v>0</v>
      </c>
      <c r="S545" s="980">
        <f>SUMIFS('E8.b. KKAuf_WAV'!$N$6:$N$405,'E8.b. KKAuf_WAV'!$B$6:$B$405,$C545,'E8.b. KKAuf_WAV'!$E$6:$E$405,H545)-SUMIFS('E8.b. KKAuf_WAV'!$N$6:$N$405,'E8.b. KKAuf_WAV'!$B$6:$B$405,$C545,'E8.b. KKAuf_WAV'!$C$6:$C$405,"Geschäfts- oder Firmenwert",'E8.b. KKAuf_WAV'!$D$6:$D$405,H545)</f>
        <v>0</v>
      </c>
      <c r="T545" s="974"/>
      <c r="U545" s="980">
        <f>SUMIFS('E8.a. KKAuf_SAV'!$W$6:$W$2005,'E8.a. KKAuf_SAV'!$B$6:$B$2005,$C545,'E8.a. KKAuf_SAV'!$D$6:$D$2005,H545)</f>
        <v>0</v>
      </c>
      <c r="V545" s="980">
        <f>SUMIFS('E8.b. KKAuf_WAV'!$M$6:$M$405,'E8.b. KKAuf_WAV'!$B$6:$B$405,$C545,'E8.b. KKAuf_WAV'!$E$6:$E$405,$H545,'E8.b. KKAuf_WAV'!$C$6:$C$405,"&lt;&gt;"&amp;"geleistete Anzahlungen auf immaterielle Vermögensgegenstände",'E8.b. KKAuf_WAV'!$C$6:$C$405,"&lt;&gt;"&amp;"geleistete Anzahlungen und Anlagen im Bau des Sachanlagevermögens",'E8.b. KKAuf_WAV'!$C$6:$C$405,"&lt;&gt;"&amp;"Geschäfts- oder Firmenwert")</f>
        <v>0</v>
      </c>
      <c r="W545" s="980">
        <f>SUMIFS('E8.b. KKAuf_WAV'!$M$6:$M$405,'E8.b. KKAuf_WAV'!$B$6:$B$405,$C545,'E8.b. KKAuf_WAV'!$E$6:$E$405,H545,'E8.b. KKAuf_WAV'!$C$6:$C$405,"geleistete Anzahlungen und Anlagen im Bau des Sachanlagevermögens")+ SUMIFS('E8.b. KKAuf_WAV'!$M$6:$M$405,'E8.b. KKAuf_WAV'!$B$6:$B$405,$C545,'E8.b. KKAuf_WAV'!$E$6:$E$405,H545,'E8.b. KKAuf_WAV'!$C$6:$C$405,"geleistete Anzahlungen auf immaterielle Vermögensgegenstände")</f>
        <v>0</v>
      </c>
      <c r="X545" s="980">
        <f>SUMIFS('E8.c. KKAuf_BKZ_NAB_IZ'!$K$6:$K$405,'E8.c. KKAuf_BKZ_NAB_IZ'!$B$6:$B$405,$C545,'E8.c. KKAuf_BKZ_NAB_IZ'!$C$6:$C$405,$H545)</f>
        <v>0</v>
      </c>
      <c r="Y545" s="980">
        <f>SUMIFS('E8.a. KKAuf_SAV'!$Y$6:$Y$2005,'E8.a. KKAuf_SAV'!$B$6:$B$2005,$C545,'E8.a. KKAuf_SAV'!$D$6:$D$2005,$H545)</f>
        <v>0</v>
      </c>
      <c r="Z545" s="980">
        <f>SUMIFS('E8.b. KKAuf_WAV'!$O$6:$O$405,'E8.b. KKAuf_WAV'!$B$6:$B$405,$C545,'E8.b. KKAuf_WAV'!$E$6:$E$405,$H545,'E8.b. KKAuf_WAV'!$C$6:$C$405,"&lt;&gt;"&amp;"geleistete Anzahlungen auf immaterielle Vermögensgegenstände",'E8.b. KKAuf_WAV'!$C$6:$C$405,"&lt;&gt;"&amp;"geleistete Anzahlungen und Anlagen im Bau des Sachanlagevermögens",'E8.b. KKAuf_WAV'!$C$6:$C$405,"&lt;&gt;"&amp;"Geschäfts- oder Firmenwert")</f>
        <v>0</v>
      </c>
      <c r="AA545" s="980">
        <f>SUMIFS('E8.b. KKAuf_WAV'!$O$6:$O$405,'E8.b. KKAuf_WAV'!$B$6:$B$405,$C545,'E8.b. KKAuf_WAV'!$E$6:$E$405,H545,'E8.b. KKAuf_WAV'!$C$6:$C$405,"geleistete Anzahlungen und Anlagen im Bau des Sachanlagevermögens")+ SUMIFS('E8.b. KKAuf_WAV'!$O$6:$O$405,'E8.b. KKAuf_WAV'!$B$6:$B$405,$C545,'E8.b. KKAuf_WAV'!$E$6:$E$405,H545,'E8.b. KKAuf_WAV'!$C$6:$C$405,"geleistete Anzahlungen auf immaterielle Vermögensgegenstände")</f>
        <v>0</v>
      </c>
      <c r="AB545" s="980">
        <f>SUMIFS('E8.c. KKAuf_BKZ_NAB_IZ'!$L$6:$L$405,'E8.c. KKAuf_BKZ_NAB_IZ'!$B$6:$B$405,$C545,'E8.c. KKAuf_BKZ_NAB_IZ'!$C$6:$C$405,$H545)</f>
        <v>0</v>
      </c>
      <c r="AC545" s="974"/>
      <c r="AD545" s="980">
        <f t="shared" si="190"/>
        <v>0</v>
      </c>
      <c r="AE545" s="984">
        <f>$AE$13</f>
        <v>6.93E-2</v>
      </c>
      <c r="AF545" s="984">
        <f>$AF$13</f>
        <v>3.8699999999999998E-2</v>
      </c>
      <c r="AG545" s="984">
        <f>$AG$13</f>
        <v>5.0900000000000001E-2</v>
      </c>
      <c r="AH545" s="982">
        <f t="shared" si="192"/>
        <v>0</v>
      </c>
      <c r="AJ545" s="980">
        <f t="shared" si="191"/>
        <v>0</v>
      </c>
      <c r="AK545" s="984">
        <f>$AK$13</f>
        <v>7.0099999999999996E-2</v>
      </c>
      <c r="AL545" s="984">
        <f>$AL$13</f>
        <v>3.6600000000000001E-2</v>
      </c>
      <c r="AM545" s="984">
        <f>$AM$13</f>
        <v>0.05</v>
      </c>
      <c r="AN545" s="982">
        <f t="shared" si="188"/>
        <v>0</v>
      </c>
    </row>
    <row r="546" spans="2:40" ht="15" thickBot="1" x14ac:dyDescent="0.25">
      <c r="B546" s="1447"/>
      <c r="C546" s="1002">
        <f>C543</f>
        <v>0</v>
      </c>
      <c r="D546" s="1450"/>
      <c r="E546" s="1408"/>
      <c r="F546" s="1408"/>
      <c r="G546" s="990"/>
      <c r="H546" s="983">
        <v>2025</v>
      </c>
      <c r="I546" s="972"/>
      <c r="J546" s="803">
        <f t="shared" si="189"/>
        <v>0</v>
      </c>
      <c r="K546" s="804"/>
      <c r="L546" s="803">
        <f t="shared" si="196"/>
        <v>0</v>
      </c>
      <c r="M546" s="804"/>
      <c r="N546" s="803">
        <f t="shared" si="187"/>
        <v>0</v>
      </c>
      <c r="O546" s="804"/>
      <c r="P546" s="803">
        <f t="shared" si="195"/>
        <v>0</v>
      </c>
      <c r="Q546" s="760"/>
      <c r="R546" s="980">
        <f>SUMIFS('E8.a. KKAuf_SAV'!$X$6:$X$2005,'E8.a. KKAuf_SAV'!$B$6:$B$2005,$C546,'E8.a. KKAuf_SAV'!$D$6:$D$2005,$H546)</f>
        <v>0</v>
      </c>
      <c r="S546" s="980">
        <f>SUMIFS('E8.b. KKAuf_WAV'!$N$6:$N$405,'E8.b. KKAuf_WAV'!$B$6:$B$405,$C546,'E8.b. KKAuf_WAV'!$E$6:$E$405,H546)-SUMIFS('E8.b. KKAuf_WAV'!$N$6:$N$405,'E8.b. KKAuf_WAV'!$B$6:$B$405,$C546,'E8.b. KKAuf_WAV'!$C$6:$C$405,"Geschäfts- oder Firmenwert",'E8.b. KKAuf_WAV'!$D$6:$D$405,H546)</f>
        <v>0</v>
      </c>
      <c r="T546" s="974"/>
      <c r="U546" s="980">
        <f>SUMIFS('E8.a. KKAuf_SAV'!$W$6:$W$2005,'E8.a. KKAuf_SAV'!$B$6:$B$2005,$C546,'E8.a. KKAuf_SAV'!$D$6:$D$2005,H546)</f>
        <v>0</v>
      </c>
      <c r="V546" s="980">
        <f>SUMIFS('E8.b. KKAuf_WAV'!$M$6:$M$405,'E8.b. KKAuf_WAV'!$B$6:$B$405,$C546,'E8.b. KKAuf_WAV'!$E$6:$E$405,$H546,'E8.b. KKAuf_WAV'!$C$6:$C$405,"&lt;&gt;"&amp;"geleistete Anzahlungen auf immaterielle Vermögensgegenstände",'E8.b. KKAuf_WAV'!$C$6:$C$405,"&lt;&gt;"&amp;"geleistete Anzahlungen und Anlagen im Bau des Sachanlagevermögens",'E8.b. KKAuf_WAV'!$C$6:$C$405,"&lt;&gt;"&amp;"Geschäfts- oder Firmenwert")</f>
        <v>0</v>
      </c>
      <c r="W546" s="980">
        <f>SUMIFS('E8.b. KKAuf_WAV'!$M$6:$M$405,'E8.b. KKAuf_WAV'!$B$6:$B$405,$C546,'E8.b. KKAuf_WAV'!$E$6:$E$405,H546,'E8.b. KKAuf_WAV'!$C$6:$C$405,"geleistete Anzahlungen und Anlagen im Bau des Sachanlagevermögens")+ SUMIFS('E8.b. KKAuf_WAV'!$M$6:$M$405,'E8.b. KKAuf_WAV'!$B$6:$B$405,$C546,'E8.b. KKAuf_WAV'!$E$6:$E$405,H546,'E8.b. KKAuf_WAV'!$C$6:$C$405,"geleistete Anzahlungen auf immaterielle Vermögensgegenstände")</f>
        <v>0</v>
      </c>
      <c r="X546" s="980">
        <f>SUMIFS('E8.c. KKAuf_BKZ_NAB_IZ'!$K$6:$K$405,'E8.c. KKAuf_BKZ_NAB_IZ'!$B$6:$B$405,$C546,'E8.c. KKAuf_BKZ_NAB_IZ'!$C$6:$C$405,$H546)</f>
        <v>0</v>
      </c>
      <c r="Y546" s="980">
        <f>SUMIFS('E8.a. KKAuf_SAV'!$Y$6:$Y$2005,'E8.a. KKAuf_SAV'!$B$6:$B$2005,$C546,'E8.a. KKAuf_SAV'!$D$6:$D$2005,$H546)</f>
        <v>0</v>
      </c>
      <c r="Z546" s="980">
        <f>SUMIFS('E8.b. KKAuf_WAV'!$O$6:$O$405,'E8.b. KKAuf_WAV'!$B$6:$B$405,$C546,'E8.b. KKAuf_WAV'!$E$6:$E$405,$H546,'E8.b. KKAuf_WAV'!$C$6:$C$405,"&lt;&gt;"&amp;"geleistete Anzahlungen auf immaterielle Vermögensgegenstände",'E8.b. KKAuf_WAV'!$C$6:$C$405,"&lt;&gt;"&amp;"geleistete Anzahlungen und Anlagen im Bau des Sachanlagevermögens",'E8.b. KKAuf_WAV'!$C$6:$C$405,"&lt;&gt;"&amp;"Geschäfts- oder Firmenwert")</f>
        <v>0</v>
      </c>
      <c r="AA546" s="980">
        <f>SUMIFS('E8.b. KKAuf_WAV'!$O$6:$O$405,'E8.b. KKAuf_WAV'!$B$6:$B$405,$C546,'E8.b. KKAuf_WAV'!$E$6:$E$405,H546,'E8.b. KKAuf_WAV'!$C$6:$C$405,"geleistete Anzahlungen und Anlagen im Bau des Sachanlagevermögens")+ SUMIFS('E8.b. KKAuf_WAV'!$O$6:$O$405,'E8.b. KKAuf_WAV'!$B$6:$B$405,$C546,'E8.b. KKAuf_WAV'!$E$6:$E$405,H546,'E8.b. KKAuf_WAV'!$C$6:$C$405,"geleistete Anzahlungen auf immaterielle Vermögensgegenstände")</f>
        <v>0</v>
      </c>
      <c r="AB546" s="980">
        <f>SUMIFS('E8.c. KKAuf_BKZ_NAB_IZ'!$L$6:$L$405,'E8.c. KKAuf_BKZ_NAB_IZ'!$B$6:$B$405,$C546,'E8.c. KKAuf_BKZ_NAB_IZ'!$C$6:$C$405,$H546)</f>
        <v>0</v>
      </c>
      <c r="AC546" s="974"/>
      <c r="AD546" s="980">
        <f t="shared" si="190"/>
        <v>0</v>
      </c>
      <c r="AE546" s="984">
        <f>$AE$14</f>
        <v>7.0099999999999996E-2</v>
      </c>
      <c r="AF546" s="984">
        <f>$AF$14</f>
        <v>3.6600000000000001E-2</v>
      </c>
      <c r="AG546" s="984">
        <f>$AG$14</f>
        <v>0.05</v>
      </c>
      <c r="AH546" s="982">
        <f t="shared" si="192"/>
        <v>0</v>
      </c>
      <c r="AJ546" s="980">
        <f t="shared" si="191"/>
        <v>0</v>
      </c>
      <c r="AK546" s="984">
        <f>$AK$14</f>
        <v>7.0099999999999996E-2</v>
      </c>
      <c r="AL546" s="984">
        <f>$AL$14</f>
        <v>3.6600000000000001E-2</v>
      </c>
      <c r="AM546" s="984">
        <f>$AM$14</f>
        <v>0.05</v>
      </c>
      <c r="AN546" s="982">
        <f t="shared" si="188"/>
        <v>0</v>
      </c>
    </row>
    <row r="547" spans="2:40" ht="15" hidden="1" thickBot="1" x14ac:dyDescent="0.25">
      <c r="B547" s="1447"/>
      <c r="C547" s="1002">
        <f>C543</f>
        <v>0</v>
      </c>
      <c r="D547" s="1450"/>
      <c r="E547" s="1408"/>
      <c r="F547" s="1408"/>
      <c r="G547" s="990"/>
      <c r="H547" s="983">
        <v>2026</v>
      </c>
      <c r="I547" s="972"/>
      <c r="J547" s="803">
        <f t="shared" si="189"/>
        <v>0</v>
      </c>
      <c r="K547" s="804"/>
      <c r="L547" s="803">
        <f t="shared" si="196"/>
        <v>0</v>
      </c>
      <c r="M547" s="804"/>
      <c r="N547" s="803">
        <f t="shared" si="187"/>
        <v>0</v>
      </c>
      <c r="O547" s="804"/>
      <c r="P547" s="803">
        <f t="shared" si="195"/>
        <v>0</v>
      </c>
      <c r="Q547" s="760"/>
      <c r="R547" s="980">
        <f>SUMIFS('E8.a. KKAuf_SAV'!$X$6:$X$2005,'E8.a. KKAuf_SAV'!$B$6:$B$2005,$C547,'E8.a. KKAuf_SAV'!$D$6:$D$2005,$H547)</f>
        <v>0</v>
      </c>
      <c r="S547" s="980">
        <f>SUMIFS('E8.b. KKAuf_WAV'!$N$6:$N$405,'E8.b. KKAuf_WAV'!$B$6:$B$405,$C547,'E8.b. KKAuf_WAV'!$E$6:$E$405,H547)-SUMIFS('E8.b. KKAuf_WAV'!$N$6:$N$405,'E8.b. KKAuf_WAV'!$B$6:$B$405,$C547,'E8.b. KKAuf_WAV'!$C$6:$C$405,"Geschäfts- oder Firmenwert",'E8.b. KKAuf_WAV'!$D$6:$D$405,H547)</f>
        <v>0</v>
      </c>
      <c r="T547" s="974"/>
      <c r="U547" s="980">
        <f>SUMIFS('E8.a. KKAuf_SAV'!$W$6:$W$2005,'E8.a. KKAuf_SAV'!$B$6:$B$2005,$C547,'E8.a. KKAuf_SAV'!$D$6:$D$2005,H547)</f>
        <v>0</v>
      </c>
      <c r="V547" s="980">
        <f>SUMIFS('E8.b. KKAuf_WAV'!$M$6:$M$405,'E8.b. KKAuf_WAV'!$B$6:$B$405,$C547,'E8.b. KKAuf_WAV'!$E$6:$E$405,$H547,'E8.b. KKAuf_WAV'!$C$6:$C$405,"&lt;&gt;"&amp;"geleistete Anzahlungen auf immaterielle Vermögensgegenstände",'E8.b. KKAuf_WAV'!$C$6:$C$405,"&lt;&gt;"&amp;"geleistete Anzahlungen und Anlagen im Bau des Sachanlagevermögens",'E8.b. KKAuf_WAV'!$C$6:$C$405,"&lt;&gt;"&amp;"Geschäfts- oder Firmenwert")</f>
        <v>0</v>
      </c>
      <c r="W547" s="980">
        <f>SUMIFS('E8.b. KKAuf_WAV'!$M$6:$M$405,'E8.b. KKAuf_WAV'!$B$6:$B$405,$C547,'E8.b. KKAuf_WAV'!$E$6:$E$405,H547,'E8.b. KKAuf_WAV'!$C$6:$C$405,"geleistete Anzahlungen und Anlagen im Bau des Sachanlagevermögens")+ SUMIFS('E8.b. KKAuf_WAV'!$M$6:$M$405,'E8.b. KKAuf_WAV'!$B$6:$B$405,$C547,'E8.b. KKAuf_WAV'!$E$6:$E$405,H547,'E8.b. KKAuf_WAV'!$C$6:$C$405,"geleistete Anzahlungen auf immaterielle Vermögensgegenstände")</f>
        <v>0</v>
      </c>
      <c r="X547" s="980">
        <f>SUMIFS('E8.c. KKAuf_BKZ_NAB_IZ'!$K$6:$K$405,'E8.c. KKAuf_BKZ_NAB_IZ'!$B$6:$B$405,$C547,'E8.c. KKAuf_BKZ_NAB_IZ'!$C$6:$C$405,$H547)</f>
        <v>0</v>
      </c>
      <c r="Y547" s="980">
        <f>SUMIFS('E8.a. KKAuf_SAV'!$Y$6:$Y$2005,'E8.a. KKAuf_SAV'!$B$6:$B$2005,$C547,'E8.a. KKAuf_SAV'!$D$6:$D$2005,$H547)</f>
        <v>0</v>
      </c>
      <c r="Z547" s="980">
        <f>SUMIFS('E8.b. KKAuf_WAV'!$O$6:$O$405,'E8.b. KKAuf_WAV'!$B$6:$B$405,$C547,'E8.b. KKAuf_WAV'!$E$6:$E$405,$H547,'E8.b. KKAuf_WAV'!$C$6:$C$405,"&lt;&gt;"&amp;"geleistete Anzahlungen auf immaterielle Vermögensgegenstände",'E8.b. KKAuf_WAV'!$C$6:$C$405,"&lt;&gt;"&amp;"geleistete Anzahlungen und Anlagen im Bau des Sachanlagevermögens",'E8.b. KKAuf_WAV'!$C$6:$C$405,"&lt;&gt;"&amp;"Geschäfts- oder Firmenwert")</f>
        <v>0</v>
      </c>
      <c r="AA547" s="980">
        <f>SUMIFS('E8.b. KKAuf_WAV'!$O$6:$O$405,'E8.b. KKAuf_WAV'!$B$6:$B$405,$C547,'E8.b. KKAuf_WAV'!$E$6:$E$405,H547,'E8.b. KKAuf_WAV'!$C$6:$C$405,"geleistete Anzahlungen und Anlagen im Bau des Sachanlagevermögens")+ SUMIFS('E8.b. KKAuf_WAV'!$O$6:$O$405,'E8.b. KKAuf_WAV'!$B$6:$B$405,$C547,'E8.b. KKAuf_WAV'!$E$6:$E$405,H547,'E8.b. KKAuf_WAV'!$C$6:$C$405,"geleistete Anzahlungen auf immaterielle Vermögensgegenstände")</f>
        <v>0</v>
      </c>
      <c r="AB547" s="980">
        <f>SUMIFS('E8.c. KKAuf_BKZ_NAB_IZ'!$L$6:$L$405,'E8.c. KKAuf_BKZ_NAB_IZ'!$B$6:$B$405,$C547,'E8.c. KKAuf_BKZ_NAB_IZ'!$C$6:$C$405,$H547)</f>
        <v>0</v>
      </c>
      <c r="AC547" s="974"/>
      <c r="AD547" s="980">
        <f t="shared" si="190"/>
        <v>0</v>
      </c>
      <c r="AE547" s="984">
        <f>$AE$15</f>
        <v>0</v>
      </c>
      <c r="AF547" s="984">
        <f>$AF$15</f>
        <v>0</v>
      </c>
      <c r="AG547" s="984">
        <f>$AG$15</f>
        <v>0</v>
      </c>
      <c r="AH547" s="982">
        <f t="shared" si="192"/>
        <v>0</v>
      </c>
      <c r="AJ547" s="980">
        <f t="shared" si="191"/>
        <v>0</v>
      </c>
      <c r="AK547" s="984">
        <f>$AK$15</f>
        <v>0</v>
      </c>
      <c r="AL547" s="984">
        <f>$AL$15</f>
        <v>0</v>
      </c>
      <c r="AM547" s="984">
        <f>$AM$15</f>
        <v>0</v>
      </c>
      <c r="AN547" s="982">
        <f t="shared" si="188"/>
        <v>0</v>
      </c>
    </row>
    <row r="548" spans="2:40" ht="15" hidden="1" thickBot="1" x14ac:dyDescent="0.25">
      <c r="B548" s="1447"/>
      <c r="C548" s="1002">
        <f>C543</f>
        <v>0</v>
      </c>
      <c r="D548" s="1450"/>
      <c r="E548" s="1408"/>
      <c r="F548" s="1408"/>
      <c r="G548" s="990"/>
      <c r="H548" s="983">
        <v>2027</v>
      </c>
      <c r="I548" s="972"/>
      <c r="J548" s="803">
        <f t="shared" si="189"/>
        <v>0</v>
      </c>
      <c r="K548" s="804"/>
      <c r="L548" s="803">
        <f t="shared" si="196"/>
        <v>0</v>
      </c>
      <c r="M548" s="804"/>
      <c r="N548" s="803">
        <f t="shared" si="187"/>
        <v>0</v>
      </c>
      <c r="O548" s="804"/>
      <c r="P548" s="803">
        <f t="shared" si="195"/>
        <v>0</v>
      </c>
      <c r="Q548" s="760"/>
      <c r="R548" s="980">
        <f>SUMIFS('E8.a. KKAuf_SAV'!$X$6:$X$2005,'E8.a. KKAuf_SAV'!$B$6:$B$2005,$C548,'E8.a. KKAuf_SAV'!$D$6:$D$2005,$H548)</f>
        <v>0</v>
      </c>
      <c r="S548" s="980">
        <f>SUMIFS('E8.b. KKAuf_WAV'!$N$6:$N$405,'E8.b. KKAuf_WAV'!$B$6:$B$405,$C548,'E8.b. KKAuf_WAV'!$E$6:$E$405,H548)-SUMIFS('E8.b. KKAuf_WAV'!$N$6:$N$405,'E8.b. KKAuf_WAV'!$B$6:$B$405,$C548,'E8.b. KKAuf_WAV'!$C$6:$C$405,"Geschäfts- oder Firmenwert",'E8.b. KKAuf_WAV'!$D$6:$D$405,H548)</f>
        <v>0</v>
      </c>
      <c r="T548" s="974"/>
      <c r="U548" s="980">
        <f>SUMIFS('E8.a. KKAuf_SAV'!$W$6:$W$2005,'E8.a. KKAuf_SAV'!$B$6:$B$2005,$C548,'E8.a. KKAuf_SAV'!$D$6:$D$2005,H548)</f>
        <v>0</v>
      </c>
      <c r="V548" s="980">
        <f>SUMIFS('E8.b. KKAuf_WAV'!$M$6:$M$405,'E8.b. KKAuf_WAV'!$B$6:$B$405,$C548,'E8.b. KKAuf_WAV'!$E$6:$E$405,$H548,'E8.b. KKAuf_WAV'!$C$6:$C$405,"&lt;&gt;"&amp;"geleistete Anzahlungen auf immaterielle Vermögensgegenstände",'E8.b. KKAuf_WAV'!$C$6:$C$405,"&lt;&gt;"&amp;"geleistete Anzahlungen und Anlagen im Bau des Sachanlagevermögens",'E8.b. KKAuf_WAV'!$C$6:$C$405,"&lt;&gt;"&amp;"Geschäfts- oder Firmenwert")</f>
        <v>0</v>
      </c>
      <c r="W548" s="980">
        <f>SUMIFS('E8.b. KKAuf_WAV'!$M$6:$M$405,'E8.b. KKAuf_WAV'!$B$6:$B$405,$C548,'E8.b. KKAuf_WAV'!$E$6:$E$405,H548,'E8.b. KKAuf_WAV'!$C$6:$C$405,"geleistete Anzahlungen und Anlagen im Bau des Sachanlagevermögens")+ SUMIFS('E8.b. KKAuf_WAV'!$M$6:$M$405,'E8.b. KKAuf_WAV'!$B$6:$B$405,$C548,'E8.b. KKAuf_WAV'!$E$6:$E$405,H548,'E8.b. KKAuf_WAV'!$C$6:$C$405,"geleistete Anzahlungen auf immaterielle Vermögensgegenstände")</f>
        <v>0</v>
      </c>
      <c r="X548" s="980">
        <f>SUMIFS('E8.c. KKAuf_BKZ_NAB_IZ'!$K$6:$K$405,'E8.c. KKAuf_BKZ_NAB_IZ'!$B$6:$B$405,$C548,'E8.c. KKAuf_BKZ_NAB_IZ'!$C$6:$C$405,$H548)</f>
        <v>0</v>
      </c>
      <c r="Y548" s="980">
        <f>SUMIFS('E8.a. KKAuf_SAV'!$Y$6:$Y$2005,'E8.a. KKAuf_SAV'!$B$6:$B$2005,$C548,'E8.a. KKAuf_SAV'!$D$6:$D$2005,$H548)</f>
        <v>0</v>
      </c>
      <c r="Z548" s="980">
        <f>SUMIFS('E8.b. KKAuf_WAV'!$O$6:$O$405,'E8.b. KKAuf_WAV'!$B$6:$B$405,$C548,'E8.b. KKAuf_WAV'!$E$6:$E$405,$H548,'E8.b. KKAuf_WAV'!$C$6:$C$405,"&lt;&gt;"&amp;"geleistete Anzahlungen auf immaterielle Vermögensgegenstände",'E8.b. KKAuf_WAV'!$C$6:$C$405,"&lt;&gt;"&amp;"geleistete Anzahlungen und Anlagen im Bau des Sachanlagevermögens",'E8.b. KKAuf_WAV'!$C$6:$C$405,"&lt;&gt;"&amp;"Geschäfts- oder Firmenwert")</f>
        <v>0</v>
      </c>
      <c r="AA548" s="980">
        <f>SUMIFS('E8.b. KKAuf_WAV'!$O$6:$O$405,'E8.b. KKAuf_WAV'!$B$6:$B$405,$C548,'E8.b. KKAuf_WAV'!$E$6:$E$405,H548,'E8.b. KKAuf_WAV'!$C$6:$C$405,"geleistete Anzahlungen und Anlagen im Bau des Sachanlagevermögens")+ SUMIFS('E8.b. KKAuf_WAV'!$O$6:$O$405,'E8.b. KKAuf_WAV'!$B$6:$B$405,$C548,'E8.b. KKAuf_WAV'!$E$6:$E$405,H548,'E8.b. KKAuf_WAV'!$C$6:$C$405,"geleistete Anzahlungen auf immaterielle Vermögensgegenstände")</f>
        <v>0</v>
      </c>
      <c r="AB548" s="980">
        <f>SUMIFS('E8.c. KKAuf_BKZ_NAB_IZ'!$L$6:$L$405,'E8.c. KKAuf_BKZ_NAB_IZ'!$B$6:$B$405,$C548,'E8.c. KKAuf_BKZ_NAB_IZ'!$C$6:$C$405,$H548)</f>
        <v>0</v>
      </c>
      <c r="AC548" s="974"/>
      <c r="AD548" s="980">
        <f t="shared" si="190"/>
        <v>0</v>
      </c>
      <c r="AE548" s="984">
        <f>$AE$16</f>
        <v>0</v>
      </c>
      <c r="AF548" s="984">
        <f>$AF$16</f>
        <v>0</v>
      </c>
      <c r="AG548" s="984">
        <f>$AG$16</f>
        <v>0</v>
      </c>
      <c r="AH548" s="982">
        <f t="shared" si="192"/>
        <v>0</v>
      </c>
      <c r="AJ548" s="980">
        <f t="shared" si="191"/>
        <v>0</v>
      </c>
      <c r="AK548" s="984">
        <f>$AK$16</f>
        <v>0</v>
      </c>
      <c r="AL548" s="984">
        <f>$AL$16</f>
        <v>0</v>
      </c>
      <c r="AM548" s="984">
        <f>$AM$16</f>
        <v>0</v>
      </c>
      <c r="AN548" s="982">
        <f t="shared" si="188"/>
        <v>0</v>
      </c>
    </row>
    <row r="549" spans="2:40" ht="15" hidden="1" thickBot="1" x14ac:dyDescent="0.25">
      <c r="B549" s="1448"/>
      <c r="C549" s="1003">
        <f>C543</f>
        <v>0</v>
      </c>
      <c r="D549" s="1451"/>
      <c r="E549" s="1409"/>
      <c r="F549" s="1409"/>
      <c r="G549" s="970"/>
      <c r="H549" s="986">
        <v>2028</v>
      </c>
      <c r="I549" s="972"/>
      <c r="J549" s="815">
        <f t="shared" si="189"/>
        <v>0</v>
      </c>
      <c r="K549" s="804"/>
      <c r="L549" s="814">
        <f t="shared" si="196"/>
        <v>0</v>
      </c>
      <c r="M549" s="804"/>
      <c r="N549" s="814">
        <f t="shared" si="187"/>
        <v>0</v>
      </c>
      <c r="O549" s="804"/>
      <c r="P549" s="814">
        <f t="shared" si="195"/>
        <v>0</v>
      </c>
      <c r="Q549" s="760"/>
      <c r="R549" s="987">
        <f>SUMIFS('E8.a. KKAuf_SAV'!$X$6:$X$2005,'E8.a. KKAuf_SAV'!$B$6:$B$2005,$C549,'E8.a. KKAuf_SAV'!$D$6:$D$2005,$H549)</f>
        <v>0</v>
      </c>
      <c r="S549" s="987">
        <f>SUMIFS('E8.b. KKAuf_WAV'!$N$6:$N$405,'E8.b. KKAuf_WAV'!$B$6:$B$405,$C549,'E8.b. KKAuf_WAV'!$E$6:$E$405,H549)-SUMIFS('E8.b. KKAuf_WAV'!$N$6:$N$405,'E8.b. KKAuf_WAV'!$B$6:$B$405,$C549,'E8.b. KKAuf_WAV'!$C$6:$C$405,"Geschäfts- oder Firmenwert",'E8.b. KKAuf_WAV'!$D$6:$D$405,H549)</f>
        <v>0</v>
      </c>
      <c r="T549" s="974"/>
      <c r="U549" s="987">
        <f>SUMIFS('E8.a. KKAuf_SAV'!$W$6:$W$2005,'E8.a. KKAuf_SAV'!$B$6:$B$2005,$C549,'E8.a. KKAuf_SAV'!$D$6:$D$2005,H549)</f>
        <v>0</v>
      </c>
      <c r="V549" s="987">
        <f>SUMIFS('E8.b. KKAuf_WAV'!$M$6:$M$405,'E8.b. KKAuf_WAV'!$B$6:$B$405,$C549,'E8.b. KKAuf_WAV'!$E$6:$E$405,$H549,'E8.b. KKAuf_WAV'!$C$6:$C$405,"&lt;&gt;"&amp;"geleistete Anzahlungen auf immaterielle Vermögensgegenstände",'E8.b. KKAuf_WAV'!$C$6:$C$405,"&lt;&gt;"&amp;"geleistete Anzahlungen und Anlagen im Bau des Sachanlagevermögens",'E8.b. KKAuf_WAV'!$C$6:$C$405,"&lt;&gt;"&amp;"Geschäfts- oder Firmenwert")</f>
        <v>0</v>
      </c>
      <c r="W549" s="987">
        <f>SUMIFS('E8.b. KKAuf_WAV'!$M$6:$M$405,'E8.b. KKAuf_WAV'!$B$6:$B$405,$C549,'E8.b. KKAuf_WAV'!$E$6:$E$405,H549,'E8.b. KKAuf_WAV'!$C$6:$C$405,"geleistete Anzahlungen und Anlagen im Bau des Sachanlagevermögens")+ SUMIFS('E8.b. KKAuf_WAV'!$M$6:$M$405,'E8.b. KKAuf_WAV'!$B$6:$B$405,$C549,'E8.b. KKAuf_WAV'!$E$6:$E$405,H549,'E8.b. KKAuf_WAV'!$C$6:$C$405,"geleistete Anzahlungen auf immaterielle Vermögensgegenstände")</f>
        <v>0</v>
      </c>
      <c r="X549" s="987">
        <f>SUMIFS('E8.c. KKAuf_BKZ_NAB_IZ'!$K$6:$K$405,'E8.c. KKAuf_BKZ_NAB_IZ'!$B$6:$B$405,$C549,'E8.c. KKAuf_BKZ_NAB_IZ'!$C$6:$C$405,$H549)</f>
        <v>0</v>
      </c>
      <c r="Y549" s="987">
        <f>SUMIFS('E8.a. KKAuf_SAV'!$Y$6:$Y$2005,'E8.a. KKAuf_SAV'!$B$6:$B$2005,$C549,'E8.a. KKAuf_SAV'!$D$6:$D$2005,$H549)</f>
        <v>0</v>
      </c>
      <c r="Z549" s="987">
        <f>SUMIFS('E8.b. KKAuf_WAV'!$O$6:$O$405,'E8.b. KKAuf_WAV'!$B$6:$B$405,$C549,'E8.b. KKAuf_WAV'!$E$6:$E$405,$H549,'E8.b. KKAuf_WAV'!$C$6:$C$405,"&lt;&gt;"&amp;"geleistete Anzahlungen auf immaterielle Vermögensgegenstände",'E8.b. KKAuf_WAV'!$C$6:$C$405,"&lt;&gt;"&amp;"geleistete Anzahlungen und Anlagen im Bau des Sachanlagevermögens",'E8.b. KKAuf_WAV'!$C$6:$C$405,"&lt;&gt;"&amp;"Geschäfts- oder Firmenwert")</f>
        <v>0</v>
      </c>
      <c r="AA549" s="987">
        <f>SUMIFS('E8.b. KKAuf_WAV'!$O$6:$O$405,'E8.b. KKAuf_WAV'!$B$6:$B$405,$C549,'E8.b. KKAuf_WAV'!$E$6:$E$405,H549,'E8.b. KKAuf_WAV'!$C$6:$C$405,"geleistete Anzahlungen und Anlagen im Bau des Sachanlagevermögens")+ SUMIFS('E8.b. KKAuf_WAV'!$O$6:$O$405,'E8.b. KKAuf_WAV'!$B$6:$B$405,$C549,'E8.b. KKAuf_WAV'!$E$6:$E$405,H549,'E8.b. KKAuf_WAV'!$C$6:$C$405,"geleistete Anzahlungen auf immaterielle Vermögensgegenstände")</f>
        <v>0</v>
      </c>
      <c r="AB549" s="987">
        <f>SUMIFS('E8.c. KKAuf_BKZ_NAB_IZ'!$L$6:$L$405,'E8.c. KKAuf_BKZ_NAB_IZ'!$B$6:$B$405,$C549,'E8.c. KKAuf_BKZ_NAB_IZ'!$C$6:$C$405,$H549)</f>
        <v>0</v>
      </c>
      <c r="AC549" s="974"/>
      <c r="AD549" s="987">
        <f t="shared" si="190"/>
        <v>0</v>
      </c>
      <c r="AE549" s="988">
        <f>$AE$17</f>
        <v>0</v>
      </c>
      <c r="AF549" s="988">
        <f>$AF$17</f>
        <v>0</v>
      </c>
      <c r="AG549" s="988">
        <f>$AG$17</f>
        <v>0</v>
      </c>
      <c r="AH549" s="989">
        <f t="shared" si="192"/>
        <v>0</v>
      </c>
      <c r="AJ549" s="987">
        <f t="shared" si="191"/>
        <v>0</v>
      </c>
      <c r="AK549" s="988">
        <f>$AK$17</f>
        <v>0</v>
      </c>
      <c r="AL549" s="988">
        <f>$AL$17</f>
        <v>0</v>
      </c>
      <c r="AM549" s="988">
        <f>$AM$17</f>
        <v>0</v>
      </c>
      <c r="AN549" s="989">
        <f t="shared" si="188"/>
        <v>0</v>
      </c>
    </row>
    <row r="550" spans="2:40" ht="14.25" customHeight="1" x14ac:dyDescent="0.2">
      <c r="B550" s="1446"/>
      <c r="C550" s="1001">
        <f>B550</f>
        <v>0</v>
      </c>
      <c r="D550" s="1449"/>
      <c r="E550" s="1407"/>
      <c r="F550" s="1410"/>
      <c r="G550" s="990"/>
      <c r="H550" s="991">
        <v>2022</v>
      </c>
      <c r="I550" s="972"/>
      <c r="J550" s="813">
        <f t="shared" si="189"/>
        <v>0</v>
      </c>
      <c r="K550" s="804"/>
      <c r="L550" s="813">
        <f t="shared" si="196"/>
        <v>0</v>
      </c>
      <c r="M550" s="804"/>
      <c r="N550" s="813">
        <f t="shared" si="187"/>
        <v>0</v>
      </c>
      <c r="O550" s="804"/>
      <c r="P550" s="813">
        <f t="shared" ref="P550:P556" si="197">IFERROR((AJ550*AK550+AD550*AE550)*0.4*0.035*$F$550,0)</f>
        <v>0</v>
      </c>
      <c r="Q550" s="760"/>
      <c r="R550" s="992">
        <f>SUMIFS('E8.a. KKAuf_SAV'!$X$6:$X$2005,'E8.a. KKAuf_SAV'!$B$6:$B$2005,$C550,'E8.a. KKAuf_SAV'!$D$6:$D$2005,$H550)</f>
        <v>0</v>
      </c>
      <c r="S550" s="992">
        <f>SUMIFS('E8.b. KKAuf_WAV'!$N$6:$N$405,'E8.b. KKAuf_WAV'!$B$6:$B$405,$C550,'E8.b. KKAuf_WAV'!$E$6:$E$405,H550)-SUMIFS('E8.b. KKAuf_WAV'!$N$6:$N$405,'E8.b. KKAuf_WAV'!$B$6:$B$405,$C550,'E8.b. KKAuf_WAV'!$C$6:$C$405,"Geschäfts- oder Firmenwert",'E8.b. KKAuf_WAV'!$D$6:$D$405,H550)</f>
        <v>0</v>
      </c>
      <c r="T550" s="974"/>
      <c r="U550" s="992">
        <f>SUMIFS('E8.a. KKAuf_SAV'!$W$6:$W$2005,'E8.a. KKAuf_SAV'!$B$6:$B$2005,$C550,'E8.a. KKAuf_SAV'!$D$6:$D$2005,H550)</f>
        <v>0</v>
      </c>
      <c r="V550" s="992">
        <f>SUMIFS('E8.b. KKAuf_WAV'!$M$6:$M$405,'E8.b. KKAuf_WAV'!$B$6:$B$405,$C550,'E8.b. KKAuf_WAV'!$E$6:$E$405,$H550,'E8.b. KKAuf_WAV'!$C$6:$C$405,"&lt;&gt;"&amp;"geleistete Anzahlungen auf immaterielle Vermögensgegenstände",'E8.b. KKAuf_WAV'!$C$6:$C$405,"&lt;&gt;"&amp;"geleistete Anzahlungen und Anlagen im Bau des Sachanlagevermögens",'E8.b. KKAuf_WAV'!$C$6:$C$405,"&lt;&gt;"&amp;"Geschäfts- oder Firmenwert")</f>
        <v>0</v>
      </c>
      <c r="W550" s="992">
        <f>SUMIFS('E8.b. KKAuf_WAV'!$M$6:$M$405,'E8.b. KKAuf_WAV'!$B$6:$B$405,$C550,'E8.b. KKAuf_WAV'!$E$6:$E$405,Listen!$AA$3,'E8.b. KKAuf_WAV'!$C$6:$C$405,"geleistete Anzahlungen und Anlagen im Bau des Sachanlagevermögens")+ SUMIFS('E8.b. KKAuf_WAV'!$M$6:$M$405,'E8.b. KKAuf_WAV'!$B$6:$B$405,$C550,'E8.b. KKAuf_WAV'!$E$6:$E$405,Listen!$AA$3,'E8.b. KKAuf_WAV'!$C$6:$C$405,"geleistete Anzahlungen auf immaterielle Vermögensgegenstände")</f>
        <v>0</v>
      </c>
      <c r="X550" s="992">
        <f>SUMIFS('E8.c. KKAuf_BKZ_NAB_IZ'!$K$6:$K$405,'E8.c. KKAuf_BKZ_NAB_IZ'!$B$6:$B$405,$C550,'E8.c. KKAuf_BKZ_NAB_IZ'!$C$6:$C$405,$H550)</f>
        <v>0</v>
      </c>
      <c r="Y550" s="992">
        <f>SUMIFS('E8.a. KKAuf_SAV'!$Y$6:$Y$2005,'E8.a. KKAuf_SAV'!$B$6:$B$2005,$C550,'E8.a. KKAuf_SAV'!$D$6:$D$2005,$H550)</f>
        <v>0</v>
      </c>
      <c r="Z550" s="992">
        <f>SUMIFS('E8.b. KKAuf_WAV'!$O$6:$O$405,'E8.b. KKAuf_WAV'!$B$6:$B$405,$C550,'E8.b. KKAuf_WAV'!$E$6:$E$405,$H550,'E8.b. KKAuf_WAV'!$C$6:$C$405,"&lt;&gt;"&amp;"geleistete Anzahlungen auf immaterielle Vermögensgegenstände",'E8.b. KKAuf_WAV'!$C$6:$C$405,"&lt;&gt;"&amp;"geleistete Anzahlungen und Anlagen im Bau des Sachanlagevermögens",'E8.b. KKAuf_WAV'!$C$6:$C$405,"&lt;&gt;"&amp;"Geschäfts- oder Firmenwert")</f>
        <v>0</v>
      </c>
      <c r="AA550" s="992">
        <f>SUMIFS('E8.b. KKAuf_WAV'!$O$6:$O$405,'E8.b. KKAuf_WAV'!$B$6:$B$405,$C550,'E8.b. KKAuf_WAV'!$E$6:$E$405,Listen!$AA$3,'E8.b. KKAuf_WAV'!$C$6:$C$405,"geleistete Anzahlungen und Anlagen im Bau des Sachanlagevermögens")+ SUMIFS('E8.b. KKAuf_WAV'!$O$6:$O$405,'E8.b. KKAuf_WAV'!$B$6:$B$405,$C550,'E8.b. KKAuf_WAV'!$E$6:$E$405,Listen!$AA$3,'E8.b. KKAuf_WAV'!$C$6:$C$405,"geleistete Anzahlungen auf immaterielle Vermögensgegenstände")</f>
        <v>0</v>
      </c>
      <c r="AB550" s="992">
        <f>SUMIFS('E8.c. KKAuf_BKZ_NAB_IZ'!$L$6:$L$405,'E8.c. KKAuf_BKZ_NAB_IZ'!$B$6:$B$405,$C550,'E8.c. KKAuf_BKZ_NAB_IZ'!$C$6:$C$405,$H550)</f>
        <v>0</v>
      </c>
      <c r="AC550" s="974"/>
      <c r="AD550" s="992">
        <f t="shared" si="190"/>
        <v>0</v>
      </c>
      <c r="AE550" s="993">
        <f>$AE$11</f>
        <v>5.0700000000000002E-2</v>
      </c>
      <c r="AF550" s="993">
        <f>$AF$11</f>
        <v>1.7100000000000001E-2</v>
      </c>
      <c r="AG550" s="993">
        <f>$AG$11</f>
        <v>3.0499999999999999E-2</v>
      </c>
      <c r="AH550" s="994">
        <f t="shared" si="192"/>
        <v>0</v>
      </c>
      <c r="AJ550" s="992">
        <f t="shared" si="191"/>
        <v>0</v>
      </c>
      <c r="AK550" s="993">
        <f>$AK$11</f>
        <v>5.0700000000000002E-2</v>
      </c>
      <c r="AL550" s="993">
        <f>$AL$11</f>
        <v>1.7100000000000001E-2</v>
      </c>
      <c r="AM550" s="993">
        <f>$AM$11</f>
        <v>3.0499999999999999E-2</v>
      </c>
      <c r="AN550" s="994">
        <f t="shared" si="188"/>
        <v>0</v>
      </c>
    </row>
    <row r="551" spans="2:40" x14ac:dyDescent="0.2">
      <c r="B551" s="1447"/>
      <c r="C551" s="1002">
        <f>C550</f>
        <v>0</v>
      </c>
      <c r="D551" s="1450"/>
      <c r="E551" s="1408"/>
      <c r="F551" s="1408"/>
      <c r="G551" s="990"/>
      <c r="H551" s="983">
        <v>2023</v>
      </c>
      <c r="I551" s="972"/>
      <c r="J551" s="805">
        <f t="shared" si="189"/>
        <v>0</v>
      </c>
      <c r="K551" s="804"/>
      <c r="L551" s="803">
        <f t="shared" si="196"/>
        <v>0</v>
      </c>
      <c r="M551" s="804"/>
      <c r="N551" s="803">
        <f t="shared" si="187"/>
        <v>0</v>
      </c>
      <c r="O551" s="804"/>
      <c r="P551" s="803">
        <f t="shared" si="197"/>
        <v>0</v>
      </c>
      <c r="Q551" s="760"/>
      <c r="R551" s="980">
        <f>SUMIFS('E8.a. KKAuf_SAV'!$X$6:$X$2005,'E8.a. KKAuf_SAV'!$B$6:$B$2005,$C551,'E8.a. KKAuf_SAV'!$D$6:$D$2005,$H551)</f>
        <v>0</v>
      </c>
      <c r="S551" s="980">
        <f>SUMIFS('E8.b. KKAuf_WAV'!$N$6:$N$405,'E8.b. KKAuf_WAV'!$B$6:$B$405,$C551,'E8.b. KKAuf_WAV'!$E$6:$E$405,H551)-SUMIFS('E8.b. KKAuf_WAV'!$N$6:$N$405,'E8.b. KKAuf_WAV'!$B$6:$B$405,$C551,'E8.b. KKAuf_WAV'!$C$6:$C$405,"Geschäfts- oder Firmenwert",'E8.b. KKAuf_WAV'!$D$6:$D$405,H551)</f>
        <v>0</v>
      </c>
      <c r="T551" s="974"/>
      <c r="U551" s="980">
        <f>SUMIFS('E8.a. KKAuf_SAV'!$W$6:$W$2005,'E8.a. KKAuf_SAV'!$B$6:$B$2005,$C551,'E8.a. KKAuf_SAV'!$D$6:$D$2005,H551)</f>
        <v>0</v>
      </c>
      <c r="V551" s="980">
        <f>SUMIFS('E8.b. KKAuf_WAV'!$M$6:$M$405,'E8.b. KKAuf_WAV'!$B$6:$B$405,$C551,'E8.b. KKAuf_WAV'!$E$6:$E$405,$H551,'E8.b. KKAuf_WAV'!$C$6:$C$405,"&lt;&gt;"&amp;"geleistete Anzahlungen auf immaterielle Vermögensgegenstände",'E8.b. KKAuf_WAV'!$C$6:$C$405,"&lt;&gt;"&amp;"geleistete Anzahlungen und Anlagen im Bau des Sachanlagevermögens",'E8.b. KKAuf_WAV'!$C$6:$C$405,"&lt;&gt;"&amp;"Geschäfts- oder Firmenwert")</f>
        <v>0</v>
      </c>
      <c r="W551" s="980"/>
      <c r="X551" s="980">
        <f>SUMIFS('E8.c. KKAuf_BKZ_NAB_IZ'!$K$6:$K$405,'E8.c. KKAuf_BKZ_NAB_IZ'!$B$6:$B$405,$C551,'E8.c. KKAuf_BKZ_NAB_IZ'!$C$6:$C$405,$H551)</f>
        <v>0</v>
      </c>
      <c r="Y551" s="980">
        <f>SUMIFS('E8.a. KKAuf_SAV'!$Y$6:$Y$2005,'E8.a. KKAuf_SAV'!$B$6:$B$2005,$C551,'E8.a. KKAuf_SAV'!$D$6:$D$2005,$H551)</f>
        <v>0</v>
      </c>
      <c r="Z551" s="980">
        <f>SUMIFS('E8.b. KKAuf_WAV'!$O$6:$O$405,'E8.b. KKAuf_WAV'!$B$6:$B$405,$C551,'E8.b. KKAuf_WAV'!$E$6:$E$405,$H551,'E8.b. KKAuf_WAV'!$C$6:$C$405,"&lt;&gt;"&amp;"geleistete Anzahlungen auf immaterielle Vermögensgegenstände",'E8.b. KKAuf_WAV'!$C$6:$C$405,"&lt;&gt;"&amp;"geleistete Anzahlungen und Anlagen im Bau des Sachanlagevermögens",'E8.b. KKAuf_WAV'!$C$6:$C$405,"&lt;&gt;"&amp;"Geschäfts- oder Firmenwert")</f>
        <v>0</v>
      </c>
      <c r="AA551" s="980"/>
      <c r="AB551" s="980">
        <f>SUMIFS('E8.c. KKAuf_BKZ_NAB_IZ'!$L$6:$L$405,'E8.c. KKAuf_BKZ_NAB_IZ'!$B$6:$B$405,$C551,'E8.c. KKAuf_BKZ_NAB_IZ'!$C$6:$C$405,$H551)</f>
        <v>0</v>
      </c>
      <c r="AC551" s="974"/>
      <c r="AD551" s="980">
        <f t="shared" si="190"/>
        <v>0</v>
      </c>
      <c r="AE551" s="984">
        <f>$AE$12</f>
        <v>5.0700000000000002E-2</v>
      </c>
      <c r="AF551" s="984">
        <f>$AF$12</f>
        <v>1.7100000000000001E-2</v>
      </c>
      <c r="AG551" s="984">
        <f>$AG$12</f>
        <v>3.0499999999999999E-2</v>
      </c>
      <c r="AH551" s="982">
        <f t="shared" si="192"/>
        <v>0</v>
      </c>
      <c r="AJ551" s="980"/>
      <c r="AK551" s="984">
        <f>$AK$12</f>
        <v>5.0700000000000002E-2</v>
      </c>
      <c r="AL551" s="984">
        <f>$AL$12</f>
        <v>1.7100000000000001E-2</v>
      </c>
      <c r="AM551" s="984">
        <f>$AM$12</f>
        <v>3.0499999999999999E-2</v>
      </c>
      <c r="AN551" s="982">
        <f t="shared" si="188"/>
        <v>0</v>
      </c>
    </row>
    <row r="552" spans="2:40" x14ac:dyDescent="0.2">
      <c r="B552" s="1447"/>
      <c r="C552" s="1002">
        <f>C550</f>
        <v>0</v>
      </c>
      <c r="D552" s="1450"/>
      <c r="E552" s="1408"/>
      <c r="F552" s="1408"/>
      <c r="G552" s="990"/>
      <c r="H552" s="983">
        <v>2024</v>
      </c>
      <c r="I552" s="972"/>
      <c r="J552" s="803">
        <f t="shared" si="189"/>
        <v>0</v>
      </c>
      <c r="K552" s="804"/>
      <c r="L552" s="803">
        <f t="shared" si="196"/>
        <v>0</v>
      </c>
      <c r="M552" s="804"/>
      <c r="N552" s="803">
        <f t="shared" si="187"/>
        <v>0</v>
      </c>
      <c r="O552" s="804"/>
      <c r="P552" s="803">
        <f t="shared" si="197"/>
        <v>0</v>
      </c>
      <c r="Q552" s="760"/>
      <c r="R552" s="980">
        <f>SUMIFS('E8.a. KKAuf_SAV'!$X$6:$X$2005,'E8.a. KKAuf_SAV'!$B$6:$B$2005,$C552,'E8.a. KKAuf_SAV'!$D$6:$D$2005,$H552)</f>
        <v>0</v>
      </c>
      <c r="S552" s="980">
        <f>SUMIFS('E8.b. KKAuf_WAV'!$N$6:$N$405,'E8.b. KKAuf_WAV'!$B$6:$B$405,$C552,'E8.b. KKAuf_WAV'!$E$6:$E$405,H552)-SUMIFS('E8.b. KKAuf_WAV'!$N$6:$N$405,'E8.b. KKAuf_WAV'!$B$6:$B$405,$C552,'E8.b. KKAuf_WAV'!$C$6:$C$405,"Geschäfts- oder Firmenwert",'E8.b. KKAuf_WAV'!$D$6:$D$405,H552)</f>
        <v>0</v>
      </c>
      <c r="T552" s="974"/>
      <c r="U552" s="980">
        <f>SUMIFS('E8.a. KKAuf_SAV'!$W$6:$W$2005,'E8.a. KKAuf_SAV'!$B$6:$B$2005,$C552,'E8.a. KKAuf_SAV'!$D$6:$D$2005,H552)</f>
        <v>0</v>
      </c>
      <c r="V552" s="980">
        <f>SUMIFS('E8.b. KKAuf_WAV'!$M$6:$M$405,'E8.b. KKAuf_WAV'!$B$6:$B$405,$C552,'E8.b. KKAuf_WAV'!$E$6:$E$405,$H552,'E8.b. KKAuf_WAV'!$C$6:$C$405,"&lt;&gt;"&amp;"geleistete Anzahlungen auf immaterielle Vermögensgegenstände",'E8.b. KKAuf_WAV'!$C$6:$C$405,"&lt;&gt;"&amp;"geleistete Anzahlungen und Anlagen im Bau des Sachanlagevermögens",'E8.b. KKAuf_WAV'!$C$6:$C$405,"&lt;&gt;"&amp;"Geschäfts- oder Firmenwert")</f>
        <v>0</v>
      </c>
      <c r="W552" s="980">
        <f>SUMIFS('E8.b. KKAuf_WAV'!$M$6:$M$405,'E8.b. KKAuf_WAV'!$B$6:$B$405,$C552,'E8.b. KKAuf_WAV'!$E$6:$E$405,H552,'E8.b. KKAuf_WAV'!$C$6:$C$405,"geleistete Anzahlungen und Anlagen im Bau des Sachanlagevermögens")+ SUMIFS('E8.b. KKAuf_WAV'!$M$6:$M$405,'E8.b. KKAuf_WAV'!$B$6:$B$405,$C552,'E8.b. KKAuf_WAV'!$E$6:$E$405,H552,'E8.b. KKAuf_WAV'!$C$6:$C$405,"geleistete Anzahlungen auf immaterielle Vermögensgegenstände")</f>
        <v>0</v>
      </c>
      <c r="X552" s="980">
        <f>SUMIFS('E8.c. KKAuf_BKZ_NAB_IZ'!$K$6:$K$405,'E8.c. KKAuf_BKZ_NAB_IZ'!$B$6:$B$405,$C552,'E8.c. KKAuf_BKZ_NAB_IZ'!$C$6:$C$405,$H552)</f>
        <v>0</v>
      </c>
      <c r="Y552" s="980">
        <f>SUMIFS('E8.a. KKAuf_SAV'!$Y$6:$Y$2005,'E8.a. KKAuf_SAV'!$B$6:$B$2005,$C552,'E8.a. KKAuf_SAV'!$D$6:$D$2005,$H552)</f>
        <v>0</v>
      </c>
      <c r="Z552" s="980">
        <f>SUMIFS('E8.b. KKAuf_WAV'!$O$6:$O$405,'E8.b. KKAuf_WAV'!$B$6:$B$405,$C552,'E8.b. KKAuf_WAV'!$E$6:$E$405,$H552,'E8.b. KKAuf_WAV'!$C$6:$C$405,"&lt;&gt;"&amp;"geleistete Anzahlungen auf immaterielle Vermögensgegenstände",'E8.b. KKAuf_WAV'!$C$6:$C$405,"&lt;&gt;"&amp;"geleistete Anzahlungen und Anlagen im Bau des Sachanlagevermögens",'E8.b. KKAuf_WAV'!$C$6:$C$405,"&lt;&gt;"&amp;"Geschäfts- oder Firmenwert")</f>
        <v>0</v>
      </c>
      <c r="AA552" s="980">
        <f>SUMIFS('E8.b. KKAuf_WAV'!$O$6:$O$405,'E8.b. KKAuf_WAV'!$B$6:$B$405,$C552,'E8.b. KKAuf_WAV'!$E$6:$E$405,H552,'E8.b. KKAuf_WAV'!$C$6:$C$405,"geleistete Anzahlungen und Anlagen im Bau des Sachanlagevermögens")+ SUMIFS('E8.b. KKAuf_WAV'!$O$6:$O$405,'E8.b. KKAuf_WAV'!$B$6:$B$405,$C552,'E8.b. KKAuf_WAV'!$E$6:$E$405,H552,'E8.b. KKAuf_WAV'!$C$6:$C$405,"geleistete Anzahlungen auf immaterielle Vermögensgegenstände")</f>
        <v>0</v>
      </c>
      <c r="AB552" s="980">
        <f>SUMIFS('E8.c. KKAuf_BKZ_NAB_IZ'!$L$6:$L$405,'E8.c. KKAuf_BKZ_NAB_IZ'!$B$6:$B$405,$C552,'E8.c. KKAuf_BKZ_NAB_IZ'!$C$6:$C$405,$H552)</f>
        <v>0</v>
      </c>
      <c r="AC552" s="974"/>
      <c r="AD552" s="980">
        <f t="shared" si="190"/>
        <v>0</v>
      </c>
      <c r="AE552" s="984">
        <f>$AE$13</f>
        <v>6.93E-2</v>
      </c>
      <c r="AF552" s="984">
        <f>$AF$13</f>
        <v>3.8699999999999998E-2</v>
      </c>
      <c r="AG552" s="984">
        <f>$AG$13</f>
        <v>5.0900000000000001E-2</v>
      </c>
      <c r="AH552" s="982">
        <f t="shared" si="192"/>
        <v>0</v>
      </c>
      <c r="AJ552" s="980">
        <f t="shared" si="191"/>
        <v>0</v>
      </c>
      <c r="AK552" s="984">
        <f>$AK$13</f>
        <v>7.0099999999999996E-2</v>
      </c>
      <c r="AL552" s="984">
        <f>$AL$13</f>
        <v>3.6600000000000001E-2</v>
      </c>
      <c r="AM552" s="984">
        <f>$AM$13</f>
        <v>0.05</v>
      </c>
      <c r="AN552" s="982">
        <f t="shared" si="188"/>
        <v>0</v>
      </c>
    </row>
    <row r="553" spans="2:40" ht="15" thickBot="1" x14ac:dyDescent="0.25">
      <c r="B553" s="1447"/>
      <c r="C553" s="1002">
        <f>C550</f>
        <v>0</v>
      </c>
      <c r="D553" s="1450"/>
      <c r="E553" s="1408"/>
      <c r="F553" s="1408"/>
      <c r="G553" s="990"/>
      <c r="H553" s="983">
        <v>2025</v>
      </c>
      <c r="I553" s="972"/>
      <c r="J553" s="803">
        <f t="shared" si="189"/>
        <v>0</v>
      </c>
      <c r="K553" s="804"/>
      <c r="L553" s="803">
        <f t="shared" si="196"/>
        <v>0</v>
      </c>
      <c r="M553" s="804"/>
      <c r="N553" s="803">
        <f t="shared" si="187"/>
        <v>0</v>
      </c>
      <c r="O553" s="804"/>
      <c r="P553" s="803">
        <f t="shared" si="197"/>
        <v>0</v>
      </c>
      <c r="Q553" s="760"/>
      <c r="R553" s="980">
        <f>SUMIFS('E8.a. KKAuf_SAV'!$X$6:$X$2005,'E8.a. KKAuf_SAV'!$B$6:$B$2005,$C553,'E8.a. KKAuf_SAV'!$D$6:$D$2005,$H553)</f>
        <v>0</v>
      </c>
      <c r="S553" s="980">
        <f>SUMIFS('E8.b. KKAuf_WAV'!$N$6:$N$405,'E8.b. KKAuf_WAV'!$B$6:$B$405,$C553,'E8.b. KKAuf_WAV'!$E$6:$E$405,H553)-SUMIFS('E8.b. KKAuf_WAV'!$N$6:$N$405,'E8.b. KKAuf_WAV'!$B$6:$B$405,$C553,'E8.b. KKAuf_WAV'!$C$6:$C$405,"Geschäfts- oder Firmenwert",'E8.b. KKAuf_WAV'!$D$6:$D$405,H553)</f>
        <v>0</v>
      </c>
      <c r="T553" s="974"/>
      <c r="U553" s="980">
        <f>SUMIFS('E8.a. KKAuf_SAV'!$W$6:$W$2005,'E8.a. KKAuf_SAV'!$B$6:$B$2005,$C553,'E8.a. KKAuf_SAV'!$D$6:$D$2005,H553)</f>
        <v>0</v>
      </c>
      <c r="V553" s="980">
        <f>SUMIFS('E8.b. KKAuf_WAV'!$M$6:$M$405,'E8.b. KKAuf_WAV'!$B$6:$B$405,$C553,'E8.b. KKAuf_WAV'!$E$6:$E$405,$H553,'E8.b. KKAuf_WAV'!$C$6:$C$405,"&lt;&gt;"&amp;"geleistete Anzahlungen auf immaterielle Vermögensgegenstände",'E8.b. KKAuf_WAV'!$C$6:$C$405,"&lt;&gt;"&amp;"geleistete Anzahlungen und Anlagen im Bau des Sachanlagevermögens",'E8.b. KKAuf_WAV'!$C$6:$C$405,"&lt;&gt;"&amp;"Geschäfts- oder Firmenwert")</f>
        <v>0</v>
      </c>
      <c r="W553" s="980">
        <f>SUMIFS('E8.b. KKAuf_WAV'!$M$6:$M$405,'E8.b. KKAuf_WAV'!$B$6:$B$405,$C553,'E8.b. KKAuf_WAV'!$E$6:$E$405,H553,'E8.b. KKAuf_WAV'!$C$6:$C$405,"geleistete Anzahlungen und Anlagen im Bau des Sachanlagevermögens")+ SUMIFS('E8.b. KKAuf_WAV'!$M$6:$M$405,'E8.b. KKAuf_WAV'!$B$6:$B$405,$C553,'E8.b. KKAuf_WAV'!$E$6:$E$405,H553,'E8.b. KKAuf_WAV'!$C$6:$C$405,"geleistete Anzahlungen auf immaterielle Vermögensgegenstände")</f>
        <v>0</v>
      </c>
      <c r="X553" s="980">
        <f>SUMIFS('E8.c. KKAuf_BKZ_NAB_IZ'!$K$6:$K$405,'E8.c. KKAuf_BKZ_NAB_IZ'!$B$6:$B$405,$C553,'E8.c. KKAuf_BKZ_NAB_IZ'!$C$6:$C$405,$H553)</f>
        <v>0</v>
      </c>
      <c r="Y553" s="980">
        <f>SUMIFS('E8.a. KKAuf_SAV'!$Y$6:$Y$2005,'E8.a. KKAuf_SAV'!$B$6:$B$2005,$C553,'E8.a. KKAuf_SAV'!$D$6:$D$2005,$H553)</f>
        <v>0</v>
      </c>
      <c r="Z553" s="980">
        <f>SUMIFS('E8.b. KKAuf_WAV'!$O$6:$O$405,'E8.b. KKAuf_WAV'!$B$6:$B$405,$C553,'E8.b. KKAuf_WAV'!$E$6:$E$405,$H553,'E8.b. KKAuf_WAV'!$C$6:$C$405,"&lt;&gt;"&amp;"geleistete Anzahlungen auf immaterielle Vermögensgegenstände",'E8.b. KKAuf_WAV'!$C$6:$C$405,"&lt;&gt;"&amp;"geleistete Anzahlungen und Anlagen im Bau des Sachanlagevermögens",'E8.b. KKAuf_WAV'!$C$6:$C$405,"&lt;&gt;"&amp;"Geschäfts- oder Firmenwert")</f>
        <v>0</v>
      </c>
      <c r="AA553" s="980">
        <f>SUMIFS('E8.b. KKAuf_WAV'!$O$6:$O$405,'E8.b. KKAuf_WAV'!$B$6:$B$405,$C553,'E8.b. KKAuf_WAV'!$E$6:$E$405,H553,'E8.b. KKAuf_WAV'!$C$6:$C$405,"geleistete Anzahlungen und Anlagen im Bau des Sachanlagevermögens")+ SUMIFS('E8.b. KKAuf_WAV'!$O$6:$O$405,'E8.b. KKAuf_WAV'!$B$6:$B$405,$C553,'E8.b. KKAuf_WAV'!$E$6:$E$405,H553,'E8.b. KKAuf_WAV'!$C$6:$C$405,"geleistete Anzahlungen auf immaterielle Vermögensgegenstände")</f>
        <v>0</v>
      </c>
      <c r="AB553" s="980">
        <f>SUMIFS('E8.c. KKAuf_BKZ_NAB_IZ'!$L$6:$L$405,'E8.c. KKAuf_BKZ_NAB_IZ'!$B$6:$B$405,$C553,'E8.c. KKAuf_BKZ_NAB_IZ'!$C$6:$C$405,$H553)</f>
        <v>0</v>
      </c>
      <c r="AC553" s="974"/>
      <c r="AD553" s="980">
        <f t="shared" si="190"/>
        <v>0</v>
      </c>
      <c r="AE553" s="984">
        <f>$AE$14</f>
        <v>7.0099999999999996E-2</v>
      </c>
      <c r="AF553" s="984">
        <f>$AF$14</f>
        <v>3.6600000000000001E-2</v>
      </c>
      <c r="AG553" s="984">
        <f>$AG$14</f>
        <v>0.05</v>
      </c>
      <c r="AH553" s="982">
        <f t="shared" si="192"/>
        <v>0</v>
      </c>
      <c r="AJ553" s="980">
        <f t="shared" si="191"/>
        <v>0</v>
      </c>
      <c r="AK553" s="984">
        <f>$AK$14</f>
        <v>7.0099999999999996E-2</v>
      </c>
      <c r="AL553" s="984">
        <f>$AL$14</f>
        <v>3.6600000000000001E-2</v>
      </c>
      <c r="AM553" s="984">
        <f>$AM$14</f>
        <v>0.05</v>
      </c>
      <c r="AN553" s="982">
        <f t="shared" si="188"/>
        <v>0</v>
      </c>
    </row>
    <row r="554" spans="2:40" ht="15" hidden="1" thickBot="1" x14ac:dyDescent="0.25">
      <c r="B554" s="1447"/>
      <c r="C554" s="1002">
        <f>C550</f>
        <v>0</v>
      </c>
      <c r="D554" s="1450"/>
      <c r="E554" s="1408"/>
      <c r="F554" s="1408"/>
      <c r="G554" s="990"/>
      <c r="H554" s="983">
        <v>2026</v>
      </c>
      <c r="I554" s="972"/>
      <c r="J554" s="803">
        <f t="shared" si="189"/>
        <v>0</v>
      </c>
      <c r="K554" s="804"/>
      <c r="L554" s="803">
        <f t="shared" si="196"/>
        <v>0</v>
      </c>
      <c r="M554" s="804"/>
      <c r="N554" s="803">
        <f t="shared" si="187"/>
        <v>0</v>
      </c>
      <c r="O554" s="804"/>
      <c r="P554" s="803">
        <f t="shared" si="197"/>
        <v>0</v>
      </c>
      <c r="Q554" s="760"/>
      <c r="R554" s="980">
        <f>SUMIFS('E8.a. KKAuf_SAV'!$X$6:$X$2005,'E8.a. KKAuf_SAV'!$B$6:$B$2005,$C554,'E8.a. KKAuf_SAV'!$D$6:$D$2005,$H554)</f>
        <v>0</v>
      </c>
      <c r="S554" s="980">
        <f>SUMIFS('E8.b. KKAuf_WAV'!$N$6:$N$405,'E8.b. KKAuf_WAV'!$B$6:$B$405,$C554,'E8.b. KKAuf_WAV'!$E$6:$E$405,H554)-SUMIFS('E8.b. KKAuf_WAV'!$N$6:$N$405,'E8.b. KKAuf_WAV'!$B$6:$B$405,$C554,'E8.b. KKAuf_WAV'!$C$6:$C$405,"Geschäfts- oder Firmenwert",'E8.b. KKAuf_WAV'!$D$6:$D$405,H554)</f>
        <v>0</v>
      </c>
      <c r="T554" s="974"/>
      <c r="U554" s="980">
        <f>SUMIFS('E8.a. KKAuf_SAV'!$W$6:$W$2005,'E8.a. KKAuf_SAV'!$B$6:$B$2005,$C554,'E8.a. KKAuf_SAV'!$D$6:$D$2005,H554)</f>
        <v>0</v>
      </c>
      <c r="V554" s="980">
        <f>SUMIFS('E8.b. KKAuf_WAV'!$M$6:$M$405,'E8.b. KKAuf_WAV'!$B$6:$B$405,$C554,'E8.b. KKAuf_WAV'!$E$6:$E$405,$H554,'E8.b. KKAuf_WAV'!$C$6:$C$405,"&lt;&gt;"&amp;"geleistete Anzahlungen auf immaterielle Vermögensgegenstände",'E8.b. KKAuf_WAV'!$C$6:$C$405,"&lt;&gt;"&amp;"geleistete Anzahlungen und Anlagen im Bau des Sachanlagevermögens",'E8.b. KKAuf_WAV'!$C$6:$C$405,"&lt;&gt;"&amp;"Geschäfts- oder Firmenwert")</f>
        <v>0</v>
      </c>
      <c r="W554" s="980">
        <f>SUMIFS('E8.b. KKAuf_WAV'!$M$6:$M$405,'E8.b. KKAuf_WAV'!$B$6:$B$405,$C554,'E8.b. KKAuf_WAV'!$E$6:$E$405,H554,'E8.b. KKAuf_WAV'!$C$6:$C$405,"geleistete Anzahlungen und Anlagen im Bau des Sachanlagevermögens")+ SUMIFS('E8.b. KKAuf_WAV'!$M$6:$M$405,'E8.b. KKAuf_WAV'!$B$6:$B$405,$C554,'E8.b. KKAuf_WAV'!$E$6:$E$405,H554,'E8.b. KKAuf_WAV'!$C$6:$C$405,"geleistete Anzahlungen auf immaterielle Vermögensgegenstände")</f>
        <v>0</v>
      </c>
      <c r="X554" s="980">
        <f>SUMIFS('E8.c. KKAuf_BKZ_NAB_IZ'!$K$6:$K$405,'E8.c. KKAuf_BKZ_NAB_IZ'!$B$6:$B$405,$C554,'E8.c. KKAuf_BKZ_NAB_IZ'!$C$6:$C$405,$H554)</f>
        <v>0</v>
      </c>
      <c r="Y554" s="980">
        <f>SUMIFS('E8.a. KKAuf_SAV'!$Y$6:$Y$2005,'E8.a. KKAuf_SAV'!$B$6:$B$2005,$C554,'E8.a. KKAuf_SAV'!$D$6:$D$2005,$H554)</f>
        <v>0</v>
      </c>
      <c r="Z554" s="980">
        <f>SUMIFS('E8.b. KKAuf_WAV'!$O$6:$O$405,'E8.b. KKAuf_WAV'!$B$6:$B$405,$C554,'E8.b. KKAuf_WAV'!$E$6:$E$405,$H554,'E8.b. KKAuf_WAV'!$C$6:$C$405,"&lt;&gt;"&amp;"geleistete Anzahlungen auf immaterielle Vermögensgegenstände",'E8.b. KKAuf_WAV'!$C$6:$C$405,"&lt;&gt;"&amp;"geleistete Anzahlungen und Anlagen im Bau des Sachanlagevermögens",'E8.b. KKAuf_WAV'!$C$6:$C$405,"&lt;&gt;"&amp;"Geschäfts- oder Firmenwert")</f>
        <v>0</v>
      </c>
      <c r="AA554" s="980">
        <f>SUMIFS('E8.b. KKAuf_WAV'!$O$6:$O$405,'E8.b. KKAuf_WAV'!$B$6:$B$405,$C554,'E8.b. KKAuf_WAV'!$E$6:$E$405,H554,'E8.b. KKAuf_WAV'!$C$6:$C$405,"geleistete Anzahlungen und Anlagen im Bau des Sachanlagevermögens")+ SUMIFS('E8.b. KKAuf_WAV'!$O$6:$O$405,'E8.b. KKAuf_WAV'!$B$6:$B$405,$C554,'E8.b. KKAuf_WAV'!$E$6:$E$405,H554,'E8.b. KKAuf_WAV'!$C$6:$C$405,"geleistete Anzahlungen auf immaterielle Vermögensgegenstände")</f>
        <v>0</v>
      </c>
      <c r="AB554" s="980">
        <f>SUMIFS('E8.c. KKAuf_BKZ_NAB_IZ'!$L$6:$L$405,'E8.c. KKAuf_BKZ_NAB_IZ'!$B$6:$B$405,$C554,'E8.c. KKAuf_BKZ_NAB_IZ'!$C$6:$C$405,$H554)</f>
        <v>0</v>
      </c>
      <c r="AC554" s="974"/>
      <c r="AD554" s="980">
        <f t="shared" si="190"/>
        <v>0</v>
      </c>
      <c r="AE554" s="984">
        <f>$AE$15</f>
        <v>0</v>
      </c>
      <c r="AF554" s="984">
        <f>$AF$15</f>
        <v>0</v>
      </c>
      <c r="AG554" s="984">
        <f>$AG$15</f>
        <v>0</v>
      </c>
      <c r="AH554" s="982">
        <f t="shared" si="192"/>
        <v>0</v>
      </c>
      <c r="AJ554" s="980">
        <f t="shared" si="191"/>
        <v>0</v>
      </c>
      <c r="AK554" s="984">
        <f>$AK$15</f>
        <v>0</v>
      </c>
      <c r="AL554" s="984">
        <f>$AL$15</f>
        <v>0</v>
      </c>
      <c r="AM554" s="984">
        <f>$AM$15</f>
        <v>0</v>
      </c>
      <c r="AN554" s="982">
        <f t="shared" si="188"/>
        <v>0</v>
      </c>
    </row>
    <row r="555" spans="2:40" ht="15" hidden="1" thickBot="1" x14ac:dyDescent="0.25">
      <c r="B555" s="1447"/>
      <c r="C555" s="1002">
        <f>C550</f>
        <v>0</v>
      </c>
      <c r="D555" s="1450"/>
      <c r="E555" s="1408"/>
      <c r="F555" s="1408"/>
      <c r="G555" s="990"/>
      <c r="H555" s="983">
        <v>2027</v>
      </c>
      <c r="I555" s="972"/>
      <c r="J555" s="803">
        <f t="shared" si="189"/>
        <v>0</v>
      </c>
      <c r="K555" s="804"/>
      <c r="L555" s="803">
        <f t="shared" si="196"/>
        <v>0</v>
      </c>
      <c r="M555" s="804"/>
      <c r="N555" s="803">
        <f t="shared" si="187"/>
        <v>0</v>
      </c>
      <c r="O555" s="804"/>
      <c r="P555" s="803">
        <f t="shared" si="197"/>
        <v>0</v>
      </c>
      <c r="Q555" s="760"/>
      <c r="R555" s="980">
        <f>SUMIFS('E8.a. KKAuf_SAV'!$X$6:$X$2005,'E8.a. KKAuf_SAV'!$B$6:$B$2005,$C555,'E8.a. KKAuf_SAV'!$D$6:$D$2005,$H555)</f>
        <v>0</v>
      </c>
      <c r="S555" s="980">
        <f>SUMIFS('E8.b. KKAuf_WAV'!$N$6:$N$405,'E8.b. KKAuf_WAV'!$B$6:$B$405,$C555,'E8.b. KKAuf_WAV'!$E$6:$E$405,H555)-SUMIFS('E8.b. KKAuf_WAV'!$N$6:$N$405,'E8.b. KKAuf_WAV'!$B$6:$B$405,$C555,'E8.b. KKAuf_WAV'!$C$6:$C$405,"Geschäfts- oder Firmenwert",'E8.b. KKAuf_WAV'!$D$6:$D$405,H555)</f>
        <v>0</v>
      </c>
      <c r="T555" s="974"/>
      <c r="U555" s="980">
        <f>SUMIFS('E8.a. KKAuf_SAV'!$W$6:$W$2005,'E8.a. KKAuf_SAV'!$B$6:$B$2005,$C555,'E8.a. KKAuf_SAV'!$D$6:$D$2005,H555)</f>
        <v>0</v>
      </c>
      <c r="V555" s="980">
        <f>SUMIFS('E8.b. KKAuf_WAV'!$M$6:$M$405,'E8.b. KKAuf_WAV'!$B$6:$B$405,$C555,'E8.b. KKAuf_WAV'!$E$6:$E$405,$H555,'E8.b. KKAuf_WAV'!$C$6:$C$405,"&lt;&gt;"&amp;"geleistete Anzahlungen auf immaterielle Vermögensgegenstände",'E8.b. KKAuf_WAV'!$C$6:$C$405,"&lt;&gt;"&amp;"geleistete Anzahlungen und Anlagen im Bau des Sachanlagevermögens",'E8.b. KKAuf_WAV'!$C$6:$C$405,"&lt;&gt;"&amp;"Geschäfts- oder Firmenwert")</f>
        <v>0</v>
      </c>
      <c r="W555" s="980">
        <f>SUMIFS('E8.b. KKAuf_WAV'!$M$6:$M$405,'E8.b. KKAuf_WAV'!$B$6:$B$405,$C555,'E8.b. KKAuf_WAV'!$E$6:$E$405,H555,'E8.b. KKAuf_WAV'!$C$6:$C$405,"geleistete Anzahlungen und Anlagen im Bau des Sachanlagevermögens")+ SUMIFS('E8.b. KKAuf_WAV'!$M$6:$M$405,'E8.b. KKAuf_WAV'!$B$6:$B$405,$C555,'E8.b. KKAuf_WAV'!$E$6:$E$405,H555,'E8.b. KKAuf_WAV'!$C$6:$C$405,"geleistete Anzahlungen auf immaterielle Vermögensgegenstände")</f>
        <v>0</v>
      </c>
      <c r="X555" s="980">
        <f>SUMIFS('E8.c. KKAuf_BKZ_NAB_IZ'!$K$6:$K$405,'E8.c. KKAuf_BKZ_NAB_IZ'!$B$6:$B$405,$C555,'E8.c. KKAuf_BKZ_NAB_IZ'!$C$6:$C$405,$H555)</f>
        <v>0</v>
      </c>
      <c r="Y555" s="980">
        <f>SUMIFS('E8.a. KKAuf_SAV'!$Y$6:$Y$2005,'E8.a. KKAuf_SAV'!$B$6:$B$2005,$C555,'E8.a. KKAuf_SAV'!$D$6:$D$2005,$H555)</f>
        <v>0</v>
      </c>
      <c r="Z555" s="980">
        <f>SUMIFS('E8.b. KKAuf_WAV'!$O$6:$O$405,'E8.b. KKAuf_WAV'!$B$6:$B$405,$C555,'E8.b. KKAuf_WAV'!$E$6:$E$405,$H555,'E8.b. KKAuf_WAV'!$C$6:$C$405,"&lt;&gt;"&amp;"geleistete Anzahlungen auf immaterielle Vermögensgegenstände",'E8.b. KKAuf_WAV'!$C$6:$C$405,"&lt;&gt;"&amp;"geleistete Anzahlungen und Anlagen im Bau des Sachanlagevermögens",'E8.b. KKAuf_WAV'!$C$6:$C$405,"&lt;&gt;"&amp;"Geschäfts- oder Firmenwert")</f>
        <v>0</v>
      </c>
      <c r="AA555" s="980">
        <f>SUMIFS('E8.b. KKAuf_WAV'!$O$6:$O$405,'E8.b. KKAuf_WAV'!$B$6:$B$405,$C555,'E8.b. KKAuf_WAV'!$E$6:$E$405,H555,'E8.b. KKAuf_WAV'!$C$6:$C$405,"geleistete Anzahlungen und Anlagen im Bau des Sachanlagevermögens")+ SUMIFS('E8.b. KKAuf_WAV'!$O$6:$O$405,'E8.b. KKAuf_WAV'!$B$6:$B$405,$C555,'E8.b. KKAuf_WAV'!$E$6:$E$405,H555,'E8.b. KKAuf_WAV'!$C$6:$C$405,"geleistete Anzahlungen auf immaterielle Vermögensgegenstände")</f>
        <v>0</v>
      </c>
      <c r="AB555" s="980">
        <f>SUMIFS('E8.c. KKAuf_BKZ_NAB_IZ'!$L$6:$L$405,'E8.c. KKAuf_BKZ_NAB_IZ'!$B$6:$B$405,$C555,'E8.c. KKAuf_BKZ_NAB_IZ'!$C$6:$C$405,$H555)</f>
        <v>0</v>
      </c>
      <c r="AC555" s="974"/>
      <c r="AD555" s="980">
        <f t="shared" si="190"/>
        <v>0</v>
      </c>
      <c r="AE555" s="984">
        <f>$AE$16</f>
        <v>0</v>
      </c>
      <c r="AF555" s="984">
        <f>$AF$16</f>
        <v>0</v>
      </c>
      <c r="AG555" s="984">
        <f>$AG$16</f>
        <v>0</v>
      </c>
      <c r="AH555" s="982">
        <f t="shared" si="192"/>
        <v>0</v>
      </c>
      <c r="AJ555" s="980">
        <f t="shared" si="191"/>
        <v>0</v>
      </c>
      <c r="AK555" s="984">
        <f>$AK$16</f>
        <v>0</v>
      </c>
      <c r="AL555" s="984">
        <f>$AL$16</f>
        <v>0</v>
      </c>
      <c r="AM555" s="984">
        <f>$AM$16</f>
        <v>0</v>
      </c>
      <c r="AN555" s="982">
        <f t="shared" si="188"/>
        <v>0</v>
      </c>
    </row>
    <row r="556" spans="2:40" ht="15" hidden="1" thickBot="1" x14ac:dyDescent="0.25">
      <c r="B556" s="1448"/>
      <c r="C556" s="1003">
        <f>C550</f>
        <v>0</v>
      </c>
      <c r="D556" s="1451"/>
      <c r="E556" s="1409"/>
      <c r="F556" s="1409"/>
      <c r="G556" s="970"/>
      <c r="H556" s="986">
        <v>2028</v>
      </c>
      <c r="I556" s="972"/>
      <c r="J556" s="815">
        <f t="shared" si="189"/>
        <v>0</v>
      </c>
      <c r="K556" s="804"/>
      <c r="L556" s="814">
        <f t="shared" si="196"/>
        <v>0</v>
      </c>
      <c r="M556" s="804"/>
      <c r="N556" s="814">
        <f t="shared" si="187"/>
        <v>0</v>
      </c>
      <c r="O556" s="804"/>
      <c r="P556" s="814">
        <f t="shared" si="197"/>
        <v>0</v>
      </c>
      <c r="Q556" s="760"/>
      <c r="R556" s="987">
        <f>SUMIFS('E8.a. KKAuf_SAV'!$X$6:$X$2005,'E8.a. KKAuf_SAV'!$B$6:$B$2005,$C556,'E8.a. KKAuf_SAV'!$D$6:$D$2005,$H556)</f>
        <v>0</v>
      </c>
      <c r="S556" s="987">
        <f>SUMIFS('E8.b. KKAuf_WAV'!$N$6:$N$405,'E8.b. KKAuf_WAV'!$B$6:$B$405,$C556,'E8.b. KKAuf_WAV'!$E$6:$E$405,H556)-SUMIFS('E8.b. KKAuf_WAV'!$N$6:$N$405,'E8.b. KKAuf_WAV'!$B$6:$B$405,$C556,'E8.b. KKAuf_WAV'!$C$6:$C$405,"Geschäfts- oder Firmenwert",'E8.b. KKAuf_WAV'!$D$6:$D$405,H556)</f>
        <v>0</v>
      </c>
      <c r="T556" s="974"/>
      <c r="U556" s="987">
        <f>SUMIFS('E8.a. KKAuf_SAV'!$W$6:$W$2005,'E8.a. KKAuf_SAV'!$B$6:$B$2005,$C556,'E8.a. KKAuf_SAV'!$D$6:$D$2005,H556)</f>
        <v>0</v>
      </c>
      <c r="V556" s="987">
        <f>SUMIFS('E8.b. KKAuf_WAV'!$M$6:$M$405,'E8.b. KKAuf_WAV'!$B$6:$B$405,$C556,'E8.b. KKAuf_WAV'!$E$6:$E$405,$H556,'E8.b. KKAuf_WAV'!$C$6:$C$405,"&lt;&gt;"&amp;"geleistete Anzahlungen auf immaterielle Vermögensgegenstände",'E8.b. KKAuf_WAV'!$C$6:$C$405,"&lt;&gt;"&amp;"geleistete Anzahlungen und Anlagen im Bau des Sachanlagevermögens",'E8.b. KKAuf_WAV'!$C$6:$C$405,"&lt;&gt;"&amp;"Geschäfts- oder Firmenwert")</f>
        <v>0</v>
      </c>
      <c r="W556" s="987">
        <f>SUMIFS('E8.b. KKAuf_WAV'!$M$6:$M$405,'E8.b. KKAuf_WAV'!$B$6:$B$405,$C556,'E8.b. KKAuf_WAV'!$E$6:$E$405,H556,'E8.b. KKAuf_WAV'!$C$6:$C$405,"geleistete Anzahlungen und Anlagen im Bau des Sachanlagevermögens")+ SUMIFS('E8.b. KKAuf_WAV'!$M$6:$M$405,'E8.b. KKAuf_WAV'!$B$6:$B$405,$C556,'E8.b. KKAuf_WAV'!$E$6:$E$405,H556,'E8.b. KKAuf_WAV'!$C$6:$C$405,"geleistete Anzahlungen auf immaterielle Vermögensgegenstände")</f>
        <v>0</v>
      </c>
      <c r="X556" s="987">
        <f>SUMIFS('E8.c. KKAuf_BKZ_NAB_IZ'!$K$6:$K$405,'E8.c. KKAuf_BKZ_NAB_IZ'!$B$6:$B$405,$C556,'E8.c. KKAuf_BKZ_NAB_IZ'!$C$6:$C$405,$H556)</f>
        <v>0</v>
      </c>
      <c r="Y556" s="987">
        <f>SUMIFS('E8.a. KKAuf_SAV'!$Y$6:$Y$2005,'E8.a. KKAuf_SAV'!$B$6:$B$2005,$C556,'E8.a. KKAuf_SAV'!$D$6:$D$2005,$H556)</f>
        <v>0</v>
      </c>
      <c r="Z556" s="987">
        <f>SUMIFS('E8.b. KKAuf_WAV'!$O$6:$O$405,'E8.b. KKAuf_WAV'!$B$6:$B$405,$C556,'E8.b. KKAuf_WAV'!$E$6:$E$405,$H556,'E8.b. KKAuf_WAV'!$C$6:$C$405,"&lt;&gt;"&amp;"geleistete Anzahlungen auf immaterielle Vermögensgegenstände",'E8.b. KKAuf_WAV'!$C$6:$C$405,"&lt;&gt;"&amp;"geleistete Anzahlungen und Anlagen im Bau des Sachanlagevermögens",'E8.b. KKAuf_WAV'!$C$6:$C$405,"&lt;&gt;"&amp;"Geschäfts- oder Firmenwert")</f>
        <v>0</v>
      </c>
      <c r="AA556" s="987">
        <f>SUMIFS('E8.b. KKAuf_WAV'!$O$6:$O$405,'E8.b. KKAuf_WAV'!$B$6:$B$405,$C556,'E8.b. KKAuf_WAV'!$E$6:$E$405,H556,'E8.b. KKAuf_WAV'!$C$6:$C$405,"geleistete Anzahlungen und Anlagen im Bau des Sachanlagevermögens")+ SUMIFS('E8.b. KKAuf_WAV'!$O$6:$O$405,'E8.b. KKAuf_WAV'!$B$6:$B$405,$C556,'E8.b. KKAuf_WAV'!$E$6:$E$405,H556,'E8.b. KKAuf_WAV'!$C$6:$C$405,"geleistete Anzahlungen auf immaterielle Vermögensgegenstände")</f>
        <v>0</v>
      </c>
      <c r="AB556" s="987">
        <f>SUMIFS('E8.c. KKAuf_BKZ_NAB_IZ'!$L$6:$L$405,'E8.c. KKAuf_BKZ_NAB_IZ'!$B$6:$B$405,$C556,'E8.c. KKAuf_BKZ_NAB_IZ'!$C$6:$C$405,$H556)</f>
        <v>0</v>
      </c>
      <c r="AC556" s="974"/>
      <c r="AD556" s="987">
        <f t="shared" si="190"/>
        <v>0</v>
      </c>
      <c r="AE556" s="988">
        <f>$AE$17</f>
        <v>0</v>
      </c>
      <c r="AF556" s="988">
        <f>$AF$17</f>
        <v>0</v>
      </c>
      <c r="AG556" s="988">
        <f>$AG$17</f>
        <v>0</v>
      </c>
      <c r="AH556" s="989">
        <f t="shared" si="192"/>
        <v>0</v>
      </c>
      <c r="AJ556" s="987">
        <f t="shared" si="191"/>
        <v>0</v>
      </c>
      <c r="AK556" s="988">
        <f>$AK$17</f>
        <v>0</v>
      </c>
      <c r="AL556" s="988">
        <f>$AL$17</f>
        <v>0</v>
      </c>
      <c r="AM556" s="988">
        <f>$AM$17</f>
        <v>0</v>
      </c>
      <c r="AN556" s="989">
        <f t="shared" si="188"/>
        <v>0</v>
      </c>
    </row>
    <row r="557" spans="2:40" ht="14.25" customHeight="1" x14ac:dyDescent="0.2">
      <c r="B557" s="1446"/>
      <c r="C557" s="1001">
        <f>B557</f>
        <v>0</v>
      </c>
      <c r="D557" s="1449"/>
      <c r="E557" s="1407"/>
      <c r="F557" s="1410"/>
      <c r="G557" s="990"/>
      <c r="H557" s="991">
        <v>2022</v>
      </c>
      <c r="I557" s="972"/>
      <c r="J557" s="813">
        <f t="shared" si="189"/>
        <v>0</v>
      </c>
      <c r="K557" s="804"/>
      <c r="L557" s="813">
        <f t="shared" si="196"/>
        <v>0</v>
      </c>
      <c r="M557" s="804"/>
      <c r="N557" s="813">
        <f t="shared" si="187"/>
        <v>0</v>
      </c>
      <c r="O557" s="804"/>
      <c r="P557" s="813">
        <f t="shared" ref="P557:P563" si="198">IFERROR((AJ557*AK557+AD557*AE557)*0.4*0.035*$F$557,0)</f>
        <v>0</v>
      </c>
      <c r="Q557" s="760"/>
      <c r="R557" s="992">
        <f>SUMIFS('E8.a. KKAuf_SAV'!$X$6:$X$2005,'E8.a. KKAuf_SAV'!$B$6:$B$2005,$C557,'E8.a. KKAuf_SAV'!$D$6:$D$2005,$H557)</f>
        <v>0</v>
      </c>
      <c r="S557" s="992">
        <f>SUMIFS('E8.b. KKAuf_WAV'!$N$6:$N$405,'E8.b. KKAuf_WAV'!$B$6:$B$405,$C557,'E8.b. KKAuf_WAV'!$E$6:$E$405,H557)-SUMIFS('E8.b. KKAuf_WAV'!$N$6:$N$405,'E8.b. KKAuf_WAV'!$B$6:$B$405,$C557,'E8.b. KKAuf_WAV'!$C$6:$C$405,"Geschäfts- oder Firmenwert",'E8.b. KKAuf_WAV'!$D$6:$D$405,H557)</f>
        <v>0</v>
      </c>
      <c r="T557" s="974"/>
      <c r="U557" s="992">
        <f>SUMIFS('E8.a. KKAuf_SAV'!$W$6:$W$2005,'E8.a. KKAuf_SAV'!$B$6:$B$2005,$C557,'E8.a. KKAuf_SAV'!$D$6:$D$2005,H557)</f>
        <v>0</v>
      </c>
      <c r="V557" s="992">
        <f>SUMIFS('E8.b. KKAuf_WAV'!$M$6:$M$405,'E8.b. KKAuf_WAV'!$B$6:$B$405,$C557,'E8.b. KKAuf_WAV'!$E$6:$E$405,$H557,'E8.b. KKAuf_WAV'!$C$6:$C$405,"&lt;&gt;"&amp;"geleistete Anzahlungen auf immaterielle Vermögensgegenstände",'E8.b. KKAuf_WAV'!$C$6:$C$405,"&lt;&gt;"&amp;"geleistete Anzahlungen und Anlagen im Bau des Sachanlagevermögens",'E8.b. KKAuf_WAV'!$C$6:$C$405,"&lt;&gt;"&amp;"Geschäfts- oder Firmenwert")</f>
        <v>0</v>
      </c>
      <c r="W557" s="992">
        <f>SUMIFS('E8.b. KKAuf_WAV'!$M$6:$M$405,'E8.b. KKAuf_WAV'!$B$6:$B$405,$C557,'E8.b. KKAuf_WAV'!$E$6:$E$405,Listen!$AA$3,'E8.b. KKAuf_WAV'!$C$6:$C$405,"geleistete Anzahlungen und Anlagen im Bau des Sachanlagevermögens")+ SUMIFS('E8.b. KKAuf_WAV'!$M$6:$M$405,'E8.b. KKAuf_WAV'!$B$6:$B$405,$C557,'E8.b. KKAuf_WAV'!$E$6:$E$405,Listen!$AA$3,'E8.b. KKAuf_WAV'!$C$6:$C$405,"geleistete Anzahlungen auf immaterielle Vermögensgegenstände")</f>
        <v>0</v>
      </c>
      <c r="X557" s="992">
        <f>SUMIFS('E8.c. KKAuf_BKZ_NAB_IZ'!$K$6:$K$405,'E8.c. KKAuf_BKZ_NAB_IZ'!$B$6:$B$405,$C557,'E8.c. KKAuf_BKZ_NAB_IZ'!$C$6:$C$405,$H557)</f>
        <v>0</v>
      </c>
      <c r="Y557" s="992">
        <f>SUMIFS('E8.a. KKAuf_SAV'!$Y$6:$Y$2005,'E8.a. KKAuf_SAV'!$B$6:$B$2005,$C557,'E8.a. KKAuf_SAV'!$D$6:$D$2005,$H557)</f>
        <v>0</v>
      </c>
      <c r="Z557" s="992">
        <f>SUMIFS('E8.b. KKAuf_WAV'!$O$6:$O$405,'E8.b. KKAuf_WAV'!$B$6:$B$405,$C557,'E8.b. KKAuf_WAV'!$E$6:$E$405,$H557,'E8.b. KKAuf_WAV'!$C$6:$C$405,"&lt;&gt;"&amp;"geleistete Anzahlungen auf immaterielle Vermögensgegenstände",'E8.b. KKAuf_WAV'!$C$6:$C$405,"&lt;&gt;"&amp;"geleistete Anzahlungen und Anlagen im Bau des Sachanlagevermögens",'E8.b. KKAuf_WAV'!$C$6:$C$405,"&lt;&gt;"&amp;"Geschäfts- oder Firmenwert")</f>
        <v>0</v>
      </c>
      <c r="AA557" s="992">
        <f>SUMIFS('E8.b. KKAuf_WAV'!$O$6:$O$405,'E8.b. KKAuf_WAV'!$B$6:$B$405,$C557,'E8.b. KKAuf_WAV'!$E$6:$E$405,Listen!$AA$3,'E8.b. KKAuf_WAV'!$C$6:$C$405,"geleistete Anzahlungen und Anlagen im Bau des Sachanlagevermögens")+ SUMIFS('E8.b. KKAuf_WAV'!$O$6:$O$405,'E8.b. KKAuf_WAV'!$B$6:$B$405,$C557,'E8.b. KKAuf_WAV'!$E$6:$E$405,Listen!$AA$3,'E8.b. KKAuf_WAV'!$C$6:$C$405,"geleistete Anzahlungen auf immaterielle Vermögensgegenstände")</f>
        <v>0</v>
      </c>
      <c r="AB557" s="992">
        <f>SUMIFS('E8.c. KKAuf_BKZ_NAB_IZ'!$L$6:$L$405,'E8.c. KKAuf_BKZ_NAB_IZ'!$B$6:$B$405,$C557,'E8.c. KKAuf_BKZ_NAB_IZ'!$C$6:$C$405,$H557)</f>
        <v>0</v>
      </c>
      <c r="AC557" s="974"/>
      <c r="AD557" s="992">
        <f t="shared" si="190"/>
        <v>0</v>
      </c>
      <c r="AE557" s="993">
        <f>$AE$11</f>
        <v>5.0700000000000002E-2</v>
      </c>
      <c r="AF557" s="993">
        <f>$AF$11</f>
        <v>1.7100000000000001E-2</v>
      </c>
      <c r="AG557" s="993">
        <f>$AG$11</f>
        <v>3.0499999999999999E-2</v>
      </c>
      <c r="AH557" s="994">
        <f t="shared" si="192"/>
        <v>0</v>
      </c>
      <c r="AJ557" s="992">
        <f t="shared" si="191"/>
        <v>0</v>
      </c>
      <c r="AK557" s="993">
        <f>$AK$11</f>
        <v>5.0700000000000002E-2</v>
      </c>
      <c r="AL557" s="993">
        <f>$AL$11</f>
        <v>1.7100000000000001E-2</v>
      </c>
      <c r="AM557" s="993">
        <f>$AM$11</f>
        <v>3.0499999999999999E-2</v>
      </c>
      <c r="AN557" s="994">
        <f t="shared" si="188"/>
        <v>0</v>
      </c>
    </row>
    <row r="558" spans="2:40" x14ac:dyDescent="0.2">
      <c r="B558" s="1447"/>
      <c r="C558" s="1002">
        <f>C557</f>
        <v>0</v>
      </c>
      <c r="D558" s="1450"/>
      <c r="E558" s="1408"/>
      <c r="F558" s="1408"/>
      <c r="G558" s="990"/>
      <c r="H558" s="983">
        <v>2023</v>
      </c>
      <c r="I558" s="972"/>
      <c r="J558" s="805">
        <f t="shared" si="189"/>
        <v>0</v>
      </c>
      <c r="K558" s="804"/>
      <c r="L558" s="803">
        <f t="shared" si="196"/>
        <v>0</v>
      </c>
      <c r="M558" s="804"/>
      <c r="N558" s="803">
        <f t="shared" si="187"/>
        <v>0</v>
      </c>
      <c r="O558" s="804"/>
      <c r="P558" s="803">
        <f t="shared" si="198"/>
        <v>0</v>
      </c>
      <c r="Q558" s="760"/>
      <c r="R558" s="980">
        <f>SUMIFS('E8.a. KKAuf_SAV'!$X$6:$X$2005,'E8.a. KKAuf_SAV'!$B$6:$B$2005,$C558,'E8.a. KKAuf_SAV'!$D$6:$D$2005,$H558)</f>
        <v>0</v>
      </c>
      <c r="S558" s="980">
        <f>SUMIFS('E8.b. KKAuf_WAV'!$N$6:$N$405,'E8.b. KKAuf_WAV'!$B$6:$B$405,$C558,'E8.b. KKAuf_WAV'!$E$6:$E$405,H558)-SUMIFS('E8.b. KKAuf_WAV'!$N$6:$N$405,'E8.b. KKAuf_WAV'!$B$6:$B$405,$C558,'E8.b. KKAuf_WAV'!$C$6:$C$405,"Geschäfts- oder Firmenwert",'E8.b. KKAuf_WAV'!$D$6:$D$405,H558)</f>
        <v>0</v>
      </c>
      <c r="T558" s="974"/>
      <c r="U558" s="980">
        <f>SUMIFS('E8.a. KKAuf_SAV'!$W$6:$W$2005,'E8.a. KKAuf_SAV'!$B$6:$B$2005,$C558,'E8.a. KKAuf_SAV'!$D$6:$D$2005,H558)</f>
        <v>0</v>
      </c>
      <c r="V558" s="980">
        <f>SUMIFS('E8.b. KKAuf_WAV'!$M$6:$M$405,'E8.b. KKAuf_WAV'!$B$6:$B$405,$C558,'E8.b. KKAuf_WAV'!$E$6:$E$405,$H558,'E8.b. KKAuf_WAV'!$C$6:$C$405,"&lt;&gt;"&amp;"geleistete Anzahlungen auf immaterielle Vermögensgegenstände",'E8.b. KKAuf_WAV'!$C$6:$C$405,"&lt;&gt;"&amp;"geleistete Anzahlungen und Anlagen im Bau des Sachanlagevermögens",'E8.b. KKAuf_WAV'!$C$6:$C$405,"&lt;&gt;"&amp;"Geschäfts- oder Firmenwert")</f>
        <v>0</v>
      </c>
      <c r="W558" s="980"/>
      <c r="X558" s="980">
        <f>SUMIFS('E8.c. KKAuf_BKZ_NAB_IZ'!$K$6:$K$405,'E8.c. KKAuf_BKZ_NAB_IZ'!$B$6:$B$405,$C558,'E8.c. KKAuf_BKZ_NAB_IZ'!$C$6:$C$405,$H558)</f>
        <v>0</v>
      </c>
      <c r="Y558" s="980">
        <f>SUMIFS('E8.a. KKAuf_SAV'!$Y$6:$Y$2005,'E8.a. KKAuf_SAV'!$B$6:$B$2005,$C558,'E8.a. KKAuf_SAV'!$D$6:$D$2005,$H558)</f>
        <v>0</v>
      </c>
      <c r="Z558" s="980">
        <f>SUMIFS('E8.b. KKAuf_WAV'!$O$6:$O$405,'E8.b. KKAuf_WAV'!$B$6:$B$405,$C558,'E8.b. KKAuf_WAV'!$E$6:$E$405,$H558,'E8.b. KKAuf_WAV'!$C$6:$C$405,"&lt;&gt;"&amp;"geleistete Anzahlungen auf immaterielle Vermögensgegenstände",'E8.b. KKAuf_WAV'!$C$6:$C$405,"&lt;&gt;"&amp;"geleistete Anzahlungen und Anlagen im Bau des Sachanlagevermögens",'E8.b. KKAuf_WAV'!$C$6:$C$405,"&lt;&gt;"&amp;"Geschäfts- oder Firmenwert")</f>
        <v>0</v>
      </c>
      <c r="AA558" s="980"/>
      <c r="AB558" s="980">
        <f>SUMIFS('E8.c. KKAuf_BKZ_NAB_IZ'!$L$6:$L$405,'E8.c. KKAuf_BKZ_NAB_IZ'!$B$6:$B$405,$C558,'E8.c. KKAuf_BKZ_NAB_IZ'!$C$6:$C$405,$H558)</f>
        <v>0</v>
      </c>
      <c r="AC558" s="974"/>
      <c r="AD558" s="980">
        <f t="shared" si="190"/>
        <v>0</v>
      </c>
      <c r="AE558" s="984">
        <f>$AE$12</f>
        <v>5.0700000000000002E-2</v>
      </c>
      <c r="AF558" s="984">
        <f>$AF$12</f>
        <v>1.7100000000000001E-2</v>
      </c>
      <c r="AG558" s="984">
        <f>$AG$12</f>
        <v>3.0499999999999999E-2</v>
      </c>
      <c r="AH558" s="982">
        <f t="shared" si="192"/>
        <v>0</v>
      </c>
      <c r="AJ558" s="980"/>
      <c r="AK558" s="984">
        <f>$AK$12</f>
        <v>5.0700000000000002E-2</v>
      </c>
      <c r="AL558" s="984">
        <f>$AL$12</f>
        <v>1.7100000000000001E-2</v>
      </c>
      <c r="AM558" s="984">
        <f>$AM$12</f>
        <v>3.0499999999999999E-2</v>
      </c>
      <c r="AN558" s="982">
        <f t="shared" si="188"/>
        <v>0</v>
      </c>
    </row>
    <row r="559" spans="2:40" x14ac:dyDescent="0.2">
      <c r="B559" s="1447"/>
      <c r="C559" s="1002">
        <f>C557</f>
        <v>0</v>
      </c>
      <c r="D559" s="1450"/>
      <c r="E559" s="1408"/>
      <c r="F559" s="1408"/>
      <c r="G559" s="990"/>
      <c r="H559" s="983">
        <v>2024</v>
      </c>
      <c r="I559" s="972"/>
      <c r="J559" s="803">
        <f t="shared" si="189"/>
        <v>0</v>
      </c>
      <c r="K559" s="804"/>
      <c r="L559" s="803">
        <f t="shared" si="196"/>
        <v>0</v>
      </c>
      <c r="M559" s="804"/>
      <c r="N559" s="803">
        <f t="shared" si="187"/>
        <v>0</v>
      </c>
      <c r="O559" s="804"/>
      <c r="P559" s="803">
        <f t="shared" si="198"/>
        <v>0</v>
      </c>
      <c r="Q559" s="760"/>
      <c r="R559" s="980">
        <f>SUMIFS('E8.a. KKAuf_SAV'!$X$6:$X$2005,'E8.a. KKAuf_SAV'!$B$6:$B$2005,$C559,'E8.a. KKAuf_SAV'!$D$6:$D$2005,$H559)</f>
        <v>0</v>
      </c>
      <c r="S559" s="980">
        <f>SUMIFS('E8.b. KKAuf_WAV'!$N$6:$N$405,'E8.b. KKAuf_WAV'!$B$6:$B$405,$C559,'E8.b. KKAuf_WAV'!$E$6:$E$405,H559)-SUMIFS('E8.b. KKAuf_WAV'!$N$6:$N$405,'E8.b. KKAuf_WAV'!$B$6:$B$405,$C559,'E8.b. KKAuf_WAV'!$C$6:$C$405,"Geschäfts- oder Firmenwert",'E8.b. KKAuf_WAV'!$D$6:$D$405,H559)</f>
        <v>0</v>
      </c>
      <c r="T559" s="974"/>
      <c r="U559" s="980">
        <f>SUMIFS('E8.a. KKAuf_SAV'!$W$6:$W$2005,'E8.a. KKAuf_SAV'!$B$6:$B$2005,$C559,'E8.a. KKAuf_SAV'!$D$6:$D$2005,H559)</f>
        <v>0</v>
      </c>
      <c r="V559" s="980">
        <f>SUMIFS('E8.b. KKAuf_WAV'!$M$6:$M$405,'E8.b. KKAuf_WAV'!$B$6:$B$405,$C559,'E8.b. KKAuf_WAV'!$E$6:$E$405,$H559,'E8.b. KKAuf_WAV'!$C$6:$C$405,"&lt;&gt;"&amp;"geleistete Anzahlungen auf immaterielle Vermögensgegenstände",'E8.b. KKAuf_WAV'!$C$6:$C$405,"&lt;&gt;"&amp;"geleistete Anzahlungen und Anlagen im Bau des Sachanlagevermögens",'E8.b. KKAuf_WAV'!$C$6:$C$405,"&lt;&gt;"&amp;"Geschäfts- oder Firmenwert")</f>
        <v>0</v>
      </c>
      <c r="W559" s="980">
        <f>SUMIFS('E8.b. KKAuf_WAV'!$M$6:$M$405,'E8.b. KKAuf_WAV'!$B$6:$B$405,$C559,'E8.b. KKAuf_WAV'!$E$6:$E$405,H559,'E8.b. KKAuf_WAV'!$C$6:$C$405,"geleistete Anzahlungen und Anlagen im Bau des Sachanlagevermögens")+ SUMIFS('E8.b. KKAuf_WAV'!$M$6:$M$405,'E8.b. KKAuf_WAV'!$B$6:$B$405,$C559,'E8.b. KKAuf_WAV'!$E$6:$E$405,H559,'E8.b. KKAuf_WAV'!$C$6:$C$405,"geleistete Anzahlungen auf immaterielle Vermögensgegenstände")</f>
        <v>0</v>
      </c>
      <c r="X559" s="980">
        <f>SUMIFS('E8.c. KKAuf_BKZ_NAB_IZ'!$K$6:$K$405,'E8.c. KKAuf_BKZ_NAB_IZ'!$B$6:$B$405,$C559,'E8.c. KKAuf_BKZ_NAB_IZ'!$C$6:$C$405,$H559)</f>
        <v>0</v>
      </c>
      <c r="Y559" s="980">
        <f>SUMIFS('E8.a. KKAuf_SAV'!$Y$6:$Y$2005,'E8.a. KKAuf_SAV'!$B$6:$B$2005,$C559,'E8.a. KKAuf_SAV'!$D$6:$D$2005,$H559)</f>
        <v>0</v>
      </c>
      <c r="Z559" s="980">
        <f>SUMIFS('E8.b. KKAuf_WAV'!$O$6:$O$405,'E8.b. KKAuf_WAV'!$B$6:$B$405,$C559,'E8.b. KKAuf_WAV'!$E$6:$E$405,$H559,'E8.b. KKAuf_WAV'!$C$6:$C$405,"&lt;&gt;"&amp;"geleistete Anzahlungen auf immaterielle Vermögensgegenstände",'E8.b. KKAuf_WAV'!$C$6:$C$405,"&lt;&gt;"&amp;"geleistete Anzahlungen und Anlagen im Bau des Sachanlagevermögens",'E8.b. KKAuf_WAV'!$C$6:$C$405,"&lt;&gt;"&amp;"Geschäfts- oder Firmenwert")</f>
        <v>0</v>
      </c>
      <c r="AA559" s="980">
        <f>SUMIFS('E8.b. KKAuf_WAV'!$O$6:$O$405,'E8.b. KKAuf_WAV'!$B$6:$B$405,$C559,'E8.b. KKAuf_WAV'!$E$6:$E$405,H559,'E8.b. KKAuf_WAV'!$C$6:$C$405,"geleistete Anzahlungen und Anlagen im Bau des Sachanlagevermögens")+ SUMIFS('E8.b. KKAuf_WAV'!$O$6:$O$405,'E8.b. KKAuf_WAV'!$B$6:$B$405,$C559,'E8.b. KKAuf_WAV'!$E$6:$E$405,H559,'E8.b. KKAuf_WAV'!$C$6:$C$405,"geleistete Anzahlungen auf immaterielle Vermögensgegenstände")</f>
        <v>0</v>
      </c>
      <c r="AB559" s="980">
        <f>SUMIFS('E8.c. KKAuf_BKZ_NAB_IZ'!$L$6:$L$405,'E8.c. KKAuf_BKZ_NAB_IZ'!$B$6:$B$405,$C559,'E8.c. KKAuf_BKZ_NAB_IZ'!$C$6:$C$405,$H559)</f>
        <v>0</v>
      </c>
      <c r="AC559" s="974"/>
      <c r="AD559" s="980">
        <f t="shared" si="190"/>
        <v>0</v>
      </c>
      <c r="AE559" s="984">
        <f>$AE$13</f>
        <v>6.93E-2</v>
      </c>
      <c r="AF559" s="984">
        <f>$AF$13</f>
        <v>3.8699999999999998E-2</v>
      </c>
      <c r="AG559" s="984">
        <f>$AG$13</f>
        <v>5.0900000000000001E-2</v>
      </c>
      <c r="AH559" s="982">
        <f t="shared" si="192"/>
        <v>0</v>
      </c>
      <c r="AJ559" s="980">
        <f t="shared" si="191"/>
        <v>0</v>
      </c>
      <c r="AK559" s="984">
        <f>$AK$13</f>
        <v>7.0099999999999996E-2</v>
      </c>
      <c r="AL559" s="984">
        <f>$AL$13</f>
        <v>3.6600000000000001E-2</v>
      </c>
      <c r="AM559" s="984">
        <f>$AM$13</f>
        <v>0.05</v>
      </c>
      <c r="AN559" s="982">
        <f t="shared" si="188"/>
        <v>0</v>
      </c>
    </row>
    <row r="560" spans="2:40" ht="15" thickBot="1" x14ac:dyDescent="0.25">
      <c r="B560" s="1447"/>
      <c r="C560" s="1002">
        <f>C557</f>
        <v>0</v>
      </c>
      <c r="D560" s="1450"/>
      <c r="E560" s="1408"/>
      <c r="F560" s="1408"/>
      <c r="G560" s="990"/>
      <c r="H560" s="983">
        <v>2025</v>
      </c>
      <c r="I560" s="972"/>
      <c r="J560" s="803">
        <f t="shared" si="189"/>
        <v>0</v>
      </c>
      <c r="K560" s="804"/>
      <c r="L560" s="803">
        <f t="shared" si="196"/>
        <v>0</v>
      </c>
      <c r="M560" s="804"/>
      <c r="N560" s="803">
        <f t="shared" si="187"/>
        <v>0</v>
      </c>
      <c r="O560" s="804"/>
      <c r="P560" s="803">
        <f t="shared" si="198"/>
        <v>0</v>
      </c>
      <c r="Q560" s="760"/>
      <c r="R560" s="980">
        <f>SUMIFS('E8.a. KKAuf_SAV'!$X$6:$X$2005,'E8.a. KKAuf_SAV'!$B$6:$B$2005,$C560,'E8.a. KKAuf_SAV'!$D$6:$D$2005,$H560)</f>
        <v>0</v>
      </c>
      <c r="S560" s="980">
        <f>SUMIFS('E8.b. KKAuf_WAV'!$N$6:$N$405,'E8.b. KKAuf_WAV'!$B$6:$B$405,$C560,'E8.b. KKAuf_WAV'!$E$6:$E$405,H560)-SUMIFS('E8.b. KKAuf_WAV'!$N$6:$N$405,'E8.b. KKAuf_WAV'!$B$6:$B$405,$C560,'E8.b. KKAuf_WAV'!$C$6:$C$405,"Geschäfts- oder Firmenwert",'E8.b. KKAuf_WAV'!$D$6:$D$405,H560)</f>
        <v>0</v>
      </c>
      <c r="T560" s="974"/>
      <c r="U560" s="980">
        <f>SUMIFS('E8.a. KKAuf_SAV'!$W$6:$W$2005,'E8.a. KKAuf_SAV'!$B$6:$B$2005,$C560,'E8.a. KKAuf_SAV'!$D$6:$D$2005,H560)</f>
        <v>0</v>
      </c>
      <c r="V560" s="980">
        <f>SUMIFS('E8.b. KKAuf_WAV'!$M$6:$M$405,'E8.b. KKAuf_WAV'!$B$6:$B$405,$C560,'E8.b. KKAuf_WAV'!$E$6:$E$405,$H560,'E8.b. KKAuf_WAV'!$C$6:$C$405,"&lt;&gt;"&amp;"geleistete Anzahlungen auf immaterielle Vermögensgegenstände",'E8.b. KKAuf_WAV'!$C$6:$C$405,"&lt;&gt;"&amp;"geleistete Anzahlungen und Anlagen im Bau des Sachanlagevermögens",'E8.b. KKAuf_WAV'!$C$6:$C$405,"&lt;&gt;"&amp;"Geschäfts- oder Firmenwert")</f>
        <v>0</v>
      </c>
      <c r="W560" s="980">
        <f>SUMIFS('E8.b. KKAuf_WAV'!$M$6:$M$405,'E8.b. KKAuf_WAV'!$B$6:$B$405,$C560,'E8.b. KKAuf_WAV'!$E$6:$E$405,H560,'E8.b. KKAuf_WAV'!$C$6:$C$405,"geleistete Anzahlungen und Anlagen im Bau des Sachanlagevermögens")+ SUMIFS('E8.b. KKAuf_WAV'!$M$6:$M$405,'E8.b. KKAuf_WAV'!$B$6:$B$405,$C560,'E8.b. KKAuf_WAV'!$E$6:$E$405,H560,'E8.b. KKAuf_WAV'!$C$6:$C$405,"geleistete Anzahlungen auf immaterielle Vermögensgegenstände")</f>
        <v>0</v>
      </c>
      <c r="X560" s="980">
        <f>SUMIFS('E8.c. KKAuf_BKZ_NAB_IZ'!$K$6:$K$405,'E8.c. KKAuf_BKZ_NAB_IZ'!$B$6:$B$405,$C560,'E8.c. KKAuf_BKZ_NAB_IZ'!$C$6:$C$405,$H560)</f>
        <v>0</v>
      </c>
      <c r="Y560" s="980">
        <f>SUMIFS('E8.a. KKAuf_SAV'!$Y$6:$Y$2005,'E8.a. KKAuf_SAV'!$B$6:$B$2005,$C560,'E8.a. KKAuf_SAV'!$D$6:$D$2005,$H560)</f>
        <v>0</v>
      </c>
      <c r="Z560" s="980">
        <f>SUMIFS('E8.b. KKAuf_WAV'!$O$6:$O$405,'E8.b. KKAuf_WAV'!$B$6:$B$405,$C560,'E8.b. KKAuf_WAV'!$E$6:$E$405,$H560,'E8.b. KKAuf_WAV'!$C$6:$C$405,"&lt;&gt;"&amp;"geleistete Anzahlungen auf immaterielle Vermögensgegenstände",'E8.b. KKAuf_WAV'!$C$6:$C$405,"&lt;&gt;"&amp;"geleistete Anzahlungen und Anlagen im Bau des Sachanlagevermögens",'E8.b. KKAuf_WAV'!$C$6:$C$405,"&lt;&gt;"&amp;"Geschäfts- oder Firmenwert")</f>
        <v>0</v>
      </c>
      <c r="AA560" s="980">
        <f>SUMIFS('E8.b. KKAuf_WAV'!$O$6:$O$405,'E8.b. KKAuf_WAV'!$B$6:$B$405,$C560,'E8.b. KKAuf_WAV'!$E$6:$E$405,H560,'E8.b. KKAuf_WAV'!$C$6:$C$405,"geleistete Anzahlungen und Anlagen im Bau des Sachanlagevermögens")+ SUMIFS('E8.b. KKAuf_WAV'!$O$6:$O$405,'E8.b. KKAuf_WAV'!$B$6:$B$405,$C560,'E8.b. KKAuf_WAV'!$E$6:$E$405,H560,'E8.b. KKAuf_WAV'!$C$6:$C$405,"geleistete Anzahlungen auf immaterielle Vermögensgegenstände")</f>
        <v>0</v>
      </c>
      <c r="AB560" s="980">
        <f>SUMIFS('E8.c. KKAuf_BKZ_NAB_IZ'!$L$6:$L$405,'E8.c. KKAuf_BKZ_NAB_IZ'!$B$6:$B$405,$C560,'E8.c. KKAuf_BKZ_NAB_IZ'!$C$6:$C$405,$H560)</f>
        <v>0</v>
      </c>
      <c r="AC560" s="974"/>
      <c r="AD560" s="980">
        <f t="shared" si="190"/>
        <v>0</v>
      </c>
      <c r="AE560" s="984">
        <f>$AE$14</f>
        <v>7.0099999999999996E-2</v>
      </c>
      <c r="AF560" s="984">
        <f>$AF$14</f>
        <v>3.6600000000000001E-2</v>
      </c>
      <c r="AG560" s="984">
        <f>$AG$14</f>
        <v>0.05</v>
      </c>
      <c r="AH560" s="982">
        <f t="shared" si="192"/>
        <v>0</v>
      </c>
      <c r="AJ560" s="980">
        <f t="shared" si="191"/>
        <v>0</v>
      </c>
      <c r="AK560" s="984">
        <f>$AK$14</f>
        <v>7.0099999999999996E-2</v>
      </c>
      <c r="AL560" s="984">
        <f>$AL$14</f>
        <v>3.6600000000000001E-2</v>
      </c>
      <c r="AM560" s="984">
        <f>$AM$14</f>
        <v>0.05</v>
      </c>
      <c r="AN560" s="982">
        <f t="shared" si="188"/>
        <v>0</v>
      </c>
    </row>
    <row r="561" spans="2:40" ht="15" hidden="1" thickBot="1" x14ac:dyDescent="0.25">
      <c r="B561" s="1447"/>
      <c r="C561" s="1002">
        <f>C557</f>
        <v>0</v>
      </c>
      <c r="D561" s="1450"/>
      <c r="E561" s="1408"/>
      <c r="F561" s="1408"/>
      <c r="G561" s="990"/>
      <c r="H561" s="983">
        <v>2026</v>
      </c>
      <c r="I561" s="972"/>
      <c r="J561" s="803">
        <f t="shared" si="189"/>
        <v>0</v>
      </c>
      <c r="K561" s="804"/>
      <c r="L561" s="803">
        <f t="shared" si="196"/>
        <v>0</v>
      </c>
      <c r="M561" s="804"/>
      <c r="N561" s="803">
        <f t="shared" si="187"/>
        <v>0</v>
      </c>
      <c r="O561" s="804"/>
      <c r="P561" s="803">
        <f t="shared" si="198"/>
        <v>0</v>
      </c>
      <c r="Q561" s="760"/>
      <c r="R561" s="980">
        <f>SUMIFS('E8.a. KKAuf_SAV'!$X$6:$X$2005,'E8.a. KKAuf_SAV'!$B$6:$B$2005,$C561,'E8.a. KKAuf_SAV'!$D$6:$D$2005,$H561)</f>
        <v>0</v>
      </c>
      <c r="S561" s="980">
        <f>SUMIFS('E8.b. KKAuf_WAV'!$N$6:$N$405,'E8.b. KKAuf_WAV'!$B$6:$B$405,$C561,'E8.b. KKAuf_WAV'!$E$6:$E$405,H561)-SUMIFS('E8.b. KKAuf_WAV'!$N$6:$N$405,'E8.b. KKAuf_WAV'!$B$6:$B$405,$C561,'E8.b. KKAuf_WAV'!$C$6:$C$405,"Geschäfts- oder Firmenwert",'E8.b. KKAuf_WAV'!$D$6:$D$405,H561)</f>
        <v>0</v>
      </c>
      <c r="T561" s="974"/>
      <c r="U561" s="980">
        <f>SUMIFS('E8.a. KKAuf_SAV'!$W$6:$W$2005,'E8.a. KKAuf_SAV'!$B$6:$B$2005,$C561,'E8.a. KKAuf_SAV'!$D$6:$D$2005,H561)</f>
        <v>0</v>
      </c>
      <c r="V561" s="980">
        <f>SUMIFS('E8.b. KKAuf_WAV'!$M$6:$M$405,'E8.b. KKAuf_WAV'!$B$6:$B$405,$C561,'E8.b. KKAuf_WAV'!$E$6:$E$405,$H561,'E8.b. KKAuf_WAV'!$C$6:$C$405,"&lt;&gt;"&amp;"geleistete Anzahlungen auf immaterielle Vermögensgegenstände",'E8.b. KKAuf_WAV'!$C$6:$C$405,"&lt;&gt;"&amp;"geleistete Anzahlungen und Anlagen im Bau des Sachanlagevermögens",'E8.b. KKAuf_WAV'!$C$6:$C$405,"&lt;&gt;"&amp;"Geschäfts- oder Firmenwert")</f>
        <v>0</v>
      </c>
      <c r="W561" s="980">
        <f>SUMIFS('E8.b. KKAuf_WAV'!$M$6:$M$405,'E8.b. KKAuf_WAV'!$B$6:$B$405,$C561,'E8.b. KKAuf_WAV'!$E$6:$E$405,H561,'E8.b. KKAuf_WAV'!$C$6:$C$405,"geleistete Anzahlungen und Anlagen im Bau des Sachanlagevermögens")+ SUMIFS('E8.b. KKAuf_WAV'!$M$6:$M$405,'E8.b. KKAuf_WAV'!$B$6:$B$405,$C561,'E8.b. KKAuf_WAV'!$E$6:$E$405,H561,'E8.b. KKAuf_WAV'!$C$6:$C$405,"geleistete Anzahlungen auf immaterielle Vermögensgegenstände")</f>
        <v>0</v>
      </c>
      <c r="X561" s="980">
        <f>SUMIFS('E8.c. KKAuf_BKZ_NAB_IZ'!$K$6:$K$405,'E8.c. KKAuf_BKZ_NAB_IZ'!$B$6:$B$405,$C561,'E8.c. KKAuf_BKZ_NAB_IZ'!$C$6:$C$405,$H561)</f>
        <v>0</v>
      </c>
      <c r="Y561" s="980">
        <f>SUMIFS('E8.a. KKAuf_SAV'!$Y$6:$Y$2005,'E8.a. KKAuf_SAV'!$B$6:$B$2005,$C561,'E8.a. KKAuf_SAV'!$D$6:$D$2005,$H561)</f>
        <v>0</v>
      </c>
      <c r="Z561" s="980">
        <f>SUMIFS('E8.b. KKAuf_WAV'!$O$6:$O$405,'E8.b. KKAuf_WAV'!$B$6:$B$405,$C561,'E8.b. KKAuf_WAV'!$E$6:$E$405,$H561,'E8.b. KKAuf_WAV'!$C$6:$C$405,"&lt;&gt;"&amp;"geleistete Anzahlungen auf immaterielle Vermögensgegenstände",'E8.b. KKAuf_WAV'!$C$6:$C$405,"&lt;&gt;"&amp;"geleistete Anzahlungen und Anlagen im Bau des Sachanlagevermögens",'E8.b. KKAuf_WAV'!$C$6:$C$405,"&lt;&gt;"&amp;"Geschäfts- oder Firmenwert")</f>
        <v>0</v>
      </c>
      <c r="AA561" s="980">
        <f>SUMIFS('E8.b. KKAuf_WAV'!$O$6:$O$405,'E8.b. KKAuf_WAV'!$B$6:$B$405,$C561,'E8.b. KKAuf_WAV'!$E$6:$E$405,H561,'E8.b. KKAuf_WAV'!$C$6:$C$405,"geleistete Anzahlungen und Anlagen im Bau des Sachanlagevermögens")+ SUMIFS('E8.b. KKAuf_WAV'!$O$6:$O$405,'E8.b. KKAuf_WAV'!$B$6:$B$405,$C561,'E8.b. KKAuf_WAV'!$E$6:$E$405,H561,'E8.b. KKAuf_WAV'!$C$6:$C$405,"geleistete Anzahlungen auf immaterielle Vermögensgegenstände")</f>
        <v>0</v>
      </c>
      <c r="AB561" s="980">
        <f>SUMIFS('E8.c. KKAuf_BKZ_NAB_IZ'!$L$6:$L$405,'E8.c. KKAuf_BKZ_NAB_IZ'!$B$6:$B$405,$C561,'E8.c. KKAuf_BKZ_NAB_IZ'!$C$6:$C$405,$H561)</f>
        <v>0</v>
      </c>
      <c r="AC561" s="974"/>
      <c r="AD561" s="980">
        <f t="shared" si="190"/>
        <v>0</v>
      </c>
      <c r="AE561" s="984">
        <f>$AE$15</f>
        <v>0</v>
      </c>
      <c r="AF561" s="984">
        <f>$AF$15</f>
        <v>0</v>
      </c>
      <c r="AG561" s="984">
        <f>$AG$15</f>
        <v>0</v>
      </c>
      <c r="AH561" s="982">
        <f t="shared" si="192"/>
        <v>0</v>
      </c>
      <c r="AJ561" s="980">
        <f t="shared" si="191"/>
        <v>0</v>
      </c>
      <c r="AK561" s="984">
        <f>$AK$15</f>
        <v>0</v>
      </c>
      <c r="AL561" s="984">
        <f>$AL$15</f>
        <v>0</v>
      </c>
      <c r="AM561" s="984">
        <f>$AM$15</f>
        <v>0</v>
      </c>
      <c r="AN561" s="982">
        <f t="shared" si="188"/>
        <v>0</v>
      </c>
    </row>
    <row r="562" spans="2:40" ht="15" hidden="1" thickBot="1" x14ac:dyDescent="0.25">
      <c r="B562" s="1447"/>
      <c r="C562" s="1002">
        <f>C557</f>
        <v>0</v>
      </c>
      <c r="D562" s="1450"/>
      <c r="E562" s="1408"/>
      <c r="F562" s="1408"/>
      <c r="G562" s="990"/>
      <c r="H562" s="983">
        <v>2027</v>
      </c>
      <c r="I562" s="972"/>
      <c r="J562" s="803">
        <f t="shared" si="189"/>
        <v>0</v>
      </c>
      <c r="K562" s="804"/>
      <c r="L562" s="803">
        <f t="shared" si="196"/>
        <v>0</v>
      </c>
      <c r="M562" s="804"/>
      <c r="N562" s="803">
        <f t="shared" si="187"/>
        <v>0</v>
      </c>
      <c r="O562" s="804"/>
      <c r="P562" s="803">
        <f t="shared" si="198"/>
        <v>0</v>
      </c>
      <c r="Q562" s="760"/>
      <c r="R562" s="980">
        <f>SUMIFS('E8.a. KKAuf_SAV'!$X$6:$X$2005,'E8.a. KKAuf_SAV'!$B$6:$B$2005,$C562,'E8.a. KKAuf_SAV'!$D$6:$D$2005,$H562)</f>
        <v>0</v>
      </c>
      <c r="S562" s="980">
        <f>SUMIFS('E8.b. KKAuf_WAV'!$N$6:$N$405,'E8.b. KKAuf_WAV'!$B$6:$B$405,$C562,'E8.b. KKAuf_WAV'!$E$6:$E$405,H562)-SUMIFS('E8.b. KKAuf_WAV'!$N$6:$N$405,'E8.b. KKAuf_WAV'!$B$6:$B$405,$C562,'E8.b. KKAuf_WAV'!$C$6:$C$405,"Geschäfts- oder Firmenwert",'E8.b. KKAuf_WAV'!$D$6:$D$405,H562)</f>
        <v>0</v>
      </c>
      <c r="T562" s="974"/>
      <c r="U562" s="980">
        <f>SUMIFS('E8.a. KKAuf_SAV'!$W$6:$W$2005,'E8.a. KKAuf_SAV'!$B$6:$B$2005,$C562,'E8.a. KKAuf_SAV'!$D$6:$D$2005,H562)</f>
        <v>0</v>
      </c>
      <c r="V562" s="980">
        <f>SUMIFS('E8.b. KKAuf_WAV'!$M$6:$M$405,'E8.b. KKAuf_WAV'!$B$6:$B$405,$C562,'E8.b. KKAuf_WAV'!$E$6:$E$405,$H562,'E8.b. KKAuf_WAV'!$C$6:$C$405,"&lt;&gt;"&amp;"geleistete Anzahlungen auf immaterielle Vermögensgegenstände",'E8.b. KKAuf_WAV'!$C$6:$C$405,"&lt;&gt;"&amp;"geleistete Anzahlungen und Anlagen im Bau des Sachanlagevermögens",'E8.b. KKAuf_WAV'!$C$6:$C$405,"&lt;&gt;"&amp;"Geschäfts- oder Firmenwert")</f>
        <v>0</v>
      </c>
      <c r="W562" s="980">
        <f>SUMIFS('E8.b. KKAuf_WAV'!$M$6:$M$405,'E8.b. KKAuf_WAV'!$B$6:$B$405,$C562,'E8.b. KKAuf_WAV'!$E$6:$E$405,H562,'E8.b. KKAuf_WAV'!$C$6:$C$405,"geleistete Anzahlungen und Anlagen im Bau des Sachanlagevermögens")+ SUMIFS('E8.b. KKAuf_WAV'!$M$6:$M$405,'E8.b. KKAuf_WAV'!$B$6:$B$405,$C562,'E8.b. KKAuf_WAV'!$E$6:$E$405,H562,'E8.b. KKAuf_WAV'!$C$6:$C$405,"geleistete Anzahlungen auf immaterielle Vermögensgegenstände")</f>
        <v>0</v>
      </c>
      <c r="X562" s="980">
        <f>SUMIFS('E8.c. KKAuf_BKZ_NAB_IZ'!$K$6:$K$405,'E8.c. KKAuf_BKZ_NAB_IZ'!$B$6:$B$405,$C562,'E8.c. KKAuf_BKZ_NAB_IZ'!$C$6:$C$405,$H562)</f>
        <v>0</v>
      </c>
      <c r="Y562" s="980">
        <f>SUMIFS('E8.a. KKAuf_SAV'!$Y$6:$Y$2005,'E8.a. KKAuf_SAV'!$B$6:$B$2005,$C562,'E8.a. KKAuf_SAV'!$D$6:$D$2005,$H562)</f>
        <v>0</v>
      </c>
      <c r="Z562" s="980">
        <f>SUMIFS('E8.b. KKAuf_WAV'!$O$6:$O$405,'E8.b. KKAuf_WAV'!$B$6:$B$405,$C562,'E8.b. KKAuf_WAV'!$E$6:$E$405,$H562,'E8.b. KKAuf_WAV'!$C$6:$C$405,"&lt;&gt;"&amp;"geleistete Anzahlungen auf immaterielle Vermögensgegenstände",'E8.b. KKAuf_WAV'!$C$6:$C$405,"&lt;&gt;"&amp;"geleistete Anzahlungen und Anlagen im Bau des Sachanlagevermögens",'E8.b. KKAuf_WAV'!$C$6:$C$405,"&lt;&gt;"&amp;"Geschäfts- oder Firmenwert")</f>
        <v>0</v>
      </c>
      <c r="AA562" s="980">
        <f>SUMIFS('E8.b. KKAuf_WAV'!$O$6:$O$405,'E8.b. KKAuf_WAV'!$B$6:$B$405,$C562,'E8.b. KKAuf_WAV'!$E$6:$E$405,H562,'E8.b. KKAuf_WAV'!$C$6:$C$405,"geleistete Anzahlungen und Anlagen im Bau des Sachanlagevermögens")+ SUMIFS('E8.b. KKAuf_WAV'!$O$6:$O$405,'E8.b. KKAuf_WAV'!$B$6:$B$405,$C562,'E8.b. KKAuf_WAV'!$E$6:$E$405,H562,'E8.b. KKAuf_WAV'!$C$6:$C$405,"geleistete Anzahlungen auf immaterielle Vermögensgegenstände")</f>
        <v>0</v>
      </c>
      <c r="AB562" s="980">
        <f>SUMIFS('E8.c. KKAuf_BKZ_NAB_IZ'!$L$6:$L$405,'E8.c. KKAuf_BKZ_NAB_IZ'!$B$6:$B$405,$C562,'E8.c. KKAuf_BKZ_NAB_IZ'!$C$6:$C$405,$H562)</f>
        <v>0</v>
      </c>
      <c r="AC562" s="974"/>
      <c r="AD562" s="980">
        <f t="shared" si="190"/>
        <v>0</v>
      </c>
      <c r="AE562" s="984">
        <f>$AE$16</f>
        <v>0</v>
      </c>
      <c r="AF562" s="984">
        <f>$AF$16</f>
        <v>0</v>
      </c>
      <c r="AG562" s="984">
        <f>$AG$16</f>
        <v>0</v>
      </c>
      <c r="AH562" s="982">
        <f t="shared" si="192"/>
        <v>0</v>
      </c>
      <c r="AJ562" s="980">
        <f t="shared" si="191"/>
        <v>0</v>
      </c>
      <c r="AK562" s="984">
        <f>$AK$16</f>
        <v>0</v>
      </c>
      <c r="AL562" s="984">
        <f>$AL$16</f>
        <v>0</v>
      </c>
      <c r="AM562" s="984">
        <f>$AM$16</f>
        <v>0</v>
      </c>
      <c r="AN562" s="982">
        <f t="shared" si="188"/>
        <v>0</v>
      </c>
    </row>
    <row r="563" spans="2:40" ht="15" hidden="1" thickBot="1" x14ac:dyDescent="0.25">
      <c r="B563" s="1448"/>
      <c r="C563" s="1003">
        <f>C557</f>
        <v>0</v>
      </c>
      <c r="D563" s="1451"/>
      <c r="E563" s="1409"/>
      <c r="F563" s="1409"/>
      <c r="G563" s="970"/>
      <c r="H563" s="986">
        <v>2028</v>
      </c>
      <c r="I563" s="972"/>
      <c r="J563" s="815">
        <f t="shared" si="189"/>
        <v>0</v>
      </c>
      <c r="K563" s="804"/>
      <c r="L563" s="814">
        <f t="shared" si="196"/>
        <v>0</v>
      </c>
      <c r="M563" s="804"/>
      <c r="N563" s="814">
        <f t="shared" si="187"/>
        <v>0</v>
      </c>
      <c r="O563" s="804"/>
      <c r="P563" s="814">
        <f t="shared" si="198"/>
        <v>0</v>
      </c>
      <c r="Q563" s="760"/>
      <c r="R563" s="987">
        <f>SUMIFS('E8.a. KKAuf_SAV'!$X$6:$X$2005,'E8.a. KKAuf_SAV'!$B$6:$B$2005,$C563,'E8.a. KKAuf_SAV'!$D$6:$D$2005,$H563)</f>
        <v>0</v>
      </c>
      <c r="S563" s="987">
        <f>SUMIFS('E8.b. KKAuf_WAV'!$N$6:$N$405,'E8.b. KKAuf_WAV'!$B$6:$B$405,$C563,'E8.b. KKAuf_WAV'!$E$6:$E$405,H563)-SUMIFS('E8.b. KKAuf_WAV'!$N$6:$N$405,'E8.b. KKAuf_WAV'!$B$6:$B$405,$C563,'E8.b. KKAuf_WAV'!$C$6:$C$405,"Geschäfts- oder Firmenwert",'E8.b. KKAuf_WAV'!$D$6:$D$405,H563)</f>
        <v>0</v>
      </c>
      <c r="T563" s="974"/>
      <c r="U563" s="987">
        <f>SUMIFS('E8.a. KKAuf_SAV'!$W$6:$W$2005,'E8.a. KKAuf_SAV'!$B$6:$B$2005,$C563,'E8.a. KKAuf_SAV'!$D$6:$D$2005,H563)</f>
        <v>0</v>
      </c>
      <c r="V563" s="987">
        <f>SUMIFS('E8.b. KKAuf_WAV'!$M$6:$M$405,'E8.b. KKAuf_WAV'!$B$6:$B$405,$C563,'E8.b. KKAuf_WAV'!$E$6:$E$405,$H563,'E8.b. KKAuf_WAV'!$C$6:$C$405,"&lt;&gt;"&amp;"geleistete Anzahlungen auf immaterielle Vermögensgegenstände",'E8.b. KKAuf_WAV'!$C$6:$C$405,"&lt;&gt;"&amp;"geleistete Anzahlungen und Anlagen im Bau des Sachanlagevermögens",'E8.b. KKAuf_WAV'!$C$6:$C$405,"&lt;&gt;"&amp;"Geschäfts- oder Firmenwert")</f>
        <v>0</v>
      </c>
      <c r="W563" s="987">
        <f>SUMIFS('E8.b. KKAuf_WAV'!$M$6:$M$405,'E8.b. KKAuf_WAV'!$B$6:$B$405,$C563,'E8.b. KKAuf_WAV'!$E$6:$E$405,H563,'E8.b. KKAuf_WAV'!$C$6:$C$405,"geleistete Anzahlungen und Anlagen im Bau des Sachanlagevermögens")+ SUMIFS('E8.b. KKAuf_WAV'!$M$6:$M$405,'E8.b. KKAuf_WAV'!$B$6:$B$405,$C563,'E8.b. KKAuf_WAV'!$E$6:$E$405,H563,'E8.b. KKAuf_WAV'!$C$6:$C$405,"geleistete Anzahlungen auf immaterielle Vermögensgegenstände")</f>
        <v>0</v>
      </c>
      <c r="X563" s="987">
        <f>SUMIFS('E8.c. KKAuf_BKZ_NAB_IZ'!$K$6:$K$405,'E8.c. KKAuf_BKZ_NAB_IZ'!$B$6:$B$405,$C563,'E8.c. KKAuf_BKZ_NAB_IZ'!$C$6:$C$405,$H563)</f>
        <v>0</v>
      </c>
      <c r="Y563" s="987">
        <f>SUMIFS('E8.a. KKAuf_SAV'!$Y$6:$Y$2005,'E8.a. KKAuf_SAV'!$B$6:$B$2005,$C563,'E8.a. KKAuf_SAV'!$D$6:$D$2005,$H563)</f>
        <v>0</v>
      </c>
      <c r="Z563" s="987">
        <f>SUMIFS('E8.b. KKAuf_WAV'!$O$6:$O$405,'E8.b. KKAuf_WAV'!$B$6:$B$405,$C563,'E8.b. KKAuf_WAV'!$E$6:$E$405,$H563,'E8.b. KKAuf_WAV'!$C$6:$C$405,"&lt;&gt;"&amp;"geleistete Anzahlungen auf immaterielle Vermögensgegenstände",'E8.b. KKAuf_WAV'!$C$6:$C$405,"&lt;&gt;"&amp;"geleistete Anzahlungen und Anlagen im Bau des Sachanlagevermögens",'E8.b. KKAuf_WAV'!$C$6:$C$405,"&lt;&gt;"&amp;"Geschäfts- oder Firmenwert")</f>
        <v>0</v>
      </c>
      <c r="AA563" s="987">
        <f>SUMIFS('E8.b. KKAuf_WAV'!$O$6:$O$405,'E8.b. KKAuf_WAV'!$B$6:$B$405,$C563,'E8.b. KKAuf_WAV'!$E$6:$E$405,H563,'E8.b. KKAuf_WAV'!$C$6:$C$405,"geleistete Anzahlungen und Anlagen im Bau des Sachanlagevermögens")+ SUMIFS('E8.b. KKAuf_WAV'!$O$6:$O$405,'E8.b. KKAuf_WAV'!$B$6:$B$405,$C563,'E8.b. KKAuf_WAV'!$E$6:$E$405,H563,'E8.b. KKAuf_WAV'!$C$6:$C$405,"geleistete Anzahlungen auf immaterielle Vermögensgegenstände")</f>
        <v>0</v>
      </c>
      <c r="AB563" s="987">
        <f>SUMIFS('E8.c. KKAuf_BKZ_NAB_IZ'!$L$6:$L$405,'E8.c. KKAuf_BKZ_NAB_IZ'!$B$6:$B$405,$C563,'E8.c. KKAuf_BKZ_NAB_IZ'!$C$6:$C$405,$H563)</f>
        <v>0</v>
      </c>
      <c r="AC563" s="974"/>
      <c r="AD563" s="987">
        <f t="shared" si="190"/>
        <v>0</v>
      </c>
      <c r="AE563" s="988">
        <f>$AE$17</f>
        <v>0</v>
      </c>
      <c r="AF563" s="988">
        <f>$AF$17</f>
        <v>0</v>
      </c>
      <c r="AG563" s="988">
        <f>$AG$17</f>
        <v>0</v>
      </c>
      <c r="AH563" s="989">
        <f t="shared" si="192"/>
        <v>0</v>
      </c>
      <c r="AJ563" s="987">
        <f t="shared" si="191"/>
        <v>0</v>
      </c>
      <c r="AK563" s="988">
        <f>$AK$17</f>
        <v>0</v>
      </c>
      <c r="AL563" s="988">
        <f>$AL$17</f>
        <v>0</v>
      </c>
      <c r="AM563" s="988">
        <f>$AM$17</f>
        <v>0</v>
      </c>
      <c r="AN563" s="989">
        <f t="shared" si="188"/>
        <v>0</v>
      </c>
    </row>
    <row r="564" spans="2:40" ht="14.25" customHeight="1" x14ac:dyDescent="0.2">
      <c r="B564" s="1446"/>
      <c r="C564" s="1001">
        <f>B564</f>
        <v>0</v>
      </c>
      <c r="D564" s="1449"/>
      <c r="E564" s="1407"/>
      <c r="F564" s="1410"/>
      <c r="G564" s="990"/>
      <c r="H564" s="991">
        <v>2022</v>
      </c>
      <c r="I564" s="972"/>
      <c r="J564" s="813">
        <f t="shared" si="189"/>
        <v>0</v>
      </c>
      <c r="K564" s="804"/>
      <c r="L564" s="813">
        <f t="shared" si="196"/>
        <v>0</v>
      </c>
      <c r="M564" s="804"/>
      <c r="N564" s="813">
        <f t="shared" si="187"/>
        <v>0</v>
      </c>
      <c r="O564" s="804"/>
      <c r="P564" s="813">
        <f t="shared" ref="P564:P570" si="199">IFERROR((AJ564*AK564+AD564*AE564)*0.4*0.035*$F$564,0)</f>
        <v>0</v>
      </c>
      <c r="Q564" s="760"/>
      <c r="R564" s="992">
        <f>SUMIFS('E8.a. KKAuf_SAV'!$X$6:$X$2005,'E8.a. KKAuf_SAV'!$B$6:$B$2005,$C564,'E8.a. KKAuf_SAV'!$D$6:$D$2005,$H564)</f>
        <v>0</v>
      </c>
      <c r="S564" s="992">
        <f>SUMIFS('E8.b. KKAuf_WAV'!$N$6:$N$405,'E8.b. KKAuf_WAV'!$B$6:$B$405,$C564,'E8.b. KKAuf_WAV'!$E$6:$E$405,H564)-SUMIFS('E8.b. KKAuf_WAV'!$N$6:$N$405,'E8.b. KKAuf_WAV'!$B$6:$B$405,$C564,'E8.b. KKAuf_WAV'!$C$6:$C$405,"Geschäfts- oder Firmenwert",'E8.b. KKAuf_WAV'!$D$6:$D$405,H564)</f>
        <v>0</v>
      </c>
      <c r="T564" s="974"/>
      <c r="U564" s="992">
        <f>SUMIFS('E8.a. KKAuf_SAV'!$W$6:$W$2005,'E8.a. KKAuf_SAV'!$B$6:$B$2005,$C564,'E8.a. KKAuf_SAV'!$D$6:$D$2005,H564)</f>
        <v>0</v>
      </c>
      <c r="V564" s="992">
        <f>SUMIFS('E8.b. KKAuf_WAV'!$M$6:$M$405,'E8.b. KKAuf_WAV'!$B$6:$B$405,$C564,'E8.b. KKAuf_WAV'!$E$6:$E$405,$H564,'E8.b. KKAuf_WAV'!$C$6:$C$405,"&lt;&gt;"&amp;"geleistete Anzahlungen auf immaterielle Vermögensgegenstände",'E8.b. KKAuf_WAV'!$C$6:$C$405,"&lt;&gt;"&amp;"geleistete Anzahlungen und Anlagen im Bau des Sachanlagevermögens",'E8.b. KKAuf_WAV'!$C$6:$C$405,"&lt;&gt;"&amp;"Geschäfts- oder Firmenwert")</f>
        <v>0</v>
      </c>
      <c r="W564" s="992">
        <f>SUMIFS('E8.b. KKAuf_WAV'!$M$6:$M$405,'E8.b. KKAuf_WAV'!$B$6:$B$405,$C564,'E8.b. KKAuf_WAV'!$E$6:$E$405,Listen!$AA$3,'E8.b. KKAuf_WAV'!$C$6:$C$405,"geleistete Anzahlungen und Anlagen im Bau des Sachanlagevermögens")+ SUMIFS('E8.b. KKAuf_WAV'!$M$6:$M$405,'E8.b. KKAuf_WAV'!$B$6:$B$405,$C564,'E8.b. KKAuf_WAV'!$E$6:$E$405,Listen!$AA$3,'E8.b. KKAuf_WAV'!$C$6:$C$405,"geleistete Anzahlungen auf immaterielle Vermögensgegenstände")</f>
        <v>0</v>
      </c>
      <c r="X564" s="992">
        <f>SUMIFS('E8.c. KKAuf_BKZ_NAB_IZ'!$K$6:$K$405,'E8.c. KKAuf_BKZ_NAB_IZ'!$B$6:$B$405,$C564,'E8.c. KKAuf_BKZ_NAB_IZ'!$C$6:$C$405,$H564)</f>
        <v>0</v>
      </c>
      <c r="Y564" s="992">
        <f>SUMIFS('E8.a. KKAuf_SAV'!$Y$6:$Y$2005,'E8.a. KKAuf_SAV'!$B$6:$B$2005,$C564,'E8.a. KKAuf_SAV'!$D$6:$D$2005,$H564)</f>
        <v>0</v>
      </c>
      <c r="Z564" s="992">
        <f>SUMIFS('E8.b. KKAuf_WAV'!$O$6:$O$405,'E8.b. KKAuf_WAV'!$B$6:$B$405,$C564,'E8.b. KKAuf_WAV'!$E$6:$E$405,$H564,'E8.b. KKAuf_WAV'!$C$6:$C$405,"&lt;&gt;"&amp;"geleistete Anzahlungen auf immaterielle Vermögensgegenstände",'E8.b. KKAuf_WAV'!$C$6:$C$405,"&lt;&gt;"&amp;"geleistete Anzahlungen und Anlagen im Bau des Sachanlagevermögens",'E8.b. KKAuf_WAV'!$C$6:$C$405,"&lt;&gt;"&amp;"Geschäfts- oder Firmenwert")</f>
        <v>0</v>
      </c>
      <c r="AA564" s="992">
        <f>SUMIFS('E8.b. KKAuf_WAV'!$O$6:$O$405,'E8.b. KKAuf_WAV'!$B$6:$B$405,$C564,'E8.b. KKAuf_WAV'!$E$6:$E$405,Listen!$AA$3,'E8.b. KKAuf_WAV'!$C$6:$C$405,"geleistete Anzahlungen und Anlagen im Bau des Sachanlagevermögens")+ SUMIFS('E8.b. KKAuf_WAV'!$O$6:$O$405,'E8.b. KKAuf_WAV'!$B$6:$B$405,$C564,'E8.b. KKAuf_WAV'!$E$6:$E$405,Listen!$AA$3,'E8.b. KKAuf_WAV'!$C$6:$C$405,"geleistete Anzahlungen auf immaterielle Vermögensgegenstände")</f>
        <v>0</v>
      </c>
      <c r="AB564" s="992">
        <f>SUMIFS('E8.c. KKAuf_BKZ_NAB_IZ'!$L$6:$L$405,'E8.c. KKAuf_BKZ_NAB_IZ'!$B$6:$B$405,$C564,'E8.c. KKAuf_BKZ_NAB_IZ'!$C$6:$C$405,$H564)</f>
        <v>0</v>
      </c>
      <c r="AC564" s="974"/>
      <c r="AD564" s="992">
        <f t="shared" si="190"/>
        <v>0</v>
      </c>
      <c r="AE564" s="993">
        <f>$AE$11</f>
        <v>5.0700000000000002E-2</v>
      </c>
      <c r="AF564" s="993">
        <f>$AF$11</f>
        <v>1.7100000000000001E-2</v>
      </c>
      <c r="AG564" s="993">
        <f>$AG$11</f>
        <v>3.0499999999999999E-2</v>
      </c>
      <c r="AH564" s="994">
        <f t="shared" si="192"/>
        <v>0</v>
      </c>
      <c r="AJ564" s="992">
        <f t="shared" si="191"/>
        <v>0</v>
      </c>
      <c r="AK564" s="993">
        <f>$AK$11</f>
        <v>5.0700000000000002E-2</v>
      </c>
      <c r="AL564" s="993">
        <f>$AL$11</f>
        <v>1.7100000000000001E-2</v>
      </c>
      <c r="AM564" s="993">
        <f>$AM$11</f>
        <v>3.0499999999999999E-2</v>
      </c>
      <c r="AN564" s="994">
        <f t="shared" si="188"/>
        <v>0</v>
      </c>
    </row>
    <row r="565" spans="2:40" x14ac:dyDescent="0.2">
      <c r="B565" s="1447"/>
      <c r="C565" s="1002">
        <f>C564</f>
        <v>0</v>
      </c>
      <c r="D565" s="1450"/>
      <c r="E565" s="1408"/>
      <c r="F565" s="1408"/>
      <c r="G565" s="990"/>
      <c r="H565" s="983">
        <v>2023</v>
      </c>
      <c r="I565" s="972"/>
      <c r="J565" s="805">
        <f t="shared" si="189"/>
        <v>0</v>
      </c>
      <c r="K565" s="804"/>
      <c r="L565" s="803">
        <f t="shared" si="196"/>
        <v>0</v>
      </c>
      <c r="M565" s="804"/>
      <c r="N565" s="803">
        <f t="shared" si="187"/>
        <v>0</v>
      </c>
      <c r="O565" s="804"/>
      <c r="P565" s="803">
        <f t="shared" si="199"/>
        <v>0</v>
      </c>
      <c r="Q565" s="760"/>
      <c r="R565" s="980">
        <f>SUMIFS('E8.a. KKAuf_SAV'!$X$6:$X$2005,'E8.a. KKAuf_SAV'!$B$6:$B$2005,$C565,'E8.a. KKAuf_SAV'!$D$6:$D$2005,$H565)</f>
        <v>0</v>
      </c>
      <c r="S565" s="980">
        <f>SUMIFS('E8.b. KKAuf_WAV'!$N$6:$N$405,'E8.b. KKAuf_WAV'!$B$6:$B$405,$C565,'E8.b. KKAuf_WAV'!$E$6:$E$405,H565)-SUMIFS('E8.b. KKAuf_WAV'!$N$6:$N$405,'E8.b. KKAuf_WAV'!$B$6:$B$405,$C565,'E8.b. KKAuf_WAV'!$C$6:$C$405,"Geschäfts- oder Firmenwert",'E8.b. KKAuf_WAV'!$D$6:$D$405,H565)</f>
        <v>0</v>
      </c>
      <c r="T565" s="974"/>
      <c r="U565" s="980">
        <f>SUMIFS('E8.a. KKAuf_SAV'!$W$6:$W$2005,'E8.a. KKAuf_SAV'!$B$6:$B$2005,$C565,'E8.a. KKAuf_SAV'!$D$6:$D$2005,H565)</f>
        <v>0</v>
      </c>
      <c r="V565" s="980">
        <f>SUMIFS('E8.b. KKAuf_WAV'!$M$6:$M$405,'E8.b. KKAuf_WAV'!$B$6:$B$405,$C565,'E8.b. KKAuf_WAV'!$E$6:$E$405,$H565,'E8.b. KKAuf_WAV'!$C$6:$C$405,"&lt;&gt;"&amp;"geleistete Anzahlungen auf immaterielle Vermögensgegenstände",'E8.b. KKAuf_WAV'!$C$6:$C$405,"&lt;&gt;"&amp;"geleistete Anzahlungen und Anlagen im Bau des Sachanlagevermögens",'E8.b. KKAuf_WAV'!$C$6:$C$405,"&lt;&gt;"&amp;"Geschäfts- oder Firmenwert")</f>
        <v>0</v>
      </c>
      <c r="W565" s="980"/>
      <c r="X565" s="980">
        <f>SUMIFS('E8.c. KKAuf_BKZ_NAB_IZ'!$K$6:$K$405,'E8.c. KKAuf_BKZ_NAB_IZ'!$B$6:$B$405,$C565,'E8.c. KKAuf_BKZ_NAB_IZ'!$C$6:$C$405,$H565)</f>
        <v>0</v>
      </c>
      <c r="Y565" s="980">
        <f>SUMIFS('E8.a. KKAuf_SAV'!$Y$6:$Y$2005,'E8.a. KKAuf_SAV'!$B$6:$B$2005,$C565,'E8.a. KKAuf_SAV'!$D$6:$D$2005,$H565)</f>
        <v>0</v>
      </c>
      <c r="Z565" s="980">
        <f>SUMIFS('E8.b. KKAuf_WAV'!$O$6:$O$405,'E8.b. KKAuf_WAV'!$B$6:$B$405,$C565,'E8.b. KKAuf_WAV'!$E$6:$E$405,$H565,'E8.b. KKAuf_WAV'!$C$6:$C$405,"&lt;&gt;"&amp;"geleistete Anzahlungen auf immaterielle Vermögensgegenstände",'E8.b. KKAuf_WAV'!$C$6:$C$405,"&lt;&gt;"&amp;"geleistete Anzahlungen und Anlagen im Bau des Sachanlagevermögens",'E8.b. KKAuf_WAV'!$C$6:$C$405,"&lt;&gt;"&amp;"Geschäfts- oder Firmenwert")</f>
        <v>0</v>
      </c>
      <c r="AA565" s="980"/>
      <c r="AB565" s="980">
        <f>SUMIFS('E8.c. KKAuf_BKZ_NAB_IZ'!$L$6:$L$405,'E8.c. KKAuf_BKZ_NAB_IZ'!$B$6:$B$405,$C565,'E8.c. KKAuf_BKZ_NAB_IZ'!$C$6:$C$405,$H565)</f>
        <v>0</v>
      </c>
      <c r="AC565" s="974"/>
      <c r="AD565" s="980">
        <f t="shared" si="190"/>
        <v>0</v>
      </c>
      <c r="AE565" s="984">
        <f>$AE$12</f>
        <v>5.0700000000000002E-2</v>
      </c>
      <c r="AF565" s="984">
        <f>$AF$12</f>
        <v>1.7100000000000001E-2</v>
      </c>
      <c r="AG565" s="984">
        <f>$AG$12</f>
        <v>3.0499999999999999E-2</v>
      </c>
      <c r="AH565" s="982">
        <f t="shared" si="192"/>
        <v>0</v>
      </c>
      <c r="AJ565" s="980"/>
      <c r="AK565" s="984">
        <f>$AK$12</f>
        <v>5.0700000000000002E-2</v>
      </c>
      <c r="AL565" s="984">
        <f>$AL$12</f>
        <v>1.7100000000000001E-2</v>
      </c>
      <c r="AM565" s="984">
        <f>$AM$12</f>
        <v>3.0499999999999999E-2</v>
      </c>
      <c r="AN565" s="982">
        <f t="shared" si="188"/>
        <v>0</v>
      </c>
    </row>
    <row r="566" spans="2:40" x14ac:dyDescent="0.2">
      <c r="B566" s="1447"/>
      <c r="C566" s="1002">
        <f>C564</f>
        <v>0</v>
      </c>
      <c r="D566" s="1450"/>
      <c r="E566" s="1408"/>
      <c r="F566" s="1408"/>
      <c r="G566" s="990"/>
      <c r="H566" s="983">
        <v>2024</v>
      </c>
      <c r="I566" s="972"/>
      <c r="J566" s="803">
        <f t="shared" si="189"/>
        <v>0</v>
      </c>
      <c r="K566" s="804"/>
      <c r="L566" s="803">
        <f t="shared" si="196"/>
        <v>0</v>
      </c>
      <c r="M566" s="804"/>
      <c r="N566" s="803">
        <f t="shared" si="187"/>
        <v>0</v>
      </c>
      <c r="O566" s="804"/>
      <c r="P566" s="803">
        <f t="shared" si="199"/>
        <v>0</v>
      </c>
      <c r="Q566" s="760"/>
      <c r="R566" s="980">
        <f>SUMIFS('E8.a. KKAuf_SAV'!$X$6:$X$2005,'E8.a. KKAuf_SAV'!$B$6:$B$2005,$C566,'E8.a. KKAuf_SAV'!$D$6:$D$2005,$H566)</f>
        <v>0</v>
      </c>
      <c r="S566" s="980">
        <f>SUMIFS('E8.b. KKAuf_WAV'!$N$6:$N$405,'E8.b. KKAuf_WAV'!$B$6:$B$405,$C566,'E8.b. KKAuf_WAV'!$E$6:$E$405,H566)-SUMIFS('E8.b. KKAuf_WAV'!$N$6:$N$405,'E8.b. KKAuf_WAV'!$B$6:$B$405,$C566,'E8.b. KKAuf_WAV'!$C$6:$C$405,"Geschäfts- oder Firmenwert",'E8.b. KKAuf_WAV'!$D$6:$D$405,H566)</f>
        <v>0</v>
      </c>
      <c r="T566" s="974"/>
      <c r="U566" s="980">
        <f>SUMIFS('E8.a. KKAuf_SAV'!$W$6:$W$2005,'E8.a. KKAuf_SAV'!$B$6:$B$2005,$C566,'E8.a. KKAuf_SAV'!$D$6:$D$2005,H566)</f>
        <v>0</v>
      </c>
      <c r="V566" s="980">
        <f>SUMIFS('E8.b. KKAuf_WAV'!$M$6:$M$405,'E8.b. KKAuf_WAV'!$B$6:$B$405,$C566,'E8.b. KKAuf_WAV'!$E$6:$E$405,$H566,'E8.b. KKAuf_WAV'!$C$6:$C$405,"&lt;&gt;"&amp;"geleistete Anzahlungen auf immaterielle Vermögensgegenstände",'E8.b. KKAuf_WAV'!$C$6:$C$405,"&lt;&gt;"&amp;"geleistete Anzahlungen und Anlagen im Bau des Sachanlagevermögens",'E8.b. KKAuf_WAV'!$C$6:$C$405,"&lt;&gt;"&amp;"Geschäfts- oder Firmenwert")</f>
        <v>0</v>
      </c>
      <c r="W566" s="980">
        <f>SUMIFS('E8.b. KKAuf_WAV'!$M$6:$M$405,'E8.b. KKAuf_WAV'!$B$6:$B$405,$C566,'E8.b. KKAuf_WAV'!$E$6:$E$405,H566,'E8.b. KKAuf_WAV'!$C$6:$C$405,"geleistete Anzahlungen und Anlagen im Bau des Sachanlagevermögens")+ SUMIFS('E8.b. KKAuf_WAV'!$M$6:$M$405,'E8.b. KKAuf_WAV'!$B$6:$B$405,$C566,'E8.b. KKAuf_WAV'!$E$6:$E$405,H566,'E8.b. KKAuf_WAV'!$C$6:$C$405,"geleistete Anzahlungen auf immaterielle Vermögensgegenstände")</f>
        <v>0</v>
      </c>
      <c r="X566" s="980">
        <f>SUMIFS('E8.c. KKAuf_BKZ_NAB_IZ'!$K$6:$K$405,'E8.c. KKAuf_BKZ_NAB_IZ'!$B$6:$B$405,$C566,'E8.c. KKAuf_BKZ_NAB_IZ'!$C$6:$C$405,$H566)</f>
        <v>0</v>
      </c>
      <c r="Y566" s="980">
        <f>SUMIFS('E8.a. KKAuf_SAV'!$Y$6:$Y$2005,'E8.a. KKAuf_SAV'!$B$6:$B$2005,$C566,'E8.a. KKAuf_SAV'!$D$6:$D$2005,$H566)</f>
        <v>0</v>
      </c>
      <c r="Z566" s="980">
        <f>SUMIFS('E8.b. KKAuf_WAV'!$O$6:$O$405,'E8.b. KKAuf_WAV'!$B$6:$B$405,$C566,'E8.b. KKAuf_WAV'!$E$6:$E$405,$H566,'E8.b. KKAuf_WAV'!$C$6:$C$405,"&lt;&gt;"&amp;"geleistete Anzahlungen auf immaterielle Vermögensgegenstände",'E8.b. KKAuf_WAV'!$C$6:$C$405,"&lt;&gt;"&amp;"geleistete Anzahlungen und Anlagen im Bau des Sachanlagevermögens",'E8.b. KKAuf_WAV'!$C$6:$C$405,"&lt;&gt;"&amp;"Geschäfts- oder Firmenwert")</f>
        <v>0</v>
      </c>
      <c r="AA566" s="980">
        <f>SUMIFS('E8.b. KKAuf_WAV'!$O$6:$O$405,'E8.b. KKAuf_WAV'!$B$6:$B$405,$C566,'E8.b. KKAuf_WAV'!$E$6:$E$405,H566,'E8.b. KKAuf_WAV'!$C$6:$C$405,"geleistete Anzahlungen und Anlagen im Bau des Sachanlagevermögens")+ SUMIFS('E8.b. KKAuf_WAV'!$O$6:$O$405,'E8.b. KKAuf_WAV'!$B$6:$B$405,$C566,'E8.b. KKAuf_WAV'!$E$6:$E$405,H566,'E8.b. KKAuf_WAV'!$C$6:$C$405,"geleistete Anzahlungen auf immaterielle Vermögensgegenstände")</f>
        <v>0</v>
      </c>
      <c r="AB566" s="980">
        <f>SUMIFS('E8.c. KKAuf_BKZ_NAB_IZ'!$L$6:$L$405,'E8.c. KKAuf_BKZ_NAB_IZ'!$B$6:$B$405,$C566,'E8.c. KKAuf_BKZ_NAB_IZ'!$C$6:$C$405,$H566)</f>
        <v>0</v>
      </c>
      <c r="AC566" s="974"/>
      <c r="AD566" s="980">
        <f t="shared" si="190"/>
        <v>0</v>
      </c>
      <c r="AE566" s="984">
        <f>$AE$13</f>
        <v>6.93E-2</v>
      </c>
      <c r="AF566" s="984">
        <f>$AF$13</f>
        <v>3.8699999999999998E-2</v>
      </c>
      <c r="AG566" s="984">
        <f>$AG$13</f>
        <v>5.0900000000000001E-2</v>
      </c>
      <c r="AH566" s="982">
        <f t="shared" si="192"/>
        <v>0</v>
      </c>
      <c r="AJ566" s="980">
        <f t="shared" si="191"/>
        <v>0</v>
      </c>
      <c r="AK566" s="984">
        <f>$AK$13</f>
        <v>7.0099999999999996E-2</v>
      </c>
      <c r="AL566" s="984">
        <f>$AL$13</f>
        <v>3.6600000000000001E-2</v>
      </c>
      <c r="AM566" s="984">
        <f>$AM$13</f>
        <v>0.05</v>
      </c>
      <c r="AN566" s="982">
        <f t="shared" si="188"/>
        <v>0</v>
      </c>
    </row>
    <row r="567" spans="2:40" ht="15" thickBot="1" x14ac:dyDescent="0.25">
      <c r="B567" s="1447"/>
      <c r="C567" s="1002">
        <f>C564</f>
        <v>0</v>
      </c>
      <c r="D567" s="1450"/>
      <c r="E567" s="1408"/>
      <c r="F567" s="1408"/>
      <c r="G567" s="990"/>
      <c r="H567" s="983">
        <v>2025</v>
      </c>
      <c r="I567" s="972"/>
      <c r="J567" s="803">
        <f t="shared" si="189"/>
        <v>0</v>
      </c>
      <c r="K567" s="804"/>
      <c r="L567" s="803">
        <f t="shared" si="196"/>
        <v>0</v>
      </c>
      <c r="M567" s="804"/>
      <c r="N567" s="803">
        <f t="shared" si="187"/>
        <v>0</v>
      </c>
      <c r="O567" s="804"/>
      <c r="P567" s="803">
        <f t="shared" si="199"/>
        <v>0</v>
      </c>
      <c r="Q567" s="760"/>
      <c r="R567" s="980">
        <f>SUMIFS('E8.a. KKAuf_SAV'!$X$6:$X$2005,'E8.a. KKAuf_SAV'!$B$6:$B$2005,$C567,'E8.a. KKAuf_SAV'!$D$6:$D$2005,$H567)</f>
        <v>0</v>
      </c>
      <c r="S567" s="980">
        <f>SUMIFS('E8.b. KKAuf_WAV'!$N$6:$N$405,'E8.b. KKAuf_WAV'!$B$6:$B$405,$C567,'E8.b. KKAuf_WAV'!$E$6:$E$405,H567)-SUMIFS('E8.b. KKAuf_WAV'!$N$6:$N$405,'E8.b. KKAuf_WAV'!$B$6:$B$405,$C567,'E8.b. KKAuf_WAV'!$C$6:$C$405,"Geschäfts- oder Firmenwert",'E8.b. KKAuf_WAV'!$D$6:$D$405,H567)</f>
        <v>0</v>
      </c>
      <c r="T567" s="974"/>
      <c r="U567" s="980">
        <f>SUMIFS('E8.a. KKAuf_SAV'!$W$6:$W$2005,'E8.a. KKAuf_SAV'!$B$6:$B$2005,$C567,'E8.a. KKAuf_SAV'!$D$6:$D$2005,H567)</f>
        <v>0</v>
      </c>
      <c r="V567" s="980">
        <f>SUMIFS('E8.b. KKAuf_WAV'!$M$6:$M$405,'E8.b. KKAuf_WAV'!$B$6:$B$405,$C567,'E8.b. KKAuf_WAV'!$E$6:$E$405,$H567,'E8.b. KKAuf_WAV'!$C$6:$C$405,"&lt;&gt;"&amp;"geleistete Anzahlungen auf immaterielle Vermögensgegenstände",'E8.b. KKAuf_WAV'!$C$6:$C$405,"&lt;&gt;"&amp;"geleistete Anzahlungen und Anlagen im Bau des Sachanlagevermögens",'E8.b. KKAuf_WAV'!$C$6:$C$405,"&lt;&gt;"&amp;"Geschäfts- oder Firmenwert")</f>
        <v>0</v>
      </c>
      <c r="W567" s="980">
        <f>SUMIFS('E8.b. KKAuf_WAV'!$M$6:$M$405,'E8.b. KKAuf_WAV'!$B$6:$B$405,$C567,'E8.b. KKAuf_WAV'!$E$6:$E$405,H567,'E8.b. KKAuf_WAV'!$C$6:$C$405,"geleistete Anzahlungen und Anlagen im Bau des Sachanlagevermögens")+ SUMIFS('E8.b. KKAuf_WAV'!$M$6:$M$405,'E8.b. KKAuf_WAV'!$B$6:$B$405,$C567,'E8.b. KKAuf_WAV'!$E$6:$E$405,H567,'E8.b. KKAuf_WAV'!$C$6:$C$405,"geleistete Anzahlungen auf immaterielle Vermögensgegenstände")</f>
        <v>0</v>
      </c>
      <c r="X567" s="980">
        <f>SUMIFS('E8.c. KKAuf_BKZ_NAB_IZ'!$K$6:$K$405,'E8.c. KKAuf_BKZ_NAB_IZ'!$B$6:$B$405,$C567,'E8.c. KKAuf_BKZ_NAB_IZ'!$C$6:$C$405,$H567)</f>
        <v>0</v>
      </c>
      <c r="Y567" s="980">
        <f>SUMIFS('E8.a. KKAuf_SAV'!$Y$6:$Y$2005,'E8.a. KKAuf_SAV'!$B$6:$B$2005,$C567,'E8.a. KKAuf_SAV'!$D$6:$D$2005,$H567)</f>
        <v>0</v>
      </c>
      <c r="Z567" s="980">
        <f>SUMIFS('E8.b. KKAuf_WAV'!$O$6:$O$405,'E8.b. KKAuf_WAV'!$B$6:$B$405,$C567,'E8.b. KKAuf_WAV'!$E$6:$E$405,$H567,'E8.b. KKAuf_WAV'!$C$6:$C$405,"&lt;&gt;"&amp;"geleistete Anzahlungen auf immaterielle Vermögensgegenstände",'E8.b. KKAuf_WAV'!$C$6:$C$405,"&lt;&gt;"&amp;"geleistete Anzahlungen und Anlagen im Bau des Sachanlagevermögens",'E8.b. KKAuf_WAV'!$C$6:$C$405,"&lt;&gt;"&amp;"Geschäfts- oder Firmenwert")</f>
        <v>0</v>
      </c>
      <c r="AA567" s="980">
        <f>SUMIFS('E8.b. KKAuf_WAV'!$O$6:$O$405,'E8.b. KKAuf_WAV'!$B$6:$B$405,$C567,'E8.b. KKAuf_WAV'!$E$6:$E$405,H567,'E8.b. KKAuf_WAV'!$C$6:$C$405,"geleistete Anzahlungen und Anlagen im Bau des Sachanlagevermögens")+ SUMIFS('E8.b. KKAuf_WAV'!$O$6:$O$405,'E8.b. KKAuf_WAV'!$B$6:$B$405,$C567,'E8.b. KKAuf_WAV'!$E$6:$E$405,H567,'E8.b. KKAuf_WAV'!$C$6:$C$405,"geleistete Anzahlungen auf immaterielle Vermögensgegenstände")</f>
        <v>0</v>
      </c>
      <c r="AB567" s="980">
        <f>SUMIFS('E8.c. KKAuf_BKZ_NAB_IZ'!$L$6:$L$405,'E8.c. KKAuf_BKZ_NAB_IZ'!$B$6:$B$405,$C567,'E8.c. KKAuf_BKZ_NAB_IZ'!$C$6:$C$405,$H567)</f>
        <v>0</v>
      </c>
      <c r="AC567" s="974"/>
      <c r="AD567" s="980">
        <f t="shared" si="190"/>
        <v>0</v>
      </c>
      <c r="AE567" s="984">
        <f>$AE$14</f>
        <v>7.0099999999999996E-2</v>
      </c>
      <c r="AF567" s="984">
        <f>$AF$14</f>
        <v>3.6600000000000001E-2</v>
      </c>
      <c r="AG567" s="984">
        <f>$AG$14</f>
        <v>0.05</v>
      </c>
      <c r="AH567" s="982">
        <f t="shared" si="192"/>
        <v>0</v>
      </c>
      <c r="AJ567" s="980">
        <f t="shared" si="191"/>
        <v>0</v>
      </c>
      <c r="AK567" s="984">
        <f>$AK$14</f>
        <v>7.0099999999999996E-2</v>
      </c>
      <c r="AL567" s="984">
        <f>$AL$14</f>
        <v>3.6600000000000001E-2</v>
      </c>
      <c r="AM567" s="984">
        <f>$AM$14</f>
        <v>0.05</v>
      </c>
      <c r="AN567" s="982">
        <f t="shared" si="188"/>
        <v>0</v>
      </c>
    </row>
    <row r="568" spans="2:40" ht="15" hidden="1" thickBot="1" x14ac:dyDescent="0.25">
      <c r="B568" s="1447"/>
      <c r="C568" s="1002">
        <f>C564</f>
        <v>0</v>
      </c>
      <c r="D568" s="1450"/>
      <c r="E568" s="1408"/>
      <c r="F568" s="1408"/>
      <c r="G568" s="990"/>
      <c r="H568" s="983">
        <v>2026</v>
      </c>
      <c r="I568" s="972"/>
      <c r="J568" s="803">
        <f t="shared" si="189"/>
        <v>0</v>
      </c>
      <c r="K568" s="804"/>
      <c r="L568" s="803">
        <f t="shared" si="196"/>
        <v>0</v>
      </c>
      <c r="M568" s="804"/>
      <c r="N568" s="803">
        <f t="shared" si="187"/>
        <v>0</v>
      </c>
      <c r="O568" s="804"/>
      <c r="P568" s="803">
        <f t="shared" si="199"/>
        <v>0</v>
      </c>
      <c r="Q568" s="760"/>
      <c r="R568" s="980">
        <f>SUMIFS('E8.a. KKAuf_SAV'!$X$6:$X$2005,'E8.a. KKAuf_SAV'!$B$6:$B$2005,$C568,'E8.a. KKAuf_SAV'!$D$6:$D$2005,$H568)</f>
        <v>0</v>
      </c>
      <c r="S568" s="980">
        <f>SUMIFS('E8.b. KKAuf_WAV'!$N$6:$N$405,'E8.b. KKAuf_WAV'!$B$6:$B$405,$C568,'E8.b. KKAuf_WAV'!$E$6:$E$405,H568)-SUMIFS('E8.b. KKAuf_WAV'!$N$6:$N$405,'E8.b. KKAuf_WAV'!$B$6:$B$405,$C568,'E8.b. KKAuf_WAV'!$C$6:$C$405,"Geschäfts- oder Firmenwert",'E8.b. KKAuf_WAV'!$D$6:$D$405,H568)</f>
        <v>0</v>
      </c>
      <c r="T568" s="974"/>
      <c r="U568" s="980">
        <f>SUMIFS('E8.a. KKAuf_SAV'!$W$6:$W$2005,'E8.a. KKAuf_SAV'!$B$6:$B$2005,$C568,'E8.a. KKAuf_SAV'!$D$6:$D$2005,H568)</f>
        <v>0</v>
      </c>
      <c r="V568" s="980">
        <f>SUMIFS('E8.b. KKAuf_WAV'!$M$6:$M$405,'E8.b. KKAuf_WAV'!$B$6:$B$405,$C568,'E8.b. KKAuf_WAV'!$E$6:$E$405,$H568,'E8.b. KKAuf_WAV'!$C$6:$C$405,"&lt;&gt;"&amp;"geleistete Anzahlungen auf immaterielle Vermögensgegenstände",'E8.b. KKAuf_WAV'!$C$6:$C$405,"&lt;&gt;"&amp;"geleistete Anzahlungen und Anlagen im Bau des Sachanlagevermögens",'E8.b. KKAuf_WAV'!$C$6:$C$405,"&lt;&gt;"&amp;"Geschäfts- oder Firmenwert")</f>
        <v>0</v>
      </c>
      <c r="W568" s="980">
        <f>SUMIFS('E8.b. KKAuf_WAV'!$M$6:$M$405,'E8.b. KKAuf_WAV'!$B$6:$B$405,$C568,'E8.b. KKAuf_WAV'!$E$6:$E$405,H568,'E8.b. KKAuf_WAV'!$C$6:$C$405,"geleistete Anzahlungen und Anlagen im Bau des Sachanlagevermögens")+ SUMIFS('E8.b. KKAuf_WAV'!$M$6:$M$405,'E8.b. KKAuf_WAV'!$B$6:$B$405,$C568,'E8.b. KKAuf_WAV'!$E$6:$E$405,H568,'E8.b. KKAuf_WAV'!$C$6:$C$405,"geleistete Anzahlungen auf immaterielle Vermögensgegenstände")</f>
        <v>0</v>
      </c>
      <c r="X568" s="980">
        <f>SUMIFS('E8.c. KKAuf_BKZ_NAB_IZ'!$K$6:$K$405,'E8.c. KKAuf_BKZ_NAB_IZ'!$B$6:$B$405,$C568,'E8.c. KKAuf_BKZ_NAB_IZ'!$C$6:$C$405,$H568)</f>
        <v>0</v>
      </c>
      <c r="Y568" s="980">
        <f>SUMIFS('E8.a. KKAuf_SAV'!$Y$6:$Y$2005,'E8.a. KKAuf_SAV'!$B$6:$B$2005,$C568,'E8.a. KKAuf_SAV'!$D$6:$D$2005,$H568)</f>
        <v>0</v>
      </c>
      <c r="Z568" s="980">
        <f>SUMIFS('E8.b. KKAuf_WAV'!$O$6:$O$405,'E8.b. KKAuf_WAV'!$B$6:$B$405,$C568,'E8.b. KKAuf_WAV'!$E$6:$E$405,$H568,'E8.b. KKAuf_WAV'!$C$6:$C$405,"&lt;&gt;"&amp;"geleistete Anzahlungen auf immaterielle Vermögensgegenstände",'E8.b. KKAuf_WAV'!$C$6:$C$405,"&lt;&gt;"&amp;"geleistete Anzahlungen und Anlagen im Bau des Sachanlagevermögens",'E8.b. KKAuf_WAV'!$C$6:$C$405,"&lt;&gt;"&amp;"Geschäfts- oder Firmenwert")</f>
        <v>0</v>
      </c>
      <c r="AA568" s="980">
        <f>SUMIFS('E8.b. KKAuf_WAV'!$O$6:$O$405,'E8.b. KKAuf_WAV'!$B$6:$B$405,$C568,'E8.b. KKAuf_WAV'!$E$6:$E$405,H568,'E8.b. KKAuf_WAV'!$C$6:$C$405,"geleistete Anzahlungen und Anlagen im Bau des Sachanlagevermögens")+ SUMIFS('E8.b. KKAuf_WAV'!$O$6:$O$405,'E8.b. KKAuf_WAV'!$B$6:$B$405,$C568,'E8.b. KKAuf_WAV'!$E$6:$E$405,H568,'E8.b. KKAuf_WAV'!$C$6:$C$405,"geleistete Anzahlungen auf immaterielle Vermögensgegenstände")</f>
        <v>0</v>
      </c>
      <c r="AB568" s="980">
        <f>SUMIFS('E8.c. KKAuf_BKZ_NAB_IZ'!$L$6:$L$405,'E8.c. KKAuf_BKZ_NAB_IZ'!$B$6:$B$405,$C568,'E8.c. KKAuf_BKZ_NAB_IZ'!$C$6:$C$405,$H568)</f>
        <v>0</v>
      </c>
      <c r="AC568" s="974"/>
      <c r="AD568" s="980">
        <f t="shared" si="190"/>
        <v>0</v>
      </c>
      <c r="AE568" s="984">
        <f>$AE$15</f>
        <v>0</v>
      </c>
      <c r="AF568" s="984">
        <f>$AF$15</f>
        <v>0</v>
      </c>
      <c r="AG568" s="984">
        <f>$AG$15</f>
        <v>0</v>
      </c>
      <c r="AH568" s="982">
        <f t="shared" si="192"/>
        <v>0</v>
      </c>
      <c r="AJ568" s="980">
        <f t="shared" si="191"/>
        <v>0</v>
      </c>
      <c r="AK568" s="984">
        <f>$AK$15</f>
        <v>0</v>
      </c>
      <c r="AL568" s="984">
        <f>$AL$15</f>
        <v>0</v>
      </c>
      <c r="AM568" s="984">
        <f>$AM$15</f>
        <v>0</v>
      </c>
      <c r="AN568" s="982">
        <f t="shared" si="188"/>
        <v>0</v>
      </c>
    </row>
    <row r="569" spans="2:40" ht="15" hidden="1" thickBot="1" x14ac:dyDescent="0.25">
      <c r="B569" s="1447"/>
      <c r="C569" s="1002">
        <f>C564</f>
        <v>0</v>
      </c>
      <c r="D569" s="1450"/>
      <c r="E569" s="1408"/>
      <c r="F569" s="1408"/>
      <c r="G569" s="990"/>
      <c r="H569" s="983">
        <v>2027</v>
      </c>
      <c r="I569" s="972"/>
      <c r="J569" s="803">
        <f t="shared" si="189"/>
        <v>0</v>
      </c>
      <c r="K569" s="804"/>
      <c r="L569" s="803">
        <f t="shared" si="196"/>
        <v>0</v>
      </c>
      <c r="M569" s="804"/>
      <c r="N569" s="803">
        <f t="shared" si="187"/>
        <v>0</v>
      </c>
      <c r="O569" s="804"/>
      <c r="P569" s="803">
        <f t="shared" si="199"/>
        <v>0</v>
      </c>
      <c r="Q569" s="760"/>
      <c r="R569" s="980">
        <f>SUMIFS('E8.a. KKAuf_SAV'!$X$6:$X$2005,'E8.a. KKAuf_SAV'!$B$6:$B$2005,$C569,'E8.a. KKAuf_SAV'!$D$6:$D$2005,$H569)</f>
        <v>0</v>
      </c>
      <c r="S569" s="980">
        <f>SUMIFS('E8.b. KKAuf_WAV'!$N$6:$N$405,'E8.b. KKAuf_WAV'!$B$6:$B$405,$C569,'E8.b. KKAuf_WAV'!$E$6:$E$405,H569)-SUMIFS('E8.b. KKAuf_WAV'!$N$6:$N$405,'E8.b. KKAuf_WAV'!$B$6:$B$405,$C569,'E8.b. KKAuf_WAV'!$C$6:$C$405,"Geschäfts- oder Firmenwert",'E8.b. KKAuf_WAV'!$D$6:$D$405,H569)</f>
        <v>0</v>
      </c>
      <c r="T569" s="974"/>
      <c r="U569" s="980">
        <f>SUMIFS('E8.a. KKAuf_SAV'!$W$6:$W$2005,'E8.a. KKAuf_SAV'!$B$6:$B$2005,$C569,'E8.a. KKAuf_SAV'!$D$6:$D$2005,H569)</f>
        <v>0</v>
      </c>
      <c r="V569" s="980">
        <f>SUMIFS('E8.b. KKAuf_WAV'!$M$6:$M$405,'E8.b. KKAuf_WAV'!$B$6:$B$405,$C569,'E8.b. KKAuf_WAV'!$E$6:$E$405,$H569,'E8.b. KKAuf_WAV'!$C$6:$C$405,"&lt;&gt;"&amp;"geleistete Anzahlungen auf immaterielle Vermögensgegenstände",'E8.b. KKAuf_WAV'!$C$6:$C$405,"&lt;&gt;"&amp;"geleistete Anzahlungen und Anlagen im Bau des Sachanlagevermögens",'E8.b. KKAuf_WAV'!$C$6:$C$405,"&lt;&gt;"&amp;"Geschäfts- oder Firmenwert")</f>
        <v>0</v>
      </c>
      <c r="W569" s="980">
        <f>SUMIFS('E8.b. KKAuf_WAV'!$M$6:$M$405,'E8.b. KKAuf_WAV'!$B$6:$B$405,$C569,'E8.b. KKAuf_WAV'!$E$6:$E$405,H569,'E8.b. KKAuf_WAV'!$C$6:$C$405,"geleistete Anzahlungen und Anlagen im Bau des Sachanlagevermögens")+ SUMIFS('E8.b. KKAuf_WAV'!$M$6:$M$405,'E8.b. KKAuf_WAV'!$B$6:$B$405,$C569,'E8.b. KKAuf_WAV'!$E$6:$E$405,H569,'E8.b. KKAuf_WAV'!$C$6:$C$405,"geleistete Anzahlungen auf immaterielle Vermögensgegenstände")</f>
        <v>0</v>
      </c>
      <c r="X569" s="980">
        <f>SUMIFS('E8.c. KKAuf_BKZ_NAB_IZ'!$K$6:$K$405,'E8.c. KKAuf_BKZ_NAB_IZ'!$B$6:$B$405,$C569,'E8.c. KKAuf_BKZ_NAB_IZ'!$C$6:$C$405,$H569)</f>
        <v>0</v>
      </c>
      <c r="Y569" s="980">
        <f>SUMIFS('E8.a. KKAuf_SAV'!$Y$6:$Y$2005,'E8.a. KKAuf_SAV'!$B$6:$B$2005,$C569,'E8.a. KKAuf_SAV'!$D$6:$D$2005,$H569)</f>
        <v>0</v>
      </c>
      <c r="Z569" s="980">
        <f>SUMIFS('E8.b. KKAuf_WAV'!$O$6:$O$405,'E8.b. KKAuf_WAV'!$B$6:$B$405,$C569,'E8.b. KKAuf_WAV'!$E$6:$E$405,$H569,'E8.b. KKAuf_WAV'!$C$6:$C$405,"&lt;&gt;"&amp;"geleistete Anzahlungen auf immaterielle Vermögensgegenstände",'E8.b. KKAuf_WAV'!$C$6:$C$405,"&lt;&gt;"&amp;"geleistete Anzahlungen und Anlagen im Bau des Sachanlagevermögens",'E8.b. KKAuf_WAV'!$C$6:$C$405,"&lt;&gt;"&amp;"Geschäfts- oder Firmenwert")</f>
        <v>0</v>
      </c>
      <c r="AA569" s="980">
        <f>SUMIFS('E8.b. KKAuf_WAV'!$O$6:$O$405,'E8.b. KKAuf_WAV'!$B$6:$B$405,$C569,'E8.b. KKAuf_WAV'!$E$6:$E$405,H569,'E8.b. KKAuf_WAV'!$C$6:$C$405,"geleistete Anzahlungen und Anlagen im Bau des Sachanlagevermögens")+ SUMIFS('E8.b. KKAuf_WAV'!$O$6:$O$405,'E8.b. KKAuf_WAV'!$B$6:$B$405,$C569,'E8.b. KKAuf_WAV'!$E$6:$E$405,H569,'E8.b. KKAuf_WAV'!$C$6:$C$405,"geleistete Anzahlungen auf immaterielle Vermögensgegenstände")</f>
        <v>0</v>
      </c>
      <c r="AB569" s="980">
        <f>SUMIFS('E8.c. KKAuf_BKZ_NAB_IZ'!$L$6:$L$405,'E8.c. KKAuf_BKZ_NAB_IZ'!$B$6:$B$405,$C569,'E8.c. KKAuf_BKZ_NAB_IZ'!$C$6:$C$405,$H569)</f>
        <v>0</v>
      </c>
      <c r="AC569" s="974"/>
      <c r="AD569" s="980">
        <f t="shared" si="190"/>
        <v>0</v>
      </c>
      <c r="AE569" s="984">
        <f>$AE$16</f>
        <v>0</v>
      </c>
      <c r="AF569" s="984">
        <f>$AF$16</f>
        <v>0</v>
      </c>
      <c r="AG569" s="984">
        <f>$AG$16</f>
        <v>0</v>
      </c>
      <c r="AH569" s="982">
        <f t="shared" si="192"/>
        <v>0</v>
      </c>
      <c r="AJ569" s="980">
        <f t="shared" si="191"/>
        <v>0</v>
      </c>
      <c r="AK569" s="984">
        <f>$AK$16</f>
        <v>0</v>
      </c>
      <c r="AL569" s="984">
        <f>$AL$16</f>
        <v>0</v>
      </c>
      <c r="AM569" s="984">
        <f>$AM$16</f>
        <v>0</v>
      </c>
      <c r="AN569" s="982">
        <f t="shared" si="188"/>
        <v>0</v>
      </c>
    </row>
    <row r="570" spans="2:40" ht="15" hidden="1" thickBot="1" x14ac:dyDescent="0.25">
      <c r="B570" s="1448"/>
      <c r="C570" s="1003">
        <f>C564</f>
        <v>0</v>
      </c>
      <c r="D570" s="1451"/>
      <c r="E570" s="1409"/>
      <c r="F570" s="1409"/>
      <c r="G570" s="970"/>
      <c r="H570" s="986">
        <v>2028</v>
      </c>
      <c r="I570" s="972"/>
      <c r="J570" s="815">
        <f t="shared" si="189"/>
        <v>0</v>
      </c>
      <c r="K570" s="804"/>
      <c r="L570" s="814">
        <f t="shared" si="196"/>
        <v>0</v>
      </c>
      <c r="M570" s="804"/>
      <c r="N570" s="814">
        <f t="shared" si="187"/>
        <v>0</v>
      </c>
      <c r="O570" s="804"/>
      <c r="P570" s="814">
        <f t="shared" si="199"/>
        <v>0</v>
      </c>
      <c r="Q570" s="760"/>
      <c r="R570" s="987">
        <f>SUMIFS('E8.a. KKAuf_SAV'!$X$6:$X$2005,'E8.a. KKAuf_SAV'!$B$6:$B$2005,$C570,'E8.a. KKAuf_SAV'!$D$6:$D$2005,$H570)</f>
        <v>0</v>
      </c>
      <c r="S570" s="987">
        <f>SUMIFS('E8.b. KKAuf_WAV'!$N$6:$N$405,'E8.b. KKAuf_WAV'!$B$6:$B$405,$C570,'E8.b. KKAuf_WAV'!$E$6:$E$405,H570)-SUMIFS('E8.b. KKAuf_WAV'!$N$6:$N$405,'E8.b. KKAuf_WAV'!$B$6:$B$405,$C570,'E8.b. KKAuf_WAV'!$C$6:$C$405,"Geschäfts- oder Firmenwert",'E8.b. KKAuf_WAV'!$D$6:$D$405,H570)</f>
        <v>0</v>
      </c>
      <c r="T570" s="974"/>
      <c r="U570" s="987">
        <f>SUMIFS('E8.a. KKAuf_SAV'!$W$6:$W$2005,'E8.a. KKAuf_SAV'!$B$6:$B$2005,$C570,'E8.a. KKAuf_SAV'!$D$6:$D$2005,H570)</f>
        <v>0</v>
      </c>
      <c r="V570" s="987">
        <f>SUMIFS('E8.b. KKAuf_WAV'!$M$6:$M$405,'E8.b. KKAuf_WAV'!$B$6:$B$405,$C570,'E8.b. KKAuf_WAV'!$E$6:$E$405,$H570,'E8.b. KKAuf_WAV'!$C$6:$C$405,"&lt;&gt;"&amp;"geleistete Anzahlungen auf immaterielle Vermögensgegenstände",'E8.b. KKAuf_WAV'!$C$6:$C$405,"&lt;&gt;"&amp;"geleistete Anzahlungen und Anlagen im Bau des Sachanlagevermögens",'E8.b. KKAuf_WAV'!$C$6:$C$405,"&lt;&gt;"&amp;"Geschäfts- oder Firmenwert")</f>
        <v>0</v>
      </c>
      <c r="W570" s="987">
        <f>SUMIFS('E8.b. KKAuf_WAV'!$M$6:$M$405,'E8.b. KKAuf_WAV'!$B$6:$B$405,$C570,'E8.b. KKAuf_WAV'!$E$6:$E$405,H570,'E8.b. KKAuf_WAV'!$C$6:$C$405,"geleistete Anzahlungen und Anlagen im Bau des Sachanlagevermögens")+ SUMIFS('E8.b. KKAuf_WAV'!$M$6:$M$405,'E8.b. KKAuf_WAV'!$B$6:$B$405,$C570,'E8.b. KKAuf_WAV'!$E$6:$E$405,H570,'E8.b. KKAuf_WAV'!$C$6:$C$405,"geleistete Anzahlungen auf immaterielle Vermögensgegenstände")</f>
        <v>0</v>
      </c>
      <c r="X570" s="987">
        <f>SUMIFS('E8.c. KKAuf_BKZ_NAB_IZ'!$K$6:$K$405,'E8.c. KKAuf_BKZ_NAB_IZ'!$B$6:$B$405,$C570,'E8.c. KKAuf_BKZ_NAB_IZ'!$C$6:$C$405,$H570)</f>
        <v>0</v>
      </c>
      <c r="Y570" s="987">
        <f>SUMIFS('E8.a. KKAuf_SAV'!$Y$6:$Y$2005,'E8.a. KKAuf_SAV'!$B$6:$B$2005,$C570,'E8.a. KKAuf_SAV'!$D$6:$D$2005,$H570)</f>
        <v>0</v>
      </c>
      <c r="Z570" s="987">
        <f>SUMIFS('E8.b. KKAuf_WAV'!$O$6:$O$405,'E8.b. KKAuf_WAV'!$B$6:$B$405,$C570,'E8.b. KKAuf_WAV'!$E$6:$E$405,$H570,'E8.b. KKAuf_WAV'!$C$6:$C$405,"&lt;&gt;"&amp;"geleistete Anzahlungen auf immaterielle Vermögensgegenstände",'E8.b. KKAuf_WAV'!$C$6:$C$405,"&lt;&gt;"&amp;"geleistete Anzahlungen und Anlagen im Bau des Sachanlagevermögens",'E8.b. KKAuf_WAV'!$C$6:$C$405,"&lt;&gt;"&amp;"Geschäfts- oder Firmenwert")</f>
        <v>0</v>
      </c>
      <c r="AA570" s="987">
        <f>SUMIFS('E8.b. KKAuf_WAV'!$O$6:$O$405,'E8.b. KKAuf_WAV'!$B$6:$B$405,$C570,'E8.b. KKAuf_WAV'!$E$6:$E$405,H570,'E8.b. KKAuf_WAV'!$C$6:$C$405,"geleistete Anzahlungen und Anlagen im Bau des Sachanlagevermögens")+ SUMIFS('E8.b. KKAuf_WAV'!$O$6:$O$405,'E8.b. KKAuf_WAV'!$B$6:$B$405,$C570,'E8.b. KKAuf_WAV'!$E$6:$E$405,H570,'E8.b. KKAuf_WAV'!$C$6:$C$405,"geleistete Anzahlungen auf immaterielle Vermögensgegenstände")</f>
        <v>0</v>
      </c>
      <c r="AB570" s="987">
        <f>SUMIFS('E8.c. KKAuf_BKZ_NAB_IZ'!$L$6:$L$405,'E8.c. KKAuf_BKZ_NAB_IZ'!$B$6:$B$405,$C570,'E8.c. KKAuf_BKZ_NAB_IZ'!$C$6:$C$405,$H570)</f>
        <v>0</v>
      </c>
      <c r="AC570" s="974"/>
      <c r="AD570" s="987">
        <f t="shared" si="190"/>
        <v>0</v>
      </c>
      <c r="AE570" s="988">
        <f>$AE$17</f>
        <v>0</v>
      </c>
      <c r="AF570" s="988">
        <f>$AF$17</f>
        <v>0</v>
      </c>
      <c r="AG570" s="988">
        <f>$AG$17</f>
        <v>0</v>
      </c>
      <c r="AH570" s="989">
        <f t="shared" si="192"/>
        <v>0</v>
      </c>
      <c r="AJ570" s="987">
        <f t="shared" si="191"/>
        <v>0</v>
      </c>
      <c r="AK570" s="988">
        <f>$AK$17</f>
        <v>0</v>
      </c>
      <c r="AL570" s="988">
        <f>$AL$17</f>
        <v>0</v>
      </c>
      <c r="AM570" s="988">
        <f>$AM$17</f>
        <v>0</v>
      </c>
      <c r="AN570" s="989">
        <f t="shared" si="188"/>
        <v>0</v>
      </c>
    </row>
    <row r="571" spans="2:40" ht="14.25" customHeight="1" x14ac:dyDescent="0.2">
      <c r="B571" s="1446"/>
      <c r="C571" s="1001">
        <f>B571</f>
        <v>0</v>
      </c>
      <c r="D571" s="1449"/>
      <c r="E571" s="1407"/>
      <c r="F571" s="1410"/>
      <c r="G571" s="990"/>
      <c r="H571" s="991">
        <v>2022</v>
      </c>
      <c r="I571" s="972"/>
      <c r="J571" s="813">
        <f t="shared" si="189"/>
        <v>0</v>
      </c>
      <c r="K571" s="804"/>
      <c r="L571" s="813">
        <f t="shared" si="196"/>
        <v>0</v>
      </c>
      <c r="M571" s="804"/>
      <c r="N571" s="813">
        <f t="shared" si="187"/>
        <v>0</v>
      </c>
      <c r="O571" s="804"/>
      <c r="P571" s="813">
        <f t="shared" ref="P571:P577" si="200">IFERROR((AJ571*AK571+AD571*AE571)*0.4*0.035*$F$571,0)</f>
        <v>0</v>
      </c>
      <c r="Q571" s="760"/>
      <c r="R571" s="992">
        <f>SUMIFS('E8.a. KKAuf_SAV'!$X$6:$X$2005,'E8.a. KKAuf_SAV'!$B$6:$B$2005,$C571,'E8.a. KKAuf_SAV'!$D$6:$D$2005,$H571)</f>
        <v>0</v>
      </c>
      <c r="S571" s="992">
        <f>SUMIFS('E8.b. KKAuf_WAV'!$N$6:$N$405,'E8.b. KKAuf_WAV'!$B$6:$B$405,$C571,'E8.b. KKAuf_WAV'!$E$6:$E$405,H571)-SUMIFS('E8.b. KKAuf_WAV'!$N$6:$N$405,'E8.b. KKAuf_WAV'!$B$6:$B$405,$C571,'E8.b. KKAuf_WAV'!$C$6:$C$405,"Geschäfts- oder Firmenwert",'E8.b. KKAuf_WAV'!$D$6:$D$405,H571)</f>
        <v>0</v>
      </c>
      <c r="T571" s="974"/>
      <c r="U571" s="992">
        <f>SUMIFS('E8.a. KKAuf_SAV'!$W$6:$W$2005,'E8.a. KKAuf_SAV'!$B$6:$B$2005,$C571,'E8.a. KKAuf_SAV'!$D$6:$D$2005,H571)</f>
        <v>0</v>
      </c>
      <c r="V571" s="992">
        <f>SUMIFS('E8.b. KKAuf_WAV'!$M$6:$M$405,'E8.b. KKAuf_WAV'!$B$6:$B$405,$C571,'E8.b. KKAuf_WAV'!$E$6:$E$405,$H571,'E8.b. KKAuf_WAV'!$C$6:$C$405,"&lt;&gt;"&amp;"geleistete Anzahlungen auf immaterielle Vermögensgegenstände",'E8.b. KKAuf_WAV'!$C$6:$C$405,"&lt;&gt;"&amp;"geleistete Anzahlungen und Anlagen im Bau des Sachanlagevermögens",'E8.b. KKAuf_WAV'!$C$6:$C$405,"&lt;&gt;"&amp;"Geschäfts- oder Firmenwert")</f>
        <v>0</v>
      </c>
      <c r="W571" s="992">
        <f>SUMIFS('E8.b. KKAuf_WAV'!$M$6:$M$405,'E8.b. KKAuf_WAV'!$B$6:$B$405,$C571,'E8.b. KKAuf_WAV'!$E$6:$E$405,Listen!$AA$3,'E8.b. KKAuf_WAV'!$C$6:$C$405,"geleistete Anzahlungen und Anlagen im Bau des Sachanlagevermögens")+ SUMIFS('E8.b. KKAuf_WAV'!$M$6:$M$405,'E8.b. KKAuf_WAV'!$B$6:$B$405,$C571,'E8.b. KKAuf_WAV'!$E$6:$E$405,Listen!$AA$3,'E8.b. KKAuf_WAV'!$C$6:$C$405,"geleistete Anzahlungen auf immaterielle Vermögensgegenstände")</f>
        <v>0</v>
      </c>
      <c r="X571" s="992">
        <f>SUMIFS('E8.c. KKAuf_BKZ_NAB_IZ'!$K$6:$K$405,'E8.c. KKAuf_BKZ_NAB_IZ'!$B$6:$B$405,$C571,'E8.c. KKAuf_BKZ_NAB_IZ'!$C$6:$C$405,$H571)</f>
        <v>0</v>
      </c>
      <c r="Y571" s="992">
        <f>SUMIFS('E8.a. KKAuf_SAV'!$Y$6:$Y$2005,'E8.a. KKAuf_SAV'!$B$6:$B$2005,$C571,'E8.a. KKAuf_SAV'!$D$6:$D$2005,$H571)</f>
        <v>0</v>
      </c>
      <c r="Z571" s="992">
        <f>SUMIFS('E8.b. KKAuf_WAV'!$O$6:$O$405,'E8.b. KKAuf_WAV'!$B$6:$B$405,$C571,'E8.b. KKAuf_WAV'!$E$6:$E$405,$H571,'E8.b. KKAuf_WAV'!$C$6:$C$405,"&lt;&gt;"&amp;"geleistete Anzahlungen auf immaterielle Vermögensgegenstände",'E8.b. KKAuf_WAV'!$C$6:$C$405,"&lt;&gt;"&amp;"geleistete Anzahlungen und Anlagen im Bau des Sachanlagevermögens",'E8.b. KKAuf_WAV'!$C$6:$C$405,"&lt;&gt;"&amp;"Geschäfts- oder Firmenwert")</f>
        <v>0</v>
      </c>
      <c r="AA571" s="992">
        <f>SUMIFS('E8.b. KKAuf_WAV'!$O$6:$O$405,'E8.b. KKAuf_WAV'!$B$6:$B$405,$C571,'E8.b. KKAuf_WAV'!$E$6:$E$405,Listen!$AA$3,'E8.b. KKAuf_WAV'!$C$6:$C$405,"geleistete Anzahlungen und Anlagen im Bau des Sachanlagevermögens")+ SUMIFS('E8.b. KKAuf_WAV'!$O$6:$O$405,'E8.b. KKAuf_WAV'!$B$6:$B$405,$C571,'E8.b. KKAuf_WAV'!$E$6:$E$405,Listen!$AA$3,'E8.b. KKAuf_WAV'!$C$6:$C$405,"geleistete Anzahlungen auf immaterielle Vermögensgegenstände")</f>
        <v>0</v>
      </c>
      <c r="AB571" s="992">
        <f>SUMIFS('E8.c. KKAuf_BKZ_NAB_IZ'!$L$6:$L$405,'E8.c. KKAuf_BKZ_NAB_IZ'!$B$6:$B$405,$C571,'E8.c. KKAuf_BKZ_NAB_IZ'!$C$6:$C$405,$H571)</f>
        <v>0</v>
      </c>
      <c r="AC571" s="974"/>
      <c r="AD571" s="992">
        <f t="shared" si="190"/>
        <v>0</v>
      </c>
      <c r="AE571" s="993">
        <f>$AE$11</f>
        <v>5.0700000000000002E-2</v>
      </c>
      <c r="AF571" s="993">
        <f>$AF$11</f>
        <v>1.7100000000000001E-2</v>
      </c>
      <c r="AG571" s="993">
        <f>$AG$11</f>
        <v>3.0499999999999999E-2</v>
      </c>
      <c r="AH571" s="994">
        <f t="shared" si="192"/>
        <v>0</v>
      </c>
      <c r="AJ571" s="992">
        <f t="shared" si="191"/>
        <v>0</v>
      </c>
      <c r="AK571" s="993">
        <f>$AK$11</f>
        <v>5.0700000000000002E-2</v>
      </c>
      <c r="AL571" s="993">
        <f>$AL$11</f>
        <v>1.7100000000000001E-2</v>
      </c>
      <c r="AM571" s="993">
        <f>$AM$11</f>
        <v>3.0499999999999999E-2</v>
      </c>
      <c r="AN571" s="994">
        <f t="shared" si="188"/>
        <v>0</v>
      </c>
    </row>
    <row r="572" spans="2:40" x14ac:dyDescent="0.2">
      <c r="B572" s="1447"/>
      <c r="C572" s="1002">
        <f>C571</f>
        <v>0</v>
      </c>
      <c r="D572" s="1450"/>
      <c r="E572" s="1408"/>
      <c r="F572" s="1408"/>
      <c r="G572" s="990"/>
      <c r="H572" s="983">
        <v>2023</v>
      </c>
      <c r="I572" s="972"/>
      <c r="J572" s="805">
        <f t="shared" si="189"/>
        <v>0</v>
      </c>
      <c r="K572" s="804"/>
      <c r="L572" s="803">
        <f t="shared" si="196"/>
        <v>0</v>
      </c>
      <c r="M572" s="804"/>
      <c r="N572" s="803">
        <f t="shared" si="187"/>
        <v>0</v>
      </c>
      <c r="O572" s="804"/>
      <c r="P572" s="803">
        <f t="shared" si="200"/>
        <v>0</v>
      </c>
      <c r="Q572" s="760"/>
      <c r="R572" s="980">
        <f>SUMIFS('E8.a. KKAuf_SAV'!$X$6:$X$2005,'E8.a. KKAuf_SAV'!$B$6:$B$2005,$C572,'E8.a. KKAuf_SAV'!$D$6:$D$2005,$H572)</f>
        <v>0</v>
      </c>
      <c r="S572" s="980">
        <f>SUMIFS('E8.b. KKAuf_WAV'!$N$6:$N$405,'E8.b. KKAuf_WAV'!$B$6:$B$405,$C572,'E8.b. KKAuf_WAV'!$E$6:$E$405,H572)-SUMIFS('E8.b. KKAuf_WAV'!$N$6:$N$405,'E8.b. KKAuf_WAV'!$B$6:$B$405,$C572,'E8.b. KKAuf_WAV'!$C$6:$C$405,"Geschäfts- oder Firmenwert",'E8.b. KKAuf_WAV'!$D$6:$D$405,H572)</f>
        <v>0</v>
      </c>
      <c r="T572" s="974"/>
      <c r="U572" s="980">
        <f>SUMIFS('E8.a. KKAuf_SAV'!$W$6:$W$2005,'E8.a. KKAuf_SAV'!$B$6:$B$2005,$C572,'E8.a. KKAuf_SAV'!$D$6:$D$2005,H572)</f>
        <v>0</v>
      </c>
      <c r="V572" s="980">
        <f>SUMIFS('E8.b. KKAuf_WAV'!$M$6:$M$405,'E8.b. KKAuf_WAV'!$B$6:$B$405,$C572,'E8.b. KKAuf_WAV'!$E$6:$E$405,$H572,'E8.b. KKAuf_WAV'!$C$6:$C$405,"&lt;&gt;"&amp;"geleistete Anzahlungen auf immaterielle Vermögensgegenstände",'E8.b. KKAuf_WAV'!$C$6:$C$405,"&lt;&gt;"&amp;"geleistete Anzahlungen und Anlagen im Bau des Sachanlagevermögens",'E8.b. KKAuf_WAV'!$C$6:$C$405,"&lt;&gt;"&amp;"Geschäfts- oder Firmenwert")</f>
        <v>0</v>
      </c>
      <c r="W572" s="980"/>
      <c r="X572" s="980">
        <f>SUMIFS('E8.c. KKAuf_BKZ_NAB_IZ'!$K$6:$K$405,'E8.c. KKAuf_BKZ_NAB_IZ'!$B$6:$B$405,$C572,'E8.c. KKAuf_BKZ_NAB_IZ'!$C$6:$C$405,$H572)</f>
        <v>0</v>
      </c>
      <c r="Y572" s="980">
        <f>SUMIFS('E8.a. KKAuf_SAV'!$Y$6:$Y$2005,'E8.a. KKAuf_SAV'!$B$6:$B$2005,$C572,'E8.a. KKAuf_SAV'!$D$6:$D$2005,$H572)</f>
        <v>0</v>
      </c>
      <c r="Z572" s="980">
        <f>SUMIFS('E8.b. KKAuf_WAV'!$O$6:$O$405,'E8.b. KKAuf_WAV'!$B$6:$B$405,$C572,'E8.b. KKAuf_WAV'!$E$6:$E$405,$H572,'E8.b. KKAuf_WAV'!$C$6:$C$405,"&lt;&gt;"&amp;"geleistete Anzahlungen auf immaterielle Vermögensgegenstände",'E8.b. KKAuf_WAV'!$C$6:$C$405,"&lt;&gt;"&amp;"geleistete Anzahlungen und Anlagen im Bau des Sachanlagevermögens",'E8.b. KKAuf_WAV'!$C$6:$C$405,"&lt;&gt;"&amp;"Geschäfts- oder Firmenwert")</f>
        <v>0</v>
      </c>
      <c r="AA572" s="980"/>
      <c r="AB572" s="980">
        <f>SUMIFS('E8.c. KKAuf_BKZ_NAB_IZ'!$L$6:$L$405,'E8.c. KKAuf_BKZ_NAB_IZ'!$B$6:$B$405,$C572,'E8.c. KKAuf_BKZ_NAB_IZ'!$C$6:$C$405,$H572)</f>
        <v>0</v>
      </c>
      <c r="AC572" s="974"/>
      <c r="AD572" s="980">
        <f t="shared" si="190"/>
        <v>0</v>
      </c>
      <c r="AE572" s="984">
        <f>$AE$12</f>
        <v>5.0700000000000002E-2</v>
      </c>
      <c r="AF572" s="984">
        <f>$AF$12</f>
        <v>1.7100000000000001E-2</v>
      </c>
      <c r="AG572" s="984">
        <f>$AG$12</f>
        <v>3.0499999999999999E-2</v>
      </c>
      <c r="AH572" s="982">
        <f t="shared" si="192"/>
        <v>0</v>
      </c>
      <c r="AJ572" s="980"/>
      <c r="AK572" s="984">
        <f>$AK$12</f>
        <v>5.0700000000000002E-2</v>
      </c>
      <c r="AL572" s="984">
        <f>$AL$12</f>
        <v>1.7100000000000001E-2</v>
      </c>
      <c r="AM572" s="984">
        <f>$AM$12</f>
        <v>3.0499999999999999E-2</v>
      </c>
      <c r="AN572" s="982">
        <f t="shared" si="188"/>
        <v>0</v>
      </c>
    </row>
    <row r="573" spans="2:40" x14ac:dyDescent="0.2">
      <c r="B573" s="1447"/>
      <c r="C573" s="1002">
        <f>C571</f>
        <v>0</v>
      </c>
      <c r="D573" s="1450"/>
      <c r="E573" s="1408"/>
      <c r="F573" s="1408"/>
      <c r="G573" s="990"/>
      <c r="H573" s="983">
        <v>2024</v>
      </c>
      <c r="I573" s="972"/>
      <c r="J573" s="803">
        <f t="shared" si="189"/>
        <v>0</v>
      </c>
      <c r="K573" s="804"/>
      <c r="L573" s="803">
        <f t="shared" si="196"/>
        <v>0</v>
      </c>
      <c r="M573" s="804"/>
      <c r="N573" s="803">
        <f t="shared" si="187"/>
        <v>0</v>
      </c>
      <c r="O573" s="804"/>
      <c r="P573" s="803">
        <f t="shared" si="200"/>
        <v>0</v>
      </c>
      <c r="Q573" s="760"/>
      <c r="R573" s="980">
        <f>SUMIFS('E8.a. KKAuf_SAV'!$X$6:$X$2005,'E8.a. KKAuf_SAV'!$B$6:$B$2005,$C573,'E8.a. KKAuf_SAV'!$D$6:$D$2005,$H573)</f>
        <v>0</v>
      </c>
      <c r="S573" s="980">
        <f>SUMIFS('E8.b. KKAuf_WAV'!$N$6:$N$405,'E8.b. KKAuf_WAV'!$B$6:$B$405,$C573,'E8.b. KKAuf_WAV'!$E$6:$E$405,H573)-SUMIFS('E8.b. KKAuf_WAV'!$N$6:$N$405,'E8.b. KKAuf_WAV'!$B$6:$B$405,$C573,'E8.b. KKAuf_WAV'!$C$6:$C$405,"Geschäfts- oder Firmenwert",'E8.b. KKAuf_WAV'!$D$6:$D$405,H573)</f>
        <v>0</v>
      </c>
      <c r="T573" s="974"/>
      <c r="U573" s="980">
        <f>SUMIFS('E8.a. KKAuf_SAV'!$W$6:$W$2005,'E8.a. KKAuf_SAV'!$B$6:$B$2005,$C573,'E8.a. KKAuf_SAV'!$D$6:$D$2005,H573)</f>
        <v>0</v>
      </c>
      <c r="V573" s="980">
        <f>SUMIFS('E8.b. KKAuf_WAV'!$M$6:$M$405,'E8.b. KKAuf_WAV'!$B$6:$B$405,$C573,'E8.b. KKAuf_WAV'!$E$6:$E$405,$H573,'E8.b. KKAuf_WAV'!$C$6:$C$405,"&lt;&gt;"&amp;"geleistete Anzahlungen auf immaterielle Vermögensgegenstände",'E8.b. KKAuf_WAV'!$C$6:$C$405,"&lt;&gt;"&amp;"geleistete Anzahlungen und Anlagen im Bau des Sachanlagevermögens",'E8.b. KKAuf_WAV'!$C$6:$C$405,"&lt;&gt;"&amp;"Geschäfts- oder Firmenwert")</f>
        <v>0</v>
      </c>
      <c r="W573" s="980">
        <f>SUMIFS('E8.b. KKAuf_WAV'!$M$6:$M$405,'E8.b. KKAuf_WAV'!$B$6:$B$405,$C573,'E8.b. KKAuf_WAV'!$E$6:$E$405,H573,'E8.b. KKAuf_WAV'!$C$6:$C$405,"geleistete Anzahlungen und Anlagen im Bau des Sachanlagevermögens")+ SUMIFS('E8.b. KKAuf_WAV'!$M$6:$M$405,'E8.b. KKAuf_WAV'!$B$6:$B$405,$C573,'E8.b. KKAuf_WAV'!$E$6:$E$405,H573,'E8.b. KKAuf_WAV'!$C$6:$C$405,"geleistete Anzahlungen auf immaterielle Vermögensgegenstände")</f>
        <v>0</v>
      </c>
      <c r="X573" s="980">
        <f>SUMIFS('E8.c. KKAuf_BKZ_NAB_IZ'!$K$6:$K$405,'E8.c. KKAuf_BKZ_NAB_IZ'!$B$6:$B$405,$C573,'E8.c. KKAuf_BKZ_NAB_IZ'!$C$6:$C$405,$H573)</f>
        <v>0</v>
      </c>
      <c r="Y573" s="980">
        <f>SUMIFS('E8.a. KKAuf_SAV'!$Y$6:$Y$2005,'E8.a. KKAuf_SAV'!$B$6:$B$2005,$C573,'E8.a. KKAuf_SAV'!$D$6:$D$2005,$H573)</f>
        <v>0</v>
      </c>
      <c r="Z573" s="980">
        <f>SUMIFS('E8.b. KKAuf_WAV'!$O$6:$O$405,'E8.b. KKAuf_WAV'!$B$6:$B$405,$C573,'E8.b. KKAuf_WAV'!$E$6:$E$405,$H573,'E8.b. KKAuf_WAV'!$C$6:$C$405,"&lt;&gt;"&amp;"geleistete Anzahlungen auf immaterielle Vermögensgegenstände",'E8.b. KKAuf_WAV'!$C$6:$C$405,"&lt;&gt;"&amp;"geleistete Anzahlungen und Anlagen im Bau des Sachanlagevermögens",'E8.b. KKAuf_WAV'!$C$6:$C$405,"&lt;&gt;"&amp;"Geschäfts- oder Firmenwert")</f>
        <v>0</v>
      </c>
      <c r="AA573" s="980">
        <f>SUMIFS('E8.b. KKAuf_WAV'!$O$6:$O$405,'E8.b. KKAuf_WAV'!$B$6:$B$405,$C573,'E8.b. KKAuf_WAV'!$E$6:$E$405,H573,'E8.b. KKAuf_WAV'!$C$6:$C$405,"geleistete Anzahlungen und Anlagen im Bau des Sachanlagevermögens")+ SUMIFS('E8.b. KKAuf_WAV'!$O$6:$O$405,'E8.b. KKAuf_WAV'!$B$6:$B$405,$C573,'E8.b. KKAuf_WAV'!$E$6:$E$405,H573,'E8.b. KKAuf_WAV'!$C$6:$C$405,"geleistete Anzahlungen auf immaterielle Vermögensgegenstände")</f>
        <v>0</v>
      </c>
      <c r="AB573" s="980">
        <f>SUMIFS('E8.c. KKAuf_BKZ_NAB_IZ'!$L$6:$L$405,'E8.c. KKAuf_BKZ_NAB_IZ'!$B$6:$B$405,$C573,'E8.c. KKAuf_BKZ_NAB_IZ'!$C$6:$C$405,$H573)</f>
        <v>0</v>
      </c>
      <c r="AC573" s="974"/>
      <c r="AD573" s="980">
        <f t="shared" si="190"/>
        <v>0</v>
      </c>
      <c r="AE573" s="984">
        <f>$AE$13</f>
        <v>6.93E-2</v>
      </c>
      <c r="AF573" s="984">
        <f>$AF$13</f>
        <v>3.8699999999999998E-2</v>
      </c>
      <c r="AG573" s="984">
        <f>$AG$13</f>
        <v>5.0900000000000001E-2</v>
      </c>
      <c r="AH573" s="982">
        <f t="shared" si="192"/>
        <v>0</v>
      </c>
      <c r="AJ573" s="980">
        <f t="shared" si="191"/>
        <v>0</v>
      </c>
      <c r="AK573" s="984">
        <f>$AK$13</f>
        <v>7.0099999999999996E-2</v>
      </c>
      <c r="AL573" s="984">
        <f>$AL$13</f>
        <v>3.6600000000000001E-2</v>
      </c>
      <c r="AM573" s="984">
        <f>$AM$13</f>
        <v>0.05</v>
      </c>
      <c r="AN573" s="982">
        <f t="shared" si="188"/>
        <v>0</v>
      </c>
    </row>
    <row r="574" spans="2:40" ht="15" thickBot="1" x14ac:dyDescent="0.25">
      <c r="B574" s="1447"/>
      <c r="C574" s="1002">
        <f>C571</f>
        <v>0</v>
      </c>
      <c r="D574" s="1450"/>
      <c r="E574" s="1408"/>
      <c r="F574" s="1408"/>
      <c r="G574" s="990"/>
      <c r="H574" s="983">
        <v>2025</v>
      </c>
      <c r="I574" s="972"/>
      <c r="J574" s="803">
        <f t="shared" si="189"/>
        <v>0</v>
      </c>
      <c r="K574" s="804"/>
      <c r="L574" s="803">
        <f t="shared" si="196"/>
        <v>0</v>
      </c>
      <c r="M574" s="804"/>
      <c r="N574" s="803">
        <f t="shared" si="187"/>
        <v>0</v>
      </c>
      <c r="O574" s="804"/>
      <c r="P574" s="803">
        <f t="shared" si="200"/>
        <v>0</v>
      </c>
      <c r="Q574" s="760"/>
      <c r="R574" s="980">
        <f>SUMIFS('E8.a. KKAuf_SAV'!$X$6:$X$2005,'E8.a. KKAuf_SAV'!$B$6:$B$2005,$C574,'E8.a. KKAuf_SAV'!$D$6:$D$2005,$H574)</f>
        <v>0</v>
      </c>
      <c r="S574" s="980">
        <f>SUMIFS('E8.b. KKAuf_WAV'!$N$6:$N$405,'E8.b. KKAuf_WAV'!$B$6:$B$405,$C574,'E8.b. KKAuf_WAV'!$E$6:$E$405,H574)-SUMIFS('E8.b. KKAuf_WAV'!$N$6:$N$405,'E8.b. KKAuf_WAV'!$B$6:$B$405,$C574,'E8.b. KKAuf_WAV'!$C$6:$C$405,"Geschäfts- oder Firmenwert",'E8.b. KKAuf_WAV'!$D$6:$D$405,H574)</f>
        <v>0</v>
      </c>
      <c r="T574" s="974"/>
      <c r="U574" s="980">
        <f>SUMIFS('E8.a. KKAuf_SAV'!$W$6:$W$2005,'E8.a. KKAuf_SAV'!$B$6:$B$2005,$C574,'E8.a. KKAuf_SAV'!$D$6:$D$2005,H574)</f>
        <v>0</v>
      </c>
      <c r="V574" s="980">
        <f>SUMIFS('E8.b. KKAuf_WAV'!$M$6:$M$405,'E8.b. KKAuf_WAV'!$B$6:$B$405,$C574,'E8.b. KKAuf_WAV'!$E$6:$E$405,$H574,'E8.b. KKAuf_WAV'!$C$6:$C$405,"&lt;&gt;"&amp;"geleistete Anzahlungen auf immaterielle Vermögensgegenstände",'E8.b. KKAuf_WAV'!$C$6:$C$405,"&lt;&gt;"&amp;"geleistete Anzahlungen und Anlagen im Bau des Sachanlagevermögens",'E8.b. KKAuf_WAV'!$C$6:$C$405,"&lt;&gt;"&amp;"Geschäfts- oder Firmenwert")</f>
        <v>0</v>
      </c>
      <c r="W574" s="980">
        <f>SUMIFS('E8.b. KKAuf_WAV'!$M$6:$M$405,'E8.b. KKAuf_WAV'!$B$6:$B$405,$C574,'E8.b. KKAuf_WAV'!$E$6:$E$405,H574,'E8.b. KKAuf_WAV'!$C$6:$C$405,"geleistete Anzahlungen und Anlagen im Bau des Sachanlagevermögens")+ SUMIFS('E8.b. KKAuf_WAV'!$M$6:$M$405,'E8.b. KKAuf_WAV'!$B$6:$B$405,$C574,'E8.b. KKAuf_WAV'!$E$6:$E$405,H574,'E8.b. KKAuf_WAV'!$C$6:$C$405,"geleistete Anzahlungen auf immaterielle Vermögensgegenstände")</f>
        <v>0</v>
      </c>
      <c r="X574" s="980">
        <f>SUMIFS('E8.c. KKAuf_BKZ_NAB_IZ'!$K$6:$K$405,'E8.c. KKAuf_BKZ_NAB_IZ'!$B$6:$B$405,$C574,'E8.c. KKAuf_BKZ_NAB_IZ'!$C$6:$C$405,$H574)</f>
        <v>0</v>
      </c>
      <c r="Y574" s="980">
        <f>SUMIFS('E8.a. KKAuf_SAV'!$Y$6:$Y$2005,'E8.a. KKAuf_SAV'!$B$6:$B$2005,$C574,'E8.a. KKAuf_SAV'!$D$6:$D$2005,$H574)</f>
        <v>0</v>
      </c>
      <c r="Z574" s="980">
        <f>SUMIFS('E8.b. KKAuf_WAV'!$O$6:$O$405,'E8.b. KKAuf_WAV'!$B$6:$B$405,$C574,'E8.b. KKAuf_WAV'!$E$6:$E$405,$H574,'E8.b. KKAuf_WAV'!$C$6:$C$405,"&lt;&gt;"&amp;"geleistete Anzahlungen auf immaterielle Vermögensgegenstände",'E8.b. KKAuf_WAV'!$C$6:$C$405,"&lt;&gt;"&amp;"geleistete Anzahlungen und Anlagen im Bau des Sachanlagevermögens",'E8.b. KKAuf_WAV'!$C$6:$C$405,"&lt;&gt;"&amp;"Geschäfts- oder Firmenwert")</f>
        <v>0</v>
      </c>
      <c r="AA574" s="980">
        <f>SUMIFS('E8.b. KKAuf_WAV'!$O$6:$O$405,'E8.b. KKAuf_WAV'!$B$6:$B$405,$C574,'E8.b. KKAuf_WAV'!$E$6:$E$405,H574,'E8.b. KKAuf_WAV'!$C$6:$C$405,"geleistete Anzahlungen und Anlagen im Bau des Sachanlagevermögens")+ SUMIFS('E8.b. KKAuf_WAV'!$O$6:$O$405,'E8.b. KKAuf_WAV'!$B$6:$B$405,$C574,'E8.b. KKAuf_WAV'!$E$6:$E$405,H574,'E8.b. KKAuf_WAV'!$C$6:$C$405,"geleistete Anzahlungen auf immaterielle Vermögensgegenstände")</f>
        <v>0</v>
      </c>
      <c r="AB574" s="980">
        <f>SUMIFS('E8.c. KKAuf_BKZ_NAB_IZ'!$L$6:$L$405,'E8.c. KKAuf_BKZ_NAB_IZ'!$B$6:$B$405,$C574,'E8.c. KKAuf_BKZ_NAB_IZ'!$C$6:$C$405,$H574)</f>
        <v>0</v>
      </c>
      <c r="AC574" s="974"/>
      <c r="AD574" s="980">
        <f t="shared" si="190"/>
        <v>0</v>
      </c>
      <c r="AE574" s="984">
        <f>$AE$14</f>
        <v>7.0099999999999996E-2</v>
      </c>
      <c r="AF574" s="984">
        <f>$AF$14</f>
        <v>3.6600000000000001E-2</v>
      </c>
      <c r="AG574" s="984">
        <f>$AG$14</f>
        <v>0.05</v>
      </c>
      <c r="AH574" s="982">
        <f t="shared" si="192"/>
        <v>0</v>
      </c>
      <c r="AJ574" s="980">
        <f t="shared" si="191"/>
        <v>0</v>
      </c>
      <c r="AK574" s="984">
        <f>$AK$14</f>
        <v>7.0099999999999996E-2</v>
      </c>
      <c r="AL574" s="984">
        <f>$AL$14</f>
        <v>3.6600000000000001E-2</v>
      </c>
      <c r="AM574" s="984">
        <f>$AM$14</f>
        <v>0.05</v>
      </c>
      <c r="AN574" s="982">
        <f t="shared" si="188"/>
        <v>0</v>
      </c>
    </row>
    <row r="575" spans="2:40" ht="15" hidden="1" thickBot="1" x14ac:dyDescent="0.25">
      <c r="B575" s="1447"/>
      <c r="C575" s="1002">
        <f>C571</f>
        <v>0</v>
      </c>
      <c r="D575" s="1450"/>
      <c r="E575" s="1408"/>
      <c r="F575" s="1408"/>
      <c r="G575" s="990"/>
      <c r="H575" s="983">
        <v>2026</v>
      </c>
      <c r="I575" s="972"/>
      <c r="J575" s="803">
        <f t="shared" si="189"/>
        <v>0</v>
      </c>
      <c r="K575" s="804"/>
      <c r="L575" s="803">
        <f t="shared" si="196"/>
        <v>0</v>
      </c>
      <c r="M575" s="804"/>
      <c r="N575" s="803">
        <f t="shared" si="187"/>
        <v>0</v>
      </c>
      <c r="O575" s="804"/>
      <c r="P575" s="803">
        <f t="shared" si="200"/>
        <v>0</v>
      </c>
      <c r="Q575" s="760"/>
      <c r="R575" s="980">
        <f>SUMIFS('E8.a. KKAuf_SAV'!$X$6:$X$2005,'E8.a. KKAuf_SAV'!$B$6:$B$2005,$C575,'E8.a. KKAuf_SAV'!$D$6:$D$2005,$H575)</f>
        <v>0</v>
      </c>
      <c r="S575" s="980">
        <f>SUMIFS('E8.b. KKAuf_WAV'!$N$6:$N$405,'E8.b. KKAuf_WAV'!$B$6:$B$405,$C575,'E8.b. KKAuf_WAV'!$E$6:$E$405,H575)-SUMIFS('E8.b. KKAuf_WAV'!$N$6:$N$405,'E8.b. KKAuf_WAV'!$B$6:$B$405,$C575,'E8.b. KKAuf_WAV'!$C$6:$C$405,"Geschäfts- oder Firmenwert",'E8.b. KKAuf_WAV'!$D$6:$D$405,H575)</f>
        <v>0</v>
      </c>
      <c r="T575" s="974"/>
      <c r="U575" s="980">
        <f>SUMIFS('E8.a. KKAuf_SAV'!$W$6:$W$2005,'E8.a. KKAuf_SAV'!$B$6:$B$2005,$C575,'E8.a. KKAuf_SAV'!$D$6:$D$2005,H575)</f>
        <v>0</v>
      </c>
      <c r="V575" s="980">
        <f>SUMIFS('E8.b. KKAuf_WAV'!$M$6:$M$405,'E8.b. KKAuf_WAV'!$B$6:$B$405,$C575,'E8.b. KKAuf_WAV'!$E$6:$E$405,$H575,'E8.b. KKAuf_WAV'!$C$6:$C$405,"&lt;&gt;"&amp;"geleistete Anzahlungen auf immaterielle Vermögensgegenstände",'E8.b. KKAuf_WAV'!$C$6:$C$405,"&lt;&gt;"&amp;"geleistete Anzahlungen und Anlagen im Bau des Sachanlagevermögens",'E8.b. KKAuf_WAV'!$C$6:$C$405,"&lt;&gt;"&amp;"Geschäfts- oder Firmenwert")</f>
        <v>0</v>
      </c>
      <c r="W575" s="980">
        <f>SUMIFS('E8.b. KKAuf_WAV'!$M$6:$M$405,'E8.b. KKAuf_WAV'!$B$6:$B$405,$C575,'E8.b. KKAuf_WAV'!$E$6:$E$405,H575,'E8.b. KKAuf_WAV'!$C$6:$C$405,"geleistete Anzahlungen und Anlagen im Bau des Sachanlagevermögens")+ SUMIFS('E8.b. KKAuf_WAV'!$M$6:$M$405,'E8.b. KKAuf_WAV'!$B$6:$B$405,$C575,'E8.b. KKAuf_WAV'!$E$6:$E$405,H575,'E8.b. KKAuf_WAV'!$C$6:$C$405,"geleistete Anzahlungen auf immaterielle Vermögensgegenstände")</f>
        <v>0</v>
      </c>
      <c r="X575" s="980">
        <f>SUMIFS('E8.c. KKAuf_BKZ_NAB_IZ'!$K$6:$K$405,'E8.c. KKAuf_BKZ_NAB_IZ'!$B$6:$B$405,$C575,'E8.c. KKAuf_BKZ_NAB_IZ'!$C$6:$C$405,$H575)</f>
        <v>0</v>
      </c>
      <c r="Y575" s="980">
        <f>SUMIFS('E8.a. KKAuf_SAV'!$Y$6:$Y$2005,'E8.a. KKAuf_SAV'!$B$6:$B$2005,$C575,'E8.a. KKAuf_SAV'!$D$6:$D$2005,$H575)</f>
        <v>0</v>
      </c>
      <c r="Z575" s="980">
        <f>SUMIFS('E8.b. KKAuf_WAV'!$O$6:$O$405,'E8.b. KKAuf_WAV'!$B$6:$B$405,$C575,'E8.b. KKAuf_WAV'!$E$6:$E$405,$H575,'E8.b. KKAuf_WAV'!$C$6:$C$405,"&lt;&gt;"&amp;"geleistete Anzahlungen auf immaterielle Vermögensgegenstände",'E8.b. KKAuf_WAV'!$C$6:$C$405,"&lt;&gt;"&amp;"geleistete Anzahlungen und Anlagen im Bau des Sachanlagevermögens",'E8.b. KKAuf_WAV'!$C$6:$C$405,"&lt;&gt;"&amp;"Geschäfts- oder Firmenwert")</f>
        <v>0</v>
      </c>
      <c r="AA575" s="980">
        <f>SUMIFS('E8.b. KKAuf_WAV'!$O$6:$O$405,'E8.b. KKAuf_WAV'!$B$6:$B$405,$C575,'E8.b. KKAuf_WAV'!$E$6:$E$405,H575,'E8.b. KKAuf_WAV'!$C$6:$C$405,"geleistete Anzahlungen und Anlagen im Bau des Sachanlagevermögens")+ SUMIFS('E8.b. KKAuf_WAV'!$O$6:$O$405,'E8.b. KKAuf_WAV'!$B$6:$B$405,$C575,'E8.b. KKAuf_WAV'!$E$6:$E$405,H575,'E8.b. KKAuf_WAV'!$C$6:$C$405,"geleistete Anzahlungen auf immaterielle Vermögensgegenstände")</f>
        <v>0</v>
      </c>
      <c r="AB575" s="980">
        <f>SUMIFS('E8.c. KKAuf_BKZ_NAB_IZ'!$L$6:$L$405,'E8.c. KKAuf_BKZ_NAB_IZ'!$B$6:$B$405,$C575,'E8.c. KKAuf_BKZ_NAB_IZ'!$C$6:$C$405,$H575)</f>
        <v>0</v>
      </c>
      <c r="AC575" s="974"/>
      <c r="AD575" s="980">
        <f t="shared" si="190"/>
        <v>0</v>
      </c>
      <c r="AE575" s="984">
        <f>$AE$15</f>
        <v>0</v>
      </c>
      <c r="AF575" s="984">
        <f>$AF$15</f>
        <v>0</v>
      </c>
      <c r="AG575" s="984">
        <f>$AG$15</f>
        <v>0</v>
      </c>
      <c r="AH575" s="982">
        <f t="shared" si="192"/>
        <v>0</v>
      </c>
      <c r="AJ575" s="980">
        <f t="shared" si="191"/>
        <v>0</v>
      </c>
      <c r="AK575" s="984">
        <f>$AK$15</f>
        <v>0</v>
      </c>
      <c r="AL575" s="984">
        <f>$AL$15</f>
        <v>0</v>
      </c>
      <c r="AM575" s="984">
        <f>$AM$15</f>
        <v>0</v>
      </c>
      <c r="AN575" s="982">
        <f t="shared" si="188"/>
        <v>0</v>
      </c>
    </row>
    <row r="576" spans="2:40" ht="15" hidden="1" thickBot="1" x14ac:dyDescent="0.25">
      <c r="B576" s="1447"/>
      <c r="C576" s="1002">
        <f>C571</f>
        <v>0</v>
      </c>
      <c r="D576" s="1450"/>
      <c r="E576" s="1408"/>
      <c r="F576" s="1408"/>
      <c r="G576" s="990"/>
      <c r="H576" s="983">
        <v>2027</v>
      </c>
      <c r="I576" s="972"/>
      <c r="J576" s="803">
        <f t="shared" si="189"/>
        <v>0</v>
      </c>
      <c r="K576" s="804"/>
      <c r="L576" s="803">
        <f t="shared" si="196"/>
        <v>0</v>
      </c>
      <c r="M576" s="804"/>
      <c r="N576" s="803">
        <f t="shared" si="187"/>
        <v>0</v>
      </c>
      <c r="O576" s="804"/>
      <c r="P576" s="803">
        <f t="shared" si="200"/>
        <v>0</v>
      </c>
      <c r="Q576" s="760"/>
      <c r="R576" s="980">
        <f>SUMIFS('E8.a. KKAuf_SAV'!$X$6:$X$2005,'E8.a. KKAuf_SAV'!$B$6:$B$2005,$C576,'E8.a. KKAuf_SAV'!$D$6:$D$2005,$H576)</f>
        <v>0</v>
      </c>
      <c r="S576" s="980">
        <f>SUMIFS('E8.b. KKAuf_WAV'!$N$6:$N$405,'E8.b. KKAuf_WAV'!$B$6:$B$405,$C576,'E8.b. KKAuf_WAV'!$E$6:$E$405,H576)-SUMIFS('E8.b. KKAuf_WAV'!$N$6:$N$405,'E8.b. KKAuf_WAV'!$B$6:$B$405,$C576,'E8.b. KKAuf_WAV'!$C$6:$C$405,"Geschäfts- oder Firmenwert",'E8.b. KKAuf_WAV'!$D$6:$D$405,H576)</f>
        <v>0</v>
      </c>
      <c r="T576" s="974"/>
      <c r="U576" s="980">
        <f>SUMIFS('E8.a. KKAuf_SAV'!$W$6:$W$2005,'E8.a. KKAuf_SAV'!$B$6:$B$2005,$C576,'E8.a. KKAuf_SAV'!$D$6:$D$2005,H576)</f>
        <v>0</v>
      </c>
      <c r="V576" s="980">
        <f>SUMIFS('E8.b. KKAuf_WAV'!$M$6:$M$405,'E8.b. KKAuf_WAV'!$B$6:$B$405,$C576,'E8.b. KKAuf_WAV'!$E$6:$E$405,$H576,'E8.b. KKAuf_WAV'!$C$6:$C$405,"&lt;&gt;"&amp;"geleistete Anzahlungen auf immaterielle Vermögensgegenstände",'E8.b. KKAuf_WAV'!$C$6:$C$405,"&lt;&gt;"&amp;"geleistete Anzahlungen und Anlagen im Bau des Sachanlagevermögens",'E8.b. KKAuf_WAV'!$C$6:$C$405,"&lt;&gt;"&amp;"Geschäfts- oder Firmenwert")</f>
        <v>0</v>
      </c>
      <c r="W576" s="980">
        <f>SUMIFS('E8.b. KKAuf_WAV'!$M$6:$M$405,'E8.b. KKAuf_WAV'!$B$6:$B$405,$C576,'E8.b. KKAuf_WAV'!$E$6:$E$405,H576,'E8.b. KKAuf_WAV'!$C$6:$C$405,"geleistete Anzahlungen und Anlagen im Bau des Sachanlagevermögens")+ SUMIFS('E8.b. KKAuf_WAV'!$M$6:$M$405,'E8.b. KKAuf_WAV'!$B$6:$B$405,$C576,'E8.b. KKAuf_WAV'!$E$6:$E$405,H576,'E8.b. KKAuf_WAV'!$C$6:$C$405,"geleistete Anzahlungen auf immaterielle Vermögensgegenstände")</f>
        <v>0</v>
      </c>
      <c r="X576" s="980">
        <f>SUMIFS('E8.c. KKAuf_BKZ_NAB_IZ'!$K$6:$K$405,'E8.c. KKAuf_BKZ_NAB_IZ'!$B$6:$B$405,$C576,'E8.c. KKAuf_BKZ_NAB_IZ'!$C$6:$C$405,$H576)</f>
        <v>0</v>
      </c>
      <c r="Y576" s="980">
        <f>SUMIFS('E8.a. KKAuf_SAV'!$Y$6:$Y$2005,'E8.a. KKAuf_SAV'!$B$6:$B$2005,$C576,'E8.a. KKAuf_SAV'!$D$6:$D$2005,$H576)</f>
        <v>0</v>
      </c>
      <c r="Z576" s="980">
        <f>SUMIFS('E8.b. KKAuf_WAV'!$O$6:$O$405,'E8.b. KKAuf_WAV'!$B$6:$B$405,$C576,'E8.b. KKAuf_WAV'!$E$6:$E$405,$H576,'E8.b. KKAuf_WAV'!$C$6:$C$405,"&lt;&gt;"&amp;"geleistete Anzahlungen auf immaterielle Vermögensgegenstände",'E8.b. KKAuf_WAV'!$C$6:$C$405,"&lt;&gt;"&amp;"geleistete Anzahlungen und Anlagen im Bau des Sachanlagevermögens",'E8.b. KKAuf_WAV'!$C$6:$C$405,"&lt;&gt;"&amp;"Geschäfts- oder Firmenwert")</f>
        <v>0</v>
      </c>
      <c r="AA576" s="980">
        <f>SUMIFS('E8.b. KKAuf_WAV'!$O$6:$O$405,'E8.b. KKAuf_WAV'!$B$6:$B$405,$C576,'E8.b. KKAuf_WAV'!$E$6:$E$405,H576,'E8.b. KKAuf_WAV'!$C$6:$C$405,"geleistete Anzahlungen und Anlagen im Bau des Sachanlagevermögens")+ SUMIFS('E8.b. KKAuf_WAV'!$O$6:$O$405,'E8.b. KKAuf_WAV'!$B$6:$B$405,$C576,'E8.b. KKAuf_WAV'!$E$6:$E$405,H576,'E8.b. KKAuf_WAV'!$C$6:$C$405,"geleistete Anzahlungen auf immaterielle Vermögensgegenstände")</f>
        <v>0</v>
      </c>
      <c r="AB576" s="980">
        <f>SUMIFS('E8.c. KKAuf_BKZ_NAB_IZ'!$L$6:$L$405,'E8.c. KKAuf_BKZ_NAB_IZ'!$B$6:$B$405,$C576,'E8.c. KKAuf_BKZ_NAB_IZ'!$C$6:$C$405,$H576)</f>
        <v>0</v>
      </c>
      <c r="AC576" s="974"/>
      <c r="AD576" s="980">
        <f t="shared" si="190"/>
        <v>0</v>
      </c>
      <c r="AE576" s="984">
        <f>$AE$16</f>
        <v>0</v>
      </c>
      <c r="AF576" s="984">
        <f>$AF$16</f>
        <v>0</v>
      </c>
      <c r="AG576" s="984">
        <f>$AG$16</f>
        <v>0</v>
      </c>
      <c r="AH576" s="982">
        <f t="shared" si="192"/>
        <v>0</v>
      </c>
      <c r="AJ576" s="980">
        <f t="shared" si="191"/>
        <v>0</v>
      </c>
      <c r="AK576" s="984">
        <f>$AK$16</f>
        <v>0</v>
      </c>
      <c r="AL576" s="984">
        <f>$AL$16</f>
        <v>0</v>
      </c>
      <c r="AM576" s="984">
        <f>$AM$16</f>
        <v>0</v>
      </c>
      <c r="AN576" s="982">
        <f t="shared" si="188"/>
        <v>0</v>
      </c>
    </row>
    <row r="577" spans="2:40" ht="15" hidden="1" thickBot="1" x14ac:dyDescent="0.25">
      <c r="B577" s="1448"/>
      <c r="C577" s="1003">
        <f>C571</f>
        <v>0</v>
      </c>
      <c r="D577" s="1451"/>
      <c r="E577" s="1409"/>
      <c r="F577" s="1409"/>
      <c r="G577" s="970"/>
      <c r="H577" s="986">
        <v>2028</v>
      </c>
      <c r="I577" s="972"/>
      <c r="J577" s="815">
        <f t="shared" si="189"/>
        <v>0</v>
      </c>
      <c r="K577" s="804"/>
      <c r="L577" s="814">
        <f t="shared" si="196"/>
        <v>0</v>
      </c>
      <c r="M577" s="804"/>
      <c r="N577" s="814">
        <f t="shared" si="187"/>
        <v>0</v>
      </c>
      <c r="O577" s="804"/>
      <c r="P577" s="814">
        <f t="shared" si="200"/>
        <v>0</v>
      </c>
      <c r="Q577" s="760"/>
      <c r="R577" s="987">
        <f>SUMIFS('E8.a. KKAuf_SAV'!$X$6:$X$2005,'E8.a. KKAuf_SAV'!$B$6:$B$2005,$C577,'E8.a. KKAuf_SAV'!$D$6:$D$2005,$H577)</f>
        <v>0</v>
      </c>
      <c r="S577" s="987">
        <f>SUMIFS('E8.b. KKAuf_WAV'!$N$6:$N$405,'E8.b. KKAuf_WAV'!$B$6:$B$405,$C577,'E8.b. KKAuf_WAV'!$E$6:$E$405,H577)-SUMIFS('E8.b. KKAuf_WAV'!$N$6:$N$405,'E8.b. KKAuf_WAV'!$B$6:$B$405,$C577,'E8.b. KKAuf_WAV'!$C$6:$C$405,"Geschäfts- oder Firmenwert",'E8.b. KKAuf_WAV'!$D$6:$D$405,H577)</f>
        <v>0</v>
      </c>
      <c r="T577" s="974"/>
      <c r="U577" s="987">
        <f>SUMIFS('E8.a. KKAuf_SAV'!$W$6:$W$2005,'E8.a. KKAuf_SAV'!$B$6:$B$2005,$C577,'E8.a. KKAuf_SAV'!$D$6:$D$2005,H577)</f>
        <v>0</v>
      </c>
      <c r="V577" s="987">
        <f>SUMIFS('E8.b. KKAuf_WAV'!$M$6:$M$405,'E8.b. KKAuf_WAV'!$B$6:$B$405,$C577,'E8.b. KKAuf_WAV'!$E$6:$E$405,$H577,'E8.b. KKAuf_WAV'!$C$6:$C$405,"&lt;&gt;"&amp;"geleistete Anzahlungen auf immaterielle Vermögensgegenstände",'E8.b. KKAuf_WAV'!$C$6:$C$405,"&lt;&gt;"&amp;"geleistete Anzahlungen und Anlagen im Bau des Sachanlagevermögens",'E8.b. KKAuf_WAV'!$C$6:$C$405,"&lt;&gt;"&amp;"Geschäfts- oder Firmenwert")</f>
        <v>0</v>
      </c>
      <c r="W577" s="987">
        <f>SUMIFS('E8.b. KKAuf_WAV'!$M$6:$M$405,'E8.b. KKAuf_WAV'!$B$6:$B$405,$C577,'E8.b. KKAuf_WAV'!$E$6:$E$405,H577,'E8.b. KKAuf_WAV'!$C$6:$C$405,"geleistete Anzahlungen und Anlagen im Bau des Sachanlagevermögens")+ SUMIFS('E8.b. KKAuf_WAV'!$M$6:$M$405,'E8.b. KKAuf_WAV'!$B$6:$B$405,$C577,'E8.b. KKAuf_WAV'!$E$6:$E$405,H577,'E8.b. KKAuf_WAV'!$C$6:$C$405,"geleistete Anzahlungen auf immaterielle Vermögensgegenstände")</f>
        <v>0</v>
      </c>
      <c r="X577" s="987">
        <f>SUMIFS('E8.c. KKAuf_BKZ_NAB_IZ'!$K$6:$K$405,'E8.c. KKAuf_BKZ_NAB_IZ'!$B$6:$B$405,$C577,'E8.c. KKAuf_BKZ_NAB_IZ'!$C$6:$C$405,$H577)</f>
        <v>0</v>
      </c>
      <c r="Y577" s="987">
        <f>SUMIFS('E8.a. KKAuf_SAV'!$Y$6:$Y$2005,'E8.a. KKAuf_SAV'!$B$6:$B$2005,$C577,'E8.a. KKAuf_SAV'!$D$6:$D$2005,$H577)</f>
        <v>0</v>
      </c>
      <c r="Z577" s="987">
        <f>SUMIFS('E8.b. KKAuf_WAV'!$O$6:$O$405,'E8.b. KKAuf_WAV'!$B$6:$B$405,$C577,'E8.b. KKAuf_WAV'!$E$6:$E$405,$H577,'E8.b. KKAuf_WAV'!$C$6:$C$405,"&lt;&gt;"&amp;"geleistete Anzahlungen auf immaterielle Vermögensgegenstände",'E8.b. KKAuf_WAV'!$C$6:$C$405,"&lt;&gt;"&amp;"geleistete Anzahlungen und Anlagen im Bau des Sachanlagevermögens",'E8.b. KKAuf_WAV'!$C$6:$C$405,"&lt;&gt;"&amp;"Geschäfts- oder Firmenwert")</f>
        <v>0</v>
      </c>
      <c r="AA577" s="987">
        <f>SUMIFS('E8.b. KKAuf_WAV'!$O$6:$O$405,'E8.b. KKAuf_WAV'!$B$6:$B$405,$C577,'E8.b. KKAuf_WAV'!$E$6:$E$405,H577,'E8.b. KKAuf_WAV'!$C$6:$C$405,"geleistete Anzahlungen und Anlagen im Bau des Sachanlagevermögens")+ SUMIFS('E8.b. KKAuf_WAV'!$O$6:$O$405,'E8.b. KKAuf_WAV'!$B$6:$B$405,$C577,'E8.b. KKAuf_WAV'!$E$6:$E$405,H577,'E8.b. KKAuf_WAV'!$C$6:$C$405,"geleistete Anzahlungen auf immaterielle Vermögensgegenstände")</f>
        <v>0</v>
      </c>
      <c r="AB577" s="987">
        <f>SUMIFS('E8.c. KKAuf_BKZ_NAB_IZ'!$L$6:$L$405,'E8.c. KKAuf_BKZ_NAB_IZ'!$B$6:$B$405,$C577,'E8.c. KKAuf_BKZ_NAB_IZ'!$C$6:$C$405,$H577)</f>
        <v>0</v>
      </c>
      <c r="AC577" s="974"/>
      <c r="AD577" s="987">
        <f t="shared" si="190"/>
        <v>0</v>
      </c>
      <c r="AE577" s="988">
        <f>$AE$17</f>
        <v>0</v>
      </c>
      <c r="AF577" s="988">
        <f>$AF$17</f>
        <v>0</v>
      </c>
      <c r="AG577" s="988">
        <f>$AG$17</f>
        <v>0</v>
      </c>
      <c r="AH577" s="989">
        <f t="shared" si="192"/>
        <v>0</v>
      </c>
      <c r="AJ577" s="987">
        <f t="shared" si="191"/>
        <v>0</v>
      </c>
      <c r="AK577" s="988">
        <f>$AK$17</f>
        <v>0</v>
      </c>
      <c r="AL577" s="988">
        <f>$AL$17</f>
        <v>0</v>
      </c>
      <c r="AM577" s="988">
        <f>$AM$17</f>
        <v>0</v>
      </c>
      <c r="AN577" s="989">
        <f t="shared" si="188"/>
        <v>0</v>
      </c>
    </row>
    <row r="578" spans="2:40" ht="14.25" customHeight="1" x14ac:dyDescent="0.2">
      <c r="B578" s="1446"/>
      <c r="C578" s="1001">
        <f>B578</f>
        <v>0</v>
      </c>
      <c r="D578" s="1449"/>
      <c r="E578" s="1407"/>
      <c r="F578" s="1410"/>
      <c r="G578" s="990"/>
      <c r="H578" s="991">
        <v>2022</v>
      </c>
      <c r="I578" s="972"/>
      <c r="J578" s="813">
        <f t="shared" si="189"/>
        <v>0</v>
      </c>
      <c r="K578" s="804"/>
      <c r="L578" s="813">
        <f t="shared" si="196"/>
        <v>0</v>
      </c>
      <c r="M578" s="804"/>
      <c r="N578" s="813">
        <f t="shared" si="187"/>
        <v>0</v>
      </c>
      <c r="O578" s="804"/>
      <c r="P578" s="813">
        <f t="shared" ref="P578:P584" si="201">IFERROR((AJ578*AK578+AD578*AE578)*0.4*0.035*$F$578,0)</f>
        <v>0</v>
      </c>
      <c r="Q578" s="760"/>
      <c r="R578" s="992">
        <f>SUMIFS('E8.a. KKAuf_SAV'!$X$6:$X$2005,'E8.a. KKAuf_SAV'!$B$6:$B$2005,$C578,'E8.a. KKAuf_SAV'!$D$6:$D$2005,$H578)</f>
        <v>0</v>
      </c>
      <c r="S578" s="992">
        <f>SUMIFS('E8.b. KKAuf_WAV'!$N$6:$N$405,'E8.b. KKAuf_WAV'!$B$6:$B$405,$C578,'E8.b. KKAuf_WAV'!$E$6:$E$405,H578)-SUMIFS('E8.b. KKAuf_WAV'!$N$6:$N$405,'E8.b. KKAuf_WAV'!$B$6:$B$405,$C578,'E8.b. KKAuf_WAV'!$C$6:$C$405,"Geschäfts- oder Firmenwert",'E8.b. KKAuf_WAV'!$D$6:$D$405,H578)</f>
        <v>0</v>
      </c>
      <c r="T578" s="974"/>
      <c r="U578" s="992">
        <f>SUMIFS('E8.a. KKAuf_SAV'!$W$6:$W$2005,'E8.a. KKAuf_SAV'!$B$6:$B$2005,$C578,'E8.a. KKAuf_SAV'!$D$6:$D$2005,H578)</f>
        <v>0</v>
      </c>
      <c r="V578" s="992">
        <f>SUMIFS('E8.b. KKAuf_WAV'!$M$6:$M$405,'E8.b. KKAuf_WAV'!$B$6:$B$405,$C578,'E8.b. KKAuf_WAV'!$E$6:$E$405,$H578,'E8.b. KKAuf_WAV'!$C$6:$C$405,"&lt;&gt;"&amp;"geleistete Anzahlungen auf immaterielle Vermögensgegenstände",'E8.b. KKAuf_WAV'!$C$6:$C$405,"&lt;&gt;"&amp;"geleistete Anzahlungen und Anlagen im Bau des Sachanlagevermögens",'E8.b. KKAuf_WAV'!$C$6:$C$405,"&lt;&gt;"&amp;"Geschäfts- oder Firmenwert")</f>
        <v>0</v>
      </c>
      <c r="W578" s="992">
        <f>SUMIFS('E8.b. KKAuf_WAV'!$M$6:$M$405,'E8.b. KKAuf_WAV'!$B$6:$B$405,$C578,'E8.b. KKAuf_WAV'!$E$6:$E$405,Listen!$AA$3,'E8.b. KKAuf_WAV'!$C$6:$C$405,"geleistete Anzahlungen und Anlagen im Bau des Sachanlagevermögens")+ SUMIFS('E8.b. KKAuf_WAV'!$M$6:$M$405,'E8.b. KKAuf_WAV'!$B$6:$B$405,$C578,'E8.b. KKAuf_WAV'!$E$6:$E$405,Listen!$AA$3,'E8.b. KKAuf_WAV'!$C$6:$C$405,"geleistete Anzahlungen auf immaterielle Vermögensgegenstände")</f>
        <v>0</v>
      </c>
      <c r="X578" s="992">
        <f>SUMIFS('E8.c. KKAuf_BKZ_NAB_IZ'!$K$6:$K$405,'E8.c. KKAuf_BKZ_NAB_IZ'!$B$6:$B$405,$C578,'E8.c. KKAuf_BKZ_NAB_IZ'!$C$6:$C$405,$H578)</f>
        <v>0</v>
      </c>
      <c r="Y578" s="992">
        <f>SUMIFS('E8.a. KKAuf_SAV'!$Y$6:$Y$2005,'E8.a. KKAuf_SAV'!$B$6:$B$2005,$C578,'E8.a. KKAuf_SAV'!$D$6:$D$2005,$H578)</f>
        <v>0</v>
      </c>
      <c r="Z578" s="992">
        <f>SUMIFS('E8.b. KKAuf_WAV'!$O$6:$O$405,'E8.b. KKAuf_WAV'!$B$6:$B$405,$C578,'E8.b. KKAuf_WAV'!$E$6:$E$405,$H578,'E8.b. KKAuf_WAV'!$C$6:$C$405,"&lt;&gt;"&amp;"geleistete Anzahlungen auf immaterielle Vermögensgegenstände",'E8.b. KKAuf_WAV'!$C$6:$C$405,"&lt;&gt;"&amp;"geleistete Anzahlungen und Anlagen im Bau des Sachanlagevermögens",'E8.b. KKAuf_WAV'!$C$6:$C$405,"&lt;&gt;"&amp;"Geschäfts- oder Firmenwert")</f>
        <v>0</v>
      </c>
      <c r="AA578" s="992">
        <f>SUMIFS('E8.b. KKAuf_WAV'!$O$6:$O$405,'E8.b. KKAuf_WAV'!$B$6:$B$405,$C578,'E8.b. KKAuf_WAV'!$E$6:$E$405,Listen!$AA$3,'E8.b. KKAuf_WAV'!$C$6:$C$405,"geleistete Anzahlungen und Anlagen im Bau des Sachanlagevermögens")+ SUMIFS('E8.b. KKAuf_WAV'!$O$6:$O$405,'E8.b. KKAuf_WAV'!$B$6:$B$405,$C578,'E8.b. KKAuf_WAV'!$E$6:$E$405,Listen!$AA$3,'E8.b. KKAuf_WAV'!$C$6:$C$405,"geleistete Anzahlungen auf immaterielle Vermögensgegenstände")</f>
        <v>0</v>
      </c>
      <c r="AB578" s="992">
        <f>SUMIFS('E8.c. KKAuf_BKZ_NAB_IZ'!$L$6:$L$405,'E8.c. KKAuf_BKZ_NAB_IZ'!$B$6:$B$405,$C578,'E8.c. KKAuf_BKZ_NAB_IZ'!$C$6:$C$405,$H578)</f>
        <v>0</v>
      </c>
      <c r="AC578" s="974"/>
      <c r="AD578" s="992">
        <f t="shared" si="190"/>
        <v>0</v>
      </c>
      <c r="AE578" s="993">
        <f>$AE$11</f>
        <v>5.0700000000000002E-2</v>
      </c>
      <c r="AF578" s="993">
        <f>$AF$11</f>
        <v>1.7100000000000001E-2</v>
      </c>
      <c r="AG578" s="993">
        <f>$AG$11</f>
        <v>3.0499999999999999E-2</v>
      </c>
      <c r="AH578" s="994">
        <f t="shared" si="192"/>
        <v>0</v>
      </c>
      <c r="AJ578" s="992">
        <f t="shared" si="191"/>
        <v>0</v>
      </c>
      <c r="AK578" s="993">
        <f>$AK$11</f>
        <v>5.0700000000000002E-2</v>
      </c>
      <c r="AL578" s="993">
        <f>$AL$11</f>
        <v>1.7100000000000001E-2</v>
      </c>
      <c r="AM578" s="993">
        <f>$AM$11</f>
        <v>3.0499999999999999E-2</v>
      </c>
      <c r="AN578" s="994">
        <f t="shared" si="188"/>
        <v>0</v>
      </c>
    </row>
    <row r="579" spans="2:40" x14ac:dyDescent="0.2">
      <c r="B579" s="1447"/>
      <c r="C579" s="1002">
        <f>C578</f>
        <v>0</v>
      </c>
      <c r="D579" s="1450"/>
      <c r="E579" s="1408"/>
      <c r="F579" s="1408"/>
      <c r="G579" s="990"/>
      <c r="H579" s="983">
        <v>2023</v>
      </c>
      <c r="I579" s="972"/>
      <c r="J579" s="805">
        <f t="shared" si="189"/>
        <v>0</v>
      </c>
      <c r="K579" s="804"/>
      <c r="L579" s="803">
        <f t="shared" si="196"/>
        <v>0</v>
      </c>
      <c r="M579" s="804"/>
      <c r="N579" s="803">
        <f t="shared" si="187"/>
        <v>0</v>
      </c>
      <c r="O579" s="804"/>
      <c r="P579" s="803">
        <f t="shared" si="201"/>
        <v>0</v>
      </c>
      <c r="Q579" s="760"/>
      <c r="R579" s="980">
        <f>SUMIFS('E8.a. KKAuf_SAV'!$X$6:$X$2005,'E8.a. KKAuf_SAV'!$B$6:$B$2005,$C579,'E8.a. KKAuf_SAV'!$D$6:$D$2005,$H579)</f>
        <v>0</v>
      </c>
      <c r="S579" s="980">
        <f>SUMIFS('E8.b. KKAuf_WAV'!$N$6:$N$405,'E8.b. KKAuf_WAV'!$B$6:$B$405,$C579,'E8.b. KKAuf_WAV'!$E$6:$E$405,H579)-SUMIFS('E8.b. KKAuf_WAV'!$N$6:$N$405,'E8.b. KKAuf_WAV'!$B$6:$B$405,$C579,'E8.b. KKAuf_WAV'!$C$6:$C$405,"Geschäfts- oder Firmenwert",'E8.b. KKAuf_WAV'!$D$6:$D$405,H579)</f>
        <v>0</v>
      </c>
      <c r="T579" s="974"/>
      <c r="U579" s="980">
        <f>SUMIFS('E8.a. KKAuf_SAV'!$W$6:$W$2005,'E8.a. KKAuf_SAV'!$B$6:$B$2005,$C579,'E8.a. KKAuf_SAV'!$D$6:$D$2005,H579)</f>
        <v>0</v>
      </c>
      <c r="V579" s="980">
        <f>SUMIFS('E8.b. KKAuf_WAV'!$M$6:$M$405,'E8.b. KKAuf_WAV'!$B$6:$B$405,$C579,'E8.b. KKAuf_WAV'!$E$6:$E$405,$H579,'E8.b. KKAuf_WAV'!$C$6:$C$405,"&lt;&gt;"&amp;"geleistete Anzahlungen auf immaterielle Vermögensgegenstände",'E8.b. KKAuf_WAV'!$C$6:$C$405,"&lt;&gt;"&amp;"geleistete Anzahlungen und Anlagen im Bau des Sachanlagevermögens",'E8.b. KKAuf_WAV'!$C$6:$C$405,"&lt;&gt;"&amp;"Geschäfts- oder Firmenwert")</f>
        <v>0</v>
      </c>
      <c r="W579" s="980"/>
      <c r="X579" s="980">
        <f>SUMIFS('E8.c. KKAuf_BKZ_NAB_IZ'!$K$6:$K$405,'E8.c. KKAuf_BKZ_NAB_IZ'!$B$6:$B$405,$C579,'E8.c. KKAuf_BKZ_NAB_IZ'!$C$6:$C$405,$H579)</f>
        <v>0</v>
      </c>
      <c r="Y579" s="980">
        <f>SUMIFS('E8.a. KKAuf_SAV'!$Y$6:$Y$2005,'E8.a. KKAuf_SAV'!$B$6:$B$2005,$C579,'E8.a. KKAuf_SAV'!$D$6:$D$2005,$H579)</f>
        <v>0</v>
      </c>
      <c r="Z579" s="980">
        <f>SUMIFS('E8.b. KKAuf_WAV'!$O$6:$O$405,'E8.b. KKAuf_WAV'!$B$6:$B$405,$C579,'E8.b. KKAuf_WAV'!$E$6:$E$405,$H579,'E8.b. KKAuf_WAV'!$C$6:$C$405,"&lt;&gt;"&amp;"geleistete Anzahlungen auf immaterielle Vermögensgegenstände",'E8.b. KKAuf_WAV'!$C$6:$C$405,"&lt;&gt;"&amp;"geleistete Anzahlungen und Anlagen im Bau des Sachanlagevermögens",'E8.b. KKAuf_WAV'!$C$6:$C$405,"&lt;&gt;"&amp;"Geschäfts- oder Firmenwert")</f>
        <v>0</v>
      </c>
      <c r="AA579" s="980"/>
      <c r="AB579" s="980">
        <f>SUMIFS('E8.c. KKAuf_BKZ_NAB_IZ'!$L$6:$L$405,'E8.c. KKAuf_BKZ_NAB_IZ'!$B$6:$B$405,$C579,'E8.c. KKAuf_BKZ_NAB_IZ'!$C$6:$C$405,$H579)</f>
        <v>0</v>
      </c>
      <c r="AC579" s="974"/>
      <c r="AD579" s="980">
        <f t="shared" si="190"/>
        <v>0</v>
      </c>
      <c r="AE579" s="984">
        <f>$AE$12</f>
        <v>5.0700000000000002E-2</v>
      </c>
      <c r="AF579" s="984">
        <f>$AF$12</f>
        <v>1.7100000000000001E-2</v>
      </c>
      <c r="AG579" s="984">
        <f>$AG$12</f>
        <v>3.0499999999999999E-2</v>
      </c>
      <c r="AH579" s="982">
        <f t="shared" si="192"/>
        <v>0</v>
      </c>
      <c r="AJ579" s="980"/>
      <c r="AK579" s="984">
        <f>$AK$12</f>
        <v>5.0700000000000002E-2</v>
      </c>
      <c r="AL579" s="984">
        <f>$AL$12</f>
        <v>1.7100000000000001E-2</v>
      </c>
      <c r="AM579" s="984">
        <f>$AM$12</f>
        <v>3.0499999999999999E-2</v>
      </c>
      <c r="AN579" s="982">
        <f t="shared" si="188"/>
        <v>0</v>
      </c>
    </row>
    <row r="580" spans="2:40" x14ac:dyDescent="0.2">
      <c r="B580" s="1447"/>
      <c r="C580" s="1002">
        <f>C578</f>
        <v>0</v>
      </c>
      <c r="D580" s="1450"/>
      <c r="E580" s="1408"/>
      <c r="F580" s="1408"/>
      <c r="G580" s="990"/>
      <c r="H580" s="983">
        <v>2024</v>
      </c>
      <c r="I580" s="972"/>
      <c r="J580" s="803">
        <f t="shared" si="189"/>
        <v>0</v>
      </c>
      <c r="K580" s="804"/>
      <c r="L580" s="803">
        <f t="shared" si="196"/>
        <v>0</v>
      </c>
      <c r="M580" s="804"/>
      <c r="N580" s="803">
        <f t="shared" si="187"/>
        <v>0</v>
      </c>
      <c r="O580" s="804"/>
      <c r="P580" s="803">
        <f t="shared" si="201"/>
        <v>0</v>
      </c>
      <c r="Q580" s="760"/>
      <c r="R580" s="980">
        <f>SUMIFS('E8.a. KKAuf_SAV'!$X$6:$X$2005,'E8.a. KKAuf_SAV'!$B$6:$B$2005,$C580,'E8.a. KKAuf_SAV'!$D$6:$D$2005,$H580)</f>
        <v>0</v>
      </c>
      <c r="S580" s="980">
        <f>SUMIFS('E8.b. KKAuf_WAV'!$N$6:$N$405,'E8.b. KKAuf_WAV'!$B$6:$B$405,$C580,'E8.b. KKAuf_WAV'!$E$6:$E$405,H580)-SUMIFS('E8.b. KKAuf_WAV'!$N$6:$N$405,'E8.b. KKAuf_WAV'!$B$6:$B$405,$C580,'E8.b. KKAuf_WAV'!$C$6:$C$405,"Geschäfts- oder Firmenwert",'E8.b. KKAuf_WAV'!$D$6:$D$405,H580)</f>
        <v>0</v>
      </c>
      <c r="T580" s="974"/>
      <c r="U580" s="980">
        <f>SUMIFS('E8.a. KKAuf_SAV'!$W$6:$W$2005,'E8.a. KKAuf_SAV'!$B$6:$B$2005,$C580,'E8.a. KKAuf_SAV'!$D$6:$D$2005,H580)</f>
        <v>0</v>
      </c>
      <c r="V580" s="980">
        <f>SUMIFS('E8.b. KKAuf_WAV'!$M$6:$M$405,'E8.b. KKAuf_WAV'!$B$6:$B$405,$C580,'E8.b. KKAuf_WAV'!$E$6:$E$405,$H580,'E8.b. KKAuf_WAV'!$C$6:$C$405,"&lt;&gt;"&amp;"geleistete Anzahlungen auf immaterielle Vermögensgegenstände",'E8.b. KKAuf_WAV'!$C$6:$C$405,"&lt;&gt;"&amp;"geleistete Anzahlungen und Anlagen im Bau des Sachanlagevermögens",'E8.b. KKAuf_WAV'!$C$6:$C$405,"&lt;&gt;"&amp;"Geschäfts- oder Firmenwert")</f>
        <v>0</v>
      </c>
      <c r="W580" s="980">
        <f>SUMIFS('E8.b. KKAuf_WAV'!$M$6:$M$405,'E8.b. KKAuf_WAV'!$B$6:$B$405,$C580,'E8.b. KKAuf_WAV'!$E$6:$E$405,H580,'E8.b. KKAuf_WAV'!$C$6:$C$405,"geleistete Anzahlungen und Anlagen im Bau des Sachanlagevermögens")+ SUMIFS('E8.b. KKAuf_WAV'!$M$6:$M$405,'E8.b. KKAuf_WAV'!$B$6:$B$405,$C580,'E8.b. KKAuf_WAV'!$E$6:$E$405,H580,'E8.b. KKAuf_WAV'!$C$6:$C$405,"geleistete Anzahlungen auf immaterielle Vermögensgegenstände")</f>
        <v>0</v>
      </c>
      <c r="X580" s="980">
        <f>SUMIFS('E8.c. KKAuf_BKZ_NAB_IZ'!$K$6:$K$405,'E8.c. KKAuf_BKZ_NAB_IZ'!$B$6:$B$405,$C580,'E8.c. KKAuf_BKZ_NAB_IZ'!$C$6:$C$405,$H580)</f>
        <v>0</v>
      </c>
      <c r="Y580" s="980">
        <f>SUMIFS('E8.a. KKAuf_SAV'!$Y$6:$Y$2005,'E8.a. KKAuf_SAV'!$B$6:$B$2005,$C580,'E8.a. KKAuf_SAV'!$D$6:$D$2005,$H580)</f>
        <v>0</v>
      </c>
      <c r="Z580" s="980">
        <f>SUMIFS('E8.b. KKAuf_WAV'!$O$6:$O$405,'E8.b. KKAuf_WAV'!$B$6:$B$405,$C580,'E8.b. KKAuf_WAV'!$E$6:$E$405,$H580,'E8.b. KKAuf_WAV'!$C$6:$C$405,"&lt;&gt;"&amp;"geleistete Anzahlungen auf immaterielle Vermögensgegenstände",'E8.b. KKAuf_WAV'!$C$6:$C$405,"&lt;&gt;"&amp;"geleistete Anzahlungen und Anlagen im Bau des Sachanlagevermögens",'E8.b. KKAuf_WAV'!$C$6:$C$405,"&lt;&gt;"&amp;"Geschäfts- oder Firmenwert")</f>
        <v>0</v>
      </c>
      <c r="AA580" s="980">
        <f>SUMIFS('E8.b. KKAuf_WAV'!$O$6:$O$405,'E8.b. KKAuf_WAV'!$B$6:$B$405,$C580,'E8.b. KKAuf_WAV'!$E$6:$E$405,H580,'E8.b. KKAuf_WAV'!$C$6:$C$405,"geleistete Anzahlungen und Anlagen im Bau des Sachanlagevermögens")+ SUMIFS('E8.b. KKAuf_WAV'!$O$6:$O$405,'E8.b. KKAuf_WAV'!$B$6:$B$405,$C580,'E8.b. KKAuf_WAV'!$E$6:$E$405,H580,'E8.b. KKAuf_WAV'!$C$6:$C$405,"geleistete Anzahlungen auf immaterielle Vermögensgegenstände")</f>
        <v>0</v>
      </c>
      <c r="AB580" s="980">
        <f>SUMIFS('E8.c. KKAuf_BKZ_NAB_IZ'!$L$6:$L$405,'E8.c. KKAuf_BKZ_NAB_IZ'!$B$6:$B$405,$C580,'E8.c. KKAuf_BKZ_NAB_IZ'!$C$6:$C$405,$H580)</f>
        <v>0</v>
      </c>
      <c r="AC580" s="974"/>
      <c r="AD580" s="980">
        <f t="shared" si="190"/>
        <v>0</v>
      </c>
      <c r="AE580" s="984">
        <f>$AE$13</f>
        <v>6.93E-2</v>
      </c>
      <c r="AF580" s="984">
        <f>$AF$13</f>
        <v>3.8699999999999998E-2</v>
      </c>
      <c r="AG580" s="984">
        <f>$AG$13</f>
        <v>5.0900000000000001E-2</v>
      </c>
      <c r="AH580" s="982">
        <f t="shared" si="192"/>
        <v>0</v>
      </c>
      <c r="AJ580" s="980">
        <f t="shared" si="191"/>
        <v>0</v>
      </c>
      <c r="AK580" s="984">
        <f>$AK$13</f>
        <v>7.0099999999999996E-2</v>
      </c>
      <c r="AL580" s="984">
        <f>$AL$13</f>
        <v>3.6600000000000001E-2</v>
      </c>
      <c r="AM580" s="984">
        <f>$AM$13</f>
        <v>0.05</v>
      </c>
      <c r="AN580" s="982">
        <f t="shared" si="188"/>
        <v>0</v>
      </c>
    </row>
    <row r="581" spans="2:40" ht="15" thickBot="1" x14ac:dyDescent="0.25">
      <c r="B581" s="1447"/>
      <c r="C581" s="1002">
        <f>C578</f>
        <v>0</v>
      </c>
      <c r="D581" s="1450"/>
      <c r="E581" s="1408"/>
      <c r="F581" s="1408"/>
      <c r="G581" s="990"/>
      <c r="H581" s="983">
        <v>2025</v>
      </c>
      <c r="I581" s="972"/>
      <c r="J581" s="803">
        <f t="shared" si="189"/>
        <v>0</v>
      </c>
      <c r="K581" s="804"/>
      <c r="L581" s="803">
        <f t="shared" si="196"/>
        <v>0</v>
      </c>
      <c r="M581" s="804"/>
      <c r="N581" s="803">
        <f t="shared" si="187"/>
        <v>0</v>
      </c>
      <c r="O581" s="804"/>
      <c r="P581" s="803">
        <f t="shared" si="201"/>
        <v>0</v>
      </c>
      <c r="Q581" s="760"/>
      <c r="R581" s="980">
        <f>SUMIFS('E8.a. KKAuf_SAV'!$X$6:$X$2005,'E8.a. KKAuf_SAV'!$B$6:$B$2005,$C581,'E8.a. KKAuf_SAV'!$D$6:$D$2005,$H581)</f>
        <v>0</v>
      </c>
      <c r="S581" s="980">
        <f>SUMIFS('E8.b. KKAuf_WAV'!$N$6:$N$405,'E8.b. KKAuf_WAV'!$B$6:$B$405,$C581,'E8.b. KKAuf_WAV'!$E$6:$E$405,H581)-SUMIFS('E8.b. KKAuf_WAV'!$N$6:$N$405,'E8.b. KKAuf_WAV'!$B$6:$B$405,$C581,'E8.b. KKAuf_WAV'!$C$6:$C$405,"Geschäfts- oder Firmenwert",'E8.b. KKAuf_WAV'!$D$6:$D$405,H581)</f>
        <v>0</v>
      </c>
      <c r="T581" s="974"/>
      <c r="U581" s="980">
        <f>SUMIFS('E8.a. KKAuf_SAV'!$W$6:$W$2005,'E8.a. KKAuf_SAV'!$B$6:$B$2005,$C581,'E8.a. KKAuf_SAV'!$D$6:$D$2005,H581)</f>
        <v>0</v>
      </c>
      <c r="V581" s="980">
        <f>SUMIFS('E8.b. KKAuf_WAV'!$M$6:$M$405,'E8.b. KKAuf_WAV'!$B$6:$B$405,$C581,'E8.b. KKAuf_WAV'!$E$6:$E$405,$H581,'E8.b. KKAuf_WAV'!$C$6:$C$405,"&lt;&gt;"&amp;"geleistete Anzahlungen auf immaterielle Vermögensgegenstände",'E8.b. KKAuf_WAV'!$C$6:$C$405,"&lt;&gt;"&amp;"geleistete Anzahlungen und Anlagen im Bau des Sachanlagevermögens",'E8.b. KKAuf_WAV'!$C$6:$C$405,"&lt;&gt;"&amp;"Geschäfts- oder Firmenwert")</f>
        <v>0</v>
      </c>
      <c r="W581" s="980">
        <f>SUMIFS('E8.b. KKAuf_WAV'!$M$6:$M$405,'E8.b. KKAuf_WAV'!$B$6:$B$405,$C581,'E8.b. KKAuf_WAV'!$E$6:$E$405,H581,'E8.b. KKAuf_WAV'!$C$6:$C$405,"geleistete Anzahlungen und Anlagen im Bau des Sachanlagevermögens")+ SUMIFS('E8.b. KKAuf_WAV'!$M$6:$M$405,'E8.b. KKAuf_WAV'!$B$6:$B$405,$C581,'E8.b. KKAuf_WAV'!$E$6:$E$405,H581,'E8.b. KKAuf_WAV'!$C$6:$C$405,"geleistete Anzahlungen auf immaterielle Vermögensgegenstände")</f>
        <v>0</v>
      </c>
      <c r="X581" s="980">
        <f>SUMIFS('E8.c. KKAuf_BKZ_NAB_IZ'!$K$6:$K$405,'E8.c. KKAuf_BKZ_NAB_IZ'!$B$6:$B$405,$C581,'E8.c. KKAuf_BKZ_NAB_IZ'!$C$6:$C$405,$H581)</f>
        <v>0</v>
      </c>
      <c r="Y581" s="980">
        <f>SUMIFS('E8.a. KKAuf_SAV'!$Y$6:$Y$2005,'E8.a. KKAuf_SAV'!$B$6:$B$2005,$C581,'E8.a. KKAuf_SAV'!$D$6:$D$2005,$H581)</f>
        <v>0</v>
      </c>
      <c r="Z581" s="980">
        <f>SUMIFS('E8.b. KKAuf_WAV'!$O$6:$O$405,'E8.b. KKAuf_WAV'!$B$6:$B$405,$C581,'E8.b. KKAuf_WAV'!$E$6:$E$405,$H581,'E8.b. KKAuf_WAV'!$C$6:$C$405,"&lt;&gt;"&amp;"geleistete Anzahlungen auf immaterielle Vermögensgegenstände",'E8.b. KKAuf_WAV'!$C$6:$C$405,"&lt;&gt;"&amp;"geleistete Anzahlungen und Anlagen im Bau des Sachanlagevermögens",'E8.b. KKAuf_WAV'!$C$6:$C$405,"&lt;&gt;"&amp;"Geschäfts- oder Firmenwert")</f>
        <v>0</v>
      </c>
      <c r="AA581" s="980">
        <f>SUMIFS('E8.b. KKAuf_WAV'!$O$6:$O$405,'E8.b. KKAuf_WAV'!$B$6:$B$405,$C581,'E8.b. KKAuf_WAV'!$E$6:$E$405,H581,'E8.b. KKAuf_WAV'!$C$6:$C$405,"geleistete Anzahlungen und Anlagen im Bau des Sachanlagevermögens")+ SUMIFS('E8.b. KKAuf_WAV'!$O$6:$O$405,'E8.b. KKAuf_WAV'!$B$6:$B$405,$C581,'E8.b. KKAuf_WAV'!$E$6:$E$405,H581,'E8.b. KKAuf_WAV'!$C$6:$C$405,"geleistete Anzahlungen auf immaterielle Vermögensgegenstände")</f>
        <v>0</v>
      </c>
      <c r="AB581" s="980">
        <f>SUMIFS('E8.c. KKAuf_BKZ_NAB_IZ'!$L$6:$L$405,'E8.c. KKAuf_BKZ_NAB_IZ'!$B$6:$B$405,$C581,'E8.c. KKAuf_BKZ_NAB_IZ'!$C$6:$C$405,$H581)</f>
        <v>0</v>
      </c>
      <c r="AC581" s="974"/>
      <c r="AD581" s="980">
        <f t="shared" si="190"/>
        <v>0</v>
      </c>
      <c r="AE581" s="984">
        <f>$AE$14</f>
        <v>7.0099999999999996E-2</v>
      </c>
      <c r="AF581" s="984">
        <f>$AF$14</f>
        <v>3.6600000000000001E-2</v>
      </c>
      <c r="AG581" s="984">
        <f>$AG$14</f>
        <v>0.05</v>
      </c>
      <c r="AH581" s="982">
        <f t="shared" si="192"/>
        <v>0</v>
      </c>
      <c r="AJ581" s="980">
        <f t="shared" si="191"/>
        <v>0</v>
      </c>
      <c r="AK581" s="984">
        <f>$AK$14</f>
        <v>7.0099999999999996E-2</v>
      </c>
      <c r="AL581" s="984">
        <f>$AL$14</f>
        <v>3.6600000000000001E-2</v>
      </c>
      <c r="AM581" s="984">
        <f>$AM$14</f>
        <v>0.05</v>
      </c>
      <c r="AN581" s="982">
        <f t="shared" si="188"/>
        <v>0</v>
      </c>
    </row>
    <row r="582" spans="2:40" ht="15" hidden="1" thickBot="1" x14ac:dyDescent="0.25">
      <c r="B582" s="1447"/>
      <c r="C582" s="1002">
        <f>C578</f>
        <v>0</v>
      </c>
      <c r="D582" s="1450"/>
      <c r="E582" s="1408"/>
      <c r="F582" s="1408"/>
      <c r="G582" s="990"/>
      <c r="H582" s="983">
        <v>2026</v>
      </c>
      <c r="I582" s="972"/>
      <c r="J582" s="803">
        <f t="shared" si="189"/>
        <v>0</v>
      </c>
      <c r="K582" s="804"/>
      <c r="L582" s="803">
        <f t="shared" si="196"/>
        <v>0</v>
      </c>
      <c r="M582" s="804"/>
      <c r="N582" s="803">
        <f t="shared" si="187"/>
        <v>0</v>
      </c>
      <c r="O582" s="804"/>
      <c r="P582" s="803">
        <f t="shared" si="201"/>
        <v>0</v>
      </c>
      <c r="Q582" s="760"/>
      <c r="R582" s="980">
        <f>SUMIFS('E8.a. KKAuf_SAV'!$X$6:$X$2005,'E8.a. KKAuf_SAV'!$B$6:$B$2005,$C582,'E8.a. KKAuf_SAV'!$D$6:$D$2005,$H582)</f>
        <v>0</v>
      </c>
      <c r="S582" s="980">
        <f>SUMIFS('E8.b. KKAuf_WAV'!$N$6:$N$405,'E8.b. KKAuf_WAV'!$B$6:$B$405,$C582,'E8.b. KKAuf_WAV'!$E$6:$E$405,H582)-SUMIFS('E8.b. KKAuf_WAV'!$N$6:$N$405,'E8.b. KKAuf_WAV'!$B$6:$B$405,$C582,'E8.b. KKAuf_WAV'!$C$6:$C$405,"Geschäfts- oder Firmenwert",'E8.b. KKAuf_WAV'!$D$6:$D$405,H582)</f>
        <v>0</v>
      </c>
      <c r="T582" s="974"/>
      <c r="U582" s="980">
        <f>SUMIFS('E8.a. KKAuf_SAV'!$W$6:$W$2005,'E8.a. KKAuf_SAV'!$B$6:$B$2005,$C582,'E8.a. KKAuf_SAV'!$D$6:$D$2005,H582)</f>
        <v>0</v>
      </c>
      <c r="V582" s="980">
        <f>SUMIFS('E8.b. KKAuf_WAV'!$M$6:$M$405,'E8.b. KKAuf_WAV'!$B$6:$B$405,$C582,'E8.b. KKAuf_WAV'!$E$6:$E$405,$H582,'E8.b. KKAuf_WAV'!$C$6:$C$405,"&lt;&gt;"&amp;"geleistete Anzahlungen auf immaterielle Vermögensgegenstände",'E8.b. KKAuf_WAV'!$C$6:$C$405,"&lt;&gt;"&amp;"geleistete Anzahlungen und Anlagen im Bau des Sachanlagevermögens",'E8.b. KKAuf_WAV'!$C$6:$C$405,"&lt;&gt;"&amp;"Geschäfts- oder Firmenwert")</f>
        <v>0</v>
      </c>
      <c r="W582" s="980">
        <f>SUMIFS('E8.b. KKAuf_WAV'!$M$6:$M$405,'E8.b. KKAuf_WAV'!$B$6:$B$405,$C582,'E8.b. KKAuf_WAV'!$E$6:$E$405,H582,'E8.b. KKAuf_WAV'!$C$6:$C$405,"geleistete Anzahlungen und Anlagen im Bau des Sachanlagevermögens")+ SUMIFS('E8.b. KKAuf_WAV'!$M$6:$M$405,'E8.b. KKAuf_WAV'!$B$6:$B$405,$C582,'E8.b. KKAuf_WAV'!$E$6:$E$405,H582,'E8.b. KKAuf_WAV'!$C$6:$C$405,"geleistete Anzahlungen auf immaterielle Vermögensgegenstände")</f>
        <v>0</v>
      </c>
      <c r="X582" s="980">
        <f>SUMIFS('E8.c. KKAuf_BKZ_NAB_IZ'!$K$6:$K$405,'E8.c. KKAuf_BKZ_NAB_IZ'!$B$6:$B$405,$C582,'E8.c. KKAuf_BKZ_NAB_IZ'!$C$6:$C$405,$H582)</f>
        <v>0</v>
      </c>
      <c r="Y582" s="980">
        <f>SUMIFS('E8.a. KKAuf_SAV'!$Y$6:$Y$2005,'E8.a. KKAuf_SAV'!$B$6:$B$2005,$C582,'E8.a. KKAuf_SAV'!$D$6:$D$2005,$H582)</f>
        <v>0</v>
      </c>
      <c r="Z582" s="980">
        <f>SUMIFS('E8.b. KKAuf_WAV'!$O$6:$O$405,'E8.b. KKAuf_WAV'!$B$6:$B$405,$C582,'E8.b. KKAuf_WAV'!$E$6:$E$405,$H582,'E8.b. KKAuf_WAV'!$C$6:$C$405,"&lt;&gt;"&amp;"geleistete Anzahlungen auf immaterielle Vermögensgegenstände",'E8.b. KKAuf_WAV'!$C$6:$C$405,"&lt;&gt;"&amp;"geleistete Anzahlungen und Anlagen im Bau des Sachanlagevermögens",'E8.b. KKAuf_WAV'!$C$6:$C$405,"&lt;&gt;"&amp;"Geschäfts- oder Firmenwert")</f>
        <v>0</v>
      </c>
      <c r="AA582" s="980">
        <f>SUMIFS('E8.b. KKAuf_WAV'!$O$6:$O$405,'E8.b. KKAuf_WAV'!$B$6:$B$405,$C582,'E8.b. KKAuf_WAV'!$E$6:$E$405,H582,'E8.b. KKAuf_WAV'!$C$6:$C$405,"geleistete Anzahlungen und Anlagen im Bau des Sachanlagevermögens")+ SUMIFS('E8.b. KKAuf_WAV'!$O$6:$O$405,'E8.b. KKAuf_WAV'!$B$6:$B$405,$C582,'E8.b. KKAuf_WAV'!$E$6:$E$405,H582,'E8.b. KKAuf_WAV'!$C$6:$C$405,"geleistete Anzahlungen auf immaterielle Vermögensgegenstände")</f>
        <v>0</v>
      </c>
      <c r="AB582" s="980">
        <f>SUMIFS('E8.c. KKAuf_BKZ_NAB_IZ'!$L$6:$L$405,'E8.c. KKAuf_BKZ_NAB_IZ'!$B$6:$B$405,$C582,'E8.c. KKAuf_BKZ_NAB_IZ'!$C$6:$C$405,$H582)</f>
        <v>0</v>
      </c>
      <c r="AC582" s="974"/>
      <c r="AD582" s="980">
        <f t="shared" si="190"/>
        <v>0</v>
      </c>
      <c r="AE582" s="984">
        <f>$AE$15</f>
        <v>0</v>
      </c>
      <c r="AF582" s="984">
        <f>$AF$15</f>
        <v>0</v>
      </c>
      <c r="AG582" s="984">
        <f>$AG$15</f>
        <v>0</v>
      </c>
      <c r="AH582" s="982">
        <f t="shared" si="192"/>
        <v>0</v>
      </c>
      <c r="AJ582" s="980">
        <f t="shared" si="191"/>
        <v>0</v>
      </c>
      <c r="AK582" s="984">
        <f>$AK$15</f>
        <v>0</v>
      </c>
      <c r="AL582" s="984">
        <f>$AL$15</f>
        <v>0</v>
      </c>
      <c r="AM582" s="984">
        <f>$AM$15</f>
        <v>0</v>
      </c>
      <c r="AN582" s="982">
        <f t="shared" si="188"/>
        <v>0</v>
      </c>
    </row>
    <row r="583" spans="2:40" ht="15" hidden="1" thickBot="1" x14ac:dyDescent="0.25">
      <c r="B583" s="1447"/>
      <c r="C583" s="1002">
        <f>C578</f>
        <v>0</v>
      </c>
      <c r="D583" s="1450"/>
      <c r="E583" s="1408"/>
      <c r="F583" s="1408"/>
      <c r="G583" s="990"/>
      <c r="H583" s="983">
        <v>2027</v>
      </c>
      <c r="I583" s="972"/>
      <c r="J583" s="803">
        <f t="shared" si="189"/>
        <v>0</v>
      </c>
      <c r="K583" s="804"/>
      <c r="L583" s="803">
        <f t="shared" si="196"/>
        <v>0</v>
      </c>
      <c r="M583" s="804"/>
      <c r="N583" s="803">
        <f t="shared" si="187"/>
        <v>0</v>
      </c>
      <c r="O583" s="804"/>
      <c r="P583" s="803">
        <f t="shared" si="201"/>
        <v>0</v>
      </c>
      <c r="Q583" s="760"/>
      <c r="R583" s="980">
        <f>SUMIFS('E8.a. KKAuf_SAV'!$X$6:$X$2005,'E8.a. KKAuf_SAV'!$B$6:$B$2005,$C583,'E8.a. KKAuf_SAV'!$D$6:$D$2005,$H583)</f>
        <v>0</v>
      </c>
      <c r="S583" s="980">
        <f>SUMIFS('E8.b. KKAuf_WAV'!$N$6:$N$405,'E8.b. KKAuf_WAV'!$B$6:$B$405,$C583,'E8.b. KKAuf_WAV'!$E$6:$E$405,H583)-SUMIFS('E8.b. KKAuf_WAV'!$N$6:$N$405,'E8.b. KKAuf_WAV'!$B$6:$B$405,$C583,'E8.b. KKAuf_WAV'!$C$6:$C$405,"Geschäfts- oder Firmenwert",'E8.b. KKAuf_WAV'!$D$6:$D$405,H583)</f>
        <v>0</v>
      </c>
      <c r="T583" s="974"/>
      <c r="U583" s="980">
        <f>SUMIFS('E8.a. KKAuf_SAV'!$W$6:$W$2005,'E8.a. KKAuf_SAV'!$B$6:$B$2005,$C583,'E8.a. KKAuf_SAV'!$D$6:$D$2005,H583)</f>
        <v>0</v>
      </c>
      <c r="V583" s="980">
        <f>SUMIFS('E8.b. KKAuf_WAV'!$M$6:$M$405,'E8.b. KKAuf_WAV'!$B$6:$B$405,$C583,'E8.b. KKAuf_WAV'!$E$6:$E$405,$H583,'E8.b. KKAuf_WAV'!$C$6:$C$405,"&lt;&gt;"&amp;"geleistete Anzahlungen auf immaterielle Vermögensgegenstände",'E8.b. KKAuf_WAV'!$C$6:$C$405,"&lt;&gt;"&amp;"geleistete Anzahlungen und Anlagen im Bau des Sachanlagevermögens",'E8.b. KKAuf_WAV'!$C$6:$C$405,"&lt;&gt;"&amp;"Geschäfts- oder Firmenwert")</f>
        <v>0</v>
      </c>
      <c r="W583" s="980">
        <f>SUMIFS('E8.b. KKAuf_WAV'!$M$6:$M$405,'E8.b. KKAuf_WAV'!$B$6:$B$405,$C583,'E8.b. KKAuf_WAV'!$E$6:$E$405,H583,'E8.b. KKAuf_WAV'!$C$6:$C$405,"geleistete Anzahlungen und Anlagen im Bau des Sachanlagevermögens")+ SUMIFS('E8.b. KKAuf_WAV'!$M$6:$M$405,'E8.b. KKAuf_WAV'!$B$6:$B$405,$C583,'E8.b. KKAuf_WAV'!$E$6:$E$405,H583,'E8.b. KKAuf_WAV'!$C$6:$C$405,"geleistete Anzahlungen auf immaterielle Vermögensgegenstände")</f>
        <v>0</v>
      </c>
      <c r="X583" s="980">
        <f>SUMIFS('E8.c. KKAuf_BKZ_NAB_IZ'!$K$6:$K$405,'E8.c. KKAuf_BKZ_NAB_IZ'!$B$6:$B$405,$C583,'E8.c. KKAuf_BKZ_NAB_IZ'!$C$6:$C$405,$H583)</f>
        <v>0</v>
      </c>
      <c r="Y583" s="980">
        <f>SUMIFS('E8.a. KKAuf_SAV'!$Y$6:$Y$2005,'E8.a. KKAuf_SAV'!$B$6:$B$2005,$C583,'E8.a. KKAuf_SAV'!$D$6:$D$2005,$H583)</f>
        <v>0</v>
      </c>
      <c r="Z583" s="980">
        <f>SUMIFS('E8.b. KKAuf_WAV'!$O$6:$O$405,'E8.b. KKAuf_WAV'!$B$6:$B$405,$C583,'E8.b. KKAuf_WAV'!$E$6:$E$405,$H583,'E8.b. KKAuf_WAV'!$C$6:$C$405,"&lt;&gt;"&amp;"geleistete Anzahlungen auf immaterielle Vermögensgegenstände",'E8.b. KKAuf_WAV'!$C$6:$C$405,"&lt;&gt;"&amp;"geleistete Anzahlungen und Anlagen im Bau des Sachanlagevermögens",'E8.b. KKAuf_WAV'!$C$6:$C$405,"&lt;&gt;"&amp;"Geschäfts- oder Firmenwert")</f>
        <v>0</v>
      </c>
      <c r="AA583" s="980">
        <f>SUMIFS('E8.b. KKAuf_WAV'!$O$6:$O$405,'E8.b. KKAuf_WAV'!$B$6:$B$405,$C583,'E8.b. KKAuf_WAV'!$E$6:$E$405,H583,'E8.b. KKAuf_WAV'!$C$6:$C$405,"geleistete Anzahlungen und Anlagen im Bau des Sachanlagevermögens")+ SUMIFS('E8.b. KKAuf_WAV'!$O$6:$O$405,'E8.b. KKAuf_WAV'!$B$6:$B$405,$C583,'E8.b. KKAuf_WAV'!$E$6:$E$405,H583,'E8.b. KKAuf_WAV'!$C$6:$C$405,"geleistete Anzahlungen auf immaterielle Vermögensgegenstände")</f>
        <v>0</v>
      </c>
      <c r="AB583" s="980">
        <f>SUMIFS('E8.c. KKAuf_BKZ_NAB_IZ'!$L$6:$L$405,'E8.c. KKAuf_BKZ_NAB_IZ'!$B$6:$B$405,$C583,'E8.c. KKAuf_BKZ_NAB_IZ'!$C$6:$C$405,$H583)</f>
        <v>0</v>
      </c>
      <c r="AC583" s="974"/>
      <c r="AD583" s="980">
        <f t="shared" si="190"/>
        <v>0</v>
      </c>
      <c r="AE583" s="984">
        <f>$AE$16</f>
        <v>0</v>
      </c>
      <c r="AF583" s="984">
        <f>$AF$16</f>
        <v>0</v>
      </c>
      <c r="AG583" s="984">
        <f>$AG$16</f>
        <v>0</v>
      </c>
      <c r="AH583" s="982">
        <f t="shared" si="192"/>
        <v>0</v>
      </c>
      <c r="AJ583" s="980">
        <f t="shared" si="191"/>
        <v>0</v>
      </c>
      <c r="AK583" s="984">
        <f>$AK$16</f>
        <v>0</v>
      </c>
      <c r="AL583" s="984">
        <f>$AL$16</f>
        <v>0</v>
      </c>
      <c r="AM583" s="984">
        <f>$AM$16</f>
        <v>0</v>
      </c>
      <c r="AN583" s="982">
        <f t="shared" si="188"/>
        <v>0</v>
      </c>
    </row>
    <row r="584" spans="2:40" ht="15" hidden="1" thickBot="1" x14ac:dyDescent="0.25">
      <c r="B584" s="1448"/>
      <c r="C584" s="1003">
        <f>C578</f>
        <v>0</v>
      </c>
      <c r="D584" s="1451"/>
      <c r="E584" s="1409"/>
      <c r="F584" s="1409"/>
      <c r="G584" s="970"/>
      <c r="H584" s="986">
        <v>2028</v>
      </c>
      <c r="I584" s="972"/>
      <c r="J584" s="815">
        <f t="shared" si="189"/>
        <v>0</v>
      </c>
      <c r="K584" s="804"/>
      <c r="L584" s="814">
        <f t="shared" si="196"/>
        <v>0</v>
      </c>
      <c r="M584" s="804"/>
      <c r="N584" s="814">
        <f t="shared" si="187"/>
        <v>0</v>
      </c>
      <c r="O584" s="804"/>
      <c r="P584" s="814">
        <f t="shared" si="201"/>
        <v>0</v>
      </c>
      <c r="Q584" s="760"/>
      <c r="R584" s="987">
        <f>SUMIFS('E8.a. KKAuf_SAV'!$X$6:$X$2005,'E8.a. KKAuf_SAV'!$B$6:$B$2005,$C584,'E8.a. KKAuf_SAV'!$D$6:$D$2005,$H584)</f>
        <v>0</v>
      </c>
      <c r="S584" s="987">
        <f>SUMIFS('E8.b. KKAuf_WAV'!$N$6:$N$405,'E8.b. KKAuf_WAV'!$B$6:$B$405,$C584,'E8.b. KKAuf_WAV'!$E$6:$E$405,H584)-SUMIFS('E8.b. KKAuf_WAV'!$N$6:$N$405,'E8.b. KKAuf_WAV'!$B$6:$B$405,$C584,'E8.b. KKAuf_WAV'!$C$6:$C$405,"Geschäfts- oder Firmenwert",'E8.b. KKAuf_WAV'!$D$6:$D$405,H584)</f>
        <v>0</v>
      </c>
      <c r="T584" s="974"/>
      <c r="U584" s="987">
        <f>SUMIFS('E8.a. KKAuf_SAV'!$W$6:$W$2005,'E8.a. KKAuf_SAV'!$B$6:$B$2005,$C584,'E8.a. KKAuf_SAV'!$D$6:$D$2005,H584)</f>
        <v>0</v>
      </c>
      <c r="V584" s="987">
        <f>SUMIFS('E8.b. KKAuf_WAV'!$M$6:$M$405,'E8.b. KKAuf_WAV'!$B$6:$B$405,$C584,'E8.b. KKAuf_WAV'!$E$6:$E$405,$H584,'E8.b. KKAuf_WAV'!$C$6:$C$405,"&lt;&gt;"&amp;"geleistete Anzahlungen auf immaterielle Vermögensgegenstände",'E8.b. KKAuf_WAV'!$C$6:$C$405,"&lt;&gt;"&amp;"geleistete Anzahlungen und Anlagen im Bau des Sachanlagevermögens",'E8.b. KKAuf_WAV'!$C$6:$C$405,"&lt;&gt;"&amp;"Geschäfts- oder Firmenwert")</f>
        <v>0</v>
      </c>
      <c r="W584" s="987">
        <f>SUMIFS('E8.b. KKAuf_WAV'!$M$6:$M$405,'E8.b. KKAuf_WAV'!$B$6:$B$405,$C584,'E8.b. KKAuf_WAV'!$E$6:$E$405,H584,'E8.b. KKAuf_WAV'!$C$6:$C$405,"geleistete Anzahlungen und Anlagen im Bau des Sachanlagevermögens")+ SUMIFS('E8.b. KKAuf_WAV'!$M$6:$M$405,'E8.b. KKAuf_WAV'!$B$6:$B$405,$C584,'E8.b. KKAuf_WAV'!$E$6:$E$405,H584,'E8.b. KKAuf_WAV'!$C$6:$C$405,"geleistete Anzahlungen auf immaterielle Vermögensgegenstände")</f>
        <v>0</v>
      </c>
      <c r="X584" s="987">
        <f>SUMIFS('E8.c. KKAuf_BKZ_NAB_IZ'!$K$6:$K$405,'E8.c. KKAuf_BKZ_NAB_IZ'!$B$6:$B$405,$C584,'E8.c. KKAuf_BKZ_NAB_IZ'!$C$6:$C$405,$H584)</f>
        <v>0</v>
      </c>
      <c r="Y584" s="987">
        <f>SUMIFS('E8.a. KKAuf_SAV'!$Y$6:$Y$2005,'E8.a. KKAuf_SAV'!$B$6:$B$2005,$C584,'E8.a. KKAuf_SAV'!$D$6:$D$2005,$H584)</f>
        <v>0</v>
      </c>
      <c r="Z584" s="987">
        <f>SUMIFS('E8.b. KKAuf_WAV'!$O$6:$O$405,'E8.b. KKAuf_WAV'!$B$6:$B$405,$C584,'E8.b. KKAuf_WAV'!$E$6:$E$405,$H584,'E8.b. KKAuf_WAV'!$C$6:$C$405,"&lt;&gt;"&amp;"geleistete Anzahlungen auf immaterielle Vermögensgegenstände",'E8.b. KKAuf_WAV'!$C$6:$C$405,"&lt;&gt;"&amp;"geleistete Anzahlungen und Anlagen im Bau des Sachanlagevermögens",'E8.b. KKAuf_WAV'!$C$6:$C$405,"&lt;&gt;"&amp;"Geschäfts- oder Firmenwert")</f>
        <v>0</v>
      </c>
      <c r="AA584" s="987">
        <f>SUMIFS('E8.b. KKAuf_WAV'!$O$6:$O$405,'E8.b. KKAuf_WAV'!$B$6:$B$405,$C584,'E8.b. KKAuf_WAV'!$E$6:$E$405,H584,'E8.b. KKAuf_WAV'!$C$6:$C$405,"geleistete Anzahlungen und Anlagen im Bau des Sachanlagevermögens")+ SUMIFS('E8.b. KKAuf_WAV'!$O$6:$O$405,'E8.b. KKAuf_WAV'!$B$6:$B$405,$C584,'E8.b. KKAuf_WAV'!$E$6:$E$405,H584,'E8.b. KKAuf_WAV'!$C$6:$C$405,"geleistete Anzahlungen auf immaterielle Vermögensgegenstände")</f>
        <v>0</v>
      </c>
      <c r="AB584" s="987">
        <f>SUMIFS('E8.c. KKAuf_BKZ_NAB_IZ'!$L$6:$L$405,'E8.c. KKAuf_BKZ_NAB_IZ'!$B$6:$B$405,$C584,'E8.c. KKAuf_BKZ_NAB_IZ'!$C$6:$C$405,$H584)</f>
        <v>0</v>
      </c>
      <c r="AC584" s="974"/>
      <c r="AD584" s="987">
        <f t="shared" si="190"/>
        <v>0</v>
      </c>
      <c r="AE584" s="988">
        <f>$AE$17</f>
        <v>0</v>
      </c>
      <c r="AF584" s="988">
        <f>$AF$17</f>
        <v>0</v>
      </c>
      <c r="AG584" s="988">
        <f>$AG$17</f>
        <v>0</v>
      </c>
      <c r="AH584" s="989">
        <f t="shared" si="192"/>
        <v>0</v>
      </c>
      <c r="AJ584" s="987">
        <f t="shared" si="191"/>
        <v>0</v>
      </c>
      <c r="AK584" s="988">
        <f>$AK$17</f>
        <v>0</v>
      </c>
      <c r="AL584" s="988">
        <f>$AL$17</f>
        <v>0</v>
      </c>
      <c r="AM584" s="988">
        <f>$AM$17</f>
        <v>0</v>
      </c>
      <c r="AN584" s="989">
        <f t="shared" si="188"/>
        <v>0</v>
      </c>
    </row>
    <row r="585" spans="2:40" ht="14.25" customHeight="1" x14ac:dyDescent="0.2">
      <c r="B585" s="1446"/>
      <c r="C585" s="1001">
        <f>B585</f>
        <v>0</v>
      </c>
      <c r="D585" s="1449"/>
      <c r="E585" s="1407"/>
      <c r="F585" s="1410"/>
      <c r="G585" s="990"/>
      <c r="H585" s="991">
        <v>2022</v>
      </c>
      <c r="I585" s="972"/>
      <c r="J585" s="813">
        <f t="shared" si="189"/>
        <v>0</v>
      </c>
      <c r="K585" s="804"/>
      <c r="L585" s="813">
        <f t="shared" si="196"/>
        <v>0</v>
      </c>
      <c r="M585" s="804"/>
      <c r="N585" s="813">
        <f t="shared" si="187"/>
        <v>0</v>
      </c>
      <c r="O585" s="804"/>
      <c r="P585" s="813">
        <f t="shared" ref="P585:P591" si="202">IFERROR((AJ585*AK585+AD585*AE585)*0.4*0.035*$F$585,0)</f>
        <v>0</v>
      </c>
      <c r="Q585" s="760"/>
      <c r="R585" s="992">
        <f>SUMIFS('E8.a. KKAuf_SAV'!$X$6:$X$2005,'E8.a. KKAuf_SAV'!$B$6:$B$2005,$C585,'E8.a. KKAuf_SAV'!$D$6:$D$2005,$H585)</f>
        <v>0</v>
      </c>
      <c r="S585" s="992">
        <f>SUMIFS('E8.b. KKAuf_WAV'!$N$6:$N$405,'E8.b. KKAuf_WAV'!$B$6:$B$405,$C585,'E8.b. KKAuf_WAV'!$E$6:$E$405,H585)-SUMIFS('E8.b. KKAuf_WAV'!$N$6:$N$405,'E8.b. KKAuf_WAV'!$B$6:$B$405,$C585,'E8.b. KKAuf_WAV'!$C$6:$C$405,"Geschäfts- oder Firmenwert",'E8.b. KKAuf_WAV'!$D$6:$D$405,H585)</f>
        <v>0</v>
      </c>
      <c r="T585" s="974"/>
      <c r="U585" s="992">
        <f>SUMIFS('E8.a. KKAuf_SAV'!$W$6:$W$2005,'E8.a. KKAuf_SAV'!$B$6:$B$2005,$C585,'E8.a. KKAuf_SAV'!$D$6:$D$2005,H585)</f>
        <v>0</v>
      </c>
      <c r="V585" s="992">
        <f>SUMIFS('E8.b. KKAuf_WAV'!$M$6:$M$405,'E8.b. KKAuf_WAV'!$B$6:$B$405,$C585,'E8.b. KKAuf_WAV'!$E$6:$E$405,$H585,'E8.b. KKAuf_WAV'!$C$6:$C$405,"&lt;&gt;"&amp;"geleistete Anzahlungen auf immaterielle Vermögensgegenstände",'E8.b. KKAuf_WAV'!$C$6:$C$405,"&lt;&gt;"&amp;"geleistete Anzahlungen und Anlagen im Bau des Sachanlagevermögens",'E8.b. KKAuf_WAV'!$C$6:$C$405,"&lt;&gt;"&amp;"Geschäfts- oder Firmenwert")</f>
        <v>0</v>
      </c>
      <c r="W585" s="992">
        <f>SUMIFS('E8.b. KKAuf_WAV'!$M$6:$M$405,'E8.b. KKAuf_WAV'!$B$6:$B$405,$C585,'E8.b. KKAuf_WAV'!$E$6:$E$405,Listen!$AA$3,'E8.b. KKAuf_WAV'!$C$6:$C$405,"geleistete Anzahlungen und Anlagen im Bau des Sachanlagevermögens")+ SUMIFS('E8.b. KKAuf_WAV'!$M$6:$M$405,'E8.b. KKAuf_WAV'!$B$6:$B$405,$C585,'E8.b. KKAuf_WAV'!$E$6:$E$405,Listen!$AA$3,'E8.b. KKAuf_WAV'!$C$6:$C$405,"geleistete Anzahlungen auf immaterielle Vermögensgegenstände")</f>
        <v>0</v>
      </c>
      <c r="X585" s="992">
        <f>SUMIFS('E8.c. KKAuf_BKZ_NAB_IZ'!$K$6:$K$405,'E8.c. KKAuf_BKZ_NAB_IZ'!$B$6:$B$405,$C585,'E8.c. KKAuf_BKZ_NAB_IZ'!$C$6:$C$405,$H585)</f>
        <v>0</v>
      </c>
      <c r="Y585" s="992">
        <f>SUMIFS('E8.a. KKAuf_SAV'!$Y$6:$Y$2005,'E8.a. KKAuf_SAV'!$B$6:$B$2005,$C585,'E8.a. KKAuf_SAV'!$D$6:$D$2005,$H585)</f>
        <v>0</v>
      </c>
      <c r="Z585" s="992">
        <f>SUMIFS('E8.b. KKAuf_WAV'!$O$6:$O$405,'E8.b. KKAuf_WAV'!$B$6:$B$405,$C585,'E8.b. KKAuf_WAV'!$E$6:$E$405,$H585,'E8.b. KKAuf_WAV'!$C$6:$C$405,"&lt;&gt;"&amp;"geleistete Anzahlungen auf immaterielle Vermögensgegenstände",'E8.b. KKAuf_WAV'!$C$6:$C$405,"&lt;&gt;"&amp;"geleistete Anzahlungen und Anlagen im Bau des Sachanlagevermögens",'E8.b. KKAuf_WAV'!$C$6:$C$405,"&lt;&gt;"&amp;"Geschäfts- oder Firmenwert")</f>
        <v>0</v>
      </c>
      <c r="AA585" s="992">
        <f>SUMIFS('E8.b. KKAuf_WAV'!$O$6:$O$405,'E8.b. KKAuf_WAV'!$B$6:$B$405,$C585,'E8.b. KKAuf_WAV'!$E$6:$E$405,Listen!$AA$3,'E8.b. KKAuf_WAV'!$C$6:$C$405,"geleistete Anzahlungen und Anlagen im Bau des Sachanlagevermögens")+ SUMIFS('E8.b. KKAuf_WAV'!$O$6:$O$405,'E8.b. KKAuf_WAV'!$B$6:$B$405,$C585,'E8.b. KKAuf_WAV'!$E$6:$E$405,Listen!$AA$3,'E8.b. KKAuf_WAV'!$C$6:$C$405,"geleistete Anzahlungen auf immaterielle Vermögensgegenstände")</f>
        <v>0</v>
      </c>
      <c r="AB585" s="992">
        <f>SUMIFS('E8.c. KKAuf_BKZ_NAB_IZ'!$L$6:$L$405,'E8.c. KKAuf_BKZ_NAB_IZ'!$B$6:$B$405,$C585,'E8.c. KKAuf_BKZ_NAB_IZ'!$C$6:$C$405,$H585)</f>
        <v>0</v>
      </c>
      <c r="AC585" s="974"/>
      <c r="AD585" s="992">
        <f t="shared" si="190"/>
        <v>0</v>
      </c>
      <c r="AE585" s="993">
        <f>$AE$11</f>
        <v>5.0700000000000002E-2</v>
      </c>
      <c r="AF585" s="993">
        <f>$AF$11</f>
        <v>1.7100000000000001E-2</v>
      </c>
      <c r="AG585" s="993">
        <f>$AG$11</f>
        <v>3.0499999999999999E-2</v>
      </c>
      <c r="AH585" s="994">
        <f t="shared" si="192"/>
        <v>0</v>
      </c>
      <c r="AJ585" s="992">
        <f t="shared" si="191"/>
        <v>0</v>
      </c>
      <c r="AK585" s="993">
        <f>$AK$11</f>
        <v>5.0700000000000002E-2</v>
      </c>
      <c r="AL585" s="993">
        <f>$AL$11</f>
        <v>1.7100000000000001E-2</v>
      </c>
      <c r="AM585" s="993">
        <f>$AM$11</f>
        <v>3.0499999999999999E-2</v>
      </c>
      <c r="AN585" s="994">
        <f t="shared" si="188"/>
        <v>0</v>
      </c>
    </row>
    <row r="586" spans="2:40" x14ac:dyDescent="0.2">
      <c r="B586" s="1447"/>
      <c r="C586" s="1002">
        <f>C585</f>
        <v>0</v>
      </c>
      <c r="D586" s="1450"/>
      <c r="E586" s="1408"/>
      <c r="F586" s="1408"/>
      <c r="G586" s="990"/>
      <c r="H586" s="983">
        <v>2023</v>
      </c>
      <c r="I586" s="972"/>
      <c r="J586" s="805">
        <f t="shared" si="189"/>
        <v>0</v>
      </c>
      <c r="K586" s="804"/>
      <c r="L586" s="803">
        <f t="shared" si="196"/>
        <v>0</v>
      </c>
      <c r="M586" s="804"/>
      <c r="N586" s="803">
        <f t="shared" si="187"/>
        <v>0</v>
      </c>
      <c r="O586" s="804"/>
      <c r="P586" s="803">
        <f t="shared" si="202"/>
        <v>0</v>
      </c>
      <c r="Q586" s="760"/>
      <c r="R586" s="980">
        <f>SUMIFS('E8.a. KKAuf_SAV'!$X$6:$X$2005,'E8.a. KKAuf_SAV'!$B$6:$B$2005,$C586,'E8.a. KKAuf_SAV'!$D$6:$D$2005,$H586)</f>
        <v>0</v>
      </c>
      <c r="S586" s="980">
        <f>SUMIFS('E8.b. KKAuf_WAV'!$N$6:$N$405,'E8.b. KKAuf_WAV'!$B$6:$B$405,$C586,'E8.b. KKAuf_WAV'!$E$6:$E$405,H586)-SUMIFS('E8.b. KKAuf_WAV'!$N$6:$N$405,'E8.b. KKAuf_WAV'!$B$6:$B$405,$C586,'E8.b. KKAuf_WAV'!$C$6:$C$405,"Geschäfts- oder Firmenwert",'E8.b. KKAuf_WAV'!$D$6:$D$405,H586)</f>
        <v>0</v>
      </c>
      <c r="T586" s="974"/>
      <c r="U586" s="980">
        <f>SUMIFS('E8.a. KKAuf_SAV'!$W$6:$W$2005,'E8.a. KKAuf_SAV'!$B$6:$B$2005,$C586,'E8.a. KKAuf_SAV'!$D$6:$D$2005,H586)</f>
        <v>0</v>
      </c>
      <c r="V586" s="980">
        <f>SUMIFS('E8.b. KKAuf_WAV'!$M$6:$M$405,'E8.b. KKAuf_WAV'!$B$6:$B$405,$C586,'E8.b. KKAuf_WAV'!$E$6:$E$405,$H586,'E8.b. KKAuf_WAV'!$C$6:$C$405,"&lt;&gt;"&amp;"geleistete Anzahlungen auf immaterielle Vermögensgegenstände",'E8.b. KKAuf_WAV'!$C$6:$C$405,"&lt;&gt;"&amp;"geleistete Anzahlungen und Anlagen im Bau des Sachanlagevermögens",'E8.b. KKAuf_WAV'!$C$6:$C$405,"&lt;&gt;"&amp;"Geschäfts- oder Firmenwert")</f>
        <v>0</v>
      </c>
      <c r="W586" s="980"/>
      <c r="X586" s="980">
        <f>SUMIFS('E8.c. KKAuf_BKZ_NAB_IZ'!$K$6:$K$405,'E8.c. KKAuf_BKZ_NAB_IZ'!$B$6:$B$405,$C586,'E8.c. KKAuf_BKZ_NAB_IZ'!$C$6:$C$405,$H586)</f>
        <v>0</v>
      </c>
      <c r="Y586" s="980">
        <f>SUMIFS('E8.a. KKAuf_SAV'!$Y$6:$Y$2005,'E8.a. KKAuf_SAV'!$B$6:$B$2005,$C586,'E8.a. KKAuf_SAV'!$D$6:$D$2005,$H586)</f>
        <v>0</v>
      </c>
      <c r="Z586" s="980">
        <f>SUMIFS('E8.b. KKAuf_WAV'!$O$6:$O$405,'E8.b. KKAuf_WAV'!$B$6:$B$405,$C586,'E8.b. KKAuf_WAV'!$E$6:$E$405,$H586,'E8.b. KKAuf_WAV'!$C$6:$C$405,"&lt;&gt;"&amp;"geleistete Anzahlungen auf immaterielle Vermögensgegenstände",'E8.b. KKAuf_WAV'!$C$6:$C$405,"&lt;&gt;"&amp;"geleistete Anzahlungen und Anlagen im Bau des Sachanlagevermögens",'E8.b. KKAuf_WAV'!$C$6:$C$405,"&lt;&gt;"&amp;"Geschäfts- oder Firmenwert")</f>
        <v>0</v>
      </c>
      <c r="AA586" s="980"/>
      <c r="AB586" s="980">
        <f>SUMIFS('E8.c. KKAuf_BKZ_NAB_IZ'!$L$6:$L$405,'E8.c. KKAuf_BKZ_NAB_IZ'!$B$6:$B$405,$C586,'E8.c. KKAuf_BKZ_NAB_IZ'!$C$6:$C$405,$H586)</f>
        <v>0</v>
      </c>
      <c r="AC586" s="974"/>
      <c r="AD586" s="980">
        <f t="shared" si="190"/>
        <v>0</v>
      </c>
      <c r="AE586" s="984">
        <f>$AE$12</f>
        <v>5.0700000000000002E-2</v>
      </c>
      <c r="AF586" s="984">
        <f>$AF$12</f>
        <v>1.7100000000000001E-2</v>
      </c>
      <c r="AG586" s="984">
        <f>$AG$12</f>
        <v>3.0499999999999999E-2</v>
      </c>
      <c r="AH586" s="982">
        <f t="shared" si="192"/>
        <v>0</v>
      </c>
      <c r="AJ586" s="980"/>
      <c r="AK586" s="984">
        <f>$AK$12</f>
        <v>5.0700000000000002E-2</v>
      </c>
      <c r="AL586" s="984">
        <f>$AL$12</f>
        <v>1.7100000000000001E-2</v>
      </c>
      <c r="AM586" s="984">
        <f>$AM$12</f>
        <v>3.0499999999999999E-2</v>
      </c>
      <c r="AN586" s="982">
        <f t="shared" si="188"/>
        <v>0</v>
      </c>
    </row>
    <row r="587" spans="2:40" x14ac:dyDescent="0.2">
      <c r="B587" s="1447"/>
      <c r="C587" s="1002">
        <f>C585</f>
        <v>0</v>
      </c>
      <c r="D587" s="1450"/>
      <c r="E587" s="1408"/>
      <c r="F587" s="1408"/>
      <c r="G587" s="990"/>
      <c r="H587" s="983">
        <v>2024</v>
      </c>
      <c r="I587" s="972"/>
      <c r="J587" s="803">
        <f t="shared" si="189"/>
        <v>0</v>
      </c>
      <c r="K587" s="804"/>
      <c r="L587" s="803">
        <f t="shared" si="196"/>
        <v>0</v>
      </c>
      <c r="M587" s="804"/>
      <c r="N587" s="803">
        <f t="shared" ref="N587:N650" si="203">AN587+AH587</f>
        <v>0</v>
      </c>
      <c r="O587" s="804"/>
      <c r="P587" s="803">
        <f t="shared" si="202"/>
        <v>0</v>
      </c>
      <c r="Q587" s="760"/>
      <c r="R587" s="980">
        <f>SUMIFS('E8.a. KKAuf_SAV'!$X$6:$X$2005,'E8.a. KKAuf_SAV'!$B$6:$B$2005,$C587,'E8.a. KKAuf_SAV'!$D$6:$D$2005,$H587)</f>
        <v>0</v>
      </c>
      <c r="S587" s="980">
        <f>SUMIFS('E8.b. KKAuf_WAV'!$N$6:$N$405,'E8.b. KKAuf_WAV'!$B$6:$B$405,$C587,'E8.b. KKAuf_WAV'!$E$6:$E$405,H587)-SUMIFS('E8.b. KKAuf_WAV'!$N$6:$N$405,'E8.b. KKAuf_WAV'!$B$6:$B$405,$C587,'E8.b. KKAuf_WAV'!$C$6:$C$405,"Geschäfts- oder Firmenwert",'E8.b. KKAuf_WAV'!$D$6:$D$405,H587)</f>
        <v>0</v>
      </c>
      <c r="T587" s="974"/>
      <c r="U587" s="980">
        <f>SUMIFS('E8.a. KKAuf_SAV'!$W$6:$W$2005,'E8.a. KKAuf_SAV'!$B$6:$B$2005,$C587,'E8.a. KKAuf_SAV'!$D$6:$D$2005,H587)</f>
        <v>0</v>
      </c>
      <c r="V587" s="980">
        <f>SUMIFS('E8.b. KKAuf_WAV'!$M$6:$M$405,'E8.b. KKAuf_WAV'!$B$6:$B$405,$C587,'E8.b. KKAuf_WAV'!$E$6:$E$405,$H587,'E8.b. KKAuf_WAV'!$C$6:$C$405,"&lt;&gt;"&amp;"geleistete Anzahlungen auf immaterielle Vermögensgegenstände",'E8.b. KKAuf_WAV'!$C$6:$C$405,"&lt;&gt;"&amp;"geleistete Anzahlungen und Anlagen im Bau des Sachanlagevermögens",'E8.b. KKAuf_WAV'!$C$6:$C$405,"&lt;&gt;"&amp;"Geschäfts- oder Firmenwert")</f>
        <v>0</v>
      </c>
      <c r="W587" s="980">
        <f>SUMIFS('E8.b. KKAuf_WAV'!$M$6:$M$405,'E8.b. KKAuf_WAV'!$B$6:$B$405,$C587,'E8.b. KKAuf_WAV'!$E$6:$E$405,H587,'E8.b. KKAuf_WAV'!$C$6:$C$405,"geleistete Anzahlungen und Anlagen im Bau des Sachanlagevermögens")+ SUMIFS('E8.b. KKAuf_WAV'!$M$6:$M$405,'E8.b. KKAuf_WAV'!$B$6:$B$405,$C587,'E8.b. KKAuf_WAV'!$E$6:$E$405,H587,'E8.b. KKAuf_WAV'!$C$6:$C$405,"geleistete Anzahlungen auf immaterielle Vermögensgegenstände")</f>
        <v>0</v>
      </c>
      <c r="X587" s="980">
        <f>SUMIFS('E8.c. KKAuf_BKZ_NAB_IZ'!$K$6:$K$405,'E8.c. KKAuf_BKZ_NAB_IZ'!$B$6:$B$405,$C587,'E8.c. KKAuf_BKZ_NAB_IZ'!$C$6:$C$405,$H587)</f>
        <v>0</v>
      </c>
      <c r="Y587" s="980">
        <f>SUMIFS('E8.a. KKAuf_SAV'!$Y$6:$Y$2005,'E8.a. KKAuf_SAV'!$B$6:$B$2005,$C587,'E8.a. KKAuf_SAV'!$D$6:$D$2005,$H587)</f>
        <v>0</v>
      </c>
      <c r="Z587" s="980">
        <f>SUMIFS('E8.b. KKAuf_WAV'!$O$6:$O$405,'E8.b. KKAuf_WAV'!$B$6:$B$405,$C587,'E8.b. KKAuf_WAV'!$E$6:$E$405,$H587,'E8.b. KKAuf_WAV'!$C$6:$C$405,"&lt;&gt;"&amp;"geleistete Anzahlungen auf immaterielle Vermögensgegenstände",'E8.b. KKAuf_WAV'!$C$6:$C$405,"&lt;&gt;"&amp;"geleistete Anzahlungen und Anlagen im Bau des Sachanlagevermögens",'E8.b. KKAuf_WAV'!$C$6:$C$405,"&lt;&gt;"&amp;"Geschäfts- oder Firmenwert")</f>
        <v>0</v>
      </c>
      <c r="AA587" s="980">
        <f>SUMIFS('E8.b. KKAuf_WAV'!$O$6:$O$405,'E8.b. KKAuf_WAV'!$B$6:$B$405,$C587,'E8.b. KKAuf_WAV'!$E$6:$E$405,H587,'E8.b. KKAuf_WAV'!$C$6:$C$405,"geleistete Anzahlungen und Anlagen im Bau des Sachanlagevermögens")+ SUMIFS('E8.b. KKAuf_WAV'!$O$6:$O$405,'E8.b. KKAuf_WAV'!$B$6:$B$405,$C587,'E8.b. KKAuf_WAV'!$E$6:$E$405,H587,'E8.b. KKAuf_WAV'!$C$6:$C$405,"geleistete Anzahlungen auf immaterielle Vermögensgegenstände")</f>
        <v>0</v>
      </c>
      <c r="AB587" s="980">
        <f>SUMIFS('E8.c. KKAuf_BKZ_NAB_IZ'!$L$6:$L$405,'E8.c. KKAuf_BKZ_NAB_IZ'!$B$6:$B$405,$C587,'E8.c. KKAuf_BKZ_NAB_IZ'!$C$6:$C$405,$H587)</f>
        <v>0</v>
      </c>
      <c r="AC587" s="974"/>
      <c r="AD587" s="980">
        <f t="shared" si="190"/>
        <v>0</v>
      </c>
      <c r="AE587" s="984">
        <f>$AE$13</f>
        <v>6.93E-2</v>
      </c>
      <c r="AF587" s="984">
        <f>$AF$13</f>
        <v>3.8699999999999998E-2</v>
      </c>
      <c r="AG587" s="984">
        <f>$AG$13</f>
        <v>5.0900000000000001E-2</v>
      </c>
      <c r="AH587" s="982">
        <f t="shared" si="192"/>
        <v>0</v>
      </c>
      <c r="AJ587" s="980">
        <f t="shared" ref="AJ587:AJ650" si="204">AVERAGE(W587,AA587)</f>
        <v>0</v>
      </c>
      <c r="AK587" s="984">
        <f>$AK$13</f>
        <v>7.0099999999999996E-2</v>
      </c>
      <c r="AL587" s="984">
        <f>$AL$13</f>
        <v>3.6600000000000001E-2</v>
      </c>
      <c r="AM587" s="984">
        <f>$AM$13</f>
        <v>0.05</v>
      </c>
      <c r="AN587" s="982">
        <f t="shared" ref="AN587:AN650" si="205">IFERROR($AJ587*AM587,0)</f>
        <v>0</v>
      </c>
    </row>
    <row r="588" spans="2:40" ht="15" thickBot="1" x14ac:dyDescent="0.25">
      <c r="B588" s="1447"/>
      <c r="C588" s="1002">
        <f>C585</f>
        <v>0</v>
      </c>
      <c r="D588" s="1450"/>
      <c r="E588" s="1408"/>
      <c r="F588" s="1408"/>
      <c r="G588" s="990"/>
      <c r="H588" s="983">
        <v>2025</v>
      </c>
      <c r="I588" s="972"/>
      <c r="J588" s="803">
        <f t="shared" ref="J588:J651" si="206">SUM(L588:P588)</f>
        <v>0</v>
      </c>
      <c r="K588" s="804"/>
      <c r="L588" s="803">
        <f t="shared" si="196"/>
        <v>0</v>
      </c>
      <c r="M588" s="804"/>
      <c r="N588" s="803">
        <f t="shared" si="203"/>
        <v>0</v>
      </c>
      <c r="O588" s="804"/>
      <c r="P588" s="803">
        <f t="shared" si="202"/>
        <v>0</v>
      </c>
      <c r="Q588" s="760"/>
      <c r="R588" s="980">
        <f>SUMIFS('E8.a. KKAuf_SAV'!$X$6:$X$2005,'E8.a. KKAuf_SAV'!$B$6:$B$2005,$C588,'E8.a. KKAuf_SAV'!$D$6:$D$2005,$H588)</f>
        <v>0</v>
      </c>
      <c r="S588" s="980">
        <f>SUMIFS('E8.b. KKAuf_WAV'!$N$6:$N$405,'E8.b. KKAuf_WAV'!$B$6:$B$405,$C588,'E8.b. KKAuf_WAV'!$E$6:$E$405,H588)-SUMIFS('E8.b. KKAuf_WAV'!$N$6:$N$405,'E8.b. KKAuf_WAV'!$B$6:$B$405,$C588,'E8.b. KKAuf_WAV'!$C$6:$C$405,"Geschäfts- oder Firmenwert",'E8.b. KKAuf_WAV'!$D$6:$D$405,H588)</f>
        <v>0</v>
      </c>
      <c r="T588" s="974"/>
      <c r="U588" s="980">
        <f>SUMIFS('E8.a. KKAuf_SAV'!$W$6:$W$2005,'E8.a. KKAuf_SAV'!$B$6:$B$2005,$C588,'E8.a. KKAuf_SAV'!$D$6:$D$2005,H588)</f>
        <v>0</v>
      </c>
      <c r="V588" s="980">
        <f>SUMIFS('E8.b. KKAuf_WAV'!$M$6:$M$405,'E8.b. KKAuf_WAV'!$B$6:$B$405,$C588,'E8.b. KKAuf_WAV'!$E$6:$E$405,$H588,'E8.b. KKAuf_WAV'!$C$6:$C$405,"&lt;&gt;"&amp;"geleistete Anzahlungen auf immaterielle Vermögensgegenstände",'E8.b. KKAuf_WAV'!$C$6:$C$405,"&lt;&gt;"&amp;"geleistete Anzahlungen und Anlagen im Bau des Sachanlagevermögens",'E8.b. KKAuf_WAV'!$C$6:$C$405,"&lt;&gt;"&amp;"Geschäfts- oder Firmenwert")</f>
        <v>0</v>
      </c>
      <c r="W588" s="980">
        <f>SUMIFS('E8.b. KKAuf_WAV'!$M$6:$M$405,'E8.b. KKAuf_WAV'!$B$6:$B$405,$C588,'E8.b. KKAuf_WAV'!$E$6:$E$405,H588,'E8.b. KKAuf_WAV'!$C$6:$C$405,"geleistete Anzahlungen und Anlagen im Bau des Sachanlagevermögens")+ SUMIFS('E8.b. KKAuf_WAV'!$M$6:$M$405,'E8.b. KKAuf_WAV'!$B$6:$B$405,$C588,'E8.b. KKAuf_WAV'!$E$6:$E$405,H588,'E8.b. KKAuf_WAV'!$C$6:$C$405,"geleistete Anzahlungen auf immaterielle Vermögensgegenstände")</f>
        <v>0</v>
      </c>
      <c r="X588" s="980">
        <f>SUMIFS('E8.c. KKAuf_BKZ_NAB_IZ'!$K$6:$K$405,'E8.c. KKAuf_BKZ_NAB_IZ'!$B$6:$B$405,$C588,'E8.c. KKAuf_BKZ_NAB_IZ'!$C$6:$C$405,$H588)</f>
        <v>0</v>
      </c>
      <c r="Y588" s="980">
        <f>SUMIFS('E8.a. KKAuf_SAV'!$Y$6:$Y$2005,'E8.a. KKAuf_SAV'!$B$6:$B$2005,$C588,'E8.a. KKAuf_SAV'!$D$6:$D$2005,$H588)</f>
        <v>0</v>
      </c>
      <c r="Z588" s="980">
        <f>SUMIFS('E8.b. KKAuf_WAV'!$O$6:$O$405,'E8.b. KKAuf_WAV'!$B$6:$B$405,$C588,'E8.b. KKAuf_WAV'!$E$6:$E$405,$H588,'E8.b. KKAuf_WAV'!$C$6:$C$405,"&lt;&gt;"&amp;"geleistete Anzahlungen auf immaterielle Vermögensgegenstände",'E8.b. KKAuf_WAV'!$C$6:$C$405,"&lt;&gt;"&amp;"geleistete Anzahlungen und Anlagen im Bau des Sachanlagevermögens",'E8.b. KKAuf_WAV'!$C$6:$C$405,"&lt;&gt;"&amp;"Geschäfts- oder Firmenwert")</f>
        <v>0</v>
      </c>
      <c r="AA588" s="980">
        <f>SUMIFS('E8.b. KKAuf_WAV'!$O$6:$O$405,'E8.b. KKAuf_WAV'!$B$6:$B$405,$C588,'E8.b. KKAuf_WAV'!$E$6:$E$405,H588,'E8.b. KKAuf_WAV'!$C$6:$C$405,"geleistete Anzahlungen und Anlagen im Bau des Sachanlagevermögens")+ SUMIFS('E8.b. KKAuf_WAV'!$O$6:$O$405,'E8.b. KKAuf_WAV'!$B$6:$B$405,$C588,'E8.b. KKAuf_WAV'!$E$6:$E$405,H588,'E8.b. KKAuf_WAV'!$C$6:$C$405,"geleistete Anzahlungen auf immaterielle Vermögensgegenstände")</f>
        <v>0</v>
      </c>
      <c r="AB588" s="980">
        <f>SUMIFS('E8.c. KKAuf_BKZ_NAB_IZ'!$L$6:$L$405,'E8.c. KKAuf_BKZ_NAB_IZ'!$B$6:$B$405,$C588,'E8.c. KKAuf_BKZ_NAB_IZ'!$C$6:$C$405,$H588)</f>
        <v>0</v>
      </c>
      <c r="AC588" s="974"/>
      <c r="AD588" s="980">
        <f t="shared" ref="AD588:AD651" si="207">AVERAGE(SUM(U588,V588,-X588),SUM(Y588,Z588,-AB588,))</f>
        <v>0</v>
      </c>
      <c r="AE588" s="984">
        <f>$AE$14</f>
        <v>7.0099999999999996E-2</v>
      </c>
      <c r="AF588" s="984">
        <f>$AF$14</f>
        <v>3.6600000000000001E-2</v>
      </c>
      <c r="AG588" s="984">
        <f>$AG$14</f>
        <v>0.05</v>
      </c>
      <c r="AH588" s="982">
        <f t="shared" si="192"/>
        <v>0</v>
      </c>
      <c r="AJ588" s="980">
        <f t="shared" si="204"/>
        <v>0</v>
      </c>
      <c r="AK588" s="984">
        <f>$AK$14</f>
        <v>7.0099999999999996E-2</v>
      </c>
      <c r="AL588" s="984">
        <f>$AL$14</f>
        <v>3.6600000000000001E-2</v>
      </c>
      <c r="AM588" s="984">
        <f>$AM$14</f>
        <v>0.05</v>
      </c>
      <c r="AN588" s="982">
        <f t="shared" si="205"/>
        <v>0</v>
      </c>
    </row>
    <row r="589" spans="2:40" ht="15" hidden="1" thickBot="1" x14ac:dyDescent="0.25">
      <c r="B589" s="1447"/>
      <c r="C589" s="1002">
        <f>C585</f>
        <v>0</v>
      </c>
      <c r="D589" s="1450"/>
      <c r="E589" s="1408"/>
      <c r="F589" s="1408"/>
      <c r="G589" s="990"/>
      <c r="H589" s="983">
        <v>2026</v>
      </c>
      <c r="I589" s="972"/>
      <c r="J589" s="803">
        <f t="shared" si="206"/>
        <v>0</v>
      </c>
      <c r="K589" s="804"/>
      <c r="L589" s="803">
        <f t="shared" si="196"/>
        <v>0</v>
      </c>
      <c r="M589" s="804"/>
      <c r="N589" s="803">
        <f t="shared" si="203"/>
        <v>0</v>
      </c>
      <c r="O589" s="804"/>
      <c r="P589" s="803">
        <f t="shared" si="202"/>
        <v>0</v>
      </c>
      <c r="Q589" s="760"/>
      <c r="R589" s="980">
        <f>SUMIFS('E8.a. KKAuf_SAV'!$X$6:$X$2005,'E8.a. KKAuf_SAV'!$B$6:$B$2005,$C589,'E8.a. KKAuf_SAV'!$D$6:$D$2005,$H589)</f>
        <v>0</v>
      </c>
      <c r="S589" s="980">
        <f>SUMIFS('E8.b. KKAuf_WAV'!$N$6:$N$405,'E8.b. KKAuf_WAV'!$B$6:$B$405,$C589,'E8.b. KKAuf_WAV'!$E$6:$E$405,H589)-SUMIFS('E8.b. KKAuf_WAV'!$N$6:$N$405,'E8.b. KKAuf_WAV'!$B$6:$B$405,$C589,'E8.b. KKAuf_WAV'!$C$6:$C$405,"Geschäfts- oder Firmenwert",'E8.b. KKAuf_WAV'!$D$6:$D$405,H589)</f>
        <v>0</v>
      </c>
      <c r="T589" s="974"/>
      <c r="U589" s="980">
        <f>SUMIFS('E8.a. KKAuf_SAV'!$W$6:$W$2005,'E8.a. KKAuf_SAV'!$B$6:$B$2005,$C589,'E8.a. KKAuf_SAV'!$D$6:$D$2005,H589)</f>
        <v>0</v>
      </c>
      <c r="V589" s="980">
        <f>SUMIFS('E8.b. KKAuf_WAV'!$M$6:$M$405,'E8.b. KKAuf_WAV'!$B$6:$B$405,$C589,'E8.b. KKAuf_WAV'!$E$6:$E$405,$H589,'E8.b. KKAuf_WAV'!$C$6:$C$405,"&lt;&gt;"&amp;"geleistete Anzahlungen auf immaterielle Vermögensgegenstände",'E8.b. KKAuf_WAV'!$C$6:$C$405,"&lt;&gt;"&amp;"geleistete Anzahlungen und Anlagen im Bau des Sachanlagevermögens",'E8.b. KKAuf_WAV'!$C$6:$C$405,"&lt;&gt;"&amp;"Geschäfts- oder Firmenwert")</f>
        <v>0</v>
      </c>
      <c r="W589" s="980">
        <f>SUMIFS('E8.b. KKAuf_WAV'!$M$6:$M$405,'E8.b. KKAuf_WAV'!$B$6:$B$405,$C589,'E8.b. KKAuf_WAV'!$E$6:$E$405,H589,'E8.b. KKAuf_WAV'!$C$6:$C$405,"geleistete Anzahlungen und Anlagen im Bau des Sachanlagevermögens")+ SUMIFS('E8.b. KKAuf_WAV'!$M$6:$M$405,'E8.b. KKAuf_WAV'!$B$6:$B$405,$C589,'E8.b. KKAuf_WAV'!$E$6:$E$405,H589,'E8.b. KKAuf_WAV'!$C$6:$C$405,"geleistete Anzahlungen auf immaterielle Vermögensgegenstände")</f>
        <v>0</v>
      </c>
      <c r="X589" s="980">
        <f>SUMIFS('E8.c. KKAuf_BKZ_NAB_IZ'!$K$6:$K$405,'E8.c. KKAuf_BKZ_NAB_IZ'!$B$6:$B$405,$C589,'E8.c. KKAuf_BKZ_NAB_IZ'!$C$6:$C$405,$H589)</f>
        <v>0</v>
      </c>
      <c r="Y589" s="980">
        <f>SUMIFS('E8.a. KKAuf_SAV'!$Y$6:$Y$2005,'E8.a. KKAuf_SAV'!$B$6:$B$2005,$C589,'E8.a. KKAuf_SAV'!$D$6:$D$2005,$H589)</f>
        <v>0</v>
      </c>
      <c r="Z589" s="980">
        <f>SUMIFS('E8.b. KKAuf_WAV'!$O$6:$O$405,'E8.b. KKAuf_WAV'!$B$6:$B$405,$C589,'E8.b. KKAuf_WAV'!$E$6:$E$405,$H589,'E8.b. KKAuf_WAV'!$C$6:$C$405,"&lt;&gt;"&amp;"geleistete Anzahlungen auf immaterielle Vermögensgegenstände",'E8.b. KKAuf_WAV'!$C$6:$C$405,"&lt;&gt;"&amp;"geleistete Anzahlungen und Anlagen im Bau des Sachanlagevermögens",'E8.b. KKAuf_WAV'!$C$6:$C$405,"&lt;&gt;"&amp;"Geschäfts- oder Firmenwert")</f>
        <v>0</v>
      </c>
      <c r="AA589" s="980">
        <f>SUMIFS('E8.b. KKAuf_WAV'!$O$6:$O$405,'E8.b. KKAuf_WAV'!$B$6:$B$405,$C589,'E8.b. KKAuf_WAV'!$E$6:$E$405,H589,'E8.b. KKAuf_WAV'!$C$6:$C$405,"geleistete Anzahlungen und Anlagen im Bau des Sachanlagevermögens")+ SUMIFS('E8.b. KKAuf_WAV'!$O$6:$O$405,'E8.b. KKAuf_WAV'!$B$6:$B$405,$C589,'E8.b. KKAuf_WAV'!$E$6:$E$405,H589,'E8.b. KKAuf_WAV'!$C$6:$C$405,"geleistete Anzahlungen auf immaterielle Vermögensgegenstände")</f>
        <v>0</v>
      </c>
      <c r="AB589" s="980">
        <f>SUMIFS('E8.c. KKAuf_BKZ_NAB_IZ'!$L$6:$L$405,'E8.c. KKAuf_BKZ_NAB_IZ'!$B$6:$B$405,$C589,'E8.c. KKAuf_BKZ_NAB_IZ'!$C$6:$C$405,$H589)</f>
        <v>0</v>
      </c>
      <c r="AC589" s="974"/>
      <c r="AD589" s="980">
        <f t="shared" si="207"/>
        <v>0</v>
      </c>
      <c r="AE589" s="984">
        <f>$AE$15</f>
        <v>0</v>
      </c>
      <c r="AF589" s="984">
        <f>$AF$15</f>
        <v>0</v>
      </c>
      <c r="AG589" s="984">
        <f>$AG$15</f>
        <v>0</v>
      </c>
      <c r="AH589" s="982">
        <f t="shared" si="192"/>
        <v>0</v>
      </c>
      <c r="AJ589" s="980">
        <f t="shared" si="204"/>
        <v>0</v>
      </c>
      <c r="AK589" s="984">
        <f>$AK$15</f>
        <v>0</v>
      </c>
      <c r="AL589" s="984">
        <f>$AL$15</f>
        <v>0</v>
      </c>
      <c r="AM589" s="984">
        <f>$AM$15</f>
        <v>0</v>
      </c>
      <c r="AN589" s="982">
        <f t="shared" si="205"/>
        <v>0</v>
      </c>
    </row>
    <row r="590" spans="2:40" ht="15" hidden="1" thickBot="1" x14ac:dyDescent="0.25">
      <c r="B590" s="1447"/>
      <c r="C590" s="1002">
        <f>C585</f>
        <v>0</v>
      </c>
      <c r="D590" s="1450"/>
      <c r="E590" s="1408"/>
      <c r="F590" s="1408"/>
      <c r="G590" s="990"/>
      <c r="H590" s="983">
        <v>2027</v>
      </c>
      <c r="I590" s="972"/>
      <c r="J590" s="803">
        <f t="shared" si="206"/>
        <v>0</v>
      </c>
      <c r="K590" s="804"/>
      <c r="L590" s="803">
        <f t="shared" si="196"/>
        <v>0</v>
      </c>
      <c r="M590" s="804"/>
      <c r="N590" s="803">
        <f t="shared" si="203"/>
        <v>0</v>
      </c>
      <c r="O590" s="804"/>
      <c r="P590" s="803">
        <f t="shared" si="202"/>
        <v>0</v>
      </c>
      <c r="Q590" s="760"/>
      <c r="R590" s="980">
        <f>SUMIFS('E8.a. KKAuf_SAV'!$X$6:$X$2005,'E8.a. KKAuf_SAV'!$B$6:$B$2005,$C590,'E8.a. KKAuf_SAV'!$D$6:$D$2005,$H590)</f>
        <v>0</v>
      </c>
      <c r="S590" s="980">
        <f>SUMIFS('E8.b. KKAuf_WAV'!$N$6:$N$405,'E8.b. KKAuf_WAV'!$B$6:$B$405,$C590,'E8.b. KKAuf_WAV'!$E$6:$E$405,H590)-SUMIFS('E8.b. KKAuf_WAV'!$N$6:$N$405,'E8.b. KKAuf_WAV'!$B$6:$B$405,$C590,'E8.b. KKAuf_WAV'!$C$6:$C$405,"Geschäfts- oder Firmenwert",'E8.b. KKAuf_WAV'!$D$6:$D$405,H590)</f>
        <v>0</v>
      </c>
      <c r="T590" s="974"/>
      <c r="U590" s="980">
        <f>SUMIFS('E8.a. KKAuf_SAV'!$W$6:$W$2005,'E8.a. KKAuf_SAV'!$B$6:$B$2005,$C590,'E8.a. KKAuf_SAV'!$D$6:$D$2005,H590)</f>
        <v>0</v>
      </c>
      <c r="V590" s="980">
        <f>SUMIFS('E8.b. KKAuf_WAV'!$M$6:$M$405,'E8.b. KKAuf_WAV'!$B$6:$B$405,$C590,'E8.b. KKAuf_WAV'!$E$6:$E$405,$H590,'E8.b. KKAuf_WAV'!$C$6:$C$405,"&lt;&gt;"&amp;"geleistete Anzahlungen auf immaterielle Vermögensgegenstände",'E8.b. KKAuf_WAV'!$C$6:$C$405,"&lt;&gt;"&amp;"geleistete Anzahlungen und Anlagen im Bau des Sachanlagevermögens",'E8.b. KKAuf_WAV'!$C$6:$C$405,"&lt;&gt;"&amp;"Geschäfts- oder Firmenwert")</f>
        <v>0</v>
      </c>
      <c r="W590" s="980">
        <f>SUMIFS('E8.b. KKAuf_WAV'!$M$6:$M$405,'E8.b. KKAuf_WAV'!$B$6:$B$405,$C590,'E8.b. KKAuf_WAV'!$E$6:$E$405,H590,'E8.b. KKAuf_WAV'!$C$6:$C$405,"geleistete Anzahlungen und Anlagen im Bau des Sachanlagevermögens")+ SUMIFS('E8.b. KKAuf_WAV'!$M$6:$M$405,'E8.b. KKAuf_WAV'!$B$6:$B$405,$C590,'E8.b. KKAuf_WAV'!$E$6:$E$405,H590,'E8.b. KKAuf_WAV'!$C$6:$C$405,"geleistete Anzahlungen auf immaterielle Vermögensgegenstände")</f>
        <v>0</v>
      </c>
      <c r="X590" s="980">
        <f>SUMIFS('E8.c. KKAuf_BKZ_NAB_IZ'!$K$6:$K$405,'E8.c. KKAuf_BKZ_NAB_IZ'!$B$6:$B$405,$C590,'E8.c. KKAuf_BKZ_NAB_IZ'!$C$6:$C$405,$H590)</f>
        <v>0</v>
      </c>
      <c r="Y590" s="980">
        <f>SUMIFS('E8.a. KKAuf_SAV'!$Y$6:$Y$2005,'E8.a. KKAuf_SAV'!$B$6:$B$2005,$C590,'E8.a. KKAuf_SAV'!$D$6:$D$2005,$H590)</f>
        <v>0</v>
      </c>
      <c r="Z590" s="980">
        <f>SUMIFS('E8.b. KKAuf_WAV'!$O$6:$O$405,'E8.b. KKAuf_WAV'!$B$6:$B$405,$C590,'E8.b. KKAuf_WAV'!$E$6:$E$405,$H590,'E8.b. KKAuf_WAV'!$C$6:$C$405,"&lt;&gt;"&amp;"geleistete Anzahlungen auf immaterielle Vermögensgegenstände",'E8.b. KKAuf_WAV'!$C$6:$C$405,"&lt;&gt;"&amp;"geleistete Anzahlungen und Anlagen im Bau des Sachanlagevermögens",'E8.b. KKAuf_WAV'!$C$6:$C$405,"&lt;&gt;"&amp;"Geschäfts- oder Firmenwert")</f>
        <v>0</v>
      </c>
      <c r="AA590" s="980">
        <f>SUMIFS('E8.b. KKAuf_WAV'!$O$6:$O$405,'E8.b. KKAuf_WAV'!$B$6:$B$405,$C590,'E8.b. KKAuf_WAV'!$E$6:$E$405,H590,'E8.b. KKAuf_WAV'!$C$6:$C$405,"geleistete Anzahlungen und Anlagen im Bau des Sachanlagevermögens")+ SUMIFS('E8.b. KKAuf_WAV'!$O$6:$O$405,'E8.b. KKAuf_WAV'!$B$6:$B$405,$C590,'E8.b. KKAuf_WAV'!$E$6:$E$405,H590,'E8.b. KKAuf_WAV'!$C$6:$C$405,"geleistete Anzahlungen auf immaterielle Vermögensgegenstände")</f>
        <v>0</v>
      </c>
      <c r="AB590" s="980">
        <f>SUMIFS('E8.c. KKAuf_BKZ_NAB_IZ'!$L$6:$L$405,'E8.c. KKAuf_BKZ_NAB_IZ'!$B$6:$B$405,$C590,'E8.c. KKAuf_BKZ_NAB_IZ'!$C$6:$C$405,$H590)</f>
        <v>0</v>
      </c>
      <c r="AC590" s="974"/>
      <c r="AD590" s="980">
        <f t="shared" si="207"/>
        <v>0</v>
      </c>
      <c r="AE590" s="984">
        <f>$AE$16</f>
        <v>0</v>
      </c>
      <c r="AF590" s="984">
        <f>$AF$16</f>
        <v>0</v>
      </c>
      <c r="AG590" s="984">
        <f>$AG$16</f>
        <v>0</v>
      </c>
      <c r="AH590" s="982">
        <f t="shared" ref="AH590:AH653" si="208">IFERROR($AD590*AG590,0)</f>
        <v>0</v>
      </c>
      <c r="AJ590" s="980">
        <f t="shared" si="204"/>
        <v>0</v>
      </c>
      <c r="AK590" s="984">
        <f>$AK$16</f>
        <v>0</v>
      </c>
      <c r="AL590" s="984">
        <f>$AL$16</f>
        <v>0</v>
      </c>
      <c r="AM590" s="984">
        <f>$AM$16</f>
        <v>0</v>
      </c>
      <c r="AN590" s="982">
        <f t="shared" si="205"/>
        <v>0</v>
      </c>
    </row>
    <row r="591" spans="2:40" ht="15" hidden="1" thickBot="1" x14ac:dyDescent="0.25">
      <c r="B591" s="1448"/>
      <c r="C591" s="1003">
        <f>C585</f>
        <v>0</v>
      </c>
      <c r="D591" s="1451"/>
      <c r="E591" s="1409"/>
      <c r="F591" s="1409"/>
      <c r="G591" s="970"/>
      <c r="H591" s="986">
        <v>2028</v>
      </c>
      <c r="I591" s="972"/>
      <c r="J591" s="815">
        <f t="shared" si="206"/>
        <v>0</v>
      </c>
      <c r="K591" s="804"/>
      <c r="L591" s="814">
        <f t="shared" si="196"/>
        <v>0</v>
      </c>
      <c r="M591" s="804"/>
      <c r="N591" s="814">
        <f t="shared" si="203"/>
        <v>0</v>
      </c>
      <c r="O591" s="804"/>
      <c r="P591" s="814">
        <f t="shared" si="202"/>
        <v>0</v>
      </c>
      <c r="Q591" s="760"/>
      <c r="R591" s="987">
        <f>SUMIFS('E8.a. KKAuf_SAV'!$X$6:$X$2005,'E8.a. KKAuf_SAV'!$B$6:$B$2005,$C591,'E8.a. KKAuf_SAV'!$D$6:$D$2005,$H591)</f>
        <v>0</v>
      </c>
      <c r="S591" s="987">
        <f>SUMIFS('E8.b. KKAuf_WAV'!$N$6:$N$405,'E8.b. KKAuf_WAV'!$B$6:$B$405,$C591,'E8.b. KKAuf_WAV'!$E$6:$E$405,H591)-SUMIFS('E8.b. KKAuf_WAV'!$N$6:$N$405,'E8.b. KKAuf_WAV'!$B$6:$B$405,$C591,'E8.b. KKAuf_WAV'!$C$6:$C$405,"Geschäfts- oder Firmenwert",'E8.b. KKAuf_WAV'!$D$6:$D$405,H591)</f>
        <v>0</v>
      </c>
      <c r="T591" s="974"/>
      <c r="U591" s="987">
        <f>SUMIFS('E8.a. KKAuf_SAV'!$W$6:$W$2005,'E8.a. KKAuf_SAV'!$B$6:$B$2005,$C591,'E8.a. KKAuf_SAV'!$D$6:$D$2005,H591)</f>
        <v>0</v>
      </c>
      <c r="V591" s="987">
        <f>SUMIFS('E8.b. KKAuf_WAV'!$M$6:$M$405,'E8.b. KKAuf_WAV'!$B$6:$B$405,$C591,'E8.b. KKAuf_WAV'!$E$6:$E$405,$H591,'E8.b. KKAuf_WAV'!$C$6:$C$405,"&lt;&gt;"&amp;"geleistete Anzahlungen auf immaterielle Vermögensgegenstände",'E8.b. KKAuf_WAV'!$C$6:$C$405,"&lt;&gt;"&amp;"geleistete Anzahlungen und Anlagen im Bau des Sachanlagevermögens",'E8.b. KKAuf_WAV'!$C$6:$C$405,"&lt;&gt;"&amp;"Geschäfts- oder Firmenwert")</f>
        <v>0</v>
      </c>
      <c r="W591" s="987">
        <f>SUMIFS('E8.b. KKAuf_WAV'!$M$6:$M$405,'E8.b. KKAuf_WAV'!$B$6:$B$405,$C591,'E8.b. KKAuf_WAV'!$E$6:$E$405,H591,'E8.b. KKAuf_WAV'!$C$6:$C$405,"geleistete Anzahlungen und Anlagen im Bau des Sachanlagevermögens")+ SUMIFS('E8.b. KKAuf_WAV'!$M$6:$M$405,'E8.b. KKAuf_WAV'!$B$6:$B$405,$C591,'E8.b. KKAuf_WAV'!$E$6:$E$405,H591,'E8.b. KKAuf_WAV'!$C$6:$C$405,"geleistete Anzahlungen auf immaterielle Vermögensgegenstände")</f>
        <v>0</v>
      </c>
      <c r="X591" s="987">
        <f>SUMIFS('E8.c. KKAuf_BKZ_NAB_IZ'!$K$6:$K$405,'E8.c. KKAuf_BKZ_NAB_IZ'!$B$6:$B$405,$C591,'E8.c. KKAuf_BKZ_NAB_IZ'!$C$6:$C$405,$H591)</f>
        <v>0</v>
      </c>
      <c r="Y591" s="987">
        <f>SUMIFS('E8.a. KKAuf_SAV'!$Y$6:$Y$2005,'E8.a. KKAuf_SAV'!$B$6:$B$2005,$C591,'E8.a. KKAuf_SAV'!$D$6:$D$2005,$H591)</f>
        <v>0</v>
      </c>
      <c r="Z591" s="987">
        <f>SUMIFS('E8.b. KKAuf_WAV'!$O$6:$O$405,'E8.b. KKAuf_WAV'!$B$6:$B$405,$C591,'E8.b. KKAuf_WAV'!$E$6:$E$405,$H591,'E8.b. KKAuf_WAV'!$C$6:$C$405,"&lt;&gt;"&amp;"geleistete Anzahlungen auf immaterielle Vermögensgegenstände",'E8.b. KKAuf_WAV'!$C$6:$C$405,"&lt;&gt;"&amp;"geleistete Anzahlungen und Anlagen im Bau des Sachanlagevermögens",'E8.b. KKAuf_WAV'!$C$6:$C$405,"&lt;&gt;"&amp;"Geschäfts- oder Firmenwert")</f>
        <v>0</v>
      </c>
      <c r="AA591" s="987">
        <f>SUMIFS('E8.b. KKAuf_WAV'!$O$6:$O$405,'E8.b. KKAuf_WAV'!$B$6:$B$405,$C591,'E8.b. KKAuf_WAV'!$E$6:$E$405,H591,'E8.b. KKAuf_WAV'!$C$6:$C$405,"geleistete Anzahlungen und Anlagen im Bau des Sachanlagevermögens")+ SUMIFS('E8.b. KKAuf_WAV'!$O$6:$O$405,'E8.b. KKAuf_WAV'!$B$6:$B$405,$C591,'E8.b. KKAuf_WAV'!$E$6:$E$405,H591,'E8.b. KKAuf_WAV'!$C$6:$C$405,"geleistete Anzahlungen auf immaterielle Vermögensgegenstände")</f>
        <v>0</v>
      </c>
      <c r="AB591" s="987">
        <f>SUMIFS('E8.c. KKAuf_BKZ_NAB_IZ'!$L$6:$L$405,'E8.c. KKAuf_BKZ_NAB_IZ'!$B$6:$B$405,$C591,'E8.c. KKAuf_BKZ_NAB_IZ'!$C$6:$C$405,$H591)</f>
        <v>0</v>
      </c>
      <c r="AC591" s="974"/>
      <c r="AD591" s="987">
        <f t="shared" si="207"/>
        <v>0</v>
      </c>
      <c r="AE591" s="988">
        <f>$AE$17</f>
        <v>0</v>
      </c>
      <c r="AF591" s="988">
        <f>$AF$17</f>
        <v>0</v>
      </c>
      <c r="AG591" s="988">
        <f>$AG$17</f>
        <v>0</v>
      </c>
      <c r="AH591" s="989">
        <f t="shared" si="208"/>
        <v>0</v>
      </c>
      <c r="AJ591" s="987">
        <f t="shared" si="204"/>
        <v>0</v>
      </c>
      <c r="AK591" s="988">
        <f>$AK$17</f>
        <v>0</v>
      </c>
      <c r="AL591" s="988">
        <f>$AL$17</f>
        <v>0</v>
      </c>
      <c r="AM591" s="988">
        <f>$AM$17</f>
        <v>0</v>
      </c>
      <c r="AN591" s="989">
        <f t="shared" si="205"/>
        <v>0</v>
      </c>
    </row>
    <row r="592" spans="2:40" ht="14.25" customHeight="1" x14ac:dyDescent="0.2">
      <c r="B592" s="1446"/>
      <c r="C592" s="1001">
        <f>B592</f>
        <v>0</v>
      </c>
      <c r="D592" s="1449"/>
      <c r="E592" s="1407"/>
      <c r="F592" s="1410"/>
      <c r="G592" s="990"/>
      <c r="H592" s="991">
        <v>2022</v>
      </c>
      <c r="I592" s="972"/>
      <c r="J592" s="813">
        <f t="shared" si="206"/>
        <v>0</v>
      </c>
      <c r="K592" s="804"/>
      <c r="L592" s="813">
        <f t="shared" si="196"/>
        <v>0</v>
      </c>
      <c r="M592" s="804"/>
      <c r="N592" s="813">
        <f t="shared" si="203"/>
        <v>0</v>
      </c>
      <c r="O592" s="804"/>
      <c r="P592" s="813">
        <f t="shared" ref="P592:P598" si="209">IFERROR((AJ592*AK592+AD592*AE592)*0.4*0.035*$F$592,0)</f>
        <v>0</v>
      </c>
      <c r="Q592" s="760"/>
      <c r="R592" s="992">
        <f>SUMIFS('E8.a. KKAuf_SAV'!$X$6:$X$2005,'E8.a. KKAuf_SAV'!$B$6:$B$2005,$C592,'E8.a. KKAuf_SAV'!$D$6:$D$2005,$H592)</f>
        <v>0</v>
      </c>
      <c r="S592" s="992">
        <f>SUMIFS('E8.b. KKAuf_WAV'!$N$6:$N$405,'E8.b. KKAuf_WAV'!$B$6:$B$405,$C592,'E8.b. KKAuf_WAV'!$E$6:$E$405,H592)-SUMIFS('E8.b. KKAuf_WAV'!$N$6:$N$405,'E8.b. KKAuf_WAV'!$B$6:$B$405,$C592,'E8.b. KKAuf_WAV'!$C$6:$C$405,"Geschäfts- oder Firmenwert",'E8.b. KKAuf_WAV'!$D$6:$D$405,H592)</f>
        <v>0</v>
      </c>
      <c r="T592" s="974"/>
      <c r="U592" s="992">
        <f>SUMIFS('E8.a. KKAuf_SAV'!$W$6:$W$2005,'E8.a. KKAuf_SAV'!$B$6:$B$2005,$C592,'E8.a. KKAuf_SAV'!$D$6:$D$2005,H592)</f>
        <v>0</v>
      </c>
      <c r="V592" s="992">
        <f>SUMIFS('E8.b. KKAuf_WAV'!$M$6:$M$405,'E8.b. KKAuf_WAV'!$B$6:$B$405,$C592,'E8.b. KKAuf_WAV'!$E$6:$E$405,$H592,'E8.b. KKAuf_WAV'!$C$6:$C$405,"&lt;&gt;"&amp;"geleistete Anzahlungen auf immaterielle Vermögensgegenstände",'E8.b. KKAuf_WAV'!$C$6:$C$405,"&lt;&gt;"&amp;"geleistete Anzahlungen und Anlagen im Bau des Sachanlagevermögens",'E8.b. KKAuf_WAV'!$C$6:$C$405,"&lt;&gt;"&amp;"Geschäfts- oder Firmenwert")</f>
        <v>0</v>
      </c>
      <c r="W592" s="992">
        <f>SUMIFS('E8.b. KKAuf_WAV'!$M$6:$M$405,'E8.b. KKAuf_WAV'!$B$6:$B$405,$C592,'E8.b. KKAuf_WAV'!$E$6:$E$405,Listen!$AA$3,'E8.b. KKAuf_WAV'!$C$6:$C$405,"geleistete Anzahlungen und Anlagen im Bau des Sachanlagevermögens")+ SUMIFS('E8.b. KKAuf_WAV'!$M$6:$M$405,'E8.b. KKAuf_WAV'!$B$6:$B$405,$C592,'E8.b. KKAuf_WAV'!$E$6:$E$405,Listen!$AA$3,'E8.b. KKAuf_WAV'!$C$6:$C$405,"geleistete Anzahlungen auf immaterielle Vermögensgegenstände")</f>
        <v>0</v>
      </c>
      <c r="X592" s="992">
        <f>SUMIFS('E8.c. KKAuf_BKZ_NAB_IZ'!$K$6:$K$405,'E8.c. KKAuf_BKZ_NAB_IZ'!$B$6:$B$405,$C592,'E8.c. KKAuf_BKZ_NAB_IZ'!$C$6:$C$405,$H592)</f>
        <v>0</v>
      </c>
      <c r="Y592" s="992">
        <f>SUMIFS('E8.a. KKAuf_SAV'!$Y$6:$Y$2005,'E8.a. KKAuf_SAV'!$B$6:$B$2005,$C592,'E8.a. KKAuf_SAV'!$D$6:$D$2005,$H592)</f>
        <v>0</v>
      </c>
      <c r="Z592" s="992">
        <f>SUMIFS('E8.b. KKAuf_WAV'!$O$6:$O$405,'E8.b. KKAuf_WAV'!$B$6:$B$405,$C592,'E8.b. KKAuf_WAV'!$E$6:$E$405,$H592,'E8.b. KKAuf_WAV'!$C$6:$C$405,"&lt;&gt;"&amp;"geleistete Anzahlungen auf immaterielle Vermögensgegenstände",'E8.b. KKAuf_WAV'!$C$6:$C$405,"&lt;&gt;"&amp;"geleistete Anzahlungen und Anlagen im Bau des Sachanlagevermögens",'E8.b. KKAuf_WAV'!$C$6:$C$405,"&lt;&gt;"&amp;"Geschäfts- oder Firmenwert")</f>
        <v>0</v>
      </c>
      <c r="AA592" s="992">
        <f>SUMIFS('E8.b. KKAuf_WAV'!$O$6:$O$405,'E8.b. KKAuf_WAV'!$B$6:$B$405,$C592,'E8.b. KKAuf_WAV'!$E$6:$E$405,Listen!$AA$3,'E8.b. KKAuf_WAV'!$C$6:$C$405,"geleistete Anzahlungen und Anlagen im Bau des Sachanlagevermögens")+ SUMIFS('E8.b. KKAuf_WAV'!$O$6:$O$405,'E8.b. KKAuf_WAV'!$B$6:$B$405,$C592,'E8.b. KKAuf_WAV'!$E$6:$E$405,Listen!$AA$3,'E8.b. KKAuf_WAV'!$C$6:$C$405,"geleistete Anzahlungen auf immaterielle Vermögensgegenstände")</f>
        <v>0</v>
      </c>
      <c r="AB592" s="992">
        <f>SUMIFS('E8.c. KKAuf_BKZ_NAB_IZ'!$L$6:$L$405,'E8.c. KKAuf_BKZ_NAB_IZ'!$B$6:$B$405,$C592,'E8.c. KKAuf_BKZ_NAB_IZ'!$C$6:$C$405,$H592)</f>
        <v>0</v>
      </c>
      <c r="AC592" s="974"/>
      <c r="AD592" s="993">
        <f t="shared" si="207"/>
        <v>0</v>
      </c>
      <c r="AE592" s="993">
        <f>$AE$11</f>
        <v>5.0700000000000002E-2</v>
      </c>
      <c r="AF592" s="993">
        <f>$AF$11</f>
        <v>1.7100000000000001E-2</v>
      </c>
      <c r="AG592" s="993">
        <f>$AG$11</f>
        <v>3.0499999999999999E-2</v>
      </c>
      <c r="AH592" s="994">
        <f t="shared" si="208"/>
        <v>0</v>
      </c>
      <c r="AJ592" s="993">
        <f t="shared" si="204"/>
        <v>0</v>
      </c>
      <c r="AK592" s="993">
        <f>$AK$11</f>
        <v>5.0700000000000002E-2</v>
      </c>
      <c r="AL592" s="993">
        <f>$AL$11</f>
        <v>1.7100000000000001E-2</v>
      </c>
      <c r="AM592" s="993">
        <f>$AM$11</f>
        <v>3.0499999999999999E-2</v>
      </c>
      <c r="AN592" s="994">
        <f t="shared" si="205"/>
        <v>0</v>
      </c>
    </row>
    <row r="593" spans="2:40" x14ac:dyDescent="0.2">
      <c r="B593" s="1447"/>
      <c r="C593" s="1002">
        <f>C592</f>
        <v>0</v>
      </c>
      <c r="D593" s="1450"/>
      <c r="E593" s="1408"/>
      <c r="F593" s="1408"/>
      <c r="G593" s="990"/>
      <c r="H593" s="983">
        <v>2023</v>
      </c>
      <c r="I593" s="972"/>
      <c r="J593" s="805">
        <f t="shared" si="206"/>
        <v>0</v>
      </c>
      <c r="K593" s="804"/>
      <c r="L593" s="803">
        <f t="shared" si="196"/>
        <v>0</v>
      </c>
      <c r="M593" s="804"/>
      <c r="N593" s="803">
        <f t="shared" si="203"/>
        <v>0</v>
      </c>
      <c r="O593" s="804"/>
      <c r="P593" s="803">
        <f t="shared" si="209"/>
        <v>0</v>
      </c>
      <c r="Q593" s="760"/>
      <c r="R593" s="980">
        <f>SUMIFS('E8.a. KKAuf_SAV'!$X$6:$X$2005,'E8.a. KKAuf_SAV'!$B$6:$B$2005,$C593,'E8.a. KKAuf_SAV'!$D$6:$D$2005,$H593)</f>
        <v>0</v>
      </c>
      <c r="S593" s="980">
        <f>SUMIFS('E8.b. KKAuf_WAV'!$N$6:$N$405,'E8.b. KKAuf_WAV'!$B$6:$B$405,$C593,'E8.b. KKAuf_WAV'!$E$6:$E$405,H593)-SUMIFS('E8.b. KKAuf_WAV'!$N$6:$N$405,'E8.b. KKAuf_WAV'!$B$6:$B$405,$C593,'E8.b. KKAuf_WAV'!$C$6:$C$405,"Geschäfts- oder Firmenwert",'E8.b. KKAuf_WAV'!$D$6:$D$405,H593)</f>
        <v>0</v>
      </c>
      <c r="T593" s="974"/>
      <c r="U593" s="980">
        <f>SUMIFS('E8.a. KKAuf_SAV'!$W$6:$W$2005,'E8.a. KKAuf_SAV'!$B$6:$B$2005,$C593,'E8.a. KKAuf_SAV'!$D$6:$D$2005,H593)</f>
        <v>0</v>
      </c>
      <c r="V593" s="980">
        <f>SUMIFS('E8.b. KKAuf_WAV'!$M$6:$M$405,'E8.b. KKAuf_WAV'!$B$6:$B$405,$C593,'E8.b. KKAuf_WAV'!$E$6:$E$405,$H593,'E8.b. KKAuf_WAV'!$C$6:$C$405,"&lt;&gt;"&amp;"geleistete Anzahlungen auf immaterielle Vermögensgegenstände",'E8.b. KKAuf_WAV'!$C$6:$C$405,"&lt;&gt;"&amp;"geleistete Anzahlungen und Anlagen im Bau des Sachanlagevermögens",'E8.b. KKAuf_WAV'!$C$6:$C$405,"&lt;&gt;"&amp;"Geschäfts- oder Firmenwert")</f>
        <v>0</v>
      </c>
      <c r="W593" s="980"/>
      <c r="X593" s="980">
        <f>SUMIFS('E8.c. KKAuf_BKZ_NAB_IZ'!$K$6:$K$405,'E8.c. KKAuf_BKZ_NAB_IZ'!$B$6:$B$405,$C593,'E8.c. KKAuf_BKZ_NAB_IZ'!$C$6:$C$405,$H593)</f>
        <v>0</v>
      </c>
      <c r="Y593" s="980">
        <f>SUMIFS('E8.a. KKAuf_SAV'!$Y$6:$Y$2005,'E8.a. KKAuf_SAV'!$B$6:$B$2005,$C593,'E8.a. KKAuf_SAV'!$D$6:$D$2005,$H593)</f>
        <v>0</v>
      </c>
      <c r="Z593" s="980">
        <f>SUMIFS('E8.b. KKAuf_WAV'!$O$6:$O$405,'E8.b. KKAuf_WAV'!$B$6:$B$405,$C593,'E8.b. KKAuf_WAV'!$E$6:$E$405,$H593,'E8.b. KKAuf_WAV'!$C$6:$C$405,"&lt;&gt;"&amp;"geleistete Anzahlungen auf immaterielle Vermögensgegenstände",'E8.b. KKAuf_WAV'!$C$6:$C$405,"&lt;&gt;"&amp;"geleistete Anzahlungen und Anlagen im Bau des Sachanlagevermögens",'E8.b. KKAuf_WAV'!$C$6:$C$405,"&lt;&gt;"&amp;"Geschäfts- oder Firmenwert")</f>
        <v>0</v>
      </c>
      <c r="AA593" s="980"/>
      <c r="AB593" s="980">
        <f>SUMIFS('E8.c. KKAuf_BKZ_NAB_IZ'!$L$6:$L$405,'E8.c. KKAuf_BKZ_NAB_IZ'!$B$6:$B$405,$C593,'E8.c. KKAuf_BKZ_NAB_IZ'!$C$6:$C$405,$H593)</f>
        <v>0</v>
      </c>
      <c r="AC593" s="974"/>
      <c r="AD593" s="980">
        <f t="shared" si="207"/>
        <v>0</v>
      </c>
      <c r="AE593" s="984">
        <f>$AE$12</f>
        <v>5.0700000000000002E-2</v>
      </c>
      <c r="AF593" s="984">
        <f>$AF$12</f>
        <v>1.7100000000000001E-2</v>
      </c>
      <c r="AG593" s="984">
        <f>$AG$12</f>
        <v>3.0499999999999999E-2</v>
      </c>
      <c r="AH593" s="982">
        <f t="shared" si="208"/>
        <v>0</v>
      </c>
      <c r="AJ593" s="980"/>
      <c r="AK593" s="984">
        <f>$AK$12</f>
        <v>5.0700000000000002E-2</v>
      </c>
      <c r="AL593" s="984">
        <f>$AL$12</f>
        <v>1.7100000000000001E-2</v>
      </c>
      <c r="AM593" s="984">
        <f>$AM$12</f>
        <v>3.0499999999999999E-2</v>
      </c>
      <c r="AN593" s="982">
        <f t="shared" si="205"/>
        <v>0</v>
      </c>
    </row>
    <row r="594" spans="2:40" x14ac:dyDescent="0.2">
      <c r="B594" s="1447"/>
      <c r="C594" s="1002">
        <f>C592</f>
        <v>0</v>
      </c>
      <c r="D594" s="1450"/>
      <c r="E594" s="1408"/>
      <c r="F594" s="1408"/>
      <c r="G594" s="990"/>
      <c r="H594" s="983">
        <v>2024</v>
      </c>
      <c r="I594" s="972"/>
      <c r="J594" s="803">
        <f t="shared" si="206"/>
        <v>0</v>
      </c>
      <c r="K594" s="804"/>
      <c r="L594" s="803">
        <f t="shared" si="196"/>
        <v>0</v>
      </c>
      <c r="M594" s="804"/>
      <c r="N594" s="803">
        <f t="shared" si="203"/>
        <v>0</v>
      </c>
      <c r="O594" s="804"/>
      <c r="P594" s="803">
        <f t="shared" si="209"/>
        <v>0</v>
      </c>
      <c r="Q594" s="760"/>
      <c r="R594" s="980">
        <f>SUMIFS('E8.a. KKAuf_SAV'!$X$6:$X$2005,'E8.a. KKAuf_SAV'!$B$6:$B$2005,$C594,'E8.a. KKAuf_SAV'!$D$6:$D$2005,$H594)</f>
        <v>0</v>
      </c>
      <c r="S594" s="980">
        <f>SUMIFS('E8.b. KKAuf_WAV'!$N$6:$N$405,'E8.b. KKAuf_WAV'!$B$6:$B$405,$C594,'E8.b. KKAuf_WAV'!$E$6:$E$405,H594)-SUMIFS('E8.b. KKAuf_WAV'!$N$6:$N$405,'E8.b. KKAuf_WAV'!$B$6:$B$405,$C594,'E8.b. KKAuf_WAV'!$C$6:$C$405,"Geschäfts- oder Firmenwert",'E8.b. KKAuf_WAV'!$D$6:$D$405,H594)</f>
        <v>0</v>
      </c>
      <c r="T594" s="974"/>
      <c r="U594" s="980">
        <f>SUMIFS('E8.a. KKAuf_SAV'!$W$6:$W$2005,'E8.a. KKAuf_SAV'!$B$6:$B$2005,$C594,'E8.a. KKAuf_SAV'!$D$6:$D$2005,H594)</f>
        <v>0</v>
      </c>
      <c r="V594" s="980">
        <f>SUMIFS('E8.b. KKAuf_WAV'!$M$6:$M$405,'E8.b. KKAuf_WAV'!$B$6:$B$405,$C594,'E8.b. KKAuf_WAV'!$E$6:$E$405,$H594,'E8.b. KKAuf_WAV'!$C$6:$C$405,"&lt;&gt;"&amp;"geleistete Anzahlungen auf immaterielle Vermögensgegenstände",'E8.b. KKAuf_WAV'!$C$6:$C$405,"&lt;&gt;"&amp;"geleistete Anzahlungen und Anlagen im Bau des Sachanlagevermögens",'E8.b. KKAuf_WAV'!$C$6:$C$405,"&lt;&gt;"&amp;"Geschäfts- oder Firmenwert")</f>
        <v>0</v>
      </c>
      <c r="W594" s="980">
        <f>SUMIFS('E8.b. KKAuf_WAV'!$M$6:$M$405,'E8.b. KKAuf_WAV'!$B$6:$B$405,$C594,'E8.b. KKAuf_WAV'!$E$6:$E$405,H594,'E8.b. KKAuf_WAV'!$C$6:$C$405,"geleistete Anzahlungen und Anlagen im Bau des Sachanlagevermögens")+ SUMIFS('E8.b. KKAuf_WAV'!$M$6:$M$405,'E8.b. KKAuf_WAV'!$B$6:$B$405,$C594,'E8.b. KKAuf_WAV'!$E$6:$E$405,H594,'E8.b. KKAuf_WAV'!$C$6:$C$405,"geleistete Anzahlungen auf immaterielle Vermögensgegenstände")</f>
        <v>0</v>
      </c>
      <c r="X594" s="980">
        <f>SUMIFS('E8.c. KKAuf_BKZ_NAB_IZ'!$K$6:$K$405,'E8.c. KKAuf_BKZ_NAB_IZ'!$B$6:$B$405,$C594,'E8.c. KKAuf_BKZ_NAB_IZ'!$C$6:$C$405,$H594)</f>
        <v>0</v>
      </c>
      <c r="Y594" s="980">
        <f>SUMIFS('E8.a. KKAuf_SAV'!$Y$6:$Y$2005,'E8.a. KKAuf_SAV'!$B$6:$B$2005,$C594,'E8.a. KKAuf_SAV'!$D$6:$D$2005,$H594)</f>
        <v>0</v>
      </c>
      <c r="Z594" s="980">
        <f>SUMIFS('E8.b. KKAuf_WAV'!$O$6:$O$405,'E8.b. KKAuf_WAV'!$B$6:$B$405,$C594,'E8.b. KKAuf_WAV'!$E$6:$E$405,$H594,'E8.b. KKAuf_WAV'!$C$6:$C$405,"&lt;&gt;"&amp;"geleistete Anzahlungen auf immaterielle Vermögensgegenstände",'E8.b. KKAuf_WAV'!$C$6:$C$405,"&lt;&gt;"&amp;"geleistete Anzahlungen und Anlagen im Bau des Sachanlagevermögens",'E8.b. KKAuf_WAV'!$C$6:$C$405,"&lt;&gt;"&amp;"Geschäfts- oder Firmenwert")</f>
        <v>0</v>
      </c>
      <c r="AA594" s="980">
        <f>SUMIFS('E8.b. KKAuf_WAV'!$O$6:$O$405,'E8.b. KKAuf_WAV'!$B$6:$B$405,$C594,'E8.b. KKAuf_WAV'!$E$6:$E$405,H594,'E8.b. KKAuf_WAV'!$C$6:$C$405,"geleistete Anzahlungen und Anlagen im Bau des Sachanlagevermögens")+ SUMIFS('E8.b. KKAuf_WAV'!$O$6:$O$405,'E8.b. KKAuf_WAV'!$B$6:$B$405,$C594,'E8.b. KKAuf_WAV'!$E$6:$E$405,H594,'E8.b. KKAuf_WAV'!$C$6:$C$405,"geleistete Anzahlungen auf immaterielle Vermögensgegenstände")</f>
        <v>0</v>
      </c>
      <c r="AB594" s="980">
        <f>SUMIFS('E8.c. KKAuf_BKZ_NAB_IZ'!$L$6:$L$405,'E8.c. KKAuf_BKZ_NAB_IZ'!$B$6:$B$405,$C594,'E8.c. KKAuf_BKZ_NAB_IZ'!$C$6:$C$405,$H594)</f>
        <v>0</v>
      </c>
      <c r="AC594" s="974"/>
      <c r="AD594" s="980">
        <f t="shared" si="207"/>
        <v>0</v>
      </c>
      <c r="AE594" s="984">
        <f>$AE$13</f>
        <v>6.93E-2</v>
      </c>
      <c r="AF594" s="984">
        <f>$AF$13</f>
        <v>3.8699999999999998E-2</v>
      </c>
      <c r="AG594" s="984">
        <f>$AG$13</f>
        <v>5.0900000000000001E-2</v>
      </c>
      <c r="AH594" s="982">
        <f t="shared" si="208"/>
        <v>0</v>
      </c>
      <c r="AJ594" s="980">
        <f t="shared" si="204"/>
        <v>0</v>
      </c>
      <c r="AK594" s="984">
        <f>$AK$13</f>
        <v>7.0099999999999996E-2</v>
      </c>
      <c r="AL594" s="984">
        <f>$AL$13</f>
        <v>3.6600000000000001E-2</v>
      </c>
      <c r="AM594" s="984">
        <f>$AM$13</f>
        <v>0.05</v>
      </c>
      <c r="AN594" s="982">
        <f t="shared" si="205"/>
        <v>0</v>
      </c>
    </row>
    <row r="595" spans="2:40" ht="15" thickBot="1" x14ac:dyDescent="0.25">
      <c r="B595" s="1447"/>
      <c r="C595" s="1002">
        <f>C592</f>
        <v>0</v>
      </c>
      <c r="D595" s="1450"/>
      <c r="E595" s="1408"/>
      <c r="F595" s="1408"/>
      <c r="G595" s="990"/>
      <c r="H595" s="983">
        <v>2025</v>
      </c>
      <c r="I595" s="972"/>
      <c r="J595" s="803">
        <f t="shared" si="206"/>
        <v>0</v>
      </c>
      <c r="K595" s="804"/>
      <c r="L595" s="803">
        <f t="shared" si="196"/>
        <v>0</v>
      </c>
      <c r="M595" s="804"/>
      <c r="N595" s="803">
        <f t="shared" si="203"/>
        <v>0</v>
      </c>
      <c r="O595" s="804"/>
      <c r="P595" s="803">
        <f t="shared" si="209"/>
        <v>0</v>
      </c>
      <c r="Q595" s="760"/>
      <c r="R595" s="980">
        <f>SUMIFS('E8.a. KKAuf_SAV'!$X$6:$X$2005,'E8.a. KKAuf_SAV'!$B$6:$B$2005,$C595,'E8.a. KKAuf_SAV'!$D$6:$D$2005,$H595)</f>
        <v>0</v>
      </c>
      <c r="S595" s="980">
        <f>SUMIFS('E8.b. KKAuf_WAV'!$N$6:$N$405,'E8.b. KKAuf_WAV'!$B$6:$B$405,$C595,'E8.b. KKAuf_WAV'!$E$6:$E$405,H595)-SUMIFS('E8.b. KKAuf_WAV'!$N$6:$N$405,'E8.b. KKAuf_WAV'!$B$6:$B$405,$C595,'E8.b. KKAuf_WAV'!$C$6:$C$405,"Geschäfts- oder Firmenwert",'E8.b. KKAuf_WAV'!$D$6:$D$405,H595)</f>
        <v>0</v>
      </c>
      <c r="T595" s="974"/>
      <c r="U595" s="980">
        <f>SUMIFS('E8.a. KKAuf_SAV'!$W$6:$W$2005,'E8.a. KKAuf_SAV'!$B$6:$B$2005,$C595,'E8.a. KKAuf_SAV'!$D$6:$D$2005,H595)</f>
        <v>0</v>
      </c>
      <c r="V595" s="980">
        <f>SUMIFS('E8.b. KKAuf_WAV'!$M$6:$M$405,'E8.b. KKAuf_WAV'!$B$6:$B$405,$C595,'E8.b. KKAuf_WAV'!$E$6:$E$405,$H595,'E8.b. KKAuf_WAV'!$C$6:$C$405,"&lt;&gt;"&amp;"geleistete Anzahlungen auf immaterielle Vermögensgegenstände",'E8.b. KKAuf_WAV'!$C$6:$C$405,"&lt;&gt;"&amp;"geleistete Anzahlungen und Anlagen im Bau des Sachanlagevermögens",'E8.b. KKAuf_WAV'!$C$6:$C$405,"&lt;&gt;"&amp;"Geschäfts- oder Firmenwert")</f>
        <v>0</v>
      </c>
      <c r="W595" s="980">
        <f>SUMIFS('E8.b. KKAuf_WAV'!$M$6:$M$405,'E8.b. KKAuf_WAV'!$B$6:$B$405,$C595,'E8.b. KKAuf_WAV'!$E$6:$E$405,H595,'E8.b. KKAuf_WAV'!$C$6:$C$405,"geleistete Anzahlungen und Anlagen im Bau des Sachanlagevermögens")+ SUMIFS('E8.b. KKAuf_WAV'!$M$6:$M$405,'E8.b. KKAuf_WAV'!$B$6:$B$405,$C595,'E8.b. KKAuf_WAV'!$E$6:$E$405,H595,'E8.b. KKAuf_WAV'!$C$6:$C$405,"geleistete Anzahlungen auf immaterielle Vermögensgegenstände")</f>
        <v>0</v>
      </c>
      <c r="X595" s="980">
        <f>SUMIFS('E8.c. KKAuf_BKZ_NAB_IZ'!$K$6:$K$405,'E8.c. KKAuf_BKZ_NAB_IZ'!$B$6:$B$405,$C595,'E8.c. KKAuf_BKZ_NAB_IZ'!$C$6:$C$405,$H595)</f>
        <v>0</v>
      </c>
      <c r="Y595" s="980">
        <f>SUMIFS('E8.a. KKAuf_SAV'!$Y$6:$Y$2005,'E8.a. KKAuf_SAV'!$B$6:$B$2005,$C595,'E8.a. KKAuf_SAV'!$D$6:$D$2005,$H595)</f>
        <v>0</v>
      </c>
      <c r="Z595" s="980">
        <f>SUMIFS('E8.b. KKAuf_WAV'!$O$6:$O$405,'E8.b. KKAuf_WAV'!$B$6:$B$405,$C595,'E8.b. KKAuf_WAV'!$E$6:$E$405,$H595,'E8.b. KKAuf_WAV'!$C$6:$C$405,"&lt;&gt;"&amp;"geleistete Anzahlungen auf immaterielle Vermögensgegenstände",'E8.b. KKAuf_WAV'!$C$6:$C$405,"&lt;&gt;"&amp;"geleistete Anzahlungen und Anlagen im Bau des Sachanlagevermögens",'E8.b. KKAuf_WAV'!$C$6:$C$405,"&lt;&gt;"&amp;"Geschäfts- oder Firmenwert")</f>
        <v>0</v>
      </c>
      <c r="AA595" s="980">
        <f>SUMIFS('E8.b. KKAuf_WAV'!$O$6:$O$405,'E8.b. KKAuf_WAV'!$B$6:$B$405,$C595,'E8.b. KKAuf_WAV'!$E$6:$E$405,H595,'E8.b. KKAuf_WAV'!$C$6:$C$405,"geleistete Anzahlungen und Anlagen im Bau des Sachanlagevermögens")+ SUMIFS('E8.b. KKAuf_WAV'!$O$6:$O$405,'E8.b. KKAuf_WAV'!$B$6:$B$405,$C595,'E8.b. KKAuf_WAV'!$E$6:$E$405,H595,'E8.b. KKAuf_WAV'!$C$6:$C$405,"geleistete Anzahlungen auf immaterielle Vermögensgegenstände")</f>
        <v>0</v>
      </c>
      <c r="AB595" s="980">
        <f>SUMIFS('E8.c. KKAuf_BKZ_NAB_IZ'!$L$6:$L$405,'E8.c. KKAuf_BKZ_NAB_IZ'!$B$6:$B$405,$C595,'E8.c. KKAuf_BKZ_NAB_IZ'!$C$6:$C$405,$H595)</f>
        <v>0</v>
      </c>
      <c r="AC595" s="974"/>
      <c r="AD595" s="980">
        <f t="shared" si="207"/>
        <v>0</v>
      </c>
      <c r="AE595" s="984">
        <f>$AE$14</f>
        <v>7.0099999999999996E-2</v>
      </c>
      <c r="AF595" s="984">
        <f>$AF$14</f>
        <v>3.6600000000000001E-2</v>
      </c>
      <c r="AG595" s="984">
        <f>$AG$14</f>
        <v>0.05</v>
      </c>
      <c r="AH595" s="982">
        <f t="shared" si="208"/>
        <v>0</v>
      </c>
      <c r="AJ595" s="980">
        <f t="shared" si="204"/>
        <v>0</v>
      </c>
      <c r="AK595" s="984">
        <f>$AK$14</f>
        <v>7.0099999999999996E-2</v>
      </c>
      <c r="AL595" s="984">
        <f>$AL$14</f>
        <v>3.6600000000000001E-2</v>
      </c>
      <c r="AM595" s="984">
        <f>$AM$14</f>
        <v>0.05</v>
      </c>
      <c r="AN595" s="982">
        <f t="shared" si="205"/>
        <v>0</v>
      </c>
    </row>
    <row r="596" spans="2:40" ht="15" hidden="1" thickBot="1" x14ac:dyDescent="0.25">
      <c r="B596" s="1447"/>
      <c r="C596" s="1002">
        <f>C592</f>
        <v>0</v>
      </c>
      <c r="D596" s="1450"/>
      <c r="E596" s="1408"/>
      <c r="F596" s="1408"/>
      <c r="G596" s="990"/>
      <c r="H596" s="983">
        <v>2026</v>
      </c>
      <c r="I596" s="972"/>
      <c r="J596" s="803">
        <f t="shared" si="206"/>
        <v>0</v>
      </c>
      <c r="K596" s="804"/>
      <c r="L596" s="803">
        <f t="shared" si="196"/>
        <v>0</v>
      </c>
      <c r="M596" s="804"/>
      <c r="N596" s="803">
        <f t="shared" si="203"/>
        <v>0</v>
      </c>
      <c r="O596" s="804"/>
      <c r="P596" s="803">
        <f t="shared" si="209"/>
        <v>0</v>
      </c>
      <c r="Q596" s="760"/>
      <c r="R596" s="980">
        <f>SUMIFS('E8.a. KKAuf_SAV'!$X$6:$X$2005,'E8.a. KKAuf_SAV'!$B$6:$B$2005,$C596,'E8.a. KKAuf_SAV'!$D$6:$D$2005,$H596)</f>
        <v>0</v>
      </c>
      <c r="S596" s="980">
        <f>SUMIFS('E8.b. KKAuf_WAV'!$N$6:$N$405,'E8.b. KKAuf_WAV'!$B$6:$B$405,$C596,'E8.b. KKAuf_WAV'!$E$6:$E$405,H596)-SUMIFS('E8.b. KKAuf_WAV'!$N$6:$N$405,'E8.b. KKAuf_WAV'!$B$6:$B$405,$C596,'E8.b. KKAuf_WAV'!$C$6:$C$405,"Geschäfts- oder Firmenwert",'E8.b. KKAuf_WAV'!$D$6:$D$405,H596)</f>
        <v>0</v>
      </c>
      <c r="T596" s="974"/>
      <c r="U596" s="980">
        <f>SUMIFS('E8.a. KKAuf_SAV'!$W$6:$W$2005,'E8.a. KKAuf_SAV'!$B$6:$B$2005,$C596,'E8.a. KKAuf_SAV'!$D$6:$D$2005,H596)</f>
        <v>0</v>
      </c>
      <c r="V596" s="980">
        <f>SUMIFS('E8.b. KKAuf_WAV'!$M$6:$M$405,'E8.b. KKAuf_WAV'!$B$6:$B$405,$C596,'E8.b. KKAuf_WAV'!$E$6:$E$405,$H596,'E8.b. KKAuf_WAV'!$C$6:$C$405,"&lt;&gt;"&amp;"geleistete Anzahlungen auf immaterielle Vermögensgegenstände",'E8.b. KKAuf_WAV'!$C$6:$C$405,"&lt;&gt;"&amp;"geleistete Anzahlungen und Anlagen im Bau des Sachanlagevermögens",'E8.b. KKAuf_WAV'!$C$6:$C$405,"&lt;&gt;"&amp;"Geschäfts- oder Firmenwert")</f>
        <v>0</v>
      </c>
      <c r="W596" s="980">
        <f>SUMIFS('E8.b. KKAuf_WAV'!$M$6:$M$405,'E8.b. KKAuf_WAV'!$B$6:$B$405,$C596,'E8.b. KKAuf_WAV'!$E$6:$E$405,H596,'E8.b. KKAuf_WAV'!$C$6:$C$405,"geleistete Anzahlungen und Anlagen im Bau des Sachanlagevermögens")+ SUMIFS('E8.b. KKAuf_WAV'!$M$6:$M$405,'E8.b. KKAuf_WAV'!$B$6:$B$405,$C596,'E8.b. KKAuf_WAV'!$E$6:$E$405,H596,'E8.b. KKAuf_WAV'!$C$6:$C$405,"geleistete Anzahlungen auf immaterielle Vermögensgegenstände")</f>
        <v>0</v>
      </c>
      <c r="X596" s="980">
        <f>SUMIFS('E8.c. KKAuf_BKZ_NAB_IZ'!$K$6:$K$405,'E8.c. KKAuf_BKZ_NAB_IZ'!$B$6:$B$405,$C596,'E8.c. KKAuf_BKZ_NAB_IZ'!$C$6:$C$405,$H596)</f>
        <v>0</v>
      </c>
      <c r="Y596" s="980">
        <f>SUMIFS('E8.a. KKAuf_SAV'!$Y$6:$Y$2005,'E8.a. KKAuf_SAV'!$B$6:$B$2005,$C596,'E8.a. KKAuf_SAV'!$D$6:$D$2005,$H596)</f>
        <v>0</v>
      </c>
      <c r="Z596" s="980">
        <f>SUMIFS('E8.b. KKAuf_WAV'!$O$6:$O$405,'E8.b. KKAuf_WAV'!$B$6:$B$405,$C596,'E8.b. KKAuf_WAV'!$E$6:$E$405,$H596,'E8.b. KKAuf_WAV'!$C$6:$C$405,"&lt;&gt;"&amp;"geleistete Anzahlungen auf immaterielle Vermögensgegenstände",'E8.b. KKAuf_WAV'!$C$6:$C$405,"&lt;&gt;"&amp;"geleistete Anzahlungen und Anlagen im Bau des Sachanlagevermögens",'E8.b. KKAuf_WAV'!$C$6:$C$405,"&lt;&gt;"&amp;"Geschäfts- oder Firmenwert")</f>
        <v>0</v>
      </c>
      <c r="AA596" s="980">
        <f>SUMIFS('E8.b. KKAuf_WAV'!$O$6:$O$405,'E8.b. KKAuf_WAV'!$B$6:$B$405,$C596,'E8.b. KKAuf_WAV'!$E$6:$E$405,H596,'E8.b. KKAuf_WAV'!$C$6:$C$405,"geleistete Anzahlungen und Anlagen im Bau des Sachanlagevermögens")+ SUMIFS('E8.b. KKAuf_WAV'!$O$6:$O$405,'E8.b. KKAuf_WAV'!$B$6:$B$405,$C596,'E8.b. KKAuf_WAV'!$E$6:$E$405,H596,'E8.b. KKAuf_WAV'!$C$6:$C$405,"geleistete Anzahlungen auf immaterielle Vermögensgegenstände")</f>
        <v>0</v>
      </c>
      <c r="AB596" s="980">
        <f>SUMIFS('E8.c. KKAuf_BKZ_NAB_IZ'!$L$6:$L$405,'E8.c. KKAuf_BKZ_NAB_IZ'!$B$6:$B$405,$C596,'E8.c. KKAuf_BKZ_NAB_IZ'!$C$6:$C$405,$H596)</f>
        <v>0</v>
      </c>
      <c r="AC596" s="974"/>
      <c r="AD596" s="980">
        <f t="shared" si="207"/>
        <v>0</v>
      </c>
      <c r="AE596" s="984">
        <f>$AE$15</f>
        <v>0</v>
      </c>
      <c r="AF596" s="984">
        <f>$AF$15</f>
        <v>0</v>
      </c>
      <c r="AG596" s="984">
        <f>$AG$15</f>
        <v>0</v>
      </c>
      <c r="AH596" s="982">
        <f t="shared" si="208"/>
        <v>0</v>
      </c>
      <c r="AJ596" s="980">
        <f t="shared" si="204"/>
        <v>0</v>
      </c>
      <c r="AK596" s="984">
        <f>$AK$15</f>
        <v>0</v>
      </c>
      <c r="AL596" s="984">
        <f>$AL$15</f>
        <v>0</v>
      </c>
      <c r="AM596" s="984">
        <f>$AM$15</f>
        <v>0</v>
      </c>
      <c r="AN596" s="982">
        <f t="shared" si="205"/>
        <v>0</v>
      </c>
    </row>
    <row r="597" spans="2:40" ht="15" hidden="1" thickBot="1" x14ac:dyDescent="0.25">
      <c r="B597" s="1447"/>
      <c r="C597" s="1002">
        <f>C592</f>
        <v>0</v>
      </c>
      <c r="D597" s="1450"/>
      <c r="E597" s="1408"/>
      <c r="F597" s="1408"/>
      <c r="G597" s="990"/>
      <c r="H597" s="983">
        <v>2027</v>
      </c>
      <c r="I597" s="972"/>
      <c r="J597" s="803">
        <f t="shared" si="206"/>
        <v>0</v>
      </c>
      <c r="K597" s="804"/>
      <c r="L597" s="803">
        <f t="shared" si="196"/>
        <v>0</v>
      </c>
      <c r="M597" s="804"/>
      <c r="N597" s="803">
        <f t="shared" si="203"/>
        <v>0</v>
      </c>
      <c r="O597" s="804"/>
      <c r="P597" s="803">
        <f t="shared" si="209"/>
        <v>0</v>
      </c>
      <c r="Q597" s="760"/>
      <c r="R597" s="980">
        <f>SUMIFS('E8.a. KKAuf_SAV'!$X$6:$X$2005,'E8.a. KKAuf_SAV'!$B$6:$B$2005,$C597,'E8.a. KKAuf_SAV'!$D$6:$D$2005,$H597)</f>
        <v>0</v>
      </c>
      <c r="S597" s="980">
        <f>SUMIFS('E8.b. KKAuf_WAV'!$N$6:$N$405,'E8.b. KKAuf_WAV'!$B$6:$B$405,$C597,'E8.b. KKAuf_WAV'!$E$6:$E$405,H597)-SUMIFS('E8.b. KKAuf_WAV'!$N$6:$N$405,'E8.b. KKAuf_WAV'!$B$6:$B$405,$C597,'E8.b. KKAuf_WAV'!$C$6:$C$405,"Geschäfts- oder Firmenwert",'E8.b. KKAuf_WAV'!$D$6:$D$405,H597)</f>
        <v>0</v>
      </c>
      <c r="T597" s="974"/>
      <c r="U597" s="980">
        <f>SUMIFS('E8.a. KKAuf_SAV'!$W$6:$W$2005,'E8.a. KKAuf_SAV'!$B$6:$B$2005,$C597,'E8.a. KKAuf_SAV'!$D$6:$D$2005,H597)</f>
        <v>0</v>
      </c>
      <c r="V597" s="980">
        <f>SUMIFS('E8.b. KKAuf_WAV'!$M$6:$M$405,'E8.b. KKAuf_WAV'!$B$6:$B$405,$C597,'E8.b. KKAuf_WAV'!$E$6:$E$405,$H597,'E8.b. KKAuf_WAV'!$C$6:$C$405,"&lt;&gt;"&amp;"geleistete Anzahlungen auf immaterielle Vermögensgegenstände",'E8.b. KKAuf_WAV'!$C$6:$C$405,"&lt;&gt;"&amp;"geleistete Anzahlungen und Anlagen im Bau des Sachanlagevermögens",'E8.b. KKAuf_WAV'!$C$6:$C$405,"&lt;&gt;"&amp;"Geschäfts- oder Firmenwert")</f>
        <v>0</v>
      </c>
      <c r="W597" s="980">
        <f>SUMIFS('E8.b. KKAuf_WAV'!$M$6:$M$405,'E8.b. KKAuf_WAV'!$B$6:$B$405,$C597,'E8.b. KKAuf_WAV'!$E$6:$E$405,H597,'E8.b. KKAuf_WAV'!$C$6:$C$405,"geleistete Anzahlungen und Anlagen im Bau des Sachanlagevermögens")+ SUMIFS('E8.b. KKAuf_WAV'!$M$6:$M$405,'E8.b. KKAuf_WAV'!$B$6:$B$405,$C597,'E8.b. KKAuf_WAV'!$E$6:$E$405,H597,'E8.b. KKAuf_WAV'!$C$6:$C$405,"geleistete Anzahlungen auf immaterielle Vermögensgegenstände")</f>
        <v>0</v>
      </c>
      <c r="X597" s="980">
        <f>SUMIFS('E8.c. KKAuf_BKZ_NAB_IZ'!$K$6:$K$405,'E8.c. KKAuf_BKZ_NAB_IZ'!$B$6:$B$405,$C597,'E8.c. KKAuf_BKZ_NAB_IZ'!$C$6:$C$405,$H597)</f>
        <v>0</v>
      </c>
      <c r="Y597" s="980">
        <f>SUMIFS('E8.a. KKAuf_SAV'!$Y$6:$Y$2005,'E8.a. KKAuf_SAV'!$B$6:$B$2005,$C597,'E8.a. KKAuf_SAV'!$D$6:$D$2005,$H597)</f>
        <v>0</v>
      </c>
      <c r="Z597" s="980">
        <f>SUMIFS('E8.b. KKAuf_WAV'!$O$6:$O$405,'E8.b. KKAuf_WAV'!$B$6:$B$405,$C597,'E8.b. KKAuf_WAV'!$E$6:$E$405,$H597,'E8.b. KKAuf_WAV'!$C$6:$C$405,"&lt;&gt;"&amp;"geleistete Anzahlungen auf immaterielle Vermögensgegenstände",'E8.b. KKAuf_WAV'!$C$6:$C$405,"&lt;&gt;"&amp;"geleistete Anzahlungen und Anlagen im Bau des Sachanlagevermögens",'E8.b. KKAuf_WAV'!$C$6:$C$405,"&lt;&gt;"&amp;"Geschäfts- oder Firmenwert")</f>
        <v>0</v>
      </c>
      <c r="AA597" s="980">
        <f>SUMIFS('E8.b. KKAuf_WAV'!$O$6:$O$405,'E8.b. KKAuf_WAV'!$B$6:$B$405,$C597,'E8.b. KKAuf_WAV'!$E$6:$E$405,H597,'E8.b. KKAuf_WAV'!$C$6:$C$405,"geleistete Anzahlungen und Anlagen im Bau des Sachanlagevermögens")+ SUMIFS('E8.b. KKAuf_WAV'!$O$6:$O$405,'E8.b. KKAuf_WAV'!$B$6:$B$405,$C597,'E8.b. KKAuf_WAV'!$E$6:$E$405,H597,'E8.b. KKAuf_WAV'!$C$6:$C$405,"geleistete Anzahlungen auf immaterielle Vermögensgegenstände")</f>
        <v>0</v>
      </c>
      <c r="AB597" s="980">
        <f>SUMIFS('E8.c. KKAuf_BKZ_NAB_IZ'!$L$6:$L$405,'E8.c. KKAuf_BKZ_NAB_IZ'!$B$6:$B$405,$C597,'E8.c. KKAuf_BKZ_NAB_IZ'!$C$6:$C$405,$H597)</f>
        <v>0</v>
      </c>
      <c r="AC597" s="974"/>
      <c r="AD597" s="980">
        <f t="shared" si="207"/>
        <v>0</v>
      </c>
      <c r="AE597" s="984">
        <f>$AE$16</f>
        <v>0</v>
      </c>
      <c r="AF597" s="984">
        <f>$AF$16</f>
        <v>0</v>
      </c>
      <c r="AG597" s="984">
        <f>$AG$16</f>
        <v>0</v>
      </c>
      <c r="AH597" s="982">
        <f t="shared" si="208"/>
        <v>0</v>
      </c>
      <c r="AJ597" s="980">
        <f t="shared" si="204"/>
        <v>0</v>
      </c>
      <c r="AK597" s="984">
        <f>$AK$16</f>
        <v>0</v>
      </c>
      <c r="AL597" s="984">
        <f>$AL$16</f>
        <v>0</v>
      </c>
      <c r="AM597" s="984">
        <f>$AM$16</f>
        <v>0</v>
      </c>
      <c r="AN597" s="982">
        <f t="shared" si="205"/>
        <v>0</v>
      </c>
    </row>
    <row r="598" spans="2:40" ht="15" hidden="1" thickBot="1" x14ac:dyDescent="0.25">
      <c r="B598" s="1448"/>
      <c r="C598" s="1003">
        <f>C592</f>
        <v>0</v>
      </c>
      <c r="D598" s="1451"/>
      <c r="E598" s="1409"/>
      <c r="F598" s="1409"/>
      <c r="G598" s="970"/>
      <c r="H598" s="986">
        <v>2028</v>
      </c>
      <c r="I598" s="972"/>
      <c r="J598" s="815">
        <f t="shared" si="206"/>
        <v>0</v>
      </c>
      <c r="K598" s="804"/>
      <c r="L598" s="814">
        <f t="shared" si="196"/>
        <v>0</v>
      </c>
      <c r="M598" s="804"/>
      <c r="N598" s="814">
        <f t="shared" si="203"/>
        <v>0</v>
      </c>
      <c r="O598" s="804"/>
      <c r="P598" s="814">
        <f t="shared" si="209"/>
        <v>0</v>
      </c>
      <c r="Q598" s="760"/>
      <c r="R598" s="987">
        <f>SUMIFS('E8.a. KKAuf_SAV'!$X$6:$X$2005,'E8.a. KKAuf_SAV'!$B$6:$B$2005,$C598,'E8.a. KKAuf_SAV'!$D$6:$D$2005,$H598)</f>
        <v>0</v>
      </c>
      <c r="S598" s="987">
        <f>SUMIFS('E8.b. KKAuf_WAV'!$N$6:$N$405,'E8.b. KKAuf_WAV'!$B$6:$B$405,$C598,'E8.b. KKAuf_WAV'!$E$6:$E$405,H598)-SUMIFS('E8.b. KKAuf_WAV'!$N$6:$N$405,'E8.b. KKAuf_WAV'!$B$6:$B$405,$C598,'E8.b. KKAuf_WAV'!$C$6:$C$405,"Geschäfts- oder Firmenwert",'E8.b. KKAuf_WAV'!$D$6:$D$405,H598)</f>
        <v>0</v>
      </c>
      <c r="T598" s="974"/>
      <c r="U598" s="987">
        <f>SUMIFS('E8.a. KKAuf_SAV'!$W$6:$W$2005,'E8.a. KKAuf_SAV'!$B$6:$B$2005,$C598,'E8.a. KKAuf_SAV'!$D$6:$D$2005,H598)</f>
        <v>0</v>
      </c>
      <c r="V598" s="987">
        <f>SUMIFS('E8.b. KKAuf_WAV'!$M$6:$M$405,'E8.b. KKAuf_WAV'!$B$6:$B$405,$C598,'E8.b. KKAuf_WAV'!$E$6:$E$405,$H598,'E8.b. KKAuf_WAV'!$C$6:$C$405,"&lt;&gt;"&amp;"geleistete Anzahlungen auf immaterielle Vermögensgegenstände",'E8.b. KKAuf_WAV'!$C$6:$C$405,"&lt;&gt;"&amp;"geleistete Anzahlungen und Anlagen im Bau des Sachanlagevermögens",'E8.b. KKAuf_WAV'!$C$6:$C$405,"&lt;&gt;"&amp;"Geschäfts- oder Firmenwert")</f>
        <v>0</v>
      </c>
      <c r="W598" s="987">
        <f>SUMIFS('E8.b. KKAuf_WAV'!$M$6:$M$405,'E8.b. KKAuf_WAV'!$B$6:$B$405,$C598,'E8.b. KKAuf_WAV'!$E$6:$E$405,H598,'E8.b. KKAuf_WAV'!$C$6:$C$405,"geleistete Anzahlungen und Anlagen im Bau des Sachanlagevermögens")+ SUMIFS('E8.b. KKAuf_WAV'!$M$6:$M$405,'E8.b. KKAuf_WAV'!$B$6:$B$405,$C598,'E8.b. KKAuf_WAV'!$E$6:$E$405,H598,'E8.b. KKAuf_WAV'!$C$6:$C$405,"geleistete Anzahlungen auf immaterielle Vermögensgegenstände")</f>
        <v>0</v>
      </c>
      <c r="X598" s="987">
        <f>SUMIFS('E8.c. KKAuf_BKZ_NAB_IZ'!$K$6:$K$405,'E8.c. KKAuf_BKZ_NAB_IZ'!$B$6:$B$405,$C598,'E8.c. KKAuf_BKZ_NAB_IZ'!$C$6:$C$405,$H598)</f>
        <v>0</v>
      </c>
      <c r="Y598" s="987">
        <f>SUMIFS('E8.a. KKAuf_SAV'!$Y$6:$Y$2005,'E8.a. KKAuf_SAV'!$B$6:$B$2005,$C598,'E8.a. KKAuf_SAV'!$D$6:$D$2005,$H598)</f>
        <v>0</v>
      </c>
      <c r="Z598" s="987">
        <f>SUMIFS('E8.b. KKAuf_WAV'!$O$6:$O$405,'E8.b. KKAuf_WAV'!$B$6:$B$405,$C598,'E8.b. KKAuf_WAV'!$E$6:$E$405,$H598,'E8.b. KKAuf_WAV'!$C$6:$C$405,"&lt;&gt;"&amp;"geleistete Anzahlungen auf immaterielle Vermögensgegenstände",'E8.b. KKAuf_WAV'!$C$6:$C$405,"&lt;&gt;"&amp;"geleistete Anzahlungen und Anlagen im Bau des Sachanlagevermögens",'E8.b. KKAuf_WAV'!$C$6:$C$405,"&lt;&gt;"&amp;"Geschäfts- oder Firmenwert")</f>
        <v>0</v>
      </c>
      <c r="AA598" s="987">
        <f>SUMIFS('E8.b. KKAuf_WAV'!$O$6:$O$405,'E8.b. KKAuf_WAV'!$B$6:$B$405,$C598,'E8.b. KKAuf_WAV'!$E$6:$E$405,H598,'E8.b. KKAuf_WAV'!$C$6:$C$405,"geleistete Anzahlungen und Anlagen im Bau des Sachanlagevermögens")+ SUMIFS('E8.b. KKAuf_WAV'!$O$6:$O$405,'E8.b. KKAuf_WAV'!$B$6:$B$405,$C598,'E8.b. KKAuf_WAV'!$E$6:$E$405,H598,'E8.b. KKAuf_WAV'!$C$6:$C$405,"geleistete Anzahlungen auf immaterielle Vermögensgegenstände")</f>
        <v>0</v>
      </c>
      <c r="AB598" s="987">
        <f>SUMIFS('E8.c. KKAuf_BKZ_NAB_IZ'!$L$6:$L$405,'E8.c. KKAuf_BKZ_NAB_IZ'!$B$6:$B$405,$C598,'E8.c. KKAuf_BKZ_NAB_IZ'!$C$6:$C$405,$H598)</f>
        <v>0</v>
      </c>
      <c r="AC598" s="974"/>
      <c r="AD598" s="987">
        <f t="shared" si="207"/>
        <v>0</v>
      </c>
      <c r="AE598" s="988">
        <f>$AE$17</f>
        <v>0</v>
      </c>
      <c r="AF598" s="988">
        <f>$AF$17</f>
        <v>0</v>
      </c>
      <c r="AG598" s="988">
        <f>$AG$17</f>
        <v>0</v>
      </c>
      <c r="AH598" s="989">
        <f t="shared" si="208"/>
        <v>0</v>
      </c>
      <c r="AJ598" s="987">
        <f t="shared" si="204"/>
        <v>0</v>
      </c>
      <c r="AK598" s="988">
        <f>$AK$17</f>
        <v>0</v>
      </c>
      <c r="AL598" s="988">
        <f>$AL$17</f>
        <v>0</v>
      </c>
      <c r="AM598" s="988">
        <f>$AM$17</f>
        <v>0</v>
      </c>
      <c r="AN598" s="989">
        <f t="shared" si="205"/>
        <v>0</v>
      </c>
    </row>
    <row r="599" spans="2:40" ht="14.25" customHeight="1" x14ac:dyDescent="0.2">
      <c r="B599" s="1446"/>
      <c r="C599" s="1001">
        <f>B599</f>
        <v>0</v>
      </c>
      <c r="D599" s="1449"/>
      <c r="E599" s="1407"/>
      <c r="F599" s="1410"/>
      <c r="G599" s="990"/>
      <c r="H599" s="991">
        <v>2022</v>
      </c>
      <c r="I599" s="972"/>
      <c r="J599" s="813">
        <f t="shared" si="206"/>
        <v>0</v>
      </c>
      <c r="K599" s="804"/>
      <c r="L599" s="813">
        <f t="shared" si="196"/>
        <v>0</v>
      </c>
      <c r="M599" s="804"/>
      <c r="N599" s="813">
        <f t="shared" si="203"/>
        <v>0</v>
      </c>
      <c r="O599" s="804"/>
      <c r="P599" s="813">
        <f t="shared" ref="P599:P605" si="210">IFERROR((AJ599*AK599+AD599*AE599)*0.4*0.035*$F$599,0)</f>
        <v>0</v>
      </c>
      <c r="Q599" s="760"/>
      <c r="R599" s="992">
        <f>SUMIFS('E8.a. KKAuf_SAV'!$X$6:$X$2005,'E8.a. KKAuf_SAV'!$B$6:$B$2005,$C599,'E8.a. KKAuf_SAV'!$D$6:$D$2005,$H599)</f>
        <v>0</v>
      </c>
      <c r="S599" s="992">
        <f>SUMIFS('E8.b. KKAuf_WAV'!$N$6:$N$405,'E8.b. KKAuf_WAV'!$B$6:$B$405,$C599,'E8.b. KKAuf_WAV'!$E$6:$E$405,H599)-SUMIFS('E8.b. KKAuf_WAV'!$N$6:$N$405,'E8.b. KKAuf_WAV'!$B$6:$B$405,$C599,'E8.b. KKAuf_WAV'!$C$6:$C$405,"Geschäfts- oder Firmenwert",'E8.b. KKAuf_WAV'!$D$6:$D$405,H599)</f>
        <v>0</v>
      </c>
      <c r="T599" s="974"/>
      <c r="U599" s="992">
        <f>SUMIFS('E8.a. KKAuf_SAV'!$W$6:$W$2005,'E8.a. KKAuf_SAV'!$B$6:$B$2005,$C599,'E8.a. KKAuf_SAV'!$D$6:$D$2005,H599)</f>
        <v>0</v>
      </c>
      <c r="V599" s="992">
        <f>SUMIFS('E8.b. KKAuf_WAV'!$M$6:$M$405,'E8.b. KKAuf_WAV'!$B$6:$B$405,$C599,'E8.b. KKAuf_WAV'!$E$6:$E$405,$H599,'E8.b. KKAuf_WAV'!$C$6:$C$405,"&lt;&gt;"&amp;"geleistete Anzahlungen auf immaterielle Vermögensgegenstände",'E8.b. KKAuf_WAV'!$C$6:$C$405,"&lt;&gt;"&amp;"geleistete Anzahlungen und Anlagen im Bau des Sachanlagevermögens",'E8.b. KKAuf_WAV'!$C$6:$C$405,"&lt;&gt;"&amp;"Geschäfts- oder Firmenwert")</f>
        <v>0</v>
      </c>
      <c r="W599" s="992">
        <f>SUMIFS('E8.b. KKAuf_WAV'!$M$6:$M$405,'E8.b. KKAuf_WAV'!$B$6:$B$405,$C599,'E8.b. KKAuf_WAV'!$E$6:$E$405,Listen!$AA$3,'E8.b. KKAuf_WAV'!$C$6:$C$405,"geleistete Anzahlungen und Anlagen im Bau des Sachanlagevermögens")+ SUMIFS('E8.b. KKAuf_WAV'!$M$6:$M$405,'E8.b. KKAuf_WAV'!$B$6:$B$405,$C599,'E8.b. KKAuf_WAV'!$E$6:$E$405,Listen!$AA$3,'E8.b. KKAuf_WAV'!$C$6:$C$405,"geleistete Anzahlungen auf immaterielle Vermögensgegenstände")</f>
        <v>0</v>
      </c>
      <c r="X599" s="992">
        <f>SUMIFS('E8.c. KKAuf_BKZ_NAB_IZ'!$K$6:$K$405,'E8.c. KKAuf_BKZ_NAB_IZ'!$B$6:$B$405,$C599,'E8.c. KKAuf_BKZ_NAB_IZ'!$C$6:$C$405,$H599)</f>
        <v>0</v>
      </c>
      <c r="Y599" s="992">
        <f>SUMIFS('E8.a. KKAuf_SAV'!$Y$6:$Y$2005,'E8.a. KKAuf_SAV'!$B$6:$B$2005,$C599,'E8.a. KKAuf_SAV'!$D$6:$D$2005,$H599)</f>
        <v>0</v>
      </c>
      <c r="Z599" s="992">
        <f>SUMIFS('E8.b. KKAuf_WAV'!$O$6:$O$405,'E8.b. KKAuf_WAV'!$B$6:$B$405,$C599,'E8.b. KKAuf_WAV'!$E$6:$E$405,$H599,'E8.b. KKAuf_WAV'!$C$6:$C$405,"&lt;&gt;"&amp;"geleistete Anzahlungen auf immaterielle Vermögensgegenstände",'E8.b. KKAuf_WAV'!$C$6:$C$405,"&lt;&gt;"&amp;"geleistete Anzahlungen und Anlagen im Bau des Sachanlagevermögens",'E8.b. KKAuf_WAV'!$C$6:$C$405,"&lt;&gt;"&amp;"Geschäfts- oder Firmenwert")</f>
        <v>0</v>
      </c>
      <c r="AA599" s="992">
        <f>SUMIFS('E8.b. KKAuf_WAV'!$O$6:$O$405,'E8.b. KKAuf_WAV'!$B$6:$B$405,$C599,'E8.b. KKAuf_WAV'!$E$6:$E$405,Listen!$AA$3,'E8.b. KKAuf_WAV'!$C$6:$C$405,"geleistete Anzahlungen und Anlagen im Bau des Sachanlagevermögens")+ SUMIFS('E8.b. KKAuf_WAV'!$O$6:$O$405,'E8.b. KKAuf_WAV'!$B$6:$B$405,$C599,'E8.b. KKAuf_WAV'!$E$6:$E$405,Listen!$AA$3,'E8.b. KKAuf_WAV'!$C$6:$C$405,"geleistete Anzahlungen auf immaterielle Vermögensgegenstände")</f>
        <v>0</v>
      </c>
      <c r="AB599" s="992">
        <f>SUMIFS('E8.c. KKAuf_BKZ_NAB_IZ'!$L$6:$L$405,'E8.c. KKAuf_BKZ_NAB_IZ'!$B$6:$B$405,$C599,'E8.c. KKAuf_BKZ_NAB_IZ'!$C$6:$C$405,$H599)</f>
        <v>0</v>
      </c>
      <c r="AC599" s="974"/>
      <c r="AD599" s="992">
        <f t="shared" si="207"/>
        <v>0</v>
      </c>
      <c r="AE599" s="993">
        <f>$AE$11</f>
        <v>5.0700000000000002E-2</v>
      </c>
      <c r="AF599" s="993">
        <f>$AF$11</f>
        <v>1.7100000000000001E-2</v>
      </c>
      <c r="AG599" s="993">
        <f>$AG$11</f>
        <v>3.0499999999999999E-2</v>
      </c>
      <c r="AH599" s="994">
        <f t="shared" si="208"/>
        <v>0</v>
      </c>
      <c r="AJ599" s="992">
        <f t="shared" si="204"/>
        <v>0</v>
      </c>
      <c r="AK599" s="993">
        <f>$AK$11</f>
        <v>5.0700000000000002E-2</v>
      </c>
      <c r="AL599" s="993">
        <f>$AL$11</f>
        <v>1.7100000000000001E-2</v>
      </c>
      <c r="AM599" s="993">
        <f>$AM$11</f>
        <v>3.0499999999999999E-2</v>
      </c>
      <c r="AN599" s="994">
        <f t="shared" si="205"/>
        <v>0</v>
      </c>
    </row>
    <row r="600" spans="2:40" x14ac:dyDescent="0.2">
      <c r="B600" s="1447"/>
      <c r="C600" s="1002">
        <f>C599</f>
        <v>0</v>
      </c>
      <c r="D600" s="1450"/>
      <c r="E600" s="1408"/>
      <c r="F600" s="1408"/>
      <c r="G600" s="990"/>
      <c r="H600" s="983">
        <v>2023</v>
      </c>
      <c r="I600" s="972"/>
      <c r="J600" s="805">
        <f t="shared" si="206"/>
        <v>0</v>
      </c>
      <c r="K600" s="804"/>
      <c r="L600" s="803">
        <f t="shared" si="196"/>
        <v>0</v>
      </c>
      <c r="M600" s="804"/>
      <c r="N600" s="803">
        <f t="shared" si="203"/>
        <v>0</v>
      </c>
      <c r="O600" s="804"/>
      <c r="P600" s="803">
        <f t="shared" si="210"/>
        <v>0</v>
      </c>
      <c r="Q600" s="760"/>
      <c r="R600" s="980">
        <f>SUMIFS('E8.a. KKAuf_SAV'!$X$6:$X$2005,'E8.a. KKAuf_SAV'!$B$6:$B$2005,$C600,'E8.a. KKAuf_SAV'!$D$6:$D$2005,$H600)</f>
        <v>0</v>
      </c>
      <c r="S600" s="980">
        <f>SUMIFS('E8.b. KKAuf_WAV'!$N$6:$N$405,'E8.b. KKAuf_WAV'!$B$6:$B$405,$C600,'E8.b. KKAuf_WAV'!$E$6:$E$405,H600)-SUMIFS('E8.b. KKAuf_WAV'!$N$6:$N$405,'E8.b. KKAuf_WAV'!$B$6:$B$405,$C600,'E8.b. KKAuf_WAV'!$C$6:$C$405,"Geschäfts- oder Firmenwert",'E8.b. KKAuf_WAV'!$D$6:$D$405,H600)</f>
        <v>0</v>
      </c>
      <c r="T600" s="974"/>
      <c r="U600" s="980">
        <f>SUMIFS('E8.a. KKAuf_SAV'!$W$6:$W$2005,'E8.a. KKAuf_SAV'!$B$6:$B$2005,$C600,'E8.a. KKAuf_SAV'!$D$6:$D$2005,H600)</f>
        <v>0</v>
      </c>
      <c r="V600" s="980">
        <f>SUMIFS('E8.b. KKAuf_WAV'!$M$6:$M$405,'E8.b. KKAuf_WAV'!$B$6:$B$405,$C600,'E8.b. KKAuf_WAV'!$E$6:$E$405,$H600,'E8.b. KKAuf_WAV'!$C$6:$C$405,"&lt;&gt;"&amp;"geleistete Anzahlungen auf immaterielle Vermögensgegenstände",'E8.b. KKAuf_WAV'!$C$6:$C$405,"&lt;&gt;"&amp;"geleistete Anzahlungen und Anlagen im Bau des Sachanlagevermögens",'E8.b. KKAuf_WAV'!$C$6:$C$405,"&lt;&gt;"&amp;"Geschäfts- oder Firmenwert")</f>
        <v>0</v>
      </c>
      <c r="W600" s="980"/>
      <c r="X600" s="980">
        <f>SUMIFS('E8.c. KKAuf_BKZ_NAB_IZ'!$K$6:$K$405,'E8.c. KKAuf_BKZ_NAB_IZ'!$B$6:$B$405,$C600,'E8.c. KKAuf_BKZ_NAB_IZ'!$C$6:$C$405,$H600)</f>
        <v>0</v>
      </c>
      <c r="Y600" s="980">
        <f>SUMIFS('E8.a. KKAuf_SAV'!$Y$6:$Y$2005,'E8.a. KKAuf_SAV'!$B$6:$B$2005,$C600,'E8.a. KKAuf_SAV'!$D$6:$D$2005,$H600)</f>
        <v>0</v>
      </c>
      <c r="Z600" s="980">
        <f>SUMIFS('E8.b. KKAuf_WAV'!$O$6:$O$405,'E8.b. KKAuf_WAV'!$B$6:$B$405,$C600,'E8.b. KKAuf_WAV'!$E$6:$E$405,$H600,'E8.b. KKAuf_WAV'!$C$6:$C$405,"&lt;&gt;"&amp;"geleistete Anzahlungen auf immaterielle Vermögensgegenstände",'E8.b. KKAuf_WAV'!$C$6:$C$405,"&lt;&gt;"&amp;"geleistete Anzahlungen und Anlagen im Bau des Sachanlagevermögens",'E8.b. KKAuf_WAV'!$C$6:$C$405,"&lt;&gt;"&amp;"Geschäfts- oder Firmenwert")</f>
        <v>0</v>
      </c>
      <c r="AA600" s="980"/>
      <c r="AB600" s="980">
        <f>SUMIFS('E8.c. KKAuf_BKZ_NAB_IZ'!$L$6:$L$405,'E8.c. KKAuf_BKZ_NAB_IZ'!$B$6:$B$405,$C600,'E8.c. KKAuf_BKZ_NAB_IZ'!$C$6:$C$405,$H600)</f>
        <v>0</v>
      </c>
      <c r="AC600" s="974"/>
      <c r="AD600" s="980">
        <f t="shared" si="207"/>
        <v>0</v>
      </c>
      <c r="AE600" s="984">
        <f>$AE$12</f>
        <v>5.0700000000000002E-2</v>
      </c>
      <c r="AF600" s="984">
        <f>$AF$12</f>
        <v>1.7100000000000001E-2</v>
      </c>
      <c r="AG600" s="984">
        <f>$AG$12</f>
        <v>3.0499999999999999E-2</v>
      </c>
      <c r="AH600" s="982">
        <f t="shared" si="208"/>
        <v>0</v>
      </c>
      <c r="AJ600" s="980"/>
      <c r="AK600" s="984">
        <f>$AK$12</f>
        <v>5.0700000000000002E-2</v>
      </c>
      <c r="AL600" s="984">
        <f>$AL$12</f>
        <v>1.7100000000000001E-2</v>
      </c>
      <c r="AM600" s="984">
        <f>$AM$12</f>
        <v>3.0499999999999999E-2</v>
      </c>
      <c r="AN600" s="982">
        <f t="shared" si="205"/>
        <v>0</v>
      </c>
    </row>
    <row r="601" spans="2:40" x14ac:dyDescent="0.2">
      <c r="B601" s="1447"/>
      <c r="C601" s="1002">
        <f>C599</f>
        <v>0</v>
      </c>
      <c r="D601" s="1450"/>
      <c r="E601" s="1408"/>
      <c r="F601" s="1408"/>
      <c r="G601" s="990"/>
      <c r="H601" s="983">
        <v>2024</v>
      </c>
      <c r="I601" s="972"/>
      <c r="J601" s="803">
        <f t="shared" si="206"/>
        <v>0</v>
      </c>
      <c r="K601" s="804"/>
      <c r="L601" s="803">
        <f t="shared" si="196"/>
        <v>0</v>
      </c>
      <c r="M601" s="804"/>
      <c r="N601" s="803">
        <f t="shared" si="203"/>
        <v>0</v>
      </c>
      <c r="O601" s="804"/>
      <c r="P601" s="803">
        <f t="shared" si="210"/>
        <v>0</v>
      </c>
      <c r="Q601" s="760"/>
      <c r="R601" s="980">
        <f>SUMIFS('E8.a. KKAuf_SAV'!$X$6:$X$2005,'E8.a. KKAuf_SAV'!$B$6:$B$2005,$C601,'E8.a. KKAuf_SAV'!$D$6:$D$2005,$H601)</f>
        <v>0</v>
      </c>
      <c r="S601" s="980">
        <f>SUMIFS('E8.b. KKAuf_WAV'!$N$6:$N$405,'E8.b. KKAuf_WAV'!$B$6:$B$405,$C601,'E8.b. KKAuf_WAV'!$E$6:$E$405,H601)-SUMIFS('E8.b. KKAuf_WAV'!$N$6:$N$405,'E8.b. KKAuf_WAV'!$B$6:$B$405,$C601,'E8.b. KKAuf_WAV'!$C$6:$C$405,"Geschäfts- oder Firmenwert",'E8.b. KKAuf_WAV'!$D$6:$D$405,H601)</f>
        <v>0</v>
      </c>
      <c r="T601" s="974"/>
      <c r="U601" s="980">
        <f>SUMIFS('E8.a. KKAuf_SAV'!$W$6:$W$2005,'E8.a. KKAuf_SAV'!$B$6:$B$2005,$C601,'E8.a. KKAuf_SAV'!$D$6:$D$2005,H601)</f>
        <v>0</v>
      </c>
      <c r="V601" s="980">
        <f>SUMIFS('E8.b. KKAuf_WAV'!$M$6:$M$405,'E8.b. KKAuf_WAV'!$B$6:$B$405,$C601,'E8.b. KKAuf_WAV'!$E$6:$E$405,$H601,'E8.b. KKAuf_WAV'!$C$6:$C$405,"&lt;&gt;"&amp;"geleistete Anzahlungen auf immaterielle Vermögensgegenstände",'E8.b. KKAuf_WAV'!$C$6:$C$405,"&lt;&gt;"&amp;"geleistete Anzahlungen und Anlagen im Bau des Sachanlagevermögens",'E8.b. KKAuf_WAV'!$C$6:$C$405,"&lt;&gt;"&amp;"Geschäfts- oder Firmenwert")</f>
        <v>0</v>
      </c>
      <c r="W601" s="980">
        <f>SUMIFS('E8.b. KKAuf_WAV'!$M$6:$M$405,'E8.b. KKAuf_WAV'!$B$6:$B$405,$C601,'E8.b. KKAuf_WAV'!$E$6:$E$405,H601,'E8.b. KKAuf_WAV'!$C$6:$C$405,"geleistete Anzahlungen und Anlagen im Bau des Sachanlagevermögens")+ SUMIFS('E8.b. KKAuf_WAV'!$M$6:$M$405,'E8.b. KKAuf_WAV'!$B$6:$B$405,$C601,'E8.b. KKAuf_WAV'!$E$6:$E$405,H601,'E8.b. KKAuf_WAV'!$C$6:$C$405,"geleistete Anzahlungen auf immaterielle Vermögensgegenstände")</f>
        <v>0</v>
      </c>
      <c r="X601" s="980">
        <f>SUMIFS('E8.c. KKAuf_BKZ_NAB_IZ'!$K$6:$K$405,'E8.c. KKAuf_BKZ_NAB_IZ'!$B$6:$B$405,$C601,'E8.c. KKAuf_BKZ_NAB_IZ'!$C$6:$C$405,$H601)</f>
        <v>0</v>
      </c>
      <c r="Y601" s="980">
        <f>SUMIFS('E8.a. KKAuf_SAV'!$Y$6:$Y$2005,'E8.a. KKAuf_SAV'!$B$6:$B$2005,$C601,'E8.a. KKAuf_SAV'!$D$6:$D$2005,$H601)</f>
        <v>0</v>
      </c>
      <c r="Z601" s="980">
        <f>SUMIFS('E8.b. KKAuf_WAV'!$O$6:$O$405,'E8.b. KKAuf_WAV'!$B$6:$B$405,$C601,'E8.b. KKAuf_WAV'!$E$6:$E$405,$H601,'E8.b. KKAuf_WAV'!$C$6:$C$405,"&lt;&gt;"&amp;"geleistete Anzahlungen auf immaterielle Vermögensgegenstände",'E8.b. KKAuf_WAV'!$C$6:$C$405,"&lt;&gt;"&amp;"geleistete Anzahlungen und Anlagen im Bau des Sachanlagevermögens",'E8.b. KKAuf_WAV'!$C$6:$C$405,"&lt;&gt;"&amp;"Geschäfts- oder Firmenwert")</f>
        <v>0</v>
      </c>
      <c r="AA601" s="980">
        <f>SUMIFS('E8.b. KKAuf_WAV'!$O$6:$O$405,'E8.b. KKAuf_WAV'!$B$6:$B$405,$C601,'E8.b. KKAuf_WAV'!$E$6:$E$405,H601,'E8.b. KKAuf_WAV'!$C$6:$C$405,"geleistete Anzahlungen und Anlagen im Bau des Sachanlagevermögens")+ SUMIFS('E8.b. KKAuf_WAV'!$O$6:$O$405,'E8.b. KKAuf_WAV'!$B$6:$B$405,$C601,'E8.b. KKAuf_WAV'!$E$6:$E$405,H601,'E8.b. KKAuf_WAV'!$C$6:$C$405,"geleistete Anzahlungen auf immaterielle Vermögensgegenstände")</f>
        <v>0</v>
      </c>
      <c r="AB601" s="980">
        <f>SUMIFS('E8.c. KKAuf_BKZ_NAB_IZ'!$L$6:$L$405,'E8.c. KKAuf_BKZ_NAB_IZ'!$B$6:$B$405,$C601,'E8.c. KKAuf_BKZ_NAB_IZ'!$C$6:$C$405,$H601)</f>
        <v>0</v>
      </c>
      <c r="AC601" s="974"/>
      <c r="AD601" s="980">
        <f t="shared" si="207"/>
        <v>0</v>
      </c>
      <c r="AE601" s="984">
        <f>$AE$13</f>
        <v>6.93E-2</v>
      </c>
      <c r="AF601" s="984">
        <f>$AF$13</f>
        <v>3.8699999999999998E-2</v>
      </c>
      <c r="AG601" s="984">
        <f>$AG$13</f>
        <v>5.0900000000000001E-2</v>
      </c>
      <c r="AH601" s="982">
        <f t="shared" si="208"/>
        <v>0</v>
      </c>
      <c r="AJ601" s="980">
        <f t="shared" si="204"/>
        <v>0</v>
      </c>
      <c r="AK601" s="984">
        <f>$AK$13</f>
        <v>7.0099999999999996E-2</v>
      </c>
      <c r="AL601" s="984">
        <f>$AL$13</f>
        <v>3.6600000000000001E-2</v>
      </c>
      <c r="AM601" s="984">
        <f>$AM$13</f>
        <v>0.05</v>
      </c>
      <c r="AN601" s="982">
        <f t="shared" si="205"/>
        <v>0</v>
      </c>
    </row>
    <row r="602" spans="2:40" ht="15" thickBot="1" x14ac:dyDescent="0.25">
      <c r="B602" s="1447"/>
      <c r="C602" s="1002">
        <f>C599</f>
        <v>0</v>
      </c>
      <c r="D602" s="1450"/>
      <c r="E602" s="1408"/>
      <c r="F602" s="1408"/>
      <c r="G602" s="990"/>
      <c r="H602" s="983">
        <v>2025</v>
      </c>
      <c r="I602" s="972"/>
      <c r="J602" s="803">
        <f t="shared" si="206"/>
        <v>0</v>
      </c>
      <c r="K602" s="804"/>
      <c r="L602" s="803">
        <f t="shared" si="196"/>
        <v>0</v>
      </c>
      <c r="M602" s="804"/>
      <c r="N602" s="803">
        <f t="shared" si="203"/>
        <v>0</v>
      </c>
      <c r="O602" s="804"/>
      <c r="P602" s="803">
        <f t="shared" si="210"/>
        <v>0</v>
      </c>
      <c r="Q602" s="760"/>
      <c r="R602" s="980">
        <f>SUMIFS('E8.a. KKAuf_SAV'!$X$6:$X$2005,'E8.a. KKAuf_SAV'!$B$6:$B$2005,$C602,'E8.a. KKAuf_SAV'!$D$6:$D$2005,$H602)</f>
        <v>0</v>
      </c>
      <c r="S602" s="980">
        <f>SUMIFS('E8.b. KKAuf_WAV'!$N$6:$N$405,'E8.b. KKAuf_WAV'!$B$6:$B$405,$C602,'E8.b. KKAuf_WAV'!$E$6:$E$405,H602)-SUMIFS('E8.b. KKAuf_WAV'!$N$6:$N$405,'E8.b. KKAuf_WAV'!$B$6:$B$405,$C602,'E8.b. KKAuf_WAV'!$C$6:$C$405,"Geschäfts- oder Firmenwert",'E8.b. KKAuf_WAV'!$D$6:$D$405,H602)</f>
        <v>0</v>
      </c>
      <c r="T602" s="974"/>
      <c r="U602" s="980">
        <f>SUMIFS('E8.a. KKAuf_SAV'!$W$6:$W$2005,'E8.a. KKAuf_SAV'!$B$6:$B$2005,$C602,'E8.a. KKAuf_SAV'!$D$6:$D$2005,H602)</f>
        <v>0</v>
      </c>
      <c r="V602" s="980">
        <f>SUMIFS('E8.b. KKAuf_WAV'!$M$6:$M$405,'E8.b. KKAuf_WAV'!$B$6:$B$405,$C602,'E8.b. KKAuf_WAV'!$E$6:$E$405,$H602,'E8.b. KKAuf_WAV'!$C$6:$C$405,"&lt;&gt;"&amp;"geleistete Anzahlungen auf immaterielle Vermögensgegenstände",'E8.b. KKAuf_WAV'!$C$6:$C$405,"&lt;&gt;"&amp;"geleistete Anzahlungen und Anlagen im Bau des Sachanlagevermögens",'E8.b. KKAuf_WAV'!$C$6:$C$405,"&lt;&gt;"&amp;"Geschäfts- oder Firmenwert")</f>
        <v>0</v>
      </c>
      <c r="W602" s="980">
        <f>SUMIFS('E8.b. KKAuf_WAV'!$M$6:$M$405,'E8.b. KKAuf_WAV'!$B$6:$B$405,$C602,'E8.b. KKAuf_WAV'!$E$6:$E$405,H602,'E8.b. KKAuf_WAV'!$C$6:$C$405,"geleistete Anzahlungen und Anlagen im Bau des Sachanlagevermögens")+ SUMIFS('E8.b. KKAuf_WAV'!$M$6:$M$405,'E8.b. KKAuf_WAV'!$B$6:$B$405,$C602,'E8.b. KKAuf_WAV'!$E$6:$E$405,H602,'E8.b. KKAuf_WAV'!$C$6:$C$405,"geleistete Anzahlungen auf immaterielle Vermögensgegenstände")</f>
        <v>0</v>
      </c>
      <c r="X602" s="980">
        <f>SUMIFS('E8.c. KKAuf_BKZ_NAB_IZ'!$K$6:$K$405,'E8.c. KKAuf_BKZ_NAB_IZ'!$B$6:$B$405,$C602,'E8.c. KKAuf_BKZ_NAB_IZ'!$C$6:$C$405,$H602)</f>
        <v>0</v>
      </c>
      <c r="Y602" s="980">
        <f>SUMIFS('E8.a. KKAuf_SAV'!$Y$6:$Y$2005,'E8.a. KKAuf_SAV'!$B$6:$B$2005,$C602,'E8.a. KKAuf_SAV'!$D$6:$D$2005,$H602)</f>
        <v>0</v>
      </c>
      <c r="Z602" s="980">
        <f>SUMIFS('E8.b. KKAuf_WAV'!$O$6:$O$405,'E8.b. KKAuf_WAV'!$B$6:$B$405,$C602,'E8.b. KKAuf_WAV'!$E$6:$E$405,$H602,'E8.b. KKAuf_WAV'!$C$6:$C$405,"&lt;&gt;"&amp;"geleistete Anzahlungen auf immaterielle Vermögensgegenstände",'E8.b. KKAuf_WAV'!$C$6:$C$405,"&lt;&gt;"&amp;"geleistete Anzahlungen und Anlagen im Bau des Sachanlagevermögens",'E8.b. KKAuf_WAV'!$C$6:$C$405,"&lt;&gt;"&amp;"Geschäfts- oder Firmenwert")</f>
        <v>0</v>
      </c>
      <c r="AA602" s="980">
        <f>SUMIFS('E8.b. KKAuf_WAV'!$O$6:$O$405,'E8.b. KKAuf_WAV'!$B$6:$B$405,$C602,'E8.b. KKAuf_WAV'!$E$6:$E$405,H602,'E8.b. KKAuf_WAV'!$C$6:$C$405,"geleistete Anzahlungen und Anlagen im Bau des Sachanlagevermögens")+ SUMIFS('E8.b. KKAuf_WAV'!$O$6:$O$405,'E8.b. KKAuf_WAV'!$B$6:$B$405,$C602,'E8.b. KKAuf_WAV'!$E$6:$E$405,H602,'E8.b. KKAuf_WAV'!$C$6:$C$405,"geleistete Anzahlungen auf immaterielle Vermögensgegenstände")</f>
        <v>0</v>
      </c>
      <c r="AB602" s="980">
        <f>SUMIFS('E8.c. KKAuf_BKZ_NAB_IZ'!$L$6:$L$405,'E8.c. KKAuf_BKZ_NAB_IZ'!$B$6:$B$405,$C602,'E8.c. KKAuf_BKZ_NAB_IZ'!$C$6:$C$405,$H602)</f>
        <v>0</v>
      </c>
      <c r="AC602" s="974"/>
      <c r="AD602" s="980">
        <f t="shared" si="207"/>
        <v>0</v>
      </c>
      <c r="AE602" s="984">
        <f>$AE$14</f>
        <v>7.0099999999999996E-2</v>
      </c>
      <c r="AF602" s="984">
        <f>$AF$14</f>
        <v>3.6600000000000001E-2</v>
      </c>
      <c r="AG602" s="984">
        <f>$AG$14</f>
        <v>0.05</v>
      </c>
      <c r="AH602" s="982">
        <f t="shared" si="208"/>
        <v>0</v>
      </c>
      <c r="AJ602" s="980">
        <f t="shared" si="204"/>
        <v>0</v>
      </c>
      <c r="AK602" s="984">
        <f>$AK$14</f>
        <v>7.0099999999999996E-2</v>
      </c>
      <c r="AL602" s="984">
        <f>$AL$14</f>
        <v>3.6600000000000001E-2</v>
      </c>
      <c r="AM602" s="984">
        <f>$AM$14</f>
        <v>0.05</v>
      </c>
      <c r="AN602" s="982">
        <f t="shared" si="205"/>
        <v>0</v>
      </c>
    </row>
    <row r="603" spans="2:40" ht="15" hidden="1" thickBot="1" x14ac:dyDescent="0.25">
      <c r="B603" s="1447"/>
      <c r="C603" s="1002">
        <f>C599</f>
        <v>0</v>
      </c>
      <c r="D603" s="1450"/>
      <c r="E603" s="1408"/>
      <c r="F603" s="1408"/>
      <c r="G603" s="990"/>
      <c r="H603" s="983">
        <v>2026</v>
      </c>
      <c r="I603" s="972"/>
      <c r="J603" s="803">
        <f t="shared" si="206"/>
        <v>0</v>
      </c>
      <c r="K603" s="804"/>
      <c r="L603" s="803">
        <f t="shared" si="196"/>
        <v>0</v>
      </c>
      <c r="M603" s="804"/>
      <c r="N603" s="803">
        <f t="shared" si="203"/>
        <v>0</v>
      </c>
      <c r="O603" s="804"/>
      <c r="P603" s="803">
        <f t="shared" si="210"/>
        <v>0</v>
      </c>
      <c r="Q603" s="760"/>
      <c r="R603" s="980">
        <f>SUMIFS('E8.a. KKAuf_SAV'!$X$6:$X$2005,'E8.a. KKAuf_SAV'!$B$6:$B$2005,$C603,'E8.a. KKAuf_SAV'!$D$6:$D$2005,$H603)</f>
        <v>0</v>
      </c>
      <c r="S603" s="980">
        <f>SUMIFS('E8.b. KKAuf_WAV'!$N$6:$N$405,'E8.b. KKAuf_WAV'!$B$6:$B$405,$C603,'E8.b. KKAuf_WAV'!$E$6:$E$405,H603)-SUMIFS('E8.b. KKAuf_WAV'!$N$6:$N$405,'E8.b. KKAuf_WAV'!$B$6:$B$405,$C603,'E8.b. KKAuf_WAV'!$C$6:$C$405,"Geschäfts- oder Firmenwert",'E8.b. KKAuf_WAV'!$D$6:$D$405,H603)</f>
        <v>0</v>
      </c>
      <c r="T603" s="974"/>
      <c r="U603" s="980">
        <f>SUMIFS('E8.a. KKAuf_SAV'!$W$6:$W$2005,'E8.a. KKAuf_SAV'!$B$6:$B$2005,$C603,'E8.a. KKAuf_SAV'!$D$6:$D$2005,H603)</f>
        <v>0</v>
      </c>
      <c r="V603" s="980">
        <f>SUMIFS('E8.b. KKAuf_WAV'!$M$6:$M$405,'E8.b. KKAuf_WAV'!$B$6:$B$405,$C603,'E8.b. KKAuf_WAV'!$E$6:$E$405,$H603,'E8.b. KKAuf_WAV'!$C$6:$C$405,"&lt;&gt;"&amp;"geleistete Anzahlungen auf immaterielle Vermögensgegenstände",'E8.b. KKAuf_WAV'!$C$6:$C$405,"&lt;&gt;"&amp;"geleistete Anzahlungen und Anlagen im Bau des Sachanlagevermögens",'E8.b. KKAuf_WAV'!$C$6:$C$405,"&lt;&gt;"&amp;"Geschäfts- oder Firmenwert")</f>
        <v>0</v>
      </c>
      <c r="W603" s="980">
        <f>SUMIFS('E8.b. KKAuf_WAV'!$M$6:$M$405,'E8.b. KKAuf_WAV'!$B$6:$B$405,$C603,'E8.b. KKAuf_WAV'!$E$6:$E$405,H603,'E8.b. KKAuf_WAV'!$C$6:$C$405,"geleistete Anzahlungen und Anlagen im Bau des Sachanlagevermögens")+ SUMIFS('E8.b. KKAuf_WAV'!$M$6:$M$405,'E8.b. KKAuf_WAV'!$B$6:$B$405,$C603,'E8.b. KKAuf_WAV'!$E$6:$E$405,H603,'E8.b. KKAuf_WAV'!$C$6:$C$405,"geleistete Anzahlungen auf immaterielle Vermögensgegenstände")</f>
        <v>0</v>
      </c>
      <c r="X603" s="980">
        <f>SUMIFS('E8.c. KKAuf_BKZ_NAB_IZ'!$K$6:$K$405,'E8.c. KKAuf_BKZ_NAB_IZ'!$B$6:$B$405,$C603,'E8.c. KKAuf_BKZ_NAB_IZ'!$C$6:$C$405,$H603)</f>
        <v>0</v>
      </c>
      <c r="Y603" s="980">
        <f>SUMIFS('E8.a. KKAuf_SAV'!$Y$6:$Y$2005,'E8.a. KKAuf_SAV'!$B$6:$B$2005,$C603,'E8.a. KKAuf_SAV'!$D$6:$D$2005,$H603)</f>
        <v>0</v>
      </c>
      <c r="Z603" s="980">
        <f>SUMIFS('E8.b. KKAuf_WAV'!$O$6:$O$405,'E8.b. KKAuf_WAV'!$B$6:$B$405,$C603,'E8.b. KKAuf_WAV'!$E$6:$E$405,$H603,'E8.b. KKAuf_WAV'!$C$6:$C$405,"&lt;&gt;"&amp;"geleistete Anzahlungen auf immaterielle Vermögensgegenstände",'E8.b. KKAuf_WAV'!$C$6:$C$405,"&lt;&gt;"&amp;"geleistete Anzahlungen und Anlagen im Bau des Sachanlagevermögens",'E8.b. KKAuf_WAV'!$C$6:$C$405,"&lt;&gt;"&amp;"Geschäfts- oder Firmenwert")</f>
        <v>0</v>
      </c>
      <c r="AA603" s="980">
        <f>SUMIFS('E8.b. KKAuf_WAV'!$O$6:$O$405,'E8.b. KKAuf_WAV'!$B$6:$B$405,$C603,'E8.b. KKAuf_WAV'!$E$6:$E$405,H603,'E8.b. KKAuf_WAV'!$C$6:$C$405,"geleistete Anzahlungen und Anlagen im Bau des Sachanlagevermögens")+ SUMIFS('E8.b. KKAuf_WAV'!$O$6:$O$405,'E8.b. KKAuf_WAV'!$B$6:$B$405,$C603,'E8.b. KKAuf_WAV'!$E$6:$E$405,H603,'E8.b. KKAuf_WAV'!$C$6:$C$405,"geleistete Anzahlungen auf immaterielle Vermögensgegenstände")</f>
        <v>0</v>
      </c>
      <c r="AB603" s="980">
        <f>SUMIFS('E8.c. KKAuf_BKZ_NAB_IZ'!$L$6:$L$405,'E8.c. KKAuf_BKZ_NAB_IZ'!$B$6:$B$405,$C603,'E8.c. KKAuf_BKZ_NAB_IZ'!$C$6:$C$405,$H603)</f>
        <v>0</v>
      </c>
      <c r="AC603" s="974"/>
      <c r="AD603" s="980">
        <f t="shared" si="207"/>
        <v>0</v>
      </c>
      <c r="AE603" s="984">
        <f>$AE$15</f>
        <v>0</v>
      </c>
      <c r="AF603" s="984">
        <f>$AF$15</f>
        <v>0</v>
      </c>
      <c r="AG603" s="984">
        <f>$AG$15</f>
        <v>0</v>
      </c>
      <c r="AH603" s="982">
        <f t="shared" si="208"/>
        <v>0</v>
      </c>
      <c r="AJ603" s="980">
        <f t="shared" si="204"/>
        <v>0</v>
      </c>
      <c r="AK603" s="984">
        <f>$AK$15</f>
        <v>0</v>
      </c>
      <c r="AL603" s="984">
        <f>$AL$15</f>
        <v>0</v>
      </c>
      <c r="AM603" s="984">
        <f>$AM$15</f>
        <v>0</v>
      </c>
      <c r="AN603" s="982">
        <f t="shared" si="205"/>
        <v>0</v>
      </c>
    </row>
    <row r="604" spans="2:40" ht="15" hidden="1" thickBot="1" x14ac:dyDescent="0.25">
      <c r="B604" s="1447"/>
      <c r="C604" s="1002">
        <f>C599</f>
        <v>0</v>
      </c>
      <c r="D604" s="1450"/>
      <c r="E604" s="1408"/>
      <c r="F604" s="1408"/>
      <c r="G604" s="990"/>
      <c r="H604" s="983">
        <v>2027</v>
      </c>
      <c r="I604" s="972"/>
      <c r="J604" s="803">
        <f t="shared" si="206"/>
        <v>0</v>
      </c>
      <c r="K604" s="804"/>
      <c r="L604" s="803">
        <f t="shared" si="196"/>
        <v>0</v>
      </c>
      <c r="M604" s="804"/>
      <c r="N604" s="803">
        <f t="shared" si="203"/>
        <v>0</v>
      </c>
      <c r="O604" s="804"/>
      <c r="P604" s="803">
        <f t="shared" si="210"/>
        <v>0</v>
      </c>
      <c r="Q604" s="760"/>
      <c r="R604" s="980">
        <f>SUMIFS('E8.a. KKAuf_SAV'!$X$6:$X$2005,'E8.a. KKAuf_SAV'!$B$6:$B$2005,$C604,'E8.a. KKAuf_SAV'!$D$6:$D$2005,$H604)</f>
        <v>0</v>
      </c>
      <c r="S604" s="980">
        <f>SUMIFS('E8.b. KKAuf_WAV'!$N$6:$N$405,'E8.b. KKAuf_WAV'!$B$6:$B$405,$C604,'E8.b. KKAuf_WAV'!$E$6:$E$405,H604)-SUMIFS('E8.b. KKAuf_WAV'!$N$6:$N$405,'E8.b. KKAuf_WAV'!$B$6:$B$405,$C604,'E8.b. KKAuf_WAV'!$C$6:$C$405,"Geschäfts- oder Firmenwert",'E8.b. KKAuf_WAV'!$D$6:$D$405,H604)</f>
        <v>0</v>
      </c>
      <c r="T604" s="974"/>
      <c r="U604" s="980">
        <f>SUMIFS('E8.a. KKAuf_SAV'!$W$6:$W$2005,'E8.a. KKAuf_SAV'!$B$6:$B$2005,$C604,'E8.a. KKAuf_SAV'!$D$6:$D$2005,H604)</f>
        <v>0</v>
      </c>
      <c r="V604" s="980">
        <f>SUMIFS('E8.b. KKAuf_WAV'!$M$6:$M$405,'E8.b. KKAuf_WAV'!$B$6:$B$405,$C604,'E8.b. KKAuf_WAV'!$E$6:$E$405,$H604,'E8.b. KKAuf_WAV'!$C$6:$C$405,"&lt;&gt;"&amp;"geleistete Anzahlungen auf immaterielle Vermögensgegenstände",'E8.b. KKAuf_WAV'!$C$6:$C$405,"&lt;&gt;"&amp;"geleistete Anzahlungen und Anlagen im Bau des Sachanlagevermögens",'E8.b. KKAuf_WAV'!$C$6:$C$405,"&lt;&gt;"&amp;"Geschäfts- oder Firmenwert")</f>
        <v>0</v>
      </c>
      <c r="W604" s="980">
        <f>SUMIFS('E8.b. KKAuf_WAV'!$M$6:$M$405,'E8.b. KKAuf_WAV'!$B$6:$B$405,$C604,'E8.b. KKAuf_WAV'!$E$6:$E$405,H604,'E8.b. KKAuf_WAV'!$C$6:$C$405,"geleistete Anzahlungen und Anlagen im Bau des Sachanlagevermögens")+ SUMIFS('E8.b. KKAuf_WAV'!$M$6:$M$405,'E8.b. KKAuf_WAV'!$B$6:$B$405,$C604,'E8.b. KKAuf_WAV'!$E$6:$E$405,H604,'E8.b. KKAuf_WAV'!$C$6:$C$405,"geleistete Anzahlungen auf immaterielle Vermögensgegenstände")</f>
        <v>0</v>
      </c>
      <c r="X604" s="980">
        <f>SUMIFS('E8.c. KKAuf_BKZ_NAB_IZ'!$K$6:$K$405,'E8.c. KKAuf_BKZ_NAB_IZ'!$B$6:$B$405,$C604,'E8.c. KKAuf_BKZ_NAB_IZ'!$C$6:$C$405,$H604)</f>
        <v>0</v>
      </c>
      <c r="Y604" s="980">
        <f>SUMIFS('E8.a. KKAuf_SAV'!$Y$6:$Y$2005,'E8.a. KKAuf_SAV'!$B$6:$B$2005,$C604,'E8.a. KKAuf_SAV'!$D$6:$D$2005,$H604)</f>
        <v>0</v>
      </c>
      <c r="Z604" s="980">
        <f>SUMIFS('E8.b. KKAuf_WAV'!$O$6:$O$405,'E8.b. KKAuf_WAV'!$B$6:$B$405,$C604,'E8.b. KKAuf_WAV'!$E$6:$E$405,$H604,'E8.b. KKAuf_WAV'!$C$6:$C$405,"&lt;&gt;"&amp;"geleistete Anzahlungen auf immaterielle Vermögensgegenstände",'E8.b. KKAuf_WAV'!$C$6:$C$405,"&lt;&gt;"&amp;"geleistete Anzahlungen und Anlagen im Bau des Sachanlagevermögens",'E8.b. KKAuf_WAV'!$C$6:$C$405,"&lt;&gt;"&amp;"Geschäfts- oder Firmenwert")</f>
        <v>0</v>
      </c>
      <c r="AA604" s="980">
        <f>SUMIFS('E8.b. KKAuf_WAV'!$O$6:$O$405,'E8.b. KKAuf_WAV'!$B$6:$B$405,$C604,'E8.b. KKAuf_WAV'!$E$6:$E$405,H604,'E8.b. KKAuf_WAV'!$C$6:$C$405,"geleistete Anzahlungen und Anlagen im Bau des Sachanlagevermögens")+ SUMIFS('E8.b. KKAuf_WAV'!$O$6:$O$405,'E8.b. KKAuf_WAV'!$B$6:$B$405,$C604,'E8.b. KKAuf_WAV'!$E$6:$E$405,H604,'E8.b. KKAuf_WAV'!$C$6:$C$405,"geleistete Anzahlungen auf immaterielle Vermögensgegenstände")</f>
        <v>0</v>
      </c>
      <c r="AB604" s="980">
        <f>SUMIFS('E8.c. KKAuf_BKZ_NAB_IZ'!$L$6:$L$405,'E8.c. KKAuf_BKZ_NAB_IZ'!$B$6:$B$405,$C604,'E8.c. KKAuf_BKZ_NAB_IZ'!$C$6:$C$405,$H604)</f>
        <v>0</v>
      </c>
      <c r="AC604" s="974"/>
      <c r="AD604" s="980">
        <f t="shared" si="207"/>
        <v>0</v>
      </c>
      <c r="AE604" s="984">
        <f>$AE$16</f>
        <v>0</v>
      </c>
      <c r="AF604" s="984">
        <f>$AF$16</f>
        <v>0</v>
      </c>
      <c r="AG604" s="984">
        <f>$AG$16</f>
        <v>0</v>
      </c>
      <c r="AH604" s="982">
        <f t="shared" si="208"/>
        <v>0</v>
      </c>
      <c r="AJ604" s="980">
        <f t="shared" si="204"/>
        <v>0</v>
      </c>
      <c r="AK604" s="984">
        <f>$AK$16</f>
        <v>0</v>
      </c>
      <c r="AL604" s="984">
        <f>$AL$16</f>
        <v>0</v>
      </c>
      <c r="AM604" s="984">
        <f>$AM$16</f>
        <v>0</v>
      </c>
      <c r="AN604" s="982">
        <f t="shared" si="205"/>
        <v>0</v>
      </c>
    </row>
    <row r="605" spans="2:40" ht="15" hidden="1" thickBot="1" x14ac:dyDescent="0.25">
      <c r="B605" s="1448"/>
      <c r="C605" s="1003">
        <f>C599</f>
        <v>0</v>
      </c>
      <c r="D605" s="1451"/>
      <c r="E605" s="1409"/>
      <c r="F605" s="1409"/>
      <c r="G605" s="970"/>
      <c r="H605" s="986">
        <v>2028</v>
      </c>
      <c r="I605" s="972"/>
      <c r="J605" s="815">
        <f t="shared" si="206"/>
        <v>0</v>
      </c>
      <c r="K605" s="804"/>
      <c r="L605" s="814">
        <f t="shared" si="196"/>
        <v>0</v>
      </c>
      <c r="M605" s="804"/>
      <c r="N605" s="814">
        <f t="shared" si="203"/>
        <v>0</v>
      </c>
      <c r="O605" s="804"/>
      <c r="P605" s="814">
        <f t="shared" si="210"/>
        <v>0</v>
      </c>
      <c r="Q605" s="760"/>
      <c r="R605" s="987">
        <f>SUMIFS('E8.a. KKAuf_SAV'!$X$6:$X$2005,'E8.a. KKAuf_SAV'!$B$6:$B$2005,$C605,'E8.a. KKAuf_SAV'!$D$6:$D$2005,$H605)</f>
        <v>0</v>
      </c>
      <c r="S605" s="987">
        <f>SUMIFS('E8.b. KKAuf_WAV'!$N$6:$N$405,'E8.b. KKAuf_WAV'!$B$6:$B$405,$C605,'E8.b. KKAuf_WAV'!$E$6:$E$405,H605)-SUMIFS('E8.b. KKAuf_WAV'!$N$6:$N$405,'E8.b. KKAuf_WAV'!$B$6:$B$405,$C605,'E8.b. KKAuf_WAV'!$C$6:$C$405,"Geschäfts- oder Firmenwert",'E8.b. KKAuf_WAV'!$D$6:$D$405,H605)</f>
        <v>0</v>
      </c>
      <c r="T605" s="974"/>
      <c r="U605" s="987">
        <f>SUMIFS('E8.a. KKAuf_SAV'!$W$6:$W$2005,'E8.a. KKAuf_SAV'!$B$6:$B$2005,$C605,'E8.a. KKAuf_SAV'!$D$6:$D$2005,H605)</f>
        <v>0</v>
      </c>
      <c r="V605" s="987">
        <f>SUMIFS('E8.b. KKAuf_WAV'!$M$6:$M$405,'E8.b. KKAuf_WAV'!$B$6:$B$405,$C605,'E8.b. KKAuf_WAV'!$E$6:$E$405,$H605,'E8.b. KKAuf_WAV'!$C$6:$C$405,"&lt;&gt;"&amp;"geleistete Anzahlungen auf immaterielle Vermögensgegenstände",'E8.b. KKAuf_WAV'!$C$6:$C$405,"&lt;&gt;"&amp;"geleistete Anzahlungen und Anlagen im Bau des Sachanlagevermögens",'E8.b. KKAuf_WAV'!$C$6:$C$405,"&lt;&gt;"&amp;"Geschäfts- oder Firmenwert")</f>
        <v>0</v>
      </c>
      <c r="W605" s="987">
        <f>SUMIFS('E8.b. KKAuf_WAV'!$M$6:$M$405,'E8.b. KKAuf_WAV'!$B$6:$B$405,$C605,'E8.b. KKAuf_WAV'!$E$6:$E$405,H605,'E8.b. KKAuf_WAV'!$C$6:$C$405,"geleistete Anzahlungen und Anlagen im Bau des Sachanlagevermögens")+ SUMIFS('E8.b. KKAuf_WAV'!$M$6:$M$405,'E8.b. KKAuf_WAV'!$B$6:$B$405,$C605,'E8.b. KKAuf_WAV'!$E$6:$E$405,H605,'E8.b. KKAuf_WAV'!$C$6:$C$405,"geleistete Anzahlungen auf immaterielle Vermögensgegenstände")</f>
        <v>0</v>
      </c>
      <c r="X605" s="987">
        <f>SUMIFS('E8.c. KKAuf_BKZ_NAB_IZ'!$K$6:$K$405,'E8.c. KKAuf_BKZ_NAB_IZ'!$B$6:$B$405,$C605,'E8.c. KKAuf_BKZ_NAB_IZ'!$C$6:$C$405,$H605)</f>
        <v>0</v>
      </c>
      <c r="Y605" s="987">
        <f>SUMIFS('E8.a. KKAuf_SAV'!$Y$6:$Y$2005,'E8.a. KKAuf_SAV'!$B$6:$B$2005,$C605,'E8.a. KKAuf_SAV'!$D$6:$D$2005,$H605)</f>
        <v>0</v>
      </c>
      <c r="Z605" s="987">
        <f>SUMIFS('E8.b. KKAuf_WAV'!$O$6:$O$405,'E8.b. KKAuf_WAV'!$B$6:$B$405,$C605,'E8.b. KKAuf_WAV'!$E$6:$E$405,$H605,'E8.b. KKAuf_WAV'!$C$6:$C$405,"&lt;&gt;"&amp;"geleistete Anzahlungen auf immaterielle Vermögensgegenstände",'E8.b. KKAuf_WAV'!$C$6:$C$405,"&lt;&gt;"&amp;"geleistete Anzahlungen und Anlagen im Bau des Sachanlagevermögens",'E8.b. KKAuf_WAV'!$C$6:$C$405,"&lt;&gt;"&amp;"Geschäfts- oder Firmenwert")</f>
        <v>0</v>
      </c>
      <c r="AA605" s="987">
        <f>SUMIFS('E8.b. KKAuf_WAV'!$O$6:$O$405,'E8.b. KKAuf_WAV'!$B$6:$B$405,$C605,'E8.b. KKAuf_WAV'!$E$6:$E$405,H605,'E8.b. KKAuf_WAV'!$C$6:$C$405,"geleistete Anzahlungen und Anlagen im Bau des Sachanlagevermögens")+ SUMIFS('E8.b. KKAuf_WAV'!$O$6:$O$405,'E8.b. KKAuf_WAV'!$B$6:$B$405,$C605,'E8.b. KKAuf_WAV'!$E$6:$E$405,H605,'E8.b. KKAuf_WAV'!$C$6:$C$405,"geleistete Anzahlungen auf immaterielle Vermögensgegenstände")</f>
        <v>0</v>
      </c>
      <c r="AB605" s="987">
        <f>SUMIFS('E8.c. KKAuf_BKZ_NAB_IZ'!$L$6:$L$405,'E8.c. KKAuf_BKZ_NAB_IZ'!$B$6:$B$405,$C605,'E8.c. KKAuf_BKZ_NAB_IZ'!$C$6:$C$405,$H605)</f>
        <v>0</v>
      </c>
      <c r="AC605" s="974"/>
      <c r="AD605" s="987">
        <f t="shared" si="207"/>
        <v>0</v>
      </c>
      <c r="AE605" s="988">
        <f>$AE$17</f>
        <v>0</v>
      </c>
      <c r="AF605" s="988">
        <f>$AF$17</f>
        <v>0</v>
      </c>
      <c r="AG605" s="988">
        <f>$AG$17</f>
        <v>0</v>
      </c>
      <c r="AH605" s="989">
        <f t="shared" si="208"/>
        <v>0</v>
      </c>
      <c r="AJ605" s="987">
        <f t="shared" si="204"/>
        <v>0</v>
      </c>
      <c r="AK605" s="988">
        <f>$AK$17</f>
        <v>0</v>
      </c>
      <c r="AL605" s="988">
        <f>$AL$17</f>
        <v>0</v>
      </c>
      <c r="AM605" s="988">
        <f>$AM$17</f>
        <v>0</v>
      </c>
      <c r="AN605" s="989">
        <f t="shared" si="205"/>
        <v>0</v>
      </c>
    </row>
    <row r="606" spans="2:40" ht="14.25" customHeight="1" x14ac:dyDescent="0.2">
      <c r="B606" s="1446"/>
      <c r="C606" s="1001">
        <f>B606</f>
        <v>0</v>
      </c>
      <c r="D606" s="1449"/>
      <c r="E606" s="1407"/>
      <c r="F606" s="1410"/>
      <c r="G606" s="990"/>
      <c r="H606" s="991">
        <v>2022</v>
      </c>
      <c r="I606" s="972"/>
      <c r="J606" s="813">
        <f t="shared" si="206"/>
        <v>0</v>
      </c>
      <c r="K606" s="804"/>
      <c r="L606" s="813">
        <f t="shared" si="196"/>
        <v>0</v>
      </c>
      <c r="M606" s="804"/>
      <c r="N606" s="813">
        <f t="shared" si="203"/>
        <v>0</v>
      </c>
      <c r="O606" s="804"/>
      <c r="P606" s="813">
        <f t="shared" ref="P606:P612" si="211">IFERROR((AJ606*AK606+AD606*AE606)*0.4*0.035*$F$606,0)</f>
        <v>0</v>
      </c>
      <c r="Q606" s="760"/>
      <c r="R606" s="992">
        <f>SUMIFS('E8.a. KKAuf_SAV'!$X$6:$X$2005,'E8.a. KKAuf_SAV'!$B$6:$B$2005,$C606,'E8.a. KKAuf_SAV'!$D$6:$D$2005,$H606)</f>
        <v>0</v>
      </c>
      <c r="S606" s="992">
        <f>SUMIFS('E8.b. KKAuf_WAV'!$N$6:$N$405,'E8.b. KKAuf_WAV'!$B$6:$B$405,$C606,'E8.b. KKAuf_WAV'!$E$6:$E$405,H606)-SUMIFS('E8.b. KKAuf_WAV'!$N$6:$N$405,'E8.b. KKAuf_WAV'!$B$6:$B$405,$C606,'E8.b. KKAuf_WAV'!$C$6:$C$405,"Geschäfts- oder Firmenwert",'E8.b. KKAuf_WAV'!$D$6:$D$405,H606)</f>
        <v>0</v>
      </c>
      <c r="T606" s="974"/>
      <c r="U606" s="992">
        <f>SUMIFS('E8.a. KKAuf_SAV'!$W$6:$W$2005,'E8.a. KKAuf_SAV'!$B$6:$B$2005,$C606,'E8.a. KKAuf_SAV'!$D$6:$D$2005,H606)</f>
        <v>0</v>
      </c>
      <c r="V606" s="992">
        <f>SUMIFS('E8.b. KKAuf_WAV'!$M$6:$M$405,'E8.b. KKAuf_WAV'!$B$6:$B$405,$C606,'E8.b. KKAuf_WAV'!$E$6:$E$405,$H606,'E8.b. KKAuf_WAV'!$C$6:$C$405,"&lt;&gt;"&amp;"geleistete Anzahlungen auf immaterielle Vermögensgegenstände",'E8.b. KKAuf_WAV'!$C$6:$C$405,"&lt;&gt;"&amp;"geleistete Anzahlungen und Anlagen im Bau des Sachanlagevermögens",'E8.b. KKAuf_WAV'!$C$6:$C$405,"&lt;&gt;"&amp;"Geschäfts- oder Firmenwert")</f>
        <v>0</v>
      </c>
      <c r="W606" s="992">
        <f>SUMIFS('E8.b. KKAuf_WAV'!$M$6:$M$405,'E8.b. KKAuf_WAV'!$B$6:$B$405,$C606,'E8.b. KKAuf_WAV'!$E$6:$E$405,Listen!$AA$3,'E8.b. KKAuf_WAV'!$C$6:$C$405,"geleistete Anzahlungen und Anlagen im Bau des Sachanlagevermögens")+ SUMIFS('E8.b. KKAuf_WAV'!$M$6:$M$405,'E8.b. KKAuf_WAV'!$B$6:$B$405,$C606,'E8.b. KKAuf_WAV'!$E$6:$E$405,Listen!$AA$3,'E8.b. KKAuf_WAV'!$C$6:$C$405,"geleistete Anzahlungen auf immaterielle Vermögensgegenstände")</f>
        <v>0</v>
      </c>
      <c r="X606" s="992">
        <f>SUMIFS('E8.c. KKAuf_BKZ_NAB_IZ'!$K$6:$K$405,'E8.c. KKAuf_BKZ_NAB_IZ'!$B$6:$B$405,$C606,'E8.c. KKAuf_BKZ_NAB_IZ'!$C$6:$C$405,$H606)</f>
        <v>0</v>
      </c>
      <c r="Y606" s="992">
        <f>SUMIFS('E8.a. KKAuf_SAV'!$Y$6:$Y$2005,'E8.a. KKAuf_SAV'!$B$6:$B$2005,$C606,'E8.a. KKAuf_SAV'!$D$6:$D$2005,$H606)</f>
        <v>0</v>
      </c>
      <c r="Z606" s="992">
        <f>SUMIFS('E8.b. KKAuf_WAV'!$O$6:$O$405,'E8.b. KKAuf_WAV'!$B$6:$B$405,$C606,'E8.b. KKAuf_WAV'!$E$6:$E$405,$H606,'E8.b. KKAuf_WAV'!$C$6:$C$405,"&lt;&gt;"&amp;"geleistete Anzahlungen auf immaterielle Vermögensgegenstände",'E8.b. KKAuf_WAV'!$C$6:$C$405,"&lt;&gt;"&amp;"geleistete Anzahlungen und Anlagen im Bau des Sachanlagevermögens",'E8.b. KKAuf_WAV'!$C$6:$C$405,"&lt;&gt;"&amp;"Geschäfts- oder Firmenwert")</f>
        <v>0</v>
      </c>
      <c r="AA606" s="992">
        <f>SUMIFS('E8.b. KKAuf_WAV'!$O$6:$O$405,'E8.b. KKAuf_WAV'!$B$6:$B$405,$C606,'E8.b. KKAuf_WAV'!$E$6:$E$405,Listen!$AA$3,'E8.b. KKAuf_WAV'!$C$6:$C$405,"geleistete Anzahlungen und Anlagen im Bau des Sachanlagevermögens")+ SUMIFS('E8.b. KKAuf_WAV'!$O$6:$O$405,'E8.b. KKAuf_WAV'!$B$6:$B$405,$C606,'E8.b. KKAuf_WAV'!$E$6:$E$405,Listen!$AA$3,'E8.b. KKAuf_WAV'!$C$6:$C$405,"geleistete Anzahlungen auf immaterielle Vermögensgegenstände")</f>
        <v>0</v>
      </c>
      <c r="AB606" s="992">
        <f>SUMIFS('E8.c. KKAuf_BKZ_NAB_IZ'!$L$6:$L$405,'E8.c. KKAuf_BKZ_NAB_IZ'!$B$6:$B$405,$C606,'E8.c. KKAuf_BKZ_NAB_IZ'!$C$6:$C$405,$H606)</f>
        <v>0</v>
      </c>
      <c r="AC606" s="974"/>
      <c r="AD606" s="992">
        <f t="shared" si="207"/>
        <v>0</v>
      </c>
      <c r="AE606" s="993">
        <f>$AE$11</f>
        <v>5.0700000000000002E-2</v>
      </c>
      <c r="AF606" s="993">
        <f>$AF$11</f>
        <v>1.7100000000000001E-2</v>
      </c>
      <c r="AG606" s="993">
        <f>$AG$11</f>
        <v>3.0499999999999999E-2</v>
      </c>
      <c r="AH606" s="994">
        <f t="shared" si="208"/>
        <v>0</v>
      </c>
      <c r="AJ606" s="992">
        <f t="shared" si="204"/>
        <v>0</v>
      </c>
      <c r="AK606" s="993">
        <f>$AK$11</f>
        <v>5.0700000000000002E-2</v>
      </c>
      <c r="AL606" s="993">
        <f>$AL$11</f>
        <v>1.7100000000000001E-2</v>
      </c>
      <c r="AM606" s="993">
        <f>$AM$11</f>
        <v>3.0499999999999999E-2</v>
      </c>
      <c r="AN606" s="994">
        <f t="shared" si="205"/>
        <v>0</v>
      </c>
    </row>
    <row r="607" spans="2:40" x14ac:dyDescent="0.2">
      <c r="B607" s="1447"/>
      <c r="C607" s="1002">
        <f>C606</f>
        <v>0</v>
      </c>
      <c r="D607" s="1450"/>
      <c r="E607" s="1408"/>
      <c r="F607" s="1408"/>
      <c r="G607" s="990"/>
      <c r="H607" s="983">
        <v>2023</v>
      </c>
      <c r="I607" s="972"/>
      <c r="J607" s="805">
        <f t="shared" si="206"/>
        <v>0</v>
      </c>
      <c r="K607" s="804"/>
      <c r="L607" s="803">
        <f t="shared" si="196"/>
        <v>0</v>
      </c>
      <c r="M607" s="804"/>
      <c r="N607" s="803">
        <f t="shared" si="203"/>
        <v>0</v>
      </c>
      <c r="O607" s="804"/>
      <c r="P607" s="803">
        <f t="shared" si="211"/>
        <v>0</v>
      </c>
      <c r="Q607" s="760"/>
      <c r="R607" s="980">
        <f>SUMIFS('E8.a. KKAuf_SAV'!$X$6:$X$2005,'E8.a. KKAuf_SAV'!$B$6:$B$2005,$C607,'E8.a. KKAuf_SAV'!$D$6:$D$2005,$H607)</f>
        <v>0</v>
      </c>
      <c r="S607" s="980">
        <f>SUMIFS('E8.b. KKAuf_WAV'!$N$6:$N$405,'E8.b. KKAuf_WAV'!$B$6:$B$405,$C607,'E8.b. KKAuf_WAV'!$E$6:$E$405,H607)-SUMIFS('E8.b. KKAuf_WAV'!$N$6:$N$405,'E8.b. KKAuf_WAV'!$B$6:$B$405,$C607,'E8.b. KKAuf_WAV'!$C$6:$C$405,"Geschäfts- oder Firmenwert",'E8.b. KKAuf_WAV'!$D$6:$D$405,H607)</f>
        <v>0</v>
      </c>
      <c r="T607" s="974"/>
      <c r="U607" s="980">
        <f>SUMIFS('E8.a. KKAuf_SAV'!$W$6:$W$2005,'E8.a. KKAuf_SAV'!$B$6:$B$2005,$C607,'E8.a. KKAuf_SAV'!$D$6:$D$2005,H607)</f>
        <v>0</v>
      </c>
      <c r="V607" s="980">
        <f>SUMIFS('E8.b. KKAuf_WAV'!$M$6:$M$405,'E8.b. KKAuf_WAV'!$B$6:$B$405,$C607,'E8.b. KKAuf_WAV'!$E$6:$E$405,$H607,'E8.b. KKAuf_WAV'!$C$6:$C$405,"&lt;&gt;"&amp;"geleistete Anzahlungen auf immaterielle Vermögensgegenstände",'E8.b. KKAuf_WAV'!$C$6:$C$405,"&lt;&gt;"&amp;"geleistete Anzahlungen und Anlagen im Bau des Sachanlagevermögens",'E8.b. KKAuf_WAV'!$C$6:$C$405,"&lt;&gt;"&amp;"Geschäfts- oder Firmenwert")</f>
        <v>0</v>
      </c>
      <c r="W607" s="980"/>
      <c r="X607" s="980">
        <f>SUMIFS('E8.c. KKAuf_BKZ_NAB_IZ'!$K$6:$K$405,'E8.c. KKAuf_BKZ_NAB_IZ'!$B$6:$B$405,$C607,'E8.c. KKAuf_BKZ_NAB_IZ'!$C$6:$C$405,$H607)</f>
        <v>0</v>
      </c>
      <c r="Y607" s="980">
        <f>SUMIFS('E8.a. KKAuf_SAV'!$Y$6:$Y$2005,'E8.a. KKAuf_SAV'!$B$6:$B$2005,$C607,'E8.a. KKAuf_SAV'!$D$6:$D$2005,$H607)</f>
        <v>0</v>
      </c>
      <c r="Z607" s="980">
        <f>SUMIFS('E8.b. KKAuf_WAV'!$O$6:$O$405,'E8.b. KKAuf_WAV'!$B$6:$B$405,$C607,'E8.b. KKAuf_WAV'!$E$6:$E$405,$H607,'E8.b. KKAuf_WAV'!$C$6:$C$405,"&lt;&gt;"&amp;"geleistete Anzahlungen auf immaterielle Vermögensgegenstände",'E8.b. KKAuf_WAV'!$C$6:$C$405,"&lt;&gt;"&amp;"geleistete Anzahlungen und Anlagen im Bau des Sachanlagevermögens",'E8.b. KKAuf_WAV'!$C$6:$C$405,"&lt;&gt;"&amp;"Geschäfts- oder Firmenwert")</f>
        <v>0</v>
      </c>
      <c r="AA607" s="980"/>
      <c r="AB607" s="980">
        <f>SUMIFS('E8.c. KKAuf_BKZ_NAB_IZ'!$L$6:$L$405,'E8.c. KKAuf_BKZ_NAB_IZ'!$B$6:$B$405,$C607,'E8.c. KKAuf_BKZ_NAB_IZ'!$C$6:$C$405,$H607)</f>
        <v>0</v>
      </c>
      <c r="AC607" s="974"/>
      <c r="AD607" s="980">
        <f t="shared" si="207"/>
        <v>0</v>
      </c>
      <c r="AE607" s="984">
        <f>$AE$12</f>
        <v>5.0700000000000002E-2</v>
      </c>
      <c r="AF607" s="984">
        <f>$AF$12</f>
        <v>1.7100000000000001E-2</v>
      </c>
      <c r="AG607" s="984">
        <f>$AG$12</f>
        <v>3.0499999999999999E-2</v>
      </c>
      <c r="AH607" s="982">
        <f t="shared" si="208"/>
        <v>0</v>
      </c>
      <c r="AJ607" s="980"/>
      <c r="AK607" s="984">
        <f>$AK$12</f>
        <v>5.0700000000000002E-2</v>
      </c>
      <c r="AL607" s="984">
        <f>$AL$12</f>
        <v>1.7100000000000001E-2</v>
      </c>
      <c r="AM607" s="984">
        <f>$AM$12</f>
        <v>3.0499999999999999E-2</v>
      </c>
      <c r="AN607" s="982">
        <f t="shared" si="205"/>
        <v>0</v>
      </c>
    </row>
    <row r="608" spans="2:40" x14ac:dyDescent="0.2">
      <c r="B608" s="1447"/>
      <c r="C608" s="1002">
        <f>C606</f>
        <v>0</v>
      </c>
      <c r="D608" s="1450"/>
      <c r="E608" s="1408"/>
      <c r="F608" s="1408"/>
      <c r="G608" s="990"/>
      <c r="H608" s="983">
        <v>2024</v>
      </c>
      <c r="I608" s="972"/>
      <c r="J608" s="803">
        <f t="shared" si="206"/>
        <v>0</v>
      </c>
      <c r="K608" s="804"/>
      <c r="L608" s="803">
        <f t="shared" ref="L608:L671" si="212">R608+S608</f>
        <v>0</v>
      </c>
      <c r="M608" s="804"/>
      <c r="N608" s="803">
        <f t="shared" si="203"/>
        <v>0</v>
      </c>
      <c r="O608" s="804"/>
      <c r="P608" s="803">
        <f t="shared" si="211"/>
        <v>0</v>
      </c>
      <c r="Q608" s="760"/>
      <c r="R608" s="980">
        <f>SUMIFS('E8.a. KKAuf_SAV'!$X$6:$X$2005,'E8.a. KKAuf_SAV'!$B$6:$B$2005,$C608,'E8.a. KKAuf_SAV'!$D$6:$D$2005,$H608)</f>
        <v>0</v>
      </c>
      <c r="S608" s="980">
        <f>SUMIFS('E8.b. KKAuf_WAV'!$N$6:$N$405,'E8.b. KKAuf_WAV'!$B$6:$B$405,$C608,'E8.b. KKAuf_WAV'!$E$6:$E$405,H608)-SUMIFS('E8.b. KKAuf_WAV'!$N$6:$N$405,'E8.b. KKAuf_WAV'!$B$6:$B$405,$C608,'E8.b. KKAuf_WAV'!$C$6:$C$405,"Geschäfts- oder Firmenwert",'E8.b. KKAuf_WAV'!$D$6:$D$405,H608)</f>
        <v>0</v>
      </c>
      <c r="T608" s="974"/>
      <c r="U608" s="980">
        <f>SUMIFS('E8.a. KKAuf_SAV'!$W$6:$W$2005,'E8.a. KKAuf_SAV'!$B$6:$B$2005,$C608,'E8.a. KKAuf_SAV'!$D$6:$D$2005,H608)</f>
        <v>0</v>
      </c>
      <c r="V608" s="980">
        <f>SUMIFS('E8.b. KKAuf_WAV'!$M$6:$M$405,'E8.b. KKAuf_WAV'!$B$6:$B$405,$C608,'E8.b. KKAuf_WAV'!$E$6:$E$405,$H608,'E8.b. KKAuf_WAV'!$C$6:$C$405,"&lt;&gt;"&amp;"geleistete Anzahlungen auf immaterielle Vermögensgegenstände",'E8.b. KKAuf_WAV'!$C$6:$C$405,"&lt;&gt;"&amp;"geleistete Anzahlungen und Anlagen im Bau des Sachanlagevermögens",'E8.b. KKAuf_WAV'!$C$6:$C$405,"&lt;&gt;"&amp;"Geschäfts- oder Firmenwert")</f>
        <v>0</v>
      </c>
      <c r="W608" s="980">
        <f>SUMIFS('E8.b. KKAuf_WAV'!$M$6:$M$405,'E8.b. KKAuf_WAV'!$B$6:$B$405,$C608,'E8.b. KKAuf_WAV'!$E$6:$E$405,H608,'E8.b. KKAuf_WAV'!$C$6:$C$405,"geleistete Anzahlungen und Anlagen im Bau des Sachanlagevermögens")+ SUMIFS('E8.b. KKAuf_WAV'!$M$6:$M$405,'E8.b. KKAuf_WAV'!$B$6:$B$405,$C608,'E8.b. KKAuf_WAV'!$E$6:$E$405,H608,'E8.b. KKAuf_WAV'!$C$6:$C$405,"geleistete Anzahlungen auf immaterielle Vermögensgegenstände")</f>
        <v>0</v>
      </c>
      <c r="X608" s="980">
        <f>SUMIFS('E8.c. KKAuf_BKZ_NAB_IZ'!$K$6:$K$405,'E8.c. KKAuf_BKZ_NAB_IZ'!$B$6:$B$405,$C608,'E8.c. KKAuf_BKZ_NAB_IZ'!$C$6:$C$405,$H608)</f>
        <v>0</v>
      </c>
      <c r="Y608" s="980">
        <f>SUMIFS('E8.a. KKAuf_SAV'!$Y$6:$Y$2005,'E8.a. KKAuf_SAV'!$B$6:$B$2005,$C608,'E8.a. KKAuf_SAV'!$D$6:$D$2005,$H608)</f>
        <v>0</v>
      </c>
      <c r="Z608" s="980">
        <f>SUMIFS('E8.b. KKAuf_WAV'!$O$6:$O$405,'E8.b. KKAuf_WAV'!$B$6:$B$405,$C608,'E8.b. KKAuf_WAV'!$E$6:$E$405,$H608,'E8.b. KKAuf_WAV'!$C$6:$C$405,"&lt;&gt;"&amp;"geleistete Anzahlungen auf immaterielle Vermögensgegenstände",'E8.b. KKAuf_WAV'!$C$6:$C$405,"&lt;&gt;"&amp;"geleistete Anzahlungen und Anlagen im Bau des Sachanlagevermögens",'E8.b. KKAuf_WAV'!$C$6:$C$405,"&lt;&gt;"&amp;"Geschäfts- oder Firmenwert")</f>
        <v>0</v>
      </c>
      <c r="AA608" s="980">
        <f>SUMIFS('E8.b. KKAuf_WAV'!$O$6:$O$405,'E8.b. KKAuf_WAV'!$B$6:$B$405,$C608,'E8.b. KKAuf_WAV'!$E$6:$E$405,H608,'E8.b. KKAuf_WAV'!$C$6:$C$405,"geleistete Anzahlungen und Anlagen im Bau des Sachanlagevermögens")+ SUMIFS('E8.b. KKAuf_WAV'!$O$6:$O$405,'E8.b. KKAuf_WAV'!$B$6:$B$405,$C608,'E8.b. KKAuf_WAV'!$E$6:$E$405,H608,'E8.b. KKAuf_WAV'!$C$6:$C$405,"geleistete Anzahlungen auf immaterielle Vermögensgegenstände")</f>
        <v>0</v>
      </c>
      <c r="AB608" s="980">
        <f>SUMIFS('E8.c. KKAuf_BKZ_NAB_IZ'!$L$6:$L$405,'E8.c. KKAuf_BKZ_NAB_IZ'!$B$6:$B$405,$C608,'E8.c. KKAuf_BKZ_NAB_IZ'!$C$6:$C$405,$H608)</f>
        <v>0</v>
      </c>
      <c r="AC608" s="974"/>
      <c r="AD608" s="980">
        <f t="shared" si="207"/>
        <v>0</v>
      </c>
      <c r="AE608" s="984">
        <f>$AE$13</f>
        <v>6.93E-2</v>
      </c>
      <c r="AF608" s="984">
        <f>$AF$13</f>
        <v>3.8699999999999998E-2</v>
      </c>
      <c r="AG608" s="984">
        <f>$AG$13</f>
        <v>5.0900000000000001E-2</v>
      </c>
      <c r="AH608" s="982">
        <f t="shared" si="208"/>
        <v>0</v>
      </c>
      <c r="AJ608" s="980">
        <f t="shared" si="204"/>
        <v>0</v>
      </c>
      <c r="AK608" s="984">
        <f>$AK$13</f>
        <v>7.0099999999999996E-2</v>
      </c>
      <c r="AL608" s="984">
        <f>$AL$13</f>
        <v>3.6600000000000001E-2</v>
      </c>
      <c r="AM608" s="984">
        <f>$AM$13</f>
        <v>0.05</v>
      </c>
      <c r="AN608" s="982">
        <f t="shared" si="205"/>
        <v>0</v>
      </c>
    </row>
    <row r="609" spans="2:40" ht="15" thickBot="1" x14ac:dyDescent="0.25">
      <c r="B609" s="1447"/>
      <c r="C609" s="1002">
        <f>C606</f>
        <v>0</v>
      </c>
      <c r="D609" s="1450"/>
      <c r="E609" s="1408"/>
      <c r="F609" s="1408"/>
      <c r="G609" s="990"/>
      <c r="H609" s="983">
        <v>2025</v>
      </c>
      <c r="I609" s="972"/>
      <c r="J609" s="803">
        <f t="shared" si="206"/>
        <v>0</v>
      </c>
      <c r="K609" s="804"/>
      <c r="L609" s="803">
        <f t="shared" si="212"/>
        <v>0</v>
      </c>
      <c r="M609" s="804"/>
      <c r="N609" s="803">
        <f t="shared" si="203"/>
        <v>0</v>
      </c>
      <c r="O609" s="804"/>
      <c r="P609" s="803">
        <f t="shared" si="211"/>
        <v>0</v>
      </c>
      <c r="Q609" s="760"/>
      <c r="R609" s="980">
        <f>SUMIFS('E8.a. KKAuf_SAV'!$X$6:$X$2005,'E8.a. KKAuf_SAV'!$B$6:$B$2005,$C609,'E8.a. KKAuf_SAV'!$D$6:$D$2005,$H609)</f>
        <v>0</v>
      </c>
      <c r="S609" s="980">
        <f>SUMIFS('E8.b. KKAuf_WAV'!$N$6:$N$405,'E8.b. KKAuf_WAV'!$B$6:$B$405,$C609,'E8.b. KKAuf_WAV'!$E$6:$E$405,H609)-SUMIFS('E8.b. KKAuf_WAV'!$N$6:$N$405,'E8.b. KKAuf_WAV'!$B$6:$B$405,$C609,'E8.b. KKAuf_WAV'!$C$6:$C$405,"Geschäfts- oder Firmenwert",'E8.b. KKAuf_WAV'!$D$6:$D$405,H609)</f>
        <v>0</v>
      </c>
      <c r="T609" s="974"/>
      <c r="U609" s="980">
        <f>SUMIFS('E8.a. KKAuf_SAV'!$W$6:$W$2005,'E8.a. KKAuf_SAV'!$B$6:$B$2005,$C609,'E8.a. KKAuf_SAV'!$D$6:$D$2005,H609)</f>
        <v>0</v>
      </c>
      <c r="V609" s="980">
        <f>SUMIFS('E8.b. KKAuf_WAV'!$M$6:$M$405,'E8.b. KKAuf_WAV'!$B$6:$B$405,$C609,'E8.b. KKAuf_WAV'!$E$6:$E$405,$H609,'E8.b. KKAuf_WAV'!$C$6:$C$405,"&lt;&gt;"&amp;"geleistete Anzahlungen auf immaterielle Vermögensgegenstände",'E8.b. KKAuf_WAV'!$C$6:$C$405,"&lt;&gt;"&amp;"geleistete Anzahlungen und Anlagen im Bau des Sachanlagevermögens",'E8.b. KKAuf_WAV'!$C$6:$C$405,"&lt;&gt;"&amp;"Geschäfts- oder Firmenwert")</f>
        <v>0</v>
      </c>
      <c r="W609" s="980">
        <f>SUMIFS('E8.b. KKAuf_WAV'!$M$6:$M$405,'E8.b. KKAuf_WAV'!$B$6:$B$405,$C609,'E8.b. KKAuf_WAV'!$E$6:$E$405,H609,'E8.b. KKAuf_WAV'!$C$6:$C$405,"geleistete Anzahlungen und Anlagen im Bau des Sachanlagevermögens")+ SUMIFS('E8.b. KKAuf_WAV'!$M$6:$M$405,'E8.b. KKAuf_WAV'!$B$6:$B$405,$C609,'E8.b. KKAuf_WAV'!$E$6:$E$405,H609,'E8.b. KKAuf_WAV'!$C$6:$C$405,"geleistete Anzahlungen auf immaterielle Vermögensgegenstände")</f>
        <v>0</v>
      </c>
      <c r="X609" s="980">
        <f>SUMIFS('E8.c. KKAuf_BKZ_NAB_IZ'!$K$6:$K$405,'E8.c. KKAuf_BKZ_NAB_IZ'!$B$6:$B$405,$C609,'E8.c. KKAuf_BKZ_NAB_IZ'!$C$6:$C$405,$H609)</f>
        <v>0</v>
      </c>
      <c r="Y609" s="980">
        <f>SUMIFS('E8.a. KKAuf_SAV'!$Y$6:$Y$2005,'E8.a. KKAuf_SAV'!$B$6:$B$2005,$C609,'E8.a. KKAuf_SAV'!$D$6:$D$2005,$H609)</f>
        <v>0</v>
      </c>
      <c r="Z609" s="980">
        <f>SUMIFS('E8.b. KKAuf_WAV'!$O$6:$O$405,'E8.b. KKAuf_WAV'!$B$6:$B$405,$C609,'E8.b. KKAuf_WAV'!$E$6:$E$405,$H609,'E8.b. KKAuf_WAV'!$C$6:$C$405,"&lt;&gt;"&amp;"geleistete Anzahlungen auf immaterielle Vermögensgegenstände",'E8.b. KKAuf_WAV'!$C$6:$C$405,"&lt;&gt;"&amp;"geleistete Anzahlungen und Anlagen im Bau des Sachanlagevermögens",'E8.b. KKAuf_WAV'!$C$6:$C$405,"&lt;&gt;"&amp;"Geschäfts- oder Firmenwert")</f>
        <v>0</v>
      </c>
      <c r="AA609" s="980">
        <f>SUMIFS('E8.b. KKAuf_WAV'!$O$6:$O$405,'E8.b. KKAuf_WAV'!$B$6:$B$405,$C609,'E8.b. KKAuf_WAV'!$E$6:$E$405,H609,'E8.b. KKAuf_WAV'!$C$6:$C$405,"geleistete Anzahlungen und Anlagen im Bau des Sachanlagevermögens")+ SUMIFS('E8.b. KKAuf_WAV'!$O$6:$O$405,'E8.b. KKAuf_WAV'!$B$6:$B$405,$C609,'E8.b. KKAuf_WAV'!$E$6:$E$405,H609,'E8.b. KKAuf_WAV'!$C$6:$C$405,"geleistete Anzahlungen auf immaterielle Vermögensgegenstände")</f>
        <v>0</v>
      </c>
      <c r="AB609" s="980">
        <f>SUMIFS('E8.c. KKAuf_BKZ_NAB_IZ'!$L$6:$L$405,'E8.c. KKAuf_BKZ_NAB_IZ'!$B$6:$B$405,$C609,'E8.c. KKAuf_BKZ_NAB_IZ'!$C$6:$C$405,$H609)</f>
        <v>0</v>
      </c>
      <c r="AC609" s="974"/>
      <c r="AD609" s="980">
        <f t="shared" si="207"/>
        <v>0</v>
      </c>
      <c r="AE609" s="984">
        <f>$AE$14</f>
        <v>7.0099999999999996E-2</v>
      </c>
      <c r="AF609" s="984">
        <f>$AF$14</f>
        <v>3.6600000000000001E-2</v>
      </c>
      <c r="AG609" s="984">
        <f>$AG$14</f>
        <v>0.05</v>
      </c>
      <c r="AH609" s="982">
        <f t="shared" si="208"/>
        <v>0</v>
      </c>
      <c r="AJ609" s="980">
        <f t="shared" si="204"/>
        <v>0</v>
      </c>
      <c r="AK609" s="984">
        <f>$AK$14</f>
        <v>7.0099999999999996E-2</v>
      </c>
      <c r="AL609" s="984">
        <f>$AL$14</f>
        <v>3.6600000000000001E-2</v>
      </c>
      <c r="AM609" s="984">
        <f>$AM$14</f>
        <v>0.05</v>
      </c>
      <c r="AN609" s="982">
        <f t="shared" si="205"/>
        <v>0</v>
      </c>
    </row>
    <row r="610" spans="2:40" ht="15" hidden="1" thickBot="1" x14ac:dyDescent="0.25">
      <c r="B610" s="1447"/>
      <c r="C610" s="1002">
        <f>C606</f>
        <v>0</v>
      </c>
      <c r="D610" s="1450"/>
      <c r="E610" s="1408"/>
      <c r="F610" s="1408"/>
      <c r="G610" s="990"/>
      <c r="H610" s="983">
        <v>2026</v>
      </c>
      <c r="I610" s="972"/>
      <c r="J610" s="803">
        <f t="shared" si="206"/>
        <v>0</v>
      </c>
      <c r="K610" s="804"/>
      <c r="L610" s="803">
        <f t="shared" si="212"/>
        <v>0</v>
      </c>
      <c r="M610" s="804"/>
      <c r="N610" s="803">
        <f t="shared" si="203"/>
        <v>0</v>
      </c>
      <c r="O610" s="804"/>
      <c r="P610" s="803">
        <f t="shared" si="211"/>
        <v>0</v>
      </c>
      <c r="Q610" s="760"/>
      <c r="R610" s="980">
        <f>SUMIFS('E8.a. KKAuf_SAV'!$X$6:$X$2005,'E8.a. KKAuf_SAV'!$B$6:$B$2005,$C610,'E8.a. KKAuf_SAV'!$D$6:$D$2005,$H610)</f>
        <v>0</v>
      </c>
      <c r="S610" s="980">
        <f>SUMIFS('E8.b. KKAuf_WAV'!$N$6:$N$405,'E8.b. KKAuf_WAV'!$B$6:$B$405,$C610,'E8.b. KKAuf_WAV'!$E$6:$E$405,H610)-SUMIFS('E8.b. KKAuf_WAV'!$N$6:$N$405,'E8.b. KKAuf_WAV'!$B$6:$B$405,$C610,'E8.b. KKAuf_WAV'!$C$6:$C$405,"Geschäfts- oder Firmenwert",'E8.b. KKAuf_WAV'!$D$6:$D$405,H610)</f>
        <v>0</v>
      </c>
      <c r="T610" s="974"/>
      <c r="U610" s="980">
        <f>SUMIFS('E8.a. KKAuf_SAV'!$W$6:$W$2005,'E8.a. KKAuf_SAV'!$B$6:$B$2005,$C610,'E8.a. KKAuf_SAV'!$D$6:$D$2005,H610)</f>
        <v>0</v>
      </c>
      <c r="V610" s="980">
        <f>SUMIFS('E8.b. KKAuf_WAV'!$M$6:$M$405,'E8.b. KKAuf_WAV'!$B$6:$B$405,$C610,'E8.b. KKAuf_WAV'!$E$6:$E$405,$H610,'E8.b. KKAuf_WAV'!$C$6:$C$405,"&lt;&gt;"&amp;"geleistete Anzahlungen auf immaterielle Vermögensgegenstände",'E8.b. KKAuf_WAV'!$C$6:$C$405,"&lt;&gt;"&amp;"geleistete Anzahlungen und Anlagen im Bau des Sachanlagevermögens",'E8.b. KKAuf_WAV'!$C$6:$C$405,"&lt;&gt;"&amp;"Geschäfts- oder Firmenwert")</f>
        <v>0</v>
      </c>
      <c r="W610" s="980">
        <f>SUMIFS('E8.b. KKAuf_WAV'!$M$6:$M$405,'E8.b. KKAuf_WAV'!$B$6:$B$405,$C610,'E8.b. KKAuf_WAV'!$E$6:$E$405,H610,'E8.b. KKAuf_WAV'!$C$6:$C$405,"geleistete Anzahlungen und Anlagen im Bau des Sachanlagevermögens")+ SUMIFS('E8.b. KKAuf_WAV'!$M$6:$M$405,'E8.b. KKAuf_WAV'!$B$6:$B$405,$C610,'E8.b. KKAuf_WAV'!$E$6:$E$405,H610,'E8.b. KKAuf_WAV'!$C$6:$C$405,"geleistete Anzahlungen auf immaterielle Vermögensgegenstände")</f>
        <v>0</v>
      </c>
      <c r="X610" s="980">
        <f>SUMIFS('E8.c. KKAuf_BKZ_NAB_IZ'!$K$6:$K$405,'E8.c. KKAuf_BKZ_NAB_IZ'!$B$6:$B$405,$C610,'E8.c. KKAuf_BKZ_NAB_IZ'!$C$6:$C$405,$H610)</f>
        <v>0</v>
      </c>
      <c r="Y610" s="980">
        <f>SUMIFS('E8.a. KKAuf_SAV'!$Y$6:$Y$2005,'E8.a. KKAuf_SAV'!$B$6:$B$2005,$C610,'E8.a. KKAuf_SAV'!$D$6:$D$2005,$H610)</f>
        <v>0</v>
      </c>
      <c r="Z610" s="980">
        <f>SUMIFS('E8.b. KKAuf_WAV'!$O$6:$O$405,'E8.b. KKAuf_WAV'!$B$6:$B$405,$C610,'E8.b. KKAuf_WAV'!$E$6:$E$405,$H610,'E8.b. KKAuf_WAV'!$C$6:$C$405,"&lt;&gt;"&amp;"geleistete Anzahlungen auf immaterielle Vermögensgegenstände",'E8.b. KKAuf_WAV'!$C$6:$C$405,"&lt;&gt;"&amp;"geleistete Anzahlungen und Anlagen im Bau des Sachanlagevermögens",'E8.b. KKAuf_WAV'!$C$6:$C$405,"&lt;&gt;"&amp;"Geschäfts- oder Firmenwert")</f>
        <v>0</v>
      </c>
      <c r="AA610" s="980">
        <f>SUMIFS('E8.b. KKAuf_WAV'!$O$6:$O$405,'E8.b. KKAuf_WAV'!$B$6:$B$405,$C610,'E8.b. KKAuf_WAV'!$E$6:$E$405,H610,'E8.b. KKAuf_WAV'!$C$6:$C$405,"geleistete Anzahlungen und Anlagen im Bau des Sachanlagevermögens")+ SUMIFS('E8.b. KKAuf_WAV'!$O$6:$O$405,'E8.b. KKAuf_WAV'!$B$6:$B$405,$C610,'E8.b. KKAuf_WAV'!$E$6:$E$405,H610,'E8.b. KKAuf_WAV'!$C$6:$C$405,"geleistete Anzahlungen auf immaterielle Vermögensgegenstände")</f>
        <v>0</v>
      </c>
      <c r="AB610" s="980">
        <f>SUMIFS('E8.c. KKAuf_BKZ_NAB_IZ'!$L$6:$L$405,'E8.c. KKAuf_BKZ_NAB_IZ'!$B$6:$B$405,$C610,'E8.c. KKAuf_BKZ_NAB_IZ'!$C$6:$C$405,$H610)</f>
        <v>0</v>
      </c>
      <c r="AC610" s="974"/>
      <c r="AD610" s="980">
        <f t="shared" si="207"/>
        <v>0</v>
      </c>
      <c r="AE610" s="984">
        <f>$AE$15</f>
        <v>0</v>
      </c>
      <c r="AF610" s="984">
        <f>$AF$15</f>
        <v>0</v>
      </c>
      <c r="AG610" s="984">
        <f>$AG$15</f>
        <v>0</v>
      </c>
      <c r="AH610" s="982">
        <f t="shared" si="208"/>
        <v>0</v>
      </c>
      <c r="AJ610" s="980">
        <f t="shared" si="204"/>
        <v>0</v>
      </c>
      <c r="AK610" s="984">
        <f>$AK$15</f>
        <v>0</v>
      </c>
      <c r="AL610" s="984">
        <f>$AL$15</f>
        <v>0</v>
      </c>
      <c r="AM610" s="984">
        <f>$AM$15</f>
        <v>0</v>
      </c>
      <c r="AN610" s="982">
        <f t="shared" si="205"/>
        <v>0</v>
      </c>
    </row>
    <row r="611" spans="2:40" ht="15" hidden="1" thickBot="1" x14ac:dyDescent="0.25">
      <c r="B611" s="1447"/>
      <c r="C611" s="1002">
        <f>C606</f>
        <v>0</v>
      </c>
      <c r="D611" s="1450"/>
      <c r="E611" s="1408"/>
      <c r="F611" s="1408"/>
      <c r="G611" s="990"/>
      <c r="H611" s="983">
        <v>2027</v>
      </c>
      <c r="I611" s="972"/>
      <c r="J611" s="803">
        <f t="shared" si="206"/>
        <v>0</v>
      </c>
      <c r="K611" s="804"/>
      <c r="L611" s="803">
        <f t="shared" si="212"/>
        <v>0</v>
      </c>
      <c r="M611" s="804"/>
      <c r="N611" s="803">
        <f t="shared" si="203"/>
        <v>0</v>
      </c>
      <c r="O611" s="804"/>
      <c r="P611" s="803">
        <f t="shared" si="211"/>
        <v>0</v>
      </c>
      <c r="Q611" s="760"/>
      <c r="R611" s="980">
        <f>SUMIFS('E8.a. KKAuf_SAV'!$X$6:$X$2005,'E8.a. KKAuf_SAV'!$B$6:$B$2005,$C611,'E8.a. KKAuf_SAV'!$D$6:$D$2005,$H611)</f>
        <v>0</v>
      </c>
      <c r="S611" s="980">
        <f>SUMIFS('E8.b. KKAuf_WAV'!$N$6:$N$405,'E8.b. KKAuf_WAV'!$B$6:$B$405,$C611,'E8.b. KKAuf_WAV'!$E$6:$E$405,H611)-SUMIFS('E8.b. KKAuf_WAV'!$N$6:$N$405,'E8.b. KKAuf_WAV'!$B$6:$B$405,$C611,'E8.b. KKAuf_WAV'!$C$6:$C$405,"Geschäfts- oder Firmenwert",'E8.b. KKAuf_WAV'!$D$6:$D$405,H611)</f>
        <v>0</v>
      </c>
      <c r="T611" s="974"/>
      <c r="U611" s="980">
        <f>SUMIFS('E8.a. KKAuf_SAV'!$W$6:$W$2005,'E8.a. KKAuf_SAV'!$B$6:$B$2005,$C611,'E8.a. KKAuf_SAV'!$D$6:$D$2005,H611)</f>
        <v>0</v>
      </c>
      <c r="V611" s="980">
        <f>SUMIFS('E8.b. KKAuf_WAV'!$M$6:$M$405,'E8.b. KKAuf_WAV'!$B$6:$B$405,$C611,'E8.b. KKAuf_WAV'!$E$6:$E$405,$H611,'E8.b. KKAuf_WAV'!$C$6:$C$405,"&lt;&gt;"&amp;"geleistete Anzahlungen auf immaterielle Vermögensgegenstände",'E8.b. KKAuf_WAV'!$C$6:$C$405,"&lt;&gt;"&amp;"geleistete Anzahlungen und Anlagen im Bau des Sachanlagevermögens",'E8.b. KKAuf_WAV'!$C$6:$C$405,"&lt;&gt;"&amp;"Geschäfts- oder Firmenwert")</f>
        <v>0</v>
      </c>
      <c r="W611" s="980">
        <f>SUMIFS('E8.b. KKAuf_WAV'!$M$6:$M$405,'E8.b. KKAuf_WAV'!$B$6:$B$405,$C611,'E8.b. KKAuf_WAV'!$E$6:$E$405,H611,'E8.b. KKAuf_WAV'!$C$6:$C$405,"geleistete Anzahlungen und Anlagen im Bau des Sachanlagevermögens")+ SUMIFS('E8.b. KKAuf_WAV'!$M$6:$M$405,'E8.b. KKAuf_WAV'!$B$6:$B$405,$C611,'E8.b. KKAuf_WAV'!$E$6:$E$405,H611,'E8.b. KKAuf_WAV'!$C$6:$C$405,"geleistete Anzahlungen auf immaterielle Vermögensgegenstände")</f>
        <v>0</v>
      </c>
      <c r="X611" s="980">
        <f>SUMIFS('E8.c. KKAuf_BKZ_NAB_IZ'!$K$6:$K$405,'E8.c. KKAuf_BKZ_NAB_IZ'!$B$6:$B$405,$C611,'E8.c. KKAuf_BKZ_NAB_IZ'!$C$6:$C$405,$H611)</f>
        <v>0</v>
      </c>
      <c r="Y611" s="980">
        <f>SUMIFS('E8.a. KKAuf_SAV'!$Y$6:$Y$2005,'E8.a. KKAuf_SAV'!$B$6:$B$2005,$C611,'E8.a. KKAuf_SAV'!$D$6:$D$2005,$H611)</f>
        <v>0</v>
      </c>
      <c r="Z611" s="980">
        <f>SUMIFS('E8.b. KKAuf_WAV'!$O$6:$O$405,'E8.b. KKAuf_WAV'!$B$6:$B$405,$C611,'E8.b. KKAuf_WAV'!$E$6:$E$405,$H611,'E8.b. KKAuf_WAV'!$C$6:$C$405,"&lt;&gt;"&amp;"geleistete Anzahlungen auf immaterielle Vermögensgegenstände",'E8.b. KKAuf_WAV'!$C$6:$C$405,"&lt;&gt;"&amp;"geleistete Anzahlungen und Anlagen im Bau des Sachanlagevermögens",'E8.b. KKAuf_WAV'!$C$6:$C$405,"&lt;&gt;"&amp;"Geschäfts- oder Firmenwert")</f>
        <v>0</v>
      </c>
      <c r="AA611" s="980">
        <f>SUMIFS('E8.b. KKAuf_WAV'!$O$6:$O$405,'E8.b. KKAuf_WAV'!$B$6:$B$405,$C611,'E8.b. KKAuf_WAV'!$E$6:$E$405,H611,'E8.b. KKAuf_WAV'!$C$6:$C$405,"geleistete Anzahlungen und Anlagen im Bau des Sachanlagevermögens")+ SUMIFS('E8.b. KKAuf_WAV'!$O$6:$O$405,'E8.b. KKAuf_WAV'!$B$6:$B$405,$C611,'E8.b. KKAuf_WAV'!$E$6:$E$405,H611,'E8.b. KKAuf_WAV'!$C$6:$C$405,"geleistete Anzahlungen auf immaterielle Vermögensgegenstände")</f>
        <v>0</v>
      </c>
      <c r="AB611" s="980">
        <f>SUMIFS('E8.c. KKAuf_BKZ_NAB_IZ'!$L$6:$L$405,'E8.c. KKAuf_BKZ_NAB_IZ'!$B$6:$B$405,$C611,'E8.c. KKAuf_BKZ_NAB_IZ'!$C$6:$C$405,$H611)</f>
        <v>0</v>
      </c>
      <c r="AC611" s="974"/>
      <c r="AD611" s="980">
        <f t="shared" si="207"/>
        <v>0</v>
      </c>
      <c r="AE611" s="984">
        <f>$AE$16</f>
        <v>0</v>
      </c>
      <c r="AF611" s="984">
        <f>$AF$16</f>
        <v>0</v>
      </c>
      <c r="AG611" s="984">
        <f>$AG$16</f>
        <v>0</v>
      </c>
      <c r="AH611" s="982">
        <f t="shared" si="208"/>
        <v>0</v>
      </c>
      <c r="AJ611" s="980">
        <f t="shared" si="204"/>
        <v>0</v>
      </c>
      <c r="AK611" s="984">
        <f>$AK$16</f>
        <v>0</v>
      </c>
      <c r="AL611" s="984">
        <f>$AL$16</f>
        <v>0</v>
      </c>
      <c r="AM611" s="984">
        <f>$AM$16</f>
        <v>0</v>
      </c>
      <c r="AN611" s="982">
        <f t="shared" si="205"/>
        <v>0</v>
      </c>
    </row>
    <row r="612" spans="2:40" ht="15" hidden="1" thickBot="1" x14ac:dyDescent="0.25">
      <c r="B612" s="1448"/>
      <c r="C612" s="1003">
        <f>C606</f>
        <v>0</v>
      </c>
      <c r="D612" s="1451"/>
      <c r="E612" s="1409"/>
      <c r="F612" s="1409"/>
      <c r="G612" s="970"/>
      <c r="H612" s="986">
        <v>2028</v>
      </c>
      <c r="I612" s="972"/>
      <c r="J612" s="815">
        <f t="shared" si="206"/>
        <v>0</v>
      </c>
      <c r="K612" s="804"/>
      <c r="L612" s="814">
        <f t="shared" si="212"/>
        <v>0</v>
      </c>
      <c r="M612" s="804"/>
      <c r="N612" s="814">
        <f t="shared" si="203"/>
        <v>0</v>
      </c>
      <c r="O612" s="804"/>
      <c r="P612" s="814">
        <f t="shared" si="211"/>
        <v>0</v>
      </c>
      <c r="Q612" s="760"/>
      <c r="R612" s="987">
        <f>SUMIFS('E8.a. KKAuf_SAV'!$X$6:$X$2005,'E8.a. KKAuf_SAV'!$B$6:$B$2005,$C612,'E8.a. KKAuf_SAV'!$D$6:$D$2005,$H612)</f>
        <v>0</v>
      </c>
      <c r="S612" s="987">
        <f>SUMIFS('E8.b. KKAuf_WAV'!$N$6:$N$405,'E8.b. KKAuf_WAV'!$B$6:$B$405,$C612,'E8.b. KKAuf_WAV'!$E$6:$E$405,H612)-SUMIFS('E8.b. KKAuf_WAV'!$N$6:$N$405,'E8.b. KKAuf_WAV'!$B$6:$B$405,$C612,'E8.b. KKAuf_WAV'!$C$6:$C$405,"Geschäfts- oder Firmenwert",'E8.b. KKAuf_WAV'!$D$6:$D$405,H612)</f>
        <v>0</v>
      </c>
      <c r="T612" s="974"/>
      <c r="U612" s="987">
        <f>SUMIFS('E8.a. KKAuf_SAV'!$W$6:$W$2005,'E8.a. KKAuf_SAV'!$B$6:$B$2005,$C612,'E8.a. KKAuf_SAV'!$D$6:$D$2005,H612)</f>
        <v>0</v>
      </c>
      <c r="V612" s="987">
        <f>SUMIFS('E8.b. KKAuf_WAV'!$M$6:$M$405,'E8.b. KKAuf_WAV'!$B$6:$B$405,$C612,'E8.b. KKAuf_WAV'!$E$6:$E$405,$H612,'E8.b. KKAuf_WAV'!$C$6:$C$405,"&lt;&gt;"&amp;"geleistete Anzahlungen auf immaterielle Vermögensgegenstände",'E8.b. KKAuf_WAV'!$C$6:$C$405,"&lt;&gt;"&amp;"geleistete Anzahlungen und Anlagen im Bau des Sachanlagevermögens",'E8.b. KKAuf_WAV'!$C$6:$C$405,"&lt;&gt;"&amp;"Geschäfts- oder Firmenwert")</f>
        <v>0</v>
      </c>
      <c r="W612" s="987">
        <f>SUMIFS('E8.b. KKAuf_WAV'!$M$6:$M$405,'E8.b. KKAuf_WAV'!$B$6:$B$405,$C612,'E8.b. KKAuf_WAV'!$E$6:$E$405,H612,'E8.b. KKAuf_WAV'!$C$6:$C$405,"geleistete Anzahlungen und Anlagen im Bau des Sachanlagevermögens")+ SUMIFS('E8.b. KKAuf_WAV'!$M$6:$M$405,'E8.b. KKAuf_WAV'!$B$6:$B$405,$C612,'E8.b. KKAuf_WAV'!$E$6:$E$405,H612,'E8.b. KKAuf_WAV'!$C$6:$C$405,"geleistete Anzahlungen auf immaterielle Vermögensgegenstände")</f>
        <v>0</v>
      </c>
      <c r="X612" s="987">
        <f>SUMIFS('E8.c. KKAuf_BKZ_NAB_IZ'!$K$6:$K$405,'E8.c. KKAuf_BKZ_NAB_IZ'!$B$6:$B$405,$C612,'E8.c. KKAuf_BKZ_NAB_IZ'!$C$6:$C$405,$H612)</f>
        <v>0</v>
      </c>
      <c r="Y612" s="987">
        <f>SUMIFS('E8.a. KKAuf_SAV'!$Y$6:$Y$2005,'E8.a. KKAuf_SAV'!$B$6:$B$2005,$C612,'E8.a. KKAuf_SAV'!$D$6:$D$2005,$H612)</f>
        <v>0</v>
      </c>
      <c r="Z612" s="987">
        <f>SUMIFS('E8.b. KKAuf_WAV'!$O$6:$O$405,'E8.b. KKAuf_WAV'!$B$6:$B$405,$C612,'E8.b. KKAuf_WAV'!$E$6:$E$405,$H612,'E8.b. KKAuf_WAV'!$C$6:$C$405,"&lt;&gt;"&amp;"geleistete Anzahlungen auf immaterielle Vermögensgegenstände",'E8.b. KKAuf_WAV'!$C$6:$C$405,"&lt;&gt;"&amp;"geleistete Anzahlungen und Anlagen im Bau des Sachanlagevermögens",'E8.b. KKAuf_WAV'!$C$6:$C$405,"&lt;&gt;"&amp;"Geschäfts- oder Firmenwert")</f>
        <v>0</v>
      </c>
      <c r="AA612" s="987">
        <f>SUMIFS('E8.b. KKAuf_WAV'!$O$6:$O$405,'E8.b. KKAuf_WAV'!$B$6:$B$405,$C612,'E8.b. KKAuf_WAV'!$E$6:$E$405,H612,'E8.b. KKAuf_WAV'!$C$6:$C$405,"geleistete Anzahlungen und Anlagen im Bau des Sachanlagevermögens")+ SUMIFS('E8.b. KKAuf_WAV'!$O$6:$O$405,'E8.b. KKAuf_WAV'!$B$6:$B$405,$C612,'E8.b. KKAuf_WAV'!$E$6:$E$405,H612,'E8.b. KKAuf_WAV'!$C$6:$C$405,"geleistete Anzahlungen auf immaterielle Vermögensgegenstände")</f>
        <v>0</v>
      </c>
      <c r="AB612" s="987">
        <f>SUMIFS('E8.c. KKAuf_BKZ_NAB_IZ'!$L$6:$L$405,'E8.c. KKAuf_BKZ_NAB_IZ'!$B$6:$B$405,$C612,'E8.c. KKAuf_BKZ_NAB_IZ'!$C$6:$C$405,$H612)</f>
        <v>0</v>
      </c>
      <c r="AC612" s="974"/>
      <c r="AD612" s="987">
        <f t="shared" si="207"/>
        <v>0</v>
      </c>
      <c r="AE612" s="988">
        <f>$AE$17</f>
        <v>0</v>
      </c>
      <c r="AF612" s="988">
        <f>$AF$17</f>
        <v>0</v>
      </c>
      <c r="AG612" s="988">
        <f>$AG$17</f>
        <v>0</v>
      </c>
      <c r="AH612" s="989">
        <f t="shared" si="208"/>
        <v>0</v>
      </c>
      <c r="AJ612" s="987">
        <f t="shared" si="204"/>
        <v>0</v>
      </c>
      <c r="AK612" s="988">
        <f>$AK$17</f>
        <v>0</v>
      </c>
      <c r="AL612" s="988">
        <f>$AL$17</f>
        <v>0</v>
      </c>
      <c r="AM612" s="988">
        <f>$AM$17</f>
        <v>0</v>
      </c>
      <c r="AN612" s="989">
        <f t="shared" si="205"/>
        <v>0</v>
      </c>
    </row>
    <row r="613" spans="2:40" ht="14.25" customHeight="1" x14ac:dyDescent="0.2">
      <c r="B613" s="1446"/>
      <c r="C613" s="1001">
        <f>B613</f>
        <v>0</v>
      </c>
      <c r="D613" s="1449"/>
      <c r="E613" s="1407"/>
      <c r="F613" s="1410"/>
      <c r="G613" s="990"/>
      <c r="H613" s="991">
        <v>2022</v>
      </c>
      <c r="I613" s="972"/>
      <c r="J613" s="813">
        <f t="shared" si="206"/>
        <v>0</v>
      </c>
      <c r="K613" s="804"/>
      <c r="L613" s="813">
        <f t="shared" si="212"/>
        <v>0</v>
      </c>
      <c r="M613" s="804"/>
      <c r="N613" s="813">
        <f t="shared" si="203"/>
        <v>0</v>
      </c>
      <c r="O613" s="804"/>
      <c r="P613" s="813">
        <f t="shared" ref="P613:P619" si="213">IFERROR((AJ613*AK613+AD613*AE613)*0.4*0.035*$F$613,0)</f>
        <v>0</v>
      </c>
      <c r="Q613" s="760"/>
      <c r="R613" s="992">
        <f>SUMIFS('E8.a. KKAuf_SAV'!$X$6:$X$2005,'E8.a. KKAuf_SAV'!$B$6:$B$2005,$C613,'E8.a. KKAuf_SAV'!$D$6:$D$2005,$H613)</f>
        <v>0</v>
      </c>
      <c r="S613" s="992">
        <f>SUMIFS('E8.b. KKAuf_WAV'!$N$6:$N$405,'E8.b. KKAuf_WAV'!$B$6:$B$405,$C613,'E8.b. KKAuf_WAV'!$E$6:$E$405,H613)-SUMIFS('E8.b. KKAuf_WAV'!$N$6:$N$405,'E8.b. KKAuf_WAV'!$B$6:$B$405,$C613,'E8.b. KKAuf_WAV'!$C$6:$C$405,"Geschäfts- oder Firmenwert",'E8.b. KKAuf_WAV'!$D$6:$D$405,H613)</f>
        <v>0</v>
      </c>
      <c r="T613" s="974"/>
      <c r="U613" s="992">
        <f>SUMIFS('E8.a. KKAuf_SAV'!$W$6:$W$2005,'E8.a. KKAuf_SAV'!$B$6:$B$2005,$C613,'E8.a. KKAuf_SAV'!$D$6:$D$2005,H613)</f>
        <v>0</v>
      </c>
      <c r="V613" s="992">
        <f>SUMIFS('E8.b. KKAuf_WAV'!$M$6:$M$405,'E8.b. KKAuf_WAV'!$B$6:$B$405,$C613,'E8.b. KKAuf_WAV'!$E$6:$E$405,$H613,'E8.b. KKAuf_WAV'!$C$6:$C$405,"&lt;&gt;"&amp;"geleistete Anzahlungen auf immaterielle Vermögensgegenstände",'E8.b. KKAuf_WAV'!$C$6:$C$405,"&lt;&gt;"&amp;"geleistete Anzahlungen und Anlagen im Bau des Sachanlagevermögens",'E8.b. KKAuf_WAV'!$C$6:$C$405,"&lt;&gt;"&amp;"Geschäfts- oder Firmenwert")</f>
        <v>0</v>
      </c>
      <c r="W613" s="992">
        <f>SUMIFS('E8.b. KKAuf_WAV'!$M$6:$M$405,'E8.b. KKAuf_WAV'!$B$6:$B$405,$C613,'E8.b. KKAuf_WAV'!$E$6:$E$405,Listen!$AA$3,'E8.b. KKAuf_WAV'!$C$6:$C$405,"geleistete Anzahlungen und Anlagen im Bau des Sachanlagevermögens")+ SUMIFS('E8.b. KKAuf_WAV'!$M$6:$M$405,'E8.b. KKAuf_WAV'!$B$6:$B$405,$C613,'E8.b. KKAuf_WAV'!$E$6:$E$405,Listen!$AA$3,'E8.b. KKAuf_WAV'!$C$6:$C$405,"geleistete Anzahlungen auf immaterielle Vermögensgegenstände")</f>
        <v>0</v>
      </c>
      <c r="X613" s="992">
        <f>SUMIFS('E8.c. KKAuf_BKZ_NAB_IZ'!$K$6:$K$405,'E8.c. KKAuf_BKZ_NAB_IZ'!$B$6:$B$405,$C613,'E8.c. KKAuf_BKZ_NAB_IZ'!$C$6:$C$405,$H613)</f>
        <v>0</v>
      </c>
      <c r="Y613" s="992">
        <f>SUMIFS('E8.a. KKAuf_SAV'!$Y$6:$Y$2005,'E8.a. KKAuf_SAV'!$B$6:$B$2005,$C613,'E8.a. KKAuf_SAV'!$D$6:$D$2005,$H613)</f>
        <v>0</v>
      </c>
      <c r="Z613" s="992">
        <f>SUMIFS('E8.b. KKAuf_WAV'!$O$6:$O$405,'E8.b. KKAuf_WAV'!$B$6:$B$405,$C613,'E8.b. KKAuf_WAV'!$E$6:$E$405,$H613,'E8.b. KKAuf_WAV'!$C$6:$C$405,"&lt;&gt;"&amp;"geleistete Anzahlungen auf immaterielle Vermögensgegenstände",'E8.b. KKAuf_WAV'!$C$6:$C$405,"&lt;&gt;"&amp;"geleistete Anzahlungen und Anlagen im Bau des Sachanlagevermögens",'E8.b. KKAuf_WAV'!$C$6:$C$405,"&lt;&gt;"&amp;"Geschäfts- oder Firmenwert")</f>
        <v>0</v>
      </c>
      <c r="AA613" s="992">
        <f>SUMIFS('E8.b. KKAuf_WAV'!$O$6:$O$405,'E8.b. KKAuf_WAV'!$B$6:$B$405,$C613,'E8.b. KKAuf_WAV'!$E$6:$E$405,Listen!$AA$3,'E8.b. KKAuf_WAV'!$C$6:$C$405,"geleistete Anzahlungen und Anlagen im Bau des Sachanlagevermögens")+ SUMIFS('E8.b. KKAuf_WAV'!$O$6:$O$405,'E8.b. KKAuf_WAV'!$B$6:$B$405,$C613,'E8.b. KKAuf_WAV'!$E$6:$E$405,Listen!$AA$3,'E8.b. KKAuf_WAV'!$C$6:$C$405,"geleistete Anzahlungen auf immaterielle Vermögensgegenstände")</f>
        <v>0</v>
      </c>
      <c r="AB613" s="992">
        <f>SUMIFS('E8.c. KKAuf_BKZ_NAB_IZ'!$L$6:$L$405,'E8.c. KKAuf_BKZ_NAB_IZ'!$B$6:$B$405,$C613,'E8.c. KKAuf_BKZ_NAB_IZ'!$C$6:$C$405,$H613)</f>
        <v>0</v>
      </c>
      <c r="AC613" s="974"/>
      <c r="AD613" s="992">
        <f t="shared" si="207"/>
        <v>0</v>
      </c>
      <c r="AE613" s="993">
        <f>$AE$11</f>
        <v>5.0700000000000002E-2</v>
      </c>
      <c r="AF613" s="993">
        <f>$AF$11</f>
        <v>1.7100000000000001E-2</v>
      </c>
      <c r="AG613" s="993">
        <f>$AG$11</f>
        <v>3.0499999999999999E-2</v>
      </c>
      <c r="AH613" s="994">
        <f t="shared" si="208"/>
        <v>0</v>
      </c>
      <c r="AJ613" s="992">
        <f t="shared" si="204"/>
        <v>0</v>
      </c>
      <c r="AK613" s="993">
        <f>$AK$11</f>
        <v>5.0700000000000002E-2</v>
      </c>
      <c r="AL613" s="993">
        <f>$AL$11</f>
        <v>1.7100000000000001E-2</v>
      </c>
      <c r="AM613" s="993">
        <f>$AM$11</f>
        <v>3.0499999999999999E-2</v>
      </c>
      <c r="AN613" s="994">
        <f t="shared" si="205"/>
        <v>0</v>
      </c>
    </row>
    <row r="614" spans="2:40" x14ac:dyDescent="0.2">
      <c r="B614" s="1447"/>
      <c r="C614" s="1002">
        <f>C613</f>
        <v>0</v>
      </c>
      <c r="D614" s="1450"/>
      <c r="E614" s="1408"/>
      <c r="F614" s="1408"/>
      <c r="G614" s="990"/>
      <c r="H614" s="983">
        <v>2023</v>
      </c>
      <c r="I614" s="972"/>
      <c r="J614" s="805">
        <f t="shared" si="206"/>
        <v>0</v>
      </c>
      <c r="K614" s="804"/>
      <c r="L614" s="803">
        <f t="shared" si="212"/>
        <v>0</v>
      </c>
      <c r="M614" s="804"/>
      <c r="N614" s="803">
        <f t="shared" si="203"/>
        <v>0</v>
      </c>
      <c r="O614" s="804"/>
      <c r="P614" s="803">
        <f t="shared" si="213"/>
        <v>0</v>
      </c>
      <c r="Q614" s="760"/>
      <c r="R614" s="980">
        <f>SUMIFS('E8.a. KKAuf_SAV'!$X$6:$X$2005,'E8.a. KKAuf_SAV'!$B$6:$B$2005,$C614,'E8.a. KKAuf_SAV'!$D$6:$D$2005,$H614)</f>
        <v>0</v>
      </c>
      <c r="S614" s="980">
        <f>SUMIFS('E8.b. KKAuf_WAV'!$N$6:$N$405,'E8.b. KKAuf_WAV'!$B$6:$B$405,$C614,'E8.b. KKAuf_WAV'!$E$6:$E$405,H614)-SUMIFS('E8.b. KKAuf_WAV'!$N$6:$N$405,'E8.b. KKAuf_WAV'!$B$6:$B$405,$C614,'E8.b. KKAuf_WAV'!$C$6:$C$405,"Geschäfts- oder Firmenwert",'E8.b. KKAuf_WAV'!$D$6:$D$405,H614)</f>
        <v>0</v>
      </c>
      <c r="T614" s="974"/>
      <c r="U614" s="980">
        <f>SUMIFS('E8.a. KKAuf_SAV'!$W$6:$W$2005,'E8.a. KKAuf_SAV'!$B$6:$B$2005,$C614,'E8.a. KKAuf_SAV'!$D$6:$D$2005,H614)</f>
        <v>0</v>
      </c>
      <c r="V614" s="980">
        <f>SUMIFS('E8.b. KKAuf_WAV'!$M$6:$M$405,'E8.b. KKAuf_WAV'!$B$6:$B$405,$C614,'E8.b. KKAuf_WAV'!$E$6:$E$405,$H614,'E8.b. KKAuf_WAV'!$C$6:$C$405,"&lt;&gt;"&amp;"geleistete Anzahlungen auf immaterielle Vermögensgegenstände",'E8.b. KKAuf_WAV'!$C$6:$C$405,"&lt;&gt;"&amp;"geleistete Anzahlungen und Anlagen im Bau des Sachanlagevermögens",'E8.b. KKAuf_WAV'!$C$6:$C$405,"&lt;&gt;"&amp;"Geschäfts- oder Firmenwert")</f>
        <v>0</v>
      </c>
      <c r="W614" s="980"/>
      <c r="X614" s="980">
        <f>SUMIFS('E8.c. KKAuf_BKZ_NAB_IZ'!$K$6:$K$405,'E8.c. KKAuf_BKZ_NAB_IZ'!$B$6:$B$405,$C614,'E8.c. KKAuf_BKZ_NAB_IZ'!$C$6:$C$405,$H614)</f>
        <v>0</v>
      </c>
      <c r="Y614" s="980">
        <f>SUMIFS('E8.a. KKAuf_SAV'!$Y$6:$Y$2005,'E8.a. KKAuf_SAV'!$B$6:$B$2005,$C614,'E8.a. KKAuf_SAV'!$D$6:$D$2005,$H614)</f>
        <v>0</v>
      </c>
      <c r="Z614" s="980">
        <f>SUMIFS('E8.b. KKAuf_WAV'!$O$6:$O$405,'E8.b. KKAuf_WAV'!$B$6:$B$405,$C614,'E8.b. KKAuf_WAV'!$E$6:$E$405,$H614,'E8.b. KKAuf_WAV'!$C$6:$C$405,"&lt;&gt;"&amp;"geleistete Anzahlungen auf immaterielle Vermögensgegenstände",'E8.b. KKAuf_WAV'!$C$6:$C$405,"&lt;&gt;"&amp;"geleistete Anzahlungen und Anlagen im Bau des Sachanlagevermögens",'E8.b. KKAuf_WAV'!$C$6:$C$405,"&lt;&gt;"&amp;"Geschäfts- oder Firmenwert")</f>
        <v>0</v>
      </c>
      <c r="AA614" s="980"/>
      <c r="AB614" s="980">
        <f>SUMIFS('E8.c. KKAuf_BKZ_NAB_IZ'!$L$6:$L$405,'E8.c. KKAuf_BKZ_NAB_IZ'!$B$6:$B$405,$C614,'E8.c. KKAuf_BKZ_NAB_IZ'!$C$6:$C$405,$H614)</f>
        <v>0</v>
      </c>
      <c r="AC614" s="974"/>
      <c r="AD614" s="980">
        <f t="shared" si="207"/>
        <v>0</v>
      </c>
      <c r="AE614" s="984">
        <f>$AE$12</f>
        <v>5.0700000000000002E-2</v>
      </c>
      <c r="AF614" s="984">
        <f>$AF$12</f>
        <v>1.7100000000000001E-2</v>
      </c>
      <c r="AG614" s="984">
        <f>$AG$12</f>
        <v>3.0499999999999999E-2</v>
      </c>
      <c r="AH614" s="982">
        <f t="shared" si="208"/>
        <v>0</v>
      </c>
      <c r="AJ614" s="980"/>
      <c r="AK614" s="984">
        <f>$AK$12</f>
        <v>5.0700000000000002E-2</v>
      </c>
      <c r="AL614" s="984">
        <f>$AL$12</f>
        <v>1.7100000000000001E-2</v>
      </c>
      <c r="AM614" s="984">
        <f>$AM$12</f>
        <v>3.0499999999999999E-2</v>
      </c>
      <c r="AN614" s="982">
        <f t="shared" si="205"/>
        <v>0</v>
      </c>
    </row>
    <row r="615" spans="2:40" x14ac:dyDescent="0.2">
      <c r="B615" s="1447"/>
      <c r="C615" s="1002">
        <f>C613</f>
        <v>0</v>
      </c>
      <c r="D615" s="1450"/>
      <c r="E615" s="1408"/>
      <c r="F615" s="1408"/>
      <c r="G615" s="990"/>
      <c r="H615" s="983">
        <v>2024</v>
      </c>
      <c r="I615" s="972"/>
      <c r="J615" s="803">
        <f t="shared" si="206"/>
        <v>0</v>
      </c>
      <c r="K615" s="804"/>
      <c r="L615" s="803">
        <f t="shared" si="212"/>
        <v>0</v>
      </c>
      <c r="M615" s="804"/>
      <c r="N615" s="803">
        <f t="shared" si="203"/>
        <v>0</v>
      </c>
      <c r="O615" s="804"/>
      <c r="P615" s="803">
        <f t="shared" si="213"/>
        <v>0</v>
      </c>
      <c r="Q615" s="760"/>
      <c r="R615" s="980">
        <f>SUMIFS('E8.a. KKAuf_SAV'!$X$6:$X$2005,'E8.a. KKAuf_SAV'!$B$6:$B$2005,$C615,'E8.a. KKAuf_SAV'!$D$6:$D$2005,$H615)</f>
        <v>0</v>
      </c>
      <c r="S615" s="980">
        <f>SUMIFS('E8.b. KKAuf_WAV'!$N$6:$N$405,'E8.b. KKAuf_WAV'!$B$6:$B$405,$C615,'E8.b. KKAuf_WAV'!$E$6:$E$405,H615)-SUMIFS('E8.b. KKAuf_WAV'!$N$6:$N$405,'E8.b. KKAuf_WAV'!$B$6:$B$405,$C615,'E8.b. KKAuf_WAV'!$C$6:$C$405,"Geschäfts- oder Firmenwert",'E8.b. KKAuf_WAV'!$D$6:$D$405,H615)</f>
        <v>0</v>
      </c>
      <c r="T615" s="974"/>
      <c r="U615" s="980">
        <f>SUMIFS('E8.a. KKAuf_SAV'!$W$6:$W$2005,'E8.a. KKAuf_SAV'!$B$6:$B$2005,$C615,'E8.a. KKAuf_SAV'!$D$6:$D$2005,H615)</f>
        <v>0</v>
      </c>
      <c r="V615" s="980">
        <f>SUMIFS('E8.b. KKAuf_WAV'!$M$6:$M$405,'E8.b. KKAuf_WAV'!$B$6:$B$405,$C615,'E8.b. KKAuf_WAV'!$E$6:$E$405,$H615,'E8.b. KKAuf_WAV'!$C$6:$C$405,"&lt;&gt;"&amp;"geleistete Anzahlungen auf immaterielle Vermögensgegenstände",'E8.b. KKAuf_WAV'!$C$6:$C$405,"&lt;&gt;"&amp;"geleistete Anzahlungen und Anlagen im Bau des Sachanlagevermögens",'E8.b. KKAuf_WAV'!$C$6:$C$405,"&lt;&gt;"&amp;"Geschäfts- oder Firmenwert")</f>
        <v>0</v>
      </c>
      <c r="W615" s="980">
        <f>SUMIFS('E8.b. KKAuf_WAV'!$M$6:$M$405,'E8.b. KKAuf_WAV'!$B$6:$B$405,$C615,'E8.b. KKAuf_WAV'!$E$6:$E$405,H615,'E8.b. KKAuf_WAV'!$C$6:$C$405,"geleistete Anzahlungen und Anlagen im Bau des Sachanlagevermögens")+ SUMIFS('E8.b. KKAuf_WAV'!$M$6:$M$405,'E8.b. KKAuf_WAV'!$B$6:$B$405,$C615,'E8.b. KKAuf_WAV'!$E$6:$E$405,H615,'E8.b. KKAuf_WAV'!$C$6:$C$405,"geleistete Anzahlungen auf immaterielle Vermögensgegenstände")</f>
        <v>0</v>
      </c>
      <c r="X615" s="980">
        <f>SUMIFS('E8.c. KKAuf_BKZ_NAB_IZ'!$K$6:$K$405,'E8.c. KKAuf_BKZ_NAB_IZ'!$B$6:$B$405,$C615,'E8.c. KKAuf_BKZ_NAB_IZ'!$C$6:$C$405,$H615)</f>
        <v>0</v>
      </c>
      <c r="Y615" s="980">
        <f>SUMIFS('E8.a. KKAuf_SAV'!$Y$6:$Y$2005,'E8.a. KKAuf_SAV'!$B$6:$B$2005,$C615,'E8.a. KKAuf_SAV'!$D$6:$D$2005,$H615)</f>
        <v>0</v>
      </c>
      <c r="Z615" s="980">
        <f>SUMIFS('E8.b. KKAuf_WAV'!$O$6:$O$405,'E8.b. KKAuf_WAV'!$B$6:$B$405,$C615,'E8.b. KKAuf_WAV'!$E$6:$E$405,$H615,'E8.b. KKAuf_WAV'!$C$6:$C$405,"&lt;&gt;"&amp;"geleistete Anzahlungen auf immaterielle Vermögensgegenstände",'E8.b. KKAuf_WAV'!$C$6:$C$405,"&lt;&gt;"&amp;"geleistete Anzahlungen und Anlagen im Bau des Sachanlagevermögens",'E8.b. KKAuf_WAV'!$C$6:$C$405,"&lt;&gt;"&amp;"Geschäfts- oder Firmenwert")</f>
        <v>0</v>
      </c>
      <c r="AA615" s="980">
        <f>SUMIFS('E8.b. KKAuf_WAV'!$O$6:$O$405,'E8.b. KKAuf_WAV'!$B$6:$B$405,$C615,'E8.b. KKAuf_WAV'!$E$6:$E$405,H615,'E8.b. KKAuf_WAV'!$C$6:$C$405,"geleistete Anzahlungen und Anlagen im Bau des Sachanlagevermögens")+ SUMIFS('E8.b. KKAuf_WAV'!$O$6:$O$405,'E8.b. KKAuf_WAV'!$B$6:$B$405,$C615,'E8.b. KKAuf_WAV'!$E$6:$E$405,H615,'E8.b. KKAuf_WAV'!$C$6:$C$405,"geleistete Anzahlungen auf immaterielle Vermögensgegenstände")</f>
        <v>0</v>
      </c>
      <c r="AB615" s="980">
        <f>SUMIFS('E8.c. KKAuf_BKZ_NAB_IZ'!$L$6:$L$405,'E8.c. KKAuf_BKZ_NAB_IZ'!$B$6:$B$405,$C615,'E8.c. KKAuf_BKZ_NAB_IZ'!$C$6:$C$405,$H615)</f>
        <v>0</v>
      </c>
      <c r="AC615" s="974"/>
      <c r="AD615" s="980">
        <f t="shared" si="207"/>
        <v>0</v>
      </c>
      <c r="AE615" s="984">
        <f>$AE$13</f>
        <v>6.93E-2</v>
      </c>
      <c r="AF615" s="984">
        <f>$AF$13</f>
        <v>3.8699999999999998E-2</v>
      </c>
      <c r="AG615" s="984">
        <f>$AG$13</f>
        <v>5.0900000000000001E-2</v>
      </c>
      <c r="AH615" s="982">
        <f t="shared" si="208"/>
        <v>0</v>
      </c>
      <c r="AJ615" s="980">
        <f t="shared" si="204"/>
        <v>0</v>
      </c>
      <c r="AK615" s="984">
        <f>$AK$13</f>
        <v>7.0099999999999996E-2</v>
      </c>
      <c r="AL615" s="984">
        <f>$AL$13</f>
        <v>3.6600000000000001E-2</v>
      </c>
      <c r="AM615" s="984">
        <f>$AM$13</f>
        <v>0.05</v>
      </c>
      <c r="AN615" s="982">
        <f t="shared" si="205"/>
        <v>0</v>
      </c>
    </row>
    <row r="616" spans="2:40" ht="15" thickBot="1" x14ac:dyDescent="0.25">
      <c r="B616" s="1447"/>
      <c r="C616" s="1002">
        <f>C613</f>
        <v>0</v>
      </c>
      <c r="D616" s="1450"/>
      <c r="E616" s="1408"/>
      <c r="F616" s="1408"/>
      <c r="G616" s="990"/>
      <c r="H616" s="983">
        <v>2025</v>
      </c>
      <c r="I616" s="972"/>
      <c r="J616" s="803">
        <f t="shared" si="206"/>
        <v>0</v>
      </c>
      <c r="K616" s="804"/>
      <c r="L616" s="803">
        <f t="shared" si="212"/>
        <v>0</v>
      </c>
      <c r="M616" s="804"/>
      <c r="N616" s="803">
        <f t="shared" si="203"/>
        <v>0</v>
      </c>
      <c r="O616" s="804"/>
      <c r="P616" s="803">
        <f t="shared" si="213"/>
        <v>0</v>
      </c>
      <c r="Q616" s="760"/>
      <c r="R616" s="980">
        <f>SUMIFS('E8.a. KKAuf_SAV'!$X$6:$X$2005,'E8.a. KKAuf_SAV'!$B$6:$B$2005,$C616,'E8.a. KKAuf_SAV'!$D$6:$D$2005,$H616)</f>
        <v>0</v>
      </c>
      <c r="S616" s="980">
        <f>SUMIFS('E8.b. KKAuf_WAV'!$N$6:$N$405,'E8.b. KKAuf_WAV'!$B$6:$B$405,$C616,'E8.b. KKAuf_WAV'!$E$6:$E$405,H616)-SUMIFS('E8.b. KKAuf_WAV'!$N$6:$N$405,'E8.b. KKAuf_WAV'!$B$6:$B$405,$C616,'E8.b. KKAuf_WAV'!$C$6:$C$405,"Geschäfts- oder Firmenwert",'E8.b. KKAuf_WAV'!$D$6:$D$405,H616)</f>
        <v>0</v>
      </c>
      <c r="T616" s="974"/>
      <c r="U616" s="980">
        <f>SUMIFS('E8.a. KKAuf_SAV'!$W$6:$W$2005,'E8.a. KKAuf_SAV'!$B$6:$B$2005,$C616,'E8.a. KKAuf_SAV'!$D$6:$D$2005,H616)</f>
        <v>0</v>
      </c>
      <c r="V616" s="980">
        <f>SUMIFS('E8.b. KKAuf_WAV'!$M$6:$M$405,'E8.b. KKAuf_WAV'!$B$6:$B$405,$C616,'E8.b. KKAuf_WAV'!$E$6:$E$405,$H616,'E8.b. KKAuf_WAV'!$C$6:$C$405,"&lt;&gt;"&amp;"geleistete Anzahlungen auf immaterielle Vermögensgegenstände",'E8.b. KKAuf_WAV'!$C$6:$C$405,"&lt;&gt;"&amp;"geleistete Anzahlungen und Anlagen im Bau des Sachanlagevermögens",'E8.b. KKAuf_WAV'!$C$6:$C$405,"&lt;&gt;"&amp;"Geschäfts- oder Firmenwert")</f>
        <v>0</v>
      </c>
      <c r="W616" s="980">
        <f>SUMIFS('E8.b. KKAuf_WAV'!$M$6:$M$405,'E8.b. KKAuf_WAV'!$B$6:$B$405,$C616,'E8.b. KKAuf_WAV'!$E$6:$E$405,H616,'E8.b. KKAuf_WAV'!$C$6:$C$405,"geleistete Anzahlungen und Anlagen im Bau des Sachanlagevermögens")+ SUMIFS('E8.b. KKAuf_WAV'!$M$6:$M$405,'E8.b. KKAuf_WAV'!$B$6:$B$405,$C616,'E8.b. KKAuf_WAV'!$E$6:$E$405,H616,'E8.b. KKAuf_WAV'!$C$6:$C$405,"geleistete Anzahlungen auf immaterielle Vermögensgegenstände")</f>
        <v>0</v>
      </c>
      <c r="X616" s="980">
        <f>SUMIFS('E8.c. KKAuf_BKZ_NAB_IZ'!$K$6:$K$405,'E8.c. KKAuf_BKZ_NAB_IZ'!$B$6:$B$405,$C616,'E8.c. KKAuf_BKZ_NAB_IZ'!$C$6:$C$405,$H616)</f>
        <v>0</v>
      </c>
      <c r="Y616" s="980">
        <f>SUMIFS('E8.a. KKAuf_SAV'!$Y$6:$Y$2005,'E8.a. KKAuf_SAV'!$B$6:$B$2005,$C616,'E8.a. KKAuf_SAV'!$D$6:$D$2005,$H616)</f>
        <v>0</v>
      </c>
      <c r="Z616" s="980">
        <f>SUMIFS('E8.b. KKAuf_WAV'!$O$6:$O$405,'E8.b. KKAuf_WAV'!$B$6:$B$405,$C616,'E8.b. KKAuf_WAV'!$E$6:$E$405,$H616,'E8.b. KKAuf_WAV'!$C$6:$C$405,"&lt;&gt;"&amp;"geleistete Anzahlungen auf immaterielle Vermögensgegenstände",'E8.b. KKAuf_WAV'!$C$6:$C$405,"&lt;&gt;"&amp;"geleistete Anzahlungen und Anlagen im Bau des Sachanlagevermögens",'E8.b. KKAuf_WAV'!$C$6:$C$405,"&lt;&gt;"&amp;"Geschäfts- oder Firmenwert")</f>
        <v>0</v>
      </c>
      <c r="AA616" s="980">
        <f>SUMIFS('E8.b. KKAuf_WAV'!$O$6:$O$405,'E8.b. KKAuf_WAV'!$B$6:$B$405,$C616,'E8.b. KKAuf_WAV'!$E$6:$E$405,H616,'E8.b. KKAuf_WAV'!$C$6:$C$405,"geleistete Anzahlungen und Anlagen im Bau des Sachanlagevermögens")+ SUMIFS('E8.b. KKAuf_WAV'!$O$6:$O$405,'E8.b. KKAuf_WAV'!$B$6:$B$405,$C616,'E8.b. KKAuf_WAV'!$E$6:$E$405,H616,'E8.b. KKAuf_WAV'!$C$6:$C$405,"geleistete Anzahlungen auf immaterielle Vermögensgegenstände")</f>
        <v>0</v>
      </c>
      <c r="AB616" s="980">
        <f>SUMIFS('E8.c. KKAuf_BKZ_NAB_IZ'!$L$6:$L$405,'E8.c. KKAuf_BKZ_NAB_IZ'!$B$6:$B$405,$C616,'E8.c. KKAuf_BKZ_NAB_IZ'!$C$6:$C$405,$H616)</f>
        <v>0</v>
      </c>
      <c r="AC616" s="974"/>
      <c r="AD616" s="980">
        <f t="shared" si="207"/>
        <v>0</v>
      </c>
      <c r="AE616" s="984">
        <f>$AE$14</f>
        <v>7.0099999999999996E-2</v>
      </c>
      <c r="AF616" s="984">
        <f>$AF$14</f>
        <v>3.6600000000000001E-2</v>
      </c>
      <c r="AG616" s="984">
        <f>$AG$14</f>
        <v>0.05</v>
      </c>
      <c r="AH616" s="982">
        <f t="shared" si="208"/>
        <v>0</v>
      </c>
      <c r="AJ616" s="980">
        <f t="shared" si="204"/>
        <v>0</v>
      </c>
      <c r="AK616" s="984">
        <f>$AK$14</f>
        <v>7.0099999999999996E-2</v>
      </c>
      <c r="AL616" s="984">
        <f>$AL$14</f>
        <v>3.6600000000000001E-2</v>
      </c>
      <c r="AM616" s="984">
        <f>$AM$14</f>
        <v>0.05</v>
      </c>
      <c r="AN616" s="982">
        <f t="shared" si="205"/>
        <v>0</v>
      </c>
    </row>
    <row r="617" spans="2:40" ht="15" hidden="1" thickBot="1" x14ac:dyDescent="0.25">
      <c r="B617" s="1447"/>
      <c r="C617" s="1002">
        <f>C613</f>
        <v>0</v>
      </c>
      <c r="D617" s="1450"/>
      <c r="E617" s="1408"/>
      <c r="F617" s="1408"/>
      <c r="G617" s="990"/>
      <c r="H617" s="983">
        <v>2026</v>
      </c>
      <c r="I617" s="972"/>
      <c r="J617" s="803">
        <f t="shared" si="206"/>
        <v>0</v>
      </c>
      <c r="K617" s="804"/>
      <c r="L617" s="803">
        <f t="shared" si="212"/>
        <v>0</v>
      </c>
      <c r="M617" s="804"/>
      <c r="N617" s="803">
        <f t="shared" si="203"/>
        <v>0</v>
      </c>
      <c r="O617" s="804"/>
      <c r="P617" s="803">
        <f t="shared" si="213"/>
        <v>0</v>
      </c>
      <c r="Q617" s="760"/>
      <c r="R617" s="980">
        <f>SUMIFS('E8.a. KKAuf_SAV'!$X$6:$X$2005,'E8.a. KKAuf_SAV'!$B$6:$B$2005,$C617,'E8.a. KKAuf_SAV'!$D$6:$D$2005,$H617)</f>
        <v>0</v>
      </c>
      <c r="S617" s="980">
        <f>SUMIFS('E8.b. KKAuf_WAV'!$N$6:$N$405,'E8.b. KKAuf_WAV'!$B$6:$B$405,$C617,'E8.b. KKAuf_WAV'!$E$6:$E$405,H617)-SUMIFS('E8.b. KKAuf_WAV'!$N$6:$N$405,'E8.b. KKAuf_WAV'!$B$6:$B$405,$C617,'E8.b. KKAuf_WAV'!$C$6:$C$405,"Geschäfts- oder Firmenwert",'E8.b. KKAuf_WAV'!$D$6:$D$405,H617)</f>
        <v>0</v>
      </c>
      <c r="T617" s="974"/>
      <c r="U617" s="980">
        <f>SUMIFS('E8.a. KKAuf_SAV'!$W$6:$W$2005,'E8.a. KKAuf_SAV'!$B$6:$B$2005,$C617,'E8.a. KKAuf_SAV'!$D$6:$D$2005,H617)</f>
        <v>0</v>
      </c>
      <c r="V617" s="980">
        <f>SUMIFS('E8.b. KKAuf_WAV'!$M$6:$M$405,'E8.b. KKAuf_WAV'!$B$6:$B$405,$C617,'E8.b. KKAuf_WAV'!$E$6:$E$405,$H617,'E8.b. KKAuf_WAV'!$C$6:$C$405,"&lt;&gt;"&amp;"geleistete Anzahlungen auf immaterielle Vermögensgegenstände",'E8.b. KKAuf_WAV'!$C$6:$C$405,"&lt;&gt;"&amp;"geleistete Anzahlungen und Anlagen im Bau des Sachanlagevermögens",'E8.b. KKAuf_WAV'!$C$6:$C$405,"&lt;&gt;"&amp;"Geschäfts- oder Firmenwert")</f>
        <v>0</v>
      </c>
      <c r="W617" s="980">
        <f>SUMIFS('E8.b. KKAuf_WAV'!$M$6:$M$405,'E8.b. KKAuf_WAV'!$B$6:$B$405,$C617,'E8.b. KKAuf_WAV'!$E$6:$E$405,H617,'E8.b. KKAuf_WAV'!$C$6:$C$405,"geleistete Anzahlungen und Anlagen im Bau des Sachanlagevermögens")+ SUMIFS('E8.b. KKAuf_WAV'!$M$6:$M$405,'E8.b. KKAuf_WAV'!$B$6:$B$405,$C617,'E8.b. KKAuf_WAV'!$E$6:$E$405,H617,'E8.b. KKAuf_WAV'!$C$6:$C$405,"geleistete Anzahlungen auf immaterielle Vermögensgegenstände")</f>
        <v>0</v>
      </c>
      <c r="X617" s="980">
        <f>SUMIFS('E8.c. KKAuf_BKZ_NAB_IZ'!$K$6:$K$405,'E8.c. KKAuf_BKZ_NAB_IZ'!$B$6:$B$405,$C617,'E8.c. KKAuf_BKZ_NAB_IZ'!$C$6:$C$405,$H617)</f>
        <v>0</v>
      </c>
      <c r="Y617" s="980">
        <f>SUMIFS('E8.a. KKAuf_SAV'!$Y$6:$Y$2005,'E8.a. KKAuf_SAV'!$B$6:$B$2005,$C617,'E8.a. KKAuf_SAV'!$D$6:$D$2005,$H617)</f>
        <v>0</v>
      </c>
      <c r="Z617" s="980">
        <f>SUMIFS('E8.b. KKAuf_WAV'!$O$6:$O$405,'E8.b. KKAuf_WAV'!$B$6:$B$405,$C617,'E8.b. KKAuf_WAV'!$E$6:$E$405,$H617,'E8.b. KKAuf_WAV'!$C$6:$C$405,"&lt;&gt;"&amp;"geleistete Anzahlungen auf immaterielle Vermögensgegenstände",'E8.b. KKAuf_WAV'!$C$6:$C$405,"&lt;&gt;"&amp;"geleistete Anzahlungen und Anlagen im Bau des Sachanlagevermögens",'E8.b. KKAuf_WAV'!$C$6:$C$405,"&lt;&gt;"&amp;"Geschäfts- oder Firmenwert")</f>
        <v>0</v>
      </c>
      <c r="AA617" s="980">
        <f>SUMIFS('E8.b. KKAuf_WAV'!$O$6:$O$405,'E8.b. KKAuf_WAV'!$B$6:$B$405,$C617,'E8.b. KKAuf_WAV'!$E$6:$E$405,H617,'E8.b. KKAuf_WAV'!$C$6:$C$405,"geleistete Anzahlungen und Anlagen im Bau des Sachanlagevermögens")+ SUMIFS('E8.b. KKAuf_WAV'!$O$6:$O$405,'E8.b. KKAuf_WAV'!$B$6:$B$405,$C617,'E8.b. KKAuf_WAV'!$E$6:$E$405,H617,'E8.b. KKAuf_WAV'!$C$6:$C$405,"geleistete Anzahlungen auf immaterielle Vermögensgegenstände")</f>
        <v>0</v>
      </c>
      <c r="AB617" s="980">
        <f>SUMIFS('E8.c. KKAuf_BKZ_NAB_IZ'!$L$6:$L$405,'E8.c. KKAuf_BKZ_NAB_IZ'!$B$6:$B$405,$C617,'E8.c. KKAuf_BKZ_NAB_IZ'!$C$6:$C$405,$H617)</f>
        <v>0</v>
      </c>
      <c r="AC617" s="974"/>
      <c r="AD617" s="980">
        <f t="shared" si="207"/>
        <v>0</v>
      </c>
      <c r="AE617" s="984">
        <f>$AE$15</f>
        <v>0</v>
      </c>
      <c r="AF617" s="984">
        <f>$AF$15</f>
        <v>0</v>
      </c>
      <c r="AG617" s="984">
        <f>$AG$15</f>
        <v>0</v>
      </c>
      <c r="AH617" s="982">
        <f t="shared" si="208"/>
        <v>0</v>
      </c>
      <c r="AJ617" s="980">
        <f t="shared" si="204"/>
        <v>0</v>
      </c>
      <c r="AK617" s="984">
        <f>$AK$15</f>
        <v>0</v>
      </c>
      <c r="AL617" s="984">
        <f>$AL$15</f>
        <v>0</v>
      </c>
      <c r="AM617" s="984">
        <f>$AM$15</f>
        <v>0</v>
      </c>
      <c r="AN617" s="982">
        <f t="shared" si="205"/>
        <v>0</v>
      </c>
    </row>
    <row r="618" spans="2:40" ht="15" hidden="1" thickBot="1" x14ac:dyDescent="0.25">
      <c r="B618" s="1447"/>
      <c r="C618" s="1002">
        <f>C613</f>
        <v>0</v>
      </c>
      <c r="D618" s="1450"/>
      <c r="E618" s="1408"/>
      <c r="F618" s="1408"/>
      <c r="G618" s="990"/>
      <c r="H618" s="983">
        <v>2027</v>
      </c>
      <c r="I618" s="972"/>
      <c r="J618" s="803">
        <f t="shared" si="206"/>
        <v>0</v>
      </c>
      <c r="K618" s="804"/>
      <c r="L618" s="803">
        <f t="shared" si="212"/>
        <v>0</v>
      </c>
      <c r="M618" s="804"/>
      <c r="N618" s="803">
        <f t="shared" si="203"/>
        <v>0</v>
      </c>
      <c r="O618" s="804"/>
      <c r="P618" s="803">
        <f t="shared" si="213"/>
        <v>0</v>
      </c>
      <c r="Q618" s="760"/>
      <c r="R618" s="980">
        <f>SUMIFS('E8.a. KKAuf_SAV'!$X$6:$X$2005,'E8.a. KKAuf_SAV'!$B$6:$B$2005,$C618,'E8.a. KKAuf_SAV'!$D$6:$D$2005,$H618)</f>
        <v>0</v>
      </c>
      <c r="S618" s="980">
        <f>SUMIFS('E8.b. KKAuf_WAV'!$N$6:$N$405,'E8.b. KKAuf_WAV'!$B$6:$B$405,$C618,'E8.b. KKAuf_WAV'!$E$6:$E$405,H618)-SUMIFS('E8.b. KKAuf_WAV'!$N$6:$N$405,'E8.b. KKAuf_WAV'!$B$6:$B$405,$C618,'E8.b. KKAuf_WAV'!$C$6:$C$405,"Geschäfts- oder Firmenwert",'E8.b. KKAuf_WAV'!$D$6:$D$405,H618)</f>
        <v>0</v>
      </c>
      <c r="T618" s="974"/>
      <c r="U618" s="980">
        <f>SUMIFS('E8.a. KKAuf_SAV'!$W$6:$W$2005,'E8.a. KKAuf_SAV'!$B$6:$B$2005,$C618,'E8.a. KKAuf_SAV'!$D$6:$D$2005,H618)</f>
        <v>0</v>
      </c>
      <c r="V618" s="980">
        <f>SUMIFS('E8.b. KKAuf_WAV'!$M$6:$M$405,'E8.b. KKAuf_WAV'!$B$6:$B$405,$C618,'E8.b. KKAuf_WAV'!$E$6:$E$405,$H618,'E8.b. KKAuf_WAV'!$C$6:$C$405,"&lt;&gt;"&amp;"geleistete Anzahlungen auf immaterielle Vermögensgegenstände",'E8.b. KKAuf_WAV'!$C$6:$C$405,"&lt;&gt;"&amp;"geleistete Anzahlungen und Anlagen im Bau des Sachanlagevermögens",'E8.b. KKAuf_WAV'!$C$6:$C$405,"&lt;&gt;"&amp;"Geschäfts- oder Firmenwert")</f>
        <v>0</v>
      </c>
      <c r="W618" s="980">
        <f>SUMIFS('E8.b. KKAuf_WAV'!$M$6:$M$405,'E8.b. KKAuf_WAV'!$B$6:$B$405,$C618,'E8.b. KKAuf_WAV'!$E$6:$E$405,H618,'E8.b. KKAuf_WAV'!$C$6:$C$405,"geleistete Anzahlungen und Anlagen im Bau des Sachanlagevermögens")+ SUMIFS('E8.b. KKAuf_WAV'!$M$6:$M$405,'E8.b. KKAuf_WAV'!$B$6:$B$405,$C618,'E8.b. KKAuf_WAV'!$E$6:$E$405,H618,'E8.b. KKAuf_WAV'!$C$6:$C$405,"geleistete Anzahlungen auf immaterielle Vermögensgegenstände")</f>
        <v>0</v>
      </c>
      <c r="X618" s="980">
        <f>SUMIFS('E8.c. KKAuf_BKZ_NAB_IZ'!$K$6:$K$405,'E8.c. KKAuf_BKZ_NAB_IZ'!$B$6:$B$405,$C618,'E8.c. KKAuf_BKZ_NAB_IZ'!$C$6:$C$405,$H618)</f>
        <v>0</v>
      </c>
      <c r="Y618" s="980">
        <f>SUMIFS('E8.a. KKAuf_SAV'!$Y$6:$Y$2005,'E8.a. KKAuf_SAV'!$B$6:$B$2005,$C618,'E8.a. KKAuf_SAV'!$D$6:$D$2005,$H618)</f>
        <v>0</v>
      </c>
      <c r="Z618" s="980">
        <f>SUMIFS('E8.b. KKAuf_WAV'!$O$6:$O$405,'E8.b. KKAuf_WAV'!$B$6:$B$405,$C618,'E8.b. KKAuf_WAV'!$E$6:$E$405,$H618,'E8.b. KKAuf_WAV'!$C$6:$C$405,"&lt;&gt;"&amp;"geleistete Anzahlungen auf immaterielle Vermögensgegenstände",'E8.b. KKAuf_WAV'!$C$6:$C$405,"&lt;&gt;"&amp;"geleistete Anzahlungen und Anlagen im Bau des Sachanlagevermögens",'E8.b. KKAuf_WAV'!$C$6:$C$405,"&lt;&gt;"&amp;"Geschäfts- oder Firmenwert")</f>
        <v>0</v>
      </c>
      <c r="AA618" s="980">
        <f>SUMIFS('E8.b. KKAuf_WAV'!$O$6:$O$405,'E8.b. KKAuf_WAV'!$B$6:$B$405,$C618,'E8.b. KKAuf_WAV'!$E$6:$E$405,H618,'E8.b. KKAuf_WAV'!$C$6:$C$405,"geleistete Anzahlungen und Anlagen im Bau des Sachanlagevermögens")+ SUMIFS('E8.b. KKAuf_WAV'!$O$6:$O$405,'E8.b. KKAuf_WAV'!$B$6:$B$405,$C618,'E8.b. KKAuf_WAV'!$E$6:$E$405,H618,'E8.b. KKAuf_WAV'!$C$6:$C$405,"geleistete Anzahlungen auf immaterielle Vermögensgegenstände")</f>
        <v>0</v>
      </c>
      <c r="AB618" s="980">
        <f>SUMIFS('E8.c. KKAuf_BKZ_NAB_IZ'!$L$6:$L$405,'E8.c. KKAuf_BKZ_NAB_IZ'!$B$6:$B$405,$C618,'E8.c. KKAuf_BKZ_NAB_IZ'!$C$6:$C$405,$H618)</f>
        <v>0</v>
      </c>
      <c r="AC618" s="974"/>
      <c r="AD618" s="980">
        <f t="shared" si="207"/>
        <v>0</v>
      </c>
      <c r="AE618" s="984">
        <f>$AE$16</f>
        <v>0</v>
      </c>
      <c r="AF618" s="984">
        <f>$AF$16</f>
        <v>0</v>
      </c>
      <c r="AG618" s="984">
        <f>$AG$16</f>
        <v>0</v>
      </c>
      <c r="AH618" s="982">
        <f t="shared" si="208"/>
        <v>0</v>
      </c>
      <c r="AJ618" s="980">
        <f t="shared" si="204"/>
        <v>0</v>
      </c>
      <c r="AK618" s="984">
        <f>$AK$16</f>
        <v>0</v>
      </c>
      <c r="AL618" s="984">
        <f>$AL$16</f>
        <v>0</v>
      </c>
      <c r="AM618" s="984">
        <f>$AM$16</f>
        <v>0</v>
      </c>
      <c r="AN618" s="982">
        <f t="shared" si="205"/>
        <v>0</v>
      </c>
    </row>
    <row r="619" spans="2:40" ht="15" hidden="1" thickBot="1" x14ac:dyDescent="0.25">
      <c r="B619" s="1448"/>
      <c r="C619" s="1003">
        <f>C613</f>
        <v>0</v>
      </c>
      <c r="D619" s="1451"/>
      <c r="E619" s="1409"/>
      <c r="F619" s="1409"/>
      <c r="G619" s="970"/>
      <c r="H619" s="986">
        <v>2028</v>
      </c>
      <c r="I619" s="972"/>
      <c r="J619" s="815">
        <f t="shared" si="206"/>
        <v>0</v>
      </c>
      <c r="K619" s="804"/>
      <c r="L619" s="814">
        <f t="shared" si="212"/>
        <v>0</v>
      </c>
      <c r="M619" s="804"/>
      <c r="N619" s="814">
        <f t="shared" si="203"/>
        <v>0</v>
      </c>
      <c r="O619" s="804"/>
      <c r="P619" s="814">
        <f t="shared" si="213"/>
        <v>0</v>
      </c>
      <c r="Q619" s="760"/>
      <c r="R619" s="987">
        <f>SUMIFS('E8.a. KKAuf_SAV'!$X$6:$X$2005,'E8.a. KKAuf_SAV'!$B$6:$B$2005,$C619,'E8.a. KKAuf_SAV'!$D$6:$D$2005,$H619)</f>
        <v>0</v>
      </c>
      <c r="S619" s="987">
        <f>SUMIFS('E8.b. KKAuf_WAV'!$N$6:$N$405,'E8.b. KKAuf_WAV'!$B$6:$B$405,$C619,'E8.b. KKAuf_WAV'!$E$6:$E$405,H619)-SUMIFS('E8.b. KKAuf_WAV'!$N$6:$N$405,'E8.b. KKAuf_WAV'!$B$6:$B$405,$C619,'E8.b. KKAuf_WAV'!$C$6:$C$405,"Geschäfts- oder Firmenwert",'E8.b. KKAuf_WAV'!$D$6:$D$405,H619)</f>
        <v>0</v>
      </c>
      <c r="T619" s="974"/>
      <c r="U619" s="987">
        <f>SUMIFS('E8.a. KKAuf_SAV'!$W$6:$W$2005,'E8.a. KKAuf_SAV'!$B$6:$B$2005,$C619,'E8.a. KKAuf_SAV'!$D$6:$D$2005,H619)</f>
        <v>0</v>
      </c>
      <c r="V619" s="987">
        <f>SUMIFS('E8.b. KKAuf_WAV'!$M$6:$M$405,'E8.b. KKAuf_WAV'!$B$6:$B$405,$C619,'E8.b. KKAuf_WAV'!$E$6:$E$405,$H619,'E8.b. KKAuf_WAV'!$C$6:$C$405,"&lt;&gt;"&amp;"geleistete Anzahlungen auf immaterielle Vermögensgegenstände",'E8.b. KKAuf_WAV'!$C$6:$C$405,"&lt;&gt;"&amp;"geleistete Anzahlungen und Anlagen im Bau des Sachanlagevermögens",'E8.b. KKAuf_WAV'!$C$6:$C$405,"&lt;&gt;"&amp;"Geschäfts- oder Firmenwert")</f>
        <v>0</v>
      </c>
      <c r="W619" s="987">
        <f>SUMIFS('E8.b. KKAuf_WAV'!$M$6:$M$405,'E8.b. KKAuf_WAV'!$B$6:$B$405,$C619,'E8.b. KKAuf_WAV'!$E$6:$E$405,H619,'E8.b. KKAuf_WAV'!$C$6:$C$405,"geleistete Anzahlungen und Anlagen im Bau des Sachanlagevermögens")+ SUMIFS('E8.b. KKAuf_WAV'!$M$6:$M$405,'E8.b. KKAuf_WAV'!$B$6:$B$405,$C619,'E8.b. KKAuf_WAV'!$E$6:$E$405,H619,'E8.b. KKAuf_WAV'!$C$6:$C$405,"geleistete Anzahlungen auf immaterielle Vermögensgegenstände")</f>
        <v>0</v>
      </c>
      <c r="X619" s="987">
        <f>SUMIFS('E8.c. KKAuf_BKZ_NAB_IZ'!$K$6:$K$405,'E8.c. KKAuf_BKZ_NAB_IZ'!$B$6:$B$405,$C619,'E8.c. KKAuf_BKZ_NAB_IZ'!$C$6:$C$405,$H619)</f>
        <v>0</v>
      </c>
      <c r="Y619" s="987">
        <f>SUMIFS('E8.a. KKAuf_SAV'!$Y$6:$Y$2005,'E8.a. KKAuf_SAV'!$B$6:$B$2005,$C619,'E8.a. KKAuf_SAV'!$D$6:$D$2005,$H619)</f>
        <v>0</v>
      </c>
      <c r="Z619" s="987">
        <f>SUMIFS('E8.b. KKAuf_WAV'!$O$6:$O$405,'E8.b. KKAuf_WAV'!$B$6:$B$405,$C619,'E8.b. KKAuf_WAV'!$E$6:$E$405,$H619,'E8.b. KKAuf_WAV'!$C$6:$C$405,"&lt;&gt;"&amp;"geleistete Anzahlungen auf immaterielle Vermögensgegenstände",'E8.b. KKAuf_WAV'!$C$6:$C$405,"&lt;&gt;"&amp;"geleistete Anzahlungen und Anlagen im Bau des Sachanlagevermögens",'E8.b. KKAuf_WAV'!$C$6:$C$405,"&lt;&gt;"&amp;"Geschäfts- oder Firmenwert")</f>
        <v>0</v>
      </c>
      <c r="AA619" s="987">
        <f>SUMIFS('E8.b. KKAuf_WAV'!$O$6:$O$405,'E8.b. KKAuf_WAV'!$B$6:$B$405,$C619,'E8.b. KKAuf_WAV'!$E$6:$E$405,H619,'E8.b. KKAuf_WAV'!$C$6:$C$405,"geleistete Anzahlungen und Anlagen im Bau des Sachanlagevermögens")+ SUMIFS('E8.b. KKAuf_WAV'!$O$6:$O$405,'E8.b. KKAuf_WAV'!$B$6:$B$405,$C619,'E8.b. KKAuf_WAV'!$E$6:$E$405,H619,'E8.b. KKAuf_WAV'!$C$6:$C$405,"geleistete Anzahlungen auf immaterielle Vermögensgegenstände")</f>
        <v>0</v>
      </c>
      <c r="AB619" s="987">
        <f>SUMIFS('E8.c. KKAuf_BKZ_NAB_IZ'!$L$6:$L$405,'E8.c. KKAuf_BKZ_NAB_IZ'!$B$6:$B$405,$C619,'E8.c. KKAuf_BKZ_NAB_IZ'!$C$6:$C$405,$H619)</f>
        <v>0</v>
      </c>
      <c r="AC619" s="974"/>
      <c r="AD619" s="987">
        <f t="shared" si="207"/>
        <v>0</v>
      </c>
      <c r="AE619" s="988">
        <f>$AE$17</f>
        <v>0</v>
      </c>
      <c r="AF619" s="988">
        <f>$AF$17</f>
        <v>0</v>
      </c>
      <c r="AG619" s="988">
        <f>$AG$17</f>
        <v>0</v>
      </c>
      <c r="AH619" s="989">
        <f t="shared" si="208"/>
        <v>0</v>
      </c>
      <c r="AJ619" s="987">
        <f t="shared" si="204"/>
        <v>0</v>
      </c>
      <c r="AK619" s="988">
        <f>$AK$17</f>
        <v>0</v>
      </c>
      <c r="AL619" s="988">
        <f>$AL$17</f>
        <v>0</v>
      </c>
      <c r="AM619" s="988">
        <f>$AM$17</f>
        <v>0</v>
      </c>
      <c r="AN619" s="989">
        <f t="shared" si="205"/>
        <v>0</v>
      </c>
    </row>
    <row r="620" spans="2:40" ht="14.25" customHeight="1" x14ac:dyDescent="0.2">
      <c r="B620" s="1446"/>
      <c r="C620" s="1001">
        <f>B620</f>
        <v>0</v>
      </c>
      <c r="D620" s="1449"/>
      <c r="E620" s="1407"/>
      <c r="F620" s="1410"/>
      <c r="G620" s="990"/>
      <c r="H620" s="991">
        <v>2022</v>
      </c>
      <c r="I620" s="972"/>
      <c r="J620" s="813">
        <f t="shared" si="206"/>
        <v>0</v>
      </c>
      <c r="K620" s="804"/>
      <c r="L620" s="813">
        <f t="shared" si="212"/>
        <v>0</v>
      </c>
      <c r="M620" s="804"/>
      <c r="N620" s="813">
        <f t="shared" si="203"/>
        <v>0</v>
      </c>
      <c r="O620" s="804"/>
      <c r="P620" s="813">
        <f t="shared" ref="P620:P626" si="214">IFERROR((AJ620*AK620+AD620*AE620)*0.4*0.035*$F$620,0)</f>
        <v>0</v>
      </c>
      <c r="Q620" s="760"/>
      <c r="R620" s="992">
        <f>SUMIFS('E8.a. KKAuf_SAV'!$X$6:$X$2005,'E8.a. KKAuf_SAV'!$B$6:$B$2005,$C620,'E8.a. KKAuf_SAV'!$D$6:$D$2005,$H620)</f>
        <v>0</v>
      </c>
      <c r="S620" s="992">
        <f>SUMIFS('E8.b. KKAuf_WAV'!$N$6:$N$405,'E8.b. KKAuf_WAV'!$B$6:$B$405,$C620,'E8.b. KKAuf_WAV'!$E$6:$E$405,H620)-SUMIFS('E8.b. KKAuf_WAV'!$N$6:$N$405,'E8.b. KKAuf_WAV'!$B$6:$B$405,$C620,'E8.b. KKAuf_WAV'!$C$6:$C$405,"Geschäfts- oder Firmenwert",'E8.b. KKAuf_WAV'!$D$6:$D$405,H620)</f>
        <v>0</v>
      </c>
      <c r="T620" s="974"/>
      <c r="U620" s="992">
        <f>SUMIFS('E8.a. KKAuf_SAV'!$W$6:$W$2005,'E8.a. KKAuf_SAV'!$B$6:$B$2005,$C620,'E8.a. KKAuf_SAV'!$D$6:$D$2005,H620)</f>
        <v>0</v>
      </c>
      <c r="V620" s="992">
        <f>SUMIFS('E8.b. KKAuf_WAV'!$M$6:$M$405,'E8.b. KKAuf_WAV'!$B$6:$B$405,$C620,'E8.b. KKAuf_WAV'!$E$6:$E$405,$H620,'E8.b. KKAuf_WAV'!$C$6:$C$405,"&lt;&gt;"&amp;"geleistete Anzahlungen auf immaterielle Vermögensgegenstände",'E8.b. KKAuf_WAV'!$C$6:$C$405,"&lt;&gt;"&amp;"geleistete Anzahlungen und Anlagen im Bau des Sachanlagevermögens",'E8.b. KKAuf_WAV'!$C$6:$C$405,"&lt;&gt;"&amp;"Geschäfts- oder Firmenwert")</f>
        <v>0</v>
      </c>
      <c r="W620" s="992">
        <f>SUMIFS('E8.b. KKAuf_WAV'!$M$6:$M$405,'E8.b. KKAuf_WAV'!$B$6:$B$405,$C620,'E8.b. KKAuf_WAV'!$E$6:$E$405,Listen!$AA$3,'E8.b. KKAuf_WAV'!$C$6:$C$405,"geleistete Anzahlungen und Anlagen im Bau des Sachanlagevermögens")+ SUMIFS('E8.b. KKAuf_WAV'!$M$6:$M$405,'E8.b. KKAuf_WAV'!$B$6:$B$405,$C620,'E8.b. KKAuf_WAV'!$E$6:$E$405,Listen!$AA$3,'E8.b. KKAuf_WAV'!$C$6:$C$405,"geleistete Anzahlungen auf immaterielle Vermögensgegenstände")</f>
        <v>0</v>
      </c>
      <c r="X620" s="992">
        <f>SUMIFS('E8.c. KKAuf_BKZ_NAB_IZ'!$K$6:$K$405,'E8.c. KKAuf_BKZ_NAB_IZ'!$B$6:$B$405,$C620,'E8.c. KKAuf_BKZ_NAB_IZ'!$C$6:$C$405,$H620)</f>
        <v>0</v>
      </c>
      <c r="Y620" s="992">
        <f>SUMIFS('E8.a. KKAuf_SAV'!$Y$6:$Y$2005,'E8.a. KKAuf_SAV'!$B$6:$B$2005,$C620,'E8.a. KKAuf_SAV'!$D$6:$D$2005,$H620)</f>
        <v>0</v>
      </c>
      <c r="Z620" s="992">
        <f>SUMIFS('E8.b. KKAuf_WAV'!$O$6:$O$405,'E8.b. KKAuf_WAV'!$B$6:$B$405,$C620,'E8.b. KKAuf_WAV'!$E$6:$E$405,$H620,'E8.b. KKAuf_WAV'!$C$6:$C$405,"&lt;&gt;"&amp;"geleistete Anzahlungen auf immaterielle Vermögensgegenstände",'E8.b. KKAuf_WAV'!$C$6:$C$405,"&lt;&gt;"&amp;"geleistete Anzahlungen und Anlagen im Bau des Sachanlagevermögens",'E8.b. KKAuf_WAV'!$C$6:$C$405,"&lt;&gt;"&amp;"Geschäfts- oder Firmenwert")</f>
        <v>0</v>
      </c>
      <c r="AA620" s="992">
        <f>SUMIFS('E8.b. KKAuf_WAV'!$O$6:$O$405,'E8.b. KKAuf_WAV'!$B$6:$B$405,$C620,'E8.b. KKAuf_WAV'!$E$6:$E$405,Listen!$AA$3,'E8.b. KKAuf_WAV'!$C$6:$C$405,"geleistete Anzahlungen und Anlagen im Bau des Sachanlagevermögens")+ SUMIFS('E8.b. KKAuf_WAV'!$O$6:$O$405,'E8.b. KKAuf_WAV'!$B$6:$B$405,$C620,'E8.b. KKAuf_WAV'!$E$6:$E$405,Listen!$AA$3,'E8.b. KKAuf_WAV'!$C$6:$C$405,"geleistete Anzahlungen auf immaterielle Vermögensgegenstände")</f>
        <v>0</v>
      </c>
      <c r="AB620" s="992">
        <f>SUMIFS('E8.c. KKAuf_BKZ_NAB_IZ'!$L$6:$L$405,'E8.c. KKAuf_BKZ_NAB_IZ'!$B$6:$B$405,$C620,'E8.c. KKAuf_BKZ_NAB_IZ'!$C$6:$C$405,$H620)</f>
        <v>0</v>
      </c>
      <c r="AC620" s="974"/>
      <c r="AD620" s="992">
        <f t="shared" si="207"/>
        <v>0</v>
      </c>
      <c r="AE620" s="993">
        <f>$AE$11</f>
        <v>5.0700000000000002E-2</v>
      </c>
      <c r="AF620" s="993">
        <f>$AF$11</f>
        <v>1.7100000000000001E-2</v>
      </c>
      <c r="AG620" s="993">
        <f>$AG$11</f>
        <v>3.0499999999999999E-2</v>
      </c>
      <c r="AH620" s="994">
        <f t="shared" si="208"/>
        <v>0</v>
      </c>
      <c r="AJ620" s="992">
        <f t="shared" si="204"/>
        <v>0</v>
      </c>
      <c r="AK620" s="993">
        <f>$AK$11</f>
        <v>5.0700000000000002E-2</v>
      </c>
      <c r="AL620" s="993">
        <f>$AL$11</f>
        <v>1.7100000000000001E-2</v>
      </c>
      <c r="AM620" s="993">
        <f>$AM$11</f>
        <v>3.0499999999999999E-2</v>
      </c>
      <c r="AN620" s="994">
        <f t="shared" si="205"/>
        <v>0</v>
      </c>
    </row>
    <row r="621" spans="2:40" x14ac:dyDescent="0.2">
      <c r="B621" s="1447"/>
      <c r="C621" s="1002">
        <f>C620</f>
        <v>0</v>
      </c>
      <c r="D621" s="1450"/>
      <c r="E621" s="1408"/>
      <c r="F621" s="1408"/>
      <c r="G621" s="990"/>
      <c r="H621" s="983">
        <v>2023</v>
      </c>
      <c r="I621" s="972"/>
      <c r="J621" s="805">
        <f t="shared" si="206"/>
        <v>0</v>
      </c>
      <c r="K621" s="804"/>
      <c r="L621" s="803">
        <f t="shared" si="212"/>
        <v>0</v>
      </c>
      <c r="M621" s="804"/>
      <c r="N621" s="803">
        <f t="shared" si="203"/>
        <v>0</v>
      </c>
      <c r="O621" s="804"/>
      <c r="P621" s="803">
        <f t="shared" si="214"/>
        <v>0</v>
      </c>
      <c r="Q621" s="760"/>
      <c r="R621" s="980">
        <f>SUMIFS('E8.a. KKAuf_SAV'!$X$6:$X$2005,'E8.a. KKAuf_SAV'!$B$6:$B$2005,$C621,'E8.a. KKAuf_SAV'!$D$6:$D$2005,$H621)</f>
        <v>0</v>
      </c>
      <c r="S621" s="980">
        <f>SUMIFS('E8.b. KKAuf_WAV'!$N$6:$N$405,'E8.b. KKAuf_WAV'!$B$6:$B$405,$C621,'E8.b. KKAuf_WAV'!$E$6:$E$405,H621)-SUMIFS('E8.b. KKAuf_WAV'!$N$6:$N$405,'E8.b. KKAuf_WAV'!$B$6:$B$405,$C621,'E8.b. KKAuf_WAV'!$C$6:$C$405,"Geschäfts- oder Firmenwert",'E8.b. KKAuf_WAV'!$D$6:$D$405,H621)</f>
        <v>0</v>
      </c>
      <c r="T621" s="974"/>
      <c r="U621" s="980">
        <f>SUMIFS('E8.a. KKAuf_SAV'!$W$6:$W$2005,'E8.a. KKAuf_SAV'!$B$6:$B$2005,$C621,'E8.a. KKAuf_SAV'!$D$6:$D$2005,H621)</f>
        <v>0</v>
      </c>
      <c r="V621" s="980">
        <f>SUMIFS('E8.b. KKAuf_WAV'!$M$6:$M$405,'E8.b. KKAuf_WAV'!$B$6:$B$405,$C621,'E8.b. KKAuf_WAV'!$E$6:$E$405,$H621,'E8.b. KKAuf_WAV'!$C$6:$C$405,"&lt;&gt;"&amp;"geleistete Anzahlungen auf immaterielle Vermögensgegenstände",'E8.b. KKAuf_WAV'!$C$6:$C$405,"&lt;&gt;"&amp;"geleistete Anzahlungen und Anlagen im Bau des Sachanlagevermögens",'E8.b. KKAuf_WAV'!$C$6:$C$405,"&lt;&gt;"&amp;"Geschäfts- oder Firmenwert")</f>
        <v>0</v>
      </c>
      <c r="W621" s="980"/>
      <c r="X621" s="980">
        <f>SUMIFS('E8.c. KKAuf_BKZ_NAB_IZ'!$K$6:$K$405,'E8.c. KKAuf_BKZ_NAB_IZ'!$B$6:$B$405,$C621,'E8.c. KKAuf_BKZ_NAB_IZ'!$C$6:$C$405,$H621)</f>
        <v>0</v>
      </c>
      <c r="Y621" s="980">
        <f>SUMIFS('E8.a. KKAuf_SAV'!$Y$6:$Y$2005,'E8.a. KKAuf_SAV'!$B$6:$B$2005,$C621,'E8.a. KKAuf_SAV'!$D$6:$D$2005,$H621)</f>
        <v>0</v>
      </c>
      <c r="Z621" s="980">
        <f>SUMIFS('E8.b. KKAuf_WAV'!$O$6:$O$405,'E8.b. KKAuf_WAV'!$B$6:$B$405,$C621,'E8.b. KKAuf_WAV'!$E$6:$E$405,$H621,'E8.b. KKAuf_WAV'!$C$6:$C$405,"&lt;&gt;"&amp;"geleistete Anzahlungen auf immaterielle Vermögensgegenstände",'E8.b. KKAuf_WAV'!$C$6:$C$405,"&lt;&gt;"&amp;"geleistete Anzahlungen und Anlagen im Bau des Sachanlagevermögens",'E8.b. KKAuf_WAV'!$C$6:$C$405,"&lt;&gt;"&amp;"Geschäfts- oder Firmenwert")</f>
        <v>0</v>
      </c>
      <c r="AA621" s="980"/>
      <c r="AB621" s="980">
        <f>SUMIFS('E8.c. KKAuf_BKZ_NAB_IZ'!$L$6:$L$405,'E8.c. KKAuf_BKZ_NAB_IZ'!$B$6:$B$405,$C621,'E8.c. KKAuf_BKZ_NAB_IZ'!$C$6:$C$405,$H621)</f>
        <v>0</v>
      </c>
      <c r="AC621" s="974"/>
      <c r="AD621" s="980">
        <f t="shared" si="207"/>
        <v>0</v>
      </c>
      <c r="AE621" s="984">
        <f>$AE$12</f>
        <v>5.0700000000000002E-2</v>
      </c>
      <c r="AF621" s="984">
        <f>$AF$12</f>
        <v>1.7100000000000001E-2</v>
      </c>
      <c r="AG621" s="984">
        <f>$AG$12</f>
        <v>3.0499999999999999E-2</v>
      </c>
      <c r="AH621" s="982">
        <f t="shared" si="208"/>
        <v>0</v>
      </c>
      <c r="AJ621" s="980"/>
      <c r="AK621" s="984">
        <f>$AK$12</f>
        <v>5.0700000000000002E-2</v>
      </c>
      <c r="AL621" s="984">
        <f>$AL$12</f>
        <v>1.7100000000000001E-2</v>
      </c>
      <c r="AM621" s="984">
        <f>$AM$12</f>
        <v>3.0499999999999999E-2</v>
      </c>
      <c r="AN621" s="982">
        <f t="shared" si="205"/>
        <v>0</v>
      </c>
    </row>
    <row r="622" spans="2:40" x14ac:dyDescent="0.2">
      <c r="B622" s="1447"/>
      <c r="C622" s="1002">
        <f>C620</f>
        <v>0</v>
      </c>
      <c r="D622" s="1450"/>
      <c r="E622" s="1408"/>
      <c r="F622" s="1408"/>
      <c r="G622" s="990"/>
      <c r="H622" s="983">
        <v>2024</v>
      </c>
      <c r="I622" s="972"/>
      <c r="J622" s="803">
        <f t="shared" si="206"/>
        <v>0</v>
      </c>
      <c r="K622" s="804"/>
      <c r="L622" s="803">
        <f t="shared" si="212"/>
        <v>0</v>
      </c>
      <c r="M622" s="804"/>
      <c r="N622" s="803">
        <f t="shared" si="203"/>
        <v>0</v>
      </c>
      <c r="O622" s="804"/>
      <c r="P622" s="803">
        <f t="shared" si="214"/>
        <v>0</v>
      </c>
      <c r="Q622" s="760"/>
      <c r="R622" s="980">
        <f>SUMIFS('E8.a. KKAuf_SAV'!$X$6:$X$2005,'E8.a. KKAuf_SAV'!$B$6:$B$2005,$C622,'E8.a. KKAuf_SAV'!$D$6:$D$2005,$H622)</f>
        <v>0</v>
      </c>
      <c r="S622" s="980">
        <f>SUMIFS('E8.b. KKAuf_WAV'!$N$6:$N$405,'E8.b. KKAuf_WAV'!$B$6:$B$405,$C622,'E8.b. KKAuf_WAV'!$E$6:$E$405,H622)-SUMIFS('E8.b. KKAuf_WAV'!$N$6:$N$405,'E8.b. KKAuf_WAV'!$B$6:$B$405,$C622,'E8.b. KKAuf_WAV'!$C$6:$C$405,"Geschäfts- oder Firmenwert",'E8.b. KKAuf_WAV'!$D$6:$D$405,H622)</f>
        <v>0</v>
      </c>
      <c r="T622" s="974"/>
      <c r="U622" s="980">
        <f>SUMIFS('E8.a. KKAuf_SAV'!$W$6:$W$2005,'E8.a. KKAuf_SAV'!$B$6:$B$2005,$C622,'E8.a. KKAuf_SAV'!$D$6:$D$2005,H622)</f>
        <v>0</v>
      </c>
      <c r="V622" s="980">
        <f>SUMIFS('E8.b. KKAuf_WAV'!$M$6:$M$405,'E8.b. KKAuf_WAV'!$B$6:$B$405,$C622,'E8.b. KKAuf_WAV'!$E$6:$E$405,$H622,'E8.b. KKAuf_WAV'!$C$6:$C$405,"&lt;&gt;"&amp;"geleistete Anzahlungen auf immaterielle Vermögensgegenstände",'E8.b. KKAuf_WAV'!$C$6:$C$405,"&lt;&gt;"&amp;"geleistete Anzahlungen und Anlagen im Bau des Sachanlagevermögens",'E8.b. KKAuf_WAV'!$C$6:$C$405,"&lt;&gt;"&amp;"Geschäfts- oder Firmenwert")</f>
        <v>0</v>
      </c>
      <c r="W622" s="980">
        <f>SUMIFS('E8.b. KKAuf_WAV'!$M$6:$M$405,'E8.b. KKAuf_WAV'!$B$6:$B$405,$C622,'E8.b. KKAuf_WAV'!$E$6:$E$405,H622,'E8.b. KKAuf_WAV'!$C$6:$C$405,"geleistete Anzahlungen und Anlagen im Bau des Sachanlagevermögens")+ SUMIFS('E8.b. KKAuf_WAV'!$M$6:$M$405,'E8.b. KKAuf_WAV'!$B$6:$B$405,$C622,'E8.b. KKAuf_WAV'!$E$6:$E$405,H622,'E8.b. KKAuf_WAV'!$C$6:$C$405,"geleistete Anzahlungen auf immaterielle Vermögensgegenstände")</f>
        <v>0</v>
      </c>
      <c r="X622" s="980">
        <f>SUMIFS('E8.c. KKAuf_BKZ_NAB_IZ'!$K$6:$K$405,'E8.c. KKAuf_BKZ_NAB_IZ'!$B$6:$B$405,$C622,'E8.c. KKAuf_BKZ_NAB_IZ'!$C$6:$C$405,$H622)</f>
        <v>0</v>
      </c>
      <c r="Y622" s="980">
        <f>SUMIFS('E8.a. KKAuf_SAV'!$Y$6:$Y$2005,'E8.a. KKAuf_SAV'!$B$6:$B$2005,$C622,'E8.a. KKAuf_SAV'!$D$6:$D$2005,$H622)</f>
        <v>0</v>
      </c>
      <c r="Z622" s="980">
        <f>SUMIFS('E8.b. KKAuf_WAV'!$O$6:$O$405,'E8.b. KKAuf_WAV'!$B$6:$B$405,$C622,'E8.b. KKAuf_WAV'!$E$6:$E$405,$H622,'E8.b. KKAuf_WAV'!$C$6:$C$405,"&lt;&gt;"&amp;"geleistete Anzahlungen auf immaterielle Vermögensgegenstände",'E8.b. KKAuf_WAV'!$C$6:$C$405,"&lt;&gt;"&amp;"geleistete Anzahlungen und Anlagen im Bau des Sachanlagevermögens",'E8.b. KKAuf_WAV'!$C$6:$C$405,"&lt;&gt;"&amp;"Geschäfts- oder Firmenwert")</f>
        <v>0</v>
      </c>
      <c r="AA622" s="980">
        <f>SUMIFS('E8.b. KKAuf_WAV'!$O$6:$O$405,'E8.b. KKAuf_WAV'!$B$6:$B$405,$C622,'E8.b. KKAuf_WAV'!$E$6:$E$405,H622,'E8.b. KKAuf_WAV'!$C$6:$C$405,"geleistete Anzahlungen und Anlagen im Bau des Sachanlagevermögens")+ SUMIFS('E8.b. KKAuf_WAV'!$O$6:$O$405,'E8.b. KKAuf_WAV'!$B$6:$B$405,$C622,'E8.b. KKAuf_WAV'!$E$6:$E$405,H622,'E8.b. KKAuf_WAV'!$C$6:$C$405,"geleistete Anzahlungen auf immaterielle Vermögensgegenstände")</f>
        <v>0</v>
      </c>
      <c r="AB622" s="980">
        <f>SUMIFS('E8.c. KKAuf_BKZ_NAB_IZ'!$L$6:$L$405,'E8.c. KKAuf_BKZ_NAB_IZ'!$B$6:$B$405,$C622,'E8.c. KKAuf_BKZ_NAB_IZ'!$C$6:$C$405,$H622)</f>
        <v>0</v>
      </c>
      <c r="AC622" s="974"/>
      <c r="AD622" s="980">
        <f t="shared" si="207"/>
        <v>0</v>
      </c>
      <c r="AE622" s="984">
        <f>$AE$13</f>
        <v>6.93E-2</v>
      </c>
      <c r="AF622" s="984">
        <f>$AF$13</f>
        <v>3.8699999999999998E-2</v>
      </c>
      <c r="AG622" s="984">
        <f>$AG$13</f>
        <v>5.0900000000000001E-2</v>
      </c>
      <c r="AH622" s="982">
        <f t="shared" si="208"/>
        <v>0</v>
      </c>
      <c r="AJ622" s="980">
        <f t="shared" si="204"/>
        <v>0</v>
      </c>
      <c r="AK622" s="984">
        <f>$AK$13</f>
        <v>7.0099999999999996E-2</v>
      </c>
      <c r="AL622" s="984">
        <f>$AL$13</f>
        <v>3.6600000000000001E-2</v>
      </c>
      <c r="AM622" s="984">
        <f>$AM$13</f>
        <v>0.05</v>
      </c>
      <c r="AN622" s="982">
        <f t="shared" si="205"/>
        <v>0</v>
      </c>
    </row>
    <row r="623" spans="2:40" ht="15" thickBot="1" x14ac:dyDescent="0.25">
      <c r="B623" s="1447"/>
      <c r="C623" s="1002">
        <f>C620</f>
        <v>0</v>
      </c>
      <c r="D623" s="1450"/>
      <c r="E623" s="1408"/>
      <c r="F623" s="1408"/>
      <c r="G623" s="990"/>
      <c r="H623" s="983">
        <v>2025</v>
      </c>
      <c r="I623" s="972"/>
      <c r="J623" s="803">
        <f t="shared" si="206"/>
        <v>0</v>
      </c>
      <c r="K623" s="804"/>
      <c r="L623" s="803">
        <f t="shared" si="212"/>
        <v>0</v>
      </c>
      <c r="M623" s="804"/>
      <c r="N623" s="803">
        <f t="shared" si="203"/>
        <v>0</v>
      </c>
      <c r="O623" s="804"/>
      <c r="P623" s="803">
        <f t="shared" si="214"/>
        <v>0</v>
      </c>
      <c r="Q623" s="760"/>
      <c r="R623" s="980">
        <f>SUMIFS('E8.a. KKAuf_SAV'!$X$6:$X$2005,'E8.a. KKAuf_SAV'!$B$6:$B$2005,$C623,'E8.a. KKAuf_SAV'!$D$6:$D$2005,$H623)</f>
        <v>0</v>
      </c>
      <c r="S623" s="980">
        <f>SUMIFS('E8.b. KKAuf_WAV'!$N$6:$N$405,'E8.b. KKAuf_WAV'!$B$6:$B$405,$C623,'E8.b. KKAuf_WAV'!$E$6:$E$405,H623)-SUMIFS('E8.b. KKAuf_WAV'!$N$6:$N$405,'E8.b. KKAuf_WAV'!$B$6:$B$405,$C623,'E8.b. KKAuf_WAV'!$C$6:$C$405,"Geschäfts- oder Firmenwert",'E8.b. KKAuf_WAV'!$D$6:$D$405,H623)</f>
        <v>0</v>
      </c>
      <c r="T623" s="974"/>
      <c r="U623" s="980">
        <f>SUMIFS('E8.a. KKAuf_SAV'!$W$6:$W$2005,'E8.a. KKAuf_SAV'!$B$6:$B$2005,$C623,'E8.a. KKAuf_SAV'!$D$6:$D$2005,H623)</f>
        <v>0</v>
      </c>
      <c r="V623" s="980">
        <f>SUMIFS('E8.b. KKAuf_WAV'!$M$6:$M$405,'E8.b. KKAuf_WAV'!$B$6:$B$405,$C623,'E8.b. KKAuf_WAV'!$E$6:$E$405,$H623,'E8.b. KKAuf_WAV'!$C$6:$C$405,"&lt;&gt;"&amp;"geleistete Anzahlungen auf immaterielle Vermögensgegenstände",'E8.b. KKAuf_WAV'!$C$6:$C$405,"&lt;&gt;"&amp;"geleistete Anzahlungen und Anlagen im Bau des Sachanlagevermögens",'E8.b. KKAuf_WAV'!$C$6:$C$405,"&lt;&gt;"&amp;"Geschäfts- oder Firmenwert")</f>
        <v>0</v>
      </c>
      <c r="W623" s="980">
        <f>SUMIFS('E8.b. KKAuf_WAV'!$M$6:$M$405,'E8.b. KKAuf_WAV'!$B$6:$B$405,$C623,'E8.b. KKAuf_WAV'!$E$6:$E$405,H623,'E8.b. KKAuf_WAV'!$C$6:$C$405,"geleistete Anzahlungen und Anlagen im Bau des Sachanlagevermögens")+ SUMIFS('E8.b. KKAuf_WAV'!$M$6:$M$405,'E8.b. KKAuf_WAV'!$B$6:$B$405,$C623,'E8.b. KKAuf_WAV'!$E$6:$E$405,H623,'E8.b. KKAuf_WAV'!$C$6:$C$405,"geleistete Anzahlungen auf immaterielle Vermögensgegenstände")</f>
        <v>0</v>
      </c>
      <c r="X623" s="980">
        <f>SUMIFS('E8.c. KKAuf_BKZ_NAB_IZ'!$K$6:$K$405,'E8.c. KKAuf_BKZ_NAB_IZ'!$B$6:$B$405,$C623,'E8.c. KKAuf_BKZ_NAB_IZ'!$C$6:$C$405,$H623)</f>
        <v>0</v>
      </c>
      <c r="Y623" s="980">
        <f>SUMIFS('E8.a. KKAuf_SAV'!$Y$6:$Y$2005,'E8.a. KKAuf_SAV'!$B$6:$B$2005,$C623,'E8.a. KKAuf_SAV'!$D$6:$D$2005,$H623)</f>
        <v>0</v>
      </c>
      <c r="Z623" s="980">
        <f>SUMIFS('E8.b. KKAuf_WAV'!$O$6:$O$405,'E8.b. KKAuf_WAV'!$B$6:$B$405,$C623,'E8.b. KKAuf_WAV'!$E$6:$E$405,$H623,'E8.b. KKAuf_WAV'!$C$6:$C$405,"&lt;&gt;"&amp;"geleistete Anzahlungen auf immaterielle Vermögensgegenstände",'E8.b. KKAuf_WAV'!$C$6:$C$405,"&lt;&gt;"&amp;"geleistete Anzahlungen und Anlagen im Bau des Sachanlagevermögens",'E8.b. KKAuf_WAV'!$C$6:$C$405,"&lt;&gt;"&amp;"Geschäfts- oder Firmenwert")</f>
        <v>0</v>
      </c>
      <c r="AA623" s="980">
        <f>SUMIFS('E8.b. KKAuf_WAV'!$O$6:$O$405,'E8.b. KKAuf_WAV'!$B$6:$B$405,$C623,'E8.b. KKAuf_WAV'!$E$6:$E$405,H623,'E8.b. KKAuf_WAV'!$C$6:$C$405,"geleistete Anzahlungen und Anlagen im Bau des Sachanlagevermögens")+ SUMIFS('E8.b. KKAuf_WAV'!$O$6:$O$405,'E8.b. KKAuf_WAV'!$B$6:$B$405,$C623,'E8.b. KKAuf_WAV'!$E$6:$E$405,H623,'E8.b. KKAuf_WAV'!$C$6:$C$405,"geleistete Anzahlungen auf immaterielle Vermögensgegenstände")</f>
        <v>0</v>
      </c>
      <c r="AB623" s="980">
        <f>SUMIFS('E8.c. KKAuf_BKZ_NAB_IZ'!$L$6:$L$405,'E8.c. KKAuf_BKZ_NAB_IZ'!$B$6:$B$405,$C623,'E8.c. KKAuf_BKZ_NAB_IZ'!$C$6:$C$405,$H623)</f>
        <v>0</v>
      </c>
      <c r="AC623" s="974"/>
      <c r="AD623" s="980">
        <f t="shared" si="207"/>
        <v>0</v>
      </c>
      <c r="AE623" s="984">
        <f>$AE$14</f>
        <v>7.0099999999999996E-2</v>
      </c>
      <c r="AF623" s="984">
        <f>$AF$14</f>
        <v>3.6600000000000001E-2</v>
      </c>
      <c r="AG623" s="984">
        <f>$AG$14</f>
        <v>0.05</v>
      </c>
      <c r="AH623" s="982">
        <f t="shared" si="208"/>
        <v>0</v>
      </c>
      <c r="AJ623" s="980">
        <f t="shared" si="204"/>
        <v>0</v>
      </c>
      <c r="AK623" s="984">
        <f>$AK$14</f>
        <v>7.0099999999999996E-2</v>
      </c>
      <c r="AL623" s="984">
        <f>$AL$14</f>
        <v>3.6600000000000001E-2</v>
      </c>
      <c r="AM623" s="984">
        <f>$AM$14</f>
        <v>0.05</v>
      </c>
      <c r="AN623" s="982">
        <f t="shared" si="205"/>
        <v>0</v>
      </c>
    </row>
    <row r="624" spans="2:40" ht="15" hidden="1" thickBot="1" x14ac:dyDescent="0.25">
      <c r="B624" s="1447"/>
      <c r="C624" s="1002">
        <f>C620</f>
        <v>0</v>
      </c>
      <c r="D624" s="1450"/>
      <c r="E624" s="1408"/>
      <c r="F624" s="1408"/>
      <c r="G624" s="990"/>
      <c r="H624" s="983">
        <v>2026</v>
      </c>
      <c r="I624" s="972"/>
      <c r="J624" s="803">
        <f t="shared" si="206"/>
        <v>0</v>
      </c>
      <c r="K624" s="804"/>
      <c r="L624" s="803">
        <f t="shared" si="212"/>
        <v>0</v>
      </c>
      <c r="M624" s="804"/>
      <c r="N624" s="803">
        <f t="shared" si="203"/>
        <v>0</v>
      </c>
      <c r="O624" s="804"/>
      <c r="P624" s="803">
        <f t="shared" si="214"/>
        <v>0</v>
      </c>
      <c r="Q624" s="760"/>
      <c r="R624" s="980">
        <f>SUMIFS('E8.a. KKAuf_SAV'!$X$6:$X$2005,'E8.a. KKAuf_SAV'!$B$6:$B$2005,$C624,'E8.a. KKAuf_SAV'!$D$6:$D$2005,$H624)</f>
        <v>0</v>
      </c>
      <c r="S624" s="980">
        <f>SUMIFS('E8.b. KKAuf_WAV'!$N$6:$N$405,'E8.b. KKAuf_WAV'!$B$6:$B$405,$C624,'E8.b. KKAuf_WAV'!$E$6:$E$405,H624)-SUMIFS('E8.b. KKAuf_WAV'!$N$6:$N$405,'E8.b. KKAuf_WAV'!$B$6:$B$405,$C624,'E8.b. KKAuf_WAV'!$C$6:$C$405,"Geschäfts- oder Firmenwert",'E8.b. KKAuf_WAV'!$D$6:$D$405,H624)</f>
        <v>0</v>
      </c>
      <c r="T624" s="974"/>
      <c r="U624" s="980">
        <f>SUMIFS('E8.a. KKAuf_SAV'!$W$6:$W$2005,'E8.a. KKAuf_SAV'!$B$6:$B$2005,$C624,'E8.a. KKAuf_SAV'!$D$6:$D$2005,H624)</f>
        <v>0</v>
      </c>
      <c r="V624" s="980">
        <f>SUMIFS('E8.b. KKAuf_WAV'!$M$6:$M$405,'E8.b. KKAuf_WAV'!$B$6:$B$405,$C624,'E8.b. KKAuf_WAV'!$E$6:$E$405,$H624,'E8.b. KKAuf_WAV'!$C$6:$C$405,"&lt;&gt;"&amp;"geleistete Anzahlungen auf immaterielle Vermögensgegenstände",'E8.b. KKAuf_WAV'!$C$6:$C$405,"&lt;&gt;"&amp;"geleistete Anzahlungen und Anlagen im Bau des Sachanlagevermögens",'E8.b. KKAuf_WAV'!$C$6:$C$405,"&lt;&gt;"&amp;"Geschäfts- oder Firmenwert")</f>
        <v>0</v>
      </c>
      <c r="W624" s="980">
        <f>SUMIFS('E8.b. KKAuf_WAV'!$M$6:$M$405,'E8.b. KKAuf_WAV'!$B$6:$B$405,$C624,'E8.b. KKAuf_WAV'!$E$6:$E$405,H624,'E8.b. KKAuf_WAV'!$C$6:$C$405,"geleistete Anzahlungen und Anlagen im Bau des Sachanlagevermögens")+ SUMIFS('E8.b. KKAuf_WAV'!$M$6:$M$405,'E8.b. KKAuf_WAV'!$B$6:$B$405,$C624,'E8.b. KKAuf_WAV'!$E$6:$E$405,H624,'E8.b. KKAuf_WAV'!$C$6:$C$405,"geleistete Anzahlungen auf immaterielle Vermögensgegenstände")</f>
        <v>0</v>
      </c>
      <c r="X624" s="980">
        <f>SUMIFS('E8.c. KKAuf_BKZ_NAB_IZ'!$K$6:$K$405,'E8.c. KKAuf_BKZ_NAB_IZ'!$B$6:$B$405,$C624,'E8.c. KKAuf_BKZ_NAB_IZ'!$C$6:$C$405,$H624)</f>
        <v>0</v>
      </c>
      <c r="Y624" s="980">
        <f>SUMIFS('E8.a. KKAuf_SAV'!$Y$6:$Y$2005,'E8.a. KKAuf_SAV'!$B$6:$B$2005,$C624,'E8.a. KKAuf_SAV'!$D$6:$D$2005,$H624)</f>
        <v>0</v>
      </c>
      <c r="Z624" s="980">
        <f>SUMIFS('E8.b. KKAuf_WAV'!$O$6:$O$405,'E8.b. KKAuf_WAV'!$B$6:$B$405,$C624,'E8.b. KKAuf_WAV'!$E$6:$E$405,$H624,'E8.b. KKAuf_WAV'!$C$6:$C$405,"&lt;&gt;"&amp;"geleistete Anzahlungen auf immaterielle Vermögensgegenstände",'E8.b. KKAuf_WAV'!$C$6:$C$405,"&lt;&gt;"&amp;"geleistete Anzahlungen und Anlagen im Bau des Sachanlagevermögens",'E8.b. KKAuf_WAV'!$C$6:$C$405,"&lt;&gt;"&amp;"Geschäfts- oder Firmenwert")</f>
        <v>0</v>
      </c>
      <c r="AA624" s="980">
        <f>SUMIFS('E8.b. KKAuf_WAV'!$O$6:$O$405,'E8.b. KKAuf_WAV'!$B$6:$B$405,$C624,'E8.b. KKAuf_WAV'!$E$6:$E$405,H624,'E8.b. KKAuf_WAV'!$C$6:$C$405,"geleistete Anzahlungen und Anlagen im Bau des Sachanlagevermögens")+ SUMIFS('E8.b. KKAuf_WAV'!$O$6:$O$405,'E8.b. KKAuf_WAV'!$B$6:$B$405,$C624,'E8.b. KKAuf_WAV'!$E$6:$E$405,H624,'E8.b. KKAuf_WAV'!$C$6:$C$405,"geleistete Anzahlungen auf immaterielle Vermögensgegenstände")</f>
        <v>0</v>
      </c>
      <c r="AB624" s="980">
        <f>SUMIFS('E8.c. KKAuf_BKZ_NAB_IZ'!$L$6:$L$405,'E8.c. KKAuf_BKZ_NAB_IZ'!$B$6:$B$405,$C624,'E8.c. KKAuf_BKZ_NAB_IZ'!$C$6:$C$405,$H624)</f>
        <v>0</v>
      </c>
      <c r="AC624" s="974"/>
      <c r="AD624" s="980">
        <f t="shared" si="207"/>
        <v>0</v>
      </c>
      <c r="AE624" s="984">
        <f>$AE$15</f>
        <v>0</v>
      </c>
      <c r="AF624" s="984">
        <f>$AF$15</f>
        <v>0</v>
      </c>
      <c r="AG624" s="984">
        <f>$AG$15</f>
        <v>0</v>
      </c>
      <c r="AH624" s="982">
        <f t="shared" si="208"/>
        <v>0</v>
      </c>
      <c r="AJ624" s="980">
        <f t="shared" si="204"/>
        <v>0</v>
      </c>
      <c r="AK624" s="984">
        <f>$AK$15</f>
        <v>0</v>
      </c>
      <c r="AL624" s="984">
        <f>$AL$15</f>
        <v>0</v>
      </c>
      <c r="AM624" s="984">
        <f>$AM$15</f>
        <v>0</v>
      </c>
      <c r="AN624" s="982">
        <f t="shared" si="205"/>
        <v>0</v>
      </c>
    </row>
    <row r="625" spans="2:40" ht="15" hidden="1" thickBot="1" x14ac:dyDescent="0.25">
      <c r="B625" s="1447"/>
      <c r="C625" s="1002">
        <f>C620</f>
        <v>0</v>
      </c>
      <c r="D625" s="1450"/>
      <c r="E625" s="1408"/>
      <c r="F625" s="1408"/>
      <c r="G625" s="990"/>
      <c r="H625" s="983">
        <v>2027</v>
      </c>
      <c r="I625" s="972"/>
      <c r="J625" s="803">
        <f t="shared" si="206"/>
        <v>0</v>
      </c>
      <c r="K625" s="804"/>
      <c r="L625" s="803">
        <f t="shared" si="212"/>
        <v>0</v>
      </c>
      <c r="M625" s="804"/>
      <c r="N625" s="803">
        <f t="shared" si="203"/>
        <v>0</v>
      </c>
      <c r="O625" s="804"/>
      <c r="P625" s="803">
        <f t="shared" si="214"/>
        <v>0</v>
      </c>
      <c r="Q625" s="760"/>
      <c r="R625" s="980">
        <f>SUMIFS('E8.a. KKAuf_SAV'!$X$6:$X$2005,'E8.a. KKAuf_SAV'!$B$6:$B$2005,$C625,'E8.a. KKAuf_SAV'!$D$6:$D$2005,$H625)</f>
        <v>0</v>
      </c>
      <c r="S625" s="980">
        <f>SUMIFS('E8.b. KKAuf_WAV'!$N$6:$N$405,'E8.b. KKAuf_WAV'!$B$6:$B$405,$C625,'E8.b. KKAuf_WAV'!$E$6:$E$405,H625)-SUMIFS('E8.b. KKAuf_WAV'!$N$6:$N$405,'E8.b. KKAuf_WAV'!$B$6:$B$405,$C625,'E8.b. KKAuf_WAV'!$C$6:$C$405,"Geschäfts- oder Firmenwert",'E8.b. KKAuf_WAV'!$D$6:$D$405,H625)</f>
        <v>0</v>
      </c>
      <c r="T625" s="974"/>
      <c r="U625" s="980">
        <f>SUMIFS('E8.a. KKAuf_SAV'!$W$6:$W$2005,'E8.a. KKAuf_SAV'!$B$6:$B$2005,$C625,'E8.a. KKAuf_SAV'!$D$6:$D$2005,H625)</f>
        <v>0</v>
      </c>
      <c r="V625" s="980">
        <f>SUMIFS('E8.b. KKAuf_WAV'!$M$6:$M$405,'E8.b. KKAuf_WAV'!$B$6:$B$405,$C625,'E8.b. KKAuf_WAV'!$E$6:$E$405,$H625,'E8.b. KKAuf_WAV'!$C$6:$C$405,"&lt;&gt;"&amp;"geleistete Anzahlungen auf immaterielle Vermögensgegenstände",'E8.b. KKAuf_WAV'!$C$6:$C$405,"&lt;&gt;"&amp;"geleistete Anzahlungen und Anlagen im Bau des Sachanlagevermögens",'E8.b. KKAuf_WAV'!$C$6:$C$405,"&lt;&gt;"&amp;"Geschäfts- oder Firmenwert")</f>
        <v>0</v>
      </c>
      <c r="W625" s="980">
        <f>SUMIFS('E8.b. KKAuf_WAV'!$M$6:$M$405,'E8.b. KKAuf_WAV'!$B$6:$B$405,$C625,'E8.b. KKAuf_WAV'!$E$6:$E$405,H625,'E8.b. KKAuf_WAV'!$C$6:$C$405,"geleistete Anzahlungen und Anlagen im Bau des Sachanlagevermögens")+ SUMIFS('E8.b. KKAuf_WAV'!$M$6:$M$405,'E8.b. KKAuf_WAV'!$B$6:$B$405,$C625,'E8.b. KKAuf_WAV'!$E$6:$E$405,H625,'E8.b. KKAuf_WAV'!$C$6:$C$405,"geleistete Anzahlungen auf immaterielle Vermögensgegenstände")</f>
        <v>0</v>
      </c>
      <c r="X625" s="980">
        <f>SUMIFS('E8.c. KKAuf_BKZ_NAB_IZ'!$K$6:$K$405,'E8.c. KKAuf_BKZ_NAB_IZ'!$B$6:$B$405,$C625,'E8.c. KKAuf_BKZ_NAB_IZ'!$C$6:$C$405,$H625)</f>
        <v>0</v>
      </c>
      <c r="Y625" s="980">
        <f>SUMIFS('E8.a. KKAuf_SAV'!$Y$6:$Y$2005,'E8.a. KKAuf_SAV'!$B$6:$B$2005,$C625,'E8.a. KKAuf_SAV'!$D$6:$D$2005,$H625)</f>
        <v>0</v>
      </c>
      <c r="Z625" s="980">
        <f>SUMIFS('E8.b. KKAuf_WAV'!$O$6:$O$405,'E8.b. KKAuf_WAV'!$B$6:$B$405,$C625,'E8.b. KKAuf_WAV'!$E$6:$E$405,$H625,'E8.b. KKAuf_WAV'!$C$6:$C$405,"&lt;&gt;"&amp;"geleistete Anzahlungen auf immaterielle Vermögensgegenstände",'E8.b. KKAuf_WAV'!$C$6:$C$405,"&lt;&gt;"&amp;"geleistete Anzahlungen und Anlagen im Bau des Sachanlagevermögens",'E8.b. KKAuf_WAV'!$C$6:$C$405,"&lt;&gt;"&amp;"Geschäfts- oder Firmenwert")</f>
        <v>0</v>
      </c>
      <c r="AA625" s="980">
        <f>SUMIFS('E8.b. KKAuf_WAV'!$O$6:$O$405,'E8.b. KKAuf_WAV'!$B$6:$B$405,$C625,'E8.b. KKAuf_WAV'!$E$6:$E$405,H625,'E8.b. KKAuf_WAV'!$C$6:$C$405,"geleistete Anzahlungen und Anlagen im Bau des Sachanlagevermögens")+ SUMIFS('E8.b. KKAuf_WAV'!$O$6:$O$405,'E8.b. KKAuf_WAV'!$B$6:$B$405,$C625,'E8.b. KKAuf_WAV'!$E$6:$E$405,H625,'E8.b. KKAuf_WAV'!$C$6:$C$405,"geleistete Anzahlungen auf immaterielle Vermögensgegenstände")</f>
        <v>0</v>
      </c>
      <c r="AB625" s="980">
        <f>SUMIFS('E8.c. KKAuf_BKZ_NAB_IZ'!$L$6:$L$405,'E8.c. KKAuf_BKZ_NAB_IZ'!$B$6:$B$405,$C625,'E8.c. KKAuf_BKZ_NAB_IZ'!$C$6:$C$405,$H625)</f>
        <v>0</v>
      </c>
      <c r="AC625" s="974"/>
      <c r="AD625" s="980">
        <f t="shared" si="207"/>
        <v>0</v>
      </c>
      <c r="AE625" s="984">
        <f>$AE$16</f>
        <v>0</v>
      </c>
      <c r="AF625" s="984">
        <f>$AF$16</f>
        <v>0</v>
      </c>
      <c r="AG625" s="984">
        <f>$AG$16</f>
        <v>0</v>
      </c>
      <c r="AH625" s="982">
        <f t="shared" si="208"/>
        <v>0</v>
      </c>
      <c r="AJ625" s="980">
        <f t="shared" si="204"/>
        <v>0</v>
      </c>
      <c r="AK625" s="984">
        <f>$AK$16</f>
        <v>0</v>
      </c>
      <c r="AL625" s="984">
        <f>$AL$16</f>
        <v>0</v>
      </c>
      <c r="AM625" s="984">
        <f>$AM$16</f>
        <v>0</v>
      </c>
      <c r="AN625" s="982">
        <f t="shared" si="205"/>
        <v>0</v>
      </c>
    </row>
    <row r="626" spans="2:40" ht="15" hidden="1" thickBot="1" x14ac:dyDescent="0.25">
      <c r="B626" s="1448"/>
      <c r="C626" s="1003">
        <f>C620</f>
        <v>0</v>
      </c>
      <c r="D626" s="1451"/>
      <c r="E626" s="1409"/>
      <c r="F626" s="1409"/>
      <c r="G626" s="970"/>
      <c r="H626" s="986">
        <v>2028</v>
      </c>
      <c r="I626" s="972"/>
      <c r="J626" s="815">
        <f t="shared" si="206"/>
        <v>0</v>
      </c>
      <c r="K626" s="804"/>
      <c r="L626" s="814">
        <f t="shared" si="212"/>
        <v>0</v>
      </c>
      <c r="M626" s="804"/>
      <c r="N626" s="814">
        <f t="shared" si="203"/>
        <v>0</v>
      </c>
      <c r="O626" s="804"/>
      <c r="P626" s="814">
        <f t="shared" si="214"/>
        <v>0</v>
      </c>
      <c r="Q626" s="760"/>
      <c r="R626" s="987">
        <f>SUMIFS('E8.a. KKAuf_SAV'!$X$6:$X$2005,'E8.a. KKAuf_SAV'!$B$6:$B$2005,$C626,'E8.a. KKAuf_SAV'!$D$6:$D$2005,$H626)</f>
        <v>0</v>
      </c>
      <c r="S626" s="987">
        <f>SUMIFS('E8.b. KKAuf_WAV'!$N$6:$N$405,'E8.b. KKAuf_WAV'!$B$6:$B$405,$C626,'E8.b. KKAuf_WAV'!$E$6:$E$405,H626)-SUMIFS('E8.b. KKAuf_WAV'!$N$6:$N$405,'E8.b. KKAuf_WAV'!$B$6:$B$405,$C626,'E8.b. KKAuf_WAV'!$C$6:$C$405,"Geschäfts- oder Firmenwert",'E8.b. KKAuf_WAV'!$D$6:$D$405,H626)</f>
        <v>0</v>
      </c>
      <c r="T626" s="974"/>
      <c r="U626" s="987">
        <f>SUMIFS('E8.a. KKAuf_SAV'!$W$6:$W$2005,'E8.a. KKAuf_SAV'!$B$6:$B$2005,$C626,'E8.a. KKAuf_SAV'!$D$6:$D$2005,H626)</f>
        <v>0</v>
      </c>
      <c r="V626" s="987">
        <f>SUMIFS('E8.b. KKAuf_WAV'!$M$6:$M$405,'E8.b. KKAuf_WAV'!$B$6:$B$405,$C626,'E8.b. KKAuf_WAV'!$E$6:$E$405,$H626,'E8.b. KKAuf_WAV'!$C$6:$C$405,"&lt;&gt;"&amp;"geleistete Anzahlungen auf immaterielle Vermögensgegenstände",'E8.b. KKAuf_WAV'!$C$6:$C$405,"&lt;&gt;"&amp;"geleistete Anzahlungen und Anlagen im Bau des Sachanlagevermögens",'E8.b. KKAuf_WAV'!$C$6:$C$405,"&lt;&gt;"&amp;"Geschäfts- oder Firmenwert")</f>
        <v>0</v>
      </c>
      <c r="W626" s="987">
        <f>SUMIFS('E8.b. KKAuf_WAV'!$M$6:$M$405,'E8.b. KKAuf_WAV'!$B$6:$B$405,$C626,'E8.b. KKAuf_WAV'!$E$6:$E$405,H626,'E8.b. KKAuf_WAV'!$C$6:$C$405,"geleistete Anzahlungen und Anlagen im Bau des Sachanlagevermögens")+ SUMIFS('E8.b. KKAuf_WAV'!$M$6:$M$405,'E8.b. KKAuf_WAV'!$B$6:$B$405,$C626,'E8.b. KKAuf_WAV'!$E$6:$E$405,H626,'E8.b. KKAuf_WAV'!$C$6:$C$405,"geleistete Anzahlungen auf immaterielle Vermögensgegenstände")</f>
        <v>0</v>
      </c>
      <c r="X626" s="987">
        <f>SUMIFS('E8.c. KKAuf_BKZ_NAB_IZ'!$K$6:$K$405,'E8.c. KKAuf_BKZ_NAB_IZ'!$B$6:$B$405,$C626,'E8.c. KKAuf_BKZ_NAB_IZ'!$C$6:$C$405,$H626)</f>
        <v>0</v>
      </c>
      <c r="Y626" s="987">
        <f>SUMIFS('E8.a. KKAuf_SAV'!$Y$6:$Y$2005,'E8.a. KKAuf_SAV'!$B$6:$B$2005,$C626,'E8.a. KKAuf_SAV'!$D$6:$D$2005,$H626)</f>
        <v>0</v>
      </c>
      <c r="Z626" s="987">
        <f>SUMIFS('E8.b. KKAuf_WAV'!$O$6:$O$405,'E8.b. KKAuf_WAV'!$B$6:$B$405,$C626,'E8.b. KKAuf_WAV'!$E$6:$E$405,$H626,'E8.b. KKAuf_WAV'!$C$6:$C$405,"&lt;&gt;"&amp;"geleistete Anzahlungen auf immaterielle Vermögensgegenstände",'E8.b. KKAuf_WAV'!$C$6:$C$405,"&lt;&gt;"&amp;"geleistete Anzahlungen und Anlagen im Bau des Sachanlagevermögens",'E8.b. KKAuf_WAV'!$C$6:$C$405,"&lt;&gt;"&amp;"Geschäfts- oder Firmenwert")</f>
        <v>0</v>
      </c>
      <c r="AA626" s="987">
        <f>SUMIFS('E8.b. KKAuf_WAV'!$O$6:$O$405,'E8.b. KKAuf_WAV'!$B$6:$B$405,$C626,'E8.b. KKAuf_WAV'!$E$6:$E$405,H626,'E8.b. KKAuf_WAV'!$C$6:$C$405,"geleistete Anzahlungen und Anlagen im Bau des Sachanlagevermögens")+ SUMIFS('E8.b. KKAuf_WAV'!$O$6:$O$405,'E8.b. KKAuf_WAV'!$B$6:$B$405,$C626,'E8.b. KKAuf_WAV'!$E$6:$E$405,H626,'E8.b. KKAuf_WAV'!$C$6:$C$405,"geleistete Anzahlungen auf immaterielle Vermögensgegenstände")</f>
        <v>0</v>
      </c>
      <c r="AB626" s="987">
        <f>SUMIFS('E8.c. KKAuf_BKZ_NAB_IZ'!$L$6:$L$405,'E8.c. KKAuf_BKZ_NAB_IZ'!$B$6:$B$405,$C626,'E8.c. KKAuf_BKZ_NAB_IZ'!$C$6:$C$405,$H626)</f>
        <v>0</v>
      </c>
      <c r="AC626" s="974"/>
      <c r="AD626" s="987">
        <f t="shared" si="207"/>
        <v>0</v>
      </c>
      <c r="AE626" s="988">
        <f>$AE$17</f>
        <v>0</v>
      </c>
      <c r="AF626" s="988">
        <f>$AF$17</f>
        <v>0</v>
      </c>
      <c r="AG626" s="988">
        <f>$AG$17</f>
        <v>0</v>
      </c>
      <c r="AH626" s="989">
        <f t="shared" si="208"/>
        <v>0</v>
      </c>
      <c r="AJ626" s="987">
        <f t="shared" si="204"/>
        <v>0</v>
      </c>
      <c r="AK626" s="988">
        <f>$AK$17</f>
        <v>0</v>
      </c>
      <c r="AL626" s="988">
        <f>$AL$17</f>
        <v>0</v>
      </c>
      <c r="AM626" s="988">
        <f>$AM$17</f>
        <v>0</v>
      </c>
      <c r="AN626" s="989">
        <f t="shared" si="205"/>
        <v>0</v>
      </c>
    </row>
    <row r="627" spans="2:40" ht="14.25" customHeight="1" x14ac:dyDescent="0.2">
      <c r="B627" s="1446"/>
      <c r="C627" s="1001">
        <f>B627</f>
        <v>0</v>
      </c>
      <c r="D627" s="1449"/>
      <c r="E627" s="1407"/>
      <c r="F627" s="1410"/>
      <c r="G627" s="990"/>
      <c r="H627" s="991">
        <v>2022</v>
      </c>
      <c r="I627" s="972"/>
      <c r="J627" s="813">
        <f t="shared" si="206"/>
        <v>0</v>
      </c>
      <c r="K627" s="804"/>
      <c r="L627" s="813">
        <f t="shared" si="212"/>
        <v>0</v>
      </c>
      <c r="M627" s="804"/>
      <c r="N627" s="813">
        <f t="shared" si="203"/>
        <v>0</v>
      </c>
      <c r="O627" s="804"/>
      <c r="P627" s="813">
        <f t="shared" ref="P627:P633" si="215">IFERROR((AJ627*AK627+AD627*AE627)*0.4*0.035*$F$627,0)</f>
        <v>0</v>
      </c>
      <c r="Q627" s="760"/>
      <c r="R627" s="992">
        <f>SUMIFS('E8.a. KKAuf_SAV'!$X$6:$X$2005,'E8.a. KKAuf_SAV'!$B$6:$B$2005,$C627,'E8.a. KKAuf_SAV'!$D$6:$D$2005,$H627)</f>
        <v>0</v>
      </c>
      <c r="S627" s="992">
        <f>SUMIFS('E8.b. KKAuf_WAV'!$N$6:$N$405,'E8.b. KKAuf_WAV'!$B$6:$B$405,$C627,'E8.b. KKAuf_WAV'!$E$6:$E$405,H627)-SUMIFS('E8.b. KKAuf_WAV'!$N$6:$N$405,'E8.b. KKAuf_WAV'!$B$6:$B$405,$C627,'E8.b. KKAuf_WAV'!$C$6:$C$405,"Geschäfts- oder Firmenwert",'E8.b. KKAuf_WAV'!$D$6:$D$405,H627)</f>
        <v>0</v>
      </c>
      <c r="T627" s="974"/>
      <c r="U627" s="992">
        <f>SUMIFS('E8.a. KKAuf_SAV'!$W$6:$W$2005,'E8.a. KKAuf_SAV'!$B$6:$B$2005,$C627,'E8.a. KKAuf_SAV'!$D$6:$D$2005,H627)</f>
        <v>0</v>
      </c>
      <c r="V627" s="992">
        <f>SUMIFS('E8.b. KKAuf_WAV'!$M$6:$M$405,'E8.b. KKAuf_WAV'!$B$6:$B$405,$C627,'E8.b. KKAuf_WAV'!$E$6:$E$405,$H627,'E8.b. KKAuf_WAV'!$C$6:$C$405,"&lt;&gt;"&amp;"geleistete Anzahlungen auf immaterielle Vermögensgegenstände",'E8.b. KKAuf_WAV'!$C$6:$C$405,"&lt;&gt;"&amp;"geleistete Anzahlungen und Anlagen im Bau des Sachanlagevermögens",'E8.b. KKAuf_WAV'!$C$6:$C$405,"&lt;&gt;"&amp;"Geschäfts- oder Firmenwert")</f>
        <v>0</v>
      </c>
      <c r="W627" s="992">
        <f>SUMIFS('E8.b. KKAuf_WAV'!$M$6:$M$405,'E8.b. KKAuf_WAV'!$B$6:$B$405,$C627,'E8.b. KKAuf_WAV'!$E$6:$E$405,Listen!$AA$3,'E8.b. KKAuf_WAV'!$C$6:$C$405,"geleistete Anzahlungen und Anlagen im Bau des Sachanlagevermögens")+ SUMIFS('E8.b. KKAuf_WAV'!$M$6:$M$405,'E8.b. KKAuf_WAV'!$B$6:$B$405,$C627,'E8.b. KKAuf_WAV'!$E$6:$E$405,Listen!$AA$3,'E8.b. KKAuf_WAV'!$C$6:$C$405,"geleistete Anzahlungen auf immaterielle Vermögensgegenstände")</f>
        <v>0</v>
      </c>
      <c r="X627" s="992">
        <f>SUMIFS('E8.c. KKAuf_BKZ_NAB_IZ'!$K$6:$K$405,'E8.c. KKAuf_BKZ_NAB_IZ'!$B$6:$B$405,$C627,'E8.c. KKAuf_BKZ_NAB_IZ'!$C$6:$C$405,$H627)</f>
        <v>0</v>
      </c>
      <c r="Y627" s="992">
        <f>SUMIFS('E8.a. KKAuf_SAV'!$Y$6:$Y$2005,'E8.a. KKAuf_SAV'!$B$6:$B$2005,$C627,'E8.a. KKAuf_SAV'!$D$6:$D$2005,$H627)</f>
        <v>0</v>
      </c>
      <c r="Z627" s="992">
        <f>SUMIFS('E8.b. KKAuf_WAV'!$O$6:$O$405,'E8.b. KKAuf_WAV'!$B$6:$B$405,$C627,'E8.b. KKAuf_WAV'!$E$6:$E$405,$H627,'E8.b. KKAuf_WAV'!$C$6:$C$405,"&lt;&gt;"&amp;"geleistete Anzahlungen auf immaterielle Vermögensgegenstände",'E8.b. KKAuf_WAV'!$C$6:$C$405,"&lt;&gt;"&amp;"geleistete Anzahlungen und Anlagen im Bau des Sachanlagevermögens",'E8.b. KKAuf_WAV'!$C$6:$C$405,"&lt;&gt;"&amp;"Geschäfts- oder Firmenwert")</f>
        <v>0</v>
      </c>
      <c r="AA627" s="992">
        <f>SUMIFS('E8.b. KKAuf_WAV'!$O$6:$O$405,'E8.b. KKAuf_WAV'!$B$6:$B$405,$C627,'E8.b. KKAuf_WAV'!$E$6:$E$405,Listen!$AA$3,'E8.b. KKAuf_WAV'!$C$6:$C$405,"geleistete Anzahlungen und Anlagen im Bau des Sachanlagevermögens")+ SUMIFS('E8.b. KKAuf_WAV'!$O$6:$O$405,'E8.b. KKAuf_WAV'!$B$6:$B$405,$C627,'E8.b. KKAuf_WAV'!$E$6:$E$405,Listen!$AA$3,'E8.b. KKAuf_WAV'!$C$6:$C$405,"geleistete Anzahlungen auf immaterielle Vermögensgegenstände")</f>
        <v>0</v>
      </c>
      <c r="AB627" s="992">
        <f>SUMIFS('E8.c. KKAuf_BKZ_NAB_IZ'!$L$6:$L$405,'E8.c. KKAuf_BKZ_NAB_IZ'!$B$6:$B$405,$C627,'E8.c. KKAuf_BKZ_NAB_IZ'!$C$6:$C$405,$H627)</f>
        <v>0</v>
      </c>
      <c r="AC627" s="974"/>
      <c r="AD627" s="992">
        <f t="shared" si="207"/>
        <v>0</v>
      </c>
      <c r="AE627" s="993">
        <f>$AE$11</f>
        <v>5.0700000000000002E-2</v>
      </c>
      <c r="AF627" s="993">
        <f>$AF$11</f>
        <v>1.7100000000000001E-2</v>
      </c>
      <c r="AG627" s="993">
        <f>$AG$11</f>
        <v>3.0499999999999999E-2</v>
      </c>
      <c r="AH627" s="994">
        <f t="shared" si="208"/>
        <v>0</v>
      </c>
      <c r="AJ627" s="992">
        <f t="shared" si="204"/>
        <v>0</v>
      </c>
      <c r="AK627" s="993">
        <f>$AK$11</f>
        <v>5.0700000000000002E-2</v>
      </c>
      <c r="AL627" s="993">
        <f>$AL$11</f>
        <v>1.7100000000000001E-2</v>
      </c>
      <c r="AM627" s="993">
        <f>$AM$11</f>
        <v>3.0499999999999999E-2</v>
      </c>
      <c r="AN627" s="994">
        <f t="shared" si="205"/>
        <v>0</v>
      </c>
    </row>
    <row r="628" spans="2:40" x14ac:dyDescent="0.2">
      <c r="B628" s="1447"/>
      <c r="C628" s="1002">
        <f>C627</f>
        <v>0</v>
      </c>
      <c r="D628" s="1450"/>
      <c r="E628" s="1408"/>
      <c r="F628" s="1408"/>
      <c r="G628" s="990"/>
      <c r="H628" s="983">
        <v>2023</v>
      </c>
      <c r="I628" s="972"/>
      <c r="J628" s="805">
        <f t="shared" si="206"/>
        <v>0</v>
      </c>
      <c r="K628" s="804"/>
      <c r="L628" s="803">
        <f t="shared" si="212"/>
        <v>0</v>
      </c>
      <c r="M628" s="804"/>
      <c r="N628" s="803">
        <f t="shared" si="203"/>
        <v>0</v>
      </c>
      <c r="O628" s="804"/>
      <c r="P628" s="803">
        <f t="shared" si="215"/>
        <v>0</v>
      </c>
      <c r="Q628" s="760"/>
      <c r="R628" s="980">
        <f>SUMIFS('E8.a. KKAuf_SAV'!$X$6:$X$2005,'E8.a. KKAuf_SAV'!$B$6:$B$2005,$C628,'E8.a. KKAuf_SAV'!$D$6:$D$2005,$H628)</f>
        <v>0</v>
      </c>
      <c r="S628" s="980">
        <f>SUMIFS('E8.b. KKAuf_WAV'!$N$6:$N$405,'E8.b. KKAuf_WAV'!$B$6:$B$405,$C628,'E8.b. KKAuf_WAV'!$E$6:$E$405,H628)-SUMIFS('E8.b. KKAuf_WAV'!$N$6:$N$405,'E8.b. KKAuf_WAV'!$B$6:$B$405,$C628,'E8.b. KKAuf_WAV'!$C$6:$C$405,"Geschäfts- oder Firmenwert",'E8.b. KKAuf_WAV'!$D$6:$D$405,H628)</f>
        <v>0</v>
      </c>
      <c r="T628" s="974"/>
      <c r="U628" s="980">
        <f>SUMIFS('E8.a. KKAuf_SAV'!$W$6:$W$2005,'E8.a. KKAuf_SAV'!$B$6:$B$2005,$C628,'E8.a. KKAuf_SAV'!$D$6:$D$2005,H628)</f>
        <v>0</v>
      </c>
      <c r="V628" s="980">
        <f>SUMIFS('E8.b. KKAuf_WAV'!$M$6:$M$405,'E8.b. KKAuf_WAV'!$B$6:$B$405,$C628,'E8.b. KKAuf_WAV'!$E$6:$E$405,$H628,'E8.b. KKAuf_WAV'!$C$6:$C$405,"&lt;&gt;"&amp;"geleistete Anzahlungen auf immaterielle Vermögensgegenstände",'E8.b. KKAuf_WAV'!$C$6:$C$405,"&lt;&gt;"&amp;"geleistete Anzahlungen und Anlagen im Bau des Sachanlagevermögens",'E8.b. KKAuf_WAV'!$C$6:$C$405,"&lt;&gt;"&amp;"Geschäfts- oder Firmenwert")</f>
        <v>0</v>
      </c>
      <c r="W628" s="980"/>
      <c r="X628" s="980">
        <f>SUMIFS('E8.c. KKAuf_BKZ_NAB_IZ'!$K$6:$K$405,'E8.c. KKAuf_BKZ_NAB_IZ'!$B$6:$B$405,$C628,'E8.c. KKAuf_BKZ_NAB_IZ'!$C$6:$C$405,$H628)</f>
        <v>0</v>
      </c>
      <c r="Y628" s="980">
        <f>SUMIFS('E8.a. KKAuf_SAV'!$Y$6:$Y$2005,'E8.a. KKAuf_SAV'!$B$6:$B$2005,$C628,'E8.a. KKAuf_SAV'!$D$6:$D$2005,$H628)</f>
        <v>0</v>
      </c>
      <c r="Z628" s="980">
        <f>SUMIFS('E8.b. KKAuf_WAV'!$O$6:$O$405,'E8.b. KKAuf_WAV'!$B$6:$B$405,$C628,'E8.b. KKAuf_WAV'!$E$6:$E$405,$H628,'E8.b. KKAuf_WAV'!$C$6:$C$405,"&lt;&gt;"&amp;"geleistete Anzahlungen auf immaterielle Vermögensgegenstände",'E8.b. KKAuf_WAV'!$C$6:$C$405,"&lt;&gt;"&amp;"geleistete Anzahlungen und Anlagen im Bau des Sachanlagevermögens",'E8.b. KKAuf_WAV'!$C$6:$C$405,"&lt;&gt;"&amp;"Geschäfts- oder Firmenwert")</f>
        <v>0</v>
      </c>
      <c r="AA628" s="980"/>
      <c r="AB628" s="980">
        <f>SUMIFS('E8.c. KKAuf_BKZ_NAB_IZ'!$L$6:$L$405,'E8.c. KKAuf_BKZ_NAB_IZ'!$B$6:$B$405,$C628,'E8.c. KKAuf_BKZ_NAB_IZ'!$C$6:$C$405,$H628)</f>
        <v>0</v>
      </c>
      <c r="AC628" s="974"/>
      <c r="AD628" s="980">
        <f t="shared" si="207"/>
        <v>0</v>
      </c>
      <c r="AE628" s="984">
        <f>$AE$12</f>
        <v>5.0700000000000002E-2</v>
      </c>
      <c r="AF628" s="984">
        <f>$AF$12</f>
        <v>1.7100000000000001E-2</v>
      </c>
      <c r="AG628" s="984">
        <f>$AG$12</f>
        <v>3.0499999999999999E-2</v>
      </c>
      <c r="AH628" s="982">
        <f t="shared" si="208"/>
        <v>0</v>
      </c>
      <c r="AJ628" s="980"/>
      <c r="AK628" s="984">
        <f>$AK$12</f>
        <v>5.0700000000000002E-2</v>
      </c>
      <c r="AL628" s="984">
        <f>$AL$12</f>
        <v>1.7100000000000001E-2</v>
      </c>
      <c r="AM628" s="984">
        <f>$AM$12</f>
        <v>3.0499999999999999E-2</v>
      </c>
      <c r="AN628" s="982">
        <f t="shared" si="205"/>
        <v>0</v>
      </c>
    </row>
    <row r="629" spans="2:40" x14ac:dyDescent="0.2">
      <c r="B629" s="1447"/>
      <c r="C629" s="1002">
        <f>C627</f>
        <v>0</v>
      </c>
      <c r="D629" s="1450"/>
      <c r="E629" s="1408"/>
      <c r="F629" s="1408"/>
      <c r="G629" s="990"/>
      <c r="H629" s="983">
        <v>2024</v>
      </c>
      <c r="I629" s="972"/>
      <c r="J629" s="803">
        <f t="shared" si="206"/>
        <v>0</v>
      </c>
      <c r="K629" s="804"/>
      <c r="L629" s="803">
        <f t="shared" si="212"/>
        <v>0</v>
      </c>
      <c r="M629" s="804"/>
      <c r="N629" s="803">
        <f t="shared" si="203"/>
        <v>0</v>
      </c>
      <c r="O629" s="804"/>
      <c r="P629" s="803">
        <f t="shared" si="215"/>
        <v>0</v>
      </c>
      <c r="Q629" s="760"/>
      <c r="R629" s="980">
        <f>SUMIFS('E8.a. KKAuf_SAV'!$X$6:$X$2005,'E8.a. KKAuf_SAV'!$B$6:$B$2005,$C629,'E8.a. KKAuf_SAV'!$D$6:$D$2005,$H629)</f>
        <v>0</v>
      </c>
      <c r="S629" s="980">
        <f>SUMIFS('E8.b. KKAuf_WAV'!$N$6:$N$405,'E8.b. KKAuf_WAV'!$B$6:$B$405,$C629,'E8.b. KKAuf_WAV'!$E$6:$E$405,H629)-SUMIFS('E8.b. KKAuf_WAV'!$N$6:$N$405,'E8.b. KKAuf_WAV'!$B$6:$B$405,$C629,'E8.b. KKAuf_WAV'!$C$6:$C$405,"Geschäfts- oder Firmenwert",'E8.b. KKAuf_WAV'!$D$6:$D$405,H629)</f>
        <v>0</v>
      </c>
      <c r="T629" s="974"/>
      <c r="U629" s="980">
        <f>SUMIFS('E8.a. KKAuf_SAV'!$W$6:$W$2005,'E8.a. KKAuf_SAV'!$B$6:$B$2005,$C629,'E8.a. KKAuf_SAV'!$D$6:$D$2005,H629)</f>
        <v>0</v>
      </c>
      <c r="V629" s="980">
        <f>SUMIFS('E8.b. KKAuf_WAV'!$M$6:$M$405,'E8.b. KKAuf_WAV'!$B$6:$B$405,$C629,'E8.b. KKAuf_WAV'!$E$6:$E$405,$H629,'E8.b. KKAuf_WAV'!$C$6:$C$405,"&lt;&gt;"&amp;"geleistete Anzahlungen auf immaterielle Vermögensgegenstände",'E8.b. KKAuf_WAV'!$C$6:$C$405,"&lt;&gt;"&amp;"geleistete Anzahlungen und Anlagen im Bau des Sachanlagevermögens",'E8.b. KKAuf_WAV'!$C$6:$C$405,"&lt;&gt;"&amp;"Geschäfts- oder Firmenwert")</f>
        <v>0</v>
      </c>
      <c r="W629" s="980">
        <f>SUMIFS('E8.b. KKAuf_WAV'!$M$6:$M$405,'E8.b. KKAuf_WAV'!$B$6:$B$405,$C629,'E8.b. KKAuf_WAV'!$E$6:$E$405,H629,'E8.b. KKAuf_WAV'!$C$6:$C$405,"geleistete Anzahlungen und Anlagen im Bau des Sachanlagevermögens")+ SUMIFS('E8.b. KKAuf_WAV'!$M$6:$M$405,'E8.b. KKAuf_WAV'!$B$6:$B$405,$C629,'E8.b. KKAuf_WAV'!$E$6:$E$405,H629,'E8.b. KKAuf_WAV'!$C$6:$C$405,"geleistete Anzahlungen auf immaterielle Vermögensgegenstände")</f>
        <v>0</v>
      </c>
      <c r="X629" s="980">
        <f>SUMIFS('E8.c. KKAuf_BKZ_NAB_IZ'!$K$6:$K$405,'E8.c. KKAuf_BKZ_NAB_IZ'!$B$6:$B$405,$C629,'E8.c. KKAuf_BKZ_NAB_IZ'!$C$6:$C$405,$H629)</f>
        <v>0</v>
      </c>
      <c r="Y629" s="980">
        <f>SUMIFS('E8.a. KKAuf_SAV'!$Y$6:$Y$2005,'E8.a. KKAuf_SAV'!$B$6:$B$2005,$C629,'E8.a. KKAuf_SAV'!$D$6:$D$2005,$H629)</f>
        <v>0</v>
      </c>
      <c r="Z629" s="980">
        <f>SUMIFS('E8.b. KKAuf_WAV'!$O$6:$O$405,'E8.b. KKAuf_WAV'!$B$6:$B$405,$C629,'E8.b. KKAuf_WAV'!$E$6:$E$405,$H629,'E8.b. KKAuf_WAV'!$C$6:$C$405,"&lt;&gt;"&amp;"geleistete Anzahlungen auf immaterielle Vermögensgegenstände",'E8.b. KKAuf_WAV'!$C$6:$C$405,"&lt;&gt;"&amp;"geleistete Anzahlungen und Anlagen im Bau des Sachanlagevermögens",'E8.b. KKAuf_WAV'!$C$6:$C$405,"&lt;&gt;"&amp;"Geschäfts- oder Firmenwert")</f>
        <v>0</v>
      </c>
      <c r="AA629" s="980">
        <f>SUMIFS('E8.b. KKAuf_WAV'!$O$6:$O$405,'E8.b. KKAuf_WAV'!$B$6:$B$405,$C629,'E8.b. KKAuf_WAV'!$E$6:$E$405,H629,'E8.b. KKAuf_WAV'!$C$6:$C$405,"geleistete Anzahlungen und Anlagen im Bau des Sachanlagevermögens")+ SUMIFS('E8.b. KKAuf_WAV'!$O$6:$O$405,'E8.b. KKAuf_WAV'!$B$6:$B$405,$C629,'E8.b. KKAuf_WAV'!$E$6:$E$405,H629,'E8.b. KKAuf_WAV'!$C$6:$C$405,"geleistete Anzahlungen auf immaterielle Vermögensgegenstände")</f>
        <v>0</v>
      </c>
      <c r="AB629" s="980">
        <f>SUMIFS('E8.c. KKAuf_BKZ_NAB_IZ'!$L$6:$L$405,'E8.c. KKAuf_BKZ_NAB_IZ'!$B$6:$B$405,$C629,'E8.c. KKAuf_BKZ_NAB_IZ'!$C$6:$C$405,$H629)</f>
        <v>0</v>
      </c>
      <c r="AC629" s="974"/>
      <c r="AD629" s="980">
        <f t="shared" si="207"/>
        <v>0</v>
      </c>
      <c r="AE629" s="984">
        <f>$AE$13</f>
        <v>6.93E-2</v>
      </c>
      <c r="AF629" s="984">
        <f>$AF$13</f>
        <v>3.8699999999999998E-2</v>
      </c>
      <c r="AG629" s="984">
        <f>$AG$13</f>
        <v>5.0900000000000001E-2</v>
      </c>
      <c r="AH629" s="982">
        <f t="shared" si="208"/>
        <v>0</v>
      </c>
      <c r="AJ629" s="980">
        <f t="shared" si="204"/>
        <v>0</v>
      </c>
      <c r="AK629" s="984">
        <f>$AK$13</f>
        <v>7.0099999999999996E-2</v>
      </c>
      <c r="AL629" s="984">
        <f>$AL$13</f>
        <v>3.6600000000000001E-2</v>
      </c>
      <c r="AM629" s="984">
        <f>$AM$13</f>
        <v>0.05</v>
      </c>
      <c r="AN629" s="982">
        <f t="shared" si="205"/>
        <v>0</v>
      </c>
    </row>
    <row r="630" spans="2:40" ht="15" thickBot="1" x14ac:dyDescent="0.25">
      <c r="B630" s="1447"/>
      <c r="C630" s="1002">
        <f>C627</f>
        <v>0</v>
      </c>
      <c r="D630" s="1450"/>
      <c r="E630" s="1408"/>
      <c r="F630" s="1408"/>
      <c r="G630" s="990"/>
      <c r="H630" s="983">
        <v>2025</v>
      </c>
      <c r="I630" s="972"/>
      <c r="J630" s="803">
        <f t="shared" si="206"/>
        <v>0</v>
      </c>
      <c r="K630" s="804"/>
      <c r="L630" s="803">
        <f t="shared" si="212"/>
        <v>0</v>
      </c>
      <c r="M630" s="804"/>
      <c r="N630" s="803">
        <f t="shared" si="203"/>
        <v>0</v>
      </c>
      <c r="O630" s="804"/>
      <c r="P630" s="803">
        <f t="shared" si="215"/>
        <v>0</v>
      </c>
      <c r="Q630" s="760"/>
      <c r="R630" s="980">
        <f>SUMIFS('E8.a. KKAuf_SAV'!$X$6:$X$2005,'E8.a. KKAuf_SAV'!$B$6:$B$2005,$C630,'E8.a. KKAuf_SAV'!$D$6:$D$2005,$H630)</f>
        <v>0</v>
      </c>
      <c r="S630" s="980">
        <f>SUMIFS('E8.b. KKAuf_WAV'!$N$6:$N$405,'E8.b. KKAuf_WAV'!$B$6:$B$405,$C630,'E8.b. KKAuf_WAV'!$E$6:$E$405,H630)-SUMIFS('E8.b. KKAuf_WAV'!$N$6:$N$405,'E8.b. KKAuf_WAV'!$B$6:$B$405,$C630,'E8.b. KKAuf_WAV'!$C$6:$C$405,"Geschäfts- oder Firmenwert",'E8.b. KKAuf_WAV'!$D$6:$D$405,H630)</f>
        <v>0</v>
      </c>
      <c r="T630" s="974"/>
      <c r="U630" s="980">
        <f>SUMIFS('E8.a. KKAuf_SAV'!$W$6:$W$2005,'E8.a. KKAuf_SAV'!$B$6:$B$2005,$C630,'E8.a. KKAuf_SAV'!$D$6:$D$2005,H630)</f>
        <v>0</v>
      </c>
      <c r="V630" s="980">
        <f>SUMIFS('E8.b. KKAuf_WAV'!$M$6:$M$405,'E8.b. KKAuf_WAV'!$B$6:$B$405,$C630,'E8.b. KKAuf_WAV'!$E$6:$E$405,$H630,'E8.b. KKAuf_WAV'!$C$6:$C$405,"&lt;&gt;"&amp;"geleistete Anzahlungen auf immaterielle Vermögensgegenstände",'E8.b. KKAuf_WAV'!$C$6:$C$405,"&lt;&gt;"&amp;"geleistete Anzahlungen und Anlagen im Bau des Sachanlagevermögens",'E8.b. KKAuf_WAV'!$C$6:$C$405,"&lt;&gt;"&amp;"Geschäfts- oder Firmenwert")</f>
        <v>0</v>
      </c>
      <c r="W630" s="980">
        <f>SUMIFS('E8.b. KKAuf_WAV'!$M$6:$M$405,'E8.b. KKAuf_WAV'!$B$6:$B$405,$C630,'E8.b. KKAuf_WAV'!$E$6:$E$405,H630,'E8.b. KKAuf_WAV'!$C$6:$C$405,"geleistete Anzahlungen und Anlagen im Bau des Sachanlagevermögens")+ SUMIFS('E8.b. KKAuf_WAV'!$M$6:$M$405,'E8.b. KKAuf_WAV'!$B$6:$B$405,$C630,'E8.b. KKAuf_WAV'!$E$6:$E$405,H630,'E8.b. KKAuf_WAV'!$C$6:$C$405,"geleistete Anzahlungen auf immaterielle Vermögensgegenstände")</f>
        <v>0</v>
      </c>
      <c r="X630" s="980">
        <f>SUMIFS('E8.c. KKAuf_BKZ_NAB_IZ'!$K$6:$K$405,'E8.c. KKAuf_BKZ_NAB_IZ'!$B$6:$B$405,$C630,'E8.c. KKAuf_BKZ_NAB_IZ'!$C$6:$C$405,$H630)</f>
        <v>0</v>
      </c>
      <c r="Y630" s="980">
        <f>SUMIFS('E8.a. KKAuf_SAV'!$Y$6:$Y$2005,'E8.a. KKAuf_SAV'!$B$6:$B$2005,$C630,'E8.a. KKAuf_SAV'!$D$6:$D$2005,$H630)</f>
        <v>0</v>
      </c>
      <c r="Z630" s="980">
        <f>SUMIFS('E8.b. KKAuf_WAV'!$O$6:$O$405,'E8.b. KKAuf_WAV'!$B$6:$B$405,$C630,'E8.b. KKAuf_WAV'!$E$6:$E$405,$H630,'E8.b. KKAuf_WAV'!$C$6:$C$405,"&lt;&gt;"&amp;"geleistete Anzahlungen auf immaterielle Vermögensgegenstände",'E8.b. KKAuf_WAV'!$C$6:$C$405,"&lt;&gt;"&amp;"geleistete Anzahlungen und Anlagen im Bau des Sachanlagevermögens",'E8.b. KKAuf_WAV'!$C$6:$C$405,"&lt;&gt;"&amp;"Geschäfts- oder Firmenwert")</f>
        <v>0</v>
      </c>
      <c r="AA630" s="980">
        <f>SUMIFS('E8.b. KKAuf_WAV'!$O$6:$O$405,'E8.b. KKAuf_WAV'!$B$6:$B$405,$C630,'E8.b. KKAuf_WAV'!$E$6:$E$405,H630,'E8.b. KKAuf_WAV'!$C$6:$C$405,"geleistete Anzahlungen und Anlagen im Bau des Sachanlagevermögens")+ SUMIFS('E8.b. KKAuf_WAV'!$O$6:$O$405,'E8.b. KKAuf_WAV'!$B$6:$B$405,$C630,'E8.b. KKAuf_WAV'!$E$6:$E$405,H630,'E8.b. KKAuf_WAV'!$C$6:$C$405,"geleistete Anzahlungen auf immaterielle Vermögensgegenstände")</f>
        <v>0</v>
      </c>
      <c r="AB630" s="980">
        <f>SUMIFS('E8.c. KKAuf_BKZ_NAB_IZ'!$L$6:$L$405,'E8.c. KKAuf_BKZ_NAB_IZ'!$B$6:$B$405,$C630,'E8.c. KKAuf_BKZ_NAB_IZ'!$C$6:$C$405,$H630)</f>
        <v>0</v>
      </c>
      <c r="AC630" s="974"/>
      <c r="AD630" s="980">
        <f t="shared" si="207"/>
        <v>0</v>
      </c>
      <c r="AE630" s="984">
        <f>$AE$14</f>
        <v>7.0099999999999996E-2</v>
      </c>
      <c r="AF630" s="984">
        <f>$AF$14</f>
        <v>3.6600000000000001E-2</v>
      </c>
      <c r="AG630" s="984">
        <f>$AG$14</f>
        <v>0.05</v>
      </c>
      <c r="AH630" s="982">
        <f t="shared" si="208"/>
        <v>0</v>
      </c>
      <c r="AJ630" s="980">
        <f t="shared" si="204"/>
        <v>0</v>
      </c>
      <c r="AK630" s="984">
        <f>$AK$14</f>
        <v>7.0099999999999996E-2</v>
      </c>
      <c r="AL630" s="984">
        <f>$AL$14</f>
        <v>3.6600000000000001E-2</v>
      </c>
      <c r="AM630" s="984">
        <f>$AM$14</f>
        <v>0.05</v>
      </c>
      <c r="AN630" s="982">
        <f t="shared" si="205"/>
        <v>0</v>
      </c>
    </row>
    <row r="631" spans="2:40" ht="15" hidden="1" thickBot="1" x14ac:dyDescent="0.25">
      <c r="B631" s="1447"/>
      <c r="C631" s="1002">
        <f>C627</f>
        <v>0</v>
      </c>
      <c r="D631" s="1450"/>
      <c r="E631" s="1408"/>
      <c r="F631" s="1408"/>
      <c r="G631" s="990"/>
      <c r="H631" s="983">
        <v>2026</v>
      </c>
      <c r="I631" s="972"/>
      <c r="J631" s="803">
        <f t="shared" si="206"/>
        <v>0</v>
      </c>
      <c r="K631" s="804"/>
      <c r="L631" s="803">
        <f t="shared" si="212"/>
        <v>0</v>
      </c>
      <c r="M631" s="804"/>
      <c r="N631" s="803">
        <f t="shared" si="203"/>
        <v>0</v>
      </c>
      <c r="O631" s="804"/>
      <c r="P631" s="803">
        <f t="shared" si="215"/>
        <v>0</v>
      </c>
      <c r="Q631" s="760"/>
      <c r="R631" s="980">
        <f>SUMIFS('E8.a. KKAuf_SAV'!$X$6:$X$2005,'E8.a. KKAuf_SAV'!$B$6:$B$2005,$C631,'E8.a. KKAuf_SAV'!$D$6:$D$2005,$H631)</f>
        <v>0</v>
      </c>
      <c r="S631" s="980">
        <f>SUMIFS('E8.b. KKAuf_WAV'!$N$6:$N$405,'E8.b. KKAuf_WAV'!$B$6:$B$405,$C631,'E8.b. KKAuf_WAV'!$E$6:$E$405,H631)-SUMIFS('E8.b. KKAuf_WAV'!$N$6:$N$405,'E8.b. KKAuf_WAV'!$B$6:$B$405,$C631,'E8.b. KKAuf_WAV'!$C$6:$C$405,"Geschäfts- oder Firmenwert",'E8.b. KKAuf_WAV'!$D$6:$D$405,H631)</f>
        <v>0</v>
      </c>
      <c r="T631" s="974"/>
      <c r="U631" s="980">
        <f>SUMIFS('E8.a. KKAuf_SAV'!$W$6:$W$2005,'E8.a. KKAuf_SAV'!$B$6:$B$2005,$C631,'E8.a. KKAuf_SAV'!$D$6:$D$2005,H631)</f>
        <v>0</v>
      </c>
      <c r="V631" s="980">
        <f>SUMIFS('E8.b. KKAuf_WAV'!$M$6:$M$405,'E8.b. KKAuf_WAV'!$B$6:$B$405,$C631,'E8.b. KKAuf_WAV'!$E$6:$E$405,$H631,'E8.b. KKAuf_WAV'!$C$6:$C$405,"&lt;&gt;"&amp;"geleistete Anzahlungen auf immaterielle Vermögensgegenstände",'E8.b. KKAuf_WAV'!$C$6:$C$405,"&lt;&gt;"&amp;"geleistete Anzahlungen und Anlagen im Bau des Sachanlagevermögens",'E8.b. KKAuf_WAV'!$C$6:$C$405,"&lt;&gt;"&amp;"Geschäfts- oder Firmenwert")</f>
        <v>0</v>
      </c>
      <c r="W631" s="980">
        <f>SUMIFS('E8.b. KKAuf_WAV'!$M$6:$M$405,'E8.b. KKAuf_WAV'!$B$6:$B$405,$C631,'E8.b. KKAuf_WAV'!$E$6:$E$405,H631,'E8.b. KKAuf_WAV'!$C$6:$C$405,"geleistete Anzahlungen und Anlagen im Bau des Sachanlagevermögens")+ SUMIFS('E8.b. KKAuf_WAV'!$M$6:$M$405,'E8.b. KKAuf_WAV'!$B$6:$B$405,$C631,'E8.b. KKAuf_WAV'!$E$6:$E$405,H631,'E8.b. KKAuf_WAV'!$C$6:$C$405,"geleistete Anzahlungen auf immaterielle Vermögensgegenstände")</f>
        <v>0</v>
      </c>
      <c r="X631" s="980">
        <f>SUMIFS('E8.c. KKAuf_BKZ_NAB_IZ'!$K$6:$K$405,'E8.c. KKAuf_BKZ_NAB_IZ'!$B$6:$B$405,$C631,'E8.c. KKAuf_BKZ_NAB_IZ'!$C$6:$C$405,$H631)</f>
        <v>0</v>
      </c>
      <c r="Y631" s="980">
        <f>SUMIFS('E8.a. KKAuf_SAV'!$Y$6:$Y$2005,'E8.a. KKAuf_SAV'!$B$6:$B$2005,$C631,'E8.a. KKAuf_SAV'!$D$6:$D$2005,$H631)</f>
        <v>0</v>
      </c>
      <c r="Z631" s="980">
        <f>SUMIFS('E8.b. KKAuf_WAV'!$O$6:$O$405,'E8.b. KKAuf_WAV'!$B$6:$B$405,$C631,'E8.b. KKAuf_WAV'!$E$6:$E$405,$H631,'E8.b. KKAuf_WAV'!$C$6:$C$405,"&lt;&gt;"&amp;"geleistete Anzahlungen auf immaterielle Vermögensgegenstände",'E8.b. KKAuf_WAV'!$C$6:$C$405,"&lt;&gt;"&amp;"geleistete Anzahlungen und Anlagen im Bau des Sachanlagevermögens",'E8.b. KKAuf_WAV'!$C$6:$C$405,"&lt;&gt;"&amp;"Geschäfts- oder Firmenwert")</f>
        <v>0</v>
      </c>
      <c r="AA631" s="980">
        <f>SUMIFS('E8.b. KKAuf_WAV'!$O$6:$O$405,'E8.b. KKAuf_WAV'!$B$6:$B$405,$C631,'E8.b. KKAuf_WAV'!$E$6:$E$405,H631,'E8.b. KKAuf_WAV'!$C$6:$C$405,"geleistete Anzahlungen und Anlagen im Bau des Sachanlagevermögens")+ SUMIFS('E8.b. KKAuf_WAV'!$O$6:$O$405,'E8.b. KKAuf_WAV'!$B$6:$B$405,$C631,'E8.b. KKAuf_WAV'!$E$6:$E$405,H631,'E8.b. KKAuf_WAV'!$C$6:$C$405,"geleistete Anzahlungen auf immaterielle Vermögensgegenstände")</f>
        <v>0</v>
      </c>
      <c r="AB631" s="980">
        <f>SUMIFS('E8.c. KKAuf_BKZ_NAB_IZ'!$L$6:$L$405,'E8.c. KKAuf_BKZ_NAB_IZ'!$B$6:$B$405,$C631,'E8.c. KKAuf_BKZ_NAB_IZ'!$C$6:$C$405,$H631)</f>
        <v>0</v>
      </c>
      <c r="AC631" s="974"/>
      <c r="AD631" s="980">
        <f t="shared" si="207"/>
        <v>0</v>
      </c>
      <c r="AE631" s="984">
        <f>$AE$15</f>
        <v>0</v>
      </c>
      <c r="AF631" s="984">
        <f>$AF$15</f>
        <v>0</v>
      </c>
      <c r="AG631" s="984">
        <f>$AG$15</f>
        <v>0</v>
      </c>
      <c r="AH631" s="982">
        <f t="shared" si="208"/>
        <v>0</v>
      </c>
      <c r="AJ631" s="980">
        <f t="shared" si="204"/>
        <v>0</v>
      </c>
      <c r="AK631" s="984">
        <f>$AK$15</f>
        <v>0</v>
      </c>
      <c r="AL631" s="984">
        <f>$AL$15</f>
        <v>0</v>
      </c>
      <c r="AM631" s="984">
        <f>$AM$15</f>
        <v>0</v>
      </c>
      <c r="AN631" s="982">
        <f t="shared" si="205"/>
        <v>0</v>
      </c>
    </row>
    <row r="632" spans="2:40" ht="15" hidden="1" thickBot="1" x14ac:dyDescent="0.25">
      <c r="B632" s="1447"/>
      <c r="C632" s="1002">
        <f>C627</f>
        <v>0</v>
      </c>
      <c r="D632" s="1450"/>
      <c r="E632" s="1408"/>
      <c r="F632" s="1408"/>
      <c r="G632" s="990"/>
      <c r="H632" s="983">
        <v>2027</v>
      </c>
      <c r="I632" s="972"/>
      <c r="J632" s="803">
        <f t="shared" si="206"/>
        <v>0</v>
      </c>
      <c r="K632" s="804"/>
      <c r="L632" s="803">
        <f t="shared" si="212"/>
        <v>0</v>
      </c>
      <c r="M632" s="804"/>
      <c r="N632" s="803">
        <f t="shared" si="203"/>
        <v>0</v>
      </c>
      <c r="O632" s="804"/>
      <c r="P632" s="803">
        <f t="shared" si="215"/>
        <v>0</v>
      </c>
      <c r="Q632" s="760"/>
      <c r="R632" s="980">
        <f>SUMIFS('E8.a. KKAuf_SAV'!$X$6:$X$2005,'E8.a. KKAuf_SAV'!$B$6:$B$2005,$C632,'E8.a. KKAuf_SAV'!$D$6:$D$2005,$H632)</f>
        <v>0</v>
      </c>
      <c r="S632" s="980">
        <f>SUMIFS('E8.b. KKAuf_WAV'!$N$6:$N$405,'E8.b. KKAuf_WAV'!$B$6:$B$405,$C632,'E8.b. KKAuf_WAV'!$E$6:$E$405,H632)-SUMIFS('E8.b. KKAuf_WAV'!$N$6:$N$405,'E8.b. KKAuf_WAV'!$B$6:$B$405,$C632,'E8.b. KKAuf_WAV'!$C$6:$C$405,"Geschäfts- oder Firmenwert",'E8.b. KKAuf_WAV'!$D$6:$D$405,H632)</f>
        <v>0</v>
      </c>
      <c r="T632" s="974"/>
      <c r="U632" s="980">
        <f>SUMIFS('E8.a. KKAuf_SAV'!$W$6:$W$2005,'E8.a. KKAuf_SAV'!$B$6:$B$2005,$C632,'E8.a. KKAuf_SAV'!$D$6:$D$2005,H632)</f>
        <v>0</v>
      </c>
      <c r="V632" s="980">
        <f>SUMIFS('E8.b. KKAuf_WAV'!$M$6:$M$405,'E8.b. KKAuf_WAV'!$B$6:$B$405,$C632,'E8.b. KKAuf_WAV'!$E$6:$E$405,$H632,'E8.b. KKAuf_WAV'!$C$6:$C$405,"&lt;&gt;"&amp;"geleistete Anzahlungen auf immaterielle Vermögensgegenstände",'E8.b. KKAuf_WAV'!$C$6:$C$405,"&lt;&gt;"&amp;"geleistete Anzahlungen und Anlagen im Bau des Sachanlagevermögens",'E8.b. KKAuf_WAV'!$C$6:$C$405,"&lt;&gt;"&amp;"Geschäfts- oder Firmenwert")</f>
        <v>0</v>
      </c>
      <c r="W632" s="980">
        <f>SUMIFS('E8.b. KKAuf_WAV'!$M$6:$M$405,'E8.b. KKAuf_WAV'!$B$6:$B$405,$C632,'E8.b. KKAuf_WAV'!$E$6:$E$405,H632,'E8.b. KKAuf_WAV'!$C$6:$C$405,"geleistete Anzahlungen und Anlagen im Bau des Sachanlagevermögens")+ SUMIFS('E8.b. KKAuf_WAV'!$M$6:$M$405,'E8.b. KKAuf_WAV'!$B$6:$B$405,$C632,'E8.b. KKAuf_WAV'!$E$6:$E$405,H632,'E8.b. KKAuf_WAV'!$C$6:$C$405,"geleistete Anzahlungen auf immaterielle Vermögensgegenstände")</f>
        <v>0</v>
      </c>
      <c r="X632" s="980">
        <f>SUMIFS('E8.c. KKAuf_BKZ_NAB_IZ'!$K$6:$K$405,'E8.c. KKAuf_BKZ_NAB_IZ'!$B$6:$B$405,$C632,'E8.c. KKAuf_BKZ_NAB_IZ'!$C$6:$C$405,$H632)</f>
        <v>0</v>
      </c>
      <c r="Y632" s="980">
        <f>SUMIFS('E8.a. KKAuf_SAV'!$Y$6:$Y$2005,'E8.a. KKAuf_SAV'!$B$6:$B$2005,$C632,'E8.a. KKAuf_SAV'!$D$6:$D$2005,$H632)</f>
        <v>0</v>
      </c>
      <c r="Z632" s="980">
        <f>SUMIFS('E8.b. KKAuf_WAV'!$O$6:$O$405,'E8.b. KKAuf_WAV'!$B$6:$B$405,$C632,'E8.b. KKAuf_WAV'!$E$6:$E$405,$H632,'E8.b. KKAuf_WAV'!$C$6:$C$405,"&lt;&gt;"&amp;"geleistete Anzahlungen auf immaterielle Vermögensgegenstände",'E8.b. KKAuf_WAV'!$C$6:$C$405,"&lt;&gt;"&amp;"geleistete Anzahlungen und Anlagen im Bau des Sachanlagevermögens",'E8.b. KKAuf_WAV'!$C$6:$C$405,"&lt;&gt;"&amp;"Geschäfts- oder Firmenwert")</f>
        <v>0</v>
      </c>
      <c r="AA632" s="980">
        <f>SUMIFS('E8.b. KKAuf_WAV'!$O$6:$O$405,'E8.b. KKAuf_WAV'!$B$6:$B$405,$C632,'E8.b. KKAuf_WAV'!$E$6:$E$405,H632,'E8.b. KKAuf_WAV'!$C$6:$C$405,"geleistete Anzahlungen und Anlagen im Bau des Sachanlagevermögens")+ SUMIFS('E8.b. KKAuf_WAV'!$O$6:$O$405,'E8.b. KKAuf_WAV'!$B$6:$B$405,$C632,'E8.b. KKAuf_WAV'!$E$6:$E$405,H632,'E8.b. KKAuf_WAV'!$C$6:$C$405,"geleistete Anzahlungen auf immaterielle Vermögensgegenstände")</f>
        <v>0</v>
      </c>
      <c r="AB632" s="980">
        <f>SUMIFS('E8.c. KKAuf_BKZ_NAB_IZ'!$L$6:$L$405,'E8.c. KKAuf_BKZ_NAB_IZ'!$B$6:$B$405,$C632,'E8.c. KKAuf_BKZ_NAB_IZ'!$C$6:$C$405,$H632)</f>
        <v>0</v>
      </c>
      <c r="AC632" s="974"/>
      <c r="AD632" s="980">
        <f t="shared" si="207"/>
        <v>0</v>
      </c>
      <c r="AE632" s="984">
        <f>$AE$16</f>
        <v>0</v>
      </c>
      <c r="AF632" s="984">
        <f>$AF$16</f>
        <v>0</v>
      </c>
      <c r="AG632" s="984">
        <f>$AG$16</f>
        <v>0</v>
      </c>
      <c r="AH632" s="982">
        <f t="shared" si="208"/>
        <v>0</v>
      </c>
      <c r="AJ632" s="980">
        <f t="shared" si="204"/>
        <v>0</v>
      </c>
      <c r="AK632" s="984">
        <f>$AK$16</f>
        <v>0</v>
      </c>
      <c r="AL632" s="984">
        <f>$AL$16</f>
        <v>0</v>
      </c>
      <c r="AM632" s="984">
        <f>$AM$16</f>
        <v>0</v>
      </c>
      <c r="AN632" s="982">
        <f t="shared" si="205"/>
        <v>0</v>
      </c>
    </row>
    <row r="633" spans="2:40" ht="15" hidden="1" thickBot="1" x14ac:dyDescent="0.25">
      <c r="B633" s="1448"/>
      <c r="C633" s="1003">
        <f>C627</f>
        <v>0</v>
      </c>
      <c r="D633" s="1451"/>
      <c r="E633" s="1409"/>
      <c r="F633" s="1409"/>
      <c r="G633" s="970"/>
      <c r="H633" s="986">
        <v>2028</v>
      </c>
      <c r="I633" s="972"/>
      <c r="J633" s="815">
        <f t="shared" si="206"/>
        <v>0</v>
      </c>
      <c r="K633" s="804"/>
      <c r="L633" s="814">
        <f t="shared" si="212"/>
        <v>0</v>
      </c>
      <c r="M633" s="804"/>
      <c r="N633" s="814">
        <f t="shared" si="203"/>
        <v>0</v>
      </c>
      <c r="O633" s="804"/>
      <c r="P633" s="814">
        <f t="shared" si="215"/>
        <v>0</v>
      </c>
      <c r="Q633" s="760"/>
      <c r="R633" s="987">
        <f>SUMIFS('E8.a. KKAuf_SAV'!$X$6:$X$2005,'E8.a. KKAuf_SAV'!$B$6:$B$2005,$C633,'E8.a. KKAuf_SAV'!$D$6:$D$2005,$H633)</f>
        <v>0</v>
      </c>
      <c r="S633" s="987">
        <f>SUMIFS('E8.b. KKAuf_WAV'!$N$6:$N$405,'E8.b. KKAuf_WAV'!$B$6:$B$405,$C633,'E8.b. KKAuf_WAV'!$E$6:$E$405,H633)-SUMIFS('E8.b. KKAuf_WAV'!$N$6:$N$405,'E8.b. KKAuf_WAV'!$B$6:$B$405,$C633,'E8.b. KKAuf_WAV'!$C$6:$C$405,"Geschäfts- oder Firmenwert",'E8.b. KKAuf_WAV'!$D$6:$D$405,H633)</f>
        <v>0</v>
      </c>
      <c r="T633" s="974"/>
      <c r="U633" s="987">
        <f>SUMIFS('E8.a. KKAuf_SAV'!$W$6:$W$2005,'E8.a. KKAuf_SAV'!$B$6:$B$2005,$C633,'E8.a. KKAuf_SAV'!$D$6:$D$2005,H633)</f>
        <v>0</v>
      </c>
      <c r="V633" s="987">
        <f>SUMIFS('E8.b. KKAuf_WAV'!$M$6:$M$405,'E8.b. KKAuf_WAV'!$B$6:$B$405,$C633,'E8.b. KKAuf_WAV'!$E$6:$E$405,$H633,'E8.b. KKAuf_WAV'!$C$6:$C$405,"&lt;&gt;"&amp;"geleistete Anzahlungen auf immaterielle Vermögensgegenstände",'E8.b. KKAuf_WAV'!$C$6:$C$405,"&lt;&gt;"&amp;"geleistete Anzahlungen und Anlagen im Bau des Sachanlagevermögens",'E8.b. KKAuf_WAV'!$C$6:$C$405,"&lt;&gt;"&amp;"Geschäfts- oder Firmenwert")</f>
        <v>0</v>
      </c>
      <c r="W633" s="987">
        <f>SUMIFS('E8.b. KKAuf_WAV'!$M$6:$M$405,'E8.b. KKAuf_WAV'!$B$6:$B$405,$C633,'E8.b. KKAuf_WAV'!$E$6:$E$405,H633,'E8.b. KKAuf_WAV'!$C$6:$C$405,"geleistete Anzahlungen und Anlagen im Bau des Sachanlagevermögens")+ SUMIFS('E8.b. KKAuf_WAV'!$M$6:$M$405,'E8.b. KKAuf_WAV'!$B$6:$B$405,$C633,'E8.b. KKAuf_WAV'!$E$6:$E$405,H633,'E8.b. KKAuf_WAV'!$C$6:$C$405,"geleistete Anzahlungen auf immaterielle Vermögensgegenstände")</f>
        <v>0</v>
      </c>
      <c r="X633" s="987">
        <f>SUMIFS('E8.c. KKAuf_BKZ_NAB_IZ'!$K$6:$K$405,'E8.c. KKAuf_BKZ_NAB_IZ'!$B$6:$B$405,$C633,'E8.c. KKAuf_BKZ_NAB_IZ'!$C$6:$C$405,$H633)</f>
        <v>0</v>
      </c>
      <c r="Y633" s="987">
        <f>SUMIFS('E8.a. KKAuf_SAV'!$Y$6:$Y$2005,'E8.a. KKAuf_SAV'!$B$6:$B$2005,$C633,'E8.a. KKAuf_SAV'!$D$6:$D$2005,$H633)</f>
        <v>0</v>
      </c>
      <c r="Z633" s="987">
        <f>SUMIFS('E8.b. KKAuf_WAV'!$O$6:$O$405,'E8.b. KKAuf_WAV'!$B$6:$B$405,$C633,'E8.b. KKAuf_WAV'!$E$6:$E$405,$H633,'E8.b. KKAuf_WAV'!$C$6:$C$405,"&lt;&gt;"&amp;"geleistete Anzahlungen auf immaterielle Vermögensgegenstände",'E8.b. KKAuf_WAV'!$C$6:$C$405,"&lt;&gt;"&amp;"geleistete Anzahlungen und Anlagen im Bau des Sachanlagevermögens",'E8.b. KKAuf_WAV'!$C$6:$C$405,"&lt;&gt;"&amp;"Geschäfts- oder Firmenwert")</f>
        <v>0</v>
      </c>
      <c r="AA633" s="987">
        <f>SUMIFS('E8.b. KKAuf_WAV'!$O$6:$O$405,'E8.b. KKAuf_WAV'!$B$6:$B$405,$C633,'E8.b. KKAuf_WAV'!$E$6:$E$405,H633,'E8.b. KKAuf_WAV'!$C$6:$C$405,"geleistete Anzahlungen und Anlagen im Bau des Sachanlagevermögens")+ SUMIFS('E8.b. KKAuf_WAV'!$O$6:$O$405,'E8.b. KKAuf_WAV'!$B$6:$B$405,$C633,'E8.b. KKAuf_WAV'!$E$6:$E$405,H633,'E8.b. KKAuf_WAV'!$C$6:$C$405,"geleistete Anzahlungen auf immaterielle Vermögensgegenstände")</f>
        <v>0</v>
      </c>
      <c r="AB633" s="987">
        <f>SUMIFS('E8.c. KKAuf_BKZ_NAB_IZ'!$L$6:$L$405,'E8.c. KKAuf_BKZ_NAB_IZ'!$B$6:$B$405,$C633,'E8.c. KKAuf_BKZ_NAB_IZ'!$C$6:$C$405,$H633)</f>
        <v>0</v>
      </c>
      <c r="AC633" s="974"/>
      <c r="AD633" s="987">
        <f t="shared" si="207"/>
        <v>0</v>
      </c>
      <c r="AE633" s="988">
        <f>$AE$17</f>
        <v>0</v>
      </c>
      <c r="AF633" s="988">
        <f>$AF$17</f>
        <v>0</v>
      </c>
      <c r="AG633" s="988">
        <f>$AG$17</f>
        <v>0</v>
      </c>
      <c r="AH633" s="989">
        <f t="shared" si="208"/>
        <v>0</v>
      </c>
      <c r="AJ633" s="987">
        <f t="shared" si="204"/>
        <v>0</v>
      </c>
      <c r="AK633" s="988">
        <f>$AK$17</f>
        <v>0</v>
      </c>
      <c r="AL633" s="988">
        <f>$AL$17</f>
        <v>0</v>
      </c>
      <c r="AM633" s="988">
        <f>$AM$17</f>
        <v>0</v>
      </c>
      <c r="AN633" s="989">
        <f t="shared" si="205"/>
        <v>0</v>
      </c>
    </row>
    <row r="634" spans="2:40" ht="14.25" customHeight="1" x14ac:dyDescent="0.2">
      <c r="B634" s="1446"/>
      <c r="C634" s="1001">
        <f>B634</f>
        <v>0</v>
      </c>
      <c r="D634" s="1449"/>
      <c r="E634" s="1407"/>
      <c r="F634" s="1410"/>
      <c r="G634" s="990"/>
      <c r="H634" s="991">
        <v>2022</v>
      </c>
      <c r="I634" s="972"/>
      <c r="J634" s="813">
        <f t="shared" si="206"/>
        <v>0</v>
      </c>
      <c r="K634" s="804"/>
      <c r="L634" s="813">
        <f t="shared" si="212"/>
        <v>0</v>
      </c>
      <c r="M634" s="804"/>
      <c r="N634" s="813">
        <f t="shared" si="203"/>
        <v>0</v>
      </c>
      <c r="O634" s="804"/>
      <c r="P634" s="813">
        <f t="shared" ref="P634:P640" si="216">IFERROR((AJ634*AK634+AD634*AE634)*0.4*0.035*$F$634,0)</f>
        <v>0</v>
      </c>
      <c r="Q634" s="760"/>
      <c r="R634" s="992">
        <f>SUMIFS('E8.a. KKAuf_SAV'!$X$6:$X$2005,'E8.a. KKAuf_SAV'!$B$6:$B$2005,$C634,'E8.a. KKAuf_SAV'!$D$6:$D$2005,$H634)</f>
        <v>0</v>
      </c>
      <c r="S634" s="992">
        <f>SUMIFS('E8.b. KKAuf_WAV'!$N$6:$N$405,'E8.b. KKAuf_WAV'!$B$6:$B$405,$C634,'E8.b. KKAuf_WAV'!$E$6:$E$405,H634)-SUMIFS('E8.b. KKAuf_WAV'!$N$6:$N$405,'E8.b. KKAuf_WAV'!$B$6:$B$405,$C634,'E8.b. KKAuf_WAV'!$C$6:$C$405,"Geschäfts- oder Firmenwert",'E8.b. KKAuf_WAV'!$D$6:$D$405,H634)</f>
        <v>0</v>
      </c>
      <c r="T634" s="974"/>
      <c r="U634" s="992">
        <f>SUMIFS('E8.a. KKAuf_SAV'!$W$6:$W$2005,'E8.a. KKAuf_SAV'!$B$6:$B$2005,$C634,'E8.a. KKAuf_SAV'!$D$6:$D$2005,H634)</f>
        <v>0</v>
      </c>
      <c r="V634" s="992">
        <f>SUMIFS('E8.b. KKAuf_WAV'!$M$6:$M$405,'E8.b. KKAuf_WAV'!$B$6:$B$405,$C634,'E8.b. KKAuf_WAV'!$E$6:$E$405,$H634,'E8.b. KKAuf_WAV'!$C$6:$C$405,"&lt;&gt;"&amp;"geleistete Anzahlungen auf immaterielle Vermögensgegenstände",'E8.b. KKAuf_WAV'!$C$6:$C$405,"&lt;&gt;"&amp;"geleistete Anzahlungen und Anlagen im Bau des Sachanlagevermögens",'E8.b. KKAuf_WAV'!$C$6:$C$405,"&lt;&gt;"&amp;"Geschäfts- oder Firmenwert")</f>
        <v>0</v>
      </c>
      <c r="W634" s="992">
        <f>SUMIFS('E8.b. KKAuf_WAV'!$M$6:$M$405,'E8.b. KKAuf_WAV'!$B$6:$B$405,$C634,'E8.b. KKAuf_WAV'!$E$6:$E$405,Listen!$AA$3,'E8.b. KKAuf_WAV'!$C$6:$C$405,"geleistete Anzahlungen und Anlagen im Bau des Sachanlagevermögens")+ SUMIFS('E8.b. KKAuf_WAV'!$M$6:$M$405,'E8.b. KKAuf_WAV'!$B$6:$B$405,$C634,'E8.b. KKAuf_WAV'!$E$6:$E$405,Listen!$AA$3,'E8.b. KKAuf_WAV'!$C$6:$C$405,"geleistete Anzahlungen auf immaterielle Vermögensgegenstände")</f>
        <v>0</v>
      </c>
      <c r="X634" s="992">
        <f>SUMIFS('E8.c. KKAuf_BKZ_NAB_IZ'!$K$6:$K$405,'E8.c. KKAuf_BKZ_NAB_IZ'!$B$6:$B$405,$C634,'E8.c. KKAuf_BKZ_NAB_IZ'!$C$6:$C$405,$H634)</f>
        <v>0</v>
      </c>
      <c r="Y634" s="992">
        <f>SUMIFS('E8.a. KKAuf_SAV'!$Y$6:$Y$2005,'E8.a. KKAuf_SAV'!$B$6:$B$2005,$C634,'E8.a. KKAuf_SAV'!$D$6:$D$2005,$H634)</f>
        <v>0</v>
      </c>
      <c r="Z634" s="992">
        <f>SUMIFS('E8.b. KKAuf_WAV'!$O$6:$O$405,'E8.b. KKAuf_WAV'!$B$6:$B$405,$C634,'E8.b. KKAuf_WAV'!$E$6:$E$405,$H634,'E8.b. KKAuf_WAV'!$C$6:$C$405,"&lt;&gt;"&amp;"geleistete Anzahlungen auf immaterielle Vermögensgegenstände",'E8.b. KKAuf_WAV'!$C$6:$C$405,"&lt;&gt;"&amp;"geleistete Anzahlungen und Anlagen im Bau des Sachanlagevermögens",'E8.b. KKAuf_WAV'!$C$6:$C$405,"&lt;&gt;"&amp;"Geschäfts- oder Firmenwert")</f>
        <v>0</v>
      </c>
      <c r="AA634" s="992">
        <f>SUMIFS('E8.b. KKAuf_WAV'!$O$6:$O$405,'E8.b. KKAuf_WAV'!$B$6:$B$405,$C634,'E8.b. KKAuf_WAV'!$E$6:$E$405,Listen!$AA$3,'E8.b. KKAuf_WAV'!$C$6:$C$405,"geleistete Anzahlungen und Anlagen im Bau des Sachanlagevermögens")+ SUMIFS('E8.b. KKAuf_WAV'!$O$6:$O$405,'E8.b. KKAuf_WAV'!$B$6:$B$405,$C634,'E8.b. KKAuf_WAV'!$E$6:$E$405,Listen!$AA$3,'E8.b. KKAuf_WAV'!$C$6:$C$405,"geleistete Anzahlungen auf immaterielle Vermögensgegenstände")</f>
        <v>0</v>
      </c>
      <c r="AB634" s="992">
        <f>SUMIFS('E8.c. KKAuf_BKZ_NAB_IZ'!$L$6:$L$405,'E8.c. KKAuf_BKZ_NAB_IZ'!$B$6:$B$405,$C634,'E8.c. KKAuf_BKZ_NAB_IZ'!$C$6:$C$405,$H634)</f>
        <v>0</v>
      </c>
      <c r="AC634" s="974"/>
      <c r="AD634" s="993">
        <f t="shared" si="207"/>
        <v>0</v>
      </c>
      <c r="AE634" s="993">
        <f>$AE$11</f>
        <v>5.0700000000000002E-2</v>
      </c>
      <c r="AF634" s="993">
        <f>$AF$11</f>
        <v>1.7100000000000001E-2</v>
      </c>
      <c r="AG634" s="993">
        <f>$AG$11</f>
        <v>3.0499999999999999E-2</v>
      </c>
      <c r="AH634" s="994">
        <f t="shared" si="208"/>
        <v>0</v>
      </c>
      <c r="AJ634" s="993">
        <f t="shared" si="204"/>
        <v>0</v>
      </c>
      <c r="AK634" s="993">
        <f>$AK$11</f>
        <v>5.0700000000000002E-2</v>
      </c>
      <c r="AL634" s="993">
        <f>$AL$11</f>
        <v>1.7100000000000001E-2</v>
      </c>
      <c r="AM634" s="993">
        <f>$AM$11</f>
        <v>3.0499999999999999E-2</v>
      </c>
      <c r="AN634" s="994">
        <f t="shared" si="205"/>
        <v>0</v>
      </c>
    </row>
    <row r="635" spans="2:40" x14ac:dyDescent="0.2">
      <c r="B635" s="1447"/>
      <c r="C635" s="1002">
        <f>C634</f>
        <v>0</v>
      </c>
      <c r="D635" s="1450"/>
      <c r="E635" s="1408"/>
      <c r="F635" s="1408"/>
      <c r="G635" s="990"/>
      <c r="H635" s="983">
        <v>2023</v>
      </c>
      <c r="I635" s="972"/>
      <c r="J635" s="805">
        <f t="shared" si="206"/>
        <v>0</v>
      </c>
      <c r="K635" s="804"/>
      <c r="L635" s="803">
        <f t="shared" si="212"/>
        <v>0</v>
      </c>
      <c r="M635" s="804"/>
      <c r="N635" s="803">
        <f t="shared" si="203"/>
        <v>0</v>
      </c>
      <c r="O635" s="804"/>
      <c r="P635" s="803">
        <f t="shared" si="216"/>
        <v>0</v>
      </c>
      <c r="Q635" s="760"/>
      <c r="R635" s="980">
        <f>SUMIFS('E8.a. KKAuf_SAV'!$X$6:$X$2005,'E8.a. KKAuf_SAV'!$B$6:$B$2005,$C635,'E8.a. KKAuf_SAV'!$D$6:$D$2005,$H635)</f>
        <v>0</v>
      </c>
      <c r="S635" s="980">
        <f>SUMIFS('E8.b. KKAuf_WAV'!$N$6:$N$405,'E8.b. KKAuf_WAV'!$B$6:$B$405,$C635,'E8.b. KKAuf_WAV'!$E$6:$E$405,H635)-SUMIFS('E8.b. KKAuf_WAV'!$N$6:$N$405,'E8.b. KKAuf_WAV'!$B$6:$B$405,$C635,'E8.b. KKAuf_WAV'!$C$6:$C$405,"Geschäfts- oder Firmenwert",'E8.b. KKAuf_WAV'!$D$6:$D$405,H635)</f>
        <v>0</v>
      </c>
      <c r="T635" s="974"/>
      <c r="U635" s="980">
        <f>SUMIFS('E8.a. KKAuf_SAV'!$W$6:$W$2005,'E8.a. KKAuf_SAV'!$B$6:$B$2005,$C635,'E8.a. KKAuf_SAV'!$D$6:$D$2005,H635)</f>
        <v>0</v>
      </c>
      <c r="V635" s="980">
        <f>SUMIFS('E8.b. KKAuf_WAV'!$M$6:$M$405,'E8.b. KKAuf_WAV'!$B$6:$B$405,$C635,'E8.b. KKAuf_WAV'!$E$6:$E$405,$H635,'E8.b. KKAuf_WAV'!$C$6:$C$405,"&lt;&gt;"&amp;"geleistete Anzahlungen auf immaterielle Vermögensgegenstände",'E8.b. KKAuf_WAV'!$C$6:$C$405,"&lt;&gt;"&amp;"geleistete Anzahlungen und Anlagen im Bau des Sachanlagevermögens",'E8.b. KKAuf_WAV'!$C$6:$C$405,"&lt;&gt;"&amp;"Geschäfts- oder Firmenwert")</f>
        <v>0</v>
      </c>
      <c r="W635" s="980"/>
      <c r="X635" s="980">
        <f>SUMIFS('E8.c. KKAuf_BKZ_NAB_IZ'!$K$6:$K$405,'E8.c. KKAuf_BKZ_NAB_IZ'!$B$6:$B$405,$C635,'E8.c. KKAuf_BKZ_NAB_IZ'!$C$6:$C$405,$H635)</f>
        <v>0</v>
      </c>
      <c r="Y635" s="980">
        <f>SUMIFS('E8.a. KKAuf_SAV'!$Y$6:$Y$2005,'E8.a. KKAuf_SAV'!$B$6:$B$2005,$C635,'E8.a. KKAuf_SAV'!$D$6:$D$2005,$H635)</f>
        <v>0</v>
      </c>
      <c r="Z635" s="980">
        <f>SUMIFS('E8.b. KKAuf_WAV'!$O$6:$O$405,'E8.b. KKAuf_WAV'!$B$6:$B$405,$C635,'E8.b. KKAuf_WAV'!$E$6:$E$405,$H635,'E8.b. KKAuf_WAV'!$C$6:$C$405,"&lt;&gt;"&amp;"geleistete Anzahlungen auf immaterielle Vermögensgegenstände",'E8.b. KKAuf_WAV'!$C$6:$C$405,"&lt;&gt;"&amp;"geleistete Anzahlungen und Anlagen im Bau des Sachanlagevermögens",'E8.b. KKAuf_WAV'!$C$6:$C$405,"&lt;&gt;"&amp;"Geschäfts- oder Firmenwert")</f>
        <v>0</v>
      </c>
      <c r="AA635" s="980"/>
      <c r="AB635" s="980">
        <f>SUMIFS('E8.c. KKAuf_BKZ_NAB_IZ'!$L$6:$L$405,'E8.c. KKAuf_BKZ_NAB_IZ'!$B$6:$B$405,$C635,'E8.c. KKAuf_BKZ_NAB_IZ'!$C$6:$C$405,$H635)</f>
        <v>0</v>
      </c>
      <c r="AC635" s="974"/>
      <c r="AD635" s="980">
        <f t="shared" si="207"/>
        <v>0</v>
      </c>
      <c r="AE635" s="984">
        <f>$AE$12</f>
        <v>5.0700000000000002E-2</v>
      </c>
      <c r="AF635" s="984">
        <f>$AF$12</f>
        <v>1.7100000000000001E-2</v>
      </c>
      <c r="AG635" s="984">
        <f>$AG$12</f>
        <v>3.0499999999999999E-2</v>
      </c>
      <c r="AH635" s="982">
        <f t="shared" si="208"/>
        <v>0</v>
      </c>
      <c r="AJ635" s="980"/>
      <c r="AK635" s="984">
        <f>$AK$12</f>
        <v>5.0700000000000002E-2</v>
      </c>
      <c r="AL635" s="984">
        <f>$AL$12</f>
        <v>1.7100000000000001E-2</v>
      </c>
      <c r="AM635" s="984">
        <f>$AM$12</f>
        <v>3.0499999999999999E-2</v>
      </c>
      <c r="AN635" s="982">
        <f t="shared" si="205"/>
        <v>0</v>
      </c>
    </row>
    <row r="636" spans="2:40" x14ac:dyDescent="0.2">
      <c r="B636" s="1447"/>
      <c r="C636" s="1002">
        <f>C634</f>
        <v>0</v>
      </c>
      <c r="D636" s="1450"/>
      <c r="E636" s="1408"/>
      <c r="F636" s="1408"/>
      <c r="G636" s="990"/>
      <c r="H636" s="983">
        <v>2024</v>
      </c>
      <c r="I636" s="972"/>
      <c r="J636" s="803">
        <f t="shared" si="206"/>
        <v>0</v>
      </c>
      <c r="K636" s="804"/>
      <c r="L636" s="803">
        <f t="shared" si="212"/>
        <v>0</v>
      </c>
      <c r="M636" s="804"/>
      <c r="N636" s="803">
        <f t="shared" si="203"/>
        <v>0</v>
      </c>
      <c r="O636" s="804"/>
      <c r="P636" s="803">
        <f t="shared" si="216"/>
        <v>0</v>
      </c>
      <c r="Q636" s="760"/>
      <c r="R636" s="980">
        <f>SUMIFS('E8.a. KKAuf_SAV'!$X$6:$X$2005,'E8.a. KKAuf_SAV'!$B$6:$B$2005,$C636,'E8.a. KKAuf_SAV'!$D$6:$D$2005,$H636)</f>
        <v>0</v>
      </c>
      <c r="S636" s="980">
        <f>SUMIFS('E8.b. KKAuf_WAV'!$N$6:$N$405,'E8.b. KKAuf_WAV'!$B$6:$B$405,$C636,'E8.b. KKAuf_WAV'!$E$6:$E$405,H636)-SUMIFS('E8.b. KKAuf_WAV'!$N$6:$N$405,'E8.b. KKAuf_WAV'!$B$6:$B$405,$C636,'E8.b. KKAuf_WAV'!$C$6:$C$405,"Geschäfts- oder Firmenwert",'E8.b. KKAuf_WAV'!$D$6:$D$405,H636)</f>
        <v>0</v>
      </c>
      <c r="T636" s="974"/>
      <c r="U636" s="980">
        <f>SUMIFS('E8.a. KKAuf_SAV'!$W$6:$W$2005,'E8.a. KKAuf_SAV'!$B$6:$B$2005,$C636,'E8.a. KKAuf_SAV'!$D$6:$D$2005,H636)</f>
        <v>0</v>
      </c>
      <c r="V636" s="980">
        <f>SUMIFS('E8.b. KKAuf_WAV'!$M$6:$M$405,'E8.b. KKAuf_WAV'!$B$6:$B$405,$C636,'E8.b. KKAuf_WAV'!$E$6:$E$405,$H636,'E8.b. KKAuf_WAV'!$C$6:$C$405,"&lt;&gt;"&amp;"geleistete Anzahlungen auf immaterielle Vermögensgegenstände",'E8.b. KKAuf_WAV'!$C$6:$C$405,"&lt;&gt;"&amp;"geleistete Anzahlungen und Anlagen im Bau des Sachanlagevermögens",'E8.b. KKAuf_WAV'!$C$6:$C$405,"&lt;&gt;"&amp;"Geschäfts- oder Firmenwert")</f>
        <v>0</v>
      </c>
      <c r="W636" s="980">
        <f>SUMIFS('E8.b. KKAuf_WAV'!$M$6:$M$405,'E8.b. KKAuf_WAV'!$B$6:$B$405,$C636,'E8.b. KKAuf_WAV'!$E$6:$E$405,H636,'E8.b. KKAuf_WAV'!$C$6:$C$405,"geleistete Anzahlungen und Anlagen im Bau des Sachanlagevermögens")+ SUMIFS('E8.b. KKAuf_WAV'!$M$6:$M$405,'E8.b. KKAuf_WAV'!$B$6:$B$405,$C636,'E8.b. KKAuf_WAV'!$E$6:$E$405,H636,'E8.b. KKAuf_WAV'!$C$6:$C$405,"geleistete Anzahlungen auf immaterielle Vermögensgegenstände")</f>
        <v>0</v>
      </c>
      <c r="X636" s="980">
        <f>SUMIFS('E8.c. KKAuf_BKZ_NAB_IZ'!$K$6:$K$405,'E8.c. KKAuf_BKZ_NAB_IZ'!$B$6:$B$405,$C636,'E8.c. KKAuf_BKZ_NAB_IZ'!$C$6:$C$405,$H636)</f>
        <v>0</v>
      </c>
      <c r="Y636" s="980">
        <f>SUMIFS('E8.a. KKAuf_SAV'!$Y$6:$Y$2005,'E8.a. KKAuf_SAV'!$B$6:$B$2005,$C636,'E8.a. KKAuf_SAV'!$D$6:$D$2005,$H636)</f>
        <v>0</v>
      </c>
      <c r="Z636" s="980">
        <f>SUMIFS('E8.b. KKAuf_WAV'!$O$6:$O$405,'E8.b. KKAuf_WAV'!$B$6:$B$405,$C636,'E8.b. KKAuf_WAV'!$E$6:$E$405,$H636,'E8.b. KKAuf_WAV'!$C$6:$C$405,"&lt;&gt;"&amp;"geleistete Anzahlungen auf immaterielle Vermögensgegenstände",'E8.b. KKAuf_WAV'!$C$6:$C$405,"&lt;&gt;"&amp;"geleistete Anzahlungen und Anlagen im Bau des Sachanlagevermögens",'E8.b. KKAuf_WAV'!$C$6:$C$405,"&lt;&gt;"&amp;"Geschäfts- oder Firmenwert")</f>
        <v>0</v>
      </c>
      <c r="AA636" s="980">
        <f>SUMIFS('E8.b. KKAuf_WAV'!$O$6:$O$405,'E8.b. KKAuf_WAV'!$B$6:$B$405,$C636,'E8.b. KKAuf_WAV'!$E$6:$E$405,H636,'E8.b. KKAuf_WAV'!$C$6:$C$405,"geleistete Anzahlungen und Anlagen im Bau des Sachanlagevermögens")+ SUMIFS('E8.b. KKAuf_WAV'!$O$6:$O$405,'E8.b. KKAuf_WAV'!$B$6:$B$405,$C636,'E8.b. KKAuf_WAV'!$E$6:$E$405,H636,'E8.b. KKAuf_WAV'!$C$6:$C$405,"geleistete Anzahlungen auf immaterielle Vermögensgegenstände")</f>
        <v>0</v>
      </c>
      <c r="AB636" s="980">
        <f>SUMIFS('E8.c. KKAuf_BKZ_NAB_IZ'!$L$6:$L$405,'E8.c. KKAuf_BKZ_NAB_IZ'!$B$6:$B$405,$C636,'E8.c. KKAuf_BKZ_NAB_IZ'!$C$6:$C$405,$H636)</f>
        <v>0</v>
      </c>
      <c r="AC636" s="974"/>
      <c r="AD636" s="980">
        <f t="shared" si="207"/>
        <v>0</v>
      </c>
      <c r="AE636" s="984">
        <f>$AE$13</f>
        <v>6.93E-2</v>
      </c>
      <c r="AF636" s="984">
        <f>$AF$13</f>
        <v>3.8699999999999998E-2</v>
      </c>
      <c r="AG636" s="984">
        <f>$AG$13</f>
        <v>5.0900000000000001E-2</v>
      </c>
      <c r="AH636" s="982">
        <f t="shared" si="208"/>
        <v>0</v>
      </c>
      <c r="AJ636" s="980">
        <f t="shared" si="204"/>
        <v>0</v>
      </c>
      <c r="AK636" s="984">
        <f>$AK$13</f>
        <v>7.0099999999999996E-2</v>
      </c>
      <c r="AL636" s="984">
        <f>$AL$13</f>
        <v>3.6600000000000001E-2</v>
      </c>
      <c r="AM636" s="984">
        <f>$AM$13</f>
        <v>0.05</v>
      </c>
      <c r="AN636" s="982">
        <f t="shared" si="205"/>
        <v>0</v>
      </c>
    </row>
    <row r="637" spans="2:40" ht="15" thickBot="1" x14ac:dyDescent="0.25">
      <c r="B637" s="1447"/>
      <c r="C637" s="1002">
        <f>C634</f>
        <v>0</v>
      </c>
      <c r="D637" s="1450"/>
      <c r="E637" s="1408"/>
      <c r="F637" s="1408"/>
      <c r="G637" s="990"/>
      <c r="H637" s="983">
        <v>2025</v>
      </c>
      <c r="I637" s="972"/>
      <c r="J637" s="803">
        <f t="shared" si="206"/>
        <v>0</v>
      </c>
      <c r="K637" s="804"/>
      <c r="L637" s="803">
        <f t="shared" si="212"/>
        <v>0</v>
      </c>
      <c r="M637" s="804"/>
      <c r="N637" s="803">
        <f t="shared" si="203"/>
        <v>0</v>
      </c>
      <c r="O637" s="804"/>
      <c r="P637" s="803">
        <f t="shared" si="216"/>
        <v>0</v>
      </c>
      <c r="Q637" s="760"/>
      <c r="R637" s="980">
        <f>SUMIFS('E8.a. KKAuf_SAV'!$X$6:$X$2005,'E8.a. KKAuf_SAV'!$B$6:$B$2005,$C637,'E8.a. KKAuf_SAV'!$D$6:$D$2005,$H637)</f>
        <v>0</v>
      </c>
      <c r="S637" s="980">
        <f>SUMIFS('E8.b. KKAuf_WAV'!$N$6:$N$405,'E8.b. KKAuf_WAV'!$B$6:$B$405,$C637,'E8.b. KKAuf_WAV'!$E$6:$E$405,H637)-SUMIFS('E8.b. KKAuf_WAV'!$N$6:$N$405,'E8.b. KKAuf_WAV'!$B$6:$B$405,$C637,'E8.b. KKAuf_WAV'!$C$6:$C$405,"Geschäfts- oder Firmenwert",'E8.b. KKAuf_WAV'!$D$6:$D$405,H637)</f>
        <v>0</v>
      </c>
      <c r="T637" s="974"/>
      <c r="U637" s="980">
        <f>SUMIFS('E8.a. KKAuf_SAV'!$W$6:$W$2005,'E8.a. KKAuf_SAV'!$B$6:$B$2005,$C637,'E8.a. KKAuf_SAV'!$D$6:$D$2005,H637)</f>
        <v>0</v>
      </c>
      <c r="V637" s="980">
        <f>SUMIFS('E8.b. KKAuf_WAV'!$M$6:$M$405,'E8.b. KKAuf_WAV'!$B$6:$B$405,$C637,'E8.b. KKAuf_WAV'!$E$6:$E$405,$H637,'E8.b. KKAuf_WAV'!$C$6:$C$405,"&lt;&gt;"&amp;"geleistete Anzahlungen auf immaterielle Vermögensgegenstände",'E8.b. KKAuf_WAV'!$C$6:$C$405,"&lt;&gt;"&amp;"geleistete Anzahlungen und Anlagen im Bau des Sachanlagevermögens",'E8.b. KKAuf_WAV'!$C$6:$C$405,"&lt;&gt;"&amp;"Geschäfts- oder Firmenwert")</f>
        <v>0</v>
      </c>
      <c r="W637" s="980">
        <f>SUMIFS('E8.b. KKAuf_WAV'!$M$6:$M$405,'E8.b. KKAuf_WAV'!$B$6:$B$405,$C637,'E8.b. KKAuf_WAV'!$E$6:$E$405,H637,'E8.b. KKAuf_WAV'!$C$6:$C$405,"geleistete Anzahlungen und Anlagen im Bau des Sachanlagevermögens")+ SUMIFS('E8.b. KKAuf_WAV'!$M$6:$M$405,'E8.b. KKAuf_WAV'!$B$6:$B$405,$C637,'E8.b. KKAuf_WAV'!$E$6:$E$405,H637,'E8.b. KKAuf_WAV'!$C$6:$C$405,"geleistete Anzahlungen auf immaterielle Vermögensgegenstände")</f>
        <v>0</v>
      </c>
      <c r="X637" s="980">
        <f>SUMIFS('E8.c. KKAuf_BKZ_NAB_IZ'!$K$6:$K$405,'E8.c. KKAuf_BKZ_NAB_IZ'!$B$6:$B$405,$C637,'E8.c. KKAuf_BKZ_NAB_IZ'!$C$6:$C$405,$H637)</f>
        <v>0</v>
      </c>
      <c r="Y637" s="980">
        <f>SUMIFS('E8.a. KKAuf_SAV'!$Y$6:$Y$2005,'E8.a. KKAuf_SAV'!$B$6:$B$2005,$C637,'E8.a. KKAuf_SAV'!$D$6:$D$2005,$H637)</f>
        <v>0</v>
      </c>
      <c r="Z637" s="980">
        <f>SUMIFS('E8.b. KKAuf_WAV'!$O$6:$O$405,'E8.b. KKAuf_WAV'!$B$6:$B$405,$C637,'E8.b. KKAuf_WAV'!$E$6:$E$405,$H637,'E8.b. KKAuf_WAV'!$C$6:$C$405,"&lt;&gt;"&amp;"geleistete Anzahlungen auf immaterielle Vermögensgegenstände",'E8.b. KKAuf_WAV'!$C$6:$C$405,"&lt;&gt;"&amp;"geleistete Anzahlungen und Anlagen im Bau des Sachanlagevermögens",'E8.b. KKAuf_WAV'!$C$6:$C$405,"&lt;&gt;"&amp;"Geschäfts- oder Firmenwert")</f>
        <v>0</v>
      </c>
      <c r="AA637" s="980">
        <f>SUMIFS('E8.b. KKAuf_WAV'!$O$6:$O$405,'E8.b. KKAuf_WAV'!$B$6:$B$405,$C637,'E8.b. KKAuf_WAV'!$E$6:$E$405,H637,'E8.b. KKAuf_WAV'!$C$6:$C$405,"geleistete Anzahlungen und Anlagen im Bau des Sachanlagevermögens")+ SUMIFS('E8.b. KKAuf_WAV'!$O$6:$O$405,'E8.b. KKAuf_WAV'!$B$6:$B$405,$C637,'E8.b. KKAuf_WAV'!$E$6:$E$405,H637,'E8.b. KKAuf_WAV'!$C$6:$C$405,"geleistete Anzahlungen auf immaterielle Vermögensgegenstände")</f>
        <v>0</v>
      </c>
      <c r="AB637" s="980">
        <f>SUMIFS('E8.c. KKAuf_BKZ_NAB_IZ'!$L$6:$L$405,'E8.c. KKAuf_BKZ_NAB_IZ'!$B$6:$B$405,$C637,'E8.c. KKAuf_BKZ_NAB_IZ'!$C$6:$C$405,$H637)</f>
        <v>0</v>
      </c>
      <c r="AC637" s="974"/>
      <c r="AD637" s="980">
        <f t="shared" si="207"/>
        <v>0</v>
      </c>
      <c r="AE637" s="984">
        <f>$AE$14</f>
        <v>7.0099999999999996E-2</v>
      </c>
      <c r="AF637" s="984">
        <f>$AF$14</f>
        <v>3.6600000000000001E-2</v>
      </c>
      <c r="AG637" s="984">
        <f>$AG$14</f>
        <v>0.05</v>
      </c>
      <c r="AH637" s="982">
        <f t="shared" si="208"/>
        <v>0</v>
      </c>
      <c r="AJ637" s="980">
        <f t="shared" si="204"/>
        <v>0</v>
      </c>
      <c r="AK637" s="984">
        <f>$AK$14</f>
        <v>7.0099999999999996E-2</v>
      </c>
      <c r="AL637" s="984">
        <f>$AL$14</f>
        <v>3.6600000000000001E-2</v>
      </c>
      <c r="AM637" s="984">
        <f>$AM$14</f>
        <v>0.05</v>
      </c>
      <c r="AN637" s="982">
        <f t="shared" si="205"/>
        <v>0</v>
      </c>
    </row>
    <row r="638" spans="2:40" ht="15" hidden="1" thickBot="1" x14ac:dyDescent="0.25">
      <c r="B638" s="1447"/>
      <c r="C638" s="1002">
        <f>C634</f>
        <v>0</v>
      </c>
      <c r="D638" s="1450"/>
      <c r="E638" s="1408"/>
      <c r="F638" s="1408"/>
      <c r="G638" s="990"/>
      <c r="H638" s="983">
        <v>2026</v>
      </c>
      <c r="I638" s="972"/>
      <c r="J638" s="803">
        <f t="shared" si="206"/>
        <v>0</v>
      </c>
      <c r="K638" s="804"/>
      <c r="L638" s="803">
        <f t="shared" si="212"/>
        <v>0</v>
      </c>
      <c r="M638" s="804"/>
      <c r="N638" s="803">
        <f t="shared" si="203"/>
        <v>0</v>
      </c>
      <c r="O638" s="804"/>
      <c r="P638" s="803">
        <f t="shared" si="216"/>
        <v>0</v>
      </c>
      <c r="Q638" s="760"/>
      <c r="R638" s="980">
        <f>SUMIFS('E8.a. KKAuf_SAV'!$X$6:$X$2005,'E8.a. KKAuf_SAV'!$B$6:$B$2005,$C638,'E8.a. KKAuf_SAV'!$D$6:$D$2005,$H638)</f>
        <v>0</v>
      </c>
      <c r="S638" s="980">
        <f>SUMIFS('E8.b. KKAuf_WAV'!$N$6:$N$405,'E8.b. KKAuf_WAV'!$B$6:$B$405,$C638,'E8.b. KKAuf_WAV'!$E$6:$E$405,H638)-SUMIFS('E8.b. KKAuf_WAV'!$N$6:$N$405,'E8.b. KKAuf_WAV'!$B$6:$B$405,$C638,'E8.b. KKAuf_WAV'!$C$6:$C$405,"Geschäfts- oder Firmenwert",'E8.b. KKAuf_WAV'!$D$6:$D$405,H638)</f>
        <v>0</v>
      </c>
      <c r="T638" s="974"/>
      <c r="U638" s="980">
        <f>SUMIFS('E8.a. KKAuf_SAV'!$W$6:$W$2005,'E8.a. KKAuf_SAV'!$B$6:$B$2005,$C638,'E8.a. KKAuf_SAV'!$D$6:$D$2005,H638)</f>
        <v>0</v>
      </c>
      <c r="V638" s="980">
        <f>SUMIFS('E8.b. KKAuf_WAV'!$M$6:$M$405,'E8.b. KKAuf_WAV'!$B$6:$B$405,$C638,'E8.b. KKAuf_WAV'!$E$6:$E$405,$H638,'E8.b. KKAuf_WAV'!$C$6:$C$405,"&lt;&gt;"&amp;"geleistete Anzahlungen auf immaterielle Vermögensgegenstände",'E8.b. KKAuf_WAV'!$C$6:$C$405,"&lt;&gt;"&amp;"geleistete Anzahlungen und Anlagen im Bau des Sachanlagevermögens",'E8.b. KKAuf_WAV'!$C$6:$C$405,"&lt;&gt;"&amp;"Geschäfts- oder Firmenwert")</f>
        <v>0</v>
      </c>
      <c r="W638" s="980">
        <f>SUMIFS('E8.b. KKAuf_WAV'!$M$6:$M$405,'E8.b. KKAuf_WAV'!$B$6:$B$405,$C638,'E8.b. KKAuf_WAV'!$E$6:$E$405,H638,'E8.b. KKAuf_WAV'!$C$6:$C$405,"geleistete Anzahlungen und Anlagen im Bau des Sachanlagevermögens")+ SUMIFS('E8.b. KKAuf_WAV'!$M$6:$M$405,'E8.b. KKAuf_WAV'!$B$6:$B$405,$C638,'E8.b. KKAuf_WAV'!$E$6:$E$405,H638,'E8.b. KKAuf_WAV'!$C$6:$C$405,"geleistete Anzahlungen auf immaterielle Vermögensgegenstände")</f>
        <v>0</v>
      </c>
      <c r="X638" s="980">
        <f>SUMIFS('E8.c. KKAuf_BKZ_NAB_IZ'!$K$6:$K$405,'E8.c. KKAuf_BKZ_NAB_IZ'!$B$6:$B$405,$C638,'E8.c. KKAuf_BKZ_NAB_IZ'!$C$6:$C$405,$H638)</f>
        <v>0</v>
      </c>
      <c r="Y638" s="980">
        <f>SUMIFS('E8.a. KKAuf_SAV'!$Y$6:$Y$2005,'E8.a. KKAuf_SAV'!$B$6:$B$2005,$C638,'E8.a. KKAuf_SAV'!$D$6:$D$2005,$H638)</f>
        <v>0</v>
      </c>
      <c r="Z638" s="980">
        <f>SUMIFS('E8.b. KKAuf_WAV'!$O$6:$O$405,'E8.b. KKAuf_WAV'!$B$6:$B$405,$C638,'E8.b. KKAuf_WAV'!$E$6:$E$405,$H638,'E8.b. KKAuf_WAV'!$C$6:$C$405,"&lt;&gt;"&amp;"geleistete Anzahlungen auf immaterielle Vermögensgegenstände",'E8.b. KKAuf_WAV'!$C$6:$C$405,"&lt;&gt;"&amp;"geleistete Anzahlungen und Anlagen im Bau des Sachanlagevermögens",'E8.b. KKAuf_WAV'!$C$6:$C$405,"&lt;&gt;"&amp;"Geschäfts- oder Firmenwert")</f>
        <v>0</v>
      </c>
      <c r="AA638" s="980">
        <f>SUMIFS('E8.b. KKAuf_WAV'!$O$6:$O$405,'E8.b. KKAuf_WAV'!$B$6:$B$405,$C638,'E8.b. KKAuf_WAV'!$E$6:$E$405,H638,'E8.b. KKAuf_WAV'!$C$6:$C$405,"geleistete Anzahlungen und Anlagen im Bau des Sachanlagevermögens")+ SUMIFS('E8.b. KKAuf_WAV'!$O$6:$O$405,'E8.b. KKAuf_WAV'!$B$6:$B$405,$C638,'E8.b. KKAuf_WAV'!$E$6:$E$405,H638,'E8.b. KKAuf_WAV'!$C$6:$C$405,"geleistete Anzahlungen auf immaterielle Vermögensgegenstände")</f>
        <v>0</v>
      </c>
      <c r="AB638" s="980">
        <f>SUMIFS('E8.c. KKAuf_BKZ_NAB_IZ'!$L$6:$L$405,'E8.c. KKAuf_BKZ_NAB_IZ'!$B$6:$B$405,$C638,'E8.c. KKAuf_BKZ_NAB_IZ'!$C$6:$C$405,$H638)</f>
        <v>0</v>
      </c>
      <c r="AC638" s="974"/>
      <c r="AD638" s="980">
        <f t="shared" si="207"/>
        <v>0</v>
      </c>
      <c r="AE638" s="984">
        <f>$AE$15</f>
        <v>0</v>
      </c>
      <c r="AF638" s="984">
        <f>$AF$15</f>
        <v>0</v>
      </c>
      <c r="AG638" s="984">
        <f>$AG$15</f>
        <v>0</v>
      </c>
      <c r="AH638" s="982">
        <f t="shared" si="208"/>
        <v>0</v>
      </c>
      <c r="AJ638" s="980">
        <f t="shared" si="204"/>
        <v>0</v>
      </c>
      <c r="AK638" s="984">
        <f>$AK$15</f>
        <v>0</v>
      </c>
      <c r="AL638" s="984">
        <f>$AL$15</f>
        <v>0</v>
      </c>
      <c r="AM638" s="984">
        <f>$AM$15</f>
        <v>0</v>
      </c>
      <c r="AN638" s="982">
        <f t="shared" si="205"/>
        <v>0</v>
      </c>
    </row>
    <row r="639" spans="2:40" ht="15" hidden="1" thickBot="1" x14ac:dyDescent="0.25">
      <c r="B639" s="1447"/>
      <c r="C639" s="1002">
        <f>C634</f>
        <v>0</v>
      </c>
      <c r="D639" s="1450"/>
      <c r="E639" s="1408"/>
      <c r="F639" s="1408"/>
      <c r="G639" s="990"/>
      <c r="H639" s="983">
        <v>2027</v>
      </c>
      <c r="I639" s="972"/>
      <c r="J639" s="803">
        <f t="shared" si="206"/>
        <v>0</v>
      </c>
      <c r="K639" s="804"/>
      <c r="L639" s="803">
        <f t="shared" si="212"/>
        <v>0</v>
      </c>
      <c r="M639" s="804"/>
      <c r="N639" s="803">
        <f t="shared" si="203"/>
        <v>0</v>
      </c>
      <c r="O639" s="804"/>
      <c r="P639" s="803">
        <f t="shared" si="216"/>
        <v>0</v>
      </c>
      <c r="Q639" s="760"/>
      <c r="R639" s="980">
        <f>SUMIFS('E8.a. KKAuf_SAV'!$X$6:$X$2005,'E8.a. KKAuf_SAV'!$B$6:$B$2005,$C639,'E8.a. KKAuf_SAV'!$D$6:$D$2005,$H639)</f>
        <v>0</v>
      </c>
      <c r="S639" s="980">
        <f>SUMIFS('E8.b. KKAuf_WAV'!$N$6:$N$405,'E8.b. KKAuf_WAV'!$B$6:$B$405,$C639,'E8.b. KKAuf_WAV'!$E$6:$E$405,H639)-SUMIFS('E8.b. KKAuf_WAV'!$N$6:$N$405,'E8.b. KKAuf_WAV'!$B$6:$B$405,$C639,'E8.b. KKAuf_WAV'!$C$6:$C$405,"Geschäfts- oder Firmenwert",'E8.b. KKAuf_WAV'!$D$6:$D$405,H639)</f>
        <v>0</v>
      </c>
      <c r="T639" s="974"/>
      <c r="U639" s="980">
        <f>SUMIFS('E8.a. KKAuf_SAV'!$W$6:$W$2005,'E8.a. KKAuf_SAV'!$B$6:$B$2005,$C639,'E8.a. KKAuf_SAV'!$D$6:$D$2005,H639)</f>
        <v>0</v>
      </c>
      <c r="V639" s="980">
        <f>SUMIFS('E8.b. KKAuf_WAV'!$M$6:$M$405,'E8.b. KKAuf_WAV'!$B$6:$B$405,$C639,'E8.b. KKAuf_WAV'!$E$6:$E$405,$H639,'E8.b. KKAuf_WAV'!$C$6:$C$405,"&lt;&gt;"&amp;"geleistete Anzahlungen auf immaterielle Vermögensgegenstände",'E8.b. KKAuf_WAV'!$C$6:$C$405,"&lt;&gt;"&amp;"geleistete Anzahlungen und Anlagen im Bau des Sachanlagevermögens",'E8.b. KKAuf_WAV'!$C$6:$C$405,"&lt;&gt;"&amp;"Geschäfts- oder Firmenwert")</f>
        <v>0</v>
      </c>
      <c r="W639" s="980">
        <f>SUMIFS('E8.b. KKAuf_WAV'!$M$6:$M$405,'E8.b. KKAuf_WAV'!$B$6:$B$405,$C639,'E8.b. KKAuf_WAV'!$E$6:$E$405,H639,'E8.b. KKAuf_WAV'!$C$6:$C$405,"geleistete Anzahlungen und Anlagen im Bau des Sachanlagevermögens")+ SUMIFS('E8.b. KKAuf_WAV'!$M$6:$M$405,'E8.b. KKAuf_WAV'!$B$6:$B$405,$C639,'E8.b. KKAuf_WAV'!$E$6:$E$405,H639,'E8.b. KKAuf_WAV'!$C$6:$C$405,"geleistete Anzahlungen auf immaterielle Vermögensgegenstände")</f>
        <v>0</v>
      </c>
      <c r="X639" s="980">
        <f>SUMIFS('E8.c. KKAuf_BKZ_NAB_IZ'!$K$6:$K$405,'E8.c. KKAuf_BKZ_NAB_IZ'!$B$6:$B$405,$C639,'E8.c. KKAuf_BKZ_NAB_IZ'!$C$6:$C$405,$H639)</f>
        <v>0</v>
      </c>
      <c r="Y639" s="980">
        <f>SUMIFS('E8.a. KKAuf_SAV'!$Y$6:$Y$2005,'E8.a. KKAuf_SAV'!$B$6:$B$2005,$C639,'E8.a. KKAuf_SAV'!$D$6:$D$2005,$H639)</f>
        <v>0</v>
      </c>
      <c r="Z639" s="980">
        <f>SUMIFS('E8.b. KKAuf_WAV'!$O$6:$O$405,'E8.b. KKAuf_WAV'!$B$6:$B$405,$C639,'E8.b. KKAuf_WAV'!$E$6:$E$405,$H639,'E8.b. KKAuf_WAV'!$C$6:$C$405,"&lt;&gt;"&amp;"geleistete Anzahlungen auf immaterielle Vermögensgegenstände",'E8.b. KKAuf_WAV'!$C$6:$C$405,"&lt;&gt;"&amp;"geleistete Anzahlungen und Anlagen im Bau des Sachanlagevermögens",'E8.b. KKAuf_WAV'!$C$6:$C$405,"&lt;&gt;"&amp;"Geschäfts- oder Firmenwert")</f>
        <v>0</v>
      </c>
      <c r="AA639" s="980">
        <f>SUMIFS('E8.b. KKAuf_WAV'!$O$6:$O$405,'E8.b. KKAuf_WAV'!$B$6:$B$405,$C639,'E8.b. KKAuf_WAV'!$E$6:$E$405,H639,'E8.b. KKAuf_WAV'!$C$6:$C$405,"geleistete Anzahlungen und Anlagen im Bau des Sachanlagevermögens")+ SUMIFS('E8.b. KKAuf_WAV'!$O$6:$O$405,'E8.b. KKAuf_WAV'!$B$6:$B$405,$C639,'E8.b. KKAuf_WAV'!$E$6:$E$405,H639,'E8.b. KKAuf_WAV'!$C$6:$C$405,"geleistete Anzahlungen auf immaterielle Vermögensgegenstände")</f>
        <v>0</v>
      </c>
      <c r="AB639" s="980">
        <f>SUMIFS('E8.c. KKAuf_BKZ_NAB_IZ'!$L$6:$L$405,'E8.c. KKAuf_BKZ_NAB_IZ'!$B$6:$B$405,$C639,'E8.c. KKAuf_BKZ_NAB_IZ'!$C$6:$C$405,$H639)</f>
        <v>0</v>
      </c>
      <c r="AC639" s="974"/>
      <c r="AD639" s="980">
        <f t="shared" si="207"/>
        <v>0</v>
      </c>
      <c r="AE639" s="984">
        <f>$AE$16</f>
        <v>0</v>
      </c>
      <c r="AF639" s="984">
        <f>$AF$16</f>
        <v>0</v>
      </c>
      <c r="AG639" s="984">
        <f>$AG$16</f>
        <v>0</v>
      </c>
      <c r="AH639" s="982">
        <f t="shared" si="208"/>
        <v>0</v>
      </c>
      <c r="AJ639" s="980">
        <f t="shared" si="204"/>
        <v>0</v>
      </c>
      <c r="AK639" s="984">
        <f>$AK$16</f>
        <v>0</v>
      </c>
      <c r="AL639" s="984">
        <f>$AL$16</f>
        <v>0</v>
      </c>
      <c r="AM639" s="984">
        <f>$AM$16</f>
        <v>0</v>
      </c>
      <c r="AN639" s="982">
        <f t="shared" si="205"/>
        <v>0</v>
      </c>
    </row>
    <row r="640" spans="2:40" ht="15" hidden="1" thickBot="1" x14ac:dyDescent="0.25">
      <c r="B640" s="1448"/>
      <c r="C640" s="1003">
        <f>C634</f>
        <v>0</v>
      </c>
      <c r="D640" s="1451"/>
      <c r="E640" s="1409"/>
      <c r="F640" s="1409"/>
      <c r="G640" s="970"/>
      <c r="H640" s="986">
        <v>2028</v>
      </c>
      <c r="I640" s="972"/>
      <c r="J640" s="815">
        <f t="shared" si="206"/>
        <v>0</v>
      </c>
      <c r="K640" s="804"/>
      <c r="L640" s="814">
        <f t="shared" si="212"/>
        <v>0</v>
      </c>
      <c r="M640" s="804"/>
      <c r="N640" s="814">
        <f t="shared" si="203"/>
        <v>0</v>
      </c>
      <c r="O640" s="804"/>
      <c r="P640" s="814">
        <f t="shared" si="216"/>
        <v>0</v>
      </c>
      <c r="Q640" s="760"/>
      <c r="R640" s="987">
        <f>SUMIFS('E8.a. KKAuf_SAV'!$X$6:$X$2005,'E8.a. KKAuf_SAV'!$B$6:$B$2005,$C640,'E8.a. KKAuf_SAV'!$D$6:$D$2005,$H640)</f>
        <v>0</v>
      </c>
      <c r="S640" s="987">
        <f>SUMIFS('E8.b. KKAuf_WAV'!$N$6:$N$405,'E8.b. KKAuf_WAV'!$B$6:$B$405,$C640,'E8.b. KKAuf_WAV'!$E$6:$E$405,H640)-SUMIFS('E8.b. KKAuf_WAV'!$N$6:$N$405,'E8.b. KKAuf_WAV'!$B$6:$B$405,$C640,'E8.b. KKAuf_WAV'!$C$6:$C$405,"Geschäfts- oder Firmenwert",'E8.b. KKAuf_WAV'!$D$6:$D$405,H640)</f>
        <v>0</v>
      </c>
      <c r="T640" s="974"/>
      <c r="U640" s="987">
        <f>SUMIFS('E8.a. KKAuf_SAV'!$W$6:$W$2005,'E8.a. KKAuf_SAV'!$B$6:$B$2005,$C640,'E8.a. KKAuf_SAV'!$D$6:$D$2005,H640)</f>
        <v>0</v>
      </c>
      <c r="V640" s="987">
        <f>SUMIFS('E8.b. KKAuf_WAV'!$M$6:$M$405,'E8.b. KKAuf_WAV'!$B$6:$B$405,$C640,'E8.b. KKAuf_WAV'!$E$6:$E$405,$H640,'E8.b. KKAuf_WAV'!$C$6:$C$405,"&lt;&gt;"&amp;"geleistete Anzahlungen auf immaterielle Vermögensgegenstände",'E8.b. KKAuf_WAV'!$C$6:$C$405,"&lt;&gt;"&amp;"geleistete Anzahlungen und Anlagen im Bau des Sachanlagevermögens",'E8.b. KKAuf_WAV'!$C$6:$C$405,"&lt;&gt;"&amp;"Geschäfts- oder Firmenwert")</f>
        <v>0</v>
      </c>
      <c r="W640" s="987">
        <f>SUMIFS('E8.b. KKAuf_WAV'!$M$6:$M$405,'E8.b. KKAuf_WAV'!$B$6:$B$405,$C640,'E8.b. KKAuf_WAV'!$E$6:$E$405,H640,'E8.b. KKAuf_WAV'!$C$6:$C$405,"geleistete Anzahlungen und Anlagen im Bau des Sachanlagevermögens")+ SUMIFS('E8.b. KKAuf_WAV'!$M$6:$M$405,'E8.b. KKAuf_WAV'!$B$6:$B$405,$C640,'E8.b. KKAuf_WAV'!$E$6:$E$405,H640,'E8.b. KKAuf_WAV'!$C$6:$C$405,"geleistete Anzahlungen auf immaterielle Vermögensgegenstände")</f>
        <v>0</v>
      </c>
      <c r="X640" s="987">
        <f>SUMIFS('E8.c. KKAuf_BKZ_NAB_IZ'!$K$6:$K$405,'E8.c. KKAuf_BKZ_NAB_IZ'!$B$6:$B$405,$C640,'E8.c. KKAuf_BKZ_NAB_IZ'!$C$6:$C$405,$H640)</f>
        <v>0</v>
      </c>
      <c r="Y640" s="987">
        <f>SUMIFS('E8.a. KKAuf_SAV'!$Y$6:$Y$2005,'E8.a. KKAuf_SAV'!$B$6:$B$2005,$C640,'E8.a. KKAuf_SAV'!$D$6:$D$2005,$H640)</f>
        <v>0</v>
      </c>
      <c r="Z640" s="987">
        <f>SUMIFS('E8.b. KKAuf_WAV'!$O$6:$O$405,'E8.b. KKAuf_WAV'!$B$6:$B$405,$C640,'E8.b. KKAuf_WAV'!$E$6:$E$405,$H640,'E8.b. KKAuf_WAV'!$C$6:$C$405,"&lt;&gt;"&amp;"geleistete Anzahlungen auf immaterielle Vermögensgegenstände",'E8.b. KKAuf_WAV'!$C$6:$C$405,"&lt;&gt;"&amp;"geleistete Anzahlungen und Anlagen im Bau des Sachanlagevermögens",'E8.b. KKAuf_WAV'!$C$6:$C$405,"&lt;&gt;"&amp;"Geschäfts- oder Firmenwert")</f>
        <v>0</v>
      </c>
      <c r="AA640" s="987">
        <f>SUMIFS('E8.b. KKAuf_WAV'!$O$6:$O$405,'E8.b. KKAuf_WAV'!$B$6:$B$405,$C640,'E8.b. KKAuf_WAV'!$E$6:$E$405,H640,'E8.b. KKAuf_WAV'!$C$6:$C$405,"geleistete Anzahlungen und Anlagen im Bau des Sachanlagevermögens")+ SUMIFS('E8.b. KKAuf_WAV'!$O$6:$O$405,'E8.b. KKAuf_WAV'!$B$6:$B$405,$C640,'E8.b. KKAuf_WAV'!$E$6:$E$405,H640,'E8.b. KKAuf_WAV'!$C$6:$C$405,"geleistete Anzahlungen auf immaterielle Vermögensgegenstände")</f>
        <v>0</v>
      </c>
      <c r="AB640" s="987">
        <f>SUMIFS('E8.c. KKAuf_BKZ_NAB_IZ'!$L$6:$L$405,'E8.c. KKAuf_BKZ_NAB_IZ'!$B$6:$B$405,$C640,'E8.c. KKAuf_BKZ_NAB_IZ'!$C$6:$C$405,$H640)</f>
        <v>0</v>
      </c>
      <c r="AC640" s="974"/>
      <c r="AD640" s="987">
        <f t="shared" si="207"/>
        <v>0</v>
      </c>
      <c r="AE640" s="988">
        <f>$AE$17</f>
        <v>0</v>
      </c>
      <c r="AF640" s="988">
        <f>$AF$17</f>
        <v>0</v>
      </c>
      <c r="AG640" s="988">
        <f>$AG$17</f>
        <v>0</v>
      </c>
      <c r="AH640" s="989">
        <f t="shared" si="208"/>
        <v>0</v>
      </c>
      <c r="AJ640" s="987">
        <f t="shared" si="204"/>
        <v>0</v>
      </c>
      <c r="AK640" s="988">
        <f>$AK$17</f>
        <v>0</v>
      </c>
      <c r="AL640" s="988">
        <f>$AL$17</f>
        <v>0</v>
      </c>
      <c r="AM640" s="988">
        <f>$AM$17</f>
        <v>0</v>
      </c>
      <c r="AN640" s="989">
        <f t="shared" si="205"/>
        <v>0</v>
      </c>
    </row>
    <row r="641" spans="2:40" ht="14.25" customHeight="1" x14ac:dyDescent="0.2">
      <c r="B641" s="1446"/>
      <c r="C641" s="1001">
        <f>B641</f>
        <v>0</v>
      </c>
      <c r="D641" s="1449"/>
      <c r="E641" s="1407"/>
      <c r="F641" s="1410"/>
      <c r="G641" s="990"/>
      <c r="H641" s="991">
        <v>2022</v>
      </c>
      <c r="I641" s="972"/>
      <c r="J641" s="813">
        <f t="shared" si="206"/>
        <v>0</v>
      </c>
      <c r="K641" s="804"/>
      <c r="L641" s="813">
        <f t="shared" si="212"/>
        <v>0</v>
      </c>
      <c r="M641" s="804"/>
      <c r="N641" s="813">
        <f t="shared" si="203"/>
        <v>0</v>
      </c>
      <c r="O641" s="804"/>
      <c r="P641" s="813">
        <f t="shared" ref="P641:P647" si="217">IFERROR((AJ641*AK641+AD641*AE641)*0.4*0.035*$F$641,0)</f>
        <v>0</v>
      </c>
      <c r="Q641" s="760"/>
      <c r="R641" s="992">
        <f>SUMIFS('E8.a. KKAuf_SAV'!$X$6:$X$2005,'E8.a. KKAuf_SAV'!$B$6:$B$2005,$C641,'E8.a. KKAuf_SAV'!$D$6:$D$2005,$H641)</f>
        <v>0</v>
      </c>
      <c r="S641" s="992">
        <f>SUMIFS('E8.b. KKAuf_WAV'!$N$6:$N$405,'E8.b. KKAuf_WAV'!$B$6:$B$405,$C641,'E8.b. KKAuf_WAV'!$E$6:$E$405,H641)-SUMIFS('E8.b. KKAuf_WAV'!$N$6:$N$405,'E8.b. KKAuf_WAV'!$B$6:$B$405,$C641,'E8.b. KKAuf_WAV'!$C$6:$C$405,"Geschäfts- oder Firmenwert",'E8.b. KKAuf_WAV'!$D$6:$D$405,H641)</f>
        <v>0</v>
      </c>
      <c r="T641" s="974"/>
      <c r="U641" s="992">
        <f>SUMIFS('E8.a. KKAuf_SAV'!$W$6:$W$2005,'E8.a. KKAuf_SAV'!$B$6:$B$2005,$C641,'E8.a. KKAuf_SAV'!$D$6:$D$2005,H641)</f>
        <v>0</v>
      </c>
      <c r="V641" s="992">
        <f>SUMIFS('E8.b. KKAuf_WAV'!$M$6:$M$405,'E8.b. KKAuf_WAV'!$B$6:$B$405,$C641,'E8.b. KKAuf_WAV'!$E$6:$E$405,$H641,'E8.b. KKAuf_WAV'!$C$6:$C$405,"&lt;&gt;"&amp;"geleistete Anzahlungen auf immaterielle Vermögensgegenstände",'E8.b. KKAuf_WAV'!$C$6:$C$405,"&lt;&gt;"&amp;"geleistete Anzahlungen und Anlagen im Bau des Sachanlagevermögens",'E8.b. KKAuf_WAV'!$C$6:$C$405,"&lt;&gt;"&amp;"Geschäfts- oder Firmenwert")</f>
        <v>0</v>
      </c>
      <c r="W641" s="992">
        <f>SUMIFS('E8.b. KKAuf_WAV'!$M$6:$M$405,'E8.b. KKAuf_WAV'!$B$6:$B$405,$C641,'E8.b. KKAuf_WAV'!$E$6:$E$405,Listen!$AA$3,'E8.b. KKAuf_WAV'!$C$6:$C$405,"geleistete Anzahlungen und Anlagen im Bau des Sachanlagevermögens")+ SUMIFS('E8.b. KKAuf_WAV'!$M$6:$M$405,'E8.b. KKAuf_WAV'!$B$6:$B$405,$C641,'E8.b. KKAuf_WAV'!$E$6:$E$405,Listen!$AA$3,'E8.b. KKAuf_WAV'!$C$6:$C$405,"geleistete Anzahlungen auf immaterielle Vermögensgegenstände")</f>
        <v>0</v>
      </c>
      <c r="X641" s="992">
        <f>SUMIFS('E8.c. KKAuf_BKZ_NAB_IZ'!$K$6:$K$405,'E8.c. KKAuf_BKZ_NAB_IZ'!$B$6:$B$405,$C641,'E8.c. KKAuf_BKZ_NAB_IZ'!$C$6:$C$405,$H641)</f>
        <v>0</v>
      </c>
      <c r="Y641" s="992">
        <f>SUMIFS('E8.a. KKAuf_SAV'!$Y$6:$Y$2005,'E8.a. KKAuf_SAV'!$B$6:$B$2005,$C641,'E8.a. KKAuf_SAV'!$D$6:$D$2005,$H641)</f>
        <v>0</v>
      </c>
      <c r="Z641" s="992">
        <f>SUMIFS('E8.b. KKAuf_WAV'!$O$6:$O$405,'E8.b. KKAuf_WAV'!$B$6:$B$405,$C641,'E8.b. KKAuf_WAV'!$E$6:$E$405,$H641,'E8.b. KKAuf_WAV'!$C$6:$C$405,"&lt;&gt;"&amp;"geleistete Anzahlungen auf immaterielle Vermögensgegenstände",'E8.b. KKAuf_WAV'!$C$6:$C$405,"&lt;&gt;"&amp;"geleistete Anzahlungen und Anlagen im Bau des Sachanlagevermögens",'E8.b. KKAuf_WAV'!$C$6:$C$405,"&lt;&gt;"&amp;"Geschäfts- oder Firmenwert")</f>
        <v>0</v>
      </c>
      <c r="AA641" s="992">
        <f>SUMIFS('E8.b. KKAuf_WAV'!$O$6:$O$405,'E8.b. KKAuf_WAV'!$B$6:$B$405,$C641,'E8.b. KKAuf_WAV'!$E$6:$E$405,Listen!$AA$3,'E8.b. KKAuf_WAV'!$C$6:$C$405,"geleistete Anzahlungen und Anlagen im Bau des Sachanlagevermögens")+ SUMIFS('E8.b. KKAuf_WAV'!$O$6:$O$405,'E8.b. KKAuf_WAV'!$B$6:$B$405,$C641,'E8.b. KKAuf_WAV'!$E$6:$E$405,Listen!$AA$3,'E8.b. KKAuf_WAV'!$C$6:$C$405,"geleistete Anzahlungen auf immaterielle Vermögensgegenstände")</f>
        <v>0</v>
      </c>
      <c r="AB641" s="992">
        <f>SUMIFS('E8.c. KKAuf_BKZ_NAB_IZ'!$L$6:$L$405,'E8.c. KKAuf_BKZ_NAB_IZ'!$B$6:$B$405,$C641,'E8.c. KKAuf_BKZ_NAB_IZ'!$C$6:$C$405,$H641)</f>
        <v>0</v>
      </c>
      <c r="AC641" s="974"/>
      <c r="AD641" s="992">
        <f t="shared" si="207"/>
        <v>0</v>
      </c>
      <c r="AE641" s="993">
        <f>$AE$11</f>
        <v>5.0700000000000002E-2</v>
      </c>
      <c r="AF641" s="993">
        <f>$AF$11</f>
        <v>1.7100000000000001E-2</v>
      </c>
      <c r="AG641" s="993">
        <f>$AG$11</f>
        <v>3.0499999999999999E-2</v>
      </c>
      <c r="AH641" s="994">
        <f t="shared" si="208"/>
        <v>0</v>
      </c>
      <c r="AJ641" s="992">
        <f t="shared" si="204"/>
        <v>0</v>
      </c>
      <c r="AK641" s="993">
        <f>$AK$11</f>
        <v>5.0700000000000002E-2</v>
      </c>
      <c r="AL641" s="993">
        <f>$AL$11</f>
        <v>1.7100000000000001E-2</v>
      </c>
      <c r="AM641" s="993">
        <f>$AM$11</f>
        <v>3.0499999999999999E-2</v>
      </c>
      <c r="AN641" s="994">
        <f t="shared" si="205"/>
        <v>0</v>
      </c>
    </row>
    <row r="642" spans="2:40" x14ac:dyDescent="0.2">
      <c r="B642" s="1447"/>
      <c r="C642" s="1002">
        <f>C641</f>
        <v>0</v>
      </c>
      <c r="D642" s="1450"/>
      <c r="E642" s="1408"/>
      <c r="F642" s="1408"/>
      <c r="G642" s="990"/>
      <c r="H642" s="983">
        <v>2023</v>
      </c>
      <c r="I642" s="972"/>
      <c r="J642" s="805">
        <f t="shared" si="206"/>
        <v>0</v>
      </c>
      <c r="K642" s="804"/>
      <c r="L642" s="803">
        <f t="shared" si="212"/>
        <v>0</v>
      </c>
      <c r="M642" s="804"/>
      <c r="N642" s="803">
        <f t="shared" si="203"/>
        <v>0</v>
      </c>
      <c r="O642" s="804"/>
      <c r="P642" s="803">
        <f t="shared" si="217"/>
        <v>0</v>
      </c>
      <c r="Q642" s="760"/>
      <c r="R642" s="980">
        <f>SUMIFS('E8.a. KKAuf_SAV'!$X$6:$X$2005,'E8.a. KKAuf_SAV'!$B$6:$B$2005,$C642,'E8.a. KKAuf_SAV'!$D$6:$D$2005,$H642)</f>
        <v>0</v>
      </c>
      <c r="S642" s="980">
        <f>SUMIFS('E8.b. KKAuf_WAV'!$N$6:$N$405,'E8.b. KKAuf_WAV'!$B$6:$B$405,$C642,'E8.b. KKAuf_WAV'!$E$6:$E$405,H642)-SUMIFS('E8.b. KKAuf_WAV'!$N$6:$N$405,'E8.b. KKAuf_WAV'!$B$6:$B$405,$C642,'E8.b. KKAuf_WAV'!$C$6:$C$405,"Geschäfts- oder Firmenwert",'E8.b. KKAuf_WAV'!$D$6:$D$405,H642)</f>
        <v>0</v>
      </c>
      <c r="T642" s="974"/>
      <c r="U642" s="980">
        <f>SUMIFS('E8.a. KKAuf_SAV'!$W$6:$W$2005,'E8.a. KKAuf_SAV'!$B$6:$B$2005,$C642,'E8.a. KKAuf_SAV'!$D$6:$D$2005,H642)</f>
        <v>0</v>
      </c>
      <c r="V642" s="980">
        <f>SUMIFS('E8.b. KKAuf_WAV'!$M$6:$M$405,'E8.b. KKAuf_WAV'!$B$6:$B$405,$C642,'E8.b. KKAuf_WAV'!$E$6:$E$405,$H642,'E8.b. KKAuf_WAV'!$C$6:$C$405,"&lt;&gt;"&amp;"geleistete Anzahlungen auf immaterielle Vermögensgegenstände",'E8.b. KKAuf_WAV'!$C$6:$C$405,"&lt;&gt;"&amp;"geleistete Anzahlungen und Anlagen im Bau des Sachanlagevermögens",'E8.b. KKAuf_WAV'!$C$6:$C$405,"&lt;&gt;"&amp;"Geschäfts- oder Firmenwert")</f>
        <v>0</v>
      </c>
      <c r="W642" s="980"/>
      <c r="X642" s="980">
        <f>SUMIFS('E8.c. KKAuf_BKZ_NAB_IZ'!$K$6:$K$405,'E8.c. KKAuf_BKZ_NAB_IZ'!$B$6:$B$405,$C642,'E8.c. KKAuf_BKZ_NAB_IZ'!$C$6:$C$405,$H642)</f>
        <v>0</v>
      </c>
      <c r="Y642" s="980">
        <f>SUMIFS('E8.a. KKAuf_SAV'!$Y$6:$Y$2005,'E8.a. KKAuf_SAV'!$B$6:$B$2005,$C642,'E8.a. KKAuf_SAV'!$D$6:$D$2005,$H642)</f>
        <v>0</v>
      </c>
      <c r="Z642" s="980">
        <f>SUMIFS('E8.b. KKAuf_WAV'!$O$6:$O$405,'E8.b. KKAuf_WAV'!$B$6:$B$405,$C642,'E8.b. KKAuf_WAV'!$E$6:$E$405,$H642,'E8.b. KKAuf_WAV'!$C$6:$C$405,"&lt;&gt;"&amp;"geleistete Anzahlungen auf immaterielle Vermögensgegenstände",'E8.b. KKAuf_WAV'!$C$6:$C$405,"&lt;&gt;"&amp;"geleistete Anzahlungen und Anlagen im Bau des Sachanlagevermögens",'E8.b. KKAuf_WAV'!$C$6:$C$405,"&lt;&gt;"&amp;"Geschäfts- oder Firmenwert")</f>
        <v>0</v>
      </c>
      <c r="AA642" s="980"/>
      <c r="AB642" s="980">
        <f>SUMIFS('E8.c. KKAuf_BKZ_NAB_IZ'!$L$6:$L$405,'E8.c. KKAuf_BKZ_NAB_IZ'!$B$6:$B$405,$C642,'E8.c. KKAuf_BKZ_NAB_IZ'!$C$6:$C$405,$H642)</f>
        <v>0</v>
      </c>
      <c r="AC642" s="974"/>
      <c r="AD642" s="980">
        <f t="shared" si="207"/>
        <v>0</v>
      </c>
      <c r="AE642" s="984">
        <f>$AE$12</f>
        <v>5.0700000000000002E-2</v>
      </c>
      <c r="AF642" s="984">
        <f>$AF$12</f>
        <v>1.7100000000000001E-2</v>
      </c>
      <c r="AG642" s="984">
        <f>$AG$12</f>
        <v>3.0499999999999999E-2</v>
      </c>
      <c r="AH642" s="982">
        <f t="shared" si="208"/>
        <v>0</v>
      </c>
      <c r="AJ642" s="980"/>
      <c r="AK642" s="984">
        <f>$AK$12</f>
        <v>5.0700000000000002E-2</v>
      </c>
      <c r="AL642" s="984">
        <f>$AL$12</f>
        <v>1.7100000000000001E-2</v>
      </c>
      <c r="AM642" s="984">
        <f>$AM$12</f>
        <v>3.0499999999999999E-2</v>
      </c>
      <c r="AN642" s="982">
        <f t="shared" si="205"/>
        <v>0</v>
      </c>
    </row>
    <row r="643" spans="2:40" x14ac:dyDescent="0.2">
      <c r="B643" s="1447"/>
      <c r="C643" s="1002">
        <f>C641</f>
        <v>0</v>
      </c>
      <c r="D643" s="1450"/>
      <c r="E643" s="1408"/>
      <c r="F643" s="1408"/>
      <c r="G643" s="990"/>
      <c r="H643" s="983">
        <v>2024</v>
      </c>
      <c r="I643" s="972"/>
      <c r="J643" s="803">
        <f t="shared" si="206"/>
        <v>0</v>
      </c>
      <c r="K643" s="804"/>
      <c r="L643" s="803">
        <f t="shared" si="212"/>
        <v>0</v>
      </c>
      <c r="M643" s="804"/>
      <c r="N643" s="803">
        <f t="shared" si="203"/>
        <v>0</v>
      </c>
      <c r="O643" s="804"/>
      <c r="P643" s="803">
        <f t="shared" si="217"/>
        <v>0</v>
      </c>
      <c r="Q643" s="760"/>
      <c r="R643" s="980">
        <f>SUMIFS('E8.a. KKAuf_SAV'!$X$6:$X$2005,'E8.a. KKAuf_SAV'!$B$6:$B$2005,$C643,'E8.a. KKAuf_SAV'!$D$6:$D$2005,$H643)</f>
        <v>0</v>
      </c>
      <c r="S643" s="980">
        <f>SUMIFS('E8.b. KKAuf_WAV'!$N$6:$N$405,'E8.b. KKAuf_WAV'!$B$6:$B$405,$C643,'E8.b. KKAuf_WAV'!$E$6:$E$405,H643)-SUMIFS('E8.b. KKAuf_WAV'!$N$6:$N$405,'E8.b. KKAuf_WAV'!$B$6:$B$405,$C643,'E8.b. KKAuf_WAV'!$C$6:$C$405,"Geschäfts- oder Firmenwert",'E8.b. KKAuf_WAV'!$D$6:$D$405,H643)</f>
        <v>0</v>
      </c>
      <c r="T643" s="974"/>
      <c r="U643" s="980">
        <f>SUMIFS('E8.a. KKAuf_SAV'!$W$6:$W$2005,'E8.a. KKAuf_SAV'!$B$6:$B$2005,$C643,'E8.a. KKAuf_SAV'!$D$6:$D$2005,H643)</f>
        <v>0</v>
      </c>
      <c r="V643" s="980">
        <f>SUMIFS('E8.b. KKAuf_WAV'!$M$6:$M$405,'E8.b. KKAuf_WAV'!$B$6:$B$405,$C643,'E8.b. KKAuf_WAV'!$E$6:$E$405,$H643,'E8.b. KKAuf_WAV'!$C$6:$C$405,"&lt;&gt;"&amp;"geleistete Anzahlungen auf immaterielle Vermögensgegenstände",'E8.b. KKAuf_WAV'!$C$6:$C$405,"&lt;&gt;"&amp;"geleistete Anzahlungen und Anlagen im Bau des Sachanlagevermögens",'E8.b. KKAuf_WAV'!$C$6:$C$405,"&lt;&gt;"&amp;"Geschäfts- oder Firmenwert")</f>
        <v>0</v>
      </c>
      <c r="W643" s="980">
        <f>SUMIFS('E8.b. KKAuf_WAV'!$M$6:$M$405,'E8.b. KKAuf_WAV'!$B$6:$B$405,$C643,'E8.b. KKAuf_WAV'!$E$6:$E$405,H643,'E8.b. KKAuf_WAV'!$C$6:$C$405,"geleistete Anzahlungen und Anlagen im Bau des Sachanlagevermögens")+ SUMIFS('E8.b. KKAuf_WAV'!$M$6:$M$405,'E8.b. KKAuf_WAV'!$B$6:$B$405,$C643,'E8.b. KKAuf_WAV'!$E$6:$E$405,H643,'E8.b. KKAuf_WAV'!$C$6:$C$405,"geleistete Anzahlungen auf immaterielle Vermögensgegenstände")</f>
        <v>0</v>
      </c>
      <c r="X643" s="980">
        <f>SUMIFS('E8.c. KKAuf_BKZ_NAB_IZ'!$K$6:$K$405,'E8.c. KKAuf_BKZ_NAB_IZ'!$B$6:$B$405,$C643,'E8.c. KKAuf_BKZ_NAB_IZ'!$C$6:$C$405,$H643)</f>
        <v>0</v>
      </c>
      <c r="Y643" s="980">
        <f>SUMIFS('E8.a. KKAuf_SAV'!$Y$6:$Y$2005,'E8.a. KKAuf_SAV'!$B$6:$B$2005,$C643,'E8.a. KKAuf_SAV'!$D$6:$D$2005,$H643)</f>
        <v>0</v>
      </c>
      <c r="Z643" s="980">
        <f>SUMIFS('E8.b. KKAuf_WAV'!$O$6:$O$405,'E8.b. KKAuf_WAV'!$B$6:$B$405,$C643,'E8.b. KKAuf_WAV'!$E$6:$E$405,$H643,'E8.b. KKAuf_WAV'!$C$6:$C$405,"&lt;&gt;"&amp;"geleistete Anzahlungen auf immaterielle Vermögensgegenstände",'E8.b. KKAuf_WAV'!$C$6:$C$405,"&lt;&gt;"&amp;"geleistete Anzahlungen und Anlagen im Bau des Sachanlagevermögens",'E8.b. KKAuf_WAV'!$C$6:$C$405,"&lt;&gt;"&amp;"Geschäfts- oder Firmenwert")</f>
        <v>0</v>
      </c>
      <c r="AA643" s="980">
        <f>SUMIFS('E8.b. KKAuf_WAV'!$O$6:$O$405,'E8.b. KKAuf_WAV'!$B$6:$B$405,$C643,'E8.b. KKAuf_WAV'!$E$6:$E$405,H643,'E8.b. KKAuf_WAV'!$C$6:$C$405,"geleistete Anzahlungen und Anlagen im Bau des Sachanlagevermögens")+ SUMIFS('E8.b. KKAuf_WAV'!$O$6:$O$405,'E8.b. KKAuf_WAV'!$B$6:$B$405,$C643,'E8.b. KKAuf_WAV'!$E$6:$E$405,H643,'E8.b. KKAuf_WAV'!$C$6:$C$405,"geleistete Anzahlungen auf immaterielle Vermögensgegenstände")</f>
        <v>0</v>
      </c>
      <c r="AB643" s="980">
        <f>SUMIFS('E8.c. KKAuf_BKZ_NAB_IZ'!$L$6:$L$405,'E8.c. KKAuf_BKZ_NAB_IZ'!$B$6:$B$405,$C643,'E8.c. KKAuf_BKZ_NAB_IZ'!$C$6:$C$405,$H643)</f>
        <v>0</v>
      </c>
      <c r="AC643" s="974"/>
      <c r="AD643" s="980">
        <f t="shared" si="207"/>
        <v>0</v>
      </c>
      <c r="AE643" s="984">
        <f>$AE$13</f>
        <v>6.93E-2</v>
      </c>
      <c r="AF643" s="984">
        <f>$AF$13</f>
        <v>3.8699999999999998E-2</v>
      </c>
      <c r="AG643" s="984">
        <f>$AG$13</f>
        <v>5.0900000000000001E-2</v>
      </c>
      <c r="AH643" s="982">
        <f t="shared" si="208"/>
        <v>0</v>
      </c>
      <c r="AJ643" s="980">
        <f t="shared" si="204"/>
        <v>0</v>
      </c>
      <c r="AK643" s="984">
        <f>$AK$13</f>
        <v>7.0099999999999996E-2</v>
      </c>
      <c r="AL643" s="984">
        <f>$AL$13</f>
        <v>3.6600000000000001E-2</v>
      </c>
      <c r="AM643" s="984">
        <f>$AM$13</f>
        <v>0.05</v>
      </c>
      <c r="AN643" s="982">
        <f t="shared" si="205"/>
        <v>0</v>
      </c>
    </row>
    <row r="644" spans="2:40" ht="15" thickBot="1" x14ac:dyDescent="0.25">
      <c r="B644" s="1447"/>
      <c r="C644" s="1002">
        <f>C641</f>
        <v>0</v>
      </c>
      <c r="D644" s="1450"/>
      <c r="E644" s="1408"/>
      <c r="F644" s="1408"/>
      <c r="G644" s="990"/>
      <c r="H644" s="983">
        <v>2025</v>
      </c>
      <c r="I644" s="972"/>
      <c r="J644" s="803">
        <f t="shared" si="206"/>
        <v>0</v>
      </c>
      <c r="K644" s="804"/>
      <c r="L644" s="803">
        <f t="shared" si="212"/>
        <v>0</v>
      </c>
      <c r="M644" s="804"/>
      <c r="N644" s="803">
        <f t="shared" si="203"/>
        <v>0</v>
      </c>
      <c r="O644" s="804"/>
      <c r="P644" s="803">
        <f t="shared" si="217"/>
        <v>0</v>
      </c>
      <c r="Q644" s="760"/>
      <c r="R644" s="980">
        <f>SUMIFS('E8.a. KKAuf_SAV'!$X$6:$X$2005,'E8.a. KKAuf_SAV'!$B$6:$B$2005,$C644,'E8.a. KKAuf_SAV'!$D$6:$D$2005,$H644)</f>
        <v>0</v>
      </c>
      <c r="S644" s="980">
        <f>SUMIFS('E8.b. KKAuf_WAV'!$N$6:$N$405,'E8.b. KKAuf_WAV'!$B$6:$B$405,$C644,'E8.b. KKAuf_WAV'!$E$6:$E$405,H644)-SUMIFS('E8.b. KKAuf_WAV'!$N$6:$N$405,'E8.b. KKAuf_WAV'!$B$6:$B$405,$C644,'E8.b. KKAuf_WAV'!$C$6:$C$405,"Geschäfts- oder Firmenwert",'E8.b. KKAuf_WAV'!$D$6:$D$405,H644)</f>
        <v>0</v>
      </c>
      <c r="T644" s="974"/>
      <c r="U644" s="980">
        <f>SUMIFS('E8.a. KKAuf_SAV'!$W$6:$W$2005,'E8.a. KKAuf_SAV'!$B$6:$B$2005,$C644,'E8.a. KKAuf_SAV'!$D$6:$D$2005,H644)</f>
        <v>0</v>
      </c>
      <c r="V644" s="980">
        <f>SUMIFS('E8.b. KKAuf_WAV'!$M$6:$M$405,'E8.b. KKAuf_WAV'!$B$6:$B$405,$C644,'E8.b. KKAuf_WAV'!$E$6:$E$405,$H644,'E8.b. KKAuf_WAV'!$C$6:$C$405,"&lt;&gt;"&amp;"geleistete Anzahlungen auf immaterielle Vermögensgegenstände",'E8.b. KKAuf_WAV'!$C$6:$C$405,"&lt;&gt;"&amp;"geleistete Anzahlungen und Anlagen im Bau des Sachanlagevermögens",'E8.b. KKAuf_WAV'!$C$6:$C$405,"&lt;&gt;"&amp;"Geschäfts- oder Firmenwert")</f>
        <v>0</v>
      </c>
      <c r="W644" s="980">
        <f>SUMIFS('E8.b. KKAuf_WAV'!$M$6:$M$405,'E8.b. KKAuf_WAV'!$B$6:$B$405,$C644,'E8.b. KKAuf_WAV'!$E$6:$E$405,H644,'E8.b. KKAuf_WAV'!$C$6:$C$405,"geleistete Anzahlungen und Anlagen im Bau des Sachanlagevermögens")+ SUMIFS('E8.b. KKAuf_WAV'!$M$6:$M$405,'E8.b. KKAuf_WAV'!$B$6:$B$405,$C644,'E8.b. KKAuf_WAV'!$E$6:$E$405,H644,'E8.b. KKAuf_WAV'!$C$6:$C$405,"geleistete Anzahlungen auf immaterielle Vermögensgegenstände")</f>
        <v>0</v>
      </c>
      <c r="X644" s="980">
        <f>SUMIFS('E8.c. KKAuf_BKZ_NAB_IZ'!$K$6:$K$405,'E8.c. KKAuf_BKZ_NAB_IZ'!$B$6:$B$405,$C644,'E8.c. KKAuf_BKZ_NAB_IZ'!$C$6:$C$405,$H644)</f>
        <v>0</v>
      </c>
      <c r="Y644" s="980">
        <f>SUMIFS('E8.a. KKAuf_SAV'!$Y$6:$Y$2005,'E8.a. KKAuf_SAV'!$B$6:$B$2005,$C644,'E8.a. KKAuf_SAV'!$D$6:$D$2005,$H644)</f>
        <v>0</v>
      </c>
      <c r="Z644" s="980">
        <f>SUMIFS('E8.b. KKAuf_WAV'!$O$6:$O$405,'E8.b. KKAuf_WAV'!$B$6:$B$405,$C644,'E8.b. KKAuf_WAV'!$E$6:$E$405,$H644,'E8.b. KKAuf_WAV'!$C$6:$C$405,"&lt;&gt;"&amp;"geleistete Anzahlungen auf immaterielle Vermögensgegenstände",'E8.b. KKAuf_WAV'!$C$6:$C$405,"&lt;&gt;"&amp;"geleistete Anzahlungen und Anlagen im Bau des Sachanlagevermögens",'E8.b. KKAuf_WAV'!$C$6:$C$405,"&lt;&gt;"&amp;"Geschäfts- oder Firmenwert")</f>
        <v>0</v>
      </c>
      <c r="AA644" s="980">
        <f>SUMIFS('E8.b. KKAuf_WAV'!$O$6:$O$405,'E8.b. KKAuf_WAV'!$B$6:$B$405,$C644,'E8.b. KKAuf_WAV'!$E$6:$E$405,H644,'E8.b. KKAuf_WAV'!$C$6:$C$405,"geleistete Anzahlungen und Anlagen im Bau des Sachanlagevermögens")+ SUMIFS('E8.b. KKAuf_WAV'!$O$6:$O$405,'E8.b. KKAuf_WAV'!$B$6:$B$405,$C644,'E8.b. KKAuf_WAV'!$E$6:$E$405,H644,'E8.b. KKAuf_WAV'!$C$6:$C$405,"geleistete Anzahlungen auf immaterielle Vermögensgegenstände")</f>
        <v>0</v>
      </c>
      <c r="AB644" s="980">
        <f>SUMIFS('E8.c. KKAuf_BKZ_NAB_IZ'!$L$6:$L$405,'E8.c. KKAuf_BKZ_NAB_IZ'!$B$6:$B$405,$C644,'E8.c. KKAuf_BKZ_NAB_IZ'!$C$6:$C$405,$H644)</f>
        <v>0</v>
      </c>
      <c r="AC644" s="974"/>
      <c r="AD644" s="980">
        <f t="shared" si="207"/>
        <v>0</v>
      </c>
      <c r="AE644" s="984">
        <f>$AE$14</f>
        <v>7.0099999999999996E-2</v>
      </c>
      <c r="AF644" s="984">
        <f>$AF$14</f>
        <v>3.6600000000000001E-2</v>
      </c>
      <c r="AG644" s="984">
        <f>$AG$14</f>
        <v>0.05</v>
      </c>
      <c r="AH644" s="982">
        <f t="shared" si="208"/>
        <v>0</v>
      </c>
      <c r="AJ644" s="980">
        <f t="shared" si="204"/>
        <v>0</v>
      </c>
      <c r="AK644" s="984">
        <f>$AK$14</f>
        <v>7.0099999999999996E-2</v>
      </c>
      <c r="AL644" s="984">
        <f>$AL$14</f>
        <v>3.6600000000000001E-2</v>
      </c>
      <c r="AM644" s="984">
        <f>$AM$14</f>
        <v>0.05</v>
      </c>
      <c r="AN644" s="982">
        <f t="shared" si="205"/>
        <v>0</v>
      </c>
    </row>
    <row r="645" spans="2:40" ht="15" hidden="1" thickBot="1" x14ac:dyDescent="0.25">
      <c r="B645" s="1447"/>
      <c r="C645" s="1002">
        <f>C641</f>
        <v>0</v>
      </c>
      <c r="D645" s="1450"/>
      <c r="E645" s="1408"/>
      <c r="F645" s="1408"/>
      <c r="G645" s="990"/>
      <c r="H645" s="983">
        <v>2026</v>
      </c>
      <c r="I645" s="972"/>
      <c r="J645" s="803">
        <f t="shared" si="206"/>
        <v>0</v>
      </c>
      <c r="K645" s="804"/>
      <c r="L645" s="803">
        <f t="shared" si="212"/>
        <v>0</v>
      </c>
      <c r="M645" s="804"/>
      <c r="N645" s="803">
        <f t="shared" si="203"/>
        <v>0</v>
      </c>
      <c r="O645" s="804"/>
      <c r="P645" s="803">
        <f t="shared" si="217"/>
        <v>0</v>
      </c>
      <c r="Q645" s="760"/>
      <c r="R645" s="980">
        <f>SUMIFS('E8.a. KKAuf_SAV'!$X$6:$X$2005,'E8.a. KKAuf_SAV'!$B$6:$B$2005,$C645,'E8.a. KKAuf_SAV'!$D$6:$D$2005,$H645)</f>
        <v>0</v>
      </c>
      <c r="S645" s="980">
        <f>SUMIFS('E8.b. KKAuf_WAV'!$N$6:$N$405,'E8.b. KKAuf_WAV'!$B$6:$B$405,$C645,'E8.b. KKAuf_WAV'!$E$6:$E$405,H645)-SUMIFS('E8.b. KKAuf_WAV'!$N$6:$N$405,'E8.b. KKAuf_WAV'!$B$6:$B$405,$C645,'E8.b. KKAuf_WAV'!$C$6:$C$405,"Geschäfts- oder Firmenwert",'E8.b. KKAuf_WAV'!$D$6:$D$405,H645)</f>
        <v>0</v>
      </c>
      <c r="T645" s="974"/>
      <c r="U645" s="980">
        <f>SUMIFS('E8.a. KKAuf_SAV'!$W$6:$W$2005,'E8.a. KKAuf_SAV'!$B$6:$B$2005,$C645,'E8.a. KKAuf_SAV'!$D$6:$D$2005,H645)</f>
        <v>0</v>
      </c>
      <c r="V645" s="980">
        <f>SUMIFS('E8.b. KKAuf_WAV'!$M$6:$M$405,'E8.b. KKAuf_WAV'!$B$6:$B$405,$C645,'E8.b. KKAuf_WAV'!$E$6:$E$405,$H645,'E8.b. KKAuf_WAV'!$C$6:$C$405,"&lt;&gt;"&amp;"geleistete Anzahlungen auf immaterielle Vermögensgegenstände",'E8.b. KKAuf_WAV'!$C$6:$C$405,"&lt;&gt;"&amp;"geleistete Anzahlungen und Anlagen im Bau des Sachanlagevermögens",'E8.b. KKAuf_WAV'!$C$6:$C$405,"&lt;&gt;"&amp;"Geschäfts- oder Firmenwert")</f>
        <v>0</v>
      </c>
      <c r="W645" s="980">
        <f>SUMIFS('E8.b. KKAuf_WAV'!$M$6:$M$405,'E8.b. KKAuf_WAV'!$B$6:$B$405,$C645,'E8.b. KKAuf_WAV'!$E$6:$E$405,H645,'E8.b. KKAuf_WAV'!$C$6:$C$405,"geleistete Anzahlungen und Anlagen im Bau des Sachanlagevermögens")+ SUMIFS('E8.b. KKAuf_WAV'!$M$6:$M$405,'E8.b. KKAuf_WAV'!$B$6:$B$405,$C645,'E8.b. KKAuf_WAV'!$E$6:$E$405,H645,'E8.b. KKAuf_WAV'!$C$6:$C$405,"geleistete Anzahlungen auf immaterielle Vermögensgegenstände")</f>
        <v>0</v>
      </c>
      <c r="X645" s="980">
        <f>SUMIFS('E8.c. KKAuf_BKZ_NAB_IZ'!$K$6:$K$405,'E8.c. KKAuf_BKZ_NAB_IZ'!$B$6:$B$405,$C645,'E8.c. KKAuf_BKZ_NAB_IZ'!$C$6:$C$405,$H645)</f>
        <v>0</v>
      </c>
      <c r="Y645" s="980">
        <f>SUMIFS('E8.a. KKAuf_SAV'!$Y$6:$Y$2005,'E8.a. KKAuf_SAV'!$B$6:$B$2005,$C645,'E8.a. KKAuf_SAV'!$D$6:$D$2005,$H645)</f>
        <v>0</v>
      </c>
      <c r="Z645" s="980">
        <f>SUMIFS('E8.b. KKAuf_WAV'!$O$6:$O$405,'E8.b. KKAuf_WAV'!$B$6:$B$405,$C645,'E8.b. KKAuf_WAV'!$E$6:$E$405,$H645,'E8.b. KKAuf_WAV'!$C$6:$C$405,"&lt;&gt;"&amp;"geleistete Anzahlungen auf immaterielle Vermögensgegenstände",'E8.b. KKAuf_WAV'!$C$6:$C$405,"&lt;&gt;"&amp;"geleistete Anzahlungen und Anlagen im Bau des Sachanlagevermögens",'E8.b. KKAuf_WAV'!$C$6:$C$405,"&lt;&gt;"&amp;"Geschäfts- oder Firmenwert")</f>
        <v>0</v>
      </c>
      <c r="AA645" s="980">
        <f>SUMIFS('E8.b. KKAuf_WAV'!$O$6:$O$405,'E8.b. KKAuf_WAV'!$B$6:$B$405,$C645,'E8.b. KKAuf_WAV'!$E$6:$E$405,H645,'E8.b. KKAuf_WAV'!$C$6:$C$405,"geleistete Anzahlungen und Anlagen im Bau des Sachanlagevermögens")+ SUMIFS('E8.b. KKAuf_WAV'!$O$6:$O$405,'E8.b. KKAuf_WAV'!$B$6:$B$405,$C645,'E8.b. KKAuf_WAV'!$E$6:$E$405,H645,'E8.b. KKAuf_WAV'!$C$6:$C$405,"geleistete Anzahlungen auf immaterielle Vermögensgegenstände")</f>
        <v>0</v>
      </c>
      <c r="AB645" s="980">
        <f>SUMIFS('E8.c. KKAuf_BKZ_NAB_IZ'!$L$6:$L$405,'E8.c. KKAuf_BKZ_NAB_IZ'!$B$6:$B$405,$C645,'E8.c. KKAuf_BKZ_NAB_IZ'!$C$6:$C$405,$H645)</f>
        <v>0</v>
      </c>
      <c r="AC645" s="974"/>
      <c r="AD645" s="980">
        <f t="shared" si="207"/>
        <v>0</v>
      </c>
      <c r="AE645" s="984">
        <f>$AE$15</f>
        <v>0</v>
      </c>
      <c r="AF645" s="984">
        <f>$AF$15</f>
        <v>0</v>
      </c>
      <c r="AG645" s="984">
        <f>$AG$15</f>
        <v>0</v>
      </c>
      <c r="AH645" s="982">
        <f t="shared" si="208"/>
        <v>0</v>
      </c>
      <c r="AJ645" s="980">
        <f t="shared" si="204"/>
        <v>0</v>
      </c>
      <c r="AK645" s="984">
        <f>$AK$15</f>
        <v>0</v>
      </c>
      <c r="AL645" s="984">
        <f>$AL$15</f>
        <v>0</v>
      </c>
      <c r="AM645" s="984">
        <f>$AM$15</f>
        <v>0</v>
      </c>
      <c r="AN645" s="982">
        <f t="shared" si="205"/>
        <v>0</v>
      </c>
    </row>
    <row r="646" spans="2:40" ht="15" hidden="1" thickBot="1" x14ac:dyDescent="0.25">
      <c r="B646" s="1447"/>
      <c r="C646" s="1002">
        <f>C641</f>
        <v>0</v>
      </c>
      <c r="D646" s="1450"/>
      <c r="E646" s="1408"/>
      <c r="F646" s="1408"/>
      <c r="G646" s="990"/>
      <c r="H646" s="983">
        <v>2027</v>
      </c>
      <c r="I646" s="972"/>
      <c r="J646" s="803">
        <f t="shared" si="206"/>
        <v>0</v>
      </c>
      <c r="K646" s="804"/>
      <c r="L646" s="803">
        <f t="shared" si="212"/>
        <v>0</v>
      </c>
      <c r="M646" s="804"/>
      <c r="N646" s="803">
        <f t="shared" si="203"/>
        <v>0</v>
      </c>
      <c r="O646" s="804"/>
      <c r="P646" s="803">
        <f t="shared" si="217"/>
        <v>0</v>
      </c>
      <c r="Q646" s="760"/>
      <c r="R646" s="980">
        <f>SUMIFS('E8.a. KKAuf_SAV'!$X$6:$X$2005,'E8.a. KKAuf_SAV'!$B$6:$B$2005,$C646,'E8.a. KKAuf_SAV'!$D$6:$D$2005,$H646)</f>
        <v>0</v>
      </c>
      <c r="S646" s="980">
        <f>SUMIFS('E8.b. KKAuf_WAV'!$N$6:$N$405,'E8.b. KKAuf_WAV'!$B$6:$B$405,$C646,'E8.b. KKAuf_WAV'!$E$6:$E$405,H646)-SUMIFS('E8.b. KKAuf_WAV'!$N$6:$N$405,'E8.b. KKAuf_WAV'!$B$6:$B$405,$C646,'E8.b. KKAuf_WAV'!$C$6:$C$405,"Geschäfts- oder Firmenwert",'E8.b. KKAuf_WAV'!$D$6:$D$405,H646)</f>
        <v>0</v>
      </c>
      <c r="T646" s="974"/>
      <c r="U646" s="980">
        <f>SUMIFS('E8.a. KKAuf_SAV'!$W$6:$W$2005,'E8.a. KKAuf_SAV'!$B$6:$B$2005,$C646,'E8.a. KKAuf_SAV'!$D$6:$D$2005,H646)</f>
        <v>0</v>
      </c>
      <c r="V646" s="980">
        <f>SUMIFS('E8.b. KKAuf_WAV'!$M$6:$M$405,'E8.b. KKAuf_WAV'!$B$6:$B$405,$C646,'E8.b. KKAuf_WAV'!$E$6:$E$405,$H646,'E8.b. KKAuf_WAV'!$C$6:$C$405,"&lt;&gt;"&amp;"geleistete Anzahlungen auf immaterielle Vermögensgegenstände",'E8.b. KKAuf_WAV'!$C$6:$C$405,"&lt;&gt;"&amp;"geleistete Anzahlungen und Anlagen im Bau des Sachanlagevermögens",'E8.b. KKAuf_WAV'!$C$6:$C$405,"&lt;&gt;"&amp;"Geschäfts- oder Firmenwert")</f>
        <v>0</v>
      </c>
      <c r="W646" s="980">
        <f>SUMIFS('E8.b. KKAuf_WAV'!$M$6:$M$405,'E8.b. KKAuf_WAV'!$B$6:$B$405,$C646,'E8.b. KKAuf_WAV'!$E$6:$E$405,H646,'E8.b. KKAuf_WAV'!$C$6:$C$405,"geleistete Anzahlungen und Anlagen im Bau des Sachanlagevermögens")+ SUMIFS('E8.b. KKAuf_WAV'!$M$6:$M$405,'E8.b. KKAuf_WAV'!$B$6:$B$405,$C646,'E8.b. KKAuf_WAV'!$E$6:$E$405,H646,'E8.b. KKAuf_WAV'!$C$6:$C$405,"geleistete Anzahlungen auf immaterielle Vermögensgegenstände")</f>
        <v>0</v>
      </c>
      <c r="X646" s="980">
        <f>SUMIFS('E8.c. KKAuf_BKZ_NAB_IZ'!$K$6:$K$405,'E8.c. KKAuf_BKZ_NAB_IZ'!$B$6:$B$405,$C646,'E8.c. KKAuf_BKZ_NAB_IZ'!$C$6:$C$405,$H646)</f>
        <v>0</v>
      </c>
      <c r="Y646" s="980">
        <f>SUMIFS('E8.a. KKAuf_SAV'!$Y$6:$Y$2005,'E8.a. KKAuf_SAV'!$B$6:$B$2005,$C646,'E8.a. KKAuf_SAV'!$D$6:$D$2005,$H646)</f>
        <v>0</v>
      </c>
      <c r="Z646" s="980">
        <f>SUMIFS('E8.b. KKAuf_WAV'!$O$6:$O$405,'E8.b. KKAuf_WAV'!$B$6:$B$405,$C646,'E8.b. KKAuf_WAV'!$E$6:$E$405,$H646,'E8.b. KKAuf_WAV'!$C$6:$C$405,"&lt;&gt;"&amp;"geleistete Anzahlungen auf immaterielle Vermögensgegenstände",'E8.b. KKAuf_WAV'!$C$6:$C$405,"&lt;&gt;"&amp;"geleistete Anzahlungen und Anlagen im Bau des Sachanlagevermögens",'E8.b. KKAuf_WAV'!$C$6:$C$405,"&lt;&gt;"&amp;"Geschäfts- oder Firmenwert")</f>
        <v>0</v>
      </c>
      <c r="AA646" s="980">
        <f>SUMIFS('E8.b. KKAuf_WAV'!$O$6:$O$405,'E8.b. KKAuf_WAV'!$B$6:$B$405,$C646,'E8.b. KKAuf_WAV'!$E$6:$E$405,H646,'E8.b. KKAuf_WAV'!$C$6:$C$405,"geleistete Anzahlungen und Anlagen im Bau des Sachanlagevermögens")+ SUMIFS('E8.b. KKAuf_WAV'!$O$6:$O$405,'E8.b. KKAuf_WAV'!$B$6:$B$405,$C646,'E8.b. KKAuf_WAV'!$E$6:$E$405,H646,'E8.b. KKAuf_WAV'!$C$6:$C$405,"geleistete Anzahlungen auf immaterielle Vermögensgegenstände")</f>
        <v>0</v>
      </c>
      <c r="AB646" s="980">
        <f>SUMIFS('E8.c. KKAuf_BKZ_NAB_IZ'!$L$6:$L$405,'E8.c. KKAuf_BKZ_NAB_IZ'!$B$6:$B$405,$C646,'E8.c. KKAuf_BKZ_NAB_IZ'!$C$6:$C$405,$H646)</f>
        <v>0</v>
      </c>
      <c r="AC646" s="974"/>
      <c r="AD646" s="980">
        <f t="shared" si="207"/>
        <v>0</v>
      </c>
      <c r="AE646" s="984">
        <f>$AE$16</f>
        <v>0</v>
      </c>
      <c r="AF646" s="984">
        <f>$AF$16</f>
        <v>0</v>
      </c>
      <c r="AG646" s="984">
        <f>$AG$16</f>
        <v>0</v>
      </c>
      <c r="AH646" s="982">
        <f t="shared" si="208"/>
        <v>0</v>
      </c>
      <c r="AJ646" s="980">
        <f t="shared" si="204"/>
        <v>0</v>
      </c>
      <c r="AK646" s="984">
        <f>$AK$16</f>
        <v>0</v>
      </c>
      <c r="AL646" s="984">
        <f>$AL$16</f>
        <v>0</v>
      </c>
      <c r="AM646" s="984">
        <f>$AM$16</f>
        <v>0</v>
      </c>
      <c r="AN646" s="982">
        <f t="shared" si="205"/>
        <v>0</v>
      </c>
    </row>
    <row r="647" spans="2:40" ht="15" hidden="1" thickBot="1" x14ac:dyDescent="0.25">
      <c r="B647" s="1448"/>
      <c r="C647" s="1003">
        <f>C641</f>
        <v>0</v>
      </c>
      <c r="D647" s="1451"/>
      <c r="E647" s="1409"/>
      <c r="F647" s="1409"/>
      <c r="G647" s="970"/>
      <c r="H647" s="986">
        <v>2028</v>
      </c>
      <c r="I647" s="972"/>
      <c r="J647" s="815">
        <f t="shared" si="206"/>
        <v>0</v>
      </c>
      <c r="K647" s="804"/>
      <c r="L647" s="814">
        <f t="shared" si="212"/>
        <v>0</v>
      </c>
      <c r="M647" s="804"/>
      <c r="N647" s="814">
        <f t="shared" si="203"/>
        <v>0</v>
      </c>
      <c r="O647" s="804"/>
      <c r="P647" s="814">
        <f t="shared" si="217"/>
        <v>0</v>
      </c>
      <c r="Q647" s="760"/>
      <c r="R647" s="987">
        <f>SUMIFS('E8.a. KKAuf_SAV'!$X$6:$X$2005,'E8.a. KKAuf_SAV'!$B$6:$B$2005,$C647,'E8.a. KKAuf_SAV'!$D$6:$D$2005,$H647)</f>
        <v>0</v>
      </c>
      <c r="S647" s="987">
        <f>SUMIFS('E8.b. KKAuf_WAV'!$N$6:$N$405,'E8.b. KKAuf_WAV'!$B$6:$B$405,$C647,'E8.b. KKAuf_WAV'!$E$6:$E$405,H647)-SUMIFS('E8.b. KKAuf_WAV'!$N$6:$N$405,'E8.b. KKAuf_WAV'!$B$6:$B$405,$C647,'E8.b. KKAuf_WAV'!$C$6:$C$405,"Geschäfts- oder Firmenwert",'E8.b. KKAuf_WAV'!$D$6:$D$405,H647)</f>
        <v>0</v>
      </c>
      <c r="T647" s="974"/>
      <c r="U647" s="987">
        <f>SUMIFS('E8.a. KKAuf_SAV'!$W$6:$W$2005,'E8.a. KKAuf_SAV'!$B$6:$B$2005,$C647,'E8.a. KKAuf_SAV'!$D$6:$D$2005,H647)</f>
        <v>0</v>
      </c>
      <c r="V647" s="987">
        <f>SUMIFS('E8.b. KKAuf_WAV'!$M$6:$M$405,'E8.b. KKAuf_WAV'!$B$6:$B$405,$C647,'E8.b. KKAuf_WAV'!$E$6:$E$405,$H647,'E8.b. KKAuf_WAV'!$C$6:$C$405,"&lt;&gt;"&amp;"geleistete Anzahlungen auf immaterielle Vermögensgegenstände",'E8.b. KKAuf_WAV'!$C$6:$C$405,"&lt;&gt;"&amp;"geleistete Anzahlungen und Anlagen im Bau des Sachanlagevermögens",'E8.b. KKAuf_WAV'!$C$6:$C$405,"&lt;&gt;"&amp;"Geschäfts- oder Firmenwert")</f>
        <v>0</v>
      </c>
      <c r="W647" s="987">
        <f>SUMIFS('E8.b. KKAuf_WAV'!$M$6:$M$405,'E8.b. KKAuf_WAV'!$B$6:$B$405,$C647,'E8.b. KKAuf_WAV'!$E$6:$E$405,H647,'E8.b. KKAuf_WAV'!$C$6:$C$405,"geleistete Anzahlungen und Anlagen im Bau des Sachanlagevermögens")+ SUMIFS('E8.b. KKAuf_WAV'!$M$6:$M$405,'E8.b. KKAuf_WAV'!$B$6:$B$405,$C647,'E8.b. KKAuf_WAV'!$E$6:$E$405,H647,'E8.b. KKAuf_WAV'!$C$6:$C$405,"geleistete Anzahlungen auf immaterielle Vermögensgegenstände")</f>
        <v>0</v>
      </c>
      <c r="X647" s="987">
        <f>SUMIFS('E8.c. KKAuf_BKZ_NAB_IZ'!$K$6:$K$405,'E8.c. KKAuf_BKZ_NAB_IZ'!$B$6:$B$405,$C647,'E8.c. KKAuf_BKZ_NAB_IZ'!$C$6:$C$405,$H647)</f>
        <v>0</v>
      </c>
      <c r="Y647" s="987">
        <f>SUMIFS('E8.a. KKAuf_SAV'!$Y$6:$Y$2005,'E8.a. KKAuf_SAV'!$B$6:$B$2005,$C647,'E8.a. KKAuf_SAV'!$D$6:$D$2005,$H647)</f>
        <v>0</v>
      </c>
      <c r="Z647" s="987">
        <f>SUMIFS('E8.b. KKAuf_WAV'!$O$6:$O$405,'E8.b. KKAuf_WAV'!$B$6:$B$405,$C647,'E8.b. KKAuf_WAV'!$E$6:$E$405,$H647,'E8.b. KKAuf_WAV'!$C$6:$C$405,"&lt;&gt;"&amp;"geleistete Anzahlungen auf immaterielle Vermögensgegenstände",'E8.b. KKAuf_WAV'!$C$6:$C$405,"&lt;&gt;"&amp;"geleistete Anzahlungen und Anlagen im Bau des Sachanlagevermögens",'E8.b. KKAuf_WAV'!$C$6:$C$405,"&lt;&gt;"&amp;"Geschäfts- oder Firmenwert")</f>
        <v>0</v>
      </c>
      <c r="AA647" s="987">
        <f>SUMIFS('E8.b. KKAuf_WAV'!$O$6:$O$405,'E8.b. KKAuf_WAV'!$B$6:$B$405,$C647,'E8.b. KKAuf_WAV'!$E$6:$E$405,H647,'E8.b. KKAuf_WAV'!$C$6:$C$405,"geleistete Anzahlungen und Anlagen im Bau des Sachanlagevermögens")+ SUMIFS('E8.b. KKAuf_WAV'!$O$6:$O$405,'E8.b. KKAuf_WAV'!$B$6:$B$405,$C647,'E8.b. KKAuf_WAV'!$E$6:$E$405,H647,'E8.b. KKAuf_WAV'!$C$6:$C$405,"geleistete Anzahlungen auf immaterielle Vermögensgegenstände")</f>
        <v>0</v>
      </c>
      <c r="AB647" s="987">
        <f>SUMIFS('E8.c. KKAuf_BKZ_NAB_IZ'!$L$6:$L$405,'E8.c. KKAuf_BKZ_NAB_IZ'!$B$6:$B$405,$C647,'E8.c. KKAuf_BKZ_NAB_IZ'!$C$6:$C$405,$H647)</f>
        <v>0</v>
      </c>
      <c r="AC647" s="974"/>
      <c r="AD647" s="987">
        <f t="shared" si="207"/>
        <v>0</v>
      </c>
      <c r="AE647" s="988">
        <f>$AE$17</f>
        <v>0</v>
      </c>
      <c r="AF647" s="988">
        <f>$AF$17</f>
        <v>0</v>
      </c>
      <c r="AG647" s="988">
        <f>$AG$17</f>
        <v>0</v>
      </c>
      <c r="AH647" s="989">
        <f t="shared" si="208"/>
        <v>0</v>
      </c>
      <c r="AJ647" s="987">
        <f t="shared" si="204"/>
        <v>0</v>
      </c>
      <c r="AK647" s="988">
        <f>$AK$17</f>
        <v>0</v>
      </c>
      <c r="AL647" s="988">
        <f>$AL$17</f>
        <v>0</v>
      </c>
      <c r="AM647" s="988">
        <f>$AM$17</f>
        <v>0</v>
      </c>
      <c r="AN647" s="989">
        <f t="shared" si="205"/>
        <v>0</v>
      </c>
    </row>
    <row r="648" spans="2:40" ht="14.25" customHeight="1" x14ac:dyDescent="0.2">
      <c r="B648" s="1446"/>
      <c r="C648" s="1001">
        <f>B648</f>
        <v>0</v>
      </c>
      <c r="D648" s="1449"/>
      <c r="E648" s="1407"/>
      <c r="F648" s="1410"/>
      <c r="G648" s="990"/>
      <c r="H648" s="991">
        <v>2022</v>
      </c>
      <c r="I648" s="972"/>
      <c r="J648" s="813">
        <f t="shared" si="206"/>
        <v>0</v>
      </c>
      <c r="K648" s="804"/>
      <c r="L648" s="813">
        <f t="shared" si="212"/>
        <v>0</v>
      </c>
      <c r="M648" s="804"/>
      <c r="N648" s="813">
        <f t="shared" si="203"/>
        <v>0</v>
      </c>
      <c r="O648" s="804"/>
      <c r="P648" s="813">
        <f t="shared" ref="P648:P654" si="218">IFERROR((AJ648*AK648+AD648*AE648)*0.4*0.035*$F$648,0)</f>
        <v>0</v>
      </c>
      <c r="Q648" s="760"/>
      <c r="R648" s="992">
        <f>SUMIFS('E8.a. KKAuf_SAV'!$X$6:$X$2005,'E8.a. KKAuf_SAV'!$B$6:$B$2005,$C648,'E8.a. KKAuf_SAV'!$D$6:$D$2005,$H648)</f>
        <v>0</v>
      </c>
      <c r="S648" s="992">
        <f>SUMIFS('E8.b. KKAuf_WAV'!$N$6:$N$405,'E8.b. KKAuf_WAV'!$B$6:$B$405,$C648,'E8.b. KKAuf_WAV'!$E$6:$E$405,H648)-SUMIFS('E8.b. KKAuf_WAV'!$N$6:$N$405,'E8.b. KKAuf_WAV'!$B$6:$B$405,$C648,'E8.b. KKAuf_WAV'!$C$6:$C$405,"Geschäfts- oder Firmenwert",'E8.b. KKAuf_WAV'!$D$6:$D$405,H648)</f>
        <v>0</v>
      </c>
      <c r="T648" s="974"/>
      <c r="U648" s="992">
        <f>SUMIFS('E8.a. KKAuf_SAV'!$W$6:$W$2005,'E8.a. KKAuf_SAV'!$B$6:$B$2005,$C648,'E8.a. KKAuf_SAV'!$D$6:$D$2005,H648)</f>
        <v>0</v>
      </c>
      <c r="V648" s="992">
        <f>SUMIFS('E8.b. KKAuf_WAV'!$M$6:$M$405,'E8.b. KKAuf_WAV'!$B$6:$B$405,$C648,'E8.b. KKAuf_WAV'!$E$6:$E$405,$H648,'E8.b. KKAuf_WAV'!$C$6:$C$405,"&lt;&gt;"&amp;"geleistete Anzahlungen auf immaterielle Vermögensgegenstände",'E8.b. KKAuf_WAV'!$C$6:$C$405,"&lt;&gt;"&amp;"geleistete Anzahlungen und Anlagen im Bau des Sachanlagevermögens",'E8.b. KKAuf_WAV'!$C$6:$C$405,"&lt;&gt;"&amp;"Geschäfts- oder Firmenwert")</f>
        <v>0</v>
      </c>
      <c r="W648" s="992">
        <f>SUMIFS('E8.b. KKAuf_WAV'!$M$6:$M$405,'E8.b. KKAuf_WAV'!$B$6:$B$405,$C648,'E8.b. KKAuf_WAV'!$E$6:$E$405,Listen!$AA$3,'E8.b. KKAuf_WAV'!$C$6:$C$405,"geleistete Anzahlungen und Anlagen im Bau des Sachanlagevermögens")+ SUMIFS('E8.b. KKAuf_WAV'!$M$6:$M$405,'E8.b. KKAuf_WAV'!$B$6:$B$405,$C648,'E8.b. KKAuf_WAV'!$E$6:$E$405,Listen!$AA$3,'E8.b. KKAuf_WAV'!$C$6:$C$405,"geleistete Anzahlungen auf immaterielle Vermögensgegenstände")</f>
        <v>0</v>
      </c>
      <c r="X648" s="992">
        <f>SUMIFS('E8.c. KKAuf_BKZ_NAB_IZ'!$K$6:$K$405,'E8.c. KKAuf_BKZ_NAB_IZ'!$B$6:$B$405,$C648,'E8.c. KKAuf_BKZ_NAB_IZ'!$C$6:$C$405,$H648)</f>
        <v>0</v>
      </c>
      <c r="Y648" s="992">
        <f>SUMIFS('E8.a. KKAuf_SAV'!$Y$6:$Y$2005,'E8.a. KKAuf_SAV'!$B$6:$B$2005,$C648,'E8.a. KKAuf_SAV'!$D$6:$D$2005,$H648)</f>
        <v>0</v>
      </c>
      <c r="Z648" s="992">
        <f>SUMIFS('E8.b. KKAuf_WAV'!$O$6:$O$405,'E8.b. KKAuf_WAV'!$B$6:$B$405,$C648,'E8.b. KKAuf_WAV'!$E$6:$E$405,$H648,'E8.b. KKAuf_WAV'!$C$6:$C$405,"&lt;&gt;"&amp;"geleistete Anzahlungen auf immaterielle Vermögensgegenstände",'E8.b. KKAuf_WAV'!$C$6:$C$405,"&lt;&gt;"&amp;"geleistete Anzahlungen und Anlagen im Bau des Sachanlagevermögens",'E8.b. KKAuf_WAV'!$C$6:$C$405,"&lt;&gt;"&amp;"Geschäfts- oder Firmenwert")</f>
        <v>0</v>
      </c>
      <c r="AA648" s="992">
        <f>SUMIFS('E8.b. KKAuf_WAV'!$O$6:$O$405,'E8.b. KKAuf_WAV'!$B$6:$B$405,$C648,'E8.b. KKAuf_WAV'!$E$6:$E$405,Listen!$AA$3,'E8.b. KKAuf_WAV'!$C$6:$C$405,"geleistete Anzahlungen und Anlagen im Bau des Sachanlagevermögens")+ SUMIFS('E8.b. KKAuf_WAV'!$O$6:$O$405,'E8.b. KKAuf_WAV'!$B$6:$B$405,$C648,'E8.b. KKAuf_WAV'!$E$6:$E$405,Listen!$AA$3,'E8.b. KKAuf_WAV'!$C$6:$C$405,"geleistete Anzahlungen auf immaterielle Vermögensgegenstände")</f>
        <v>0</v>
      </c>
      <c r="AB648" s="992">
        <f>SUMIFS('E8.c. KKAuf_BKZ_NAB_IZ'!$L$6:$L$405,'E8.c. KKAuf_BKZ_NAB_IZ'!$B$6:$B$405,$C648,'E8.c. KKAuf_BKZ_NAB_IZ'!$C$6:$C$405,$H648)</f>
        <v>0</v>
      </c>
      <c r="AC648" s="974"/>
      <c r="AD648" s="992">
        <f t="shared" si="207"/>
        <v>0</v>
      </c>
      <c r="AE648" s="993">
        <f>$AE$11</f>
        <v>5.0700000000000002E-2</v>
      </c>
      <c r="AF648" s="993">
        <f>$AF$11</f>
        <v>1.7100000000000001E-2</v>
      </c>
      <c r="AG648" s="993">
        <f>$AG$11</f>
        <v>3.0499999999999999E-2</v>
      </c>
      <c r="AH648" s="994">
        <f t="shared" si="208"/>
        <v>0</v>
      </c>
      <c r="AJ648" s="992">
        <f t="shared" si="204"/>
        <v>0</v>
      </c>
      <c r="AK648" s="993">
        <f>$AK$11</f>
        <v>5.0700000000000002E-2</v>
      </c>
      <c r="AL648" s="993">
        <f>$AL$11</f>
        <v>1.7100000000000001E-2</v>
      </c>
      <c r="AM648" s="993">
        <f>$AM$11</f>
        <v>3.0499999999999999E-2</v>
      </c>
      <c r="AN648" s="994">
        <f t="shared" si="205"/>
        <v>0</v>
      </c>
    </row>
    <row r="649" spans="2:40" x14ac:dyDescent="0.2">
      <c r="B649" s="1447"/>
      <c r="C649" s="1002">
        <f>C648</f>
        <v>0</v>
      </c>
      <c r="D649" s="1450"/>
      <c r="E649" s="1408"/>
      <c r="F649" s="1408"/>
      <c r="G649" s="990"/>
      <c r="H649" s="983">
        <v>2023</v>
      </c>
      <c r="I649" s="972"/>
      <c r="J649" s="805">
        <f t="shared" si="206"/>
        <v>0</v>
      </c>
      <c r="K649" s="804"/>
      <c r="L649" s="803">
        <f t="shared" si="212"/>
        <v>0</v>
      </c>
      <c r="M649" s="804"/>
      <c r="N649" s="803">
        <f t="shared" si="203"/>
        <v>0</v>
      </c>
      <c r="O649" s="804"/>
      <c r="P649" s="803">
        <f t="shared" si="218"/>
        <v>0</v>
      </c>
      <c r="Q649" s="760"/>
      <c r="R649" s="980">
        <f>SUMIFS('E8.a. KKAuf_SAV'!$X$6:$X$2005,'E8.a. KKAuf_SAV'!$B$6:$B$2005,$C649,'E8.a. KKAuf_SAV'!$D$6:$D$2005,$H649)</f>
        <v>0</v>
      </c>
      <c r="S649" s="980">
        <f>SUMIFS('E8.b. KKAuf_WAV'!$N$6:$N$405,'E8.b. KKAuf_WAV'!$B$6:$B$405,$C649,'E8.b. KKAuf_WAV'!$E$6:$E$405,H649)-SUMIFS('E8.b. KKAuf_WAV'!$N$6:$N$405,'E8.b. KKAuf_WAV'!$B$6:$B$405,$C649,'E8.b. KKAuf_WAV'!$C$6:$C$405,"Geschäfts- oder Firmenwert",'E8.b. KKAuf_WAV'!$D$6:$D$405,H649)</f>
        <v>0</v>
      </c>
      <c r="T649" s="974"/>
      <c r="U649" s="980">
        <f>SUMIFS('E8.a. KKAuf_SAV'!$W$6:$W$2005,'E8.a. KKAuf_SAV'!$B$6:$B$2005,$C649,'E8.a. KKAuf_SAV'!$D$6:$D$2005,H649)</f>
        <v>0</v>
      </c>
      <c r="V649" s="980">
        <f>SUMIFS('E8.b. KKAuf_WAV'!$M$6:$M$405,'E8.b. KKAuf_WAV'!$B$6:$B$405,$C649,'E8.b. KKAuf_WAV'!$E$6:$E$405,$H649,'E8.b. KKAuf_WAV'!$C$6:$C$405,"&lt;&gt;"&amp;"geleistete Anzahlungen auf immaterielle Vermögensgegenstände",'E8.b. KKAuf_WAV'!$C$6:$C$405,"&lt;&gt;"&amp;"geleistete Anzahlungen und Anlagen im Bau des Sachanlagevermögens",'E8.b. KKAuf_WAV'!$C$6:$C$405,"&lt;&gt;"&amp;"Geschäfts- oder Firmenwert")</f>
        <v>0</v>
      </c>
      <c r="W649" s="980"/>
      <c r="X649" s="980">
        <f>SUMIFS('E8.c. KKAuf_BKZ_NAB_IZ'!$K$6:$K$405,'E8.c. KKAuf_BKZ_NAB_IZ'!$B$6:$B$405,$C649,'E8.c. KKAuf_BKZ_NAB_IZ'!$C$6:$C$405,$H649)</f>
        <v>0</v>
      </c>
      <c r="Y649" s="980">
        <f>SUMIFS('E8.a. KKAuf_SAV'!$Y$6:$Y$2005,'E8.a. KKAuf_SAV'!$B$6:$B$2005,$C649,'E8.a. KKAuf_SAV'!$D$6:$D$2005,$H649)</f>
        <v>0</v>
      </c>
      <c r="Z649" s="980">
        <f>SUMIFS('E8.b. KKAuf_WAV'!$O$6:$O$405,'E8.b. KKAuf_WAV'!$B$6:$B$405,$C649,'E8.b. KKAuf_WAV'!$E$6:$E$405,$H649,'E8.b. KKAuf_WAV'!$C$6:$C$405,"&lt;&gt;"&amp;"geleistete Anzahlungen auf immaterielle Vermögensgegenstände",'E8.b. KKAuf_WAV'!$C$6:$C$405,"&lt;&gt;"&amp;"geleistete Anzahlungen und Anlagen im Bau des Sachanlagevermögens",'E8.b. KKAuf_WAV'!$C$6:$C$405,"&lt;&gt;"&amp;"Geschäfts- oder Firmenwert")</f>
        <v>0</v>
      </c>
      <c r="AA649" s="980"/>
      <c r="AB649" s="980">
        <f>SUMIFS('E8.c. KKAuf_BKZ_NAB_IZ'!$L$6:$L$405,'E8.c. KKAuf_BKZ_NAB_IZ'!$B$6:$B$405,$C649,'E8.c. KKAuf_BKZ_NAB_IZ'!$C$6:$C$405,$H649)</f>
        <v>0</v>
      </c>
      <c r="AC649" s="974"/>
      <c r="AD649" s="980">
        <f t="shared" si="207"/>
        <v>0</v>
      </c>
      <c r="AE649" s="984">
        <f>$AE$12</f>
        <v>5.0700000000000002E-2</v>
      </c>
      <c r="AF649" s="984">
        <f>$AF$12</f>
        <v>1.7100000000000001E-2</v>
      </c>
      <c r="AG649" s="984">
        <f>$AG$12</f>
        <v>3.0499999999999999E-2</v>
      </c>
      <c r="AH649" s="982">
        <f t="shared" si="208"/>
        <v>0</v>
      </c>
      <c r="AJ649" s="980"/>
      <c r="AK649" s="984">
        <f>$AK$12</f>
        <v>5.0700000000000002E-2</v>
      </c>
      <c r="AL649" s="984">
        <f>$AL$12</f>
        <v>1.7100000000000001E-2</v>
      </c>
      <c r="AM649" s="984">
        <f>$AM$12</f>
        <v>3.0499999999999999E-2</v>
      </c>
      <c r="AN649" s="982">
        <f t="shared" si="205"/>
        <v>0</v>
      </c>
    </row>
    <row r="650" spans="2:40" x14ac:dyDescent="0.2">
      <c r="B650" s="1447"/>
      <c r="C650" s="1002">
        <f>C648</f>
        <v>0</v>
      </c>
      <c r="D650" s="1450"/>
      <c r="E650" s="1408"/>
      <c r="F650" s="1408"/>
      <c r="G650" s="990"/>
      <c r="H650" s="983">
        <v>2024</v>
      </c>
      <c r="I650" s="972"/>
      <c r="J650" s="803">
        <f t="shared" si="206"/>
        <v>0</v>
      </c>
      <c r="K650" s="804"/>
      <c r="L650" s="803">
        <f t="shared" si="212"/>
        <v>0</v>
      </c>
      <c r="M650" s="804"/>
      <c r="N650" s="803">
        <f t="shared" si="203"/>
        <v>0</v>
      </c>
      <c r="O650" s="804"/>
      <c r="P650" s="803">
        <f t="shared" si="218"/>
        <v>0</v>
      </c>
      <c r="Q650" s="760"/>
      <c r="R650" s="980">
        <f>SUMIFS('E8.a. KKAuf_SAV'!$X$6:$X$2005,'E8.a. KKAuf_SAV'!$B$6:$B$2005,$C650,'E8.a. KKAuf_SAV'!$D$6:$D$2005,$H650)</f>
        <v>0</v>
      </c>
      <c r="S650" s="980">
        <f>SUMIFS('E8.b. KKAuf_WAV'!$N$6:$N$405,'E8.b. KKAuf_WAV'!$B$6:$B$405,$C650,'E8.b. KKAuf_WAV'!$E$6:$E$405,H650)-SUMIFS('E8.b. KKAuf_WAV'!$N$6:$N$405,'E8.b. KKAuf_WAV'!$B$6:$B$405,$C650,'E8.b. KKAuf_WAV'!$C$6:$C$405,"Geschäfts- oder Firmenwert",'E8.b. KKAuf_WAV'!$D$6:$D$405,H650)</f>
        <v>0</v>
      </c>
      <c r="T650" s="974"/>
      <c r="U650" s="980">
        <f>SUMIFS('E8.a. KKAuf_SAV'!$W$6:$W$2005,'E8.a. KKAuf_SAV'!$B$6:$B$2005,$C650,'E8.a. KKAuf_SAV'!$D$6:$D$2005,H650)</f>
        <v>0</v>
      </c>
      <c r="V650" s="980">
        <f>SUMIFS('E8.b. KKAuf_WAV'!$M$6:$M$405,'E8.b. KKAuf_WAV'!$B$6:$B$405,$C650,'E8.b. KKAuf_WAV'!$E$6:$E$405,$H650,'E8.b. KKAuf_WAV'!$C$6:$C$405,"&lt;&gt;"&amp;"geleistete Anzahlungen auf immaterielle Vermögensgegenstände",'E8.b. KKAuf_WAV'!$C$6:$C$405,"&lt;&gt;"&amp;"geleistete Anzahlungen und Anlagen im Bau des Sachanlagevermögens",'E8.b. KKAuf_WAV'!$C$6:$C$405,"&lt;&gt;"&amp;"Geschäfts- oder Firmenwert")</f>
        <v>0</v>
      </c>
      <c r="W650" s="980">
        <f>SUMIFS('E8.b. KKAuf_WAV'!$M$6:$M$405,'E8.b. KKAuf_WAV'!$B$6:$B$405,$C650,'E8.b. KKAuf_WAV'!$E$6:$E$405,H650,'E8.b. KKAuf_WAV'!$C$6:$C$405,"geleistete Anzahlungen und Anlagen im Bau des Sachanlagevermögens")+ SUMIFS('E8.b. KKAuf_WAV'!$M$6:$M$405,'E8.b. KKAuf_WAV'!$B$6:$B$405,$C650,'E8.b. KKAuf_WAV'!$E$6:$E$405,H650,'E8.b. KKAuf_WAV'!$C$6:$C$405,"geleistete Anzahlungen auf immaterielle Vermögensgegenstände")</f>
        <v>0</v>
      </c>
      <c r="X650" s="980">
        <f>SUMIFS('E8.c. KKAuf_BKZ_NAB_IZ'!$K$6:$K$405,'E8.c. KKAuf_BKZ_NAB_IZ'!$B$6:$B$405,$C650,'E8.c. KKAuf_BKZ_NAB_IZ'!$C$6:$C$405,$H650)</f>
        <v>0</v>
      </c>
      <c r="Y650" s="980">
        <f>SUMIFS('E8.a. KKAuf_SAV'!$Y$6:$Y$2005,'E8.a. KKAuf_SAV'!$B$6:$B$2005,$C650,'E8.a. KKAuf_SAV'!$D$6:$D$2005,$H650)</f>
        <v>0</v>
      </c>
      <c r="Z650" s="980">
        <f>SUMIFS('E8.b. KKAuf_WAV'!$O$6:$O$405,'E8.b. KKAuf_WAV'!$B$6:$B$405,$C650,'E8.b. KKAuf_WAV'!$E$6:$E$405,$H650,'E8.b. KKAuf_WAV'!$C$6:$C$405,"&lt;&gt;"&amp;"geleistete Anzahlungen auf immaterielle Vermögensgegenstände",'E8.b. KKAuf_WAV'!$C$6:$C$405,"&lt;&gt;"&amp;"geleistete Anzahlungen und Anlagen im Bau des Sachanlagevermögens",'E8.b. KKAuf_WAV'!$C$6:$C$405,"&lt;&gt;"&amp;"Geschäfts- oder Firmenwert")</f>
        <v>0</v>
      </c>
      <c r="AA650" s="980">
        <f>SUMIFS('E8.b. KKAuf_WAV'!$O$6:$O$405,'E8.b. KKAuf_WAV'!$B$6:$B$405,$C650,'E8.b. KKAuf_WAV'!$E$6:$E$405,H650,'E8.b. KKAuf_WAV'!$C$6:$C$405,"geleistete Anzahlungen und Anlagen im Bau des Sachanlagevermögens")+ SUMIFS('E8.b. KKAuf_WAV'!$O$6:$O$405,'E8.b. KKAuf_WAV'!$B$6:$B$405,$C650,'E8.b. KKAuf_WAV'!$E$6:$E$405,H650,'E8.b. KKAuf_WAV'!$C$6:$C$405,"geleistete Anzahlungen auf immaterielle Vermögensgegenstände")</f>
        <v>0</v>
      </c>
      <c r="AB650" s="980">
        <f>SUMIFS('E8.c. KKAuf_BKZ_NAB_IZ'!$L$6:$L$405,'E8.c. KKAuf_BKZ_NAB_IZ'!$B$6:$B$405,$C650,'E8.c. KKAuf_BKZ_NAB_IZ'!$C$6:$C$405,$H650)</f>
        <v>0</v>
      </c>
      <c r="AC650" s="974"/>
      <c r="AD650" s="980">
        <f t="shared" si="207"/>
        <v>0</v>
      </c>
      <c r="AE650" s="984">
        <f>$AE$13</f>
        <v>6.93E-2</v>
      </c>
      <c r="AF650" s="984">
        <f>$AF$13</f>
        <v>3.8699999999999998E-2</v>
      </c>
      <c r="AG650" s="984">
        <f>$AG$13</f>
        <v>5.0900000000000001E-2</v>
      </c>
      <c r="AH650" s="982">
        <f t="shared" si="208"/>
        <v>0</v>
      </c>
      <c r="AJ650" s="980">
        <f t="shared" si="204"/>
        <v>0</v>
      </c>
      <c r="AK650" s="984">
        <f>$AK$13</f>
        <v>7.0099999999999996E-2</v>
      </c>
      <c r="AL650" s="984">
        <f>$AL$13</f>
        <v>3.6600000000000001E-2</v>
      </c>
      <c r="AM650" s="984">
        <f>$AM$13</f>
        <v>0.05</v>
      </c>
      <c r="AN650" s="982">
        <f t="shared" si="205"/>
        <v>0</v>
      </c>
    </row>
    <row r="651" spans="2:40" ht="15" thickBot="1" x14ac:dyDescent="0.25">
      <c r="B651" s="1447"/>
      <c r="C651" s="1002">
        <f>C648</f>
        <v>0</v>
      </c>
      <c r="D651" s="1450"/>
      <c r="E651" s="1408"/>
      <c r="F651" s="1408"/>
      <c r="G651" s="990"/>
      <c r="H651" s="983">
        <v>2025</v>
      </c>
      <c r="I651" s="972"/>
      <c r="J651" s="803">
        <f t="shared" si="206"/>
        <v>0</v>
      </c>
      <c r="K651" s="804"/>
      <c r="L651" s="803">
        <f t="shared" si="212"/>
        <v>0</v>
      </c>
      <c r="M651" s="804"/>
      <c r="N651" s="803">
        <f t="shared" ref="N651:N714" si="219">AN651+AH651</f>
        <v>0</v>
      </c>
      <c r="O651" s="804"/>
      <c r="P651" s="803">
        <f t="shared" si="218"/>
        <v>0</v>
      </c>
      <c r="Q651" s="760"/>
      <c r="R651" s="980">
        <f>SUMIFS('E8.a. KKAuf_SAV'!$X$6:$X$2005,'E8.a. KKAuf_SAV'!$B$6:$B$2005,$C651,'E8.a. KKAuf_SAV'!$D$6:$D$2005,$H651)</f>
        <v>0</v>
      </c>
      <c r="S651" s="980">
        <f>SUMIFS('E8.b. KKAuf_WAV'!$N$6:$N$405,'E8.b. KKAuf_WAV'!$B$6:$B$405,$C651,'E8.b. KKAuf_WAV'!$E$6:$E$405,H651)-SUMIFS('E8.b. KKAuf_WAV'!$N$6:$N$405,'E8.b. KKAuf_WAV'!$B$6:$B$405,$C651,'E8.b. KKAuf_WAV'!$C$6:$C$405,"Geschäfts- oder Firmenwert",'E8.b. KKAuf_WAV'!$D$6:$D$405,H651)</f>
        <v>0</v>
      </c>
      <c r="T651" s="974"/>
      <c r="U651" s="980">
        <f>SUMIFS('E8.a. KKAuf_SAV'!$W$6:$W$2005,'E8.a. KKAuf_SAV'!$B$6:$B$2005,$C651,'E8.a. KKAuf_SAV'!$D$6:$D$2005,H651)</f>
        <v>0</v>
      </c>
      <c r="V651" s="980">
        <f>SUMIFS('E8.b. KKAuf_WAV'!$M$6:$M$405,'E8.b. KKAuf_WAV'!$B$6:$B$405,$C651,'E8.b. KKAuf_WAV'!$E$6:$E$405,$H651,'E8.b. KKAuf_WAV'!$C$6:$C$405,"&lt;&gt;"&amp;"geleistete Anzahlungen auf immaterielle Vermögensgegenstände",'E8.b. KKAuf_WAV'!$C$6:$C$405,"&lt;&gt;"&amp;"geleistete Anzahlungen und Anlagen im Bau des Sachanlagevermögens",'E8.b. KKAuf_WAV'!$C$6:$C$405,"&lt;&gt;"&amp;"Geschäfts- oder Firmenwert")</f>
        <v>0</v>
      </c>
      <c r="W651" s="980">
        <f>SUMIFS('E8.b. KKAuf_WAV'!$M$6:$M$405,'E8.b. KKAuf_WAV'!$B$6:$B$405,$C651,'E8.b. KKAuf_WAV'!$E$6:$E$405,H651,'E8.b. KKAuf_WAV'!$C$6:$C$405,"geleistete Anzahlungen und Anlagen im Bau des Sachanlagevermögens")+ SUMIFS('E8.b. KKAuf_WAV'!$M$6:$M$405,'E8.b. KKAuf_WAV'!$B$6:$B$405,$C651,'E8.b. KKAuf_WAV'!$E$6:$E$405,H651,'E8.b. KKAuf_WAV'!$C$6:$C$405,"geleistete Anzahlungen auf immaterielle Vermögensgegenstände")</f>
        <v>0</v>
      </c>
      <c r="X651" s="980">
        <f>SUMIFS('E8.c. KKAuf_BKZ_NAB_IZ'!$K$6:$K$405,'E8.c. KKAuf_BKZ_NAB_IZ'!$B$6:$B$405,$C651,'E8.c. KKAuf_BKZ_NAB_IZ'!$C$6:$C$405,$H651)</f>
        <v>0</v>
      </c>
      <c r="Y651" s="980">
        <f>SUMIFS('E8.a. KKAuf_SAV'!$Y$6:$Y$2005,'E8.a. KKAuf_SAV'!$B$6:$B$2005,$C651,'E8.a. KKAuf_SAV'!$D$6:$D$2005,$H651)</f>
        <v>0</v>
      </c>
      <c r="Z651" s="980">
        <f>SUMIFS('E8.b. KKAuf_WAV'!$O$6:$O$405,'E8.b. KKAuf_WAV'!$B$6:$B$405,$C651,'E8.b. KKAuf_WAV'!$E$6:$E$405,$H651,'E8.b. KKAuf_WAV'!$C$6:$C$405,"&lt;&gt;"&amp;"geleistete Anzahlungen auf immaterielle Vermögensgegenstände",'E8.b. KKAuf_WAV'!$C$6:$C$405,"&lt;&gt;"&amp;"geleistete Anzahlungen und Anlagen im Bau des Sachanlagevermögens",'E8.b. KKAuf_WAV'!$C$6:$C$405,"&lt;&gt;"&amp;"Geschäfts- oder Firmenwert")</f>
        <v>0</v>
      </c>
      <c r="AA651" s="980">
        <f>SUMIFS('E8.b. KKAuf_WAV'!$O$6:$O$405,'E8.b. KKAuf_WAV'!$B$6:$B$405,$C651,'E8.b. KKAuf_WAV'!$E$6:$E$405,H651,'E8.b. KKAuf_WAV'!$C$6:$C$405,"geleistete Anzahlungen und Anlagen im Bau des Sachanlagevermögens")+ SUMIFS('E8.b. KKAuf_WAV'!$O$6:$O$405,'E8.b. KKAuf_WAV'!$B$6:$B$405,$C651,'E8.b. KKAuf_WAV'!$E$6:$E$405,H651,'E8.b. KKAuf_WAV'!$C$6:$C$405,"geleistete Anzahlungen auf immaterielle Vermögensgegenstände")</f>
        <v>0</v>
      </c>
      <c r="AB651" s="980">
        <f>SUMIFS('E8.c. KKAuf_BKZ_NAB_IZ'!$L$6:$L$405,'E8.c. KKAuf_BKZ_NAB_IZ'!$B$6:$B$405,$C651,'E8.c. KKAuf_BKZ_NAB_IZ'!$C$6:$C$405,$H651)</f>
        <v>0</v>
      </c>
      <c r="AC651" s="974"/>
      <c r="AD651" s="980">
        <f t="shared" si="207"/>
        <v>0</v>
      </c>
      <c r="AE651" s="984">
        <f>$AE$14</f>
        <v>7.0099999999999996E-2</v>
      </c>
      <c r="AF651" s="984">
        <f>$AF$14</f>
        <v>3.6600000000000001E-2</v>
      </c>
      <c r="AG651" s="984">
        <f>$AG$14</f>
        <v>0.05</v>
      </c>
      <c r="AH651" s="982">
        <f t="shared" si="208"/>
        <v>0</v>
      </c>
      <c r="AJ651" s="980">
        <f t="shared" ref="AJ651:AJ714" si="220">AVERAGE(W651,AA651)</f>
        <v>0</v>
      </c>
      <c r="AK651" s="984">
        <f>$AK$14</f>
        <v>7.0099999999999996E-2</v>
      </c>
      <c r="AL651" s="984">
        <f>$AL$14</f>
        <v>3.6600000000000001E-2</v>
      </c>
      <c r="AM651" s="984">
        <f>$AM$14</f>
        <v>0.05</v>
      </c>
      <c r="AN651" s="982">
        <f t="shared" ref="AN651:AN714" si="221">IFERROR($AJ651*AM651,0)</f>
        <v>0</v>
      </c>
    </row>
    <row r="652" spans="2:40" ht="15" hidden="1" thickBot="1" x14ac:dyDescent="0.25">
      <c r="B652" s="1447"/>
      <c r="C652" s="1002">
        <f>C648</f>
        <v>0</v>
      </c>
      <c r="D652" s="1450"/>
      <c r="E652" s="1408"/>
      <c r="F652" s="1408"/>
      <c r="G652" s="990"/>
      <c r="H652" s="983">
        <v>2026</v>
      </c>
      <c r="I652" s="972"/>
      <c r="J652" s="803">
        <f t="shared" ref="J652:J715" si="222">SUM(L652:P652)</f>
        <v>0</v>
      </c>
      <c r="K652" s="804"/>
      <c r="L652" s="803">
        <f t="shared" si="212"/>
        <v>0</v>
      </c>
      <c r="M652" s="804"/>
      <c r="N652" s="803">
        <f t="shared" si="219"/>
        <v>0</v>
      </c>
      <c r="O652" s="804"/>
      <c r="P652" s="803">
        <f t="shared" si="218"/>
        <v>0</v>
      </c>
      <c r="Q652" s="760"/>
      <c r="R652" s="980">
        <f>SUMIFS('E8.a. KKAuf_SAV'!$X$6:$X$2005,'E8.a. KKAuf_SAV'!$B$6:$B$2005,$C652,'E8.a. KKAuf_SAV'!$D$6:$D$2005,$H652)</f>
        <v>0</v>
      </c>
      <c r="S652" s="980">
        <f>SUMIFS('E8.b. KKAuf_WAV'!$N$6:$N$405,'E8.b. KKAuf_WAV'!$B$6:$B$405,$C652,'E8.b. KKAuf_WAV'!$E$6:$E$405,H652)-SUMIFS('E8.b. KKAuf_WAV'!$N$6:$N$405,'E8.b. KKAuf_WAV'!$B$6:$B$405,$C652,'E8.b. KKAuf_WAV'!$C$6:$C$405,"Geschäfts- oder Firmenwert",'E8.b. KKAuf_WAV'!$D$6:$D$405,H652)</f>
        <v>0</v>
      </c>
      <c r="T652" s="974"/>
      <c r="U652" s="980">
        <f>SUMIFS('E8.a. KKAuf_SAV'!$W$6:$W$2005,'E8.a. KKAuf_SAV'!$B$6:$B$2005,$C652,'E8.a. KKAuf_SAV'!$D$6:$D$2005,H652)</f>
        <v>0</v>
      </c>
      <c r="V652" s="980">
        <f>SUMIFS('E8.b. KKAuf_WAV'!$M$6:$M$405,'E8.b. KKAuf_WAV'!$B$6:$B$405,$C652,'E8.b. KKAuf_WAV'!$E$6:$E$405,$H652,'E8.b. KKAuf_WAV'!$C$6:$C$405,"&lt;&gt;"&amp;"geleistete Anzahlungen auf immaterielle Vermögensgegenstände",'E8.b. KKAuf_WAV'!$C$6:$C$405,"&lt;&gt;"&amp;"geleistete Anzahlungen und Anlagen im Bau des Sachanlagevermögens",'E8.b. KKAuf_WAV'!$C$6:$C$405,"&lt;&gt;"&amp;"Geschäfts- oder Firmenwert")</f>
        <v>0</v>
      </c>
      <c r="W652" s="980">
        <f>SUMIFS('E8.b. KKAuf_WAV'!$M$6:$M$405,'E8.b. KKAuf_WAV'!$B$6:$B$405,$C652,'E8.b. KKAuf_WAV'!$E$6:$E$405,H652,'E8.b. KKAuf_WAV'!$C$6:$C$405,"geleistete Anzahlungen und Anlagen im Bau des Sachanlagevermögens")+ SUMIFS('E8.b. KKAuf_WAV'!$M$6:$M$405,'E8.b. KKAuf_WAV'!$B$6:$B$405,$C652,'E8.b. KKAuf_WAV'!$E$6:$E$405,H652,'E8.b. KKAuf_WAV'!$C$6:$C$405,"geleistete Anzahlungen auf immaterielle Vermögensgegenstände")</f>
        <v>0</v>
      </c>
      <c r="X652" s="980">
        <f>SUMIFS('E8.c. KKAuf_BKZ_NAB_IZ'!$K$6:$K$405,'E8.c. KKAuf_BKZ_NAB_IZ'!$B$6:$B$405,$C652,'E8.c. KKAuf_BKZ_NAB_IZ'!$C$6:$C$405,$H652)</f>
        <v>0</v>
      </c>
      <c r="Y652" s="980">
        <f>SUMIFS('E8.a. KKAuf_SAV'!$Y$6:$Y$2005,'E8.a. KKAuf_SAV'!$B$6:$B$2005,$C652,'E8.a. KKAuf_SAV'!$D$6:$D$2005,$H652)</f>
        <v>0</v>
      </c>
      <c r="Z652" s="980">
        <f>SUMIFS('E8.b. KKAuf_WAV'!$O$6:$O$405,'E8.b. KKAuf_WAV'!$B$6:$B$405,$C652,'E8.b. KKAuf_WAV'!$E$6:$E$405,$H652,'E8.b. KKAuf_WAV'!$C$6:$C$405,"&lt;&gt;"&amp;"geleistete Anzahlungen auf immaterielle Vermögensgegenstände",'E8.b. KKAuf_WAV'!$C$6:$C$405,"&lt;&gt;"&amp;"geleistete Anzahlungen und Anlagen im Bau des Sachanlagevermögens",'E8.b. KKAuf_WAV'!$C$6:$C$405,"&lt;&gt;"&amp;"Geschäfts- oder Firmenwert")</f>
        <v>0</v>
      </c>
      <c r="AA652" s="980">
        <f>SUMIFS('E8.b. KKAuf_WAV'!$O$6:$O$405,'E8.b. KKAuf_WAV'!$B$6:$B$405,$C652,'E8.b. KKAuf_WAV'!$E$6:$E$405,H652,'E8.b. KKAuf_WAV'!$C$6:$C$405,"geleistete Anzahlungen und Anlagen im Bau des Sachanlagevermögens")+ SUMIFS('E8.b. KKAuf_WAV'!$O$6:$O$405,'E8.b. KKAuf_WAV'!$B$6:$B$405,$C652,'E8.b. KKAuf_WAV'!$E$6:$E$405,H652,'E8.b. KKAuf_WAV'!$C$6:$C$405,"geleistete Anzahlungen auf immaterielle Vermögensgegenstände")</f>
        <v>0</v>
      </c>
      <c r="AB652" s="980">
        <f>SUMIFS('E8.c. KKAuf_BKZ_NAB_IZ'!$L$6:$L$405,'E8.c. KKAuf_BKZ_NAB_IZ'!$B$6:$B$405,$C652,'E8.c. KKAuf_BKZ_NAB_IZ'!$C$6:$C$405,$H652)</f>
        <v>0</v>
      </c>
      <c r="AC652" s="974"/>
      <c r="AD652" s="980">
        <f t="shared" ref="AD652:AD715" si="223">AVERAGE(SUM(U652,V652,-X652),SUM(Y652,Z652,-AB652,))</f>
        <v>0</v>
      </c>
      <c r="AE652" s="984">
        <f>$AE$15</f>
        <v>0</v>
      </c>
      <c r="AF652" s="984">
        <f>$AF$15</f>
        <v>0</v>
      </c>
      <c r="AG652" s="984">
        <f>$AG$15</f>
        <v>0</v>
      </c>
      <c r="AH652" s="982">
        <f t="shared" si="208"/>
        <v>0</v>
      </c>
      <c r="AJ652" s="980">
        <f t="shared" si="220"/>
        <v>0</v>
      </c>
      <c r="AK652" s="984">
        <f>$AK$15</f>
        <v>0</v>
      </c>
      <c r="AL652" s="984">
        <f>$AL$15</f>
        <v>0</v>
      </c>
      <c r="AM652" s="984">
        <f>$AM$15</f>
        <v>0</v>
      </c>
      <c r="AN652" s="982">
        <f t="shared" si="221"/>
        <v>0</v>
      </c>
    </row>
    <row r="653" spans="2:40" ht="15" hidden="1" thickBot="1" x14ac:dyDescent="0.25">
      <c r="B653" s="1447"/>
      <c r="C653" s="1002">
        <f>C648</f>
        <v>0</v>
      </c>
      <c r="D653" s="1450"/>
      <c r="E653" s="1408"/>
      <c r="F653" s="1408"/>
      <c r="G653" s="990"/>
      <c r="H653" s="983">
        <v>2027</v>
      </c>
      <c r="I653" s="972"/>
      <c r="J653" s="803">
        <f t="shared" si="222"/>
        <v>0</v>
      </c>
      <c r="K653" s="804"/>
      <c r="L653" s="803">
        <f t="shared" si="212"/>
        <v>0</v>
      </c>
      <c r="M653" s="804"/>
      <c r="N653" s="803">
        <f t="shared" si="219"/>
        <v>0</v>
      </c>
      <c r="O653" s="804"/>
      <c r="P653" s="803">
        <f t="shared" si="218"/>
        <v>0</v>
      </c>
      <c r="Q653" s="760"/>
      <c r="R653" s="980">
        <f>SUMIFS('E8.a. KKAuf_SAV'!$X$6:$X$2005,'E8.a. KKAuf_SAV'!$B$6:$B$2005,$C653,'E8.a. KKAuf_SAV'!$D$6:$D$2005,$H653)</f>
        <v>0</v>
      </c>
      <c r="S653" s="980">
        <f>SUMIFS('E8.b. KKAuf_WAV'!$N$6:$N$405,'E8.b. KKAuf_WAV'!$B$6:$B$405,$C653,'E8.b. KKAuf_WAV'!$E$6:$E$405,H653)-SUMIFS('E8.b. KKAuf_WAV'!$N$6:$N$405,'E8.b. KKAuf_WAV'!$B$6:$B$405,$C653,'E8.b. KKAuf_WAV'!$C$6:$C$405,"Geschäfts- oder Firmenwert",'E8.b. KKAuf_WAV'!$D$6:$D$405,H653)</f>
        <v>0</v>
      </c>
      <c r="T653" s="974"/>
      <c r="U653" s="980">
        <f>SUMIFS('E8.a. KKAuf_SAV'!$W$6:$W$2005,'E8.a. KKAuf_SAV'!$B$6:$B$2005,$C653,'E8.a. KKAuf_SAV'!$D$6:$D$2005,H653)</f>
        <v>0</v>
      </c>
      <c r="V653" s="980">
        <f>SUMIFS('E8.b. KKAuf_WAV'!$M$6:$M$405,'E8.b. KKAuf_WAV'!$B$6:$B$405,$C653,'E8.b. KKAuf_WAV'!$E$6:$E$405,$H653,'E8.b. KKAuf_WAV'!$C$6:$C$405,"&lt;&gt;"&amp;"geleistete Anzahlungen auf immaterielle Vermögensgegenstände",'E8.b. KKAuf_WAV'!$C$6:$C$405,"&lt;&gt;"&amp;"geleistete Anzahlungen und Anlagen im Bau des Sachanlagevermögens",'E8.b. KKAuf_WAV'!$C$6:$C$405,"&lt;&gt;"&amp;"Geschäfts- oder Firmenwert")</f>
        <v>0</v>
      </c>
      <c r="W653" s="980">
        <f>SUMIFS('E8.b. KKAuf_WAV'!$M$6:$M$405,'E8.b. KKAuf_WAV'!$B$6:$B$405,$C653,'E8.b. KKAuf_WAV'!$E$6:$E$405,H653,'E8.b. KKAuf_WAV'!$C$6:$C$405,"geleistete Anzahlungen und Anlagen im Bau des Sachanlagevermögens")+ SUMIFS('E8.b. KKAuf_WAV'!$M$6:$M$405,'E8.b. KKAuf_WAV'!$B$6:$B$405,$C653,'E8.b. KKAuf_WAV'!$E$6:$E$405,H653,'E8.b. KKAuf_WAV'!$C$6:$C$405,"geleistete Anzahlungen auf immaterielle Vermögensgegenstände")</f>
        <v>0</v>
      </c>
      <c r="X653" s="980">
        <f>SUMIFS('E8.c. KKAuf_BKZ_NAB_IZ'!$K$6:$K$405,'E8.c. KKAuf_BKZ_NAB_IZ'!$B$6:$B$405,$C653,'E8.c. KKAuf_BKZ_NAB_IZ'!$C$6:$C$405,$H653)</f>
        <v>0</v>
      </c>
      <c r="Y653" s="980">
        <f>SUMIFS('E8.a. KKAuf_SAV'!$Y$6:$Y$2005,'E8.a. KKAuf_SAV'!$B$6:$B$2005,$C653,'E8.a. KKAuf_SAV'!$D$6:$D$2005,$H653)</f>
        <v>0</v>
      </c>
      <c r="Z653" s="980">
        <f>SUMIFS('E8.b. KKAuf_WAV'!$O$6:$O$405,'E8.b. KKAuf_WAV'!$B$6:$B$405,$C653,'E8.b. KKAuf_WAV'!$E$6:$E$405,$H653,'E8.b. KKAuf_WAV'!$C$6:$C$405,"&lt;&gt;"&amp;"geleistete Anzahlungen auf immaterielle Vermögensgegenstände",'E8.b. KKAuf_WAV'!$C$6:$C$405,"&lt;&gt;"&amp;"geleistete Anzahlungen und Anlagen im Bau des Sachanlagevermögens",'E8.b. KKAuf_WAV'!$C$6:$C$405,"&lt;&gt;"&amp;"Geschäfts- oder Firmenwert")</f>
        <v>0</v>
      </c>
      <c r="AA653" s="980">
        <f>SUMIFS('E8.b. KKAuf_WAV'!$O$6:$O$405,'E8.b. KKAuf_WAV'!$B$6:$B$405,$C653,'E8.b. KKAuf_WAV'!$E$6:$E$405,H653,'E8.b. KKAuf_WAV'!$C$6:$C$405,"geleistete Anzahlungen und Anlagen im Bau des Sachanlagevermögens")+ SUMIFS('E8.b. KKAuf_WAV'!$O$6:$O$405,'E8.b. KKAuf_WAV'!$B$6:$B$405,$C653,'E8.b. KKAuf_WAV'!$E$6:$E$405,H653,'E8.b. KKAuf_WAV'!$C$6:$C$405,"geleistete Anzahlungen auf immaterielle Vermögensgegenstände")</f>
        <v>0</v>
      </c>
      <c r="AB653" s="980">
        <f>SUMIFS('E8.c. KKAuf_BKZ_NAB_IZ'!$L$6:$L$405,'E8.c. KKAuf_BKZ_NAB_IZ'!$B$6:$B$405,$C653,'E8.c. KKAuf_BKZ_NAB_IZ'!$C$6:$C$405,$H653)</f>
        <v>0</v>
      </c>
      <c r="AC653" s="974"/>
      <c r="AD653" s="980">
        <f t="shared" si="223"/>
        <v>0</v>
      </c>
      <c r="AE653" s="984">
        <f>$AE$16</f>
        <v>0</v>
      </c>
      <c r="AF653" s="984">
        <f>$AF$16</f>
        <v>0</v>
      </c>
      <c r="AG653" s="984">
        <f>$AG$16</f>
        <v>0</v>
      </c>
      <c r="AH653" s="982">
        <f t="shared" si="208"/>
        <v>0</v>
      </c>
      <c r="AJ653" s="980">
        <f t="shared" si="220"/>
        <v>0</v>
      </c>
      <c r="AK653" s="984">
        <f>$AK$16</f>
        <v>0</v>
      </c>
      <c r="AL653" s="984">
        <f>$AL$16</f>
        <v>0</v>
      </c>
      <c r="AM653" s="984">
        <f>$AM$16</f>
        <v>0</v>
      </c>
      <c r="AN653" s="982">
        <f t="shared" si="221"/>
        <v>0</v>
      </c>
    </row>
    <row r="654" spans="2:40" ht="15" hidden="1" thickBot="1" x14ac:dyDescent="0.25">
      <c r="B654" s="1448"/>
      <c r="C654" s="1003">
        <f>C648</f>
        <v>0</v>
      </c>
      <c r="D654" s="1451"/>
      <c r="E654" s="1409"/>
      <c r="F654" s="1409"/>
      <c r="G654" s="970"/>
      <c r="H654" s="986">
        <v>2028</v>
      </c>
      <c r="I654" s="972"/>
      <c r="J654" s="815">
        <f t="shared" si="222"/>
        <v>0</v>
      </c>
      <c r="K654" s="804"/>
      <c r="L654" s="814">
        <f t="shared" si="212"/>
        <v>0</v>
      </c>
      <c r="M654" s="804"/>
      <c r="N654" s="814">
        <f t="shared" si="219"/>
        <v>0</v>
      </c>
      <c r="O654" s="804"/>
      <c r="P654" s="814">
        <f t="shared" si="218"/>
        <v>0</v>
      </c>
      <c r="Q654" s="760"/>
      <c r="R654" s="987">
        <f>SUMIFS('E8.a. KKAuf_SAV'!$X$6:$X$2005,'E8.a. KKAuf_SAV'!$B$6:$B$2005,$C654,'E8.a. KKAuf_SAV'!$D$6:$D$2005,$H654)</f>
        <v>0</v>
      </c>
      <c r="S654" s="987">
        <f>SUMIFS('E8.b. KKAuf_WAV'!$N$6:$N$405,'E8.b. KKAuf_WAV'!$B$6:$B$405,$C654,'E8.b. KKAuf_WAV'!$E$6:$E$405,H654)-SUMIFS('E8.b. KKAuf_WAV'!$N$6:$N$405,'E8.b. KKAuf_WAV'!$B$6:$B$405,$C654,'E8.b. KKAuf_WAV'!$C$6:$C$405,"Geschäfts- oder Firmenwert",'E8.b. KKAuf_WAV'!$D$6:$D$405,H654)</f>
        <v>0</v>
      </c>
      <c r="T654" s="974"/>
      <c r="U654" s="987">
        <f>SUMIFS('E8.a. KKAuf_SAV'!$W$6:$W$2005,'E8.a. KKAuf_SAV'!$B$6:$B$2005,$C654,'E8.a. KKAuf_SAV'!$D$6:$D$2005,H654)</f>
        <v>0</v>
      </c>
      <c r="V654" s="987">
        <f>SUMIFS('E8.b. KKAuf_WAV'!$M$6:$M$405,'E8.b. KKAuf_WAV'!$B$6:$B$405,$C654,'E8.b. KKAuf_WAV'!$E$6:$E$405,$H654,'E8.b. KKAuf_WAV'!$C$6:$C$405,"&lt;&gt;"&amp;"geleistete Anzahlungen auf immaterielle Vermögensgegenstände",'E8.b. KKAuf_WAV'!$C$6:$C$405,"&lt;&gt;"&amp;"geleistete Anzahlungen und Anlagen im Bau des Sachanlagevermögens",'E8.b. KKAuf_WAV'!$C$6:$C$405,"&lt;&gt;"&amp;"Geschäfts- oder Firmenwert")</f>
        <v>0</v>
      </c>
      <c r="W654" s="987">
        <f>SUMIFS('E8.b. KKAuf_WAV'!$M$6:$M$405,'E8.b. KKAuf_WAV'!$B$6:$B$405,$C654,'E8.b. KKAuf_WAV'!$E$6:$E$405,H654,'E8.b. KKAuf_WAV'!$C$6:$C$405,"geleistete Anzahlungen und Anlagen im Bau des Sachanlagevermögens")+ SUMIFS('E8.b. KKAuf_WAV'!$M$6:$M$405,'E8.b. KKAuf_WAV'!$B$6:$B$405,$C654,'E8.b. KKAuf_WAV'!$E$6:$E$405,H654,'E8.b. KKAuf_WAV'!$C$6:$C$405,"geleistete Anzahlungen auf immaterielle Vermögensgegenstände")</f>
        <v>0</v>
      </c>
      <c r="X654" s="987">
        <f>SUMIFS('E8.c. KKAuf_BKZ_NAB_IZ'!$K$6:$K$405,'E8.c. KKAuf_BKZ_NAB_IZ'!$B$6:$B$405,$C654,'E8.c. KKAuf_BKZ_NAB_IZ'!$C$6:$C$405,$H654)</f>
        <v>0</v>
      </c>
      <c r="Y654" s="987">
        <f>SUMIFS('E8.a. KKAuf_SAV'!$Y$6:$Y$2005,'E8.a. KKAuf_SAV'!$B$6:$B$2005,$C654,'E8.a. KKAuf_SAV'!$D$6:$D$2005,$H654)</f>
        <v>0</v>
      </c>
      <c r="Z654" s="987">
        <f>SUMIFS('E8.b. KKAuf_WAV'!$O$6:$O$405,'E8.b. KKAuf_WAV'!$B$6:$B$405,$C654,'E8.b. KKAuf_WAV'!$E$6:$E$405,$H654,'E8.b. KKAuf_WAV'!$C$6:$C$405,"&lt;&gt;"&amp;"geleistete Anzahlungen auf immaterielle Vermögensgegenstände",'E8.b. KKAuf_WAV'!$C$6:$C$405,"&lt;&gt;"&amp;"geleistete Anzahlungen und Anlagen im Bau des Sachanlagevermögens",'E8.b. KKAuf_WAV'!$C$6:$C$405,"&lt;&gt;"&amp;"Geschäfts- oder Firmenwert")</f>
        <v>0</v>
      </c>
      <c r="AA654" s="987">
        <f>SUMIFS('E8.b. KKAuf_WAV'!$O$6:$O$405,'E8.b. KKAuf_WAV'!$B$6:$B$405,$C654,'E8.b. KKAuf_WAV'!$E$6:$E$405,H654,'E8.b. KKAuf_WAV'!$C$6:$C$405,"geleistete Anzahlungen und Anlagen im Bau des Sachanlagevermögens")+ SUMIFS('E8.b. KKAuf_WAV'!$O$6:$O$405,'E8.b. KKAuf_WAV'!$B$6:$B$405,$C654,'E8.b. KKAuf_WAV'!$E$6:$E$405,H654,'E8.b. KKAuf_WAV'!$C$6:$C$405,"geleistete Anzahlungen auf immaterielle Vermögensgegenstände")</f>
        <v>0</v>
      </c>
      <c r="AB654" s="987">
        <f>SUMIFS('E8.c. KKAuf_BKZ_NAB_IZ'!$L$6:$L$405,'E8.c. KKAuf_BKZ_NAB_IZ'!$B$6:$B$405,$C654,'E8.c. KKAuf_BKZ_NAB_IZ'!$C$6:$C$405,$H654)</f>
        <v>0</v>
      </c>
      <c r="AC654" s="974"/>
      <c r="AD654" s="987">
        <f t="shared" si="223"/>
        <v>0</v>
      </c>
      <c r="AE654" s="988">
        <f>$AE$17</f>
        <v>0</v>
      </c>
      <c r="AF654" s="988">
        <f>$AF$17</f>
        <v>0</v>
      </c>
      <c r="AG654" s="988">
        <f>$AG$17</f>
        <v>0</v>
      </c>
      <c r="AH654" s="989">
        <f t="shared" ref="AH654:AH717" si="224">IFERROR($AD654*AG654,0)</f>
        <v>0</v>
      </c>
      <c r="AJ654" s="987">
        <f t="shared" si="220"/>
        <v>0</v>
      </c>
      <c r="AK654" s="988">
        <f>$AK$17</f>
        <v>0</v>
      </c>
      <c r="AL654" s="988">
        <f>$AL$17</f>
        <v>0</v>
      </c>
      <c r="AM654" s="988">
        <f>$AM$17</f>
        <v>0</v>
      </c>
      <c r="AN654" s="989">
        <f t="shared" si="221"/>
        <v>0</v>
      </c>
    </row>
    <row r="655" spans="2:40" ht="14.25" customHeight="1" x14ac:dyDescent="0.2">
      <c r="B655" s="1446"/>
      <c r="C655" s="1001">
        <f>B655</f>
        <v>0</v>
      </c>
      <c r="D655" s="1449"/>
      <c r="E655" s="1407"/>
      <c r="F655" s="1410"/>
      <c r="G655" s="990"/>
      <c r="H655" s="991">
        <v>2022</v>
      </c>
      <c r="I655" s="972"/>
      <c r="J655" s="813">
        <f t="shared" si="222"/>
        <v>0</v>
      </c>
      <c r="K655" s="804"/>
      <c r="L655" s="813">
        <f t="shared" si="212"/>
        <v>0</v>
      </c>
      <c r="M655" s="804"/>
      <c r="N655" s="813">
        <f t="shared" si="219"/>
        <v>0</v>
      </c>
      <c r="O655" s="804"/>
      <c r="P655" s="813">
        <f t="shared" ref="P655:P661" si="225">IFERROR((AJ655*AK655+AD655*AE655)*0.4*0.035*$F$655,0)</f>
        <v>0</v>
      </c>
      <c r="Q655" s="760"/>
      <c r="R655" s="992">
        <f>SUMIFS('E8.a. KKAuf_SAV'!$X$6:$X$2005,'E8.a. KKAuf_SAV'!$B$6:$B$2005,$C655,'E8.a. KKAuf_SAV'!$D$6:$D$2005,$H655)</f>
        <v>0</v>
      </c>
      <c r="S655" s="992">
        <f>SUMIFS('E8.b. KKAuf_WAV'!$N$6:$N$405,'E8.b. KKAuf_WAV'!$B$6:$B$405,$C655,'E8.b. KKAuf_WAV'!$E$6:$E$405,H655)-SUMIFS('E8.b. KKAuf_WAV'!$N$6:$N$405,'E8.b. KKAuf_WAV'!$B$6:$B$405,$C655,'E8.b. KKAuf_WAV'!$C$6:$C$405,"Geschäfts- oder Firmenwert",'E8.b. KKAuf_WAV'!$D$6:$D$405,H655)</f>
        <v>0</v>
      </c>
      <c r="T655" s="974"/>
      <c r="U655" s="992">
        <f>SUMIFS('E8.a. KKAuf_SAV'!$W$6:$W$2005,'E8.a. KKAuf_SAV'!$B$6:$B$2005,$C655,'E8.a. KKAuf_SAV'!$D$6:$D$2005,H655)</f>
        <v>0</v>
      </c>
      <c r="V655" s="992">
        <f>SUMIFS('E8.b. KKAuf_WAV'!$M$6:$M$405,'E8.b. KKAuf_WAV'!$B$6:$B$405,$C655,'E8.b. KKAuf_WAV'!$E$6:$E$405,$H655,'E8.b. KKAuf_WAV'!$C$6:$C$405,"&lt;&gt;"&amp;"geleistete Anzahlungen auf immaterielle Vermögensgegenstände",'E8.b. KKAuf_WAV'!$C$6:$C$405,"&lt;&gt;"&amp;"geleistete Anzahlungen und Anlagen im Bau des Sachanlagevermögens",'E8.b. KKAuf_WAV'!$C$6:$C$405,"&lt;&gt;"&amp;"Geschäfts- oder Firmenwert")</f>
        <v>0</v>
      </c>
      <c r="W655" s="992">
        <f>SUMIFS('E8.b. KKAuf_WAV'!$M$6:$M$405,'E8.b. KKAuf_WAV'!$B$6:$B$405,$C655,'E8.b. KKAuf_WAV'!$E$6:$E$405,Listen!$AA$3,'E8.b. KKAuf_WAV'!$C$6:$C$405,"geleistete Anzahlungen und Anlagen im Bau des Sachanlagevermögens")+ SUMIFS('E8.b. KKAuf_WAV'!$M$6:$M$405,'E8.b. KKAuf_WAV'!$B$6:$B$405,$C655,'E8.b. KKAuf_WAV'!$E$6:$E$405,Listen!$AA$3,'E8.b. KKAuf_WAV'!$C$6:$C$405,"geleistete Anzahlungen auf immaterielle Vermögensgegenstände")</f>
        <v>0</v>
      </c>
      <c r="X655" s="992">
        <f>SUMIFS('E8.c. KKAuf_BKZ_NAB_IZ'!$K$6:$K$405,'E8.c. KKAuf_BKZ_NAB_IZ'!$B$6:$B$405,$C655,'E8.c. KKAuf_BKZ_NAB_IZ'!$C$6:$C$405,$H655)</f>
        <v>0</v>
      </c>
      <c r="Y655" s="992">
        <f>SUMIFS('E8.a. KKAuf_SAV'!$Y$6:$Y$2005,'E8.a. KKAuf_SAV'!$B$6:$B$2005,$C655,'E8.a. KKAuf_SAV'!$D$6:$D$2005,$H655)</f>
        <v>0</v>
      </c>
      <c r="Z655" s="992">
        <f>SUMIFS('E8.b. KKAuf_WAV'!$O$6:$O$405,'E8.b. KKAuf_WAV'!$B$6:$B$405,$C655,'E8.b. KKAuf_WAV'!$E$6:$E$405,$H655,'E8.b. KKAuf_WAV'!$C$6:$C$405,"&lt;&gt;"&amp;"geleistete Anzahlungen auf immaterielle Vermögensgegenstände",'E8.b. KKAuf_WAV'!$C$6:$C$405,"&lt;&gt;"&amp;"geleistete Anzahlungen und Anlagen im Bau des Sachanlagevermögens",'E8.b. KKAuf_WAV'!$C$6:$C$405,"&lt;&gt;"&amp;"Geschäfts- oder Firmenwert")</f>
        <v>0</v>
      </c>
      <c r="AA655" s="992">
        <f>SUMIFS('E8.b. KKAuf_WAV'!$O$6:$O$405,'E8.b. KKAuf_WAV'!$B$6:$B$405,$C655,'E8.b. KKAuf_WAV'!$E$6:$E$405,Listen!$AA$3,'E8.b. KKAuf_WAV'!$C$6:$C$405,"geleistete Anzahlungen und Anlagen im Bau des Sachanlagevermögens")+ SUMIFS('E8.b. KKAuf_WAV'!$O$6:$O$405,'E8.b. KKAuf_WAV'!$B$6:$B$405,$C655,'E8.b. KKAuf_WAV'!$E$6:$E$405,Listen!$AA$3,'E8.b. KKAuf_WAV'!$C$6:$C$405,"geleistete Anzahlungen auf immaterielle Vermögensgegenstände")</f>
        <v>0</v>
      </c>
      <c r="AB655" s="992">
        <f>SUMIFS('E8.c. KKAuf_BKZ_NAB_IZ'!$L$6:$L$405,'E8.c. KKAuf_BKZ_NAB_IZ'!$B$6:$B$405,$C655,'E8.c. KKAuf_BKZ_NAB_IZ'!$C$6:$C$405,$H655)</f>
        <v>0</v>
      </c>
      <c r="AC655" s="974"/>
      <c r="AD655" s="992">
        <f t="shared" si="223"/>
        <v>0</v>
      </c>
      <c r="AE655" s="993">
        <f>$AE$11</f>
        <v>5.0700000000000002E-2</v>
      </c>
      <c r="AF655" s="993">
        <f>$AF$11</f>
        <v>1.7100000000000001E-2</v>
      </c>
      <c r="AG655" s="993">
        <f>$AG$11</f>
        <v>3.0499999999999999E-2</v>
      </c>
      <c r="AH655" s="994">
        <f t="shared" si="224"/>
        <v>0</v>
      </c>
      <c r="AJ655" s="992">
        <f t="shared" si="220"/>
        <v>0</v>
      </c>
      <c r="AK655" s="993">
        <f>$AK$11</f>
        <v>5.0700000000000002E-2</v>
      </c>
      <c r="AL655" s="993">
        <f>$AL$11</f>
        <v>1.7100000000000001E-2</v>
      </c>
      <c r="AM655" s="993">
        <f>$AM$11</f>
        <v>3.0499999999999999E-2</v>
      </c>
      <c r="AN655" s="994">
        <f t="shared" si="221"/>
        <v>0</v>
      </c>
    </row>
    <row r="656" spans="2:40" x14ac:dyDescent="0.2">
      <c r="B656" s="1447"/>
      <c r="C656" s="1002">
        <f>C655</f>
        <v>0</v>
      </c>
      <c r="D656" s="1450"/>
      <c r="E656" s="1408"/>
      <c r="F656" s="1408"/>
      <c r="G656" s="990"/>
      <c r="H656" s="983">
        <v>2023</v>
      </c>
      <c r="I656" s="972"/>
      <c r="J656" s="805">
        <f t="shared" si="222"/>
        <v>0</v>
      </c>
      <c r="K656" s="804"/>
      <c r="L656" s="803">
        <f t="shared" si="212"/>
        <v>0</v>
      </c>
      <c r="M656" s="804"/>
      <c r="N656" s="803">
        <f t="shared" si="219"/>
        <v>0</v>
      </c>
      <c r="O656" s="804"/>
      <c r="P656" s="803">
        <f t="shared" si="225"/>
        <v>0</v>
      </c>
      <c r="Q656" s="760"/>
      <c r="R656" s="980">
        <f>SUMIFS('E8.a. KKAuf_SAV'!$X$6:$X$2005,'E8.a. KKAuf_SAV'!$B$6:$B$2005,$C656,'E8.a. KKAuf_SAV'!$D$6:$D$2005,$H656)</f>
        <v>0</v>
      </c>
      <c r="S656" s="980">
        <f>SUMIFS('E8.b. KKAuf_WAV'!$N$6:$N$405,'E8.b. KKAuf_WAV'!$B$6:$B$405,$C656,'E8.b. KKAuf_WAV'!$E$6:$E$405,H656)-SUMIFS('E8.b. KKAuf_WAV'!$N$6:$N$405,'E8.b. KKAuf_WAV'!$B$6:$B$405,$C656,'E8.b. KKAuf_WAV'!$C$6:$C$405,"Geschäfts- oder Firmenwert",'E8.b. KKAuf_WAV'!$D$6:$D$405,H656)</f>
        <v>0</v>
      </c>
      <c r="T656" s="974"/>
      <c r="U656" s="980">
        <f>SUMIFS('E8.a. KKAuf_SAV'!$W$6:$W$2005,'E8.a. KKAuf_SAV'!$B$6:$B$2005,$C656,'E8.a. KKAuf_SAV'!$D$6:$D$2005,H656)</f>
        <v>0</v>
      </c>
      <c r="V656" s="980">
        <f>SUMIFS('E8.b. KKAuf_WAV'!$M$6:$M$405,'E8.b. KKAuf_WAV'!$B$6:$B$405,$C656,'E8.b. KKAuf_WAV'!$E$6:$E$405,$H656,'E8.b. KKAuf_WAV'!$C$6:$C$405,"&lt;&gt;"&amp;"geleistete Anzahlungen auf immaterielle Vermögensgegenstände",'E8.b. KKAuf_WAV'!$C$6:$C$405,"&lt;&gt;"&amp;"geleistete Anzahlungen und Anlagen im Bau des Sachanlagevermögens",'E8.b. KKAuf_WAV'!$C$6:$C$405,"&lt;&gt;"&amp;"Geschäfts- oder Firmenwert")</f>
        <v>0</v>
      </c>
      <c r="W656" s="980"/>
      <c r="X656" s="980">
        <f>SUMIFS('E8.c. KKAuf_BKZ_NAB_IZ'!$K$6:$K$405,'E8.c. KKAuf_BKZ_NAB_IZ'!$B$6:$B$405,$C656,'E8.c. KKAuf_BKZ_NAB_IZ'!$C$6:$C$405,$H656)</f>
        <v>0</v>
      </c>
      <c r="Y656" s="980">
        <f>SUMIFS('E8.a. KKAuf_SAV'!$Y$6:$Y$2005,'E8.a. KKAuf_SAV'!$B$6:$B$2005,$C656,'E8.a. KKAuf_SAV'!$D$6:$D$2005,$H656)</f>
        <v>0</v>
      </c>
      <c r="Z656" s="980">
        <f>SUMIFS('E8.b. KKAuf_WAV'!$O$6:$O$405,'E8.b. KKAuf_WAV'!$B$6:$B$405,$C656,'E8.b. KKAuf_WAV'!$E$6:$E$405,$H656,'E8.b. KKAuf_WAV'!$C$6:$C$405,"&lt;&gt;"&amp;"geleistete Anzahlungen auf immaterielle Vermögensgegenstände",'E8.b. KKAuf_WAV'!$C$6:$C$405,"&lt;&gt;"&amp;"geleistete Anzahlungen und Anlagen im Bau des Sachanlagevermögens",'E8.b. KKAuf_WAV'!$C$6:$C$405,"&lt;&gt;"&amp;"Geschäfts- oder Firmenwert")</f>
        <v>0</v>
      </c>
      <c r="AA656" s="980"/>
      <c r="AB656" s="980">
        <f>SUMIFS('E8.c. KKAuf_BKZ_NAB_IZ'!$L$6:$L$405,'E8.c. KKAuf_BKZ_NAB_IZ'!$B$6:$B$405,$C656,'E8.c. KKAuf_BKZ_NAB_IZ'!$C$6:$C$405,$H656)</f>
        <v>0</v>
      </c>
      <c r="AC656" s="974"/>
      <c r="AD656" s="980">
        <f t="shared" si="223"/>
        <v>0</v>
      </c>
      <c r="AE656" s="984">
        <f>$AE$12</f>
        <v>5.0700000000000002E-2</v>
      </c>
      <c r="AF656" s="984">
        <f>$AF$12</f>
        <v>1.7100000000000001E-2</v>
      </c>
      <c r="AG656" s="984">
        <f>$AG$12</f>
        <v>3.0499999999999999E-2</v>
      </c>
      <c r="AH656" s="982">
        <f t="shared" si="224"/>
        <v>0</v>
      </c>
      <c r="AJ656" s="980"/>
      <c r="AK656" s="984">
        <f>$AK$12</f>
        <v>5.0700000000000002E-2</v>
      </c>
      <c r="AL656" s="984">
        <f>$AL$12</f>
        <v>1.7100000000000001E-2</v>
      </c>
      <c r="AM656" s="984">
        <f>$AM$12</f>
        <v>3.0499999999999999E-2</v>
      </c>
      <c r="AN656" s="982">
        <f t="shared" si="221"/>
        <v>0</v>
      </c>
    </row>
    <row r="657" spans="2:40" x14ac:dyDescent="0.2">
      <c r="B657" s="1447"/>
      <c r="C657" s="1002">
        <f>C655</f>
        <v>0</v>
      </c>
      <c r="D657" s="1450"/>
      <c r="E657" s="1408"/>
      <c r="F657" s="1408"/>
      <c r="G657" s="990"/>
      <c r="H657" s="983">
        <v>2024</v>
      </c>
      <c r="I657" s="972"/>
      <c r="J657" s="803">
        <f t="shared" si="222"/>
        <v>0</v>
      </c>
      <c r="K657" s="804"/>
      <c r="L657" s="803">
        <f t="shared" si="212"/>
        <v>0</v>
      </c>
      <c r="M657" s="804"/>
      <c r="N657" s="803">
        <f t="shared" si="219"/>
        <v>0</v>
      </c>
      <c r="O657" s="804"/>
      <c r="P657" s="803">
        <f t="shared" si="225"/>
        <v>0</v>
      </c>
      <c r="Q657" s="760"/>
      <c r="R657" s="980">
        <f>SUMIFS('E8.a. KKAuf_SAV'!$X$6:$X$2005,'E8.a. KKAuf_SAV'!$B$6:$B$2005,$C657,'E8.a. KKAuf_SAV'!$D$6:$D$2005,$H657)</f>
        <v>0</v>
      </c>
      <c r="S657" s="980">
        <f>SUMIFS('E8.b. KKAuf_WAV'!$N$6:$N$405,'E8.b. KKAuf_WAV'!$B$6:$B$405,$C657,'E8.b. KKAuf_WAV'!$E$6:$E$405,H657)-SUMIFS('E8.b. KKAuf_WAV'!$N$6:$N$405,'E8.b. KKAuf_WAV'!$B$6:$B$405,$C657,'E8.b. KKAuf_WAV'!$C$6:$C$405,"Geschäfts- oder Firmenwert",'E8.b. KKAuf_WAV'!$D$6:$D$405,H657)</f>
        <v>0</v>
      </c>
      <c r="T657" s="974"/>
      <c r="U657" s="980">
        <f>SUMIFS('E8.a. KKAuf_SAV'!$W$6:$W$2005,'E8.a. KKAuf_SAV'!$B$6:$B$2005,$C657,'E8.a. KKAuf_SAV'!$D$6:$D$2005,H657)</f>
        <v>0</v>
      </c>
      <c r="V657" s="980">
        <f>SUMIFS('E8.b. KKAuf_WAV'!$M$6:$M$405,'E8.b. KKAuf_WAV'!$B$6:$B$405,$C657,'E8.b. KKAuf_WAV'!$E$6:$E$405,$H657,'E8.b. KKAuf_WAV'!$C$6:$C$405,"&lt;&gt;"&amp;"geleistete Anzahlungen auf immaterielle Vermögensgegenstände",'E8.b. KKAuf_WAV'!$C$6:$C$405,"&lt;&gt;"&amp;"geleistete Anzahlungen und Anlagen im Bau des Sachanlagevermögens",'E8.b. KKAuf_WAV'!$C$6:$C$405,"&lt;&gt;"&amp;"Geschäfts- oder Firmenwert")</f>
        <v>0</v>
      </c>
      <c r="W657" s="980">
        <f>SUMIFS('E8.b. KKAuf_WAV'!$M$6:$M$405,'E8.b. KKAuf_WAV'!$B$6:$B$405,$C657,'E8.b. KKAuf_WAV'!$E$6:$E$405,H657,'E8.b. KKAuf_WAV'!$C$6:$C$405,"geleistete Anzahlungen und Anlagen im Bau des Sachanlagevermögens")+ SUMIFS('E8.b. KKAuf_WAV'!$M$6:$M$405,'E8.b. KKAuf_WAV'!$B$6:$B$405,$C657,'E8.b. KKAuf_WAV'!$E$6:$E$405,H657,'E8.b. KKAuf_WAV'!$C$6:$C$405,"geleistete Anzahlungen auf immaterielle Vermögensgegenstände")</f>
        <v>0</v>
      </c>
      <c r="X657" s="980">
        <f>SUMIFS('E8.c. KKAuf_BKZ_NAB_IZ'!$K$6:$K$405,'E8.c. KKAuf_BKZ_NAB_IZ'!$B$6:$B$405,$C657,'E8.c. KKAuf_BKZ_NAB_IZ'!$C$6:$C$405,$H657)</f>
        <v>0</v>
      </c>
      <c r="Y657" s="980">
        <f>SUMIFS('E8.a. KKAuf_SAV'!$Y$6:$Y$2005,'E8.a. KKAuf_SAV'!$B$6:$B$2005,$C657,'E8.a. KKAuf_SAV'!$D$6:$D$2005,$H657)</f>
        <v>0</v>
      </c>
      <c r="Z657" s="980">
        <f>SUMIFS('E8.b. KKAuf_WAV'!$O$6:$O$405,'E8.b. KKAuf_WAV'!$B$6:$B$405,$C657,'E8.b. KKAuf_WAV'!$E$6:$E$405,$H657,'E8.b. KKAuf_WAV'!$C$6:$C$405,"&lt;&gt;"&amp;"geleistete Anzahlungen auf immaterielle Vermögensgegenstände",'E8.b. KKAuf_WAV'!$C$6:$C$405,"&lt;&gt;"&amp;"geleistete Anzahlungen und Anlagen im Bau des Sachanlagevermögens",'E8.b. KKAuf_WAV'!$C$6:$C$405,"&lt;&gt;"&amp;"Geschäfts- oder Firmenwert")</f>
        <v>0</v>
      </c>
      <c r="AA657" s="980">
        <f>SUMIFS('E8.b. KKAuf_WAV'!$O$6:$O$405,'E8.b. KKAuf_WAV'!$B$6:$B$405,$C657,'E8.b. KKAuf_WAV'!$E$6:$E$405,H657,'E8.b. KKAuf_WAV'!$C$6:$C$405,"geleistete Anzahlungen und Anlagen im Bau des Sachanlagevermögens")+ SUMIFS('E8.b. KKAuf_WAV'!$O$6:$O$405,'E8.b. KKAuf_WAV'!$B$6:$B$405,$C657,'E8.b. KKAuf_WAV'!$E$6:$E$405,H657,'E8.b. KKAuf_WAV'!$C$6:$C$405,"geleistete Anzahlungen auf immaterielle Vermögensgegenstände")</f>
        <v>0</v>
      </c>
      <c r="AB657" s="980">
        <f>SUMIFS('E8.c. KKAuf_BKZ_NAB_IZ'!$L$6:$L$405,'E8.c. KKAuf_BKZ_NAB_IZ'!$B$6:$B$405,$C657,'E8.c. KKAuf_BKZ_NAB_IZ'!$C$6:$C$405,$H657)</f>
        <v>0</v>
      </c>
      <c r="AC657" s="974"/>
      <c r="AD657" s="980">
        <f t="shared" si="223"/>
        <v>0</v>
      </c>
      <c r="AE657" s="984">
        <f>$AE$13</f>
        <v>6.93E-2</v>
      </c>
      <c r="AF657" s="984">
        <f>$AF$13</f>
        <v>3.8699999999999998E-2</v>
      </c>
      <c r="AG657" s="984">
        <f>$AG$13</f>
        <v>5.0900000000000001E-2</v>
      </c>
      <c r="AH657" s="982">
        <f t="shared" si="224"/>
        <v>0</v>
      </c>
      <c r="AJ657" s="980">
        <f t="shared" si="220"/>
        <v>0</v>
      </c>
      <c r="AK657" s="984">
        <f>$AK$13</f>
        <v>7.0099999999999996E-2</v>
      </c>
      <c r="AL657" s="984">
        <f>$AL$13</f>
        <v>3.6600000000000001E-2</v>
      </c>
      <c r="AM657" s="984">
        <f>$AM$13</f>
        <v>0.05</v>
      </c>
      <c r="AN657" s="982">
        <f t="shared" si="221"/>
        <v>0</v>
      </c>
    </row>
    <row r="658" spans="2:40" ht="15" thickBot="1" x14ac:dyDescent="0.25">
      <c r="B658" s="1447"/>
      <c r="C658" s="1002">
        <f>C655</f>
        <v>0</v>
      </c>
      <c r="D658" s="1450"/>
      <c r="E658" s="1408"/>
      <c r="F658" s="1408"/>
      <c r="G658" s="990"/>
      <c r="H658" s="983">
        <v>2025</v>
      </c>
      <c r="I658" s="972"/>
      <c r="J658" s="803">
        <f t="shared" si="222"/>
        <v>0</v>
      </c>
      <c r="K658" s="804"/>
      <c r="L658" s="803">
        <f t="shared" si="212"/>
        <v>0</v>
      </c>
      <c r="M658" s="804"/>
      <c r="N658" s="803">
        <f t="shared" si="219"/>
        <v>0</v>
      </c>
      <c r="O658" s="804"/>
      <c r="P658" s="803">
        <f t="shared" si="225"/>
        <v>0</v>
      </c>
      <c r="Q658" s="760"/>
      <c r="R658" s="980">
        <f>SUMIFS('E8.a. KKAuf_SAV'!$X$6:$X$2005,'E8.a. KKAuf_SAV'!$B$6:$B$2005,$C658,'E8.a. KKAuf_SAV'!$D$6:$D$2005,$H658)</f>
        <v>0</v>
      </c>
      <c r="S658" s="980">
        <f>SUMIFS('E8.b. KKAuf_WAV'!$N$6:$N$405,'E8.b. KKAuf_WAV'!$B$6:$B$405,$C658,'E8.b. KKAuf_WAV'!$E$6:$E$405,H658)-SUMIFS('E8.b. KKAuf_WAV'!$N$6:$N$405,'E8.b. KKAuf_WAV'!$B$6:$B$405,$C658,'E8.b. KKAuf_WAV'!$C$6:$C$405,"Geschäfts- oder Firmenwert",'E8.b. KKAuf_WAV'!$D$6:$D$405,H658)</f>
        <v>0</v>
      </c>
      <c r="T658" s="974"/>
      <c r="U658" s="980">
        <f>SUMIFS('E8.a. KKAuf_SAV'!$W$6:$W$2005,'E8.a. KKAuf_SAV'!$B$6:$B$2005,$C658,'E8.a. KKAuf_SAV'!$D$6:$D$2005,H658)</f>
        <v>0</v>
      </c>
      <c r="V658" s="980">
        <f>SUMIFS('E8.b. KKAuf_WAV'!$M$6:$M$405,'E8.b. KKAuf_WAV'!$B$6:$B$405,$C658,'E8.b. KKAuf_WAV'!$E$6:$E$405,$H658,'E8.b. KKAuf_WAV'!$C$6:$C$405,"&lt;&gt;"&amp;"geleistete Anzahlungen auf immaterielle Vermögensgegenstände",'E8.b. KKAuf_WAV'!$C$6:$C$405,"&lt;&gt;"&amp;"geleistete Anzahlungen und Anlagen im Bau des Sachanlagevermögens",'E8.b. KKAuf_WAV'!$C$6:$C$405,"&lt;&gt;"&amp;"Geschäfts- oder Firmenwert")</f>
        <v>0</v>
      </c>
      <c r="W658" s="980">
        <f>SUMIFS('E8.b. KKAuf_WAV'!$M$6:$M$405,'E8.b. KKAuf_WAV'!$B$6:$B$405,$C658,'E8.b. KKAuf_WAV'!$E$6:$E$405,H658,'E8.b. KKAuf_WAV'!$C$6:$C$405,"geleistete Anzahlungen und Anlagen im Bau des Sachanlagevermögens")+ SUMIFS('E8.b. KKAuf_WAV'!$M$6:$M$405,'E8.b. KKAuf_WAV'!$B$6:$B$405,$C658,'E8.b. KKAuf_WAV'!$E$6:$E$405,H658,'E8.b. KKAuf_WAV'!$C$6:$C$405,"geleistete Anzahlungen auf immaterielle Vermögensgegenstände")</f>
        <v>0</v>
      </c>
      <c r="X658" s="980">
        <f>SUMIFS('E8.c. KKAuf_BKZ_NAB_IZ'!$K$6:$K$405,'E8.c. KKAuf_BKZ_NAB_IZ'!$B$6:$B$405,$C658,'E8.c. KKAuf_BKZ_NAB_IZ'!$C$6:$C$405,$H658)</f>
        <v>0</v>
      </c>
      <c r="Y658" s="980">
        <f>SUMIFS('E8.a. KKAuf_SAV'!$Y$6:$Y$2005,'E8.a. KKAuf_SAV'!$B$6:$B$2005,$C658,'E8.a. KKAuf_SAV'!$D$6:$D$2005,$H658)</f>
        <v>0</v>
      </c>
      <c r="Z658" s="980">
        <f>SUMIFS('E8.b. KKAuf_WAV'!$O$6:$O$405,'E8.b. KKAuf_WAV'!$B$6:$B$405,$C658,'E8.b. KKAuf_WAV'!$E$6:$E$405,$H658,'E8.b. KKAuf_WAV'!$C$6:$C$405,"&lt;&gt;"&amp;"geleistete Anzahlungen auf immaterielle Vermögensgegenstände",'E8.b. KKAuf_WAV'!$C$6:$C$405,"&lt;&gt;"&amp;"geleistete Anzahlungen und Anlagen im Bau des Sachanlagevermögens",'E8.b. KKAuf_WAV'!$C$6:$C$405,"&lt;&gt;"&amp;"Geschäfts- oder Firmenwert")</f>
        <v>0</v>
      </c>
      <c r="AA658" s="980">
        <f>SUMIFS('E8.b. KKAuf_WAV'!$O$6:$O$405,'E8.b. KKAuf_WAV'!$B$6:$B$405,$C658,'E8.b. KKAuf_WAV'!$E$6:$E$405,H658,'E8.b. KKAuf_WAV'!$C$6:$C$405,"geleistete Anzahlungen und Anlagen im Bau des Sachanlagevermögens")+ SUMIFS('E8.b. KKAuf_WAV'!$O$6:$O$405,'E8.b. KKAuf_WAV'!$B$6:$B$405,$C658,'E8.b. KKAuf_WAV'!$E$6:$E$405,H658,'E8.b. KKAuf_WAV'!$C$6:$C$405,"geleistete Anzahlungen auf immaterielle Vermögensgegenstände")</f>
        <v>0</v>
      </c>
      <c r="AB658" s="980">
        <f>SUMIFS('E8.c. KKAuf_BKZ_NAB_IZ'!$L$6:$L$405,'E8.c. KKAuf_BKZ_NAB_IZ'!$B$6:$B$405,$C658,'E8.c. KKAuf_BKZ_NAB_IZ'!$C$6:$C$405,$H658)</f>
        <v>0</v>
      </c>
      <c r="AC658" s="974"/>
      <c r="AD658" s="980">
        <f t="shared" si="223"/>
        <v>0</v>
      </c>
      <c r="AE658" s="984">
        <f>$AE$14</f>
        <v>7.0099999999999996E-2</v>
      </c>
      <c r="AF658" s="984">
        <f>$AF$14</f>
        <v>3.6600000000000001E-2</v>
      </c>
      <c r="AG658" s="984">
        <f>$AG$14</f>
        <v>0.05</v>
      </c>
      <c r="AH658" s="982">
        <f t="shared" si="224"/>
        <v>0</v>
      </c>
      <c r="AJ658" s="980">
        <f t="shared" si="220"/>
        <v>0</v>
      </c>
      <c r="AK658" s="984">
        <f>$AK$14</f>
        <v>7.0099999999999996E-2</v>
      </c>
      <c r="AL658" s="984">
        <f>$AL$14</f>
        <v>3.6600000000000001E-2</v>
      </c>
      <c r="AM658" s="984">
        <f>$AM$14</f>
        <v>0.05</v>
      </c>
      <c r="AN658" s="982">
        <f t="shared" si="221"/>
        <v>0</v>
      </c>
    </row>
    <row r="659" spans="2:40" ht="15" hidden="1" thickBot="1" x14ac:dyDescent="0.25">
      <c r="B659" s="1447"/>
      <c r="C659" s="1002">
        <f>C655</f>
        <v>0</v>
      </c>
      <c r="D659" s="1450"/>
      <c r="E659" s="1408"/>
      <c r="F659" s="1408"/>
      <c r="G659" s="990"/>
      <c r="H659" s="983">
        <v>2026</v>
      </c>
      <c r="I659" s="972"/>
      <c r="J659" s="803">
        <f t="shared" si="222"/>
        <v>0</v>
      </c>
      <c r="K659" s="804"/>
      <c r="L659" s="803">
        <f t="shared" si="212"/>
        <v>0</v>
      </c>
      <c r="M659" s="804"/>
      <c r="N659" s="803">
        <f t="shared" si="219"/>
        <v>0</v>
      </c>
      <c r="O659" s="804"/>
      <c r="P659" s="803">
        <f t="shared" si="225"/>
        <v>0</v>
      </c>
      <c r="Q659" s="760"/>
      <c r="R659" s="980">
        <f>SUMIFS('E8.a. KKAuf_SAV'!$X$6:$X$2005,'E8.a. KKAuf_SAV'!$B$6:$B$2005,$C659,'E8.a. KKAuf_SAV'!$D$6:$D$2005,$H659)</f>
        <v>0</v>
      </c>
      <c r="S659" s="980">
        <f>SUMIFS('E8.b. KKAuf_WAV'!$N$6:$N$405,'E8.b. KKAuf_WAV'!$B$6:$B$405,$C659,'E8.b. KKAuf_WAV'!$E$6:$E$405,H659)-SUMIFS('E8.b. KKAuf_WAV'!$N$6:$N$405,'E8.b. KKAuf_WAV'!$B$6:$B$405,$C659,'E8.b. KKAuf_WAV'!$C$6:$C$405,"Geschäfts- oder Firmenwert",'E8.b. KKAuf_WAV'!$D$6:$D$405,H659)</f>
        <v>0</v>
      </c>
      <c r="T659" s="974"/>
      <c r="U659" s="980">
        <f>SUMIFS('E8.a. KKAuf_SAV'!$W$6:$W$2005,'E8.a. KKAuf_SAV'!$B$6:$B$2005,$C659,'E8.a. KKAuf_SAV'!$D$6:$D$2005,H659)</f>
        <v>0</v>
      </c>
      <c r="V659" s="980">
        <f>SUMIFS('E8.b. KKAuf_WAV'!$M$6:$M$405,'E8.b. KKAuf_WAV'!$B$6:$B$405,$C659,'E8.b. KKAuf_WAV'!$E$6:$E$405,$H659,'E8.b. KKAuf_WAV'!$C$6:$C$405,"&lt;&gt;"&amp;"geleistete Anzahlungen auf immaterielle Vermögensgegenstände",'E8.b. KKAuf_WAV'!$C$6:$C$405,"&lt;&gt;"&amp;"geleistete Anzahlungen und Anlagen im Bau des Sachanlagevermögens",'E8.b. KKAuf_WAV'!$C$6:$C$405,"&lt;&gt;"&amp;"Geschäfts- oder Firmenwert")</f>
        <v>0</v>
      </c>
      <c r="W659" s="980">
        <f>SUMIFS('E8.b. KKAuf_WAV'!$M$6:$M$405,'E8.b. KKAuf_WAV'!$B$6:$B$405,$C659,'E8.b. KKAuf_WAV'!$E$6:$E$405,H659,'E8.b. KKAuf_WAV'!$C$6:$C$405,"geleistete Anzahlungen und Anlagen im Bau des Sachanlagevermögens")+ SUMIFS('E8.b. KKAuf_WAV'!$M$6:$M$405,'E8.b. KKAuf_WAV'!$B$6:$B$405,$C659,'E8.b. KKAuf_WAV'!$E$6:$E$405,H659,'E8.b. KKAuf_WAV'!$C$6:$C$405,"geleistete Anzahlungen auf immaterielle Vermögensgegenstände")</f>
        <v>0</v>
      </c>
      <c r="X659" s="980">
        <f>SUMIFS('E8.c. KKAuf_BKZ_NAB_IZ'!$K$6:$K$405,'E8.c. KKAuf_BKZ_NAB_IZ'!$B$6:$B$405,$C659,'E8.c. KKAuf_BKZ_NAB_IZ'!$C$6:$C$405,$H659)</f>
        <v>0</v>
      </c>
      <c r="Y659" s="980">
        <f>SUMIFS('E8.a. KKAuf_SAV'!$Y$6:$Y$2005,'E8.a. KKAuf_SAV'!$B$6:$B$2005,$C659,'E8.a. KKAuf_SAV'!$D$6:$D$2005,$H659)</f>
        <v>0</v>
      </c>
      <c r="Z659" s="980">
        <f>SUMIFS('E8.b. KKAuf_WAV'!$O$6:$O$405,'E8.b. KKAuf_WAV'!$B$6:$B$405,$C659,'E8.b. KKAuf_WAV'!$E$6:$E$405,$H659,'E8.b. KKAuf_WAV'!$C$6:$C$405,"&lt;&gt;"&amp;"geleistete Anzahlungen auf immaterielle Vermögensgegenstände",'E8.b. KKAuf_WAV'!$C$6:$C$405,"&lt;&gt;"&amp;"geleistete Anzahlungen und Anlagen im Bau des Sachanlagevermögens",'E8.b. KKAuf_WAV'!$C$6:$C$405,"&lt;&gt;"&amp;"Geschäfts- oder Firmenwert")</f>
        <v>0</v>
      </c>
      <c r="AA659" s="980">
        <f>SUMIFS('E8.b. KKAuf_WAV'!$O$6:$O$405,'E8.b. KKAuf_WAV'!$B$6:$B$405,$C659,'E8.b. KKAuf_WAV'!$E$6:$E$405,H659,'E8.b. KKAuf_WAV'!$C$6:$C$405,"geleistete Anzahlungen und Anlagen im Bau des Sachanlagevermögens")+ SUMIFS('E8.b. KKAuf_WAV'!$O$6:$O$405,'E8.b. KKAuf_WAV'!$B$6:$B$405,$C659,'E8.b. KKAuf_WAV'!$E$6:$E$405,H659,'E8.b. KKAuf_WAV'!$C$6:$C$405,"geleistete Anzahlungen auf immaterielle Vermögensgegenstände")</f>
        <v>0</v>
      </c>
      <c r="AB659" s="980">
        <f>SUMIFS('E8.c. KKAuf_BKZ_NAB_IZ'!$L$6:$L$405,'E8.c. KKAuf_BKZ_NAB_IZ'!$B$6:$B$405,$C659,'E8.c. KKAuf_BKZ_NAB_IZ'!$C$6:$C$405,$H659)</f>
        <v>0</v>
      </c>
      <c r="AC659" s="974"/>
      <c r="AD659" s="980">
        <f t="shared" si="223"/>
        <v>0</v>
      </c>
      <c r="AE659" s="984">
        <f>$AE$15</f>
        <v>0</v>
      </c>
      <c r="AF659" s="984">
        <f>$AF$15</f>
        <v>0</v>
      </c>
      <c r="AG659" s="984">
        <f>$AG$15</f>
        <v>0</v>
      </c>
      <c r="AH659" s="982">
        <f t="shared" si="224"/>
        <v>0</v>
      </c>
      <c r="AJ659" s="980">
        <f t="shared" si="220"/>
        <v>0</v>
      </c>
      <c r="AK659" s="984">
        <f>$AK$15</f>
        <v>0</v>
      </c>
      <c r="AL659" s="984">
        <f>$AL$15</f>
        <v>0</v>
      </c>
      <c r="AM659" s="984">
        <f>$AM$15</f>
        <v>0</v>
      </c>
      <c r="AN659" s="982">
        <f t="shared" si="221"/>
        <v>0</v>
      </c>
    </row>
    <row r="660" spans="2:40" ht="15" hidden="1" thickBot="1" x14ac:dyDescent="0.25">
      <c r="B660" s="1447"/>
      <c r="C660" s="1002">
        <f>C655</f>
        <v>0</v>
      </c>
      <c r="D660" s="1450"/>
      <c r="E660" s="1408"/>
      <c r="F660" s="1408"/>
      <c r="G660" s="990"/>
      <c r="H660" s="983">
        <v>2027</v>
      </c>
      <c r="I660" s="972"/>
      <c r="J660" s="803">
        <f t="shared" si="222"/>
        <v>0</v>
      </c>
      <c r="K660" s="804"/>
      <c r="L660" s="803">
        <f t="shared" si="212"/>
        <v>0</v>
      </c>
      <c r="M660" s="804"/>
      <c r="N660" s="803">
        <f t="shared" si="219"/>
        <v>0</v>
      </c>
      <c r="O660" s="804"/>
      <c r="P660" s="803">
        <f t="shared" si="225"/>
        <v>0</v>
      </c>
      <c r="Q660" s="760"/>
      <c r="R660" s="980">
        <f>SUMIFS('E8.a. KKAuf_SAV'!$X$6:$X$2005,'E8.a. KKAuf_SAV'!$B$6:$B$2005,$C660,'E8.a. KKAuf_SAV'!$D$6:$D$2005,$H660)</f>
        <v>0</v>
      </c>
      <c r="S660" s="980">
        <f>SUMIFS('E8.b. KKAuf_WAV'!$N$6:$N$405,'E8.b. KKAuf_WAV'!$B$6:$B$405,$C660,'E8.b. KKAuf_WAV'!$E$6:$E$405,H660)-SUMIFS('E8.b. KKAuf_WAV'!$N$6:$N$405,'E8.b. KKAuf_WAV'!$B$6:$B$405,$C660,'E8.b. KKAuf_WAV'!$C$6:$C$405,"Geschäfts- oder Firmenwert",'E8.b. KKAuf_WAV'!$D$6:$D$405,H660)</f>
        <v>0</v>
      </c>
      <c r="T660" s="974"/>
      <c r="U660" s="980">
        <f>SUMIFS('E8.a. KKAuf_SAV'!$W$6:$W$2005,'E8.a. KKAuf_SAV'!$B$6:$B$2005,$C660,'E8.a. KKAuf_SAV'!$D$6:$D$2005,H660)</f>
        <v>0</v>
      </c>
      <c r="V660" s="980">
        <f>SUMIFS('E8.b. KKAuf_WAV'!$M$6:$M$405,'E8.b. KKAuf_WAV'!$B$6:$B$405,$C660,'E8.b. KKAuf_WAV'!$E$6:$E$405,$H660,'E8.b. KKAuf_WAV'!$C$6:$C$405,"&lt;&gt;"&amp;"geleistete Anzahlungen auf immaterielle Vermögensgegenstände",'E8.b. KKAuf_WAV'!$C$6:$C$405,"&lt;&gt;"&amp;"geleistete Anzahlungen und Anlagen im Bau des Sachanlagevermögens",'E8.b. KKAuf_WAV'!$C$6:$C$405,"&lt;&gt;"&amp;"Geschäfts- oder Firmenwert")</f>
        <v>0</v>
      </c>
      <c r="W660" s="980">
        <f>SUMIFS('E8.b. KKAuf_WAV'!$M$6:$M$405,'E8.b. KKAuf_WAV'!$B$6:$B$405,$C660,'E8.b. KKAuf_WAV'!$E$6:$E$405,H660,'E8.b. KKAuf_WAV'!$C$6:$C$405,"geleistete Anzahlungen und Anlagen im Bau des Sachanlagevermögens")+ SUMIFS('E8.b. KKAuf_WAV'!$M$6:$M$405,'E8.b. KKAuf_WAV'!$B$6:$B$405,$C660,'E8.b. KKAuf_WAV'!$E$6:$E$405,H660,'E8.b. KKAuf_WAV'!$C$6:$C$405,"geleistete Anzahlungen auf immaterielle Vermögensgegenstände")</f>
        <v>0</v>
      </c>
      <c r="X660" s="980">
        <f>SUMIFS('E8.c. KKAuf_BKZ_NAB_IZ'!$K$6:$K$405,'E8.c. KKAuf_BKZ_NAB_IZ'!$B$6:$B$405,$C660,'E8.c. KKAuf_BKZ_NAB_IZ'!$C$6:$C$405,$H660)</f>
        <v>0</v>
      </c>
      <c r="Y660" s="980">
        <f>SUMIFS('E8.a. KKAuf_SAV'!$Y$6:$Y$2005,'E8.a. KKAuf_SAV'!$B$6:$B$2005,$C660,'E8.a. KKAuf_SAV'!$D$6:$D$2005,$H660)</f>
        <v>0</v>
      </c>
      <c r="Z660" s="980">
        <f>SUMIFS('E8.b. KKAuf_WAV'!$O$6:$O$405,'E8.b. KKAuf_WAV'!$B$6:$B$405,$C660,'E8.b. KKAuf_WAV'!$E$6:$E$405,$H660,'E8.b. KKAuf_WAV'!$C$6:$C$405,"&lt;&gt;"&amp;"geleistete Anzahlungen auf immaterielle Vermögensgegenstände",'E8.b. KKAuf_WAV'!$C$6:$C$405,"&lt;&gt;"&amp;"geleistete Anzahlungen und Anlagen im Bau des Sachanlagevermögens",'E8.b. KKAuf_WAV'!$C$6:$C$405,"&lt;&gt;"&amp;"Geschäfts- oder Firmenwert")</f>
        <v>0</v>
      </c>
      <c r="AA660" s="980">
        <f>SUMIFS('E8.b. KKAuf_WAV'!$O$6:$O$405,'E8.b. KKAuf_WAV'!$B$6:$B$405,$C660,'E8.b. KKAuf_WAV'!$E$6:$E$405,H660,'E8.b. KKAuf_WAV'!$C$6:$C$405,"geleistete Anzahlungen und Anlagen im Bau des Sachanlagevermögens")+ SUMIFS('E8.b. KKAuf_WAV'!$O$6:$O$405,'E8.b. KKAuf_WAV'!$B$6:$B$405,$C660,'E8.b. KKAuf_WAV'!$E$6:$E$405,H660,'E8.b. KKAuf_WAV'!$C$6:$C$405,"geleistete Anzahlungen auf immaterielle Vermögensgegenstände")</f>
        <v>0</v>
      </c>
      <c r="AB660" s="980">
        <f>SUMIFS('E8.c. KKAuf_BKZ_NAB_IZ'!$L$6:$L$405,'E8.c. KKAuf_BKZ_NAB_IZ'!$B$6:$B$405,$C660,'E8.c. KKAuf_BKZ_NAB_IZ'!$C$6:$C$405,$H660)</f>
        <v>0</v>
      </c>
      <c r="AC660" s="974"/>
      <c r="AD660" s="980">
        <f t="shared" si="223"/>
        <v>0</v>
      </c>
      <c r="AE660" s="984">
        <f>$AE$16</f>
        <v>0</v>
      </c>
      <c r="AF660" s="984">
        <f>$AF$16</f>
        <v>0</v>
      </c>
      <c r="AG660" s="984">
        <f>$AG$16</f>
        <v>0</v>
      </c>
      <c r="AH660" s="982">
        <f t="shared" si="224"/>
        <v>0</v>
      </c>
      <c r="AJ660" s="980">
        <f t="shared" si="220"/>
        <v>0</v>
      </c>
      <c r="AK660" s="984">
        <f>$AK$16</f>
        <v>0</v>
      </c>
      <c r="AL660" s="984">
        <f>$AL$16</f>
        <v>0</v>
      </c>
      <c r="AM660" s="984">
        <f>$AM$16</f>
        <v>0</v>
      </c>
      <c r="AN660" s="982">
        <f t="shared" si="221"/>
        <v>0</v>
      </c>
    </row>
    <row r="661" spans="2:40" ht="15" hidden="1" thickBot="1" x14ac:dyDescent="0.25">
      <c r="B661" s="1448"/>
      <c r="C661" s="1003">
        <f>C655</f>
        <v>0</v>
      </c>
      <c r="D661" s="1451"/>
      <c r="E661" s="1409"/>
      <c r="F661" s="1409"/>
      <c r="G661" s="970"/>
      <c r="H661" s="986">
        <v>2028</v>
      </c>
      <c r="I661" s="972"/>
      <c r="J661" s="815">
        <f t="shared" si="222"/>
        <v>0</v>
      </c>
      <c r="K661" s="804"/>
      <c r="L661" s="814">
        <f t="shared" si="212"/>
        <v>0</v>
      </c>
      <c r="M661" s="804"/>
      <c r="N661" s="814">
        <f t="shared" si="219"/>
        <v>0</v>
      </c>
      <c r="O661" s="804"/>
      <c r="P661" s="814">
        <f t="shared" si="225"/>
        <v>0</v>
      </c>
      <c r="Q661" s="760"/>
      <c r="R661" s="987">
        <f>SUMIFS('E8.a. KKAuf_SAV'!$X$6:$X$2005,'E8.a. KKAuf_SAV'!$B$6:$B$2005,$C661,'E8.a. KKAuf_SAV'!$D$6:$D$2005,$H661)</f>
        <v>0</v>
      </c>
      <c r="S661" s="987">
        <f>SUMIFS('E8.b. KKAuf_WAV'!$N$6:$N$405,'E8.b. KKAuf_WAV'!$B$6:$B$405,$C661,'E8.b. KKAuf_WAV'!$E$6:$E$405,H661)-SUMIFS('E8.b. KKAuf_WAV'!$N$6:$N$405,'E8.b. KKAuf_WAV'!$B$6:$B$405,$C661,'E8.b. KKAuf_WAV'!$C$6:$C$405,"Geschäfts- oder Firmenwert",'E8.b. KKAuf_WAV'!$D$6:$D$405,H661)</f>
        <v>0</v>
      </c>
      <c r="T661" s="974"/>
      <c r="U661" s="987">
        <f>SUMIFS('E8.a. KKAuf_SAV'!$W$6:$W$2005,'E8.a. KKAuf_SAV'!$B$6:$B$2005,$C661,'E8.a. KKAuf_SAV'!$D$6:$D$2005,H661)</f>
        <v>0</v>
      </c>
      <c r="V661" s="987">
        <f>SUMIFS('E8.b. KKAuf_WAV'!$M$6:$M$405,'E8.b. KKAuf_WAV'!$B$6:$B$405,$C661,'E8.b. KKAuf_WAV'!$E$6:$E$405,$H661,'E8.b. KKAuf_WAV'!$C$6:$C$405,"&lt;&gt;"&amp;"geleistete Anzahlungen auf immaterielle Vermögensgegenstände",'E8.b. KKAuf_WAV'!$C$6:$C$405,"&lt;&gt;"&amp;"geleistete Anzahlungen und Anlagen im Bau des Sachanlagevermögens",'E8.b. KKAuf_WAV'!$C$6:$C$405,"&lt;&gt;"&amp;"Geschäfts- oder Firmenwert")</f>
        <v>0</v>
      </c>
      <c r="W661" s="987">
        <f>SUMIFS('E8.b. KKAuf_WAV'!$M$6:$M$405,'E8.b. KKAuf_WAV'!$B$6:$B$405,$C661,'E8.b. KKAuf_WAV'!$E$6:$E$405,H661,'E8.b. KKAuf_WAV'!$C$6:$C$405,"geleistete Anzahlungen und Anlagen im Bau des Sachanlagevermögens")+ SUMIFS('E8.b. KKAuf_WAV'!$M$6:$M$405,'E8.b. KKAuf_WAV'!$B$6:$B$405,$C661,'E8.b. KKAuf_WAV'!$E$6:$E$405,H661,'E8.b. KKAuf_WAV'!$C$6:$C$405,"geleistete Anzahlungen auf immaterielle Vermögensgegenstände")</f>
        <v>0</v>
      </c>
      <c r="X661" s="987">
        <f>SUMIFS('E8.c. KKAuf_BKZ_NAB_IZ'!$K$6:$K$405,'E8.c. KKAuf_BKZ_NAB_IZ'!$B$6:$B$405,$C661,'E8.c. KKAuf_BKZ_NAB_IZ'!$C$6:$C$405,$H661)</f>
        <v>0</v>
      </c>
      <c r="Y661" s="987">
        <f>SUMIFS('E8.a. KKAuf_SAV'!$Y$6:$Y$2005,'E8.a. KKAuf_SAV'!$B$6:$B$2005,$C661,'E8.a. KKAuf_SAV'!$D$6:$D$2005,$H661)</f>
        <v>0</v>
      </c>
      <c r="Z661" s="987">
        <f>SUMIFS('E8.b. KKAuf_WAV'!$O$6:$O$405,'E8.b. KKAuf_WAV'!$B$6:$B$405,$C661,'E8.b. KKAuf_WAV'!$E$6:$E$405,$H661,'E8.b. KKAuf_WAV'!$C$6:$C$405,"&lt;&gt;"&amp;"geleistete Anzahlungen auf immaterielle Vermögensgegenstände",'E8.b. KKAuf_WAV'!$C$6:$C$405,"&lt;&gt;"&amp;"geleistete Anzahlungen und Anlagen im Bau des Sachanlagevermögens",'E8.b. KKAuf_WAV'!$C$6:$C$405,"&lt;&gt;"&amp;"Geschäfts- oder Firmenwert")</f>
        <v>0</v>
      </c>
      <c r="AA661" s="987">
        <f>SUMIFS('E8.b. KKAuf_WAV'!$O$6:$O$405,'E8.b. KKAuf_WAV'!$B$6:$B$405,$C661,'E8.b. KKAuf_WAV'!$E$6:$E$405,H661,'E8.b. KKAuf_WAV'!$C$6:$C$405,"geleistete Anzahlungen und Anlagen im Bau des Sachanlagevermögens")+ SUMIFS('E8.b. KKAuf_WAV'!$O$6:$O$405,'E8.b. KKAuf_WAV'!$B$6:$B$405,$C661,'E8.b. KKAuf_WAV'!$E$6:$E$405,H661,'E8.b. KKAuf_WAV'!$C$6:$C$405,"geleistete Anzahlungen auf immaterielle Vermögensgegenstände")</f>
        <v>0</v>
      </c>
      <c r="AB661" s="987">
        <f>SUMIFS('E8.c. KKAuf_BKZ_NAB_IZ'!$L$6:$L$405,'E8.c. KKAuf_BKZ_NAB_IZ'!$B$6:$B$405,$C661,'E8.c. KKAuf_BKZ_NAB_IZ'!$C$6:$C$405,$H661)</f>
        <v>0</v>
      </c>
      <c r="AC661" s="974"/>
      <c r="AD661" s="987">
        <f t="shared" si="223"/>
        <v>0</v>
      </c>
      <c r="AE661" s="988">
        <f>$AE$17</f>
        <v>0</v>
      </c>
      <c r="AF661" s="988">
        <f>$AF$17</f>
        <v>0</v>
      </c>
      <c r="AG661" s="988">
        <f>$AG$17</f>
        <v>0</v>
      </c>
      <c r="AH661" s="989">
        <f t="shared" si="224"/>
        <v>0</v>
      </c>
      <c r="AJ661" s="987">
        <f t="shared" si="220"/>
        <v>0</v>
      </c>
      <c r="AK661" s="988">
        <f>$AK$17</f>
        <v>0</v>
      </c>
      <c r="AL661" s="988">
        <f>$AL$17</f>
        <v>0</v>
      </c>
      <c r="AM661" s="988">
        <f>$AM$17</f>
        <v>0</v>
      </c>
      <c r="AN661" s="989">
        <f t="shared" si="221"/>
        <v>0</v>
      </c>
    </row>
    <row r="662" spans="2:40" ht="14.25" customHeight="1" x14ac:dyDescent="0.2">
      <c r="B662" s="1446"/>
      <c r="C662" s="1001">
        <f>B662</f>
        <v>0</v>
      </c>
      <c r="D662" s="1449"/>
      <c r="E662" s="1407"/>
      <c r="F662" s="1410"/>
      <c r="G662" s="990"/>
      <c r="H662" s="991">
        <v>2022</v>
      </c>
      <c r="I662" s="972"/>
      <c r="J662" s="813">
        <f t="shared" si="222"/>
        <v>0</v>
      </c>
      <c r="K662" s="804"/>
      <c r="L662" s="813">
        <f t="shared" si="212"/>
        <v>0</v>
      </c>
      <c r="M662" s="804"/>
      <c r="N662" s="813">
        <f t="shared" si="219"/>
        <v>0</v>
      </c>
      <c r="O662" s="804"/>
      <c r="P662" s="813">
        <f t="shared" ref="P662:P668" si="226">IFERROR((AJ662*AK662+AD662*AE662)*0.4*0.035*$F$662,0)</f>
        <v>0</v>
      </c>
      <c r="Q662" s="760"/>
      <c r="R662" s="992">
        <f>SUMIFS('E8.a. KKAuf_SAV'!$X$6:$X$2005,'E8.a. KKAuf_SAV'!$B$6:$B$2005,$C662,'E8.a. KKAuf_SAV'!$D$6:$D$2005,$H662)</f>
        <v>0</v>
      </c>
      <c r="S662" s="992">
        <f>SUMIFS('E8.b. KKAuf_WAV'!$N$6:$N$405,'E8.b. KKAuf_WAV'!$B$6:$B$405,$C662,'E8.b. KKAuf_WAV'!$E$6:$E$405,H662)-SUMIFS('E8.b. KKAuf_WAV'!$N$6:$N$405,'E8.b. KKAuf_WAV'!$B$6:$B$405,$C662,'E8.b. KKAuf_WAV'!$C$6:$C$405,"Geschäfts- oder Firmenwert",'E8.b. KKAuf_WAV'!$D$6:$D$405,H662)</f>
        <v>0</v>
      </c>
      <c r="T662" s="974"/>
      <c r="U662" s="992">
        <f>SUMIFS('E8.a. KKAuf_SAV'!$W$6:$W$2005,'E8.a. KKAuf_SAV'!$B$6:$B$2005,$C662,'E8.a. KKAuf_SAV'!$D$6:$D$2005,H662)</f>
        <v>0</v>
      </c>
      <c r="V662" s="992">
        <f>SUMIFS('E8.b. KKAuf_WAV'!$M$6:$M$405,'E8.b. KKAuf_WAV'!$B$6:$B$405,$C662,'E8.b. KKAuf_WAV'!$E$6:$E$405,$H662,'E8.b. KKAuf_WAV'!$C$6:$C$405,"&lt;&gt;"&amp;"geleistete Anzahlungen auf immaterielle Vermögensgegenstände",'E8.b. KKAuf_WAV'!$C$6:$C$405,"&lt;&gt;"&amp;"geleistete Anzahlungen und Anlagen im Bau des Sachanlagevermögens",'E8.b. KKAuf_WAV'!$C$6:$C$405,"&lt;&gt;"&amp;"Geschäfts- oder Firmenwert")</f>
        <v>0</v>
      </c>
      <c r="W662" s="992">
        <f>SUMIFS('E8.b. KKAuf_WAV'!$M$6:$M$405,'E8.b. KKAuf_WAV'!$B$6:$B$405,$C662,'E8.b. KKAuf_WAV'!$E$6:$E$405,Listen!$AA$3,'E8.b. KKAuf_WAV'!$C$6:$C$405,"geleistete Anzahlungen und Anlagen im Bau des Sachanlagevermögens")+ SUMIFS('E8.b. KKAuf_WAV'!$M$6:$M$405,'E8.b. KKAuf_WAV'!$B$6:$B$405,$C662,'E8.b. KKAuf_WAV'!$E$6:$E$405,Listen!$AA$3,'E8.b. KKAuf_WAV'!$C$6:$C$405,"geleistete Anzahlungen auf immaterielle Vermögensgegenstände")</f>
        <v>0</v>
      </c>
      <c r="X662" s="992">
        <f>SUMIFS('E8.c. KKAuf_BKZ_NAB_IZ'!$K$6:$K$405,'E8.c. KKAuf_BKZ_NAB_IZ'!$B$6:$B$405,$C662,'E8.c. KKAuf_BKZ_NAB_IZ'!$C$6:$C$405,$H662)</f>
        <v>0</v>
      </c>
      <c r="Y662" s="992">
        <f>SUMIFS('E8.a. KKAuf_SAV'!$Y$6:$Y$2005,'E8.a. KKAuf_SAV'!$B$6:$B$2005,$C662,'E8.a. KKAuf_SAV'!$D$6:$D$2005,$H662)</f>
        <v>0</v>
      </c>
      <c r="Z662" s="992">
        <f>SUMIFS('E8.b. KKAuf_WAV'!$O$6:$O$405,'E8.b. KKAuf_WAV'!$B$6:$B$405,$C662,'E8.b. KKAuf_WAV'!$E$6:$E$405,$H662,'E8.b. KKAuf_WAV'!$C$6:$C$405,"&lt;&gt;"&amp;"geleistete Anzahlungen auf immaterielle Vermögensgegenstände",'E8.b. KKAuf_WAV'!$C$6:$C$405,"&lt;&gt;"&amp;"geleistete Anzahlungen und Anlagen im Bau des Sachanlagevermögens",'E8.b. KKAuf_WAV'!$C$6:$C$405,"&lt;&gt;"&amp;"Geschäfts- oder Firmenwert")</f>
        <v>0</v>
      </c>
      <c r="AA662" s="992">
        <f>SUMIFS('E8.b. KKAuf_WAV'!$O$6:$O$405,'E8.b. KKAuf_WAV'!$B$6:$B$405,$C662,'E8.b. KKAuf_WAV'!$E$6:$E$405,Listen!$AA$3,'E8.b. KKAuf_WAV'!$C$6:$C$405,"geleistete Anzahlungen und Anlagen im Bau des Sachanlagevermögens")+ SUMIFS('E8.b. KKAuf_WAV'!$O$6:$O$405,'E8.b. KKAuf_WAV'!$B$6:$B$405,$C662,'E8.b. KKAuf_WAV'!$E$6:$E$405,Listen!$AA$3,'E8.b. KKAuf_WAV'!$C$6:$C$405,"geleistete Anzahlungen auf immaterielle Vermögensgegenstände")</f>
        <v>0</v>
      </c>
      <c r="AB662" s="992">
        <f>SUMIFS('E8.c. KKAuf_BKZ_NAB_IZ'!$L$6:$L$405,'E8.c. KKAuf_BKZ_NAB_IZ'!$B$6:$B$405,$C662,'E8.c. KKAuf_BKZ_NAB_IZ'!$C$6:$C$405,$H662)</f>
        <v>0</v>
      </c>
      <c r="AC662" s="974"/>
      <c r="AD662" s="992">
        <f t="shared" si="223"/>
        <v>0</v>
      </c>
      <c r="AE662" s="993">
        <f>$AE$11</f>
        <v>5.0700000000000002E-2</v>
      </c>
      <c r="AF662" s="993">
        <f>$AF$11</f>
        <v>1.7100000000000001E-2</v>
      </c>
      <c r="AG662" s="993">
        <f>$AG$11</f>
        <v>3.0499999999999999E-2</v>
      </c>
      <c r="AH662" s="994">
        <f t="shared" si="224"/>
        <v>0</v>
      </c>
      <c r="AJ662" s="992">
        <f t="shared" si="220"/>
        <v>0</v>
      </c>
      <c r="AK662" s="993">
        <f>$AK$11</f>
        <v>5.0700000000000002E-2</v>
      </c>
      <c r="AL662" s="993">
        <f>$AL$11</f>
        <v>1.7100000000000001E-2</v>
      </c>
      <c r="AM662" s="993">
        <f>$AM$11</f>
        <v>3.0499999999999999E-2</v>
      </c>
      <c r="AN662" s="994">
        <f t="shared" si="221"/>
        <v>0</v>
      </c>
    </row>
    <row r="663" spans="2:40" x14ac:dyDescent="0.2">
      <c r="B663" s="1447"/>
      <c r="C663" s="1002">
        <f>C662</f>
        <v>0</v>
      </c>
      <c r="D663" s="1450"/>
      <c r="E663" s="1408"/>
      <c r="F663" s="1408"/>
      <c r="G663" s="990"/>
      <c r="H663" s="983">
        <v>2023</v>
      </c>
      <c r="I663" s="972"/>
      <c r="J663" s="805">
        <f t="shared" si="222"/>
        <v>0</v>
      </c>
      <c r="K663" s="804"/>
      <c r="L663" s="803">
        <f t="shared" si="212"/>
        <v>0</v>
      </c>
      <c r="M663" s="804"/>
      <c r="N663" s="803">
        <f t="shared" si="219"/>
        <v>0</v>
      </c>
      <c r="O663" s="804"/>
      <c r="P663" s="803">
        <f t="shared" si="226"/>
        <v>0</v>
      </c>
      <c r="Q663" s="760"/>
      <c r="R663" s="980">
        <f>SUMIFS('E8.a. KKAuf_SAV'!$X$6:$X$2005,'E8.a. KKAuf_SAV'!$B$6:$B$2005,$C663,'E8.a. KKAuf_SAV'!$D$6:$D$2005,$H663)</f>
        <v>0</v>
      </c>
      <c r="S663" s="980">
        <f>SUMIFS('E8.b. KKAuf_WAV'!$N$6:$N$405,'E8.b. KKAuf_WAV'!$B$6:$B$405,$C663,'E8.b. KKAuf_WAV'!$E$6:$E$405,H663)-SUMIFS('E8.b. KKAuf_WAV'!$N$6:$N$405,'E8.b. KKAuf_WAV'!$B$6:$B$405,$C663,'E8.b. KKAuf_WAV'!$C$6:$C$405,"Geschäfts- oder Firmenwert",'E8.b. KKAuf_WAV'!$D$6:$D$405,H663)</f>
        <v>0</v>
      </c>
      <c r="T663" s="974"/>
      <c r="U663" s="980">
        <f>SUMIFS('E8.a. KKAuf_SAV'!$W$6:$W$2005,'E8.a. KKAuf_SAV'!$B$6:$B$2005,$C663,'E8.a. KKAuf_SAV'!$D$6:$D$2005,H663)</f>
        <v>0</v>
      </c>
      <c r="V663" s="980">
        <f>SUMIFS('E8.b. KKAuf_WAV'!$M$6:$M$405,'E8.b. KKAuf_WAV'!$B$6:$B$405,$C663,'E8.b. KKAuf_WAV'!$E$6:$E$405,$H663,'E8.b. KKAuf_WAV'!$C$6:$C$405,"&lt;&gt;"&amp;"geleistete Anzahlungen auf immaterielle Vermögensgegenstände",'E8.b. KKAuf_WAV'!$C$6:$C$405,"&lt;&gt;"&amp;"geleistete Anzahlungen und Anlagen im Bau des Sachanlagevermögens",'E8.b. KKAuf_WAV'!$C$6:$C$405,"&lt;&gt;"&amp;"Geschäfts- oder Firmenwert")</f>
        <v>0</v>
      </c>
      <c r="W663" s="980"/>
      <c r="X663" s="980">
        <f>SUMIFS('E8.c. KKAuf_BKZ_NAB_IZ'!$K$6:$K$405,'E8.c. KKAuf_BKZ_NAB_IZ'!$B$6:$B$405,$C663,'E8.c. KKAuf_BKZ_NAB_IZ'!$C$6:$C$405,$H663)</f>
        <v>0</v>
      </c>
      <c r="Y663" s="980">
        <f>SUMIFS('E8.a. KKAuf_SAV'!$Y$6:$Y$2005,'E8.a. KKAuf_SAV'!$B$6:$B$2005,$C663,'E8.a. KKAuf_SAV'!$D$6:$D$2005,$H663)</f>
        <v>0</v>
      </c>
      <c r="Z663" s="980">
        <f>SUMIFS('E8.b. KKAuf_WAV'!$O$6:$O$405,'E8.b. KKAuf_WAV'!$B$6:$B$405,$C663,'E8.b. KKAuf_WAV'!$E$6:$E$405,$H663,'E8.b. KKAuf_WAV'!$C$6:$C$405,"&lt;&gt;"&amp;"geleistete Anzahlungen auf immaterielle Vermögensgegenstände",'E8.b. KKAuf_WAV'!$C$6:$C$405,"&lt;&gt;"&amp;"geleistete Anzahlungen und Anlagen im Bau des Sachanlagevermögens",'E8.b. KKAuf_WAV'!$C$6:$C$405,"&lt;&gt;"&amp;"Geschäfts- oder Firmenwert")</f>
        <v>0</v>
      </c>
      <c r="AA663" s="980"/>
      <c r="AB663" s="980">
        <f>SUMIFS('E8.c. KKAuf_BKZ_NAB_IZ'!$L$6:$L$405,'E8.c. KKAuf_BKZ_NAB_IZ'!$B$6:$B$405,$C663,'E8.c. KKAuf_BKZ_NAB_IZ'!$C$6:$C$405,$H663)</f>
        <v>0</v>
      </c>
      <c r="AC663" s="974"/>
      <c r="AD663" s="980">
        <f t="shared" si="223"/>
        <v>0</v>
      </c>
      <c r="AE663" s="984">
        <f>$AE$12</f>
        <v>5.0700000000000002E-2</v>
      </c>
      <c r="AF663" s="984">
        <f>$AF$12</f>
        <v>1.7100000000000001E-2</v>
      </c>
      <c r="AG663" s="984">
        <f>$AG$12</f>
        <v>3.0499999999999999E-2</v>
      </c>
      <c r="AH663" s="982">
        <f t="shared" si="224"/>
        <v>0</v>
      </c>
      <c r="AJ663" s="980"/>
      <c r="AK663" s="984">
        <f>$AK$12</f>
        <v>5.0700000000000002E-2</v>
      </c>
      <c r="AL663" s="984">
        <f>$AL$12</f>
        <v>1.7100000000000001E-2</v>
      </c>
      <c r="AM663" s="984">
        <f>$AM$12</f>
        <v>3.0499999999999999E-2</v>
      </c>
      <c r="AN663" s="982">
        <f t="shared" si="221"/>
        <v>0</v>
      </c>
    </row>
    <row r="664" spans="2:40" x14ac:dyDescent="0.2">
      <c r="B664" s="1447"/>
      <c r="C664" s="1002">
        <f>C662</f>
        <v>0</v>
      </c>
      <c r="D664" s="1450"/>
      <c r="E664" s="1408"/>
      <c r="F664" s="1408"/>
      <c r="G664" s="990"/>
      <c r="H664" s="983">
        <v>2024</v>
      </c>
      <c r="I664" s="972"/>
      <c r="J664" s="803">
        <f t="shared" si="222"/>
        <v>0</v>
      </c>
      <c r="K664" s="804"/>
      <c r="L664" s="803">
        <f t="shared" si="212"/>
        <v>0</v>
      </c>
      <c r="M664" s="804"/>
      <c r="N664" s="803">
        <f t="shared" si="219"/>
        <v>0</v>
      </c>
      <c r="O664" s="804"/>
      <c r="P664" s="803">
        <f t="shared" si="226"/>
        <v>0</v>
      </c>
      <c r="Q664" s="760"/>
      <c r="R664" s="980">
        <f>SUMIFS('E8.a. KKAuf_SAV'!$X$6:$X$2005,'E8.a. KKAuf_SAV'!$B$6:$B$2005,$C664,'E8.a. KKAuf_SAV'!$D$6:$D$2005,$H664)</f>
        <v>0</v>
      </c>
      <c r="S664" s="980">
        <f>SUMIFS('E8.b. KKAuf_WAV'!$N$6:$N$405,'E8.b. KKAuf_WAV'!$B$6:$B$405,$C664,'E8.b. KKAuf_WAV'!$E$6:$E$405,H664)-SUMIFS('E8.b. KKAuf_WAV'!$N$6:$N$405,'E8.b. KKAuf_WAV'!$B$6:$B$405,$C664,'E8.b. KKAuf_WAV'!$C$6:$C$405,"Geschäfts- oder Firmenwert",'E8.b. KKAuf_WAV'!$D$6:$D$405,H664)</f>
        <v>0</v>
      </c>
      <c r="T664" s="974"/>
      <c r="U664" s="980">
        <f>SUMIFS('E8.a. KKAuf_SAV'!$W$6:$W$2005,'E8.a. KKAuf_SAV'!$B$6:$B$2005,$C664,'E8.a. KKAuf_SAV'!$D$6:$D$2005,H664)</f>
        <v>0</v>
      </c>
      <c r="V664" s="980">
        <f>SUMIFS('E8.b. KKAuf_WAV'!$M$6:$M$405,'E8.b. KKAuf_WAV'!$B$6:$B$405,$C664,'E8.b. KKAuf_WAV'!$E$6:$E$405,$H664,'E8.b. KKAuf_WAV'!$C$6:$C$405,"&lt;&gt;"&amp;"geleistete Anzahlungen auf immaterielle Vermögensgegenstände",'E8.b. KKAuf_WAV'!$C$6:$C$405,"&lt;&gt;"&amp;"geleistete Anzahlungen und Anlagen im Bau des Sachanlagevermögens",'E8.b. KKAuf_WAV'!$C$6:$C$405,"&lt;&gt;"&amp;"Geschäfts- oder Firmenwert")</f>
        <v>0</v>
      </c>
      <c r="W664" s="980">
        <f>SUMIFS('E8.b. KKAuf_WAV'!$M$6:$M$405,'E8.b. KKAuf_WAV'!$B$6:$B$405,$C664,'E8.b. KKAuf_WAV'!$E$6:$E$405,H664,'E8.b. KKAuf_WAV'!$C$6:$C$405,"geleistete Anzahlungen und Anlagen im Bau des Sachanlagevermögens")+ SUMIFS('E8.b. KKAuf_WAV'!$M$6:$M$405,'E8.b. KKAuf_WAV'!$B$6:$B$405,$C664,'E8.b. KKAuf_WAV'!$E$6:$E$405,H664,'E8.b. KKAuf_WAV'!$C$6:$C$405,"geleistete Anzahlungen auf immaterielle Vermögensgegenstände")</f>
        <v>0</v>
      </c>
      <c r="X664" s="980">
        <f>SUMIFS('E8.c. KKAuf_BKZ_NAB_IZ'!$K$6:$K$405,'E8.c. KKAuf_BKZ_NAB_IZ'!$B$6:$B$405,$C664,'E8.c. KKAuf_BKZ_NAB_IZ'!$C$6:$C$405,$H664)</f>
        <v>0</v>
      </c>
      <c r="Y664" s="980">
        <f>SUMIFS('E8.a. KKAuf_SAV'!$Y$6:$Y$2005,'E8.a. KKAuf_SAV'!$B$6:$B$2005,$C664,'E8.a. KKAuf_SAV'!$D$6:$D$2005,$H664)</f>
        <v>0</v>
      </c>
      <c r="Z664" s="980">
        <f>SUMIFS('E8.b. KKAuf_WAV'!$O$6:$O$405,'E8.b. KKAuf_WAV'!$B$6:$B$405,$C664,'E8.b. KKAuf_WAV'!$E$6:$E$405,$H664,'E8.b. KKAuf_WAV'!$C$6:$C$405,"&lt;&gt;"&amp;"geleistete Anzahlungen auf immaterielle Vermögensgegenstände",'E8.b. KKAuf_WAV'!$C$6:$C$405,"&lt;&gt;"&amp;"geleistete Anzahlungen und Anlagen im Bau des Sachanlagevermögens",'E8.b. KKAuf_WAV'!$C$6:$C$405,"&lt;&gt;"&amp;"Geschäfts- oder Firmenwert")</f>
        <v>0</v>
      </c>
      <c r="AA664" s="980">
        <f>SUMIFS('E8.b. KKAuf_WAV'!$O$6:$O$405,'E8.b. KKAuf_WAV'!$B$6:$B$405,$C664,'E8.b. KKAuf_WAV'!$E$6:$E$405,H664,'E8.b. KKAuf_WAV'!$C$6:$C$405,"geleistete Anzahlungen und Anlagen im Bau des Sachanlagevermögens")+ SUMIFS('E8.b. KKAuf_WAV'!$O$6:$O$405,'E8.b. KKAuf_WAV'!$B$6:$B$405,$C664,'E8.b. KKAuf_WAV'!$E$6:$E$405,H664,'E8.b. KKAuf_WAV'!$C$6:$C$405,"geleistete Anzahlungen auf immaterielle Vermögensgegenstände")</f>
        <v>0</v>
      </c>
      <c r="AB664" s="980">
        <f>SUMIFS('E8.c. KKAuf_BKZ_NAB_IZ'!$L$6:$L$405,'E8.c. KKAuf_BKZ_NAB_IZ'!$B$6:$B$405,$C664,'E8.c. KKAuf_BKZ_NAB_IZ'!$C$6:$C$405,$H664)</f>
        <v>0</v>
      </c>
      <c r="AC664" s="974"/>
      <c r="AD664" s="980">
        <f t="shared" si="223"/>
        <v>0</v>
      </c>
      <c r="AE664" s="984">
        <f>$AE$13</f>
        <v>6.93E-2</v>
      </c>
      <c r="AF664" s="984">
        <f>$AF$13</f>
        <v>3.8699999999999998E-2</v>
      </c>
      <c r="AG664" s="984">
        <f>$AG$13</f>
        <v>5.0900000000000001E-2</v>
      </c>
      <c r="AH664" s="982">
        <f t="shared" si="224"/>
        <v>0</v>
      </c>
      <c r="AJ664" s="980">
        <f t="shared" si="220"/>
        <v>0</v>
      </c>
      <c r="AK664" s="984">
        <f>$AK$13</f>
        <v>7.0099999999999996E-2</v>
      </c>
      <c r="AL664" s="984">
        <f>$AL$13</f>
        <v>3.6600000000000001E-2</v>
      </c>
      <c r="AM664" s="984">
        <f>$AM$13</f>
        <v>0.05</v>
      </c>
      <c r="AN664" s="982">
        <f t="shared" si="221"/>
        <v>0</v>
      </c>
    </row>
    <row r="665" spans="2:40" ht="15" thickBot="1" x14ac:dyDescent="0.25">
      <c r="B665" s="1447"/>
      <c r="C665" s="1002">
        <f>C662</f>
        <v>0</v>
      </c>
      <c r="D665" s="1450"/>
      <c r="E665" s="1408"/>
      <c r="F665" s="1408"/>
      <c r="G665" s="990"/>
      <c r="H665" s="983">
        <v>2025</v>
      </c>
      <c r="I665" s="972"/>
      <c r="J665" s="803">
        <f t="shared" si="222"/>
        <v>0</v>
      </c>
      <c r="K665" s="804"/>
      <c r="L665" s="803">
        <f t="shared" si="212"/>
        <v>0</v>
      </c>
      <c r="M665" s="804"/>
      <c r="N665" s="803">
        <f t="shared" si="219"/>
        <v>0</v>
      </c>
      <c r="O665" s="804"/>
      <c r="P665" s="803">
        <f t="shared" si="226"/>
        <v>0</v>
      </c>
      <c r="Q665" s="760"/>
      <c r="R665" s="980">
        <f>SUMIFS('E8.a. KKAuf_SAV'!$X$6:$X$2005,'E8.a. KKAuf_SAV'!$B$6:$B$2005,$C665,'E8.a. KKAuf_SAV'!$D$6:$D$2005,$H665)</f>
        <v>0</v>
      </c>
      <c r="S665" s="980">
        <f>SUMIFS('E8.b. KKAuf_WAV'!$N$6:$N$405,'E8.b. KKAuf_WAV'!$B$6:$B$405,$C665,'E8.b. KKAuf_WAV'!$E$6:$E$405,H665)-SUMIFS('E8.b. KKAuf_WAV'!$N$6:$N$405,'E8.b. KKAuf_WAV'!$B$6:$B$405,$C665,'E8.b. KKAuf_WAV'!$C$6:$C$405,"Geschäfts- oder Firmenwert",'E8.b. KKAuf_WAV'!$D$6:$D$405,H665)</f>
        <v>0</v>
      </c>
      <c r="T665" s="974"/>
      <c r="U665" s="980">
        <f>SUMIFS('E8.a. KKAuf_SAV'!$W$6:$W$2005,'E8.a. KKAuf_SAV'!$B$6:$B$2005,$C665,'E8.a. KKAuf_SAV'!$D$6:$D$2005,H665)</f>
        <v>0</v>
      </c>
      <c r="V665" s="980">
        <f>SUMIFS('E8.b. KKAuf_WAV'!$M$6:$M$405,'E8.b. KKAuf_WAV'!$B$6:$B$405,$C665,'E8.b. KKAuf_WAV'!$E$6:$E$405,$H665,'E8.b. KKAuf_WAV'!$C$6:$C$405,"&lt;&gt;"&amp;"geleistete Anzahlungen auf immaterielle Vermögensgegenstände",'E8.b. KKAuf_WAV'!$C$6:$C$405,"&lt;&gt;"&amp;"geleistete Anzahlungen und Anlagen im Bau des Sachanlagevermögens",'E8.b. KKAuf_WAV'!$C$6:$C$405,"&lt;&gt;"&amp;"Geschäfts- oder Firmenwert")</f>
        <v>0</v>
      </c>
      <c r="W665" s="980">
        <f>SUMIFS('E8.b. KKAuf_WAV'!$M$6:$M$405,'E8.b. KKAuf_WAV'!$B$6:$B$405,$C665,'E8.b. KKAuf_WAV'!$E$6:$E$405,H665,'E8.b. KKAuf_WAV'!$C$6:$C$405,"geleistete Anzahlungen und Anlagen im Bau des Sachanlagevermögens")+ SUMIFS('E8.b. KKAuf_WAV'!$M$6:$M$405,'E8.b. KKAuf_WAV'!$B$6:$B$405,$C665,'E8.b. KKAuf_WAV'!$E$6:$E$405,H665,'E8.b. KKAuf_WAV'!$C$6:$C$405,"geleistete Anzahlungen auf immaterielle Vermögensgegenstände")</f>
        <v>0</v>
      </c>
      <c r="X665" s="980">
        <f>SUMIFS('E8.c. KKAuf_BKZ_NAB_IZ'!$K$6:$K$405,'E8.c. KKAuf_BKZ_NAB_IZ'!$B$6:$B$405,$C665,'E8.c. KKAuf_BKZ_NAB_IZ'!$C$6:$C$405,$H665)</f>
        <v>0</v>
      </c>
      <c r="Y665" s="980">
        <f>SUMIFS('E8.a. KKAuf_SAV'!$Y$6:$Y$2005,'E8.a. KKAuf_SAV'!$B$6:$B$2005,$C665,'E8.a. KKAuf_SAV'!$D$6:$D$2005,$H665)</f>
        <v>0</v>
      </c>
      <c r="Z665" s="980">
        <f>SUMIFS('E8.b. KKAuf_WAV'!$O$6:$O$405,'E8.b. KKAuf_WAV'!$B$6:$B$405,$C665,'E8.b. KKAuf_WAV'!$E$6:$E$405,$H665,'E8.b. KKAuf_WAV'!$C$6:$C$405,"&lt;&gt;"&amp;"geleistete Anzahlungen auf immaterielle Vermögensgegenstände",'E8.b. KKAuf_WAV'!$C$6:$C$405,"&lt;&gt;"&amp;"geleistete Anzahlungen und Anlagen im Bau des Sachanlagevermögens",'E8.b. KKAuf_WAV'!$C$6:$C$405,"&lt;&gt;"&amp;"Geschäfts- oder Firmenwert")</f>
        <v>0</v>
      </c>
      <c r="AA665" s="980">
        <f>SUMIFS('E8.b. KKAuf_WAV'!$O$6:$O$405,'E8.b. KKAuf_WAV'!$B$6:$B$405,$C665,'E8.b. KKAuf_WAV'!$E$6:$E$405,H665,'E8.b. KKAuf_WAV'!$C$6:$C$405,"geleistete Anzahlungen und Anlagen im Bau des Sachanlagevermögens")+ SUMIFS('E8.b. KKAuf_WAV'!$O$6:$O$405,'E8.b. KKAuf_WAV'!$B$6:$B$405,$C665,'E8.b. KKAuf_WAV'!$E$6:$E$405,H665,'E8.b. KKAuf_WAV'!$C$6:$C$405,"geleistete Anzahlungen auf immaterielle Vermögensgegenstände")</f>
        <v>0</v>
      </c>
      <c r="AB665" s="980">
        <f>SUMIFS('E8.c. KKAuf_BKZ_NAB_IZ'!$L$6:$L$405,'E8.c. KKAuf_BKZ_NAB_IZ'!$B$6:$B$405,$C665,'E8.c. KKAuf_BKZ_NAB_IZ'!$C$6:$C$405,$H665)</f>
        <v>0</v>
      </c>
      <c r="AC665" s="974"/>
      <c r="AD665" s="980">
        <f t="shared" si="223"/>
        <v>0</v>
      </c>
      <c r="AE665" s="984">
        <f>$AE$14</f>
        <v>7.0099999999999996E-2</v>
      </c>
      <c r="AF665" s="984">
        <f>$AF$14</f>
        <v>3.6600000000000001E-2</v>
      </c>
      <c r="AG665" s="984">
        <f>$AG$14</f>
        <v>0.05</v>
      </c>
      <c r="AH665" s="982">
        <f t="shared" si="224"/>
        <v>0</v>
      </c>
      <c r="AJ665" s="980">
        <f t="shared" si="220"/>
        <v>0</v>
      </c>
      <c r="AK665" s="984">
        <f>$AK$14</f>
        <v>7.0099999999999996E-2</v>
      </c>
      <c r="AL665" s="984">
        <f>$AL$14</f>
        <v>3.6600000000000001E-2</v>
      </c>
      <c r="AM665" s="984">
        <f>$AM$14</f>
        <v>0.05</v>
      </c>
      <c r="AN665" s="982">
        <f t="shared" si="221"/>
        <v>0</v>
      </c>
    </row>
    <row r="666" spans="2:40" ht="15" hidden="1" thickBot="1" x14ac:dyDescent="0.25">
      <c r="B666" s="1447"/>
      <c r="C666" s="1002">
        <f>C662</f>
        <v>0</v>
      </c>
      <c r="D666" s="1450"/>
      <c r="E666" s="1408"/>
      <c r="F666" s="1408"/>
      <c r="G666" s="990"/>
      <c r="H666" s="983">
        <v>2026</v>
      </c>
      <c r="I666" s="972"/>
      <c r="J666" s="803">
        <f t="shared" si="222"/>
        <v>0</v>
      </c>
      <c r="K666" s="804"/>
      <c r="L666" s="803">
        <f t="shared" si="212"/>
        <v>0</v>
      </c>
      <c r="M666" s="804"/>
      <c r="N666" s="803">
        <f t="shared" si="219"/>
        <v>0</v>
      </c>
      <c r="O666" s="804"/>
      <c r="P666" s="803">
        <f t="shared" si="226"/>
        <v>0</v>
      </c>
      <c r="Q666" s="760"/>
      <c r="R666" s="980">
        <f>SUMIFS('E8.a. KKAuf_SAV'!$X$6:$X$2005,'E8.a. KKAuf_SAV'!$B$6:$B$2005,$C666,'E8.a. KKAuf_SAV'!$D$6:$D$2005,$H666)</f>
        <v>0</v>
      </c>
      <c r="S666" s="980">
        <f>SUMIFS('E8.b. KKAuf_WAV'!$N$6:$N$405,'E8.b. KKAuf_WAV'!$B$6:$B$405,$C666,'E8.b. KKAuf_WAV'!$E$6:$E$405,H666)-SUMIFS('E8.b. KKAuf_WAV'!$N$6:$N$405,'E8.b. KKAuf_WAV'!$B$6:$B$405,$C666,'E8.b. KKAuf_WAV'!$C$6:$C$405,"Geschäfts- oder Firmenwert",'E8.b. KKAuf_WAV'!$D$6:$D$405,H666)</f>
        <v>0</v>
      </c>
      <c r="T666" s="974"/>
      <c r="U666" s="980">
        <f>SUMIFS('E8.a. KKAuf_SAV'!$W$6:$W$2005,'E8.a. KKAuf_SAV'!$B$6:$B$2005,$C666,'E8.a. KKAuf_SAV'!$D$6:$D$2005,H666)</f>
        <v>0</v>
      </c>
      <c r="V666" s="980">
        <f>SUMIFS('E8.b. KKAuf_WAV'!$M$6:$M$405,'E8.b. KKAuf_WAV'!$B$6:$B$405,$C666,'E8.b. KKAuf_WAV'!$E$6:$E$405,$H666,'E8.b. KKAuf_WAV'!$C$6:$C$405,"&lt;&gt;"&amp;"geleistete Anzahlungen auf immaterielle Vermögensgegenstände",'E8.b. KKAuf_WAV'!$C$6:$C$405,"&lt;&gt;"&amp;"geleistete Anzahlungen und Anlagen im Bau des Sachanlagevermögens",'E8.b. KKAuf_WAV'!$C$6:$C$405,"&lt;&gt;"&amp;"Geschäfts- oder Firmenwert")</f>
        <v>0</v>
      </c>
      <c r="W666" s="980">
        <f>SUMIFS('E8.b. KKAuf_WAV'!$M$6:$M$405,'E8.b. KKAuf_WAV'!$B$6:$B$405,$C666,'E8.b. KKAuf_WAV'!$E$6:$E$405,H666,'E8.b. KKAuf_WAV'!$C$6:$C$405,"geleistete Anzahlungen und Anlagen im Bau des Sachanlagevermögens")+ SUMIFS('E8.b. KKAuf_WAV'!$M$6:$M$405,'E8.b. KKAuf_WAV'!$B$6:$B$405,$C666,'E8.b. KKAuf_WAV'!$E$6:$E$405,H666,'E8.b. KKAuf_WAV'!$C$6:$C$405,"geleistete Anzahlungen auf immaterielle Vermögensgegenstände")</f>
        <v>0</v>
      </c>
      <c r="X666" s="980">
        <f>SUMIFS('E8.c. KKAuf_BKZ_NAB_IZ'!$K$6:$K$405,'E8.c. KKAuf_BKZ_NAB_IZ'!$B$6:$B$405,$C666,'E8.c. KKAuf_BKZ_NAB_IZ'!$C$6:$C$405,$H666)</f>
        <v>0</v>
      </c>
      <c r="Y666" s="980">
        <f>SUMIFS('E8.a. KKAuf_SAV'!$Y$6:$Y$2005,'E8.a. KKAuf_SAV'!$B$6:$B$2005,$C666,'E8.a. KKAuf_SAV'!$D$6:$D$2005,$H666)</f>
        <v>0</v>
      </c>
      <c r="Z666" s="980">
        <f>SUMIFS('E8.b. KKAuf_WAV'!$O$6:$O$405,'E8.b. KKAuf_WAV'!$B$6:$B$405,$C666,'E8.b. KKAuf_WAV'!$E$6:$E$405,$H666,'E8.b. KKAuf_WAV'!$C$6:$C$405,"&lt;&gt;"&amp;"geleistete Anzahlungen auf immaterielle Vermögensgegenstände",'E8.b. KKAuf_WAV'!$C$6:$C$405,"&lt;&gt;"&amp;"geleistete Anzahlungen und Anlagen im Bau des Sachanlagevermögens",'E8.b. KKAuf_WAV'!$C$6:$C$405,"&lt;&gt;"&amp;"Geschäfts- oder Firmenwert")</f>
        <v>0</v>
      </c>
      <c r="AA666" s="980">
        <f>SUMIFS('E8.b. KKAuf_WAV'!$O$6:$O$405,'E8.b. KKAuf_WAV'!$B$6:$B$405,$C666,'E8.b. KKAuf_WAV'!$E$6:$E$405,H666,'E8.b. KKAuf_WAV'!$C$6:$C$405,"geleistete Anzahlungen und Anlagen im Bau des Sachanlagevermögens")+ SUMIFS('E8.b. KKAuf_WAV'!$O$6:$O$405,'E8.b. KKAuf_WAV'!$B$6:$B$405,$C666,'E8.b. KKAuf_WAV'!$E$6:$E$405,H666,'E8.b. KKAuf_WAV'!$C$6:$C$405,"geleistete Anzahlungen auf immaterielle Vermögensgegenstände")</f>
        <v>0</v>
      </c>
      <c r="AB666" s="980">
        <f>SUMIFS('E8.c. KKAuf_BKZ_NAB_IZ'!$L$6:$L$405,'E8.c. KKAuf_BKZ_NAB_IZ'!$B$6:$B$405,$C666,'E8.c. KKAuf_BKZ_NAB_IZ'!$C$6:$C$405,$H666)</f>
        <v>0</v>
      </c>
      <c r="AC666" s="974"/>
      <c r="AD666" s="980">
        <f t="shared" si="223"/>
        <v>0</v>
      </c>
      <c r="AE666" s="984">
        <f>$AE$15</f>
        <v>0</v>
      </c>
      <c r="AF666" s="984">
        <f>$AF$15</f>
        <v>0</v>
      </c>
      <c r="AG666" s="984">
        <f>$AG$15</f>
        <v>0</v>
      </c>
      <c r="AH666" s="982">
        <f t="shared" si="224"/>
        <v>0</v>
      </c>
      <c r="AJ666" s="980">
        <f t="shared" si="220"/>
        <v>0</v>
      </c>
      <c r="AK666" s="984">
        <f>$AK$15</f>
        <v>0</v>
      </c>
      <c r="AL666" s="984">
        <f>$AL$15</f>
        <v>0</v>
      </c>
      <c r="AM666" s="984">
        <f>$AM$15</f>
        <v>0</v>
      </c>
      <c r="AN666" s="982">
        <f t="shared" si="221"/>
        <v>0</v>
      </c>
    </row>
    <row r="667" spans="2:40" ht="15" hidden="1" thickBot="1" x14ac:dyDescent="0.25">
      <c r="B667" s="1447"/>
      <c r="C667" s="1002">
        <f>C662</f>
        <v>0</v>
      </c>
      <c r="D667" s="1450"/>
      <c r="E667" s="1408"/>
      <c r="F667" s="1408"/>
      <c r="G667" s="990"/>
      <c r="H667" s="983">
        <v>2027</v>
      </c>
      <c r="I667" s="972"/>
      <c r="J667" s="803">
        <f t="shared" si="222"/>
        <v>0</v>
      </c>
      <c r="K667" s="804"/>
      <c r="L667" s="803">
        <f t="shared" si="212"/>
        <v>0</v>
      </c>
      <c r="M667" s="804"/>
      <c r="N667" s="803">
        <f t="shared" si="219"/>
        <v>0</v>
      </c>
      <c r="O667" s="804"/>
      <c r="P667" s="803">
        <f t="shared" si="226"/>
        <v>0</v>
      </c>
      <c r="Q667" s="760"/>
      <c r="R667" s="980">
        <f>SUMIFS('E8.a. KKAuf_SAV'!$X$6:$X$2005,'E8.a. KKAuf_SAV'!$B$6:$B$2005,$C667,'E8.a. KKAuf_SAV'!$D$6:$D$2005,$H667)</f>
        <v>0</v>
      </c>
      <c r="S667" s="980">
        <f>SUMIFS('E8.b. KKAuf_WAV'!$N$6:$N$405,'E8.b. KKAuf_WAV'!$B$6:$B$405,$C667,'E8.b. KKAuf_WAV'!$E$6:$E$405,H667)-SUMIFS('E8.b. KKAuf_WAV'!$N$6:$N$405,'E8.b. KKAuf_WAV'!$B$6:$B$405,$C667,'E8.b. KKAuf_WAV'!$C$6:$C$405,"Geschäfts- oder Firmenwert",'E8.b. KKAuf_WAV'!$D$6:$D$405,H667)</f>
        <v>0</v>
      </c>
      <c r="T667" s="974"/>
      <c r="U667" s="980">
        <f>SUMIFS('E8.a. KKAuf_SAV'!$W$6:$W$2005,'E8.a. KKAuf_SAV'!$B$6:$B$2005,$C667,'E8.a. KKAuf_SAV'!$D$6:$D$2005,H667)</f>
        <v>0</v>
      </c>
      <c r="V667" s="980">
        <f>SUMIFS('E8.b. KKAuf_WAV'!$M$6:$M$405,'E8.b. KKAuf_WAV'!$B$6:$B$405,$C667,'E8.b. KKAuf_WAV'!$E$6:$E$405,$H667,'E8.b. KKAuf_WAV'!$C$6:$C$405,"&lt;&gt;"&amp;"geleistete Anzahlungen auf immaterielle Vermögensgegenstände",'E8.b. KKAuf_WAV'!$C$6:$C$405,"&lt;&gt;"&amp;"geleistete Anzahlungen und Anlagen im Bau des Sachanlagevermögens",'E8.b. KKAuf_WAV'!$C$6:$C$405,"&lt;&gt;"&amp;"Geschäfts- oder Firmenwert")</f>
        <v>0</v>
      </c>
      <c r="W667" s="980">
        <f>SUMIFS('E8.b. KKAuf_WAV'!$M$6:$M$405,'E8.b. KKAuf_WAV'!$B$6:$B$405,$C667,'E8.b. KKAuf_WAV'!$E$6:$E$405,H667,'E8.b. KKAuf_WAV'!$C$6:$C$405,"geleistete Anzahlungen und Anlagen im Bau des Sachanlagevermögens")+ SUMIFS('E8.b. KKAuf_WAV'!$M$6:$M$405,'E8.b. KKAuf_WAV'!$B$6:$B$405,$C667,'E8.b. KKAuf_WAV'!$E$6:$E$405,H667,'E8.b. KKAuf_WAV'!$C$6:$C$405,"geleistete Anzahlungen auf immaterielle Vermögensgegenstände")</f>
        <v>0</v>
      </c>
      <c r="X667" s="980">
        <f>SUMIFS('E8.c. KKAuf_BKZ_NAB_IZ'!$K$6:$K$405,'E8.c. KKAuf_BKZ_NAB_IZ'!$B$6:$B$405,$C667,'E8.c. KKAuf_BKZ_NAB_IZ'!$C$6:$C$405,$H667)</f>
        <v>0</v>
      </c>
      <c r="Y667" s="980">
        <f>SUMIFS('E8.a. KKAuf_SAV'!$Y$6:$Y$2005,'E8.a. KKAuf_SAV'!$B$6:$B$2005,$C667,'E8.a. KKAuf_SAV'!$D$6:$D$2005,$H667)</f>
        <v>0</v>
      </c>
      <c r="Z667" s="980">
        <f>SUMIFS('E8.b. KKAuf_WAV'!$O$6:$O$405,'E8.b. KKAuf_WAV'!$B$6:$B$405,$C667,'E8.b. KKAuf_WAV'!$E$6:$E$405,$H667,'E8.b. KKAuf_WAV'!$C$6:$C$405,"&lt;&gt;"&amp;"geleistete Anzahlungen auf immaterielle Vermögensgegenstände",'E8.b. KKAuf_WAV'!$C$6:$C$405,"&lt;&gt;"&amp;"geleistete Anzahlungen und Anlagen im Bau des Sachanlagevermögens",'E8.b. KKAuf_WAV'!$C$6:$C$405,"&lt;&gt;"&amp;"Geschäfts- oder Firmenwert")</f>
        <v>0</v>
      </c>
      <c r="AA667" s="980">
        <f>SUMIFS('E8.b. KKAuf_WAV'!$O$6:$O$405,'E8.b. KKAuf_WAV'!$B$6:$B$405,$C667,'E8.b. KKAuf_WAV'!$E$6:$E$405,H667,'E8.b. KKAuf_WAV'!$C$6:$C$405,"geleistete Anzahlungen und Anlagen im Bau des Sachanlagevermögens")+ SUMIFS('E8.b. KKAuf_WAV'!$O$6:$O$405,'E8.b. KKAuf_WAV'!$B$6:$B$405,$C667,'E8.b. KKAuf_WAV'!$E$6:$E$405,H667,'E8.b. KKAuf_WAV'!$C$6:$C$405,"geleistete Anzahlungen auf immaterielle Vermögensgegenstände")</f>
        <v>0</v>
      </c>
      <c r="AB667" s="980">
        <f>SUMIFS('E8.c. KKAuf_BKZ_NAB_IZ'!$L$6:$L$405,'E8.c. KKAuf_BKZ_NAB_IZ'!$B$6:$B$405,$C667,'E8.c. KKAuf_BKZ_NAB_IZ'!$C$6:$C$405,$H667)</f>
        <v>0</v>
      </c>
      <c r="AC667" s="974"/>
      <c r="AD667" s="980">
        <f t="shared" si="223"/>
        <v>0</v>
      </c>
      <c r="AE667" s="984">
        <f>$AE$16</f>
        <v>0</v>
      </c>
      <c r="AF667" s="984">
        <f>$AF$16</f>
        <v>0</v>
      </c>
      <c r="AG667" s="984">
        <f>$AG$16</f>
        <v>0</v>
      </c>
      <c r="AH667" s="982">
        <f t="shared" si="224"/>
        <v>0</v>
      </c>
      <c r="AJ667" s="980">
        <f t="shared" si="220"/>
        <v>0</v>
      </c>
      <c r="AK667" s="984">
        <f>$AK$16</f>
        <v>0</v>
      </c>
      <c r="AL667" s="984">
        <f>$AL$16</f>
        <v>0</v>
      </c>
      <c r="AM667" s="984">
        <f>$AM$16</f>
        <v>0</v>
      </c>
      <c r="AN667" s="982">
        <f t="shared" si="221"/>
        <v>0</v>
      </c>
    </row>
    <row r="668" spans="2:40" ht="15" hidden="1" thickBot="1" x14ac:dyDescent="0.25">
      <c r="B668" s="1448"/>
      <c r="C668" s="1003">
        <f>C662</f>
        <v>0</v>
      </c>
      <c r="D668" s="1451"/>
      <c r="E668" s="1409"/>
      <c r="F668" s="1409"/>
      <c r="G668" s="970"/>
      <c r="H668" s="986">
        <v>2028</v>
      </c>
      <c r="I668" s="972"/>
      <c r="J668" s="815">
        <f t="shared" si="222"/>
        <v>0</v>
      </c>
      <c r="K668" s="804"/>
      <c r="L668" s="814">
        <f t="shared" si="212"/>
        <v>0</v>
      </c>
      <c r="M668" s="804"/>
      <c r="N668" s="814">
        <f t="shared" si="219"/>
        <v>0</v>
      </c>
      <c r="O668" s="804"/>
      <c r="P668" s="814">
        <f t="shared" si="226"/>
        <v>0</v>
      </c>
      <c r="Q668" s="760"/>
      <c r="R668" s="987">
        <f>SUMIFS('E8.a. KKAuf_SAV'!$X$6:$X$2005,'E8.a. KKAuf_SAV'!$B$6:$B$2005,$C668,'E8.a. KKAuf_SAV'!$D$6:$D$2005,$H668)</f>
        <v>0</v>
      </c>
      <c r="S668" s="987">
        <f>SUMIFS('E8.b. KKAuf_WAV'!$N$6:$N$405,'E8.b. KKAuf_WAV'!$B$6:$B$405,$C668,'E8.b. KKAuf_WAV'!$E$6:$E$405,H668)-SUMIFS('E8.b. KKAuf_WAV'!$N$6:$N$405,'E8.b. KKAuf_WAV'!$B$6:$B$405,$C668,'E8.b. KKAuf_WAV'!$C$6:$C$405,"Geschäfts- oder Firmenwert",'E8.b. KKAuf_WAV'!$D$6:$D$405,H668)</f>
        <v>0</v>
      </c>
      <c r="T668" s="974"/>
      <c r="U668" s="987">
        <f>SUMIFS('E8.a. KKAuf_SAV'!$W$6:$W$2005,'E8.a. KKAuf_SAV'!$B$6:$B$2005,$C668,'E8.a. KKAuf_SAV'!$D$6:$D$2005,H668)</f>
        <v>0</v>
      </c>
      <c r="V668" s="987">
        <f>SUMIFS('E8.b. KKAuf_WAV'!$M$6:$M$405,'E8.b. KKAuf_WAV'!$B$6:$B$405,$C668,'E8.b. KKAuf_WAV'!$E$6:$E$405,$H668,'E8.b. KKAuf_WAV'!$C$6:$C$405,"&lt;&gt;"&amp;"geleistete Anzahlungen auf immaterielle Vermögensgegenstände",'E8.b. KKAuf_WAV'!$C$6:$C$405,"&lt;&gt;"&amp;"geleistete Anzahlungen und Anlagen im Bau des Sachanlagevermögens",'E8.b. KKAuf_WAV'!$C$6:$C$405,"&lt;&gt;"&amp;"Geschäfts- oder Firmenwert")</f>
        <v>0</v>
      </c>
      <c r="W668" s="987">
        <f>SUMIFS('E8.b. KKAuf_WAV'!$M$6:$M$405,'E8.b. KKAuf_WAV'!$B$6:$B$405,$C668,'E8.b. KKAuf_WAV'!$E$6:$E$405,H668,'E8.b. KKAuf_WAV'!$C$6:$C$405,"geleistete Anzahlungen und Anlagen im Bau des Sachanlagevermögens")+ SUMIFS('E8.b. KKAuf_WAV'!$M$6:$M$405,'E8.b. KKAuf_WAV'!$B$6:$B$405,$C668,'E8.b. KKAuf_WAV'!$E$6:$E$405,H668,'E8.b. KKAuf_WAV'!$C$6:$C$405,"geleistete Anzahlungen auf immaterielle Vermögensgegenstände")</f>
        <v>0</v>
      </c>
      <c r="X668" s="987">
        <f>SUMIFS('E8.c. KKAuf_BKZ_NAB_IZ'!$K$6:$K$405,'E8.c. KKAuf_BKZ_NAB_IZ'!$B$6:$B$405,$C668,'E8.c. KKAuf_BKZ_NAB_IZ'!$C$6:$C$405,$H668)</f>
        <v>0</v>
      </c>
      <c r="Y668" s="987">
        <f>SUMIFS('E8.a. KKAuf_SAV'!$Y$6:$Y$2005,'E8.a. KKAuf_SAV'!$B$6:$B$2005,$C668,'E8.a. KKAuf_SAV'!$D$6:$D$2005,$H668)</f>
        <v>0</v>
      </c>
      <c r="Z668" s="987">
        <f>SUMIFS('E8.b. KKAuf_WAV'!$O$6:$O$405,'E8.b. KKAuf_WAV'!$B$6:$B$405,$C668,'E8.b. KKAuf_WAV'!$E$6:$E$405,$H668,'E8.b. KKAuf_WAV'!$C$6:$C$405,"&lt;&gt;"&amp;"geleistete Anzahlungen auf immaterielle Vermögensgegenstände",'E8.b. KKAuf_WAV'!$C$6:$C$405,"&lt;&gt;"&amp;"geleistete Anzahlungen und Anlagen im Bau des Sachanlagevermögens",'E8.b. KKAuf_WAV'!$C$6:$C$405,"&lt;&gt;"&amp;"Geschäfts- oder Firmenwert")</f>
        <v>0</v>
      </c>
      <c r="AA668" s="987">
        <f>SUMIFS('E8.b. KKAuf_WAV'!$O$6:$O$405,'E8.b. KKAuf_WAV'!$B$6:$B$405,$C668,'E8.b. KKAuf_WAV'!$E$6:$E$405,H668,'E8.b. KKAuf_WAV'!$C$6:$C$405,"geleistete Anzahlungen und Anlagen im Bau des Sachanlagevermögens")+ SUMIFS('E8.b. KKAuf_WAV'!$O$6:$O$405,'E8.b. KKAuf_WAV'!$B$6:$B$405,$C668,'E8.b. KKAuf_WAV'!$E$6:$E$405,H668,'E8.b. KKAuf_WAV'!$C$6:$C$405,"geleistete Anzahlungen auf immaterielle Vermögensgegenstände")</f>
        <v>0</v>
      </c>
      <c r="AB668" s="987">
        <f>SUMIFS('E8.c. KKAuf_BKZ_NAB_IZ'!$L$6:$L$405,'E8.c. KKAuf_BKZ_NAB_IZ'!$B$6:$B$405,$C668,'E8.c. KKAuf_BKZ_NAB_IZ'!$C$6:$C$405,$H668)</f>
        <v>0</v>
      </c>
      <c r="AC668" s="974"/>
      <c r="AD668" s="987">
        <f t="shared" si="223"/>
        <v>0</v>
      </c>
      <c r="AE668" s="988">
        <f>$AE$17</f>
        <v>0</v>
      </c>
      <c r="AF668" s="988">
        <f>$AF$17</f>
        <v>0</v>
      </c>
      <c r="AG668" s="988">
        <f>$AG$17</f>
        <v>0</v>
      </c>
      <c r="AH668" s="989">
        <f t="shared" si="224"/>
        <v>0</v>
      </c>
      <c r="AJ668" s="987">
        <f t="shared" si="220"/>
        <v>0</v>
      </c>
      <c r="AK668" s="988">
        <f>$AK$17</f>
        <v>0</v>
      </c>
      <c r="AL668" s="988">
        <f>$AL$17</f>
        <v>0</v>
      </c>
      <c r="AM668" s="988">
        <f>$AM$17</f>
        <v>0</v>
      </c>
      <c r="AN668" s="989">
        <f t="shared" si="221"/>
        <v>0</v>
      </c>
    </row>
    <row r="669" spans="2:40" ht="14.25" customHeight="1" x14ac:dyDescent="0.2">
      <c r="B669" s="1446"/>
      <c r="C669" s="1001">
        <f>B669</f>
        <v>0</v>
      </c>
      <c r="D669" s="1449"/>
      <c r="E669" s="1407"/>
      <c r="F669" s="1410"/>
      <c r="G669" s="990"/>
      <c r="H669" s="991">
        <v>2022</v>
      </c>
      <c r="I669" s="972"/>
      <c r="J669" s="813">
        <f t="shared" si="222"/>
        <v>0</v>
      </c>
      <c r="K669" s="804"/>
      <c r="L669" s="813">
        <f t="shared" si="212"/>
        <v>0</v>
      </c>
      <c r="M669" s="804"/>
      <c r="N669" s="813">
        <f t="shared" si="219"/>
        <v>0</v>
      </c>
      <c r="O669" s="804"/>
      <c r="P669" s="813">
        <f t="shared" ref="P669:P675" si="227">IFERROR((AJ669*AK669+AD669*AE669)*0.4*0.035*$F$669,0)</f>
        <v>0</v>
      </c>
      <c r="Q669" s="760"/>
      <c r="R669" s="992">
        <f>SUMIFS('E8.a. KKAuf_SAV'!$X$6:$X$2005,'E8.a. KKAuf_SAV'!$B$6:$B$2005,$C669,'E8.a. KKAuf_SAV'!$D$6:$D$2005,$H669)</f>
        <v>0</v>
      </c>
      <c r="S669" s="992">
        <f>SUMIFS('E8.b. KKAuf_WAV'!$N$6:$N$405,'E8.b. KKAuf_WAV'!$B$6:$B$405,$C669,'E8.b. KKAuf_WAV'!$E$6:$E$405,H669)-SUMIFS('E8.b. KKAuf_WAV'!$N$6:$N$405,'E8.b. KKAuf_WAV'!$B$6:$B$405,$C669,'E8.b. KKAuf_WAV'!$C$6:$C$405,"Geschäfts- oder Firmenwert",'E8.b. KKAuf_WAV'!$D$6:$D$405,H669)</f>
        <v>0</v>
      </c>
      <c r="T669" s="974"/>
      <c r="U669" s="992">
        <f>SUMIFS('E8.a. KKAuf_SAV'!$W$6:$W$2005,'E8.a. KKAuf_SAV'!$B$6:$B$2005,$C669,'E8.a. KKAuf_SAV'!$D$6:$D$2005,H669)</f>
        <v>0</v>
      </c>
      <c r="V669" s="992">
        <f>SUMIFS('E8.b. KKAuf_WAV'!$M$6:$M$405,'E8.b. KKAuf_WAV'!$B$6:$B$405,$C669,'E8.b. KKAuf_WAV'!$E$6:$E$405,$H669,'E8.b. KKAuf_WAV'!$C$6:$C$405,"&lt;&gt;"&amp;"geleistete Anzahlungen auf immaterielle Vermögensgegenstände",'E8.b. KKAuf_WAV'!$C$6:$C$405,"&lt;&gt;"&amp;"geleistete Anzahlungen und Anlagen im Bau des Sachanlagevermögens",'E8.b. KKAuf_WAV'!$C$6:$C$405,"&lt;&gt;"&amp;"Geschäfts- oder Firmenwert")</f>
        <v>0</v>
      </c>
      <c r="W669" s="992">
        <f>SUMIFS('E8.b. KKAuf_WAV'!$M$6:$M$405,'E8.b. KKAuf_WAV'!$B$6:$B$405,$C669,'E8.b. KKAuf_WAV'!$E$6:$E$405,Listen!$AA$3,'E8.b. KKAuf_WAV'!$C$6:$C$405,"geleistete Anzahlungen und Anlagen im Bau des Sachanlagevermögens")+ SUMIFS('E8.b. KKAuf_WAV'!$M$6:$M$405,'E8.b. KKAuf_WAV'!$B$6:$B$405,$C669,'E8.b. KKAuf_WAV'!$E$6:$E$405,Listen!$AA$3,'E8.b. KKAuf_WAV'!$C$6:$C$405,"geleistete Anzahlungen auf immaterielle Vermögensgegenstände")</f>
        <v>0</v>
      </c>
      <c r="X669" s="992">
        <f>SUMIFS('E8.c. KKAuf_BKZ_NAB_IZ'!$K$6:$K$405,'E8.c. KKAuf_BKZ_NAB_IZ'!$B$6:$B$405,$C669,'E8.c. KKAuf_BKZ_NAB_IZ'!$C$6:$C$405,$H669)</f>
        <v>0</v>
      </c>
      <c r="Y669" s="992">
        <f>SUMIFS('E8.a. KKAuf_SAV'!$Y$6:$Y$2005,'E8.a. KKAuf_SAV'!$B$6:$B$2005,$C669,'E8.a. KKAuf_SAV'!$D$6:$D$2005,$H669)</f>
        <v>0</v>
      </c>
      <c r="Z669" s="992">
        <f>SUMIFS('E8.b. KKAuf_WAV'!$O$6:$O$405,'E8.b. KKAuf_WAV'!$B$6:$B$405,$C669,'E8.b. KKAuf_WAV'!$E$6:$E$405,$H669,'E8.b. KKAuf_WAV'!$C$6:$C$405,"&lt;&gt;"&amp;"geleistete Anzahlungen auf immaterielle Vermögensgegenstände",'E8.b. KKAuf_WAV'!$C$6:$C$405,"&lt;&gt;"&amp;"geleistete Anzahlungen und Anlagen im Bau des Sachanlagevermögens",'E8.b. KKAuf_WAV'!$C$6:$C$405,"&lt;&gt;"&amp;"Geschäfts- oder Firmenwert")</f>
        <v>0</v>
      </c>
      <c r="AA669" s="992">
        <f>SUMIFS('E8.b. KKAuf_WAV'!$O$6:$O$405,'E8.b. KKAuf_WAV'!$B$6:$B$405,$C669,'E8.b. KKAuf_WAV'!$E$6:$E$405,Listen!$AA$3,'E8.b. KKAuf_WAV'!$C$6:$C$405,"geleistete Anzahlungen und Anlagen im Bau des Sachanlagevermögens")+ SUMIFS('E8.b. KKAuf_WAV'!$O$6:$O$405,'E8.b. KKAuf_WAV'!$B$6:$B$405,$C669,'E8.b. KKAuf_WAV'!$E$6:$E$405,Listen!$AA$3,'E8.b. KKAuf_WAV'!$C$6:$C$405,"geleistete Anzahlungen auf immaterielle Vermögensgegenstände")</f>
        <v>0</v>
      </c>
      <c r="AB669" s="992">
        <f>SUMIFS('E8.c. KKAuf_BKZ_NAB_IZ'!$L$6:$L$405,'E8.c. KKAuf_BKZ_NAB_IZ'!$B$6:$B$405,$C669,'E8.c. KKAuf_BKZ_NAB_IZ'!$C$6:$C$405,$H669)</f>
        <v>0</v>
      </c>
      <c r="AC669" s="974"/>
      <c r="AD669" s="992">
        <f t="shared" si="223"/>
        <v>0</v>
      </c>
      <c r="AE669" s="993">
        <f>$AE$11</f>
        <v>5.0700000000000002E-2</v>
      </c>
      <c r="AF669" s="993">
        <f>$AF$11</f>
        <v>1.7100000000000001E-2</v>
      </c>
      <c r="AG669" s="993">
        <f>$AG$11</f>
        <v>3.0499999999999999E-2</v>
      </c>
      <c r="AH669" s="994">
        <f t="shared" si="224"/>
        <v>0</v>
      </c>
      <c r="AJ669" s="992">
        <f t="shared" si="220"/>
        <v>0</v>
      </c>
      <c r="AK669" s="993">
        <f>$AK$11</f>
        <v>5.0700000000000002E-2</v>
      </c>
      <c r="AL669" s="993">
        <f>$AL$11</f>
        <v>1.7100000000000001E-2</v>
      </c>
      <c r="AM669" s="993">
        <f>$AM$11</f>
        <v>3.0499999999999999E-2</v>
      </c>
      <c r="AN669" s="994">
        <f t="shared" si="221"/>
        <v>0</v>
      </c>
    </row>
    <row r="670" spans="2:40" x14ac:dyDescent="0.2">
      <c r="B670" s="1447"/>
      <c r="C670" s="1002">
        <f>C669</f>
        <v>0</v>
      </c>
      <c r="D670" s="1450"/>
      <c r="E670" s="1408"/>
      <c r="F670" s="1408"/>
      <c r="G670" s="990"/>
      <c r="H670" s="983">
        <v>2023</v>
      </c>
      <c r="I670" s="972"/>
      <c r="J670" s="805">
        <f t="shared" si="222"/>
        <v>0</v>
      </c>
      <c r="K670" s="804"/>
      <c r="L670" s="803">
        <f t="shared" si="212"/>
        <v>0</v>
      </c>
      <c r="M670" s="804"/>
      <c r="N670" s="803">
        <f t="shared" si="219"/>
        <v>0</v>
      </c>
      <c r="O670" s="804"/>
      <c r="P670" s="803">
        <f t="shared" si="227"/>
        <v>0</v>
      </c>
      <c r="Q670" s="760"/>
      <c r="R670" s="980">
        <f>SUMIFS('E8.a. KKAuf_SAV'!$X$6:$X$2005,'E8.a. KKAuf_SAV'!$B$6:$B$2005,$C670,'E8.a. KKAuf_SAV'!$D$6:$D$2005,$H670)</f>
        <v>0</v>
      </c>
      <c r="S670" s="980">
        <f>SUMIFS('E8.b. KKAuf_WAV'!$N$6:$N$405,'E8.b. KKAuf_WAV'!$B$6:$B$405,$C670,'E8.b. KKAuf_WAV'!$E$6:$E$405,H670)-SUMIFS('E8.b. KKAuf_WAV'!$N$6:$N$405,'E8.b. KKAuf_WAV'!$B$6:$B$405,$C670,'E8.b. KKAuf_WAV'!$C$6:$C$405,"Geschäfts- oder Firmenwert",'E8.b. KKAuf_WAV'!$D$6:$D$405,H670)</f>
        <v>0</v>
      </c>
      <c r="T670" s="974"/>
      <c r="U670" s="980">
        <f>SUMIFS('E8.a. KKAuf_SAV'!$W$6:$W$2005,'E8.a. KKAuf_SAV'!$B$6:$B$2005,$C670,'E8.a. KKAuf_SAV'!$D$6:$D$2005,H670)</f>
        <v>0</v>
      </c>
      <c r="V670" s="980">
        <f>SUMIFS('E8.b. KKAuf_WAV'!$M$6:$M$405,'E8.b. KKAuf_WAV'!$B$6:$B$405,$C670,'E8.b. KKAuf_WAV'!$E$6:$E$405,$H670,'E8.b. KKAuf_WAV'!$C$6:$C$405,"&lt;&gt;"&amp;"geleistete Anzahlungen auf immaterielle Vermögensgegenstände",'E8.b. KKAuf_WAV'!$C$6:$C$405,"&lt;&gt;"&amp;"geleistete Anzahlungen und Anlagen im Bau des Sachanlagevermögens",'E8.b. KKAuf_WAV'!$C$6:$C$405,"&lt;&gt;"&amp;"Geschäfts- oder Firmenwert")</f>
        <v>0</v>
      </c>
      <c r="W670" s="980"/>
      <c r="X670" s="980">
        <f>SUMIFS('E8.c. KKAuf_BKZ_NAB_IZ'!$K$6:$K$405,'E8.c. KKAuf_BKZ_NAB_IZ'!$B$6:$B$405,$C670,'E8.c. KKAuf_BKZ_NAB_IZ'!$C$6:$C$405,$H670)</f>
        <v>0</v>
      </c>
      <c r="Y670" s="980">
        <f>SUMIFS('E8.a. KKAuf_SAV'!$Y$6:$Y$2005,'E8.a. KKAuf_SAV'!$B$6:$B$2005,$C670,'E8.a. KKAuf_SAV'!$D$6:$D$2005,$H670)</f>
        <v>0</v>
      </c>
      <c r="Z670" s="980">
        <f>SUMIFS('E8.b. KKAuf_WAV'!$O$6:$O$405,'E8.b. KKAuf_WAV'!$B$6:$B$405,$C670,'E8.b. KKAuf_WAV'!$E$6:$E$405,$H670,'E8.b. KKAuf_WAV'!$C$6:$C$405,"&lt;&gt;"&amp;"geleistete Anzahlungen auf immaterielle Vermögensgegenstände",'E8.b. KKAuf_WAV'!$C$6:$C$405,"&lt;&gt;"&amp;"geleistete Anzahlungen und Anlagen im Bau des Sachanlagevermögens",'E8.b. KKAuf_WAV'!$C$6:$C$405,"&lt;&gt;"&amp;"Geschäfts- oder Firmenwert")</f>
        <v>0</v>
      </c>
      <c r="AA670" s="980"/>
      <c r="AB670" s="980">
        <f>SUMIFS('E8.c. KKAuf_BKZ_NAB_IZ'!$L$6:$L$405,'E8.c. KKAuf_BKZ_NAB_IZ'!$B$6:$B$405,$C670,'E8.c. KKAuf_BKZ_NAB_IZ'!$C$6:$C$405,$H670)</f>
        <v>0</v>
      </c>
      <c r="AC670" s="974"/>
      <c r="AD670" s="980">
        <f t="shared" si="223"/>
        <v>0</v>
      </c>
      <c r="AE670" s="984">
        <f>$AE$12</f>
        <v>5.0700000000000002E-2</v>
      </c>
      <c r="AF670" s="984">
        <f>$AF$12</f>
        <v>1.7100000000000001E-2</v>
      </c>
      <c r="AG670" s="984">
        <f>$AG$12</f>
        <v>3.0499999999999999E-2</v>
      </c>
      <c r="AH670" s="982">
        <f t="shared" si="224"/>
        <v>0</v>
      </c>
      <c r="AJ670" s="980"/>
      <c r="AK670" s="984">
        <f>$AK$12</f>
        <v>5.0700000000000002E-2</v>
      </c>
      <c r="AL670" s="984">
        <f>$AL$12</f>
        <v>1.7100000000000001E-2</v>
      </c>
      <c r="AM670" s="984">
        <f>$AM$12</f>
        <v>3.0499999999999999E-2</v>
      </c>
      <c r="AN670" s="982">
        <f t="shared" si="221"/>
        <v>0</v>
      </c>
    </row>
    <row r="671" spans="2:40" x14ac:dyDescent="0.2">
      <c r="B671" s="1447"/>
      <c r="C671" s="1002">
        <f>C669</f>
        <v>0</v>
      </c>
      <c r="D671" s="1450"/>
      <c r="E671" s="1408"/>
      <c r="F671" s="1408"/>
      <c r="G671" s="990"/>
      <c r="H671" s="983">
        <v>2024</v>
      </c>
      <c r="I671" s="972"/>
      <c r="J671" s="803">
        <f t="shared" si="222"/>
        <v>0</v>
      </c>
      <c r="K671" s="804"/>
      <c r="L671" s="803">
        <f t="shared" si="212"/>
        <v>0</v>
      </c>
      <c r="M671" s="804"/>
      <c r="N671" s="803">
        <f t="shared" si="219"/>
        <v>0</v>
      </c>
      <c r="O671" s="804"/>
      <c r="P671" s="803">
        <f t="shared" si="227"/>
        <v>0</v>
      </c>
      <c r="Q671" s="760"/>
      <c r="R671" s="980">
        <f>SUMIFS('E8.a. KKAuf_SAV'!$X$6:$X$2005,'E8.a. KKAuf_SAV'!$B$6:$B$2005,$C671,'E8.a. KKAuf_SAV'!$D$6:$D$2005,$H671)</f>
        <v>0</v>
      </c>
      <c r="S671" s="980">
        <f>SUMIFS('E8.b. KKAuf_WAV'!$N$6:$N$405,'E8.b. KKAuf_WAV'!$B$6:$B$405,$C671,'E8.b. KKAuf_WAV'!$E$6:$E$405,H671)-SUMIFS('E8.b. KKAuf_WAV'!$N$6:$N$405,'E8.b. KKAuf_WAV'!$B$6:$B$405,$C671,'E8.b. KKAuf_WAV'!$C$6:$C$405,"Geschäfts- oder Firmenwert",'E8.b. KKAuf_WAV'!$D$6:$D$405,H671)</f>
        <v>0</v>
      </c>
      <c r="T671" s="974"/>
      <c r="U671" s="980">
        <f>SUMIFS('E8.a. KKAuf_SAV'!$W$6:$W$2005,'E8.a. KKAuf_SAV'!$B$6:$B$2005,$C671,'E8.a. KKAuf_SAV'!$D$6:$D$2005,H671)</f>
        <v>0</v>
      </c>
      <c r="V671" s="980">
        <f>SUMIFS('E8.b. KKAuf_WAV'!$M$6:$M$405,'E8.b. KKAuf_WAV'!$B$6:$B$405,$C671,'E8.b. KKAuf_WAV'!$E$6:$E$405,$H671,'E8.b. KKAuf_WAV'!$C$6:$C$405,"&lt;&gt;"&amp;"geleistete Anzahlungen auf immaterielle Vermögensgegenstände",'E8.b. KKAuf_WAV'!$C$6:$C$405,"&lt;&gt;"&amp;"geleistete Anzahlungen und Anlagen im Bau des Sachanlagevermögens",'E8.b. KKAuf_WAV'!$C$6:$C$405,"&lt;&gt;"&amp;"Geschäfts- oder Firmenwert")</f>
        <v>0</v>
      </c>
      <c r="W671" s="980">
        <f>SUMIFS('E8.b. KKAuf_WAV'!$M$6:$M$405,'E8.b. KKAuf_WAV'!$B$6:$B$405,$C671,'E8.b. KKAuf_WAV'!$E$6:$E$405,H671,'E8.b. KKAuf_WAV'!$C$6:$C$405,"geleistete Anzahlungen und Anlagen im Bau des Sachanlagevermögens")+ SUMIFS('E8.b. KKAuf_WAV'!$M$6:$M$405,'E8.b. KKAuf_WAV'!$B$6:$B$405,$C671,'E8.b. KKAuf_WAV'!$E$6:$E$405,H671,'E8.b. KKAuf_WAV'!$C$6:$C$405,"geleistete Anzahlungen auf immaterielle Vermögensgegenstände")</f>
        <v>0</v>
      </c>
      <c r="X671" s="980">
        <f>SUMIFS('E8.c. KKAuf_BKZ_NAB_IZ'!$K$6:$K$405,'E8.c. KKAuf_BKZ_NAB_IZ'!$B$6:$B$405,$C671,'E8.c. KKAuf_BKZ_NAB_IZ'!$C$6:$C$405,$H671)</f>
        <v>0</v>
      </c>
      <c r="Y671" s="980">
        <f>SUMIFS('E8.a. KKAuf_SAV'!$Y$6:$Y$2005,'E8.a. KKAuf_SAV'!$B$6:$B$2005,$C671,'E8.a. KKAuf_SAV'!$D$6:$D$2005,$H671)</f>
        <v>0</v>
      </c>
      <c r="Z671" s="980">
        <f>SUMIFS('E8.b. KKAuf_WAV'!$O$6:$O$405,'E8.b. KKAuf_WAV'!$B$6:$B$405,$C671,'E8.b. KKAuf_WAV'!$E$6:$E$405,$H671,'E8.b. KKAuf_WAV'!$C$6:$C$405,"&lt;&gt;"&amp;"geleistete Anzahlungen auf immaterielle Vermögensgegenstände",'E8.b. KKAuf_WAV'!$C$6:$C$405,"&lt;&gt;"&amp;"geleistete Anzahlungen und Anlagen im Bau des Sachanlagevermögens",'E8.b. KKAuf_WAV'!$C$6:$C$405,"&lt;&gt;"&amp;"Geschäfts- oder Firmenwert")</f>
        <v>0</v>
      </c>
      <c r="AA671" s="980">
        <f>SUMIFS('E8.b. KKAuf_WAV'!$O$6:$O$405,'E8.b. KKAuf_WAV'!$B$6:$B$405,$C671,'E8.b. KKAuf_WAV'!$E$6:$E$405,H671,'E8.b. KKAuf_WAV'!$C$6:$C$405,"geleistete Anzahlungen und Anlagen im Bau des Sachanlagevermögens")+ SUMIFS('E8.b. KKAuf_WAV'!$O$6:$O$405,'E8.b. KKAuf_WAV'!$B$6:$B$405,$C671,'E8.b. KKAuf_WAV'!$E$6:$E$405,H671,'E8.b. KKAuf_WAV'!$C$6:$C$405,"geleistete Anzahlungen auf immaterielle Vermögensgegenstände")</f>
        <v>0</v>
      </c>
      <c r="AB671" s="980">
        <f>SUMIFS('E8.c. KKAuf_BKZ_NAB_IZ'!$L$6:$L$405,'E8.c. KKAuf_BKZ_NAB_IZ'!$B$6:$B$405,$C671,'E8.c. KKAuf_BKZ_NAB_IZ'!$C$6:$C$405,$H671)</f>
        <v>0</v>
      </c>
      <c r="AC671" s="974"/>
      <c r="AD671" s="980">
        <f t="shared" si="223"/>
        <v>0</v>
      </c>
      <c r="AE671" s="984">
        <f>$AE$13</f>
        <v>6.93E-2</v>
      </c>
      <c r="AF671" s="984">
        <f>$AF$13</f>
        <v>3.8699999999999998E-2</v>
      </c>
      <c r="AG671" s="984">
        <f>$AG$13</f>
        <v>5.0900000000000001E-2</v>
      </c>
      <c r="AH671" s="982">
        <f t="shared" si="224"/>
        <v>0</v>
      </c>
      <c r="AJ671" s="980">
        <f t="shared" si="220"/>
        <v>0</v>
      </c>
      <c r="AK671" s="984">
        <f>$AK$13</f>
        <v>7.0099999999999996E-2</v>
      </c>
      <c r="AL671" s="984">
        <f>$AL$13</f>
        <v>3.6600000000000001E-2</v>
      </c>
      <c r="AM671" s="984">
        <f>$AM$13</f>
        <v>0.05</v>
      </c>
      <c r="AN671" s="982">
        <f t="shared" si="221"/>
        <v>0</v>
      </c>
    </row>
    <row r="672" spans="2:40" ht="15" thickBot="1" x14ac:dyDescent="0.25">
      <c r="B672" s="1447"/>
      <c r="C672" s="1002">
        <f>C669</f>
        <v>0</v>
      </c>
      <c r="D672" s="1450"/>
      <c r="E672" s="1408"/>
      <c r="F672" s="1408"/>
      <c r="G672" s="990"/>
      <c r="H672" s="983">
        <v>2025</v>
      </c>
      <c r="I672" s="972"/>
      <c r="J672" s="803">
        <f t="shared" si="222"/>
        <v>0</v>
      </c>
      <c r="K672" s="804"/>
      <c r="L672" s="803"/>
      <c r="M672" s="804"/>
      <c r="N672" s="803">
        <f t="shared" si="219"/>
        <v>0</v>
      </c>
      <c r="O672" s="804"/>
      <c r="P672" s="803">
        <f t="shared" si="227"/>
        <v>0</v>
      </c>
      <c r="Q672" s="760"/>
      <c r="R672" s="980">
        <f>SUMIFS('E8.a. KKAuf_SAV'!$X$6:$X$2005,'E8.a. KKAuf_SAV'!$B$6:$B$2005,$C672,'E8.a. KKAuf_SAV'!$D$6:$D$2005,$H672)</f>
        <v>0</v>
      </c>
      <c r="S672" s="980">
        <f>SUMIFS('E8.b. KKAuf_WAV'!$N$6:$N$405,'E8.b. KKAuf_WAV'!$B$6:$B$405,$C672,'E8.b. KKAuf_WAV'!$E$6:$E$405,H672)-SUMIFS('E8.b. KKAuf_WAV'!$N$6:$N$405,'E8.b. KKAuf_WAV'!$B$6:$B$405,$C672,'E8.b. KKAuf_WAV'!$C$6:$C$405,"Geschäfts- oder Firmenwert",'E8.b. KKAuf_WAV'!$D$6:$D$405,H672)</f>
        <v>0</v>
      </c>
      <c r="T672" s="974"/>
      <c r="U672" s="980">
        <f>SUMIFS('E8.a. KKAuf_SAV'!$W$6:$W$2005,'E8.a. KKAuf_SAV'!$B$6:$B$2005,$C672,'E8.a. KKAuf_SAV'!$D$6:$D$2005,H672)</f>
        <v>0</v>
      </c>
      <c r="V672" s="980">
        <f>SUMIFS('E8.b. KKAuf_WAV'!$M$6:$M$405,'E8.b. KKAuf_WAV'!$B$6:$B$405,$C672,'E8.b. KKAuf_WAV'!$E$6:$E$405,$H672,'E8.b. KKAuf_WAV'!$C$6:$C$405,"&lt;&gt;"&amp;"geleistete Anzahlungen auf immaterielle Vermögensgegenstände",'E8.b. KKAuf_WAV'!$C$6:$C$405,"&lt;&gt;"&amp;"geleistete Anzahlungen und Anlagen im Bau des Sachanlagevermögens",'E8.b. KKAuf_WAV'!$C$6:$C$405,"&lt;&gt;"&amp;"Geschäfts- oder Firmenwert")</f>
        <v>0</v>
      </c>
      <c r="W672" s="980">
        <f>SUMIFS('E8.b. KKAuf_WAV'!$M$6:$M$405,'E8.b. KKAuf_WAV'!$B$6:$B$405,$C672,'E8.b. KKAuf_WAV'!$E$6:$E$405,H672,'E8.b. KKAuf_WAV'!$C$6:$C$405,"geleistete Anzahlungen und Anlagen im Bau des Sachanlagevermögens")+ SUMIFS('E8.b. KKAuf_WAV'!$M$6:$M$405,'E8.b. KKAuf_WAV'!$B$6:$B$405,$C672,'E8.b. KKAuf_WAV'!$E$6:$E$405,H672,'E8.b. KKAuf_WAV'!$C$6:$C$405,"geleistete Anzahlungen auf immaterielle Vermögensgegenstände")</f>
        <v>0</v>
      </c>
      <c r="X672" s="980">
        <f>SUMIFS('E8.c. KKAuf_BKZ_NAB_IZ'!$K$6:$K$405,'E8.c. KKAuf_BKZ_NAB_IZ'!$B$6:$B$405,$C672,'E8.c. KKAuf_BKZ_NAB_IZ'!$C$6:$C$405,$H672)</f>
        <v>0</v>
      </c>
      <c r="Y672" s="980">
        <f>SUMIFS('E8.a. KKAuf_SAV'!$Y$6:$Y$2005,'E8.a. KKAuf_SAV'!$B$6:$B$2005,$C672,'E8.a. KKAuf_SAV'!$D$6:$D$2005,$H672)</f>
        <v>0</v>
      </c>
      <c r="Z672" s="980">
        <f>SUMIFS('E8.b. KKAuf_WAV'!$O$6:$O$405,'E8.b. KKAuf_WAV'!$B$6:$B$405,$C672,'E8.b. KKAuf_WAV'!$E$6:$E$405,$H672,'E8.b. KKAuf_WAV'!$C$6:$C$405,"&lt;&gt;"&amp;"geleistete Anzahlungen auf immaterielle Vermögensgegenstände",'E8.b. KKAuf_WAV'!$C$6:$C$405,"&lt;&gt;"&amp;"geleistete Anzahlungen und Anlagen im Bau des Sachanlagevermögens",'E8.b. KKAuf_WAV'!$C$6:$C$405,"&lt;&gt;"&amp;"Geschäfts- oder Firmenwert")</f>
        <v>0</v>
      </c>
      <c r="AA672" s="980">
        <f>SUMIFS('E8.b. KKAuf_WAV'!$O$6:$O$405,'E8.b. KKAuf_WAV'!$B$6:$B$405,$C672,'E8.b. KKAuf_WAV'!$E$6:$E$405,H672,'E8.b. KKAuf_WAV'!$C$6:$C$405,"geleistete Anzahlungen und Anlagen im Bau des Sachanlagevermögens")+ SUMIFS('E8.b. KKAuf_WAV'!$O$6:$O$405,'E8.b. KKAuf_WAV'!$B$6:$B$405,$C672,'E8.b. KKAuf_WAV'!$E$6:$E$405,H672,'E8.b. KKAuf_WAV'!$C$6:$C$405,"geleistete Anzahlungen auf immaterielle Vermögensgegenstände")</f>
        <v>0</v>
      </c>
      <c r="AB672" s="980">
        <f>SUMIFS('E8.c. KKAuf_BKZ_NAB_IZ'!$L$6:$L$405,'E8.c. KKAuf_BKZ_NAB_IZ'!$B$6:$B$405,$C672,'E8.c. KKAuf_BKZ_NAB_IZ'!$C$6:$C$405,$H672)</f>
        <v>0</v>
      </c>
      <c r="AC672" s="974"/>
      <c r="AD672" s="980">
        <f t="shared" si="223"/>
        <v>0</v>
      </c>
      <c r="AE672" s="984">
        <f>$AE$14</f>
        <v>7.0099999999999996E-2</v>
      </c>
      <c r="AF672" s="984">
        <f>$AF$14</f>
        <v>3.6600000000000001E-2</v>
      </c>
      <c r="AG672" s="984">
        <f>$AG$14</f>
        <v>0.05</v>
      </c>
      <c r="AH672" s="982">
        <f t="shared" si="224"/>
        <v>0</v>
      </c>
      <c r="AJ672" s="980">
        <f t="shared" si="220"/>
        <v>0</v>
      </c>
      <c r="AK672" s="984">
        <f>$AK$14</f>
        <v>7.0099999999999996E-2</v>
      </c>
      <c r="AL672" s="984">
        <f>$AL$14</f>
        <v>3.6600000000000001E-2</v>
      </c>
      <c r="AM672" s="984">
        <f>$AM$14</f>
        <v>0.05</v>
      </c>
      <c r="AN672" s="982">
        <f t="shared" si="221"/>
        <v>0</v>
      </c>
    </row>
    <row r="673" spans="2:40" ht="15" hidden="1" thickBot="1" x14ac:dyDescent="0.25">
      <c r="B673" s="1447"/>
      <c r="C673" s="1002">
        <f>C669</f>
        <v>0</v>
      </c>
      <c r="D673" s="1450"/>
      <c r="E673" s="1408"/>
      <c r="F673" s="1408"/>
      <c r="G673" s="990"/>
      <c r="H673" s="983">
        <v>2026</v>
      </c>
      <c r="I673" s="972"/>
      <c r="J673" s="803">
        <f t="shared" si="222"/>
        <v>0</v>
      </c>
      <c r="K673" s="804"/>
      <c r="L673" s="803"/>
      <c r="M673" s="804"/>
      <c r="N673" s="803">
        <f t="shared" si="219"/>
        <v>0</v>
      </c>
      <c r="O673" s="804"/>
      <c r="P673" s="803">
        <f t="shared" si="227"/>
        <v>0</v>
      </c>
      <c r="Q673" s="760"/>
      <c r="R673" s="980">
        <f>SUMIFS('E8.a. KKAuf_SAV'!$X$6:$X$2005,'E8.a. KKAuf_SAV'!$B$6:$B$2005,$C673,'E8.a. KKAuf_SAV'!$D$6:$D$2005,$H673)</f>
        <v>0</v>
      </c>
      <c r="S673" s="980">
        <f>SUMIFS('E8.b. KKAuf_WAV'!$N$6:$N$405,'E8.b. KKAuf_WAV'!$B$6:$B$405,$C673,'E8.b. KKAuf_WAV'!$E$6:$E$405,H673)-SUMIFS('E8.b. KKAuf_WAV'!$N$6:$N$405,'E8.b. KKAuf_WAV'!$B$6:$B$405,$C673,'E8.b. KKAuf_WAV'!$C$6:$C$405,"Geschäfts- oder Firmenwert",'E8.b. KKAuf_WAV'!$D$6:$D$405,H673)</f>
        <v>0</v>
      </c>
      <c r="T673" s="974"/>
      <c r="U673" s="980">
        <f>SUMIFS('E8.a. KKAuf_SAV'!$W$6:$W$2005,'E8.a. KKAuf_SAV'!$B$6:$B$2005,$C673,'E8.a. KKAuf_SAV'!$D$6:$D$2005,H673)</f>
        <v>0</v>
      </c>
      <c r="V673" s="980">
        <f>SUMIFS('E8.b. KKAuf_WAV'!$M$6:$M$405,'E8.b. KKAuf_WAV'!$B$6:$B$405,$C673,'E8.b. KKAuf_WAV'!$E$6:$E$405,$H673,'E8.b. KKAuf_WAV'!$C$6:$C$405,"&lt;&gt;"&amp;"geleistete Anzahlungen auf immaterielle Vermögensgegenstände",'E8.b. KKAuf_WAV'!$C$6:$C$405,"&lt;&gt;"&amp;"geleistete Anzahlungen und Anlagen im Bau des Sachanlagevermögens",'E8.b. KKAuf_WAV'!$C$6:$C$405,"&lt;&gt;"&amp;"Geschäfts- oder Firmenwert")</f>
        <v>0</v>
      </c>
      <c r="W673" s="980">
        <f>SUMIFS('E8.b. KKAuf_WAV'!$M$6:$M$405,'E8.b. KKAuf_WAV'!$B$6:$B$405,$C673,'E8.b. KKAuf_WAV'!$E$6:$E$405,H673,'E8.b. KKAuf_WAV'!$C$6:$C$405,"geleistete Anzahlungen und Anlagen im Bau des Sachanlagevermögens")+ SUMIFS('E8.b. KKAuf_WAV'!$M$6:$M$405,'E8.b. KKAuf_WAV'!$B$6:$B$405,$C673,'E8.b. KKAuf_WAV'!$E$6:$E$405,H673,'E8.b. KKAuf_WAV'!$C$6:$C$405,"geleistete Anzahlungen auf immaterielle Vermögensgegenstände")</f>
        <v>0</v>
      </c>
      <c r="X673" s="980">
        <f>SUMIFS('E8.c. KKAuf_BKZ_NAB_IZ'!$K$6:$K$405,'E8.c. KKAuf_BKZ_NAB_IZ'!$B$6:$B$405,$C673,'E8.c. KKAuf_BKZ_NAB_IZ'!$C$6:$C$405,$H673)</f>
        <v>0</v>
      </c>
      <c r="Y673" s="980">
        <f>SUMIFS('E8.a. KKAuf_SAV'!$Y$6:$Y$2005,'E8.a. KKAuf_SAV'!$B$6:$B$2005,$C673,'E8.a. KKAuf_SAV'!$D$6:$D$2005,$H673)</f>
        <v>0</v>
      </c>
      <c r="Z673" s="980">
        <f>SUMIFS('E8.b. KKAuf_WAV'!$O$6:$O$405,'E8.b. KKAuf_WAV'!$B$6:$B$405,$C673,'E8.b. KKAuf_WAV'!$E$6:$E$405,$H673,'E8.b. KKAuf_WAV'!$C$6:$C$405,"&lt;&gt;"&amp;"geleistete Anzahlungen auf immaterielle Vermögensgegenstände",'E8.b. KKAuf_WAV'!$C$6:$C$405,"&lt;&gt;"&amp;"geleistete Anzahlungen und Anlagen im Bau des Sachanlagevermögens",'E8.b. KKAuf_WAV'!$C$6:$C$405,"&lt;&gt;"&amp;"Geschäfts- oder Firmenwert")</f>
        <v>0</v>
      </c>
      <c r="AA673" s="980">
        <f>SUMIFS('E8.b. KKAuf_WAV'!$O$6:$O$405,'E8.b. KKAuf_WAV'!$B$6:$B$405,$C673,'E8.b. KKAuf_WAV'!$E$6:$E$405,H673,'E8.b. KKAuf_WAV'!$C$6:$C$405,"geleistete Anzahlungen und Anlagen im Bau des Sachanlagevermögens")+ SUMIFS('E8.b. KKAuf_WAV'!$O$6:$O$405,'E8.b. KKAuf_WAV'!$B$6:$B$405,$C673,'E8.b. KKAuf_WAV'!$E$6:$E$405,H673,'E8.b. KKAuf_WAV'!$C$6:$C$405,"geleistete Anzahlungen auf immaterielle Vermögensgegenstände")</f>
        <v>0</v>
      </c>
      <c r="AB673" s="980">
        <f>SUMIFS('E8.c. KKAuf_BKZ_NAB_IZ'!$L$6:$L$405,'E8.c. KKAuf_BKZ_NAB_IZ'!$B$6:$B$405,$C673,'E8.c. KKAuf_BKZ_NAB_IZ'!$C$6:$C$405,$H673)</f>
        <v>0</v>
      </c>
      <c r="AC673" s="974"/>
      <c r="AD673" s="980">
        <f t="shared" si="223"/>
        <v>0</v>
      </c>
      <c r="AE673" s="984">
        <f>$AE$15</f>
        <v>0</v>
      </c>
      <c r="AF673" s="984">
        <f>$AF$15</f>
        <v>0</v>
      </c>
      <c r="AG673" s="984">
        <f>$AG$15</f>
        <v>0</v>
      </c>
      <c r="AH673" s="982">
        <f t="shared" si="224"/>
        <v>0</v>
      </c>
      <c r="AJ673" s="980">
        <f t="shared" si="220"/>
        <v>0</v>
      </c>
      <c r="AK673" s="984">
        <f>$AK$15</f>
        <v>0</v>
      </c>
      <c r="AL673" s="984">
        <f>$AL$15</f>
        <v>0</v>
      </c>
      <c r="AM673" s="984">
        <f>$AM$15</f>
        <v>0</v>
      </c>
      <c r="AN673" s="982">
        <f t="shared" si="221"/>
        <v>0</v>
      </c>
    </row>
    <row r="674" spans="2:40" ht="15" hidden="1" thickBot="1" x14ac:dyDescent="0.25">
      <c r="B674" s="1447"/>
      <c r="C674" s="1002">
        <f>C669</f>
        <v>0</v>
      </c>
      <c r="D674" s="1450"/>
      <c r="E674" s="1408"/>
      <c r="F674" s="1408"/>
      <c r="G674" s="990"/>
      <c r="H674" s="983">
        <v>2027</v>
      </c>
      <c r="I674" s="972"/>
      <c r="J674" s="803">
        <f t="shared" si="222"/>
        <v>0</v>
      </c>
      <c r="K674" s="804"/>
      <c r="L674" s="803"/>
      <c r="M674" s="804"/>
      <c r="N674" s="803">
        <f t="shared" si="219"/>
        <v>0</v>
      </c>
      <c r="O674" s="804"/>
      <c r="P674" s="803">
        <f t="shared" si="227"/>
        <v>0</v>
      </c>
      <c r="Q674" s="760"/>
      <c r="R674" s="980">
        <f>SUMIFS('E8.a. KKAuf_SAV'!$X$6:$X$2005,'E8.a. KKAuf_SAV'!$B$6:$B$2005,$C674,'E8.a. KKAuf_SAV'!$D$6:$D$2005,$H674)</f>
        <v>0</v>
      </c>
      <c r="S674" s="980">
        <f>SUMIFS('E8.b. KKAuf_WAV'!$N$6:$N$405,'E8.b. KKAuf_WAV'!$B$6:$B$405,$C674,'E8.b. KKAuf_WAV'!$E$6:$E$405,H674)-SUMIFS('E8.b. KKAuf_WAV'!$N$6:$N$405,'E8.b. KKAuf_WAV'!$B$6:$B$405,$C674,'E8.b. KKAuf_WAV'!$C$6:$C$405,"Geschäfts- oder Firmenwert",'E8.b. KKAuf_WAV'!$D$6:$D$405,H674)</f>
        <v>0</v>
      </c>
      <c r="T674" s="974"/>
      <c r="U674" s="980">
        <f>SUMIFS('E8.a. KKAuf_SAV'!$W$6:$W$2005,'E8.a. KKAuf_SAV'!$B$6:$B$2005,$C674,'E8.a. KKAuf_SAV'!$D$6:$D$2005,H674)</f>
        <v>0</v>
      </c>
      <c r="V674" s="980">
        <f>SUMIFS('E8.b. KKAuf_WAV'!$M$6:$M$405,'E8.b. KKAuf_WAV'!$B$6:$B$405,$C674,'E8.b. KKAuf_WAV'!$E$6:$E$405,$H674,'E8.b. KKAuf_WAV'!$C$6:$C$405,"&lt;&gt;"&amp;"geleistete Anzahlungen auf immaterielle Vermögensgegenstände",'E8.b. KKAuf_WAV'!$C$6:$C$405,"&lt;&gt;"&amp;"geleistete Anzahlungen und Anlagen im Bau des Sachanlagevermögens",'E8.b. KKAuf_WAV'!$C$6:$C$405,"&lt;&gt;"&amp;"Geschäfts- oder Firmenwert")</f>
        <v>0</v>
      </c>
      <c r="W674" s="980">
        <f>SUMIFS('E8.b. KKAuf_WAV'!$M$6:$M$405,'E8.b. KKAuf_WAV'!$B$6:$B$405,$C674,'E8.b. KKAuf_WAV'!$E$6:$E$405,H674,'E8.b. KKAuf_WAV'!$C$6:$C$405,"geleistete Anzahlungen und Anlagen im Bau des Sachanlagevermögens")+ SUMIFS('E8.b. KKAuf_WAV'!$M$6:$M$405,'E8.b. KKAuf_WAV'!$B$6:$B$405,$C674,'E8.b. KKAuf_WAV'!$E$6:$E$405,H674,'E8.b. KKAuf_WAV'!$C$6:$C$405,"geleistete Anzahlungen auf immaterielle Vermögensgegenstände")</f>
        <v>0</v>
      </c>
      <c r="X674" s="980">
        <f>SUMIFS('E8.c. KKAuf_BKZ_NAB_IZ'!$K$6:$K$405,'E8.c. KKAuf_BKZ_NAB_IZ'!$B$6:$B$405,$C674,'E8.c. KKAuf_BKZ_NAB_IZ'!$C$6:$C$405,$H674)</f>
        <v>0</v>
      </c>
      <c r="Y674" s="980">
        <f>SUMIFS('E8.a. KKAuf_SAV'!$Y$6:$Y$2005,'E8.a. KKAuf_SAV'!$B$6:$B$2005,$C674,'E8.a. KKAuf_SAV'!$D$6:$D$2005,$H674)</f>
        <v>0</v>
      </c>
      <c r="Z674" s="980">
        <f>SUMIFS('E8.b. KKAuf_WAV'!$O$6:$O$405,'E8.b. KKAuf_WAV'!$B$6:$B$405,$C674,'E8.b. KKAuf_WAV'!$E$6:$E$405,$H674,'E8.b. KKAuf_WAV'!$C$6:$C$405,"&lt;&gt;"&amp;"geleistete Anzahlungen auf immaterielle Vermögensgegenstände",'E8.b. KKAuf_WAV'!$C$6:$C$405,"&lt;&gt;"&amp;"geleistete Anzahlungen und Anlagen im Bau des Sachanlagevermögens",'E8.b. KKAuf_WAV'!$C$6:$C$405,"&lt;&gt;"&amp;"Geschäfts- oder Firmenwert")</f>
        <v>0</v>
      </c>
      <c r="AA674" s="980">
        <f>SUMIFS('E8.b. KKAuf_WAV'!$O$6:$O$405,'E8.b. KKAuf_WAV'!$B$6:$B$405,$C674,'E8.b. KKAuf_WAV'!$E$6:$E$405,H674,'E8.b. KKAuf_WAV'!$C$6:$C$405,"geleistete Anzahlungen und Anlagen im Bau des Sachanlagevermögens")+ SUMIFS('E8.b. KKAuf_WAV'!$O$6:$O$405,'E8.b. KKAuf_WAV'!$B$6:$B$405,$C674,'E8.b. KKAuf_WAV'!$E$6:$E$405,H674,'E8.b. KKAuf_WAV'!$C$6:$C$405,"geleistete Anzahlungen auf immaterielle Vermögensgegenstände")</f>
        <v>0</v>
      </c>
      <c r="AB674" s="980">
        <f>SUMIFS('E8.c. KKAuf_BKZ_NAB_IZ'!$L$6:$L$405,'E8.c. KKAuf_BKZ_NAB_IZ'!$B$6:$B$405,$C674,'E8.c. KKAuf_BKZ_NAB_IZ'!$C$6:$C$405,$H674)</f>
        <v>0</v>
      </c>
      <c r="AC674" s="974"/>
      <c r="AD674" s="980">
        <f t="shared" si="223"/>
        <v>0</v>
      </c>
      <c r="AE674" s="984">
        <f>$AE$16</f>
        <v>0</v>
      </c>
      <c r="AF674" s="984">
        <f>$AF$16</f>
        <v>0</v>
      </c>
      <c r="AG674" s="984">
        <f>$AG$16</f>
        <v>0</v>
      </c>
      <c r="AH674" s="982">
        <f t="shared" si="224"/>
        <v>0</v>
      </c>
      <c r="AJ674" s="980">
        <f t="shared" si="220"/>
        <v>0</v>
      </c>
      <c r="AK674" s="984">
        <f>$AK$16</f>
        <v>0</v>
      </c>
      <c r="AL674" s="984">
        <f>$AL$16</f>
        <v>0</v>
      </c>
      <c r="AM674" s="984">
        <f>$AM$16</f>
        <v>0</v>
      </c>
      <c r="AN674" s="982">
        <f t="shared" si="221"/>
        <v>0</v>
      </c>
    </row>
    <row r="675" spans="2:40" ht="15" hidden="1" thickBot="1" x14ac:dyDescent="0.25">
      <c r="B675" s="1448"/>
      <c r="C675" s="1003">
        <f>C669</f>
        <v>0</v>
      </c>
      <c r="D675" s="1451"/>
      <c r="E675" s="1409"/>
      <c r="F675" s="1409"/>
      <c r="G675" s="970"/>
      <c r="H675" s="986">
        <v>2028</v>
      </c>
      <c r="I675" s="972"/>
      <c r="J675" s="815">
        <f t="shared" si="222"/>
        <v>0</v>
      </c>
      <c r="K675" s="804"/>
      <c r="L675" s="814"/>
      <c r="M675" s="804"/>
      <c r="N675" s="814">
        <f t="shared" si="219"/>
        <v>0</v>
      </c>
      <c r="O675" s="804"/>
      <c r="P675" s="814">
        <f t="shared" si="227"/>
        <v>0</v>
      </c>
      <c r="Q675" s="760"/>
      <c r="R675" s="987">
        <f>SUMIFS('E8.a. KKAuf_SAV'!$X$6:$X$2005,'E8.a. KKAuf_SAV'!$B$6:$B$2005,$C675,'E8.a. KKAuf_SAV'!$D$6:$D$2005,$H675)</f>
        <v>0</v>
      </c>
      <c r="S675" s="987">
        <f>SUMIFS('E8.b. KKAuf_WAV'!$N$6:$N$405,'E8.b. KKAuf_WAV'!$B$6:$B$405,$C675,'E8.b. KKAuf_WAV'!$E$6:$E$405,H675)-SUMIFS('E8.b. KKAuf_WAV'!$N$6:$N$405,'E8.b. KKAuf_WAV'!$B$6:$B$405,$C675,'E8.b. KKAuf_WAV'!$C$6:$C$405,"Geschäfts- oder Firmenwert",'E8.b. KKAuf_WAV'!$D$6:$D$405,H675)</f>
        <v>0</v>
      </c>
      <c r="T675" s="974"/>
      <c r="U675" s="987">
        <f>SUMIFS('E8.a. KKAuf_SAV'!$W$6:$W$2005,'E8.a. KKAuf_SAV'!$B$6:$B$2005,$C675,'E8.a. KKAuf_SAV'!$D$6:$D$2005,H675)</f>
        <v>0</v>
      </c>
      <c r="V675" s="987">
        <f>SUMIFS('E8.b. KKAuf_WAV'!$M$6:$M$405,'E8.b. KKAuf_WAV'!$B$6:$B$405,$C675,'E8.b. KKAuf_WAV'!$E$6:$E$405,$H675,'E8.b. KKAuf_WAV'!$C$6:$C$405,"&lt;&gt;"&amp;"geleistete Anzahlungen auf immaterielle Vermögensgegenstände",'E8.b. KKAuf_WAV'!$C$6:$C$405,"&lt;&gt;"&amp;"geleistete Anzahlungen und Anlagen im Bau des Sachanlagevermögens",'E8.b. KKAuf_WAV'!$C$6:$C$405,"&lt;&gt;"&amp;"Geschäfts- oder Firmenwert")</f>
        <v>0</v>
      </c>
      <c r="W675" s="987">
        <f>SUMIFS('E8.b. KKAuf_WAV'!$M$6:$M$405,'E8.b. KKAuf_WAV'!$B$6:$B$405,$C675,'E8.b. KKAuf_WAV'!$E$6:$E$405,H675,'E8.b. KKAuf_WAV'!$C$6:$C$405,"geleistete Anzahlungen und Anlagen im Bau des Sachanlagevermögens")+ SUMIFS('E8.b. KKAuf_WAV'!$M$6:$M$405,'E8.b. KKAuf_WAV'!$B$6:$B$405,$C675,'E8.b. KKAuf_WAV'!$E$6:$E$405,H675,'E8.b. KKAuf_WAV'!$C$6:$C$405,"geleistete Anzahlungen auf immaterielle Vermögensgegenstände")</f>
        <v>0</v>
      </c>
      <c r="X675" s="987">
        <f>SUMIFS('E8.c. KKAuf_BKZ_NAB_IZ'!$K$6:$K$405,'E8.c. KKAuf_BKZ_NAB_IZ'!$B$6:$B$405,$C675,'E8.c. KKAuf_BKZ_NAB_IZ'!$C$6:$C$405,$H675)</f>
        <v>0</v>
      </c>
      <c r="Y675" s="987">
        <f>SUMIFS('E8.a. KKAuf_SAV'!$Y$6:$Y$2005,'E8.a. KKAuf_SAV'!$B$6:$B$2005,$C675,'E8.a. KKAuf_SAV'!$D$6:$D$2005,$H675)</f>
        <v>0</v>
      </c>
      <c r="Z675" s="987">
        <f>SUMIFS('E8.b. KKAuf_WAV'!$O$6:$O$405,'E8.b. KKAuf_WAV'!$B$6:$B$405,$C675,'E8.b. KKAuf_WAV'!$E$6:$E$405,$H675,'E8.b. KKAuf_WAV'!$C$6:$C$405,"&lt;&gt;"&amp;"geleistete Anzahlungen auf immaterielle Vermögensgegenstände",'E8.b. KKAuf_WAV'!$C$6:$C$405,"&lt;&gt;"&amp;"geleistete Anzahlungen und Anlagen im Bau des Sachanlagevermögens",'E8.b. KKAuf_WAV'!$C$6:$C$405,"&lt;&gt;"&amp;"Geschäfts- oder Firmenwert")</f>
        <v>0</v>
      </c>
      <c r="AA675" s="987">
        <f>SUMIFS('E8.b. KKAuf_WAV'!$O$6:$O$405,'E8.b. KKAuf_WAV'!$B$6:$B$405,$C675,'E8.b. KKAuf_WAV'!$E$6:$E$405,H675,'E8.b. KKAuf_WAV'!$C$6:$C$405,"geleistete Anzahlungen und Anlagen im Bau des Sachanlagevermögens")+ SUMIFS('E8.b. KKAuf_WAV'!$O$6:$O$405,'E8.b. KKAuf_WAV'!$B$6:$B$405,$C675,'E8.b. KKAuf_WAV'!$E$6:$E$405,H675,'E8.b. KKAuf_WAV'!$C$6:$C$405,"geleistete Anzahlungen auf immaterielle Vermögensgegenstände")</f>
        <v>0</v>
      </c>
      <c r="AB675" s="987">
        <f>SUMIFS('E8.c. KKAuf_BKZ_NAB_IZ'!$L$6:$L$405,'E8.c. KKAuf_BKZ_NAB_IZ'!$B$6:$B$405,$C675,'E8.c. KKAuf_BKZ_NAB_IZ'!$C$6:$C$405,$H675)</f>
        <v>0</v>
      </c>
      <c r="AC675" s="974"/>
      <c r="AD675" s="987">
        <f t="shared" si="223"/>
        <v>0</v>
      </c>
      <c r="AE675" s="988">
        <f>$AE$17</f>
        <v>0</v>
      </c>
      <c r="AF675" s="988">
        <f>$AF$17</f>
        <v>0</v>
      </c>
      <c r="AG675" s="988">
        <f>$AG$17</f>
        <v>0</v>
      </c>
      <c r="AH675" s="989">
        <f t="shared" si="224"/>
        <v>0</v>
      </c>
      <c r="AJ675" s="987">
        <f t="shared" si="220"/>
        <v>0</v>
      </c>
      <c r="AK675" s="988">
        <f>$AK$17</f>
        <v>0</v>
      </c>
      <c r="AL675" s="988">
        <f>$AL$17</f>
        <v>0</v>
      </c>
      <c r="AM675" s="988">
        <f>$AM$17</f>
        <v>0</v>
      </c>
      <c r="AN675" s="989">
        <f t="shared" si="221"/>
        <v>0</v>
      </c>
    </row>
    <row r="676" spans="2:40" ht="14.25" customHeight="1" x14ac:dyDescent="0.2">
      <c r="B676" s="1446"/>
      <c r="C676" s="1001">
        <f>B676</f>
        <v>0</v>
      </c>
      <c r="D676" s="1449"/>
      <c r="E676" s="1407"/>
      <c r="F676" s="1410"/>
      <c r="G676" s="990"/>
      <c r="H676" s="991">
        <v>2022</v>
      </c>
      <c r="I676" s="972"/>
      <c r="J676" s="813">
        <f t="shared" si="222"/>
        <v>0</v>
      </c>
      <c r="K676" s="804"/>
      <c r="L676" s="805">
        <f>R676+S676</f>
        <v>0</v>
      </c>
      <c r="M676" s="804"/>
      <c r="N676" s="813">
        <f t="shared" si="219"/>
        <v>0</v>
      </c>
      <c r="O676" s="804"/>
      <c r="P676" s="813">
        <f t="shared" ref="P676:P682" si="228">IFERROR((AJ676*AK676+AD676*AE676)*0.4*0.035*$F$676,0)</f>
        <v>0</v>
      </c>
      <c r="Q676" s="760"/>
      <c r="R676" s="992">
        <f>SUMIFS('E8.a. KKAuf_SAV'!$X$6:$X$2005,'E8.a. KKAuf_SAV'!$B$6:$B$2005,$C676,'E8.a. KKAuf_SAV'!$D$6:$D$2005,$H676)</f>
        <v>0</v>
      </c>
      <c r="S676" s="992">
        <f>SUMIFS('E8.b. KKAuf_WAV'!$N$6:$N$405,'E8.b. KKAuf_WAV'!$B$6:$B$405,$C676,'E8.b. KKAuf_WAV'!$E$6:$E$405,H676)-SUMIFS('E8.b. KKAuf_WAV'!$N$6:$N$405,'E8.b. KKAuf_WAV'!$B$6:$B$405,$C676,'E8.b. KKAuf_WAV'!$C$6:$C$405,"Geschäfts- oder Firmenwert",'E8.b. KKAuf_WAV'!$D$6:$D$405,H676)</f>
        <v>0</v>
      </c>
      <c r="T676" s="974"/>
      <c r="U676" s="992">
        <f>SUMIFS('E8.a. KKAuf_SAV'!$W$6:$W$2005,'E8.a. KKAuf_SAV'!$B$6:$B$2005,$C676,'E8.a. KKAuf_SAV'!$D$6:$D$2005,H676)</f>
        <v>0</v>
      </c>
      <c r="V676" s="992">
        <f>SUMIFS('E8.b. KKAuf_WAV'!$M$6:$M$405,'E8.b. KKAuf_WAV'!$B$6:$B$405,$C676,'E8.b. KKAuf_WAV'!$E$6:$E$405,$H676,'E8.b. KKAuf_WAV'!$C$6:$C$405,"&lt;&gt;"&amp;"geleistete Anzahlungen auf immaterielle Vermögensgegenstände",'E8.b. KKAuf_WAV'!$C$6:$C$405,"&lt;&gt;"&amp;"geleistete Anzahlungen und Anlagen im Bau des Sachanlagevermögens",'E8.b. KKAuf_WAV'!$C$6:$C$405,"&lt;&gt;"&amp;"Geschäfts- oder Firmenwert")</f>
        <v>0</v>
      </c>
      <c r="W676" s="992">
        <f>SUMIFS('E8.b. KKAuf_WAV'!$M$6:$M$405,'E8.b. KKAuf_WAV'!$B$6:$B$405,$C676,'E8.b. KKAuf_WAV'!$E$6:$E$405,Listen!$AA$3,'E8.b. KKAuf_WAV'!$C$6:$C$405,"geleistete Anzahlungen und Anlagen im Bau des Sachanlagevermögens")+ SUMIFS('E8.b. KKAuf_WAV'!$M$6:$M$405,'E8.b. KKAuf_WAV'!$B$6:$B$405,$C676,'E8.b. KKAuf_WAV'!$E$6:$E$405,Listen!$AA$3,'E8.b. KKAuf_WAV'!$C$6:$C$405,"geleistete Anzahlungen auf immaterielle Vermögensgegenstände")</f>
        <v>0</v>
      </c>
      <c r="X676" s="992">
        <f>SUMIFS('E8.c. KKAuf_BKZ_NAB_IZ'!$K$6:$K$405,'E8.c. KKAuf_BKZ_NAB_IZ'!$B$6:$B$405,$C676,'E8.c. KKAuf_BKZ_NAB_IZ'!$C$6:$C$405,$H676)</f>
        <v>0</v>
      </c>
      <c r="Y676" s="992">
        <f>SUMIFS('E8.a. KKAuf_SAV'!$Y$6:$Y$2005,'E8.a. KKAuf_SAV'!$B$6:$B$2005,$C676,'E8.a. KKAuf_SAV'!$D$6:$D$2005,$H676)</f>
        <v>0</v>
      </c>
      <c r="Z676" s="992">
        <f>SUMIFS('E8.b. KKAuf_WAV'!$O$6:$O$405,'E8.b. KKAuf_WAV'!$B$6:$B$405,$C676,'E8.b. KKAuf_WAV'!$E$6:$E$405,$H676,'E8.b. KKAuf_WAV'!$C$6:$C$405,"&lt;&gt;"&amp;"geleistete Anzahlungen auf immaterielle Vermögensgegenstände",'E8.b. KKAuf_WAV'!$C$6:$C$405,"&lt;&gt;"&amp;"geleistete Anzahlungen und Anlagen im Bau des Sachanlagevermögens",'E8.b. KKAuf_WAV'!$C$6:$C$405,"&lt;&gt;"&amp;"Geschäfts- oder Firmenwert")</f>
        <v>0</v>
      </c>
      <c r="AA676" s="992">
        <f>SUMIFS('E8.b. KKAuf_WAV'!$O$6:$O$405,'E8.b. KKAuf_WAV'!$B$6:$B$405,$C676,'E8.b. KKAuf_WAV'!$E$6:$E$405,Listen!$AA$3,'E8.b. KKAuf_WAV'!$C$6:$C$405,"geleistete Anzahlungen und Anlagen im Bau des Sachanlagevermögens")+ SUMIFS('E8.b. KKAuf_WAV'!$O$6:$O$405,'E8.b. KKAuf_WAV'!$B$6:$B$405,$C676,'E8.b. KKAuf_WAV'!$E$6:$E$405,Listen!$AA$3,'E8.b. KKAuf_WAV'!$C$6:$C$405,"geleistete Anzahlungen auf immaterielle Vermögensgegenstände")</f>
        <v>0</v>
      </c>
      <c r="AB676" s="992">
        <f>SUMIFS('E8.c. KKAuf_BKZ_NAB_IZ'!$L$6:$L$405,'E8.c. KKAuf_BKZ_NAB_IZ'!$B$6:$B$405,$C676,'E8.c. KKAuf_BKZ_NAB_IZ'!$C$6:$C$405,$H676)</f>
        <v>0</v>
      </c>
      <c r="AC676" s="974"/>
      <c r="AD676" s="992">
        <f t="shared" si="223"/>
        <v>0</v>
      </c>
      <c r="AE676" s="993">
        <f>$AE$11</f>
        <v>5.0700000000000002E-2</v>
      </c>
      <c r="AF676" s="993">
        <f>$AF$11</f>
        <v>1.7100000000000001E-2</v>
      </c>
      <c r="AG676" s="993">
        <f>$AG$11</f>
        <v>3.0499999999999999E-2</v>
      </c>
      <c r="AH676" s="994">
        <f t="shared" si="224"/>
        <v>0</v>
      </c>
      <c r="AJ676" s="992">
        <f t="shared" si="220"/>
        <v>0</v>
      </c>
      <c r="AK676" s="993">
        <f>$AK$11</f>
        <v>5.0700000000000002E-2</v>
      </c>
      <c r="AL676" s="993">
        <f>$AL$11</f>
        <v>1.7100000000000001E-2</v>
      </c>
      <c r="AM676" s="993">
        <f>$AM$11</f>
        <v>3.0499999999999999E-2</v>
      </c>
      <c r="AN676" s="994">
        <f t="shared" si="221"/>
        <v>0</v>
      </c>
    </row>
    <row r="677" spans="2:40" x14ac:dyDescent="0.2">
      <c r="B677" s="1447"/>
      <c r="C677" s="1002">
        <f>C676</f>
        <v>0</v>
      </c>
      <c r="D677" s="1450"/>
      <c r="E677" s="1408"/>
      <c r="F677" s="1408"/>
      <c r="G677" s="990"/>
      <c r="H677" s="983">
        <v>2023</v>
      </c>
      <c r="I677" s="972"/>
      <c r="J677" s="805">
        <f t="shared" si="222"/>
        <v>0</v>
      </c>
      <c r="K677" s="804"/>
      <c r="L677" s="803">
        <f t="shared" ref="L677:L740" si="229">R677+S677</f>
        <v>0</v>
      </c>
      <c r="M677" s="804"/>
      <c r="N677" s="803">
        <f t="shared" si="219"/>
        <v>0</v>
      </c>
      <c r="O677" s="804"/>
      <c r="P677" s="803">
        <f t="shared" si="228"/>
        <v>0</v>
      </c>
      <c r="Q677" s="760"/>
      <c r="R677" s="980">
        <f>SUMIFS('E8.a. KKAuf_SAV'!$X$6:$X$2005,'E8.a. KKAuf_SAV'!$B$6:$B$2005,$C677,'E8.a. KKAuf_SAV'!$D$6:$D$2005,$H677)</f>
        <v>0</v>
      </c>
      <c r="S677" s="980">
        <f>SUMIFS('E8.b. KKAuf_WAV'!$N$6:$N$405,'E8.b. KKAuf_WAV'!$B$6:$B$405,$C677,'E8.b. KKAuf_WAV'!$E$6:$E$405,H677)-SUMIFS('E8.b. KKAuf_WAV'!$N$6:$N$405,'E8.b. KKAuf_WAV'!$B$6:$B$405,$C677,'E8.b. KKAuf_WAV'!$C$6:$C$405,"Geschäfts- oder Firmenwert",'E8.b. KKAuf_WAV'!$D$6:$D$405,H677)</f>
        <v>0</v>
      </c>
      <c r="T677" s="974"/>
      <c r="U677" s="980">
        <f>SUMIFS('E8.a. KKAuf_SAV'!$W$6:$W$2005,'E8.a. KKAuf_SAV'!$B$6:$B$2005,$C677,'E8.a. KKAuf_SAV'!$D$6:$D$2005,H677)</f>
        <v>0</v>
      </c>
      <c r="V677" s="980">
        <f>SUMIFS('E8.b. KKAuf_WAV'!$M$6:$M$405,'E8.b. KKAuf_WAV'!$B$6:$B$405,$C677,'E8.b. KKAuf_WAV'!$E$6:$E$405,$H677,'E8.b. KKAuf_WAV'!$C$6:$C$405,"&lt;&gt;"&amp;"geleistete Anzahlungen auf immaterielle Vermögensgegenstände",'E8.b. KKAuf_WAV'!$C$6:$C$405,"&lt;&gt;"&amp;"geleistete Anzahlungen und Anlagen im Bau des Sachanlagevermögens",'E8.b. KKAuf_WAV'!$C$6:$C$405,"&lt;&gt;"&amp;"Geschäfts- oder Firmenwert")</f>
        <v>0</v>
      </c>
      <c r="W677" s="980"/>
      <c r="X677" s="980">
        <f>SUMIFS('E8.c. KKAuf_BKZ_NAB_IZ'!$K$6:$K$405,'E8.c. KKAuf_BKZ_NAB_IZ'!$B$6:$B$405,$C677,'E8.c. KKAuf_BKZ_NAB_IZ'!$C$6:$C$405,$H677)</f>
        <v>0</v>
      </c>
      <c r="Y677" s="980">
        <f>SUMIFS('E8.a. KKAuf_SAV'!$Y$6:$Y$2005,'E8.a. KKAuf_SAV'!$B$6:$B$2005,$C677,'E8.a. KKAuf_SAV'!$D$6:$D$2005,$H677)</f>
        <v>0</v>
      </c>
      <c r="Z677" s="980">
        <f>SUMIFS('E8.b. KKAuf_WAV'!$O$6:$O$405,'E8.b. KKAuf_WAV'!$B$6:$B$405,$C677,'E8.b. KKAuf_WAV'!$E$6:$E$405,$H677,'E8.b. KKAuf_WAV'!$C$6:$C$405,"&lt;&gt;"&amp;"geleistete Anzahlungen auf immaterielle Vermögensgegenstände",'E8.b. KKAuf_WAV'!$C$6:$C$405,"&lt;&gt;"&amp;"geleistete Anzahlungen und Anlagen im Bau des Sachanlagevermögens",'E8.b. KKAuf_WAV'!$C$6:$C$405,"&lt;&gt;"&amp;"Geschäfts- oder Firmenwert")</f>
        <v>0</v>
      </c>
      <c r="AA677" s="980"/>
      <c r="AB677" s="980">
        <f>SUMIFS('E8.c. KKAuf_BKZ_NAB_IZ'!$L$6:$L$405,'E8.c. KKAuf_BKZ_NAB_IZ'!$B$6:$B$405,$C677,'E8.c. KKAuf_BKZ_NAB_IZ'!$C$6:$C$405,$H677)</f>
        <v>0</v>
      </c>
      <c r="AC677" s="974"/>
      <c r="AD677" s="980">
        <f t="shared" si="223"/>
        <v>0</v>
      </c>
      <c r="AE677" s="984">
        <f>$AE$12</f>
        <v>5.0700000000000002E-2</v>
      </c>
      <c r="AF677" s="984">
        <f>$AF$12</f>
        <v>1.7100000000000001E-2</v>
      </c>
      <c r="AG677" s="984">
        <f>$AG$12</f>
        <v>3.0499999999999999E-2</v>
      </c>
      <c r="AH677" s="982">
        <f t="shared" si="224"/>
        <v>0</v>
      </c>
      <c r="AJ677" s="980"/>
      <c r="AK677" s="984">
        <f>$AK$12</f>
        <v>5.0700000000000002E-2</v>
      </c>
      <c r="AL677" s="984">
        <f>$AL$12</f>
        <v>1.7100000000000001E-2</v>
      </c>
      <c r="AM677" s="984">
        <f>$AM$12</f>
        <v>3.0499999999999999E-2</v>
      </c>
      <c r="AN677" s="982">
        <f t="shared" si="221"/>
        <v>0</v>
      </c>
    </row>
    <row r="678" spans="2:40" x14ac:dyDescent="0.2">
      <c r="B678" s="1447"/>
      <c r="C678" s="1002">
        <f>C676</f>
        <v>0</v>
      </c>
      <c r="D678" s="1450"/>
      <c r="E678" s="1408"/>
      <c r="F678" s="1408"/>
      <c r="G678" s="990"/>
      <c r="H678" s="983">
        <v>2024</v>
      </c>
      <c r="I678" s="972"/>
      <c r="J678" s="803">
        <f t="shared" si="222"/>
        <v>0</v>
      </c>
      <c r="K678" s="804"/>
      <c r="L678" s="803">
        <f t="shared" si="229"/>
        <v>0</v>
      </c>
      <c r="M678" s="804"/>
      <c r="N678" s="803">
        <f t="shared" si="219"/>
        <v>0</v>
      </c>
      <c r="O678" s="804"/>
      <c r="P678" s="803">
        <f t="shared" si="228"/>
        <v>0</v>
      </c>
      <c r="Q678" s="760"/>
      <c r="R678" s="980">
        <f>SUMIFS('E8.a. KKAuf_SAV'!$X$6:$X$2005,'E8.a. KKAuf_SAV'!$B$6:$B$2005,$C678,'E8.a. KKAuf_SAV'!$D$6:$D$2005,$H678)</f>
        <v>0</v>
      </c>
      <c r="S678" s="980">
        <f>SUMIFS('E8.b. KKAuf_WAV'!$N$6:$N$405,'E8.b. KKAuf_WAV'!$B$6:$B$405,$C678,'E8.b. KKAuf_WAV'!$E$6:$E$405,H678)-SUMIFS('E8.b. KKAuf_WAV'!$N$6:$N$405,'E8.b. KKAuf_WAV'!$B$6:$B$405,$C678,'E8.b. KKAuf_WAV'!$C$6:$C$405,"Geschäfts- oder Firmenwert",'E8.b. KKAuf_WAV'!$D$6:$D$405,H678)</f>
        <v>0</v>
      </c>
      <c r="T678" s="974"/>
      <c r="U678" s="980">
        <f>SUMIFS('E8.a. KKAuf_SAV'!$W$6:$W$2005,'E8.a. KKAuf_SAV'!$B$6:$B$2005,$C678,'E8.a. KKAuf_SAV'!$D$6:$D$2005,H678)</f>
        <v>0</v>
      </c>
      <c r="V678" s="980">
        <f>SUMIFS('E8.b. KKAuf_WAV'!$M$6:$M$405,'E8.b. KKAuf_WAV'!$B$6:$B$405,$C678,'E8.b. KKAuf_WAV'!$E$6:$E$405,$H678,'E8.b. KKAuf_WAV'!$C$6:$C$405,"&lt;&gt;"&amp;"geleistete Anzahlungen auf immaterielle Vermögensgegenstände",'E8.b. KKAuf_WAV'!$C$6:$C$405,"&lt;&gt;"&amp;"geleistete Anzahlungen und Anlagen im Bau des Sachanlagevermögens",'E8.b. KKAuf_WAV'!$C$6:$C$405,"&lt;&gt;"&amp;"Geschäfts- oder Firmenwert")</f>
        <v>0</v>
      </c>
      <c r="W678" s="980">
        <f>SUMIFS('E8.b. KKAuf_WAV'!$M$6:$M$405,'E8.b. KKAuf_WAV'!$B$6:$B$405,$C678,'E8.b. KKAuf_WAV'!$E$6:$E$405,H678,'E8.b. KKAuf_WAV'!$C$6:$C$405,"geleistete Anzahlungen und Anlagen im Bau des Sachanlagevermögens")+ SUMIFS('E8.b. KKAuf_WAV'!$M$6:$M$405,'E8.b. KKAuf_WAV'!$B$6:$B$405,$C678,'E8.b. KKAuf_WAV'!$E$6:$E$405,H678,'E8.b. KKAuf_WAV'!$C$6:$C$405,"geleistete Anzahlungen auf immaterielle Vermögensgegenstände")</f>
        <v>0</v>
      </c>
      <c r="X678" s="980">
        <f>SUMIFS('E8.c. KKAuf_BKZ_NAB_IZ'!$K$6:$K$405,'E8.c. KKAuf_BKZ_NAB_IZ'!$B$6:$B$405,$C678,'E8.c. KKAuf_BKZ_NAB_IZ'!$C$6:$C$405,$H678)</f>
        <v>0</v>
      </c>
      <c r="Y678" s="980">
        <f>SUMIFS('E8.a. KKAuf_SAV'!$Y$6:$Y$2005,'E8.a. KKAuf_SAV'!$B$6:$B$2005,$C678,'E8.a. KKAuf_SAV'!$D$6:$D$2005,$H678)</f>
        <v>0</v>
      </c>
      <c r="Z678" s="980">
        <f>SUMIFS('E8.b. KKAuf_WAV'!$O$6:$O$405,'E8.b. KKAuf_WAV'!$B$6:$B$405,$C678,'E8.b. KKAuf_WAV'!$E$6:$E$405,$H678,'E8.b. KKAuf_WAV'!$C$6:$C$405,"&lt;&gt;"&amp;"geleistete Anzahlungen auf immaterielle Vermögensgegenstände",'E8.b. KKAuf_WAV'!$C$6:$C$405,"&lt;&gt;"&amp;"geleistete Anzahlungen und Anlagen im Bau des Sachanlagevermögens",'E8.b. KKAuf_WAV'!$C$6:$C$405,"&lt;&gt;"&amp;"Geschäfts- oder Firmenwert")</f>
        <v>0</v>
      </c>
      <c r="AA678" s="980">
        <f>SUMIFS('E8.b. KKAuf_WAV'!$O$6:$O$405,'E8.b. KKAuf_WAV'!$B$6:$B$405,$C678,'E8.b. KKAuf_WAV'!$E$6:$E$405,H678,'E8.b. KKAuf_WAV'!$C$6:$C$405,"geleistete Anzahlungen und Anlagen im Bau des Sachanlagevermögens")+ SUMIFS('E8.b. KKAuf_WAV'!$O$6:$O$405,'E8.b. KKAuf_WAV'!$B$6:$B$405,$C678,'E8.b. KKAuf_WAV'!$E$6:$E$405,H678,'E8.b. KKAuf_WAV'!$C$6:$C$405,"geleistete Anzahlungen auf immaterielle Vermögensgegenstände")</f>
        <v>0</v>
      </c>
      <c r="AB678" s="980">
        <f>SUMIFS('E8.c. KKAuf_BKZ_NAB_IZ'!$L$6:$L$405,'E8.c. KKAuf_BKZ_NAB_IZ'!$B$6:$B$405,$C678,'E8.c. KKAuf_BKZ_NAB_IZ'!$C$6:$C$405,$H678)</f>
        <v>0</v>
      </c>
      <c r="AC678" s="974"/>
      <c r="AD678" s="980">
        <f t="shared" si="223"/>
        <v>0</v>
      </c>
      <c r="AE678" s="984">
        <f>$AE$13</f>
        <v>6.93E-2</v>
      </c>
      <c r="AF678" s="984">
        <f>$AF$13</f>
        <v>3.8699999999999998E-2</v>
      </c>
      <c r="AG678" s="984">
        <f>$AG$13</f>
        <v>5.0900000000000001E-2</v>
      </c>
      <c r="AH678" s="982">
        <f t="shared" si="224"/>
        <v>0</v>
      </c>
      <c r="AJ678" s="980">
        <f t="shared" si="220"/>
        <v>0</v>
      </c>
      <c r="AK678" s="984">
        <f>$AK$13</f>
        <v>7.0099999999999996E-2</v>
      </c>
      <c r="AL678" s="984">
        <f>$AL$13</f>
        <v>3.6600000000000001E-2</v>
      </c>
      <c r="AM678" s="984">
        <f>$AM$13</f>
        <v>0.05</v>
      </c>
      <c r="AN678" s="982">
        <f t="shared" si="221"/>
        <v>0</v>
      </c>
    </row>
    <row r="679" spans="2:40" ht="15" thickBot="1" x14ac:dyDescent="0.25">
      <c r="B679" s="1447"/>
      <c r="C679" s="1002">
        <f>C676</f>
        <v>0</v>
      </c>
      <c r="D679" s="1450"/>
      <c r="E679" s="1408"/>
      <c r="F679" s="1408"/>
      <c r="G679" s="990"/>
      <c r="H679" s="983">
        <v>2025</v>
      </c>
      <c r="I679" s="972"/>
      <c r="J679" s="803">
        <f t="shared" si="222"/>
        <v>0</v>
      </c>
      <c r="K679" s="804"/>
      <c r="L679" s="803">
        <f t="shared" si="229"/>
        <v>0</v>
      </c>
      <c r="M679" s="804"/>
      <c r="N679" s="803">
        <f t="shared" si="219"/>
        <v>0</v>
      </c>
      <c r="O679" s="804"/>
      <c r="P679" s="803">
        <f t="shared" si="228"/>
        <v>0</v>
      </c>
      <c r="Q679" s="760"/>
      <c r="R679" s="980">
        <f>SUMIFS('E8.a. KKAuf_SAV'!$X$6:$X$2005,'E8.a. KKAuf_SAV'!$B$6:$B$2005,$C679,'E8.a. KKAuf_SAV'!$D$6:$D$2005,$H679)</f>
        <v>0</v>
      </c>
      <c r="S679" s="980">
        <f>SUMIFS('E8.b. KKAuf_WAV'!$N$6:$N$405,'E8.b. KKAuf_WAV'!$B$6:$B$405,$C679,'E8.b. KKAuf_WAV'!$E$6:$E$405,H679)-SUMIFS('E8.b. KKAuf_WAV'!$N$6:$N$405,'E8.b. KKAuf_WAV'!$B$6:$B$405,$C679,'E8.b. KKAuf_WAV'!$C$6:$C$405,"Geschäfts- oder Firmenwert",'E8.b. KKAuf_WAV'!$D$6:$D$405,H679)</f>
        <v>0</v>
      </c>
      <c r="T679" s="974"/>
      <c r="U679" s="980">
        <f>SUMIFS('E8.a. KKAuf_SAV'!$W$6:$W$2005,'E8.a. KKAuf_SAV'!$B$6:$B$2005,$C679,'E8.a. KKAuf_SAV'!$D$6:$D$2005,H679)</f>
        <v>0</v>
      </c>
      <c r="V679" s="980">
        <f>SUMIFS('E8.b. KKAuf_WAV'!$M$6:$M$405,'E8.b. KKAuf_WAV'!$B$6:$B$405,$C679,'E8.b. KKAuf_WAV'!$E$6:$E$405,$H679,'E8.b. KKAuf_WAV'!$C$6:$C$405,"&lt;&gt;"&amp;"geleistete Anzahlungen auf immaterielle Vermögensgegenstände",'E8.b. KKAuf_WAV'!$C$6:$C$405,"&lt;&gt;"&amp;"geleistete Anzahlungen und Anlagen im Bau des Sachanlagevermögens",'E8.b. KKAuf_WAV'!$C$6:$C$405,"&lt;&gt;"&amp;"Geschäfts- oder Firmenwert")</f>
        <v>0</v>
      </c>
      <c r="W679" s="980">
        <f>SUMIFS('E8.b. KKAuf_WAV'!$M$6:$M$405,'E8.b. KKAuf_WAV'!$B$6:$B$405,$C679,'E8.b. KKAuf_WAV'!$E$6:$E$405,H679,'E8.b. KKAuf_WAV'!$C$6:$C$405,"geleistete Anzahlungen und Anlagen im Bau des Sachanlagevermögens")+ SUMIFS('E8.b. KKAuf_WAV'!$M$6:$M$405,'E8.b. KKAuf_WAV'!$B$6:$B$405,$C679,'E8.b. KKAuf_WAV'!$E$6:$E$405,H679,'E8.b. KKAuf_WAV'!$C$6:$C$405,"geleistete Anzahlungen auf immaterielle Vermögensgegenstände")</f>
        <v>0</v>
      </c>
      <c r="X679" s="980">
        <f>SUMIFS('E8.c. KKAuf_BKZ_NAB_IZ'!$K$6:$K$405,'E8.c. KKAuf_BKZ_NAB_IZ'!$B$6:$B$405,$C679,'E8.c. KKAuf_BKZ_NAB_IZ'!$C$6:$C$405,$H679)</f>
        <v>0</v>
      </c>
      <c r="Y679" s="980">
        <f>SUMIFS('E8.a. KKAuf_SAV'!$Y$6:$Y$2005,'E8.a. KKAuf_SAV'!$B$6:$B$2005,$C679,'E8.a. KKAuf_SAV'!$D$6:$D$2005,$H679)</f>
        <v>0</v>
      </c>
      <c r="Z679" s="980">
        <f>SUMIFS('E8.b. KKAuf_WAV'!$O$6:$O$405,'E8.b. KKAuf_WAV'!$B$6:$B$405,$C679,'E8.b. KKAuf_WAV'!$E$6:$E$405,$H679,'E8.b. KKAuf_WAV'!$C$6:$C$405,"&lt;&gt;"&amp;"geleistete Anzahlungen auf immaterielle Vermögensgegenstände",'E8.b. KKAuf_WAV'!$C$6:$C$405,"&lt;&gt;"&amp;"geleistete Anzahlungen und Anlagen im Bau des Sachanlagevermögens",'E8.b. KKAuf_WAV'!$C$6:$C$405,"&lt;&gt;"&amp;"Geschäfts- oder Firmenwert")</f>
        <v>0</v>
      </c>
      <c r="AA679" s="980">
        <f>SUMIFS('E8.b. KKAuf_WAV'!$O$6:$O$405,'E8.b. KKAuf_WAV'!$B$6:$B$405,$C679,'E8.b. KKAuf_WAV'!$E$6:$E$405,H679,'E8.b. KKAuf_WAV'!$C$6:$C$405,"geleistete Anzahlungen und Anlagen im Bau des Sachanlagevermögens")+ SUMIFS('E8.b. KKAuf_WAV'!$O$6:$O$405,'E8.b. KKAuf_WAV'!$B$6:$B$405,$C679,'E8.b. KKAuf_WAV'!$E$6:$E$405,H679,'E8.b. KKAuf_WAV'!$C$6:$C$405,"geleistete Anzahlungen auf immaterielle Vermögensgegenstände")</f>
        <v>0</v>
      </c>
      <c r="AB679" s="980">
        <f>SUMIFS('E8.c. KKAuf_BKZ_NAB_IZ'!$L$6:$L$405,'E8.c. KKAuf_BKZ_NAB_IZ'!$B$6:$B$405,$C679,'E8.c. KKAuf_BKZ_NAB_IZ'!$C$6:$C$405,$H679)</f>
        <v>0</v>
      </c>
      <c r="AC679" s="974"/>
      <c r="AD679" s="980">
        <f t="shared" si="223"/>
        <v>0</v>
      </c>
      <c r="AE679" s="984">
        <f>$AE$14</f>
        <v>7.0099999999999996E-2</v>
      </c>
      <c r="AF679" s="984">
        <f>$AF$14</f>
        <v>3.6600000000000001E-2</v>
      </c>
      <c r="AG679" s="984">
        <f>$AG$14</f>
        <v>0.05</v>
      </c>
      <c r="AH679" s="982">
        <f t="shared" si="224"/>
        <v>0</v>
      </c>
      <c r="AJ679" s="980">
        <f t="shared" si="220"/>
        <v>0</v>
      </c>
      <c r="AK679" s="984">
        <f>$AK$14</f>
        <v>7.0099999999999996E-2</v>
      </c>
      <c r="AL679" s="984">
        <f>$AL$14</f>
        <v>3.6600000000000001E-2</v>
      </c>
      <c r="AM679" s="984">
        <f>$AM$14</f>
        <v>0.05</v>
      </c>
      <c r="AN679" s="982">
        <f t="shared" si="221"/>
        <v>0</v>
      </c>
    </row>
    <row r="680" spans="2:40" ht="15" hidden="1" thickBot="1" x14ac:dyDescent="0.25">
      <c r="B680" s="1447"/>
      <c r="C680" s="1002">
        <f>C676</f>
        <v>0</v>
      </c>
      <c r="D680" s="1450"/>
      <c r="E680" s="1408"/>
      <c r="F680" s="1408"/>
      <c r="G680" s="990"/>
      <c r="H680" s="983">
        <v>2026</v>
      </c>
      <c r="I680" s="972"/>
      <c r="J680" s="803">
        <f t="shared" si="222"/>
        <v>0</v>
      </c>
      <c r="K680" s="804"/>
      <c r="L680" s="803">
        <f t="shared" si="229"/>
        <v>0</v>
      </c>
      <c r="M680" s="804"/>
      <c r="N680" s="803">
        <f t="shared" si="219"/>
        <v>0</v>
      </c>
      <c r="O680" s="804"/>
      <c r="P680" s="803">
        <f t="shared" si="228"/>
        <v>0</v>
      </c>
      <c r="Q680" s="760"/>
      <c r="R680" s="980">
        <f>SUMIFS('E8.a. KKAuf_SAV'!$X$6:$X$2005,'E8.a. KKAuf_SAV'!$B$6:$B$2005,$C680,'E8.a. KKAuf_SAV'!$D$6:$D$2005,$H680)</f>
        <v>0</v>
      </c>
      <c r="S680" s="980">
        <f>SUMIFS('E8.b. KKAuf_WAV'!$N$6:$N$405,'E8.b. KKAuf_WAV'!$B$6:$B$405,$C680,'E8.b. KKAuf_WAV'!$E$6:$E$405,H680)-SUMIFS('E8.b. KKAuf_WAV'!$N$6:$N$405,'E8.b. KKAuf_WAV'!$B$6:$B$405,$C680,'E8.b. KKAuf_WAV'!$C$6:$C$405,"Geschäfts- oder Firmenwert",'E8.b. KKAuf_WAV'!$D$6:$D$405,H680)</f>
        <v>0</v>
      </c>
      <c r="T680" s="974"/>
      <c r="U680" s="980">
        <f>SUMIFS('E8.a. KKAuf_SAV'!$W$6:$W$2005,'E8.a. KKAuf_SAV'!$B$6:$B$2005,$C680,'E8.a. KKAuf_SAV'!$D$6:$D$2005,H680)</f>
        <v>0</v>
      </c>
      <c r="V680" s="980">
        <f>SUMIFS('E8.b. KKAuf_WAV'!$M$6:$M$405,'E8.b. KKAuf_WAV'!$B$6:$B$405,$C680,'E8.b. KKAuf_WAV'!$E$6:$E$405,$H680,'E8.b. KKAuf_WAV'!$C$6:$C$405,"&lt;&gt;"&amp;"geleistete Anzahlungen auf immaterielle Vermögensgegenstände",'E8.b. KKAuf_WAV'!$C$6:$C$405,"&lt;&gt;"&amp;"geleistete Anzahlungen und Anlagen im Bau des Sachanlagevermögens",'E8.b. KKAuf_WAV'!$C$6:$C$405,"&lt;&gt;"&amp;"Geschäfts- oder Firmenwert")</f>
        <v>0</v>
      </c>
      <c r="W680" s="980">
        <f>SUMIFS('E8.b. KKAuf_WAV'!$M$6:$M$405,'E8.b. KKAuf_WAV'!$B$6:$B$405,$C680,'E8.b. KKAuf_WAV'!$E$6:$E$405,H680,'E8.b. KKAuf_WAV'!$C$6:$C$405,"geleistete Anzahlungen und Anlagen im Bau des Sachanlagevermögens")+ SUMIFS('E8.b. KKAuf_WAV'!$M$6:$M$405,'E8.b. KKAuf_WAV'!$B$6:$B$405,$C680,'E8.b. KKAuf_WAV'!$E$6:$E$405,H680,'E8.b. KKAuf_WAV'!$C$6:$C$405,"geleistete Anzahlungen auf immaterielle Vermögensgegenstände")</f>
        <v>0</v>
      </c>
      <c r="X680" s="980">
        <f>SUMIFS('E8.c. KKAuf_BKZ_NAB_IZ'!$K$6:$K$405,'E8.c. KKAuf_BKZ_NAB_IZ'!$B$6:$B$405,$C680,'E8.c. KKAuf_BKZ_NAB_IZ'!$C$6:$C$405,$H680)</f>
        <v>0</v>
      </c>
      <c r="Y680" s="980">
        <f>SUMIFS('E8.a. KKAuf_SAV'!$Y$6:$Y$2005,'E8.a. KKAuf_SAV'!$B$6:$B$2005,$C680,'E8.a. KKAuf_SAV'!$D$6:$D$2005,$H680)</f>
        <v>0</v>
      </c>
      <c r="Z680" s="980">
        <f>SUMIFS('E8.b. KKAuf_WAV'!$O$6:$O$405,'E8.b. KKAuf_WAV'!$B$6:$B$405,$C680,'E8.b. KKAuf_WAV'!$E$6:$E$405,$H680,'E8.b. KKAuf_WAV'!$C$6:$C$405,"&lt;&gt;"&amp;"geleistete Anzahlungen auf immaterielle Vermögensgegenstände",'E8.b. KKAuf_WAV'!$C$6:$C$405,"&lt;&gt;"&amp;"geleistete Anzahlungen und Anlagen im Bau des Sachanlagevermögens",'E8.b. KKAuf_WAV'!$C$6:$C$405,"&lt;&gt;"&amp;"Geschäfts- oder Firmenwert")</f>
        <v>0</v>
      </c>
      <c r="AA680" s="980">
        <f>SUMIFS('E8.b. KKAuf_WAV'!$O$6:$O$405,'E8.b. KKAuf_WAV'!$B$6:$B$405,$C680,'E8.b. KKAuf_WAV'!$E$6:$E$405,H680,'E8.b. KKAuf_WAV'!$C$6:$C$405,"geleistete Anzahlungen und Anlagen im Bau des Sachanlagevermögens")+ SUMIFS('E8.b. KKAuf_WAV'!$O$6:$O$405,'E8.b. KKAuf_WAV'!$B$6:$B$405,$C680,'E8.b. KKAuf_WAV'!$E$6:$E$405,H680,'E8.b. KKAuf_WAV'!$C$6:$C$405,"geleistete Anzahlungen auf immaterielle Vermögensgegenstände")</f>
        <v>0</v>
      </c>
      <c r="AB680" s="980">
        <f>SUMIFS('E8.c. KKAuf_BKZ_NAB_IZ'!$L$6:$L$405,'E8.c. KKAuf_BKZ_NAB_IZ'!$B$6:$B$405,$C680,'E8.c. KKAuf_BKZ_NAB_IZ'!$C$6:$C$405,$H680)</f>
        <v>0</v>
      </c>
      <c r="AC680" s="974"/>
      <c r="AD680" s="980">
        <f t="shared" si="223"/>
        <v>0</v>
      </c>
      <c r="AE680" s="984">
        <f>$AE$15</f>
        <v>0</v>
      </c>
      <c r="AF680" s="984">
        <f>$AF$15</f>
        <v>0</v>
      </c>
      <c r="AG680" s="984">
        <f>$AG$15</f>
        <v>0</v>
      </c>
      <c r="AH680" s="982">
        <f t="shared" si="224"/>
        <v>0</v>
      </c>
      <c r="AJ680" s="980">
        <f t="shared" si="220"/>
        <v>0</v>
      </c>
      <c r="AK680" s="984">
        <f>$AK$15</f>
        <v>0</v>
      </c>
      <c r="AL680" s="984">
        <f>$AL$15</f>
        <v>0</v>
      </c>
      <c r="AM680" s="984">
        <f>$AM$15</f>
        <v>0</v>
      </c>
      <c r="AN680" s="982">
        <f t="shared" si="221"/>
        <v>0</v>
      </c>
    </row>
    <row r="681" spans="2:40" ht="15" hidden="1" thickBot="1" x14ac:dyDescent="0.25">
      <c r="B681" s="1447"/>
      <c r="C681" s="1002">
        <f>C676</f>
        <v>0</v>
      </c>
      <c r="D681" s="1450"/>
      <c r="E681" s="1408"/>
      <c r="F681" s="1408"/>
      <c r="G681" s="990"/>
      <c r="H681" s="983">
        <v>2027</v>
      </c>
      <c r="I681" s="972"/>
      <c r="J681" s="803">
        <f t="shared" si="222"/>
        <v>0</v>
      </c>
      <c r="K681" s="804"/>
      <c r="L681" s="803">
        <f t="shared" si="229"/>
        <v>0</v>
      </c>
      <c r="M681" s="804"/>
      <c r="N681" s="803">
        <f t="shared" si="219"/>
        <v>0</v>
      </c>
      <c r="O681" s="804"/>
      <c r="P681" s="803">
        <f t="shared" si="228"/>
        <v>0</v>
      </c>
      <c r="Q681" s="760"/>
      <c r="R681" s="980">
        <f>SUMIFS('E8.a. KKAuf_SAV'!$X$6:$X$2005,'E8.a. KKAuf_SAV'!$B$6:$B$2005,$C681,'E8.a. KKAuf_SAV'!$D$6:$D$2005,$H681)</f>
        <v>0</v>
      </c>
      <c r="S681" s="980">
        <f>SUMIFS('E8.b. KKAuf_WAV'!$N$6:$N$405,'E8.b. KKAuf_WAV'!$B$6:$B$405,$C681,'E8.b. KKAuf_WAV'!$E$6:$E$405,H681)-SUMIFS('E8.b. KKAuf_WAV'!$N$6:$N$405,'E8.b. KKAuf_WAV'!$B$6:$B$405,$C681,'E8.b. KKAuf_WAV'!$C$6:$C$405,"Geschäfts- oder Firmenwert",'E8.b. KKAuf_WAV'!$D$6:$D$405,H681)</f>
        <v>0</v>
      </c>
      <c r="T681" s="974"/>
      <c r="U681" s="980">
        <f>SUMIFS('E8.a. KKAuf_SAV'!$W$6:$W$2005,'E8.a. KKAuf_SAV'!$B$6:$B$2005,$C681,'E8.a. KKAuf_SAV'!$D$6:$D$2005,H681)</f>
        <v>0</v>
      </c>
      <c r="V681" s="980">
        <f>SUMIFS('E8.b. KKAuf_WAV'!$M$6:$M$405,'E8.b. KKAuf_WAV'!$B$6:$B$405,$C681,'E8.b. KKAuf_WAV'!$E$6:$E$405,$H681,'E8.b. KKAuf_WAV'!$C$6:$C$405,"&lt;&gt;"&amp;"geleistete Anzahlungen auf immaterielle Vermögensgegenstände",'E8.b. KKAuf_WAV'!$C$6:$C$405,"&lt;&gt;"&amp;"geleistete Anzahlungen und Anlagen im Bau des Sachanlagevermögens",'E8.b. KKAuf_WAV'!$C$6:$C$405,"&lt;&gt;"&amp;"Geschäfts- oder Firmenwert")</f>
        <v>0</v>
      </c>
      <c r="W681" s="980">
        <f>SUMIFS('E8.b. KKAuf_WAV'!$M$6:$M$405,'E8.b. KKAuf_WAV'!$B$6:$B$405,$C681,'E8.b. KKAuf_WAV'!$E$6:$E$405,H681,'E8.b. KKAuf_WAV'!$C$6:$C$405,"geleistete Anzahlungen und Anlagen im Bau des Sachanlagevermögens")+ SUMIFS('E8.b. KKAuf_WAV'!$M$6:$M$405,'E8.b. KKAuf_WAV'!$B$6:$B$405,$C681,'E8.b. KKAuf_WAV'!$E$6:$E$405,H681,'E8.b. KKAuf_WAV'!$C$6:$C$405,"geleistete Anzahlungen auf immaterielle Vermögensgegenstände")</f>
        <v>0</v>
      </c>
      <c r="X681" s="980">
        <f>SUMIFS('E8.c. KKAuf_BKZ_NAB_IZ'!$K$6:$K$405,'E8.c. KKAuf_BKZ_NAB_IZ'!$B$6:$B$405,$C681,'E8.c. KKAuf_BKZ_NAB_IZ'!$C$6:$C$405,$H681)</f>
        <v>0</v>
      </c>
      <c r="Y681" s="980">
        <f>SUMIFS('E8.a. KKAuf_SAV'!$Y$6:$Y$2005,'E8.a. KKAuf_SAV'!$B$6:$B$2005,$C681,'E8.a. KKAuf_SAV'!$D$6:$D$2005,$H681)</f>
        <v>0</v>
      </c>
      <c r="Z681" s="980">
        <f>SUMIFS('E8.b. KKAuf_WAV'!$O$6:$O$405,'E8.b. KKAuf_WAV'!$B$6:$B$405,$C681,'E8.b. KKAuf_WAV'!$E$6:$E$405,$H681,'E8.b. KKAuf_WAV'!$C$6:$C$405,"&lt;&gt;"&amp;"geleistete Anzahlungen auf immaterielle Vermögensgegenstände",'E8.b. KKAuf_WAV'!$C$6:$C$405,"&lt;&gt;"&amp;"geleistete Anzahlungen und Anlagen im Bau des Sachanlagevermögens",'E8.b. KKAuf_WAV'!$C$6:$C$405,"&lt;&gt;"&amp;"Geschäfts- oder Firmenwert")</f>
        <v>0</v>
      </c>
      <c r="AA681" s="980">
        <f>SUMIFS('E8.b. KKAuf_WAV'!$O$6:$O$405,'E8.b. KKAuf_WAV'!$B$6:$B$405,$C681,'E8.b. KKAuf_WAV'!$E$6:$E$405,H681,'E8.b. KKAuf_WAV'!$C$6:$C$405,"geleistete Anzahlungen und Anlagen im Bau des Sachanlagevermögens")+ SUMIFS('E8.b. KKAuf_WAV'!$O$6:$O$405,'E8.b. KKAuf_WAV'!$B$6:$B$405,$C681,'E8.b. KKAuf_WAV'!$E$6:$E$405,H681,'E8.b. KKAuf_WAV'!$C$6:$C$405,"geleistete Anzahlungen auf immaterielle Vermögensgegenstände")</f>
        <v>0</v>
      </c>
      <c r="AB681" s="980">
        <f>SUMIFS('E8.c. KKAuf_BKZ_NAB_IZ'!$L$6:$L$405,'E8.c. KKAuf_BKZ_NAB_IZ'!$B$6:$B$405,$C681,'E8.c. KKAuf_BKZ_NAB_IZ'!$C$6:$C$405,$H681)</f>
        <v>0</v>
      </c>
      <c r="AC681" s="974"/>
      <c r="AD681" s="980">
        <f t="shared" si="223"/>
        <v>0</v>
      </c>
      <c r="AE681" s="984">
        <f>$AE$16</f>
        <v>0</v>
      </c>
      <c r="AF681" s="984">
        <f>$AF$16</f>
        <v>0</v>
      </c>
      <c r="AG681" s="984">
        <f>$AG$16</f>
        <v>0</v>
      </c>
      <c r="AH681" s="982">
        <f t="shared" si="224"/>
        <v>0</v>
      </c>
      <c r="AJ681" s="980">
        <f t="shared" si="220"/>
        <v>0</v>
      </c>
      <c r="AK681" s="984">
        <f>$AK$16</f>
        <v>0</v>
      </c>
      <c r="AL681" s="984">
        <f>$AL$16</f>
        <v>0</v>
      </c>
      <c r="AM681" s="984">
        <f>$AM$16</f>
        <v>0</v>
      </c>
      <c r="AN681" s="982">
        <f t="shared" si="221"/>
        <v>0</v>
      </c>
    </row>
    <row r="682" spans="2:40" ht="15" hidden="1" thickBot="1" x14ac:dyDescent="0.25">
      <c r="B682" s="1448"/>
      <c r="C682" s="1003">
        <f>C676</f>
        <v>0</v>
      </c>
      <c r="D682" s="1451"/>
      <c r="E682" s="1409"/>
      <c r="F682" s="1409"/>
      <c r="G682" s="970"/>
      <c r="H682" s="986">
        <v>2028</v>
      </c>
      <c r="I682" s="972"/>
      <c r="J682" s="815">
        <f t="shared" si="222"/>
        <v>0</v>
      </c>
      <c r="K682" s="804"/>
      <c r="L682" s="814">
        <f t="shared" si="229"/>
        <v>0</v>
      </c>
      <c r="M682" s="804"/>
      <c r="N682" s="814">
        <f t="shared" si="219"/>
        <v>0</v>
      </c>
      <c r="O682" s="804"/>
      <c r="P682" s="814">
        <f t="shared" si="228"/>
        <v>0</v>
      </c>
      <c r="Q682" s="760"/>
      <c r="R682" s="987">
        <f>SUMIFS('E8.a. KKAuf_SAV'!$X$6:$X$2005,'E8.a. KKAuf_SAV'!$B$6:$B$2005,$C682,'E8.a. KKAuf_SAV'!$D$6:$D$2005,$H682)</f>
        <v>0</v>
      </c>
      <c r="S682" s="987">
        <f>SUMIFS('E8.b. KKAuf_WAV'!$N$6:$N$405,'E8.b. KKAuf_WAV'!$B$6:$B$405,$C682,'E8.b. KKAuf_WAV'!$E$6:$E$405,H682)-SUMIFS('E8.b. KKAuf_WAV'!$N$6:$N$405,'E8.b. KKAuf_WAV'!$B$6:$B$405,$C682,'E8.b. KKAuf_WAV'!$C$6:$C$405,"Geschäfts- oder Firmenwert",'E8.b. KKAuf_WAV'!$D$6:$D$405,H682)</f>
        <v>0</v>
      </c>
      <c r="T682" s="974"/>
      <c r="U682" s="987">
        <f>SUMIFS('E8.a. KKAuf_SAV'!$W$6:$W$2005,'E8.a. KKAuf_SAV'!$B$6:$B$2005,$C682,'E8.a. KKAuf_SAV'!$D$6:$D$2005,H682)</f>
        <v>0</v>
      </c>
      <c r="V682" s="987">
        <f>SUMIFS('E8.b. KKAuf_WAV'!$M$6:$M$405,'E8.b. KKAuf_WAV'!$B$6:$B$405,$C682,'E8.b. KKAuf_WAV'!$E$6:$E$405,$H682,'E8.b. KKAuf_WAV'!$C$6:$C$405,"&lt;&gt;"&amp;"geleistete Anzahlungen auf immaterielle Vermögensgegenstände",'E8.b. KKAuf_WAV'!$C$6:$C$405,"&lt;&gt;"&amp;"geleistete Anzahlungen und Anlagen im Bau des Sachanlagevermögens",'E8.b. KKAuf_WAV'!$C$6:$C$405,"&lt;&gt;"&amp;"Geschäfts- oder Firmenwert")</f>
        <v>0</v>
      </c>
      <c r="W682" s="987">
        <f>SUMIFS('E8.b. KKAuf_WAV'!$M$6:$M$405,'E8.b. KKAuf_WAV'!$B$6:$B$405,$C682,'E8.b. KKAuf_WAV'!$E$6:$E$405,H682,'E8.b. KKAuf_WAV'!$C$6:$C$405,"geleistete Anzahlungen und Anlagen im Bau des Sachanlagevermögens")+ SUMIFS('E8.b. KKAuf_WAV'!$M$6:$M$405,'E8.b. KKAuf_WAV'!$B$6:$B$405,$C682,'E8.b. KKAuf_WAV'!$E$6:$E$405,H682,'E8.b. KKAuf_WAV'!$C$6:$C$405,"geleistete Anzahlungen auf immaterielle Vermögensgegenstände")</f>
        <v>0</v>
      </c>
      <c r="X682" s="987">
        <f>SUMIFS('E8.c. KKAuf_BKZ_NAB_IZ'!$K$6:$K$405,'E8.c. KKAuf_BKZ_NAB_IZ'!$B$6:$B$405,$C682,'E8.c. KKAuf_BKZ_NAB_IZ'!$C$6:$C$405,$H682)</f>
        <v>0</v>
      </c>
      <c r="Y682" s="987">
        <f>SUMIFS('E8.a. KKAuf_SAV'!$Y$6:$Y$2005,'E8.a. KKAuf_SAV'!$B$6:$B$2005,$C682,'E8.a. KKAuf_SAV'!$D$6:$D$2005,$H682)</f>
        <v>0</v>
      </c>
      <c r="Z682" s="987">
        <f>SUMIFS('E8.b. KKAuf_WAV'!$O$6:$O$405,'E8.b. KKAuf_WAV'!$B$6:$B$405,$C682,'E8.b. KKAuf_WAV'!$E$6:$E$405,$H682,'E8.b. KKAuf_WAV'!$C$6:$C$405,"&lt;&gt;"&amp;"geleistete Anzahlungen auf immaterielle Vermögensgegenstände",'E8.b. KKAuf_WAV'!$C$6:$C$405,"&lt;&gt;"&amp;"geleistete Anzahlungen und Anlagen im Bau des Sachanlagevermögens",'E8.b. KKAuf_WAV'!$C$6:$C$405,"&lt;&gt;"&amp;"Geschäfts- oder Firmenwert")</f>
        <v>0</v>
      </c>
      <c r="AA682" s="987">
        <f>SUMIFS('E8.b. KKAuf_WAV'!$O$6:$O$405,'E8.b. KKAuf_WAV'!$B$6:$B$405,$C682,'E8.b. KKAuf_WAV'!$E$6:$E$405,H682,'E8.b. KKAuf_WAV'!$C$6:$C$405,"geleistete Anzahlungen und Anlagen im Bau des Sachanlagevermögens")+ SUMIFS('E8.b. KKAuf_WAV'!$O$6:$O$405,'E8.b. KKAuf_WAV'!$B$6:$B$405,$C682,'E8.b. KKAuf_WAV'!$E$6:$E$405,H682,'E8.b. KKAuf_WAV'!$C$6:$C$405,"geleistete Anzahlungen auf immaterielle Vermögensgegenstände")</f>
        <v>0</v>
      </c>
      <c r="AB682" s="987">
        <f>SUMIFS('E8.c. KKAuf_BKZ_NAB_IZ'!$L$6:$L$405,'E8.c. KKAuf_BKZ_NAB_IZ'!$B$6:$B$405,$C682,'E8.c. KKAuf_BKZ_NAB_IZ'!$C$6:$C$405,$H682)</f>
        <v>0</v>
      </c>
      <c r="AC682" s="974"/>
      <c r="AD682" s="987">
        <f t="shared" si="223"/>
        <v>0</v>
      </c>
      <c r="AE682" s="988">
        <f>$AE$17</f>
        <v>0</v>
      </c>
      <c r="AF682" s="988">
        <f>$AF$17</f>
        <v>0</v>
      </c>
      <c r="AG682" s="988">
        <f>$AG$17</f>
        <v>0</v>
      </c>
      <c r="AH682" s="989">
        <f t="shared" si="224"/>
        <v>0</v>
      </c>
      <c r="AJ682" s="987">
        <f t="shared" si="220"/>
        <v>0</v>
      </c>
      <c r="AK682" s="988">
        <f>$AK$17</f>
        <v>0</v>
      </c>
      <c r="AL682" s="988">
        <f>$AL$17</f>
        <v>0</v>
      </c>
      <c r="AM682" s="988">
        <f>$AM$17</f>
        <v>0</v>
      </c>
      <c r="AN682" s="989">
        <f t="shared" si="221"/>
        <v>0</v>
      </c>
    </row>
    <row r="683" spans="2:40" ht="14.25" customHeight="1" x14ac:dyDescent="0.2">
      <c r="B683" s="1446"/>
      <c r="C683" s="1001">
        <f>B683</f>
        <v>0</v>
      </c>
      <c r="D683" s="1449"/>
      <c r="E683" s="1407"/>
      <c r="F683" s="1410"/>
      <c r="G683" s="990"/>
      <c r="H683" s="991">
        <v>2022</v>
      </c>
      <c r="I683" s="972"/>
      <c r="J683" s="813">
        <f t="shared" si="222"/>
        <v>0</v>
      </c>
      <c r="K683" s="804"/>
      <c r="L683" s="813">
        <f t="shared" si="229"/>
        <v>0</v>
      </c>
      <c r="M683" s="804"/>
      <c r="N683" s="813">
        <f t="shared" si="219"/>
        <v>0</v>
      </c>
      <c r="O683" s="804"/>
      <c r="P683" s="813">
        <f t="shared" ref="P683:P689" si="230">IFERROR((AJ683*AK683+AD683*AE683)*0.4*0.035*$F$683,0)</f>
        <v>0</v>
      </c>
      <c r="Q683" s="760"/>
      <c r="R683" s="992">
        <f>SUMIFS('E8.a. KKAuf_SAV'!$X$6:$X$2005,'E8.a. KKAuf_SAV'!$B$6:$B$2005,$C683,'E8.a. KKAuf_SAV'!$D$6:$D$2005,$H683)</f>
        <v>0</v>
      </c>
      <c r="S683" s="992">
        <f>SUMIFS('E8.b. KKAuf_WAV'!$N$6:$N$405,'E8.b. KKAuf_WAV'!$B$6:$B$405,$C683,'E8.b. KKAuf_WAV'!$E$6:$E$405,H683)-SUMIFS('E8.b. KKAuf_WAV'!$N$6:$N$405,'E8.b. KKAuf_WAV'!$B$6:$B$405,$C683,'E8.b. KKAuf_WAV'!$C$6:$C$405,"Geschäfts- oder Firmenwert",'E8.b. KKAuf_WAV'!$D$6:$D$405,H683)</f>
        <v>0</v>
      </c>
      <c r="T683" s="974"/>
      <c r="U683" s="992">
        <f>SUMIFS('E8.a. KKAuf_SAV'!$W$6:$W$2005,'E8.a. KKAuf_SAV'!$B$6:$B$2005,$C683,'E8.a. KKAuf_SAV'!$D$6:$D$2005,H683)</f>
        <v>0</v>
      </c>
      <c r="V683" s="992">
        <f>SUMIFS('E8.b. KKAuf_WAV'!$M$6:$M$405,'E8.b. KKAuf_WAV'!$B$6:$B$405,$C683,'E8.b. KKAuf_WAV'!$E$6:$E$405,$H683,'E8.b. KKAuf_WAV'!$C$6:$C$405,"&lt;&gt;"&amp;"geleistete Anzahlungen auf immaterielle Vermögensgegenstände",'E8.b. KKAuf_WAV'!$C$6:$C$405,"&lt;&gt;"&amp;"geleistete Anzahlungen und Anlagen im Bau des Sachanlagevermögens",'E8.b. KKAuf_WAV'!$C$6:$C$405,"&lt;&gt;"&amp;"Geschäfts- oder Firmenwert")</f>
        <v>0</v>
      </c>
      <c r="W683" s="992">
        <f>SUMIFS('E8.b. KKAuf_WAV'!$M$6:$M$405,'E8.b. KKAuf_WAV'!$B$6:$B$405,$C683,'E8.b. KKAuf_WAV'!$E$6:$E$405,Listen!$AA$3,'E8.b. KKAuf_WAV'!$C$6:$C$405,"geleistete Anzahlungen und Anlagen im Bau des Sachanlagevermögens")+ SUMIFS('E8.b. KKAuf_WAV'!$M$6:$M$405,'E8.b. KKAuf_WAV'!$B$6:$B$405,$C683,'E8.b. KKAuf_WAV'!$E$6:$E$405,Listen!$AA$3,'E8.b. KKAuf_WAV'!$C$6:$C$405,"geleistete Anzahlungen auf immaterielle Vermögensgegenstände")</f>
        <v>0</v>
      </c>
      <c r="X683" s="992">
        <f>SUMIFS('E8.c. KKAuf_BKZ_NAB_IZ'!$K$6:$K$405,'E8.c. KKAuf_BKZ_NAB_IZ'!$B$6:$B$405,$C683,'E8.c. KKAuf_BKZ_NAB_IZ'!$C$6:$C$405,$H683)</f>
        <v>0</v>
      </c>
      <c r="Y683" s="992">
        <f>SUMIFS('E8.a. KKAuf_SAV'!$Y$6:$Y$2005,'E8.a. KKAuf_SAV'!$B$6:$B$2005,$C683,'E8.a. KKAuf_SAV'!$D$6:$D$2005,$H683)</f>
        <v>0</v>
      </c>
      <c r="Z683" s="992">
        <f>SUMIFS('E8.b. KKAuf_WAV'!$O$6:$O$405,'E8.b. KKAuf_WAV'!$B$6:$B$405,$C683,'E8.b. KKAuf_WAV'!$E$6:$E$405,$H683,'E8.b. KKAuf_WAV'!$C$6:$C$405,"&lt;&gt;"&amp;"geleistete Anzahlungen auf immaterielle Vermögensgegenstände",'E8.b. KKAuf_WAV'!$C$6:$C$405,"&lt;&gt;"&amp;"geleistete Anzahlungen und Anlagen im Bau des Sachanlagevermögens",'E8.b. KKAuf_WAV'!$C$6:$C$405,"&lt;&gt;"&amp;"Geschäfts- oder Firmenwert")</f>
        <v>0</v>
      </c>
      <c r="AA683" s="992">
        <f>SUMIFS('E8.b. KKAuf_WAV'!$O$6:$O$405,'E8.b. KKAuf_WAV'!$B$6:$B$405,$C683,'E8.b. KKAuf_WAV'!$E$6:$E$405,Listen!$AA$3,'E8.b. KKAuf_WAV'!$C$6:$C$405,"geleistete Anzahlungen und Anlagen im Bau des Sachanlagevermögens")+ SUMIFS('E8.b. KKAuf_WAV'!$O$6:$O$405,'E8.b. KKAuf_WAV'!$B$6:$B$405,$C683,'E8.b. KKAuf_WAV'!$E$6:$E$405,Listen!$AA$3,'E8.b. KKAuf_WAV'!$C$6:$C$405,"geleistete Anzahlungen auf immaterielle Vermögensgegenstände")</f>
        <v>0</v>
      </c>
      <c r="AB683" s="992">
        <f>SUMIFS('E8.c. KKAuf_BKZ_NAB_IZ'!$L$6:$L$405,'E8.c. KKAuf_BKZ_NAB_IZ'!$B$6:$B$405,$C683,'E8.c. KKAuf_BKZ_NAB_IZ'!$C$6:$C$405,$H683)</f>
        <v>0</v>
      </c>
      <c r="AC683" s="974"/>
      <c r="AD683" s="993">
        <f t="shared" si="223"/>
        <v>0</v>
      </c>
      <c r="AE683" s="993">
        <f>$AE$11</f>
        <v>5.0700000000000002E-2</v>
      </c>
      <c r="AF683" s="993">
        <f>$AF$11</f>
        <v>1.7100000000000001E-2</v>
      </c>
      <c r="AG683" s="993">
        <f>$AG$11</f>
        <v>3.0499999999999999E-2</v>
      </c>
      <c r="AH683" s="994">
        <f t="shared" si="224"/>
        <v>0</v>
      </c>
      <c r="AJ683" s="993">
        <f t="shared" si="220"/>
        <v>0</v>
      </c>
      <c r="AK683" s="993">
        <f>$AK$11</f>
        <v>5.0700000000000002E-2</v>
      </c>
      <c r="AL683" s="993">
        <f>$AL$11</f>
        <v>1.7100000000000001E-2</v>
      </c>
      <c r="AM683" s="993">
        <f>$AM$11</f>
        <v>3.0499999999999999E-2</v>
      </c>
      <c r="AN683" s="994">
        <f t="shared" si="221"/>
        <v>0</v>
      </c>
    </row>
    <row r="684" spans="2:40" x14ac:dyDescent="0.2">
      <c r="B684" s="1447"/>
      <c r="C684" s="1002">
        <f>C683</f>
        <v>0</v>
      </c>
      <c r="D684" s="1450"/>
      <c r="E684" s="1408"/>
      <c r="F684" s="1408"/>
      <c r="G684" s="990"/>
      <c r="H684" s="983">
        <v>2023</v>
      </c>
      <c r="I684" s="972"/>
      <c r="J684" s="805">
        <f t="shared" si="222"/>
        <v>0</v>
      </c>
      <c r="K684" s="804"/>
      <c r="L684" s="803">
        <f t="shared" si="229"/>
        <v>0</v>
      </c>
      <c r="M684" s="804"/>
      <c r="N684" s="803">
        <f t="shared" si="219"/>
        <v>0</v>
      </c>
      <c r="O684" s="804"/>
      <c r="P684" s="803">
        <f t="shared" si="230"/>
        <v>0</v>
      </c>
      <c r="Q684" s="760"/>
      <c r="R684" s="980">
        <f>SUMIFS('E8.a. KKAuf_SAV'!$X$6:$X$2005,'E8.a. KKAuf_SAV'!$B$6:$B$2005,$C684,'E8.a. KKAuf_SAV'!$D$6:$D$2005,$H684)</f>
        <v>0</v>
      </c>
      <c r="S684" s="980">
        <f>SUMIFS('E8.b. KKAuf_WAV'!$N$6:$N$405,'E8.b. KKAuf_WAV'!$B$6:$B$405,$C684,'E8.b. KKAuf_WAV'!$E$6:$E$405,H684)-SUMIFS('E8.b. KKAuf_WAV'!$N$6:$N$405,'E8.b. KKAuf_WAV'!$B$6:$B$405,$C684,'E8.b. KKAuf_WAV'!$C$6:$C$405,"Geschäfts- oder Firmenwert",'E8.b. KKAuf_WAV'!$D$6:$D$405,H684)</f>
        <v>0</v>
      </c>
      <c r="T684" s="974"/>
      <c r="U684" s="980">
        <f>SUMIFS('E8.a. KKAuf_SAV'!$W$6:$W$2005,'E8.a. KKAuf_SAV'!$B$6:$B$2005,$C684,'E8.a. KKAuf_SAV'!$D$6:$D$2005,H684)</f>
        <v>0</v>
      </c>
      <c r="V684" s="980">
        <f>SUMIFS('E8.b. KKAuf_WAV'!$M$6:$M$405,'E8.b. KKAuf_WAV'!$B$6:$B$405,$C684,'E8.b. KKAuf_WAV'!$E$6:$E$405,$H684,'E8.b. KKAuf_WAV'!$C$6:$C$405,"&lt;&gt;"&amp;"geleistete Anzahlungen auf immaterielle Vermögensgegenstände",'E8.b. KKAuf_WAV'!$C$6:$C$405,"&lt;&gt;"&amp;"geleistete Anzahlungen und Anlagen im Bau des Sachanlagevermögens",'E8.b. KKAuf_WAV'!$C$6:$C$405,"&lt;&gt;"&amp;"Geschäfts- oder Firmenwert")</f>
        <v>0</v>
      </c>
      <c r="W684" s="980"/>
      <c r="X684" s="980">
        <f>SUMIFS('E8.c. KKAuf_BKZ_NAB_IZ'!$K$6:$K$405,'E8.c. KKAuf_BKZ_NAB_IZ'!$B$6:$B$405,$C684,'E8.c. KKAuf_BKZ_NAB_IZ'!$C$6:$C$405,$H684)</f>
        <v>0</v>
      </c>
      <c r="Y684" s="980">
        <f>SUMIFS('E8.a. KKAuf_SAV'!$Y$6:$Y$2005,'E8.a. KKAuf_SAV'!$B$6:$B$2005,$C684,'E8.a. KKAuf_SAV'!$D$6:$D$2005,$H684)</f>
        <v>0</v>
      </c>
      <c r="Z684" s="980">
        <f>SUMIFS('E8.b. KKAuf_WAV'!$O$6:$O$405,'E8.b. KKAuf_WAV'!$B$6:$B$405,$C684,'E8.b. KKAuf_WAV'!$E$6:$E$405,$H684,'E8.b. KKAuf_WAV'!$C$6:$C$405,"&lt;&gt;"&amp;"geleistete Anzahlungen auf immaterielle Vermögensgegenstände",'E8.b. KKAuf_WAV'!$C$6:$C$405,"&lt;&gt;"&amp;"geleistete Anzahlungen und Anlagen im Bau des Sachanlagevermögens",'E8.b. KKAuf_WAV'!$C$6:$C$405,"&lt;&gt;"&amp;"Geschäfts- oder Firmenwert")</f>
        <v>0</v>
      </c>
      <c r="AA684" s="980"/>
      <c r="AB684" s="980">
        <f>SUMIFS('E8.c. KKAuf_BKZ_NAB_IZ'!$L$6:$L$405,'E8.c. KKAuf_BKZ_NAB_IZ'!$B$6:$B$405,$C684,'E8.c. KKAuf_BKZ_NAB_IZ'!$C$6:$C$405,$H684)</f>
        <v>0</v>
      </c>
      <c r="AC684" s="974"/>
      <c r="AD684" s="980">
        <f t="shared" si="223"/>
        <v>0</v>
      </c>
      <c r="AE684" s="984">
        <f>$AE$12</f>
        <v>5.0700000000000002E-2</v>
      </c>
      <c r="AF684" s="984">
        <f>$AF$12</f>
        <v>1.7100000000000001E-2</v>
      </c>
      <c r="AG684" s="984">
        <f>$AG$12</f>
        <v>3.0499999999999999E-2</v>
      </c>
      <c r="AH684" s="982">
        <f t="shared" si="224"/>
        <v>0</v>
      </c>
      <c r="AJ684" s="980"/>
      <c r="AK684" s="984">
        <f>$AK$12</f>
        <v>5.0700000000000002E-2</v>
      </c>
      <c r="AL684" s="984">
        <f>$AL$12</f>
        <v>1.7100000000000001E-2</v>
      </c>
      <c r="AM684" s="984">
        <f>$AM$12</f>
        <v>3.0499999999999999E-2</v>
      </c>
      <c r="AN684" s="982">
        <f t="shared" si="221"/>
        <v>0</v>
      </c>
    </row>
    <row r="685" spans="2:40" x14ac:dyDescent="0.2">
      <c r="B685" s="1447"/>
      <c r="C685" s="1002">
        <f>C683</f>
        <v>0</v>
      </c>
      <c r="D685" s="1450"/>
      <c r="E685" s="1408"/>
      <c r="F685" s="1408"/>
      <c r="G685" s="990"/>
      <c r="H685" s="983">
        <v>2024</v>
      </c>
      <c r="I685" s="972"/>
      <c r="J685" s="803">
        <f t="shared" si="222"/>
        <v>0</v>
      </c>
      <c r="K685" s="804"/>
      <c r="L685" s="803">
        <f t="shared" si="229"/>
        <v>0</v>
      </c>
      <c r="M685" s="804"/>
      <c r="N685" s="803">
        <f t="shared" si="219"/>
        <v>0</v>
      </c>
      <c r="O685" s="804"/>
      <c r="P685" s="803">
        <f t="shared" si="230"/>
        <v>0</v>
      </c>
      <c r="Q685" s="760"/>
      <c r="R685" s="980">
        <f>SUMIFS('E8.a. KKAuf_SAV'!$X$6:$X$2005,'E8.a. KKAuf_SAV'!$B$6:$B$2005,$C685,'E8.a. KKAuf_SAV'!$D$6:$D$2005,$H685)</f>
        <v>0</v>
      </c>
      <c r="S685" s="980">
        <f>SUMIFS('E8.b. KKAuf_WAV'!$N$6:$N$405,'E8.b. KKAuf_WAV'!$B$6:$B$405,$C685,'E8.b. KKAuf_WAV'!$E$6:$E$405,H685)-SUMIFS('E8.b. KKAuf_WAV'!$N$6:$N$405,'E8.b. KKAuf_WAV'!$B$6:$B$405,$C685,'E8.b. KKAuf_WAV'!$C$6:$C$405,"Geschäfts- oder Firmenwert",'E8.b. KKAuf_WAV'!$D$6:$D$405,H685)</f>
        <v>0</v>
      </c>
      <c r="T685" s="974"/>
      <c r="U685" s="980">
        <f>SUMIFS('E8.a. KKAuf_SAV'!$W$6:$W$2005,'E8.a. KKAuf_SAV'!$B$6:$B$2005,$C685,'E8.a. KKAuf_SAV'!$D$6:$D$2005,H685)</f>
        <v>0</v>
      </c>
      <c r="V685" s="980">
        <f>SUMIFS('E8.b. KKAuf_WAV'!$M$6:$M$405,'E8.b. KKAuf_WAV'!$B$6:$B$405,$C685,'E8.b. KKAuf_WAV'!$E$6:$E$405,$H685,'E8.b. KKAuf_WAV'!$C$6:$C$405,"&lt;&gt;"&amp;"geleistete Anzahlungen auf immaterielle Vermögensgegenstände",'E8.b. KKAuf_WAV'!$C$6:$C$405,"&lt;&gt;"&amp;"geleistete Anzahlungen und Anlagen im Bau des Sachanlagevermögens",'E8.b. KKAuf_WAV'!$C$6:$C$405,"&lt;&gt;"&amp;"Geschäfts- oder Firmenwert")</f>
        <v>0</v>
      </c>
      <c r="W685" s="980">
        <f>SUMIFS('E8.b. KKAuf_WAV'!$M$6:$M$405,'E8.b. KKAuf_WAV'!$B$6:$B$405,$C685,'E8.b. KKAuf_WAV'!$E$6:$E$405,H685,'E8.b. KKAuf_WAV'!$C$6:$C$405,"geleistete Anzahlungen und Anlagen im Bau des Sachanlagevermögens")+ SUMIFS('E8.b. KKAuf_WAV'!$M$6:$M$405,'E8.b. KKAuf_WAV'!$B$6:$B$405,$C685,'E8.b. KKAuf_WAV'!$E$6:$E$405,H685,'E8.b. KKAuf_WAV'!$C$6:$C$405,"geleistete Anzahlungen auf immaterielle Vermögensgegenstände")</f>
        <v>0</v>
      </c>
      <c r="X685" s="980">
        <f>SUMIFS('E8.c. KKAuf_BKZ_NAB_IZ'!$K$6:$K$405,'E8.c. KKAuf_BKZ_NAB_IZ'!$B$6:$B$405,$C685,'E8.c. KKAuf_BKZ_NAB_IZ'!$C$6:$C$405,$H685)</f>
        <v>0</v>
      </c>
      <c r="Y685" s="980">
        <f>SUMIFS('E8.a. KKAuf_SAV'!$Y$6:$Y$2005,'E8.a. KKAuf_SAV'!$B$6:$B$2005,$C685,'E8.a. KKAuf_SAV'!$D$6:$D$2005,$H685)</f>
        <v>0</v>
      </c>
      <c r="Z685" s="980">
        <f>SUMIFS('E8.b. KKAuf_WAV'!$O$6:$O$405,'E8.b. KKAuf_WAV'!$B$6:$B$405,$C685,'E8.b. KKAuf_WAV'!$E$6:$E$405,$H685,'E8.b. KKAuf_WAV'!$C$6:$C$405,"&lt;&gt;"&amp;"geleistete Anzahlungen auf immaterielle Vermögensgegenstände",'E8.b. KKAuf_WAV'!$C$6:$C$405,"&lt;&gt;"&amp;"geleistete Anzahlungen und Anlagen im Bau des Sachanlagevermögens",'E8.b. KKAuf_WAV'!$C$6:$C$405,"&lt;&gt;"&amp;"Geschäfts- oder Firmenwert")</f>
        <v>0</v>
      </c>
      <c r="AA685" s="980">
        <f>SUMIFS('E8.b. KKAuf_WAV'!$O$6:$O$405,'E8.b. KKAuf_WAV'!$B$6:$B$405,$C685,'E8.b. KKAuf_WAV'!$E$6:$E$405,H685,'E8.b. KKAuf_WAV'!$C$6:$C$405,"geleistete Anzahlungen und Anlagen im Bau des Sachanlagevermögens")+ SUMIFS('E8.b. KKAuf_WAV'!$O$6:$O$405,'E8.b. KKAuf_WAV'!$B$6:$B$405,$C685,'E8.b. KKAuf_WAV'!$E$6:$E$405,H685,'E8.b. KKAuf_WAV'!$C$6:$C$405,"geleistete Anzahlungen auf immaterielle Vermögensgegenstände")</f>
        <v>0</v>
      </c>
      <c r="AB685" s="980">
        <f>SUMIFS('E8.c. KKAuf_BKZ_NAB_IZ'!$L$6:$L$405,'E8.c. KKAuf_BKZ_NAB_IZ'!$B$6:$B$405,$C685,'E8.c. KKAuf_BKZ_NAB_IZ'!$C$6:$C$405,$H685)</f>
        <v>0</v>
      </c>
      <c r="AC685" s="974"/>
      <c r="AD685" s="980">
        <f t="shared" si="223"/>
        <v>0</v>
      </c>
      <c r="AE685" s="984">
        <f>$AE$13</f>
        <v>6.93E-2</v>
      </c>
      <c r="AF685" s="984">
        <f>$AF$13</f>
        <v>3.8699999999999998E-2</v>
      </c>
      <c r="AG685" s="984">
        <f>$AG$13</f>
        <v>5.0900000000000001E-2</v>
      </c>
      <c r="AH685" s="982">
        <f t="shared" si="224"/>
        <v>0</v>
      </c>
      <c r="AJ685" s="980">
        <f t="shared" si="220"/>
        <v>0</v>
      </c>
      <c r="AK685" s="984">
        <f>$AK$13</f>
        <v>7.0099999999999996E-2</v>
      </c>
      <c r="AL685" s="984">
        <f>$AL$13</f>
        <v>3.6600000000000001E-2</v>
      </c>
      <c r="AM685" s="984">
        <f>$AM$13</f>
        <v>0.05</v>
      </c>
      <c r="AN685" s="982">
        <f t="shared" si="221"/>
        <v>0</v>
      </c>
    </row>
    <row r="686" spans="2:40" ht="15" thickBot="1" x14ac:dyDescent="0.25">
      <c r="B686" s="1447"/>
      <c r="C686" s="1002">
        <f>C683</f>
        <v>0</v>
      </c>
      <c r="D686" s="1450"/>
      <c r="E686" s="1408"/>
      <c r="F686" s="1408"/>
      <c r="G686" s="990"/>
      <c r="H686" s="983">
        <v>2025</v>
      </c>
      <c r="I686" s="972"/>
      <c r="J686" s="803">
        <f t="shared" si="222"/>
        <v>0</v>
      </c>
      <c r="K686" s="804"/>
      <c r="L686" s="803">
        <f t="shared" si="229"/>
        <v>0</v>
      </c>
      <c r="M686" s="804"/>
      <c r="N686" s="803">
        <f t="shared" si="219"/>
        <v>0</v>
      </c>
      <c r="O686" s="804"/>
      <c r="P686" s="803">
        <f t="shared" si="230"/>
        <v>0</v>
      </c>
      <c r="Q686" s="760"/>
      <c r="R686" s="980">
        <f>SUMIFS('E8.a. KKAuf_SAV'!$X$6:$X$2005,'E8.a. KKAuf_SAV'!$B$6:$B$2005,$C686,'E8.a. KKAuf_SAV'!$D$6:$D$2005,$H686)</f>
        <v>0</v>
      </c>
      <c r="S686" s="980">
        <f>SUMIFS('E8.b. KKAuf_WAV'!$N$6:$N$405,'E8.b. KKAuf_WAV'!$B$6:$B$405,$C686,'E8.b. KKAuf_WAV'!$E$6:$E$405,H686)-SUMIFS('E8.b. KKAuf_WAV'!$N$6:$N$405,'E8.b. KKAuf_WAV'!$B$6:$B$405,$C686,'E8.b. KKAuf_WAV'!$C$6:$C$405,"Geschäfts- oder Firmenwert",'E8.b. KKAuf_WAV'!$D$6:$D$405,H686)</f>
        <v>0</v>
      </c>
      <c r="T686" s="974"/>
      <c r="U686" s="980">
        <f>SUMIFS('E8.a. KKAuf_SAV'!$W$6:$W$2005,'E8.a. KKAuf_SAV'!$B$6:$B$2005,$C686,'E8.a. KKAuf_SAV'!$D$6:$D$2005,H686)</f>
        <v>0</v>
      </c>
      <c r="V686" s="980">
        <f>SUMIFS('E8.b. KKAuf_WAV'!$M$6:$M$405,'E8.b. KKAuf_WAV'!$B$6:$B$405,$C686,'E8.b. KKAuf_WAV'!$E$6:$E$405,$H686,'E8.b. KKAuf_WAV'!$C$6:$C$405,"&lt;&gt;"&amp;"geleistete Anzahlungen auf immaterielle Vermögensgegenstände",'E8.b. KKAuf_WAV'!$C$6:$C$405,"&lt;&gt;"&amp;"geleistete Anzahlungen und Anlagen im Bau des Sachanlagevermögens",'E8.b. KKAuf_WAV'!$C$6:$C$405,"&lt;&gt;"&amp;"Geschäfts- oder Firmenwert")</f>
        <v>0</v>
      </c>
      <c r="W686" s="980">
        <f>SUMIFS('E8.b. KKAuf_WAV'!$M$6:$M$405,'E8.b. KKAuf_WAV'!$B$6:$B$405,$C686,'E8.b. KKAuf_WAV'!$E$6:$E$405,H686,'E8.b. KKAuf_WAV'!$C$6:$C$405,"geleistete Anzahlungen und Anlagen im Bau des Sachanlagevermögens")+ SUMIFS('E8.b. KKAuf_WAV'!$M$6:$M$405,'E8.b. KKAuf_WAV'!$B$6:$B$405,$C686,'E8.b. KKAuf_WAV'!$E$6:$E$405,H686,'E8.b. KKAuf_WAV'!$C$6:$C$405,"geleistete Anzahlungen auf immaterielle Vermögensgegenstände")</f>
        <v>0</v>
      </c>
      <c r="X686" s="980">
        <f>SUMIFS('E8.c. KKAuf_BKZ_NAB_IZ'!$K$6:$K$405,'E8.c. KKAuf_BKZ_NAB_IZ'!$B$6:$B$405,$C686,'E8.c. KKAuf_BKZ_NAB_IZ'!$C$6:$C$405,$H686)</f>
        <v>0</v>
      </c>
      <c r="Y686" s="980">
        <f>SUMIFS('E8.a. KKAuf_SAV'!$Y$6:$Y$2005,'E8.a. KKAuf_SAV'!$B$6:$B$2005,$C686,'E8.a. KKAuf_SAV'!$D$6:$D$2005,$H686)</f>
        <v>0</v>
      </c>
      <c r="Z686" s="980">
        <f>SUMIFS('E8.b. KKAuf_WAV'!$O$6:$O$405,'E8.b. KKAuf_WAV'!$B$6:$B$405,$C686,'E8.b. KKAuf_WAV'!$E$6:$E$405,$H686,'E8.b. KKAuf_WAV'!$C$6:$C$405,"&lt;&gt;"&amp;"geleistete Anzahlungen auf immaterielle Vermögensgegenstände",'E8.b. KKAuf_WAV'!$C$6:$C$405,"&lt;&gt;"&amp;"geleistete Anzahlungen und Anlagen im Bau des Sachanlagevermögens",'E8.b. KKAuf_WAV'!$C$6:$C$405,"&lt;&gt;"&amp;"Geschäfts- oder Firmenwert")</f>
        <v>0</v>
      </c>
      <c r="AA686" s="980">
        <f>SUMIFS('E8.b. KKAuf_WAV'!$O$6:$O$405,'E8.b. KKAuf_WAV'!$B$6:$B$405,$C686,'E8.b. KKAuf_WAV'!$E$6:$E$405,H686,'E8.b. KKAuf_WAV'!$C$6:$C$405,"geleistete Anzahlungen und Anlagen im Bau des Sachanlagevermögens")+ SUMIFS('E8.b. KKAuf_WAV'!$O$6:$O$405,'E8.b. KKAuf_WAV'!$B$6:$B$405,$C686,'E8.b. KKAuf_WAV'!$E$6:$E$405,H686,'E8.b. KKAuf_WAV'!$C$6:$C$405,"geleistete Anzahlungen auf immaterielle Vermögensgegenstände")</f>
        <v>0</v>
      </c>
      <c r="AB686" s="980">
        <f>SUMIFS('E8.c. KKAuf_BKZ_NAB_IZ'!$L$6:$L$405,'E8.c. KKAuf_BKZ_NAB_IZ'!$B$6:$B$405,$C686,'E8.c. KKAuf_BKZ_NAB_IZ'!$C$6:$C$405,$H686)</f>
        <v>0</v>
      </c>
      <c r="AC686" s="974"/>
      <c r="AD686" s="980">
        <f t="shared" si="223"/>
        <v>0</v>
      </c>
      <c r="AE686" s="984">
        <f>$AE$14</f>
        <v>7.0099999999999996E-2</v>
      </c>
      <c r="AF686" s="984">
        <f>$AF$14</f>
        <v>3.6600000000000001E-2</v>
      </c>
      <c r="AG686" s="984">
        <f>$AG$14</f>
        <v>0.05</v>
      </c>
      <c r="AH686" s="982">
        <f t="shared" si="224"/>
        <v>0</v>
      </c>
      <c r="AJ686" s="980">
        <f t="shared" si="220"/>
        <v>0</v>
      </c>
      <c r="AK686" s="984">
        <f>$AK$14</f>
        <v>7.0099999999999996E-2</v>
      </c>
      <c r="AL686" s="984">
        <f>$AL$14</f>
        <v>3.6600000000000001E-2</v>
      </c>
      <c r="AM686" s="984">
        <f>$AM$14</f>
        <v>0.05</v>
      </c>
      <c r="AN686" s="982">
        <f t="shared" si="221"/>
        <v>0</v>
      </c>
    </row>
    <row r="687" spans="2:40" ht="15" hidden="1" thickBot="1" x14ac:dyDescent="0.25">
      <c r="B687" s="1447"/>
      <c r="C687" s="1002">
        <f>C683</f>
        <v>0</v>
      </c>
      <c r="D687" s="1450"/>
      <c r="E687" s="1408"/>
      <c r="F687" s="1408"/>
      <c r="G687" s="990"/>
      <c r="H687" s="983">
        <v>2026</v>
      </c>
      <c r="I687" s="972"/>
      <c r="J687" s="803">
        <f t="shared" si="222"/>
        <v>0</v>
      </c>
      <c r="K687" s="804"/>
      <c r="L687" s="803">
        <f t="shared" si="229"/>
        <v>0</v>
      </c>
      <c r="M687" s="804"/>
      <c r="N687" s="803">
        <f t="shared" si="219"/>
        <v>0</v>
      </c>
      <c r="O687" s="804"/>
      <c r="P687" s="803">
        <f t="shared" si="230"/>
        <v>0</v>
      </c>
      <c r="Q687" s="760"/>
      <c r="R687" s="980">
        <f>SUMIFS('E8.a. KKAuf_SAV'!$X$6:$X$2005,'E8.a. KKAuf_SAV'!$B$6:$B$2005,$C687,'E8.a. KKAuf_SAV'!$D$6:$D$2005,$H687)</f>
        <v>0</v>
      </c>
      <c r="S687" s="980">
        <f>SUMIFS('E8.b. KKAuf_WAV'!$N$6:$N$405,'E8.b. KKAuf_WAV'!$B$6:$B$405,$C687,'E8.b. KKAuf_WAV'!$E$6:$E$405,H687)-SUMIFS('E8.b. KKAuf_WAV'!$N$6:$N$405,'E8.b. KKAuf_WAV'!$B$6:$B$405,$C687,'E8.b. KKAuf_WAV'!$C$6:$C$405,"Geschäfts- oder Firmenwert",'E8.b. KKAuf_WAV'!$D$6:$D$405,H687)</f>
        <v>0</v>
      </c>
      <c r="T687" s="974"/>
      <c r="U687" s="980">
        <f>SUMIFS('E8.a. KKAuf_SAV'!$W$6:$W$2005,'E8.a. KKAuf_SAV'!$B$6:$B$2005,$C687,'E8.a. KKAuf_SAV'!$D$6:$D$2005,H687)</f>
        <v>0</v>
      </c>
      <c r="V687" s="980">
        <f>SUMIFS('E8.b. KKAuf_WAV'!$M$6:$M$405,'E8.b. KKAuf_WAV'!$B$6:$B$405,$C687,'E8.b. KKAuf_WAV'!$E$6:$E$405,$H687,'E8.b. KKAuf_WAV'!$C$6:$C$405,"&lt;&gt;"&amp;"geleistete Anzahlungen auf immaterielle Vermögensgegenstände",'E8.b. KKAuf_WAV'!$C$6:$C$405,"&lt;&gt;"&amp;"geleistete Anzahlungen und Anlagen im Bau des Sachanlagevermögens",'E8.b. KKAuf_WAV'!$C$6:$C$405,"&lt;&gt;"&amp;"Geschäfts- oder Firmenwert")</f>
        <v>0</v>
      </c>
      <c r="W687" s="980">
        <f>SUMIFS('E8.b. KKAuf_WAV'!$M$6:$M$405,'E8.b. KKAuf_WAV'!$B$6:$B$405,$C687,'E8.b. KKAuf_WAV'!$E$6:$E$405,H687,'E8.b. KKAuf_WAV'!$C$6:$C$405,"geleistete Anzahlungen und Anlagen im Bau des Sachanlagevermögens")+ SUMIFS('E8.b. KKAuf_WAV'!$M$6:$M$405,'E8.b. KKAuf_WAV'!$B$6:$B$405,$C687,'E8.b. KKAuf_WAV'!$E$6:$E$405,H687,'E8.b. KKAuf_WAV'!$C$6:$C$405,"geleistete Anzahlungen auf immaterielle Vermögensgegenstände")</f>
        <v>0</v>
      </c>
      <c r="X687" s="980">
        <f>SUMIFS('E8.c. KKAuf_BKZ_NAB_IZ'!$K$6:$K$405,'E8.c. KKAuf_BKZ_NAB_IZ'!$B$6:$B$405,$C687,'E8.c. KKAuf_BKZ_NAB_IZ'!$C$6:$C$405,$H687)</f>
        <v>0</v>
      </c>
      <c r="Y687" s="980">
        <f>SUMIFS('E8.a. KKAuf_SAV'!$Y$6:$Y$2005,'E8.a. KKAuf_SAV'!$B$6:$B$2005,$C687,'E8.a. KKAuf_SAV'!$D$6:$D$2005,$H687)</f>
        <v>0</v>
      </c>
      <c r="Z687" s="980">
        <f>SUMIFS('E8.b. KKAuf_WAV'!$O$6:$O$405,'E8.b. KKAuf_WAV'!$B$6:$B$405,$C687,'E8.b. KKAuf_WAV'!$E$6:$E$405,$H687,'E8.b. KKAuf_WAV'!$C$6:$C$405,"&lt;&gt;"&amp;"geleistete Anzahlungen auf immaterielle Vermögensgegenstände",'E8.b. KKAuf_WAV'!$C$6:$C$405,"&lt;&gt;"&amp;"geleistete Anzahlungen und Anlagen im Bau des Sachanlagevermögens",'E8.b. KKAuf_WAV'!$C$6:$C$405,"&lt;&gt;"&amp;"Geschäfts- oder Firmenwert")</f>
        <v>0</v>
      </c>
      <c r="AA687" s="980">
        <f>SUMIFS('E8.b. KKAuf_WAV'!$O$6:$O$405,'E8.b. KKAuf_WAV'!$B$6:$B$405,$C687,'E8.b. KKAuf_WAV'!$E$6:$E$405,H687,'E8.b. KKAuf_WAV'!$C$6:$C$405,"geleistete Anzahlungen und Anlagen im Bau des Sachanlagevermögens")+ SUMIFS('E8.b. KKAuf_WAV'!$O$6:$O$405,'E8.b. KKAuf_WAV'!$B$6:$B$405,$C687,'E8.b. KKAuf_WAV'!$E$6:$E$405,H687,'E8.b. KKAuf_WAV'!$C$6:$C$405,"geleistete Anzahlungen auf immaterielle Vermögensgegenstände")</f>
        <v>0</v>
      </c>
      <c r="AB687" s="980">
        <f>SUMIFS('E8.c. KKAuf_BKZ_NAB_IZ'!$L$6:$L$405,'E8.c. KKAuf_BKZ_NAB_IZ'!$B$6:$B$405,$C687,'E8.c. KKAuf_BKZ_NAB_IZ'!$C$6:$C$405,$H687)</f>
        <v>0</v>
      </c>
      <c r="AC687" s="974"/>
      <c r="AD687" s="980">
        <f t="shared" si="223"/>
        <v>0</v>
      </c>
      <c r="AE687" s="984">
        <f>$AE$15</f>
        <v>0</v>
      </c>
      <c r="AF687" s="984">
        <f>$AF$15</f>
        <v>0</v>
      </c>
      <c r="AG687" s="984">
        <f>$AG$15</f>
        <v>0</v>
      </c>
      <c r="AH687" s="982">
        <f t="shared" si="224"/>
        <v>0</v>
      </c>
      <c r="AJ687" s="980">
        <f t="shared" si="220"/>
        <v>0</v>
      </c>
      <c r="AK687" s="984">
        <f>$AK$15</f>
        <v>0</v>
      </c>
      <c r="AL687" s="984">
        <f>$AL$15</f>
        <v>0</v>
      </c>
      <c r="AM687" s="984">
        <f>$AM$15</f>
        <v>0</v>
      </c>
      <c r="AN687" s="982">
        <f t="shared" si="221"/>
        <v>0</v>
      </c>
    </row>
    <row r="688" spans="2:40" ht="15" hidden="1" thickBot="1" x14ac:dyDescent="0.25">
      <c r="B688" s="1447"/>
      <c r="C688" s="1002">
        <f>C683</f>
        <v>0</v>
      </c>
      <c r="D688" s="1450"/>
      <c r="E688" s="1408"/>
      <c r="F688" s="1408"/>
      <c r="G688" s="990"/>
      <c r="H688" s="983">
        <v>2027</v>
      </c>
      <c r="I688" s="972"/>
      <c r="J688" s="803">
        <f t="shared" si="222"/>
        <v>0</v>
      </c>
      <c r="K688" s="804"/>
      <c r="L688" s="803">
        <f t="shared" si="229"/>
        <v>0</v>
      </c>
      <c r="M688" s="804"/>
      <c r="N688" s="803">
        <f t="shared" si="219"/>
        <v>0</v>
      </c>
      <c r="O688" s="804"/>
      <c r="P688" s="803">
        <f t="shared" si="230"/>
        <v>0</v>
      </c>
      <c r="Q688" s="760"/>
      <c r="R688" s="980">
        <f>SUMIFS('E8.a. KKAuf_SAV'!$X$6:$X$2005,'E8.a. KKAuf_SAV'!$B$6:$B$2005,$C688,'E8.a. KKAuf_SAV'!$D$6:$D$2005,$H688)</f>
        <v>0</v>
      </c>
      <c r="S688" s="980">
        <f>SUMIFS('E8.b. KKAuf_WAV'!$N$6:$N$405,'E8.b. KKAuf_WAV'!$B$6:$B$405,$C688,'E8.b. KKAuf_WAV'!$E$6:$E$405,H688)-SUMIFS('E8.b. KKAuf_WAV'!$N$6:$N$405,'E8.b. KKAuf_WAV'!$B$6:$B$405,$C688,'E8.b. KKAuf_WAV'!$C$6:$C$405,"Geschäfts- oder Firmenwert",'E8.b. KKAuf_WAV'!$D$6:$D$405,H688)</f>
        <v>0</v>
      </c>
      <c r="T688" s="974"/>
      <c r="U688" s="980">
        <f>SUMIFS('E8.a. KKAuf_SAV'!$W$6:$W$2005,'E8.a. KKAuf_SAV'!$B$6:$B$2005,$C688,'E8.a. KKAuf_SAV'!$D$6:$D$2005,H688)</f>
        <v>0</v>
      </c>
      <c r="V688" s="980">
        <f>SUMIFS('E8.b. KKAuf_WAV'!$M$6:$M$405,'E8.b. KKAuf_WAV'!$B$6:$B$405,$C688,'E8.b. KKAuf_WAV'!$E$6:$E$405,$H688,'E8.b. KKAuf_WAV'!$C$6:$C$405,"&lt;&gt;"&amp;"geleistete Anzahlungen auf immaterielle Vermögensgegenstände",'E8.b. KKAuf_WAV'!$C$6:$C$405,"&lt;&gt;"&amp;"geleistete Anzahlungen und Anlagen im Bau des Sachanlagevermögens",'E8.b. KKAuf_WAV'!$C$6:$C$405,"&lt;&gt;"&amp;"Geschäfts- oder Firmenwert")</f>
        <v>0</v>
      </c>
      <c r="W688" s="980">
        <f>SUMIFS('E8.b. KKAuf_WAV'!$M$6:$M$405,'E8.b. KKAuf_WAV'!$B$6:$B$405,$C688,'E8.b. KKAuf_WAV'!$E$6:$E$405,H688,'E8.b. KKAuf_WAV'!$C$6:$C$405,"geleistete Anzahlungen und Anlagen im Bau des Sachanlagevermögens")+ SUMIFS('E8.b. KKAuf_WAV'!$M$6:$M$405,'E8.b. KKAuf_WAV'!$B$6:$B$405,$C688,'E8.b. KKAuf_WAV'!$E$6:$E$405,H688,'E8.b. KKAuf_WAV'!$C$6:$C$405,"geleistete Anzahlungen auf immaterielle Vermögensgegenstände")</f>
        <v>0</v>
      </c>
      <c r="X688" s="980">
        <f>SUMIFS('E8.c. KKAuf_BKZ_NAB_IZ'!$K$6:$K$405,'E8.c. KKAuf_BKZ_NAB_IZ'!$B$6:$B$405,$C688,'E8.c. KKAuf_BKZ_NAB_IZ'!$C$6:$C$405,$H688)</f>
        <v>0</v>
      </c>
      <c r="Y688" s="980">
        <f>SUMIFS('E8.a. KKAuf_SAV'!$Y$6:$Y$2005,'E8.a. KKAuf_SAV'!$B$6:$B$2005,$C688,'E8.a. KKAuf_SAV'!$D$6:$D$2005,$H688)</f>
        <v>0</v>
      </c>
      <c r="Z688" s="980">
        <f>SUMIFS('E8.b. KKAuf_WAV'!$O$6:$O$405,'E8.b. KKAuf_WAV'!$B$6:$B$405,$C688,'E8.b. KKAuf_WAV'!$E$6:$E$405,$H688,'E8.b. KKAuf_WAV'!$C$6:$C$405,"&lt;&gt;"&amp;"geleistete Anzahlungen auf immaterielle Vermögensgegenstände",'E8.b. KKAuf_WAV'!$C$6:$C$405,"&lt;&gt;"&amp;"geleistete Anzahlungen und Anlagen im Bau des Sachanlagevermögens",'E8.b. KKAuf_WAV'!$C$6:$C$405,"&lt;&gt;"&amp;"Geschäfts- oder Firmenwert")</f>
        <v>0</v>
      </c>
      <c r="AA688" s="980">
        <f>SUMIFS('E8.b. KKAuf_WAV'!$O$6:$O$405,'E8.b. KKAuf_WAV'!$B$6:$B$405,$C688,'E8.b. KKAuf_WAV'!$E$6:$E$405,H688,'E8.b. KKAuf_WAV'!$C$6:$C$405,"geleistete Anzahlungen und Anlagen im Bau des Sachanlagevermögens")+ SUMIFS('E8.b. KKAuf_WAV'!$O$6:$O$405,'E8.b. KKAuf_WAV'!$B$6:$B$405,$C688,'E8.b. KKAuf_WAV'!$E$6:$E$405,H688,'E8.b. KKAuf_WAV'!$C$6:$C$405,"geleistete Anzahlungen auf immaterielle Vermögensgegenstände")</f>
        <v>0</v>
      </c>
      <c r="AB688" s="980">
        <f>SUMIFS('E8.c. KKAuf_BKZ_NAB_IZ'!$L$6:$L$405,'E8.c. KKAuf_BKZ_NAB_IZ'!$B$6:$B$405,$C688,'E8.c. KKAuf_BKZ_NAB_IZ'!$C$6:$C$405,$H688)</f>
        <v>0</v>
      </c>
      <c r="AC688" s="974"/>
      <c r="AD688" s="980">
        <f t="shared" si="223"/>
        <v>0</v>
      </c>
      <c r="AE688" s="984">
        <f>$AE$16</f>
        <v>0</v>
      </c>
      <c r="AF688" s="984">
        <f>$AF$16</f>
        <v>0</v>
      </c>
      <c r="AG688" s="984">
        <f>$AG$16</f>
        <v>0</v>
      </c>
      <c r="AH688" s="982">
        <f t="shared" si="224"/>
        <v>0</v>
      </c>
      <c r="AJ688" s="980">
        <f t="shared" si="220"/>
        <v>0</v>
      </c>
      <c r="AK688" s="984">
        <f>$AK$16</f>
        <v>0</v>
      </c>
      <c r="AL688" s="984">
        <f>$AL$16</f>
        <v>0</v>
      </c>
      <c r="AM688" s="984">
        <f>$AM$16</f>
        <v>0</v>
      </c>
      <c r="AN688" s="982">
        <f t="shared" si="221"/>
        <v>0</v>
      </c>
    </row>
    <row r="689" spans="2:40" ht="15" hidden="1" thickBot="1" x14ac:dyDescent="0.25">
      <c r="B689" s="1448"/>
      <c r="C689" s="1003">
        <f>C683</f>
        <v>0</v>
      </c>
      <c r="D689" s="1451"/>
      <c r="E689" s="1409"/>
      <c r="F689" s="1409"/>
      <c r="G689" s="970"/>
      <c r="H689" s="986">
        <v>2028</v>
      </c>
      <c r="I689" s="972"/>
      <c r="J689" s="815">
        <f t="shared" si="222"/>
        <v>0</v>
      </c>
      <c r="K689" s="804"/>
      <c r="L689" s="814">
        <f t="shared" si="229"/>
        <v>0</v>
      </c>
      <c r="M689" s="804"/>
      <c r="N689" s="814">
        <f t="shared" si="219"/>
        <v>0</v>
      </c>
      <c r="O689" s="804"/>
      <c r="P689" s="814">
        <f t="shared" si="230"/>
        <v>0</v>
      </c>
      <c r="Q689" s="760"/>
      <c r="R689" s="987">
        <f>SUMIFS('E8.a. KKAuf_SAV'!$X$6:$X$2005,'E8.a. KKAuf_SAV'!$B$6:$B$2005,$C689,'E8.a. KKAuf_SAV'!$D$6:$D$2005,$H689)</f>
        <v>0</v>
      </c>
      <c r="S689" s="987">
        <f>SUMIFS('E8.b. KKAuf_WAV'!$N$6:$N$405,'E8.b. KKAuf_WAV'!$B$6:$B$405,$C689,'E8.b. KKAuf_WAV'!$E$6:$E$405,H689)-SUMIFS('E8.b. KKAuf_WAV'!$N$6:$N$405,'E8.b. KKAuf_WAV'!$B$6:$B$405,$C689,'E8.b. KKAuf_WAV'!$C$6:$C$405,"Geschäfts- oder Firmenwert",'E8.b. KKAuf_WAV'!$D$6:$D$405,H689)</f>
        <v>0</v>
      </c>
      <c r="T689" s="974"/>
      <c r="U689" s="987">
        <f>SUMIFS('E8.a. KKAuf_SAV'!$W$6:$W$2005,'E8.a. KKAuf_SAV'!$B$6:$B$2005,$C689,'E8.a. KKAuf_SAV'!$D$6:$D$2005,H689)</f>
        <v>0</v>
      </c>
      <c r="V689" s="987">
        <f>SUMIFS('E8.b. KKAuf_WAV'!$M$6:$M$405,'E8.b. KKAuf_WAV'!$B$6:$B$405,$C689,'E8.b. KKAuf_WAV'!$E$6:$E$405,$H689,'E8.b. KKAuf_WAV'!$C$6:$C$405,"&lt;&gt;"&amp;"geleistete Anzahlungen auf immaterielle Vermögensgegenstände",'E8.b. KKAuf_WAV'!$C$6:$C$405,"&lt;&gt;"&amp;"geleistete Anzahlungen und Anlagen im Bau des Sachanlagevermögens",'E8.b. KKAuf_WAV'!$C$6:$C$405,"&lt;&gt;"&amp;"Geschäfts- oder Firmenwert")</f>
        <v>0</v>
      </c>
      <c r="W689" s="987">
        <f>SUMIFS('E8.b. KKAuf_WAV'!$M$6:$M$405,'E8.b. KKAuf_WAV'!$B$6:$B$405,$C689,'E8.b. KKAuf_WAV'!$E$6:$E$405,H689,'E8.b. KKAuf_WAV'!$C$6:$C$405,"geleistete Anzahlungen und Anlagen im Bau des Sachanlagevermögens")+ SUMIFS('E8.b. KKAuf_WAV'!$M$6:$M$405,'E8.b. KKAuf_WAV'!$B$6:$B$405,$C689,'E8.b. KKAuf_WAV'!$E$6:$E$405,H689,'E8.b. KKAuf_WAV'!$C$6:$C$405,"geleistete Anzahlungen auf immaterielle Vermögensgegenstände")</f>
        <v>0</v>
      </c>
      <c r="X689" s="987">
        <f>SUMIFS('E8.c. KKAuf_BKZ_NAB_IZ'!$K$6:$K$405,'E8.c. KKAuf_BKZ_NAB_IZ'!$B$6:$B$405,$C689,'E8.c. KKAuf_BKZ_NAB_IZ'!$C$6:$C$405,$H689)</f>
        <v>0</v>
      </c>
      <c r="Y689" s="987">
        <f>SUMIFS('E8.a. KKAuf_SAV'!$Y$6:$Y$2005,'E8.a. KKAuf_SAV'!$B$6:$B$2005,$C689,'E8.a. KKAuf_SAV'!$D$6:$D$2005,$H689)</f>
        <v>0</v>
      </c>
      <c r="Z689" s="987">
        <f>SUMIFS('E8.b. KKAuf_WAV'!$O$6:$O$405,'E8.b. KKAuf_WAV'!$B$6:$B$405,$C689,'E8.b. KKAuf_WAV'!$E$6:$E$405,$H689,'E8.b. KKAuf_WAV'!$C$6:$C$405,"&lt;&gt;"&amp;"geleistete Anzahlungen auf immaterielle Vermögensgegenstände",'E8.b. KKAuf_WAV'!$C$6:$C$405,"&lt;&gt;"&amp;"geleistete Anzahlungen und Anlagen im Bau des Sachanlagevermögens",'E8.b. KKAuf_WAV'!$C$6:$C$405,"&lt;&gt;"&amp;"Geschäfts- oder Firmenwert")</f>
        <v>0</v>
      </c>
      <c r="AA689" s="987">
        <f>SUMIFS('E8.b. KKAuf_WAV'!$O$6:$O$405,'E8.b. KKAuf_WAV'!$B$6:$B$405,$C689,'E8.b. KKAuf_WAV'!$E$6:$E$405,H689,'E8.b. KKAuf_WAV'!$C$6:$C$405,"geleistete Anzahlungen und Anlagen im Bau des Sachanlagevermögens")+ SUMIFS('E8.b. KKAuf_WAV'!$O$6:$O$405,'E8.b. KKAuf_WAV'!$B$6:$B$405,$C689,'E8.b. KKAuf_WAV'!$E$6:$E$405,H689,'E8.b. KKAuf_WAV'!$C$6:$C$405,"geleistete Anzahlungen auf immaterielle Vermögensgegenstände")</f>
        <v>0</v>
      </c>
      <c r="AB689" s="987">
        <f>SUMIFS('E8.c. KKAuf_BKZ_NAB_IZ'!$L$6:$L$405,'E8.c. KKAuf_BKZ_NAB_IZ'!$B$6:$B$405,$C689,'E8.c. KKAuf_BKZ_NAB_IZ'!$C$6:$C$405,$H689)</f>
        <v>0</v>
      </c>
      <c r="AC689" s="974"/>
      <c r="AD689" s="987">
        <f t="shared" si="223"/>
        <v>0</v>
      </c>
      <c r="AE689" s="988">
        <f>$AE$17</f>
        <v>0</v>
      </c>
      <c r="AF689" s="988">
        <f>$AF$17</f>
        <v>0</v>
      </c>
      <c r="AG689" s="988">
        <f>$AG$17</f>
        <v>0</v>
      </c>
      <c r="AH689" s="989">
        <f t="shared" si="224"/>
        <v>0</v>
      </c>
      <c r="AJ689" s="987">
        <f t="shared" si="220"/>
        <v>0</v>
      </c>
      <c r="AK689" s="988">
        <f>$AK$17</f>
        <v>0</v>
      </c>
      <c r="AL689" s="988">
        <f>$AL$17</f>
        <v>0</v>
      </c>
      <c r="AM689" s="988">
        <f>$AM$17</f>
        <v>0</v>
      </c>
      <c r="AN689" s="989">
        <f t="shared" si="221"/>
        <v>0</v>
      </c>
    </row>
    <row r="690" spans="2:40" ht="14.25" customHeight="1" x14ac:dyDescent="0.2">
      <c r="B690" s="1446"/>
      <c r="C690" s="1001">
        <f>B690</f>
        <v>0</v>
      </c>
      <c r="D690" s="1449"/>
      <c r="E690" s="1407"/>
      <c r="F690" s="1410"/>
      <c r="G690" s="990"/>
      <c r="H690" s="991">
        <v>2022</v>
      </c>
      <c r="I690" s="972"/>
      <c r="J690" s="813">
        <f t="shared" si="222"/>
        <v>0</v>
      </c>
      <c r="K690" s="804"/>
      <c r="L690" s="813">
        <f t="shared" si="229"/>
        <v>0</v>
      </c>
      <c r="M690" s="804"/>
      <c r="N690" s="813">
        <f t="shared" si="219"/>
        <v>0</v>
      </c>
      <c r="O690" s="804"/>
      <c r="P690" s="813">
        <f t="shared" ref="P690:P696" si="231">IFERROR((AJ690*AK690+AD690*AE690)*0.4*0.035*$F$690,0)</f>
        <v>0</v>
      </c>
      <c r="Q690" s="760"/>
      <c r="R690" s="992">
        <f>SUMIFS('E8.a. KKAuf_SAV'!$X$6:$X$2005,'E8.a. KKAuf_SAV'!$B$6:$B$2005,$C690,'E8.a. KKAuf_SAV'!$D$6:$D$2005,$H690)</f>
        <v>0</v>
      </c>
      <c r="S690" s="992">
        <f>SUMIFS('E8.b. KKAuf_WAV'!$N$6:$N$405,'E8.b. KKAuf_WAV'!$B$6:$B$405,$C690,'E8.b. KKAuf_WAV'!$E$6:$E$405,H690)-SUMIFS('E8.b. KKAuf_WAV'!$N$6:$N$405,'E8.b. KKAuf_WAV'!$B$6:$B$405,$C690,'E8.b. KKAuf_WAV'!$C$6:$C$405,"Geschäfts- oder Firmenwert",'E8.b. KKAuf_WAV'!$D$6:$D$405,H690)</f>
        <v>0</v>
      </c>
      <c r="T690" s="974"/>
      <c r="U690" s="992">
        <f>SUMIFS('E8.a. KKAuf_SAV'!$W$6:$W$2005,'E8.a. KKAuf_SAV'!$B$6:$B$2005,$C690,'E8.a. KKAuf_SAV'!$D$6:$D$2005,H690)</f>
        <v>0</v>
      </c>
      <c r="V690" s="992">
        <f>SUMIFS('E8.b. KKAuf_WAV'!$M$6:$M$405,'E8.b. KKAuf_WAV'!$B$6:$B$405,$C690,'E8.b. KKAuf_WAV'!$E$6:$E$405,$H690,'E8.b. KKAuf_WAV'!$C$6:$C$405,"&lt;&gt;"&amp;"geleistete Anzahlungen auf immaterielle Vermögensgegenstände",'E8.b. KKAuf_WAV'!$C$6:$C$405,"&lt;&gt;"&amp;"geleistete Anzahlungen und Anlagen im Bau des Sachanlagevermögens",'E8.b. KKAuf_WAV'!$C$6:$C$405,"&lt;&gt;"&amp;"Geschäfts- oder Firmenwert")</f>
        <v>0</v>
      </c>
      <c r="W690" s="992">
        <f>SUMIFS('E8.b. KKAuf_WAV'!$M$6:$M$405,'E8.b. KKAuf_WAV'!$B$6:$B$405,$C690,'E8.b. KKAuf_WAV'!$E$6:$E$405,Listen!$AA$3,'E8.b. KKAuf_WAV'!$C$6:$C$405,"geleistete Anzahlungen und Anlagen im Bau des Sachanlagevermögens")+ SUMIFS('E8.b. KKAuf_WAV'!$M$6:$M$405,'E8.b. KKAuf_WAV'!$B$6:$B$405,$C690,'E8.b. KKAuf_WAV'!$E$6:$E$405,Listen!$AA$3,'E8.b. KKAuf_WAV'!$C$6:$C$405,"geleistete Anzahlungen auf immaterielle Vermögensgegenstände")</f>
        <v>0</v>
      </c>
      <c r="X690" s="992">
        <f>SUMIFS('E8.c. KKAuf_BKZ_NAB_IZ'!$K$6:$K$405,'E8.c. KKAuf_BKZ_NAB_IZ'!$B$6:$B$405,$C690,'E8.c. KKAuf_BKZ_NAB_IZ'!$C$6:$C$405,$H690)</f>
        <v>0</v>
      </c>
      <c r="Y690" s="992">
        <f>SUMIFS('E8.a. KKAuf_SAV'!$Y$6:$Y$2005,'E8.a. KKAuf_SAV'!$B$6:$B$2005,$C690,'E8.a. KKAuf_SAV'!$D$6:$D$2005,$H690)</f>
        <v>0</v>
      </c>
      <c r="Z690" s="992">
        <f>SUMIFS('E8.b. KKAuf_WAV'!$O$6:$O$405,'E8.b. KKAuf_WAV'!$B$6:$B$405,$C690,'E8.b. KKAuf_WAV'!$E$6:$E$405,$H690,'E8.b. KKAuf_WAV'!$C$6:$C$405,"&lt;&gt;"&amp;"geleistete Anzahlungen auf immaterielle Vermögensgegenstände",'E8.b. KKAuf_WAV'!$C$6:$C$405,"&lt;&gt;"&amp;"geleistete Anzahlungen und Anlagen im Bau des Sachanlagevermögens",'E8.b. KKAuf_WAV'!$C$6:$C$405,"&lt;&gt;"&amp;"Geschäfts- oder Firmenwert")</f>
        <v>0</v>
      </c>
      <c r="AA690" s="992">
        <f>SUMIFS('E8.b. KKAuf_WAV'!$O$6:$O$405,'E8.b. KKAuf_WAV'!$B$6:$B$405,$C690,'E8.b. KKAuf_WAV'!$E$6:$E$405,Listen!$AA$3,'E8.b. KKAuf_WAV'!$C$6:$C$405,"geleistete Anzahlungen und Anlagen im Bau des Sachanlagevermögens")+ SUMIFS('E8.b. KKAuf_WAV'!$O$6:$O$405,'E8.b. KKAuf_WAV'!$B$6:$B$405,$C690,'E8.b. KKAuf_WAV'!$E$6:$E$405,Listen!$AA$3,'E8.b. KKAuf_WAV'!$C$6:$C$405,"geleistete Anzahlungen auf immaterielle Vermögensgegenstände")</f>
        <v>0</v>
      </c>
      <c r="AB690" s="992">
        <f>SUMIFS('E8.c. KKAuf_BKZ_NAB_IZ'!$L$6:$L$405,'E8.c. KKAuf_BKZ_NAB_IZ'!$B$6:$B$405,$C690,'E8.c. KKAuf_BKZ_NAB_IZ'!$C$6:$C$405,$H690)</f>
        <v>0</v>
      </c>
      <c r="AC690" s="974"/>
      <c r="AD690" s="992">
        <f t="shared" si="223"/>
        <v>0</v>
      </c>
      <c r="AE690" s="993">
        <f>$AE$11</f>
        <v>5.0700000000000002E-2</v>
      </c>
      <c r="AF690" s="993">
        <f>$AF$11</f>
        <v>1.7100000000000001E-2</v>
      </c>
      <c r="AG690" s="993">
        <f>$AG$11</f>
        <v>3.0499999999999999E-2</v>
      </c>
      <c r="AH690" s="994">
        <f t="shared" si="224"/>
        <v>0</v>
      </c>
      <c r="AJ690" s="992">
        <f t="shared" si="220"/>
        <v>0</v>
      </c>
      <c r="AK690" s="993">
        <f>$AK$11</f>
        <v>5.0700000000000002E-2</v>
      </c>
      <c r="AL690" s="993">
        <f>$AL$11</f>
        <v>1.7100000000000001E-2</v>
      </c>
      <c r="AM690" s="993">
        <f>$AM$11</f>
        <v>3.0499999999999999E-2</v>
      </c>
      <c r="AN690" s="994">
        <f t="shared" si="221"/>
        <v>0</v>
      </c>
    </row>
    <row r="691" spans="2:40" x14ac:dyDescent="0.2">
      <c r="B691" s="1447"/>
      <c r="C691" s="1002">
        <f>C690</f>
        <v>0</v>
      </c>
      <c r="D691" s="1450"/>
      <c r="E691" s="1408"/>
      <c r="F691" s="1408"/>
      <c r="G691" s="990"/>
      <c r="H691" s="983">
        <v>2023</v>
      </c>
      <c r="I691" s="972"/>
      <c r="J691" s="805">
        <f t="shared" si="222"/>
        <v>0</v>
      </c>
      <c r="K691" s="804"/>
      <c r="L691" s="803">
        <f t="shared" si="229"/>
        <v>0</v>
      </c>
      <c r="M691" s="804"/>
      <c r="N691" s="803">
        <f t="shared" si="219"/>
        <v>0</v>
      </c>
      <c r="O691" s="804"/>
      <c r="P691" s="803">
        <f t="shared" si="231"/>
        <v>0</v>
      </c>
      <c r="Q691" s="760"/>
      <c r="R691" s="980">
        <f>SUMIFS('E8.a. KKAuf_SAV'!$X$6:$X$2005,'E8.a. KKAuf_SAV'!$B$6:$B$2005,$C691,'E8.a. KKAuf_SAV'!$D$6:$D$2005,$H691)</f>
        <v>0</v>
      </c>
      <c r="S691" s="980">
        <f>SUMIFS('E8.b. KKAuf_WAV'!$N$6:$N$405,'E8.b. KKAuf_WAV'!$B$6:$B$405,$C691,'E8.b. KKAuf_WAV'!$E$6:$E$405,H691)-SUMIFS('E8.b. KKAuf_WAV'!$N$6:$N$405,'E8.b. KKAuf_WAV'!$B$6:$B$405,$C691,'E8.b. KKAuf_WAV'!$C$6:$C$405,"Geschäfts- oder Firmenwert",'E8.b. KKAuf_WAV'!$D$6:$D$405,H691)</f>
        <v>0</v>
      </c>
      <c r="T691" s="974"/>
      <c r="U691" s="980">
        <f>SUMIFS('E8.a. KKAuf_SAV'!$W$6:$W$2005,'E8.a. KKAuf_SAV'!$B$6:$B$2005,$C691,'E8.a. KKAuf_SAV'!$D$6:$D$2005,H691)</f>
        <v>0</v>
      </c>
      <c r="V691" s="980">
        <f>SUMIFS('E8.b. KKAuf_WAV'!$M$6:$M$405,'E8.b. KKAuf_WAV'!$B$6:$B$405,$C691,'E8.b. KKAuf_WAV'!$E$6:$E$405,$H691,'E8.b. KKAuf_WAV'!$C$6:$C$405,"&lt;&gt;"&amp;"geleistete Anzahlungen auf immaterielle Vermögensgegenstände",'E8.b. KKAuf_WAV'!$C$6:$C$405,"&lt;&gt;"&amp;"geleistete Anzahlungen und Anlagen im Bau des Sachanlagevermögens",'E8.b. KKAuf_WAV'!$C$6:$C$405,"&lt;&gt;"&amp;"Geschäfts- oder Firmenwert")</f>
        <v>0</v>
      </c>
      <c r="W691" s="980"/>
      <c r="X691" s="980">
        <f>SUMIFS('E8.c. KKAuf_BKZ_NAB_IZ'!$K$6:$K$405,'E8.c. KKAuf_BKZ_NAB_IZ'!$B$6:$B$405,$C691,'E8.c. KKAuf_BKZ_NAB_IZ'!$C$6:$C$405,$H691)</f>
        <v>0</v>
      </c>
      <c r="Y691" s="980">
        <f>SUMIFS('E8.a. KKAuf_SAV'!$Y$6:$Y$2005,'E8.a. KKAuf_SAV'!$B$6:$B$2005,$C691,'E8.a. KKAuf_SAV'!$D$6:$D$2005,$H691)</f>
        <v>0</v>
      </c>
      <c r="Z691" s="980">
        <f>SUMIFS('E8.b. KKAuf_WAV'!$O$6:$O$405,'E8.b. KKAuf_WAV'!$B$6:$B$405,$C691,'E8.b. KKAuf_WAV'!$E$6:$E$405,$H691,'E8.b. KKAuf_WAV'!$C$6:$C$405,"&lt;&gt;"&amp;"geleistete Anzahlungen auf immaterielle Vermögensgegenstände",'E8.b. KKAuf_WAV'!$C$6:$C$405,"&lt;&gt;"&amp;"geleistete Anzahlungen und Anlagen im Bau des Sachanlagevermögens",'E8.b. KKAuf_WAV'!$C$6:$C$405,"&lt;&gt;"&amp;"Geschäfts- oder Firmenwert")</f>
        <v>0</v>
      </c>
      <c r="AA691" s="980"/>
      <c r="AB691" s="980">
        <f>SUMIFS('E8.c. KKAuf_BKZ_NAB_IZ'!$L$6:$L$405,'E8.c. KKAuf_BKZ_NAB_IZ'!$B$6:$B$405,$C691,'E8.c. KKAuf_BKZ_NAB_IZ'!$C$6:$C$405,$H691)</f>
        <v>0</v>
      </c>
      <c r="AC691" s="974"/>
      <c r="AD691" s="980">
        <f t="shared" si="223"/>
        <v>0</v>
      </c>
      <c r="AE691" s="984">
        <f>$AE$12</f>
        <v>5.0700000000000002E-2</v>
      </c>
      <c r="AF691" s="984">
        <f>$AF$12</f>
        <v>1.7100000000000001E-2</v>
      </c>
      <c r="AG691" s="984">
        <f>$AG$12</f>
        <v>3.0499999999999999E-2</v>
      </c>
      <c r="AH691" s="982">
        <f t="shared" si="224"/>
        <v>0</v>
      </c>
      <c r="AJ691" s="980"/>
      <c r="AK691" s="984">
        <f>$AK$12</f>
        <v>5.0700000000000002E-2</v>
      </c>
      <c r="AL691" s="984">
        <f>$AL$12</f>
        <v>1.7100000000000001E-2</v>
      </c>
      <c r="AM691" s="984">
        <f>$AM$12</f>
        <v>3.0499999999999999E-2</v>
      </c>
      <c r="AN691" s="982">
        <f t="shared" si="221"/>
        <v>0</v>
      </c>
    </row>
    <row r="692" spans="2:40" x14ac:dyDescent="0.2">
      <c r="B692" s="1447"/>
      <c r="C692" s="1002">
        <f>C690</f>
        <v>0</v>
      </c>
      <c r="D692" s="1450"/>
      <c r="E692" s="1408"/>
      <c r="F692" s="1408"/>
      <c r="G692" s="990"/>
      <c r="H692" s="983">
        <v>2024</v>
      </c>
      <c r="I692" s="972"/>
      <c r="J692" s="803">
        <f t="shared" si="222"/>
        <v>0</v>
      </c>
      <c r="K692" s="804"/>
      <c r="L692" s="803">
        <f t="shared" si="229"/>
        <v>0</v>
      </c>
      <c r="M692" s="804"/>
      <c r="N692" s="803">
        <f t="shared" si="219"/>
        <v>0</v>
      </c>
      <c r="O692" s="804"/>
      <c r="P692" s="803">
        <f t="shared" si="231"/>
        <v>0</v>
      </c>
      <c r="Q692" s="760"/>
      <c r="R692" s="980">
        <f>SUMIFS('E8.a. KKAuf_SAV'!$X$6:$X$2005,'E8.a. KKAuf_SAV'!$B$6:$B$2005,$C692,'E8.a. KKAuf_SAV'!$D$6:$D$2005,$H692)</f>
        <v>0</v>
      </c>
      <c r="S692" s="980">
        <f>SUMIFS('E8.b. KKAuf_WAV'!$N$6:$N$405,'E8.b. KKAuf_WAV'!$B$6:$B$405,$C692,'E8.b. KKAuf_WAV'!$E$6:$E$405,H692)-SUMIFS('E8.b. KKAuf_WAV'!$N$6:$N$405,'E8.b. KKAuf_WAV'!$B$6:$B$405,$C692,'E8.b. KKAuf_WAV'!$C$6:$C$405,"Geschäfts- oder Firmenwert",'E8.b. KKAuf_WAV'!$D$6:$D$405,H692)</f>
        <v>0</v>
      </c>
      <c r="T692" s="974"/>
      <c r="U692" s="980">
        <f>SUMIFS('E8.a. KKAuf_SAV'!$W$6:$W$2005,'E8.a. KKAuf_SAV'!$B$6:$B$2005,$C692,'E8.a. KKAuf_SAV'!$D$6:$D$2005,H692)</f>
        <v>0</v>
      </c>
      <c r="V692" s="980">
        <f>SUMIFS('E8.b. KKAuf_WAV'!$M$6:$M$405,'E8.b. KKAuf_WAV'!$B$6:$B$405,$C692,'E8.b. KKAuf_WAV'!$E$6:$E$405,$H692,'E8.b. KKAuf_WAV'!$C$6:$C$405,"&lt;&gt;"&amp;"geleistete Anzahlungen auf immaterielle Vermögensgegenstände",'E8.b. KKAuf_WAV'!$C$6:$C$405,"&lt;&gt;"&amp;"geleistete Anzahlungen und Anlagen im Bau des Sachanlagevermögens",'E8.b. KKAuf_WAV'!$C$6:$C$405,"&lt;&gt;"&amp;"Geschäfts- oder Firmenwert")</f>
        <v>0</v>
      </c>
      <c r="W692" s="980">
        <f>SUMIFS('E8.b. KKAuf_WAV'!$M$6:$M$405,'E8.b. KKAuf_WAV'!$B$6:$B$405,$C692,'E8.b. KKAuf_WAV'!$E$6:$E$405,Listen!$AA$3,'E8.b. KKAuf_WAV'!$C$6:$C$405,"geleistete Anzahlungen und Anlagen im Bau des Sachanlagevermögens")+ SUMIFS('E8.b. KKAuf_WAV'!$M$6:$M$405,'E8.b. KKAuf_WAV'!$B$6:$B$405,$C692,'E8.b. KKAuf_WAV'!$E$6:$E$405,Listen!$AA$3,'E8.b. KKAuf_WAV'!$C$6:$C$405,"geleistete Anzahlungen auf immaterielle Vermögensgegenstände")</f>
        <v>0</v>
      </c>
      <c r="X692" s="980">
        <f>SUMIFS('E8.c. KKAuf_BKZ_NAB_IZ'!$K$6:$K$405,'E8.c. KKAuf_BKZ_NAB_IZ'!$B$6:$B$405,$C692,'E8.c. KKAuf_BKZ_NAB_IZ'!$C$6:$C$405,$H692)</f>
        <v>0</v>
      </c>
      <c r="Y692" s="980">
        <f>SUMIFS('E8.a. KKAuf_SAV'!$Y$6:$Y$2005,'E8.a. KKAuf_SAV'!$B$6:$B$2005,$C692,'E8.a. KKAuf_SAV'!$D$6:$D$2005,$H692)</f>
        <v>0</v>
      </c>
      <c r="Z692" s="980">
        <f>SUMIFS('E8.b. KKAuf_WAV'!$O$6:$O$405,'E8.b. KKAuf_WAV'!$B$6:$B$405,$C692,'E8.b. KKAuf_WAV'!$E$6:$E$405,$H692,'E8.b. KKAuf_WAV'!$C$6:$C$405,"&lt;&gt;"&amp;"geleistete Anzahlungen auf immaterielle Vermögensgegenstände",'E8.b. KKAuf_WAV'!$C$6:$C$405,"&lt;&gt;"&amp;"geleistete Anzahlungen und Anlagen im Bau des Sachanlagevermögens",'E8.b. KKAuf_WAV'!$C$6:$C$405,"&lt;&gt;"&amp;"Geschäfts- oder Firmenwert")</f>
        <v>0</v>
      </c>
      <c r="AA692" s="980">
        <f>SUMIFS('E8.b. KKAuf_WAV'!$O$6:$O$405,'E8.b. KKAuf_WAV'!$B$6:$B$405,$C692,'E8.b. KKAuf_WAV'!$E$6:$E$405,H692,'E8.b. KKAuf_WAV'!$C$6:$C$405,"geleistete Anzahlungen und Anlagen im Bau des Sachanlagevermögens")+ SUMIFS('E8.b. KKAuf_WAV'!$O$6:$O$405,'E8.b. KKAuf_WAV'!$B$6:$B$405,$C692,'E8.b. KKAuf_WAV'!$E$6:$E$405,H692,'E8.b. KKAuf_WAV'!$C$6:$C$405,"geleistete Anzahlungen auf immaterielle Vermögensgegenstände")</f>
        <v>0</v>
      </c>
      <c r="AB692" s="980">
        <f>SUMIFS('E8.c. KKAuf_BKZ_NAB_IZ'!$L$6:$L$405,'E8.c. KKAuf_BKZ_NAB_IZ'!$B$6:$B$405,$C692,'E8.c. KKAuf_BKZ_NAB_IZ'!$C$6:$C$405,$H692)</f>
        <v>0</v>
      </c>
      <c r="AC692" s="974"/>
      <c r="AD692" s="980">
        <f t="shared" si="223"/>
        <v>0</v>
      </c>
      <c r="AE692" s="984">
        <f>$AE$13</f>
        <v>6.93E-2</v>
      </c>
      <c r="AF692" s="984">
        <f>$AF$13</f>
        <v>3.8699999999999998E-2</v>
      </c>
      <c r="AG692" s="984">
        <f>$AG$13</f>
        <v>5.0900000000000001E-2</v>
      </c>
      <c r="AH692" s="982">
        <f t="shared" si="224"/>
        <v>0</v>
      </c>
      <c r="AJ692" s="980">
        <f t="shared" si="220"/>
        <v>0</v>
      </c>
      <c r="AK692" s="984">
        <f>$AK$13</f>
        <v>7.0099999999999996E-2</v>
      </c>
      <c r="AL692" s="984">
        <f>$AL$13</f>
        <v>3.6600000000000001E-2</v>
      </c>
      <c r="AM692" s="984">
        <f>$AM$13</f>
        <v>0.05</v>
      </c>
      <c r="AN692" s="982">
        <f t="shared" si="221"/>
        <v>0</v>
      </c>
    </row>
    <row r="693" spans="2:40" ht="15" thickBot="1" x14ac:dyDescent="0.25">
      <c r="B693" s="1447"/>
      <c r="C693" s="1002">
        <f>C690</f>
        <v>0</v>
      </c>
      <c r="D693" s="1450"/>
      <c r="E693" s="1408"/>
      <c r="F693" s="1408"/>
      <c r="G693" s="990"/>
      <c r="H693" s="983">
        <v>2025</v>
      </c>
      <c r="I693" s="972"/>
      <c r="J693" s="803">
        <f t="shared" si="222"/>
        <v>0</v>
      </c>
      <c r="K693" s="804"/>
      <c r="L693" s="803">
        <f t="shared" si="229"/>
        <v>0</v>
      </c>
      <c r="M693" s="804"/>
      <c r="N693" s="803">
        <f t="shared" si="219"/>
        <v>0</v>
      </c>
      <c r="O693" s="804"/>
      <c r="P693" s="803">
        <f t="shared" si="231"/>
        <v>0</v>
      </c>
      <c r="Q693" s="760"/>
      <c r="R693" s="980">
        <f>SUMIFS('E8.a. KKAuf_SAV'!$X$6:$X$2005,'E8.a. KKAuf_SAV'!$B$6:$B$2005,$C693,'E8.a. KKAuf_SAV'!$D$6:$D$2005,$H693)</f>
        <v>0</v>
      </c>
      <c r="S693" s="980">
        <f>SUMIFS('E8.b. KKAuf_WAV'!$N$6:$N$405,'E8.b. KKAuf_WAV'!$B$6:$B$405,$C693,'E8.b. KKAuf_WAV'!$E$6:$E$405,H693)-SUMIFS('E8.b. KKAuf_WAV'!$N$6:$N$405,'E8.b. KKAuf_WAV'!$B$6:$B$405,$C693,'E8.b. KKAuf_WAV'!$C$6:$C$405,"Geschäfts- oder Firmenwert",'E8.b. KKAuf_WAV'!$D$6:$D$405,H693)</f>
        <v>0</v>
      </c>
      <c r="T693" s="974"/>
      <c r="U693" s="980">
        <f>SUMIFS('E8.a. KKAuf_SAV'!$W$6:$W$2005,'E8.a. KKAuf_SAV'!$B$6:$B$2005,$C693,'E8.a. KKAuf_SAV'!$D$6:$D$2005,H693)</f>
        <v>0</v>
      </c>
      <c r="V693" s="980">
        <f>SUMIFS('E8.b. KKAuf_WAV'!$M$6:$M$405,'E8.b. KKAuf_WAV'!$B$6:$B$405,$C693,'E8.b. KKAuf_WAV'!$E$6:$E$405,$H693,'E8.b. KKAuf_WAV'!$C$6:$C$405,"&lt;&gt;"&amp;"geleistete Anzahlungen auf immaterielle Vermögensgegenstände",'E8.b. KKAuf_WAV'!$C$6:$C$405,"&lt;&gt;"&amp;"geleistete Anzahlungen und Anlagen im Bau des Sachanlagevermögens",'E8.b. KKAuf_WAV'!$C$6:$C$405,"&lt;&gt;"&amp;"Geschäfts- oder Firmenwert")</f>
        <v>0</v>
      </c>
      <c r="W693" s="980"/>
      <c r="X693" s="980">
        <f>SUMIFS('E8.c. KKAuf_BKZ_NAB_IZ'!$K$6:$K$405,'E8.c. KKAuf_BKZ_NAB_IZ'!$B$6:$B$405,$C693,'E8.c. KKAuf_BKZ_NAB_IZ'!$C$6:$C$405,$H693)</f>
        <v>0</v>
      </c>
      <c r="Y693" s="980">
        <f>SUMIFS('E8.a. KKAuf_SAV'!$Y$6:$Y$2005,'E8.a. KKAuf_SAV'!$B$6:$B$2005,$C693,'E8.a. KKAuf_SAV'!$D$6:$D$2005,$H693)</f>
        <v>0</v>
      </c>
      <c r="Z693" s="980">
        <f>SUMIFS('E8.b. KKAuf_WAV'!$O$6:$O$405,'E8.b. KKAuf_WAV'!$B$6:$B$405,$C693,'E8.b. KKAuf_WAV'!$E$6:$E$405,$H693,'E8.b. KKAuf_WAV'!$C$6:$C$405,"&lt;&gt;"&amp;"geleistete Anzahlungen auf immaterielle Vermögensgegenstände",'E8.b. KKAuf_WAV'!$C$6:$C$405,"&lt;&gt;"&amp;"geleistete Anzahlungen und Anlagen im Bau des Sachanlagevermögens",'E8.b. KKAuf_WAV'!$C$6:$C$405,"&lt;&gt;"&amp;"Geschäfts- oder Firmenwert")</f>
        <v>0</v>
      </c>
      <c r="AA693" s="980">
        <f>SUMIFS('E8.b. KKAuf_WAV'!$O$6:$O$405,'E8.b. KKAuf_WAV'!$B$6:$B$405,$C693,'E8.b. KKAuf_WAV'!$E$6:$E$405,H693,'E8.b. KKAuf_WAV'!$C$6:$C$405,"geleistete Anzahlungen und Anlagen im Bau des Sachanlagevermögens")+ SUMIFS('E8.b. KKAuf_WAV'!$O$6:$O$405,'E8.b. KKAuf_WAV'!$B$6:$B$405,$C693,'E8.b. KKAuf_WAV'!$E$6:$E$405,H693,'E8.b. KKAuf_WAV'!$C$6:$C$405,"geleistete Anzahlungen auf immaterielle Vermögensgegenstände")</f>
        <v>0</v>
      </c>
      <c r="AB693" s="980">
        <f>SUMIFS('E8.c. KKAuf_BKZ_NAB_IZ'!$L$6:$L$405,'E8.c. KKAuf_BKZ_NAB_IZ'!$B$6:$B$405,$C693,'E8.c. KKAuf_BKZ_NAB_IZ'!$C$6:$C$405,$H693)</f>
        <v>0</v>
      </c>
      <c r="AC693" s="974"/>
      <c r="AD693" s="980">
        <f t="shared" si="223"/>
        <v>0</v>
      </c>
      <c r="AE693" s="984">
        <f>$AE$14</f>
        <v>7.0099999999999996E-2</v>
      </c>
      <c r="AF693" s="984">
        <f>$AF$14</f>
        <v>3.6600000000000001E-2</v>
      </c>
      <c r="AG693" s="984">
        <f>$AG$14</f>
        <v>0.05</v>
      </c>
      <c r="AH693" s="982">
        <f t="shared" si="224"/>
        <v>0</v>
      </c>
      <c r="AJ693" s="980">
        <f t="shared" si="220"/>
        <v>0</v>
      </c>
      <c r="AK693" s="984">
        <f>$AK$14</f>
        <v>7.0099999999999996E-2</v>
      </c>
      <c r="AL693" s="984">
        <f>$AL$14</f>
        <v>3.6600000000000001E-2</v>
      </c>
      <c r="AM693" s="984">
        <f>$AM$14</f>
        <v>0.05</v>
      </c>
      <c r="AN693" s="982">
        <f t="shared" si="221"/>
        <v>0</v>
      </c>
    </row>
    <row r="694" spans="2:40" ht="15" hidden="1" thickBot="1" x14ac:dyDescent="0.25">
      <c r="B694" s="1447"/>
      <c r="C694" s="1002">
        <f>C690</f>
        <v>0</v>
      </c>
      <c r="D694" s="1450"/>
      <c r="E694" s="1408"/>
      <c r="F694" s="1408"/>
      <c r="G694" s="990"/>
      <c r="H694" s="983">
        <v>2026</v>
      </c>
      <c r="I694" s="972"/>
      <c r="J694" s="803">
        <f t="shared" si="222"/>
        <v>0</v>
      </c>
      <c r="K694" s="804"/>
      <c r="L694" s="803">
        <f t="shared" si="229"/>
        <v>0</v>
      </c>
      <c r="M694" s="804"/>
      <c r="N694" s="803">
        <f t="shared" si="219"/>
        <v>0</v>
      </c>
      <c r="O694" s="804"/>
      <c r="P694" s="803">
        <f t="shared" si="231"/>
        <v>0</v>
      </c>
      <c r="Q694" s="760"/>
      <c r="R694" s="980">
        <f>SUMIFS('E8.a. KKAuf_SAV'!$X$6:$X$2005,'E8.a. KKAuf_SAV'!$B$6:$B$2005,$C694,'E8.a. KKAuf_SAV'!$D$6:$D$2005,$H694)</f>
        <v>0</v>
      </c>
      <c r="S694" s="980">
        <f>SUMIFS('E8.b. KKAuf_WAV'!$N$6:$N$405,'E8.b. KKAuf_WAV'!$B$6:$B$405,$C694,'E8.b. KKAuf_WAV'!$E$6:$E$405,H694)-SUMIFS('E8.b. KKAuf_WAV'!$N$6:$N$405,'E8.b. KKAuf_WAV'!$B$6:$B$405,$C694,'E8.b. KKAuf_WAV'!$C$6:$C$405,"Geschäfts- oder Firmenwert",'E8.b. KKAuf_WAV'!$D$6:$D$405,H694)</f>
        <v>0</v>
      </c>
      <c r="T694" s="974"/>
      <c r="U694" s="980">
        <f>SUMIFS('E8.a. KKAuf_SAV'!$W$6:$W$2005,'E8.a. KKAuf_SAV'!$B$6:$B$2005,$C694,'E8.a. KKAuf_SAV'!$D$6:$D$2005,H694)</f>
        <v>0</v>
      </c>
      <c r="V694" s="980">
        <f>SUMIFS('E8.b. KKAuf_WAV'!$M$6:$M$405,'E8.b. KKAuf_WAV'!$B$6:$B$405,$C694,'E8.b. KKAuf_WAV'!$E$6:$E$405,$H694,'E8.b. KKAuf_WAV'!$C$6:$C$405,"&lt;&gt;"&amp;"geleistete Anzahlungen auf immaterielle Vermögensgegenstände",'E8.b. KKAuf_WAV'!$C$6:$C$405,"&lt;&gt;"&amp;"geleistete Anzahlungen und Anlagen im Bau des Sachanlagevermögens",'E8.b. KKAuf_WAV'!$C$6:$C$405,"&lt;&gt;"&amp;"Geschäfts- oder Firmenwert")</f>
        <v>0</v>
      </c>
      <c r="W694" s="980">
        <f>SUMIFS('E8.b. KKAuf_WAV'!$M$6:$M$405,'E8.b. KKAuf_WAV'!$B$6:$B$405,$C694,'E8.b. KKAuf_WAV'!$E$6:$E$405,H694,'E8.b. KKAuf_WAV'!$C$6:$C$405,"geleistete Anzahlungen und Anlagen im Bau des Sachanlagevermögens")+ SUMIFS('E8.b. KKAuf_WAV'!$M$6:$M$405,'E8.b. KKAuf_WAV'!$B$6:$B$405,$C694,'E8.b. KKAuf_WAV'!$E$6:$E$405,H694,'E8.b. KKAuf_WAV'!$C$6:$C$405,"geleistete Anzahlungen auf immaterielle Vermögensgegenstände")</f>
        <v>0</v>
      </c>
      <c r="X694" s="980">
        <f>SUMIFS('E8.c. KKAuf_BKZ_NAB_IZ'!$K$6:$K$405,'E8.c. KKAuf_BKZ_NAB_IZ'!$B$6:$B$405,$C694,'E8.c. KKAuf_BKZ_NAB_IZ'!$C$6:$C$405,$H694)</f>
        <v>0</v>
      </c>
      <c r="Y694" s="980">
        <f>SUMIFS('E8.a. KKAuf_SAV'!$Y$6:$Y$2005,'E8.a. KKAuf_SAV'!$B$6:$B$2005,$C694,'E8.a. KKAuf_SAV'!$D$6:$D$2005,$H694)</f>
        <v>0</v>
      </c>
      <c r="Z694" s="980">
        <f>SUMIFS('E8.b. KKAuf_WAV'!$O$6:$O$405,'E8.b. KKAuf_WAV'!$B$6:$B$405,$C694,'E8.b. KKAuf_WAV'!$E$6:$E$405,$H694,'E8.b. KKAuf_WAV'!$C$6:$C$405,"&lt;&gt;"&amp;"geleistete Anzahlungen auf immaterielle Vermögensgegenstände",'E8.b. KKAuf_WAV'!$C$6:$C$405,"&lt;&gt;"&amp;"geleistete Anzahlungen und Anlagen im Bau des Sachanlagevermögens",'E8.b. KKAuf_WAV'!$C$6:$C$405,"&lt;&gt;"&amp;"Geschäfts- oder Firmenwert")</f>
        <v>0</v>
      </c>
      <c r="AA694" s="980">
        <f>SUMIFS('E8.b. KKAuf_WAV'!$O$6:$O$405,'E8.b. KKAuf_WAV'!$B$6:$B$405,$C694,'E8.b. KKAuf_WAV'!$E$6:$E$405,H694,'E8.b. KKAuf_WAV'!$C$6:$C$405,"geleistete Anzahlungen und Anlagen im Bau des Sachanlagevermögens")+ SUMIFS('E8.b. KKAuf_WAV'!$O$6:$O$405,'E8.b. KKAuf_WAV'!$B$6:$B$405,$C694,'E8.b. KKAuf_WAV'!$E$6:$E$405,H694,'E8.b. KKAuf_WAV'!$C$6:$C$405,"geleistete Anzahlungen auf immaterielle Vermögensgegenstände")</f>
        <v>0</v>
      </c>
      <c r="AB694" s="980">
        <f>SUMIFS('E8.c. KKAuf_BKZ_NAB_IZ'!$L$6:$L$405,'E8.c. KKAuf_BKZ_NAB_IZ'!$B$6:$B$405,$C694,'E8.c. KKAuf_BKZ_NAB_IZ'!$C$6:$C$405,$H694)</f>
        <v>0</v>
      </c>
      <c r="AC694" s="974"/>
      <c r="AD694" s="980">
        <f t="shared" si="223"/>
        <v>0</v>
      </c>
      <c r="AE694" s="984">
        <f>$AE$15</f>
        <v>0</v>
      </c>
      <c r="AF694" s="984">
        <f>$AF$15</f>
        <v>0</v>
      </c>
      <c r="AG694" s="984">
        <f>$AG$15</f>
        <v>0</v>
      </c>
      <c r="AH694" s="982">
        <f t="shared" si="224"/>
        <v>0</v>
      </c>
      <c r="AJ694" s="980">
        <f t="shared" si="220"/>
        <v>0</v>
      </c>
      <c r="AK694" s="984">
        <f>$AK$15</f>
        <v>0</v>
      </c>
      <c r="AL694" s="984">
        <f>$AL$15</f>
        <v>0</v>
      </c>
      <c r="AM694" s="984">
        <f>$AM$15</f>
        <v>0</v>
      </c>
      <c r="AN694" s="982">
        <f t="shared" si="221"/>
        <v>0</v>
      </c>
    </row>
    <row r="695" spans="2:40" ht="15" hidden="1" thickBot="1" x14ac:dyDescent="0.25">
      <c r="B695" s="1447"/>
      <c r="C695" s="1002">
        <f>C690</f>
        <v>0</v>
      </c>
      <c r="D695" s="1450"/>
      <c r="E695" s="1408"/>
      <c r="F695" s="1408"/>
      <c r="G695" s="990"/>
      <c r="H695" s="983">
        <v>2027</v>
      </c>
      <c r="I695" s="972"/>
      <c r="J695" s="803">
        <f t="shared" si="222"/>
        <v>0</v>
      </c>
      <c r="K695" s="804"/>
      <c r="L695" s="803">
        <f t="shared" si="229"/>
        <v>0</v>
      </c>
      <c r="M695" s="804"/>
      <c r="N695" s="803">
        <f t="shared" si="219"/>
        <v>0</v>
      </c>
      <c r="O695" s="804"/>
      <c r="P695" s="803">
        <f t="shared" si="231"/>
        <v>0</v>
      </c>
      <c r="Q695" s="760"/>
      <c r="R695" s="980">
        <f>SUMIFS('E8.a. KKAuf_SAV'!$X$6:$X$2005,'E8.a. KKAuf_SAV'!$B$6:$B$2005,$C695,'E8.a. KKAuf_SAV'!$D$6:$D$2005,$H695)</f>
        <v>0</v>
      </c>
      <c r="S695" s="980">
        <f>SUMIFS('E8.b. KKAuf_WAV'!$N$6:$N$405,'E8.b. KKAuf_WAV'!$B$6:$B$405,$C695,'E8.b. KKAuf_WAV'!$E$6:$E$405,H695)-SUMIFS('E8.b. KKAuf_WAV'!$N$6:$N$405,'E8.b. KKAuf_WAV'!$B$6:$B$405,$C695,'E8.b. KKAuf_WAV'!$C$6:$C$405,"Geschäfts- oder Firmenwert",'E8.b. KKAuf_WAV'!$D$6:$D$405,H695)</f>
        <v>0</v>
      </c>
      <c r="T695" s="974"/>
      <c r="U695" s="980">
        <f>SUMIFS('E8.a. KKAuf_SAV'!$W$6:$W$2005,'E8.a. KKAuf_SAV'!$B$6:$B$2005,$C695,'E8.a. KKAuf_SAV'!$D$6:$D$2005,H695)</f>
        <v>0</v>
      </c>
      <c r="V695" s="980">
        <f>SUMIFS('E8.b. KKAuf_WAV'!$M$6:$M$405,'E8.b. KKAuf_WAV'!$B$6:$B$405,$C695,'E8.b. KKAuf_WAV'!$E$6:$E$405,$H695,'E8.b. KKAuf_WAV'!$C$6:$C$405,"&lt;&gt;"&amp;"geleistete Anzahlungen auf immaterielle Vermögensgegenstände",'E8.b. KKAuf_WAV'!$C$6:$C$405,"&lt;&gt;"&amp;"geleistete Anzahlungen und Anlagen im Bau des Sachanlagevermögens",'E8.b. KKAuf_WAV'!$C$6:$C$405,"&lt;&gt;"&amp;"Geschäfts- oder Firmenwert")</f>
        <v>0</v>
      </c>
      <c r="W695" s="980">
        <f>SUMIFS('E8.b. KKAuf_WAV'!$M$6:$M$405,'E8.b. KKAuf_WAV'!$B$6:$B$405,$C695,'E8.b. KKAuf_WAV'!$E$6:$E$405,H695,'E8.b. KKAuf_WAV'!$C$6:$C$405,"geleistete Anzahlungen und Anlagen im Bau des Sachanlagevermögens")+ SUMIFS('E8.b. KKAuf_WAV'!$M$6:$M$405,'E8.b. KKAuf_WAV'!$B$6:$B$405,$C695,'E8.b. KKAuf_WAV'!$E$6:$E$405,H695,'E8.b. KKAuf_WAV'!$C$6:$C$405,"geleistete Anzahlungen auf immaterielle Vermögensgegenstände")</f>
        <v>0</v>
      </c>
      <c r="X695" s="980">
        <f>SUMIFS('E8.c. KKAuf_BKZ_NAB_IZ'!$K$6:$K$405,'E8.c. KKAuf_BKZ_NAB_IZ'!$B$6:$B$405,$C695,'E8.c. KKAuf_BKZ_NAB_IZ'!$C$6:$C$405,$H695)</f>
        <v>0</v>
      </c>
      <c r="Y695" s="980">
        <f>SUMIFS('E8.a. KKAuf_SAV'!$Y$6:$Y$2005,'E8.a. KKAuf_SAV'!$B$6:$B$2005,$C695,'E8.a. KKAuf_SAV'!$D$6:$D$2005,$H695)</f>
        <v>0</v>
      </c>
      <c r="Z695" s="980">
        <f>SUMIFS('E8.b. KKAuf_WAV'!$O$6:$O$405,'E8.b. KKAuf_WAV'!$B$6:$B$405,$C695,'E8.b. KKAuf_WAV'!$E$6:$E$405,$H695,'E8.b. KKAuf_WAV'!$C$6:$C$405,"&lt;&gt;"&amp;"geleistete Anzahlungen auf immaterielle Vermögensgegenstände",'E8.b. KKAuf_WAV'!$C$6:$C$405,"&lt;&gt;"&amp;"geleistete Anzahlungen und Anlagen im Bau des Sachanlagevermögens",'E8.b. KKAuf_WAV'!$C$6:$C$405,"&lt;&gt;"&amp;"Geschäfts- oder Firmenwert")</f>
        <v>0</v>
      </c>
      <c r="AA695" s="980">
        <f>SUMIFS('E8.b. KKAuf_WAV'!$O$6:$O$405,'E8.b. KKAuf_WAV'!$B$6:$B$405,$C695,'E8.b. KKAuf_WAV'!$E$6:$E$405,H695,'E8.b. KKAuf_WAV'!$C$6:$C$405,"geleistete Anzahlungen und Anlagen im Bau des Sachanlagevermögens")+ SUMIFS('E8.b. KKAuf_WAV'!$O$6:$O$405,'E8.b. KKAuf_WAV'!$B$6:$B$405,$C695,'E8.b. KKAuf_WAV'!$E$6:$E$405,H695,'E8.b. KKAuf_WAV'!$C$6:$C$405,"geleistete Anzahlungen auf immaterielle Vermögensgegenstände")</f>
        <v>0</v>
      </c>
      <c r="AB695" s="980">
        <f>SUMIFS('E8.c. KKAuf_BKZ_NAB_IZ'!$L$6:$L$405,'E8.c. KKAuf_BKZ_NAB_IZ'!$B$6:$B$405,$C695,'E8.c. KKAuf_BKZ_NAB_IZ'!$C$6:$C$405,$H695)</f>
        <v>0</v>
      </c>
      <c r="AC695" s="974"/>
      <c r="AD695" s="980">
        <f t="shared" si="223"/>
        <v>0</v>
      </c>
      <c r="AE695" s="984">
        <f>$AE$16</f>
        <v>0</v>
      </c>
      <c r="AF695" s="984">
        <f>$AF$16</f>
        <v>0</v>
      </c>
      <c r="AG695" s="984">
        <f>$AG$16</f>
        <v>0</v>
      </c>
      <c r="AH695" s="982">
        <f t="shared" si="224"/>
        <v>0</v>
      </c>
      <c r="AJ695" s="980">
        <f t="shared" si="220"/>
        <v>0</v>
      </c>
      <c r="AK695" s="984">
        <f>$AK$16</f>
        <v>0</v>
      </c>
      <c r="AL695" s="984">
        <f>$AL$16</f>
        <v>0</v>
      </c>
      <c r="AM695" s="984">
        <f>$AM$16</f>
        <v>0</v>
      </c>
      <c r="AN695" s="982">
        <f t="shared" si="221"/>
        <v>0</v>
      </c>
    </row>
    <row r="696" spans="2:40" ht="15" hidden="1" thickBot="1" x14ac:dyDescent="0.25">
      <c r="B696" s="1448"/>
      <c r="C696" s="1003">
        <f>C690</f>
        <v>0</v>
      </c>
      <c r="D696" s="1451"/>
      <c r="E696" s="1409"/>
      <c r="F696" s="1409"/>
      <c r="G696" s="970"/>
      <c r="H696" s="986">
        <v>2028</v>
      </c>
      <c r="I696" s="972"/>
      <c r="J696" s="815">
        <f t="shared" si="222"/>
        <v>0</v>
      </c>
      <c r="K696" s="804"/>
      <c r="L696" s="814">
        <f t="shared" si="229"/>
        <v>0</v>
      </c>
      <c r="M696" s="804"/>
      <c r="N696" s="814">
        <f t="shared" si="219"/>
        <v>0</v>
      </c>
      <c r="O696" s="804"/>
      <c r="P696" s="814">
        <f t="shared" si="231"/>
        <v>0</v>
      </c>
      <c r="Q696" s="760"/>
      <c r="R696" s="987">
        <f>SUMIFS('E8.a. KKAuf_SAV'!$X$6:$X$2005,'E8.a. KKAuf_SAV'!$B$6:$B$2005,$C696,'E8.a. KKAuf_SAV'!$D$6:$D$2005,$H696)</f>
        <v>0</v>
      </c>
      <c r="S696" s="987">
        <f>SUMIFS('E8.b. KKAuf_WAV'!$N$6:$N$405,'E8.b. KKAuf_WAV'!$B$6:$B$405,$C696,'E8.b. KKAuf_WAV'!$E$6:$E$405,H696)-SUMIFS('E8.b. KKAuf_WAV'!$N$6:$N$405,'E8.b. KKAuf_WAV'!$B$6:$B$405,$C696,'E8.b. KKAuf_WAV'!$C$6:$C$405,"Geschäfts- oder Firmenwert",'E8.b. KKAuf_WAV'!$D$6:$D$405,H696)</f>
        <v>0</v>
      </c>
      <c r="T696" s="974"/>
      <c r="U696" s="987">
        <f>SUMIFS('E8.a. KKAuf_SAV'!$W$6:$W$2005,'E8.a. KKAuf_SAV'!$B$6:$B$2005,$C696,'E8.a. KKAuf_SAV'!$D$6:$D$2005,H696)</f>
        <v>0</v>
      </c>
      <c r="V696" s="987">
        <f>SUMIFS('E8.b. KKAuf_WAV'!$M$6:$M$405,'E8.b. KKAuf_WAV'!$B$6:$B$405,$C696,'E8.b. KKAuf_WAV'!$E$6:$E$405,$H696,'E8.b. KKAuf_WAV'!$C$6:$C$405,"&lt;&gt;"&amp;"geleistete Anzahlungen auf immaterielle Vermögensgegenstände",'E8.b. KKAuf_WAV'!$C$6:$C$405,"&lt;&gt;"&amp;"geleistete Anzahlungen und Anlagen im Bau des Sachanlagevermögens",'E8.b. KKAuf_WAV'!$C$6:$C$405,"&lt;&gt;"&amp;"Geschäfts- oder Firmenwert")</f>
        <v>0</v>
      </c>
      <c r="W696" s="987">
        <f>SUMIFS('E8.b. KKAuf_WAV'!$M$6:$M$405,'E8.b. KKAuf_WAV'!$B$6:$B$405,$C696,'E8.b. KKAuf_WAV'!$E$6:$E$405,H696,'E8.b. KKAuf_WAV'!$C$6:$C$405,"geleistete Anzahlungen und Anlagen im Bau des Sachanlagevermögens")+ SUMIFS('E8.b. KKAuf_WAV'!$M$6:$M$405,'E8.b. KKAuf_WAV'!$B$6:$B$405,$C696,'E8.b. KKAuf_WAV'!$E$6:$E$405,H696,'E8.b. KKAuf_WAV'!$C$6:$C$405,"geleistete Anzahlungen auf immaterielle Vermögensgegenstände")</f>
        <v>0</v>
      </c>
      <c r="X696" s="987">
        <f>SUMIFS('E8.c. KKAuf_BKZ_NAB_IZ'!$K$6:$K$405,'E8.c. KKAuf_BKZ_NAB_IZ'!$B$6:$B$405,$C696,'E8.c. KKAuf_BKZ_NAB_IZ'!$C$6:$C$405,$H696)</f>
        <v>0</v>
      </c>
      <c r="Y696" s="987">
        <f>SUMIFS('E8.a. KKAuf_SAV'!$Y$6:$Y$2005,'E8.a. KKAuf_SAV'!$B$6:$B$2005,$C696,'E8.a. KKAuf_SAV'!$D$6:$D$2005,$H696)</f>
        <v>0</v>
      </c>
      <c r="Z696" s="987">
        <f>SUMIFS('E8.b. KKAuf_WAV'!$O$6:$O$405,'E8.b. KKAuf_WAV'!$B$6:$B$405,$C696,'E8.b. KKAuf_WAV'!$E$6:$E$405,$H696,'E8.b. KKAuf_WAV'!$C$6:$C$405,"&lt;&gt;"&amp;"geleistete Anzahlungen auf immaterielle Vermögensgegenstände",'E8.b. KKAuf_WAV'!$C$6:$C$405,"&lt;&gt;"&amp;"geleistete Anzahlungen und Anlagen im Bau des Sachanlagevermögens",'E8.b. KKAuf_WAV'!$C$6:$C$405,"&lt;&gt;"&amp;"Geschäfts- oder Firmenwert")</f>
        <v>0</v>
      </c>
      <c r="AA696" s="987">
        <f>SUMIFS('E8.b. KKAuf_WAV'!$O$6:$O$405,'E8.b. KKAuf_WAV'!$B$6:$B$405,$C696,'E8.b. KKAuf_WAV'!$E$6:$E$405,H696,'E8.b. KKAuf_WAV'!$C$6:$C$405,"geleistete Anzahlungen und Anlagen im Bau des Sachanlagevermögens")+ SUMIFS('E8.b. KKAuf_WAV'!$O$6:$O$405,'E8.b. KKAuf_WAV'!$B$6:$B$405,$C696,'E8.b. KKAuf_WAV'!$E$6:$E$405,H696,'E8.b. KKAuf_WAV'!$C$6:$C$405,"geleistete Anzahlungen auf immaterielle Vermögensgegenstände")</f>
        <v>0</v>
      </c>
      <c r="AB696" s="987">
        <f>SUMIFS('E8.c. KKAuf_BKZ_NAB_IZ'!$L$6:$L$405,'E8.c. KKAuf_BKZ_NAB_IZ'!$B$6:$B$405,$C696,'E8.c. KKAuf_BKZ_NAB_IZ'!$C$6:$C$405,$H696)</f>
        <v>0</v>
      </c>
      <c r="AC696" s="974"/>
      <c r="AD696" s="987">
        <f t="shared" si="223"/>
        <v>0</v>
      </c>
      <c r="AE696" s="988">
        <f>$AE$17</f>
        <v>0</v>
      </c>
      <c r="AF696" s="988">
        <f>$AF$17</f>
        <v>0</v>
      </c>
      <c r="AG696" s="988">
        <f>$AG$17</f>
        <v>0</v>
      </c>
      <c r="AH696" s="989">
        <f t="shared" si="224"/>
        <v>0</v>
      </c>
      <c r="AJ696" s="987">
        <f t="shared" si="220"/>
        <v>0</v>
      </c>
      <c r="AK696" s="988">
        <f>$AK$17</f>
        <v>0</v>
      </c>
      <c r="AL696" s="988">
        <f>$AL$17</f>
        <v>0</v>
      </c>
      <c r="AM696" s="988">
        <f>$AM$17</f>
        <v>0</v>
      </c>
      <c r="AN696" s="989">
        <f t="shared" si="221"/>
        <v>0</v>
      </c>
    </row>
    <row r="697" spans="2:40" ht="14.25" customHeight="1" x14ac:dyDescent="0.2">
      <c r="B697" s="1446"/>
      <c r="C697" s="1001">
        <f>B697</f>
        <v>0</v>
      </c>
      <c r="D697" s="1449"/>
      <c r="E697" s="1407"/>
      <c r="F697" s="1410"/>
      <c r="G697" s="990"/>
      <c r="H697" s="991">
        <v>2022</v>
      </c>
      <c r="I697" s="972"/>
      <c r="J697" s="813">
        <f t="shared" si="222"/>
        <v>0</v>
      </c>
      <c r="K697" s="804"/>
      <c r="L697" s="813">
        <f t="shared" si="229"/>
        <v>0</v>
      </c>
      <c r="M697" s="804"/>
      <c r="N697" s="813">
        <f t="shared" si="219"/>
        <v>0</v>
      </c>
      <c r="O697" s="804"/>
      <c r="P697" s="813">
        <f t="shared" ref="P697:P703" si="232">IFERROR((AJ697*AK697+AD697*AE697)*0.4*0.035*$F$697,0)</f>
        <v>0</v>
      </c>
      <c r="Q697" s="760"/>
      <c r="R697" s="992">
        <f>SUMIFS('E8.a. KKAuf_SAV'!$X$6:$X$2005,'E8.a. KKAuf_SAV'!$B$6:$B$2005,$C697,'E8.a. KKAuf_SAV'!$D$6:$D$2005,$H697)</f>
        <v>0</v>
      </c>
      <c r="S697" s="992">
        <f>SUMIFS('E8.b. KKAuf_WAV'!$N$6:$N$405,'E8.b. KKAuf_WAV'!$B$6:$B$405,$C697,'E8.b. KKAuf_WAV'!$E$6:$E$405,H697)-SUMIFS('E8.b. KKAuf_WAV'!$N$6:$N$405,'E8.b. KKAuf_WAV'!$B$6:$B$405,$C697,'E8.b. KKAuf_WAV'!$C$6:$C$405,"Geschäfts- oder Firmenwert",'E8.b. KKAuf_WAV'!$D$6:$D$405,H697)</f>
        <v>0</v>
      </c>
      <c r="T697" s="974"/>
      <c r="U697" s="992">
        <f>SUMIFS('E8.a. KKAuf_SAV'!$W$6:$W$2005,'E8.a. KKAuf_SAV'!$B$6:$B$2005,$C697,'E8.a. KKAuf_SAV'!$D$6:$D$2005,H697)</f>
        <v>0</v>
      </c>
      <c r="V697" s="992">
        <f>SUMIFS('E8.b. KKAuf_WAV'!$M$6:$M$405,'E8.b. KKAuf_WAV'!$B$6:$B$405,$C697,'E8.b. KKAuf_WAV'!$E$6:$E$405,$H697,'E8.b. KKAuf_WAV'!$C$6:$C$405,"&lt;&gt;"&amp;"geleistete Anzahlungen auf immaterielle Vermögensgegenstände",'E8.b. KKAuf_WAV'!$C$6:$C$405,"&lt;&gt;"&amp;"geleistete Anzahlungen und Anlagen im Bau des Sachanlagevermögens",'E8.b. KKAuf_WAV'!$C$6:$C$405,"&lt;&gt;"&amp;"Geschäfts- oder Firmenwert")</f>
        <v>0</v>
      </c>
      <c r="W697" s="992">
        <f>SUMIFS('E8.b. KKAuf_WAV'!$M$6:$M$405,'E8.b. KKAuf_WAV'!$B$6:$B$405,$C697,'E8.b. KKAuf_WAV'!$E$6:$E$405,Listen!$AA$3,'E8.b. KKAuf_WAV'!$C$6:$C$405,"geleistete Anzahlungen und Anlagen im Bau des Sachanlagevermögens")+ SUMIFS('E8.b. KKAuf_WAV'!$M$6:$M$405,'E8.b. KKAuf_WAV'!$B$6:$B$405,$C697,'E8.b. KKAuf_WAV'!$E$6:$E$405,Listen!$AA$3,'E8.b. KKAuf_WAV'!$C$6:$C$405,"geleistete Anzahlungen auf immaterielle Vermögensgegenstände")</f>
        <v>0</v>
      </c>
      <c r="X697" s="992">
        <f>SUMIFS('E8.c. KKAuf_BKZ_NAB_IZ'!$K$6:$K$405,'E8.c. KKAuf_BKZ_NAB_IZ'!$B$6:$B$405,$C697,'E8.c. KKAuf_BKZ_NAB_IZ'!$C$6:$C$405,$H697)</f>
        <v>0</v>
      </c>
      <c r="Y697" s="992">
        <f>SUMIFS('E8.a. KKAuf_SAV'!$Y$6:$Y$2005,'E8.a. KKAuf_SAV'!$B$6:$B$2005,$C697,'E8.a. KKAuf_SAV'!$D$6:$D$2005,$H697)</f>
        <v>0</v>
      </c>
      <c r="Z697" s="992">
        <f>SUMIFS('E8.b. KKAuf_WAV'!$O$6:$O$405,'E8.b. KKAuf_WAV'!$B$6:$B$405,$C697,'E8.b. KKAuf_WAV'!$E$6:$E$405,$H697,'E8.b. KKAuf_WAV'!$C$6:$C$405,"&lt;&gt;"&amp;"geleistete Anzahlungen auf immaterielle Vermögensgegenstände",'E8.b. KKAuf_WAV'!$C$6:$C$405,"&lt;&gt;"&amp;"geleistete Anzahlungen und Anlagen im Bau des Sachanlagevermögens",'E8.b. KKAuf_WAV'!$C$6:$C$405,"&lt;&gt;"&amp;"Geschäfts- oder Firmenwert")</f>
        <v>0</v>
      </c>
      <c r="AA697" s="992">
        <f>SUMIFS('E8.b. KKAuf_WAV'!$O$6:$O$405,'E8.b. KKAuf_WAV'!$B$6:$B$405,$C697,'E8.b. KKAuf_WAV'!$E$6:$E$405,Listen!$AA$3,'E8.b. KKAuf_WAV'!$C$6:$C$405,"geleistete Anzahlungen und Anlagen im Bau des Sachanlagevermögens")+ SUMIFS('E8.b. KKAuf_WAV'!$O$6:$O$405,'E8.b. KKAuf_WAV'!$B$6:$B$405,$C697,'E8.b. KKAuf_WAV'!$E$6:$E$405,Listen!$AA$3,'E8.b. KKAuf_WAV'!$C$6:$C$405,"geleistete Anzahlungen auf immaterielle Vermögensgegenstände")</f>
        <v>0</v>
      </c>
      <c r="AB697" s="992">
        <f>SUMIFS('E8.c. KKAuf_BKZ_NAB_IZ'!$L$6:$L$405,'E8.c. KKAuf_BKZ_NAB_IZ'!$B$6:$B$405,$C697,'E8.c. KKAuf_BKZ_NAB_IZ'!$C$6:$C$405,$H697)</f>
        <v>0</v>
      </c>
      <c r="AC697" s="974"/>
      <c r="AD697" s="992">
        <f t="shared" si="223"/>
        <v>0</v>
      </c>
      <c r="AE697" s="993">
        <f>$AE$11</f>
        <v>5.0700000000000002E-2</v>
      </c>
      <c r="AF697" s="993">
        <f>$AF$11</f>
        <v>1.7100000000000001E-2</v>
      </c>
      <c r="AG697" s="993">
        <f>$AG$11</f>
        <v>3.0499999999999999E-2</v>
      </c>
      <c r="AH697" s="994">
        <f t="shared" si="224"/>
        <v>0</v>
      </c>
      <c r="AJ697" s="992">
        <f t="shared" si="220"/>
        <v>0</v>
      </c>
      <c r="AK697" s="993">
        <f>$AK$11</f>
        <v>5.0700000000000002E-2</v>
      </c>
      <c r="AL697" s="993">
        <f>$AL$11</f>
        <v>1.7100000000000001E-2</v>
      </c>
      <c r="AM697" s="993">
        <f>$AM$11</f>
        <v>3.0499999999999999E-2</v>
      </c>
      <c r="AN697" s="994">
        <f t="shared" si="221"/>
        <v>0</v>
      </c>
    </row>
    <row r="698" spans="2:40" x14ac:dyDescent="0.2">
      <c r="B698" s="1447"/>
      <c r="C698" s="1002">
        <f>C697</f>
        <v>0</v>
      </c>
      <c r="D698" s="1450"/>
      <c r="E698" s="1408"/>
      <c r="F698" s="1408"/>
      <c r="G698" s="990"/>
      <c r="H698" s="983">
        <v>2023</v>
      </c>
      <c r="I698" s="972"/>
      <c r="J698" s="805">
        <f t="shared" si="222"/>
        <v>0</v>
      </c>
      <c r="K698" s="804"/>
      <c r="L698" s="803">
        <f t="shared" si="229"/>
        <v>0</v>
      </c>
      <c r="M698" s="804"/>
      <c r="N698" s="803">
        <f t="shared" si="219"/>
        <v>0</v>
      </c>
      <c r="O698" s="804"/>
      <c r="P698" s="803">
        <f t="shared" si="232"/>
        <v>0</v>
      </c>
      <c r="Q698" s="760"/>
      <c r="R698" s="980">
        <f>SUMIFS('E8.a. KKAuf_SAV'!$X$6:$X$2005,'E8.a. KKAuf_SAV'!$B$6:$B$2005,$C698,'E8.a. KKAuf_SAV'!$D$6:$D$2005,$H698)</f>
        <v>0</v>
      </c>
      <c r="S698" s="980">
        <f>SUMIFS('E8.b. KKAuf_WAV'!$N$6:$N$405,'E8.b. KKAuf_WAV'!$B$6:$B$405,$C698,'E8.b. KKAuf_WAV'!$E$6:$E$405,H698)-SUMIFS('E8.b. KKAuf_WAV'!$N$6:$N$405,'E8.b. KKAuf_WAV'!$B$6:$B$405,$C698,'E8.b. KKAuf_WAV'!$C$6:$C$405,"Geschäfts- oder Firmenwert",'E8.b. KKAuf_WAV'!$D$6:$D$405,H698)</f>
        <v>0</v>
      </c>
      <c r="T698" s="974"/>
      <c r="U698" s="980">
        <f>SUMIFS('E8.a. KKAuf_SAV'!$W$6:$W$2005,'E8.a. KKAuf_SAV'!$B$6:$B$2005,$C698,'E8.a. KKAuf_SAV'!$D$6:$D$2005,H698)</f>
        <v>0</v>
      </c>
      <c r="V698" s="980">
        <f>SUMIFS('E8.b. KKAuf_WAV'!$M$6:$M$405,'E8.b. KKAuf_WAV'!$B$6:$B$405,$C698,'E8.b. KKAuf_WAV'!$E$6:$E$405,$H698,'E8.b. KKAuf_WAV'!$C$6:$C$405,"&lt;&gt;"&amp;"geleistete Anzahlungen auf immaterielle Vermögensgegenstände",'E8.b. KKAuf_WAV'!$C$6:$C$405,"&lt;&gt;"&amp;"geleistete Anzahlungen und Anlagen im Bau des Sachanlagevermögens",'E8.b. KKAuf_WAV'!$C$6:$C$405,"&lt;&gt;"&amp;"Geschäfts- oder Firmenwert")</f>
        <v>0</v>
      </c>
      <c r="W698" s="980"/>
      <c r="X698" s="980">
        <f>SUMIFS('E8.c. KKAuf_BKZ_NAB_IZ'!$K$6:$K$405,'E8.c. KKAuf_BKZ_NAB_IZ'!$B$6:$B$405,$C698,'E8.c. KKAuf_BKZ_NAB_IZ'!$C$6:$C$405,$H698)</f>
        <v>0</v>
      </c>
      <c r="Y698" s="980">
        <f>SUMIFS('E8.a. KKAuf_SAV'!$Y$6:$Y$2005,'E8.a. KKAuf_SAV'!$B$6:$B$2005,$C698,'E8.a. KKAuf_SAV'!$D$6:$D$2005,$H698)</f>
        <v>0</v>
      </c>
      <c r="Z698" s="980">
        <f>SUMIFS('E8.b. KKAuf_WAV'!$O$6:$O$405,'E8.b. KKAuf_WAV'!$B$6:$B$405,$C698,'E8.b. KKAuf_WAV'!$E$6:$E$405,$H698,'E8.b. KKAuf_WAV'!$C$6:$C$405,"&lt;&gt;"&amp;"geleistete Anzahlungen auf immaterielle Vermögensgegenstände",'E8.b. KKAuf_WAV'!$C$6:$C$405,"&lt;&gt;"&amp;"geleistete Anzahlungen und Anlagen im Bau des Sachanlagevermögens",'E8.b. KKAuf_WAV'!$C$6:$C$405,"&lt;&gt;"&amp;"Geschäfts- oder Firmenwert")</f>
        <v>0</v>
      </c>
      <c r="AA698" s="980"/>
      <c r="AB698" s="980">
        <f>SUMIFS('E8.c. KKAuf_BKZ_NAB_IZ'!$L$6:$L$405,'E8.c. KKAuf_BKZ_NAB_IZ'!$B$6:$B$405,$C698,'E8.c. KKAuf_BKZ_NAB_IZ'!$C$6:$C$405,$H698)</f>
        <v>0</v>
      </c>
      <c r="AC698" s="974"/>
      <c r="AD698" s="980">
        <f t="shared" si="223"/>
        <v>0</v>
      </c>
      <c r="AE698" s="984">
        <f>$AE$12</f>
        <v>5.0700000000000002E-2</v>
      </c>
      <c r="AF698" s="984">
        <f>$AF$12</f>
        <v>1.7100000000000001E-2</v>
      </c>
      <c r="AG698" s="984">
        <f>$AG$12</f>
        <v>3.0499999999999999E-2</v>
      </c>
      <c r="AH698" s="982">
        <f t="shared" si="224"/>
        <v>0</v>
      </c>
      <c r="AJ698" s="980"/>
      <c r="AK698" s="984">
        <f>$AK$12</f>
        <v>5.0700000000000002E-2</v>
      </c>
      <c r="AL698" s="984">
        <f>$AL$12</f>
        <v>1.7100000000000001E-2</v>
      </c>
      <c r="AM698" s="984">
        <f>$AM$12</f>
        <v>3.0499999999999999E-2</v>
      </c>
      <c r="AN698" s="982">
        <f t="shared" si="221"/>
        <v>0</v>
      </c>
    </row>
    <row r="699" spans="2:40" x14ac:dyDescent="0.2">
      <c r="B699" s="1447"/>
      <c r="C699" s="1002">
        <f>C697</f>
        <v>0</v>
      </c>
      <c r="D699" s="1450"/>
      <c r="E699" s="1408"/>
      <c r="F699" s="1408"/>
      <c r="G699" s="990"/>
      <c r="H699" s="983">
        <v>2024</v>
      </c>
      <c r="I699" s="972"/>
      <c r="J699" s="803">
        <f t="shared" si="222"/>
        <v>0</v>
      </c>
      <c r="K699" s="804"/>
      <c r="L699" s="803">
        <f t="shared" si="229"/>
        <v>0</v>
      </c>
      <c r="M699" s="804"/>
      <c r="N699" s="803">
        <f t="shared" si="219"/>
        <v>0</v>
      </c>
      <c r="O699" s="804"/>
      <c r="P699" s="803">
        <f t="shared" si="232"/>
        <v>0</v>
      </c>
      <c r="Q699" s="760"/>
      <c r="R699" s="980">
        <f>SUMIFS('E8.a. KKAuf_SAV'!$X$6:$X$2005,'E8.a. KKAuf_SAV'!$B$6:$B$2005,$C699,'E8.a. KKAuf_SAV'!$D$6:$D$2005,$H699)</f>
        <v>0</v>
      </c>
      <c r="S699" s="980">
        <f>SUMIFS('E8.b. KKAuf_WAV'!$N$6:$N$405,'E8.b. KKAuf_WAV'!$B$6:$B$405,$C699,'E8.b. KKAuf_WAV'!$E$6:$E$405,H699)-SUMIFS('E8.b. KKAuf_WAV'!$N$6:$N$405,'E8.b. KKAuf_WAV'!$B$6:$B$405,$C699,'E8.b. KKAuf_WAV'!$C$6:$C$405,"Geschäfts- oder Firmenwert",'E8.b. KKAuf_WAV'!$D$6:$D$405,H699)</f>
        <v>0</v>
      </c>
      <c r="T699" s="974"/>
      <c r="U699" s="980">
        <f>SUMIFS('E8.a. KKAuf_SAV'!$W$6:$W$2005,'E8.a. KKAuf_SAV'!$B$6:$B$2005,$C699,'E8.a. KKAuf_SAV'!$D$6:$D$2005,H699)</f>
        <v>0</v>
      </c>
      <c r="V699" s="980">
        <f>SUMIFS('E8.b. KKAuf_WAV'!$M$6:$M$405,'E8.b. KKAuf_WAV'!$B$6:$B$405,$C699,'E8.b. KKAuf_WAV'!$E$6:$E$405,$H699,'E8.b. KKAuf_WAV'!$C$6:$C$405,"&lt;&gt;"&amp;"geleistete Anzahlungen auf immaterielle Vermögensgegenstände",'E8.b. KKAuf_WAV'!$C$6:$C$405,"&lt;&gt;"&amp;"geleistete Anzahlungen und Anlagen im Bau des Sachanlagevermögens",'E8.b. KKAuf_WAV'!$C$6:$C$405,"&lt;&gt;"&amp;"Geschäfts- oder Firmenwert")</f>
        <v>0</v>
      </c>
      <c r="W699" s="980">
        <f>SUMIFS('E8.b. KKAuf_WAV'!$M$6:$M$405,'E8.b. KKAuf_WAV'!$B$6:$B$405,$C699,'E8.b. KKAuf_WAV'!$E$6:$E$405,H699,'E8.b. KKAuf_WAV'!$C$6:$C$405,"geleistete Anzahlungen und Anlagen im Bau des Sachanlagevermögens")+ SUMIFS('E8.b. KKAuf_WAV'!$M$6:$M$405,'E8.b. KKAuf_WAV'!$B$6:$B$405,$C699,'E8.b. KKAuf_WAV'!$E$6:$E$405,H699,'E8.b. KKAuf_WAV'!$C$6:$C$405,"geleistete Anzahlungen auf immaterielle Vermögensgegenstände")</f>
        <v>0</v>
      </c>
      <c r="X699" s="980">
        <f>SUMIFS('E8.c. KKAuf_BKZ_NAB_IZ'!$K$6:$K$405,'E8.c. KKAuf_BKZ_NAB_IZ'!$B$6:$B$405,$C699,'E8.c. KKAuf_BKZ_NAB_IZ'!$C$6:$C$405,$H699)</f>
        <v>0</v>
      </c>
      <c r="Y699" s="980">
        <f>SUMIFS('E8.a. KKAuf_SAV'!$Y$6:$Y$2005,'E8.a. KKAuf_SAV'!$B$6:$B$2005,$C699,'E8.a. KKAuf_SAV'!$D$6:$D$2005,$H699)</f>
        <v>0</v>
      </c>
      <c r="Z699" s="980">
        <f>SUMIFS('E8.b. KKAuf_WAV'!$O$6:$O$405,'E8.b. KKAuf_WAV'!$B$6:$B$405,$C699,'E8.b. KKAuf_WAV'!$E$6:$E$405,$H699,'E8.b. KKAuf_WAV'!$C$6:$C$405,"&lt;&gt;"&amp;"geleistete Anzahlungen auf immaterielle Vermögensgegenstände",'E8.b. KKAuf_WAV'!$C$6:$C$405,"&lt;&gt;"&amp;"geleistete Anzahlungen und Anlagen im Bau des Sachanlagevermögens",'E8.b. KKAuf_WAV'!$C$6:$C$405,"&lt;&gt;"&amp;"Geschäfts- oder Firmenwert")</f>
        <v>0</v>
      </c>
      <c r="AA699" s="980">
        <f>SUMIFS('E8.b. KKAuf_WAV'!$O$6:$O$405,'E8.b. KKAuf_WAV'!$B$6:$B$405,$C699,'E8.b. KKAuf_WAV'!$E$6:$E$405,H699,'E8.b. KKAuf_WAV'!$C$6:$C$405,"geleistete Anzahlungen und Anlagen im Bau des Sachanlagevermögens")+ SUMIFS('E8.b. KKAuf_WAV'!$O$6:$O$405,'E8.b. KKAuf_WAV'!$B$6:$B$405,$C699,'E8.b. KKAuf_WAV'!$E$6:$E$405,H699,'E8.b. KKAuf_WAV'!$C$6:$C$405,"geleistete Anzahlungen auf immaterielle Vermögensgegenstände")</f>
        <v>0</v>
      </c>
      <c r="AB699" s="980">
        <f>SUMIFS('E8.c. KKAuf_BKZ_NAB_IZ'!$L$6:$L$405,'E8.c. KKAuf_BKZ_NAB_IZ'!$B$6:$B$405,$C699,'E8.c. KKAuf_BKZ_NAB_IZ'!$C$6:$C$405,$H699)</f>
        <v>0</v>
      </c>
      <c r="AC699" s="974"/>
      <c r="AD699" s="980">
        <f t="shared" si="223"/>
        <v>0</v>
      </c>
      <c r="AE699" s="984">
        <f>$AE$13</f>
        <v>6.93E-2</v>
      </c>
      <c r="AF699" s="984">
        <f>$AF$13</f>
        <v>3.8699999999999998E-2</v>
      </c>
      <c r="AG699" s="984">
        <f>$AG$13</f>
        <v>5.0900000000000001E-2</v>
      </c>
      <c r="AH699" s="982">
        <f t="shared" si="224"/>
        <v>0</v>
      </c>
      <c r="AJ699" s="980">
        <f t="shared" si="220"/>
        <v>0</v>
      </c>
      <c r="AK699" s="984">
        <f>$AK$13</f>
        <v>7.0099999999999996E-2</v>
      </c>
      <c r="AL699" s="984">
        <f>$AL$13</f>
        <v>3.6600000000000001E-2</v>
      </c>
      <c r="AM699" s="984">
        <f>$AM$13</f>
        <v>0.05</v>
      </c>
      <c r="AN699" s="982">
        <f t="shared" si="221"/>
        <v>0</v>
      </c>
    </row>
    <row r="700" spans="2:40" ht="15" thickBot="1" x14ac:dyDescent="0.25">
      <c r="B700" s="1447"/>
      <c r="C700" s="1002">
        <f>C697</f>
        <v>0</v>
      </c>
      <c r="D700" s="1450"/>
      <c r="E700" s="1408"/>
      <c r="F700" s="1408"/>
      <c r="G700" s="990"/>
      <c r="H700" s="983">
        <v>2025</v>
      </c>
      <c r="I700" s="972"/>
      <c r="J700" s="803">
        <f t="shared" si="222"/>
        <v>0</v>
      </c>
      <c r="K700" s="804"/>
      <c r="L700" s="803">
        <f t="shared" si="229"/>
        <v>0</v>
      </c>
      <c r="M700" s="804"/>
      <c r="N700" s="803">
        <f t="shared" si="219"/>
        <v>0</v>
      </c>
      <c r="O700" s="804"/>
      <c r="P700" s="803">
        <f t="shared" si="232"/>
        <v>0</v>
      </c>
      <c r="Q700" s="760"/>
      <c r="R700" s="980">
        <f>SUMIFS('E8.a. KKAuf_SAV'!$X$6:$X$2005,'E8.a. KKAuf_SAV'!$B$6:$B$2005,$C700,'E8.a. KKAuf_SAV'!$D$6:$D$2005,$H700)</f>
        <v>0</v>
      </c>
      <c r="S700" s="980">
        <f>SUMIFS('E8.b. KKAuf_WAV'!$N$6:$N$405,'E8.b. KKAuf_WAV'!$B$6:$B$405,$C700,'E8.b. KKAuf_WAV'!$E$6:$E$405,H700)-SUMIFS('E8.b. KKAuf_WAV'!$N$6:$N$405,'E8.b. KKAuf_WAV'!$B$6:$B$405,$C700,'E8.b. KKAuf_WAV'!$C$6:$C$405,"Geschäfts- oder Firmenwert",'E8.b. KKAuf_WAV'!$D$6:$D$405,H700)</f>
        <v>0</v>
      </c>
      <c r="T700" s="974"/>
      <c r="U700" s="980">
        <f>SUMIFS('E8.a. KKAuf_SAV'!$W$6:$W$2005,'E8.a. KKAuf_SAV'!$B$6:$B$2005,$C700,'E8.a. KKAuf_SAV'!$D$6:$D$2005,H700)</f>
        <v>0</v>
      </c>
      <c r="V700" s="980">
        <f>SUMIFS('E8.b. KKAuf_WAV'!$M$6:$M$405,'E8.b. KKAuf_WAV'!$B$6:$B$405,$C700,'E8.b. KKAuf_WAV'!$E$6:$E$405,$H700,'E8.b. KKAuf_WAV'!$C$6:$C$405,"&lt;&gt;"&amp;"geleistete Anzahlungen auf immaterielle Vermögensgegenstände",'E8.b. KKAuf_WAV'!$C$6:$C$405,"&lt;&gt;"&amp;"geleistete Anzahlungen und Anlagen im Bau des Sachanlagevermögens",'E8.b. KKAuf_WAV'!$C$6:$C$405,"&lt;&gt;"&amp;"Geschäfts- oder Firmenwert")</f>
        <v>0</v>
      </c>
      <c r="W700" s="980">
        <f>SUMIFS('E8.b. KKAuf_WAV'!$M$6:$M$405,'E8.b. KKAuf_WAV'!$B$6:$B$405,$C700,'E8.b. KKAuf_WAV'!$E$6:$E$405,H700,'E8.b. KKAuf_WAV'!$C$6:$C$405,"geleistete Anzahlungen und Anlagen im Bau des Sachanlagevermögens")+ SUMIFS('E8.b. KKAuf_WAV'!$M$6:$M$405,'E8.b. KKAuf_WAV'!$B$6:$B$405,$C700,'E8.b. KKAuf_WAV'!$E$6:$E$405,H700,'E8.b. KKAuf_WAV'!$C$6:$C$405,"geleistete Anzahlungen auf immaterielle Vermögensgegenstände")</f>
        <v>0</v>
      </c>
      <c r="X700" s="980">
        <f>SUMIFS('E8.c. KKAuf_BKZ_NAB_IZ'!$K$6:$K$405,'E8.c. KKAuf_BKZ_NAB_IZ'!$B$6:$B$405,$C700,'E8.c. KKAuf_BKZ_NAB_IZ'!$C$6:$C$405,$H700)</f>
        <v>0</v>
      </c>
      <c r="Y700" s="980">
        <f>SUMIFS('E8.a. KKAuf_SAV'!$Y$6:$Y$2005,'E8.a. KKAuf_SAV'!$B$6:$B$2005,$C700,'E8.a. KKAuf_SAV'!$D$6:$D$2005,$H700)</f>
        <v>0</v>
      </c>
      <c r="Z700" s="980">
        <f>SUMIFS('E8.b. KKAuf_WAV'!$O$6:$O$405,'E8.b. KKAuf_WAV'!$B$6:$B$405,$C700,'E8.b. KKAuf_WAV'!$E$6:$E$405,$H700,'E8.b. KKAuf_WAV'!$C$6:$C$405,"&lt;&gt;"&amp;"geleistete Anzahlungen auf immaterielle Vermögensgegenstände",'E8.b. KKAuf_WAV'!$C$6:$C$405,"&lt;&gt;"&amp;"geleistete Anzahlungen und Anlagen im Bau des Sachanlagevermögens",'E8.b. KKAuf_WAV'!$C$6:$C$405,"&lt;&gt;"&amp;"Geschäfts- oder Firmenwert")</f>
        <v>0</v>
      </c>
      <c r="AA700" s="980">
        <f>SUMIFS('E8.b. KKAuf_WAV'!$O$6:$O$405,'E8.b. KKAuf_WAV'!$B$6:$B$405,$C700,'E8.b. KKAuf_WAV'!$E$6:$E$405,H700,'E8.b. KKAuf_WAV'!$C$6:$C$405,"geleistete Anzahlungen und Anlagen im Bau des Sachanlagevermögens")+ SUMIFS('E8.b. KKAuf_WAV'!$O$6:$O$405,'E8.b. KKAuf_WAV'!$B$6:$B$405,$C700,'E8.b. KKAuf_WAV'!$E$6:$E$405,H700,'E8.b. KKAuf_WAV'!$C$6:$C$405,"geleistete Anzahlungen auf immaterielle Vermögensgegenstände")</f>
        <v>0</v>
      </c>
      <c r="AB700" s="980">
        <f>SUMIFS('E8.c. KKAuf_BKZ_NAB_IZ'!$L$6:$L$405,'E8.c. KKAuf_BKZ_NAB_IZ'!$B$6:$B$405,$C700,'E8.c. KKAuf_BKZ_NAB_IZ'!$C$6:$C$405,$H700)</f>
        <v>0</v>
      </c>
      <c r="AC700" s="974"/>
      <c r="AD700" s="980">
        <f t="shared" si="223"/>
        <v>0</v>
      </c>
      <c r="AE700" s="984">
        <f>$AE$14</f>
        <v>7.0099999999999996E-2</v>
      </c>
      <c r="AF700" s="984">
        <f>$AF$14</f>
        <v>3.6600000000000001E-2</v>
      </c>
      <c r="AG700" s="984">
        <f>$AG$14</f>
        <v>0.05</v>
      </c>
      <c r="AH700" s="982">
        <f t="shared" si="224"/>
        <v>0</v>
      </c>
      <c r="AJ700" s="980">
        <f t="shared" si="220"/>
        <v>0</v>
      </c>
      <c r="AK700" s="984">
        <f>$AK$14</f>
        <v>7.0099999999999996E-2</v>
      </c>
      <c r="AL700" s="984">
        <f>$AL$14</f>
        <v>3.6600000000000001E-2</v>
      </c>
      <c r="AM700" s="984">
        <f>$AM$14</f>
        <v>0.05</v>
      </c>
      <c r="AN700" s="982">
        <f t="shared" si="221"/>
        <v>0</v>
      </c>
    </row>
    <row r="701" spans="2:40" ht="15" hidden="1" thickBot="1" x14ac:dyDescent="0.25">
      <c r="B701" s="1447"/>
      <c r="C701" s="1002">
        <f>C697</f>
        <v>0</v>
      </c>
      <c r="D701" s="1450"/>
      <c r="E701" s="1408"/>
      <c r="F701" s="1408"/>
      <c r="G701" s="990"/>
      <c r="H701" s="983">
        <v>2026</v>
      </c>
      <c r="I701" s="972"/>
      <c r="J701" s="803">
        <f t="shared" si="222"/>
        <v>0</v>
      </c>
      <c r="K701" s="804"/>
      <c r="L701" s="803">
        <f t="shared" si="229"/>
        <v>0</v>
      </c>
      <c r="M701" s="804"/>
      <c r="N701" s="803">
        <f t="shared" si="219"/>
        <v>0</v>
      </c>
      <c r="O701" s="804"/>
      <c r="P701" s="803">
        <f t="shared" si="232"/>
        <v>0</v>
      </c>
      <c r="Q701" s="760"/>
      <c r="R701" s="980">
        <f>SUMIFS('E8.a. KKAuf_SAV'!$X$6:$X$2005,'E8.a. KKAuf_SAV'!$B$6:$B$2005,$C701,'E8.a. KKAuf_SAV'!$D$6:$D$2005,$H701)</f>
        <v>0</v>
      </c>
      <c r="S701" s="980">
        <f>SUMIFS('E8.b. KKAuf_WAV'!$N$6:$N$405,'E8.b. KKAuf_WAV'!$B$6:$B$405,$C701,'E8.b. KKAuf_WAV'!$E$6:$E$405,H701)-SUMIFS('E8.b. KKAuf_WAV'!$N$6:$N$405,'E8.b. KKAuf_WAV'!$B$6:$B$405,$C701,'E8.b. KKAuf_WAV'!$C$6:$C$405,"Geschäfts- oder Firmenwert",'E8.b. KKAuf_WAV'!$D$6:$D$405,H701)</f>
        <v>0</v>
      </c>
      <c r="T701" s="974"/>
      <c r="U701" s="980">
        <f>SUMIFS('E8.a. KKAuf_SAV'!$W$6:$W$2005,'E8.a. KKAuf_SAV'!$B$6:$B$2005,$C701,'E8.a. KKAuf_SAV'!$D$6:$D$2005,H701)</f>
        <v>0</v>
      </c>
      <c r="V701" s="980">
        <f>SUMIFS('E8.b. KKAuf_WAV'!$M$6:$M$405,'E8.b. KKAuf_WAV'!$B$6:$B$405,$C701,'E8.b. KKAuf_WAV'!$E$6:$E$405,$H701,'E8.b. KKAuf_WAV'!$C$6:$C$405,"&lt;&gt;"&amp;"geleistete Anzahlungen auf immaterielle Vermögensgegenstände",'E8.b. KKAuf_WAV'!$C$6:$C$405,"&lt;&gt;"&amp;"geleistete Anzahlungen und Anlagen im Bau des Sachanlagevermögens",'E8.b. KKAuf_WAV'!$C$6:$C$405,"&lt;&gt;"&amp;"Geschäfts- oder Firmenwert")</f>
        <v>0</v>
      </c>
      <c r="W701" s="980">
        <f>SUMIFS('E8.b. KKAuf_WAV'!$M$6:$M$405,'E8.b. KKAuf_WAV'!$B$6:$B$405,$C701,'E8.b. KKAuf_WAV'!$E$6:$E$405,H701,'E8.b. KKAuf_WAV'!$C$6:$C$405,"geleistete Anzahlungen und Anlagen im Bau des Sachanlagevermögens")+ SUMIFS('E8.b. KKAuf_WAV'!$M$6:$M$405,'E8.b. KKAuf_WAV'!$B$6:$B$405,$C701,'E8.b. KKAuf_WAV'!$E$6:$E$405,H701,'E8.b. KKAuf_WAV'!$C$6:$C$405,"geleistete Anzahlungen auf immaterielle Vermögensgegenstände")</f>
        <v>0</v>
      </c>
      <c r="X701" s="980">
        <f>SUMIFS('E8.c. KKAuf_BKZ_NAB_IZ'!$K$6:$K$405,'E8.c. KKAuf_BKZ_NAB_IZ'!$B$6:$B$405,$C701,'E8.c. KKAuf_BKZ_NAB_IZ'!$C$6:$C$405,$H701)</f>
        <v>0</v>
      </c>
      <c r="Y701" s="980">
        <f>SUMIFS('E8.a. KKAuf_SAV'!$Y$6:$Y$2005,'E8.a. KKAuf_SAV'!$B$6:$B$2005,$C701,'E8.a. KKAuf_SAV'!$D$6:$D$2005,$H701)</f>
        <v>0</v>
      </c>
      <c r="Z701" s="980">
        <f>SUMIFS('E8.b. KKAuf_WAV'!$O$6:$O$405,'E8.b. KKAuf_WAV'!$B$6:$B$405,$C701,'E8.b. KKAuf_WAV'!$E$6:$E$405,$H701,'E8.b. KKAuf_WAV'!$C$6:$C$405,"&lt;&gt;"&amp;"geleistete Anzahlungen auf immaterielle Vermögensgegenstände",'E8.b. KKAuf_WAV'!$C$6:$C$405,"&lt;&gt;"&amp;"geleistete Anzahlungen und Anlagen im Bau des Sachanlagevermögens",'E8.b. KKAuf_WAV'!$C$6:$C$405,"&lt;&gt;"&amp;"Geschäfts- oder Firmenwert")</f>
        <v>0</v>
      </c>
      <c r="AA701" s="980">
        <f>SUMIFS('E8.b. KKAuf_WAV'!$O$6:$O$405,'E8.b. KKAuf_WAV'!$B$6:$B$405,$C701,'E8.b. KKAuf_WAV'!$E$6:$E$405,H701,'E8.b. KKAuf_WAV'!$C$6:$C$405,"geleistete Anzahlungen und Anlagen im Bau des Sachanlagevermögens")+ SUMIFS('E8.b. KKAuf_WAV'!$O$6:$O$405,'E8.b. KKAuf_WAV'!$B$6:$B$405,$C701,'E8.b. KKAuf_WAV'!$E$6:$E$405,H701,'E8.b. KKAuf_WAV'!$C$6:$C$405,"geleistete Anzahlungen auf immaterielle Vermögensgegenstände")</f>
        <v>0</v>
      </c>
      <c r="AB701" s="980">
        <f>SUMIFS('E8.c. KKAuf_BKZ_NAB_IZ'!$L$6:$L$405,'E8.c. KKAuf_BKZ_NAB_IZ'!$B$6:$B$405,$C701,'E8.c. KKAuf_BKZ_NAB_IZ'!$C$6:$C$405,$H701)</f>
        <v>0</v>
      </c>
      <c r="AC701" s="974"/>
      <c r="AD701" s="980">
        <f t="shared" si="223"/>
        <v>0</v>
      </c>
      <c r="AE701" s="984">
        <f>$AE$15</f>
        <v>0</v>
      </c>
      <c r="AF701" s="984">
        <f>$AF$15</f>
        <v>0</v>
      </c>
      <c r="AG701" s="984">
        <f>$AG$15</f>
        <v>0</v>
      </c>
      <c r="AH701" s="982">
        <f t="shared" si="224"/>
        <v>0</v>
      </c>
      <c r="AJ701" s="980">
        <f t="shared" si="220"/>
        <v>0</v>
      </c>
      <c r="AK701" s="984">
        <f>$AK$15</f>
        <v>0</v>
      </c>
      <c r="AL701" s="984">
        <f>$AL$15</f>
        <v>0</v>
      </c>
      <c r="AM701" s="984">
        <f>$AM$15</f>
        <v>0</v>
      </c>
      <c r="AN701" s="982">
        <f t="shared" si="221"/>
        <v>0</v>
      </c>
    </row>
    <row r="702" spans="2:40" ht="15" hidden="1" thickBot="1" x14ac:dyDescent="0.25">
      <c r="B702" s="1447"/>
      <c r="C702" s="1002">
        <f>C697</f>
        <v>0</v>
      </c>
      <c r="D702" s="1450"/>
      <c r="E702" s="1408"/>
      <c r="F702" s="1408"/>
      <c r="G702" s="990"/>
      <c r="H702" s="983">
        <v>2027</v>
      </c>
      <c r="I702" s="972"/>
      <c r="J702" s="803">
        <f t="shared" si="222"/>
        <v>0</v>
      </c>
      <c r="K702" s="804"/>
      <c r="L702" s="803">
        <f t="shared" si="229"/>
        <v>0</v>
      </c>
      <c r="M702" s="804"/>
      <c r="N702" s="803">
        <f t="shared" si="219"/>
        <v>0</v>
      </c>
      <c r="O702" s="804"/>
      <c r="P702" s="803">
        <f t="shared" si="232"/>
        <v>0</v>
      </c>
      <c r="Q702" s="760"/>
      <c r="R702" s="980">
        <f>SUMIFS('E8.a. KKAuf_SAV'!$X$6:$X$2005,'E8.a. KKAuf_SAV'!$B$6:$B$2005,$C702,'E8.a. KKAuf_SAV'!$D$6:$D$2005,$H702)</f>
        <v>0</v>
      </c>
      <c r="S702" s="980">
        <f>SUMIFS('E8.b. KKAuf_WAV'!$N$6:$N$405,'E8.b. KKAuf_WAV'!$B$6:$B$405,$C702,'E8.b. KKAuf_WAV'!$E$6:$E$405,H702)-SUMIFS('E8.b. KKAuf_WAV'!$N$6:$N$405,'E8.b. KKAuf_WAV'!$B$6:$B$405,$C702,'E8.b. KKAuf_WAV'!$C$6:$C$405,"Geschäfts- oder Firmenwert",'E8.b. KKAuf_WAV'!$D$6:$D$405,H702)</f>
        <v>0</v>
      </c>
      <c r="T702" s="974"/>
      <c r="U702" s="980">
        <f>SUMIFS('E8.a. KKAuf_SAV'!$W$6:$W$2005,'E8.a. KKAuf_SAV'!$B$6:$B$2005,$C702,'E8.a. KKAuf_SAV'!$D$6:$D$2005,H702)</f>
        <v>0</v>
      </c>
      <c r="V702" s="980">
        <f>SUMIFS('E8.b. KKAuf_WAV'!$M$6:$M$405,'E8.b. KKAuf_WAV'!$B$6:$B$405,$C702,'E8.b. KKAuf_WAV'!$E$6:$E$405,$H702,'E8.b. KKAuf_WAV'!$C$6:$C$405,"&lt;&gt;"&amp;"geleistete Anzahlungen auf immaterielle Vermögensgegenstände",'E8.b. KKAuf_WAV'!$C$6:$C$405,"&lt;&gt;"&amp;"geleistete Anzahlungen und Anlagen im Bau des Sachanlagevermögens",'E8.b. KKAuf_WAV'!$C$6:$C$405,"&lt;&gt;"&amp;"Geschäfts- oder Firmenwert")</f>
        <v>0</v>
      </c>
      <c r="W702" s="980">
        <f>SUMIFS('E8.b. KKAuf_WAV'!$M$6:$M$405,'E8.b. KKAuf_WAV'!$B$6:$B$405,$C702,'E8.b. KKAuf_WAV'!$E$6:$E$405,H702,'E8.b. KKAuf_WAV'!$C$6:$C$405,"geleistete Anzahlungen und Anlagen im Bau des Sachanlagevermögens")+ SUMIFS('E8.b. KKAuf_WAV'!$M$6:$M$405,'E8.b. KKAuf_WAV'!$B$6:$B$405,$C702,'E8.b. KKAuf_WAV'!$E$6:$E$405,H702,'E8.b. KKAuf_WAV'!$C$6:$C$405,"geleistete Anzahlungen auf immaterielle Vermögensgegenstände")</f>
        <v>0</v>
      </c>
      <c r="X702" s="980">
        <f>SUMIFS('E8.c. KKAuf_BKZ_NAB_IZ'!$K$6:$K$405,'E8.c. KKAuf_BKZ_NAB_IZ'!$B$6:$B$405,$C702,'E8.c. KKAuf_BKZ_NAB_IZ'!$C$6:$C$405,$H702)</f>
        <v>0</v>
      </c>
      <c r="Y702" s="980">
        <f>SUMIFS('E8.a. KKAuf_SAV'!$Y$6:$Y$2005,'E8.a. KKAuf_SAV'!$B$6:$B$2005,$C702,'E8.a. KKAuf_SAV'!$D$6:$D$2005,$H702)</f>
        <v>0</v>
      </c>
      <c r="Z702" s="980">
        <f>SUMIFS('E8.b. KKAuf_WAV'!$O$6:$O$405,'E8.b. KKAuf_WAV'!$B$6:$B$405,$C702,'E8.b. KKAuf_WAV'!$E$6:$E$405,$H702,'E8.b. KKAuf_WAV'!$C$6:$C$405,"&lt;&gt;"&amp;"geleistete Anzahlungen auf immaterielle Vermögensgegenstände",'E8.b. KKAuf_WAV'!$C$6:$C$405,"&lt;&gt;"&amp;"geleistete Anzahlungen und Anlagen im Bau des Sachanlagevermögens",'E8.b. KKAuf_WAV'!$C$6:$C$405,"&lt;&gt;"&amp;"Geschäfts- oder Firmenwert")</f>
        <v>0</v>
      </c>
      <c r="AA702" s="980">
        <f>SUMIFS('E8.b. KKAuf_WAV'!$O$6:$O$405,'E8.b. KKAuf_WAV'!$B$6:$B$405,$C702,'E8.b. KKAuf_WAV'!$E$6:$E$405,H702,'E8.b. KKAuf_WAV'!$C$6:$C$405,"geleistete Anzahlungen und Anlagen im Bau des Sachanlagevermögens")+ SUMIFS('E8.b. KKAuf_WAV'!$O$6:$O$405,'E8.b. KKAuf_WAV'!$B$6:$B$405,$C702,'E8.b. KKAuf_WAV'!$E$6:$E$405,H702,'E8.b. KKAuf_WAV'!$C$6:$C$405,"geleistete Anzahlungen auf immaterielle Vermögensgegenstände")</f>
        <v>0</v>
      </c>
      <c r="AB702" s="980">
        <f>SUMIFS('E8.c. KKAuf_BKZ_NAB_IZ'!$L$6:$L$405,'E8.c. KKAuf_BKZ_NAB_IZ'!$B$6:$B$405,$C702,'E8.c. KKAuf_BKZ_NAB_IZ'!$C$6:$C$405,$H702)</f>
        <v>0</v>
      </c>
      <c r="AC702" s="974"/>
      <c r="AD702" s="980">
        <f t="shared" si="223"/>
        <v>0</v>
      </c>
      <c r="AE702" s="984">
        <f>$AE$16</f>
        <v>0</v>
      </c>
      <c r="AF702" s="984">
        <f>$AF$16</f>
        <v>0</v>
      </c>
      <c r="AG702" s="984">
        <f>$AG$16</f>
        <v>0</v>
      </c>
      <c r="AH702" s="982">
        <f t="shared" si="224"/>
        <v>0</v>
      </c>
      <c r="AJ702" s="980">
        <f t="shared" si="220"/>
        <v>0</v>
      </c>
      <c r="AK702" s="984">
        <f>$AK$16</f>
        <v>0</v>
      </c>
      <c r="AL702" s="984">
        <f>$AL$16</f>
        <v>0</v>
      </c>
      <c r="AM702" s="984">
        <f>$AM$16</f>
        <v>0</v>
      </c>
      <c r="AN702" s="982">
        <f t="shared" si="221"/>
        <v>0</v>
      </c>
    </row>
    <row r="703" spans="2:40" ht="15" hidden="1" thickBot="1" x14ac:dyDescent="0.25">
      <c r="B703" s="1448"/>
      <c r="C703" s="1003">
        <f>C697</f>
        <v>0</v>
      </c>
      <c r="D703" s="1451"/>
      <c r="E703" s="1409"/>
      <c r="F703" s="1409"/>
      <c r="G703" s="970"/>
      <c r="H703" s="986">
        <v>2028</v>
      </c>
      <c r="I703" s="972"/>
      <c r="J703" s="815">
        <f t="shared" si="222"/>
        <v>0</v>
      </c>
      <c r="K703" s="804"/>
      <c r="L703" s="814">
        <f t="shared" si="229"/>
        <v>0</v>
      </c>
      <c r="M703" s="804"/>
      <c r="N703" s="814">
        <f t="shared" si="219"/>
        <v>0</v>
      </c>
      <c r="O703" s="804"/>
      <c r="P703" s="814">
        <f t="shared" si="232"/>
        <v>0</v>
      </c>
      <c r="Q703" s="760"/>
      <c r="R703" s="987">
        <f>SUMIFS('E8.a. KKAuf_SAV'!$X$6:$X$2005,'E8.a. KKAuf_SAV'!$B$6:$B$2005,$C703,'E8.a. KKAuf_SAV'!$D$6:$D$2005,$H703)</f>
        <v>0</v>
      </c>
      <c r="S703" s="987">
        <f>SUMIFS('E8.b. KKAuf_WAV'!$N$6:$N$405,'E8.b. KKAuf_WAV'!$B$6:$B$405,$C703,'E8.b. KKAuf_WAV'!$E$6:$E$405,H703)-SUMIFS('E8.b. KKAuf_WAV'!$N$6:$N$405,'E8.b. KKAuf_WAV'!$B$6:$B$405,$C703,'E8.b. KKAuf_WAV'!$C$6:$C$405,"Geschäfts- oder Firmenwert",'E8.b. KKAuf_WAV'!$D$6:$D$405,H703)</f>
        <v>0</v>
      </c>
      <c r="T703" s="974"/>
      <c r="U703" s="987">
        <f>SUMIFS('E8.a. KKAuf_SAV'!$W$6:$W$2005,'E8.a. KKAuf_SAV'!$B$6:$B$2005,$C703,'E8.a. KKAuf_SAV'!$D$6:$D$2005,H703)</f>
        <v>0</v>
      </c>
      <c r="V703" s="987">
        <f>SUMIFS('E8.b. KKAuf_WAV'!$M$6:$M$405,'E8.b. KKAuf_WAV'!$B$6:$B$405,$C703,'E8.b. KKAuf_WAV'!$E$6:$E$405,$H703,'E8.b. KKAuf_WAV'!$C$6:$C$405,"&lt;&gt;"&amp;"geleistete Anzahlungen auf immaterielle Vermögensgegenstände",'E8.b. KKAuf_WAV'!$C$6:$C$405,"&lt;&gt;"&amp;"geleistete Anzahlungen und Anlagen im Bau des Sachanlagevermögens",'E8.b. KKAuf_WAV'!$C$6:$C$405,"&lt;&gt;"&amp;"Geschäfts- oder Firmenwert")</f>
        <v>0</v>
      </c>
      <c r="W703" s="987">
        <f>SUMIFS('E8.b. KKAuf_WAV'!$M$6:$M$405,'E8.b. KKAuf_WAV'!$B$6:$B$405,$C703,'E8.b. KKAuf_WAV'!$E$6:$E$405,H703,'E8.b. KKAuf_WAV'!$C$6:$C$405,"geleistete Anzahlungen und Anlagen im Bau des Sachanlagevermögens")+ SUMIFS('E8.b. KKAuf_WAV'!$M$6:$M$405,'E8.b. KKAuf_WAV'!$B$6:$B$405,$C703,'E8.b. KKAuf_WAV'!$E$6:$E$405,H703,'E8.b. KKAuf_WAV'!$C$6:$C$405,"geleistete Anzahlungen auf immaterielle Vermögensgegenstände")</f>
        <v>0</v>
      </c>
      <c r="X703" s="987">
        <f>SUMIFS('E8.c. KKAuf_BKZ_NAB_IZ'!$K$6:$K$405,'E8.c. KKAuf_BKZ_NAB_IZ'!$B$6:$B$405,$C703,'E8.c. KKAuf_BKZ_NAB_IZ'!$C$6:$C$405,$H703)</f>
        <v>0</v>
      </c>
      <c r="Y703" s="987">
        <f>SUMIFS('E8.a. KKAuf_SAV'!$Y$6:$Y$2005,'E8.a. KKAuf_SAV'!$B$6:$B$2005,$C703,'E8.a. KKAuf_SAV'!$D$6:$D$2005,$H703)</f>
        <v>0</v>
      </c>
      <c r="Z703" s="987">
        <f>SUMIFS('E8.b. KKAuf_WAV'!$O$6:$O$405,'E8.b. KKAuf_WAV'!$B$6:$B$405,$C703,'E8.b. KKAuf_WAV'!$E$6:$E$405,$H703,'E8.b. KKAuf_WAV'!$C$6:$C$405,"&lt;&gt;"&amp;"geleistete Anzahlungen auf immaterielle Vermögensgegenstände",'E8.b. KKAuf_WAV'!$C$6:$C$405,"&lt;&gt;"&amp;"geleistete Anzahlungen und Anlagen im Bau des Sachanlagevermögens",'E8.b. KKAuf_WAV'!$C$6:$C$405,"&lt;&gt;"&amp;"Geschäfts- oder Firmenwert")</f>
        <v>0</v>
      </c>
      <c r="AA703" s="987">
        <f>SUMIFS('E8.b. KKAuf_WAV'!$O$6:$O$405,'E8.b. KKAuf_WAV'!$B$6:$B$405,$C703,'E8.b. KKAuf_WAV'!$E$6:$E$405,H703,'E8.b. KKAuf_WAV'!$C$6:$C$405,"geleistete Anzahlungen und Anlagen im Bau des Sachanlagevermögens")+ SUMIFS('E8.b. KKAuf_WAV'!$O$6:$O$405,'E8.b. KKAuf_WAV'!$B$6:$B$405,$C703,'E8.b. KKAuf_WAV'!$E$6:$E$405,H703,'E8.b. KKAuf_WAV'!$C$6:$C$405,"geleistete Anzahlungen auf immaterielle Vermögensgegenstände")</f>
        <v>0</v>
      </c>
      <c r="AB703" s="987">
        <f>SUMIFS('E8.c. KKAuf_BKZ_NAB_IZ'!$L$6:$L$405,'E8.c. KKAuf_BKZ_NAB_IZ'!$B$6:$B$405,$C703,'E8.c. KKAuf_BKZ_NAB_IZ'!$C$6:$C$405,$H703)</f>
        <v>0</v>
      </c>
      <c r="AC703" s="974"/>
      <c r="AD703" s="987">
        <f t="shared" si="223"/>
        <v>0</v>
      </c>
      <c r="AE703" s="988">
        <f>$AE$17</f>
        <v>0</v>
      </c>
      <c r="AF703" s="988">
        <f>$AF$17</f>
        <v>0</v>
      </c>
      <c r="AG703" s="988">
        <f>$AG$17</f>
        <v>0</v>
      </c>
      <c r="AH703" s="989">
        <f t="shared" si="224"/>
        <v>0</v>
      </c>
      <c r="AJ703" s="987">
        <f t="shared" si="220"/>
        <v>0</v>
      </c>
      <c r="AK703" s="988">
        <f>$AK$17</f>
        <v>0</v>
      </c>
      <c r="AL703" s="988">
        <f>$AL$17</f>
        <v>0</v>
      </c>
      <c r="AM703" s="988">
        <f>$AM$17</f>
        <v>0</v>
      </c>
      <c r="AN703" s="989">
        <f t="shared" si="221"/>
        <v>0</v>
      </c>
    </row>
    <row r="704" spans="2:40" ht="14.25" customHeight="1" x14ac:dyDescent="0.2">
      <c r="B704" s="1446"/>
      <c r="C704" s="1001">
        <f>B704</f>
        <v>0</v>
      </c>
      <c r="D704" s="1449"/>
      <c r="E704" s="1407"/>
      <c r="F704" s="1410"/>
      <c r="G704" s="990"/>
      <c r="H704" s="991">
        <v>2022</v>
      </c>
      <c r="I704" s="972"/>
      <c r="J704" s="813">
        <f t="shared" si="222"/>
        <v>0</v>
      </c>
      <c r="K704" s="804"/>
      <c r="L704" s="813">
        <f t="shared" si="229"/>
        <v>0</v>
      </c>
      <c r="M704" s="804"/>
      <c r="N704" s="813">
        <f t="shared" si="219"/>
        <v>0</v>
      </c>
      <c r="O704" s="804"/>
      <c r="P704" s="813">
        <f t="shared" ref="P704:P710" si="233">IFERROR((AJ704*AK704+AD704*AE704)*0.4*0.035*$F$704,0)</f>
        <v>0</v>
      </c>
      <c r="Q704" s="760"/>
      <c r="R704" s="992">
        <f>SUMIFS('E8.a. KKAuf_SAV'!$X$6:$X$2005,'E8.a. KKAuf_SAV'!$B$6:$B$2005,$C704,'E8.a. KKAuf_SAV'!$D$6:$D$2005,$H704)</f>
        <v>0</v>
      </c>
      <c r="S704" s="992">
        <f>SUMIFS('E8.b. KKAuf_WAV'!$N$6:$N$405,'E8.b. KKAuf_WAV'!$B$6:$B$405,$C704,'E8.b. KKAuf_WAV'!$E$6:$E$405,H704)-SUMIFS('E8.b. KKAuf_WAV'!$N$6:$N$405,'E8.b. KKAuf_WAV'!$B$6:$B$405,$C704,'E8.b. KKAuf_WAV'!$C$6:$C$405,"Geschäfts- oder Firmenwert",'E8.b. KKAuf_WAV'!$D$6:$D$405,H704)</f>
        <v>0</v>
      </c>
      <c r="T704" s="974"/>
      <c r="U704" s="992">
        <f>SUMIFS('E8.a. KKAuf_SAV'!$W$6:$W$2005,'E8.a. KKAuf_SAV'!$B$6:$B$2005,$C704,'E8.a. KKAuf_SAV'!$D$6:$D$2005,H704)</f>
        <v>0</v>
      </c>
      <c r="V704" s="992">
        <f>SUMIFS('E8.b. KKAuf_WAV'!$M$6:$M$405,'E8.b. KKAuf_WAV'!$B$6:$B$405,$C704,'E8.b. KKAuf_WAV'!$E$6:$E$405,$H704,'E8.b. KKAuf_WAV'!$C$6:$C$405,"&lt;&gt;"&amp;"geleistete Anzahlungen auf immaterielle Vermögensgegenstände",'E8.b. KKAuf_WAV'!$C$6:$C$405,"&lt;&gt;"&amp;"geleistete Anzahlungen und Anlagen im Bau des Sachanlagevermögens",'E8.b. KKAuf_WAV'!$C$6:$C$405,"&lt;&gt;"&amp;"Geschäfts- oder Firmenwert")</f>
        <v>0</v>
      </c>
      <c r="W704" s="992">
        <f>SUMIFS('E8.b. KKAuf_WAV'!$M$6:$M$405,'E8.b. KKAuf_WAV'!$B$6:$B$405,$C704,'E8.b. KKAuf_WAV'!$E$6:$E$405,Listen!$AA$3,'E8.b. KKAuf_WAV'!$C$6:$C$405,"geleistete Anzahlungen und Anlagen im Bau des Sachanlagevermögens")+ SUMIFS('E8.b. KKAuf_WAV'!$M$6:$M$405,'E8.b. KKAuf_WAV'!$B$6:$B$405,$C704,'E8.b. KKAuf_WAV'!$E$6:$E$405,Listen!$AA$3,'E8.b. KKAuf_WAV'!$C$6:$C$405,"geleistete Anzahlungen auf immaterielle Vermögensgegenstände")</f>
        <v>0</v>
      </c>
      <c r="X704" s="992">
        <f>SUMIFS('E8.c. KKAuf_BKZ_NAB_IZ'!$K$6:$K$405,'E8.c. KKAuf_BKZ_NAB_IZ'!$B$6:$B$405,$C704,'E8.c. KKAuf_BKZ_NAB_IZ'!$C$6:$C$405,$H704)</f>
        <v>0</v>
      </c>
      <c r="Y704" s="992">
        <f>SUMIFS('E8.a. KKAuf_SAV'!$Y$6:$Y$2005,'E8.a. KKAuf_SAV'!$B$6:$B$2005,$C704,'E8.a. KKAuf_SAV'!$D$6:$D$2005,$H704)</f>
        <v>0</v>
      </c>
      <c r="Z704" s="992">
        <f>SUMIFS('E8.b. KKAuf_WAV'!$O$6:$O$405,'E8.b. KKAuf_WAV'!$B$6:$B$405,$C704,'E8.b. KKAuf_WAV'!$E$6:$E$405,$H704,'E8.b. KKAuf_WAV'!$C$6:$C$405,"&lt;&gt;"&amp;"geleistete Anzahlungen auf immaterielle Vermögensgegenstände",'E8.b. KKAuf_WAV'!$C$6:$C$405,"&lt;&gt;"&amp;"geleistete Anzahlungen und Anlagen im Bau des Sachanlagevermögens",'E8.b. KKAuf_WAV'!$C$6:$C$405,"&lt;&gt;"&amp;"Geschäfts- oder Firmenwert")</f>
        <v>0</v>
      </c>
      <c r="AA704" s="992">
        <f>SUMIFS('E8.b. KKAuf_WAV'!$O$6:$O$405,'E8.b. KKAuf_WAV'!$B$6:$B$405,$C704,'E8.b. KKAuf_WAV'!$E$6:$E$405,Listen!$AA$3,'E8.b. KKAuf_WAV'!$C$6:$C$405,"geleistete Anzahlungen und Anlagen im Bau des Sachanlagevermögens")+ SUMIFS('E8.b. KKAuf_WAV'!$O$6:$O$405,'E8.b. KKAuf_WAV'!$B$6:$B$405,$C704,'E8.b. KKAuf_WAV'!$E$6:$E$405,Listen!$AA$3,'E8.b. KKAuf_WAV'!$C$6:$C$405,"geleistete Anzahlungen auf immaterielle Vermögensgegenstände")</f>
        <v>0</v>
      </c>
      <c r="AB704" s="992">
        <f>SUMIFS('E8.c. KKAuf_BKZ_NAB_IZ'!$L$6:$L$405,'E8.c. KKAuf_BKZ_NAB_IZ'!$B$6:$B$405,$C704,'E8.c. KKAuf_BKZ_NAB_IZ'!$C$6:$C$405,$H704)</f>
        <v>0</v>
      </c>
      <c r="AC704" s="974"/>
      <c r="AD704" s="992">
        <f t="shared" si="223"/>
        <v>0</v>
      </c>
      <c r="AE704" s="993">
        <f>$AE$11</f>
        <v>5.0700000000000002E-2</v>
      </c>
      <c r="AF704" s="993">
        <f>$AF$11</f>
        <v>1.7100000000000001E-2</v>
      </c>
      <c r="AG704" s="993">
        <f>$AG$11</f>
        <v>3.0499999999999999E-2</v>
      </c>
      <c r="AH704" s="994">
        <f t="shared" si="224"/>
        <v>0</v>
      </c>
      <c r="AJ704" s="992">
        <f t="shared" si="220"/>
        <v>0</v>
      </c>
      <c r="AK704" s="993">
        <f>$AK$11</f>
        <v>5.0700000000000002E-2</v>
      </c>
      <c r="AL704" s="993">
        <f>$AL$11</f>
        <v>1.7100000000000001E-2</v>
      </c>
      <c r="AM704" s="993">
        <f>$AM$11</f>
        <v>3.0499999999999999E-2</v>
      </c>
      <c r="AN704" s="994">
        <f t="shared" si="221"/>
        <v>0</v>
      </c>
    </row>
    <row r="705" spans="2:40" x14ac:dyDescent="0.2">
      <c r="B705" s="1447"/>
      <c r="C705" s="1002">
        <f>C704</f>
        <v>0</v>
      </c>
      <c r="D705" s="1450"/>
      <c r="E705" s="1408"/>
      <c r="F705" s="1408"/>
      <c r="G705" s="990"/>
      <c r="H705" s="983">
        <v>2023</v>
      </c>
      <c r="I705" s="972"/>
      <c r="J705" s="805">
        <f t="shared" si="222"/>
        <v>0</v>
      </c>
      <c r="K705" s="804"/>
      <c r="L705" s="803">
        <f t="shared" si="229"/>
        <v>0</v>
      </c>
      <c r="M705" s="804"/>
      <c r="N705" s="803">
        <f t="shared" si="219"/>
        <v>0</v>
      </c>
      <c r="O705" s="804"/>
      <c r="P705" s="803">
        <f t="shared" si="233"/>
        <v>0</v>
      </c>
      <c r="Q705" s="760"/>
      <c r="R705" s="980">
        <f>SUMIFS('E8.a. KKAuf_SAV'!$X$6:$X$2005,'E8.a. KKAuf_SAV'!$B$6:$B$2005,$C705,'E8.a. KKAuf_SAV'!$D$6:$D$2005,$H705)</f>
        <v>0</v>
      </c>
      <c r="S705" s="980">
        <f>SUMIFS('E8.b. KKAuf_WAV'!$N$6:$N$405,'E8.b. KKAuf_WAV'!$B$6:$B$405,$C705,'E8.b. KKAuf_WAV'!$E$6:$E$405,H705)-SUMIFS('E8.b. KKAuf_WAV'!$N$6:$N$405,'E8.b. KKAuf_WAV'!$B$6:$B$405,$C705,'E8.b. KKAuf_WAV'!$C$6:$C$405,"Geschäfts- oder Firmenwert",'E8.b. KKAuf_WAV'!$D$6:$D$405,H705)</f>
        <v>0</v>
      </c>
      <c r="T705" s="974"/>
      <c r="U705" s="980">
        <f>SUMIFS('E8.a. KKAuf_SAV'!$W$6:$W$2005,'E8.a. KKAuf_SAV'!$B$6:$B$2005,$C705,'E8.a. KKAuf_SAV'!$D$6:$D$2005,H705)</f>
        <v>0</v>
      </c>
      <c r="V705" s="980">
        <f>SUMIFS('E8.b. KKAuf_WAV'!$M$6:$M$405,'E8.b. KKAuf_WAV'!$B$6:$B$405,$C705,'E8.b. KKAuf_WAV'!$E$6:$E$405,$H705,'E8.b. KKAuf_WAV'!$C$6:$C$405,"&lt;&gt;"&amp;"geleistete Anzahlungen auf immaterielle Vermögensgegenstände",'E8.b. KKAuf_WAV'!$C$6:$C$405,"&lt;&gt;"&amp;"geleistete Anzahlungen und Anlagen im Bau des Sachanlagevermögens",'E8.b. KKAuf_WAV'!$C$6:$C$405,"&lt;&gt;"&amp;"Geschäfts- oder Firmenwert")</f>
        <v>0</v>
      </c>
      <c r="W705" s="980"/>
      <c r="X705" s="980">
        <f>SUMIFS('E8.c. KKAuf_BKZ_NAB_IZ'!$K$6:$K$405,'E8.c. KKAuf_BKZ_NAB_IZ'!$B$6:$B$405,$C705,'E8.c. KKAuf_BKZ_NAB_IZ'!$C$6:$C$405,$H705)</f>
        <v>0</v>
      </c>
      <c r="Y705" s="980">
        <f>SUMIFS('E8.a. KKAuf_SAV'!$Y$6:$Y$2005,'E8.a. KKAuf_SAV'!$B$6:$B$2005,$C705,'E8.a. KKAuf_SAV'!$D$6:$D$2005,$H705)</f>
        <v>0</v>
      </c>
      <c r="Z705" s="980">
        <f>SUMIFS('E8.b. KKAuf_WAV'!$O$6:$O$405,'E8.b. KKAuf_WAV'!$B$6:$B$405,$C705,'E8.b. KKAuf_WAV'!$E$6:$E$405,$H705,'E8.b. KKAuf_WAV'!$C$6:$C$405,"&lt;&gt;"&amp;"geleistete Anzahlungen auf immaterielle Vermögensgegenstände",'E8.b. KKAuf_WAV'!$C$6:$C$405,"&lt;&gt;"&amp;"geleistete Anzahlungen und Anlagen im Bau des Sachanlagevermögens",'E8.b. KKAuf_WAV'!$C$6:$C$405,"&lt;&gt;"&amp;"Geschäfts- oder Firmenwert")</f>
        <v>0</v>
      </c>
      <c r="AA705" s="980"/>
      <c r="AB705" s="980">
        <f>SUMIFS('E8.c. KKAuf_BKZ_NAB_IZ'!$L$6:$L$405,'E8.c. KKAuf_BKZ_NAB_IZ'!$B$6:$B$405,$C705,'E8.c. KKAuf_BKZ_NAB_IZ'!$C$6:$C$405,$H705)</f>
        <v>0</v>
      </c>
      <c r="AC705" s="974"/>
      <c r="AD705" s="980">
        <f t="shared" si="223"/>
        <v>0</v>
      </c>
      <c r="AE705" s="984">
        <f>$AE$12</f>
        <v>5.0700000000000002E-2</v>
      </c>
      <c r="AF705" s="984">
        <f>$AF$12</f>
        <v>1.7100000000000001E-2</v>
      </c>
      <c r="AG705" s="984">
        <f>$AG$12</f>
        <v>3.0499999999999999E-2</v>
      </c>
      <c r="AH705" s="982">
        <f t="shared" si="224"/>
        <v>0</v>
      </c>
      <c r="AJ705" s="980"/>
      <c r="AK705" s="984">
        <f>$AK$12</f>
        <v>5.0700000000000002E-2</v>
      </c>
      <c r="AL705" s="984">
        <f>$AL$12</f>
        <v>1.7100000000000001E-2</v>
      </c>
      <c r="AM705" s="984">
        <f>$AM$12</f>
        <v>3.0499999999999999E-2</v>
      </c>
      <c r="AN705" s="982">
        <f t="shared" si="221"/>
        <v>0</v>
      </c>
    </row>
    <row r="706" spans="2:40" x14ac:dyDescent="0.2">
      <c r="B706" s="1447"/>
      <c r="C706" s="1002">
        <f>C704</f>
        <v>0</v>
      </c>
      <c r="D706" s="1450"/>
      <c r="E706" s="1408"/>
      <c r="F706" s="1408"/>
      <c r="G706" s="990"/>
      <c r="H706" s="983">
        <v>2024</v>
      </c>
      <c r="I706" s="972"/>
      <c r="J706" s="803">
        <f t="shared" si="222"/>
        <v>0</v>
      </c>
      <c r="K706" s="804"/>
      <c r="L706" s="803">
        <f t="shared" si="229"/>
        <v>0</v>
      </c>
      <c r="M706" s="804"/>
      <c r="N706" s="803">
        <f t="shared" si="219"/>
        <v>0</v>
      </c>
      <c r="O706" s="804"/>
      <c r="P706" s="803">
        <f t="shared" si="233"/>
        <v>0</v>
      </c>
      <c r="Q706" s="760"/>
      <c r="R706" s="980">
        <f>SUMIFS('E8.a. KKAuf_SAV'!$X$6:$X$2005,'E8.a. KKAuf_SAV'!$B$6:$B$2005,$C706,'E8.a. KKAuf_SAV'!$D$6:$D$2005,$H706)</f>
        <v>0</v>
      </c>
      <c r="S706" s="980">
        <f>SUMIFS('E8.b. KKAuf_WAV'!$N$6:$N$405,'E8.b. KKAuf_WAV'!$B$6:$B$405,$C706,'E8.b. KKAuf_WAV'!$E$6:$E$405,H706)-SUMIFS('E8.b. KKAuf_WAV'!$N$6:$N$405,'E8.b. KKAuf_WAV'!$B$6:$B$405,$C706,'E8.b. KKAuf_WAV'!$C$6:$C$405,"Geschäfts- oder Firmenwert",'E8.b. KKAuf_WAV'!$D$6:$D$405,H706)</f>
        <v>0</v>
      </c>
      <c r="T706" s="974"/>
      <c r="U706" s="980">
        <f>SUMIFS('E8.a. KKAuf_SAV'!$W$6:$W$2005,'E8.a. KKAuf_SAV'!$B$6:$B$2005,$C706,'E8.a. KKAuf_SAV'!$D$6:$D$2005,H706)</f>
        <v>0</v>
      </c>
      <c r="V706" s="980">
        <f>SUMIFS('E8.b. KKAuf_WAV'!$M$6:$M$405,'E8.b. KKAuf_WAV'!$B$6:$B$405,$C706,'E8.b. KKAuf_WAV'!$E$6:$E$405,$H706,'E8.b. KKAuf_WAV'!$C$6:$C$405,"&lt;&gt;"&amp;"geleistete Anzahlungen auf immaterielle Vermögensgegenstände",'E8.b. KKAuf_WAV'!$C$6:$C$405,"&lt;&gt;"&amp;"geleistete Anzahlungen und Anlagen im Bau des Sachanlagevermögens",'E8.b. KKAuf_WAV'!$C$6:$C$405,"&lt;&gt;"&amp;"Geschäfts- oder Firmenwert")</f>
        <v>0</v>
      </c>
      <c r="W706" s="980">
        <f>SUMIFS('E8.b. KKAuf_WAV'!$M$6:$M$405,'E8.b. KKAuf_WAV'!$B$6:$B$405,$C706,'E8.b. KKAuf_WAV'!$E$6:$E$405,H706,'E8.b. KKAuf_WAV'!$C$6:$C$405,"geleistete Anzahlungen und Anlagen im Bau des Sachanlagevermögens")+ SUMIFS('E8.b. KKAuf_WAV'!$M$6:$M$405,'E8.b. KKAuf_WAV'!$B$6:$B$405,$C706,'E8.b. KKAuf_WAV'!$E$6:$E$405,H706,'E8.b. KKAuf_WAV'!$C$6:$C$405,"geleistete Anzahlungen auf immaterielle Vermögensgegenstände")</f>
        <v>0</v>
      </c>
      <c r="X706" s="980">
        <f>SUMIFS('E8.c. KKAuf_BKZ_NAB_IZ'!$K$6:$K$405,'E8.c. KKAuf_BKZ_NAB_IZ'!$B$6:$B$405,$C706,'E8.c. KKAuf_BKZ_NAB_IZ'!$C$6:$C$405,$H706)</f>
        <v>0</v>
      </c>
      <c r="Y706" s="980">
        <f>SUMIFS('E8.a. KKAuf_SAV'!$Y$6:$Y$2005,'E8.a. KKAuf_SAV'!$B$6:$B$2005,$C706,'E8.a. KKAuf_SAV'!$D$6:$D$2005,$H706)</f>
        <v>0</v>
      </c>
      <c r="Z706" s="980">
        <f>SUMIFS('E8.b. KKAuf_WAV'!$O$6:$O$405,'E8.b. KKAuf_WAV'!$B$6:$B$405,$C706,'E8.b. KKAuf_WAV'!$E$6:$E$405,$H706,'E8.b. KKAuf_WAV'!$C$6:$C$405,"&lt;&gt;"&amp;"geleistete Anzahlungen auf immaterielle Vermögensgegenstände",'E8.b. KKAuf_WAV'!$C$6:$C$405,"&lt;&gt;"&amp;"geleistete Anzahlungen und Anlagen im Bau des Sachanlagevermögens",'E8.b. KKAuf_WAV'!$C$6:$C$405,"&lt;&gt;"&amp;"Geschäfts- oder Firmenwert")</f>
        <v>0</v>
      </c>
      <c r="AA706" s="980">
        <f>SUMIFS('E8.b. KKAuf_WAV'!$O$6:$O$405,'E8.b. KKAuf_WAV'!$B$6:$B$405,$C706,'E8.b. KKAuf_WAV'!$E$6:$E$405,H706,'E8.b. KKAuf_WAV'!$C$6:$C$405,"geleistete Anzahlungen und Anlagen im Bau des Sachanlagevermögens")+ SUMIFS('E8.b. KKAuf_WAV'!$O$6:$O$405,'E8.b. KKAuf_WAV'!$B$6:$B$405,$C706,'E8.b. KKAuf_WAV'!$E$6:$E$405,H706,'E8.b. KKAuf_WAV'!$C$6:$C$405,"geleistete Anzahlungen auf immaterielle Vermögensgegenstände")</f>
        <v>0</v>
      </c>
      <c r="AB706" s="980">
        <f>SUMIFS('E8.c. KKAuf_BKZ_NAB_IZ'!$L$6:$L$405,'E8.c. KKAuf_BKZ_NAB_IZ'!$B$6:$B$405,$C706,'E8.c. KKAuf_BKZ_NAB_IZ'!$C$6:$C$405,$H706)</f>
        <v>0</v>
      </c>
      <c r="AC706" s="974"/>
      <c r="AD706" s="980">
        <f t="shared" si="223"/>
        <v>0</v>
      </c>
      <c r="AE706" s="984">
        <f>$AE$13</f>
        <v>6.93E-2</v>
      </c>
      <c r="AF706" s="984">
        <f>$AF$13</f>
        <v>3.8699999999999998E-2</v>
      </c>
      <c r="AG706" s="984">
        <f>$AG$13</f>
        <v>5.0900000000000001E-2</v>
      </c>
      <c r="AH706" s="982">
        <f t="shared" si="224"/>
        <v>0</v>
      </c>
      <c r="AJ706" s="980">
        <f t="shared" si="220"/>
        <v>0</v>
      </c>
      <c r="AK706" s="984">
        <f>$AK$13</f>
        <v>7.0099999999999996E-2</v>
      </c>
      <c r="AL706" s="984">
        <f>$AL$13</f>
        <v>3.6600000000000001E-2</v>
      </c>
      <c r="AM706" s="984">
        <f>$AM$13</f>
        <v>0.05</v>
      </c>
      <c r="AN706" s="982">
        <f t="shared" si="221"/>
        <v>0</v>
      </c>
    </row>
    <row r="707" spans="2:40" ht="15" thickBot="1" x14ac:dyDescent="0.25">
      <c r="B707" s="1447"/>
      <c r="C707" s="1002">
        <f>C704</f>
        <v>0</v>
      </c>
      <c r="D707" s="1450"/>
      <c r="E707" s="1408"/>
      <c r="F707" s="1408"/>
      <c r="G707" s="990"/>
      <c r="H707" s="983">
        <v>2025</v>
      </c>
      <c r="I707" s="972"/>
      <c r="J707" s="803">
        <f t="shared" si="222"/>
        <v>0</v>
      </c>
      <c r="K707" s="804"/>
      <c r="L707" s="803">
        <f t="shared" si="229"/>
        <v>0</v>
      </c>
      <c r="M707" s="804"/>
      <c r="N707" s="803">
        <f t="shared" si="219"/>
        <v>0</v>
      </c>
      <c r="O707" s="804"/>
      <c r="P707" s="803">
        <f t="shared" si="233"/>
        <v>0</v>
      </c>
      <c r="Q707" s="760"/>
      <c r="R707" s="980">
        <f>SUMIFS('E8.a. KKAuf_SAV'!$X$6:$X$2005,'E8.a. KKAuf_SAV'!$B$6:$B$2005,$C707,'E8.a. KKAuf_SAV'!$D$6:$D$2005,$H707)</f>
        <v>0</v>
      </c>
      <c r="S707" s="980">
        <f>SUMIFS('E8.b. KKAuf_WAV'!$N$6:$N$405,'E8.b. KKAuf_WAV'!$B$6:$B$405,$C707,'E8.b. KKAuf_WAV'!$E$6:$E$405,H707)-SUMIFS('E8.b. KKAuf_WAV'!$N$6:$N$405,'E8.b. KKAuf_WAV'!$B$6:$B$405,$C707,'E8.b. KKAuf_WAV'!$C$6:$C$405,"Geschäfts- oder Firmenwert",'E8.b. KKAuf_WAV'!$D$6:$D$405,H707)</f>
        <v>0</v>
      </c>
      <c r="T707" s="974"/>
      <c r="U707" s="980">
        <f>SUMIFS('E8.a. KKAuf_SAV'!$W$6:$W$2005,'E8.a. KKAuf_SAV'!$B$6:$B$2005,$C707,'E8.a. KKAuf_SAV'!$D$6:$D$2005,H707)</f>
        <v>0</v>
      </c>
      <c r="V707" s="980">
        <f>SUMIFS('E8.b. KKAuf_WAV'!$M$6:$M$405,'E8.b. KKAuf_WAV'!$B$6:$B$405,$C707,'E8.b. KKAuf_WAV'!$E$6:$E$405,$H707,'E8.b. KKAuf_WAV'!$C$6:$C$405,"&lt;&gt;"&amp;"geleistete Anzahlungen auf immaterielle Vermögensgegenstände",'E8.b. KKAuf_WAV'!$C$6:$C$405,"&lt;&gt;"&amp;"geleistete Anzahlungen und Anlagen im Bau des Sachanlagevermögens",'E8.b. KKAuf_WAV'!$C$6:$C$405,"&lt;&gt;"&amp;"Geschäfts- oder Firmenwert")</f>
        <v>0</v>
      </c>
      <c r="W707" s="980">
        <f>SUMIFS('E8.b. KKAuf_WAV'!$M$6:$M$405,'E8.b. KKAuf_WAV'!$B$6:$B$405,$C707,'E8.b. KKAuf_WAV'!$E$6:$E$405,H707,'E8.b. KKAuf_WAV'!$C$6:$C$405,"geleistete Anzahlungen und Anlagen im Bau des Sachanlagevermögens")+ SUMIFS('E8.b. KKAuf_WAV'!$M$6:$M$405,'E8.b. KKAuf_WAV'!$B$6:$B$405,$C707,'E8.b. KKAuf_WAV'!$E$6:$E$405,H707,'E8.b. KKAuf_WAV'!$C$6:$C$405,"geleistete Anzahlungen auf immaterielle Vermögensgegenstände")</f>
        <v>0</v>
      </c>
      <c r="X707" s="980">
        <f>SUMIFS('E8.c. KKAuf_BKZ_NAB_IZ'!$K$6:$K$405,'E8.c. KKAuf_BKZ_NAB_IZ'!$B$6:$B$405,$C707,'E8.c. KKAuf_BKZ_NAB_IZ'!$C$6:$C$405,$H707)</f>
        <v>0</v>
      </c>
      <c r="Y707" s="980">
        <f>SUMIFS('E8.a. KKAuf_SAV'!$Y$6:$Y$2005,'E8.a. KKAuf_SAV'!$B$6:$B$2005,$C707,'E8.a. KKAuf_SAV'!$D$6:$D$2005,$H707)</f>
        <v>0</v>
      </c>
      <c r="Z707" s="980">
        <f>SUMIFS('E8.b. KKAuf_WAV'!$O$6:$O$405,'E8.b. KKAuf_WAV'!$B$6:$B$405,$C707,'E8.b. KKAuf_WAV'!$E$6:$E$405,$H707,'E8.b. KKAuf_WAV'!$C$6:$C$405,"&lt;&gt;"&amp;"geleistete Anzahlungen auf immaterielle Vermögensgegenstände",'E8.b. KKAuf_WAV'!$C$6:$C$405,"&lt;&gt;"&amp;"geleistete Anzahlungen und Anlagen im Bau des Sachanlagevermögens",'E8.b. KKAuf_WAV'!$C$6:$C$405,"&lt;&gt;"&amp;"Geschäfts- oder Firmenwert")</f>
        <v>0</v>
      </c>
      <c r="AA707" s="980">
        <f>SUMIFS('E8.b. KKAuf_WAV'!$O$6:$O$405,'E8.b. KKAuf_WAV'!$B$6:$B$405,$C707,'E8.b. KKAuf_WAV'!$E$6:$E$405,H707,'E8.b. KKAuf_WAV'!$C$6:$C$405,"geleistete Anzahlungen und Anlagen im Bau des Sachanlagevermögens")+ SUMIFS('E8.b. KKAuf_WAV'!$O$6:$O$405,'E8.b. KKAuf_WAV'!$B$6:$B$405,$C707,'E8.b. KKAuf_WAV'!$E$6:$E$405,H707,'E8.b. KKAuf_WAV'!$C$6:$C$405,"geleistete Anzahlungen auf immaterielle Vermögensgegenstände")</f>
        <v>0</v>
      </c>
      <c r="AB707" s="980">
        <f>SUMIFS('E8.c. KKAuf_BKZ_NAB_IZ'!$L$6:$L$405,'E8.c. KKAuf_BKZ_NAB_IZ'!$B$6:$B$405,$C707,'E8.c. KKAuf_BKZ_NAB_IZ'!$C$6:$C$405,$H707)</f>
        <v>0</v>
      </c>
      <c r="AC707" s="974"/>
      <c r="AD707" s="980">
        <f t="shared" si="223"/>
        <v>0</v>
      </c>
      <c r="AE707" s="984">
        <f>$AE$14</f>
        <v>7.0099999999999996E-2</v>
      </c>
      <c r="AF707" s="984">
        <f>$AF$14</f>
        <v>3.6600000000000001E-2</v>
      </c>
      <c r="AG707" s="984">
        <f>$AG$14</f>
        <v>0.05</v>
      </c>
      <c r="AH707" s="982">
        <f t="shared" si="224"/>
        <v>0</v>
      </c>
      <c r="AJ707" s="980">
        <f t="shared" si="220"/>
        <v>0</v>
      </c>
      <c r="AK707" s="984">
        <f>$AK$14</f>
        <v>7.0099999999999996E-2</v>
      </c>
      <c r="AL707" s="984">
        <f>$AL$14</f>
        <v>3.6600000000000001E-2</v>
      </c>
      <c r="AM707" s="984">
        <f>$AM$14</f>
        <v>0.05</v>
      </c>
      <c r="AN707" s="982">
        <f t="shared" si="221"/>
        <v>0</v>
      </c>
    </row>
    <row r="708" spans="2:40" ht="15" hidden="1" thickBot="1" x14ac:dyDescent="0.25">
      <c r="B708" s="1447"/>
      <c r="C708" s="1002">
        <f>C704</f>
        <v>0</v>
      </c>
      <c r="D708" s="1450"/>
      <c r="E708" s="1408"/>
      <c r="F708" s="1408"/>
      <c r="G708" s="990"/>
      <c r="H708" s="983">
        <v>2026</v>
      </c>
      <c r="I708" s="972"/>
      <c r="J708" s="803">
        <f t="shared" si="222"/>
        <v>0</v>
      </c>
      <c r="K708" s="804"/>
      <c r="L708" s="803">
        <f t="shared" si="229"/>
        <v>0</v>
      </c>
      <c r="M708" s="804"/>
      <c r="N708" s="803">
        <f t="shared" si="219"/>
        <v>0</v>
      </c>
      <c r="O708" s="804"/>
      <c r="P708" s="803">
        <f t="shared" si="233"/>
        <v>0</v>
      </c>
      <c r="Q708" s="760"/>
      <c r="R708" s="980">
        <f>SUMIFS('E8.a. KKAuf_SAV'!$X$6:$X$2005,'E8.a. KKAuf_SAV'!$B$6:$B$2005,$C708,'E8.a. KKAuf_SAV'!$D$6:$D$2005,$H708)</f>
        <v>0</v>
      </c>
      <c r="S708" s="980">
        <f>SUMIFS('E8.b. KKAuf_WAV'!$N$6:$N$405,'E8.b. KKAuf_WAV'!$B$6:$B$405,$C708,'E8.b. KKAuf_WAV'!$E$6:$E$405,H708)-SUMIFS('E8.b. KKAuf_WAV'!$N$6:$N$405,'E8.b. KKAuf_WAV'!$B$6:$B$405,$C708,'E8.b. KKAuf_WAV'!$C$6:$C$405,"Geschäfts- oder Firmenwert",'E8.b. KKAuf_WAV'!$D$6:$D$405,H708)</f>
        <v>0</v>
      </c>
      <c r="T708" s="974"/>
      <c r="U708" s="980">
        <f>SUMIFS('E8.a. KKAuf_SAV'!$W$6:$W$2005,'E8.a. KKAuf_SAV'!$B$6:$B$2005,$C708,'E8.a. KKAuf_SAV'!$D$6:$D$2005,H708)</f>
        <v>0</v>
      </c>
      <c r="V708" s="980">
        <f>SUMIFS('E8.b. KKAuf_WAV'!$M$6:$M$405,'E8.b. KKAuf_WAV'!$B$6:$B$405,$C708,'E8.b. KKAuf_WAV'!$E$6:$E$405,$H708,'E8.b. KKAuf_WAV'!$C$6:$C$405,"&lt;&gt;"&amp;"geleistete Anzahlungen auf immaterielle Vermögensgegenstände",'E8.b. KKAuf_WAV'!$C$6:$C$405,"&lt;&gt;"&amp;"geleistete Anzahlungen und Anlagen im Bau des Sachanlagevermögens",'E8.b. KKAuf_WAV'!$C$6:$C$405,"&lt;&gt;"&amp;"Geschäfts- oder Firmenwert")</f>
        <v>0</v>
      </c>
      <c r="W708" s="980">
        <f>SUMIFS('E8.b. KKAuf_WAV'!$M$6:$M$405,'E8.b. KKAuf_WAV'!$B$6:$B$405,$C708,'E8.b. KKAuf_WAV'!$E$6:$E$405,H708,'E8.b. KKAuf_WAV'!$C$6:$C$405,"geleistete Anzahlungen und Anlagen im Bau des Sachanlagevermögens")+ SUMIFS('E8.b. KKAuf_WAV'!$M$6:$M$405,'E8.b. KKAuf_WAV'!$B$6:$B$405,$C708,'E8.b. KKAuf_WAV'!$E$6:$E$405,H708,'E8.b. KKAuf_WAV'!$C$6:$C$405,"geleistete Anzahlungen auf immaterielle Vermögensgegenstände")</f>
        <v>0</v>
      </c>
      <c r="X708" s="980">
        <f>SUMIFS('E8.c. KKAuf_BKZ_NAB_IZ'!$K$6:$K$405,'E8.c. KKAuf_BKZ_NAB_IZ'!$B$6:$B$405,$C708,'E8.c. KKAuf_BKZ_NAB_IZ'!$C$6:$C$405,$H708)</f>
        <v>0</v>
      </c>
      <c r="Y708" s="980">
        <f>SUMIFS('E8.a. KKAuf_SAV'!$Y$6:$Y$2005,'E8.a. KKAuf_SAV'!$B$6:$B$2005,$C708,'E8.a. KKAuf_SAV'!$D$6:$D$2005,$H708)</f>
        <v>0</v>
      </c>
      <c r="Z708" s="980">
        <f>SUMIFS('E8.b. KKAuf_WAV'!$O$6:$O$405,'E8.b. KKAuf_WAV'!$B$6:$B$405,$C708,'E8.b. KKAuf_WAV'!$E$6:$E$405,$H708,'E8.b. KKAuf_WAV'!$C$6:$C$405,"&lt;&gt;"&amp;"geleistete Anzahlungen auf immaterielle Vermögensgegenstände",'E8.b. KKAuf_WAV'!$C$6:$C$405,"&lt;&gt;"&amp;"geleistete Anzahlungen und Anlagen im Bau des Sachanlagevermögens",'E8.b. KKAuf_WAV'!$C$6:$C$405,"&lt;&gt;"&amp;"Geschäfts- oder Firmenwert")</f>
        <v>0</v>
      </c>
      <c r="AA708" s="980">
        <f>SUMIFS('E8.b. KKAuf_WAV'!$O$6:$O$405,'E8.b. KKAuf_WAV'!$B$6:$B$405,$C708,'E8.b. KKAuf_WAV'!$E$6:$E$405,H708,'E8.b. KKAuf_WAV'!$C$6:$C$405,"geleistete Anzahlungen und Anlagen im Bau des Sachanlagevermögens")+ SUMIFS('E8.b. KKAuf_WAV'!$O$6:$O$405,'E8.b. KKAuf_WAV'!$B$6:$B$405,$C708,'E8.b. KKAuf_WAV'!$E$6:$E$405,H708,'E8.b. KKAuf_WAV'!$C$6:$C$405,"geleistete Anzahlungen auf immaterielle Vermögensgegenstände")</f>
        <v>0</v>
      </c>
      <c r="AB708" s="980">
        <f>SUMIFS('E8.c. KKAuf_BKZ_NAB_IZ'!$L$6:$L$405,'E8.c. KKAuf_BKZ_NAB_IZ'!$B$6:$B$405,$C708,'E8.c. KKAuf_BKZ_NAB_IZ'!$C$6:$C$405,$H708)</f>
        <v>0</v>
      </c>
      <c r="AC708" s="974"/>
      <c r="AD708" s="980">
        <f t="shared" si="223"/>
        <v>0</v>
      </c>
      <c r="AE708" s="984">
        <f>$AE$15</f>
        <v>0</v>
      </c>
      <c r="AF708" s="984">
        <f>$AF$15</f>
        <v>0</v>
      </c>
      <c r="AG708" s="984">
        <f>$AG$15</f>
        <v>0</v>
      </c>
      <c r="AH708" s="982">
        <f t="shared" si="224"/>
        <v>0</v>
      </c>
      <c r="AJ708" s="980">
        <f t="shared" si="220"/>
        <v>0</v>
      </c>
      <c r="AK708" s="984">
        <f>$AK$15</f>
        <v>0</v>
      </c>
      <c r="AL708" s="984">
        <f>$AL$15</f>
        <v>0</v>
      </c>
      <c r="AM708" s="984">
        <f>$AM$15</f>
        <v>0</v>
      </c>
      <c r="AN708" s="982">
        <f t="shared" si="221"/>
        <v>0</v>
      </c>
    </row>
    <row r="709" spans="2:40" ht="15" hidden="1" thickBot="1" x14ac:dyDescent="0.25">
      <c r="B709" s="1447"/>
      <c r="C709" s="1002">
        <f>C704</f>
        <v>0</v>
      </c>
      <c r="D709" s="1450"/>
      <c r="E709" s="1408"/>
      <c r="F709" s="1408"/>
      <c r="G709" s="990"/>
      <c r="H709" s="983">
        <v>2027</v>
      </c>
      <c r="I709" s="972"/>
      <c r="J709" s="803">
        <f t="shared" si="222"/>
        <v>0</v>
      </c>
      <c r="K709" s="804"/>
      <c r="L709" s="803">
        <f t="shared" si="229"/>
        <v>0</v>
      </c>
      <c r="M709" s="804"/>
      <c r="N709" s="803">
        <f t="shared" si="219"/>
        <v>0</v>
      </c>
      <c r="O709" s="804"/>
      <c r="P709" s="803">
        <f t="shared" si="233"/>
        <v>0</v>
      </c>
      <c r="Q709" s="760"/>
      <c r="R709" s="980">
        <f>SUMIFS('E8.a. KKAuf_SAV'!$X$6:$X$2005,'E8.a. KKAuf_SAV'!$B$6:$B$2005,$C709,'E8.a. KKAuf_SAV'!$D$6:$D$2005,$H709)</f>
        <v>0</v>
      </c>
      <c r="S709" s="980">
        <f>SUMIFS('E8.b. KKAuf_WAV'!$N$6:$N$405,'E8.b. KKAuf_WAV'!$B$6:$B$405,$C709,'E8.b. KKAuf_WAV'!$E$6:$E$405,H709)-SUMIFS('E8.b. KKAuf_WAV'!$N$6:$N$405,'E8.b. KKAuf_WAV'!$B$6:$B$405,$C709,'E8.b. KKAuf_WAV'!$C$6:$C$405,"Geschäfts- oder Firmenwert",'E8.b. KKAuf_WAV'!$D$6:$D$405,H709)</f>
        <v>0</v>
      </c>
      <c r="T709" s="974"/>
      <c r="U709" s="980">
        <f>SUMIFS('E8.a. KKAuf_SAV'!$W$6:$W$2005,'E8.a. KKAuf_SAV'!$B$6:$B$2005,$C709,'E8.a. KKAuf_SAV'!$D$6:$D$2005,H709)</f>
        <v>0</v>
      </c>
      <c r="V709" s="980">
        <f>SUMIFS('E8.b. KKAuf_WAV'!$M$6:$M$405,'E8.b. KKAuf_WAV'!$B$6:$B$405,$C709,'E8.b. KKAuf_WAV'!$E$6:$E$405,$H709,'E8.b. KKAuf_WAV'!$C$6:$C$405,"&lt;&gt;"&amp;"geleistete Anzahlungen auf immaterielle Vermögensgegenstände",'E8.b. KKAuf_WAV'!$C$6:$C$405,"&lt;&gt;"&amp;"geleistete Anzahlungen und Anlagen im Bau des Sachanlagevermögens",'E8.b. KKAuf_WAV'!$C$6:$C$405,"&lt;&gt;"&amp;"Geschäfts- oder Firmenwert")</f>
        <v>0</v>
      </c>
      <c r="W709" s="980">
        <f>SUMIFS('E8.b. KKAuf_WAV'!$M$6:$M$405,'E8.b. KKAuf_WAV'!$B$6:$B$405,$C709,'E8.b. KKAuf_WAV'!$E$6:$E$405,H709,'E8.b. KKAuf_WAV'!$C$6:$C$405,"geleistete Anzahlungen und Anlagen im Bau des Sachanlagevermögens")+ SUMIFS('E8.b. KKAuf_WAV'!$M$6:$M$405,'E8.b. KKAuf_WAV'!$B$6:$B$405,$C709,'E8.b. KKAuf_WAV'!$E$6:$E$405,H709,'E8.b. KKAuf_WAV'!$C$6:$C$405,"geleistete Anzahlungen auf immaterielle Vermögensgegenstände")</f>
        <v>0</v>
      </c>
      <c r="X709" s="980">
        <f>SUMIFS('E8.c. KKAuf_BKZ_NAB_IZ'!$K$6:$K$405,'E8.c. KKAuf_BKZ_NAB_IZ'!$B$6:$B$405,$C709,'E8.c. KKAuf_BKZ_NAB_IZ'!$C$6:$C$405,$H709)</f>
        <v>0</v>
      </c>
      <c r="Y709" s="980">
        <f>SUMIFS('E8.a. KKAuf_SAV'!$Y$6:$Y$2005,'E8.a. KKAuf_SAV'!$B$6:$B$2005,$C709,'E8.a. KKAuf_SAV'!$D$6:$D$2005,$H709)</f>
        <v>0</v>
      </c>
      <c r="Z709" s="980">
        <f>SUMIFS('E8.b. KKAuf_WAV'!$O$6:$O$405,'E8.b. KKAuf_WAV'!$B$6:$B$405,$C709,'E8.b. KKAuf_WAV'!$E$6:$E$405,$H709,'E8.b. KKAuf_WAV'!$C$6:$C$405,"&lt;&gt;"&amp;"geleistete Anzahlungen auf immaterielle Vermögensgegenstände",'E8.b. KKAuf_WAV'!$C$6:$C$405,"&lt;&gt;"&amp;"geleistete Anzahlungen und Anlagen im Bau des Sachanlagevermögens",'E8.b. KKAuf_WAV'!$C$6:$C$405,"&lt;&gt;"&amp;"Geschäfts- oder Firmenwert")</f>
        <v>0</v>
      </c>
      <c r="AA709" s="980">
        <f>SUMIFS('E8.b. KKAuf_WAV'!$O$6:$O$405,'E8.b. KKAuf_WAV'!$B$6:$B$405,$C709,'E8.b. KKAuf_WAV'!$E$6:$E$405,H709,'E8.b. KKAuf_WAV'!$C$6:$C$405,"geleistete Anzahlungen und Anlagen im Bau des Sachanlagevermögens")+ SUMIFS('E8.b. KKAuf_WAV'!$O$6:$O$405,'E8.b. KKAuf_WAV'!$B$6:$B$405,$C709,'E8.b. KKAuf_WAV'!$E$6:$E$405,H709,'E8.b. KKAuf_WAV'!$C$6:$C$405,"geleistete Anzahlungen auf immaterielle Vermögensgegenstände")</f>
        <v>0</v>
      </c>
      <c r="AB709" s="980">
        <f>SUMIFS('E8.c. KKAuf_BKZ_NAB_IZ'!$L$6:$L$405,'E8.c. KKAuf_BKZ_NAB_IZ'!$B$6:$B$405,$C709,'E8.c. KKAuf_BKZ_NAB_IZ'!$C$6:$C$405,$H709)</f>
        <v>0</v>
      </c>
      <c r="AC709" s="974"/>
      <c r="AD709" s="980">
        <f t="shared" si="223"/>
        <v>0</v>
      </c>
      <c r="AE709" s="984">
        <f>$AE$16</f>
        <v>0</v>
      </c>
      <c r="AF709" s="984">
        <f>$AF$16</f>
        <v>0</v>
      </c>
      <c r="AG709" s="984">
        <f>$AG$16</f>
        <v>0</v>
      </c>
      <c r="AH709" s="982">
        <f t="shared" si="224"/>
        <v>0</v>
      </c>
      <c r="AJ709" s="980">
        <f t="shared" si="220"/>
        <v>0</v>
      </c>
      <c r="AK709" s="984">
        <f>$AK$16</f>
        <v>0</v>
      </c>
      <c r="AL709" s="984">
        <f>$AL$16</f>
        <v>0</v>
      </c>
      <c r="AM709" s="984">
        <f>$AM$16</f>
        <v>0</v>
      </c>
      <c r="AN709" s="982">
        <f t="shared" si="221"/>
        <v>0</v>
      </c>
    </row>
    <row r="710" spans="2:40" ht="15" hidden="1" thickBot="1" x14ac:dyDescent="0.25">
      <c r="B710" s="1448"/>
      <c r="C710" s="1003">
        <f>C704</f>
        <v>0</v>
      </c>
      <c r="D710" s="1451"/>
      <c r="E710" s="1409"/>
      <c r="F710" s="1409"/>
      <c r="G710" s="970"/>
      <c r="H710" s="986">
        <v>2028</v>
      </c>
      <c r="I710" s="972"/>
      <c r="J710" s="815">
        <f t="shared" si="222"/>
        <v>0</v>
      </c>
      <c r="K710" s="804"/>
      <c r="L710" s="814">
        <f t="shared" si="229"/>
        <v>0</v>
      </c>
      <c r="M710" s="804"/>
      <c r="N710" s="814">
        <f t="shared" si="219"/>
        <v>0</v>
      </c>
      <c r="O710" s="804"/>
      <c r="P710" s="814">
        <f t="shared" si="233"/>
        <v>0</v>
      </c>
      <c r="Q710" s="760"/>
      <c r="R710" s="987">
        <f>SUMIFS('E8.a. KKAuf_SAV'!$X$6:$X$2005,'E8.a. KKAuf_SAV'!$B$6:$B$2005,$C710,'E8.a. KKAuf_SAV'!$D$6:$D$2005,$H710)</f>
        <v>0</v>
      </c>
      <c r="S710" s="987">
        <f>SUMIFS('E8.b. KKAuf_WAV'!$N$6:$N$405,'E8.b. KKAuf_WAV'!$B$6:$B$405,$C710,'E8.b. KKAuf_WAV'!$E$6:$E$405,H710)-SUMIFS('E8.b. KKAuf_WAV'!$N$6:$N$405,'E8.b. KKAuf_WAV'!$B$6:$B$405,$C710,'E8.b. KKAuf_WAV'!$C$6:$C$405,"Geschäfts- oder Firmenwert",'E8.b. KKAuf_WAV'!$D$6:$D$405,H710)</f>
        <v>0</v>
      </c>
      <c r="T710" s="974"/>
      <c r="U710" s="987">
        <f>SUMIFS('E8.a. KKAuf_SAV'!$W$6:$W$2005,'E8.a. KKAuf_SAV'!$B$6:$B$2005,$C710,'E8.a. KKAuf_SAV'!$D$6:$D$2005,H710)</f>
        <v>0</v>
      </c>
      <c r="V710" s="987">
        <f>SUMIFS('E8.b. KKAuf_WAV'!$M$6:$M$405,'E8.b. KKAuf_WAV'!$B$6:$B$405,$C710,'E8.b. KKAuf_WAV'!$E$6:$E$405,$H710,'E8.b. KKAuf_WAV'!$C$6:$C$405,"&lt;&gt;"&amp;"geleistete Anzahlungen auf immaterielle Vermögensgegenstände",'E8.b. KKAuf_WAV'!$C$6:$C$405,"&lt;&gt;"&amp;"geleistete Anzahlungen und Anlagen im Bau des Sachanlagevermögens",'E8.b. KKAuf_WAV'!$C$6:$C$405,"&lt;&gt;"&amp;"Geschäfts- oder Firmenwert")</f>
        <v>0</v>
      </c>
      <c r="W710" s="987">
        <f>SUMIFS('E8.b. KKAuf_WAV'!$M$6:$M$405,'E8.b. KKAuf_WAV'!$B$6:$B$405,$C710,'E8.b. KKAuf_WAV'!$E$6:$E$405,H710,'E8.b. KKAuf_WAV'!$C$6:$C$405,"geleistete Anzahlungen und Anlagen im Bau des Sachanlagevermögens")+ SUMIFS('E8.b. KKAuf_WAV'!$M$6:$M$405,'E8.b. KKAuf_WAV'!$B$6:$B$405,$C710,'E8.b. KKAuf_WAV'!$E$6:$E$405,H710,'E8.b. KKAuf_WAV'!$C$6:$C$405,"geleistete Anzahlungen auf immaterielle Vermögensgegenstände")</f>
        <v>0</v>
      </c>
      <c r="X710" s="987">
        <f>SUMIFS('E8.c. KKAuf_BKZ_NAB_IZ'!$K$6:$K$405,'E8.c. KKAuf_BKZ_NAB_IZ'!$B$6:$B$405,$C710,'E8.c. KKAuf_BKZ_NAB_IZ'!$C$6:$C$405,$H710)</f>
        <v>0</v>
      </c>
      <c r="Y710" s="987">
        <f>SUMIFS('E8.a. KKAuf_SAV'!$Y$6:$Y$2005,'E8.a. KKAuf_SAV'!$B$6:$B$2005,$C710,'E8.a. KKAuf_SAV'!$D$6:$D$2005,$H710)</f>
        <v>0</v>
      </c>
      <c r="Z710" s="987">
        <f>SUMIFS('E8.b. KKAuf_WAV'!$O$6:$O$405,'E8.b. KKAuf_WAV'!$B$6:$B$405,$C710,'E8.b. KKAuf_WAV'!$E$6:$E$405,$H710,'E8.b. KKAuf_WAV'!$C$6:$C$405,"&lt;&gt;"&amp;"geleistete Anzahlungen auf immaterielle Vermögensgegenstände",'E8.b. KKAuf_WAV'!$C$6:$C$405,"&lt;&gt;"&amp;"geleistete Anzahlungen und Anlagen im Bau des Sachanlagevermögens",'E8.b. KKAuf_WAV'!$C$6:$C$405,"&lt;&gt;"&amp;"Geschäfts- oder Firmenwert")</f>
        <v>0</v>
      </c>
      <c r="AA710" s="987">
        <f>SUMIFS('E8.b. KKAuf_WAV'!$O$6:$O$405,'E8.b. KKAuf_WAV'!$B$6:$B$405,$C710,'E8.b. KKAuf_WAV'!$E$6:$E$405,H710,'E8.b. KKAuf_WAV'!$C$6:$C$405,"geleistete Anzahlungen und Anlagen im Bau des Sachanlagevermögens")+ SUMIFS('E8.b. KKAuf_WAV'!$O$6:$O$405,'E8.b. KKAuf_WAV'!$B$6:$B$405,$C710,'E8.b. KKAuf_WAV'!$E$6:$E$405,H710,'E8.b. KKAuf_WAV'!$C$6:$C$405,"geleistete Anzahlungen auf immaterielle Vermögensgegenstände")</f>
        <v>0</v>
      </c>
      <c r="AB710" s="987">
        <f>SUMIFS('E8.c. KKAuf_BKZ_NAB_IZ'!$L$6:$L$405,'E8.c. KKAuf_BKZ_NAB_IZ'!$B$6:$B$405,$C710,'E8.c. KKAuf_BKZ_NAB_IZ'!$C$6:$C$405,$H710)</f>
        <v>0</v>
      </c>
      <c r="AC710" s="974"/>
      <c r="AD710" s="987">
        <f t="shared" si="223"/>
        <v>0</v>
      </c>
      <c r="AE710" s="988">
        <f>$AE$17</f>
        <v>0</v>
      </c>
      <c r="AF710" s="988">
        <f>$AF$17</f>
        <v>0</v>
      </c>
      <c r="AG710" s="988">
        <f>$AG$17</f>
        <v>0</v>
      </c>
      <c r="AH710" s="989">
        <f t="shared" si="224"/>
        <v>0</v>
      </c>
      <c r="AJ710" s="987">
        <f t="shared" si="220"/>
        <v>0</v>
      </c>
      <c r="AK710" s="988">
        <f>$AK$17</f>
        <v>0</v>
      </c>
      <c r="AL710" s="988">
        <f>$AL$17</f>
        <v>0</v>
      </c>
      <c r="AM710" s="988">
        <f>$AM$17</f>
        <v>0</v>
      </c>
      <c r="AN710" s="989">
        <f t="shared" si="221"/>
        <v>0</v>
      </c>
    </row>
    <row r="711" spans="2:40" ht="14.25" customHeight="1" x14ac:dyDescent="0.2">
      <c r="B711" s="1446"/>
      <c r="C711" s="1001">
        <f>B711</f>
        <v>0</v>
      </c>
      <c r="D711" s="1449"/>
      <c r="E711" s="1407"/>
      <c r="F711" s="1410"/>
      <c r="G711" s="990"/>
      <c r="H711" s="991">
        <v>2022</v>
      </c>
      <c r="I711" s="972"/>
      <c r="J711" s="813">
        <f t="shared" si="222"/>
        <v>0</v>
      </c>
      <c r="K711" s="804"/>
      <c r="L711" s="813">
        <f t="shared" si="229"/>
        <v>0</v>
      </c>
      <c r="M711" s="804"/>
      <c r="N711" s="813">
        <f t="shared" si="219"/>
        <v>0</v>
      </c>
      <c r="O711" s="804"/>
      <c r="P711" s="813">
        <f t="shared" ref="P711:P717" si="234">IFERROR((AJ711*AK711+AD711*AE711)*0.4*0.035*$F$711,0)</f>
        <v>0</v>
      </c>
      <c r="Q711" s="760"/>
      <c r="R711" s="992">
        <f>SUMIFS('E8.a. KKAuf_SAV'!$X$6:$X$2005,'E8.a. KKAuf_SAV'!$B$6:$B$2005,$C711,'E8.a. KKAuf_SAV'!$D$6:$D$2005,$H711)</f>
        <v>0</v>
      </c>
      <c r="S711" s="992">
        <f>SUMIFS('E8.b. KKAuf_WAV'!$N$6:$N$405,'E8.b. KKAuf_WAV'!$B$6:$B$405,$C711,'E8.b. KKAuf_WAV'!$E$6:$E$405,H711)-SUMIFS('E8.b. KKAuf_WAV'!$N$6:$N$405,'E8.b. KKAuf_WAV'!$B$6:$B$405,$C711,'E8.b. KKAuf_WAV'!$C$6:$C$405,"Geschäfts- oder Firmenwert",'E8.b. KKAuf_WAV'!$D$6:$D$405,H711)</f>
        <v>0</v>
      </c>
      <c r="T711" s="974"/>
      <c r="U711" s="992">
        <f>SUMIFS('E8.a. KKAuf_SAV'!$W$6:$W$2005,'E8.a. KKAuf_SAV'!$B$6:$B$2005,$C711,'E8.a. KKAuf_SAV'!$D$6:$D$2005,H711)</f>
        <v>0</v>
      </c>
      <c r="V711" s="992">
        <f>SUMIFS('E8.b. KKAuf_WAV'!$M$6:$M$405,'E8.b. KKAuf_WAV'!$B$6:$B$405,$C711,'E8.b. KKAuf_WAV'!$E$6:$E$405,$H711,'E8.b. KKAuf_WAV'!$C$6:$C$405,"&lt;&gt;"&amp;"geleistete Anzahlungen auf immaterielle Vermögensgegenstände",'E8.b. KKAuf_WAV'!$C$6:$C$405,"&lt;&gt;"&amp;"geleistete Anzahlungen und Anlagen im Bau des Sachanlagevermögens",'E8.b. KKAuf_WAV'!$C$6:$C$405,"&lt;&gt;"&amp;"Geschäfts- oder Firmenwert")</f>
        <v>0</v>
      </c>
      <c r="W711" s="992">
        <f>SUMIFS('E8.b. KKAuf_WAV'!$M$6:$M$405,'E8.b. KKAuf_WAV'!$B$6:$B$405,$C711,'E8.b. KKAuf_WAV'!$E$6:$E$405,Listen!$AA$3,'E8.b. KKAuf_WAV'!$C$6:$C$405,"geleistete Anzahlungen und Anlagen im Bau des Sachanlagevermögens")+ SUMIFS('E8.b. KKAuf_WAV'!$M$6:$M$405,'E8.b. KKAuf_WAV'!$B$6:$B$405,$C711,'E8.b. KKAuf_WAV'!$E$6:$E$405,Listen!$AA$3,'E8.b. KKAuf_WAV'!$C$6:$C$405,"geleistete Anzahlungen auf immaterielle Vermögensgegenstände")</f>
        <v>0</v>
      </c>
      <c r="X711" s="992">
        <f>SUMIFS('E8.c. KKAuf_BKZ_NAB_IZ'!$K$6:$K$405,'E8.c. KKAuf_BKZ_NAB_IZ'!$B$6:$B$405,$C711,'E8.c. KKAuf_BKZ_NAB_IZ'!$C$6:$C$405,$H711)</f>
        <v>0</v>
      </c>
      <c r="Y711" s="992">
        <f>SUMIFS('E8.a. KKAuf_SAV'!$Y$6:$Y$2005,'E8.a. KKAuf_SAV'!$B$6:$B$2005,$C711,'E8.a. KKAuf_SAV'!$D$6:$D$2005,$H711)</f>
        <v>0</v>
      </c>
      <c r="Z711" s="992">
        <f>SUMIFS('E8.b. KKAuf_WAV'!$O$6:$O$405,'E8.b. KKAuf_WAV'!$B$6:$B$405,$C711,'E8.b. KKAuf_WAV'!$E$6:$E$405,$H711,'E8.b. KKAuf_WAV'!$C$6:$C$405,"&lt;&gt;"&amp;"geleistete Anzahlungen auf immaterielle Vermögensgegenstände",'E8.b. KKAuf_WAV'!$C$6:$C$405,"&lt;&gt;"&amp;"geleistete Anzahlungen und Anlagen im Bau des Sachanlagevermögens",'E8.b. KKAuf_WAV'!$C$6:$C$405,"&lt;&gt;"&amp;"Geschäfts- oder Firmenwert")</f>
        <v>0</v>
      </c>
      <c r="AA711" s="992">
        <f>SUMIFS('E8.b. KKAuf_WAV'!$O$6:$O$405,'E8.b. KKAuf_WAV'!$B$6:$B$405,$C711,'E8.b. KKAuf_WAV'!$E$6:$E$405,Listen!$AA$3,'E8.b. KKAuf_WAV'!$C$6:$C$405,"geleistete Anzahlungen und Anlagen im Bau des Sachanlagevermögens")+ SUMIFS('E8.b. KKAuf_WAV'!$O$6:$O$405,'E8.b. KKAuf_WAV'!$B$6:$B$405,$C711,'E8.b. KKAuf_WAV'!$E$6:$E$405,Listen!$AA$3,'E8.b. KKAuf_WAV'!$C$6:$C$405,"geleistete Anzahlungen auf immaterielle Vermögensgegenstände")</f>
        <v>0</v>
      </c>
      <c r="AB711" s="992">
        <f>SUMIFS('E8.c. KKAuf_BKZ_NAB_IZ'!$L$6:$L$405,'E8.c. KKAuf_BKZ_NAB_IZ'!$B$6:$B$405,$C711,'E8.c. KKAuf_BKZ_NAB_IZ'!$C$6:$C$405,$H711)</f>
        <v>0</v>
      </c>
      <c r="AC711" s="974"/>
      <c r="AD711" s="992">
        <f t="shared" si="223"/>
        <v>0</v>
      </c>
      <c r="AE711" s="993">
        <f>$AE$11</f>
        <v>5.0700000000000002E-2</v>
      </c>
      <c r="AF711" s="993">
        <f>$AF$11</f>
        <v>1.7100000000000001E-2</v>
      </c>
      <c r="AG711" s="993">
        <f>$AG$11</f>
        <v>3.0499999999999999E-2</v>
      </c>
      <c r="AH711" s="994">
        <f t="shared" si="224"/>
        <v>0</v>
      </c>
      <c r="AJ711" s="992">
        <f t="shared" si="220"/>
        <v>0</v>
      </c>
      <c r="AK711" s="993">
        <f>$AK$11</f>
        <v>5.0700000000000002E-2</v>
      </c>
      <c r="AL711" s="993">
        <f>$AL$11</f>
        <v>1.7100000000000001E-2</v>
      </c>
      <c r="AM711" s="993">
        <f>$AM$11</f>
        <v>3.0499999999999999E-2</v>
      </c>
      <c r="AN711" s="994">
        <f t="shared" si="221"/>
        <v>0</v>
      </c>
    </row>
    <row r="712" spans="2:40" x14ac:dyDescent="0.2">
      <c r="B712" s="1447"/>
      <c r="C712" s="1002">
        <f>C711</f>
        <v>0</v>
      </c>
      <c r="D712" s="1450"/>
      <c r="E712" s="1408"/>
      <c r="F712" s="1408"/>
      <c r="G712" s="990"/>
      <c r="H712" s="983">
        <v>2023</v>
      </c>
      <c r="I712" s="972"/>
      <c r="J712" s="805">
        <f t="shared" si="222"/>
        <v>0</v>
      </c>
      <c r="K712" s="804"/>
      <c r="L712" s="803">
        <f t="shared" si="229"/>
        <v>0</v>
      </c>
      <c r="M712" s="804"/>
      <c r="N712" s="803">
        <f t="shared" si="219"/>
        <v>0</v>
      </c>
      <c r="O712" s="804"/>
      <c r="P712" s="803">
        <f t="shared" si="234"/>
        <v>0</v>
      </c>
      <c r="Q712" s="760"/>
      <c r="R712" s="980">
        <f>SUMIFS('E8.a. KKAuf_SAV'!$X$6:$X$2005,'E8.a. KKAuf_SAV'!$B$6:$B$2005,$C712,'E8.a. KKAuf_SAV'!$D$6:$D$2005,$H712)</f>
        <v>0</v>
      </c>
      <c r="S712" s="980">
        <f>SUMIFS('E8.b. KKAuf_WAV'!$N$6:$N$405,'E8.b. KKAuf_WAV'!$B$6:$B$405,$C712,'E8.b. KKAuf_WAV'!$E$6:$E$405,H712)-SUMIFS('E8.b. KKAuf_WAV'!$N$6:$N$405,'E8.b. KKAuf_WAV'!$B$6:$B$405,$C712,'E8.b. KKAuf_WAV'!$C$6:$C$405,"Geschäfts- oder Firmenwert",'E8.b. KKAuf_WAV'!$D$6:$D$405,H712)</f>
        <v>0</v>
      </c>
      <c r="T712" s="974"/>
      <c r="U712" s="980">
        <f>SUMIFS('E8.a. KKAuf_SAV'!$W$6:$W$2005,'E8.a. KKAuf_SAV'!$B$6:$B$2005,$C712,'E8.a. KKAuf_SAV'!$D$6:$D$2005,H712)</f>
        <v>0</v>
      </c>
      <c r="V712" s="980">
        <f>SUMIFS('E8.b. KKAuf_WAV'!$M$6:$M$405,'E8.b. KKAuf_WAV'!$B$6:$B$405,$C712,'E8.b. KKAuf_WAV'!$E$6:$E$405,$H712,'E8.b. KKAuf_WAV'!$C$6:$C$405,"&lt;&gt;"&amp;"geleistete Anzahlungen auf immaterielle Vermögensgegenstände",'E8.b. KKAuf_WAV'!$C$6:$C$405,"&lt;&gt;"&amp;"geleistete Anzahlungen und Anlagen im Bau des Sachanlagevermögens",'E8.b. KKAuf_WAV'!$C$6:$C$405,"&lt;&gt;"&amp;"Geschäfts- oder Firmenwert")</f>
        <v>0</v>
      </c>
      <c r="W712" s="980"/>
      <c r="X712" s="980">
        <f>SUMIFS('E8.c. KKAuf_BKZ_NAB_IZ'!$K$6:$K$405,'E8.c. KKAuf_BKZ_NAB_IZ'!$B$6:$B$405,$C712,'E8.c. KKAuf_BKZ_NAB_IZ'!$C$6:$C$405,$H712)</f>
        <v>0</v>
      </c>
      <c r="Y712" s="980">
        <f>SUMIFS('E8.a. KKAuf_SAV'!$Y$6:$Y$2005,'E8.a. KKAuf_SAV'!$B$6:$B$2005,$C712,'E8.a. KKAuf_SAV'!$D$6:$D$2005,$H712)</f>
        <v>0</v>
      </c>
      <c r="Z712" s="980">
        <f>SUMIFS('E8.b. KKAuf_WAV'!$O$6:$O$405,'E8.b. KKAuf_WAV'!$B$6:$B$405,$C712,'E8.b. KKAuf_WAV'!$E$6:$E$405,$H712,'E8.b. KKAuf_WAV'!$C$6:$C$405,"&lt;&gt;"&amp;"geleistete Anzahlungen auf immaterielle Vermögensgegenstände",'E8.b. KKAuf_WAV'!$C$6:$C$405,"&lt;&gt;"&amp;"geleistete Anzahlungen und Anlagen im Bau des Sachanlagevermögens",'E8.b. KKAuf_WAV'!$C$6:$C$405,"&lt;&gt;"&amp;"Geschäfts- oder Firmenwert")</f>
        <v>0</v>
      </c>
      <c r="AA712" s="980"/>
      <c r="AB712" s="980">
        <f>SUMIFS('E8.c. KKAuf_BKZ_NAB_IZ'!$L$6:$L$405,'E8.c. KKAuf_BKZ_NAB_IZ'!$B$6:$B$405,$C712,'E8.c. KKAuf_BKZ_NAB_IZ'!$C$6:$C$405,$H712)</f>
        <v>0</v>
      </c>
      <c r="AC712" s="974"/>
      <c r="AD712" s="980">
        <f t="shared" si="223"/>
        <v>0</v>
      </c>
      <c r="AE712" s="984">
        <f>$AE$12</f>
        <v>5.0700000000000002E-2</v>
      </c>
      <c r="AF712" s="984">
        <f>$AF$12</f>
        <v>1.7100000000000001E-2</v>
      </c>
      <c r="AG712" s="984">
        <f>$AG$12</f>
        <v>3.0499999999999999E-2</v>
      </c>
      <c r="AH712" s="982">
        <f t="shared" si="224"/>
        <v>0</v>
      </c>
      <c r="AJ712" s="980"/>
      <c r="AK712" s="984">
        <f>$AK$12</f>
        <v>5.0700000000000002E-2</v>
      </c>
      <c r="AL712" s="984">
        <f>$AL$12</f>
        <v>1.7100000000000001E-2</v>
      </c>
      <c r="AM712" s="984">
        <f>$AM$12</f>
        <v>3.0499999999999999E-2</v>
      </c>
      <c r="AN712" s="982">
        <f t="shared" si="221"/>
        <v>0</v>
      </c>
    </row>
    <row r="713" spans="2:40" x14ac:dyDescent="0.2">
      <c r="B713" s="1447"/>
      <c r="C713" s="1002">
        <f>C711</f>
        <v>0</v>
      </c>
      <c r="D713" s="1450"/>
      <c r="E713" s="1408"/>
      <c r="F713" s="1408"/>
      <c r="G713" s="990"/>
      <c r="H713" s="983">
        <v>2024</v>
      </c>
      <c r="I713" s="972"/>
      <c r="J713" s="803">
        <f t="shared" si="222"/>
        <v>0</v>
      </c>
      <c r="K713" s="804"/>
      <c r="L713" s="803">
        <f t="shared" si="229"/>
        <v>0</v>
      </c>
      <c r="M713" s="804"/>
      <c r="N713" s="803">
        <f t="shared" si="219"/>
        <v>0</v>
      </c>
      <c r="O713" s="804"/>
      <c r="P713" s="803">
        <f t="shared" si="234"/>
        <v>0</v>
      </c>
      <c r="Q713" s="760"/>
      <c r="R713" s="980">
        <f>SUMIFS('E8.a. KKAuf_SAV'!$X$6:$X$2005,'E8.a. KKAuf_SAV'!$B$6:$B$2005,$C713,'E8.a. KKAuf_SAV'!$D$6:$D$2005,$H713)</f>
        <v>0</v>
      </c>
      <c r="S713" s="980">
        <f>SUMIFS('E8.b. KKAuf_WAV'!$N$6:$N$405,'E8.b. KKAuf_WAV'!$B$6:$B$405,$C713,'E8.b. KKAuf_WAV'!$E$6:$E$405,H713)-SUMIFS('E8.b. KKAuf_WAV'!$N$6:$N$405,'E8.b. KKAuf_WAV'!$B$6:$B$405,$C713,'E8.b. KKAuf_WAV'!$C$6:$C$405,"Geschäfts- oder Firmenwert",'E8.b. KKAuf_WAV'!$D$6:$D$405,H713)</f>
        <v>0</v>
      </c>
      <c r="T713" s="974"/>
      <c r="U713" s="980">
        <f>SUMIFS('E8.a. KKAuf_SAV'!$W$6:$W$2005,'E8.a. KKAuf_SAV'!$B$6:$B$2005,$C713,'E8.a. KKAuf_SAV'!$D$6:$D$2005,H713)</f>
        <v>0</v>
      </c>
      <c r="V713" s="980">
        <f>SUMIFS('E8.b. KKAuf_WAV'!$M$6:$M$405,'E8.b. KKAuf_WAV'!$B$6:$B$405,$C713,'E8.b. KKAuf_WAV'!$E$6:$E$405,$H713,'E8.b. KKAuf_WAV'!$C$6:$C$405,"&lt;&gt;"&amp;"geleistete Anzahlungen auf immaterielle Vermögensgegenstände",'E8.b. KKAuf_WAV'!$C$6:$C$405,"&lt;&gt;"&amp;"geleistete Anzahlungen und Anlagen im Bau des Sachanlagevermögens",'E8.b. KKAuf_WAV'!$C$6:$C$405,"&lt;&gt;"&amp;"Geschäfts- oder Firmenwert")</f>
        <v>0</v>
      </c>
      <c r="W713" s="980">
        <f>SUMIFS('E8.b. KKAuf_WAV'!$M$6:$M$405,'E8.b. KKAuf_WAV'!$B$6:$B$405,$C713,'E8.b. KKAuf_WAV'!$E$6:$E$405,H713,'E8.b. KKAuf_WAV'!$C$6:$C$405,"geleistete Anzahlungen und Anlagen im Bau des Sachanlagevermögens")+ SUMIFS('E8.b. KKAuf_WAV'!$M$6:$M$405,'E8.b. KKAuf_WAV'!$B$6:$B$405,$C713,'E8.b. KKAuf_WAV'!$E$6:$E$405,H713,'E8.b. KKAuf_WAV'!$C$6:$C$405,"geleistete Anzahlungen auf immaterielle Vermögensgegenstände")</f>
        <v>0</v>
      </c>
      <c r="X713" s="980">
        <f>SUMIFS('E8.c. KKAuf_BKZ_NAB_IZ'!$K$6:$K$405,'E8.c. KKAuf_BKZ_NAB_IZ'!$B$6:$B$405,$C713,'E8.c. KKAuf_BKZ_NAB_IZ'!$C$6:$C$405,$H713)</f>
        <v>0</v>
      </c>
      <c r="Y713" s="980">
        <f>SUMIFS('E8.a. KKAuf_SAV'!$Y$6:$Y$2005,'E8.a. KKAuf_SAV'!$B$6:$B$2005,$C713,'E8.a. KKAuf_SAV'!$D$6:$D$2005,$H713)</f>
        <v>0</v>
      </c>
      <c r="Z713" s="980">
        <f>SUMIFS('E8.b. KKAuf_WAV'!$O$6:$O$405,'E8.b. KKAuf_WAV'!$B$6:$B$405,$C713,'E8.b. KKAuf_WAV'!$E$6:$E$405,$H713,'E8.b. KKAuf_WAV'!$C$6:$C$405,"&lt;&gt;"&amp;"geleistete Anzahlungen auf immaterielle Vermögensgegenstände",'E8.b. KKAuf_WAV'!$C$6:$C$405,"&lt;&gt;"&amp;"geleistete Anzahlungen und Anlagen im Bau des Sachanlagevermögens",'E8.b. KKAuf_WAV'!$C$6:$C$405,"&lt;&gt;"&amp;"Geschäfts- oder Firmenwert")</f>
        <v>0</v>
      </c>
      <c r="AA713" s="980">
        <f>SUMIFS('E8.b. KKAuf_WAV'!$O$6:$O$405,'E8.b. KKAuf_WAV'!$B$6:$B$405,$C713,'E8.b. KKAuf_WAV'!$E$6:$E$405,H713,'E8.b. KKAuf_WAV'!$C$6:$C$405,"geleistete Anzahlungen und Anlagen im Bau des Sachanlagevermögens")+ SUMIFS('E8.b. KKAuf_WAV'!$O$6:$O$405,'E8.b. KKAuf_WAV'!$B$6:$B$405,$C713,'E8.b. KKAuf_WAV'!$E$6:$E$405,H713,'E8.b. KKAuf_WAV'!$C$6:$C$405,"geleistete Anzahlungen auf immaterielle Vermögensgegenstände")</f>
        <v>0</v>
      </c>
      <c r="AB713" s="980">
        <f>SUMIFS('E8.c. KKAuf_BKZ_NAB_IZ'!$L$6:$L$405,'E8.c. KKAuf_BKZ_NAB_IZ'!$B$6:$B$405,$C713,'E8.c. KKAuf_BKZ_NAB_IZ'!$C$6:$C$405,$H713)</f>
        <v>0</v>
      </c>
      <c r="AC713" s="974"/>
      <c r="AD713" s="980">
        <f t="shared" si="223"/>
        <v>0</v>
      </c>
      <c r="AE713" s="984">
        <f>$AE$13</f>
        <v>6.93E-2</v>
      </c>
      <c r="AF713" s="984">
        <f>$AF$13</f>
        <v>3.8699999999999998E-2</v>
      </c>
      <c r="AG713" s="984">
        <f>$AG$13</f>
        <v>5.0900000000000001E-2</v>
      </c>
      <c r="AH713" s="982">
        <f t="shared" si="224"/>
        <v>0</v>
      </c>
      <c r="AJ713" s="980">
        <f t="shared" si="220"/>
        <v>0</v>
      </c>
      <c r="AK713" s="984">
        <f>$AK$13</f>
        <v>7.0099999999999996E-2</v>
      </c>
      <c r="AL713" s="984">
        <f>$AL$13</f>
        <v>3.6600000000000001E-2</v>
      </c>
      <c r="AM713" s="984">
        <f>$AM$13</f>
        <v>0.05</v>
      </c>
      <c r="AN713" s="982">
        <f t="shared" si="221"/>
        <v>0</v>
      </c>
    </row>
    <row r="714" spans="2:40" ht="15" thickBot="1" x14ac:dyDescent="0.25">
      <c r="B714" s="1447"/>
      <c r="C714" s="1002">
        <f>C711</f>
        <v>0</v>
      </c>
      <c r="D714" s="1450"/>
      <c r="E714" s="1408"/>
      <c r="F714" s="1408"/>
      <c r="G714" s="990"/>
      <c r="H714" s="983">
        <v>2025</v>
      </c>
      <c r="I714" s="972"/>
      <c r="J714" s="803">
        <f t="shared" si="222"/>
        <v>0</v>
      </c>
      <c r="K714" s="804"/>
      <c r="L714" s="803">
        <f t="shared" si="229"/>
        <v>0</v>
      </c>
      <c r="M714" s="804"/>
      <c r="N714" s="803">
        <f t="shared" si="219"/>
        <v>0</v>
      </c>
      <c r="O714" s="804"/>
      <c r="P714" s="803">
        <f t="shared" si="234"/>
        <v>0</v>
      </c>
      <c r="Q714" s="760"/>
      <c r="R714" s="980">
        <f>SUMIFS('E8.a. KKAuf_SAV'!$X$6:$X$2005,'E8.a. KKAuf_SAV'!$B$6:$B$2005,$C714,'E8.a. KKAuf_SAV'!$D$6:$D$2005,$H714)</f>
        <v>0</v>
      </c>
      <c r="S714" s="980">
        <f>SUMIFS('E8.b. KKAuf_WAV'!$N$6:$N$405,'E8.b. KKAuf_WAV'!$B$6:$B$405,$C714,'E8.b. KKAuf_WAV'!$E$6:$E$405,H714)-SUMIFS('E8.b. KKAuf_WAV'!$N$6:$N$405,'E8.b. KKAuf_WAV'!$B$6:$B$405,$C714,'E8.b. KKAuf_WAV'!$C$6:$C$405,"Geschäfts- oder Firmenwert",'E8.b. KKAuf_WAV'!$D$6:$D$405,H714)</f>
        <v>0</v>
      </c>
      <c r="T714" s="974"/>
      <c r="U714" s="980">
        <f>SUMIFS('E8.a. KKAuf_SAV'!$W$6:$W$2005,'E8.a. KKAuf_SAV'!$B$6:$B$2005,$C714,'E8.a. KKAuf_SAV'!$D$6:$D$2005,H714)</f>
        <v>0</v>
      </c>
      <c r="V714" s="980">
        <f>SUMIFS('E8.b. KKAuf_WAV'!$M$6:$M$405,'E8.b. KKAuf_WAV'!$B$6:$B$405,$C714,'E8.b. KKAuf_WAV'!$E$6:$E$405,$H714,'E8.b. KKAuf_WAV'!$C$6:$C$405,"&lt;&gt;"&amp;"geleistete Anzahlungen auf immaterielle Vermögensgegenstände",'E8.b. KKAuf_WAV'!$C$6:$C$405,"&lt;&gt;"&amp;"geleistete Anzahlungen und Anlagen im Bau des Sachanlagevermögens",'E8.b. KKAuf_WAV'!$C$6:$C$405,"&lt;&gt;"&amp;"Geschäfts- oder Firmenwert")</f>
        <v>0</v>
      </c>
      <c r="W714" s="980">
        <f>SUMIFS('E8.b. KKAuf_WAV'!$M$6:$M$405,'E8.b. KKAuf_WAV'!$B$6:$B$405,$C714,'E8.b. KKAuf_WAV'!$E$6:$E$405,H714,'E8.b. KKAuf_WAV'!$C$6:$C$405,"geleistete Anzahlungen und Anlagen im Bau des Sachanlagevermögens")+ SUMIFS('E8.b. KKAuf_WAV'!$M$6:$M$405,'E8.b. KKAuf_WAV'!$B$6:$B$405,$C714,'E8.b. KKAuf_WAV'!$E$6:$E$405,H714,'E8.b. KKAuf_WAV'!$C$6:$C$405,"geleistete Anzahlungen auf immaterielle Vermögensgegenstände")</f>
        <v>0</v>
      </c>
      <c r="X714" s="980">
        <f>SUMIFS('E8.c. KKAuf_BKZ_NAB_IZ'!$K$6:$K$405,'E8.c. KKAuf_BKZ_NAB_IZ'!$B$6:$B$405,$C714,'E8.c. KKAuf_BKZ_NAB_IZ'!$C$6:$C$405,$H714)</f>
        <v>0</v>
      </c>
      <c r="Y714" s="980">
        <f>SUMIFS('E8.a. KKAuf_SAV'!$Y$6:$Y$2005,'E8.a. KKAuf_SAV'!$B$6:$B$2005,$C714,'E8.a. KKAuf_SAV'!$D$6:$D$2005,$H714)</f>
        <v>0</v>
      </c>
      <c r="Z714" s="980">
        <f>SUMIFS('E8.b. KKAuf_WAV'!$O$6:$O$405,'E8.b. KKAuf_WAV'!$B$6:$B$405,$C714,'E8.b. KKAuf_WAV'!$E$6:$E$405,$H714,'E8.b. KKAuf_WAV'!$C$6:$C$405,"&lt;&gt;"&amp;"geleistete Anzahlungen auf immaterielle Vermögensgegenstände",'E8.b. KKAuf_WAV'!$C$6:$C$405,"&lt;&gt;"&amp;"geleistete Anzahlungen und Anlagen im Bau des Sachanlagevermögens",'E8.b. KKAuf_WAV'!$C$6:$C$405,"&lt;&gt;"&amp;"Geschäfts- oder Firmenwert")</f>
        <v>0</v>
      </c>
      <c r="AA714" s="980">
        <f>SUMIFS('E8.b. KKAuf_WAV'!$O$6:$O$405,'E8.b. KKAuf_WAV'!$B$6:$B$405,$C714,'E8.b. KKAuf_WAV'!$E$6:$E$405,H714,'E8.b. KKAuf_WAV'!$C$6:$C$405,"geleistete Anzahlungen und Anlagen im Bau des Sachanlagevermögens")+ SUMIFS('E8.b. KKAuf_WAV'!$O$6:$O$405,'E8.b. KKAuf_WAV'!$B$6:$B$405,$C714,'E8.b. KKAuf_WAV'!$E$6:$E$405,H714,'E8.b. KKAuf_WAV'!$C$6:$C$405,"geleistete Anzahlungen auf immaterielle Vermögensgegenstände")</f>
        <v>0</v>
      </c>
      <c r="AB714" s="980">
        <f>SUMIFS('E8.c. KKAuf_BKZ_NAB_IZ'!$L$6:$L$405,'E8.c. KKAuf_BKZ_NAB_IZ'!$B$6:$B$405,$C714,'E8.c. KKAuf_BKZ_NAB_IZ'!$C$6:$C$405,$H714)</f>
        <v>0</v>
      </c>
      <c r="AC714" s="974"/>
      <c r="AD714" s="980">
        <f t="shared" si="223"/>
        <v>0</v>
      </c>
      <c r="AE714" s="984">
        <f>$AE$14</f>
        <v>7.0099999999999996E-2</v>
      </c>
      <c r="AF714" s="984">
        <f>$AF$14</f>
        <v>3.6600000000000001E-2</v>
      </c>
      <c r="AG714" s="984">
        <f>$AG$14</f>
        <v>0.05</v>
      </c>
      <c r="AH714" s="982">
        <f t="shared" si="224"/>
        <v>0</v>
      </c>
      <c r="AJ714" s="980">
        <f t="shared" si="220"/>
        <v>0</v>
      </c>
      <c r="AK714" s="984">
        <f>$AK$14</f>
        <v>7.0099999999999996E-2</v>
      </c>
      <c r="AL714" s="984">
        <f>$AL$14</f>
        <v>3.6600000000000001E-2</v>
      </c>
      <c r="AM714" s="984">
        <f>$AM$14</f>
        <v>0.05</v>
      </c>
      <c r="AN714" s="982">
        <f t="shared" si="221"/>
        <v>0</v>
      </c>
    </row>
    <row r="715" spans="2:40" ht="15" hidden="1" thickBot="1" x14ac:dyDescent="0.25">
      <c r="B715" s="1447"/>
      <c r="C715" s="1002">
        <f>C711</f>
        <v>0</v>
      </c>
      <c r="D715" s="1450"/>
      <c r="E715" s="1408"/>
      <c r="F715" s="1408"/>
      <c r="G715" s="990"/>
      <c r="H715" s="983">
        <v>2026</v>
      </c>
      <c r="I715" s="972"/>
      <c r="J715" s="803">
        <f t="shared" si="222"/>
        <v>0</v>
      </c>
      <c r="K715" s="804"/>
      <c r="L715" s="803">
        <f t="shared" si="229"/>
        <v>0</v>
      </c>
      <c r="M715" s="804"/>
      <c r="N715" s="803">
        <f t="shared" ref="N715:N778" si="235">AN715+AH715</f>
        <v>0</v>
      </c>
      <c r="O715" s="804"/>
      <c r="P715" s="803">
        <f t="shared" si="234"/>
        <v>0</v>
      </c>
      <c r="Q715" s="760"/>
      <c r="R715" s="980">
        <f>SUMIFS('E8.a. KKAuf_SAV'!$X$6:$X$2005,'E8.a. KKAuf_SAV'!$B$6:$B$2005,$C715,'E8.a. KKAuf_SAV'!$D$6:$D$2005,$H715)</f>
        <v>0</v>
      </c>
      <c r="S715" s="980">
        <f>SUMIFS('E8.b. KKAuf_WAV'!$N$6:$N$405,'E8.b. KKAuf_WAV'!$B$6:$B$405,$C715,'E8.b. KKAuf_WAV'!$E$6:$E$405,H715)-SUMIFS('E8.b. KKAuf_WAV'!$N$6:$N$405,'E8.b. KKAuf_WAV'!$B$6:$B$405,$C715,'E8.b. KKAuf_WAV'!$C$6:$C$405,"Geschäfts- oder Firmenwert",'E8.b. KKAuf_WAV'!$D$6:$D$405,H715)</f>
        <v>0</v>
      </c>
      <c r="T715" s="974"/>
      <c r="U715" s="980">
        <f>SUMIFS('E8.a. KKAuf_SAV'!$W$6:$W$2005,'E8.a. KKAuf_SAV'!$B$6:$B$2005,$C715,'E8.a. KKAuf_SAV'!$D$6:$D$2005,H715)</f>
        <v>0</v>
      </c>
      <c r="V715" s="980">
        <f>SUMIFS('E8.b. KKAuf_WAV'!$M$6:$M$405,'E8.b. KKAuf_WAV'!$B$6:$B$405,$C715,'E8.b. KKAuf_WAV'!$E$6:$E$405,$H715,'E8.b. KKAuf_WAV'!$C$6:$C$405,"&lt;&gt;"&amp;"geleistete Anzahlungen auf immaterielle Vermögensgegenstände",'E8.b. KKAuf_WAV'!$C$6:$C$405,"&lt;&gt;"&amp;"geleistete Anzahlungen und Anlagen im Bau des Sachanlagevermögens",'E8.b. KKAuf_WAV'!$C$6:$C$405,"&lt;&gt;"&amp;"Geschäfts- oder Firmenwert")</f>
        <v>0</v>
      </c>
      <c r="W715" s="980">
        <f>SUMIFS('E8.b. KKAuf_WAV'!$M$6:$M$405,'E8.b. KKAuf_WAV'!$B$6:$B$405,$C715,'E8.b. KKAuf_WAV'!$E$6:$E$405,H715,'E8.b. KKAuf_WAV'!$C$6:$C$405,"geleistete Anzahlungen und Anlagen im Bau des Sachanlagevermögens")+ SUMIFS('E8.b. KKAuf_WAV'!$M$6:$M$405,'E8.b. KKAuf_WAV'!$B$6:$B$405,$C715,'E8.b. KKAuf_WAV'!$E$6:$E$405,H715,'E8.b. KKAuf_WAV'!$C$6:$C$405,"geleistete Anzahlungen auf immaterielle Vermögensgegenstände")</f>
        <v>0</v>
      </c>
      <c r="X715" s="980">
        <f>SUMIFS('E8.c. KKAuf_BKZ_NAB_IZ'!$K$6:$K$405,'E8.c. KKAuf_BKZ_NAB_IZ'!$B$6:$B$405,$C715,'E8.c. KKAuf_BKZ_NAB_IZ'!$C$6:$C$405,$H715)</f>
        <v>0</v>
      </c>
      <c r="Y715" s="980">
        <f>SUMIFS('E8.a. KKAuf_SAV'!$Y$6:$Y$2005,'E8.a. KKAuf_SAV'!$B$6:$B$2005,$C715,'E8.a. KKAuf_SAV'!$D$6:$D$2005,$H715)</f>
        <v>0</v>
      </c>
      <c r="Z715" s="980">
        <f>SUMIFS('E8.b. KKAuf_WAV'!$O$6:$O$405,'E8.b. KKAuf_WAV'!$B$6:$B$405,$C715,'E8.b. KKAuf_WAV'!$E$6:$E$405,$H715,'E8.b. KKAuf_WAV'!$C$6:$C$405,"&lt;&gt;"&amp;"geleistete Anzahlungen auf immaterielle Vermögensgegenstände",'E8.b. KKAuf_WAV'!$C$6:$C$405,"&lt;&gt;"&amp;"geleistete Anzahlungen und Anlagen im Bau des Sachanlagevermögens",'E8.b. KKAuf_WAV'!$C$6:$C$405,"&lt;&gt;"&amp;"Geschäfts- oder Firmenwert")</f>
        <v>0</v>
      </c>
      <c r="AA715" s="980">
        <f>SUMIFS('E8.b. KKAuf_WAV'!$O$6:$O$405,'E8.b. KKAuf_WAV'!$B$6:$B$405,$C715,'E8.b. KKAuf_WAV'!$E$6:$E$405,H715,'E8.b. KKAuf_WAV'!$C$6:$C$405,"geleistete Anzahlungen und Anlagen im Bau des Sachanlagevermögens")+ SUMIFS('E8.b. KKAuf_WAV'!$O$6:$O$405,'E8.b. KKAuf_WAV'!$B$6:$B$405,$C715,'E8.b. KKAuf_WAV'!$E$6:$E$405,H715,'E8.b. KKAuf_WAV'!$C$6:$C$405,"geleistete Anzahlungen auf immaterielle Vermögensgegenstände")</f>
        <v>0</v>
      </c>
      <c r="AB715" s="980">
        <f>SUMIFS('E8.c. KKAuf_BKZ_NAB_IZ'!$L$6:$L$405,'E8.c. KKAuf_BKZ_NAB_IZ'!$B$6:$B$405,$C715,'E8.c. KKAuf_BKZ_NAB_IZ'!$C$6:$C$405,$H715)</f>
        <v>0</v>
      </c>
      <c r="AC715" s="974"/>
      <c r="AD715" s="980">
        <f t="shared" si="223"/>
        <v>0</v>
      </c>
      <c r="AE715" s="984">
        <f>$AE$15</f>
        <v>0</v>
      </c>
      <c r="AF715" s="984">
        <f>$AF$15</f>
        <v>0</v>
      </c>
      <c r="AG715" s="984">
        <f>$AG$15</f>
        <v>0</v>
      </c>
      <c r="AH715" s="982">
        <f t="shared" si="224"/>
        <v>0</v>
      </c>
      <c r="AJ715" s="980">
        <f t="shared" ref="AJ715:AJ778" si="236">AVERAGE(W715,AA715)</f>
        <v>0</v>
      </c>
      <c r="AK715" s="984">
        <f>$AK$15</f>
        <v>0</v>
      </c>
      <c r="AL715" s="984">
        <f>$AL$15</f>
        <v>0</v>
      </c>
      <c r="AM715" s="984">
        <f>$AM$15</f>
        <v>0</v>
      </c>
      <c r="AN715" s="982">
        <f t="shared" ref="AN715:AN778" si="237">IFERROR($AJ715*AM715,0)</f>
        <v>0</v>
      </c>
    </row>
    <row r="716" spans="2:40" ht="15" hidden="1" thickBot="1" x14ac:dyDescent="0.25">
      <c r="B716" s="1447"/>
      <c r="C716" s="1002">
        <f>C711</f>
        <v>0</v>
      </c>
      <c r="D716" s="1450"/>
      <c r="E716" s="1408"/>
      <c r="F716" s="1408"/>
      <c r="G716" s="990"/>
      <c r="H716" s="983">
        <v>2027</v>
      </c>
      <c r="I716" s="972"/>
      <c r="J716" s="803">
        <f t="shared" ref="J716:J779" si="238">SUM(L716:P716)</f>
        <v>0</v>
      </c>
      <c r="K716" s="804"/>
      <c r="L716" s="803">
        <f t="shared" si="229"/>
        <v>0</v>
      </c>
      <c r="M716" s="804"/>
      <c r="N716" s="803">
        <f t="shared" si="235"/>
        <v>0</v>
      </c>
      <c r="O716" s="804"/>
      <c r="P716" s="803">
        <f t="shared" si="234"/>
        <v>0</v>
      </c>
      <c r="Q716" s="760"/>
      <c r="R716" s="980">
        <f>SUMIFS('E8.a. KKAuf_SAV'!$X$6:$X$2005,'E8.a. KKAuf_SAV'!$B$6:$B$2005,$C716,'E8.a. KKAuf_SAV'!$D$6:$D$2005,$H716)</f>
        <v>0</v>
      </c>
      <c r="S716" s="980">
        <f>SUMIFS('E8.b. KKAuf_WAV'!$N$6:$N$405,'E8.b. KKAuf_WAV'!$B$6:$B$405,$C716,'E8.b. KKAuf_WAV'!$E$6:$E$405,H716)-SUMIFS('E8.b. KKAuf_WAV'!$N$6:$N$405,'E8.b. KKAuf_WAV'!$B$6:$B$405,$C716,'E8.b. KKAuf_WAV'!$C$6:$C$405,"Geschäfts- oder Firmenwert",'E8.b. KKAuf_WAV'!$D$6:$D$405,H716)</f>
        <v>0</v>
      </c>
      <c r="T716" s="974"/>
      <c r="U716" s="980">
        <f>SUMIFS('E8.a. KKAuf_SAV'!$W$6:$W$2005,'E8.a. KKAuf_SAV'!$B$6:$B$2005,$C716,'E8.a. KKAuf_SAV'!$D$6:$D$2005,H716)</f>
        <v>0</v>
      </c>
      <c r="V716" s="980">
        <f>SUMIFS('E8.b. KKAuf_WAV'!$M$6:$M$405,'E8.b. KKAuf_WAV'!$B$6:$B$405,$C716,'E8.b. KKAuf_WAV'!$E$6:$E$405,$H716,'E8.b. KKAuf_WAV'!$C$6:$C$405,"&lt;&gt;"&amp;"geleistete Anzahlungen auf immaterielle Vermögensgegenstände",'E8.b. KKAuf_WAV'!$C$6:$C$405,"&lt;&gt;"&amp;"geleistete Anzahlungen und Anlagen im Bau des Sachanlagevermögens",'E8.b. KKAuf_WAV'!$C$6:$C$405,"&lt;&gt;"&amp;"Geschäfts- oder Firmenwert")</f>
        <v>0</v>
      </c>
      <c r="W716" s="980">
        <f>SUMIFS('E8.b. KKAuf_WAV'!$M$6:$M$405,'E8.b. KKAuf_WAV'!$B$6:$B$405,$C716,'E8.b. KKAuf_WAV'!$E$6:$E$405,H716,'E8.b. KKAuf_WAV'!$C$6:$C$405,"geleistete Anzahlungen und Anlagen im Bau des Sachanlagevermögens")+ SUMIFS('E8.b. KKAuf_WAV'!$M$6:$M$405,'E8.b. KKAuf_WAV'!$B$6:$B$405,$C716,'E8.b. KKAuf_WAV'!$E$6:$E$405,H716,'E8.b. KKAuf_WAV'!$C$6:$C$405,"geleistete Anzahlungen auf immaterielle Vermögensgegenstände")</f>
        <v>0</v>
      </c>
      <c r="X716" s="980">
        <f>SUMIFS('E8.c. KKAuf_BKZ_NAB_IZ'!$K$6:$K$405,'E8.c. KKAuf_BKZ_NAB_IZ'!$B$6:$B$405,$C716,'E8.c. KKAuf_BKZ_NAB_IZ'!$C$6:$C$405,$H716)</f>
        <v>0</v>
      </c>
      <c r="Y716" s="980">
        <f>SUMIFS('E8.a. KKAuf_SAV'!$Y$6:$Y$2005,'E8.a. KKAuf_SAV'!$B$6:$B$2005,$C716,'E8.a. KKAuf_SAV'!$D$6:$D$2005,$H716)</f>
        <v>0</v>
      </c>
      <c r="Z716" s="980">
        <f>SUMIFS('E8.b. KKAuf_WAV'!$O$6:$O$405,'E8.b. KKAuf_WAV'!$B$6:$B$405,$C716,'E8.b. KKAuf_WAV'!$E$6:$E$405,$H716,'E8.b. KKAuf_WAV'!$C$6:$C$405,"&lt;&gt;"&amp;"geleistete Anzahlungen auf immaterielle Vermögensgegenstände",'E8.b. KKAuf_WAV'!$C$6:$C$405,"&lt;&gt;"&amp;"geleistete Anzahlungen und Anlagen im Bau des Sachanlagevermögens",'E8.b. KKAuf_WAV'!$C$6:$C$405,"&lt;&gt;"&amp;"Geschäfts- oder Firmenwert")</f>
        <v>0</v>
      </c>
      <c r="AA716" s="980">
        <f>SUMIFS('E8.b. KKAuf_WAV'!$O$6:$O$405,'E8.b. KKAuf_WAV'!$B$6:$B$405,$C716,'E8.b. KKAuf_WAV'!$E$6:$E$405,H716,'E8.b. KKAuf_WAV'!$C$6:$C$405,"geleistete Anzahlungen und Anlagen im Bau des Sachanlagevermögens")+ SUMIFS('E8.b. KKAuf_WAV'!$O$6:$O$405,'E8.b. KKAuf_WAV'!$B$6:$B$405,$C716,'E8.b. KKAuf_WAV'!$E$6:$E$405,H716,'E8.b. KKAuf_WAV'!$C$6:$C$405,"geleistete Anzahlungen auf immaterielle Vermögensgegenstände")</f>
        <v>0</v>
      </c>
      <c r="AB716" s="980">
        <f>SUMIFS('E8.c. KKAuf_BKZ_NAB_IZ'!$L$6:$L$405,'E8.c. KKAuf_BKZ_NAB_IZ'!$B$6:$B$405,$C716,'E8.c. KKAuf_BKZ_NAB_IZ'!$C$6:$C$405,$H716)</f>
        <v>0</v>
      </c>
      <c r="AC716" s="974"/>
      <c r="AD716" s="980">
        <f t="shared" ref="AD716:AD779" si="239">AVERAGE(SUM(U716,V716,-X716),SUM(Y716,Z716,-AB716,))</f>
        <v>0</v>
      </c>
      <c r="AE716" s="984">
        <f>$AE$16</f>
        <v>0</v>
      </c>
      <c r="AF716" s="984">
        <f>$AF$16</f>
        <v>0</v>
      </c>
      <c r="AG716" s="984">
        <f>$AG$16</f>
        <v>0</v>
      </c>
      <c r="AH716" s="982">
        <f t="shared" si="224"/>
        <v>0</v>
      </c>
      <c r="AJ716" s="980">
        <f t="shared" si="236"/>
        <v>0</v>
      </c>
      <c r="AK716" s="984">
        <f>$AK$16</f>
        <v>0</v>
      </c>
      <c r="AL716" s="984">
        <f>$AL$16</f>
        <v>0</v>
      </c>
      <c r="AM716" s="984">
        <f>$AM$16</f>
        <v>0</v>
      </c>
      <c r="AN716" s="982">
        <f t="shared" si="237"/>
        <v>0</v>
      </c>
    </row>
    <row r="717" spans="2:40" ht="15" hidden="1" thickBot="1" x14ac:dyDescent="0.25">
      <c r="B717" s="1448"/>
      <c r="C717" s="1003">
        <f>C711</f>
        <v>0</v>
      </c>
      <c r="D717" s="1451"/>
      <c r="E717" s="1409"/>
      <c r="F717" s="1409"/>
      <c r="G717" s="970"/>
      <c r="H717" s="986">
        <v>2028</v>
      </c>
      <c r="I717" s="972"/>
      <c r="J717" s="815">
        <f t="shared" si="238"/>
        <v>0</v>
      </c>
      <c r="K717" s="804"/>
      <c r="L717" s="814">
        <f t="shared" si="229"/>
        <v>0</v>
      </c>
      <c r="M717" s="804"/>
      <c r="N717" s="814">
        <f t="shared" si="235"/>
        <v>0</v>
      </c>
      <c r="O717" s="804"/>
      <c r="P717" s="814">
        <f t="shared" si="234"/>
        <v>0</v>
      </c>
      <c r="Q717" s="760"/>
      <c r="R717" s="987">
        <f>SUMIFS('E8.a. KKAuf_SAV'!$X$6:$X$2005,'E8.a. KKAuf_SAV'!$B$6:$B$2005,$C717,'E8.a. KKAuf_SAV'!$D$6:$D$2005,$H717)</f>
        <v>0</v>
      </c>
      <c r="S717" s="987">
        <f>SUMIFS('E8.b. KKAuf_WAV'!$N$6:$N$405,'E8.b. KKAuf_WAV'!$B$6:$B$405,$C717,'E8.b. KKAuf_WAV'!$E$6:$E$405,H717)-SUMIFS('E8.b. KKAuf_WAV'!$N$6:$N$405,'E8.b. KKAuf_WAV'!$B$6:$B$405,$C717,'E8.b. KKAuf_WAV'!$C$6:$C$405,"Geschäfts- oder Firmenwert",'E8.b. KKAuf_WAV'!$D$6:$D$405,H717)</f>
        <v>0</v>
      </c>
      <c r="T717" s="974"/>
      <c r="U717" s="987">
        <f>SUMIFS('E8.a. KKAuf_SAV'!$W$6:$W$2005,'E8.a. KKAuf_SAV'!$B$6:$B$2005,$C717,'E8.a. KKAuf_SAV'!$D$6:$D$2005,H717)</f>
        <v>0</v>
      </c>
      <c r="V717" s="987">
        <f>SUMIFS('E8.b. KKAuf_WAV'!$M$6:$M$405,'E8.b. KKAuf_WAV'!$B$6:$B$405,$C717,'E8.b. KKAuf_WAV'!$E$6:$E$405,$H717,'E8.b. KKAuf_WAV'!$C$6:$C$405,"&lt;&gt;"&amp;"geleistete Anzahlungen auf immaterielle Vermögensgegenstände",'E8.b. KKAuf_WAV'!$C$6:$C$405,"&lt;&gt;"&amp;"geleistete Anzahlungen und Anlagen im Bau des Sachanlagevermögens",'E8.b. KKAuf_WAV'!$C$6:$C$405,"&lt;&gt;"&amp;"Geschäfts- oder Firmenwert")</f>
        <v>0</v>
      </c>
      <c r="W717" s="987">
        <f>SUMIFS('E8.b. KKAuf_WAV'!$M$6:$M$405,'E8.b. KKAuf_WAV'!$B$6:$B$405,$C717,'E8.b. KKAuf_WAV'!$E$6:$E$405,H717,'E8.b. KKAuf_WAV'!$C$6:$C$405,"geleistete Anzahlungen und Anlagen im Bau des Sachanlagevermögens")+ SUMIFS('E8.b. KKAuf_WAV'!$M$6:$M$405,'E8.b. KKAuf_WAV'!$B$6:$B$405,$C717,'E8.b. KKAuf_WAV'!$E$6:$E$405,H717,'E8.b. KKAuf_WAV'!$C$6:$C$405,"geleistete Anzahlungen auf immaterielle Vermögensgegenstände")</f>
        <v>0</v>
      </c>
      <c r="X717" s="987">
        <f>SUMIFS('E8.c. KKAuf_BKZ_NAB_IZ'!$K$6:$K$405,'E8.c. KKAuf_BKZ_NAB_IZ'!$B$6:$B$405,$C717,'E8.c. KKAuf_BKZ_NAB_IZ'!$C$6:$C$405,$H717)</f>
        <v>0</v>
      </c>
      <c r="Y717" s="987">
        <f>SUMIFS('E8.a. KKAuf_SAV'!$Y$6:$Y$2005,'E8.a. KKAuf_SAV'!$B$6:$B$2005,$C717,'E8.a. KKAuf_SAV'!$D$6:$D$2005,$H717)</f>
        <v>0</v>
      </c>
      <c r="Z717" s="987">
        <f>SUMIFS('E8.b. KKAuf_WAV'!$O$6:$O$405,'E8.b. KKAuf_WAV'!$B$6:$B$405,$C717,'E8.b. KKAuf_WAV'!$E$6:$E$405,$H717,'E8.b. KKAuf_WAV'!$C$6:$C$405,"&lt;&gt;"&amp;"geleistete Anzahlungen auf immaterielle Vermögensgegenstände",'E8.b. KKAuf_WAV'!$C$6:$C$405,"&lt;&gt;"&amp;"geleistete Anzahlungen und Anlagen im Bau des Sachanlagevermögens",'E8.b. KKAuf_WAV'!$C$6:$C$405,"&lt;&gt;"&amp;"Geschäfts- oder Firmenwert")</f>
        <v>0</v>
      </c>
      <c r="AA717" s="987">
        <f>SUMIFS('E8.b. KKAuf_WAV'!$O$6:$O$405,'E8.b. KKAuf_WAV'!$B$6:$B$405,$C717,'E8.b. KKAuf_WAV'!$E$6:$E$405,H717,'E8.b. KKAuf_WAV'!$C$6:$C$405,"geleistete Anzahlungen und Anlagen im Bau des Sachanlagevermögens")+ SUMIFS('E8.b. KKAuf_WAV'!$O$6:$O$405,'E8.b. KKAuf_WAV'!$B$6:$B$405,$C717,'E8.b. KKAuf_WAV'!$E$6:$E$405,H717,'E8.b. KKAuf_WAV'!$C$6:$C$405,"geleistete Anzahlungen auf immaterielle Vermögensgegenstände")</f>
        <v>0</v>
      </c>
      <c r="AB717" s="987">
        <f>SUMIFS('E8.c. KKAuf_BKZ_NAB_IZ'!$L$6:$L$405,'E8.c. KKAuf_BKZ_NAB_IZ'!$B$6:$B$405,$C717,'E8.c. KKAuf_BKZ_NAB_IZ'!$C$6:$C$405,$H717)</f>
        <v>0</v>
      </c>
      <c r="AC717" s="974"/>
      <c r="AD717" s="987">
        <f t="shared" si="239"/>
        <v>0</v>
      </c>
      <c r="AE717" s="988">
        <f>$AE$17</f>
        <v>0</v>
      </c>
      <c r="AF717" s="988">
        <f>$AF$17</f>
        <v>0</v>
      </c>
      <c r="AG717" s="988">
        <f>$AG$17</f>
        <v>0</v>
      </c>
      <c r="AH717" s="989">
        <f t="shared" si="224"/>
        <v>0</v>
      </c>
      <c r="AJ717" s="987">
        <f t="shared" si="236"/>
        <v>0</v>
      </c>
      <c r="AK717" s="988">
        <f>$AK$17</f>
        <v>0</v>
      </c>
      <c r="AL717" s="988">
        <f>$AL$17</f>
        <v>0</v>
      </c>
      <c r="AM717" s="988">
        <f>$AM$17</f>
        <v>0</v>
      </c>
      <c r="AN717" s="989">
        <f t="shared" si="237"/>
        <v>0</v>
      </c>
    </row>
    <row r="718" spans="2:40" ht="14.25" customHeight="1" x14ac:dyDescent="0.2">
      <c r="B718" s="1446"/>
      <c r="C718" s="1001">
        <f>B718</f>
        <v>0</v>
      </c>
      <c r="D718" s="1449"/>
      <c r="E718" s="1407"/>
      <c r="F718" s="1410"/>
      <c r="G718" s="990"/>
      <c r="H718" s="991">
        <v>2022</v>
      </c>
      <c r="I718" s="972"/>
      <c r="J718" s="813">
        <f t="shared" si="238"/>
        <v>0</v>
      </c>
      <c r="K718" s="804"/>
      <c r="L718" s="813">
        <f t="shared" si="229"/>
        <v>0</v>
      </c>
      <c r="M718" s="804"/>
      <c r="N718" s="813">
        <f t="shared" si="235"/>
        <v>0</v>
      </c>
      <c r="O718" s="804"/>
      <c r="P718" s="813">
        <f t="shared" ref="P718:P724" si="240">IFERROR((AJ718*AK718+AD718*AE718)*0.4*0.035*$F$718,0)</f>
        <v>0</v>
      </c>
      <c r="Q718" s="760"/>
      <c r="R718" s="992">
        <f>SUMIFS('E8.a. KKAuf_SAV'!$X$6:$X$2005,'E8.a. KKAuf_SAV'!$B$6:$B$2005,$C718,'E8.a. KKAuf_SAV'!$D$6:$D$2005,$H718)</f>
        <v>0</v>
      </c>
      <c r="S718" s="992">
        <f>SUMIFS('E8.b. KKAuf_WAV'!$N$6:$N$405,'E8.b. KKAuf_WAV'!$B$6:$B$405,$C718,'E8.b. KKAuf_WAV'!$E$6:$E$405,H718)-SUMIFS('E8.b. KKAuf_WAV'!$N$6:$N$405,'E8.b. KKAuf_WAV'!$B$6:$B$405,$C718,'E8.b. KKAuf_WAV'!$C$6:$C$405,"Geschäfts- oder Firmenwert",'E8.b. KKAuf_WAV'!$D$6:$D$405,H718)</f>
        <v>0</v>
      </c>
      <c r="T718" s="974"/>
      <c r="U718" s="992">
        <f>SUMIFS('E8.a. KKAuf_SAV'!$W$6:$W$2005,'E8.a. KKAuf_SAV'!$B$6:$B$2005,$C718,'E8.a. KKAuf_SAV'!$D$6:$D$2005,H718)</f>
        <v>0</v>
      </c>
      <c r="V718" s="992">
        <f>SUMIFS('E8.b. KKAuf_WAV'!$M$6:$M$405,'E8.b. KKAuf_WAV'!$B$6:$B$405,$C718,'E8.b. KKAuf_WAV'!$E$6:$E$405,$H718,'E8.b. KKAuf_WAV'!$C$6:$C$405,"&lt;&gt;"&amp;"geleistete Anzahlungen auf immaterielle Vermögensgegenstände",'E8.b. KKAuf_WAV'!$C$6:$C$405,"&lt;&gt;"&amp;"geleistete Anzahlungen und Anlagen im Bau des Sachanlagevermögens",'E8.b. KKAuf_WAV'!$C$6:$C$405,"&lt;&gt;"&amp;"Geschäfts- oder Firmenwert")</f>
        <v>0</v>
      </c>
      <c r="W718" s="992">
        <f>SUMIFS('E8.b. KKAuf_WAV'!$M$6:$M$405,'E8.b. KKAuf_WAV'!$B$6:$B$405,$C718,'E8.b. KKAuf_WAV'!$E$6:$E$405,Listen!$AA$3,'E8.b. KKAuf_WAV'!$C$6:$C$405,"geleistete Anzahlungen und Anlagen im Bau des Sachanlagevermögens")+ SUMIFS('E8.b. KKAuf_WAV'!$M$6:$M$405,'E8.b. KKAuf_WAV'!$B$6:$B$405,$C718,'E8.b. KKAuf_WAV'!$E$6:$E$405,Listen!$AA$3,'E8.b. KKAuf_WAV'!$C$6:$C$405,"geleistete Anzahlungen auf immaterielle Vermögensgegenstände")</f>
        <v>0</v>
      </c>
      <c r="X718" s="992">
        <f>SUMIFS('E8.c. KKAuf_BKZ_NAB_IZ'!$K$6:$K$405,'E8.c. KKAuf_BKZ_NAB_IZ'!$B$6:$B$405,$C718,'E8.c. KKAuf_BKZ_NAB_IZ'!$C$6:$C$405,$H718)</f>
        <v>0</v>
      </c>
      <c r="Y718" s="992">
        <f>SUMIFS('E8.a. KKAuf_SAV'!$Y$6:$Y$2005,'E8.a. KKAuf_SAV'!$B$6:$B$2005,$C718,'E8.a. KKAuf_SAV'!$D$6:$D$2005,$H718)</f>
        <v>0</v>
      </c>
      <c r="Z718" s="992">
        <f>SUMIFS('E8.b. KKAuf_WAV'!$O$6:$O$405,'E8.b. KKAuf_WAV'!$B$6:$B$405,$C718,'E8.b. KKAuf_WAV'!$E$6:$E$405,$H718,'E8.b. KKAuf_WAV'!$C$6:$C$405,"&lt;&gt;"&amp;"geleistete Anzahlungen auf immaterielle Vermögensgegenstände",'E8.b. KKAuf_WAV'!$C$6:$C$405,"&lt;&gt;"&amp;"geleistete Anzahlungen und Anlagen im Bau des Sachanlagevermögens",'E8.b. KKAuf_WAV'!$C$6:$C$405,"&lt;&gt;"&amp;"Geschäfts- oder Firmenwert")</f>
        <v>0</v>
      </c>
      <c r="AA718" s="992">
        <f>SUMIFS('E8.b. KKAuf_WAV'!$O$6:$O$405,'E8.b. KKAuf_WAV'!$B$6:$B$405,$C718,'E8.b. KKAuf_WAV'!$E$6:$E$405,Listen!$AA$3,'E8.b. KKAuf_WAV'!$C$6:$C$405,"geleistete Anzahlungen und Anlagen im Bau des Sachanlagevermögens")+ SUMIFS('E8.b. KKAuf_WAV'!$O$6:$O$405,'E8.b. KKAuf_WAV'!$B$6:$B$405,$C718,'E8.b. KKAuf_WAV'!$E$6:$E$405,Listen!$AA$3,'E8.b. KKAuf_WAV'!$C$6:$C$405,"geleistete Anzahlungen auf immaterielle Vermögensgegenstände")</f>
        <v>0</v>
      </c>
      <c r="AB718" s="992">
        <f>SUMIFS('E8.c. KKAuf_BKZ_NAB_IZ'!$L$6:$L$405,'E8.c. KKAuf_BKZ_NAB_IZ'!$B$6:$B$405,$C718,'E8.c. KKAuf_BKZ_NAB_IZ'!$C$6:$C$405,$H718)</f>
        <v>0</v>
      </c>
      <c r="AC718" s="974"/>
      <c r="AD718" s="992">
        <f t="shared" si="239"/>
        <v>0</v>
      </c>
      <c r="AE718" s="993">
        <f>$AE$11</f>
        <v>5.0700000000000002E-2</v>
      </c>
      <c r="AF718" s="993">
        <f>$AF$11</f>
        <v>1.7100000000000001E-2</v>
      </c>
      <c r="AG718" s="993">
        <f>$AG$11</f>
        <v>3.0499999999999999E-2</v>
      </c>
      <c r="AH718" s="994">
        <f t="shared" ref="AH718:AH781" si="241">IFERROR($AD718*AG718,0)</f>
        <v>0</v>
      </c>
      <c r="AJ718" s="992">
        <f t="shared" si="236"/>
        <v>0</v>
      </c>
      <c r="AK718" s="993">
        <f>$AK$11</f>
        <v>5.0700000000000002E-2</v>
      </c>
      <c r="AL718" s="993">
        <f>$AL$11</f>
        <v>1.7100000000000001E-2</v>
      </c>
      <c r="AM718" s="993">
        <f>$AM$11</f>
        <v>3.0499999999999999E-2</v>
      </c>
      <c r="AN718" s="994">
        <f t="shared" si="237"/>
        <v>0</v>
      </c>
    </row>
    <row r="719" spans="2:40" x14ac:dyDescent="0.2">
      <c r="B719" s="1447"/>
      <c r="C719" s="1002">
        <f>C718</f>
        <v>0</v>
      </c>
      <c r="D719" s="1450"/>
      <c r="E719" s="1408"/>
      <c r="F719" s="1408"/>
      <c r="G719" s="990"/>
      <c r="H719" s="983">
        <v>2023</v>
      </c>
      <c r="I719" s="972"/>
      <c r="J719" s="805">
        <f t="shared" si="238"/>
        <v>0</v>
      </c>
      <c r="K719" s="804"/>
      <c r="L719" s="803">
        <f t="shared" si="229"/>
        <v>0</v>
      </c>
      <c r="M719" s="804"/>
      <c r="N719" s="803">
        <f t="shared" si="235"/>
        <v>0</v>
      </c>
      <c r="O719" s="804"/>
      <c r="P719" s="803">
        <f t="shared" si="240"/>
        <v>0</v>
      </c>
      <c r="Q719" s="760"/>
      <c r="R719" s="980">
        <f>SUMIFS('E8.a. KKAuf_SAV'!$X$6:$X$2005,'E8.a. KKAuf_SAV'!$B$6:$B$2005,$C719,'E8.a. KKAuf_SAV'!$D$6:$D$2005,$H719)</f>
        <v>0</v>
      </c>
      <c r="S719" s="980">
        <f>SUMIFS('E8.b. KKAuf_WAV'!$N$6:$N$405,'E8.b. KKAuf_WAV'!$B$6:$B$405,$C719,'E8.b. KKAuf_WAV'!$E$6:$E$405,H719)-SUMIFS('E8.b. KKAuf_WAV'!$N$6:$N$405,'E8.b. KKAuf_WAV'!$B$6:$B$405,$C719,'E8.b. KKAuf_WAV'!$C$6:$C$405,"Geschäfts- oder Firmenwert",'E8.b. KKAuf_WAV'!$D$6:$D$405,H719)</f>
        <v>0</v>
      </c>
      <c r="T719" s="974"/>
      <c r="U719" s="980">
        <f>SUMIFS('E8.a. KKAuf_SAV'!$W$6:$W$2005,'E8.a. KKAuf_SAV'!$B$6:$B$2005,$C719,'E8.a. KKAuf_SAV'!$D$6:$D$2005,H719)</f>
        <v>0</v>
      </c>
      <c r="V719" s="980">
        <f>SUMIFS('E8.b. KKAuf_WAV'!$M$6:$M$405,'E8.b. KKAuf_WAV'!$B$6:$B$405,$C719,'E8.b. KKAuf_WAV'!$E$6:$E$405,$H719,'E8.b. KKAuf_WAV'!$C$6:$C$405,"&lt;&gt;"&amp;"geleistete Anzahlungen auf immaterielle Vermögensgegenstände",'E8.b. KKAuf_WAV'!$C$6:$C$405,"&lt;&gt;"&amp;"geleistete Anzahlungen und Anlagen im Bau des Sachanlagevermögens",'E8.b. KKAuf_WAV'!$C$6:$C$405,"&lt;&gt;"&amp;"Geschäfts- oder Firmenwert")</f>
        <v>0</v>
      </c>
      <c r="W719" s="980"/>
      <c r="X719" s="980">
        <f>SUMIFS('E8.c. KKAuf_BKZ_NAB_IZ'!$K$6:$K$405,'E8.c. KKAuf_BKZ_NAB_IZ'!$B$6:$B$405,$C719,'E8.c. KKAuf_BKZ_NAB_IZ'!$C$6:$C$405,$H719)</f>
        <v>0</v>
      </c>
      <c r="Y719" s="980">
        <f>SUMIFS('E8.a. KKAuf_SAV'!$Y$6:$Y$2005,'E8.a. KKAuf_SAV'!$B$6:$B$2005,$C719,'E8.a. KKAuf_SAV'!$D$6:$D$2005,$H719)</f>
        <v>0</v>
      </c>
      <c r="Z719" s="980">
        <f>SUMIFS('E8.b. KKAuf_WAV'!$O$6:$O$405,'E8.b. KKAuf_WAV'!$B$6:$B$405,$C719,'E8.b. KKAuf_WAV'!$E$6:$E$405,$H719,'E8.b. KKAuf_WAV'!$C$6:$C$405,"&lt;&gt;"&amp;"geleistete Anzahlungen auf immaterielle Vermögensgegenstände",'E8.b. KKAuf_WAV'!$C$6:$C$405,"&lt;&gt;"&amp;"geleistete Anzahlungen und Anlagen im Bau des Sachanlagevermögens",'E8.b. KKAuf_WAV'!$C$6:$C$405,"&lt;&gt;"&amp;"Geschäfts- oder Firmenwert")</f>
        <v>0</v>
      </c>
      <c r="AA719" s="980"/>
      <c r="AB719" s="980">
        <f>SUMIFS('E8.c. KKAuf_BKZ_NAB_IZ'!$L$6:$L$405,'E8.c. KKAuf_BKZ_NAB_IZ'!$B$6:$B$405,$C719,'E8.c. KKAuf_BKZ_NAB_IZ'!$C$6:$C$405,$H719)</f>
        <v>0</v>
      </c>
      <c r="AC719" s="974"/>
      <c r="AD719" s="980">
        <f t="shared" si="239"/>
        <v>0</v>
      </c>
      <c r="AE719" s="984">
        <f>$AE$12</f>
        <v>5.0700000000000002E-2</v>
      </c>
      <c r="AF719" s="984">
        <f>$AF$12</f>
        <v>1.7100000000000001E-2</v>
      </c>
      <c r="AG719" s="984">
        <f>$AG$12</f>
        <v>3.0499999999999999E-2</v>
      </c>
      <c r="AH719" s="982">
        <f t="shared" si="241"/>
        <v>0</v>
      </c>
      <c r="AJ719" s="980"/>
      <c r="AK719" s="984">
        <f>$AK$12</f>
        <v>5.0700000000000002E-2</v>
      </c>
      <c r="AL719" s="984">
        <f>$AL$12</f>
        <v>1.7100000000000001E-2</v>
      </c>
      <c r="AM719" s="984">
        <f>$AM$12</f>
        <v>3.0499999999999999E-2</v>
      </c>
      <c r="AN719" s="982">
        <f t="shared" si="237"/>
        <v>0</v>
      </c>
    </row>
    <row r="720" spans="2:40" x14ac:dyDescent="0.2">
      <c r="B720" s="1447"/>
      <c r="C720" s="1002">
        <f>C718</f>
        <v>0</v>
      </c>
      <c r="D720" s="1450"/>
      <c r="E720" s="1408"/>
      <c r="F720" s="1408"/>
      <c r="G720" s="990"/>
      <c r="H720" s="983">
        <v>2024</v>
      </c>
      <c r="I720" s="972"/>
      <c r="J720" s="803">
        <f t="shared" si="238"/>
        <v>0</v>
      </c>
      <c r="K720" s="804"/>
      <c r="L720" s="803">
        <f t="shared" si="229"/>
        <v>0</v>
      </c>
      <c r="M720" s="804"/>
      <c r="N720" s="803">
        <f t="shared" si="235"/>
        <v>0</v>
      </c>
      <c r="O720" s="804"/>
      <c r="P720" s="803">
        <f t="shared" si="240"/>
        <v>0</v>
      </c>
      <c r="Q720" s="760"/>
      <c r="R720" s="980">
        <f>SUMIFS('E8.a. KKAuf_SAV'!$X$6:$X$2005,'E8.a. KKAuf_SAV'!$B$6:$B$2005,$C720,'E8.a. KKAuf_SAV'!$D$6:$D$2005,$H720)</f>
        <v>0</v>
      </c>
      <c r="S720" s="980">
        <f>SUMIFS('E8.b. KKAuf_WAV'!$N$6:$N$405,'E8.b. KKAuf_WAV'!$B$6:$B$405,$C720,'E8.b. KKAuf_WAV'!$E$6:$E$405,H720)-SUMIFS('E8.b. KKAuf_WAV'!$N$6:$N$405,'E8.b. KKAuf_WAV'!$B$6:$B$405,$C720,'E8.b. KKAuf_WAV'!$C$6:$C$405,"Geschäfts- oder Firmenwert",'E8.b. KKAuf_WAV'!$D$6:$D$405,H720)</f>
        <v>0</v>
      </c>
      <c r="T720" s="974"/>
      <c r="U720" s="980">
        <f>SUMIFS('E8.a. KKAuf_SAV'!$W$6:$W$2005,'E8.a. KKAuf_SAV'!$B$6:$B$2005,$C720,'E8.a. KKAuf_SAV'!$D$6:$D$2005,H720)</f>
        <v>0</v>
      </c>
      <c r="V720" s="980">
        <f>SUMIFS('E8.b. KKAuf_WAV'!$M$6:$M$405,'E8.b. KKAuf_WAV'!$B$6:$B$405,$C720,'E8.b. KKAuf_WAV'!$E$6:$E$405,$H720,'E8.b. KKAuf_WAV'!$C$6:$C$405,"&lt;&gt;"&amp;"geleistete Anzahlungen auf immaterielle Vermögensgegenstände",'E8.b. KKAuf_WAV'!$C$6:$C$405,"&lt;&gt;"&amp;"geleistete Anzahlungen und Anlagen im Bau des Sachanlagevermögens",'E8.b. KKAuf_WAV'!$C$6:$C$405,"&lt;&gt;"&amp;"Geschäfts- oder Firmenwert")</f>
        <v>0</v>
      </c>
      <c r="W720" s="980">
        <f>SUMIFS('E8.b. KKAuf_WAV'!$M$6:$M$405,'E8.b. KKAuf_WAV'!$B$6:$B$405,$C720,'E8.b. KKAuf_WAV'!$E$6:$E$405,H720,'E8.b. KKAuf_WAV'!$C$6:$C$405,"geleistete Anzahlungen und Anlagen im Bau des Sachanlagevermögens")+ SUMIFS('E8.b. KKAuf_WAV'!$M$6:$M$405,'E8.b. KKAuf_WAV'!$B$6:$B$405,$C720,'E8.b. KKAuf_WAV'!$E$6:$E$405,H720,'E8.b. KKAuf_WAV'!$C$6:$C$405,"geleistete Anzahlungen auf immaterielle Vermögensgegenstände")</f>
        <v>0</v>
      </c>
      <c r="X720" s="980">
        <f>SUMIFS('E8.c. KKAuf_BKZ_NAB_IZ'!$K$6:$K$405,'E8.c. KKAuf_BKZ_NAB_IZ'!$B$6:$B$405,$C720,'E8.c. KKAuf_BKZ_NAB_IZ'!$C$6:$C$405,$H720)</f>
        <v>0</v>
      </c>
      <c r="Y720" s="980">
        <f>SUMIFS('E8.a. KKAuf_SAV'!$Y$6:$Y$2005,'E8.a. KKAuf_SAV'!$B$6:$B$2005,$C720,'E8.a. KKAuf_SAV'!$D$6:$D$2005,$H720)</f>
        <v>0</v>
      </c>
      <c r="Z720" s="980">
        <f>SUMIFS('E8.b. KKAuf_WAV'!$O$6:$O$405,'E8.b. KKAuf_WAV'!$B$6:$B$405,$C720,'E8.b. KKAuf_WAV'!$E$6:$E$405,$H720,'E8.b. KKAuf_WAV'!$C$6:$C$405,"&lt;&gt;"&amp;"geleistete Anzahlungen auf immaterielle Vermögensgegenstände",'E8.b. KKAuf_WAV'!$C$6:$C$405,"&lt;&gt;"&amp;"geleistete Anzahlungen und Anlagen im Bau des Sachanlagevermögens",'E8.b. KKAuf_WAV'!$C$6:$C$405,"&lt;&gt;"&amp;"Geschäfts- oder Firmenwert")</f>
        <v>0</v>
      </c>
      <c r="AA720" s="980">
        <f>SUMIFS('E8.b. KKAuf_WAV'!$O$6:$O$405,'E8.b. KKAuf_WAV'!$B$6:$B$405,$C720,'E8.b. KKAuf_WAV'!$E$6:$E$405,H720,'E8.b. KKAuf_WAV'!$C$6:$C$405,"geleistete Anzahlungen und Anlagen im Bau des Sachanlagevermögens")+ SUMIFS('E8.b. KKAuf_WAV'!$O$6:$O$405,'E8.b. KKAuf_WAV'!$B$6:$B$405,$C720,'E8.b. KKAuf_WAV'!$E$6:$E$405,H720,'E8.b. KKAuf_WAV'!$C$6:$C$405,"geleistete Anzahlungen auf immaterielle Vermögensgegenstände")</f>
        <v>0</v>
      </c>
      <c r="AB720" s="980">
        <f>SUMIFS('E8.c. KKAuf_BKZ_NAB_IZ'!$L$6:$L$405,'E8.c. KKAuf_BKZ_NAB_IZ'!$B$6:$B$405,$C720,'E8.c. KKAuf_BKZ_NAB_IZ'!$C$6:$C$405,$H720)</f>
        <v>0</v>
      </c>
      <c r="AC720" s="974"/>
      <c r="AD720" s="980">
        <f t="shared" si="239"/>
        <v>0</v>
      </c>
      <c r="AE720" s="984">
        <f>$AE$13</f>
        <v>6.93E-2</v>
      </c>
      <c r="AF720" s="984">
        <f>$AF$13</f>
        <v>3.8699999999999998E-2</v>
      </c>
      <c r="AG720" s="984">
        <f>$AG$13</f>
        <v>5.0900000000000001E-2</v>
      </c>
      <c r="AH720" s="982">
        <f t="shared" si="241"/>
        <v>0</v>
      </c>
      <c r="AJ720" s="980">
        <f t="shared" si="236"/>
        <v>0</v>
      </c>
      <c r="AK720" s="984">
        <f>$AK$13</f>
        <v>7.0099999999999996E-2</v>
      </c>
      <c r="AL720" s="984">
        <f>$AL$13</f>
        <v>3.6600000000000001E-2</v>
      </c>
      <c r="AM720" s="984">
        <f>$AM$13</f>
        <v>0.05</v>
      </c>
      <c r="AN720" s="982">
        <f t="shared" si="237"/>
        <v>0</v>
      </c>
    </row>
    <row r="721" spans="2:40" ht="15" thickBot="1" x14ac:dyDescent="0.25">
      <c r="B721" s="1447"/>
      <c r="C721" s="1002">
        <f>C718</f>
        <v>0</v>
      </c>
      <c r="D721" s="1450"/>
      <c r="E721" s="1408"/>
      <c r="F721" s="1408"/>
      <c r="G721" s="990"/>
      <c r="H721" s="983">
        <v>2025</v>
      </c>
      <c r="I721" s="972"/>
      <c r="J721" s="803">
        <f t="shared" si="238"/>
        <v>0</v>
      </c>
      <c r="K721" s="804"/>
      <c r="L721" s="803">
        <f t="shared" si="229"/>
        <v>0</v>
      </c>
      <c r="M721" s="804"/>
      <c r="N721" s="803">
        <f t="shared" si="235"/>
        <v>0</v>
      </c>
      <c r="O721" s="804"/>
      <c r="P721" s="803">
        <f t="shared" si="240"/>
        <v>0</v>
      </c>
      <c r="Q721" s="760"/>
      <c r="R721" s="980">
        <f>SUMIFS('E8.a. KKAuf_SAV'!$X$6:$X$2005,'E8.a. KKAuf_SAV'!$B$6:$B$2005,$C721,'E8.a. KKAuf_SAV'!$D$6:$D$2005,$H721)</f>
        <v>0</v>
      </c>
      <c r="S721" s="980">
        <f>SUMIFS('E8.b. KKAuf_WAV'!$N$6:$N$405,'E8.b. KKAuf_WAV'!$B$6:$B$405,$C721,'E8.b. KKAuf_WAV'!$E$6:$E$405,H721)-SUMIFS('E8.b. KKAuf_WAV'!$N$6:$N$405,'E8.b. KKAuf_WAV'!$B$6:$B$405,$C721,'E8.b. KKAuf_WAV'!$C$6:$C$405,"Geschäfts- oder Firmenwert",'E8.b. KKAuf_WAV'!$D$6:$D$405,H721)</f>
        <v>0</v>
      </c>
      <c r="T721" s="974"/>
      <c r="U721" s="980">
        <f>SUMIFS('E8.a. KKAuf_SAV'!$W$6:$W$2005,'E8.a. KKAuf_SAV'!$B$6:$B$2005,$C721,'E8.a. KKAuf_SAV'!$D$6:$D$2005,H721)</f>
        <v>0</v>
      </c>
      <c r="V721" s="980">
        <f>SUMIFS('E8.b. KKAuf_WAV'!$M$6:$M$405,'E8.b. KKAuf_WAV'!$B$6:$B$405,$C721,'E8.b. KKAuf_WAV'!$E$6:$E$405,$H721,'E8.b. KKAuf_WAV'!$C$6:$C$405,"&lt;&gt;"&amp;"geleistete Anzahlungen auf immaterielle Vermögensgegenstände",'E8.b. KKAuf_WAV'!$C$6:$C$405,"&lt;&gt;"&amp;"geleistete Anzahlungen und Anlagen im Bau des Sachanlagevermögens",'E8.b. KKAuf_WAV'!$C$6:$C$405,"&lt;&gt;"&amp;"Geschäfts- oder Firmenwert")</f>
        <v>0</v>
      </c>
      <c r="W721" s="980">
        <f>SUMIFS('E8.b. KKAuf_WAV'!$M$6:$M$405,'E8.b. KKAuf_WAV'!$B$6:$B$405,$C721,'E8.b. KKAuf_WAV'!$E$6:$E$405,H721,'E8.b. KKAuf_WAV'!$C$6:$C$405,"geleistete Anzahlungen und Anlagen im Bau des Sachanlagevermögens")+ SUMIFS('E8.b. KKAuf_WAV'!$M$6:$M$405,'E8.b. KKAuf_WAV'!$B$6:$B$405,$C721,'E8.b. KKAuf_WAV'!$E$6:$E$405,H721,'E8.b. KKAuf_WAV'!$C$6:$C$405,"geleistete Anzahlungen auf immaterielle Vermögensgegenstände")</f>
        <v>0</v>
      </c>
      <c r="X721" s="980">
        <f>SUMIFS('E8.c. KKAuf_BKZ_NAB_IZ'!$K$6:$K$405,'E8.c. KKAuf_BKZ_NAB_IZ'!$B$6:$B$405,$C721,'E8.c. KKAuf_BKZ_NAB_IZ'!$C$6:$C$405,$H721)</f>
        <v>0</v>
      </c>
      <c r="Y721" s="980">
        <f>SUMIFS('E8.a. KKAuf_SAV'!$Y$6:$Y$2005,'E8.a. KKAuf_SAV'!$B$6:$B$2005,$C721,'E8.a. KKAuf_SAV'!$D$6:$D$2005,$H721)</f>
        <v>0</v>
      </c>
      <c r="Z721" s="980">
        <f>SUMIFS('E8.b. KKAuf_WAV'!$O$6:$O$405,'E8.b. KKAuf_WAV'!$B$6:$B$405,$C721,'E8.b. KKAuf_WAV'!$E$6:$E$405,$H721,'E8.b. KKAuf_WAV'!$C$6:$C$405,"&lt;&gt;"&amp;"geleistete Anzahlungen auf immaterielle Vermögensgegenstände",'E8.b. KKAuf_WAV'!$C$6:$C$405,"&lt;&gt;"&amp;"geleistete Anzahlungen und Anlagen im Bau des Sachanlagevermögens",'E8.b. KKAuf_WAV'!$C$6:$C$405,"&lt;&gt;"&amp;"Geschäfts- oder Firmenwert")</f>
        <v>0</v>
      </c>
      <c r="AA721" s="980">
        <f>SUMIFS('E8.b. KKAuf_WAV'!$O$6:$O$405,'E8.b. KKAuf_WAV'!$B$6:$B$405,$C721,'E8.b. KKAuf_WAV'!$E$6:$E$405,H721,'E8.b. KKAuf_WAV'!$C$6:$C$405,"geleistete Anzahlungen und Anlagen im Bau des Sachanlagevermögens")+ SUMIFS('E8.b. KKAuf_WAV'!$O$6:$O$405,'E8.b. KKAuf_WAV'!$B$6:$B$405,$C721,'E8.b. KKAuf_WAV'!$E$6:$E$405,H721,'E8.b. KKAuf_WAV'!$C$6:$C$405,"geleistete Anzahlungen auf immaterielle Vermögensgegenstände")</f>
        <v>0</v>
      </c>
      <c r="AB721" s="980">
        <f>SUMIFS('E8.c. KKAuf_BKZ_NAB_IZ'!$L$6:$L$405,'E8.c. KKAuf_BKZ_NAB_IZ'!$B$6:$B$405,$C721,'E8.c. KKAuf_BKZ_NAB_IZ'!$C$6:$C$405,$H721)</f>
        <v>0</v>
      </c>
      <c r="AC721" s="974"/>
      <c r="AD721" s="980">
        <f t="shared" si="239"/>
        <v>0</v>
      </c>
      <c r="AE721" s="984">
        <f>$AE$14</f>
        <v>7.0099999999999996E-2</v>
      </c>
      <c r="AF721" s="984">
        <f>$AF$14</f>
        <v>3.6600000000000001E-2</v>
      </c>
      <c r="AG721" s="984">
        <f>$AG$14</f>
        <v>0.05</v>
      </c>
      <c r="AH721" s="982">
        <f t="shared" si="241"/>
        <v>0</v>
      </c>
      <c r="AJ721" s="980">
        <f t="shared" si="236"/>
        <v>0</v>
      </c>
      <c r="AK721" s="984">
        <f>$AK$14</f>
        <v>7.0099999999999996E-2</v>
      </c>
      <c r="AL721" s="984">
        <f>$AL$14</f>
        <v>3.6600000000000001E-2</v>
      </c>
      <c r="AM721" s="984">
        <f>$AM$14</f>
        <v>0.05</v>
      </c>
      <c r="AN721" s="982">
        <f t="shared" si="237"/>
        <v>0</v>
      </c>
    </row>
    <row r="722" spans="2:40" ht="15" hidden="1" thickBot="1" x14ac:dyDescent="0.25">
      <c r="B722" s="1447"/>
      <c r="C722" s="1002">
        <f>C718</f>
        <v>0</v>
      </c>
      <c r="D722" s="1450"/>
      <c r="E722" s="1408"/>
      <c r="F722" s="1408"/>
      <c r="G722" s="990"/>
      <c r="H722" s="983">
        <v>2026</v>
      </c>
      <c r="I722" s="972"/>
      <c r="J722" s="803">
        <f t="shared" si="238"/>
        <v>0</v>
      </c>
      <c r="K722" s="804"/>
      <c r="L722" s="803">
        <f t="shared" si="229"/>
        <v>0</v>
      </c>
      <c r="M722" s="804"/>
      <c r="N722" s="803">
        <f t="shared" si="235"/>
        <v>0</v>
      </c>
      <c r="O722" s="804"/>
      <c r="P722" s="803">
        <f t="shared" si="240"/>
        <v>0</v>
      </c>
      <c r="Q722" s="760"/>
      <c r="R722" s="980">
        <f>SUMIFS('E8.a. KKAuf_SAV'!$X$6:$X$2005,'E8.a. KKAuf_SAV'!$B$6:$B$2005,$C722,'E8.a. KKAuf_SAV'!$D$6:$D$2005,$H722)</f>
        <v>0</v>
      </c>
      <c r="S722" s="980">
        <f>SUMIFS('E8.b. KKAuf_WAV'!$N$6:$N$405,'E8.b. KKAuf_WAV'!$B$6:$B$405,$C722,'E8.b. KKAuf_WAV'!$E$6:$E$405,H722)-SUMIFS('E8.b. KKAuf_WAV'!$N$6:$N$405,'E8.b. KKAuf_WAV'!$B$6:$B$405,$C722,'E8.b. KKAuf_WAV'!$C$6:$C$405,"Geschäfts- oder Firmenwert",'E8.b. KKAuf_WAV'!$D$6:$D$405,H722)</f>
        <v>0</v>
      </c>
      <c r="T722" s="974"/>
      <c r="U722" s="980">
        <f>SUMIFS('E8.a. KKAuf_SAV'!$W$6:$W$2005,'E8.a. KKAuf_SAV'!$B$6:$B$2005,$C722,'E8.a. KKAuf_SAV'!$D$6:$D$2005,H722)</f>
        <v>0</v>
      </c>
      <c r="V722" s="980">
        <f>SUMIFS('E8.b. KKAuf_WAV'!$M$6:$M$405,'E8.b. KKAuf_WAV'!$B$6:$B$405,$C722,'E8.b. KKAuf_WAV'!$E$6:$E$405,$H722,'E8.b. KKAuf_WAV'!$C$6:$C$405,"&lt;&gt;"&amp;"geleistete Anzahlungen auf immaterielle Vermögensgegenstände",'E8.b. KKAuf_WAV'!$C$6:$C$405,"&lt;&gt;"&amp;"geleistete Anzahlungen und Anlagen im Bau des Sachanlagevermögens",'E8.b. KKAuf_WAV'!$C$6:$C$405,"&lt;&gt;"&amp;"Geschäfts- oder Firmenwert")</f>
        <v>0</v>
      </c>
      <c r="W722" s="980">
        <f>SUMIFS('E8.b. KKAuf_WAV'!$M$6:$M$405,'E8.b. KKAuf_WAV'!$B$6:$B$405,$C722,'E8.b. KKAuf_WAV'!$E$6:$E$405,H722,'E8.b. KKAuf_WAV'!$C$6:$C$405,"geleistete Anzahlungen und Anlagen im Bau des Sachanlagevermögens")+ SUMIFS('E8.b. KKAuf_WAV'!$M$6:$M$405,'E8.b. KKAuf_WAV'!$B$6:$B$405,$C722,'E8.b. KKAuf_WAV'!$E$6:$E$405,H722,'E8.b. KKAuf_WAV'!$C$6:$C$405,"geleistete Anzahlungen auf immaterielle Vermögensgegenstände")</f>
        <v>0</v>
      </c>
      <c r="X722" s="980">
        <f>SUMIFS('E8.c. KKAuf_BKZ_NAB_IZ'!$K$6:$K$405,'E8.c. KKAuf_BKZ_NAB_IZ'!$B$6:$B$405,$C722,'E8.c. KKAuf_BKZ_NAB_IZ'!$C$6:$C$405,$H722)</f>
        <v>0</v>
      </c>
      <c r="Y722" s="980">
        <f>SUMIFS('E8.a. KKAuf_SAV'!$Y$6:$Y$2005,'E8.a. KKAuf_SAV'!$B$6:$B$2005,$C722,'E8.a. KKAuf_SAV'!$D$6:$D$2005,$H722)</f>
        <v>0</v>
      </c>
      <c r="Z722" s="980">
        <f>SUMIFS('E8.b. KKAuf_WAV'!$O$6:$O$405,'E8.b. KKAuf_WAV'!$B$6:$B$405,$C722,'E8.b. KKAuf_WAV'!$E$6:$E$405,$H722,'E8.b. KKAuf_WAV'!$C$6:$C$405,"&lt;&gt;"&amp;"geleistete Anzahlungen auf immaterielle Vermögensgegenstände",'E8.b. KKAuf_WAV'!$C$6:$C$405,"&lt;&gt;"&amp;"geleistete Anzahlungen und Anlagen im Bau des Sachanlagevermögens",'E8.b. KKAuf_WAV'!$C$6:$C$405,"&lt;&gt;"&amp;"Geschäfts- oder Firmenwert")</f>
        <v>0</v>
      </c>
      <c r="AA722" s="980">
        <f>SUMIFS('E8.b. KKAuf_WAV'!$O$6:$O$405,'E8.b. KKAuf_WAV'!$B$6:$B$405,$C722,'E8.b. KKAuf_WAV'!$E$6:$E$405,H722,'E8.b. KKAuf_WAV'!$C$6:$C$405,"geleistete Anzahlungen und Anlagen im Bau des Sachanlagevermögens")+ SUMIFS('E8.b. KKAuf_WAV'!$O$6:$O$405,'E8.b. KKAuf_WAV'!$B$6:$B$405,$C722,'E8.b. KKAuf_WAV'!$E$6:$E$405,H722,'E8.b. KKAuf_WAV'!$C$6:$C$405,"geleistete Anzahlungen auf immaterielle Vermögensgegenstände")</f>
        <v>0</v>
      </c>
      <c r="AB722" s="980">
        <f>SUMIFS('E8.c. KKAuf_BKZ_NAB_IZ'!$L$6:$L$405,'E8.c. KKAuf_BKZ_NAB_IZ'!$B$6:$B$405,$C722,'E8.c. KKAuf_BKZ_NAB_IZ'!$C$6:$C$405,$H722)</f>
        <v>0</v>
      </c>
      <c r="AC722" s="974"/>
      <c r="AD722" s="980">
        <f t="shared" si="239"/>
        <v>0</v>
      </c>
      <c r="AE722" s="984">
        <f>$AE$15</f>
        <v>0</v>
      </c>
      <c r="AF722" s="984">
        <f>$AF$15</f>
        <v>0</v>
      </c>
      <c r="AG722" s="984">
        <f>$AG$15</f>
        <v>0</v>
      </c>
      <c r="AH722" s="982">
        <f t="shared" si="241"/>
        <v>0</v>
      </c>
      <c r="AJ722" s="980">
        <f t="shared" si="236"/>
        <v>0</v>
      </c>
      <c r="AK722" s="984">
        <f>$AK$15</f>
        <v>0</v>
      </c>
      <c r="AL722" s="984">
        <f>$AL$15</f>
        <v>0</v>
      </c>
      <c r="AM722" s="984">
        <f>$AM$15</f>
        <v>0</v>
      </c>
      <c r="AN722" s="982">
        <f t="shared" si="237"/>
        <v>0</v>
      </c>
    </row>
    <row r="723" spans="2:40" ht="15" hidden="1" thickBot="1" x14ac:dyDescent="0.25">
      <c r="B723" s="1447"/>
      <c r="C723" s="1002">
        <f>C718</f>
        <v>0</v>
      </c>
      <c r="D723" s="1450"/>
      <c r="E723" s="1408"/>
      <c r="F723" s="1408"/>
      <c r="G723" s="990"/>
      <c r="H723" s="983">
        <v>2027</v>
      </c>
      <c r="I723" s="972"/>
      <c r="J723" s="803">
        <f t="shared" si="238"/>
        <v>0</v>
      </c>
      <c r="K723" s="804"/>
      <c r="L723" s="803">
        <f t="shared" si="229"/>
        <v>0</v>
      </c>
      <c r="M723" s="804"/>
      <c r="N723" s="803">
        <f t="shared" si="235"/>
        <v>0</v>
      </c>
      <c r="O723" s="804"/>
      <c r="P723" s="803">
        <f t="shared" si="240"/>
        <v>0</v>
      </c>
      <c r="Q723" s="760"/>
      <c r="R723" s="980">
        <f>SUMIFS('E8.a. KKAuf_SAV'!$X$6:$X$2005,'E8.a. KKAuf_SAV'!$B$6:$B$2005,$C723,'E8.a. KKAuf_SAV'!$D$6:$D$2005,$H723)</f>
        <v>0</v>
      </c>
      <c r="S723" s="980">
        <f>SUMIFS('E8.b. KKAuf_WAV'!$N$6:$N$405,'E8.b. KKAuf_WAV'!$B$6:$B$405,$C723,'E8.b. KKAuf_WAV'!$E$6:$E$405,H723)-SUMIFS('E8.b. KKAuf_WAV'!$N$6:$N$405,'E8.b. KKAuf_WAV'!$B$6:$B$405,$C723,'E8.b. KKAuf_WAV'!$C$6:$C$405,"Geschäfts- oder Firmenwert",'E8.b. KKAuf_WAV'!$D$6:$D$405,H723)</f>
        <v>0</v>
      </c>
      <c r="T723" s="974"/>
      <c r="U723" s="980">
        <f>SUMIFS('E8.a. KKAuf_SAV'!$W$6:$W$2005,'E8.a. KKAuf_SAV'!$B$6:$B$2005,$C723,'E8.a. KKAuf_SAV'!$D$6:$D$2005,H723)</f>
        <v>0</v>
      </c>
      <c r="V723" s="980">
        <f>SUMIFS('E8.b. KKAuf_WAV'!$M$6:$M$405,'E8.b. KKAuf_WAV'!$B$6:$B$405,$C723,'E8.b. KKAuf_WAV'!$E$6:$E$405,$H723,'E8.b. KKAuf_WAV'!$C$6:$C$405,"&lt;&gt;"&amp;"geleistete Anzahlungen auf immaterielle Vermögensgegenstände",'E8.b. KKAuf_WAV'!$C$6:$C$405,"&lt;&gt;"&amp;"geleistete Anzahlungen und Anlagen im Bau des Sachanlagevermögens",'E8.b. KKAuf_WAV'!$C$6:$C$405,"&lt;&gt;"&amp;"Geschäfts- oder Firmenwert")</f>
        <v>0</v>
      </c>
      <c r="W723" s="980">
        <f>SUMIFS('E8.b. KKAuf_WAV'!$M$6:$M$405,'E8.b. KKAuf_WAV'!$B$6:$B$405,$C723,'E8.b. KKAuf_WAV'!$E$6:$E$405,H723,'E8.b. KKAuf_WAV'!$C$6:$C$405,"geleistete Anzahlungen und Anlagen im Bau des Sachanlagevermögens")+ SUMIFS('E8.b. KKAuf_WAV'!$M$6:$M$405,'E8.b. KKAuf_WAV'!$B$6:$B$405,$C723,'E8.b. KKAuf_WAV'!$E$6:$E$405,H723,'E8.b. KKAuf_WAV'!$C$6:$C$405,"geleistete Anzahlungen auf immaterielle Vermögensgegenstände")</f>
        <v>0</v>
      </c>
      <c r="X723" s="980">
        <f>SUMIFS('E8.c. KKAuf_BKZ_NAB_IZ'!$K$6:$K$405,'E8.c. KKAuf_BKZ_NAB_IZ'!$B$6:$B$405,$C723,'E8.c. KKAuf_BKZ_NAB_IZ'!$C$6:$C$405,$H723)</f>
        <v>0</v>
      </c>
      <c r="Y723" s="980">
        <f>SUMIFS('E8.a. KKAuf_SAV'!$Y$6:$Y$2005,'E8.a. KKAuf_SAV'!$B$6:$B$2005,$C723,'E8.a. KKAuf_SAV'!$D$6:$D$2005,$H723)</f>
        <v>0</v>
      </c>
      <c r="Z723" s="980">
        <f>SUMIFS('E8.b. KKAuf_WAV'!$O$6:$O$405,'E8.b. KKAuf_WAV'!$B$6:$B$405,$C723,'E8.b. KKAuf_WAV'!$E$6:$E$405,$H723,'E8.b. KKAuf_WAV'!$C$6:$C$405,"&lt;&gt;"&amp;"geleistete Anzahlungen auf immaterielle Vermögensgegenstände",'E8.b. KKAuf_WAV'!$C$6:$C$405,"&lt;&gt;"&amp;"geleistete Anzahlungen und Anlagen im Bau des Sachanlagevermögens",'E8.b. KKAuf_WAV'!$C$6:$C$405,"&lt;&gt;"&amp;"Geschäfts- oder Firmenwert")</f>
        <v>0</v>
      </c>
      <c r="AA723" s="980">
        <f>SUMIFS('E8.b. KKAuf_WAV'!$O$6:$O$405,'E8.b. KKAuf_WAV'!$B$6:$B$405,$C723,'E8.b. KKAuf_WAV'!$E$6:$E$405,H723,'E8.b. KKAuf_WAV'!$C$6:$C$405,"geleistete Anzahlungen und Anlagen im Bau des Sachanlagevermögens")+ SUMIFS('E8.b. KKAuf_WAV'!$O$6:$O$405,'E8.b. KKAuf_WAV'!$B$6:$B$405,$C723,'E8.b. KKAuf_WAV'!$E$6:$E$405,H723,'E8.b. KKAuf_WAV'!$C$6:$C$405,"geleistete Anzahlungen auf immaterielle Vermögensgegenstände")</f>
        <v>0</v>
      </c>
      <c r="AB723" s="980">
        <f>SUMIFS('E8.c. KKAuf_BKZ_NAB_IZ'!$L$6:$L$405,'E8.c. KKAuf_BKZ_NAB_IZ'!$B$6:$B$405,$C723,'E8.c. KKAuf_BKZ_NAB_IZ'!$C$6:$C$405,$H723)</f>
        <v>0</v>
      </c>
      <c r="AC723" s="974"/>
      <c r="AD723" s="980">
        <f t="shared" si="239"/>
        <v>0</v>
      </c>
      <c r="AE723" s="984">
        <f>$AE$16</f>
        <v>0</v>
      </c>
      <c r="AF723" s="984">
        <f>$AF$16</f>
        <v>0</v>
      </c>
      <c r="AG723" s="984">
        <f>$AG$16</f>
        <v>0</v>
      </c>
      <c r="AH723" s="982">
        <f t="shared" si="241"/>
        <v>0</v>
      </c>
      <c r="AJ723" s="980">
        <f t="shared" si="236"/>
        <v>0</v>
      </c>
      <c r="AK723" s="984">
        <f>$AK$16</f>
        <v>0</v>
      </c>
      <c r="AL723" s="984">
        <f>$AL$16</f>
        <v>0</v>
      </c>
      <c r="AM723" s="984">
        <f>$AM$16</f>
        <v>0</v>
      </c>
      <c r="AN723" s="982">
        <f t="shared" si="237"/>
        <v>0</v>
      </c>
    </row>
    <row r="724" spans="2:40" ht="15" hidden="1" thickBot="1" x14ac:dyDescent="0.25">
      <c r="B724" s="1448"/>
      <c r="C724" s="1003">
        <f>C718</f>
        <v>0</v>
      </c>
      <c r="D724" s="1451"/>
      <c r="E724" s="1409"/>
      <c r="F724" s="1409"/>
      <c r="G724" s="970"/>
      <c r="H724" s="986">
        <v>2028</v>
      </c>
      <c r="I724" s="972"/>
      <c r="J724" s="815">
        <f t="shared" si="238"/>
        <v>0</v>
      </c>
      <c r="K724" s="804"/>
      <c r="L724" s="814">
        <f t="shared" si="229"/>
        <v>0</v>
      </c>
      <c r="M724" s="804"/>
      <c r="N724" s="814">
        <f t="shared" si="235"/>
        <v>0</v>
      </c>
      <c r="O724" s="804"/>
      <c r="P724" s="814">
        <f t="shared" si="240"/>
        <v>0</v>
      </c>
      <c r="Q724" s="760"/>
      <c r="R724" s="987">
        <f>SUMIFS('E8.a. KKAuf_SAV'!$X$6:$X$2005,'E8.a. KKAuf_SAV'!$B$6:$B$2005,$C724,'E8.a. KKAuf_SAV'!$D$6:$D$2005,$H724)</f>
        <v>0</v>
      </c>
      <c r="S724" s="987">
        <f>SUMIFS('E8.b. KKAuf_WAV'!$N$6:$N$405,'E8.b. KKAuf_WAV'!$B$6:$B$405,$C724,'E8.b. KKAuf_WAV'!$E$6:$E$405,H724)-SUMIFS('E8.b. KKAuf_WAV'!$N$6:$N$405,'E8.b. KKAuf_WAV'!$B$6:$B$405,$C724,'E8.b. KKAuf_WAV'!$C$6:$C$405,"Geschäfts- oder Firmenwert",'E8.b. KKAuf_WAV'!$D$6:$D$405,H724)</f>
        <v>0</v>
      </c>
      <c r="T724" s="974"/>
      <c r="U724" s="987">
        <f>SUMIFS('E8.a. KKAuf_SAV'!$W$6:$W$2005,'E8.a. KKAuf_SAV'!$B$6:$B$2005,$C724,'E8.a. KKAuf_SAV'!$D$6:$D$2005,H724)</f>
        <v>0</v>
      </c>
      <c r="V724" s="987">
        <f>SUMIFS('E8.b. KKAuf_WAV'!$M$6:$M$405,'E8.b. KKAuf_WAV'!$B$6:$B$405,$C724,'E8.b. KKAuf_WAV'!$E$6:$E$405,$H724,'E8.b. KKAuf_WAV'!$C$6:$C$405,"&lt;&gt;"&amp;"geleistete Anzahlungen auf immaterielle Vermögensgegenstände",'E8.b. KKAuf_WAV'!$C$6:$C$405,"&lt;&gt;"&amp;"geleistete Anzahlungen und Anlagen im Bau des Sachanlagevermögens",'E8.b. KKAuf_WAV'!$C$6:$C$405,"&lt;&gt;"&amp;"Geschäfts- oder Firmenwert")</f>
        <v>0</v>
      </c>
      <c r="W724" s="987">
        <f>SUMIFS('E8.b. KKAuf_WAV'!$M$6:$M$405,'E8.b. KKAuf_WAV'!$B$6:$B$405,$C724,'E8.b. KKAuf_WAV'!$E$6:$E$405,H724,'E8.b. KKAuf_WAV'!$C$6:$C$405,"geleistete Anzahlungen und Anlagen im Bau des Sachanlagevermögens")+ SUMIFS('E8.b. KKAuf_WAV'!$M$6:$M$405,'E8.b. KKAuf_WAV'!$B$6:$B$405,$C724,'E8.b. KKAuf_WAV'!$E$6:$E$405,H724,'E8.b. KKAuf_WAV'!$C$6:$C$405,"geleistete Anzahlungen auf immaterielle Vermögensgegenstände")</f>
        <v>0</v>
      </c>
      <c r="X724" s="987">
        <f>SUMIFS('E8.c. KKAuf_BKZ_NAB_IZ'!$K$6:$K$405,'E8.c. KKAuf_BKZ_NAB_IZ'!$B$6:$B$405,$C724,'E8.c. KKAuf_BKZ_NAB_IZ'!$C$6:$C$405,$H724)</f>
        <v>0</v>
      </c>
      <c r="Y724" s="987">
        <f>SUMIFS('E8.a. KKAuf_SAV'!$Y$6:$Y$2005,'E8.a. KKAuf_SAV'!$B$6:$B$2005,$C724,'E8.a. KKAuf_SAV'!$D$6:$D$2005,$H724)</f>
        <v>0</v>
      </c>
      <c r="Z724" s="987">
        <f>SUMIFS('E8.b. KKAuf_WAV'!$O$6:$O$405,'E8.b. KKAuf_WAV'!$B$6:$B$405,$C724,'E8.b. KKAuf_WAV'!$E$6:$E$405,$H724,'E8.b. KKAuf_WAV'!$C$6:$C$405,"&lt;&gt;"&amp;"geleistete Anzahlungen auf immaterielle Vermögensgegenstände",'E8.b. KKAuf_WAV'!$C$6:$C$405,"&lt;&gt;"&amp;"geleistete Anzahlungen und Anlagen im Bau des Sachanlagevermögens",'E8.b. KKAuf_WAV'!$C$6:$C$405,"&lt;&gt;"&amp;"Geschäfts- oder Firmenwert")</f>
        <v>0</v>
      </c>
      <c r="AA724" s="987">
        <f>SUMIFS('E8.b. KKAuf_WAV'!$O$6:$O$405,'E8.b. KKAuf_WAV'!$B$6:$B$405,$C724,'E8.b. KKAuf_WAV'!$E$6:$E$405,H724,'E8.b. KKAuf_WAV'!$C$6:$C$405,"geleistete Anzahlungen und Anlagen im Bau des Sachanlagevermögens")+ SUMIFS('E8.b. KKAuf_WAV'!$O$6:$O$405,'E8.b. KKAuf_WAV'!$B$6:$B$405,$C724,'E8.b. KKAuf_WAV'!$E$6:$E$405,H724,'E8.b. KKAuf_WAV'!$C$6:$C$405,"geleistete Anzahlungen auf immaterielle Vermögensgegenstände")</f>
        <v>0</v>
      </c>
      <c r="AB724" s="987">
        <f>SUMIFS('E8.c. KKAuf_BKZ_NAB_IZ'!$L$6:$L$405,'E8.c. KKAuf_BKZ_NAB_IZ'!$B$6:$B$405,$C724,'E8.c. KKAuf_BKZ_NAB_IZ'!$C$6:$C$405,$H724)</f>
        <v>0</v>
      </c>
      <c r="AC724" s="974"/>
      <c r="AD724" s="987">
        <f t="shared" si="239"/>
        <v>0</v>
      </c>
      <c r="AE724" s="988">
        <f>$AE$17</f>
        <v>0</v>
      </c>
      <c r="AF724" s="988">
        <f>$AF$17</f>
        <v>0</v>
      </c>
      <c r="AG724" s="988">
        <f>$AG$17</f>
        <v>0</v>
      </c>
      <c r="AH724" s="989">
        <f t="shared" si="241"/>
        <v>0</v>
      </c>
      <c r="AJ724" s="987">
        <f t="shared" si="236"/>
        <v>0</v>
      </c>
      <c r="AK724" s="988">
        <f>$AK$17</f>
        <v>0</v>
      </c>
      <c r="AL724" s="988">
        <f>$AL$17</f>
        <v>0</v>
      </c>
      <c r="AM724" s="988">
        <f>$AM$17</f>
        <v>0</v>
      </c>
      <c r="AN724" s="989">
        <f t="shared" si="237"/>
        <v>0</v>
      </c>
    </row>
    <row r="725" spans="2:40" ht="14.25" customHeight="1" x14ac:dyDescent="0.2">
      <c r="B725" s="1446"/>
      <c r="C725" s="1001">
        <f>B725</f>
        <v>0</v>
      </c>
      <c r="D725" s="1449"/>
      <c r="E725" s="1407"/>
      <c r="F725" s="1410"/>
      <c r="G725" s="990"/>
      <c r="H725" s="991">
        <v>2022</v>
      </c>
      <c r="I725" s="972"/>
      <c r="J725" s="813">
        <f t="shared" si="238"/>
        <v>0</v>
      </c>
      <c r="K725" s="804"/>
      <c r="L725" s="813">
        <f t="shared" si="229"/>
        <v>0</v>
      </c>
      <c r="M725" s="804"/>
      <c r="N725" s="813">
        <f t="shared" si="235"/>
        <v>0</v>
      </c>
      <c r="O725" s="804"/>
      <c r="P725" s="813">
        <f t="shared" ref="P725:P731" si="242">IFERROR((AJ725*AK725+AD725*AE725)*0.4*0.035*$F$725,0)</f>
        <v>0</v>
      </c>
      <c r="Q725" s="760"/>
      <c r="R725" s="992">
        <f>SUMIFS('E8.a. KKAuf_SAV'!$X$6:$X$2005,'E8.a. KKAuf_SAV'!$B$6:$B$2005,$C725,'E8.a. KKAuf_SAV'!$D$6:$D$2005,$H725)</f>
        <v>0</v>
      </c>
      <c r="S725" s="992">
        <f>SUMIFS('E8.b. KKAuf_WAV'!$N$6:$N$405,'E8.b. KKAuf_WAV'!$B$6:$B$405,$C725,'E8.b. KKAuf_WAV'!$E$6:$E$405,H725)-SUMIFS('E8.b. KKAuf_WAV'!$N$6:$N$405,'E8.b. KKAuf_WAV'!$B$6:$B$405,$C725,'E8.b. KKAuf_WAV'!$C$6:$C$405,"Geschäfts- oder Firmenwert",'E8.b. KKAuf_WAV'!$D$6:$D$405,H725)</f>
        <v>0</v>
      </c>
      <c r="T725" s="974"/>
      <c r="U725" s="992">
        <f>SUMIFS('E8.a. KKAuf_SAV'!$W$6:$W$2005,'E8.a. KKAuf_SAV'!$B$6:$B$2005,$C725,'E8.a. KKAuf_SAV'!$D$6:$D$2005,H725)</f>
        <v>0</v>
      </c>
      <c r="V725" s="992">
        <f>SUMIFS('E8.b. KKAuf_WAV'!$M$6:$M$405,'E8.b. KKAuf_WAV'!$B$6:$B$405,$C725,'E8.b. KKAuf_WAV'!$E$6:$E$405,$H725,'E8.b. KKAuf_WAV'!$C$6:$C$405,"&lt;&gt;"&amp;"geleistete Anzahlungen auf immaterielle Vermögensgegenstände",'E8.b. KKAuf_WAV'!$C$6:$C$405,"&lt;&gt;"&amp;"geleistete Anzahlungen und Anlagen im Bau des Sachanlagevermögens",'E8.b. KKAuf_WAV'!$C$6:$C$405,"&lt;&gt;"&amp;"Geschäfts- oder Firmenwert")</f>
        <v>0</v>
      </c>
      <c r="W725" s="992">
        <f>SUMIFS('E8.b. KKAuf_WAV'!$M$6:$M$405,'E8.b. KKAuf_WAV'!$B$6:$B$405,$C725,'E8.b. KKAuf_WAV'!$E$6:$E$405,Listen!$AA$3,'E8.b. KKAuf_WAV'!$C$6:$C$405,"geleistete Anzahlungen und Anlagen im Bau des Sachanlagevermögens")+ SUMIFS('E8.b. KKAuf_WAV'!$M$6:$M$405,'E8.b. KKAuf_WAV'!$B$6:$B$405,$C725,'E8.b. KKAuf_WAV'!$E$6:$E$405,Listen!$AA$3,'E8.b. KKAuf_WAV'!$C$6:$C$405,"geleistete Anzahlungen auf immaterielle Vermögensgegenstände")</f>
        <v>0</v>
      </c>
      <c r="X725" s="992">
        <f>SUMIFS('E8.c. KKAuf_BKZ_NAB_IZ'!$K$6:$K$405,'E8.c. KKAuf_BKZ_NAB_IZ'!$B$6:$B$405,$C725,'E8.c. KKAuf_BKZ_NAB_IZ'!$C$6:$C$405,$H725)</f>
        <v>0</v>
      </c>
      <c r="Y725" s="992">
        <f>SUMIFS('E8.a. KKAuf_SAV'!$Y$6:$Y$2005,'E8.a. KKAuf_SAV'!$B$6:$B$2005,$C725,'E8.a. KKAuf_SAV'!$D$6:$D$2005,$H725)</f>
        <v>0</v>
      </c>
      <c r="Z725" s="992">
        <f>SUMIFS('E8.b. KKAuf_WAV'!$O$6:$O$405,'E8.b. KKAuf_WAV'!$B$6:$B$405,$C725,'E8.b. KKAuf_WAV'!$E$6:$E$405,$H725,'E8.b. KKAuf_WAV'!$C$6:$C$405,"&lt;&gt;"&amp;"geleistete Anzahlungen auf immaterielle Vermögensgegenstände",'E8.b. KKAuf_WAV'!$C$6:$C$405,"&lt;&gt;"&amp;"geleistete Anzahlungen und Anlagen im Bau des Sachanlagevermögens",'E8.b. KKAuf_WAV'!$C$6:$C$405,"&lt;&gt;"&amp;"Geschäfts- oder Firmenwert")</f>
        <v>0</v>
      </c>
      <c r="AA725" s="992">
        <f>SUMIFS('E8.b. KKAuf_WAV'!$O$6:$O$405,'E8.b. KKAuf_WAV'!$B$6:$B$405,$C725,'E8.b. KKAuf_WAV'!$E$6:$E$405,Listen!$AA$3,'E8.b. KKAuf_WAV'!$C$6:$C$405,"geleistete Anzahlungen und Anlagen im Bau des Sachanlagevermögens")+ SUMIFS('E8.b. KKAuf_WAV'!$O$6:$O$405,'E8.b. KKAuf_WAV'!$B$6:$B$405,$C725,'E8.b. KKAuf_WAV'!$E$6:$E$405,Listen!$AA$3,'E8.b. KKAuf_WAV'!$C$6:$C$405,"geleistete Anzahlungen auf immaterielle Vermögensgegenstände")</f>
        <v>0</v>
      </c>
      <c r="AB725" s="992">
        <f>SUMIFS('E8.c. KKAuf_BKZ_NAB_IZ'!$L$6:$L$405,'E8.c. KKAuf_BKZ_NAB_IZ'!$B$6:$B$405,$C725,'E8.c. KKAuf_BKZ_NAB_IZ'!$C$6:$C$405,$H725)</f>
        <v>0</v>
      </c>
      <c r="AC725" s="974"/>
      <c r="AD725" s="993">
        <f t="shared" si="239"/>
        <v>0</v>
      </c>
      <c r="AE725" s="993">
        <f>$AE$11</f>
        <v>5.0700000000000002E-2</v>
      </c>
      <c r="AF725" s="993">
        <f>$AF$11</f>
        <v>1.7100000000000001E-2</v>
      </c>
      <c r="AG725" s="993">
        <f>$AG$11</f>
        <v>3.0499999999999999E-2</v>
      </c>
      <c r="AH725" s="994">
        <f t="shared" si="241"/>
        <v>0</v>
      </c>
      <c r="AJ725" s="993">
        <f t="shared" si="236"/>
        <v>0</v>
      </c>
      <c r="AK725" s="993">
        <f>$AK$11</f>
        <v>5.0700000000000002E-2</v>
      </c>
      <c r="AL725" s="993">
        <f>$AL$11</f>
        <v>1.7100000000000001E-2</v>
      </c>
      <c r="AM725" s="993">
        <f>$AM$11</f>
        <v>3.0499999999999999E-2</v>
      </c>
      <c r="AN725" s="994">
        <f t="shared" si="237"/>
        <v>0</v>
      </c>
    </row>
    <row r="726" spans="2:40" x14ac:dyDescent="0.2">
      <c r="B726" s="1447"/>
      <c r="C726" s="1002">
        <f>C725</f>
        <v>0</v>
      </c>
      <c r="D726" s="1450"/>
      <c r="E726" s="1408"/>
      <c r="F726" s="1408"/>
      <c r="G726" s="990"/>
      <c r="H726" s="983">
        <v>2023</v>
      </c>
      <c r="I726" s="972"/>
      <c r="J726" s="805">
        <f t="shared" si="238"/>
        <v>0</v>
      </c>
      <c r="K726" s="804"/>
      <c r="L726" s="803">
        <f t="shared" si="229"/>
        <v>0</v>
      </c>
      <c r="M726" s="804"/>
      <c r="N726" s="803">
        <f t="shared" si="235"/>
        <v>0</v>
      </c>
      <c r="O726" s="804"/>
      <c r="P726" s="803">
        <f t="shared" si="242"/>
        <v>0</v>
      </c>
      <c r="Q726" s="760"/>
      <c r="R726" s="980">
        <f>SUMIFS('E8.a. KKAuf_SAV'!$X$6:$X$2005,'E8.a. KKAuf_SAV'!$B$6:$B$2005,$C726,'E8.a. KKAuf_SAV'!$D$6:$D$2005,$H726)</f>
        <v>0</v>
      </c>
      <c r="S726" s="980">
        <f>SUMIFS('E8.b. KKAuf_WAV'!$N$6:$N$405,'E8.b. KKAuf_WAV'!$B$6:$B$405,$C726,'E8.b. KKAuf_WAV'!$E$6:$E$405,H726)-SUMIFS('E8.b. KKAuf_WAV'!$N$6:$N$405,'E8.b. KKAuf_WAV'!$B$6:$B$405,$C726,'E8.b. KKAuf_WAV'!$C$6:$C$405,"Geschäfts- oder Firmenwert",'E8.b. KKAuf_WAV'!$D$6:$D$405,H726)</f>
        <v>0</v>
      </c>
      <c r="T726" s="974"/>
      <c r="U726" s="980">
        <f>SUMIFS('E8.a. KKAuf_SAV'!$W$6:$W$2005,'E8.a. KKAuf_SAV'!$B$6:$B$2005,$C726,'E8.a. KKAuf_SAV'!$D$6:$D$2005,H726)</f>
        <v>0</v>
      </c>
      <c r="V726" s="980">
        <f>SUMIFS('E8.b. KKAuf_WAV'!$M$6:$M$405,'E8.b. KKAuf_WAV'!$B$6:$B$405,$C726,'E8.b. KKAuf_WAV'!$E$6:$E$405,$H726,'E8.b. KKAuf_WAV'!$C$6:$C$405,"&lt;&gt;"&amp;"geleistete Anzahlungen auf immaterielle Vermögensgegenstände",'E8.b. KKAuf_WAV'!$C$6:$C$405,"&lt;&gt;"&amp;"geleistete Anzahlungen und Anlagen im Bau des Sachanlagevermögens",'E8.b. KKAuf_WAV'!$C$6:$C$405,"&lt;&gt;"&amp;"Geschäfts- oder Firmenwert")</f>
        <v>0</v>
      </c>
      <c r="W726" s="980"/>
      <c r="X726" s="980">
        <f>SUMIFS('E8.c. KKAuf_BKZ_NAB_IZ'!$K$6:$K$405,'E8.c. KKAuf_BKZ_NAB_IZ'!$B$6:$B$405,$C726,'E8.c. KKAuf_BKZ_NAB_IZ'!$C$6:$C$405,$H726)</f>
        <v>0</v>
      </c>
      <c r="Y726" s="980">
        <f>SUMIFS('E8.a. KKAuf_SAV'!$Y$6:$Y$2005,'E8.a. KKAuf_SAV'!$B$6:$B$2005,$C726,'E8.a. KKAuf_SAV'!$D$6:$D$2005,$H726)</f>
        <v>0</v>
      </c>
      <c r="Z726" s="980">
        <f>SUMIFS('E8.b. KKAuf_WAV'!$O$6:$O$405,'E8.b. KKAuf_WAV'!$B$6:$B$405,$C726,'E8.b. KKAuf_WAV'!$E$6:$E$405,$H726,'E8.b. KKAuf_WAV'!$C$6:$C$405,"&lt;&gt;"&amp;"geleistete Anzahlungen auf immaterielle Vermögensgegenstände",'E8.b. KKAuf_WAV'!$C$6:$C$405,"&lt;&gt;"&amp;"geleistete Anzahlungen und Anlagen im Bau des Sachanlagevermögens",'E8.b. KKAuf_WAV'!$C$6:$C$405,"&lt;&gt;"&amp;"Geschäfts- oder Firmenwert")</f>
        <v>0</v>
      </c>
      <c r="AA726" s="980"/>
      <c r="AB726" s="980">
        <f>SUMIFS('E8.c. KKAuf_BKZ_NAB_IZ'!$L$6:$L$405,'E8.c. KKAuf_BKZ_NAB_IZ'!$B$6:$B$405,$C726,'E8.c. KKAuf_BKZ_NAB_IZ'!$C$6:$C$405,$H726)</f>
        <v>0</v>
      </c>
      <c r="AC726" s="974"/>
      <c r="AD726" s="980">
        <f t="shared" si="239"/>
        <v>0</v>
      </c>
      <c r="AE726" s="984">
        <f>$AE$12</f>
        <v>5.0700000000000002E-2</v>
      </c>
      <c r="AF726" s="984">
        <f>$AF$12</f>
        <v>1.7100000000000001E-2</v>
      </c>
      <c r="AG726" s="984">
        <f>$AG$12</f>
        <v>3.0499999999999999E-2</v>
      </c>
      <c r="AH726" s="982">
        <f t="shared" si="241"/>
        <v>0</v>
      </c>
      <c r="AJ726" s="980"/>
      <c r="AK726" s="984">
        <f>$AK$12</f>
        <v>5.0700000000000002E-2</v>
      </c>
      <c r="AL726" s="984">
        <f>$AL$12</f>
        <v>1.7100000000000001E-2</v>
      </c>
      <c r="AM726" s="984">
        <f>$AM$12</f>
        <v>3.0499999999999999E-2</v>
      </c>
      <c r="AN726" s="982">
        <f t="shared" si="237"/>
        <v>0</v>
      </c>
    </row>
    <row r="727" spans="2:40" x14ac:dyDescent="0.2">
      <c r="B727" s="1447"/>
      <c r="C727" s="1002">
        <f>C725</f>
        <v>0</v>
      </c>
      <c r="D727" s="1450"/>
      <c r="E727" s="1408"/>
      <c r="F727" s="1408"/>
      <c r="G727" s="990"/>
      <c r="H727" s="983">
        <v>2024</v>
      </c>
      <c r="I727" s="972"/>
      <c r="J727" s="803">
        <f t="shared" si="238"/>
        <v>0</v>
      </c>
      <c r="K727" s="804"/>
      <c r="L727" s="803">
        <f t="shared" si="229"/>
        <v>0</v>
      </c>
      <c r="M727" s="804"/>
      <c r="N727" s="803">
        <f t="shared" si="235"/>
        <v>0</v>
      </c>
      <c r="O727" s="804"/>
      <c r="P727" s="803">
        <f t="shared" si="242"/>
        <v>0</v>
      </c>
      <c r="Q727" s="760"/>
      <c r="R727" s="980">
        <f>SUMIFS('E8.a. KKAuf_SAV'!$X$6:$X$2005,'E8.a. KKAuf_SAV'!$B$6:$B$2005,$C727,'E8.a. KKAuf_SAV'!$D$6:$D$2005,$H727)</f>
        <v>0</v>
      </c>
      <c r="S727" s="980">
        <f>SUMIFS('E8.b. KKAuf_WAV'!$N$6:$N$405,'E8.b. KKAuf_WAV'!$B$6:$B$405,$C727,'E8.b. KKAuf_WAV'!$E$6:$E$405,H727)-SUMIFS('E8.b. KKAuf_WAV'!$N$6:$N$405,'E8.b. KKAuf_WAV'!$B$6:$B$405,$C727,'E8.b. KKAuf_WAV'!$C$6:$C$405,"Geschäfts- oder Firmenwert",'E8.b. KKAuf_WAV'!$D$6:$D$405,H727)</f>
        <v>0</v>
      </c>
      <c r="T727" s="974"/>
      <c r="U727" s="980">
        <f>SUMIFS('E8.a. KKAuf_SAV'!$W$6:$W$2005,'E8.a. KKAuf_SAV'!$B$6:$B$2005,$C727,'E8.a. KKAuf_SAV'!$D$6:$D$2005,H727)</f>
        <v>0</v>
      </c>
      <c r="V727" s="980">
        <f>SUMIFS('E8.b. KKAuf_WAV'!$M$6:$M$405,'E8.b. KKAuf_WAV'!$B$6:$B$405,$C727,'E8.b. KKAuf_WAV'!$E$6:$E$405,$H727,'E8.b. KKAuf_WAV'!$C$6:$C$405,"&lt;&gt;"&amp;"geleistete Anzahlungen auf immaterielle Vermögensgegenstände",'E8.b. KKAuf_WAV'!$C$6:$C$405,"&lt;&gt;"&amp;"geleistete Anzahlungen und Anlagen im Bau des Sachanlagevermögens",'E8.b. KKAuf_WAV'!$C$6:$C$405,"&lt;&gt;"&amp;"Geschäfts- oder Firmenwert")</f>
        <v>0</v>
      </c>
      <c r="W727" s="980">
        <f>SUMIFS('E8.b. KKAuf_WAV'!$M$6:$M$405,'E8.b. KKAuf_WAV'!$B$6:$B$405,$C727,'E8.b. KKAuf_WAV'!$E$6:$E$405,H727,'E8.b. KKAuf_WAV'!$C$6:$C$405,"geleistete Anzahlungen und Anlagen im Bau des Sachanlagevermögens")+ SUMIFS('E8.b. KKAuf_WAV'!$M$6:$M$405,'E8.b. KKAuf_WAV'!$B$6:$B$405,$C727,'E8.b. KKAuf_WAV'!$E$6:$E$405,H727,'E8.b. KKAuf_WAV'!$C$6:$C$405,"geleistete Anzahlungen auf immaterielle Vermögensgegenstände")</f>
        <v>0</v>
      </c>
      <c r="X727" s="980">
        <f>SUMIFS('E8.c. KKAuf_BKZ_NAB_IZ'!$K$6:$K$405,'E8.c. KKAuf_BKZ_NAB_IZ'!$B$6:$B$405,$C727,'E8.c. KKAuf_BKZ_NAB_IZ'!$C$6:$C$405,$H727)</f>
        <v>0</v>
      </c>
      <c r="Y727" s="980">
        <f>SUMIFS('E8.a. KKAuf_SAV'!$Y$6:$Y$2005,'E8.a. KKAuf_SAV'!$B$6:$B$2005,$C727,'E8.a. KKAuf_SAV'!$D$6:$D$2005,$H727)</f>
        <v>0</v>
      </c>
      <c r="Z727" s="980">
        <f>SUMIFS('E8.b. KKAuf_WAV'!$O$6:$O$405,'E8.b. KKAuf_WAV'!$B$6:$B$405,$C727,'E8.b. KKAuf_WAV'!$E$6:$E$405,$H727,'E8.b. KKAuf_WAV'!$C$6:$C$405,"&lt;&gt;"&amp;"geleistete Anzahlungen auf immaterielle Vermögensgegenstände",'E8.b. KKAuf_WAV'!$C$6:$C$405,"&lt;&gt;"&amp;"geleistete Anzahlungen und Anlagen im Bau des Sachanlagevermögens",'E8.b. KKAuf_WAV'!$C$6:$C$405,"&lt;&gt;"&amp;"Geschäfts- oder Firmenwert")</f>
        <v>0</v>
      </c>
      <c r="AA727" s="980">
        <f>SUMIFS('E8.b. KKAuf_WAV'!$O$6:$O$405,'E8.b. KKAuf_WAV'!$B$6:$B$405,$C727,'E8.b. KKAuf_WAV'!$E$6:$E$405,H727,'E8.b. KKAuf_WAV'!$C$6:$C$405,"geleistete Anzahlungen und Anlagen im Bau des Sachanlagevermögens")+ SUMIFS('E8.b. KKAuf_WAV'!$O$6:$O$405,'E8.b. KKAuf_WAV'!$B$6:$B$405,$C727,'E8.b. KKAuf_WAV'!$E$6:$E$405,H727,'E8.b. KKAuf_WAV'!$C$6:$C$405,"geleistete Anzahlungen auf immaterielle Vermögensgegenstände")</f>
        <v>0</v>
      </c>
      <c r="AB727" s="980">
        <f>SUMIFS('E8.c. KKAuf_BKZ_NAB_IZ'!$L$6:$L$405,'E8.c. KKAuf_BKZ_NAB_IZ'!$B$6:$B$405,$C727,'E8.c. KKAuf_BKZ_NAB_IZ'!$C$6:$C$405,$H727)</f>
        <v>0</v>
      </c>
      <c r="AC727" s="974"/>
      <c r="AD727" s="980">
        <f t="shared" si="239"/>
        <v>0</v>
      </c>
      <c r="AE727" s="984">
        <f>$AE$13</f>
        <v>6.93E-2</v>
      </c>
      <c r="AF727" s="984">
        <f>$AF$13</f>
        <v>3.8699999999999998E-2</v>
      </c>
      <c r="AG727" s="984">
        <f>$AG$13</f>
        <v>5.0900000000000001E-2</v>
      </c>
      <c r="AH727" s="982">
        <f t="shared" si="241"/>
        <v>0</v>
      </c>
      <c r="AJ727" s="980">
        <f t="shared" si="236"/>
        <v>0</v>
      </c>
      <c r="AK727" s="984">
        <f>$AK$13</f>
        <v>7.0099999999999996E-2</v>
      </c>
      <c r="AL727" s="984">
        <f>$AL$13</f>
        <v>3.6600000000000001E-2</v>
      </c>
      <c r="AM727" s="984">
        <f>$AM$13</f>
        <v>0.05</v>
      </c>
      <c r="AN727" s="982">
        <f t="shared" si="237"/>
        <v>0</v>
      </c>
    </row>
    <row r="728" spans="2:40" ht="15" thickBot="1" x14ac:dyDescent="0.25">
      <c r="B728" s="1447"/>
      <c r="C728" s="1002">
        <f>C725</f>
        <v>0</v>
      </c>
      <c r="D728" s="1450"/>
      <c r="E728" s="1408"/>
      <c r="F728" s="1408"/>
      <c r="G728" s="990"/>
      <c r="H728" s="983">
        <v>2025</v>
      </c>
      <c r="I728" s="972"/>
      <c r="J728" s="803">
        <f t="shared" si="238"/>
        <v>0</v>
      </c>
      <c r="K728" s="804"/>
      <c r="L728" s="803">
        <f t="shared" si="229"/>
        <v>0</v>
      </c>
      <c r="M728" s="804"/>
      <c r="N728" s="803">
        <f t="shared" si="235"/>
        <v>0</v>
      </c>
      <c r="O728" s="804"/>
      <c r="P728" s="803">
        <f t="shared" si="242"/>
        <v>0</v>
      </c>
      <c r="Q728" s="760"/>
      <c r="R728" s="980">
        <f>SUMIFS('E8.a. KKAuf_SAV'!$X$6:$X$2005,'E8.a. KKAuf_SAV'!$B$6:$B$2005,$C728,'E8.a. KKAuf_SAV'!$D$6:$D$2005,$H728)</f>
        <v>0</v>
      </c>
      <c r="S728" s="980">
        <f>SUMIFS('E8.b. KKAuf_WAV'!$N$6:$N$405,'E8.b. KKAuf_WAV'!$B$6:$B$405,$C728,'E8.b. KKAuf_WAV'!$E$6:$E$405,H728)-SUMIFS('E8.b. KKAuf_WAV'!$N$6:$N$405,'E8.b. KKAuf_WAV'!$B$6:$B$405,$C728,'E8.b. KKAuf_WAV'!$C$6:$C$405,"Geschäfts- oder Firmenwert",'E8.b. KKAuf_WAV'!$D$6:$D$405,H728)</f>
        <v>0</v>
      </c>
      <c r="T728" s="974"/>
      <c r="U728" s="980">
        <f>SUMIFS('E8.a. KKAuf_SAV'!$W$6:$W$2005,'E8.a. KKAuf_SAV'!$B$6:$B$2005,$C728,'E8.a. KKAuf_SAV'!$D$6:$D$2005,H728)</f>
        <v>0</v>
      </c>
      <c r="V728" s="980">
        <f>SUMIFS('E8.b. KKAuf_WAV'!$M$6:$M$405,'E8.b. KKAuf_WAV'!$B$6:$B$405,$C728,'E8.b. KKAuf_WAV'!$E$6:$E$405,$H728,'E8.b. KKAuf_WAV'!$C$6:$C$405,"&lt;&gt;"&amp;"geleistete Anzahlungen auf immaterielle Vermögensgegenstände",'E8.b. KKAuf_WAV'!$C$6:$C$405,"&lt;&gt;"&amp;"geleistete Anzahlungen und Anlagen im Bau des Sachanlagevermögens",'E8.b. KKAuf_WAV'!$C$6:$C$405,"&lt;&gt;"&amp;"Geschäfts- oder Firmenwert")</f>
        <v>0</v>
      </c>
      <c r="W728" s="980">
        <f>SUMIFS('E8.b. KKAuf_WAV'!$M$6:$M$405,'E8.b. KKAuf_WAV'!$B$6:$B$405,$C728,'E8.b. KKAuf_WAV'!$E$6:$E$405,H728,'E8.b. KKAuf_WAV'!$C$6:$C$405,"geleistete Anzahlungen und Anlagen im Bau des Sachanlagevermögens")+ SUMIFS('E8.b. KKAuf_WAV'!$M$6:$M$405,'E8.b. KKAuf_WAV'!$B$6:$B$405,$C728,'E8.b. KKAuf_WAV'!$E$6:$E$405,H728,'E8.b. KKAuf_WAV'!$C$6:$C$405,"geleistete Anzahlungen auf immaterielle Vermögensgegenstände")</f>
        <v>0</v>
      </c>
      <c r="X728" s="980">
        <f>SUMIFS('E8.c. KKAuf_BKZ_NAB_IZ'!$K$6:$K$405,'E8.c. KKAuf_BKZ_NAB_IZ'!$B$6:$B$405,$C728,'E8.c. KKAuf_BKZ_NAB_IZ'!$C$6:$C$405,$H728)</f>
        <v>0</v>
      </c>
      <c r="Y728" s="980">
        <f>SUMIFS('E8.a. KKAuf_SAV'!$Y$6:$Y$2005,'E8.a. KKAuf_SAV'!$B$6:$B$2005,$C728,'E8.a. KKAuf_SAV'!$D$6:$D$2005,$H728)</f>
        <v>0</v>
      </c>
      <c r="Z728" s="980">
        <f>SUMIFS('E8.b. KKAuf_WAV'!$O$6:$O$405,'E8.b. KKAuf_WAV'!$B$6:$B$405,$C728,'E8.b. KKAuf_WAV'!$E$6:$E$405,$H728,'E8.b. KKAuf_WAV'!$C$6:$C$405,"&lt;&gt;"&amp;"geleistete Anzahlungen auf immaterielle Vermögensgegenstände",'E8.b. KKAuf_WAV'!$C$6:$C$405,"&lt;&gt;"&amp;"geleistete Anzahlungen und Anlagen im Bau des Sachanlagevermögens",'E8.b. KKAuf_WAV'!$C$6:$C$405,"&lt;&gt;"&amp;"Geschäfts- oder Firmenwert")</f>
        <v>0</v>
      </c>
      <c r="AA728" s="980">
        <f>SUMIFS('E8.b. KKAuf_WAV'!$O$6:$O$405,'E8.b. KKAuf_WAV'!$B$6:$B$405,$C728,'E8.b. KKAuf_WAV'!$E$6:$E$405,H728,'E8.b. KKAuf_WAV'!$C$6:$C$405,"geleistete Anzahlungen und Anlagen im Bau des Sachanlagevermögens")+ SUMIFS('E8.b. KKAuf_WAV'!$O$6:$O$405,'E8.b. KKAuf_WAV'!$B$6:$B$405,$C728,'E8.b. KKAuf_WAV'!$E$6:$E$405,H728,'E8.b. KKAuf_WAV'!$C$6:$C$405,"geleistete Anzahlungen auf immaterielle Vermögensgegenstände")</f>
        <v>0</v>
      </c>
      <c r="AB728" s="980">
        <f>SUMIFS('E8.c. KKAuf_BKZ_NAB_IZ'!$L$6:$L$405,'E8.c. KKAuf_BKZ_NAB_IZ'!$B$6:$B$405,$C728,'E8.c. KKAuf_BKZ_NAB_IZ'!$C$6:$C$405,$H728)</f>
        <v>0</v>
      </c>
      <c r="AC728" s="974"/>
      <c r="AD728" s="980">
        <f t="shared" si="239"/>
        <v>0</v>
      </c>
      <c r="AE728" s="984">
        <f>$AE$14</f>
        <v>7.0099999999999996E-2</v>
      </c>
      <c r="AF728" s="984">
        <f>$AF$14</f>
        <v>3.6600000000000001E-2</v>
      </c>
      <c r="AG728" s="984">
        <f>$AG$14</f>
        <v>0.05</v>
      </c>
      <c r="AH728" s="982">
        <f t="shared" si="241"/>
        <v>0</v>
      </c>
      <c r="AJ728" s="980">
        <f t="shared" si="236"/>
        <v>0</v>
      </c>
      <c r="AK728" s="984">
        <f>$AK$14</f>
        <v>7.0099999999999996E-2</v>
      </c>
      <c r="AL728" s="984">
        <f>$AL$14</f>
        <v>3.6600000000000001E-2</v>
      </c>
      <c r="AM728" s="984">
        <f>$AM$14</f>
        <v>0.05</v>
      </c>
      <c r="AN728" s="982">
        <f t="shared" si="237"/>
        <v>0</v>
      </c>
    </row>
    <row r="729" spans="2:40" ht="15" hidden="1" thickBot="1" x14ac:dyDescent="0.25">
      <c r="B729" s="1447"/>
      <c r="C729" s="1002">
        <f>C725</f>
        <v>0</v>
      </c>
      <c r="D729" s="1450"/>
      <c r="E729" s="1408"/>
      <c r="F729" s="1408"/>
      <c r="G729" s="990"/>
      <c r="H729" s="983">
        <v>2026</v>
      </c>
      <c r="I729" s="972"/>
      <c r="J729" s="803">
        <f t="shared" si="238"/>
        <v>0</v>
      </c>
      <c r="K729" s="804"/>
      <c r="L729" s="803">
        <f t="shared" si="229"/>
        <v>0</v>
      </c>
      <c r="M729" s="804"/>
      <c r="N729" s="803">
        <f t="shared" si="235"/>
        <v>0</v>
      </c>
      <c r="O729" s="804"/>
      <c r="P729" s="803">
        <f t="shared" si="242"/>
        <v>0</v>
      </c>
      <c r="Q729" s="760"/>
      <c r="R729" s="980">
        <f>SUMIFS('E8.a. KKAuf_SAV'!$X$6:$X$2005,'E8.a. KKAuf_SAV'!$B$6:$B$2005,$C729,'E8.a. KKAuf_SAV'!$D$6:$D$2005,$H729)</f>
        <v>0</v>
      </c>
      <c r="S729" s="980">
        <f>SUMIFS('E8.b. KKAuf_WAV'!$N$6:$N$405,'E8.b. KKAuf_WAV'!$B$6:$B$405,$C729,'E8.b. KKAuf_WAV'!$E$6:$E$405,H729)-SUMIFS('E8.b. KKAuf_WAV'!$N$6:$N$405,'E8.b. KKAuf_WAV'!$B$6:$B$405,$C729,'E8.b. KKAuf_WAV'!$C$6:$C$405,"Geschäfts- oder Firmenwert",'E8.b. KKAuf_WAV'!$D$6:$D$405,H729)</f>
        <v>0</v>
      </c>
      <c r="T729" s="974"/>
      <c r="U729" s="980">
        <f>SUMIFS('E8.a. KKAuf_SAV'!$W$6:$W$2005,'E8.a. KKAuf_SAV'!$B$6:$B$2005,$C729,'E8.a. KKAuf_SAV'!$D$6:$D$2005,H729)</f>
        <v>0</v>
      </c>
      <c r="V729" s="980">
        <f>SUMIFS('E8.b. KKAuf_WAV'!$M$6:$M$405,'E8.b. KKAuf_WAV'!$B$6:$B$405,$C729,'E8.b. KKAuf_WAV'!$E$6:$E$405,$H729,'E8.b. KKAuf_WAV'!$C$6:$C$405,"&lt;&gt;"&amp;"geleistete Anzahlungen auf immaterielle Vermögensgegenstände",'E8.b. KKAuf_WAV'!$C$6:$C$405,"&lt;&gt;"&amp;"geleistete Anzahlungen und Anlagen im Bau des Sachanlagevermögens",'E8.b. KKAuf_WAV'!$C$6:$C$405,"&lt;&gt;"&amp;"Geschäfts- oder Firmenwert")</f>
        <v>0</v>
      </c>
      <c r="W729" s="980">
        <f>SUMIFS('E8.b. KKAuf_WAV'!$M$6:$M$405,'E8.b. KKAuf_WAV'!$B$6:$B$405,$C729,'E8.b. KKAuf_WAV'!$E$6:$E$405,H729,'E8.b. KKAuf_WAV'!$C$6:$C$405,"geleistete Anzahlungen und Anlagen im Bau des Sachanlagevermögens")+ SUMIFS('E8.b. KKAuf_WAV'!$M$6:$M$405,'E8.b. KKAuf_WAV'!$B$6:$B$405,$C729,'E8.b. KKAuf_WAV'!$E$6:$E$405,H729,'E8.b. KKAuf_WAV'!$C$6:$C$405,"geleistete Anzahlungen auf immaterielle Vermögensgegenstände")</f>
        <v>0</v>
      </c>
      <c r="X729" s="980">
        <f>SUMIFS('E8.c. KKAuf_BKZ_NAB_IZ'!$K$6:$K$405,'E8.c. KKAuf_BKZ_NAB_IZ'!$B$6:$B$405,$C729,'E8.c. KKAuf_BKZ_NAB_IZ'!$C$6:$C$405,$H729)</f>
        <v>0</v>
      </c>
      <c r="Y729" s="980">
        <f>SUMIFS('E8.a. KKAuf_SAV'!$Y$6:$Y$2005,'E8.a. KKAuf_SAV'!$B$6:$B$2005,$C729,'E8.a. KKAuf_SAV'!$D$6:$D$2005,$H729)</f>
        <v>0</v>
      </c>
      <c r="Z729" s="980">
        <f>SUMIFS('E8.b. KKAuf_WAV'!$O$6:$O$405,'E8.b. KKAuf_WAV'!$B$6:$B$405,$C729,'E8.b. KKAuf_WAV'!$E$6:$E$405,$H729,'E8.b. KKAuf_WAV'!$C$6:$C$405,"&lt;&gt;"&amp;"geleistete Anzahlungen auf immaterielle Vermögensgegenstände",'E8.b. KKAuf_WAV'!$C$6:$C$405,"&lt;&gt;"&amp;"geleistete Anzahlungen und Anlagen im Bau des Sachanlagevermögens",'E8.b. KKAuf_WAV'!$C$6:$C$405,"&lt;&gt;"&amp;"Geschäfts- oder Firmenwert")</f>
        <v>0</v>
      </c>
      <c r="AA729" s="980">
        <f>SUMIFS('E8.b. KKAuf_WAV'!$O$6:$O$405,'E8.b. KKAuf_WAV'!$B$6:$B$405,$C729,'E8.b. KKAuf_WAV'!$E$6:$E$405,H729,'E8.b. KKAuf_WAV'!$C$6:$C$405,"geleistete Anzahlungen und Anlagen im Bau des Sachanlagevermögens")+ SUMIFS('E8.b. KKAuf_WAV'!$O$6:$O$405,'E8.b. KKAuf_WAV'!$B$6:$B$405,$C729,'E8.b. KKAuf_WAV'!$E$6:$E$405,H729,'E8.b. KKAuf_WAV'!$C$6:$C$405,"geleistete Anzahlungen auf immaterielle Vermögensgegenstände")</f>
        <v>0</v>
      </c>
      <c r="AB729" s="980">
        <f>SUMIFS('E8.c. KKAuf_BKZ_NAB_IZ'!$L$6:$L$405,'E8.c. KKAuf_BKZ_NAB_IZ'!$B$6:$B$405,$C729,'E8.c. KKAuf_BKZ_NAB_IZ'!$C$6:$C$405,$H729)</f>
        <v>0</v>
      </c>
      <c r="AC729" s="974"/>
      <c r="AD729" s="980">
        <f t="shared" si="239"/>
        <v>0</v>
      </c>
      <c r="AE729" s="984">
        <f>$AE$15</f>
        <v>0</v>
      </c>
      <c r="AF729" s="984">
        <f>$AF$15</f>
        <v>0</v>
      </c>
      <c r="AG729" s="984">
        <f>$AG$15</f>
        <v>0</v>
      </c>
      <c r="AH729" s="982">
        <f t="shared" si="241"/>
        <v>0</v>
      </c>
      <c r="AJ729" s="980">
        <f t="shared" si="236"/>
        <v>0</v>
      </c>
      <c r="AK729" s="984">
        <f>$AK$15</f>
        <v>0</v>
      </c>
      <c r="AL729" s="984">
        <f>$AL$15</f>
        <v>0</v>
      </c>
      <c r="AM729" s="984">
        <f>$AM$15</f>
        <v>0</v>
      </c>
      <c r="AN729" s="982">
        <f t="shared" si="237"/>
        <v>0</v>
      </c>
    </row>
    <row r="730" spans="2:40" ht="15" hidden="1" thickBot="1" x14ac:dyDescent="0.25">
      <c r="B730" s="1447"/>
      <c r="C730" s="1002">
        <f>C725</f>
        <v>0</v>
      </c>
      <c r="D730" s="1450"/>
      <c r="E730" s="1408"/>
      <c r="F730" s="1408"/>
      <c r="G730" s="990"/>
      <c r="H730" s="983">
        <v>2027</v>
      </c>
      <c r="I730" s="972"/>
      <c r="J730" s="803">
        <f t="shared" si="238"/>
        <v>0</v>
      </c>
      <c r="K730" s="804"/>
      <c r="L730" s="803">
        <f t="shared" si="229"/>
        <v>0</v>
      </c>
      <c r="M730" s="804"/>
      <c r="N730" s="803">
        <f t="shared" si="235"/>
        <v>0</v>
      </c>
      <c r="O730" s="804"/>
      <c r="P730" s="803">
        <f t="shared" si="242"/>
        <v>0</v>
      </c>
      <c r="Q730" s="760"/>
      <c r="R730" s="980">
        <f>SUMIFS('E8.a. KKAuf_SAV'!$X$6:$X$2005,'E8.a. KKAuf_SAV'!$B$6:$B$2005,$C730,'E8.a. KKAuf_SAV'!$D$6:$D$2005,$H730)</f>
        <v>0</v>
      </c>
      <c r="S730" s="980">
        <f>SUMIFS('E8.b. KKAuf_WAV'!$N$6:$N$405,'E8.b. KKAuf_WAV'!$B$6:$B$405,$C730,'E8.b. KKAuf_WAV'!$E$6:$E$405,H730)-SUMIFS('E8.b. KKAuf_WAV'!$N$6:$N$405,'E8.b. KKAuf_WAV'!$B$6:$B$405,$C730,'E8.b. KKAuf_WAV'!$C$6:$C$405,"Geschäfts- oder Firmenwert",'E8.b. KKAuf_WAV'!$D$6:$D$405,H730)</f>
        <v>0</v>
      </c>
      <c r="T730" s="974"/>
      <c r="U730" s="980">
        <f>SUMIFS('E8.a. KKAuf_SAV'!$W$6:$W$2005,'E8.a. KKAuf_SAV'!$B$6:$B$2005,$C730,'E8.a. KKAuf_SAV'!$D$6:$D$2005,H730)</f>
        <v>0</v>
      </c>
      <c r="V730" s="980">
        <f>SUMIFS('E8.b. KKAuf_WAV'!$M$6:$M$405,'E8.b. KKAuf_WAV'!$B$6:$B$405,$C730,'E8.b. KKAuf_WAV'!$E$6:$E$405,$H730,'E8.b. KKAuf_WAV'!$C$6:$C$405,"&lt;&gt;"&amp;"geleistete Anzahlungen auf immaterielle Vermögensgegenstände",'E8.b. KKAuf_WAV'!$C$6:$C$405,"&lt;&gt;"&amp;"geleistete Anzahlungen und Anlagen im Bau des Sachanlagevermögens",'E8.b. KKAuf_WAV'!$C$6:$C$405,"&lt;&gt;"&amp;"Geschäfts- oder Firmenwert")</f>
        <v>0</v>
      </c>
      <c r="W730" s="980">
        <f>SUMIFS('E8.b. KKAuf_WAV'!$M$6:$M$405,'E8.b. KKAuf_WAV'!$B$6:$B$405,$C730,'E8.b. KKAuf_WAV'!$E$6:$E$405,H730,'E8.b. KKAuf_WAV'!$C$6:$C$405,"geleistete Anzahlungen und Anlagen im Bau des Sachanlagevermögens")+ SUMIFS('E8.b. KKAuf_WAV'!$M$6:$M$405,'E8.b. KKAuf_WAV'!$B$6:$B$405,$C730,'E8.b. KKAuf_WAV'!$E$6:$E$405,H730,'E8.b. KKAuf_WAV'!$C$6:$C$405,"geleistete Anzahlungen auf immaterielle Vermögensgegenstände")</f>
        <v>0</v>
      </c>
      <c r="X730" s="980">
        <f>SUMIFS('E8.c. KKAuf_BKZ_NAB_IZ'!$K$6:$K$405,'E8.c. KKAuf_BKZ_NAB_IZ'!$B$6:$B$405,$C730,'E8.c. KKAuf_BKZ_NAB_IZ'!$C$6:$C$405,$H730)</f>
        <v>0</v>
      </c>
      <c r="Y730" s="980">
        <f>SUMIFS('E8.a. KKAuf_SAV'!$Y$6:$Y$2005,'E8.a. KKAuf_SAV'!$B$6:$B$2005,$C730,'E8.a. KKAuf_SAV'!$D$6:$D$2005,$H730)</f>
        <v>0</v>
      </c>
      <c r="Z730" s="980">
        <f>SUMIFS('E8.b. KKAuf_WAV'!$O$6:$O$405,'E8.b. KKAuf_WAV'!$B$6:$B$405,$C730,'E8.b. KKAuf_WAV'!$E$6:$E$405,$H730,'E8.b. KKAuf_WAV'!$C$6:$C$405,"&lt;&gt;"&amp;"geleistete Anzahlungen auf immaterielle Vermögensgegenstände",'E8.b. KKAuf_WAV'!$C$6:$C$405,"&lt;&gt;"&amp;"geleistete Anzahlungen und Anlagen im Bau des Sachanlagevermögens",'E8.b. KKAuf_WAV'!$C$6:$C$405,"&lt;&gt;"&amp;"Geschäfts- oder Firmenwert")</f>
        <v>0</v>
      </c>
      <c r="AA730" s="980">
        <f>SUMIFS('E8.b. KKAuf_WAV'!$O$6:$O$405,'E8.b. KKAuf_WAV'!$B$6:$B$405,$C730,'E8.b. KKAuf_WAV'!$E$6:$E$405,H730,'E8.b. KKAuf_WAV'!$C$6:$C$405,"geleistete Anzahlungen und Anlagen im Bau des Sachanlagevermögens")+ SUMIFS('E8.b. KKAuf_WAV'!$O$6:$O$405,'E8.b. KKAuf_WAV'!$B$6:$B$405,$C730,'E8.b. KKAuf_WAV'!$E$6:$E$405,H730,'E8.b. KKAuf_WAV'!$C$6:$C$405,"geleistete Anzahlungen auf immaterielle Vermögensgegenstände")</f>
        <v>0</v>
      </c>
      <c r="AB730" s="980">
        <f>SUMIFS('E8.c. KKAuf_BKZ_NAB_IZ'!$L$6:$L$405,'E8.c. KKAuf_BKZ_NAB_IZ'!$B$6:$B$405,$C730,'E8.c. KKAuf_BKZ_NAB_IZ'!$C$6:$C$405,$H730)</f>
        <v>0</v>
      </c>
      <c r="AC730" s="974"/>
      <c r="AD730" s="980">
        <f t="shared" si="239"/>
        <v>0</v>
      </c>
      <c r="AE730" s="984">
        <f>$AE$16</f>
        <v>0</v>
      </c>
      <c r="AF730" s="984">
        <f>$AF$16</f>
        <v>0</v>
      </c>
      <c r="AG730" s="984">
        <f>$AG$16</f>
        <v>0</v>
      </c>
      <c r="AH730" s="982">
        <f t="shared" si="241"/>
        <v>0</v>
      </c>
      <c r="AJ730" s="980">
        <f t="shared" si="236"/>
        <v>0</v>
      </c>
      <c r="AK730" s="984">
        <f>$AK$16</f>
        <v>0</v>
      </c>
      <c r="AL730" s="984">
        <f>$AL$16</f>
        <v>0</v>
      </c>
      <c r="AM730" s="984">
        <f>$AM$16</f>
        <v>0</v>
      </c>
      <c r="AN730" s="982">
        <f t="shared" si="237"/>
        <v>0</v>
      </c>
    </row>
    <row r="731" spans="2:40" ht="15" hidden="1" thickBot="1" x14ac:dyDescent="0.25">
      <c r="B731" s="1448"/>
      <c r="C731" s="1003">
        <f>C725</f>
        <v>0</v>
      </c>
      <c r="D731" s="1451"/>
      <c r="E731" s="1409"/>
      <c r="F731" s="1409"/>
      <c r="G731" s="970"/>
      <c r="H731" s="986">
        <v>2028</v>
      </c>
      <c r="I731" s="972"/>
      <c r="J731" s="815">
        <f t="shared" si="238"/>
        <v>0</v>
      </c>
      <c r="K731" s="804"/>
      <c r="L731" s="814">
        <f t="shared" si="229"/>
        <v>0</v>
      </c>
      <c r="M731" s="804"/>
      <c r="N731" s="814">
        <f t="shared" si="235"/>
        <v>0</v>
      </c>
      <c r="O731" s="804"/>
      <c r="P731" s="814">
        <f t="shared" si="242"/>
        <v>0</v>
      </c>
      <c r="Q731" s="760"/>
      <c r="R731" s="987">
        <f>SUMIFS('E8.a. KKAuf_SAV'!$X$6:$X$2005,'E8.a. KKAuf_SAV'!$B$6:$B$2005,$C731,'E8.a. KKAuf_SAV'!$D$6:$D$2005,$H731)</f>
        <v>0</v>
      </c>
      <c r="S731" s="987">
        <f>SUMIFS('E8.b. KKAuf_WAV'!$N$6:$N$405,'E8.b. KKAuf_WAV'!$B$6:$B$405,$C731,'E8.b. KKAuf_WAV'!$E$6:$E$405,H731)-SUMIFS('E8.b. KKAuf_WAV'!$N$6:$N$405,'E8.b. KKAuf_WAV'!$B$6:$B$405,$C731,'E8.b. KKAuf_WAV'!$C$6:$C$405,"Geschäfts- oder Firmenwert",'E8.b. KKAuf_WAV'!$D$6:$D$405,H731)</f>
        <v>0</v>
      </c>
      <c r="T731" s="974"/>
      <c r="U731" s="987">
        <f>SUMIFS('E8.a. KKAuf_SAV'!$W$6:$W$2005,'E8.a. KKAuf_SAV'!$B$6:$B$2005,$C731,'E8.a. KKAuf_SAV'!$D$6:$D$2005,H731)</f>
        <v>0</v>
      </c>
      <c r="V731" s="987">
        <f>SUMIFS('E8.b. KKAuf_WAV'!$M$6:$M$405,'E8.b. KKAuf_WAV'!$B$6:$B$405,$C731,'E8.b. KKAuf_WAV'!$E$6:$E$405,$H731,'E8.b. KKAuf_WAV'!$C$6:$C$405,"&lt;&gt;"&amp;"geleistete Anzahlungen auf immaterielle Vermögensgegenstände",'E8.b. KKAuf_WAV'!$C$6:$C$405,"&lt;&gt;"&amp;"geleistete Anzahlungen und Anlagen im Bau des Sachanlagevermögens",'E8.b. KKAuf_WAV'!$C$6:$C$405,"&lt;&gt;"&amp;"Geschäfts- oder Firmenwert")</f>
        <v>0</v>
      </c>
      <c r="W731" s="987">
        <f>SUMIFS('E8.b. KKAuf_WAV'!$M$6:$M$405,'E8.b. KKAuf_WAV'!$B$6:$B$405,$C731,'E8.b. KKAuf_WAV'!$E$6:$E$405,H731,'E8.b. KKAuf_WAV'!$C$6:$C$405,"geleistete Anzahlungen und Anlagen im Bau des Sachanlagevermögens")+ SUMIFS('E8.b. KKAuf_WAV'!$M$6:$M$405,'E8.b. KKAuf_WAV'!$B$6:$B$405,$C731,'E8.b. KKAuf_WAV'!$E$6:$E$405,H731,'E8.b. KKAuf_WAV'!$C$6:$C$405,"geleistete Anzahlungen auf immaterielle Vermögensgegenstände")</f>
        <v>0</v>
      </c>
      <c r="X731" s="987">
        <f>SUMIFS('E8.c. KKAuf_BKZ_NAB_IZ'!$K$6:$K$405,'E8.c. KKAuf_BKZ_NAB_IZ'!$B$6:$B$405,$C731,'E8.c. KKAuf_BKZ_NAB_IZ'!$C$6:$C$405,$H731)</f>
        <v>0</v>
      </c>
      <c r="Y731" s="987">
        <f>SUMIFS('E8.a. KKAuf_SAV'!$Y$6:$Y$2005,'E8.a. KKAuf_SAV'!$B$6:$B$2005,$C731,'E8.a. KKAuf_SAV'!$D$6:$D$2005,$H731)</f>
        <v>0</v>
      </c>
      <c r="Z731" s="987">
        <f>SUMIFS('E8.b. KKAuf_WAV'!$O$6:$O$405,'E8.b. KKAuf_WAV'!$B$6:$B$405,$C731,'E8.b. KKAuf_WAV'!$E$6:$E$405,$H731,'E8.b. KKAuf_WAV'!$C$6:$C$405,"&lt;&gt;"&amp;"geleistete Anzahlungen auf immaterielle Vermögensgegenstände",'E8.b. KKAuf_WAV'!$C$6:$C$405,"&lt;&gt;"&amp;"geleistete Anzahlungen und Anlagen im Bau des Sachanlagevermögens",'E8.b. KKAuf_WAV'!$C$6:$C$405,"&lt;&gt;"&amp;"Geschäfts- oder Firmenwert")</f>
        <v>0</v>
      </c>
      <c r="AA731" s="987">
        <f>SUMIFS('E8.b. KKAuf_WAV'!$O$6:$O$405,'E8.b. KKAuf_WAV'!$B$6:$B$405,$C731,'E8.b. KKAuf_WAV'!$E$6:$E$405,H731,'E8.b. KKAuf_WAV'!$C$6:$C$405,"geleistete Anzahlungen und Anlagen im Bau des Sachanlagevermögens")+ SUMIFS('E8.b. KKAuf_WAV'!$O$6:$O$405,'E8.b. KKAuf_WAV'!$B$6:$B$405,$C731,'E8.b. KKAuf_WAV'!$E$6:$E$405,H731,'E8.b. KKAuf_WAV'!$C$6:$C$405,"geleistete Anzahlungen auf immaterielle Vermögensgegenstände")</f>
        <v>0</v>
      </c>
      <c r="AB731" s="987">
        <f>SUMIFS('E8.c. KKAuf_BKZ_NAB_IZ'!$L$6:$L$405,'E8.c. KKAuf_BKZ_NAB_IZ'!$B$6:$B$405,$C731,'E8.c. KKAuf_BKZ_NAB_IZ'!$C$6:$C$405,$H731)</f>
        <v>0</v>
      </c>
      <c r="AC731" s="974"/>
      <c r="AD731" s="987">
        <f t="shared" si="239"/>
        <v>0</v>
      </c>
      <c r="AE731" s="988">
        <f>$AE$17</f>
        <v>0</v>
      </c>
      <c r="AF731" s="988">
        <f>$AF$17</f>
        <v>0</v>
      </c>
      <c r="AG731" s="988">
        <f>$AG$17</f>
        <v>0</v>
      </c>
      <c r="AH731" s="989">
        <f t="shared" si="241"/>
        <v>0</v>
      </c>
      <c r="AJ731" s="987">
        <f t="shared" si="236"/>
        <v>0</v>
      </c>
      <c r="AK731" s="988">
        <f>$AK$17</f>
        <v>0</v>
      </c>
      <c r="AL731" s="988">
        <f>$AL$17</f>
        <v>0</v>
      </c>
      <c r="AM731" s="988">
        <f>$AM$17</f>
        <v>0</v>
      </c>
      <c r="AN731" s="989">
        <f t="shared" si="237"/>
        <v>0</v>
      </c>
    </row>
    <row r="732" spans="2:40" ht="14.25" customHeight="1" x14ac:dyDescent="0.2">
      <c r="B732" s="1446"/>
      <c r="C732" s="1001">
        <f>B732</f>
        <v>0</v>
      </c>
      <c r="D732" s="1449"/>
      <c r="E732" s="1407"/>
      <c r="F732" s="1410"/>
      <c r="G732" s="990"/>
      <c r="H732" s="991">
        <v>2022</v>
      </c>
      <c r="I732" s="972"/>
      <c r="J732" s="813">
        <f t="shared" si="238"/>
        <v>0</v>
      </c>
      <c r="K732" s="804"/>
      <c r="L732" s="813">
        <f t="shared" si="229"/>
        <v>0</v>
      </c>
      <c r="M732" s="804"/>
      <c r="N732" s="813">
        <f t="shared" si="235"/>
        <v>0</v>
      </c>
      <c r="O732" s="804"/>
      <c r="P732" s="813">
        <f t="shared" ref="P732:P738" si="243">IFERROR((AJ732*AK732+AD732*AE732)*0.4*0.035*$F$732,0)</f>
        <v>0</v>
      </c>
      <c r="Q732" s="760"/>
      <c r="R732" s="992">
        <f>SUMIFS('E8.a. KKAuf_SAV'!$X$6:$X$2005,'E8.a. KKAuf_SAV'!$B$6:$B$2005,$C732,'E8.a. KKAuf_SAV'!$D$6:$D$2005,$H732)</f>
        <v>0</v>
      </c>
      <c r="S732" s="992">
        <f>SUMIFS('E8.b. KKAuf_WAV'!$N$6:$N$405,'E8.b. KKAuf_WAV'!$B$6:$B$405,$C732,'E8.b. KKAuf_WAV'!$E$6:$E$405,H732)-SUMIFS('E8.b. KKAuf_WAV'!$N$6:$N$405,'E8.b. KKAuf_WAV'!$B$6:$B$405,$C732,'E8.b. KKAuf_WAV'!$C$6:$C$405,"Geschäfts- oder Firmenwert",'E8.b. KKAuf_WAV'!$D$6:$D$405,H732)</f>
        <v>0</v>
      </c>
      <c r="T732" s="974"/>
      <c r="U732" s="992">
        <f>SUMIFS('E8.a. KKAuf_SAV'!$W$6:$W$2005,'E8.a. KKAuf_SAV'!$B$6:$B$2005,$C732,'E8.a. KKAuf_SAV'!$D$6:$D$2005,H732)</f>
        <v>0</v>
      </c>
      <c r="V732" s="992">
        <f>SUMIFS('E8.b. KKAuf_WAV'!$M$6:$M$405,'E8.b. KKAuf_WAV'!$B$6:$B$405,$C732,'E8.b. KKAuf_WAV'!$E$6:$E$405,$H732,'E8.b. KKAuf_WAV'!$C$6:$C$405,"&lt;&gt;"&amp;"geleistete Anzahlungen auf immaterielle Vermögensgegenstände",'E8.b. KKAuf_WAV'!$C$6:$C$405,"&lt;&gt;"&amp;"geleistete Anzahlungen und Anlagen im Bau des Sachanlagevermögens",'E8.b. KKAuf_WAV'!$C$6:$C$405,"&lt;&gt;"&amp;"Geschäfts- oder Firmenwert")</f>
        <v>0</v>
      </c>
      <c r="W732" s="992">
        <f>SUMIFS('E8.b. KKAuf_WAV'!$M$6:$M$405,'E8.b. KKAuf_WAV'!$B$6:$B$405,$C732,'E8.b. KKAuf_WAV'!$E$6:$E$405,Listen!$AA$3,'E8.b. KKAuf_WAV'!$C$6:$C$405,"geleistete Anzahlungen und Anlagen im Bau des Sachanlagevermögens")+ SUMIFS('E8.b. KKAuf_WAV'!$M$6:$M$405,'E8.b. KKAuf_WAV'!$B$6:$B$405,$C732,'E8.b. KKAuf_WAV'!$E$6:$E$405,Listen!$AA$3,'E8.b. KKAuf_WAV'!$C$6:$C$405,"geleistete Anzahlungen auf immaterielle Vermögensgegenstände")</f>
        <v>0</v>
      </c>
      <c r="X732" s="992">
        <f>SUMIFS('E8.c. KKAuf_BKZ_NAB_IZ'!$K$6:$K$405,'E8.c. KKAuf_BKZ_NAB_IZ'!$B$6:$B$405,$C732,'E8.c. KKAuf_BKZ_NAB_IZ'!$C$6:$C$405,$H732)</f>
        <v>0</v>
      </c>
      <c r="Y732" s="992">
        <f>SUMIFS('E8.a. KKAuf_SAV'!$Y$6:$Y$2005,'E8.a. KKAuf_SAV'!$B$6:$B$2005,$C732,'E8.a. KKAuf_SAV'!$D$6:$D$2005,$H732)</f>
        <v>0</v>
      </c>
      <c r="Z732" s="992">
        <f>SUMIFS('E8.b. KKAuf_WAV'!$O$6:$O$405,'E8.b. KKAuf_WAV'!$B$6:$B$405,$C732,'E8.b. KKAuf_WAV'!$E$6:$E$405,$H732,'E8.b. KKAuf_WAV'!$C$6:$C$405,"&lt;&gt;"&amp;"geleistete Anzahlungen auf immaterielle Vermögensgegenstände",'E8.b. KKAuf_WAV'!$C$6:$C$405,"&lt;&gt;"&amp;"geleistete Anzahlungen und Anlagen im Bau des Sachanlagevermögens",'E8.b. KKAuf_WAV'!$C$6:$C$405,"&lt;&gt;"&amp;"Geschäfts- oder Firmenwert")</f>
        <v>0</v>
      </c>
      <c r="AA732" s="992">
        <f>SUMIFS('E8.b. KKAuf_WAV'!$O$6:$O$405,'E8.b. KKAuf_WAV'!$B$6:$B$405,$C732,'E8.b. KKAuf_WAV'!$E$6:$E$405,Listen!$AA$3,'E8.b. KKAuf_WAV'!$C$6:$C$405,"geleistete Anzahlungen und Anlagen im Bau des Sachanlagevermögens")+ SUMIFS('E8.b. KKAuf_WAV'!$O$6:$O$405,'E8.b. KKAuf_WAV'!$B$6:$B$405,$C732,'E8.b. KKAuf_WAV'!$E$6:$E$405,Listen!$AA$3,'E8.b. KKAuf_WAV'!$C$6:$C$405,"geleistete Anzahlungen auf immaterielle Vermögensgegenstände")</f>
        <v>0</v>
      </c>
      <c r="AB732" s="992">
        <f>SUMIFS('E8.c. KKAuf_BKZ_NAB_IZ'!$L$6:$L$405,'E8.c. KKAuf_BKZ_NAB_IZ'!$B$6:$B$405,$C732,'E8.c. KKAuf_BKZ_NAB_IZ'!$C$6:$C$405,$H732)</f>
        <v>0</v>
      </c>
      <c r="AC732" s="974"/>
      <c r="AD732" s="992">
        <f t="shared" si="239"/>
        <v>0</v>
      </c>
      <c r="AE732" s="993">
        <f>$AE$11</f>
        <v>5.0700000000000002E-2</v>
      </c>
      <c r="AF732" s="993">
        <f>$AF$11</f>
        <v>1.7100000000000001E-2</v>
      </c>
      <c r="AG732" s="993">
        <f>$AG$11</f>
        <v>3.0499999999999999E-2</v>
      </c>
      <c r="AH732" s="994">
        <f t="shared" si="241"/>
        <v>0</v>
      </c>
      <c r="AJ732" s="992">
        <f t="shared" si="236"/>
        <v>0</v>
      </c>
      <c r="AK732" s="993">
        <f>$AK$11</f>
        <v>5.0700000000000002E-2</v>
      </c>
      <c r="AL732" s="993">
        <f>$AL$11</f>
        <v>1.7100000000000001E-2</v>
      </c>
      <c r="AM732" s="993">
        <f>$AM$11</f>
        <v>3.0499999999999999E-2</v>
      </c>
      <c r="AN732" s="994">
        <f t="shared" si="237"/>
        <v>0</v>
      </c>
    </row>
    <row r="733" spans="2:40" x14ac:dyDescent="0.2">
      <c r="B733" s="1447"/>
      <c r="C733" s="1002">
        <f>C732</f>
        <v>0</v>
      </c>
      <c r="D733" s="1450"/>
      <c r="E733" s="1408"/>
      <c r="F733" s="1408"/>
      <c r="G733" s="990"/>
      <c r="H733" s="983">
        <v>2023</v>
      </c>
      <c r="I733" s="972"/>
      <c r="J733" s="805">
        <f t="shared" si="238"/>
        <v>0</v>
      </c>
      <c r="K733" s="804"/>
      <c r="L733" s="803">
        <f t="shared" si="229"/>
        <v>0</v>
      </c>
      <c r="M733" s="804"/>
      <c r="N733" s="803">
        <f t="shared" si="235"/>
        <v>0</v>
      </c>
      <c r="O733" s="804"/>
      <c r="P733" s="803">
        <f t="shared" si="243"/>
        <v>0</v>
      </c>
      <c r="Q733" s="760"/>
      <c r="R733" s="980">
        <f>SUMIFS('E8.a. KKAuf_SAV'!$X$6:$X$2005,'E8.a. KKAuf_SAV'!$B$6:$B$2005,$C733,'E8.a. KKAuf_SAV'!$D$6:$D$2005,$H733)</f>
        <v>0</v>
      </c>
      <c r="S733" s="980">
        <f>SUMIFS('E8.b. KKAuf_WAV'!$N$6:$N$405,'E8.b. KKAuf_WAV'!$B$6:$B$405,$C733,'E8.b. KKAuf_WAV'!$E$6:$E$405,H733)-SUMIFS('E8.b. KKAuf_WAV'!$N$6:$N$405,'E8.b. KKAuf_WAV'!$B$6:$B$405,$C733,'E8.b. KKAuf_WAV'!$C$6:$C$405,"Geschäfts- oder Firmenwert",'E8.b. KKAuf_WAV'!$D$6:$D$405,H733)</f>
        <v>0</v>
      </c>
      <c r="T733" s="974"/>
      <c r="U733" s="980">
        <f>SUMIFS('E8.a. KKAuf_SAV'!$W$6:$W$2005,'E8.a. KKAuf_SAV'!$B$6:$B$2005,$C733,'E8.a. KKAuf_SAV'!$D$6:$D$2005,H733)</f>
        <v>0</v>
      </c>
      <c r="V733" s="980">
        <f>SUMIFS('E8.b. KKAuf_WAV'!$M$6:$M$405,'E8.b. KKAuf_WAV'!$B$6:$B$405,$C733,'E8.b. KKAuf_WAV'!$E$6:$E$405,$H733,'E8.b. KKAuf_WAV'!$C$6:$C$405,"&lt;&gt;"&amp;"geleistete Anzahlungen auf immaterielle Vermögensgegenstände",'E8.b. KKAuf_WAV'!$C$6:$C$405,"&lt;&gt;"&amp;"geleistete Anzahlungen und Anlagen im Bau des Sachanlagevermögens",'E8.b. KKAuf_WAV'!$C$6:$C$405,"&lt;&gt;"&amp;"Geschäfts- oder Firmenwert")</f>
        <v>0</v>
      </c>
      <c r="W733" s="980"/>
      <c r="X733" s="980">
        <f>SUMIFS('E8.c. KKAuf_BKZ_NAB_IZ'!$K$6:$K$405,'E8.c. KKAuf_BKZ_NAB_IZ'!$B$6:$B$405,$C733,'E8.c. KKAuf_BKZ_NAB_IZ'!$C$6:$C$405,$H733)</f>
        <v>0</v>
      </c>
      <c r="Y733" s="980">
        <f>SUMIFS('E8.a. KKAuf_SAV'!$Y$6:$Y$2005,'E8.a. KKAuf_SAV'!$B$6:$B$2005,$C733,'E8.a. KKAuf_SAV'!$D$6:$D$2005,$H733)</f>
        <v>0</v>
      </c>
      <c r="Z733" s="980">
        <f>SUMIFS('E8.b. KKAuf_WAV'!$O$6:$O$405,'E8.b. KKAuf_WAV'!$B$6:$B$405,$C733,'E8.b. KKAuf_WAV'!$E$6:$E$405,$H733,'E8.b. KKAuf_WAV'!$C$6:$C$405,"&lt;&gt;"&amp;"geleistete Anzahlungen auf immaterielle Vermögensgegenstände",'E8.b. KKAuf_WAV'!$C$6:$C$405,"&lt;&gt;"&amp;"geleistete Anzahlungen und Anlagen im Bau des Sachanlagevermögens",'E8.b. KKAuf_WAV'!$C$6:$C$405,"&lt;&gt;"&amp;"Geschäfts- oder Firmenwert")</f>
        <v>0</v>
      </c>
      <c r="AA733" s="980"/>
      <c r="AB733" s="980">
        <f>SUMIFS('E8.c. KKAuf_BKZ_NAB_IZ'!$L$6:$L$405,'E8.c. KKAuf_BKZ_NAB_IZ'!$B$6:$B$405,$C733,'E8.c. KKAuf_BKZ_NAB_IZ'!$C$6:$C$405,$H733)</f>
        <v>0</v>
      </c>
      <c r="AC733" s="974"/>
      <c r="AD733" s="980">
        <f t="shared" si="239"/>
        <v>0</v>
      </c>
      <c r="AE733" s="984">
        <f>$AE$12</f>
        <v>5.0700000000000002E-2</v>
      </c>
      <c r="AF733" s="984">
        <f>$AF$12</f>
        <v>1.7100000000000001E-2</v>
      </c>
      <c r="AG733" s="984">
        <f>$AG$12</f>
        <v>3.0499999999999999E-2</v>
      </c>
      <c r="AH733" s="982">
        <f t="shared" si="241"/>
        <v>0</v>
      </c>
      <c r="AJ733" s="980"/>
      <c r="AK733" s="984">
        <f>$AK$12</f>
        <v>5.0700000000000002E-2</v>
      </c>
      <c r="AL733" s="984">
        <f>$AL$12</f>
        <v>1.7100000000000001E-2</v>
      </c>
      <c r="AM733" s="984">
        <f>$AM$12</f>
        <v>3.0499999999999999E-2</v>
      </c>
      <c r="AN733" s="982">
        <f t="shared" si="237"/>
        <v>0</v>
      </c>
    </row>
    <row r="734" spans="2:40" x14ac:dyDescent="0.2">
      <c r="B734" s="1447"/>
      <c r="C734" s="1002">
        <f>C732</f>
        <v>0</v>
      </c>
      <c r="D734" s="1450"/>
      <c r="E734" s="1408"/>
      <c r="F734" s="1408"/>
      <c r="G734" s="990"/>
      <c r="H734" s="983">
        <v>2024</v>
      </c>
      <c r="I734" s="972"/>
      <c r="J734" s="803">
        <f t="shared" si="238"/>
        <v>0</v>
      </c>
      <c r="K734" s="804"/>
      <c r="L734" s="803">
        <f t="shared" si="229"/>
        <v>0</v>
      </c>
      <c r="M734" s="804"/>
      <c r="N734" s="803">
        <f t="shared" si="235"/>
        <v>0</v>
      </c>
      <c r="O734" s="804"/>
      <c r="P734" s="803">
        <f t="shared" si="243"/>
        <v>0</v>
      </c>
      <c r="Q734" s="760"/>
      <c r="R734" s="980">
        <f>SUMIFS('E8.a. KKAuf_SAV'!$X$6:$X$2005,'E8.a. KKAuf_SAV'!$B$6:$B$2005,$C734,'E8.a. KKAuf_SAV'!$D$6:$D$2005,$H734)</f>
        <v>0</v>
      </c>
      <c r="S734" s="980">
        <f>SUMIFS('E8.b. KKAuf_WAV'!$N$6:$N$405,'E8.b. KKAuf_WAV'!$B$6:$B$405,$C734,'E8.b. KKAuf_WAV'!$E$6:$E$405,H734)-SUMIFS('E8.b. KKAuf_WAV'!$N$6:$N$405,'E8.b. KKAuf_WAV'!$B$6:$B$405,$C734,'E8.b. KKAuf_WAV'!$C$6:$C$405,"Geschäfts- oder Firmenwert",'E8.b. KKAuf_WAV'!$D$6:$D$405,H734)</f>
        <v>0</v>
      </c>
      <c r="T734" s="974"/>
      <c r="U734" s="980">
        <f>SUMIFS('E8.a. KKAuf_SAV'!$W$6:$W$2005,'E8.a. KKAuf_SAV'!$B$6:$B$2005,$C734,'E8.a. KKAuf_SAV'!$D$6:$D$2005,H734)</f>
        <v>0</v>
      </c>
      <c r="V734" s="980">
        <f>SUMIFS('E8.b. KKAuf_WAV'!$M$6:$M$405,'E8.b. KKAuf_WAV'!$B$6:$B$405,$C734,'E8.b. KKAuf_WAV'!$E$6:$E$405,$H734,'E8.b. KKAuf_WAV'!$C$6:$C$405,"&lt;&gt;"&amp;"geleistete Anzahlungen auf immaterielle Vermögensgegenstände",'E8.b. KKAuf_WAV'!$C$6:$C$405,"&lt;&gt;"&amp;"geleistete Anzahlungen und Anlagen im Bau des Sachanlagevermögens",'E8.b. KKAuf_WAV'!$C$6:$C$405,"&lt;&gt;"&amp;"Geschäfts- oder Firmenwert")</f>
        <v>0</v>
      </c>
      <c r="W734" s="980">
        <f>SUMIFS('E8.b. KKAuf_WAV'!$M$6:$M$405,'E8.b. KKAuf_WAV'!$B$6:$B$405,$C734,'E8.b. KKAuf_WAV'!$E$6:$E$405,H734,'E8.b. KKAuf_WAV'!$C$6:$C$405,"geleistete Anzahlungen und Anlagen im Bau des Sachanlagevermögens")+ SUMIFS('E8.b. KKAuf_WAV'!$M$6:$M$405,'E8.b. KKAuf_WAV'!$B$6:$B$405,$C734,'E8.b. KKAuf_WAV'!$E$6:$E$405,H734,'E8.b. KKAuf_WAV'!$C$6:$C$405,"geleistete Anzahlungen auf immaterielle Vermögensgegenstände")</f>
        <v>0</v>
      </c>
      <c r="X734" s="980">
        <f>SUMIFS('E8.c. KKAuf_BKZ_NAB_IZ'!$K$6:$K$405,'E8.c. KKAuf_BKZ_NAB_IZ'!$B$6:$B$405,$C734,'E8.c. KKAuf_BKZ_NAB_IZ'!$C$6:$C$405,$H734)</f>
        <v>0</v>
      </c>
      <c r="Y734" s="980">
        <f>SUMIFS('E8.a. KKAuf_SAV'!$Y$6:$Y$2005,'E8.a. KKAuf_SAV'!$B$6:$B$2005,$C734,'E8.a. KKAuf_SAV'!$D$6:$D$2005,$H734)</f>
        <v>0</v>
      </c>
      <c r="Z734" s="980">
        <f>SUMIFS('E8.b. KKAuf_WAV'!$O$6:$O$405,'E8.b. KKAuf_WAV'!$B$6:$B$405,$C734,'E8.b. KKAuf_WAV'!$E$6:$E$405,$H734,'E8.b. KKAuf_WAV'!$C$6:$C$405,"&lt;&gt;"&amp;"geleistete Anzahlungen auf immaterielle Vermögensgegenstände",'E8.b. KKAuf_WAV'!$C$6:$C$405,"&lt;&gt;"&amp;"geleistete Anzahlungen und Anlagen im Bau des Sachanlagevermögens",'E8.b. KKAuf_WAV'!$C$6:$C$405,"&lt;&gt;"&amp;"Geschäfts- oder Firmenwert")</f>
        <v>0</v>
      </c>
      <c r="AA734" s="980">
        <f>SUMIFS('E8.b. KKAuf_WAV'!$O$6:$O$405,'E8.b. KKAuf_WAV'!$B$6:$B$405,$C734,'E8.b. KKAuf_WAV'!$E$6:$E$405,H734,'E8.b. KKAuf_WAV'!$C$6:$C$405,"geleistete Anzahlungen und Anlagen im Bau des Sachanlagevermögens")+ SUMIFS('E8.b. KKAuf_WAV'!$O$6:$O$405,'E8.b. KKAuf_WAV'!$B$6:$B$405,$C734,'E8.b. KKAuf_WAV'!$E$6:$E$405,H734,'E8.b. KKAuf_WAV'!$C$6:$C$405,"geleistete Anzahlungen auf immaterielle Vermögensgegenstände")</f>
        <v>0</v>
      </c>
      <c r="AB734" s="980">
        <f>SUMIFS('E8.c. KKAuf_BKZ_NAB_IZ'!$L$6:$L$405,'E8.c. KKAuf_BKZ_NAB_IZ'!$B$6:$B$405,$C734,'E8.c. KKAuf_BKZ_NAB_IZ'!$C$6:$C$405,$H734)</f>
        <v>0</v>
      </c>
      <c r="AC734" s="974"/>
      <c r="AD734" s="980">
        <f t="shared" si="239"/>
        <v>0</v>
      </c>
      <c r="AE734" s="984">
        <f>$AE$13</f>
        <v>6.93E-2</v>
      </c>
      <c r="AF734" s="984">
        <f>$AF$13</f>
        <v>3.8699999999999998E-2</v>
      </c>
      <c r="AG734" s="984">
        <f>$AG$13</f>
        <v>5.0900000000000001E-2</v>
      </c>
      <c r="AH734" s="982">
        <f t="shared" si="241"/>
        <v>0</v>
      </c>
      <c r="AJ734" s="980">
        <f t="shared" si="236"/>
        <v>0</v>
      </c>
      <c r="AK734" s="984">
        <f>$AK$13</f>
        <v>7.0099999999999996E-2</v>
      </c>
      <c r="AL734" s="984">
        <f>$AL$13</f>
        <v>3.6600000000000001E-2</v>
      </c>
      <c r="AM734" s="984">
        <f>$AM$13</f>
        <v>0.05</v>
      </c>
      <c r="AN734" s="982">
        <f t="shared" si="237"/>
        <v>0</v>
      </c>
    </row>
    <row r="735" spans="2:40" ht="15" thickBot="1" x14ac:dyDescent="0.25">
      <c r="B735" s="1447"/>
      <c r="C735" s="1002">
        <f>C732</f>
        <v>0</v>
      </c>
      <c r="D735" s="1450"/>
      <c r="E735" s="1408"/>
      <c r="F735" s="1408"/>
      <c r="G735" s="990"/>
      <c r="H735" s="983">
        <v>2025</v>
      </c>
      <c r="I735" s="972"/>
      <c r="J735" s="803">
        <f t="shared" si="238"/>
        <v>0</v>
      </c>
      <c r="K735" s="804"/>
      <c r="L735" s="803">
        <f t="shared" si="229"/>
        <v>0</v>
      </c>
      <c r="M735" s="804"/>
      <c r="N735" s="803">
        <f t="shared" si="235"/>
        <v>0</v>
      </c>
      <c r="O735" s="804"/>
      <c r="P735" s="803">
        <f t="shared" si="243"/>
        <v>0</v>
      </c>
      <c r="Q735" s="760"/>
      <c r="R735" s="980">
        <f>SUMIFS('E8.a. KKAuf_SAV'!$X$6:$X$2005,'E8.a. KKAuf_SAV'!$B$6:$B$2005,$C735,'E8.a. KKAuf_SAV'!$D$6:$D$2005,$H735)</f>
        <v>0</v>
      </c>
      <c r="S735" s="980">
        <f>SUMIFS('E8.b. KKAuf_WAV'!$N$6:$N$405,'E8.b. KKAuf_WAV'!$B$6:$B$405,$C735,'E8.b. KKAuf_WAV'!$E$6:$E$405,H735)-SUMIFS('E8.b. KKAuf_WAV'!$N$6:$N$405,'E8.b. KKAuf_WAV'!$B$6:$B$405,$C735,'E8.b. KKAuf_WAV'!$C$6:$C$405,"Geschäfts- oder Firmenwert",'E8.b. KKAuf_WAV'!$D$6:$D$405,H735)</f>
        <v>0</v>
      </c>
      <c r="T735" s="974"/>
      <c r="U735" s="980">
        <f>SUMIFS('E8.a. KKAuf_SAV'!$W$6:$W$2005,'E8.a. KKAuf_SAV'!$B$6:$B$2005,$C735,'E8.a. KKAuf_SAV'!$D$6:$D$2005,H735)</f>
        <v>0</v>
      </c>
      <c r="V735" s="980">
        <f>SUMIFS('E8.b. KKAuf_WAV'!$M$6:$M$405,'E8.b. KKAuf_WAV'!$B$6:$B$405,$C735,'E8.b. KKAuf_WAV'!$E$6:$E$405,$H735,'E8.b. KKAuf_WAV'!$C$6:$C$405,"&lt;&gt;"&amp;"geleistete Anzahlungen auf immaterielle Vermögensgegenstände",'E8.b. KKAuf_WAV'!$C$6:$C$405,"&lt;&gt;"&amp;"geleistete Anzahlungen und Anlagen im Bau des Sachanlagevermögens",'E8.b. KKAuf_WAV'!$C$6:$C$405,"&lt;&gt;"&amp;"Geschäfts- oder Firmenwert")</f>
        <v>0</v>
      </c>
      <c r="W735" s="980">
        <f>SUMIFS('E8.b. KKAuf_WAV'!$M$6:$M$405,'E8.b. KKAuf_WAV'!$B$6:$B$405,$C735,'E8.b. KKAuf_WAV'!$E$6:$E$405,H735,'E8.b. KKAuf_WAV'!$C$6:$C$405,"geleistete Anzahlungen und Anlagen im Bau des Sachanlagevermögens")+ SUMIFS('E8.b. KKAuf_WAV'!$M$6:$M$405,'E8.b. KKAuf_WAV'!$B$6:$B$405,$C735,'E8.b. KKAuf_WAV'!$E$6:$E$405,H735,'E8.b. KKAuf_WAV'!$C$6:$C$405,"geleistete Anzahlungen auf immaterielle Vermögensgegenstände")</f>
        <v>0</v>
      </c>
      <c r="X735" s="980">
        <f>SUMIFS('E8.c. KKAuf_BKZ_NAB_IZ'!$K$6:$K$405,'E8.c. KKAuf_BKZ_NAB_IZ'!$B$6:$B$405,$C735,'E8.c. KKAuf_BKZ_NAB_IZ'!$C$6:$C$405,$H735)</f>
        <v>0</v>
      </c>
      <c r="Y735" s="980">
        <f>SUMIFS('E8.a. KKAuf_SAV'!$Y$6:$Y$2005,'E8.a. KKAuf_SAV'!$B$6:$B$2005,$C735,'E8.a. KKAuf_SAV'!$D$6:$D$2005,$H735)</f>
        <v>0</v>
      </c>
      <c r="Z735" s="980">
        <f>SUMIFS('E8.b. KKAuf_WAV'!$O$6:$O$405,'E8.b. KKAuf_WAV'!$B$6:$B$405,$C735,'E8.b. KKAuf_WAV'!$E$6:$E$405,$H735,'E8.b. KKAuf_WAV'!$C$6:$C$405,"&lt;&gt;"&amp;"geleistete Anzahlungen auf immaterielle Vermögensgegenstände",'E8.b. KKAuf_WAV'!$C$6:$C$405,"&lt;&gt;"&amp;"geleistete Anzahlungen und Anlagen im Bau des Sachanlagevermögens",'E8.b. KKAuf_WAV'!$C$6:$C$405,"&lt;&gt;"&amp;"Geschäfts- oder Firmenwert")</f>
        <v>0</v>
      </c>
      <c r="AA735" s="980">
        <f>SUMIFS('E8.b. KKAuf_WAV'!$O$6:$O$405,'E8.b. KKAuf_WAV'!$B$6:$B$405,$C735,'E8.b. KKAuf_WAV'!$E$6:$E$405,H735,'E8.b. KKAuf_WAV'!$C$6:$C$405,"geleistete Anzahlungen und Anlagen im Bau des Sachanlagevermögens")+ SUMIFS('E8.b. KKAuf_WAV'!$O$6:$O$405,'E8.b. KKAuf_WAV'!$B$6:$B$405,$C735,'E8.b. KKAuf_WAV'!$E$6:$E$405,H735,'E8.b. KKAuf_WAV'!$C$6:$C$405,"geleistete Anzahlungen auf immaterielle Vermögensgegenstände")</f>
        <v>0</v>
      </c>
      <c r="AB735" s="980">
        <f>SUMIFS('E8.c. KKAuf_BKZ_NAB_IZ'!$L$6:$L$405,'E8.c. KKAuf_BKZ_NAB_IZ'!$B$6:$B$405,$C735,'E8.c. KKAuf_BKZ_NAB_IZ'!$C$6:$C$405,$H735)</f>
        <v>0</v>
      </c>
      <c r="AC735" s="974"/>
      <c r="AD735" s="980">
        <f t="shared" si="239"/>
        <v>0</v>
      </c>
      <c r="AE735" s="984">
        <f>$AE$14</f>
        <v>7.0099999999999996E-2</v>
      </c>
      <c r="AF735" s="984">
        <f>$AF$14</f>
        <v>3.6600000000000001E-2</v>
      </c>
      <c r="AG735" s="984">
        <f>$AG$14</f>
        <v>0.05</v>
      </c>
      <c r="AH735" s="982">
        <f t="shared" si="241"/>
        <v>0</v>
      </c>
      <c r="AJ735" s="980">
        <f t="shared" si="236"/>
        <v>0</v>
      </c>
      <c r="AK735" s="984">
        <f>$AK$14</f>
        <v>7.0099999999999996E-2</v>
      </c>
      <c r="AL735" s="984">
        <f>$AL$14</f>
        <v>3.6600000000000001E-2</v>
      </c>
      <c r="AM735" s="984">
        <f>$AM$14</f>
        <v>0.05</v>
      </c>
      <c r="AN735" s="982">
        <f t="shared" si="237"/>
        <v>0</v>
      </c>
    </row>
    <row r="736" spans="2:40" ht="15" hidden="1" thickBot="1" x14ac:dyDescent="0.25">
      <c r="B736" s="1447"/>
      <c r="C736" s="1002">
        <f>C732</f>
        <v>0</v>
      </c>
      <c r="D736" s="1450"/>
      <c r="E736" s="1408"/>
      <c r="F736" s="1408"/>
      <c r="G736" s="990"/>
      <c r="H736" s="983">
        <v>2026</v>
      </c>
      <c r="I736" s="972"/>
      <c r="J736" s="803">
        <f t="shared" si="238"/>
        <v>0</v>
      </c>
      <c r="K736" s="804"/>
      <c r="L736" s="803">
        <f t="shared" si="229"/>
        <v>0</v>
      </c>
      <c r="M736" s="804"/>
      <c r="N736" s="803">
        <f t="shared" si="235"/>
        <v>0</v>
      </c>
      <c r="O736" s="804"/>
      <c r="P736" s="803">
        <f t="shared" si="243"/>
        <v>0</v>
      </c>
      <c r="Q736" s="760"/>
      <c r="R736" s="980">
        <f>SUMIFS('E8.a. KKAuf_SAV'!$X$6:$X$2005,'E8.a. KKAuf_SAV'!$B$6:$B$2005,$C736,'E8.a. KKAuf_SAV'!$D$6:$D$2005,$H736)</f>
        <v>0</v>
      </c>
      <c r="S736" s="980">
        <f>SUMIFS('E8.b. KKAuf_WAV'!$N$6:$N$405,'E8.b. KKAuf_WAV'!$B$6:$B$405,$C736,'E8.b. KKAuf_WAV'!$E$6:$E$405,H736)-SUMIFS('E8.b. KKAuf_WAV'!$N$6:$N$405,'E8.b. KKAuf_WAV'!$B$6:$B$405,$C736,'E8.b. KKAuf_WAV'!$C$6:$C$405,"Geschäfts- oder Firmenwert",'E8.b. KKAuf_WAV'!$D$6:$D$405,H736)</f>
        <v>0</v>
      </c>
      <c r="T736" s="974"/>
      <c r="U736" s="980">
        <f>SUMIFS('E8.a. KKAuf_SAV'!$W$6:$W$2005,'E8.a. KKAuf_SAV'!$B$6:$B$2005,$C736,'E8.a. KKAuf_SAV'!$D$6:$D$2005,H736)</f>
        <v>0</v>
      </c>
      <c r="V736" s="980">
        <f>SUMIFS('E8.b. KKAuf_WAV'!$M$6:$M$405,'E8.b. KKAuf_WAV'!$B$6:$B$405,$C736,'E8.b. KKAuf_WAV'!$E$6:$E$405,$H736,'E8.b. KKAuf_WAV'!$C$6:$C$405,"&lt;&gt;"&amp;"geleistete Anzahlungen auf immaterielle Vermögensgegenstände",'E8.b. KKAuf_WAV'!$C$6:$C$405,"&lt;&gt;"&amp;"geleistete Anzahlungen und Anlagen im Bau des Sachanlagevermögens",'E8.b. KKAuf_WAV'!$C$6:$C$405,"&lt;&gt;"&amp;"Geschäfts- oder Firmenwert")</f>
        <v>0</v>
      </c>
      <c r="W736" s="980">
        <f>SUMIFS('E8.b. KKAuf_WAV'!$M$6:$M$405,'E8.b. KKAuf_WAV'!$B$6:$B$405,$C736,'E8.b. KKAuf_WAV'!$E$6:$E$405,H736,'E8.b. KKAuf_WAV'!$C$6:$C$405,"geleistete Anzahlungen und Anlagen im Bau des Sachanlagevermögens")+ SUMIFS('E8.b. KKAuf_WAV'!$M$6:$M$405,'E8.b. KKAuf_WAV'!$B$6:$B$405,$C736,'E8.b. KKAuf_WAV'!$E$6:$E$405,H736,'E8.b. KKAuf_WAV'!$C$6:$C$405,"geleistete Anzahlungen auf immaterielle Vermögensgegenstände")</f>
        <v>0</v>
      </c>
      <c r="X736" s="980">
        <f>SUMIFS('E8.c. KKAuf_BKZ_NAB_IZ'!$K$6:$K$405,'E8.c. KKAuf_BKZ_NAB_IZ'!$B$6:$B$405,$C736,'E8.c. KKAuf_BKZ_NAB_IZ'!$C$6:$C$405,$H736)</f>
        <v>0</v>
      </c>
      <c r="Y736" s="980">
        <f>SUMIFS('E8.a. KKAuf_SAV'!$Y$6:$Y$2005,'E8.a. KKAuf_SAV'!$B$6:$B$2005,$C736,'E8.a. KKAuf_SAV'!$D$6:$D$2005,$H736)</f>
        <v>0</v>
      </c>
      <c r="Z736" s="980">
        <f>SUMIFS('E8.b. KKAuf_WAV'!$O$6:$O$405,'E8.b. KKAuf_WAV'!$B$6:$B$405,$C736,'E8.b. KKAuf_WAV'!$E$6:$E$405,$H736,'E8.b. KKAuf_WAV'!$C$6:$C$405,"&lt;&gt;"&amp;"geleistete Anzahlungen auf immaterielle Vermögensgegenstände",'E8.b. KKAuf_WAV'!$C$6:$C$405,"&lt;&gt;"&amp;"geleistete Anzahlungen und Anlagen im Bau des Sachanlagevermögens",'E8.b. KKAuf_WAV'!$C$6:$C$405,"&lt;&gt;"&amp;"Geschäfts- oder Firmenwert")</f>
        <v>0</v>
      </c>
      <c r="AA736" s="980">
        <f>SUMIFS('E8.b. KKAuf_WAV'!$O$6:$O$405,'E8.b. KKAuf_WAV'!$B$6:$B$405,$C736,'E8.b. KKAuf_WAV'!$E$6:$E$405,H736,'E8.b. KKAuf_WAV'!$C$6:$C$405,"geleistete Anzahlungen und Anlagen im Bau des Sachanlagevermögens")+ SUMIFS('E8.b. KKAuf_WAV'!$O$6:$O$405,'E8.b. KKAuf_WAV'!$B$6:$B$405,$C736,'E8.b. KKAuf_WAV'!$E$6:$E$405,H736,'E8.b. KKAuf_WAV'!$C$6:$C$405,"geleistete Anzahlungen auf immaterielle Vermögensgegenstände")</f>
        <v>0</v>
      </c>
      <c r="AB736" s="980">
        <f>SUMIFS('E8.c. KKAuf_BKZ_NAB_IZ'!$L$6:$L$405,'E8.c. KKAuf_BKZ_NAB_IZ'!$B$6:$B$405,$C736,'E8.c. KKAuf_BKZ_NAB_IZ'!$C$6:$C$405,$H736)</f>
        <v>0</v>
      </c>
      <c r="AC736" s="974"/>
      <c r="AD736" s="980">
        <f t="shared" si="239"/>
        <v>0</v>
      </c>
      <c r="AE736" s="984">
        <f>$AE$15</f>
        <v>0</v>
      </c>
      <c r="AF736" s="984">
        <f>$AF$15</f>
        <v>0</v>
      </c>
      <c r="AG736" s="984">
        <f>$AG$15</f>
        <v>0</v>
      </c>
      <c r="AH736" s="982">
        <f t="shared" si="241"/>
        <v>0</v>
      </c>
      <c r="AJ736" s="980">
        <f t="shared" si="236"/>
        <v>0</v>
      </c>
      <c r="AK736" s="984">
        <f>$AK$15</f>
        <v>0</v>
      </c>
      <c r="AL736" s="984">
        <f>$AL$15</f>
        <v>0</v>
      </c>
      <c r="AM736" s="984">
        <f>$AM$15</f>
        <v>0</v>
      </c>
      <c r="AN736" s="982">
        <f t="shared" si="237"/>
        <v>0</v>
      </c>
    </row>
    <row r="737" spans="2:40" ht="15" hidden="1" thickBot="1" x14ac:dyDescent="0.25">
      <c r="B737" s="1447"/>
      <c r="C737" s="1002">
        <f>C732</f>
        <v>0</v>
      </c>
      <c r="D737" s="1450"/>
      <c r="E737" s="1408"/>
      <c r="F737" s="1408"/>
      <c r="G737" s="990"/>
      <c r="H737" s="983">
        <v>2027</v>
      </c>
      <c r="I737" s="972"/>
      <c r="J737" s="803">
        <f t="shared" si="238"/>
        <v>0</v>
      </c>
      <c r="K737" s="804"/>
      <c r="L737" s="803">
        <f t="shared" si="229"/>
        <v>0</v>
      </c>
      <c r="M737" s="804"/>
      <c r="N737" s="803">
        <f t="shared" si="235"/>
        <v>0</v>
      </c>
      <c r="O737" s="804"/>
      <c r="P737" s="803">
        <f t="shared" si="243"/>
        <v>0</v>
      </c>
      <c r="Q737" s="760"/>
      <c r="R737" s="980">
        <f>SUMIFS('E8.a. KKAuf_SAV'!$X$6:$X$2005,'E8.a. KKAuf_SAV'!$B$6:$B$2005,$C737,'E8.a. KKAuf_SAV'!$D$6:$D$2005,$H737)</f>
        <v>0</v>
      </c>
      <c r="S737" s="980">
        <f>SUMIFS('E8.b. KKAuf_WAV'!$N$6:$N$405,'E8.b. KKAuf_WAV'!$B$6:$B$405,$C737,'E8.b. KKAuf_WAV'!$E$6:$E$405,H737)-SUMIFS('E8.b. KKAuf_WAV'!$N$6:$N$405,'E8.b. KKAuf_WAV'!$B$6:$B$405,$C737,'E8.b. KKAuf_WAV'!$C$6:$C$405,"Geschäfts- oder Firmenwert",'E8.b. KKAuf_WAV'!$D$6:$D$405,H737)</f>
        <v>0</v>
      </c>
      <c r="T737" s="974"/>
      <c r="U737" s="980">
        <f>SUMIFS('E8.a. KKAuf_SAV'!$W$6:$W$2005,'E8.a. KKAuf_SAV'!$B$6:$B$2005,$C737,'E8.a. KKAuf_SAV'!$D$6:$D$2005,H737)</f>
        <v>0</v>
      </c>
      <c r="V737" s="980">
        <f>SUMIFS('E8.b. KKAuf_WAV'!$M$6:$M$405,'E8.b. KKAuf_WAV'!$B$6:$B$405,$C737,'E8.b. KKAuf_WAV'!$E$6:$E$405,$H737,'E8.b. KKAuf_WAV'!$C$6:$C$405,"&lt;&gt;"&amp;"geleistete Anzahlungen auf immaterielle Vermögensgegenstände",'E8.b. KKAuf_WAV'!$C$6:$C$405,"&lt;&gt;"&amp;"geleistete Anzahlungen und Anlagen im Bau des Sachanlagevermögens",'E8.b. KKAuf_WAV'!$C$6:$C$405,"&lt;&gt;"&amp;"Geschäfts- oder Firmenwert")</f>
        <v>0</v>
      </c>
      <c r="W737" s="980">
        <f>SUMIFS('E8.b. KKAuf_WAV'!$M$6:$M$405,'E8.b. KKAuf_WAV'!$B$6:$B$405,$C737,'E8.b. KKAuf_WAV'!$E$6:$E$405,H737,'E8.b. KKAuf_WAV'!$C$6:$C$405,"geleistete Anzahlungen und Anlagen im Bau des Sachanlagevermögens")+ SUMIFS('E8.b. KKAuf_WAV'!$M$6:$M$405,'E8.b. KKAuf_WAV'!$B$6:$B$405,$C737,'E8.b. KKAuf_WAV'!$E$6:$E$405,H737,'E8.b. KKAuf_WAV'!$C$6:$C$405,"geleistete Anzahlungen auf immaterielle Vermögensgegenstände")</f>
        <v>0</v>
      </c>
      <c r="X737" s="980">
        <f>SUMIFS('E8.c. KKAuf_BKZ_NAB_IZ'!$K$6:$K$405,'E8.c. KKAuf_BKZ_NAB_IZ'!$B$6:$B$405,$C737,'E8.c. KKAuf_BKZ_NAB_IZ'!$C$6:$C$405,$H737)</f>
        <v>0</v>
      </c>
      <c r="Y737" s="980">
        <f>SUMIFS('E8.a. KKAuf_SAV'!$Y$6:$Y$2005,'E8.a. KKAuf_SAV'!$B$6:$B$2005,$C737,'E8.a. KKAuf_SAV'!$D$6:$D$2005,$H737)</f>
        <v>0</v>
      </c>
      <c r="Z737" s="980">
        <f>SUMIFS('E8.b. KKAuf_WAV'!$O$6:$O$405,'E8.b. KKAuf_WAV'!$B$6:$B$405,$C737,'E8.b. KKAuf_WAV'!$E$6:$E$405,$H737,'E8.b. KKAuf_WAV'!$C$6:$C$405,"&lt;&gt;"&amp;"geleistete Anzahlungen auf immaterielle Vermögensgegenstände",'E8.b. KKAuf_WAV'!$C$6:$C$405,"&lt;&gt;"&amp;"geleistete Anzahlungen und Anlagen im Bau des Sachanlagevermögens",'E8.b. KKAuf_WAV'!$C$6:$C$405,"&lt;&gt;"&amp;"Geschäfts- oder Firmenwert")</f>
        <v>0</v>
      </c>
      <c r="AA737" s="980">
        <f>SUMIFS('E8.b. KKAuf_WAV'!$O$6:$O$405,'E8.b. KKAuf_WAV'!$B$6:$B$405,$C737,'E8.b. KKAuf_WAV'!$E$6:$E$405,H737,'E8.b. KKAuf_WAV'!$C$6:$C$405,"geleistete Anzahlungen und Anlagen im Bau des Sachanlagevermögens")+ SUMIFS('E8.b. KKAuf_WAV'!$O$6:$O$405,'E8.b. KKAuf_WAV'!$B$6:$B$405,$C737,'E8.b. KKAuf_WAV'!$E$6:$E$405,H737,'E8.b. KKAuf_WAV'!$C$6:$C$405,"geleistete Anzahlungen auf immaterielle Vermögensgegenstände")</f>
        <v>0</v>
      </c>
      <c r="AB737" s="980">
        <f>SUMIFS('E8.c. KKAuf_BKZ_NAB_IZ'!$L$6:$L$405,'E8.c. KKAuf_BKZ_NAB_IZ'!$B$6:$B$405,$C737,'E8.c. KKAuf_BKZ_NAB_IZ'!$C$6:$C$405,$H737)</f>
        <v>0</v>
      </c>
      <c r="AC737" s="974"/>
      <c r="AD737" s="980">
        <f t="shared" si="239"/>
        <v>0</v>
      </c>
      <c r="AE737" s="984">
        <f>$AE$16</f>
        <v>0</v>
      </c>
      <c r="AF737" s="984">
        <f>$AF$16</f>
        <v>0</v>
      </c>
      <c r="AG737" s="984">
        <f>$AG$16</f>
        <v>0</v>
      </c>
      <c r="AH737" s="982">
        <f t="shared" si="241"/>
        <v>0</v>
      </c>
      <c r="AJ737" s="980">
        <f t="shared" si="236"/>
        <v>0</v>
      </c>
      <c r="AK737" s="984">
        <f>$AK$16</f>
        <v>0</v>
      </c>
      <c r="AL737" s="984">
        <f>$AL$16</f>
        <v>0</v>
      </c>
      <c r="AM737" s="984">
        <f>$AM$16</f>
        <v>0</v>
      </c>
      <c r="AN737" s="982">
        <f t="shared" si="237"/>
        <v>0</v>
      </c>
    </row>
    <row r="738" spans="2:40" ht="15" hidden="1" thickBot="1" x14ac:dyDescent="0.25">
      <c r="B738" s="1448"/>
      <c r="C738" s="1003">
        <f>C732</f>
        <v>0</v>
      </c>
      <c r="D738" s="1451"/>
      <c r="E738" s="1409"/>
      <c r="F738" s="1409"/>
      <c r="G738" s="970"/>
      <c r="H738" s="986">
        <v>2028</v>
      </c>
      <c r="I738" s="972"/>
      <c r="J738" s="815">
        <f t="shared" si="238"/>
        <v>0</v>
      </c>
      <c r="K738" s="804"/>
      <c r="L738" s="814">
        <f t="shared" si="229"/>
        <v>0</v>
      </c>
      <c r="M738" s="804"/>
      <c r="N738" s="814">
        <f t="shared" si="235"/>
        <v>0</v>
      </c>
      <c r="O738" s="804"/>
      <c r="P738" s="814">
        <f t="shared" si="243"/>
        <v>0</v>
      </c>
      <c r="Q738" s="760"/>
      <c r="R738" s="987">
        <f>SUMIFS('E8.a. KKAuf_SAV'!$X$6:$X$2005,'E8.a. KKAuf_SAV'!$B$6:$B$2005,$C738,'E8.a. KKAuf_SAV'!$D$6:$D$2005,$H738)</f>
        <v>0</v>
      </c>
      <c r="S738" s="987">
        <f>SUMIFS('E8.b. KKAuf_WAV'!$N$6:$N$405,'E8.b. KKAuf_WAV'!$B$6:$B$405,$C738,'E8.b. KKAuf_WAV'!$E$6:$E$405,H738)-SUMIFS('E8.b. KKAuf_WAV'!$N$6:$N$405,'E8.b. KKAuf_WAV'!$B$6:$B$405,$C738,'E8.b. KKAuf_WAV'!$C$6:$C$405,"Geschäfts- oder Firmenwert",'E8.b. KKAuf_WAV'!$D$6:$D$405,H738)</f>
        <v>0</v>
      </c>
      <c r="T738" s="974"/>
      <c r="U738" s="987">
        <f>SUMIFS('E8.a. KKAuf_SAV'!$W$6:$W$2005,'E8.a. KKAuf_SAV'!$B$6:$B$2005,$C738,'E8.a. KKAuf_SAV'!$D$6:$D$2005,H738)</f>
        <v>0</v>
      </c>
      <c r="V738" s="987">
        <f>SUMIFS('E8.b. KKAuf_WAV'!$M$6:$M$405,'E8.b. KKAuf_WAV'!$B$6:$B$405,$C738,'E8.b. KKAuf_WAV'!$E$6:$E$405,$H738,'E8.b. KKAuf_WAV'!$C$6:$C$405,"&lt;&gt;"&amp;"geleistete Anzahlungen auf immaterielle Vermögensgegenstände",'E8.b. KKAuf_WAV'!$C$6:$C$405,"&lt;&gt;"&amp;"geleistete Anzahlungen und Anlagen im Bau des Sachanlagevermögens",'E8.b. KKAuf_WAV'!$C$6:$C$405,"&lt;&gt;"&amp;"Geschäfts- oder Firmenwert")</f>
        <v>0</v>
      </c>
      <c r="W738" s="987">
        <f>SUMIFS('E8.b. KKAuf_WAV'!$M$6:$M$405,'E8.b. KKAuf_WAV'!$B$6:$B$405,$C738,'E8.b. KKAuf_WAV'!$E$6:$E$405,H738,'E8.b. KKAuf_WAV'!$C$6:$C$405,"geleistete Anzahlungen und Anlagen im Bau des Sachanlagevermögens")+ SUMIFS('E8.b. KKAuf_WAV'!$M$6:$M$405,'E8.b. KKAuf_WAV'!$B$6:$B$405,$C738,'E8.b. KKAuf_WAV'!$E$6:$E$405,H738,'E8.b. KKAuf_WAV'!$C$6:$C$405,"geleistete Anzahlungen auf immaterielle Vermögensgegenstände")</f>
        <v>0</v>
      </c>
      <c r="X738" s="987">
        <f>SUMIFS('E8.c. KKAuf_BKZ_NAB_IZ'!$K$6:$K$405,'E8.c. KKAuf_BKZ_NAB_IZ'!$B$6:$B$405,$C738,'E8.c. KKAuf_BKZ_NAB_IZ'!$C$6:$C$405,$H738)</f>
        <v>0</v>
      </c>
      <c r="Y738" s="987">
        <f>SUMIFS('E8.a. KKAuf_SAV'!$Y$6:$Y$2005,'E8.a. KKAuf_SAV'!$B$6:$B$2005,$C738,'E8.a. KKAuf_SAV'!$D$6:$D$2005,$H738)</f>
        <v>0</v>
      </c>
      <c r="Z738" s="987">
        <f>SUMIFS('E8.b. KKAuf_WAV'!$O$6:$O$405,'E8.b. KKAuf_WAV'!$B$6:$B$405,$C738,'E8.b. KKAuf_WAV'!$E$6:$E$405,$H738,'E8.b. KKAuf_WAV'!$C$6:$C$405,"&lt;&gt;"&amp;"geleistete Anzahlungen auf immaterielle Vermögensgegenstände",'E8.b. KKAuf_WAV'!$C$6:$C$405,"&lt;&gt;"&amp;"geleistete Anzahlungen und Anlagen im Bau des Sachanlagevermögens",'E8.b. KKAuf_WAV'!$C$6:$C$405,"&lt;&gt;"&amp;"Geschäfts- oder Firmenwert")</f>
        <v>0</v>
      </c>
      <c r="AA738" s="987">
        <f>SUMIFS('E8.b. KKAuf_WAV'!$O$6:$O$405,'E8.b. KKAuf_WAV'!$B$6:$B$405,$C738,'E8.b. KKAuf_WAV'!$E$6:$E$405,H738,'E8.b. KKAuf_WAV'!$C$6:$C$405,"geleistete Anzahlungen und Anlagen im Bau des Sachanlagevermögens")+ SUMIFS('E8.b. KKAuf_WAV'!$O$6:$O$405,'E8.b. KKAuf_WAV'!$B$6:$B$405,$C738,'E8.b. KKAuf_WAV'!$E$6:$E$405,H738,'E8.b. KKAuf_WAV'!$C$6:$C$405,"geleistete Anzahlungen auf immaterielle Vermögensgegenstände")</f>
        <v>0</v>
      </c>
      <c r="AB738" s="987">
        <f>SUMIFS('E8.c. KKAuf_BKZ_NAB_IZ'!$L$6:$L$405,'E8.c. KKAuf_BKZ_NAB_IZ'!$B$6:$B$405,$C738,'E8.c. KKAuf_BKZ_NAB_IZ'!$C$6:$C$405,$H738)</f>
        <v>0</v>
      </c>
      <c r="AC738" s="974"/>
      <c r="AD738" s="987">
        <f t="shared" si="239"/>
        <v>0</v>
      </c>
      <c r="AE738" s="988">
        <f>$AE$17</f>
        <v>0</v>
      </c>
      <c r="AF738" s="988">
        <f>$AF$17</f>
        <v>0</v>
      </c>
      <c r="AG738" s="988">
        <f>$AG$17</f>
        <v>0</v>
      </c>
      <c r="AH738" s="989">
        <f t="shared" si="241"/>
        <v>0</v>
      </c>
      <c r="AJ738" s="987">
        <f t="shared" si="236"/>
        <v>0</v>
      </c>
      <c r="AK738" s="988">
        <f>$AK$17</f>
        <v>0</v>
      </c>
      <c r="AL738" s="988">
        <f>$AL$17</f>
        <v>0</v>
      </c>
      <c r="AM738" s="988">
        <f>$AM$17</f>
        <v>0</v>
      </c>
      <c r="AN738" s="989">
        <f t="shared" si="237"/>
        <v>0</v>
      </c>
    </row>
    <row r="739" spans="2:40" ht="14.25" customHeight="1" x14ac:dyDescent="0.2">
      <c r="B739" s="1446"/>
      <c r="C739" s="1001">
        <f>B739</f>
        <v>0</v>
      </c>
      <c r="D739" s="1449"/>
      <c r="E739" s="1407"/>
      <c r="F739" s="1410"/>
      <c r="G739" s="990"/>
      <c r="H739" s="991">
        <v>2022</v>
      </c>
      <c r="I739" s="972"/>
      <c r="J739" s="813">
        <f t="shared" si="238"/>
        <v>0</v>
      </c>
      <c r="K739" s="804"/>
      <c r="L739" s="813">
        <f t="shared" si="229"/>
        <v>0</v>
      </c>
      <c r="M739" s="804"/>
      <c r="N739" s="813">
        <f t="shared" si="235"/>
        <v>0</v>
      </c>
      <c r="O739" s="804"/>
      <c r="P739" s="813">
        <f t="shared" ref="P739:P745" si="244">IFERROR((AJ739*AK739+AD739*AE739)*0.4*0.035*$F$739,0)</f>
        <v>0</v>
      </c>
      <c r="Q739" s="760"/>
      <c r="R739" s="992">
        <f>SUMIFS('E8.a. KKAuf_SAV'!$X$6:$X$2005,'E8.a. KKAuf_SAV'!$B$6:$B$2005,$C739,'E8.a. KKAuf_SAV'!$D$6:$D$2005,$H739)</f>
        <v>0</v>
      </c>
      <c r="S739" s="992">
        <f>SUMIFS('E8.b. KKAuf_WAV'!$N$6:$N$405,'E8.b. KKAuf_WAV'!$B$6:$B$405,$C739,'E8.b. KKAuf_WAV'!$E$6:$E$405,H739)-SUMIFS('E8.b. KKAuf_WAV'!$N$6:$N$405,'E8.b. KKAuf_WAV'!$B$6:$B$405,$C739,'E8.b. KKAuf_WAV'!$C$6:$C$405,"Geschäfts- oder Firmenwert",'E8.b. KKAuf_WAV'!$D$6:$D$405,H739)</f>
        <v>0</v>
      </c>
      <c r="T739" s="974"/>
      <c r="U739" s="992">
        <f>SUMIFS('E8.a. KKAuf_SAV'!$W$6:$W$2005,'E8.a. KKAuf_SAV'!$B$6:$B$2005,$C739,'E8.a. KKAuf_SAV'!$D$6:$D$2005,H739)</f>
        <v>0</v>
      </c>
      <c r="V739" s="992">
        <f>SUMIFS('E8.b. KKAuf_WAV'!$M$6:$M$405,'E8.b. KKAuf_WAV'!$B$6:$B$405,$C739,'E8.b. KKAuf_WAV'!$E$6:$E$405,$H739,'E8.b. KKAuf_WAV'!$C$6:$C$405,"&lt;&gt;"&amp;"geleistete Anzahlungen auf immaterielle Vermögensgegenstände",'E8.b. KKAuf_WAV'!$C$6:$C$405,"&lt;&gt;"&amp;"geleistete Anzahlungen und Anlagen im Bau des Sachanlagevermögens",'E8.b. KKAuf_WAV'!$C$6:$C$405,"&lt;&gt;"&amp;"Geschäfts- oder Firmenwert")</f>
        <v>0</v>
      </c>
      <c r="W739" s="992">
        <f>SUMIFS('E8.b. KKAuf_WAV'!$M$6:$M$405,'E8.b. KKAuf_WAV'!$B$6:$B$405,$C739,'E8.b. KKAuf_WAV'!$E$6:$E$405,Listen!$AA$3,'E8.b. KKAuf_WAV'!$C$6:$C$405,"geleistete Anzahlungen und Anlagen im Bau des Sachanlagevermögens")+ SUMIFS('E8.b. KKAuf_WAV'!$M$6:$M$405,'E8.b. KKAuf_WAV'!$B$6:$B$405,$C739,'E8.b. KKAuf_WAV'!$E$6:$E$405,Listen!$AA$3,'E8.b. KKAuf_WAV'!$C$6:$C$405,"geleistete Anzahlungen auf immaterielle Vermögensgegenstände")</f>
        <v>0</v>
      </c>
      <c r="X739" s="992">
        <f>SUMIFS('E8.c. KKAuf_BKZ_NAB_IZ'!$K$6:$K$405,'E8.c. KKAuf_BKZ_NAB_IZ'!$B$6:$B$405,$C739,'E8.c. KKAuf_BKZ_NAB_IZ'!$C$6:$C$405,$H739)</f>
        <v>0</v>
      </c>
      <c r="Y739" s="992">
        <f>SUMIFS('E8.a. KKAuf_SAV'!$Y$6:$Y$2005,'E8.a. KKAuf_SAV'!$B$6:$B$2005,$C739,'E8.a. KKAuf_SAV'!$D$6:$D$2005,$H739)</f>
        <v>0</v>
      </c>
      <c r="Z739" s="992">
        <f>SUMIFS('E8.b. KKAuf_WAV'!$O$6:$O$405,'E8.b. KKAuf_WAV'!$B$6:$B$405,$C739,'E8.b. KKAuf_WAV'!$E$6:$E$405,$H739,'E8.b. KKAuf_WAV'!$C$6:$C$405,"&lt;&gt;"&amp;"geleistete Anzahlungen auf immaterielle Vermögensgegenstände",'E8.b. KKAuf_WAV'!$C$6:$C$405,"&lt;&gt;"&amp;"geleistete Anzahlungen und Anlagen im Bau des Sachanlagevermögens",'E8.b. KKAuf_WAV'!$C$6:$C$405,"&lt;&gt;"&amp;"Geschäfts- oder Firmenwert")</f>
        <v>0</v>
      </c>
      <c r="AA739" s="992">
        <f>SUMIFS('E8.b. KKAuf_WAV'!$O$6:$O$405,'E8.b. KKAuf_WAV'!$B$6:$B$405,$C739,'E8.b. KKAuf_WAV'!$E$6:$E$405,Listen!$AA$3,'E8.b. KKAuf_WAV'!$C$6:$C$405,"geleistete Anzahlungen und Anlagen im Bau des Sachanlagevermögens")+ SUMIFS('E8.b. KKAuf_WAV'!$O$6:$O$405,'E8.b. KKAuf_WAV'!$B$6:$B$405,$C739,'E8.b. KKAuf_WAV'!$E$6:$E$405,Listen!$AA$3,'E8.b. KKAuf_WAV'!$C$6:$C$405,"geleistete Anzahlungen auf immaterielle Vermögensgegenstände")</f>
        <v>0</v>
      </c>
      <c r="AB739" s="992">
        <f>SUMIFS('E8.c. KKAuf_BKZ_NAB_IZ'!$L$6:$L$405,'E8.c. KKAuf_BKZ_NAB_IZ'!$B$6:$B$405,$C739,'E8.c. KKAuf_BKZ_NAB_IZ'!$C$6:$C$405,$H739)</f>
        <v>0</v>
      </c>
      <c r="AC739" s="974"/>
      <c r="AD739" s="992">
        <f t="shared" si="239"/>
        <v>0</v>
      </c>
      <c r="AE739" s="993">
        <f>$AE$11</f>
        <v>5.0700000000000002E-2</v>
      </c>
      <c r="AF739" s="993">
        <f>$AF$11</f>
        <v>1.7100000000000001E-2</v>
      </c>
      <c r="AG739" s="993">
        <f>$AG$11</f>
        <v>3.0499999999999999E-2</v>
      </c>
      <c r="AH739" s="994">
        <f t="shared" si="241"/>
        <v>0</v>
      </c>
      <c r="AJ739" s="992">
        <f t="shared" si="236"/>
        <v>0</v>
      </c>
      <c r="AK739" s="993">
        <f>$AK$11</f>
        <v>5.0700000000000002E-2</v>
      </c>
      <c r="AL739" s="993">
        <f>$AL$11</f>
        <v>1.7100000000000001E-2</v>
      </c>
      <c r="AM739" s="993">
        <f>$AM$11</f>
        <v>3.0499999999999999E-2</v>
      </c>
      <c r="AN739" s="994">
        <f t="shared" si="237"/>
        <v>0</v>
      </c>
    </row>
    <row r="740" spans="2:40" x14ac:dyDescent="0.2">
      <c r="B740" s="1447"/>
      <c r="C740" s="1002">
        <f>C739</f>
        <v>0</v>
      </c>
      <c r="D740" s="1450"/>
      <c r="E740" s="1408"/>
      <c r="F740" s="1408"/>
      <c r="G740" s="990"/>
      <c r="H740" s="983">
        <v>2023</v>
      </c>
      <c r="I740" s="972"/>
      <c r="J740" s="805">
        <f t="shared" si="238"/>
        <v>0</v>
      </c>
      <c r="K740" s="804"/>
      <c r="L740" s="803">
        <f t="shared" si="229"/>
        <v>0</v>
      </c>
      <c r="M740" s="804"/>
      <c r="N740" s="803">
        <f t="shared" si="235"/>
        <v>0</v>
      </c>
      <c r="O740" s="804"/>
      <c r="P740" s="803">
        <f t="shared" si="244"/>
        <v>0</v>
      </c>
      <c r="Q740" s="760"/>
      <c r="R740" s="980">
        <f>SUMIFS('E8.a. KKAuf_SAV'!$X$6:$X$2005,'E8.a. KKAuf_SAV'!$B$6:$B$2005,$C740,'E8.a. KKAuf_SAV'!$D$6:$D$2005,$H740)</f>
        <v>0</v>
      </c>
      <c r="S740" s="980">
        <f>SUMIFS('E8.b. KKAuf_WAV'!$N$6:$N$405,'E8.b. KKAuf_WAV'!$B$6:$B$405,$C740,'E8.b. KKAuf_WAV'!$E$6:$E$405,H740)-SUMIFS('E8.b. KKAuf_WAV'!$N$6:$N$405,'E8.b. KKAuf_WAV'!$B$6:$B$405,$C740,'E8.b. KKAuf_WAV'!$C$6:$C$405,"Geschäfts- oder Firmenwert",'E8.b. KKAuf_WAV'!$D$6:$D$405,H740)</f>
        <v>0</v>
      </c>
      <c r="T740" s="974"/>
      <c r="U740" s="980">
        <f>SUMIFS('E8.a. KKAuf_SAV'!$W$6:$W$2005,'E8.a. KKAuf_SAV'!$B$6:$B$2005,$C740,'E8.a. KKAuf_SAV'!$D$6:$D$2005,H740)</f>
        <v>0</v>
      </c>
      <c r="V740" s="980">
        <f>SUMIFS('E8.b. KKAuf_WAV'!$M$6:$M$405,'E8.b. KKAuf_WAV'!$B$6:$B$405,$C740,'E8.b. KKAuf_WAV'!$E$6:$E$405,$H740,'E8.b. KKAuf_WAV'!$C$6:$C$405,"&lt;&gt;"&amp;"geleistete Anzahlungen auf immaterielle Vermögensgegenstände",'E8.b. KKAuf_WAV'!$C$6:$C$405,"&lt;&gt;"&amp;"geleistete Anzahlungen und Anlagen im Bau des Sachanlagevermögens",'E8.b. KKAuf_WAV'!$C$6:$C$405,"&lt;&gt;"&amp;"Geschäfts- oder Firmenwert")</f>
        <v>0</v>
      </c>
      <c r="W740" s="980"/>
      <c r="X740" s="980">
        <f>SUMIFS('E8.c. KKAuf_BKZ_NAB_IZ'!$K$6:$K$405,'E8.c. KKAuf_BKZ_NAB_IZ'!$B$6:$B$405,$C740,'E8.c. KKAuf_BKZ_NAB_IZ'!$C$6:$C$405,$H740)</f>
        <v>0</v>
      </c>
      <c r="Y740" s="980">
        <f>SUMIFS('E8.a. KKAuf_SAV'!$Y$6:$Y$2005,'E8.a. KKAuf_SAV'!$B$6:$B$2005,$C740,'E8.a. KKAuf_SAV'!$D$6:$D$2005,$H740)</f>
        <v>0</v>
      </c>
      <c r="Z740" s="980">
        <f>SUMIFS('E8.b. KKAuf_WAV'!$O$6:$O$405,'E8.b. KKAuf_WAV'!$B$6:$B$405,$C740,'E8.b. KKAuf_WAV'!$E$6:$E$405,$H740,'E8.b. KKAuf_WAV'!$C$6:$C$405,"&lt;&gt;"&amp;"geleistete Anzahlungen auf immaterielle Vermögensgegenstände",'E8.b. KKAuf_WAV'!$C$6:$C$405,"&lt;&gt;"&amp;"geleistete Anzahlungen und Anlagen im Bau des Sachanlagevermögens",'E8.b. KKAuf_WAV'!$C$6:$C$405,"&lt;&gt;"&amp;"Geschäfts- oder Firmenwert")</f>
        <v>0</v>
      </c>
      <c r="AA740" s="980"/>
      <c r="AB740" s="980">
        <f>SUMIFS('E8.c. KKAuf_BKZ_NAB_IZ'!$L$6:$L$405,'E8.c. KKAuf_BKZ_NAB_IZ'!$B$6:$B$405,$C740,'E8.c. KKAuf_BKZ_NAB_IZ'!$C$6:$C$405,$H740)</f>
        <v>0</v>
      </c>
      <c r="AC740" s="974"/>
      <c r="AD740" s="980">
        <f t="shared" si="239"/>
        <v>0</v>
      </c>
      <c r="AE740" s="984">
        <f>$AE$12</f>
        <v>5.0700000000000002E-2</v>
      </c>
      <c r="AF740" s="984">
        <f>$AF$12</f>
        <v>1.7100000000000001E-2</v>
      </c>
      <c r="AG740" s="984">
        <f>$AG$12</f>
        <v>3.0499999999999999E-2</v>
      </c>
      <c r="AH740" s="982">
        <f t="shared" si="241"/>
        <v>0</v>
      </c>
      <c r="AJ740" s="980"/>
      <c r="AK740" s="984">
        <f>$AK$12</f>
        <v>5.0700000000000002E-2</v>
      </c>
      <c r="AL740" s="984">
        <f>$AL$12</f>
        <v>1.7100000000000001E-2</v>
      </c>
      <c r="AM740" s="984">
        <f>$AM$12</f>
        <v>3.0499999999999999E-2</v>
      </c>
      <c r="AN740" s="982">
        <f t="shared" si="237"/>
        <v>0</v>
      </c>
    </row>
    <row r="741" spans="2:40" x14ac:dyDescent="0.2">
      <c r="B741" s="1447"/>
      <c r="C741" s="1002">
        <f>C739</f>
        <v>0</v>
      </c>
      <c r="D741" s="1450"/>
      <c r="E741" s="1408"/>
      <c r="F741" s="1408"/>
      <c r="G741" s="990"/>
      <c r="H741" s="983">
        <v>2024</v>
      </c>
      <c r="I741" s="972"/>
      <c r="J741" s="803">
        <f t="shared" si="238"/>
        <v>0</v>
      </c>
      <c r="K741" s="804"/>
      <c r="L741" s="803">
        <f t="shared" ref="L741:L804" si="245">R741+S741</f>
        <v>0</v>
      </c>
      <c r="M741" s="804"/>
      <c r="N741" s="803">
        <f t="shared" si="235"/>
        <v>0</v>
      </c>
      <c r="O741" s="804"/>
      <c r="P741" s="803">
        <f t="shared" si="244"/>
        <v>0</v>
      </c>
      <c r="Q741" s="760"/>
      <c r="R741" s="980">
        <f>SUMIFS('E8.a. KKAuf_SAV'!$X$6:$X$2005,'E8.a. KKAuf_SAV'!$B$6:$B$2005,$C741,'E8.a. KKAuf_SAV'!$D$6:$D$2005,$H741)</f>
        <v>0</v>
      </c>
      <c r="S741" s="980">
        <f>SUMIFS('E8.b. KKAuf_WAV'!$N$6:$N$405,'E8.b. KKAuf_WAV'!$B$6:$B$405,$C741,'E8.b. KKAuf_WAV'!$E$6:$E$405,H741)-SUMIFS('E8.b. KKAuf_WAV'!$N$6:$N$405,'E8.b. KKAuf_WAV'!$B$6:$B$405,$C741,'E8.b. KKAuf_WAV'!$C$6:$C$405,"Geschäfts- oder Firmenwert",'E8.b. KKAuf_WAV'!$D$6:$D$405,H741)</f>
        <v>0</v>
      </c>
      <c r="T741" s="974"/>
      <c r="U741" s="980">
        <f>SUMIFS('E8.a. KKAuf_SAV'!$W$6:$W$2005,'E8.a. KKAuf_SAV'!$B$6:$B$2005,$C741,'E8.a. KKAuf_SAV'!$D$6:$D$2005,H741)</f>
        <v>0</v>
      </c>
      <c r="V741" s="980">
        <f>SUMIFS('E8.b. KKAuf_WAV'!$M$6:$M$405,'E8.b. KKAuf_WAV'!$B$6:$B$405,$C741,'E8.b. KKAuf_WAV'!$E$6:$E$405,$H741,'E8.b. KKAuf_WAV'!$C$6:$C$405,"&lt;&gt;"&amp;"geleistete Anzahlungen auf immaterielle Vermögensgegenstände",'E8.b. KKAuf_WAV'!$C$6:$C$405,"&lt;&gt;"&amp;"geleistete Anzahlungen und Anlagen im Bau des Sachanlagevermögens",'E8.b. KKAuf_WAV'!$C$6:$C$405,"&lt;&gt;"&amp;"Geschäfts- oder Firmenwert")</f>
        <v>0</v>
      </c>
      <c r="W741" s="980">
        <f>SUMIFS('E8.b. KKAuf_WAV'!$M$6:$M$405,'E8.b. KKAuf_WAV'!$B$6:$B$405,$C741,'E8.b. KKAuf_WAV'!$E$6:$E$405,H741,'E8.b. KKAuf_WAV'!$C$6:$C$405,"geleistete Anzahlungen und Anlagen im Bau des Sachanlagevermögens")+ SUMIFS('E8.b. KKAuf_WAV'!$M$6:$M$405,'E8.b. KKAuf_WAV'!$B$6:$B$405,$C741,'E8.b. KKAuf_WAV'!$E$6:$E$405,H741,'E8.b. KKAuf_WAV'!$C$6:$C$405,"geleistete Anzahlungen auf immaterielle Vermögensgegenstände")</f>
        <v>0</v>
      </c>
      <c r="X741" s="980">
        <f>SUMIFS('E8.c. KKAuf_BKZ_NAB_IZ'!$K$6:$K$405,'E8.c. KKAuf_BKZ_NAB_IZ'!$B$6:$B$405,$C741,'E8.c. KKAuf_BKZ_NAB_IZ'!$C$6:$C$405,$H741)</f>
        <v>0</v>
      </c>
      <c r="Y741" s="980">
        <f>SUMIFS('E8.a. KKAuf_SAV'!$Y$6:$Y$2005,'E8.a. KKAuf_SAV'!$B$6:$B$2005,$C741,'E8.a. KKAuf_SAV'!$D$6:$D$2005,$H741)</f>
        <v>0</v>
      </c>
      <c r="Z741" s="980">
        <f>SUMIFS('E8.b. KKAuf_WAV'!$O$6:$O$405,'E8.b. KKAuf_WAV'!$B$6:$B$405,$C741,'E8.b. KKAuf_WAV'!$E$6:$E$405,$H741,'E8.b. KKAuf_WAV'!$C$6:$C$405,"&lt;&gt;"&amp;"geleistete Anzahlungen auf immaterielle Vermögensgegenstände",'E8.b. KKAuf_WAV'!$C$6:$C$405,"&lt;&gt;"&amp;"geleistete Anzahlungen und Anlagen im Bau des Sachanlagevermögens",'E8.b. KKAuf_WAV'!$C$6:$C$405,"&lt;&gt;"&amp;"Geschäfts- oder Firmenwert")</f>
        <v>0</v>
      </c>
      <c r="AA741" s="980">
        <f>SUMIFS('E8.b. KKAuf_WAV'!$O$6:$O$405,'E8.b. KKAuf_WAV'!$B$6:$B$405,$C741,'E8.b. KKAuf_WAV'!$E$6:$E$405,H741,'E8.b. KKAuf_WAV'!$C$6:$C$405,"geleistete Anzahlungen und Anlagen im Bau des Sachanlagevermögens")+ SUMIFS('E8.b. KKAuf_WAV'!$O$6:$O$405,'E8.b. KKAuf_WAV'!$B$6:$B$405,$C741,'E8.b. KKAuf_WAV'!$E$6:$E$405,H741,'E8.b. KKAuf_WAV'!$C$6:$C$405,"geleistete Anzahlungen auf immaterielle Vermögensgegenstände")</f>
        <v>0</v>
      </c>
      <c r="AB741" s="980">
        <f>SUMIFS('E8.c. KKAuf_BKZ_NAB_IZ'!$L$6:$L$405,'E8.c. KKAuf_BKZ_NAB_IZ'!$B$6:$B$405,$C741,'E8.c. KKAuf_BKZ_NAB_IZ'!$C$6:$C$405,$H741)</f>
        <v>0</v>
      </c>
      <c r="AC741" s="974"/>
      <c r="AD741" s="980">
        <f t="shared" si="239"/>
        <v>0</v>
      </c>
      <c r="AE741" s="984">
        <f>$AE$13</f>
        <v>6.93E-2</v>
      </c>
      <c r="AF741" s="984">
        <f>$AF$13</f>
        <v>3.8699999999999998E-2</v>
      </c>
      <c r="AG741" s="984">
        <f>$AG$13</f>
        <v>5.0900000000000001E-2</v>
      </c>
      <c r="AH741" s="982">
        <f t="shared" si="241"/>
        <v>0</v>
      </c>
      <c r="AJ741" s="980">
        <f t="shared" si="236"/>
        <v>0</v>
      </c>
      <c r="AK741" s="984">
        <f>$AK$13</f>
        <v>7.0099999999999996E-2</v>
      </c>
      <c r="AL741" s="984">
        <f>$AL$13</f>
        <v>3.6600000000000001E-2</v>
      </c>
      <c r="AM741" s="984">
        <f>$AM$13</f>
        <v>0.05</v>
      </c>
      <c r="AN741" s="982">
        <f t="shared" si="237"/>
        <v>0</v>
      </c>
    </row>
    <row r="742" spans="2:40" ht="15" thickBot="1" x14ac:dyDescent="0.25">
      <c r="B742" s="1447"/>
      <c r="C742" s="1002">
        <f>C739</f>
        <v>0</v>
      </c>
      <c r="D742" s="1450"/>
      <c r="E742" s="1408"/>
      <c r="F742" s="1408"/>
      <c r="G742" s="990"/>
      <c r="H742" s="983">
        <v>2025</v>
      </c>
      <c r="I742" s="972"/>
      <c r="J742" s="803">
        <f t="shared" si="238"/>
        <v>0</v>
      </c>
      <c r="K742" s="804"/>
      <c r="L742" s="803">
        <f t="shared" si="245"/>
        <v>0</v>
      </c>
      <c r="M742" s="804"/>
      <c r="N742" s="803">
        <f t="shared" si="235"/>
        <v>0</v>
      </c>
      <c r="O742" s="804"/>
      <c r="P742" s="803">
        <f t="shared" si="244"/>
        <v>0</v>
      </c>
      <c r="Q742" s="760"/>
      <c r="R742" s="980">
        <f>SUMIFS('E8.a. KKAuf_SAV'!$X$6:$X$2005,'E8.a. KKAuf_SAV'!$B$6:$B$2005,$C742,'E8.a. KKAuf_SAV'!$D$6:$D$2005,$H742)</f>
        <v>0</v>
      </c>
      <c r="S742" s="980">
        <f>SUMIFS('E8.b. KKAuf_WAV'!$N$6:$N$405,'E8.b. KKAuf_WAV'!$B$6:$B$405,$C742,'E8.b. KKAuf_WAV'!$E$6:$E$405,H742)-SUMIFS('E8.b. KKAuf_WAV'!$N$6:$N$405,'E8.b. KKAuf_WAV'!$B$6:$B$405,$C742,'E8.b. KKAuf_WAV'!$C$6:$C$405,"Geschäfts- oder Firmenwert",'E8.b. KKAuf_WAV'!$D$6:$D$405,H742)</f>
        <v>0</v>
      </c>
      <c r="T742" s="974"/>
      <c r="U742" s="980">
        <f>SUMIFS('E8.a. KKAuf_SAV'!$W$6:$W$2005,'E8.a. KKAuf_SAV'!$B$6:$B$2005,$C742,'E8.a. KKAuf_SAV'!$D$6:$D$2005,H742)</f>
        <v>0</v>
      </c>
      <c r="V742" s="980">
        <f>SUMIFS('E8.b. KKAuf_WAV'!$M$6:$M$405,'E8.b. KKAuf_WAV'!$B$6:$B$405,$C742,'E8.b. KKAuf_WAV'!$E$6:$E$405,$H742,'E8.b. KKAuf_WAV'!$C$6:$C$405,"&lt;&gt;"&amp;"geleistete Anzahlungen auf immaterielle Vermögensgegenstände",'E8.b. KKAuf_WAV'!$C$6:$C$405,"&lt;&gt;"&amp;"geleistete Anzahlungen und Anlagen im Bau des Sachanlagevermögens",'E8.b. KKAuf_WAV'!$C$6:$C$405,"&lt;&gt;"&amp;"Geschäfts- oder Firmenwert")</f>
        <v>0</v>
      </c>
      <c r="W742" s="980">
        <f>SUMIFS('E8.b. KKAuf_WAV'!$M$6:$M$405,'E8.b. KKAuf_WAV'!$B$6:$B$405,$C742,'E8.b. KKAuf_WAV'!$E$6:$E$405,H742,'E8.b. KKAuf_WAV'!$C$6:$C$405,"geleistete Anzahlungen und Anlagen im Bau des Sachanlagevermögens")+ SUMIFS('E8.b. KKAuf_WAV'!$M$6:$M$405,'E8.b. KKAuf_WAV'!$B$6:$B$405,$C742,'E8.b. KKAuf_WAV'!$E$6:$E$405,H742,'E8.b. KKAuf_WAV'!$C$6:$C$405,"geleistete Anzahlungen auf immaterielle Vermögensgegenstände")</f>
        <v>0</v>
      </c>
      <c r="X742" s="980">
        <f>SUMIFS('E8.c. KKAuf_BKZ_NAB_IZ'!$K$6:$K$405,'E8.c. KKAuf_BKZ_NAB_IZ'!$B$6:$B$405,$C742,'E8.c. KKAuf_BKZ_NAB_IZ'!$C$6:$C$405,$H742)</f>
        <v>0</v>
      </c>
      <c r="Y742" s="980">
        <f>SUMIFS('E8.a. KKAuf_SAV'!$Y$6:$Y$2005,'E8.a. KKAuf_SAV'!$B$6:$B$2005,$C742,'E8.a. KKAuf_SAV'!$D$6:$D$2005,$H742)</f>
        <v>0</v>
      </c>
      <c r="Z742" s="980">
        <f>SUMIFS('E8.b. KKAuf_WAV'!$O$6:$O$405,'E8.b. KKAuf_WAV'!$B$6:$B$405,$C742,'E8.b. KKAuf_WAV'!$E$6:$E$405,$H742,'E8.b. KKAuf_WAV'!$C$6:$C$405,"&lt;&gt;"&amp;"geleistete Anzahlungen auf immaterielle Vermögensgegenstände",'E8.b. KKAuf_WAV'!$C$6:$C$405,"&lt;&gt;"&amp;"geleistete Anzahlungen und Anlagen im Bau des Sachanlagevermögens",'E8.b. KKAuf_WAV'!$C$6:$C$405,"&lt;&gt;"&amp;"Geschäfts- oder Firmenwert")</f>
        <v>0</v>
      </c>
      <c r="AA742" s="980">
        <f>SUMIFS('E8.b. KKAuf_WAV'!$O$6:$O$405,'E8.b. KKAuf_WAV'!$B$6:$B$405,$C742,'E8.b. KKAuf_WAV'!$E$6:$E$405,H742,'E8.b. KKAuf_WAV'!$C$6:$C$405,"geleistete Anzahlungen und Anlagen im Bau des Sachanlagevermögens")+ SUMIFS('E8.b. KKAuf_WAV'!$O$6:$O$405,'E8.b. KKAuf_WAV'!$B$6:$B$405,$C742,'E8.b. KKAuf_WAV'!$E$6:$E$405,H742,'E8.b. KKAuf_WAV'!$C$6:$C$405,"geleistete Anzahlungen auf immaterielle Vermögensgegenstände")</f>
        <v>0</v>
      </c>
      <c r="AB742" s="980">
        <f>SUMIFS('E8.c. KKAuf_BKZ_NAB_IZ'!$L$6:$L$405,'E8.c. KKAuf_BKZ_NAB_IZ'!$B$6:$B$405,$C742,'E8.c. KKAuf_BKZ_NAB_IZ'!$C$6:$C$405,$H742)</f>
        <v>0</v>
      </c>
      <c r="AC742" s="974"/>
      <c r="AD742" s="980">
        <f t="shared" si="239"/>
        <v>0</v>
      </c>
      <c r="AE742" s="984">
        <f>$AE$14</f>
        <v>7.0099999999999996E-2</v>
      </c>
      <c r="AF742" s="984">
        <f>$AF$14</f>
        <v>3.6600000000000001E-2</v>
      </c>
      <c r="AG742" s="984">
        <f>$AG$14</f>
        <v>0.05</v>
      </c>
      <c r="AH742" s="982">
        <f t="shared" si="241"/>
        <v>0</v>
      </c>
      <c r="AJ742" s="980">
        <f t="shared" si="236"/>
        <v>0</v>
      </c>
      <c r="AK742" s="984">
        <f>$AK$14</f>
        <v>7.0099999999999996E-2</v>
      </c>
      <c r="AL742" s="984">
        <f>$AL$14</f>
        <v>3.6600000000000001E-2</v>
      </c>
      <c r="AM742" s="984">
        <f>$AM$14</f>
        <v>0.05</v>
      </c>
      <c r="AN742" s="982">
        <f t="shared" si="237"/>
        <v>0</v>
      </c>
    </row>
    <row r="743" spans="2:40" ht="15" hidden="1" thickBot="1" x14ac:dyDescent="0.25">
      <c r="B743" s="1447"/>
      <c r="C743" s="1002">
        <f>C739</f>
        <v>0</v>
      </c>
      <c r="D743" s="1450"/>
      <c r="E743" s="1408"/>
      <c r="F743" s="1408"/>
      <c r="G743" s="990"/>
      <c r="H743" s="983">
        <v>2026</v>
      </c>
      <c r="I743" s="972"/>
      <c r="J743" s="803">
        <f t="shared" si="238"/>
        <v>0</v>
      </c>
      <c r="K743" s="804"/>
      <c r="L743" s="803">
        <f t="shared" si="245"/>
        <v>0</v>
      </c>
      <c r="M743" s="804"/>
      <c r="N743" s="803">
        <f t="shared" si="235"/>
        <v>0</v>
      </c>
      <c r="O743" s="804"/>
      <c r="P743" s="803">
        <f t="shared" si="244"/>
        <v>0</v>
      </c>
      <c r="Q743" s="760"/>
      <c r="R743" s="980">
        <f>SUMIFS('E8.a. KKAuf_SAV'!$X$6:$X$2005,'E8.a. KKAuf_SAV'!$B$6:$B$2005,$C743,'E8.a. KKAuf_SAV'!$D$6:$D$2005,$H743)</f>
        <v>0</v>
      </c>
      <c r="S743" s="980">
        <f>SUMIFS('E8.b. KKAuf_WAV'!$N$6:$N$405,'E8.b. KKAuf_WAV'!$B$6:$B$405,$C743,'E8.b. KKAuf_WAV'!$E$6:$E$405,H743)-SUMIFS('E8.b. KKAuf_WAV'!$N$6:$N$405,'E8.b. KKAuf_WAV'!$B$6:$B$405,$C743,'E8.b. KKAuf_WAV'!$C$6:$C$405,"Geschäfts- oder Firmenwert",'E8.b. KKAuf_WAV'!$D$6:$D$405,H743)</f>
        <v>0</v>
      </c>
      <c r="T743" s="974"/>
      <c r="U743" s="980">
        <f>SUMIFS('E8.a. KKAuf_SAV'!$W$6:$W$2005,'E8.a. KKAuf_SAV'!$B$6:$B$2005,$C743,'E8.a. KKAuf_SAV'!$D$6:$D$2005,H743)</f>
        <v>0</v>
      </c>
      <c r="V743" s="980">
        <f>SUMIFS('E8.b. KKAuf_WAV'!$M$6:$M$405,'E8.b. KKAuf_WAV'!$B$6:$B$405,$C743,'E8.b. KKAuf_WAV'!$E$6:$E$405,$H743,'E8.b. KKAuf_WAV'!$C$6:$C$405,"&lt;&gt;"&amp;"geleistete Anzahlungen auf immaterielle Vermögensgegenstände",'E8.b. KKAuf_WAV'!$C$6:$C$405,"&lt;&gt;"&amp;"geleistete Anzahlungen und Anlagen im Bau des Sachanlagevermögens",'E8.b. KKAuf_WAV'!$C$6:$C$405,"&lt;&gt;"&amp;"Geschäfts- oder Firmenwert")</f>
        <v>0</v>
      </c>
      <c r="W743" s="980">
        <f>SUMIFS('E8.b. KKAuf_WAV'!$M$6:$M$405,'E8.b. KKAuf_WAV'!$B$6:$B$405,$C743,'E8.b. KKAuf_WAV'!$E$6:$E$405,H743,'E8.b. KKAuf_WAV'!$C$6:$C$405,"geleistete Anzahlungen und Anlagen im Bau des Sachanlagevermögens")+ SUMIFS('E8.b. KKAuf_WAV'!$M$6:$M$405,'E8.b. KKAuf_WAV'!$B$6:$B$405,$C743,'E8.b. KKAuf_WAV'!$E$6:$E$405,H743,'E8.b. KKAuf_WAV'!$C$6:$C$405,"geleistete Anzahlungen auf immaterielle Vermögensgegenstände")</f>
        <v>0</v>
      </c>
      <c r="X743" s="980">
        <f>SUMIFS('E8.c. KKAuf_BKZ_NAB_IZ'!$K$6:$K$405,'E8.c. KKAuf_BKZ_NAB_IZ'!$B$6:$B$405,$C743,'E8.c. KKAuf_BKZ_NAB_IZ'!$C$6:$C$405,$H743)</f>
        <v>0</v>
      </c>
      <c r="Y743" s="980">
        <f>SUMIFS('E8.a. KKAuf_SAV'!$Y$6:$Y$2005,'E8.a. KKAuf_SAV'!$B$6:$B$2005,$C743,'E8.a. KKAuf_SAV'!$D$6:$D$2005,$H743)</f>
        <v>0</v>
      </c>
      <c r="Z743" s="980">
        <f>SUMIFS('E8.b. KKAuf_WAV'!$O$6:$O$405,'E8.b. KKAuf_WAV'!$B$6:$B$405,$C743,'E8.b. KKAuf_WAV'!$E$6:$E$405,$H743,'E8.b. KKAuf_WAV'!$C$6:$C$405,"&lt;&gt;"&amp;"geleistete Anzahlungen auf immaterielle Vermögensgegenstände",'E8.b. KKAuf_WAV'!$C$6:$C$405,"&lt;&gt;"&amp;"geleistete Anzahlungen und Anlagen im Bau des Sachanlagevermögens",'E8.b. KKAuf_WAV'!$C$6:$C$405,"&lt;&gt;"&amp;"Geschäfts- oder Firmenwert")</f>
        <v>0</v>
      </c>
      <c r="AA743" s="980">
        <f>SUMIFS('E8.b. KKAuf_WAV'!$O$6:$O$405,'E8.b. KKAuf_WAV'!$B$6:$B$405,$C743,'E8.b. KKAuf_WAV'!$E$6:$E$405,H743,'E8.b. KKAuf_WAV'!$C$6:$C$405,"geleistete Anzahlungen und Anlagen im Bau des Sachanlagevermögens")+ SUMIFS('E8.b. KKAuf_WAV'!$O$6:$O$405,'E8.b. KKAuf_WAV'!$B$6:$B$405,$C743,'E8.b. KKAuf_WAV'!$E$6:$E$405,H743,'E8.b. KKAuf_WAV'!$C$6:$C$405,"geleistete Anzahlungen auf immaterielle Vermögensgegenstände")</f>
        <v>0</v>
      </c>
      <c r="AB743" s="980">
        <f>SUMIFS('E8.c. KKAuf_BKZ_NAB_IZ'!$L$6:$L$405,'E8.c. KKAuf_BKZ_NAB_IZ'!$B$6:$B$405,$C743,'E8.c. KKAuf_BKZ_NAB_IZ'!$C$6:$C$405,$H743)</f>
        <v>0</v>
      </c>
      <c r="AC743" s="974"/>
      <c r="AD743" s="980">
        <f t="shared" si="239"/>
        <v>0</v>
      </c>
      <c r="AE743" s="984">
        <f>$AE$15</f>
        <v>0</v>
      </c>
      <c r="AF743" s="984">
        <f>$AF$15</f>
        <v>0</v>
      </c>
      <c r="AG743" s="984">
        <f>$AG$15</f>
        <v>0</v>
      </c>
      <c r="AH743" s="982">
        <f t="shared" si="241"/>
        <v>0</v>
      </c>
      <c r="AJ743" s="980">
        <f t="shared" si="236"/>
        <v>0</v>
      </c>
      <c r="AK743" s="984">
        <f>$AK$15</f>
        <v>0</v>
      </c>
      <c r="AL743" s="984">
        <f>$AL$15</f>
        <v>0</v>
      </c>
      <c r="AM743" s="984">
        <f>$AM$15</f>
        <v>0</v>
      </c>
      <c r="AN743" s="982">
        <f t="shared" si="237"/>
        <v>0</v>
      </c>
    </row>
    <row r="744" spans="2:40" ht="15" hidden="1" thickBot="1" x14ac:dyDescent="0.25">
      <c r="B744" s="1447"/>
      <c r="C744" s="1002">
        <f>C739</f>
        <v>0</v>
      </c>
      <c r="D744" s="1450"/>
      <c r="E744" s="1408"/>
      <c r="F744" s="1408"/>
      <c r="G744" s="990"/>
      <c r="H744" s="983">
        <v>2027</v>
      </c>
      <c r="I744" s="972"/>
      <c r="J744" s="803">
        <f t="shared" si="238"/>
        <v>0</v>
      </c>
      <c r="K744" s="804"/>
      <c r="L744" s="803">
        <f t="shared" si="245"/>
        <v>0</v>
      </c>
      <c r="M744" s="804"/>
      <c r="N744" s="803">
        <f t="shared" si="235"/>
        <v>0</v>
      </c>
      <c r="O744" s="804"/>
      <c r="P744" s="803">
        <f t="shared" si="244"/>
        <v>0</v>
      </c>
      <c r="Q744" s="760"/>
      <c r="R744" s="980">
        <f>SUMIFS('E8.a. KKAuf_SAV'!$X$6:$X$2005,'E8.a. KKAuf_SAV'!$B$6:$B$2005,$C744,'E8.a. KKAuf_SAV'!$D$6:$D$2005,$H744)</f>
        <v>0</v>
      </c>
      <c r="S744" s="980">
        <f>SUMIFS('E8.b. KKAuf_WAV'!$N$6:$N$405,'E8.b. KKAuf_WAV'!$B$6:$B$405,$C744,'E8.b. KKAuf_WAV'!$E$6:$E$405,H744)-SUMIFS('E8.b. KKAuf_WAV'!$N$6:$N$405,'E8.b. KKAuf_WAV'!$B$6:$B$405,$C744,'E8.b. KKAuf_WAV'!$C$6:$C$405,"Geschäfts- oder Firmenwert",'E8.b. KKAuf_WAV'!$D$6:$D$405,H744)</f>
        <v>0</v>
      </c>
      <c r="T744" s="974"/>
      <c r="U744" s="980">
        <f>SUMIFS('E8.a. KKAuf_SAV'!$W$6:$W$2005,'E8.a. KKAuf_SAV'!$B$6:$B$2005,$C744,'E8.a. KKAuf_SAV'!$D$6:$D$2005,H744)</f>
        <v>0</v>
      </c>
      <c r="V744" s="980">
        <f>SUMIFS('E8.b. KKAuf_WAV'!$M$6:$M$405,'E8.b. KKAuf_WAV'!$B$6:$B$405,$C744,'E8.b. KKAuf_WAV'!$E$6:$E$405,$H744,'E8.b. KKAuf_WAV'!$C$6:$C$405,"&lt;&gt;"&amp;"geleistete Anzahlungen auf immaterielle Vermögensgegenstände",'E8.b. KKAuf_WAV'!$C$6:$C$405,"&lt;&gt;"&amp;"geleistete Anzahlungen und Anlagen im Bau des Sachanlagevermögens",'E8.b. KKAuf_WAV'!$C$6:$C$405,"&lt;&gt;"&amp;"Geschäfts- oder Firmenwert")</f>
        <v>0</v>
      </c>
      <c r="W744" s="980">
        <f>SUMIFS('E8.b. KKAuf_WAV'!$M$6:$M$405,'E8.b. KKAuf_WAV'!$B$6:$B$405,$C744,'E8.b. KKAuf_WAV'!$E$6:$E$405,H744,'E8.b. KKAuf_WAV'!$C$6:$C$405,"geleistete Anzahlungen und Anlagen im Bau des Sachanlagevermögens")+ SUMIFS('E8.b. KKAuf_WAV'!$M$6:$M$405,'E8.b. KKAuf_WAV'!$B$6:$B$405,$C744,'E8.b. KKAuf_WAV'!$E$6:$E$405,H744,'E8.b. KKAuf_WAV'!$C$6:$C$405,"geleistete Anzahlungen auf immaterielle Vermögensgegenstände")</f>
        <v>0</v>
      </c>
      <c r="X744" s="980">
        <f>SUMIFS('E8.c. KKAuf_BKZ_NAB_IZ'!$K$6:$K$405,'E8.c. KKAuf_BKZ_NAB_IZ'!$B$6:$B$405,$C744,'E8.c. KKAuf_BKZ_NAB_IZ'!$C$6:$C$405,$H744)</f>
        <v>0</v>
      </c>
      <c r="Y744" s="980">
        <f>SUMIFS('E8.a. KKAuf_SAV'!$Y$6:$Y$2005,'E8.a. KKAuf_SAV'!$B$6:$B$2005,$C744,'E8.a. KKAuf_SAV'!$D$6:$D$2005,$H744)</f>
        <v>0</v>
      </c>
      <c r="Z744" s="980">
        <f>SUMIFS('E8.b. KKAuf_WAV'!$O$6:$O$405,'E8.b. KKAuf_WAV'!$B$6:$B$405,$C744,'E8.b. KKAuf_WAV'!$E$6:$E$405,$H744,'E8.b. KKAuf_WAV'!$C$6:$C$405,"&lt;&gt;"&amp;"geleistete Anzahlungen auf immaterielle Vermögensgegenstände",'E8.b. KKAuf_WAV'!$C$6:$C$405,"&lt;&gt;"&amp;"geleistete Anzahlungen und Anlagen im Bau des Sachanlagevermögens",'E8.b. KKAuf_WAV'!$C$6:$C$405,"&lt;&gt;"&amp;"Geschäfts- oder Firmenwert")</f>
        <v>0</v>
      </c>
      <c r="AA744" s="980">
        <f>SUMIFS('E8.b. KKAuf_WAV'!$O$6:$O$405,'E8.b. KKAuf_WAV'!$B$6:$B$405,$C744,'E8.b. KKAuf_WAV'!$E$6:$E$405,H744,'E8.b. KKAuf_WAV'!$C$6:$C$405,"geleistete Anzahlungen und Anlagen im Bau des Sachanlagevermögens")+ SUMIFS('E8.b. KKAuf_WAV'!$O$6:$O$405,'E8.b. KKAuf_WAV'!$B$6:$B$405,$C744,'E8.b. KKAuf_WAV'!$E$6:$E$405,H744,'E8.b. KKAuf_WAV'!$C$6:$C$405,"geleistete Anzahlungen auf immaterielle Vermögensgegenstände")</f>
        <v>0</v>
      </c>
      <c r="AB744" s="980">
        <f>SUMIFS('E8.c. KKAuf_BKZ_NAB_IZ'!$L$6:$L$405,'E8.c. KKAuf_BKZ_NAB_IZ'!$B$6:$B$405,$C744,'E8.c. KKAuf_BKZ_NAB_IZ'!$C$6:$C$405,$H744)</f>
        <v>0</v>
      </c>
      <c r="AC744" s="974"/>
      <c r="AD744" s="980">
        <f t="shared" si="239"/>
        <v>0</v>
      </c>
      <c r="AE744" s="984">
        <f>$AE$16</f>
        <v>0</v>
      </c>
      <c r="AF744" s="984">
        <f>$AF$16</f>
        <v>0</v>
      </c>
      <c r="AG744" s="984">
        <f>$AG$16</f>
        <v>0</v>
      </c>
      <c r="AH744" s="982">
        <f t="shared" si="241"/>
        <v>0</v>
      </c>
      <c r="AJ744" s="980">
        <f t="shared" si="236"/>
        <v>0</v>
      </c>
      <c r="AK744" s="984">
        <f>$AK$16</f>
        <v>0</v>
      </c>
      <c r="AL744" s="984">
        <f>$AL$16</f>
        <v>0</v>
      </c>
      <c r="AM744" s="984">
        <f>$AM$16</f>
        <v>0</v>
      </c>
      <c r="AN744" s="982">
        <f t="shared" si="237"/>
        <v>0</v>
      </c>
    </row>
    <row r="745" spans="2:40" ht="15" hidden="1" thickBot="1" x14ac:dyDescent="0.25">
      <c r="B745" s="1448"/>
      <c r="C745" s="1003">
        <f>C739</f>
        <v>0</v>
      </c>
      <c r="D745" s="1451"/>
      <c r="E745" s="1409"/>
      <c r="F745" s="1409"/>
      <c r="G745" s="970"/>
      <c r="H745" s="986">
        <v>2028</v>
      </c>
      <c r="I745" s="972"/>
      <c r="J745" s="815">
        <f t="shared" si="238"/>
        <v>0</v>
      </c>
      <c r="K745" s="804"/>
      <c r="L745" s="814">
        <f t="shared" si="245"/>
        <v>0</v>
      </c>
      <c r="M745" s="804"/>
      <c r="N745" s="814">
        <f t="shared" si="235"/>
        <v>0</v>
      </c>
      <c r="O745" s="804"/>
      <c r="P745" s="814">
        <f t="shared" si="244"/>
        <v>0</v>
      </c>
      <c r="Q745" s="760"/>
      <c r="R745" s="987">
        <f>SUMIFS('E8.a. KKAuf_SAV'!$X$6:$X$2005,'E8.a. KKAuf_SAV'!$B$6:$B$2005,$C745,'E8.a. KKAuf_SAV'!$D$6:$D$2005,$H745)</f>
        <v>0</v>
      </c>
      <c r="S745" s="987">
        <f>SUMIFS('E8.b. KKAuf_WAV'!$N$6:$N$405,'E8.b. KKAuf_WAV'!$B$6:$B$405,$C745,'E8.b. KKAuf_WAV'!$E$6:$E$405,H745)-SUMIFS('E8.b. KKAuf_WAV'!$N$6:$N$405,'E8.b. KKAuf_WAV'!$B$6:$B$405,$C745,'E8.b. KKAuf_WAV'!$C$6:$C$405,"Geschäfts- oder Firmenwert",'E8.b. KKAuf_WAV'!$D$6:$D$405,H745)</f>
        <v>0</v>
      </c>
      <c r="T745" s="974"/>
      <c r="U745" s="987">
        <f>SUMIFS('E8.a. KKAuf_SAV'!$W$6:$W$2005,'E8.a. KKAuf_SAV'!$B$6:$B$2005,$C745,'E8.a. KKAuf_SAV'!$D$6:$D$2005,H745)</f>
        <v>0</v>
      </c>
      <c r="V745" s="987">
        <f>SUMIFS('E8.b. KKAuf_WAV'!$M$6:$M$405,'E8.b. KKAuf_WAV'!$B$6:$B$405,$C745,'E8.b. KKAuf_WAV'!$E$6:$E$405,$H745,'E8.b. KKAuf_WAV'!$C$6:$C$405,"&lt;&gt;"&amp;"geleistete Anzahlungen auf immaterielle Vermögensgegenstände",'E8.b. KKAuf_WAV'!$C$6:$C$405,"&lt;&gt;"&amp;"geleistete Anzahlungen und Anlagen im Bau des Sachanlagevermögens",'E8.b. KKAuf_WAV'!$C$6:$C$405,"&lt;&gt;"&amp;"Geschäfts- oder Firmenwert")</f>
        <v>0</v>
      </c>
      <c r="W745" s="987">
        <f>SUMIFS('E8.b. KKAuf_WAV'!$M$6:$M$405,'E8.b. KKAuf_WAV'!$B$6:$B$405,$C745,'E8.b. KKAuf_WAV'!$E$6:$E$405,H745,'E8.b. KKAuf_WAV'!$C$6:$C$405,"geleistete Anzahlungen und Anlagen im Bau des Sachanlagevermögens")+ SUMIFS('E8.b. KKAuf_WAV'!$M$6:$M$405,'E8.b. KKAuf_WAV'!$B$6:$B$405,$C745,'E8.b. KKAuf_WAV'!$E$6:$E$405,H745,'E8.b. KKAuf_WAV'!$C$6:$C$405,"geleistete Anzahlungen auf immaterielle Vermögensgegenstände")</f>
        <v>0</v>
      </c>
      <c r="X745" s="987">
        <f>SUMIFS('E8.c. KKAuf_BKZ_NAB_IZ'!$K$6:$K$405,'E8.c. KKAuf_BKZ_NAB_IZ'!$B$6:$B$405,$C745,'E8.c. KKAuf_BKZ_NAB_IZ'!$C$6:$C$405,$H745)</f>
        <v>0</v>
      </c>
      <c r="Y745" s="987">
        <f>SUMIFS('E8.a. KKAuf_SAV'!$Y$6:$Y$2005,'E8.a. KKAuf_SAV'!$B$6:$B$2005,$C745,'E8.a. KKAuf_SAV'!$D$6:$D$2005,$H745)</f>
        <v>0</v>
      </c>
      <c r="Z745" s="987">
        <f>SUMIFS('E8.b. KKAuf_WAV'!$O$6:$O$405,'E8.b. KKAuf_WAV'!$B$6:$B$405,$C745,'E8.b. KKAuf_WAV'!$E$6:$E$405,$H745,'E8.b. KKAuf_WAV'!$C$6:$C$405,"&lt;&gt;"&amp;"geleistete Anzahlungen auf immaterielle Vermögensgegenstände",'E8.b. KKAuf_WAV'!$C$6:$C$405,"&lt;&gt;"&amp;"geleistete Anzahlungen und Anlagen im Bau des Sachanlagevermögens",'E8.b. KKAuf_WAV'!$C$6:$C$405,"&lt;&gt;"&amp;"Geschäfts- oder Firmenwert")</f>
        <v>0</v>
      </c>
      <c r="AA745" s="987">
        <f>SUMIFS('E8.b. KKAuf_WAV'!$O$6:$O$405,'E8.b. KKAuf_WAV'!$B$6:$B$405,$C745,'E8.b. KKAuf_WAV'!$E$6:$E$405,H745,'E8.b. KKAuf_WAV'!$C$6:$C$405,"geleistete Anzahlungen und Anlagen im Bau des Sachanlagevermögens")+ SUMIFS('E8.b. KKAuf_WAV'!$O$6:$O$405,'E8.b. KKAuf_WAV'!$B$6:$B$405,$C745,'E8.b. KKAuf_WAV'!$E$6:$E$405,H745,'E8.b. KKAuf_WAV'!$C$6:$C$405,"geleistete Anzahlungen auf immaterielle Vermögensgegenstände")</f>
        <v>0</v>
      </c>
      <c r="AB745" s="987">
        <f>SUMIFS('E8.c. KKAuf_BKZ_NAB_IZ'!$L$6:$L$405,'E8.c. KKAuf_BKZ_NAB_IZ'!$B$6:$B$405,$C745,'E8.c. KKAuf_BKZ_NAB_IZ'!$C$6:$C$405,$H745)</f>
        <v>0</v>
      </c>
      <c r="AC745" s="974"/>
      <c r="AD745" s="987">
        <f t="shared" si="239"/>
        <v>0</v>
      </c>
      <c r="AE745" s="988">
        <f>$AE$17</f>
        <v>0</v>
      </c>
      <c r="AF745" s="988">
        <f>$AF$17</f>
        <v>0</v>
      </c>
      <c r="AG745" s="988">
        <f>$AG$17</f>
        <v>0</v>
      </c>
      <c r="AH745" s="989">
        <f t="shared" si="241"/>
        <v>0</v>
      </c>
      <c r="AJ745" s="987">
        <f t="shared" si="236"/>
        <v>0</v>
      </c>
      <c r="AK745" s="988">
        <f>$AK$17</f>
        <v>0</v>
      </c>
      <c r="AL745" s="988">
        <f>$AL$17</f>
        <v>0</v>
      </c>
      <c r="AM745" s="988">
        <f>$AM$17</f>
        <v>0</v>
      </c>
      <c r="AN745" s="989">
        <f t="shared" si="237"/>
        <v>0</v>
      </c>
    </row>
    <row r="746" spans="2:40" ht="14.25" customHeight="1" x14ac:dyDescent="0.2">
      <c r="B746" s="1446"/>
      <c r="C746" s="1001">
        <f>B746</f>
        <v>0</v>
      </c>
      <c r="D746" s="1449"/>
      <c r="E746" s="1407"/>
      <c r="F746" s="1410"/>
      <c r="G746" s="990"/>
      <c r="H746" s="991">
        <v>2022</v>
      </c>
      <c r="I746" s="972"/>
      <c r="J746" s="813">
        <f t="shared" si="238"/>
        <v>0</v>
      </c>
      <c r="K746" s="804"/>
      <c r="L746" s="813">
        <f t="shared" si="245"/>
        <v>0</v>
      </c>
      <c r="M746" s="804"/>
      <c r="N746" s="813">
        <f t="shared" si="235"/>
        <v>0</v>
      </c>
      <c r="O746" s="804"/>
      <c r="P746" s="813">
        <f t="shared" ref="P746:P752" si="246">IFERROR((AJ746*AK746+AD746*AE746)*0.4*0.035*$F$746,0)</f>
        <v>0</v>
      </c>
      <c r="Q746" s="760"/>
      <c r="R746" s="992">
        <f>SUMIFS('E8.a. KKAuf_SAV'!$X$6:$X$2005,'E8.a. KKAuf_SAV'!$B$6:$B$2005,$C746,'E8.a. KKAuf_SAV'!$D$6:$D$2005,$H746)</f>
        <v>0</v>
      </c>
      <c r="S746" s="992">
        <f>SUMIFS('E8.b. KKAuf_WAV'!$N$6:$N$405,'E8.b. KKAuf_WAV'!$B$6:$B$405,$C746,'E8.b. KKAuf_WAV'!$E$6:$E$405,H746)-SUMIFS('E8.b. KKAuf_WAV'!$N$6:$N$405,'E8.b. KKAuf_WAV'!$B$6:$B$405,$C746,'E8.b. KKAuf_WAV'!$C$6:$C$405,"Geschäfts- oder Firmenwert",'E8.b. KKAuf_WAV'!$D$6:$D$405,H746)</f>
        <v>0</v>
      </c>
      <c r="T746" s="974"/>
      <c r="U746" s="992">
        <f>SUMIFS('E8.a. KKAuf_SAV'!$W$6:$W$2005,'E8.a. KKAuf_SAV'!$B$6:$B$2005,$C746,'E8.a. KKAuf_SAV'!$D$6:$D$2005,H746)</f>
        <v>0</v>
      </c>
      <c r="V746" s="992">
        <f>SUMIFS('E8.b. KKAuf_WAV'!$M$6:$M$405,'E8.b. KKAuf_WAV'!$B$6:$B$405,$C746,'E8.b. KKAuf_WAV'!$E$6:$E$405,$H746,'E8.b. KKAuf_WAV'!$C$6:$C$405,"&lt;&gt;"&amp;"geleistete Anzahlungen auf immaterielle Vermögensgegenstände",'E8.b. KKAuf_WAV'!$C$6:$C$405,"&lt;&gt;"&amp;"geleistete Anzahlungen und Anlagen im Bau des Sachanlagevermögens",'E8.b. KKAuf_WAV'!$C$6:$C$405,"&lt;&gt;"&amp;"Geschäfts- oder Firmenwert")</f>
        <v>0</v>
      </c>
      <c r="W746" s="992">
        <f>SUMIFS('E8.b. KKAuf_WAV'!$M$6:$M$405,'E8.b. KKAuf_WAV'!$B$6:$B$405,$C746,'E8.b. KKAuf_WAV'!$E$6:$E$405,Listen!$AA$3,'E8.b. KKAuf_WAV'!$C$6:$C$405,"geleistete Anzahlungen und Anlagen im Bau des Sachanlagevermögens")+ SUMIFS('E8.b. KKAuf_WAV'!$M$6:$M$405,'E8.b. KKAuf_WAV'!$B$6:$B$405,$C746,'E8.b. KKAuf_WAV'!$E$6:$E$405,Listen!$AA$3,'E8.b. KKAuf_WAV'!$C$6:$C$405,"geleistete Anzahlungen auf immaterielle Vermögensgegenstände")</f>
        <v>0</v>
      </c>
      <c r="X746" s="992">
        <f>SUMIFS('E8.c. KKAuf_BKZ_NAB_IZ'!$K$6:$K$405,'E8.c. KKAuf_BKZ_NAB_IZ'!$B$6:$B$405,$C746,'E8.c. KKAuf_BKZ_NAB_IZ'!$C$6:$C$405,$H746)</f>
        <v>0</v>
      </c>
      <c r="Y746" s="992">
        <f>SUMIFS('E8.a. KKAuf_SAV'!$Y$6:$Y$2005,'E8.a. KKAuf_SAV'!$B$6:$B$2005,$C746,'E8.a. KKAuf_SAV'!$D$6:$D$2005,$H746)</f>
        <v>0</v>
      </c>
      <c r="Z746" s="992">
        <f>SUMIFS('E8.b. KKAuf_WAV'!$O$6:$O$405,'E8.b. KKAuf_WAV'!$B$6:$B$405,$C746,'E8.b. KKAuf_WAV'!$E$6:$E$405,$H746,'E8.b. KKAuf_WAV'!$C$6:$C$405,"&lt;&gt;"&amp;"geleistete Anzahlungen auf immaterielle Vermögensgegenstände",'E8.b. KKAuf_WAV'!$C$6:$C$405,"&lt;&gt;"&amp;"geleistete Anzahlungen und Anlagen im Bau des Sachanlagevermögens",'E8.b. KKAuf_WAV'!$C$6:$C$405,"&lt;&gt;"&amp;"Geschäfts- oder Firmenwert")</f>
        <v>0</v>
      </c>
      <c r="AA746" s="992">
        <f>SUMIFS('E8.b. KKAuf_WAV'!$O$6:$O$405,'E8.b. KKAuf_WAV'!$B$6:$B$405,$C746,'E8.b. KKAuf_WAV'!$E$6:$E$405,Listen!$AA$3,'E8.b. KKAuf_WAV'!$C$6:$C$405,"geleistete Anzahlungen und Anlagen im Bau des Sachanlagevermögens")+ SUMIFS('E8.b. KKAuf_WAV'!$O$6:$O$405,'E8.b. KKAuf_WAV'!$B$6:$B$405,$C746,'E8.b. KKAuf_WAV'!$E$6:$E$405,Listen!$AA$3,'E8.b. KKAuf_WAV'!$C$6:$C$405,"geleistete Anzahlungen auf immaterielle Vermögensgegenstände")</f>
        <v>0</v>
      </c>
      <c r="AB746" s="992">
        <f>SUMIFS('E8.c. KKAuf_BKZ_NAB_IZ'!$L$6:$L$405,'E8.c. KKAuf_BKZ_NAB_IZ'!$B$6:$B$405,$C746,'E8.c. KKAuf_BKZ_NAB_IZ'!$C$6:$C$405,$H746)</f>
        <v>0</v>
      </c>
      <c r="AC746" s="974"/>
      <c r="AD746" s="992">
        <f t="shared" si="239"/>
        <v>0</v>
      </c>
      <c r="AE746" s="993">
        <f>$AE$11</f>
        <v>5.0700000000000002E-2</v>
      </c>
      <c r="AF746" s="993">
        <f>$AF$11</f>
        <v>1.7100000000000001E-2</v>
      </c>
      <c r="AG746" s="993">
        <f>$AG$11</f>
        <v>3.0499999999999999E-2</v>
      </c>
      <c r="AH746" s="994">
        <f t="shared" si="241"/>
        <v>0</v>
      </c>
      <c r="AJ746" s="992">
        <f t="shared" si="236"/>
        <v>0</v>
      </c>
      <c r="AK746" s="993">
        <f>$AK$11</f>
        <v>5.0700000000000002E-2</v>
      </c>
      <c r="AL746" s="993">
        <f>$AL$11</f>
        <v>1.7100000000000001E-2</v>
      </c>
      <c r="AM746" s="993">
        <f>$AM$11</f>
        <v>3.0499999999999999E-2</v>
      </c>
      <c r="AN746" s="994">
        <f t="shared" si="237"/>
        <v>0</v>
      </c>
    </row>
    <row r="747" spans="2:40" x14ac:dyDescent="0.2">
      <c r="B747" s="1447"/>
      <c r="C747" s="1002">
        <f>C746</f>
        <v>0</v>
      </c>
      <c r="D747" s="1450"/>
      <c r="E747" s="1408"/>
      <c r="F747" s="1408"/>
      <c r="G747" s="990"/>
      <c r="H747" s="983">
        <v>2023</v>
      </c>
      <c r="I747" s="972"/>
      <c r="J747" s="805">
        <f t="shared" si="238"/>
        <v>0</v>
      </c>
      <c r="K747" s="804"/>
      <c r="L747" s="803">
        <f t="shared" si="245"/>
        <v>0</v>
      </c>
      <c r="M747" s="804"/>
      <c r="N747" s="803">
        <f t="shared" si="235"/>
        <v>0</v>
      </c>
      <c r="O747" s="804"/>
      <c r="P747" s="803">
        <f t="shared" si="246"/>
        <v>0</v>
      </c>
      <c r="Q747" s="760"/>
      <c r="R747" s="980">
        <f>SUMIFS('E8.a. KKAuf_SAV'!$X$6:$X$2005,'E8.a. KKAuf_SAV'!$B$6:$B$2005,$C747,'E8.a. KKAuf_SAV'!$D$6:$D$2005,$H747)</f>
        <v>0</v>
      </c>
      <c r="S747" s="980">
        <f>SUMIFS('E8.b. KKAuf_WAV'!$N$6:$N$405,'E8.b. KKAuf_WAV'!$B$6:$B$405,$C747,'E8.b. KKAuf_WAV'!$E$6:$E$405,H747)-SUMIFS('E8.b. KKAuf_WAV'!$N$6:$N$405,'E8.b. KKAuf_WAV'!$B$6:$B$405,$C747,'E8.b. KKAuf_WAV'!$C$6:$C$405,"Geschäfts- oder Firmenwert",'E8.b. KKAuf_WAV'!$D$6:$D$405,H747)</f>
        <v>0</v>
      </c>
      <c r="T747" s="974"/>
      <c r="U747" s="980">
        <f>SUMIFS('E8.a. KKAuf_SAV'!$W$6:$W$2005,'E8.a. KKAuf_SAV'!$B$6:$B$2005,$C747,'E8.a. KKAuf_SAV'!$D$6:$D$2005,H747)</f>
        <v>0</v>
      </c>
      <c r="V747" s="980">
        <f>SUMIFS('E8.b. KKAuf_WAV'!$M$6:$M$405,'E8.b. KKAuf_WAV'!$B$6:$B$405,$C747,'E8.b. KKAuf_WAV'!$E$6:$E$405,$H747,'E8.b. KKAuf_WAV'!$C$6:$C$405,"&lt;&gt;"&amp;"geleistete Anzahlungen auf immaterielle Vermögensgegenstände",'E8.b. KKAuf_WAV'!$C$6:$C$405,"&lt;&gt;"&amp;"geleistete Anzahlungen und Anlagen im Bau des Sachanlagevermögens",'E8.b. KKAuf_WAV'!$C$6:$C$405,"&lt;&gt;"&amp;"Geschäfts- oder Firmenwert")</f>
        <v>0</v>
      </c>
      <c r="W747" s="980"/>
      <c r="X747" s="980">
        <f>SUMIFS('E8.c. KKAuf_BKZ_NAB_IZ'!$K$6:$K$405,'E8.c. KKAuf_BKZ_NAB_IZ'!$B$6:$B$405,$C747,'E8.c. KKAuf_BKZ_NAB_IZ'!$C$6:$C$405,$H747)</f>
        <v>0</v>
      </c>
      <c r="Y747" s="980">
        <f>SUMIFS('E8.a. KKAuf_SAV'!$Y$6:$Y$2005,'E8.a. KKAuf_SAV'!$B$6:$B$2005,$C747,'E8.a. KKAuf_SAV'!$D$6:$D$2005,$H747)</f>
        <v>0</v>
      </c>
      <c r="Z747" s="980">
        <f>SUMIFS('E8.b. KKAuf_WAV'!$O$6:$O$405,'E8.b. KKAuf_WAV'!$B$6:$B$405,$C747,'E8.b. KKAuf_WAV'!$E$6:$E$405,$H747,'E8.b. KKAuf_WAV'!$C$6:$C$405,"&lt;&gt;"&amp;"geleistete Anzahlungen auf immaterielle Vermögensgegenstände",'E8.b. KKAuf_WAV'!$C$6:$C$405,"&lt;&gt;"&amp;"geleistete Anzahlungen und Anlagen im Bau des Sachanlagevermögens",'E8.b. KKAuf_WAV'!$C$6:$C$405,"&lt;&gt;"&amp;"Geschäfts- oder Firmenwert")</f>
        <v>0</v>
      </c>
      <c r="AA747" s="980"/>
      <c r="AB747" s="980">
        <f>SUMIFS('E8.c. KKAuf_BKZ_NAB_IZ'!$L$6:$L$405,'E8.c. KKAuf_BKZ_NAB_IZ'!$B$6:$B$405,$C747,'E8.c. KKAuf_BKZ_NAB_IZ'!$C$6:$C$405,$H747)</f>
        <v>0</v>
      </c>
      <c r="AC747" s="974"/>
      <c r="AD747" s="980">
        <f t="shared" si="239"/>
        <v>0</v>
      </c>
      <c r="AE747" s="984">
        <f>$AE$12</f>
        <v>5.0700000000000002E-2</v>
      </c>
      <c r="AF747" s="984">
        <f>$AF$12</f>
        <v>1.7100000000000001E-2</v>
      </c>
      <c r="AG747" s="984">
        <f>$AG$12</f>
        <v>3.0499999999999999E-2</v>
      </c>
      <c r="AH747" s="982">
        <f t="shared" si="241"/>
        <v>0</v>
      </c>
      <c r="AJ747" s="980"/>
      <c r="AK747" s="984">
        <f>$AK$12</f>
        <v>5.0700000000000002E-2</v>
      </c>
      <c r="AL747" s="984">
        <f>$AL$12</f>
        <v>1.7100000000000001E-2</v>
      </c>
      <c r="AM747" s="984">
        <f>$AM$12</f>
        <v>3.0499999999999999E-2</v>
      </c>
      <c r="AN747" s="982">
        <f t="shared" si="237"/>
        <v>0</v>
      </c>
    </row>
    <row r="748" spans="2:40" x14ac:dyDescent="0.2">
      <c r="B748" s="1447"/>
      <c r="C748" s="1002">
        <f>C746</f>
        <v>0</v>
      </c>
      <c r="D748" s="1450"/>
      <c r="E748" s="1408"/>
      <c r="F748" s="1408"/>
      <c r="G748" s="990"/>
      <c r="H748" s="983">
        <v>2024</v>
      </c>
      <c r="I748" s="972"/>
      <c r="J748" s="803">
        <f t="shared" si="238"/>
        <v>0</v>
      </c>
      <c r="K748" s="804"/>
      <c r="L748" s="803">
        <f t="shared" si="245"/>
        <v>0</v>
      </c>
      <c r="M748" s="804"/>
      <c r="N748" s="803">
        <f t="shared" si="235"/>
        <v>0</v>
      </c>
      <c r="O748" s="804"/>
      <c r="P748" s="803">
        <f t="shared" si="246"/>
        <v>0</v>
      </c>
      <c r="Q748" s="760"/>
      <c r="R748" s="980">
        <f>SUMIFS('E8.a. KKAuf_SAV'!$X$6:$X$2005,'E8.a. KKAuf_SAV'!$B$6:$B$2005,$C748,'E8.a. KKAuf_SAV'!$D$6:$D$2005,$H748)</f>
        <v>0</v>
      </c>
      <c r="S748" s="980">
        <f>SUMIFS('E8.b. KKAuf_WAV'!$N$6:$N$405,'E8.b. KKAuf_WAV'!$B$6:$B$405,$C748,'E8.b. KKAuf_WAV'!$E$6:$E$405,H748)-SUMIFS('E8.b. KKAuf_WAV'!$N$6:$N$405,'E8.b. KKAuf_WAV'!$B$6:$B$405,$C748,'E8.b. KKAuf_WAV'!$C$6:$C$405,"Geschäfts- oder Firmenwert",'E8.b. KKAuf_WAV'!$D$6:$D$405,H748)</f>
        <v>0</v>
      </c>
      <c r="T748" s="974"/>
      <c r="U748" s="980">
        <f>SUMIFS('E8.a. KKAuf_SAV'!$W$6:$W$2005,'E8.a. KKAuf_SAV'!$B$6:$B$2005,$C748,'E8.a. KKAuf_SAV'!$D$6:$D$2005,H748)</f>
        <v>0</v>
      </c>
      <c r="V748" s="980">
        <f>SUMIFS('E8.b. KKAuf_WAV'!$M$6:$M$405,'E8.b. KKAuf_WAV'!$B$6:$B$405,$C748,'E8.b. KKAuf_WAV'!$E$6:$E$405,$H748,'E8.b. KKAuf_WAV'!$C$6:$C$405,"&lt;&gt;"&amp;"geleistete Anzahlungen auf immaterielle Vermögensgegenstände",'E8.b. KKAuf_WAV'!$C$6:$C$405,"&lt;&gt;"&amp;"geleistete Anzahlungen und Anlagen im Bau des Sachanlagevermögens",'E8.b. KKAuf_WAV'!$C$6:$C$405,"&lt;&gt;"&amp;"Geschäfts- oder Firmenwert")</f>
        <v>0</v>
      </c>
      <c r="W748" s="980">
        <f>SUMIFS('E8.b. KKAuf_WAV'!$M$6:$M$405,'E8.b. KKAuf_WAV'!$B$6:$B$405,$C748,'E8.b. KKAuf_WAV'!$E$6:$E$405,H748,'E8.b. KKAuf_WAV'!$C$6:$C$405,"geleistete Anzahlungen und Anlagen im Bau des Sachanlagevermögens")+ SUMIFS('E8.b. KKAuf_WAV'!$M$6:$M$405,'E8.b. KKAuf_WAV'!$B$6:$B$405,$C748,'E8.b. KKAuf_WAV'!$E$6:$E$405,H748,'E8.b. KKAuf_WAV'!$C$6:$C$405,"geleistete Anzahlungen auf immaterielle Vermögensgegenstände")</f>
        <v>0</v>
      </c>
      <c r="X748" s="980">
        <f>SUMIFS('E8.c. KKAuf_BKZ_NAB_IZ'!$K$6:$K$405,'E8.c. KKAuf_BKZ_NAB_IZ'!$B$6:$B$405,$C748,'E8.c. KKAuf_BKZ_NAB_IZ'!$C$6:$C$405,$H748)</f>
        <v>0</v>
      </c>
      <c r="Y748" s="980">
        <f>SUMIFS('E8.a. KKAuf_SAV'!$Y$6:$Y$2005,'E8.a. KKAuf_SAV'!$B$6:$B$2005,$C748,'E8.a. KKAuf_SAV'!$D$6:$D$2005,$H748)</f>
        <v>0</v>
      </c>
      <c r="Z748" s="980">
        <f>SUMIFS('E8.b. KKAuf_WAV'!$O$6:$O$405,'E8.b. KKAuf_WAV'!$B$6:$B$405,$C748,'E8.b. KKAuf_WAV'!$E$6:$E$405,$H748,'E8.b. KKAuf_WAV'!$C$6:$C$405,"&lt;&gt;"&amp;"geleistete Anzahlungen auf immaterielle Vermögensgegenstände",'E8.b. KKAuf_WAV'!$C$6:$C$405,"&lt;&gt;"&amp;"geleistete Anzahlungen und Anlagen im Bau des Sachanlagevermögens",'E8.b. KKAuf_WAV'!$C$6:$C$405,"&lt;&gt;"&amp;"Geschäfts- oder Firmenwert")</f>
        <v>0</v>
      </c>
      <c r="AA748" s="980">
        <f>SUMIFS('E8.b. KKAuf_WAV'!$O$6:$O$405,'E8.b. KKAuf_WAV'!$B$6:$B$405,$C748,'E8.b. KKAuf_WAV'!$E$6:$E$405,H748,'E8.b. KKAuf_WAV'!$C$6:$C$405,"geleistete Anzahlungen und Anlagen im Bau des Sachanlagevermögens")+ SUMIFS('E8.b. KKAuf_WAV'!$O$6:$O$405,'E8.b. KKAuf_WAV'!$B$6:$B$405,$C748,'E8.b. KKAuf_WAV'!$E$6:$E$405,H748,'E8.b. KKAuf_WAV'!$C$6:$C$405,"geleistete Anzahlungen auf immaterielle Vermögensgegenstände")</f>
        <v>0</v>
      </c>
      <c r="AB748" s="980">
        <f>SUMIFS('E8.c. KKAuf_BKZ_NAB_IZ'!$L$6:$L$405,'E8.c. KKAuf_BKZ_NAB_IZ'!$B$6:$B$405,$C748,'E8.c. KKAuf_BKZ_NAB_IZ'!$C$6:$C$405,$H748)</f>
        <v>0</v>
      </c>
      <c r="AC748" s="974"/>
      <c r="AD748" s="980">
        <f t="shared" si="239"/>
        <v>0</v>
      </c>
      <c r="AE748" s="984">
        <f>$AE$13</f>
        <v>6.93E-2</v>
      </c>
      <c r="AF748" s="984">
        <f>$AF$13</f>
        <v>3.8699999999999998E-2</v>
      </c>
      <c r="AG748" s="984">
        <f>$AG$13</f>
        <v>5.0900000000000001E-2</v>
      </c>
      <c r="AH748" s="982">
        <f t="shared" si="241"/>
        <v>0</v>
      </c>
      <c r="AJ748" s="980">
        <f t="shared" si="236"/>
        <v>0</v>
      </c>
      <c r="AK748" s="984">
        <f>$AK$13</f>
        <v>7.0099999999999996E-2</v>
      </c>
      <c r="AL748" s="984">
        <f>$AL$13</f>
        <v>3.6600000000000001E-2</v>
      </c>
      <c r="AM748" s="984">
        <f>$AM$13</f>
        <v>0.05</v>
      </c>
      <c r="AN748" s="982">
        <f t="shared" si="237"/>
        <v>0</v>
      </c>
    </row>
    <row r="749" spans="2:40" ht="15" thickBot="1" x14ac:dyDescent="0.25">
      <c r="B749" s="1447"/>
      <c r="C749" s="1002">
        <f>C746</f>
        <v>0</v>
      </c>
      <c r="D749" s="1450"/>
      <c r="E749" s="1408"/>
      <c r="F749" s="1408"/>
      <c r="G749" s="990"/>
      <c r="H749" s="983">
        <v>2025</v>
      </c>
      <c r="I749" s="972"/>
      <c r="J749" s="803">
        <f t="shared" si="238"/>
        <v>0</v>
      </c>
      <c r="K749" s="804"/>
      <c r="L749" s="803">
        <f t="shared" si="245"/>
        <v>0</v>
      </c>
      <c r="M749" s="804"/>
      <c r="N749" s="803">
        <f t="shared" si="235"/>
        <v>0</v>
      </c>
      <c r="O749" s="804"/>
      <c r="P749" s="803">
        <f t="shared" si="246"/>
        <v>0</v>
      </c>
      <c r="Q749" s="760"/>
      <c r="R749" s="980">
        <f>SUMIFS('E8.a. KKAuf_SAV'!$X$6:$X$2005,'E8.a. KKAuf_SAV'!$B$6:$B$2005,$C749,'E8.a. KKAuf_SAV'!$D$6:$D$2005,$H749)</f>
        <v>0</v>
      </c>
      <c r="S749" s="980">
        <f>SUMIFS('E8.b. KKAuf_WAV'!$N$6:$N$405,'E8.b. KKAuf_WAV'!$B$6:$B$405,$C749,'E8.b. KKAuf_WAV'!$E$6:$E$405,H749)-SUMIFS('E8.b. KKAuf_WAV'!$N$6:$N$405,'E8.b. KKAuf_WAV'!$B$6:$B$405,$C749,'E8.b. KKAuf_WAV'!$C$6:$C$405,"Geschäfts- oder Firmenwert",'E8.b. KKAuf_WAV'!$D$6:$D$405,H749)</f>
        <v>0</v>
      </c>
      <c r="T749" s="974"/>
      <c r="U749" s="980">
        <f>SUMIFS('E8.a. KKAuf_SAV'!$W$6:$W$2005,'E8.a. KKAuf_SAV'!$B$6:$B$2005,$C749,'E8.a. KKAuf_SAV'!$D$6:$D$2005,H749)</f>
        <v>0</v>
      </c>
      <c r="V749" s="980">
        <f>SUMIFS('E8.b. KKAuf_WAV'!$M$6:$M$405,'E8.b. KKAuf_WAV'!$B$6:$B$405,$C749,'E8.b. KKAuf_WAV'!$E$6:$E$405,$H749,'E8.b. KKAuf_WAV'!$C$6:$C$405,"&lt;&gt;"&amp;"geleistete Anzahlungen auf immaterielle Vermögensgegenstände",'E8.b. KKAuf_WAV'!$C$6:$C$405,"&lt;&gt;"&amp;"geleistete Anzahlungen und Anlagen im Bau des Sachanlagevermögens",'E8.b. KKAuf_WAV'!$C$6:$C$405,"&lt;&gt;"&amp;"Geschäfts- oder Firmenwert")</f>
        <v>0</v>
      </c>
      <c r="W749" s="980">
        <f>SUMIFS('E8.b. KKAuf_WAV'!$M$6:$M$405,'E8.b. KKAuf_WAV'!$B$6:$B$405,$C749,'E8.b. KKAuf_WAV'!$E$6:$E$405,H749,'E8.b. KKAuf_WAV'!$C$6:$C$405,"geleistete Anzahlungen und Anlagen im Bau des Sachanlagevermögens")+ SUMIFS('E8.b. KKAuf_WAV'!$M$6:$M$405,'E8.b. KKAuf_WAV'!$B$6:$B$405,$C749,'E8.b. KKAuf_WAV'!$E$6:$E$405,H749,'E8.b. KKAuf_WAV'!$C$6:$C$405,"geleistete Anzahlungen auf immaterielle Vermögensgegenstände")</f>
        <v>0</v>
      </c>
      <c r="X749" s="980">
        <f>SUMIFS('E8.c. KKAuf_BKZ_NAB_IZ'!$K$6:$K$405,'E8.c. KKAuf_BKZ_NAB_IZ'!$B$6:$B$405,$C749,'E8.c. KKAuf_BKZ_NAB_IZ'!$C$6:$C$405,$H749)</f>
        <v>0</v>
      </c>
      <c r="Y749" s="980">
        <f>SUMIFS('E8.a. KKAuf_SAV'!$Y$6:$Y$2005,'E8.a. KKAuf_SAV'!$B$6:$B$2005,$C749,'E8.a. KKAuf_SAV'!$D$6:$D$2005,$H749)</f>
        <v>0</v>
      </c>
      <c r="Z749" s="980">
        <f>SUMIFS('E8.b. KKAuf_WAV'!$O$6:$O$405,'E8.b. KKAuf_WAV'!$B$6:$B$405,$C749,'E8.b. KKAuf_WAV'!$E$6:$E$405,$H749,'E8.b. KKAuf_WAV'!$C$6:$C$405,"&lt;&gt;"&amp;"geleistete Anzahlungen auf immaterielle Vermögensgegenstände",'E8.b. KKAuf_WAV'!$C$6:$C$405,"&lt;&gt;"&amp;"geleistete Anzahlungen und Anlagen im Bau des Sachanlagevermögens",'E8.b. KKAuf_WAV'!$C$6:$C$405,"&lt;&gt;"&amp;"Geschäfts- oder Firmenwert")</f>
        <v>0</v>
      </c>
      <c r="AA749" s="980">
        <f>SUMIFS('E8.b. KKAuf_WAV'!$O$6:$O$405,'E8.b. KKAuf_WAV'!$B$6:$B$405,$C749,'E8.b. KKAuf_WAV'!$E$6:$E$405,H749,'E8.b. KKAuf_WAV'!$C$6:$C$405,"geleistete Anzahlungen und Anlagen im Bau des Sachanlagevermögens")+ SUMIFS('E8.b. KKAuf_WAV'!$O$6:$O$405,'E8.b. KKAuf_WAV'!$B$6:$B$405,$C749,'E8.b. KKAuf_WAV'!$E$6:$E$405,H749,'E8.b. KKAuf_WAV'!$C$6:$C$405,"geleistete Anzahlungen auf immaterielle Vermögensgegenstände")</f>
        <v>0</v>
      </c>
      <c r="AB749" s="980">
        <f>SUMIFS('E8.c. KKAuf_BKZ_NAB_IZ'!$L$6:$L$405,'E8.c. KKAuf_BKZ_NAB_IZ'!$B$6:$B$405,$C749,'E8.c. KKAuf_BKZ_NAB_IZ'!$C$6:$C$405,$H749)</f>
        <v>0</v>
      </c>
      <c r="AC749" s="974"/>
      <c r="AD749" s="980">
        <f t="shared" si="239"/>
        <v>0</v>
      </c>
      <c r="AE749" s="984">
        <f>$AE$14</f>
        <v>7.0099999999999996E-2</v>
      </c>
      <c r="AF749" s="984">
        <f>$AF$14</f>
        <v>3.6600000000000001E-2</v>
      </c>
      <c r="AG749" s="984">
        <f>$AG$14</f>
        <v>0.05</v>
      </c>
      <c r="AH749" s="982">
        <f t="shared" si="241"/>
        <v>0</v>
      </c>
      <c r="AJ749" s="980">
        <f t="shared" si="236"/>
        <v>0</v>
      </c>
      <c r="AK749" s="984">
        <f>$AK$14</f>
        <v>7.0099999999999996E-2</v>
      </c>
      <c r="AL749" s="984">
        <f>$AL$14</f>
        <v>3.6600000000000001E-2</v>
      </c>
      <c r="AM749" s="984">
        <f>$AM$14</f>
        <v>0.05</v>
      </c>
      <c r="AN749" s="982">
        <f t="shared" si="237"/>
        <v>0</v>
      </c>
    </row>
    <row r="750" spans="2:40" ht="15" hidden="1" thickBot="1" x14ac:dyDescent="0.25">
      <c r="B750" s="1447"/>
      <c r="C750" s="1002">
        <f>C746</f>
        <v>0</v>
      </c>
      <c r="D750" s="1450"/>
      <c r="E750" s="1408"/>
      <c r="F750" s="1408"/>
      <c r="G750" s="990"/>
      <c r="H750" s="983">
        <v>2026</v>
      </c>
      <c r="I750" s="972"/>
      <c r="J750" s="803">
        <f t="shared" si="238"/>
        <v>0</v>
      </c>
      <c r="K750" s="804"/>
      <c r="L750" s="803">
        <f t="shared" si="245"/>
        <v>0</v>
      </c>
      <c r="M750" s="804"/>
      <c r="N750" s="803">
        <f t="shared" si="235"/>
        <v>0</v>
      </c>
      <c r="O750" s="804"/>
      <c r="P750" s="803">
        <f t="shared" si="246"/>
        <v>0</v>
      </c>
      <c r="Q750" s="760"/>
      <c r="R750" s="980">
        <f>SUMIFS('E8.a. KKAuf_SAV'!$X$6:$X$2005,'E8.a. KKAuf_SAV'!$B$6:$B$2005,$C750,'E8.a. KKAuf_SAV'!$D$6:$D$2005,$H750)</f>
        <v>0</v>
      </c>
      <c r="S750" s="980">
        <f>SUMIFS('E8.b. KKAuf_WAV'!$N$6:$N$405,'E8.b. KKAuf_WAV'!$B$6:$B$405,$C750,'E8.b. KKAuf_WAV'!$E$6:$E$405,H750)-SUMIFS('E8.b. KKAuf_WAV'!$N$6:$N$405,'E8.b. KKAuf_WAV'!$B$6:$B$405,$C750,'E8.b. KKAuf_WAV'!$C$6:$C$405,"Geschäfts- oder Firmenwert",'E8.b. KKAuf_WAV'!$D$6:$D$405,H750)</f>
        <v>0</v>
      </c>
      <c r="T750" s="974"/>
      <c r="U750" s="980">
        <f>SUMIFS('E8.a. KKAuf_SAV'!$W$6:$W$2005,'E8.a. KKAuf_SAV'!$B$6:$B$2005,$C750,'E8.a. KKAuf_SAV'!$D$6:$D$2005,H750)</f>
        <v>0</v>
      </c>
      <c r="V750" s="980">
        <f>SUMIFS('E8.b. KKAuf_WAV'!$M$6:$M$405,'E8.b. KKAuf_WAV'!$B$6:$B$405,$C750,'E8.b. KKAuf_WAV'!$E$6:$E$405,$H750,'E8.b. KKAuf_WAV'!$C$6:$C$405,"&lt;&gt;"&amp;"geleistete Anzahlungen auf immaterielle Vermögensgegenstände",'E8.b. KKAuf_WAV'!$C$6:$C$405,"&lt;&gt;"&amp;"geleistete Anzahlungen und Anlagen im Bau des Sachanlagevermögens",'E8.b. KKAuf_WAV'!$C$6:$C$405,"&lt;&gt;"&amp;"Geschäfts- oder Firmenwert")</f>
        <v>0</v>
      </c>
      <c r="W750" s="980">
        <f>SUMIFS('E8.b. KKAuf_WAV'!$M$6:$M$405,'E8.b. KKAuf_WAV'!$B$6:$B$405,$C750,'E8.b. KKAuf_WAV'!$E$6:$E$405,H750,'E8.b. KKAuf_WAV'!$C$6:$C$405,"geleistete Anzahlungen und Anlagen im Bau des Sachanlagevermögens")+ SUMIFS('E8.b. KKAuf_WAV'!$M$6:$M$405,'E8.b. KKAuf_WAV'!$B$6:$B$405,$C750,'E8.b. KKAuf_WAV'!$E$6:$E$405,H750,'E8.b. KKAuf_WAV'!$C$6:$C$405,"geleistete Anzahlungen auf immaterielle Vermögensgegenstände")</f>
        <v>0</v>
      </c>
      <c r="X750" s="980">
        <f>SUMIFS('E8.c. KKAuf_BKZ_NAB_IZ'!$K$6:$K$405,'E8.c. KKAuf_BKZ_NAB_IZ'!$B$6:$B$405,$C750,'E8.c. KKAuf_BKZ_NAB_IZ'!$C$6:$C$405,$H750)</f>
        <v>0</v>
      </c>
      <c r="Y750" s="980">
        <f>SUMIFS('E8.a. KKAuf_SAV'!$Y$6:$Y$2005,'E8.a. KKAuf_SAV'!$B$6:$B$2005,$C750,'E8.a. KKAuf_SAV'!$D$6:$D$2005,$H750)</f>
        <v>0</v>
      </c>
      <c r="Z750" s="980">
        <f>SUMIFS('E8.b. KKAuf_WAV'!$O$6:$O$405,'E8.b. KKAuf_WAV'!$B$6:$B$405,$C750,'E8.b. KKAuf_WAV'!$E$6:$E$405,$H750,'E8.b. KKAuf_WAV'!$C$6:$C$405,"&lt;&gt;"&amp;"geleistete Anzahlungen auf immaterielle Vermögensgegenstände",'E8.b. KKAuf_WAV'!$C$6:$C$405,"&lt;&gt;"&amp;"geleistete Anzahlungen und Anlagen im Bau des Sachanlagevermögens",'E8.b. KKAuf_WAV'!$C$6:$C$405,"&lt;&gt;"&amp;"Geschäfts- oder Firmenwert")</f>
        <v>0</v>
      </c>
      <c r="AA750" s="980">
        <f>SUMIFS('E8.b. KKAuf_WAV'!$O$6:$O$405,'E8.b. KKAuf_WAV'!$B$6:$B$405,$C750,'E8.b. KKAuf_WAV'!$E$6:$E$405,H750,'E8.b. KKAuf_WAV'!$C$6:$C$405,"geleistete Anzahlungen und Anlagen im Bau des Sachanlagevermögens")+ SUMIFS('E8.b. KKAuf_WAV'!$O$6:$O$405,'E8.b. KKAuf_WAV'!$B$6:$B$405,$C750,'E8.b. KKAuf_WAV'!$E$6:$E$405,H750,'E8.b. KKAuf_WAV'!$C$6:$C$405,"geleistete Anzahlungen auf immaterielle Vermögensgegenstände")</f>
        <v>0</v>
      </c>
      <c r="AB750" s="980">
        <f>SUMIFS('E8.c. KKAuf_BKZ_NAB_IZ'!$L$6:$L$405,'E8.c. KKAuf_BKZ_NAB_IZ'!$B$6:$B$405,$C750,'E8.c. KKAuf_BKZ_NAB_IZ'!$C$6:$C$405,$H750)</f>
        <v>0</v>
      </c>
      <c r="AC750" s="974"/>
      <c r="AD750" s="980">
        <f t="shared" si="239"/>
        <v>0</v>
      </c>
      <c r="AE750" s="984">
        <f>$AE$15</f>
        <v>0</v>
      </c>
      <c r="AF750" s="984">
        <f>$AF$15</f>
        <v>0</v>
      </c>
      <c r="AG750" s="984">
        <f>$AG$15</f>
        <v>0</v>
      </c>
      <c r="AH750" s="982">
        <f t="shared" si="241"/>
        <v>0</v>
      </c>
      <c r="AJ750" s="980">
        <f t="shared" si="236"/>
        <v>0</v>
      </c>
      <c r="AK750" s="984">
        <f>$AK$15</f>
        <v>0</v>
      </c>
      <c r="AL750" s="984">
        <f>$AL$15</f>
        <v>0</v>
      </c>
      <c r="AM750" s="984">
        <f>$AM$15</f>
        <v>0</v>
      </c>
      <c r="AN750" s="982">
        <f t="shared" si="237"/>
        <v>0</v>
      </c>
    </row>
    <row r="751" spans="2:40" ht="15" hidden="1" thickBot="1" x14ac:dyDescent="0.25">
      <c r="B751" s="1447"/>
      <c r="C751" s="1002">
        <f>C746</f>
        <v>0</v>
      </c>
      <c r="D751" s="1450"/>
      <c r="E751" s="1408"/>
      <c r="F751" s="1408"/>
      <c r="G751" s="990"/>
      <c r="H751" s="983">
        <v>2027</v>
      </c>
      <c r="I751" s="972"/>
      <c r="J751" s="803">
        <f t="shared" si="238"/>
        <v>0</v>
      </c>
      <c r="K751" s="804"/>
      <c r="L751" s="803">
        <f t="shared" si="245"/>
        <v>0</v>
      </c>
      <c r="M751" s="804"/>
      <c r="N751" s="803">
        <f t="shared" si="235"/>
        <v>0</v>
      </c>
      <c r="O751" s="804"/>
      <c r="P751" s="803">
        <f t="shared" si="246"/>
        <v>0</v>
      </c>
      <c r="Q751" s="760"/>
      <c r="R751" s="980">
        <f>SUMIFS('E8.a. KKAuf_SAV'!$X$6:$X$2005,'E8.a. KKAuf_SAV'!$B$6:$B$2005,$C751,'E8.a. KKAuf_SAV'!$D$6:$D$2005,$H751)</f>
        <v>0</v>
      </c>
      <c r="S751" s="980">
        <f>SUMIFS('E8.b. KKAuf_WAV'!$N$6:$N$405,'E8.b. KKAuf_WAV'!$B$6:$B$405,$C751,'E8.b. KKAuf_WAV'!$E$6:$E$405,H751)-SUMIFS('E8.b. KKAuf_WAV'!$N$6:$N$405,'E8.b. KKAuf_WAV'!$B$6:$B$405,$C751,'E8.b. KKAuf_WAV'!$C$6:$C$405,"Geschäfts- oder Firmenwert",'E8.b. KKAuf_WAV'!$D$6:$D$405,H751)</f>
        <v>0</v>
      </c>
      <c r="T751" s="974"/>
      <c r="U751" s="980">
        <f>SUMIFS('E8.a. KKAuf_SAV'!$W$6:$W$2005,'E8.a. KKAuf_SAV'!$B$6:$B$2005,$C751,'E8.a. KKAuf_SAV'!$D$6:$D$2005,H751)</f>
        <v>0</v>
      </c>
      <c r="V751" s="980">
        <f>SUMIFS('E8.b. KKAuf_WAV'!$M$6:$M$405,'E8.b. KKAuf_WAV'!$B$6:$B$405,$C751,'E8.b. KKAuf_WAV'!$E$6:$E$405,$H751,'E8.b. KKAuf_WAV'!$C$6:$C$405,"&lt;&gt;"&amp;"geleistete Anzahlungen auf immaterielle Vermögensgegenstände",'E8.b. KKAuf_WAV'!$C$6:$C$405,"&lt;&gt;"&amp;"geleistete Anzahlungen und Anlagen im Bau des Sachanlagevermögens",'E8.b. KKAuf_WAV'!$C$6:$C$405,"&lt;&gt;"&amp;"Geschäfts- oder Firmenwert")</f>
        <v>0</v>
      </c>
      <c r="W751" s="980">
        <f>SUMIFS('E8.b. KKAuf_WAV'!$M$6:$M$405,'E8.b. KKAuf_WAV'!$B$6:$B$405,$C751,'E8.b. KKAuf_WAV'!$E$6:$E$405,H751,'E8.b. KKAuf_WAV'!$C$6:$C$405,"geleistete Anzahlungen und Anlagen im Bau des Sachanlagevermögens")+ SUMIFS('E8.b. KKAuf_WAV'!$M$6:$M$405,'E8.b. KKAuf_WAV'!$B$6:$B$405,$C751,'E8.b. KKAuf_WAV'!$E$6:$E$405,H751,'E8.b. KKAuf_WAV'!$C$6:$C$405,"geleistete Anzahlungen auf immaterielle Vermögensgegenstände")</f>
        <v>0</v>
      </c>
      <c r="X751" s="980">
        <f>SUMIFS('E8.c. KKAuf_BKZ_NAB_IZ'!$K$6:$K$405,'E8.c. KKAuf_BKZ_NAB_IZ'!$B$6:$B$405,$C751,'E8.c. KKAuf_BKZ_NAB_IZ'!$C$6:$C$405,$H751)</f>
        <v>0</v>
      </c>
      <c r="Y751" s="980">
        <f>SUMIFS('E8.a. KKAuf_SAV'!$Y$6:$Y$2005,'E8.a. KKAuf_SAV'!$B$6:$B$2005,$C751,'E8.a. KKAuf_SAV'!$D$6:$D$2005,$H751)</f>
        <v>0</v>
      </c>
      <c r="Z751" s="980">
        <f>SUMIFS('E8.b. KKAuf_WAV'!$O$6:$O$405,'E8.b. KKAuf_WAV'!$B$6:$B$405,$C751,'E8.b. KKAuf_WAV'!$E$6:$E$405,$H751,'E8.b. KKAuf_WAV'!$C$6:$C$405,"&lt;&gt;"&amp;"geleistete Anzahlungen auf immaterielle Vermögensgegenstände",'E8.b. KKAuf_WAV'!$C$6:$C$405,"&lt;&gt;"&amp;"geleistete Anzahlungen und Anlagen im Bau des Sachanlagevermögens",'E8.b. KKAuf_WAV'!$C$6:$C$405,"&lt;&gt;"&amp;"Geschäfts- oder Firmenwert")</f>
        <v>0</v>
      </c>
      <c r="AA751" s="980">
        <f>SUMIFS('E8.b. KKAuf_WAV'!$O$6:$O$405,'E8.b. KKAuf_WAV'!$B$6:$B$405,$C751,'E8.b. KKAuf_WAV'!$E$6:$E$405,H751,'E8.b. KKAuf_WAV'!$C$6:$C$405,"geleistete Anzahlungen und Anlagen im Bau des Sachanlagevermögens")+ SUMIFS('E8.b. KKAuf_WAV'!$O$6:$O$405,'E8.b. KKAuf_WAV'!$B$6:$B$405,$C751,'E8.b. KKAuf_WAV'!$E$6:$E$405,H751,'E8.b. KKAuf_WAV'!$C$6:$C$405,"geleistete Anzahlungen auf immaterielle Vermögensgegenstände")</f>
        <v>0</v>
      </c>
      <c r="AB751" s="980">
        <f>SUMIFS('E8.c. KKAuf_BKZ_NAB_IZ'!$L$6:$L$405,'E8.c. KKAuf_BKZ_NAB_IZ'!$B$6:$B$405,$C751,'E8.c. KKAuf_BKZ_NAB_IZ'!$C$6:$C$405,$H751)</f>
        <v>0</v>
      </c>
      <c r="AC751" s="974"/>
      <c r="AD751" s="980">
        <f t="shared" si="239"/>
        <v>0</v>
      </c>
      <c r="AE751" s="984">
        <f>$AE$16</f>
        <v>0</v>
      </c>
      <c r="AF751" s="984">
        <f>$AF$16</f>
        <v>0</v>
      </c>
      <c r="AG751" s="984">
        <f>$AG$16</f>
        <v>0</v>
      </c>
      <c r="AH751" s="982">
        <f t="shared" si="241"/>
        <v>0</v>
      </c>
      <c r="AJ751" s="980">
        <f t="shared" si="236"/>
        <v>0</v>
      </c>
      <c r="AK751" s="984">
        <f>$AK$16</f>
        <v>0</v>
      </c>
      <c r="AL751" s="984">
        <f>$AL$16</f>
        <v>0</v>
      </c>
      <c r="AM751" s="984">
        <f>$AM$16</f>
        <v>0</v>
      </c>
      <c r="AN751" s="982">
        <f t="shared" si="237"/>
        <v>0</v>
      </c>
    </row>
    <row r="752" spans="2:40" ht="15" hidden="1" thickBot="1" x14ac:dyDescent="0.25">
      <c r="B752" s="1448"/>
      <c r="C752" s="1003">
        <f>C746</f>
        <v>0</v>
      </c>
      <c r="D752" s="1451"/>
      <c r="E752" s="1409"/>
      <c r="F752" s="1409"/>
      <c r="G752" s="970"/>
      <c r="H752" s="986">
        <v>2028</v>
      </c>
      <c r="I752" s="972"/>
      <c r="J752" s="815">
        <f t="shared" si="238"/>
        <v>0</v>
      </c>
      <c r="K752" s="804"/>
      <c r="L752" s="814">
        <f t="shared" si="245"/>
        <v>0</v>
      </c>
      <c r="M752" s="804"/>
      <c r="N752" s="814">
        <f t="shared" si="235"/>
        <v>0</v>
      </c>
      <c r="O752" s="804"/>
      <c r="P752" s="814">
        <f t="shared" si="246"/>
        <v>0</v>
      </c>
      <c r="Q752" s="760"/>
      <c r="R752" s="987">
        <f>SUMIFS('E8.a. KKAuf_SAV'!$X$6:$X$2005,'E8.a. KKAuf_SAV'!$B$6:$B$2005,$C752,'E8.a. KKAuf_SAV'!$D$6:$D$2005,$H752)</f>
        <v>0</v>
      </c>
      <c r="S752" s="987">
        <f>SUMIFS('E8.b. KKAuf_WAV'!$N$6:$N$405,'E8.b. KKAuf_WAV'!$B$6:$B$405,$C752,'E8.b. KKAuf_WAV'!$E$6:$E$405,H752)-SUMIFS('E8.b. KKAuf_WAV'!$N$6:$N$405,'E8.b. KKAuf_WAV'!$B$6:$B$405,$C752,'E8.b. KKAuf_WAV'!$C$6:$C$405,"Geschäfts- oder Firmenwert",'E8.b. KKAuf_WAV'!$D$6:$D$405,H752)</f>
        <v>0</v>
      </c>
      <c r="T752" s="974"/>
      <c r="U752" s="987">
        <f>SUMIFS('E8.a. KKAuf_SAV'!$W$6:$W$2005,'E8.a. KKAuf_SAV'!$B$6:$B$2005,$C752,'E8.a. KKAuf_SAV'!$D$6:$D$2005,H752)</f>
        <v>0</v>
      </c>
      <c r="V752" s="987">
        <f>SUMIFS('E8.b. KKAuf_WAV'!$M$6:$M$405,'E8.b. KKAuf_WAV'!$B$6:$B$405,$C752,'E8.b. KKAuf_WAV'!$E$6:$E$405,$H752,'E8.b. KKAuf_WAV'!$C$6:$C$405,"&lt;&gt;"&amp;"geleistete Anzahlungen auf immaterielle Vermögensgegenstände",'E8.b. KKAuf_WAV'!$C$6:$C$405,"&lt;&gt;"&amp;"geleistete Anzahlungen und Anlagen im Bau des Sachanlagevermögens",'E8.b. KKAuf_WAV'!$C$6:$C$405,"&lt;&gt;"&amp;"Geschäfts- oder Firmenwert")</f>
        <v>0</v>
      </c>
      <c r="W752" s="987">
        <f>SUMIFS('E8.b. KKAuf_WAV'!$M$6:$M$405,'E8.b. KKAuf_WAV'!$B$6:$B$405,$C752,'E8.b. KKAuf_WAV'!$E$6:$E$405,H752,'E8.b. KKAuf_WAV'!$C$6:$C$405,"geleistete Anzahlungen und Anlagen im Bau des Sachanlagevermögens")+ SUMIFS('E8.b. KKAuf_WAV'!$M$6:$M$405,'E8.b. KKAuf_WAV'!$B$6:$B$405,$C752,'E8.b. KKAuf_WAV'!$E$6:$E$405,H752,'E8.b. KKAuf_WAV'!$C$6:$C$405,"geleistete Anzahlungen auf immaterielle Vermögensgegenstände")</f>
        <v>0</v>
      </c>
      <c r="X752" s="987">
        <f>SUMIFS('E8.c. KKAuf_BKZ_NAB_IZ'!$K$6:$K$405,'E8.c. KKAuf_BKZ_NAB_IZ'!$B$6:$B$405,$C752,'E8.c. KKAuf_BKZ_NAB_IZ'!$C$6:$C$405,$H752)</f>
        <v>0</v>
      </c>
      <c r="Y752" s="987">
        <f>SUMIFS('E8.a. KKAuf_SAV'!$Y$6:$Y$2005,'E8.a. KKAuf_SAV'!$B$6:$B$2005,$C752,'E8.a. KKAuf_SAV'!$D$6:$D$2005,$H752)</f>
        <v>0</v>
      </c>
      <c r="Z752" s="987">
        <f>SUMIFS('E8.b. KKAuf_WAV'!$O$6:$O$405,'E8.b. KKAuf_WAV'!$B$6:$B$405,$C752,'E8.b. KKAuf_WAV'!$E$6:$E$405,$H752,'E8.b. KKAuf_WAV'!$C$6:$C$405,"&lt;&gt;"&amp;"geleistete Anzahlungen auf immaterielle Vermögensgegenstände",'E8.b. KKAuf_WAV'!$C$6:$C$405,"&lt;&gt;"&amp;"geleistete Anzahlungen und Anlagen im Bau des Sachanlagevermögens",'E8.b. KKAuf_WAV'!$C$6:$C$405,"&lt;&gt;"&amp;"Geschäfts- oder Firmenwert")</f>
        <v>0</v>
      </c>
      <c r="AA752" s="987">
        <f>SUMIFS('E8.b. KKAuf_WAV'!$O$6:$O$405,'E8.b. KKAuf_WAV'!$B$6:$B$405,$C752,'E8.b. KKAuf_WAV'!$E$6:$E$405,H752,'E8.b. KKAuf_WAV'!$C$6:$C$405,"geleistete Anzahlungen und Anlagen im Bau des Sachanlagevermögens")+ SUMIFS('E8.b. KKAuf_WAV'!$O$6:$O$405,'E8.b. KKAuf_WAV'!$B$6:$B$405,$C752,'E8.b. KKAuf_WAV'!$E$6:$E$405,H752,'E8.b. KKAuf_WAV'!$C$6:$C$405,"geleistete Anzahlungen auf immaterielle Vermögensgegenstände")</f>
        <v>0</v>
      </c>
      <c r="AB752" s="987">
        <f>SUMIFS('E8.c. KKAuf_BKZ_NAB_IZ'!$L$6:$L$405,'E8.c. KKAuf_BKZ_NAB_IZ'!$B$6:$B$405,$C752,'E8.c. KKAuf_BKZ_NAB_IZ'!$C$6:$C$405,$H752)</f>
        <v>0</v>
      </c>
      <c r="AC752" s="974"/>
      <c r="AD752" s="987">
        <f t="shared" si="239"/>
        <v>0</v>
      </c>
      <c r="AE752" s="988">
        <f>$AE$17</f>
        <v>0</v>
      </c>
      <c r="AF752" s="988">
        <f>$AF$17</f>
        <v>0</v>
      </c>
      <c r="AG752" s="988">
        <f>$AG$17</f>
        <v>0</v>
      </c>
      <c r="AH752" s="989">
        <f t="shared" si="241"/>
        <v>0</v>
      </c>
      <c r="AJ752" s="987">
        <f t="shared" si="236"/>
        <v>0</v>
      </c>
      <c r="AK752" s="988">
        <f>$AK$17</f>
        <v>0</v>
      </c>
      <c r="AL752" s="988">
        <f>$AL$17</f>
        <v>0</v>
      </c>
      <c r="AM752" s="988">
        <f>$AM$17</f>
        <v>0</v>
      </c>
      <c r="AN752" s="989">
        <f t="shared" si="237"/>
        <v>0</v>
      </c>
    </row>
    <row r="753" spans="2:40" ht="14.25" customHeight="1" x14ac:dyDescent="0.2">
      <c r="B753" s="1446"/>
      <c r="C753" s="1001">
        <f>B753</f>
        <v>0</v>
      </c>
      <c r="D753" s="1449"/>
      <c r="E753" s="1407"/>
      <c r="F753" s="1410"/>
      <c r="G753" s="990"/>
      <c r="H753" s="991">
        <v>2022</v>
      </c>
      <c r="I753" s="972"/>
      <c r="J753" s="813">
        <f t="shared" si="238"/>
        <v>0</v>
      </c>
      <c r="K753" s="804"/>
      <c r="L753" s="813">
        <f t="shared" si="245"/>
        <v>0</v>
      </c>
      <c r="M753" s="804"/>
      <c r="N753" s="813">
        <f t="shared" si="235"/>
        <v>0</v>
      </c>
      <c r="O753" s="804"/>
      <c r="P753" s="813">
        <f t="shared" ref="P753:P759" si="247">IFERROR((AJ753*AK753+AD753*AE753)*0.4*0.035*$F$753,0)</f>
        <v>0</v>
      </c>
      <c r="Q753" s="760"/>
      <c r="R753" s="992">
        <f>SUMIFS('E8.a. KKAuf_SAV'!$X$6:$X$2005,'E8.a. KKAuf_SAV'!$B$6:$B$2005,$C753,'E8.a. KKAuf_SAV'!$D$6:$D$2005,$H753)</f>
        <v>0</v>
      </c>
      <c r="S753" s="992">
        <f>SUMIFS('E8.b. KKAuf_WAV'!$N$6:$N$405,'E8.b. KKAuf_WAV'!$B$6:$B$405,$C753,'E8.b. KKAuf_WAV'!$E$6:$E$405,H753)-SUMIFS('E8.b. KKAuf_WAV'!$N$6:$N$405,'E8.b. KKAuf_WAV'!$B$6:$B$405,$C753,'E8.b. KKAuf_WAV'!$C$6:$C$405,"Geschäfts- oder Firmenwert",'E8.b. KKAuf_WAV'!$D$6:$D$405,H753)</f>
        <v>0</v>
      </c>
      <c r="T753" s="974"/>
      <c r="U753" s="992">
        <f>SUMIFS('E8.a. KKAuf_SAV'!$W$6:$W$2005,'E8.a. KKAuf_SAV'!$B$6:$B$2005,$C753,'E8.a. KKAuf_SAV'!$D$6:$D$2005,H753)</f>
        <v>0</v>
      </c>
      <c r="V753" s="992">
        <f>SUMIFS('E8.b. KKAuf_WAV'!$M$6:$M$405,'E8.b. KKAuf_WAV'!$B$6:$B$405,$C753,'E8.b. KKAuf_WAV'!$E$6:$E$405,$H753,'E8.b. KKAuf_WAV'!$C$6:$C$405,"&lt;&gt;"&amp;"geleistete Anzahlungen auf immaterielle Vermögensgegenstände",'E8.b. KKAuf_WAV'!$C$6:$C$405,"&lt;&gt;"&amp;"geleistete Anzahlungen und Anlagen im Bau des Sachanlagevermögens",'E8.b. KKAuf_WAV'!$C$6:$C$405,"&lt;&gt;"&amp;"Geschäfts- oder Firmenwert")</f>
        <v>0</v>
      </c>
      <c r="W753" s="992">
        <f>SUMIFS('E8.b. KKAuf_WAV'!$M$6:$M$405,'E8.b. KKAuf_WAV'!$B$6:$B$405,$C753,'E8.b. KKAuf_WAV'!$E$6:$E$405,Listen!$AA$3,'E8.b. KKAuf_WAV'!$C$6:$C$405,"geleistete Anzahlungen und Anlagen im Bau des Sachanlagevermögens")+ SUMIFS('E8.b. KKAuf_WAV'!$M$6:$M$405,'E8.b. KKAuf_WAV'!$B$6:$B$405,$C753,'E8.b. KKAuf_WAV'!$E$6:$E$405,Listen!$AA$3,'E8.b. KKAuf_WAV'!$C$6:$C$405,"geleistete Anzahlungen auf immaterielle Vermögensgegenstände")</f>
        <v>0</v>
      </c>
      <c r="X753" s="992">
        <f>SUMIFS('E8.c. KKAuf_BKZ_NAB_IZ'!$K$6:$K$405,'E8.c. KKAuf_BKZ_NAB_IZ'!$B$6:$B$405,$C753,'E8.c. KKAuf_BKZ_NAB_IZ'!$C$6:$C$405,$H753)</f>
        <v>0</v>
      </c>
      <c r="Y753" s="992">
        <f>SUMIFS('E8.a. KKAuf_SAV'!$Y$6:$Y$2005,'E8.a. KKAuf_SAV'!$B$6:$B$2005,$C753,'E8.a. KKAuf_SAV'!$D$6:$D$2005,$H753)</f>
        <v>0</v>
      </c>
      <c r="Z753" s="992">
        <f>SUMIFS('E8.b. KKAuf_WAV'!$O$6:$O$405,'E8.b. KKAuf_WAV'!$B$6:$B$405,$C753,'E8.b. KKAuf_WAV'!$E$6:$E$405,$H753,'E8.b. KKAuf_WAV'!$C$6:$C$405,"&lt;&gt;"&amp;"geleistete Anzahlungen auf immaterielle Vermögensgegenstände",'E8.b. KKAuf_WAV'!$C$6:$C$405,"&lt;&gt;"&amp;"geleistete Anzahlungen und Anlagen im Bau des Sachanlagevermögens",'E8.b. KKAuf_WAV'!$C$6:$C$405,"&lt;&gt;"&amp;"Geschäfts- oder Firmenwert")</f>
        <v>0</v>
      </c>
      <c r="AA753" s="992">
        <f>SUMIFS('E8.b. KKAuf_WAV'!$O$6:$O$405,'E8.b. KKAuf_WAV'!$B$6:$B$405,$C753,'E8.b. KKAuf_WAV'!$E$6:$E$405,Listen!$AA$3,'E8.b. KKAuf_WAV'!$C$6:$C$405,"geleistete Anzahlungen und Anlagen im Bau des Sachanlagevermögens")+ SUMIFS('E8.b. KKAuf_WAV'!$O$6:$O$405,'E8.b. KKAuf_WAV'!$B$6:$B$405,$C753,'E8.b. KKAuf_WAV'!$E$6:$E$405,Listen!$AA$3,'E8.b. KKAuf_WAV'!$C$6:$C$405,"geleistete Anzahlungen auf immaterielle Vermögensgegenstände")</f>
        <v>0</v>
      </c>
      <c r="AB753" s="992">
        <f>SUMIFS('E8.c. KKAuf_BKZ_NAB_IZ'!$L$6:$L$405,'E8.c. KKAuf_BKZ_NAB_IZ'!$B$6:$B$405,$C753,'E8.c. KKAuf_BKZ_NAB_IZ'!$C$6:$C$405,$H753)</f>
        <v>0</v>
      </c>
      <c r="AC753" s="974"/>
      <c r="AD753" s="992">
        <f t="shared" si="239"/>
        <v>0</v>
      </c>
      <c r="AE753" s="993">
        <f>$AE$11</f>
        <v>5.0700000000000002E-2</v>
      </c>
      <c r="AF753" s="993">
        <f>$AF$11</f>
        <v>1.7100000000000001E-2</v>
      </c>
      <c r="AG753" s="993">
        <f>$AG$11</f>
        <v>3.0499999999999999E-2</v>
      </c>
      <c r="AH753" s="994">
        <f t="shared" si="241"/>
        <v>0</v>
      </c>
      <c r="AJ753" s="992">
        <f t="shared" si="236"/>
        <v>0</v>
      </c>
      <c r="AK753" s="993">
        <f>$AK$11</f>
        <v>5.0700000000000002E-2</v>
      </c>
      <c r="AL753" s="993">
        <f>$AL$11</f>
        <v>1.7100000000000001E-2</v>
      </c>
      <c r="AM753" s="993">
        <f>$AM$11</f>
        <v>3.0499999999999999E-2</v>
      </c>
      <c r="AN753" s="994">
        <f t="shared" si="237"/>
        <v>0</v>
      </c>
    </row>
    <row r="754" spans="2:40" x14ac:dyDescent="0.2">
      <c r="B754" s="1447"/>
      <c r="C754" s="1002">
        <f>C753</f>
        <v>0</v>
      </c>
      <c r="D754" s="1450"/>
      <c r="E754" s="1408"/>
      <c r="F754" s="1408"/>
      <c r="G754" s="990"/>
      <c r="H754" s="983">
        <v>2023</v>
      </c>
      <c r="I754" s="972"/>
      <c r="J754" s="805">
        <f t="shared" si="238"/>
        <v>0</v>
      </c>
      <c r="K754" s="804"/>
      <c r="L754" s="803">
        <f t="shared" si="245"/>
        <v>0</v>
      </c>
      <c r="M754" s="804"/>
      <c r="N754" s="803">
        <f t="shared" si="235"/>
        <v>0</v>
      </c>
      <c r="O754" s="804"/>
      <c r="P754" s="803">
        <f t="shared" si="247"/>
        <v>0</v>
      </c>
      <c r="Q754" s="760"/>
      <c r="R754" s="980">
        <f>SUMIFS('E8.a. KKAuf_SAV'!$X$6:$X$2005,'E8.a. KKAuf_SAV'!$B$6:$B$2005,$C754,'E8.a. KKAuf_SAV'!$D$6:$D$2005,$H754)</f>
        <v>0</v>
      </c>
      <c r="S754" s="980">
        <f>SUMIFS('E8.b. KKAuf_WAV'!$N$6:$N$405,'E8.b. KKAuf_WAV'!$B$6:$B$405,$C754,'E8.b. KKAuf_WAV'!$E$6:$E$405,H754)-SUMIFS('E8.b. KKAuf_WAV'!$N$6:$N$405,'E8.b. KKAuf_WAV'!$B$6:$B$405,$C754,'E8.b. KKAuf_WAV'!$C$6:$C$405,"Geschäfts- oder Firmenwert",'E8.b. KKAuf_WAV'!$D$6:$D$405,H754)</f>
        <v>0</v>
      </c>
      <c r="T754" s="974"/>
      <c r="U754" s="980">
        <f>SUMIFS('E8.a. KKAuf_SAV'!$W$6:$W$2005,'E8.a. KKAuf_SAV'!$B$6:$B$2005,$C754,'E8.a. KKAuf_SAV'!$D$6:$D$2005,H754)</f>
        <v>0</v>
      </c>
      <c r="V754" s="980">
        <f>SUMIFS('E8.b. KKAuf_WAV'!$M$6:$M$405,'E8.b. KKAuf_WAV'!$B$6:$B$405,$C754,'E8.b. KKAuf_WAV'!$E$6:$E$405,$H754,'E8.b. KKAuf_WAV'!$C$6:$C$405,"&lt;&gt;"&amp;"geleistete Anzahlungen auf immaterielle Vermögensgegenstände",'E8.b. KKAuf_WAV'!$C$6:$C$405,"&lt;&gt;"&amp;"geleistete Anzahlungen und Anlagen im Bau des Sachanlagevermögens",'E8.b. KKAuf_WAV'!$C$6:$C$405,"&lt;&gt;"&amp;"Geschäfts- oder Firmenwert")</f>
        <v>0</v>
      </c>
      <c r="W754" s="980"/>
      <c r="X754" s="980">
        <f>SUMIFS('E8.c. KKAuf_BKZ_NAB_IZ'!$K$6:$K$405,'E8.c. KKAuf_BKZ_NAB_IZ'!$B$6:$B$405,$C754,'E8.c. KKAuf_BKZ_NAB_IZ'!$C$6:$C$405,$H754)</f>
        <v>0</v>
      </c>
      <c r="Y754" s="980">
        <f>SUMIFS('E8.a. KKAuf_SAV'!$Y$6:$Y$2005,'E8.a. KKAuf_SAV'!$B$6:$B$2005,$C754,'E8.a. KKAuf_SAV'!$D$6:$D$2005,$H754)</f>
        <v>0</v>
      </c>
      <c r="Z754" s="980">
        <f>SUMIFS('E8.b. KKAuf_WAV'!$O$6:$O$405,'E8.b. KKAuf_WAV'!$B$6:$B$405,$C754,'E8.b. KKAuf_WAV'!$E$6:$E$405,$H754,'E8.b. KKAuf_WAV'!$C$6:$C$405,"&lt;&gt;"&amp;"geleistete Anzahlungen auf immaterielle Vermögensgegenstände",'E8.b. KKAuf_WAV'!$C$6:$C$405,"&lt;&gt;"&amp;"geleistete Anzahlungen und Anlagen im Bau des Sachanlagevermögens",'E8.b. KKAuf_WAV'!$C$6:$C$405,"&lt;&gt;"&amp;"Geschäfts- oder Firmenwert")</f>
        <v>0</v>
      </c>
      <c r="AA754" s="980"/>
      <c r="AB754" s="980">
        <f>SUMIFS('E8.c. KKAuf_BKZ_NAB_IZ'!$L$6:$L$405,'E8.c. KKAuf_BKZ_NAB_IZ'!$B$6:$B$405,$C754,'E8.c. KKAuf_BKZ_NAB_IZ'!$C$6:$C$405,$H754)</f>
        <v>0</v>
      </c>
      <c r="AC754" s="974"/>
      <c r="AD754" s="980">
        <f t="shared" si="239"/>
        <v>0</v>
      </c>
      <c r="AE754" s="984">
        <f>$AE$12</f>
        <v>5.0700000000000002E-2</v>
      </c>
      <c r="AF754" s="984">
        <f>$AF$12</f>
        <v>1.7100000000000001E-2</v>
      </c>
      <c r="AG754" s="984">
        <f>$AG$12</f>
        <v>3.0499999999999999E-2</v>
      </c>
      <c r="AH754" s="982">
        <f t="shared" si="241"/>
        <v>0</v>
      </c>
      <c r="AJ754" s="980"/>
      <c r="AK754" s="984">
        <f>$AK$12</f>
        <v>5.0700000000000002E-2</v>
      </c>
      <c r="AL754" s="984">
        <f>$AL$12</f>
        <v>1.7100000000000001E-2</v>
      </c>
      <c r="AM754" s="984">
        <f>$AM$12</f>
        <v>3.0499999999999999E-2</v>
      </c>
      <c r="AN754" s="982">
        <f t="shared" si="237"/>
        <v>0</v>
      </c>
    </row>
    <row r="755" spans="2:40" x14ac:dyDescent="0.2">
      <c r="B755" s="1447"/>
      <c r="C755" s="1002">
        <f>C753</f>
        <v>0</v>
      </c>
      <c r="D755" s="1450"/>
      <c r="E755" s="1408"/>
      <c r="F755" s="1408"/>
      <c r="G755" s="990"/>
      <c r="H755" s="983">
        <v>2024</v>
      </c>
      <c r="I755" s="972"/>
      <c r="J755" s="803">
        <f t="shared" si="238"/>
        <v>0</v>
      </c>
      <c r="K755" s="804"/>
      <c r="L755" s="803">
        <f t="shared" si="245"/>
        <v>0</v>
      </c>
      <c r="M755" s="804"/>
      <c r="N755" s="803">
        <f t="shared" si="235"/>
        <v>0</v>
      </c>
      <c r="O755" s="804"/>
      <c r="P755" s="803">
        <f t="shared" si="247"/>
        <v>0</v>
      </c>
      <c r="Q755" s="760"/>
      <c r="R755" s="980">
        <f>SUMIFS('E8.a. KKAuf_SAV'!$X$6:$X$2005,'E8.a. KKAuf_SAV'!$B$6:$B$2005,$C755,'E8.a. KKAuf_SAV'!$D$6:$D$2005,$H755)</f>
        <v>0</v>
      </c>
      <c r="S755" s="980">
        <f>SUMIFS('E8.b. KKAuf_WAV'!$N$6:$N$405,'E8.b. KKAuf_WAV'!$B$6:$B$405,$C755,'E8.b. KKAuf_WAV'!$E$6:$E$405,H755)-SUMIFS('E8.b. KKAuf_WAV'!$N$6:$N$405,'E8.b. KKAuf_WAV'!$B$6:$B$405,$C755,'E8.b. KKAuf_WAV'!$C$6:$C$405,"Geschäfts- oder Firmenwert",'E8.b. KKAuf_WAV'!$D$6:$D$405,H755)</f>
        <v>0</v>
      </c>
      <c r="T755" s="974"/>
      <c r="U755" s="980">
        <f>SUMIFS('E8.a. KKAuf_SAV'!$W$6:$W$2005,'E8.a. KKAuf_SAV'!$B$6:$B$2005,$C755,'E8.a. KKAuf_SAV'!$D$6:$D$2005,H755)</f>
        <v>0</v>
      </c>
      <c r="V755" s="980">
        <f>SUMIFS('E8.b. KKAuf_WAV'!$M$6:$M$405,'E8.b. KKAuf_WAV'!$B$6:$B$405,$C755,'E8.b. KKAuf_WAV'!$E$6:$E$405,$H755,'E8.b. KKAuf_WAV'!$C$6:$C$405,"&lt;&gt;"&amp;"geleistete Anzahlungen auf immaterielle Vermögensgegenstände",'E8.b. KKAuf_WAV'!$C$6:$C$405,"&lt;&gt;"&amp;"geleistete Anzahlungen und Anlagen im Bau des Sachanlagevermögens",'E8.b. KKAuf_WAV'!$C$6:$C$405,"&lt;&gt;"&amp;"Geschäfts- oder Firmenwert")</f>
        <v>0</v>
      </c>
      <c r="W755" s="980">
        <f>SUMIFS('E8.b. KKAuf_WAV'!$M$6:$M$405,'E8.b. KKAuf_WAV'!$B$6:$B$405,$C755,'E8.b. KKAuf_WAV'!$E$6:$E$405,H755,'E8.b. KKAuf_WAV'!$C$6:$C$405,"geleistete Anzahlungen und Anlagen im Bau des Sachanlagevermögens")+ SUMIFS('E8.b. KKAuf_WAV'!$M$6:$M$405,'E8.b. KKAuf_WAV'!$B$6:$B$405,$C755,'E8.b. KKAuf_WAV'!$E$6:$E$405,H755,'E8.b. KKAuf_WAV'!$C$6:$C$405,"geleistete Anzahlungen auf immaterielle Vermögensgegenstände")</f>
        <v>0</v>
      </c>
      <c r="X755" s="980">
        <f>SUMIFS('E8.c. KKAuf_BKZ_NAB_IZ'!$K$6:$K$405,'E8.c. KKAuf_BKZ_NAB_IZ'!$B$6:$B$405,$C755,'E8.c. KKAuf_BKZ_NAB_IZ'!$C$6:$C$405,$H755)</f>
        <v>0</v>
      </c>
      <c r="Y755" s="980">
        <f>SUMIFS('E8.a. KKAuf_SAV'!$Y$6:$Y$2005,'E8.a. KKAuf_SAV'!$B$6:$B$2005,$C755,'E8.a. KKAuf_SAV'!$D$6:$D$2005,$H755)</f>
        <v>0</v>
      </c>
      <c r="Z755" s="980">
        <f>SUMIFS('E8.b. KKAuf_WAV'!$O$6:$O$405,'E8.b. KKAuf_WAV'!$B$6:$B$405,$C755,'E8.b. KKAuf_WAV'!$E$6:$E$405,$H755,'E8.b. KKAuf_WAV'!$C$6:$C$405,"&lt;&gt;"&amp;"geleistete Anzahlungen auf immaterielle Vermögensgegenstände",'E8.b. KKAuf_WAV'!$C$6:$C$405,"&lt;&gt;"&amp;"geleistete Anzahlungen und Anlagen im Bau des Sachanlagevermögens",'E8.b. KKAuf_WAV'!$C$6:$C$405,"&lt;&gt;"&amp;"Geschäfts- oder Firmenwert")</f>
        <v>0</v>
      </c>
      <c r="AA755" s="980">
        <f>SUMIFS('E8.b. KKAuf_WAV'!$O$6:$O$405,'E8.b. KKAuf_WAV'!$B$6:$B$405,$C755,'E8.b. KKAuf_WAV'!$E$6:$E$405,H755,'E8.b. KKAuf_WAV'!$C$6:$C$405,"geleistete Anzahlungen und Anlagen im Bau des Sachanlagevermögens")+ SUMIFS('E8.b. KKAuf_WAV'!$O$6:$O$405,'E8.b. KKAuf_WAV'!$B$6:$B$405,$C755,'E8.b. KKAuf_WAV'!$E$6:$E$405,H755,'E8.b. KKAuf_WAV'!$C$6:$C$405,"geleistete Anzahlungen auf immaterielle Vermögensgegenstände")</f>
        <v>0</v>
      </c>
      <c r="AB755" s="980">
        <f>SUMIFS('E8.c. KKAuf_BKZ_NAB_IZ'!$L$6:$L$405,'E8.c. KKAuf_BKZ_NAB_IZ'!$B$6:$B$405,$C755,'E8.c. KKAuf_BKZ_NAB_IZ'!$C$6:$C$405,$H755)</f>
        <v>0</v>
      </c>
      <c r="AC755" s="974"/>
      <c r="AD755" s="980">
        <f t="shared" si="239"/>
        <v>0</v>
      </c>
      <c r="AE755" s="984">
        <f>$AE$13</f>
        <v>6.93E-2</v>
      </c>
      <c r="AF755" s="984">
        <f>$AF$13</f>
        <v>3.8699999999999998E-2</v>
      </c>
      <c r="AG755" s="984">
        <f>$AG$13</f>
        <v>5.0900000000000001E-2</v>
      </c>
      <c r="AH755" s="982">
        <f t="shared" si="241"/>
        <v>0</v>
      </c>
      <c r="AJ755" s="980">
        <f t="shared" si="236"/>
        <v>0</v>
      </c>
      <c r="AK755" s="984">
        <f>$AK$13</f>
        <v>7.0099999999999996E-2</v>
      </c>
      <c r="AL755" s="984">
        <f>$AL$13</f>
        <v>3.6600000000000001E-2</v>
      </c>
      <c r="AM755" s="984">
        <f>$AM$13</f>
        <v>0.05</v>
      </c>
      <c r="AN755" s="982">
        <f t="shared" si="237"/>
        <v>0</v>
      </c>
    </row>
    <row r="756" spans="2:40" ht="15" thickBot="1" x14ac:dyDescent="0.25">
      <c r="B756" s="1447"/>
      <c r="C756" s="1002">
        <f>C753</f>
        <v>0</v>
      </c>
      <c r="D756" s="1450"/>
      <c r="E756" s="1408"/>
      <c r="F756" s="1408"/>
      <c r="G756" s="990"/>
      <c r="H756" s="983">
        <v>2025</v>
      </c>
      <c r="I756" s="972"/>
      <c r="J756" s="803">
        <f t="shared" si="238"/>
        <v>0</v>
      </c>
      <c r="K756" s="804"/>
      <c r="L756" s="803">
        <f t="shared" si="245"/>
        <v>0</v>
      </c>
      <c r="M756" s="804"/>
      <c r="N756" s="803">
        <f t="shared" si="235"/>
        <v>0</v>
      </c>
      <c r="O756" s="804"/>
      <c r="P756" s="803">
        <f t="shared" si="247"/>
        <v>0</v>
      </c>
      <c r="Q756" s="760"/>
      <c r="R756" s="980">
        <f>SUMIFS('E8.a. KKAuf_SAV'!$X$6:$X$2005,'E8.a. KKAuf_SAV'!$B$6:$B$2005,$C756,'E8.a. KKAuf_SAV'!$D$6:$D$2005,$H756)</f>
        <v>0</v>
      </c>
      <c r="S756" s="980">
        <f>SUMIFS('E8.b. KKAuf_WAV'!$N$6:$N$405,'E8.b. KKAuf_WAV'!$B$6:$B$405,$C756,'E8.b. KKAuf_WAV'!$E$6:$E$405,H756)-SUMIFS('E8.b. KKAuf_WAV'!$N$6:$N$405,'E8.b. KKAuf_WAV'!$B$6:$B$405,$C756,'E8.b. KKAuf_WAV'!$C$6:$C$405,"Geschäfts- oder Firmenwert",'E8.b. KKAuf_WAV'!$D$6:$D$405,H756)</f>
        <v>0</v>
      </c>
      <c r="T756" s="974"/>
      <c r="U756" s="980">
        <f>SUMIFS('E8.a. KKAuf_SAV'!$W$6:$W$2005,'E8.a. KKAuf_SAV'!$B$6:$B$2005,$C756,'E8.a. KKAuf_SAV'!$D$6:$D$2005,H756)</f>
        <v>0</v>
      </c>
      <c r="V756" s="980">
        <f>SUMIFS('E8.b. KKAuf_WAV'!$M$6:$M$405,'E8.b. KKAuf_WAV'!$B$6:$B$405,$C756,'E8.b. KKAuf_WAV'!$E$6:$E$405,$H756,'E8.b. KKAuf_WAV'!$C$6:$C$405,"&lt;&gt;"&amp;"geleistete Anzahlungen auf immaterielle Vermögensgegenstände",'E8.b. KKAuf_WAV'!$C$6:$C$405,"&lt;&gt;"&amp;"geleistete Anzahlungen und Anlagen im Bau des Sachanlagevermögens",'E8.b. KKAuf_WAV'!$C$6:$C$405,"&lt;&gt;"&amp;"Geschäfts- oder Firmenwert")</f>
        <v>0</v>
      </c>
      <c r="W756" s="980">
        <f>SUMIFS('E8.b. KKAuf_WAV'!$M$6:$M$405,'E8.b. KKAuf_WAV'!$B$6:$B$405,$C756,'E8.b. KKAuf_WAV'!$E$6:$E$405,H756,'E8.b. KKAuf_WAV'!$C$6:$C$405,"geleistete Anzahlungen und Anlagen im Bau des Sachanlagevermögens")+ SUMIFS('E8.b. KKAuf_WAV'!$M$6:$M$405,'E8.b. KKAuf_WAV'!$B$6:$B$405,$C756,'E8.b. KKAuf_WAV'!$E$6:$E$405,H756,'E8.b. KKAuf_WAV'!$C$6:$C$405,"geleistete Anzahlungen auf immaterielle Vermögensgegenstände")</f>
        <v>0</v>
      </c>
      <c r="X756" s="980">
        <f>SUMIFS('E8.c. KKAuf_BKZ_NAB_IZ'!$K$6:$K$405,'E8.c. KKAuf_BKZ_NAB_IZ'!$B$6:$B$405,$C756,'E8.c. KKAuf_BKZ_NAB_IZ'!$C$6:$C$405,$H756)</f>
        <v>0</v>
      </c>
      <c r="Y756" s="980">
        <f>SUMIFS('E8.a. KKAuf_SAV'!$Y$6:$Y$2005,'E8.a. KKAuf_SAV'!$B$6:$B$2005,$C756,'E8.a. KKAuf_SAV'!$D$6:$D$2005,$H756)</f>
        <v>0</v>
      </c>
      <c r="Z756" s="980">
        <f>SUMIFS('E8.b. KKAuf_WAV'!$O$6:$O$405,'E8.b. KKAuf_WAV'!$B$6:$B$405,$C756,'E8.b. KKAuf_WAV'!$E$6:$E$405,$H756,'E8.b. KKAuf_WAV'!$C$6:$C$405,"&lt;&gt;"&amp;"geleistete Anzahlungen auf immaterielle Vermögensgegenstände",'E8.b. KKAuf_WAV'!$C$6:$C$405,"&lt;&gt;"&amp;"geleistete Anzahlungen und Anlagen im Bau des Sachanlagevermögens",'E8.b. KKAuf_WAV'!$C$6:$C$405,"&lt;&gt;"&amp;"Geschäfts- oder Firmenwert")</f>
        <v>0</v>
      </c>
      <c r="AA756" s="980">
        <f>SUMIFS('E8.b. KKAuf_WAV'!$O$6:$O$405,'E8.b. KKAuf_WAV'!$B$6:$B$405,$C756,'E8.b. KKAuf_WAV'!$E$6:$E$405,H756,'E8.b. KKAuf_WAV'!$C$6:$C$405,"geleistete Anzahlungen und Anlagen im Bau des Sachanlagevermögens")+ SUMIFS('E8.b. KKAuf_WAV'!$O$6:$O$405,'E8.b. KKAuf_WAV'!$B$6:$B$405,$C756,'E8.b. KKAuf_WAV'!$E$6:$E$405,H756,'E8.b. KKAuf_WAV'!$C$6:$C$405,"geleistete Anzahlungen auf immaterielle Vermögensgegenstände")</f>
        <v>0</v>
      </c>
      <c r="AB756" s="980">
        <f>SUMIFS('E8.c. KKAuf_BKZ_NAB_IZ'!$L$6:$L$405,'E8.c. KKAuf_BKZ_NAB_IZ'!$B$6:$B$405,$C756,'E8.c. KKAuf_BKZ_NAB_IZ'!$C$6:$C$405,$H756)</f>
        <v>0</v>
      </c>
      <c r="AC756" s="974"/>
      <c r="AD756" s="980">
        <f t="shared" si="239"/>
        <v>0</v>
      </c>
      <c r="AE756" s="984">
        <f>$AE$14</f>
        <v>7.0099999999999996E-2</v>
      </c>
      <c r="AF756" s="984">
        <f>$AF$14</f>
        <v>3.6600000000000001E-2</v>
      </c>
      <c r="AG756" s="984">
        <f>$AG$14</f>
        <v>0.05</v>
      </c>
      <c r="AH756" s="982">
        <f t="shared" si="241"/>
        <v>0</v>
      </c>
      <c r="AJ756" s="980">
        <f t="shared" si="236"/>
        <v>0</v>
      </c>
      <c r="AK756" s="984">
        <f>$AK$14</f>
        <v>7.0099999999999996E-2</v>
      </c>
      <c r="AL756" s="984">
        <f>$AL$14</f>
        <v>3.6600000000000001E-2</v>
      </c>
      <c r="AM756" s="984">
        <f>$AM$14</f>
        <v>0.05</v>
      </c>
      <c r="AN756" s="982">
        <f t="shared" si="237"/>
        <v>0</v>
      </c>
    </row>
    <row r="757" spans="2:40" ht="15" hidden="1" thickBot="1" x14ac:dyDescent="0.25">
      <c r="B757" s="1447"/>
      <c r="C757" s="1002">
        <f>C753</f>
        <v>0</v>
      </c>
      <c r="D757" s="1450"/>
      <c r="E757" s="1408"/>
      <c r="F757" s="1408"/>
      <c r="G757" s="990"/>
      <c r="H757" s="983">
        <v>2026</v>
      </c>
      <c r="I757" s="972"/>
      <c r="J757" s="803">
        <f t="shared" si="238"/>
        <v>0</v>
      </c>
      <c r="K757" s="804"/>
      <c r="L757" s="803">
        <f t="shared" si="245"/>
        <v>0</v>
      </c>
      <c r="M757" s="804"/>
      <c r="N757" s="803">
        <f t="shared" si="235"/>
        <v>0</v>
      </c>
      <c r="O757" s="804"/>
      <c r="P757" s="803">
        <f t="shared" si="247"/>
        <v>0</v>
      </c>
      <c r="Q757" s="760"/>
      <c r="R757" s="980">
        <f>SUMIFS('E8.a. KKAuf_SAV'!$X$6:$X$2005,'E8.a. KKAuf_SAV'!$B$6:$B$2005,$C757,'E8.a. KKAuf_SAV'!$D$6:$D$2005,$H757)</f>
        <v>0</v>
      </c>
      <c r="S757" s="980">
        <f>SUMIFS('E8.b. KKAuf_WAV'!$N$6:$N$405,'E8.b. KKAuf_WAV'!$B$6:$B$405,$C757,'E8.b. KKAuf_WAV'!$E$6:$E$405,H757)-SUMIFS('E8.b. KKAuf_WAV'!$N$6:$N$405,'E8.b. KKAuf_WAV'!$B$6:$B$405,$C757,'E8.b. KKAuf_WAV'!$C$6:$C$405,"Geschäfts- oder Firmenwert",'E8.b. KKAuf_WAV'!$D$6:$D$405,H757)</f>
        <v>0</v>
      </c>
      <c r="T757" s="974"/>
      <c r="U757" s="980">
        <f>SUMIFS('E8.a. KKAuf_SAV'!$W$6:$W$2005,'E8.a. KKAuf_SAV'!$B$6:$B$2005,$C757,'E8.a. KKAuf_SAV'!$D$6:$D$2005,H757)</f>
        <v>0</v>
      </c>
      <c r="V757" s="980">
        <f>SUMIFS('E8.b. KKAuf_WAV'!$M$6:$M$405,'E8.b. KKAuf_WAV'!$B$6:$B$405,$C757,'E8.b. KKAuf_WAV'!$E$6:$E$405,$H757,'E8.b. KKAuf_WAV'!$C$6:$C$405,"&lt;&gt;"&amp;"geleistete Anzahlungen auf immaterielle Vermögensgegenstände",'E8.b. KKAuf_WAV'!$C$6:$C$405,"&lt;&gt;"&amp;"geleistete Anzahlungen und Anlagen im Bau des Sachanlagevermögens",'E8.b. KKAuf_WAV'!$C$6:$C$405,"&lt;&gt;"&amp;"Geschäfts- oder Firmenwert")</f>
        <v>0</v>
      </c>
      <c r="W757" s="980">
        <f>SUMIFS('E8.b. KKAuf_WAV'!$M$6:$M$405,'E8.b. KKAuf_WAV'!$B$6:$B$405,$C757,'E8.b. KKAuf_WAV'!$E$6:$E$405,H757,'E8.b. KKAuf_WAV'!$C$6:$C$405,"geleistete Anzahlungen und Anlagen im Bau des Sachanlagevermögens")+ SUMIFS('E8.b. KKAuf_WAV'!$M$6:$M$405,'E8.b. KKAuf_WAV'!$B$6:$B$405,$C757,'E8.b. KKAuf_WAV'!$E$6:$E$405,H757,'E8.b. KKAuf_WAV'!$C$6:$C$405,"geleistete Anzahlungen auf immaterielle Vermögensgegenstände")</f>
        <v>0</v>
      </c>
      <c r="X757" s="980">
        <f>SUMIFS('E8.c. KKAuf_BKZ_NAB_IZ'!$K$6:$K$405,'E8.c. KKAuf_BKZ_NAB_IZ'!$B$6:$B$405,$C757,'E8.c. KKAuf_BKZ_NAB_IZ'!$C$6:$C$405,$H757)</f>
        <v>0</v>
      </c>
      <c r="Y757" s="980">
        <f>SUMIFS('E8.a. KKAuf_SAV'!$Y$6:$Y$2005,'E8.a. KKAuf_SAV'!$B$6:$B$2005,$C757,'E8.a. KKAuf_SAV'!$D$6:$D$2005,$H757)</f>
        <v>0</v>
      </c>
      <c r="Z757" s="980">
        <f>SUMIFS('E8.b. KKAuf_WAV'!$O$6:$O$405,'E8.b. KKAuf_WAV'!$B$6:$B$405,$C757,'E8.b. KKAuf_WAV'!$E$6:$E$405,$H757,'E8.b. KKAuf_WAV'!$C$6:$C$405,"&lt;&gt;"&amp;"geleistete Anzahlungen auf immaterielle Vermögensgegenstände",'E8.b. KKAuf_WAV'!$C$6:$C$405,"&lt;&gt;"&amp;"geleistete Anzahlungen und Anlagen im Bau des Sachanlagevermögens",'E8.b. KKAuf_WAV'!$C$6:$C$405,"&lt;&gt;"&amp;"Geschäfts- oder Firmenwert")</f>
        <v>0</v>
      </c>
      <c r="AA757" s="980">
        <f>SUMIFS('E8.b. KKAuf_WAV'!$O$6:$O$405,'E8.b. KKAuf_WAV'!$B$6:$B$405,$C757,'E8.b. KKAuf_WAV'!$E$6:$E$405,H757,'E8.b. KKAuf_WAV'!$C$6:$C$405,"geleistete Anzahlungen und Anlagen im Bau des Sachanlagevermögens")+ SUMIFS('E8.b. KKAuf_WAV'!$O$6:$O$405,'E8.b. KKAuf_WAV'!$B$6:$B$405,$C757,'E8.b. KKAuf_WAV'!$E$6:$E$405,H757,'E8.b. KKAuf_WAV'!$C$6:$C$405,"geleistete Anzahlungen auf immaterielle Vermögensgegenstände")</f>
        <v>0</v>
      </c>
      <c r="AB757" s="980">
        <f>SUMIFS('E8.c. KKAuf_BKZ_NAB_IZ'!$L$6:$L$405,'E8.c. KKAuf_BKZ_NAB_IZ'!$B$6:$B$405,$C757,'E8.c. KKAuf_BKZ_NAB_IZ'!$C$6:$C$405,$H757)</f>
        <v>0</v>
      </c>
      <c r="AC757" s="974"/>
      <c r="AD757" s="980">
        <f t="shared" si="239"/>
        <v>0</v>
      </c>
      <c r="AE757" s="984">
        <f>$AE$15</f>
        <v>0</v>
      </c>
      <c r="AF757" s="984">
        <f>$AF$15</f>
        <v>0</v>
      </c>
      <c r="AG757" s="984">
        <f>$AG$15</f>
        <v>0</v>
      </c>
      <c r="AH757" s="982">
        <f t="shared" si="241"/>
        <v>0</v>
      </c>
      <c r="AJ757" s="980">
        <f t="shared" si="236"/>
        <v>0</v>
      </c>
      <c r="AK757" s="984">
        <f>$AK$15</f>
        <v>0</v>
      </c>
      <c r="AL757" s="984">
        <f>$AL$15</f>
        <v>0</v>
      </c>
      <c r="AM757" s="984">
        <f>$AM$15</f>
        <v>0</v>
      </c>
      <c r="AN757" s="982">
        <f t="shared" si="237"/>
        <v>0</v>
      </c>
    </row>
    <row r="758" spans="2:40" ht="15" hidden="1" thickBot="1" x14ac:dyDescent="0.25">
      <c r="B758" s="1447"/>
      <c r="C758" s="1002">
        <f>C753</f>
        <v>0</v>
      </c>
      <c r="D758" s="1450"/>
      <c r="E758" s="1408"/>
      <c r="F758" s="1408"/>
      <c r="G758" s="990"/>
      <c r="H758" s="983">
        <v>2027</v>
      </c>
      <c r="I758" s="972"/>
      <c r="J758" s="803">
        <f t="shared" si="238"/>
        <v>0</v>
      </c>
      <c r="K758" s="804"/>
      <c r="L758" s="803">
        <f t="shared" si="245"/>
        <v>0</v>
      </c>
      <c r="M758" s="804"/>
      <c r="N758" s="803">
        <f t="shared" si="235"/>
        <v>0</v>
      </c>
      <c r="O758" s="804"/>
      <c r="P758" s="803">
        <f t="shared" si="247"/>
        <v>0</v>
      </c>
      <c r="Q758" s="760"/>
      <c r="R758" s="980">
        <f>SUMIFS('E8.a. KKAuf_SAV'!$X$6:$X$2005,'E8.a. KKAuf_SAV'!$B$6:$B$2005,$C758,'E8.a. KKAuf_SAV'!$D$6:$D$2005,$H758)</f>
        <v>0</v>
      </c>
      <c r="S758" s="980">
        <f>SUMIFS('E8.b. KKAuf_WAV'!$N$6:$N$405,'E8.b. KKAuf_WAV'!$B$6:$B$405,$C758,'E8.b. KKAuf_WAV'!$E$6:$E$405,H758)-SUMIFS('E8.b. KKAuf_WAV'!$N$6:$N$405,'E8.b. KKAuf_WAV'!$B$6:$B$405,$C758,'E8.b. KKAuf_WAV'!$C$6:$C$405,"Geschäfts- oder Firmenwert",'E8.b. KKAuf_WAV'!$D$6:$D$405,H758)</f>
        <v>0</v>
      </c>
      <c r="T758" s="974"/>
      <c r="U758" s="980">
        <f>SUMIFS('E8.a. KKAuf_SAV'!$W$6:$W$2005,'E8.a. KKAuf_SAV'!$B$6:$B$2005,$C758,'E8.a. KKAuf_SAV'!$D$6:$D$2005,H758)</f>
        <v>0</v>
      </c>
      <c r="V758" s="980">
        <f>SUMIFS('E8.b. KKAuf_WAV'!$M$6:$M$405,'E8.b. KKAuf_WAV'!$B$6:$B$405,$C758,'E8.b. KKAuf_WAV'!$E$6:$E$405,$H758,'E8.b. KKAuf_WAV'!$C$6:$C$405,"&lt;&gt;"&amp;"geleistete Anzahlungen auf immaterielle Vermögensgegenstände",'E8.b. KKAuf_WAV'!$C$6:$C$405,"&lt;&gt;"&amp;"geleistete Anzahlungen und Anlagen im Bau des Sachanlagevermögens",'E8.b. KKAuf_WAV'!$C$6:$C$405,"&lt;&gt;"&amp;"Geschäfts- oder Firmenwert")</f>
        <v>0</v>
      </c>
      <c r="W758" s="980">
        <f>SUMIFS('E8.b. KKAuf_WAV'!$M$6:$M$405,'E8.b. KKAuf_WAV'!$B$6:$B$405,$C758,'E8.b. KKAuf_WAV'!$E$6:$E$405,H758,'E8.b. KKAuf_WAV'!$C$6:$C$405,"geleistete Anzahlungen und Anlagen im Bau des Sachanlagevermögens")+ SUMIFS('E8.b. KKAuf_WAV'!$M$6:$M$405,'E8.b. KKAuf_WAV'!$B$6:$B$405,$C758,'E8.b. KKAuf_WAV'!$E$6:$E$405,H758,'E8.b. KKAuf_WAV'!$C$6:$C$405,"geleistete Anzahlungen auf immaterielle Vermögensgegenstände")</f>
        <v>0</v>
      </c>
      <c r="X758" s="980">
        <f>SUMIFS('E8.c. KKAuf_BKZ_NAB_IZ'!$K$6:$K$405,'E8.c. KKAuf_BKZ_NAB_IZ'!$B$6:$B$405,$C758,'E8.c. KKAuf_BKZ_NAB_IZ'!$C$6:$C$405,$H758)</f>
        <v>0</v>
      </c>
      <c r="Y758" s="980">
        <f>SUMIFS('E8.a. KKAuf_SAV'!$Y$6:$Y$2005,'E8.a. KKAuf_SAV'!$B$6:$B$2005,$C758,'E8.a. KKAuf_SAV'!$D$6:$D$2005,$H758)</f>
        <v>0</v>
      </c>
      <c r="Z758" s="980">
        <f>SUMIFS('E8.b. KKAuf_WAV'!$O$6:$O$405,'E8.b. KKAuf_WAV'!$B$6:$B$405,$C758,'E8.b. KKAuf_WAV'!$E$6:$E$405,$H758,'E8.b. KKAuf_WAV'!$C$6:$C$405,"&lt;&gt;"&amp;"geleistete Anzahlungen auf immaterielle Vermögensgegenstände",'E8.b. KKAuf_WAV'!$C$6:$C$405,"&lt;&gt;"&amp;"geleistete Anzahlungen und Anlagen im Bau des Sachanlagevermögens",'E8.b. KKAuf_WAV'!$C$6:$C$405,"&lt;&gt;"&amp;"Geschäfts- oder Firmenwert")</f>
        <v>0</v>
      </c>
      <c r="AA758" s="980">
        <f>SUMIFS('E8.b. KKAuf_WAV'!$O$6:$O$405,'E8.b. KKAuf_WAV'!$B$6:$B$405,$C758,'E8.b. KKAuf_WAV'!$E$6:$E$405,H758,'E8.b. KKAuf_WAV'!$C$6:$C$405,"geleistete Anzahlungen und Anlagen im Bau des Sachanlagevermögens")+ SUMIFS('E8.b. KKAuf_WAV'!$O$6:$O$405,'E8.b. KKAuf_WAV'!$B$6:$B$405,$C758,'E8.b. KKAuf_WAV'!$E$6:$E$405,H758,'E8.b. KKAuf_WAV'!$C$6:$C$405,"geleistete Anzahlungen auf immaterielle Vermögensgegenstände")</f>
        <v>0</v>
      </c>
      <c r="AB758" s="980">
        <f>SUMIFS('E8.c. KKAuf_BKZ_NAB_IZ'!$L$6:$L$405,'E8.c. KKAuf_BKZ_NAB_IZ'!$B$6:$B$405,$C758,'E8.c. KKAuf_BKZ_NAB_IZ'!$C$6:$C$405,$H758)</f>
        <v>0</v>
      </c>
      <c r="AC758" s="974"/>
      <c r="AD758" s="980">
        <f t="shared" si="239"/>
        <v>0</v>
      </c>
      <c r="AE758" s="984">
        <f>$AE$16</f>
        <v>0</v>
      </c>
      <c r="AF758" s="984">
        <f>$AF$16</f>
        <v>0</v>
      </c>
      <c r="AG758" s="984">
        <f>$AG$16</f>
        <v>0</v>
      </c>
      <c r="AH758" s="982">
        <f t="shared" si="241"/>
        <v>0</v>
      </c>
      <c r="AJ758" s="980">
        <f t="shared" si="236"/>
        <v>0</v>
      </c>
      <c r="AK758" s="984">
        <f>$AK$16</f>
        <v>0</v>
      </c>
      <c r="AL758" s="984">
        <f>$AL$16</f>
        <v>0</v>
      </c>
      <c r="AM758" s="984">
        <f>$AM$16</f>
        <v>0</v>
      </c>
      <c r="AN758" s="982">
        <f t="shared" si="237"/>
        <v>0</v>
      </c>
    </row>
    <row r="759" spans="2:40" ht="15" hidden="1" thickBot="1" x14ac:dyDescent="0.25">
      <c r="B759" s="1448"/>
      <c r="C759" s="1003">
        <f>C753</f>
        <v>0</v>
      </c>
      <c r="D759" s="1451"/>
      <c r="E759" s="1409"/>
      <c r="F759" s="1409"/>
      <c r="G759" s="970"/>
      <c r="H759" s="986">
        <v>2028</v>
      </c>
      <c r="I759" s="972"/>
      <c r="J759" s="815">
        <f t="shared" si="238"/>
        <v>0</v>
      </c>
      <c r="K759" s="804"/>
      <c r="L759" s="814">
        <f t="shared" si="245"/>
        <v>0</v>
      </c>
      <c r="M759" s="804"/>
      <c r="N759" s="814">
        <f t="shared" si="235"/>
        <v>0</v>
      </c>
      <c r="O759" s="804"/>
      <c r="P759" s="814">
        <f t="shared" si="247"/>
        <v>0</v>
      </c>
      <c r="Q759" s="760"/>
      <c r="R759" s="987">
        <f>SUMIFS('E8.a. KKAuf_SAV'!$X$6:$X$2005,'E8.a. KKAuf_SAV'!$B$6:$B$2005,$C759,'E8.a. KKAuf_SAV'!$D$6:$D$2005,$H759)</f>
        <v>0</v>
      </c>
      <c r="S759" s="987">
        <f>SUMIFS('E8.b. KKAuf_WAV'!$N$6:$N$405,'E8.b. KKAuf_WAV'!$B$6:$B$405,$C759,'E8.b. KKAuf_WAV'!$E$6:$E$405,H759)-SUMIFS('E8.b. KKAuf_WAV'!$N$6:$N$405,'E8.b. KKAuf_WAV'!$B$6:$B$405,$C759,'E8.b. KKAuf_WAV'!$C$6:$C$405,"Geschäfts- oder Firmenwert",'E8.b. KKAuf_WAV'!$D$6:$D$405,H759)</f>
        <v>0</v>
      </c>
      <c r="T759" s="974"/>
      <c r="U759" s="987">
        <f>SUMIFS('E8.a. KKAuf_SAV'!$W$6:$W$2005,'E8.a. KKAuf_SAV'!$B$6:$B$2005,$C759,'E8.a. KKAuf_SAV'!$D$6:$D$2005,H759)</f>
        <v>0</v>
      </c>
      <c r="V759" s="987">
        <f>SUMIFS('E8.b. KKAuf_WAV'!$M$6:$M$405,'E8.b. KKAuf_WAV'!$B$6:$B$405,$C759,'E8.b. KKAuf_WAV'!$E$6:$E$405,$H759,'E8.b. KKAuf_WAV'!$C$6:$C$405,"&lt;&gt;"&amp;"geleistete Anzahlungen auf immaterielle Vermögensgegenstände",'E8.b. KKAuf_WAV'!$C$6:$C$405,"&lt;&gt;"&amp;"geleistete Anzahlungen und Anlagen im Bau des Sachanlagevermögens",'E8.b. KKAuf_WAV'!$C$6:$C$405,"&lt;&gt;"&amp;"Geschäfts- oder Firmenwert")</f>
        <v>0</v>
      </c>
      <c r="W759" s="987">
        <f>SUMIFS('E8.b. KKAuf_WAV'!$M$6:$M$405,'E8.b. KKAuf_WAV'!$B$6:$B$405,$C759,'E8.b. KKAuf_WAV'!$E$6:$E$405,H759,'E8.b. KKAuf_WAV'!$C$6:$C$405,"geleistete Anzahlungen und Anlagen im Bau des Sachanlagevermögens")+ SUMIFS('E8.b. KKAuf_WAV'!$M$6:$M$405,'E8.b. KKAuf_WAV'!$B$6:$B$405,$C759,'E8.b. KKAuf_WAV'!$E$6:$E$405,H759,'E8.b. KKAuf_WAV'!$C$6:$C$405,"geleistete Anzahlungen auf immaterielle Vermögensgegenstände")</f>
        <v>0</v>
      </c>
      <c r="X759" s="987">
        <f>SUMIFS('E8.c. KKAuf_BKZ_NAB_IZ'!$K$6:$K$405,'E8.c. KKAuf_BKZ_NAB_IZ'!$B$6:$B$405,$C759,'E8.c. KKAuf_BKZ_NAB_IZ'!$C$6:$C$405,$H759)</f>
        <v>0</v>
      </c>
      <c r="Y759" s="987">
        <f>SUMIFS('E8.a. KKAuf_SAV'!$Y$6:$Y$2005,'E8.a. KKAuf_SAV'!$B$6:$B$2005,$C759,'E8.a. KKAuf_SAV'!$D$6:$D$2005,$H759)</f>
        <v>0</v>
      </c>
      <c r="Z759" s="987">
        <f>SUMIFS('E8.b. KKAuf_WAV'!$O$6:$O$405,'E8.b. KKAuf_WAV'!$B$6:$B$405,$C759,'E8.b. KKAuf_WAV'!$E$6:$E$405,$H759,'E8.b. KKAuf_WAV'!$C$6:$C$405,"&lt;&gt;"&amp;"geleistete Anzahlungen auf immaterielle Vermögensgegenstände",'E8.b. KKAuf_WAV'!$C$6:$C$405,"&lt;&gt;"&amp;"geleistete Anzahlungen und Anlagen im Bau des Sachanlagevermögens",'E8.b. KKAuf_WAV'!$C$6:$C$405,"&lt;&gt;"&amp;"Geschäfts- oder Firmenwert")</f>
        <v>0</v>
      </c>
      <c r="AA759" s="987">
        <f>SUMIFS('E8.b. KKAuf_WAV'!$O$6:$O$405,'E8.b. KKAuf_WAV'!$B$6:$B$405,$C759,'E8.b. KKAuf_WAV'!$E$6:$E$405,H759,'E8.b. KKAuf_WAV'!$C$6:$C$405,"geleistete Anzahlungen und Anlagen im Bau des Sachanlagevermögens")+ SUMIFS('E8.b. KKAuf_WAV'!$O$6:$O$405,'E8.b. KKAuf_WAV'!$B$6:$B$405,$C759,'E8.b. KKAuf_WAV'!$E$6:$E$405,H759,'E8.b. KKAuf_WAV'!$C$6:$C$405,"geleistete Anzahlungen auf immaterielle Vermögensgegenstände")</f>
        <v>0</v>
      </c>
      <c r="AB759" s="987">
        <f>SUMIFS('E8.c. KKAuf_BKZ_NAB_IZ'!$L$6:$L$405,'E8.c. KKAuf_BKZ_NAB_IZ'!$B$6:$B$405,$C759,'E8.c. KKAuf_BKZ_NAB_IZ'!$C$6:$C$405,$H759)</f>
        <v>0</v>
      </c>
      <c r="AC759" s="974"/>
      <c r="AD759" s="987">
        <f t="shared" si="239"/>
        <v>0</v>
      </c>
      <c r="AE759" s="988">
        <f>$AE$17</f>
        <v>0</v>
      </c>
      <c r="AF759" s="988">
        <f>$AF$17</f>
        <v>0</v>
      </c>
      <c r="AG759" s="988">
        <f>$AG$17</f>
        <v>0</v>
      </c>
      <c r="AH759" s="989">
        <f t="shared" si="241"/>
        <v>0</v>
      </c>
      <c r="AJ759" s="987">
        <f t="shared" si="236"/>
        <v>0</v>
      </c>
      <c r="AK759" s="988">
        <f>$AK$17</f>
        <v>0</v>
      </c>
      <c r="AL759" s="988">
        <f>$AL$17</f>
        <v>0</v>
      </c>
      <c r="AM759" s="988">
        <f>$AM$17</f>
        <v>0</v>
      </c>
      <c r="AN759" s="989">
        <f t="shared" si="237"/>
        <v>0</v>
      </c>
    </row>
    <row r="760" spans="2:40" ht="14.25" customHeight="1" x14ac:dyDescent="0.2">
      <c r="B760" s="1446"/>
      <c r="C760" s="1001">
        <f>B760</f>
        <v>0</v>
      </c>
      <c r="D760" s="1449"/>
      <c r="E760" s="1407"/>
      <c r="F760" s="1410"/>
      <c r="G760" s="990"/>
      <c r="H760" s="991">
        <v>2022</v>
      </c>
      <c r="I760" s="972"/>
      <c r="J760" s="813">
        <f t="shared" si="238"/>
        <v>0</v>
      </c>
      <c r="K760" s="804"/>
      <c r="L760" s="813">
        <f t="shared" si="245"/>
        <v>0</v>
      </c>
      <c r="M760" s="804"/>
      <c r="N760" s="813">
        <f t="shared" si="235"/>
        <v>0</v>
      </c>
      <c r="O760" s="804"/>
      <c r="P760" s="813">
        <f t="shared" ref="P760:P766" si="248">IFERROR((AJ760*AK760+AD760*AE760)*0.4*0.035*$F$760,0)</f>
        <v>0</v>
      </c>
      <c r="Q760" s="760"/>
      <c r="R760" s="992">
        <f>SUMIFS('E8.a. KKAuf_SAV'!$X$6:$X$2005,'E8.a. KKAuf_SAV'!$B$6:$B$2005,$C760,'E8.a. KKAuf_SAV'!$D$6:$D$2005,$H760)</f>
        <v>0</v>
      </c>
      <c r="S760" s="992">
        <f>SUMIFS('E8.b. KKAuf_WAV'!$N$6:$N$405,'E8.b. KKAuf_WAV'!$B$6:$B$405,$C760,'E8.b. KKAuf_WAV'!$E$6:$E$405,H760)-SUMIFS('E8.b. KKAuf_WAV'!$N$6:$N$405,'E8.b. KKAuf_WAV'!$B$6:$B$405,$C760,'E8.b. KKAuf_WAV'!$C$6:$C$405,"Geschäfts- oder Firmenwert",'E8.b. KKAuf_WAV'!$D$6:$D$405,H760)</f>
        <v>0</v>
      </c>
      <c r="T760" s="974"/>
      <c r="U760" s="992">
        <f>SUMIFS('E8.a. KKAuf_SAV'!$W$6:$W$2005,'E8.a. KKAuf_SAV'!$B$6:$B$2005,$C760,'E8.a. KKAuf_SAV'!$D$6:$D$2005,H760)</f>
        <v>0</v>
      </c>
      <c r="V760" s="992">
        <f>SUMIFS('E8.b. KKAuf_WAV'!$M$6:$M$405,'E8.b. KKAuf_WAV'!$B$6:$B$405,$C760,'E8.b. KKAuf_WAV'!$E$6:$E$405,$H760,'E8.b. KKAuf_WAV'!$C$6:$C$405,"&lt;&gt;"&amp;"geleistete Anzahlungen auf immaterielle Vermögensgegenstände",'E8.b. KKAuf_WAV'!$C$6:$C$405,"&lt;&gt;"&amp;"geleistete Anzahlungen und Anlagen im Bau des Sachanlagevermögens",'E8.b. KKAuf_WAV'!$C$6:$C$405,"&lt;&gt;"&amp;"Geschäfts- oder Firmenwert")</f>
        <v>0</v>
      </c>
      <c r="W760" s="992">
        <f>SUMIFS('E8.b. KKAuf_WAV'!$M$6:$M$405,'E8.b. KKAuf_WAV'!$B$6:$B$405,$C760,'E8.b. KKAuf_WAV'!$E$6:$E$405,Listen!$AA$3,'E8.b. KKAuf_WAV'!$C$6:$C$405,"geleistete Anzahlungen und Anlagen im Bau des Sachanlagevermögens")+ SUMIFS('E8.b. KKAuf_WAV'!$M$6:$M$405,'E8.b. KKAuf_WAV'!$B$6:$B$405,$C760,'E8.b. KKAuf_WAV'!$E$6:$E$405,Listen!$AA$3,'E8.b. KKAuf_WAV'!$C$6:$C$405,"geleistete Anzahlungen auf immaterielle Vermögensgegenstände")</f>
        <v>0</v>
      </c>
      <c r="X760" s="992">
        <f>SUMIFS('E8.c. KKAuf_BKZ_NAB_IZ'!$K$6:$K$405,'E8.c. KKAuf_BKZ_NAB_IZ'!$B$6:$B$405,$C760,'E8.c. KKAuf_BKZ_NAB_IZ'!$C$6:$C$405,$H760)</f>
        <v>0</v>
      </c>
      <c r="Y760" s="992">
        <f>SUMIFS('E8.a. KKAuf_SAV'!$Y$6:$Y$2005,'E8.a. KKAuf_SAV'!$B$6:$B$2005,$C760,'E8.a. KKAuf_SAV'!$D$6:$D$2005,$H760)</f>
        <v>0</v>
      </c>
      <c r="Z760" s="992">
        <f>SUMIFS('E8.b. KKAuf_WAV'!$O$6:$O$405,'E8.b. KKAuf_WAV'!$B$6:$B$405,$C760,'E8.b. KKAuf_WAV'!$E$6:$E$405,$H760,'E8.b. KKAuf_WAV'!$C$6:$C$405,"&lt;&gt;"&amp;"geleistete Anzahlungen auf immaterielle Vermögensgegenstände",'E8.b. KKAuf_WAV'!$C$6:$C$405,"&lt;&gt;"&amp;"geleistete Anzahlungen und Anlagen im Bau des Sachanlagevermögens",'E8.b. KKAuf_WAV'!$C$6:$C$405,"&lt;&gt;"&amp;"Geschäfts- oder Firmenwert")</f>
        <v>0</v>
      </c>
      <c r="AA760" s="992">
        <f>SUMIFS('E8.b. KKAuf_WAV'!$O$6:$O$405,'E8.b. KKAuf_WAV'!$B$6:$B$405,$C760,'E8.b. KKAuf_WAV'!$E$6:$E$405,Listen!$AA$3,'E8.b. KKAuf_WAV'!$C$6:$C$405,"geleistete Anzahlungen und Anlagen im Bau des Sachanlagevermögens")+ SUMIFS('E8.b. KKAuf_WAV'!$O$6:$O$405,'E8.b. KKAuf_WAV'!$B$6:$B$405,$C760,'E8.b. KKAuf_WAV'!$E$6:$E$405,Listen!$AA$3,'E8.b. KKAuf_WAV'!$C$6:$C$405,"geleistete Anzahlungen auf immaterielle Vermögensgegenstände")</f>
        <v>0</v>
      </c>
      <c r="AB760" s="992">
        <f>SUMIFS('E8.c. KKAuf_BKZ_NAB_IZ'!$L$6:$L$405,'E8.c. KKAuf_BKZ_NAB_IZ'!$B$6:$B$405,$C760,'E8.c. KKAuf_BKZ_NAB_IZ'!$C$6:$C$405,$H760)</f>
        <v>0</v>
      </c>
      <c r="AC760" s="974"/>
      <c r="AD760" s="992">
        <f t="shared" si="239"/>
        <v>0</v>
      </c>
      <c r="AE760" s="993">
        <f>$AE$11</f>
        <v>5.0700000000000002E-2</v>
      </c>
      <c r="AF760" s="993">
        <f>$AF$11</f>
        <v>1.7100000000000001E-2</v>
      </c>
      <c r="AG760" s="993">
        <f>$AG$11</f>
        <v>3.0499999999999999E-2</v>
      </c>
      <c r="AH760" s="994">
        <f t="shared" si="241"/>
        <v>0</v>
      </c>
      <c r="AJ760" s="992">
        <f t="shared" si="236"/>
        <v>0</v>
      </c>
      <c r="AK760" s="993">
        <f>$AK$11</f>
        <v>5.0700000000000002E-2</v>
      </c>
      <c r="AL760" s="993">
        <f>$AL$11</f>
        <v>1.7100000000000001E-2</v>
      </c>
      <c r="AM760" s="993">
        <f>$AM$11</f>
        <v>3.0499999999999999E-2</v>
      </c>
      <c r="AN760" s="994">
        <f t="shared" si="237"/>
        <v>0</v>
      </c>
    </row>
    <row r="761" spans="2:40" x14ac:dyDescent="0.2">
      <c r="B761" s="1447"/>
      <c r="C761" s="1002">
        <f>C760</f>
        <v>0</v>
      </c>
      <c r="D761" s="1450"/>
      <c r="E761" s="1408"/>
      <c r="F761" s="1408"/>
      <c r="G761" s="990"/>
      <c r="H761" s="983">
        <v>2023</v>
      </c>
      <c r="I761" s="972"/>
      <c r="J761" s="805">
        <f t="shared" si="238"/>
        <v>0</v>
      </c>
      <c r="K761" s="804"/>
      <c r="L761" s="803">
        <f t="shared" si="245"/>
        <v>0</v>
      </c>
      <c r="M761" s="804"/>
      <c r="N761" s="803">
        <f t="shared" si="235"/>
        <v>0</v>
      </c>
      <c r="O761" s="804"/>
      <c r="P761" s="803">
        <f t="shared" si="248"/>
        <v>0</v>
      </c>
      <c r="Q761" s="760"/>
      <c r="R761" s="980">
        <f>SUMIFS('E8.a. KKAuf_SAV'!$X$6:$X$2005,'E8.a. KKAuf_SAV'!$B$6:$B$2005,$C761,'E8.a. KKAuf_SAV'!$D$6:$D$2005,$H761)</f>
        <v>0</v>
      </c>
      <c r="S761" s="980">
        <f>SUMIFS('E8.b. KKAuf_WAV'!$N$6:$N$405,'E8.b. KKAuf_WAV'!$B$6:$B$405,$C761,'E8.b. KKAuf_WAV'!$E$6:$E$405,H761)-SUMIFS('E8.b. KKAuf_WAV'!$N$6:$N$405,'E8.b. KKAuf_WAV'!$B$6:$B$405,$C761,'E8.b. KKAuf_WAV'!$C$6:$C$405,"Geschäfts- oder Firmenwert",'E8.b. KKAuf_WAV'!$D$6:$D$405,H761)</f>
        <v>0</v>
      </c>
      <c r="T761" s="974"/>
      <c r="U761" s="980">
        <f>SUMIFS('E8.a. KKAuf_SAV'!$W$6:$W$2005,'E8.a. KKAuf_SAV'!$B$6:$B$2005,$C761,'E8.a. KKAuf_SAV'!$D$6:$D$2005,H761)</f>
        <v>0</v>
      </c>
      <c r="V761" s="980">
        <f>SUMIFS('E8.b. KKAuf_WAV'!$M$6:$M$405,'E8.b. KKAuf_WAV'!$B$6:$B$405,$C761,'E8.b. KKAuf_WAV'!$E$6:$E$405,$H761,'E8.b. KKAuf_WAV'!$C$6:$C$405,"&lt;&gt;"&amp;"geleistete Anzahlungen auf immaterielle Vermögensgegenstände",'E8.b. KKAuf_WAV'!$C$6:$C$405,"&lt;&gt;"&amp;"geleistete Anzahlungen und Anlagen im Bau des Sachanlagevermögens",'E8.b. KKAuf_WAV'!$C$6:$C$405,"&lt;&gt;"&amp;"Geschäfts- oder Firmenwert")</f>
        <v>0</v>
      </c>
      <c r="W761" s="980"/>
      <c r="X761" s="980">
        <f>SUMIFS('E8.c. KKAuf_BKZ_NAB_IZ'!$K$6:$K$405,'E8.c. KKAuf_BKZ_NAB_IZ'!$B$6:$B$405,$C761,'E8.c. KKAuf_BKZ_NAB_IZ'!$C$6:$C$405,$H761)</f>
        <v>0</v>
      </c>
      <c r="Y761" s="980">
        <f>SUMIFS('E8.a. KKAuf_SAV'!$Y$6:$Y$2005,'E8.a. KKAuf_SAV'!$B$6:$B$2005,$C761,'E8.a. KKAuf_SAV'!$D$6:$D$2005,$H761)</f>
        <v>0</v>
      </c>
      <c r="Z761" s="980">
        <f>SUMIFS('E8.b. KKAuf_WAV'!$O$6:$O$405,'E8.b. KKAuf_WAV'!$B$6:$B$405,$C761,'E8.b. KKAuf_WAV'!$E$6:$E$405,$H761,'E8.b. KKAuf_WAV'!$C$6:$C$405,"&lt;&gt;"&amp;"geleistete Anzahlungen auf immaterielle Vermögensgegenstände",'E8.b. KKAuf_WAV'!$C$6:$C$405,"&lt;&gt;"&amp;"geleistete Anzahlungen und Anlagen im Bau des Sachanlagevermögens",'E8.b. KKAuf_WAV'!$C$6:$C$405,"&lt;&gt;"&amp;"Geschäfts- oder Firmenwert")</f>
        <v>0</v>
      </c>
      <c r="AA761" s="980"/>
      <c r="AB761" s="980">
        <f>SUMIFS('E8.c. KKAuf_BKZ_NAB_IZ'!$L$6:$L$405,'E8.c. KKAuf_BKZ_NAB_IZ'!$B$6:$B$405,$C761,'E8.c. KKAuf_BKZ_NAB_IZ'!$C$6:$C$405,$H761)</f>
        <v>0</v>
      </c>
      <c r="AC761" s="974"/>
      <c r="AD761" s="980">
        <f t="shared" si="239"/>
        <v>0</v>
      </c>
      <c r="AE761" s="984">
        <f>$AE$12</f>
        <v>5.0700000000000002E-2</v>
      </c>
      <c r="AF761" s="984">
        <f>$AF$12</f>
        <v>1.7100000000000001E-2</v>
      </c>
      <c r="AG761" s="984">
        <f>$AG$12</f>
        <v>3.0499999999999999E-2</v>
      </c>
      <c r="AH761" s="982">
        <f t="shared" si="241"/>
        <v>0</v>
      </c>
      <c r="AJ761" s="980"/>
      <c r="AK761" s="984">
        <f>$AK$12</f>
        <v>5.0700000000000002E-2</v>
      </c>
      <c r="AL761" s="984">
        <f>$AL$12</f>
        <v>1.7100000000000001E-2</v>
      </c>
      <c r="AM761" s="984">
        <f>$AM$12</f>
        <v>3.0499999999999999E-2</v>
      </c>
      <c r="AN761" s="982">
        <f t="shared" si="237"/>
        <v>0</v>
      </c>
    </row>
    <row r="762" spans="2:40" x14ac:dyDescent="0.2">
      <c r="B762" s="1447"/>
      <c r="C762" s="1002">
        <f>C760</f>
        <v>0</v>
      </c>
      <c r="D762" s="1450"/>
      <c r="E762" s="1408"/>
      <c r="F762" s="1408"/>
      <c r="G762" s="990"/>
      <c r="H762" s="983">
        <v>2024</v>
      </c>
      <c r="I762" s="972"/>
      <c r="J762" s="803">
        <f t="shared" si="238"/>
        <v>0</v>
      </c>
      <c r="K762" s="804"/>
      <c r="L762" s="803">
        <f t="shared" si="245"/>
        <v>0</v>
      </c>
      <c r="M762" s="804"/>
      <c r="N762" s="803">
        <f t="shared" si="235"/>
        <v>0</v>
      </c>
      <c r="O762" s="804"/>
      <c r="P762" s="803">
        <f t="shared" si="248"/>
        <v>0</v>
      </c>
      <c r="Q762" s="760"/>
      <c r="R762" s="980">
        <f>SUMIFS('E8.a. KKAuf_SAV'!$X$6:$X$2005,'E8.a. KKAuf_SAV'!$B$6:$B$2005,$C762,'E8.a. KKAuf_SAV'!$D$6:$D$2005,$H762)</f>
        <v>0</v>
      </c>
      <c r="S762" s="980">
        <f>SUMIFS('E8.b. KKAuf_WAV'!$N$6:$N$405,'E8.b. KKAuf_WAV'!$B$6:$B$405,$C762,'E8.b. KKAuf_WAV'!$E$6:$E$405,H762)-SUMIFS('E8.b. KKAuf_WAV'!$N$6:$N$405,'E8.b. KKAuf_WAV'!$B$6:$B$405,$C762,'E8.b. KKAuf_WAV'!$C$6:$C$405,"Geschäfts- oder Firmenwert",'E8.b. KKAuf_WAV'!$D$6:$D$405,H762)</f>
        <v>0</v>
      </c>
      <c r="T762" s="974"/>
      <c r="U762" s="980">
        <f>SUMIFS('E8.a. KKAuf_SAV'!$W$6:$W$2005,'E8.a. KKAuf_SAV'!$B$6:$B$2005,$C762,'E8.a. KKAuf_SAV'!$D$6:$D$2005,H762)</f>
        <v>0</v>
      </c>
      <c r="V762" s="980">
        <f>SUMIFS('E8.b. KKAuf_WAV'!$M$6:$M$405,'E8.b. KKAuf_WAV'!$B$6:$B$405,$C762,'E8.b. KKAuf_WAV'!$E$6:$E$405,$H762,'E8.b. KKAuf_WAV'!$C$6:$C$405,"&lt;&gt;"&amp;"geleistete Anzahlungen auf immaterielle Vermögensgegenstände",'E8.b. KKAuf_WAV'!$C$6:$C$405,"&lt;&gt;"&amp;"geleistete Anzahlungen und Anlagen im Bau des Sachanlagevermögens",'E8.b. KKAuf_WAV'!$C$6:$C$405,"&lt;&gt;"&amp;"Geschäfts- oder Firmenwert")</f>
        <v>0</v>
      </c>
      <c r="W762" s="980">
        <f>SUMIFS('E8.b. KKAuf_WAV'!$M$6:$M$405,'E8.b. KKAuf_WAV'!$B$6:$B$405,$C762,'E8.b. KKAuf_WAV'!$E$6:$E$405,H762,'E8.b. KKAuf_WAV'!$C$6:$C$405,"geleistete Anzahlungen und Anlagen im Bau des Sachanlagevermögens")+ SUMIFS('E8.b. KKAuf_WAV'!$M$6:$M$405,'E8.b. KKAuf_WAV'!$B$6:$B$405,$C762,'E8.b. KKAuf_WAV'!$E$6:$E$405,H762,'E8.b. KKAuf_WAV'!$C$6:$C$405,"geleistete Anzahlungen auf immaterielle Vermögensgegenstände")</f>
        <v>0</v>
      </c>
      <c r="X762" s="980">
        <f>SUMIFS('E8.c. KKAuf_BKZ_NAB_IZ'!$K$6:$K$405,'E8.c. KKAuf_BKZ_NAB_IZ'!$B$6:$B$405,$C762,'E8.c. KKAuf_BKZ_NAB_IZ'!$C$6:$C$405,$H762)</f>
        <v>0</v>
      </c>
      <c r="Y762" s="980">
        <f>SUMIFS('E8.a. KKAuf_SAV'!$Y$6:$Y$2005,'E8.a. KKAuf_SAV'!$B$6:$B$2005,$C762,'E8.a. KKAuf_SAV'!$D$6:$D$2005,$H762)</f>
        <v>0</v>
      </c>
      <c r="Z762" s="980">
        <f>SUMIFS('E8.b. KKAuf_WAV'!$O$6:$O$405,'E8.b. KKAuf_WAV'!$B$6:$B$405,$C762,'E8.b. KKAuf_WAV'!$E$6:$E$405,$H762,'E8.b. KKAuf_WAV'!$C$6:$C$405,"&lt;&gt;"&amp;"geleistete Anzahlungen auf immaterielle Vermögensgegenstände",'E8.b. KKAuf_WAV'!$C$6:$C$405,"&lt;&gt;"&amp;"geleistete Anzahlungen und Anlagen im Bau des Sachanlagevermögens",'E8.b. KKAuf_WAV'!$C$6:$C$405,"&lt;&gt;"&amp;"Geschäfts- oder Firmenwert")</f>
        <v>0</v>
      </c>
      <c r="AA762" s="980">
        <f>SUMIFS('E8.b. KKAuf_WAV'!$O$6:$O$405,'E8.b. KKAuf_WAV'!$B$6:$B$405,$C762,'E8.b. KKAuf_WAV'!$E$6:$E$405,H762,'E8.b. KKAuf_WAV'!$C$6:$C$405,"geleistete Anzahlungen und Anlagen im Bau des Sachanlagevermögens")+ SUMIFS('E8.b. KKAuf_WAV'!$O$6:$O$405,'E8.b. KKAuf_WAV'!$B$6:$B$405,$C762,'E8.b. KKAuf_WAV'!$E$6:$E$405,H762,'E8.b. KKAuf_WAV'!$C$6:$C$405,"geleistete Anzahlungen auf immaterielle Vermögensgegenstände")</f>
        <v>0</v>
      </c>
      <c r="AB762" s="980">
        <f>SUMIFS('E8.c. KKAuf_BKZ_NAB_IZ'!$L$6:$L$405,'E8.c. KKAuf_BKZ_NAB_IZ'!$B$6:$B$405,$C762,'E8.c. KKAuf_BKZ_NAB_IZ'!$C$6:$C$405,$H762)</f>
        <v>0</v>
      </c>
      <c r="AC762" s="974"/>
      <c r="AD762" s="980">
        <f t="shared" si="239"/>
        <v>0</v>
      </c>
      <c r="AE762" s="984">
        <f>$AE$13</f>
        <v>6.93E-2</v>
      </c>
      <c r="AF762" s="984">
        <f>$AF$13</f>
        <v>3.8699999999999998E-2</v>
      </c>
      <c r="AG762" s="984">
        <f>$AG$13</f>
        <v>5.0900000000000001E-2</v>
      </c>
      <c r="AH762" s="982">
        <f t="shared" si="241"/>
        <v>0</v>
      </c>
      <c r="AJ762" s="980">
        <f t="shared" si="236"/>
        <v>0</v>
      </c>
      <c r="AK762" s="984">
        <f>$AK$13</f>
        <v>7.0099999999999996E-2</v>
      </c>
      <c r="AL762" s="984">
        <f>$AL$13</f>
        <v>3.6600000000000001E-2</v>
      </c>
      <c r="AM762" s="984">
        <f>$AM$13</f>
        <v>0.05</v>
      </c>
      <c r="AN762" s="982">
        <f t="shared" si="237"/>
        <v>0</v>
      </c>
    </row>
    <row r="763" spans="2:40" ht="15" thickBot="1" x14ac:dyDescent="0.25">
      <c r="B763" s="1447"/>
      <c r="C763" s="1002">
        <f>C760</f>
        <v>0</v>
      </c>
      <c r="D763" s="1450"/>
      <c r="E763" s="1408"/>
      <c r="F763" s="1408"/>
      <c r="G763" s="990"/>
      <c r="H763" s="983">
        <v>2025</v>
      </c>
      <c r="I763" s="972"/>
      <c r="J763" s="803">
        <f t="shared" si="238"/>
        <v>0</v>
      </c>
      <c r="K763" s="804"/>
      <c r="L763" s="803">
        <f t="shared" si="245"/>
        <v>0</v>
      </c>
      <c r="M763" s="804"/>
      <c r="N763" s="803">
        <f t="shared" si="235"/>
        <v>0</v>
      </c>
      <c r="O763" s="804"/>
      <c r="P763" s="803">
        <f t="shared" si="248"/>
        <v>0</v>
      </c>
      <c r="Q763" s="760"/>
      <c r="R763" s="980">
        <f>SUMIFS('E8.a. KKAuf_SAV'!$X$6:$X$2005,'E8.a. KKAuf_SAV'!$B$6:$B$2005,$C763,'E8.a. KKAuf_SAV'!$D$6:$D$2005,$H763)</f>
        <v>0</v>
      </c>
      <c r="S763" s="980">
        <f>SUMIFS('E8.b. KKAuf_WAV'!$N$6:$N$405,'E8.b. KKAuf_WAV'!$B$6:$B$405,$C763,'E8.b. KKAuf_WAV'!$E$6:$E$405,H763)-SUMIFS('E8.b. KKAuf_WAV'!$N$6:$N$405,'E8.b. KKAuf_WAV'!$B$6:$B$405,$C763,'E8.b. KKAuf_WAV'!$C$6:$C$405,"Geschäfts- oder Firmenwert",'E8.b. KKAuf_WAV'!$D$6:$D$405,H763)</f>
        <v>0</v>
      </c>
      <c r="T763" s="974"/>
      <c r="U763" s="980">
        <f>SUMIFS('E8.a. KKAuf_SAV'!$W$6:$W$2005,'E8.a. KKAuf_SAV'!$B$6:$B$2005,$C763,'E8.a. KKAuf_SAV'!$D$6:$D$2005,H763)</f>
        <v>0</v>
      </c>
      <c r="V763" s="980">
        <f>SUMIFS('E8.b. KKAuf_WAV'!$M$6:$M$405,'E8.b. KKAuf_WAV'!$B$6:$B$405,$C763,'E8.b. KKAuf_WAV'!$E$6:$E$405,$H763,'E8.b. KKAuf_WAV'!$C$6:$C$405,"&lt;&gt;"&amp;"geleistete Anzahlungen auf immaterielle Vermögensgegenstände",'E8.b. KKAuf_WAV'!$C$6:$C$405,"&lt;&gt;"&amp;"geleistete Anzahlungen und Anlagen im Bau des Sachanlagevermögens",'E8.b. KKAuf_WAV'!$C$6:$C$405,"&lt;&gt;"&amp;"Geschäfts- oder Firmenwert")</f>
        <v>0</v>
      </c>
      <c r="W763" s="980">
        <f>SUMIFS('E8.b. KKAuf_WAV'!$M$6:$M$405,'E8.b. KKAuf_WAV'!$B$6:$B$405,$C763,'E8.b. KKAuf_WAV'!$E$6:$E$405,H763,'E8.b. KKAuf_WAV'!$C$6:$C$405,"geleistete Anzahlungen und Anlagen im Bau des Sachanlagevermögens")+ SUMIFS('E8.b. KKAuf_WAV'!$M$6:$M$405,'E8.b. KKAuf_WAV'!$B$6:$B$405,$C763,'E8.b. KKAuf_WAV'!$E$6:$E$405,H763,'E8.b. KKAuf_WAV'!$C$6:$C$405,"geleistete Anzahlungen auf immaterielle Vermögensgegenstände")</f>
        <v>0</v>
      </c>
      <c r="X763" s="980">
        <f>SUMIFS('E8.c. KKAuf_BKZ_NAB_IZ'!$K$6:$K$405,'E8.c. KKAuf_BKZ_NAB_IZ'!$B$6:$B$405,$C763,'E8.c. KKAuf_BKZ_NAB_IZ'!$C$6:$C$405,$H763)</f>
        <v>0</v>
      </c>
      <c r="Y763" s="980">
        <f>SUMIFS('E8.a. KKAuf_SAV'!$Y$6:$Y$2005,'E8.a. KKAuf_SAV'!$B$6:$B$2005,$C763,'E8.a. KKAuf_SAV'!$D$6:$D$2005,$H763)</f>
        <v>0</v>
      </c>
      <c r="Z763" s="980">
        <f>SUMIFS('E8.b. KKAuf_WAV'!$O$6:$O$405,'E8.b. KKAuf_WAV'!$B$6:$B$405,$C763,'E8.b. KKAuf_WAV'!$E$6:$E$405,$H763,'E8.b. KKAuf_WAV'!$C$6:$C$405,"&lt;&gt;"&amp;"geleistete Anzahlungen auf immaterielle Vermögensgegenstände",'E8.b. KKAuf_WAV'!$C$6:$C$405,"&lt;&gt;"&amp;"geleistete Anzahlungen und Anlagen im Bau des Sachanlagevermögens",'E8.b. KKAuf_WAV'!$C$6:$C$405,"&lt;&gt;"&amp;"Geschäfts- oder Firmenwert")</f>
        <v>0</v>
      </c>
      <c r="AA763" s="980">
        <f>SUMIFS('E8.b. KKAuf_WAV'!$O$6:$O$405,'E8.b. KKAuf_WAV'!$B$6:$B$405,$C763,'E8.b. KKAuf_WAV'!$E$6:$E$405,H763,'E8.b. KKAuf_WAV'!$C$6:$C$405,"geleistete Anzahlungen und Anlagen im Bau des Sachanlagevermögens")+ SUMIFS('E8.b. KKAuf_WAV'!$O$6:$O$405,'E8.b. KKAuf_WAV'!$B$6:$B$405,$C763,'E8.b. KKAuf_WAV'!$E$6:$E$405,H763,'E8.b. KKAuf_WAV'!$C$6:$C$405,"geleistete Anzahlungen auf immaterielle Vermögensgegenstände")</f>
        <v>0</v>
      </c>
      <c r="AB763" s="980">
        <f>SUMIFS('E8.c. KKAuf_BKZ_NAB_IZ'!$L$6:$L$405,'E8.c. KKAuf_BKZ_NAB_IZ'!$B$6:$B$405,$C763,'E8.c. KKAuf_BKZ_NAB_IZ'!$C$6:$C$405,$H763)</f>
        <v>0</v>
      </c>
      <c r="AC763" s="974"/>
      <c r="AD763" s="980">
        <f t="shared" si="239"/>
        <v>0</v>
      </c>
      <c r="AE763" s="984">
        <f>$AE$14</f>
        <v>7.0099999999999996E-2</v>
      </c>
      <c r="AF763" s="984">
        <f>$AF$14</f>
        <v>3.6600000000000001E-2</v>
      </c>
      <c r="AG763" s="984">
        <f>$AG$14</f>
        <v>0.05</v>
      </c>
      <c r="AH763" s="982">
        <f t="shared" si="241"/>
        <v>0</v>
      </c>
      <c r="AJ763" s="980">
        <f t="shared" si="236"/>
        <v>0</v>
      </c>
      <c r="AK763" s="984">
        <f>$AK$14</f>
        <v>7.0099999999999996E-2</v>
      </c>
      <c r="AL763" s="984">
        <f>$AL$14</f>
        <v>3.6600000000000001E-2</v>
      </c>
      <c r="AM763" s="984">
        <f>$AM$14</f>
        <v>0.05</v>
      </c>
      <c r="AN763" s="982">
        <f t="shared" si="237"/>
        <v>0</v>
      </c>
    </row>
    <row r="764" spans="2:40" ht="15" hidden="1" thickBot="1" x14ac:dyDescent="0.25">
      <c r="B764" s="1447"/>
      <c r="C764" s="1002">
        <f>C760</f>
        <v>0</v>
      </c>
      <c r="D764" s="1450"/>
      <c r="E764" s="1408"/>
      <c r="F764" s="1408"/>
      <c r="G764" s="990"/>
      <c r="H764" s="983">
        <v>2026</v>
      </c>
      <c r="I764" s="972"/>
      <c r="J764" s="803">
        <f t="shared" si="238"/>
        <v>0</v>
      </c>
      <c r="K764" s="804"/>
      <c r="L764" s="803">
        <f t="shared" si="245"/>
        <v>0</v>
      </c>
      <c r="M764" s="804"/>
      <c r="N764" s="803">
        <f t="shared" si="235"/>
        <v>0</v>
      </c>
      <c r="O764" s="804"/>
      <c r="P764" s="803">
        <f t="shared" si="248"/>
        <v>0</v>
      </c>
      <c r="Q764" s="760"/>
      <c r="R764" s="980">
        <f>SUMIFS('E8.a. KKAuf_SAV'!$X$6:$X$2005,'E8.a. KKAuf_SAV'!$B$6:$B$2005,$C764,'E8.a. KKAuf_SAV'!$D$6:$D$2005,$H764)</f>
        <v>0</v>
      </c>
      <c r="S764" s="980">
        <f>SUMIFS('E8.b. KKAuf_WAV'!$N$6:$N$405,'E8.b. KKAuf_WAV'!$B$6:$B$405,$C764,'E8.b. KKAuf_WAV'!$E$6:$E$405,H764)-SUMIFS('E8.b. KKAuf_WAV'!$N$6:$N$405,'E8.b. KKAuf_WAV'!$B$6:$B$405,$C764,'E8.b. KKAuf_WAV'!$C$6:$C$405,"Geschäfts- oder Firmenwert",'E8.b. KKAuf_WAV'!$D$6:$D$405,H764)</f>
        <v>0</v>
      </c>
      <c r="T764" s="974"/>
      <c r="U764" s="980">
        <f>SUMIFS('E8.a. KKAuf_SAV'!$W$6:$W$2005,'E8.a. KKAuf_SAV'!$B$6:$B$2005,$C764,'E8.a. KKAuf_SAV'!$D$6:$D$2005,H764)</f>
        <v>0</v>
      </c>
      <c r="V764" s="980">
        <f>SUMIFS('E8.b. KKAuf_WAV'!$M$6:$M$405,'E8.b. KKAuf_WAV'!$B$6:$B$405,$C764,'E8.b. KKAuf_WAV'!$E$6:$E$405,$H764,'E8.b. KKAuf_WAV'!$C$6:$C$405,"&lt;&gt;"&amp;"geleistete Anzahlungen auf immaterielle Vermögensgegenstände",'E8.b. KKAuf_WAV'!$C$6:$C$405,"&lt;&gt;"&amp;"geleistete Anzahlungen und Anlagen im Bau des Sachanlagevermögens",'E8.b. KKAuf_WAV'!$C$6:$C$405,"&lt;&gt;"&amp;"Geschäfts- oder Firmenwert")</f>
        <v>0</v>
      </c>
      <c r="W764" s="980">
        <f>SUMIFS('E8.b. KKAuf_WAV'!$M$6:$M$405,'E8.b. KKAuf_WAV'!$B$6:$B$405,$C764,'E8.b. KKAuf_WAV'!$E$6:$E$405,H764,'E8.b. KKAuf_WAV'!$C$6:$C$405,"geleistete Anzahlungen und Anlagen im Bau des Sachanlagevermögens")+ SUMIFS('E8.b. KKAuf_WAV'!$M$6:$M$405,'E8.b. KKAuf_WAV'!$B$6:$B$405,$C764,'E8.b. KKAuf_WAV'!$E$6:$E$405,H764,'E8.b. KKAuf_WAV'!$C$6:$C$405,"geleistete Anzahlungen auf immaterielle Vermögensgegenstände")</f>
        <v>0</v>
      </c>
      <c r="X764" s="980">
        <f>SUMIFS('E8.c. KKAuf_BKZ_NAB_IZ'!$K$6:$K$405,'E8.c. KKAuf_BKZ_NAB_IZ'!$B$6:$B$405,$C764,'E8.c. KKAuf_BKZ_NAB_IZ'!$C$6:$C$405,$H764)</f>
        <v>0</v>
      </c>
      <c r="Y764" s="980">
        <f>SUMIFS('E8.a. KKAuf_SAV'!$Y$6:$Y$2005,'E8.a. KKAuf_SAV'!$B$6:$B$2005,$C764,'E8.a. KKAuf_SAV'!$D$6:$D$2005,$H764)</f>
        <v>0</v>
      </c>
      <c r="Z764" s="980">
        <f>SUMIFS('E8.b. KKAuf_WAV'!$O$6:$O$405,'E8.b. KKAuf_WAV'!$B$6:$B$405,$C764,'E8.b. KKAuf_WAV'!$E$6:$E$405,$H764,'E8.b. KKAuf_WAV'!$C$6:$C$405,"&lt;&gt;"&amp;"geleistete Anzahlungen auf immaterielle Vermögensgegenstände",'E8.b. KKAuf_WAV'!$C$6:$C$405,"&lt;&gt;"&amp;"geleistete Anzahlungen und Anlagen im Bau des Sachanlagevermögens",'E8.b. KKAuf_WAV'!$C$6:$C$405,"&lt;&gt;"&amp;"Geschäfts- oder Firmenwert")</f>
        <v>0</v>
      </c>
      <c r="AA764" s="980">
        <f>SUMIFS('E8.b. KKAuf_WAV'!$O$6:$O$405,'E8.b. KKAuf_WAV'!$B$6:$B$405,$C764,'E8.b. KKAuf_WAV'!$E$6:$E$405,H764,'E8.b. KKAuf_WAV'!$C$6:$C$405,"geleistete Anzahlungen und Anlagen im Bau des Sachanlagevermögens")+ SUMIFS('E8.b. KKAuf_WAV'!$O$6:$O$405,'E8.b. KKAuf_WAV'!$B$6:$B$405,$C764,'E8.b. KKAuf_WAV'!$E$6:$E$405,H764,'E8.b. KKAuf_WAV'!$C$6:$C$405,"geleistete Anzahlungen auf immaterielle Vermögensgegenstände")</f>
        <v>0</v>
      </c>
      <c r="AB764" s="980">
        <f>SUMIFS('E8.c. KKAuf_BKZ_NAB_IZ'!$L$6:$L$405,'E8.c. KKAuf_BKZ_NAB_IZ'!$B$6:$B$405,$C764,'E8.c. KKAuf_BKZ_NAB_IZ'!$C$6:$C$405,$H764)</f>
        <v>0</v>
      </c>
      <c r="AC764" s="974"/>
      <c r="AD764" s="980">
        <f t="shared" si="239"/>
        <v>0</v>
      </c>
      <c r="AE764" s="984">
        <f>$AE$15</f>
        <v>0</v>
      </c>
      <c r="AF764" s="984">
        <f>$AF$15</f>
        <v>0</v>
      </c>
      <c r="AG764" s="984">
        <f>$AG$15</f>
        <v>0</v>
      </c>
      <c r="AH764" s="982">
        <f t="shared" si="241"/>
        <v>0</v>
      </c>
      <c r="AJ764" s="980">
        <f t="shared" si="236"/>
        <v>0</v>
      </c>
      <c r="AK764" s="984">
        <f>$AK$15</f>
        <v>0</v>
      </c>
      <c r="AL764" s="984">
        <f>$AL$15</f>
        <v>0</v>
      </c>
      <c r="AM764" s="984">
        <f>$AM$15</f>
        <v>0</v>
      </c>
      <c r="AN764" s="982">
        <f t="shared" si="237"/>
        <v>0</v>
      </c>
    </row>
    <row r="765" spans="2:40" ht="15" hidden="1" thickBot="1" x14ac:dyDescent="0.25">
      <c r="B765" s="1447"/>
      <c r="C765" s="1002">
        <f>C760</f>
        <v>0</v>
      </c>
      <c r="D765" s="1450"/>
      <c r="E765" s="1408"/>
      <c r="F765" s="1408"/>
      <c r="G765" s="990"/>
      <c r="H765" s="983">
        <v>2027</v>
      </c>
      <c r="I765" s="972"/>
      <c r="J765" s="803">
        <f t="shared" si="238"/>
        <v>0</v>
      </c>
      <c r="K765" s="804"/>
      <c r="L765" s="803">
        <f t="shared" si="245"/>
        <v>0</v>
      </c>
      <c r="M765" s="804"/>
      <c r="N765" s="803">
        <f t="shared" si="235"/>
        <v>0</v>
      </c>
      <c r="O765" s="804"/>
      <c r="P765" s="803">
        <f t="shared" si="248"/>
        <v>0</v>
      </c>
      <c r="Q765" s="760"/>
      <c r="R765" s="980">
        <f>SUMIFS('E8.a. KKAuf_SAV'!$X$6:$X$2005,'E8.a. KKAuf_SAV'!$B$6:$B$2005,$C765,'E8.a. KKAuf_SAV'!$D$6:$D$2005,$H765)</f>
        <v>0</v>
      </c>
      <c r="S765" s="980">
        <f>SUMIFS('E8.b. KKAuf_WAV'!$N$6:$N$405,'E8.b. KKAuf_WAV'!$B$6:$B$405,$C765,'E8.b. KKAuf_WAV'!$E$6:$E$405,H765)-SUMIFS('E8.b. KKAuf_WAV'!$N$6:$N$405,'E8.b. KKAuf_WAV'!$B$6:$B$405,$C765,'E8.b. KKAuf_WAV'!$C$6:$C$405,"Geschäfts- oder Firmenwert",'E8.b. KKAuf_WAV'!$D$6:$D$405,H765)</f>
        <v>0</v>
      </c>
      <c r="T765" s="974"/>
      <c r="U765" s="980">
        <f>SUMIFS('E8.a. KKAuf_SAV'!$W$6:$W$2005,'E8.a. KKAuf_SAV'!$B$6:$B$2005,$C765,'E8.a. KKAuf_SAV'!$D$6:$D$2005,H765)</f>
        <v>0</v>
      </c>
      <c r="V765" s="980">
        <f>SUMIFS('E8.b. KKAuf_WAV'!$M$6:$M$405,'E8.b. KKAuf_WAV'!$B$6:$B$405,$C765,'E8.b. KKAuf_WAV'!$E$6:$E$405,$H765,'E8.b. KKAuf_WAV'!$C$6:$C$405,"&lt;&gt;"&amp;"geleistete Anzahlungen auf immaterielle Vermögensgegenstände",'E8.b. KKAuf_WAV'!$C$6:$C$405,"&lt;&gt;"&amp;"geleistete Anzahlungen und Anlagen im Bau des Sachanlagevermögens",'E8.b. KKAuf_WAV'!$C$6:$C$405,"&lt;&gt;"&amp;"Geschäfts- oder Firmenwert")</f>
        <v>0</v>
      </c>
      <c r="W765" s="980">
        <f>SUMIFS('E8.b. KKAuf_WAV'!$M$6:$M$405,'E8.b. KKAuf_WAV'!$B$6:$B$405,$C765,'E8.b. KKAuf_WAV'!$E$6:$E$405,H765,'E8.b. KKAuf_WAV'!$C$6:$C$405,"geleistete Anzahlungen und Anlagen im Bau des Sachanlagevermögens")+ SUMIFS('E8.b. KKAuf_WAV'!$M$6:$M$405,'E8.b. KKAuf_WAV'!$B$6:$B$405,$C765,'E8.b. KKAuf_WAV'!$E$6:$E$405,H765,'E8.b. KKAuf_WAV'!$C$6:$C$405,"geleistete Anzahlungen auf immaterielle Vermögensgegenstände")</f>
        <v>0</v>
      </c>
      <c r="X765" s="980">
        <f>SUMIFS('E8.c. KKAuf_BKZ_NAB_IZ'!$K$6:$K$405,'E8.c. KKAuf_BKZ_NAB_IZ'!$B$6:$B$405,$C765,'E8.c. KKAuf_BKZ_NAB_IZ'!$C$6:$C$405,$H765)</f>
        <v>0</v>
      </c>
      <c r="Y765" s="980">
        <f>SUMIFS('E8.a. KKAuf_SAV'!$Y$6:$Y$2005,'E8.a. KKAuf_SAV'!$B$6:$B$2005,$C765,'E8.a. KKAuf_SAV'!$D$6:$D$2005,$H765)</f>
        <v>0</v>
      </c>
      <c r="Z765" s="980">
        <f>SUMIFS('E8.b. KKAuf_WAV'!$O$6:$O$405,'E8.b. KKAuf_WAV'!$B$6:$B$405,$C765,'E8.b. KKAuf_WAV'!$E$6:$E$405,$H765,'E8.b. KKAuf_WAV'!$C$6:$C$405,"&lt;&gt;"&amp;"geleistete Anzahlungen auf immaterielle Vermögensgegenstände",'E8.b. KKAuf_WAV'!$C$6:$C$405,"&lt;&gt;"&amp;"geleistete Anzahlungen und Anlagen im Bau des Sachanlagevermögens",'E8.b. KKAuf_WAV'!$C$6:$C$405,"&lt;&gt;"&amp;"Geschäfts- oder Firmenwert")</f>
        <v>0</v>
      </c>
      <c r="AA765" s="980">
        <f>SUMIFS('E8.b. KKAuf_WAV'!$O$6:$O$405,'E8.b. KKAuf_WAV'!$B$6:$B$405,$C765,'E8.b. KKAuf_WAV'!$E$6:$E$405,H765,'E8.b. KKAuf_WAV'!$C$6:$C$405,"geleistete Anzahlungen und Anlagen im Bau des Sachanlagevermögens")+ SUMIFS('E8.b. KKAuf_WAV'!$O$6:$O$405,'E8.b. KKAuf_WAV'!$B$6:$B$405,$C765,'E8.b. KKAuf_WAV'!$E$6:$E$405,H765,'E8.b. KKAuf_WAV'!$C$6:$C$405,"geleistete Anzahlungen auf immaterielle Vermögensgegenstände")</f>
        <v>0</v>
      </c>
      <c r="AB765" s="980">
        <f>SUMIFS('E8.c. KKAuf_BKZ_NAB_IZ'!$L$6:$L$405,'E8.c. KKAuf_BKZ_NAB_IZ'!$B$6:$B$405,$C765,'E8.c. KKAuf_BKZ_NAB_IZ'!$C$6:$C$405,$H765)</f>
        <v>0</v>
      </c>
      <c r="AC765" s="974"/>
      <c r="AD765" s="980">
        <f t="shared" si="239"/>
        <v>0</v>
      </c>
      <c r="AE765" s="984">
        <f>$AE$16</f>
        <v>0</v>
      </c>
      <c r="AF765" s="984">
        <f>$AF$16</f>
        <v>0</v>
      </c>
      <c r="AG765" s="984">
        <f>$AG$16</f>
        <v>0</v>
      </c>
      <c r="AH765" s="982">
        <f t="shared" si="241"/>
        <v>0</v>
      </c>
      <c r="AJ765" s="980">
        <f t="shared" si="236"/>
        <v>0</v>
      </c>
      <c r="AK765" s="984">
        <f>$AK$16</f>
        <v>0</v>
      </c>
      <c r="AL765" s="984">
        <f>$AL$16</f>
        <v>0</v>
      </c>
      <c r="AM765" s="984">
        <f>$AM$16</f>
        <v>0</v>
      </c>
      <c r="AN765" s="982">
        <f t="shared" si="237"/>
        <v>0</v>
      </c>
    </row>
    <row r="766" spans="2:40" ht="15" hidden="1" thickBot="1" x14ac:dyDescent="0.25">
      <c r="B766" s="1448"/>
      <c r="C766" s="1003">
        <f>C760</f>
        <v>0</v>
      </c>
      <c r="D766" s="1451"/>
      <c r="E766" s="1409"/>
      <c r="F766" s="1409"/>
      <c r="G766" s="970"/>
      <c r="H766" s="986">
        <v>2028</v>
      </c>
      <c r="I766" s="972"/>
      <c r="J766" s="815">
        <f t="shared" si="238"/>
        <v>0</v>
      </c>
      <c r="K766" s="804"/>
      <c r="L766" s="814">
        <f t="shared" si="245"/>
        <v>0</v>
      </c>
      <c r="M766" s="804"/>
      <c r="N766" s="814">
        <f t="shared" si="235"/>
        <v>0</v>
      </c>
      <c r="O766" s="804"/>
      <c r="P766" s="814">
        <f t="shared" si="248"/>
        <v>0</v>
      </c>
      <c r="Q766" s="760"/>
      <c r="R766" s="987">
        <f>SUMIFS('E8.a. KKAuf_SAV'!$X$6:$X$2005,'E8.a. KKAuf_SAV'!$B$6:$B$2005,$C766,'E8.a. KKAuf_SAV'!$D$6:$D$2005,$H766)</f>
        <v>0</v>
      </c>
      <c r="S766" s="987">
        <f>SUMIFS('E8.b. KKAuf_WAV'!$N$6:$N$405,'E8.b. KKAuf_WAV'!$B$6:$B$405,$C766,'E8.b. KKAuf_WAV'!$E$6:$E$405,H766)-SUMIFS('E8.b. KKAuf_WAV'!$N$6:$N$405,'E8.b. KKAuf_WAV'!$B$6:$B$405,$C766,'E8.b. KKAuf_WAV'!$C$6:$C$405,"Geschäfts- oder Firmenwert",'E8.b. KKAuf_WAV'!$D$6:$D$405,H766)</f>
        <v>0</v>
      </c>
      <c r="T766" s="974"/>
      <c r="U766" s="987">
        <f>SUMIFS('E8.a. KKAuf_SAV'!$W$6:$W$2005,'E8.a. KKAuf_SAV'!$B$6:$B$2005,$C766,'E8.a. KKAuf_SAV'!$D$6:$D$2005,H766)</f>
        <v>0</v>
      </c>
      <c r="V766" s="987">
        <f>SUMIFS('E8.b. KKAuf_WAV'!$M$6:$M$405,'E8.b. KKAuf_WAV'!$B$6:$B$405,$C766,'E8.b. KKAuf_WAV'!$E$6:$E$405,$H766,'E8.b. KKAuf_WAV'!$C$6:$C$405,"&lt;&gt;"&amp;"geleistete Anzahlungen auf immaterielle Vermögensgegenstände",'E8.b. KKAuf_WAV'!$C$6:$C$405,"&lt;&gt;"&amp;"geleistete Anzahlungen und Anlagen im Bau des Sachanlagevermögens",'E8.b. KKAuf_WAV'!$C$6:$C$405,"&lt;&gt;"&amp;"Geschäfts- oder Firmenwert")</f>
        <v>0</v>
      </c>
      <c r="W766" s="987">
        <f>SUMIFS('E8.b. KKAuf_WAV'!$M$6:$M$405,'E8.b. KKAuf_WAV'!$B$6:$B$405,$C766,'E8.b. KKAuf_WAV'!$E$6:$E$405,H766,'E8.b. KKAuf_WAV'!$C$6:$C$405,"geleistete Anzahlungen und Anlagen im Bau des Sachanlagevermögens")+ SUMIFS('E8.b. KKAuf_WAV'!$M$6:$M$405,'E8.b. KKAuf_WAV'!$B$6:$B$405,$C766,'E8.b. KKAuf_WAV'!$E$6:$E$405,H766,'E8.b. KKAuf_WAV'!$C$6:$C$405,"geleistete Anzahlungen auf immaterielle Vermögensgegenstände")</f>
        <v>0</v>
      </c>
      <c r="X766" s="987">
        <f>SUMIFS('E8.c. KKAuf_BKZ_NAB_IZ'!$K$6:$K$405,'E8.c. KKAuf_BKZ_NAB_IZ'!$B$6:$B$405,$C766,'E8.c. KKAuf_BKZ_NAB_IZ'!$C$6:$C$405,$H766)</f>
        <v>0</v>
      </c>
      <c r="Y766" s="987">
        <f>SUMIFS('E8.a. KKAuf_SAV'!$Y$6:$Y$2005,'E8.a. KKAuf_SAV'!$B$6:$B$2005,$C766,'E8.a. KKAuf_SAV'!$D$6:$D$2005,$H766)</f>
        <v>0</v>
      </c>
      <c r="Z766" s="987">
        <f>SUMIFS('E8.b. KKAuf_WAV'!$O$6:$O$405,'E8.b. KKAuf_WAV'!$B$6:$B$405,$C766,'E8.b. KKAuf_WAV'!$E$6:$E$405,$H766,'E8.b. KKAuf_WAV'!$C$6:$C$405,"&lt;&gt;"&amp;"geleistete Anzahlungen auf immaterielle Vermögensgegenstände",'E8.b. KKAuf_WAV'!$C$6:$C$405,"&lt;&gt;"&amp;"geleistete Anzahlungen und Anlagen im Bau des Sachanlagevermögens",'E8.b. KKAuf_WAV'!$C$6:$C$405,"&lt;&gt;"&amp;"Geschäfts- oder Firmenwert")</f>
        <v>0</v>
      </c>
      <c r="AA766" s="987">
        <f>SUMIFS('E8.b. KKAuf_WAV'!$O$6:$O$405,'E8.b. KKAuf_WAV'!$B$6:$B$405,$C766,'E8.b. KKAuf_WAV'!$E$6:$E$405,H766,'E8.b. KKAuf_WAV'!$C$6:$C$405,"geleistete Anzahlungen und Anlagen im Bau des Sachanlagevermögens")+ SUMIFS('E8.b. KKAuf_WAV'!$O$6:$O$405,'E8.b. KKAuf_WAV'!$B$6:$B$405,$C766,'E8.b. KKAuf_WAV'!$E$6:$E$405,H766,'E8.b. KKAuf_WAV'!$C$6:$C$405,"geleistete Anzahlungen auf immaterielle Vermögensgegenstände")</f>
        <v>0</v>
      </c>
      <c r="AB766" s="987">
        <f>SUMIFS('E8.c. KKAuf_BKZ_NAB_IZ'!$L$6:$L$405,'E8.c. KKAuf_BKZ_NAB_IZ'!$B$6:$B$405,$C766,'E8.c. KKAuf_BKZ_NAB_IZ'!$C$6:$C$405,$H766)</f>
        <v>0</v>
      </c>
      <c r="AC766" s="974"/>
      <c r="AD766" s="987">
        <f t="shared" si="239"/>
        <v>0</v>
      </c>
      <c r="AE766" s="988">
        <f>$AE$17</f>
        <v>0</v>
      </c>
      <c r="AF766" s="988">
        <f>$AF$17</f>
        <v>0</v>
      </c>
      <c r="AG766" s="988">
        <f>$AG$17</f>
        <v>0</v>
      </c>
      <c r="AH766" s="989">
        <f t="shared" si="241"/>
        <v>0</v>
      </c>
      <c r="AJ766" s="987">
        <f t="shared" si="236"/>
        <v>0</v>
      </c>
      <c r="AK766" s="988">
        <f>$AK$17</f>
        <v>0</v>
      </c>
      <c r="AL766" s="988">
        <f>$AL$17</f>
        <v>0</v>
      </c>
      <c r="AM766" s="988">
        <f>$AM$17</f>
        <v>0</v>
      </c>
      <c r="AN766" s="989">
        <f t="shared" si="237"/>
        <v>0</v>
      </c>
    </row>
    <row r="767" spans="2:40" ht="14.25" customHeight="1" x14ac:dyDescent="0.2">
      <c r="B767" s="1446"/>
      <c r="C767" s="1001">
        <f>B767</f>
        <v>0</v>
      </c>
      <c r="D767" s="1449"/>
      <c r="E767" s="1407"/>
      <c r="F767" s="1410"/>
      <c r="G767" s="990"/>
      <c r="H767" s="991">
        <v>2022</v>
      </c>
      <c r="I767" s="972"/>
      <c r="J767" s="813">
        <f t="shared" si="238"/>
        <v>0</v>
      </c>
      <c r="K767" s="804"/>
      <c r="L767" s="813">
        <f t="shared" si="245"/>
        <v>0</v>
      </c>
      <c r="M767" s="804"/>
      <c r="N767" s="813">
        <f t="shared" si="235"/>
        <v>0</v>
      </c>
      <c r="O767" s="804"/>
      <c r="P767" s="813">
        <f t="shared" ref="P767:P773" si="249">IFERROR((AJ767*AK767+AD767*AE767)*0.4*0.035*$F$767,0)</f>
        <v>0</v>
      </c>
      <c r="Q767" s="760"/>
      <c r="R767" s="992">
        <f>SUMIFS('E8.a. KKAuf_SAV'!$X$6:$X$2005,'E8.a. KKAuf_SAV'!$B$6:$B$2005,$C767,'E8.a. KKAuf_SAV'!$D$6:$D$2005,$H767)</f>
        <v>0</v>
      </c>
      <c r="S767" s="992">
        <f>SUMIFS('E8.b. KKAuf_WAV'!$N$6:$N$405,'E8.b. KKAuf_WAV'!$B$6:$B$405,$C767,'E8.b. KKAuf_WAV'!$E$6:$E$405,H767)-SUMIFS('E8.b. KKAuf_WAV'!$N$6:$N$405,'E8.b. KKAuf_WAV'!$B$6:$B$405,$C767,'E8.b. KKAuf_WAV'!$C$6:$C$405,"Geschäfts- oder Firmenwert",'E8.b. KKAuf_WAV'!$D$6:$D$405,H767)</f>
        <v>0</v>
      </c>
      <c r="T767" s="974"/>
      <c r="U767" s="992">
        <f>SUMIFS('E8.a. KKAuf_SAV'!$W$6:$W$2005,'E8.a. KKAuf_SAV'!$B$6:$B$2005,$C767,'E8.a. KKAuf_SAV'!$D$6:$D$2005,H767)</f>
        <v>0</v>
      </c>
      <c r="V767" s="992">
        <f>SUMIFS('E8.b. KKAuf_WAV'!$M$6:$M$405,'E8.b. KKAuf_WAV'!$B$6:$B$405,$C767,'E8.b. KKAuf_WAV'!$E$6:$E$405,$H767,'E8.b. KKAuf_WAV'!$C$6:$C$405,"&lt;&gt;"&amp;"geleistete Anzahlungen auf immaterielle Vermögensgegenstände",'E8.b. KKAuf_WAV'!$C$6:$C$405,"&lt;&gt;"&amp;"geleistete Anzahlungen und Anlagen im Bau des Sachanlagevermögens",'E8.b. KKAuf_WAV'!$C$6:$C$405,"&lt;&gt;"&amp;"Geschäfts- oder Firmenwert")</f>
        <v>0</v>
      </c>
      <c r="W767" s="992">
        <f>SUMIFS('E8.b. KKAuf_WAV'!$M$6:$M$405,'E8.b. KKAuf_WAV'!$B$6:$B$405,$C767,'E8.b. KKAuf_WAV'!$E$6:$E$405,Listen!$AA$3,'E8.b. KKAuf_WAV'!$C$6:$C$405,"geleistete Anzahlungen und Anlagen im Bau des Sachanlagevermögens")+ SUMIFS('E8.b. KKAuf_WAV'!$M$6:$M$405,'E8.b. KKAuf_WAV'!$B$6:$B$405,$C767,'E8.b. KKAuf_WAV'!$E$6:$E$405,Listen!$AA$3,'E8.b. KKAuf_WAV'!$C$6:$C$405,"geleistete Anzahlungen auf immaterielle Vermögensgegenstände")</f>
        <v>0</v>
      </c>
      <c r="X767" s="992">
        <f>SUMIFS('E8.c. KKAuf_BKZ_NAB_IZ'!$K$6:$K$405,'E8.c. KKAuf_BKZ_NAB_IZ'!$B$6:$B$405,$C767,'E8.c. KKAuf_BKZ_NAB_IZ'!$C$6:$C$405,$H767)</f>
        <v>0</v>
      </c>
      <c r="Y767" s="992">
        <f>SUMIFS('E8.a. KKAuf_SAV'!$Y$6:$Y$2005,'E8.a. KKAuf_SAV'!$B$6:$B$2005,$C767,'E8.a. KKAuf_SAV'!$D$6:$D$2005,$H767)</f>
        <v>0</v>
      </c>
      <c r="Z767" s="992">
        <f>SUMIFS('E8.b. KKAuf_WAV'!$O$6:$O$405,'E8.b. KKAuf_WAV'!$B$6:$B$405,$C767,'E8.b. KKAuf_WAV'!$E$6:$E$405,$H767,'E8.b. KKAuf_WAV'!$C$6:$C$405,"&lt;&gt;"&amp;"geleistete Anzahlungen auf immaterielle Vermögensgegenstände",'E8.b. KKAuf_WAV'!$C$6:$C$405,"&lt;&gt;"&amp;"geleistete Anzahlungen und Anlagen im Bau des Sachanlagevermögens",'E8.b. KKAuf_WAV'!$C$6:$C$405,"&lt;&gt;"&amp;"Geschäfts- oder Firmenwert")</f>
        <v>0</v>
      </c>
      <c r="AA767" s="992">
        <f>SUMIFS('E8.b. KKAuf_WAV'!$O$6:$O$405,'E8.b. KKAuf_WAV'!$B$6:$B$405,$C767,'E8.b. KKAuf_WAV'!$E$6:$E$405,Listen!$AA$3,'E8.b. KKAuf_WAV'!$C$6:$C$405,"geleistete Anzahlungen und Anlagen im Bau des Sachanlagevermögens")+ SUMIFS('E8.b. KKAuf_WAV'!$O$6:$O$405,'E8.b. KKAuf_WAV'!$B$6:$B$405,$C767,'E8.b. KKAuf_WAV'!$E$6:$E$405,Listen!$AA$3,'E8.b. KKAuf_WAV'!$C$6:$C$405,"geleistete Anzahlungen auf immaterielle Vermögensgegenstände")</f>
        <v>0</v>
      </c>
      <c r="AB767" s="992">
        <f>SUMIFS('E8.c. KKAuf_BKZ_NAB_IZ'!$L$6:$L$405,'E8.c. KKAuf_BKZ_NAB_IZ'!$B$6:$B$405,$C767,'E8.c. KKAuf_BKZ_NAB_IZ'!$C$6:$C$405,$H767)</f>
        <v>0</v>
      </c>
      <c r="AC767" s="974"/>
      <c r="AD767" s="992">
        <f t="shared" si="239"/>
        <v>0</v>
      </c>
      <c r="AE767" s="993">
        <f>$AE$11</f>
        <v>5.0700000000000002E-2</v>
      </c>
      <c r="AF767" s="993">
        <f>$AF$11</f>
        <v>1.7100000000000001E-2</v>
      </c>
      <c r="AG767" s="993">
        <f>$AG$11</f>
        <v>3.0499999999999999E-2</v>
      </c>
      <c r="AH767" s="994">
        <f t="shared" si="241"/>
        <v>0</v>
      </c>
      <c r="AJ767" s="992">
        <f t="shared" si="236"/>
        <v>0</v>
      </c>
      <c r="AK767" s="993">
        <f>$AK$11</f>
        <v>5.0700000000000002E-2</v>
      </c>
      <c r="AL767" s="993">
        <f>$AL$11</f>
        <v>1.7100000000000001E-2</v>
      </c>
      <c r="AM767" s="993">
        <f>$AM$11</f>
        <v>3.0499999999999999E-2</v>
      </c>
      <c r="AN767" s="994">
        <f t="shared" si="237"/>
        <v>0</v>
      </c>
    </row>
    <row r="768" spans="2:40" x14ac:dyDescent="0.2">
      <c r="B768" s="1447"/>
      <c r="C768" s="1002">
        <f>C767</f>
        <v>0</v>
      </c>
      <c r="D768" s="1450"/>
      <c r="E768" s="1408"/>
      <c r="F768" s="1408"/>
      <c r="G768" s="990"/>
      <c r="H768" s="983">
        <v>2023</v>
      </c>
      <c r="I768" s="972"/>
      <c r="J768" s="805">
        <f t="shared" si="238"/>
        <v>0</v>
      </c>
      <c r="K768" s="804"/>
      <c r="L768" s="803">
        <f t="shared" si="245"/>
        <v>0</v>
      </c>
      <c r="M768" s="804"/>
      <c r="N768" s="803">
        <f t="shared" si="235"/>
        <v>0</v>
      </c>
      <c r="O768" s="804"/>
      <c r="P768" s="803">
        <f t="shared" si="249"/>
        <v>0</v>
      </c>
      <c r="Q768" s="760"/>
      <c r="R768" s="980">
        <f>SUMIFS('E8.a. KKAuf_SAV'!$X$6:$X$2005,'E8.a. KKAuf_SAV'!$B$6:$B$2005,$C768,'E8.a. KKAuf_SAV'!$D$6:$D$2005,$H768)</f>
        <v>0</v>
      </c>
      <c r="S768" s="980">
        <f>SUMIFS('E8.b. KKAuf_WAV'!$N$6:$N$405,'E8.b. KKAuf_WAV'!$B$6:$B$405,$C768,'E8.b. KKAuf_WAV'!$E$6:$E$405,H768)-SUMIFS('E8.b. KKAuf_WAV'!$N$6:$N$405,'E8.b. KKAuf_WAV'!$B$6:$B$405,$C768,'E8.b. KKAuf_WAV'!$C$6:$C$405,"Geschäfts- oder Firmenwert",'E8.b. KKAuf_WAV'!$D$6:$D$405,H768)</f>
        <v>0</v>
      </c>
      <c r="T768" s="974"/>
      <c r="U768" s="980">
        <f>SUMIFS('E8.a. KKAuf_SAV'!$W$6:$W$2005,'E8.a. KKAuf_SAV'!$B$6:$B$2005,$C768,'E8.a. KKAuf_SAV'!$D$6:$D$2005,H768)</f>
        <v>0</v>
      </c>
      <c r="V768" s="980">
        <f>SUMIFS('E8.b. KKAuf_WAV'!$M$6:$M$405,'E8.b. KKAuf_WAV'!$B$6:$B$405,$C768,'E8.b. KKAuf_WAV'!$E$6:$E$405,$H768,'E8.b. KKAuf_WAV'!$C$6:$C$405,"&lt;&gt;"&amp;"geleistete Anzahlungen auf immaterielle Vermögensgegenstände",'E8.b. KKAuf_WAV'!$C$6:$C$405,"&lt;&gt;"&amp;"geleistete Anzahlungen und Anlagen im Bau des Sachanlagevermögens",'E8.b. KKAuf_WAV'!$C$6:$C$405,"&lt;&gt;"&amp;"Geschäfts- oder Firmenwert")</f>
        <v>0</v>
      </c>
      <c r="W768" s="980"/>
      <c r="X768" s="980">
        <f>SUMIFS('E8.c. KKAuf_BKZ_NAB_IZ'!$K$6:$K$405,'E8.c. KKAuf_BKZ_NAB_IZ'!$B$6:$B$405,$C768,'E8.c. KKAuf_BKZ_NAB_IZ'!$C$6:$C$405,$H768)</f>
        <v>0</v>
      </c>
      <c r="Y768" s="980">
        <f>SUMIFS('E8.a. KKAuf_SAV'!$Y$6:$Y$2005,'E8.a. KKAuf_SAV'!$B$6:$B$2005,$C768,'E8.a. KKAuf_SAV'!$D$6:$D$2005,$H768)</f>
        <v>0</v>
      </c>
      <c r="Z768" s="980">
        <f>SUMIFS('E8.b. KKAuf_WAV'!$O$6:$O$405,'E8.b. KKAuf_WAV'!$B$6:$B$405,$C768,'E8.b. KKAuf_WAV'!$E$6:$E$405,$H768,'E8.b. KKAuf_WAV'!$C$6:$C$405,"&lt;&gt;"&amp;"geleistete Anzahlungen auf immaterielle Vermögensgegenstände",'E8.b. KKAuf_WAV'!$C$6:$C$405,"&lt;&gt;"&amp;"geleistete Anzahlungen und Anlagen im Bau des Sachanlagevermögens",'E8.b. KKAuf_WAV'!$C$6:$C$405,"&lt;&gt;"&amp;"Geschäfts- oder Firmenwert")</f>
        <v>0</v>
      </c>
      <c r="AA768" s="980"/>
      <c r="AB768" s="980">
        <f>SUMIFS('E8.c. KKAuf_BKZ_NAB_IZ'!$L$6:$L$405,'E8.c. KKAuf_BKZ_NAB_IZ'!$B$6:$B$405,$C768,'E8.c. KKAuf_BKZ_NAB_IZ'!$C$6:$C$405,$H768)</f>
        <v>0</v>
      </c>
      <c r="AC768" s="974"/>
      <c r="AD768" s="980">
        <f t="shared" si="239"/>
        <v>0</v>
      </c>
      <c r="AE768" s="984">
        <f>$AE$12</f>
        <v>5.0700000000000002E-2</v>
      </c>
      <c r="AF768" s="984">
        <f>$AF$12</f>
        <v>1.7100000000000001E-2</v>
      </c>
      <c r="AG768" s="984">
        <f>$AG$12</f>
        <v>3.0499999999999999E-2</v>
      </c>
      <c r="AH768" s="982">
        <f t="shared" si="241"/>
        <v>0</v>
      </c>
      <c r="AJ768" s="980"/>
      <c r="AK768" s="984">
        <f>$AK$12</f>
        <v>5.0700000000000002E-2</v>
      </c>
      <c r="AL768" s="984">
        <f>$AL$12</f>
        <v>1.7100000000000001E-2</v>
      </c>
      <c r="AM768" s="984">
        <f>$AM$12</f>
        <v>3.0499999999999999E-2</v>
      </c>
      <c r="AN768" s="982">
        <f t="shared" si="237"/>
        <v>0</v>
      </c>
    </row>
    <row r="769" spans="2:40" x14ac:dyDescent="0.2">
      <c r="B769" s="1447"/>
      <c r="C769" s="1002">
        <f>C767</f>
        <v>0</v>
      </c>
      <c r="D769" s="1450"/>
      <c r="E769" s="1408"/>
      <c r="F769" s="1408"/>
      <c r="G769" s="990"/>
      <c r="H769" s="983">
        <v>2024</v>
      </c>
      <c r="I769" s="972"/>
      <c r="J769" s="803">
        <f t="shared" si="238"/>
        <v>0</v>
      </c>
      <c r="K769" s="804"/>
      <c r="L769" s="803">
        <f t="shared" si="245"/>
        <v>0</v>
      </c>
      <c r="M769" s="804"/>
      <c r="N769" s="803">
        <f t="shared" si="235"/>
        <v>0</v>
      </c>
      <c r="O769" s="804"/>
      <c r="P769" s="803">
        <f t="shared" si="249"/>
        <v>0</v>
      </c>
      <c r="Q769" s="760"/>
      <c r="R769" s="980">
        <f>SUMIFS('E8.a. KKAuf_SAV'!$X$6:$X$2005,'E8.a. KKAuf_SAV'!$B$6:$B$2005,$C769,'E8.a. KKAuf_SAV'!$D$6:$D$2005,$H769)</f>
        <v>0</v>
      </c>
      <c r="S769" s="980">
        <f>SUMIFS('E8.b. KKAuf_WAV'!$N$6:$N$405,'E8.b. KKAuf_WAV'!$B$6:$B$405,$C769,'E8.b. KKAuf_WAV'!$E$6:$E$405,H769)-SUMIFS('E8.b. KKAuf_WAV'!$N$6:$N$405,'E8.b. KKAuf_WAV'!$B$6:$B$405,$C769,'E8.b. KKAuf_WAV'!$C$6:$C$405,"Geschäfts- oder Firmenwert",'E8.b. KKAuf_WAV'!$D$6:$D$405,H769)</f>
        <v>0</v>
      </c>
      <c r="T769" s="974"/>
      <c r="U769" s="980">
        <f>SUMIFS('E8.a. KKAuf_SAV'!$W$6:$W$2005,'E8.a. KKAuf_SAV'!$B$6:$B$2005,$C769,'E8.a. KKAuf_SAV'!$D$6:$D$2005,H769)</f>
        <v>0</v>
      </c>
      <c r="V769" s="980">
        <f>SUMIFS('E8.b. KKAuf_WAV'!$M$6:$M$405,'E8.b. KKAuf_WAV'!$B$6:$B$405,$C769,'E8.b. KKAuf_WAV'!$E$6:$E$405,$H769,'E8.b. KKAuf_WAV'!$C$6:$C$405,"&lt;&gt;"&amp;"geleistete Anzahlungen auf immaterielle Vermögensgegenstände",'E8.b. KKAuf_WAV'!$C$6:$C$405,"&lt;&gt;"&amp;"geleistete Anzahlungen und Anlagen im Bau des Sachanlagevermögens",'E8.b. KKAuf_WAV'!$C$6:$C$405,"&lt;&gt;"&amp;"Geschäfts- oder Firmenwert")</f>
        <v>0</v>
      </c>
      <c r="W769" s="980">
        <f>SUMIFS('E8.b. KKAuf_WAV'!$M$6:$M$405,'E8.b. KKAuf_WAV'!$B$6:$B$405,$C769,'E8.b. KKAuf_WAV'!$E$6:$E$405,H769,'E8.b. KKAuf_WAV'!$C$6:$C$405,"geleistete Anzahlungen und Anlagen im Bau des Sachanlagevermögens")+ SUMIFS('E8.b. KKAuf_WAV'!$M$6:$M$405,'E8.b. KKAuf_WAV'!$B$6:$B$405,$C769,'E8.b. KKAuf_WAV'!$E$6:$E$405,H769,'E8.b. KKAuf_WAV'!$C$6:$C$405,"geleistete Anzahlungen auf immaterielle Vermögensgegenstände")</f>
        <v>0</v>
      </c>
      <c r="X769" s="980">
        <f>SUMIFS('E8.c. KKAuf_BKZ_NAB_IZ'!$K$6:$K$405,'E8.c. KKAuf_BKZ_NAB_IZ'!$B$6:$B$405,$C769,'E8.c. KKAuf_BKZ_NAB_IZ'!$C$6:$C$405,$H769)</f>
        <v>0</v>
      </c>
      <c r="Y769" s="980">
        <f>SUMIFS('E8.a. KKAuf_SAV'!$Y$6:$Y$2005,'E8.a. KKAuf_SAV'!$B$6:$B$2005,$C769,'E8.a. KKAuf_SAV'!$D$6:$D$2005,$H769)</f>
        <v>0</v>
      </c>
      <c r="Z769" s="980">
        <f>SUMIFS('E8.b. KKAuf_WAV'!$O$6:$O$405,'E8.b. KKAuf_WAV'!$B$6:$B$405,$C769,'E8.b. KKAuf_WAV'!$E$6:$E$405,$H769,'E8.b. KKAuf_WAV'!$C$6:$C$405,"&lt;&gt;"&amp;"geleistete Anzahlungen auf immaterielle Vermögensgegenstände",'E8.b. KKAuf_WAV'!$C$6:$C$405,"&lt;&gt;"&amp;"geleistete Anzahlungen und Anlagen im Bau des Sachanlagevermögens",'E8.b. KKAuf_WAV'!$C$6:$C$405,"&lt;&gt;"&amp;"Geschäfts- oder Firmenwert")</f>
        <v>0</v>
      </c>
      <c r="AA769" s="980">
        <f>SUMIFS('E8.b. KKAuf_WAV'!$O$6:$O$405,'E8.b. KKAuf_WAV'!$B$6:$B$405,$C769,'E8.b. KKAuf_WAV'!$E$6:$E$405,H769,'E8.b. KKAuf_WAV'!$C$6:$C$405,"geleistete Anzahlungen und Anlagen im Bau des Sachanlagevermögens")+ SUMIFS('E8.b. KKAuf_WAV'!$O$6:$O$405,'E8.b. KKAuf_WAV'!$B$6:$B$405,$C769,'E8.b. KKAuf_WAV'!$E$6:$E$405,H769,'E8.b. KKAuf_WAV'!$C$6:$C$405,"geleistete Anzahlungen auf immaterielle Vermögensgegenstände")</f>
        <v>0</v>
      </c>
      <c r="AB769" s="980">
        <f>SUMIFS('E8.c. KKAuf_BKZ_NAB_IZ'!$L$6:$L$405,'E8.c. KKAuf_BKZ_NAB_IZ'!$B$6:$B$405,$C769,'E8.c. KKAuf_BKZ_NAB_IZ'!$C$6:$C$405,$H769)</f>
        <v>0</v>
      </c>
      <c r="AC769" s="974"/>
      <c r="AD769" s="980">
        <f t="shared" si="239"/>
        <v>0</v>
      </c>
      <c r="AE769" s="984">
        <f>$AE$13</f>
        <v>6.93E-2</v>
      </c>
      <c r="AF769" s="984">
        <f>$AF$13</f>
        <v>3.8699999999999998E-2</v>
      </c>
      <c r="AG769" s="984">
        <f>$AG$13</f>
        <v>5.0900000000000001E-2</v>
      </c>
      <c r="AH769" s="982">
        <f t="shared" si="241"/>
        <v>0</v>
      </c>
      <c r="AJ769" s="980">
        <f t="shared" si="236"/>
        <v>0</v>
      </c>
      <c r="AK769" s="984">
        <f>$AK$13</f>
        <v>7.0099999999999996E-2</v>
      </c>
      <c r="AL769" s="984">
        <f>$AL$13</f>
        <v>3.6600000000000001E-2</v>
      </c>
      <c r="AM769" s="984">
        <f>$AM$13</f>
        <v>0.05</v>
      </c>
      <c r="AN769" s="982">
        <f t="shared" si="237"/>
        <v>0</v>
      </c>
    </row>
    <row r="770" spans="2:40" ht="15" thickBot="1" x14ac:dyDescent="0.25">
      <c r="B770" s="1447"/>
      <c r="C770" s="1002">
        <f>C767</f>
        <v>0</v>
      </c>
      <c r="D770" s="1450"/>
      <c r="E770" s="1408"/>
      <c r="F770" s="1408"/>
      <c r="G770" s="990"/>
      <c r="H770" s="983">
        <v>2025</v>
      </c>
      <c r="I770" s="972"/>
      <c r="J770" s="803">
        <f t="shared" si="238"/>
        <v>0</v>
      </c>
      <c r="K770" s="804"/>
      <c r="L770" s="803">
        <f t="shared" si="245"/>
        <v>0</v>
      </c>
      <c r="M770" s="804"/>
      <c r="N770" s="803">
        <f t="shared" si="235"/>
        <v>0</v>
      </c>
      <c r="O770" s="804"/>
      <c r="P770" s="803">
        <f t="shared" si="249"/>
        <v>0</v>
      </c>
      <c r="Q770" s="760"/>
      <c r="R770" s="980">
        <f>SUMIFS('E8.a. KKAuf_SAV'!$X$6:$X$2005,'E8.a. KKAuf_SAV'!$B$6:$B$2005,$C770,'E8.a. KKAuf_SAV'!$D$6:$D$2005,$H770)</f>
        <v>0</v>
      </c>
      <c r="S770" s="980">
        <f>SUMIFS('E8.b. KKAuf_WAV'!$N$6:$N$405,'E8.b. KKAuf_WAV'!$B$6:$B$405,$C770,'E8.b. KKAuf_WAV'!$E$6:$E$405,H770)-SUMIFS('E8.b. KKAuf_WAV'!$N$6:$N$405,'E8.b. KKAuf_WAV'!$B$6:$B$405,$C770,'E8.b. KKAuf_WAV'!$C$6:$C$405,"Geschäfts- oder Firmenwert",'E8.b. KKAuf_WAV'!$D$6:$D$405,H770)</f>
        <v>0</v>
      </c>
      <c r="T770" s="974"/>
      <c r="U770" s="980">
        <f>SUMIFS('E8.a. KKAuf_SAV'!$W$6:$W$2005,'E8.a. KKAuf_SAV'!$B$6:$B$2005,$C770,'E8.a. KKAuf_SAV'!$D$6:$D$2005,H770)</f>
        <v>0</v>
      </c>
      <c r="V770" s="980">
        <f>SUMIFS('E8.b. KKAuf_WAV'!$M$6:$M$405,'E8.b. KKAuf_WAV'!$B$6:$B$405,$C770,'E8.b. KKAuf_WAV'!$E$6:$E$405,$H770,'E8.b. KKAuf_WAV'!$C$6:$C$405,"&lt;&gt;"&amp;"geleistete Anzahlungen auf immaterielle Vermögensgegenstände",'E8.b. KKAuf_WAV'!$C$6:$C$405,"&lt;&gt;"&amp;"geleistete Anzahlungen und Anlagen im Bau des Sachanlagevermögens",'E8.b. KKAuf_WAV'!$C$6:$C$405,"&lt;&gt;"&amp;"Geschäfts- oder Firmenwert")</f>
        <v>0</v>
      </c>
      <c r="W770" s="980">
        <f>SUMIFS('E8.b. KKAuf_WAV'!$M$6:$M$405,'E8.b. KKAuf_WAV'!$B$6:$B$405,$C770,'E8.b. KKAuf_WAV'!$E$6:$E$405,H770,'E8.b. KKAuf_WAV'!$C$6:$C$405,"geleistete Anzahlungen und Anlagen im Bau des Sachanlagevermögens")+ SUMIFS('E8.b. KKAuf_WAV'!$M$6:$M$405,'E8.b. KKAuf_WAV'!$B$6:$B$405,$C770,'E8.b. KKAuf_WAV'!$E$6:$E$405,H770,'E8.b. KKAuf_WAV'!$C$6:$C$405,"geleistete Anzahlungen auf immaterielle Vermögensgegenstände")</f>
        <v>0</v>
      </c>
      <c r="X770" s="980">
        <f>SUMIFS('E8.c. KKAuf_BKZ_NAB_IZ'!$K$6:$K$405,'E8.c. KKAuf_BKZ_NAB_IZ'!$B$6:$B$405,$C770,'E8.c. KKAuf_BKZ_NAB_IZ'!$C$6:$C$405,$H770)</f>
        <v>0</v>
      </c>
      <c r="Y770" s="980">
        <f>SUMIFS('E8.a. KKAuf_SAV'!$Y$6:$Y$2005,'E8.a. KKAuf_SAV'!$B$6:$B$2005,$C770,'E8.a. KKAuf_SAV'!$D$6:$D$2005,$H770)</f>
        <v>0</v>
      </c>
      <c r="Z770" s="980">
        <f>SUMIFS('E8.b. KKAuf_WAV'!$O$6:$O$405,'E8.b. KKAuf_WAV'!$B$6:$B$405,$C770,'E8.b. KKAuf_WAV'!$E$6:$E$405,$H770,'E8.b. KKAuf_WAV'!$C$6:$C$405,"&lt;&gt;"&amp;"geleistete Anzahlungen auf immaterielle Vermögensgegenstände",'E8.b. KKAuf_WAV'!$C$6:$C$405,"&lt;&gt;"&amp;"geleistete Anzahlungen und Anlagen im Bau des Sachanlagevermögens",'E8.b. KKAuf_WAV'!$C$6:$C$405,"&lt;&gt;"&amp;"Geschäfts- oder Firmenwert")</f>
        <v>0</v>
      </c>
      <c r="AA770" s="980">
        <f>SUMIFS('E8.b. KKAuf_WAV'!$O$6:$O$405,'E8.b. KKAuf_WAV'!$B$6:$B$405,$C770,'E8.b. KKAuf_WAV'!$E$6:$E$405,H770,'E8.b. KKAuf_WAV'!$C$6:$C$405,"geleistete Anzahlungen und Anlagen im Bau des Sachanlagevermögens")+ SUMIFS('E8.b. KKAuf_WAV'!$O$6:$O$405,'E8.b. KKAuf_WAV'!$B$6:$B$405,$C770,'E8.b. KKAuf_WAV'!$E$6:$E$405,H770,'E8.b. KKAuf_WAV'!$C$6:$C$405,"geleistete Anzahlungen auf immaterielle Vermögensgegenstände")</f>
        <v>0</v>
      </c>
      <c r="AB770" s="980">
        <f>SUMIFS('E8.c. KKAuf_BKZ_NAB_IZ'!$L$6:$L$405,'E8.c. KKAuf_BKZ_NAB_IZ'!$B$6:$B$405,$C770,'E8.c. KKAuf_BKZ_NAB_IZ'!$C$6:$C$405,$H770)</f>
        <v>0</v>
      </c>
      <c r="AC770" s="974"/>
      <c r="AD770" s="980">
        <f t="shared" si="239"/>
        <v>0</v>
      </c>
      <c r="AE770" s="984">
        <f>$AE$14</f>
        <v>7.0099999999999996E-2</v>
      </c>
      <c r="AF770" s="984">
        <f>$AF$14</f>
        <v>3.6600000000000001E-2</v>
      </c>
      <c r="AG770" s="984">
        <f>$AG$14</f>
        <v>0.05</v>
      </c>
      <c r="AH770" s="982">
        <f t="shared" si="241"/>
        <v>0</v>
      </c>
      <c r="AJ770" s="980">
        <f t="shared" si="236"/>
        <v>0</v>
      </c>
      <c r="AK770" s="984">
        <f>$AK$14</f>
        <v>7.0099999999999996E-2</v>
      </c>
      <c r="AL770" s="984">
        <f>$AL$14</f>
        <v>3.6600000000000001E-2</v>
      </c>
      <c r="AM770" s="984">
        <f>$AM$14</f>
        <v>0.05</v>
      </c>
      <c r="AN770" s="982">
        <f t="shared" si="237"/>
        <v>0</v>
      </c>
    </row>
    <row r="771" spans="2:40" ht="15" hidden="1" thickBot="1" x14ac:dyDescent="0.25">
      <c r="B771" s="1447"/>
      <c r="C771" s="1002">
        <f>C767</f>
        <v>0</v>
      </c>
      <c r="D771" s="1450"/>
      <c r="E771" s="1408"/>
      <c r="F771" s="1408"/>
      <c r="G771" s="990"/>
      <c r="H771" s="983">
        <v>2026</v>
      </c>
      <c r="I771" s="972"/>
      <c r="J771" s="803">
        <f t="shared" si="238"/>
        <v>0</v>
      </c>
      <c r="K771" s="804"/>
      <c r="L771" s="803">
        <f t="shared" si="245"/>
        <v>0</v>
      </c>
      <c r="M771" s="804"/>
      <c r="N771" s="803">
        <f t="shared" si="235"/>
        <v>0</v>
      </c>
      <c r="O771" s="804"/>
      <c r="P771" s="803">
        <f t="shared" si="249"/>
        <v>0</v>
      </c>
      <c r="Q771" s="760"/>
      <c r="R771" s="980">
        <f>SUMIFS('E8.a. KKAuf_SAV'!$X$6:$X$2005,'E8.a. KKAuf_SAV'!$B$6:$B$2005,$C771,'E8.a. KKAuf_SAV'!$D$6:$D$2005,$H771)</f>
        <v>0</v>
      </c>
      <c r="S771" s="980">
        <f>SUMIFS('E8.b. KKAuf_WAV'!$N$6:$N$405,'E8.b. KKAuf_WAV'!$B$6:$B$405,$C771,'E8.b. KKAuf_WAV'!$E$6:$E$405,H771)-SUMIFS('E8.b. KKAuf_WAV'!$N$6:$N$405,'E8.b. KKAuf_WAV'!$B$6:$B$405,$C771,'E8.b. KKAuf_WAV'!$C$6:$C$405,"Geschäfts- oder Firmenwert",'E8.b. KKAuf_WAV'!$D$6:$D$405,H771)</f>
        <v>0</v>
      </c>
      <c r="T771" s="974"/>
      <c r="U771" s="980">
        <f>SUMIFS('E8.a. KKAuf_SAV'!$W$6:$W$2005,'E8.a. KKAuf_SAV'!$B$6:$B$2005,$C771,'E8.a. KKAuf_SAV'!$D$6:$D$2005,H771)</f>
        <v>0</v>
      </c>
      <c r="V771" s="980">
        <f>SUMIFS('E8.b. KKAuf_WAV'!$M$6:$M$405,'E8.b. KKAuf_WAV'!$B$6:$B$405,$C771,'E8.b. KKAuf_WAV'!$E$6:$E$405,$H771,'E8.b. KKAuf_WAV'!$C$6:$C$405,"&lt;&gt;"&amp;"geleistete Anzahlungen auf immaterielle Vermögensgegenstände",'E8.b. KKAuf_WAV'!$C$6:$C$405,"&lt;&gt;"&amp;"geleistete Anzahlungen und Anlagen im Bau des Sachanlagevermögens",'E8.b. KKAuf_WAV'!$C$6:$C$405,"&lt;&gt;"&amp;"Geschäfts- oder Firmenwert")</f>
        <v>0</v>
      </c>
      <c r="W771" s="980">
        <f>SUMIFS('E8.b. KKAuf_WAV'!$M$6:$M$405,'E8.b. KKAuf_WAV'!$B$6:$B$405,$C771,'E8.b. KKAuf_WAV'!$E$6:$E$405,H771,'E8.b. KKAuf_WAV'!$C$6:$C$405,"geleistete Anzahlungen und Anlagen im Bau des Sachanlagevermögens")+ SUMIFS('E8.b. KKAuf_WAV'!$M$6:$M$405,'E8.b. KKAuf_WAV'!$B$6:$B$405,$C771,'E8.b. KKAuf_WAV'!$E$6:$E$405,H771,'E8.b. KKAuf_WAV'!$C$6:$C$405,"geleistete Anzahlungen auf immaterielle Vermögensgegenstände")</f>
        <v>0</v>
      </c>
      <c r="X771" s="980">
        <f>SUMIFS('E8.c. KKAuf_BKZ_NAB_IZ'!$K$6:$K$405,'E8.c. KKAuf_BKZ_NAB_IZ'!$B$6:$B$405,$C771,'E8.c. KKAuf_BKZ_NAB_IZ'!$C$6:$C$405,$H771)</f>
        <v>0</v>
      </c>
      <c r="Y771" s="980">
        <f>SUMIFS('E8.a. KKAuf_SAV'!$Y$6:$Y$2005,'E8.a. KKAuf_SAV'!$B$6:$B$2005,$C771,'E8.a. KKAuf_SAV'!$D$6:$D$2005,$H771)</f>
        <v>0</v>
      </c>
      <c r="Z771" s="980">
        <f>SUMIFS('E8.b. KKAuf_WAV'!$O$6:$O$405,'E8.b. KKAuf_WAV'!$B$6:$B$405,$C771,'E8.b. KKAuf_WAV'!$E$6:$E$405,$H771,'E8.b. KKAuf_WAV'!$C$6:$C$405,"&lt;&gt;"&amp;"geleistete Anzahlungen auf immaterielle Vermögensgegenstände",'E8.b. KKAuf_WAV'!$C$6:$C$405,"&lt;&gt;"&amp;"geleistete Anzahlungen und Anlagen im Bau des Sachanlagevermögens",'E8.b. KKAuf_WAV'!$C$6:$C$405,"&lt;&gt;"&amp;"Geschäfts- oder Firmenwert")</f>
        <v>0</v>
      </c>
      <c r="AA771" s="980">
        <f>SUMIFS('E8.b. KKAuf_WAV'!$O$6:$O$405,'E8.b. KKAuf_WAV'!$B$6:$B$405,$C771,'E8.b. KKAuf_WAV'!$E$6:$E$405,H771,'E8.b. KKAuf_WAV'!$C$6:$C$405,"geleistete Anzahlungen und Anlagen im Bau des Sachanlagevermögens")+ SUMIFS('E8.b. KKAuf_WAV'!$O$6:$O$405,'E8.b. KKAuf_WAV'!$B$6:$B$405,$C771,'E8.b. KKAuf_WAV'!$E$6:$E$405,H771,'E8.b. KKAuf_WAV'!$C$6:$C$405,"geleistete Anzahlungen auf immaterielle Vermögensgegenstände")</f>
        <v>0</v>
      </c>
      <c r="AB771" s="980">
        <f>SUMIFS('E8.c. KKAuf_BKZ_NAB_IZ'!$L$6:$L$405,'E8.c. KKAuf_BKZ_NAB_IZ'!$B$6:$B$405,$C771,'E8.c. KKAuf_BKZ_NAB_IZ'!$C$6:$C$405,$H771)</f>
        <v>0</v>
      </c>
      <c r="AC771" s="974"/>
      <c r="AD771" s="980">
        <f t="shared" si="239"/>
        <v>0</v>
      </c>
      <c r="AE771" s="984">
        <f>$AE$15</f>
        <v>0</v>
      </c>
      <c r="AF771" s="984">
        <f>$AF$15</f>
        <v>0</v>
      </c>
      <c r="AG771" s="984">
        <f>$AG$15</f>
        <v>0</v>
      </c>
      <c r="AH771" s="982">
        <f t="shared" si="241"/>
        <v>0</v>
      </c>
      <c r="AJ771" s="980">
        <f t="shared" si="236"/>
        <v>0</v>
      </c>
      <c r="AK771" s="984">
        <f>$AK$15</f>
        <v>0</v>
      </c>
      <c r="AL771" s="984">
        <f>$AL$15</f>
        <v>0</v>
      </c>
      <c r="AM771" s="984">
        <f>$AM$15</f>
        <v>0</v>
      </c>
      <c r="AN771" s="982">
        <f t="shared" si="237"/>
        <v>0</v>
      </c>
    </row>
    <row r="772" spans="2:40" ht="15" hidden="1" thickBot="1" x14ac:dyDescent="0.25">
      <c r="B772" s="1447"/>
      <c r="C772" s="1002">
        <f>C767</f>
        <v>0</v>
      </c>
      <c r="D772" s="1450"/>
      <c r="E772" s="1408"/>
      <c r="F772" s="1408"/>
      <c r="G772" s="990"/>
      <c r="H772" s="983">
        <v>2027</v>
      </c>
      <c r="I772" s="972"/>
      <c r="J772" s="803">
        <f t="shared" si="238"/>
        <v>0</v>
      </c>
      <c r="K772" s="804"/>
      <c r="L772" s="803">
        <f t="shared" si="245"/>
        <v>0</v>
      </c>
      <c r="M772" s="804"/>
      <c r="N772" s="803">
        <f t="shared" si="235"/>
        <v>0</v>
      </c>
      <c r="O772" s="804"/>
      <c r="P772" s="803">
        <f t="shared" si="249"/>
        <v>0</v>
      </c>
      <c r="Q772" s="760"/>
      <c r="R772" s="980">
        <f>SUMIFS('E8.a. KKAuf_SAV'!$X$6:$X$2005,'E8.a. KKAuf_SAV'!$B$6:$B$2005,$C772,'E8.a. KKAuf_SAV'!$D$6:$D$2005,$H772)</f>
        <v>0</v>
      </c>
      <c r="S772" s="980">
        <f>SUMIFS('E8.b. KKAuf_WAV'!$N$6:$N$405,'E8.b. KKAuf_WAV'!$B$6:$B$405,$C772,'E8.b. KKAuf_WAV'!$E$6:$E$405,H772)-SUMIFS('E8.b. KKAuf_WAV'!$N$6:$N$405,'E8.b. KKAuf_WAV'!$B$6:$B$405,$C772,'E8.b. KKAuf_WAV'!$C$6:$C$405,"Geschäfts- oder Firmenwert",'E8.b. KKAuf_WAV'!$D$6:$D$405,H772)</f>
        <v>0</v>
      </c>
      <c r="T772" s="974"/>
      <c r="U772" s="980">
        <f>SUMIFS('E8.a. KKAuf_SAV'!$W$6:$W$2005,'E8.a. KKAuf_SAV'!$B$6:$B$2005,$C772,'E8.a. KKAuf_SAV'!$D$6:$D$2005,H772)</f>
        <v>0</v>
      </c>
      <c r="V772" s="980">
        <f>SUMIFS('E8.b. KKAuf_WAV'!$M$6:$M$405,'E8.b. KKAuf_WAV'!$B$6:$B$405,$C772,'E8.b. KKAuf_WAV'!$E$6:$E$405,$H772,'E8.b. KKAuf_WAV'!$C$6:$C$405,"&lt;&gt;"&amp;"geleistete Anzahlungen auf immaterielle Vermögensgegenstände",'E8.b. KKAuf_WAV'!$C$6:$C$405,"&lt;&gt;"&amp;"geleistete Anzahlungen und Anlagen im Bau des Sachanlagevermögens",'E8.b. KKAuf_WAV'!$C$6:$C$405,"&lt;&gt;"&amp;"Geschäfts- oder Firmenwert")</f>
        <v>0</v>
      </c>
      <c r="W772" s="980">
        <f>SUMIFS('E8.b. KKAuf_WAV'!$M$6:$M$405,'E8.b. KKAuf_WAV'!$B$6:$B$405,$C772,'E8.b. KKAuf_WAV'!$E$6:$E$405,H772,'E8.b. KKAuf_WAV'!$C$6:$C$405,"geleistete Anzahlungen und Anlagen im Bau des Sachanlagevermögens")+ SUMIFS('E8.b. KKAuf_WAV'!$M$6:$M$405,'E8.b. KKAuf_WAV'!$B$6:$B$405,$C772,'E8.b. KKAuf_WAV'!$E$6:$E$405,H772,'E8.b. KKAuf_WAV'!$C$6:$C$405,"geleistete Anzahlungen auf immaterielle Vermögensgegenstände")</f>
        <v>0</v>
      </c>
      <c r="X772" s="980">
        <f>SUMIFS('E8.c. KKAuf_BKZ_NAB_IZ'!$K$6:$K$405,'E8.c. KKAuf_BKZ_NAB_IZ'!$B$6:$B$405,$C772,'E8.c. KKAuf_BKZ_NAB_IZ'!$C$6:$C$405,$H772)</f>
        <v>0</v>
      </c>
      <c r="Y772" s="980">
        <f>SUMIFS('E8.a. KKAuf_SAV'!$Y$6:$Y$2005,'E8.a. KKAuf_SAV'!$B$6:$B$2005,$C772,'E8.a. KKAuf_SAV'!$D$6:$D$2005,$H772)</f>
        <v>0</v>
      </c>
      <c r="Z772" s="980">
        <f>SUMIFS('E8.b. KKAuf_WAV'!$O$6:$O$405,'E8.b. KKAuf_WAV'!$B$6:$B$405,$C772,'E8.b. KKAuf_WAV'!$E$6:$E$405,$H772,'E8.b. KKAuf_WAV'!$C$6:$C$405,"&lt;&gt;"&amp;"geleistete Anzahlungen auf immaterielle Vermögensgegenstände",'E8.b. KKAuf_WAV'!$C$6:$C$405,"&lt;&gt;"&amp;"geleistete Anzahlungen und Anlagen im Bau des Sachanlagevermögens",'E8.b. KKAuf_WAV'!$C$6:$C$405,"&lt;&gt;"&amp;"Geschäfts- oder Firmenwert")</f>
        <v>0</v>
      </c>
      <c r="AA772" s="980">
        <f>SUMIFS('E8.b. KKAuf_WAV'!$O$6:$O$405,'E8.b. KKAuf_WAV'!$B$6:$B$405,$C772,'E8.b. KKAuf_WAV'!$E$6:$E$405,H772,'E8.b. KKAuf_WAV'!$C$6:$C$405,"geleistete Anzahlungen und Anlagen im Bau des Sachanlagevermögens")+ SUMIFS('E8.b. KKAuf_WAV'!$O$6:$O$405,'E8.b. KKAuf_WAV'!$B$6:$B$405,$C772,'E8.b. KKAuf_WAV'!$E$6:$E$405,H772,'E8.b. KKAuf_WAV'!$C$6:$C$405,"geleistete Anzahlungen auf immaterielle Vermögensgegenstände")</f>
        <v>0</v>
      </c>
      <c r="AB772" s="980">
        <f>SUMIFS('E8.c. KKAuf_BKZ_NAB_IZ'!$L$6:$L$405,'E8.c. KKAuf_BKZ_NAB_IZ'!$B$6:$B$405,$C772,'E8.c. KKAuf_BKZ_NAB_IZ'!$C$6:$C$405,$H772)</f>
        <v>0</v>
      </c>
      <c r="AC772" s="974"/>
      <c r="AD772" s="980">
        <f t="shared" si="239"/>
        <v>0</v>
      </c>
      <c r="AE772" s="984">
        <f>$AE$16</f>
        <v>0</v>
      </c>
      <c r="AF772" s="984">
        <f>$AF$16</f>
        <v>0</v>
      </c>
      <c r="AG772" s="984">
        <f>$AG$16</f>
        <v>0</v>
      </c>
      <c r="AH772" s="982">
        <f t="shared" si="241"/>
        <v>0</v>
      </c>
      <c r="AJ772" s="980">
        <f t="shared" si="236"/>
        <v>0</v>
      </c>
      <c r="AK772" s="984">
        <f>$AK$16</f>
        <v>0</v>
      </c>
      <c r="AL772" s="984">
        <f>$AL$16</f>
        <v>0</v>
      </c>
      <c r="AM772" s="984">
        <f>$AM$16</f>
        <v>0</v>
      </c>
      <c r="AN772" s="982">
        <f t="shared" si="237"/>
        <v>0</v>
      </c>
    </row>
    <row r="773" spans="2:40" ht="15" hidden="1" thickBot="1" x14ac:dyDescent="0.25">
      <c r="B773" s="1448"/>
      <c r="C773" s="1003">
        <f>C767</f>
        <v>0</v>
      </c>
      <c r="D773" s="1451"/>
      <c r="E773" s="1409"/>
      <c r="F773" s="1409"/>
      <c r="G773" s="970"/>
      <c r="H773" s="986">
        <v>2028</v>
      </c>
      <c r="I773" s="972"/>
      <c r="J773" s="815">
        <f t="shared" si="238"/>
        <v>0</v>
      </c>
      <c r="K773" s="804"/>
      <c r="L773" s="814">
        <f t="shared" si="245"/>
        <v>0</v>
      </c>
      <c r="M773" s="804"/>
      <c r="N773" s="814">
        <f t="shared" si="235"/>
        <v>0</v>
      </c>
      <c r="O773" s="804"/>
      <c r="P773" s="814">
        <f t="shared" si="249"/>
        <v>0</v>
      </c>
      <c r="Q773" s="760"/>
      <c r="R773" s="987">
        <f>SUMIFS('E8.a. KKAuf_SAV'!$X$6:$X$2005,'E8.a. KKAuf_SAV'!$B$6:$B$2005,$C773,'E8.a. KKAuf_SAV'!$D$6:$D$2005,$H773)</f>
        <v>0</v>
      </c>
      <c r="S773" s="987">
        <f>SUMIFS('E8.b. KKAuf_WAV'!$N$6:$N$405,'E8.b. KKAuf_WAV'!$B$6:$B$405,$C773,'E8.b. KKAuf_WAV'!$E$6:$E$405,H773)-SUMIFS('E8.b. KKAuf_WAV'!$N$6:$N$405,'E8.b. KKAuf_WAV'!$B$6:$B$405,$C773,'E8.b. KKAuf_WAV'!$C$6:$C$405,"Geschäfts- oder Firmenwert",'E8.b. KKAuf_WAV'!$D$6:$D$405,H773)</f>
        <v>0</v>
      </c>
      <c r="T773" s="974"/>
      <c r="U773" s="987">
        <f>SUMIFS('E8.a. KKAuf_SAV'!$W$6:$W$2005,'E8.a. KKAuf_SAV'!$B$6:$B$2005,$C773,'E8.a. KKAuf_SAV'!$D$6:$D$2005,H773)</f>
        <v>0</v>
      </c>
      <c r="V773" s="987">
        <f>SUMIFS('E8.b. KKAuf_WAV'!$M$6:$M$405,'E8.b. KKAuf_WAV'!$B$6:$B$405,$C773,'E8.b. KKAuf_WAV'!$E$6:$E$405,$H773,'E8.b. KKAuf_WAV'!$C$6:$C$405,"&lt;&gt;"&amp;"geleistete Anzahlungen auf immaterielle Vermögensgegenstände",'E8.b. KKAuf_WAV'!$C$6:$C$405,"&lt;&gt;"&amp;"geleistete Anzahlungen und Anlagen im Bau des Sachanlagevermögens",'E8.b. KKAuf_WAV'!$C$6:$C$405,"&lt;&gt;"&amp;"Geschäfts- oder Firmenwert")</f>
        <v>0</v>
      </c>
      <c r="W773" s="987">
        <f>SUMIFS('E8.b. KKAuf_WAV'!$M$6:$M$405,'E8.b. KKAuf_WAV'!$B$6:$B$405,$C773,'E8.b. KKAuf_WAV'!$E$6:$E$405,H773,'E8.b. KKAuf_WAV'!$C$6:$C$405,"geleistete Anzahlungen und Anlagen im Bau des Sachanlagevermögens")+ SUMIFS('E8.b. KKAuf_WAV'!$M$6:$M$405,'E8.b. KKAuf_WAV'!$B$6:$B$405,$C773,'E8.b. KKAuf_WAV'!$E$6:$E$405,H773,'E8.b. KKAuf_WAV'!$C$6:$C$405,"geleistete Anzahlungen auf immaterielle Vermögensgegenstände")</f>
        <v>0</v>
      </c>
      <c r="X773" s="987">
        <f>SUMIFS('E8.c. KKAuf_BKZ_NAB_IZ'!$K$6:$K$405,'E8.c. KKAuf_BKZ_NAB_IZ'!$B$6:$B$405,$C773,'E8.c. KKAuf_BKZ_NAB_IZ'!$C$6:$C$405,$H773)</f>
        <v>0</v>
      </c>
      <c r="Y773" s="987">
        <f>SUMIFS('E8.a. KKAuf_SAV'!$Y$6:$Y$2005,'E8.a. KKAuf_SAV'!$B$6:$B$2005,$C773,'E8.a. KKAuf_SAV'!$D$6:$D$2005,$H773)</f>
        <v>0</v>
      </c>
      <c r="Z773" s="987">
        <f>SUMIFS('E8.b. KKAuf_WAV'!$O$6:$O$405,'E8.b. KKAuf_WAV'!$B$6:$B$405,$C773,'E8.b. KKAuf_WAV'!$E$6:$E$405,$H773,'E8.b. KKAuf_WAV'!$C$6:$C$405,"&lt;&gt;"&amp;"geleistete Anzahlungen auf immaterielle Vermögensgegenstände",'E8.b. KKAuf_WAV'!$C$6:$C$405,"&lt;&gt;"&amp;"geleistete Anzahlungen und Anlagen im Bau des Sachanlagevermögens",'E8.b. KKAuf_WAV'!$C$6:$C$405,"&lt;&gt;"&amp;"Geschäfts- oder Firmenwert")</f>
        <v>0</v>
      </c>
      <c r="AA773" s="987">
        <f>SUMIFS('E8.b. KKAuf_WAV'!$O$6:$O$405,'E8.b. KKAuf_WAV'!$B$6:$B$405,$C773,'E8.b. KKAuf_WAV'!$E$6:$E$405,H773,'E8.b. KKAuf_WAV'!$C$6:$C$405,"geleistete Anzahlungen und Anlagen im Bau des Sachanlagevermögens")+ SUMIFS('E8.b. KKAuf_WAV'!$O$6:$O$405,'E8.b. KKAuf_WAV'!$B$6:$B$405,$C773,'E8.b. KKAuf_WAV'!$E$6:$E$405,H773,'E8.b. KKAuf_WAV'!$C$6:$C$405,"geleistete Anzahlungen auf immaterielle Vermögensgegenstände")</f>
        <v>0</v>
      </c>
      <c r="AB773" s="987">
        <f>SUMIFS('E8.c. KKAuf_BKZ_NAB_IZ'!$L$6:$L$405,'E8.c. KKAuf_BKZ_NAB_IZ'!$B$6:$B$405,$C773,'E8.c. KKAuf_BKZ_NAB_IZ'!$C$6:$C$405,$H773)</f>
        <v>0</v>
      </c>
      <c r="AC773" s="974"/>
      <c r="AD773" s="987">
        <f t="shared" si="239"/>
        <v>0</v>
      </c>
      <c r="AE773" s="988">
        <f>$AE$17</f>
        <v>0</v>
      </c>
      <c r="AF773" s="988">
        <f>$AF$17</f>
        <v>0</v>
      </c>
      <c r="AG773" s="988">
        <f>$AG$17</f>
        <v>0</v>
      </c>
      <c r="AH773" s="989">
        <f t="shared" si="241"/>
        <v>0</v>
      </c>
      <c r="AJ773" s="987">
        <f t="shared" si="236"/>
        <v>0</v>
      </c>
      <c r="AK773" s="988">
        <f>$AK$17</f>
        <v>0</v>
      </c>
      <c r="AL773" s="988">
        <f>$AL$17</f>
        <v>0</v>
      </c>
      <c r="AM773" s="988">
        <f>$AM$17</f>
        <v>0</v>
      </c>
      <c r="AN773" s="989">
        <f t="shared" si="237"/>
        <v>0</v>
      </c>
    </row>
    <row r="774" spans="2:40" ht="14.25" customHeight="1" x14ac:dyDescent="0.2">
      <c r="B774" s="1446"/>
      <c r="C774" s="1001">
        <f>B774</f>
        <v>0</v>
      </c>
      <c r="D774" s="1449"/>
      <c r="E774" s="1407"/>
      <c r="F774" s="1410"/>
      <c r="G774" s="990"/>
      <c r="H774" s="991">
        <v>2022</v>
      </c>
      <c r="I774" s="972"/>
      <c r="J774" s="813">
        <f t="shared" si="238"/>
        <v>0</v>
      </c>
      <c r="K774" s="804"/>
      <c r="L774" s="813">
        <f t="shared" si="245"/>
        <v>0</v>
      </c>
      <c r="M774" s="804"/>
      <c r="N774" s="813">
        <f t="shared" si="235"/>
        <v>0</v>
      </c>
      <c r="O774" s="804"/>
      <c r="P774" s="813">
        <f t="shared" ref="P774:P780" si="250">IFERROR((AJ774*AK774+AD774*AE774)*0.4*0.035*$F$774,0)</f>
        <v>0</v>
      </c>
      <c r="Q774" s="760"/>
      <c r="R774" s="992">
        <f>SUMIFS('E8.a. KKAuf_SAV'!$X$6:$X$2005,'E8.a. KKAuf_SAV'!$B$6:$B$2005,$C774,'E8.a. KKAuf_SAV'!$D$6:$D$2005,$H774)</f>
        <v>0</v>
      </c>
      <c r="S774" s="992">
        <f>SUMIFS('E8.b. KKAuf_WAV'!$N$6:$N$405,'E8.b. KKAuf_WAV'!$B$6:$B$405,$C774,'E8.b. KKAuf_WAV'!$E$6:$E$405,H774)-SUMIFS('E8.b. KKAuf_WAV'!$N$6:$N$405,'E8.b. KKAuf_WAV'!$B$6:$B$405,$C774,'E8.b. KKAuf_WAV'!$C$6:$C$405,"Geschäfts- oder Firmenwert",'E8.b. KKAuf_WAV'!$D$6:$D$405,H774)</f>
        <v>0</v>
      </c>
      <c r="T774" s="974"/>
      <c r="U774" s="992">
        <f>SUMIFS('E8.a. KKAuf_SAV'!$W$6:$W$2005,'E8.a. KKAuf_SAV'!$B$6:$B$2005,$C774,'E8.a. KKAuf_SAV'!$D$6:$D$2005,H774)</f>
        <v>0</v>
      </c>
      <c r="V774" s="992">
        <f>SUMIFS('E8.b. KKAuf_WAV'!$M$6:$M$405,'E8.b. KKAuf_WAV'!$B$6:$B$405,$C774,'E8.b. KKAuf_WAV'!$E$6:$E$405,$H774,'E8.b. KKAuf_WAV'!$C$6:$C$405,"&lt;&gt;"&amp;"geleistete Anzahlungen auf immaterielle Vermögensgegenstände",'E8.b. KKAuf_WAV'!$C$6:$C$405,"&lt;&gt;"&amp;"geleistete Anzahlungen und Anlagen im Bau des Sachanlagevermögens",'E8.b. KKAuf_WAV'!$C$6:$C$405,"&lt;&gt;"&amp;"Geschäfts- oder Firmenwert")</f>
        <v>0</v>
      </c>
      <c r="W774" s="992">
        <f>SUMIFS('E8.b. KKAuf_WAV'!$M$6:$M$405,'E8.b. KKAuf_WAV'!$B$6:$B$405,$C774,'E8.b. KKAuf_WAV'!$E$6:$E$405,Listen!$AA$3,'E8.b. KKAuf_WAV'!$C$6:$C$405,"geleistete Anzahlungen und Anlagen im Bau des Sachanlagevermögens")+ SUMIFS('E8.b. KKAuf_WAV'!$M$6:$M$405,'E8.b. KKAuf_WAV'!$B$6:$B$405,$C774,'E8.b. KKAuf_WAV'!$E$6:$E$405,Listen!$AA$3,'E8.b. KKAuf_WAV'!$C$6:$C$405,"geleistete Anzahlungen auf immaterielle Vermögensgegenstände")</f>
        <v>0</v>
      </c>
      <c r="X774" s="992">
        <f>SUMIFS('E8.c. KKAuf_BKZ_NAB_IZ'!$K$6:$K$405,'E8.c. KKAuf_BKZ_NAB_IZ'!$B$6:$B$405,$C774,'E8.c. KKAuf_BKZ_NAB_IZ'!$C$6:$C$405,$H774)</f>
        <v>0</v>
      </c>
      <c r="Y774" s="992">
        <f>SUMIFS('E8.a. KKAuf_SAV'!$Y$6:$Y$2005,'E8.a. KKAuf_SAV'!$B$6:$B$2005,$C774,'E8.a. KKAuf_SAV'!$D$6:$D$2005,$H774)</f>
        <v>0</v>
      </c>
      <c r="Z774" s="992">
        <f>SUMIFS('E8.b. KKAuf_WAV'!$O$6:$O$405,'E8.b. KKAuf_WAV'!$B$6:$B$405,$C774,'E8.b. KKAuf_WAV'!$E$6:$E$405,$H774,'E8.b. KKAuf_WAV'!$C$6:$C$405,"&lt;&gt;"&amp;"geleistete Anzahlungen auf immaterielle Vermögensgegenstände",'E8.b. KKAuf_WAV'!$C$6:$C$405,"&lt;&gt;"&amp;"geleistete Anzahlungen und Anlagen im Bau des Sachanlagevermögens",'E8.b. KKAuf_WAV'!$C$6:$C$405,"&lt;&gt;"&amp;"Geschäfts- oder Firmenwert")</f>
        <v>0</v>
      </c>
      <c r="AA774" s="992">
        <f>SUMIFS('E8.b. KKAuf_WAV'!$O$6:$O$405,'E8.b. KKAuf_WAV'!$B$6:$B$405,$C774,'E8.b. KKAuf_WAV'!$E$6:$E$405,Listen!$AA$3,'E8.b. KKAuf_WAV'!$C$6:$C$405,"geleistete Anzahlungen und Anlagen im Bau des Sachanlagevermögens")+ SUMIFS('E8.b. KKAuf_WAV'!$O$6:$O$405,'E8.b. KKAuf_WAV'!$B$6:$B$405,$C774,'E8.b. KKAuf_WAV'!$E$6:$E$405,Listen!$AA$3,'E8.b. KKAuf_WAV'!$C$6:$C$405,"geleistete Anzahlungen auf immaterielle Vermögensgegenstände")</f>
        <v>0</v>
      </c>
      <c r="AB774" s="992">
        <f>SUMIFS('E8.c. KKAuf_BKZ_NAB_IZ'!$L$6:$L$405,'E8.c. KKAuf_BKZ_NAB_IZ'!$B$6:$B$405,$C774,'E8.c. KKAuf_BKZ_NAB_IZ'!$C$6:$C$405,$H774)</f>
        <v>0</v>
      </c>
      <c r="AC774" s="974"/>
      <c r="AD774" s="993">
        <f t="shared" si="239"/>
        <v>0</v>
      </c>
      <c r="AE774" s="993">
        <f>$AE$11</f>
        <v>5.0700000000000002E-2</v>
      </c>
      <c r="AF774" s="993">
        <f>$AF$11</f>
        <v>1.7100000000000001E-2</v>
      </c>
      <c r="AG774" s="993">
        <f>$AG$11</f>
        <v>3.0499999999999999E-2</v>
      </c>
      <c r="AH774" s="994">
        <f t="shared" si="241"/>
        <v>0</v>
      </c>
      <c r="AJ774" s="993">
        <f t="shared" si="236"/>
        <v>0</v>
      </c>
      <c r="AK774" s="993">
        <f>$AK$11</f>
        <v>5.0700000000000002E-2</v>
      </c>
      <c r="AL774" s="993">
        <f>$AL$11</f>
        <v>1.7100000000000001E-2</v>
      </c>
      <c r="AM774" s="993">
        <f>$AM$11</f>
        <v>3.0499999999999999E-2</v>
      </c>
      <c r="AN774" s="994">
        <f t="shared" si="237"/>
        <v>0</v>
      </c>
    </row>
    <row r="775" spans="2:40" x14ac:dyDescent="0.2">
      <c r="B775" s="1447"/>
      <c r="C775" s="1002">
        <f>C774</f>
        <v>0</v>
      </c>
      <c r="D775" s="1450"/>
      <c r="E775" s="1408"/>
      <c r="F775" s="1408"/>
      <c r="G775" s="990"/>
      <c r="H775" s="983">
        <v>2023</v>
      </c>
      <c r="I775" s="972"/>
      <c r="J775" s="805">
        <f t="shared" si="238"/>
        <v>0</v>
      </c>
      <c r="K775" s="804"/>
      <c r="L775" s="803">
        <f t="shared" si="245"/>
        <v>0</v>
      </c>
      <c r="M775" s="804"/>
      <c r="N775" s="803">
        <f t="shared" si="235"/>
        <v>0</v>
      </c>
      <c r="O775" s="804"/>
      <c r="P775" s="803">
        <f t="shared" si="250"/>
        <v>0</v>
      </c>
      <c r="Q775" s="760"/>
      <c r="R775" s="980">
        <f>SUMIFS('E8.a. KKAuf_SAV'!$X$6:$X$2005,'E8.a. KKAuf_SAV'!$B$6:$B$2005,$C775,'E8.a. KKAuf_SAV'!$D$6:$D$2005,$H775)</f>
        <v>0</v>
      </c>
      <c r="S775" s="980">
        <f>SUMIFS('E8.b. KKAuf_WAV'!$N$6:$N$405,'E8.b. KKAuf_WAV'!$B$6:$B$405,$C775,'E8.b. KKAuf_WAV'!$E$6:$E$405,H775)-SUMIFS('E8.b. KKAuf_WAV'!$N$6:$N$405,'E8.b. KKAuf_WAV'!$B$6:$B$405,$C775,'E8.b. KKAuf_WAV'!$C$6:$C$405,"Geschäfts- oder Firmenwert",'E8.b. KKAuf_WAV'!$D$6:$D$405,H775)</f>
        <v>0</v>
      </c>
      <c r="T775" s="974"/>
      <c r="U775" s="980">
        <f>SUMIFS('E8.a. KKAuf_SAV'!$W$6:$W$2005,'E8.a. KKAuf_SAV'!$B$6:$B$2005,$C775,'E8.a. KKAuf_SAV'!$D$6:$D$2005,H775)</f>
        <v>0</v>
      </c>
      <c r="V775" s="980">
        <f>SUMIFS('E8.b. KKAuf_WAV'!$M$6:$M$405,'E8.b. KKAuf_WAV'!$B$6:$B$405,$C775,'E8.b. KKAuf_WAV'!$E$6:$E$405,$H775,'E8.b. KKAuf_WAV'!$C$6:$C$405,"&lt;&gt;"&amp;"geleistete Anzahlungen auf immaterielle Vermögensgegenstände",'E8.b. KKAuf_WAV'!$C$6:$C$405,"&lt;&gt;"&amp;"geleistete Anzahlungen und Anlagen im Bau des Sachanlagevermögens",'E8.b. KKAuf_WAV'!$C$6:$C$405,"&lt;&gt;"&amp;"Geschäfts- oder Firmenwert")</f>
        <v>0</v>
      </c>
      <c r="W775" s="980"/>
      <c r="X775" s="980">
        <f>SUMIFS('E8.c. KKAuf_BKZ_NAB_IZ'!$K$6:$K$405,'E8.c. KKAuf_BKZ_NAB_IZ'!$B$6:$B$405,$C775,'E8.c. KKAuf_BKZ_NAB_IZ'!$C$6:$C$405,$H775)</f>
        <v>0</v>
      </c>
      <c r="Y775" s="980">
        <f>SUMIFS('E8.a. KKAuf_SAV'!$Y$6:$Y$2005,'E8.a. KKAuf_SAV'!$B$6:$B$2005,$C775,'E8.a. KKAuf_SAV'!$D$6:$D$2005,$H775)</f>
        <v>0</v>
      </c>
      <c r="Z775" s="980">
        <f>SUMIFS('E8.b. KKAuf_WAV'!$O$6:$O$405,'E8.b. KKAuf_WAV'!$B$6:$B$405,$C775,'E8.b. KKAuf_WAV'!$E$6:$E$405,$H775,'E8.b. KKAuf_WAV'!$C$6:$C$405,"&lt;&gt;"&amp;"geleistete Anzahlungen auf immaterielle Vermögensgegenstände",'E8.b. KKAuf_WAV'!$C$6:$C$405,"&lt;&gt;"&amp;"geleistete Anzahlungen und Anlagen im Bau des Sachanlagevermögens",'E8.b. KKAuf_WAV'!$C$6:$C$405,"&lt;&gt;"&amp;"Geschäfts- oder Firmenwert")</f>
        <v>0</v>
      </c>
      <c r="AA775" s="980"/>
      <c r="AB775" s="980">
        <f>SUMIFS('E8.c. KKAuf_BKZ_NAB_IZ'!$L$6:$L$405,'E8.c. KKAuf_BKZ_NAB_IZ'!$B$6:$B$405,$C775,'E8.c. KKAuf_BKZ_NAB_IZ'!$C$6:$C$405,$H775)</f>
        <v>0</v>
      </c>
      <c r="AC775" s="974"/>
      <c r="AD775" s="980">
        <f t="shared" si="239"/>
        <v>0</v>
      </c>
      <c r="AE775" s="984">
        <f>$AE$12</f>
        <v>5.0700000000000002E-2</v>
      </c>
      <c r="AF775" s="984">
        <f>$AF$12</f>
        <v>1.7100000000000001E-2</v>
      </c>
      <c r="AG775" s="984">
        <f>$AG$12</f>
        <v>3.0499999999999999E-2</v>
      </c>
      <c r="AH775" s="982">
        <f t="shared" si="241"/>
        <v>0</v>
      </c>
      <c r="AJ775" s="980"/>
      <c r="AK775" s="984">
        <f>$AK$12</f>
        <v>5.0700000000000002E-2</v>
      </c>
      <c r="AL775" s="984">
        <f>$AL$12</f>
        <v>1.7100000000000001E-2</v>
      </c>
      <c r="AM775" s="984">
        <f>$AM$12</f>
        <v>3.0499999999999999E-2</v>
      </c>
      <c r="AN775" s="982">
        <f t="shared" si="237"/>
        <v>0</v>
      </c>
    </row>
    <row r="776" spans="2:40" x14ac:dyDescent="0.2">
      <c r="B776" s="1447"/>
      <c r="C776" s="1002">
        <f>C774</f>
        <v>0</v>
      </c>
      <c r="D776" s="1450"/>
      <c r="E776" s="1408"/>
      <c r="F776" s="1408"/>
      <c r="G776" s="990"/>
      <c r="H776" s="983">
        <v>2024</v>
      </c>
      <c r="I776" s="972"/>
      <c r="J776" s="803">
        <f t="shared" si="238"/>
        <v>0</v>
      </c>
      <c r="K776" s="804"/>
      <c r="L776" s="803">
        <f t="shared" si="245"/>
        <v>0</v>
      </c>
      <c r="M776" s="804"/>
      <c r="N776" s="803">
        <f t="shared" si="235"/>
        <v>0</v>
      </c>
      <c r="O776" s="804"/>
      <c r="P776" s="803">
        <f t="shared" si="250"/>
        <v>0</v>
      </c>
      <c r="Q776" s="760"/>
      <c r="R776" s="980">
        <f>SUMIFS('E8.a. KKAuf_SAV'!$X$6:$X$2005,'E8.a. KKAuf_SAV'!$B$6:$B$2005,$C776,'E8.a. KKAuf_SAV'!$D$6:$D$2005,$H776)</f>
        <v>0</v>
      </c>
      <c r="S776" s="980">
        <f>SUMIFS('E8.b. KKAuf_WAV'!$N$6:$N$405,'E8.b. KKAuf_WAV'!$B$6:$B$405,$C776,'E8.b. KKAuf_WAV'!$E$6:$E$405,H776)-SUMIFS('E8.b. KKAuf_WAV'!$N$6:$N$405,'E8.b. KKAuf_WAV'!$B$6:$B$405,$C776,'E8.b. KKAuf_WAV'!$C$6:$C$405,"Geschäfts- oder Firmenwert",'E8.b. KKAuf_WAV'!$D$6:$D$405,H776)</f>
        <v>0</v>
      </c>
      <c r="T776" s="974"/>
      <c r="U776" s="980">
        <f>SUMIFS('E8.a. KKAuf_SAV'!$W$6:$W$2005,'E8.a. KKAuf_SAV'!$B$6:$B$2005,$C776,'E8.a. KKAuf_SAV'!$D$6:$D$2005,H776)</f>
        <v>0</v>
      </c>
      <c r="V776" s="980">
        <f>SUMIFS('E8.b. KKAuf_WAV'!$M$6:$M$405,'E8.b. KKAuf_WAV'!$B$6:$B$405,$C776,'E8.b. KKAuf_WAV'!$E$6:$E$405,$H776,'E8.b. KKAuf_WAV'!$C$6:$C$405,"&lt;&gt;"&amp;"geleistete Anzahlungen auf immaterielle Vermögensgegenstände",'E8.b. KKAuf_WAV'!$C$6:$C$405,"&lt;&gt;"&amp;"geleistete Anzahlungen und Anlagen im Bau des Sachanlagevermögens",'E8.b. KKAuf_WAV'!$C$6:$C$405,"&lt;&gt;"&amp;"Geschäfts- oder Firmenwert")</f>
        <v>0</v>
      </c>
      <c r="W776" s="980">
        <f>SUMIFS('E8.b. KKAuf_WAV'!$M$6:$M$405,'E8.b. KKAuf_WAV'!$B$6:$B$405,$C776,'E8.b. KKAuf_WAV'!$E$6:$E$405,H776,'E8.b. KKAuf_WAV'!$C$6:$C$405,"geleistete Anzahlungen und Anlagen im Bau des Sachanlagevermögens")+ SUMIFS('E8.b. KKAuf_WAV'!$M$6:$M$405,'E8.b. KKAuf_WAV'!$B$6:$B$405,$C776,'E8.b. KKAuf_WAV'!$E$6:$E$405,H776,'E8.b. KKAuf_WAV'!$C$6:$C$405,"geleistete Anzahlungen auf immaterielle Vermögensgegenstände")</f>
        <v>0</v>
      </c>
      <c r="X776" s="980">
        <f>SUMIFS('E8.c. KKAuf_BKZ_NAB_IZ'!$K$6:$K$405,'E8.c. KKAuf_BKZ_NAB_IZ'!$B$6:$B$405,$C776,'E8.c. KKAuf_BKZ_NAB_IZ'!$C$6:$C$405,$H776)</f>
        <v>0</v>
      </c>
      <c r="Y776" s="980">
        <f>SUMIFS('E8.a. KKAuf_SAV'!$Y$6:$Y$2005,'E8.a. KKAuf_SAV'!$B$6:$B$2005,$C776,'E8.a. KKAuf_SAV'!$D$6:$D$2005,$H776)</f>
        <v>0</v>
      </c>
      <c r="Z776" s="980">
        <f>SUMIFS('E8.b. KKAuf_WAV'!$O$6:$O$405,'E8.b. KKAuf_WAV'!$B$6:$B$405,$C776,'E8.b. KKAuf_WAV'!$E$6:$E$405,$H776,'E8.b. KKAuf_WAV'!$C$6:$C$405,"&lt;&gt;"&amp;"geleistete Anzahlungen auf immaterielle Vermögensgegenstände",'E8.b. KKAuf_WAV'!$C$6:$C$405,"&lt;&gt;"&amp;"geleistete Anzahlungen und Anlagen im Bau des Sachanlagevermögens",'E8.b. KKAuf_WAV'!$C$6:$C$405,"&lt;&gt;"&amp;"Geschäfts- oder Firmenwert")</f>
        <v>0</v>
      </c>
      <c r="AA776" s="980">
        <f>SUMIFS('E8.b. KKAuf_WAV'!$O$6:$O$405,'E8.b. KKAuf_WAV'!$B$6:$B$405,$C776,'E8.b. KKAuf_WAV'!$E$6:$E$405,H776,'E8.b. KKAuf_WAV'!$C$6:$C$405,"geleistete Anzahlungen und Anlagen im Bau des Sachanlagevermögens")+ SUMIFS('E8.b. KKAuf_WAV'!$O$6:$O$405,'E8.b. KKAuf_WAV'!$B$6:$B$405,$C776,'E8.b. KKAuf_WAV'!$E$6:$E$405,H776,'E8.b. KKAuf_WAV'!$C$6:$C$405,"geleistete Anzahlungen auf immaterielle Vermögensgegenstände")</f>
        <v>0</v>
      </c>
      <c r="AB776" s="980">
        <f>SUMIFS('E8.c. KKAuf_BKZ_NAB_IZ'!$L$6:$L$405,'E8.c. KKAuf_BKZ_NAB_IZ'!$B$6:$B$405,$C776,'E8.c. KKAuf_BKZ_NAB_IZ'!$C$6:$C$405,$H776)</f>
        <v>0</v>
      </c>
      <c r="AC776" s="974"/>
      <c r="AD776" s="980">
        <f t="shared" si="239"/>
        <v>0</v>
      </c>
      <c r="AE776" s="984">
        <f>$AE$13</f>
        <v>6.93E-2</v>
      </c>
      <c r="AF776" s="984">
        <f>$AF$13</f>
        <v>3.8699999999999998E-2</v>
      </c>
      <c r="AG776" s="984">
        <f>$AG$13</f>
        <v>5.0900000000000001E-2</v>
      </c>
      <c r="AH776" s="982">
        <f t="shared" si="241"/>
        <v>0</v>
      </c>
      <c r="AJ776" s="980">
        <f t="shared" si="236"/>
        <v>0</v>
      </c>
      <c r="AK776" s="984">
        <f>$AK$13</f>
        <v>7.0099999999999996E-2</v>
      </c>
      <c r="AL776" s="984">
        <f>$AL$13</f>
        <v>3.6600000000000001E-2</v>
      </c>
      <c r="AM776" s="984">
        <f>$AM$13</f>
        <v>0.05</v>
      </c>
      <c r="AN776" s="982">
        <f t="shared" si="237"/>
        <v>0</v>
      </c>
    </row>
    <row r="777" spans="2:40" ht="15" thickBot="1" x14ac:dyDescent="0.25">
      <c r="B777" s="1447"/>
      <c r="C777" s="1002">
        <f>C774</f>
        <v>0</v>
      </c>
      <c r="D777" s="1450"/>
      <c r="E777" s="1408"/>
      <c r="F777" s="1408"/>
      <c r="G777" s="990"/>
      <c r="H777" s="983">
        <v>2025</v>
      </c>
      <c r="I777" s="972"/>
      <c r="J777" s="803">
        <f t="shared" si="238"/>
        <v>0</v>
      </c>
      <c r="K777" s="804"/>
      <c r="L777" s="803">
        <f t="shared" si="245"/>
        <v>0</v>
      </c>
      <c r="M777" s="804"/>
      <c r="N777" s="803">
        <f t="shared" si="235"/>
        <v>0</v>
      </c>
      <c r="O777" s="804"/>
      <c r="P777" s="803">
        <f t="shared" si="250"/>
        <v>0</v>
      </c>
      <c r="Q777" s="760"/>
      <c r="R777" s="980">
        <f>SUMIFS('E8.a. KKAuf_SAV'!$X$6:$X$2005,'E8.a. KKAuf_SAV'!$B$6:$B$2005,$C777,'E8.a. KKAuf_SAV'!$D$6:$D$2005,$H777)</f>
        <v>0</v>
      </c>
      <c r="S777" s="980">
        <f>SUMIFS('E8.b. KKAuf_WAV'!$N$6:$N$405,'E8.b. KKAuf_WAV'!$B$6:$B$405,$C777,'E8.b. KKAuf_WAV'!$E$6:$E$405,H777)-SUMIFS('E8.b. KKAuf_WAV'!$N$6:$N$405,'E8.b. KKAuf_WAV'!$B$6:$B$405,$C777,'E8.b. KKAuf_WAV'!$C$6:$C$405,"Geschäfts- oder Firmenwert",'E8.b. KKAuf_WAV'!$D$6:$D$405,H777)</f>
        <v>0</v>
      </c>
      <c r="T777" s="974"/>
      <c r="U777" s="980">
        <f>SUMIFS('E8.a. KKAuf_SAV'!$W$6:$W$2005,'E8.a. KKAuf_SAV'!$B$6:$B$2005,$C777,'E8.a. KKAuf_SAV'!$D$6:$D$2005,H777)</f>
        <v>0</v>
      </c>
      <c r="V777" s="980">
        <f>SUMIFS('E8.b. KKAuf_WAV'!$M$6:$M$405,'E8.b. KKAuf_WAV'!$B$6:$B$405,$C777,'E8.b. KKAuf_WAV'!$E$6:$E$405,$H777,'E8.b. KKAuf_WAV'!$C$6:$C$405,"&lt;&gt;"&amp;"geleistete Anzahlungen auf immaterielle Vermögensgegenstände",'E8.b. KKAuf_WAV'!$C$6:$C$405,"&lt;&gt;"&amp;"geleistete Anzahlungen und Anlagen im Bau des Sachanlagevermögens",'E8.b. KKAuf_WAV'!$C$6:$C$405,"&lt;&gt;"&amp;"Geschäfts- oder Firmenwert")</f>
        <v>0</v>
      </c>
      <c r="W777" s="980">
        <f>SUMIFS('E8.b. KKAuf_WAV'!$M$6:$M$405,'E8.b. KKAuf_WAV'!$B$6:$B$405,$C777,'E8.b. KKAuf_WAV'!$E$6:$E$405,H777,'E8.b. KKAuf_WAV'!$C$6:$C$405,"geleistete Anzahlungen und Anlagen im Bau des Sachanlagevermögens")+ SUMIFS('E8.b. KKAuf_WAV'!$M$6:$M$405,'E8.b. KKAuf_WAV'!$B$6:$B$405,$C777,'E8.b. KKAuf_WAV'!$E$6:$E$405,H777,'E8.b. KKAuf_WAV'!$C$6:$C$405,"geleistete Anzahlungen auf immaterielle Vermögensgegenstände")</f>
        <v>0</v>
      </c>
      <c r="X777" s="980">
        <f>SUMIFS('E8.c. KKAuf_BKZ_NAB_IZ'!$K$6:$K$405,'E8.c. KKAuf_BKZ_NAB_IZ'!$B$6:$B$405,$C777,'E8.c. KKAuf_BKZ_NAB_IZ'!$C$6:$C$405,$H777)</f>
        <v>0</v>
      </c>
      <c r="Y777" s="980">
        <f>SUMIFS('E8.a. KKAuf_SAV'!$Y$6:$Y$2005,'E8.a. KKAuf_SAV'!$B$6:$B$2005,$C777,'E8.a. KKAuf_SAV'!$D$6:$D$2005,$H777)</f>
        <v>0</v>
      </c>
      <c r="Z777" s="980">
        <f>SUMIFS('E8.b. KKAuf_WAV'!$O$6:$O$405,'E8.b. KKAuf_WAV'!$B$6:$B$405,$C777,'E8.b. KKAuf_WAV'!$E$6:$E$405,$H777,'E8.b. KKAuf_WAV'!$C$6:$C$405,"&lt;&gt;"&amp;"geleistete Anzahlungen auf immaterielle Vermögensgegenstände",'E8.b. KKAuf_WAV'!$C$6:$C$405,"&lt;&gt;"&amp;"geleistete Anzahlungen und Anlagen im Bau des Sachanlagevermögens",'E8.b. KKAuf_WAV'!$C$6:$C$405,"&lt;&gt;"&amp;"Geschäfts- oder Firmenwert")</f>
        <v>0</v>
      </c>
      <c r="AA777" s="980">
        <f>SUMIFS('E8.b. KKAuf_WAV'!$O$6:$O$405,'E8.b. KKAuf_WAV'!$B$6:$B$405,$C777,'E8.b. KKAuf_WAV'!$E$6:$E$405,H777,'E8.b. KKAuf_WAV'!$C$6:$C$405,"geleistete Anzahlungen und Anlagen im Bau des Sachanlagevermögens")+ SUMIFS('E8.b. KKAuf_WAV'!$O$6:$O$405,'E8.b. KKAuf_WAV'!$B$6:$B$405,$C777,'E8.b. KKAuf_WAV'!$E$6:$E$405,H777,'E8.b. KKAuf_WAV'!$C$6:$C$405,"geleistete Anzahlungen auf immaterielle Vermögensgegenstände")</f>
        <v>0</v>
      </c>
      <c r="AB777" s="980">
        <f>SUMIFS('E8.c. KKAuf_BKZ_NAB_IZ'!$L$6:$L$405,'E8.c. KKAuf_BKZ_NAB_IZ'!$B$6:$B$405,$C777,'E8.c. KKAuf_BKZ_NAB_IZ'!$C$6:$C$405,$H777)</f>
        <v>0</v>
      </c>
      <c r="AC777" s="974"/>
      <c r="AD777" s="980">
        <f t="shared" si="239"/>
        <v>0</v>
      </c>
      <c r="AE777" s="984">
        <f>$AE$14</f>
        <v>7.0099999999999996E-2</v>
      </c>
      <c r="AF777" s="984">
        <f>$AF$14</f>
        <v>3.6600000000000001E-2</v>
      </c>
      <c r="AG777" s="984">
        <f>$AG$14</f>
        <v>0.05</v>
      </c>
      <c r="AH777" s="982">
        <f t="shared" si="241"/>
        <v>0</v>
      </c>
      <c r="AJ777" s="980">
        <f t="shared" si="236"/>
        <v>0</v>
      </c>
      <c r="AK777" s="984">
        <f>$AK$14</f>
        <v>7.0099999999999996E-2</v>
      </c>
      <c r="AL777" s="984">
        <f>$AL$14</f>
        <v>3.6600000000000001E-2</v>
      </c>
      <c r="AM777" s="984">
        <f>$AM$14</f>
        <v>0.05</v>
      </c>
      <c r="AN777" s="982">
        <f t="shared" si="237"/>
        <v>0</v>
      </c>
    </row>
    <row r="778" spans="2:40" ht="15" hidden="1" thickBot="1" x14ac:dyDescent="0.25">
      <c r="B778" s="1447"/>
      <c r="C778" s="1002">
        <f>C774</f>
        <v>0</v>
      </c>
      <c r="D778" s="1450"/>
      <c r="E778" s="1408"/>
      <c r="F778" s="1408"/>
      <c r="G778" s="990"/>
      <c r="H778" s="983">
        <v>2026</v>
      </c>
      <c r="I778" s="972"/>
      <c r="J778" s="803">
        <f t="shared" si="238"/>
        <v>0</v>
      </c>
      <c r="K778" s="804"/>
      <c r="L778" s="803">
        <f t="shared" si="245"/>
        <v>0</v>
      </c>
      <c r="M778" s="804"/>
      <c r="N778" s="803">
        <f t="shared" si="235"/>
        <v>0</v>
      </c>
      <c r="O778" s="804"/>
      <c r="P778" s="803">
        <f t="shared" si="250"/>
        <v>0</v>
      </c>
      <c r="Q778" s="760"/>
      <c r="R778" s="980">
        <f>SUMIFS('E8.a. KKAuf_SAV'!$X$6:$X$2005,'E8.a. KKAuf_SAV'!$B$6:$B$2005,$C778,'E8.a. KKAuf_SAV'!$D$6:$D$2005,$H778)</f>
        <v>0</v>
      </c>
      <c r="S778" s="980">
        <f>SUMIFS('E8.b. KKAuf_WAV'!$N$6:$N$405,'E8.b. KKAuf_WAV'!$B$6:$B$405,$C778,'E8.b. KKAuf_WAV'!$E$6:$E$405,H778)-SUMIFS('E8.b. KKAuf_WAV'!$N$6:$N$405,'E8.b. KKAuf_WAV'!$B$6:$B$405,$C778,'E8.b. KKAuf_WAV'!$C$6:$C$405,"Geschäfts- oder Firmenwert",'E8.b. KKAuf_WAV'!$D$6:$D$405,H778)</f>
        <v>0</v>
      </c>
      <c r="T778" s="974"/>
      <c r="U778" s="980">
        <f>SUMIFS('E8.a. KKAuf_SAV'!$W$6:$W$2005,'E8.a. KKAuf_SAV'!$B$6:$B$2005,$C778,'E8.a. KKAuf_SAV'!$D$6:$D$2005,H778)</f>
        <v>0</v>
      </c>
      <c r="V778" s="980">
        <f>SUMIFS('E8.b. KKAuf_WAV'!$M$6:$M$405,'E8.b. KKAuf_WAV'!$B$6:$B$405,$C778,'E8.b. KKAuf_WAV'!$E$6:$E$405,$H778,'E8.b. KKAuf_WAV'!$C$6:$C$405,"&lt;&gt;"&amp;"geleistete Anzahlungen auf immaterielle Vermögensgegenstände",'E8.b. KKAuf_WAV'!$C$6:$C$405,"&lt;&gt;"&amp;"geleistete Anzahlungen und Anlagen im Bau des Sachanlagevermögens",'E8.b. KKAuf_WAV'!$C$6:$C$405,"&lt;&gt;"&amp;"Geschäfts- oder Firmenwert")</f>
        <v>0</v>
      </c>
      <c r="W778" s="980">
        <f>SUMIFS('E8.b. KKAuf_WAV'!$M$6:$M$405,'E8.b. KKAuf_WAV'!$B$6:$B$405,$C778,'E8.b. KKAuf_WAV'!$E$6:$E$405,H778,'E8.b. KKAuf_WAV'!$C$6:$C$405,"geleistete Anzahlungen und Anlagen im Bau des Sachanlagevermögens")+ SUMIFS('E8.b. KKAuf_WAV'!$M$6:$M$405,'E8.b. KKAuf_WAV'!$B$6:$B$405,$C778,'E8.b. KKAuf_WAV'!$E$6:$E$405,H778,'E8.b. KKAuf_WAV'!$C$6:$C$405,"geleistete Anzahlungen auf immaterielle Vermögensgegenstände")</f>
        <v>0</v>
      </c>
      <c r="X778" s="980">
        <f>SUMIFS('E8.c. KKAuf_BKZ_NAB_IZ'!$K$6:$K$405,'E8.c. KKAuf_BKZ_NAB_IZ'!$B$6:$B$405,$C778,'E8.c. KKAuf_BKZ_NAB_IZ'!$C$6:$C$405,$H778)</f>
        <v>0</v>
      </c>
      <c r="Y778" s="980">
        <f>SUMIFS('E8.a. KKAuf_SAV'!$Y$6:$Y$2005,'E8.a. KKAuf_SAV'!$B$6:$B$2005,$C778,'E8.a. KKAuf_SAV'!$D$6:$D$2005,$H778)</f>
        <v>0</v>
      </c>
      <c r="Z778" s="980">
        <f>SUMIFS('E8.b. KKAuf_WAV'!$O$6:$O$405,'E8.b. KKAuf_WAV'!$B$6:$B$405,$C778,'E8.b. KKAuf_WAV'!$E$6:$E$405,$H778,'E8.b. KKAuf_WAV'!$C$6:$C$405,"&lt;&gt;"&amp;"geleistete Anzahlungen auf immaterielle Vermögensgegenstände",'E8.b. KKAuf_WAV'!$C$6:$C$405,"&lt;&gt;"&amp;"geleistete Anzahlungen und Anlagen im Bau des Sachanlagevermögens",'E8.b. KKAuf_WAV'!$C$6:$C$405,"&lt;&gt;"&amp;"Geschäfts- oder Firmenwert")</f>
        <v>0</v>
      </c>
      <c r="AA778" s="980">
        <f>SUMIFS('E8.b. KKAuf_WAV'!$O$6:$O$405,'E8.b. KKAuf_WAV'!$B$6:$B$405,$C778,'E8.b. KKAuf_WAV'!$E$6:$E$405,H778,'E8.b. KKAuf_WAV'!$C$6:$C$405,"geleistete Anzahlungen und Anlagen im Bau des Sachanlagevermögens")+ SUMIFS('E8.b. KKAuf_WAV'!$O$6:$O$405,'E8.b. KKAuf_WAV'!$B$6:$B$405,$C778,'E8.b. KKAuf_WAV'!$E$6:$E$405,H778,'E8.b. KKAuf_WAV'!$C$6:$C$405,"geleistete Anzahlungen auf immaterielle Vermögensgegenstände")</f>
        <v>0</v>
      </c>
      <c r="AB778" s="980">
        <f>SUMIFS('E8.c. KKAuf_BKZ_NAB_IZ'!$L$6:$L$405,'E8.c. KKAuf_BKZ_NAB_IZ'!$B$6:$B$405,$C778,'E8.c. KKAuf_BKZ_NAB_IZ'!$C$6:$C$405,$H778)</f>
        <v>0</v>
      </c>
      <c r="AC778" s="974"/>
      <c r="AD778" s="980">
        <f t="shared" si="239"/>
        <v>0</v>
      </c>
      <c r="AE778" s="984">
        <f>$AE$15</f>
        <v>0</v>
      </c>
      <c r="AF778" s="984">
        <f>$AF$15</f>
        <v>0</v>
      </c>
      <c r="AG778" s="984">
        <f>$AG$15</f>
        <v>0</v>
      </c>
      <c r="AH778" s="982">
        <f t="shared" si="241"/>
        <v>0</v>
      </c>
      <c r="AJ778" s="980">
        <f t="shared" si="236"/>
        <v>0</v>
      </c>
      <c r="AK778" s="984">
        <f>$AK$15</f>
        <v>0</v>
      </c>
      <c r="AL778" s="984">
        <f>$AL$15</f>
        <v>0</v>
      </c>
      <c r="AM778" s="984">
        <f>$AM$15</f>
        <v>0</v>
      </c>
      <c r="AN778" s="982">
        <f t="shared" si="237"/>
        <v>0</v>
      </c>
    </row>
    <row r="779" spans="2:40" ht="15" hidden="1" thickBot="1" x14ac:dyDescent="0.25">
      <c r="B779" s="1447"/>
      <c r="C779" s="1002">
        <f>C774</f>
        <v>0</v>
      </c>
      <c r="D779" s="1450"/>
      <c r="E779" s="1408"/>
      <c r="F779" s="1408"/>
      <c r="G779" s="990"/>
      <c r="H779" s="983">
        <v>2027</v>
      </c>
      <c r="I779" s="972"/>
      <c r="J779" s="803">
        <f t="shared" si="238"/>
        <v>0</v>
      </c>
      <c r="K779" s="804"/>
      <c r="L779" s="803">
        <f t="shared" si="245"/>
        <v>0</v>
      </c>
      <c r="M779" s="804"/>
      <c r="N779" s="803">
        <f t="shared" ref="N779:N842" si="251">AN779+AH779</f>
        <v>0</v>
      </c>
      <c r="O779" s="804"/>
      <c r="P779" s="803">
        <f t="shared" si="250"/>
        <v>0</v>
      </c>
      <c r="Q779" s="760"/>
      <c r="R779" s="980">
        <f>SUMIFS('E8.a. KKAuf_SAV'!$X$6:$X$2005,'E8.a. KKAuf_SAV'!$B$6:$B$2005,$C779,'E8.a. KKAuf_SAV'!$D$6:$D$2005,$H779)</f>
        <v>0</v>
      </c>
      <c r="S779" s="980">
        <f>SUMIFS('E8.b. KKAuf_WAV'!$N$6:$N$405,'E8.b. KKAuf_WAV'!$B$6:$B$405,$C779,'E8.b. KKAuf_WAV'!$E$6:$E$405,H779)-SUMIFS('E8.b. KKAuf_WAV'!$N$6:$N$405,'E8.b. KKAuf_WAV'!$B$6:$B$405,$C779,'E8.b. KKAuf_WAV'!$C$6:$C$405,"Geschäfts- oder Firmenwert",'E8.b. KKAuf_WAV'!$D$6:$D$405,H779)</f>
        <v>0</v>
      </c>
      <c r="T779" s="974"/>
      <c r="U779" s="980">
        <f>SUMIFS('E8.a. KKAuf_SAV'!$W$6:$W$2005,'E8.a. KKAuf_SAV'!$B$6:$B$2005,$C779,'E8.a. KKAuf_SAV'!$D$6:$D$2005,H779)</f>
        <v>0</v>
      </c>
      <c r="V779" s="980">
        <f>SUMIFS('E8.b. KKAuf_WAV'!$M$6:$M$405,'E8.b. KKAuf_WAV'!$B$6:$B$405,$C779,'E8.b. KKAuf_WAV'!$E$6:$E$405,$H779,'E8.b. KKAuf_WAV'!$C$6:$C$405,"&lt;&gt;"&amp;"geleistete Anzahlungen auf immaterielle Vermögensgegenstände",'E8.b. KKAuf_WAV'!$C$6:$C$405,"&lt;&gt;"&amp;"geleistete Anzahlungen und Anlagen im Bau des Sachanlagevermögens",'E8.b. KKAuf_WAV'!$C$6:$C$405,"&lt;&gt;"&amp;"Geschäfts- oder Firmenwert")</f>
        <v>0</v>
      </c>
      <c r="W779" s="980">
        <f>SUMIFS('E8.b. KKAuf_WAV'!$M$6:$M$405,'E8.b. KKAuf_WAV'!$B$6:$B$405,$C779,'E8.b. KKAuf_WAV'!$E$6:$E$405,H779,'E8.b. KKAuf_WAV'!$C$6:$C$405,"geleistete Anzahlungen und Anlagen im Bau des Sachanlagevermögens")+ SUMIFS('E8.b. KKAuf_WAV'!$M$6:$M$405,'E8.b. KKAuf_WAV'!$B$6:$B$405,$C779,'E8.b. KKAuf_WAV'!$E$6:$E$405,H779,'E8.b. KKAuf_WAV'!$C$6:$C$405,"geleistete Anzahlungen auf immaterielle Vermögensgegenstände")</f>
        <v>0</v>
      </c>
      <c r="X779" s="980">
        <f>SUMIFS('E8.c. KKAuf_BKZ_NAB_IZ'!$K$6:$K$405,'E8.c. KKAuf_BKZ_NAB_IZ'!$B$6:$B$405,$C779,'E8.c. KKAuf_BKZ_NAB_IZ'!$C$6:$C$405,$H779)</f>
        <v>0</v>
      </c>
      <c r="Y779" s="980">
        <f>SUMIFS('E8.a. KKAuf_SAV'!$Y$6:$Y$2005,'E8.a. KKAuf_SAV'!$B$6:$B$2005,$C779,'E8.a. KKAuf_SAV'!$D$6:$D$2005,$H779)</f>
        <v>0</v>
      </c>
      <c r="Z779" s="980">
        <f>SUMIFS('E8.b. KKAuf_WAV'!$O$6:$O$405,'E8.b. KKAuf_WAV'!$B$6:$B$405,$C779,'E8.b. KKAuf_WAV'!$E$6:$E$405,$H779,'E8.b. KKAuf_WAV'!$C$6:$C$405,"&lt;&gt;"&amp;"geleistete Anzahlungen auf immaterielle Vermögensgegenstände",'E8.b. KKAuf_WAV'!$C$6:$C$405,"&lt;&gt;"&amp;"geleistete Anzahlungen und Anlagen im Bau des Sachanlagevermögens",'E8.b. KKAuf_WAV'!$C$6:$C$405,"&lt;&gt;"&amp;"Geschäfts- oder Firmenwert")</f>
        <v>0</v>
      </c>
      <c r="AA779" s="980">
        <f>SUMIFS('E8.b. KKAuf_WAV'!$O$6:$O$405,'E8.b. KKAuf_WAV'!$B$6:$B$405,$C779,'E8.b. KKAuf_WAV'!$E$6:$E$405,H779,'E8.b. KKAuf_WAV'!$C$6:$C$405,"geleistete Anzahlungen und Anlagen im Bau des Sachanlagevermögens")+ SUMIFS('E8.b. KKAuf_WAV'!$O$6:$O$405,'E8.b. KKAuf_WAV'!$B$6:$B$405,$C779,'E8.b. KKAuf_WAV'!$E$6:$E$405,H779,'E8.b. KKAuf_WAV'!$C$6:$C$405,"geleistete Anzahlungen auf immaterielle Vermögensgegenstände")</f>
        <v>0</v>
      </c>
      <c r="AB779" s="980">
        <f>SUMIFS('E8.c. KKAuf_BKZ_NAB_IZ'!$L$6:$L$405,'E8.c. KKAuf_BKZ_NAB_IZ'!$B$6:$B$405,$C779,'E8.c. KKAuf_BKZ_NAB_IZ'!$C$6:$C$405,$H779)</f>
        <v>0</v>
      </c>
      <c r="AC779" s="974"/>
      <c r="AD779" s="980">
        <f t="shared" si="239"/>
        <v>0</v>
      </c>
      <c r="AE779" s="984">
        <f>$AE$16</f>
        <v>0</v>
      </c>
      <c r="AF779" s="984">
        <f>$AF$16</f>
        <v>0</v>
      </c>
      <c r="AG779" s="984">
        <f>$AG$16</f>
        <v>0</v>
      </c>
      <c r="AH779" s="982">
        <f t="shared" si="241"/>
        <v>0</v>
      </c>
      <c r="AJ779" s="980">
        <f t="shared" ref="AJ779:AJ842" si="252">AVERAGE(W779,AA779)</f>
        <v>0</v>
      </c>
      <c r="AK779" s="984">
        <f>$AK$16</f>
        <v>0</v>
      </c>
      <c r="AL779" s="984">
        <f>$AL$16</f>
        <v>0</v>
      </c>
      <c r="AM779" s="984">
        <f>$AM$16</f>
        <v>0</v>
      </c>
      <c r="AN779" s="982">
        <f t="shared" ref="AN779:AN842" si="253">IFERROR($AJ779*AM779,0)</f>
        <v>0</v>
      </c>
    </row>
    <row r="780" spans="2:40" ht="15" hidden="1" thickBot="1" x14ac:dyDescent="0.25">
      <c r="B780" s="1448"/>
      <c r="C780" s="1003">
        <f>C774</f>
        <v>0</v>
      </c>
      <c r="D780" s="1451"/>
      <c r="E780" s="1409"/>
      <c r="F780" s="1409"/>
      <c r="G780" s="970"/>
      <c r="H780" s="986">
        <v>2028</v>
      </c>
      <c r="I780" s="972"/>
      <c r="J780" s="815">
        <f t="shared" ref="J780:J843" si="254">SUM(L780:P780)</f>
        <v>0</v>
      </c>
      <c r="K780" s="804"/>
      <c r="L780" s="814">
        <f t="shared" si="245"/>
        <v>0</v>
      </c>
      <c r="M780" s="804"/>
      <c r="N780" s="814">
        <f t="shared" si="251"/>
        <v>0</v>
      </c>
      <c r="O780" s="804"/>
      <c r="P780" s="814">
        <f t="shared" si="250"/>
        <v>0</v>
      </c>
      <c r="Q780" s="760"/>
      <c r="R780" s="987">
        <f>SUMIFS('E8.a. KKAuf_SAV'!$X$6:$X$2005,'E8.a. KKAuf_SAV'!$B$6:$B$2005,$C780,'E8.a. KKAuf_SAV'!$D$6:$D$2005,$H780)</f>
        <v>0</v>
      </c>
      <c r="S780" s="987">
        <f>SUMIFS('E8.b. KKAuf_WAV'!$N$6:$N$405,'E8.b. KKAuf_WAV'!$B$6:$B$405,$C780,'E8.b. KKAuf_WAV'!$E$6:$E$405,H780)-SUMIFS('E8.b. KKAuf_WAV'!$N$6:$N$405,'E8.b. KKAuf_WAV'!$B$6:$B$405,$C780,'E8.b. KKAuf_WAV'!$C$6:$C$405,"Geschäfts- oder Firmenwert",'E8.b. KKAuf_WAV'!$D$6:$D$405,H780)</f>
        <v>0</v>
      </c>
      <c r="T780" s="974"/>
      <c r="U780" s="987">
        <f>SUMIFS('E8.a. KKAuf_SAV'!$W$6:$W$2005,'E8.a. KKAuf_SAV'!$B$6:$B$2005,$C780,'E8.a. KKAuf_SAV'!$D$6:$D$2005,H780)</f>
        <v>0</v>
      </c>
      <c r="V780" s="987">
        <f>SUMIFS('E8.b. KKAuf_WAV'!$M$6:$M$405,'E8.b. KKAuf_WAV'!$B$6:$B$405,$C780,'E8.b. KKAuf_WAV'!$E$6:$E$405,$H780,'E8.b. KKAuf_WAV'!$C$6:$C$405,"&lt;&gt;"&amp;"geleistete Anzahlungen auf immaterielle Vermögensgegenstände",'E8.b. KKAuf_WAV'!$C$6:$C$405,"&lt;&gt;"&amp;"geleistete Anzahlungen und Anlagen im Bau des Sachanlagevermögens",'E8.b. KKAuf_WAV'!$C$6:$C$405,"&lt;&gt;"&amp;"Geschäfts- oder Firmenwert")</f>
        <v>0</v>
      </c>
      <c r="W780" s="987">
        <f>SUMIFS('E8.b. KKAuf_WAV'!$M$6:$M$405,'E8.b. KKAuf_WAV'!$B$6:$B$405,$C780,'E8.b. KKAuf_WAV'!$E$6:$E$405,H780,'E8.b. KKAuf_WAV'!$C$6:$C$405,"geleistete Anzahlungen und Anlagen im Bau des Sachanlagevermögens")+ SUMIFS('E8.b. KKAuf_WAV'!$M$6:$M$405,'E8.b. KKAuf_WAV'!$B$6:$B$405,$C780,'E8.b. KKAuf_WAV'!$E$6:$E$405,H780,'E8.b. KKAuf_WAV'!$C$6:$C$405,"geleistete Anzahlungen auf immaterielle Vermögensgegenstände")</f>
        <v>0</v>
      </c>
      <c r="X780" s="987">
        <f>SUMIFS('E8.c. KKAuf_BKZ_NAB_IZ'!$K$6:$K$405,'E8.c. KKAuf_BKZ_NAB_IZ'!$B$6:$B$405,$C780,'E8.c. KKAuf_BKZ_NAB_IZ'!$C$6:$C$405,$H780)</f>
        <v>0</v>
      </c>
      <c r="Y780" s="987">
        <f>SUMIFS('E8.a. KKAuf_SAV'!$Y$6:$Y$2005,'E8.a. KKAuf_SAV'!$B$6:$B$2005,$C780,'E8.a. KKAuf_SAV'!$D$6:$D$2005,$H780)</f>
        <v>0</v>
      </c>
      <c r="Z780" s="987">
        <f>SUMIFS('E8.b. KKAuf_WAV'!$O$6:$O$405,'E8.b. KKAuf_WAV'!$B$6:$B$405,$C780,'E8.b. KKAuf_WAV'!$E$6:$E$405,$H780,'E8.b. KKAuf_WAV'!$C$6:$C$405,"&lt;&gt;"&amp;"geleistete Anzahlungen auf immaterielle Vermögensgegenstände",'E8.b. KKAuf_WAV'!$C$6:$C$405,"&lt;&gt;"&amp;"geleistete Anzahlungen und Anlagen im Bau des Sachanlagevermögens",'E8.b. KKAuf_WAV'!$C$6:$C$405,"&lt;&gt;"&amp;"Geschäfts- oder Firmenwert")</f>
        <v>0</v>
      </c>
      <c r="AA780" s="987">
        <f>SUMIFS('E8.b. KKAuf_WAV'!$O$6:$O$405,'E8.b. KKAuf_WAV'!$B$6:$B$405,$C780,'E8.b. KKAuf_WAV'!$E$6:$E$405,H780,'E8.b. KKAuf_WAV'!$C$6:$C$405,"geleistete Anzahlungen und Anlagen im Bau des Sachanlagevermögens")+ SUMIFS('E8.b. KKAuf_WAV'!$O$6:$O$405,'E8.b. KKAuf_WAV'!$B$6:$B$405,$C780,'E8.b. KKAuf_WAV'!$E$6:$E$405,H780,'E8.b. KKAuf_WAV'!$C$6:$C$405,"geleistete Anzahlungen auf immaterielle Vermögensgegenstände")</f>
        <v>0</v>
      </c>
      <c r="AB780" s="987">
        <f>SUMIFS('E8.c. KKAuf_BKZ_NAB_IZ'!$L$6:$L$405,'E8.c. KKAuf_BKZ_NAB_IZ'!$B$6:$B$405,$C780,'E8.c. KKAuf_BKZ_NAB_IZ'!$C$6:$C$405,$H780)</f>
        <v>0</v>
      </c>
      <c r="AC780" s="974"/>
      <c r="AD780" s="987">
        <f t="shared" ref="AD780:AD843" si="255">AVERAGE(SUM(U780,V780,-X780),SUM(Y780,Z780,-AB780,))</f>
        <v>0</v>
      </c>
      <c r="AE780" s="988">
        <f>$AE$17</f>
        <v>0</v>
      </c>
      <c r="AF780" s="988">
        <f>$AF$17</f>
        <v>0</v>
      </c>
      <c r="AG780" s="988">
        <f>$AG$17</f>
        <v>0</v>
      </c>
      <c r="AH780" s="989">
        <f t="shared" si="241"/>
        <v>0</v>
      </c>
      <c r="AJ780" s="987">
        <f t="shared" si="252"/>
        <v>0</v>
      </c>
      <c r="AK780" s="988">
        <f>$AK$17</f>
        <v>0</v>
      </c>
      <c r="AL780" s="988">
        <f>$AL$17</f>
        <v>0</v>
      </c>
      <c r="AM780" s="988">
        <f>$AM$17</f>
        <v>0</v>
      </c>
      <c r="AN780" s="989">
        <f t="shared" si="253"/>
        <v>0</v>
      </c>
    </row>
    <row r="781" spans="2:40" ht="14.25" customHeight="1" x14ac:dyDescent="0.2">
      <c r="B781" s="1446"/>
      <c r="C781" s="1001">
        <f>B781</f>
        <v>0</v>
      </c>
      <c r="D781" s="1449"/>
      <c r="E781" s="1407"/>
      <c r="F781" s="1410"/>
      <c r="G781" s="990"/>
      <c r="H781" s="991">
        <v>2022</v>
      </c>
      <c r="I781" s="972"/>
      <c r="J781" s="813">
        <f t="shared" si="254"/>
        <v>0</v>
      </c>
      <c r="K781" s="804"/>
      <c r="L781" s="813">
        <f t="shared" si="245"/>
        <v>0</v>
      </c>
      <c r="M781" s="804"/>
      <c r="N781" s="813">
        <f t="shared" si="251"/>
        <v>0</v>
      </c>
      <c r="O781" s="804"/>
      <c r="P781" s="813">
        <f t="shared" ref="P781:P787" si="256">IFERROR((AJ781*AK781+AD781*AE781)*0.4*0.035*$F$781,0)</f>
        <v>0</v>
      </c>
      <c r="Q781" s="760"/>
      <c r="R781" s="992">
        <f>SUMIFS('E8.a. KKAuf_SAV'!$X$6:$X$2005,'E8.a. KKAuf_SAV'!$B$6:$B$2005,$C781,'E8.a. KKAuf_SAV'!$D$6:$D$2005,$H781)</f>
        <v>0</v>
      </c>
      <c r="S781" s="992">
        <f>SUMIFS('E8.b. KKAuf_WAV'!$N$6:$N$405,'E8.b. KKAuf_WAV'!$B$6:$B$405,$C781,'E8.b. KKAuf_WAV'!$E$6:$E$405,H781)-SUMIFS('E8.b. KKAuf_WAV'!$N$6:$N$405,'E8.b. KKAuf_WAV'!$B$6:$B$405,$C781,'E8.b. KKAuf_WAV'!$C$6:$C$405,"Geschäfts- oder Firmenwert",'E8.b. KKAuf_WAV'!$D$6:$D$405,H781)</f>
        <v>0</v>
      </c>
      <c r="T781" s="974"/>
      <c r="U781" s="992">
        <f>SUMIFS('E8.a. KKAuf_SAV'!$W$6:$W$2005,'E8.a. KKAuf_SAV'!$B$6:$B$2005,$C781,'E8.a. KKAuf_SAV'!$D$6:$D$2005,H781)</f>
        <v>0</v>
      </c>
      <c r="V781" s="992">
        <f>SUMIFS('E8.b. KKAuf_WAV'!$M$6:$M$405,'E8.b. KKAuf_WAV'!$B$6:$B$405,$C781,'E8.b. KKAuf_WAV'!$E$6:$E$405,$H781,'E8.b. KKAuf_WAV'!$C$6:$C$405,"&lt;&gt;"&amp;"geleistete Anzahlungen auf immaterielle Vermögensgegenstände",'E8.b. KKAuf_WAV'!$C$6:$C$405,"&lt;&gt;"&amp;"geleistete Anzahlungen und Anlagen im Bau des Sachanlagevermögens",'E8.b. KKAuf_WAV'!$C$6:$C$405,"&lt;&gt;"&amp;"Geschäfts- oder Firmenwert")</f>
        <v>0</v>
      </c>
      <c r="W781" s="992">
        <f>SUMIFS('E8.b. KKAuf_WAV'!$M$6:$M$405,'E8.b. KKAuf_WAV'!$B$6:$B$405,$C781,'E8.b. KKAuf_WAV'!$E$6:$E$405,Listen!$AA$3,'E8.b. KKAuf_WAV'!$C$6:$C$405,"geleistete Anzahlungen und Anlagen im Bau des Sachanlagevermögens")+ SUMIFS('E8.b. KKAuf_WAV'!$M$6:$M$405,'E8.b. KKAuf_WAV'!$B$6:$B$405,$C781,'E8.b. KKAuf_WAV'!$E$6:$E$405,Listen!$AA$3,'E8.b. KKAuf_WAV'!$C$6:$C$405,"geleistete Anzahlungen auf immaterielle Vermögensgegenstände")</f>
        <v>0</v>
      </c>
      <c r="X781" s="992">
        <f>SUMIFS('E8.c. KKAuf_BKZ_NAB_IZ'!$K$6:$K$405,'E8.c. KKAuf_BKZ_NAB_IZ'!$B$6:$B$405,$C781,'E8.c. KKAuf_BKZ_NAB_IZ'!$C$6:$C$405,$H781)</f>
        <v>0</v>
      </c>
      <c r="Y781" s="992">
        <f>SUMIFS('E8.a. KKAuf_SAV'!$Y$6:$Y$2005,'E8.a. KKAuf_SAV'!$B$6:$B$2005,$C781,'E8.a. KKAuf_SAV'!$D$6:$D$2005,$H781)</f>
        <v>0</v>
      </c>
      <c r="Z781" s="992">
        <f>SUMIFS('E8.b. KKAuf_WAV'!$O$6:$O$405,'E8.b. KKAuf_WAV'!$B$6:$B$405,$C781,'E8.b. KKAuf_WAV'!$E$6:$E$405,$H781,'E8.b. KKAuf_WAV'!$C$6:$C$405,"&lt;&gt;"&amp;"geleistete Anzahlungen auf immaterielle Vermögensgegenstände",'E8.b. KKAuf_WAV'!$C$6:$C$405,"&lt;&gt;"&amp;"geleistete Anzahlungen und Anlagen im Bau des Sachanlagevermögens",'E8.b. KKAuf_WAV'!$C$6:$C$405,"&lt;&gt;"&amp;"Geschäfts- oder Firmenwert")</f>
        <v>0</v>
      </c>
      <c r="AA781" s="992">
        <f>SUMIFS('E8.b. KKAuf_WAV'!$O$6:$O$405,'E8.b. KKAuf_WAV'!$B$6:$B$405,$C781,'E8.b. KKAuf_WAV'!$E$6:$E$405,Listen!$AA$3,'E8.b. KKAuf_WAV'!$C$6:$C$405,"geleistete Anzahlungen und Anlagen im Bau des Sachanlagevermögens")+ SUMIFS('E8.b. KKAuf_WAV'!$O$6:$O$405,'E8.b. KKAuf_WAV'!$B$6:$B$405,$C781,'E8.b. KKAuf_WAV'!$E$6:$E$405,Listen!$AA$3,'E8.b. KKAuf_WAV'!$C$6:$C$405,"geleistete Anzahlungen auf immaterielle Vermögensgegenstände")</f>
        <v>0</v>
      </c>
      <c r="AB781" s="992">
        <f>SUMIFS('E8.c. KKAuf_BKZ_NAB_IZ'!$L$6:$L$405,'E8.c. KKAuf_BKZ_NAB_IZ'!$B$6:$B$405,$C781,'E8.c. KKAuf_BKZ_NAB_IZ'!$C$6:$C$405,$H781)</f>
        <v>0</v>
      </c>
      <c r="AC781" s="974"/>
      <c r="AD781" s="992">
        <f t="shared" si="255"/>
        <v>0</v>
      </c>
      <c r="AE781" s="993">
        <f>$AE$11</f>
        <v>5.0700000000000002E-2</v>
      </c>
      <c r="AF781" s="993">
        <f>$AF$11</f>
        <v>1.7100000000000001E-2</v>
      </c>
      <c r="AG781" s="993">
        <f>$AG$11</f>
        <v>3.0499999999999999E-2</v>
      </c>
      <c r="AH781" s="994">
        <f t="shared" si="241"/>
        <v>0</v>
      </c>
      <c r="AJ781" s="992">
        <f t="shared" si="252"/>
        <v>0</v>
      </c>
      <c r="AK781" s="993">
        <f>$AK$11</f>
        <v>5.0700000000000002E-2</v>
      </c>
      <c r="AL781" s="993">
        <f>$AL$11</f>
        <v>1.7100000000000001E-2</v>
      </c>
      <c r="AM781" s="993">
        <f>$AM$11</f>
        <v>3.0499999999999999E-2</v>
      </c>
      <c r="AN781" s="994">
        <f t="shared" si="253"/>
        <v>0</v>
      </c>
    </row>
    <row r="782" spans="2:40" x14ac:dyDescent="0.2">
      <c r="B782" s="1447"/>
      <c r="C782" s="1002">
        <f>C781</f>
        <v>0</v>
      </c>
      <c r="D782" s="1450"/>
      <c r="E782" s="1408"/>
      <c r="F782" s="1408"/>
      <c r="G782" s="990"/>
      <c r="H782" s="983">
        <v>2023</v>
      </c>
      <c r="I782" s="972"/>
      <c r="J782" s="805">
        <f t="shared" si="254"/>
        <v>0</v>
      </c>
      <c r="K782" s="804"/>
      <c r="L782" s="803">
        <f t="shared" si="245"/>
        <v>0</v>
      </c>
      <c r="M782" s="804"/>
      <c r="N782" s="803">
        <f t="shared" si="251"/>
        <v>0</v>
      </c>
      <c r="O782" s="804"/>
      <c r="P782" s="803">
        <f t="shared" si="256"/>
        <v>0</v>
      </c>
      <c r="Q782" s="760"/>
      <c r="R782" s="980">
        <f>SUMIFS('E8.a. KKAuf_SAV'!$X$6:$X$2005,'E8.a. KKAuf_SAV'!$B$6:$B$2005,$C782,'E8.a. KKAuf_SAV'!$D$6:$D$2005,$H782)</f>
        <v>0</v>
      </c>
      <c r="S782" s="980">
        <f>SUMIFS('E8.b. KKAuf_WAV'!$N$6:$N$405,'E8.b. KKAuf_WAV'!$B$6:$B$405,$C782,'E8.b. KKAuf_WAV'!$E$6:$E$405,H782)-SUMIFS('E8.b. KKAuf_WAV'!$N$6:$N$405,'E8.b. KKAuf_WAV'!$B$6:$B$405,$C782,'E8.b. KKAuf_WAV'!$C$6:$C$405,"Geschäfts- oder Firmenwert",'E8.b. KKAuf_WAV'!$D$6:$D$405,H782)</f>
        <v>0</v>
      </c>
      <c r="T782" s="974"/>
      <c r="U782" s="980">
        <f>SUMIFS('E8.a. KKAuf_SAV'!$W$6:$W$2005,'E8.a. KKAuf_SAV'!$B$6:$B$2005,$C782,'E8.a. KKAuf_SAV'!$D$6:$D$2005,H782)</f>
        <v>0</v>
      </c>
      <c r="V782" s="980">
        <f>SUMIFS('E8.b. KKAuf_WAV'!$M$6:$M$405,'E8.b. KKAuf_WAV'!$B$6:$B$405,$C782,'E8.b. KKAuf_WAV'!$E$6:$E$405,$H782,'E8.b. KKAuf_WAV'!$C$6:$C$405,"&lt;&gt;"&amp;"geleistete Anzahlungen auf immaterielle Vermögensgegenstände",'E8.b. KKAuf_WAV'!$C$6:$C$405,"&lt;&gt;"&amp;"geleistete Anzahlungen und Anlagen im Bau des Sachanlagevermögens",'E8.b. KKAuf_WAV'!$C$6:$C$405,"&lt;&gt;"&amp;"Geschäfts- oder Firmenwert")</f>
        <v>0</v>
      </c>
      <c r="W782" s="980"/>
      <c r="X782" s="980">
        <f>SUMIFS('E8.c. KKAuf_BKZ_NAB_IZ'!$K$6:$K$405,'E8.c. KKAuf_BKZ_NAB_IZ'!$B$6:$B$405,$C782,'E8.c. KKAuf_BKZ_NAB_IZ'!$C$6:$C$405,$H782)</f>
        <v>0</v>
      </c>
      <c r="Y782" s="980">
        <f>SUMIFS('E8.a. KKAuf_SAV'!$Y$6:$Y$2005,'E8.a. KKAuf_SAV'!$B$6:$B$2005,$C782,'E8.a. KKAuf_SAV'!$D$6:$D$2005,$H782)</f>
        <v>0</v>
      </c>
      <c r="Z782" s="980">
        <f>SUMIFS('E8.b. KKAuf_WAV'!$O$6:$O$405,'E8.b. KKAuf_WAV'!$B$6:$B$405,$C782,'E8.b. KKAuf_WAV'!$E$6:$E$405,$H782,'E8.b. KKAuf_WAV'!$C$6:$C$405,"&lt;&gt;"&amp;"geleistete Anzahlungen auf immaterielle Vermögensgegenstände",'E8.b. KKAuf_WAV'!$C$6:$C$405,"&lt;&gt;"&amp;"geleistete Anzahlungen und Anlagen im Bau des Sachanlagevermögens",'E8.b. KKAuf_WAV'!$C$6:$C$405,"&lt;&gt;"&amp;"Geschäfts- oder Firmenwert")</f>
        <v>0</v>
      </c>
      <c r="AA782" s="980"/>
      <c r="AB782" s="980">
        <f>SUMIFS('E8.c. KKAuf_BKZ_NAB_IZ'!$L$6:$L$405,'E8.c. KKAuf_BKZ_NAB_IZ'!$B$6:$B$405,$C782,'E8.c. KKAuf_BKZ_NAB_IZ'!$C$6:$C$405,$H782)</f>
        <v>0</v>
      </c>
      <c r="AC782" s="974"/>
      <c r="AD782" s="980">
        <f t="shared" si="255"/>
        <v>0</v>
      </c>
      <c r="AE782" s="984">
        <f>$AE$12</f>
        <v>5.0700000000000002E-2</v>
      </c>
      <c r="AF782" s="984">
        <f>$AF$12</f>
        <v>1.7100000000000001E-2</v>
      </c>
      <c r="AG782" s="984">
        <f>$AG$12</f>
        <v>3.0499999999999999E-2</v>
      </c>
      <c r="AH782" s="982">
        <f t="shared" ref="AH782:AH845" si="257">IFERROR($AD782*AG782,0)</f>
        <v>0</v>
      </c>
      <c r="AJ782" s="980"/>
      <c r="AK782" s="984">
        <f>$AK$12</f>
        <v>5.0700000000000002E-2</v>
      </c>
      <c r="AL782" s="984">
        <f>$AL$12</f>
        <v>1.7100000000000001E-2</v>
      </c>
      <c r="AM782" s="984">
        <f>$AM$12</f>
        <v>3.0499999999999999E-2</v>
      </c>
      <c r="AN782" s="982">
        <f t="shared" si="253"/>
        <v>0</v>
      </c>
    </row>
    <row r="783" spans="2:40" x14ac:dyDescent="0.2">
      <c r="B783" s="1447"/>
      <c r="C783" s="1002">
        <f>C781</f>
        <v>0</v>
      </c>
      <c r="D783" s="1450"/>
      <c r="E783" s="1408"/>
      <c r="F783" s="1408"/>
      <c r="G783" s="990"/>
      <c r="H783" s="983">
        <v>2024</v>
      </c>
      <c r="I783" s="972"/>
      <c r="J783" s="803">
        <f t="shared" si="254"/>
        <v>0</v>
      </c>
      <c r="K783" s="804"/>
      <c r="L783" s="803">
        <f t="shared" si="245"/>
        <v>0</v>
      </c>
      <c r="M783" s="804"/>
      <c r="N783" s="803">
        <f t="shared" si="251"/>
        <v>0</v>
      </c>
      <c r="O783" s="804"/>
      <c r="P783" s="803">
        <f t="shared" si="256"/>
        <v>0</v>
      </c>
      <c r="Q783" s="760"/>
      <c r="R783" s="980">
        <f>SUMIFS('E8.a. KKAuf_SAV'!$X$6:$X$2005,'E8.a. KKAuf_SAV'!$B$6:$B$2005,$C783,'E8.a. KKAuf_SAV'!$D$6:$D$2005,$H783)</f>
        <v>0</v>
      </c>
      <c r="S783" s="980">
        <f>SUMIFS('E8.b. KKAuf_WAV'!$N$6:$N$405,'E8.b. KKAuf_WAV'!$B$6:$B$405,$C783,'E8.b. KKAuf_WAV'!$E$6:$E$405,H783)-SUMIFS('E8.b. KKAuf_WAV'!$N$6:$N$405,'E8.b. KKAuf_WAV'!$B$6:$B$405,$C783,'E8.b. KKAuf_WAV'!$C$6:$C$405,"Geschäfts- oder Firmenwert",'E8.b. KKAuf_WAV'!$D$6:$D$405,H783)</f>
        <v>0</v>
      </c>
      <c r="T783" s="974"/>
      <c r="U783" s="980">
        <f>SUMIFS('E8.a. KKAuf_SAV'!$W$6:$W$2005,'E8.a. KKAuf_SAV'!$B$6:$B$2005,$C783,'E8.a. KKAuf_SAV'!$D$6:$D$2005,H783)</f>
        <v>0</v>
      </c>
      <c r="V783" s="980">
        <f>SUMIFS('E8.b. KKAuf_WAV'!$M$6:$M$405,'E8.b. KKAuf_WAV'!$B$6:$B$405,$C783,'E8.b. KKAuf_WAV'!$E$6:$E$405,$H783,'E8.b. KKAuf_WAV'!$C$6:$C$405,"&lt;&gt;"&amp;"geleistete Anzahlungen auf immaterielle Vermögensgegenstände",'E8.b. KKAuf_WAV'!$C$6:$C$405,"&lt;&gt;"&amp;"geleistete Anzahlungen und Anlagen im Bau des Sachanlagevermögens",'E8.b. KKAuf_WAV'!$C$6:$C$405,"&lt;&gt;"&amp;"Geschäfts- oder Firmenwert")</f>
        <v>0</v>
      </c>
      <c r="W783" s="980">
        <f>SUMIFS('E8.b. KKAuf_WAV'!$M$6:$M$405,'E8.b. KKAuf_WAV'!$B$6:$B$405,$C783,'E8.b. KKAuf_WAV'!$E$6:$E$405,H783,'E8.b. KKAuf_WAV'!$C$6:$C$405,"geleistete Anzahlungen und Anlagen im Bau des Sachanlagevermögens")+ SUMIFS('E8.b. KKAuf_WAV'!$M$6:$M$405,'E8.b. KKAuf_WAV'!$B$6:$B$405,$C783,'E8.b. KKAuf_WAV'!$E$6:$E$405,H783,'E8.b. KKAuf_WAV'!$C$6:$C$405,"geleistete Anzahlungen auf immaterielle Vermögensgegenstände")</f>
        <v>0</v>
      </c>
      <c r="X783" s="980">
        <f>SUMIFS('E8.c. KKAuf_BKZ_NAB_IZ'!$K$6:$K$405,'E8.c. KKAuf_BKZ_NAB_IZ'!$B$6:$B$405,$C783,'E8.c. KKAuf_BKZ_NAB_IZ'!$C$6:$C$405,$H783)</f>
        <v>0</v>
      </c>
      <c r="Y783" s="980">
        <f>SUMIFS('E8.a. KKAuf_SAV'!$Y$6:$Y$2005,'E8.a. KKAuf_SAV'!$B$6:$B$2005,$C783,'E8.a. KKAuf_SAV'!$D$6:$D$2005,$H783)</f>
        <v>0</v>
      </c>
      <c r="Z783" s="980">
        <f>SUMIFS('E8.b. KKAuf_WAV'!$O$6:$O$405,'E8.b. KKAuf_WAV'!$B$6:$B$405,$C783,'E8.b. KKAuf_WAV'!$E$6:$E$405,$H783,'E8.b. KKAuf_WAV'!$C$6:$C$405,"&lt;&gt;"&amp;"geleistete Anzahlungen auf immaterielle Vermögensgegenstände",'E8.b. KKAuf_WAV'!$C$6:$C$405,"&lt;&gt;"&amp;"geleistete Anzahlungen und Anlagen im Bau des Sachanlagevermögens",'E8.b. KKAuf_WAV'!$C$6:$C$405,"&lt;&gt;"&amp;"Geschäfts- oder Firmenwert")</f>
        <v>0</v>
      </c>
      <c r="AA783" s="980">
        <f>SUMIFS('E8.b. KKAuf_WAV'!$O$6:$O$405,'E8.b. KKAuf_WAV'!$B$6:$B$405,$C783,'E8.b. KKAuf_WAV'!$E$6:$E$405,H783,'E8.b. KKAuf_WAV'!$C$6:$C$405,"geleistete Anzahlungen und Anlagen im Bau des Sachanlagevermögens")+ SUMIFS('E8.b. KKAuf_WAV'!$O$6:$O$405,'E8.b. KKAuf_WAV'!$B$6:$B$405,$C783,'E8.b. KKAuf_WAV'!$E$6:$E$405,H783,'E8.b. KKAuf_WAV'!$C$6:$C$405,"geleistete Anzahlungen auf immaterielle Vermögensgegenstände")</f>
        <v>0</v>
      </c>
      <c r="AB783" s="980">
        <f>SUMIFS('E8.c. KKAuf_BKZ_NAB_IZ'!$L$6:$L$405,'E8.c. KKAuf_BKZ_NAB_IZ'!$B$6:$B$405,$C783,'E8.c. KKAuf_BKZ_NAB_IZ'!$C$6:$C$405,$H783)</f>
        <v>0</v>
      </c>
      <c r="AC783" s="974"/>
      <c r="AD783" s="980">
        <f t="shared" si="255"/>
        <v>0</v>
      </c>
      <c r="AE783" s="984">
        <f>$AE$13</f>
        <v>6.93E-2</v>
      </c>
      <c r="AF783" s="984">
        <f>$AF$13</f>
        <v>3.8699999999999998E-2</v>
      </c>
      <c r="AG783" s="984">
        <f>$AG$13</f>
        <v>5.0900000000000001E-2</v>
      </c>
      <c r="AH783" s="982">
        <f t="shared" si="257"/>
        <v>0</v>
      </c>
      <c r="AJ783" s="980">
        <f t="shared" si="252"/>
        <v>0</v>
      </c>
      <c r="AK783" s="984">
        <f>$AK$13</f>
        <v>7.0099999999999996E-2</v>
      </c>
      <c r="AL783" s="984">
        <f>$AL$13</f>
        <v>3.6600000000000001E-2</v>
      </c>
      <c r="AM783" s="984">
        <f>$AM$13</f>
        <v>0.05</v>
      </c>
      <c r="AN783" s="982">
        <f t="shared" si="253"/>
        <v>0</v>
      </c>
    </row>
    <row r="784" spans="2:40" ht="15" thickBot="1" x14ac:dyDescent="0.25">
      <c r="B784" s="1447"/>
      <c r="C784" s="1002">
        <f>C781</f>
        <v>0</v>
      </c>
      <c r="D784" s="1450"/>
      <c r="E784" s="1408"/>
      <c r="F784" s="1408"/>
      <c r="G784" s="990"/>
      <c r="H784" s="983">
        <v>2025</v>
      </c>
      <c r="I784" s="972"/>
      <c r="J784" s="803">
        <f t="shared" si="254"/>
        <v>0</v>
      </c>
      <c r="K784" s="804"/>
      <c r="L784" s="803">
        <f t="shared" si="245"/>
        <v>0</v>
      </c>
      <c r="M784" s="804"/>
      <c r="N784" s="803">
        <f t="shared" si="251"/>
        <v>0</v>
      </c>
      <c r="O784" s="804"/>
      <c r="P784" s="803">
        <f t="shared" si="256"/>
        <v>0</v>
      </c>
      <c r="Q784" s="760"/>
      <c r="R784" s="980">
        <f>SUMIFS('E8.a. KKAuf_SAV'!$X$6:$X$2005,'E8.a. KKAuf_SAV'!$B$6:$B$2005,$C784,'E8.a. KKAuf_SAV'!$D$6:$D$2005,$H784)</f>
        <v>0</v>
      </c>
      <c r="S784" s="980">
        <f>SUMIFS('E8.b. KKAuf_WAV'!$N$6:$N$405,'E8.b. KKAuf_WAV'!$B$6:$B$405,$C784,'E8.b. KKAuf_WAV'!$E$6:$E$405,H784)-SUMIFS('E8.b. KKAuf_WAV'!$N$6:$N$405,'E8.b. KKAuf_WAV'!$B$6:$B$405,$C784,'E8.b. KKAuf_WAV'!$C$6:$C$405,"Geschäfts- oder Firmenwert",'E8.b. KKAuf_WAV'!$D$6:$D$405,H784)</f>
        <v>0</v>
      </c>
      <c r="T784" s="974"/>
      <c r="U784" s="980">
        <f>SUMIFS('E8.a. KKAuf_SAV'!$W$6:$W$2005,'E8.a. KKAuf_SAV'!$B$6:$B$2005,$C784,'E8.a. KKAuf_SAV'!$D$6:$D$2005,H784)</f>
        <v>0</v>
      </c>
      <c r="V784" s="980">
        <f>SUMIFS('E8.b. KKAuf_WAV'!$M$6:$M$405,'E8.b. KKAuf_WAV'!$B$6:$B$405,$C784,'E8.b. KKAuf_WAV'!$E$6:$E$405,$H784,'E8.b. KKAuf_WAV'!$C$6:$C$405,"&lt;&gt;"&amp;"geleistete Anzahlungen auf immaterielle Vermögensgegenstände",'E8.b. KKAuf_WAV'!$C$6:$C$405,"&lt;&gt;"&amp;"geleistete Anzahlungen und Anlagen im Bau des Sachanlagevermögens",'E8.b. KKAuf_WAV'!$C$6:$C$405,"&lt;&gt;"&amp;"Geschäfts- oder Firmenwert")</f>
        <v>0</v>
      </c>
      <c r="W784" s="980">
        <f>SUMIFS('E8.b. KKAuf_WAV'!$M$6:$M$405,'E8.b. KKAuf_WAV'!$B$6:$B$405,$C784,'E8.b. KKAuf_WAV'!$E$6:$E$405,H784,'E8.b. KKAuf_WAV'!$C$6:$C$405,"geleistete Anzahlungen und Anlagen im Bau des Sachanlagevermögens")+ SUMIFS('E8.b. KKAuf_WAV'!$M$6:$M$405,'E8.b. KKAuf_WAV'!$B$6:$B$405,$C784,'E8.b. KKAuf_WAV'!$E$6:$E$405,H784,'E8.b. KKAuf_WAV'!$C$6:$C$405,"geleistete Anzahlungen auf immaterielle Vermögensgegenstände")</f>
        <v>0</v>
      </c>
      <c r="X784" s="980">
        <f>SUMIFS('E8.c. KKAuf_BKZ_NAB_IZ'!$K$6:$K$405,'E8.c. KKAuf_BKZ_NAB_IZ'!$B$6:$B$405,$C784,'E8.c. KKAuf_BKZ_NAB_IZ'!$C$6:$C$405,$H784)</f>
        <v>0</v>
      </c>
      <c r="Y784" s="980">
        <f>SUMIFS('E8.a. KKAuf_SAV'!$Y$6:$Y$2005,'E8.a. KKAuf_SAV'!$B$6:$B$2005,$C784,'E8.a. KKAuf_SAV'!$D$6:$D$2005,$H784)</f>
        <v>0</v>
      </c>
      <c r="Z784" s="980">
        <f>SUMIFS('E8.b. KKAuf_WAV'!$O$6:$O$405,'E8.b. KKAuf_WAV'!$B$6:$B$405,$C784,'E8.b. KKAuf_WAV'!$E$6:$E$405,$H784,'E8.b. KKAuf_WAV'!$C$6:$C$405,"&lt;&gt;"&amp;"geleistete Anzahlungen auf immaterielle Vermögensgegenstände",'E8.b. KKAuf_WAV'!$C$6:$C$405,"&lt;&gt;"&amp;"geleistete Anzahlungen und Anlagen im Bau des Sachanlagevermögens",'E8.b. KKAuf_WAV'!$C$6:$C$405,"&lt;&gt;"&amp;"Geschäfts- oder Firmenwert")</f>
        <v>0</v>
      </c>
      <c r="AA784" s="980">
        <f>SUMIFS('E8.b. KKAuf_WAV'!$O$6:$O$405,'E8.b. KKAuf_WAV'!$B$6:$B$405,$C784,'E8.b. KKAuf_WAV'!$E$6:$E$405,H784,'E8.b. KKAuf_WAV'!$C$6:$C$405,"geleistete Anzahlungen und Anlagen im Bau des Sachanlagevermögens")+ SUMIFS('E8.b. KKAuf_WAV'!$O$6:$O$405,'E8.b. KKAuf_WAV'!$B$6:$B$405,$C784,'E8.b. KKAuf_WAV'!$E$6:$E$405,H784,'E8.b. KKAuf_WAV'!$C$6:$C$405,"geleistete Anzahlungen auf immaterielle Vermögensgegenstände")</f>
        <v>0</v>
      </c>
      <c r="AB784" s="980">
        <f>SUMIFS('E8.c. KKAuf_BKZ_NAB_IZ'!$L$6:$L$405,'E8.c. KKAuf_BKZ_NAB_IZ'!$B$6:$B$405,$C784,'E8.c. KKAuf_BKZ_NAB_IZ'!$C$6:$C$405,$H784)</f>
        <v>0</v>
      </c>
      <c r="AC784" s="974"/>
      <c r="AD784" s="980">
        <f t="shared" si="255"/>
        <v>0</v>
      </c>
      <c r="AE784" s="984">
        <f>$AE$14</f>
        <v>7.0099999999999996E-2</v>
      </c>
      <c r="AF784" s="984">
        <f>$AF$14</f>
        <v>3.6600000000000001E-2</v>
      </c>
      <c r="AG784" s="984">
        <f>$AG$14</f>
        <v>0.05</v>
      </c>
      <c r="AH784" s="982">
        <f t="shared" si="257"/>
        <v>0</v>
      </c>
      <c r="AJ784" s="980">
        <f t="shared" si="252"/>
        <v>0</v>
      </c>
      <c r="AK784" s="984">
        <f>$AK$14</f>
        <v>7.0099999999999996E-2</v>
      </c>
      <c r="AL784" s="984">
        <f>$AL$14</f>
        <v>3.6600000000000001E-2</v>
      </c>
      <c r="AM784" s="984">
        <f>$AM$14</f>
        <v>0.05</v>
      </c>
      <c r="AN784" s="982">
        <f t="shared" si="253"/>
        <v>0</v>
      </c>
    </row>
    <row r="785" spans="2:40" ht="15" hidden="1" thickBot="1" x14ac:dyDescent="0.25">
      <c r="B785" s="1447"/>
      <c r="C785" s="1002">
        <f>C781</f>
        <v>0</v>
      </c>
      <c r="D785" s="1450"/>
      <c r="E785" s="1408"/>
      <c r="F785" s="1408"/>
      <c r="G785" s="990"/>
      <c r="H785" s="983">
        <v>2026</v>
      </c>
      <c r="I785" s="972"/>
      <c r="J785" s="803">
        <f t="shared" si="254"/>
        <v>0</v>
      </c>
      <c r="K785" s="804"/>
      <c r="L785" s="803">
        <f t="shared" si="245"/>
        <v>0</v>
      </c>
      <c r="M785" s="804"/>
      <c r="N785" s="803">
        <f t="shared" si="251"/>
        <v>0</v>
      </c>
      <c r="O785" s="804"/>
      <c r="P785" s="803">
        <f t="shared" si="256"/>
        <v>0</v>
      </c>
      <c r="Q785" s="760"/>
      <c r="R785" s="980">
        <f>SUMIFS('E8.a. KKAuf_SAV'!$X$6:$X$2005,'E8.a. KKAuf_SAV'!$B$6:$B$2005,$C785,'E8.a. KKAuf_SAV'!$D$6:$D$2005,$H785)</f>
        <v>0</v>
      </c>
      <c r="S785" s="980">
        <f>SUMIFS('E8.b. KKAuf_WAV'!$N$6:$N$405,'E8.b. KKAuf_WAV'!$B$6:$B$405,$C785,'E8.b. KKAuf_WAV'!$E$6:$E$405,H785)-SUMIFS('E8.b. KKAuf_WAV'!$N$6:$N$405,'E8.b. KKAuf_WAV'!$B$6:$B$405,$C785,'E8.b. KKAuf_WAV'!$C$6:$C$405,"Geschäfts- oder Firmenwert",'E8.b. KKAuf_WAV'!$D$6:$D$405,H785)</f>
        <v>0</v>
      </c>
      <c r="T785" s="974"/>
      <c r="U785" s="980">
        <f>SUMIFS('E8.a. KKAuf_SAV'!$W$6:$W$2005,'E8.a. KKAuf_SAV'!$B$6:$B$2005,$C785,'E8.a. KKAuf_SAV'!$D$6:$D$2005,H785)</f>
        <v>0</v>
      </c>
      <c r="V785" s="980">
        <f>SUMIFS('E8.b. KKAuf_WAV'!$M$6:$M$405,'E8.b. KKAuf_WAV'!$B$6:$B$405,$C785,'E8.b. KKAuf_WAV'!$E$6:$E$405,$H785,'E8.b. KKAuf_WAV'!$C$6:$C$405,"&lt;&gt;"&amp;"geleistete Anzahlungen auf immaterielle Vermögensgegenstände",'E8.b. KKAuf_WAV'!$C$6:$C$405,"&lt;&gt;"&amp;"geleistete Anzahlungen und Anlagen im Bau des Sachanlagevermögens",'E8.b. KKAuf_WAV'!$C$6:$C$405,"&lt;&gt;"&amp;"Geschäfts- oder Firmenwert")</f>
        <v>0</v>
      </c>
      <c r="W785" s="980">
        <f>SUMIFS('E8.b. KKAuf_WAV'!$M$6:$M$405,'E8.b. KKAuf_WAV'!$B$6:$B$405,$C785,'E8.b. KKAuf_WAV'!$E$6:$E$405,H785,'E8.b. KKAuf_WAV'!$C$6:$C$405,"geleistete Anzahlungen und Anlagen im Bau des Sachanlagevermögens")+ SUMIFS('E8.b. KKAuf_WAV'!$M$6:$M$405,'E8.b. KKAuf_WAV'!$B$6:$B$405,$C785,'E8.b. KKAuf_WAV'!$E$6:$E$405,H785,'E8.b. KKAuf_WAV'!$C$6:$C$405,"geleistete Anzahlungen auf immaterielle Vermögensgegenstände")</f>
        <v>0</v>
      </c>
      <c r="X785" s="980">
        <f>SUMIFS('E8.c. KKAuf_BKZ_NAB_IZ'!$K$6:$K$405,'E8.c. KKAuf_BKZ_NAB_IZ'!$B$6:$B$405,$C785,'E8.c. KKAuf_BKZ_NAB_IZ'!$C$6:$C$405,$H785)</f>
        <v>0</v>
      </c>
      <c r="Y785" s="980">
        <f>SUMIFS('E8.a. KKAuf_SAV'!$Y$6:$Y$2005,'E8.a. KKAuf_SAV'!$B$6:$B$2005,$C785,'E8.a. KKAuf_SAV'!$D$6:$D$2005,$H785)</f>
        <v>0</v>
      </c>
      <c r="Z785" s="980">
        <f>SUMIFS('E8.b. KKAuf_WAV'!$O$6:$O$405,'E8.b. KKAuf_WAV'!$B$6:$B$405,$C785,'E8.b. KKAuf_WAV'!$E$6:$E$405,$H785,'E8.b. KKAuf_WAV'!$C$6:$C$405,"&lt;&gt;"&amp;"geleistete Anzahlungen auf immaterielle Vermögensgegenstände",'E8.b. KKAuf_WAV'!$C$6:$C$405,"&lt;&gt;"&amp;"geleistete Anzahlungen und Anlagen im Bau des Sachanlagevermögens",'E8.b. KKAuf_WAV'!$C$6:$C$405,"&lt;&gt;"&amp;"Geschäfts- oder Firmenwert")</f>
        <v>0</v>
      </c>
      <c r="AA785" s="980">
        <f>SUMIFS('E8.b. KKAuf_WAV'!$O$6:$O$405,'E8.b. KKAuf_WAV'!$B$6:$B$405,$C785,'E8.b. KKAuf_WAV'!$E$6:$E$405,H785,'E8.b. KKAuf_WAV'!$C$6:$C$405,"geleistete Anzahlungen und Anlagen im Bau des Sachanlagevermögens")+ SUMIFS('E8.b. KKAuf_WAV'!$O$6:$O$405,'E8.b. KKAuf_WAV'!$B$6:$B$405,$C785,'E8.b. KKAuf_WAV'!$E$6:$E$405,H785,'E8.b. KKAuf_WAV'!$C$6:$C$405,"geleistete Anzahlungen auf immaterielle Vermögensgegenstände")</f>
        <v>0</v>
      </c>
      <c r="AB785" s="980">
        <f>SUMIFS('E8.c. KKAuf_BKZ_NAB_IZ'!$L$6:$L$405,'E8.c. KKAuf_BKZ_NAB_IZ'!$B$6:$B$405,$C785,'E8.c. KKAuf_BKZ_NAB_IZ'!$C$6:$C$405,$H785)</f>
        <v>0</v>
      </c>
      <c r="AC785" s="974"/>
      <c r="AD785" s="980">
        <f t="shared" si="255"/>
        <v>0</v>
      </c>
      <c r="AE785" s="984">
        <f>$AE$15</f>
        <v>0</v>
      </c>
      <c r="AF785" s="984">
        <f>$AF$15</f>
        <v>0</v>
      </c>
      <c r="AG785" s="984">
        <f>$AG$15</f>
        <v>0</v>
      </c>
      <c r="AH785" s="982">
        <f t="shared" si="257"/>
        <v>0</v>
      </c>
      <c r="AJ785" s="980">
        <f t="shared" si="252"/>
        <v>0</v>
      </c>
      <c r="AK785" s="984">
        <f>$AK$15</f>
        <v>0</v>
      </c>
      <c r="AL785" s="984">
        <f>$AL$15</f>
        <v>0</v>
      </c>
      <c r="AM785" s="984">
        <f>$AM$15</f>
        <v>0</v>
      </c>
      <c r="AN785" s="982">
        <f t="shared" si="253"/>
        <v>0</v>
      </c>
    </row>
    <row r="786" spans="2:40" ht="15" hidden="1" thickBot="1" x14ac:dyDescent="0.25">
      <c r="B786" s="1447"/>
      <c r="C786" s="1002">
        <f>C781</f>
        <v>0</v>
      </c>
      <c r="D786" s="1450"/>
      <c r="E786" s="1408"/>
      <c r="F786" s="1408"/>
      <c r="G786" s="990"/>
      <c r="H786" s="983">
        <v>2027</v>
      </c>
      <c r="I786" s="972"/>
      <c r="J786" s="803">
        <f t="shared" si="254"/>
        <v>0</v>
      </c>
      <c r="K786" s="804"/>
      <c r="L786" s="803">
        <f t="shared" si="245"/>
        <v>0</v>
      </c>
      <c r="M786" s="804"/>
      <c r="N786" s="803">
        <f t="shared" si="251"/>
        <v>0</v>
      </c>
      <c r="O786" s="804"/>
      <c r="P786" s="803">
        <f t="shared" si="256"/>
        <v>0</v>
      </c>
      <c r="Q786" s="760"/>
      <c r="R786" s="980">
        <f>SUMIFS('E8.a. KKAuf_SAV'!$X$6:$X$2005,'E8.a. KKAuf_SAV'!$B$6:$B$2005,$C786,'E8.a. KKAuf_SAV'!$D$6:$D$2005,$H786)</f>
        <v>0</v>
      </c>
      <c r="S786" s="980">
        <f>SUMIFS('E8.b. KKAuf_WAV'!$N$6:$N$405,'E8.b. KKAuf_WAV'!$B$6:$B$405,$C786,'E8.b. KKAuf_WAV'!$E$6:$E$405,H786)-SUMIFS('E8.b. KKAuf_WAV'!$N$6:$N$405,'E8.b. KKAuf_WAV'!$B$6:$B$405,$C786,'E8.b. KKAuf_WAV'!$C$6:$C$405,"Geschäfts- oder Firmenwert",'E8.b. KKAuf_WAV'!$D$6:$D$405,H786)</f>
        <v>0</v>
      </c>
      <c r="T786" s="974"/>
      <c r="U786" s="980">
        <f>SUMIFS('E8.a. KKAuf_SAV'!$W$6:$W$2005,'E8.a. KKAuf_SAV'!$B$6:$B$2005,$C786,'E8.a. KKAuf_SAV'!$D$6:$D$2005,H786)</f>
        <v>0</v>
      </c>
      <c r="V786" s="980">
        <f>SUMIFS('E8.b. KKAuf_WAV'!$M$6:$M$405,'E8.b. KKAuf_WAV'!$B$6:$B$405,$C786,'E8.b. KKAuf_WAV'!$E$6:$E$405,$H786,'E8.b. KKAuf_WAV'!$C$6:$C$405,"&lt;&gt;"&amp;"geleistete Anzahlungen auf immaterielle Vermögensgegenstände",'E8.b. KKAuf_WAV'!$C$6:$C$405,"&lt;&gt;"&amp;"geleistete Anzahlungen und Anlagen im Bau des Sachanlagevermögens",'E8.b. KKAuf_WAV'!$C$6:$C$405,"&lt;&gt;"&amp;"Geschäfts- oder Firmenwert")</f>
        <v>0</v>
      </c>
      <c r="W786" s="980">
        <f>SUMIFS('E8.b. KKAuf_WAV'!$M$6:$M$405,'E8.b. KKAuf_WAV'!$B$6:$B$405,$C786,'E8.b. KKAuf_WAV'!$E$6:$E$405,H786,'E8.b. KKAuf_WAV'!$C$6:$C$405,"geleistete Anzahlungen und Anlagen im Bau des Sachanlagevermögens")+ SUMIFS('E8.b. KKAuf_WAV'!$M$6:$M$405,'E8.b. KKAuf_WAV'!$B$6:$B$405,$C786,'E8.b. KKAuf_WAV'!$E$6:$E$405,H786,'E8.b. KKAuf_WAV'!$C$6:$C$405,"geleistete Anzahlungen auf immaterielle Vermögensgegenstände")</f>
        <v>0</v>
      </c>
      <c r="X786" s="980">
        <f>SUMIFS('E8.c. KKAuf_BKZ_NAB_IZ'!$K$6:$K$405,'E8.c. KKAuf_BKZ_NAB_IZ'!$B$6:$B$405,$C786,'E8.c. KKAuf_BKZ_NAB_IZ'!$C$6:$C$405,$H786)</f>
        <v>0</v>
      </c>
      <c r="Y786" s="980">
        <f>SUMIFS('E8.a. KKAuf_SAV'!$Y$6:$Y$2005,'E8.a. KKAuf_SAV'!$B$6:$B$2005,$C786,'E8.a. KKAuf_SAV'!$D$6:$D$2005,$H786)</f>
        <v>0</v>
      </c>
      <c r="Z786" s="980">
        <f>SUMIFS('E8.b. KKAuf_WAV'!$O$6:$O$405,'E8.b. KKAuf_WAV'!$B$6:$B$405,$C786,'E8.b. KKAuf_WAV'!$E$6:$E$405,$H786,'E8.b. KKAuf_WAV'!$C$6:$C$405,"&lt;&gt;"&amp;"geleistete Anzahlungen auf immaterielle Vermögensgegenstände",'E8.b. KKAuf_WAV'!$C$6:$C$405,"&lt;&gt;"&amp;"geleistete Anzahlungen und Anlagen im Bau des Sachanlagevermögens",'E8.b. KKAuf_WAV'!$C$6:$C$405,"&lt;&gt;"&amp;"Geschäfts- oder Firmenwert")</f>
        <v>0</v>
      </c>
      <c r="AA786" s="980">
        <f>SUMIFS('E8.b. KKAuf_WAV'!$O$6:$O$405,'E8.b. KKAuf_WAV'!$B$6:$B$405,$C786,'E8.b. KKAuf_WAV'!$E$6:$E$405,H786,'E8.b. KKAuf_WAV'!$C$6:$C$405,"geleistete Anzahlungen und Anlagen im Bau des Sachanlagevermögens")+ SUMIFS('E8.b. KKAuf_WAV'!$O$6:$O$405,'E8.b. KKAuf_WAV'!$B$6:$B$405,$C786,'E8.b. KKAuf_WAV'!$E$6:$E$405,H786,'E8.b. KKAuf_WAV'!$C$6:$C$405,"geleistete Anzahlungen auf immaterielle Vermögensgegenstände")</f>
        <v>0</v>
      </c>
      <c r="AB786" s="980">
        <f>SUMIFS('E8.c. KKAuf_BKZ_NAB_IZ'!$L$6:$L$405,'E8.c. KKAuf_BKZ_NAB_IZ'!$B$6:$B$405,$C786,'E8.c. KKAuf_BKZ_NAB_IZ'!$C$6:$C$405,$H786)</f>
        <v>0</v>
      </c>
      <c r="AC786" s="974"/>
      <c r="AD786" s="980">
        <f t="shared" si="255"/>
        <v>0</v>
      </c>
      <c r="AE786" s="984">
        <f>$AE$16</f>
        <v>0</v>
      </c>
      <c r="AF786" s="984">
        <f>$AF$16</f>
        <v>0</v>
      </c>
      <c r="AG786" s="984">
        <f>$AG$16</f>
        <v>0</v>
      </c>
      <c r="AH786" s="982">
        <f t="shared" si="257"/>
        <v>0</v>
      </c>
      <c r="AJ786" s="980">
        <f t="shared" si="252"/>
        <v>0</v>
      </c>
      <c r="AK786" s="984">
        <f>$AK$16</f>
        <v>0</v>
      </c>
      <c r="AL786" s="984">
        <f>$AL$16</f>
        <v>0</v>
      </c>
      <c r="AM786" s="984">
        <f>$AM$16</f>
        <v>0</v>
      </c>
      <c r="AN786" s="982">
        <f t="shared" si="253"/>
        <v>0</v>
      </c>
    </row>
    <row r="787" spans="2:40" ht="15" hidden="1" thickBot="1" x14ac:dyDescent="0.25">
      <c r="B787" s="1448"/>
      <c r="C787" s="1003">
        <f>C781</f>
        <v>0</v>
      </c>
      <c r="D787" s="1451"/>
      <c r="E787" s="1409"/>
      <c r="F787" s="1409"/>
      <c r="G787" s="970"/>
      <c r="H787" s="986">
        <v>2028</v>
      </c>
      <c r="I787" s="972"/>
      <c r="J787" s="815">
        <f t="shared" si="254"/>
        <v>0</v>
      </c>
      <c r="K787" s="804"/>
      <c r="L787" s="814">
        <f t="shared" si="245"/>
        <v>0</v>
      </c>
      <c r="M787" s="804"/>
      <c r="N787" s="814">
        <f t="shared" si="251"/>
        <v>0</v>
      </c>
      <c r="O787" s="804"/>
      <c r="P787" s="814">
        <f t="shared" si="256"/>
        <v>0</v>
      </c>
      <c r="Q787" s="760"/>
      <c r="R787" s="987">
        <f>SUMIFS('E8.a. KKAuf_SAV'!$X$6:$X$2005,'E8.a. KKAuf_SAV'!$B$6:$B$2005,$C787,'E8.a. KKAuf_SAV'!$D$6:$D$2005,$H787)</f>
        <v>0</v>
      </c>
      <c r="S787" s="987">
        <f>SUMIFS('E8.b. KKAuf_WAV'!$N$6:$N$405,'E8.b. KKAuf_WAV'!$B$6:$B$405,$C787,'E8.b. KKAuf_WAV'!$E$6:$E$405,H787)-SUMIFS('E8.b. KKAuf_WAV'!$N$6:$N$405,'E8.b. KKAuf_WAV'!$B$6:$B$405,$C787,'E8.b. KKAuf_WAV'!$C$6:$C$405,"Geschäfts- oder Firmenwert",'E8.b. KKAuf_WAV'!$D$6:$D$405,H787)</f>
        <v>0</v>
      </c>
      <c r="T787" s="974"/>
      <c r="U787" s="987">
        <f>SUMIFS('E8.a. KKAuf_SAV'!$W$6:$W$2005,'E8.a. KKAuf_SAV'!$B$6:$B$2005,$C787,'E8.a. KKAuf_SAV'!$D$6:$D$2005,H787)</f>
        <v>0</v>
      </c>
      <c r="V787" s="987">
        <f>SUMIFS('E8.b. KKAuf_WAV'!$M$6:$M$405,'E8.b. KKAuf_WAV'!$B$6:$B$405,$C787,'E8.b. KKAuf_WAV'!$E$6:$E$405,$H787,'E8.b. KKAuf_WAV'!$C$6:$C$405,"&lt;&gt;"&amp;"geleistete Anzahlungen auf immaterielle Vermögensgegenstände",'E8.b. KKAuf_WAV'!$C$6:$C$405,"&lt;&gt;"&amp;"geleistete Anzahlungen und Anlagen im Bau des Sachanlagevermögens",'E8.b. KKAuf_WAV'!$C$6:$C$405,"&lt;&gt;"&amp;"Geschäfts- oder Firmenwert")</f>
        <v>0</v>
      </c>
      <c r="W787" s="987">
        <f>SUMIFS('E8.b. KKAuf_WAV'!$M$6:$M$405,'E8.b. KKAuf_WAV'!$B$6:$B$405,$C787,'E8.b. KKAuf_WAV'!$E$6:$E$405,H787,'E8.b. KKAuf_WAV'!$C$6:$C$405,"geleistete Anzahlungen und Anlagen im Bau des Sachanlagevermögens")+ SUMIFS('E8.b. KKAuf_WAV'!$M$6:$M$405,'E8.b. KKAuf_WAV'!$B$6:$B$405,$C787,'E8.b. KKAuf_WAV'!$E$6:$E$405,H787,'E8.b. KKAuf_WAV'!$C$6:$C$405,"geleistete Anzahlungen auf immaterielle Vermögensgegenstände")</f>
        <v>0</v>
      </c>
      <c r="X787" s="987">
        <f>SUMIFS('E8.c. KKAuf_BKZ_NAB_IZ'!$K$6:$K$405,'E8.c. KKAuf_BKZ_NAB_IZ'!$B$6:$B$405,$C787,'E8.c. KKAuf_BKZ_NAB_IZ'!$C$6:$C$405,$H787)</f>
        <v>0</v>
      </c>
      <c r="Y787" s="987">
        <f>SUMIFS('E8.a. KKAuf_SAV'!$Y$6:$Y$2005,'E8.a. KKAuf_SAV'!$B$6:$B$2005,$C787,'E8.a. KKAuf_SAV'!$D$6:$D$2005,$H787)</f>
        <v>0</v>
      </c>
      <c r="Z787" s="987">
        <f>SUMIFS('E8.b. KKAuf_WAV'!$O$6:$O$405,'E8.b. KKAuf_WAV'!$B$6:$B$405,$C787,'E8.b. KKAuf_WAV'!$E$6:$E$405,$H787,'E8.b. KKAuf_WAV'!$C$6:$C$405,"&lt;&gt;"&amp;"geleistete Anzahlungen auf immaterielle Vermögensgegenstände",'E8.b. KKAuf_WAV'!$C$6:$C$405,"&lt;&gt;"&amp;"geleistete Anzahlungen und Anlagen im Bau des Sachanlagevermögens",'E8.b. KKAuf_WAV'!$C$6:$C$405,"&lt;&gt;"&amp;"Geschäfts- oder Firmenwert")</f>
        <v>0</v>
      </c>
      <c r="AA787" s="987">
        <f>SUMIFS('E8.b. KKAuf_WAV'!$O$6:$O$405,'E8.b. KKAuf_WAV'!$B$6:$B$405,$C787,'E8.b. KKAuf_WAV'!$E$6:$E$405,H787,'E8.b. KKAuf_WAV'!$C$6:$C$405,"geleistete Anzahlungen und Anlagen im Bau des Sachanlagevermögens")+ SUMIFS('E8.b. KKAuf_WAV'!$O$6:$O$405,'E8.b. KKAuf_WAV'!$B$6:$B$405,$C787,'E8.b. KKAuf_WAV'!$E$6:$E$405,H787,'E8.b. KKAuf_WAV'!$C$6:$C$405,"geleistete Anzahlungen auf immaterielle Vermögensgegenstände")</f>
        <v>0</v>
      </c>
      <c r="AB787" s="987">
        <f>SUMIFS('E8.c. KKAuf_BKZ_NAB_IZ'!$L$6:$L$405,'E8.c. KKAuf_BKZ_NAB_IZ'!$B$6:$B$405,$C787,'E8.c. KKAuf_BKZ_NAB_IZ'!$C$6:$C$405,$H787)</f>
        <v>0</v>
      </c>
      <c r="AC787" s="974"/>
      <c r="AD787" s="987">
        <f t="shared" si="255"/>
        <v>0</v>
      </c>
      <c r="AE787" s="988">
        <f>$AE$17</f>
        <v>0</v>
      </c>
      <c r="AF787" s="988">
        <f>$AF$17</f>
        <v>0</v>
      </c>
      <c r="AG787" s="988">
        <f>$AG$17</f>
        <v>0</v>
      </c>
      <c r="AH787" s="989">
        <f t="shared" si="257"/>
        <v>0</v>
      </c>
      <c r="AJ787" s="987">
        <f t="shared" si="252"/>
        <v>0</v>
      </c>
      <c r="AK787" s="988">
        <f>$AK$17</f>
        <v>0</v>
      </c>
      <c r="AL787" s="988">
        <f>$AL$17</f>
        <v>0</v>
      </c>
      <c r="AM787" s="988">
        <f>$AM$17</f>
        <v>0</v>
      </c>
      <c r="AN787" s="989">
        <f t="shared" si="253"/>
        <v>0</v>
      </c>
    </row>
    <row r="788" spans="2:40" ht="14.25" customHeight="1" x14ac:dyDescent="0.2">
      <c r="B788" s="1446"/>
      <c r="C788" s="1001">
        <f>B788</f>
        <v>0</v>
      </c>
      <c r="D788" s="1449"/>
      <c r="E788" s="1407"/>
      <c r="F788" s="1410"/>
      <c r="G788" s="990"/>
      <c r="H788" s="991">
        <v>2022</v>
      </c>
      <c r="I788" s="972"/>
      <c r="J788" s="813">
        <f t="shared" si="254"/>
        <v>0</v>
      </c>
      <c r="K788" s="804"/>
      <c r="L788" s="813">
        <f t="shared" si="245"/>
        <v>0</v>
      </c>
      <c r="M788" s="804"/>
      <c r="N788" s="813">
        <f t="shared" si="251"/>
        <v>0</v>
      </c>
      <c r="O788" s="804"/>
      <c r="P788" s="813">
        <f t="shared" ref="P788:P794" si="258">IFERROR((AJ788*AK788+AD788*AE788)*0.4*0.035*$F$788,0)</f>
        <v>0</v>
      </c>
      <c r="Q788" s="760"/>
      <c r="R788" s="992">
        <f>SUMIFS('E8.a. KKAuf_SAV'!$X$6:$X$2005,'E8.a. KKAuf_SAV'!$B$6:$B$2005,$C788,'E8.a. KKAuf_SAV'!$D$6:$D$2005,$H788)</f>
        <v>0</v>
      </c>
      <c r="S788" s="992">
        <f>SUMIFS('E8.b. KKAuf_WAV'!$N$6:$N$405,'E8.b. KKAuf_WAV'!$B$6:$B$405,$C788,'E8.b. KKAuf_WAV'!$E$6:$E$405,H788)-SUMIFS('E8.b. KKAuf_WAV'!$N$6:$N$405,'E8.b. KKAuf_WAV'!$B$6:$B$405,$C788,'E8.b. KKAuf_WAV'!$C$6:$C$405,"Geschäfts- oder Firmenwert",'E8.b. KKAuf_WAV'!$D$6:$D$405,H788)</f>
        <v>0</v>
      </c>
      <c r="T788" s="974"/>
      <c r="U788" s="992">
        <f>SUMIFS('E8.a. KKAuf_SAV'!$W$6:$W$2005,'E8.a. KKAuf_SAV'!$B$6:$B$2005,$C788,'E8.a. KKAuf_SAV'!$D$6:$D$2005,H788)</f>
        <v>0</v>
      </c>
      <c r="V788" s="992">
        <f>SUMIFS('E8.b. KKAuf_WAV'!$M$6:$M$405,'E8.b. KKAuf_WAV'!$B$6:$B$405,$C788,'E8.b. KKAuf_WAV'!$E$6:$E$405,$H788,'E8.b. KKAuf_WAV'!$C$6:$C$405,"&lt;&gt;"&amp;"geleistete Anzahlungen auf immaterielle Vermögensgegenstände",'E8.b. KKAuf_WAV'!$C$6:$C$405,"&lt;&gt;"&amp;"geleistete Anzahlungen und Anlagen im Bau des Sachanlagevermögens",'E8.b. KKAuf_WAV'!$C$6:$C$405,"&lt;&gt;"&amp;"Geschäfts- oder Firmenwert")</f>
        <v>0</v>
      </c>
      <c r="W788" s="992">
        <f>SUMIFS('E8.b. KKAuf_WAV'!$M$6:$M$405,'E8.b. KKAuf_WAV'!$B$6:$B$405,$C788,'E8.b. KKAuf_WAV'!$E$6:$E$405,Listen!$AA$3,'E8.b. KKAuf_WAV'!$C$6:$C$405,"geleistete Anzahlungen und Anlagen im Bau des Sachanlagevermögens")+ SUMIFS('E8.b. KKAuf_WAV'!$M$6:$M$405,'E8.b. KKAuf_WAV'!$B$6:$B$405,$C788,'E8.b. KKAuf_WAV'!$E$6:$E$405,Listen!$AA$3,'E8.b. KKAuf_WAV'!$C$6:$C$405,"geleistete Anzahlungen auf immaterielle Vermögensgegenstände")</f>
        <v>0</v>
      </c>
      <c r="X788" s="992">
        <f>SUMIFS('E8.c. KKAuf_BKZ_NAB_IZ'!$K$6:$K$405,'E8.c. KKAuf_BKZ_NAB_IZ'!$B$6:$B$405,$C788,'E8.c. KKAuf_BKZ_NAB_IZ'!$C$6:$C$405,$H788)</f>
        <v>0</v>
      </c>
      <c r="Y788" s="992">
        <f>SUMIFS('E8.a. KKAuf_SAV'!$Y$6:$Y$2005,'E8.a. KKAuf_SAV'!$B$6:$B$2005,$C788,'E8.a. KKAuf_SAV'!$D$6:$D$2005,$H788)</f>
        <v>0</v>
      </c>
      <c r="Z788" s="992">
        <f>SUMIFS('E8.b. KKAuf_WAV'!$O$6:$O$405,'E8.b. KKAuf_WAV'!$B$6:$B$405,$C788,'E8.b. KKAuf_WAV'!$E$6:$E$405,$H788,'E8.b. KKAuf_WAV'!$C$6:$C$405,"&lt;&gt;"&amp;"geleistete Anzahlungen auf immaterielle Vermögensgegenstände",'E8.b. KKAuf_WAV'!$C$6:$C$405,"&lt;&gt;"&amp;"geleistete Anzahlungen und Anlagen im Bau des Sachanlagevermögens",'E8.b. KKAuf_WAV'!$C$6:$C$405,"&lt;&gt;"&amp;"Geschäfts- oder Firmenwert")</f>
        <v>0</v>
      </c>
      <c r="AA788" s="992">
        <f>SUMIFS('E8.b. KKAuf_WAV'!$O$6:$O$405,'E8.b. KKAuf_WAV'!$B$6:$B$405,$C788,'E8.b. KKAuf_WAV'!$E$6:$E$405,Listen!$AA$3,'E8.b. KKAuf_WAV'!$C$6:$C$405,"geleistete Anzahlungen und Anlagen im Bau des Sachanlagevermögens")+ SUMIFS('E8.b. KKAuf_WAV'!$O$6:$O$405,'E8.b. KKAuf_WAV'!$B$6:$B$405,$C788,'E8.b. KKAuf_WAV'!$E$6:$E$405,Listen!$AA$3,'E8.b. KKAuf_WAV'!$C$6:$C$405,"geleistete Anzahlungen auf immaterielle Vermögensgegenstände")</f>
        <v>0</v>
      </c>
      <c r="AB788" s="992">
        <f>SUMIFS('E8.c. KKAuf_BKZ_NAB_IZ'!$L$6:$L$405,'E8.c. KKAuf_BKZ_NAB_IZ'!$B$6:$B$405,$C788,'E8.c. KKAuf_BKZ_NAB_IZ'!$C$6:$C$405,$H788)</f>
        <v>0</v>
      </c>
      <c r="AC788" s="974"/>
      <c r="AD788" s="992">
        <f t="shared" si="255"/>
        <v>0</v>
      </c>
      <c r="AE788" s="993">
        <f>$AE$11</f>
        <v>5.0700000000000002E-2</v>
      </c>
      <c r="AF788" s="993">
        <f>$AF$11</f>
        <v>1.7100000000000001E-2</v>
      </c>
      <c r="AG788" s="993">
        <f>$AG$11</f>
        <v>3.0499999999999999E-2</v>
      </c>
      <c r="AH788" s="994">
        <f t="shared" si="257"/>
        <v>0</v>
      </c>
      <c r="AJ788" s="992">
        <f t="shared" si="252"/>
        <v>0</v>
      </c>
      <c r="AK788" s="993">
        <f>$AK$11</f>
        <v>5.0700000000000002E-2</v>
      </c>
      <c r="AL788" s="993">
        <f>$AL$11</f>
        <v>1.7100000000000001E-2</v>
      </c>
      <c r="AM788" s="993">
        <f>$AM$11</f>
        <v>3.0499999999999999E-2</v>
      </c>
      <c r="AN788" s="994">
        <f t="shared" si="253"/>
        <v>0</v>
      </c>
    </row>
    <row r="789" spans="2:40" x14ac:dyDescent="0.2">
      <c r="B789" s="1447"/>
      <c r="C789" s="1002">
        <f>C788</f>
        <v>0</v>
      </c>
      <c r="D789" s="1450"/>
      <c r="E789" s="1408"/>
      <c r="F789" s="1408"/>
      <c r="G789" s="990"/>
      <c r="H789" s="983">
        <v>2023</v>
      </c>
      <c r="I789" s="972"/>
      <c r="J789" s="805">
        <f t="shared" si="254"/>
        <v>0</v>
      </c>
      <c r="K789" s="804"/>
      <c r="L789" s="803">
        <f t="shared" si="245"/>
        <v>0</v>
      </c>
      <c r="M789" s="804"/>
      <c r="N789" s="803">
        <f t="shared" si="251"/>
        <v>0</v>
      </c>
      <c r="O789" s="804"/>
      <c r="P789" s="803">
        <f t="shared" si="258"/>
        <v>0</v>
      </c>
      <c r="Q789" s="760"/>
      <c r="R789" s="980">
        <f>SUMIFS('E8.a. KKAuf_SAV'!$X$6:$X$2005,'E8.a. KKAuf_SAV'!$B$6:$B$2005,$C789,'E8.a. KKAuf_SAV'!$D$6:$D$2005,$H789)</f>
        <v>0</v>
      </c>
      <c r="S789" s="980">
        <f>SUMIFS('E8.b. KKAuf_WAV'!$N$6:$N$405,'E8.b. KKAuf_WAV'!$B$6:$B$405,$C789,'E8.b. KKAuf_WAV'!$E$6:$E$405,H789)-SUMIFS('E8.b. KKAuf_WAV'!$N$6:$N$405,'E8.b. KKAuf_WAV'!$B$6:$B$405,$C789,'E8.b. KKAuf_WAV'!$C$6:$C$405,"Geschäfts- oder Firmenwert",'E8.b. KKAuf_WAV'!$D$6:$D$405,H789)</f>
        <v>0</v>
      </c>
      <c r="T789" s="974"/>
      <c r="U789" s="980">
        <f>SUMIFS('E8.a. KKAuf_SAV'!$W$6:$W$2005,'E8.a. KKAuf_SAV'!$B$6:$B$2005,$C789,'E8.a. KKAuf_SAV'!$D$6:$D$2005,H789)</f>
        <v>0</v>
      </c>
      <c r="V789" s="980">
        <f>SUMIFS('E8.b. KKAuf_WAV'!$M$6:$M$405,'E8.b. KKAuf_WAV'!$B$6:$B$405,$C789,'E8.b. KKAuf_WAV'!$E$6:$E$405,$H789,'E8.b. KKAuf_WAV'!$C$6:$C$405,"&lt;&gt;"&amp;"geleistete Anzahlungen auf immaterielle Vermögensgegenstände",'E8.b. KKAuf_WAV'!$C$6:$C$405,"&lt;&gt;"&amp;"geleistete Anzahlungen und Anlagen im Bau des Sachanlagevermögens",'E8.b. KKAuf_WAV'!$C$6:$C$405,"&lt;&gt;"&amp;"Geschäfts- oder Firmenwert")</f>
        <v>0</v>
      </c>
      <c r="W789" s="980"/>
      <c r="X789" s="980">
        <f>SUMIFS('E8.c. KKAuf_BKZ_NAB_IZ'!$K$6:$K$405,'E8.c. KKAuf_BKZ_NAB_IZ'!$B$6:$B$405,$C789,'E8.c. KKAuf_BKZ_NAB_IZ'!$C$6:$C$405,$H789)</f>
        <v>0</v>
      </c>
      <c r="Y789" s="980">
        <f>SUMIFS('E8.a. KKAuf_SAV'!$Y$6:$Y$2005,'E8.a. KKAuf_SAV'!$B$6:$B$2005,$C789,'E8.a. KKAuf_SAV'!$D$6:$D$2005,$H789)</f>
        <v>0</v>
      </c>
      <c r="Z789" s="980">
        <f>SUMIFS('E8.b. KKAuf_WAV'!$O$6:$O$405,'E8.b. KKAuf_WAV'!$B$6:$B$405,$C789,'E8.b. KKAuf_WAV'!$E$6:$E$405,$H789,'E8.b. KKAuf_WAV'!$C$6:$C$405,"&lt;&gt;"&amp;"geleistete Anzahlungen auf immaterielle Vermögensgegenstände",'E8.b. KKAuf_WAV'!$C$6:$C$405,"&lt;&gt;"&amp;"geleistete Anzahlungen und Anlagen im Bau des Sachanlagevermögens",'E8.b. KKAuf_WAV'!$C$6:$C$405,"&lt;&gt;"&amp;"Geschäfts- oder Firmenwert")</f>
        <v>0</v>
      </c>
      <c r="AA789" s="980"/>
      <c r="AB789" s="980">
        <f>SUMIFS('E8.c. KKAuf_BKZ_NAB_IZ'!$L$6:$L$405,'E8.c. KKAuf_BKZ_NAB_IZ'!$B$6:$B$405,$C789,'E8.c. KKAuf_BKZ_NAB_IZ'!$C$6:$C$405,$H789)</f>
        <v>0</v>
      </c>
      <c r="AC789" s="974"/>
      <c r="AD789" s="980">
        <f t="shared" si="255"/>
        <v>0</v>
      </c>
      <c r="AE789" s="984">
        <f>$AE$12</f>
        <v>5.0700000000000002E-2</v>
      </c>
      <c r="AF789" s="984">
        <f>$AF$12</f>
        <v>1.7100000000000001E-2</v>
      </c>
      <c r="AG789" s="984">
        <f>$AG$12</f>
        <v>3.0499999999999999E-2</v>
      </c>
      <c r="AH789" s="982">
        <f t="shared" si="257"/>
        <v>0</v>
      </c>
      <c r="AJ789" s="980"/>
      <c r="AK789" s="984">
        <f>$AK$12</f>
        <v>5.0700000000000002E-2</v>
      </c>
      <c r="AL789" s="984">
        <f>$AL$12</f>
        <v>1.7100000000000001E-2</v>
      </c>
      <c r="AM789" s="984">
        <f>$AM$12</f>
        <v>3.0499999999999999E-2</v>
      </c>
      <c r="AN789" s="982">
        <f t="shared" si="253"/>
        <v>0</v>
      </c>
    </row>
    <row r="790" spans="2:40" x14ac:dyDescent="0.2">
      <c r="B790" s="1447"/>
      <c r="C790" s="1002">
        <f>C788</f>
        <v>0</v>
      </c>
      <c r="D790" s="1450"/>
      <c r="E790" s="1408"/>
      <c r="F790" s="1408"/>
      <c r="G790" s="990"/>
      <c r="H790" s="983">
        <v>2024</v>
      </c>
      <c r="I790" s="972"/>
      <c r="J790" s="803">
        <f t="shared" si="254"/>
        <v>0</v>
      </c>
      <c r="K790" s="804"/>
      <c r="L790" s="803">
        <f t="shared" si="245"/>
        <v>0</v>
      </c>
      <c r="M790" s="804"/>
      <c r="N790" s="803">
        <f t="shared" si="251"/>
        <v>0</v>
      </c>
      <c r="O790" s="804"/>
      <c r="P790" s="803">
        <f t="shared" si="258"/>
        <v>0</v>
      </c>
      <c r="Q790" s="760"/>
      <c r="R790" s="980">
        <f>SUMIFS('E8.a. KKAuf_SAV'!$X$6:$X$2005,'E8.a. KKAuf_SAV'!$B$6:$B$2005,$C790,'E8.a. KKAuf_SAV'!$D$6:$D$2005,$H790)</f>
        <v>0</v>
      </c>
      <c r="S790" s="980">
        <f>SUMIFS('E8.b. KKAuf_WAV'!$N$6:$N$405,'E8.b. KKAuf_WAV'!$B$6:$B$405,$C790,'E8.b. KKAuf_WAV'!$E$6:$E$405,H790)-SUMIFS('E8.b. KKAuf_WAV'!$N$6:$N$405,'E8.b. KKAuf_WAV'!$B$6:$B$405,$C790,'E8.b. KKAuf_WAV'!$C$6:$C$405,"Geschäfts- oder Firmenwert",'E8.b. KKAuf_WAV'!$D$6:$D$405,H790)</f>
        <v>0</v>
      </c>
      <c r="T790" s="974"/>
      <c r="U790" s="980">
        <f>SUMIFS('E8.a. KKAuf_SAV'!$W$6:$W$2005,'E8.a. KKAuf_SAV'!$B$6:$B$2005,$C790,'E8.a. KKAuf_SAV'!$D$6:$D$2005,H790)</f>
        <v>0</v>
      </c>
      <c r="V790" s="980">
        <f>SUMIFS('E8.b. KKAuf_WAV'!$M$6:$M$405,'E8.b. KKAuf_WAV'!$B$6:$B$405,$C790,'E8.b. KKAuf_WAV'!$E$6:$E$405,$H790,'E8.b. KKAuf_WAV'!$C$6:$C$405,"&lt;&gt;"&amp;"geleistete Anzahlungen auf immaterielle Vermögensgegenstände",'E8.b. KKAuf_WAV'!$C$6:$C$405,"&lt;&gt;"&amp;"geleistete Anzahlungen und Anlagen im Bau des Sachanlagevermögens",'E8.b. KKAuf_WAV'!$C$6:$C$405,"&lt;&gt;"&amp;"Geschäfts- oder Firmenwert")</f>
        <v>0</v>
      </c>
      <c r="W790" s="980">
        <f>SUMIFS('E8.b. KKAuf_WAV'!$M$6:$M$405,'E8.b. KKAuf_WAV'!$B$6:$B$405,$C790,'E8.b. KKAuf_WAV'!$E$6:$E$405,H790,'E8.b. KKAuf_WAV'!$C$6:$C$405,"geleistete Anzahlungen und Anlagen im Bau des Sachanlagevermögens")+ SUMIFS('E8.b. KKAuf_WAV'!$M$6:$M$405,'E8.b. KKAuf_WAV'!$B$6:$B$405,$C790,'E8.b. KKAuf_WAV'!$E$6:$E$405,H790,'E8.b. KKAuf_WAV'!$C$6:$C$405,"geleistete Anzahlungen auf immaterielle Vermögensgegenstände")</f>
        <v>0</v>
      </c>
      <c r="X790" s="980">
        <f>SUMIFS('E8.c. KKAuf_BKZ_NAB_IZ'!$K$6:$K$405,'E8.c. KKAuf_BKZ_NAB_IZ'!$B$6:$B$405,$C790,'E8.c. KKAuf_BKZ_NAB_IZ'!$C$6:$C$405,$H790)</f>
        <v>0</v>
      </c>
      <c r="Y790" s="980">
        <f>SUMIFS('E8.a. KKAuf_SAV'!$Y$6:$Y$2005,'E8.a. KKAuf_SAV'!$B$6:$B$2005,$C790,'E8.a. KKAuf_SAV'!$D$6:$D$2005,$H790)</f>
        <v>0</v>
      </c>
      <c r="Z790" s="980">
        <f>SUMIFS('E8.b. KKAuf_WAV'!$O$6:$O$405,'E8.b. KKAuf_WAV'!$B$6:$B$405,$C790,'E8.b. KKAuf_WAV'!$E$6:$E$405,$H790,'E8.b. KKAuf_WAV'!$C$6:$C$405,"&lt;&gt;"&amp;"geleistete Anzahlungen auf immaterielle Vermögensgegenstände",'E8.b. KKAuf_WAV'!$C$6:$C$405,"&lt;&gt;"&amp;"geleistete Anzahlungen und Anlagen im Bau des Sachanlagevermögens",'E8.b. KKAuf_WAV'!$C$6:$C$405,"&lt;&gt;"&amp;"Geschäfts- oder Firmenwert")</f>
        <v>0</v>
      </c>
      <c r="AA790" s="980">
        <f>SUMIFS('E8.b. KKAuf_WAV'!$O$6:$O$405,'E8.b. KKAuf_WAV'!$B$6:$B$405,$C790,'E8.b. KKAuf_WAV'!$E$6:$E$405,H790,'E8.b. KKAuf_WAV'!$C$6:$C$405,"geleistete Anzahlungen und Anlagen im Bau des Sachanlagevermögens")+ SUMIFS('E8.b. KKAuf_WAV'!$O$6:$O$405,'E8.b. KKAuf_WAV'!$B$6:$B$405,$C790,'E8.b. KKAuf_WAV'!$E$6:$E$405,H790,'E8.b. KKAuf_WAV'!$C$6:$C$405,"geleistete Anzahlungen auf immaterielle Vermögensgegenstände")</f>
        <v>0</v>
      </c>
      <c r="AB790" s="980">
        <f>SUMIFS('E8.c. KKAuf_BKZ_NAB_IZ'!$L$6:$L$405,'E8.c. KKAuf_BKZ_NAB_IZ'!$B$6:$B$405,$C790,'E8.c. KKAuf_BKZ_NAB_IZ'!$C$6:$C$405,$H790)</f>
        <v>0</v>
      </c>
      <c r="AC790" s="974"/>
      <c r="AD790" s="980">
        <f t="shared" si="255"/>
        <v>0</v>
      </c>
      <c r="AE790" s="984">
        <f>$AE$13</f>
        <v>6.93E-2</v>
      </c>
      <c r="AF790" s="984">
        <f>$AF$13</f>
        <v>3.8699999999999998E-2</v>
      </c>
      <c r="AG790" s="984">
        <f>$AG$13</f>
        <v>5.0900000000000001E-2</v>
      </c>
      <c r="AH790" s="982">
        <f t="shared" si="257"/>
        <v>0</v>
      </c>
      <c r="AJ790" s="980">
        <f t="shared" si="252"/>
        <v>0</v>
      </c>
      <c r="AK790" s="984">
        <f>$AK$13</f>
        <v>7.0099999999999996E-2</v>
      </c>
      <c r="AL790" s="984">
        <f>$AL$13</f>
        <v>3.6600000000000001E-2</v>
      </c>
      <c r="AM790" s="984">
        <f>$AM$13</f>
        <v>0.05</v>
      </c>
      <c r="AN790" s="982">
        <f t="shared" si="253"/>
        <v>0</v>
      </c>
    </row>
    <row r="791" spans="2:40" ht="15" thickBot="1" x14ac:dyDescent="0.25">
      <c r="B791" s="1447"/>
      <c r="C791" s="1002">
        <f>C788</f>
        <v>0</v>
      </c>
      <c r="D791" s="1450"/>
      <c r="E791" s="1408"/>
      <c r="F791" s="1408"/>
      <c r="G791" s="990"/>
      <c r="H791" s="983">
        <v>2025</v>
      </c>
      <c r="I791" s="972"/>
      <c r="J791" s="803">
        <f t="shared" si="254"/>
        <v>0</v>
      </c>
      <c r="K791" s="804"/>
      <c r="L791" s="803">
        <f t="shared" si="245"/>
        <v>0</v>
      </c>
      <c r="M791" s="804"/>
      <c r="N791" s="803">
        <f t="shared" si="251"/>
        <v>0</v>
      </c>
      <c r="O791" s="804"/>
      <c r="P791" s="803">
        <f t="shared" si="258"/>
        <v>0</v>
      </c>
      <c r="Q791" s="760"/>
      <c r="R791" s="980">
        <f>SUMIFS('E8.a. KKAuf_SAV'!$X$6:$X$2005,'E8.a. KKAuf_SAV'!$B$6:$B$2005,$C791,'E8.a. KKAuf_SAV'!$D$6:$D$2005,$H791)</f>
        <v>0</v>
      </c>
      <c r="S791" s="980">
        <f>SUMIFS('E8.b. KKAuf_WAV'!$N$6:$N$405,'E8.b. KKAuf_WAV'!$B$6:$B$405,$C791,'E8.b. KKAuf_WAV'!$E$6:$E$405,H791)-SUMIFS('E8.b. KKAuf_WAV'!$N$6:$N$405,'E8.b. KKAuf_WAV'!$B$6:$B$405,$C791,'E8.b. KKAuf_WAV'!$C$6:$C$405,"Geschäfts- oder Firmenwert",'E8.b. KKAuf_WAV'!$D$6:$D$405,H791)</f>
        <v>0</v>
      </c>
      <c r="T791" s="974"/>
      <c r="U791" s="980">
        <f>SUMIFS('E8.a. KKAuf_SAV'!$W$6:$W$2005,'E8.a. KKAuf_SAV'!$B$6:$B$2005,$C791,'E8.a. KKAuf_SAV'!$D$6:$D$2005,H791)</f>
        <v>0</v>
      </c>
      <c r="V791" s="980">
        <f>SUMIFS('E8.b. KKAuf_WAV'!$M$6:$M$405,'E8.b. KKAuf_WAV'!$B$6:$B$405,$C791,'E8.b. KKAuf_WAV'!$E$6:$E$405,$H791,'E8.b. KKAuf_WAV'!$C$6:$C$405,"&lt;&gt;"&amp;"geleistete Anzahlungen auf immaterielle Vermögensgegenstände",'E8.b. KKAuf_WAV'!$C$6:$C$405,"&lt;&gt;"&amp;"geleistete Anzahlungen und Anlagen im Bau des Sachanlagevermögens",'E8.b. KKAuf_WAV'!$C$6:$C$405,"&lt;&gt;"&amp;"Geschäfts- oder Firmenwert")</f>
        <v>0</v>
      </c>
      <c r="W791" s="980">
        <f>SUMIFS('E8.b. KKAuf_WAV'!$M$6:$M$405,'E8.b. KKAuf_WAV'!$B$6:$B$405,$C791,'E8.b. KKAuf_WAV'!$E$6:$E$405,H791,'E8.b. KKAuf_WAV'!$C$6:$C$405,"geleistete Anzahlungen und Anlagen im Bau des Sachanlagevermögens")+ SUMIFS('E8.b. KKAuf_WAV'!$M$6:$M$405,'E8.b. KKAuf_WAV'!$B$6:$B$405,$C791,'E8.b. KKAuf_WAV'!$E$6:$E$405,H791,'E8.b. KKAuf_WAV'!$C$6:$C$405,"geleistete Anzahlungen auf immaterielle Vermögensgegenstände")</f>
        <v>0</v>
      </c>
      <c r="X791" s="980">
        <f>SUMIFS('E8.c. KKAuf_BKZ_NAB_IZ'!$K$6:$K$405,'E8.c. KKAuf_BKZ_NAB_IZ'!$B$6:$B$405,$C791,'E8.c. KKAuf_BKZ_NAB_IZ'!$C$6:$C$405,$H791)</f>
        <v>0</v>
      </c>
      <c r="Y791" s="980">
        <f>SUMIFS('E8.a. KKAuf_SAV'!$Y$6:$Y$2005,'E8.a. KKAuf_SAV'!$B$6:$B$2005,$C791,'E8.a. KKAuf_SAV'!$D$6:$D$2005,$H791)</f>
        <v>0</v>
      </c>
      <c r="Z791" s="980">
        <f>SUMIFS('E8.b. KKAuf_WAV'!$O$6:$O$405,'E8.b. KKAuf_WAV'!$B$6:$B$405,$C791,'E8.b. KKAuf_WAV'!$E$6:$E$405,$H791,'E8.b. KKAuf_WAV'!$C$6:$C$405,"&lt;&gt;"&amp;"geleistete Anzahlungen auf immaterielle Vermögensgegenstände",'E8.b. KKAuf_WAV'!$C$6:$C$405,"&lt;&gt;"&amp;"geleistete Anzahlungen und Anlagen im Bau des Sachanlagevermögens",'E8.b. KKAuf_WAV'!$C$6:$C$405,"&lt;&gt;"&amp;"Geschäfts- oder Firmenwert")</f>
        <v>0</v>
      </c>
      <c r="AA791" s="980">
        <f>SUMIFS('E8.b. KKAuf_WAV'!$O$6:$O$405,'E8.b. KKAuf_WAV'!$B$6:$B$405,$C791,'E8.b. KKAuf_WAV'!$E$6:$E$405,H791,'E8.b. KKAuf_WAV'!$C$6:$C$405,"geleistete Anzahlungen und Anlagen im Bau des Sachanlagevermögens")+ SUMIFS('E8.b. KKAuf_WAV'!$O$6:$O$405,'E8.b. KKAuf_WAV'!$B$6:$B$405,$C791,'E8.b. KKAuf_WAV'!$E$6:$E$405,H791,'E8.b. KKAuf_WAV'!$C$6:$C$405,"geleistete Anzahlungen auf immaterielle Vermögensgegenstände")</f>
        <v>0</v>
      </c>
      <c r="AB791" s="980">
        <f>SUMIFS('E8.c. KKAuf_BKZ_NAB_IZ'!$L$6:$L$405,'E8.c. KKAuf_BKZ_NAB_IZ'!$B$6:$B$405,$C791,'E8.c. KKAuf_BKZ_NAB_IZ'!$C$6:$C$405,$H791)</f>
        <v>0</v>
      </c>
      <c r="AC791" s="974"/>
      <c r="AD791" s="980">
        <f t="shared" si="255"/>
        <v>0</v>
      </c>
      <c r="AE791" s="984">
        <f>$AE$14</f>
        <v>7.0099999999999996E-2</v>
      </c>
      <c r="AF791" s="984">
        <f>$AF$14</f>
        <v>3.6600000000000001E-2</v>
      </c>
      <c r="AG791" s="984">
        <f>$AG$14</f>
        <v>0.05</v>
      </c>
      <c r="AH791" s="982">
        <f t="shared" si="257"/>
        <v>0</v>
      </c>
      <c r="AJ791" s="980">
        <f t="shared" si="252"/>
        <v>0</v>
      </c>
      <c r="AK791" s="984">
        <f>$AK$14</f>
        <v>7.0099999999999996E-2</v>
      </c>
      <c r="AL791" s="984">
        <f>$AL$14</f>
        <v>3.6600000000000001E-2</v>
      </c>
      <c r="AM791" s="984">
        <f>$AM$14</f>
        <v>0.05</v>
      </c>
      <c r="AN791" s="982">
        <f t="shared" si="253"/>
        <v>0</v>
      </c>
    </row>
    <row r="792" spans="2:40" ht="15" hidden="1" thickBot="1" x14ac:dyDescent="0.25">
      <c r="B792" s="1447"/>
      <c r="C792" s="1002">
        <f>C788</f>
        <v>0</v>
      </c>
      <c r="D792" s="1450"/>
      <c r="E792" s="1408"/>
      <c r="F792" s="1408"/>
      <c r="G792" s="990"/>
      <c r="H792" s="983">
        <v>2026</v>
      </c>
      <c r="I792" s="972"/>
      <c r="J792" s="803">
        <f t="shared" si="254"/>
        <v>0</v>
      </c>
      <c r="K792" s="804"/>
      <c r="L792" s="803">
        <f t="shared" si="245"/>
        <v>0</v>
      </c>
      <c r="M792" s="804"/>
      <c r="N792" s="803">
        <f t="shared" si="251"/>
        <v>0</v>
      </c>
      <c r="O792" s="804"/>
      <c r="P792" s="803">
        <f t="shared" si="258"/>
        <v>0</v>
      </c>
      <c r="Q792" s="760"/>
      <c r="R792" s="980">
        <f>SUMIFS('E8.a. KKAuf_SAV'!$X$6:$X$2005,'E8.a. KKAuf_SAV'!$B$6:$B$2005,$C792,'E8.a. KKAuf_SAV'!$D$6:$D$2005,$H792)</f>
        <v>0</v>
      </c>
      <c r="S792" s="980">
        <f>SUMIFS('E8.b. KKAuf_WAV'!$N$6:$N$405,'E8.b. KKAuf_WAV'!$B$6:$B$405,$C792,'E8.b. KKAuf_WAV'!$E$6:$E$405,H792)-SUMIFS('E8.b. KKAuf_WAV'!$N$6:$N$405,'E8.b. KKAuf_WAV'!$B$6:$B$405,$C792,'E8.b. KKAuf_WAV'!$C$6:$C$405,"Geschäfts- oder Firmenwert",'E8.b. KKAuf_WAV'!$D$6:$D$405,H792)</f>
        <v>0</v>
      </c>
      <c r="T792" s="974"/>
      <c r="U792" s="980">
        <f>SUMIFS('E8.a. KKAuf_SAV'!$W$6:$W$2005,'E8.a. KKAuf_SAV'!$B$6:$B$2005,$C792,'E8.a. KKAuf_SAV'!$D$6:$D$2005,H792)</f>
        <v>0</v>
      </c>
      <c r="V792" s="980">
        <f>SUMIFS('E8.b. KKAuf_WAV'!$M$6:$M$405,'E8.b. KKAuf_WAV'!$B$6:$B$405,$C792,'E8.b. KKAuf_WAV'!$E$6:$E$405,$H792,'E8.b. KKAuf_WAV'!$C$6:$C$405,"&lt;&gt;"&amp;"geleistete Anzahlungen auf immaterielle Vermögensgegenstände",'E8.b. KKAuf_WAV'!$C$6:$C$405,"&lt;&gt;"&amp;"geleistete Anzahlungen und Anlagen im Bau des Sachanlagevermögens",'E8.b. KKAuf_WAV'!$C$6:$C$405,"&lt;&gt;"&amp;"Geschäfts- oder Firmenwert")</f>
        <v>0</v>
      </c>
      <c r="W792" s="980">
        <f>SUMIFS('E8.b. KKAuf_WAV'!$M$6:$M$405,'E8.b. KKAuf_WAV'!$B$6:$B$405,$C792,'E8.b. KKAuf_WAV'!$E$6:$E$405,H792,'E8.b. KKAuf_WAV'!$C$6:$C$405,"geleistete Anzahlungen und Anlagen im Bau des Sachanlagevermögens")+ SUMIFS('E8.b. KKAuf_WAV'!$M$6:$M$405,'E8.b. KKAuf_WAV'!$B$6:$B$405,$C792,'E8.b. KKAuf_WAV'!$E$6:$E$405,H792,'E8.b. KKAuf_WAV'!$C$6:$C$405,"geleistete Anzahlungen auf immaterielle Vermögensgegenstände")</f>
        <v>0</v>
      </c>
      <c r="X792" s="980">
        <f>SUMIFS('E8.c. KKAuf_BKZ_NAB_IZ'!$K$6:$K$405,'E8.c. KKAuf_BKZ_NAB_IZ'!$B$6:$B$405,$C792,'E8.c. KKAuf_BKZ_NAB_IZ'!$C$6:$C$405,$H792)</f>
        <v>0</v>
      </c>
      <c r="Y792" s="980">
        <f>SUMIFS('E8.a. KKAuf_SAV'!$Y$6:$Y$2005,'E8.a. KKAuf_SAV'!$B$6:$B$2005,$C792,'E8.a. KKAuf_SAV'!$D$6:$D$2005,$H792)</f>
        <v>0</v>
      </c>
      <c r="Z792" s="980">
        <f>SUMIFS('E8.b. KKAuf_WAV'!$O$6:$O$405,'E8.b. KKAuf_WAV'!$B$6:$B$405,$C792,'E8.b. KKAuf_WAV'!$E$6:$E$405,$H792,'E8.b. KKAuf_WAV'!$C$6:$C$405,"&lt;&gt;"&amp;"geleistete Anzahlungen auf immaterielle Vermögensgegenstände",'E8.b. KKAuf_WAV'!$C$6:$C$405,"&lt;&gt;"&amp;"geleistete Anzahlungen und Anlagen im Bau des Sachanlagevermögens",'E8.b. KKAuf_WAV'!$C$6:$C$405,"&lt;&gt;"&amp;"Geschäfts- oder Firmenwert")</f>
        <v>0</v>
      </c>
      <c r="AA792" s="980">
        <f>SUMIFS('E8.b. KKAuf_WAV'!$O$6:$O$405,'E8.b. KKAuf_WAV'!$B$6:$B$405,$C792,'E8.b. KKAuf_WAV'!$E$6:$E$405,H792,'E8.b. KKAuf_WAV'!$C$6:$C$405,"geleistete Anzahlungen und Anlagen im Bau des Sachanlagevermögens")+ SUMIFS('E8.b. KKAuf_WAV'!$O$6:$O$405,'E8.b. KKAuf_WAV'!$B$6:$B$405,$C792,'E8.b. KKAuf_WAV'!$E$6:$E$405,H792,'E8.b. KKAuf_WAV'!$C$6:$C$405,"geleistete Anzahlungen auf immaterielle Vermögensgegenstände")</f>
        <v>0</v>
      </c>
      <c r="AB792" s="980">
        <f>SUMIFS('E8.c. KKAuf_BKZ_NAB_IZ'!$L$6:$L$405,'E8.c. KKAuf_BKZ_NAB_IZ'!$B$6:$B$405,$C792,'E8.c. KKAuf_BKZ_NAB_IZ'!$C$6:$C$405,$H792)</f>
        <v>0</v>
      </c>
      <c r="AC792" s="974"/>
      <c r="AD792" s="980">
        <f t="shared" si="255"/>
        <v>0</v>
      </c>
      <c r="AE792" s="984">
        <f>$AE$15</f>
        <v>0</v>
      </c>
      <c r="AF792" s="984">
        <f>$AF$15</f>
        <v>0</v>
      </c>
      <c r="AG792" s="984">
        <f>$AG$15</f>
        <v>0</v>
      </c>
      <c r="AH792" s="982">
        <f t="shared" si="257"/>
        <v>0</v>
      </c>
      <c r="AJ792" s="980">
        <f t="shared" si="252"/>
        <v>0</v>
      </c>
      <c r="AK792" s="984">
        <f>$AK$15</f>
        <v>0</v>
      </c>
      <c r="AL792" s="984">
        <f>$AL$15</f>
        <v>0</v>
      </c>
      <c r="AM792" s="984">
        <f>$AM$15</f>
        <v>0</v>
      </c>
      <c r="AN792" s="982">
        <f t="shared" si="253"/>
        <v>0</v>
      </c>
    </row>
    <row r="793" spans="2:40" ht="15" hidden="1" thickBot="1" x14ac:dyDescent="0.25">
      <c r="B793" s="1447"/>
      <c r="C793" s="1002">
        <f>C788</f>
        <v>0</v>
      </c>
      <c r="D793" s="1450"/>
      <c r="E793" s="1408"/>
      <c r="F793" s="1408"/>
      <c r="G793" s="990"/>
      <c r="H793" s="983">
        <v>2027</v>
      </c>
      <c r="I793" s="972"/>
      <c r="J793" s="803">
        <f t="shared" si="254"/>
        <v>0</v>
      </c>
      <c r="K793" s="804"/>
      <c r="L793" s="803">
        <f t="shared" si="245"/>
        <v>0</v>
      </c>
      <c r="M793" s="804"/>
      <c r="N793" s="803">
        <f t="shared" si="251"/>
        <v>0</v>
      </c>
      <c r="O793" s="804"/>
      <c r="P793" s="803">
        <f t="shared" si="258"/>
        <v>0</v>
      </c>
      <c r="Q793" s="760"/>
      <c r="R793" s="980">
        <f>SUMIFS('E8.a. KKAuf_SAV'!$X$6:$X$2005,'E8.a. KKAuf_SAV'!$B$6:$B$2005,$C793,'E8.a. KKAuf_SAV'!$D$6:$D$2005,$H793)</f>
        <v>0</v>
      </c>
      <c r="S793" s="980">
        <f>SUMIFS('E8.b. KKAuf_WAV'!$N$6:$N$405,'E8.b. KKAuf_WAV'!$B$6:$B$405,$C793,'E8.b. KKAuf_WAV'!$E$6:$E$405,H793)-SUMIFS('E8.b. KKAuf_WAV'!$N$6:$N$405,'E8.b. KKAuf_WAV'!$B$6:$B$405,$C793,'E8.b. KKAuf_WAV'!$C$6:$C$405,"Geschäfts- oder Firmenwert",'E8.b. KKAuf_WAV'!$D$6:$D$405,H793)</f>
        <v>0</v>
      </c>
      <c r="T793" s="974"/>
      <c r="U793" s="980">
        <f>SUMIFS('E8.a. KKAuf_SAV'!$W$6:$W$2005,'E8.a. KKAuf_SAV'!$B$6:$B$2005,$C793,'E8.a. KKAuf_SAV'!$D$6:$D$2005,H793)</f>
        <v>0</v>
      </c>
      <c r="V793" s="980">
        <f>SUMIFS('E8.b. KKAuf_WAV'!$M$6:$M$405,'E8.b. KKAuf_WAV'!$B$6:$B$405,$C793,'E8.b. KKAuf_WAV'!$E$6:$E$405,$H793,'E8.b. KKAuf_WAV'!$C$6:$C$405,"&lt;&gt;"&amp;"geleistete Anzahlungen auf immaterielle Vermögensgegenstände",'E8.b. KKAuf_WAV'!$C$6:$C$405,"&lt;&gt;"&amp;"geleistete Anzahlungen und Anlagen im Bau des Sachanlagevermögens",'E8.b. KKAuf_WAV'!$C$6:$C$405,"&lt;&gt;"&amp;"Geschäfts- oder Firmenwert")</f>
        <v>0</v>
      </c>
      <c r="W793" s="980">
        <f>SUMIFS('E8.b. KKAuf_WAV'!$M$6:$M$405,'E8.b. KKAuf_WAV'!$B$6:$B$405,$C793,'E8.b. KKAuf_WAV'!$E$6:$E$405,H793,'E8.b. KKAuf_WAV'!$C$6:$C$405,"geleistete Anzahlungen und Anlagen im Bau des Sachanlagevermögens")+ SUMIFS('E8.b. KKAuf_WAV'!$M$6:$M$405,'E8.b. KKAuf_WAV'!$B$6:$B$405,$C793,'E8.b. KKAuf_WAV'!$E$6:$E$405,H793,'E8.b. KKAuf_WAV'!$C$6:$C$405,"geleistete Anzahlungen auf immaterielle Vermögensgegenstände")</f>
        <v>0</v>
      </c>
      <c r="X793" s="980">
        <f>SUMIFS('E8.c. KKAuf_BKZ_NAB_IZ'!$K$6:$K$405,'E8.c. KKAuf_BKZ_NAB_IZ'!$B$6:$B$405,$C793,'E8.c. KKAuf_BKZ_NAB_IZ'!$C$6:$C$405,$H793)</f>
        <v>0</v>
      </c>
      <c r="Y793" s="980">
        <f>SUMIFS('E8.a. KKAuf_SAV'!$Y$6:$Y$2005,'E8.a. KKAuf_SAV'!$B$6:$B$2005,$C793,'E8.a. KKAuf_SAV'!$D$6:$D$2005,$H793)</f>
        <v>0</v>
      </c>
      <c r="Z793" s="980">
        <f>SUMIFS('E8.b. KKAuf_WAV'!$O$6:$O$405,'E8.b. KKAuf_WAV'!$B$6:$B$405,$C793,'E8.b. KKAuf_WAV'!$E$6:$E$405,$H793,'E8.b. KKAuf_WAV'!$C$6:$C$405,"&lt;&gt;"&amp;"geleistete Anzahlungen auf immaterielle Vermögensgegenstände",'E8.b. KKAuf_WAV'!$C$6:$C$405,"&lt;&gt;"&amp;"geleistete Anzahlungen und Anlagen im Bau des Sachanlagevermögens",'E8.b. KKAuf_WAV'!$C$6:$C$405,"&lt;&gt;"&amp;"Geschäfts- oder Firmenwert")</f>
        <v>0</v>
      </c>
      <c r="AA793" s="980">
        <f>SUMIFS('E8.b. KKAuf_WAV'!$O$6:$O$405,'E8.b. KKAuf_WAV'!$B$6:$B$405,$C793,'E8.b. KKAuf_WAV'!$E$6:$E$405,H793,'E8.b. KKAuf_WAV'!$C$6:$C$405,"geleistete Anzahlungen und Anlagen im Bau des Sachanlagevermögens")+ SUMIFS('E8.b. KKAuf_WAV'!$O$6:$O$405,'E8.b. KKAuf_WAV'!$B$6:$B$405,$C793,'E8.b. KKAuf_WAV'!$E$6:$E$405,H793,'E8.b. KKAuf_WAV'!$C$6:$C$405,"geleistete Anzahlungen auf immaterielle Vermögensgegenstände")</f>
        <v>0</v>
      </c>
      <c r="AB793" s="980">
        <f>SUMIFS('E8.c. KKAuf_BKZ_NAB_IZ'!$L$6:$L$405,'E8.c. KKAuf_BKZ_NAB_IZ'!$B$6:$B$405,$C793,'E8.c. KKAuf_BKZ_NAB_IZ'!$C$6:$C$405,$H793)</f>
        <v>0</v>
      </c>
      <c r="AC793" s="974"/>
      <c r="AD793" s="980">
        <f t="shared" si="255"/>
        <v>0</v>
      </c>
      <c r="AE793" s="984">
        <f>$AE$16</f>
        <v>0</v>
      </c>
      <c r="AF793" s="984">
        <f>$AF$16</f>
        <v>0</v>
      </c>
      <c r="AG793" s="984">
        <f>$AG$16</f>
        <v>0</v>
      </c>
      <c r="AH793" s="982">
        <f t="shared" si="257"/>
        <v>0</v>
      </c>
      <c r="AJ793" s="980">
        <f t="shared" si="252"/>
        <v>0</v>
      </c>
      <c r="AK793" s="984">
        <f>$AK$16</f>
        <v>0</v>
      </c>
      <c r="AL793" s="984">
        <f>$AL$16</f>
        <v>0</v>
      </c>
      <c r="AM793" s="984">
        <f>$AM$16</f>
        <v>0</v>
      </c>
      <c r="AN793" s="982">
        <f t="shared" si="253"/>
        <v>0</v>
      </c>
    </row>
    <row r="794" spans="2:40" ht="15" hidden="1" thickBot="1" x14ac:dyDescent="0.25">
      <c r="B794" s="1448"/>
      <c r="C794" s="1003">
        <f>C788</f>
        <v>0</v>
      </c>
      <c r="D794" s="1451"/>
      <c r="E794" s="1409"/>
      <c r="F794" s="1409"/>
      <c r="G794" s="970"/>
      <c r="H794" s="986">
        <v>2028</v>
      </c>
      <c r="I794" s="972"/>
      <c r="J794" s="815">
        <f t="shared" si="254"/>
        <v>0</v>
      </c>
      <c r="K794" s="804"/>
      <c r="L794" s="814">
        <f t="shared" si="245"/>
        <v>0</v>
      </c>
      <c r="M794" s="804"/>
      <c r="N794" s="814">
        <f t="shared" si="251"/>
        <v>0</v>
      </c>
      <c r="O794" s="804"/>
      <c r="P794" s="814">
        <f t="shared" si="258"/>
        <v>0</v>
      </c>
      <c r="Q794" s="760"/>
      <c r="R794" s="987">
        <f>SUMIFS('E8.a. KKAuf_SAV'!$X$6:$X$2005,'E8.a. KKAuf_SAV'!$B$6:$B$2005,$C794,'E8.a. KKAuf_SAV'!$D$6:$D$2005,$H794)</f>
        <v>0</v>
      </c>
      <c r="S794" s="987">
        <f>SUMIFS('E8.b. KKAuf_WAV'!$N$6:$N$405,'E8.b. KKAuf_WAV'!$B$6:$B$405,$C794,'E8.b. KKAuf_WAV'!$E$6:$E$405,H794)-SUMIFS('E8.b. KKAuf_WAV'!$N$6:$N$405,'E8.b. KKAuf_WAV'!$B$6:$B$405,$C794,'E8.b. KKAuf_WAV'!$C$6:$C$405,"Geschäfts- oder Firmenwert",'E8.b. KKAuf_WAV'!$D$6:$D$405,H794)</f>
        <v>0</v>
      </c>
      <c r="T794" s="974"/>
      <c r="U794" s="987">
        <f>SUMIFS('E8.a. KKAuf_SAV'!$W$6:$W$2005,'E8.a. KKAuf_SAV'!$B$6:$B$2005,$C794,'E8.a. KKAuf_SAV'!$D$6:$D$2005,H794)</f>
        <v>0</v>
      </c>
      <c r="V794" s="987">
        <f>SUMIFS('E8.b. KKAuf_WAV'!$M$6:$M$405,'E8.b. KKAuf_WAV'!$B$6:$B$405,$C794,'E8.b. KKAuf_WAV'!$E$6:$E$405,$H794,'E8.b. KKAuf_WAV'!$C$6:$C$405,"&lt;&gt;"&amp;"geleistete Anzahlungen auf immaterielle Vermögensgegenstände",'E8.b. KKAuf_WAV'!$C$6:$C$405,"&lt;&gt;"&amp;"geleistete Anzahlungen und Anlagen im Bau des Sachanlagevermögens",'E8.b. KKAuf_WAV'!$C$6:$C$405,"&lt;&gt;"&amp;"Geschäfts- oder Firmenwert")</f>
        <v>0</v>
      </c>
      <c r="W794" s="987">
        <f>SUMIFS('E8.b. KKAuf_WAV'!$M$6:$M$405,'E8.b. KKAuf_WAV'!$B$6:$B$405,$C794,'E8.b. KKAuf_WAV'!$E$6:$E$405,H794,'E8.b. KKAuf_WAV'!$C$6:$C$405,"geleistete Anzahlungen und Anlagen im Bau des Sachanlagevermögens")+ SUMIFS('E8.b. KKAuf_WAV'!$M$6:$M$405,'E8.b. KKAuf_WAV'!$B$6:$B$405,$C794,'E8.b. KKAuf_WAV'!$E$6:$E$405,H794,'E8.b. KKAuf_WAV'!$C$6:$C$405,"geleistete Anzahlungen auf immaterielle Vermögensgegenstände")</f>
        <v>0</v>
      </c>
      <c r="X794" s="987">
        <f>SUMIFS('E8.c. KKAuf_BKZ_NAB_IZ'!$K$6:$K$405,'E8.c. KKAuf_BKZ_NAB_IZ'!$B$6:$B$405,$C794,'E8.c. KKAuf_BKZ_NAB_IZ'!$C$6:$C$405,$H794)</f>
        <v>0</v>
      </c>
      <c r="Y794" s="987">
        <f>SUMIFS('E8.a. KKAuf_SAV'!$Y$6:$Y$2005,'E8.a. KKAuf_SAV'!$B$6:$B$2005,$C794,'E8.a. KKAuf_SAV'!$D$6:$D$2005,$H794)</f>
        <v>0</v>
      </c>
      <c r="Z794" s="987">
        <f>SUMIFS('E8.b. KKAuf_WAV'!$O$6:$O$405,'E8.b. KKAuf_WAV'!$B$6:$B$405,$C794,'E8.b. KKAuf_WAV'!$E$6:$E$405,$H794,'E8.b. KKAuf_WAV'!$C$6:$C$405,"&lt;&gt;"&amp;"geleistete Anzahlungen auf immaterielle Vermögensgegenstände",'E8.b. KKAuf_WAV'!$C$6:$C$405,"&lt;&gt;"&amp;"geleistete Anzahlungen und Anlagen im Bau des Sachanlagevermögens",'E8.b. KKAuf_WAV'!$C$6:$C$405,"&lt;&gt;"&amp;"Geschäfts- oder Firmenwert")</f>
        <v>0</v>
      </c>
      <c r="AA794" s="987">
        <f>SUMIFS('E8.b. KKAuf_WAV'!$O$6:$O$405,'E8.b. KKAuf_WAV'!$B$6:$B$405,$C794,'E8.b. KKAuf_WAV'!$E$6:$E$405,H794,'E8.b. KKAuf_WAV'!$C$6:$C$405,"geleistete Anzahlungen und Anlagen im Bau des Sachanlagevermögens")+ SUMIFS('E8.b. KKAuf_WAV'!$O$6:$O$405,'E8.b. KKAuf_WAV'!$B$6:$B$405,$C794,'E8.b. KKAuf_WAV'!$E$6:$E$405,H794,'E8.b. KKAuf_WAV'!$C$6:$C$405,"geleistete Anzahlungen auf immaterielle Vermögensgegenstände")</f>
        <v>0</v>
      </c>
      <c r="AB794" s="987">
        <f>SUMIFS('E8.c. KKAuf_BKZ_NAB_IZ'!$L$6:$L$405,'E8.c. KKAuf_BKZ_NAB_IZ'!$B$6:$B$405,$C794,'E8.c. KKAuf_BKZ_NAB_IZ'!$C$6:$C$405,$H794)</f>
        <v>0</v>
      </c>
      <c r="AC794" s="974"/>
      <c r="AD794" s="987">
        <f t="shared" si="255"/>
        <v>0</v>
      </c>
      <c r="AE794" s="988">
        <f>$AE$17</f>
        <v>0</v>
      </c>
      <c r="AF794" s="988">
        <f>$AF$17</f>
        <v>0</v>
      </c>
      <c r="AG794" s="988">
        <f>$AG$17</f>
        <v>0</v>
      </c>
      <c r="AH794" s="989">
        <f t="shared" si="257"/>
        <v>0</v>
      </c>
      <c r="AJ794" s="987">
        <f t="shared" si="252"/>
        <v>0</v>
      </c>
      <c r="AK794" s="988">
        <f>$AK$17</f>
        <v>0</v>
      </c>
      <c r="AL794" s="988">
        <f>$AL$17</f>
        <v>0</v>
      </c>
      <c r="AM794" s="988">
        <f>$AM$17</f>
        <v>0</v>
      </c>
      <c r="AN794" s="989">
        <f t="shared" si="253"/>
        <v>0</v>
      </c>
    </row>
    <row r="795" spans="2:40" ht="14.25" customHeight="1" x14ac:dyDescent="0.2">
      <c r="B795" s="1446"/>
      <c r="C795" s="1001">
        <f>B795</f>
        <v>0</v>
      </c>
      <c r="D795" s="1449"/>
      <c r="E795" s="1407"/>
      <c r="F795" s="1410"/>
      <c r="G795" s="990"/>
      <c r="H795" s="991">
        <v>2022</v>
      </c>
      <c r="I795" s="972"/>
      <c r="J795" s="813">
        <f t="shared" si="254"/>
        <v>0</v>
      </c>
      <c r="K795" s="804"/>
      <c r="L795" s="813">
        <f t="shared" si="245"/>
        <v>0</v>
      </c>
      <c r="M795" s="804"/>
      <c r="N795" s="813">
        <f t="shared" si="251"/>
        <v>0</v>
      </c>
      <c r="O795" s="804"/>
      <c r="P795" s="813">
        <f t="shared" ref="P795:P801" si="259">IFERROR((AJ795*AK795+AD795*AE795)*0.4*0.035*$F$795,0)</f>
        <v>0</v>
      </c>
      <c r="Q795" s="760"/>
      <c r="R795" s="992">
        <f>SUMIFS('E8.a. KKAuf_SAV'!$X$6:$X$2005,'E8.a. KKAuf_SAV'!$B$6:$B$2005,$C795,'E8.a. KKAuf_SAV'!$D$6:$D$2005,$H795)</f>
        <v>0</v>
      </c>
      <c r="S795" s="992">
        <f>SUMIFS('E8.b. KKAuf_WAV'!$N$6:$N$405,'E8.b. KKAuf_WAV'!$B$6:$B$405,$C795,'E8.b. KKAuf_WAV'!$E$6:$E$405,H795)-SUMIFS('E8.b. KKAuf_WAV'!$N$6:$N$405,'E8.b. KKAuf_WAV'!$B$6:$B$405,$C795,'E8.b. KKAuf_WAV'!$C$6:$C$405,"Geschäfts- oder Firmenwert",'E8.b. KKAuf_WAV'!$D$6:$D$405,H795)</f>
        <v>0</v>
      </c>
      <c r="T795" s="974"/>
      <c r="U795" s="992">
        <f>SUMIFS('E8.a. KKAuf_SAV'!$W$6:$W$2005,'E8.a. KKAuf_SAV'!$B$6:$B$2005,$C795,'E8.a. KKAuf_SAV'!$D$6:$D$2005,H795)</f>
        <v>0</v>
      </c>
      <c r="V795" s="992">
        <f>SUMIFS('E8.b. KKAuf_WAV'!$M$6:$M$405,'E8.b. KKAuf_WAV'!$B$6:$B$405,$C795,'E8.b. KKAuf_WAV'!$E$6:$E$405,$H795,'E8.b. KKAuf_WAV'!$C$6:$C$405,"&lt;&gt;"&amp;"geleistete Anzahlungen auf immaterielle Vermögensgegenstände",'E8.b. KKAuf_WAV'!$C$6:$C$405,"&lt;&gt;"&amp;"geleistete Anzahlungen und Anlagen im Bau des Sachanlagevermögens",'E8.b. KKAuf_WAV'!$C$6:$C$405,"&lt;&gt;"&amp;"Geschäfts- oder Firmenwert")</f>
        <v>0</v>
      </c>
      <c r="W795" s="992">
        <f>SUMIFS('E8.b. KKAuf_WAV'!$M$6:$M$405,'E8.b. KKAuf_WAV'!$B$6:$B$405,$C795,'E8.b. KKAuf_WAV'!$E$6:$E$405,Listen!$AA$3,'E8.b. KKAuf_WAV'!$C$6:$C$405,"geleistete Anzahlungen und Anlagen im Bau des Sachanlagevermögens")+ SUMIFS('E8.b. KKAuf_WAV'!$M$6:$M$405,'E8.b. KKAuf_WAV'!$B$6:$B$405,$C795,'E8.b. KKAuf_WAV'!$E$6:$E$405,Listen!$AA$3,'E8.b. KKAuf_WAV'!$C$6:$C$405,"geleistete Anzahlungen auf immaterielle Vermögensgegenstände")</f>
        <v>0</v>
      </c>
      <c r="X795" s="992">
        <f>SUMIFS('E8.c. KKAuf_BKZ_NAB_IZ'!$K$6:$K$405,'E8.c. KKAuf_BKZ_NAB_IZ'!$B$6:$B$405,$C795,'E8.c. KKAuf_BKZ_NAB_IZ'!$C$6:$C$405,$H795)</f>
        <v>0</v>
      </c>
      <c r="Y795" s="992">
        <f>SUMIFS('E8.a. KKAuf_SAV'!$Y$6:$Y$2005,'E8.a. KKAuf_SAV'!$B$6:$B$2005,$C795,'E8.a. KKAuf_SAV'!$D$6:$D$2005,$H795)</f>
        <v>0</v>
      </c>
      <c r="Z795" s="992">
        <f>SUMIFS('E8.b. KKAuf_WAV'!$O$6:$O$405,'E8.b. KKAuf_WAV'!$B$6:$B$405,$C795,'E8.b. KKAuf_WAV'!$E$6:$E$405,$H795,'E8.b. KKAuf_WAV'!$C$6:$C$405,"&lt;&gt;"&amp;"geleistete Anzahlungen auf immaterielle Vermögensgegenstände",'E8.b. KKAuf_WAV'!$C$6:$C$405,"&lt;&gt;"&amp;"geleistete Anzahlungen und Anlagen im Bau des Sachanlagevermögens",'E8.b. KKAuf_WAV'!$C$6:$C$405,"&lt;&gt;"&amp;"Geschäfts- oder Firmenwert")</f>
        <v>0</v>
      </c>
      <c r="AA795" s="992">
        <f>SUMIFS('E8.b. KKAuf_WAV'!$O$6:$O$405,'E8.b. KKAuf_WAV'!$B$6:$B$405,$C795,'E8.b. KKAuf_WAV'!$E$6:$E$405,Listen!$AA$3,'E8.b. KKAuf_WAV'!$C$6:$C$405,"geleistete Anzahlungen und Anlagen im Bau des Sachanlagevermögens")+ SUMIFS('E8.b. KKAuf_WAV'!$O$6:$O$405,'E8.b. KKAuf_WAV'!$B$6:$B$405,$C795,'E8.b. KKAuf_WAV'!$E$6:$E$405,Listen!$AA$3,'E8.b. KKAuf_WAV'!$C$6:$C$405,"geleistete Anzahlungen auf immaterielle Vermögensgegenstände")</f>
        <v>0</v>
      </c>
      <c r="AB795" s="992">
        <f>SUMIFS('E8.c. KKAuf_BKZ_NAB_IZ'!$L$6:$L$405,'E8.c. KKAuf_BKZ_NAB_IZ'!$B$6:$B$405,$C795,'E8.c. KKAuf_BKZ_NAB_IZ'!$C$6:$C$405,$H795)</f>
        <v>0</v>
      </c>
      <c r="AC795" s="974"/>
      <c r="AD795" s="992">
        <f t="shared" si="255"/>
        <v>0</v>
      </c>
      <c r="AE795" s="993">
        <f>$AE$11</f>
        <v>5.0700000000000002E-2</v>
      </c>
      <c r="AF795" s="993">
        <f>$AF$11</f>
        <v>1.7100000000000001E-2</v>
      </c>
      <c r="AG795" s="993">
        <f>$AG$11</f>
        <v>3.0499999999999999E-2</v>
      </c>
      <c r="AH795" s="994">
        <f t="shared" si="257"/>
        <v>0</v>
      </c>
      <c r="AJ795" s="992">
        <f t="shared" si="252"/>
        <v>0</v>
      </c>
      <c r="AK795" s="993">
        <f>$AK$11</f>
        <v>5.0700000000000002E-2</v>
      </c>
      <c r="AL795" s="993">
        <f>$AL$11</f>
        <v>1.7100000000000001E-2</v>
      </c>
      <c r="AM795" s="993">
        <f>$AM$11</f>
        <v>3.0499999999999999E-2</v>
      </c>
      <c r="AN795" s="994">
        <f t="shared" si="253"/>
        <v>0</v>
      </c>
    </row>
    <row r="796" spans="2:40" x14ac:dyDescent="0.2">
      <c r="B796" s="1447"/>
      <c r="C796" s="1002">
        <f>C795</f>
        <v>0</v>
      </c>
      <c r="D796" s="1450"/>
      <c r="E796" s="1408"/>
      <c r="F796" s="1408"/>
      <c r="G796" s="990"/>
      <c r="H796" s="983">
        <v>2023</v>
      </c>
      <c r="I796" s="972"/>
      <c r="J796" s="805">
        <f t="shared" si="254"/>
        <v>0</v>
      </c>
      <c r="K796" s="804"/>
      <c r="L796" s="803">
        <f t="shared" si="245"/>
        <v>0</v>
      </c>
      <c r="M796" s="804"/>
      <c r="N796" s="803">
        <f t="shared" si="251"/>
        <v>0</v>
      </c>
      <c r="O796" s="804"/>
      <c r="P796" s="803">
        <f t="shared" si="259"/>
        <v>0</v>
      </c>
      <c r="Q796" s="760"/>
      <c r="R796" s="980">
        <f>SUMIFS('E8.a. KKAuf_SAV'!$X$6:$X$2005,'E8.a. KKAuf_SAV'!$B$6:$B$2005,$C796,'E8.a. KKAuf_SAV'!$D$6:$D$2005,$H796)</f>
        <v>0</v>
      </c>
      <c r="S796" s="980">
        <f>SUMIFS('E8.b. KKAuf_WAV'!$N$6:$N$405,'E8.b. KKAuf_WAV'!$B$6:$B$405,$C796,'E8.b. KKAuf_WAV'!$E$6:$E$405,H796)-SUMIFS('E8.b. KKAuf_WAV'!$N$6:$N$405,'E8.b. KKAuf_WAV'!$B$6:$B$405,$C796,'E8.b. KKAuf_WAV'!$C$6:$C$405,"Geschäfts- oder Firmenwert",'E8.b. KKAuf_WAV'!$D$6:$D$405,H796)</f>
        <v>0</v>
      </c>
      <c r="T796" s="974"/>
      <c r="U796" s="980">
        <f>SUMIFS('E8.a. KKAuf_SAV'!$W$6:$W$2005,'E8.a. KKAuf_SAV'!$B$6:$B$2005,$C796,'E8.a. KKAuf_SAV'!$D$6:$D$2005,H796)</f>
        <v>0</v>
      </c>
      <c r="V796" s="980">
        <f>SUMIFS('E8.b. KKAuf_WAV'!$M$6:$M$405,'E8.b. KKAuf_WAV'!$B$6:$B$405,$C796,'E8.b. KKAuf_WAV'!$E$6:$E$405,$H796,'E8.b. KKAuf_WAV'!$C$6:$C$405,"&lt;&gt;"&amp;"geleistete Anzahlungen auf immaterielle Vermögensgegenstände",'E8.b. KKAuf_WAV'!$C$6:$C$405,"&lt;&gt;"&amp;"geleistete Anzahlungen und Anlagen im Bau des Sachanlagevermögens",'E8.b. KKAuf_WAV'!$C$6:$C$405,"&lt;&gt;"&amp;"Geschäfts- oder Firmenwert")</f>
        <v>0</v>
      </c>
      <c r="W796" s="980"/>
      <c r="X796" s="980">
        <f>SUMIFS('E8.c. KKAuf_BKZ_NAB_IZ'!$K$6:$K$405,'E8.c. KKAuf_BKZ_NAB_IZ'!$B$6:$B$405,$C796,'E8.c. KKAuf_BKZ_NAB_IZ'!$C$6:$C$405,$H796)</f>
        <v>0</v>
      </c>
      <c r="Y796" s="980">
        <f>SUMIFS('E8.a. KKAuf_SAV'!$Y$6:$Y$2005,'E8.a. KKAuf_SAV'!$B$6:$B$2005,$C796,'E8.a. KKAuf_SAV'!$D$6:$D$2005,$H796)</f>
        <v>0</v>
      </c>
      <c r="Z796" s="980">
        <f>SUMIFS('E8.b. KKAuf_WAV'!$O$6:$O$405,'E8.b. KKAuf_WAV'!$B$6:$B$405,$C796,'E8.b. KKAuf_WAV'!$E$6:$E$405,$H796,'E8.b. KKAuf_WAV'!$C$6:$C$405,"&lt;&gt;"&amp;"geleistete Anzahlungen auf immaterielle Vermögensgegenstände",'E8.b. KKAuf_WAV'!$C$6:$C$405,"&lt;&gt;"&amp;"geleistete Anzahlungen und Anlagen im Bau des Sachanlagevermögens",'E8.b. KKAuf_WAV'!$C$6:$C$405,"&lt;&gt;"&amp;"Geschäfts- oder Firmenwert")</f>
        <v>0</v>
      </c>
      <c r="AA796" s="980"/>
      <c r="AB796" s="980">
        <f>SUMIFS('E8.c. KKAuf_BKZ_NAB_IZ'!$L$6:$L$405,'E8.c. KKAuf_BKZ_NAB_IZ'!$B$6:$B$405,$C796,'E8.c. KKAuf_BKZ_NAB_IZ'!$C$6:$C$405,$H796)</f>
        <v>0</v>
      </c>
      <c r="AC796" s="974"/>
      <c r="AD796" s="980">
        <f t="shared" si="255"/>
        <v>0</v>
      </c>
      <c r="AE796" s="984">
        <f>$AE$12</f>
        <v>5.0700000000000002E-2</v>
      </c>
      <c r="AF796" s="984">
        <f>$AF$12</f>
        <v>1.7100000000000001E-2</v>
      </c>
      <c r="AG796" s="984">
        <f>$AG$12</f>
        <v>3.0499999999999999E-2</v>
      </c>
      <c r="AH796" s="982">
        <f t="shared" si="257"/>
        <v>0</v>
      </c>
      <c r="AJ796" s="980"/>
      <c r="AK796" s="984">
        <f>$AK$12</f>
        <v>5.0700000000000002E-2</v>
      </c>
      <c r="AL796" s="984">
        <f>$AL$12</f>
        <v>1.7100000000000001E-2</v>
      </c>
      <c r="AM796" s="984">
        <f>$AM$12</f>
        <v>3.0499999999999999E-2</v>
      </c>
      <c r="AN796" s="982">
        <f t="shared" si="253"/>
        <v>0</v>
      </c>
    </row>
    <row r="797" spans="2:40" x14ac:dyDescent="0.2">
      <c r="B797" s="1447"/>
      <c r="C797" s="1002">
        <f>C795</f>
        <v>0</v>
      </c>
      <c r="D797" s="1450"/>
      <c r="E797" s="1408"/>
      <c r="F797" s="1408"/>
      <c r="G797" s="990"/>
      <c r="H797" s="983">
        <v>2024</v>
      </c>
      <c r="I797" s="972"/>
      <c r="J797" s="803">
        <f t="shared" si="254"/>
        <v>0</v>
      </c>
      <c r="K797" s="804"/>
      <c r="L797" s="803">
        <f t="shared" si="245"/>
        <v>0</v>
      </c>
      <c r="M797" s="804"/>
      <c r="N797" s="803">
        <f t="shared" si="251"/>
        <v>0</v>
      </c>
      <c r="O797" s="804"/>
      <c r="P797" s="803">
        <f t="shared" si="259"/>
        <v>0</v>
      </c>
      <c r="Q797" s="760"/>
      <c r="R797" s="980">
        <f>SUMIFS('E8.a. KKAuf_SAV'!$X$6:$X$2005,'E8.a. KKAuf_SAV'!$B$6:$B$2005,$C797,'E8.a. KKAuf_SAV'!$D$6:$D$2005,$H797)</f>
        <v>0</v>
      </c>
      <c r="S797" s="980">
        <f>SUMIFS('E8.b. KKAuf_WAV'!$N$6:$N$405,'E8.b. KKAuf_WAV'!$B$6:$B$405,$C797,'E8.b. KKAuf_WAV'!$E$6:$E$405,H797)-SUMIFS('E8.b. KKAuf_WAV'!$N$6:$N$405,'E8.b. KKAuf_WAV'!$B$6:$B$405,$C797,'E8.b. KKAuf_WAV'!$C$6:$C$405,"Geschäfts- oder Firmenwert",'E8.b. KKAuf_WAV'!$D$6:$D$405,H797)</f>
        <v>0</v>
      </c>
      <c r="T797" s="974"/>
      <c r="U797" s="980">
        <f>SUMIFS('E8.a. KKAuf_SAV'!$W$6:$W$2005,'E8.a. KKAuf_SAV'!$B$6:$B$2005,$C797,'E8.a. KKAuf_SAV'!$D$6:$D$2005,H797)</f>
        <v>0</v>
      </c>
      <c r="V797" s="980">
        <f>SUMIFS('E8.b. KKAuf_WAV'!$M$6:$M$405,'E8.b. KKAuf_WAV'!$B$6:$B$405,$C797,'E8.b. KKAuf_WAV'!$E$6:$E$405,$H797,'E8.b. KKAuf_WAV'!$C$6:$C$405,"&lt;&gt;"&amp;"geleistete Anzahlungen auf immaterielle Vermögensgegenstände",'E8.b. KKAuf_WAV'!$C$6:$C$405,"&lt;&gt;"&amp;"geleistete Anzahlungen und Anlagen im Bau des Sachanlagevermögens",'E8.b. KKAuf_WAV'!$C$6:$C$405,"&lt;&gt;"&amp;"Geschäfts- oder Firmenwert")</f>
        <v>0</v>
      </c>
      <c r="W797" s="980">
        <f>SUMIFS('E8.b. KKAuf_WAV'!$M$6:$M$405,'E8.b. KKAuf_WAV'!$B$6:$B$405,$C797,'E8.b. KKAuf_WAV'!$E$6:$E$405,H797,'E8.b. KKAuf_WAV'!$C$6:$C$405,"geleistete Anzahlungen und Anlagen im Bau des Sachanlagevermögens")+ SUMIFS('E8.b. KKAuf_WAV'!$M$6:$M$405,'E8.b. KKAuf_WAV'!$B$6:$B$405,$C797,'E8.b. KKAuf_WAV'!$E$6:$E$405,H797,'E8.b. KKAuf_WAV'!$C$6:$C$405,"geleistete Anzahlungen auf immaterielle Vermögensgegenstände")</f>
        <v>0</v>
      </c>
      <c r="X797" s="980">
        <f>SUMIFS('E8.c. KKAuf_BKZ_NAB_IZ'!$K$6:$K$405,'E8.c. KKAuf_BKZ_NAB_IZ'!$B$6:$B$405,$C797,'E8.c. KKAuf_BKZ_NAB_IZ'!$C$6:$C$405,$H797)</f>
        <v>0</v>
      </c>
      <c r="Y797" s="980">
        <f>SUMIFS('E8.a. KKAuf_SAV'!$Y$6:$Y$2005,'E8.a. KKAuf_SAV'!$B$6:$B$2005,$C797,'E8.a. KKAuf_SAV'!$D$6:$D$2005,$H797)</f>
        <v>0</v>
      </c>
      <c r="Z797" s="980">
        <f>SUMIFS('E8.b. KKAuf_WAV'!$O$6:$O$405,'E8.b. KKAuf_WAV'!$B$6:$B$405,$C797,'E8.b. KKAuf_WAV'!$E$6:$E$405,$H797,'E8.b. KKAuf_WAV'!$C$6:$C$405,"&lt;&gt;"&amp;"geleistete Anzahlungen auf immaterielle Vermögensgegenstände",'E8.b. KKAuf_WAV'!$C$6:$C$405,"&lt;&gt;"&amp;"geleistete Anzahlungen und Anlagen im Bau des Sachanlagevermögens",'E8.b. KKAuf_WAV'!$C$6:$C$405,"&lt;&gt;"&amp;"Geschäfts- oder Firmenwert")</f>
        <v>0</v>
      </c>
      <c r="AA797" s="980">
        <f>SUMIFS('E8.b. KKAuf_WAV'!$O$6:$O$405,'E8.b. KKAuf_WAV'!$B$6:$B$405,$C797,'E8.b. KKAuf_WAV'!$E$6:$E$405,H797,'E8.b. KKAuf_WAV'!$C$6:$C$405,"geleistete Anzahlungen und Anlagen im Bau des Sachanlagevermögens")+ SUMIFS('E8.b. KKAuf_WAV'!$O$6:$O$405,'E8.b. KKAuf_WAV'!$B$6:$B$405,$C797,'E8.b. KKAuf_WAV'!$E$6:$E$405,H797,'E8.b. KKAuf_WAV'!$C$6:$C$405,"geleistete Anzahlungen auf immaterielle Vermögensgegenstände")</f>
        <v>0</v>
      </c>
      <c r="AB797" s="980">
        <f>SUMIFS('E8.c. KKAuf_BKZ_NAB_IZ'!$L$6:$L$405,'E8.c. KKAuf_BKZ_NAB_IZ'!$B$6:$B$405,$C797,'E8.c. KKAuf_BKZ_NAB_IZ'!$C$6:$C$405,$H797)</f>
        <v>0</v>
      </c>
      <c r="AC797" s="974"/>
      <c r="AD797" s="980">
        <f t="shared" si="255"/>
        <v>0</v>
      </c>
      <c r="AE797" s="984">
        <f>$AE$13</f>
        <v>6.93E-2</v>
      </c>
      <c r="AF797" s="984">
        <f>$AF$13</f>
        <v>3.8699999999999998E-2</v>
      </c>
      <c r="AG797" s="984">
        <f>$AG$13</f>
        <v>5.0900000000000001E-2</v>
      </c>
      <c r="AH797" s="982">
        <f t="shared" si="257"/>
        <v>0</v>
      </c>
      <c r="AJ797" s="980">
        <f t="shared" si="252"/>
        <v>0</v>
      </c>
      <c r="AK797" s="984">
        <f>$AK$13</f>
        <v>7.0099999999999996E-2</v>
      </c>
      <c r="AL797" s="984">
        <f>$AL$13</f>
        <v>3.6600000000000001E-2</v>
      </c>
      <c r="AM797" s="984">
        <f>$AM$13</f>
        <v>0.05</v>
      </c>
      <c r="AN797" s="982">
        <f t="shared" si="253"/>
        <v>0</v>
      </c>
    </row>
    <row r="798" spans="2:40" ht="15" thickBot="1" x14ac:dyDescent="0.25">
      <c r="B798" s="1447"/>
      <c r="C798" s="1002">
        <f>C795</f>
        <v>0</v>
      </c>
      <c r="D798" s="1450"/>
      <c r="E798" s="1408"/>
      <c r="F798" s="1408"/>
      <c r="G798" s="990"/>
      <c r="H798" s="983">
        <v>2025</v>
      </c>
      <c r="I798" s="972"/>
      <c r="J798" s="803">
        <f t="shared" si="254"/>
        <v>0</v>
      </c>
      <c r="K798" s="804"/>
      <c r="L798" s="803">
        <f t="shared" si="245"/>
        <v>0</v>
      </c>
      <c r="M798" s="804"/>
      <c r="N798" s="803">
        <f t="shared" si="251"/>
        <v>0</v>
      </c>
      <c r="O798" s="804"/>
      <c r="P798" s="803">
        <f t="shared" si="259"/>
        <v>0</v>
      </c>
      <c r="Q798" s="760"/>
      <c r="R798" s="980">
        <f>SUMIFS('E8.a. KKAuf_SAV'!$X$6:$X$2005,'E8.a. KKAuf_SAV'!$B$6:$B$2005,$C798,'E8.a. KKAuf_SAV'!$D$6:$D$2005,$H798)</f>
        <v>0</v>
      </c>
      <c r="S798" s="980">
        <f>SUMIFS('E8.b. KKAuf_WAV'!$N$6:$N$405,'E8.b. KKAuf_WAV'!$B$6:$B$405,$C798,'E8.b. KKAuf_WAV'!$E$6:$E$405,H798)-SUMIFS('E8.b. KKAuf_WAV'!$N$6:$N$405,'E8.b. KKAuf_WAV'!$B$6:$B$405,$C798,'E8.b. KKAuf_WAV'!$C$6:$C$405,"Geschäfts- oder Firmenwert",'E8.b. KKAuf_WAV'!$D$6:$D$405,H798)</f>
        <v>0</v>
      </c>
      <c r="T798" s="974"/>
      <c r="U798" s="980">
        <f>SUMIFS('E8.a. KKAuf_SAV'!$W$6:$W$2005,'E8.a. KKAuf_SAV'!$B$6:$B$2005,$C798,'E8.a. KKAuf_SAV'!$D$6:$D$2005,H798)</f>
        <v>0</v>
      </c>
      <c r="V798" s="980">
        <f>SUMIFS('E8.b. KKAuf_WAV'!$M$6:$M$405,'E8.b. KKAuf_WAV'!$B$6:$B$405,$C798,'E8.b. KKAuf_WAV'!$E$6:$E$405,$H798,'E8.b. KKAuf_WAV'!$C$6:$C$405,"&lt;&gt;"&amp;"geleistete Anzahlungen auf immaterielle Vermögensgegenstände",'E8.b. KKAuf_WAV'!$C$6:$C$405,"&lt;&gt;"&amp;"geleistete Anzahlungen und Anlagen im Bau des Sachanlagevermögens",'E8.b. KKAuf_WAV'!$C$6:$C$405,"&lt;&gt;"&amp;"Geschäfts- oder Firmenwert")</f>
        <v>0</v>
      </c>
      <c r="W798" s="980">
        <f>SUMIFS('E8.b. KKAuf_WAV'!$M$6:$M$405,'E8.b. KKAuf_WAV'!$B$6:$B$405,$C798,'E8.b. KKAuf_WAV'!$E$6:$E$405,H798,'E8.b. KKAuf_WAV'!$C$6:$C$405,"geleistete Anzahlungen und Anlagen im Bau des Sachanlagevermögens")+ SUMIFS('E8.b. KKAuf_WAV'!$M$6:$M$405,'E8.b. KKAuf_WAV'!$B$6:$B$405,$C798,'E8.b. KKAuf_WAV'!$E$6:$E$405,H798,'E8.b. KKAuf_WAV'!$C$6:$C$405,"geleistete Anzahlungen auf immaterielle Vermögensgegenstände")</f>
        <v>0</v>
      </c>
      <c r="X798" s="980">
        <f>SUMIFS('E8.c. KKAuf_BKZ_NAB_IZ'!$K$6:$K$405,'E8.c. KKAuf_BKZ_NAB_IZ'!$B$6:$B$405,$C798,'E8.c. KKAuf_BKZ_NAB_IZ'!$C$6:$C$405,$H798)</f>
        <v>0</v>
      </c>
      <c r="Y798" s="980">
        <f>SUMIFS('E8.a. KKAuf_SAV'!$Y$6:$Y$2005,'E8.a. KKAuf_SAV'!$B$6:$B$2005,$C798,'E8.a. KKAuf_SAV'!$D$6:$D$2005,$H798)</f>
        <v>0</v>
      </c>
      <c r="Z798" s="980">
        <f>SUMIFS('E8.b. KKAuf_WAV'!$O$6:$O$405,'E8.b. KKAuf_WAV'!$B$6:$B$405,$C798,'E8.b. KKAuf_WAV'!$E$6:$E$405,$H798,'E8.b. KKAuf_WAV'!$C$6:$C$405,"&lt;&gt;"&amp;"geleistete Anzahlungen auf immaterielle Vermögensgegenstände",'E8.b. KKAuf_WAV'!$C$6:$C$405,"&lt;&gt;"&amp;"geleistete Anzahlungen und Anlagen im Bau des Sachanlagevermögens",'E8.b. KKAuf_WAV'!$C$6:$C$405,"&lt;&gt;"&amp;"Geschäfts- oder Firmenwert")</f>
        <v>0</v>
      </c>
      <c r="AA798" s="980">
        <f>SUMIFS('E8.b. KKAuf_WAV'!$O$6:$O$405,'E8.b. KKAuf_WAV'!$B$6:$B$405,$C798,'E8.b. KKAuf_WAV'!$E$6:$E$405,H798,'E8.b. KKAuf_WAV'!$C$6:$C$405,"geleistete Anzahlungen und Anlagen im Bau des Sachanlagevermögens")+ SUMIFS('E8.b. KKAuf_WAV'!$O$6:$O$405,'E8.b. KKAuf_WAV'!$B$6:$B$405,$C798,'E8.b. KKAuf_WAV'!$E$6:$E$405,H798,'E8.b. KKAuf_WAV'!$C$6:$C$405,"geleistete Anzahlungen auf immaterielle Vermögensgegenstände")</f>
        <v>0</v>
      </c>
      <c r="AB798" s="980">
        <f>SUMIFS('E8.c. KKAuf_BKZ_NAB_IZ'!$L$6:$L$405,'E8.c. KKAuf_BKZ_NAB_IZ'!$B$6:$B$405,$C798,'E8.c. KKAuf_BKZ_NAB_IZ'!$C$6:$C$405,$H798)</f>
        <v>0</v>
      </c>
      <c r="AC798" s="974"/>
      <c r="AD798" s="980">
        <f t="shared" si="255"/>
        <v>0</v>
      </c>
      <c r="AE798" s="984">
        <f>$AE$14</f>
        <v>7.0099999999999996E-2</v>
      </c>
      <c r="AF798" s="984">
        <f>$AF$14</f>
        <v>3.6600000000000001E-2</v>
      </c>
      <c r="AG798" s="984">
        <f>$AG$14</f>
        <v>0.05</v>
      </c>
      <c r="AH798" s="982">
        <f t="shared" si="257"/>
        <v>0</v>
      </c>
      <c r="AJ798" s="980">
        <f t="shared" si="252"/>
        <v>0</v>
      </c>
      <c r="AK798" s="984">
        <f>$AK$14</f>
        <v>7.0099999999999996E-2</v>
      </c>
      <c r="AL798" s="984">
        <f>$AL$14</f>
        <v>3.6600000000000001E-2</v>
      </c>
      <c r="AM798" s="984">
        <f>$AM$14</f>
        <v>0.05</v>
      </c>
      <c r="AN798" s="982">
        <f t="shared" si="253"/>
        <v>0</v>
      </c>
    </row>
    <row r="799" spans="2:40" ht="15" hidden="1" thickBot="1" x14ac:dyDescent="0.25">
      <c r="B799" s="1447"/>
      <c r="C799" s="1002">
        <f>C795</f>
        <v>0</v>
      </c>
      <c r="D799" s="1450"/>
      <c r="E799" s="1408"/>
      <c r="F799" s="1408"/>
      <c r="G799" s="990"/>
      <c r="H799" s="983">
        <v>2026</v>
      </c>
      <c r="I799" s="972"/>
      <c r="J799" s="803">
        <f t="shared" si="254"/>
        <v>0</v>
      </c>
      <c r="K799" s="804"/>
      <c r="L799" s="803">
        <f t="shared" si="245"/>
        <v>0</v>
      </c>
      <c r="M799" s="804"/>
      <c r="N799" s="803">
        <f t="shared" si="251"/>
        <v>0</v>
      </c>
      <c r="O799" s="804"/>
      <c r="P799" s="803">
        <f t="shared" si="259"/>
        <v>0</v>
      </c>
      <c r="Q799" s="760"/>
      <c r="R799" s="980">
        <f>SUMIFS('E8.a. KKAuf_SAV'!$X$6:$X$2005,'E8.a. KKAuf_SAV'!$B$6:$B$2005,$C799,'E8.a. KKAuf_SAV'!$D$6:$D$2005,$H799)</f>
        <v>0</v>
      </c>
      <c r="S799" s="980">
        <f>SUMIFS('E8.b. KKAuf_WAV'!$N$6:$N$405,'E8.b. KKAuf_WAV'!$B$6:$B$405,$C799,'E8.b. KKAuf_WAV'!$E$6:$E$405,H799)-SUMIFS('E8.b. KKAuf_WAV'!$N$6:$N$405,'E8.b. KKAuf_WAV'!$B$6:$B$405,$C799,'E8.b. KKAuf_WAV'!$C$6:$C$405,"Geschäfts- oder Firmenwert",'E8.b. KKAuf_WAV'!$D$6:$D$405,H799)</f>
        <v>0</v>
      </c>
      <c r="T799" s="974"/>
      <c r="U799" s="980">
        <f>SUMIFS('E8.a. KKAuf_SAV'!$W$6:$W$2005,'E8.a. KKAuf_SAV'!$B$6:$B$2005,$C799,'E8.a. KKAuf_SAV'!$D$6:$D$2005,H799)</f>
        <v>0</v>
      </c>
      <c r="V799" s="980">
        <f>SUMIFS('E8.b. KKAuf_WAV'!$M$6:$M$405,'E8.b. KKAuf_WAV'!$B$6:$B$405,$C799,'E8.b. KKAuf_WAV'!$E$6:$E$405,$H799,'E8.b. KKAuf_WAV'!$C$6:$C$405,"&lt;&gt;"&amp;"geleistete Anzahlungen auf immaterielle Vermögensgegenstände",'E8.b. KKAuf_WAV'!$C$6:$C$405,"&lt;&gt;"&amp;"geleistete Anzahlungen und Anlagen im Bau des Sachanlagevermögens",'E8.b. KKAuf_WAV'!$C$6:$C$405,"&lt;&gt;"&amp;"Geschäfts- oder Firmenwert")</f>
        <v>0</v>
      </c>
      <c r="W799" s="980">
        <f>SUMIFS('E8.b. KKAuf_WAV'!$M$6:$M$405,'E8.b. KKAuf_WAV'!$B$6:$B$405,$C799,'E8.b. KKAuf_WAV'!$E$6:$E$405,H799,'E8.b. KKAuf_WAV'!$C$6:$C$405,"geleistete Anzahlungen und Anlagen im Bau des Sachanlagevermögens")+ SUMIFS('E8.b. KKAuf_WAV'!$M$6:$M$405,'E8.b. KKAuf_WAV'!$B$6:$B$405,$C799,'E8.b. KKAuf_WAV'!$E$6:$E$405,H799,'E8.b. KKAuf_WAV'!$C$6:$C$405,"geleistete Anzahlungen auf immaterielle Vermögensgegenstände")</f>
        <v>0</v>
      </c>
      <c r="X799" s="980">
        <f>SUMIFS('E8.c. KKAuf_BKZ_NAB_IZ'!$K$6:$K$405,'E8.c. KKAuf_BKZ_NAB_IZ'!$B$6:$B$405,$C799,'E8.c. KKAuf_BKZ_NAB_IZ'!$C$6:$C$405,$H799)</f>
        <v>0</v>
      </c>
      <c r="Y799" s="980">
        <f>SUMIFS('E8.a. KKAuf_SAV'!$Y$6:$Y$2005,'E8.a. KKAuf_SAV'!$B$6:$B$2005,$C799,'E8.a. KKAuf_SAV'!$D$6:$D$2005,$H799)</f>
        <v>0</v>
      </c>
      <c r="Z799" s="980">
        <f>SUMIFS('E8.b. KKAuf_WAV'!$O$6:$O$405,'E8.b. KKAuf_WAV'!$B$6:$B$405,$C799,'E8.b. KKAuf_WAV'!$E$6:$E$405,$H799,'E8.b. KKAuf_WAV'!$C$6:$C$405,"&lt;&gt;"&amp;"geleistete Anzahlungen auf immaterielle Vermögensgegenstände",'E8.b. KKAuf_WAV'!$C$6:$C$405,"&lt;&gt;"&amp;"geleistete Anzahlungen und Anlagen im Bau des Sachanlagevermögens",'E8.b. KKAuf_WAV'!$C$6:$C$405,"&lt;&gt;"&amp;"Geschäfts- oder Firmenwert")</f>
        <v>0</v>
      </c>
      <c r="AA799" s="980">
        <f>SUMIFS('E8.b. KKAuf_WAV'!$O$6:$O$405,'E8.b. KKAuf_WAV'!$B$6:$B$405,$C799,'E8.b. KKAuf_WAV'!$E$6:$E$405,H799,'E8.b. KKAuf_WAV'!$C$6:$C$405,"geleistete Anzahlungen und Anlagen im Bau des Sachanlagevermögens")+ SUMIFS('E8.b. KKAuf_WAV'!$O$6:$O$405,'E8.b. KKAuf_WAV'!$B$6:$B$405,$C799,'E8.b. KKAuf_WAV'!$E$6:$E$405,H799,'E8.b. KKAuf_WAV'!$C$6:$C$405,"geleistete Anzahlungen auf immaterielle Vermögensgegenstände")</f>
        <v>0</v>
      </c>
      <c r="AB799" s="980">
        <f>SUMIFS('E8.c. KKAuf_BKZ_NAB_IZ'!$L$6:$L$405,'E8.c. KKAuf_BKZ_NAB_IZ'!$B$6:$B$405,$C799,'E8.c. KKAuf_BKZ_NAB_IZ'!$C$6:$C$405,$H799)</f>
        <v>0</v>
      </c>
      <c r="AC799" s="974"/>
      <c r="AD799" s="980">
        <f t="shared" si="255"/>
        <v>0</v>
      </c>
      <c r="AE799" s="984">
        <f>$AE$15</f>
        <v>0</v>
      </c>
      <c r="AF799" s="984">
        <f>$AF$15</f>
        <v>0</v>
      </c>
      <c r="AG799" s="984">
        <f>$AG$15</f>
        <v>0</v>
      </c>
      <c r="AH799" s="982">
        <f t="shared" si="257"/>
        <v>0</v>
      </c>
      <c r="AJ799" s="980">
        <f t="shared" si="252"/>
        <v>0</v>
      </c>
      <c r="AK799" s="984">
        <f>$AK$15</f>
        <v>0</v>
      </c>
      <c r="AL799" s="984">
        <f>$AL$15</f>
        <v>0</v>
      </c>
      <c r="AM799" s="984">
        <f>$AM$15</f>
        <v>0</v>
      </c>
      <c r="AN799" s="982">
        <f t="shared" si="253"/>
        <v>0</v>
      </c>
    </row>
    <row r="800" spans="2:40" ht="15" hidden="1" thickBot="1" x14ac:dyDescent="0.25">
      <c r="B800" s="1447"/>
      <c r="C800" s="1002">
        <f>C795</f>
        <v>0</v>
      </c>
      <c r="D800" s="1450"/>
      <c r="E800" s="1408"/>
      <c r="F800" s="1408"/>
      <c r="G800" s="990"/>
      <c r="H800" s="983">
        <v>2027</v>
      </c>
      <c r="I800" s="972"/>
      <c r="J800" s="803">
        <f t="shared" si="254"/>
        <v>0</v>
      </c>
      <c r="K800" s="804"/>
      <c r="L800" s="803">
        <f t="shared" si="245"/>
        <v>0</v>
      </c>
      <c r="M800" s="804"/>
      <c r="N800" s="803">
        <f t="shared" si="251"/>
        <v>0</v>
      </c>
      <c r="O800" s="804"/>
      <c r="P800" s="803">
        <f t="shared" si="259"/>
        <v>0</v>
      </c>
      <c r="Q800" s="760"/>
      <c r="R800" s="980">
        <f>SUMIFS('E8.a. KKAuf_SAV'!$X$6:$X$2005,'E8.a. KKAuf_SAV'!$B$6:$B$2005,$C800,'E8.a. KKAuf_SAV'!$D$6:$D$2005,$H800)</f>
        <v>0</v>
      </c>
      <c r="S800" s="980">
        <f>SUMIFS('E8.b. KKAuf_WAV'!$N$6:$N$405,'E8.b. KKAuf_WAV'!$B$6:$B$405,$C800,'E8.b. KKAuf_WAV'!$E$6:$E$405,H800)-SUMIFS('E8.b. KKAuf_WAV'!$N$6:$N$405,'E8.b. KKAuf_WAV'!$B$6:$B$405,$C800,'E8.b. KKAuf_WAV'!$C$6:$C$405,"Geschäfts- oder Firmenwert",'E8.b. KKAuf_WAV'!$D$6:$D$405,H800)</f>
        <v>0</v>
      </c>
      <c r="T800" s="974"/>
      <c r="U800" s="980">
        <f>SUMIFS('E8.a. KKAuf_SAV'!$W$6:$W$2005,'E8.a. KKAuf_SAV'!$B$6:$B$2005,$C800,'E8.a. KKAuf_SAV'!$D$6:$D$2005,H800)</f>
        <v>0</v>
      </c>
      <c r="V800" s="980">
        <f>SUMIFS('E8.b. KKAuf_WAV'!$M$6:$M$405,'E8.b. KKAuf_WAV'!$B$6:$B$405,$C800,'E8.b. KKAuf_WAV'!$E$6:$E$405,$H800,'E8.b. KKAuf_WAV'!$C$6:$C$405,"&lt;&gt;"&amp;"geleistete Anzahlungen auf immaterielle Vermögensgegenstände",'E8.b. KKAuf_WAV'!$C$6:$C$405,"&lt;&gt;"&amp;"geleistete Anzahlungen und Anlagen im Bau des Sachanlagevermögens",'E8.b. KKAuf_WAV'!$C$6:$C$405,"&lt;&gt;"&amp;"Geschäfts- oder Firmenwert")</f>
        <v>0</v>
      </c>
      <c r="W800" s="980">
        <f>SUMIFS('E8.b. KKAuf_WAV'!$M$6:$M$405,'E8.b. KKAuf_WAV'!$B$6:$B$405,$C800,'E8.b. KKAuf_WAV'!$E$6:$E$405,H800,'E8.b. KKAuf_WAV'!$C$6:$C$405,"geleistete Anzahlungen und Anlagen im Bau des Sachanlagevermögens")+ SUMIFS('E8.b. KKAuf_WAV'!$M$6:$M$405,'E8.b. KKAuf_WAV'!$B$6:$B$405,$C800,'E8.b. KKAuf_WAV'!$E$6:$E$405,H800,'E8.b. KKAuf_WAV'!$C$6:$C$405,"geleistete Anzahlungen auf immaterielle Vermögensgegenstände")</f>
        <v>0</v>
      </c>
      <c r="X800" s="980">
        <f>SUMIFS('E8.c. KKAuf_BKZ_NAB_IZ'!$K$6:$K$405,'E8.c. KKAuf_BKZ_NAB_IZ'!$B$6:$B$405,$C800,'E8.c. KKAuf_BKZ_NAB_IZ'!$C$6:$C$405,$H800)</f>
        <v>0</v>
      </c>
      <c r="Y800" s="980">
        <f>SUMIFS('E8.a. KKAuf_SAV'!$Y$6:$Y$2005,'E8.a. KKAuf_SAV'!$B$6:$B$2005,$C800,'E8.a. KKAuf_SAV'!$D$6:$D$2005,$H800)</f>
        <v>0</v>
      </c>
      <c r="Z800" s="980">
        <f>SUMIFS('E8.b. KKAuf_WAV'!$O$6:$O$405,'E8.b. KKAuf_WAV'!$B$6:$B$405,$C800,'E8.b. KKAuf_WAV'!$E$6:$E$405,$H800,'E8.b. KKAuf_WAV'!$C$6:$C$405,"&lt;&gt;"&amp;"geleistete Anzahlungen auf immaterielle Vermögensgegenstände",'E8.b. KKAuf_WAV'!$C$6:$C$405,"&lt;&gt;"&amp;"geleistete Anzahlungen und Anlagen im Bau des Sachanlagevermögens",'E8.b. KKAuf_WAV'!$C$6:$C$405,"&lt;&gt;"&amp;"Geschäfts- oder Firmenwert")</f>
        <v>0</v>
      </c>
      <c r="AA800" s="980">
        <f>SUMIFS('E8.b. KKAuf_WAV'!$O$6:$O$405,'E8.b. KKAuf_WAV'!$B$6:$B$405,$C800,'E8.b. KKAuf_WAV'!$E$6:$E$405,H800,'E8.b. KKAuf_WAV'!$C$6:$C$405,"geleistete Anzahlungen und Anlagen im Bau des Sachanlagevermögens")+ SUMIFS('E8.b. KKAuf_WAV'!$O$6:$O$405,'E8.b. KKAuf_WAV'!$B$6:$B$405,$C800,'E8.b. KKAuf_WAV'!$E$6:$E$405,H800,'E8.b. KKAuf_WAV'!$C$6:$C$405,"geleistete Anzahlungen auf immaterielle Vermögensgegenstände")</f>
        <v>0</v>
      </c>
      <c r="AB800" s="980">
        <f>SUMIFS('E8.c. KKAuf_BKZ_NAB_IZ'!$L$6:$L$405,'E8.c. KKAuf_BKZ_NAB_IZ'!$B$6:$B$405,$C800,'E8.c. KKAuf_BKZ_NAB_IZ'!$C$6:$C$405,$H800)</f>
        <v>0</v>
      </c>
      <c r="AC800" s="974"/>
      <c r="AD800" s="980">
        <f t="shared" si="255"/>
        <v>0</v>
      </c>
      <c r="AE800" s="984">
        <f>$AE$16</f>
        <v>0</v>
      </c>
      <c r="AF800" s="984">
        <f>$AF$16</f>
        <v>0</v>
      </c>
      <c r="AG800" s="984">
        <f>$AG$16</f>
        <v>0</v>
      </c>
      <c r="AH800" s="982">
        <f t="shared" si="257"/>
        <v>0</v>
      </c>
      <c r="AJ800" s="980">
        <f t="shared" si="252"/>
        <v>0</v>
      </c>
      <c r="AK800" s="984">
        <f>$AK$16</f>
        <v>0</v>
      </c>
      <c r="AL800" s="984">
        <f>$AL$16</f>
        <v>0</v>
      </c>
      <c r="AM800" s="984">
        <f>$AM$16</f>
        <v>0</v>
      </c>
      <c r="AN800" s="982">
        <f t="shared" si="253"/>
        <v>0</v>
      </c>
    </row>
    <row r="801" spans="2:40" ht="15" hidden="1" thickBot="1" x14ac:dyDescent="0.25">
      <c r="B801" s="1448"/>
      <c r="C801" s="1003">
        <f>C795</f>
        <v>0</v>
      </c>
      <c r="D801" s="1451"/>
      <c r="E801" s="1409"/>
      <c r="F801" s="1409"/>
      <c r="G801" s="970"/>
      <c r="H801" s="986">
        <v>2028</v>
      </c>
      <c r="I801" s="972"/>
      <c r="J801" s="815">
        <f t="shared" si="254"/>
        <v>0</v>
      </c>
      <c r="K801" s="804"/>
      <c r="L801" s="814">
        <f t="shared" si="245"/>
        <v>0</v>
      </c>
      <c r="M801" s="804"/>
      <c r="N801" s="814">
        <f t="shared" si="251"/>
        <v>0</v>
      </c>
      <c r="O801" s="804"/>
      <c r="P801" s="814">
        <f t="shared" si="259"/>
        <v>0</v>
      </c>
      <c r="Q801" s="760"/>
      <c r="R801" s="987">
        <f>SUMIFS('E8.a. KKAuf_SAV'!$X$6:$X$2005,'E8.a. KKAuf_SAV'!$B$6:$B$2005,$C801,'E8.a. KKAuf_SAV'!$D$6:$D$2005,$H801)</f>
        <v>0</v>
      </c>
      <c r="S801" s="987">
        <f>SUMIFS('E8.b. KKAuf_WAV'!$N$6:$N$405,'E8.b. KKAuf_WAV'!$B$6:$B$405,$C801,'E8.b. KKAuf_WAV'!$E$6:$E$405,H801)-SUMIFS('E8.b. KKAuf_WAV'!$N$6:$N$405,'E8.b. KKAuf_WAV'!$B$6:$B$405,$C801,'E8.b. KKAuf_WAV'!$C$6:$C$405,"Geschäfts- oder Firmenwert",'E8.b. KKAuf_WAV'!$D$6:$D$405,H801)</f>
        <v>0</v>
      </c>
      <c r="T801" s="974"/>
      <c r="U801" s="987">
        <f>SUMIFS('E8.a. KKAuf_SAV'!$W$6:$W$2005,'E8.a. KKAuf_SAV'!$B$6:$B$2005,$C801,'E8.a. KKAuf_SAV'!$D$6:$D$2005,H801)</f>
        <v>0</v>
      </c>
      <c r="V801" s="987">
        <f>SUMIFS('E8.b. KKAuf_WAV'!$M$6:$M$405,'E8.b. KKAuf_WAV'!$B$6:$B$405,$C801,'E8.b. KKAuf_WAV'!$E$6:$E$405,$H801,'E8.b. KKAuf_WAV'!$C$6:$C$405,"&lt;&gt;"&amp;"geleistete Anzahlungen auf immaterielle Vermögensgegenstände",'E8.b. KKAuf_WAV'!$C$6:$C$405,"&lt;&gt;"&amp;"geleistete Anzahlungen und Anlagen im Bau des Sachanlagevermögens",'E8.b. KKAuf_WAV'!$C$6:$C$405,"&lt;&gt;"&amp;"Geschäfts- oder Firmenwert")</f>
        <v>0</v>
      </c>
      <c r="W801" s="987">
        <f>SUMIFS('E8.b. KKAuf_WAV'!$M$6:$M$405,'E8.b. KKAuf_WAV'!$B$6:$B$405,$C801,'E8.b. KKAuf_WAV'!$E$6:$E$405,H801,'E8.b. KKAuf_WAV'!$C$6:$C$405,"geleistete Anzahlungen und Anlagen im Bau des Sachanlagevermögens")+ SUMIFS('E8.b. KKAuf_WAV'!$M$6:$M$405,'E8.b. KKAuf_WAV'!$B$6:$B$405,$C801,'E8.b. KKAuf_WAV'!$E$6:$E$405,H801,'E8.b. KKAuf_WAV'!$C$6:$C$405,"geleistete Anzahlungen auf immaterielle Vermögensgegenstände")</f>
        <v>0</v>
      </c>
      <c r="X801" s="987">
        <f>SUMIFS('E8.c. KKAuf_BKZ_NAB_IZ'!$K$6:$K$405,'E8.c. KKAuf_BKZ_NAB_IZ'!$B$6:$B$405,$C801,'E8.c. KKAuf_BKZ_NAB_IZ'!$C$6:$C$405,$H801)</f>
        <v>0</v>
      </c>
      <c r="Y801" s="987">
        <f>SUMIFS('E8.a. KKAuf_SAV'!$Y$6:$Y$2005,'E8.a. KKAuf_SAV'!$B$6:$B$2005,$C801,'E8.a. KKAuf_SAV'!$D$6:$D$2005,$H801)</f>
        <v>0</v>
      </c>
      <c r="Z801" s="987">
        <f>SUMIFS('E8.b. KKAuf_WAV'!$O$6:$O$405,'E8.b. KKAuf_WAV'!$B$6:$B$405,$C801,'E8.b. KKAuf_WAV'!$E$6:$E$405,$H801,'E8.b. KKAuf_WAV'!$C$6:$C$405,"&lt;&gt;"&amp;"geleistete Anzahlungen auf immaterielle Vermögensgegenstände",'E8.b. KKAuf_WAV'!$C$6:$C$405,"&lt;&gt;"&amp;"geleistete Anzahlungen und Anlagen im Bau des Sachanlagevermögens",'E8.b. KKAuf_WAV'!$C$6:$C$405,"&lt;&gt;"&amp;"Geschäfts- oder Firmenwert")</f>
        <v>0</v>
      </c>
      <c r="AA801" s="987">
        <f>SUMIFS('E8.b. KKAuf_WAV'!$O$6:$O$405,'E8.b. KKAuf_WAV'!$B$6:$B$405,$C801,'E8.b. KKAuf_WAV'!$E$6:$E$405,H801,'E8.b. KKAuf_WAV'!$C$6:$C$405,"geleistete Anzahlungen und Anlagen im Bau des Sachanlagevermögens")+ SUMIFS('E8.b. KKAuf_WAV'!$O$6:$O$405,'E8.b. KKAuf_WAV'!$B$6:$B$405,$C801,'E8.b. KKAuf_WAV'!$E$6:$E$405,H801,'E8.b. KKAuf_WAV'!$C$6:$C$405,"geleistete Anzahlungen auf immaterielle Vermögensgegenstände")</f>
        <v>0</v>
      </c>
      <c r="AB801" s="987">
        <f>SUMIFS('E8.c. KKAuf_BKZ_NAB_IZ'!$L$6:$L$405,'E8.c. KKAuf_BKZ_NAB_IZ'!$B$6:$B$405,$C801,'E8.c. KKAuf_BKZ_NAB_IZ'!$C$6:$C$405,$H801)</f>
        <v>0</v>
      </c>
      <c r="AC801" s="974"/>
      <c r="AD801" s="987">
        <f t="shared" si="255"/>
        <v>0</v>
      </c>
      <c r="AE801" s="988">
        <f>$AE$17</f>
        <v>0</v>
      </c>
      <c r="AF801" s="988">
        <f>$AF$17</f>
        <v>0</v>
      </c>
      <c r="AG801" s="988">
        <f>$AG$17</f>
        <v>0</v>
      </c>
      <c r="AH801" s="989">
        <f t="shared" si="257"/>
        <v>0</v>
      </c>
      <c r="AJ801" s="987">
        <f t="shared" si="252"/>
        <v>0</v>
      </c>
      <c r="AK801" s="988">
        <f>$AK$17</f>
        <v>0</v>
      </c>
      <c r="AL801" s="988">
        <f>$AL$17</f>
        <v>0</v>
      </c>
      <c r="AM801" s="988">
        <f>$AM$17</f>
        <v>0</v>
      </c>
      <c r="AN801" s="989">
        <f t="shared" si="253"/>
        <v>0</v>
      </c>
    </row>
    <row r="802" spans="2:40" ht="14.25" customHeight="1" x14ac:dyDescent="0.2">
      <c r="B802" s="1446"/>
      <c r="C802" s="1001">
        <f>B802</f>
        <v>0</v>
      </c>
      <c r="D802" s="1449"/>
      <c r="E802" s="1407"/>
      <c r="F802" s="1410"/>
      <c r="G802" s="990"/>
      <c r="H802" s="991">
        <v>2022</v>
      </c>
      <c r="I802" s="972"/>
      <c r="J802" s="813">
        <f t="shared" si="254"/>
        <v>0</v>
      </c>
      <c r="K802" s="804"/>
      <c r="L802" s="813">
        <f t="shared" si="245"/>
        <v>0</v>
      </c>
      <c r="M802" s="804"/>
      <c r="N802" s="813">
        <f t="shared" si="251"/>
        <v>0</v>
      </c>
      <c r="O802" s="804"/>
      <c r="P802" s="813">
        <f t="shared" ref="P802:P808" si="260">IFERROR((AJ802*AK802+AD802*AE802)*0.4*0.035*$F$802,0)</f>
        <v>0</v>
      </c>
      <c r="Q802" s="760"/>
      <c r="R802" s="992">
        <f>SUMIFS('E8.a. KKAuf_SAV'!$X$6:$X$2005,'E8.a. KKAuf_SAV'!$B$6:$B$2005,$C802,'E8.a. KKAuf_SAV'!$D$6:$D$2005,$H802)</f>
        <v>0</v>
      </c>
      <c r="S802" s="992">
        <f>SUMIFS('E8.b. KKAuf_WAV'!$N$6:$N$405,'E8.b. KKAuf_WAV'!$B$6:$B$405,$C802,'E8.b. KKAuf_WAV'!$E$6:$E$405,H802)-SUMIFS('E8.b. KKAuf_WAV'!$N$6:$N$405,'E8.b. KKAuf_WAV'!$B$6:$B$405,$C802,'E8.b. KKAuf_WAV'!$C$6:$C$405,"Geschäfts- oder Firmenwert",'E8.b. KKAuf_WAV'!$D$6:$D$405,H802)</f>
        <v>0</v>
      </c>
      <c r="T802" s="974"/>
      <c r="U802" s="992">
        <f>SUMIFS('E8.a. KKAuf_SAV'!$W$6:$W$2005,'E8.a. KKAuf_SAV'!$B$6:$B$2005,$C802,'E8.a. KKAuf_SAV'!$D$6:$D$2005,H802)</f>
        <v>0</v>
      </c>
      <c r="V802" s="992">
        <f>SUMIFS('E8.b. KKAuf_WAV'!$M$6:$M$405,'E8.b. KKAuf_WAV'!$B$6:$B$405,$C802,'E8.b. KKAuf_WAV'!$E$6:$E$405,$H802,'E8.b. KKAuf_WAV'!$C$6:$C$405,"&lt;&gt;"&amp;"geleistete Anzahlungen auf immaterielle Vermögensgegenstände",'E8.b. KKAuf_WAV'!$C$6:$C$405,"&lt;&gt;"&amp;"geleistete Anzahlungen und Anlagen im Bau des Sachanlagevermögens",'E8.b. KKAuf_WAV'!$C$6:$C$405,"&lt;&gt;"&amp;"Geschäfts- oder Firmenwert")</f>
        <v>0</v>
      </c>
      <c r="W802" s="992">
        <f>SUMIFS('E8.b. KKAuf_WAV'!$M$6:$M$405,'E8.b. KKAuf_WAV'!$B$6:$B$405,$C802,'E8.b. KKAuf_WAV'!$E$6:$E$405,Listen!$AA$3,'E8.b. KKAuf_WAV'!$C$6:$C$405,"geleistete Anzahlungen und Anlagen im Bau des Sachanlagevermögens")+ SUMIFS('E8.b. KKAuf_WAV'!$M$6:$M$405,'E8.b. KKAuf_WAV'!$B$6:$B$405,$C802,'E8.b. KKAuf_WAV'!$E$6:$E$405,Listen!$AA$3,'E8.b. KKAuf_WAV'!$C$6:$C$405,"geleistete Anzahlungen auf immaterielle Vermögensgegenstände")</f>
        <v>0</v>
      </c>
      <c r="X802" s="992">
        <f>SUMIFS('E8.c. KKAuf_BKZ_NAB_IZ'!$K$6:$K$405,'E8.c. KKAuf_BKZ_NAB_IZ'!$B$6:$B$405,$C802,'E8.c. KKAuf_BKZ_NAB_IZ'!$C$6:$C$405,$H802)</f>
        <v>0</v>
      </c>
      <c r="Y802" s="992">
        <f>SUMIFS('E8.a. KKAuf_SAV'!$Y$6:$Y$2005,'E8.a. KKAuf_SAV'!$B$6:$B$2005,$C802,'E8.a. KKAuf_SAV'!$D$6:$D$2005,$H802)</f>
        <v>0</v>
      </c>
      <c r="Z802" s="992">
        <f>SUMIFS('E8.b. KKAuf_WAV'!$O$6:$O$405,'E8.b. KKAuf_WAV'!$B$6:$B$405,$C802,'E8.b. KKAuf_WAV'!$E$6:$E$405,$H802,'E8.b. KKAuf_WAV'!$C$6:$C$405,"&lt;&gt;"&amp;"geleistete Anzahlungen auf immaterielle Vermögensgegenstände",'E8.b. KKAuf_WAV'!$C$6:$C$405,"&lt;&gt;"&amp;"geleistete Anzahlungen und Anlagen im Bau des Sachanlagevermögens",'E8.b. KKAuf_WAV'!$C$6:$C$405,"&lt;&gt;"&amp;"Geschäfts- oder Firmenwert")</f>
        <v>0</v>
      </c>
      <c r="AA802" s="992">
        <f>SUMIFS('E8.b. KKAuf_WAV'!$O$6:$O$405,'E8.b. KKAuf_WAV'!$B$6:$B$405,$C802,'E8.b. KKAuf_WAV'!$E$6:$E$405,Listen!$AA$3,'E8.b. KKAuf_WAV'!$C$6:$C$405,"geleistete Anzahlungen und Anlagen im Bau des Sachanlagevermögens")+ SUMIFS('E8.b. KKAuf_WAV'!$O$6:$O$405,'E8.b. KKAuf_WAV'!$B$6:$B$405,$C802,'E8.b. KKAuf_WAV'!$E$6:$E$405,Listen!$AA$3,'E8.b. KKAuf_WAV'!$C$6:$C$405,"geleistete Anzahlungen auf immaterielle Vermögensgegenstände")</f>
        <v>0</v>
      </c>
      <c r="AB802" s="992">
        <f>SUMIFS('E8.c. KKAuf_BKZ_NAB_IZ'!$L$6:$L$405,'E8.c. KKAuf_BKZ_NAB_IZ'!$B$6:$B$405,$C802,'E8.c. KKAuf_BKZ_NAB_IZ'!$C$6:$C$405,$H802)</f>
        <v>0</v>
      </c>
      <c r="AC802" s="974"/>
      <c r="AD802" s="992">
        <f t="shared" si="255"/>
        <v>0</v>
      </c>
      <c r="AE802" s="993">
        <f>$AE$11</f>
        <v>5.0700000000000002E-2</v>
      </c>
      <c r="AF802" s="993">
        <f>$AF$11</f>
        <v>1.7100000000000001E-2</v>
      </c>
      <c r="AG802" s="993">
        <f>$AG$11</f>
        <v>3.0499999999999999E-2</v>
      </c>
      <c r="AH802" s="994">
        <f t="shared" si="257"/>
        <v>0</v>
      </c>
      <c r="AJ802" s="992">
        <f t="shared" si="252"/>
        <v>0</v>
      </c>
      <c r="AK802" s="993">
        <f>$AK$11</f>
        <v>5.0700000000000002E-2</v>
      </c>
      <c r="AL802" s="993">
        <f>$AL$11</f>
        <v>1.7100000000000001E-2</v>
      </c>
      <c r="AM802" s="993">
        <f>$AM$11</f>
        <v>3.0499999999999999E-2</v>
      </c>
      <c r="AN802" s="994">
        <f t="shared" si="253"/>
        <v>0</v>
      </c>
    </row>
    <row r="803" spans="2:40" x14ac:dyDescent="0.2">
      <c r="B803" s="1447"/>
      <c r="C803" s="1002">
        <f>C802</f>
        <v>0</v>
      </c>
      <c r="D803" s="1450"/>
      <c r="E803" s="1408"/>
      <c r="F803" s="1408"/>
      <c r="G803" s="990"/>
      <c r="H803" s="983">
        <v>2023</v>
      </c>
      <c r="I803" s="972"/>
      <c r="J803" s="805">
        <f t="shared" si="254"/>
        <v>0</v>
      </c>
      <c r="K803" s="804"/>
      <c r="L803" s="803">
        <f t="shared" si="245"/>
        <v>0</v>
      </c>
      <c r="M803" s="804"/>
      <c r="N803" s="803">
        <f t="shared" si="251"/>
        <v>0</v>
      </c>
      <c r="O803" s="804"/>
      <c r="P803" s="803">
        <f t="shared" si="260"/>
        <v>0</v>
      </c>
      <c r="Q803" s="760"/>
      <c r="R803" s="980">
        <f>SUMIFS('E8.a. KKAuf_SAV'!$X$6:$X$2005,'E8.a. KKAuf_SAV'!$B$6:$B$2005,$C803,'E8.a. KKAuf_SAV'!$D$6:$D$2005,$H803)</f>
        <v>0</v>
      </c>
      <c r="S803" s="980">
        <f>SUMIFS('E8.b. KKAuf_WAV'!$N$6:$N$405,'E8.b. KKAuf_WAV'!$B$6:$B$405,$C803,'E8.b. KKAuf_WAV'!$E$6:$E$405,H803)-SUMIFS('E8.b. KKAuf_WAV'!$N$6:$N$405,'E8.b. KKAuf_WAV'!$B$6:$B$405,$C803,'E8.b. KKAuf_WAV'!$C$6:$C$405,"Geschäfts- oder Firmenwert",'E8.b. KKAuf_WAV'!$D$6:$D$405,H803)</f>
        <v>0</v>
      </c>
      <c r="T803" s="974"/>
      <c r="U803" s="980">
        <f>SUMIFS('E8.a. KKAuf_SAV'!$W$6:$W$2005,'E8.a. KKAuf_SAV'!$B$6:$B$2005,$C803,'E8.a. KKAuf_SAV'!$D$6:$D$2005,H803)</f>
        <v>0</v>
      </c>
      <c r="V803" s="980">
        <f>SUMIFS('E8.b. KKAuf_WAV'!$M$6:$M$405,'E8.b. KKAuf_WAV'!$B$6:$B$405,$C803,'E8.b. KKAuf_WAV'!$E$6:$E$405,$H803,'E8.b. KKAuf_WAV'!$C$6:$C$405,"&lt;&gt;"&amp;"geleistete Anzahlungen auf immaterielle Vermögensgegenstände",'E8.b. KKAuf_WAV'!$C$6:$C$405,"&lt;&gt;"&amp;"geleistete Anzahlungen und Anlagen im Bau des Sachanlagevermögens",'E8.b. KKAuf_WAV'!$C$6:$C$405,"&lt;&gt;"&amp;"Geschäfts- oder Firmenwert")</f>
        <v>0</v>
      </c>
      <c r="W803" s="980"/>
      <c r="X803" s="980">
        <f>SUMIFS('E8.c. KKAuf_BKZ_NAB_IZ'!$K$6:$K$405,'E8.c. KKAuf_BKZ_NAB_IZ'!$B$6:$B$405,$C803,'E8.c. KKAuf_BKZ_NAB_IZ'!$C$6:$C$405,$H803)</f>
        <v>0</v>
      </c>
      <c r="Y803" s="980">
        <f>SUMIFS('E8.a. KKAuf_SAV'!$Y$6:$Y$2005,'E8.a. KKAuf_SAV'!$B$6:$B$2005,$C803,'E8.a. KKAuf_SAV'!$D$6:$D$2005,$H803)</f>
        <v>0</v>
      </c>
      <c r="Z803" s="980">
        <f>SUMIFS('E8.b. KKAuf_WAV'!$O$6:$O$405,'E8.b. KKAuf_WAV'!$B$6:$B$405,$C803,'E8.b. KKAuf_WAV'!$E$6:$E$405,$H803,'E8.b. KKAuf_WAV'!$C$6:$C$405,"&lt;&gt;"&amp;"geleistete Anzahlungen auf immaterielle Vermögensgegenstände",'E8.b. KKAuf_WAV'!$C$6:$C$405,"&lt;&gt;"&amp;"geleistete Anzahlungen und Anlagen im Bau des Sachanlagevermögens",'E8.b. KKAuf_WAV'!$C$6:$C$405,"&lt;&gt;"&amp;"Geschäfts- oder Firmenwert")</f>
        <v>0</v>
      </c>
      <c r="AA803" s="980"/>
      <c r="AB803" s="980">
        <f>SUMIFS('E8.c. KKAuf_BKZ_NAB_IZ'!$L$6:$L$405,'E8.c. KKAuf_BKZ_NAB_IZ'!$B$6:$B$405,$C803,'E8.c. KKAuf_BKZ_NAB_IZ'!$C$6:$C$405,$H803)</f>
        <v>0</v>
      </c>
      <c r="AC803" s="974"/>
      <c r="AD803" s="980">
        <f t="shared" si="255"/>
        <v>0</v>
      </c>
      <c r="AE803" s="984">
        <f>$AE$12</f>
        <v>5.0700000000000002E-2</v>
      </c>
      <c r="AF803" s="984">
        <f>$AF$12</f>
        <v>1.7100000000000001E-2</v>
      </c>
      <c r="AG803" s="984">
        <f>$AG$12</f>
        <v>3.0499999999999999E-2</v>
      </c>
      <c r="AH803" s="982">
        <f t="shared" si="257"/>
        <v>0</v>
      </c>
      <c r="AJ803" s="980"/>
      <c r="AK803" s="984">
        <f>$AK$12</f>
        <v>5.0700000000000002E-2</v>
      </c>
      <c r="AL803" s="984">
        <f>$AL$12</f>
        <v>1.7100000000000001E-2</v>
      </c>
      <c r="AM803" s="984">
        <f>$AM$12</f>
        <v>3.0499999999999999E-2</v>
      </c>
      <c r="AN803" s="982">
        <f t="shared" si="253"/>
        <v>0</v>
      </c>
    </row>
    <row r="804" spans="2:40" x14ac:dyDescent="0.2">
      <c r="B804" s="1447"/>
      <c r="C804" s="1002">
        <f>C802</f>
        <v>0</v>
      </c>
      <c r="D804" s="1450"/>
      <c r="E804" s="1408"/>
      <c r="F804" s="1408"/>
      <c r="G804" s="990"/>
      <c r="H804" s="983">
        <v>2024</v>
      </c>
      <c r="I804" s="972"/>
      <c r="J804" s="803">
        <f t="shared" si="254"/>
        <v>0</v>
      </c>
      <c r="K804" s="804"/>
      <c r="L804" s="803">
        <f t="shared" si="245"/>
        <v>0</v>
      </c>
      <c r="M804" s="804"/>
      <c r="N804" s="803">
        <f t="shared" si="251"/>
        <v>0</v>
      </c>
      <c r="O804" s="804"/>
      <c r="P804" s="803">
        <f t="shared" si="260"/>
        <v>0</v>
      </c>
      <c r="Q804" s="760"/>
      <c r="R804" s="980">
        <f>SUMIFS('E8.a. KKAuf_SAV'!$X$6:$X$2005,'E8.a. KKAuf_SAV'!$B$6:$B$2005,$C804,'E8.a. KKAuf_SAV'!$D$6:$D$2005,$H804)</f>
        <v>0</v>
      </c>
      <c r="S804" s="980">
        <f>SUMIFS('E8.b. KKAuf_WAV'!$N$6:$N$405,'E8.b. KKAuf_WAV'!$B$6:$B$405,$C804,'E8.b. KKAuf_WAV'!$E$6:$E$405,H804)-SUMIFS('E8.b. KKAuf_WAV'!$N$6:$N$405,'E8.b. KKAuf_WAV'!$B$6:$B$405,$C804,'E8.b. KKAuf_WAV'!$C$6:$C$405,"Geschäfts- oder Firmenwert",'E8.b. KKAuf_WAV'!$D$6:$D$405,H804)</f>
        <v>0</v>
      </c>
      <c r="T804" s="974"/>
      <c r="U804" s="980">
        <f>SUMIFS('E8.a. KKAuf_SAV'!$W$6:$W$2005,'E8.a. KKAuf_SAV'!$B$6:$B$2005,$C804,'E8.a. KKAuf_SAV'!$D$6:$D$2005,H804)</f>
        <v>0</v>
      </c>
      <c r="V804" s="980">
        <f>SUMIFS('E8.b. KKAuf_WAV'!$M$6:$M$405,'E8.b. KKAuf_WAV'!$B$6:$B$405,$C804,'E8.b. KKAuf_WAV'!$E$6:$E$405,$H804,'E8.b. KKAuf_WAV'!$C$6:$C$405,"&lt;&gt;"&amp;"geleistete Anzahlungen auf immaterielle Vermögensgegenstände",'E8.b. KKAuf_WAV'!$C$6:$C$405,"&lt;&gt;"&amp;"geleistete Anzahlungen und Anlagen im Bau des Sachanlagevermögens",'E8.b. KKAuf_WAV'!$C$6:$C$405,"&lt;&gt;"&amp;"Geschäfts- oder Firmenwert")</f>
        <v>0</v>
      </c>
      <c r="W804" s="980">
        <f>SUMIFS('E8.b. KKAuf_WAV'!$M$6:$M$405,'E8.b. KKAuf_WAV'!$B$6:$B$405,$C804,'E8.b. KKAuf_WAV'!$E$6:$E$405,H804,'E8.b. KKAuf_WAV'!$C$6:$C$405,"geleistete Anzahlungen und Anlagen im Bau des Sachanlagevermögens")+ SUMIFS('E8.b. KKAuf_WAV'!$M$6:$M$405,'E8.b. KKAuf_WAV'!$B$6:$B$405,$C804,'E8.b. KKAuf_WAV'!$E$6:$E$405,H804,'E8.b. KKAuf_WAV'!$C$6:$C$405,"geleistete Anzahlungen auf immaterielle Vermögensgegenstände")</f>
        <v>0</v>
      </c>
      <c r="X804" s="980">
        <f>SUMIFS('E8.c. KKAuf_BKZ_NAB_IZ'!$K$6:$K$405,'E8.c. KKAuf_BKZ_NAB_IZ'!$B$6:$B$405,$C804,'E8.c. KKAuf_BKZ_NAB_IZ'!$C$6:$C$405,$H804)</f>
        <v>0</v>
      </c>
      <c r="Y804" s="980">
        <f>SUMIFS('E8.a. KKAuf_SAV'!$Y$6:$Y$2005,'E8.a. KKAuf_SAV'!$B$6:$B$2005,$C804,'E8.a. KKAuf_SAV'!$D$6:$D$2005,$H804)</f>
        <v>0</v>
      </c>
      <c r="Z804" s="980">
        <f>SUMIFS('E8.b. KKAuf_WAV'!$O$6:$O$405,'E8.b. KKAuf_WAV'!$B$6:$B$405,$C804,'E8.b. KKAuf_WAV'!$E$6:$E$405,$H804,'E8.b. KKAuf_WAV'!$C$6:$C$405,"&lt;&gt;"&amp;"geleistete Anzahlungen auf immaterielle Vermögensgegenstände",'E8.b. KKAuf_WAV'!$C$6:$C$405,"&lt;&gt;"&amp;"geleistete Anzahlungen und Anlagen im Bau des Sachanlagevermögens",'E8.b. KKAuf_WAV'!$C$6:$C$405,"&lt;&gt;"&amp;"Geschäfts- oder Firmenwert")</f>
        <v>0</v>
      </c>
      <c r="AA804" s="980">
        <f>SUMIFS('E8.b. KKAuf_WAV'!$O$6:$O$405,'E8.b. KKAuf_WAV'!$B$6:$B$405,$C804,'E8.b. KKAuf_WAV'!$E$6:$E$405,H804,'E8.b. KKAuf_WAV'!$C$6:$C$405,"geleistete Anzahlungen und Anlagen im Bau des Sachanlagevermögens")+ SUMIFS('E8.b. KKAuf_WAV'!$O$6:$O$405,'E8.b. KKAuf_WAV'!$B$6:$B$405,$C804,'E8.b. KKAuf_WAV'!$E$6:$E$405,H804,'E8.b. KKAuf_WAV'!$C$6:$C$405,"geleistete Anzahlungen auf immaterielle Vermögensgegenstände")</f>
        <v>0</v>
      </c>
      <c r="AB804" s="980">
        <f>SUMIFS('E8.c. KKAuf_BKZ_NAB_IZ'!$L$6:$L$405,'E8.c. KKAuf_BKZ_NAB_IZ'!$B$6:$B$405,$C804,'E8.c. KKAuf_BKZ_NAB_IZ'!$C$6:$C$405,$H804)</f>
        <v>0</v>
      </c>
      <c r="AC804" s="974"/>
      <c r="AD804" s="980">
        <f t="shared" si="255"/>
        <v>0</v>
      </c>
      <c r="AE804" s="984">
        <f>$AE$13</f>
        <v>6.93E-2</v>
      </c>
      <c r="AF804" s="984">
        <f>$AF$13</f>
        <v>3.8699999999999998E-2</v>
      </c>
      <c r="AG804" s="984">
        <f>$AG$13</f>
        <v>5.0900000000000001E-2</v>
      </c>
      <c r="AH804" s="982">
        <f t="shared" si="257"/>
        <v>0</v>
      </c>
      <c r="AJ804" s="980">
        <f t="shared" si="252"/>
        <v>0</v>
      </c>
      <c r="AK804" s="984">
        <f>$AK$13</f>
        <v>7.0099999999999996E-2</v>
      </c>
      <c r="AL804" s="984">
        <f>$AL$13</f>
        <v>3.6600000000000001E-2</v>
      </c>
      <c r="AM804" s="984">
        <f>$AM$13</f>
        <v>0.05</v>
      </c>
      <c r="AN804" s="982">
        <f t="shared" si="253"/>
        <v>0</v>
      </c>
    </row>
    <row r="805" spans="2:40" ht="15" thickBot="1" x14ac:dyDescent="0.25">
      <c r="B805" s="1447"/>
      <c r="C805" s="1002">
        <f>C802</f>
        <v>0</v>
      </c>
      <c r="D805" s="1450"/>
      <c r="E805" s="1408"/>
      <c r="F805" s="1408"/>
      <c r="G805" s="990"/>
      <c r="H805" s="983">
        <v>2025</v>
      </c>
      <c r="I805" s="972"/>
      <c r="J805" s="803">
        <f t="shared" si="254"/>
        <v>0</v>
      </c>
      <c r="K805" s="804"/>
      <c r="L805" s="803"/>
      <c r="M805" s="804"/>
      <c r="N805" s="803">
        <f t="shared" si="251"/>
        <v>0</v>
      </c>
      <c r="O805" s="804"/>
      <c r="P805" s="803">
        <f t="shared" si="260"/>
        <v>0</v>
      </c>
      <c r="Q805" s="760"/>
      <c r="R805" s="980">
        <f>SUMIFS('E8.a. KKAuf_SAV'!$X$6:$X$2005,'E8.a. KKAuf_SAV'!$B$6:$B$2005,$C805,'E8.a. KKAuf_SAV'!$D$6:$D$2005,$H805)</f>
        <v>0</v>
      </c>
      <c r="S805" s="980">
        <f>SUMIFS('E8.b. KKAuf_WAV'!$N$6:$N$405,'E8.b. KKAuf_WAV'!$B$6:$B$405,$C805,'E8.b. KKAuf_WAV'!$E$6:$E$405,H805)-SUMIFS('E8.b. KKAuf_WAV'!$N$6:$N$405,'E8.b. KKAuf_WAV'!$B$6:$B$405,$C805,'E8.b. KKAuf_WAV'!$C$6:$C$405,"Geschäfts- oder Firmenwert",'E8.b. KKAuf_WAV'!$D$6:$D$405,H805)</f>
        <v>0</v>
      </c>
      <c r="T805" s="974"/>
      <c r="U805" s="980">
        <f>SUMIFS('E8.a. KKAuf_SAV'!$W$6:$W$2005,'E8.a. KKAuf_SAV'!$B$6:$B$2005,$C805,'E8.a. KKAuf_SAV'!$D$6:$D$2005,H805)</f>
        <v>0</v>
      </c>
      <c r="V805" s="980">
        <f>SUMIFS('E8.b. KKAuf_WAV'!$M$6:$M$405,'E8.b. KKAuf_WAV'!$B$6:$B$405,$C805,'E8.b. KKAuf_WAV'!$E$6:$E$405,$H805,'E8.b. KKAuf_WAV'!$C$6:$C$405,"&lt;&gt;"&amp;"geleistete Anzahlungen auf immaterielle Vermögensgegenstände",'E8.b. KKAuf_WAV'!$C$6:$C$405,"&lt;&gt;"&amp;"geleistete Anzahlungen und Anlagen im Bau des Sachanlagevermögens",'E8.b. KKAuf_WAV'!$C$6:$C$405,"&lt;&gt;"&amp;"Geschäfts- oder Firmenwert")</f>
        <v>0</v>
      </c>
      <c r="W805" s="980">
        <f>SUMIFS('E8.b. KKAuf_WAV'!$M$6:$M$405,'E8.b. KKAuf_WAV'!$B$6:$B$405,$C805,'E8.b. KKAuf_WAV'!$E$6:$E$405,H805,'E8.b. KKAuf_WAV'!$C$6:$C$405,"geleistete Anzahlungen und Anlagen im Bau des Sachanlagevermögens")+ SUMIFS('E8.b. KKAuf_WAV'!$M$6:$M$405,'E8.b. KKAuf_WAV'!$B$6:$B$405,$C805,'E8.b. KKAuf_WAV'!$E$6:$E$405,H805,'E8.b. KKAuf_WAV'!$C$6:$C$405,"geleistete Anzahlungen auf immaterielle Vermögensgegenstände")</f>
        <v>0</v>
      </c>
      <c r="X805" s="980">
        <f>SUMIFS('E8.c. KKAuf_BKZ_NAB_IZ'!$K$6:$K$405,'E8.c. KKAuf_BKZ_NAB_IZ'!$B$6:$B$405,$C805,'E8.c. KKAuf_BKZ_NAB_IZ'!$C$6:$C$405,$H805)</f>
        <v>0</v>
      </c>
      <c r="Y805" s="980">
        <f>SUMIFS('E8.a. KKAuf_SAV'!$Y$6:$Y$2005,'E8.a. KKAuf_SAV'!$B$6:$B$2005,$C805,'E8.a. KKAuf_SAV'!$D$6:$D$2005,$H805)</f>
        <v>0</v>
      </c>
      <c r="Z805" s="980">
        <f>SUMIFS('E8.b. KKAuf_WAV'!$O$6:$O$405,'E8.b. KKAuf_WAV'!$B$6:$B$405,$C805,'E8.b. KKAuf_WAV'!$E$6:$E$405,$H805,'E8.b. KKAuf_WAV'!$C$6:$C$405,"&lt;&gt;"&amp;"geleistete Anzahlungen auf immaterielle Vermögensgegenstände",'E8.b. KKAuf_WAV'!$C$6:$C$405,"&lt;&gt;"&amp;"geleistete Anzahlungen und Anlagen im Bau des Sachanlagevermögens",'E8.b. KKAuf_WAV'!$C$6:$C$405,"&lt;&gt;"&amp;"Geschäfts- oder Firmenwert")</f>
        <v>0</v>
      </c>
      <c r="AA805" s="980">
        <f>SUMIFS('E8.b. KKAuf_WAV'!$O$6:$O$405,'E8.b. KKAuf_WAV'!$B$6:$B$405,$C805,'E8.b. KKAuf_WAV'!$E$6:$E$405,H805,'E8.b. KKAuf_WAV'!$C$6:$C$405,"geleistete Anzahlungen und Anlagen im Bau des Sachanlagevermögens")+ SUMIFS('E8.b. KKAuf_WAV'!$O$6:$O$405,'E8.b. KKAuf_WAV'!$B$6:$B$405,$C805,'E8.b. KKAuf_WAV'!$E$6:$E$405,H805,'E8.b. KKAuf_WAV'!$C$6:$C$405,"geleistete Anzahlungen auf immaterielle Vermögensgegenstände")</f>
        <v>0</v>
      </c>
      <c r="AB805" s="980">
        <f>SUMIFS('E8.c. KKAuf_BKZ_NAB_IZ'!$L$6:$L$405,'E8.c. KKAuf_BKZ_NAB_IZ'!$B$6:$B$405,$C805,'E8.c. KKAuf_BKZ_NAB_IZ'!$C$6:$C$405,$H805)</f>
        <v>0</v>
      </c>
      <c r="AC805" s="974"/>
      <c r="AD805" s="980">
        <f t="shared" si="255"/>
        <v>0</v>
      </c>
      <c r="AE805" s="984">
        <f>$AE$14</f>
        <v>7.0099999999999996E-2</v>
      </c>
      <c r="AF805" s="984">
        <f>$AF$14</f>
        <v>3.6600000000000001E-2</v>
      </c>
      <c r="AG805" s="984">
        <f>$AG$14</f>
        <v>0.05</v>
      </c>
      <c r="AH805" s="982">
        <f t="shared" si="257"/>
        <v>0</v>
      </c>
      <c r="AJ805" s="980">
        <f t="shared" si="252"/>
        <v>0</v>
      </c>
      <c r="AK805" s="984">
        <f>$AK$14</f>
        <v>7.0099999999999996E-2</v>
      </c>
      <c r="AL805" s="984">
        <f>$AL$14</f>
        <v>3.6600000000000001E-2</v>
      </c>
      <c r="AM805" s="984">
        <f>$AM$14</f>
        <v>0.05</v>
      </c>
      <c r="AN805" s="982">
        <f t="shared" si="253"/>
        <v>0</v>
      </c>
    </row>
    <row r="806" spans="2:40" ht="15" hidden="1" thickBot="1" x14ac:dyDescent="0.25">
      <c r="B806" s="1447"/>
      <c r="C806" s="1002">
        <f>C802</f>
        <v>0</v>
      </c>
      <c r="D806" s="1450"/>
      <c r="E806" s="1408"/>
      <c r="F806" s="1408"/>
      <c r="G806" s="990"/>
      <c r="H806" s="983">
        <v>2026</v>
      </c>
      <c r="I806" s="972"/>
      <c r="J806" s="803">
        <f t="shared" si="254"/>
        <v>0</v>
      </c>
      <c r="K806" s="804"/>
      <c r="L806" s="803"/>
      <c r="M806" s="804"/>
      <c r="N806" s="803">
        <f t="shared" si="251"/>
        <v>0</v>
      </c>
      <c r="O806" s="804"/>
      <c r="P806" s="803">
        <f t="shared" si="260"/>
        <v>0</v>
      </c>
      <c r="Q806" s="760"/>
      <c r="R806" s="980">
        <f>SUMIFS('E8.a. KKAuf_SAV'!$X$6:$X$2005,'E8.a. KKAuf_SAV'!$B$6:$B$2005,$C806,'E8.a. KKAuf_SAV'!$D$6:$D$2005,$H806)</f>
        <v>0</v>
      </c>
      <c r="S806" s="980">
        <f>SUMIFS('E8.b. KKAuf_WAV'!$N$6:$N$405,'E8.b. KKAuf_WAV'!$B$6:$B$405,$C806,'E8.b. KKAuf_WAV'!$E$6:$E$405,H806)-SUMIFS('E8.b. KKAuf_WAV'!$N$6:$N$405,'E8.b. KKAuf_WAV'!$B$6:$B$405,$C806,'E8.b. KKAuf_WAV'!$C$6:$C$405,"Geschäfts- oder Firmenwert",'E8.b. KKAuf_WAV'!$D$6:$D$405,H806)</f>
        <v>0</v>
      </c>
      <c r="T806" s="974"/>
      <c r="U806" s="980">
        <f>SUMIFS('E8.a. KKAuf_SAV'!$W$6:$W$2005,'E8.a. KKAuf_SAV'!$B$6:$B$2005,$C806,'E8.a. KKAuf_SAV'!$D$6:$D$2005,H806)</f>
        <v>0</v>
      </c>
      <c r="V806" s="980">
        <f>SUMIFS('E8.b. KKAuf_WAV'!$M$6:$M$405,'E8.b. KKAuf_WAV'!$B$6:$B$405,$C806,'E8.b. KKAuf_WAV'!$E$6:$E$405,$H806,'E8.b. KKAuf_WAV'!$C$6:$C$405,"&lt;&gt;"&amp;"geleistete Anzahlungen auf immaterielle Vermögensgegenstände",'E8.b. KKAuf_WAV'!$C$6:$C$405,"&lt;&gt;"&amp;"geleistete Anzahlungen und Anlagen im Bau des Sachanlagevermögens",'E8.b. KKAuf_WAV'!$C$6:$C$405,"&lt;&gt;"&amp;"Geschäfts- oder Firmenwert")</f>
        <v>0</v>
      </c>
      <c r="W806" s="980">
        <f>SUMIFS('E8.b. KKAuf_WAV'!$M$6:$M$405,'E8.b. KKAuf_WAV'!$B$6:$B$405,$C806,'E8.b. KKAuf_WAV'!$E$6:$E$405,H806,'E8.b. KKAuf_WAV'!$C$6:$C$405,"geleistete Anzahlungen und Anlagen im Bau des Sachanlagevermögens")+ SUMIFS('E8.b. KKAuf_WAV'!$M$6:$M$405,'E8.b. KKAuf_WAV'!$B$6:$B$405,$C806,'E8.b. KKAuf_WAV'!$E$6:$E$405,H806,'E8.b. KKAuf_WAV'!$C$6:$C$405,"geleistete Anzahlungen auf immaterielle Vermögensgegenstände")</f>
        <v>0</v>
      </c>
      <c r="X806" s="980">
        <f>SUMIFS('E8.c. KKAuf_BKZ_NAB_IZ'!$K$6:$K$405,'E8.c. KKAuf_BKZ_NAB_IZ'!$B$6:$B$405,$C806,'E8.c. KKAuf_BKZ_NAB_IZ'!$C$6:$C$405,$H806)</f>
        <v>0</v>
      </c>
      <c r="Y806" s="980">
        <f>SUMIFS('E8.a. KKAuf_SAV'!$Y$6:$Y$2005,'E8.a. KKAuf_SAV'!$B$6:$B$2005,$C806,'E8.a. KKAuf_SAV'!$D$6:$D$2005,$H806)</f>
        <v>0</v>
      </c>
      <c r="Z806" s="980">
        <f>SUMIFS('E8.b. KKAuf_WAV'!$O$6:$O$405,'E8.b. KKAuf_WAV'!$B$6:$B$405,$C806,'E8.b. KKAuf_WAV'!$E$6:$E$405,$H806,'E8.b. KKAuf_WAV'!$C$6:$C$405,"&lt;&gt;"&amp;"geleistete Anzahlungen auf immaterielle Vermögensgegenstände",'E8.b. KKAuf_WAV'!$C$6:$C$405,"&lt;&gt;"&amp;"geleistete Anzahlungen und Anlagen im Bau des Sachanlagevermögens",'E8.b. KKAuf_WAV'!$C$6:$C$405,"&lt;&gt;"&amp;"Geschäfts- oder Firmenwert")</f>
        <v>0</v>
      </c>
      <c r="AA806" s="980">
        <f>SUMIFS('E8.b. KKAuf_WAV'!$O$6:$O$405,'E8.b. KKAuf_WAV'!$B$6:$B$405,$C806,'E8.b. KKAuf_WAV'!$E$6:$E$405,H806,'E8.b. KKAuf_WAV'!$C$6:$C$405,"geleistete Anzahlungen und Anlagen im Bau des Sachanlagevermögens")+ SUMIFS('E8.b. KKAuf_WAV'!$O$6:$O$405,'E8.b. KKAuf_WAV'!$B$6:$B$405,$C806,'E8.b. KKAuf_WAV'!$E$6:$E$405,H806,'E8.b. KKAuf_WAV'!$C$6:$C$405,"geleistete Anzahlungen auf immaterielle Vermögensgegenstände")</f>
        <v>0</v>
      </c>
      <c r="AB806" s="980">
        <f>SUMIFS('E8.c. KKAuf_BKZ_NAB_IZ'!$L$6:$L$405,'E8.c. KKAuf_BKZ_NAB_IZ'!$B$6:$B$405,$C806,'E8.c. KKAuf_BKZ_NAB_IZ'!$C$6:$C$405,$H806)</f>
        <v>0</v>
      </c>
      <c r="AC806" s="974"/>
      <c r="AD806" s="980">
        <f t="shared" si="255"/>
        <v>0</v>
      </c>
      <c r="AE806" s="984">
        <f>$AE$15</f>
        <v>0</v>
      </c>
      <c r="AF806" s="984">
        <f>$AF$15</f>
        <v>0</v>
      </c>
      <c r="AG806" s="984">
        <f>$AG$15</f>
        <v>0</v>
      </c>
      <c r="AH806" s="982">
        <f t="shared" si="257"/>
        <v>0</v>
      </c>
      <c r="AJ806" s="980">
        <f t="shared" si="252"/>
        <v>0</v>
      </c>
      <c r="AK806" s="984">
        <f>$AK$15</f>
        <v>0</v>
      </c>
      <c r="AL806" s="984">
        <f>$AL$15</f>
        <v>0</v>
      </c>
      <c r="AM806" s="984">
        <f>$AM$15</f>
        <v>0</v>
      </c>
      <c r="AN806" s="982">
        <f t="shared" si="253"/>
        <v>0</v>
      </c>
    </row>
    <row r="807" spans="2:40" ht="15" hidden="1" thickBot="1" x14ac:dyDescent="0.25">
      <c r="B807" s="1447"/>
      <c r="C807" s="1002">
        <f>C802</f>
        <v>0</v>
      </c>
      <c r="D807" s="1450"/>
      <c r="E807" s="1408"/>
      <c r="F807" s="1408"/>
      <c r="G807" s="990"/>
      <c r="H807" s="983">
        <v>2027</v>
      </c>
      <c r="I807" s="972"/>
      <c r="J807" s="803">
        <f t="shared" si="254"/>
        <v>0</v>
      </c>
      <c r="K807" s="804"/>
      <c r="L807" s="803"/>
      <c r="M807" s="804"/>
      <c r="N807" s="803">
        <f t="shared" si="251"/>
        <v>0</v>
      </c>
      <c r="O807" s="804"/>
      <c r="P807" s="803">
        <f t="shared" si="260"/>
        <v>0</v>
      </c>
      <c r="Q807" s="760"/>
      <c r="R807" s="980">
        <f>SUMIFS('E8.a. KKAuf_SAV'!$X$6:$X$2005,'E8.a. KKAuf_SAV'!$B$6:$B$2005,$C807,'E8.a. KKAuf_SAV'!$D$6:$D$2005,$H807)</f>
        <v>0</v>
      </c>
      <c r="S807" s="980">
        <f>SUMIFS('E8.b. KKAuf_WAV'!$N$6:$N$405,'E8.b. KKAuf_WAV'!$B$6:$B$405,$C807,'E8.b. KKAuf_WAV'!$E$6:$E$405,H807)-SUMIFS('E8.b. KKAuf_WAV'!$N$6:$N$405,'E8.b. KKAuf_WAV'!$B$6:$B$405,$C807,'E8.b. KKAuf_WAV'!$C$6:$C$405,"Geschäfts- oder Firmenwert",'E8.b. KKAuf_WAV'!$D$6:$D$405,H807)</f>
        <v>0</v>
      </c>
      <c r="T807" s="974"/>
      <c r="U807" s="980">
        <f>SUMIFS('E8.a. KKAuf_SAV'!$W$6:$W$2005,'E8.a. KKAuf_SAV'!$B$6:$B$2005,$C807,'E8.a. KKAuf_SAV'!$D$6:$D$2005,H807)</f>
        <v>0</v>
      </c>
      <c r="V807" s="980">
        <f>SUMIFS('E8.b. KKAuf_WAV'!$M$6:$M$405,'E8.b. KKAuf_WAV'!$B$6:$B$405,$C807,'E8.b. KKAuf_WAV'!$E$6:$E$405,$H807,'E8.b. KKAuf_WAV'!$C$6:$C$405,"&lt;&gt;"&amp;"geleistete Anzahlungen auf immaterielle Vermögensgegenstände",'E8.b. KKAuf_WAV'!$C$6:$C$405,"&lt;&gt;"&amp;"geleistete Anzahlungen und Anlagen im Bau des Sachanlagevermögens",'E8.b. KKAuf_WAV'!$C$6:$C$405,"&lt;&gt;"&amp;"Geschäfts- oder Firmenwert")</f>
        <v>0</v>
      </c>
      <c r="W807" s="980">
        <f>SUMIFS('E8.b. KKAuf_WAV'!$M$6:$M$405,'E8.b. KKAuf_WAV'!$B$6:$B$405,$C807,'E8.b. KKAuf_WAV'!$E$6:$E$405,H807,'E8.b. KKAuf_WAV'!$C$6:$C$405,"geleistete Anzahlungen und Anlagen im Bau des Sachanlagevermögens")+ SUMIFS('E8.b. KKAuf_WAV'!$M$6:$M$405,'E8.b. KKAuf_WAV'!$B$6:$B$405,$C807,'E8.b. KKAuf_WAV'!$E$6:$E$405,H807,'E8.b. KKAuf_WAV'!$C$6:$C$405,"geleistete Anzahlungen auf immaterielle Vermögensgegenstände")</f>
        <v>0</v>
      </c>
      <c r="X807" s="980">
        <f>SUMIFS('E8.c. KKAuf_BKZ_NAB_IZ'!$K$6:$K$405,'E8.c. KKAuf_BKZ_NAB_IZ'!$B$6:$B$405,$C807,'E8.c. KKAuf_BKZ_NAB_IZ'!$C$6:$C$405,$H807)</f>
        <v>0</v>
      </c>
      <c r="Y807" s="980">
        <f>SUMIFS('E8.a. KKAuf_SAV'!$Y$6:$Y$2005,'E8.a. KKAuf_SAV'!$B$6:$B$2005,$C807,'E8.a. KKAuf_SAV'!$D$6:$D$2005,$H807)</f>
        <v>0</v>
      </c>
      <c r="Z807" s="980">
        <f>SUMIFS('E8.b. KKAuf_WAV'!$O$6:$O$405,'E8.b. KKAuf_WAV'!$B$6:$B$405,$C807,'E8.b. KKAuf_WAV'!$E$6:$E$405,$H807,'E8.b. KKAuf_WAV'!$C$6:$C$405,"&lt;&gt;"&amp;"geleistete Anzahlungen auf immaterielle Vermögensgegenstände",'E8.b. KKAuf_WAV'!$C$6:$C$405,"&lt;&gt;"&amp;"geleistete Anzahlungen und Anlagen im Bau des Sachanlagevermögens",'E8.b. KKAuf_WAV'!$C$6:$C$405,"&lt;&gt;"&amp;"Geschäfts- oder Firmenwert")</f>
        <v>0</v>
      </c>
      <c r="AA807" s="980">
        <f>SUMIFS('E8.b. KKAuf_WAV'!$O$6:$O$405,'E8.b. KKAuf_WAV'!$B$6:$B$405,$C807,'E8.b. KKAuf_WAV'!$E$6:$E$405,H807,'E8.b. KKAuf_WAV'!$C$6:$C$405,"geleistete Anzahlungen und Anlagen im Bau des Sachanlagevermögens")+ SUMIFS('E8.b. KKAuf_WAV'!$O$6:$O$405,'E8.b. KKAuf_WAV'!$B$6:$B$405,$C807,'E8.b. KKAuf_WAV'!$E$6:$E$405,H807,'E8.b. KKAuf_WAV'!$C$6:$C$405,"geleistete Anzahlungen auf immaterielle Vermögensgegenstände")</f>
        <v>0</v>
      </c>
      <c r="AB807" s="980">
        <f>SUMIFS('E8.c. KKAuf_BKZ_NAB_IZ'!$L$6:$L$405,'E8.c. KKAuf_BKZ_NAB_IZ'!$B$6:$B$405,$C807,'E8.c. KKAuf_BKZ_NAB_IZ'!$C$6:$C$405,$H807)</f>
        <v>0</v>
      </c>
      <c r="AC807" s="974"/>
      <c r="AD807" s="980">
        <f t="shared" si="255"/>
        <v>0</v>
      </c>
      <c r="AE807" s="984">
        <f>$AE$16</f>
        <v>0</v>
      </c>
      <c r="AF807" s="984">
        <f>$AF$16</f>
        <v>0</v>
      </c>
      <c r="AG807" s="984">
        <f>$AG$16</f>
        <v>0</v>
      </c>
      <c r="AH807" s="982">
        <f t="shared" si="257"/>
        <v>0</v>
      </c>
      <c r="AJ807" s="980">
        <f t="shared" si="252"/>
        <v>0</v>
      </c>
      <c r="AK807" s="984">
        <f>$AK$16</f>
        <v>0</v>
      </c>
      <c r="AL807" s="984">
        <f>$AL$16</f>
        <v>0</v>
      </c>
      <c r="AM807" s="984">
        <f>$AM$16</f>
        <v>0</v>
      </c>
      <c r="AN807" s="982">
        <f t="shared" si="253"/>
        <v>0</v>
      </c>
    </row>
    <row r="808" spans="2:40" ht="15" hidden="1" thickBot="1" x14ac:dyDescent="0.25">
      <c r="B808" s="1448"/>
      <c r="C808" s="1003">
        <f>C802</f>
        <v>0</v>
      </c>
      <c r="D808" s="1451"/>
      <c r="E808" s="1409"/>
      <c r="F808" s="1409"/>
      <c r="G808" s="970"/>
      <c r="H808" s="986">
        <v>2028</v>
      </c>
      <c r="I808" s="972"/>
      <c r="J808" s="815">
        <f t="shared" si="254"/>
        <v>0</v>
      </c>
      <c r="K808" s="804"/>
      <c r="L808" s="814"/>
      <c r="M808" s="804"/>
      <c r="N808" s="814">
        <f t="shared" si="251"/>
        <v>0</v>
      </c>
      <c r="O808" s="804"/>
      <c r="P808" s="814">
        <f t="shared" si="260"/>
        <v>0</v>
      </c>
      <c r="Q808" s="760"/>
      <c r="R808" s="987">
        <f>SUMIFS('E8.a. KKAuf_SAV'!$X$6:$X$2005,'E8.a. KKAuf_SAV'!$B$6:$B$2005,$C808,'E8.a. KKAuf_SAV'!$D$6:$D$2005,$H808)</f>
        <v>0</v>
      </c>
      <c r="S808" s="987">
        <f>SUMIFS('E8.b. KKAuf_WAV'!$N$6:$N$405,'E8.b. KKAuf_WAV'!$B$6:$B$405,$C808,'E8.b. KKAuf_WAV'!$E$6:$E$405,H808)-SUMIFS('E8.b. KKAuf_WAV'!$N$6:$N$405,'E8.b. KKAuf_WAV'!$B$6:$B$405,$C808,'E8.b. KKAuf_WAV'!$C$6:$C$405,"Geschäfts- oder Firmenwert",'E8.b. KKAuf_WAV'!$D$6:$D$405,H808)</f>
        <v>0</v>
      </c>
      <c r="T808" s="974"/>
      <c r="U808" s="987">
        <f>SUMIFS('E8.a. KKAuf_SAV'!$W$6:$W$2005,'E8.a. KKAuf_SAV'!$B$6:$B$2005,$C808,'E8.a. KKAuf_SAV'!$D$6:$D$2005,H808)</f>
        <v>0</v>
      </c>
      <c r="V808" s="987">
        <f>SUMIFS('E8.b. KKAuf_WAV'!$M$6:$M$405,'E8.b. KKAuf_WAV'!$B$6:$B$405,$C808,'E8.b. KKAuf_WAV'!$E$6:$E$405,$H808,'E8.b. KKAuf_WAV'!$C$6:$C$405,"&lt;&gt;"&amp;"geleistete Anzahlungen auf immaterielle Vermögensgegenstände",'E8.b. KKAuf_WAV'!$C$6:$C$405,"&lt;&gt;"&amp;"geleistete Anzahlungen und Anlagen im Bau des Sachanlagevermögens",'E8.b. KKAuf_WAV'!$C$6:$C$405,"&lt;&gt;"&amp;"Geschäfts- oder Firmenwert")</f>
        <v>0</v>
      </c>
      <c r="W808" s="987">
        <f>SUMIFS('E8.b. KKAuf_WAV'!$M$6:$M$405,'E8.b. KKAuf_WAV'!$B$6:$B$405,$C808,'E8.b. KKAuf_WAV'!$E$6:$E$405,H808,'E8.b. KKAuf_WAV'!$C$6:$C$405,"geleistete Anzahlungen und Anlagen im Bau des Sachanlagevermögens")+ SUMIFS('E8.b. KKAuf_WAV'!$M$6:$M$405,'E8.b. KKAuf_WAV'!$B$6:$B$405,$C808,'E8.b. KKAuf_WAV'!$E$6:$E$405,H808,'E8.b. KKAuf_WAV'!$C$6:$C$405,"geleistete Anzahlungen auf immaterielle Vermögensgegenstände")</f>
        <v>0</v>
      </c>
      <c r="X808" s="987">
        <f>SUMIFS('E8.c. KKAuf_BKZ_NAB_IZ'!$K$6:$K$405,'E8.c. KKAuf_BKZ_NAB_IZ'!$B$6:$B$405,$C808,'E8.c. KKAuf_BKZ_NAB_IZ'!$C$6:$C$405,$H808)</f>
        <v>0</v>
      </c>
      <c r="Y808" s="987">
        <f>SUMIFS('E8.a. KKAuf_SAV'!$Y$6:$Y$2005,'E8.a. KKAuf_SAV'!$B$6:$B$2005,$C808,'E8.a. KKAuf_SAV'!$D$6:$D$2005,$H808)</f>
        <v>0</v>
      </c>
      <c r="Z808" s="987">
        <f>SUMIFS('E8.b. KKAuf_WAV'!$O$6:$O$405,'E8.b. KKAuf_WAV'!$B$6:$B$405,$C808,'E8.b. KKAuf_WAV'!$E$6:$E$405,$H808,'E8.b. KKAuf_WAV'!$C$6:$C$405,"&lt;&gt;"&amp;"geleistete Anzahlungen auf immaterielle Vermögensgegenstände",'E8.b. KKAuf_WAV'!$C$6:$C$405,"&lt;&gt;"&amp;"geleistete Anzahlungen und Anlagen im Bau des Sachanlagevermögens",'E8.b. KKAuf_WAV'!$C$6:$C$405,"&lt;&gt;"&amp;"Geschäfts- oder Firmenwert")</f>
        <v>0</v>
      </c>
      <c r="AA808" s="987">
        <f>SUMIFS('E8.b. KKAuf_WAV'!$O$6:$O$405,'E8.b. KKAuf_WAV'!$B$6:$B$405,$C808,'E8.b. KKAuf_WAV'!$E$6:$E$405,H808,'E8.b. KKAuf_WAV'!$C$6:$C$405,"geleistete Anzahlungen und Anlagen im Bau des Sachanlagevermögens")+ SUMIFS('E8.b. KKAuf_WAV'!$O$6:$O$405,'E8.b. KKAuf_WAV'!$B$6:$B$405,$C808,'E8.b. KKAuf_WAV'!$E$6:$E$405,H808,'E8.b. KKAuf_WAV'!$C$6:$C$405,"geleistete Anzahlungen auf immaterielle Vermögensgegenstände")</f>
        <v>0</v>
      </c>
      <c r="AB808" s="987">
        <f>SUMIFS('E8.c. KKAuf_BKZ_NAB_IZ'!$L$6:$L$405,'E8.c. KKAuf_BKZ_NAB_IZ'!$B$6:$B$405,$C808,'E8.c. KKAuf_BKZ_NAB_IZ'!$C$6:$C$405,$H808)</f>
        <v>0</v>
      </c>
      <c r="AC808" s="974"/>
      <c r="AD808" s="987">
        <f t="shared" si="255"/>
        <v>0</v>
      </c>
      <c r="AE808" s="988">
        <f>$AE$17</f>
        <v>0</v>
      </c>
      <c r="AF808" s="988">
        <f>$AF$17</f>
        <v>0</v>
      </c>
      <c r="AG808" s="988">
        <f>$AG$17</f>
        <v>0</v>
      </c>
      <c r="AH808" s="989">
        <f t="shared" si="257"/>
        <v>0</v>
      </c>
      <c r="AJ808" s="987">
        <f t="shared" si="252"/>
        <v>0</v>
      </c>
      <c r="AK808" s="988">
        <f>$AK$17</f>
        <v>0</v>
      </c>
      <c r="AL808" s="988">
        <f>$AL$17</f>
        <v>0</v>
      </c>
      <c r="AM808" s="988">
        <f>$AM$17</f>
        <v>0</v>
      </c>
      <c r="AN808" s="989">
        <f t="shared" si="253"/>
        <v>0</v>
      </c>
    </row>
    <row r="809" spans="2:40" ht="14.25" customHeight="1" x14ac:dyDescent="0.2">
      <c r="B809" s="1446"/>
      <c r="C809" s="1001">
        <f>B809</f>
        <v>0</v>
      </c>
      <c r="D809" s="1449"/>
      <c r="E809" s="1407"/>
      <c r="F809" s="1410"/>
      <c r="G809" s="990"/>
      <c r="H809" s="991">
        <v>2022</v>
      </c>
      <c r="I809" s="972"/>
      <c r="J809" s="813">
        <f t="shared" si="254"/>
        <v>0</v>
      </c>
      <c r="K809" s="804"/>
      <c r="L809" s="813">
        <f t="shared" ref="L809:L872" si="261">R809+S809</f>
        <v>0</v>
      </c>
      <c r="M809" s="804"/>
      <c r="N809" s="813">
        <f t="shared" si="251"/>
        <v>0</v>
      </c>
      <c r="O809" s="804"/>
      <c r="P809" s="813">
        <f t="shared" ref="P809:P815" si="262">IFERROR((AJ809*AK809+AD809*AE809)*0.4*0.035*$F$809,0)</f>
        <v>0</v>
      </c>
      <c r="Q809" s="760"/>
      <c r="R809" s="992">
        <f>SUMIFS('E8.a. KKAuf_SAV'!$X$6:$X$2005,'E8.a. KKAuf_SAV'!$B$6:$B$2005,$C809,'E8.a. KKAuf_SAV'!$D$6:$D$2005,$H809)</f>
        <v>0</v>
      </c>
      <c r="S809" s="992">
        <f>SUMIFS('E8.b. KKAuf_WAV'!$N$6:$N$405,'E8.b. KKAuf_WAV'!$B$6:$B$405,$C809,'E8.b. KKAuf_WAV'!$E$6:$E$405,H809)-SUMIFS('E8.b. KKAuf_WAV'!$N$6:$N$405,'E8.b. KKAuf_WAV'!$B$6:$B$405,$C809,'E8.b. KKAuf_WAV'!$C$6:$C$405,"Geschäfts- oder Firmenwert",'E8.b. KKAuf_WAV'!$D$6:$D$405,H809)</f>
        <v>0</v>
      </c>
      <c r="T809" s="974"/>
      <c r="U809" s="992">
        <f>SUMIFS('E8.a. KKAuf_SAV'!$W$6:$W$2005,'E8.a. KKAuf_SAV'!$B$6:$B$2005,$C809,'E8.a. KKAuf_SAV'!$D$6:$D$2005,H809)</f>
        <v>0</v>
      </c>
      <c r="V809" s="992">
        <f>SUMIFS('E8.b. KKAuf_WAV'!$M$6:$M$405,'E8.b. KKAuf_WAV'!$B$6:$B$405,$C809,'E8.b. KKAuf_WAV'!$E$6:$E$405,$H809,'E8.b. KKAuf_WAV'!$C$6:$C$405,"&lt;&gt;"&amp;"geleistete Anzahlungen auf immaterielle Vermögensgegenstände",'E8.b. KKAuf_WAV'!$C$6:$C$405,"&lt;&gt;"&amp;"geleistete Anzahlungen und Anlagen im Bau des Sachanlagevermögens",'E8.b. KKAuf_WAV'!$C$6:$C$405,"&lt;&gt;"&amp;"Geschäfts- oder Firmenwert")</f>
        <v>0</v>
      </c>
      <c r="W809" s="992">
        <f>SUMIFS('E8.b. KKAuf_WAV'!$M$6:$M$405,'E8.b. KKAuf_WAV'!$B$6:$B$405,$C809,'E8.b. KKAuf_WAV'!$E$6:$E$405,Listen!$AA$3,'E8.b. KKAuf_WAV'!$C$6:$C$405,"geleistete Anzahlungen und Anlagen im Bau des Sachanlagevermögens")+ SUMIFS('E8.b. KKAuf_WAV'!$M$6:$M$405,'E8.b. KKAuf_WAV'!$B$6:$B$405,$C809,'E8.b. KKAuf_WAV'!$E$6:$E$405,Listen!$AA$3,'E8.b. KKAuf_WAV'!$C$6:$C$405,"geleistete Anzahlungen auf immaterielle Vermögensgegenstände")</f>
        <v>0</v>
      </c>
      <c r="X809" s="992">
        <f>SUMIFS('E8.c. KKAuf_BKZ_NAB_IZ'!$K$6:$K$405,'E8.c. KKAuf_BKZ_NAB_IZ'!$B$6:$B$405,$C809,'E8.c. KKAuf_BKZ_NAB_IZ'!$C$6:$C$405,$H809)</f>
        <v>0</v>
      </c>
      <c r="Y809" s="992">
        <f>SUMIFS('E8.a. KKAuf_SAV'!$Y$6:$Y$2005,'E8.a. KKAuf_SAV'!$B$6:$B$2005,$C809,'E8.a. KKAuf_SAV'!$D$6:$D$2005,$H809)</f>
        <v>0</v>
      </c>
      <c r="Z809" s="992">
        <f>SUMIFS('E8.b. KKAuf_WAV'!$O$6:$O$405,'E8.b. KKAuf_WAV'!$B$6:$B$405,$C809,'E8.b. KKAuf_WAV'!$E$6:$E$405,$H809,'E8.b. KKAuf_WAV'!$C$6:$C$405,"&lt;&gt;"&amp;"geleistete Anzahlungen auf immaterielle Vermögensgegenstände",'E8.b. KKAuf_WAV'!$C$6:$C$405,"&lt;&gt;"&amp;"geleistete Anzahlungen und Anlagen im Bau des Sachanlagevermögens",'E8.b. KKAuf_WAV'!$C$6:$C$405,"&lt;&gt;"&amp;"Geschäfts- oder Firmenwert")</f>
        <v>0</v>
      </c>
      <c r="AA809" s="992">
        <f>SUMIFS('E8.b. KKAuf_WAV'!$O$6:$O$405,'E8.b. KKAuf_WAV'!$B$6:$B$405,$C809,'E8.b. KKAuf_WAV'!$E$6:$E$405,Listen!$AA$3,'E8.b. KKAuf_WAV'!$C$6:$C$405,"geleistete Anzahlungen und Anlagen im Bau des Sachanlagevermögens")+ SUMIFS('E8.b. KKAuf_WAV'!$O$6:$O$405,'E8.b. KKAuf_WAV'!$B$6:$B$405,$C809,'E8.b. KKAuf_WAV'!$E$6:$E$405,Listen!$AA$3,'E8.b. KKAuf_WAV'!$C$6:$C$405,"geleistete Anzahlungen auf immaterielle Vermögensgegenstände")</f>
        <v>0</v>
      </c>
      <c r="AB809" s="992">
        <f>SUMIFS('E8.c. KKAuf_BKZ_NAB_IZ'!$L$6:$L$405,'E8.c. KKAuf_BKZ_NAB_IZ'!$B$6:$B$405,$C809,'E8.c. KKAuf_BKZ_NAB_IZ'!$C$6:$C$405,$H809)</f>
        <v>0</v>
      </c>
      <c r="AC809" s="974"/>
      <c r="AD809" s="992">
        <f t="shared" si="255"/>
        <v>0</v>
      </c>
      <c r="AE809" s="993">
        <f>$AE$11</f>
        <v>5.0700000000000002E-2</v>
      </c>
      <c r="AF809" s="993">
        <f>$AF$11</f>
        <v>1.7100000000000001E-2</v>
      </c>
      <c r="AG809" s="993">
        <f>$AG$11</f>
        <v>3.0499999999999999E-2</v>
      </c>
      <c r="AH809" s="994">
        <f t="shared" si="257"/>
        <v>0</v>
      </c>
      <c r="AJ809" s="992">
        <f t="shared" si="252"/>
        <v>0</v>
      </c>
      <c r="AK809" s="993">
        <f>$AK$11</f>
        <v>5.0700000000000002E-2</v>
      </c>
      <c r="AL809" s="993">
        <f>$AL$11</f>
        <v>1.7100000000000001E-2</v>
      </c>
      <c r="AM809" s="993">
        <f>$AM$11</f>
        <v>3.0499999999999999E-2</v>
      </c>
      <c r="AN809" s="994">
        <f t="shared" si="253"/>
        <v>0</v>
      </c>
    </row>
    <row r="810" spans="2:40" x14ac:dyDescent="0.2">
      <c r="B810" s="1447"/>
      <c r="C810" s="1002">
        <f>C809</f>
        <v>0</v>
      </c>
      <c r="D810" s="1450"/>
      <c r="E810" s="1408"/>
      <c r="F810" s="1408"/>
      <c r="G810" s="990"/>
      <c r="H810" s="983">
        <v>2023</v>
      </c>
      <c r="I810" s="972"/>
      <c r="J810" s="805">
        <f t="shared" si="254"/>
        <v>0</v>
      </c>
      <c r="K810" s="804"/>
      <c r="L810" s="803">
        <f t="shared" si="261"/>
        <v>0</v>
      </c>
      <c r="M810" s="804"/>
      <c r="N810" s="803">
        <f t="shared" si="251"/>
        <v>0</v>
      </c>
      <c r="O810" s="804"/>
      <c r="P810" s="803">
        <f t="shared" si="262"/>
        <v>0</v>
      </c>
      <c r="Q810" s="760"/>
      <c r="R810" s="980">
        <f>SUMIFS('E8.a. KKAuf_SAV'!$X$6:$X$2005,'E8.a. KKAuf_SAV'!$B$6:$B$2005,$C810,'E8.a. KKAuf_SAV'!$D$6:$D$2005,$H810)</f>
        <v>0</v>
      </c>
      <c r="S810" s="980">
        <f>SUMIFS('E8.b. KKAuf_WAV'!$N$6:$N$405,'E8.b. KKAuf_WAV'!$B$6:$B$405,$C810,'E8.b. KKAuf_WAV'!$E$6:$E$405,H810)-SUMIFS('E8.b. KKAuf_WAV'!$N$6:$N$405,'E8.b. KKAuf_WAV'!$B$6:$B$405,$C810,'E8.b. KKAuf_WAV'!$C$6:$C$405,"Geschäfts- oder Firmenwert",'E8.b. KKAuf_WAV'!$D$6:$D$405,H810)</f>
        <v>0</v>
      </c>
      <c r="T810" s="974"/>
      <c r="U810" s="980">
        <f>SUMIFS('E8.a. KKAuf_SAV'!$W$6:$W$2005,'E8.a. KKAuf_SAV'!$B$6:$B$2005,$C810,'E8.a. KKAuf_SAV'!$D$6:$D$2005,H810)</f>
        <v>0</v>
      </c>
      <c r="V810" s="980">
        <f>SUMIFS('E8.b. KKAuf_WAV'!$M$6:$M$405,'E8.b. KKAuf_WAV'!$B$6:$B$405,$C810,'E8.b. KKAuf_WAV'!$E$6:$E$405,$H810,'E8.b. KKAuf_WAV'!$C$6:$C$405,"&lt;&gt;"&amp;"geleistete Anzahlungen auf immaterielle Vermögensgegenstände",'E8.b. KKAuf_WAV'!$C$6:$C$405,"&lt;&gt;"&amp;"geleistete Anzahlungen und Anlagen im Bau des Sachanlagevermögens",'E8.b. KKAuf_WAV'!$C$6:$C$405,"&lt;&gt;"&amp;"Geschäfts- oder Firmenwert")</f>
        <v>0</v>
      </c>
      <c r="W810" s="980"/>
      <c r="X810" s="980">
        <f>SUMIFS('E8.c. KKAuf_BKZ_NAB_IZ'!$K$6:$K$405,'E8.c. KKAuf_BKZ_NAB_IZ'!$B$6:$B$405,$C810,'E8.c. KKAuf_BKZ_NAB_IZ'!$C$6:$C$405,$H810)</f>
        <v>0</v>
      </c>
      <c r="Y810" s="980">
        <f>SUMIFS('E8.a. KKAuf_SAV'!$Y$6:$Y$2005,'E8.a. KKAuf_SAV'!$B$6:$B$2005,$C810,'E8.a. KKAuf_SAV'!$D$6:$D$2005,$H810)</f>
        <v>0</v>
      </c>
      <c r="Z810" s="980">
        <f>SUMIFS('E8.b. KKAuf_WAV'!$O$6:$O$405,'E8.b. KKAuf_WAV'!$B$6:$B$405,$C810,'E8.b. KKAuf_WAV'!$E$6:$E$405,$H810,'E8.b. KKAuf_WAV'!$C$6:$C$405,"&lt;&gt;"&amp;"geleistete Anzahlungen auf immaterielle Vermögensgegenstände",'E8.b. KKAuf_WAV'!$C$6:$C$405,"&lt;&gt;"&amp;"geleistete Anzahlungen und Anlagen im Bau des Sachanlagevermögens",'E8.b. KKAuf_WAV'!$C$6:$C$405,"&lt;&gt;"&amp;"Geschäfts- oder Firmenwert")</f>
        <v>0</v>
      </c>
      <c r="AA810" s="980"/>
      <c r="AB810" s="980">
        <f>SUMIFS('E8.c. KKAuf_BKZ_NAB_IZ'!$L$6:$L$405,'E8.c. KKAuf_BKZ_NAB_IZ'!$B$6:$B$405,$C810,'E8.c. KKAuf_BKZ_NAB_IZ'!$C$6:$C$405,$H810)</f>
        <v>0</v>
      </c>
      <c r="AC810" s="974"/>
      <c r="AD810" s="980">
        <f t="shared" si="255"/>
        <v>0</v>
      </c>
      <c r="AE810" s="984">
        <f>$AE$12</f>
        <v>5.0700000000000002E-2</v>
      </c>
      <c r="AF810" s="984">
        <f>$AF$12</f>
        <v>1.7100000000000001E-2</v>
      </c>
      <c r="AG810" s="984">
        <f>$AG$12</f>
        <v>3.0499999999999999E-2</v>
      </c>
      <c r="AH810" s="982">
        <f t="shared" si="257"/>
        <v>0</v>
      </c>
      <c r="AJ810" s="980"/>
      <c r="AK810" s="984">
        <f>$AK$12</f>
        <v>5.0700000000000002E-2</v>
      </c>
      <c r="AL810" s="984">
        <f>$AL$12</f>
        <v>1.7100000000000001E-2</v>
      </c>
      <c r="AM810" s="984">
        <f>$AM$12</f>
        <v>3.0499999999999999E-2</v>
      </c>
      <c r="AN810" s="982">
        <f t="shared" si="253"/>
        <v>0</v>
      </c>
    </row>
    <row r="811" spans="2:40" x14ac:dyDescent="0.2">
      <c r="B811" s="1447"/>
      <c r="C811" s="1002">
        <f>C809</f>
        <v>0</v>
      </c>
      <c r="D811" s="1450"/>
      <c r="E811" s="1408"/>
      <c r="F811" s="1408"/>
      <c r="G811" s="990"/>
      <c r="H811" s="983">
        <v>2024</v>
      </c>
      <c r="I811" s="972"/>
      <c r="J811" s="803">
        <f t="shared" si="254"/>
        <v>0</v>
      </c>
      <c r="K811" s="804"/>
      <c r="L811" s="803">
        <f t="shared" si="261"/>
        <v>0</v>
      </c>
      <c r="M811" s="804"/>
      <c r="N811" s="803">
        <f t="shared" si="251"/>
        <v>0</v>
      </c>
      <c r="O811" s="804"/>
      <c r="P811" s="803">
        <f t="shared" si="262"/>
        <v>0</v>
      </c>
      <c r="Q811" s="760"/>
      <c r="R811" s="980">
        <f>SUMIFS('E8.a. KKAuf_SAV'!$X$6:$X$2005,'E8.a. KKAuf_SAV'!$B$6:$B$2005,$C811,'E8.a. KKAuf_SAV'!$D$6:$D$2005,$H811)</f>
        <v>0</v>
      </c>
      <c r="S811" s="980">
        <f>SUMIFS('E8.b. KKAuf_WAV'!$N$6:$N$405,'E8.b. KKAuf_WAV'!$B$6:$B$405,$C811,'E8.b. KKAuf_WAV'!$E$6:$E$405,H811)-SUMIFS('E8.b. KKAuf_WAV'!$N$6:$N$405,'E8.b. KKAuf_WAV'!$B$6:$B$405,$C811,'E8.b. KKAuf_WAV'!$C$6:$C$405,"Geschäfts- oder Firmenwert",'E8.b. KKAuf_WAV'!$D$6:$D$405,H811)</f>
        <v>0</v>
      </c>
      <c r="T811" s="974"/>
      <c r="U811" s="980">
        <f>SUMIFS('E8.a. KKAuf_SAV'!$W$6:$W$2005,'E8.a. KKAuf_SAV'!$B$6:$B$2005,$C811,'E8.a. KKAuf_SAV'!$D$6:$D$2005,H811)</f>
        <v>0</v>
      </c>
      <c r="V811" s="980">
        <f>SUMIFS('E8.b. KKAuf_WAV'!$M$6:$M$405,'E8.b. KKAuf_WAV'!$B$6:$B$405,$C811,'E8.b. KKAuf_WAV'!$E$6:$E$405,$H811,'E8.b. KKAuf_WAV'!$C$6:$C$405,"&lt;&gt;"&amp;"geleistete Anzahlungen auf immaterielle Vermögensgegenstände",'E8.b. KKAuf_WAV'!$C$6:$C$405,"&lt;&gt;"&amp;"geleistete Anzahlungen und Anlagen im Bau des Sachanlagevermögens",'E8.b. KKAuf_WAV'!$C$6:$C$405,"&lt;&gt;"&amp;"Geschäfts- oder Firmenwert")</f>
        <v>0</v>
      </c>
      <c r="W811" s="980">
        <f>SUMIFS('E8.b. KKAuf_WAV'!$M$6:$M$405,'E8.b. KKAuf_WAV'!$B$6:$B$405,$C811,'E8.b. KKAuf_WAV'!$E$6:$E$405,H811,'E8.b. KKAuf_WAV'!$C$6:$C$405,"geleistete Anzahlungen und Anlagen im Bau des Sachanlagevermögens")+ SUMIFS('E8.b. KKAuf_WAV'!$M$6:$M$405,'E8.b. KKAuf_WAV'!$B$6:$B$405,$C811,'E8.b. KKAuf_WAV'!$E$6:$E$405,H811,'E8.b. KKAuf_WAV'!$C$6:$C$405,"geleistete Anzahlungen auf immaterielle Vermögensgegenstände")</f>
        <v>0</v>
      </c>
      <c r="X811" s="980">
        <f>SUMIFS('E8.c. KKAuf_BKZ_NAB_IZ'!$K$6:$K$405,'E8.c. KKAuf_BKZ_NAB_IZ'!$B$6:$B$405,$C811,'E8.c. KKAuf_BKZ_NAB_IZ'!$C$6:$C$405,$H811)</f>
        <v>0</v>
      </c>
      <c r="Y811" s="980">
        <f>SUMIFS('E8.a. KKAuf_SAV'!$Y$6:$Y$2005,'E8.a. KKAuf_SAV'!$B$6:$B$2005,$C811,'E8.a. KKAuf_SAV'!$D$6:$D$2005,$H811)</f>
        <v>0</v>
      </c>
      <c r="Z811" s="980">
        <f>SUMIFS('E8.b. KKAuf_WAV'!$O$6:$O$405,'E8.b. KKAuf_WAV'!$B$6:$B$405,$C811,'E8.b. KKAuf_WAV'!$E$6:$E$405,$H811,'E8.b. KKAuf_WAV'!$C$6:$C$405,"&lt;&gt;"&amp;"geleistete Anzahlungen auf immaterielle Vermögensgegenstände",'E8.b. KKAuf_WAV'!$C$6:$C$405,"&lt;&gt;"&amp;"geleistete Anzahlungen und Anlagen im Bau des Sachanlagevermögens",'E8.b. KKAuf_WAV'!$C$6:$C$405,"&lt;&gt;"&amp;"Geschäfts- oder Firmenwert")</f>
        <v>0</v>
      </c>
      <c r="AA811" s="980">
        <f>SUMIFS('E8.b. KKAuf_WAV'!$O$6:$O$405,'E8.b. KKAuf_WAV'!$B$6:$B$405,$C811,'E8.b. KKAuf_WAV'!$E$6:$E$405,H811,'E8.b. KKAuf_WAV'!$C$6:$C$405,"geleistete Anzahlungen und Anlagen im Bau des Sachanlagevermögens")+ SUMIFS('E8.b. KKAuf_WAV'!$O$6:$O$405,'E8.b. KKAuf_WAV'!$B$6:$B$405,$C811,'E8.b. KKAuf_WAV'!$E$6:$E$405,H811,'E8.b. KKAuf_WAV'!$C$6:$C$405,"geleistete Anzahlungen auf immaterielle Vermögensgegenstände")</f>
        <v>0</v>
      </c>
      <c r="AB811" s="980">
        <f>SUMIFS('E8.c. KKAuf_BKZ_NAB_IZ'!$L$6:$L$405,'E8.c. KKAuf_BKZ_NAB_IZ'!$B$6:$B$405,$C811,'E8.c. KKAuf_BKZ_NAB_IZ'!$C$6:$C$405,$H811)</f>
        <v>0</v>
      </c>
      <c r="AC811" s="974"/>
      <c r="AD811" s="980">
        <f t="shared" si="255"/>
        <v>0</v>
      </c>
      <c r="AE811" s="984">
        <f>$AE$13</f>
        <v>6.93E-2</v>
      </c>
      <c r="AF811" s="984">
        <f>$AF$13</f>
        <v>3.8699999999999998E-2</v>
      </c>
      <c r="AG811" s="984">
        <f>$AG$13</f>
        <v>5.0900000000000001E-2</v>
      </c>
      <c r="AH811" s="982">
        <f t="shared" si="257"/>
        <v>0</v>
      </c>
      <c r="AJ811" s="980">
        <f t="shared" si="252"/>
        <v>0</v>
      </c>
      <c r="AK811" s="984">
        <f>$AK$13</f>
        <v>7.0099999999999996E-2</v>
      </c>
      <c r="AL811" s="984">
        <f>$AL$13</f>
        <v>3.6600000000000001E-2</v>
      </c>
      <c r="AM811" s="984">
        <f>$AM$13</f>
        <v>0.05</v>
      </c>
      <c r="AN811" s="982">
        <f t="shared" si="253"/>
        <v>0</v>
      </c>
    </row>
    <row r="812" spans="2:40" ht="15" thickBot="1" x14ac:dyDescent="0.25">
      <c r="B812" s="1447"/>
      <c r="C812" s="1002">
        <f>C809</f>
        <v>0</v>
      </c>
      <c r="D812" s="1450"/>
      <c r="E812" s="1408"/>
      <c r="F812" s="1408"/>
      <c r="G812" s="990"/>
      <c r="H812" s="983">
        <v>2025</v>
      </c>
      <c r="I812" s="972"/>
      <c r="J812" s="803">
        <f t="shared" si="254"/>
        <v>0</v>
      </c>
      <c r="K812" s="804"/>
      <c r="L812" s="803">
        <f t="shared" si="261"/>
        <v>0</v>
      </c>
      <c r="M812" s="804"/>
      <c r="N812" s="803">
        <f t="shared" si="251"/>
        <v>0</v>
      </c>
      <c r="O812" s="804"/>
      <c r="P812" s="803">
        <f t="shared" si="262"/>
        <v>0</v>
      </c>
      <c r="Q812" s="760"/>
      <c r="R812" s="980">
        <f>SUMIFS('E8.a. KKAuf_SAV'!$X$6:$X$2005,'E8.a. KKAuf_SAV'!$B$6:$B$2005,$C812,'E8.a. KKAuf_SAV'!$D$6:$D$2005,$H812)</f>
        <v>0</v>
      </c>
      <c r="S812" s="980">
        <f>SUMIFS('E8.b. KKAuf_WAV'!$N$6:$N$405,'E8.b. KKAuf_WAV'!$B$6:$B$405,$C812,'E8.b. KKAuf_WAV'!$E$6:$E$405,H812)-SUMIFS('E8.b. KKAuf_WAV'!$N$6:$N$405,'E8.b. KKAuf_WAV'!$B$6:$B$405,$C812,'E8.b. KKAuf_WAV'!$C$6:$C$405,"Geschäfts- oder Firmenwert",'E8.b. KKAuf_WAV'!$D$6:$D$405,H812)</f>
        <v>0</v>
      </c>
      <c r="T812" s="974"/>
      <c r="U812" s="980">
        <f>SUMIFS('E8.a. KKAuf_SAV'!$W$6:$W$2005,'E8.a. KKAuf_SAV'!$B$6:$B$2005,$C812,'E8.a. KKAuf_SAV'!$D$6:$D$2005,H812)</f>
        <v>0</v>
      </c>
      <c r="V812" s="980">
        <f>SUMIFS('E8.b. KKAuf_WAV'!$M$6:$M$405,'E8.b. KKAuf_WAV'!$B$6:$B$405,$C812,'E8.b. KKAuf_WAV'!$E$6:$E$405,$H812,'E8.b. KKAuf_WAV'!$C$6:$C$405,"&lt;&gt;"&amp;"geleistete Anzahlungen auf immaterielle Vermögensgegenstände",'E8.b. KKAuf_WAV'!$C$6:$C$405,"&lt;&gt;"&amp;"geleistete Anzahlungen und Anlagen im Bau des Sachanlagevermögens",'E8.b. KKAuf_WAV'!$C$6:$C$405,"&lt;&gt;"&amp;"Geschäfts- oder Firmenwert")</f>
        <v>0</v>
      </c>
      <c r="W812" s="980">
        <f>SUMIFS('E8.b. KKAuf_WAV'!$M$6:$M$405,'E8.b. KKAuf_WAV'!$B$6:$B$405,$C812,'E8.b. KKAuf_WAV'!$E$6:$E$405,H812,'E8.b. KKAuf_WAV'!$C$6:$C$405,"geleistete Anzahlungen und Anlagen im Bau des Sachanlagevermögens")+ SUMIFS('E8.b. KKAuf_WAV'!$M$6:$M$405,'E8.b. KKAuf_WAV'!$B$6:$B$405,$C812,'E8.b. KKAuf_WAV'!$E$6:$E$405,H812,'E8.b. KKAuf_WAV'!$C$6:$C$405,"geleistete Anzahlungen auf immaterielle Vermögensgegenstände")</f>
        <v>0</v>
      </c>
      <c r="X812" s="980">
        <f>SUMIFS('E8.c. KKAuf_BKZ_NAB_IZ'!$K$6:$K$405,'E8.c. KKAuf_BKZ_NAB_IZ'!$B$6:$B$405,$C812,'E8.c. KKAuf_BKZ_NAB_IZ'!$C$6:$C$405,$H812)</f>
        <v>0</v>
      </c>
      <c r="Y812" s="980">
        <f>SUMIFS('E8.a. KKAuf_SAV'!$Y$6:$Y$2005,'E8.a. KKAuf_SAV'!$B$6:$B$2005,$C812,'E8.a. KKAuf_SAV'!$D$6:$D$2005,$H812)</f>
        <v>0</v>
      </c>
      <c r="Z812" s="980">
        <f>SUMIFS('E8.b. KKAuf_WAV'!$O$6:$O$405,'E8.b. KKAuf_WAV'!$B$6:$B$405,$C812,'E8.b. KKAuf_WAV'!$E$6:$E$405,$H812,'E8.b. KKAuf_WAV'!$C$6:$C$405,"&lt;&gt;"&amp;"geleistete Anzahlungen auf immaterielle Vermögensgegenstände",'E8.b. KKAuf_WAV'!$C$6:$C$405,"&lt;&gt;"&amp;"geleistete Anzahlungen und Anlagen im Bau des Sachanlagevermögens",'E8.b. KKAuf_WAV'!$C$6:$C$405,"&lt;&gt;"&amp;"Geschäfts- oder Firmenwert")</f>
        <v>0</v>
      </c>
      <c r="AA812" s="980">
        <f>SUMIFS('E8.b. KKAuf_WAV'!$O$6:$O$405,'E8.b. KKAuf_WAV'!$B$6:$B$405,$C812,'E8.b. KKAuf_WAV'!$E$6:$E$405,H812,'E8.b. KKAuf_WAV'!$C$6:$C$405,"geleistete Anzahlungen und Anlagen im Bau des Sachanlagevermögens")+ SUMIFS('E8.b. KKAuf_WAV'!$O$6:$O$405,'E8.b. KKAuf_WAV'!$B$6:$B$405,$C812,'E8.b. KKAuf_WAV'!$E$6:$E$405,H812,'E8.b. KKAuf_WAV'!$C$6:$C$405,"geleistete Anzahlungen auf immaterielle Vermögensgegenstände")</f>
        <v>0</v>
      </c>
      <c r="AB812" s="980">
        <f>SUMIFS('E8.c. KKAuf_BKZ_NAB_IZ'!$L$6:$L$405,'E8.c. KKAuf_BKZ_NAB_IZ'!$B$6:$B$405,$C812,'E8.c. KKAuf_BKZ_NAB_IZ'!$C$6:$C$405,$H812)</f>
        <v>0</v>
      </c>
      <c r="AC812" s="974"/>
      <c r="AD812" s="980">
        <f t="shared" si="255"/>
        <v>0</v>
      </c>
      <c r="AE812" s="984">
        <f>$AE$14</f>
        <v>7.0099999999999996E-2</v>
      </c>
      <c r="AF812" s="984">
        <f>$AF$14</f>
        <v>3.6600000000000001E-2</v>
      </c>
      <c r="AG812" s="984">
        <f>$AG$14</f>
        <v>0.05</v>
      </c>
      <c r="AH812" s="982">
        <f t="shared" si="257"/>
        <v>0</v>
      </c>
      <c r="AJ812" s="980">
        <f t="shared" si="252"/>
        <v>0</v>
      </c>
      <c r="AK812" s="984">
        <f>$AK$14</f>
        <v>7.0099999999999996E-2</v>
      </c>
      <c r="AL812" s="984">
        <f>$AL$14</f>
        <v>3.6600000000000001E-2</v>
      </c>
      <c r="AM812" s="984">
        <f>$AM$14</f>
        <v>0.05</v>
      </c>
      <c r="AN812" s="982">
        <f t="shared" si="253"/>
        <v>0</v>
      </c>
    </row>
    <row r="813" spans="2:40" ht="15" hidden="1" thickBot="1" x14ac:dyDescent="0.25">
      <c r="B813" s="1447"/>
      <c r="C813" s="1002">
        <f>C809</f>
        <v>0</v>
      </c>
      <c r="D813" s="1450"/>
      <c r="E813" s="1408"/>
      <c r="F813" s="1408"/>
      <c r="G813" s="990"/>
      <c r="H813" s="983">
        <v>2026</v>
      </c>
      <c r="I813" s="972"/>
      <c r="J813" s="803">
        <f t="shared" si="254"/>
        <v>0</v>
      </c>
      <c r="K813" s="804"/>
      <c r="L813" s="803">
        <f t="shared" si="261"/>
        <v>0</v>
      </c>
      <c r="M813" s="804"/>
      <c r="N813" s="803">
        <f t="shared" si="251"/>
        <v>0</v>
      </c>
      <c r="O813" s="804"/>
      <c r="P813" s="803">
        <f t="shared" si="262"/>
        <v>0</v>
      </c>
      <c r="Q813" s="760"/>
      <c r="R813" s="980">
        <f>SUMIFS('E8.a. KKAuf_SAV'!$X$6:$X$2005,'E8.a. KKAuf_SAV'!$B$6:$B$2005,$C813,'E8.a. KKAuf_SAV'!$D$6:$D$2005,$H813)</f>
        <v>0</v>
      </c>
      <c r="S813" s="980">
        <f>SUMIFS('E8.b. KKAuf_WAV'!$N$6:$N$405,'E8.b. KKAuf_WAV'!$B$6:$B$405,$C813,'E8.b. KKAuf_WAV'!$E$6:$E$405,H813)-SUMIFS('E8.b. KKAuf_WAV'!$N$6:$N$405,'E8.b. KKAuf_WAV'!$B$6:$B$405,$C813,'E8.b. KKAuf_WAV'!$C$6:$C$405,"Geschäfts- oder Firmenwert",'E8.b. KKAuf_WAV'!$D$6:$D$405,H813)</f>
        <v>0</v>
      </c>
      <c r="T813" s="974"/>
      <c r="U813" s="980">
        <f>SUMIFS('E8.a. KKAuf_SAV'!$W$6:$W$2005,'E8.a. KKAuf_SAV'!$B$6:$B$2005,$C813,'E8.a. KKAuf_SAV'!$D$6:$D$2005,H813)</f>
        <v>0</v>
      </c>
      <c r="V813" s="980">
        <f>SUMIFS('E8.b. KKAuf_WAV'!$M$6:$M$405,'E8.b. KKAuf_WAV'!$B$6:$B$405,$C813,'E8.b. KKAuf_WAV'!$E$6:$E$405,$H813,'E8.b. KKAuf_WAV'!$C$6:$C$405,"&lt;&gt;"&amp;"geleistete Anzahlungen auf immaterielle Vermögensgegenstände",'E8.b. KKAuf_WAV'!$C$6:$C$405,"&lt;&gt;"&amp;"geleistete Anzahlungen und Anlagen im Bau des Sachanlagevermögens",'E8.b. KKAuf_WAV'!$C$6:$C$405,"&lt;&gt;"&amp;"Geschäfts- oder Firmenwert")</f>
        <v>0</v>
      </c>
      <c r="W813" s="980">
        <f>SUMIFS('E8.b. KKAuf_WAV'!$M$6:$M$405,'E8.b. KKAuf_WAV'!$B$6:$B$405,$C813,'E8.b. KKAuf_WAV'!$E$6:$E$405,H813,'E8.b. KKAuf_WAV'!$C$6:$C$405,"geleistete Anzahlungen und Anlagen im Bau des Sachanlagevermögens")+ SUMIFS('E8.b. KKAuf_WAV'!$M$6:$M$405,'E8.b. KKAuf_WAV'!$B$6:$B$405,$C813,'E8.b. KKAuf_WAV'!$E$6:$E$405,H813,'E8.b. KKAuf_WAV'!$C$6:$C$405,"geleistete Anzahlungen auf immaterielle Vermögensgegenstände")</f>
        <v>0</v>
      </c>
      <c r="X813" s="980">
        <f>SUMIFS('E8.c. KKAuf_BKZ_NAB_IZ'!$K$6:$K$405,'E8.c. KKAuf_BKZ_NAB_IZ'!$B$6:$B$405,$C813,'E8.c. KKAuf_BKZ_NAB_IZ'!$C$6:$C$405,$H813)</f>
        <v>0</v>
      </c>
      <c r="Y813" s="980">
        <f>SUMIFS('E8.a. KKAuf_SAV'!$Y$6:$Y$2005,'E8.a. KKAuf_SAV'!$B$6:$B$2005,$C813,'E8.a. KKAuf_SAV'!$D$6:$D$2005,$H813)</f>
        <v>0</v>
      </c>
      <c r="Z813" s="980">
        <f>SUMIFS('E8.b. KKAuf_WAV'!$O$6:$O$405,'E8.b. KKAuf_WAV'!$B$6:$B$405,$C813,'E8.b. KKAuf_WAV'!$E$6:$E$405,$H813,'E8.b. KKAuf_WAV'!$C$6:$C$405,"&lt;&gt;"&amp;"geleistete Anzahlungen auf immaterielle Vermögensgegenstände",'E8.b. KKAuf_WAV'!$C$6:$C$405,"&lt;&gt;"&amp;"geleistete Anzahlungen und Anlagen im Bau des Sachanlagevermögens",'E8.b. KKAuf_WAV'!$C$6:$C$405,"&lt;&gt;"&amp;"Geschäfts- oder Firmenwert")</f>
        <v>0</v>
      </c>
      <c r="AA813" s="980">
        <f>SUMIFS('E8.b. KKAuf_WAV'!$O$6:$O$405,'E8.b. KKAuf_WAV'!$B$6:$B$405,$C813,'E8.b. KKAuf_WAV'!$E$6:$E$405,H813,'E8.b. KKAuf_WAV'!$C$6:$C$405,"geleistete Anzahlungen und Anlagen im Bau des Sachanlagevermögens")+ SUMIFS('E8.b. KKAuf_WAV'!$O$6:$O$405,'E8.b. KKAuf_WAV'!$B$6:$B$405,$C813,'E8.b. KKAuf_WAV'!$E$6:$E$405,H813,'E8.b. KKAuf_WAV'!$C$6:$C$405,"geleistete Anzahlungen auf immaterielle Vermögensgegenstände")</f>
        <v>0</v>
      </c>
      <c r="AB813" s="980">
        <f>SUMIFS('E8.c. KKAuf_BKZ_NAB_IZ'!$L$6:$L$405,'E8.c. KKAuf_BKZ_NAB_IZ'!$B$6:$B$405,$C813,'E8.c. KKAuf_BKZ_NAB_IZ'!$C$6:$C$405,$H813)</f>
        <v>0</v>
      </c>
      <c r="AC813" s="974"/>
      <c r="AD813" s="980">
        <f t="shared" si="255"/>
        <v>0</v>
      </c>
      <c r="AE813" s="984">
        <f>$AE$15</f>
        <v>0</v>
      </c>
      <c r="AF813" s="984">
        <f>$AF$15</f>
        <v>0</v>
      </c>
      <c r="AG813" s="984">
        <f>$AG$15</f>
        <v>0</v>
      </c>
      <c r="AH813" s="982">
        <f t="shared" si="257"/>
        <v>0</v>
      </c>
      <c r="AJ813" s="980">
        <f t="shared" si="252"/>
        <v>0</v>
      </c>
      <c r="AK813" s="984">
        <f>$AK$15</f>
        <v>0</v>
      </c>
      <c r="AL813" s="984">
        <f>$AL$15</f>
        <v>0</v>
      </c>
      <c r="AM813" s="984">
        <f>$AM$15</f>
        <v>0</v>
      </c>
      <c r="AN813" s="982">
        <f t="shared" si="253"/>
        <v>0</v>
      </c>
    </row>
    <row r="814" spans="2:40" ht="15" hidden="1" thickBot="1" x14ac:dyDescent="0.25">
      <c r="B814" s="1447"/>
      <c r="C814" s="1002">
        <f>C809</f>
        <v>0</v>
      </c>
      <c r="D814" s="1450"/>
      <c r="E814" s="1408"/>
      <c r="F814" s="1408"/>
      <c r="G814" s="990"/>
      <c r="H814" s="983">
        <v>2027</v>
      </c>
      <c r="I814" s="972"/>
      <c r="J814" s="803">
        <f t="shared" si="254"/>
        <v>0</v>
      </c>
      <c r="K814" s="804"/>
      <c r="L814" s="803">
        <f t="shared" si="261"/>
        <v>0</v>
      </c>
      <c r="M814" s="804"/>
      <c r="N814" s="803">
        <f t="shared" si="251"/>
        <v>0</v>
      </c>
      <c r="O814" s="804"/>
      <c r="P814" s="803">
        <f t="shared" si="262"/>
        <v>0</v>
      </c>
      <c r="Q814" s="760"/>
      <c r="R814" s="980">
        <f>SUMIFS('E8.a. KKAuf_SAV'!$X$6:$X$2005,'E8.a. KKAuf_SAV'!$B$6:$B$2005,$C814,'E8.a. KKAuf_SAV'!$D$6:$D$2005,$H814)</f>
        <v>0</v>
      </c>
      <c r="S814" s="980">
        <f>SUMIFS('E8.b. KKAuf_WAV'!$N$6:$N$405,'E8.b. KKAuf_WAV'!$B$6:$B$405,$C814,'E8.b. KKAuf_WAV'!$E$6:$E$405,H814)-SUMIFS('E8.b. KKAuf_WAV'!$N$6:$N$405,'E8.b. KKAuf_WAV'!$B$6:$B$405,$C814,'E8.b. KKAuf_WAV'!$C$6:$C$405,"Geschäfts- oder Firmenwert",'E8.b. KKAuf_WAV'!$D$6:$D$405,H814)</f>
        <v>0</v>
      </c>
      <c r="T814" s="974"/>
      <c r="U814" s="980">
        <f>SUMIFS('E8.a. KKAuf_SAV'!$W$6:$W$2005,'E8.a. KKAuf_SAV'!$B$6:$B$2005,$C814,'E8.a. KKAuf_SAV'!$D$6:$D$2005,H814)</f>
        <v>0</v>
      </c>
      <c r="V814" s="980">
        <f>SUMIFS('E8.b. KKAuf_WAV'!$M$6:$M$405,'E8.b. KKAuf_WAV'!$B$6:$B$405,$C814,'E8.b. KKAuf_WAV'!$E$6:$E$405,$H814,'E8.b. KKAuf_WAV'!$C$6:$C$405,"&lt;&gt;"&amp;"geleistete Anzahlungen auf immaterielle Vermögensgegenstände",'E8.b. KKAuf_WAV'!$C$6:$C$405,"&lt;&gt;"&amp;"geleistete Anzahlungen und Anlagen im Bau des Sachanlagevermögens",'E8.b. KKAuf_WAV'!$C$6:$C$405,"&lt;&gt;"&amp;"Geschäfts- oder Firmenwert")</f>
        <v>0</v>
      </c>
      <c r="W814" s="980">
        <f>SUMIFS('E8.b. KKAuf_WAV'!$M$6:$M$405,'E8.b. KKAuf_WAV'!$B$6:$B$405,$C814,'E8.b. KKAuf_WAV'!$E$6:$E$405,H814,'E8.b. KKAuf_WAV'!$C$6:$C$405,"geleistete Anzahlungen und Anlagen im Bau des Sachanlagevermögens")+ SUMIFS('E8.b. KKAuf_WAV'!$M$6:$M$405,'E8.b. KKAuf_WAV'!$B$6:$B$405,$C814,'E8.b. KKAuf_WAV'!$E$6:$E$405,H814,'E8.b. KKAuf_WAV'!$C$6:$C$405,"geleistete Anzahlungen auf immaterielle Vermögensgegenstände")</f>
        <v>0</v>
      </c>
      <c r="X814" s="980">
        <f>SUMIFS('E8.c. KKAuf_BKZ_NAB_IZ'!$K$6:$K$405,'E8.c. KKAuf_BKZ_NAB_IZ'!$B$6:$B$405,$C814,'E8.c. KKAuf_BKZ_NAB_IZ'!$C$6:$C$405,$H814)</f>
        <v>0</v>
      </c>
      <c r="Y814" s="980">
        <f>SUMIFS('E8.a. KKAuf_SAV'!$Y$6:$Y$2005,'E8.a. KKAuf_SAV'!$B$6:$B$2005,$C814,'E8.a. KKAuf_SAV'!$D$6:$D$2005,$H814)</f>
        <v>0</v>
      </c>
      <c r="Z814" s="980">
        <f>SUMIFS('E8.b. KKAuf_WAV'!$O$6:$O$405,'E8.b. KKAuf_WAV'!$B$6:$B$405,$C814,'E8.b. KKAuf_WAV'!$E$6:$E$405,$H814,'E8.b. KKAuf_WAV'!$C$6:$C$405,"&lt;&gt;"&amp;"geleistete Anzahlungen auf immaterielle Vermögensgegenstände",'E8.b. KKAuf_WAV'!$C$6:$C$405,"&lt;&gt;"&amp;"geleistete Anzahlungen und Anlagen im Bau des Sachanlagevermögens",'E8.b. KKAuf_WAV'!$C$6:$C$405,"&lt;&gt;"&amp;"Geschäfts- oder Firmenwert")</f>
        <v>0</v>
      </c>
      <c r="AA814" s="980">
        <f>SUMIFS('E8.b. KKAuf_WAV'!$O$6:$O$405,'E8.b. KKAuf_WAV'!$B$6:$B$405,$C814,'E8.b. KKAuf_WAV'!$E$6:$E$405,H814,'E8.b. KKAuf_WAV'!$C$6:$C$405,"geleistete Anzahlungen und Anlagen im Bau des Sachanlagevermögens")+ SUMIFS('E8.b. KKAuf_WAV'!$O$6:$O$405,'E8.b. KKAuf_WAV'!$B$6:$B$405,$C814,'E8.b. KKAuf_WAV'!$E$6:$E$405,H814,'E8.b. KKAuf_WAV'!$C$6:$C$405,"geleistete Anzahlungen auf immaterielle Vermögensgegenstände")</f>
        <v>0</v>
      </c>
      <c r="AB814" s="980">
        <f>SUMIFS('E8.c. KKAuf_BKZ_NAB_IZ'!$L$6:$L$405,'E8.c. KKAuf_BKZ_NAB_IZ'!$B$6:$B$405,$C814,'E8.c. KKAuf_BKZ_NAB_IZ'!$C$6:$C$405,$H814)</f>
        <v>0</v>
      </c>
      <c r="AC814" s="974"/>
      <c r="AD814" s="980">
        <f t="shared" si="255"/>
        <v>0</v>
      </c>
      <c r="AE814" s="984">
        <f>$AE$16</f>
        <v>0</v>
      </c>
      <c r="AF814" s="984">
        <f>$AF$16</f>
        <v>0</v>
      </c>
      <c r="AG814" s="984">
        <f>$AG$16</f>
        <v>0</v>
      </c>
      <c r="AH814" s="982">
        <f t="shared" si="257"/>
        <v>0</v>
      </c>
      <c r="AJ814" s="980">
        <f t="shared" si="252"/>
        <v>0</v>
      </c>
      <c r="AK814" s="984">
        <f>$AK$16</f>
        <v>0</v>
      </c>
      <c r="AL814" s="984">
        <f>$AL$16</f>
        <v>0</v>
      </c>
      <c r="AM814" s="984">
        <f>$AM$16</f>
        <v>0</v>
      </c>
      <c r="AN814" s="982">
        <f t="shared" si="253"/>
        <v>0</v>
      </c>
    </row>
    <row r="815" spans="2:40" ht="15" hidden="1" thickBot="1" x14ac:dyDescent="0.25">
      <c r="B815" s="1448"/>
      <c r="C815" s="1003">
        <f>C809</f>
        <v>0</v>
      </c>
      <c r="D815" s="1451"/>
      <c r="E815" s="1409"/>
      <c r="F815" s="1409"/>
      <c r="G815" s="970"/>
      <c r="H815" s="986">
        <v>2028</v>
      </c>
      <c r="I815" s="972"/>
      <c r="J815" s="815">
        <f t="shared" si="254"/>
        <v>0</v>
      </c>
      <c r="K815" s="804"/>
      <c r="L815" s="814">
        <f t="shared" si="261"/>
        <v>0</v>
      </c>
      <c r="M815" s="804"/>
      <c r="N815" s="814">
        <f t="shared" si="251"/>
        <v>0</v>
      </c>
      <c r="O815" s="804"/>
      <c r="P815" s="814">
        <f t="shared" si="262"/>
        <v>0</v>
      </c>
      <c r="Q815" s="760"/>
      <c r="R815" s="987">
        <f>SUMIFS('E8.a. KKAuf_SAV'!$X$6:$X$2005,'E8.a. KKAuf_SAV'!$B$6:$B$2005,$C815,'E8.a. KKAuf_SAV'!$D$6:$D$2005,$H815)</f>
        <v>0</v>
      </c>
      <c r="S815" s="987">
        <f>SUMIFS('E8.b. KKAuf_WAV'!$N$6:$N$405,'E8.b. KKAuf_WAV'!$B$6:$B$405,$C815,'E8.b. KKAuf_WAV'!$E$6:$E$405,H815)-SUMIFS('E8.b. KKAuf_WAV'!$N$6:$N$405,'E8.b. KKAuf_WAV'!$B$6:$B$405,$C815,'E8.b. KKAuf_WAV'!$C$6:$C$405,"Geschäfts- oder Firmenwert",'E8.b. KKAuf_WAV'!$D$6:$D$405,H815)</f>
        <v>0</v>
      </c>
      <c r="T815" s="974"/>
      <c r="U815" s="987">
        <f>SUMIFS('E8.a. KKAuf_SAV'!$W$6:$W$2005,'E8.a. KKAuf_SAV'!$B$6:$B$2005,$C815,'E8.a. KKAuf_SAV'!$D$6:$D$2005,H815)</f>
        <v>0</v>
      </c>
      <c r="V815" s="987">
        <f>SUMIFS('E8.b. KKAuf_WAV'!$M$6:$M$405,'E8.b. KKAuf_WAV'!$B$6:$B$405,$C815,'E8.b. KKAuf_WAV'!$E$6:$E$405,$H815,'E8.b. KKAuf_WAV'!$C$6:$C$405,"&lt;&gt;"&amp;"geleistete Anzahlungen auf immaterielle Vermögensgegenstände",'E8.b. KKAuf_WAV'!$C$6:$C$405,"&lt;&gt;"&amp;"geleistete Anzahlungen und Anlagen im Bau des Sachanlagevermögens",'E8.b. KKAuf_WAV'!$C$6:$C$405,"&lt;&gt;"&amp;"Geschäfts- oder Firmenwert")</f>
        <v>0</v>
      </c>
      <c r="W815" s="987">
        <f>SUMIFS('E8.b. KKAuf_WAV'!$M$6:$M$405,'E8.b. KKAuf_WAV'!$B$6:$B$405,$C815,'E8.b. KKAuf_WAV'!$E$6:$E$405,H815,'E8.b. KKAuf_WAV'!$C$6:$C$405,"geleistete Anzahlungen und Anlagen im Bau des Sachanlagevermögens")+ SUMIFS('E8.b. KKAuf_WAV'!$M$6:$M$405,'E8.b. KKAuf_WAV'!$B$6:$B$405,$C815,'E8.b. KKAuf_WAV'!$E$6:$E$405,H815,'E8.b. KKAuf_WAV'!$C$6:$C$405,"geleistete Anzahlungen auf immaterielle Vermögensgegenstände")</f>
        <v>0</v>
      </c>
      <c r="X815" s="987">
        <f>SUMIFS('E8.c. KKAuf_BKZ_NAB_IZ'!$K$6:$K$405,'E8.c. KKAuf_BKZ_NAB_IZ'!$B$6:$B$405,$C815,'E8.c. KKAuf_BKZ_NAB_IZ'!$C$6:$C$405,$H815)</f>
        <v>0</v>
      </c>
      <c r="Y815" s="987">
        <f>SUMIFS('E8.a. KKAuf_SAV'!$Y$6:$Y$2005,'E8.a. KKAuf_SAV'!$B$6:$B$2005,$C815,'E8.a. KKAuf_SAV'!$D$6:$D$2005,$H815)</f>
        <v>0</v>
      </c>
      <c r="Z815" s="987">
        <f>SUMIFS('E8.b. KKAuf_WAV'!$O$6:$O$405,'E8.b. KKAuf_WAV'!$B$6:$B$405,$C815,'E8.b. KKAuf_WAV'!$E$6:$E$405,$H815,'E8.b. KKAuf_WAV'!$C$6:$C$405,"&lt;&gt;"&amp;"geleistete Anzahlungen auf immaterielle Vermögensgegenstände",'E8.b. KKAuf_WAV'!$C$6:$C$405,"&lt;&gt;"&amp;"geleistete Anzahlungen und Anlagen im Bau des Sachanlagevermögens",'E8.b. KKAuf_WAV'!$C$6:$C$405,"&lt;&gt;"&amp;"Geschäfts- oder Firmenwert")</f>
        <v>0</v>
      </c>
      <c r="AA815" s="987">
        <f>SUMIFS('E8.b. KKAuf_WAV'!$O$6:$O$405,'E8.b. KKAuf_WAV'!$B$6:$B$405,$C815,'E8.b. KKAuf_WAV'!$E$6:$E$405,H815,'E8.b. KKAuf_WAV'!$C$6:$C$405,"geleistete Anzahlungen und Anlagen im Bau des Sachanlagevermögens")+ SUMIFS('E8.b. KKAuf_WAV'!$O$6:$O$405,'E8.b. KKAuf_WAV'!$B$6:$B$405,$C815,'E8.b. KKAuf_WAV'!$E$6:$E$405,H815,'E8.b. KKAuf_WAV'!$C$6:$C$405,"geleistete Anzahlungen auf immaterielle Vermögensgegenstände")</f>
        <v>0</v>
      </c>
      <c r="AB815" s="987">
        <f>SUMIFS('E8.c. KKAuf_BKZ_NAB_IZ'!$L$6:$L$405,'E8.c. KKAuf_BKZ_NAB_IZ'!$B$6:$B$405,$C815,'E8.c. KKAuf_BKZ_NAB_IZ'!$C$6:$C$405,$H815)</f>
        <v>0</v>
      </c>
      <c r="AC815" s="974"/>
      <c r="AD815" s="987">
        <f t="shared" si="255"/>
        <v>0</v>
      </c>
      <c r="AE815" s="988">
        <f>$AE$17</f>
        <v>0</v>
      </c>
      <c r="AF815" s="988">
        <f>$AF$17</f>
        <v>0</v>
      </c>
      <c r="AG815" s="988">
        <f>$AG$17</f>
        <v>0</v>
      </c>
      <c r="AH815" s="989">
        <f t="shared" si="257"/>
        <v>0</v>
      </c>
      <c r="AJ815" s="987">
        <f t="shared" si="252"/>
        <v>0</v>
      </c>
      <c r="AK815" s="988">
        <f>$AK$17</f>
        <v>0</v>
      </c>
      <c r="AL815" s="988">
        <f>$AL$17</f>
        <v>0</v>
      </c>
      <c r="AM815" s="988">
        <f>$AM$17</f>
        <v>0</v>
      </c>
      <c r="AN815" s="989">
        <f t="shared" si="253"/>
        <v>0</v>
      </c>
    </row>
    <row r="816" spans="2:40" ht="14.25" customHeight="1" x14ac:dyDescent="0.2">
      <c r="B816" s="1446"/>
      <c r="C816" s="1001">
        <f>B816</f>
        <v>0</v>
      </c>
      <c r="D816" s="1449"/>
      <c r="E816" s="1407"/>
      <c r="F816" s="1410"/>
      <c r="G816" s="990"/>
      <c r="H816" s="991">
        <v>2022</v>
      </c>
      <c r="I816" s="972"/>
      <c r="J816" s="813">
        <f t="shared" si="254"/>
        <v>0</v>
      </c>
      <c r="K816" s="804"/>
      <c r="L816" s="813">
        <f t="shared" si="261"/>
        <v>0</v>
      </c>
      <c r="M816" s="804"/>
      <c r="N816" s="813">
        <f t="shared" si="251"/>
        <v>0</v>
      </c>
      <c r="O816" s="804"/>
      <c r="P816" s="813">
        <f t="shared" ref="P816:P822" si="263">IFERROR((AJ816*AK816+AD816*AE816)*0.4*0.035*$F$816,0)</f>
        <v>0</v>
      </c>
      <c r="Q816" s="760"/>
      <c r="R816" s="992">
        <f>SUMIFS('E8.a. KKAuf_SAV'!$X$6:$X$2005,'E8.a. KKAuf_SAV'!$B$6:$B$2005,$C816,'E8.a. KKAuf_SAV'!$D$6:$D$2005,$H816)</f>
        <v>0</v>
      </c>
      <c r="S816" s="992">
        <f>SUMIFS('E8.b. KKAuf_WAV'!$N$6:$N$405,'E8.b. KKAuf_WAV'!$B$6:$B$405,$C816,'E8.b. KKAuf_WAV'!$E$6:$E$405,H816)-SUMIFS('E8.b. KKAuf_WAV'!$N$6:$N$405,'E8.b. KKAuf_WAV'!$B$6:$B$405,$C816,'E8.b. KKAuf_WAV'!$C$6:$C$405,"Geschäfts- oder Firmenwert",'E8.b. KKAuf_WAV'!$D$6:$D$405,H816)</f>
        <v>0</v>
      </c>
      <c r="T816" s="974"/>
      <c r="U816" s="992">
        <f>SUMIFS('E8.a. KKAuf_SAV'!$W$6:$W$2005,'E8.a. KKAuf_SAV'!$B$6:$B$2005,$C816,'E8.a. KKAuf_SAV'!$D$6:$D$2005,H816)</f>
        <v>0</v>
      </c>
      <c r="V816" s="992">
        <f>SUMIFS('E8.b. KKAuf_WAV'!$M$6:$M$405,'E8.b. KKAuf_WAV'!$B$6:$B$405,$C816,'E8.b. KKAuf_WAV'!$E$6:$E$405,$H816,'E8.b. KKAuf_WAV'!$C$6:$C$405,"&lt;&gt;"&amp;"geleistete Anzahlungen auf immaterielle Vermögensgegenstände",'E8.b. KKAuf_WAV'!$C$6:$C$405,"&lt;&gt;"&amp;"geleistete Anzahlungen und Anlagen im Bau des Sachanlagevermögens",'E8.b. KKAuf_WAV'!$C$6:$C$405,"&lt;&gt;"&amp;"Geschäfts- oder Firmenwert")</f>
        <v>0</v>
      </c>
      <c r="W816" s="992">
        <f>SUMIFS('E8.b. KKAuf_WAV'!$M$6:$M$405,'E8.b. KKAuf_WAV'!$B$6:$B$405,$C816,'E8.b. KKAuf_WAV'!$E$6:$E$405,Listen!$AA$3,'E8.b. KKAuf_WAV'!$C$6:$C$405,"geleistete Anzahlungen und Anlagen im Bau des Sachanlagevermögens")+ SUMIFS('E8.b. KKAuf_WAV'!$M$6:$M$405,'E8.b. KKAuf_WAV'!$B$6:$B$405,$C816,'E8.b. KKAuf_WAV'!$E$6:$E$405,Listen!$AA$3,'E8.b. KKAuf_WAV'!$C$6:$C$405,"geleistete Anzahlungen auf immaterielle Vermögensgegenstände")</f>
        <v>0</v>
      </c>
      <c r="X816" s="992">
        <f>SUMIFS('E8.c. KKAuf_BKZ_NAB_IZ'!$K$6:$K$405,'E8.c. KKAuf_BKZ_NAB_IZ'!$B$6:$B$405,$C816,'E8.c. KKAuf_BKZ_NAB_IZ'!$C$6:$C$405,$H816)</f>
        <v>0</v>
      </c>
      <c r="Y816" s="992">
        <f>SUMIFS('E8.a. KKAuf_SAV'!$Y$6:$Y$2005,'E8.a. KKAuf_SAV'!$B$6:$B$2005,$C816,'E8.a. KKAuf_SAV'!$D$6:$D$2005,$H816)</f>
        <v>0</v>
      </c>
      <c r="Z816" s="992">
        <f>SUMIFS('E8.b. KKAuf_WAV'!$O$6:$O$405,'E8.b. KKAuf_WAV'!$B$6:$B$405,$C816,'E8.b. KKAuf_WAV'!$E$6:$E$405,$H816,'E8.b. KKAuf_WAV'!$C$6:$C$405,"&lt;&gt;"&amp;"geleistete Anzahlungen auf immaterielle Vermögensgegenstände",'E8.b. KKAuf_WAV'!$C$6:$C$405,"&lt;&gt;"&amp;"geleistete Anzahlungen und Anlagen im Bau des Sachanlagevermögens",'E8.b. KKAuf_WAV'!$C$6:$C$405,"&lt;&gt;"&amp;"Geschäfts- oder Firmenwert")</f>
        <v>0</v>
      </c>
      <c r="AA816" s="992">
        <f>SUMIFS('E8.b. KKAuf_WAV'!$O$6:$O$405,'E8.b. KKAuf_WAV'!$B$6:$B$405,$C816,'E8.b. KKAuf_WAV'!$E$6:$E$405,Listen!$AA$3,'E8.b. KKAuf_WAV'!$C$6:$C$405,"geleistete Anzahlungen und Anlagen im Bau des Sachanlagevermögens")+ SUMIFS('E8.b. KKAuf_WAV'!$O$6:$O$405,'E8.b. KKAuf_WAV'!$B$6:$B$405,$C816,'E8.b. KKAuf_WAV'!$E$6:$E$405,Listen!$AA$3,'E8.b. KKAuf_WAV'!$C$6:$C$405,"geleistete Anzahlungen auf immaterielle Vermögensgegenstände")</f>
        <v>0</v>
      </c>
      <c r="AB816" s="992">
        <f>SUMIFS('E8.c. KKAuf_BKZ_NAB_IZ'!$L$6:$L$405,'E8.c. KKAuf_BKZ_NAB_IZ'!$B$6:$B$405,$C816,'E8.c. KKAuf_BKZ_NAB_IZ'!$C$6:$C$405,$H816)</f>
        <v>0</v>
      </c>
      <c r="AC816" s="974"/>
      <c r="AD816" s="993">
        <f t="shared" si="255"/>
        <v>0</v>
      </c>
      <c r="AE816" s="993">
        <f>$AE$11</f>
        <v>5.0700000000000002E-2</v>
      </c>
      <c r="AF816" s="993">
        <f>$AF$11</f>
        <v>1.7100000000000001E-2</v>
      </c>
      <c r="AG816" s="993">
        <f>$AG$11</f>
        <v>3.0499999999999999E-2</v>
      </c>
      <c r="AH816" s="994">
        <f t="shared" si="257"/>
        <v>0</v>
      </c>
      <c r="AJ816" s="993">
        <f t="shared" si="252"/>
        <v>0</v>
      </c>
      <c r="AK816" s="993">
        <f>$AK$11</f>
        <v>5.0700000000000002E-2</v>
      </c>
      <c r="AL816" s="993">
        <f>$AL$11</f>
        <v>1.7100000000000001E-2</v>
      </c>
      <c r="AM816" s="993">
        <f>$AM$11</f>
        <v>3.0499999999999999E-2</v>
      </c>
      <c r="AN816" s="994">
        <f t="shared" si="253"/>
        <v>0</v>
      </c>
    </row>
    <row r="817" spans="2:40" x14ac:dyDescent="0.2">
      <c r="B817" s="1447"/>
      <c r="C817" s="1002">
        <f>C816</f>
        <v>0</v>
      </c>
      <c r="D817" s="1450"/>
      <c r="E817" s="1408"/>
      <c r="F817" s="1408"/>
      <c r="G817" s="990"/>
      <c r="H817" s="983">
        <v>2023</v>
      </c>
      <c r="I817" s="972"/>
      <c r="J817" s="805">
        <f t="shared" si="254"/>
        <v>0</v>
      </c>
      <c r="K817" s="804"/>
      <c r="L817" s="803">
        <f t="shared" si="261"/>
        <v>0</v>
      </c>
      <c r="M817" s="804"/>
      <c r="N817" s="803">
        <f t="shared" si="251"/>
        <v>0</v>
      </c>
      <c r="O817" s="804"/>
      <c r="P817" s="803">
        <f t="shared" si="263"/>
        <v>0</v>
      </c>
      <c r="Q817" s="760"/>
      <c r="R817" s="980">
        <f>SUMIFS('E8.a. KKAuf_SAV'!$X$6:$X$2005,'E8.a. KKAuf_SAV'!$B$6:$B$2005,$C817,'E8.a. KKAuf_SAV'!$D$6:$D$2005,$H817)</f>
        <v>0</v>
      </c>
      <c r="S817" s="980">
        <f>SUMIFS('E8.b. KKAuf_WAV'!$N$6:$N$405,'E8.b. KKAuf_WAV'!$B$6:$B$405,$C817,'E8.b. KKAuf_WAV'!$E$6:$E$405,H817)-SUMIFS('E8.b. KKAuf_WAV'!$N$6:$N$405,'E8.b. KKAuf_WAV'!$B$6:$B$405,$C817,'E8.b. KKAuf_WAV'!$C$6:$C$405,"Geschäfts- oder Firmenwert",'E8.b. KKAuf_WAV'!$D$6:$D$405,H817)</f>
        <v>0</v>
      </c>
      <c r="T817" s="974"/>
      <c r="U817" s="980">
        <f>SUMIFS('E8.a. KKAuf_SAV'!$W$6:$W$2005,'E8.a. KKAuf_SAV'!$B$6:$B$2005,$C817,'E8.a. KKAuf_SAV'!$D$6:$D$2005,H817)</f>
        <v>0</v>
      </c>
      <c r="V817" s="980">
        <f>SUMIFS('E8.b. KKAuf_WAV'!$M$6:$M$405,'E8.b. KKAuf_WAV'!$B$6:$B$405,$C817,'E8.b. KKAuf_WAV'!$E$6:$E$405,$H817,'E8.b. KKAuf_WAV'!$C$6:$C$405,"&lt;&gt;"&amp;"geleistete Anzahlungen auf immaterielle Vermögensgegenstände",'E8.b. KKAuf_WAV'!$C$6:$C$405,"&lt;&gt;"&amp;"geleistete Anzahlungen und Anlagen im Bau des Sachanlagevermögens",'E8.b. KKAuf_WAV'!$C$6:$C$405,"&lt;&gt;"&amp;"Geschäfts- oder Firmenwert")</f>
        <v>0</v>
      </c>
      <c r="W817" s="980"/>
      <c r="X817" s="980">
        <f>SUMIFS('E8.c. KKAuf_BKZ_NAB_IZ'!$K$6:$K$405,'E8.c. KKAuf_BKZ_NAB_IZ'!$B$6:$B$405,$C817,'E8.c. KKAuf_BKZ_NAB_IZ'!$C$6:$C$405,$H817)</f>
        <v>0</v>
      </c>
      <c r="Y817" s="980">
        <f>SUMIFS('E8.a. KKAuf_SAV'!$Y$6:$Y$2005,'E8.a. KKAuf_SAV'!$B$6:$B$2005,$C817,'E8.a. KKAuf_SAV'!$D$6:$D$2005,$H817)</f>
        <v>0</v>
      </c>
      <c r="Z817" s="980">
        <f>SUMIFS('E8.b. KKAuf_WAV'!$O$6:$O$405,'E8.b. KKAuf_WAV'!$B$6:$B$405,$C817,'E8.b. KKAuf_WAV'!$E$6:$E$405,$H817,'E8.b. KKAuf_WAV'!$C$6:$C$405,"&lt;&gt;"&amp;"geleistete Anzahlungen auf immaterielle Vermögensgegenstände",'E8.b. KKAuf_WAV'!$C$6:$C$405,"&lt;&gt;"&amp;"geleistete Anzahlungen und Anlagen im Bau des Sachanlagevermögens",'E8.b. KKAuf_WAV'!$C$6:$C$405,"&lt;&gt;"&amp;"Geschäfts- oder Firmenwert")</f>
        <v>0</v>
      </c>
      <c r="AA817" s="980"/>
      <c r="AB817" s="980">
        <f>SUMIFS('E8.c. KKAuf_BKZ_NAB_IZ'!$L$6:$L$405,'E8.c. KKAuf_BKZ_NAB_IZ'!$B$6:$B$405,$C817,'E8.c. KKAuf_BKZ_NAB_IZ'!$C$6:$C$405,$H817)</f>
        <v>0</v>
      </c>
      <c r="AC817" s="974"/>
      <c r="AD817" s="980">
        <f t="shared" si="255"/>
        <v>0</v>
      </c>
      <c r="AE817" s="984">
        <f>$AE$12</f>
        <v>5.0700000000000002E-2</v>
      </c>
      <c r="AF817" s="984">
        <f>$AF$12</f>
        <v>1.7100000000000001E-2</v>
      </c>
      <c r="AG817" s="984">
        <f>$AG$12</f>
        <v>3.0499999999999999E-2</v>
      </c>
      <c r="AH817" s="982">
        <f t="shared" si="257"/>
        <v>0</v>
      </c>
      <c r="AJ817" s="980"/>
      <c r="AK817" s="984">
        <f>$AK$12</f>
        <v>5.0700000000000002E-2</v>
      </c>
      <c r="AL817" s="984">
        <f>$AL$12</f>
        <v>1.7100000000000001E-2</v>
      </c>
      <c r="AM817" s="984">
        <f>$AM$12</f>
        <v>3.0499999999999999E-2</v>
      </c>
      <c r="AN817" s="982">
        <f t="shared" si="253"/>
        <v>0</v>
      </c>
    </row>
    <row r="818" spans="2:40" x14ac:dyDescent="0.2">
      <c r="B818" s="1447"/>
      <c r="C818" s="1002">
        <f>C816</f>
        <v>0</v>
      </c>
      <c r="D818" s="1450"/>
      <c r="E818" s="1408"/>
      <c r="F818" s="1408"/>
      <c r="G818" s="990"/>
      <c r="H818" s="983">
        <v>2024</v>
      </c>
      <c r="I818" s="972"/>
      <c r="J818" s="803">
        <f t="shared" si="254"/>
        <v>0</v>
      </c>
      <c r="K818" s="804"/>
      <c r="L818" s="803">
        <f t="shared" si="261"/>
        <v>0</v>
      </c>
      <c r="M818" s="804"/>
      <c r="N818" s="803">
        <f t="shared" si="251"/>
        <v>0</v>
      </c>
      <c r="O818" s="804"/>
      <c r="P818" s="803">
        <f t="shared" si="263"/>
        <v>0</v>
      </c>
      <c r="Q818" s="760"/>
      <c r="R818" s="980">
        <f>SUMIFS('E8.a. KKAuf_SAV'!$X$6:$X$2005,'E8.a. KKAuf_SAV'!$B$6:$B$2005,$C818,'E8.a. KKAuf_SAV'!$D$6:$D$2005,$H818)</f>
        <v>0</v>
      </c>
      <c r="S818" s="980">
        <f>SUMIFS('E8.b. KKAuf_WAV'!$N$6:$N$405,'E8.b. KKAuf_WAV'!$B$6:$B$405,$C818,'E8.b. KKAuf_WAV'!$E$6:$E$405,H818)-SUMIFS('E8.b. KKAuf_WAV'!$N$6:$N$405,'E8.b. KKAuf_WAV'!$B$6:$B$405,$C818,'E8.b. KKAuf_WAV'!$C$6:$C$405,"Geschäfts- oder Firmenwert",'E8.b. KKAuf_WAV'!$D$6:$D$405,H818)</f>
        <v>0</v>
      </c>
      <c r="T818" s="974"/>
      <c r="U818" s="980">
        <f>SUMIFS('E8.a. KKAuf_SAV'!$W$6:$W$2005,'E8.a. KKAuf_SAV'!$B$6:$B$2005,$C818,'E8.a. KKAuf_SAV'!$D$6:$D$2005,H818)</f>
        <v>0</v>
      </c>
      <c r="V818" s="980">
        <f>SUMIFS('E8.b. KKAuf_WAV'!$M$6:$M$405,'E8.b. KKAuf_WAV'!$B$6:$B$405,$C818,'E8.b. KKAuf_WAV'!$E$6:$E$405,$H818,'E8.b. KKAuf_WAV'!$C$6:$C$405,"&lt;&gt;"&amp;"geleistete Anzahlungen auf immaterielle Vermögensgegenstände",'E8.b. KKAuf_WAV'!$C$6:$C$405,"&lt;&gt;"&amp;"geleistete Anzahlungen und Anlagen im Bau des Sachanlagevermögens",'E8.b. KKAuf_WAV'!$C$6:$C$405,"&lt;&gt;"&amp;"Geschäfts- oder Firmenwert")</f>
        <v>0</v>
      </c>
      <c r="W818" s="980">
        <f>SUMIFS('E8.b. KKAuf_WAV'!$M$6:$M$405,'E8.b. KKAuf_WAV'!$B$6:$B$405,$C818,'E8.b. KKAuf_WAV'!$E$6:$E$405,H818,'E8.b. KKAuf_WAV'!$C$6:$C$405,"geleistete Anzahlungen und Anlagen im Bau des Sachanlagevermögens")+ SUMIFS('E8.b. KKAuf_WAV'!$M$6:$M$405,'E8.b. KKAuf_WAV'!$B$6:$B$405,$C818,'E8.b. KKAuf_WAV'!$E$6:$E$405,H818,'E8.b. KKAuf_WAV'!$C$6:$C$405,"geleistete Anzahlungen auf immaterielle Vermögensgegenstände")</f>
        <v>0</v>
      </c>
      <c r="X818" s="980">
        <f>SUMIFS('E8.c. KKAuf_BKZ_NAB_IZ'!$K$6:$K$405,'E8.c. KKAuf_BKZ_NAB_IZ'!$B$6:$B$405,$C818,'E8.c. KKAuf_BKZ_NAB_IZ'!$C$6:$C$405,$H818)</f>
        <v>0</v>
      </c>
      <c r="Y818" s="980">
        <f>SUMIFS('E8.a. KKAuf_SAV'!$Y$6:$Y$2005,'E8.a. KKAuf_SAV'!$B$6:$B$2005,$C818,'E8.a. KKAuf_SAV'!$D$6:$D$2005,$H818)</f>
        <v>0</v>
      </c>
      <c r="Z818" s="980">
        <f>SUMIFS('E8.b. KKAuf_WAV'!$O$6:$O$405,'E8.b. KKAuf_WAV'!$B$6:$B$405,$C818,'E8.b. KKAuf_WAV'!$E$6:$E$405,$H818,'E8.b. KKAuf_WAV'!$C$6:$C$405,"&lt;&gt;"&amp;"geleistete Anzahlungen auf immaterielle Vermögensgegenstände",'E8.b. KKAuf_WAV'!$C$6:$C$405,"&lt;&gt;"&amp;"geleistete Anzahlungen und Anlagen im Bau des Sachanlagevermögens",'E8.b. KKAuf_WAV'!$C$6:$C$405,"&lt;&gt;"&amp;"Geschäfts- oder Firmenwert")</f>
        <v>0</v>
      </c>
      <c r="AA818" s="980">
        <f>SUMIFS('E8.b. KKAuf_WAV'!$O$6:$O$405,'E8.b. KKAuf_WAV'!$B$6:$B$405,$C818,'E8.b. KKAuf_WAV'!$E$6:$E$405,H818,'E8.b. KKAuf_WAV'!$C$6:$C$405,"geleistete Anzahlungen und Anlagen im Bau des Sachanlagevermögens")+ SUMIFS('E8.b. KKAuf_WAV'!$O$6:$O$405,'E8.b. KKAuf_WAV'!$B$6:$B$405,$C818,'E8.b. KKAuf_WAV'!$E$6:$E$405,H818,'E8.b. KKAuf_WAV'!$C$6:$C$405,"geleistete Anzahlungen auf immaterielle Vermögensgegenstände")</f>
        <v>0</v>
      </c>
      <c r="AB818" s="980">
        <f>SUMIFS('E8.c. KKAuf_BKZ_NAB_IZ'!$L$6:$L$405,'E8.c. KKAuf_BKZ_NAB_IZ'!$B$6:$B$405,$C818,'E8.c. KKAuf_BKZ_NAB_IZ'!$C$6:$C$405,$H818)</f>
        <v>0</v>
      </c>
      <c r="AC818" s="974"/>
      <c r="AD818" s="980">
        <f t="shared" si="255"/>
        <v>0</v>
      </c>
      <c r="AE818" s="984">
        <f>$AE$13</f>
        <v>6.93E-2</v>
      </c>
      <c r="AF818" s="984">
        <f>$AF$13</f>
        <v>3.8699999999999998E-2</v>
      </c>
      <c r="AG818" s="984">
        <f>$AG$13</f>
        <v>5.0900000000000001E-2</v>
      </c>
      <c r="AH818" s="982">
        <f t="shared" si="257"/>
        <v>0</v>
      </c>
      <c r="AJ818" s="980">
        <f t="shared" si="252"/>
        <v>0</v>
      </c>
      <c r="AK818" s="984">
        <f>$AK$13</f>
        <v>7.0099999999999996E-2</v>
      </c>
      <c r="AL818" s="984">
        <f>$AL$13</f>
        <v>3.6600000000000001E-2</v>
      </c>
      <c r="AM818" s="984">
        <f>$AM$13</f>
        <v>0.05</v>
      </c>
      <c r="AN818" s="982">
        <f t="shared" si="253"/>
        <v>0</v>
      </c>
    </row>
    <row r="819" spans="2:40" ht="15" thickBot="1" x14ac:dyDescent="0.25">
      <c r="B819" s="1447"/>
      <c r="C819" s="1002">
        <f>C816</f>
        <v>0</v>
      </c>
      <c r="D819" s="1450"/>
      <c r="E819" s="1408"/>
      <c r="F819" s="1408"/>
      <c r="G819" s="990"/>
      <c r="H819" s="983">
        <v>2025</v>
      </c>
      <c r="I819" s="972"/>
      <c r="J819" s="803">
        <f t="shared" si="254"/>
        <v>0</v>
      </c>
      <c r="K819" s="804"/>
      <c r="L819" s="803">
        <f t="shared" si="261"/>
        <v>0</v>
      </c>
      <c r="M819" s="804"/>
      <c r="N819" s="803">
        <f t="shared" si="251"/>
        <v>0</v>
      </c>
      <c r="O819" s="804"/>
      <c r="P819" s="803">
        <f t="shared" si="263"/>
        <v>0</v>
      </c>
      <c r="Q819" s="760"/>
      <c r="R819" s="980">
        <f>SUMIFS('E8.a. KKAuf_SAV'!$X$6:$X$2005,'E8.a. KKAuf_SAV'!$B$6:$B$2005,$C819,'E8.a. KKAuf_SAV'!$D$6:$D$2005,$H819)</f>
        <v>0</v>
      </c>
      <c r="S819" s="980">
        <f>SUMIFS('E8.b. KKAuf_WAV'!$N$6:$N$405,'E8.b. KKAuf_WAV'!$B$6:$B$405,$C819,'E8.b. KKAuf_WAV'!$E$6:$E$405,H819)-SUMIFS('E8.b. KKAuf_WAV'!$N$6:$N$405,'E8.b. KKAuf_WAV'!$B$6:$B$405,$C819,'E8.b. KKAuf_WAV'!$C$6:$C$405,"Geschäfts- oder Firmenwert",'E8.b. KKAuf_WAV'!$D$6:$D$405,H819)</f>
        <v>0</v>
      </c>
      <c r="T819" s="974"/>
      <c r="U819" s="980">
        <f>SUMIFS('E8.a. KKAuf_SAV'!$W$6:$W$2005,'E8.a. KKAuf_SAV'!$B$6:$B$2005,$C819,'E8.a. KKAuf_SAV'!$D$6:$D$2005,H819)</f>
        <v>0</v>
      </c>
      <c r="V819" s="980">
        <f>SUMIFS('E8.b. KKAuf_WAV'!$M$6:$M$405,'E8.b. KKAuf_WAV'!$B$6:$B$405,$C819,'E8.b. KKAuf_WAV'!$E$6:$E$405,$H819,'E8.b. KKAuf_WAV'!$C$6:$C$405,"&lt;&gt;"&amp;"geleistete Anzahlungen auf immaterielle Vermögensgegenstände",'E8.b. KKAuf_WAV'!$C$6:$C$405,"&lt;&gt;"&amp;"geleistete Anzahlungen und Anlagen im Bau des Sachanlagevermögens",'E8.b. KKAuf_WAV'!$C$6:$C$405,"&lt;&gt;"&amp;"Geschäfts- oder Firmenwert")</f>
        <v>0</v>
      </c>
      <c r="W819" s="980">
        <f>SUMIFS('E8.b. KKAuf_WAV'!$M$6:$M$405,'E8.b. KKAuf_WAV'!$B$6:$B$405,$C819,'E8.b. KKAuf_WAV'!$E$6:$E$405,H819,'E8.b. KKAuf_WAV'!$C$6:$C$405,"geleistete Anzahlungen und Anlagen im Bau des Sachanlagevermögens")+ SUMIFS('E8.b. KKAuf_WAV'!$M$6:$M$405,'E8.b. KKAuf_WAV'!$B$6:$B$405,$C819,'E8.b. KKAuf_WAV'!$E$6:$E$405,H819,'E8.b. KKAuf_WAV'!$C$6:$C$405,"geleistete Anzahlungen auf immaterielle Vermögensgegenstände")</f>
        <v>0</v>
      </c>
      <c r="X819" s="980">
        <f>SUMIFS('E8.c. KKAuf_BKZ_NAB_IZ'!$K$6:$K$405,'E8.c. KKAuf_BKZ_NAB_IZ'!$B$6:$B$405,$C819,'E8.c. KKAuf_BKZ_NAB_IZ'!$C$6:$C$405,$H819)</f>
        <v>0</v>
      </c>
      <c r="Y819" s="980">
        <f>SUMIFS('E8.a. KKAuf_SAV'!$Y$6:$Y$2005,'E8.a. KKAuf_SAV'!$B$6:$B$2005,$C819,'E8.a. KKAuf_SAV'!$D$6:$D$2005,$H819)</f>
        <v>0</v>
      </c>
      <c r="Z819" s="980">
        <f>SUMIFS('E8.b. KKAuf_WAV'!$O$6:$O$405,'E8.b. KKAuf_WAV'!$B$6:$B$405,$C819,'E8.b. KKAuf_WAV'!$E$6:$E$405,$H819,'E8.b. KKAuf_WAV'!$C$6:$C$405,"&lt;&gt;"&amp;"geleistete Anzahlungen auf immaterielle Vermögensgegenstände",'E8.b. KKAuf_WAV'!$C$6:$C$405,"&lt;&gt;"&amp;"geleistete Anzahlungen und Anlagen im Bau des Sachanlagevermögens",'E8.b. KKAuf_WAV'!$C$6:$C$405,"&lt;&gt;"&amp;"Geschäfts- oder Firmenwert")</f>
        <v>0</v>
      </c>
      <c r="AA819" s="980">
        <f>SUMIFS('E8.b. KKAuf_WAV'!$O$6:$O$405,'E8.b. KKAuf_WAV'!$B$6:$B$405,$C819,'E8.b. KKAuf_WAV'!$E$6:$E$405,H819,'E8.b. KKAuf_WAV'!$C$6:$C$405,"geleistete Anzahlungen und Anlagen im Bau des Sachanlagevermögens")+ SUMIFS('E8.b. KKAuf_WAV'!$O$6:$O$405,'E8.b. KKAuf_WAV'!$B$6:$B$405,$C819,'E8.b. KKAuf_WAV'!$E$6:$E$405,H819,'E8.b. KKAuf_WAV'!$C$6:$C$405,"geleistete Anzahlungen auf immaterielle Vermögensgegenstände")</f>
        <v>0</v>
      </c>
      <c r="AB819" s="980">
        <f>SUMIFS('E8.c. KKAuf_BKZ_NAB_IZ'!$L$6:$L$405,'E8.c. KKAuf_BKZ_NAB_IZ'!$B$6:$B$405,$C819,'E8.c. KKAuf_BKZ_NAB_IZ'!$C$6:$C$405,$H819)</f>
        <v>0</v>
      </c>
      <c r="AC819" s="974"/>
      <c r="AD819" s="980">
        <f t="shared" si="255"/>
        <v>0</v>
      </c>
      <c r="AE819" s="984">
        <f>$AE$14</f>
        <v>7.0099999999999996E-2</v>
      </c>
      <c r="AF819" s="984">
        <f>$AF$14</f>
        <v>3.6600000000000001E-2</v>
      </c>
      <c r="AG819" s="984">
        <f>$AG$14</f>
        <v>0.05</v>
      </c>
      <c r="AH819" s="982">
        <f t="shared" si="257"/>
        <v>0</v>
      </c>
      <c r="AJ819" s="980">
        <f t="shared" si="252"/>
        <v>0</v>
      </c>
      <c r="AK819" s="984">
        <f>$AK$14</f>
        <v>7.0099999999999996E-2</v>
      </c>
      <c r="AL819" s="984">
        <f>$AL$14</f>
        <v>3.6600000000000001E-2</v>
      </c>
      <c r="AM819" s="984">
        <f>$AM$14</f>
        <v>0.05</v>
      </c>
      <c r="AN819" s="982">
        <f t="shared" si="253"/>
        <v>0</v>
      </c>
    </row>
    <row r="820" spans="2:40" ht="15" hidden="1" thickBot="1" x14ac:dyDescent="0.25">
      <c r="B820" s="1447"/>
      <c r="C820" s="1002">
        <f>C816</f>
        <v>0</v>
      </c>
      <c r="D820" s="1450"/>
      <c r="E820" s="1408"/>
      <c r="F820" s="1408"/>
      <c r="G820" s="990"/>
      <c r="H820" s="983">
        <v>2026</v>
      </c>
      <c r="I820" s="972"/>
      <c r="J820" s="803">
        <f t="shared" si="254"/>
        <v>0</v>
      </c>
      <c r="K820" s="804"/>
      <c r="L820" s="803">
        <f t="shared" si="261"/>
        <v>0</v>
      </c>
      <c r="M820" s="804"/>
      <c r="N820" s="803">
        <f t="shared" si="251"/>
        <v>0</v>
      </c>
      <c r="O820" s="804"/>
      <c r="P820" s="803">
        <f t="shared" si="263"/>
        <v>0</v>
      </c>
      <c r="Q820" s="760"/>
      <c r="R820" s="980">
        <f>SUMIFS('E8.a. KKAuf_SAV'!$X$6:$X$2005,'E8.a. KKAuf_SAV'!$B$6:$B$2005,$C820,'E8.a. KKAuf_SAV'!$D$6:$D$2005,$H820)</f>
        <v>0</v>
      </c>
      <c r="S820" s="980">
        <f>SUMIFS('E8.b. KKAuf_WAV'!$N$6:$N$405,'E8.b. KKAuf_WAV'!$B$6:$B$405,$C820,'E8.b. KKAuf_WAV'!$E$6:$E$405,H820)-SUMIFS('E8.b. KKAuf_WAV'!$N$6:$N$405,'E8.b. KKAuf_WAV'!$B$6:$B$405,$C820,'E8.b. KKAuf_WAV'!$C$6:$C$405,"Geschäfts- oder Firmenwert",'E8.b. KKAuf_WAV'!$D$6:$D$405,H820)</f>
        <v>0</v>
      </c>
      <c r="T820" s="974"/>
      <c r="U820" s="980">
        <f>SUMIFS('E8.a. KKAuf_SAV'!$W$6:$W$2005,'E8.a. KKAuf_SAV'!$B$6:$B$2005,$C820,'E8.a. KKAuf_SAV'!$D$6:$D$2005,H820)</f>
        <v>0</v>
      </c>
      <c r="V820" s="980">
        <f>SUMIFS('E8.b. KKAuf_WAV'!$M$6:$M$405,'E8.b. KKAuf_WAV'!$B$6:$B$405,$C820,'E8.b. KKAuf_WAV'!$E$6:$E$405,$H820,'E8.b. KKAuf_WAV'!$C$6:$C$405,"&lt;&gt;"&amp;"geleistete Anzahlungen auf immaterielle Vermögensgegenstände",'E8.b. KKAuf_WAV'!$C$6:$C$405,"&lt;&gt;"&amp;"geleistete Anzahlungen und Anlagen im Bau des Sachanlagevermögens",'E8.b. KKAuf_WAV'!$C$6:$C$405,"&lt;&gt;"&amp;"Geschäfts- oder Firmenwert")</f>
        <v>0</v>
      </c>
      <c r="W820" s="980">
        <f>SUMIFS('E8.b. KKAuf_WAV'!$M$6:$M$405,'E8.b. KKAuf_WAV'!$B$6:$B$405,$C820,'E8.b. KKAuf_WAV'!$E$6:$E$405,H820,'E8.b. KKAuf_WAV'!$C$6:$C$405,"geleistete Anzahlungen und Anlagen im Bau des Sachanlagevermögens")+ SUMIFS('E8.b. KKAuf_WAV'!$M$6:$M$405,'E8.b. KKAuf_WAV'!$B$6:$B$405,$C820,'E8.b. KKAuf_WAV'!$E$6:$E$405,H820,'E8.b. KKAuf_WAV'!$C$6:$C$405,"geleistete Anzahlungen auf immaterielle Vermögensgegenstände")</f>
        <v>0</v>
      </c>
      <c r="X820" s="980">
        <f>SUMIFS('E8.c. KKAuf_BKZ_NAB_IZ'!$K$6:$K$405,'E8.c. KKAuf_BKZ_NAB_IZ'!$B$6:$B$405,$C820,'E8.c. KKAuf_BKZ_NAB_IZ'!$C$6:$C$405,$H820)</f>
        <v>0</v>
      </c>
      <c r="Y820" s="980">
        <f>SUMIFS('E8.a. KKAuf_SAV'!$Y$6:$Y$2005,'E8.a. KKAuf_SAV'!$B$6:$B$2005,$C820,'E8.a. KKAuf_SAV'!$D$6:$D$2005,$H820)</f>
        <v>0</v>
      </c>
      <c r="Z820" s="980">
        <f>SUMIFS('E8.b. KKAuf_WAV'!$O$6:$O$405,'E8.b. KKAuf_WAV'!$B$6:$B$405,$C820,'E8.b. KKAuf_WAV'!$E$6:$E$405,$H820,'E8.b. KKAuf_WAV'!$C$6:$C$405,"&lt;&gt;"&amp;"geleistete Anzahlungen auf immaterielle Vermögensgegenstände",'E8.b. KKAuf_WAV'!$C$6:$C$405,"&lt;&gt;"&amp;"geleistete Anzahlungen und Anlagen im Bau des Sachanlagevermögens",'E8.b. KKAuf_WAV'!$C$6:$C$405,"&lt;&gt;"&amp;"Geschäfts- oder Firmenwert")</f>
        <v>0</v>
      </c>
      <c r="AA820" s="980">
        <f>SUMIFS('E8.b. KKAuf_WAV'!$O$6:$O$405,'E8.b. KKAuf_WAV'!$B$6:$B$405,$C820,'E8.b. KKAuf_WAV'!$E$6:$E$405,H820,'E8.b. KKAuf_WAV'!$C$6:$C$405,"geleistete Anzahlungen und Anlagen im Bau des Sachanlagevermögens")+ SUMIFS('E8.b. KKAuf_WAV'!$O$6:$O$405,'E8.b. KKAuf_WAV'!$B$6:$B$405,$C820,'E8.b. KKAuf_WAV'!$E$6:$E$405,H820,'E8.b. KKAuf_WAV'!$C$6:$C$405,"geleistete Anzahlungen auf immaterielle Vermögensgegenstände")</f>
        <v>0</v>
      </c>
      <c r="AB820" s="980">
        <f>SUMIFS('E8.c. KKAuf_BKZ_NAB_IZ'!$L$6:$L$405,'E8.c. KKAuf_BKZ_NAB_IZ'!$B$6:$B$405,$C820,'E8.c. KKAuf_BKZ_NAB_IZ'!$C$6:$C$405,$H820)</f>
        <v>0</v>
      </c>
      <c r="AC820" s="974"/>
      <c r="AD820" s="980">
        <f t="shared" si="255"/>
        <v>0</v>
      </c>
      <c r="AE820" s="984">
        <f>$AE$15</f>
        <v>0</v>
      </c>
      <c r="AF820" s="984">
        <f>$AF$15</f>
        <v>0</v>
      </c>
      <c r="AG820" s="984">
        <f>$AG$15</f>
        <v>0</v>
      </c>
      <c r="AH820" s="982">
        <f t="shared" si="257"/>
        <v>0</v>
      </c>
      <c r="AJ820" s="980">
        <f t="shared" si="252"/>
        <v>0</v>
      </c>
      <c r="AK820" s="984">
        <f>$AK$15</f>
        <v>0</v>
      </c>
      <c r="AL820" s="984">
        <f>$AL$15</f>
        <v>0</v>
      </c>
      <c r="AM820" s="984">
        <f>$AM$15</f>
        <v>0</v>
      </c>
      <c r="AN820" s="982">
        <f t="shared" si="253"/>
        <v>0</v>
      </c>
    </row>
    <row r="821" spans="2:40" ht="15" hidden="1" thickBot="1" x14ac:dyDescent="0.25">
      <c r="B821" s="1447"/>
      <c r="C821" s="1002">
        <f>C816</f>
        <v>0</v>
      </c>
      <c r="D821" s="1450"/>
      <c r="E821" s="1408"/>
      <c r="F821" s="1408"/>
      <c r="G821" s="990"/>
      <c r="H821" s="983">
        <v>2027</v>
      </c>
      <c r="I821" s="972"/>
      <c r="J821" s="803">
        <f t="shared" si="254"/>
        <v>0</v>
      </c>
      <c r="K821" s="804"/>
      <c r="L821" s="803">
        <f t="shared" si="261"/>
        <v>0</v>
      </c>
      <c r="M821" s="804"/>
      <c r="N821" s="803">
        <f t="shared" si="251"/>
        <v>0</v>
      </c>
      <c r="O821" s="804"/>
      <c r="P821" s="803">
        <f t="shared" si="263"/>
        <v>0</v>
      </c>
      <c r="Q821" s="760"/>
      <c r="R821" s="980">
        <f>SUMIFS('E8.a. KKAuf_SAV'!$X$6:$X$2005,'E8.a. KKAuf_SAV'!$B$6:$B$2005,$C821,'E8.a. KKAuf_SAV'!$D$6:$D$2005,$H821)</f>
        <v>0</v>
      </c>
      <c r="S821" s="980">
        <f>SUMIFS('E8.b. KKAuf_WAV'!$N$6:$N$405,'E8.b. KKAuf_WAV'!$B$6:$B$405,$C821,'E8.b. KKAuf_WAV'!$E$6:$E$405,H821)-SUMIFS('E8.b. KKAuf_WAV'!$N$6:$N$405,'E8.b. KKAuf_WAV'!$B$6:$B$405,$C821,'E8.b. KKAuf_WAV'!$C$6:$C$405,"Geschäfts- oder Firmenwert",'E8.b. KKAuf_WAV'!$D$6:$D$405,H821)</f>
        <v>0</v>
      </c>
      <c r="T821" s="974"/>
      <c r="U821" s="980">
        <f>SUMIFS('E8.a. KKAuf_SAV'!$W$6:$W$2005,'E8.a. KKAuf_SAV'!$B$6:$B$2005,$C821,'E8.a. KKAuf_SAV'!$D$6:$D$2005,H821)</f>
        <v>0</v>
      </c>
      <c r="V821" s="980">
        <f>SUMIFS('E8.b. KKAuf_WAV'!$M$6:$M$405,'E8.b. KKAuf_WAV'!$B$6:$B$405,$C821,'E8.b. KKAuf_WAV'!$E$6:$E$405,$H821,'E8.b. KKAuf_WAV'!$C$6:$C$405,"&lt;&gt;"&amp;"geleistete Anzahlungen auf immaterielle Vermögensgegenstände",'E8.b. KKAuf_WAV'!$C$6:$C$405,"&lt;&gt;"&amp;"geleistete Anzahlungen und Anlagen im Bau des Sachanlagevermögens",'E8.b. KKAuf_WAV'!$C$6:$C$405,"&lt;&gt;"&amp;"Geschäfts- oder Firmenwert")</f>
        <v>0</v>
      </c>
      <c r="W821" s="980">
        <f>SUMIFS('E8.b. KKAuf_WAV'!$M$6:$M$405,'E8.b. KKAuf_WAV'!$B$6:$B$405,$C821,'E8.b. KKAuf_WAV'!$E$6:$E$405,H821,'E8.b. KKAuf_WAV'!$C$6:$C$405,"geleistete Anzahlungen und Anlagen im Bau des Sachanlagevermögens")+ SUMIFS('E8.b. KKAuf_WAV'!$M$6:$M$405,'E8.b. KKAuf_WAV'!$B$6:$B$405,$C821,'E8.b. KKAuf_WAV'!$E$6:$E$405,H821,'E8.b. KKAuf_WAV'!$C$6:$C$405,"geleistete Anzahlungen auf immaterielle Vermögensgegenstände")</f>
        <v>0</v>
      </c>
      <c r="X821" s="980">
        <f>SUMIFS('E8.c. KKAuf_BKZ_NAB_IZ'!$K$6:$K$405,'E8.c. KKAuf_BKZ_NAB_IZ'!$B$6:$B$405,$C821,'E8.c. KKAuf_BKZ_NAB_IZ'!$C$6:$C$405,$H821)</f>
        <v>0</v>
      </c>
      <c r="Y821" s="980">
        <f>SUMIFS('E8.a. KKAuf_SAV'!$Y$6:$Y$2005,'E8.a. KKAuf_SAV'!$B$6:$B$2005,$C821,'E8.a. KKAuf_SAV'!$D$6:$D$2005,$H821)</f>
        <v>0</v>
      </c>
      <c r="Z821" s="980">
        <f>SUMIFS('E8.b. KKAuf_WAV'!$O$6:$O$405,'E8.b. KKAuf_WAV'!$B$6:$B$405,$C821,'E8.b. KKAuf_WAV'!$E$6:$E$405,$H821,'E8.b. KKAuf_WAV'!$C$6:$C$405,"&lt;&gt;"&amp;"geleistete Anzahlungen auf immaterielle Vermögensgegenstände",'E8.b. KKAuf_WAV'!$C$6:$C$405,"&lt;&gt;"&amp;"geleistete Anzahlungen und Anlagen im Bau des Sachanlagevermögens",'E8.b. KKAuf_WAV'!$C$6:$C$405,"&lt;&gt;"&amp;"Geschäfts- oder Firmenwert")</f>
        <v>0</v>
      </c>
      <c r="AA821" s="980">
        <f>SUMIFS('E8.b. KKAuf_WAV'!$O$6:$O$405,'E8.b. KKAuf_WAV'!$B$6:$B$405,$C821,'E8.b. KKAuf_WAV'!$E$6:$E$405,H821,'E8.b. KKAuf_WAV'!$C$6:$C$405,"geleistete Anzahlungen und Anlagen im Bau des Sachanlagevermögens")+ SUMIFS('E8.b. KKAuf_WAV'!$O$6:$O$405,'E8.b. KKAuf_WAV'!$B$6:$B$405,$C821,'E8.b. KKAuf_WAV'!$E$6:$E$405,H821,'E8.b. KKAuf_WAV'!$C$6:$C$405,"geleistete Anzahlungen auf immaterielle Vermögensgegenstände")</f>
        <v>0</v>
      </c>
      <c r="AB821" s="980">
        <f>SUMIFS('E8.c. KKAuf_BKZ_NAB_IZ'!$L$6:$L$405,'E8.c. KKAuf_BKZ_NAB_IZ'!$B$6:$B$405,$C821,'E8.c. KKAuf_BKZ_NAB_IZ'!$C$6:$C$405,$H821)</f>
        <v>0</v>
      </c>
      <c r="AC821" s="974"/>
      <c r="AD821" s="980">
        <f t="shared" si="255"/>
        <v>0</v>
      </c>
      <c r="AE821" s="984">
        <f>$AE$16</f>
        <v>0</v>
      </c>
      <c r="AF821" s="984">
        <f>$AF$16</f>
        <v>0</v>
      </c>
      <c r="AG821" s="984">
        <f>$AG$16</f>
        <v>0</v>
      </c>
      <c r="AH821" s="982">
        <f t="shared" si="257"/>
        <v>0</v>
      </c>
      <c r="AJ821" s="980">
        <f t="shared" si="252"/>
        <v>0</v>
      </c>
      <c r="AK821" s="984">
        <f>$AK$16</f>
        <v>0</v>
      </c>
      <c r="AL821" s="984">
        <f>$AL$16</f>
        <v>0</v>
      </c>
      <c r="AM821" s="984">
        <f>$AM$16</f>
        <v>0</v>
      </c>
      <c r="AN821" s="982">
        <f t="shared" si="253"/>
        <v>0</v>
      </c>
    </row>
    <row r="822" spans="2:40" ht="15" hidden="1" thickBot="1" x14ac:dyDescent="0.25">
      <c r="B822" s="1448"/>
      <c r="C822" s="1003">
        <f>C816</f>
        <v>0</v>
      </c>
      <c r="D822" s="1451"/>
      <c r="E822" s="1409"/>
      <c r="F822" s="1409"/>
      <c r="G822" s="970"/>
      <c r="H822" s="986">
        <v>2028</v>
      </c>
      <c r="I822" s="972"/>
      <c r="J822" s="815">
        <f t="shared" si="254"/>
        <v>0</v>
      </c>
      <c r="K822" s="804"/>
      <c r="L822" s="814">
        <f t="shared" si="261"/>
        <v>0</v>
      </c>
      <c r="M822" s="804"/>
      <c r="N822" s="814">
        <f t="shared" si="251"/>
        <v>0</v>
      </c>
      <c r="O822" s="804"/>
      <c r="P822" s="814">
        <f t="shared" si="263"/>
        <v>0</v>
      </c>
      <c r="Q822" s="760"/>
      <c r="R822" s="987">
        <f>SUMIFS('E8.a. KKAuf_SAV'!$X$6:$X$2005,'E8.a. KKAuf_SAV'!$B$6:$B$2005,$C822,'E8.a. KKAuf_SAV'!$D$6:$D$2005,$H822)</f>
        <v>0</v>
      </c>
      <c r="S822" s="987">
        <f>SUMIFS('E8.b. KKAuf_WAV'!$N$6:$N$405,'E8.b. KKAuf_WAV'!$B$6:$B$405,$C822,'E8.b. KKAuf_WAV'!$E$6:$E$405,H822)-SUMIFS('E8.b. KKAuf_WAV'!$N$6:$N$405,'E8.b. KKAuf_WAV'!$B$6:$B$405,$C822,'E8.b. KKAuf_WAV'!$C$6:$C$405,"Geschäfts- oder Firmenwert",'E8.b. KKAuf_WAV'!$D$6:$D$405,H822)</f>
        <v>0</v>
      </c>
      <c r="T822" s="974"/>
      <c r="U822" s="987">
        <f>SUMIFS('E8.a. KKAuf_SAV'!$W$6:$W$2005,'E8.a. KKAuf_SAV'!$B$6:$B$2005,$C822,'E8.a. KKAuf_SAV'!$D$6:$D$2005,H822)</f>
        <v>0</v>
      </c>
      <c r="V822" s="987">
        <f>SUMIFS('E8.b. KKAuf_WAV'!$M$6:$M$405,'E8.b. KKAuf_WAV'!$B$6:$B$405,$C822,'E8.b. KKAuf_WAV'!$E$6:$E$405,$H822,'E8.b. KKAuf_WAV'!$C$6:$C$405,"&lt;&gt;"&amp;"geleistete Anzahlungen auf immaterielle Vermögensgegenstände",'E8.b. KKAuf_WAV'!$C$6:$C$405,"&lt;&gt;"&amp;"geleistete Anzahlungen und Anlagen im Bau des Sachanlagevermögens",'E8.b. KKAuf_WAV'!$C$6:$C$405,"&lt;&gt;"&amp;"Geschäfts- oder Firmenwert")</f>
        <v>0</v>
      </c>
      <c r="W822" s="987">
        <f>SUMIFS('E8.b. KKAuf_WAV'!$M$6:$M$405,'E8.b. KKAuf_WAV'!$B$6:$B$405,$C822,'E8.b. KKAuf_WAV'!$E$6:$E$405,H822,'E8.b. KKAuf_WAV'!$C$6:$C$405,"geleistete Anzahlungen und Anlagen im Bau des Sachanlagevermögens")+ SUMIFS('E8.b. KKAuf_WAV'!$M$6:$M$405,'E8.b. KKAuf_WAV'!$B$6:$B$405,$C822,'E8.b. KKAuf_WAV'!$E$6:$E$405,H822,'E8.b. KKAuf_WAV'!$C$6:$C$405,"geleistete Anzahlungen auf immaterielle Vermögensgegenstände")</f>
        <v>0</v>
      </c>
      <c r="X822" s="987">
        <f>SUMIFS('E8.c. KKAuf_BKZ_NAB_IZ'!$K$6:$K$405,'E8.c. KKAuf_BKZ_NAB_IZ'!$B$6:$B$405,$C822,'E8.c. KKAuf_BKZ_NAB_IZ'!$C$6:$C$405,$H822)</f>
        <v>0</v>
      </c>
      <c r="Y822" s="987">
        <f>SUMIFS('E8.a. KKAuf_SAV'!$Y$6:$Y$2005,'E8.a. KKAuf_SAV'!$B$6:$B$2005,$C822,'E8.a. KKAuf_SAV'!$D$6:$D$2005,$H822)</f>
        <v>0</v>
      </c>
      <c r="Z822" s="987">
        <f>SUMIFS('E8.b. KKAuf_WAV'!$O$6:$O$405,'E8.b. KKAuf_WAV'!$B$6:$B$405,$C822,'E8.b. KKAuf_WAV'!$E$6:$E$405,$H822,'E8.b. KKAuf_WAV'!$C$6:$C$405,"&lt;&gt;"&amp;"geleistete Anzahlungen auf immaterielle Vermögensgegenstände",'E8.b. KKAuf_WAV'!$C$6:$C$405,"&lt;&gt;"&amp;"geleistete Anzahlungen und Anlagen im Bau des Sachanlagevermögens",'E8.b. KKAuf_WAV'!$C$6:$C$405,"&lt;&gt;"&amp;"Geschäfts- oder Firmenwert")</f>
        <v>0</v>
      </c>
      <c r="AA822" s="987">
        <f>SUMIFS('E8.b. KKAuf_WAV'!$O$6:$O$405,'E8.b. KKAuf_WAV'!$B$6:$B$405,$C822,'E8.b. KKAuf_WAV'!$E$6:$E$405,H822,'E8.b. KKAuf_WAV'!$C$6:$C$405,"geleistete Anzahlungen und Anlagen im Bau des Sachanlagevermögens")+ SUMIFS('E8.b. KKAuf_WAV'!$O$6:$O$405,'E8.b. KKAuf_WAV'!$B$6:$B$405,$C822,'E8.b. KKAuf_WAV'!$E$6:$E$405,H822,'E8.b. KKAuf_WAV'!$C$6:$C$405,"geleistete Anzahlungen auf immaterielle Vermögensgegenstände")</f>
        <v>0</v>
      </c>
      <c r="AB822" s="987">
        <f>SUMIFS('E8.c. KKAuf_BKZ_NAB_IZ'!$L$6:$L$405,'E8.c. KKAuf_BKZ_NAB_IZ'!$B$6:$B$405,$C822,'E8.c. KKAuf_BKZ_NAB_IZ'!$C$6:$C$405,$H822)</f>
        <v>0</v>
      </c>
      <c r="AC822" s="974"/>
      <c r="AD822" s="987">
        <f t="shared" si="255"/>
        <v>0</v>
      </c>
      <c r="AE822" s="988">
        <f>$AE$17</f>
        <v>0</v>
      </c>
      <c r="AF822" s="988">
        <f>$AF$17</f>
        <v>0</v>
      </c>
      <c r="AG822" s="988">
        <f>$AG$17</f>
        <v>0</v>
      </c>
      <c r="AH822" s="989">
        <f t="shared" si="257"/>
        <v>0</v>
      </c>
      <c r="AJ822" s="987">
        <f t="shared" si="252"/>
        <v>0</v>
      </c>
      <c r="AK822" s="988">
        <f>$AK$17</f>
        <v>0</v>
      </c>
      <c r="AL822" s="988">
        <f>$AL$17</f>
        <v>0</v>
      </c>
      <c r="AM822" s="988">
        <f>$AM$17</f>
        <v>0</v>
      </c>
      <c r="AN822" s="989">
        <f t="shared" si="253"/>
        <v>0</v>
      </c>
    </row>
    <row r="823" spans="2:40" ht="14.25" customHeight="1" x14ac:dyDescent="0.2">
      <c r="B823" s="1446"/>
      <c r="C823" s="1001">
        <f>B823</f>
        <v>0</v>
      </c>
      <c r="D823" s="1449"/>
      <c r="E823" s="1407"/>
      <c r="F823" s="1410"/>
      <c r="G823" s="990"/>
      <c r="H823" s="991">
        <v>2022</v>
      </c>
      <c r="I823" s="972"/>
      <c r="J823" s="813">
        <f t="shared" si="254"/>
        <v>0</v>
      </c>
      <c r="K823" s="804"/>
      <c r="L823" s="813">
        <f t="shared" si="261"/>
        <v>0</v>
      </c>
      <c r="M823" s="804"/>
      <c r="N823" s="813">
        <f t="shared" si="251"/>
        <v>0</v>
      </c>
      <c r="O823" s="804"/>
      <c r="P823" s="813">
        <f t="shared" ref="P823:P829" si="264">IFERROR((AJ823*AK823+AD823*AE823)*0.4*0.035*$F$823,0)</f>
        <v>0</v>
      </c>
      <c r="Q823" s="760"/>
      <c r="R823" s="992">
        <f>SUMIFS('E8.a. KKAuf_SAV'!$X$6:$X$2005,'E8.a. KKAuf_SAV'!$B$6:$B$2005,$C823,'E8.a. KKAuf_SAV'!$D$6:$D$2005,$H823)</f>
        <v>0</v>
      </c>
      <c r="S823" s="992">
        <f>SUMIFS('E8.b. KKAuf_WAV'!$N$6:$N$405,'E8.b. KKAuf_WAV'!$B$6:$B$405,$C823,'E8.b. KKAuf_WAV'!$E$6:$E$405,H823)-SUMIFS('E8.b. KKAuf_WAV'!$N$6:$N$405,'E8.b. KKAuf_WAV'!$B$6:$B$405,$C823,'E8.b. KKAuf_WAV'!$C$6:$C$405,"Geschäfts- oder Firmenwert",'E8.b. KKAuf_WAV'!$D$6:$D$405,H823)</f>
        <v>0</v>
      </c>
      <c r="T823" s="974"/>
      <c r="U823" s="992">
        <f>SUMIFS('E8.a. KKAuf_SAV'!$W$6:$W$2005,'E8.a. KKAuf_SAV'!$B$6:$B$2005,$C823,'E8.a. KKAuf_SAV'!$D$6:$D$2005,H823)</f>
        <v>0</v>
      </c>
      <c r="V823" s="992">
        <f>SUMIFS('E8.b. KKAuf_WAV'!$M$6:$M$405,'E8.b. KKAuf_WAV'!$B$6:$B$405,$C823,'E8.b. KKAuf_WAV'!$E$6:$E$405,$H823,'E8.b. KKAuf_WAV'!$C$6:$C$405,"&lt;&gt;"&amp;"geleistete Anzahlungen auf immaterielle Vermögensgegenstände",'E8.b. KKAuf_WAV'!$C$6:$C$405,"&lt;&gt;"&amp;"geleistete Anzahlungen und Anlagen im Bau des Sachanlagevermögens",'E8.b. KKAuf_WAV'!$C$6:$C$405,"&lt;&gt;"&amp;"Geschäfts- oder Firmenwert")</f>
        <v>0</v>
      </c>
      <c r="W823" s="992">
        <f>SUMIFS('E8.b. KKAuf_WAV'!$M$6:$M$405,'E8.b. KKAuf_WAV'!$B$6:$B$405,$C823,'E8.b. KKAuf_WAV'!$E$6:$E$405,Listen!$AA$3,'E8.b. KKAuf_WAV'!$C$6:$C$405,"geleistete Anzahlungen und Anlagen im Bau des Sachanlagevermögens")+ SUMIFS('E8.b. KKAuf_WAV'!$M$6:$M$405,'E8.b. KKAuf_WAV'!$B$6:$B$405,$C823,'E8.b. KKAuf_WAV'!$E$6:$E$405,Listen!$AA$3,'E8.b. KKAuf_WAV'!$C$6:$C$405,"geleistete Anzahlungen auf immaterielle Vermögensgegenstände")</f>
        <v>0</v>
      </c>
      <c r="X823" s="992">
        <f>SUMIFS('E8.c. KKAuf_BKZ_NAB_IZ'!$K$6:$K$405,'E8.c. KKAuf_BKZ_NAB_IZ'!$B$6:$B$405,$C823,'E8.c. KKAuf_BKZ_NAB_IZ'!$C$6:$C$405,$H823)</f>
        <v>0</v>
      </c>
      <c r="Y823" s="992">
        <f>SUMIFS('E8.a. KKAuf_SAV'!$Y$6:$Y$2005,'E8.a. KKAuf_SAV'!$B$6:$B$2005,$C823,'E8.a. KKAuf_SAV'!$D$6:$D$2005,$H823)</f>
        <v>0</v>
      </c>
      <c r="Z823" s="992">
        <f>SUMIFS('E8.b. KKAuf_WAV'!$O$6:$O$405,'E8.b. KKAuf_WAV'!$B$6:$B$405,$C823,'E8.b. KKAuf_WAV'!$E$6:$E$405,$H823,'E8.b. KKAuf_WAV'!$C$6:$C$405,"&lt;&gt;"&amp;"geleistete Anzahlungen auf immaterielle Vermögensgegenstände",'E8.b. KKAuf_WAV'!$C$6:$C$405,"&lt;&gt;"&amp;"geleistete Anzahlungen und Anlagen im Bau des Sachanlagevermögens",'E8.b. KKAuf_WAV'!$C$6:$C$405,"&lt;&gt;"&amp;"Geschäfts- oder Firmenwert")</f>
        <v>0</v>
      </c>
      <c r="AA823" s="992">
        <f>SUMIFS('E8.b. KKAuf_WAV'!$O$6:$O$405,'E8.b. KKAuf_WAV'!$B$6:$B$405,$C823,'E8.b. KKAuf_WAV'!$E$6:$E$405,Listen!$AA$3,'E8.b. KKAuf_WAV'!$C$6:$C$405,"geleistete Anzahlungen und Anlagen im Bau des Sachanlagevermögens")+ SUMIFS('E8.b. KKAuf_WAV'!$O$6:$O$405,'E8.b. KKAuf_WAV'!$B$6:$B$405,$C823,'E8.b. KKAuf_WAV'!$E$6:$E$405,Listen!$AA$3,'E8.b. KKAuf_WAV'!$C$6:$C$405,"geleistete Anzahlungen auf immaterielle Vermögensgegenstände")</f>
        <v>0</v>
      </c>
      <c r="AB823" s="992">
        <f>SUMIFS('E8.c. KKAuf_BKZ_NAB_IZ'!$L$6:$L$405,'E8.c. KKAuf_BKZ_NAB_IZ'!$B$6:$B$405,$C823,'E8.c. KKAuf_BKZ_NAB_IZ'!$C$6:$C$405,$H823)</f>
        <v>0</v>
      </c>
      <c r="AC823" s="974"/>
      <c r="AD823" s="992">
        <f t="shared" si="255"/>
        <v>0</v>
      </c>
      <c r="AE823" s="993">
        <f>$AE$11</f>
        <v>5.0700000000000002E-2</v>
      </c>
      <c r="AF823" s="993">
        <f>$AF$11</f>
        <v>1.7100000000000001E-2</v>
      </c>
      <c r="AG823" s="993">
        <f>$AG$11</f>
        <v>3.0499999999999999E-2</v>
      </c>
      <c r="AH823" s="994">
        <f t="shared" si="257"/>
        <v>0</v>
      </c>
      <c r="AJ823" s="992">
        <f t="shared" si="252"/>
        <v>0</v>
      </c>
      <c r="AK823" s="993">
        <f>$AK$11</f>
        <v>5.0700000000000002E-2</v>
      </c>
      <c r="AL823" s="993">
        <f>$AL$11</f>
        <v>1.7100000000000001E-2</v>
      </c>
      <c r="AM823" s="993">
        <f>$AM$11</f>
        <v>3.0499999999999999E-2</v>
      </c>
      <c r="AN823" s="994">
        <f t="shared" si="253"/>
        <v>0</v>
      </c>
    </row>
    <row r="824" spans="2:40" x14ac:dyDescent="0.2">
      <c r="B824" s="1447"/>
      <c r="C824" s="1002">
        <f>C823</f>
        <v>0</v>
      </c>
      <c r="D824" s="1450"/>
      <c r="E824" s="1408"/>
      <c r="F824" s="1408"/>
      <c r="G824" s="990"/>
      <c r="H824" s="983">
        <v>2023</v>
      </c>
      <c r="I824" s="972"/>
      <c r="J824" s="805">
        <f t="shared" si="254"/>
        <v>0</v>
      </c>
      <c r="K824" s="804"/>
      <c r="L824" s="803">
        <f t="shared" si="261"/>
        <v>0</v>
      </c>
      <c r="M824" s="804"/>
      <c r="N824" s="803">
        <f t="shared" si="251"/>
        <v>0</v>
      </c>
      <c r="O824" s="804"/>
      <c r="P824" s="803">
        <f t="shared" si="264"/>
        <v>0</v>
      </c>
      <c r="Q824" s="760"/>
      <c r="R824" s="980">
        <f>SUMIFS('E8.a. KKAuf_SAV'!$X$6:$X$2005,'E8.a. KKAuf_SAV'!$B$6:$B$2005,$C824,'E8.a. KKAuf_SAV'!$D$6:$D$2005,$H824)</f>
        <v>0</v>
      </c>
      <c r="S824" s="980">
        <f>SUMIFS('E8.b. KKAuf_WAV'!$N$6:$N$405,'E8.b. KKAuf_WAV'!$B$6:$B$405,$C824,'E8.b. KKAuf_WAV'!$E$6:$E$405,H824)-SUMIFS('E8.b. KKAuf_WAV'!$N$6:$N$405,'E8.b. KKAuf_WAV'!$B$6:$B$405,$C824,'E8.b. KKAuf_WAV'!$C$6:$C$405,"Geschäfts- oder Firmenwert",'E8.b. KKAuf_WAV'!$D$6:$D$405,H824)</f>
        <v>0</v>
      </c>
      <c r="T824" s="974"/>
      <c r="U824" s="980">
        <f>SUMIFS('E8.a. KKAuf_SAV'!$W$6:$W$2005,'E8.a. KKAuf_SAV'!$B$6:$B$2005,$C824,'E8.a. KKAuf_SAV'!$D$6:$D$2005,H824)</f>
        <v>0</v>
      </c>
      <c r="V824" s="980">
        <f>SUMIFS('E8.b. KKAuf_WAV'!$M$6:$M$405,'E8.b. KKAuf_WAV'!$B$6:$B$405,$C824,'E8.b. KKAuf_WAV'!$E$6:$E$405,$H824,'E8.b. KKAuf_WAV'!$C$6:$C$405,"&lt;&gt;"&amp;"geleistete Anzahlungen auf immaterielle Vermögensgegenstände",'E8.b. KKAuf_WAV'!$C$6:$C$405,"&lt;&gt;"&amp;"geleistete Anzahlungen und Anlagen im Bau des Sachanlagevermögens",'E8.b. KKAuf_WAV'!$C$6:$C$405,"&lt;&gt;"&amp;"Geschäfts- oder Firmenwert")</f>
        <v>0</v>
      </c>
      <c r="W824" s="980"/>
      <c r="X824" s="980">
        <f>SUMIFS('E8.c. KKAuf_BKZ_NAB_IZ'!$K$6:$K$405,'E8.c. KKAuf_BKZ_NAB_IZ'!$B$6:$B$405,$C824,'E8.c. KKAuf_BKZ_NAB_IZ'!$C$6:$C$405,$H824)</f>
        <v>0</v>
      </c>
      <c r="Y824" s="980">
        <f>SUMIFS('E8.a. KKAuf_SAV'!$Y$6:$Y$2005,'E8.a. KKAuf_SAV'!$B$6:$B$2005,$C824,'E8.a. KKAuf_SAV'!$D$6:$D$2005,$H824)</f>
        <v>0</v>
      </c>
      <c r="Z824" s="980">
        <f>SUMIFS('E8.b. KKAuf_WAV'!$O$6:$O$405,'E8.b. KKAuf_WAV'!$B$6:$B$405,$C824,'E8.b. KKAuf_WAV'!$E$6:$E$405,$H824,'E8.b. KKAuf_WAV'!$C$6:$C$405,"&lt;&gt;"&amp;"geleistete Anzahlungen auf immaterielle Vermögensgegenstände",'E8.b. KKAuf_WAV'!$C$6:$C$405,"&lt;&gt;"&amp;"geleistete Anzahlungen und Anlagen im Bau des Sachanlagevermögens",'E8.b. KKAuf_WAV'!$C$6:$C$405,"&lt;&gt;"&amp;"Geschäfts- oder Firmenwert")</f>
        <v>0</v>
      </c>
      <c r="AA824" s="980"/>
      <c r="AB824" s="980">
        <f>SUMIFS('E8.c. KKAuf_BKZ_NAB_IZ'!$L$6:$L$405,'E8.c. KKAuf_BKZ_NAB_IZ'!$B$6:$B$405,$C824,'E8.c. KKAuf_BKZ_NAB_IZ'!$C$6:$C$405,$H824)</f>
        <v>0</v>
      </c>
      <c r="AC824" s="974"/>
      <c r="AD824" s="980">
        <f t="shared" si="255"/>
        <v>0</v>
      </c>
      <c r="AE824" s="984">
        <f>$AE$12</f>
        <v>5.0700000000000002E-2</v>
      </c>
      <c r="AF824" s="984">
        <f>$AF$12</f>
        <v>1.7100000000000001E-2</v>
      </c>
      <c r="AG824" s="984">
        <f>$AG$12</f>
        <v>3.0499999999999999E-2</v>
      </c>
      <c r="AH824" s="982">
        <f t="shared" si="257"/>
        <v>0</v>
      </c>
      <c r="AJ824" s="980"/>
      <c r="AK824" s="984">
        <f>$AK$12</f>
        <v>5.0700000000000002E-2</v>
      </c>
      <c r="AL824" s="984">
        <f>$AL$12</f>
        <v>1.7100000000000001E-2</v>
      </c>
      <c r="AM824" s="984">
        <f>$AM$12</f>
        <v>3.0499999999999999E-2</v>
      </c>
      <c r="AN824" s="982">
        <f t="shared" si="253"/>
        <v>0</v>
      </c>
    </row>
    <row r="825" spans="2:40" x14ac:dyDescent="0.2">
      <c r="B825" s="1447"/>
      <c r="C825" s="1002">
        <f>C823</f>
        <v>0</v>
      </c>
      <c r="D825" s="1450"/>
      <c r="E825" s="1408"/>
      <c r="F825" s="1408"/>
      <c r="G825" s="990"/>
      <c r="H825" s="983">
        <v>2024</v>
      </c>
      <c r="I825" s="972"/>
      <c r="J825" s="803">
        <f t="shared" si="254"/>
        <v>0</v>
      </c>
      <c r="K825" s="804"/>
      <c r="L825" s="803">
        <f t="shared" si="261"/>
        <v>0</v>
      </c>
      <c r="M825" s="804"/>
      <c r="N825" s="803">
        <f t="shared" si="251"/>
        <v>0</v>
      </c>
      <c r="O825" s="804"/>
      <c r="P825" s="803">
        <f t="shared" si="264"/>
        <v>0</v>
      </c>
      <c r="Q825" s="760"/>
      <c r="R825" s="980">
        <f>SUMIFS('E8.a. KKAuf_SAV'!$X$6:$X$2005,'E8.a. KKAuf_SAV'!$B$6:$B$2005,$C825,'E8.a. KKAuf_SAV'!$D$6:$D$2005,$H825)</f>
        <v>0</v>
      </c>
      <c r="S825" s="980">
        <f>SUMIFS('E8.b. KKAuf_WAV'!$N$6:$N$405,'E8.b. KKAuf_WAV'!$B$6:$B$405,$C825,'E8.b. KKAuf_WAV'!$E$6:$E$405,H825)-SUMIFS('E8.b. KKAuf_WAV'!$N$6:$N$405,'E8.b. KKAuf_WAV'!$B$6:$B$405,$C825,'E8.b. KKAuf_WAV'!$C$6:$C$405,"Geschäfts- oder Firmenwert",'E8.b. KKAuf_WAV'!$D$6:$D$405,H825)</f>
        <v>0</v>
      </c>
      <c r="T825" s="974"/>
      <c r="U825" s="980">
        <f>SUMIFS('E8.a. KKAuf_SAV'!$W$6:$W$2005,'E8.a. KKAuf_SAV'!$B$6:$B$2005,$C825,'E8.a. KKAuf_SAV'!$D$6:$D$2005,H825)</f>
        <v>0</v>
      </c>
      <c r="V825" s="980">
        <f>SUMIFS('E8.b. KKAuf_WAV'!$M$6:$M$405,'E8.b. KKAuf_WAV'!$B$6:$B$405,$C825,'E8.b. KKAuf_WAV'!$E$6:$E$405,$H825,'E8.b. KKAuf_WAV'!$C$6:$C$405,"&lt;&gt;"&amp;"geleistete Anzahlungen auf immaterielle Vermögensgegenstände",'E8.b. KKAuf_WAV'!$C$6:$C$405,"&lt;&gt;"&amp;"geleistete Anzahlungen und Anlagen im Bau des Sachanlagevermögens",'E8.b. KKAuf_WAV'!$C$6:$C$405,"&lt;&gt;"&amp;"Geschäfts- oder Firmenwert")</f>
        <v>0</v>
      </c>
      <c r="W825" s="980">
        <f>SUMIFS('E8.b. KKAuf_WAV'!$M$6:$M$405,'E8.b. KKAuf_WAV'!$B$6:$B$405,$C825,'E8.b. KKAuf_WAV'!$E$6:$E$405,H825,'E8.b. KKAuf_WAV'!$C$6:$C$405,"geleistete Anzahlungen und Anlagen im Bau des Sachanlagevermögens")+ SUMIFS('E8.b. KKAuf_WAV'!$M$6:$M$405,'E8.b. KKAuf_WAV'!$B$6:$B$405,$C825,'E8.b. KKAuf_WAV'!$E$6:$E$405,H825,'E8.b. KKAuf_WAV'!$C$6:$C$405,"geleistete Anzahlungen auf immaterielle Vermögensgegenstände")</f>
        <v>0</v>
      </c>
      <c r="X825" s="980">
        <f>SUMIFS('E8.c. KKAuf_BKZ_NAB_IZ'!$K$6:$K$405,'E8.c. KKAuf_BKZ_NAB_IZ'!$B$6:$B$405,$C825,'E8.c. KKAuf_BKZ_NAB_IZ'!$C$6:$C$405,$H825)</f>
        <v>0</v>
      </c>
      <c r="Y825" s="980">
        <f>SUMIFS('E8.a. KKAuf_SAV'!$Y$6:$Y$2005,'E8.a. KKAuf_SAV'!$B$6:$B$2005,$C825,'E8.a. KKAuf_SAV'!$D$6:$D$2005,$H825)</f>
        <v>0</v>
      </c>
      <c r="Z825" s="980">
        <f>SUMIFS('E8.b. KKAuf_WAV'!$O$6:$O$405,'E8.b. KKAuf_WAV'!$B$6:$B$405,$C825,'E8.b. KKAuf_WAV'!$E$6:$E$405,$H825,'E8.b. KKAuf_WAV'!$C$6:$C$405,"&lt;&gt;"&amp;"geleistete Anzahlungen auf immaterielle Vermögensgegenstände",'E8.b. KKAuf_WAV'!$C$6:$C$405,"&lt;&gt;"&amp;"geleistete Anzahlungen und Anlagen im Bau des Sachanlagevermögens",'E8.b. KKAuf_WAV'!$C$6:$C$405,"&lt;&gt;"&amp;"Geschäfts- oder Firmenwert")</f>
        <v>0</v>
      </c>
      <c r="AA825" s="980">
        <f>SUMIFS('E8.b. KKAuf_WAV'!$O$6:$O$405,'E8.b. KKAuf_WAV'!$B$6:$B$405,$C825,'E8.b. KKAuf_WAV'!$E$6:$E$405,H825,'E8.b. KKAuf_WAV'!$C$6:$C$405,"geleistete Anzahlungen und Anlagen im Bau des Sachanlagevermögens")+ SUMIFS('E8.b. KKAuf_WAV'!$O$6:$O$405,'E8.b. KKAuf_WAV'!$B$6:$B$405,$C825,'E8.b. KKAuf_WAV'!$E$6:$E$405,H825,'E8.b. KKAuf_WAV'!$C$6:$C$405,"geleistete Anzahlungen auf immaterielle Vermögensgegenstände")</f>
        <v>0</v>
      </c>
      <c r="AB825" s="980">
        <f>SUMIFS('E8.c. KKAuf_BKZ_NAB_IZ'!$L$6:$L$405,'E8.c. KKAuf_BKZ_NAB_IZ'!$B$6:$B$405,$C825,'E8.c. KKAuf_BKZ_NAB_IZ'!$C$6:$C$405,$H825)</f>
        <v>0</v>
      </c>
      <c r="AC825" s="974"/>
      <c r="AD825" s="980">
        <f t="shared" si="255"/>
        <v>0</v>
      </c>
      <c r="AE825" s="984">
        <f>$AE$13</f>
        <v>6.93E-2</v>
      </c>
      <c r="AF825" s="984">
        <f>$AF$13</f>
        <v>3.8699999999999998E-2</v>
      </c>
      <c r="AG825" s="984">
        <f>$AG$13</f>
        <v>5.0900000000000001E-2</v>
      </c>
      <c r="AH825" s="982">
        <f t="shared" si="257"/>
        <v>0</v>
      </c>
      <c r="AJ825" s="980">
        <f t="shared" si="252"/>
        <v>0</v>
      </c>
      <c r="AK825" s="984">
        <f>$AK$13</f>
        <v>7.0099999999999996E-2</v>
      </c>
      <c r="AL825" s="984">
        <f>$AL$13</f>
        <v>3.6600000000000001E-2</v>
      </c>
      <c r="AM825" s="984">
        <f>$AM$13</f>
        <v>0.05</v>
      </c>
      <c r="AN825" s="982">
        <f t="shared" si="253"/>
        <v>0</v>
      </c>
    </row>
    <row r="826" spans="2:40" ht="15" thickBot="1" x14ac:dyDescent="0.25">
      <c r="B826" s="1447"/>
      <c r="C826" s="1002">
        <f>C823</f>
        <v>0</v>
      </c>
      <c r="D826" s="1450"/>
      <c r="E826" s="1408"/>
      <c r="F826" s="1408"/>
      <c r="G826" s="990"/>
      <c r="H826" s="983">
        <v>2025</v>
      </c>
      <c r="I826" s="972"/>
      <c r="J826" s="803">
        <f t="shared" si="254"/>
        <v>0</v>
      </c>
      <c r="K826" s="804"/>
      <c r="L826" s="803">
        <f t="shared" si="261"/>
        <v>0</v>
      </c>
      <c r="M826" s="804"/>
      <c r="N826" s="803">
        <f t="shared" si="251"/>
        <v>0</v>
      </c>
      <c r="O826" s="804"/>
      <c r="P826" s="803">
        <f t="shared" si="264"/>
        <v>0</v>
      </c>
      <c r="Q826" s="760"/>
      <c r="R826" s="980">
        <f>SUMIFS('E8.a. KKAuf_SAV'!$X$6:$X$2005,'E8.a. KKAuf_SAV'!$B$6:$B$2005,$C826,'E8.a. KKAuf_SAV'!$D$6:$D$2005,$H826)</f>
        <v>0</v>
      </c>
      <c r="S826" s="980">
        <f>SUMIFS('E8.b. KKAuf_WAV'!$N$6:$N$405,'E8.b. KKAuf_WAV'!$B$6:$B$405,$C826,'E8.b. KKAuf_WAV'!$E$6:$E$405,H826)-SUMIFS('E8.b. KKAuf_WAV'!$N$6:$N$405,'E8.b. KKAuf_WAV'!$B$6:$B$405,$C826,'E8.b. KKAuf_WAV'!$C$6:$C$405,"Geschäfts- oder Firmenwert",'E8.b. KKAuf_WAV'!$D$6:$D$405,H826)</f>
        <v>0</v>
      </c>
      <c r="T826" s="974"/>
      <c r="U826" s="980">
        <f>SUMIFS('E8.a. KKAuf_SAV'!$W$6:$W$2005,'E8.a. KKAuf_SAV'!$B$6:$B$2005,$C826,'E8.a. KKAuf_SAV'!$D$6:$D$2005,H826)</f>
        <v>0</v>
      </c>
      <c r="V826" s="980">
        <f>SUMIFS('E8.b. KKAuf_WAV'!$M$6:$M$405,'E8.b. KKAuf_WAV'!$B$6:$B$405,$C826,'E8.b. KKAuf_WAV'!$E$6:$E$405,$H826,'E8.b. KKAuf_WAV'!$C$6:$C$405,"&lt;&gt;"&amp;"geleistete Anzahlungen auf immaterielle Vermögensgegenstände",'E8.b. KKAuf_WAV'!$C$6:$C$405,"&lt;&gt;"&amp;"geleistete Anzahlungen und Anlagen im Bau des Sachanlagevermögens",'E8.b. KKAuf_WAV'!$C$6:$C$405,"&lt;&gt;"&amp;"Geschäfts- oder Firmenwert")</f>
        <v>0</v>
      </c>
      <c r="W826" s="980">
        <f>SUMIFS('E8.b. KKAuf_WAV'!$M$6:$M$405,'E8.b. KKAuf_WAV'!$B$6:$B$405,$C826,'E8.b. KKAuf_WAV'!$E$6:$E$405,H826,'E8.b. KKAuf_WAV'!$C$6:$C$405,"geleistete Anzahlungen und Anlagen im Bau des Sachanlagevermögens")+ SUMIFS('E8.b. KKAuf_WAV'!$M$6:$M$405,'E8.b. KKAuf_WAV'!$B$6:$B$405,$C826,'E8.b. KKAuf_WAV'!$E$6:$E$405,H826,'E8.b. KKAuf_WAV'!$C$6:$C$405,"geleistete Anzahlungen auf immaterielle Vermögensgegenstände")</f>
        <v>0</v>
      </c>
      <c r="X826" s="980">
        <f>SUMIFS('E8.c. KKAuf_BKZ_NAB_IZ'!$K$6:$K$405,'E8.c. KKAuf_BKZ_NAB_IZ'!$B$6:$B$405,$C826,'E8.c. KKAuf_BKZ_NAB_IZ'!$C$6:$C$405,$H826)</f>
        <v>0</v>
      </c>
      <c r="Y826" s="980">
        <f>SUMIFS('E8.a. KKAuf_SAV'!$Y$6:$Y$2005,'E8.a. KKAuf_SAV'!$B$6:$B$2005,$C826,'E8.a. KKAuf_SAV'!$D$6:$D$2005,$H826)</f>
        <v>0</v>
      </c>
      <c r="Z826" s="980">
        <f>SUMIFS('E8.b. KKAuf_WAV'!$O$6:$O$405,'E8.b. KKAuf_WAV'!$B$6:$B$405,$C826,'E8.b. KKAuf_WAV'!$E$6:$E$405,$H826,'E8.b. KKAuf_WAV'!$C$6:$C$405,"&lt;&gt;"&amp;"geleistete Anzahlungen auf immaterielle Vermögensgegenstände",'E8.b. KKAuf_WAV'!$C$6:$C$405,"&lt;&gt;"&amp;"geleistete Anzahlungen und Anlagen im Bau des Sachanlagevermögens",'E8.b. KKAuf_WAV'!$C$6:$C$405,"&lt;&gt;"&amp;"Geschäfts- oder Firmenwert")</f>
        <v>0</v>
      </c>
      <c r="AA826" s="980">
        <f>SUMIFS('E8.b. KKAuf_WAV'!$O$6:$O$405,'E8.b. KKAuf_WAV'!$B$6:$B$405,$C826,'E8.b. KKAuf_WAV'!$E$6:$E$405,H826,'E8.b. KKAuf_WAV'!$C$6:$C$405,"geleistete Anzahlungen und Anlagen im Bau des Sachanlagevermögens")+ SUMIFS('E8.b. KKAuf_WAV'!$O$6:$O$405,'E8.b. KKAuf_WAV'!$B$6:$B$405,$C826,'E8.b. KKAuf_WAV'!$E$6:$E$405,H826,'E8.b. KKAuf_WAV'!$C$6:$C$405,"geleistete Anzahlungen auf immaterielle Vermögensgegenstände")</f>
        <v>0</v>
      </c>
      <c r="AB826" s="980">
        <f>SUMIFS('E8.c. KKAuf_BKZ_NAB_IZ'!$L$6:$L$405,'E8.c. KKAuf_BKZ_NAB_IZ'!$B$6:$B$405,$C826,'E8.c. KKAuf_BKZ_NAB_IZ'!$C$6:$C$405,$H826)</f>
        <v>0</v>
      </c>
      <c r="AC826" s="974"/>
      <c r="AD826" s="980">
        <f t="shared" si="255"/>
        <v>0</v>
      </c>
      <c r="AE826" s="984">
        <f>$AE$14</f>
        <v>7.0099999999999996E-2</v>
      </c>
      <c r="AF826" s="984">
        <f>$AF$14</f>
        <v>3.6600000000000001E-2</v>
      </c>
      <c r="AG826" s="984">
        <f>$AG$14</f>
        <v>0.05</v>
      </c>
      <c r="AH826" s="982">
        <f t="shared" si="257"/>
        <v>0</v>
      </c>
      <c r="AJ826" s="980">
        <f t="shared" si="252"/>
        <v>0</v>
      </c>
      <c r="AK826" s="984">
        <f>$AK$14</f>
        <v>7.0099999999999996E-2</v>
      </c>
      <c r="AL826" s="984">
        <f>$AL$14</f>
        <v>3.6600000000000001E-2</v>
      </c>
      <c r="AM826" s="984">
        <f>$AM$14</f>
        <v>0.05</v>
      </c>
      <c r="AN826" s="982">
        <f t="shared" si="253"/>
        <v>0</v>
      </c>
    </row>
    <row r="827" spans="2:40" ht="15" hidden="1" thickBot="1" x14ac:dyDescent="0.25">
      <c r="B827" s="1447"/>
      <c r="C827" s="1002">
        <f>C823</f>
        <v>0</v>
      </c>
      <c r="D827" s="1450"/>
      <c r="E827" s="1408"/>
      <c r="F827" s="1408"/>
      <c r="G827" s="990"/>
      <c r="H827" s="983">
        <v>2026</v>
      </c>
      <c r="I827" s="972"/>
      <c r="J827" s="803">
        <f t="shared" si="254"/>
        <v>0</v>
      </c>
      <c r="K827" s="804"/>
      <c r="L827" s="803">
        <f t="shared" si="261"/>
        <v>0</v>
      </c>
      <c r="M827" s="804"/>
      <c r="N827" s="803">
        <f t="shared" si="251"/>
        <v>0</v>
      </c>
      <c r="O827" s="804"/>
      <c r="P827" s="803">
        <f t="shared" si="264"/>
        <v>0</v>
      </c>
      <c r="Q827" s="760"/>
      <c r="R827" s="980">
        <f>SUMIFS('E8.a. KKAuf_SAV'!$X$6:$X$2005,'E8.a. KKAuf_SAV'!$B$6:$B$2005,$C827,'E8.a. KKAuf_SAV'!$D$6:$D$2005,$H827)</f>
        <v>0</v>
      </c>
      <c r="S827" s="980">
        <f>SUMIFS('E8.b. KKAuf_WAV'!$N$6:$N$405,'E8.b. KKAuf_WAV'!$B$6:$B$405,$C827,'E8.b. KKAuf_WAV'!$E$6:$E$405,H827)-SUMIFS('E8.b. KKAuf_WAV'!$N$6:$N$405,'E8.b. KKAuf_WAV'!$B$6:$B$405,$C827,'E8.b. KKAuf_WAV'!$C$6:$C$405,"Geschäfts- oder Firmenwert",'E8.b. KKAuf_WAV'!$D$6:$D$405,H827)</f>
        <v>0</v>
      </c>
      <c r="T827" s="974"/>
      <c r="U827" s="980">
        <f>SUMIFS('E8.a. KKAuf_SAV'!$W$6:$W$2005,'E8.a. KKAuf_SAV'!$B$6:$B$2005,$C827,'E8.a. KKAuf_SAV'!$D$6:$D$2005,H827)</f>
        <v>0</v>
      </c>
      <c r="V827" s="980">
        <f>SUMIFS('E8.b. KKAuf_WAV'!$M$6:$M$405,'E8.b. KKAuf_WAV'!$B$6:$B$405,$C827,'E8.b. KKAuf_WAV'!$E$6:$E$405,$H827,'E8.b. KKAuf_WAV'!$C$6:$C$405,"&lt;&gt;"&amp;"geleistete Anzahlungen auf immaterielle Vermögensgegenstände",'E8.b. KKAuf_WAV'!$C$6:$C$405,"&lt;&gt;"&amp;"geleistete Anzahlungen und Anlagen im Bau des Sachanlagevermögens",'E8.b. KKAuf_WAV'!$C$6:$C$405,"&lt;&gt;"&amp;"Geschäfts- oder Firmenwert")</f>
        <v>0</v>
      </c>
      <c r="W827" s="980">
        <f>SUMIFS('E8.b. KKAuf_WAV'!$M$6:$M$405,'E8.b. KKAuf_WAV'!$B$6:$B$405,$C827,'E8.b. KKAuf_WAV'!$E$6:$E$405,H827,'E8.b. KKAuf_WAV'!$C$6:$C$405,"geleistete Anzahlungen und Anlagen im Bau des Sachanlagevermögens")+ SUMIFS('E8.b. KKAuf_WAV'!$M$6:$M$405,'E8.b. KKAuf_WAV'!$B$6:$B$405,$C827,'E8.b. KKAuf_WAV'!$E$6:$E$405,H827,'E8.b. KKAuf_WAV'!$C$6:$C$405,"geleistete Anzahlungen auf immaterielle Vermögensgegenstände")</f>
        <v>0</v>
      </c>
      <c r="X827" s="980">
        <f>SUMIFS('E8.c. KKAuf_BKZ_NAB_IZ'!$K$6:$K$405,'E8.c. KKAuf_BKZ_NAB_IZ'!$B$6:$B$405,$C827,'E8.c. KKAuf_BKZ_NAB_IZ'!$C$6:$C$405,$H827)</f>
        <v>0</v>
      </c>
      <c r="Y827" s="980">
        <f>SUMIFS('E8.a. KKAuf_SAV'!$Y$6:$Y$2005,'E8.a. KKAuf_SAV'!$B$6:$B$2005,$C827,'E8.a. KKAuf_SAV'!$D$6:$D$2005,$H827)</f>
        <v>0</v>
      </c>
      <c r="Z827" s="980">
        <f>SUMIFS('E8.b. KKAuf_WAV'!$O$6:$O$405,'E8.b. KKAuf_WAV'!$B$6:$B$405,$C827,'E8.b. KKAuf_WAV'!$E$6:$E$405,$H827,'E8.b. KKAuf_WAV'!$C$6:$C$405,"&lt;&gt;"&amp;"geleistete Anzahlungen auf immaterielle Vermögensgegenstände",'E8.b. KKAuf_WAV'!$C$6:$C$405,"&lt;&gt;"&amp;"geleistete Anzahlungen und Anlagen im Bau des Sachanlagevermögens",'E8.b. KKAuf_WAV'!$C$6:$C$405,"&lt;&gt;"&amp;"Geschäfts- oder Firmenwert")</f>
        <v>0</v>
      </c>
      <c r="AA827" s="980">
        <f>SUMIFS('E8.b. KKAuf_WAV'!$O$6:$O$405,'E8.b. KKAuf_WAV'!$B$6:$B$405,$C827,'E8.b. KKAuf_WAV'!$E$6:$E$405,H827,'E8.b. KKAuf_WAV'!$C$6:$C$405,"geleistete Anzahlungen und Anlagen im Bau des Sachanlagevermögens")+ SUMIFS('E8.b. KKAuf_WAV'!$O$6:$O$405,'E8.b. KKAuf_WAV'!$B$6:$B$405,$C827,'E8.b. KKAuf_WAV'!$E$6:$E$405,H827,'E8.b. KKAuf_WAV'!$C$6:$C$405,"geleistete Anzahlungen auf immaterielle Vermögensgegenstände")</f>
        <v>0</v>
      </c>
      <c r="AB827" s="980">
        <f>SUMIFS('E8.c. KKAuf_BKZ_NAB_IZ'!$L$6:$L$405,'E8.c. KKAuf_BKZ_NAB_IZ'!$B$6:$B$405,$C827,'E8.c. KKAuf_BKZ_NAB_IZ'!$C$6:$C$405,$H827)</f>
        <v>0</v>
      </c>
      <c r="AC827" s="974"/>
      <c r="AD827" s="980">
        <f t="shared" si="255"/>
        <v>0</v>
      </c>
      <c r="AE827" s="984">
        <f>$AE$15</f>
        <v>0</v>
      </c>
      <c r="AF827" s="984">
        <f>$AF$15</f>
        <v>0</v>
      </c>
      <c r="AG827" s="984">
        <f>$AG$15</f>
        <v>0</v>
      </c>
      <c r="AH827" s="982">
        <f t="shared" si="257"/>
        <v>0</v>
      </c>
      <c r="AJ827" s="980">
        <f t="shared" si="252"/>
        <v>0</v>
      </c>
      <c r="AK827" s="984">
        <f>$AK$15</f>
        <v>0</v>
      </c>
      <c r="AL827" s="984">
        <f>$AL$15</f>
        <v>0</v>
      </c>
      <c r="AM827" s="984">
        <f>$AM$15</f>
        <v>0</v>
      </c>
      <c r="AN827" s="982">
        <f t="shared" si="253"/>
        <v>0</v>
      </c>
    </row>
    <row r="828" spans="2:40" ht="15" hidden="1" thickBot="1" x14ac:dyDescent="0.25">
      <c r="B828" s="1447"/>
      <c r="C828" s="1002">
        <f>C823</f>
        <v>0</v>
      </c>
      <c r="D828" s="1450"/>
      <c r="E828" s="1408"/>
      <c r="F828" s="1408"/>
      <c r="G828" s="990"/>
      <c r="H828" s="983">
        <v>2027</v>
      </c>
      <c r="I828" s="972"/>
      <c r="J828" s="803">
        <f t="shared" si="254"/>
        <v>0</v>
      </c>
      <c r="K828" s="804"/>
      <c r="L828" s="803">
        <f t="shared" si="261"/>
        <v>0</v>
      </c>
      <c r="M828" s="804"/>
      <c r="N828" s="803">
        <f t="shared" si="251"/>
        <v>0</v>
      </c>
      <c r="O828" s="804"/>
      <c r="P828" s="803">
        <f t="shared" si="264"/>
        <v>0</v>
      </c>
      <c r="Q828" s="760"/>
      <c r="R828" s="980">
        <f>SUMIFS('E8.a. KKAuf_SAV'!$X$6:$X$2005,'E8.a. KKAuf_SAV'!$B$6:$B$2005,$C828,'E8.a. KKAuf_SAV'!$D$6:$D$2005,$H828)</f>
        <v>0</v>
      </c>
      <c r="S828" s="980">
        <f>SUMIFS('E8.b. KKAuf_WAV'!$N$6:$N$405,'E8.b. KKAuf_WAV'!$B$6:$B$405,$C828,'E8.b. KKAuf_WAV'!$E$6:$E$405,H828)-SUMIFS('E8.b. KKAuf_WAV'!$N$6:$N$405,'E8.b. KKAuf_WAV'!$B$6:$B$405,$C828,'E8.b. KKAuf_WAV'!$C$6:$C$405,"Geschäfts- oder Firmenwert",'E8.b. KKAuf_WAV'!$D$6:$D$405,H828)</f>
        <v>0</v>
      </c>
      <c r="T828" s="974"/>
      <c r="U828" s="980">
        <f>SUMIFS('E8.a. KKAuf_SAV'!$W$6:$W$2005,'E8.a. KKAuf_SAV'!$B$6:$B$2005,$C828,'E8.a. KKAuf_SAV'!$D$6:$D$2005,H828)</f>
        <v>0</v>
      </c>
      <c r="V828" s="980">
        <f>SUMIFS('E8.b. KKAuf_WAV'!$M$6:$M$405,'E8.b. KKAuf_WAV'!$B$6:$B$405,$C828,'E8.b. KKAuf_WAV'!$E$6:$E$405,$H828,'E8.b. KKAuf_WAV'!$C$6:$C$405,"&lt;&gt;"&amp;"geleistete Anzahlungen auf immaterielle Vermögensgegenstände",'E8.b. KKAuf_WAV'!$C$6:$C$405,"&lt;&gt;"&amp;"geleistete Anzahlungen und Anlagen im Bau des Sachanlagevermögens",'E8.b. KKAuf_WAV'!$C$6:$C$405,"&lt;&gt;"&amp;"Geschäfts- oder Firmenwert")</f>
        <v>0</v>
      </c>
      <c r="W828" s="980">
        <f>SUMIFS('E8.b. KKAuf_WAV'!$M$6:$M$405,'E8.b. KKAuf_WAV'!$B$6:$B$405,$C828,'E8.b. KKAuf_WAV'!$E$6:$E$405,H828,'E8.b. KKAuf_WAV'!$C$6:$C$405,"geleistete Anzahlungen und Anlagen im Bau des Sachanlagevermögens")+ SUMIFS('E8.b. KKAuf_WAV'!$M$6:$M$405,'E8.b. KKAuf_WAV'!$B$6:$B$405,$C828,'E8.b. KKAuf_WAV'!$E$6:$E$405,H828,'E8.b. KKAuf_WAV'!$C$6:$C$405,"geleistete Anzahlungen auf immaterielle Vermögensgegenstände")</f>
        <v>0</v>
      </c>
      <c r="X828" s="980">
        <f>SUMIFS('E8.c. KKAuf_BKZ_NAB_IZ'!$K$6:$K$405,'E8.c. KKAuf_BKZ_NAB_IZ'!$B$6:$B$405,$C828,'E8.c. KKAuf_BKZ_NAB_IZ'!$C$6:$C$405,$H828)</f>
        <v>0</v>
      </c>
      <c r="Y828" s="980">
        <f>SUMIFS('E8.a. KKAuf_SAV'!$Y$6:$Y$2005,'E8.a. KKAuf_SAV'!$B$6:$B$2005,$C828,'E8.a. KKAuf_SAV'!$D$6:$D$2005,$H828)</f>
        <v>0</v>
      </c>
      <c r="Z828" s="980">
        <f>SUMIFS('E8.b. KKAuf_WAV'!$O$6:$O$405,'E8.b. KKAuf_WAV'!$B$6:$B$405,$C828,'E8.b. KKAuf_WAV'!$E$6:$E$405,$H828,'E8.b. KKAuf_WAV'!$C$6:$C$405,"&lt;&gt;"&amp;"geleistete Anzahlungen auf immaterielle Vermögensgegenstände",'E8.b. KKAuf_WAV'!$C$6:$C$405,"&lt;&gt;"&amp;"geleistete Anzahlungen und Anlagen im Bau des Sachanlagevermögens",'E8.b. KKAuf_WAV'!$C$6:$C$405,"&lt;&gt;"&amp;"Geschäfts- oder Firmenwert")</f>
        <v>0</v>
      </c>
      <c r="AA828" s="980">
        <f>SUMIFS('E8.b. KKAuf_WAV'!$O$6:$O$405,'E8.b. KKAuf_WAV'!$B$6:$B$405,$C828,'E8.b. KKAuf_WAV'!$E$6:$E$405,H828,'E8.b. KKAuf_WAV'!$C$6:$C$405,"geleistete Anzahlungen und Anlagen im Bau des Sachanlagevermögens")+ SUMIFS('E8.b. KKAuf_WAV'!$O$6:$O$405,'E8.b. KKAuf_WAV'!$B$6:$B$405,$C828,'E8.b. KKAuf_WAV'!$E$6:$E$405,H828,'E8.b. KKAuf_WAV'!$C$6:$C$405,"geleistete Anzahlungen auf immaterielle Vermögensgegenstände")</f>
        <v>0</v>
      </c>
      <c r="AB828" s="980">
        <f>SUMIFS('E8.c. KKAuf_BKZ_NAB_IZ'!$L$6:$L$405,'E8.c. KKAuf_BKZ_NAB_IZ'!$B$6:$B$405,$C828,'E8.c. KKAuf_BKZ_NAB_IZ'!$C$6:$C$405,$H828)</f>
        <v>0</v>
      </c>
      <c r="AC828" s="974"/>
      <c r="AD828" s="980">
        <f t="shared" si="255"/>
        <v>0</v>
      </c>
      <c r="AE828" s="984">
        <f>$AE$16</f>
        <v>0</v>
      </c>
      <c r="AF828" s="984">
        <f>$AF$16</f>
        <v>0</v>
      </c>
      <c r="AG828" s="984">
        <f>$AG$16</f>
        <v>0</v>
      </c>
      <c r="AH828" s="982">
        <f t="shared" si="257"/>
        <v>0</v>
      </c>
      <c r="AJ828" s="980">
        <f t="shared" si="252"/>
        <v>0</v>
      </c>
      <c r="AK828" s="984">
        <f>$AK$16</f>
        <v>0</v>
      </c>
      <c r="AL828" s="984">
        <f>$AL$16</f>
        <v>0</v>
      </c>
      <c r="AM828" s="984">
        <f>$AM$16</f>
        <v>0</v>
      </c>
      <c r="AN828" s="982">
        <f t="shared" si="253"/>
        <v>0</v>
      </c>
    </row>
    <row r="829" spans="2:40" ht="15" hidden="1" thickBot="1" x14ac:dyDescent="0.25">
      <c r="B829" s="1448"/>
      <c r="C829" s="1003">
        <f>C823</f>
        <v>0</v>
      </c>
      <c r="D829" s="1451"/>
      <c r="E829" s="1409"/>
      <c r="F829" s="1409"/>
      <c r="G829" s="970"/>
      <c r="H829" s="986">
        <v>2028</v>
      </c>
      <c r="I829" s="972"/>
      <c r="J829" s="815">
        <f t="shared" si="254"/>
        <v>0</v>
      </c>
      <c r="K829" s="804"/>
      <c r="L829" s="814">
        <f t="shared" si="261"/>
        <v>0</v>
      </c>
      <c r="M829" s="804"/>
      <c r="N829" s="814">
        <f t="shared" si="251"/>
        <v>0</v>
      </c>
      <c r="O829" s="804"/>
      <c r="P829" s="814">
        <f t="shared" si="264"/>
        <v>0</v>
      </c>
      <c r="Q829" s="760"/>
      <c r="R829" s="987">
        <f>SUMIFS('E8.a. KKAuf_SAV'!$X$6:$X$2005,'E8.a. KKAuf_SAV'!$B$6:$B$2005,$C829,'E8.a. KKAuf_SAV'!$D$6:$D$2005,$H829)</f>
        <v>0</v>
      </c>
      <c r="S829" s="987">
        <f>SUMIFS('E8.b. KKAuf_WAV'!$N$6:$N$405,'E8.b. KKAuf_WAV'!$B$6:$B$405,$C829,'E8.b. KKAuf_WAV'!$E$6:$E$405,H829)-SUMIFS('E8.b. KKAuf_WAV'!$N$6:$N$405,'E8.b. KKAuf_WAV'!$B$6:$B$405,$C829,'E8.b. KKAuf_WAV'!$C$6:$C$405,"Geschäfts- oder Firmenwert",'E8.b. KKAuf_WAV'!$D$6:$D$405,H829)</f>
        <v>0</v>
      </c>
      <c r="T829" s="974"/>
      <c r="U829" s="987">
        <f>SUMIFS('E8.a. KKAuf_SAV'!$W$6:$W$2005,'E8.a. KKAuf_SAV'!$B$6:$B$2005,$C829,'E8.a. KKAuf_SAV'!$D$6:$D$2005,H829)</f>
        <v>0</v>
      </c>
      <c r="V829" s="987">
        <f>SUMIFS('E8.b. KKAuf_WAV'!$M$6:$M$405,'E8.b. KKAuf_WAV'!$B$6:$B$405,$C829,'E8.b. KKAuf_WAV'!$E$6:$E$405,$H829,'E8.b. KKAuf_WAV'!$C$6:$C$405,"&lt;&gt;"&amp;"geleistete Anzahlungen auf immaterielle Vermögensgegenstände",'E8.b. KKAuf_WAV'!$C$6:$C$405,"&lt;&gt;"&amp;"geleistete Anzahlungen und Anlagen im Bau des Sachanlagevermögens",'E8.b. KKAuf_WAV'!$C$6:$C$405,"&lt;&gt;"&amp;"Geschäfts- oder Firmenwert")</f>
        <v>0</v>
      </c>
      <c r="W829" s="987">
        <f>SUMIFS('E8.b. KKAuf_WAV'!$M$6:$M$405,'E8.b. KKAuf_WAV'!$B$6:$B$405,$C829,'E8.b. KKAuf_WAV'!$E$6:$E$405,H829,'E8.b. KKAuf_WAV'!$C$6:$C$405,"geleistete Anzahlungen und Anlagen im Bau des Sachanlagevermögens")+ SUMIFS('E8.b. KKAuf_WAV'!$M$6:$M$405,'E8.b. KKAuf_WAV'!$B$6:$B$405,$C829,'E8.b. KKAuf_WAV'!$E$6:$E$405,H829,'E8.b. KKAuf_WAV'!$C$6:$C$405,"geleistete Anzahlungen auf immaterielle Vermögensgegenstände")</f>
        <v>0</v>
      </c>
      <c r="X829" s="987">
        <f>SUMIFS('E8.c. KKAuf_BKZ_NAB_IZ'!$K$6:$K$405,'E8.c. KKAuf_BKZ_NAB_IZ'!$B$6:$B$405,$C829,'E8.c. KKAuf_BKZ_NAB_IZ'!$C$6:$C$405,$H829)</f>
        <v>0</v>
      </c>
      <c r="Y829" s="987">
        <f>SUMIFS('E8.a. KKAuf_SAV'!$Y$6:$Y$2005,'E8.a. KKAuf_SAV'!$B$6:$B$2005,$C829,'E8.a. KKAuf_SAV'!$D$6:$D$2005,$H829)</f>
        <v>0</v>
      </c>
      <c r="Z829" s="987">
        <f>SUMIFS('E8.b. KKAuf_WAV'!$O$6:$O$405,'E8.b. KKAuf_WAV'!$B$6:$B$405,$C829,'E8.b. KKAuf_WAV'!$E$6:$E$405,$H829,'E8.b. KKAuf_WAV'!$C$6:$C$405,"&lt;&gt;"&amp;"geleistete Anzahlungen auf immaterielle Vermögensgegenstände",'E8.b. KKAuf_WAV'!$C$6:$C$405,"&lt;&gt;"&amp;"geleistete Anzahlungen und Anlagen im Bau des Sachanlagevermögens",'E8.b. KKAuf_WAV'!$C$6:$C$405,"&lt;&gt;"&amp;"Geschäfts- oder Firmenwert")</f>
        <v>0</v>
      </c>
      <c r="AA829" s="987">
        <f>SUMIFS('E8.b. KKAuf_WAV'!$O$6:$O$405,'E8.b. KKAuf_WAV'!$B$6:$B$405,$C829,'E8.b. KKAuf_WAV'!$E$6:$E$405,H829,'E8.b. KKAuf_WAV'!$C$6:$C$405,"geleistete Anzahlungen und Anlagen im Bau des Sachanlagevermögens")+ SUMIFS('E8.b. KKAuf_WAV'!$O$6:$O$405,'E8.b. KKAuf_WAV'!$B$6:$B$405,$C829,'E8.b. KKAuf_WAV'!$E$6:$E$405,H829,'E8.b. KKAuf_WAV'!$C$6:$C$405,"geleistete Anzahlungen auf immaterielle Vermögensgegenstände")</f>
        <v>0</v>
      </c>
      <c r="AB829" s="987">
        <f>SUMIFS('E8.c. KKAuf_BKZ_NAB_IZ'!$L$6:$L$405,'E8.c. KKAuf_BKZ_NAB_IZ'!$B$6:$B$405,$C829,'E8.c. KKAuf_BKZ_NAB_IZ'!$C$6:$C$405,$H829)</f>
        <v>0</v>
      </c>
      <c r="AC829" s="974"/>
      <c r="AD829" s="987">
        <f t="shared" si="255"/>
        <v>0</v>
      </c>
      <c r="AE829" s="988">
        <f>$AE$17</f>
        <v>0</v>
      </c>
      <c r="AF829" s="988">
        <f>$AF$17</f>
        <v>0</v>
      </c>
      <c r="AG829" s="988">
        <f>$AG$17</f>
        <v>0</v>
      </c>
      <c r="AH829" s="989">
        <f t="shared" si="257"/>
        <v>0</v>
      </c>
      <c r="AJ829" s="987">
        <f t="shared" si="252"/>
        <v>0</v>
      </c>
      <c r="AK829" s="988">
        <f>$AK$17</f>
        <v>0</v>
      </c>
      <c r="AL829" s="988">
        <f>$AL$17</f>
        <v>0</v>
      </c>
      <c r="AM829" s="988">
        <f>$AM$17</f>
        <v>0</v>
      </c>
      <c r="AN829" s="989">
        <f t="shared" si="253"/>
        <v>0</v>
      </c>
    </row>
    <row r="830" spans="2:40" ht="14.25" customHeight="1" x14ac:dyDescent="0.2">
      <c r="B830" s="1446"/>
      <c r="C830" s="1001">
        <f>B830</f>
        <v>0</v>
      </c>
      <c r="D830" s="1449"/>
      <c r="E830" s="1407"/>
      <c r="F830" s="1410"/>
      <c r="G830" s="990"/>
      <c r="H830" s="991">
        <v>2022</v>
      </c>
      <c r="I830" s="972"/>
      <c r="J830" s="813">
        <f t="shared" si="254"/>
        <v>0</v>
      </c>
      <c r="K830" s="804"/>
      <c r="L830" s="813">
        <f t="shared" si="261"/>
        <v>0</v>
      </c>
      <c r="M830" s="804"/>
      <c r="N830" s="813">
        <f t="shared" si="251"/>
        <v>0</v>
      </c>
      <c r="O830" s="804"/>
      <c r="P830" s="813">
        <f t="shared" ref="P830:P836" si="265">IFERROR((AJ830*AK830+AD830*AE830)*0.4*0.035*$F$830,0)</f>
        <v>0</v>
      </c>
      <c r="Q830" s="760"/>
      <c r="R830" s="992">
        <f>SUMIFS('E8.a. KKAuf_SAV'!$X$6:$X$2005,'E8.a. KKAuf_SAV'!$B$6:$B$2005,$C830,'E8.a. KKAuf_SAV'!$D$6:$D$2005,$H830)</f>
        <v>0</v>
      </c>
      <c r="S830" s="992">
        <f>SUMIFS('E8.b. KKAuf_WAV'!$N$6:$N$405,'E8.b. KKAuf_WAV'!$B$6:$B$405,$C830,'E8.b. KKAuf_WAV'!$E$6:$E$405,H830)-SUMIFS('E8.b. KKAuf_WAV'!$N$6:$N$405,'E8.b. KKAuf_WAV'!$B$6:$B$405,$C830,'E8.b. KKAuf_WAV'!$C$6:$C$405,"Geschäfts- oder Firmenwert",'E8.b. KKAuf_WAV'!$D$6:$D$405,H830)</f>
        <v>0</v>
      </c>
      <c r="T830" s="974"/>
      <c r="U830" s="992">
        <f>SUMIFS('E8.a. KKAuf_SAV'!$W$6:$W$2005,'E8.a. KKAuf_SAV'!$B$6:$B$2005,$C830,'E8.a. KKAuf_SAV'!$D$6:$D$2005,H830)</f>
        <v>0</v>
      </c>
      <c r="V830" s="992">
        <f>SUMIFS('E8.b. KKAuf_WAV'!$M$6:$M$405,'E8.b. KKAuf_WAV'!$B$6:$B$405,$C830,'E8.b. KKAuf_WAV'!$E$6:$E$405,$H830,'E8.b. KKAuf_WAV'!$C$6:$C$405,"&lt;&gt;"&amp;"geleistete Anzahlungen auf immaterielle Vermögensgegenstände",'E8.b. KKAuf_WAV'!$C$6:$C$405,"&lt;&gt;"&amp;"geleistete Anzahlungen und Anlagen im Bau des Sachanlagevermögens",'E8.b. KKAuf_WAV'!$C$6:$C$405,"&lt;&gt;"&amp;"Geschäfts- oder Firmenwert")</f>
        <v>0</v>
      </c>
      <c r="W830" s="992">
        <f>SUMIFS('E8.b. KKAuf_WAV'!$M$6:$M$405,'E8.b. KKAuf_WAV'!$B$6:$B$405,$C830,'E8.b. KKAuf_WAV'!$E$6:$E$405,Listen!$AA$3,'E8.b. KKAuf_WAV'!$C$6:$C$405,"geleistete Anzahlungen und Anlagen im Bau des Sachanlagevermögens")+ SUMIFS('E8.b. KKAuf_WAV'!$M$6:$M$405,'E8.b. KKAuf_WAV'!$B$6:$B$405,$C830,'E8.b. KKAuf_WAV'!$E$6:$E$405,Listen!$AA$3,'E8.b. KKAuf_WAV'!$C$6:$C$405,"geleistete Anzahlungen auf immaterielle Vermögensgegenstände")</f>
        <v>0</v>
      </c>
      <c r="X830" s="992">
        <f>SUMIFS('E8.c. KKAuf_BKZ_NAB_IZ'!$K$6:$K$405,'E8.c. KKAuf_BKZ_NAB_IZ'!$B$6:$B$405,$C830,'E8.c. KKAuf_BKZ_NAB_IZ'!$C$6:$C$405,$H830)</f>
        <v>0</v>
      </c>
      <c r="Y830" s="992">
        <f>SUMIFS('E8.a. KKAuf_SAV'!$Y$6:$Y$2005,'E8.a. KKAuf_SAV'!$B$6:$B$2005,$C830,'E8.a. KKAuf_SAV'!$D$6:$D$2005,$H830)</f>
        <v>0</v>
      </c>
      <c r="Z830" s="992">
        <f>SUMIFS('E8.b. KKAuf_WAV'!$O$6:$O$405,'E8.b. KKAuf_WAV'!$B$6:$B$405,$C830,'E8.b. KKAuf_WAV'!$E$6:$E$405,$H830,'E8.b. KKAuf_WAV'!$C$6:$C$405,"&lt;&gt;"&amp;"geleistete Anzahlungen auf immaterielle Vermögensgegenstände",'E8.b. KKAuf_WAV'!$C$6:$C$405,"&lt;&gt;"&amp;"geleistete Anzahlungen und Anlagen im Bau des Sachanlagevermögens",'E8.b. KKAuf_WAV'!$C$6:$C$405,"&lt;&gt;"&amp;"Geschäfts- oder Firmenwert")</f>
        <v>0</v>
      </c>
      <c r="AA830" s="992">
        <f>SUMIFS('E8.b. KKAuf_WAV'!$O$6:$O$405,'E8.b. KKAuf_WAV'!$B$6:$B$405,$C830,'E8.b. KKAuf_WAV'!$E$6:$E$405,Listen!$AA$3,'E8.b. KKAuf_WAV'!$C$6:$C$405,"geleistete Anzahlungen und Anlagen im Bau des Sachanlagevermögens")+ SUMIFS('E8.b. KKAuf_WAV'!$O$6:$O$405,'E8.b. KKAuf_WAV'!$B$6:$B$405,$C830,'E8.b. KKAuf_WAV'!$E$6:$E$405,Listen!$AA$3,'E8.b. KKAuf_WAV'!$C$6:$C$405,"geleistete Anzahlungen auf immaterielle Vermögensgegenstände")</f>
        <v>0</v>
      </c>
      <c r="AB830" s="992">
        <f>SUMIFS('E8.c. KKAuf_BKZ_NAB_IZ'!$L$6:$L$405,'E8.c. KKAuf_BKZ_NAB_IZ'!$B$6:$B$405,$C830,'E8.c. KKAuf_BKZ_NAB_IZ'!$C$6:$C$405,$H830)</f>
        <v>0</v>
      </c>
      <c r="AC830" s="974"/>
      <c r="AD830" s="992">
        <f t="shared" si="255"/>
        <v>0</v>
      </c>
      <c r="AE830" s="993">
        <f>$AE$11</f>
        <v>5.0700000000000002E-2</v>
      </c>
      <c r="AF830" s="993">
        <f>$AF$11</f>
        <v>1.7100000000000001E-2</v>
      </c>
      <c r="AG830" s="993">
        <f>$AG$11</f>
        <v>3.0499999999999999E-2</v>
      </c>
      <c r="AH830" s="994">
        <f t="shared" si="257"/>
        <v>0</v>
      </c>
      <c r="AJ830" s="992">
        <f t="shared" si="252"/>
        <v>0</v>
      </c>
      <c r="AK830" s="993">
        <f>$AK$11</f>
        <v>5.0700000000000002E-2</v>
      </c>
      <c r="AL830" s="993">
        <f>$AL$11</f>
        <v>1.7100000000000001E-2</v>
      </c>
      <c r="AM830" s="993">
        <f>$AM$11</f>
        <v>3.0499999999999999E-2</v>
      </c>
      <c r="AN830" s="994">
        <f t="shared" si="253"/>
        <v>0</v>
      </c>
    </row>
    <row r="831" spans="2:40" x14ac:dyDescent="0.2">
      <c r="B831" s="1447"/>
      <c r="C831" s="1002">
        <f>C830</f>
        <v>0</v>
      </c>
      <c r="D831" s="1450"/>
      <c r="E831" s="1408"/>
      <c r="F831" s="1408"/>
      <c r="G831" s="990"/>
      <c r="H831" s="983">
        <v>2023</v>
      </c>
      <c r="I831" s="972"/>
      <c r="J831" s="805">
        <f t="shared" si="254"/>
        <v>0</v>
      </c>
      <c r="K831" s="804"/>
      <c r="L831" s="803">
        <f t="shared" si="261"/>
        <v>0</v>
      </c>
      <c r="M831" s="804"/>
      <c r="N831" s="803">
        <f t="shared" si="251"/>
        <v>0</v>
      </c>
      <c r="O831" s="804"/>
      <c r="P831" s="803">
        <f t="shared" si="265"/>
        <v>0</v>
      </c>
      <c r="Q831" s="760"/>
      <c r="R831" s="980">
        <f>SUMIFS('E8.a. KKAuf_SAV'!$X$6:$X$2005,'E8.a. KKAuf_SAV'!$B$6:$B$2005,$C831,'E8.a. KKAuf_SAV'!$D$6:$D$2005,$H831)</f>
        <v>0</v>
      </c>
      <c r="S831" s="980">
        <f>SUMIFS('E8.b. KKAuf_WAV'!$N$6:$N$405,'E8.b. KKAuf_WAV'!$B$6:$B$405,$C831,'E8.b. KKAuf_WAV'!$E$6:$E$405,H831)-SUMIFS('E8.b. KKAuf_WAV'!$N$6:$N$405,'E8.b. KKAuf_WAV'!$B$6:$B$405,$C831,'E8.b. KKAuf_WAV'!$C$6:$C$405,"Geschäfts- oder Firmenwert",'E8.b. KKAuf_WAV'!$D$6:$D$405,H831)</f>
        <v>0</v>
      </c>
      <c r="T831" s="974"/>
      <c r="U831" s="980">
        <f>SUMIFS('E8.a. KKAuf_SAV'!$W$6:$W$2005,'E8.a. KKAuf_SAV'!$B$6:$B$2005,$C831,'E8.a. KKAuf_SAV'!$D$6:$D$2005,H831)</f>
        <v>0</v>
      </c>
      <c r="V831" s="980">
        <f>SUMIFS('E8.b. KKAuf_WAV'!$M$6:$M$405,'E8.b. KKAuf_WAV'!$B$6:$B$405,$C831,'E8.b. KKAuf_WAV'!$E$6:$E$405,$H831,'E8.b. KKAuf_WAV'!$C$6:$C$405,"&lt;&gt;"&amp;"geleistete Anzahlungen auf immaterielle Vermögensgegenstände",'E8.b. KKAuf_WAV'!$C$6:$C$405,"&lt;&gt;"&amp;"geleistete Anzahlungen und Anlagen im Bau des Sachanlagevermögens",'E8.b. KKAuf_WAV'!$C$6:$C$405,"&lt;&gt;"&amp;"Geschäfts- oder Firmenwert")</f>
        <v>0</v>
      </c>
      <c r="W831" s="980"/>
      <c r="X831" s="980">
        <f>SUMIFS('E8.c. KKAuf_BKZ_NAB_IZ'!$K$6:$K$405,'E8.c. KKAuf_BKZ_NAB_IZ'!$B$6:$B$405,$C831,'E8.c. KKAuf_BKZ_NAB_IZ'!$C$6:$C$405,$H831)</f>
        <v>0</v>
      </c>
      <c r="Y831" s="980">
        <f>SUMIFS('E8.a. KKAuf_SAV'!$Y$6:$Y$2005,'E8.a. KKAuf_SAV'!$B$6:$B$2005,$C831,'E8.a. KKAuf_SAV'!$D$6:$D$2005,$H831)</f>
        <v>0</v>
      </c>
      <c r="Z831" s="980">
        <f>SUMIFS('E8.b. KKAuf_WAV'!$O$6:$O$405,'E8.b. KKAuf_WAV'!$B$6:$B$405,$C831,'E8.b. KKAuf_WAV'!$E$6:$E$405,$H831,'E8.b. KKAuf_WAV'!$C$6:$C$405,"&lt;&gt;"&amp;"geleistete Anzahlungen auf immaterielle Vermögensgegenstände",'E8.b. KKAuf_WAV'!$C$6:$C$405,"&lt;&gt;"&amp;"geleistete Anzahlungen und Anlagen im Bau des Sachanlagevermögens",'E8.b. KKAuf_WAV'!$C$6:$C$405,"&lt;&gt;"&amp;"Geschäfts- oder Firmenwert")</f>
        <v>0</v>
      </c>
      <c r="AA831" s="980"/>
      <c r="AB831" s="980">
        <f>SUMIFS('E8.c. KKAuf_BKZ_NAB_IZ'!$L$6:$L$405,'E8.c. KKAuf_BKZ_NAB_IZ'!$B$6:$B$405,$C831,'E8.c. KKAuf_BKZ_NAB_IZ'!$C$6:$C$405,$H831)</f>
        <v>0</v>
      </c>
      <c r="AC831" s="974"/>
      <c r="AD831" s="980">
        <f t="shared" si="255"/>
        <v>0</v>
      </c>
      <c r="AE831" s="984">
        <f>$AE$12</f>
        <v>5.0700000000000002E-2</v>
      </c>
      <c r="AF831" s="984">
        <f>$AF$12</f>
        <v>1.7100000000000001E-2</v>
      </c>
      <c r="AG831" s="984">
        <f>$AG$12</f>
        <v>3.0499999999999999E-2</v>
      </c>
      <c r="AH831" s="982">
        <f t="shared" si="257"/>
        <v>0</v>
      </c>
      <c r="AJ831" s="980"/>
      <c r="AK831" s="984">
        <f>$AK$12</f>
        <v>5.0700000000000002E-2</v>
      </c>
      <c r="AL831" s="984">
        <f>$AL$12</f>
        <v>1.7100000000000001E-2</v>
      </c>
      <c r="AM831" s="984">
        <f>$AM$12</f>
        <v>3.0499999999999999E-2</v>
      </c>
      <c r="AN831" s="982">
        <f t="shared" si="253"/>
        <v>0</v>
      </c>
    </row>
    <row r="832" spans="2:40" x14ac:dyDescent="0.2">
      <c r="B832" s="1447"/>
      <c r="C832" s="1002">
        <f>C830</f>
        <v>0</v>
      </c>
      <c r="D832" s="1450"/>
      <c r="E832" s="1408"/>
      <c r="F832" s="1408"/>
      <c r="G832" s="990"/>
      <c r="H832" s="983">
        <v>2024</v>
      </c>
      <c r="I832" s="972"/>
      <c r="J832" s="803">
        <f t="shared" si="254"/>
        <v>0</v>
      </c>
      <c r="K832" s="804"/>
      <c r="L832" s="803">
        <f t="shared" si="261"/>
        <v>0</v>
      </c>
      <c r="M832" s="804"/>
      <c r="N832" s="803">
        <f t="shared" si="251"/>
        <v>0</v>
      </c>
      <c r="O832" s="804"/>
      <c r="P832" s="803">
        <f t="shared" si="265"/>
        <v>0</v>
      </c>
      <c r="Q832" s="760"/>
      <c r="R832" s="980">
        <f>SUMIFS('E8.a. KKAuf_SAV'!$X$6:$X$2005,'E8.a. KKAuf_SAV'!$B$6:$B$2005,$C832,'E8.a. KKAuf_SAV'!$D$6:$D$2005,$H832)</f>
        <v>0</v>
      </c>
      <c r="S832" s="980">
        <f>SUMIFS('E8.b. KKAuf_WAV'!$N$6:$N$405,'E8.b. KKAuf_WAV'!$B$6:$B$405,$C832,'E8.b. KKAuf_WAV'!$E$6:$E$405,H832)-SUMIFS('E8.b. KKAuf_WAV'!$N$6:$N$405,'E8.b. KKAuf_WAV'!$B$6:$B$405,$C832,'E8.b. KKAuf_WAV'!$C$6:$C$405,"Geschäfts- oder Firmenwert",'E8.b. KKAuf_WAV'!$D$6:$D$405,H832)</f>
        <v>0</v>
      </c>
      <c r="T832" s="974"/>
      <c r="U832" s="980">
        <f>SUMIFS('E8.a. KKAuf_SAV'!$W$6:$W$2005,'E8.a. KKAuf_SAV'!$B$6:$B$2005,$C832,'E8.a. KKAuf_SAV'!$D$6:$D$2005,H832)</f>
        <v>0</v>
      </c>
      <c r="V832" s="980">
        <f>SUMIFS('E8.b. KKAuf_WAV'!$M$6:$M$405,'E8.b. KKAuf_WAV'!$B$6:$B$405,$C832,'E8.b. KKAuf_WAV'!$E$6:$E$405,$H832,'E8.b. KKAuf_WAV'!$C$6:$C$405,"&lt;&gt;"&amp;"geleistete Anzahlungen auf immaterielle Vermögensgegenstände",'E8.b. KKAuf_WAV'!$C$6:$C$405,"&lt;&gt;"&amp;"geleistete Anzahlungen und Anlagen im Bau des Sachanlagevermögens",'E8.b. KKAuf_WAV'!$C$6:$C$405,"&lt;&gt;"&amp;"Geschäfts- oder Firmenwert")</f>
        <v>0</v>
      </c>
      <c r="W832" s="980">
        <f>SUMIFS('E8.b. KKAuf_WAV'!$M$6:$M$405,'E8.b. KKAuf_WAV'!$B$6:$B$405,$C832,'E8.b. KKAuf_WAV'!$E$6:$E$405,H832,'E8.b. KKAuf_WAV'!$C$6:$C$405,"geleistete Anzahlungen und Anlagen im Bau des Sachanlagevermögens")+ SUMIFS('E8.b. KKAuf_WAV'!$M$6:$M$405,'E8.b. KKAuf_WAV'!$B$6:$B$405,$C832,'E8.b. KKAuf_WAV'!$E$6:$E$405,H832,'E8.b. KKAuf_WAV'!$C$6:$C$405,"geleistete Anzahlungen auf immaterielle Vermögensgegenstände")</f>
        <v>0</v>
      </c>
      <c r="X832" s="980">
        <f>SUMIFS('E8.c. KKAuf_BKZ_NAB_IZ'!$K$6:$K$405,'E8.c. KKAuf_BKZ_NAB_IZ'!$B$6:$B$405,$C832,'E8.c. KKAuf_BKZ_NAB_IZ'!$C$6:$C$405,$H832)</f>
        <v>0</v>
      </c>
      <c r="Y832" s="980">
        <f>SUMIFS('E8.a. KKAuf_SAV'!$Y$6:$Y$2005,'E8.a. KKAuf_SAV'!$B$6:$B$2005,$C832,'E8.a. KKAuf_SAV'!$D$6:$D$2005,$H832)</f>
        <v>0</v>
      </c>
      <c r="Z832" s="980">
        <f>SUMIFS('E8.b. KKAuf_WAV'!$O$6:$O$405,'E8.b. KKAuf_WAV'!$B$6:$B$405,$C832,'E8.b. KKAuf_WAV'!$E$6:$E$405,$H832,'E8.b. KKAuf_WAV'!$C$6:$C$405,"&lt;&gt;"&amp;"geleistete Anzahlungen auf immaterielle Vermögensgegenstände",'E8.b. KKAuf_WAV'!$C$6:$C$405,"&lt;&gt;"&amp;"geleistete Anzahlungen und Anlagen im Bau des Sachanlagevermögens",'E8.b. KKAuf_WAV'!$C$6:$C$405,"&lt;&gt;"&amp;"Geschäfts- oder Firmenwert")</f>
        <v>0</v>
      </c>
      <c r="AA832" s="980">
        <f>SUMIFS('E8.b. KKAuf_WAV'!$O$6:$O$405,'E8.b. KKAuf_WAV'!$B$6:$B$405,$C832,'E8.b. KKAuf_WAV'!$E$6:$E$405,H832,'E8.b. KKAuf_WAV'!$C$6:$C$405,"geleistete Anzahlungen und Anlagen im Bau des Sachanlagevermögens")+ SUMIFS('E8.b. KKAuf_WAV'!$O$6:$O$405,'E8.b. KKAuf_WAV'!$B$6:$B$405,$C832,'E8.b. KKAuf_WAV'!$E$6:$E$405,H832,'E8.b. KKAuf_WAV'!$C$6:$C$405,"geleistete Anzahlungen auf immaterielle Vermögensgegenstände")</f>
        <v>0</v>
      </c>
      <c r="AB832" s="980">
        <f>SUMIFS('E8.c. KKAuf_BKZ_NAB_IZ'!$L$6:$L$405,'E8.c. KKAuf_BKZ_NAB_IZ'!$B$6:$B$405,$C832,'E8.c. KKAuf_BKZ_NAB_IZ'!$C$6:$C$405,$H832)</f>
        <v>0</v>
      </c>
      <c r="AC832" s="974"/>
      <c r="AD832" s="980">
        <f t="shared" si="255"/>
        <v>0</v>
      </c>
      <c r="AE832" s="984">
        <f>$AE$13</f>
        <v>6.93E-2</v>
      </c>
      <c r="AF832" s="984">
        <f>$AF$13</f>
        <v>3.8699999999999998E-2</v>
      </c>
      <c r="AG832" s="984">
        <f>$AG$13</f>
        <v>5.0900000000000001E-2</v>
      </c>
      <c r="AH832" s="982">
        <f t="shared" si="257"/>
        <v>0</v>
      </c>
      <c r="AJ832" s="980">
        <f t="shared" si="252"/>
        <v>0</v>
      </c>
      <c r="AK832" s="984">
        <f>$AK$13</f>
        <v>7.0099999999999996E-2</v>
      </c>
      <c r="AL832" s="984">
        <f>$AL$13</f>
        <v>3.6600000000000001E-2</v>
      </c>
      <c r="AM832" s="984">
        <f>$AM$13</f>
        <v>0.05</v>
      </c>
      <c r="AN832" s="982">
        <f t="shared" si="253"/>
        <v>0</v>
      </c>
    </row>
    <row r="833" spans="2:40" ht="15" thickBot="1" x14ac:dyDescent="0.25">
      <c r="B833" s="1447"/>
      <c r="C833" s="1002">
        <f>C830</f>
        <v>0</v>
      </c>
      <c r="D833" s="1450"/>
      <c r="E833" s="1408"/>
      <c r="F833" s="1408"/>
      <c r="G833" s="990"/>
      <c r="H833" s="983">
        <v>2025</v>
      </c>
      <c r="I833" s="972"/>
      <c r="J833" s="803">
        <f t="shared" si="254"/>
        <v>0</v>
      </c>
      <c r="K833" s="804"/>
      <c r="L833" s="803">
        <f t="shared" si="261"/>
        <v>0</v>
      </c>
      <c r="M833" s="804"/>
      <c r="N833" s="803">
        <f t="shared" si="251"/>
        <v>0</v>
      </c>
      <c r="O833" s="804"/>
      <c r="P833" s="803">
        <f t="shared" si="265"/>
        <v>0</v>
      </c>
      <c r="Q833" s="760"/>
      <c r="R833" s="980">
        <f>SUMIFS('E8.a. KKAuf_SAV'!$X$6:$X$2005,'E8.a. KKAuf_SAV'!$B$6:$B$2005,$C833,'E8.a. KKAuf_SAV'!$D$6:$D$2005,$H833)</f>
        <v>0</v>
      </c>
      <c r="S833" s="980">
        <f>SUMIFS('E8.b. KKAuf_WAV'!$N$6:$N$405,'E8.b. KKAuf_WAV'!$B$6:$B$405,$C833,'E8.b. KKAuf_WAV'!$E$6:$E$405,H833)-SUMIFS('E8.b. KKAuf_WAV'!$N$6:$N$405,'E8.b. KKAuf_WAV'!$B$6:$B$405,$C833,'E8.b. KKAuf_WAV'!$C$6:$C$405,"Geschäfts- oder Firmenwert",'E8.b. KKAuf_WAV'!$D$6:$D$405,H833)</f>
        <v>0</v>
      </c>
      <c r="T833" s="974"/>
      <c r="U833" s="980">
        <f>SUMIFS('E8.a. KKAuf_SAV'!$W$6:$W$2005,'E8.a. KKAuf_SAV'!$B$6:$B$2005,$C833,'E8.a. KKAuf_SAV'!$D$6:$D$2005,H833)</f>
        <v>0</v>
      </c>
      <c r="V833" s="980">
        <f>SUMIFS('E8.b. KKAuf_WAV'!$M$6:$M$405,'E8.b. KKAuf_WAV'!$B$6:$B$405,$C833,'E8.b. KKAuf_WAV'!$E$6:$E$405,$H833,'E8.b. KKAuf_WAV'!$C$6:$C$405,"&lt;&gt;"&amp;"geleistete Anzahlungen auf immaterielle Vermögensgegenstände",'E8.b. KKAuf_WAV'!$C$6:$C$405,"&lt;&gt;"&amp;"geleistete Anzahlungen und Anlagen im Bau des Sachanlagevermögens",'E8.b. KKAuf_WAV'!$C$6:$C$405,"&lt;&gt;"&amp;"Geschäfts- oder Firmenwert")</f>
        <v>0</v>
      </c>
      <c r="W833" s="980">
        <f>SUMIFS('E8.b. KKAuf_WAV'!$M$6:$M$405,'E8.b. KKAuf_WAV'!$B$6:$B$405,$C833,'E8.b. KKAuf_WAV'!$E$6:$E$405,H833,'E8.b. KKAuf_WAV'!$C$6:$C$405,"geleistete Anzahlungen und Anlagen im Bau des Sachanlagevermögens")+ SUMIFS('E8.b. KKAuf_WAV'!$M$6:$M$405,'E8.b. KKAuf_WAV'!$B$6:$B$405,$C833,'E8.b. KKAuf_WAV'!$E$6:$E$405,H833,'E8.b. KKAuf_WAV'!$C$6:$C$405,"geleistete Anzahlungen auf immaterielle Vermögensgegenstände")</f>
        <v>0</v>
      </c>
      <c r="X833" s="980">
        <f>SUMIFS('E8.c. KKAuf_BKZ_NAB_IZ'!$K$6:$K$405,'E8.c. KKAuf_BKZ_NAB_IZ'!$B$6:$B$405,$C833,'E8.c. KKAuf_BKZ_NAB_IZ'!$C$6:$C$405,$H833)</f>
        <v>0</v>
      </c>
      <c r="Y833" s="980">
        <f>SUMIFS('E8.a. KKAuf_SAV'!$Y$6:$Y$2005,'E8.a. KKAuf_SAV'!$B$6:$B$2005,$C833,'E8.a. KKAuf_SAV'!$D$6:$D$2005,$H833)</f>
        <v>0</v>
      </c>
      <c r="Z833" s="980">
        <f>SUMIFS('E8.b. KKAuf_WAV'!$O$6:$O$405,'E8.b. KKAuf_WAV'!$B$6:$B$405,$C833,'E8.b. KKAuf_WAV'!$E$6:$E$405,$H833,'E8.b. KKAuf_WAV'!$C$6:$C$405,"&lt;&gt;"&amp;"geleistete Anzahlungen auf immaterielle Vermögensgegenstände",'E8.b. KKAuf_WAV'!$C$6:$C$405,"&lt;&gt;"&amp;"geleistete Anzahlungen und Anlagen im Bau des Sachanlagevermögens",'E8.b. KKAuf_WAV'!$C$6:$C$405,"&lt;&gt;"&amp;"Geschäfts- oder Firmenwert")</f>
        <v>0</v>
      </c>
      <c r="AA833" s="980">
        <f>SUMIFS('E8.b. KKAuf_WAV'!$O$6:$O$405,'E8.b. KKAuf_WAV'!$B$6:$B$405,$C833,'E8.b. KKAuf_WAV'!$E$6:$E$405,H833,'E8.b. KKAuf_WAV'!$C$6:$C$405,"geleistete Anzahlungen und Anlagen im Bau des Sachanlagevermögens")+ SUMIFS('E8.b. KKAuf_WAV'!$O$6:$O$405,'E8.b. KKAuf_WAV'!$B$6:$B$405,$C833,'E8.b. KKAuf_WAV'!$E$6:$E$405,H833,'E8.b. KKAuf_WAV'!$C$6:$C$405,"geleistete Anzahlungen auf immaterielle Vermögensgegenstände")</f>
        <v>0</v>
      </c>
      <c r="AB833" s="980">
        <f>SUMIFS('E8.c. KKAuf_BKZ_NAB_IZ'!$L$6:$L$405,'E8.c. KKAuf_BKZ_NAB_IZ'!$B$6:$B$405,$C833,'E8.c. KKAuf_BKZ_NAB_IZ'!$C$6:$C$405,$H833)</f>
        <v>0</v>
      </c>
      <c r="AC833" s="974"/>
      <c r="AD833" s="980">
        <f t="shared" si="255"/>
        <v>0</v>
      </c>
      <c r="AE833" s="984">
        <f>$AE$14</f>
        <v>7.0099999999999996E-2</v>
      </c>
      <c r="AF833" s="984">
        <f>$AF$14</f>
        <v>3.6600000000000001E-2</v>
      </c>
      <c r="AG833" s="984">
        <f>$AG$14</f>
        <v>0.05</v>
      </c>
      <c r="AH833" s="982">
        <f t="shared" si="257"/>
        <v>0</v>
      </c>
      <c r="AJ833" s="980">
        <f t="shared" si="252"/>
        <v>0</v>
      </c>
      <c r="AK833" s="984">
        <f>$AK$14</f>
        <v>7.0099999999999996E-2</v>
      </c>
      <c r="AL833" s="984">
        <f>$AL$14</f>
        <v>3.6600000000000001E-2</v>
      </c>
      <c r="AM833" s="984">
        <f>$AM$14</f>
        <v>0.05</v>
      </c>
      <c r="AN833" s="982">
        <f t="shared" si="253"/>
        <v>0</v>
      </c>
    </row>
    <row r="834" spans="2:40" ht="15" hidden="1" thickBot="1" x14ac:dyDescent="0.25">
      <c r="B834" s="1447"/>
      <c r="C834" s="1002">
        <f>C830</f>
        <v>0</v>
      </c>
      <c r="D834" s="1450"/>
      <c r="E834" s="1408"/>
      <c r="F834" s="1408"/>
      <c r="G834" s="990"/>
      <c r="H834" s="983">
        <v>2026</v>
      </c>
      <c r="I834" s="972"/>
      <c r="J834" s="803">
        <f t="shared" si="254"/>
        <v>0</v>
      </c>
      <c r="K834" s="804"/>
      <c r="L834" s="803">
        <f t="shared" si="261"/>
        <v>0</v>
      </c>
      <c r="M834" s="804"/>
      <c r="N834" s="803">
        <f t="shared" si="251"/>
        <v>0</v>
      </c>
      <c r="O834" s="804"/>
      <c r="P834" s="803">
        <f t="shared" si="265"/>
        <v>0</v>
      </c>
      <c r="Q834" s="760"/>
      <c r="R834" s="980">
        <f>SUMIFS('E8.a. KKAuf_SAV'!$X$6:$X$2005,'E8.a. KKAuf_SAV'!$B$6:$B$2005,$C834,'E8.a. KKAuf_SAV'!$D$6:$D$2005,$H834)</f>
        <v>0</v>
      </c>
      <c r="S834" s="980">
        <f>SUMIFS('E8.b. KKAuf_WAV'!$N$6:$N$405,'E8.b. KKAuf_WAV'!$B$6:$B$405,$C834,'E8.b. KKAuf_WAV'!$E$6:$E$405,H834)-SUMIFS('E8.b. KKAuf_WAV'!$N$6:$N$405,'E8.b. KKAuf_WAV'!$B$6:$B$405,$C834,'E8.b. KKAuf_WAV'!$C$6:$C$405,"Geschäfts- oder Firmenwert",'E8.b. KKAuf_WAV'!$D$6:$D$405,H834)</f>
        <v>0</v>
      </c>
      <c r="T834" s="974"/>
      <c r="U834" s="980">
        <f>SUMIFS('E8.a. KKAuf_SAV'!$W$6:$W$2005,'E8.a. KKAuf_SAV'!$B$6:$B$2005,$C834,'E8.a. KKAuf_SAV'!$D$6:$D$2005,H834)</f>
        <v>0</v>
      </c>
      <c r="V834" s="980">
        <f>SUMIFS('E8.b. KKAuf_WAV'!$M$6:$M$405,'E8.b. KKAuf_WAV'!$B$6:$B$405,$C834,'E8.b. KKAuf_WAV'!$E$6:$E$405,$H834,'E8.b. KKAuf_WAV'!$C$6:$C$405,"&lt;&gt;"&amp;"geleistete Anzahlungen auf immaterielle Vermögensgegenstände",'E8.b. KKAuf_WAV'!$C$6:$C$405,"&lt;&gt;"&amp;"geleistete Anzahlungen und Anlagen im Bau des Sachanlagevermögens",'E8.b. KKAuf_WAV'!$C$6:$C$405,"&lt;&gt;"&amp;"Geschäfts- oder Firmenwert")</f>
        <v>0</v>
      </c>
      <c r="W834" s="980">
        <f>SUMIFS('E8.b. KKAuf_WAV'!$M$6:$M$405,'E8.b. KKAuf_WAV'!$B$6:$B$405,$C834,'E8.b. KKAuf_WAV'!$E$6:$E$405,H834,'E8.b. KKAuf_WAV'!$C$6:$C$405,"geleistete Anzahlungen und Anlagen im Bau des Sachanlagevermögens")+ SUMIFS('E8.b. KKAuf_WAV'!$M$6:$M$405,'E8.b. KKAuf_WAV'!$B$6:$B$405,$C834,'E8.b. KKAuf_WAV'!$E$6:$E$405,H834,'E8.b. KKAuf_WAV'!$C$6:$C$405,"geleistete Anzahlungen auf immaterielle Vermögensgegenstände")</f>
        <v>0</v>
      </c>
      <c r="X834" s="980">
        <f>SUMIFS('E8.c. KKAuf_BKZ_NAB_IZ'!$K$6:$K$405,'E8.c. KKAuf_BKZ_NAB_IZ'!$B$6:$B$405,$C834,'E8.c. KKAuf_BKZ_NAB_IZ'!$C$6:$C$405,$H834)</f>
        <v>0</v>
      </c>
      <c r="Y834" s="980">
        <f>SUMIFS('E8.a. KKAuf_SAV'!$Y$6:$Y$2005,'E8.a. KKAuf_SAV'!$B$6:$B$2005,$C834,'E8.a. KKAuf_SAV'!$D$6:$D$2005,$H834)</f>
        <v>0</v>
      </c>
      <c r="Z834" s="980">
        <f>SUMIFS('E8.b. KKAuf_WAV'!$O$6:$O$405,'E8.b. KKAuf_WAV'!$B$6:$B$405,$C834,'E8.b. KKAuf_WAV'!$E$6:$E$405,$H834,'E8.b. KKAuf_WAV'!$C$6:$C$405,"&lt;&gt;"&amp;"geleistete Anzahlungen auf immaterielle Vermögensgegenstände",'E8.b. KKAuf_WAV'!$C$6:$C$405,"&lt;&gt;"&amp;"geleistete Anzahlungen und Anlagen im Bau des Sachanlagevermögens",'E8.b. KKAuf_WAV'!$C$6:$C$405,"&lt;&gt;"&amp;"Geschäfts- oder Firmenwert")</f>
        <v>0</v>
      </c>
      <c r="AA834" s="980">
        <f>SUMIFS('E8.b. KKAuf_WAV'!$O$6:$O$405,'E8.b. KKAuf_WAV'!$B$6:$B$405,$C834,'E8.b. KKAuf_WAV'!$E$6:$E$405,H834,'E8.b. KKAuf_WAV'!$C$6:$C$405,"geleistete Anzahlungen und Anlagen im Bau des Sachanlagevermögens")+ SUMIFS('E8.b. KKAuf_WAV'!$O$6:$O$405,'E8.b. KKAuf_WAV'!$B$6:$B$405,$C834,'E8.b. KKAuf_WAV'!$E$6:$E$405,H834,'E8.b. KKAuf_WAV'!$C$6:$C$405,"geleistete Anzahlungen auf immaterielle Vermögensgegenstände")</f>
        <v>0</v>
      </c>
      <c r="AB834" s="980">
        <f>SUMIFS('E8.c. KKAuf_BKZ_NAB_IZ'!$L$6:$L$405,'E8.c. KKAuf_BKZ_NAB_IZ'!$B$6:$B$405,$C834,'E8.c. KKAuf_BKZ_NAB_IZ'!$C$6:$C$405,$H834)</f>
        <v>0</v>
      </c>
      <c r="AC834" s="974"/>
      <c r="AD834" s="980">
        <f t="shared" si="255"/>
        <v>0</v>
      </c>
      <c r="AE834" s="984">
        <f>$AE$15</f>
        <v>0</v>
      </c>
      <c r="AF834" s="984">
        <f>$AF$15</f>
        <v>0</v>
      </c>
      <c r="AG834" s="984">
        <f>$AG$15</f>
        <v>0</v>
      </c>
      <c r="AH834" s="982">
        <f t="shared" si="257"/>
        <v>0</v>
      </c>
      <c r="AJ834" s="980">
        <f t="shared" si="252"/>
        <v>0</v>
      </c>
      <c r="AK834" s="984">
        <f>$AK$15</f>
        <v>0</v>
      </c>
      <c r="AL834" s="984">
        <f>$AL$15</f>
        <v>0</v>
      </c>
      <c r="AM834" s="984">
        <f>$AM$15</f>
        <v>0</v>
      </c>
      <c r="AN834" s="982">
        <f t="shared" si="253"/>
        <v>0</v>
      </c>
    </row>
    <row r="835" spans="2:40" ht="15" hidden="1" thickBot="1" x14ac:dyDescent="0.25">
      <c r="B835" s="1447"/>
      <c r="C835" s="1002">
        <f>C830</f>
        <v>0</v>
      </c>
      <c r="D835" s="1450"/>
      <c r="E835" s="1408"/>
      <c r="F835" s="1408"/>
      <c r="G835" s="990"/>
      <c r="H835" s="983">
        <v>2027</v>
      </c>
      <c r="I835" s="972"/>
      <c r="J835" s="803">
        <f t="shared" si="254"/>
        <v>0</v>
      </c>
      <c r="K835" s="804"/>
      <c r="L835" s="803">
        <f t="shared" si="261"/>
        <v>0</v>
      </c>
      <c r="M835" s="804"/>
      <c r="N835" s="803">
        <f t="shared" si="251"/>
        <v>0</v>
      </c>
      <c r="O835" s="804"/>
      <c r="P835" s="803">
        <f t="shared" si="265"/>
        <v>0</v>
      </c>
      <c r="Q835" s="760"/>
      <c r="R835" s="980">
        <f>SUMIFS('E8.a. KKAuf_SAV'!$X$6:$X$2005,'E8.a. KKAuf_SAV'!$B$6:$B$2005,$C835,'E8.a. KKAuf_SAV'!$D$6:$D$2005,$H835)</f>
        <v>0</v>
      </c>
      <c r="S835" s="980">
        <f>SUMIFS('E8.b. KKAuf_WAV'!$N$6:$N$405,'E8.b. KKAuf_WAV'!$B$6:$B$405,$C835,'E8.b. KKAuf_WAV'!$E$6:$E$405,H835)-SUMIFS('E8.b. KKAuf_WAV'!$N$6:$N$405,'E8.b. KKAuf_WAV'!$B$6:$B$405,$C835,'E8.b. KKAuf_WAV'!$C$6:$C$405,"Geschäfts- oder Firmenwert",'E8.b. KKAuf_WAV'!$D$6:$D$405,H835)</f>
        <v>0</v>
      </c>
      <c r="T835" s="974"/>
      <c r="U835" s="980">
        <f>SUMIFS('E8.a. KKAuf_SAV'!$W$6:$W$2005,'E8.a. KKAuf_SAV'!$B$6:$B$2005,$C835,'E8.a. KKAuf_SAV'!$D$6:$D$2005,H835)</f>
        <v>0</v>
      </c>
      <c r="V835" s="980">
        <f>SUMIFS('E8.b. KKAuf_WAV'!$M$6:$M$405,'E8.b. KKAuf_WAV'!$B$6:$B$405,$C835,'E8.b. KKAuf_WAV'!$E$6:$E$405,$H835,'E8.b. KKAuf_WAV'!$C$6:$C$405,"&lt;&gt;"&amp;"geleistete Anzahlungen auf immaterielle Vermögensgegenstände",'E8.b. KKAuf_WAV'!$C$6:$C$405,"&lt;&gt;"&amp;"geleistete Anzahlungen und Anlagen im Bau des Sachanlagevermögens",'E8.b. KKAuf_WAV'!$C$6:$C$405,"&lt;&gt;"&amp;"Geschäfts- oder Firmenwert")</f>
        <v>0</v>
      </c>
      <c r="W835" s="980">
        <f>SUMIFS('E8.b. KKAuf_WAV'!$M$6:$M$405,'E8.b. KKAuf_WAV'!$B$6:$B$405,$C835,'E8.b. KKAuf_WAV'!$E$6:$E$405,H835,'E8.b. KKAuf_WAV'!$C$6:$C$405,"geleistete Anzahlungen und Anlagen im Bau des Sachanlagevermögens")+ SUMIFS('E8.b. KKAuf_WAV'!$M$6:$M$405,'E8.b. KKAuf_WAV'!$B$6:$B$405,$C835,'E8.b. KKAuf_WAV'!$E$6:$E$405,H835,'E8.b. KKAuf_WAV'!$C$6:$C$405,"geleistete Anzahlungen auf immaterielle Vermögensgegenstände")</f>
        <v>0</v>
      </c>
      <c r="X835" s="980">
        <f>SUMIFS('E8.c. KKAuf_BKZ_NAB_IZ'!$K$6:$K$405,'E8.c. KKAuf_BKZ_NAB_IZ'!$B$6:$B$405,$C835,'E8.c. KKAuf_BKZ_NAB_IZ'!$C$6:$C$405,$H835)</f>
        <v>0</v>
      </c>
      <c r="Y835" s="980">
        <f>SUMIFS('E8.a. KKAuf_SAV'!$Y$6:$Y$2005,'E8.a. KKAuf_SAV'!$B$6:$B$2005,$C835,'E8.a. KKAuf_SAV'!$D$6:$D$2005,$H835)</f>
        <v>0</v>
      </c>
      <c r="Z835" s="980">
        <f>SUMIFS('E8.b. KKAuf_WAV'!$O$6:$O$405,'E8.b. KKAuf_WAV'!$B$6:$B$405,$C835,'E8.b. KKAuf_WAV'!$E$6:$E$405,$H835,'E8.b. KKAuf_WAV'!$C$6:$C$405,"&lt;&gt;"&amp;"geleistete Anzahlungen auf immaterielle Vermögensgegenstände",'E8.b. KKAuf_WAV'!$C$6:$C$405,"&lt;&gt;"&amp;"geleistete Anzahlungen und Anlagen im Bau des Sachanlagevermögens",'E8.b. KKAuf_WAV'!$C$6:$C$405,"&lt;&gt;"&amp;"Geschäfts- oder Firmenwert")</f>
        <v>0</v>
      </c>
      <c r="AA835" s="980">
        <f>SUMIFS('E8.b. KKAuf_WAV'!$O$6:$O$405,'E8.b. KKAuf_WAV'!$B$6:$B$405,$C835,'E8.b. KKAuf_WAV'!$E$6:$E$405,H835,'E8.b. KKAuf_WAV'!$C$6:$C$405,"geleistete Anzahlungen und Anlagen im Bau des Sachanlagevermögens")+ SUMIFS('E8.b. KKAuf_WAV'!$O$6:$O$405,'E8.b. KKAuf_WAV'!$B$6:$B$405,$C835,'E8.b. KKAuf_WAV'!$E$6:$E$405,H835,'E8.b. KKAuf_WAV'!$C$6:$C$405,"geleistete Anzahlungen auf immaterielle Vermögensgegenstände")</f>
        <v>0</v>
      </c>
      <c r="AB835" s="980">
        <f>SUMIFS('E8.c. KKAuf_BKZ_NAB_IZ'!$L$6:$L$405,'E8.c. KKAuf_BKZ_NAB_IZ'!$B$6:$B$405,$C835,'E8.c. KKAuf_BKZ_NAB_IZ'!$C$6:$C$405,$H835)</f>
        <v>0</v>
      </c>
      <c r="AC835" s="974"/>
      <c r="AD835" s="980">
        <f t="shared" si="255"/>
        <v>0</v>
      </c>
      <c r="AE835" s="984">
        <f>$AE$16</f>
        <v>0</v>
      </c>
      <c r="AF835" s="984">
        <f>$AF$16</f>
        <v>0</v>
      </c>
      <c r="AG835" s="984">
        <f>$AG$16</f>
        <v>0</v>
      </c>
      <c r="AH835" s="982">
        <f t="shared" si="257"/>
        <v>0</v>
      </c>
      <c r="AJ835" s="980">
        <f t="shared" si="252"/>
        <v>0</v>
      </c>
      <c r="AK835" s="984">
        <f>$AK$16</f>
        <v>0</v>
      </c>
      <c r="AL835" s="984">
        <f>$AL$16</f>
        <v>0</v>
      </c>
      <c r="AM835" s="984">
        <f>$AM$16</f>
        <v>0</v>
      </c>
      <c r="AN835" s="982">
        <f t="shared" si="253"/>
        <v>0</v>
      </c>
    </row>
    <row r="836" spans="2:40" ht="15" hidden="1" thickBot="1" x14ac:dyDescent="0.25">
      <c r="B836" s="1448"/>
      <c r="C836" s="1003">
        <f>C830</f>
        <v>0</v>
      </c>
      <c r="D836" s="1451"/>
      <c r="E836" s="1409"/>
      <c r="F836" s="1409"/>
      <c r="G836" s="970"/>
      <c r="H836" s="986">
        <v>2028</v>
      </c>
      <c r="I836" s="972"/>
      <c r="J836" s="815">
        <f t="shared" si="254"/>
        <v>0</v>
      </c>
      <c r="K836" s="804"/>
      <c r="L836" s="814">
        <f t="shared" si="261"/>
        <v>0</v>
      </c>
      <c r="M836" s="804"/>
      <c r="N836" s="814">
        <f t="shared" si="251"/>
        <v>0</v>
      </c>
      <c r="O836" s="804"/>
      <c r="P836" s="814">
        <f t="shared" si="265"/>
        <v>0</v>
      </c>
      <c r="Q836" s="760"/>
      <c r="R836" s="987">
        <f>SUMIFS('E8.a. KKAuf_SAV'!$X$6:$X$2005,'E8.a. KKAuf_SAV'!$B$6:$B$2005,$C836,'E8.a. KKAuf_SAV'!$D$6:$D$2005,$H836)</f>
        <v>0</v>
      </c>
      <c r="S836" s="987">
        <f>SUMIFS('E8.b. KKAuf_WAV'!$N$6:$N$405,'E8.b. KKAuf_WAV'!$B$6:$B$405,$C836,'E8.b. KKAuf_WAV'!$E$6:$E$405,H836)-SUMIFS('E8.b. KKAuf_WAV'!$N$6:$N$405,'E8.b. KKAuf_WAV'!$B$6:$B$405,$C836,'E8.b. KKAuf_WAV'!$C$6:$C$405,"Geschäfts- oder Firmenwert",'E8.b. KKAuf_WAV'!$D$6:$D$405,H836)</f>
        <v>0</v>
      </c>
      <c r="T836" s="974"/>
      <c r="U836" s="987">
        <f>SUMIFS('E8.a. KKAuf_SAV'!$W$6:$W$2005,'E8.a. KKAuf_SAV'!$B$6:$B$2005,$C836,'E8.a. KKAuf_SAV'!$D$6:$D$2005,H836)</f>
        <v>0</v>
      </c>
      <c r="V836" s="987">
        <f>SUMIFS('E8.b. KKAuf_WAV'!$M$6:$M$405,'E8.b. KKAuf_WAV'!$B$6:$B$405,$C836,'E8.b. KKAuf_WAV'!$E$6:$E$405,$H836,'E8.b. KKAuf_WAV'!$C$6:$C$405,"&lt;&gt;"&amp;"geleistete Anzahlungen auf immaterielle Vermögensgegenstände",'E8.b. KKAuf_WAV'!$C$6:$C$405,"&lt;&gt;"&amp;"geleistete Anzahlungen und Anlagen im Bau des Sachanlagevermögens",'E8.b. KKAuf_WAV'!$C$6:$C$405,"&lt;&gt;"&amp;"Geschäfts- oder Firmenwert")</f>
        <v>0</v>
      </c>
      <c r="W836" s="987">
        <f>SUMIFS('E8.b. KKAuf_WAV'!$M$6:$M$405,'E8.b. KKAuf_WAV'!$B$6:$B$405,$C836,'E8.b. KKAuf_WAV'!$E$6:$E$405,H836,'E8.b. KKAuf_WAV'!$C$6:$C$405,"geleistete Anzahlungen und Anlagen im Bau des Sachanlagevermögens")+ SUMIFS('E8.b. KKAuf_WAV'!$M$6:$M$405,'E8.b. KKAuf_WAV'!$B$6:$B$405,$C836,'E8.b. KKAuf_WAV'!$E$6:$E$405,H836,'E8.b. KKAuf_WAV'!$C$6:$C$405,"geleistete Anzahlungen auf immaterielle Vermögensgegenstände")</f>
        <v>0</v>
      </c>
      <c r="X836" s="987">
        <f>SUMIFS('E8.c. KKAuf_BKZ_NAB_IZ'!$K$6:$K$405,'E8.c. KKAuf_BKZ_NAB_IZ'!$B$6:$B$405,$C836,'E8.c. KKAuf_BKZ_NAB_IZ'!$C$6:$C$405,$H836)</f>
        <v>0</v>
      </c>
      <c r="Y836" s="987">
        <f>SUMIFS('E8.a. KKAuf_SAV'!$Y$6:$Y$2005,'E8.a. KKAuf_SAV'!$B$6:$B$2005,$C836,'E8.a. KKAuf_SAV'!$D$6:$D$2005,$H836)</f>
        <v>0</v>
      </c>
      <c r="Z836" s="987">
        <f>SUMIFS('E8.b. KKAuf_WAV'!$O$6:$O$405,'E8.b. KKAuf_WAV'!$B$6:$B$405,$C836,'E8.b. KKAuf_WAV'!$E$6:$E$405,$H836,'E8.b. KKAuf_WAV'!$C$6:$C$405,"&lt;&gt;"&amp;"geleistete Anzahlungen auf immaterielle Vermögensgegenstände",'E8.b. KKAuf_WAV'!$C$6:$C$405,"&lt;&gt;"&amp;"geleistete Anzahlungen und Anlagen im Bau des Sachanlagevermögens",'E8.b. KKAuf_WAV'!$C$6:$C$405,"&lt;&gt;"&amp;"Geschäfts- oder Firmenwert")</f>
        <v>0</v>
      </c>
      <c r="AA836" s="987">
        <f>SUMIFS('E8.b. KKAuf_WAV'!$O$6:$O$405,'E8.b. KKAuf_WAV'!$B$6:$B$405,$C836,'E8.b. KKAuf_WAV'!$E$6:$E$405,H836,'E8.b. KKAuf_WAV'!$C$6:$C$405,"geleistete Anzahlungen und Anlagen im Bau des Sachanlagevermögens")+ SUMIFS('E8.b. KKAuf_WAV'!$O$6:$O$405,'E8.b. KKAuf_WAV'!$B$6:$B$405,$C836,'E8.b. KKAuf_WAV'!$E$6:$E$405,H836,'E8.b. KKAuf_WAV'!$C$6:$C$405,"geleistete Anzahlungen auf immaterielle Vermögensgegenstände")</f>
        <v>0</v>
      </c>
      <c r="AB836" s="987">
        <f>SUMIFS('E8.c. KKAuf_BKZ_NAB_IZ'!$L$6:$L$405,'E8.c. KKAuf_BKZ_NAB_IZ'!$B$6:$B$405,$C836,'E8.c. KKAuf_BKZ_NAB_IZ'!$C$6:$C$405,$H836)</f>
        <v>0</v>
      </c>
      <c r="AC836" s="974"/>
      <c r="AD836" s="987">
        <f t="shared" si="255"/>
        <v>0</v>
      </c>
      <c r="AE836" s="988">
        <f>$AE$17</f>
        <v>0</v>
      </c>
      <c r="AF836" s="988">
        <f>$AF$17</f>
        <v>0</v>
      </c>
      <c r="AG836" s="988">
        <f>$AG$17</f>
        <v>0</v>
      </c>
      <c r="AH836" s="989">
        <f t="shared" si="257"/>
        <v>0</v>
      </c>
      <c r="AJ836" s="987">
        <f t="shared" si="252"/>
        <v>0</v>
      </c>
      <c r="AK836" s="988">
        <f>$AK$17</f>
        <v>0</v>
      </c>
      <c r="AL836" s="988">
        <f>$AL$17</f>
        <v>0</v>
      </c>
      <c r="AM836" s="988">
        <f>$AM$17</f>
        <v>0</v>
      </c>
      <c r="AN836" s="989">
        <f t="shared" si="253"/>
        <v>0</v>
      </c>
    </row>
    <row r="837" spans="2:40" ht="14.25" customHeight="1" x14ac:dyDescent="0.2">
      <c r="B837" s="1446"/>
      <c r="C837" s="1001">
        <f>B837</f>
        <v>0</v>
      </c>
      <c r="D837" s="1449"/>
      <c r="E837" s="1407"/>
      <c r="F837" s="1410"/>
      <c r="G837" s="990"/>
      <c r="H837" s="991">
        <v>2022</v>
      </c>
      <c r="I837" s="972"/>
      <c r="J837" s="813">
        <f t="shared" si="254"/>
        <v>0</v>
      </c>
      <c r="K837" s="804"/>
      <c r="L837" s="813">
        <f t="shared" si="261"/>
        <v>0</v>
      </c>
      <c r="M837" s="804"/>
      <c r="N837" s="813">
        <f t="shared" si="251"/>
        <v>0</v>
      </c>
      <c r="O837" s="804"/>
      <c r="P837" s="813">
        <f t="shared" ref="P837:P843" si="266">IFERROR((AJ837*AK837+AD837*AE837)*0.4*0.035*$F$837,0)</f>
        <v>0</v>
      </c>
      <c r="Q837" s="760"/>
      <c r="R837" s="992">
        <f>SUMIFS('E8.a. KKAuf_SAV'!$X$6:$X$2005,'E8.a. KKAuf_SAV'!$B$6:$B$2005,$C837,'E8.a. KKAuf_SAV'!$D$6:$D$2005,$H837)</f>
        <v>0</v>
      </c>
      <c r="S837" s="992">
        <f>SUMIFS('E8.b. KKAuf_WAV'!$N$6:$N$405,'E8.b. KKAuf_WAV'!$B$6:$B$405,$C837,'E8.b. KKAuf_WAV'!$E$6:$E$405,H837)-SUMIFS('E8.b. KKAuf_WAV'!$N$6:$N$405,'E8.b. KKAuf_WAV'!$B$6:$B$405,$C837,'E8.b. KKAuf_WAV'!$C$6:$C$405,"Geschäfts- oder Firmenwert",'E8.b. KKAuf_WAV'!$D$6:$D$405,H837)</f>
        <v>0</v>
      </c>
      <c r="T837" s="974"/>
      <c r="U837" s="992">
        <f>SUMIFS('E8.a. KKAuf_SAV'!$W$6:$W$2005,'E8.a. KKAuf_SAV'!$B$6:$B$2005,$C837,'E8.a. KKAuf_SAV'!$D$6:$D$2005,H837)</f>
        <v>0</v>
      </c>
      <c r="V837" s="992">
        <f>SUMIFS('E8.b. KKAuf_WAV'!$M$6:$M$405,'E8.b. KKAuf_WAV'!$B$6:$B$405,$C837,'E8.b. KKAuf_WAV'!$E$6:$E$405,$H837,'E8.b. KKAuf_WAV'!$C$6:$C$405,"&lt;&gt;"&amp;"geleistete Anzahlungen auf immaterielle Vermögensgegenstände",'E8.b. KKAuf_WAV'!$C$6:$C$405,"&lt;&gt;"&amp;"geleistete Anzahlungen und Anlagen im Bau des Sachanlagevermögens",'E8.b. KKAuf_WAV'!$C$6:$C$405,"&lt;&gt;"&amp;"Geschäfts- oder Firmenwert")</f>
        <v>0</v>
      </c>
      <c r="W837" s="992">
        <f>SUMIFS('E8.b. KKAuf_WAV'!$M$6:$M$405,'E8.b. KKAuf_WAV'!$B$6:$B$405,$C837,'E8.b. KKAuf_WAV'!$E$6:$E$405,Listen!$AA$3,'E8.b. KKAuf_WAV'!$C$6:$C$405,"geleistete Anzahlungen und Anlagen im Bau des Sachanlagevermögens")+ SUMIFS('E8.b. KKAuf_WAV'!$M$6:$M$405,'E8.b. KKAuf_WAV'!$B$6:$B$405,$C837,'E8.b. KKAuf_WAV'!$E$6:$E$405,Listen!$AA$3,'E8.b. KKAuf_WAV'!$C$6:$C$405,"geleistete Anzahlungen auf immaterielle Vermögensgegenstände")</f>
        <v>0</v>
      </c>
      <c r="X837" s="992">
        <f>SUMIFS('E8.c. KKAuf_BKZ_NAB_IZ'!$K$6:$K$405,'E8.c. KKAuf_BKZ_NAB_IZ'!$B$6:$B$405,$C837,'E8.c. KKAuf_BKZ_NAB_IZ'!$C$6:$C$405,$H837)</f>
        <v>0</v>
      </c>
      <c r="Y837" s="992">
        <f>SUMIFS('E8.a. KKAuf_SAV'!$Y$6:$Y$2005,'E8.a. KKAuf_SAV'!$B$6:$B$2005,$C837,'E8.a. KKAuf_SAV'!$D$6:$D$2005,$H837)</f>
        <v>0</v>
      </c>
      <c r="Z837" s="992">
        <f>SUMIFS('E8.b. KKAuf_WAV'!$O$6:$O$405,'E8.b. KKAuf_WAV'!$B$6:$B$405,$C837,'E8.b. KKAuf_WAV'!$E$6:$E$405,$H837,'E8.b. KKAuf_WAV'!$C$6:$C$405,"&lt;&gt;"&amp;"geleistete Anzahlungen auf immaterielle Vermögensgegenstände",'E8.b. KKAuf_WAV'!$C$6:$C$405,"&lt;&gt;"&amp;"geleistete Anzahlungen und Anlagen im Bau des Sachanlagevermögens",'E8.b. KKAuf_WAV'!$C$6:$C$405,"&lt;&gt;"&amp;"Geschäfts- oder Firmenwert")</f>
        <v>0</v>
      </c>
      <c r="AA837" s="992">
        <f>SUMIFS('E8.b. KKAuf_WAV'!$O$6:$O$405,'E8.b. KKAuf_WAV'!$B$6:$B$405,$C837,'E8.b. KKAuf_WAV'!$E$6:$E$405,Listen!$AA$3,'E8.b. KKAuf_WAV'!$C$6:$C$405,"geleistete Anzahlungen und Anlagen im Bau des Sachanlagevermögens")+ SUMIFS('E8.b. KKAuf_WAV'!$O$6:$O$405,'E8.b. KKAuf_WAV'!$B$6:$B$405,$C837,'E8.b. KKAuf_WAV'!$E$6:$E$405,Listen!$AA$3,'E8.b. KKAuf_WAV'!$C$6:$C$405,"geleistete Anzahlungen auf immaterielle Vermögensgegenstände")</f>
        <v>0</v>
      </c>
      <c r="AB837" s="992">
        <f>SUMIFS('E8.c. KKAuf_BKZ_NAB_IZ'!$L$6:$L$405,'E8.c. KKAuf_BKZ_NAB_IZ'!$B$6:$B$405,$C837,'E8.c. KKAuf_BKZ_NAB_IZ'!$C$6:$C$405,$H837)</f>
        <v>0</v>
      </c>
      <c r="AC837" s="974"/>
      <c r="AD837" s="992">
        <f t="shared" si="255"/>
        <v>0</v>
      </c>
      <c r="AE837" s="993">
        <f>$AE$11</f>
        <v>5.0700000000000002E-2</v>
      </c>
      <c r="AF837" s="993">
        <f>$AF$11</f>
        <v>1.7100000000000001E-2</v>
      </c>
      <c r="AG837" s="993">
        <f>$AG$11</f>
        <v>3.0499999999999999E-2</v>
      </c>
      <c r="AH837" s="994">
        <f t="shared" si="257"/>
        <v>0</v>
      </c>
      <c r="AJ837" s="992">
        <f t="shared" si="252"/>
        <v>0</v>
      </c>
      <c r="AK837" s="993">
        <f>$AK$11</f>
        <v>5.0700000000000002E-2</v>
      </c>
      <c r="AL837" s="993">
        <f>$AL$11</f>
        <v>1.7100000000000001E-2</v>
      </c>
      <c r="AM837" s="993">
        <f>$AM$11</f>
        <v>3.0499999999999999E-2</v>
      </c>
      <c r="AN837" s="994">
        <f t="shared" si="253"/>
        <v>0</v>
      </c>
    </row>
    <row r="838" spans="2:40" x14ac:dyDescent="0.2">
      <c r="B838" s="1447"/>
      <c r="C838" s="1002">
        <f>C837</f>
        <v>0</v>
      </c>
      <c r="D838" s="1450"/>
      <c r="E838" s="1408"/>
      <c r="F838" s="1408"/>
      <c r="G838" s="990"/>
      <c r="H838" s="983">
        <v>2023</v>
      </c>
      <c r="I838" s="972"/>
      <c r="J838" s="805">
        <f t="shared" si="254"/>
        <v>0</v>
      </c>
      <c r="K838" s="804"/>
      <c r="L838" s="803">
        <f t="shared" si="261"/>
        <v>0</v>
      </c>
      <c r="M838" s="804"/>
      <c r="N838" s="803">
        <f t="shared" si="251"/>
        <v>0</v>
      </c>
      <c r="O838" s="804"/>
      <c r="P838" s="803">
        <f t="shared" si="266"/>
        <v>0</v>
      </c>
      <c r="Q838" s="760"/>
      <c r="R838" s="980">
        <f>SUMIFS('E8.a. KKAuf_SAV'!$X$6:$X$2005,'E8.a. KKAuf_SAV'!$B$6:$B$2005,$C838,'E8.a. KKAuf_SAV'!$D$6:$D$2005,$H838)</f>
        <v>0</v>
      </c>
      <c r="S838" s="980">
        <f>SUMIFS('E8.b. KKAuf_WAV'!$N$6:$N$405,'E8.b. KKAuf_WAV'!$B$6:$B$405,$C838,'E8.b. KKAuf_WAV'!$E$6:$E$405,H838)-SUMIFS('E8.b. KKAuf_WAV'!$N$6:$N$405,'E8.b. KKAuf_WAV'!$B$6:$B$405,$C838,'E8.b. KKAuf_WAV'!$C$6:$C$405,"Geschäfts- oder Firmenwert",'E8.b. KKAuf_WAV'!$D$6:$D$405,H838)</f>
        <v>0</v>
      </c>
      <c r="T838" s="974"/>
      <c r="U838" s="980">
        <f>SUMIFS('E8.a. KKAuf_SAV'!$W$6:$W$2005,'E8.a. KKAuf_SAV'!$B$6:$B$2005,$C838,'E8.a. KKAuf_SAV'!$D$6:$D$2005,H838)</f>
        <v>0</v>
      </c>
      <c r="V838" s="980">
        <f>SUMIFS('E8.b. KKAuf_WAV'!$M$6:$M$405,'E8.b. KKAuf_WAV'!$B$6:$B$405,$C838,'E8.b. KKAuf_WAV'!$E$6:$E$405,$H838,'E8.b. KKAuf_WAV'!$C$6:$C$405,"&lt;&gt;"&amp;"geleistete Anzahlungen auf immaterielle Vermögensgegenstände",'E8.b. KKAuf_WAV'!$C$6:$C$405,"&lt;&gt;"&amp;"geleistete Anzahlungen und Anlagen im Bau des Sachanlagevermögens",'E8.b. KKAuf_WAV'!$C$6:$C$405,"&lt;&gt;"&amp;"Geschäfts- oder Firmenwert")</f>
        <v>0</v>
      </c>
      <c r="W838" s="980"/>
      <c r="X838" s="980">
        <f>SUMIFS('E8.c. KKAuf_BKZ_NAB_IZ'!$K$6:$K$405,'E8.c. KKAuf_BKZ_NAB_IZ'!$B$6:$B$405,$C838,'E8.c. KKAuf_BKZ_NAB_IZ'!$C$6:$C$405,$H838)</f>
        <v>0</v>
      </c>
      <c r="Y838" s="980">
        <f>SUMIFS('E8.a. KKAuf_SAV'!$Y$6:$Y$2005,'E8.a. KKAuf_SAV'!$B$6:$B$2005,$C838,'E8.a. KKAuf_SAV'!$D$6:$D$2005,$H838)</f>
        <v>0</v>
      </c>
      <c r="Z838" s="980">
        <f>SUMIFS('E8.b. KKAuf_WAV'!$O$6:$O$405,'E8.b. KKAuf_WAV'!$B$6:$B$405,$C838,'E8.b. KKAuf_WAV'!$E$6:$E$405,$H838,'E8.b. KKAuf_WAV'!$C$6:$C$405,"&lt;&gt;"&amp;"geleistete Anzahlungen auf immaterielle Vermögensgegenstände",'E8.b. KKAuf_WAV'!$C$6:$C$405,"&lt;&gt;"&amp;"geleistete Anzahlungen und Anlagen im Bau des Sachanlagevermögens",'E8.b. KKAuf_WAV'!$C$6:$C$405,"&lt;&gt;"&amp;"Geschäfts- oder Firmenwert")</f>
        <v>0</v>
      </c>
      <c r="AA838" s="980"/>
      <c r="AB838" s="980">
        <f>SUMIFS('E8.c. KKAuf_BKZ_NAB_IZ'!$L$6:$L$405,'E8.c. KKAuf_BKZ_NAB_IZ'!$B$6:$B$405,$C838,'E8.c. KKAuf_BKZ_NAB_IZ'!$C$6:$C$405,$H838)</f>
        <v>0</v>
      </c>
      <c r="AC838" s="974"/>
      <c r="AD838" s="980">
        <f t="shared" si="255"/>
        <v>0</v>
      </c>
      <c r="AE838" s="984">
        <f>$AE$12</f>
        <v>5.0700000000000002E-2</v>
      </c>
      <c r="AF838" s="984">
        <f>$AF$12</f>
        <v>1.7100000000000001E-2</v>
      </c>
      <c r="AG838" s="984">
        <f>$AG$12</f>
        <v>3.0499999999999999E-2</v>
      </c>
      <c r="AH838" s="982">
        <f t="shared" si="257"/>
        <v>0</v>
      </c>
      <c r="AJ838" s="980"/>
      <c r="AK838" s="984">
        <f>$AK$12</f>
        <v>5.0700000000000002E-2</v>
      </c>
      <c r="AL838" s="984">
        <f>$AL$12</f>
        <v>1.7100000000000001E-2</v>
      </c>
      <c r="AM838" s="984">
        <f>$AM$12</f>
        <v>3.0499999999999999E-2</v>
      </c>
      <c r="AN838" s="982">
        <f t="shared" si="253"/>
        <v>0</v>
      </c>
    </row>
    <row r="839" spans="2:40" x14ac:dyDescent="0.2">
      <c r="B839" s="1447"/>
      <c r="C839" s="1002">
        <f>C837</f>
        <v>0</v>
      </c>
      <c r="D839" s="1450"/>
      <c r="E839" s="1408"/>
      <c r="F839" s="1408"/>
      <c r="G839" s="990"/>
      <c r="H839" s="983">
        <v>2024</v>
      </c>
      <c r="I839" s="972"/>
      <c r="J839" s="803">
        <f t="shared" si="254"/>
        <v>0</v>
      </c>
      <c r="K839" s="804"/>
      <c r="L839" s="803">
        <f t="shared" si="261"/>
        <v>0</v>
      </c>
      <c r="M839" s="804"/>
      <c r="N839" s="803">
        <f t="shared" si="251"/>
        <v>0</v>
      </c>
      <c r="O839" s="804"/>
      <c r="P839" s="803">
        <f t="shared" si="266"/>
        <v>0</v>
      </c>
      <c r="Q839" s="760"/>
      <c r="R839" s="980">
        <f>SUMIFS('E8.a. KKAuf_SAV'!$X$6:$X$2005,'E8.a. KKAuf_SAV'!$B$6:$B$2005,$C839,'E8.a. KKAuf_SAV'!$D$6:$D$2005,$H839)</f>
        <v>0</v>
      </c>
      <c r="S839" s="980">
        <f>SUMIFS('E8.b. KKAuf_WAV'!$N$6:$N$405,'E8.b. KKAuf_WAV'!$B$6:$B$405,$C839,'E8.b. KKAuf_WAV'!$E$6:$E$405,H839)-SUMIFS('E8.b. KKAuf_WAV'!$N$6:$N$405,'E8.b. KKAuf_WAV'!$B$6:$B$405,$C839,'E8.b. KKAuf_WAV'!$C$6:$C$405,"Geschäfts- oder Firmenwert",'E8.b. KKAuf_WAV'!$D$6:$D$405,H839)</f>
        <v>0</v>
      </c>
      <c r="T839" s="974"/>
      <c r="U839" s="980">
        <f>SUMIFS('E8.a. KKAuf_SAV'!$W$6:$W$2005,'E8.a. KKAuf_SAV'!$B$6:$B$2005,$C839,'E8.a. KKAuf_SAV'!$D$6:$D$2005,H839)</f>
        <v>0</v>
      </c>
      <c r="V839" s="980">
        <f>SUMIFS('E8.b. KKAuf_WAV'!$M$6:$M$405,'E8.b. KKAuf_WAV'!$B$6:$B$405,$C839,'E8.b. KKAuf_WAV'!$E$6:$E$405,$H839,'E8.b. KKAuf_WAV'!$C$6:$C$405,"&lt;&gt;"&amp;"geleistete Anzahlungen auf immaterielle Vermögensgegenstände",'E8.b. KKAuf_WAV'!$C$6:$C$405,"&lt;&gt;"&amp;"geleistete Anzahlungen und Anlagen im Bau des Sachanlagevermögens",'E8.b. KKAuf_WAV'!$C$6:$C$405,"&lt;&gt;"&amp;"Geschäfts- oder Firmenwert")</f>
        <v>0</v>
      </c>
      <c r="W839" s="980">
        <f>SUMIFS('E8.b. KKAuf_WAV'!$M$6:$M$405,'E8.b. KKAuf_WAV'!$B$6:$B$405,$C839,'E8.b. KKAuf_WAV'!$E$6:$E$405,H839,'E8.b. KKAuf_WAV'!$C$6:$C$405,"geleistete Anzahlungen und Anlagen im Bau des Sachanlagevermögens")+ SUMIFS('E8.b. KKAuf_WAV'!$M$6:$M$405,'E8.b. KKAuf_WAV'!$B$6:$B$405,$C839,'E8.b. KKAuf_WAV'!$E$6:$E$405,H839,'E8.b. KKAuf_WAV'!$C$6:$C$405,"geleistete Anzahlungen auf immaterielle Vermögensgegenstände")</f>
        <v>0</v>
      </c>
      <c r="X839" s="980">
        <f>SUMIFS('E8.c. KKAuf_BKZ_NAB_IZ'!$K$6:$K$405,'E8.c. KKAuf_BKZ_NAB_IZ'!$B$6:$B$405,$C839,'E8.c. KKAuf_BKZ_NAB_IZ'!$C$6:$C$405,$H839)</f>
        <v>0</v>
      </c>
      <c r="Y839" s="980">
        <f>SUMIFS('E8.a. KKAuf_SAV'!$Y$6:$Y$2005,'E8.a. KKAuf_SAV'!$B$6:$B$2005,$C839,'E8.a. KKAuf_SAV'!$D$6:$D$2005,$H839)</f>
        <v>0</v>
      </c>
      <c r="Z839" s="980">
        <f>SUMIFS('E8.b. KKAuf_WAV'!$O$6:$O$405,'E8.b. KKAuf_WAV'!$B$6:$B$405,$C839,'E8.b. KKAuf_WAV'!$E$6:$E$405,$H839,'E8.b. KKAuf_WAV'!$C$6:$C$405,"&lt;&gt;"&amp;"geleistete Anzahlungen auf immaterielle Vermögensgegenstände",'E8.b. KKAuf_WAV'!$C$6:$C$405,"&lt;&gt;"&amp;"geleistete Anzahlungen und Anlagen im Bau des Sachanlagevermögens",'E8.b. KKAuf_WAV'!$C$6:$C$405,"&lt;&gt;"&amp;"Geschäfts- oder Firmenwert")</f>
        <v>0</v>
      </c>
      <c r="AA839" s="980">
        <f>SUMIFS('E8.b. KKAuf_WAV'!$O$6:$O$405,'E8.b. KKAuf_WAV'!$B$6:$B$405,$C839,'E8.b. KKAuf_WAV'!$E$6:$E$405,H839,'E8.b. KKAuf_WAV'!$C$6:$C$405,"geleistete Anzahlungen und Anlagen im Bau des Sachanlagevermögens")+ SUMIFS('E8.b. KKAuf_WAV'!$O$6:$O$405,'E8.b. KKAuf_WAV'!$B$6:$B$405,$C839,'E8.b. KKAuf_WAV'!$E$6:$E$405,H839,'E8.b. KKAuf_WAV'!$C$6:$C$405,"geleistete Anzahlungen auf immaterielle Vermögensgegenstände")</f>
        <v>0</v>
      </c>
      <c r="AB839" s="980">
        <f>SUMIFS('E8.c. KKAuf_BKZ_NAB_IZ'!$L$6:$L$405,'E8.c. KKAuf_BKZ_NAB_IZ'!$B$6:$B$405,$C839,'E8.c. KKAuf_BKZ_NAB_IZ'!$C$6:$C$405,$H839)</f>
        <v>0</v>
      </c>
      <c r="AC839" s="974"/>
      <c r="AD839" s="980">
        <f t="shared" si="255"/>
        <v>0</v>
      </c>
      <c r="AE839" s="984">
        <f>$AE$13</f>
        <v>6.93E-2</v>
      </c>
      <c r="AF839" s="984">
        <f>$AF$13</f>
        <v>3.8699999999999998E-2</v>
      </c>
      <c r="AG839" s="984">
        <f>$AG$13</f>
        <v>5.0900000000000001E-2</v>
      </c>
      <c r="AH839" s="982">
        <f t="shared" si="257"/>
        <v>0</v>
      </c>
      <c r="AJ839" s="980">
        <f t="shared" si="252"/>
        <v>0</v>
      </c>
      <c r="AK839" s="984">
        <f>$AK$13</f>
        <v>7.0099999999999996E-2</v>
      </c>
      <c r="AL839" s="984">
        <f>$AL$13</f>
        <v>3.6600000000000001E-2</v>
      </c>
      <c r="AM839" s="984">
        <f>$AM$13</f>
        <v>0.05</v>
      </c>
      <c r="AN839" s="982">
        <f t="shared" si="253"/>
        <v>0</v>
      </c>
    </row>
    <row r="840" spans="2:40" ht="15" thickBot="1" x14ac:dyDescent="0.25">
      <c r="B840" s="1447"/>
      <c r="C840" s="1002">
        <f>C837</f>
        <v>0</v>
      </c>
      <c r="D840" s="1450"/>
      <c r="E840" s="1408"/>
      <c r="F840" s="1408"/>
      <c r="G840" s="990"/>
      <c r="H840" s="983">
        <v>2025</v>
      </c>
      <c r="I840" s="972"/>
      <c r="J840" s="803">
        <f t="shared" si="254"/>
        <v>0</v>
      </c>
      <c r="K840" s="804"/>
      <c r="L840" s="803">
        <f t="shared" si="261"/>
        <v>0</v>
      </c>
      <c r="M840" s="804"/>
      <c r="N840" s="803">
        <f t="shared" si="251"/>
        <v>0</v>
      </c>
      <c r="O840" s="804"/>
      <c r="P840" s="803">
        <f t="shared" si="266"/>
        <v>0</v>
      </c>
      <c r="Q840" s="760"/>
      <c r="R840" s="980">
        <f>SUMIFS('E8.a. KKAuf_SAV'!$X$6:$X$2005,'E8.a. KKAuf_SAV'!$B$6:$B$2005,$C840,'E8.a. KKAuf_SAV'!$D$6:$D$2005,$H840)</f>
        <v>0</v>
      </c>
      <c r="S840" s="980">
        <f>SUMIFS('E8.b. KKAuf_WAV'!$N$6:$N$405,'E8.b. KKAuf_WAV'!$B$6:$B$405,$C840,'E8.b. KKAuf_WAV'!$E$6:$E$405,H840)-SUMIFS('E8.b. KKAuf_WAV'!$N$6:$N$405,'E8.b. KKAuf_WAV'!$B$6:$B$405,$C840,'E8.b. KKAuf_WAV'!$C$6:$C$405,"Geschäfts- oder Firmenwert",'E8.b. KKAuf_WAV'!$D$6:$D$405,H840)</f>
        <v>0</v>
      </c>
      <c r="T840" s="974"/>
      <c r="U840" s="980">
        <f>SUMIFS('E8.a. KKAuf_SAV'!$W$6:$W$2005,'E8.a. KKAuf_SAV'!$B$6:$B$2005,$C840,'E8.a. KKAuf_SAV'!$D$6:$D$2005,H840)</f>
        <v>0</v>
      </c>
      <c r="V840" s="980">
        <f>SUMIFS('E8.b. KKAuf_WAV'!$M$6:$M$405,'E8.b. KKAuf_WAV'!$B$6:$B$405,$C840,'E8.b. KKAuf_WAV'!$E$6:$E$405,$H840,'E8.b. KKAuf_WAV'!$C$6:$C$405,"&lt;&gt;"&amp;"geleistete Anzahlungen auf immaterielle Vermögensgegenstände",'E8.b. KKAuf_WAV'!$C$6:$C$405,"&lt;&gt;"&amp;"geleistete Anzahlungen und Anlagen im Bau des Sachanlagevermögens",'E8.b. KKAuf_WAV'!$C$6:$C$405,"&lt;&gt;"&amp;"Geschäfts- oder Firmenwert")</f>
        <v>0</v>
      </c>
      <c r="W840" s="980">
        <f>SUMIFS('E8.b. KKAuf_WAV'!$M$6:$M$405,'E8.b. KKAuf_WAV'!$B$6:$B$405,$C840,'E8.b. KKAuf_WAV'!$E$6:$E$405,H840,'E8.b. KKAuf_WAV'!$C$6:$C$405,"geleistete Anzahlungen und Anlagen im Bau des Sachanlagevermögens")+ SUMIFS('E8.b. KKAuf_WAV'!$M$6:$M$405,'E8.b. KKAuf_WAV'!$B$6:$B$405,$C840,'E8.b. KKAuf_WAV'!$E$6:$E$405,H840,'E8.b. KKAuf_WAV'!$C$6:$C$405,"geleistete Anzahlungen auf immaterielle Vermögensgegenstände")</f>
        <v>0</v>
      </c>
      <c r="X840" s="980">
        <f>SUMIFS('E8.c. KKAuf_BKZ_NAB_IZ'!$K$6:$K$405,'E8.c. KKAuf_BKZ_NAB_IZ'!$B$6:$B$405,$C840,'E8.c. KKAuf_BKZ_NAB_IZ'!$C$6:$C$405,$H840)</f>
        <v>0</v>
      </c>
      <c r="Y840" s="980">
        <f>SUMIFS('E8.a. KKAuf_SAV'!$Y$6:$Y$2005,'E8.a. KKAuf_SAV'!$B$6:$B$2005,$C840,'E8.a. KKAuf_SAV'!$D$6:$D$2005,$H840)</f>
        <v>0</v>
      </c>
      <c r="Z840" s="980">
        <f>SUMIFS('E8.b. KKAuf_WAV'!$O$6:$O$405,'E8.b. KKAuf_WAV'!$B$6:$B$405,$C840,'E8.b. KKAuf_WAV'!$E$6:$E$405,$H840,'E8.b. KKAuf_WAV'!$C$6:$C$405,"&lt;&gt;"&amp;"geleistete Anzahlungen auf immaterielle Vermögensgegenstände",'E8.b. KKAuf_WAV'!$C$6:$C$405,"&lt;&gt;"&amp;"geleistete Anzahlungen und Anlagen im Bau des Sachanlagevermögens",'E8.b. KKAuf_WAV'!$C$6:$C$405,"&lt;&gt;"&amp;"Geschäfts- oder Firmenwert")</f>
        <v>0</v>
      </c>
      <c r="AA840" s="980">
        <f>SUMIFS('E8.b. KKAuf_WAV'!$O$6:$O$405,'E8.b. KKAuf_WAV'!$B$6:$B$405,$C840,'E8.b. KKAuf_WAV'!$E$6:$E$405,H840,'E8.b. KKAuf_WAV'!$C$6:$C$405,"geleistete Anzahlungen und Anlagen im Bau des Sachanlagevermögens")+ SUMIFS('E8.b. KKAuf_WAV'!$O$6:$O$405,'E8.b. KKAuf_WAV'!$B$6:$B$405,$C840,'E8.b. KKAuf_WAV'!$E$6:$E$405,H840,'E8.b. KKAuf_WAV'!$C$6:$C$405,"geleistete Anzahlungen auf immaterielle Vermögensgegenstände")</f>
        <v>0</v>
      </c>
      <c r="AB840" s="980">
        <f>SUMIFS('E8.c. KKAuf_BKZ_NAB_IZ'!$L$6:$L$405,'E8.c. KKAuf_BKZ_NAB_IZ'!$B$6:$B$405,$C840,'E8.c. KKAuf_BKZ_NAB_IZ'!$C$6:$C$405,$H840)</f>
        <v>0</v>
      </c>
      <c r="AC840" s="974"/>
      <c r="AD840" s="980">
        <f t="shared" si="255"/>
        <v>0</v>
      </c>
      <c r="AE840" s="984">
        <f>$AE$14</f>
        <v>7.0099999999999996E-2</v>
      </c>
      <c r="AF840" s="984">
        <f>$AF$14</f>
        <v>3.6600000000000001E-2</v>
      </c>
      <c r="AG840" s="984">
        <f>$AG$14</f>
        <v>0.05</v>
      </c>
      <c r="AH840" s="982">
        <f t="shared" si="257"/>
        <v>0</v>
      </c>
      <c r="AJ840" s="980">
        <f t="shared" si="252"/>
        <v>0</v>
      </c>
      <c r="AK840" s="984">
        <f>$AK$14</f>
        <v>7.0099999999999996E-2</v>
      </c>
      <c r="AL840" s="984">
        <f>$AL$14</f>
        <v>3.6600000000000001E-2</v>
      </c>
      <c r="AM840" s="984">
        <f>$AM$14</f>
        <v>0.05</v>
      </c>
      <c r="AN840" s="982">
        <f t="shared" si="253"/>
        <v>0</v>
      </c>
    </row>
    <row r="841" spans="2:40" ht="15" hidden="1" thickBot="1" x14ac:dyDescent="0.25">
      <c r="B841" s="1447"/>
      <c r="C841" s="1002">
        <f>C837</f>
        <v>0</v>
      </c>
      <c r="D841" s="1450"/>
      <c r="E841" s="1408"/>
      <c r="F841" s="1408"/>
      <c r="G841" s="990"/>
      <c r="H841" s="983">
        <v>2026</v>
      </c>
      <c r="I841" s="972"/>
      <c r="J841" s="803">
        <f t="shared" si="254"/>
        <v>0</v>
      </c>
      <c r="K841" s="804"/>
      <c r="L841" s="803">
        <f t="shared" si="261"/>
        <v>0</v>
      </c>
      <c r="M841" s="804"/>
      <c r="N841" s="803">
        <f t="shared" si="251"/>
        <v>0</v>
      </c>
      <c r="O841" s="804"/>
      <c r="P841" s="803">
        <f t="shared" si="266"/>
        <v>0</v>
      </c>
      <c r="Q841" s="760"/>
      <c r="R841" s="980">
        <f>SUMIFS('E8.a. KKAuf_SAV'!$X$6:$X$2005,'E8.a. KKAuf_SAV'!$B$6:$B$2005,$C841,'E8.a. KKAuf_SAV'!$D$6:$D$2005,$H841)</f>
        <v>0</v>
      </c>
      <c r="S841" s="980">
        <f>SUMIFS('E8.b. KKAuf_WAV'!$N$6:$N$405,'E8.b. KKAuf_WAV'!$B$6:$B$405,$C841,'E8.b. KKAuf_WAV'!$E$6:$E$405,H841)-SUMIFS('E8.b. KKAuf_WAV'!$N$6:$N$405,'E8.b. KKAuf_WAV'!$B$6:$B$405,$C841,'E8.b. KKAuf_WAV'!$C$6:$C$405,"Geschäfts- oder Firmenwert",'E8.b. KKAuf_WAV'!$D$6:$D$405,H841)</f>
        <v>0</v>
      </c>
      <c r="T841" s="974"/>
      <c r="U841" s="980">
        <f>SUMIFS('E8.a. KKAuf_SAV'!$W$6:$W$2005,'E8.a. KKAuf_SAV'!$B$6:$B$2005,$C841,'E8.a. KKAuf_SAV'!$D$6:$D$2005,H841)</f>
        <v>0</v>
      </c>
      <c r="V841" s="980">
        <f>SUMIFS('E8.b. KKAuf_WAV'!$M$6:$M$405,'E8.b. KKAuf_WAV'!$B$6:$B$405,$C841,'E8.b. KKAuf_WAV'!$E$6:$E$405,$H841,'E8.b. KKAuf_WAV'!$C$6:$C$405,"&lt;&gt;"&amp;"geleistete Anzahlungen auf immaterielle Vermögensgegenstände",'E8.b. KKAuf_WAV'!$C$6:$C$405,"&lt;&gt;"&amp;"geleistete Anzahlungen und Anlagen im Bau des Sachanlagevermögens",'E8.b. KKAuf_WAV'!$C$6:$C$405,"&lt;&gt;"&amp;"Geschäfts- oder Firmenwert")</f>
        <v>0</v>
      </c>
      <c r="W841" s="980">
        <f>SUMIFS('E8.b. KKAuf_WAV'!$M$6:$M$405,'E8.b. KKAuf_WAV'!$B$6:$B$405,$C841,'E8.b. KKAuf_WAV'!$E$6:$E$405,H841,'E8.b. KKAuf_WAV'!$C$6:$C$405,"geleistete Anzahlungen und Anlagen im Bau des Sachanlagevermögens")+ SUMIFS('E8.b. KKAuf_WAV'!$M$6:$M$405,'E8.b. KKAuf_WAV'!$B$6:$B$405,$C841,'E8.b. KKAuf_WAV'!$E$6:$E$405,H841,'E8.b. KKAuf_WAV'!$C$6:$C$405,"geleistete Anzahlungen auf immaterielle Vermögensgegenstände")</f>
        <v>0</v>
      </c>
      <c r="X841" s="980">
        <f>SUMIFS('E8.c. KKAuf_BKZ_NAB_IZ'!$K$6:$K$405,'E8.c. KKAuf_BKZ_NAB_IZ'!$B$6:$B$405,$C841,'E8.c. KKAuf_BKZ_NAB_IZ'!$C$6:$C$405,$H841)</f>
        <v>0</v>
      </c>
      <c r="Y841" s="980">
        <f>SUMIFS('E8.a. KKAuf_SAV'!$Y$6:$Y$2005,'E8.a. KKAuf_SAV'!$B$6:$B$2005,$C841,'E8.a. KKAuf_SAV'!$D$6:$D$2005,$H841)</f>
        <v>0</v>
      </c>
      <c r="Z841" s="980">
        <f>SUMIFS('E8.b. KKAuf_WAV'!$O$6:$O$405,'E8.b. KKAuf_WAV'!$B$6:$B$405,$C841,'E8.b. KKAuf_WAV'!$E$6:$E$405,$H841,'E8.b. KKAuf_WAV'!$C$6:$C$405,"&lt;&gt;"&amp;"geleistete Anzahlungen auf immaterielle Vermögensgegenstände",'E8.b. KKAuf_WAV'!$C$6:$C$405,"&lt;&gt;"&amp;"geleistete Anzahlungen und Anlagen im Bau des Sachanlagevermögens",'E8.b. KKAuf_WAV'!$C$6:$C$405,"&lt;&gt;"&amp;"Geschäfts- oder Firmenwert")</f>
        <v>0</v>
      </c>
      <c r="AA841" s="980">
        <f>SUMIFS('E8.b. KKAuf_WAV'!$O$6:$O$405,'E8.b. KKAuf_WAV'!$B$6:$B$405,$C841,'E8.b. KKAuf_WAV'!$E$6:$E$405,H841,'E8.b. KKAuf_WAV'!$C$6:$C$405,"geleistete Anzahlungen und Anlagen im Bau des Sachanlagevermögens")+ SUMIFS('E8.b. KKAuf_WAV'!$O$6:$O$405,'E8.b. KKAuf_WAV'!$B$6:$B$405,$C841,'E8.b. KKAuf_WAV'!$E$6:$E$405,H841,'E8.b. KKAuf_WAV'!$C$6:$C$405,"geleistete Anzahlungen auf immaterielle Vermögensgegenstände")</f>
        <v>0</v>
      </c>
      <c r="AB841" s="980">
        <f>SUMIFS('E8.c. KKAuf_BKZ_NAB_IZ'!$L$6:$L$405,'E8.c. KKAuf_BKZ_NAB_IZ'!$B$6:$B$405,$C841,'E8.c. KKAuf_BKZ_NAB_IZ'!$C$6:$C$405,$H841)</f>
        <v>0</v>
      </c>
      <c r="AC841" s="974"/>
      <c r="AD841" s="980">
        <f t="shared" si="255"/>
        <v>0</v>
      </c>
      <c r="AE841" s="984">
        <f>$AE$15</f>
        <v>0</v>
      </c>
      <c r="AF841" s="984">
        <f>$AF$15</f>
        <v>0</v>
      </c>
      <c r="AG841" s="984">
        <f>$AG$15</f>
        <v>0</v>
      </c>
      <c r="AH841" s="982">
        <f t="shared" si="257"/>
        <v>0</v>
      </c>
      <c r="AJ841" s="980">
        <f t="shared" si="252"/>
        <v>0</v>
      </c>
      <c r="AK841" s="984">
        <f>$AK$15</f>
        <v>0</v>
      </c>
      <c r="AL841" s="984">
        <f>$AL$15</f>
        <v>0</v>
      </c>
      <c r="AM841" s="984">
        <f>$AM$15</f>
        <v>0</v>
      </c>
      <c r="AN841" s="982">
        <f t="shared" si="253"/>
        <v>0</v>
      </c>
    </row>
    <row r="842" spans="2:40" ht="15" hidden="1" thickBot="1" x14ac:dyDescent="0.25">
      <c r="B842" s="1447"/>
      <c r="C842" s="1002">
        <f>C837</f>
        <v>0</v>
      </c>
      <c r="D842" s="1450"/>
      <c r="E842" s="1408"/>
      <c r="F842" s="1408"/>
      <c r="G842" s="990"/>
      <c r="H842" s="983">
        <v>2027</v>
      </c>
      <c r="I842" s="972"/>
      <c r="J842" s="803">
        <f t="shared" si="254"/>
        <v>0</v>
      </c>
      <c r="K842" s="804"/>
      <c r="L842" s="803">
        <f t="shared" si="261"/>
        <v>0</v>
      </c>
      <c r="M842" s="804"/>
      <c r="N842" s="803">
        <f t="shared" si="251"/>
        <v>0</v>
      </c>
      <c r="O842" s="804"/>
      <c r="P842" s="803">
        <f t="shared" si="266"/>
        <v>0</v>
      </c>
      <c r="Q842" s="760"/>
      <c r="R842" s="980">
        <f>SUMIFS('E8.a. KKAuf_SAV'!$X$6:$X$2005,'E8.a. KKAuf_SAV'!$B$6:$B$2005,$C842,'E8.a. KKAuf_SAV'!$D$6:$D$2005,$H842)</f>
        <v>0</v>
      </c>
      <c r="S842" s="980">
        <f>SUMIFS('E8.b. KKAuf_WAV'!$N$6:$N$405,'E8.b. KKAuf_WAV'!$B$6:$B$405,$C842,'E8.b. KKAuf_WAV'!$E$6:$E$405,H842)-SUMIFS('E8.b. KKAuf_WAV'!$N$6:$N$405,'E8.b. KKAuf_WAV'!$B$6:$B$405,$C842,'E8.b. KKAuf_WAV'!$C$6:$C$405,"Geschäfts- oder Firmenwert",'E8.b. KKAuf_WAV'!$D$6:$D$405,H842)</f>
        <v>0</v>
      </c>
      <c r="T842" s="974"/>
      <c r="U842" s="980">
        <f>SUMIFS('E8.a. KKAuf_SAV'!$W$6:$W$2005,'E8.a. KKAuf_SAV'!$B$6:$B$2005,$C842,'E8.a. KKAuf_SAV'!$D$6:$D$2005,H842)</f>
        <v>0</v>
      </c>
      <c r="V842" s="980">
        <f>SUMIFS('E8.b. KKAuf_WAV'!$M$6:$M$405,'E8.b. KKAuf_WAV'!$B$6:$B$405,$C842,'E8.b. KKAuf_WAV'!$E$6:$E$405,$H842,'E8.b. KKAuf_WAV'!$C$6:$C$405,"&lt;&gt;"&amp;"geleistete Anzahlungen auf immaterielle Vermögensgegenstände",'E8.b. KKAuf_WAV'!$C$6:$C$405,"&lt;&gt;"&amp;"geleistete Anzahlungen und Anlagen im Bau des Sachanlagevermögens",'E8.b. KKAuf_WAV'!$C$6:$C$405,"&lt;&gt;"&amp;"Geschäfts- oder Firmenwert")</f>
        <v>0</v>
      </c>
      <c r="W842" s="980">
        <f>SUMIFS('E8.b. KKAuf_WAV'!$M$6:$M$405,'E8.b. KKAuf_WAV'!$B$6:$B$405,$C842,'E8.b. KKAuf_WAV'!$E$6:$E$405,H842,'E8.b. KKAuf_WAV'!$C$6:$C$405,"geleistete Anzahlungen und Anlagen im Bau des Sachanlagevermögens")+ SUMIFS('E8.b. KKAuf_WAV'!$M$6:$M$405,'E8.b. KKAuf_WAV'!$B$6:$B$405,$C842,'E8.b. KKAuf_WAV'!$E$6:$E$405,H842,'E8.b. KKAuf_WAV'!$C$6:$C$405,"geleistete Anzahlungen auf immaterielle Vermögensgegenstände")</f>
        <v>0</v>
      </c>
      <c r="X842" s="980">
        <f>SUMIFS('E8.c. KKAuf_BKZ_NAB_IZ'!$K$6:$K$405,'E8.c. KKAuf_BKZ_NAB_IZ'!$B$6:$B$405,$C842,'E8.c. KKAuf_BKZ_NAB_IZ'!$C$6:$C$405,$H842)</f>
        <v>0</v>
      </c>
      <c r="Y842" s="980">
        <f>SUMIFS('E8.a. KKAuf_SAV'!$Y$6:$Y$2005,'E8.a. KKAuf_SAV'!$B$6:$B$2005,$C842,'E8.a. KKAuf_SAV'!$D$6:$D$2005,$H842)</f>
        <v>0</v>
      </c>
      <c r="Z842" s="980">
        <f>SUMIFS('E8.b. KKAuf_WAV'!$O$6:$O$405,'E8.b. KKAuf_WAV'!$B$6:$B$405,$C842,'E8.b. KKAuf_WAV'!$E$6:$E$405,$H842,'E8.b. KKAuf_WAV'!$C$6:$C$405,"&lt;&gt;"&amp;"geleistete Anzahlungen auf immaterielle Vermögensgegenstände",'E8.b. KKAuf_WAV'!$C$6:$C$405,"&lt;&gt;"&amp;"geleistete Anzahlungen und Anlagen im Bau des Sachanlagevermögens",'E8.b. KKAuf_WAV'!$C$6:$C$405,"&lt;&gt;"&amp;"Geschäfts- oder Firmenwert")</f>
        <v>0</v>
      </c>
      <c r="AA842" s="980">
        <f>SUMIFS('E8.b. KKAuf_WAV'!$O$6:$O$405,'E8.b. KKAuf_WAV'!$B$6:$B$405,$C842,'E8.b. KKAuf_WAV'!$E$6:$E$405,H842,'E8.b. KKAuf_WAV'!$C$6:$C$405,"geleistete Anzahlungen und Anlagen im Bau des Sachanlagevermögens")+ SUMIFS('E8.b. KKAuf_WAV'!$O$6:$O$405,'E8.b. KKAuf_WAV'!$B$6:$B$405,$C842,'E8.b. KKAuf_WAV'!$E$6:$E$405,H842,'E8.b. KKAuf_WAV'!$C$6:$C$405,"geleistete Anzahlungen auf immaterielle Vermögensgegenstände")</f>
        <v>0</v>
      </c>
      <c r="AB842" s="980">
        <f>SUMIFS('E8.c. KKAuf_BKZ_NAB_IZ'!$L$6:$L$405,'E8.c. KKAuf_BKZ_NAB_IZ'!$B$6:$B$405,$C842,'E8.c. KKAuf_BKZ_NAB_IZ'!$C$6:$C$405,$H842)</f>
        <v>0</v>
      </c>
      <c r="AC842" s="974"/>
      <c r="AD842" s="980">
        <f t="shared" si="255"/>
        <v>0</v>
      </c>
      <c r="AE842" s="984">
        <f>$AE$16</f>
        <v>0</v>
      </c>
      <c r="AF842" s="984">
        <f>$AF$16</f>
        <v>0</v>
      </c>
      <c r="AG842" s="984">
        <f>$AG$16</f>
        <v>0</v>
      </c>
      <c r="AH842" s="982">
        <f t="shared" si="257"/>
        <v>0</v>
      </c>
      <c r="AJ842" s="980">
        <f t="shared" si="252"/>
        <v>0</v>
      </c>
      <c r="AK842" s="984">
        <f>$AK$16</f>
        <v>0</v>
      </c>
      <c r="AL842" s="984">
        <f>$AL$16</f>
        <v>0</v>
      </c>
      <c r="AM842" s="984">
        <f>$AM$16</f>
        <v>0</v>
      </c>
      <c r="AN842" s="982">
        <f t="shared" si="253"/>
        <v>0</v>
      </c>
    </row>
    <row r="843" spans="2:40" ht="15" hidden="1" thickBot="1" x14ac:dyDescent="0.25">
      <c r="B843" s="1448"/>
      <c r="C843" s="1003">
        <f>C837</f>
        <v>0</v>
      </c>
      <c r="D843" s="1451"/>
      <c r="E843" s="1409"/>
      <c r="F843" s="1409"/>
      <c r="G843" s="970"/>
      <c r="H843" s="986">
        <v>2028</v>
      </c>
      <c r="I843" s="972"/>
      <c r="J843" s="815">
        <f t="shared" si="254"/>
        <v>0</v>
      </c>
      <c r="K843" s="804"/>
      <c r="L843" s="814">
        <f t="shared" si="261"/>
        <v>0</v>
      </c>
      <c r="M843" s="804"/>
      <c r="N843" s="814">
        <f t="shared" ref="N843:N906" si="267">AN843+AH843</f>
        <v>0</v>
      </c>
      <c r="O843" s="804"/>
      <c r="P843" s="814">
        <f t="shared" si="266"/>
        <v>0</v>
      </c>
      <c r="Q843" s="760"/>
      <c r="R843" s="987">
        <f>SUMIFS('E8.a. KKAuf_SAV'!$X$6:$X$2005,'E8.a. KKAuf_SAV'!$B$6:$B$2005,$C843,'E8.a. KKAuf_SAV'!$D$6:$D$2005,$H843)</f>
        <v>0</v>
      </c>
      <c r="S843" s="987">
        <f>SUMIFS('E8.b. KKAuf_WAV'!$N$6:$N$405,'E8.b. KKAuf_WAV'!$B$6:$B$405,$C843,'E8.b. KKAuf_WAV'!$E$6:$E$405,H843)-SUMIFS('E8.b. KKAuf_WAV'!$N$6:$N$405,'E8.b. KKAuf_WAV'!$B$6:$B$405,$C843,'E8.b. KKAuf_WAV'!$C$6:$C$405,"Geschäfts- oder Firmenwert",'E8.b. KKAuf_WAV'!$D$6:$D$405,H843)</f>
        <v>0</v>
      </c>
      <c r="T843" s="974"/>
      <c r="U843" s="987">
        <f>SUMIFS('E8.a. KKAuf_SAV'!$W$6:$W$2005,'E8.a. KKAuf_SAV'!$B$6:$B$2005,$C843,'E8.a. KKAuf_SAV'!$D$6:$D$2005,H843)</f>
        <v>0</v>
      </c>
      <c r="V843" s="987">
        <f>SUMIFS('E8.b. KKAuf_WAV'!$M$6:$M$405,'E8.b. KKAuf_WAV'!$B$6:$B$405,$C843,'E8.b. KKAuf_WAV'!$E$6:$E$405,$H843,'E8.b. KKAuf_WAV'!$C$6:$C$405,"&lt;&gt;"&amp;"geleistete Anzahlungen auf immaterielle Vermögensgegenstände",'E8.b. KKAuf_WAV'!$C$6:$C$405,"&lt;&gt;"&amp;"geleistete Anzahlungen und Anlagen im Bau des Sachanlagevermögens",'E8.b. KKAuf_WAV'!$C$6:$C$405,"&lt;&gt;"&amp;"Geschäfts- oder Firmenwert")</f>
        <v>0</v>
      </c>
      <c r="W843" s="987">
        <f>SUMIFS('E8.b. KKAuf_WAV'!$M$6:$M$405,'E8.b. KKAuf_WAV'!$B$6:$B$405,$C843,'E8.b. KKAuf_WAV'!$E$6:$E$405,H843,'E8.b. KKAuf_WAV'!$C$6:$C$405,"geleistete Anzahlungen und Anlagen im Bau des Sachanlagevermögens")+ SUMIFS('E8.b. KKAuf_WAV'!$M$6:$M$405,'E8.b. KKAuf_WAV'!$B$6:$B$405,$C843,'E8.b. KKAuf_WAV'!$E$6:$E$405,H843,'E8.b. KKAuf_WAV'!$C$6:$C$405,"geleistete Anzahlungen auf immaterielle Vermögensgegenstände")</f>
        <v>0</v>
      </c>
      <c r="X843" s="987">
        <f>SUMIFS('E8.c. KKAuf_BKZ_NAB_IZ'!$K$6:$K$405,'E8.c. KKAuf_BKZ_NAB_IZ'!$B$6:$B$405,$C843,'E8.c. KKAuf_BKZ_NAB_IZ'!$C$6:$C$405,$H843)</f>
        <v>0</v>
      </c>
      <c r="Y843" s="987">
        <f>SUMIFS('E8.a. KKAuf_SAV'!$Y$6:$Y$2005,'E8.a. KKAuf_SAV'!$B$6:$B$2005,$C843,'E8.a. KKAuf_SAV'!$D$6:$D$2005,$H843)</f>
        <v>0</v>
      </c>
      <c r="Z843" s="987">
        <f>SUMIFS('E8.b. KKAuf_WAV'!$O$6:$O$405,'E8.b. KKAuf_WAV'!$B$6:$B$405,$C843,'E8.b. KKAuf_WAV'!$E$6:$E$405,$H843,'E8.b. KKAuf_WAV'!$C$6:$C$405,"&lt;&gt;"&amp;"geleistete Anzahlungen auf immaterielle Vermögensgegenstände",'E8.b. KKAuf_WAV'!$C$6:$C$405,"&lt;&gt;"&amp;"geleistete Anzahlungen und Anlagen im Bau des Sachanlagevermögens",'E8.b. KKAuf_WAV'!$C$6:$C$405,"&lt;&gt;"&amp;"Geschäfts- oder Firmenwert")</f>
        <v>0</v>
      </c>
      <c r="AA843" s="987">
        <f>SUMIFS('E8.b. KKAuf_WAV'!$O$6:$O$405,'E8.b. KKAuf_WAV'!$B$6:$B$405,$C843,'E8.b. KKAuf_WAV'!$E$6:$E$405,H843,'E8.b. KKAuf_WAV'!$C$6:$C$405,"geleistete Anzahlungen und Anlagen im Bau des Sachanlagevermögens")+ SUMIFS('E8.b. KKAuf_WAV'!$O$6:$O$405,'E8.b. KKAuf_WAV'!$B$6:$B$405,$C843,'E8.b. KKAuf_WAV'!$E$6:$E$405,H843,'E8.b. KKAuf_WAV'!$C$6:$C$405,"geleistete Anzahlungen auf immaterielle Vermögensgegenstände")</f>
        <v>0</v>
      </c>
      <c r="AB843" s="987">
        <f>SUMIFS('E8.c. KKAuf_BKZ_NAB_IZ'!$L$6:$L$405,'E8.c. KKAuf_BKZ_NAB_IZ'!$B$6:$B$405,$C843,'E8.c. KKAuf_BKZ_NAB_IZ'!$C$6:$C$405,$H843)</f>
        <v>0</v>
      </c>
      <c r="AC843" s="974"/>
      <c r="AD843" s="987">
        <f t="shared" si="255"/>
        <v>0</v>
      </c>
      <c r="AE843" s="988">
        <f>$AE$17</f>
        <v>0</v>
      </c>
      <c r="AF843" s="988">
        <f>$AF$17</f>
        <v>0</v>
      </c>
      <c r="AG843" s="988">
        <f>$AG$17</f>
        <v>0</v>
      </c>
      <c r="AH843" s="989">
        <f t="shared" si="257"/>
        <v>0</v>
      </c>
      <c r="AJ843" s="987">
        <f t="shared" ref="AJ843:AJ906" si="268">AVERAGE(W843,AA843)</f>
        <v>0</v>
      </c>
      <c r="AK843" s="988">
        <f>$AK$17</f>
        <v>0</v>
      </c>
      <c r="AL843" s="988">
        <f>$AL$17</f>
        <v>0</v>
      </c>
      <c r="AM843" s="988">
        <f>$AM$17</f>
        <v>0</v>
      </c>
      <c r="AN843" s="989">
        <f t="shared" ref="AN843:AN906" si="269">IFERROR($AJ843*AM843,0)</f>
        <v>0</v>
      </c>
    </row>
    <row r="844" spans="2:40" ht="14.25" customHeight="1" x14ac:dyDescent="0.2">
      <c r="B844" s="1446"/>
      <c r="C844" s="1001">
        <f>B844</f>
        <v>0</v>
      </c>
      <c r="D844" s="1449"/>
      <c r="E844" s="1407"/>
      <c r="F844" s="1410"/>
      <c r="G844" s="990"/>
      <c r="H844" s="991">
        <v>2022</v>
      </c>
      <c r="I844" s="972"/>
      <c r="J844" s="813">
        <f t="shared" ref="J844:J907" si="270">SUM(L844:P844)</f>
        <v>0</v>
      </c>
      <c r="K844" s="804"/>
      <c r="L844" s="813">
        <f t="shared" si="261"/>
        <v>0</v>
      </c>
      <c r="M844" s="804"/>
      <c r="N844" s="813">
        <f t="shared" si="267"/>
        <v>0</v>
      </c>
      <c r="O844" s="804"/>
      <c r="P844" s="813">
        <f t="shared" ref="P844:P850" si="271">IFERROR((AJ844*AK844+AD844*AE844)*0.4*0.035*$F$844,0)</f>
        <v>0</v>
      </c>
      <c r="Q844" s="760"/>
      <c r="R844" s="992">
        <f>SUMIFS('E8.a. KKAuf_SAV'!$X$6:$X$2005,'E8.a. KKAuf_SAV'!$B$6:$B$2005,$C844,'E8.a. KKAuf_SAV'!$D$6:$D$2005,$H844)</f>
        <v>0</v>
      </c>
      <c r="S844" s="992">
        <f>SUMIFS('E8.b. KKAuf_WAV'!$N$6:$N$405,'E8.b. KKAuf_WAV'!$B$6:$B$405,$C844,'E8.b. KKAuf_WAV'!$E$6:$E$405,H844)-SUMIFS('E8.b. KKAuf_WAV'!$N$6:$N$405,'E8.b. KKAuf_WAV'!$B$6:$B$405,$C844,'E8.b. KKAuf_WAV'!$C$6:$C$405,"Geschäfts- oder Firmenwert",'E8.b. KKAuf_WAV'!$D$6:$D$405,H844)</f>
        <v>0</v>
      </c>
      <c r="T844" s="974"/>
      <c r="U844" s="992">
        <f>SUMIFS('E8.a. KKAuf_SAV'!$W$6:$W$2005,'E8.a. KKAuf_SAV'!$B$6:$B$2005,$C844,'E8.a. KKAuf_SAV'!$D$6:$D$2005,H844)</f>
        <v>0</v>
      </c>
      <c r="V844" s="992">
        <f>SUMIFS('E8.b. KKAuf_WAV'!$M$6:$M$405,'E8.b. KKAuf_WAV'!$B$6:$B$405,$C844,'E8.b. KKAuf_WAV'!$E$6:$E$405,$H844,'E8.b. KKAuf_WAV'!$C$6:$C$405,"&lt;&gt;"&amp;"geleistete Anzahlungen auf immaterielle Vermögensgegenstände",'E8.b. KKAuf_WAV'!$C$6:$C$405,"&lt;&gt;"&amp;"geleistete Anzahlungen und Anlagen im Bau des Sachanlagevermögens",'E8.b. KKAuf_WAV'!$C$6:$C$405,"&lt;&gt;"&amp;"Geschäfts- oder Firmenwert")</f>
        <v>0</v>
      </c>
      <c r="W844" s="992">
        <f>SUMIFS('E8.b. KKAuf_WAV'!$M$6:$M$405,'E8.b. KKAuf_WAV'!$B$6:$B$405,$C844,'E8.b. KKAuf_WAV'!$E$6:$E$405,Listen!$AA$3,'E8.b. KKAuf_WAV'!$C$6:$C$405,"geleistete Anzahlungen und Anlagen im Bau des Sachanlagevermögens")+ SUMIFS('E8.b. KKAuf_WAV'!$M$6:$M$405,'E8.b. KKAuf_WAV'!$B$6:$B$405,$C844,'E8.b. KKAuf_WAV'!$E$6:$E$405,Listen!$AA$3,'E8.b. KKAuf_WAV'!$C$6:$C$405,"geleistete Anzahlungen auf immaterielle Vermögensgegenstände")</f>
        <v>0</v>
      </c>
      <c r="X844" s="992">
        <f>SUMIFS('E8.c. KKAuf_BKZ_NAB_IZ'!$K$6:$K$405,'E8.c. KKAuf_BKZ_NAB_IZ'!$B$6:$B$405,$C844,'E8.c. KKAuf_BKZ_NAB_IZ'!$C$6:$C$405,$H844)</f>
        <v>0</v>
      </c>
      <c r="Y844" s="992">
        <f>SUMIFS('E8.a. KKAuf_SAV'!$Y$6:$Y$2005,'E8.a. KKAuf_SAV'!$B$6:$B$2005,$C844,'E8.a. KKAuf_SAV'!$D$6:$D$2005,$H844)</f>
        <v>0</v>
      </c>
      <c r="Z844" s="992">
        <f>SUMIFS('E8.b. KKAuf_WAV'!$O$6:$O$405,'E8.b. KKAuf_WAV'!$B$6:$B$405,$C844,'E8.b. KKAuf_WAV'!$E$6:$E$405,$H844,'E8.b. KKAuf_WAV'!$C$6:$C$405,"&lt;&gt;"&amp;"geleistete Anzahlungen auf immaterielle Vermögensgegenstände",'E8.b. KKAuf_WAV'!$C$6:$C$405,"&lt;&gt;"&amp;"geleistete Anzahlungen und Anlagen im Bau des Sachanlagevermögens",'E8.b. KKAuf_WAV'!$C$6:$C$405,"&lt;&gt;"&amp;"Geschäfts- oder Firmenwert")</f>
        <v>0</v>
      </c>
      <c r="AA844" s="992">
        <f>SUMIFS('E8.b. KKAuf_WAV'!$O$6:$O$405,'E8.b. KKAuf_WAV'!$B$6:$B$405,$C844,'E8.b. KKAuf_WAV'!$E$6:$E$405,Listen!$AA$3,'E8.b. KKAuf_WAV'!$C$6:$C$405,"geleistete Anzahlungen und Anlagen im Bau des Sachanlagevermögens")+ SUMIFS('E8.b. KKAuf_WAV'!$O$6:$O$405,'E8.b. KKAuf_WAV'!$B$6:$B$405,$C844,'E8.b. KKAuf_WAV'!$E$6:$E$405,Listen!$AA$3,'E8.b. KKAuf_WAV'!$C$6:$C$405,"geleistete Anzahlungen auf immaterielle Vermögensgegenstände")</f>
        <v>0</v>
      </c>
      <c r="AB844" s="992">
        <f>SUMIFS('E8.c. KKAuf_BKZ_NAB_IZ'!$L$6:$L$405,'E8.c. KKAuf_BKZ_NAB_IZ'!$B$6:$B$405,$C844,'E8.c. KKAuf_BKZ_NAB_IZ'!$C$6:$C$405,$H844)</f>
        <v>0</v>
      </c>
      <c r="AC844" s="974"/>
      <c r="AD844" s="992">
        <f t="shared" ref="AD844:AD907" si="272">AVERAGE(SUM(U844,V844,-X844),SUM(Y844,Z844,-AB844,))</f>
        <v>0</v>
      </c>
      <c r="AE844" s="993">
        <f>$AE$11</f>
        <v>5.0700000000000002E-2</v>
      </c>
      <c r="AF844" s="993">
        <f>$AF$11</f>
        <v>1.7100000000000001E-2</v>
      </c>
      <c r="AG844" s="993">
        <f>$AG$11</f>
        <v>3.0499999999999999E-2</v>
      </c>
      <c r="AH844" s="994">
        <f t="shared" si="257"/>
        <v>0</v>
      </c>
      <c r="AJ844" s="992">
        <f t="shared" si="268"/>
        <v>0</v>
      </c>
      <c r="AK844" s="993">
        <f>$AK$11</f>
        <v>5.0700000000000002E-2</v>
      </c>
      <c r="AL844" s="993">
        <f>$AL$11</f>
        <v>1.7100000000000001E-2</v>
      </c>
      <c r="AM844" s="993">
        <f>$AM$11</f>
        <v>3.0499999999999999E-2</v>
      </c>
      <c r="AN844" s="994">
        <f t="shared" si="269"/>
        <v>0</v>
      </c>
    </row>
    <row r="845" spans="2:40" x14ac:dyDescent="0.2">
      <c r="B845" s="1447"/>
      <c r="C845" s="1002">
        <f>C844</f>
        <v>0</v>
      </c>
      <c r="D845" s="1450"/>
      <c r="E845" s="1408"/>
      <c r="F845" s="1408"/>
      <c r="G845" s="990"/>
      <c r="H845" s="983">
        <v>2023</v>
      </c>
      <c r="I845" s="972"/>
      <c r="J845" s="805">
        <f t="shared" si="270"/>
        <v>0</v>
      </c>
      <c r="K845" s="804"/>
      <c r="L845" s="803">
        <f t="shared" si="261"/>
        <v>0</v>
      </c>
      <c r="M845" s="804"/>
      <c r="N845" s="803">
        <f t="shared" si="267"/>
        <v>0</v>
      </c>
      <c r="O845" s="804"/>
      <c r="P845" s="803">
        <f t="shared" si="271"/>
        <v>0</v>
      </c>
      <c r="Q845" s="760"/>
      <c r="R845" s="980">
        <f>SUMIFS('E8.a. KKAuf_SAV'!$X$6:$X$2005,'E8.a. KKAuf_SAV'!$B$6:$B$2005,$C845,'E8.a. KKAuf_SAV'!$D$6:$D$2005,$H845)</f>
        <v>0</v>
      </c>
      <c r="S845" s="980">
        <f>SUMIFS('E8.b. KKAuf_WAV'!$N$6:$N$405,'E8.b. KKAuf_WAV'!$B$6:$B$405,$C845,'E8.b. KKAuf_WAV'!$E$6:$E$405,H845)-SUMIFS('E8.b. KKAuf_WAV'!$N$6:$N$405,'E8.b. KKAuf_WAV'!$B$6:$B$405,$C845,'E8.b. KKAuf_WAV'!$C$6:$C$405,"Geschäfts- oder Firmenwert",'E8.b. KKAuf_WAV'!$D$6:$D$405,H845)</f>
        <v>0</v>
      </c>
      <c r="T845" s="974"/>
      <c r="U845" s="980">
        <f>SUMIFS('E8.a. KKAuf_SAV'!$W$6:$W$2005,'E8.a. KKAuf_SAV'!$B$6:$B$2005,$C845,'E8.a. KKAuf_SAV'!$D$6:$D$2005,H845)</f>
        <v>0</v>
      </c>
      <c r="V845" s="980">
        <f>SUMIFS('E8.b. KKAuf_WAV'!$M$6:$M$405,'E8.b. KKAuf_WAV'!$B$6:$B$405,$C845,'E8.b. KKAuf_WAV'!$E$6:$E$405,$H845,'E8.b. KKAuf_WAV'!$C$6:$C$405,"&lt;&gt;"&amp;"geleistete Anzahlungen auf immaterielle Vermögensgegenstände",'E8.b. KKAuf_WAV'!$C$6:$C$405,"&lt;&gt;"&amp;"geleistete Anzahlungen und Anlagen im Bau des Sachanlagevermögens",'E8.b. KKAuf_WAV'!$C$6:$C$405,"&lt;&gt;"&amp;"Geschäfts- oder Firmenwert")</f>
        <v>0</v>
      </c>
      <c r="W845" s="980"/>
      <c r="X845" s="980">
        <f>SUMIFS('E8.c. KKAuf_BKZ_NAB_IZ'!$K$6:$K$405,'E8.c. KKAuf_BKZ_NAB_IZ'!$B$6:$B$405,$C845,'E8.c. KKAuf_BKZ_NAB_IZ'!$C$6:$C$405,$H845)</f>
        <v>0</v>
      </c>
      <c r="Y845" s="980">
        <f>SUMIFS('E8.a. KKAuf_SAV'!$Y$6:$Y$2005,'E8.a. KKAuf_SAV'!$B$6:$B$2005,$C845,'E8.a. KKAuf_SAV'!$D$6:$D$2005,$H845)</f>
        <v>0</v>
      </c>
      <c r="Z845" s="980">
        <f>SUMIFS('E8.b. KKAuf_WAV'!$O$6:$O$405,'E8.b. KKAuf_WAV'!$B$6:$B$405,$C845,'E8.b. KKAuf_WAV'!$E$6:$E$405,$H845,'E8.b. KKAuf_WAV'!$C$6:$C$405,"&lt;&gt;"&amp;"geleistete Anzahlungen auf immaterielle Vermögensgegenstände",'E8.b. KKAuf_WAV'!$C$6:$C$405,"&lt;&gt;"&amp;"geleistete Anzahlungen und Anlagen im Bau des Sachanlagevermögens",'E8.b. KKAuf_WAV'!$C$6:$C$405,"&lt;&gt;"&amp;"Geschäfts- oder Firmenwert")</f>
        <v>0</v>
      </c>
      <c r="AA845" s="980"/>
      <c r="AB845" s="980">
        <f>SUMIFS('E8.c. KKAuf_BKZ_NAB_IZ'!$L$6:$L$405,'E8.c. KKAuf_BKZ_NAB_IZ'!$B$6:$B$405,$C845,'E8.c. KKAuf_BKZ_NAB_IZ'!$C$6:$C$405,$H845)</f>
        <v>0</v>
      </c>
      <c r="AC845" s="974"/>
      <c r="AD845" s="980">
        <f t="shared" si="272"/>
        <v>0</v>
      </c>
      <c r="AE845" s="984">
        <f>$AE$12</f>
        <v>5.0700000000000002E-2</v>
      </c>
      <c r="AF845" s="984">
        <f>$AF$12</f>
        <v>1.7100000000000001E-2</v>
      </c>
      <c r="AG845" s="984">
        <f>$AG$12</f>
        <v>3.0499999999999999E-2</v>
      </c>
      <c r="AH845" s="982">
        <f t="shared" si="257"/>
        <v>0</v>
      </c>
      <c r="AJ845" s="980"/>
      <c r="AK845" s="984">
        <f>$AK$12</f>
        <v>5.0700000000000002E-2</v>
      </c>
      <c r="AL845" s="984">
        <f>$AL$12</f>
        <v>1.7100000000000001E-2</v>
      </c>
      <c r="AM845" s="984">
        <f>$AM$12</f>
        <v>3.0499999999999999E-2</v>
      </c>
      <c r="AN845" s="982">
        <f t="shared" si="269"/>
        <v>0</v>
      </c>
    </row>
    <row r="846" spans="2:40" x14ac:dyDescent="0.2">
      <c r="B846" s="1447"/>
      <c r="C846" s="1002">
        <f>C844</f>
        <v>0</v>
      </c>
      <c r="D846" s="1450"/>
      <c r="E846" s="1408"/>
      <c r="F846" s="1408"/>
      <c r="G846" s="990"/>
      <c r="H846" s="983">
        <v>2024</v>
      </c>
      <c r="I846" s="972"/>
      <c r="J846" s="803">
        <f t="shared" si="270"/>
        <v>0</v>
      </c>
      <c r="K846" s="804"/>
      <c r="L846" s="803">
        <f t="shared" si="261"/>
        <v>0</v>
      </c>
      <c r="M846" s="804"/>
      <c r="N846" s="803">
        <f t="shared" si="267"/>
        <v>0</v>
      </c>
      <c r="O846" s="804"/>
      <c r="P846" s="803">
        <f t="shared" si="271"/>
        <v>0</v>
      </c>
      <c r="Q846" s="760"/>
      <c r="R846" s="980">
        <f>SUMIFS('E8.a. KKAuf_SAV'!$X$6:$X$2005,'E8.a. KKAuf_SAV'!$B$6:$B$2005,$C846,'E8.a. KKAuf_SAV'!$D$6:$D$2005,$H846)</f>
        <v>0</v>
      </c>
      <c r="S846" s="980">
        <f>SUMIFS('E8.b. KKAuf_WAV'!$N$6:$N$405,'E8.b. KKAuf_WAV'!$B$6:$B$405,$C846,'E8.b. KKAuf_WAV'!$E$6:$E$405,H846)-SUMIFS('E8.b. KKAuf_WAV'!$N$6:$N$405,'E8.b. KKAuf_WAV'!$B$6:$B$405,$C846,'E8.b. KKAuf_WAV'!$C$6:$C$405,"Geschäfts- oder Firmenwert",'E8.b. KKAuf_WAV'!$D$6:$D$405,H846)</f>
        <v>0</v>
      </c>
      <c r="T846" s="974"/>
      <c r="U846" s="980">
        <f>SUMIFS('E8.a. KKAuf_SAV'!$W$6:$W$2005,'E8.a. KKAuf_SAV'!$B$6:$B$2005,$C846,'E8.a. KKAuf_SAV'!$D$6:$D$2005,H846)</f>
        <v>0</v>
      </c>
      <c r="V846" s="980">
        <f>SUMIFS('E8.b. KKAuf_WAV'!$M$6:$M$405,'E8.b. KKAuf_WAV'!$B$6:$B$405,$C846,'E8.b. KKAuf_WAV'!$E$6:$E$405,$H846,'E8.b. KKAuf_WAV'!$C$6:$C$405,"&lt;&gt;"&amp;"geleistete Anzahlungen auf immaterielle Vermögensgegenstände",'E8.b. KKAuf_WAV'!$C$6:$C$405,"&lt;&gt;"&amp;"geleistete Anzahlungen und Anlagen im Bau des Sachanlagevermögens",'E8.b. KKAuf_WAV'!$C$6:$C$405,"&lt;&gt;"&amp;"Geschäfts- oder Firmenwert")</f>
        <v>0</v>
      </c>
      <c r="W846" s="980">
        <f>SUMIFS('E8.b. KKAuf_WAV'!$M$6:$M$405,'E8.b. KKAuf_WAV'!$B$6:$B$405,$C846,'E8.b. KKAuf_WAV'!$E$6:$E$405,H846,'E8.b. KKAuf_WAV'!$C$6:$C$405,"geleistete Anzahlungen und Anlagen im Bau des Sachanlagevermögens")+ SUMIFS('E8.b. KKAuf_WAV'!$M$6:$M$405,'E8.b. KKAuf_WAV'!$B$6:$B$405,$C846,'E8.b. KKAuf_WAV'!$E$6:$E$405,H846,'E8.b. KKAuf_WAV'!$C$6:$C$405,"geleistete Anzahlungen auf immaterielle Vermögensgegenstände")</f>
        <v>0</v>
      </c>
      <c r="X846" s="980">
        <f>SUMIFS('E8.c. KKAuf_BKZ_NAB_IZ'!$K$6:$K$405,'E8.c. KKAuf_BKZ_NAB_IZ'!$B$6:$B$405,$C846,'E8.c. KKAuf_BKZ_NAB_IZ'!$C$6:$C$405,$H846)</f>
        <v>0</v>
      </c>
      <c r="Y846" s="980">
        <f>SUMIFS('E8.a. KKAuf_SAV'!$Y$6:$Y$2005,'E8.a. KKAuf_SAV'!$B$6:$B$2005,$C846,'E8.a. KKAuf_SAV'!$D$6:$D$2005,$H846)</f>
        <v>0</v>
      </c>
      <c r="Z846" s="980">
        <f>SUMIFS('E8.b. KKAuf_WAV'!$O$6:$O$405,'E8.b. KKAuf_WAV'!$B$6:$B$405,$C846,'E8.b. KKAuf_WAV'!$E$6:$E$405,$H846,'E8.b. KKAuf_WAV'!$C$6:$C$405,"&lt;&gt;"&amp;"geleistete Anzahlungen auf immaterielle Vermögensgegenstände",'E8.b. KKAuf_WAV'!$C$6:$C$405,"&lt;&gt;"&amp;"geleistete Anzahlungen und Anlagen im Bau des Sachanlagevermögens",'E8.b. KKAuf_WAV'!$C$6:$C$405,"&lt;&gt;"&amp;"Geschäfts- oder Firmenwert")</f>
        <v>0</v>
      </c>
      <c r="AA846" s="980">
        <f>SUMIFS('E8.b. KKAuf_WAV'!$O$6:$O$405,'E8.b. KKAuf_WAV'!$B$6:$B$405,$C846,'E8.b. KKAuf_WAV'!$E$6:$E$405,H846,'E8.b. KKAuf_WAV'!$C$6:$C$405,"geleistete Anzahlungen und Anlagen im Bau des Sachanlagevermögens")+ SUMIFS('E8.b. KKAuf_WAV'!$O$6:$O$405,'E8.b. KKAuf_WAV'!$B$6:$B$405,$C846,'E8.b. KKAuf_WAV'!$E$6:$E$405,H846,'E8.b. KKAuf_WAV'!$C$6:$C$405,"geleistete Anzahlungen auf immaterielle Vermögensgegenstände")</f>
        <v>0</v>
      </c>
      <c r="AB846" s="980">
        <f>SUMIFS('E8.c. KKAuf_BKZ_NAB_IZ'!$L$6:$L$405,'E8.c. KKAuf_BKZ_NAB_IZ'!$B$6:$B$405,$C846,'E8.c. KKAuf_BKZ_NAB_IZ'!$C$6:$C$405,$H846)</f>
        <v>0</v>
      </c>
      <c r="AC846" s="974"/>
      <c r="AD846" s="980">
        <f t="shared" si="272"/>
        <v>0</v>
      </c>
      <c r="AE846" s="984">
        <f>$AE$13</f>
        <v>6.93E-2</v>
      </c>
      <c r="AF846" s="984">
        <f>$AF$13</f>
        <v>3.8699999999999998E-2</v>
      </c>
      <c r="AG846" s="984">
        <f>$AG$13</f>
        <v>5.0900000000000001E-2</v>
      </c>
      <c r="AH846" s="982">
        <f t="shared" ref="AH846:AH909" si="273">IFERROR($AD846*AG846,0)</f>
        <v>0</v>
      </c>
      <c r="AJ846" s="980">
        <f t="shared" si="268"/>
        <v>0</v>
      </c>
      <c r="AK846" s="984">
        <f>$AK$13</f>
        <v>7.0099999999999996E-2</v>
      </c>
      <c r="AL846" s="984">
        <f>$AL$13</f>
        <v>3.6600000000000001E-2</v>
      </c>
      <c r="AM846" s="984">
        <f>$AM$13</f>
        <v>0.05</v>
      </c>
      <c r="AN846" s="982">
        <f t="shared" si="269"/>
        <v>0</v>
      </c>
    </row>
    <row r="847" spans="2:40" ht="15" thickBot="1" x14ac:dyDescent="0.25">
      <c r="B847" s="1447"/>
      <c r="C847" s="1002">
        <f>C844</f>
        <v>0</v>
      </c>
      <c r="D847" s="1450"/>
      <c r="E847" s="1408"/>
      <c r="F847" s="1408"/>
      <c r="G847" s="990"/>
      <c r="H847" s="983">
        <v>2025</v>
      </c>
      <c r="I847" s="972"/>
      <c r="J847" s="803">
        <f t="shared" si="270"/>
        <v>0</v>
      </c>
      <c r="K847" s="804"/>
      <c r="L847" s="803">
        <f t="shared" si="261"/>
        <v>0</v>
      </c>
      <c r="M847" s="804"/>
      <c r="N847" s="803">
        <f t="shared" si="267"/>
        <v>0</v>
      </c>
      <c r="O847" s="804"/>
      <c r="P847" s="803">
        <f t="shared" si="271"/>
        <v>0</v>
      </c>
      <c r="Q847" s="760"/>
      <c r="R847" s="980">
        <f>SUMIFS('E8.a. KKAuf_SAV'!$X$6:$X$2005,'E8.a. KKAuf_SAV'!$B$6:$B$2005,$C847,'E8.a. KKAuf_SAV'!$D$6:$D$2005,$H847)</f>
        <v>0</v>
      </c>
      <c r="S847" s="980">
        <f>SUMIFS('E8.b. KKAuf_WAV'!$N$6:$N$405,'E8.b. KKAuf_WAV'!$B$6:$B$405,$C847,'E8.b. KKAuf_WAV'!$E$6:$E$405,H847)-SUMIFS('E8.b. KKAuf_WAV'!$N$6:$N$405,'E8.b. KKAuf_WAV'!$B$6:$B$405,$C847,'E8.b. KKAuf_WAV'!$C$6:$C$405,"Geschäfts- oder Firmenwert",'E8.b. KKAuf_WAV'!$D$6:$D$405,H847)</f>
        <v>0</v>
      </c>
      <c r="T847" s="974"/>
      <c r="U847" s="980">
        <f>SUMIFS('E8.a. KKAuf_SAV'!$W$6:$W$2005,'E8.a. KKAuf_SAV'!$B$6:$B$2005,$C847,'E8.a. KKAuf_SAV'!$D$6:$D$2005,H847)</f>
        <v>0</v>
      </c>
      <c r="V847" s="980">
        <f>SUMIFS('E8.b. KKAuf_WAV'!$M$6:$M$405,'E8.b. KKAuf_WAV'!$B$6:$B$405,$C847,'E8.b. KKAuf_WAV'!$E$6:$E$405,$H847,'E8.b. KKAuf_WAV'!$C$6:$C$405,"&lt;&gt;"&amp;"geleistete Anzahlungen auf immaterielle Vermögensgegenstände",'E8.b. KKAuf_WAV'!$C$6:$C$405,"&lt;&gt;"&amp;"geleistete Anzahlungen und Anlagen im Bau des Sachanlagevermögens",'E8.b. KKAuf_WAV'!$C$6:$C$405,"&lt;&gt;"&amp;"Geschäfts- oder Firmenwert")</f>
        <v>0</v>
      </c>
      <c r="W847" s="980">
        <f>SUMIFS('E8.b. KKAuf_WAV'!$M$6:$M$405,'E8.b. KKAuf_WAV'!$B$6:$B$405,$C847,'E8.b. KKAuf_WAV'!$E$6:$E$405,H847,'E8.b. KKAuf_WAV'!$C$6:$C$405,"geleistete Anzahlungen und Anlagen im Bau des Sachanlagevermögens")+ SUMIFS('E8.b. KKAuf_WAV'!$M$6:$M$405,'E8.b. KKAuf_WAV'!$B$6:$B$405,$C847,'E8.b. KKAuf_WAV'!$E$6:$E$405,H847,'E8.b. KKAuf_WAV'!$C$6:$C$405,"geleistete Anzahlungen auf immaterielle Vermögensgegenstände")</f>
        <v>0</v>
      </c>
      <c r="X847" s="980">
        <f>SUMIFS('E8.c. KKAuf_BKZ_NAB_IZ'!$K$6:$K$405,'E8.c. KKAuf_BKZ_NAB_IZ'!$B$6:$B$405,$C847,'E8.c. KKAuf_BKZ_NAB_IZ'!$C$6:$C$405,$H847)</f>
        <v>0</v>
      </c>
      <c r="Y847" s="980">
        <f>SUMIFS('E8.a. KKAuf_SAV'!$Y$6:$Y$2005,'E8.a. KKAuf_SAV'!$B$6:$B$2005,$C847,'E8.a. KKAuf_SAV'!$D$6:$D$2005,$H847)</f>
        <v>0</v>
      </c>
      <c r="Z847" s="980">
        <f>SUMIFS('E8.b. KKAuf_WAV'!$O$6:$O$405,'E8.b. KKAuf_WAV'!$B$6:$B$405,$C847,'E8.b. KKAuf_WAV'!$E$6:$E$405,$H847,'E8.b. KKAuf_WAV'!$C$6:$C$405,"&lt;&gt;"&amp;"geleistete Anzahlungen auf immaterielle Vermögensgegenstände",'E8.b. KKAuf_WAV'!$C$6:$C$405,"&lt;&gt;"&amp;"geleistete Anzahlungen und Anlagen im Bau des Sachanlagevermögens",'E8.b. KKAuf_WAV'!$C$6:$C$405,"&lt;&gt;"&amp;"Geschäfts- oder Firmenwert")</f>
        <v>0</v>
      </c>
      <c r="AA847" s="980">
        <f>SUMIFS('E8.b. KKAuf_WAV'!$O$6:$O$405,'E8.b. KKAuf_WAV'!$B$6:$B$405,$C847,'E8.b. KKAuf_WAV'!$E$6:$E$405,H847,'E8.b. KKAuf_WAV'!$C$6:$C$405,"geleistete Anzahlungen und Anlagen im Bau des Sachanlagevermögens")+ SUMIFS('E8.b. KKAuf_WAV'!$O$6:$O$405,'E8.b. KKAuf_WAV'!$B$6:$B$405,$C847,'E8.b. KKAuf_WAV'!$E$6:$E$405,H847,'E8.b. KKAuf_WAV'!$C$6:$C$405,"geleistete Anzahlungen auf immaterielle Vermögensgegenstände")</f>
        <v>0</v>
      </c>
      <c r="AB847" s="980">
        <f>SUMIFS('E8.c. KKAuf_BKZ_NAB_IZ'!$L$6:$L$405,'E8.c. KKAuf_BKZ_NAB_IZ'!$B$6:$B$405,$C847,'E8.c. KKAuf_BKZ_NAB_IZ'!$C$6:$C$405,$H847)</f>
        <v>0</v>
      </c>
      <c r="AC847" s="974"/>
      <c r="AD847" s="980">
        <f t="shared" si="272"/>
        <v>0</v>
      </c>
      <c r="AE847" s="984">
        <f>$AE$14</f>
        <v>7.0099999999999996E-2</v>
      </c>
      <c r="AF847" s="984">
        <f>$AF$14</f>
        <v>3.6600000000000001E-2</v>
      </c>
      <c r="AG847" s="984">
        <f>$AG$14</f>
        <v>0.05</v>
      </c>
      <c r="AH847" s="982">
        <f t="shared" si="273"/>
        <v>0</v>
      </c>
      <c r="AJ847" s="980">
        <f t="shared" si="268"/>
        <v>0</v>
      </c>
      <c r="AK847" s="984">
        <f>$AK$14</f>
        <v>7.0099999999999996E-2</v>
      </c>
      <c r="AL847" s="984">
        <f>$AL$14</f>
        <v>3.6600000000000001E-2</v>
      </c>
      <c r="AM847" s="984">
        <f>$AM$14</f>
        <v>0.05</v>
      </c>
      <c r="AN847" s="982">
        <f t="shared" si="269"/>
        <v>0</v>
      </c>
    </row>
    <row r="848" spans="2:40" ht="15" hidden="1" thickBot="1" x14ac:dyDescent="0.25">
      <c r="B848" s="1447"/>
      <c r="C848" s="1002">
        <f>C844</f>
        <v>0</v>
      </c>
      <c r="D848" s="1450"/>
      <c r="E848" s="1408"/>
      <c r="F848" s="1408"/>
      <c r="G848" s="990"/>
      <c r="H848" s="983">
        <v>2026</v>
      </c>
      <c r="I848" s="972"/>
      <c r="J848" s="803">
        <f t="shared" si="270"/>
        <v>0</v>
      </c>
      <c r="K848" s="804"/>
      <c r="L848" s="803">
        <f t="shared" si="261"/>
        <v>0</v>
      </c>
      <c r="M848" s="804"/>
      <c r="N848" s="803">
        <f t="shared" si="267"/>
        <v>0</v>
      </c>
      <c r="O848" s="804"/>
      <c r="P848" s="803">
        <f t="shared" si="271"/>
        <v>0</v>
      </c>
      <c r="Q848" s="760"/>
      <c r="R848" s="980">
        <f>SUMIFS('E8.a. KKAuf_SAV'!$X$6:$X$2005,'E8.a. KKAuf_SAV'!$B$6:$B$2005,$C848,'E8.a. KKAuf_SAV'!$D$6:$D$2005,$H848)</f>
        <v>0</v>
      </c>
      <c r="S848" s="980">
        <f>SUMIFS('E8.b. KKAuf_WAV'!$N$6:$N$405,'E8.b. KKAuf_WAV'!$B$6:$B$405,$C848,'E8.b. KKAuf_WAV'!$E$6:$E$405,H848)-SUMIFS('E8.b. KKAuf_WAV'!$N$6:$N$405,'E8.b. KKAuf_WAV'!$B$6:$B$405,$C848,'E8.b. KKAuf_WAV'!$C$6:$C$405,"Geschäfts- oder Firmenwert",'E8.b. KKAuf_WAV'!$D$6:$D$405,H848)</f>
        <v>0</v>
      </c>
      <c r="T848" s="974"/>
      <c r="U848" s="980">
        <f>SUMIFS('E8.a. KKAuf_SAV'!$W$6:$W$2005,'E8.a. KKAuf_SAV'!$B$6:$B$2005,$C848,'E8.a. KKAuf_SAV'!$D$6:$D$2005,H848)</f>
        <v>0</v>
      </c>
      <c r="V848" s="980">
        <f>SUMIFS('E8.b. KKAuf_WAV'!$M$6:$M$405,'E8.b. KKAuf_WAV'!$B$6:$B$405,$C848,'E8.b. KKAuf_WAV'!$E$6:$E$405,$H848,'E8.b. KKAuf_WAV'!$C$6:$C$405,"&lt;&gt;"&amp;"geleistete Anzahlungen auf immaterielle Vermögensgegenstände",'E8.b. KKAuf_WAV'!$C$6:$C$405,"&lt;&gt;"&amp;"geleistete Anzahlungen und Anlagen im Bau des Sachanlagevermögens",'E8.b. KKAuf_WAV'!$C$6:$C$405,"&lt;&gt;"&amp;"Geschäfts- oder Firmenwert")</f>
        <v>0</v>
      </c>
      <c r="W848" s="980">
        <f>SUMIFS('E8.b. KKAuf_WAV'!$M$6:$M$405,'E8.b. KKAuf_WAV'!$B$6:$B$405,$C848,'E8.b. KKAuf_WAV'!$E$6:$E$405,H848,'E8.b. KKAuf_WAV'!$C$6:$C$405,"geleistete Anzahlungen und Anlagen im Bau des Sachanlagevermögens")+ SUMIFS('E8.b. KKAuf_WAV'!$M$6:$M$405,'E8.b. KKAuf_WAV'!$B$6:$B$405,$C848,'E8.b. KKAuf_WAV'!$E$6:$E$405,H848,'E8.b. KKAuf_WAV'!$C$6:$C$405,"geleistete Anzahlungen auf immaterielle Vermögensgegenstände")</f>
        <v>0</v>
      </c>
      <c r="X848" s="980">
        <f>SUMIFS('E8.c. KKAuf_BKZ_NAB_IZ'!$K$6:$K$405,'E8.c. KKAuf_BKZ_NAB_IZ'!$B$6:$B$405,$C848,'E8.c. KKAuf_BKZ_NAB_IZ'!$C$6:$C$405,$H848)</f>
        <v>0</v>
      </c>
      <c r="Y848" s="980">
        <f>SUMIFS('E8.a. KKAuf_SAV'!$Y$6:$Y$2005,'E8.a. KKAuf_SAV'!$B$6:$B$2005,$C848,'E8.a. KKAuf_SAV'!$D$6:$D$2005,$H848)</f>
        <v>0</v>
      </c>
      <c r="Z848" s="980">
        <f>SUMIFS('E8.b. KKAuf_WAV'!$O$6:$O$405,'E8.b. KKAuf_WAV'!$B$6:$B$405,$C848,'E8.b. KKAuf_WAV'!$E$6:$E$405,$H848,'E8.b. KKAuf_WAV'!$C$6:$C$405,"&lt;&gt;"&amp;"geleistete Anzahlungen auf immaterielle Vermögensgegenstände",'E8.b. KKAuf_WAV'!$C$6:$C$405,"&lt;&gt;"&amp;"geleistete Anzahlungen und Anlagen im Bau des Sachanlagevermögens",'E8.b. KKAuf_WAV'!$C$6:$C$405,"&lt;&gt;"&amp;"Geschäfts- oder Firmenwert")</f>
        <v>0</v>
      </c>
      <c r="AA848" s="980">
        <f>SUMIFS('E8.b. KKAuf_WAV'!$O$6:$O$405,'E8.b. KKAuf_WAV'!$B$6:$B$405,$C848,'E8.b. KKAuf_WAV'!$E$6:$E$405,H848,'E8.b. KKAuf_WAV'!$C$6:$C$405,"geleistete Anzahlungen und Anlagen im Bau des Sachanlagevermögens")+ SUMIFS('E8.b. KKAuf_WAV'!$O$6:$O$405,'E8.b. KKAuf_WAV'!$B$6:$B$405,$C848,'E8.b. KKAuf_WAV'!$E$6:$E$405,H848,'E8.b. KKAuf_WAV'!$C$6:$C$405,"geleistete Anzahlungen auf immaterielle Vermögensgegenstände")</f>
        <v>0</v>
      </c>
      <c r="AB848" s="980">
        <f>SUMIFS('E8.c. KKAuf_BKZ_NAB_IZ'!$L$6:$L$405,'E8.c. KKAuf_BKZ_NAB_IZ'!$B$6:$B$405,$C848,'E8.c. KKAuf_BKZ_NAB_IZ'!$C$6:$C$405,$H848)</f>
        <v>0</v>
      </c>
      <c r="AC848" s="974"/>
      <c r="AD848" s="980">
        <f t="shared" si="272"/>
        <v>0</v>
      </c>
      <c r="AE848" s="984">
        <f>$AE$15</f>
        <v>0</v>
      </c>
      <c r="AF848" s="984">
        <f>$AF$15</f>
        <v>0</v>
      </c>
      <c r="AG848" s="984">
        <f>$AG$15</f>
        <v>0</v>
      </c>
      <c r="AH848" s="982">
        <f t="shared" si="273"/>
        <v>0</v>
      </c>
      <c r="AJ848" s="980">
        <f t="shared" si="268"/>
        <v>0</v>
      </c>
      <c r="AK848" s="984">
        <f>$AK$15</f>
        <v>0</v>
      </c>
      <c r="AL848" s="984">
        <f>$AL$15</f>
        <v>0</v>
      </c>
      <c r="AM848" s="984">
        <f>$AM$15</f>
        <v>0</v>
      </c>
      <c r="AN848" s="982">
        <f t="shared" si="269"/>
        <v>0</v>
      </c>
    </row>
    <row r="849" spans="2:40" ht="15" hidden="1" thickBot="1" x14ac:dyDescent="0.25">
      <c r="B849" s="1447"/>
      <c r="C849" s="1002">
        <f>C844</f>
        <v>0</v>
      </c>
      <c r="D849" s="1450"/>
      <c r="E849" s="1408"/>
      <c r="F849" s="1408"/>
      <c r="G849" s="990"/>
      <c r="H849" s="983">
        <v>2027</v>
      </c>
      <c r="I849" s="972"/>
      <c r="J849" s="803">
        <f t="shared" si="270"/>
        <v>0</v>
      </c>
      <c r="K849" s="804"/>
      <c r="L849" s="803">
        <f t="shared" si="261"/>
        <v>0</v>
      </c>
      <c r="M849" s="804"/>
      <c r="N849" s="803">
        <f t="shared" si="267"/>
        <v>0</v>
      </c>
      <c r="O849" s="804"/>
      <c r="P849" s="803">
        <f t="shared" si="271"/>
        <v>0</v>
      </c>
      <c r="Q849" s="760"/>
      <c r="R849" s="980">
        <f>SUMIFS('E8.a. KKAuf_SAV'!$X$6:$X$2005,'E8.a. KKAuf_SAV'!$B$6:$B$2005,$C849,'E8.a. KKAuf_SAV'!$D$6:$D$2005,$H849)</f>
        <v>0</v>
      </c>
      <c r="S849" s="980">
        <f>SUMIFS('E8.b. KKAuf_WAV'!$N$6:$N$405,'E8.b. KKAuf_WAV'!$B$6:$B$405,$C849,'E8.b. KKAuf_WAV'!$E$6:$E$405,H849)-SUMIFS('E8.b. KKAuf_WAV'!$N$6:$N$405,'E8.b. KKAuf_WAV'!$B$6:$B$405,$C849,'E8.b. KKAuf_WAV'!$C$6:$C$405,"Geschäfts- oder Firmenwert",'E8.b. KKAuf_WAV'!$D$6:$D$405,H849)</f>
        <v>0</v>
      </c>
      <c r="T849" s="974"/>
      <c r="U849" s="980">
        <f>SUMIFS('E8.a. KKAuf_SAV'!$W$6:$W$2005,'E8.a. KKAuf_SAV'!$B$6:$B$2005,$C849,'E8.a. KKAuf_SAV'!$D$6:$D$2005,H849)</f>
        <v>0</v>
      </c>
      <c r="V849" s="980">
        <f>SUMIFS('E8.b. KKAuf_WAV'!$M$6:$M$405,'E8.b. KKAuf_WAV'!$B$6:$B$405,$C849,'E8.b. KKAuf_WAV'!$E$6:$E$405,$H849,'E8.b. KKAuf_WAV'!$C$6:$C$405,"&lt;&gt;"&amp;"geleistete Anzahlungen auf immaterielle Vermögensgegenstände",'E8.b. KKAuf_WAV'!$C$6:$C$405,"&lt;&gt;"&amp;"geleistete Anzahlungen und Anlagen im Bau des Sachanlagevermögens",'E8.b. KKAuf_WAV'!$C$6:$C$405,"&lt;&gt;"&amp;"Geschäfts- oder Firmenwert")</f>
        <v>0</v>
      </c>
      <c r="W849" s="980">
        <f>SUMIFS('E8.b. KKAuf_WAV'!$M$6:$M$405,'E8.b. KKAuf_WAV'!$B$6:$B$405,$C849,'E8.b. KKAuf_WAV'!$E$6:$E$405,H849,'E8.b. KKAuf_WAV'!$C$6:$C$405,"geleistete Anzahlungen und Anlagen im Bau des Sachanlagevermögens")+ SUMIFS('E8.b. KKAuf_WAV'!$M$6:$M$405,'E8.b. KKAuf_WAV'!$B$6:$B$405,$C849,'E8.b. KKAuf_WAV'!$E$6:$E$405,H849,'E8.b. KKAuf_WAV'!$C$6:$C$405,"geleistete Anzahlungen auf immaterielle Vermögensgegenstände")</f>
        <v>0</v>
      </c>
      <c r="X849" s="980">
        <f>SUMIFS('E8.c. KKAuf_BKZ_NAB_IZ'!$K$6:$K$405,'E8.c. KKAuf_BKZ_NAB_IZ'!$B$6:$B$405,$C849,'E8.c. KKAuf_BKZ_NAB_IZ'!$C$6:$C$405,$H849)</f>
        <v>0</v>
      </c>
      <c r="Y849" s="980">
        <f>SUMIFS('E8.a. KKAuf_SAV'!$Y$6:$Y$2005,'E8.a. KKAuf_SAV'!$B$6:$B$2005,$C849,'E8.a. KKAuf_SAV'!$D$6:$D$2005,$H849)</f>
        <v>0</v>
      </c>
      <c r="Z849" s="980">
        <f>SUMIFS('E8.b. KKAuf_WAV'!$O$6:$O$405,'E8.b. KKAuf_WAV'!$B$6:$B$405,$C849,'E8.b. KKAuf_WAV'!$E$6:$E$405,$H849,'E8.b. KKAuf_WAV'!$C$6:$C$405,"&lt;&gt;"&amp;"geleistete Anzahlungen auf immaterielle Vermögensgegenstände",'E8.b. KKAuf_WAV'!$C$6:$C$405,"&lt;&gt;"&amp;"geleistete Anzahlungen und Anlagen im Bau des Sachanlagevermögens",'E8.b. KKAuf_WAV'!$C$6:$C$405,"&lt;&gt;"&amp;"Geschäfts- oder Firmenwert")</f>
        <v>0</v>
      </c>
      <c r="AA849" s="980">
        <f>SUMIFS('E8.b. KKAuf_WAV'!$O$6:$O$405,'E8.b. KKAuf_WAV'!$B$6:$B$405,$C849,'E8.b. KKAuf_WAV'!$E$6:$E$405,H849,'E8.b. KKAuf_WAV'!$C$6:$C$405,"geleistete Anzahlungen und Anlagen im Bau des Sachanlagevermögens")+ SUMIFS('E8.b. KKAuf_WAV'!$O$6:$O$405,'E8.b. KKAuf_WAV'!$B$6:$B$405,$C849,'E8.b. KKAuf_WAV'!$E$6:$E$405,H849,'E8.b. KKAuf_WAV'!$C$6:$C$405,"geleistete Anzahlungen auf immaterielle Vermögensgegenstände")</f>
        <v>0</v>
      </c>
      <c r="AB849" s="980">
        <f>SUMIFS('E8.c. KKAuf_BKZ_NAB_IZ'!$L$6:$L$405,'E8.c. KKAuf_BKZ_NAB_IZ'!$B$6:$B$405,$C849,'E8.c. KKAuf_BKZ_NAB_IZ'!$C$6:$C$405,$H849)</f>
        <v>0</v>
      </c>
      <c r="AC849" s="974"/>
      <c r="AD849" s="980">
        <f t="shared" si="272"/>
        <v>0</v>
      </c>
      <c r="AE849" s="984">
        <f>$AE$16</f>
        <v>0</v>
      </c>
      <c r="AF849" s="984">
        <f>$AF$16</f>
        <v>0</v>
      </c>
      <c r="AG849" s="984">
        <f>$AG$16</f>
        <v>0</v>
      </c>
      <c r="AH849" s="982">
        <f t="shared" si="273"/>
        <v>0</v>
      </c>
      <c r="AJ849" s="980">
        <f t="shared" si="268"/>
        <v>0</v>
      </c>
      <c r="AK849" s="984">
        <f>$AK$16</f>
        <v>0</v>
      </c>
      <c r="AL849" s="984">
        <f>$AL$16</f>
        <v>0</v>
      </c>
      <c r="AM849" s="984">
        <f>$AM$16</f>
        <v>0</v>
      </c>
      <c r="AN849" s="982">
        <f t="shared" si="269"/>
        <v>0</v>
      </c>
    </row>
    <row r="850" spans="2:40" ht="15" hidden="1" thickBot="1" x14ac:dyDescent="0.25">
      <c r="B850" s="1448"/>
      <c r="C850" s="1003">
        <f>C844</f>
        <v>0</v>
      </c>
      <c r="D850" s="1451"/>
      <c r="E850" s="1409"/>
      <c r="F850" s="1409"/>
      <c r="G850" s="970"/>
      <c r="H850" s="986">
        <v>2028</v>
      </c>
      <c r="I850" s="972"/>
      <c r="J850" s="815">
        <f t="shared" si="270"/>
        <v>0</v>
      </c>
      <c r="K850" s="804"/>
      <c r="L850" s="814">
        <f t="shared" si="261"/>
        <v>0</v>
      </c>
      <c r="M850" s="804"/>
      <c r="N850" s="814">
        <f t="shared" si="267"/>
        <v>0</v>
      </c>
      <c r="O850" s="804"/>
      <c r="P850" s="814">
        <f t="shared" si="271"/>
        <v>0</v>
      </c>
      <c r="Q850" s="760"/>
      <c r="R850" s="987">
        <f>SUMIFS('E8.a. KKAuf_SAV'!$X$6:$X$2005,'E8.a. KKAuf_SAV'!$B$6:$B$2005,$C850,'E8.a. KKAuf_SAV'!$D$6:$D$2005,$H850)</f>
        <v>0</v>
      </c>
      <c r="S850" s="987">
        <f>SUMIFS('E8.b. KKAuf_WAV'!$N$6:$N$405,'E8.b. KKAuf_WAV'!$B$6:$B$405,$C850,'E8.b. KKAuf_WAV'!$E$6:$E$405,H850)-SUMIFS('E8.b. KKAuf_WAV'!$N$6:$N$405,'E8.b. KKAuf_WAV'!$B$6:$B$405,$C850,'E8.b. KKAuf_WAV'!$C$6:$C$405,"Geschäfts- oder Firmenwert",'E8.b. KKAuf_WAV'!$D$6:$D$405,H850)</f>
        <v>0</v>
      </c>
      <c r="T850" s="974"/>
      <c r="U850" s="987">
        <f>SUMIFS('E8.a. KKAuf_SAV'!$W$6:$W$2005,'E8.a. KKAuf_SAV'!$B$6:$B$2005,$C850,'E8.a. KKAuf_SAV'!$D$6:$D$2005,H850)</f>
        <v>0</v>
      </c>
      <c r="V850" s="987">
        <f>SUMIFS('E8.b. KKAuf_WAV'!$M$6:$M$405,'E8.b. KKAuf_WAV'!$B$6:$B$405,$C850,'E8.b. KKAuf_WAV'!$E$6:$E$405,$H850,'E8.b. KKAuf_WAV'!$C$6:$C$405,"&lt;&gt;"&amp;"geleistete Anzahlungen auf immaterielle Vermögensgegenstände",'E8.b. KKAuf_WAV'!$C$6:$C$405,"&lt;&gt;"&amp;"geleistete Anzahlungen und Anlagen im Bau des Sachanlagevermögens",'E8.b. KKAuf_WAV'!$C$6:$C$405,"&lt;&gt;"&amp;"Geschäfts- oder Firmenwert")</f>
        <v>0</v>
      </c>
      <c r="W850" s="987">
        <f>SUMIFS('E8.b. KKAuf_WAV'!$M$6:$M$405,'E8.b. KKAuf_WAV'!$B$6:$B$405,$C850,'E8.b. KKAuf_WAV'!$E$6:$E$405,H850,'E8.b. KKAuf_WAV'!$C$6:$C$405,"geleistete Anzahlungen und Anlagen im Bau des Sachanlagevermögens")+ SUMIFS('E8.b. KKAuf_WAV'!$M$6:$M$405,'E8.b. KKAuf_WAV'!$B$6:$B$405,$C850,'E8.b. KKAuf_WAV'!$E$6:$E$405,H850,'E8.b. KKAuf_WAV'!$C$6:$C$405,"geleistete Anzahlungen auf immaterielle Vermögensgegenstände")</f>
        <v>0</v>
      </c>
      <c r="X850" s="987">
        <f>SUMIFS('E8.c. KKAuf_BKZ_NAB_IZ'!$K$6:$K$405,'E8.c. KKAuf_BKZ_NAB_IZ'!$B$6:$B$405,$C850,'E8.c. KKAuf_BKZ_NAB_IZ'!$C$6:$C$405,$H850)</f>
        <v>0</v>
      </c>
      <c r="Y850" s="987">
        <f>SUMIFS('E8.a. KKAuf_SAV'!$Y$6:$Y$2005,'E8.a. KKAuf_SAV'!$B$6:$B$2005,$C850,'E8.a. KKAuf_SAV'!$D$6:$D$2005,$H850)</f>
        <v>0</v>
      </c>
      <c r="Z850" s="987">
        <f>SUMIFS('E8.b. KKAuf_WAV'!$O$6:$O$405,'E8.b. KKAuf_WAV'!$B$6:$B$405,$C850,'E8.b. KKAuf_WAV'!$E$6:$E$405,$H850,'E8.b. KKAuf_WAV'!$C$6:$C$405,"&lt;&gt;"&amp;"geleistete Anzahlungen auf immaterielle Vermögensgegenstände",'E8.b. KKAuf_WAV'!$C$6:$C$405,"&lt;&gt;"&amp;"geleistete Anzahlungen und Anlagen im Bau des Sachanlagevermögens",'E8.b. KKAuf_WAV'!$C$6:$C$405,"&lt;&gt;"&amp;"Geschäfts- oder Firmenwert")</f>
        <v>0</v>
      </c>
      <c r="AA850" s="987">
        <f>SUMIFS('E8.b. KKAuf_WAV'!$O$6:$O$405,'E8.b. KKAuf_WAV'!$B$6:$B$405,$C850,'E8.b. KKAuf_WAV'!$E$6:$E$405,H850,'E8.b. KKAuf_WAV'!$C$6:$C$405,"geleistete Anzahlungen und Anlagen im Bau des Sachanlagevermögens")+ SUMIFS('E8.b. KKAuf_WAV'!$O$6:$O$405,'E8.b. KKAuf_WAV'!$B$6:$B$405,$C850,'E8.b. KKAuf_WAV'!$E$6:$E$405,H850,'E8.b. KKAuf_WAV'!$C$6:$C$405,"geleistete Anzahlungen auf immaterielle Vermögensgegenstände")</f>
        <v>0</v>
      </c>
      <c r="AB850" s="987">
        <f>SUMIFS('E8.c. KKAuf_BKZ_NAB_IZ'!$L$6:$L$405,'E8.c. KKAuf_BKZ_NAB_IZ'!$B$6:$B$405,$C850,'E8.c. KKAuf_BKZ_NAB_IZ'!$C$6:$C$405,$H850)</f>
        <v>0</v>
      </c>
      <c r="AC850" s="974"/>
      <c r="AD850" s="987">
        <f t="shared" si="272"/>
        <v>0</v>
      </c>
      <c r="AE850" s="988">
        <f>$AE$17</f>
        <v>0</v>
      </c>
      <c r="AF850" s="988">
        <f>$AF$17</f>
        <v>0</v>
      </c>
      <c r="AG850" s="988">
        <f>$AG$17</f>
        <v>0</v>
      </c>
      <c r="AH850" s="989">
        <f t="shared" si="273"/>
        <v>0</v>
      </c>
      <c r="AJ850" s="987">
        <f t="shared" si="268"/>
        <v>0</v>
      </c>
      <c r="AK850" s="988">
        <f>$AK$17</f>
        <v>0</v>
      </c>
      <c r="AL850" s="988">
        <f>$AL$17</f>
        <v>0</v>
      </c>
      <c r="AM850" s="988">
        <f>$AM$17</f>
        <v>0</v>
      </c>
      <c r="AN850" s="989">
        <f t="shared" si="269"/>
        <v>0</v>
      </c>
    </row>
    <row r="851" spans="2:40" ht="14.25" customHeight="1" x14ac:dyDescent="0.2">
      <c r="B851" s="1446"/>
      <c r="C851" s="1001">
        <f>B851</f>
        <v>0</v>
      </c>
      <c r="D851" s="1449"/>
      <c r="E851" s="1407"/>
      <c r="F851" s="1410"/>
      <c r="G851" s="990"/>
      <c r="H851" s="991">
        <v>2022</v>
      </c>
      <c r="I851" s="972"/>
      <c r="J851" s="813">
        <f t="shared" si="270"/>
        <v>0</v>
      </c>
      <c r="K851" s="804"/>
      <c r="L851" s="813">
        <f t="shared" si="261"/>
        <v>0</v>
      </c>
      <c r="M851" s="804"/>
      <c r="N851" s="813">
        <f t="shared" si="267"/>
        <v>0</v>
      </c>
      <c r="O851" s="804"/>
      <c r="P851" s="813">
        <f t="shared" ref="P851:P857" si="274">IFERROR((AJ851*AK851+AD851*AE851)*0.4*0.035*$F$851,0)</f>
        <v>0</v>
      </c>
      <c r="Q851" s="760"/>
      <c r="R851" s="992">
        <f>SUMIFS('E8.a. KKAuf_SAV'!$X$6:$X$2005,'E8.a. KKAuf_SAV'!$B$6:$B$2005,$C851,'E8.a. KKAuf_SAV'!$D$6:$D$2005,$H851)</f>
        <v>0</v>
      </c>
      <c r="S851" s="992">
        <f>SUMIFS('E8.b. KKAuf_WAV'!$N$6:$N$405,'E8.b. KKAuf_WAV'!$B$6:$B$405,$C851,'E8.b. KKAuf_WAV'!$E$6:$E$405,H851)-SUMIFS('E8.b. KKAuf_WAV'!$N$6:$N$405,'E8.b. KKAuf_WAV'!$B$6:$B$405,$C851,'E8.b. KKAuf_WAV'!$C$6:$C$405,"Geschäfts- oder Firmenwert",'E8.b. KKAuf_WAV'!$D$6:$D$405,H851)</f>
        <v>0</v>
      </c>
      <c r="T851" s="974"/>
      <c r="U851" s="992">
        <f>SUMIFS('E8.a. KKAuf_SAV'!$W$6:$W$2005,'E8.a. KKAuf_SAV'!$B$6:$B$2005,$C851,'E8.a. KKAuf_SAV'!$D$6:$D$2005,H851)</f>
        <v>0</v>
      </c>
      <c r="V851" s="992">
        <f>SUMIFS('E8.b. KKAuf_WAV'!$M$6:$M$405,'E8.b. KKAuf_WAV'!$B$6:$B$405,$C851,'E8.b. KKAuf_WAV'!$E$6:$E$405,$H851,'E8.b. KKAuf_WAV'!$C$6:$C$405,"&lt;&gt;"&amp;"geleistete Anzahlungen auf immaterielle Vermögensgegenstände",'E8.b. KKAuf_WAV'!$C$6:$C$405,"&lt;&gt;"&amp;"geleistete Anzahlungen und Anlagen im Bau des Sachanlagevermögens",'E8.b. KKAuf_WAV'!$C$6:$C$405,"&lt;&gt;"&amp;"Geschäfts- oder Firmenwert")</f>
        <v>0</v>
      </c>
      <c r="W851" s="992">
        <f>SUMIFS('E8.b. KKAuf_WAV'!$M$6:$M$405,'E8.b. KKAuf_WAV'!$B$6:$B$405,$C851,'E8.b. KKAuf_WAV'!$E$6:$E$405,Listen!$AA$3,'E8.b. KKAuf_WAV'!$C$6:$C$405,"geleistete Anzahlungen und Anlagen im Bau des Sachanlagevermögens")+ SUMIFS('E8.b. KKAuf_WAV'!$M$6:$M$405,'E8.b. KKAuf_WAV'!$B$6:$B$405,$C851,'E8.b. KKAuf_WAV'!$E$6:$E$405,Listen!$AA$3,'E8.b. KKAuf_WAV'!$C$6:$C$405,"geleistete Anzahlungen auf immaterielle Vermögensgegenstände")</f>
        <v>0</v>
      </c>
      <c r="X851" s="992">
        <f>SUMIFS('E8.c. KKAuf_BKZ_NAB_IZ'!$K$6:$K$405,'E8.c. KKAuf_BKZ_NAB_IZ'!$B$6:$B$405,$C851,'E8.c. KKAuf_BKZ_NAB_IZ'!$C$6:$C$405,$H851)</f>
        <v>0</v>
      </c>
      <c r="Y851" s="992">
        <f>SUMIFS('E8.a. KKAuf_SAV'!$Y$6:$Y$2005,'E8.a. KKAuf_SAV'!$B$6:$B$2005,$C851,'E8.a. KKAuf_SAV'!$D$6:$D$2005,$H851)</f>
        <v>0</v>
      </c>
      <c r="Z851" s="992">
        <f>SUMIFS('E8.b. KKAuf_WAV'!$O$6:$O$405,'E8.b. KKAuf_WAV'!$B$6:$B$405,$C851,'E8.b. KKAuf_WAV'!$E$6:$E$405,$H851,'E8.b. KKAuf_WAV'!$C$6:$C$405,"&lt;&gt;"&amp;"geleistete Anzahlungen auf immaterielle Vermögensgegenstände",'E8.b. KKAuf_WAV'!$C$6:$C$405,"&lt;&gt;"&amp;"geleistete Anzahlungen und Anlagen im Bau des Sachanlagevermögens",'E8.b. KKAuf_WAV'!$C$6:$C$405,"&lt;&gt;"&amp;"Geschäfts- oder Firmenwert")</f>
        <v>0</v>
      </c>
      <c r="AA851" s="992">
        <f>SUMIFS('E8.b. KKAuf_WAV'!$O$6:$O$405,'E8.b. KKAuf_WAV'!$B$6:$B$405,$C851,'E8.b. KKAuf_WAV'!$E$6:$E$405,Listen!$AA$3,'E8.b. KKAuf_WAV'!$C$6:$C$405,"geleistete Anzahlungen und Anlagen im Bau des Sachanlagevermögens")+ SUMIFS('E8.b. KKAuf_WAV'!$O$6:$O$405,'E8.b. KKAuf_WAV'!$B$6:$B$405,$C851,'E8.b. KKAuf_WAV'!$E$6:$E$405,Listen!$AA$3,'E8.b. KKAuf_WAV'!$C$6:$C$405,"geleistete Anzahlungen auf immaterielle Vermögensgegenstände")</f>
        <v>0</v>
      </c>
      <c r="AB851" s="992">
        <f>SUMIFS('E8.c. KKAuf_BKZ_NAB_IZ'!$L$6:$L$405,'E8.c. KKAuf_BKZ_NAB_IZ'!$B$6:$B$405,$C851,'E8.c. KKAuf_BKZ_NAB_IZ'!$C$6:$C$405,$H851)</f>
        <v>0</v>
      </c>
      <c r="AC851" s="974"/>
      <c r="AD851" s="992">
        <f t="shared" si="272"/>
        <v>0</v>
      </c>
      <c r="AE851" s="993">
        <f>$AE$11</f>
        <v>5.0700000000000002E-2</v>
      </c>
      <c r="AF851" s="993">
        <f>$AF$11</f>
        <v>1.7100000000000001E-2</v>
      </c>
      <c r="AG851" s="993">
        <f>$AG$11</f>
        <v>3.0499999999999999E-2</v>
      </c>
      <c r="AH851" s="994">
        <f t="shared" si="273"/>
        <v>0</v>
      </c>
      <c r="AJ851" s="992">
        <f t="shared" si="268"/>
        <v>0</v>
      </c>
      <c r="AK851" s="993">
        <f>$AK$11</f>
        <v>5.0700000000000002E-2</v>
      </c>
      <c r="AL851" s="993">
        <f>$AL$11</f>
        <v>1.7100000000000001E-2</v>
      </c>
      <c r="AM851" s="993">
        <f>$AM$11</f>
        <v>3.0499999999999999E-2</v>
      </c>
      <c r="AN851" s="994">
        <f t="shared" si="269"/>
        <v>0</v>
      </c>
    </row>
    <row r="852" spans="2:40" x14ac:dyDescent="0.2">
      <c r="B852" s="1447"/>
      <c r="C852" s="1002">
        <f>C851</f>
        <v>0</v>
      </c>
      <c r="D852" s="1450"/>
      <c r="E852" s="1408"/>
      <c r="F852" s="1408"/>
      <c r="G852" s="990"/>
      <c r="H852" s="983">
        <v>2023</v>
      </c>
      <c r="I852" s="972"/>
      <c r="J852" s="805">
        <f t="shared" si="270"/>
        <v>0</v>
      </c>
      <c r="K852" s="804"/>
      <c r="L852" s="803">
        <f t="shared" si="261"/>
        <v>0</v>
      </c>
      <c r="M852" s="804"/>
      <c r="N852" s="803">
        <f t="shared" si="267"/>
        <v>0</v>
      </c>
      <c r="O852" s="804"/>
      <c r="P852" s="803">
        <f t="shared" si="274"/>
        <v>0</v>
      </c>
      <c r="Q852" s="760"/>
      <c r="R852" s="980">
        <f>SUMIFS('E8.a. KKAuf_SAV'!$X$6:$X$2005,'E8.a. KKAuf_SAV'!$B$6:$B$2005,$C852,'E8.a. KKAuf_SAV'!$D$6:$D$2005,$H852)</f>
        <v>0</v>
      </c>
      <c r="S852" s="980">
        <f>SUMIFS('E8.b. KKAuf_WAV'!$N$6:$N$405,'E8.b. KKAuf_WAV'!$B$6:$B$405,$C852,'E8.b. KKAuf_WAV'!$E$6:$E$405,H852)-SUMIFS('E8.b. KKAuf_WAV'!$N$6:$N$405,'E8.b. KKAuf_WAV'!$B$6:$B$405,$C852,'E8.b. KKAuf_WAV'!$C$6:$C$405,"Geschäfts- oder Firmenwert",'E8.b. KKAuf_WAV'!$D$6:$D$405,H852)</f>
        <v>0</v>
      </c>
      <c r="T852" s="974"/>
      <c r="U852" s="980">
        <f>SUMIFS('E8.a. KKAuf_SAV'!$W$6:$W$2005,'E8.a. KKAuf_SAV'!$B$6:$B$2005,$C852,'E8.a. KKAuf_SAV'!$D$6:$D$2005,H852)</f>
        <v>0</v>
      </c>
      <c r="V852" s="980">
        <f>SUMIFS('E8.b. KKAuf_WAV'!$M$6:$M$405,'E8.b. KKAuf_WAV'!$B$6:$B$405,$C852,'E8.b. KKAuf_WAV'!$E$6:$E$405,$H852,'E8.b. KKAuf_WAV'!$C$6:$C$405,"&lt;&gt;"&amp;"geleistete Anzahlungen auf immaterielle Vermögensgegenstände",'E8.b. KKAuf_WAV'!$C$6:$C$405,"&lt;&gt;"&amp;"geleistete Anzahlungen und Anlagen im Bau des Sachanlagevermögens",'E8.b. KKAuf_WAV'!$C$6:$C$405,"&lt;&gt;"&amp;"Geschäfts- oder Firmenwert")</f>
        <v>0</v>
      </c>
      <c r="W852" s="980"/>
      <c r="X852" s="980">
        <f>SUMIFS('E8.c. KKAuf_BKZ_NAB_IZ'!$K$6:$K$405,'E8.c. KKAuf_BKZ_NAB_IZ'!$B$6:$B$405,$C852,'E8.c. KKAuf_BKZ_NAB_IZ'!$C$6:$C$405,$H852)</f>
        <v>0</v>
      </c>
      <c r="Y852" s="980">
        <f>SUMIFS('E8.a. KKAuf_SAV'!$Y$6:$Y$2005,'E8.a. KKAuf_SAV'!$B$6:$B$2005,$C852,'E8.a. KKAuf_SAV'!$D$6:$D$2005,$H852)</f>
        <v>0</v>
      </c>
      <c r="Z852" s="980">
        <f>SUMIFS('E8.b. KKAuf_WAV'!$O$6:$O$405,'E8.b. KKAuf_WAV'!$B$6:$B$405,$C852,'E8.b. KKAuf_WAV'!$E$6:$E$405,$H852,'E8.b. KKAuf_WAV'!$C$6:$C$405,"&lt;&gt;"&amp;"geleistete Anzahlungen auf immaterielle Vermögensgegenstände",'E8.b. KKAuf_WAV'!$C$6:$C$405,"&lt;&gt;"&amp;"geleistete Anzahlungen und Anlagen im Bau des Sachanlagevermögens",'E8.b. KKAuf_WAV'!$C$6:$C$405,"&lt;&gt;"&amp;"Geschäfts- oder Firmenwert")</f>
        <v>0</v>
      </c>
      <c r="AA852" s="980"/>
      <c r="AB852" s="980">
        <f>SUMIFS('E8.c. KKAuf_BKZ_NAB_IZ'!$L$6:$L$405,'E8.c. KKAuf_BKZ_NAB_IZ'!$B$6:$B$405,$C852,'E8.c. KKAuf_BKZ_NAB_IZ'!$C$6:$C$405,$H852)</f>
        <v>0</v>
      </c>
      <c r="AC852" s="974"/>
      <c r="AD852" s="980">
        <f t="shared" si="272"/>
        <v>0</v>
      </c>
      <c r="AE852" s="984">
        <f>$AE$12</f>
        <v>5.0700000000000002E-2</v>
      </c>
      <c r="AF852" s="984">
        <f>$AF$12</f>
        <v>1.7100000000000001E-2</v>
      </c>
      <c r="AG852" s="984">
        <f>$AG$12</f>
        <v>3.0499999999999999E-2</v>
      </c>
      <c r="AH852" s="982">
        <f t="shared" si="273"/>
        <v>0</v>
      </c>
      <c r="AJ852" s="980"/>
      <c r="AK852" s="984">
        <f>$AK$12</f>
        <v>5.0700000000000002E-2</v>
      </c>
      <c r="AL852" s="984">
        <f>$AL$12</f>
        <v>1.7100000000000001E-2</v>
      </c>
      <c r="AM852" s="984">
        <f>$AM$12</f>
        <v>3.0499999999999999E-2</v>
      </c>
      <c r="AN852" s="982">
        <f t="shared" si="269"/>
        <v>0</v>
      </c>
    </row>
    <row r="853" spans="2:40" x14ac:dyDescent="0.2">
      <c r="B853" s="1447"/>
      <c r="C853" s="1002">
        <f>C851</f>
        <v>0</v>
      </c>
      <c r="D853" s="1450"/>
      <c r="E853" s="1408"/>
      <c r="F853" s="1408"/>
      <c r="G853" s="990"/>
      <c r="H853" s="983">
        <v>2024</v>
      </c>
      <c r="I853" s="972"/>
      <c r="J853" s="803">
        <f t="shared" si="270"/>
        <v>0</v>
      </c>
      <c r="K853" s="804"/>
      <c r="L853" s="803">
        <f t="shared" si="261"/>
        <v>0</v>
      </c>
      <c r="M853" s="804"/>
      <c r="N853" s="803">
        <f t="shared" si="267"/>
        <v>0</v>
      </c>
      <c r="O853" s="804"/>
      <c r="P853" s="803">
        <f t="shared" si="274"/>
        <v>0</v>
      </c>
      <c r="Q853" s="760"/>
      <c r="R853" s="980">
        <f>SUMIFS('E8.a. KKAuf_SAV'!$X$6:$X$2005,'E8.a. KKAuf_SAV'!$B$6:$B$2005,$C853,'E8.a. KKAuf_SAV'!$D$6:$D$2005,$H853)</f>
        <v>0</v>
      </c>
      <c r="S853" s="980">
        <f>SUMIFS('E8.b. KKAuf_WAV'!$N$6:$N$405,'E8.b. KKAuf_WAV'!$B$6:$B$405,$C853,'E8.b. KKAuf_WAV'!$E$6:$E$405,H853)-SUMIFS('E8.b. KKAuf_WAV'!$N$6:$N$405,'E8.b. KKAuf_WAV'!$B$6:$B$405,$C853,'E8.b. KKAuf_WAV'!$C$6:$C$405,"Geschäfts- oder Firmenwert",'E8.b. KKAuf_WAV'!$D$6:$D$405,H853)</f>
        <v>0</v>
      </c>
      <c r="T853" s="974"/>
      <c r="U853" s="980">
        <f>SUMIFS('E8.a. KKAuf_SAV'!$W$6:$W$2005,'E8.a. KKAuf_SAV'!$B$6:$B$2005,$C853,'E8.a. KKAuf_SAV'!$D$6:$D$2005,H853)</f>
        <v>0</v>
      </c>
      <c r="V853" s="980">
        <f>SUMIFS('E8.b. KKAuf_WAV'!$M$6:$M$405,'E8.b. KKAuf_WAV'!$B$6:$B$405,$C853,'E8.b. KKAuf_WAV'!$E$6:$E$405,$H853,'E8.b. KKAuf_WAV'!$C$6:$C$405,"&lt;&gt;"&amp;"geleistete Anzahlungen auf immaterielle Vermögensgegenstände",'E8.b. KKAuf_WAV'!$C$6:$C$405,"&lt;&gt;"&amp;"geleistete Anzahlungen und Anlagen im Bau des Sachanlagevermögens",'E8.b. KKAuf_WAV'!$C$6:$C$405,"&lt;&gt;"&amp;"Geschäfts- oder Firmenwert")</f>
        <v>0</v>
      </c>
      <c r="W853" s="980">
        <f>SUMIFS('E8.b. KKAuf_WAV'!$M$6:$M$405,'E8.b. KKAuf_WAV'!$B$6:$B$405,$C853,'E8.b. KKAuf_WAV'!$E$6:$E$405,H853,'E8.b. KKAuf_WAV'!$C$6:$C$405,"geleistete Anzahlungen und Anlagen im Bau des Sachanlagevermögens")+ SUMIFS('E8.b. KKAuf_WAV'!$M$6:$M$405,'E8.b. KKAuf_WAV'!$B$6:$B$405,$C853,'E8.b. KKAuf_WAV'!$E$6:$E$405,H853,'E8.b. KKAuf_WAV'!$C$6:$C$405,"geleistete Anzahlungen auf immaterielle Vermögensgegenstände")</f>
        <v>0</v>
      </c>
      <c r="X853" s="980">
        <f>SUMIFS('E8.c. KKAuf_BKZ_NAB_IZ'!$K$6:$K$405,'E8.c. KKAuf_BKZ_NAB_IZ'!$B$6:$B$405,$C853,'E8.c. KKAuf_BKZ_NAB_IZ'!$C$6:$C$405,$H853)</f>
        <v>0</v>
      </c>
      <c r="Y853" s="980">
        <f>SUMIFS('E8.a. KKAuf_SAV'!$Y$6:$Y$2005,'E8.a. KKAuf_SAV'!$B$6:$B$2005,$C853,'E8.a. KKAuf_SAV'!$D$6:$D$2005,$H853)</f>
        <v>0</v>
      </c>
      <c r="Z853" s="980">
        <f>SUMIFS('E8.b. KKAuf_WAV'!$O$6:$O$405,'E8.b. KKAuf_WAV'!$B$6:$B$405,$C853,'E8.b. KKAuf_WAV'!$E$6:$E$405,$H853,'E8.b. KKAuf_WAV'!$C$6:$C$405,"&lt;&gt;"&amp;"geleistete Anzahlungen auf immaterielle Vermögensgegenstände",'E8.b. KKAuf_WAV'!$C$6:$C$405,"&lt;&gt;"&amp;"geleistete Anzahlungen und Anlagen im Bau des Sachanlagevermögens",'E8.b. KKAuf_WAV'!$C$6:$C$405,"&lt;&gt;"&amp;"Geschäfts- oder Firmenwert")</f>
        <v>0</v>
      </c>
      <c r="AA853" s="980">
        <f>SUMIFS('E8.b. KKAuf_WAV'!$O$6:$O$405,'E8.b. KKAuf_WAV'!$B$6:$B$405,$C853,'E8.b. KKAuf_WAV'!$E$6:$E$405,H853,'E8.b. KKAuf_WAV'!$C$6:$C$405,"geleistete Anzahlungen und Anlagen im Bau des Sachanlagevermögens")+ SUMIFS('E8.b. KKAuf_WAV'!$O$6:$O$405,'E8.b. KKAuf_WAV'!$B$6:$B$405,$C853,'E8.b. KKAuf_WAV'!$E$6:$E$405,H853,'E8.b. KKAuf_WAV'!$C$6:$C$405,"geleistete Anzahlungen auf immaterielle Vermögensgegenstände")</f>
        <v>0</v>
      </c>
      <c r="AB853" s="980">
        <f>SUMIFS('E8.c. KKAuf_BKZ_NAB_IZ'!$L$6:$L$405,'E8.c. KKAuf_BKZ_NAB_IZ'!$B$6:$B$405,$C853,'E8.c. KKAuf_BKZ_NAB_IZ'!$C$6:$C$405,$H853)</f>
        <v>0</v>
      </c>
      <c r="AC853" s="974"/>
      <c r="AD853" s="980">
        <f t="shared" si="272"/>
        <v>0</v>
      </c>
      <c r="AE853" s="984">
        <f>$AE$13</f>
        <v>6.93E-2</v>
      </c>
      <c r="AF853" s="984">
        <f>$AF$13</f>
        <v>3.8699999999999998E-2</v>
      </c>
      <c r="AG853" s="984">
        <f>$AG$13</f>
        <v>5.0900000000000001E-2</v>
      </c>
      <c r="AH853" s="982">
        <f t="shared" si="273"/>
        <v>0</v>
      </c>
      <c r="AJ853" s="980">
        <f t="shared" si="268"/>
        <v>0</v>
      </c>
      <c r="AK853" s="984">
        <f>$AK$13</f>
        <v>7.0099999999999996E-2</v>
      </c>
      <c r="AL853" s="984">
        <f>$AL$13</f>
        <v>3.6600000000000001E-2</v>
      </c>
      <c r="AM853" s="984">
        <f>$AM$13</f>
        <v>0.05</v>
      </c>
      <c r="AN853" s="982">
        <f t="shared" si="269"/>
        <v>0</v>
      </c>
    </row>
    <row r="854" spans="2:40" ht="15" thickBot="1" x14ac:dyDescent="0.25">
      <c r="B854" s="1447"/>
      <c r="C854" s="1002">
        <f>C851</f>
        <v>0</v>
      </c>
      <c r="D854" s="1450"/>
      <c r="E854" s="1408"/>
      <c r="F854" s="1408"/>
      <c r="G854" s="990"/>
      <c r="H854" s="983">
        <v>2025</v>
      </c>
      <c r="I854" s="972"/>
      <c r="J854" s="803">
        <f t="shared" si="270"/>
        <v>0</v>
      </c>
      <c r="K854" s="804"/>
      <c r="L854" s="803">
        <f t="shared" si="261"/>
        <v>0</v>
      </c>
      <c r="M854" s="804"/>
      <c r="N854" s="803">
        <f t="shared" si="267"/>
        <v>0</v>
      </c>
      <c r="O854" s="804"/>
      <c r="P854" s="803">
        <f t="shared" si="274"/>
        <v>0</v>
      </c>
      <c r="Q854" s="760"/>
      <c r="R854" s="980">
        <f>SUMIFS('E8.a. KKAuf_SAV'!$X$6:$X$2005,'E8.a. KKAuf_SAV'!$B$6:$B$2005,$C854,'E8.a. KKAuf_SAV'!$D$6:$D$2005,$H854)</f>
        <v>0</v>
      </c>
      <c r="S854" s="980">
        <f>SUMIFS('E8.b. KKAuf_WAV'!$N$6:$N$405,'E8.b. KKAuf_WAV'!$B$6:$B$405,$C854,'E8.b. KKAuf_WAV'!$E$6:$E$405,H854)-SUMIFS('E8.b. KKAuf_WAV'!$N$6:$N$405,'E8.b. KKAuf_WAV'!$B$6:$B$405,$C854,'E8.b. KKAuf_WAV'!$C$6:$C$405,"Geschäfts- oder Firmenwert",'E8.b. KKAuf_WAV'!$D$6:$D$405,H854)</f>
        <v>0</v>
      </c>
      <c r="T854" s="974"/>
      <c r="U854" s="980">
        <f>SUMIFS('E8.a. KKAuf_SAV'!$W$6:$W$2005,'E8.a. KKAuf_SAV'!$B$6:$B$2005,$C854,'E8.a. KKAuf_SAV'!$D$6:$D$2005,H854)</f>
        <v>0</v>
      </c>
      <c r="V854" s="980">
        <f>SUMIFS('E8.b. KKAuf_WAV'!$M$6:$M$405,'E8.b. KKAuf_WAV'!$B$6:$B$405,$C854,'E8.b. KKAuf_WAV'!$E$6:$E$405,$H854,'E8.b. KKAuf_WAV'!$C$6:$C$405,"&lt;&gt;"&amp;"geleistete Anzahlungen auf immaterielle Vermögensgegenstände",'E8.b. KKAuf_WAV'!$C$6:$C$405,"&lt;&gt;"&amp;"geleistete Anzahlungen und Anlagen im Bau des Sachanlagevermögens",'E8.b. KKAuf_WAV'!$C$6:$C$405,"&lt;&gt;"&amp;"Geschäfts- oder Firmenwert")</f>
        <v>0</v>
      </c>
      <c r="W854" s="980">
        <f>SUMIFS('E8.b. KKAuf_WAV'!$M$6:$M$405,'E8.b. KKAuf_WAV'!$B$6:$B$405,$C854,'E8.b. KKAuf_WAV'!$E$6:$E$405,H854,'E8.b. KKAuf_WAV'!$C$6:$C$405,"geleistete Anzahlungen und Anlagen im Bau des Sachanlagevermögens")+ SUMIFS('E8.b. KKAuf_WAV'!$M$6:$M$405,'E8.b. KKAuf_WAV'!$B$6:$B$405,$C854,'E8.b. KKAuf_WAV'!$E$6:$E$405,H854,'E8.b. KKAuf_WAV'!$C$6:$C$405,"geleistete Anzahlungen auf immaterielle Vermögensgegenstände")</f>
        <v>0</v>
      </c>
      <c r="X854" s="980">
        <f>SUMIFS('E8.c. KKAuf_BKZ_NAB_IZ'!$K$6:$K$405,'E8.c. KKAuf_BKZ_NAB_IZ'!$B$6:$B$405,$C854,'E8.c. KKAuf_BKZ_NAB_IZ'!$C$6:$C$405,$H854)</f>
        <v>0</v>
      </c>
      <c r="Y854" s="980">
        <f>SUMIFS('E8.a. KKAuf_SAV'!$Y$6:$Y$2005,'E8.a. KKAuf_SAV'!$B$6:$B$2005,$C854,'E8.a. KKAuf_SAV'!$D$6:$D$2005,$H854)</f>
        <v>0</v>
      </c>
      <c r="Z854" s="980">
        <f>SUMIFS('E8.b. KKAuf_WAV'!$O$6:$O$405,'E8.b. KKAuf_WAV'!$B$6:$B$405,$C854,'E8.b. KKAuf_WAV'!$E$6:$E$405,$H854,'E8.b. KKAuf_WAV'!$C$6:$C$405,"&lt;&gt;"&amp;"geleistete Anzahlungen auf immaterielle Vermögensgegenstände",'E8.b. KKAuf_WAV'!$C$6:$C$405,"&lt;&gt;"&amp;"geleistete Anzahlungen und Anlagen im Bau des Sachanlagevermögens",'E8.b. KKAuf_WAV'!$C$6:$C$405,"&lt;&gt;"&amp;"Geschäfts- oder Firmenwert")</f>
        <v>0</v>
      </c>
      <c r="AA854" s="980">
        <f>SUMIFS('E8.b. KKAuf_WAV'!$O$6:$O$405,'E8.b. KKAuf_WAV'!$B$6:$B$405,$C854,'E8.b. KKAuf_WAV'!$E$6:$E$405,H854,'E8.b. KKAuf_WAV'!$C$6:$C$405,"geleistete Anzahlungen und Anlagen im Bau des Sachanlagevermögens")+ SUMIFS('E8.b. KKAuf_WAV'!$O$6:$O$405,'E8.b. KKAuf_WAV'!$B$6:$B$405,$C854,'E8.b. KKAuf_WAV'!$E$6:$E$405,H854,'E8.b. KKAuf_WAV'!$C$6:$C$405,"geleistete Anzahlungen auf immaterielle Vermögensgegenstände")</f>
        <v>0</v>
      </c>
      <c r="AB854" s="980">
        <f>SUMIFS('E8.c. KKAuf_BKZ_NAB_IZ'!$L$6:$L$405,'E8.c. KKAuf_BKZ_NAB_IZ'!$B$6:$B$405,$C854,'E8.c. KKAuf_BKZ_NAB_IZ'!$C$6:$C$405,$H854)</f>
        <v>0</v>
      </c>
      <c r="AC854" s="974"/>
      <c r="AD854" s="980">
        <f t="shared" si="272"/>
        <v>0</v>
      </c>
      <c r="AE854" s="984">
        <f>$AE$14</f>
        <v>7.0099999999999996E-2</v>
      </c>
      <c r="AF854" s="984">
        <f>$AF$14</f>
        <v>3.6600000000000001E-2</v>
      </c>
      <c r="AG854" s="984">
        <f>$AG$14</f>
        <v>0.05</v>
      </c>
      <c r="AH854" s="982">
        <f t="shared" si="273"/>
        <v>0</v>
      </c>
      <c r="AJ854" s="980">
        <f t="shared" si="268"/>
        <v>0</v>
      </c>
      <c r="AK854" s="984">
        <f>$AK$14</f>
        <v>7.0099999999999996E-2</v>
      </c>
      <c r="AL854" s="984">
        <f>$AL$14</f>
        <v>3.6600000000000001E-2</v>
      </c>
      <c r="AM854" s="984">
        <f>$AM$14</f>
        <v>0.05</v>
      </c>
      <c r="AN854" s="982">
        <f t="shared" si="269"/>
        <v>0</v>
      </c>
    </row>
    <row r="855" spans="2:40" ht="15" hidden="1" thickBot="1" x14ac:dyDescent="0.25">
      <c r="B855" s="1447"/>
      <c r="C855" s="1002">
        <f>C851</f>
        <v>0</v>
      </c>
      <c r="D855" s="1450"/>
      <c r="E855" s="1408"/>
      <c r="F855" s="1408"/>
      <c r="G855" s="990"/>
      <c r="H855" s="983">
        <v>2026</v>
      </c>
      <c r="I855" s="972"/>
      <c r="J855" s="803">
        <f t="shared" si="270"/>
        <v>0</v>
      </c>
      <c r="K855" s="804"/>
      <c r="L855" s="803">
        <f t="shared" si="261"/>
        <v>0</v>
      </c>
      <c r="M855" s="804"/>
      <c r="N855" s="803">
        <f t="shared" si="267"/>
        <v>0</v>
      </c>
      <c r="O855" s="804"/>
      <c r="P855" s="803">
        <f t="shared" si="274"/>
        <v>0</v>
      </c>
      <c r="Q855" s="760"/>
      <c r="R855" s="980">
        <f>SUMIFS('E8.a. KKAuf_SAV'!$X$6:$X$2005,'E8.a. KKAuf_SAV'!$B$6:$B$2005,$C855,'E8.a. KKAuf_SAV'!$D$6:$D$2005,$H855)</f>
        <v>0</v>
      </c>
      <c r="S855" s="980">
        <f>SUMIFS('E8.b. KKAuf_WAV'!$N$6:$N$405,'E8.b. KKAuf_WAV'!$B$6:$B$405,$C855,'E8.b. KKAuf_WAV'!$E$6:$E$405,H855)-SUMIFS('E8.b. KKAuf_WAV'!$N$6:$N$405,'E8.b. KKAuf_WAV'!$B$6:$B$405,$C855,'E8.b. KKAuf_WAV'!$C$6:$C$405,"Geschäfts- oder Firmenwert",'E8.b. KKAuf_WAV'!$D$6:$D$405,H855)</f>
        <v>0</v>
      </c>
      <c r="T855" s="974"/>
      <c r="U855" s="980">
        <f>SUMIFS('E8.a. KKAuf_SAV'!$W$6:$W$2005,'E8.a. KKAuf_SAV'!$B$6:$B$2005,$C855,'E8.a. KKAuf_SAV'!$D$6:$D$2005,H855)</f>
        <v>0</v>
      </c>
      <c r="V855" s="980">
        <f>SUMIFS('E8.b. KKAuf_WAV'!$M$6:$M$405,'E8.b. KKAuf_WAV'!$B$6:$B$405,$C855,'E8.b. KKAuf_WAV'!$E$6:$E$405,$H855,'E8.b. KKAuf_WAV'!$C$6:$C$405,"&lt;&gt;"&amp;"geleistete Anzahlungen auf immaterielle Vermögensgegenstände",'E8.b. KKAuf_WAV'!$C$6:$C$405,"&lt;&gt;"&amp;"geleistete Anzahlungen und Anlagen im Bau des Sachanlagevermögens",'E8.b. KKAuf_WAV'!$C$6:$C$405,"&lt;&gt;"&amp;"Geschäfts- oder Firmenwert")</f>
        <v>0</v>
      </c>
      <c r="W855" s="980">
        <f>SUMIFS('E8.b. KKAuf_WAV'!$M$6:$M$405,'E8.b. KKAuf_WAV'!$B$6:$B$405,$C855,'E8.b. KKAuf_WAV'!$E$6:$E$405,H855,'E8.b. KKAuf_WAV'!$C$6:$C$405,"geleistete Anzahlungen und Anlagen im Bau des Sachanlagevermögens")+ SUMIFS('E8.b. KKAuf_WAV'!$M$6:$M$405,'E8.b. KKAuf_WAV'!$B$6:$B$405,$C855,'E8.b. KKAuf_WAV'!$E$6:$E$405,H855,'E8.b. KKAuf_WAV'!$C$6:$C$405,"geleistete Anzahlungen auf immaterielle Vermögensgegenstände")</f>
        <v>0</v>
      </c>
      <c r="X855" s="980">
        <f>SUMIFS('E8.c. KKAuf_BKZ_NAB_IZ'!$K$6:$K$405,'E8.c. KKAuf_BKZ_NAB_IZ'!$B$6:$B$405,$C855,'E8.c. KKAuf_BKZ_NAB_IZ'!$C$6:$C$405,$H855)</f>
        <v>0</v>
      </c>
      <c r="Y855" s="980">
        <f>SUMIFS('E8.a. KKAuf_SAV'!$Y$6:$Y$2005,'E8.a. KKAuf_SAV'!$B$6:$B$2005,$C855,'E8.a. KKAuf_SAV'!$D$6:$D$2005,$H855)</f>
        <v>0</v>
      </c>
      <c r="Z855" s="980">
        <f>SUMIFS('E8.b. KKAuf_WAV'!$O$6:$O$405,'E8.b. KKAuf_WAV'!$B$6:$B$405,$C855,'E8.b. KKAuf_WAV'!$E$6:$E$405,$H855,'E8.b. KKAuf_WAV'!$C$6:$C$405,"&lt;&gt;"&amp;"geleistete Anzahlungen auf immaterielle Vermögensgegenstände",'E8.b. KKAuf_WAV'!$C$6:$C$405,"&lt;&gt;"&amp;"geleistete Anzahlungen und Anlagen im Bau des Sachanlagevermögens",'E8.b. KKAuf_WAV'!$C$6:$C$405,"&lt;&gt;"&amp;"Geschäfts- oder Firmenwert")</f>
        <v>0</v>
      </c>
      <c r="AA855" s="980">
        <f>SUMIFS('E8.b. KKAuf_WAV'!$O$6:$O$405,'E8.b. KKAuf_WAV'!$B$6:$B$405,$C855,'E8.b. KKAuf_WAV'!$E$6:$E$405,H855,'E8.b. KKAuf_WAV'!$C$6:$C$405,"geleistete Anzahlungen und Anlagen im Bau des Sachanlagevermögens")+ SUMIFS('E8.b. KKAuf_WAV'!$O$6:$O$405,'E8.b. KKAuf_WAV'!$B$6:$B$405,$C855,'E8.b. KKAuf_WAV'!$E$6:$E$405,H855,'E8.b. KKAuf_WAV'!$C$6:$C$405,"geleistete Anzahlungen auf immaterielle Vermögensgegenstände")</f>
        <v>0</v>
      </c>
      <c r="AB855" s="980">
        <f>SUMIFS('E8.c. KKAuf_BKZ_NAB_IZ'!$L$6:$L$405,'E8.c. KKAuf_BKZ_NAB_IZ'!$B$6:$B$405,$C855,'E8.c. KKAuf_BKZ_NAB_IZ'!$C$6:$C$405,$H855)</f>
        <v>0</v>
      </c>
      <c r="AC855" s="974"/>
      <c r="AD855" s="980">
        <f t="shared" si="272"/>
        <v>0</v>
      </c>
      <c r="AE855" s="984">
        <f>$AE$15</f>
        <v>0</v>
      </c>
      <c r="AF855" s="984">
        <f>$AF$15</f>
        <v>0</v>
      </c>
      <c r="AG855" s="984">
        <f>$AG$15</f>
        <v>0</v>
      </c>
      <c r="AH855" s="982">
        <f t="shared" si="273"/>
        <v>0</v>
      </c>
      <c r="AJ855" s="980">
        <f t="shared" si="268"/>
        <v>0</v>
      </c>
      <c r="AK855" s="984">
        <f>$AK$15</f>
        <v>0</v>
      </c>
      <c r="AL855" s="984">
        <f>$AL$15</f>
        <v>0</v>
      </c>
      <c r="AM855" s="984">
        <f>$AM$15</f>
        <v>0</v>
      </c>
      <c r="AN855" s="982">
        <f t="shared" si="269"/>
        <v>0</v>
      </c>
    </row>
    <row r="856" spans="2:40" ht="15" hidden="1" thickBot="1" x14ac:dyDescent="0.25">
      <c r="B856" s="1447"/>
      <c r="C856" s="1002">
        <f>C851</f>
        <v>0</v>
      </c>
      <c r="D856" s="1450"/>
      <c r="E856" s="1408"/>
      <c r="F856" s="1408"/>
      <c r="G856" s="990"/>
      <c r="H856" s="983">
        <v>2027</v>
      </c>
      <c r="I856" s="972"/>
      <c r="J856" s="803">
        <f t="shared" si="270"/>
        <v>0</v>
      </c>
      <c r="K856" s="804"/>
      <c r="L856" s="803">
        <f t="shared" si="261"/>
        <v>0</v>
      </c>
      <c r="M856" s="804"/>
      <c r="N856" s="803">
        <f t="shared" si="267"/>
        <v>0</v>
      </c>
      <c r="O856" s="804"/>
      <c r="P856" s="803">
        <f t="shared" si="274"/>
        <v>0</v>
      </c>
      <c r="Q856" s="760"/>
      <c r="R856" s="980">
        <f>SUMIFS('E8.a. KKAuf_SAV'!$X$6:$X$2005,'E8.a. KKAuf_SAV'!$B$6:$B$2005,$C856,'E8.a. KKAuf_SAV'!$D$6:$D$2005,$H856)</f>
        <v>0</v>
      </c>
      <c r="S856" s="980">
        <f>SUMIFS('E8.b. KKAuf_WAV'!$N$6:$N$405,'E8.b. KKAuf_WAV'!$B$6:$B$405,$C856,'E8.b. KKAuf_WAV'!$E$6:$E$405,H856)-SUMIFS('E8.b. KKAuf_WAV'!$N$6:$N$405,'E8.b. KKAuf_WAV'!$B$6:$B$405,$C856,'E8.b. KKAuf_WAV'!$C$6:$C$405,"Geschäfts- oder Firmenwert",'E8.b. KKAuf_WAV'!$D$6:$D$405,H856)</f>
        <v>0</v>
      </c>
      <c r="T856" s="974"/>
      <c r="U856" s="980">
        <f>SUMIFS('E8.a. KKAuf_SAV'!$W$6:$W$2005,'E8.a. KKAuf_SAV'!$B$6:$B$2005,$C856,'E8.a. KKAuf_SAV'!$D$6:$D$2005,H856)</f>
        <v>0</v>
      </c>
      <c r="V856" s="980">
        <f>SUMIFS('E8.b. KKAuf_WAV'!$M$6:$M$405,'E8.b. KKAuf_WAV'!$B$6:$B$405,$C856,'E8.b. KKAuf_WAV'!$E$6:$E$405,$H856,'E8.b. KKAuf_WAV'!$C$6:$C$405,"&lt;&gt;"&amp;"geleistete Anzahlungen auf immaterielle Vermögensgegenstände",'E8.b. KKAuf_WAV'!$C$6:$C$405,"&lt;&gt;"&amp;"geleistete Anzahlungen und Anlagen im Bau des Sachanlagevermögens",'E8.b. KKAuf_WAV'!$C$6:$C$405,"&lt;&gt;"&amp;"Geschäfts- oder Firmenwert")</f>
        <v>0</v>
      </c>
      <c r="W856" s="980">
        <f>SUMIFS('E8.b. KKAuf_WAV'!$M$6:$M$405,'E8.b. KKAuf_WAV'!$B$6:$B$405,$C856,'E8.b. KKAuf_WAV'!$E$6:$E$405,H856,'E8.b. KKAuf_WAV'!$C$6:$C$405,"geleistete Anzahlungen und Anlagen im Bau des Sachanlagevermögens")+ SUMIFS('E8.b. KKAuf_WAV'!$M$6:$M$405,'E8.b. KKAuf_WAV'!$B$6:$B$405,$C856,'E8.b. KKAuf_WAV'!$E$6:$E$405,H856,'E8.b. KKAuf_WAV'!$C$6:$C$405,"geleistete Anzahlungen auf immaterielle Vermögensgegenstände")</f>
        <v>0</v>
      </c>
      <c r="X856" s="980">
        <f>SUMIFS('E8.c. KKAuf_BKZ_NAB_IZ'!$K$6:$K$405,'E8.c. KKAuf_BKZ_NAB_IZ'!$B$6:$B$405,$C856,'E8.c. KKAuf_BKZ_NAB_IZ'!$C$6:$C$405,$H856)</f>
        <v>0</v>
      </c>
      <c r="Y856" s="980">
        <f>SUMIFS('E8.a. KKAuf_SAV'!$Y$6:$Y$2005,'E8.a. KKAuf_SAV'!$B$6:$B$2005,$C856,'E8.a. KKAuf_SAV'!$D$6:$D$2005,$H856)</f>
        <v>0</v>
      </c>
      <c r="Z856" s="980">
        <f>SUMIFS('E8.b. KKAuf_WAV'!$O$6:$O$405,'E8.b. KKAuf_WAV'!$B$6:$B$405,$C856,'E8.b. KKAuf_WAV'!$E$6:$E$405,$H856,'E8.b. KKAuf_WAV'!$C$6:$C$405,"&lt;&gt;"&amp;"geleistete Anzahlungen auf immaterielle Vermögensgegenstände",'E8.b. KKAuf_WAV'!$C$6:$C$405,"&lt;&gt;"&amp;"geleistete Anzahlungen und Anlagen im Bau des Sachanlagevermögens",'E8.b. KKAuf_WAV'!$C$6:$C$405,"&lt;&gt;"&amp;"Geschäfts- oder Firmenwert")</f>
        <v>0</v>
      </c>
      <c r="AA856" s="980">
        <f>SUMIFS('E8.b. KKAuf_WAV'!$O$6:$O$405,'E8.b. KKAuf_WAV'!$B$6:$B$405,$C856,'E8.b. KKAuf_WAV'!$E$6:$E$405,H856,'E8.b. KKAuf_WAV'!$C$6:$C$405,"geleistete Anzahlungen und Anlagen im Bau des Sachanlagevermögens")+ SUMIFS('E8.b. KKAuf_WAV'!$O$6:$O$405,'E8.b. KKAuf_WAV'!$B$6:$B$405,$C856,'E8.b. KKAuf_WAV'!$E$6:$E$405,H856,'E8.b. KKAuf_WAV'!$C$6:$C$405,"geleistete Anzahlungen auf immaterielle Vermögensgegenstände")</f>
        <v>0</v>
      </c>
      <c r="AB856" s="980">
        <f>SUMIFS('E8.c. KKAuf_BKZ_NAB_IZ'!$L$6:$L$405,'E8.c. KKAuf_BKZ_NAB_IZ'!$B$6:$B$405,$C856,'E8.c. KKAuf_BKZ_NAB_IZ'!$C$6:$C$405,$H856)</f>
        <v>0</v>
      </c>
      <c r="AC856" s="974"/>
      <c r="AD856" s="980">
        <f t="shared" si="272"/>
        <v>0</v>
      </c>
      <c r="AE856" s="984">
        <f>$AE$16</f>
        <v>0</v>
      </c>
      <c r="AF856" s="984">
        <f>$AF$16</f>
        <v>0</v>
      </c>
      <c r="AG856" s="984">
        <f>$AG$16</f>
        <v>0</v>
      </c>
      <c r="AH856" s="982">
        <f t="shared" si="273"/>
        <v>0</v>
      </c>
      <c r="AJ856" s="980">
        <f t="shared" si="268"/>
        <v>0</v>
      </c>
      <c r="AK856" s="984">
        <f>$AK$16</f>
        <v>0</v>
      </c>
      <c r="AL856" s="984">
        <f>$AL$16</f>
        <v>0</v>
      </c>
      <c r="AM856" s="984">
        <f>$AM$16</f>
        <v>0</v>
      </c>
      <c r="AN856" s="982">
        <f t="shared" si="269"/>
        <v>0</v>
      </c>
    </row>
    <row r="857" spans="2:40" ht="15" hidden="1" thickBot="1" x14ac:dyDescent="0.25">
      <c r="B857" s="1448"/>
      <c r="C857" s="1003">
        <f>C851</f>
        <v>0</v>
      </c>
      <c r="D857" s="1451"/>
      <c r="E857" s="1409"/>
      <c r="F857" s="1409"/>
      <c r="G857" s="970"/>
      <c r="H857" s="986">
        <v>2028</v>
      </c>
      <c r="I857" s="972"/>
      <c r="J857" s="815">
        <f t="shared" si="270"/>
        <v>0</v>
      </c>
      <c r="K857" s="804"/>
      <c r="L857" s="814">
        <f t="shared" si="261"/>
        <v>0</v>
      </c>
      <c r="M857" s="804"/>
      <c r="N857" s="814">
        <f t="shared" si="267"/>
        <v>0</v>
      </c>
      <c r="O857" s="804"/>
      <c r="P857" s="814">
        <f t="shared" si="274"/>
        <v>0</v>
      </c>
      <c r="Q857" s="760"/>
      <c r="R857" s="987">
        <f>SUMIFS('E8.a. KKAuf_SAV'!$X$6:$X$2005,'E8.a. KKAuf_SAV'!$B$6:$B$2005,$C857,'E8.a. KKAuf_SAV'!$D$6:$D$2005,$H857)</f>
        <v>0</v>
      </c>
      <c r="S857" s="987">
        <f>SUMIFS('E8.b. KKAuf_WAV'!$N$6:$N$405,'E8.b. KKAuf_WAV'!$B$6:$B$405,$C857,'E8.b. KKAuf_WAV'!$E$6:$E$405,H857)-SUMIFS('E8.b. KKAuf_WAV'!$N$6:$N$405,'E8.b. KKAuf_WAV'!$B$6:$B$405,$C857,'E8.b. KKAuf_WAV'!$C$6:$C$405,"Geschäfts- oder Firmenwert",'E8.b. KKAuf_WAV'!$D$6:$D$405,H857)</f>
        <v>0</v>
      </c>
      <c r="T857" s="974"/>
      <c r="U857" s="987">
        <f>SUMIFS('E8.a. KKAuf_SAV'!$W$6:$W$2005,'E8.a. KKAuf_SAV'!$B$6:$B$2005,$C857,'E8.a. KKAuf_SAV'!$D$6:$D$2005,H857)</f>
        <v>0</v>
      </c>
      <c r="V857" s="987">
        <f>SUMIFS('E8.b. KKAuf_WAV'!$M$6:$M$405,'E8.b. KKAuf_WAV'!$B$6:$B$405,$C857,'E8.b. KKAuf_WAV'!$E$6:$E$405,$H857,'E8.b. KKAuf_WAV'!$C$6:$C$405,"&lt;&gt;"&amp;"geleistete Anzahlungen auf immaterielle Vermögensgegenstände",'E8.b. KKAuf_WAV'!$C$6:$C$405,"&lt;&gt;"&amp;"geleistete Anzahlungen und Anlagen im Bau des Sachanlagevermögens",'E8.b. KKAuf_WAV'!$C$6:$C$405,"&lt;&gt;"&amp;"Geschäfts- oder Firmenwert")</f>
        <v>0</v>
      </c>
      <c r="W857" s="987">
        <f>SUMIFS('E8.b. KKAuf_WAV'!$M$6:$M$405,'E8.b. KKAuf_WAV'!$B$6:$B$405,$C857,'E8.b. KKAuf_WAV'!$E$6:$E$405,H857,'E8.b. KKAuf_WAV'!$C$6:$C$405,"geleistete Anzahlungen und Anlagen im Bau des Sachanlagevermögens")+ SUMIFS('E8.b. KKAuf_WAV'!$M$6:$M$405,'E8.b. KKAuf_WAV'!$B$6:$B$405,$C857,'E8.b. KKAuf_WAV'!$E$6:$E$405,H857,'E8.b. KKAuf_WAV'!$C$6:$C$405,"geleistete Anzahlungen auf immaterielle Vermögensgegenstände")</f>
        <v>0</v>
      </c>
      <c r="X857" s="987">
        <f>SUMIFS('E8.c. KKAuf_BKZ_NAB_IZ'!$K$6:$K$405,'E8.c. KKAuf_BKZ_NAB_IZ'!$B$6:$B$405,$C857,'E8.c. KKAuf_BKZ_NAB_IZ'!$C$6:$C$405,$H857)</f>
        <v>0</v>
      </c>
      <c r="Y857" s="987">
        <f>SUMIFS('E8.a. KKAuf_SAV'!$Y$6:$Y$2005,'E8.a. KKAuf_SAV'!$B$6:$B$2005,$C857,'E8.a. KKAuf_SAV'!$D$6:$D$2005,$H857)</f>
        <v>0</v>
      </c>
      <c r="Z857" s="987">
        <f>SUMIFS('E8.b. KKAuf_WAV'!$O$6:$O$405,'E8.b. KKAuf_WAV'!$B$6:$B$405,$C857,'E8.b. KKAuf_WAV'!$E$6:$E$405,$H857,'E8.b. KKAuf_WAV'!$C$6:$C$405,"&lt;&gt;"&amp;"geleistete Anzahlungen auf immaterielle Vermögensgegenstände",'E8.b. KKAuf_WAV'!$C$6:$C$405,"&lt;&gt;"&amp;"geleistete Anzahlungen und Anlagen im Bau des Sachanlagevermögens",'E8.b. KKAuf_WAV'!$C$6:$C$405,"&lt;&gt;"&amp;"Geschäfts- oder Firmenwert")</f>
        <v>0</v>
      </c>
      <c r="AA857" s="987">
        <f>SUMIFS('E8.b. KKAuf_WAV'!$O$6:$O$405,'E8.b. KKAuf_WAV'!$B$6:$B$405,$C857,'E8.b. KKAuf_WAV'!$E$6:$E$405,H857,'E8.b. KKAuf_WAV'!$C$6:$C$405,"geleistete Anzahlungen und Anlagen im Bau des Sachanlagevermögens")+ SUMIFS('E8.b. KKAuf_WAV'!$O$6:$O$405,'E8.b. KKAuf_WAV'!$B$6:$B$405,$C857,'E8.b. KKAuf_WAV'!$E$6:$E$405,H857,'E8.b. KKAuf_WAV'!$C$6:$C$405,"geleistete Anzahlungen auf immaterielle Vermögensgegenstände")</f>
        <v>0</v>
      </c>
      <c r="AB857" s="987">
        <f>SUMIFS('E8.c. KKAuf_BKZ_NAB_IZ'!$L$6:$L$405,'E8.c. KKAuf_BKZ_NAB_IZ'!$B$6:$B$405,$C857,'E8.c. KKAuf_BKZ_NAB_IZ'!$C$6:$C$405,$H857)</f>
        <v>0</v>
      </c>
      <c r="AC857" s="974"/>
      <c r="AD857" s="987">
        <f t="shared" si="272"/>
        <v>0</v>
      </c>
      <c r="AE857" s="988">
        <f>$AE$17</f>
        <v>0</v>
      </c>
      <c r="AF857" s="988">
        <f>$AF$17</f>
        <v>0</v>
      </c>
      <c r="AG857" s="988">
        <f>$AG$17</f>
        <v>0</v>
      </c>
      <c r="AH857" s="989">
        <f t="shared" si="273"/>
        <v>0</v>
      </c>
      <c r="AJ857" s="987">
        <f t="shared" si="268"/>
        <v>0</v>
      </c>
      <c r="AK857" s="988">
        <f>$AK$17</f>
        <v>0</v>
      </c>
      <c r="AL857" s="988">
        <f>$AL$17</f>
        <v>0</v>
      </c>
      <c r="AM857" s="988">
        <f>$AM$17</f>
        <v>0</v>
      </c>
      <c r="AN857" s="989">
        <f t="shared" si="269"/>
        <v>0</v>
      </c>
    </row>
    <row r="858" spans="2:40" ht="14.25" customHeight="1" x14ac:dyDescent="0.2">
      <c r="B858" s="1446"/>
      <c r="C858" s="1001">
        <f>B858</f>
        <v>0</v>
      </c>
      <c r="D858" s="1449"/>
      <c r="E858" s="1407"/>
      <c r="F858" s="1410"/>
      <c r="G858" s="990"/>
      <c r="H858" s="991">
        <v>2022</v>
      </c>
      <c r="I858" s="972"/>
      <c r="J858" s="813">
        <f t="shared" si="270"/>
        <v>0</v>
      </c>
      <c r="K858" s="804"/>
      <c r="L858" s="813">
        <f t="shared" si="261"/>
        <v>0</v>
      </c>
      <c r="M858" s="804"/>
      <c r="N858" s="813">
        <f t="shared" si="267"/>
        <v>0</v>
      </c>
      <c r="O858" s="804"/>
      <c r="P858" s="813">
        <f t="shared" ref="P858:P864" si="275">IFERROR((AJ858*AK858+AD858*AE858)*0.4*0.035*$F$858,0)</f>
        <v>0</v>
      </c>
      <c r="Q858" s="760"/>
      <c r="R858" s="992">
        <f>SUMIFS('E8.a. KKAuf_SAV'!$X$6:$X$2005,'E8.a. KKAuf_SAV'!$B$6:$B$2005,$C858,'E8.a. KKAuf_SAV'!$D$6:$D$2005,$H858)</f>
        <v>0</v>
      </c>
      <c r="S858" s="992">
        <f>SUMIFS('E8.b. KKAuf_WAV'!$N$6:$N$405,'E8.b. KKAuf_WAV'!$B$6:$B$405,$C858,'E8.b. KKAuf_WAV'!$E$6:$E$405,H858)-SUMIFS('E8.b. KKAuf_WAV'!$N$6:$N$405,'E8.b. KKAuf_WAV'!$B$6:$B$405,$C858,'E8.b. KKAuf_WAV'!$C$6:$C$405,"Geschäfts- oder Firmenwert",'E8.b. KKAuf_WAV'!$D$6:$D$405,H858)</f>
        <v>0</v>
      </c>
      <c r="T858" s="974"/>
      <c r="U858" s="992">
        <f>SUMIFS('E8.a. KKAuf_SAV'!$W$6:$W$2005,'E8.a. KKAuf_SAV'!$B$6:$B$2005,$C858,'E8.a. KKAuf_SAV'!$D$6:$D$2005,H858)</f>
        <v>0</v>
      </c>
      <c r="V858" s="992">
        <f>SUMIFS('E8.b. KKAuf_WAV'!$M$6:$M$405,'E8.b. KKAuf_WAV'!$B$6:$B$405,$C858,'E8.b. KKAuf_WAV'!$E$6:$E$405,$H858,'E8.b. KKAuf_WAV'!$C$6:$C$405,"&lt;&gt;"&amp;"geleistete Anzahlungen auf immaterielle Vermögensgegenstände",'E8.b. KKAuf_WAV'!$C$6:$C$405,"&lt;&gt;"&amp;"geleistete Anzahlungen und Anlagen im Bau des Sachanlagevermögens",'E8.b. KKAuf_WAV'!$C$6:$C$405,"&lt;&gt;"&amp;"Geschäfts- oder Firmenwert")</f>
        <v>0</v>
      </c>
      <c r="W858" s="992">
        <f>SUMIFS('E8.b. KKAuf_WAV'!$M$6:$M$405,'E8.b. KKAuf_WAV'!$B$6:$B$405,$C858,'E8.b. KKAuf_WAV'!$E$6:$E$405,Listen!$AA$3,'E8.b. KKAuf_WAV'!$C$6:$C$405,"geleistete Anzahlungen und Anlagen im Bau des Sachanlagevermögens")+ SUMIFS('E8.b. KKAuf_WAV'!$M$6:$M$405,'E8.b. KKAuf_WAV'!$B$6:$B$405,$C858,'E8.b. KKAuf_WAV'!$E$6:$E$405,Listen!$AA$3,'E8.b. KKAuf_WAV'!$C$6:$C$405,"geleistete Anzahlungen auf immaterielle Vermögensgegenstände")</f>
        <v>0</v>
      </c>
      <c r="X858" s="992">
        <f>SUMIFS('E8.c. KKAuf_BKZ_NAB_IZ'!$K$6:$K$405,'E8.c. KKAuf_BKZ_NAB_IZ'!$B$6:$B$405,$C858,'E8.c. KKAuf_BKZ_NAB_IZ'!$C$6:$C$405,$H858)</f>
        <v>0</v>
      </c>
      <c r="Y858" s="992">
        <f>SUMIFS('E8.a. KKAuf_SAV'!$Y$6:$Y$2005,'E8.a. KKAuf_SAV'!$B$6:$B$2005,$C858,'E8.a. KKAuf_SAV'!$D$6:$D$2005,$H858)</f>
        <v>0</v>
      </c>
      <c r="Z858" s="992">
        <f>SUMIFS('E8.b. KKAuf_WAV'!$O$6:$O$405,'E8.b. KKAuf_WAV'!$B$6:$B$405,$C858,'E8.b. KKAuf_WAV'!$E$6:$E$405,$H858,'E8.b. KKAuf_WAV'!$C$6:$C$405,"&lt;&gt;"&amp;"geleistete Anzahlungen auf immaterielle Vermögensgegenstände",'E8.b. KKAuf_WAV'!$C$6:$C$405,"&lt;&gt;"&amp;"geleistete Anzahlungen und Anlagen im Bau des Sachanlagevermögens",'E8.b. KKAuf_WAV'!$C$6:$C$405,"&lt;&gt;"&amp;"Geschäfts- oder Firmenwert")</f>
        <v>0</v>
      </c>
      <c r="AA858" s="992">
        <f>SUMIFS('E8.b. KKAuf_WAV'!$O$6:$O$405,'E8.b. KKAuf_WAV'!$B$6:$B$405,$C858,'E8.b. KKAuf_WAV'!$E$6:$E$405,Listen!$AA$3,'E8.b. KKAuf_WAV'!$C$6:$C$405,"geleistete Anzahlungen und Anlagen im Bau des Sachanlagevermögens")+ SUMIFS('E8.b. KKAuf_WAV'!$O$6:$O$405,'E8.b. KKAuf_WAV'!$B$6:$B$405,$C858,'E8.b. KKAuf_WAV'!$E$6:$E$405,Listen!$AA$3,'E8.b. KKAuf_WAV'!$C$6:$C$405,"geleistete Anzahlungen auf immaterielle Vermögensgegenstände")</f>
        <v>0</v>
      </c>
      <c r="AB858" s="992">
        <f>SUMIFS('E8.c. KKAuf_BKZ_NAB_IZ'!$L$6:$L$405,'E8.c. KKAuf_BKZ_NAB_IZ'!$B$6:$B$405,$C858,'E8.c. KKAuf_BKZ_NAB_IZ'!$C$6:$C$405,$H858)</f>
        <v>0</v>
      </c>
      <c r="AC858" s="974"/>
      <c r="AD858" s="992">
        <f t="shared" si="272"/>
        <v>0</v>
      </c>
      <c r="AE858" s="993">
        <f>$AE$11</f>
        <v>5.0700000000000002E-2</v>
      </c>
      <c r="AF858" s="993">
        <f>$AF$11</f>
        <v>1.7100000000000001E-2</v>
      </c>
      <c r="AG858" s="993">
        <f>$AG$11</f>
        <v>3.0499999999999999E-2</v>
      </c>
      <c r="AH858" s="994">
        <f t="shared" si="273"/>
        <v>0</v>
      </c>
      <c r="AJ858" s="992">
        <f t="shared" si="268"/>
        <v>0</v>
      </c>
      <c r="AK858" s="993">
        <f>$AK$11</f>
        <v>5.0700000000000002E-2</v>
      </c>
      <c r="AL858" s="993">
        <f>$AL$11</f>
        <v>1.7100000000000001E-2</v>
      </c>
      <c r="AM858" s="993">
        <f>$AM$11</f>
        <v>3.0499999999999999E-2</v>
      </c>
      <c r="AN858" s="994">
        <f t="shared" si="269"/>
        <v>0</v>
      </c>
    </row>
    <row r="859" spans="2:40" x14ac:dyDescent="0.2">
      <c r="B859" s="1447"/>
      <c r="C859" s="1002">
        <f>C858</f>
        <v>0</v>
      </c>
      <c r="D859" s="1450"/>
      <c r="E859" s="1408"/>
      <c r="F859" s="1408"/>
      <c r="G859" s="990"/>
      <c r="H859" s="983">
        <v>2023</v>
      </c>
      <c r="I859" s="972"/>
      <c r="J859" s="805">
        <f t="shared" si="270"/>
        <v>0</v>
      </c>
      <c r="K859" s="804"/>
      <c r="L859" s="803">
        <f t="shared" si="261"/>
        <v>0</v>
      </c>
      <c r="M859" s="804"/>
      <c r="N859" s="803">
        <f t="shared" si="267"/>
        <v>0</v>
      </c>
      <c r="O859" s="804"/>
      <c r="P859" s="803">
        <f t="shared" si="275"/>
        <v>0</v>
      </c>
      <c r="Q859" s="760"/>
      <c r="R859" s="980">
        <f>SUMIFS('E8.a. KKAuf_SAV'!$X$6:$X$2005,'E8.a. KKAuf_SAV'!$B$6:$B$2005,$C859,'E8.a. KKAuf_SAV'!$D$6:$D$2005,$H859)</f>
        <v>0</v>
      </c>
      <c r="S859" s="980">
        <f>SUMIFS('E8.b. KKAuf_WAV'!$N$6:$N$405,'E8.b. KKAuf_WAV'!$B$6:$B$405,$C859,'E8.b. KKAuf_WAV'!$E$6:$E$405,H859)-SUMIFS('E8.b. KKAuf_WAV'!$N$6:$N$405,'E8.b. KKAuf_WAV'!$B$6:$B$405,$C859,'E8.b. KKAuf_WAV'!$C$6:$C$405,"Geschäfts- oder Firmenwert",'E8.b. KKAuf_WAV'!$D$6:$D$405,H859)</f>
        <v>0</v>
      </c>
      <c r="T859" s="974"/>
      <c r="U859" s="980">
        <f>SUMIFS('E8.a. KKAuf_SAV'!$W$6:$W$2005,'E8.a. KKAuf_SAV'!$B$6:$B$2005,$C859,'E8.a. KKAuf_SAV'!$D$6:$D$2005,H859)</f>
        <v>0</v>
      </c>
      <c r="V859" s="980">
        <f>SUMIFS('E8.b. KKAuf_WAV'!$M$6:$M$405,'E8.b. KKAuf_WAV'!$B$6:$B$405,$C859,'E8.b. KKAuf_WAV'!$E$6:$E$405,$H859,'E8.b. KKAuf_WAV'!$C$6:$C$405,"&lt;&gt;"&amp;"geleistete Anzahlungen auf immaterielle Vermögensgegenstände",'E8.b. KKAuf_WAV'!$C$6:$C$405,"&lt;&gt;"&amp;"geleistete Anzahlungen und Anlagen im Bau des Sachanlagevermögens",'E8.b. KKAuf_WAV'!$C$6:$C$405,"&lt;&gt;"&amp;"Geschäfts- oder Firmenwert")</f>
        <v>0</v>
      </c>
      <c r="W859" s="980"/>
      <c r="X859" s="980">
        <f>SUMIFS('E8.c. KKAuf_BKZ_NAB_IZ'!$K$6:$K$405,'E8.c. KKAuf_BKZ_NAB_IZ'!$B$6:$B$405,$C859,'E8.c. KKAuf_BKZ_NAB_IZ'!$C$6:$C$405,$H859)</f>
        <v>0</v>
      </c>
      <c r="Y859" s="980">
        <f>SUMIFS('E8.a. KKAuf_SAV'!$Y$6:$Y$2005,'E8.a. KKAuf_SAV'!$B$6:$B$2005,$C859,'E8.a. KKAuf_SAV'!$D$6:$D$2005,$H859)</f>
        <v>0</v>
      </c>
      <c r="Z859" s="980">
        <f>SUMIFS('E8.b. KKAuf_WAV'!$O$6:$O$405,'E8.b. KKAuf_WAV'!$B$6:$B$405,$C859,'E8.b. KKAuf_WAV'!$E$6:$E$405,$H859,'E8.b. KKAuf_WAV'!$C$6:$C$405,"&lt;&gt;"&amp;"geleistete Anzahlungen auf immaterielle Vermögensgegenstände",'E8.b. KKAuf_WAV'!$C$6:$C$405,"&lt;&gt;"&amp;"geleistete Anzahlungen und Anlagen im Bau des Sachanlagevermögens",'E8.b. KKAuf_WAV'!$C$6:$C$405,"&lt;&gt;"&amp;"Geschäfts- oder Firmenwert")</f>
        <v>0</v>
      </c>
      <c r="AA859" s="980"/>
      <c r="AB859" s="980">
        <f>SUMIFS('E8.c. KKAuf_BKZ_NAB_IZ'!$L$6:$L$405,'E8.c. KKAuf_BKZ_NAB_IZ'!$B$6:$B$405,$C859,'E8.c. KKAuf_BKZ_NAB_IZ'!$C$6:$C$405,$H859)</f>
        <v>0</v>
      </c>
      <c r="AC859" s="974"/>
      <c r="AD859" s="980">
        <f t="shared" si="272"/>
        <v>0</v>
      </c>
      <c r="AE859" s="984">
        <f>$AE$12</f>
        <v>5.0700000000000002E-2</v>
      </c>
      <c r="AF859" s="984">
        <f>$AF$12</f>
        <v>1.7100000000000001E-2</v>
      </c>
      <c r="AG859" s="984">
        <f>$AG$12</f>
        <v>3.0499999999999999E-2</v>
      </c>
      <c r="AH859" s="982">
        <f t="shared" si="273"/>
        <v>0</v>
      </c>
      <c r="AJ859" s="980"/>
      <c r="AK859" s="984">
        <f>$AK$12</f>
        <v>5.0700000000000002E-2</v>
      </c>
      <c r="AL859" s="984">
        <f>$AL$12</f>
        <v>1.7100000000000001E-2</v>
      </c>
      <c r="AM859" s="984">
        <f>$AM$12</f>
        <v>3.0499999999999999E-2</v>
      </c>
      <c r="AN859" s="982">
        <f t="shared" si="269"/>
        <v>0</v>
      </c>
    </row>
    <row r="860" spans="2:40" x14ac:dyDescent="0.2">
      <c r="B860" s="1447"/>
      <c r="C860" s="1002">
        <f>C858</f>
        <v>0</v>
      </c>
      <c r="D860" s="1450"/>
      <c r="E860" s="1408"/>
      <c r="F860" s="1408"/>
      <c r="G860" s="990"/>
      <c r="H860" s="983">
        <v>2024</v>
      </c>
      <c r="I860" s="972"/>
      <c r="J860" s="803">
        <f t="shared" si="270"/>
        <v>0</v>
      </c>
      <c r="K860" s="804"/>
      <c r="L860" s="803">
        <f t="shared" si="261"/>
        <v>0</v>
      </c>
      <c r="M860" s="804"/>
      <c r="N860" s="803">
        <f t="shared" si="267"/>
        <v>0</v>
      </c>
      <c r="O860" s="804"/>
      <c r="P860" s="803">
        <f t="shared" si="275"/>
        <v>0</v>
      </c>
      <c r="Q860" s="760"/>
      <c r="R860" s="980">
        <f>SUMIFS('E8.a. KKAuf_SAV'!$X$6:$X$2005,'E8.a. KKAuf_SAV'!$B$6:$B$2005,$C860,'E8.a. KKAuf_SAV'!$D$6:$D$2005,$H860)</f>
        <v>0</v>
      </c>
      <c r="S860" s="980">
        <f>SUMIFS('E8.b. KKAuf_WAV'!$N$6:$N$405,'E8.b. KKAuf_WAV'!$B$6:$B$405,$C860,'E8.b. KKAuf_WAV'!$E$6:$E$405,H860)-SUMIFS('E8.b. KKAuf_WAV'!$N$6:$N$405,'E8.b. KKAuf_WAV'!$B$6:$B$405,$C860,'E8.b. KKAuf_WAV'!$C$6:$C$405,"Geschäfts- oder Firmenwert",'E8.b. KKAuf_WAV'!$D$6:$D$405,H860)</f>
        <v>0</v>
      </c>
      <c r="T860" s="974"/>
      <c r="U860" s="980">
        <f>SUMIFS('E8.a. KKAuf_SAV'!$W$6:$W$2005,'E8.a. KKAuf_SAV'!$B$6:$B$2005,$C860,'E8.a. KKAuf_SAV'!$D$6:$D$2005,H860)</f>
        <v>0</v>
      </c>
      <c r="V860" s="980">
        <f>SUMIFS('E8.b. KKAuf_WAV'!$M$6:$M$405,'E8.b. KKAuf_WAV'!$B$6:$B$405,$C860,'E8.b. KKAuf_WAV'!$E$6:$E$405,$H860,'E8.b. KKAuf_WAV'!$C$6:$C$405,"&lt;&gt;"&amp;"geleistete Anzahlungen auf immaterielle Vermögensgegenstände",'E8.b. KKAuf_WAV'!$C$6:$C$405,"&lt;&gt;"&amp;"geleistete Anzahlungen und Anlagen im Bau des Sachanlagevermögens",'E8.b. KKAuf_WAV'!$C$6:$C$405,"&lt;&gt;"&amp;"Geschäfts- oder Firmenwert")</f>
        <v>0</v>
      </c>
      <c r="W860" s="980">
        <f>SUMIFS('E8.b. KKAuf_WAV'!$M$6:$M$405,'E8.b. KKAuf_WAV'!$B$6:$B$405,$C860,'E8.b. KKAuf_WAV'!$E$6:$E$405,H860,'E8.b. KKAuf_WAV'!$C$6:$C$405,"geleistete Anzahlungen und Anlagen im Bau des Sachanlagevermögens")+ SUMIFS('E8.b. KKAuf_WAV'!$M$6:$M$405,'E8.b. KKAuf_WAV'!$B$6:$B$405,$C860,'E8.b. KKAuf_WAV'!$E$6:$E$405,H860,'E8.b. KKAuf_WAV'!$C$6:$C$405,"geleistete Anzahlungen auf immaterielle Vermögensgegenstände")</f>
        <v>0</v>
      </c>
      <c r="X860" s="980">
        <f>SUMIFS('E8.c. KKAuf_BKZ_NAB_IZ'!$K$6:$K$405,'E8.c. KKAuf_BKZ_NAB_IZ'!$B$6:$B$405,$C860,'E8.c. KKAuf_BKZ_NAB_IZ'!$C$6:$C$405,$H860)</f>
        <v>0</v>
      </c>
      <c r="Y860" s="980">
        <f>SUMIFS('E8.a. KKAuf_SAV'!$Y$6:$Y$2005,'E8.a. KKAuf_SAV'!$B$6:$B$2005,$C860,'E8.a. KKAuf_SAV'!$D$6:$D$2005,$H860)</f>
        <v>0</v>
      </c>
      <c r="Z860" s="980">
        <f>SUMIFS('E8.b. KKAuf_WAV'!$O$6:$O$405,'E8.b. KKAuf_WAV'!$B$6:$B$405,$C860,'E8.b. KKAuf_WAV'!$E$6:$E$405,$H860,'E8.b. KKAuf_WAV'!$C$6:$C$405,"&lt;&gt;"&amp;"geleistete Anzahlungen auf immaterielle Vermögensgegenstände",'E8.b. KKAuf_WAV'!$C$6:$C$405,"&lt;&gt;"&amp;"geleistete Anzahlungen und Anlagen im Bau des Sachanlagevermögens",'E8.b. KKAuf_WAV'!$C$6:$C$405,"&lt;&gt;"&amp;"Geschäfts- oder Firmenwert")</f>
        <v>0</v>
      </c>
      <c r="AA860" s="980">
        <f>SUMIFS('E8.b. KKAuf_WAV'!$O$6:$O$405,'E8.b. KKAuf_WAV'!$B$6:$B$405,$C860,'E8.b. KKAuf_WAV'!$E$6:$E$405,H860,'E8.b. KKAuf_WAV'!$C$6:$C$405,"geleistete Anzahlungen und Anlagen im Bau des Sachanlagevermögens")+ SUMIFS('E8.b. KKAuf_WAV'!$O$6:$O$405,'E8.b. KKAuf_WAV'!$B$6:$B$405,$C860,'E8.b. KKAuf_WAV'!$E$6:$E$405,H860,'E8.b. KKAuf_WAV'!$C$6:$C$405,"geleistete Anzahlungen auf immaterielle Vermögensgegenstände")</f>
        <v>0</v>
      </c>
      <c r="AB860" s="980">
        <f>SUMIFS('E8.c. KKAuf_BKZ_NAB_IZ'!$L$6:$L$405,'E8.c. KKAuf_BKZ_NAB_IZ'!$B$6:$B$405,$C860,'E8.c. KKAuf_BKZ_NAB_IZ'!$C$6:$C$405,$H860)</f>
        <v>0</v>
      </c>
      <c r="AC860" s="974"/>
      <c r="AD860" s="980">
        <f t="shared" si="272"/>
        <v>0</v>
      </c>
      <c r="AE860" s="984">
        <f>$AE$13</f>
        <v>6.93E-2</v>
      </c>
      <c r="AF860" s="984">
        <f>$AF$13</f>
        <v>3.8699999999999998E-2</v>
      </c>
      <c r="AG860" s="984">
        <f>$AG$13</f>
        <v>5.0900000000000001E-2</v>
      </c>
      <c r="AH860" s="982">
        <f t="shared" si="273"/>
        <v>0</v>
      </c>
      <c r="AJ860" s="980">
        <f t="shared" si="268"/>
        <v>0</v>
      </c>
      <c r="AK860" s="984">
        <f>$AK$13</f>
        <v>7.0099999999999996E-2</v>
      </c>
      <c r="AL860" s="984">
        <f>$AL$13</f>
        <v>3.6600000000000001E-2</v>
      </c>
      <c r="AM860" s="984">
        <f>$AM$13</f>
        <v>0.05</v>
      </c>
      <c r="AN860" s="982">
        <f t="shared" si="269"/>
        <v>0</v>
      </c>
    </row>
    <row r="861" spans="2:40" ht="15" thickBot="1" x14ac:dyDescent="0.25">
      <c r="B861" s="1447"/>
      <c r="C861" s="1002">
        <f>C858</f>
        <v>0</v>
      </c>
      <c r="D861" s="1450"/>
      <c r="E861" s="1408"/>
      <c r="F861" s="1408"/>
      <c r="G861" s="990"/>
      <c r="H861" s="983">
        <v>2025</v>
      </c>
      <c r="I861" s="972"/>
      <c r="J861" s="803">
        <f t="shared" si="270"/>
        <v>0</v>
      </c>
      <c r="K861" s="804"/>
      <c r="L861" s="803">
        <f t="shared" si="261"/>
        <v>0</v>
      </c>
      <c r="M861" s="804"/>
      <c r="N861" s="803">
        <f t="shared" si="267"/>
        <v>0</v>
      </c>
      <c r="O861" s="804"/>
      <c r="P861" s="803">
        <f t="shared" si="275"/>
        <v>0</v>
      </c>
      <c r="Q861" s="760"/>
      <c r="R861" s="980">
        <f>SUMIFS('E8.a. KKAuf_SAV'!$X$6:$X$2005,'E8.a. KKAuf_SAV'!$B$6:$B$2005,$C861,'E8.a. KKAuf_SAV'!$D$6:$D$2005,$H861)</f>
        <v>0</v>
      </c>
      <c r="S861" s="980">
        <f>SUMIFS('E8.b. KKAuf_WAV'!$N$6:$N$405,'E8.b. KKAuf_WAV'!$B$6:$B$405,$C861,'E8.b. KKAuf_WAV'!$E$6:$E$405,H861)-SUMIFS('E8.b. KKAuf_WAV'!$N$6:$N$405,'E8.b. KKAuf_WAV'!$B$6:$B$405,$C861,'E8.b. KKAuf_WAV'!$C$6:$C$405,"Geschäfts- oder Firmenwert",'E8.b. KKAuf_WAV'!$D$6:$D$405,H861)</f>
        <v>0</v>
      </c>
      <c r="T861" s="974"/>
      <c r="U861" s="980">
        <f>SUMIFS('E8.a. KKAuf_SAV'!$W$6:$W$2005,'E8.a. KKAuf_SAV'!$B$6:$B$2005,$C861,'E8.a. KKAuf_SAV'!$D$6:$D$2005,H861)</f>
        <v>0</v>
      </c>
      <c r="V861" s="980">
        <f>SUMIFS('E8.b. KKAuf_WAV'!$M$6:$M$405,'E8.b. KKAuf_WAV'!$B$6:$B$405,$C861,'E8.b. KKAuf_WAV'!$E$6:$E$405,$H861,'E8.b. KKAuf_WAV'!$C$6:$C$405,"&lt;&gt;"&amp;"geleistete Anzahlungen auf immaterielle Vermögensgegenstände",'E8.b. KKAuf_WAV'!$C$6:$C$405,"&lt;&gt;"&amp;"geleistete Anzahlungen und Anlagen im Bau des Sachanlagevermögens",'E8.b. KKAuf_WAV'!$C$6:$C$405,"&lt;&gt;"&amp;"Geschäfts- oder Firmenwert")</f>
        <v>0</v>
      </c>
      <c r="W861" s="980">
        <f>SUMIFS('E8.b. KKAuf_WAV'!$M$6:$M$405,'E8.b. KKAuf_WAV'!$B$6:$B$405,$C861,'E8.b. KKAuf_WAV'!$E$6:$E$405,H861,'E8.b. KKAuf_WAV'!$C$6:$C$405,"geleistete Anzahlungen und Anlagen im Bau des Sachanlagevermögens")+ SUMIFS('E8.b. KKAuf_WAV'!$M$6:$M$405,'E8.b. KKAuf_WAV'!$B$6:$B$405,$C861,'E8.b. KKAuf_WAV'!$E$6:$E$405,H861,'E8.b. KKAuf_WAV'!$C$6:$C$405,"geleistete Anzahlungen auf immaterielle Vermögensgegenstände")</f>
        <v>0</v>
      </c>
      <c r="X861" s="980">
        <f>SUMIFS('E8.c. KKAuf_BKZ_NAB_IZ'!$K$6:$K$405,'E8.c. KKAuf_BKZ_NAB_IZ'!$B$6:$B$405,$C861,'E8.c. KKAuf_BKZ_NAB_IZ'!$C$6:$C$405,$H861)</f>
        <v>0</v>
      </c>
      <c r="Y861" s="980">
        <f>SUMIFS('E8.a. KKAuf_SAV'!$Y$6:$Y$2005,'E8.a. KKAuf_SAV'!$B$6:$B$2005,$C861,'E8.a. KKAuf_SAV'!$D$6:$D$2005,$H861)</f>
        <v>0</v>
      </c>
      <c r="Z861" s="980">
        <f>SUMIFS('E8.b. KKAuf_WAV'!$O$6:$O$405,'E8.b. KKAuf_WAV'!$B$6:$B$405,$C861,'E8.b. KKAuf_WAV'!$E$6:$E$405,$H861,'E8.b. KKAuf_WAV'!$C$6:$C$405,"&lt;&gt;"&amp;"geleistete Anzahlungen auf immaterielle Vermögensgegenstände",'E8.b. KKAuf_WAV'!$C$6:$C$405,"&lt;&gt;"&amp;"geleistete Anzahlungen und Anlagen im Bau des Sachanlagevermögens",'E8.b. KKAuf_WAV'!$C$6:$C$405,"&lt;&gt;"&amp;"Geschäfts- oder Firmenwert")</f>
        <v>0</v>
      </c>
      <c r="AA861" s="980">
        <f>SUMIFS('E8.b. KKAuf_WAV'!$O$6:$O$405,'E8.b. KKAuf_WAV'!$B$6:$B$405,$C861,'E8.b. KKAuf_WAV'!$E$6:$E$405,H861,'E8.b. KKAuf_WAV'!$C$6:$C$405,"geleistete Anzahlungen und Anlagen im Bau des Sachanlagevermögens")+ SUMIFS('E8.b. KKAuf_WAV'!$O$6:$O$405,'E8.b. KKAuf_WAV'!$B$6:$B$405,$C861,'E8.b. KKAuf_WAV'!$E$6:$E$405,H861,'E8.b. KKAuf_WAV'!$C$6:$C$405,"geleistete Anzahlungen auf immaterielle Vermögensgegenstände")</f>
        <v>0</v>
      </c>
      <c r="AB861" s="980">
        <f>SUMIFS('E8.c. KKAuf_BKZ_NAB_IZ'!$L$6:$L$405,'E8.c. KKAuf_BKZ_NAB_IZ'!$B$6:$B$405,$C861,'E8.c. KKAuf_BKZ_NAB_IZ'!$C$6:$C$405,$H861)</f>
        <v>0</v>
      </c>
      <c r="AC861" s="974"/>
      <c r="AD861" s="980">
        <f t="shared" si="272"/>
        <v>0</v>
      </c>
      <c r="AE861" s="984">
        <f>$AE$14</f>
        <v>7.0099999999999996E-2</v>
      </c>
      <c r="AF861" s="984">
        <f>$AF$14</f>
        <v>3.6600000000000001E-2</v>
      </c>
      <c r="AG861" s="984">
        <f>$AG$14</f>
        <v>0.05</v>
      </c>
      <c r="AH861" s="982">
        <f t="shared" si="273"/>
        <v>0</v>
      </c>
      <c r="AJ861" s="980">
        <f t="shared" si="268"/>
        <v>0</v>
      </c>
      <c r="AK861" s="984">
        <f>$AK$14</f>
        <v>7.0099999999999996E-2</v>
      </c>
      <c r="AL861" s="984">
        <f>$AL$14</f>
        <v>3.6600000000000001E-2</v>
      </c>
      <c r="AM861" s="984">
        <f>$AM$14</f>
        <v>0.05</v>
      </c>
      <c r="AN861" s="982">
        <f t="shared" si="269"/>
        <v>0</v>
      </c>
    </row>
    <row r="862" spans="2:40" ht="15" hidden="1" thickBot="1" x14ac:dyDescent="0.25">
      <c r="B862" s="1447"/>
      <c r="C862" s="1002">
        <f>C858</f>
        <v>0</v>
      </c>
      <c r="D862" s="1450"/>
      <c r="E862" s="1408"/>
      <c r="F862" s="1408"/>
      <c r="G862" s="990"/>
      <c r="H862" s="983">
        <v>2026</v>
      </c>
      <c r="I862" s="972"/>
      <c r="J862" s="803">
        <f t="shared" si="270"/>
        <v>0</v>
      </c>
      <c r="K862" s="804"/>
      <c r="L862" s="803">
        <f t="shared" si="261"/>
        <v>0</v>
      </c>
      <c r="M862" s="804"/>
      <c r="N862" s="803">
        <f t="shared" si="267"/>
        <v>0</v>
      </c>
      <c r="O862" s="804"/>
      <c r="P862" s="803">
        <f t="shared" si="275"/>
        <v>0</v>
      </c>
      <c r="Q862" s="760"/>
      <c r="R862" s="980">
        <f>SUMIFS('E8.a. KKAuf_SAV'!$X$6:$X$2005,'E8.a. KKAuf_SAV'!$B$6:$B$2005,$C862,'E8.a. KKAuf_SAV'!$D$6:$D$2005,$H862)</f>
        <v>0</v>
      </c>
      <c r="S862" s="980">
        <f>SUMIFS('E8.b. KKAuf_WAV'!$N$6:$N$405,'E8.b. KKAuf_WAV'!$B$6:$B$405,$C862,'E8.b. KKAuf_WAV'!$E$6:$E$405,H862)-SUMIFS('E8.b. KKAuf_WAV'!$N$6:$N$405,'E8.b. KKAuf_WAV'!$B$6:$B$405,$C862,'E8.b. KKAuf_WAV'!$C$6:$C$405,"Geschäfts- oder Firmenwert",'E8.b. KKAuf_WAV'!$D$6:$D$405,H862)</f>
        <v>0</v>
      </c>
      <c r="T862" s="974"/>
      <c r="U862" s="980">
        <f>SUMIFS('E8.a. KKAuf_SAV'!$W$6:$W$2005,'E8.a. KKAuf_SAV'!$B$6:$B$2005,$C862,'E8.a. KKAuf_SAV'!$D$6:$D$2005,H862)</f>
        <v>0</v>
      </c>
      <c r="V862" s="980">
        <f>SUMIFS('E8.b. KKAuf_WAV'!$M$6:$M$405,'E8.b. KKAuf_WAV'!$B$6:$B$405,$C862,'E8.b. KKAuf_WAV'!$E$6:$E$405,$H862,'E8.b. KKAuf_WAV'!$C$6:$C$405,"&lt;&gt;"&amp;"geleistete Anzahlungen auf immaterielle Vermögensgegenstände",'E8.b. KKAuf_WAV'!$C$6:$C$405,"&lt;&gt;"&amp;"geleistete Anzahlungen und Anlagen im Bau des Sachanlagevermögens",'E8.b. KKAuf_WAV'!$C$6:$C$405,"&lt;&gt;"&amp;"Geschäfts- oder Firmenwert")</f>
        <v>0</v>
      </c>
      <c r="W862" s="980">
        <f>SUMIFS('E8.b. KKAuf_WAV'!$M$6:$M$405,'E8.b. KKAuf_WAV'!$B$6:$B$405,$C862,'E8.b. KKAuf_WAV'!$E$6:$E$405,H862,'E8.b. KKAuf_WAV'!$C$6:$C$405,"geleistete Anzahlungen und Anlagen im Bau des Sachanlagevermögens")+ SUMIFS('E8.b. KKAuf_WAV'!$M$6:$M$405,'E8.b. KKAuf_WAV'!$B$6:$B$405,$C862,'E8.b. KKAuf_WAV'!$E$6:$E$405,H862,'E8.b. KKAuf_WAV'!$C$6:$C$405,"geleistete Anzahlungen auf immaterielle Vermögensgegenstände")</f>
        <v>0</v>
      </c>
      <c r="X862" s="980">
        <f>SUMIFS('E8.c. KKAuf_BKZ_NAB_IZ'!$K$6:$K$405,'E8.c. KKAuf_BKZ_NAB_IZ'!$B$6:$B$405,$C862,'E8.c. KKAuf_BKZ_NAB_IZ'!$C$6:$C$405,$H862)</f>
        <v>0</v>
      </c>
      <c r="Y862" s="980">
        <f>SUMIFS('E8.a. KKAuf_SAV'!$Y$6:$Y$2005,'E8.a. KKAuf_SAV'!$B$6:$B$2005,$C862,'E8.a. KKAuf_SAV'!$D$6:$D$2005,$H862)</f>
        <v>0</v>
      </c>
      <c r="Z862" s="980">
        <f>SUMIFS('E8.b. KKAuf_WAV'!$O$6:$O$405,'E8.b. KKAuf_WAV'!$B$6:$B$405,$C862,'E8.b. KKAuf_WAV'!$E$6:$E$405,$H862,'E8.b. KKAuf_WAV'!$C$6:$C$405,"&lt;&gt;"&amp;"geleistete Anzahlungen auf immaterielle Vermögensgegenstände",'E8.b. KKAuf_WAV'!$C$6:$C$405,"&lt;&gt;"&amp;"geleistete Anzahlungen und Anlagen im Bau des Sachanlagevermögens",'E8.b. KKAuf_WAV'!$C$6:$C$405,"&lt;&gt;"&amp;"Geschäfts- oder Firmenwert")</f>
        <v>0</v>
      </c>
      <c r="AA862" s="980">
        <f>SUMIFS('E8.b. KKAuf_WAV'!$O$6:$O$405,'E8.b. KKAuf_WAV'!$B$6:$B$405,$C862,'E8.b. KKAuf_WAV'!$E$6:$E$405,H862,'E8.b. KKAuf_WAV'!$C$6:$C$405,"geleistete Anzahlungen und Anlagen im Bau des Sachanlagevermögens")+ SUMIFS('E8.b. KKAuf_WAV'!$O$6:$O$405,'E8.b. KKAuf_WAV'!$B$6:$B$405,$C862,'E8.b. KKAuf_WAV'!$E$6:$E$405,H862,'E8.b. KKAuf_WAV'!$C$6:$C$405,"geleistete Anzahlungen auf immaterielle Vermögensgegenstände")</f>
        <v>0</v>
      </c>
      <c r="AB862" s="980">
        <f>SUMIFS('E8.c. KKAuf_BKZ_NAB_IZ'!$L$6:$L$405,'E8.c. KKAuf_BKZ_NAB_IZ'!$B$6:$B$405,$C862,'E8.c. KKAuf_BKZ_NAB_IZ'!$C$6:$C$405,$H862)</f>
        <v>0</v>
      </c>
      <c r="AC862" s="974"/>
      <c r="AD862" s="980">
        <f t="shared" si="272"/>
        <v>0</v>
      </c>
      <c r="AE862" s="984">
        <f>$AE$15</f>
        <v>0</v>
      </c>
      <c r="AF862" s="984">
        <f>$AF$15</f>
        <v>0</v>
      </c>
      <c r="AG862" s="984">
        <f>$AG$15</f>
        <v>0</v>
      </c>
      <c r="AH862" s="982">
        <f t="shared" si="273"/>
        <v>0</v>
      </c>
      <c r="AJ862" s="980">
        <f t="shared" si="268"/>
        <v>0</v>
      </c>
      <c r="AK862" s="984">
        <f>$AK$15</f>
        <v>0</v>
      </c>
      <c r="AL862" s="984">
        <f>$AL$15</f>
        <v>0</v>
      </c>
      <c r="AM862" s="984">
        <f>$AM$15</f>
        <v>0</v>
      </c>
      <c r="AN862" s="982">
        <f t="shared" si="269"/>
        <v>0</v>
      </c>
    </row>
    <row r="863" spans="2:40" ht="15" hidden="1" thickBot="1" x14ac:dyDescent="0.25">
      <c r="B863" s="1447"/>
      <c r="C863" s="1002">
        <f>C858</f>
        <v>0</v>
      </c>
      <c r="D863" s="1450"/>
      <c r="E863" s="1408"/>
      <c r="F863" s="1408"/>
      <c r="G863" s="990"/>
      <c r="H863" s="983">
        <v>2027</v>
      </c>
      <c r="I863" s="972"/>
      <c r="J863" s="803">
        <f t="shared" si="270"/>
        <v>0</v>
      </c>
      <c r="K863" s="804"/>
      <c r="L863" s="803">
        <f t="shared" si="261"/>
        <v>0</v>
      </c>
      <c r="M863" s="804"/>
      <c r="N863" s="803">
        <f t="shared" si="267"/>
        <v>0</v>
      </c>
      <c r="O863" s="804"/>
      <c r="P863" s="803">
        <f t="shared" si="275"/>
        <v>0</v>
      </c>
      <c r="Q863" s="760"/>
      <c r="R863" s="980">
        <f>SUMIFS('E8.a. KKAuf_SAV'!$X$6:$X$2005,'E8.a. KKAuf_SAV'!$B$6:$B$2005,$C863,'E8.a. KKAuf_SAV'!$D$6:$D$2005,$H863)</f>
        <v>0</v>
      </c>
      <c r="S863" s="980">
        <f>SUMIFS('E8.b. KKAuf_WAV'!$N$6:$N$405,'E8.b. KKAuf_WAV'!$B$6:$B$405,$C863,'E8.b. KKAuf_WAV'!$E$6:$E$405,H863)-SUMIFS('E8.b. KKAuf_WAV'!$N$6:$N$405,'E8.b. KKAuf_WAV'!$B$6:$B$405,$C863,'E8.b. KKAuf_WAV'!$C$6:$C$405,"Geschäfts- oder Firmenwert",'E8.b. KKAuf_WAV'!$D$6:$D$405,H863)</f>
        <v>0</v>
      </c>
      <c r="T863" s="974"/>
      <c r="U863" s="980">
        <f>SUMIFS('E8.a. KKAuf_SAV'!$W$6:$W$2005,'E8.a. KKAuf_SAV'!$B$6:$B$2005,$C863,'E8.a. KKAuf_SAV'!$D$6:$D$2005,H863)</f>
        <v>0</v>
      </c>
      <c r="V863" s="980">
        <f>SUMIFS('E8.b. KKAuf_WAV'!$M$6:$M$405,'E8.b. KKAuf_WAV'!$B$6:$B$405,$C863,'E8.b. KKAuf_WAV'!$E$6:$E$405,$H863,'E8.b. KKAuf_WAV'!$C$6:$C$405,"&lt;&gt;"&amp;"geleistete Anzahlungen auf immaterielle Vermögensgegenstände",'E8.b. KKAuf_WAV'!$C$6:$C$405,"&lt;&gt;"&amp;"geleistete Anzahlungen und Anlagen im Bau des Sachanlagevermögens",'E8.b. KKAuf_WAV'!$C$6:$C$405,"&lt;&gt;"&amp;"Geschäfts- oder Firmenwert")</f>
        <v>0</v>
      </c>
      <c r="W863" s="980">
        <f>SUMIFS('E8.b. KKAuf_WAV'!$M$6:$M$405,'E8.b. KKAuf_WAV'!$B$6:$B$405,$C863,'E8.b. KKAuf_WAV'!$E$6:$E$405,H863,'E8.b. KKAuf_WAV'!$C$6:$C$405,"geleistete Anzahlungen und Anlagen im Bau des Sachanlagevermögens")+ SUMIFS('E8.b. KKAuf_WAV'!$M$6:$M$405,'E8.b. KKAuf_WAV'!$B$6:$B$405,$C863,'E8.b. KKAuf_WAV'!$E$6:$E$405,H863,'E8.b. KKAuf_WAV'!$C$6:$C$405,"geleistete Anzahlungen auf immaterielle Vermögensgegenstände")</f>
        <v>0</v>
      </c>
      <c r="X863" s="980">
        <f>SUMIFS('E8.c. KKAuf_BKZ_NAB_IZ'!$K$6:$K$405,'E8.c. KKAuf_BKZ_NAB_IZ'!$B$6:$B$405,$C863,'E8.c. KKAuf_BKZ_NAB_IZ'!$C$6:$C$405,$H863)</f>
        <v>0</v>
      </c>
      <c r="Y863" s="980">
        <f>SUMIFS('E8.a. KKAuf_SAV'!$Y$6:$Y$2005,'E8.a. KKAuf_SAV'!$B$6:$B$2005,$C863,'E8.a. KKAuf_SAV'!$D$6:$D$2005,$H863)</f>
        <v>0</v>
      </c>
      <c r="Z863" s="980">
        <f>SUMIFS('E8.b. KKAuf_WAV'!$O$6:$O$405,'E8.b. KKAuf_WAV'!$B$6:$B$405,$C863,'E8.b. KKAuf_WAV'!$E$6:$E$405,$H863,'E8.b. KKAuf_WAV'!$C$6:$C$405,"&lt;&gt;"&amp;"geleistete Anzahlungen auf immaterielle Vermögensgegenstände",'E8.b. KKAuf_WAV'!$C$6:$C$405,"&lt;&gt;"&amp;"geleistete Anzahlungen und Anlagen im Bau des Sachanlagevermögens",'E8.b. KKAuf_WAV'!$C$6:$C$405,"&lt;&gt;"&amp;"Geschäfts- oder Firmenwert")</f>
        <v>0</v>
      </c>
      <c r="AA863" s="980">
        <f>SUMIFS('E8.b. KKAuf_WAV'!$O$6:$O$405,'E8.b. KKAuf_WAV'!$B$6:$B$405,$C863,'E8.b. KKAuf_WAV'!$E$6:$E$405,H863,'E8.b. KKAuf_WAV'!$C$6:$C$405,"geleistete Anzahlungen und Anlagen im Bau des Sachanlagevermögens")+ SUMIFS('E8.b. KKAuf_WAV'!$O$6:$O$405,'E8.b. KKAuf_WAV'!$B$6:$B$405,$C863,'E8.b. KKAuf_WAV'!$E$6:$E$405,H863,'E8.b. KKAuf_WAV'!$C$6:$C$405,"geleistete Anzahlungen auf immaterielle Vermögensgegenstände")</f>
        <v>0</v>
      </c>
      <c r="AB863" s="980">
        <f>SUMIFS('E8.c. KKAuf_BKZ_NAB_IZ'!$L$6:$L$405,'E8.c. KKAuf_BKZ_NAB_IZ'!$B$6:$B$405,$C863,'E8.c. KKAuf_BKZ_NAB_IZ'!$C$6:$C$405,$H863)</f>
        <v>0</v>
      </c>
      <c r="AC863" s="974"/>
      <c r="AD863" s="980">
        <f t="shared" si="272"/>
        <v>0</v>
      </c>
      <c r="AE863" s="984">
        <f>$AE$16</f>
        <v>0</v>
      </c>
      <c r="AF863" s="984">
        <f>$AF$16</f>
        <v>0</v>
      </c>
      <c r="AG863" s="984">
        <f>$AG$16</f>
        <v>0</v>
      </c>
      <c r="AH863" s="982">
        <f t="shared" si="273"/>
        <v>0</v>
      </c>
      <c r="AJ863" s="980">
        <f t="shared" si="268"/>
        <v>0</v>
      </c>
      <c r="AK863" s="984">
        <f>$AK$16</f>
        <v>0</v>
      </c>
      <c r="AL863" s="984">
        <f>$AL$16</f>
        <v>0</v>
      </c>
      <c r="AM863" s="984">
        <f>$AM$16</f>
        <v>0</v>
      </c>
      <c r="AN863" s="982">
        <f t="shared" si="269"/>
        <v>0</v>
      </c>
    </row>
    <row r="864" spans="2:40" ht="15" hidden="1" thickBot="1" x14ac:dyDescent="0.25">
      <c r="B864" s="1448"/>
      <c r="C864" s="1003">
        <f>C858</f>
        <v>0</v>
      </c>
      <c r="D864" s="1451"/>
      <c r="E864" s="1409"/>
      <c r="F864" s="1409"/>
      <c r="G864" s="970"/>
      <c r="H864" s="986">
        <v>2028</v>
      </c>
      <c r="I864" s="972"/>
      <c r="J864" s="815">
        <f t="shared" si="270"/>
        <v>0</v>
      </c>
      <c r="K864" s="804"/>
      <c r="L864" s="814">
        <f t="shared" si="261"/>
        <v>0</v>
      </c>
      <c r="M864" s="804"/>
      <c r="N864" s="814">
        <f t="shared" si="267"/>
        <v>0</v>
      </c>
      <c r="O864" s="804"/>
      <c r="P864" s="814">
        <f t="shared" si="275"/>
        <v>0</v>
      </c>
      <c r="Q864" s="760"/>
      <c r="R864" s="987">
        <f>SUMIFS('E8.a. KKAuf_SAV'!$X$6:$X$2005,'E8.a. KKAuf_SAV'!$B$6:$B$2005,$C864,'E8.a. KKAuf_SAV'!$D$6:$D$2005,$H864)</f>
        <v>0</v>
      </c>
      <c r="S864" s="987">
        <f>SUMIFS('E8.b. KKAuf_WAV'!$N$6:$N$405,'E8.b. KKAuf_WAV'!$B$6:$B$405,$C864,'E8.b. KKAuf_WAV'!$E$6:$E$405,H864)-SUMIFS('E8.b. KKAuf_WAV'!$N$6:$N$405,'E8.b. KKAuf_WAV'!$B$6:$B$405,$C864,'E8.b. KKAuf_WAV'!$C$6:$C$405,"Geschäfts- oder Firmenwert",'E8.b. KKAuf_WAV'!$D$6:$D$405,H864)</f>
        <v>0</v>
      </c>
      <c r="T864" s="974"/>
      <c r="U864" s="987">
        <f>SUMIFS('E8.a. KKAuf_SAV'!$W$6:$W$2005,'E8.a. KKAuf_SAV'!$B$6:$B$2005,$C864,'E8.a. KKAuf_SAV'!$D$6:$D$2005,H864)</f>
        <v>0</v>
      </c>
      <c r="V864" s="987">
        <f>SUMIFS('E8.b. KKAuf_WAV'!$M$6:$M$405,'E8.b. KKAuf_WAV'!$B$6:$B$405,$C864,'E8.b. KKAuf_WAV'!$E$6:$E$405,$H864,'E8.b. KKAuf_WAV'!$C$6:$C$405,"&lt;&gt;"&amp;"geleistete Anzahlungen auf immaterielle Vermögensgegenstände",'E8.b. KKAuf_WAV'!$C$6:$C$405,"&lt;&gt;"&amp;"geleistete Anzahlungen und Anlagen im Bau des Sachanlagevermögens",'E8.b. KKAuf_WAV'!$C$6:$C$405,"&lt;&gt;"&amp;"Geschäfts- oder Firmenwert")</f>
        <v>0</v>
      </c>
      <c r="W864" s="987">
        <f>SUMIFS('E8.b. KKAuf_WAV'!$M$6:$M$405,'E8.b. KKAuf_WAV'!$B$6:$B$405,$C864,'E8.b. KKAuf_WAV'!$E$6:$E$405,H864,'E8.b. KKAuf_WAV'!$C$6:$C$405,"geleistete Anzahlungen und Anlagen im Bau des Sachanlagevermögens")+ SUMIFS('E8.b. KKAuf_WAV'!$M$6:$M$405,'E8.b. KKAuf_WAV'!$B$6:$B$405,$C864,'E8.b. KKAuf_WAV'!$E$6:$E$405,H864,'E8.b. KKAuf_WAV'!$C$6:$C$405,"geleistete Anzahlungen auf immaterielle Vermögensgegenstände")</f>
        <v>0</v>
      </c>
      <c r="X864" s="987">
        <f>SUMIFS('E8.c. KKAuf_BKZ_NAB_IZ'!$K$6:$K$405,'E8.c. KKAuf_BKZ_NAB_IZ'!$B$6:$B$405,$C864,'E8.c. KKAuf_BKZ_NAB_IZ'!$C$6:$C$405,$H864)</f>
        <v>0</v>
      </c>
      <c r="Y864" s="987">
        <f>SUMIFS('E8.a. KKAuf_SAV'!$Y$6:$Y$2005,'E8.a. KKAuf_SAV'!$B$6:$B$2005,$C864,'E8.a. KKAuf_SAV'!$D$6:$D$2005,$H864)</f>
        <v>0</v>
      </c>
      <c r="Z864" s="987">
        <f>SUMIFS('E8.b. KKAuf_WAV'!$O$6:$O$405,'E8.b. KKAuf_WAV'!$B$6:$B$405,$C864,'E8.b. KKAuf_WAV'!$E$6:$E$405,$H864,'E8.b. KKAuf_WAV'!$C$6:$C$405,"&lt;&gt;"&amp;"geleistete Anzahlungen auf immaterielle Vermögensgegenstände",'E8.b. KKAuf_WAV'!$C$6:$C$405,"&lt;&gt;"&amp;"geleistete Anzahlungen und Anlagen im Bau des Sachanlagevermögens",'E8.b. KKAuf_WAV'!$C$6:$C$405,"&lt;&gt;"&amp;"Geschäfts- oder Firmenwert")</f>
        <v>0</v>
      </c>
      <c r="AA864" s="987">
        <f>SUMIFS('E8.b. KKAuf_WAV'!$O$6:$O$405,'E8.b. KKAuf_WAV'!$B$6:$B$405,$C864,'E8.b. KKAuf_WAV'!$E$6:$E$405,H864,'E8.b. KKAuf_WAV'!$C$6:$C$405,"geleistete Anzahlungen und Anlagen im Bau des Sachanlagevermögens")+ SUMIFS('E8.b. KKAuf_WAV'!$O$6:$O$405,'E8.b. KKAuf_WAV'!$B$6:$B$405,$C864,'E8.b. KKAuf_WAV'!$E$6:$E$405,H864,'E8.b. KKAuf_WAV'!$C$6:$C$405,"geleistete Anzahlungen auf immaterielle Vermögensgegenstände")</f>
        <v>0</v>
      </c>
      <c r="AB864" s="987">
        <f>SUMIFS('E8.c. KKAuf_BKZ_NAB_IZ'!$L$6:$L$405,'E8.c. KKAuf_BKZ_NAB_IZ'!$B$6:$B$405,$C864,'E8.c. KKAuf_BKZ_NAB_IZ'!$C$6:$C$405,$H864)</f>
        <v>0</v>
      </c>
      <c r="AC864" s="974"/>
      <c r="AD864" s="987">
        <f t="shared" si="272"/>
        <v>0</v>
      </c>
      <c r="AE864" s="988">
        <f>$AE$17</f>
        <v>0</v>
      </c>
      <c r="AF864" s="988">
        <f>$AF$17</f>
        <v>0</v>
      </c>
      <c r="AG864" s="988">
        <f>$AG$17</f>
        <v>0</v>
      </c>
      <c r="AH864" s="989">
        <f t="shared" si="273"/>
        <v>0</v>
      </c>
      <c r="AJ864" s="987">
        <f t="shared" si="268"/>
        <v>0</v>
      </c>
      <c r="AK864" s="988">
        <f>$AK$17</f>
        <v>0</v>
      </c>
      <c r="AL864" s="988">
        <f>$AL$17</f>
        <v>0</v>
      </c>
      <c r="AM864" s="988">
        <f>$AM$17</f>
        <v>0</v>
      </c>
      <c r="AN864" s="989">
        <f t="shared" si="269"/>
        <v>0</v>
      </c>
    </row>
    <row r="865" spans="2:40" ht="14.25" customHeight="1" x14ac:dyDescent="0.2">
      <c r="B865" s="1446"/>
      <c r="C865" s="1001">
        <f>B865</f>
        <v>0</v>
      </c>
      <c r="D865" s="1449"/>
      <c r="E865" s="1407"/>
      <c r="F865" s="1410"/>
      <c r="G865" s="990"/>
      <c r="H865" s="991">
        <v>2022</v>
      </c>
      <c r="I865" s="972"/>
      <c r="J865" s="813">
        <f t="shared" si="270"/>
        <v>0</v>
      </c>
      <c r="K865" s="804"/>
      <c r="L865" s="813">
        <f t="shared" si="261"/>
        <v>0</v>
      </c>
      <c r="M865" s="804"/>
      <c r="N865" s="813">
        <f t="shared" si="267"/>
        <v>0</v>
      </c>
      <c r="O865" s="804"/>
      <c r="P865" s="813">
        <f t="shared" ref="P865:P871" si="276">IFERROR((AJ865*AK865+AD865*AE865)*0.4*0.035*$F$865,0)</f>
        <v>0</v>
      </c>
      <c r="Q865" s="760"/>
      <c r="R865" s="992">
        <f>SUMIFS('E8.a. KKAuf_SAV'!$X$6:$X$2005,'E8.a. KKAuf_SAV'!$B$6:$B$2005,$C865,'E8.a. KKAuf_SAV'!$D$6:$D$2005,$H865)</f>
        <v>0</v>
      </c>
      <c r="S865" s="992">
        <f>SUMIFS('E8.b. KKAuf_WAV'!$N$6:$N$405,'E8.b. KKAuf_WAV'!$B$6:$B$405,$C865,'E8.b. KKAuf_WAV'!$E$6:$E$405,H865)-SUMIFS('E8.b. KKAuf_WAV'!$N$6:$N$405,'E8.b. KKAuf_WAV'!$B$6:$B$405,$C865,'E8.b. KKAuf_WAV'!$C$6:$C$405,"Geschäfts- oder Firmenwert",'E8.b. KKAuf_WAV'!$D$6:$D$405,H865)</f>
        <v>0</v>
      </c>
      <c r="T865" s="974"/>
      <c r="U865" s="992">
        <f>SUMIFS('E8.a. KKAuf_SAV'!$W$6:$W$2005,'E8.a. KKAuf_SAV'!$B$6:$B$2005,$C865,'E8.a. KKAuf_SAV'!$D$6:$D$2005,H865)</f>
        <v>0</v>
      </c>
      <c r="V865" s="992">
        <f>SUMIFS('E8.b. KKAuf_WAV'!$M$6:$M$405,'E8.b. KKAuf_WAV'!$B$6:$B$405,$C865,'E8.b. KKAuf_WAV'!$E$6:$E$405,$H865,'E8.b. KKAuf_WAV'!$C$6:$C$405,"&lt;&gt;"&amp;"geleistete Anzahlungen auf immaterielle Vermögensgegenstände",'E8.b. KKAuf_WAV'!$C$6:$C$405,"&lt;&gt;"&amp;"geleistete Anzahlungen und Anlagen im Bau des Sachanlagevermögens",'E8.b. KKAuf_WAV'!$C$6:$C$405,"&lt;&gt;"&amp;"Geschäfts- oder Firmenwert")</f>
        <v>0</v>
      </c>
      <c r="W865" s="992">
        <f>SUMIFS('E8.b. KKAuf_WAV'!$M$6:$M$405,'E8.b. KKAuf_WAV'!$B$6:$B$405,$C865,'E8.b. KKAuf_WAV'!$E$6:$E$405,Listen!$AA$3,'E8.b. KKAuf_WAV'!$C$6:$C$405,"geleistete Anzahlungen und Anlagen im Bau des Sachanlagevermögens")+ SUMIFS('E8.b. KKAuf_WAV'!$M$6:$M$405,'E8.b. KKAuf_WAV'!$B$6:$B$405,$C865,'E8.b. KKAuf_WAV'!$E$6:$E$405,Listen!$AA$3,'E8.b. KKAuf_WAV'!$C$6:$C$405,"geleistete Anzahlungen auf immaterielle Vermögensgegenstände")</f>
        <v>0</v>
      </c>
      <c r="X865" s="992">
        <f>SUMIFS('E8.c. KKAuf_BKZ_NAB_IZ'!$K$6:$K$405,'E8.c. KKAuf_BKZ_NAB_IZ'!$B$6:$B$405,$C865,'E8.c. KKAuf_BKZ_NAB_IZ'!$C$6:$C$405,$H865)</f>
        <v>0</v>
      </c>
      <c r="Y865" s="992">
        <f>SUMIFS('E8.a. KKAuf_SAV'!$Y$6:$Y$2005,'E8.a. KKAuf_SAV'!$B$6:$B$2005,$C865,'E8.a. KKAuf_SAV'!$D$6:$D$2005,$H865)</f>
        <v>0</v>
      </c>
      <c r="Z865" s="992">
        <f>SUMIFS('E8.b. KKAuf_WAV'!$O$6:$O$405,'E8.b. KKAuf_WAV'!$B$6:$B$405,$C865,'E8.b. KKAuf_WAV'!$E$6:$E$405,$H865,'E8.b. KKAuf_WAV'!$C$6:$C$405,"&lt;&gt;"&amp;"geleistete Anzahlungen auf immaterielle Vermögensgegenstände",'E8.b. KKAuf_WAV'!$C$6:$C$405,"&lt;&gt;"&amp;"geleistete Anzahlungen und Anlagen im Bau des Sachanlagevermögens",'E8.b. KKAuf_WAV'!$C$6:$C$405,"&lt;&gt;"&amp;"Geschäfts- oder Firmenwert")</f>
        <v>0</v>
      </c>
      <c r="AA865" s="992">
        <f>SUMIFS('E8.b. KKAuf_WAV'!$O$6:$O$405,'E8.b. KKAuf_WAV'!$B$6:$B$405,$C865,'E8.b. KKAuf_WAV'!$E$6:$E$405,Listen!$AA$3,'E8.b. KKAuf_WAV'!$C$6:$C$405,"geleistete Anzahlungen und Anlagen im Bau des Sachanlagevermögens")+ SUMIFS('E8.b. KKAuf_WAV'!$O$6:$O$405,'E8.b. KKAuf_WAV'!$B$6:$B$405,$C865,'E8.b. KKAuf_WAV'!$E$6:$E$405,Listen!$AA$3,'E8.b. KKAuf_WAV'!$C$6:$C$405,"geleistete Anzahlungen auf immaterielle Vermögensgegenstände")</f>
        <v>0</v>
      </c>
      <c r="AB865" s="992">
        <f>SUMIFS('E8.c. KKAuf_BKZ_NAB_IZ'!$L$6:$L$405,'E8.c. KKAuf_BKZ_NAB_IZ'!$B$6:$B$405,$C865,'E8.c. KKAuf_BKZ_NAB_IZ'!$C$6:$C$405,$H865)</f>
        <v>0</v>
      </c>
      <c r="AC865" s="974"/>
      <c r="AD865" s="993">
        <f t="shared" si="272"/>
        <v>0</v>
      </c>
      <c r="AE865" s="993">
        <f>$AE$11</f>
        <v>5.0700000000000002E-2</v>
      </c>
      <c r="AF865" s="993">
        <f>$AF$11</f>
        <v>1.7100000000000001E-2</v>
      </c>
      <c r="AG865" s="993">
        <f>$AG$11</f>
        <v>3.0499999999999999E-2</v>
      </c>
      <c r="AH865" s="994">
        <f t="shared" si="273"/>
        <v>0</v>
      </c>
      <c r="AJ865" s="993">
        <f t="shared" si="268"/>
        <v>0</v>
      </c>
      <c r="AK865" s="993">
        <f>$AK$11</f>
        <v>5.0700000000000002E-2</v>
      </c>
      <c r="AL865" s="993">
        <f>$AL$11</f>
        <v>1.7100000000000001E-2</v>
      </c>
      <c r="AM865" s="993">
        <f>$AM$11</f>
        <v>3.0499999999999999E-2</v>
      </c>
      <c r="AN865" s="994">
        <f t="shared" si="269"/>
        <v>0</v>
      </c>
    </row>
    <row r="866" spans="2:40" x14ac:dyDescent="0.2">
      <c r="B866" s="1447"/>
      <c r="C866" s="1002">
        <f>C865</f>
        <v>0</v>
      </c>
      <c r="D866" s="1450"/>
      <c r="E866" s="1408"/>
      <c r="F866" s="1408"/>
      <c r="G866" s="990"/>
      <c r="H866" s="983">
        <v>2023</v>
      </c>
      <c r="I866" s="972"/>
      <c r="J866" s="805">
        <f t="shared" si="270"/>
        <v>0</v>
      </c>
      <c r="K866" s="804"/>
      <c r="L866" s="803">
        <f t="shared" si="261"/>
        <v>0</v>
      </c>
      <c r="M866" s="804"/>
      <c r="N866" s="803">
        <f t="shared" si="267"/>
        <v>0</v>
      </c>
      <c r="O866" s="804"/>
      <c r="P866" s="803">
        <f t="shared" si="276"/>
        <v>0</v>
      </c>
      <c r="Q866" s="760"/>
      <c r="R866" s="980">
        <f>SUMIFS('E8.a. KKAuf_SAV'!$X$6:$X$2005,'E8.a. KKAuf_SAV'!$B$6:$B$2005,$C866,'E8.a. KKAuf_SAV'!$D$6:$D$2005,$H866)</f>
        <v>0</v>
      </c>
      <c r="S866" s="980">
        <f>SUMIFS('E8.b. KKAuf_WAV'!$N$6:$N$405,'E8.b. KKAuf_WAV'!$B$6:$B$405,$C866,'E8.b. KKAuf_WAV'!$E$6:$E$405,H866)-SUMIFS('E8.b. KKAuf_WAV'!$N$6:$N$405,'E8.b. KKAuf_WAV'!$B$6:$B$405,$C866,'E8.b. KKAuf_WAV'!$C$6:$C$405,"Geschäfts- oder Firmenwert",'E8.b. KKAuf_WAV'!$D$6:$D$405,H866)</f>
        <v>0</v>
      </c>
      <c r="T866" s="974"/>
      <c r="U866" s="980">
        <f>SUMIFS('E8.a. KKAuf_SAV'!$W$6:$W$2005,'E8.a. KKAuf_SAV'!$B$6:$B$2005,$C866,'E8.a. KKAuf_SAV'!$D$6:$D$2005,H866)</f>
        <v>0</v>
      </c>
      <c r="V866" s="980">
        <f>SUMIFS('E8.b. KKAuf_WAV'!$M$6:$M$405,'E8.b. KKAuf_WAV'!$B$6:$B$405,$C866,'E8.b. KKAuf_WAV'!$E$6:$E$405,$H866,'E8.b. KKAuf_WAV'!$C$6:$C$405,"&lt;&gt;"&amp;"geleistete Anzahlungen auf immaterielle Vermögensgegenstände",'E8.b. KKAuf_WAV'!$C$6:$C$405,"&lt;&gt;"&amp;"geleistete Anzahlungen und Anlagen im Bau des Sachanlagevermögens",'E8.b. KKAuf_WAV'!$C$6:$C$405,"&lt;&gt;"&amp;"Geschäfts- oder Firmenwert")</f>
        <v>0</v>
      </c>
      <c r="W866" s="980"/>
      <c r="X866" s="980">
        <f>SUMIFS('E8.c. KKAuf_BKZ_NAB_IZ'!$K$6:$K$405,'E8.c. KKAuf_BKZ_NAB_IZ'!$B$6:$B$405,$C866,'E8.c. KKAuf_BKZ_NAB_IZ'!$C$6:$C$405,$H866)</f>
        <v>0</v>
      </c>
      <c r="Y866" s="980">
        <f>SUMIFS('E8.a. KKAuf_SAV'!$Y$6:$Y$2005,'E8.a. KKAuf_SAV'!$B$6:$B$2005,$C866,'E8.a. KKAuf_SAV'!$D$6:$D$2005,$H866)</f>
        <v>0</v>
      </c>
      <c r="Z866" s="980">
        <f>SUMIFS('E8.b. KKAuf_WAV'!$O$6:$O$405,'E8.b. KKAuf_WAV'!$B$6:$B$405,$C866,'E8.b. KKAuf_WAV'!$E$6:$E$405,$H866,'E8.b. KKAuf_WAV'!$C$6:$C$405,"&lt;&gt;"&amp;"geleistete Anzahlungen auf immaterielle Vermögensgegenstände",'E8.b. KKAuf_WAV'!$C$6:$C$405,"&lt;&gt;"&amp;"geleistete Anzahlungen und Anlagen im Bau des Sachanlagevermögens",'E8.b. KKAuf_WAV'!$C$6:$C$405,"&lt;&gt;"&amp;"Geschäfts- oder Firmenwert")</f>
        <v>0</v>
      </c>
      <c r="AA866" s="980"/>
      <c r="AB866" s="980">
        <f>SUMIFS('E8.c. KKAuf_BKZ_NAB_IZ'!$L$6:$L$405,'E8.c. KKAuf_BKZ_NAB_IZ'!$B$6:$B$405,$C866,'E8.c. KKAuf_BKZ_NAB_IZ'!$C$6:$C$405,$H866)</f>
        <v>0</v>
      </c>
      <c r="AC866" s="974"/>
      <c r="AD866" s="980">
        <f t="shared" si="272"/>
        <v>0</v>
      </c>
      <c r="AE866" s="984">
        <f>$AE$12</f>
        <v>5.0700000000000002E-2</v>
      </c>
      <c r="AF866" s="984">
        <f>$AF$12</f>
        <v>1.7100000000000001E-2</v>
      </c>
      <c r="AG866" s="984">
        <f>$AG$12</f>
        <v>3.0499999999999999E-2</v>
      </c>
      <c r="AH866" s="982">
        <f t="shared" si="273"/>
        <v>0</v>
      </c>
      <c r="AJ866" s="980"/>
      <c r="AK866" s="984">
        <f>$AK$12</f>
        <v>5.0700000000000002E-2</v>
      </c>
      <c r="AL866" s="984">
        <f>$AL$12</f>
        <v>1.7100000000000001E-2</v>
      </c>
      <c r="AM866" s="984">
        <f>$AM$12</f>
        <v>3.0499999999999999E-2</v>
      </c>
      <c r="AN866" s="982">
        <f t="shared" si="269"/>
        <v>0</v>
      </c>
    </row>
    <row r="867" spans="2:40" x14ac:dyDescent="0.2">
      <c r="B867" s="1447"/>
      <c r="C867" s="1002">
        <f>C865</f>
        <v>0</v>
      </c>
      <c r="D867" s="1450"/>
      <c r="E867" s="1408"/>
      <c r="F867" s="1408"/>
      <c r="G867" s="990"/>
      <c r="H867" s="983">
        <v>2024</v>
      </c>
      <c r="I867" s="972"/>
      <c r="J867" s="803">
        <f t="shared" si="270"/>
        <v>0</v>
      </c>
      <c r="K867" s="804"/>
      <c r="L867" s="803">
        <f t="shared" si="261"/>
        <v>0</v>
      </c>
      <c r="M867" s="804"/>
      <c r="N867" s="803">
        <f t="shared" si="267"/>
        <v>0</v>
      </c>
      <c r="O867" s="804"/>
      <c r="P867" s="803">
        <f t="shared" si="276"/>
        <v>0</v>
      </c>
      <c r="Q867" s="760"/>
      <c r="R867" s="980">
        <f>SUMIFS('E8.a. KKAuf_SAV'!$X$6:$X$2005,'E8.a. KKAuf_SAV'!$B$6:$B$2005,$C867,'E8.a. KKAuf_SAV'!$D$6:$D$2005,$H867)</f>
        <v>0</v>
      </c>
      <c r="S867" s="980">
        <f>SUMIFS('E8.b. KKAuf_WAV'!$N$6:$N$405,'E8.b. KKAuf_WAV'!$B$6:$B$405,$C867,'E8.b. KKAuf_WAV'!$E$6:$E$405,H867)-SUMIFS('E8.b. KKAuf_WAV'!$N$6:$N$405,'E8.b. KKAuf_WAV'!$B$6:$B$405,$C867,'E8.b. KKAuf_WAV'!$C$6:$C$405,"Geschäfts- oder Firmenwert",'E8.b. KKAuf_WAV'!$D$6:$D$405,H867)</f>
        <v>0</v>
      </c>
      <c r="T867" s="974"/>
      <c r="U867" s="980">
        <f>SUMIFS('E8.a. KKAuf_SAV'!$W$6:$W$2005,'E8.a. KKAuf_SAV'!$B$6:$B$2005,$C867,'E8.a. KKAuf_SAV'!$D$6:$D$2005,H867)</f>
        <v>0</v>
      </c>
      <c r="V867" s="980">
        <f>SUMIFS('E8.b. KKAuf_WAV'!$M$6:$M$405,'E8.b. KKAuf_WAV'!$B$6:$B$405,$C867,'E8.b. KKAuf_WAV'!$E$6:$E$405,$H867,'E8.b. KKAuf_WAV'!$C$6:$C$405,"&lt;&gt;"&amp;"geleistete Anzahlungen auf immaterielle Vermögensgegenstände",'E8.b. KKAuf_WAV'!$C$6:$C$405,"&lt;&gt;"&amp;"geleistete Anzahlungen und Anlagen im Bau des Sachanlagevermögens",'E8.b. KKAuf_WAV'!$C$6:$C$405,"&lt;&gt;"&amp;"Geschäfts- oder Firmenwert")</f>
        <v>0</v>
      </c>
      <c r="W867" s="980">
        <f>SUMIFS('E8.b. KKAuf_WAV'!$M$6:$M$405,'E8.b. KKAuf_WAV'!$B$6:$B$405,$C867,'E8.b. KKAuf_WAV'!$E$6:$E$405,H867,'E8.b. KKAuf_WAV'!$C$6:$C$405,"geleistete Anzahlungen und Anlagen im Bau des Sachanlagevermögens")+ SUMIFS('E8.b. KKAuf_WAV'!$M$6:$M$405,'E8.b. KKAuf_WAV'!$B$6:$B$405,$C867,'E8.b. KKAuf_WAV'!$E$6:$E$405,H867,'E8.b. KKAuf_WAV'!$C$6:$C$405,"geleistete Anzahlungen auf immaterielle Vermögensgegenstände")</f>
        <v>0</v>
      </c>
      <c r="X867" s="980">
        <f>SUMIFS('E8.c. KKAuf_BKZ_NAB_IZ'!$K$6:$K$405,'E8.c. KKAuf_BKZ_NAB_IZ'!$B$6:$B$405,$C867,'E8.c. KKAuf_BKZ_NAB_IZ'!$C$6:$C$405,$H867)</f>
        <v>0</v>
      </c>
      <c r="Y867" s="980">
        <f>SUMIFS('E8.a. KKAuf_SAV'!$Y$6:$Y$2005,'E8.a. KKAuf_SAV'!$B$6:$B$2005,$C867,'E8.a. KKAuf_SAV'!$D$6:$D$2005,$H867)</f>
        <v>0</v>
      </c>
      <c r="Z867" s="980">
        <f>SUMIFS('E8.b. KKAuf_WAV'!$O$6:$O$405,'E8.b. KKAuf_WAV'!$B$6:$B$405,$C867,'E8.b. KKAuf_WAV'!$E$6:$E$405,$H867,'E8.b. KKAuf_WAV'!$C$6:$C$405,"&lt;&gt;"&amp;"geleistete Anzahlungen auf immaterielle Vermögensgegenstände",'E8.b. KKAuf_WAV'!$C$6:$C$405,"&lt;&gt;"&amp;"geleistete Anzahlungen und Anlagen im Bau des Sachanlagevermögens",'E8.b. KKAuf_WAV'!$C$6:$C$405,"&lt;&gt;"&amp;"Geschäfts- oder Firmenwert")</f>
        <v>0</v>
      </c>
      <c r="AA867" s="980">
        <f>SUMIFS('E8.b. KKAuf_WAV'!$O$6:$O$405,'E8.b. KKAuf_WAV'!$B$6:$B$405,$C867,'E8.b. KKAuf_WAV'!$E$6:$E$405,H867,'E8.b. KKAuf_WAV'!$C$6:$C$405,"geleistete Anzahlungen und Anlagen im Bau des Sachanlagevermögens")+ SUMIFS('E8.b. KKAuf_WAV'!$O$6:$O$405,'E8.b. KKAuf_WAV'!$B$6:$B$405,$C867,'E8.b. KKAuf_WAV'!$E$6:$E$405,H867,'E8.b. KKAuf_WAV'!$C$6:$C$405,"geleistete Anzahlungen auf immaterielle Vermögensgegenstände")</f>
        <v>0</v>
      </c>
      <c r="AB867" s="980">
        <f>SUMIFS('E8.c. KKAuf_BKZ_NAB_IZ'!$L$6:$L$405,'E8.c. KKAuf_BKZ_NAB_IZ'!$B$6:$B$405,$C867,'E8.c. KKAuf_BKZ_NAB_IZ'!$C$6:$C$405,$H867)</f>
        <v>0</v>
      </c>
      <c r="AC867" s="974"/>
      <c r="AD867" s="980">
        <f t="shared" si="272"/>
        <v>0</v>
      </c>
      <c r="AE867" s="984">
        <f>$AE$13</f>
        <v>6.93E-2</v>
      </c>
      <c r="AF867" s="984">
        <f>$AF$13</f>
        <v>3.8699999999999998E-2</v>
      </c>
      <c r="AG867" s="984">
        <f>$AG$13</f>
        <v>5.0900000000000001E-2</v>
      </c>
      <c r="AH867" s="982">
        <f t="shared" si="273"/>
        <v>0</v>
      </c>
      <c r="AJ867" s="980">
        <f t="shared" si="268"/>
        <v>0</v>
      </c>
      <c r="AK867" s="984">
        <f>$AK$13</f>
        <v>7.0099999999999996E-2</v>
      </c>
      <c r="AL867" s="984">
        <f>$AL$13</f>
        <v>3.6600000000000001E-2</v>
      </c>
      <c r="AM867" s="984">
        <f>$AM$13</f>
        <v>0.05</v>
      </c>
      <c r="AN867" s="982">
        <f t="shared" si="269"/>
        <v>0</v>
      </c>
    </row>
    <row r="868" spans="2:40" ht="15" thickBot="1" x14ac:dyDescent="0.25">
      <c r="B868" s="1447"/>
      <c r="C868" s="1002">
        <f>C865</f>
        <v>0</v>
      </c>
      <c r="D868" s="1450"/>
      <c r="E868" s="1408"/>
      <c r="F868" s="1408"/>
      <c r="G868" s="990"/>
      <c r="H868" s="983">
        <v>2025</v>
      </c>
      <c r="I868" s="972"/>
      <c r="J868" s="803">
        <f t="shared" si="270"/>
        <v>0</v>
      </c>
      <c r="K868" s="804"/>
      <c r="L868" s="803">
        <f t="shared" si="261"/>
        <v>0</v>
      </c>
      <c r="M868" s="804"/>
      <c r="N868" s="803">
        <f t="shared" si="267"/>
        <v>0</v>
      </c>
      <c r="O868" s="804"/>
      <c r="P868" s="803">
        <f t="shared" si="276"/>
        <v>0</v>
      </c>
      <c r="Q868" s="760"/>
      <c r="R868" s="980">
        <f>SUMIFS('E8.a. KKAuf_SAV'!$X$6:$X$2005,'E8.a. KKAuf_SAV'!$B$6:$B$2005,$C868,'E8.a. KKAuf_SAV'!$D$6:$D$2005,$H868)</f>
        <v>0</v>
      </c>
      <c r="S868" s="980">
        <f>SUMIFS('E8.b. KKAuf_WAV'!$N$6:$N$405,'E8.b. KKAuf_WAV'!$B$6:$B$405,$C868,'E8.b. KKAuf_WAV'!$E$6:$E$405,H868)-SUMIFS('E8.b. KKAuf_WAV'!$N$6:$N$405,'E8.b. KKAuf_WAV'!$B$6:$B$405,$C868,'E8.b. KKAuf_WAV'!$C$6:$C$405,"Geschäfts- oder Firmenwert",'E8.b. KKAuf_WAV'!$D$6:$D$405,H868)</f>
        <v>0</v>
      </c>
      <c r="T868" s="974"/>
      <c r="U868" s="980">
        <f>SUMIFS('E8.a. KKAuf_SAV'!$W$6:$W$2005,'E8.a. KKAuf_SAV'!$B$6:$B$2005,$C868,'E8.a. KKAuf_SAV'!$D$6:$D$2005,H868)</f>
        <v>0</v>
      </c>
      <c r="V868" s="980">
        <f>SUMIFS('E8.b. KKAuf_WAV'!$M$6:$M$405,'E8.b. KKAuf_WAV'!$B$6:$B$405,$C868,'E8.b. KKAuf_WAV'!$E$6:$E$405,$H868,'E8.b. KKAuf_WAV'!$C$6:$C$405,"&lt;&gt;"&amp;"geleistete Anzahlungen auf immaterielle Vermögensgegenstände",'E8.b. KKAuf_WAV'!$C$6:$C$405,"&lt;&gt;"&amp;"geleistete Anzahlungen und Anlagen im Bau des Sachanlagevermögens",'E8.b. KKAuf_WAV'!$C$6:$C$405,"&lt;&gt;"&amp;"Geschäfts- oder Firmenwert")</f>
        <v>0</v>
      </c>
      <c r="W868" s="980">
        <f>SUMIFS('E8.b. KKAuf_WAV'!$M$6:$M$405,'E8.b. KKAuf_WAV'!$B$6:$B$405,$C868,'E8.b. KKAuf_WAV'!$E$6:$E$405,H868,'E8.b. KKAuf_WAV'!$C$6:$C$405,"geleistete Anzahlungen und Anlagen im Bau des Sachanlagevermögens")+ SUMIFS('E8.b. KKAuf_WAV'!$M$6:$M$405,'E8.b. KKAuf_WAV'!$B$6:$B$405,$C868,'E8.b. KKAuf_WAV'!$E$6:$E$405,H868,'E8.b. KKAuf_WAV'!$C$6:$C$405,"geleistete Anzahlungen auf immaterielle Vermögensgegenstände")</f>
        <v>0</v>
      </c>
      <c r="X868" s="980">
        <f>SUMIFS('E8.c. KKAuf_BKZ_NAB_IZ'!$K$6:$K$405,'E8.c. KKAuf_BKZ_NAB_IZ'!$B$6:$B$405,$C868,'E8.c. KKAuf_BKZ_NAB_IZ'!$C$6:$C$405,$H868)</f>
        <v>0</v>
      </c>
      <c r="Y868" s="980">
        <f>SUMIFS('E8.a. KKAuf_SAV'!$Y$6:$Y$2005,'E8.a. KKAuf_SAV'!$B$6:$B$2005,$C868,'E8.a. KKAuf_SAV'!$D$6:$D$2005,$H868)</f>
        <v>0</v>
      </c>
      <c r="Z868" s="980">
        <f>SUMIFS('E8.b. KKAuf_WAV'!$O$6:$O$405,'E8.b. KKAuf_WAV'!$B$6:$B$405,$C868,'E8.b. KKAuf_WAV'!$E$6:$E$405,$H868,'E8.b. KKAuf_WAV'!$C$6:$C$405,"&lt;&gt;"&amp;"geleistete Anzahlungen auf immaterielle Vermögensgegenstände",'E8.b. KKAuf_WAV'!$C$6:$C$405,"&lt;&gt;"&amp;"geleistete Anzahlungen und Anlagen im Bau des Sachanlagevermögens",'E8.b. KKAuf_WAV'!$C$6:$C$405,"&lt;&gt;"&amp;"Geschäfts- oder Firmenwert")</f>
        <v>0</v>
      </c>
      <c r="AA868" s="980">
        <f>SUMIFS('E8.b. KKAuf_WAV'!$O$6:$O$405,'E8.b. KKAuf_WAV'!$B$6:$B$405,$C868,'E8.b. KKAuf_WAV'!$E$6:$E$405,H868,'E8.b. KKAuf_WAV'!$C$6:$C$405,"geleistete Anzahlungen und Anlagen im Bau des Sachanlagevermögens")+ SUMIFS('E8.b. KKAuf_WAV'!$O$6:$O$405,'E8.b. KKAuf_WAV'!$B$6:$B$405,$C868,'E8.b. KKAuf_WAV'!$E$6:$E$405,H868,'E8.b. KKAuf_WAV'!$C$6:$C$405,"geleistete Anzahlungen auf immaterielle Vermögensgegenstände")</f>
        <v>0</v>
      </c>
      <c r="AB868" s="980">
        <f>SUMIFS('E8.c. KKAuf_BKZ_NAB_IZ'!$L$6:$L$405,'E8.c. KKAuf_BKZ_NAB_IZ'!$B$6:$B$405,$C868,'E8.c. KKAuf_BKZ_NAB_IZ'!$C$6:$C$405,$H868)</f>
        <v>0</v>
      </c>
      <c r="AC868" s="974"/>
      <c r="AD868" s="980">
        <f t="shared" si="272"/>
        <v>0</v>
      </c>
      <c r="AE868" s="984">
        <f>$AE$14</f>
        <v>7.0099999999999996E-2</v>
      </c>
      <c r="AF868" s="984">
        <f>$AF$14</f>
        <v>3.6600000000000001E-2</v>
      </c>
      <c r="AG868" s="984">
        <f>$AG$14</f>
        <v>0.05</v>
      </c>
      <c r="AH868" s="982">
        <f t="shared" si="273"/>
        <v>0</v>
      </c>
      <c r="AJ868" s="980">
        <f t="shared" si="268"/>
        <v>0</v>
      </c>
      <c r="AK868" s="984">
        <f>$AK$14</f>
        <v>7.0099999999999996E-2</v>
      </c>
      <c r="AL868" s="984">
        <f>$AL$14</f>
        <v>3.6600000000000001E-2</v>
      </c>
      <c r="AM868" s="984">
        <f>$AM$14</f>
        <v>0.05</v>
      </c>
      <c r="AN868" s="982">
        <f t="shared" si="269"/>
        <v>0</v>
      </c>
    </row>
    <row r="869" spans="2:40" ht="15" hidden="1" thickBot="1" x14ac:dyDescent="0.25">
      <c r="B869" s="1447"/>
      <c r="C869" s="1002">
        <f>C865</f>
        <v>0</v>
      </c>
      <c r="D869" s="1450"/>
      <c r="E869" s="1408"/>
      <c r="F869" s="1408"/>
      <c r="G869" s="990"/>
      <c r="H869" s="983">
        <v>2026</v>
      </c>
      <c r="I869" s="972"/>
      <c r="J869" s="803">
        <f t="shared" si="270"/>
        <v>0</v>
      </c>
      <c r="K869" s="804"/>
      <c r="L869" s="803">
        <f t="shared" si="261"/>
        <v>0</v>
      </c>
      <c r="M869" s="804"/>
      <c r="N869" s="803">
        <f t="shared" si="267"/>
        <v>0</v>
      </c>
      <c r="O869" s="804"/>
      <c r="P869" s="803">
        <f t="shared" si="276"/>
        <v>0</v>
      </c>
      <c r="Q869" s="760"/>
      <c r="R869" s="980">
        <f>SUMIFS('E8.a. KKAuf_SAV'!$X$6:$X$2005,'E8.a. KKAuf_SAV'!$B$6:$B$2005,$C869,'E8.a. KKAuf_SAV'!$D$6:$D$2005,$H869)</f>
        <v>0</v>
      </c>
      <c r="S869" s="980">
        <f>SUMIFS('E8.b. KKAuf_WAV'!$N$6:$N$405,'E8.b. KKAuf_WAV'!$B$6:$B$405,$C869,'E8.b. KKAuf_WAV'!$E$6:$E$405,H869)-SUMIFS('E8.b. KKAuf_WAV'!$N$6:$N$405,'E8.b. KKAuf_WAV'!$B$6:$B$405,$C869,'E8.b. KKAuf_WAV'!$C$6:$C$405,"Geschäfts- oder Firmenwert",'E8.b. KKAuf_WAV'!$D$6:$D$405,H869)</f>
        <v>0</v>
      </c>
      <c r="T869" s="974"/>
      <c r="U869" s="980">
        <f>SUMIFS('E8.a. KKAuf_SAV'!$W$6:$W$2005,'E8.a. KKAuf_SAV'!$B$6:$B$2005,$C869,'E8.a. KKAuf_SAV'!$D$6:$D$2005,H869)</f>
        <v>0</v>
      </c>
      <c r="V869" s="980">
        <f>SUMIFS('E8.b. KKAuf_WAV'!$M$6:$M$405,'E8.b. KKAuf_WAV'!$B$6:$B$405,$C869,'E8.b. KKAuf_WAV'!$E$6:$E$405,$H869,'E8.b. KKAuf_WAV'!$C$6:$C$405,"&lt;&gt;"&amp;"geleistete Anzahlungen auf immaterielle Vermögensgegenstände",'E8.b. KKAuf_WAV'!$C$6:$C$405,"&lt;&gt;"&amp;"geleistete Anzahlungen und Anlagen im Bau des Sachanlagevermögens",'E8.b. KKAuf_WAV'!$C$6:$C$405,"&lt;&gt;"&amp;"Geschäfts- oder Firmenwert")</f>
        <v>0</v>
      </c>
      <c r="W869" s="980">
        <f>SUMIFS('E8.b. KKAuf_WAV'!$M$6:$M$405,'E8.b. KKAuf_WAV'!$B$6:$B$405,$C869,'E8.b. KKAuf_WAV'!$E$6:$E$405,H869,'E8.b. KKAuf_WAV'!$C$6:$C$405,"geleistete Anzahlungen und Anlagen im Bau des Sachanlagevermögens")+ SUMIFS('E8.b. KKAuf_WAV'!$M$6:$M$405,'E8.b. KKAuf_WAV'!$B$6:$B$405,$C869,'E8.b. KKAuf_WAV'!$E$6:$E$405,H869,'E8.b. KKAuf_WAV'!$C$6:$C$405,"geleistete Anzahlungen auf immaterielle Vermögensgegenstände")</f>
        <v>0</v>
      </c>
      <c r="X869" s="980">
        <f>SUMIFS('E8.c. KKAuf_BKZ_NAB_IZ'!$K$6:$K$405,'E8.c. KKAuf_BKZ_NAB_IZ'!$B$6:$B$405,$C869,'E8.c. KKAuf_BKZ_NAB_IZ'!$C$6:$C$405,$H869)</f>
        <v>0</v>
      </c>
      <c r="Y869" s="980">
        <f>SUMIFS('E8.a. KKAuf_SAV'!$Y$6:$Y$2005,'E8.a. KKAuf_SAV'!$B$6:$B$2005,$C869,'E8.a. KKAuf_SAV'!$D$6:$D$2005,$H869)</f>
        <v>0</v>
      </c>
      <c r="Z869" s="980">
        <f>SUMIFS('E8.b. KKAuf_WAV'!$O$6:$O$405,'E8.b. KKAuf_WAV'!$B$6:$B$405,$C869,'E8.b. KKAuf_WAV'!$E$6:$E$405,$H869,'E8.b. KKAuf_WAV'!$C$6:$C$405,"&lt;&gt;"&amp;"geleistete Anzahlungen auf immaterielle Vermögensgegenstände",'E8.b. KKAuf_WAV'!$C$6:$C$405,"&lt;&gt;"&amp;"geleistete Anzahlungen und Anlagen im Bau des Sachanlagevermögens",'E8.b. KKAuf_WAV'!$C$6:$C$405,"&lt;&gt;"&amp;"Geschäfts- oder Firmenwert")</f>
        <v>0</v>
      </c>
      <c r="AA869" s="980">
        <f>SUMIFS('E8.b. KKAuf_WAV'!$O$6:$O$405,'E8.b. KKAuf_WAV'!$B$6:$B$405,$C869,'E8.b. KKAuf_WAV'!$E$6:$E$405,H869,'E8.b. KKAuf_WAV'!$C$6:$C$405,"geleistete Anzahlungen und Anlagen im Bau des Sachanlagevermögens")+ SUMIFS('E8.b. KKAuf_WAV'!$O$6:$O$405,'E8.b. KKAuf_WAV'!$B$6:$B$405,$C869,'E8.b. KKAuf_WAV'!$E$6:$E$405,H869,'E8.b. KKAuf_WAV'!$C$6:$C$405,"geleistete Anzahlungen auf immaterielle Vermögensgegenstände")</f>
        <v>0</v>
      </c>
      <c r="AB869" s="980">
        <f>SUMIFS('E8.c. KKAuf_BKZ_NAB_IZ'!$L$6:$L$405,'E8.c. KKAuf_BKZ_NAB_IZ'!$B$6:$B$405,$C869,'E8.c. KKAuf_BKZ_NAB_IZ'!$C$6:$C$405,$H869)</f>
        <v>0</v>
      </c>
      <c r="AC869" s="974"/>
      <c r="AD869" s="980">
        <f t="shared" si="272"/>
        <v>0</v>
      </c>
      <c r="AE869" s="984">
        <f>$AE$15</f>
        <v>0</v>
      </c>
      <c r="AF869" s="984">
        <f>$AF$15</f>
        <v>0</v>
      </c>
      <c r="AG869" s="984">
        <f>$AG$15</f>
        <v>0</v>
      </c>
      <c r="AH869" s="982">
        <f t="shared" si="273"/>
        <v>0</v>
      </c>
      <c r="AJ869" s="980">
        <f t="shared" si="268"/>
        <v>0</v>
      </c>
      <c r="AK869" s="984">
        <f>$AK$15</f>
        <v>0</v>
      </c>
      <c r="AL869" s="984">
        <f>$AL$15</f>
        <v>0</v>
      </c>
      <c r="AM869" s="984">
        <f>$AM$15</f>
        <v>0</v>
      </c>
      <c r="AN869" s="982">
        <f t="shared" si="269"/>
        <v>0</v>
      </c>
    </row>
    <row r="870" spans="2:40" ht="15" hidden="1" thickBot="1" x14ac:dyDescent="0.25">
      <c r="B870" s="1447"/>
      <c r="C870" s="1002">
        <f>C865</f>
        <v>0</v>
      </c>
      <c r="D870" s="1450"/>
      <c r="E870" s="1408"/>
      <c r="F870" s="1408"/>
      <c r="G870" s="990"/>
      <c r="H870" s="983">
        <v>2027</v>
      </c>
      <c r="I870" s="972"/>
      <c r="J870" s="803">
        <f t="shared" si="270"/>
        <v>0</v>
      </c>
      <c r="K870" s="804"/>
      <c r="L870" s="803">
        <f t="shared" si="261"/>
        <v>0</v>
      </c>
      <c r="M870" s="804"/>
      <c r="N870" s="803">
        <f t="shared" si="267"/>
        <v>0</v>
      </c>
      <c r="O870" s="804"/>
      <c r="P870" s="803">
        <f t="shared" si="276"/>
        <v>0</v>
      </c>
      <c r="Q870" s="760"/>
      <c r="R870" s="980">
        <f>SUMIFS('E8.a. KKAuf_SAV'!$X$6:$X$2005,'E8.a. KKAuf_SAV'!$B$6:$B$2005,$C870,'E8.a. KKAuf_SAV'!$D$6:$D$2005,$H870)</f>
        <v>0</v>
      </c>
      <c r="S870" s="980">
        <f>SUMIFS('E8.b. KKAuf_WAV'!$N$6:$N$405,'E8.b. KKAuf_WAV'!$B$6:$B$405,$C870,'E8.b. KKAuf_WAV'!$E$6:$E$405,H870)-SUMIFS('E8.b. KKAuf_WAV'!$N$6:$N$405,'E8.b. KKAuf_WAV'!$B$6:$B$405,$C870,'E8.b. KKAuf_WAV'!$C$6:$C$405,"Geschäfts- oder Firmenwert",'E8.b. KKAuf_WAV'!$D$6:$D$405,H870)</f>
        <v>0</v>
      </c>
      <c r="T870" s="974"/>
      <c r="U870" s="980">
        <f>SUMIFS('E8.a. KKAuf_SAV'!$W$6:$W$2005,'E8.a. KKAuf_SAV'!$B$6:$B$2005,$C870,'E8.a. KKAuf_SAV'!$D$6:$D$2005,H870)</f>
        <v>0</v>
      </c>
      <c r="V870" s="980">
        <f>SUMIFS('E8.b. KKAuf_WAV'!$M$6:$M$405,'E8.b. KKAuf_WAV'!$B$6:$B$405,$C870,'E8.b. KKAuf_WAV'!$E$6:$E$405,$H870,'E8.b. KKAuf_WAV'!$C$6:$C$405,"&lt;&gt;"&amp;"geleistete Anzahlungen auf immaterielle Vermögensgegenstände",'E8.b. KKAuf_WAV'!$C$6:$C$405,"&lt;&gt;"&amp;"geleistete Anzahlungen und Anlagen im Bau des Sachanlagevermögens",'E8.b. KKAuf_WAV'!$C$6:$C$405,"&lt;&gt;"&amp;"Geschäfts- oder Firmenwert")</f>
        <v>0</v>
      </c>
      <c r="W870" s="980">
        <f>SUMIFS('E8.b. KKAuf_WAV'!$M$6:$M$405,'E8.b. KKAuf_WAV'!$B$6:$B$405,$C870,'E8.b. KKAuf_WAV'!$E$6:$E$405,H870,'E8.b. KKAuf_WAV'!$C$6:$C$405,"geleistete Anzahlungen und Anlagen im Bau des Sachanlagevermögens")+ SUMIFS('E8.b. KKAuf_WAV'!$M$6:$M$405,'E8.b. KKAuf_WAV'!$B$6:$B$405,$C870,'E8.b. KKAuf_WAV'!$E$6:$E$405,H870,'E8.b. KKAuf_WAV'!$C$6:$C$405,"geleistete Anzahlungen auf immaterielle Vermögensgegenstände")</f>
        <v>0</v>
      </c>
      <c r="X870" s="980">
        <f>SUMIFS('E8.c. KKAuf_BKZ_NAB_IZ'!$K$6:$K$405,'E8.c. KKAuf_BKZ_NAB_IZ'!$B$6:$B$405,$C870,'E8.c. KKAuf_BKZ_NAB_IZ'!$C$6:$C$405,$H870)</f>
        <v>0</v>
      </c>
      <c r="Y870" s="980">
        <f>SUMIFS('E8.a. KKAuf_SAV'!$Y$6:$Y$2005,'E8.a. KKAuf_SAV'!$B$6:$B$2005,$C870,'E8.a. KKAuf_SAV'!$D$6:$D$2005,$H870)</f>
        <v>0</v>
      </c>
      <c r="Z870" s="980">
        <f>SUMIFS('E8.b. KKAuf_WAV'!$O$6:$O$405,'E8.b. KKAuf_WAV'!$B$6:$B$405,$C870,'E8.b. KKAuf_WAV'!$E$6:$E$405,$H870,'E8.b. KKAuf_WAV'!$C$6:$C$405,"&lt;&gt;"&amp;"geleistete Anzahlungen auf immaterielle Vermögensgegenstände",'E8.b. KKAuf_WAV'!$C$6:$C$405,"&lt;&gt;"&amp;"geleistete Anzahlungen und Anlagen im Bau des Sachanlagevermögens",'E8.b. KKAuf_WAV'!$C$6:$C$405,"&lt;&gt;"&amp;"Geschäfts- oder Firmenwert")</f>
        <v>0</v>
      </c>
      <c r="AA870" s="980">
        <f>SUMIFS('E8.b. KKAuf_WAV'!$O$6:$O$405,'E8.b. KKAuf_WAV'!$B$6:$B$405,$C870,'E8.b. KKAuf_WAV'!$E$6:$E$405,H870,'E8.b. KKAuf_WAV'!$C$6:$C$405,"geleistete Anzahlungen und Anlagen im Bau des Sachanlagevermögens")+ SUMIFS('E8.b. KKAuf_WAV'!$O$6:$O$405,'E8.b. KKAuf_WAV'!$B$6:$B$405,$C870,'E8.b. KKAuf_WAV'!$E$6:$E$405,H870,'E8.b. KKAuf_WAV'!$C$6:$C$405,"geleistete Anzahlungen auf immaterielle Vermögensgegenstände")</f>
        <v>0</v>
      </c>
      <c r="AB870" s="980">
        <f>SUMIFS('E8.c. KKAuf_BKZ_NAB_IZ'!$L$6:$L$405,'E8.c. KKAuf_BKZ_NAB_IZ'!$B$6:$B$405,$C870,'E8.c. KKAuf_BKZ_NAB_IZ'!$C$6:$C$405,$H870)</f>
        <v>0</v>
      </c>
      <c r="AC870" s="974"/>
      <c r="AD870" s="980">
        <f t="shared" si="272"/>
        <v>0</v>
      </c>
      <c r="AE870" s="984">
        <f>$AE$16</f>
        <v>0</v>
      </c>
      <c r="AF870" s="984">
        <f>$AF$16</f>
        <v>0</v>
      </c>
      <c r="AG870" s="984">
        <f>$AG$16</f>
        <v>0</v>
      </c>
      <c r="AH870" s="982">
        <f t="shared" si="273"/>
        <v>0</v>
      </c>
      <c r="AJ870" s="980">
        <f t="shared" si="268"/>
        <v>0</v>
      </c>
      <c r="AK870" s="984">
        <f>$AK$16</f>
        <v>0</v>
      </c>
      <c r="AL870" s="984">
        <f>$AL$16</f>
        <v>0</v>
      </c>
      <c r="AM870" s="984">
        <f>$AM$16</f>
        <v>0</v>
      </c>
      <c r="AN870" s="982">
        <f t="shared" si="269"/>
        <v>0</v>
      </c>
    </row>
    <row r="871" spans="2:40" ht="15" hidden="1" thickBot="1" x14ac:dyDescent="0.25">
      <c r="B871" s="1448"/>
      <c r="C871" s="1003">
        <f>C865</f>
        <v>0</v>
      </c>
      <c r="D871" s="1451"/>
      <c r="E871" s="1409"/>
      <c r="F871" s="1409"/>
      <c r="G871" s="970"/>
      <c r="H871" s="986">
        <v>2028</v>
      </c>
      <c r="I871" s="972"/>
      <c r="J871" s="815">
        <f t="shared" si="270"/>
        <v>0</v>
      </c>
      <c r="K871" s="804"/>
      <c r="L871" s="814">
        <f t="shared" si="261"/>
        <v>0</v>
      </c>
      <c r="M871" s="804"/>
      <c r="N871" s="814">
        <f t="shared" si="267"/>
        <v>0</v>
      </c>
      <c r="O871" s="804"/>
      <c r="P871" s="814">
        <f t="shared" si="276"/>
        <v>0</v>
      </c>
      <c r="Q871" s="760"/>
      <c r="R871" s="987">
        <f>SUMIFS('E8.a. KKAuf_SAV'!$X$6:$X$2005,'E8.a. KKAuf_SAV'!$B$6:$B$2005,$C871,'E8.a. KKAuf_SAV'!$D$6:$D$2005,$H871)</f>
        <v>0</v>
      </c>
      <c r="S871" s="987">
        <f>SUMIFS('E8.b. KKAuf_WAV'!$N$6:$N$405,'E8.b. KKAuf_WAV'!$B$6:$B$405,$C871,'E8.b. KKAuf_WAV'!$E$6:$E$405,H871)-SUMIFS('E8.b. KKAuf_WAV'!$N$6:$N$405,'E8.b. KKAuf_WAV'!$B$6:$B$405,$C871,'E8.b. KKAuf_WAV'!$C$6:$C$405,"Geschäfts- oder Firmenwert",'E8.b. KKAuf_WAV'!$D$6:$D$405,H871)</f>
        <v>0</v>
      </c>
      <c r="T871" s="974"/>
      <c r="U871" s="987">
        <f>SUMIFS('E8.a. KKAuf_SAV'!$W$6:$W$2005,'E8.a. KKAuf_SAV'!$B$6:$B$2005,$C871,'E8.a. KKAuf_SAV'!$D$6:$D$2005,H871)</f>
        <v>0</v>
      </c>
      <c r="V871" s="987">
        <f>SUMIFS('E8.b. KKAuf_WAV'!$M$6:$M$405,'E8.b. KKAuf_WAV'!$B$6:$B$405,$C871,'E8.b. KKAuf_WAV'!$E$6:$E$405,$H871,'E8.b. KKAuf_WAV'!$C$6:$C$405,"&lt;&gt;"&amp;"geleistete Anzahlungen auf immaterielle Vermögensgegenstände",'E8.b. KKAuf_WAV'!$C$6:$C$405,"&lt;&gt;"&amp;"geleistete Anzahlungen und Anlagen im Bau des Sachanlagevermögens",'E8.b. KKAuf_WAV'!$C$6:$C$405,"&lt;&gt;"&amp;"Geschäfts- oder Firmenwert")</f>
        <v>0</v>
      </c>
      <c r="W871" s="987">
        <f>SUMIFS('E8.b. KKAuf_WAV'!$M$6:$M$405,'E8.b. KKAuf_WAV'!$B$6:$B$405,$C871,'E8.b. KKAuf_WAV'!$E$6:$E$405,H871,'E8.b. KKAuf_WAV'!$C$6:$C$405,"geleistete Anzahlungen und Anlagen im Bau des Sachanlagevermögens")+ SUMIFS('E8.b. KKAuf_WAV'!$M$6:$M$405,'E8.b. KKAuf_WAV'!$B$6:$B$405,$C871,'E8.b. KKAuf_WAV'!$E$6:$E$405,H871,'E8.b. KKAuf_WAV'!$C$6:$C$405,"geleistete Anzahlungen auf immaterielle Vermögensgegenstände")</f>
        <v>0</v>
      </c>
      <c r="X871" s="987">
        <f>SUMIFS('E8.c. KKAuf_BKZ_NAB_IZ'!$K$6:$K$405,'E8.c. KKAuf_BKZ_NAB_IZ'!$B$6:$B$405,$C871,'E8.c. KKAuf_BKZ_NAB_IZ'!$C$6:$C$405,$H871)</f>
        <v>0</v>
      </c>
      <c r="Y871" s="987">
        <f>SUMIFS('E8.a. KKAuf_SAV'!$Y$6:$Y$2005,'E8.a. KKAuf_SAV'!$B$6:$B$2005,$C871,'E8.a. KKAuf_SAV'!$D$6:$D$2005,$H871)</f>
        <v>0</v>
      </c>
      <c r="Z871" s="987">
        <f>SUMIFS('E8.b. KKAuf_WAV'!$O$6:$O$405,'E8.b. KKAuf_WAV'!$B$6:$B$405,$C871,'E8.b. KKAuf_WAV'!$E$6:$E$405,$H871,'E8.b. KKAuf_WAV'!$C$6:$C$405,"&lt;&gt;"&amp;"geleistete Anzahlungen auf immaterielle Vermögensgegenstände",'E8.b. KKAuf_WAV'!$C$6:$C$405,"&lt;&gt;"&amp;"geleistete Anzahlungen und Anlagen im Bau des Sachanlagevermögens",'E8.b. KKAuf_WAV'!$C$6:$C$405,"&lt;&gt;"&amp;"Geschäfts- oder Firmenwert")</f>
        <v>0</v>
      </c>
      <c r="AA871" s="987">
        <f>SUMIFS('E8.b. KKAuf_WAV'!$O$6:$O$405,'E8.b. KKAuf_WAV'!$B$6:$B$405,$C871,'E8.b. KKAuf_WAV'!$E$6:$E$405,H871,'E8.b. KKAuf_WAV'!$C$6:$C$405,"geleistete Anzahlungen und Anlagen im Bau des Sachanlagevermögens")+ SUMIFS('E8.b. KKAuf_WAV'!$O$6:$O$405,'E8.b. KKAuf_WAV'!$B$6:$B$405,$C871,'E8.b. KKAuf_WAV'!$E$6:$E$405,H871,'E8.b. KKAuf_WAV'!$C$6:$C$405,"geleistete Anzahlungen auf immaterielle Vermögensgegenstände")</f>
        <v>0</v>
      </c>
      <c r="AB871" s="987">
        <f>SUMIFS('E8.c. KKAuf_BKZ_NAB_IZ'!$L$6:$L$405,'E8.c. KKAuf_BKZ_NAB_IZ'!$B$6:$B$405,$C871,'E8.c. KKAuf_BKZ_NAB_IZ'!$C$6:$C$405,$H871)</f>
        <v>0</v>
      </c>
      <c r="AC871" s="974"/>
      <c r="AD871" s="987">
        <f t="shared" si="272"/>
        <v>0</v>
      </c>
      <c r="AE871" s="988">
        <f>$AE$17</f>
        <v>0</v>
      </c>
      <c r="AF871" s="988">
        <f>$AF$17</f>
        <v>0</v>
      </c>
      <c r="AG871" s="988">
        <f>$AG$17</f>
        <v>0</v>
      </c>
      <c r="AH871" s="989">
        <f t="shared" si="273"/>
        <v>0</v>
      </c>
      <c r="AJ871" s="987">
        <f t="shared" si="268"/>
        <v>0</v>
      </c>
      <c r="AK871" s="988">
        <f>$AK$17</f>
        <v>0</v>
      </c>
      <c r="AL871" s="988">
        <f>$AL$17</f>
        <v>0</v>
      </c>
      <c r="AM871" s="988">
        <f>$AM$17</f>
        <v>0</v>
      </c>
      <c r="AN871" s="989">
        <f t="shared" si="269"/>
        <v>0</v>
      </c>
    </row>
    <row r="872" spans="2:40" ht="14.25" customHeight="1" x14ac:dyDescent="0.2">
      <c r="B872" s="1446"/>
      <c r="C872" s="1001">
        <f>B872</f>
        <v>0</v>
      </c>
      <c r="D872" s="1449"/>
      <c r="E872" s="1407"/>
      <c r="F872" s="1410"/>
      <c r="G872" s="990"/>
      <c r="H872" s="991">
        <v>2022</v>
      </c>
      <c r="I872" s="972"/>
      <c r="J872" s="813">
        <f t="shared" si="270"/>
        <v>0</v>
      </c>
      <c r="K872" s="804"/>
      <c r="L872" s="813">
        <f t="shared" si="261"/>
        <v>0</v>
      </c>
      <c r="M872" s="804"/>
      <c r="N872" s="813">
        <f t="shared" si="267"/>
        <v>0</v>
      </c>
      <c r="O872" s="804"/>
      <c r="P872" s="813">
        <f t="shared" ref="P872:P878" si="277">IFERROR((AJ872*AK872+AD872*AE872)*0.4*0.035*$F$872,0)</f>
        <v>0</v>
      </c>
      <c r="Q872" s="760"/>
      <c r="R872" s="992">
        <f>SUMIFS('E8.a. KKAuf_SAV'!$X$6:$X$2005,'E8.a. KKAuf_SAV'!$B$6:$B$2005,$C872,'E8.a. KKAuf_SAV'!$D$6:$D$2005,$H872)</f>
        <v>0</v>
      </c>
      <c r="S872" s="992">
        <f>SUMIFS('E8.b. KKAuf_WAV'!$N$6:$N$405,'E8.b. KKAuf_WAV'!$B$6:$B$405,$C872,'E8.b. KKAuf_WAV'!$E$6:$E$405,H872)-SUMIFS('E8.b. KKAuf_WAV'!$N$6:$N$405,'E8.b. KKAuf_WAV'!$B$6:$B$405,$C872,'E8.b. KKAuf_WAV'!$C$6:$C$405,"Geschäfts- oder Firmenwert",'E8.b. KKAuf_WAV'!$D$6:$D$405,H872)</f>
        <v>0</v>
      </c>
      <c r="T872" s="974"/>
      <c r="U872" s="992">
        <f>SUMIFS('E8.a. KKAuf_SAV'!$W$6:$W$2005,'E8.a. KKAuf_SAV'!$B$6:$B$2005,$C872,'E8.a. KKAuf_SAV'!$D$6:$D$2005,H872)</f>
        <v>0</v>
      </c>
      <c r="V872" s="992">
        <f>SUMIFS('E8.b. KKAuf_WAV'!$M$6:$M$405,'E8.b. KKAuf_WAV'!$B$6:$B$405,$C872,'E8.b. KKAuf_WAV'!$E$6:$E$405,$H872,'E8.b. KKAuf_WAV'!$C$6:$C$405,"&lt;&gt;"&amp;"geleistete Anzahlungen auf immaterielle Vermögensgegenstände",'E8.b. KKAuf_WAV'!$C$6:$C$405,"&lt;&gt;"&amp;"geleistete Anzahlungen und Anlagen im Bau des Sachanlagevermögens",'E8.b. KKAuf_WAV'!$C$6:$C$405,"&lt;&gt;"&amp;"Geschäfts- oder Firmenwert")</f>
        <v>0</v>
      </c>
      <c r="W872" s="992">
        <f>SUMIFS('E8.b. KKAuf_WAV'!$M$6:$M$405,'E8.b. KKAuf_WAV'!$B$6:$B$405,$C872,'E8.b. KKAuf_WAV'!$E$6:$E$405,Listen!$AA$3,'E8.b. KKAuf_WAV'!$C$6:$C$405,"geleistete Anzahlungen und Anlagen im Bau des Sachanlagevermögens")+ SUMIFS('E8.b. KKAuf_WAV'!$M$6:$M$405,'E8.b. KKAuf_WAV'!$B$6:$B$405,$C872,'E8.b. KKAuf_WAV'!$E$6:$E$405,Listen!$AA$3,'E8.b. KKAuf_WAV'!$C$6:$C$405,"geleistete Anzahlungen auf immaterielle Vermögensgegenstände")</f>
        <v>0</v>
      </c>
      <c r="X872" s="992">
        <f>SUMIFS('E8.c. KKAuf_BKZ_NAB_IZ'!$K$6:$K$405,'E8.c. KKAuf_BKZ_NAB_IZ'!$B$6:$B$405,$C872,'E8.c. KKAuf_BKZ_NAB_IZ'!$C$6:$C$405,$H872)</f>
        <v>0</v>
      </c>
      <c r="Y872" s="992">
        <f>SUMIFS('E8.a. KKAuf_SAV'!$Y$6:$Y$2005,'E8.a. KKAuf_SAV'!$B$6:$B$2005,$C872,'E8.a. KKAuf_SAV'!$D$6:$D$2005,$H872)</f>
        <v>0</v>
      </c>
      <c r="Z872" s="992">
        <f>SUMIFS('E8.b. KKAuf_WAV'!$O$6:$O$405,'E8.b. KKAuf_WAV'!$B$6:$B$405,$C872,'E8.b. KKAuf_WAV'!$E$6:$E$405,$H872,'E8.b. KKAuf_WAV'!$C$6:$C$405,"&lt;&gt;"&amp;"geleistete Anzahlungen auf immaterielle Vermögensgegenstände",'E8.b. KKAuf_WAV'!$C$6:$C$405,"&lt;&gt;"&amp;"geleistete Anzahlungen und Anlagen im Bau des Sachanlagevermögens",'E8.b. KKAuf_WAV'!$C$6:$C$405,"&lt;&gt;"&amp;"Geschäfts- oder Firmenwert")</f>
        <v>0</v>
      </c>
      <c r="AA872" s="992">
        <f>SUMIFS('E8.b. KKAuf_WAV'!$O$6:$O$405,'E8.b. KKAuf_WAV'!$B$6:$B$405,$C872,'E8.b. KKAuf_WAV'!$E$6:$E$405,Listen!$AA$3,'E8.b. KKAuf_WAV'!$C$6:$C$405,"geleistete Anzahlungen und Anlagen im Bau des Sachanlagevermögens")+ SUMIFS('E8.b. KKAuf_WAV'!$O$6:$O$405,'E8.b. KKAuf_WAV'!$B$6:$B$405,$C872,'E8.b. KKAuf_WAV'!$E$6:$E$405,Listen!$AA$3,'E8.b. KKAuf_WAV'!$C$6:$C$405,"geleistete Anzahlungen auf immaterielle Vermögensgegenstände")</f>
        <v>0</v>
      </c>
      <c r="AB872" s="992">
        <f>SUMIFS('E8.c. KKAuf_BKZ_NAB_IZ'!$L$6:$L$405,'E8.c. KKAuf_BKZ_NAB_IZ'!$B$6:$B$405,$C872,'E8.c. KKAuf_BKZ_NAB_IZ'!$C$6:$C$405,$H872)</f>
        <v>0</v>
      </c>
      <c r="AC872" s="974"/>
      <c r="AD872" s="992">
        <f t="shared" si="272"/>
        <v>0</v>
      </c>
      <c r="AE872" s="993">
        <f>$AE$11</f>
        <v>5.0700000000000002E-2</v>
      </c>
      <c r="AF872" s="993">
        <f>$AF$11</f>
        <v>1.7100000000000001E-2</v>
      </c>
      <c r="AG872" s="993">
        <f>$AG$11</f>
        <v>3.0499999999999999E-2</v>
      </c>
      <c r="AH872" s="994">
        <f t="shared" si="273"/>
        <v>0</v>
      </c>
      <c r="AJ872" s="992">
        <f t="shared" si="268"/>
        <v>0</v>
      </c>
      <c r="AK872" s="993">
        <f>$AK$11</f>
        <v>5.0700000000000002E-2</v>
      </c>
      <c r="AL872" s="993">
        <f>$AL$11</f>
        <v>1.7100000000000001E-2</v>
      </c>
      <c r="AM872" s="993">
        <f>$AM$11</f>
        <v>3.0499999999999999E-2</v>
      </c>
      <c r="AN872" s="994">
        <f t="shared" si="269"/>
        <v>0</v>
      </c>
    </row>
    <row r="873" spans="2:40" x14ac:dyDescent="0.2">
      <c r="B873" s="1447"/>
      <c r="C873" s="1002">
        <f>C872</f>
        <v>0</v>
      </c>
      <c r="D873" s="1450"/>
      <c r="E873" s="1408"/>
      <c r="F873" s="1408"/>
      <c r="G873" s="990"/>
      <c r="H873" s="983">
        <v>2023</v>
      </c>
      <c r="I873" s="972"/>
      <c r="J873" s="805">
        <f t="shared" si="270"/>
        <v>0</v>
      </c>
      <c r="K873" s="804"/>
      <c r="L873" s="803">
        <f t="shared" ref="L873:L920" si="278">R873+S873</f>
        <v>0</v>
      </c>
      <c r="M873" s="804"/>
      <c r="N873" s="803">
        <f t="shared" si="267"/>
        <v>0</v>
      </c>
      <c r="O873" s="804"/>
      <c r="P873" s="803">
        <f t="shared" si="277"/>
        <v>0</v>
      </c>
      <c r="Q873" s="760"/>
      <c r="R873" s="980">
        <f>SUMIFS('E8.a. KKAuf_SAV'!$X$6:$X$2005,'E8.a. KKAuf_SAV'!$B$6:$B$2005,$C873,'E8.a. KKAuf_SAV'!$D$6:$D$2005,$H873)</f>
        <v>0</v>
      </c>
      <c r="S873" s="980">
        <f>SUMIFS('E8.b. KKAuf_WAV'!$N$6:$N$405,'E8.b. KKAuf_WAV'!$B$6:$B$405,$C873,'E8.b. KKAuf_WAV'!$E$6:$E$405,H873)-SUMIFS('E8.b. KKAuf_WAV'!$N$6:$N$405,'E8.b. KKAuf_WAV'!$B$6:$B$405,$C873,'E8.b. KKAuf_WAV'!$C$6:$C$405,"Geschäfts- oder Firmenwert",'E8.b. KKAuf_WAV'!$D$6:$D$405,H873)</f>
        <v>0</v>
      </c>
      <c r="T873" s="974"/>
      <c r="U873" s="980">
        <f>SUMIFS('E8.a. KKAuf_SAV'!$W$6:$W$2005,'E8.a. KKAuf_SAV'!$B$6:$B$2005,$C873,'E8.a. KKAuf_SAV'!$D$6:$D$2005,H873)</f>
        <v>0</v>
      </c>
      <c r="V873" s="980">
        <f>SUMIFS('E8.b. KKAuf_WAV'!$M$6:$M$405,'E8.b. KKAuf_WAV'!$B$6:$B$405,$C873,'E8.b. KKAuf_WAV'!$E$6:$E$405,$H873,'E8.b. KKAuf_WAV'!$C$6:$C$405,"&lt;&gt;"&amp;"geleistete Anzahlungen auf immaterielle Vermögensgegenstände",'E8.b. KKAuf_WAV'!$C$6:$C$405,"&lt;&gt;"&amp;"geleistete Anzahlungen und Anlagen im Bau des Sachanlagevermögens",'E8.b. KKAuf_WAV'!$C$6:$C$405,"&lt;&gt;"&amp;"Geschäfts- oder Firmenwert")</f>
        <v>0</v>
      </c>
      <c r="W873" s="980"/>
      <c r="X873" s="980">
        <f>SUMIFS('E8.c. KKAuf_BKZ_NAB_IZ'!$K$6:$K$405,'E8.c. KKAuf_BKZ_NAB_IZ'!$B$6:$B$405,$C873,'E8.c. KKAuf_BKZ_NAB_IZ'!$C$6:$C$405,$H873)</f>
        <v>0</v>
      </c>
      <c r="Y873" s="980">
        <f>SUMIFS('E8.a. KKAuf_SAV'!$Y$6:$Y$2005,'E8.a. KKAuf_SAV'!$B$6:$B$2005,$C873,'E8.a. KKAuf_SAV'!$D$6:$D$2005,$H873)</f>
        <v>0</v>
      </c>
      <c r="Z873" s="980">
        <f>SUMIFS('E8.b. KKAuf_WAV'!$O$6:$O$405,'E8.b. KKAuf_WAV'!$B$6:$B$405,$C873,'E8.b. KKAuf_WAV'!$E$6:$E$405,$H873,'E8.b. KKAuf_WAV'!$C$6:$C$405,"&lt;&gt;"&amp;"geleistete Anzahlungen auf immaterielle Vermögensgegenstände",'E8.b. KKAuf_WAV'!$C$6:$C$405,"&lt;&gt;"&amp;"geleistete Anzahlungen und Anlagen im Bau des Sachanlagevermögens",'E8.b. KKAuf_WAV'!$C$6:$C$405,"&lt;&gt;"&amp;"Geschäfts- oder Firmenwert")</f>
        <v>0</v>
      </c>
      <c r="AA873" s="980"/>
      <c r="AB873" s="980">
        <f>SUMIFS('E8.c. KKAuf_BKZ_NAB_IZ'!$L$6:$L$405,'E8.c. KKAuf_BKZ_NAB_IZ'!$B$6:$B$405,$C873,'E8.c. KKAuf_BKZ_NAB_IZ'!$C$6:$C$405,$H873)</f>
        <v>0</v>
      </c>
      <c r="AC873" s="974"/>
      <c r="AD873" s="980">
        <f t="shared" si="272"/>
        <v>0</v>
      </c>
      <c r="AE873" s="984">
        <f>$AE$12</f>
        <v>5.0700000000000002E-2</v>
      </c>
      <c r="AF873" s="984">
        <f>$AF$12</f>
        <v>1.7100000000000001E-2</v>
      </c>
      <c r="AG873" s="984">
        <f>$AG$12</f>
        <v>3.0499999999999999E-2</v>
      </c>
      <c r="AH873" s="982">
        <f t="shared" si="273"/>
        <v>0</v>
      </c>
      <c r="AJ873" s="980"/>
      <c r="AK873" s="984">
        <f>$AK$12</f>
        <v>5.0700000000000002E-2</v>
      </c>
      <c r="AL873" s="984">
        <f>$AL$12</f>
        <v>1.7100000000000001E-2</v>
      </c>
      <c r="AM873" s="984">
        <f>$AM$12</f>
        <v>3.0499999999999999E-2</v>
      </c>
      <c r="AN873" s="982">
        <f t="shared" si="269"/>
        <v>0</v>
      </c>
    </row>
    <row r="874" spans="2:40" x14ac:dyDescent="0.2">
      <c r="B874" s="1447"/>
      <c r="C874" s="1002">
        <f>C872</f>
        <v>0</v>
      </c>
      <c r="D874" s="1450"/>
      <c r="E874" s="1408"/>
      <c r="F874" s="1408"/>
      <c r="G874" s="990"/>
      <c r="H874" s="983">
        <v>2024</v>
      </c>
      <c r="I874" s="972"/>
      <c r="J874" s="803">
        <f t="shared" si="270"/>
        <v>0</v>
      </c>
      <c r="K874" s="804"/>
      <c r="L874" s="803">
        <f t="shared" si="278"/>
        <v>0</v>
      </c>
      <c r="M874" s="804"/>
      <c r="N874" s="803">
        <f t="shared" si="267"/>
        <v>0</v>
      </c>
      <c r="O874" s="804"/>
      <c r="P874" s="803">
        <f t="shared" si="277"/>
        <v>0</v>
      </c>
      <c r="Q874" s="760"/>
      <c r="R874" s="980">
        <f>SUMIFS('E8.a. KKAuf_SAV'!$X$6:$X$2005,'E8.a. KKAuf_SAV'!$B$6:$B$2005,$C874,'E8.a. KKAuf_SAV'!$D$6:$D$2005,$H874)</f>
        <v>0</v>
      </c>
      <c r="S874" s="980">
        <f>SUMIFS('E8.b. KKAuf_WAV'!$N$6:$N$405,'E8.b. KKAuf_WAV'!$B$6:$B$405,$C874,'E8.b. KKAuf_WAV'!$E$6:$E$405,H874)-SUMIFS('E8.b. KKAuf_WAV'!$N$6:$N$405,'E8.b. KKAuf_WAV'!$B$6:$B$405,$C874,'E8.b. KKAuf_WAV'!$C$6:$C$405,"Geschäfts- oder Firmenwert",'E8.b. KKAuf_WAV'!$D$6:$D$405,H874)</f>
        <v>0</v>
      </c>
      <c r="T874" s="974"/>
      <c r="U874" s="980">
        <f>SUMIFS('E8.a. KKAuf_SAV'!$W$6:$W$2005,'E8.a. KKAuf_SAV'!$B$6:$B$2005,$C874,'E8.a. KKAuf_SAV'!$D$6:$D$2005,H874)</f>
        <v>0</v>
      </c>
      <c r="V874" s="980">
        <f>SUMIFS('E8.b. KKAuf_WAV'!$M$6:$M$405,'E8.b. KKAuf_WAV'!$B$6:$B$405,$C874,'E8.b. KKAuf_WAV'!$E$6:$E$405,$H874,'E8.b. KKAuf_WAV'!$C$6:$C$405,"&lt;&gt;"&amp;"geleistete Anzahlungen auf immaterielle Vermögensgegenstände",'E8.b. KKAuf_WAV'!$C$6:$C$405,"&lt;&gt;"&amp;"geleistete Anzahlungen und Anlagen im Bau des Sachanlagevermögens",'E8.b. KKAuf_WAV'!$C$6:$C$405,"&lt;&gt;"&amp;"Geschäfts- oder Firmenwert")</f>
        <v>0</v>
      </c>
      <c r="W874" s="980">
        <f>SUMIFS('E8.b. KKAuf_WAV'!$M$6:$M$405,'E8.b. KKAuf_WAV'!$B$6:$B$405,$C874,'E8.b. KKAuf_WAV'!$E$6:$E$405,H874,'E8.b. KKAuf_WAV'!$C$6:$C$405,"geleistete Anzahlungen und Anlagen im Bau des Sachanlagevermögens")+ SUMIFS('E8.b. KKAuf_WAV'!$M$6:$M$405,'E8.b. KKAuf_WAV'!$B$6:$B$405,$C874,'E8.b. KKAuf_WAV'!$E$6:$E$405,H874,'E8.b. KKAuf_WAV'!$C$6:$C$405,"geleistete Anzahlungen auf immaterielle Vermögensgegenstände")</f>
        <v>0</v>
      </c>
      <c r="X874" s="980">
        <f>SUMIFS('E8.c. KKAuf_BKZ_NAB_IZ'!$K$6:$K$405,'E8.c. KKAuf_BKZ_NAB_IZ'!$B$6:$B$405,$C874,'E8.c. KKAuf_BKZ_NAB_IZ'!$C$6:$C$405,$H874)</f>
        <v>0</v>
      </c>
      <c r="Y874" s="980">
        <f>SUMIFS('E8.a. KKAuf_SAV'!$Y$6:$Y$2005,'E8.a. KKAuf_SAV'!$B$6:$B$2005,$C874,'E8.a. KKAuf_SAV'!$D$6:$D$2005,$H874)</f>
        <v>0</v>
      </c>
      <c r="Z874" s="980">
        <f>SUMIFS('E8.b. KKAuf_WAV'!$O$6:$O$405,'E8.b. KKAuf_WAV'!$B$6:$B$405,$C874,'E8.b. KKAuf_WAV'!$E$6:$E$405,$H874,'E8.b. KKAuf_WAV'!$C$6:$C$405,"&lt;&gt;"&amp;"geleistete Anzahlungen auf immaterielle Vermögensgegenstände",'E8.b. KKAuf_WAV'!$C$6:$C$405,"&lt;&gt;"&amp;"geleistete Anzahlungen und Anlagen im Bau des Sachanlagevermögens",'E8.b. KKAuf_WAV'!$C$6:$C$405,"&lt;&gt;"&amp;"Geschäfts- oder Firmenwert")</f>
        <v>0</v>
      </c>
      <c r="AA874" s="980">
        <f>SUMIFS('E8.b. KKAuf_WAV'!$O$6:$O$405,'E8.b. KKAuf_WAV'!$B$6:$B$405,$C874,'E8.b. KKAuf_WAV'!$E$6:$E$405,H874,'E8.b. KKAuf_WAV'!$C$6:$C$405,"geleistete Anzahlungen und Anlagen im Bau des Sachanlagevermögens")+ SUMIFS('E8.b. KKAuf_WAV'!$O$6:$O$405,'E8.b. KKAuf_WAV'!$B$6:$B$405,$C874,'E8.b. KKAuf_WAV'!$E$6:$E$405,H874,'E8.b. KKAuf_WAV'!$C$6:$C$405,"geleistete Anzahlungen auf immaterielle Vermögensgegenstände")</f>
        <v>0</v>
      </c>
      <c r="AB874" s="980">
        <f>SUMIFS('E8.c. KKAuf_BKZ_NAB_IZ'!$L$6:$L$405,'E8.c. KKAuf_BKZ_NAB_IZ'!$B$6:$B$405,$C874,'E8.c. KKAuf_BKZ_NAB_IZ'!$C$6:$C$405,$H874)</f>
        <v>0</v>
      </c>
      <c r="AC874" s="974"/>
      <c r="AD874" s="980">
        <f t="shared" si="272"/>
        <v>0</v>
      </c>
      <c r="AE874" s="984">
        <f>$AE$13</f>
        <v>6.93E-2</v>
      </c>
      <c r="AF874" s="984">
        <f>$AF$13</f>
        <v>3.8699999999999998E-2</v>
      </c>
      <c r="AG874" s="984">
        <f>$AG$13</f>
        <v>5.0900000000000001E-2</v>
      </c>
      <c r="AH874" s="982">
        <f t="shared" si="273"/>
        <v>0</v>
      </c>
      <c r="AJ874" s="980">
        <f t="shared" si="268"/>
        <v>0</v>
      </c>
      <c r="AK874" s="984">
        <f>$AK$13</f>
        <v>7.0099999999999996E-2</v>
      </c>
      <c r="AL874" s="984">
        <f>$AL$13</f>
        <v>3.6600000000000001E-2</v>
      </c>
      <c r="AM874" s="984">
        <f>$AM$13</f>
        <v>0.05</v>
      </c>
      <c r="AN874" s="982">
        <f t="shared" si="269"/>
        <v>0</v>
      </c>
    </row>
    <row r="875" spans="2:40" ht="15" thickBot="1" x14ac:dyDescent="0.25">
      <c r="B875" s="1447"/>
      <c r="C875" s="1002">
        <f>C872</f>
        <v>0</v>
      </c>
      <c r="D875" s="1450"/>
      <c r="E875" s="1408"/>
      <c r="F875" s="1408"/>
      <c r="G875" s="990"/>
      <c r="H875" s="983">
        <v>2025</v>
      </c>
      <c r="I875" s="972"/>
      <c r="J875" s="803">
        <f t="shared" si="270"/>
        <v>0</v>
      </c>
      <c r="K875" s="804"/>
      <c r="L875" s="803">
        <f t="shared" si="278"/>
        <v>0</v>
      </c>
      <c r="M875" s="804"/>
      <c r="N875" s="803">
        <f t="shared" si="267"/>
        <v>0</v>
      </c>
      <c r="O875" s="804"/>
      <c r="P875" s="803">
        <f t="shared" si="277"/>
        <v>0</v>
      </c>
      <c r="Q875" s="760"/>
      <c r="R875" s="980">
        <f>SUMIFS('E8.a. KKAuf_SAV'!$X$6:$X$2005,'E8.a. KKAuf_SAV'!$B$6:$B$2005,$C875,'E8.a. KKAuf_SAV'!$D$6:$D$2005,$H875)</f>
        <v>0</v>
      </c>
      <c r="S875" s="980">
        <f>SUMIFS('E8.b. KKAuf_WAV'!$N$6:$N$405,'E8.b. KKAuf_WAV'!$B$6:$B$405,$C875,'E8.b. KKAuf_WAV'!$E$6:$E$405,H875)-SUMIFS('E8.b. KKAuf_WAV'!$N$6:$N$405,'E8.b. KKAuf_WAV'!$B$6:$B$405,$C875,'E8.b. KKAuf_WAV'!$C$6:$C$405,"Geschäfts- oder Firmenwert",'E8.b. KKAuf_WAV'!$D$6:$D$405,H875)</f>
        <v>0</v>
      </c>
      <c r="T875" s="974"/>
      <c r="U875" s="980">
        <f>SUMIFS('E8.a. KKAuf_SAV'!$W$6:$W$2005,'E8.a. KKAuf_SAV'!$B$6:$B$2005,$C875,'E8.a. KKAuf_SAV'!$D$6:$D$2005,H875)</f>
        <v>0</v>
      </c>
      <c r="V875" s="980">
        <f>SUMIFS('E8.b. KKAuf_WAV'!$M$6:$M$405,'E8.b. KKAuf_WAV'!$B$6:$B$405,$C875,'E8.b. KKAuf_WAV'!$E$6:$E$405,$H875,'E8.b. KKAuf_WAV'!$C$6:$C$405,"&lt;&gt;"&amp;"geleistete Anzahlungen auf immaterielle Vermögensgegenstände",'E8.b. KKAuf_WAV'!$C$6:$C$405,"&lt;&gt;"&amp;"geleistete Anzahlungen und Anlagen im Bau des Sachanlagevermögens",'E8.b. KKAuf_WAV'!$C$6:$C$405,"&lt;&gt;"&amp;"Geschäfts- oder Firmenwert")</f>
        <v>0</v>
      </c>
      <c r="W875" s="980">
        <f>SUMIFS('E8.b. KKAuf_WAV'!$M$6:$M$405,'E8.b. KKAuf_WAV'!$B$6:$B$405,$C875,'E8.b. KKAuf_WAV'!$E$6:$E$405,H875,'E8.b. KKAuf_WAV'!$C$6:$C$405,"geleistete Anzahlungen und Anlagen im Bau des Sachanlagevermögens")+ SUMIFS('E8.b. KKAuf_WAV'!$M$6:$M$405,'E8.b. KKAuf_WAV'!$B$6:$B$405,$C875,'E8.b. KKAuf_WAV'!$E$6:$E$405,H875,'E8.b. KKAuf_WAV'!$C$6:$C$405,"geleistete Anzahlungen auf immaterielle Vermögensgegenstände")</f>
        <v>0</v>
      </c>
      <c r="X875" s="980">
        <f>SUMIFS('E8.c. KKAuf_BKZ_NAB_IZ'!$K$6:$K$405,'E8.c. KKAuf_BKZ_NAB_IZ'!$B$6:$B$405,$C875,'E8.c. KKAuf_BKZ_NAB_IZ'!$C$6:$C$405,$H875)</f>
        <v>0</v>
      </c>
      <c r="Y875" s="980">
        <f>SUMIFS('E8.a. KKAuf_SAV'!$Y$6:$Y$2005,'E8.a. KKAuf_SAV'!$B$6:$B$2005,$C875,'E8.a. KKAuf_SAV'!$D$6:$D$2005,$H875)</f>
        <v>0</v>
      </c>
      <c r="Z875" s="980">
        <f>SUMIFS('E8.b. KKAuf_WAV'!$O$6:$O$405,'E8.b. KKAuf_WAV'!$B$6:$B$405,$C875,'E8.b. KKAuf_WAV'!$E$6:$E$405,$H875,'E8.b. KKAuf_WAV'!$C$6:$C$405,"&lt;&gt;"&amp;"geleistete Anzahlungen auf immaterielle Vermögensgegenstände",'E8.b. KKAuf_WAV'!$C$6:$C$405,"&lt;&gt;"&amp;"geleistete Anzahlungen und Anlagen im Bau des Sachanlagevermögens",'E8.b. KKAuf_WAV'!$C$6:$C$405,"&lt;&gt;"&amp;"Geschäfts- oder Firmenwert")</f>
        <v>0</v>
      </c>
      <c r="AA875" s="980">
        <f>SUMIFS('E8.b. KKAuf_WAV'!$O$6:$O$405,'E8.b. KKAuf_WAV'!$B$6:$B$405,$C875,'E8.b. KKAuf_WAV'!$E$6:$E$405,H875,'E8.b. KKAuf_WAV'!$C$6:$C$405,"geleistete Anzahlungen und Anlagen im Bau des Sachanlagevermögens")+ SUMIFS('E8.b. KKAuf_WAV'!$O$6:$O$405,'E8.b. KKAuf_WAV'!$B$6:$B$405,$C875,'E8.b. KKAuf_WAV'!$E$6:$E$405,H875,'E8.b. KKAuf_WAV'!$C$6:$C$405,"geleistete Anzahlungen auf immaterielle Vermögensgegenstände")</f>
        <v>0</v>
      </c>
      <c r="AB875" s="980">
        <f>SUMIFS('E8.c. KKAuf_BKZ_NAB_IZ'!$L$6:$L$405,'E8.c. KKAuf_BKZ_NAB_IZ'!$B$6:$B$405,$C875,'E8.c. KKAuf_BKZ_NAB_IZ'!$C$6:$C$405,$H875)</f>
        <v>0</v>
      </c>
      <c r="AC875" s="974"/>
      <c r="AD875" s="980">
        <f t="shared" si="272"/>
        <v>0</v>
      </c>
      <c r="AE875" s="984">
        <f>$AE$14</f>
        <v>7.0099999999999996E-2</v>
      </c>
      <c r="AF875" s="984">
        <f>$AF$14</f>
        <v>3.6600000000000001E-2</v>
      </c>
      <c r="AG875" s="984">
        <f>$AG$14</f>
        <v>0.05</v>
      </c>
      <c r="AH875" s="982">
        <f t="shared" si="273"/>
        <v>0</v>
      </c>
      <c r="AJ875" s="980">
        <f t="shared" si="268"/>
        <v>0</v>
      </c>
      <c r="AK875" s="984">
        <f>$AK$14</f>
        <v>7.0099999999999996E-2</v>
      </c>
      <c r="AL875" s="984">
        <f>$AL$14</f>
        <v>3.6600000000000001E-2</v>
      </c>
      <c r="AM875" s="984">
        <f>$AM$14</f>
        <v>0.05</v>
      </c>
      <c r="AN875" s="982">
        <f t="shared" si="269"/>
        <v>0</v>
      </c>
    </row>
    <row r="876" spans="2:40" ht="15" hidden="1" thickBot="1" x14ac:dyDescent="0.25">
      <c r="B876" s="1447"/>
      <c r="C876" s="1002">
        <f>C872</f>
        <v>0</v>
      </c>
      <c r="D876" s="1450"/>
      <c r="E876" s="1408"/>
      <c r="F876" s="1408"/>
      <c r="G876" s="990"/>
      <c r="H876" s="983">
        <v>2026</v>
      </c>
      <c r="I876" s="972"/>
      <c r="J876" s="803">
        <f t="shared" si="270"/>
        <v>0</v>
      </c>
      <c r="K876" s="804"/>
      <c r="L876" s="803">
        <f t="shared" si="278"/>
        <v>0</v>
      </c>
      <c r="M876" s="804"/>
      <c r="N876" s="803">
        <f t="shared" si="267"/>
        <v>0</v>
      </c>
      <c r="O876" s="804"/>
      <c r="P876" s="803">
        <f t="shared" si="277"/>
        <v>0</v>
      </c>
      <c r="Q876" s="760"/>
      <c r="R876" s="980">
        <f>SUMIFS('E8.a. KKAuf_SAV'!$X$6:$X$2005,'E8.a. KKAuf_SAV'!$B$6:$B$2005,$C876,'E8.a. KKAuf_SAV'!$D$6:$D$2005,$H876)</f>
        <v>0</v>
      </c>
      <c r="S876" s="980">
        <f>SUMIFS('E8.b. KKAuf_WAV'!$N$6:$N$405,'E8.b. KKAuf_WAV'!$B$6:$B$405,$C876,'E8.b. KKAuf_WAV'!$E$6:$E$405,H876)-SUMIFS('E8.b. KKAuf_WAV'!$N$6:$N$405,'E8.b. KKAuf_WAV'!$B$6:$B$405,$C876,'E8.b. KKAuf_WAV'!$C$6:$C$405,"Geschäfts- oder Firmenwert",'E8.b. KKAuf_WAV'!$D$6:$D$405,H876)</f>
        <v>0</v>
      </c>
      <c r="T876" s="974"/>
      <c r="U876" s="980">
        <f>SUMIFS('E8.a. KKAuf_SAV'!$W$6:$W$2005,'E8.a. KKAuf_SAV'!$B$6:$B$2005,$C876,'E8.a. KKAuf_SAV'!$D$6:$D$2005,H876)</f>
        <v>0</v>
      </c>
      <c r="V876" s="980">
        <f>SUMIFS('E8.b. KKAuf_WAV'!$M$6:$M$405,'E8.b. KKAuf_WAV'!$B$6:$B$405,$C876,'E8.b. KKAuf_WAV'!$E$6:$E$405,$H876,'E8.b. KKAuf_WAV'!$C$6:$C$405,"&lt;&gt;"&amp;"geleistete Anzahlungen auf immaterielle Vermögensgegenstände",'E8.b. KKAuf_WAV'!$C$6:$C$405,"&lt;&gt;"&amp;"geleistete Anzahlungen und Anlagen im Bau des Sachanlagevermögens",'E8.b. KKAuf_WAV'!$C$6:$C$405,"&lt;&gt;"&amp;"Geschäfts- oder Firmenwert")</f>
        <v>0</v>
      </c>
      <c r="W876" s="980">
        <f>SUMIFS('E8.b. KKAuf_WAV'!$M$6:$M$405,'E8.b. KKAuf_WAV'!$B$6:$B$405,$C876,'E8.b. KKAuf_WAV'!$E$6:$E$405,H876,'E8.b. KKAuf_WAV'!$C$6:$C$405,"geleistete Anzahlungen und Anlagen im Bau des Sachanlagevermögens")+ SUMIFS('E8.b. KKAuf_WAV'!$M$6:$M$405,'E8.b. KKAuf_WAV'!$B$6:$B$405,$C876,'E8.b. KKAuf_WAV'!$E$6:$E$405,H876,'E8.b. KKAuf_WAV'!$C$6:$C$405,"geleistete Anzahlungen auf immaterielle Vermögensgegenstände")</f>
        <v>0</v>
      </c>
      <c r="X876" s="980">
        <f>SUMIFS('E8.c. KKAuf_BKZ_NAB_IZ'!$K$6:$K$405,'E8.c. KKAuf_BKZ_NAB_IZ'!$B$6:$B$405,$C876,'E8.c. KKAuf_BKZ_NAB_IZ'!$C$6:$C$405,$H876)</f>
        <v>0</v>
      </c>
      <c r="Y876" s="980">
        <f>SUMIFS('E8.a. KKAuf_SAV'!$Y$6:$Y$2005,'E8.a. KKAuf_SAV'!$B$6:$B$2005,$C876,'E8.a. KKAuf_SAV'!$D$6:$D$2005,$H876)</f>
        <v>0</v>
      </c>
      <c r="Z876" s="980">
        <f>SUMIFS('E8.b. KKAuf_WAV'!$O$6:$O$405,'E8.b. KKAuf_WAV'!$B$6:$B$405,$C876,'E8.b. KKAuf_WAV'!$E$6:$E$405,$H876,'E8.b. KKAuf_WAV'!$C$6:$C$405,"&lt;&gt;"&amp;"geleistete Anzahlungen auf immaterielle Vermögensgegenstände",'E8.b. KKAuf_WAV'!$C$6:$C$405,"&lt;&gt;"&amp;"geleistete Anzahlungen und Anlagen im Bau des Sachanlagevermögens",'E8.b. KKAuf_WAV'!$C$6:$C$405,"&lt;&gt;"&amp;"Geschäfts- oder Firmenwert")</f>
        <v>0</v>
      </c>
      <c r="AA876" s="980">
        <f>SUMIFS('E8.b. KKAuf_WAV'!$O$6:$O$405,'E8.b. KKAuf_WAV'!$B$6:$B$405,$C876,'E8.b. KKAuf_WAV'!$E$6:$E$405,H876,'E8.b. KKAuf_WAV'!$C$6:$C$405,"geleistete Anzahlungen und Anlagen im Bau des Sachanlagevermögens")+ SUMIFS('E8.b. KKAuf_WAV'!$O$6:$O$405,'E8.b. KKAuf_WAV'!$B$6:$B$405,$C876,'E8.b. KKAuf_WAV'!$E$6:$E$405,H876,'E8.b. KKAuf_WAV'!$C$6:$C$405,"geleistete Anzahlungen auf immaterielle Vermögensgegenstände")</f>
        <v>0</v>
      </c>
      <c r="AB876" s="980">
        <f>SUMIFS('E8.c. KKAuf_BKZ_NAB_IZ'!$L$6:$L$405,'E8.c. KKAuf_BKZ_NAB_IZ'!$B$6:$B$405,$C876,'E8.c. KKAuf_BKZ_NAB_IZ'!$C$6:$C$405,$H876)</f>
        <v>0</v>
      </c>
      <c r="AC876" s="974"/>
      <c r="AD876" s="980">
        <f t="shared" si="272"/>
        <v>0</v>
      </c>
      <c r="AE876" s="984">
        <f>$AE$15</f>
        <v>0</v>
      </c>
      <c r="AF876" s="984">
        <f>$AF$15</f>
        <v>0</v>
      </c>
      <c r="AG876" s="984">
        <f>$AG$15</f>
        <v>0</v>
      </c>
      <c r="AH876" s="982">
        <f t="shared" si="273"/>
        <v>0</v>
      </c>
      <c r="AJ876" s="980">
        <f t="shared" si="268"/>
        <v>0</v>
      </c>
      <c r="AK876" s="984">
        <f>$AK$15</f>
        <v>0</v>
      </c>
      <c r="AL876" s="984">
        <f>$AL$15</f>
        <v>0</v>
      </c>
      <c r="AM876" s="984">
        <f>$AM$15</f>
        <v>0</v>
      </c>
      <c r="AN876" s="982">
        <f t="shared" si="269"/>
        <v>0</v>
      </c>
    </row>
    <row r="877" spans="2:40" ht="15" hidden="1" thickBot="1" x14ac:dyDescent="0.25">
      <c r="B877" s="1447"/>
      <c r="C877" s="1002">
        <f>C872</f>
        <v>0</v>
      </c>
      <c r="D877" s="1450"/>
      <c r="E877" s="1408"/>
      <c r="F877" s="1408"/>
      <c r="G877" s="990"/>
      <c r="H877" s="983">
        <v>2027</v>
      </c>
      <c r="I877" s="972"/>
      <c r="J877" s="803">
        <f t="shared" si="270"/>
        <v>0</v>
      </c>
      <c r="K877" s="804"/>
      <c r="L877" s="803">
        <f t="shared" si="278"/>
        <v>0</v>
      </c>
      <c r="M877" s="804"/>
      <c r="N877" s="803">
        <f t="shared" si="267"/>
        <v>0</v>
      </c>
      <c r="O877" s="804"/>
      <c r="P877" s="803">
        <f t="shared" si="277"/>
        <v>0</v>
      </c>
      <c r="Q877" s="760"/>
      <c r="R877" s="980">
        <f>SUMIFS('E8.a. KKAuf_SAV'!$X$6:$X$2005,'E8.a. KKAuf_SAV'!$B$6:$B$2005,$C877,'E8.a. KKAuf_SAV'!$D$6:$D$2005,$H877)</f>
        <v>0</v>
      </c>
      <c r="S877" s="980">
        <f>SUMIFS('E8.b. KKAuf_WAV'!$N$6:$N$405,'E8.b. KKAuf_WAV'!$B$6:$B$405,$C877,'E8.b. KKAuf_WAV'!$E$6:$E$405,H877)-SUMIFS('E8.b. KKAuf_WAV'!$N$6:$N$405,'E8.b. KKAuf_WAV'!$B$6:$B$405,$C877,'E8.b. KKAuf_WAV'!$C$6:$C$405,"Geschäfts- oder Firmenwert",'E8.b. KKAuf_WAV'!$D$6:$D$405,H877)</f>
        <v>0</v>
      </c>
      <c r="T877" s="974"/>
      <c r="U877" s="980">
        <f>SUMIFS('E8.a. KKAuf_SAV'!$W$6:$W$2005,'E8.a. KKAuf_SAV'!$B$6:$B$2005,$C877,'E8.a. KKAuf_SAV'!$D$6:$D$2005,H877)</f>
        <v>0</v>
      </c>
      <c r="V877" s="980">
        <f>SUMIFS('E8.b. KKAuf_WAV'!$M$6:$M$405,'E8.b. KKAuf_WAV'!$B$6:$B$405,$C877,'E8.b. KKAuf_WAV'!$E$6:$E$405,$H877,'E8.b. KKAuf_WAV'!$C$6:$C$405,"&lt;&gt;"&amp;"geleistete Anzahlungen auf immaterielle Vermögensgegenstände",'E8.b. KKAuf_WAV'!$C$6:$C$405,"&lt;&gt;"&amp;"geleistete Anzahlungen und Anlagen im Bau des Sachanlagevermögens",'E8.b. KKAuf_WAV'!$C$6:$C$405,"&lt;&gt;"&amp;"Geschäfts- oder Firmenwert")</f>
        <v>0</v>
      </c>
      <c r="W877" s="980">
        <f>SUMIFS('E8.b. KKAuf_WAV'!$M$6:$M$405,'E8.b. KKAuf_WAV'!$B$6:$B$405,$C877,'E8.b. KKAuf_WAV'!$E$6:$E$405,H877,'E8.b. KKAuf_WAV'!$C$6:$C$405,"geleistete Anzahlungen und Anlagen im Bau des Sachanlagevermögens")+ SUMIFS('E8.b. KKAuf_WAV'!$M$6:$M$405,'E8.b. KKAuf_WAV'!$B$6:$B$405,$C877,'E8.b. KKAuf_WAV'!$E$6:$E$405,H877,'E8.b. KKAuf_WAV'!$C$6:$C$405,"geleistete Anzahlungen auf immaterielle Vermögensgegenstände")</f>
        <v>0</v>
      </c>
      <c r="X877" s="980">
        <f>SUMIFS('E8.c. KKAuf_BKZ_NAB_IZ'!$K$6:$K$405,'E8.c. KKAuf_BKZ_NAB_IZ'!$B$6:$B$405,$C877,'E8.c. KKAuf_BKZ_NAB_IZ'!$C$6:$C$405,$H877)</f>
        <v>0</v>
      </c>
      <c r="Y877" s="980">
        <f>SUMIFS('E8.a. KKAuf_SAV'!$Y$6:$Y$2005,'E8.a. KKAuf_SAV'!$B$6:$B$2005,$C877,'E8.a. KKAuf_SAV'!$D$6:$D$2005,$H877)</f>
        <v>0</v>
      </c>
      <c r="Z877" s="980">
        <f>SUMIFS('E8.b. KKAuf_WAV'!$O$6:$O$405,'E8.b. KKAuf_WAV'!$B$6:$B$405,$C877,'E8.b. KKAuf_WAV'!$E$6:$E$405,$H877,'E8.b. KKAuf_WAV'!$C$6:$C$405,"&lt;&gt;"&amp;"geleistete Anzahlungen auf immaterielle Vermögensgegenstände",'E8.b. KKAuf_WAV'!$C$6:$C$405,"&lt;&gt;"&amp;"geleistete Anzahlungen und Anlagen im Bau des Sachanlagevermögens",'E8.b. KKAuf_WAV'!$C$6:$C$405,"&lt;&gt;"&amp;"Geschäfts- oder Firmenwert")</f>
        <v>0</v>
      </c>
      <c r="AA877" s="980">
        <f>SUMIFS('E8.b. KKAuf_WAV'!$O$6:$O$405,'E8.b. KKAuf_WAV'!$B$6:$B$405,$C877,'E8.b. KKAuf_WAV'!$E$6:$E$405,H877,'E8.b. KKAuf_WAV'!$C$6:$C$405,"geleistete Anzahlungen und Anlagen im Bau des Sachanlagevermögens")+ SUMIFS('E8.b. KKAuf_WAV'!$O$6:$O$405,'E8.b. KKAuf_WAV'!$B$6:$B$405,$C877,'E8.b. KKAuf_WAV'!$E$6:$E$405,H877,'E8.b. KKAuf_WAV'!$C$6:$C$405,"geleistete Anzahlungen auf immaterielle Vermögensgegenstände")</f>
        <v>0</v>
      </c>
      <c r="AB877" s="980">
        <f>SUMIFS('E8.c. KKAuf_BKZ_NAB_IZ'!$L$6:$L$405,'E8.c. KKAuf_BKZ_NAB_IZ'!$B$6:$B$405,$C877,'E8.c. KKAuf_BKZ_NAB_IZ'!$C$6:$C$405,$H877)</f>
        <v>0</v>
      </c>
      <c r="AC877" s="974"/>
      <c r="AD877" s="980">
        <f t="shared" si="272"/>
        <v>0</v>
      </c>
      <c r="AE877" s="984">
        <f>$AE$16</f>
        <v>0</v>
      </c>
      <c r="AF877" s="984">
        <f>$AF$16</f>
        <v>0</v>
      </c>
      <c r="AG877" s="984">
        <f>$AG$16</f>
        <v>0</v>
      </c>
      <c r="AH877" s="982">
        <f t="shared" si="273"/>
        <v>0</v>
      </c>
      <c r="AJ877" s="980">
        <f t="shared" si="268"/>
        <v>0</v>
      </c>
      <c r="AK877" s="984">
        <f>$AK$16</f>
        <v>0</v>
      </c>
      <c r="AL877" s="984">
        <f>$AL$16</f>
        <v>0</v>
      </c>
      <c r="AM877" s="984">
        <f>$AM$16</f>
        <v>0</v>
      </c>
      <c r="AN877" s="982">
        <f t="shared" si="269"/>
        <v>0</v>
      </c>
    </row>
    <row r="878" spans="2:40" ht="15" hidden="1" thickBot="1" x14ac:dyDescent="0.25">
      <c r="B878" s="1448"/>
      <c r="C878" s="1003">
        <f>C872</f>
        <v>0</v>
      </c>
      <c r="D878" s="1451"/>
      <c r="E878" s="1409"/>
      <c r="F878" s="1409"/>
      <c r="G878" s="970"/>
      <c r="H878" s="986">
        <v>2028</v>
      </c>
      <c r="I878" s="972"/>
      <c r="J878" s="815">
        <f t="shared" si="270"/>
        <v>0</v>
      </c>
      <c r="K878" s="804"/>
      <c r="L878" s="814">
        <f t="shared" si="278"/>
        <v>0</v>
      </c>
      <c r="M878" s="804"/>
      <c r="N878" s="814">
        <f t="shared" si="267"/>
        <v>0</v>
      </c>
      <c r="O878" s="804"/>
      <c r="P878" s="814">
        <f t="shared" si="277"/>
        <v>0</v>
      </c>
      <c r="Q878" s="760"/>
      <c r="R878" s="987">
        <f>SUMIFS('E8.a. KKAuf_SAV'!$X$6:$X$2005,'E8.a. KKAuf_SAV'!$B$6:$B$2005,$C878,'E8.a. KKAuf_SAV'!$D$6:$D$2005,$H878)</f>
        <v>0</v>
      </c>
      <c r="S878" s="987">
        <f>SUMIFS('E8.b. KKAuf_WAV'!$N$6:$N$405,'E8.b. KKAuf_WAV'!$B$6:$B$405,$C878,'E8.b. KKAuf_WAV'!$E$6:$E$405,H878)-SUMIFS('E8.b. KKAuf_WAV'!$N$6:$N$405,'E8.b. KKAuf_WAV'!$B$6:$B$405,$C878,'E8.b. KKAuf_WAV'!$C$6:$C$405,"Geschäfts- oder Firmenwert",'E8.b. KKAuf_WAV'!$D$6:$D$405,H878)</f>
        <v>0</v>
      </c>
      <c r="T878" s="974"/>
      <c r="U878" s="987">
        <f>SUMIFS('E8.a. KKAuf_SAV'!$W$6:$W$2005,'E8.a. KKAuf_SAV'!$B$6:$B$2005,$C878,'E8.a. KKAuf_SAV'!$D$6:$D$2005,H878)</f>
        <v>0</v>
      </c>
      <c r="V878" s="987">
        <f>SUMIFS('E8.b. KKAuf_WAV'!$M$6:$M$405,'E8.b. KKAuf_WAV'!$B$6:$B$405,$C878,'E8.b. KKAuf_WAV'!$E$6:$E$405,$H878,'E8.b. KKAuf_WAV'!$C$6:$C$405,"&lt;&gt;"&amp;"geleistete Anzahlungen auf immaterielle Vermögensgegenstände",'E8.b. KKAuf_WAV'!$C$6:$C$405,"&lt;&gt;"&amp;"geleistete Anzahlungen und Anlagen im Bau des Sachanlagevermögens",'E8.b. KKAuf_WAV'!$C$6:$C$405,"&lt;&gt;"&amp;"Geschäfts- oder Firmenwert")</f>
        <v>0</v>
      </c>
      <c r="W878" s="987">
        <f>SUMIFS('E8.b. KKAuf_WAV'!$M$6:$M$405,'E8.b. KKAuf_WAV'!$B$6:$B$405,$C878,'E8.b. KKAuf_WAV'!$E$6:$E$405,H878,'E8.b. KKAuf_WAV'!$C$6:$C$405,"geleistete Anzahlungen und Anlagen im Bau des Sachanlagevermögens")+ SUMIFS('E8.b. KKAuf_WAV'!$M$6:$M$405,'E8.b. KKAuf_WAV'!$B$6:$B$405,$C878,'E8.b. KKAuf_WAV'!$E$6:$E$405,H878,'E8.b. KKAuf_WAV'!$C$6:$C$405,"geleistete Anzahlungen auf immaterielle Vermögensgegenstände")</f>
        <v>0</v>
      </c>
      <c r="X878" s="987">
        <f>SUMIFS('E8.c. KKAuf_BKZ_NAB_IZ'!$K$6:$K$405,'E8.c. KKAuf_BKZ_NAB_IZ'!$B$6:$B$405,$C878,'E8.c. KKAuf_BKZ_NAB_IZ'!$C$6:$C$405,$H878)</f>
        <v>0</v>
      </c>
      <c r="Y878" s="987">
        <f>SUMIFS('E8.a. KKAuf_SAV'!$Y$6:$Y$2005,'E8.a. KKAuf_SAV'!$B$6:$B$2005,$C878,'E8.a. KKAuf_SAV'!$D$6:$D$2005,$H878)</f>
        <v>0</v>
      </c>
      <c r="Z878" s="987">
        <f>SUMIFS('E8.b. KKAuf_WAV'!$O$6:$O$405,'E8.b. KKAuf_WAV'!$B$6:$B$405,$C878,'E8.b. KKAuf_WAV'!$E$6:$E$405,$H878,'E8.b. KKAuf_WAV'!$C$6:$C$405,"&lt;&gt;"&amp;"geleistete Anzahlungen auf immaterielle Vermögensgegenstände",'E8.b. KKAuf_WAV'!$C$6:$C$405,"&lt;&gt;"&amp;"geleistete Anzahlungen und Anlagen im Bau des Sachanlagevermögens",'E8.b. KKAuf_WAV'!$C$6:$C$405,"&lt;&gt;"&amp;"Geschäfts- oder Firmenwert")</f>
        <v>0</v>
      </c>
      <c r="AA878" s="987">
        <f>SUMIFS('E8.b. KKAuf_WAV'!$O$6:$O$405,'E8.b. KKAuf_WAV'!$B$6:$B$405,$C878,'E8.b. KKAuf_WAV'!$E$6:$E$405,H878,'E8.b. KKAuf_WAV'!$C$6:$C$405,"geleistete Anzahlungen und Anlagen im Bau des Sachanlagevermögens")+ SUMIFS('E8.b. KKAuf_WAV'!$O$6:$O$405,'E8.b. KKAuf_WAV'!$B$6:$B$405,$C878,'E8.b. KKAuf_WAV'!$E$6:$E$405,H878,'E8.b. KKAuf_WAV'!$C$6:$C$405,"geleistete Anzahlungen auf immaterielle Vermögensgegenstände")</f>
        <v>0</v>
      </c>
      <c r="AB878" s="987">
        <f>SUMIFS('E8.c. KKAuf_BKZ_NAB_IZ'!$L$6:$L$405,'E8.c. KKAuf_BKZ_NAB_IZ'!$B$6:$B$405,$C878,'E8.c. KKAuf_BKZ_NAB_IZ'!$C$6:$C$405,$H878)</f>
        <v>0</v>
      </c>
      <c r="AC878" s="974"/>
      <c r="AD878" s="987">
        <f t="shared" si="272"/>
        <v>0</v>
      </c>
      <c r="AE878" s="988">
        <f>$AE$17</f>
        <v>0</v>
      </c>
      <c r="AF878" s="988">
        <f>$AF$17</f>
        <v>0</v>
      </c>
      <c r="AG878" s="988">
        <f>$AG$17</f>
        <v>0</v>
      </c>
      <c r="AH878" s="989">
        <f t="shared" si="273"/>
        <v>0</v>
      </c>
      <c r="AJ878" s="987">
        <f t="shared" si="268"/>
        <v>0</v>
      </c>
      <c r="AK878" s="988">
        <f>$AK$17</f>
        <v>0</v>
      </c>
      <c r="AL878" s="988">
        <f>$AL$17</f>
        <v>0</v>
      </c>
      <c r="AM878" s="988">
        <f>$AM$17</f>
        <v>0</v>
      </c>
      <c r="AN878" s="989">
        <f t="shared" si="269"/>
        <v>0</v>
      </c>
    </row>
    <row r="879" spans="2:40" ht="14.25" customHeight="1" x14ac:dyDescent="0.2">
      <c r="B879" s="1446"/>
      <c r="C879" s="1001">
        <f>B879</f>
        <v>0</v>
      </c>
      <c r="D879" s="1449"/>
      <c r="E879" s="1407"/>
      <c r="F879" s="1410"/>
      <c r="G879" s="990"/>
      <c r="H879" s="991">
        <v>2022</v>
      </c>
      <c r="I879" s="972"/>
      <c r="J879" s="813">
        <f t="shared" si="270"/>
        <v>0</v>
      </c>
      <c r="K879" s="804"/>
      <c r="L879" s="813">
        <f t="shared" si="278"/>
        <v>0</v>
      </c>
      <c r="M879" s="804"/>
      <c r="N879" s="813">
        <f t="shared" si="267"/>
        <v>0</v>
      </c>
      <c r="O879" s="804"/>
      <c r="P879" s="813">
        <f t="shared" ref="P879:P885" si="279">IFERROR((AJ879*AK879+AD879*AE879)*0.4*0.035*$F$879,0)</f>
        <v>0</v>
      </c>
      <c r="Q879" s="760"/>
      <c r="R879" s="992">
        <f>SUMIFS('E8.a. KKAuf_SAV'!$X$6:$X$2005,'E8.a. KKAuf_SAV'!$B$6:$B$2005,$C879,'E8.a. KKAuf_SAV'!$D$6:$D$2005,$H879)</f>
        <v>0</v>
      </c>
      <c r="S879" s="992">
        <f>SUMIFS('E8.b. KKAuf_WAV'!$N$6:$N$405,'E8.b. KKAuf_WAV'!$B$6:$B$405,$C879,'E8.b. KKAuf_WAV'!$E$6:$E$405,H879)-SUMIFS('E8.b. KKAuf_WAV'!$N$6:$N$405,'E8.b. KKAuf_WAV'!$B$6:$B$405,$C879,'E8.b. KKAuf_WAV'!$C$6:$C$405,"Geschäfts- oder Firmenwert",'E8.b. KKAuf_WAV'!$D$6:$D$405,H879)</f>
        <v>0</v>
      </c>
      <c r="T879" s="974"/>
      <c r="U879" s="992">
        <f>SUMIFS('E8.a. KKAuf_SAV'!$W$6:$W$2005,'E8.a. KKAuf_SAV'!$B$6:$B$2005,$C879,'E8.a. KKAuf_SAV'!$D$6:$D$2005,H879)</f>
        <v>0</v>
      </c>
      <c r="V879" s="992">
        <f>SUMIFS('E8.b. KKAuf_WAV'!$M$6:$M$405,'E8.b. KKAuf_WAV'!$B$6:$B$405,$C879,'E8.b. KKAuf_WAV'!$E$6:$E$405,$H879,'E8.b. KKAuf_WAV'!$C$6:$C$405,"&lt;&gt;"&amp;"geleistete Anzahlungen auf immaterielle Vermögensgegenstände",'E8.b. KKAuf_WAV'!$C$6:$C$405,"&lt;&gt;"&amp;"geleistete Anzahlungen und Anlagen im Bau des Sachanlagevermögens",'E8.b. KKAuf_WAV'!$C$6:$C$405,"&lt;&gt;"&amp;"Geschäfts- oder Firmenwert")</f>
        <v>0</v>
      </c>
      <c r="W879" s="992">
        <f>SUMIFS('E8.b. KKAuf_WAV'!$M$6:$M$405,'E8.b. KKAuf_WAV'!$B$6:$B$405,$C879,'E8.b. KKAuf_WAV'!$E$6:$E$405,Listen!$AA$3,'E8.b. KKAuf_WAV'!$C$6:$C$405,"geleistete Anzahlungen und Anlagen im Bau des Sachanlagevermögens")+ SUMIFS('E8.b. KKAuf_WAV'!$M$6:$M$405,'E8.b. KKAuf_WAV'!$B$6:$B$405,$C879,'E8.b. KKAuf_WAV'!$E$6:$E$405,Listen!$AA$3,'E8.b. KKAuf_WAV'!$C$6:$C$405,"geleistete Anzahlungen auf immaterielle Vermögensgegenstände")</f>
        <v>0</v>
      </c>
      <c r="X879" s="992">
        <f>SUMIFS('E8.c. KKAuf_BKZ_NAB_IZ'!$K$6:$K$405,'E8.c. KKAuf_BKZ_NAB_IZ'!$B$6:$B$405,$C879,'E8.c. KKAuf_BKZ_NAB_IZ'!$C$6:$C$405,$H879)</f>
        <v>0</v>
      </c>
      <c r="Y879" s="992">
        <f>SUMIFS('E8.a. KKAuf_SAV'!$Y$6:$Y$2005,'E8.a. KKAuf_SAV'!$B$6:$B$2005,$C879,'E8.a. KKAuf_SAV'!$D$6:$D$2005,$H879)</f>
        <v>0</v>
      </c>
      <c r="Z879" s="992">
        <f>SUMIFS('E8.b. KKAuf_WAV'!$O$6:$O$405,'E8.b. KKAuf_WAV'!$B$6:$B$405,$C879,'E8.b. KKAuf_WAV'!$E$6:$E$405,$H879,'E8.b. KKAuf_WAV'!$C$6:$C$405,"&lt;&gt;"&amp;"geleistete Anzahlungen auf immaterielle Vermögensgegenstände",'E8.b. KKAuf_WAV'!$C$6:$C$405,"&lt;&gt;"&amp;"geleistete Anzahlungen und Anlagen im Bau des Sachanlagevermögens",'E8.b. KKAuf_WAV'!$C$6:$C$405,"&lt;&gt;"&amp;"Geschäfts- oder Firmenwert")</f>
        <v>0</v>
      </c>
      <c r="AA879" s="992">
        <f>SUMIFS('E8.b. KKAuf_WAV'!$O$6:$O$405,'E8.b. KKAuf_WAV'!$B$6:$B$405,$C879,'E8.b. KKAuf_WAV'!$E$6:$E$405,Listen!$AA$3,'E8.b. KKAuf_WAV'!$C$6:$C$405,"geleistete Anzahlungen und Anlagen im Bau des Sachanlagevermögens")+ SUMIFS('E8.b. KKAuf_WAV'!$O$6:$O$405,'E8.b. KKAuf_WAV'!$B$6:$B$405,$C879,'E8.b. KKAuf_WAV'!$E$6:$E$405,Listen!$AA$3,'E8.b. KKAuf_WAV'!$C$6:$C$405,"geleistete Anzahlungen auf immaterielle Vermögensgegenstände")</f>
        <v>0</v>
      </c>
      <c r="AB879" s="992">
        <f>SUMIFS('E8.c. KKAuf_BKZ_NAB_IZ'!$L$6:$L$405,'E8.c. KKAuf_BKZ_NAB_IZ'!$B$6:$B$405,$C879,'E8.c. KKAuf_BKZ_NAB_IZ'!$C$6:$C$405,$H879)</f>
        <v>0</v>
      </c>
      <c r="AC879" s="974"/>
      <c r="AD879" s="993">
        <f t="shared" si="272"/>
        <v>0</v>
      </c>
      <c r="AE879" s="993">
        <f>$AE$11</f>
        <v>5.0700000000000002E-2</v>
      </c>
      <c r="AF879" s="993">
        <f>$AF$11</f>
        <v>1.7100000000000001E-2</v>
      </c>
      <c r="AG879" s="993">
        <f>$AG$11</f>
        <v>3.0499999999999999E-2</v>
      </c>
      <c r="AH879" s="994">
        <f t="shared" si="273"/>
        <v>0</v>
      </c>
      <c r="AJ879" s="993">
        <f t="shared" si="268"/>
        <v>0</v>
      </c>
      <c r="AK879" s="993">
        <f>$AK$11</f>
        <v>5.0700000000000002E-2</v>
      </c>
      <c r="AL879" s="993">
        <f>$AL$11</f>
        <v>1.7100000000000001E-2</v>
      </c>
      <c r="AM879" s="993">
        <f>$AM$11</f>
        <v>3.0499999999999999E-2</v>
      </c>
      <c r="AN879" s="994">
        <f t="shared" si="269"/>
        <v>0</v>
      </c>
    </row>
    <row r="880" spans="2:40" x14ac:dyDescent="0.2">
      <c r="B880" s="1447"/>
      <c r="C880" s="1002">
        <f>C879</f>
        <v>0</v>
      </c>
      <c r="D880" s="1450"/>
      <c r="E880" s="1408"/>
      <c r="F880" s="1408"/>
      <c r="G880" s="990"/>
      <c r="H880" s="983">
        <v>2023</v>
      </c>
      <c r="I880" s="972"/>
      <c r="J880" s="805">
        <f t="shared" si="270"/>
        <v>0</v>
      </c>
      <c r="K880" s="804"/>
      <c r="L880" s="803">
        <f t="shared" si="278"/>
        <v>0</v>
      </c>
      <c r="M880" s="804"/>
      <c r="N880" s="803">
        <f t="shared" si="267"/>
        <v>0</v>
      </c>
      <c r="O880" s="804"/>
      <c r="P880" s="803">
        <f t="shared" si="279"/>
        <v>0</v>
      </c>
      <c r="Q880" s="760"/>
      <c r="R880" s="980">
        <f>SUMIFS('E8.a. KKAuf_SAV'!$X$6:$X$2005,'E8.a. KKAuf_SAV'!$B$6:$B$2005,$C880,'E8.a. KKAuf_SAV'!$D$6:$D$2005,$H880)</f>
        <v>0</v>
      </c>
      <c r="S880" s="980">
        <f>SUMIFS('E8.b. KKAuf_WAV'!$N$6:$N$405,'E8.b. KKAuf_WAV'!$B$6:$B$405,$C880,'E8.b. KKAuf_WAV'!$E$6:$E$405,H880)-SUMIFS('E8.b. KKAuf_WAV'!$N$6:$N$405,'E8.b. KKAuf_WAV'!$B$6:$B$405,$C880,'E8.b. KKAuf_WAV'!$C$6:$C$405,"Geschäfts- oder Firmenwert",'E8.b. KKAuf_WAV'!$D$6:$D$405,H880)</f>
        <v>0</v>
      </c>
      <c r="T880" s="974"/>
      <c r="U880" s="980">
        <f>SUMIFS('E8.a. KKAuf_SAV'!$W$6:$W$2005,'E8.a. KKAuf_SAV'!$B$6:$B$2005,$C880,'E8.a. KKAuf_SAV'!$D$6:$D$2005,H880)</f>
        <v>0</v>
      </c>
      <c r="V880" s="980">
        <f>SUMIFS('E8.b. KKAuf_WAV'!$M$6:$M$405,'E8.b. KKAuf_WAV'!$B$6:$B$405,$C880,'E8.b. KKAuf_WAV'!$E$6:$E$405,$H880,'E8.b. KKAuf_WAV'!$C$6:$C$405,"&lt;&gt;"&amp;"geleistete Anzahlungen auf immaterielle Vermögensgegenstände",'E8.b. KKAuf_WAV'!$C$6:$C$405,"&lt;&gt;"&amp;"geleistete Anzahlungen und Anlagen im Bau des Sachanlagevermögens",'E8.b. KKAuf_WAV'!$C$6:$C$405,"&lt;&gt;"&amp;"Geschäfts- oder Firmenwert")</f>
        <v>0</v>
      </c>
      <c r="W880" s="980"/>
      <c r="X880" s="980">
        <f>SUMIFS('E8.c. KKAuf_BKZ_NAB_IZ'!$K$6:$K$405,'E8.c. KKAuf_BKZ_NAB_IZ'!$B$6:$B$405,$C880,'E8.c. KKAuf_BKZ_NAB_IZ'!$C$6:$C$405,$H880)</f>
        <v>0</v>
      </c>
      <c r="Y880" s="980">
        <f>SUMIFS('E8.a. KKAuf_SAV'!$Y$6:$Y$2005,'E8.a. KKAuf_SAV'!$B$6:$B$2005,$C880,'E8.a. KKAuf_SAV'!$D$6:$D$2005,$H880)</f>
        <v>0</v>
      </c>
      <c r="Z880" s="980">
        <f>SUMIFS('E8.b. KKAuf_WAV'!$O$6:$O$405,'E8.b. KKAuf_WAV'!$B$6:$B$405,$C880,'E8.b. KKAuf_WAV'!$E$6:$E$405,$H880,'E8.b. KKAuf_WAV'!$C$6:$C$405,"&lt;&gt;"&amp;"geleistete Anzahlungen auf immaterielle Vermögensgegenstände",'E8.b. KKAuf_WAV'!$C$6:$C$405,"&lt;&gt;"&amp;"geleistete Anzahlungen und Anlagen im Bau des Sachanlagevermögens",'E8.b. KKAuf_WAV'!$C$6:$C$405,"&lt;&gt;"&amp;"Geschäfts- oder Firmenwert")</f>
        <v>0</v>
      </c>
      <c r="AA880" s="980"/>
      <c r="AB880" s="980">
        <f>SUMIFS('E8.c. KKAuf_BKZ_NAB_IZ'!$L$6:$L$405,'E8.c. KKAuf_BKZ_NAB_IZ'!$B$6:$B$405,$C880,'E8.c. KKAuf_BKZ_NAB_IZ'!$C$6:$C$405,$H880)</f>
        <v>0</v>
      </c>
      <c r="AC880" s="974"/>
      <c r="AD880" s="980">
        <f t="shared" si="272"/>
        <v>0</v>
      </c>
      <c r="AE880" s="984">
        <f>$AE$12</f>
        <v>5.0700000000000002E-2</v>
      </c>
      <c r="AF880" s="984">
        <f>$AF$12</f>
        <v>1.7100000000000001E-2</v>
      </c>
      <c r="AG880" s="984">
        <f>$AG$12</f>
        <v>3.0499999999999999E-2</v>
      </c>
      <c r="AH880" s="982">
        <f t="shared" si="273"/>
        <v>0</v>
      </c>
      <c r="AJ880" s="980"/>
      <c r="AK880" s="984">
        <f>$AK$12</f>
        <v>5.0700000000000002E-2</v>
      </c>
      <c r="AL880" s="984">
        <f>$AL$12</f>
        <v>1.7100000000000001E-2</v>
      </c>
      <c r="AM880" s="984">
        <f>$AM$12</f>
        <v>3.0499999999999999E-2</v>
      </c>
      <c r="AN880" s="982">
        <f t="shared" si="269"/>
        <v>0</v>
      </c>
    </row>
    <row r="881" spans="2:40" x14ac:dyDescent="0.2">
      <c r="B881" s="1447"/>
      <c r="C881" s="1002">
        <f>C879</f>
        <v>0</v>
      </c>
      <c r="D881" s="1450"/>
      <c r="E881" s="1408"/>
      <c r="F881" s="1408"/>
      <c r="G881" s="990"/>
      <c r="H881" s="983">
        <v>2024</v>
      </c>
      <c r="I881" s="972"/>
      <c r="J881" s="803">
        <f t="shared" si="270"/>
        <v>0</v>
      </c>
      <c r="K881" s="804"/>
      <c r="L881" s="803">
        <f t="shared" si="278"/>
        <v>0</v>
      </c>
      <c r="M881" s="804"/>
      <c r="N881" s="803">
        <f t="shared" si="267"/>
        <v>0</v>
      </c>
      <c r="O881" s="804"/>
      <c r="P881" s="803">
        <f t="shared" si="279"/>
        <v>0</v>
      </c>
      <c r="Q881" s="760"/>
      <c r="R881" s="980">
        <f>SUMIFS('E8.a. KKAuf_SAV'!$X$6:$X$2005,'E8.a. KKAuf_SAV'!$B$6:$B$2005,$C881,'E8.a. KKAuf_SAV'!$D$6:$D$2005,$H881)</f>
        <v>0</v>
      </c>
      <c r="S881" s="980">
        <f>SUMIFS('E8.b. KKAuf_WAV'!$N$6:$N$405,'E8.b. KKAuf_WAV'!$B$6:$B$405,$C881,'E8.b. KKAuf_WAV'!$E$6:$E$405,H881)-SUMIFS('E8.b. KKAuf_WAV'!$N$6:$N$405,'E8.b. KKAuf_WAV'!$B$6:$B$405,$C881,'E8.b. KKAuf_WAV'!$C$6:$C$405,"Geschäfts- oder Firmenwert",'E8.b. KKAuf_WAV'!$D$6:$D$405,H881)</f>
        <v>0</v>
      </c>
      <c r="T881" s="974"/>
      <c r="U881" s="980">
        <f>SUMIFS('E8.a. KKAuf_SAV'!$W$6:$W$2005,'E8.a. KKAuf_SAV'!$B$6:$B$2005,$C881,'E8.a. KKAuf_SAV'!$D$6:$D$2005,H881)</f>
        <v>0</v>
      </c>
      <c r="V881" s="980">
        <f>SUMIFS('E8.b. KKAuf_WAV'!$M$6:$M$405,'E8.b. KKAuf_WAV'!$B$6:$B$405,$C881,'E8.b. KKAuf_WAV'!$E$6:$E$405,$H881,'E8.b. KKAuf_WAV'!$C$6:$C$405,"&lt;&gt;"&amp;"geleistete Anzahlungen auf immaterielle Vermögensgegenstände",'E8.b. KKAuf_WAV'!$C$6:$C$405,"&lt;&gt;"&amp;"geleistete Anzahlungen und Anlagen im Bau des Sachanlagevermögens",'E8.b. KKAuf_WAV'!$C$6:$C$405,"&lt;&gt;"&amp;"Geschäfts- oder Firmenwert")</f>
        <v>0</v>
      </c>
      <c r="W881" s="980">
        <f>SUMIFS('E8.b. KKAuf_WAV'!$M$6:$M$405,'E8.b. KKAuf_WAV'!$B$6:$B$405,$C881,'E8.b. KKAuf_WAV'!$E$6:$E$405,H881,'E8.b. KKAuf_WAV'!$C$6:$C$405,"geleistete Anzahlungen und Anlagen im Bau des Sachanlagevermögens")+ SUMIFS('E8.b. KKAuf_WAV'!$M$6:$M$405,'E8.b. KKAuf_WAV'!$B$6:$B$405,$C881,'E8.b. KKAuf_WAV'!$E$6:$E$405,H881,'E8.b. KKAuf_WAV'!$C$6:$C$405,"geleistete Anzahlungen auf immaterielle Vermögensgegenstände")</f>
        <v>0</v>
      </c>
      <c r="X881" s="980">
        <f>SUMIFS('E8.c. KKAuf_BKZ_NAB_IZ'!$K$6:$K$405,'E8.c. KKAuf_BKZ_NAB_IZ'!$B$6:$B$405,$C881,'E8.c. KKAuf_BKZ_NAB_IZ'!$C$6:$C$405,$H881)</f>
        <v>0</v>
      </c>
      <c r="Y881" s="980">
        <f>SUMIFS('E8.a. KKAuf_SAV'!$Y$6:$Y$2005,'E8.a. KKAuf_SAV'!$B$6:$B$2005,$C881,'E8.a. KKAuf_SAV'!$D$6:$D$2005,$H881)</f>
        <v>0</v>
      </c>
      <c r="Z881" s="980">
        <f>SUMIFS('E8.b. KKAuf_WAV'!$O$6:$O$405,'E8.b. KKAuf_WAV'!$B$6:$B$405,$C881,'E8.b. KKAuf_WAV'!$E$6:$E$405,$H881,'E8.b. KKAuf_WAV'!$C$6:$C$405,"&lt;&gt;"&amp;"geleistete Anzahlungen auf immaterielle Vermögensgegenstände",'E8.b. KKAuf_WAV'!$C$6:$C$405,"&lt;&gt;"&amp;"geleistete Anzahlungen und Anlagen im Bau des Sachanlagevermögens",'E8.b. KKAuf_WAV'!$C$6:$C$405,"&lt;&gt;"&amp;"Geschäfts- oder Firmenwert")</f>
        <v>0</v>
      </c>
      <c r="AA881" s="980">
        <f>SUMIFS('E8.b. KKAuf_WAV'!$O$6:$O$405,'E8.b. KKAuf_WAV'!$B$6:$B$405,$C881,'E8.b. KKAuf_WAV'!$E$6:$E$405,H881,'E8.b. KKAuf_WAV'!$C$6:$C$405,"geleistete Anzahlungen und Anlagen im Bau des Sachanlagevermögens")+ SUMIFS('E8.b. KKAuf_WAV'!$O$6:$O$405,'E8.b. KKAuf_WAV'!$B$6:$B$405,$C881,'E8.b. KKAuf_WAV'!$E$6:$E$405,H881,'E8.b. KKAuf_WAV'!$C$6:$C$405,"geleistete Anzahlungen auf immaterielle Vermögensgegenstände")</f>
        <v>0</v>
      </c>
      <c r="AB881" s="980">
        <f>SUMIFS('E8.c. KKAuf_BKZ_NAB_IZ'!$L$6:$L$405,'E8.c. KKAuf_BKZ_NAB_IZ'!$B$6:$B$405,$C881,'E8.c. KKAuf_BKZ_NAB_IZ'!$C$6:$C$405,$H881)</f>
        <v>0</v>
      </c>
      <c r="AC881" s="974"/>
      <c r="AD881" s="980">
        <f t="shared" si="272"/>
        <v>0</v>
      </c>
      <c r="AE881" s="984">
        <f>$AE$13</f>
        <v>6.93E-2</v>
      </c>
      <c r="AF881" s="984">
        <f>$AF$13</f>
        <v>3.8699999999999998E-2</v>
      </c>
      <c r="AG881" s="984">
        <f>$AG$13</f>
        <v>5.0900000000000001E-2</v>
      </c>
      <c r="AH881" s="982">
        <f t="shared" si="273"/>
        <v>0</v>
      </c>
      <c r="AJ881" s="980">
        <f t="shared" si="268"/>
        <v>0</v>
      </c>
      <c r="AK881" s="984">
        <f>$AK$13</f>
        <v>7.0099999999999996E-2</v>
      </c>
      <c r="AL881" s="984">
        <f>$AL$13</f>
        <v>3.6600000000000001E-2</v>
      </c>
      <c r="AM881" s="984">
        <f>$AM$13</f>
        <v>0.05</v>
      </c>
      <c r="AN881" s="982">
        <f t="shared" si="269"/>
        <v>0</v>
      </c>
    </row>
    <row r="882" spans="2:40" ht="15" thickBot="1" x14ac:dyDescent="0.25">
      <c r="B882" s="1447"/>
      <c r="C882" s="1002">
        <f>C879</f>
        <v>0</v>
      </c>
      <c r="D882" s="1450"/>
      <c r="E882" s="1408"/>
      <c r="F882" s="1408"/>
      <c r="G882" s="990"/>
      <c r="H882" s="983">
        <v>2025</v>
      </c>
      <c r="I882" s="972"/>
      <c r="J882" s="803">
        <f t="shared" si="270"/>
        <v>0</v>
      </c>
      <c r="K882" s="804"/>
      <c r="L882" s="803">
        <f t="shared" si="278"/>
        <v>0</v>
      </c>
      <c r="M882" s="804"/>
      <c r="N882" s="803">
        <f t="shared" si="267"/>
        <v>0</v>
      </c>
      <c r="O882" s="804"/>
      <c r="P882" s="803">
        <f t="shared" si="279"/>
        <v>0</v>
      </c>
      <c r="Q882" s="760"/>
      <c r="R882" s="980">
        <f>SUMIFS('E8.a. KKAuf_SAV'!$X$6:$X$2005,'E8.a. KKAuf_SAV'!$B$6:$B$2005,$C882,'E8.a. KKAuf_SAV'!$D$6:$D$2005,$H882)</f>
        <v>0</v>
      </c>
      <c r="S882" s="980">
        <f>SUMIFS('E8.b. KKAuf_WAV'!$N$6:$N$405,'E8.b. KKAuf_WAV'!$B$6:$B$405,$C882,'E8.b. KKAuf_WAV'!$E$6:$E$405,H882)-SUMIFS('E8.b. KKAuf_WAV'!$N$6:$N$405,'E8.b. KKAuf_WAV'!$B$6:$B$405,$C882,'E8.b. KKAuf_WAV'!$C$6:$C$405,"Geschäfts- oder Firmenwert",'E8.b. KKAuf_WAV'!$D$6:$D$405,H882)</f>
        <v>0</v>
      </c>
      <c r="T882" s="974"/>
      <c r="U882" s="980">
        <f>SUMIFS('E8.a. KKAuf_SAV'!$W$6:$W$2005,'E8.a. KKAuf_SAV'!$B$6:$B$2005,$C882,'E8.a. KKAuf_SAV'!$D$6:$D$2005,H882)</f>
        <v>0</v>
      </c>
      <c r="V882" s="980">
        <f>SUMIFS('E8.b. KKAuf_WAV'!$M$6:$M$405,'E8.b. KKAuf_WAV'!$B$6:$B$405,$C882,'E8.b. KKAuf_WAV'!$E$6:$E$405,$H882,'E8.b. KKAuf_WAV'!$C$6:$C$405,"&lt;&gt;"&amp;"geleistete Anzahlungen auf immaterielle Vermögensgegenstände",'E8.b. KKAuf_WAV'!$C$6:$C$405,"&lt;&gt;"&amp;"geleistete Anzahlungen und Anlagen im Bau des Sachanlagevermögens",'E8.b. KKAuf_WAV'!$C$6:$C$405,"&lt;&gt;"&amp;"Geschäfts- oder Firmenwert")</f>
        <v>0</v>
      </c>
      <c r="W882" s="980">
        <f>SUMIFS('E8.b. KKAuf_WAV'!$M$6:$M$405,'E8.b. KKAuf_WAV'!$B$6:$B$405,$C882,'E8.b. KKAuf_WAV'!$E$6:$E$405,H882,'E8.b. KKAuf_WAV'!$C$6:$C$405,"geleistete Anzahlungen und Anlagen im Bau des Sachanlagevermögens")+ SUMIFS('E8.b. KKAuf_WAV'!$M$6:$M$405,'E8.b. KKAuf_WAV'!$B$6:$B$405,$C882,'E8.b. KKAuf_WAV'!$E$6:$E$405,H882,'E8.b. KKAuf_WAV'!$C$6:$C$405,"geleistete Anzahlungen auf immaterielle Vermögensgegenstände")</f>
        <v>0</v>
      </c>
      <c r="X882" s="980">
        <f>SUMIFS('E8.c. KKAuf_BKZ_NAB_IZ'!$K$6:$K$405,'E8.c. KKAuf_BKZ_NAB_IZ'!$B$6:$B$405,$C882,'E8.c. KKAuf_BKZ_NAB_IZ'!$C$6:$C$405,$H882)</f>
        <v>0</v>
      </c>
      <c r="Y882" s="980">
        <f>SUMIFS('E8.a. KKAuf_SAV'!$Y$6:$Y$2005,'E8.a. KKAuf_SAV'!$B$6:$B$2005,$C882,'E8.a. KKAuf_SAV'!$D$6:$D$2005,$H882)</f>
        <v>0</v>
      </c>
      <c r="Z882" s="980">
        <f>SUMIFS('E8.b. KKAuf_WAV'!$O$6:$O$405,'E8.b. KKAuf_WAV'!$B$6:$B$405,$C882,'E8.b. KKAuf_WAV'!$E$6:$E$405,$H882,'E8.b. KKAuf_WAV'!$C$6:$C$405,"&lt;&gt;"&amp;"geleistete Anzahlungen auf immaterielle Vermögensgegenstände",'E8.b. KKAuf_WAV'!$C$6:$C$405,"&lt;&gt;"&amp;"geleistete Anzahlungen und Anlagen im Bau des Sachanlagevermögens",'E8.b. KKAuf_WAV'!$C$6:$C$405,"&lt;&gt;"&amp;"Geschäfts- oder Firmenwert")</f>
        <v>0</v>
      </c>
      <c r="AA882" s="980">
        <f>SUMIFS('E8.b. KKAuf_WAV'!$O$6:$O$405,'E8.b. KKAuf_WAV'!$B$6:$B$405,$C882,'E8.b. KKAuf_WAV'!$E$6:$E$405,H882,'E8.b. KKAuf_WAV'!$C$6:$C$405,"geleistete Anzahlungen und Anlagen im Bau des Sachanlagevermögens")+ SUMIFS('E8.b. KKAuf_WAV'!$O$6:$O$405,'E8.b. KKAuf_WAV'!$B$6:$B$405,$C882,'E8.b. KKAuf_WAV'!$E$6:$E$405,H882,'E8.b. KKAuf_WAV'!$C$6:$C$405,"geleistete Anzahlungen auf immaterielle Vermögensgegenstände")</f>
        <v>0</v>
      </c>
      <c r="AB882" s="980">
        <f>SUMIFS('E8.c. KKAuf_BKZ_NAB_IZ'!$L$6:$L$405,'E8.c. KKAuf_BKZ_NAB_IZ'!$B$6:$B$405,$C882,'E8.c. KKAuf_BKZ_NAB_IZ'!$C$6:$C$405,$H882)</f>
        <v>0</v>
      </c>
      <c r="AC882" s="974"/>
      <c r="AD882" s="980">
        <f t="shared" si="272"/>
        <v>0</v>
      </c>
      <c r="AE882" s="984">
        <f>$AE$14</f>
        <v>7.0099999999999996E-2</v>
      </c>
      <c r="AF882" s="984">
        <f>$AF$14</f>
        <v>3.6600000000000001E-2</v>
      </c>
      <c r="AG882" s="984">
        <f>$AG$14</f>
        <v>0.05</v>
      </c>
      <c r="AH882" s="982">
        <f t="shared" si="273"/>
        <v>0</v>
      </c>
      <c r="AJ882" s="980">
        <f t="shared" si="268"/>
        <v>0</v>
      </c>
      <c r="AK882" s="984">
        <f>$AK$14</f>
        <v>7.0099999999999996E-2</v>
      </c>
      <c r="AL882" s="984">
        <f>$AL$14</f>
        <v>3.6600000000000001E-2</v>
      </c>
      <c r="AM882" s="984">
        <f>$AM$14</f>
        <v>0.05</v>
      </c>
      <c r="AN882" s="982">
        <f t="shared" si="269"/>
        <v>0</v>
      </c>
    </row>
    <row r="883" spans="2:40" ht="15" hidden="1" thickBot="1" x14ac:dyDescent="0.25">
      <c r="B883" s="1447"/>
      <c r="C883" s="1002">
        <f>C879</f>
        <v>0</v>
      </c>
      <c r="D883" s="1450"/>
      <c r="E883" s="1408"/>
      <c r="F883" s="1408"/>
      <c r="G883" s="990"/>
      <c r="H883" s="983">
        <v>2026</v>
      </c>
      <c r="I883" s="972"/>
      <c r="J883" s="803">
        <f t="shared" si="270"/>
        <v>0</v>
      </c>
      <c r="K883" s="804"/>
      <c r="L883" s="803">
        <f t="shared" si="278"/>
        <v>0</v>
      </c>
      <c r="M883" s="804"/>
      <c r="N883" s="803">
        <f t="shared" si="267"/>
        <v>0</v>
      </c>
      <c r="O883" s="804"/>
      <c r="P883" s="803">
        <f t="shared" si="279"/>
        <v>0</v>
      </c>
      <c r="Q883" s="760"/>
      <c r="R883" s="980">
        <f>SUMIFS('E8.a. KKAuf_SAV'!$X$6:$X$2005,'E8.a. KKAuf_SAV'!$B$6:$B$2005,$C883,'E8.a. KKAuf_SAV'!$D$6:$D$2005,$H883)</f>
        <v>0</v>
      </c>
      <c r="S883" s="980">
        <f>SUMIFS('E8.b. KKAuf_WAV'!$N$6:$N$405,'E8.b. KKAuf_WAV'!$B$6:$B$405,$C883,'E8.b. KKAuf_WAV'!$E$6:$E$405,H883)-SUMIFS('E8.b. KKAuf_WAV'!$N$6:$N$405,'E8.b. KKAuf_WAV'!$B$6:$B$405,$C883,'E8.b. KKAuf_WAV'!$C$6:$C$405,"Geschäfts- oder Firmenwert",'E8.b. KKAuf_WAV'!$D$6:$D$405,H883)</f>
        <v>0</v>
      </c>
      <c r="T883" s="974"/>
      <c r="U883" s="980">
        <f>SUMIFS('E8.a. KKAuf_SAV'!$W$6:$W$2005,'E8.a. KKAuf_SAV'!$B$6:$B$2005,$C883,'E8.a. KKAuf_SAV'!$D$6:$D$2005,H883)</f>
        <v>0</v>
      </c>
      <c r="V883" s="980">
        <f>SUMIFS('E8.b. KKAuf_WAV'!$M$6:$M$405,'E8.b. KKAuf_WAV'!$B$6:$B$405,$C883,'E8.b. KKAuf_WAV'!$E$6:$E$405,$H883,'E8.b. KKAuf_WAV'!$C$6:$C$405,"&lt;&gt;"&amp;"geleistete Anzahlungen auf immaterielle Vermögensgegenstände",'E8.b. KKAuf_WAV'!$C$6:$C$405,"&lt;&gt;"&amp;"geleistete Anzahlungen und Anlagen im Bau des Sachanlagevermögens",'E8.b. KKAuf_WAV'!$C$6:$C$405,"&lt;&gt;"&amp;"Geschäfts- oder Firmenwert")</f>
        <v>0</v>
      </c>
      <c r="W883" s="980">
        <f>SUMIFS('E8.b. KKAuf_WAV'!$M$6:$M$405,'E8.b. KKAuf_WAV'!$B$6:$B$405,$C883,'E8.b. KKAuf_WAV'!$E$6:$E$405,H883,'E8.b. KKAuf_WAV'!$C$6:$C$405,"geleistete Anzahlungen und Anlagen im Bau des Sachanlagevermögens")+ SUMIFS('E8.b. KKAuf_WAV'!$M$6:$M$405,'E8.b. KKAuf_WAV'!$B$6:$B$405,$C883,'E8.b. KKAuf_WAV'!$E$6:$E$405,H883,'E8.b. KKAuf_WAV'!$C$6:$C$405,"geleistete Anzahlungen auf immaterielle Vermögensgegenstände")</f>
        <v>0</v>
      </c>
      <c r="X883" s="980">
        <f>SUMIFS('E8.c. KKAuf_BKZ_NAB_IZ'!$K$6:$K$405,'E8.c. KKAuf_BKZ_NAB_IZ'!$B$6:$B$405,$C883,'E8.c. KKAuf_BKZ_NAB_IZ'!$C$6:$C$405,$H883)</f>
        <v>0</v>
      </c>
      <c r="Y883" s="980">
        <f>SUMIFS('E8.a. KKAuf_SAV'!$Y$6:$Y$2005,'E8.a. KKAuf_SAV'!$B$6:$B$2005,$C883,'E8.a. KKAuf_SAV'!$D$6:$D$2005,$H883)</f>
        <v>0</v>
      </c>
      <c r="Z883" s="980">
        <f>SUMIFS('E8.b. KKAuf_WAV'!$O$6:$O$405,'E8.b. KKAuf_WAV'!$B$6:$B$405,$C883,'E8.b. KKAuf_WAV'!$E$6:$E$405,$H883,'E8.b. KKAuf_WAV'!$C$6:$C$405,"&lt;&gt;"&amp;"geleistete Anzahlungen auf immaterielle Vermögensgegenstände",'E8.b. KKAuf_WAV'!$C$6:$C$405,"&lt;&gt;"&amp;"geleistete Anzahlungen und Anlagen im Bau des Sachanlagevermögens",'E8.b. KKAuf_WAV'!$C$6:$C$405,"&lt;&gt;"&amp;"Geschäfts- oder Firmenwert")</f>
        <v>0</v>
      </c>
      <c r="AA883" s="980">
        <f>SUMIFS('E8.b. KKAuf_WAV'!$O$6:$O$405,'E8.b. KKAuf_WAV'!$B$6:$B$405,$C883,'E8.b. KKAuf_WAV'!$E$6:$E$405,H883,'E8.b. KKAuf_WAV'!$C$6:$C$405,"geleistete Anzahlungen und Anlagen im Bau des Sachanlagevermögens")+ SUMIFS('E8.b. KKAuf_WAV'!$O$6:$O$405,'E8.b. KKAuf_WAV'!$B$6:$B$405,$C883,'E8.b. KKAuf_WAV'!$E$6:$E$405,H883,'E8.b. KKAuf_WAV'!$C$6:$C$405,"geleistete Anzahlungen auf immaterielle Vermögensgegenstände")</f>
        <v>0</v>
      </c>
      <c r="AB883" s="980">
        <f>SUMIFS('E8.c. KKAuf_BKZ_NAB_IZ'!$L$6:$L$405,'E8.c. KKAuf_BKZ_NAB_IZ'!$B$6:$B$405,$C883,'E8.c. KKAuf_BKZ_NAB_IZ'!$C$6:$C$405,$H883)</f>
        <v>0</v>
      </c>
      <c r="AC883" s="974"/>
      <c r="AD883" s="980">
        <f t="shared" si="272"/>
        <v>0</v>
      </c>
      <c r="AE883" s="984">
        <f>$AE$15</f>
        <v>0</v>
      </c>
      <c r="AF883" s="984">
        <f>$AF$15</f>
        <v>0</v>
      </c>
      <c r="AG883" s="984">
        <f>$AG$15</f>
        <v>0</v>
      </c>
      <c r="AH883" s="982">
        <f t="shared" si="273"/>
        <v>0</v>
      </c>
      <c r="AJ883" s="980">
        <f t="shared" si="268"/>
        <v>0</v>
      </c>
      <c r="AK883" s="984">
        <f>$AK$15</f>
        <v>0</v>
      </c>
      <c r="AL883" s="984">
        <f>$AL$15</f>
        <v>0</v>
      </c>
      <c r="AM883" s="984">
        <f>$AM$15</f>
        <v>0</v>
      </c>
      <c r="AN883" s="982">
        <f t="shared" si="269"/>
        <v>0</v>
      </c>
    </row>
    <row r="884" spans="2:40" ht="15" hidden="1" thickBot="1" x14ac:dyDescent="0.25">
      <c r="B884" s="1447"/>
      <c r="C884" s="1002">
        <f>C879</f>
        <v>0</v>
      </c>
      <c r="D884" s="1450"/>
      <c r="E884" s="1408"/>
      <c r="F884" s="1408"/>
      <c r="G884" s="990"/>
      <c r="H884" s="983">
        <v>2027</v>
      </c>
      <c r="I884" s="972"/>
      <c r="J884" s="803">
        <f t="shared" si="270"/>
        <v>0</v>
      </c>
      <c r="K884" s="804"/>
      <c r="L884" s="803">
        <f t="shared" si="278"/>
        <v>0</v>
      </c>
      <c r="M884" s="804"/>
      <c r="N884" s="803">
        <f t="shared" si="267"/>
        <v>0</v>
      </c>
      <c r="O884" s="804"/>
      <c r="P884" s="803">
        <f t="shared" si="279"/>
        <v>0</v>
      </c>
      <c r="Q884" s="760"/>
      <c r="R884" s="980">
        <f>SUMIFS('E8.a. KKAuf_SAV'!$X$6:$X$2005,'E8.a. KKAuf_SAV'!$B$6:$B$2005,$C884,'E8.a. KKAuf_SAV'!$D$6:$D$2005,$H884)</f>
        <v>0</v>
      </c>
      <c r="S884" s="980">
        <f>SUMIFS('E8.b. KKAuf_WAV'!$N$6:$N$405,'E8.b. KKAuf_WAV'!$B$6:$B$405,$C884,'E8.b. KKAuf_WAV'!$E$6:$E$405,H884)-SUMIFS('E8.b. KKAuf_WAV'!$N$6:$N$405,'E8.b. KKAuf_WAV'!$B$6:$B$405,$C884,'E8.b. KKAuf_WAV'!$C$6:$C$405,"Geschäfts- oder Firmenwert",'E8.b. KKAuf_WAV'!$D$6:$D$405,H884)</f>
        <v>0</v>
      </c>
      <c r="T884" s="974"/>
      <c r="U884" s="980">
        <f>SUMIFS('E8.a. KKAuf_SAV'!$W$6:$W$2005,'E8.a. KKAuf_SAV'!$B$6:$B$2005,$C884,'E8.a. KKAuf_SAV'!$D$6:$D$2005,H884)</f>
        <v>0</v>
      </c>
      <c r="V884" s="980">
        <f>SUMIFS('E8.b. KKAuf_WAV'!$M$6:$M$405,'E8.b. KKAuf_WAV'!$B$6:$B$405,$C884,'E8.b. KKAuf_WAV'!$E$6:$E$405,$H884,'E8.b. KKAuf_WAV'!$C$6:$C$405,"&lt;&gt;"&amp;"geleistete Anzahlungen auf immaterielle Vermögensgegenstände",'E8.b. KKAuf_WAV'!$C$6:$C$405,"&lt;&gt;"&amp;"geleistete Anzahlungen und Anlagen im Bau des Sachanlagevermögens",'E8.b. KKAuf_WAV'!$C$6:$C$405,"&lt;&gt;"&amp;"Geschäfts- oder Firmenwert")</f>
        <v>0</v>
      </c>
      <c r="W884" s="980">
        <f>SUMIFS('E8.b. KKAuf_WAV'!$M$6:$M$405,'E8.b. KKAuf_WAV'!$B$6:$B$405,$C884,'E8.b. KKAuf_WAV'!$E$6:$E$405,H884,'E8.b. KKAuf_WAV'!$C$6:$C$405,"geleistete Anzahlungen und Anlagen im Bau des Sachanlagevermögens")+ SUMIFS('E8.b. KKAuf_WAV'!$M$6:$M$405,'E8.b. KKAuf_WAV'!$B$6:$B$405,$C884,'E8.b. KKAuf_WAV'!$E$6:$E$405,H884,'E8.b. KKAuf_WAV'!$C$6:$C$405,"geleistete Anzahlungen auf immaterielle Vermögensgegenstände")</f>
        <v>0</v>
      </c>
      <c r="X884" s="980">
        <f>SUMIFS('E8.c. KKAuf_BKZ_NAB_IZ'!$K$6:$K$405,'E8.c. KKAuf_BKZ_NAB_IZ'!$B$6:$B$405,$C884,'E8.c. KKAuf_BKZ_NAB_IZ'!$C$6:$C$405,$H884)</f>
        <v>0</v>
      </c>
      <c r="Y884" s="980">
        <f>SUMIFS('E8.a. KKAuf_SAV'!$Y$6:$Y$2005,'E8.a. KKAuf_SAV'!$B$6:$B$2005,$C884,'E8.a. KKAuf_SAV'!$D$6:$D$2005,$H884)</f>
        <v>0</v>
      </c>
      <c r="Z884" s="980">
        <f>SUMIFS('E8.b. KKAuf_WAV'!$O$6:$O$405,'E8.b. KKAuf_WAV'!$B$6:$B$405,$C884,'E8.b. KKAuf_WAV'!$E$6:$E$405,$H884,'E8.b. KKAuf_WAV'!$C$6:$C$405,"&lt;&gt;"&amp;"geleistete Anzahlungen auf immaterielle Vermögensgegenstände",'E8.b. KKAuf_WAV'!$C$6:$C$405,"&lt;&gt;"&amp;"geleistete Anzahlungen und Anlagen im Bau des Sachanlagevermögens",'E8.b. KKAuf_WAV'!$C$6:$C$405,"&lt;&gt;"&amp;"Geschäfts- oder Firmenwert")</f>
        <v>0</v>
      </c>
      <c r="AA884" s="980">
        <f>SUMIFS('E8.b. KKAuf_WAV'!$O$6:$O$405,'E8.b. KKAuf_WAV'!$B$6:$B$405,$C884,'E8.b. KKAuf_WAV'!$E$6:$E$405,H884,'E8.b. KKAuf_WAV'!$C$6:$C$405,"geleistete Anzahlungen und Anlagen im Bau des Sachanlagevermögens")+ SUMIFS('E8.b. KKAuf_WAV'!$O$6:$O$405,'E8.b. KKAuf_WAV'!$B$6:$B$405,$C884,'E8.b. KKAuf_WAV'!$E$6:$E$405,H884,'E8.b. KKAuf_WAV'!$C$6:$C$405,"geleistete Anzahlungen auf immaterielle Vermögensgegenstände")</f>
        <v>0</v>
      </c>
      <c r="AB884" s="980">
        <f>SUMIFS('E8.c. KKAuf_BKZ_NAB_IZ'!$L$6:$L$405,'E8.c. KKAuf_BKZ_NAB_IZ'!$B$6:$B$405,$C884,'E8.c. KKAuf_BKZ_NAB_IZ'!$C$6:$C$405,$H884)</f>
        <v>0</v>
      </c>
      <c r="AC884" s="974"/>
      <c r="AD884" s="980">
        <f t="shared" si="272"/>
        <v>0</v>
      </c>
      <c r="AE884" s="984">
        <f>$AE$16</f>
        <v>0</v>
      </c>
      <c r="AF884" s="984">
        <f>$AF$16</f>
        <v>0</v>
      </c>
      <c r="AG884" s="984">
        <f>$AG$16</f>
        <v>0</v>
      </c>
      <c r="AH884" s="982">
        <f t="shared" si="273"/>
        <v>0</v>
      </c>
      <c r="AJ884" s="980">
        <f t="shared" si="268"/>
        <v>0</v>
      </c>
      <c r="AK884" s="984">
        <f>$AK$16</f>
        <v>0</v>
      </c>
      <c r="AL884" s="984">
        <f>$AL$16</f>
        <v>0</v>
      </c>
      <c r="AM884" s="984">
        <f>$AM$16</f>
        <v>0</v>
      </c>
      <c r="AN884" s="982">
        <f t="shared" si="269"/>
        <v>0</v>
      </c>
    </row>
    <row r="885" spans="2:40" ht="15" hidden="1" thickBot="1" x14ac:dyDescent="0.25">
      <c r="B885" s="1448"/>
      <c r="C885" s="1003">
        <f>C879</f>
        <v>0</v>
      </c>
      <c r="D885" s="1451"/>
      <c r="E885" s="1409"/>
      <c r="F885" s="1409"/>
      <c r="G885" s="970"/>
      <c r="H885" s="986">
        <v>2028</v>
      </c>
      <c r="I885" s="972"/>
      <c r="J885" s="815">
        <f t="shared" si="270"/>
        <v>0</v>
      </c>
      <c r="K885" s="804"/>
      <c r="L885" s="814">
        <f t="shared" si="278"/>
        <v>0</v>
      </c>
      <c r="M885" s="804"/>
      <c r="N885" s="814">
        <f t="shared" si="267"/>
        <v>0</v>
      </c>
      <c r="O885" s="804"/>
      <c r="P885" s="814">
        <f t="shared" si="279"/>
        <v>0</v>
      </c>
      <c r="Q885" s="760"/>
      <c r="R885" s="987">
        <f>SUMIFS('E8.a. KKAuf_SAV'!$X$6:$X$2005,'E8.a. KKAuf_SAV'!$B$6:$B$2005,$C885,'E8.a. KKAuf_SAV'!$D$6:$D$2005,$H885)</f>
        <v>0</v>
      </c>
      <c r="S885" s="987">
        <f>SUMIFS('E8.b. KKAuf_WAV'!$N$6:$N$405,'E8.b. KKAuf_WAV'!$B$6:$B$405,$C885,'E8.b. KKAuf_WAV'!$E$6:$E$405,H885)-SUMIFS('E8.b. KKAuf_WAV'!$N$6:$N$405,'E8.b. KKAuf_WAV'!$B$6:$B$405,$C885,'E8.b. KKAuf_WAV'!$C$6:$C$405,"Geschäfts- oder Firmenwert",'E8.b. KKAuf_WAV'!$D$6:$D$405,H885)</f>
        <v>0</v>
      </c>
      <c r="T885" s="974"/>
      <c r="U885" s="987">
        <f>SUMIFS('E8.a. KKAuf_SAV'!$W$6:$W$2005,'E8.a. KKAuf_SAV'!$B$6:$B$2005,$C885,'E8.a. KKAuf_SAV'!$D$6:$D$2005,H885)</f>
        <v>0</v>
      </c>
      <c r="V885" s="987">
        <f>SUMIFS('E8.b. KKAuf_WAV'!$M$6:$M$405,'E8.b. KKAuf_WAV'!$B$6:$B$405,$C885,'E8.b. KKAuf_WAV'!$E$6:$E$405,$H885,'E8.b. KKAuf_WAV'!$C$6:$C$405,"&lt;&gt;"&amp;"geleistete Anzahlungen auf immaterielle Vermögensgegenstände",'E8.b. KKAuf_WAV'!$C$6:$C$405,"&lt;&gt;"&amp;"geleistete Anzahlungen und Anlagen im Bau des Sachanlagevermögens",'E8.b. KKAuf_WAV'!$C$6:$C$405,"&lt;&gt;"&amp;"Geschäfts- oder Firmenwert")</f>
        <v>0</v>
      </c>
      <c r="W885" s="987">
        <f>SUMIFS('E8.b. KKAuf_WAV'!$M$6:$M$405,'E8.b. KKAuf_WAV'!$B$6:$B$405,$C885,'E8.b. KKAuf_WAV'!$E$6:$E$405,H885,'E8.b. KKAuf_WAV'!$C$6:$C$405,"geleistete Anzahlungen und Anlagen im Bau des Sachanlagevermögens")+ SUMIFS('E8.b. KKAuf_WAV'!$M$6:$M$405,'E8.b. KKAuf_WAV'!$B$6:$B$405,$C885,'E8.b. KKAuf_WAV'!$E$6:$E$405,H885,'E8.b. KKAuf_WAV'!$C$6:$C$405,"geleistete Anzahlungen auf immaterielle Vermögensgegenstände")</f>
        <v>0</v>
      </c>
      <c r="X885" s="987">
        <f>SUMIFS('E8.c. KKAuf_BKZ_NAB_IZ'!$K$6:$K$405,'E8.c. KKAuf_BKZ_NAB_IZ'!$B$6:$B$405,$C885,'E8.c. KKAuf_BKZ_NAB_IZ'!$C$6:$C$405,$H885)</f>
        <v>0</v>
      </c>
      <c r="Y885" s="987">
        <f>SUMIFS('E8.a. KKAuf_SAV'!$Y$6:$Y$2005,'E8.a. KKAuf_SAV'!$B$6:$B$2005,$C885,'E8.a. KKAuf_SAV'!$D$6:$D$2005,$H885)</f>
        <v>0</v>
      </c>
      <c r="Z885" s="987">
        <f>SUMIFS('E8.b. KKAuf_WAV'!$O$6:$O$405,'E8.b. KKAuf_WAV'!$B$6:$B$405,$C885,'E8.b. KKAuf_WAV'!$E$6:$E$405,$H885,'E8.b. KKAuf_WAV'!$C$6:$C$405,"&lt;&gt;"&amp;"geleistete Anzahlungen auf immaterielle Vermögensgegenstände",'E8.b. KKAuf_WAV'!$C$6:$C$405,"&lt;&gt;"&amp;"geleistete Anzahlungen und Anlagen im Bau des Sachanlagevermögens",'E8.b. KKAuf_WAV'!$C$6:$C$405,"&lt;&gt;"&amp;"Geschäfts- oder Firmenwert")</f>
        <v>0</v>
      </c>
      <c r="AA885" s="987">
        <f>SUMIFS('E8.b. KKAuf_WAV'!$O$6:$O$405,'E8.b. KKAuf_WAV'!$B$6:$B$405,$C885,'E8.b. KKAuf_WAV'!$E$6:$E$405,H885,'E8.b. KKAuf_WAV'!$C$6:$C$405,"geleistete Anzahlungen und Anlagen im Bau des Sachanlagevermögens")+ SUMIFS('E8.b. KKAuf_WAV'!$O$6:$O$405,'E8.b. KKAuf_WAV'!$B$6:$B$405,$C885,'E8.b. KKAuf_WAV'!$E$6:$E$405,H885,'E8.b. KKAuf_WAV'!$C$6:$C$405,"geleistete Anzahlungen auf immaterielle Vermögensgegenstände")</f>
        <v>0</v>
      </c>
      <c r="AB885" s="987">
        <f>SUMIFS('E8.c. KKAuf_BKZ_NAB_IZ'!$L$6:$L$405,'E8.c. KKAuf_BKZ_NAB_IZ'!$B$6:$B$405,$C885,'E8.c. KKAuf_BKZ_NAB_IZ'!$C$6:$C$405,$H885)</f>
        <v>0</v>
      </c>
      <c r="AC885" s="974"/>
      <c r="AD885" s="987">
        <f t="shared" si="272"/>
        <v>0</v>
      </c>
      <c r="AE885" s="988">
        <f>$AE$17</f>
        <v>0</v>
      </c>
      <c r="AF885" s="988">
        <f>$AF$17</f>
        <v>0</v>
      </c>
      <c r="AG885" s="988">
        <f>$AG$17</f>
        <v>0</v>
      </c>
      <c r="AH885" s="989">
        <f t="shared" si="273"/>
        <v>0</v>
      </c>
      <c r="AJ885" s="987">
        <f t="shared" si="268"/>
        <v>0</v>
      </c>
      <c r="AK885" s="988">
        <f>$AK$17</f>
        <v>0</v>
      </c>
      <c r="AL885" s="988">
        <f>$AL$17</f>
        <v>0</v>
      </c>
      <c r="AM885" s="988">
        <f>$AM$17</f>
        <v>0</v>
      </c>
      <c r="AN885" s="989">
        <f t="shared" si="269"/>
        <v>0</v>
      </c>
    </row>
    <row r="886" spans="2:40" ht="14.25" customHeight="1" x14ac:dyDescent="0.2">
      <c r="B886" s="1446"/>
      <c r="C886" s="1001">
        <f>B886</f>
        <v>0</v>
      </c>
      <c r="D886" s="1449"/>
      <c r="E886" s="1407"/>
      <c r="F886" s="1410"/>
      <c r="G886" s="990"/>
      <c r="H886" s="991">
        <v>2022</v>
      </c>
      <c r="I886" s="972"/>
      <c r="J886" s="813">
        <f t="shared" si="270"/>
        <v>0</v>
      </c>
      <c r="K886" s="804"/>
      <c r="L886" s="813">
        <f t="shared" si="278"/>
        <v>0</v>
      </c>
      <c r="M886" s="804"/>
      <c r="N886" s="813">
        <f t="shared" si="267"/>
        <v>0</v>
      </c>
      <c r="O886" s="804"/>
      <c r="P886" s="813">
        <f t="shared" ref="P886:P892" si="280">IFERROR((AJ886*AK886+AD886*AE886)*0.4*0.035*$F$886,0)</f>
        <v>0</v>
      </c>
      <c r="Q886" s="760"/>
      <c r="R886" s="992">
        <f>SUMIFS('E8.a. KKAuf_SAV'!$X$6:$X$2005,'E8.a. KKAuf_SAV'!$B$6:$B$2005,$C886,'E8.a. KKAuf_SAV'!$D$6:$D$2005,$H886)</f>
        <v>0</v>
      </c>
      <c r="S886" s="992">
        <f>SUMIFS('E8.b. KKAuf_WAV'!$N$6:$N$405,'E8.b. KKAuf_WAV'!$B$6:$B$405,$C886,'E8.b. KKAuf_WAV'!$E$6:$E$405,H886)-SUMIFS('E8.b. KKAuf_WAV'!$N$6:$N$405,'E8.b. KKAuf_WAV'!$B$6:$B$405,$C886,'E8.b. KKAuf_WAV'!$C$6:$C$405,"Geschäfts- oder Firmenwert",'E8.b. KKAuf_WAV'!$D$6:$D$405,H886)</f>
        <v>0</v>
      </c>
      <c r="T886" s="974"/>
      <c r="U886" s="992">
        <f>SUMIFS('E8.a. KKAuf_SAV'!$W$6:$W$2005,'E8.a. KKAuf_SAV'!$B$6:$B$2005,$C886,'E8.a. KKAuf_SAV'!$D$6:$D$2005,H886)</f>
        <v>0</v>
      </c>
      <c r="V886" s="992">
        <f>SUMIFS('E8.b. KKAuf_WAV'!$M$6:$M$405,'E8.b. KKAuf_WAV'!$B$6:$B$405,$C886,'E8.b. KKAuf_WAV'!$E$6:$E$405,$H886,'E8.b. KKAuf_WAV'!$C$6:$C$405,"&lt;&gt;"&amp;"geleistete Anzahlungen auf immaterielle Vermögensgegenstände",'E8.b. KKAuf_WAV'!$C$6:$C$405,"&lt;&gt;"&amp;"geleistete Anzahlungen und Anlagen im Bau des Sachanlagevermögens",'E8.b. KKAuf_WAV'!$C$6:$C$405,"&lt;&gt;"&amp;"Geschäfts- oder Firmenwert")</f>
        <v>0</v>
      </c>
      <c r="W886" s="992">
        <f>SUMIFS('E8.b. KKAuf_WAV'!$M$6:$M$405,'E8.b. KKAuf_WAV'!$B$6:$B$405,$C886,'E8.b. KKAuf_WAV'!$E$6:$E$405,Listen!$AA$3,'E8.b. KKAuf_WAV'!$C$6:$C$405,"geleistete Anzahlungen und Anlagen im Bau des Sachanlagevermögens")+ SUMIFS('E8.b. KKAuf_WAV'!$M$6:$M$405,'E8.b. KKAuf_WAV'!$B$6:$B$405,$C886,'E8.b. KKAuf_WAV'!$E$6:$E$405,Listen!$AA$3,'E8.b. KKAuf_WAV'!$C$6:$C$405,"geleistete Anzahlungen auf immaterielle Vermögensgegenstände")</f>
        <v>0</v>
      </c>
      <c r="X886" s="992">
        <f>SUMIFS('E8.c. KKAuf_BKZ_NAB_IZ'!$K$6:$K$405,'E8.c. KKAuf_BKZ_NAB_IZ'!$B$6:$B$405,$C886,'E8.c. KKAuf_BKZ_NAB_IZ'!$C$6:$C$405,$H886)</f>
        <v>0</v>
      </c>
      <c r="Y886" s="992">
        <f>SUMIFS('E8.a. KKAuf_SAV'!$Y$6:$Y$2005,'E8.a. KKAuf_SAV'!$B$6:$B$2005,$C886,'E8.a. KKAuf_SAV'!$D$6:$D$2005,$H886)</f>
        <v>0</v>
      </c>
      <c r="Z886" s="992">
        <f>SUMIFS('E8.b. KKAuf_WAV'!$O$6:$O$405,'E8.b. KKAuf_WAV'!$B$6:$B$405,$C886,'E8.b. KKAuf_WAV'!$E$6:$E$405,$H886,'E8.b. KKAuf_WAV'!$C$6:$C$405,"&lt;&gt;"&amp;"geleistete Anzahlungen auf immaterielle Vermögensgegenstände",'E8.b. KKAuf_WAV'!$C$6:$C$405,"&lt;&gt;"&amp;"geleistete Anzahlungen und Anlagen im Bau des Sachanlagevermögens",'E8.b. KKAuf_WAV'!$C$6:$C$405,"&lt;&gt;"&amp;"Geschäfts- oder Firmenwert")</f>
        <v>0</v>
      </c>
      <c r="AA886" s="992">
        <f>SUMIFS('E8.b. KKAuf_WAV'!$O$6:$O$405,'E8.b. KKAuf_WAV'!$B$6:$B$405,$C886,'E8.b. KKAuf_WAV'!$E$6:$E$405,Listen!$AA$3,'E8.b. KKAuf_WAV'!$C$6:$C$405,"geleistete Anzahlungen und Anlagen im Bau des Sachanlagevermögens")+ SUMIFS('E8.b. KKAuf_WAV'!$O$6:$O$405,'E8.b. KKAuf_WAV'!$B$6:$B$405,$C886,'E8.b. KKAuf_WAV'!$E$6:$E$405,Listen!$AA$3,'E8.b. KKAuf_WAV'!$C$6:$C$405,"geleistete Anzahlungen auf immaterielle Vermögensgegenstände")</f>
        <v>0</v>
      </c>
      <c r="AB886" s="992">
        <f>SUMIFS('E8.c. KKAuf_BKZ_NAB_IZ'!$L$6:$L$405,'E8.c. KKAuf_BKZ_NAB_IZ'!$B$6:$B$405,$C886,'E8.c. KKAuf_BKZ_NAB_IZ'!$C$6:$C$405,$H886)</f>
        <v>0</v>
      </c>
      <c r="AC886" s="974"/>
      <c r="AD886" s="992">
        <f t="shared" si="272"/>
        <v>0</v>
      </c>
      <c r="AE886" s="993">
        <f>$AE$11</f>
        <v>5.0700000000000002E-2</v>
      </c>
      <c r="AF886" s="993">
        <f>$AF$11</f>
        <v>1.7100000000000001E-2</v>
      </c>
      <c r="AG886" s="993">
        <f>$AG$11</f>
        <v>3.0499999999999999E-2</v>
      </c>
      <c r="AH886" s="994">
        <f t="shared" si="273"/>
        <v>0</v>
      </c>
      <c r="AJ886" s="992">
        <f t="shared" si="268"/>
        <v>0</v>
      </c>
      <c r="AK886" s="993">
        <f>$AK$11</f>
        <v>5.0700000000000002E-2</v>
      </c>
      <c r="AL886" s="993">
        <f>$AL$11</f>
        <v>1.7100000000000001E-2</v>
      </c>
      <c r="AM886" s="993">
        <f>$AM$11</f>
        <v>3.0499999999999999E-2</v>
      </c>
      <c r="AN886" s="994">
        <f t="shared" si="269"/>
        <v>0</v>
      </c>
    </row>
    <row r="887" spans="2:40" x14ac:dyDescent="0.2">
      <c r="B887" s="1447"/>
      <c r="C887" s="1002">
        <f>C886</f>
        <v>0</v>
      </c>
      <c r="D887" s="1450"/>
      <c r="E887" s="1408"/>
      <c r="F887" s="1408"/>
      <c r="G887" s="990"/>
      <c r="H887" s="983">
        <v>2023</v>
      </c>
      <c r="I887" s="972"/>
      <c r="J887" s="805">
        <f t="shared" si="270"/>
        <v>0</v>
      </c>
      <c r="K887" s="804"/>
      <c r="L887" s="803">
        <f t="shared" si="278"/>
        <v>0</v>
      </c>
      <c r="M887" s="804"/>
      <c r="N887" s="803">
        <f t="shared" si="267"/>
        <v>0</v>
      </c>
      <c r="O887" s="804"/>
      <c r="P887" s="803">
        <f t="shared" si="280"/>
        <v>0</v>
      </c>
      <c r="Q887" s="760"/>
      <c r="R887" s="980">
        <f>SUMIFS('E8.a. KKAuf_SAV'!$X$6:$X$2005,'E8.a. KKAuf_SAV'!$B$6:$B$2005,$C887,'E8.a. KKAuf_SAV'!$D$6:$D$2005,$H887)</f>
        <v>0</v>
      </c>
      <c r="S887" s="980">
        <f>SUMIFS('E8.b. KKAuf_WAV'!$N$6:$N$405,'E8.b. KKAuf_WAV'!$B$6:$B$405,$C887,'E8.b. KKAuf_WAV'!$E$6:$E$405,H887)-SUMIFS('E8.b. KKAuf_WAV'!$N$6:$N$405,'E8.b. KKAuf_WAV'!$B$6:$B$405,$C887,'E8.b. KKAuf_WAV'!$C$6:$C$405,"Geschäfts- oder Firmenwert",'E8.b. KKAuf_WAV'!$D$6:$D$405,H887)</f>
        <v>0</v>
      </c>
      <c r="T887" s="974"/>
      <c r="U887" s="980">
        <f>SUMIFS('E8.a. KKAuf_SAV'!$W$6:$W$2005,'E8.a. KKAuf_SAV'!$B$6:$B$2005,$C887,'E8.a. KKAuf_SAV'!$D$6:$D$2005,H887)</f>
        <v>0</v>
      </c>
      <c r="V887" s="980">
        <f>SUMIFS('E8.b. KKAuf_WAV'!$M$6:$M$405,'E8.b. KKAuf_WAV'!$B$6:$B$405,$C887,'E8.b. KKAuf_WAV'!$E$6:$E$405,$H887,'E8.b. KKAuf_WAV'!$C$6:$C$405,"&lt;&gt;"&amp;"geleistete Anzahlungen auf immaterielle Vermögensgegenstände",'E8.b. KKAuf_WAV'!$C$6:$C$405,"&lt;&gt;"&amp;"geleistete Anzahlungen und Anlagen im Bau des Sachanlagevermögens",'E8.b. KKAuf_WAV'!$C$6:$C$405,"&lt;&gt;"&amp;"Geschäfts- oder Firmenwert")</f>
        <v>0</v>
      </c>
      <c r="W887" s="980"/>
      <c r="X887" s="980">
        <f>SUMIFS('E8.c. KKAuf_BKZ_NAB_IZ'!$K$6:$K$405,'E8.c. KKAuf_BKZ_NAB_IZ'!$B$6:$B$405,$C887,'E8.c. KKAuf_BKZ_NAB_IZ'!$C$6:$C$405,$H887)</f>
        <v>0</v>
      </c>
      <c r="Y887" s="980">
        <f>SUMIFS('E8.a. KKAuf_SAV'!$Y$6:$Y$2005,'E8.a. KKAuf_SAV'!$B$6:$B$2005,$C887,'E8.a. KKAuf_SAV'!$D$6:$D$2005,$H887)</f>
        <v>0</v>
      </c>
      <c r="Z887" s="980">
        <f>SUMIFS('E8.b. KKAuf_WAV'!$O$6:$O$405,'E8.b. KKAuf_WAV'!$B$6:$B$405,$C887,'E8.b. KKAuf_WAV'!$E$6:$E$405,$H887,'E8.b. KKAuf_WAV'!$C$6:$C$405,"&lt;&gt;"&amp;"geleistete Anzahlungen auf immaterielle Vermögensgegenstände",'E8.b. KKAuf_WAV'!$C$6:$C$405,"&lt;&gt;"&amp;"geleistete Anzahlungen und Anlagen im Bau des Sachanlagevermögens",'E8.b. KKAuf_WAV'!$C$6:$C$405,"&lt;&gt;"&amp;"Geschäfts- oder Firmenwert")</f>
        <v>0</v>
      </c>
      <c r="AA887" s="980"/>
      <c r="AB887" s="980">
        <f>SUMIFS('E8.c. KKAuf_BKZ_NAB_IZ'!$L$6:$L$405,'E8.c. KKAuf_BKZ_NAB_IZ'!$B$6:$B$405,$C887,'E8.c. KKAuf_BKZ_NAB_IZ'!$C$6:$C$405,$H887)</f>
        <v>0</v>
      </c>
      <c r="AC887" s="974"/>
      <c r="AD887" s="980">
        <f t="shared" si="272"/>
        <v>0</v>
      </c>
      <c r="AE887" s="984">
        <f>$AE$12</f>
        <v>5.0700000000000002E-2</v>
      </c>
      <c r="AF887" s="984">
        <f>$AF$12</f>
        <v>1.7100000000000001E-2</v>
      </c>
      <c r="AG887" s="984">
        <f>$AG$12</f>
        <v>3.0499999999999999E-2</v>
      </c>
      <c r="AH887" s="982">
        <f t="shared" si="273"/>
        <v>0</v>
      </c>
      <c r="AJ887" s="980"/>
      <c r="AK887" s="984">
        <f>$AK$12</f>
        <v>5.0700000000000002E-2</v>
      </c>
      <c r="AL887" s="984">
        <f>$AL$12</f>
        <v>1.7100000000000001E-2</v>
      </c>
      <c r="AM887" s="984">
        <f>$AM$12</f>
        <v>3.0499999999999999E-2</v>
      </c>
      <c r="AN887" s="982">
        <f t="shared" si="269"/>
        <v>0</v>
      </c>
    </row>
    <row r="888" spans="2:40" x14ac:dyDescent="0.2">
      <c r="B888" s="1447"/>
      <c r="C888" s="1002">
        <f>C886</f>
        <v>0</v>
      </c>
      <c r="D888" s="1450"/>
      <c r="E888" s="1408"/>
      <c r="F888" s="1408"/>
      <c r="G888" s="990"/>
      <c r="H888" s="983">
        <v>2024</v>
      </c>
      <c r="I888" s="972"/>
      <c r="J888" s="803">
        <f t="shared" si="270"/>
        <v>0</v>
      </c>
      <c r="K888" s="804"/>
      <c r="L888" s="803">
        <f t="shared" si="278"/>
        <v>0</v>
      </c>
      <c r="M888" s="804"/>
      <c r="N888" s="803">
        <f t="shared" si="267"/>
        <v>0</v>
      </c>
      <c r="O888" s="804"/>
      <c r="P888" s="803">
        <f t="shared" si="280"/>
        <v>0</v>
      </c>
      <c r="Q888" s="760"/>
      <c r="R888" s="980">
        <f>SUMIFS('E8.a. KKAuf_SAV'!$X$6:$X$2005,'E8.a. KKAuf_SAV'!$B$6:$B$2005,$C888,'E8.a. KKAuf_SAV'!$D$6:$D$2005,$H888)</f>
        <v>0</v>
      </c>
      <c r="S888" s="980">
        <f>SUMIFS('E8.b. KKAuf_WAV'!$N$6:$N$405,'E8.b. KKAuf_WAV'!$B$6:$B$405,$C888,'E8.b. KKAuf_WAV'!$E$6:$E$405,H888)-SUMIFS('E8.b. KKAuf_WAV'!$N$6:$N$405,'E8.b. KKAuf_WAV'!$B$6:$B$405,$C888,'E8.b. KKAuf_WAV'!$C$6:$C$405,"Geschäfts- oder Firmenwert",'E8.b. KKAuf_WAV'!$D$6:$D$405,H888)</f>
        <v>0</v>
      </c>
      <c r="T888" s="974"/>
      <c r="U888" s="980">
        <f>SUMIFS('E8.a. KKAuf_SAV'!$W$6:$W$2005,'E8.a. KKAuf_SAV'!$B$6:$B$2005,$C888,'E8.a. KKAuf_SAV'!$D$6:$D$2005,H888)</f>
        <v>0</v>
      </c>
      <c r="V888" s="980">
        <f>SUMIFS('E8.b. KKAuf_WAV'!$M$6:$M$405,'E8.b. KKAuf_WAV'!$B$6:$B$405,$C888,'E8.b. KKAuf_WAV'!$E$6:$E$405,$H888,'E8.b. KKAuf_WAV'!$C$6:$C$405,"&lt;&gt;"&amp;"geleistete Anzahlungen auf immaterielle Vermögensgegenstände",'E8.b. KKAuf_WAV'!$C$6:$C$405,"&lt;&gt;"&amp;"geleistete Anzahlungen und Anlagen im Bau des Sachanlagevermögens",'E8.b. KKAuf_WAV'!$C$6:$C$405,"&lt;&gt;"&amp;"Geschäfts- oder Firmenwert")</f>
        <v>0</v>
      </c>
      <c r="W888" s="980">
        <f>SUMIFS('E8.b. KKAuf_WAV'!$M$6:$M$405,'E8.b. KKAuf_WAV'!$B$6:$B$405,$C888,'E8.b. KKAuf_WAV'!$E$6:$E$405,H888,'E8.b. KKAuf_WAV'!$C$6:$C$405,"geleistete Anzahlungen und Anlagen im Bau des Sachanlagevermögens")+ SUMIFS('E8.b. KKAuf_WAV'!$M$6:$M$405,'E8.b. KKAuf_WAV'!$B$6:$B$405,$C888,'E8.b. KKAuf_WAV'!$E$6:$E$405,H888,'E8.b. KKAuf_WAV'!$C$6:$C$405,"geleistete Anzahlungen auf immaterielle Vermögensgegenstände")</f>
        <v>0</v>
      </c>
      <c r="X888" s="980">
        <f>SUMIFS('E8.c. KKAuf_BKZ_NAB_IZ'!$K$6:$K$405,'E8.c. KKAuf_BKZ_NAB_IZ'!$B$6:$B$405,$C888,'E8.c. KKAuf_BKZ_NAB_IZ'!$C$6:$C$405,$H888)</f>
        <v>0</v>
      </c>
      <c r="Y888" s="980">
        <f>SUMIFS('E8.a. KKAuf_SAV'!$Y$6:$Y$2005,'E8.a. KKAuf_SAV'!$B$6:$B$2005,$C888,'E8.a. KKAuf_SAV'!$D$6:$D$2005,$H888)</f>
        <v>0</v>
      </c>
      <c r="Z888" s="980">
        <f>SUMIFS('E8.b. KKAuf_WAV'!$O$6:$O$405,'E8.b. KKAuf_WAV'!$B$6:$B$405,$C888,'E8.b. KKAuf_WAV'!$E$6:$E$405,$H888,'E8.b. KKAuf_WAV'!$C$6:$C$405,"&lt;&gt;"&amp;"geleistete Anzahlungen auf immaterielle Vermögensgegenstände",'E8.b. KKAuf_WAV'!$C$6:$C$405,"&lt;&gt;"&amp;"geleistete Anzahlungen und Anlagen im Bau des Sachanlagevermögens",'E8.b. KKAuf_WAV'!$C$6:$C$405,"&lt;&gt;"&amp;"Geschäfts- oder Firmenwert")</f>
        <v>0</v>
      </c>
      <c r="AA888" s="980">
        <f>SUMIFS('E8.b. KKAuf_WAV'!$O$6:$O$405,'E8.b. KKAuf_WAV'!$B$6:$B$405,$C888,'E8.b. KKAuf_WAV'!$E$6:$E$405,H888,'E8.b. KKAuf_WAV'!$C$6:$C$405,"geleistete Anzahlungen und Anlagen im Bau des Sachanlagevermögens")+ SUMIFS('E8.b. KKAuf_WAV'!$O$6:$O$405,'E8.b. KKAuf_WAV'!$B$6:$B$405,$C888,'E8.b. KKAuf_WAV'!$E$6:$E$405,H888,'E8.b. KKAuf_WAV'!$C$6:$C$405,"geleistete Anzahlungen auf immaterielle Vermögensgegenstände")</f>
        <v>0</v>
      </c>
      <c r="AB888" s="980">
        <f>SUMIFS('E8.c. KKAuf_BKZ_NAB_IZ'!$L$6:$L$405,'E8.c. KKAuf_BKZ_NAB_IZ'!$B$6:$B$405,$C888,'E8.c. KKAuf_BKZ_NAB_IZ'!$C$6:$C$405,$H888)</f>
        <v>0</v>
      </c>
      <c r="AC888" s="974"/>
      <c r="AD888" s="980">
        <f t="shared" si="272"/>
        <v>0</v>
      </c>
      <c r="AE888" s="984">
        <f>$AE$13</f>
        <v>6.93E-2</v>
      </c>
      <c r="AF888" s="984">
        <f>$AF$13</f>
        <v>3.8699999999999998E-2</v>
      </c>
      <c r="AG888" s="984">
        <f>$AG$13</f>
        <v>5.0900000000000001E-2</v>
      </c>
      <c r="AH888" s="982">
        <f t="shared" si="273"/>
        <v>0</v>
      </c>
      <c r="AJ888" s="980">
        <f t="shared" si="268"/>
        <v>0</v>
      </c>
      <c r="AK888" s="984">
        <f>$AK$13</f>
        <v>7.0099999999999996E-2</v>
      </c>
      <c r="AL888" s="984">
        <f>$AL$13</f>
        <v>3.6600000000000001E-2</v>
      </c>
      <c r="AM888" s="984">
        <f>$AM$13</f>
        <v>0.05</v>
      </c>
      <c r="AN888" s="982">
        <f t="shared" si="269"/>
        <v>0</v>
      </c>
    </row>
    <row r="889" spans="2:40" ht="15" thickBot="1" x14ac:dyDescent="0.25">
      <c r="B889" s="1447"/>
      <c r="C889" s="1002">
        <f>C886</f>
        <v>0</v>
      </c>
      <c r="D889" s="1450"/>
      <c r="E889" s="1408"/>
      <c r="F889" s="1408"/>
      <c r="G889" s="990"/>
      <c r="H889" s="983">
        <v>2025</v>
      </c>
      <c r="I889" s="972"/>
      <c r="J889" s="803">
        <f t="shared" si="270"/>
        <v>0</v>
      </c>
      <c r="K889" s="804"/>
      <c r="L889" s="803">
        <f t="shared" si="278"/>
        <v>0</v>
      </c>
      <c r="M889" s="804"/>
      <c r="N889" s="803">
        <f t="shared" si="267"/>
        <v>0</v>
      </c>
      <c r="O889" s="804"/>
      <c r="P889" s="803">
        <f t="shared" si="280"/>
        <v>0</v>
      </c>
      <c r="Q889" s="760"/>
      <c r="R889" s="980">
        <f>SUMIFS('E8.a. KKAuf_SAV'!$X$6:$X$2005,'E8.a. KKAuf_SAV'!$B$6:$B$2005,$C889,'E8.a. KKAuf_SAV'!$D$6:$D$2005,$H889)</f>
        <v>0</v>
      </c>
      <c r="S889" s="980">
        <f>SUMIFS('E8.b. KKAuf_WAV'!$N$6:$N$405,'E8.b. KKAuf_WAV'!$B$6:$B$405,$C889,'E8.b. KKAuf_WAV'!$E$6:$E$405,H889)-SUMIFS('E8.b. KKAuf_WAV'!$N$6:$N$405,'E8.b. KKAuf_WAV'!$B$6:$B$405,$C889,'E8.b. KKAuf_WAV'!$C$6:$C$405,"Geschäfts- oder Firmenwert",'E8.b. KKAuf_WAV'!$D$6:$D$405,H889)</f>
        <v>0</v>
      </c>
      <c r="T889" s="974"/>
      <c r="U889" s="980">
        <f>SUMIFS('E8.a. KKAuf_SAV'!$W$6:$W$2005,'E8.a. KKAuf_SAV'!$B$6:$B$2005,$C889,'E8.a. KKAuf_SAV'!$D$6:$D$2005,H889)</f>
        <v>0</v>
      </c>
      <c r="V889" s="980">
        <f>SUMIFS('E8.b. KKAuf_WAV'!$M$6:$M$405,'E8.b. KKAuf_WAV'!$B$6:$B$405,$C889,'E8.b. KKAuf_WAV'!$E$6:$E$405,$H889,'E8.b. KKAuf_WAV'!$C$6:$C$405,"&lt;&gt;"&amp;"geleistete Anzahlungen auf immaterielle Vermögensgegenstände",'E8.b. KKAuf_WAV'!$C$6:$C$405,"&lt;&gt;"&amp;"geleistete Anzahlungen und Anlagen im Bau des Sachanlagevermögens",'E8.b. KKAuf_WAV'!$C$6:$C$405,"&lt;&gt;"&amp;"Geschäfts- oder Firmenwert")</f>
        <v>0</v>
      </c>
      <c r="W889" s="980">
        <f>SUMIFS('E8.b. KKAuf_WAV'!$M$6:$M$405,'E8.b. KKAuf_WAV'!$B$6:$B$405,$C889,'E8.b. KKAuf_WAV'!$E$6:$E$405,H889,'E8.b. KKAuf_WAV'!$C$6:$C$405,"geleistete Anzahlungen und Anlagen im Bau des Sachanlagevermögens")+ SUMIFS('E8.b. KKAuf_WAV'!$M$6:$M$405,'E8.b. KKAuf_WAV'!$B$6:$B$405,$C889,'E8.b. KKAuf_WAV'!$E$6:$E$405,H889,'E8.b. KKAuf_WAV'!$C$6:$C$405,"geleistete Anzahlungen auf immaterielle Vermögensgegenstände")</f>
        <v>0</v>
      </c>
      <c r="X889" s="980">
        <f>SUMIFS('E8.c. KKAuf_BKZ_NAB_IZ'!$K$6:$K$405,'E8.c. KKAuf_BKZ_NAB_IZ'!$B$6:$B$405,$C889,'E8.c. KKAuf_BKZ_NAB_IZ'!$C$6:$C$405,$H889)</f>
        <v>0</v>
      </c>
      <c r="Y889" s="980">
        <f>SUMIFS('E8.a. KKAuf_SAV'!$Y$6:$Y$2005,'E8.a. KKAuf_SAV'!$B$6:$B$2005,$C889,'E8.a. KKAuf_SAV'!$D$6:$D$2005,$H889)</f>
        <v>0</v>
      </c>
      <c r="Z889" s="980">
        <f>SUMIFS('E8.b. KKAuf_WAV'!$O$6:$O$405,'E8.b. KKAuf_WAV'!$B$6:$B$405,$C889,'E8.b. KKAuf_WAV'!$E$6:$E$405,$H889,'E8.b. KKAuf_WAV'!$C$6:$C$405,"&lt;&gt;"&amp;"geleistete Anzahlungen auf immaterielle Vermögensgegenstände",'E8.b. KKAuf_WAV'!$C$6:$C$405,"&lt;&gt;"&amp;"geleistete Anzahlungen und Anlagen im Bau des Sachanlagevermögens",'E8.b. KKAuf_WAV'!$C$6:$C$405,"&lt;&gt;"&amp;"Geschäfts- oder Firmenwert")</f>
        <v>0</v>
      </c>
      <c r="AA889" s="980">
        <f>SUMIFS('E8.b. KKAuf_WAV'!$O$6:$O$405,'E8.b. KKAuf_WAV'!$B$6:$B$405,$C889,'E8.b. KKAuf_WAV'!$E$6:$E$405,H889,'E8.b. KKAuf_WAV'!$C$6:$C$405,"geleistete Anzahlungen und Anlagen im Bau des Sachanlagevermögens")+ SUMIFS('E8.b. KKAuf_WAV'!$O$6:$O$405,'E8.b. KKAuf_WAV'!$B$6:$B$405,$C889,'E8.b. KKAuf_WAV'!$E$6:$E$405,H889,'E8.b. KKAuf_WAV'!$C$6:$C$405,"geleistete Anzahlungen auf immaterielle Vermögensgegenstände")</f>
        <v>0</v>
      </c>
      <c r="AB889" s="980">
        <f>SUMIFS('E8.c. KKAuf_BKZ_NAB_IZ'!$L$6:$L$405,'E8.c. KKAuf_BKZ_NAB_IZ'!$B$6:$B$405,$C889,'E8.c. KKAuf_BKZ_NAB_IZ'!$C$6:$C$405,$H889)</f>
        <v>0</v>
      </c>
      <c r="AC889" s="974"/>
      <c r="AD889" s="980">
        <f t="shared" si="272"/>
        <v>0</v>
      </c>
      <c r="AE889" s="984">
        <f>$AE$14</f>
        <v>7.0099999999999996E-2</v>
      </c>
      <c r="AF889" s="984">
        <f>$AF$14</f>
        <v>3.6600000000000001E-2</v>
      </c>
      <c r="AG889" s="984">
        <f>$AG$14</f>
        <v>0.05</v>
      </c>
      <c r="AH889" s="982">
        <f t="shared" si="273"/>
        <v>0</v>
      </c>
      <c r="AJ889" s="980">
        <f t="shared" si="268"/>
        <v>0</v>
      </c>
      <c r="AK889" s="984">
        <f>$AK$14</f>
        <v>7.0099999999999996E-2</v>
      </c>
      <c r="AL889" s="984">
        <f>$AL$14</f>
        <v>3.6600000000000001E-2</v>
      </c>
      <c r="AM889" s="984">
        <f>$AM$14</f>
        <v>0.05</v>
      </c>
      <c r="AN889" s="982">
        <f t="shared" si="269"/>
        <v>0</v>
      </c>
    </row>
    <row r="890" spans="2:40" ht="15" hidden="1" thickBot="1" x14ac:dyDescent="0.25">
      <c r="B890" s="1447"/>
      <c r="C890" s="1002">
        <f>C886</f>
        <v>0</v>
      </c>
      <c r="D890" s="1450"/>
      <c r="E890" s="1408"/>
      <c r="F890" s="1408"/>
      <c r="G890" s="990"/>
      <c r="H890" s="983">
        <v>2026</v>
      </c>
      <c r="I890" s="972"/>
      <c r="J890" s="803">
        <f t="shared" si="270"/>
        <v>0</v>
      </c>
      <c r="K890" s="804"/>
      <c r="L890" s="803">
        <f t="shared" si="278"/>
        <v>0</v>
      </c>
      <c r="M890" s="804"/>
      <c r="N890" s="803">
        <f t="shared" si="267"/>
        <v>0</v>
      </c>
      <c r="O890" s="804"/>
      <c r="P890" s="803">
        <f t="shared" si="280"/>
        <v>0</v>
      </c>
      <c r="Q890" s="760"/>
      <c r="R890" s="980">
        <f>SUMIFS('E8.a. KKAuf_SAV'!$X$6:$X$2005,'E8.a. KKAuf_SAV'!$B$6:$B$2005,$C890,'E8.a. KKAuf_SAV'!$D$6:$D$2005,$H890)</f>
        <v>0</v>
      </c>
      <c r="S890" s="980">
        <f>SUMIFS('E8.b. KKAuf_WAV'!$N$6:$N$405,'E8.b. KKAuf_WAV'!$B$6:$B$405,$C890,'E8.b. KKAuf_WAV'!$E$6:$E$405,H890)-SUMIFS('E8.b. KKAuf_WAV'!$N$6:$N$405,'E8.b. KKAuf_WAV'!$B$6:$B$405,$C890,'E8.b. KKAuf_WAV'!$C$6:$C$405,"Geschäfts- oder Firmenwert",'E8.b. KKAuf_WAV'!$D$6:$D$405,H890)</f>
        <v>0</v>
      </c>
      <c r="T890" s="974"/>
      <c r="U890" s="980">
        <f>SUMIFS('E8.a. KKAuf_SAV'!$W$6:$W$2005,'E8.a. KKAuf_SAV'!$B$6:$B$2005,$C890,'E8.a. KKAuf_SAV'!$D$6:$D$2005,H890)</f>
        <v>0</v>
      </c>
      <c r="V890" s="980">
        <f>SUMIFS('E8.b. KKAuf_WAV'!$M$6:$M$405,'E8.b. KKAuf_WAV'!$B$6:$B$405,$C890,'E8.b. KKAuf_WAV'!$E$6:$E$405,$H890,'E8.b. KKAuf_WAV'!$C$6:$C$405,"&lt;&gt;"&amp;"geleistete Anzahlungen auf immaterielle Vermögensgegenstände",'E8.b. KKAuf_WAV'!$C$6:$C$405,"&lt;&gt;"&amp;"geleistete Anzahlungen und Anlagen im Bau des Sachanlagevermögens",'E8.b. KKAuf_WAV'!$C$6:$C$405,"&lt;&gt;"&amp;"Geschäfts- oder Firmenwert")</f>
        <v>0</v>
      </c>
      <c r="W890" s="980">
        <f>SUMIFS('E8.b. KKAuf_WAV'!$M$6:$M$405,'E8.b. KKAuf_WAV'!$B$6:$B$405,$C890,'E8.b. KKAuf_WAV'!$E$6:$E$405,H890,'E8.b. KKAuf_WAV'!$C$6:$C$405,"geleistete Anzahlungen und Anlagen im Bau des Sachanlagevermögens")+ SUMIFS('E8.b. KKAuf_WAV'!$M$6:$M$405,'E8.b. KKAuf_WAV'!$B$6:$B$405,$C890,'E8.b. KKAuf_WAV'!$E$6:$E$405,H890,'E8.b. KKAuf_WAV'!$C$6:$C$405,"geleistete Anzahlungen auf immaterielle Vermögensgegenstände")</f>
        <v>0</v>
      </c>
      <c r="X890" s="980">
        <f>SUMIFS('E8.c. KKAuf_BKZ_NAB_IZ'!$K$6:$K$405,'E8.c. KKAuf_BKZ_NAB_IZ'!$B$6:$B$405,$C890,'E8.c. KKAuf_BKZ_NAB_IZ'!$C$6:$C$405,$H890)</f>
        <v>0</v>
      </c>
      <c r="Y890" s="980">
        <f>SUMIFS('E8.a. KKAuf_SAV'!$Y$6:$Y$2005,'E8.a. KKAuf_SAV'!$B$6:$B$2005,$C890,'E8.a. KKAuf_SAV'!$D$6:$D$2005,$H890)</f>
        <v>0</v>
      </c>
      <c r="Z890" s="980">
        <f>SUMIFS('E8.b. KKAuf_WAV'!$O$6:$O$405,'E8.b. KKAuf_WAV'!$B$6:$B$405,$C890,'E8.b. KKAuf_WAV'!$E$6:$E$405,$H890,'E8.b. KKAuf_WAV'!$C$6:$C$405,"&lt;&gt;"&amp;"geleistete Anzahlungen auf immaterielle Vermögensgegenstände",'E8.b. KKAuf_WAV'!$C$6:$C$405,"&lt;&gt;"&amp;"geleistete Anzahlungen und Anlagen im Bau des Sachanlagevermögens",'E8.b. KKAuf_WAV'!$C$6:$C$405,"&lt;&gt;"&amp;"Geschäfts- oder Firmenwert")</f>
        <v>0</v>
      </c>
      <c r="AA890" s="980">
        <f>SUMIFS('E8.b. KKAuf_WAV'!$O$6:$O$405,'E8.b. KKAuf_WAV'!$B$6:$B$405,$C890,'E8.b. KKAuf_WAV'!$E$6:$E$405,H890,'E8.b. KKAuf_WAV'!$C$6:$C$405,"geleistete Anzahlungen und Anlagen im Bau des Sachanlagevermögens")+ SUMIFS('E8.b. KKAuf_WAV'!$O$6:$O$405,'E8.b. KKAuf_WAV'!$B$6:$B$405,$C890,'E8.b. KKAuf_WAV'!$E$6:$E$405,H890,'E8.b. KKAuf_WAV'!$C$6:$C$405,"geleistete Anzahlungen auf immaterielle Vermögensgegenstände")</f>
        <v>0</v>
      </c>
      <c r="AB890" s="980">
        <f>SUMIFS('E8.c. KKAuf_BKZ_NAB_IZ'!$L$6:$L$405,'E8.c. KKAuf_BKZ_NAB_IZ'!$B$6:$B$405,$C890,'E8.c. KKAuf_BKZ_NAB_IZ'!$C$6:$C$405,$H890)</f>
        <v>0</v>
      </c>
      <c r="AC890" s="974"/>
      <c r="AD890" s="980">
        <f t="shared" si="272"/>
        <v>0</v>
      </c>
      <c r="AE890" s="984">
        <f>$AE$15</f>
        <v>0</v>
      </c>
      <c r="AF890" s="984">
        <f>$AF$15</f>
        <v>0</v>
      </c>
      <c r="AG890" s="984">
        <f>$AG$15</f>
        <v>0</v>
      </c>
      <c r="AH890" s="982">
        <f t="shared" si="273"/>
        <v>0</v>
      </c>
      <c r="AJ890" s="980">
        <f t="shared" si="268"/>
        <v>0</v>
      </c>
      <c r="AK890" s="984">
        <f>$AK$15</f>
        <v>0</v>
      </c>
      <c r="AL890" s="984">
        <f>$AL$15</f>
        <v>0</v>
      </c>
      <c r="AM890" s="984">
        <f>$AM$15</f>
        <v>0</v>
      </c>
      <c r="AN890" s="982">
        <f t="shared" si="269"/>
        <v>0</v>
      </c>
    </row>
    <row r="891" spans="2:40" ht="15" hidden="1" thickBot="1" x14ac:dyDescent="0.25">
      <c r="B891" s="1447"/>
      <c r="C891" s="1002">
        <f>C886</f>
        <v>0</v>
      </c>
      <c r="D891" s="1450"/>
      <c r="E891" s="1408"/>
      <c r="F891" s="1408"/>
      <c r="G891" s="990"/>
      <c r="H891" s="983">
        <v>2027</v>
      </c>
      <c r="I891" s="972"/>
      <c r="J891" s="803">
        <f t="shared" si="270"/>
        <v>0</v>
      </c>
      <c r="K891" s="804"/>
      <c r="L891" s="803">
        <f t="shared" si="278"/>
        <v>0</v>
      </c>
      <c r="M891" s="804"/>
      <c r="N891" s="803">
        <f t="shared" si="267"/>
        <v>0</v>
      </c>
      <c r="O891" s="804"/>
      <c r="P891" s="803">
        <f t="shared" si="280"/>
        <v>0</v>
      </c>
      <c r="Q891" s="760"/>
      <c r="R891" s="980">
        <f>SUMIFS('E8.a. KKAuf_SAV'!$X$6:$X$2005,'E8.a. KKAuf_SAV'!$B$6:$B$2005,$C891,'E8.a. KKAuf_SAV'!$D$6:$D$2005,$H891)</f>
        <v>0</v>
      </c>
      <c r="S891" s="980">
        <f>SUMIFS('E8.b. KKAuf_WAV'!$N$6:$N$405,'E8.b. KKAuf_WAV'!$B$6:$B$405,$C891,'E8.b. KKAuf_WAV'!$E$6:$E$405,H891)-SUMIFS('E8.b. KKAuf_WAV'!$N$6:$N$405,'E8.b. KKAuf_WAV'!$B$6:$B$405,$C891,'E8.b. KKAuf_WAV'!$C$6:$C$405,"Geschäfts- oder Firmenwert",'E8.b. KKAuf_WAV'!$D$6:$D$405,H891)</f>
        <v>0</v>
      </c>
      <c r="T891" s="974"/>
      <c r="U891" s="980">
        <f>SUMIFS('E8.a. KKAuf_SAV'!$W$6:$W$2005,'E8.a. KKAuf_SAV'!$B$6:$B$2005,$C891,'E8.a. KKAuf_SAV'!$D$6:$D$2005,H891)</f>
        <v>0</v>
      </c>
      <c r="V891" s="980">
        <f>SUMIFS('E8.b. KKAuf_WAV'!$M$6:$M$405,'E8.b. KKAuf_WAV'!$B$6:$B$405,$C891,'E8.b. KKAuf_WAV'!$E$6:$E$405,$H891,'E8.b. KKAuf_WAV'!$C$6:$C$405,"&lt;&gt;"&amp;"geleistete Anzahlungen auf immaterielle Vermögensgegenstände",'E8.b. KKAuf_WAV'!$C$6:$C$405,"&lt;&gt;"&amp;"geleistete Anzahlungen und Anlagen im Bau des Sachanlagevermögens",'E8.b. KKAuf_WAV'!$C$6:$C$405,"&lt;&gt;"&amp;"Geschäfts- oder Firmenwert")</f>
        <v>0</v>
      </c>
      <c r="W891" s="980">
        <f>SUMIFS('E8.b. KKAuf_WAV'!$M$6:$M$405,'E8.b. KKAuf_WAV'!$B$6:$B$405,$C891,'E8.b. KKAuf_WAV'!$E$6:$E$405,H891,'E8.b. KKAuf_WAV'!$C$6:$C$405,"geleistete Anzahlungen und Anlagen im Bau des Sachanlagevermögens")+ SUMIFS('E8.b. KKAuf_WAV'!$M$6:$M$405,'E8.b. KKAuf_WAV'!$B$6:$B$405,$C891,'E8.b. KKAuf_WAV'!$E$6:$E$405,H891,'E8.b. KKAuf_WAV'!$C$6:$C$405,"geleistete Anzahlungen auf immaterielle Vermögensgegenstände")</f>
        <v>0</v>
      </c>
      <c r="X891" s="980">
        <f>SUMIFS('E8.c. KKAuf_BKZ_NAB_IZ'!$K$6:$K$405,'E8.c. KKAuf_BKZ_NAB_IZ'!$B$6:$B$405,$C891,'E8.c. KKAuf_BKZ_NAB_IZ'!$C$6:$C$405,$H891)</f>
        <v>0</v>
      </c>
      <c r="Y891" s="980">
        <f>SUMIFS('E8.a. KKAuf_SAV'!$Y$6:$Y$2005,'E8.a. KKAuf_SAV'!$B$6:$B$2005,$C891,'E8.a. KKAuf_SAV'!$D$6:$D$2005,$H891)</f>
        <v>0</v>
      </c>
      <c r="Z891" s="980">
        <f>SUMIFS('E8.b. KKAuf_WAV'!$O$6:$O$405,'E8.b. KKAuf_WAV'!$B$6:$B$405,$C891,'E8.b. KKAuf_WAV'!$E$6:$E$405,$H891,'E8.b. KKAuf_WAV'!$C$6:$C$405,"&lt;&gt;"&amp;"geleistete Anzahlungen auf immaterielle Vermögensgegenstände",'E8.b. KKAuf_WAV'!$C$6:$C$405,"&lt;&gt;"&amp;"geleistete Anzahlungen und Anlagen im Bau des Sachanlagevermögens",'E8.b. KKAuf_WAV'!$C$6:$C$405,"&lt;&gt;"&amp;"Geschäfts- oder Firmenwert")</f>
        <v>0</v>
      </c>
      <c r="AA891" s="980">
        <f>SUMIFS('E8.b. KKAuf_WAV'!$O$6:$O$405,'E8.b. KKAuf_WAV'!$B$6:$B$405,$C891,'E8.b. KKAuf_WAV'!$E$6:$E$405,H891,'E8.b. KKAuf_WAV'!$C$6:$C$405,"geleistete Anzahlungen und Anlagen im Bau des Sachanlagevermögens")+ SUMIFS('E8.b. KKAuf_WAV'!$O$6:$O$405,'E8.b. KKAuf_WAV'!$B$6:$B$405,$C891,'E8.b. KKAuf_WAV'!$E$6:$E$405,H891,'E8.b. KKAuf_WAV'!$C$6:$C$405,"geleistete Anzahlungen auf immaterielle Vermögensgegenstände")</f>
        <v>0</v>
      </c>
      <c r="AB891" s="980">
        <f>SUMIFS('E8.c. KKAuf_BKZ_NAB_IZ'!$L$6:$L$405,'E8.c. KKAuf_BKZ_NAB_IZ'!$B$6:$B$405,$C891,'E8.c. KKAuf_BKZ_NAB_IZ'!$C$6:$C$405,$H891)</f>
        <v>0</v>
      </c>
      <c r="AC891" s="974"/>
      <c r="AD891" s="980">
        <f t="shared" si="272"/>
        <v>0</v>
      </c>
      <c r="AE891" s="984">
        <f>$AE$16</f>
        <v>0</v>
      </c>
      <c r="AF891" s="984">
        <f>$AF$16</f>
        <v>0</v>
      </c>
      <c r="AG891" s="984">
        <f>$AG$16</f>
        <v>0</v>
      </c>
      <c r="AH891" s="982">
        <f t="shared" si="273"/>
        <v>0</v>
      </c>
      <c r="AJ891" s="980">
        <f t="shared" si="268"/>
        <v>0</v>
      </c>
      <c r="AK891" s="984">
        <f>$AK$16</f>
        <v>0</v>
      </c>
      <c r="AL891" s="984">
        <f>$AL$16</f>
        <v>0</v>
      </c>
      <c r="AM891" s="984">
        <f>$AM$16</f>
        <v>0</v>
      </c>
      <c r="AN891" s="982">
        <f t="shared" si="269"/>
        <v>0</v>
      </c>
    </row>
    <row r="892" spans="2:40" ht="15" hidden="1" thickBot="1" x14ac:dyDescent="0.25">
      <c r="B892" s="1448"/>
      <c r="C892" s="1003">
        <f>C886</f>
        <v>0</v>
      </c>
      <c r="D892" s="1451"/>
      <c r="E892" s="1409"/>
      <c r="F892" s="1409"/>
      <c r="G892" s="970"/>
      <c r="H892" s="986">
        <v>2028</v>
      </c>
      <c r="I892" s="972"/>
      <c r="J892" s="815">
        <f t="shared" si="270"/>
        <v>0</v>
      </c>
      <c r="K892" s="804"/>
      <c r="L892" s="814">
        <f t="shared" si="278"/>
        <v>0</v>
      </c>
      <c r="M892" s="804"/>
      <c r="N892" s="814">
        <f t="shared" si="267"/>
        <v>0</v>
      </c>
      <c r="O892" s="804"/>
      <c r="P892" s="814">
        <f t="shared" si="280"/>
        <v>0</v>
      </c>
      <c r="Q892" s="760"/>
      <c r="R892" s="987">
        <f>SUMIFS('E8.a. KKAuf_SAV'!$X$6:$X$2005,'E8.a. KKAuf_SAV'!$B$6:$B$2005,$C892,'E8.a. KKAuf_SAV'!$D$6:$D$2005,$H892)</f>
        <v>0</v>
      </c>
      <c r="S892" s="987">
        <f>SUMIFS('E8.b. KKAuf_WAV'!$N$6:$N$405,'E8.b. KKAuf_WAV'!$B$6:$B$405,$C892,'E8.b. KKAuf_WAV'!$E$6:$E$405,H892)-SUMIFS('E8.b. KKAuf_WAV'!$N$6:$N$405,'E8.b. KKAuf_WAV'!$B$6:$B$405,$C892,'E8.b. KKAuf_WAV'!$C$6:$C$405,"Geschäfts- oder Firmenwert",'E8.b. KKAuf_WAV'!$D$6:$D$405,H892)</f>
        <v>0</v>
      </c>
      <c r="T892" s="974"/>
      <c r="U892" s="987">
        <f>SUMIFS('E8.a. KKAuf_SAV'!$W$6:$W$2005,'E8.a. KKAuf_SAV'!$B$6:$B$2005,$C892,'E8.a. KKAuf_SAV'!$D$6:$D$2005,H892)</f>
        <v>0</v>
      </c>
      <c r="V892" s="987">
        <f>SUMIFS('E8.b. KKAuf_WAV'!$M$6:$M$405,'E8.b. KKAuf_WAV'!$B$6:$B$405,$C892,'E8.b. KKAuf_WAV'!$E$6:$E$405,$H892,'E8.b. KKAuf_WAV'!$C$6:$C$405,"&lt;&gt;"&amp;"geleistete Anzahlungen auf immaterielle Vermögensgegenstände",'E8.b. KKAuf_WAV'!$C$6:$C$405,"&lt;&gt;"&amp;"geleistete Anzahlungen und Anlagen im Bau des Sachanlagevermögens",'E8.b. KKAuf_WAV'!$C$6:$C$405,"&lt;&gt;"&amp;"Geschäfts- oder Firmenwert")</f>
        <v>0</v>
      </c>
      <c r="W892" s="987">
        <f>SUMIFS('E8.b. KKAuf_WAV'!$M$6:$M$405,'E8.b. KKAuf_WAV'!$B$6:$B$405,$C892,'E8.b. KKAuf_WAV'!$E$6:$E$405,H892,'E8.b. KKAuf_WAV'!$C$6:$C$405,"geleistete Anzahlungen und Anlagen im Bau des Sachanlagevermögens")+ SUMIFS('E8.b. KKAuf_WAV'!$M$6:$M$405,'E8.b. KKAuf_WAV'!$B$6:$B$405,$C892,'E8.b. KKAuf_WAV'!$E$6:$E$405,H892,'E8.b. KKAuf_WAV'!$C$6:$C$405,"geleistete Anzahlungen auf immaterielle Vermögensgegenstände")</f>
        <v>0</v>
      </c>
      <c r="X892" s="987">
        <f>SUMIFS('E8.c. KKAuf_BKZ_NAB_IZ'!$K$6:$K$405,'E8.c. KKAuf_BKZ_NAB_IZ'!$B$6:$B$405,$C892,'E8.c. KKAuf_BKZ_NAB_IZ'!$C$6:$C$405,$H892)</f>
        <v>0</v>
      </c>
      <c r="Y892" s="987">
        <f>SUMIFS('E8.a. KKAuf_SAV'!$Y$6:$Y$2005,'E8.a. KKAuf_SAV'!$B$6:$B$2005,$C892,'E8.a. KKAuf_SAV'!$D$6:$D$2005,$H892)</f>
        <v>0</v>
      </c>
      <c r="Z892" s="987">
        <f>SUMIFS('E8.b. KKAuf_WAV'!$O$6:$O$405,'E8.b. KKAuf_WAV'!$B$6:$B$405,$C892,'E8.b. KKAuf_WAV'!$E$6:$E$405,$H892,'E8.b. KKAuf_WAV'!$C$6:$C$405,"&lt;&gt;"&amp;"geleistete Anzahlungen auf immaterielle Vermögensgegenstände",'E8.b. KKAuf_WAV'!$C$6:$C$405,"&lt;&gt;"&amp;"geleistete Anzahlungen und Anlagen im Bau des Sachanlagevermögens",'E8.b. KKAuf_WAV'!$C$6:$C$405,"&lt;&gt;"&amp;"Geschäfts- oder Firmenwert")</f>
        <v>0</v>
      </c>
      <c r="AA892" s="987">
        <f>SUMIFS('E8.b. KKAuf_WAV'!$O$6:$O$405,'E8.b. KKAuf_WAV'!$B$6:$B$405,$C892,'E8.b. KKAuf_WAV'!$E$6:$E$405,H892,'E8.b. KKAuf_WAV'!$C$6:$C$405,"geleistete Anzahlungen und Anlagen im Bau des Sachanlagevermögens")+ SUMIFS('E8.b. KKAuf_WAV'!$O$6:$O$405,'E8.b. KKAuf_WAV'!$B$6:$B$405,$C892,'E8.b. KKAuf_WAV'!$E$6:$E$405,H892,'E8.b. KKAuf_WAV'!$C$6:$C$405,"geleistete Anzahlungen auf immaterielle Vermögensgegenstände")</f>
        <v>0</v>
      </c>
      <c r="AB892" s="987">
        <f>SUMIFS('E8.c. KKAuf_BKZ_NAB_IZ'!$L$6:$L$405,'E8.c. KKAuf_BKZ_NAB_IZ'!$B$6:$B$405,$C892,'E8.c. KKAuf_BKZ_NAB_IZ'!$C$6:$C$405,$H892)</f>
        <v>0</v>
      </c>
      <c r="AC892" s="974"/>
      <c r="AD892" s="987">
        <f t="shared" si="272"/>
        <v>0</v>
      </c>
      <c r="AE892" s="988">
        <f>$AE$17</f>
        <v>0</v>
      </c>
      <c r="AF892" s="988">
        <f>$AF$17</f>
        <v>0</v>
      </c>
      <c r="AG892" s="988">
        <f>$AG$17</f>
        <v>0</v>
      </c>
      <c r="AH892" s="989">
        <f t="shared" si="273"/>
        <v>0</v>
      </c>
      <c r="AJ892" s="987">
        <f t="shared" si="268"/>
        <v>0</v>
      </c>
      <c r="AK892" s="988">
        <f>$AK$17</f>
        <v>0</v>
      </c>
      <c r="AL892" s="988">
        <f>$AL$17</f>
        <v>0</v>
      </c>
      <c r="AM892" s="988">
        <f>$AM$17</f>
        <v>0</v>
      </c>
      <c r="AN892" s="989">
        <f t="shared" si="269"/>
        <v>0</v>
      </c>
    </row>
    <row r="893" spans="2:40" ht="14.25" customHeight="1" x14ac:dyDescent="0.2">
      <c r="B893" s="1446"/>
      <c r="C893" s="1001">
        <f>B893</f>
        <v>0</v>
      </c>
      <c r="D893" s="1449"/>
      <c r="E893" s="1407"/>
      <c r="F893" s="1410"/>
      <c r="G893" s="990"/>
      <c r="H893" s="991">
        <v>2022</v>
      </c>
      <c r="I893" s="972"/>
      <c r="J893" s="813">
        <f t="shared" si="270"/>
        <v>0</v>
      </c>
      <c r="K893" s="804"/>
      <c r="L893" s="813">
        <f t="shared" si="278"/>
        <v>0</v>
      </c>
      <c r="M893" s="804"/>
      <c r="N893" s="813">
        <f t="shared" si="267"/>
        <v>0</v>
      </c>
      <c r="O893" s="804"/>
      <c r="P893" s="813">
        <f t="shared" ref="P893:P899" si="281">IFERROR((AJ893*AK893+AD893*AE893)*0.4*0.035*$F$893,0)</f>
        <v>0</v>
      </c>
      <c r="Q893" s="760"/>
      <c r="R893" s="992">
        <f>SUMIFS('E8.a. KKAuf_SAV'!$X$6:$X$2005,'E8.a. KKAuf_SAV'!$B$6:$B$2005,$C893,'E8.a. KKAuf_SAV'!$D$6:$D$2005,$H893)</f>
        <v>0</v>
      </c>
      <c r="S893" s="992">
        <f>SUMIFS('E8.b. KKAuf_WAV'!$N$6:$N$405,'E8.b. KKAuf_WAV'!$B$6:$B$405,$C893,'E8.b. KKAuf_WAV'!$E$6:$E$405,H893)-SUMIFS('E8.b. KKAuf_WAV'!$N$6:$N$405,'E8.b. KKAuf_WAV'!$B$6:$B$405,$C893,'E8.b. KKAuf_WAV'!$C$6:$C$405,"Geschäfts- oder Firmenwert",'E8.b. KKAuf_WAV'!$D$6:$D$405,H893)</f>
        <v>0</v>
      </c>
      <c r="T893" s="974"/>
      <c r="U893" s="992">
        <f>SUMIFS('E8.a. KKAuf_SAV'!$W$6:$W$2005,'E8.a. KKAuf_SAV'!$B$6:$B$2005,$C893,'E8.a. KKAuf_SAV'!$D$6:$D$2005,H893)</f>
        <v>0</v>
      </c>
      <c r="V893" s="992">
        <f>SUMIFS('E8.b. KKAuf_WAV'!$M$6:$M$405,'E8.b. KKAuf_WAV'!$B$6:$B$405,$C893,'E8.b. KKAuf_WAV'!$E$6:$E$405,$H893,'E8.b. KKAuf_WAV'!$C$6:$C$405,"&lt;&gt;"&amp;"geleistete Anzahlungen auf immaterielle Vermögensgegenstände",'E8.b. KKAuf_WAV'!$C$6:$C$405,"&lt;&gt;"&amp;"geleistete Anzahlungen und Anlagen im Bau des Sachanlagevermögens",'E8.b. KKAuf_WAV'!$C$6:$C$405,"&lt;&gt;"&amp;"Geschäfts- oder Firmenwert")</f>
        <v>0</v>
      </c>
      <c r="W893" s="992">
        <f>SUMIFS('E8.b. KKAuf_WAV'!$M$6:$M$405,'E8.b. KKAuf_WAV'!$B$6:$B$405,$C893,'E8.b. KKAuf_WAV'!$E$6:$E$405,Listen!$AA$3,'E8.b. KKAuf_WAV'!$C$6:$C$405,"geleistete Anzahlungen und Anlagen im Bau des Sachanlagevermögens")+ SUMIFS('E8.b. KKAuf_WAV'!$M$6:$M$405,'E8.b. KKAuf_WAV'!$B$6:$B$405,$C893,'E8.b. KKAuf_WAV'!$E$6:$E$405,Listen!$AA$3,'E8.b. KKAuf_WAV'!$C$6:$C$405,"geleistete Anzahlungen auf immaterielle Vermögensgegenstände")</f>
        <v>0</v>
      </c>
      <c r="X893" s="992">
        <f>SUMIFS('E8.c. KKAuf_BKZ_NAB_IZ'!$K$6:$K$405,'E8.c. KKAuf_BKZ_NAB_IZ'!$B$6:$B$405,$C893,'E8.c. KKAuf_BKZ_NAB_IZ'!$C$6:$C$405,$H893)</f>
        <v>0</v>
      </c>
      <c r="Y893" s="992">
        <f>SUMIFS('E8.a. KKAuf_SAV'!$Y$6:$Y$2005,'E8.a. KKAuf_SAV'!$B$6:$B$2005,$C893,'E8.a. KKAuf_SAV'!$D$6:$D$2005,$H893)</f>
        <v>0</v>
      </c>
      <c r="Z893" s="992">
        <f>SUMIFS('E8.b. KKAuf_WAV'!$O$6:$O$405,'E8.b. KKAuf_WAV'!$B$6:$B$405,$C893,'E8.b. KKAuf_WAV'!$E$6:$E$405,$H893,'E8.b. KKAuf_WAV'!$C$6:$C$405,"&lt;&gt;"&amp;"geleistete Anzahlungen auf immaterielle Vermögensgegenstände",'E8.b. KKAuf_WAV'!$C$6:$C$405,"&lt;&gt;"&amp;"geleistete Anzahlungen und Anlagen im Bau des Sachanlagevermögens",'E8.b. KKAuf_WAV'!$C$6:$C$405,"&lt;&gt;"&amp;"Geschäfts- oder Firmenwert")</f>
        <v>0</v>
      </c>
      <c r="AA893" s="992">
        <f>SUMIFS('E8.b. KKAuf_WAV'!$O$6:$O$405,'E8.b. KKAuf_WAV'!$B$6:$B$405,$C893,'E8.b. KKAuf_WAV'!$E$6:$E$405,Listen!$AA$3,'E8.b. KKAuf_WAV'!$C$6:$C$405,"geleistete Anzahlungen und Anlagen im Bau des Sachanlagevermögens")+ SUMIFS('E8.b. KKAuf_WAV'!$O$6:$O$405,'E8.b. KKAuf_WAV'!$B$6:$B$405,$C893,'E8.b. KKAuf_WAV'!$E$6:$E$405,Listen!$AA$3,'E8.b. KKAuf_WAV'!$C$6:$C$405,"geleistete Anzahlungen auf immaterielle Vermögensgegenstände")</f>
        <v>0</v>
      </c>
      <c r="AB893" s="992">
        <f>SUMIFS('E8.c. KKAuf_BKZ_NAB_IZ'!$L$6:$L$405,'E8.c. KKAuf_BKZ_NAB_IZ'!$B$6:$B$405,$C893,'E8.c. KKAuf_BKZ_NAB_IZ'!$C$6:$C$405,$H893)</f>
        <v>0</v>
      </c>
      <c r="AC893" s="974"/>
      <c r="AD893" s="992">
        <f t="shared" si="272"/>
        <v>0</v>
      </c>
      <c r="AE893" s="993">
        <f>$AE$11</f>
        <v>5.0700000000000002E-2</v>
      </c>
      <c r="AF893" s="993">
        <f>$AF$11</f>
        <v>1.7100000000000001E-2</v>
      </c>
      <c r="AG893" s="993">
        <f>$AG$11</f>
        <v>3.0499999999999999E-2</v>
      </c>
      <c r="AH893" s="994">
        <f t="shared" si="273"/>
        <v>0</v>
      </c>
      <c r="AJ893" s="992">
        <f t="shared" si="268"/>
        <v>0</v>
      </c>
      <c r="AK893" s="993">
        <f>$AK$11</f>
        <v>5.0700000000000002E-2</v>
      </c>
      <c r="AL893" s="993">
        <f>$AL$11</f>
        <v>1.7100000000000001E-2</v>
      </c>
      <c r="AM893" s="993">
        <f>$AM$11</f>
        <v>3.0499999999999999E-2</v>
      </c>
      <c r="AN893" s="994">
        <f t="shared" si="269"/>
        <v>0</v>
      </c>
    </row>
    <row r="894" spans="2:40" x14ac:dyDescent="0.2">
      <c r="B894" s="1447"/>
      <c r="C894" s="1002">
        <f>C893</f>
        <v>0</v>
      </c>
      <c r="D894" s="1450"/>
      <c r="E894" s="1408"/>
      <c r="F894" s="1408"/>
      <c r="G894" s="990"/>
      <c r="H894" s="983">
        <v>2023</v>
      </c>
      <c r="I894" s="972"/>
      <c r="J894" s="805">
        <f t="shared" si="270"/>
        <v>0</v>
      </c>
      <c r="K894" s="804"/>
      <c r="L894" s="803">
        <f t="shared" si="278"/>
        <v>0</v>
      </c>
      <c r="M894" s="804"/>
      <c r="N894" s="803">
        <f t="shared" si="267"/>
        <v>0</v>
      </c>
      <c r="O894" s="804"/>
      <c r="P894" s="803">
        <f t="shared" si="281"/>
        <v>0</v>
      </c>
      <c r="Q894" s="760"/>
      <c r="R894" s="980">
        <f>SUMIFS('E8.a. KKAuf_SAV'!$X$6:$X$2005,'E8.a. KKAuf_SAV'!$B$6:$B$2005,$C894,'E8.a. KKAuf_SAV'!$D$6:$D$2005,$H894)</f>
        <v>0</v>
      </c>
      <c r="S894" s="980">
        <f>SUMIFS('E8.b. KKAuf_WAV'!$N$6:$N$405,'E8.b. KKAuf_WAV'!$B$6:$B$405,$C894,'E8.b. KKAuf_WAV'!$E$6:$E$405,H894)-SUMIFS('E8.b. KKAuf_WAV'!$N$6:$N$405,'E8.b. KKAuf_WAV'!$B$6:$B$405,$C894,'E8.b. KKAuf_WAV'!$C$6:$C$405,"Geschäfts- oder Firmenwert",'E8.b. KKAuf_WAV'!$D$6:$D$405,H894)</f>
        <v>0</v>
      </c>
      <c r="T894" s="974"/>
      <c r="U894" s="980">
        <f>SUMIFS('E8.a. KKAuf_SAV'!$W$6:$W$2005,'E8.a. KKAuf_SAV'!$B$6:$B$2005,$C894,'E8.a. KKAuf_SAV'!$D$6:$D$2005,H894)</f>
        <v>0</v>
      </c>
      <c r="V894" s="980">
        <f>SUMIFS('E8.b. KKAuf_WAV'!$M$6:$M$405,'E8.b. KKAuf_WAV'!$B$6:$B$405,$C894,'E8.b. KKAuf_WAV'!$E$6:$E$405,$H894,'E8.b. KKAuf_WAV'!$C$6:$C$405,"&lt;&gt;"&amp;"geleistete Anzahlungen auf immaterielle Vermögensgegenstände",'E8.b. KKAuf_WAV'!$C$6:$C$405,"&lt;&gt;"&amp;"geleistete Anzahlungen und Anlagen im Bau des Sachanlagevermögens",'E8.b. KKAuf_WAV'!$C$6:$C$405,"&lt;&gt;"&amp;"Geschäfts- oder Firmenwert")</f>
        <v>0</v>
      </c>
      <c r="W894" s="980"/>
      <c r="X894" s="980">
        <f>SUMIFS('E8.c. KKAuf_BKZ_NAB_IZ'!$K$6:$K$405,'E8.c. KKAuf_BKZ_NAB_IZ'!$B$6:$B$405,$C894,'E8.c. KKAuf_BKZ_NAB_IZ'!$C$6:$C$405,$H894)</f>
        <v>0</v>
      </c>
      <c r="Y894" s="980">
        <f>SUMIFS('E8.a. KKAuf_SAV'!$Y$6:$Y$2005,'E8.a. KKAuf_SAV'!$B$6:$B$2005,$C894,'E8.a. KKAuf_SAV'!$D$6:$D$2005,$H894)</f>
        <v>0</v>
      </c>
      <c r="Z894" s="980">
        <f>SUMIFS('E8.b. KKAuf_WAV'!$O$6:$O$405,'E8.b. KKAuf_WAV'!$B$6:$B$405,$C894,'E8.b. KKAuf_WAV'!$E$6:$E$405,$H894,'E8.b. KKAuf_WAV'!$C$6:$C$405,"&lt;&gt;"&amp;"geleistete Anzahlungen auf immaterielle Vermögensgegenstände",'E8.b. KKAuf_WAV'!$C$6:$C$405,"&lt;&gt;"&amp;"geleistete Anzahlungen und Anlagen im Bau des Sachanlagevermögens",'E8.b. KKAuf_WAV'!$C$6:$C$405,"&lt;&gt;"&amp;"Geschäfts- oder Firmenwert")</f>
        <v>0</v>
      </c>
      <c r="AA894" s="980"/>
      <c r="AB894" s="980">
        <f>SUMIFS('E8.c. KKAuf_BKZ_NAB_IZ'!$L$6:$L$405,'E8.c. KKAuf_BKZ_NAB_IZ'!$B$6:$B$405,$C894,'E8.c. KKAuf_BKZ_NAB_IZ'!$C$6:$C$405,$H894)</f>
        <v>0</v>
      </c>
      <c r="AC894" s="974"/>
      <c r="AD894" s="980">
        <f t="shared" si="272"/>
        <v>0</v>
      </c>
      <c r="AE894" s="984">
        <f>$AE$12</f>
        <v>5.0700000000000002E-2</v>
      </c>
      <c r="AF894" s="984">
        <f>$AF$12</f>
        <v>1.7100000000000001E-2</v>
      </c>
      <c r="AG894" s="984">
        <f>$AG$12</f>
        <v>3.0499999999999999E-2</v>
      </c>
      <c r="AH894" s="982">
        <f t="shared" si="273"/>
        <v>0</v>
      </c>
      <c r="AJ894" s="980"/>
      <c r="AK894" s="984">
        <f>$AK$12</f>
        <v>5.0700000000000002E-2</v>
      </c>
      <c r="AL894" s="984">
        <f>$AL$12</f>
        <v>1.7100000000000001E-2</v>
      </c>
      <c r="AM894" s="984">
        <f>$AM$12</f>
        <v>3.0499999999999999E-2</v>
      </c>
      <c r="AN894" s="982">
        <f t="shared" si="269"/>
        <v>0</v>
      </c>
    </row>
    <row r="895" spans="2:40" x14ac:dyDescent="0.2">
      <c r="B895" s="1447"/>
      <c r="C895" s="1002">
        <f>C893</f>
        <v>0</v>
      </c>
      <c r="D895" s="1450"/>
      <c r="E895" s="1408"/>
      <c r="F895" s="1408"/>
      <c r="G895" s="990"/>
      <c r="H895" s="983">
        <v>2024</v>
      </c>
      <c r="I895" s="972"/>
      <c r="J895" s="803">
        <f t="shared" si="270"/>
        <v>0</v>
      </c>
      <c r="K895" s="804"/>
      <c r="L895" s="803">
        <f t="shared" si="278"/>
        <v>0</v>
      </c>
      <c r="M895" s="804"/>
      <c r="N895" s="803">
        <f t="shared" si="267"/>
        <v>0</v>
      </c>
      <c r="O895" s="804"/>
      <c r="P895" s="803">
        <f t="shared" si="281"/>
        <v>0</v>
      </c>
      <c r="Q895" s="760"/>
      <c r="R895" s="980">
        <f>SUMIFS('E8.a. KKAuf_SAV'!$X$6:$X$2005,'E8.a. KKAuf_SAV'!$B$6:$B$2005,$C895,'E8.a. KKAuf_SAV'!$D$6:$D$2005,$H895)</f>
        <v>0</v>
      </c>
      <c r="S895" s="980">
        <f>SUMIFS('E8.b. KKAuf_WAV'!$N$6:$N$405,'E8.b. KKAuf_WAV'!$B$6:$B$405,$C895,'E8.b. KKAuf_WAV'!$E$6:$E$405,H895)-SUMIFS('E8.b. KKAuf_WAV'!$N$6:$N$405,'E8.b. KKAuf_WAV'!$B$6:$B$405,$C895,'E8.b. KKAuf_WAV'!$C$6:$C$405,"Geschäfts- oder Firmenwert",'E8.b. KKAuf_WAV'!$D$6:$D$405,H895)</f>
        <v>0</v>
      </c>
      <c r="T895" s="974"/>
      <c r="U895" s="980">
        <f>SUMIFS('E8.a. KKAuf_SAV'!$W$6:$W$2005,'E8.a. KKAuf_SAV'!$B$6:$B$2005,$C895,'E8.a. KKAuf_SAV'!$D$6:$D$2005,H895)</f>
        <v>0</v>
      </c>
      <c r="V895" s="980">
        <f>SUMIFS('E8.b. KKAuf_WAV'!$M$6:$M$405,'E8.b. KKAuf_WAV'!$B$6:$B$405,$C895,'E8.b. KKAuf_WAV'!$E$6:$E$405,$H895,'E8.b. KKAuf_WAV'!$C$6:$C$405,"&lt;&gt;"&amp;"geleistete Anzahlungen auf immaterielle Vermögensgegenstände",'E8.b. KKAuf_WAV'!$C$6:$C$405,"&lt;&gt;"&amp;"geleistete Anzahlungen und Anlagen im Bau des Sachanlagevermögens",'E8.b. KKAuf_WAV'!$C$6:$C$405,"&lt;&gt;"&amp;"Geschäfts- oder Firmenwert")</f>
        <v>0</v>
      </c>
      <c r="W895" s="980">
        <f>SUMIFS('E8.b. KKAuf_WAV'!$M$6:$M$405,'E8.b. KKAuf_WAV'!$B$6:$B$405,$C895,'E8.b. KKAuf_WAV'!$E$6:$E$405,H895,'E8.b. KKAuf_WAV'!$C$6:$C$405,"geleistete Anzahlungen und Anlagen im Bau des Sachanlagevermögens")+ SUMIFS('E8.b. KKAuf_WAV'!$M$6:$M$405,'E8.b. KKAuf_WAV'!$B$6:$B$405,$C895,'E8.b. KKAuf_WAV'!$E$6:$E$405,H895,'E8.b. KKAuf_WAV'!$C$6:$C$405,"geleistete Anzahlungen auf immaterielle Vermögensgegenstände")</f>
        <v>0</v>
      </c>
      <c r="X895" s="980">
        <f>SUMIFS('E8.c. KKAuf_BKZ_NAB_IZ'!$K$6:$K$405,'E8.c. KKAuf_BKZ_NAB_IZ'!$B$6:$B$405,$C895,'E8.c. KKAuf_BKZ_NAB_IZ'!$C$6:$C$405,$H895)</f>
        <v>0</v>
      </c>
      <c r="Y895" s="980">
        <f>SUMIFS('E8.a. KKAuf_SAV'!$Y$6:$Y$2005,'E8.a. KKAuf_SAV'!$B$6:$B$2005,$C895,'E8.a. KKAuf_SAV'!$D$6:$D$2005,$H895)</f>
        <v>0</v>
      </c>
      <c r="Z895" s="980">
        <f>SUMIFS('E8.b. KKAuf_WAV'!$O$6:$O$405,'E8.b. KKAuf_WAV'!$B$6:$B$405,$C895,'E8.b. KKAuf_WAV'!$E$6:$E$405,$H895,'E8.b. KKAuf_WAV'!$C$6:$C$405,"&lt;&gt;"&amp;"geleistete Anzahlungen auf immaterielle Vermögensgegenstände",'E8.b. KKAuf_WAV'!$C$6:$C$405,"&lt;&gt;"&amp;"geleistete Anzahlungen und Anlagen im Bau des Sachanlagevermögens",'E8.b. KKAuf_WAV'!$C$6:$C$405,"&lt;&gt;"&amp;"Geschäfts- oder Firmenwert")</f>
        <v>0</v>
      </c>
      <c r="AA895" s="980">
        <f>SUMIFS('E8.b. KKAuf_WAV'!$O$6:$O$405,'E8.b. KKAuf_WAV'!$B$6:$B$405,$C895,'E8.b. KKAuf_WAV'!$E$6:$E$405,H895,'E8.b. KKAuf_WAV'!$C$6:$C$405,"geleistete Anzahlungen und Anlagen im Bau des Sachanlagevermögens")+ SUMIFS('E8.b. KKAuf_WAV'!$O$6:$O$405,'E8.b. KKAuf_WAV'!$B$6:$B$405,$C895,'E8.b. KKAuf_WAV'!$E$6:$E$405,H895,'E8.b. KKAuf_WAV'!$C$6:$C$405,"geleistete Anzahlungen auf immaterielle Vermögensgegenstände")</f>
        <v>0</v>
      </c>
      <c r="AB895" s="980">
        <f>SUMIFS('E8.c. KKAuf_BKZ_NAB_IZ'!$L$6:$L$405,'E8.c. KKAuf_BKZ_NAB_IZ'!$B$6:$B$405,$C895,'E8.c. KKAuf_BKZ_NAB_IZ'!$C$6:$C$405,$H895)</f>
        <v>0</v>
      </c>
      <c r="AC895" s="974"/>
      <c r="AD895" s="980">
        <f t="shared" si="272"/>
        <v>0</v>
      </c>
      <c r="AE895" s="984">
        <f>$AE$13</f>
        <v>6.93E-2</v>
      </c>
      <c r="AF895" s="984">
        <f>$AF$13</f>
        <v>3.8699999999999998E-2</v>
      </c>
      <c r="AG895" s="984">
        <f>$AG$13</f>
        <v>5.0900000000000001E-2</v>
      </c>
      <c r="AH895" s="982">
        <f t="shared" si="273"/>
        <v>0</v>
      </c>
      <c r="AJ895" s="980">
        <f t="shared" si="268"/>
        <v>0</v>
      </c>
      <c r="AK895" s="984">
        <f>$AK$13</f>
        <v>7.0099999999999996E-2</v>
      </c>
      <c r="AL895" s="984">
        <f>$AL$13</f>
        <v>3.6600000000000001E-2</v>
      </c>
      <c r="AM895" s="984">
        <f>$AM$13</f>
        <v>0.05</v>
      </c>
      <c r="AN895" s="982">
        <f t="shared" si="269"/>
        <v>0</v>
      </c>
    </row>
    <row r="896" spans="2:40" ht="15" thickBot="1" x14ac:dyDescent="0.25">
      <c r="B896" s="1447"/>
      <c r="C896" s="1002">
        <f>C893</f>
        <v>0</v>
      </c>
      <c r="D896" s="1450"/>
      <c r="E896" s="1408"/>
      <c r="F896" s="1408"/>
      <c r="G896" s="990"/>
      <c r="H896" s="983">
        <v>2025</v>
      </c>
      <c r="I896" s="972"/>
      <c r="J896" s="803">
        <f t="shared" si="270"/>
        <v>0</v>
      </c>
      <c r="K896" s="804"/>
      <c r="L896" s="803">
        <f t="shared" si="278"/>
        <v>0</v>
      </c>
      <c r="M896" s="804"/>
      <c r="N896" s="803">
        <f t="shared" si="267"/>
        <v>0</v>
      </c>
      <c r="O896" s="804"/>
      <c r="P896" s="803">
        <f t="shared" si="281"/>
        <v>0</v>
      </c>
      <c r="Q896" s="760"/>
      <c r="R896" s="980">
        <f>SUMIFS('E8.a. KKAuf_SAV'!$X$6:$X$2005,'E8.a. KKAuf_SAV'!$B$6:$B$2005,$C896,'E8.a. KKAuf_SAV'!$D$6:$D$2005,$H896)</f>
        <v>0</v>
      </c>
      <c r="S896" s="980">
        <f>SUMIFS('E8.b. KKAuf_WAV'!$N$6:$N$405,'E8.b. KKAuf_WAV'!$B$6:$B$405,$C896,'E8.b. KKAuf_WAV'!$E$6:$E$405,H896)-SUMIFS('E8.b. KKAuf_WAV'!$N$6:$N$405,'E8.b. KKAuf_WAV'!$B$6:$B$405,$C896,'E8.b. KKAuf_WAV'!$C$6:$C$405,"Geschäfts- oder Firmenwert",'E8.b. KKAuf_WAV'!$D$6:$D$405,H896)</f>
        <v>0</v>
      </c>
      <c r="T896" s="974"/>
      <c r="U896" s="980">
        <f>SUMIFS('E8.a. KKAuf_SAV'!$W$6:$W$2005,'E8.a. KKAuf_SAV'!$B$6:$B$2005,$C896,'E8.a. KKAuf_SAV'!$D$6:$D$2005,H896)</f>
        <v>0</v>
      </c>
      <c r="V896" s="980">
        <f>SUMIFS('E8.b. KKAuf_WAV'!$M$6:$M$405,'E8.b. KKAuf_WAV'!$B$6:$B$405,$C896,'E8.b. KKAuf_WAV'!$E$6:$E$405,$H896,'E8.b. KKAuf_WAV'!$C$6:$C$405,"&lt;&gt;"&amp;"geleistete Anzahlungen auf immaterielle Vermögensgegenstände",'E8.b. KKAuf_WAV'!$C$6:$C$405,"&lt;&gt;"&amp;"geleistete Anzahlungen und Anlagen im Bau des Sachanlagevermögens",'E8.b. KKAuf_WAV'!$C$6:$C$405,"&lt;&gt;"&amp;"Geschäfts- oder Firmenwert")</f>
        <v>0</v>
      </c>
      <c r="W896" s="980">
        <f>SUMIFS('E8.b. KKAuf_WAV'!$M$6:$M$405,'E8.b. KKAuf_WAV'!$B$6:$B$405,$C896,'E8.b. KKAuf_WAV'!$E$6:$E$405,H896,'E8.b. KKAuf_WAV'!$C$6:$C$405,"geleistete Anzahlungen und Anlagen im Bau des Sachanlagevermögens")+ SUMIFS('E8.b. KKAuf_WAV'!$M$6:$M$405,'E8.b. KKAuf_WAV'!$B$6:$B$405,$C896,'E8.b. KKAuf_WAV'!$E$6:$E$405,H896,'E8.b. KKAuf_WAV'!$C$6:$C$405,"geleistete Anzahlungen auf immaterielle Vermögensgegenstände")</f>
        <v>0</v>
      </c>
      <c r="X896" s="980">
        <f>SUMIFS('E8.c. KKAuf_BKZ_NAB_IZ'!$K$6:$K$405,'E8.c. KKAuf_BKZ_NAB_IZ'!$B$6:$B$405,$C896,'E8.c. KKAuf_BKZ_NAB_IZ'!$C$6:$C$405,$H896)</f>
        <v>0</v>
      </c>
      <c r="Y896" s="980">
        <f>SUMIFS('E8.a. KKAuf_SAV'!$Y$6:$Y$2005,'E8.a. KKAuf_SAV'!$B$6:$B$2005,$C896,'E8.a. KKAuf_SAV'!$D$6:$D$2005,$H896)</f>
        <v>0</v>
      </c>
      <c r="Z896" s="980">
        <f>SUMIFS('E8.b. KKAuf_WAV'!$O$6:$O$405,'E8.b. KKAuf_WAV'!$B$6:$B$405,$C896,'E8.b. KKAuf_WAV'!$E$6:$E$405,$H896,'E8.b. KKAuf_WAV'!$C$6:$C$405,"&lt;&gt;"&amp;"geleistete Anzahlungen auf immaterielle Vermögensgegenstände",'E8.b. KKAuf_WAV'!$C$6:$C$405,"&lt;&gt;"&amp;"geleistete Anzahlungen und Anlagen im Bau des Sachanlagevermögens",'E8.b. KKAuf_WAV'!$C$6:$C$405,"&lt;&gt;"&amp;"Geschäfts- oder Firmenwert")</f>
        <v>0</v>
      </c>
      <c r="AA896" s="980">
        <f>SUMIFS('E8.b. KKAuf_WAV'!$O$6:$O$405,'E8.b. KKAuf_WAV'!$B$6:$B$405,$C896,'E8.b. KKAuf_WAV'!$E$6:$E$405,H896,'E8.b. KKAuf_WAV'!$C$6:$C$405,"geleistete Anzahlungen und Anlagen im Bau des Sachanlagevermögens")+ SUMIFS('E8.b. KKAuf_WAV'!$O$6:$O$405,'E8.b. KKAuf_WAV'!$B$6:$B$405,$C896,'E8.b. KKAuf_WAV'!$E$6:$E$405,H896,'E8.b. KKAuf_WAV'!$C$6:$C$405,"geleistete Anzahlungen auf immaterielle Vermögensgegenstände")</f>
        <v>0</v>
      </c>
      <c r="AB896" s="980">
        <f>SUMIFS('E8.c. KKAuf_BKZ_NAB_IZ'!$L$6:$L$405,'E8.c. KKAuf_BKZ_NAB_IZ'!$B$6:$B$405,$C896,'E8.c. KKAuf_BKZ_NAB_IZ'!$C$6:$C$405,$H896)</f>
        <v>0</v>
      </c>
      <c r="AC896" s="974"/>
      <c r="AD896" s="980">
        <f t="shared" si="272"/>
        <v>0</v>
      </c>
      <c r="AE896" s="984">
        <f>$AE$14</f>
        <v>7.0099999999999996E-2</v>
      </c>
      <c r="AF896" s="984">
        <f>$AF$14</f>
        <v>3.6600000000000001E-2</v>
      </c>
      <c r="AG896" s="984">
        <f>$AG$14</f>
        <v>0.05</v>
      </c>
      <c r="AH896" s="982">
        <f t="shared" si="273"/>
        <v>0</v>
      </c>
      <c r="AJ896" s="980">
        <f t="shared" si="268"/>
        <v>0</v>
      </c>
      <c r="AK896" s="984">
        <f>$AK$14</f>
        <v>7.0099999999999996E-2</v>
      </c>
      <c r="AL896" s="984">
        <f>$AL$14</f>
        <v>3.6600000000000001E-2</v>
      </c>
      <c r="AM896" s="984">
        <f>$AM$14</f>
        <v>0.05</v>
      </c>
      <c r="AN896" s="982">
        <f t="shared" si="269"/>
        <v>0</v>
      </c>
    </row>
    <row r="897" spans="2:40" ht="15" hidden="1" thickBot="1" x14ac:dyDescent="0.25">
      <c r="B897" s="1447"/>
      <c r="C897" s="1002">
        <f>C893</f>
        <v>0</v>
      </c>
      <c r="D897" s="1450"/>
      <c r="E897" s="1408"/>
      <c r="F897" s="1408"/>
      <c r="G897" s="990"/>
      <c r="H897" s="983">
        <v>2026</v>
      </c>
      <c r="I897" s="972"/>
      <c r="J897" s="803">
        <f t="shared" si="270"/>
        <v>0</v>
      </c>
      <c r="K897" s="804"/>
      <c r="L897" s="803">
        <f t="shared" si="278"/>
        <v>0</v>
      </c>
      <c r="M897" s="804"/>
      <c r="N897" s="803">
        <f t="shared" si="267"/>
        <v>0</v>
      </c>
      <c r="O897" s="804"/>
      <c r="P897" s="803">
        <f t="shared" si="281"/>
        <v>0</v>
      </c>
      <c r="Q897" s="760"/>
      <c r="R897" s="980">
        <f>SUMIFS('E8.a. KKAuf_SAV'!$X$6:$X$2005,'E8.a. KKAuf_SAV'!$B$6:$B$2005,$C897,'E8.a. KKAuf_SAV'!$D$6:$D$2005,$H897)</f>
        <v>0</v>
      </c>
      <c r="S897" s="980">
        <f>SUMIFS('E8.b. KKAuf_WAV'!$N$6:$N$405,'E8.b. KKAuf_WAV'!$B$6:$B$405,$C897,'E8.b. KKAuf_WAV'!$E$6:$E$405,H897)-SUMIFS('E8.b. KKAuf_WAV'!$N$6:$N$405,'E8.b. KKAuf_WAV'!$B$6:$B$405,$C897,'E8.b. KKAuf_WAV'!$C$6:$C$405,"Geschäfts- oder Firmenwert",'E8.b. KKAuf_WAV'!$D$6:$D$405,H897)</f>
        <v>0</v>
      </c>
      <c r="T897" s="974"/>
      <c r="U897" s="980">
        <f>SUMIFS('E8.a. KKAuf_SAV'!$W$6:$W$2005,'E8.a. KKAuf_SAV'!$B$6:$B$2005,$C897,'E8.a. KKAuf_SAV'!$D$6:$D$2005,H897)</f>
        <v>0</v>
      </c>
      <c r="V897" s="980">
        <f>SUMIFS('E8.b. KKAuf_WAV'!$M$6:$M$405,'E8.b. KKAuf_WAV'!$B$6:$B$405,$C897,'E8.b. KKAuf_WAV'!$E$6:$E$405,$H897,'E8.b. KKAuf_WAV'!$C$6:$C$405,"&lt;&gt;"&amp;"geleistete Anzahlungen auf immaterielle Vermögensgegenstände",'E8.b. KKAuf_WAV'!$C$6:$C$405,"&lt;&gt;"&amp;"geleistete Anzahlungen und Anlagen im Bau des Sachanlagevermögens",'E8.b. KKAuf_WAV'!$C$6:$C$405,"&lt;&gt;"&amp;"Geschäfts- oder Firmenwert")</f>
        <v>0</v>
      </c>
      <c r="W897" s="980">
        <f>SUMIFS('E8.b. KKAuf_WAV'!$M$6:$M$405,'E8.b. KKAuf_WAV'!$B$6:$B$405,$C897,'E8.b. KKAuf_WAV'!$E$6:$E$405,H897,'E8.b. KKAuf_WAV'!$C$6:$C$405,"geleistete Anzahlungen und Anlagen im Bau des Sachanlagevermögens")+ SUMIFS('E8.b. KKAuf_WAV'!$M$6:$M$405,'E8.b. KKAuf_WAV'!$B$6:$B$405,$C897,'E8.b. KKAuf_WAV'!$E$6:$E$405,H897,'E8.b. KKAuf_WAV'!$C$6:$C$405,"geleistete Anzahlungen auf immaterielle Vermögensgegenstände")</f>
        <v>0</v>
      </c>
      <c r="X897" s="980">
        <f>SUMIFS('E8.c. KKAuf_BKZ_NAB_IZ'!$K$6:$K$405,'E8.c. KKAuf_BKZ_NAB_IZ'!$B$6:$B$405,$C897,'E8.c. KKAuf_BKZ_NAB_IZ'!$C$6:$C$405,$H897)</f>
        <v>0</v>
      </c>
      <c r="Y897" s="980">
        <f>SUMIFS('E8.a. KKAuf_SAV'!$Y$6:$Y$2005,'E8.a. KKAuf_SAV'!$B$6:$B$2005,$C897,'E8.a. KKAuf_SAV'!$D$6:$D$2005,$H897)</f>
        <v>0</v>
      </c>
      <c r="Z897" s="980">
        <f>SUMIFS('E8.b. KKAuf_WAV'!$O$6:$O$405,'E8.b. KKAuf_WAV'!$B$6:$B$405,$C897,'E8.b. KKAuf_WAV'!$E$6:$E$405,$H897,'E8.b. KKAuf_WAV'!$C$6:$C$405,"&lt;&gt;"&amp;"geleistete Anzahlungen auf immaterielle Vermögensgegenstände",'E8.b. KKAuf_WAV'!$C$6:$C$405,"&lt;&gt;"&amp;"geleistete Anzahlungen und Anlagen im Bau des Sachanlagevermögens",'E8.b. KKAuf_WAV'!$C$6:$C$405,"&lt;&gt;"&amp;"Geschäfts- oder Firmenwert")</f>
        <v>0</v>
      </c>
      <c r="AA897" s="980">
        <f>SUMIFS('E8.b. KKAuf_WAV'!$O$6:$O$405,'E8.b. KKAuf_WAV'!$B$6:$B$405,$C897,'E8.b. KKAuf_WAV'!$E$6:$E$405,H897,'E8.b. KKAuf_WAV'!$C$6:$C$405,"geleistete Anzahlungen und Anlagen im Bau des Sachanlagevermögens")+ SUMIFS('E8.b. KKAuf_WAV'!$O$6:$O$405,'E8.b. KKAuf_WAV'!$B$6:$B$405,$C897,'E8.b. KKAuf_WAV'!$E$6:$E$405,H897,'E8.b. KKAuf_WAV'!$C$6:$C$405,"geleistete Anzahlungen auf immaterielle Vermögensgegenstände")</f>
        <v>0</v>
      </c>
      <c r="AB897" s="980">
        <f>SUMIFS('E8.c. KKAuf_BKZ_NAB_IZ'!$L$6:$L$405,'E8.c. KKAuf_BKZ_NAB_IZ'!$B$6:$B$405,$C897,'E8.c. KKAuf_BKZ_NAB_IZ'!$C$6:$C$405,$H897)</f>
        <v>0</v>
      </c>
      <c r="AC897" s="974"/>
      <c r="AD897" s="980">
        <f t="shared" si="272"/>
        <v>0</v>
      </c>
      <c r="AE897" s="984">
        <f>$AE$15</f>
        <v>0</v>
      </c>
      <c r="AF897" s="984">
        <f>$AF$15</f>
        <v>0</v>
      </c>
      <c r="AG897" s="984">
        <f>$AG$15</f>
        <v>0</v>
      </c>
      <c r="AH897" s="982">
        <f t="shared" si="273"/>
        <v>0</v>
      </c>
      <c r="AJ897" s="980">
        <f t="shared" si="268"/>
        <v>0</v>
      </c>
      <c r="AK897" s="984">
        <f>$AK$15</f>
        <v>0</v>
      </c>
      <c r="AL897" s="984">
        <f>$AL$15</f>
        <v>0</v>
      </c>
      <c r="AM897" s="984">
        <f>$AM$15</f>
        <v>0</v>
      </c>
      <c r="AN897" s="982">
        <f t="shared" si="269"/>
        <v>0</v>
      </c>
    </row>
    <row r="898" spans="2:40" ht="15" hidden="1" thickBot="1" x14ac:dyDescent="0.25">
      <c r="B898" s="1447"/>
      <c r="C898" s="1002">
        <f>C893</f>
        <v>0</v>
      </c>
      <c r="D898" s="1450"/>
      <c r="E898" s="1408"/>
      <c r="F898" s="1408"/>
      <c r="G898" s="990"/>
      <c r="H898" s="983">
        <v>2027</v>
      </c>
      <c r="I898" s="972"/>
      <c r="J898" s="803">
        <f t="shared" si="270"/>
        <v>0</v>
      </c>
      <c r="K898" s="804"/>
      <c r="L898" s="803">
        <f t="shared" si="278"/>
        <v>0</v>
      </c>
      <c r="M898" s="804"/>
      <c r="N898" s="803">
        <f t="shared" si="267"/>
        <v>0</v>
      </c>
      <c r="O898" s="804"/>
      <c r="P898" s="803">
        <f t="shared" si="281"/>
        <v>0</v>
      </c>
      <c r="Q898" s="760"/>
      <c r="R898" s="980">
        <f>SUMIFS('E8.a. KKAuf_SAV'!$X$6:$X$2005,'E8.a. KKAuf_SAV'!$B$6:$B$2005,$C898,'E8.a. KKAuf_SAV'!$D$6:$D$2005,$H898)</f>
        <v>0</v>
      </c>
      <c r="S898" s="980">
        <f>SUMIFS('E8.b. KKAuf_WAV'!$N$6:$N$405,'E8.b. KKAuf_WAV'!$B$6:$B$405,$C898,'E8.b. KKAuf_WAV'!$E$6:$E$405,H898)-SUMIFS('E8.b. KKAuf_WAV'!$N$6:$N$405,'E8.b. KKAuf_WAV'!$B$6:$B$405,$C898,'E8.b. KKAuf_WAV'!$C$6:$C$405,"Geschäfts- oder Firmenwert",'E8.b. KKAuf_WAV'!$D$6:$D$405,H898)</f>
        <v>0</v>
      </c>
      <c r="T898" s="974"/>
      <c r="U898" s="980">
        <f>SUMIFS('E8.a. KKAuf_SAV'!$W$6:$W$2005,'E8.a. KKAuf_SAV'!$B$6:$B$2005,$C898,'E8.a. KKAuf_SAV'!$D$6:$D$2005,H898)</f>
        <v>0</v>
      </c>
      <c r="V898" s="980">
        <f>SUMIFS('E8.b. KKAuf_WAV'!$M$6:$M$405,'E8.b. KKAuf_WAV'!$B$6:$B$405,$C898,'E8.b. KKAuf_WAV'!$E$6:$E$405,$H898,'E8.b. KKAuf_WAV'!$C$6:$C$405,"&lt;&gt;"&amp;"geleistete Anzahlungen auf immaterielle Vermögensgegenstände",'E8.b. KKAuf_WAV'!$C$6:$C$405,"&lt;&gt;"&amp;"geleistete Anzahlungen und Anlagen im Bau des Sachanlagevermögens",'E8.b. KKAuf_WAV'!$C$6:$C$405,"&lt;&gt;"&amp;"Geschäfts- oder Firmenwert")</f>
        <v>0</v>
      </c>
      <c r="W898" s="980">
        <f>SUMIFS('E8.b. KKAuf_WAV'!$M$6:$M$405,'E8.b. KKAuf_WAV'!$B$6:$B$405,$C898,'E8.b. KKAuf_WAV'!$E$6:$E$405,H898,'E8.b. KKAuf_WAV'!$C$6:$C$405,"geleistete Anzahlungen und Anlagen im Bau des Sachanlagevermögens")+ SUMIFS('E8.b. KKAuf_WAV'!$M$6:$M$405,'E8.b. KKAuf_WAV'!$B$6:$B$405,$C898,'E8.b. KKAuf_WAV'!$E$6:$E$405,H898,'E8.b. KKAuf_WAV'!$C$6:$C$405,"geleistete Anzahlungen auf immaterielle Vermögensgegenstände")</f>
        <v>0</v>
      </c>
      <c r="X898" s="980">
        <f>SUMIFS('E8.c. KKAuf_BKZ_NAB_IZ'!$K$6:$K$405,'E8.c. KKAuf_BKZ_NAB_IZ'!$B$6:$B$405,$C898,'E8.c. KKAuf_BKZ_NAB_IZ'!$C$6:$C$405,$H898)</f>
        <v>0</v>
      </c>
      <c r="Y898" s="980">
        <f>SUMIFS('E8.a. KKAuf_SAV'!$Y$6:$Y$2005,'E8.a. KKAuf_SAV'!$B$6:$B$2005,$C898,'E8.a. KKAuf_SAV'!$D$6:$D$2005,$H898)</f>
        <v>0</v>
      </c>
      <c r="Z898" s="980">
        <f>SUMIFS('E8.b. KKAuf_WAV'!$O$6:$O$405,'E8.b. KKAuf_WAV'!$B$6:$B$405,$C898,'E8.b. KKAuf_WAV'!$E$6:$E$405,$H898,'E8.b. KKAuf_WAV'!$C$6:$C$405,"&lt;&gt;"&amp;"geleistete Anzahlungen auf immaterielle Vermögensgegenstände",'E8.b. KKAuf_WAV'!$C$6:$C$405,"&lt;&gt;"&amp;"geleistete Anzahlungen und Anlagen im Bau des Sachanlagevermögens",'E8.b. KKAuf_WAV'!$C$6:$C$405,"&lt;&gt;"&amp;"Geschäfts- oder Firmenwert")</f>
        <v>0</v>
      </c>
      <c r="AA898" s="980">
        <f>SUMIFS('E8.b. KKAuf_WAV'!$O$6:$O$405,'E8.b. KKAuf_WAV'!$B$6:$B$405,$C898,'E8.b. KKAuf_WAV'!$E$6:$E$405,H898,'E8.b. KKAuf_WAV'!$C$6:$C$405,"geleistete Anzahlungen und Anlagen im Bau des Sachanlagevermögens")+ SUMIFS('E8.b. KKAuf_WAV'!$O$6:$O$405,'E8.b. KKAuf_WAV'!$B$6:$B$405,$C898,'E8.b. KKAuf_WAV'!$E$6:$E$405,H898,'E8.b. KKAuf_WAV'!$C$6:$C$405,"geleistete Anzahlungen auf immaterielle Vermögensgegenstände")</f>
        <v>0</v>
      </c>
      <c r="AB898" s="980">
        <f>SUMIFS('E8.c. KKAuf_BKZ_NAB_IZ'!$L$6:$L$405,'E8.c. KKAuf_BKZ_NAB_IZ'!$B$6:$B$405,$C898,'E8.c. KKAuf_BKZ_NAB_IZ'!$C$6:$C$405,$H898)</f>
        <v>0</v>
      </c>
      <c r="AC898" s="974"/>
      <c r="AD898" s="980">
        <f t="shared" si="272"/>
        <v>0</v>
      </c>
      <c r="AE898" s="984">
        <f>$AE$16</f>
        <v>0</v>
      </c>
      <c r="AF898" s="984">
        <f>$AF$16</f>
        <v>0</v>
      </c>
      <c r="AG898" s="984">
        <f>$AG$16</f>
        <v>0</v>
      </c>
      <c r="AH898" s="982">
        <f t="shared" si="273"/>
        <v>0</v>
      </c>
      <c r="AJ898" s="980">
        <f t="shared" si="268"/>
        <v>0</v>
      </c>
      <c r="AK898" s="984">
        <f>$AK$16</f>
        <v>0</v>
      </c>
      <c r="AL898" s="984">
        <f>$AL$16</f>
        <v>0</v>
      </c>
      <c r="AM898" s="984">
        <f>$AM$16</f>
        <v>0</v>
      </c>
      <c r="AN898" s="982">
        <f t="shared" si="269"/>
        <v>0</v>
      </c>
    </row>
    <row r="899" spans="2:40" ht="15" hidden="1" thickBot="1" x14ac:dyDescent="0.25">
      <c r="B899" s="1448"/>
      <c r="C899" s="1003">
        <f>C893</f>
        <v>0</v>
      </c>
      <c r="D899" s="1451"/>
      <c r="E899" s="1409"/>
      <c r="F899" s="1409"/>
      <c r="G899" s="970"/>
      <c r="H899" s="986">
        <v>2028</v>
      </c>
      <c r="I899" s="972"/>
      <c r="J899" s="815">
        <f t="shared" si="270"/>
        <v>0</v>
      </c>
      <c r="K899" s="804"/>
      <c r="L899" s="814">
        <f t="shared" si="278"/>
        <v>0</v>
      </c>
      <c r="M899" s="804"/>
      <c r="N899" s="814">
        <f t="shared" si="267"/>
        <v>0</v>
      </c>
      <c r="O899" s="804"/>
      <c r="P899" s="814">
        <f t="shared" si="281"/>
        <v>0</v>
      </c>
      <c r="Q899" s="760"/>
      <c r="R899" s="987">
        <f>SUMIFS('E8.a. KKAuf_SAV'!$X$6:$X$2005,'E8.a. KKAuf_SAV'!$B$6:$B$2005,$C899,'E8.a. KKAuf_SAV'!$D$6:$D$2005,$H899)</f>
        <v>0</v>
      </c>
      <c r="S899" s="987">
        <f>SUMIFS('E8.b. KKAuf_WAV'!$N$6:$N$405,'E8.b. KKAuf_WAV'!$B$6:$B$405,$C899,'E8.b. KKAuf_WAV'!$E$6:$E$405,H899)-SUMIFS('E8.b. KKAuf_WAV'!$N$6:$N$405,'E8.b. KKAuf_WAV'!$B$6:$B$405,$C899,'E8.b. KKAuf_WAV'!$C$6:$C$405,"Geschäfts- oder Firmenwert",'E8.b. KKAuf_WAV'!$D$6:$D$405,H899)</f>
        <v>0</v>
      </c>
      <c r="T899" s="974"/>
      <c r="U899" s="987">
        <f>SUMIFS('E8.a. KKAuf_SAV'!$W$6:$W$2005,'E8.a. KKAuf_SAV'!$B$6:$B$2005,$C899,'E8.a. KKAuf_SAV'!$D$6:$D$2005,H899)</f>
        <v>0</v>
      </c>
      <c r="V899" s="987">
        <f>SUMIFS('E8.b. KKAuf_WAV'!$M$6:$M$405,'E8.b. KKAuf_WAV'!$B$6:$B$405,$C899,'E8.b. KKAuf_WAV'!$E$6:$E$405,$H899,'E8.b. KKAuf_WAV'!$C$6:$C$405,"&lt;&gt;"&amp;"geleistete Anzahlungen auf immaterielle Vermögensgegenstände",'E8.b. KKAuf_WAV'!$C$6:$C$405,"&lt;&gt;"&amp;"geleistete Anzahlungen und Anlagen im Bau des Sachanlagevermögens",'E8.b. KKAuf_WAV'!$C$6:$C$405,"&lt;&gt;"&amp;"Geschäfts- oder Firmenwert")</f>
        <v>0</v>
      </c>
      <c r="W899" s="987">
        <f>SUMIFS('E8.b. KKAuf_WAV'!$M$6:$M$405,'E8.b. KKAuf_WAV'!$B$6:$B$405,$C899,'E8.b. KKAuf_WAV'!$E$6:$E$405,H899,'E8.b. KKAuf_WAV'!$C$6:$C$405,"geleistete Anzahlungen und Anlagen im Bau des Sachanlagevermögens")+ SUMIFS('E8.b. KKAuf_WAV'!$M$6:$M$405,'E8.b. KKAuf_WAV'!$B$6:$B$405,$C899,'E8.b. KKAuf_WAV'!$E$6:$E$405,H899,'E8.b. KKAuf_WAV'!$C$6:$C$405,"geleistete Anzahlungen auf immaterielle Vermögensgegenstände")</f>
        <v>0</v>
      </c>
      <c r="X899" s="987">
        <f>SUMIFS('E8.c. KKAuf_BKZ_NAB_IZ'!$K$6:$K$405,'E8.c. KKAuf_BKZ_NAB_IZ'!$B$6:$B$405,$C899,'E8.c. KKAuf_BKZ_NAB_IZ'!$C$6:$C$405,$H899)</f>
        <v>0</v>
      </c>
      <c r="Y899" s="987">
        <f>SUMIFS('E8.a. KKAuf_SAV'!$Y$6:$Y$2005,'E8.a. KKAuf_SAV'!$B$6:$B$2005,$C899,'E8.a. KKAuf_SAV'!$D$6:$D$2005,$H899)</f>
        <v>0</v>
      </c>
      <c r="Z899" s="987">
        <f>SUMIFS('E8.b. KKAuf_WAV'!$O$6:$O$405,'E8.b. KKAuf_WAV'!$B$6:$B$405,$C899,'E8.b. KKAuf_WAV'!$E$6:$E$405,$H899,'E8.b. KKAuf_WAV'!$C$6:$C$405,"&lt;&gt;"&amp;"geleistete Anzahlungen auf immaterielle Vermögensgegenstände",'E8.b. KKAuf_WAV'!$C$6:$C$405,"&lt;&gt;"&amp;"geleistete Anzahlungen und Anlagen im Bau des Sachanlagevermögens",'E8.b. KKAuf_WAV'!$C$6:$C$405,"&lt;&gt;"&amp;"Geschäfts- oder Firmenwert")</f>
        <v>0</v>
      </c>
      <c r="AA899" s="987">
        <f>SUMIFS('E8.b. KKAuf_WAV'!$O$6:$O$405,'E8.b. KKAuf_WAV'!$B$6:$B$405,$C899,'E8.b. KKAuf_WAV'!$E$6:$E$405,H899,'E8.b. KKAuf_WAV'!$C$6:$C$405,"geleistete Anzahlungen und Anlagen im Bau des Sachanlagevermögens")+ SUMIFS('E8.b. KKAuf_WAV'!$O$6:$O$405,'E8.b. KKAuf_WAV'!$B$6:$B$405,$C899,'E8.b. KKAuf_WAV'!$E$6:$E$405,H899,'E8.b. KKAuf_WAV'!$C$6:$C$405,"geleistete Anzahlungen auf immaterielle Vermögensgegenstände")</f>
        <v>0</v>
      </c>
      <c r="AB899" s="987">
        <f>SUMIFS('E8.c. KKAuf_BKZ_NAB_IZ'!$L$6:$L$405,'E8.c. KKAuf_BKZ_NAB_IZ'!$B$6:$B$405,$C899,'E8.c. KKAuf_BKZ_NAB_IZ'!$C$6:$C$405,$H899)</f>
        <v>0</v>
      </c>
      <c r="AC899" s="974"/>
      <c r="AD899" s="987">
        <f t="shared" si="272"/>
        <v>0</v>
      </c>
      <c r="AE899" s="988">
        <f>$AE$17</f>
        <v>0</v>
      </c>
      <c r="AF899" s="988">
        <f>$AF$17</f>
        <v>0</v>
      </c>
      <c r="AG899" s="988">
        <f>$AG$17</f>
        <v>0</v>
      </c>
      <c r="AH899" s="989">
        <f t="shared" si="273"/>
        <v>0</v>
      </c>
      <c r="AJ899" s="987">
        <f t="shared" si="268"/>
        <v>0</v>
      </c>
      <c r="AK899" s="988">
        <f>$AK$17</f>
        <v>0</v>
      </c>
      <c r="AL899" s="988">
        <f>$AL$17</f>
        <v>0</v>
      </c>
      <c r="AM899" s="988">
        <f>$AM$17</f>
        <v>0</v>
      </c>
      <c r="AN899" s="989">
        <f t="shared" si="269"/>
        <v>0</v>
      </c>
    </row>
    <row r="900" spans="2:40" ht="14.25" customHeight="1" x14ac:dyDescent="0.2">
      <c r="B900" s="1446"/>
      <c r="C900" s="1001">
        <f>B900</f>
        <v>0</v>
      </c>
      <c r="D900" s="1449"/>
      <c r="E900" s="1407"/>
      <c r="F900" s="1410"/>
      <c r="G900" s="990"/>
      <c r="H900" s="991">
        <v>2022</v>
      </c>
      <c r="I900" s="972"/>
      <c r="J900" s="813">
        <f t="shared" si="270"/>
        <v>0</v>
      </c>
      <c r="K900" s="804"/>
      <c r="L900" s="813">
        <f t="shared" si="278"/>
        <v>0</v>
      </c>
      <c r="M900" s="804"/>
      <c r="N900" s="813">
        <f t="shared" si="267"/>
        <v>0</v>
      </c>
      <c r="O900" s="804"/>
      <c r="P900" s="813">
        <f t="shared" ref="P900:P906" si="282">IFERROR((AJ900*AK900+AD900*AE900)*0.4*0.035*$F$900,0)</f>
        <v>0</v>
      </c>
      <c r="Q900" s="760"/>
      <c r="R900" s="992">
        <f>SUMIFS('E8.a. KKAuf_SAV'!$X$6:$X$2005,'E8.a. KKAuf_SAV'!$B$6:$B$2005,$C900,'E8.a. KKAuf_SAV'!$D$6:$D$2005,$H900)</f>
        <v>0</v>
      </c>
      <c r="S900" s="992">
        <f>SUMIFS('E8.b. KKAuf_WAV'!$N$6:$N$405,'E8.b. KKAuf_WAV'!$B$6:$B$405,$C900,'E8.b. KKAuf_WAV'!$E$6:$E$405,H900)-SUMIFS('E8.b. KKAuf_WAV'!$N$6:$N$405,'E8.b. KKAuf_WAV'!$B$6:$B$405,$C900,'E8.b. KKAuf_WAV'!$C$6:$C$405,"Geschäfts- oder Firmenwert",'E8.b. KKAuf_WAV'!$D$6:$D$405,H900)</f>
        <v>0</v>
      </c>
      <c r="T900" s="974"/>
      <c r="U900" s="992">
        <f>SUMIFS('E8.a. KKAuf_SAV'!$W$6:$W$2005,'E8.a. KKAuf_SAV'!$B$6:$B$2005,$C900,'E8.a. KKAuf_SAV'!$D$6:$D$2005,H900)</f>
        <v>0</v>
      </c>
      <c r="V900" s="992">
        <f>SUMIFS('E8.b. KKAuf_WAV'!$M$6:$M$405,'E8.b. KKAuf_WAV'!$B$6:$B$405,$C900,'E8.b. KKAuf_WAV'!$E$6:$E$405,$H900,'E8.b. KKAuf_WAV'!$C$6:$C$405,"&lt;&gt;"&amp;"geleistete Anzahlungen auf immaterielle Vermögensgegenstände",'E8.b. KKAuf_WAV'!$C$6:$C$405,"&lt;&gt;"&amp;"geleistete Anzahlungen und Anlagen im Bau des Sachanlagevermögens",'E8.b. KKAuf_WAV'!$C$6:$C$405,"&lt;&gt;"&amp;"Geschäfts- oder Firmenwert")</f>
        <v>0</v>
      </c>
      <c r="W900" s="992">
        <f>SUMIFS('E8.b. KKAuf_WAV'!$M$6:$M$405,'E8.b. KKAuf_WAV'!$B$6:$B$405,$C900,'E8.b. KKAuf_WAV'!$E$6:$E$405,Listen!$AA$3,'E8.b. KKAuf_WAV'!$C$6:$C$405,"geleistete Anzahlungen und Anlagen im Bau des Sachanlagevermögens")+ SUMIFS('E8.b. KKAuf_WAV'!$M$6:$M$405,'E8.b. KKAuf_WAV'!$B$6:$B$405,$C900,'E8.b. KKAuf_WAV'!$E$6:$E$405,Listen!$AA$3,'E8.b. KKAuf_WAV'!$C$6:$C$405,"geleistete Anzahlungen auf immaterielle Vermögensgegenstände")</f>
        <v>0</v>
      </c>
      <c r="X900" s="992">
        <f>SUMIFS('E8.c. KKAuf_BKZ_NAB_IZ'!$K$6:$K$405,'E8.c. KKAuf_BKZ_NAB_IZ'!$B$6:$B$405,$C900,'E8.c. KKAuf_BKZ_NAB_IZ'!$C$6:$C$405,$H900)</f>
        <v>0</v>
      </c>
      <c r="Y900" s="992">
        <f>SUMIFS('E8.a. KKAuf_SAV'!$Y$6:$Y$2005,'E8.a. KKAuf_SAV'!$B$6:$B$2005,$C900,'E8.a. KKAuf_SAV'!$D$6:$D$2005,$H900)</f>
        <v>0</v>
      </c>
      <c r="Z900" s="992">
        <f>SUMIFS('E8.b. KKAuf_WAV'!$O$6:$O$405,'E8.b. KKAuf_WAV'!$B$6:$B$405,$C900,'E8.b. KKAuf_WAV'!$E$6:$E$405,$H900,'E8.b. KKAuf_WAV'!$C$6:$C$405,"&lt;&gt;"&amp;"geleistete Anzahlungen auf immaterielle Vermögensgegenstände",'E8.b. KKAuf_WAV'!$C$6:$C$405,"&lt;&gt;"&amp;"geleistete Anzahlungen und Anlagen im Bau des Sachanlagevermögens",'E8.b. KKAuf_WAV'!$C$6:$C$405,"&lt;&gt;"&amp;"Geschäfts- oder Firmenwert")</f>
        <v>0</v>
      </c>
      <c r="AA900" s="992">
        <f>SUMIFS('E8.b. KKAuf_WAV'!$O$6:$O$405,'E8.b. KKAuf_WAV'!$B$6:$B$405,$C900,'E8.b. KKAuf_WAV'!$E$6:$E$405,Listen!$AA$3,'E8.b. KKAuf_WAV'!$C$6:$C$405,"geleistete Anzahlungen und Anlagen im Bau des Sachanlagevermögens")+ SUMIFS('E8.b. KKAuf_WAV'!$O$6:$O$405,'E8.b. KKAuf_WAV'!$B$6:$B$405,$C900,'E8.b. KKAuf_WAV'!$E$6:$E$405,Listen!$AA$3,'E8.b. KKAuf_WAV'!$C$6:$C$405,"geleistete Anzahlungen auf immaterielle Vermögensgegenstände")</f>
        <v>0</v>
      </c>
      <c r="AB900" s="992">
        <f>SUMIFS('E8.c. KKAuf_BKZ_NAB_IZ'!$L$6:$L$405,'E8.c. KKAuf_BKZ_NAB_IZ'!$B$6:$B$405,$C900,'E8.c. KKAuf_BKZ_NAB_IZ'!$C$6:$C$405,$H900)</f>
        <v>0</v>
      </c>
      <c r="AC900" s="974"/>
      <c r="AD900" s="992">
        <f t="shared" si="272"/>
        <v>0</v>
      </c>
      <c r="AE900" s="993">
        <f>$AE$11</f>
        <v>5.0700000000000002E-2</v>
      </c>
      <c r="AF900" s="993">
        <f>$AF$11</f>
        <v>1.7100000000000001E-2</v>
      </c>
      <c r="AG900" s="993">
        <f>$AG$11</f>
        <v>3.0499999999999999E-2</v>
      </c>
      <c r="AH900" s="994">
        <f t="shared" si="273"/>
        <v>0</v>
      </c>
      <c r="AJ900" s="992">
        <f t="shared" si="268"/>
        <v>0</v>
      </c>
      <c r="AK900" s="993">
        <f>$AK$11</f>
        <v>5.0700000000000002E-2</v>
      </c>
      <c r="AL900" s="993">
        <f>$AL$11</f>
        <v>1.7100000000000001E-2</v>
      </c>
      <c r="AM900" s="993">
        <f>$AM$11</f>
        <v>3.0499999999999999E-2</v>
      </c>
      <c r="AN900" s="994">
        <f t="shared" si="269"/>
        <v>0</v>
      </c>
    </row>
    <row r="901" spans="2:40" x14ac:dyDescent="0.2">
      <c r="B901" s="1447"/>
      <c r="C901" s="1002">
        <f>C900</f>
        <v>0</v>
      </c>
      <c r="D901" s="1450"/>
      <c r="E901" s="1408"/>
      <c r="F901" s="1408"/>
      <c r="G901" s="990"/>
      <c r="H901" s="983">
        <v>2023</v>
      </c>
      <c r="I901" s="972"/>
      <c r="J901" s="805">
        <f t="shared" si="270"/>
        <v>0</v>
      </c>
      <c r="K901" s="804"/>
      <c r="L901" s="803">
        <f t="shared" si="278"/>
        <v>0</v>
      </c>
      <c r="M901" s="804"/>
      <c r="N901" s="803">
        <f t="shared" si="267"/>
        <v>0</v>
      </c>
      <c r="O901" s="804"/>
      <c r="P901" s="803">
        <f t="shared" si="282"/>
        <v>0</v>
      </c>
      <c r="Q901" s="760"/>
      <c r="R901" s="980">
        <f>SUMIFS('E8.a. KKAuf_SAV'!$X$6:$X$2005,'E8.a. KKAuf_SAV'!$B$6:$B$2005,$C901,'E8.a. KKAuf_SAV'!$D$6:$D$2005,$H901)</f>
        <v>0</v>
      </c>
      <c r="S901" s="980">
        <f>SUMIFS('E8.b. KKAuf_WAV'!$N$6:$N$405,'E8.b. KKAuf_WAV'!$B$6:$B$405,$C901,'E8.b. KKAuf_WAV'!$E$6:$E$405,H901)-SUMIFS('E8.b. KKAuf_WAV'!$N$6:$N$405,'E8.b. KKAuf_WAV'!$B$6:$B$405,$C901,'E8.b. KKAuf_WAV'!$C$6:$C$405,"Geschäfts- oder Firmenwert",'E8.b. KKAuf_WAV'!$D$6:$D$405,H901)</f>
        <v>0</v>
      </c>
      <c r="T901" s="974"/>
      <c r="U901" s="980">
        <f>SUMIFS('E8.a. KKAuf_SAV'!$W$6:$W$2005,'E8.a. KKAuf_SAV'!$B$6:$B$2005,$C901,'E8.a. KKAuf_SAV'!$D$6:$D$2005,H901)</f>
        <v>0</v>
      </c>
      <c r="V901" s="980">
        <f>SUMIFS('E8.b. KKAuf_WAV'!$M$6:$M$405,'E8.b. KKAuf_WAV'!$B$6:$B$405,$C901,'E8.b. KKAuf_WAV'!$E$6:$E$405,$H901,'E8.b. KKAuf_WAV'!$C$6:$C$405,"&lt;&gt;"&amp;"geleistete Anzahlungen auf immaterielle Vermögensgegenstände",'E8.b. KKAuf_WAV'!$C$6:$C$405,"&lt;&gt;"&amp;"geleistete Anzahlungen und Anlagen im Bau des Sachanlagevermögens",'E8.b. KKAuf_WAV'!$C$6:$C$405,"&lt;&gt;"&amp;"Geschäfts- oder Firmenwert")</f>
        <v>0</v>
      </c>
      <c r="W901" s="980"/>
      <c r="X901" s="980">
        <f>SUMIFS('E8.c. KKAuf_BKZ_NAB_IZ'!$K$6:$K$405,'E8.c. KKAuf_BKZ_NAB_IZ'!$B$6:$B$405,$C901,'E8.c. KKAuf_BKZ_NAB_IZ'!$C$6:$C$405,$H901)</f>
        <v>0</v>
      </c>
      <c r="Y901" s="980">
        <f>SUMIFS('E8.a. KKAuf_SAV'!$Y$6:$Y$2005,'E8.a. KKAuf_SAV'!$B$6:$B$2005,$C901,'E8.a. KKAuf_SAV'!$D$6:$D$2005,$H901)</f>
        <v>0</v>
      </c>
      <c r="Z901" s="980">
        <f>SUMIFS('E8.b. KKAuf_WAV'!$O$6:$O$405,'E8.b. KKAuf_WAV'!$B$6:$B$405,$C901,'E8.b. KKAuf_WAV'!$E$6:$E$405,$H901,'E8.b. KKAuf_WAV'!$C$6:$C$405,"&lt;&gt;"&amp;"geleistete Anzahlungen auf immaterielle Vermögensgegenstände",'E8.b. KKAuf_WAV'!$C$6:$C$405,"&lt;&gt;"&amp;"geleistete Anzahlungen und Anlagen im Bau des Sachanlagevermögens",'E8.b. KKAuf_WAV'!$C$6:$C$405,"&lt;&gt;"&amp;"Geschäfts- oder Firmenwert")</f>
        <v>0</v>
      </c>
      <c r="AA901" s="980"/>
      <c r="AB901" s="980">
        <f>SUMIFS('E8.c. KKAuf_BKZ_NAB_IZ'!$L$6:$L$405,'E8.c. KKAuf_BKZ_NAB_IZ'!$B$6:$B$405,$C901,'E8.c. KKAuf_BKZ_NAB_IZ'!$C$6:$C$405,$H901)</f>
        <v>0</v>
      </c>
      <c r="AC901" s="974"/>
      <c r="AD901" s="980">
        <f t="shared" si="272"/>
        <v>0</v>
      </c>
      <c r="AE901" s="984">
        <f>$AE$12</f>
        <v>5.0700000000000002E-2</v>
      </c>
      <c r="AF901" s="984">
        <f>$AF$12</f>
        <v>1.7100000000000001E-2</v>
      </c>
      <c r="AG901" s="984">
        <f>$AG$12</f>
        <v>3.0499999999999999E-2</v>
      </c>
      <c r="AH901" s="982">
        <f t="shared" si="273"/>
        <v>0</v>
      </c>
      <c r="AJ901" s="980"/>
      <c r="AK901" s="984">
        <f>$AK$12</f>
        <v>5.0700000000000002E-2</v>
      </c>
      <c r="AL901" s="984">
        <f>$AL$12</f>
        <v>1.7100000000000001E-2</v>
      </c>
      <c r="AM901" s="984">
        <f>$AM$12</f>
        <v>3.0499999999999999E-2</v>
      </c>
      <c r="AN901" s="982">
        <f t="shared" si="269"/>
        <v>0</v>
      </c>
    </row>
    <row r="902" spans="2:40" x14ac:dyDescent="0.2">
      <c r="B902" s="1447"/>
      <c r="C902" s="1002">
        <f>C900</f>
        <v>0</v>
      </c>
      <c r="D902" s="1450"/>
      <c r="E902" s="1408"/>
      <c r="F902" s="1408"/>
      <c r="G902" s="990"/>
      <c r="H902" s="983">
        <v>2024</v>
      </c>
      <c r="I902" s="972"/>
      <c r="J902" s="803">
        <f t="shared" si="270"/>
        <v>0</v>
      </c>
      <c r="K902" s="804"/>
      <c r="L902" s="803">
        <f t="shared" si="278"/>
        <v>0</v>
      </c>
      <c r="M902" s="804"/>
      <c r="N902" s="803">
        <f t="shared" si="267"/>
        <v>0</v>
      </c>
      <c r="O902" s="804"/>
      <c r="P902" s="803">
        <f t="shared" si="282"/>
        <v>0</v>
      </c>
      <c r="Q902" s="760"/>
      <c r="R902" s="980">
        <f>SUMIFS('E8.a. KKAuf_SAV'!$X$6:$X$2005,'E8.a. KKAuf_SAV'!$B$6:$B$2005,$C902,'E8.a. KKAuf_SAV'!$D$6:$D$2005,$H902)</f>
        <v>0</v>
      </c>
      <c r="S902" s="980">
        <f>SUMIFS('E8.b. KKAuf_WAV'!$N$6:$N$405,'E8.b. KKAuf_WAV'!$B$6:$B$405,$C902,'E8.b. KKAuf_WAV'!$E$6:$E$405,H902)-SUMIFS('E8.b. KKAuf_WAV'!$N$6:$N$405,'E8.b. KKAuf_WAV'!$B$6:$B$405,$C902,'E8.b. KKAuf_WAV'!$C$6:$C$405,"Geschäfts- oder Firmenwert",'E8.b. KKAuf_WAV'!$D$6:$D$405,H902)</f>
        <v>0</v>
      </c>
      <c r="T902" s="974"/>
      <c r="U902" s="980">
        <f>SUMIFS('E8.a. KKAuf_SAV'!$W$6:$W$2005,'E8.a. KKAuf_SAV'!$B$6:$B$2005,$C902,'E8.a. KKAuf_SAV'!$D$6:$D$2005,H902)</f>
        <v>0</v>
      </c>
      <c r="V902" s="980">
        <f>SUMIFS('E8.b. KKAuf_WAV'!$M$6:$M$405,'E8.b. KKAuf_WAV'!$B$6:$B$405,$C902,'E8.b. KKAuf_WAV'!$E$6:$E$405,$H902,'E8.b. KKAuf_WAV'!$C$6:$C$405,"&lt;&gt;"&amp;"geleistete Anzahlungen auf immaterielle Vermögensgegenstände",'E8.b. KKAuf_WAV'!$C$6:$C$405,"&lt;&gt;"&amp;"geleistete Anzahlungen und Anlagen im Bau des Sachanlagevermögens",'E8.b. KKAuf_WAV'!$C$6:$C$405,"&lt;&gt;"&amp;"Geschäfts- oder Firmenwert")</f>
        <v>0</v>
      </c>
      <c r="W902" s="980">
        <f>SUMIFS('E8.b. KKAuf_WAV'!$M$6:$M$405,'E8.b. KKAuf_WAV'!$B$6:$B$405,$C902,'E8.b. KKAuf_WAV'!$E$6:$E$405,H902,'E8.b. KKAuf_WAV'!$C$6:$C$405,"geleistete Anzahlungen und Anlagen im Bau des Sachanlagevermögens")+ SUMIFS('E8.b. KKAuf_WAV'!$M$6:$M$405,'E8.b. KKAuf_WAV'!$B$6:$B$405,$C902,'E8.b. KKAuf_WAV'!$E$6:$E$405,H902,'E8.b. KKAuf_WAV'!$C$6:$C$405,"geleistete Anzahlungen auf immaterielle Vermögensgegenstände")</f>
        <v>0</v>
      </c>
      <c r="X902" s="980">
        <f>SUMIFS('E8.c. KKAuf_BKZ_NAB_IZ'!$K$6:$K$405,'E8.c. KKAuf_BKZ_NAB_IZ'!$B$6:$B$405,$C902,'E8.c. KKAuf_BKZ_NAB_IZ'!$C$6:$C$405,$H902)</f>
        <v>0</v>
      </c>
      <c r="Y902" s="980">
        <f>SUMIFS('E8.a. KKAuf_SAV'!$Y$6:$Y$2005,'E8.a. KKAuf_SAV'!$B$6:$B$2005,$C902,'E8.a. KKAuf_SAV'!$D$6:$D$2005,$H902)</f>
        <v>0</v>
      </c>
      <c r="Z902" s="980">
        <f>SUMIFS('E8.b. KKAuf_WAV'!$O$6:$O$405,'E8.b. KKAuf_WAV'!$B$6:$B$405,$C902,'E8.b. KKAuf_WAV'!$E$6:$E$405,$H902,'E8.b. KKAuf_WAV'!$C$6:$C$405,"&lt;&gt;"&amp;"geleistete Anzahlungen auf immaterielle Vermögensgegenstände",'E8.b. KKAuf_WAV'!$C$6:$C$405,"&lt;&gt;"&amp;"geleistete Anzahlungen und Anlagen im Bau des Sachanlagevermögens",'E8.b. KKAuf_WAV'!$C$6:$C$405,"&lt;&gt;"&amp;"Geschäfts- oder Firmenwert")</f>
        <v>0</v>
      </c>
      <c r="AA902" s="980">
        <f>SUMIFS('E8.b. KKAuf_WAV'!$O$6:$O$405,'E8.b. KKAuf_WAV'!$B$6:$B$405,$C902,'E8.b. KKAuf_WAV'!$E$6:$E$405,H902,'E8.b. KKAuf_WAV'!$C$6:$C$405,"geleistete Anzahlungen und Anlagen im Bau des Sachanlagevermögens")+ SUMIFS('E8.b. KKAuf_WAV'!$O$6:$O$405,'E8.b. KKAuf_WAV'!$B$6:$B$405,$C902,'E8.b. KKAuf_WAV'!$E$6:$E$405,H902,'E8.b. KKAuf_WAV'!$C$6:$C$405,"geleistete Anzahlungen auf immaterielle Vermögensgegenstände")</f>
        <v>0</v>
      </c>
      <c r="AB902" s="980">
        <f>SUMIFS('E8.c. KKAuf_BKZ_NAB_IZ'!$L$6:$L$405,'E8.c. KKAuf_BKZ_NAB_IZ'!$B$6:$B$405,$C902,'E8.c. KKAuf_BKZ_NAB_IZ'!$C$6:$C$405,$H902)</f>
        <v>0</v>
      </c>
      <c r="AC902" s="974"/>
      <c r="AD902" s="980">
        <f t="shared" si="272"/>
        <v>0</v>
      </c>
      <c r="AE902" s="984">
        <f>$AE$13</f>
        <v>6.93E-2</v>
      </c>
      <c r="AF902" s="984">
        <f>$AF$13</f>
        <v>3.8699999999999998E-2</v>
      </c>
      <c r="AG902" s="984">
        <f>$AG$13</f>
        <v>5.0900000000000001E-2</v>
      </c>
      <c r="AH902" s="982">
        <f t="shared" si="273"/>
        <v>0</v>
      </c>
      <c r="AJ902" s="980">
        <f t="shared" si="268"/>
        <v>0</v>
      </c>
      <c r="AK902" s="984">
        <f>$AK$13</f>
        <v>7.0099999999999996E-2</v>
      </c>
      <c r="AL902" s="984">
        <f>$AL$13</f>
        <v>3.6600000000000001E-2</v>
      </c>
      <c r="AM902" s="984">
        <f>$AM$13</f>
        <v>0.05</v>
      </c>
      <c r="AN902" s="982">
        <f t="shared" si="269"/>
        <v>0</v>
      </c>
    </row>
    <row r="903" spans="2:40" ht="15" thickBot="1" x14ac:dyDescent="0.25">
      <c r="B903" s="1447"/>
      <c r="C903" s="1002">
        <f>C900</f>
        <v>0</v>
      </c>
      <c r="D903" s="1450"/>
      <c r="E903" s="1408"/>
      <c r="F903" s="1408"/>
      <c r="G903" s="990"/>
      <c r="H903" s="983">
        <v>2025</v>
      </c>
      <c r="I903" s="972"/>
      <c r="J903" s="803">
        <f t="shared" si="270"/>
        <v>0</v>
      </c>
      <c r="K903" s="804"/>
      <c r="L903" s="803">
        <f t="shared" si="278"/>
        <v>0</v>
      </c>
      <c r="M903" s="804"/>
      <c r="N903" s="803">
        <f t="shared" si="267"/>
        <v>0</v>
      </c>
      <c r="O903" s="804"/>
      <c r="P903" s="803">
        <f t="shared" si="282"/>
        <v>0</v>
      </c>
      <c r="Q903" s="760"/>
      <c r="R903" s="980">
        <f>SUMIFS('E8.a. KKAuf_SAV'!$X$6:$X$2005,'E8.a. KKAuf_SAV'!$B$6:$B$2005,$C903,'E8.a. KKAuf_SAV'!$D$6:$D$2005,$H903)</f>
        <v>0</v>
      </c>
      <c r="S903" s="980">
        <f>SUMIFS('E8.b. KKAuf_WAV'!$N$6:$N$405,'E8.b. KKAuf_WAV'!$B$6:$B$405,$C903,'E8.b. KKAuf_WAV'!$E$6:$E$405,H903)-SUMIFS('E8.b. KKAuf_WAV'!$N$6:$N$405,'E8.b. KKAuf_WAV'!$B$6:$B$405,$C903,'E8.b. KKAuf_WAV'!$C$6:$C$405,"Geschäfts- oder Firmenwert",'E8.b. KKAuf_WAV'!$D$6:$D$405,H903)</f>
        <v>0</v>
      </c>
      <c r="T903" s="974"/>
      <c r="U903" s="980">
        <f>SUMIFS('E8.a. KKAuf_SAV'!$W$6:$W$2005,'E8.a. KKAuf_SAV'!$B$6:$B$2005,$C903,'E8.a. KKAuf_SAV'!$D$6:$D$2005,H903)</f>
        <v>0</v>
      </c>
      <c r="V903" s="980">
        <f>SUMIFS('E8.b. KKAuf_WAV'!$M$6:$M$405,'E8.b. KKAuf_WAV'!$B$6:$B$405,$C903,'E8.b. KKAuf_WAV'!$E$6:$E$405,$H903,'E8.b. KKAuf_WAV'!$C$6:$C$405,"&lt;&gt;"&amp;"geleistete Anzahlungen auf immaterielle Vermögensgegenstände",'E8.b. KKAuf_WAV'!$C$6:$C$405,"&lt;&gt;"&amp;"geleistete Anzahlungen und Anlagen im Bau des Sachanlagevermögens",'E8.b. KKAuf_WAV'!$C$6:$C$405,"&lt;&gt;"&amp;"Geschäfts- oder Firmenwert")</f>
        <v>0</v>
      </c>
      <c r="W903" s="980">
        <f>SUMIFS('E8.b. KKAuf_WAV'!$M$6:$M$405,'E8.b. KKAuf_WAV'!$B$6:$B$405,$C903,'E8.b. KKAuf_WAV'!$E$6:$E$405,H903,'E8.b. KKAuf_WAV'!$C$6:$C$405,"geleistete Anzahlungen und Anlagen im Bau des Sachanlagevermögens")+ SUMIFS('E8.b. KKAuf_WAV'!$M$6:$M$405,'E8.b. KKAuf_WAV'!$B$6:$B$405,$C903,'E8.b. KKAuf_WAV'!$E$6:$E$405,H903,'E8.b. KKAuf_WAV'!$C$6:$C$405,"geleistete Anzahlungen auf immaterielle Vermögensgegenstände")</f>
        <v>0</v>
      </c>
      <c r="X903" s="980">
        <f>SUMIFS('E8.c. KKAuf_BKZ_NAB_IZ'!$K$6:$K$405,'E8.c. KKAuf_BKZ_NAB_IZ'!$B$6:$B$405,$C903,'E8.c. KKAuf_BKZ_NAB_IZ'!$C$6:$C$405,$H903)</f>
        <v>0</v>
      </c>
      <c r="Y903" s="980">
        <f>SUMIFS('E8.a. KKAuf_SAV'!$Y$6:$Y$2005,'E8.a. KKAuf_SAV'!$B$6:$B$2005,$C903,'E8.a. KKAuf_SAV'!$D$6:$D$2005,$H903)</f>
        <v>0</v>
      </c>
      <c r="Z903" s="980">
        <f>SUMIFS('E8.b. KKAuf_WAV'!$O$6:$O$405,'E8.b. KKAuf_WAV'!$B$6:$B$405,$C903,'E8.b. KKAuf_WAV'!$E$6:$E$405,$H903,'E8.b. KKAuf_WAV'!$C$6:$C$405,"&lt;&gt;"&amp;"geleistete Anzahlungen auf immaterielle Vermögensgegenstände",'E8.b. KKAuf_WAV'!$C$6:$C$405,"&lt;&gt;"&amp;"geleistete Anzahlungen und Anlagen im Bau des Sachanlagevermögens",'E8.b. KKAuf_WAV'!$C$6:$C$405,"&lt;&gt;"&amp;"Geschäfts- oder Firmenwert")</f>
        <v>0</v>
      </c>
      <c r="AA903" s="980">
        <f>SUMIFS('E8.b. KKAuf_WAV'!$O$6:$O$405,'E8.b. KKAuf_WAV'!$B$6:$B$405,$C903,'E8.b. KKAuf_WAV'!$E$6:$E$405,H903,'E8.b. KKAuf_WAV'!$C$6:$C$405,"geleistete Anzahlungen und Anlagen im Bau des Sachanlagevermögens")+ SUMIFS('E8.b. KKAuf_WAV'!$O$6:$O$405,'E8.b. KKAuf_WAV'!$B$6:$B$405,$C903,'E8.b. KKAuf_WAV'!$E$6:$E$405,H903,'E8.b. KKAuf_WAV'!$C$6:$C$405,"geleistete Anzahlungen auf immaterielle Vermögensgegenstände")</f>
        <v>0</v>
      </c>
      <c r="AB903" s="980">
        <f>SUMIFS('E8.c. KKAuf_BKZ_NAB_IZ'!$L$6:$L$405,'E8.c. KKAuf_BKZ_NAB_IZ'!$B$6:$B$405,$C903,'E8.c. KKAuf_BKZ_NAB_IZ'!$C$6:$C$405,$H903)</f>
        <v>0</v>
      </c>
      <c r="AC903" s="974"/>
      <c r="AD903" s="980">
        <f t="shared" si="272"/>
        <v>0</v>
      </c>
      <c r="AE903" s="984">
        <f>$AE$14</f>
        <v>7.0099999999999996E-2</v>
      </c>
      <c r="AF903" s="984">
        <f>$AF$14</f>
        <v>3.6600000000000001E-2</v>
      </c>
      <c r="AG903" s="984">
        <f>$AG$14</f>
        <v>0.05</v>
      </c>
      <c r="AH903" s="982">
        <f t="shared" si="273"/>
        <v>0</v>
      </c>
      <c r="AJ903" s="980">
        <f t="shared" si="268"/>
        <v>0</v>
      </c>
      <c r="AK903" s="984">
        <f>$AK$14</f>
        <v>7.0099999999999996E-2</v>
      </c>
      <c r="AL903" s="984">
        <f>$AL$14</f>
        <v>3.6600000000000001E-2</v>
      </c>
      <c r="AM903" s="984">
        <f>$AM$14</f>
        <v>0.05</v>
      </c>
      <c r="AN903" s="982">
        <f t="shared" si="269"/>
        <v>0</v>
      </c>
    </row>
    <row r="904" spans="2:40" ht="15" hidden="1" thickBot="1" x14ac:dyDescent="0.25">
      <c r="B904" s="1447"/>
      <c r="C904" s="1002">
        <f>C900</f>
        <v>0</v>
      </c>
      <c r="D904" s="1450"/>
      <c r="E904" s="1408"/>
      <c r="F904" s="1408"/>
      <c r="G904" s="990"/>
      <c r="H904" s="983">
        <v>2026</v>
      </c>
      <c r="I904" s="972"/>
      <c r="J904" s="803">
        <f t="shared" si="270"/>
        <v>0</v>
      </c>
      <c r="K904" s="804"/>
      <c r="L904" s="803">
        <f t="shared" si="278"/>
        <v>0</v>
      </c>
      <c r="M904" s="804"/>
      <c r="N904" s="803">
        <f t="shared" si="267"/>
        <v>0</v>
      </c>
      <c r="O904" s="804"/>
      <c r="P904" s="803">
        <f t="shared" si="282"/>
        <v>0</v>
      </c>
      <c r="Q904" s="760"/>
      <c r="R904" s="980">
        <f>SUMIFS('E8.a. KKAuf_SAV'!$X$6:$X$2005,'E8.a. KKAuf_SAV'!$B$6:$B$2005,$C904,'E8.a. KKAuf_SAV'!$D$6:$D$2005,$H904)</f>
        <v>0</v>
      </c>
      <c r="S904" s="980">
        <f>SUMIFS('E8.b. KKAuf_WAV'!$N$6:$N$405,'E8.b. KKAuf_WAV'!$B$6:$B$405,$C904,'E8.b. KKAuf_WAV'!$E$6:$E$405,H904)-SUMIFS('E8.b. KKAuf_WAV'!$N$6:$N$405,'E8.b. KKAuf_WAV'!$B$6:$B$405,$C904,'E8.b. KKAuf_WAV'!$C$6:$C$405,"Geschäfts- oder Firmenwert",'E8.b. KKAuf_WAV'!$D$6:$D$405,H904)</f>
        <v>0</v>
      </c>
      <c r="T904" s="974"/>
      <c r="U904" s="980">
        <f>SUMIFS('E8.a. KKAuf_SAV'!$W$6:$W$2005,'E8.a. KKAuf_SAV'!$B$6:$B$2005,$C904,'E8.a. KKAuf_SAV'!$D$6:$D$2005,H904)</f>
        <v>0</v>
      </c>
      <c r="V904" s="980">
        <f>SUMIFS('E8.b. KKAuf_WAV'!$M$6:$M$405,'E8.b. KKAuf_WAV'!$B$6:$B$405,$C904,'E8.b. KKAuf_WAV'!$E$6:$E$405,$H904,'E8.b. KKAuf_WAV'!$C$6:$C$405,"&lt;&gt;"&amp;"geleistete Anzahlungen auf immaterielle Vermögensgegenstände",'E8.b. KKAuf_WAV'!$C$6:$C$405,"&lt;&gt;"&amp;"geleistete Anzahlungen und Anlagen im Bau des Sachanlagevermögens",'E8.b. KKAuf_WAV'!$C$6:$C$405,"&lt;&gt;"&amp;"Geschäfts- oder Firmenwert")</f>
        <v>0</v>
      </c>
      <c r="W904" s="980">
        <f>SUMIFS('E8.b. KKAuf_WAV'!$M$6:$M$405,'E8.b. KKAuf_WAV'!$B$6:$B$405,$C904,'E8.b. KKAuf_WAV'!$E$6:$E$405,H904,'E8.b. KKAuf_WAV'!$C$6:$C$405,"geleistete Anzahlungen und Anlagen im Bau des Sachanlagevermögens")+ SUMIFS('E8.b. KKAuf_WAV'!$M$6:$M$405,'E8.b. KKAuf_WAV'!$B$6:$B$405,$C904,'E8.b. KKAuf_WAV'!$E$6:$E$405,H904,'E8.b. KKAuf_WAV'!$C$6:$C$405,"geleistete Anzahlungen auf immaterielle Vermögensgegenstände")</f>
        <v>0</v>
      </c>
      <c r="X904" s="980">
        <f>SUMIFS('E8.c. KKAuf_BKZ_NAB_IZ'!$K$6:$K$405,'E8.c. KKAuf_BKZ_NAB_IZ'!$B$6:$B$405,$C904,'E8.c. KKAuf_BKZ_NAB_IZ'!$C$6:$C$405,$H904)</f>
        <v>0</v>
      </c>
      <c r="Y904" s="980">
        <f>SUMIFS('E8.a. KKAuf_SAV'!$Y$6:$Y$2005,'E8.a. KKAuf_SAV'!$B$6:$B$2005,$C904,'E8.a. KKAuf_SAV'!$D$6:$D$2005,$H904)</f>
        <v>0</v>
      </c>
      <c r="Z904" s="980">
        <f>SUMIFS('E8.b. KKAuf_WAV'!$O$6:$O$405,'E8.b. KKAuf_WAV'!$B$6:$B$405,$C904,'E8.b. KKAuf_WAV'!$E$6:$E$405,$H904,'E8.b. KKAuf_WAV'!$C$6:$C$405,"&lt;&gt;"&amp;"geleistete Anzahlungen auf immaterielle Vermögensgegenstände",'E8.b. KKAuf_WAV'!$C$6:$C$405,"&lt;&gt;"&amp;"geleistete Anzahlungen und Anlagen im Bau des Sachanlagevermögens",'E8.b. KKAuf_WAV'!$C$6:$C$405,"&lt;&gt;"&amp;"Geschäfts- oder Firmenwert")</f>
        <v>0</v>
      </c>
      <c r="AA904" s="980">
        <f>SUMIFS('E8.b. KKAuf_WAV'!$O$6:$O$405,'E8.b. KKAuf_WAV'!$B$6:$B$405,$C904,'E8.b. KKAuf_WAV'!$E$6:$E$405,H904,'E8.b. KKAuf_WAV'!$C$6:$C$405,"geleistete Anzahlungen und Anlagen im Bau des Sachanlagevermögens")+ SUMIFS('E8.b. KKAuf_WAV'!$O$6:$O$405,'E8.b. KKAuf_WAV'!$B$6:$B$405,$C904,'E8.b. KKAuf_WAV'!$E$6:$E$405,H904,'E8.b. KKAuf_WAV'!$C$6:$C$405,"geleistete Anzahlungen auf immaterielle Vermögensgegenstände")</f>
        <v>0</v>
      </c>
      <c r="AB904" s="980">
        <f>SUMIFS('E8.c. KKAuf_BKZ_NAB_IZ'!$L$6:$L$405,'E8.c. KKAuf_BKZ_NAB_IZ'!$B$6:$B$405,$C904,'E8.c. KKAuf_BKZ_NAB_IZ'!$C$6:$C$405,$H904)</f>
        <v>0</v>
      </c>
      <c r="AC904" s="974"/>
      <c r="AD904" s="980">
        <f t="shared" si="272"/>
        <v>0</v>
      </c>
      <c r="AE904" s="984">
        <f>$AE$15</f>
        <v>0</v>
      </c>
      <c r="AF904" s="984">
        <f>$AF$15</f>
        <v>0</v>
      </c>
      <c r="AG904" s="984">
        <f>$AG$15</f>
        <v>0</v>
      </c>
      <c r="AH904" s="982">
        <f t="shared" si="273"/>
        <v>0</v>
      </c>
      <c r="AJ904" s="980">
        <f t="shared" si="268"/>
        <v>0</v>
      </c>
      <c r="AK904" s="984">
        <f>$AK$15</f>
        <v>0</v>
      </c>
      <c r="AL904" s="984">
        <f>$AL$15</f>
        <v>0</v>
      </c>
      <c r="AM904" s="984">
        <f>$AM$15</f>
        <v>0</v>
      </c>
      <c r="AN904" s="982">
        <f t="shared" si="269"/>
        <v>0</v>
      </c>
    </row>
    <row r="905" spans="2:40" ht="15" hidden="1" thickBot="1" x14ac:dyDescent="0.25">
      <c r="B905" s="1447"/>
      <c r="C905" s="1002">
        <f>C900</f>
        <v>0</v>
      </c>
      <c r="D905" s="1450"/>
      <c r="E905" s="1408"/>
      <c r="F905" s="1408"/>
      <c r="G905" s="990"/>
      <c r="H905" s="983">
        <v>2027</v>
      </c>
      <c r="I905" s="972"/>
      <c r="J905" s="803">
        <f t="shared" si="270"/>
        <v>0</v>
      </c>
      <c r="K905" s="804"/>
      <c r="L905" s="803">
        <f t="shared" si="278"/>
        <v>0</v>
      </c>
      <c r="M905" s="804"/>
      <c r="N905" s="803">
        <f t="shared" si="267"/>
        <v>0</v>
      </c>
      <c r="O905" s="804"/>
      <c r="P905" s="803">
        <f t="shared" si="282"/>
        <v>0</v>
      </c>
      <c r="Q905" s="760"/>
      <c r="R905" s="980">
        <f>SUMIFS('E8.a. KKAuf_SAV'!$X$6:$X$2005,'E8.a. KKAuf_SAV'!$B$6:$B$2005,$C905,'E8.a. KKAuf_SAV'!$D$6:$D$2005,$H905)</f>
        <v>0</v>
      </c>
      <c r="S905" s="980">
        <f>SUMIFS('E8.b. KKAuf_WAV'!$N$6:$N$405,'E8.b. KKAuf_WAV'!$B$6:$B$405,$C905,'E8.b. KKAuf_WAV'!$E$6:$E$405,H905)-SUMIFS('E8.b. KKAuf_WAV'!$N$6:$N$405,'E8.b. KKAuf_WAV'!$B$6:$B$405,$C905,'E8.b. KKAuf_WAV'!$C$6:$C$405,"Geschäfts- oder Firmenwert",'E8.b. KKAuf_WAV'!$D$6:$D$405,H905)</f>
        <v>0</v>
      </c>
      <c r="T905" s="974"/>
      <c r="U905" s="980">
        <f>SUMIFS('E8.a. KKAuf_SAV'!$W$6:$W$2005,'E8.a. KKAuf_SAV'!$B$6:$B$2005,$C905,'E8.a. KKAuf_SAV'!$D$6:$D$2005,H905)</f>
        <v>0</v>
      </c>
      <c r="V905" s="980">
        <f>SUMIFS('E8.b. KKAuf_WAV'!$M$6:$M$405,'E8.b. KKAuf_WAV'!$B$6:$B$405,$C905,'E8.b. KKAuf_WAV'!$E$6:$E$405,$H905,'E8.b. KKAuf_WAV'!$C$6:$C$405,"&lt;&gt;"&amp;"geleistete Anzahlungen auf immaterielle Vermögensgegenstände",'E8.b. KKAuf_WAV'!$C$6:$C$405,"&lt;&gt;"&amp;"geleistete Anzahlungen und Anlagen im Bau des Sachanlagevermögens",'E8.b. KKAuf_WAV'!$C$6:$C$405,"&lt;&gt;"&amp;"Geschäfts- oder Firmenwert")</f>
        <v>0</v>
      </c>
      <c r="W905" s="980">
        <f>SUMIFS('E8.b. KKAuf_WAV'!$M$6:$M$405,'E8.b. KKAuf_WAV'!$B$6:$B$405,$C905,'E8.b. KKAuf_WAV'!$E$6:$E$405,H905,'E8.b. KKAuf_WAV'!$C$6:$C$405,"geleistete Anzahlungen und Anlagen im Bau des Sachanlagevermögens")+ SUMIFS('E8.b. KKAuf_WAV'!$M$6:$M$405,'E8.b. KKAuf_WAV'!$B$6:$B$405,$C905,'E8.b. KKAuf_WAV'!$E$6:$E$405,H905,'E8.b. KKAuf_WAV'!$C$6:$C$405,"geleistete Anzahlungen auf immaterielle Vermögensgegenstände")</f>
        <v>0</v>
      </c>
      <c r="X905" s="980">
        <f>SUMIFS('E8.c. KKAuf_BKZ_NAB_IZ'!$K$6:$K$405,'E8.c. KKAuf_BKZ_NAB_IZ'!$B$6:$B$405,$C905,'E8.c. KKAuf_BKZ_NAB_IZ'!$C$6:$C$405,$H905)</f>
        <v>0</v>
      </c>
      <c r="Y905" s="980">
        <f>SUMIFS('E8.a. KKAuf_SAV'!$Y$6:$Y$2005,'E8.a. KKAuf_SAV'!$B$6:$B$2005,$C905,'E8.a. KKAuf_SAV'!$D$6:$D$2005,$H905)</f>
        <v>0</v>
      </c>
      <c r="Z905" s="980">
        <f>SUMIFS('E8.b. KKAuf_WAV'!$O$6:$O$405,'E8.b. KKAuf_WAV'!$B$6:$B$405,$C905,'E8.b. KKAuf_WAV'!$E$6:$E$405,$H905,'E8.b. KKAuf_WAV'!$C$6:$C$405,"&lt;&gt;"&amp;"geleistete Anzahlungen auf immaterielle Vermögensgegenstände",'E8.b. KKAuf_WAV'!$C$6:$C$405,"&lt;&gt;"&amp;"geleistete Anzahlungen und Anlagen im Bau des Sachanlagevermögens",'E8.b. KKAuf_WAV'!$C$6:$C$405,"&lt;&gt;"&amp;"Geschäfts- oder Firmenwert")</f>
        <v>0</v>
      </c>
      <c r="AA905" s="980">
        <f>SUMIFS('E8.b. KKAuf_WAV'!$O$6:$O$405,'E8.b. KKAuf_WAV'!$B$6:$B$405,$C905,'E8.b. KKAuf_WAV'!$E$6:$E$405,H905,'E8.b. KKAuf_WAV'!$C$6:$C$405,"geleistete Anzahlungen und Anlagen im Bau des Sachanlagevermögens")+ SUMIFS('E8.b. KKAuf_WAV'!$O$6:$O$405,'E8.b. KKAuf_WAV'!$B$6:$B$405,$C905,'E8.b. KKAuf_WAV'!$E$6:$E$405,H905,'E8.b. KKAuf_WAV'!$C$6:$C$405,"geleistete Anzahlungen auf immaterielle Vermögensgegenstände")</f>
        <v>0</v>
      </c>
      <c r="AB905" s="980">
        <f>SUMIFS('E8.c. KKAuf_BKZ_NAB_IZ'!$L$6:$L$405,'E8.c. KKAuf_BKZ_NAB_IZ'!$B$6:$B$405,$C905,'E8.c. KKAuf_BKZ_NAB_IZ'!$C$6:$C$405,$H905)</f>
        <v>0</v>
      </c>
      <c r="AC905" s="974"/>
      <c r="AD905" s="980">
        <f t="shared" si="272"/>
        <v>0</v>
      </c>
      <c r="AE905" s="984">
        <f>$AE$16</f>
        <v>0</v>
      </c>
      <c r="AF905" s="984">
        <f>$AF$16</f>
        <v>0</v>
      </c>
      <c r="AG905" s="984">
        <f>$AG$16</f>
        <v>0</v>
      </c>
      <c r="AH905" s="982">
        <f t="shared" si="273"/>
        <v>0</v>
      </c>
      <c r="AJ905" s="980">
        <f t="shared" si="268"/>
        <v>0</v>
      </c>
      <c r="AK905" s="984">
        <f>$AK$16</f>
        <v>0</v>
      </c>
      <c r="AL905" s="984">
        <f>$AL$16</f>
        <v>0</v>
      </c>
      <c r="AM905" s="984">
        <f>$AM$16</f>
        <v>0</v>
      </c>
      <c r="AN905" s="982">
        <f t="shared" si="269"/>
        <v>0</v>
      </c>
    </row>
    <row r="906" spans="2:40" ht="15" hidden="1" thickBot="1" x14ac:dyDescent="0.25">
      <c r="B906" s="1448"/>
      <c r="C906" s="1003">
        <f>C900</f>
        <v>0</v>
      </c>
      <c r="D906" s="1451"/>
      <c r="E906" s="1409"/>
      <c r="F906" s="1409"/>
      <c r="G906" s="970"/>
      <c r="H906" s="986">
        <v>2028</v>
      </c>
      <c r="I906" s="972"/>
      <c r="J906" s="815">
        <f t="shared" si="270"/>
        <v>0</v>
      </c>
      <c r="K906" s="804"/>
      <c r="L906" s="814">
        <f t="shared" si="278"/>
        <v>0</v>
      </c>
      <c r="M906" s="804"/>
      <c r="N906" s="814">
        <f t="shared" si="267"/>
        <v>0</v>
      </c>
      <c r="O906" s="804"/>
      <c r="P906" s="814">
        <f t="shared" si="282"/>
        <v>0</v>
      </c>
      <c r="Q906" s="760"/>
      <c r="R906" s="987">
        <f>SUMIFS('E8.a. KKAuf_SAV'!$X$6:$X$2005,'E8.a. KKAuf_SAV'!$B$6:$B$2005,$C906,'E8.a. KKAuf_SAV'!$D$6:$D$2005,$H906)</f>
        <v>0</v>
      </c>
      <c r="S906" s="987">
        <f>SUMIFS('E8.b. KKAuf_WAV'!$N$6:$N$405,'E8.b. KKAuf_WAV'!$B$6:$B$405,$C906,'E8.b. KKAuf_WAV'!$E$6:$E$405,H906)-SUMIFS('E8.b. KKAuf_WAV'!$N$6:$N$405,'E8.b. KKAuf_WAV'!$B$6:$B$405,$C906,'E8.b. KKAuf_WAV'!$C$6:$C$405,"Geschäfts- oder Firmenwert",'E8.b. KKAuf_WAV'!$D$6:$D$405,H906)</f>
        <v>0</v>
      </c>
      <c r="T906" s="974"/>
      <c r="U906" s="987">
        <f>SUMIFS('E8.a. KKAuf_SAV'!$W$6:$W$2005,'E8.a. KKAuf_SAV'!$B$6:$B$2005,$C906,'E8.a. KKAuf_SAV'!$D$6:$D$2005,H906)</f>
        <v>0</v>
      </c>
      <c r="V906" s="987">
        <f>SUMIFS('E8.b. KKAuf_WAV'!$M$6:$M$405,'E8.b. KKAuf_WAV'!$B$6:$B$405,$C906,'E8.b. KKAuf_WAV'!$E$6:$E$405,$H906,'E8.b. KKAuf_WAV'!$C$6:$C$405,"&lt;&gt;"&amp;"geleistete Anzahlungen auf immaterielle Vermögensgegenstände",'E8.b. KKAuf_WAV'!$C$6:$C$405,"&lt;&gt;"&amp;"geleistete Anzahlungen und Anlagen im Bau des Sachanlagevermögens",'E8.b. KKAuf_WAV'!$C$6:$C$405,"&lt;&gt;"&amp;"Geschäfts- oder Firmenwert")</f>
        <v>0</v>
      </c>
      <c r="W906" s="987">
        <f>SUMIFS('E8.b. KKAuf_WAV'!$M$6:$M$405,'E8.b. KKAuf_WAV'!$B$6:$B$405,$C906,'E8.b. KKAuf_WAV'!$E$6:$E$405,H906,'E8.b. KKAuf_WAV'!$C$6:$C$405,"geleistete Anzahlungen und Anlagen im Bau des Sachanlagevermögens")+ SUMIFS('E8.b. KKAuf_WAV'!$M$6:$M$405,'E8.b. KKAuf_WAV'!$B$6:$B$405,$C906,'E8.b. KKAuf_WAV'!$E$6:$E$405,H906,'E8.b. KKAuf_WAV'!$C$6:$C$405,"geleistete Anzahlungen auf immaterielle Vermögensgegenstände")</f>
        <v>0</v>
      </c>
      <c r="X906" s="987">
        <f>SUMIFS('E8.c. KKAuf_BKZ_NAB_IZ'!$K$6:$K$405,'E8.c. KKAuf_BKZ_NAB_IZ'!$B$6:$B$405,$C906,'E8.c. KKAuf_BKZ_NAB_IZ'!$C$6:$C$405,$H906)</f>
        <v>0</v>
      </c>
      <c r="Y906" s="987">
        <f>SUMIFS('E8.a. KKAuf_SAV'!$Y$6:$Y$2005,'E8.a. KKAuf_SAV'!$B$6:$B$2005,$C906,'E8.a. KKAuf_SAV'!$D$6:$D$2005,$H906)</f>
        <v>0</v>
      </c>
      <c r="Z906" s="987">
        <f>SUMIFS('E8.b. KKAuf_WAV'!$O$6:$O$405,'E8.b. KKAuf_WAV'!$B$6:$B$405,$C906,'E8.b. KKAuf_WAV'!$E$6:$E$405,$H906,'E8.b. KKAuf_WAV'!$C$6:$C$405,"&lt;&gt;"&amp;"geleistete Anzahlungen auf immaterielle Vermögensgegenstände",'E8.b. KKAuf_WAV'!$C$6:$C$405,"&lt;&gt;"&amp;"geleistete Anzahlungen und Anlagen im Bau des Sachanlagevermögens",'E8.b. KKAuf_WAV'!$C$6:$C$405,"&lt;&gt;"&amp;"Geschäfts- oder Firmenwert")</f>
        <v>0</v>
      </c>
      <c r="AA906" s="987">
        <f>SUMIFS('E8.b. KKAuf_WAV'!$O$6:$O$405,'E8.b. KKAuf_WAV'!$B$6:$B$405,$C906,'E8.b. KKAuf_WAV'!$E$6:$E$405,H906,'E8.b. KKAuf_WAV'!$C$6:$C$405,"geleistete Anzahlungen und Anlagen im Bau des Sachanlagevermögens")+ SUMIFS('E8.b. KKAuf_WAV'!$O$6:$O$405,'E8.b. KKAuf_WAV'!$B$6:$B$405,$C906,'E8.b. KKAuf_WAV'!$E$6:$E$405,H906,'E8.b. KKAuf_WAV'!$C$6:$C$405,"geleistete Anzahlungen auf immaterielle Vermögensgegenstände")</f>
        <v>0</v>
      </c>
      <c r="AB906" s="987">
        <f>SUMIFS('E8.c. KKAuf_BKZ_NAB_IZ'!$L$6:$L$405,'E8.c. KKAuf_BKZ_NAB_IZ'!$B$6:$B$405,$C906,'E8.c. KKAuf_BKZ_NAB_IZ'!$C$6:$C$405,$H906)</f>
        <v>0</v>
      </c>
      <c r="AC906" s="974"/>
      <c r="AD906" s="987">
        <f t="shared" si="272"/>
        <v>0</v>
      </c>
      <c r="AE906" s="988">
        <f>$AE$17</f>
        <v>0</v>
      </c>
      <c r="AF906" s="988">
        <f>$AF$17</f>
        <v>0</v>
      </c>
      <c r="AG906" s="988">
        <f>$AG$17</f>
        <v>0</v>
      </c>
      <c r="AH906" s="989">
        <f t="shared" si="273"/>
        <v>0</v>
      </c>
      <c r="AJ906" s="987">
        <f t="shared" si="268"/>
        <v>0</v>
      </c>
      <c r="AK906" s="988">
        <f>$AK$17</f>
        <v>0</v>
      </c>
      <c r="AL906" s="988">
        <f>$AL$17</f>
        <v>0</v>
      </c>
      <c r="AM906" s="988">
        <f>$AM$17</f>
        <v>0</v>
      </c>
      <c r="AN906" s="989">
        <f t="shared" si="269"/>
        <v>0</v>
      </c>
    </row>
    <row r="907" spans="2:40" ht="14.25" customHeight="1" x14ac:dyDescent="0.2">
      <c r="B907" s="1446"/>
      <c r="C907" s="1001">
        <f>B907</f>
        <v>0</v>
      </c>
      <c r="D907" s="1449"/>
      <c r="E907" s="1407"/>
      <c r="F907" s="1410"/>
      <c r="G907" s="990"/>
      <c r="H907" s="991">
        <v>2022</v>
      </c>
      <c r="I907" s="972"/>
      <c r="J907" s="813">
        <f t="shared" si="270"/>
        <v>0</v>
      </c>
      <c r="K907" s="804"/>
      <c r="L907" s="813">
        <f t="shared" si="278"/>
        <v>0</v>
      </c>
      <c r="M907" s="804"/>
      <c r="N907" s="813">
        <f t="shared" ref="N907:N920" si="283">AN907+AH907</f>
        <v>0</v>
      </c>
      <c r="O907" s="804"/>
      <c r="P907" s="813">
        <f t="shared" ref="P907:P913" si="284">IFERROR((AJ907*AK907+AD907*AE907)*0.4*0.035*$F$907,0)</f>
        <v>0</v>
      </c>
      <c r="Q907" s="760"/>
      <c r="R907" s="992">
        <f>SUMIFS('E8.a. KKAuf_SAV'!$X$6:$X$2005,'E8.a. KKAuf_SAV'!$B$6:$B$2005,$C907,'E8.a. KKAuf_SAV'!$D$6:$D$2005,$H907)</f>
        <v>0</v>
      </c>
      <c r="S907" s="992">
        <f>SUMIFS('E8.b. KKAuf_WAV'!$N$6:$N$405,'E8.b. KKAuf_WAV'!$B$6:$B$405,$C907,'E8.b. KKAuf_WAV'!$E$6:$E$405,H907)-SUMIFS('E8.b. KKAuf_WAV'!$N$6:$N$405,'E8.b. KKAuf_WAV'!$B$6:$B$405,$C907,'E8.b. KKAuf_WAV'!$C$6:$C$405,"Geschäfts- oder Firmenwert",'E8.b. KKAuf_WAV'!$D$6:$D$405,H907)</f>
        <v>0</v>
      </c>
      <c r="T907" s="974"/>
      <c r="U907" s="992">
        <f>SUMIFS('E8.a. KKAuf_SAV'!$W$6:$W$2005,'E8.a. KKAuf_SAV'!$B$6:$B$2005,$C907,'E8.a. KKAuf_SAV'!$D$6:$D$2005,H907)</f>
        <v>0</v>
      </c>
      <c r="V907" s="992">
        <f>SUMIFS('E8.b. KKAuf_WAV'!$M$6:$M$405,'E8.b. KKAuf_WAV'!$B$6:$B$405,$C907,'E8.b. KKAuf_WAV'!$E$6:$E$405,$H907,'E8.b. KKAuf_WAV'!$C$6:$C$405,"&lt;&gt;"&amp;"geleistete Anzahlungen auf immaterielle Vermögensgegenstände",'E8.b. KKAuf_WAV'!$C$6:$C$405,"&lt;&gt;"&amp;"geleistete Anzahlungen und Anlagen im Bau des Sachanlagevermögens",'E8.b. KKAuf_WAV'!$C$6:$C$405,"&lt;&gt;"&amp;"Geschäfts- oder Firmenwert")</f>
        <v>0</v>
      </c>
      <c r="W907" s="992">
        <f>SUMIFS('E8.b. KKAuf_WAV'!$M$6:$M$405,'E8.b. KKAuf_WAV'!$B$6:$B$405,$C907,'E8.b. KKAuf_WAV'!$E$6:$E$405,Listen!$AA$3,'E8.b. KKAuf_WAV'!$C$6:$C$405,"geleistete Anzahlungen und Anlagen im Bau des Sachanlagevermögens")+ SUMIFS('E8.b. KKAuf_WAV'!$M$6:$M$405,'E8.b. KKAuf_WAV'!$B$6:$B$405,$C907,'E8.b. KKAuf_WAV'!$E$6:$E$405,Listen!$AA$3,'E8.b. KKAuf_WAV'!$C$6:$C$405,"geleistete Anzahlungen auf immaterielle Vermögensgegenstände")</f>
        <v>0</v>
      </c>
      <c r="X907" s="992">
        <f>SUMIFS('E8.c. KKAuf_BKZ_NAB_IZ'!$K$6:$K$405,'E8.c. KKAuf_BKZ_NAB_IZ'!$B$6:$B$405,$C907,'E8.c. KKAuf_BKZ_NAB_IZ'!$C$6:$C$405,$H907)</f>
        <v>0</v>
      </c>
      <c r="Y907" s="992">
        <f>SUMIFS('E8.a. KKAuf_SAV'!$Y$6:$Y$2005,'E8.a. KKAuf_SAV'!$B$6:$B$2005,$C907,'E8.a. KKAuf_SAV'!$D$6:$D$2005,$H907)</f>
        <v>0</v>
      </c>
      <c r="Z907" s="992">
        <f>SUMIFS('E8.b. KKAuf_WAV'!$O$6:$O$405,'E8.b. KKAuf_WAV'!$B$6:$B$405,$C907,'E8.b. KKAuf_WAV'!$E$6:$E$405,$H907,'E8.b. KKAuf_WAV'!$C$6:$C$405,"&lt;&gt;"&amp;"geleistete Anzahlungen auf immaterielle Vermögensgegenstände",'E8.b. KKAuf_WAV'!$C$6:$C$405,"&lt;&gt;"&amp;"geleistete Anzahlungen und Anlagen im Bau des Sachanlagevermögens",'E8.b. KKAuf_WAV'!$C$6:$C$405,"&lt;&gt;"&amp;"Geschäfts- oder Firmenwert")</f>
        <v>0</v>
      </c>
      <c r="AA907" s="992">
        <f>SUMIFS('E8.b. KKAuf_WAV'!$O$6:$O$405,'E8.b. KKAuf_WAV'!$B$6:$B$405,$C907,'E8.b. KKAuf_WAV'!$E$6:$E$405,Listen!$AA$3,'E8.b. KKAuf_WAV'!$C$6:$C$405,"geleistete Anzahlungen und Anlagen im Bau des Sachanlagevermögens")+ SUMIFS('E8.b. KKAuf_WAV'!$O$6:$O$405,'E8.b. KKAuf_WAV'!$B$6:$B$405,$C907,'E8.b. KKAuf_WAV'!$E$6:$E$405,Listen!$AA$3,'E8.b. KKAuf_WAV'!$C$6:$C$405,"geleistete Anzahlungen auf immaterielle Vermögensgegenstände")</f>
        <v>0</v>
      </c>
      <c r="AB907" s="992">
        <f>SUMIFS('E8.c. KKAuf_BKZ_NAB_IZ'!$L$6:$L$405,'E8.c. KKAuf_BKZ_NAB_IZ'!$B$6:$B$405,$C907,'E8.c. KKAuf_BKZ_NAB_IZ'!$C$6:$C$405,$H907)</f>
        <v>0</v>
      </c>
      <c r="AC907" s="974"/>
      <c r="AD907" s="992">
        <f t="shared" si="272"/>
        <v>0</v>
      </c>
      <c r="AE907" s="993">
        <f>$AE$11</f>
        <v>5.0700000000000002E-2</v>
      </c>
      <c r="AF907" s="993">
        <f>$AF$11</f>
        <v>1.7100000000000001E-2</v>
      </c>
      <c r="AG907" s="993">
        <f>$AG$11</f>
        <v>3.0499999999999999E-2</v>
      </c>
      <c r="AH907" s="994">
        <f t="shared" si="273"/>
        <v>0</v>
      </c>
      <c r="AJ907" s="992">
        <f t="shared" ref="AJ907:AJ913" si="285">AVERAGE(W907,AA907)</f>
        <v>0</v>
      </c>
      <c r="AK907" s="993">
        <f>$AK$11</f>
        <v>5.0700000000000002E-2</v>
      </c>
      <c r="AL907" s="993">
        <f>$AL$11</f>
        <v>1.7100000000000001E-2</v>
      </c>
      <c r="AM907" s="993">
        <f>$AM$11</f>
        <v>3.0499999999999999E-2</v>
      </c>
      <c r="AN907" s="994">
        <f t="shared" ref="AN907:AN913" si="286">IFERROR($AJ907*AM907,0)</f>
        <v>0</v>
      </c>
    </row>
    <row r="908" spans="2:40" x14ac:dyDescent="0.2">
      <c r="B908" s="1447"/>
      <c r="C908" s="1002">
        <f>C907</f>
        <v>0</v>
      </c>
      <c r="D908" s="1450"/>
      <c r="E908" s="1408"/>
      <c r="F908" s="1408"/>
      <c r="G908" s="990"/>
      <c r="H908" s="983">
        <v>2023</v>
      </c>
      <c r="I908" s="972"/>
      <c r="J908" s="805">
        <f t="shared" ref="J908:J920" si="287">SUM(L908:P908)</f>
        <v>0</v>
      </c>
      <c r="K908" s="804"/>
      <c r="L908" s="803">
        <f t="shared" si="278"/>
        <v>0</v>
      </c>
      <c r="M908" s="804"/>
      <c r="N908" s="803">
        <f t="shared" si="283"/>
        <v>0</v>
      </c>
      <c r="O908" s="804"/>
      <c r="P908" s="803">
        <f t="shared" si="284"/>
        <v>0</v>
      </c>
      <c r="Q908" s="760"/>
      <c r="R908" s="980">
        <f>SUMIFS('E8.a. KKAuf_SAV'!$X$6:$X$2005,'E8.a. KKAuf_SAV'!$B$6:$B$2005,$C908,'E8.a. KKAuf_SAV'!$D$6:$D$2005,$H908)</f>
        <v>0</v>
      </c>
      <c r="S908" s="980">
        <f>SUMIFS('E8.b. KKAuf_WAV'!$N$6:$N$405,'E8.b. KKAuf_WAV'!$B$6:$B$405,$C908,'E8.b. KKAuf_WAV'!$E$6:$E$405,H908)-SUMIFS('E8.b. KKAuf_WAV'!$N$6:$N$405,'E8.b. KKAuf_WAV'!$B$6:$B$405,$C908,'E8.b. KKAuf_WAV'!$C$6:$C$405,"Geschäfts- oder Firmenwert",'E8.b. KKAuf_WAV'!$D$6:$D$405,H908)</f>
        <v>0</v>
      </c>
      <c r="T908" s="974"/>
      <c r="U908" s="980">
        <f>SUMIFS('E8.a. KKAuf_SAV'!$W$6:$W$2005,'E8.a. KKAuf_SAV'!$B$6:$B$2005,$C908,'E8.a. KKAuf_SAV'!$D$6:$D$2005,H908)</f>
        <v>0</v>
      </c>
      <c r="V908" s="980">
        <f>SUMIFS('E8.b. KKAuf_WAV'!$M$6:$M$405,'E8.b. KKAuf_WAV'!$B$6:$B$405,$C908,'E8.b. KKAuf_WAV'!$E$6:$E$405,$H908,'E8.b. KKAuf_WAV'!$C$6:$C$405,"&lt;&gt;"&amp;"geleistete Anzahlungen auf immaterielle Vermögensgegenstände",'E8.b. KKAuf_WAV'!$C$6:$C$405,"&lt;&gt;"&amp;"geleistete Anzahlungen und Anlagen im Bau des Sachanlagevermögens",'E8.b. KKAuf_WAV'!$C$6:$C$405,"&lt;&gt;"&amp;"Geschäfts- oder Firmenwert")</f>
        <v>0</v>
      </c>
      <c r="W908" s="980"/>
      <c r="X908" s="980">
        <f>SUMIFS('E8.c. KKAuf_BKZ_NAB_IZ'!$K$6:$K$405,'E8.c. KKAuf_BKZ_NAB_IZ'!$B$6:$B$405,$C908,'E8.c. KKAuf_BKZ_NAB_IZ'!$C$6:$C$405,$H908)</f>
        <v>0</v>
      </c>
      <c r="Y908" s="980">
        <f>SUMIFS('E8.a. KKAuf_SAV'!$Y$6:$Y$2005,'E8.a. KKAuf_SAV'!$B$6:$B$2005,$C908,'E8.a. KKAuf_SAV'!$D$6:$D$2005,$H908)</f>
        <v>0</v>
      </c>
      <c r="Z908" s="980">
        <f>SUMIFS('E8.b. KKAuf_WAV'!$O$6:$O$405,'E8.b. KKAuf_WAV'!$B$6:$B$405,$C908,'E8.b. KKAuf_WAV'!$E$6:$E$405,$H908,'E8.b. KKAuf_WAV'!$C$6:$C$405,"&lt;&gt;"&amp;"geleistete Anzahlungen auf immaterielle Vermögensgegenstände",'E8.b. KKAuf_WAV'!$C$6:$C$405,"&lt;&gt;"&amp;"geleistete Anzahlungen und Anlagen im Bau des Sachanlagevermögens",'E8.b. KKAuf_WAV'!$C$6:$C$405,"&lt;&gt;"&amp;"Geschäfts- oder Firmenwert")</f>
        <v>0</v>
      </c>
      <c r="AA908" s="980"/>
      <c r="AB908" s="980">
        <f>SUMIFS('E8.c. KKAuf_BKZ_NAB_IZ'!$L$6:$L$405,'E8.c. KKAuf_BKZ_NAB_IZ'!$B$6:$B$405,$C908,'E8.c. KKAuf_BKZ_NAB_IZ'!$C$6:$C$405,$H908)</f>
        <v>0</v>
      </c>
      <c r="AC908" s="974"/>
      <c r="AD908" s="980">
        <f t="shared" ref="AD908:AD920" si="288">AVERAGE(SUM(U908,V908,-X908),SUM(Y908,Z908,-AB908,))</f>
        <v>0</v>
      </c>
      <c r="AE908" s="984">
        <f>$AE$12</f>
        <v>5.0700000000000002E-2</v>
      </c>
      <c r="AF908" s="984">
        <f>$AF$12</f>
        <v>1.7100000000000001E-2</v>
      </c>
      <c r="AG908" s="984">
        <f>$AG$12</f>
        <v>3.0499999999999999E-2</v>
      </c>
      <c r="AH908" s="982">
        <f t="shared" si="273"/>
        <v>0</v>
      </c>
      <c r="AJ908" s="980"/>
      <c r="AK908" s="984">
        <f>$AK$12</f>
        <v>5.0700000000000002E-2</v>
      </c>
      <c r="AL908" s="984">
        <f>$AL$12</f>
        <v>1.7100000000000001E-2</v>
      </c>
      <c r="AM908" s="984">
        <f>$AM$12</f>
        <v>3.0499999999999999E-2</v>
      </c>
      <c r="AN908" s="982">
        <f t="shared" si="286"/>
        <v>0</v>
      </c>
    </row>
    <row r="909" spans="2:40" x14ac:dyDescent="0.2">
      <c r="B909" s="1447"/>
      <c r="C909" s="1002">
        <f>C907</f>
        <v>0</v>
      </c>
      <c r="D909" s="1450"/>
      <c r="E909" s="1408"/>
      <c r="F909" s="1408"/>
      <c r="G909" s="990"/>
      <c r="H909" s="983">
        <v>2024</v>
      </c>
      <c r="I909" s="972"/>
      <c r="J909" s="803">
        <f t="shared" si="287"/>
        <v>0</v>
      </c>
      <c r="K909" s="804"/>
      <c r="L909" s="803">
        <f t="shared" si="278"/>
        <v>0</v>
      </c>
      <c r="M909" s="804"/>
      <c r="N909" s="803">
        <f t="shared" si="283"/>
        <v>0</v>
      </c>
      <c r="O909" s="804"/>
      <c r="P909" s="803">
        <f t="shared" si="284"/>
        <v>0</v>
      </c>
      <c r="Q909" s="760"/>
      <c r="R909" s="980">
        <f>SUMIFS('E8.a. KKAuf_SAV'!$X$6:$X$2005,'E8.a. KKAuf_SAV'!$B$6:$B$2005,$C909,'E8.a. KKAuf_SAV'!$D$6:$D$2005,$H909)</f>
        <v>0</v>
      </c>
      <c r="S909" s="980">
        <f>SUMIFS('E8.b. KKAuf_WAV'!$N$6:$N$405,'E8.b. KKAuf_WAV'!$B$6:$B$405,$C909,'E8.b. KKAuf_WAV'!$E$6:$E$405,H909)-SUMIFS('E8.b. KKAuf_WAV'!$N$6:$N$405,'E8.b. KKAuf_WAV'!$B$6:$B$405,$C909,'E8.b. KKAuf_WAV'!$C$6:$C$405,"Geschäfts- oder Firmenwert",'E8.b. KKAuf_WAV'!$D$6:$D$405,H909)</f>
        <v>0</v>
      </c>
      <c r="T909" s="974"/>
      <c r="U909" s="980">
        <f>SUMIFS('E8.a. KKAuf_SAV'!$W$6:$W$2005,'E8.a. KKAuf_SAV'!$B$6:$B$2005,$C909,'E8.a. KKAuf_SAV'!$D$6:$D$2005,H909)</f>
        <v>0</v>
      </c>
      <c r="V909" s="980">
        <f>SUMIFS('E8.b. KKAuf_WAV'!$M$6:$M$405,'E8.b. KKAuf_WAV'!$B$6:$B$405,$C909,'E8.b. KKAuf_WAV'!$E$6:$E$405,$H909,'E8.b. KKAuf_WAV'!$C$6:$C$405,"&lt;&gt;"&amp;"geleistete Anzahlungen auf immaterielle Vermögensgegenstände",'E8.b. KKAuf_WAV'!$C$6:$C$405,"&lt;&gt;"&amp;"geleistete Anzahlungen und Anlagen im Bau des Sachanlagevermögens",'E8.b. KKAuf_WAV'!$C$6:$C$405,"&lt;&gt;"&amp;"Geschäfts- oder Firmenwert")</f>
        <v>0</v>
      </c>
      <c r="W909" s="980">
        <f>SUMIFS('E8.b. KKAuf_WAV'!$M$6:$M$405,'E8.b. KKAuf_WAV'!$B$6:$B$405,$C909,'E8.b. KKAuf_WAV'!$E$6:$E$405,H909,'E8.b. KKAuf_WAV'!$C$6:$C$405,"geleistete Anzahlungen und Anlagen im Bau des Sachanlagevermögens")+ SUMIFS('E8.b. KKAuf_WAV'!$M$6:$M$405,'E8.b. KKAuf_WAV'!$B$6:$B$405,$C909,'E8.b. KKAuf_WAV'!$E$6:$E$405,H909,'E8.b. KKAuf_WAV'!$C$6:$C$405,"geleistete Anzahlungen auf immaterielle Vermögensgegenstände")</f>
        <v>0</v>
      </c>
      <c r="X909" s="980">
        <f>SUMIFS('E8.c. KKAuf_BKZ_NAB_IZ'!$K$6:$K$405,'E8.c. KKAuf_BKZ_NAB_IZ'!$B$6:$B$405,$C909,'E8.c. KKAuf_BKZ_NAB_IZ'!$C$6:$C$405,$H909)</f>
        <v>0</v>
      </c>
      <c r="Y909" s="980">
        <f>SUMIFS('E8.a. KKAuf_SAV'!$Y$6:$Y$2005,'E8.a. KKAuf_SAV'!$B$6:$B$2005,$C909,'E8.a. KKAuf_SAV'!$D$6:$D$2005,$H909)</f>
        <v>0</v>
      </c>
      <c r="Z909" s="980">
        <f>SUMIFS('E8.b. KKAuf_WAV'!$O$6:$O$405,'E8.b. KKAuf_WAV'!$B$6:$B$405,$C909,'E8.b. KKAuf_WAV'!$E$6:$E$405,$H909,'E8.b. KKAuf_WAV'!$C$6:$C$405,"&lt;&gt;"&amp;"geleistete Anzahlungen auf immaterielle Vermögensgegenstände",'E8.b. KKAuf_WAV'!$C$6:$C$405,"&lt;&gt;"&amp;"geleistete Anzahlungen und Anlagen im Bau des Sachanlagevermögens",'E8.b. KKAuf_WAV'!$C$6:$C$405,"&lt;&gt;"&amp;"Geschäfts- oder Firmenwert")</f>
        <v>0</v>
      </c>
      <c r="AA909" s="980">
        <f>SUMIFS('E8.b. KKAuf_WAV'!$O$6:$O$405,'E8.b. KKAuf_WAV'!$B$6:$B$405,$C909,'E8.b. KKAuf_WAV'!$E$6:$E$405,H909,'E8.b. KKAuf_WAV'!$C$6:$C$405,"geleistete Anzahlungen und Anlagen im Bau des Sachanlagevermögens")+ SUMIFS('E8.b. KKAuf_WAV'!$O$6:$O$405,'E8.b. KKAuf_WAV'!$B$6:$B$405,$C909,'E8.b. KKAuf_WAV'!$E$6:$E$405,H909,'E8.b. KKAuf_WAV'!$C$6:$C$405,"geleistete Anzahlungen auf immaterielle Vermögensgegenstände")</f>
        <v>0</v>
      </c>
      <c r="AB909" s="980">
        <f>SUMIFS('E8.c. KKAuf_BKZ_NAB_IZ'!$L$6:$L$405,'E8.c. KKAuf_BKZ_NAB_IZ'!$B$6:$B$405,$C909,'E8.c. KKAuf_BKZ_NAB_IZ'!$C$6:$C$405,$H909)</f>
        <v>0</v>
      </c>
      <c r="AC909" s="974"/>
      <c r="AD909" s="980">
        <f t="shared" si="288"/>
        <v>0</v>
      </c>
      <c r="AE909" s="984">
        <f>$AE$13</f>
        <v>6.93E-2</v>
      </c>
      <c r="AF909" s="984">
        <f>$AF$13</f>
        <v>3.8699999999999998E-2</v>
      </c>
      <c r="AG909" s="984">
        <f>$AG$13</f>
        <v>5.0900000000000001E-2</v>
      </c>
      <c r="AH909" s="982">
        <f t="shared" si="273"/>
        <v>0</v>
      </c>
      <c r="AJ909" s="980">
        <f t="shared" si="285"/>
        <v>0</v>
      </c>
      <c r="AK909" s="984">
        <f>$AK$13</f>
        <v>7.0099999999999996E-2</v>
      </c>
      <c r="AL909" s="984">
        <f>$AL$13</f>
        <v>3.6600000000000001E-2</v>
      </c>
      <c r="AM909" s="984">
        <f>$AM$13</f>
        <v>0.05</v>
      </c>
      <c r="AN909" s="982">
        <f t="shared" si="286"/>
        <v>0</v>
      </c>
    </row>
    <row r="910" spans="2:40" ht="15" thickBot="1" x14ac:dyDescent="0.25">
      <c r="B910" s="1447"/>
      <c r="C910" s="1002">
        <f>C907</f>
        <v>0</v>
      </c>
      <c r="D910" s="1450"/>
      <c r="E910" s="1408"/>
      <c r="F910" s="1408"/>
      <c r="G910" s="990"/>
      <c r="H910" s="983">
        <v>2025</v>
      </c>
      <c r="I910" s="972"/>
      <c r="J910" s="803">
        <f t="shared" si="287"/>
        <v>0</v>
      </c>
      <c r="K910" s="804"/>
      <c r="L910" s="803">
        <f t="shared" si="278"/>
        <v>0</v>
      </c>
      <c r="M910" s="804"/>
      <c r="N910" s="803">
        <f t="shared" si="283"/>
        <v>0</v>
      </c>
      <c r="O910" s="804"/>
      <c r="P910" s="803">
        <f t="shared" si="284"/>
        <v>0</v>
      </c>
      <c r="Q910" s="760"/>
      <c r="R910" s="980">
        <f>SUMIFS('E8.a. KKAuf_SAV'!$X$6:$X$2005,'E8.a. KKAuf_SAV'!$B$6:$B$2005,$C910,'E8.a. KKAuf_SAV'!$D$6:$D$2005,$H910)</f>
        <v>0</v>
      </c>
      <c r="S910" s="980">
        <f>SUMIFS('E8.b. KKAuf_WAV'!$N$6:$N$405,'E8.b. KKAuf_WAV'!$B$6:$B$405,$C910,'E8.b. KKAuf_WAV'!$E$6:$E$405,H910)-SUMIFS('E8.b. KKAuf_WAV'!$N$6:$N$405,'E8.b. KKAuf_WAV'!$B$6:$B$405,$C910,'E8.b. KKAuf_WAV'!$C$6:$C$405,"Geschäfts- oder Firmenwert",'E8.b. KKAuf_WAV'!$D$6:$D$405,H910)</f>
        <v>0</v>
      </c>
      <c r="T910" s="974"/>
      <c r="U910" s="980">
        <f>SUMIFS('E8.a. KKAuf_SAV'!$W$6:$W$2005,'E8.a. KKAuf_SAV'!$B$6:$B$2005,$C910,'E8.a. KKAuf_SAV'!$D$6:$D$2005,H910)</f>
        <v>0</v>
      </c>
      <c r="V910" s="980">
        <f>SUMIFS('E8.b. KKAuf_WAV'!$M$6:$M$405,'E8.b. KKAuf_WAV'!$B$6:$B$405,$C910,'E8.b. KKAuf_WAV'!$E$6:$E$405,$H910,'E8.b. KKAuf_WAV'!$C$6:$C$405,"&lt;&gt;"&amp;"geleistete Anzahlungen auf immaterielle Vermögensgegenstände",'E8.b. KKAuf_WAV'!$C$6:$C$405,"&lt;&gt;"&amp;"geleistete Anzahlungen und Anlagen im Bau des Sachanlagevermögens",'E8.b. KKAuf_WAV'!$C$6:$C$405,"&lt;&gt;"&amp;"Geschäfts- oder Firmenwert")</f>
        <v>0</v>
      </c>
      <c r="W910" s="980">
        <f>SUMIFS('E8.b. KKAuf_WAV'!$M$6:$M$405,'E8.b. KKAuf_WAV'!$B$6:$B$405,$C910,'E8.b. KKAuf_WAV'!$E$6:$E$405,H910,'E8.b. KKAuf_WAV'!$C$6:$C$405,"geleistete Anzahlungen und Anlagen im Bau des Sachanlagevermögens")+ SUMIFS('E8.b. KKAuf_WAV'!$M$6:$M$405,'E8.b. KKAuf_WAV'!$B$6:$B$405,$C910,'E8.b. KKAuf_WAV'!$E$6:$E$405,H910,'E8.b. KKAuf_WAV'!$C$6:$C$405,"geleistete Anzahlungen auf immaterielle Vermögensgegenstände")</f>
        <v>0</v>
      </c>
      <c r="X910" s="980">
        <f>SUMIFS('E8.c. KKAuf_BKZ_NAB_IZ'!$K$6:$K$405,'E8.c. KKAuf_BKZ_NAB_IZ'!$B$6:$B$405,$C910,'E8.c. KKAuf_BKZ_NAB_IZ'!$C$6:$C$405,$H910)</f>
        <v>0</v>
      </c>
      <c r="Y910" s="980">
        <f>SUMIFS('E8.a. KKAuf_SAV'!$Y$6:$Y$2005,'E8.a. KKAuf_SAV'!$B$6:$B$2005,$C910,'E8.a. KKAuf_SAV'!$D$6:$D$2005,$H910)</f>
        <v>0</v>
      </c>
      <c r="Z910" s="980">
        <f>SUMIFS('E8.b. KKAuf_WAV'!$O$6:$O$405,'E8.b. KKAuf_WAV'!$B$6:$B$405,$C910,'E8.b. KKAuf_WAV'!$E$6:$E$405,$H910,'E8.b. KKAuf_WAV'!$C$6:$C$405,"&lt;&gt;"&amp;"geleistete Anzahlungen auf immaterielle Vermögensgegenstände",'E8.b. KKAuf_WAV'!$C$6:$C$405,"&lt;&gt;"&amp;"geleistete Anzahlungen und Anlagen im Bau des Sachanlagevermögens",'E8.b. KKAuf_WAV'!$C$6:$C$405,"&lt;&gt;"&amp;"Geschäfts- oder Firmenwert")</f>
        <v>0</v>
      </c>
      <c r="AA910" s="980">
        <f>SUMIFS('E8.b. KKAuf_WAV'!$O$6:$O$405,'E8.b. KKAuf_WAV'!$B$6:$B$405,$C910,'E8.b. KKAuf_WAV'!$E$6:$E$405,H910,'E8.b. KKAuf_WAV'!$C$6:$C$405,"geleistete Anzahlungen und Anlagen im Bau des Sachanlagevermögens")+ SUMIFS('E8.b. KKAuf_WAV'!$O$6:$O$405,'E8.b. KKAuf_WAV'!$B$6:$B$405,$C910,'E8.b. KKAuf_WAV'!$E$6:$E$405,H910,'E8.b. KKAuf_WAV'!$C$6:$C$405,"geleistete Anzahlungen auf immaterielle Vermögensgegenstände")</f>
        <v>0</v>
      </c>
      <c r="AB910" s="980">
        <f>SUMIFS('E8.c. KKAuf_BKZ_NAB_IZ'!$L$6:$L$405,'E8.c. KKAuf_BKZ_NAB_IZ'!$B$6:$B$405,$C910,'E8.c. KKAuf_BKZ_NAB_IZ'!$C$6:$C$405,$H910)</f>
        <v>0</v>
      </c>
      <c r="AC910" s="974"/>
      <c r="AD910" s="980">
        <f t="shared" si="288"/>
        <v>0</v>
      </c>
      <c r="AE910" s="984">
        <f>$AE$14</f>
        <v>7.0099999999999996E-2</v>
      </c>
      <c r="AF910" s="984">
        <f>$AF$14</f>
        <v>3.6600000000000001E-2</v>
      </c>
      <c r="AG910" s="984">
        <f>$AG$14</f>
        <v>0.05</v>
      </c>
      <c r="AH910" s="982">
        <f t="shared" ref="AH910:AH920" si="289">IFERROR($AD910*AG910,0)</f>
        <v>0</v>
      </c>
      <c r="AJ910" s="980">
        <f t="shared" si="285"/>
        <v>0</v>
      </c>
      <c r="AK910" s="984">
        <f>$AK$14</f>
        <v>7.0099999999999996E-2</v>
      </c>
      <c r="AL910" s="984">
        <f>$AL$14</f>
        <v>3.6600000000000001E-2</v>
      </c>
      <c r="AM910" s="984">
        <f>$AM$14</f>
        <v>0.05</v>
      </c>
      <c r="AN910" s="982">
        <f t="shared" si="286"/>
        <v>0</v>
      </c>
    </row>
    <row r="911" spans="2:40" ht="15" hidden="1" thickBot="1" x14ac:dyDescent="0.25">
      <c r="B911" s="1447"/>
      <c r="C911" s="1002">
        <f>C907</f>
        <v>0</v>
      </c>
      <c r="D911" s="1450"/>
      <c r="E911" s="1408"/>
      <c r="F911" s="1408"/>
      <c r="G911" s="990"/>
      <c r="H911" s="983">
        <v>2026</v>
      </c>
      <c r="I911" s="972"/>
      <c r="J911" s="803">
        <f t="shared" si="287"/>
        <v>0</v>
      </c>
      <c r="K911" s="804"/>
      <c r="L911" s="803">
        <f t="shared" si="278"/>
        <v>0</v>
      </c>
      <c r="M911" s="804"/>
      <c r="N911" s="803">
        <f t="shared" si="283"/>
        <v>0</v>
      </c>
      <c r="O911" s="804"/>
      <c r="P911" s="803">
        <f t="shared" si="284"/>
        <v>0</v>
      </c>
      <c r="Q911" s="760"/>
      <c r="R911" s="980">
        <f>SUMIFS('E8.a. KKAuf_SAV'!$X$6:$X$2005,'E8.a. KKAuf_SAV'!$B$6:$B$2005,$C911,'E8.a. KKAuf_SAV'!$D$6:$D$2005,$H911)</f>
        <v>0</v>
      </c>
      <c r="S911" s="980">
        <f>SUMIFS('E8.b. KKAuf_WAV'!$N$6:$N$405,'E8.b. KKAuf_WAV'!$B$6:$B$405,$C911,'E8.b. KKAuf_WAV'!$E$6:$E$405,H911)-SUMIFS('E8.b. KKAuf_WAV'!$N$6:$N$405,'E8.b. KKAuf_WAV'!$B$6:$B$405,$C911,'E8.b. KKAuf_WAV'!$C$6:$C$405,"Geschäfts- oder Firmenwert",'E8.b. KKAuf_WAV'!$D$6:$D$405,H911)</f>
        <v>0</v>
      </c>
      <c r="T911" s="974"/>
      <c r="U911" s="980">
        <f>SUMIFS('E8.a. KKAuf_SAV'!$W$6:$W$2005,'E8.a. KKAuf_SAV'!$B$6:$B$2005,$C911,'E8.a. KKAuf_SAV'!$D$6:$D$2005,H911)</f>
        <v>0</v>
      </c>
      <c r="V911" s="980">
        <f>SUMIFS('E8.b. KKAuf_WAV'!$M$6:$M$405,'E8.b. KKAuf_WAV'!$B$6:$B$405,$C911,'E8.b. KKAuf_WAV'!$E$6:$E$405,$H911,'E8.b. KKAuf_WAV'!$C$6:$C$405,"&lt;&gt;"&amp;"geleistete Anzahlungen auf immaterielle Vermögensgegenstände",'E8.b. KKAuf_WAV'!$C$6:$C$405,"&lt;&gt;"&amp;"geleistete Anzahlungen und Anlagen im Bau des Sachanlagevermögens",'E8.b. KKAuf_WAV'!$C$6:$C$405,"&lt;&gt;"&amp;"Geschäfts- oder Firmenwert")</f>
        <v>0</v>
      </c>
      <c r="W911" s="980">
        <f>SUMIFS('E8.b. KKAuf_WAV'!$M$6:$M$405,'E8.b. KKAuf_WAV'!$B$6:$B$405,$C911,'E8.b. KKAuf_WAV'!$E$6:$E$405,H911,'E8.b. KKAuf_WAV'!$C$6:$C$405,"geleistete Anzahlungen und Anlagen im Bau des Sachanlagevermögens")+ SUMIFS('E8.b. KKAuf_WAV'!$M$6:$M$405,'E8.b. KKAuf_WAV'!$B$6:$B$405,$C911,'E8.b. KKAuf_WAV'!$E$6:$E$405,H911,'E8.b. KKAuf_WAV'!$C$6:$C$405,"geleistete Anzahlungen auf immaterielle Vermögensgegenstände")</f>
        <v>0</v>
      </c>
      <c r="X911" s="980">
        <f>SUMIFS('E8.c. KKAuf_BKZ_NAB_IZ'!$K$6:$K$405,'E8.c. KKAuf_BKZ_NAB_IZ'!$B$6:$B$405,$C911,'E8.c. KKAuf_BKZ_NAB_IZ'!$C$6:$C$405,$H911)</f>
        <v>0</v>
      </c>
      <c r="Y911" s="980">
        <f>SUMIFS('E8.a. KKAuf_SAV'!$Y$6:$Y$2005,'E8.a. KKAuf_SAV'!$B$6:$B$2005,$C911,'E8.a. KKAuf_SAV'!$D$6:$D$2005,$H911)</f>
        <v>0</v>
      </c>
      <c r="Z911" s="980">
        <f>SUMIFS('E8.b. KKAuf_WAV'!$O$6:$O$405,'E8.b. KKAuf_WAV'!$B$6:$B$405,$C911,'E8.b. KKAuf_WAV'!$E$6:$E$405,$H911,'E8.b. KKAuf_WAV'!$C$6:$C$405,"&lt;&gt;"&amp;"geleistete Anzahlungen auf immaterielle Vermögensgegenstände",'E8.b. KKAuf_WAV'!$C$6:$C$405,"&lt;&gt;"&amp;"geleistete Anzahlungen und Anlagen im Bau des Sachanlagevermögens",'E8.b. KKAuf_WAV'!$C$6:$C$405,"&lt;&gt;"&amp;"Geschäfts- oder Firmenwert")</f>
        <v>0</v>
      </c>
      <c r="AA911" s="980">
        <f>SUMIFS('E8.b. KKAuf_WAV'!$O$6:$O$405,'E8.b. KKAuf_WAV'!$B$6:$B$405,$C911,'E8.b. KKAuf_WAV'!$E$6:$E$405,H911,'E8.b. KKAuf_WAV'!$C$6:$C$405,"geleistete Anzahlungen und Anlagen im Bau des Sachanlagevermögens")+ SUMIFS('E8.b. KKAuf_WAV'!$O$6:$O$405,'E8.b. KKAuf_WAV'!$B$6:$B$405,$C911,'E8.b. KKAuf_WAV'!$E$6:$E$405,H911,'E8.b. KKAuf_WAV'!$C$6:$C$405,"geleistete Anzahlungen auf immaterielle Vermögensgegenstände")</f>
        <v>0</v>
      </c>
      <c r="AB911" s="980">
        <f>SUMIFS('E8.c. KKAuf_BKZ_NAB_IZ'!$L$6:$L$405,'E8.c. KKAuf_BKZ_NAB_IZ'!$B$6:$B$405,$C911,'E8.c. KKAuf_BKZ_NAB_IZ'!$C$6:$C$405,$H911)</f>
        <v>0</v>
      </c>
      <c r="AC911" s="974"/>
      <c r="AD911" s="980">
        <f t="shared" si="288"/>
        <v>0</v>
      </c>
      <c r="AE911" s="984">
        <f>$AE$15</f>
        <v>0</v>
      </c>
      <c r="AF911" s="984">
        <f>$AF$15</f>
        <v>0</v>
      </c>
      <c r="AG911" s="984">
        <f>$AG$15</f>
        <v>0</v>
      </c>
      <c r="AH911" s="982">
        <f t="shared" si="289"/>
        <v>0</v>
      </c>
      <c r="AJ911" s="980">
        <f t="shared" si="285"/>
        <v>0</v>
      </c>
      <c r="AK911" s="984">
        <f>$AK$15</f>
        <v>0</v>
      </c>
      <c r="AL911" s="984">
        <f>$AL$15</f>
        <v>0</v>
      </c>
      <c r="AM911" s="984">
        <f>$AM$15</f>
        <v>0</v>
      </c>
      <c r="AN911" s="982">
        <f t="shared" si="286"/>
        <v>0</v>
      </c>
    </row>
    <row r="912" spans="2:40" ht="15" hidden="1" thickBot="1" x14ac:dyDescent="0.25">
      <c r="B912" s="1447"/>
      <c r="C912" s="1002">
        <f>C907</f>
        <v>0</v>
      </c>
      <c r="D912" s="1450"/>
      <c r="E912" s="1408"/>
      <c r="F912" s="1408"/>
      <c r="G912" s="990"/>
      <c r="H912" s="983">
        <v>2027</v>
      </c>
      <c r="I912" s="972"/>
      <c r="J912" s="803">
        <f t="shared" si="287"/>
        <v>0</v>
      </c>
      <c r="K912" s="804"/>
      <c r="L912" s="803">
        <f t="shared" si="278"/>
        <v>0</v>
      </c>
      <c r="M912" s="804"/>
      <c r="N912" s="803">
        <f t="shared" si="283"/>
        <v>0</v>
      </c>
      <c r="O912" s="804"/>
      <c r="P912" s="803">
        <f t="shared" si="284"/>
        <v>0</v>
      </c>
      <c r="Q912" s="760"/>
      <c r="R912" s="980">
        <f>SUMIFS('E8.a. KKAuf_SAV'!$X$6:$X$2005,'E8.a. KKAuf_SAV'!$B$6:$B$2005,$C912,'E8.a. KKAuf_SAV'!$D$6:$D$2005,$H912)</f>
        <v>0</v>
      </c>
      <c r="S912" s="980">
        <f>SUMIFS('E8.b. KKAuf_WAV'!$N$6:$N$405,'E8.b. KKAuf_WAV'!$B$6:$B$405,$C912,'E8.b. KKAuf_WAV'!$E$6:$E$405,H912)-SUMIFS('E8.b. KKAuf_WAV'!$N$6:$N$405,'E8.b. KKAuf_WAV'!$B$6:$B$405,$C912,'E8.b. KKAuf_WAV'!$C$6:$C$405,"Geschäfts- oder Firmenwert",'E8.b. KKAuf_WAV'!$D$6:$D$405,H912)</f>
        <v>0</v>
      </c>
      <c r="T912" s="974"/>
      <c r="U912" s="980">
        <f>SUMIFS('E8.a. KKAuf_SAV'!$W$6:$W$2005,'E8.a. KKAuf_SAV'!$B$6:$B$2005,$C912,'E8.a. KKAuf_SAV'!$D$6:$D$2005,H912)</f>
        <v>0</v>
      </c>
      <c r="V912" s="980">
        <f>SUMIFS('E8.b. KKAuf_WAV'!$M$6:$M$405,'E8.b. KKAuf_WAV'!$B$6:$B$405,$C912,'E8.b. KKAuf_WAV'!$E$6:$E$405,$H912,'E8.b. KKAuf_WAV'!$C$6:$C$405,"&lt;&gt;"&amp;"geleistete Anzahlungen auf immaterielle Vermögensgegenstände",'E8.b. KKAuf_WAV'!$C$6:$C$405,"&lt;&gt;"&amp;"geleistete Anzahlungen und Anlagen im Bau des Sachanlagevermögens",'E8.b. KKAuf_WAV'!$C$6:$C$405,"&lt;&gt;"&amp;"Geschäfts- oder Firmenwert")</f>
        <v>0</v>
      </c>
      <c r="W912" s="980">
        <f>SUMIFS('E8.b. KKAuf_WAV'!$M$6:$M$405,'E8.b. KKAuf_WAV'!$B$6:$B$405,$C912,'E8.b. KKAuf_WAV'!$E$6:$E$405,H912,'E8.b. KKAuf_WAV'!$C$6:$C$405,"geleistete Anzahlungen und Anlagen im Bau des Sachanlagevermögens")+ SUMIFS('E8.b. KKAuf_WAV'!$M$6:$M$405,'E8.b. KKAuf_WAV'!$B$6:$B$405,$C912,'E8.b. KKAuf_WAV'!$E$6:$E$405,H912,'E8.b. KKAuf_WAV'!$C$6:$C$405,"geleistete Anzahlungen auf immaterielle Vermögensgegenstände")</f>
        <v>0</v>
      </c>
      <c r="X912" s="980">
        <f>SUMIFS('E8.c. KKAuf_BKZ_NAB_IZ'!$K$6:$K$405,'E8.c. KKAuf_BKZ_NAB_IZ'!$B$6:$B$405,$C912,'E8.c. KKAuf_BKZ_NAB_IZ'!$C$6:$C$405,$H912)</f>
        <v>0</v>
      </c>
      <c r="Y912" s="980">
        <f>SUMIFS('E8.a. KKAuf_SAV'!$Y$6:$Y$2005,'E8.a. KKAuf_SAV'!$B$6:$B$2005,$C912,'E8.a. KKAuf_SAV'!$D$6:$D$2005,$H912)</f>
        <v>0</v>
      </c>
      <c r="Z912" s="980">
        <f>SUMIFS('E8.b. KKAuf_WAV'!$O$6:$O$405,'E8.b. KKAuf_WAV'!$B$6:$B$405,$C912,'E8.b. KKAuf_WAV'!$E$6:$E$405,$H912,'E8.b. KKAuf_WAV'!$C$6:$C$405,"&lt;&gt;"&amp;"geleistete Anzahlungen auf immaterielle Vermögensgegenstände",'E8.b. KKAuf_WAV'!$C$6:$C$405,"&lt;&gt;"&amp;"geleistete Anzahlungen und Anlagen im Bau des Sachanlagevermögens",'E8.b. KKAuf_WAV'!$C$6:$C$405,"&lt;&gt;"&amp;"Geschäfts- oder Firmenwert")</f>
        <v>0</v>
      </c>
      <c r="AA912" s="980">
        <f>SUMIFS('E8.b. KKAuf_WAV'!$O$6:$O$405,'E8.b. KKAuf_WAV'!$B$6:$B$405,$C912,'E8.b. KKAuf_WAV'!$E$6:$E$405,H912,'E8.b. KKAuf_WAV'!$C$6:$C$405,"geleistete Anzahlungen und Anlagen im Bau des Sachanlagevermögens")+ SUMIFS('E8.b. KKAuf_WAV'!$O$6:$O$405,'E8.b. KKAuf_WAV'!$B$6:$B$405,$C912,'E8.b. KKAuf_WAV'!$E$6:$E$405,H912,'E8.b. KKAuf_WAV'!$C$6:$C$405,"geleistete Anzahlungen auf immaterielle Vermögensgegenstände")</f>
        <v>0</v>
      </c>
      <c r="AB912" s="980">
        <f>SUMIFS('E8.c. KKAuf_BKZ_NAB_IZ'!$L$6:$L$405,'E8.c. KKAuf_BKZ_NAB_IZ'!$B$6:$B$405,$C912,'E8.c. KKAuf_BKZ_NAB_IZ'!$C$6:$C$405,$H912)</f>
        <v>0</v>
      </c>
      <c r="AC912" s="974"/>
      <c r="AD912" s="980">
        <f t="shared" si="288"/>
        <v>0</v>
      </c>
      <c r="AE912" s="984">
        <f>$AE$16</f>
        <v>0</v>
      </c>
      <c r="AF912" s="984">
        <f>$AF$16</f>
        <v>0</v>
      </c>
      <c r="AG912" s="984">
        <f>$AG$16</f>
        <v>0</v>
      </c>
      <c r="AH912" s="982">
        <f t="shared" si="289"/>
        <v>0</v>
      </c>
      <c r="AJ912" s="980">
        <f t="shared" si="285"/>
        <v>0</v>
      </c>
      <c r="AK912" s="984">
        <f>$AK$16</f>
        <v>0</v>
      </c>
      <c r="AL912" s="984">
        <f>$AL$16</f>
        <v>0</v>
      </c>
      <c r="AM912" s="984">
        <f>$AM$16</f>
        <v>0</v>
      </c>
      <c r="AN912" s="982">
        <f t="shared" si="286"/>
        <v>0</v>
      </c>
    </row>
    <row r="913" spans="2:40" ht="15" hidden="1" thickBot="1" x14ac:dyDescent="0.25">
      <c r="B913" s="1448"/>
      <c r="C913" s="1003">
        <f>C907</f>
        <v>0</v>
      </c>
      <c r="D913" s="1451"/>
      <c r="E913" s="1409"/>
      <c r="F913" s="1409"/>
      <c r="G913" s="970"/>
      <c r="H913" s="986">
        <v>2028</v>
      </c>
      <c r="I913" s="972"/>
      <c r="J913" s="815">
        <f t="shared" si="287"/>
        <v>0</v>
      </c>
      <c r="K913" s="804"/>
      <c r="L913" s="814">
        <f t="shared" si="278"/>
        <v>0</v>
      </c>
      <c r="M913" s="804"/>
      <c r="N913" s="814">
        <f t="shared" si="283"/>
        <v>0</v>
      </c>
      <c r="O913" s="804"/>
      <c r="P913" s="814">
        <f t="shared" si="284"/>
        <v>0</v>
      </c>
      <c r="Q913" s="760"/>
      <c r="R913" s="987">
        <f>SUMIFS('E8.a. KKAuf_SAV'!$X$6:$X$2005,'E8.a. KKAuf_SAV'!$B$6:$B$2005,$C913,'E8.a. KKAuf_SAV'!$D$6:$D$2005,$H913)</f>
        <v>0</v>
      </c>
      <c r="S913" s="987">
        <f>SUMIFS('E8.b. KKAuf_WAV'!$N$6:$N$405,'E8.b. KKAuf_WAV'!$B$6:$B$405,$C913,'E8.b. KKAuf_WAV'!$E$6:$E$405,H913)-SUMIFS('E8.b. KKAuf_WAV'!$N$6:$N$405,'E8.b. KKAuf_WAV'!$B$6:$B$405,$C913,'E8.b. KKAuf_WAV'!$C$6:$C$405,"Geschäfts- oder Firmenwert",'E8.b. KKAuf_WAV'!$D$6:$D$405,H913)</f>
        <v>0</v>
      </c>
      <c r="T913" s="974"/>
      <c r="U913" s="987">
        <f>SUMIFS('E8.a. KKAuf_SAV'!$W$6:$W$2005,'E8.a. KKAuf_SAV'!$B$6:$B$2005,$C913,'E8.a. KKAuf_SAV'!$D$6:$D$2005,H913)</f>
        <v>0</v>
      </c>
      <c r="V913" s="987">
        <f>SUMIFS('E8.b. KKAuf_WAV'!$M$6:$M$405,'E8.b. KKAuf_WAV'!$B$6:$B$405,$C913,'E8.b. KKAuf_WAV'!$E$6:$E$405,$H913,'E8.b. KKAuf_WAV'!$C$6:$C$405,"&lt;&gt;"&amp;"geleistete Anzahlungen auf immaterielle Vermögensgegenstände",'E8.b. KKAuf_WAV'!$C$6:$C$405,"&lt;&gt;"&amp;"geleistete Anzahlungen und Anlagen im Bau des Sachanlagevermögens",'E8.b. KKAuf_WAV'!$C$6:$C$405,"&lt;&gt;"&amp;"Geschäfts- oder Firmenwert")</f>
        <v>0</v>
      </c>
      <c r="W913" s="987">
        <f>SUMIFS('E8.b. KKAuf_WAV'!$M$6:$M$405,'E8.b. KKAuf_WAV'!$B$6:$B$405,$C913,'E8.b. KKAuf_WAV'!$E$6:$E$405,H913,'E8.b. KKAuf_WAV'!$C$6:$C$405,"geleistete Anzahlungen und Anlagen im Bau des Sachanlagevermögens")+ SUMIFS('E8.b. KKAuf_WAV'!$M$6:$M$405,'E8.b. KKAuf_WAV'!$B$6:$B$405,$C913,'E8.b. KKAuf_WAV'!$E$6:$E$405,H913,'E8.b. KKAuf_WAV'!$C$6:$C$405,"geleistete Anzahlungen auf immaterielle Vermögensgegenstände")</f>
        <v>0</v>
      </c>
      <c r="X913" s="987">
        <f>SUMIFS('E8.c. KKAuf_BKZ_NAB_IZ'!$K$6:$K$405,'E8.c. KKAuf_BKZ_NAB_IZ'!$B$6:$B$405,$C913,'E8.c. KKAuf_BKZ_NAB_IZ'!$C$6:$C$405,$H913)</f>
        <v>0</v>
      </c>
      <c r="Y913" s="987">
        <f>SUMIFS('E8.a. KKAuf_SAV'!$Y$6:$Y$2005,'E8.a. KKAuf_SAV'!$B$6:$B$2005,$C913,'E8.a. KKAuf_SAV'!$D$6:$D$2005,$H913)</f>
        <v>0</v>
      </c>
      <c r="Z913" s="987">
        <f>SUMIFS('E8.b. KKAuf_WAV'!$O$6:$O$405,'E8.b. KKAuf_WAV'!$B$6:$B$405,$C913,'E8.b. KKAuf_WAV'!$E$6:$E$405,$H913,'E8.b. KKAuf_WAV'!$C$6:$C$405,"&lt;&gt;"&amp;"geleistete Anzahlungen auf immaterielle Vermögensgegenstände",'E8.b. KKAuf_WAV'!$C$6:$C$405,"&lt;&gt;"&amp;"geleistete Anzahlungen und Anlagen im Bau des Sachanlagevermögens",'E8.b. KKAuf_WAV'!$C$6:$C$405,"&lt;&gt;"&amp;"Geschäfts- oder Firmenwert")</f>
        <v>0</v>
      </c>
      <c r="AA913" s="987">
        <f>SUMIFS('E8.b. KKAuf_WAV'!$O$6:$O$405,'E8.b. KKAuf_WAV'!$B$6:$B$405,$C913,'E8.b. KKAuf_WAV'!$E$6:$E$405,H913,'E8.b. KKAuf_WAV'!$C$6:$C$405,"geleistete Anzahlungen und Anlagen im Bau des Sachanlagevermögens")+ SUMIFS('E8.b. KKAuf_WAV'!$O$6:$O$405,'E8.b. KKAuf_WAV'!$B$6:$B$405,$C913,'E8.b. KKAuf_WAV'!$E$6:$E$405,H913,'E8.b. KKAuf_WAV'!$C$6:$C$405,"geleistete Anzahlungen auf immaterielle Vermögensgegenstände")</f>
        <v>0</v>
      </c>
      <c r="AB913" s="987">
        <f>SUMIFS('E8.c. KKAuf_BKZ_NAB_IZ'!$L$6:$L$405,'E8.c. KKAuf_BKZ_NAB_IZ'!$B$6:$B$405,$C913,'E8.c. KKAuf_BKZ_NAB_IZ'!$C$6:$C$405,$H913)</f>
        <v>0</v>
      </c>
      <c r="AC913" s="974"/>
      <c r="AD913" s="987">
        <f t="shared" si="288"/>
        <v>0</v>
      </c>
      <c r="AE913" s="988">
        <f>$AE$17</f>
        <v>0</v>
      </c>
      <c r="AF913" s="988">
        <f>$AF$17</f>
        <v>0</v>
      </c>
      <c r="AG913" s="988">
        <f>$AG$17</f>
        <v>0</v>
      </c>
      <c r="AH913" s="989">
        <f t="shared" si="289"/>
        <v>0</v>
      </c>
      <c r="AJ913" s="987">
        <f t="shared" si="285"/>
        <v>0</v>
      </c>
      <c r="AK913" s="988">
        <f>$AK$17</f>
        <v>0</v>
      </c>
      <c r="AL913" s="988">
        <f>$AL$17</f>
        <v>0</v>
      </c>
      <c r="AM913" s="988">
        <f>$AM$17</f>
        <v>0</v>
      </c>
      <c r="AN913" s="989">
        <f t="shared" si="286"/>
        <v>0</v>
      </c>
    </row>
    <row r="914" spans="2:40" ht="14.25" customHeight="1" x14ac:dyDescent="0.2">
      <c r="B914" s="1446"/>
      <c r="C914" s="1001">
        <f>B914</f>
        <v>0</v>
      </c>
      <c r="D914" s="1449"/>
      <c r="E914" s="1407"/>
      <c r="F914" s="1410"/>
      <c r="G914" s="990"/>
      <c r="H914" s="991">
        <v>2022</v>
      </c>
      <c r="I914" s="972"/>
      <c r="J914" s="813">
        <f t="shared" si="287"/>
        <v>0</v>
      </c>
      <c r="K914" s="804"/>
      <c r="L914" s="813">
        <f t="shared" si="278"/>
        <v>0</v>
      </c>
      <c r="M914" s="804"/>
      <c r="N914" s="813">
        <f t="shared" si="283"/>
        <v>0</v>
      </c>
      <c r="O914" s="804"/>
      <c r="P914" s="813">
        <f t="shared" ref="P914:P920" si="290">IFERROR((AJ914*AK914+AD914*AE914)*0.4*0.035*$F$914,0)</f>
        <v>0</v>
      </c>
      <c r="Q914" s="760"/>
      <c r="R914" s="992">
        <f>SUMIFS('E8.a. KKAuf_SAV'!$X$6:$X$2005,'E8.a. KKAuf_SAV'!$B$6:$B$2005,$C914,'E8.a. KKAuf_SAV'!$D$6:$D$2005,$H914)</f>
        <v>0</v>
      </c>
      <c r="S914" s="992">
        <f>SUMIFS('E8.b. KKAuf_WAV'!$N$6:$N$405,'E8.b. KKAuf_WAV'!$B$6:$B$405,$C914,'E8.b. KKAuf_WAV'!$E$6:$E$405,H914)-SUMIFS('E8.b. KKAuf_WAV'!$N$6:$N$405,'E8.b. KKAuf_WAV'!$B$6:$B$405,$C914,'E8.b. KKAuf_WAV'!$C$6:$C$405,"Geschäfts- oder Firmenwert",'E8.b. KKAuf_WAV'!$D$6:$D$405,H914)</f>
        <v>0</v>
      </c>
      <c r="T914" s="974"/>
      <c r="U914" s="992">
        <f>SUMIFS('E8.a. KKAuf_SAV'!$W$6:$W$2005,'E8.a. KKAuf_SAV'!$B$6:$B$2005,$C914,'E8.a. KKAuf_SAV'!$D$6:$D$2005,H914)</f>
        <v>0</v>
      </c>
      <c r="V914" s="992">
        <f>SUMIFS('E8.b. KKAuf_WAV'!$M$6:$M$405,'E8.b. KKAuf_WAV'!$B$6:$B$405,$C914,'E8.b. KKAuf_WAV'!$E$6:$E$405,$H914,'E8.b. KKAuf_WAV'!$C$6:$C$405,"&lt;&gt;"&amp;"geleistete Anzahlungen auf immaterielle Vermögensgegenstände",'E8.b. KKAuf_WAV'!$C$6:$C$405,"&lt;&gt;"&amp;"geleistete Anzahlungen und Anlagen im Bau des Sachanlagevermögens",'E8.b. KKAuf_WAV'!$C$6:$C$405,"&lt;&gt;"&amp;"Geschäfts- oder Firmenwert")</f>
        <v>0</v>
      </c>
      <c r="W914" s="992">
        <f>SUMIFS('E8.b. KKAuf_WAV'!$M$6:$M$405,'E8.b. KKAuf_WAV'!$B$6:$B$405,$C914,'E8.b. KKAuf_WAV'!$E$6:$E$405,Listen!$AA$3,'E8.b. KKAuf_WAV'!$C$6:$C$405,"geleistete Anzahlungen und Anlagen im Bau des Sachanlagevermögens")+ SUMIFS('E8.b. KKAuf_WAV'!$M$6:$M$405,'E8.b. KKAuf_WAV'!$B$6:$B$405,$C914,'E8.b. KKAuf_WAV'!$E$6:$E$405,Listen!$AA$3,'E8.b. KKAuf_WAV'!$C$6:$C$405,"geleistete Anzahlungen auf immaterielle Vermögensgegenstände")</f>
        <v>0</v>
      </c>
      <c r="X914" s="992">
        <f>SUMIFS('E8.c. KKAuf_BKZ_NAB_IZ'!$K$6:$K$405,'E8.c. KKAuf_BKZ_NAB_IZ'!$B$6:$B$405,$C914,'E8.c. KKAuf_BKZ_NAB_IZ'!$C$6:$C$405,$H914)</f>
        <v>0</v>
      </c>
      <c r="Y914" s="992">
        <f>SUMIFS('E8.a. KKAuf_SAV'!$Y$6:$Y$2005,'E8.a. KKAuf_SAV'!$B$6:$B$2005,$C914,'E8.a. KKAuf_SAV'!$D$6:$D$2005,$H914)</f>
        <v>0</v>
      </c>
      <c r="Z914" s="992">
        <f>SUMIFS('E8.b. KKAuf_WAV'!$O$6:$O$405,'E8.b. KKAuf_WAV'!$B$6:$B$405,$C914,'E8.b. KKAuf_WAV'!$E$6:$E$405,$H914,'E8.b. KKAuf_WAV'!$C$6:$C$405,"&lt;&gt;"&amp;"geleistete Anzahlungen auf immaterielle Vermögensgegenstände",'E8.b. KKAuf_WAV'!$C$6:$C$405,"&lt;&gt;"&amp;"geleistete Anzahlungen und Anlagen im Bau des Sachanlagevermögens",'E8.b. KKAuf_WAV'!$C$6:$C$405,"&lt;&gt;"&amp;"Geschäfts- oder Firmenwert")</f>
        <v>0</v>
      </c>
      <c r="AA914" s="992">
        <f>SUMIFS('E8.b. KKAuf_WAV'!$O$6:$O$405,'E8.b. KKAuf_WAV'!$B$6:$B$405,$C914,'E8.b. KKAuf_WAV'!$E$6:$E$405,Listen!$AA$3,'E8.b. KKAuf_WAV'!$C$6:$C$405,"geleistete Anzahlungen und Anlagen im Bau des Sachanlagevermögens")+ SUMIFS('E8.b. KKAuf_WAV'!$O$6:$O$405,'E8.b. KKAuf_WAV'!$B$6:$B$405,$C914,'E8.b. KKAuf_WAV'!$E$6:$E$405,Listen!$AA$3,'E8.b. KKAuf_WAV'!$C$6:$C$405,"geleistete Anzahlungen auf immaterielle Vermögensgegenstände")</f>
        <v>0</v>
      </c>
      <c r="AB914" s="992">
        <f>SUMIFS('E8.c. KKAuf_BKZ_NAB_IZ'!$L$6:$L$405,'E8.c. KKAuf_BKZ_NAB_IZ'!$B$6:$B$405,$C914,'E8.c. KKAuf_BKZ_NAB_IZ'!$C$6:$C$405,$H914)</f>
        <v>0</v>
      </c>
      <c r="AC914" s="974"/>
      <c r="AD914" s="992">
        <f t="shared" si="288"/>
        <v>0</v>
      </c>
      <c r="AE914" s="993">
        <f>$AE$11</f>
        <v>5.0700000000000002E-2</v>
      </c>
      <c r="AF914" s="993">
        <f>$AF$11</f>
        <v>1.7100000000000001E-2</v>
      </c>
      <c r="AG914" s="993">
        <f>$AG$11</f>
        <v>3.0499999999999999E-2</v>
      </c>
      <c r="AH914" s="994">
        <f t="shared" si="289"/>
        <v>0</v>
      </c>
      <c r="AJ914" s="992">
        <f t="shared" ref="AJ914:AJ920" si="291">AVERAGE(W914,AA914)</f>
        <v>0</v>
      </c>
      <c r="AK914" s="993">
        <f>$AK$11</f>
        <v>5.0700000000000002E-2</v>
      </c>
      <c r="AL914" s="993">
        <f>$AL$11</f>
        <v>1.7100000000000001E-2</v>
      </c>
      <c r="AM914" s="993">
        <f>$AM$11</f>
        <v>3.0499999999999999E-2</v>
      </c>
      <c r="AN914" s="994">
        <f t="shared" ref="AN914:AN920" si="292">IFERROR($AJ914*AM914,0)</f>
        <v>0</v>
      </c>
    </row>
    <row r="915" spans="2:40" ht="14.25" customHeight="1" x14ac:dyDescent="0.2">
      <c r="B915" s="1447"/>
      <c r="C915" s="1002">
        <f>C914</f>
        <v>0</v>
      </c>
      <c r="D915" s="1450"/>
      <c r="E915" s="1408"/>
      <c r="F915" s="1408"/>
      <c r="G915" s="990"/>
      <c r="H915" s="983">
        <v>2023</v>
      </c>
      <c r="I915" s="972"/>
      <c r="J915" s="805">
        <f t="shared" si="287"/>
        <v>0</v>
      </c>
      <c r="K915" s="804"/>
      <c r="L915" s="803">
        <f t="shared" si="278"/>
        <v>0</v>
      </c>
      <c r="M915" s="804"/>
      <c r="N915" s="803">
        <f t="shared" si="283"/>
        <v>0</v>
      </c>
      <c r="O915" s="804"/>
      <c r="P915" s="803">
        <f t="shared" si="290"/>
        <v>0</v>
      </c>
      <c r="Q915" s="760"/>
      <c r="R915" s="980">
        <f>SUMIFS('E8.a. KKAuf_SAV'!$X$6:$X$2005,'E8.a. KKAuf_SAV'!$B$6:$B$2005,$C915,'E8.a. KKAuf_SAV'!$D$6:$D$2005,$H915)</f>
        <v>0</v>
      </c>
      <c r="S915" s="980">
        <f>SUMIFS('E8.b. KKAuf_WAV'!$N$6:$N$405,'E8.b. KKAuf_WAV'!$B$6:$B$405,$C915,'E8.b. KKAuf_WAV'!$E$6:$E$405,H915)-SUMIFS('E8.b. KKAuf_WAV'!$N$6:$N$405,'E8.b. KKAuf_WAV'!$B$6:$B$405,$C915,'E8.b. KKAuf_WAV'!$C$6:$C$405,"Geschäfts- oder Firmenwert",'E8.b. KKAuf_WAV'!$D$6:$D$405,H915)</f>
        <v>0</v>
      </c>
      <c r="T915" s="974"/>
      <c r="U915" s="980">
        <f>SUMIFS('E8.a. KKAuf_SAV'!$W$6:$W$2005,'E8.a. KKAuf_SAV'!$B$6:$B$2005,$C915,'E8.a. KKAuf_SAV'!$D$6:$D$2005,H915)</f>
        <v>0</v>
      </c>
      <c r="V915" s="980">
        <f>SUMIFS('E8.b. KKAuf_WAV'!$M$6:$M$405,'E8.b. KKAuf_WAV'!$B$6:$B$405,$C915,'E8.b. KKAuf_WAV'!$E$6:$E$405,$H915,'E8.b. KKAuf_WAV'!$C$6:$C$405,"&lt;&gt;"&amp;"geleistete Anzahlungen auf immaterielle Vermögensgegenstände",'E8.b. KKAuf_WAV'!$C$6:$C$405,"&lt;&gt;"&amp;"geleistete Anzahlungen und Anlagen im Bau des Sachanlagevermögens",'E8.b. KKAuf_WAV'!$C$6:$C$405,"&lt;&gt;"&amp;"Geschäfts- oder Firmenwert")</f>
        <v>0</v>
      </c>
      <c r="W915" s="980"/>
      <c r="X915" s="980">
        <f>SUMIFS('E8.c. KKAuf_BKZ_NAB_IZ'!$K$6:$K$405,'E8.c. KKAuf_BKZ_NAB_IZ'!$B$6:$B$405,$C915,'E8.c. KKAuf_BKZ_NAB_IZ'!$C$6:$C$405,$H915)</f>
        <v>0</v>
      </c>
      <c r="Y915" s="980">
        <f>SUMIFS('E8.a. KKAuf_SAV'!$Y$6:$Y$2005,'E8.a. KKAuf_SAV'!$B$6:$B$2005,$C915,'E8.a. KKAuf_SAV'!$D$6:$D$2005,$H915)</f>
        <v>0</v>
      </c>
      <c r="Z915" s="980">
        <f>SUMIFS('E8.b. KKAuf_WAV'!$O$6:$O$405,'E8.b. KKAuf_WAV'!$B$6:$B$405,$C915,'E8.b. KKAuf_WAV'!$E$6:$E$405,$H915,'E8.b. KKAuf_WAV'!$C$6:$C$405,"&lt;&gt;"&amp;"geleistete Anzahlungen auf immaterielle Vermögensgegenstände",'E8.b. KKAuf_WAV'!$C$6:$C$405,"&lt;&gt;"&amp;"geleistete Anzahlungen und Anlagen im Bau des Sachanlagevermögens",'E8.b. KKAuf_WAV'!$C$6:$C$405,"&lt;&gt;"&amp;"Geschäfts- oder Firmenwert")</f>
        <v>0</v>
      </c>
      <c r="AA915" s="980"/>
      <c r="AB915" s="980">
        <f>SUMIFS('E8.c. KKAuf_BKZ_NAB_IZ'!$L$6:$L$405,'E8.c. KKAuf_BKZ_NAB_IZ'!$B$6:$B$405,$C915,'E8.c. KKAuf_BKZ_NAB_IZ'!$C$6:$C$405,$H915)</f>
        <v>0</v>
      </c>
      <c r="AC915" s="974"/>
      <c r="AD915" s="980">
        <f t="shared" si="288"/>
        <v>0</v>
      </c>
      <c r="AE915" s="984">
        <f>$AE$12</f>
        <v>5.0700000000000002E-2</v>
      </c>
      <c r="AF915" s="984">
        <f>$AF$12</f>
        <v>1.7100000000000001E-2</v>
      </c>
      <c r="AG915" s="984">
        <f>$AG$12</f>
        <v>3.0499999999999999E-2</v>
      </c>
      <c r="AH915" s="982">
        <f t="shared" si="289"/>
        <v>0</v>
      </c>
      <c r="AJ915" s="980"/>
      <c r="AK915" s="984">
        <f>$AK$12</f>
        <v>5.0700000000000002E-2</v>
      </c>
      <c r="AL915" s="984">
        <f>$AL$12</f>
        <v>1.7100000000000001E-2</v>
      </c>
      <c r="AM915" s="984">
        <f>$AM$12</f>
        <v>3.0499999999999999E-2</v>
      </c>
      <c r="AN915" s="982">
        <f t="shared" si="292"/>
        <v>0</v>
      </c>
    </row>
    <row r="916" spans="2:40" ht="14.25" customHeight="1" x14ac:dyDescent="0.2">
      <c r="B916" s="1447"/>
      <c r="C916" s="1002">
        <f t="shared" ref="C916:C919" si="293">C915</f>
        <v>0</v>
      </c>
      <c r="D916" s="1450"/>
      <c r="E916" s="1408"/>
      <c r="F916" s="1408"/>
      <c r="G916" s="990"/>
      <c r="H916" s="983">
        <v>2024</v>
      </c>
      <c r="I916" s="972"/>
      <c r="J916" s="805">
        <f t="shared" si="287"/>
        <v>0</v>
      </c>
      <c r="K916" s="804"/>
      <c r="L916" s="803">
        <f t="shared" si="278"/>
        <v>0</v>
      </c>
      <c r="M916" s="804"/>
      <c r="N916" s="803">
        <f t="shared" si="283"/>
        <v>0</v>
      </c>
      <c r="O916" s="804"/>
      <c r="P916" s="803">
        <f t="shared" si="290"/>
        <v>0</v>
      </c>
      <c r="Q916" s="760"/>
      <c r="R916" s="980">
        <f>SUMIFS('E8.a. KKAuf_SAV'!$X$6:$X$2005,'E8.a. KKAuf_SAV'!$B$6:$B$2005,$C916,'E8.a. KKAuf_SAV'!$D$6:$D$2005,$H916)</f>
        <v>0</v>
      </c>
      <c r="S916" s="980">
        <f>SUMIFS('E8.b. KKAuf_WAV'!$N$6:$N$405,'E8.b. KKAuf_WAV'!$B$6:$B$405,$C916,'E8.b. KKAuf_WAV'!$E$6:$E$405,H916)-SUMIFS('E8.b. KKAuf_WAV'!$N$6:$N$405,'E8.b. KKAuf_WAV'!$B$6:$B$405,$C916,'E8.b. KKAuf_WAV'!$C$6:$C$405,"Geschäfts- oder Firmenwert",'E8.b. KKAuf_WAV'!$D$6:$D$405,H916)</f>
        <v>0</v>
      </c>
      <c r="T916" s="974"/>
      <c r="U916" s="980">
        <f>SUMIFS('E8.a. KKAuf_SAV'!$W$6:$W$2005,'E8.a. KKAuf_SAV'!$B$6:$B$2005,$C916,'E8.a. KKAuf_SAV'!$D$6:$D$2005,H916)</f>
        <v>0</v>
      </c>
      <c r="V916" s="980">
        <f>SUMIFS('E8.b. KKAuf_WAV'!$M$6:$M$405,'E8.b. KKAuf_WAV'!$B$6:$B$405,$C916,'E8.b. KKAuf_WAV'!$E$6:$E$405,$H916,'E8.b. KKAuf_WAV'!$C$6:$C$405,"&lt;&gt;"&amp;"geleistete Anzahlungen auf immaterielle Vermögensgegenstände",'E8.b. KKAuf_WAV'!$C$6:$C$405,"&lt;&gt;"&amp;"geleistete Anzahlungen und Anlagen im Bau des Sachanlagevermögens",'E8.b. KKAuf_WAV'!$C$6:$C$405,"&lt;&gt;"&amp;"Geschäfts- oder Firmenwert")</f>
        <v>0</v>
      </c>
      <c r="W916" s="980">
        <f>SUMIFS('E8.b. KKAuf_WAV'!$M$6:$M$405,'E8.b. KKAuf_WAV'!$B$6:$B$405,$C916,'E8.b. KKAuf_WAV'!$E$6:$E$405,H909,'E8.b. KKAuf_WAV'!$C$6:$C$405,"geleistete Anzahlungen und Anlagen im Bau des Sachanlagevermögens")+ SUMIFS('E8.b. KKAuf_WAV'!$M$6:$M$405,'E8.b. KKAuf_WAV'!$B$6:$B$405,$C909,'E8.b. KKAuf_WAV'!$E$6:$E$405,H909,'E8.b. KKAuf_WAV'!$C$6:$C$405,"geleistete Anzahlungen auf immaterielle Vermögensgegenstände")</f>
        <v>0</v>
      </c>
      <c r="X916" s="980">
        <f>SUMIFS('E8.c. KKAuf_BKZ_NAB_IZ'!$K$6:$K$405,'E8.c. KKAuf_BKZ_NAB_IZ'!$B$6:$B$405,$C916,'E8.c. KKAuf_BKZ_NAB_IZ'!$C$6:$C$405,$H916)</f>
        <v>0</v>
      </c>
      <c r="Y916" s="980">
        <f>SUMIFS('E8.a. KKAuf_SAV'!$Y$6:$Y$2005,'E8.a. KKAuf_SAV'!$B$6:$B$2005,$C916,'E8.a. KKAuf_SAV'!$D$6:$D$2005,$H916)</f>
        <v>0</v>
      </c>
      <c r="Z916" s="980">
        <f>SUMIFS('E8.b. KKAuf_WAV'!$O$6:$O$405,'E8.b. KKAuf_WAV'!$B$6:$B$405,$C916,'E8.b. KKAuf_WAV'!$E$6:$E$405,$H916,'E8.b. KKAuf_WAV'!$C$6:$C$405,"&lt;&gt;"&amp;"geleistete Anzahlungen auf immaterielle Vermögensgegenstände",'E8.b. KKAuf_WAV'!$C$6:$C$405,"&lt;&gt;"&amp;"geleistete Anzahlungen und Anlagen im Bau des Sachanlagevermögens",'E8.b. KKAuf_WAV'!$C$6:$C$405,"&lt;&gt;"&amp;"Geschäfts- oder Firmenwert")</f>
        <v>0</v>
      </c>
      <c r="AA916" s="980">
        <f>SUMIFS('E8.b. KKAuf_WAV'!$O$6:$O$405,'E8.b. KKAuf_WAV'!$B$6:$B$405,$C916,'E8.b. KKAuf_WAV'!$E$6:$E$405,H916,'E8.b. KKAuf_WAV'!$C$6:$C$405,"geleistete Anzahlungen und Anlagen im Bau des Sachanlagevermögens")+ SUMIFS('E8.b. KKAuf_WAV'!$O$6:$O$405,'E8.b. KKAuf_WAV'!$B$6:$B$405,$C916,'E8.b. KKAuf_WAV'!$E$6:$E$405,H916,'E8.b. KKAuf_WAV'!$C$6:$C$405,"geleistete Anzahlungen auf immaterielle Vermögensgegenstände")</f>
        <v>0</v>
      </c>
      <c r="AB916" s="980">
        <f>SUMIFS('E8.c. KKAuf_BKZ_NAB_IZ'!$L$6:$L$405,'E8.c. KKAuf_BKZ_NAB_IZ'!$B$6:$B$405,$C916,'E8.c. KKAuf_BKZ_NAB_IZ'!$C$6:$C$405,$H916)</f>
        <v>0</v>
      </c>
      <c r="AC916" s="974"/>
      <c r="AD916" s="980">
        <f t="shared" si="288"/>
        <v>0</v>
      </c>
      <c r="AE916" s="984">
        <f>$AE$13</f>
        <v>6.93E-2</v>
      </c>
      <c r="AF916" s="984">
        <f>$AF$13</f>
        <v>3.8699999999999998E-2</v>
      </c>
      <c r="AG916" s="984">
        <f>$AG$13</f>
        <v>5.0900000000000001E-2</v>
      </c>
      <c r="AH916" s="982">
        <f t="shared" si="289"/>
        <v>0</v>
      </c>
      <c r="AJ916" s="980">
        <f t="shared" si="291"/>
        <v>0</v>
      </c>
      <c r="AK916" s="984">
        <f>$AK$13</f>
        <v>7.0099999999999996E-2</v>
      </c>
      <c r="AL916" s="984">
        <f>$AL$13</f>
        <v>3.6600000000000001E-2</v>
      </c>
      <c r="AM916" s="984">
        <f>$AM$13</f>
        <v>0.05</v>
      </c>
      <c r="AN916" s="982">
        <f t="shared" si="292"/>
        <v>0</v>
      </c>
    </row>
    <row r="917" spans="2:40" ht="14.25" customHeight="1" x14ac:dyDescent="0.2">
      <c r="B917" s="1447"/>
      <c r="C917" s="1002">
        <f t="shared" si="293"/>
        <v>0</v>
      </c>
      <c r="D917" s="1450"/>
      <c r="E917" s="1408"/>
      <c r="F917" s="1408"/>
      <c r="G917" s="990"/>
      <c r="H917" s="983">
        <v>2025</v>
      </c>
      <c r="I917" s="972"/>
      <c r="J917" s="805">
        <f t="shared" si="287"/>
        <v>0</v>
      </c>
      <c r="K917" s="804"/>
      <c r="L917" s="803">
        <f t="shared" si="278"/>
        <v>0</v>
      </c>
      <c r="M917" s="804"/>
      <c r="N917" s="803">
        <f t="shared" si="283"/>
        <v>0</v>
      </c>
      <c r="O917" s="804"/>
      <c r="P917" s="803">
        <f t="shared" si="290"/>
        <v>0</v>
      </c>
      <c r="Q917" s="760"/>
      <c r="R917" s="980">
        <f>SUMIFS('E8.a. KKAuf_SAV'!$X$6:$X$2005,'E8.a. KKAuf_SAV'!$B$6:$B$2005,$C917,'E8.a. KKAuf_SAV'!$D$6:$D$2005,$H917)</f>
        <v>0</v>
      </c>
      <c r="S917" s="980">
        <f>SUMIFS('E8.b. KKAuf_WAV'!$N$6:$N$405,'E8.b. KKAuf_WAV'!$B$6:$B$405,$C917,'E8.b. KKAuf_WAV'!$E$6:$E$405,H917)-SUMIFS('E8.b. KKAuf_WAV'!$N$6:$N$405,'E8.b. KKAuf_WAV'!$B$6:$B$405,$C917,'E8.b. KKAuf_WAV'!$C$6:$C$405,"Geschäfts- oder Firmenwert",'E8.b. KKAuf_WAV'!$D$6:$D$405,H917)</f>
        <v>0</v>
      </c>
      <c r="T917" s="974"/>
      <c r="U917" s="980">
        <f>SUMIFS('E8.a. KKAuf_SAV'!$W$6:$W$2005,'E8.a. KKAuf_SAV'!$B$6:$B$2005,$C917,'E8.a. KKAuf_SAV'!$D$6:$D$2005,H917)</f>
        <v>0</v>
      </c>
      <c r="V917" s="980">
        <f>SUMIFS('E8.b. KKAuf_WAV'!$M$6:$M$405,'E8.b. KKAuf_WAV'!$B$6:$B$405,$C917,'E8.b. KKAuf_WAV'!$E$6:$E$405,$H917,'E8.b. KKAuf_WAV'!$C$6:$C$405,"&lt;&gt;"&amp;"geleistete Anzahlungen auf immaterielle Vermögensgegenstände",'E8.b. KKAuf_WAV'!$C$6:$C$405,"&lt;&gt;"&amp;"geleistete Anzahlungen und Anlagen im Bau des Sachanlagevermögens",'E8.b. KKAuf_WAV'!$C$6:$C$405,"&lt;&gt;"&amp;"Geschäfts- oder Firmenwert")</f>
        <v>0</v>
      </c>
      <c r="W917" s="980">
        <f>SUMIFS('E8.b. KKAuf_WAV'!$M$6:$M$405,'E8.b. KKAuf_WAV'!$B$6:$B$405,$C917,'E8.b. KKAuf_WAV'!$E$6:$E$405,H917,'E8.b. KKAuf_WAV'!$C$6:$C$405,"geleistete Anzahlungen und Anlagen im Bau des Sachanlagevermögens")+ SUMIFS('E8.b. KKAuf_WAV'!$M$6:$M$405,'E8.b. KKAuf_WAV'!$B$6:$B$405,$C917,'E8.b. KKAuf_WAV'!$E$6:$E$405,H917,'E8.b. KKAuf_WAV'!$C$6:$C$405,"geleistete Anzahlungen auf immaterielle Vermögensgegenstände")</f>
        <v>0</v>
      </c>
      <c r="X917" s="980">
        <f>SUMIFS('E8.c. KKAuf_BKZ_NAB_IZ'!$K$6:$K$405,'E8.c. KKAuf_BKZ_NAB_IZ'!$B$6:$B$405,$C917,'E8.c. KKAuf_BKZ_NAB_IZ'!$C$6:$C$405,$H917)</f>
        <v>0</v>
      </c>
      <c r="Y917" s="980">
        <f>SUMIFS('E8.a. KKAuf_SAV'!$Y$6:$Y$2005,'E8.a. KKAuf_SAV'!$B$6:$B$2005,$C917,'E8.a. KKAuf_SAV'!$D$6:$D$2005,$H917)</f>
        <v>0</v>
      </c>
      <c r="Z917" s="980">
        <f>SUMIFS('E8.b. KKAuf_WAV'!$O$6:$O$405,'E8.b. KKAuf_WAV'!$B$6:$B$405,$C917,'E8.b. KKAuf_WAV'!$E$6:$E$405,$H917,'E8.b. KKAuf_WAV'!$C$6:$C$405,"&lt;&gt;"&amp;"geleistete Anzahlungen auf immaterielle Vermögensgegenstände",'E8.b. KKAuf_WAV'!$C$6:$C$405,"&lt;&gt;"&amp;"geleistete Anzahlungen und Anlagen im Bau des Sachanlagevermögens",'E8.b. KKAuf_WAV'!$C$6:$C$405,"&lt;&gt;"&amp;"Geschäfts- oder Firmenwert")</f>
        <v>0</v>
      </c>
      <c r="AA917" s="980">
        <f>SUMIFS('E8.b. KKAuf_WAV'!$O$6:$O$405,'E8.b. KKAuf_WAV'!$B$6:$B$405,$C917,'E8.b. KKAuf_WAV'!$E$6:$E$405,H917,'E8.b. KKAuf_WAV'!$C$6:$C$405,"geleistete Anzahlungen und Anlagen im Bau des Sachanlagevermögens")+ SUMIFS('E8.b. KKAuf_WAV'!$O$6:$O$405,'E8.b. KKAuf_WAV'!$B$6:$B$405,$C917,'E8.b. KKAuf_WAV'!$E$6:$E$405,H917,'E8.b. KKAuf_WAV'!$C$6:$C$405,"geleistete Anzahlungen auf immaterielle Vermögensgegenstände")</f>
        <v>0</v>
      </c>
      <c r="AB917" s="980">
        <f>SUMIFS('E8.c. KKAuf_BKZ_NAB_IZ'!$L$6:$L$405,'E8.c. KKAuf_BKZ_NAB_IZ'!$B$6:$B$405,$C917,'E8.c. KKAuf_BKZ_NAB_IZ'!$C$6:$C$405,$H917)</f>
        <v>0</v>
      </c>
      <c r="AC917" s="974"/>
      <c r="AD917" s="980">
        <f t="shared" si="288"/>
        <v>0</v>
      </c>
      <c r="AE917" s="984">
        <f>$AE$14</f>
        <v>7.0099999999999996E-2</v>
      </c>
      <c r="AF917" s="984">
        <f>$AF$14</f>
        <v>3.6600000000000001E-2</v>
      </c>
      <c r="AG917" s="984">
        <f>$AG$14</f>
        <v>0.05</v>
      </c>
      <c r="AH917" s="982">
        <f t="shared" si="289"/>
        <v>0</v>
      </c>
      <c r="AJ917" s="980">
        <f t="shared" si="291"/>
        <v>0</v>
      </c>
      <c r="AK917" s="984">
        <f>$AK$14</f>
        <v>7.0099999999999996E-2</v>
      </c>
      <c r="AL917" s="984">
        <f>$AL$14</f>
        <v>3.6600000000000001E-2</v>
      </c>
      <c r="AM917" s="984">
        <f>$AM$14</f>
        <v>0.05</v>
      </c>
      <c r="AN917" s="982">
        <f t="shared" si="292"/>
        <v>0</v>
      </c>
    </row>
    <row r="918" spans="2:40" ht="14.25" hidden="1" customHeight="1" x14ac:dyDescent="0.2">
      <c r="B918" s="1447"/>
      <c r="C918" s="1002">
        <f t="shared" si="293"/>
        <v>0</v>
      </c>
      <c r="D918" s="1450"/>
      <c r="E918" s="1408"/>
      <c r="F918" s="1408"/>
      <c r="G918" s="990"/>
      <c r="H918" s="983">
        <v>2026</v>
      </c>
      <c r="I918" s="972"/>
      <c r="J918" s="805">
        <f t="shared" si="287"/>
        <v>0</v>
      </c>
      <c r="K918" s="804"/>
      <c r="L918" s="803">
        <f t="shared" si="278"/>
        <v>0</v>
      </c>
      <c r="M918" s="804"/>
      <c r="N918" s="803">
        <f t="shared" si="283"/>
        <v>0</v>
      </c>
      <c r="O918" s="804"/>
      <c r="P918" s="803">
        <f t="shared" si="290"/>
        <v>0</v>
      </c>
      <c r="Q918" s="760"/>
      <c r="R918" s="980">
        <f>SUMIFS('E8.a. KKAuf_SAV'!$X$6:$X$2005,'E8.a. KKAuf_SAV'!$B$6:$B$2005,$C918,'E8.a. KKAuf_SAV'!$D$6:$D$2005,$H918)</f>
        <v>0</v>
      </c>
      <c r="S918" s="980">
        <f>SUMIFS('E8.b. KKAuf_WAV'!$N$6:$N$405,'E8.b. KKAuf_WAV'!$B$6:$B$405,$C918,'E8.b. KKAuf_WAV'!$E$6:$E$405,H918)-SUMIFS('E8.b. KKAuf_WAV'!$N$6:$N$405,'E8.b. KKAuf_WAV'!$B$6:$B$405,$C918,'E8.b. KKAuf_WAV'!$C$6:$C$405,"Geschäfts- oder Firmenwert",'E8.b. KKAuf_WAV'!$D$6:$D$405,H918)</f>
        <v>0</v>
      </c>
      <c r="T918" s="974"/>
      <c r="U918" s="980">
        <f>SUMIFS('E8.a. KKAuf_SAV'!$W$6:$W$2005,'E8.a. KKAuf_SAV'!$B$6:$B$2005,$C918,'E8.a. KKAuf_SAV'!$D$6:$D$2005,H918)</f>
        <v>0</v>
      </c>
      <c r="V918" s="980">
        <f>SUMIFS('E8.b. KKAuf_WAV'!$M$6:$M$405,'E8.b. KKAuf_WAV'!$B$6:$B$405,$C918,'E8.b. KKAuf_WAV'!$E$6:$E$405,$H918,'E8.b. KKAuf_WAV'!$C$6:$C$405,"&lt;&gt;"&amp;"geleistete Anzahlungen auf immaterielle Vermögensgegenstände",'E8.b. KKAuf_WAV'!$C$6:$C$405,"&lt;&gt;"&amp;"geleistete Anzahlungen und Anlagen im Bau des Sachanlagevermögens",'E8.b. KKAuf_WAV'!$C$6:$C$405,"&lt;&gt;"&amp;"Geschäfts- oder Firmenwert")</f>
        <v>0</v>
      </c>
      <c r="W918" s="980">
        <f>SUMIFS('E8.b. KKAuf_WAV'!$M$6:$M$405,'E8.b. KKAuf_WAV'!$B$6:$B$405,$C918,'E8.b. KKAuf_WAV'!$E$6:$E$405,H918,'E8.b. KKAuf_WAV'!$C$6:$C$405,"geleistete Anzahlungen und Anlagen im Bau des Sachanlagevermögens")+ SUMIFS('E8.b. KKAuf_WAV'!$M$6:$M$405,'E8.b. KKAuf_WAV'!$B$6:$B$405,$C918,'E8.b. KKAuf_WAV'!$E$6:$E$405,H918,'E8.b. KKAuf_WAV'!$C$6:$C$405,"geleistete Anzahlungen auf immaterielle Vermögensgegenstände")</f>
        <v>0</v>
      </c>
      <c r="X918" s="980">
        <f>SUMIFS('E8.c. KKAuf_BKZ_NAB_IZ'!$K$6:$K$405,'E8.c. KKAuf_BKZ_NAB_IZ'!$B$6:$B$405,$C918,'E8.c. KKAuf_BKZ_NAB_IZ'!$C$6:$C$405,$H918)</f>
        <v>0</v>
      </c>
      <c r="Y918" s="980">
        <f>SUMIFS('E8.a. KKAuf_SAV'!$Y$6:$Y$2005,'E8.a. KKAuf_SAV'!$B$6:$B$2005,$C918,'E8.a. KKAuf_SAV'!$D$6:$D$2005,$H918)</f>
        <v>0</v>
      </c>
      <c r="Z918" s="980">
        <f>SUMIFS('E8.b. KKAuf_WAV'!$O$6:$O$405,'E8.b. KKAuf_WAV'!$B$6:$B$405,$C918,'E8.b. KKAuf_WAV'!$E$6:$E$405,$H918,'E8.b. KKAuf_WAV'!$C$6:$C$405,"&lt;&gt;"&amp;"geleistete Anzahlungen auf immaterielle Vermögensgegenstände",'E8.b. KKAuf_WAV'!$C$6:$C$405,"&lt;&gt;"&amp;"geleistete Anzahlungen und Anlagen im Bau des Sachanlagevermögens",'E8.b. KKAuf_WAV'!$C$6:$C$405,"&lt;&gt;"&amp;"Geschäfts- oder Firmenwert")</f>
        <v>0</v>
      </c>
      <c r="AA918" s="980">
        <f>SUMIFS('E8.b. KKAuf_WAV'!$O$6:$O$405,'E8.b. KKAuf_WAV'!$B$6:$B$405,$C918,'E8.b. KKAuf_WAV'!$E$6:$E$405,H918,'E8.b. KKAuf_WAV'!$C$6:$C$405,"geleistete Anzahlungen und Anlagen im Bau des Sachanlagevermögens")+ SUMIFS('E8.b. KKAuf_WAV'!$O$6:$O$405,'E8.b. KKAuf_WAV'!$B$6:$B$405,$C918,'E8.b. KKAuf_WAV'!$E$6:$E$405,H918,'E8.b. KKAuf_WAV'!$C$6:$C$405,"geleistete Anzahlungen auf immaterielle Vermögensgegenstände")</f>
        <v>0</v>
      </c>
      <c r="AB918" s="980">
        <f>SUMIFS('E8.c. KKAuf_BKZ_NAB_IZ'!$L$6:$L$405,'E8.c. KKAuf_BKZ_NAB_IZ'!$B$6:$B$405,$C918,'E8.c. KKAuf_BKZ_NAB_IZ'!$C$6:$C$405,$H918)</f>
        <v>0</v>
      </c>
      <c r="AC918" s="974"/>
      <c r="AD918" s="980">
        <f t="shared" si="288"/>
        <v>0</v>
      </c>
      <c r="AE918" s="984">
        <f>$AE$15</f>
        <v>0</v>
      </c>
      <c r="AF918" s="984">
        <f>$AF$15</f>
        <v>0</v>
      </c>
      <c r="AG918" s="984">
        <f>$AG$15</f>
        <v>0</v>
      </c>
      <c r="AH918" s="982">
        <f t="shared" si="289"/>
        <v>0</v>
      </c>
      <c r="AJ918" s="980">
        <f t="shared" si="291"/>
        <v>0</v>
      </c>
      <c r="AK918" s="984">
        <f>$AK$15</f>
        <v>0</v>
      </c>
      <c r="AL918" s="984">
        <f>$AL$15</f>
        <v>0</v>
      </c>
      <c r="AM918" s="984">
        <f>$AM$15</f>
        <v>0</v>
      </c>
      <c r="AN918" s="982">
        <f t="shared" si="292"/>
        <v>0</v>
      </c>
    </row>
    <row r="919" spans="2:40" ht="14.25" hidden="1" customHeight="1" x14ac:dyDescent="0.2">
      <c r="B919" s="1447"/>
      <c r="C919" s="1002">
        <f t="shared" si="293"/>
        <v>0</v>
      </c>
      <c r="D919" s="1450"/>
      <c r="E919" s="1408"/>
      <c r="F919" s="1408"/>
      <c r="G919" s="990"/>
      <c r="H919" s="983">
        <v>2027</v>
      </c>
      <c r="I919" s="972"/>
      <c r="J919" s="805">
        <f t="shared" si="287"/>
        <v>0</v>
      </c>
      <c r="K919" s="804"/>
      <c r="L919" s="803">
        <f t="shared" si="278"/>
        <v>0</v>
      </c>
      <c r="M919" s="804"/>
      <c r="N919" s="803">
        <f t="shared" si="283"/>
        <v>0</v>
      </c>
      <c r="O919" s="804"/>
      <c r="P919" s="803">
        <f t="shared" si="290"/>
        <v>0</v>
      </c>
      <c r="Q919" s="760"/>
      <c r="R919" s="980">
        <f>SUMIFS('E8.a. KKAuf_SAV'!$X$6:$X$2005,'E8.a. KKAuf_SAV'!$B$6:$B$2005,$C919,'E8.a. KKAuf_SAV'!$D$6:$D$2005,$H919)</f>
        <v>0</v>
      </c>
      <c r="S919" s="980">
        <f>SUMIFS('E8.b. KKAuf_WAV'!$N$6:$N$405,'E8.b. KKAuf_WAV'!$B$6:$B$405,$C919,'E8.b. KKAuf_WAV'!$E$6:$E$405,H919)-SUMIFS('E8.b. KKAuf_WAV'!$N$6:$N$405,'E8.b. KKAuf_WAV'!$B$6:$B$405,$C919,'E8.b. KKAuf_WAV'!$C$6:$C$405,"Geschäfts- oder Firmenwert",'E8.b. KKAuf_WAV'!$D$6:$D$405,H919)</f>
        <v>0</v>
      </c>
      <c r="T919" s="974"/>
      <c r="U919" s="980">
        <f>SUMIFS('E8.a. KKAuf_SAV'!$W$6:$W$2005,'E8.a. KKAuf_SAV'!$B$6:$B$2005,$C919,'E8.a. KKAuf_SAV'!$D$6:$D$2005,H919)</f>
        <v>0</v>
      </c>
      <c r="V919" s="980">
        <f>SUMIFS('E8.b. KKAuf_WAV'!$M$6:$M$405,'E8.b. KKAuf_WAV'!$B$6:$B$405,$C919,'E8.b. KKAuf_WAV'!$E$6:$E$405,$H919,'E8.b. KKAuf_WAV'!$C$6:$C$405,"&lt;&gt;"&amp;"geleistete Anzahlungen auf immaterielle Vermögensgegenstände",'E8.b. KKAuf_WAV'!$C$6:$C$405,"&lt;&gt;"&amp;"geleistete Anzahlungen und Anlagen im Bau des Sachanlagevermögens",'E8.b. KKAuf_WAV'!$C$6:$C$405,"&lt;&gt;"&amp;"Geschäfts- oder Firmenwert")</f>
        <v>0</v>
      </c>
      <c r="W919" s="980">
        <f>SUMIFS('E8.b. KKAuf_WAV'!$M$6:$M$405,'E8.b. KKAuf_WAV'!$B$6:$B$405,$C919,'E8.b. KKAuf_WAV'!$E$6:$E$405,H919,'E8.b. KKAuf_WAV'!$C$6:$C$405,"geleistete Anzahlungen und Anlagen im Bau des Sachanlagevermögens")+ SUMIFS('E8.b. KKAuf_WAV'!$M$6:$M$405,'E8.b. KKAuf_WAV'!$B$6:$B$405,$C919,'E8.b. KKAuf_WAV'!$E$6:$E$405,H919,'E8.b. KKAuf_WAV'!$C$6:$C$405,"geleistete Anzahlungen auf immaterielle Vermögensgegenstände")</f>
        <v>0</v>
      </c>
      <c r="X919" s="980">
        <f>SUMIFS('E8.c. KKAuf_BKZ_NAB_IZ'!$K$6:$K$405,'E8.c. KKAuf_BKZ_NAB_IZ'!$B$6:$B$405,$C919,'E8.c. KKAuf_BKZ_NAB_IZ'!$C$6:$C$405,$H919)</f>
        <v>0</v>
      </c>
      <c r="Y919" s="980">
        <f>SUMIFS('E8.a. KKAuf_SAV'!$Y$6:$Y$2005,'E8.a. KKAuf_SAV'!$B$6:$B$2005,$C919,'E8.a. KKAuf_SAV'!$D$6:$D$2005,$H919)</f>
        <v>0</v>
      </c>
      <c r="Z919" s="980">
        <f>SUMIFS('E8.b. KKAuf_WAV'!$O$6:$O$405,'E8.b. KKAuf_WAV'!$B$6:$B$405,$C919,'E8.b. KKAuf_WAV'!$E$6:$E$405,$H919,'E8.b. KKAuf_WAV'!$C$6:$C$405,"&lt;&gt;"&amp;"geleistete Anzahlungen auf immaterielle Vermögensgegenstände",'E8.b. KKAuf_WAV'!$C$6:$C$405,"&lt;&gt;"&amp;"geleistete Anzahlungen und Anlagen im Bau des Sachanlagevermögens",'E8.b. KKAuf_WAV'!$C$6:$C$405,"&lt;&gt;"&amp;"Geschäfts- oder Firmenwert")</f>
        <v>0</v>
      </c>
      <c r="AA919" s="980">
        <f>SUMIFS('E8.b. KKAuf_WAV'!$O$6:$O$405,'E8.b. KKAuf_WAV'!$B$6:$B$405,$C919,'E8.b. KKAuf_WAV'!$E$6:$E$405,H919,'E8.b. KKAuf_WAV'!$C$6:$C$405,"geleistete Anzahlungen und Anlagen im Bau des Sachanlagevermögens")+ SUMIFS('E8.b. KKAuf_WAV'!$O$6:$O$405,'E8.b. KKAuf_WAV'!$B$6:$B$405,$C919,'E8.b. KKAuf_WAV'!$E$6:$E$405,H919,'E8.b. KKAuf_WAV'!$C$6:$C$405,"geleistete Anzahlungen auf immaterielle Vermögensgegenstände")</f>
        <v>0</v>
      </c>
      <c r="AB919" s="980">
        <f>SUMIFS('E8.c. KKAuf_BKZ_NAB_IZ'!$L$6:$L$405,'E8.c. KKAuf_BKZ_NAB_IZ'!$B$6:$B$405,$C919,'E8.c. KKAuf_BKZ_NAB_IZ'!$C$6:$C$405,$H919)</f>
        <v>0</v>
      </c>
      <c r="AC919" s="974"/>
      <c r="AD919" s="980">
        <f t="shared" si="288"/>
        <v>0</v>
      </c>
      <c r="AE919" s="984">
        <f>$AE$16</f>
        <v>0</v>
      </c>
      <c r="AF919" s="984">
        <f>$AF$16</f>
        <v>0</v>
      </c>
      <c r="AG919" s="984">
        <f>$AG$16</f>
        <v>0</v>
      </c>
      <c r="AH919" s="982">
        <f t="shared" si="289"/>
        <v>0</v>
      </c>
      <c r="AJ919" s="980">
        <f t="shared" si="291"/>
        <v>0</v>
      </c>
      <c r="AK919" s="984">
        <f>$AK$16</f>
        <v>0</v>
      </c>
      <c r="AL919" s="984">
        <f>$AL$16</f>
        <v>0</v>
      </c>
      <c r="AM919" s="984">
        <f>$AM$16</f>
        <v>0</v>
      </c>
      <c r="AN919" s="982">
        <f t="shared" si="292"/>
        <v>0</v>
      </c>
    </row>
    <row r="920" spans="2:40" ht="14.25" hidden="1" customHeight="1" thickBot="1" x14ac:dyDescent="0.25">
      <c r="B920" s="1448"/>
      <c r="C920" s="1002">
        <f>C914</f>
        <v>0</v>
      </c>
      <c r="D920" s="1467"/>
      <c r="E920" s="1408"/>
      <c r="F920" s="1408"/>
      <c r="G920" s="990"/>
      <c r="H920" s="983">
        <v>2028</v>
      </c>
      <c r="I920" s="972"/>
      <c r="J920" s="805">
        <f t="shared" si="287"/>
        <v>0</v>
      </c>
      <c r="K920" s="804"/>
      <c r="L920" s="803">
        <f t="shared" si="278"/>
        <v>0</v>
      </c>
      <c r="M920" s="804"/>
      <c r="N920" s="803">
        <f t="shared" si="283"/>
        <v>0</v>
      </c>
      <c r="O920" s="804"/>
      <c r="P920" s="803">
        <f t="shared" si="290"/>
        <v>0</v>
      </c>
      <c r="Q920" s="760"/>
      <c r="R920" s="980">
        <f>SUMIFS('E8.a. KKAuf_SAV'!$X$6:$X$2005,'E8.a. KKAuf_SAV'!$B$6:$B$2005,$C920,'E8.a. KKAuf_SAV'!$D$6:$D$2005,$H920)</f>
        <v>0</v>
      </c>
      <c r="S920" s="980">
        <f>SUMIFS('E8.b. KKAuf_WAV'!$N$6:$N$405,'E8.b. KKAuf_WAV'!$B$6:$B$405,$C920,'E8.b. KKAuf_WAV'!$E$6:$E$405,H920)-SUMIFS('E8.b. KKAuf_WAV'!$N$6:$N$405,'E8.b. KKAuf_WAV'!$B$6:$B$405,$C920,'E8.b. KKAuf_WAV'!$C$6:$C$405,"Geschäfts- oder Firmenwert",'E8.b. KKAuf_WAV'!$D$6:$D$405,H920)</f>
        <v>0</v>
      </c>
      <c r="T920" s="974"/>
      <c r="U920" s="980">
        <f>SUMIFS('E8.a. KKAuf_SAV'!$W$6:$W$2005,'E8.a. KKAuf_SAV'!$B$6:$B$2005,$C920,'E8.a. KKAuf_SAV'!$D$6:$D$2005,H920)</f>
        <v>0</v>
      </c>
      <c r="V920" s="980">
        <f>SUMIFS('E8.b. KKAuf_WAV'!$M$6:$M$405,'E8.b. KKAuf_WAV'!$B$6:$B$405,$C920,'E8.b. KKAuf_WAV'!$E$6:$E$405,$H920,'E8.b. KKAuf_WAV'!$C$6:$C$405,"&lt;&gt;"&amp;"geleistete Anzahlungen auf immaterielle Vermögensgegenstände",'E8.b. KKAuf_WAV'!$C$6:$C$405,"&lt;&gt;"&amp;"geleistete Anzahlungen und Anlagen im Bau des Sachanlagevermögens",'E8.b. KKAuf_WAV'!$C$6:$C$405,"&lt;&gt;"&amp;"Geschäfts- oder Firmenwert")</f>
        <v>0</v>
      </c>
      <c r="W920" s="980">
        <f>SUMIFS('E8.b. KKAuf_WAV'!$M$6:$M$405,'E8.b. KKAuf_WAV'!$B$6:$B$405,$C920,'E8.b. KKAuf_WAV'!$E$6:$E$405,H920,'E8.b. KKAuf_WAV'!$C$6:$C$405,"geleistete Anzahlungen und Anlagen im Bau des Sachanlagevermögens")+ SUMIFS('E8.b. KKAuf_WAV'!$M$6:$M$405,'E8.b. KKAuf_WAV'!$B$6:$B$405,$C920,'E8.b. KKAuf_WAV'!$E$6:$E$405,H920,'E8.b. KKAuf_WAV'!$C$6:$C$405,"geleistete Anzahlungen auf immaterielle Vermögensgegenstände")</f>
        <v>0</v>
      </c>
      <c r="X920" s="980">
        <f>SUMIFS('E8.c. KKAuf_BKZ_NAB_IZ'!$K$6:$K$405,'E8.c. KKAuf_BKZ_NAB_IZ'!$B$6:$B$405,$C920,'E8.c. KKAuf_BKZ_NAB_IZ'!$C$6:$C$405,$H920)</f>
        <v>0</v>
      </c>
      <c r="Y920" s="980">
        <f>SUMIFS('E8.a. KKAuf_SAV'!$Y$6:$Y$2005,'E8.a. KKAuf_SAV'!$B$6:$B$2005,$C920,'E8.a. KKAuf_SAV'!$D$6:$D$2005,$H920)</f>
        <v>0</v>
      </c>
      <c r="Z920" s="980">
        <f>SUMIFS('E8.b. KKAuf_WAV'!$O$6:$O$405,'E8.b. KKAuf_WAV'!$B$6:$B$405,$C920,'E8.b. KKAuf_WAV'!$E$6:$E$405,$H920,'E8.b. KKAuf_WAV'!$C$6:$C$405,"&lt;&gt;"&amp;"geleistete Anzahlungen auf immaterielle Vermögensgegenstände",'E8.b. KKAuf_WAV'!$C$6:$C$405,"&lt;&gt;"&amp;"geleistete Anzahlungen und Anlagen im Bau des Sachanlagevermögens",'E8.b. KKAuf_WAV'!$C$6:$C$405,"&lt;&gt;"&amp;"Geschäfts- oder Firmenwert")</f>
        <v>0</v>
      </c>
      <c r="AA920" s="980">
        <f>SUMIFS('E8.b. KKAuf_WAV'!$O$6:$O$405,'E8.b. KKAuf_WAV'!$B$6:$B$405,$C920,'E8.b. KKAuf_WAV'!$E$6:$E$405,H920,'E8.b. KKAuf_WAV'!$C$6:$C$405,"geleistete Anzahlungen und Anlagen im Bau des Sachanlagevermögens")+ SUMIFS('E8.b. KKAuf_WAV'!$O$6:$O$405,'E8.b. KKAuf_WAV'!$B$6:$B$405,$C920,'E8.b. KKAuf_WAV'!$E$6:$E$405,H920,'E8.b. KKAuf_WAV'!$C$6:$C$405,"geleistete Anzahlungen auf immaterielle Vermögensgegenstände")</f>
        <v>0</v>
      </c>
      <c r="AB920" s="980">
        <f>SUMIFS('E8.c. KKAuf_BKZ_NAB_IZ'!$L$6:$L$405,'E8.c. KKAuf_BKZ_NAB_IZ'!$B$6:$B$405,$C920,'E8.c. KKAuf_BKZ_NAB_IZ'!$C$6:$C$405,$H920)</f>
        <v>0</v>
      </c>
      <c r="AC920" s="974"/>
      <c r="AD920" s="980">
        <f t="shared" si="288"/>
        <v>0</v>
      </c>
      <c r="AE920" s="984">
        <f>$AE$17</f>
        <v>0</v>
      </c>
      <c r="AF920" s="984">
        <f>$AF$17</f>
        <v>0</v>
      </c>
      <c r="AG920" s="984">
        <f>$AG$17</f>
        <v>0</v>
      </c>
      <c r="AH920" s="982">
        <f t="shared" si="289"/>
        <v>0</v>
      </c>
      <c r="AJ920" s="980">
        <f t="shared" si="291"/>
        <v>0</v>
      </c>
      <c r="AK920" s="984">
        <f>$AK$17</f>
        <v>0</v>
      </c>
      <c r="AL920" s="984">
        <f>$AL$17</f>
        <v>0</v>
      </c>
      <c r="AM920" s="984">
        <f>$AM$17</f>
        <v>0</v>
      </c>
      <c r="AN920" s="982">
        <f t="shared" si="292"/>
        <v>0</v>
      </c>
    </row>
    <row r="921" spans="2:40" ht="12" customHeight="1" x14ac:dyDescent="0.2">
      <c r="B921" s="999"/>
      <c r="C921" s="999"/>
      <c r="D921" s="999"/>
      <c r="E921" s="999"/>
      <c r="F921" s="999"/>
      <c r="L921" s="1010"/>
      <c r="AG921" s="1000"/>
      <c r="AM921" s="1000"/>
    </row>
    <row r="922" spans="2:40" x14ac:dyDescent="0.2">
      <c r="L922" s="1011"/>
    </row>
    <row r="923" spans="2:40" x14ac:dyDescent="0.2">
      <c r="L923" s="1011"/>
    </row>
    <row r="924" spans="2:40" x14ac:dyDescent="0.2">
      <c r="L924" s="1011"/>
    </row>
    <row r="925" spans="2:40" x14ac:dyDescent="0.2">
      <c r="L925" s="1011"/>
    </row>
    <row r="926" spans="2:40" x14ac:dyDescent="0.2">
      <c r="L926" s="1011"/>
    </row>
    <row r="927" spans="2:40" x14ac:dyDescent="0.2">
      <c r="L927" s="1011"/>
    </row>
  </sheetData>
  <sheetProtection algorithmName="SHA-512" hashValue="b0e5jsUjw0pFS6uEtRlVlqWOAMof+OwdKJi+nDuidKFvc5MKCY+1Z4FtfDK0CFbWg3JJAc45leY2eUwMU1VHVw==" saltValue="k6cSyhlQm7YjkqcNr8+/VQ==" spinCount="100000" sheet="1" objects="1" scenarios="1"/>
  <mergeCells count="555">
    <mergeCell ref="Y9:AB9"/>
    <mergeCell ref="AD8:AH8"/>
    <mergeCell ref="AJ8:AN8"/>
    <mergeCell ref="AD9:AD10"/>
    <mergeCell ref="AE9:AE10"/>
    <mergeCell ref="AF9:AF10"/>
    <mergeCell ref="AG9:AG10"/>
    <mergeCell ref="AH9:AH10"/>
    <mergeCell ref="AJ9:AJ10"/>
    <mergeCell ref="AK9:AK10"/>
    <mergeCell ref="AL9:AL10"/>
    <mergeCell ref="AM9:AM10"/>
    <mergeCell ref="AN9:AN10"/>
    <mergeCell ref="B907:B913"/>
    <mergeCell ref="D907:D913"/>
    <mergeCell ref="E907:E913"/>
    <mergeCell ref="F907:F913"/>
    <mergeCell ref="B914:B920"/>
    <mergeCell ref="D914:D920"/>
    <mergeCell ref="E914:E920"/>
    <mergeCell ref="F914:F920"/>
    <mergeCell ref="B893:B899"/>
    <mergeCell ref="D893:D899"/>
    <mergeCell ref="E893:E899"/>
    <mergeCell ref="F893:F899"/>
    <mergeCell ref="B900:B906"/>
    <mergeCell ref="D900:D906"/>
    <mergeCell ref="E900:E906"/>
    <mergeCell ref="F900:F906"/>
    <mergeCell ref="B879:B885"/>
    <mergeCell ref="D879:D885"/>
    <mergeCell ref="E879:E885"/>
    <mergeCell ref="F879:F885"/>
    <mergeCell ref="B886:B892"/>
    <mergeCell ref="D886:D892"/>
    <mergeCell ref="E886:E892"/>
    <mergeCell ref="F886:F892"/>
    <mergeCell ref="B865:B871"/>
    <mergeCell ref="D865:D871"/>
    <mergeCell ref="E865:E871"/>
    <mergeCell ref="F865:F871"/>
    <mergeCell ref="B872:B878"/>
    <mergeCell ref="D872:D878"/>
    <mergeCell ref="E872:E878"/>
    <mergeCell ref="F872:F878"/>
    <mergeCell ref="B851:B857"/>
    <mergeCell ref="D851:D857"/>
    <mergeCell ref="E851:E857"/>
    <mergeCell ref="F851:F857"/>
    <mergeCell ref="B858:B864"/>
    <mergeCell ref="D858:D864"/>
    <mergeCell ref="E858:E864"/>
    <mergeCell ref="F858:F864"/>
    <mergeCell ref="B837:B843"/>
    <mergeCell ref="D837:D843"/>
    <mergeCell ref="E837:E843"/>
    <mergeCell ref="F837:F843"/>
    <mergeCell ref="B844:B850"/>
    <mergeCell ref="D844:D850"/>
    <mergeCell ref="E844:E850"/>
    <mergeCell ref="F844:F850"/>
    <mergeCell ref="B823:B829"/>
    <mergeCell ref="D823:D829"/>
    <mergeCell ref="E823:E829"/>
    <mergeCell ref="F823:F829"/>
    <mergeCell ref="B830:B836"/>
    <mergeCell ref="D830:D836"/>
    <mergeCell ref="E830:E836"/>
    <mergeCell ref="F830:F836"/>
    <mergeCell ref="B809:B815"/>
    <mergeCell ref="D809:D815"/>
    <mergeCell ref="E809:E815"/>
    <mergeCell ref="F809:F815"/>
    <mergeCell ref="B816:B822"/>
    <mergeCell ref="D816:D822"/>
    <mergeCell ref="E816:E822"/>
    <mergeCell ref="F816:F822"/>
    <mergeCell ref="B795:B801"/>
    <mergeCell ref="D795:D801"/>
    <mergeCell ref="E795:E801"/>
    <mergeCell ref="F795:F801"/>
    <mergeCell ref="B802:B808"/>
    <mergeCell ref="D802:D808"/>
    <mergeCell ref="E802:E808"/>
    <mergeCell ref="F802:F808"/>
    <mergeCell ref="B781:B787"/>
    <mergeCell ref="D781:D787"/>
    <mergeCell ref="E781:E787"/>
    <mergeCell ref="F781:F787"/>
    <mergeCell ref="B788:B794"/>
    <mergeCell ref="D788:D794"/>
    <mergeCell ref="E788:E794"/>
    <mergeCell ref="F788:F794"/>
    <mergeCell ref="B767:B773"/>
    <mergeCell ref="D767:D773"/>
    <mergeCell ref="E767:E773"/>
    <mergeCell ref="F767:F773"/>
    <mergeCell ref="B774:B780"/>
    <mergeCell ref="D774:D780"/>
    <mergeCell ref="E774:E780"/>
    <mergeCell ref="F774:F780"/>
    <mergeCell ref="B753:B759"/>
    <mergeCell ref="D753:D759"/>
    <mergeCell ref="E753:E759"/>
    <mergeCell ref="F753:F759"/>
    <mergeCell ref="B760:B766"/>
    <mergeCell ref="D760:D766"/>
    <mergeCell ref="E760:E766"/>
    <mergeCell ref="F760:F766"/>
    <mergeCell ref="B739:B745"/>
    <mergeCell ref="D739:D745"/>
    <mergeCell ref="E739:E745"/>
    <mergeCell ref="F739:F745"/>
    <mergeCell ref="B746:B752"/>
    <mergeCell ref="D746:D752"/>
    <mergeCell ref="E746:E752"/>
    <mergeCell ref="F746:F752"/>
    <mergeCell ref="B725:B731"/>
    <mergeCell ref="D725:D731"/>
    <mergeCell ref="E725:E731"/>
    <mergeCell ref="F725:F731"/>
    <mergeCell ref="B732:B738"/>
    <mergeCell ref="D732:D738"/>
    <mergeCell ref="E732:E738"/>
    <mergeCell ref="F732:F738"/>
    <mergeCell ref="B711:B717"/>
    <mergeCell ref="D711:D717"/>
    <mergeCell ref="E711:E717"/>
    <mergeCell ref="F711:F717"/>
    <mergeCell ref="B718:B724"/>
    <mergeCell ref="D718:D724"/>
    <mergeCell ref="E718:E724"/>
    <mergeCell ref="F718:F724"/>
    <mergeCell ref="B697:B703"/>
    <mergeCell ref="D697:D703"/>
    <mergeCell ref="E697:E703"/>
    <mergeCell ref="F697:F703"/>
    <mergeCell ref="B704:B710"/>
    <mergeCell ref="D704:D710"/>
    <mergeCell ref="E704:E710"/>
    <mergeCell ref="F704:F710"/>
    <mergeCell ref="B683:B689"/>
    <mergeCell ref="D683:D689"/>
    <mergeCell ref="E683:E689"/>
    <mergeCell ref="F683:F689"/>
    <mergeCell ref="B690:B696"/>
    <mergeCell ref="D690:D696"/>
    <mergeCell ref="E690:E696"/>
    <mergeCell ref="F690:F696"/>
    <mergeCell ref="B669:B675"/>
    <mergeCell ref="D669:D675"/>
    <mergeCell ref="E669:E675"/>
    <mergeCell ref="F669:F675"/>
    <mergeCell ref="B676:B682"/>
    <mergeCell ref="D676:D682"/>
    <mergeCell ref="E676:E682"/>
    <mergeCell ref="F676:F682"/>
    <mergeCell ref="B655:B661"/>
    <mergeCell ref="D655:D661"/>
    <mergeCell ref="E655:E661"/>
    <mergeCell ref="F655:F661"/>
    <mergeCell ref="B662:B668"/>
    <mergeCell ref="D662:D668"/>
    <mergeCell ref="E662:E668"/>
    <mergeCell ref="F662:F668"/>
    <mergeCell ref="B641:B647"/>
    <mergeCell ref="D641:D647"/>
    <mergeCell ref="E641:E647"/>
    <mergeCell ref="F641:F647"/>
    <mergeCell ref="B648:B654"/>
    <mergeCell ref="D648:D654"/>
    <mergeCell ref="E648:E654"/>
    <mergeCell ref="F648:F654"/>
    <mergeCell ref="B627:B633"/>
    <mergeCell ref="D627:D633"/>
    <mergeCell ref="E627:E633"/>
    <mergeCell ref="F627:F633"/>
    <mergeCell ref="B634:B640"/>
    <mergeCell ref="D634:D640"/>
    <mergeCell ref="E634:E640"/>
    <mergeCell ref="F634:F640"/>
    <mergeCell ref="B613:B619"/>
    <mergeCell ref="D613:D619"/>
    <mergeCell ref="E613:E619"/>
    <mergeCell ref="F613:F619"/>
    <mergeCell ref="B620:B626"/>
    <mergeCell ref="D620:D626"/>
    <mergeCell ref="E620:E626"/>
    <mergeCell ref="F620:F626"/>
    <mergeCell ref="B599:B605"/>
    <mergeCell ref="D599:D605"/>
    <mergeCell ref="E599:E605"/>
    <mergeCell ref="F599:F605"/>
    <mergeCell ref="B606:B612"/>
    <mergeCell ref="D606:D612"/>
    <mergeCell ref="E606:E612"/>
    <mergeCell ref="F606:F612"/>
    <mergeCell ref="B585:B591"/>
    <mergeCell ref="D585:D591"/>
    <mergeCell ref="E585:E591"/>
    <mergeCell ref="F585:F591"/>
    <mergeCell ref="B592:B598"/>
    <mergeCell ref="D592:D598"/>
    <mergeCell ref="E592:E598"/>
    <mergeCell ref="F592:F598"/>
    <mergeCell ref="B571:B577"/>
    <mergeCell ref="D571:D577"/>
    <mergeCell ref="E571:E577"/>
    <mergeCell ref="F571:F577"/>
    <mergeCell ref="B578:B584"/>
    <mergeCell ref="D578:D584"/>
    <mergeCell ref="E578:E584"/>
    <mergeCell ref="F578:F584"/>
    <mergeCell ref="B557:B563"/>
    <mergeCell ref="D557:D563"/>
    <mergeCell ref="E557:E563"/>
    <mergeCell ref="F557:F563"/>
    <mergeCell ref="B564:B570"/>
    <mergeCell ref="D564:D570"/>
    <mergeCell ref="E564:E570"/>
    <mergeCell ref="F564:F570"/>
    <mergeCell ref="B543:B549"/>
    <mergeCell ref="D543:D549"/>
    <mergeCell ref="E543:E549"/>
    <mergeCell ref="F543:F549"/>
    <mergeCell ref="B550:B556"/>
    <mergeCell ref="D550:D556"/>
    <mergeCell ref="E550:E556"/>
    <mergeCell ref="F550:F556"/>
    <mergeCell ref="B529:B535"/>
    <mergeCell ref="D529:D535"/>
    <mergeCell ref="E529:E535"/>
    <mergeCell ref="F529:F535"/>
    <mergeCell ref="B536:B542"/>
    <mergeCell ref="D536:D542"/>
    <mergeCell ref="E536:E542"/>
    <mergeCell ref="F536:F542"/>
    <mergeCell ref="B515:B521"/>
    <mergeCell ref="D515:D521"/>
    <mergeCell ref="E515:E521"/>
    <mergeCell ref="F515:F521"/>
    <mergeCell ref="B522:B528"/>
    <mergeCell ref="D522:D528"/>
    <mergeCell ref="E522:E528"/>
    <mergeCell ref="F522:F528"/>
    <mergeCell ref="B501:B507"/>
    <mergeCell ref="D501:D507"/>
    <mergeCell ref="E501:E507"/>
    <mergeCell ref="F501:F507"/>
    <mergeCell ref="B508:B514"/>
    <mergeCell ref="D508:D514"/>
    <mergeCell ref="E508:E514"/>
    <mergeCell ref="F508:F514"/>
    <mergeCell ref="B487:B493"/>
    <mergeCell ref="D487:D493"/>
    <mergeCell ref="E487:E493"/>
    <mergeCell ref="F487:F493"/>
    <mergeCell ref="B494:B500"/>
    <mergeCell ref="D494:D500"/>
    <mergeCell ref="E494:E500"/>
    <mergeCell ref="F494:F500"/>
    <mergeCell ref="B473:B479"/>
    <mergeCell ref="D473:D479"/>
    <mergeCell ref="E473:E479"/>
    <mergeCell ref="F473:F479"/>
    <mergeCell ref="B480:B486"/>
    <mergeCell ref="D480:D486"/>
    <mergeCell ref="E480:E486"/>
    <mergeCell ref="F480:F486"/>
    <mergeCell ref="B459:B465"/>
    <mergeCell ref="D459:D465"/>
    <mergeCell ref="E459:E465"/>
    <mergeCell ref="F459:F465"/>
    <mergeCell ref="B466:B472"/>
    <mergeCell ref="D466:D472"/>
    <mergeCell ref="E466:E472"/>
    <mergeCell ref="F466:F472"/>
    <mergeCell ref="B445:B451"/>
    <mergeCell ref="D445:D451"/>
    <mergeCell ref="E445:E451"/>
    <mergeCell ref="F445:F451"/>
    <mergeCell ref="B452:B458"/>
    <mergeCell ref="D452:D458"/>
    <mergeCell ref="E452:E458"/>
    <mergeCell ref="F452:F458"/>
    <mergeCell ref="B431:B437"/>
    <mergeCell ref="D431:D437"/>
    <mergeCell ref="E431:E437"/>
    <mergeCell ref="F431:F437"/>
    <mergeCell ref="B438:B444"/>
    <mergeCell ref="D438:D444"/>
    <mergeCell ref="E438:E444"/>
    <mergeCell ref="F438:F444"/>
    <mergeCell ref="B417:B423"/>
    <mergeCell ref="D417:D423"/>
    <mergeCell ref="E417:E423"/>
    <mergeCell ref="F417:F423"/>
    <mergeCell ref="B424:B430"/>
    <mergeCell ref="D424:D430"/>
    <mergeCell ref="E424:E430"/>
    <mergeCell ref="F424:F430"/>
    <mergeCell ref="B403:B409"/>
    <mergeCell ref="D403:D409"/>
    <mergeCell ref="E403:E409"/>
    <mergeCell ref="F403:F409"/>
    <mergeCell ref="B410:B416"/>
    <mergeCell ref="D410:D416"/>
    <mergeCell ref="E410:E416"/>
    <mergeCell ref="F410:F416"/>
    <mergeCell ref="B389:B395"/>
    <mergeCell ref="D389:D395"/>
    <mergeCell ref="E389:E395"/>
    <mergeCell ref="F389:F395"/>
    <mergeCell ref="B396:B402"/>
    <mergeCell ref="D396:D402"/>
    <mergeCell ref="E396:E402"/>
    <mergeCell ref="F396:F402"/>
    <mergeCell ref="B375:B381"/>
    <mergeCell ref="D375:D381"/>
    <mergeCell ref="E375:E381"/>
    <mergeCell ref="F375:F381"/>
    <mergeCell ref="B382:B388"/>
    <mergeCell ref="D382:D388"/>
    <mergeCell ref="E382:E388"/>
    <mergeCell ref="F382:F388"/>
    <mergeCell ref="B361:B367"/>
    <mergeCell ref="D361:D367"/>
    <mergeCell ref="E361:E367"/>
    <mergeCell ref="F361:F367"/>
    <mergeCell ref="B368:B374"/>
    <mergeCell ref="D368:D374"/>
    <mergeCell ref="E368:E374"/>
    <mergeCell ref="F368:F374"/>
    <mergeCell ref="B347:B353"/>
    <mergeCell ref="D347:D353"/>
    <mergeCell ref="E347:E353"/>
    <mergeCell ref="F347:F353"/>
    <mergeCell ref="B354:B360"/>
    <mergeCell ref="D354:D360"/>
    <mergeCell ref="E354:E360"/>
    <mergeCell ref="F354:F360"/>
    <mergeCell ref="B333:B339"/>
    <mergeCell ref="D333:D339"/>
    <mergeCell ref="E333:E339"/>
    <mergeCell ref="F333:F339"/>
    <mergeCell ref="B340:B346"/>
    <mergeCell ref="D340:D346"/>
    <mergeCell ref="E340:E346"/>
    <mergeCell ref="F340:F346"/>
    <mergeCell ref="B319:B325"/>
    <mergeCell ref="D319:D325"/>
    <mergeCell ref="E319:E325"/>
    <mergeCell ref="F319:F325"/>
    <mergeCell ref="B326:B332"/>
    <mergeCell ref="D326:D332"/>
    <mergeCell ref="E326:E332"/>
    <mergeCell ref="F326:F332"/>
    <mergeCell ref="B305:B311"/>
    <mergeCell ref="D305:D311"/>
    <mergeCell ref="E305:E311"/>
    <mergeCell ref="F305:F311"/>
    <mergeCell ref="B312:B318"/>
    <mergeCell ref="D312:D318"/>
    <mergeCell ref="E312:E318"/>
    <mergeCell ref="F312:F318"/>
    <mergeCell ref="B291:B297"/>
    <mergeCell ref="D291:D297"/>
    <mergeCell ref="E291:E297"/>
    <mergeCell ref="F291:F297"/>
    <mergeCell ref="B298:B304"/>
    <mergeCell ref="D298:D304"/>
    <mergeCell ref="E298:E304"/>
    <mergeCell ref="F298:F304"/>
    <mergeCell ref="B277:B283"/>
    <mergeCell ref="D277:D283"/>
    <mergeCell ref="E277:E283"/>
    <mergeCell ref="F277:F283"/>
    <mergeCell ref="B284:B290"/>
    <mergeCell ref="D284:D290"/>
    <mergeCell ref="E284:E290"/>
    <mergeCell ref="F284:F290"/>
    <mergeCell ref="B263:B269"/>
    <mergeCell ref="D263:D269"/>
    <mergeCell ref="E263:E269"/>
    <mergeCell ref="F263:F269"/>
    <mergeCell ref="B270:B276"/>
    <mergeCell ref="D270:D276"/>
    <mergeCell ref="E270:E276"/>
    <mergeCell ref="F270:F276"/>
    <mergeCell ref="B249:B255"/>
    <mergeCell ref="D249:D255"/>
    <mergeCell ref="E249:E255"/>
    <mergeCell ref="F249:F255"/>
    <mergeCell ref="B256:B262"/>
    <mergeCell ref="D256:D262"/>
    <mergeCell ref="E256:E262"/>
    <mergeCell ref="F256:F262"/>
    <mergeCell ref="B235:B241"/>
    <mergeCell ref="D235:D241"/>
    <mergeCell ref="E235:E241"/>
    <mergeCell ref="F235:F241"/>
    <mergeCell ref="B242:B248"/>
    <mergeCell ref="D242:D248"/>
    <mergeCell ref="E242:E248"/>
    <mergeCell ref="F242:F248"/>
    <mergeCell ref="B221:B227"/>
    <mergeCell ref="D221:D227"/>
    <mergeCell ref="E221:E227"/>
    <mergeCell ref="F221:F227"/>
    <mergeCell ref="B228:B234"/>
    <mergeCell ref="D228:D234"/>
    <mergeCell ref="E228:E234"/>
    <mergeCell ref="F228:F234"/>
    <mergeCell ref="B207:B213"/>
    <mergeCell ref="D207:D213"/>
    <mergeCell ref="E207:E213"/>
    <mergeCell ref="F207:F213"/>
    <mergeCell ref="B214:B220"/>
    <mergeCell ref="D214:D220"/>
    <mergeCell ref="E214:E220"/>
    <mergeCell ref="F214:F220"/>
    <mergeCell ref="B193:B199"/>
    <mergeCell ref="D193:D199"/>
    <mergeCell ref="E193:E199"/>
    <mergeCell ref="F193:F199"/>
    <mergeCell ref="B200:B206"/>
    <mergeCell ref="D200:D206"/>
    <mergeCell ref="E200:E206"/>
    <mergeCell ref="F200:F206"/>
    <mergeCell ref="B179:B185"/>
    <mergeCell ref="D179:D185"/>
    <mergeCell ref="E179:E185"/>
    <mergeCell ref="F179:F185"/>
    <mergeCell ref="B186:B192"/>
    <mergeCell ref="D186:D192"/>
    <mergeCell ref="E186:E192"/>
    <mergeCell ref="F186:F192"/>
    <mergeCell ref="B165:B171"/>
    <mergeCell ref="D165:D171"/>
    <mergeCell ref="E165:E171"/>
    <mergeCell ref="F165:F171"/>
    <mergeCell ref="B172:B178"/>
    <mergeCell ref="D172:D178"/>
    <mergeCell ref="E172:E178"/>
    <mergeCell ref="F172:F178"/>
    <mergeCell ref="B151:B157"/>
    <mergeCell ref="D151:D157"/>
    <mergeCell ref="E151:E157"/>
    <mergeCell ref="F151:F157"/>
    <mergeCell ref="B158:B164"/>
    <mergeCell ref="D158:D164"/>
    <mergeCell ref="E158:E164"/>
    <mergeCell ref="F158:F164"/>
    <mergeCell ref="B137:B143"/>
    <mergeCell ref="D137:D143"/>
    <mergeCell ref="E137:E143"/>
    <mergeCell ref="F137:F143"/>
    <mergeCell ref="B144:B150"/>
    <mergeCell ref="D144:D150"/>
    <mergeCell ref="E144:E150"/>
    <mergeCell ref="F144:F150"/>
    <mergeCell ref="B123:B129"/>
    <mergeCell ref="D123:D129"/>
    <mergeCell ref="E123:E129"/>
    <mergeCell ref="F123:F129"/>
    <mergeCell ref="B130:B136"/>
    <mergeCell ref="D130:D136"/>
    <mergeCell ref="E130:E136"/>
    <mergeCell ref="F130:F136"/>
    <mergeCell ref="B109:B115"/>
    <mergeCell ref="D109:D115"/>
    <mergeCell ref="E109:E115"/>
    <mergeCell ref="F109:F115"/>
    <mergeCell ref="B116:B122"/>
    <mergeCell ref="D116:D122"/>
    <mergeCell ref="E116:E122"/>
    <mergeCell ref="F116:F122"/>
    <mergeCell ref="B53:B59"/>
    <mergeCell ref="D53:D59"/>
    <mergeCell ref="B60:B66"/>
    <mergeCell ref="D60:D66"/>
    <mergeCell ref="B67:B73"/>
    <mergeCell ref="D67:D73"/>
    <mergeCell ref="B102:B108"/>
    <mergeCell ref="D102:D108"/>
    <mergeCell ref="B81:B87"/>
    <mergeCell ref="D81:D87"/>
    <mergeCell ref="B88:B94"/>
    <mergeCell ref="D88:D94"/>
    <mergeCell ref="B95:B101"/>
    <mergeCell ref="D95:D101"/>
    <mergeCell ref="D74:D80"/>
    <mergeCell ref="B74:B80"/>
    <mergeCell ref="B3:E3"/>
    <mergeCell ref="E18:E24"/>
    <mergeCell ref="F18:F24"/>
    <mergeCell ref="E25:E31"/>
    <mergeCell ref="F25:F31"/>
    <mergeCell ref="F67:F73"/>
    <mergeCell ref="E32:E38"/>
    <mergeCell ref="F32:F38"/>
    <mergeCell ref="E39:E45"/>
    <mergeCell ref="F39:F45"/>
    <mergeCell ref="E46:E52"/>
    <mergeCell ref="F46:F52"/>
    <mergeCell ref="B18:B24"/>
    <mergeCell ref="D18:D24"/>
    <mergeCell ref="B25:B31"/>
    <mergeCell ref="D25:D31"/>
    <mergeCell ref="B32:B38"/>
    <mergeCell ref="D32:D38"/>
    <mergeCell ref="B11:B17"/>
    <mergeCell ref="D11:D17"/>
    <mergeCell ref="E11:E17"/>
    <mergeCell ref="F11:F17"/>
    <mergeCell ref="B4:D4"/>
    <mergeCell ref="B5:D5"/>
    <mergeCell ref="AJ4:AN4"/>
    <mergeCell ref="B8:F9"/>
    <mergeCell ref="H8:H10"/>
    <mergeCell ref="R9:R10"/>
    <mergeCell ref="S9:S10"/>
    <mergeCell ref="J9:J10"/>
    <mergeCell ref="AD4:AH4"/>
    <mergeCell ref="E95:E101"/>
    <mergeCell ref="F95:F101"/>
    <mergeCell ref="Y4:Z4"/>
    <mergeCell ref="R8:S8"/>
    <mergeCell ref="N9:N10"/>
    <mergeCell ref="P9:P10"/>
    <mergeCell ref="J8:P8"/>
    <mergeCell ref="B6:D6"/>
    <mergeCell ref="K9:K10"/>
    <mergeCell ref="M9:M10"/>
    <mergeCell ref="O9:O10"/>
    <mergeCell ref="U9:X9"/>
    <mergeCell ref="U8:AB8"/>
    <mergeCell ref="B39:B45"/>
    <mergeCell ref="D39:D45"/>
    <mergeCell ref="B46:B52"/>
    <mergeCell ref="D46:D52"/>
    <mergeCell ref="E102:E108"/>
    <mergeCell ref="F102:F108"/>
    <mergeCell ref="L9:L10"/>
    <mergeCell ref="E74:E80"/>
    <mergeCell ref="F74:F80"/>
    <mergeCell ref="E81:E87"/>
    <mergeCell ref="F81:F87"/>
    <mergeCell ref="E88:E94"/>
    <mergeCell ref="F88:F94"/>
    <mergeCell ref="E53:E59"/>
    <mergeCell ref="F53:F59"/>
    <mergeCell ref="E60:E66"/>
    <mergeCell ref="F60:F66"/>
    <mergeCell ref="E67:E73"/>
  </mergeCells>
  <pageMargins left="0.70866141732283472" right="0.70866141732283472" top="0.78740157480314965" bottom="0.78740157480314965" header="0.31496062992125984" footer="0.31496062992125984"/>
  <pageSetup paperSize="9" scale="38" fitToHeight="0" orientation="landscape" r:id="rId1"/>
  <headerFooter>
    <oddFooter>&amp;C&amp;P</oddFooter>
  </headerFooter>
  <rowBreaks count="1" manualBreakCount="1">
    <brk id="53" min="2" max="16" man="1"/>
  </rowBreaks>
  <ignoredErrors>
    <ignoredError sqref="C920 C18:C915"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Listen!$R$2:$R$7</xm:f>
          </x14:formula1>
          <xm:sqref>E18:E920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3">
    <tabColor rgb="FFFFFF99"/>
  </sheetPr>
  <dimension ref="B1:AI2006"/>
  <sheetViews>
    <sheetView showGridLines="0" zoomScale="85" zoomScaleNormal="85" workbookViewId="0">
      <pane xSplit="4" ySplit="5" topLeftCell="E6" activePane="bottomRight" state="frozen"/>
      <selection pane="topRight" activeCell="E1" sqref="E1"/>
      <selection pane="bottomLeft" activeCell="A6" sqref="A6"/>
      <selection pane="bottomRight"/>
    </sheetView>
  </sheetViews>
  <sheetFormatPr baseColWidth="10" defaultRowHeight="12.75" x14ac:dyDescent="0.2"/>
  <cols>
    <col min="1" max="1" width="2.7109375" style="41" customWidth="1"/>
    <col min="2" max="2" width="10.7109375" style="41" customWidth="1"/>
    <col min="3" max="3" width="69.7109375" style="41" customWidth="1"/>
    <col min="4" max="4" width="12.42578125" style="41" bestFit="1" customWidth="1"/>
    <col min="5" max="9" width="18.7109375" style="41" customWidth="1"/>
    <col min="10" max="10" width="20.140625" style="41" customWidth="1"/>
    <col min="11" max="12" width="17.7109375" style="41" customWidth="1"/>
    <col min="13" max="13" width="21.28515625" style="41" customWidth="1"/>
    <col min="14" max="19" width="10.7109375" style="41" customWidth="1"/>
    <col min="20" max="22" width="10.7109375" style="41" hidden="1" customWidth="1"/>
    <col min="23" max="23" width="17.7109375" style="41" customWidth="1"/>
    <col min="24" max="24" width="17.7109375" style="141" customWidth="1"/>
    <col min="25" max="25" width="17.7109375" style="41" customWidth="1"/>
    <col min="26" max="32" width="17.7109375" style="41" hidden="1" customWidth="1"/>
    <col min="33" max="33" width="2.7109375" style="41" customWidth="1"/>
    <col min="34" max="34" width="11.42578125" style="41"/>
    <col min="35" max="35" width="12" style="41" bestFit="1" customWidth="1"/>
    <col min="36" max="16384" width="11.42578125" style="41"/>
  </cols>
  <sheetData>
    <row r="1" spans="2:35" ht="30" customHeight="1" x14ac:dyDescent="0.2">
      <c r="B1" s="36" t="s">
        <v>1143</v>
      </c>
      <c r="U1" s="36"/>
      <c r="Z1" s="701">
        <v>2022</v>
      </c>
      <c r="AA1" s="701">
        <v>2023</v>
      </c>
      <c r="AB1" s="701">
        <v>2024</v>
      </c>
      <c r="AC1" s="701">
        <v>2025</v>
      </c>
      <c r="AD1" s="702">
        <v>2026</v>
      </c>
      <c r="AE1" s="702">
        <v>2027</v>
      </c>
      <c r="AF1" s="580">
        <v>2028</v>
      </c>
    </row>
    <row r="2" spans="2:35" ht="12" customHeight="1" thickBot="1" x14ac:dyDescent="0.25">
      <c r="B2" s="36"/>
      <c r="U2" s="36"/>
    </row>
    <row r="3" spans="2:35" s="11" customFormat="1" ht="18" customHeight="1" x14ac:dyDescent="0.2">
      <c r="B3" s="282" t="s">
        <v>353</v>
      </c>
      <c r="C3" s="283" t="str">
        <f>ROMAN(COLUMN()-1)</f>
        <v>II</v>
      </c>
      <c r="D3" s="283" t="str">
        <f>ROMAN(COLUMN()-1)</f>
        <v>III</v>
      </c>
      <c r="E3" s="283" t="str">
        <f t="shared" ref="E3:AF3" si="0">ROMAN(COLUMN()-1)</f>
        <v>IV</v>
      </c>
      <c r="F3" s="283" t="str">
        <f t="shared" si="0"/>
        <v>V</v>
      </c>
      <c r="G3" s="283"/>
      <c r="H3" s="283"/>
      <c r="I3" s="283" t="str">
        <f t="shared" si="0"/>
        <v>VIII</v>
      </c>
      <c r="J3" s="283" t="str">
        <f t="shared" si="0"/>
        <v>IX</v>
      </c>
      <c r="K3" s="283" t="str">
        <f t="shared" si="0"/>
        <v>X</v>
      </c>
      <c r="L3" s="283" t="str">
        <f t="shared" si="0"/>
        <v>XI</v>
      </c>
      <c r="M3" s="283" t="str">
        <f t="shared" si="0"/>
        <v>XII</v>
      </c>
      <c r="N3" s="283" t="str">
        <f t="shared" si="0"/>
        <v>XIII</v>
      </c>
      <c r="O3" s="283" t="str">
        <f t="shared" si="0"/>
        <v>XIV</v>
      </c>
      <c r="P3" s="283" t="str">
        <f t="shared" si="0"/>
        <v>XV</v>
      </c>
      <c r="Q3" s="283" t="str">
        <f t="shared" si="0"/>
        <v>XVI</v>
      </c>
      <c r="R3" s="283" t="str">
        <f t="shared" si="0"/>
        <v>XVII</v>
      </c>
      <c r="S3" s="283" t="str">
        <f t="shared" si="0"/>
        <v>XVIII</v>
      </c>
      <c r="T3" s="283" t="str">
        <f t="shared" si="0"/>
        <v>XIX</v>
      </c>
      <c r="U3" s="283" t="str">
        <f t="shared" si="0"/>
        <v>XX</v>
      </c>
      <c r="V3" s="283" t="str">
        <f t="shared" si="0"/>
        <v>XXI</v>
      </c>
      <c r="W3" s="354" t="str">
        <f t="shared" si="0"/>
        <v>XXII</v>
      </c>
      <c r="X3" s="354" t="str">
        <f t="shared" si="0"/>
        <v>XXIII</v>
      </c>
      <c r="Y3" s="354" t="str">
        <f t="shared" si="0"/>
        <v>XXIV</v>
      </c>
      <c r="Z3" s="283" t="str">
        <f t="shared" si="0"/>
        <v>XXV</v>
      </c>
      <c r="AA3" s="283" t="str">
        <f t="shared" si="0"/>
        <v>XXVI</v>
      </c>
      <c r="AB3" s="283" t="str">
        <f t="shared" si="0"/>
        <v>XXVII</v>
      </c>
      <c r="AC3" s="283" t="str">
        <f t="shared" si="0"/>
        <v>XXVIII</v>
      </c>
      <c r="AD3" s="283" t="str">
        <f t="shared" si="0"/>
        <v>XXIX</v>
      </c>
      <c r="AE3" s="283" t="str">
        <f t="shared" si="0"/>
        <v>XXX</v>
      </c>
      <c r="AF3" s="284" t="str">
        <f t="shared" si="0"/>
        <v>XXXI</v>
      </c>
      <c r="AG3" s="563"/>
    </row>
    <row r="4" spans="2:35" s="11" customFormat="1" ht="36" customHeight="1" x14ac:dyDescent="0.2">
      <c r="B4" s="285" t="s">
        <v>273</v>
      </c>
      <c r="C4" s="262"/>
      <c r="D4" s="263"/>
      <c r="E4" s="264" t="s">
        <v>309</v>
      </c>
      <c r="F4" s="265"/>
      <c r="G4" s="1039"/>
      <c r="H4" s="1039"/>
      <c r="I4" s="265"/>
      <c r="J4" s="265"/>
      <c r="K4" s="265"/>
      <c r="L4" s="495"/>
      <c r="M4" s="265"/>
      <c r="N4" s="266" t="s">
        <v>274</v>
      </c>
      <c r="O4" s="267"/>
      <c r="P4" s="267"/>
      <c r="Q4" s="267"/>
      <c r="R4" s="267"/>
      <c r="S4" s="267"/>
      <c r="T4" s="267"/>
      <c r="U4" s="267"/>
      <c r="V4" s="268"/>
      <c r="W4" s="262" t="s">
        <v>275</v>
      </c>
      <c r="X4" s="667"/>
      <c r="Y4" s="263"/>
      <c r="Z4" s="666" t="s">
        <v>400</v>
      </c>
      <c r="AA4" s="575"/>
      <c r="AB4" s="575"/>
      <c r="AC4" s="575"/>
      <c r="AD4" s="575"/>
      <c r="AE4" s="575"/>
      <c r="AF4" s="577"/>
      <c r="AG4" s="563"/>
    </row>
    <row r="5" spans="2:35" s="29" customFormat="1" ht="126" customHeight="1" x14ac:dyDescent="0.2">
      <c r="B5" s="543" t="s">
        <v>533</v>
      </c>
      <c r="C5" s="544" t="s">
        <v>403</v>
      </c>
      <c r="D5" s="544" t="s">
        <v>574</v>
      </c>
      <c r="E5" s="544" t="s">
        <v>540</v>
      </c>
      <c r="F5" s="544" t="s">
        <v>1268</v>
      </c>
      <c r="G5" s="544" t="s">
        <v>1255</v>
      </c>
      <c r="H5" s="544" t="s">
        <v>1269</v>
      </c>
      <c r="I5" s="544" t="s">
        <v>1256</v>
      </c>
      <c r="J5" s="544" t="s">
        <v>1232</v>
      </c>
      <c r="K5" s="544" t="s">
        <v>580</v>
      </c>
      <c r="L5" s="544" t="s">
        <v>612</v>
      </c>
      <c r="M5" s="544" t="s">
        <v>1236</v>
      </c>
      <c r="N5" s="544" t="s">
        <v>416</v>
      </c>
      <c r="O5" s="544" t="s">
        <v>417</v>
      </c>
      <c r="P5" s="544" t="s">
        <v>401</v>
      </c>
      <c r="Q5" s="544" t="s">
        <v>402</v>
      </c>
      <c r="R5" s="544" t="s">
        <v>692</v>
      </c>
      <c r="S5" s="544" t="s">
        <v>693</v>
      </c>
      <c r="T5" s="544" t="s">
        <v>694</v>
      </c>
      <c r="U5" s="544" t="s">
        <v>695</v>
      </c>
      <c r="V5" s="544" t="s">
        <v>696</v>
      </c>
      <c r="W5" s="566" t="s">
        <v>1230</v>
      </c>
      <c r="X5" s="566" t="s">
        <v>1237</v>
      </c>
      <c r="Y5" s="566" t="s">
        <v>1231</v>
      </c>
      <c r="Z5" s="684" t="s">
        <v>698</v>
      </c>
      <c r="AA5" s="578" t="s">
        <v>699</v>
      </c>
      <c r="AB5" s="578" t="s">
        <v>700</v>
      </c>
      <c r="AC5" s="578" t="s">
        <v>701</v>
      </c>
      <c r="AD5" s="579" t="s">
        <v>702</v>
      </c>
      <c r="AE5" s="684">
        <v>2027</v>
      </c>
      <c r="AF5" s="690">
        <v>2028</v>
      </c>
      <c r="AG5" s="564"/>
    </row>
    <row r="6" spans="2:35" s="418" customFormat="1" ht="15" customHeight="1" x14ac:dyDescent="0.2">
      <c r="B6" s="554"/>
      <c r="C6" s="382"/>
      <c r="D6" s="383"/>
      <c r="E6" s="381"/>
      <c r="F6" s="1040"/>
      <c r="G6" s="1038"/>
      <c r="H6" s="1041"/>
      <c r="I6" s="381"/>
      <c r="J6" s="568">
        <f t="shared" ref="J6:J69" si="1">E6+G6-I6</f>
        <v>0</v>
      </c>
      <c r="K6" s="381"/>
      <c r="L6" s="381"/>
      <c r="M6" s="568">
        <f>J6-K6</f>
        <v>0</v>
      </c>
      <c r="N6" s="570">
        <f>IFERROR(VLOOKUP($C6,Listen!$J$3:$L$39,2,0),0)</f>
        <v>0</v>
      </c>
      <c r="O6" s="570">
        <f>IFERROR(VLOOKUP($C6,Listen!$J$3:$L$39,3,0),0)</f>
        <v>0</v>
      </c>
      <c r="P6" s="453">
        <f t="shared" ref="P6:P69" si="2">$N6</f>
        <v>0</v>
      </c>
      <c r="Q6" s="453">
        <f t="shared" ref="Q6:V22" si="3">P6</f>
        <v>0</v>
      </c>
      <c r="R6" s="453">
        <f t="shared" ref="R6:V6" si="4">Q6</f>
        <v>0</v>
      </c>
      <c r="S6" s="453">
        <f>R6</f>
        <v>0</v>
      </c>
      <c r="T6" s="453">
        <f t="shared" si="4"/>
        <v>0</v>
      </c>
      <c r="U6" s="453">
        <f t="shared" si="4"/>
        <v>0</v>
      </c>
      <c r="V6" s="453">
        <f t="shared" si="4"/>
        <v>0</v>
      </c>
      <c r="W6" s="384">
        <f>Y6+X6</f>
        <v>0</v>
      </c>
      <c r="X6" s="565">
        <f>IF(D6='A. Allgemeine Informationen'!$C$17,$M6-Y6,HLOOKUP('A. Allgemeine Informationen'!$C$17-1,$Z$1:$AF$2005,ROW(D6),FALSE)-$Y6)</f>
        <v>0</v>
      </c>
      <c r="Y6" s="384">
        <f>HLOOKUP('A. Allgemeine Informationen'!$C$17,$Z$1:$AF$2005,ROW(D6),FALSE)</f>
        <v>0</v>
      </c>
      <c r="Z6" s="565">
        <f>IF(OR($D6=0,$M6=0),0,IF($D6-$Z$5&lt;1,$M6-$M6/P6*(Z$5-$D6+1),0))</f>
        <v>0</v>
      </c>
      <c r="AA6" s="565">
        <f t="shared" ref="AA6:AA69" si="5">IF(OR($D6=0,$M6=0,Q6-(AA$5-$D6)=0),0,IF($D6-AA$5&lt;0,Z6-Z6/(Q6-(AA$5-$D6)),IF($D6-AA$5=0,$M6-$M6/Q6,0)))</f>
        <v>0</v>
      </c>
      <c r="AB6" s="565">
        <f t="shared" ref="AB6:AB69" si="6">IF(OR($D6=0,$M6=0,R6-(AB$5-$D6)=0),0,IF($D6-AB$5&lt;0,AA6-AA6/(R6-(AB$5-$D6)),IF($D6-AB$5=0,$M6-$M6/R6,0)))</f>
        <v>0</v>
      </c>
      <c r="AC6" s="565">
        <f>IF(OR($D6=0,$M6=0,S6-(AC$5-$D6)=0),0,IF($D6-AC$5&lt;0,AB6-AB6/(S6-(AC$5-$D6)),IF($D6-AC$5=0,$M6-$M6/S6,0)))</f>
        <v>0</v>
      </c>
      <c r="AD6" s="572">
        <f t="shared" ref="AD6:AD69" si="7">IF(OR($D6=0,$M6=0,T6-(AD$5-$D6)=0),0,IF($D6-AD$5&lt;0,AC6-AC6/(T6-(AD$5-$D6)),IF($D6-AD$5=0,$M6-$M6/T6,0)))</f>
        <v>0</v>
      </c>
      <c r="AE6" s="560">
        <f t="shared" ref="AE6:AE69" si="8">IF(OR($D6=0,$M6=0,U6-(AE$5-$D6)=0),0,IF($D6-AE$5&lt;0,AD6-AD6/(U6-(AE$5-$D6)),IF($D6-AE$5=0,$M6-$M6/U6,0)))</f>
        <v>0</v>
      </c>
      <c r="AF6" s="561">
        <f t="shared" ref="AF6:AF69" si="9">IF(OR($D6=0,$M6=0,V6-(AF$5-$D6)=0),0,IF($D6-AF$5&lt;0,AE6-AE6/(V6-(AF$5-$D6)),IF($D6-AF$5=0,$M6-$M6/V6,0)))</f>
        <v>0</v>
      </c>
      <c r="AG6" s="562"/>
      <c r="AH6" s="715"/>
      <c r="AI6" s="715"/>
    </row>
    <row r="7" spans="2:35" s="418" customFormat="1" ht="15" customHeight="1" x14ac:dyDescent="0.2">
      <c r="B7" s="554"/>
      <c r="C7" s="382"/>
      <c r="D7" s="383"/>
      <c r="E7" s="381"/>
      <c r="F7" s="1040"/>
      <c r="G7" s="1038"/>
      <c r="H7" s="1041"/>
      <c r="I7" s="381"/>
      <c r="J7" s="568">
        <f t="shared" si="1"/>
        <v>0</v>
      </c>
      <c r="K7" s="381"/>
      <c r="L7" s="381"/>
      <c r="M7" s="568">
        <f t="shared" ref="M7:M70" si="10">J7-K7</f>
        <v>0</v>
      </c>
      <c r="N7" s="570">
        <f>IFERROR(VLOOKUP($C7,Listen!$J$3:$L$39,2,0),0)</f>
        <v>0</v>
      </c>
      <c r="O7" s="570">
        <f>IFERROR(VLOOKUP($C7,Listen!$J$3:$L$39,3,0),0)</f>
        <v>0</v>
      </c>
      <c r="P7" s="453">
        <f t="shared" si="2"/>
        <v>0</v>
      </c>
      <c r="Q7" s="453">
        <f t="shared" si="3"/>
        <v>0</v>
      </c>
      <c r="R7" s="453">
        <f t="shared" si="3"/>
        <v>0</v>
      </c>
      <c r="S7" s="453">
        <f t="shared" si="3"/>
        <v>0</v>
      </c>
      <c r="T7" s="453">
        <f t="shared" si="3"/>
        <v>0</v>
      </c>
      <c r="U7" s="453">
        <f t="shared" si="3"/>
        <v>0</v>
      </c>
      <c r="V7" s="453">
        <f t="shared" si="3"/>
        <v>0</v>
      </c>
      <c r="W7" s="384">
        <f t="shared" ref="W7:W70" si="11">Y7+X7</f>
        <v>0</v>
      </c>
      <c r="X7" s="565">
        <f>IF(D7='A. Allgemeine Informationen'!$C$17,$M7-Y7,HLOOKUP('A. Allgemeine Informationen'!$C$17-1,$Z$1:$AF$2005,ROW(D7),FALSE)-$Y7)</f>
        <v>0</v>
      </c>
      <c r="Y7" s="384">
        <f>HLOOKUP('A. Allgemeine Informationen'!$C$17,$Z$1:$AF$2005,ROW(D7),FALSE)</f>
        <v>0</v>
      </c>
      <c r="Z7" s="565">
        <f t="shared" ref="Z7:Z69" si="12">IF(OR($D7=0,$M7=0),0,IF($D7-$Z$5&lt;1,$M7-$M7/P7*(Z$5-$D7+1),0))</f>
        <v>0</v>
      </c>
      <c r="AA7" s="565">
        <f t="shared" si="5"/>
        <v>0</v>
      </c>
      <c r="AB7" s="565">
        <f t="shared" si="6"/>
        <v>0</v>
      </c>
      <c r="AC7" s="565">
        <f t="shared" ref="AC7:AC69" si="13">IF(OR($D7=0,$M7=0,S7-(AC$5-$D7)=0),0,IF($D7-AC$5&lt;0,AB7-AB7/(S7-(AC$5-$D7)),IF($D7-AC$5=0,$M7-$M7/S7,0)))</f>
        <v>0</v>
      </c>
      <c r="AD7" s="572">
        <f t="shared" si="7"/>
        <v>0</v>
      </c>
      <c r="AE7" s="560">
        <f t="shared" si="8"/>
        <v>0</v>
      </c>
      <c r="AF7" s="561">
        <f t="shared" si="9"/>
        <v>0</v>
      </c>
      <c r="AG7" s="562"/>
      <c r="AH7" s="715"/>
      <c r="AI7" s="715"/>
    </row>
    <row r="8" spans="2:35" s="418" customFormat="1" ht="15" customHeight="1" x14ac:dyDescent="0.2">
      <c r="B8" s="554"/>
      <c r="C8" s="382"/>
      <c r="D8" s="383"/>
      <c r="E8" s="381"/>
      <c r="F8" s="1040"/>
      <c r="G8" s="1038"/>
      <c r="H8" s="1041"/>
      <c r="I8" s="381"/>
      <c r="J8" s="568">
        <f t="shared" si="1"/>
        <v>0</v>
      </c>
      <c r="K8" s="381"/>
      <c r="L8" s="381"/>
      <c r="M8" s="568">
        <f t="shared" si="10"/>
        <v>0</v>
      </c>
      <c r="N8" s="570">
        <f>IFERROR(VLOOKUP($C8,Listen!$J$3:$L$39,2,0),0)</f>
        <v>0</v>
      </c>
      <c r="O8" s="570">
        <f>IFERROR(VLOOKUP($C8,Listen!$J$3:$L$39,3,0),0)</f>
        <v>0</v>
      </c>
      <c r="P8" s="453">
        <f t="shared" si="2"/>
        <v>0</v>
      </c>
      <c r="Q8" s="453">
        <f t="shared" si="3"/>
        <v>0</v>
      </c>
      <c r="R8" s="453">
        <f t="shared" si="3"/>
        <v>0</v>
      </c>
      <c r="S8" s="453">
        <f t="shared" si="3"/>
        <v>0</v>
      </c>
      <c r="T8" s="453">
        <f t="shared" si="3"/>
        <v>0</v>
      </c>
      <c r="U8" s="453">
        <f t="shared" si="3"/>
        <v>0</v>
      </c>
      <c r="V8" s="453">
        <f t="shared" si="3"/>
        <v>0</v>
      </c>
      <c r="W8" s="384">
        <f t="shared" si="11"/>
        <v>0</v>
      </c>
      <c r="X8" s="565">
        <f>IF(D8='A. Allgemeine Informationen'!$C$17,$M8-Y8,HLOOKUP('A. Allgemeine Informationen'!$C$17-1,$Z$1:$AF$2005,ROW(D8),FALSE)-$Y8)</f>
        <v>0</v>
      </c>
      <c r="Y8" s="384">
        <f>HLOOKUP('A. Allgemeine Informationen'!$C$17,$Z$1:$AF$2005,ROW(D8),FALSE)</f>
        <v>0</v>
      </c>
      <c r="Z8" s="565">
        <f t="shared" si="12"/>
        <v>0</v>
      </c>
      <c r="AA8" s="565">
        <f t="shared" si="5"/>
        <v>0</v>
      </c>
      <c r="AB8" s="565">
        <f t="shared" si="6"/>
        <v>0</v>
      </c>
      <c r="AC8" s="565">
        <f t="shared" si="13"/>
        <v>0</v>
      </c>
      <c r="AD8" s="572">
        <f t="shared" si="7"/>
        <v>0</v>
      </c>
      <c r="AE8" s="560">
        <f t="shared" si="8"/>
        <v>0</v>
      </c>
      <c r="AF8" s="561">
        <f t="shared" si="9"/>
        <v>0</v>
      </c>
      <c r="AG8" s="562"/>
      <c r="AH8" s="715"/>
      <c r="AI8" s="715"/>
    </row>
    <row r="9" spans="2:35" s="418" customFormat="1" ht="15" customHeight="1" x14ac:dyDescent="0.2">
      <c r="B9" s="554"/>
      <c r="C9" s="382"/>
      <c r="D9" s="383"/>
      <c r="E9" s="381"/>
      <c r="F9" s="1040"/>
      <c r="G9" s="1038"/>
      <c r="H9" s="1041"/>
      <c r="I9" s="381"/>
      <c r="J9" s="568">
        <f t="shared" si="1"/>
        <v>0</v>
      </c>
      <c r="K9" s="381"/>
      <c r="L9" s="381"/>
      <c r="M9" s="568">
        <f t="shared" si="10"/>
        <v>0</v>
      </c>
      <c r="N9" s="570">
        <f>IFERROR(VLOOKUP($C9,Listen!$J$3:$L$39,2,0),0)</f>
        <v>0</v>
      </c>
      <c r="O9" s="570">
        <f>IFERROR(VLOOKUP($C9,Listen!$J$3:$L$39,3,0),0)</f>
        <v>0</v>
      </c>
      <c r="P9" s="453">
        <f t="shared" si="2"/>
        <v>0</v>
      </c>
      <c r="Q9" s="453">
        <f t="shared" si="3"/>
        <v>0</v>
      </c>
      <c r="R9" s="453">
        <f t="shared" si="3"/>
        <v>0</v>
      </c>
      <c r="S9" s="453">
        <f t="shared" si="3"/>
        <v>0</v>
      </c>
      <c r="T9" s="453">
        <f t="shared" si="3"/>
        <v>0</v>
      </c>
      <c r="U9" s="453">
        <f t="shared" si="3"/>
        <v>0</v>
      </c>
      <c r="V9" s="453">
        <f t="shared" si="3"/>
        <v>0</v>
      </c>
      <c r="W9" s="384">
        <f t="shared" si="11"/>
        <v>0</v>
      </c>
      <c r="X9" s="565">
        <f>IF(D9='A. Allgemeine Informationen'!$C$17,$M9-Y9,HLOOKUP('A. Allgemeine Informationen'!$C$17-1,$Z$1:$AF$2005,ROW(D9),FALSE)-$Y9)</f>
        <v>0</v>
      </c>
      <c r="Y9" s="384">
        <f>HLOOKUP('A. Allgemeine Informationen'!$C$17,$Z$1:$AF$2005,ROW(D9),FALSE)</f>
        <v>0</v>
      </c>
      <c r="Z9" s="565">
        <f t="shared" si="12"/>
        <v>0</v>
      </c>
      <c r="AA9" s="565">
        <f t="shared" si="5"/>
        <v>0</v>
      </c>
      <c r="AB9" s="565">
        <f t="shared" si="6"/>
        <v>0</v>
      </c>
      <c r="AC9" s="565">
        <f t="shared" si="13"/>
        <v>0</v>
      </c>
      <c r="AD9" s="572">
        <f t="shared" si="7"/>
        <v>0</v>
      </c>
      <c r="AE9" s="560">
        <f t="shared" si="8"/>
        <v>0</v>
      </c>
      <c r="AF9" s="561">
        <f t="shared" si="9"/>
        <v>0</v>
      </c>
      <c r="AG9" s="562"/>
      <c r="AH9" s="715"/>
      <c r="AI9" s="715"/>
    </row>
    <row r="10" spans="2:35" s="418" customFormat="1" ht="15" customHeight="1" x14ac:dyDescent="0.2">
      <c r="B10" s="554"/>
      <c r="C10" s="382"/>
      <c r="D10" s="383"/>
      <c r="E10" s="381"/>
      <c r="F10" s="1040"/>
      <c r="G10" s="1038"/>
      <c r="H10" s="1041"/>
      <c r="I10" s="381"/>
      <c r="J10" s="568">
        <f t="shared" si="1"/>
        <v>0</v>
      </c>
      <c r="K10" s="381"/>
      <c r="L10" s="381"/>
      <c r="M10" s="568">
        <f t="shared" si="10"/>
        <v>0</v>
      </c>
      <c r="N10" s="570">
        <f>IFERROR(VLOOKUP($C10,Listen!$J$3:$L$39,2,0),0)</f>
        <v>0</v>
      </c>
      <c r="O10" s="570">
        <f>IFERROR(VLOOKUP($C10,Listen!$J$3:$L$39,3,0),0)</f>
        <v>0</v>
      </c>
      <c r="P10" s="453">
        <f t="shared" si="2"/>
        <v>0</v>
      </c>
      <c r="Q10" s="453">
        <f t="shared" si="3"/>
        <v>0</v>
      </c>
      <c r="R10" s="453">
        <f t="shared" si="3"/>
        <v>0</v>
      </c>
      <c r="S10" s="453">
        <f t="shared" si="3"/>
        <v>0</v>
      </c>
      <c r="T10" s="453">
        <f t="shared" si="3"/>
        <v>0</v>
      </c>
      <c r="U10" s="453">
        <f t="shared" si="3"/>
        <v>0</v>
      </c>
      <c r="V10" s="453">
        <f t="shared" si="3"/>
        <v>0</v>
      </c>
      <c r="W10" s="384">
        <f t="shared" si="11"/>
        <v>0</v>
      </c>
      <c r="X10" s="565">
        <f>IF(D10='A. Allgemeine Informationen'!$C$17,$M10-Y10,HLOOKUP('A. Allgemeine Informationen'!$C$17-1,$Z$1:$AF$2005,ROW(D10),FALSE)-$Y10)</f>
        <v>0</v>
      </c>
      <c r="Y10" s="384">
        <f>HLOOKUP('A. Allgemeine Informationen'!$C$17,$Z$1:$AF$2005,ROW(D10),FALSE)</f>
        <v>0</v>
      </c>
      <c r="Z10" s="565">
        <f t="shared" si="12"/>
        <v>0</v>
      </c>
      <c r="AA10" s="565">
        <f t="shared" si="5"/>
        <v>0</v>
      </c>
      <c r="AB10" s="565">
        <f t="shared" si="6"/>
        <v>0</v>
      </c>
      <c r="AC10" s="565">
        <f t="shared" si="13"/>
        <v>0</v>
      </c>
      <c r="AD10" s="572">
        <f t="shared" si="7"/>
        <v>0</v>
      </c>
      <c r="AE10" s="560">
        <f t="shared" si="8"/>
        <v>0</v>
      </c>
      <c r="AF10" s="561">
        <f t="shared" si="9"/>
        <v>0</v>
      </c>
      <c r="AG10" s="562"/>
      <c r="AH10" s="715"/>
      <c r="AI10" s="715"/>
    </row>
    <row r="11" spans="2:35" s="418" customFormat="1" ht="15" customHeight="1" x14ac:dyDescent="0.2">
      <c r="B11" s="554"/>
      <c r="C11" s="382"/>
      <c r="D11" s="383"/>
      <c r="E11" s="381"/>
      <c r="F11" s="1040"/>
      <c r="G11" s="1038"/>
      <c r="H11" s="1041"/>
      <c r="I11" s="381"/>
      <c r="J11" s="568">
        <f t="shared" si="1"/>
        <v>0</v>
      </c>
      <c r="K11" s="381"/>
      <c r="L11" s="381"/>
      <c r="M11" s="568">
        <f t="shared" si="10"/>
        <v>0</v>
      </c>
      <c r="N11" s="570">
        <f>IFERROR(VLOOKUP($C11,Listen!$J$3:$L$39,2,0),0)</f>
        <v>0</v>
      </c>
      <c r="O11" s="570">
        <f>IFERROR(VLOOKUP($C11,Listen!$J$3:$L$39,3,0),0)</f>
        <v>0</v>
      </c>
      <c r="P11" s="453">
        <f t="shared" si="2"/>
        <v>0</v>
      </c>
      <c r="Q11" s="453">
        <f t="shared" si="3"/>
        <v>0</v>
      </c>
      <c r="R11" s="453">
        <f t="shared" si="3"/>
        <v>0</v>
      </c>
      <c r="S11" s="453">
        <f t="shared" si="3"/>
        <v>0</v>
      </c>
      <c r="T11" s="453">
        <f t="shared" si="3"/>
        <v>0</v>
      </c>
      <c r="U11" s="453">
        <f t="shared" si="3"/>
        <v>0</v>
      </c>
      <c r="V11" s="453">
        <f t="shared" si="3"/>
        <v>0</v>
      </c>
      <c r="W11" s="384">
        <f t="shared" si="11"/>
        <v>0</v>
      </c>
      <c r="X11" s="565">
        <f>IF(D11='A. Allgemeine Informationen'!$C$17,$M11-Y11,HLOOKUP('A. Allgemeine Informationen'!$C$17-1,$Z$1:$AF$2005,ROW(D11),FALSE)-$Y11)</f>
        <v>0</v>
      </c>
      <c r="Y11" s="384">
        <f>HLOOKUP('A. Allgemeine Informationen'!$C$17,$Z$1:$AF$2005,ROW(D11),FALSE)</f>
        <v>0</v>
      </c>
      <c r="Z11" s="565">
        <f t="shared" si="12"/>
        <v>0</v>
      </c>
      <c r="AA11" s="565">
        <f t="shared" si="5"/>
        <v>0</v>
      </c>
      <c r="AB11" s="565">
        <f t="shared" si="6"/>
        <v>0</v>
      </c>
      <c r="AC11" s="565">
        <f t="shared" si="13"/>
        <v>0</v>
      </c>
      <c r="AD11" s="572">
        <f t="shared" si="7"/>
        <v>0</v>
      </c>
      <c r="AE11" s="560">
        <f t="shared" si="8"/>
        <v>0</v>
      </c>
      <c r="AF11" s="561">
        <f t="shared" si="9"/>
        <v>0</v>
      </c>
      <c r="AG11" s="562"/>
      <c r="AH11" s="715"/>
      <c r="AI11" s="715"/>
    </row>
    <row r="12" spans="2:35" s="418" customFormat="1" ht="15" customHeight="1" x14ac:dyDescent="0.2">
      <c r="B12" s="554"/>
      <c r="C12" s="382"/>
      <c r="D12" s="383"/>
      <c r="E12" s="381"/>
      <c r="F12" s="1040"/>
      <c r="G12" s="1038"/>
      <c r="H12" s="1041"/>
      <c r="I12" s="381"/>
      <c r="J12" s="568">
        <f t="shared" si="1"/>
        <v>0</v>
      </c>
      <c r="K12" s="381"/>
      <c r="L12" s="381"/>
      <c r="M12" s="568">
        <f t="shared" si="10"/>
        <v>0</v>
      </c>
      <c r="N12" s="570">
        <f>IFERROR(VLOOKUP($C12,Listen!$J$3:$L$39,2,0),0)</f>
        <v>0</v>
      </c>
      <c r="O12" s="570">
        <f>IFERROR(VLOOKUP($C12,Listen!$J$3:$L$39,3,0),0)</f>
        <v>0</v>
      </c>
      <c r="P12" s="453">
        <f t="shared" si="2"/>
        <v>0</v>
      </c>
      <c r="Q12" s="453">
        <f t="shared" si="3"/>
        <v>0</v>
      </c>
      <c r="R12" s="453">
        <f t="shared" si="3"/>
        <v>0</v>
      </c>
      <c r="S12" s="453">
        <f t="shared" si="3"/>
        <v>0</v>
      </c>
      <c r="T12" s="453">
        <f t="shared" si="3"/>
        <v>0</v>
      </c>
      <c r="U12" s="453">
        <f t="shared" si="3"/>
        <v>0</v>
      </c>
      <c r="V12" s="453">
        <f t="shared" si="3"/>
        <v>0</v>
      </c>
      <c r="W12" s="384">
        <f t="shared" si="11"/>
        <v>0</v>
      </c>
      <c r="X12" s="565">
        <f>IF(D12='A. Allgemeine Informationen'!$C$17,$M12-Y12,HLOOKUP('A. Allgemeine Informationen'!$C$17-1,$Z$1:$AF$2005,ROW(D12),FALSE)-$Y12)</f>
        <v>0</v>
      </c>
      <c r="Y12" s="384">
        <f>HLOOKUP('A. Allgemeine Informationen'!$C$17,$Z$1:$AF$2005,ROW(D12),FALSE)</f>
        <v>0</v>
      </c>
      <c r="Z12" s="565">
        <f t="shared" si="12"/>
        <v>0</v>
      </c>
      <c r="AA12" s="565">
        <f t="shared" si="5"/>
        <v>0</v>
      </c>
      <c r="AB12" s="565">
        <f t="shared" si="6"/>
        <v>0</v>
      </c>
      <c r="AC12" s="565">
        <f t="shared" si="13"/>
        <v>0</v>
      </c>
      <c r="AD12" s="572">
        <f t="shared" si="7"/>
        <v>0</v>
      </c>
      <c r="AE12" s="560">
        <f t="shared" si="8"/>
        <v>0</v>
      </c>
      <c r="AF12" s="561">
        <f t="shared" si="9"/>
        <v>0</v>
      </c>
      <c r="AG12" s="562"/>
      <c r="AH12" s="715"/>
      <c r="AI12" s="715"/>
    </row>
    <row r="13" spans="2:35" s="418" customFormat="1" ht="15" customHeight="1" x14ac:dyDescent="0.2">
      <c r="B13" s="554"/>
      <c r="C13" s="382"/>
      <c r="D13" s="383"/>
      <c r="E13" s="381"/>
      <c r="F13" s="1040"/>
      <c r="G13" s="1038"/>
      <c r="H13" s="1041"/>
      <c r="I13" s="381"/>
      <c r="J13" s="568">
        <f t="shared" si="1"/>
        <v>0</v>
      </c>
      <c r="K13" s="381"/>
      <c r="L13" s="381"/>
      <c r="M13" s="568">
        <f t="shared" si="10"/>
        <v>0</v>
      </c>
      <c r="N13" s="570">
        <f>IFERROR(VLOOKUP($C13,Listen!$J$3:$L$39,2,0),0)</f>
        <v>0</v>
      </c>
      <c r="O13" s="570">
        <f>IFERROR(VLOOKUP($C13,Listen!$J$3:$L$39,3,0),0)</f>
        <v>0</v>
      </c>
      <c r="P13" s="453">
        <f t="shared" si="2"/>
        <v>0</v>
      </c>
      <c r="Q13" s="453">
        <f t="shared" si="3"/>
        <v>0</v>
      </c>
      <c r="R13" s="453">
        <f t="shared" si="3"/>
        <v>0</v>
      </c>
      <c r="S13" s="453">
        <f t="shared" si="3"/>
        <v>0</v>
      </c>
      <c r="T13" s="453">
        <f t="shared" si="3"/>
        <v>0</v>
      </c>
      <c r="U13" s="453">
        <f t="shared" si="3"/>
        <v>0</v>
      </c>
      <c r="V13" s="453">
        <f t="shared" si="3"/>
        <v>0</v>
      </c>
      <c r="W13" s="384">
        <f t="shared" si="11"/>
        <v>0</v>
      </c>
      <c r="X13" s="565">
        <f>IF(D13='A. Allgemeine Informationen'!$C$17,$M13-Y13,HLOOKUP('A. Allgemeine Informationen'!$C$17-1,$Z$1:$AF$2005,ROW(D13),FALSE)-$Y13)</f>
        <v>0</v>
      </c>
      <c r="Y13" s="384">
        <f>HLOOKUP('A. Allgemeine Informationen'!$C$17,$Z$1:$AF$2005,ROW(D13),FALSE)</f>
        <v>0</v>
      </c>
      <c r="Z13" s="565">
        <f t="shared" si="12"/>
        <v>0</v>
      </c>
      <c r="AA13" s="565">
        <f t="shared" si="5"/>
        <v>0</v>
      </c>
      <c r="AB13" s="565">
        <f t="shared" si="6"/>
        <v>0</v>
      </c>
      <c r="AC13" s="565">
        <f t="shared" si="13"/>
        <v>0</v>
      </c>
      <c r="AD13" s="572">
        <f t="shared" si="7"/>
        <v>0</v>
      </c>
      <c r="AE13" s="560">
        <f t="shared" si="8"/>
        <v>0</v>
      </c>
      <c r="AF13" s="561">
        <f t="shared" si="9"/>
        <v>0</v>
      </c>
      <c r="AG13" s="562"/>
      <c r="AH13" s="715"/>
      <c r="AI13" s="715"/>
    </row>
    <row r="14" spans="2:35" s="418" customFormat="1" ht="15" customHeight="1" x14ac:dyDescent="0.2">
      <c r="B14" s="554"/>
      <c r="C14" s="382"/>
      <c r="D14" s="383"/>
      <c r="E14" s="381"/>
      <c r="F14" s="1040"/>
      <c r="G14" s="1038"/>
      <c r="H14" s="1041"/>
      <c r="I14" s="381"/>
      <c r="J14" s="568">
        <f t="shared" si="1"/>
        <v>0</v>
      </c>
      <c r="K14" s="381"/>
      <c r="L14" s="381"/>
      <c r="M14" s="568">
        <f t="shared" si="10"/>
        <v>0</v>
      </c>
      <c r="N14" s="570">
        <f>IFERROR(VLOOKUP($C14,Listen!$J$3:$L$39,2,0),0)</f>
        <v>0</v>
      </c>
      <c r="O14" s="570">
        <f>IFERROR(VLOOKUP($C14,Listen!$J$3:$L$39,3,0),0)</f>
        <v>0</v>
      </c>
      <c r="P14" s="453">
        <f t="shared" si="2"/>
        <v>0</v>
      </c>
      <c r="Q14" s="453">
        <f t="shared" si="3"/>
        <v>0</v>
      </c>
      <c r="R14" s="453">
        <f t="shared" si="3"/>
        <v>0</v>
      </c>
      <c r="S14" s="453">
        <f t="shared" si="3"/>
        <v>0</v>
      </c>
      <c r="T14" s="453">
        <f t="shared" si="3"/>
        <v>0</v>
      </c>
      <c r="U14" s="453">
        <f t="shared" si="3"/>
        <v>0</v>
      </c>
      <c r="V14" s="453">
        <f t="shared" si="3"/>
        <v>0</v>
      </c>
      <c r="W14" s="384">
        <f t="shared" si="11"/>
        <v>0</v>
      </c>
      <c r="X14" s="565">
        <f>IF(D14='A. Allgemeine Informationen'!$C$17,$M14-Y14,HLOOKUP('A. Allgemeine Informationen'!$C$17-1,$Z$1:$AF$2005,ROW(D14),FALSE)-$Y14)</f>
        <v>0</v>
      </c>
      <c r="Y14" s="384">
        <f>HLOOKUP('A. Allgemeine Informationen'!$C$17,$Z$1:$AF$2005,ROW(D14),FALSE)</f>
        <v>0</v>
      </c>
      <c r="Z14" s="565">
        <f t="shared" si="12"/>
        <v>0</v>
      </c>
      <c r="AA14" s="565">
        <f t="shared" si="5"/>
        <v>0</v>
      </c>
      <c r="AB14" s="565">
        <f t="shared" si="6"/>
        <v>0</v>
      </c>
      <c r="AC14" s="565">
        <f t="shared" si="13"/>
        <v>0</v>
      </c>
      <c r="AD14" s="572">
        <f t="shared" si="7"/>
        <v>0</v>
      </c>
      <c r="AE14" s="560">
        <f t="shared" si="8"/>
        <v>0</v>
      </c>
      <c r="AF14" s="561">
        <f t="shared" si="9"/>
        <v>0</v>
      </c>
      <c r="AG14" s="562"/>
      <c r="AH14" s="715"/>
      <c r="AI14" s="715"/>
    </row>
    <row r="15" spans="2:35" s="418" customFormat="1" ht="15" customHeight="1" x14ac:dyDescent="0.2">
      <c r="B15" s="554"/>
      <c r="C15" s="382"/>
      <c r="D15" s="383"/>
      <c r="E15" s="381"/>
      <c r="F15" s="1040"/>
      <c r="G15" s="1038"/>
      <c r="H15" s="1041"/>
      <c r="I15" s="381"/>
      <c r="J15" s="568">
        <f t="shared" si="1"/>
        <v>0</v>
      </c>
      <c r="K15" s="381"/>
      <c r="L15" s="381"/>
      <c r="M15" s="568">
        <f t="shared" si="10"/>
        <v>0</v>
      </c>
      <c r="N15" s="570">
        <f>IFERROR(VLOOKUP($C15,Listen!$J$3:$L$39,2,0),0)</f>
        <v>0</v>
      </c>
      <c r="O15" s="570">
        <f>IFERROR(VLOOKUP($C15,Listen!$J$3:$L$39,3,0),0)</f>
        <v>0</v>
      </c>
      <c r="P15" s="453">
        <f t="shared" si="2"/>
        <v>0</v>
      </c>
      <c r="Q15" s="453">
        <f t="shared" si="3"/>
        <v>0</v>
      </c>
      <c r="R15" s="453">
        <f t="shared" si="3"/>
        <v>0</v>
      </c>
      <c r="S15" s="453">
        <f t="shared" si="3"/>
        <v>0</v>
      </c>
      <c r="T15" s="453">
        <f t="shared" si="3"/>
        <v>0</v>
      </c>
      <c r="U15" s="453">
        <f t="shared" si="3"/>
        <v>0</v>
      </c>
      <c r="V15" s="453">
        <f t="shared" si="3"/>
        <v>0</v>
      </c>
      <c r="W15" s="384">
        <f t="shared" si="11"/>
        <v>0</v>
      </c>
      <c r="X15" s="565">
        <f>IF(D15='A. Allgemeine Informationen'!$C$17,$M15-Y15,HLOOKUP('A. Allgemeine Informationen'!$C$17-1,$Z$1:$AF$2005,ROW(D15),FALSE)-$Y15)</f>
        <v>0</v>
      </c>
      <c r="Y15" s="384">
        <f>HLOOKUP('A. Allgemeine Informationen'!$C$17,$Z$1:$AF$2005,ROW(D15),FALSE)</f>
        <v>0</v>
      </c>
      <c r="Z15" s="565">
        <f t="shared" si="12"/>
        <v>0</v>
      </c>
      <c r="AA15" s="565">
        <f t="shared" si="5"/>
        <v>0</v>
      </c>
      <c r="AB15" s="565">
        <f t="shared" si="6"/>
        <v>0</v>
      </c>
      <c r="AC15" s="565">
        <f t="shared" si="13"/>
        <v>0</v>
      </c>
      <c r="AD15" s="572">
        <f t="shared" si="7"/>
        <v>0</v>
      </c>
      <c r="AE15" s="560">
        <f t="shared" si="8"/>
        <v>0</v>
      </c>
      <c r="AF15" s="561">
        <f t="shared" si="9"/>
        <v>0</v>
      </c>
      <c r="AG15" s="562"/>
      <c r="AH15" s="715"/>
      <c r="AI15" s="715"/>
    </row>
    <row r="16" spans="2:35" s="418" customFormat="1" ht="15" customHeight="1" x14ac:dyDescent="0.2">
      <c r="B16" s="554"/>
      <c r="C16" s="382"/>
      <c r="D16" s="383"/>
      <c r="E16" s="381"/>
      <c r="F16" s="1040"/>
      <c r="G16" s="1038"/>
      <c r="H16" s="1041"/>
      <c r="I16" s="381"/>
      <c r="J16" s="568">
        <f t="shared" si="1"/>
        <v>0</v>
      </c>
      <c r="K16" s="381"/>
      <c r="L16" s="381"/>
      <c r="M16" s="568">
        <f t="shared" si="10"/>
        <v>0</v>
      </c>
      <c r="N16" s="570">
        <f>IFERROR(VLOOKUP($C16,Listen!$J$3:$L$39,2,0),0)</f>
        <v>0</v>
      </c>
      <c r="O16" s="570">
        <f>IFERROR(VLOOKUP($C16,Listen!$J$3:$L$39,3,0),0)</f>
        <v>0</v>
      </c>
      <c r="P16" s="453">
        <f t="shared" si="2"/>
        <v>0</v>
      </c>
      <c r="Q16" s="453">
        <f t="shared" si="3"/>
        <v>0</v>
      </c>
      <c r="R16" s="453">
        <f t="shared" si="3"/>
        <v>0</v>
      </c>
      <c r="S16" s="453">
        <f t="shared" si="3"/>
        <v>0</v>
      </c>
      <c r="T16" s="453">
        <f t="shared" si="3"/>
        <v>0</v>
      </c>
      <c r="U16" s="453">
        <f t="shared" si="3"/>
        <v>0</v>
      </c>
      <c r="V16" s="453">
        <f t="shared" si="3"/>
        <v>0</v>
      </c>
      <c r="W16" s="384">
        <f t="shared" si="11"/>
        <v>0</v>
      </c>
      <c r="X16" s="565">
        <f>IF(D16='A. Allgemeine Informationen'!$C$17,$M16-Y16,HLOOKUP('A. Allgemeine Informationen'!$C$17-1,$Z$1:$AF$2005,ROW(D16),FALSE)-$Y16)</f>
        <v>0</v>
      </c>
      <c r="Y16" s="384">
        <f>HLOOKUP('A. Allgemeine Informationen'!$C$17,$Z$1:$AF$2005,ROW(D16),FALSE)</f>
        <v>0</v>
      </c>
      <c r="Z16" s="565">
        <f t="shared" si="12"/>
        <v>0</v>
      </c>
      <c r="AA16" s="565">
        <f t="shared" si="5"/>
        <v>0</v>
      </c>
      <c r="AB16" s="565">
        <f t="shared" si="6"/>
        <v>0</v>
      </c>
      <c r="AC16" s="565">
        <f t="shared" si="13"/>
        <v>0</v>
      </c>
      <c r="AD16" s="572">
        <f t="shared" si="7"/>
        <v>0</v>
      </c>
      <c r="AE16" s="560">
        <f t="shared" si="8"/>
        <v>0</v>
      </c>
      <c r="AF16" s="561">
        <f t="shared" si="9"/>
        <v>0</v>
      </c>
      <c r="AG16" s="562"/>
      <c r="AH16" s="715"/>
      <c r="AI16" s="715"/>
    </row>
    <row r="17" spans="2:35" s="418" customFormat="1" ht="15" customHeight="1" x14ac:dyDescent="0.2">
      <c r="B17" s="554"/>
      <c r="C17" s="382"/>
      <c r="D17" s="383"/>
      <c r="E17" s="381"/>
      <c r="F17" s="1040"/>
      <c r="G17" s="1038"/>
      <c r="H17" s="1041"/>
      <c r="I17" s="381"/>
      <c r="J17" s="568">
        <f t="shared" si="1"/>
        <v>0</v>
      </c>
      <c r="K17" s="381"/>
      <c r="L17" s="381"/>
      <c r="M17" s="568">
        <f t="shared" si="10"/>
        <v>0</v>
      </c>
      <c r="N17" s="570">
        <f>IFERROR(VLOOKUP($C17,Listen!$J$3:$L$39,2,0),0)</f>
        <v>0</v>
      </c>
      <c r="O17" s="570">
        <f>IFERROR(VLOOKUP($C17,Listen!$J$3:$L$39,3,0),0)</f>
        <v>0</v>
      </c>
      <c r="P17" s="453">
        <f t="shared" si="2"/>
        <v>0</v>
      </c>
      <c r="Q17" s="453">
        <f t="shared" si="3"/>
        <v>0</v>
      </c>
      <c r="R17" s="453">
        <f t="shared" si="3"/>
        <v>0</v>
      </c>
      <c r="S17" s="453">
        <f t="shared" si="3"/>
        <v>0</v>
      </c>
      <c r="T17" s="453">
        <f t="shared" si="3"/>
        <v>0</v>
      </c>
      <c r="U17" s="453">
        <f t="shared" si="3"/>
        <v>0</v>
      </c>
      <c r="V17" s="453">
        <f t="shared" si="3"/>
        <v>0</v>
      </c>
      <c r="W17" s="384">
        <f t="shared" si="11"/>
        <v>0</v>
      </c>
      <c r="X17" s="565">
        <f>IF(D17='A. Allgemeine Informationen'!$C$17,$M17-Y17,HLOOKUP('A. Allgemeine Informationen'!$C$17-1,$Z$1:$AF$2005,ROW(D17),FALSE)-$Y17)</f>
        <v>0</v>
      </c>
      <c r="Y17" s="384">
        <f>HLOOKUP('A. Allgemeine Informationen'!$C$17,$Z$1:$AF$2005,ROW(D17),FALSE)</f>
        <v>0</v>
      </c>
      <c r="Z17" s="565">
        <f t="shared" si="12"/>
        <v>0</v>
      </c>
      <c r="AA17" s="565">
        <f t="shared" si="5"/>
        <v>0</v>
      </c>
      <c r="AB17" s="565">
        <f t="shared" si="6"/>
        <v>0</v>
      </c>
      <c r="AC17" s="565">
        <f t="shared" si="13"/>
        <v>0</v>
      </c>
      <c r="AD17" s="572">
        <f t="shared" si="7"/>
        <v>0</v>
      </c>
      <c r="AE17" s="560">
        <f t="shared" si="8"/>
        <v>0</v>
      </c>
      <c r="AF17" s="561">
        <f t="shared" si="9"/>
        <v>0</v>
      </c>
      <c r="AG17" s="562"/>
      <c r="AH17" s="715"/>
      <c r="AI17" s="715"/>
    </row>
    <row r="18" spans="2:35" s="418" customFormat="1" ht="15" customHeight="1" x14ac:dyDescent="0.2">
      <c r="B18" s="554"/>
      <c r="C18" s="382"/>
      <c r="D18" s="383"/>
      <c r="E18" s="381"/>
      <c r="F18" s="1040"/>
      <c r="G18" s="1038"/>
      <c r="H18" s="1041"/>
      <c r="I18" s="381"/>
      <c r="J18" s="568">
        <f t="shared" si="1"/>
        <v>0</v>
      </c>
      <c r="K18" s="381"/>
      <c r="L18" s="381"/>
      <c r="M18" s="568">
        <f t="shared" si="10"/>
        <v>0</v>
      </c>
      <c r="N18" s="570">
        <f>IFERROR(VLOOKUP($C18,Listen!$J$3:$L$39,2,0),0)</f>
        <v>0</v>
      </c>
      <c r="O18" s="570">
        <f>IFERROR(VLOOKUP($C18,Listen!$J$3:$L$39,3,0),0)</f>
        <v>0</v>
      </c>
      <c r="P18" s="453">
        <f t="shared" si="2"/>
        <v>0</v>
      </c>
      <c r="Q18" s="453">
        <f t="shared" si="3"/>
        <v>0</v>
      </c>
      <c r="R18" s="453">
        <f t="shared" si="3"/>
        <v>0</v>
      </c>
      <c r="S18" s="453">
        <f t="shared" si="3"/>
        <v>0</v>
      </c>
      <c r="T18" s="453">
        <f t="shared" si="3"/>
        <v>0</v>
      </c>
      <c r="U18" s="453">
        <f t="shared" si="3"/>
        <v>0</v>
      </c>
      <c r="V18" s="453">
        <f t="shared" si="3"/>
        <v>0</v>
      </c>
      <c r="W18" s="384">
        <f t="shared" si="11"/>
        <v>0</v>
      </c>
      <c r="X18" s="565">
        <f>IF(D18='A. Allgemeine Informationen'!$C$17,$M18-Y18,HLOOKUP('A. Allgemeine Informationen'!$C$17-1,$Z$1:$AF$2005,ROW(D18),FALSE)-$Y18)</f>
        <v>0</v>
      </c>
      <c r="Y18" s="384">
        <f>HLOOKUP('A. Allgemeine Informationen'!$C$17,$Z$1:$AF$2005,ROW(D18),FALSE)</f>
        <v>0</v>
      </c>
      <c r="Z18" s="565">
        <f t="shared" si="12"/>
        <v>0</v>
      </c>
      <c r="AA18" s="565">
        <f t="shared" si="5"/>
        <v>0</v>
      </c>
      <c r="AB18" s="565">
        <f t="shared" si="6"/>
        <v>0</v>
      </c>
      <c r="AC18" s="565">
        <f t="shared" si="13"/>
        <v>0</v>
      </c>
      <c r="AD18" s="572">
        <f t="shared" si="7"/>
        <v>0</v>
      </c>
      <c r="AE18" s="560">
        <f t="shared" si="8"/>
        <v>0</v>
      </c>
      <c r="AF18" s="561">
        <f t="shared" si="9"/>
        <v>0</v>
      </c>
      <c r="AG18" s="562"/>
      <c r="AH18" s="715"/>
      <c r="AI18" s="715"/>
    </row>
    <row r="19" spans="2:35" s="418" customFormat="1" ht="15" customHeight="1" x14ac:dyDescent="0.2">
      <c r="B19" s="554"/>
      <c r="C19" s="382"/>
      <c r="D19" s="383"/>
      <c r="E19" s="381"/>
      <c r="F19" s="1040"/>
      <c r="G19" s="1038"/>
      <c r="H19" s="1041"/>
      <c r="I19" s="381"/>
      <c r="J19" s="568">
        <f t="shared" si="1"/>
        <v>0</v>
      </c>
      <c r="K19" s="381"/>
      <c r="L19" s="381"/>
      <c r="M19" s="568">
        <f t="shared" si="10"/>
        <v>0</v>
      </c>
      <c r="N19" s="570">
        <f>IFERROR(VLOOKUP($C19,Listen!$J$3:$L$39,2,0),0)</f>
        <v>0</v>
      </c>
      <c r="O19" s="570">
        <f>IFERROR(VLOOKUP($C19,Listen!$J$3:$L$39,3,0),0)</f>
        <v>0</v>
      </c>
      <c r="P19" s="453">
        <f t="shared" si="2"/>
        <v>0</v>
      </c>
      <c r="Q19" s="453">
        <f t="shared" si="3"/>
        <v>0</v>
      </c>
      <c r="R19" s="453">
        <f t="shared" si="3"/>
        <v>0</v>
      </c>
      <c r="S19" s="453">
        <f t="shared" si="3"/>
        <v>0</v>
      </c>
      <c r="T19" s="453">
        <f t="shared" si="3"/>
        <v>0</v>
      </c>
      <c r="U19" s="453">
        <f t="shared" si="3"/>
        <v>0</v>
      </c>
      <c r="V19" s="453">
        <f t="shared" si="3"/>
        <v>0</v>
      </c>
      <c r="W19" s="384">
        <f t="shared" si="11"/>
        <v>0</v>
      </c>
      <c r="X19" s="565">
        <f>IF(D19='A. Allgemeine Informationen'!$C$17,$M19-Y19,HLOOKUP('A. Allgemeine Informationen'!$C$17-1,$Z$1:$AF$2005,ROW(D19),FALSE)-$Y19)</f>
        <v>0</v>
      </c>
      <c r="Y19" s="384">
        <f>HLOOKUP('A. Allgemeine Informationen'!$C$17,$Z$1:$AF$2005,ROW(D19),FALSE)</f>
        <v>0</v>
      </c>
      <c r="Z19" s="565">
        <f t="shared" si="12"/>
        <v>0</v>
      </c>
      <c r="AA19" s="565">
        <f t="shared" si="5"/>
        <v>0</v>
      </c>
      <c r="AB19" s="565">
        <f t="shared" si="6"/>
        <v>0</v>
      </c>
      <c r="AC19" s="565">
        <f t="shared" si="13"/>
        <v>0</v>
      </c>
      <c r="AD19" s="572">
        <f t="shared" si="7"/>
        <v>0</v>
      </c>
      <c r="AE19" s="560">
        <f t="shared" si="8"/>
        <v>0</v>
      </c>
      <c r="AF19" s="561">
        <f t="shared" si="9"/>
        <v>0</v>
      </c>
      <c r="AG19" s="562"/>
      <c r="AH19" s="715"/>
      <c r="AI19" s="715"/>
    </row>
    <row r="20" spans="2:35" s="418" customFormat="1" ht="15" customHeight="1" x14ac:dyDescent="0.2">
      <c r="B20" s="554"/>
      <c r="C20" s="382"/>
      <c r="D20" s="383"/>
      <c r="E20" s="381"/>
      <c r="F20" s="1040"/>
      <c r="G20" s="1038"/>
      <c r="H20" s="1041"/>
      <c r="I20" s="381"/>
      <c r="J20" s="568">
        <f t="shared" si="1"/>
        <v>0</v>
      </c>
      <c r="K20" s="381"/>
      <c r="L20" s="381"/>
      <c r="M20" s="568">
        <f t="shared" si="10"/>
        <v>0</v>
      </c>
      <c r="N20" s="570">
        <f>IFERROR(VLOOKUP($C20,Listen!$J$3:$L$39,2,0),0)</f>
        <v>0</v>
      </c>
      <c r="O20" s="570">
        <f>IFERROR(VLOOKUP($C20,Listen!$J$3:$L$39,3,0),0)</f>
        <v>0</v>
      </c>
      <c r="P20" s="453">
        <f t="shared" si="2"/>
        <v>0</v>
      </c>
      <c r="Q20" s="453">
        <f t="shared" si="3"/>
        <v>0</v>
      </c>
      <c r="R20" s="453">
        <f t="shared" si="3"/>
        <v>0</v>
      </c>
      <c r="S20" s="453">
        <f t="shared" si="3"/>
        <v>0</v>
      </c>
      <c r="T20" s="453">
        <f t="shared" si="3"/>
        <v>0</v>
      </c>
      <c r="U20" s="453">
        <f t="shared" si="3"/>
        <v>0</v>
      </c>
      <c r="V20" s="453">
        <f t="shared" si="3"/>
        <v>0</v>
      </c>
      <c r="W20" s="384">
        <f t="shared" si="11"/>
        <v>0</v>
      </c>
      <c r="X20" s="565">
        <f>IF(D20='A. Allgemeine Informationen'!$C$17,$M20-Y20,HLOOKUP('A. Allgemeine Informationen'!$C$17-1,$Z$1:$AF$2005,ROW(D20),FALSE)-$Y20)</f>
        <v>0</v>
      </c>
      <c r="Y20" s="384">
        <f>HLOOKUP('A. Allgemeine Informationen'!$C$17,$Z$1:$AF$2005,ROW(D20),FALSE)</f>
        <v>0</v>
      </c>
      <c r="Z20" s="565">
        <f t="shared" si="12"/>
        <v>0</v>
      </c>
      <c r="AA20" s="565">
        <f t="shared" si="5"/>
        <v>0</v>
      </c>
      <c r="AB20" s="565">
        <f t="shared" si="6"/>
        <v>0</v>
      </c>
      <c r="AC20" s="565">
        <f t="shared" si="13"/>
        <v>0</v>
      </c>
      <c r="AD20" s="572">
        <f t="shared" si="7"/>
        <v>0</v>
      </c>
      <c r="AE20" s="560">
        <f t="shared" si="8"/>
        <v>0</v>
      </c>
      <c r="AF20" s="561">
        <f t="shared" si="9"/>
        <v>0</v>
      </c>
      <c r="AG20" s="562"/>
      <c r="AH20" s="715"/>
      <c r="AI20" s="715"/>
    </row>
    <row r="21" spans="2:35" s="418" customFormat="1" ht="15" customHeight="1" x14ac:dyDescent="0.2">
      <c r="B21" s="554"/>
      <c r="C21" s="382"/>
      <c r="D21" s="383"/>
      <c r="E21" s="381"/>
      <c r="F21" s="1040"/>
      <c r="G21" s="1038"/>
      <c r="H21" s="1041"/>
      <c r="I21" s="381"/>
      <c r="J21" s="568">
        <f t="shared" si="1"/>
        <v>0</v>
      </c>
      <c r="K21" s="381"/>
      <c r="L21" s="381"/>
      <c r="M21" s="568">
        <f t="shared" si="10"/>
        <v>0</v>
      </c>
      <c r="N21" s="570">
        <f>IFERROR(VLOOKUP($C21,Listen!$J$3:$L$39,2,0),0)</f>
        <v>0</v>
      </c>
      <c r="O21" s="570">
        <f>IFERROR(VLOOKUP($C21,Listen!$J$3:$L$39,3,0),0)</f>
        <v>0</v>
      </c>
      <c r="P21" s="453">
        <f t="shared" si="2"/>
        <v>0</v>
      </c>
      <c r="Q21" s="453">
        <f t="shared" si="3"/>
        <v>0</v>
      </c>
      <c r="R21" s="453">
        <f t="shared" si="3"/>
        <v>0</v>
      </c>
      <c r="S21" s="453">
        <f t="shared" si="3"/>
        <v>0</v>
      </c>
      <c r="T21" s="453">
        <f t="shared" si="3"/>
        <v>0</v>
      </c>
      <c r="U21" s="453">
        <f t="shared" si="3"/>
        <v>0</v>
      </c>
      <c r="V21" s="453">
        <f t="shared" si="3"/>
        <v>0</v>
      </c>
      <c r="W21" s="384">
        <f t="shared" si="11"/>
        <v>0</v>
      </c>
      <c r="X21" s="565">
        <f>IF(D21='A. Allgemeine Informationen'!$C$17,$M21-Y21,HLOOKUP('A. Allgemeine Informationen'!$C$17-1,$Z$1:$AF$2005,ROW(D21),FALSE)-$Y21)</f>
        <v>0</v>
      </c>
      <c r="Y21" s="384">
        <f>HLOOKUP('A. Allgemeine Informationen'!$C$17,$Z$1:$AF$2005,ROW(D21),FALSE)</f>
        <v>0</v>
      </c>
      <c r="Z21" s="565">
        <f t="shared" si="12"/>
        <v>0</v>
      </c>
      <c r="AA21" s="565">
        <f t="shared" si="5"/>
        <v>0</v>
      </c>
      <c r="AB21" s="565">
        <f t="shared" si="6"/>
        <v>0</v>
      </c>
      <c r="AC21" s="565">
        <f t="shared" si="13"/>
        <v>0</v>
      </c>
      <c r="AD21" s="572">
        <f t="shared" si="7"/>
        <v>0</v>
      </c>
      <c r="AE21" s="560">
        <f t="shared" si="8"/>
        <v>0</v>
      </c>
      <c r="AF21" s="561">
        <f t="shared" si="9"/>
        <v>0</v>
      </c>
      <c r="AG21" s="562"/>
      <c r="AH21" s="715"/>
      <c r="AI21" s="715"/>
    </row>
    <row r="22" spans="2:35" s="418" customFormat="1" ht="15" customHeight="1" x14ac:dyDescent="0.2">
      <c r="B22" s="554"/>
      <c r="C22" s="382"/>
      <c r="D22" s="383"/>
      <c r="E22" s="381"/>
      <c r="F22" s="1040"/>
      <c r="G22" s="1038"/>
      <c r="H22" s="1041"/>
      <c r="I22" s="381"/>
      <c r="J22" s="568">
        <f t="shared" si="1"/>
        <v>0</v>
      </c>
      <c r="K22" s="381"/>
      <c r="L22" s="381"/>
      <c r="M22" s="568">
        <f t="shared" si="10"/>
        <v>0</v>
      </c>
      <c r="N22" s="570">
        <f>IFERROR(VLOOKUP($C22,Listen!$J$3:$L$39,2,0),0)</f>
        <v>0</v>
      </c>
      <c r="O22" s="570">
        <f>IFERROR(VLOOKUP($C22,Listen!$J$3:$L$39,3,0),0)</f>
        <v>0</v>
      </c>
      <c r="P22" s="453">
        <f t="shared" si="2"/>
        <v>0</v>
      </c>
      <c r="Q22" s="453">
        <f t="shared" si="3"/>
        <v>0</v>
      </c>
      <c r="R22" s="453">
        <f t="shared" si="3"/>
        <v>0</v>
      </c>
      <c r="S22" s="453">
        <f t="shared" si="3"/>
        <v>0</v>
      </c>
      <c r="T22" s="453">
        <f t="shared" si="3"/>
        <v>0</v>
      </c>
      <c r="U22" s="453">
        <f t="shared" si="3"/>
        <v>0</v>
      </c>
      <c r="V22" s="453">
        <f t="shared" si="3"/>
        <v>0</v>
      </c>
      <c r="W22" s="384">
        <f t="shared" si="11"/>
        <v>0</v>
      </c>
      <c r="X22" s="565">
        <f>IF(D22='A. Allgemeine Informationen'!$C$17,$M22-Y22,HLOOKUP('A. Allgemeine Informationen'!$C$17-1,$Z$1:$AF$2005,ROW(D22),FALSE)-$Y22)</f>
        <v>0</v>
      </c>
      <c r="Y22" s="384">
        <f>HLOOKUP('A. Allgemeine Informationen'!$C$17,$Z$1:$AF$2005,ROW(D22),FALSE)</f>
        <v>0</v>
      </c>
      <c r="Z22" s="565">
        <f t="shared" si="12"/>
        <v>0</v>
      </c>
      <c r="AA22" s="565">
        <f t="shared" si="5"/>
        <v>0</v>
      </c>
      <c r="AB22" s="565">
        <f t="shared" si="6"/>
        <v>0</v>
      </c>
      <c r="AC22" s="565">
        <f t="shared" si="13"/>
        <v>0</v>
      </c>
      <c r="AD22" s="572">
        <f t="shared" si="7"/>
        <v>0</v>
      </c>
      <c r="AE22" s="560">
        <f t="shared" si="8"/>
        <v>0</v>
      </c>
      <c r="AF22" s="561">
        <f t="shared" si="9"/>
        <v>0</v>
      </c>
      <c r="AG22" s="562"/>
      <c r="AH22" s="715"/>
      <c r="AI22" s="715"/>
    </row>
    <row r="23" spans="2:35" s="418" customFormat="1" ht="15" customHeight="1" x14ac:dyDescent="0.2">
      <c r="B23" s="554"/>
      <c r="C23" s="382"/>
      <c r="D23" s="383"/>
      <c r="E23" s="381"/>
      <c r="F23" s="1040"/>
      <c r="G23" s="1038"/>
      <c r="H23" s="1041"/>
      <c r="I23" s="381"/>
      <c r="J23" s="568">
        <f t="shared" si="1"/>
        <v>0</v>
      </c>
      <c r="K23" s="381"/>
      <c r="L23" s="381"/>
      <c r="M23" s="568">
        <f t="shared" si="10"/>
        <v>0</v>
      </c>
      <c r="N23" s="570">
        <f>IFERROR(VLOOKUP($C23,Listen!$J$3:$L$39,2,0),0)</f>
        <v>0</v>
      </c>
      <c r="O23" s="570">
        <f>IFERROR(VLOOKUP($C23,Listen!$J$3:$L$39,3,0),0)</f>
        <v>0</v>
      </c>
      <c r="P23" s="453">
        <f t="shared" si="2"/>
        <v>0</v>
      </c>
      <c r="Q23" s="453">
        <f t="shared" ref="Q23:V38" si="14">P23</f>
        <v>0</v>
      </c>
      <c r="R23" s="453">
        <f t="shared" si="14"/>
        <v>0</v>
      </c>
      <c r="S23" s="453">
        <f t="shared" si="14"/>
        <v>0</v>
      </c>
      <c r="T23" s="453">
        <f t="shared" si="14"/>
        <v>0</v>
      </c>
      <c r="U23" s="453">
        <f t="shared" si="14"/>
        <v>0</v>
      </c>
      <c r="V23" s="453">
        <f t="shared" si="14"/>
        <v>0</v>
      </c>
      <c r="W23" s="384">
        <f t="shared" si="11"/>
        <v>0</v>
      </c>
      <c r="X23" s="565">
        <f>IF(D23='A. Allgemeine Informationen'!$C$17,$M23-Y23,HLOOKUP('A. Allgemeine Informationen'!$C$17-1,$Z$1:$AF$2005,ROW(D23),FALSE)-$Y23)</f>
        <v>0</v>
      </c>
      <c r="Y23" s="384">
        <f>HLOOKUP('A. Allgemeine Informationen'!$C$17,$Z$1:$AF$2005,ROW(D23),FALSE)</f>
        <v>0</v>
      </c>
      <c r="Z23" s="565">
        <f t="shared" si="12"/>
        <v>0</v>
      </c>
      <c r="AA23" s="565">
        <f t="shared" si="5"/>
        <v>0</v>
      </c>
      <c r="AB23" s="565">
        <f t="shared" si="6"/>
        <v>0</v>
      </c>
      <c r="AC23" s="565">
        <f t="shared" si="13"/>
        <v>0</v>
      </c>
      <c r="AD23" s="572">
        <f t="shared" si="7"/>
        <v>0</v>
      </c>
      <c r="AE23" s="560">
        <f t="shared" si="8"/>
        <v>0</v>
      </c>
      <c r="AF23" s="561">
        <f t="shared" si="9"/>
        <v>0</v>
      </c>
      <c r="AG23" s="562"/>
      <c r="AH23" s="715"/>
      <c r="AI23" s="715"/>
    </row>
    <row r="24" spans="2:35" s="418" customFormat="1" ht="15" customHeight="1" x14ac:dyDescent="0.2">
      <c r="B24" s="554"/>
      <c r="C24" s="382"/>
      <c r="D24" s="383"/>
      <c r="E24" s="381"/>
      <c r="F24" s="1040"/>
      <c r="G24" s="1038"/>
      <c r="H24" s="1041"/>
      <c r="I24" s="381"/>
      <c r="J24" s="568">
        <f t="shared" si="1"/>
        <v>0</v>
      </c>
      <c r="K24" s="381"/>
      <c r="L24" s="381"/>
      <c r="M24" s="568">
        <f t="shared" si="10"/>
        <v>0</v>
      </c>
      <c r="N24" s="570">
        <f>IFERROR(VLOOKUP($C24,Listen!$J$3:$L$39,2,0),0)</f>
        <v>0</v>
      </c>
      <c r="O24" s="570">
        <f>IFERROR(VLOOKUP($C24,Listen!$J$3:$L$39,3,0),0)</f>
        <v>0</v>
      </c>
      <c r="P24" s="453">
        <f t="shared" si="2"/>
        <v>0</v>
      </c>
      <c r="Q24" s="453">
        <f t="shared" si="14"/>
        <v>0</v>
      </c>
      <c r="R24" s="453">
        <f t="shared" si="14"/>
        <v>0</v>
      </c>
      <c r="S24" s="453">
        <f t="shared" si="14"/>
        <v>0</v>
      </c>
      <c r="T24" s="453">
        <f t="shared" si="14"/>
        <v>0</v>
      </c>
      <c r="U24" s="453">
        <f t="shared" si="14"/>
        <v>0</v>
      </c>
      <c r="V24" s="453">
        <f t="shared" si="14"/>
        <v>0</v>
      </c>
      <c r="W24" s="384">
        <f t="shared" si="11"/>
        <v>0</v>
      </c>
      <c r="X24" s="565">
        <f>IF(D24='A. Allgemeine Informationen'!$C$17,$M24-Y24,HLOOKUP('A. Allgemeine Informationen'!$C$17-1,$Z$1:$AF$2005,ROW(D24),FALSE)-$Y24)</f>
        <v>0</v>
      </c>
      <c r="Y24" s="384">
        <f>HLOOKUP('A. Allgemeine Informationen'!$C$17,$Z$1:$AF$2005,ROW(D24),FALSE)</f>
        <v>0</v>
      </c>
      <c r="Z24" s="565">
        <f t="shared" si="12"/>
        <v>0</v>
      </c>
      <c r="AA24" s="565">
        <f t="shared" si="5"/>
        <v>0</v>
      </c>
      <c r="AB24" s="565">
        <f t="shared" si="6"/>
        <v>0</v>
      </c>
      <c r="AC24" s="565">
        <f t="shared" si="13"/>
        <v>0</v>
      </c>
      <c r="AD24" s="572">
        <f t="shared" si="7"/>
        <v>0</v>
      </c>
      <c r="AE24" s="560">
        <f t="shared" si="8"/>
        <v>0</v>
      </c>
      <c r="AF24" s="561">
        <f t="shared" si="9"/>
        <v>0</v>
      </c>
      <c r="AG24" s="562"/>
      <c r="AH24" s="715"/>
      <c r="AI24" s="715"/>
    </row>
    <row r="25" spans="2:35" s="418" customFormat="1" ht="15" customHeight="1" x14ac:dyDescent="0.2">
      <c r="B25" s="554"/>
      <c r="C25" s="382"/>
      <c r="D25" s="383"/>
      <c r="E25" s="381"/>
      <c r="F25" s="1040"/>
      <c r="G25" s="1038"/>
      <c r="H25" s="1041"/>
      <c r="I25" s="381"/>
      <c r="J25" s="568">
        <f t="shared" si="1"/>
        <v>0</v>
      </c>
      <c r="K25" s="381"/>
      <c r="L25" s="381"/>
      <c r="M25" s="568">
        <f t="shared" si="10"/>
        <v>0</v>
      </c>
      <c r="N25" s="570">
        <f>IFERROR(VLOOKUP($C25,Listen!$J$3:$L$39,2,0),0)</f>
        <v>0</v>
      </c>
      <c r="O25" s="570">
        <f>IFERROR(VLOOKUP($C25,Listen!$J$3:$L$39,3,0),0)</f>
        <v>0</v>
      </c>
      <c r="P25" s="453">
        <f t="shared" si="2"/>
        <v>0</v>
      </c>
      <c r="Q25" s="453">
        <f t="shared" si="14"/>
        <v>0</v>
      </c>
      <c r="R25" s="453">
        <f t="shared" si="14"/>
        <v>0</v>
      </c>
      <c r="S25" s="453">
        <f t="shared" si="14"/>
        <v>0</v>
      </c>
      <c r="T25" s="453">
        <f t="shared" si="14"/>
        <v>0</v>
      </c>
      <c r="U25" s="453">
        <f t="shared" si="14"/>
        <v>0</v>
      </c>
      <c r="V25" s="453">
        <f t="shared" si="14"/>
        <v>0</v>
      </c>
      <c r="W25" s="384">
        <f t="shared" si="11"/>
        <v>0</v>
      </c>
      <c r="X25" s="565">
        <f>IF(D25='A. Allgemeine Informationen'!$C$17,$M25-Y25,HLOOKUP('A. Allgemeine Informationen'!$C$17-1,$Z$1:$AF$2005,ROW(D25),FALSE)-$Y25)</f>
        <v>0</v>
      </c>
      <c r="Y25" s="384">
        <f>HLOOKUP('A. Allgemeine Informationen'!$C$17,$Z$1:$AF$2005,ROW(D25),FALSE)</f>
        <v>0</v>
      </c>
      <c r="Z25" s="565">
        <f t="shared" si="12"/>
        <v>0</v>
      </c>
      <c r="AA25" s="565">
        <f t="shared" si="5"/>
        <v>0</v>
      </c>
      <c r="AB25" s="565">
        <f t="shared" si="6"/>
        <v>0</v>
      </c>
      <c r="AC25" s="565">
        <f t="shared" si="13"/>
        <v>0</v>
      </c>
      <c r="AD25" s="572">
        <f t="shared" si="7"/>
        <v>0</v>
      </c>
      <c r="AE25" s="560">
        <f t="shared" si="8"/>
        <v>0</v>
      </c>
      <c r="AF25" s="561">
        <f t="shared" si="9"/>
        <v>0</v>
      </c>
      <c r="AG25" s="562"/>
      <c r="AH25" s="715"/>
      <c r="AI25" s="715"/>
    </row>
    <row r="26" spans="2:35" s="418" customFormat="1" ht="15" customHeight="1" x14ac:dyDescent="0.2">
      <c r="B26" s="554"/>
      <c r="C26" s="382"/>
      <c r="D26" s="383"/>
      <c r="E26" s="381"/>
      <c r="F26" s="1040"/>
      <c r="G26" s="1038"/>
      <c r="H26" s="1041"/>
      <c r="I26" s="381"/>
      <c r="J26" s="568">
        <f t="shared" si="1"/>
        <v>0</v>
      </c>
      <c r="K26" s="381"/>
      <c r="L26" s="381"/>
      <c r="M26" s="568">
        <f t="shared" si="10"/>
        <v>0</v>
      </c>
      <c r="N26" s="570">
        <f>IFERROR(VLOOKUP($C26,Listen!$J$3:$L$39,2,0),0)</f>
        <v>0</v>
      </c>
      <c r="O26" s="570">
        <f>IFERROR(VLOOKUP($C26,Listen!$J$3:$L$39,3,0),0)</f>
        <v>0</v>
      </c>
      <c r="P26" s="453">
        <f t="shared" si="2"/>
        <v>0</v>
      </c>
      <c r="Q26" s="453">
        <f t="shared" si="14"/>
        <v>0</v>
      </c>
      <c r="R26" s="453">
        <f t="shared" si="14"/>
        <v>0</v>
      </c>
      <c r="S26" s="453">
        <f t="shared" si="14"/>
        <v>0</v>
      </c>
      <c r="T26" s="453">
        <f t="shared" si="14"/>
        <v>0</v>
      </c>
      <c r="U26" s="453">
        <f t="shared" si="14"/>
        <v>0</v>
      </c>
      <c r="V26" s="453">
        <f t="shared" si="14"/>
        <v>0</v>
      </c>
      <c r="W26" s="384">
        <f t="shared" si="11"/>
        <v>0</v>
      </c>
      <c r="X26" s="565">
        <f>IF(D26='A. Allgemeine Informationen'!$C$17,$M26-Y26,HLOOKUP('A. Allgemeine Informationen'!$C$17-1,$Z$1:$AF$2005,ROW(D26),FALSE)-$Y26)</f>
        <v>0</v>
      </c>
      <c r="Y26" s="384">
        <f>HLOOKUP('A. Allgemeine Informationen'!$C$17,$Z$1:$AF$2005,ROW(D26),FALSE)</f>
        <v>0</v>
      </c>
      <c r="Z26" s="565">
        <f t="shared" si="12"/>
        <v>0</v>
      </c>
      <c r="AA26" s="565">
        <f t="shared" si="5"/>
        <v>0</v>
      </c>
      <c r="AB26" s="565">
        <f t="shared" si="6"/>
        <v>0</v>
      </c>
      <c r="AC26" s="565">
        <f t="shared" si="13"/>
        <v>0</v>
      </c>
      <c r="AD26" s="572">
        <f t="shared" si="7"/>
        <v>0</v>
      </c>
      <c r="AE26" s="560">
        <f t="shared" si="8"/>
        <v>0</v>
      </c>
      <c r="AF26" s="561">
        <f t="shared" si="9"/>
        <v>0</v>
      </c>
      <c r="AG26" s="562"/>
      <c r="AH26" s="715"/>
      <c r="AI26" s="715"/>
    </row>
    <row r="27" spans="2:35" s="418" customFormat="1" ht="15" customHeight="1" x14ac:dyDescent="0.2">
      <c r="B27" s="554"/>
      <c r="C27" s="382"/>
      <c r="D27" s="383"/>
      <c r="E27" s="381"/>
      <c r="F27" s="1040"/>
      <c r="G27" s="1038"/>
      <c r="H27" s="1041"/>
      <c r="I27" s="381"/>
      <c r="J27" s="568">
        <f t="shared" si="1"/>
        <v>0</v>
      </c>
      <c r="K27" s="381"/>
      <c r="L27" s="381"/>
      <c r="M27" s="568">
        <f t="shared" si="10"/>
        <v>0</v>
      </c>
      <c r="N27" s="570">
        <f>IFERROR(VLOOKUP($C27,Listen!$J$3:$L$39,2,0),0)</f>
        <v>0</v>
      </c>
      <c r="O27" s="570">
        <f>IFERROR(VLOOKUP($C27,Listen!$J$3:$L$39,3,0),0)</f>
        <v>0</v>
      </c>
      <c r="P27" s="453">
        <f t="shared" si="2"/>
        <v>0</v>
      </c>
      <c r="Q27" s="453">
        <f t="shared" si="14"/>
        <v>0</v>
      </c>
      <c r="R27" s="453">
        <f t="shared" si="14"/>
        <v>0</v>
      </c>
      <c r="S27" s="453">
        <f t="shared" si="14"/>
        <v>0</v>
      </c>
      <c r="T27" s="453">
        <f t="shared" si="14"/>
        <v>0</v>
      </c>
      <c r="U27" s="453">
        <f t="shared" si="14"/>
        <v>0</v>
      </c>
      <c r="V27" s="453">
        <f t="shared" si="14"/>
        <v>0</v>
      </c>
      <c r="W27" s="384">
        <f t="shared" si="11"/>
        <v>0</v>
      </c>
      <c r="X27" s="565">
        <f>IF(D27='A. Allgemeine Informationen'!$C$17,$M27-Y27,HLOOKUP('A. Allgemeine Informationen'!$C$17-1,$Z$1:$AF$2005,ROW(D27),FALSE)-$Y27)</f>
        <v>0</v>
      </c>
      <c r="Y27" s="384">
        <f>HLOOKUP('A. Allgemeine Informationen'!$C$17,$Z$1:$AF$2005,ROW(D27),FALSE)</f>
        <v>0</v>
      </c>
      <c r="Z27" s="565">
        <f t="shared" si="12"/>
        <v>0</v>
      </c>
      <c r="AA27" s="565">
        <f t="shared" si="5"/>
        <v>0</v>
      </c>
      <c r="AB27" s="565">
        <f t="shared" si="6"/>
        <v>0</v>
      </c>
      <c r="AC27" s="565">
        <f t="shared" si="13"/>
        <v>0</v>
      </c>
      <c r="AD27" s="572">
        <f t="shared" si="7"/>
        <v>0</v>
      </c>
      <c r="AE27" s="560">
        <f t="shared" si="8"/>
        <v>0</v>
      </c>
      <c r="AF27" s="561">
        <f t="shared" si="9"/>
        <v>0</v>
      </c>
      <c r="AG27" s="562"/>
      <c r="AH27" s="715"/>
      <c r="AI27" s="715"/>
    </row>
    <row r="28" spans="2:35" s="418" customFormat="1" ht="15" customHeight="1" x14ac:dyDescent="0.2">
      <c r="B28" s="554"/>
      <c r="C28" s="382"/>
      <c r="D28" s="383"/>
      <c r="E28" s="381"/>
      <c r="F28" s="1040"/>
      <c r="G28" s="1038"/>
      <c r="H28" s="1041"/>
      <c r="I28" s="381"/>
      <c r="J28" s="568">
        <f t="shared" si="1"/>
        <v>0</v>
      </c>
      <c r="K28" s="381"/>
      <c r="L28" s="381"/>
      <c r="M28" s="568">
        <f t="shared" si="10"/>
        <v>0</v>
      </c>
      <c r="N28" s="570">
        <f>IFERROR(VLOOKUP($C28,Listen!$J$3:$L$39,2,0),0)</f>
        <v>0</v>
      </c>
      <c r="O28" s="570">
        <f>IFERROR(VLOOKUP($C28,Listen!$J$3:$L$39,3,0),0)</f>
        <v>0</v>
      </c>
      <c r="P28" s="453">
        <f t="shared" si="2"/>
        <v>0</v>
      </c>
      <c r="Q28" s="453">
        <f t="shared" si="14"/>
        <v>0</v>
      </c>
      <c r="R28" s="453">
        <f t="shared" si="14"/>
        <v>0</v>
      </c>
      <c r="S28" s="453">
        <f t="shared" si="14"/>
        <v>0</v>
      </c>
      <c r="T28" s="453">
        <f t="shared" si="14"/>
        <v>0</v>
      </c>
      <c r="U28" s="453">
        <f t="shared" si="14"/>
        <v>0</v>
      </c>
      <c r="V28" s="453">
        <f t="shared" si="14"/>
        <v>0</v>
      </c>
      <c r="W28" s="384">
        <f t="shared" si="11"/>
        <v>0</v>
      </c>
      <c r="X28" s="565">
        <f>IF(D28='A. Allgemeine Informationen'!$C$17,$M28-Y28,HLOOKUP('A. Allgemeine Informationen'!$C$17-1,$Z$1:$AF$2005,ROW(D28),FALSE)-$Y28)</f>
        <v>0</v>
      </c>
      <c r="Y28" s="384">
        <f>HLOOKUP('A. Allgemeine Informationen'!$C$17,$Z$1:$AF$2005,ROW(D28),FALSE)</f>
        <v>0</v>
      </c>
      <c r="Z28" s="565">
        <f t="shared" si="12"/>
        <v>0</v>
      </c>
      <c r="AA28" s="565">
        <f t="shared" si="5"/>
        <v>0</v>
      </c>
      <c r="AB28" s="565">
        <f t="shared" si="6"/>
        <v>0</v>
      </c>
      <c r="AC28" s="565">
        <f t="shared" si="13"/>
        <v>0</v>
      </c>
      <c r="AD28" s="572">
        <f t="shared" si="7"/>
        <v>0</v>
      </c>
      <c r="AE28" s="560">
        <f t="shared" si="8"/>
        <v>0</v>
      </c>
      <c r="AF28" s="561">
        <f t="shared" si="9"/>
        <v>0</v>
      </c>
      <c r="AG28" s="562"/>
      <c r="AH28" s="715"/>
      <c r="AI28" s="715"/>
    </row>
    <row r="29" spans="2:35" s="418" customFormat="1" ht="15" customHeight="1" x14ac:dyDescent="0.2">
      <c r="B29" s="554"/>
      <c r="C29" s="382"/>
      <c r="D29" s="383"/>
      <c r="E29" s="381"/>
      <c r="F29" s="1040"/>
      <c r="G29" s="1038"/>
      <c r="H29" s="1041"/>
      <c r="I29" s="381"/>
      <c r="J29" s="568">
        <f t="shared" si="1"/>
        <v>0</v>
      </c>
      <c r="K29" s="381"/>
      <c r="L29" s="381"/>
      <c r="M29" s="568">
        <f t="shared" si="10"/>
        <v>0</v>
      </c>
      <c r="N29" s="570">
        <f>IFERROR(VLOOKUP($C29,Listen!$J$3:$L$39,2,0),0)</f>
        <v>0</v>
      </c>
      <c r="O29" s="570">
        <f>IFERROR(VLOOKUP($C29,Listen!$J$3:$L$39,3,0),0)</f>
        <v>0</v>
      </c>
      <c r="P29" s="453">
        <f t="shared" si="2"/>
        <v>0</v>
      </c>
      <c r="Q29" s="453">
        <f t="shared" si="14"/>
        <v>0</v>
      </c>
      <c r="R29" s="453">
        <f t="shared" si="14"/>
        <v>0</v>
      </c>
      <c r="S29" s="453">
        <f t="shared" si="14"/>
        <v>0</v>
      </c>
      <c r="T29" s="453">
        <f t="shared" si="14"/>
        <v>0</v>
      </c>
      <c r="U29" s="453">
        <f t="shared" si="14"/>
        <v>0</v>
      </c>
      <c r="V29" s="453">
        <f t="shared" si="14"/>
        <v>0</v>
      </c>
      <c r="W29" s="384">
        <f t="shared" si="11"/>
        <v>0</v>
      </c>
      <c r="X29" s="565">
        <f>IF(D29='A. Allgemeine Informationen'!$C$17,$M29-Y29,HLOOKUP('A. Allgemeine Informationen'!$C$17-1,$Z$1:$AF$2005,ROW(D29),FALSE)-$Y29)</f>
        <v>0</v>
      </c>
      <c r="Y29" s="384">
        <f>HLOOKUP('A. Allgemeine Informationen'!$C$17,$Z$1:$AF$2005,ROW(D29),FALSE)</f>
        <v>0</v>
      </c>
      <c r="Z29" s="565">
        <f t="shared" si="12"/>
        <v>0</v>
      </c>
      <c r="AA29" s="565">
        <f t="shared" si="5"/>
        <v>0</v>
      </c>
      <c r="AB29" s="565">
        <f t="shared" si="6"/>
        <v>0</v>
      </c>
      <c r="AC29" s="565">
        <f t="shared" si="13"/>
        <v>0</v>
      </c>
      <c r="AD29" s="572">
        <f t="shared" si="7"/>
        <v>0</v>
      </c>
      <c r="AE29" s="560">
        <f t="shared" si="8"/>
        <v>0</v>
      </c>
      <c r="AF29" s="561">
        <f t="shared" si="9"/>
        <v>0</v>
      </c>
      <c r="AG29" s="562"/>
      <c r="AH29" s="715"/>
      <c r="AI29" s="715"/>
    </row>
    <row r="30" spans="2:35" s="418" customFormat="1" ht="15" customHeight="1" x14ac:dyDescent="0.2">
      <c r="B30" s="554"/>
      <c r="C30" s="382"/>
      <c r="D30" s="383"/>
      <c r="E30" s="381"/>
      <c r="F30" s="1040"/>
      <c r="G30" s="1038"/>
      <c r="H30" s="1041"/>
      <c r="I30" s="381"/>
      <c r="J30" s="568">
        <f t="shared" si="1"/>
        <v>0</v>
      </c>
      <c r="K30" s="381"/>
      <c r="L30" s="381"/>
      <c r="M30" s="568">
        <f t="shared" si="10"/>
        <v>0</v>
      </c>
      <c r="N30" s="570">
        <f>IFERROR(VLOOKUP($C30,Listen!$J$3:$L$39,2,0),0)</f>
        <v>0</v>
      </c>
      <c r="O30" s="570">
        <f>IFERROR(VLOOKUP($C30,Listen!$J$3:$L$39,3,0),0)</f>
        <v>0</v>
      </c>
      <c r="P30" s="453">
        <f t="shared" si="2"/>
        <v>0</v>
      </c>
      <c r="Q30" s="453">
        <f t="shared" si="14"/>
        <v>0</v>
      </c>
      <c r="R30" s="453">
        <f t="shared" si="14"/>
        <v>0</v>
      </c>
      <c r="S30" s="453">
        <f t="shared" si="14"/>
        <v>0</v>
      </c>
      <c r="T30" s="453">
        <f t="shared" si="14"/>
        <v>0</v>
      </c>
      <c r="U30" s="453">
        <f t="shared" si="14"/>
        <v>0</v>
      </c>
      <c r="V30" s="453">
        <f t="shared" si="14"/>
        <v>0</v>
      </c>
      <c r="W30" s="384">
        <f t="shared" si="11"/>
        <v>0</v>
      </c>
      <c r="X30" s="565">
        <f>IF(D30='A. Allgemeine Informationen'!$C$17,$M30-Y30,HLOOKUP('A. Allgemeine Informationen'!$C$17-1,$Z$1:$AF$2005,ROW(D30),FALSE)-$Y30)</f>
        <v>0</v>
      </c>
      <c r="Y30" s="384">
        <f>HLOOKUP('A. Allgemeine Informationen'!$C$17,$Z$1:$AF$2005,ROW(D30),FALSE)</f>
        <v>0</v>
      </c>
      <c r="Z30" s="565">
        <f t="shared" si="12"/>
        <v>0</v>
      </c>
      <c r="AA30" s="565">
        <f t="shared" si="5"/>
        <v>0</v>
      </c>
      <c r="AB30" s="565">
        <f t="shared" si="6"/>
        <v>0</v>
      </c>
      <c r="AC30" s="565">
        <f t="shared" si="13"/>
        <v>0</v>
      </c>
      <c r="AD30" s="572">
        <f t="shared" si="7"/>
        <v>0</v>
      </c>
      <c r="AE30" s="560">
        <f t="shared" si="8"/>
        <v>0</v>
      </c>
      <c r="AF30" s="561">
        <f t="shared" si="9"/>
        <v>0</v>
      </c>
      <c r="AG30" s="562"/>
      <c r="AH30" s="715"/>
      <c r="AI30" s="715"/>
    </row>
    <row r="31" spans="2:35" s="418" customFormat="1" ht="15" customHeight="1" x14ac:dyDescent="0.2">
      <c r="B31" s="554"/>
      <c r="C31" s="382"/>
      <c r="D31" s="383"/>
      <c r="E31" s="381"/>
      <c r="F31" s="1040"/>
      <c r="G31" s="1038"/>
      <c r="H31" s="1041"/>
      <c r="I31" s="381"/>
      <c r="J31" s="568">
        <f t="shared" si="1"/>
        <v>0</v>
      </c>
      <c r="K31" s="381"/>
      <c r="L31" s="381"/>
      <c r="M31" s="568">
        <f t="shared" si="10"/>
        <v>0</v>
      </c>
      <c r="N31" s="570">
        <f>IFERROR(VLOOKUP($C31,Listen!$J$3:$L$39,2,0),0)</f>
        <v>0</v>
      </c>
      <c r="O31" s="570">
        <f>IFERROR(VLOOKUP($C31,Listen!$J$3:$L$39,3,0),0)</f>
        <v>0</v>
      </c>
      <c r="P31" s="453">
        <f t="shared" si="2"/>
        <v>0</v>
      </c>
      <c r="Q31" s="453">
        <f t="shared" si="14"/>
        <v>0</v>
      </c>
      <c r="R31" s="453">
        <f t="shared" si="14"/>
        <v>0</v>
      </c>
      <c r="S31" s="453">
        <f t="shared" si="14"/>
        <v>0</v>
      </c>
      <c r="T31" s="453">
        <f t="shared" si="14"/>
        <v>0</v>
      </c>
      <c r="U31" s="453">
        <f t="shared" si="14"/>
        <v>0</v>
      </c>
      <c r="V31" s="453">
        <f t="shared" si="14"/>
        <v>0</v>
      </c>
      <c r="W31" s="384">
        <f t="shared" si="11"/>
        <v>0</v>
      </c>
      <c r="X31" s="565">
        <f>IF(D31='A. Allgemeine Informationen'!$C$17,$M31-Y31,HLOOKUP('A. Allgemeine Informationen'!$C$17-1,$Z$1:$AF$2005,ROW(D31),FALSE)-$Y31)</f>
        <v>0</v>
      </c>
      <c r="Y31" s="384">
        <f>HLOOKUP('A. Allgemeine Informationen'!$C$17,$Z$1:$AF$2005,ROW(D31),FALSE)</f>
        <v>0</v>
      </c>
      <c r="Z31" s="565">
        <f t="shared" si="12"/>
        <v>0</v>
      </c>
      <c r="AA31" s="565">
        <f t="shared" si="5"/>
        <v>0</v>
      </c>
      <c r="AB31" s="565">
        <f t="shared" si="6"/>
        <v>0</v>
      </c>
      <c r="AC31" s="565">
        <f t="shared" si="13"/>
        <v>0</v>
      </c>
      <c r="AD31" s="572">
        <f t="shared" si="7"/>
        <v>0</v>
      </c>
      <c r="AE31" s="560">
        <f t="shared" si="8"/>
        <v>0</v>
      </c>
      <c r="AF31" s="561">
        <f t="shared" si="9"/>
        <v>0</v>
      </c>
      <c r="AG31" s="562"/>
      <c r="AH31" s="715"/>
      <c r="AI31" s="715"/>
    </row>
    <row r="32" spans="2:35" s="418" customFormat="1" ht="15" customHeight="1" x14ac:dyDescent="0.2">
      <c r="B32" s="554"/>
      <c r="C32" s="382"/>
      <c r="D32" s="383"/>
      <c r="E32" s="381"/>
      <c r="F32" s="1040"/>
      <c r="G32" s="1038"/>
      <c r="H32" s="1041"/>
      <c r="I32" s="381"/>
      <c r="J32" s="568">
        <f t="shared" si="1"/>
        <v>0</v>
      </c>
      <c r="K32" s="381"/>
      <c r="L32" s="381"/>
      <c r="M32" s="568">
        <f t="shared" si="10"/>
        <v>0</v>
      </c>
      <c r="N32" s="570">
        <f>IFERROR(VLOOKUP($C32,Listen!$J$3:$L$39,2,0),0)</f>
        <v>0</v>
      </c>
      <c r="O32" s="570">
        <f>IFERROR(VLOOKUP($C32,Listen!$J$3:$L$39,3,0),0)</f>
        <v>0</v>
      </c>
      <c r="P32" s="453">
        <f t="shared" si="2"/>
        <v>0</v>
      </c>
      <c r="Q32" s="453">
        <f t="shared" si="14"/>
        <v>0</v>
      </c>
      <c r="R32" s="453">
        <f t="shared" si="14"/>
        <v>0</v>
      </c>
      <c r="S32" s="453">
        <f t="shared" si="14"/>
        <v>0</v>
      </c>
      <c r="T32" s="453">
        <f t="shared" si="14"/>
        <v>0</v>
      </c>
      <c r="U32" s="453">
        <f t="shared" si="14"/>
        <v>0</v>
      </c>
      <c r="V32" s="453">
        <f t="shared" si="14"/>
        <v>0</v>
      </c>
      <c r="W32" s="384">
        <f t="shared" si="11"/>
        <v>0</v>
      </c>
      <c r="X32" s="565">
        <f>IF(D32='A. Allgemeine Informationen'!$C$17,$M32-Y32,HLOOKUP('A. Allgemeine Informationen'!$C$17-1,$Z$1:$AF$2005,ROW(D32),FALSE)-$Y32)</f>
        <v>0</v>
      </c>
      <c r="Y32" s="384">
        <f>HLOOKUP('A. Allgemeine Informationen'!$C$17,$Z$1:$AF$2005,ROW(D32),FALSE)</f>
        <v>0</v>
      </c>
      <c r="Z32" s="565">
        <f t="shared" si="12"/>
        <v>0</v>
      </c>
      <c r="AA32" s="565">
        <f t="shared" si="5"/>
        <v>0</v>
      </c>
      <c r="AB32" s="565">
        <f t="shared" si="6"/>
        <v>0</v>
      </c>
      <c r="AC32" s="565">
        <f t="shared" si="13"/>
        <v>0</v>
      </c>
      <c r="AD32" s="572">
        <f t="shared" si="7"/>
        <v>0</v>
      </c>
      <c r="AE32" s="560">
        <f t="shared" si="8"/>
        <v>0</v>
      </c>
      <c r="AF32" s="561">
        <f t="shared" si="9"/>
        <v>0</v>
      </c>
      <c r="AG32" s="562"/>
      <c r="AH32" s="715"/>
      <c r="AI32" s="715"/>
    </row>
    <row r="33" spans="2:35" s="418" customFormat="1" ht="15" customHeight="1" x14ac:dyDescent="0.2">
      <c r="B33" s="554"/>
      <c r="C33" s="382"/>
      <c r="D33" s="383"/>
      <c r="E33" s="381"/>
      <c r="F33" s="1040"/>
      <c r="G33" s="1038"/>
      <c r="H33" s="1041"/>
      <c r="I33" s="381"/>
      <c r="J33" s="568">
        <f t="shared" si="1"/>
        <v>0</v>
      </c>
      <c r="K33" s="381"/>
      <c r="L33" s="381"/>
      <c r="M33" s="568">
        <f t="shared" si="10"/>
        <v>0</v>
      </c>
      <c r="N33" s="570">
        <f>IFERROR(VLOOKUP($C33,Listen!$J$3:$L$39,2,0),0)</f>
        <v>0</v>
      </c>
      <c r="O33" s="570">
        <f>IFERROR(VLOOKUP($C33,Listen!$J$3:$L$39,3,0),0)</f>
        <v>0</v>
      </c>
      <c r="P33" s="453">
        <f t="shared" si="2"/>
        <v>0</v>
      </c>
      <c r="Q33" s="453">
        <f t="shared" si="14"/>
        <v>0</v>
      </c>
      <c r="R33" s="453">
        <f t="shared" si="14"/>
        <v>0</v>
      </c>
      <c r="S33" s="453">
        <f t="shared" si="14"/>
        <v>0</v>
      </c>
      <c r="T33" s="453">
        <f t="shared" si="14"/>
        <v>0</v>
      </c>
      <c r="U33" s="453">
        <f t="shared" si="14"/>
        <v>0</v>
      </c>
      <c r="V33" s="453">
        <f t="shared" si="14"/>
        <v>0</v>
      </c>
      <c r="W33" s="384">
        <f t="shared" si="11"/>
        <v>0</v>
      </c>
      <c r="X33" s="565">
        <f>IF(D33='A. Allgemeine Informationen'!$C$17,$M33-Y33,HLOOKUP('A. Allgemeine Informationen'!$C$17-1,$Z$1:$AF$2005,ROW(D33),FALSE)-$Y33)</f>
        <v>0</v>
      </c>
      <c r="Y33" s="384">
        <f>HLOOKUP('A. Allgemeine Informationen'!$C$17,$Z$1:$AF$2005,ROW(D33),FALSE)</f>
        <v>0</v>
      </c>
      <c r="Z33" s="565">
        <f t="shared" si="12"/>
        <v>0</v>
      </c>
      <c r="AA33" s="565">
        <f t="shared" si="5"/>
        <v>0</v>
      </c>
      <c r="AB33" s="565">
        <f t="shared" si="6"/>
        <v>0</v>
      </c>
      <c r="AC33" s="565">
        <f t="shared" si="13"/>
        <v>0</v>
      </c>
      <c r="AD33" s="572">
        <f t="shared" si="7"/>
        <v>0</v>
      </c>
      <c r="AE33" s="560">
        <f t="shared" si="8"/>
        <v>0</v>
      </c>
      <c r="AF33" s="561">
        <f t="shared" si="9"/>
        <v>0</v>
      </c>
      <c r="AG33" s="562"/>
      <c r="AH33" s="715"/>
      <c r="AI33" s="715"/>
    </row>
    <row r="34" spans="2:35" s="418" customFormat="1" ht="15" customHeight="1" x14ac:dyDescent="0.2">
      <c r="B34" s="554"/>
      <c r="C34" s="382"/>
      <c r="D34" s="383"/>
      <c r="E34" s="381"/>
      <c r="F34" s="1040"/>
      <c r="G34" s="1038"/>
      <c r="H34" s="1041"/>
      <c r="I34" s="381"/>
      <c r="J34" s="568">
        <f t="shared" si="1"/>
        <v>0</v>
      </c>
      <c r="K34" s="381"/>
      <c r="L34" s="381"/>
      <c r="M34" s="568">
        <f t="shared" si="10"/>
        <v>0</v>
      </c>
      <c r="N34" s="570">
        <f>IFERROR(VLOOKUP($C34,Listen!$J$3:$L$39,2,0),0)</f>
        <v>0</v>
      </c>
      <c r="O34" s="570">
        <f>IFERROR(VLOOKUP($C34,Listen!$J$3:$L$39,3,0),0)</f>
        <v>0</v>
      </c>
      <c r="P34" s="453">
        <f t="shared" si="2"/>
        <v>0</v>
      </c>
      <c r="Q34" s="453">
        <f t="shared" si="14"/>
        <v>0</v>
      </c>
      <c r="R34" s="453">
        <f t="shared" si="14"/>
        <v>0</v>
      </c>
      <c r="S34" s="453">
        <f t="shared" si="14"/>
        <v>0</v>
      </c>
      <c r="T34" s="453">
        <f t="shared" si="14"/>
        <v>0</v>
      </c>
      <c r="U34" s="453">
        <f t="shared" si="14"/>
        <v>0</v>
      </c>
      <c r="V34" s="453">
        <f t="shared" si="14"/>
        <v>0</v>
      </c>
      <c r="W34" s="384">
        <f t="shared" si="11"/>
        <v>0</v>
      </c>
      <c r="X34" s="565">
        <f>IF(D34='A. Allgemeine Informationen'!$C$17,$M34-Y34,HLOOKUP('A. Allgemeine Informationen'!$C$17-1,$Z$1:$AF$2005,ROW(D34),FALSE)-$Y34)</f>
        <v>0</v>
      </c>
      <c r="Y34" s="384">
        <f>HLOOKUP('A. Allgemeine Informationen'!$C$17,$Z$1:$AF$2005,ROW(D34),FALSE)</f>
        <v>0</v>
      </c>
      <c r="Z34" s="565">
        <f t="shared" si="12"/>
        <v>0</v>
      </c>
      <c r="AA34" s="565">
        <f t="shared" si="5"/>
        <v>0</v>
      </c>
      <c r="AB34" s="565">
        <f t="shared" si="6"/>
        <v>0</v>
      </c>
      <c r="AC34" s="565">
        <f t="shared" si="13"/>
        <v>0</v>
      </c>
      <c r="AD34" s="572">
        <f t="shared" si="7"/>
        <v>0</v>
      </c>
      <c r="AE34" s="560">
        <f t="shared" si="8"/>
        <v>0</v>
      </c>
      <c r="AF34" s="561">
        <f t="shared" si="9"/>
        <v>0</v>
      </c>
      <c r="AG34" s="562"/>
      <c r="AH34" s="715"/>
      <c r="AI34" s="715"/>
    </row>
    <row r="35" spans="2:35" s="418" customFormat="1" ht="15" customHeight="1" x14ac:dyDescent="0.2">
      <c r="B35" s="554"/>
      <c r="C35" s="382"/>
      <c r="D35" s="383"/>
      <c r="E35" s="381"/>
      <c r="F35" s="1040"/>
      <c r="G35" s="1038"/>
      <c r="H35" s="1041"/>
      <c r="I35" s="381"/>
      <c r="J35" s="568">
        <f t="shared" si="1"/>
        <v>0</v>
      </c>
      <c r="K35" s="381"/>
      <c r="L35" s="381"/>
      <c r="M35" s="568">
        <f t="shared" si="10"/>
        <v>0</v>
      </c>
      <c r="N35" s="570">
        <f>IFERROR(VLOOKUP($C35,Listen!$J$3:$L$39,2,0),0)</f>
        <v>0</v>
      </c>
      <c r="O35" s="570">
        <f>IFERROR(VLOOKUP($C35,Listen!$J$3:$L$39,3,0),0)</f>
        <v>0</v>
      </c>
      <c r="P35" s="453">
        <f t="shared" si="2"/>
        <v>0</v>
      </c>
      <c r="Q35" s="453">
        <f t="shared" si="14"/>
        <v>0</v>
      </c>
      <c r="R35" s="453">
        <f t="shared" si="14"/>
        <v>0</v>
      </c>
      <c r="S35" s="453">
        <f t="shared" si="14"/>
        <v>0</v>
      </c>
      <c r="T35" s="453">
        <f t="shared" si="14"/>
        <v>0</v>
      </c>
      <c r="U35" s="453">
        <f t="shared" si="14"/>
        <v>0</v>
      </c>
      <c r="V35" s="453">
        <f t="shared" si="14"/>
        <v>0</v>
      </c>
      <c r="W35" s="384">
        <f t="shared" si="11"/>
        <v>0</v>
      </c>
      <c r="X35" s="565">
        <f>IF(D35='A. Allgemeine Informationen'!$C$17,$M35-Y35,HLOOKUP('A. Allgemeine Informationen'!$C$17-1,$Z$1:$AF$2005,ROW(D35),FALSE)-$Y35)</f>
        <v>0</v>
      </c>
      <c r="Y35" s="384">
        <f>HLOOKUP('A. Allgemeine Informationen'!$C$17,$Z$1:$AF$2005,ROW(D35),FALSE)</f>
        <v>0</v>
      </c>
      <c r="Z35" s="565">
        <f t="shared" si="12"/>
        <v>0</v>
      </c>
      <c r="AA35" s="565">
        <f t="shared" si="5"/>
        <v>0</v>
      </c>
      <c r="AB35" s="565">
        <f t="shared" si="6"/>
        <v>0</v>
      </c>
      <c r="AC35" s="565">
        <f t="shared" si="13"/>
        <v>0</v>
      </c>
      <c r="AD35" s="572">
        <f t="shared" si="7"/>
        <v>0</v>
      </c>
      <c r="AE35" s="560">
        <f t="shared" si="8"/>
        <v>0</v>
      </c>
      <c r="AF35" s="561">
        <f t="shared" si="9"/>
        <v>0</v>
      </c>
      <c r="AG35" s="562"/>
      <c r="AH35" s="715"/>
      <c r="AI35" s="715"/>
    </row>
    <row r="36" spans="2:35" s="418" customFormat="1" ht="15" customHeight="1" x14ac:dyDescent="0.2">
      <c r="B36" s="554"/>
      <c r="C36" s="382"/>
      <c r="D36" s="383"/>
      <c r="E36" s="381"/>
      <c r="F36" s="1040"/>
      <c r="G36" s="1038"/>
      <c r="H36" s="1041"/>
      <c r="I36" s="381"/>
      <c r="J36" s="568">
        <f t="shared" si="1"/>
        <v>0</v>
      </c>
      <c r="K36" s="381"/>
      <c r="L36" s="381"/>
      <c r="M36" s="568">
        <f t="shared" si="10"/>
        <v>0</v>
      </c>
      <c r="N36" s="570">
        <f>IFERROR(VLOOKUP($C36,Listen!$J$3:$L$39,2,0),0)</f>
        <v>0</v>
      </c>
      <c r="O36" s="570">
        <f>IFERROR(VLOOKUP($C36,Listen!$J$3:$L$39,3,0),0)</f>
        <v>0</v>
      </c>
      <c r="P36" s="453">
        <f t="shared" si="2"/>
        <v>0</v>
      </c>
      <c r="Q36" s="453">
        <f t="shared" si="14"/>
        <v>0</v>
      </c>
      <c r="R36" s="453">
        <f t="shared" si="14"/>
        <v>0</v>
      </c>
      <c r="S36" s="453">
        <f t="shared" si="14"/>
        <v>0</v>
      </c>
      <c r="T36" s="453">
        <f t="shared" si="14"/>
        <v>0</v>
      </c>
      <c r="U36" s="453">
        <f t="shared" si="14"/>
        <v>0</v>
      </c>
      <c r="V36" s="453">
        <f t="shared" si="14"/>
        <v>0</v>
      </c>
      <c r="W36" s="384">
        <f t="shared" si="11"/>
        <v>0</v>
      </c>
      <c r="X36" s="565">
        <f>IF(D36='A. Allgemeine Informationen'!$C$17,$M36-Y36,HLOOKUP('A. Allgemeine Informationen'!$C$17-1,$Z$1:$AF$2005,ROW(D36),FALSE)-$Y36)</f>
        <v>0</v>
      </c>
      <c r="Y36" s="384">
        <f>HLOOKUP('A. Allgemeine Informationen'!$C$17,$Z$1:$AF$2005,ROW(D36),FALSE)</f>
        <v>0</v>
      </c>
      <c r="Z36" s="565">
        <f t="shared" si="12"/>
        <v>0</v>
      </c>
      <c r="AA36" s="565">
        <f t="shared" si="5"/>
        <v>0</v>
      </c>
      <c r="AB36" s="565">
        <f t="shared" si="6"/>
        <v>0</v>
      </c>
      <c r="AC36" s="565">
        <f t="shared" si="13"/>
        <v>0</v>
      </c>
      <c r="AD36" s="572">
        <f t="shared" si="7"/>
        <v>0</v>
      </c>
      <c r="AE36" s="560">
        <f t="shared" si="8"/>
        <v>0</v>
      </c>
      <c r="AF36" s="561">
        <f t="shared" si="9"/>
        <v>0</v>
      </c>
      <c r="AG36" s="562"/>
      <c r="AH36" s="715"/>
      <c r="AI36" s="715"/>
    </row>
    <row r="37" spans="2:35" s="418" customFormat="1" ht="15" customHeight="1" x14ac:dyDescent="0.2">
      <c r="B37" s="554"/>
      <c r="C37" s="382"/>
      <c r="D37" s="383"/>
      <c r="E37" s="381"/>
      <c r="F37" s="1040"/>
      <c r="G37" s="1038"/>
      <c r="H37" s="1041"/>
      <c r="I37" s="381"/>
      <c r="J37" s="568">
        <f t="shared" si="1"/>
        <v>0</v>
      </c>
      <c r="K37" s="381"/>
      <c r="L37" s="381"/>
      <c r="M37" s="568">
        <f t="shared" si="10"/>
        <v>0</v>
      </c>
      <c r="N37" s="570">
        <f>IFERROR(VLOOKUP($C37,Listen!$J$3:$L$39,2,0),0)</f>
        <v>0</v>
      </c>
      <c r="O37" s="570">
        <f>IFERROR(VLOOKUP($C37,Listen!$J$3:$L$39,3,0),0)</f>
        <v>0</v>
      </c>
      <c r="P37" s="453">
        <f t="shared" si="2"/>
        <v>0</v>
      </c>
      <c r="Q37" s="453">
        <f t="shared" si="14"/>
        <v>0</v>
      </c>
      <c r="R37" s="453">
        <f t="shared" si="14"/>
        <v>0</v>
      </c>
      <c r="S37" s="453">
        <f t="shared" si="14"/>
        <v>0</v>
      </c>
      <c r="T37" s="453">
        <f t="shared" si="14"/>
        <v>0</v>
      </c>
      <c r="U37" s="453">
        <f t="shared" si="14"/>
        <v>0</v>
      </c>
      <c r="V37" s="453">
        <f t="shared" si="14"/>
        <v>0</v>
      </c>
      <c r="W37" s="384">
        <f t="shared" si="11"/>
        <v>0</v>
      </c>
      <c r="X37" s="565">
        <f>IF(D37='A. Allgemeine Informationen'!$C$17,$M37-Y37,HLOOKUP('A. Allgemeine Informationen'!$C$17-1,$Z$1:$AF$2005,ROW(D37),FALSE)-$Y37)</f>
        <v>0</v>
      </c>
      <c r="Y37" s="384">
        <f>HLOOKUP('A. Allgemeine Informationen'!$C$17,$Z$1:$AF$2005,ROW(D37),FALSE)</f>
        <v>0</v>
      </c>
      <c r="Z37" s="565">
        <f t="shared" si="12"/>
        <v>0</v>
      </c>
      <c r="AA37" s="565">
        <f t="shared" si="5"/>
        <v>0</v>
      </c>
      <c r="AB37" s="565">
        <f t="shared" si="6"/>
        <v>0</v>
      </c>
      <c r="AC37" s="565">
        <f t="shared" si="13"/>
        <v>0</v>
      </c>
      <c r="AD37" s="572">
        <f t="shared" si="7"/>
        <v>0</v>
      </c>
      <c r="AE37" s="560">
        <f t="shared" si="8"/>
        <v>0</v>
      </c>
      <c r="AF37" s="561">
        <f t="shared" si="9"/>
        <v>0</v>
      </c>
      <c r="AG37" s="562"/>
      <c r="AH37" s="715"/>
      <c r="AI37" s="715"/>
    </row>
    <row r="38" spans="2:35" s="418" customFormat="1" ht="15" customHeight="1" x14ac:dyDescent="0.2">
      <c r="B38" s="554"/>
      <c r="C38" s="382"/>
      <c r="D38" s="383"/>
      <c r="E38" s="381"/>
      <c r="F38" s="1040"/>
      <c r="G38" s="1038"/>
      <c r="H38" s="1041"/>
      <c r="I38" s="381"/>
      <c r="J38" s="568">
        <f t="shared" si="1"/>
        <v>0</v>
      </c>
      <c r="K38" s="381"/>
      <c r="L38" s="381"/>
      <c r="M38" s="568">
        <f t="shared" si="10"/>
        <v>0</v>
      </c>
      <c r="N38" s="570">
        <f>IFERROR(VLOOKUP($C38,Listen!$J$3:$L$39,2,0),0)</f>
        <v>0</v>
      </c>
      <c r="O38" s="570">
        <f>IFERROR(VLOOKUP($C38,Listen!$J$3:$L$39,3,0),0)</f>
        <v>0</v>
      </c>
      <c r="P38" s="453">
        <f t="shared" si="2"/>
        <v>0</v>
      </c>
      <c r="Q38" s="453">
        <f t="shared" si="14"/>
        <v>0</v>
      </c>
      <c r="R38" s="453">
        <f t="shared" si="14"/>
        <v>0</v>
      </c>
      <c r="S38" s="453">
        <f t="shared" si="14"/>
        <v>0</v>
      </c>
      <c r="T38" s="453">
        <f t="shared" si="14"/>
        <v>0</v>
      </c>
      <c r="U38" s="453">
        <f t="shared" si="14"/>
        <v>0</v>
      </c>
      <c r="V38" s="453">
        <f t="shared" si="14"/>
        <v>0</v>
      </c>
      <c r="W38" s="384">
        <f t="shared" si="11"/>
        <v>0</v>
      </c>
      <c r="X38" s="565">
        <f>IF(D38='A. Allgemeine Informationen'!$C$17,$M38-Y38,HLOOKUP('A. Allgemeine Informationen'!$C$17-1,$Z$1:$AF$2005,ROW(D38),FALSE)-$Y38)</f>
        <v>0</v>
      </c>
      <c r="Y38" s="384">
        <f>HLOOKUP('A. Allgemeine Informationen'!$C$17,$Z$1:$AF$2005,ROW(D38),FALSE)</f>
        <v>0</v>
      </c>
      <c r="Z38" s="565">
        <f t="shared" si="12"/>
        <v>0</v>
      </c>
      <c r="AA38" s="565">
        <f t="shared" si="5"/>
        <v>0</v>
      </c>
      <c r="AB38" s="565">
        <f t="shared" si="6"/>
        <v>0</v>
      </c>
      <c r="AC38" s="565">
        <f t="shared" si="13"/>
        <v>0</v>
      </c>
      <c r="AD38" s="572">
        <f t="shared" si="7"/>
        <v>0</v>
      </c>
      <c r="AE38" s="560">
        <f t="shared" si="8"/>
        <v>0</v>
      </c>
      <c r="AF38" s="561">
        <f t="shared" si="9"/>
        <v>0</v>
      </c>
      <c r="AG38" s="562"/>
      <c r="AH38" s="715"/>
      <c r="AI38" s="715"/>
    </row>
    <row r="39" spans="2:35" s="418" customFormat="1" ht="15" customHeight="1" x14ac:dyDescent="0.2">
      <c r="B39" s="554"/>
      <c r="C39" s="382"/>
      <c r="D39" s="383"/>
      <c r="E39" s="381"/>
      <c r="F39" s="1040"/>
      <c r="G39" s="1038"/>
      <c r="H39" s="1041"/>
      <c r="I39" s="381"/>
      <c r="J39" s="568">
        <f t="shared" si="1"/>
        <v>0</v>
      </c>
      <c r="K39" s="381"/>
      <c r="L39" s="381"/>
      <c r="M39" s="568">
        <f t="shared" si="10"/>
        <v>0</v>
      </c>
      <c r="N39" s="570">
        <f>IFERROR(VLOOKUP($C39,Listen!$J$3:$L$39,2,0),0)</f>
        <v>0</v>
      </c>
      <c r="O39" s="570">
        <f>IFERROR(VLOOKUP($C39,Listen!$J$3:$L$39,3,0),0)</f>
        <v>0</v>
      </c>
      <c r="P39" s="453">
        <f t="shared" si="2"/>
        <v>0</v>
      </c>
      <c r="Q39" s="453">
        <f t="shared" ref="Q39:V54" si="15">P39</f>
        <v>0</v>
      </c>
      <c r="R39" s="453">
        <f t="shared" si="15"/>
        <v>0</v>
      </c>
      <c r="S39" s="453">
        <f t="shared" si="15"/>
        <v>0</v>
      </c>
      <c r="T39" s="453">
        <f t="shared" si="15"/>
        <v>0</v>
      </c>
      <c r="U39" s="453">
        <f t="shared" si="15"/>
        <v>0</v>
      </c>
      <c r="V39" s="453">
        <f t="shared" si="15"/>
        <v>0</v>
      </c>
      <c r="W39" s="384">
        <f t="shared" si="11"/>
        <v>0</v>
      </c>
      <c r="X39" s="565">
        <f>IF(D39='A. Allgemeine Informationen'!$C$17,$M39-Y39,HLOOKUP('A. Allgemeine Informationen'!$C$17-1,$Z$1:$AF$2005,ROW(D39),FALSE)-$Y39)</f>
        <v>0</v>
      </c>
      <c r="Y39" s="384">
        <f>HLOOKUP('A. Allgemeine Informationen'!$C$17,$Z$1:$AF$2005,ROW(D39),FALSE)</f>
        <v>0</v>
      </c>
      <c r="Z39" s="565">
        <f t="shared" si="12"/>
        <v>0</v>
      </c>
      <c r="AA39" s="565">
        <f t="shared" si="5"/>
        <v>0</v>
      </c>
      <c r="AB39" s="565">
        <f t="shared" si="6"/>
        <v>0</v>
      </c>
      <c r="AC39" s="565">
        <f t="shared" si="13"/>
        <v>0</v>
      </c>
      <c r="AD39" s="572">
        <f t="shared" si="7"/>
        <v>0</v>
      </c>
      <c r="AE39" s="560">
        <f t="shared" si="8"/>
        <v>0</v>
      </c>
      <c r="AF39" s="561">
        <f t="shared" si="9"/>
        <v>0</v>
      </c>
      <c r="AG39" s="562"/>
      <c r="AH39" s="715"/>
      <c r="AI39" s="715"/>
    </row>
    <row r="40" spans="2:35" s="418" customFormat="1" ht="15" customHeight="1" x14ac:dyDescent="0.2">
      <c r="B40" s="554"/>
      <c r="C40" s="382"/>
      <c r="D40" s="383"/>
      <c r="E40" s="381"/>
      <c r="F40" s="1040"/>
      <c r="G40" s="1038"/>
      <c r="H40" s="1041"/>
      <c r="I40" s="381"/>
      <c r="J40" s="568">
        <f t="shared" si="1"/>
        <v>0</v>
      </c>
      <c r="K40" s="381"/>
      <c r="L40" s="381"/>
      <c r="M40" s="568">
        <f t="shared" si="10"/>
        <v>0</v>
      </c>
      <c r="N40" s="570">
        <f>IFERROR(VLOOKUP($C40,Listen!$J$3:$L$39,2,0),0)</f>
        <v>0</v>
      </c>
      <c r="O40" s="570">
        <f>IFERROR(VLOOKUP($C40,Listen!$J$3:$L$39,3,0),0)</f>
        <v>0</v>
      </c>
      <c r="P40" s="453">
        <f t="shared" si="2"/>
        <v>0</v>
      </c>
      <c r="Q40" s="453">
        <f t="shared" si="15"/>
        <v>0</v>
      </c>
      <c r="R40" s="453">
        <f t="shared" si="15"/>
        <v>0</v>
      </c>
      <c r="S40" s="453">
        <f t="shared" si="15"/>
        <v>0</v>
      </c>
      <c r="T40" s="453">
        <f t="shared" si="15"/>
        <v>0</v>
      </c>
      <c r="U40" s="453">
        <f t="shared" si="15"/>
        <v>0</v>
      </c>
      <c r="V40" s="453">
        <f t="shared" si="15"/>
        <v>0</v>
      </c>
      <c r="W40" s="384">
        <f t="shared" si="11"/>
        <v>0</v>
      </c>
      <c r="X40" s="565">
        <f>IF(D40='A. Allgemeine Informationen'!$C$17,$M40-Y40,HLOOKUP('A. Allgemeine Informationen'!$C$17-1,$Z$1:$AF$2005,ROW(D40),FALSE)-$Y40)</f>
        <v>0</v>
      </c>
      <c r="Y40" s="384">
        <f>HLOOKUP('A. Allgemeine Informationen'!$C$17,$Z$1:$AF$2005,ROW(D40),FALSE)</f>
        <v>0</v>
      </c>
      <c r="Z40" s="565">
        <f t="shared" si="12"/>
        <v>0</v>
      </c>
      <c r="AA40" s="565">
        <f t="shared" si="5"/>
        <v>0</v>
      </c>
      <c r="AB40" s="565">
        <f t="shared" si="6"/>
        <v>0</v>
      </c>
      <c r="AC40" s="565">
        <f t="shared" si="13"/>
        <v>0</v>
      </c>
      <c r="AD40" s="572">
        <f t="shared" si="7"/>
        <v>0</v>
      </c>
      <c r="AE40" s="560">
        <f t="shared" si="8"/>
        <v>0</v>
      </c>
      <c r="AF40" s="561">
        <f t="shared" si="9"/>
        <v>0</v>
      </c>
      <c r="AG40" s="562"/>
      <c r="AH40" s="715"/>
      <c r="AI40" s="715"/>
    </row>
    <row r="41" spans="2:35" s="418" customFormat="1" ht="15" customHeight="1" x14ac:dyDescent="0.2">
      <c r="B41" s="554"/>
      <c r="C41" s="382"/>
      <c r="D41" s="383"/>
      <c r="E41" s="381"/>
      <c r="F41" s="1040"/>
      <c r="G41" s="1038"/>
      <c r="H41" s="1041"/>
      <c r="I41" s="381"/>
      <c r="J41" s="568">
        <f t="shared" si="1"/>
        <v>0</v>
      </c>
      <c r="K41" s="381"/>
      <c r="L41" s="381"/>
      <c r="M41" s="568">
        <f t="shared" si="10"/>
        <v>0</v>
      </c>
      <c r="N41" s="570">
        <f>IFERROR(VLOOKUP($C41,Listen!$J$3:$L$39,2,0),0)</f>
        <v>0</v>
      </c>
      <c r="O41" s="570">
        <f>IFERROR(VLOOKUP($C41,Listen!$J$3:$L$39,3,0),0)</f>
        <v>0</v>
      </c>
      <c r="P41" s="453">
        <f t="shared" si="2"/>
        <v>0</v>
      </c>
      <c r="Q41" s="453">
        <f t="shared" si="15"/>
        <v>0</v>
      </c>
      <c r="R41" s="453">
        <f t="shared" si="15"/>
        <v>0</v>
      </c>
      <c r="S41" s="453">
        <f t="shared" si="15"/>
        <v>0</v>
      </c>
      <c r="T41" s="453">
        <f t="shared" si="15"/>
        <v>0</v>
      </c>
      <c r="U41" s="453">
        <f t="shared" si="15"/>
        <v>0</v>
      </c>
      <c r="V41" s="453">
        <f t="shared" si="15"/>
        <v>0</v>
      </c>
      <c r="W41" s="384">
        <f t="shared" si="11"/>
        <v>0</v>
      </c>
      <c r="X41" s="565">
        <f>IF(D41='A. Allgemeine Informationen'!$C$17,$M41-Y41,HLOOKUP('A. Allgemeine Informationen'!$C$17-1,$Z$1:$AF$2005,ROW(D41),FALSE)-$Y41)</f>
        <v>0</v>
      </c>
      <c r="Y41" s="384">
        <f>HLOOKUP('A. Allgemeine Informationen'!$C$17,$Z$1:$AF$2005,ROW(D41),FALSE)</f>
        <v>0</v>
      </c>
      <c r="Z41" s="565">
        <f t="shared" si="12"/>
        <v>0</v>
      </c>
      <c r="AA41" s="565">
        <f t="shared" si="5"/>
        <v>0</v>
      </c>
      <c r="AB41" s="565">
        <f t="shared" si="6"/>
        <v>0</v>
      </c>
      <c r="AC41" s="565">
        <f t="shared" si="13"/>
        <v>0</v>
      </c>
      <c r="AD41" s="572">
        <f t="shared" si="7"/>
        <v>0</v>
      </c>
      <c r="AE41" s="560">
        <f t="shared" si="8"/>
        <v>0</v>
      </c>
      <c r="AF41" s="561">
        <f t="shared" si="9"/>
        <v>0</v>
      </c>
      <c r="AG41" s="562"/>
      <c r="AH41" s="715"/>
      <c r="AI41" s="715"/>
    </row>
    <row r="42" spans="2:35" s="418" customFormat="1" ht="15" customHeight="1" x14ac:dyDescent="0.2">
      <c r="B42" s="554"/>
      <c r="C42" s="382"/>
      <c r="D42" s="383"/>
      <c r="E42" s="381"/>
      <c r="F42" s="1040"/>
      <c r="G42" s="1038"/>
      <c r="H42" s="1041"/>
      <c r="I42" s="381"/>
      <c r="J42" s="568">
        <f t="shared" si="1"/>
        <v>0</v>
      </c>
      <c r="K42" s="381"/>
      <c r="L42" s="381"/>
      <c r="M42" s="568">
        <f t="shared" si="10"/>
        <v>0</v>
      </c>
      <c r="N42" s="570">
        <f>IFERROR(VLOOKUP($C42,Listen!$J$3:$L$39,2,0),0)</f>
        <v>0</v>
      </c>
      <c r="O42" s="570">
        <f>IFERROR(VLOOKUP($C42,Listen!$J$3:$L$39,3,0),0)</f>
        <v>0</v>
      </c>
      <c r="P42" s="453">
        <f t="shared" si="2"/>
        <v>0</v>
      </c>
      <c r="Q42" s="453">
        <f t="shared" si="15"/>
        <v>0</v>
      </c>
      <c r="R42" s="453">
        <f t="shared" si="15"/>
        <v>0</v>
      </c>
      <c r="S42" s="453">
        <f t="shared" si="15"/>
        <v>0</v>
      </c>
      <c r="T42" s="453">
        <f t="shared" si="15"/>
        <v>0</v>
      </c>
      <c r="U42" s="453">
        <f t="shared" si="15"/>
        <v>0</v>
      </c>
      <c r="V42" s="453">
        <f t="shared" si="15"/>
        <v>0</v>
      </c>
      <c r="W42" s="384">
        <f t="shared" si="11"/>
        <v>0</v>
      </c>
      <c r="X42" s="565">
        <f>IF(D42='A. Allgemeine Informationen'!$C$17,$M42-Y42,HLOOKUP('A. Allgemeine Informationen'!$C$17-1,$Z$1:$AF$2005,ROW(D42),FALSE)-$Y42)</f>
        <v>0</v>
      </c>
      <c r="Y42" s="384">
        <f>HLOOKUP('A. Allgemeine Informationen'!$C$17,$Z$1:$AF$2005,ROW(D42),FALSE)</f>
        <v>0</v>
      </c>
      <c r="Z42" s="565">
        <f t="shared" si="12"/>
        <v>0</v>
      </c>
      <c r="AA42" s="565">
        <f t="shared" si="5"/>
        <v>0</v>
      </c>
      <c r="AB42" s="565">
        <f t="shared" si="6"/>
        <v>0</v>
      </c>
      <c r="AC42" s="565">
        <f t="shared" si="13"/>
        <v>0</v>
      </c>
      <c r="AD42" s="572">
        <f t="shared" si="7"/>
        <v>0</v>
      </c>
      <c r="AE42" s="560">
        <f t="shared" si="8"/>
        <v>0</v>
      </c>
      <c r="AF42" s="561">
        <f t="shared" si="9"/>
        <v>0</v>
      </c>
      <c r="AG42" s="562"/>
      <c r="AH42" s="715"/>
      <c r="AI42" s="715"/>
    </row>
    <row r="43" spans="2:35" s="418" customFormat="1" ht="15" customHeight="1" x14ac:dyDescent="0.2">
      <c r="B43" s="554"/>
      <c r="C43" s="382"/>
      <c r="D43" s="383"/>
      <c r="E43" s="381"/>
      <c r="F43" s="1040"/>
      <c r="G43" s="1038"/>
      <c r="H43" s="1041"/>
      <c r="I43" s="381"/>
      <c r="J43" s="568">
        <f t="shared" si="1"/>
        <v>0</v>
      </c>
      <c r="K43" s="381"/>
      <c r="L43" s="381"/>
      <c r="M43" s="568">
        <f t="shared" si="10"/>
        <v>0</v>
      </c>
      <c r="N43" s="570">
        <f>IFERROR(VLOOKUP($C43,Listen!$J$3:$L$39,2,0),0)</f>
        <v>0</v>
      </c>
      <c r="O43" s="570">
        <f>IFERROR(VLOOKUP($C43,Listen!$J$3:$L$39,3,0),0)</f>
        <v>0</v>
      </c>
      <c r="P43" s="453">
        <f t="shared" si="2"/>
        <v>0</v>
      </c>
      <c r="Q43" s="453">
        <f t="shared" si="15"/>
        <v>0</v>
      </c>
      <c r="R43" s="453">
        <f t="shared" si="15"/>
        <v>0</v>
      </c>
      <c r="S43" s="453">
        <f t="shared" si="15"/>
        <v>0</v>
      </c>
      <c r="T43" s="453">
        <f t="shared" si="15"/>
        <v>0</v>
      </c>
      <c r="U43" s="453">
        <f t="shared" si="15"/>
        <v>0</v>
      </c>
      <c r="V43" s="453">
        <f t="shared" si="15"/>
        <v>0</v>
      </c>
      <c r="W43" s="384">
        <f t="shared" si="11"/>
        <v>0</v>
      </c>
      <c r="X43" s="565">
        <f>IF(D43='A. Allgemeine Informationen'!$C$17,$M43-Y43,HLOOKUP('A. Allgemeine Informationen'!$C$17-1,$Z$1:$AF$2005,ROW(D43),FALSE)-$Y43)</f>
        <v>0</v>
      </c>
      <c r="Y43" s="384">
        <f>HLOOKUP('A. Allgemeine Informationen'!$C$17,$Z$1:$AF$2005,ROW(D43),FALSE)</f>
        <v>0</v>
      </c>
      <c r="Z43" s="565">
        <f t="shared" si="12"/>
        <v>0</v>
      </c>
      <c r="AA43" s="565">
        <f t="shared" si="5"/>
        <v>0</v>
      </c>
      <c r="AB43" s="565">
        <f t="shared" si="6"/>
        <v>0</v>
      </c>
      <c r="AC43" s="565">
        <f t="shared" si="13"/>
        <v>0</v>
      </c>
      <c r="AD43" s="572">
        <f t="shared" si="7"/>
        <v>0</v>
      </c>
      <c r="AE43" s="560">
        <f t="shared" si="8"/>
        <v>0</v>
      </c>
      <c r="AF43" s="561">
        <f t="shared" si="9"/>
        <v>0</v>
      </c>
      <c r="AG43" s="562"/>
      <c r="AH43" s="715"/>
      <c r="AI43" s="715"/>
    </row>
    <row r="44" spans="2:35" s="418" customFormat="1" ht="15" customHeight="1" x14ac:dyDescent="0.2">
      <c r="B44" s="554"/>
      <c r="C44" s="382"/>
      <c r="D44" s="383"/>
      <c r="E44" s="381"/>
      <c r="F44" s="1040"/>
      <c r="G44" s="1038"/>
      <c r="H44" s="1041"/>
      <c r="I44" s="381"/>
      <c r="J44" s="568">
        <f t="shared" si="1"/>
        <v>0</v>
      </c>
      <c r="K44" s="381"/>
      <c r="L44" s="381"/>
      <c r="M44" s="568">
        <f t="shared" si="10"/>
        <v>0</v>
      </c>
      <c r="N44" s="570">
        <f>IFERROR(VLOOKUP($C44,Listen!$J$3:$L$39,2,0),0)</f>
        <v>0</v>
      </c>
      <c r="O44" s="570">
        <f>IFERROR(VLOOKUP($C44,Listen!$J$3:$L$39,3,0),0)</f>
        <v>0</v>
      </c>
      <c r="P44" s="453">
        <f t="shared" si="2"/>
        <v>0</v>
      </c>
      <c r="Q44" s="453">
        <f t="shared" si="15"/>
        <v>0</v>
      </c>
      <c r="R44" s="453">
        <f t="shared" si="15"/>
        <v>0</v>
      </c>
      <c r="S44" s="453">
        <f t="shared" si="15"/>
        <v>0</v>
      </c>
      <c r="T44" s="453">
        <f t="shared" si="15"/>
        <v>0</v>
      </c>
      <c r="U44" s="453">
        <f t="shared" si="15"/>
        <v>0</v>
      </c>
      <c r="V44" s="453">
        <f t="shared" si="15"/>
        <v>0</v>
      </c>
      <c r="W44" s="384">
        <f t="shared" si="11"/>
        <v>0</v>
      </c>
      <c r="X44" s="565">
        <f>IF(D44='A. Allgemeine Informationen'!$C$17,$M44-Y44,HLOOKUP('A. Allgemeine Informationen'!$C$17-1,$Z$1:$AF$2005,ROW(D44),FALSE)-$Y44)</f>
        <v>0</v>
      </c>
      <c r="Y44" s="384">
        <f>HLOOKUP('A. Allgemeine Informationen'!$C$17,$Z$1:$AF$2005,ROW(D44),FALSE)</f>
        <v>0</v>
      </c>
      <c r="Z44" s="565">
        <f t="shared" si="12"/>
        <v>0</v>
      </c>
      <c r="AA44" s="565">
        <f t="shared" si="5"/>
        <v>0</v>
      </c>
      <c r="AB44" s="565">
        <f t="shared" si="6"/>
        <v>0</v>
      </c>
      <c r="AC44" s="565">
        <f t="shared" si="13"/>
        <v>0</v>
      </c>
      <c r="AD44" s="572">
        <f t="shared" si="7"/>
        <v>0</v>
      </c>
      <c r="AE44" s="560">
        <f t="shared" si="8"/>
        <v>0</v>
      </c>
      <c r="AF44" s="561">
        <f t="shared" si="9"/>
        <v>0</v>
      </c>
      <c r="AG44" s="562"/>
      <c r="AH44" s="715"/>
      <c r="AI44" s="715"/>
    </row>
    <row r="45" spans="2:35" s="418" customFormat="1" ht="15" customHeight="1" x14ac:dyDescent="0.2">
      <c r="B45" s="554"/>
      <c r="C45" s="382"/>
      <c r="D45" s="383"/>
      <c r="E45" s="381"/>
      <c r="F45" s="1040"/>
      <c r="G45" s="1038"/>
      <c r="H45" s="1041"/>
      <c r="I45" s="381"/>
      <c r="J45" s="568">
        <f t="shared" si="1"/>
        <v>0</v>
      </c>
      <c r="K45" s="381"/>
      <c r="L45" s="381"/>
      <c r="M45" s="568">
        <f t="shared" si="10"/>
        <v>0</v>
      </c>
      <c r="N45" s="570">
        <f>IFERROR(VLOOKUP($C45,Listen!$J$3:$L$39,2,0),0)</f>
        <v>0</v>
      </c>
      <c r="O45" s="570">
        <f>IFERROR(VLOOKUP($C45,Listen!$J$3:$L$39,3,0),0)</f>
        <v>0</v>
      </c>
      <c r="P45" s="453">
        <f t="shared" si="2"/>
        <v>0</v>
      </c>
      <c r="Q45" s="453">
        <f t="shared" si="15"/>
        <v>0</v>
      </c>
      <c r="R45" s="453">
        <f t="shared" si="15"/>
        <v>0</v>
      </c>
      <c r="S45" s="453">
        <f t="shared" si="15"/>
        <v>0</v>
      </c>
      <c r="T45" s="453">
        <f t="shared" si="15"/>
        <v>0</v>
      </c>
      <c r="U45" s="453">
        <f t="shared" si="15"/>
        <v>0</v>
      </c>
      <c r="V45" s="453">
        <f t="shared" si="15"/>
        <v>0</v>
      </c>
      <c r="W45" s="384">
        <f t="shared" si="11"/>
        <v>0</v>
      </c>
      <c r="X45" s="565">
        <f>IF(D45='A. Allgemeine Informationen'!$C$17,$M45-Y45,HLOOKUP('A. Allgemeine Informationen'!$C$17-1,$Z$1:$AF$2005,ROW(D45),FALSE)-$Y45)</f>
        <v>0</v>
      </c>
      <c r="Y45" s="384">
        <f>HLOOKUP('A. Allgemeine Informationen'!$C$17,$Z$1:$AF$2005,ROW(D45),FALSE)</f>
        <v>0</v>
      </c>
      <c r="Z45" s="565">
        <f t="shared" si="12"/>
        <v>0</v>
      </c>
      <c r="AA45" s="565">
        <f t="shared" si="5"/>
        <v>0</v>
      </c>
      <c r="AB45" s="565">
        <f t="shared" si="6"/>
        <v>0</v>
      </c>
      <c r="AC45" s="565">
        <f t="shared" si="13"/>
        <v>0</v>
      </c>
      <c r="AD45" s="572">
        <f t="shared" si="7"/>
        <v>0</v>
      </c>
      <c r="AE45" s="560">
        <f t="shared" si="8"/>
        <v>0</v>
      </c>
      <c r="AF45" s="561">
        <f t="shared" si="9"/>
        <v>0</v>
      </c>
      <c r="AG45" s="562"/>
      <c r="AH45" s="715"/>
      <c r="AI45" s="715"/>
    </row>
    <row r="46" spans="2:35" s="418" customFormat="1" ht="15" customHeight="1" x14ac:dyDescent="0.2">
      <c r="B46" s="554"/>
      <c r="C46" s="382"/>
      <c r="D46" s="383"/>
      <c r="E46" s="381"/>
      <c r="F46" s="1040"/>
      <c r="G46" s="1038"/>
      <c r="H46" s="1041"/>
      <c r="I46" s="381"/>
      <c r="J46" s="568">
        <f t="shared" si="1"/>
        <v>0</v>
      </c>
      <c r="K46" s="381"/>
      <c r="L46" s="381"/>
      <c r="M46" s="568">
        <f t="shared" si="10"/>
        <v>0</v>
      </c>
      <c r="N46" s="570">
        <f>IFERROR(VLOOKUP($C46,Listen!$J$3:$L$39,2,0),0)</f>
        <v>0</v>
      </c>
      <c r="O46" s="570">
        <f>IFERROR(VLOOKUP($C46,Listen!$J$3:$L$39,3,0),0)</f>
        <v>0</v>
      </c>
      <c r="P46" s="453">
        <f t="shared" si="2"/>
        <v>0</v>
      </c>
      <c r="Q46" s="453">
        <f t="shared" si="15"/>
        <v>0</v>
      </c>
      <c r="R46" s="453">
        <f t="shared" si="15"/>
        <v>0</v>
      </c>
      <c r="S46" s="453">
        <f t="shared" si="15"/>
        <v>0</v>
      </c>
      <c r="T46" s="453">
        <f t="shared" si="15"/>
        <v>0</v>
      </c>
      <c r="U46" s="453">
        <f t="shared" si="15"/>
        <v>0</v>
      </c>
      <c r="V46" s="453">
        <f t="shared" si="15"/>
        <v>0</v>
      </c>
      <c r="W46" s="384">
        <f t="shared" si="11"/>
        <v>0</v>
      </c>
      <c r="X46" s="565">
        <f>IF(D46='A. Allgemeine Informationen'!$C$17,$M46-Y46,HLOOKUP('A. Allgemeine Informationen'!$C$17-1,$Z$1:$AF$2005,ROW(D46),FALSE)-$Y46)</f>
        <v>0</v>
      </c>
      <c r="Y46" s="384">
        <f>HLOOKUP('A. Allgemeine Informationen'!$C$17,$Z$1:$AF$2005,ROW(D46),FALSE)</f>
        <v>0</v>
      </c>
      <c r="Z46" s="565">
        <f t="shared" si="12"/>
        <v>0</v>
      </c>
      <c r="AA46" s="565">
        <f t="shared" si="5"/>
        <v>0</v>
      </c>
      <c r="AB46" s="565">
        <f t="shared" si="6"/>
        <v>0</v>
      </c>
      <c r="AC46" s="565">
        <f t="shared" si="13"/>
        <v>0</v>
      </c>
      <c r="AD46" s="572">
        <f t="shared" si="7"/>
        <v>0</v>
      </c>
      <c r="AE46" s="560">
        <f t="shared" si="8"/>
        <v>0</v>
      </c>
      <c r="AF46" s="561">
        <f t="shared" si="9"/>
        <v>0</v>
      </c>
      <c r="AG46" s="562"/>
      <c r="AH46" s="715"/>
      <c r="AI46" s="715"/>
    </row>
    <row r="47" spans="2:35" s="418" customFormat="1" ht="15" customHeight="1" x14ac:dyDescent="0.2">
      <c r="B47" s="554"/>
      <c r="C47" s="382"/>
      <c r="D47" s="383"/>
      <c r="E47" s="381"/>
      <c r="F47" s="1040"/>
      <c r="G47" s="1038"/>
      <c r="H47" s="1041"/>
      <c r="I47" s="381"/>
      <c r="J47" s="568">
        <f t="shared" si="1"/>
        <v>0</v>
      </c>
      <c r="K47" s="381"/>
      <c r="L47" s="381"/>
      <c r="M47" s="568">
        <f t="shared" si="10"/>
        <v>0</v>
      </c>
      <c r="N47" s="570">
        <f>IFERROR(VLOOKUP($C47,Listen!$J$3:$L$39,2,0),0)</f>
        <v>0</v>
      </c>
      <c r="O47" s="570">
        <f>IFERROR(VLOOKUP($C47,Listen!$J$3:$L$39,3,0),0)</f>
        <v>0</v>
      </c>
      <c r="P47" s="453">
        <f t="shared" si="2"/>
        <v>0</v>
      </c>
      <c r="Q47" s="453">
        <f t="shared" si="15"/>
        <v>0</v>
      </c>
      <c r="R47" s="453">
        <f t="shared" si="15"/>
        <v>0</v>
      </c>
      <c r="S47" s="453">
        <f t="shared" si="15"/>
        <v>0</v>
      </c>
      <c r="T47" s="453">
        <f t="shared" si="15"/>
        <v>0</v>
      </c>
      <c r="U47" s="453">
        <f t="shared" si="15"/>
        <v>0</v>
      </c>
      <c r="V47" s="453">
        <f t="shared" si="15"/>
        <v>0</v>
      </c>
      <c r="W47" s="384">
        <f t="shared" si="11"/>
        <v>0</v>
      </c>
      <c r="X47" s="565">
        <f>IF(D47='A. Allgemeine Informationen'!$C$17,$M47-Y47,HLOOKUP('A. Allgemeine Informationen'!$C$17-1,$Z$1:$AF$2005,ROW(D47),FALSE)-$Y47)</f>
        <v>0</v>
      </c>
      <c r="Y47" s="384">
        <f>HLOOKUP('A. Allgemeine Informationen'!$C$17,$Z$1:$AF$2005,ROW(D47),FALSE)</f>
        <v>0</v>
      </c>
      <c r="Z47" s="565">
        <f t="shared" si="12"/>
        <v>0</v>
      </c>
      <c r="AA47" s="565">
        <f t="shared" si="5"/>
        <v>0</v>
      </c>
      <c r="AB47" s="565">
        <f t="shared" si="6"/>
        <v>0</v>
      </c>
      <c r="AC47" s="565">
        <f t="shared" si="13"/>
        <v>0</v>
      </c>
      <c r="AD47" s="572">
        <f t="shared" si="7"/>
        <v>0</v>
      </c>
      <c r="AE47" s="560">
        <f t="shared" si="8"/>
        <v>0</v>
      </c>
      <c r="AF47" s="561">
        <f t="shared" si="9"/>
        <v>0</v>
      </c>
      <c r="AG47" s="562"/>
      <c r="AH47" s="715"/>
      <c r="AI47" s="715"/>
    </row>
    <row r="48" spans="2:35" s="418" customFormat="1" ht="15" customHeight="1" x14ac:dyDescent="0.2">
      <c r="B48" s="554"/>
      <c r="C48" s="382"/>
      <c r="D48" s="383"/>
      <c r="E48" s="381"/>
      <c r="F48" s="1040"/>
      <c r="G48" s="1038"/>
      <c r="H48" s="1041"/>
      <c r="I48" s="381"/>
      <c r="J48" s="568">
        <f t="shared" si="1"/>
        <v>0</v>
      </c>
      <c r="K48" s="381"/>
      <c r="L48" s="381"/>
      <c r="M48" s="568">
        <f t="shared" si="10"/>
        <v>0</v>
      </c>
      <c r="N48" s="570">
        <f>IFERROR(VLOOKUP($C48,Listen!$J$3:$L$39,2,0),0)</f>
        <v>0</v>
      </c>
      <c r="O48" s="570">
        <f>IFERROR(VLOOKUP($C48,Listen!$J$3:$L$39,3,0),0)</f>
        <v>0</v>
      </c>
      <c r="P48" s="453">
        <f t="shared" si="2"/>
        <v>0</v>
      </c>
      <c r="Q48" s="453">
        <f t="shared" si="15"/>
        <v>0</v>
      </c>
      <c r="R48" s="453">
        <f t="shared" si="15"/>
        <v>0</v>
      </c>
      <c r="S48" s="453">
        <f t="shared" si="15"/>
        <v>0</v>
      </c>
      <c r="T48" s="453">
        <f t="shared" si="15"/>
        <v>0</v>
      </c>
      <c r="U48" s="453">
        <f t="shared" si="15"/>
        <v>0</v>
      </c>
      <c r="V48" s="453">
        <f t="shared" si="15"/>
        <v>0</v>
      </c>
      <c r="W48" s="384">
        <f t="shared" si="11"/>
        <v>0</v>
      </c>
      <c r="X48" s="565">
        <f>IF(D48='A. Allgemeine Informationen'!$C$17,$M48-Y48,HLOOKUP('A. Allgemeine Informationen'!$C$17-1,$Z$1:$AF$2005,ROW(D48),FALSE)-$Y48)</f>
        <v>0</v>
      </c>
      <c r="Y48" s="384">
        <f>HLOOKUP('A. Allgemeine Informationen'!$C$17,$Z$1:$AF$2005,ROW(D48),FALSE)</f>
        <v>0</v>
      </c>
      <c r="Z48" s="565">
        <f t="shared" si="12"/>
        <v>0</v>
      </c>
      <c r="AA48" s="565">
        <f t="shared" si="5"/>
        <v>0</v>
      </c>
      <c r="AB48" s="565">
        <f t="shared" si="6"/>
        <v>0</v>
      </c>
      <c r="AC48" s="565">
        <f t="shared" si="13"/>
        <v>0</v>
      </c>
      <c r="AD48" s="572">
        <f t="shared" si="7"/>
        <v>0</v>
      </c>
      <c r="AE48" s="560">
        <f t="shared" si="8"/>
        <v>0</v>
      </c>
      <c r="AF48" s="561">
        <f t="shared" si="9"/>
        <v>0</v>
      </c>
      <c r="AG48" s="562"/>
      <c r="AH48" s="715"/>
      <c r="AI48" s="715"/>
    </row>
    <row r="49" spans="2:35" s="418" customFormat="1" ht="15" customHeight="1" x14ac:dyDescent="0.2">
      <c r="B49" s="554"/>
      <c r="C49" s="382"/>
      <c r="D49" s="383"/>
      <c r="E49" s="381"/>
      <c r="F49" s="1040"/>
      <c r="G49" s="1038"/>
      <c r="H49" s="1041"/>
      <c r="I49" s="381"/>
      <c r="J49" s="568">
        <f t="shared" si="1"/>
        <v>0</v>
      </c>
      <c r="K49" s="381"/>
      <c r="L49" s="381"/>
      <c r="M49" s="568">
        <f t="shared" si="10"/>
        <v>0</v>
      </c>
      <c r="N49" s="570">
        <f>IFERROR(VLOOKUP($C49,Listen!$J$3:$L$39,2,0),0)</f>
        <v>0</v>
      </c>
      <c r="O49" s="570">
        <f>IFERROR(VLOOKUP($C49,Listen!$J$3:$L$39,3,0),0)</f>
        <v>0</v>
      </c>
      <c r="P49" s="453">
        <f t="shared" si="2"/>
        <v>0</v>
      </c>
      <c r="Q49" s="453">
        <f t="shared" si="15"/>
        <v>0</v>
      </c>
      <c r="R49" s="453">
        <f t="shared" si="15"/>
        <v>0</v>
      </c>
      <c r="S49" s="453">
        <f t="shared" si="15"/>
        <v>0</v>
      </c>
      <c r="T49" s="453">
        <f t="shared" si="15"/>
        <v>0</v>
      </c>
      <c r="U49" s="453">
        <f t="shared" si="15"/>
        <v>0</v>
      </c>
      <c r="V49" s="453">
        <f t="shared" si="15"/>
        <v>0</v>
      </c>
      <c r="W49" s="384">
        <f t="shared" si="11"/>
        <v>0</v>
      </c>
      <c r="X49" s="565">
        <f>IF(D49='A. Allgemeine Informationen'!$C$17,$M49-Y49,HLOOKUP('A. Allgemeine Informationen'!$C$17-1,$Z$1:$AF$2005,ROW(D49),FALSE)-$Y49)</f>
        <v>0</v>
      </c>
      <c r="Y49" s="384">
        <f>HLOOKUP('A. Allgemeine Informationen'!$C$17,$Z$1:$AF$2005,ROW(D49),FALSE)</f>
        <v>0</v>
      </c>
      <c r="Z49" s="565">
        <f t="shared" si="12"/>
        <v>0</v>
      </c>
      <c r="AA49" s="565">
        <f t="shared" si="5"/>
        <v>0</v>
      </c>
      <c r="AB49" s="565">
        <f t="shared" si="6"/>
        <v>0</v>
      </c>
      <c r="AC49" s="565">
        <f t="shared" si="13"/>
        <v>0</v>
      </c>
      <c r="AD49" s="572">
        <f t="shared" si="7"/>
        <v>0</v>
      </c>
      <c r="AE49" s="560">
        <f t="shared" si="8"/>
        <v>0</v>
      </c>
      <c r="AF49" s="561">
        <f t="shared" si="9"/>
        <v>0</v>
      </c>
      <c r="AG49" s="562"/>
      <c r="AH49" s="715"/>
      <c r="AI49" s="715"/>
    </row>
    <row r="50" spans="2:35" s="418" customFormat="1" ht="15" customHeight="1" x14ac:dyDescent="0.2">
      <c r="B50" s="554"/>
      <c r="C50" s="382"/>
      <c r="D50" s="383"/>
      <c r="E50" s="381"/>
      <c r="F50" s="1040"/>
      <c r="G50" s="1038"/>
      <c r="H50" s="1041"/>
      <c r="I50" s="381"/>
      <c r="J50" s="568">
        <f t="shared" si="1"/>
        <v>0</v>
      </c>
      <c r="K50" s="381"/>
      <c r="L50" s="381"/>
      <c r="M50" s="568">
        <f t="shared" si="10"/>
        <v>0</v>
      </c>
      <c r="N50" s="570">
        <f>IFERROR(VLOOKUP($C50,Listen!$J$3:$L$39,2,0),0)</f>
        <v>0</v>
      </c>
      <c r="O50" s="570">
        <f>IFERROR(VLOOKUP($C50,Listen!$J$3:$L$39,3,0),0)</f>
        <v>0</v>
      </c>
      <c r="P50" s="453">
        <f t="shared" si="2"/>
        <v>0</v>
      </c>
      <c r="Q50" s="453">
        <f t="shared" si="15"/>
        <v>0</v>
      </c>
      <c r="R50" s="453">
        <f t="shared" si="15"/>
        <v>0</v>
      </c>
      <c r="S50" s="453">
        <f t="shared" si="15"/>
        <v>0</v>
      </c>
      <c r="T50" s="453">
        <f t="shared" si="15"/>
        <v>0</v>
      </c>
      <c r="U50" s="453">
        <f t="shared" si="15"/>
        <v>0</v>
      </c>
      <c r="V50" s="453">
        <f t="shared" si="15"/>
        <v>0</v>
      </c>
      <c r="W50" s="384">
        <f t="shared" si="11"/>
        <v>0</v>
      </c>
      <c r="X50" s="565">
        <f>IF(D50='A. Allgemeine Informationen'!$C$17,$M50-Y50,HLOOKUP('A. Allgemeine Informationen'!$C$17-1,$Z$1:$AF$2005,ROW(D50),FALSE)-$Y50)</f>
        <v>0</v>
      </c>
      <c r="Y50" s="384">
        <f>HLOOKUP('A. Allgemeine Informationen'!$C$17,$Z$1:$AF$2005,ROW(D50),FALSE)</f>
        <v>0</v>
      </c>
      <c r="Z50" s="565">
        <f t="shared" si="12"/>
        <v>0</v>
      </c>
      <c r="AA50" s="565">
        <f t="shared" si="5"/>
        <v>0</v>
      </c>
      <c r="AB50" s="565">
        <f t="shared" si="6"/>
        <v>0</v>
      </c>
      <c r="AC50" s="565">
        <f t="shared" si="13"/>
        <v>0</v>
      </c>
      <c r="AD50" s="572">
        <f t="shared" si="7"/>
        <v>0</v>
      </c>
      <c r="AE50" s="560">
        <f t="shared" si="8"/>
        <v>0</v>
      </c>
      <c r="AF50" s="561">
        <f t="shared" si="9"/>
        <v>0</v>
      </c>
      <c r="AG50" s="562"/>
      <c r="AH50" s="715"/>
      <c r="AI50" s="715"/>
    </row>
    <row r="51" spans="2:35" s="418" customFormat="1" ht="15" customHeight="1" x14ac:dyDescent="0.2">
      <c r="B51" s="554"/>
      <c r="C51" s="382"/>
      <c r="D51" s="383"/>
      <c r="E51" s="381"/>
      <c r="F51" s="1040"/>
      <c r="G51" s="1038"/>
      <c r="H51" s="1041"/>
      <c r="I51" s="381"/>
      <c r="J51" s="568">
        <f t="shared" si="1"/>
        <v>0</v>
      </c>
      <c r="K51" s="381"/>
      <c r="L51" s="381"/>
      <c r="M51" s="568">
        <f t="shared" si="10"/>
        <v>0</v>
      </c>
      <c r="N51" s="570">
        <f>IFERROR(VLOOKUP($C51,Listen!$J$3:$L$39,2,0),0)</f>
        <v>0</v>
      </c>
      <c r="O51" s="570">
        <f>IFERROR(VLOOKUP($C51,Listen!$J$3:$L$39,3,0),0)</f>
        <v>0</v>
      </c>
      <c r="P51" s="453">
        <f t="shared" si="2"/>
        <v>0</v>
      </c>
      <c r="Q51" s="453">
        <f t="shared" si="15"/>
        <v>0</v>
      </c>
      <c r="R51" s="453">
        <f t="shared" si="15"/>
        <v>0</v>
      </c>
      <c r="S51" s="453">
        <f t="shared" si="15"/>
        <v>0</v>
      </c>
      <c r="T51" s="453">
        <f t="shared" si="15"/>
        <v>0</v>
      </c>
      <c r="U51" s="453">
        <f t="shared" si="15"/>
        <v>0</v>
      </c>
      <c r="V51" s="453">
        <f t="shared" si="15"/>
        <v>0</v>
      </c>
      <c r="W51" s="384">
        <f t="shared" si="11"/>
        <v>0</v>
      </c>
      <c r="X51" s="565">
        <f>IF(D51='A. Allgemeine Informationen'!$C$17,$M51-Y51,HLOOKUP('A. Allgemeine Informationen'!$C$17-1,$Z$1:$AF$2005,ROW(D51),FALSE)-$Y51)</f>
        <v>0</v>
      </c>
      <c r="Y51" s="384">
        <f>HLOOKUP('A. Allgemeine Informationen'!$C$17,$Z$1:$AF$2005,ROW(D51),FALSE)</f>
        <v>0</v>
      </c>
      <c r="Z51" s="565">
        <f t="shared" si="12"/>
        <v>0</v>
      </c>
      <c r="AA51" s="565">
        <f t="shared" si="5"/>
        <v>0</v>
      </c>
      <c r="AB51" s="565">
        <f t="shared" si="6"/>
        <v>0</v>
      </c>
      <c r="AC51" s="565">
        <f t="shared" si="13"/>
        <v>0</v>
      </c>
      <c r="AD51" s="572">
        <f t="shared" si="7"/>
        <v>0</v>
      </c>
      <c r="AE51" s="560">
        <f t="shared" si="8"/>
        <v>0</v>
      </c>
      <c r="AF51" s="561">
        <f t="shared" si="9"/>
        <v>0</v>
      </c>
      <c r="AG51" s="562"/>
      <c r="AH51" s="715"/>
      <c r="AI51" s="715"/>
    </row>
    <row r="52" spans="2:35" s="418" customFormat="1" ht="15" customHeight="1" x14ac:dyDescent="0.2">
      <c r="B52" s="554"/>
      <c r="C52" s="382"/>
      <c r="D52" s="383"/>
      <c r="E52" s="381"/>
      <c r="F52" s="1040"/>
      <c r="G52" s="1038"/>
      <c r="H52" s="1041"/>
      <c r="I52" s="381"/>
      <c r="J52" s="568">
        <f t="shared" si="1"/>
        <v>0</v>
      </c>
      <c r="K52" s="381"/>
      <c r="L52" s="381"/>
      <c r="M52" s="568">
        <f t="shared" si="10"/>
        <v>0</v>
      </c>
      <c r="N52" s="570">
        <f>IFERROR(VLOOKUP($C52,Listen!$J$3:$L$39,2,0),0)</f>
        <v>0</v>
      </c>
      <c r="O52" s="570">
        <f>IFERROR(VLOOKUP($C52,Listen!$J$3:$L$39,3,0),0)</f>
        <v>0</v>
      </c>
      <c r="P52" s="453">
        <f t="shared" si="2"/>
        <v>0</v>
      </c>
      <c r="Q52" s="453">
        <f t="shared" si="15"/>
        <v>0</v>
      </c>
      <c r="R52" s="453">
        <f t="shared" si="15"/>
        <v>0</v>
      </c>
      <c r="S52" s="453">
        <f t="shared" si="15"/>
        <v>0</v>
      </c>
      <c r="T52" s="453">
        <f t="shared" si="15"/>
        <v>0</v>
      </c>
      <c r="U52" s="453">
        <f t="shared" si="15"/>
        <v>0</v>
      </c>
      <c r="V52" s="453">
        <f t="shared" si="15"/>
        <v>0</v>
      </c>
      <c r="W52" s="384">
        <f t="shared" si="11"/>
        <v>0</v>
      </c>
      <c r="X52" s="565">
        <f>IF(D52='A. Allgemeine Informationen'!$C$17,$M52-Y52,HLOOKUP('A. Allgemeine Informationen'!$C$17-1,$Z$1:$AF$2005,ROW(D52),FALSE)-$Y52)</f>
        <v>0</v>
      </c>
      <c r="Y52" s="384">
        <f>HLOOKUP('A. Allgemeine Informationen'!$C$17,$Z$1:$AF$2005,ROW(D52),FALSE)</f>
        <v>0</v>
      </c>
      <c r="Z52" s="565">
        <f t="shared" si="12"/>
        <v>0</v>
      </c>
      <c r="AA52" s="565">
        <f t="shared" si="5"/>
        <v>0</v>
      </c>
      <c r="AB52" s="565">
        <f t="shared" si="6"/>
        <v>0</v>
      </c>
      <c r="AC52" s="565">
        <f t="shared" si="13"/>
        <v>0</v>
      </c>
      <c r="AD52" s="572">
        <f t="shared" si="7"/>
        <v>0</v>
      </c>
      <c r="AE52" s="560">
        <f t="shared" si="8"/>
        <v>0</v>
      </c>
      <c r="AF52" s="561">
        <f t="shared" si="9"/>
        <v>0</v>
      </c>
      <c r="AG52" s="562"/>
      <c r="AH52" s="715"/>
      <c r="AI52" s="715"/>
    </row>
    <row r="53" spans="2:35" s="418" customFormat="1" ht="15" customHeight="1" x14ac:dyDescent="0.2">
      <c r="B53" s="554"/>
      <c r="C53" s="382"/>
      <c r="D53" s="383"/>
      <c r="E53" s="381"/>
      <c r="F53" s="1040"/>
      <c r="G53" s="1038"/>
      <c r="H53" s="1041"/>
      <c r="I53" s="381"/>
      <c r="J53" s="568">
        <f t="shared" si="1"/>
        <v>0</v>
      </c>
      <c r="K53" s="381"/>
      <c r="L53" s="381"/>
      <c r="M53" s="568">
        <f t="shared" si="10"/>
        <v>0</v>
      </c>
      <c r="N53" s="570">
        <f>IFERROR(VLOOKUP($C53,Listen!$J$3:$L$39,2,0),0)</f>
        <v>0</v>
      </c>
      <c r="O53" s="570">
        <f>IFERROR(VLOOKUP($C53,Listen!$J$3:$L$39,3,0),0)</f>
        <v>0</v>
      </c>
      <c r="P53" s="453">
        <f t="shared" si="2"/>
        <v>0</v>
      </c>
      <c r="Q53" s="453">
        <f t="shared" si="15"/>
        <v>0</v>
      </c>
      <c r="R53" s="453">
        <f t="shared" si="15"/>
        <v>0</v>
      </c>
      <c r="S53" s="453">
        <f t="shared" si="15"/>
        <v>0</v>
      </c>
      <c r="T53" s="453">
        <f t="shared" si="15"/>
        <v>0</v>
      </c>
      <c r="U53" s="453">
        <f t="shared" si="15"/>
        <v>0</v>
      </c>
      <c r="V53" s="453">
        <f t="shared" si="15"/>
        <v>0</v>
      </c>
      <c r="W53" s="384">
        <f t="shared" si="11"/>
        <v>0</v>
      </c>
      <c r="X53" s="565">
        <f>IF(D53='A. Allgemeine Informationen'!$C$17,$M53-Y53,HLOOKUP('A. Allgemeine Informationen'!$C$17-1,$Z$1:$AF$2005,ROW(D53),FALSE)-$Y53)</f>
        <v>0</v>
      </c>
      <c r="Y53" s="384">
        <f>HLOOKUP('A. Allgemeine Informationen'!$C$17,$Z$1:$AF$2005,ROW(D53),FALSE)</f>
        <v>0</v>
      </c>
      <c r="Z53" s="565">
        <f t="shared" si="12"/>
        <v>0</v>
      </c>
      <c r="AA53" s="565">
        <f t="shared" si="5"/>
        <v>0</v>
      </c>
      <c r="AB53" s="565">
        <f t="shared" si="6"/>
        <v>0</v>
      </c>
      <c r="AC53" s="565">
        <f t="shared" si="13"/>
        <v>0</v>
      </c>
      <c r="AD53" s="572">
        <f t="shared" si="7"/>
        <v>0</v>
      </c>
      <c r="AE53" s="560">
        <f t="shared" si="8"/>
        <v>0</v>
      </c>
      <c r="AF53" s="561">
        <f t="shared" si="9"/>
        <v>0</v>
      </c>
      <c r="AG53" s="562"/>
      <c r="AH53" s="715"/>
      <c r="AI53" s="715"/>
    </row>
    <row r="54" spans="2:35" s="418" customFormat="1" ht="15" customHeight="1" x14ac:dyDescent="0.2">
      <c r="B54" s="554"/>
      <c r="C54" s="382"/>
      <c r="D54" s="383"/>
      <c r="E54" s="381"/>
      <c r="F54" s="1040"/>
      <c r="G54" s="1038"/>
      <c r="H54" s="1041"/>
      <c r="I54" s="381"/>
      <c r="J54" s="568">
        <f t="shared" si="1"/>
        <v>0</v>
      </c>
      <c r="K54" s="381"/>
      <c r="L54" s="381"/>
      <c r="M54" s="568">
        <f t="shared" si="10"/>
        <v>0</v>
      </c>
      <c r="N54" s="570">
        <f>IFERROR(VLOOKUP($C54,Listen!$J$3:$L$39,2,0),0)</f>
        <v>0</v>
      </c>
      <c r="O54" s="570">
        <f>IFERROR(VLOOKUP($C54,Listen!$J$3:$L$39,3,0),0)</f>
        <v>0</v>
      </c>
      <c r="P54" s="453">
        <f t="shared" si="2"/>
        <v>0</v>
      </c>
      <c r="Q54" s="453">
        <f t="shared" si="15"/>
        <v>0</v>
      </c>
      <c r="R54" s="453">
        <f t="shared" si="15"/>
        <v>0</v>
      </c>
      <c r="S54" s="453">
        <f t="shared" si="15"/>
        <v>0</v>
      </c>
      <c r="T54" s="453">
        <f t="shared" si="15"/>
        <v>0</v>
      </c>
      <c r="U54" s="453">
        <f t="shared" si="15"/>
        <v>0</v>
      </c>
      <c r="V54" s="453">
        <f t="shared" si="15"/>
        <v>0</v>
      </c>
      <c r="W54" s="384">
        <f t="shared" si="11"/>
        <v>0</v>
      </c>
      <c r="X54" s="565">
        <f>IF(D54='A. Allgemeine Informationen'!$C$17,$M54-Y54,HLOOKUP('A. Allgemeine Informationen'!$C$17-1,$Z$1:$AF$2005,ROW(D54),FALSE)-$Y54)</f>
        <v>0</v>
      </c>
      <c r="Y54" s="384">
        <f>HLOOKUP('A. Allgemeine Informationen'!$C$17,$Z$1:$AF$2005,ROW(D54),FALSE)</f>
        <v>0</v>
      </c>
      <c r="Z54" s="565">
        <f t="shared" si="12"/>
        <v>0</v>
      </c>
      <c r="AA54" s="565">
        <f t="shared" si="5"/>
        <v>0</v>
      </c>
      <c r="AB54" s="565">
        <f t="shared" si="6"/>
        <v>0</v>
      </c>
      <c r="AC54" s="565">
        <f t="shared" si="13"/>
        <v>0</v>
      </c>
      <c r="AD54" s="572">
        <f t="shared" si="7"/>
        <v>0</v>
      </c>
      <c r="AE54" s="560">
        <f t="shared" si="8"/>
        <v>0</v>
      </c>
      <c r="AF54" s="561">
        <f t="shared" si="9"/>
        <v>0</v>
      </c>
      <c r="AG54" s="562"/>
      <c r="AH54" s="715"/>
      <c r="AI54" s="715"/>
    </row>
    <row r="55" spans="2:35" s="418" customFormat="1" ht="15" customHeight="1" x14ac:dyDescent="0.2">
      <c r="B55" s="554"/>
      <c r="C55" s="382"/>
      <c r="D55" s="383"/>
      <c r="E55" s="381"/>
      <c r="F55" s="1040"/>
      <c r="G55" s="1038"/>
      <c r="H55" s="1041"/>
      <c r="I55" s="381"/>
      <c r="J55" s="568">
        <f t="shared" si="1"/>
        <v>0</v>
      </c>
      <c r="K55" s="381"/>
      <c r="L55" s="381"/>
      <c r="M55" s="568">
        <f t="shared" si="10"/>
        <v>0</v>
      </c>
      <c r="N55" s="570">
        <f>IFERROR(VLOOKUP($C55,Listen!$J$3:$L$39,2,0),0)</f>
        <v>0</v>
      </c>
      <c r="O55" s="570">
        <f>IFERROR(VLOOKUP($C55,Listen!$J$3:$L$39,3,0),0)</f>
        <v>0</v>
      </c>
      <c r="P55" s="453">
        <f t="shared" si="2"/>
        <v>0</v>
      </c>
      <c r="Q55" s="453">
        <f t="shared" ref="Q55:V70" si="16">P55</f>
        <v>0</v>
      </c>
      <c r="R55" s="453">
        <f t="shared" si="16"/>
        <v>0</v>
      </c>
      <c r="S55" s="453">
        <f t="shared" si="16"/>
        <v>0</v>
      </c>
      <c r="T55" s="453">
        <f t="shared" si="16"/>
        <v>0</v>
      </c>
      <c r="U55" s="453">
        <f t="shared" si="16"/>
        <v>0</v>
      </c>
      <c r="V55" s="453">
        <f t="shared" si="16"/>
        <v>0</v>
      </c>
      <c r="W55" s="384">
        <f t="shared" si="11"/>
        <v>0</v>
      </c>
      <c r="X55" s="565">
        <f>IF(D55='A. Allgemeine Informationen'!$C$17,$M55-Y55,HLOOKUP('A. Allgemeine Informationen'!$C$17-1,$Z$1:$AF$2005,ROW(D55),FALSE)-$Y55)</f>
        <v>0</v>
      </c>
      <c r="Y55" s="384">
        <f>HLOOKUP('A. Allgemeine Informationen'!$C$17,$Z$1:$AF$2005,ROW(D55),FALSE)</f>
        <v>0</v>
      </c>
      <c r="Z55" s="565">
        <f t="shared" si="12"/>
        <v>0</v>
      </c>
      <c r="AA55" s="565">
        <f t="shared" si="5"/>
        <v>0</v>
      </c>
      <c r="AB55" s="565">
        <f t="shared" si="6"/>
        <v>0</v>
      </c>
      <c r="AC55" s="565">
        <f t="shared" si="13"/>
        <v>0</v>
      </c>
      <c r="AD55" s="572">
        <f t="shared" si="7"/>
        <v>0</v>
      </c>
      <c r="AE55" s="560">
        <f t="shared" si="8"/>
        <v>0</v>
      </c>
      <c r="AF55" s="561">
        <f t="shared" si="9"/>
        <v>0</v>
      </c>
      <c r="AG55" s="562"/>
      <c r="AH55" s="715"/>
      <c r="AI55" s="715"/>
    </row>
    <row r="56" spans="2:35" s="418" customFormat="1" ht="15" customHeight="1" x14ac:dyDescent="0.2">
      <c r="B56" s="554"/>
      <c r="C56" s="382"/>
      <c r="D56" s="383"/>
      <c r="E56" s="381"/>
      <c r="F56" s="1040"/>
      <c r="G56" s="1038"/>
      <c r="H56" s="1041"/>
      <c r="I56" s="381"/>
      <c r="J56" s="568">
        <f t="shared" si="1"/>
        <v>0</v>
      </c>
      <c r="K56" s="381"/>
      <c r="L56" s="381"/>
      <c r="M56" s="568">
        <f t="shared" si="10"/>
        <v>0</v>
      </c>
      <c r="N56" s="570">
        <f>IFERROR(VLOOKUP($C56,Listen!$J$3:$L$39,2,0),0)</f>
        <v>0</v>
      </c>
      <c r="O56" s="570">
        <f>IFERROR(VLOOKUP($C56,Listen!$J$3:$L$39,3,0),0)</f>
        <v>0</v>
      </c>
      <c r="P56" s="453">
        <f t="shared" si="2"/>
        <v>0</v>
      </c>
      <c r="Q56" s="453">
        <f t="shared" si="16"/>
        <v>0</v>
      </c>
      <c r="R56" s="453">
        <f t="shared" si="16"/>
        <v>0</v>
      </c>
      <c r="S56" s="453">
        <f t="shared" si="16"/>
        <v>0</v>
      </c>
      <c r="T56" s="453">
        <f t="shared" si="16"/>
        <v>0</v>
      </c>
      <c r="U56" s="453">
        <f t="shared" si="16"/>
        <v>0</v>
      </c>
      <c r="V56" s="453">
        <f t="shared" si="16"/>
        <v>0</v>
      </c>
      <c r="W56" s="384">
        <f t="shared" si="11"/>
        <v>0</v>
      </c>
      <c r="X56" s="565">
        <f>IF(D56='A. Allgemeine Informationen'!$C$17,$M56-Y56,HLOOKUP('A. Allgemeine Informationen'!$C$17-1,$Z$1:$AF$2005,ROW(D56),FALSE)-$Y56)</f>
        <v>0</v>
      </c>
      <c r="Y56" s="384">
        <f>HLOOKUP('A. Allgemeine Informationen'!$C$17,$Z$1:$AF$2005,ROW(D56),FALSE)</f>
        <v>0</v>
      </c>
      <c r="Z56" s="565">
        <f t="shared" si="12"/>
        <v>0</v>
      </c>
      <c r="AA56" s="565">
        <f t="shared" si="5"/>
        <v>0</v>
      </c>
      <c r="AB56" s="565">
        <f t="shared" si="6"/>
        <v>0</v>
      </c>
      <c r="AC56" s="565">
        <f t="shared" si="13"/>
        <v>0</v>
      </c>
      <c r="AD56" s="572">
        <f t="shared" si="7"/>
        <v>0</v>
      </c>
      <c r="AE56" s="560">
        <f t="shared" si="8"/>
        <v>0</v>
      </c>
      <c r="AF56" s="561">
        <f t="shared" si="9"/>
        <v>0</v>
      </c>
      <c r="AG56" s="562"/>
      <c r="AH56" s="715"/>
      <c r="AI56" s="715"/>
    </row>
    <row r="57" spans="2:35" s="418" customFormat="1" ht="15" customHeight="1" x14ac:dyDescent="0.2">
      <c r="B57" s="554"/>
      <c r="C57" s="382"/>
      <c r="D57" s="383"/>
      <c r="E57" s="381"/>
      <c r="F57" s="1040"/>
      <c r="G57" s="1038"/>
      <c r="H57" s="1041"/>
      <c r="I57" s="381"/>
      <c r="J57" s="568">
        <f t="shared" si="1"/>
        <v>0</v>
      </c>
      <c r="K57" s="381"/>
      <c r="L57" s="381"/>
      <c r="M57" s="568">
        <f t="shared" si="10"/>
        <v>0</v>
      </c>
      <c r="N57" s="570">
        <f>IFERROR(VLOOKUP($C57,Listen!$J$3:$L$39,2,0),0)</f>
        <v>0</v>
      </c>
      <c r="O57" s="570">
        <f>IFERROR(VLOOKUP($C57,Listen!$J$3:$L$39,3,0),0)</f>
        <v>0</v>
      </c>
      <c r="P57" s="453">
        <f t="shared" si="2"/>
        <v>0</v>
      </c>
      <c r="Q57" s="453">
        <f t="shared" si="16"/>
        <v>0</v>
      </c>
      <c r="R57" s="453">
        <f t="shared" si="16"/>
        <v>0</v>
      </c>
      <c r="S57" s="453">
        <f t="shared" si="16"/>
        <v>0</v>
      </c>
      <c r="T57" s="453">
        <f t="shared" si="16"/>
        <v>0</v>
      </c>
      <c r="U57" s="453">
        <f t="shared" si="16"/>
        <v>0</v>
      </c>
      <c r="V57" s="453">
        <f t="shared" si="16"/>
        <v>0</v>
      </c>
      <c r="W57" s="384">
        <f t="shared" si="11"/>
        <v>0</v>
      </c>
      <c r="X57" s="565">
        <f>IF(D57='A. Allgemeine Informationen'!$C$17,$M57-Y57,HLOOKUP('A. Allgemeine Informationen'!$C$17-1,$Z$1:$AF$2005,ROW(D57),FALSE)-$Y57)</f>
        <v>0</v>
      </c>
      <c r="Y57" s="384">
        <f>HLOOKUP('A. Allgemeine Informationen'!$C$17,$Z$1:$AF$2005,ROW(D57),FALSE)</f>
        <v>0</v>
      </c>
      <c r="Z57" s="565">
        <f t="shared" si="12"/>
        <v>0</v>
      </c>
      <c r="AA57" s="565">
        <f t="shared" si="5"/>
        <v>0</v>
      </c>
      <c r="AB57" s="565">
        <f t="shared" si="6"/>
        <v>0</v>
      </c>
      <c r="AC57" s="565">
        <f t="shared" si="13"/>
        <v>0</v>
      </c>
      <c r="AD57" s="572">
        <f t="shared" si="7"/>
        <v>0</v>
      </c>
      <c r="AE57" s="560">
        <f t="shared" si="8"/>
        <v>0</v>
      </c>
      <c r="AF57" s="561">
        <f t="shared" si="9"/>
        <v>0</v>
      </c>
      <c r="AG57" s="562"/>
      <c r="AH57" s="715"/>
      <c r="AI57" s="715"/>
    </row>
    <row r="58" spans="2:35" s="418" customFormat="1" ht="15" customHeight="1" x14ac:dyDescent="0.2">
      <c r="B58" s="554"/>
      <c r="C58" s="382"/>
      <c r="D58" s="383"/>
      <c r="E58" s="381"/>
      <c r="F58" s="1040"/>
      <c r="G58" s="1038"/>
      <c r="H58" s="1041"/>
      <c r="I58" s="381"/>
      <c r="J58" s="568">
        <f t="shared" si="1"/>
        <v>0</v>
      </c>
      <c r="K58" s="381"/>
      <c r="L58" s="381"/>
      <c r="M58" s="568">
        <f t="shared" si="10"/>
        <v>0</v>
      </c>
      <c r="N58" s="570">
        <f>IFERROR(VLOOKUP($C58,Listen!$J$3:$L$39,2,0),0)</f>
        <v>0</v>
      </c>
      <c r="O58" s="570">
        <f>IFERROR(VLOOKUP($C58,Listen!$J$3:$L$39,3,0),0)</f>
        <v>0</v>
      </c>
      <c r="P58" s="453">
        <f t="shared" si="2"/>
        <v>0</v>
      </c>
      <c r="Q58" s="453">
        <f t="shared" si="16"/>
        <v>0</v>
      </c>
      <c r="R58" s="453">
        <f t="shared" si="16"/>
        <v>0</v>
      </c>
      <c r="S58" s="453">
        <f t="shared" si="16"/>
        <v>0</v>
      </c>
      <c r="T58" s="453">
        <f t="shared" si="16"/>
        <v>0</v>
      </c>
      <c r="U58" s="453">
        <f t="shared" si="16"/>
        <v>0</v>
      </c>
      <c r="V58" s="453">
        <f t="shared" si="16"/>
        <v>0</v>
      </c>
      <c r="W58" s="384">
        <f t="shared" si="11"/>
        <v>0</v>
      </c>
      <c r="X58" s="565">
        <f>IF(D58='A. Allgemeine Informationen'!$C$17,$M58-Y58,HLOOKUP('A. Allgemeine Informationen'!$C$17-1,$Z$1:$AF$2005,ROW(D58),FALSE)-$Y58)</f>
        <v>0</v>
      </c>
      <c r="Y58" s="384">
        <f>HLOOKUP('A. Allgemeine Informationen'!$C$17,$Z$1:$AF$2005,ROW(D58),FALSE)</f>
        <v>0</v>
      </c>
      <c r="Z58" s="565">
        <f t="shared" si="12"/>
        <v>0</v>
      </c>
      <c r="AA58" s="565">
        <f t="shared" si="5"/>
        <v>0</v>
      </c>
      <c r="AB58" s="565">
        <f t="shared" si="6"/>
        <v>0</v>
      </c>
      <c r="AC58" s="565">
        <f t="shared" si="13"/>
        <v>0</v>
      </c>
      <c r="AD58" s="572">
        <f t="shared" si="7"/>
        <v>0</v>
      </c>
      <c r="AE58" s="560">
        <f t="shared" si="8"/>
        <v>0</v>
      </c>
      <c r="AF58" s="561">
        <f t="shared" si="9"/>
        <v>0</v>
      </c>
      <c r="AG58" s="562"/>
      <c r="AH58" s="715"/>
      <c r="AI58" s="715"/>
    </row>
    <row r="59" spans="2:35" s="418" customFormat="1" ht="15" customHeight="1" x14ac:dyDescent="0.2">
      <c r="B59" s="554"/>
      <c r="C59" s="382"/>
      <c r="D59" s="383"/>
      <c r="E59" s="381"/>
      <c r="F59" s="1040"/>
      <c r="G59" s="1038"/>
      <c r="H59" s="1041"/>
      <c r="I59" s="381"/>
      <c r="J59" s="568">
        <f t="shared" si="1"/>
        <v>0</v>
      </c>
      <c r="K59" s="381"/>
      <c r="L59" s="381"/>
      <c r="M59" s="568">
        <f t="shared" si="10"/>
        <v>0</v>
      </c>
      <c r="N59" s="570">
        <f>IFERROR(VLOOKUP($C59,Listen!$J$3:$L$39,2,0),0)</f>
        <v>0</v>
      </c>
      <c r="O59" s="570">
        <f>IFERROR(VLOOKUP($C59,Listen!$J$3:$L$39,3,0),0)</f>
        <v>0</v>
      </c>
      <c r="P59" s="453">
        <f t="shared" si="2"/>
        <v>0</v>
      </c>
      <c r="Q59" s="453">
        <f t="shared" si="16"/>
        <v>0</v>
      </c>
      <c r="R59" s="453">
        <f t="shared" si="16"/>
        <v>0</v>
      </c>
      <c r="S59" s="453">
        <f t="shared" si="16"/>
        <v>0</v>
      </c>
      <c r="T59" s="453">
        <f t="shared" si="16"/>
        <v>0</v>
      </c>
      <c r="U59" s="453">
        <f t="shared" si="16"/>
        <v>0</v>
      </c>
      <c r="V59" s="453">
        <f t="shared" si="16"/>
        <v>0</v>
      </c>
      <c r="W59" s="384">
        <f t="shared" si="11"/>
        <v>0</v>
      </c>
      <c r="X59" s="565">
        <f>IF(D59='A. Allgemeine Informationen'!$C$17,$M59-Y59,HLOOKUP('A. Allgemeine Informationen'!$C$17-1,$Z$1:$AF$2005,ROW(D59),FALSE)-$Y59)</f>
        <v>0</v>
      </c>
      <c r="Y59" s="384">
        <f>HLOOKUP('A. Allgemeine Informationen'!$C$17,$Z$1:$AF$2005,ROW(D59),FALSE)</f>
        <v>0</v>
      </c>
      <c r="Z59" s="565">
        <f t="shared" si="12"/>
        <v>0</v>
      </c>
      <c r="AA59" s="565">
        <f t="shared" si="5"/>
        <v>0</v>
      </c>
      <c r="AB59" s="565">
        <f t="shared" si="6"/>
        <v>0</v>
      </c>
      <c r="AC59" s="565">
        <f t="shared" si="13"/>
        <v>0</v>
      </c>
      <c r="AD59" s="572">
        <f t="shared" si="7"/>
        <v>0</v>
      </c>
      <c r="AE59" s="560">
        <f t="shared" si="8"/>
        <v>0</v>
      </c>
      <c r="AF59" s="561">
        <f t="shared" si="9"/>
        <v>0</v>
      </c>
      <c r="AG59" s="562"/>
      <c r="AH59" s="715"/>
      <c r="AI59" s="715"/>
    </row>
    <row r="60" spans="2:35" s="418" customFormat="1" ht="15" customHeight="1" x14ac:dyDescent="0.2">
      <c r="B60" s="554"/>
      <c r="C60" s="382"/>
      <c r="D60" s="383"/>
      <c r="E60" s="381"/>
      <c r="F60" s="1040"/>
      <c r="G60" s="1038"/>
      <c r="H60" s="1041"/>
      <c r="I60" s="381"/>
      <c r="J60" s="568">
        <f t="shared" si="1"/>
        <v>0</v>
      </c>
      <c r="K60" s="381"/>
      <c r="L60" s="381"/>
      <c r="M60" s="568">
        <f t="shared" si="10"/>
        <v>0</v>
      </c>
      <c r="N60" s="570">
        <f>IFERROR(VLOOKUP($C60,Listen!$J$3:$L$39,2,0),0)</f>
        <v>0</v>
      </c>
      <c r="O60" s="570">
        <f>IFERROR(VLOOKUP($C60,Listen!$J$3:$L$39,3,0),0)</f>
        <v>0</v>
      </c>
      <c r="P60" s="453">
        <f t="shared" si="2"/>
        <v>0</v>
      </c>
      <c r="Q60" s="453">
        <f t="shared" si="16"/>
        <v>0</v>
      </c>
      <c r="R60" s="453">
        <f t="shared" si="16"/>
        <v>0</v>
      </c>
      <c r="S60" s="453">
        <f t="shared" si="16"/>
        <v>0</v>
      </c>
      <c r="T60" s="453">
        <f t="shared" si="16"/>
        <v>0</v>
      </c>
      <c r="U60" s="453">
        <f t="shared" si="16"/>
        <v>0</v>
      </c>
      <c r="V60" s="453">
        <f t="shared" si="16"/>
        <v>0</v>
      </c>
      <c r="W60" s="384">
        <f t="shared" si="11"/>
        <v>0</v>
      </c>
      <c r="X60" s="565">
        <f>IF(D60='A. Allgemeine Informationen'!$C$17,$M60-Y60,HLOOKUP('A. Allgemeine Informationen'!$C$17-1,$Z$1:$AF$2005,ROW(D60),FALSE)-$Y60)</f>
        <v>0</v>
      </c>
      <c r="Y60" s="384">
        <f>HLOOKUP('A. Allgemeine Informationen'!$C$17,$Z$1:$AF$2005,ROW(D60),FALSE)</f>
        <v>0</v>
      </c>
      <c r="Z60" s="565">
        <f t="shared" si="12"/>
        <v>0</v>
      </c>
      <c r="AA60" s="565">
        <f t="shared" si="5"/>
        <v>0</v>
      </c>
      <c r="AB60" s="565">
        <f t="shared" si="6"/>
        <v>0</v>
      </c>
      <c r="AC60" s="565">
        <f t="shared" si="13"/>
        <v>0</v>
      </c>
      <c r="AD60" s="572">
        <f t="shared" si="7"/>
        <v>0</v>
      </c>
      <c r="AE60" s="560">
        <f t="shared" si="8"/>
        <v>0</v>
      </c>
      <c r="AF60" s="561">
        <f t="shared" si="9"/>
        <v>0</v>
      </c>
      <c r="AG60" s="562"/>
      <c r="AH60" s="715"/>
      <c r="AI60" s="715"/>
    </row>
    <row r="61" spans="2:35" s="418" customFormat="1" ht="15" customHeight="1" x14ac:dyDescent="0.2">
      <c r="B61" s="554"/>
      <c r="C61" s="382"/>
      <c r="D61" s="383"/>
      <c r="E61" s="381"/>
      <c r="F61" s="1040"/>
      <c r="G61" s="1038"/>
      <c r="H61" s="1041"/>
      <c r="I61" s="381"/>
      <c r="J61" s="568">
        <f t="shared" si="1"/>
        <v>0</v>
      </c>
      <c r="K61" s="381"/>
      <c r="L61" s="381"/>
      <c r="M61" s="568">
        <f t="shared" si="10"/>
        <v>0</v>
      </c>
      <c r="N61" s="570">
        <f>IFERROR(VLOOKUP($C61,Listen!$J$3:$L$39,2,0),0)</f>
        <v>0</v>
      </c>
      <c r="O61" s="570">
        <f>IFERROR(VLOOKUP($C61,Listen!$J$3:$L$39,3,0),0)</f>
        <v>0</v>
      </c>
      <c r="P61" s="453">
        <f t="shared" si="2"/>
        <v>0</v>
      </c>
      <c r="Q61" s="453">
        <f t="shared" si="16"/>
        <v>0</v>
      </c>
      <c r="R61" s="453">
        <f t="shared" si="16"/>
        <v>0</v>
      </c>
      <c r="S61" s="453">
        <f t="shared" si="16"/>
        <v>0</v>
      </c>
      <c r="T61" s="453">
        <f t="shared" si="16"/>
        <v>0</v>
      </c>
      <c r="U61" s="453">
        <f t="shared" si="16"/>
        <v>0</v>
      </c>
      <c r="V61" s="453">
        <f t="shared" si="16"/>
        <v>0</v>
      </c>
      <c r="W61" s="384">
        <f t="shared" si="11"/>
        <v>0</v>
      </c>
      <c r="X61" s="565">
        <f>IF(D61='A. Allgemeine Informationen'!$C$17,$M61-Y61,HLOOKUP('A. Allgemeine Informationen'!$C$17-1,$Z$1:$AF$2005,ROW(D61),FALSE)-$Y61)</f>
        <v>0</v>
      </c>
      <c r="Y61" s="384">
        <f>HLOOKUP('A. Allgemeine Informationen'!$C$17,$Z$1:$AF$2005,ROW(D61),FALSE)</f>
        <v>0</v>
      </c>
      <c r="Z61" s="565">
        <f t="shared" si="12"/>
        <v>0</v>
      </c>
      <c r="AA61" s="565">
        <f t="shared" si="5"/>
        <v>0</v>
      </c>
      <c r="AB61" s="565">
        <f t="shared" si="6"/>
        <v>0</v>
      </c>
      <c r="AC61" s="565">
        <f t="shared" si="13"/>
        <v>0</v>
      </c>
      <c r="AD61" s="572">
        <f t="shared" si="7"/>
        <v>0</v>
      </c>
      <c r="AE61" s="560">
        <f t="shared" si="8"/>
        <v>0</v>
      </c>
      <c r="AF61" s="561">
        <f t="shared" si="9"/>
        <v>0</v>
      </c>
      <c r="AG61" s="562"/>
      <c r="AH61" s="715"/>
      <c r="AI61" s="715"/>
    </row>
    <row r="62" spans="2:35" s="418" customFormat="1" ht="15" customHeight="1" x14ac:dyDescent="0.2">
      <c r="B62" s="554"/>
      <c r="C62" s="382"/>
      <c r="D62" s="383"/>
      <c r="E62" s="381"/>
      <c r="F62" s="1040"/>
      <c r="G62" s="1038"/>
      <c r="H62" s="1041"/>
      <c r="I62" s="381"/>
      <c r="J62" s="568">
        <f t="shared" si="1"/>
        <v>0</v>
      </c>
      <c r="K62" s="381"/>
      <c r="L62" s="381"/>
      <c r="M62" s="568">
        <f t="shared" si="10"/>
        <v>0</v>
      </c>
      <c r="N62" s="570">
        <f>IFERROR(VLOOKUP($C62,Listen!$J$3:$L$39,2,0),0)</f>
        <v>0</v>
      </c>
      <c r="O62" s="570">
        <f>IFERROR(VLOOKUP($C62,Listen!$J$3:$L$39,3,0),0)</f>
        <v>0</v>
      </c>
      <c r="P62" s="453">
        <f t="shared" si="2"/>
        <v>0</v>
      </c>
      <c r="Q62" s="453">
        <f t="shared" si="16"/>
        <v>0</v>
      </c>
      <c r="R62" s="453">
        <f t="shared" si="16"/>
        <v>0</v>
      </c>
      <c r="S62" s="453">
        <f t="shared" si="16"/>
        <v>0</v>
      </c>
      <c r="T62" s="453">
        <f t="shared" si="16"/>
        <v>0</v>
      </c>
      <c r="U62" s="453">
        <f t="shared" si="16"/>
        <v>0</v>
      </c>
      <c r="V62" s="453">
        <f t="shared" si="16"/>
        <v>0</v>
      </c>
      <c r="W62" s="384">
        <f t="shared" si="11"/>
        <v>0</v>
      </c>
      <c r="X62" s="565">
        <f>IF(D62='A. Allgemeine Informationen'!$C$17,$M62-Y62,HLOOKUP('A. Allgemeine Informationen'!$C$17-1,$Z$1:$AF$2005,ROW(D62),FALSE)-$Y62)</f>
        <v>0</v>
      </c>
      <c r="Y62" s="384">
        <f>HLOOKUP('A. Allgemeine Informationen'!$C$17,$Z$1:$AF$2005,ROW(D62),FALSE)</f>
        <v>0</v>
      </c>
      <c r="Z62" s="565">
        <f t="shared" si="12"/>
        <v>0</v>
      </c>
      <c r="AA62" s="565">
        <f t="shared" si="5"/>
        <v>0</v>
      </c>
      <c r="AB62" s="565">
        <f t="shared" si="6"/>
        <v>0</v>
      </c>
      <c r="AC62" s="565">
        <f t="shared" si="13"/>
        <v>0</v>
      </c>
      <c r="AD62" s="572">
        <f t="shared" si="7"/>
        <v>0</v>
      </c>
      <c r="AE62" s="560">
        <f t="shared" si="8"/>
        <v>0</v>
      </c>
      <c r="AF62" s="561">
        <f t="shared" si="9"/>
        <v>0</v>
      </c>
      <c r="AG62" s="562"/>
      <c r="AH62" s="715"/>
      <c r="AI62" s="715"/>
    </row>
    <row r="63" spans="2:35" s="418" customFormat="1" ht="15" customHeight="1" x14ac:dyDescent="0.2">
      <c r="B63" s="554"/>
      <c r="C63" s="382"/>
      <c r="D63" s="383"/>
      <c r="E63" s="381"/>
      <c r="F63" s="1040"/>
      <c r="G63" s="1038"/>
      <c r="H63" s="1041"/>
      <c r="I63" s="381"/>
      <c r="J63" s="568">
        <f t="shared" si="1"/>
        <v>0</v>
      </c>
      <c r="K63" s="381"/>
      <c r="L63" s="381"/>
      <c r="M63" s="568">
        <f t="shared" si="10"/>
        <v>0</v>
      </c>
      <c r="N63" s="570">
        <f>IFERROR(VLOOKUP($C63,Listen!$J$3:$L$39,2,0),0)</f>
        <v>0</v>
      </c>
      <c r="O63" s="570">
        <f>IFERROR(VLOOKUP($C63,Listen!$J$3:$L$39,3,0),0)</f>
        <v>0</v>
      </c>
      <c r="P63" s="453">
        <f t="shared" si="2"/>
        <v>0</v>
      </c>
      <c r="Q63" s="453">
        <f t="shared" si="16"/>
        <v>0</v>
      </c>
      <c r="R63" s="453">
        <f t="shared" si="16"/>
        <v>0</v>
      </c>
      <c r="S63" s="453">
        <f t="shared" si="16"/>
        <v>0</v>
      </c>
      <c r="T63" s="453">
        <f t="shared" si="16"/>
        <v>0</v>
      </c>
      <c r="U63" s="453">
        <f t="shared" si="16"/>
        <v>0</v>
      </c>
      <c r="V63" s="453">
        <f t="shared" si="16"/>
        <v>0</v>
      </c>
      <c r="W63" s="384">
        <f t="shared" si="11"/>
        <v>0</v>
      </c>
      <c r="X63" s="565">
        <f>IF(D63='A. Allgemeine Informationen'!$C$17,$M63-Y63,HLOOKUP('A. Allgemeine Informationen'!$C$17-1,$Z$1:$AF$2005,ROW(D63),FALSE)-$Y63)</f>
        <v>0</v>
      </c>
      <c r="Y63" s="384">
        <f>HLOOKUP('A. Allgemeine Informationen'!$C$17,$Z$1:$AF$2005,ROW(D63),FALSE)</f>
        <v>0</v>
      </c>
      <c r="Z63" s="565">
        <f t="shared" si="12"/>
        <v>0</v>
      </c>
      <c r="AA63" s="565">
        <f t="shared" si="5"/>
        <v>0</v>
      </c>
      <c r="AB63" s="565">
        <f t="shared" si="6"/>
        <v>0</v>
      </c>
      <c r="AC63" s="565">
        <f t="shared" si="13"/>
        <v>0</v>
      </c>
      <c r="AD63" s="572">
        <f t="shared" si="7"/>
        <v>0</v>
      </c>
      <c r="AE63" s="560">
        <f t="shared" si="8"/>
        <v>0</v>
      </c>
      <c r="AF63" s="561">
        <f t="shared" si="9"/>
        <v>0</v>
      </c>
      <c r="AG63" s="562"/>
      <c r="AH63" s="715"/>
      <c r="AI63" s="715"/>
    </row>
    <row r="64" spans="2:35" s="418" customFormat="1" ht="15" customHeight="1" x14ac:dyDescent="0.2">
      <c r="B64" s="554"/>
      <c r="C64" s="382"/>
      <c r="D64" s="383"/>
      <c r="E64" s="381"/>
      <c r="F64" s="1040"/>
      <c r="G64" s="1038"/>
      <c r="H64" s="1041"/>
      <c r="I64" s="381"/>
      <c r="J64" s="568">
        <f t="shared" si="1"/>
        <v>0</v>
      </c>
      <c r="K64" s="381"/>
      <c r="L64" s="381"/>
      <c r="M64" s="568">
        <f t="shared" si="10"/>
        <v>0</v>
      </c>
      <c r="N64" s="570">
        <f>IFERROR(VLOOKUP($C64,Listen!$J$3:$L$39,2,0),0)</f>
        <v>0</v>
      </c>
      <c r="O64" s="570">
        <f>IFERROR(VLOOKUP($C64,Listen!$J$3:$L$39,3,0),0)</f>
        <v>0</v>
      </c>
      <c r="P64" s="453">
        <f t="shared" si="2"/>
        <v>0</v>
      </c>
      <c r="Q64" s="453">
        <f t="shared" si="16"/>
        <v>0</v>
      </c>
      <c r="R64" s="453">
        <f t="shared" si="16"/>
        <v>0</v>
      </c>
      <c r="S64" s="453">
        <f t="shared" si="16"/>
        <v>0</v>
      </c>
      <c r="T64" s="453">
        <f t="shared" si="16"/>
        <v>0</v>
      </c>
      <c r="U64" s="453">
        <f t="shared" si="16"/>
        <v>0</v>
      </c>
      <c r="V64" s="453">
        <f t="shared" si="16"/>
        <v>0</v>
      </c>
      <c r="W64" s="384">
        <f t="shared" si="11"/>
        <v>0</v>
      </c>
      <c r="X64" s="565">
        <f>IF(D64='A. Allgemeine Informationen'!$C$17,$M64-Y64,HLOOKUP('A. Allgemeine Informationen'!$C$17-1,$Z$1:$AF$2005,ROW(D64),FALSE)-$Y64)</f>
        <v>0</v>
      </c>
      <c r="Y64" s="384">
        <f>HLOOKUP('A. Allgemeine Informationen'!$C$17,$Z$1:$AF$2005,ROW(D64),FALSE)</f>
        <v>0</v>
      </c>
      <c r="Z64" s="565">
        <f t="shared" si="12"/>
        <v>0</v>
      </c>
      <c r="AA64" s="565">
        <f t="shared" si="5"/>
        <v>0</v>
      </c>
      <c r="AB64" s="565">
        <f t="shared" si="6"/>
        <v>0</v>
      </c>
      <c r="AC64" s="565">
        <f t="shared" si="13"/>
        <v>0</v>
      </c>
      <c r="AD64" s="572">
        <f t="shared" si="7"/>
        <v>0</v>
      </c>
      <c r="AE64" s="560">
        <f t="shared" si="8"/>
        <v>0</v>
      </c>
      <c r="AF64" s="561">
        <f t="shared" si="9"/>
        <v>0</v>
      </c>
      <c r="AG64" s="562"/>
      <c r="AH64" s="715"/>
      <c r="AI64" s="715"/>
    </row>
    <row r="65" spans="2:35" s="418" customFormat="1" ht="15" customHeight="1" x14ac:dyDescent="0.2">
      <c r="B65" s="554"/>
      <c r="C65" s="382"/>
      <c r="D65" s="383"/>
      <c r="E65" s="381"/>
      <c r="F65" s="1040"/>
      <c r="G65" s="1038"/>
      <c r="H65" s="1041"/>
      <c r="I65" s="381"/>
      <c r="J65" s="568">
        <f t="shared" si="1"/>
        <v>0</v>
      </c>
      <c r="K65" s="381"/>
      <c r="L65" s="381"/>
      <c r="M65" s="568">
        <f t="shared" si="10"/>
        <v>0</v>
      </c>
      <c r="N65" s="570">
        <f>IFERROR(VLOOKUP($C65,Listen!$J$3:$L$39,2,0),0)</f>
        <v>0</v>
      </c>
      <c r="O65" s="570">
        <f>IFERROR(VLOOKUP($C65,Listen!$J$3:$L$39,3,0),0)</f>
        <v>0</v>
      </c>
      <c r="P65" s="453">
        <f t="shared" si="2"/>
        <v>0</v>
      </c>
      <c r="Q65" s="453">
        <f t="shared" si="16"/>
        <v>0</v>
      </c>
      <c r="R65" s="453">
        <f t="shared" si="16"/>
        <v>0</v>
      </c>
      <c r="S65" s="453">
        <f t="shared" si="16"/>
        <v>0</v>
      </c>
      <c r="T65" s="453">
        <f t="shared" si="16"/>
        <v>0</v>
      </c>
      <c r="U65" s="453">
        <f t="shared" si="16"/>
        <v>0</v>
      </c>
      <c r="V65" s="453">
        <f t="shared" si="16"/>
        <v>0</v>
      </c>
      <c r="W65" s="384">
        <f t="shared" si="11"/>
        <v>0</v>
      </c>
      <c r="X65" s="565">
        <f>IF(D65='A. Allgemeine Informationen'!$C$17,$M65-Y65,HLOOKUP('A. Allgemeine Informationen'!$C$17-1,$Z$1:$AF$2005,ROW(D65),FALSE)-$Y65)</f>
        <v>0</v>
      </c>
      <c r="Y65" s="384">
        <f>HLOOKUP('A. Allgemeine Informationen'!$C$17,$Z$1:$AF$2005,ROW(D65),FALSE)</f>
        <v>0</v>
      </c>
      <c r="Z65" s="565">
        <f t="shared" si="12"/>
        <v>0</v>
      </c>
      <c r="AA65" s="565">
        <f t="shared" si="5"/>
        <v>0</v>
      </c>
      <c r="AB65" s="565">
        <f t="shared" si="6"/>
        <v>0</v>
      </c>
      <c r="AC65" s="565">
        <f t="shared" si="13"/>
        <v>0</v>
      </c>
      <c r="AD65" s="572">
        <f t="shared" si="7"/>
        <v>0</v>
      </c>
      <c r="AE65" s="560">
        <f t="shared" si="8"/>
        <v>0</v>
      </c>
      <c r="AF65" s="561">
        <f t="shared" si="9"/>
        <v>0</v>
      </c>
      <c r="AG65" s="562"/>
      <c r="AH65" s="715"/>
      <c r="AI65" s="715"/>
    </row>
    <row r="66" spans="2:35" s="418" customFormat="1" ht="15" customHeight="1" x14ac:dyDescent="0.2">
      <c r="B66" s="554"/>
      <c r="C66" s="382"/>
      <c r="D66" s="383"/>
      <c r="E66" s="381"/>
      <c r="F66" s="1040"/>
      <c r="G66" s="1038"/>
      <c r="H66" s="1041"/>
      <c r="I66" s="381"/>
      <c r="J66" s="568">
        <f t="shared" si="1"/>
        <v>0</v>
      </c>
      <c r="K66" s="381"/>
      <c r="L66" s="381"/>
      <c r="M66" s="568">
        <f t="shared" si="10"/>
        <v>0</v>
      </c>
      <c r="N66" s="570">
        <f>IFERROR(VLOOKUP($C66,Listen!$J$3:$L$39,2,0),0)</f>
        <v>0</v>
      </c>
      <c r="O66" s="570">
        <f>IFERROR(VLOOKUP($C66,Listen!$J$3:$L$39,3,0),0)</f>
        <v>0</v>
      </c>
      <c r="P66" s="453">
        <f t="shared" si="2"/>
        <v>0</v>
      </c>
      <c r="Q66" s="453">
        <f t="shared" si="16"/>
        <v>0</v>
      </c>
      <c r="R66" s="453">
        <f t="shared" si="16"/>
        <v>0</v>
      </c>
      <c r="S66" s="453">
        <f t="shared" si="16"/>
        <v>0</v>
      </c>
      <c r="T66" s="453">
        <f t="shared" si="16"/>
        <v>0</v>
      </c>
      <c r="U66" s="453">
        <f t="shared" si="16"/>
        <v>0</v>
      </c>
      <c r="V66" s="453">
        <f t="shared" si="16"/>
        <v>0</v>
      </c>
      <c r="W66" s="384">
        <f t="shared" si="11"/>
        <v>0</v>
      </c>
      <c r="X66" s="565">
        <f>IF(D66='A. Allgemeine Informationen'!$C$17,$M66-Y66,HLOOKUP('A. Allgemeine Informationen'!$C$17-1,$Z$1:$AF$2005,ROW(D66),FALSE)-$Y66)</f>
        <v>0</v>
      </c>
      <c r="Y66" s="384">
        <f>HLOOKUP('A. Allgemeine Informationen'!$C$17,$Z$1:$AF$2005,ROW(D66),FALSE)</f>
        <v>0</v>
      </c>
      <c r="Z66" s="565">
        <f t="shared" si="12"/>
        <v>0</v>
      </c>
      <c r="AA66" s="565">
        <f t="shared" si="5"/>
        <v>0</v>
      </c>
      <c r="AB66" s="565">
        <f t="shared" si="6"/>
        <v>0</v>
      </c>
      <c r="AC66" s="565">
        <f t="shared" si="13"/>
        <v>0</v>
      </c>
      <c r="AD66" s="572">
        <f t="shared" si="7"/>
        <v>0</v>
      </c>
      <c r="AE66" s="560">
        <f t="shared" si="8"/>
        <v>0</v>
      </c>
      <c r="AF66" s="561">
        <f t="shared" si="9"/>
        <v>0</v>
      </c>
      <c r="AG66" s="562"/>
      <c r="AH66" s="715"/>
      <c r="AI66" s="715"/>
    </row>
    <row r="67" spans="2:35" s="418" customFormat="1" ht="15" customHeight="1" x14ac:dyDescent="0.2">
      <c r="B67" s="554"/>
      <c r="C67" s="382"/>
      <c r="D67" s="383"/>
      <c r="E67" s="381"/>
      <c r="F67" s="1040"/>
      <c r="G67" s="1038"/>
      <c r="H67" s="1041"/>
      <c r="I67" s="381"/>
      <c r="J67" s="568">
        <f t="shared" si="1"/>
        <v>0</v>
      </c>
      <c r="K67" s="381"/>
      <c r="L67" s="381"/>
      <c r="M67" s="568">
        <f t="shared" si="10"/>
        <v>0</v>
      </c>
      <c r="N67" s="570">
        <f>IFERROR(VLOOKUP($C67,Listen!$J$3:$L$39,2,0),0)</f>
        <v>0</v>
      </c>
      <c r="O67" s="570">
        <f>IFERROR(VLOOKUP($C67,Listen!$J$3:$L$39,3,0),0)</f>
        <v>0</v>
      </c>
      <c r="P67" s="453">
        <f t="shared" si="2"/>
        <v>0</v>
      </c>
      <c r="Q67" s="453">
        <f t="shared" si="16"/>
        <v>0</v>
      </c>
      <c r="R67" s="453">
        <f t="shared" si="16"/>
        <v>0</v>
      </c>
      <c r="S67" s="453">
        <f t="shared" si="16"/>
        <v>0</v>
      </c>
      <c r="T67" s="453">
        <f t="shared" si="16"/>
        <v>0</v>
      </c>
      <c r="U67" s="453">
        <f t="shared" si="16"/>
        <v>0</v>
      </c>
      <c r="V67" s="453">
        <f t="shared" si="16"/>
        <v>0</v>
      </c>
      <c r="W67" s="384">
        <f t="shared" si="11"/>
        <v>0</v>
      </c>
      <c r="X67" s="565">
        <f>IF(D67='A. Allgemeine Informationen'!$C$17,$M67-Y67,HLOOKUP('A. Allgemeine Informationen'!$C$17-1,$Z$1:$AF$2005,ROW(D67),FALSE)-$Y67)</f>
        <v>0</v>
      </c>
      <c r="Y67" s="384">
        <f>HLOOKUP('A. Allgemeine Informationen'!$C$17,$Z$1:$AF$2005,ROW(D67),FALSE)</f>
        <v>0</v>
      </c>
      <c r="Z67" s="565">
        <f t="shared" si="12"/>
        <v>0</v>
      </c>
      <c r="AA67" s="565">
        <f t="shared" si="5"/>
        <v>0</v>
      </c>
      <c r="AB67" s="565">
        <f t="shared" si="6"/>
        <v>0</v>
      </c>
      <c r="AC67" s="565">
        <f t="shared" si="13"/>
        <v>0</v>
      </c>
      <c r="AD67" s="572">
        <f t="shared" si="7"/>
        <v>0</v>
      </c>
      <c r="AE67" s="560">
        <f t="shared" si="8"/>
        <v>0</v>
      </c>
      <c r="AF67" s="561">
        <f t="shared" si="9"/>
        <v>0</v>
      </c>
      <c r="AG67" s="562"/>
      <c r="AH67" s="715"/>
      <c r="AI67" s="715"/>
    </row>
    <row r="68" spans="2:35" s="418" customFormat="1" ht="15" customHeight="1" x14ac:dyDescent="0.2">
      <c r="B68" s="554"/>
      <c r="C68" s="382"/>
      <c r="D68" s="383"/>
      <c r="E68" s="381"/>
      <c r="F68" s="1040"/>
      <c r="G68" s="1038"/>
      <c r="H68" s="1041"/>
      <c r="I68" s="381"/>
      <c r="J68" s="568">
        <f t="shared" si="1"/>
        <v>0</v>
      </c>
      <c r="K68" s="381"/>
      <c r="L68" s="381"/>
      <c r="M68" s="568">
        <f t="shared" si="10"/>
        <v>0</v>
      </c>
      <c r="N68" s="570">
        <f>IFERROR(VLOOKUP($C68,Listen!$J$3:$L$39,2,0),0)</f>
        <v>0</v>
      </c>
      <c r="O68" s="570">
        <f>IFERROR(VLOOKUP($C68,Listen!$J$3:$L$39,3,0),0)</f>
        <v>0</v>
      </c>
      <c r="P68" s="453">
        <f t="shared" si="2"/>
        <v>0</v>
      </c>
      <c r="Q68" s="453">
        <f t="shared" si="16"/>
        <v>0</v>
      </c>
      <c r="R68" s="453">
        <f t="shared" si="16"/>
        <v>0</v>
      </c>
      <c r="S68" s="453">
        <f t="shared" si="16"/>
        <v>0</v>
      </c>
      <c r="T68" s="453">
        <f t="shared" si="16"/>
        <v>0</v>
      </c>
      <c r="U68" s="453">
        <f t="shared" si="16"/>
        <v>0</v>
      </c>
      <c r="V68" s="453">
        <f t="shared" si="16"/>
        <v>0</v>
      </c>
      <c r="W68" s="384">
        <f t="shared" si="11"/>
        <v>0</v>
      </c>
      <c r="X68" s="565">
        <f>IF(D68='A. Allgemeine Informationen'!$C$17,$M68-Y68,HLOOKUP('A. Allgemeine Informationen'!$C$17-1,$Z$1:$AF$2005,ROW(D68),FALSE)-$Y68)</f>
        <v>0</v>
      </c>
      <c r="Y68" s="384">
        <f>HLOOKUP('A. Allgemeine Informationen'!$C$17,$Z$1:$AF$2005,ROW(D68),FALSE)</f>
        <v>0</v>
      </c>
      <c r="Z68" s="565">
        <f t="shared" si="12"/>
        <v>0</v>
      </c>
      <c r="AA68" s="565">
        <f t="shared" si="5"/>
        <v>0</v>
      </c>
      <c r="AB68" s="565">
        <f t="shared" si="6"/>
        <v>0</v>
      </c>
      <c r="AC68" s="565">
        <f t="shared" si="13"/>
        <v>0</v>
      </c>
      <c r="AD68" s="572">
        <f t="shared" si="7"/>
        <v>0</v>
      </c>
      <c r="AE68" s="560">
        <f t="shared" si="8"/>
        <v>0</v>
      </c>
      <c r="AF68" s="561">
        <f t="shared" si="9"/>
        <v>0</v>
      </c>
      <c r="AG68" s="562"/>
      <c r="AH68" s="715"/>
      <c r="AI68" s="715"/>
    </row>
    <row r="69" spans="2:35" s="418" customFormat="1" ht="15" customHeight="1" x14ac:dyDescent="0.2">
      <c r="B69" s="554"/>
      <c r="C69" s="382"/>
      <c r="D69" s="383"/>
      <c r="E69" s="381"/>
      <c r="F69" s="1040"/>
      <c r="G69" s="1038"/>
      <c r="H69" s="1041"/>
      <c r="I69" s="381"/>
      <c r="J69" s="568">
        <f t="shared" si="1"/>
        <v>0</v>
      </c>
      <c r="K69" s="381"/>
      <c r="L69" s="381"/>
      <c r="M69" s="568">
        <f t="shared" si="10"/>
        <v>0</v>
      </c>
      <c r="N69" s="570">
        <f>IFERROR(VLOOKUP($C69,Listen!$J$3:$L$39,2,0),0)</f>
        <v>0</v>
      </c>
      <c r="O69" s="570">
        <f>IFERROR(VLOOKUP($C69,Listen!$J$3:$L$39,3,0),0)</f>
        <v>0</v>
      </c>
      <c r="P69" s="453">
        <f t="shared" si="2"/>
        <v>0</v>
      </c>
      <c r="Q69" s="453">
        <f t="shared" si="16"/>
        <v>0</v>
      </c>
      <c r="R69" s="453">
        <f t="shared" si="16"/>
        <v>0</v>
      </c>
      <c r="S69" s="453">
        <f t="shared" si="16"/>
        <v>0</v>
      </c>
      <c r="T69" s="453">
        <f t="shared" si="16"/>
        <v>0</v>
      </c>
      <c r="U69" s="453">
        <f t="shared" si="16"/>
        <v>0</v>
      </c>
      <c r="V69" s="453">
        <f t="shared" si="16"/>
        <v>0</v>
      </c>
      <c r="W69" s="384">
        <f t="shared" si="11"/>
        <v>0</v>
      </c>
      <c r="X69" s="565">
        <f>IF(D69='A. Allgemeine Informationen'!$C$17,$M69-Y69,HLOOKUP('A. Allgemeine Informationen'!$C$17-1,$Z$1:$AF$2005,ROW(D69),FALSE)-$Y69)</f>
        <v>0</v>
      </c>
      <c r="Y69" s="384">
        <f>HLOOKUP('A. Allgemeine Informationen'!$C$17,$Z$1:$AF$2005,ROW(D69),FALSE)</f>
        <v>0</v>
      </c>
      <c r="Z69" s="565">
        <f t="shared" si="12"/>
        <v>0</v>
      </c>
      <c r="AA69" s="565">
        <f t="shared" si="5"/>
        <v>0</v>
      </c>
      <c r="AB69" s="565">
        <f t="shared" si="6"/>
        <v>0</v>
      </c>
      <c r="AC69" s="565">
        <f t="shared" si="13"/>
        <v>0</v>
      </c>
      <c r="AD69" s="572">
        <f t="shared" si="7"/>
        <v>0</v>
      </c>
      <c r="AE69" s="560">
        <f t="shared" si="8"/>
        <v>0</v>
      </c>
      <c r="AF69" s="561">
        <f t="shared" si="9"/>
        <v>0</v>
      </c>
      <c r="AG69" s="562"/>
      <c r="AH69" s="715"/>
      <c r="AI69" s="715"/>
    </row>
    <row r="70" spans="2:35" s="418" customFormat="1" ht="15" customHeight="1" x14ac:dyDescent="0.2">
      <c r="B70" s="554"/>
      <c r="C70" s="382"/>
      <c r="D70" s="383"/>
      <c r="E70" s="381"/>
      <c r="F70" s="1040"/>
      <c r="G70" s="1038"/>
      <c r="H70" s="1041"/>
      <c r="I70" s="381"/>
      <c r="J70" s="568">
        <f t="shared" ref="J70:J133" si="17">E70+G70-I70</f>
        <v>0</v>
      </c>
      <c r="K70" s="381"/>
      <c r="L70" s="381"/>
      <c r="M70" s="568">
        <f t="shared" si="10"/>
        <v>0</v>
      </c>
      <c r="N70" s="570">
        <f>IFERROR(VLOOKUP($C70,Listen!$J$3:$L$39,2,0),0)</f>
        <v>0</v>
      </c>
      <c r="O70" s="570">
        <f>IFERROR(VLOOKUP($C70,Listen!$J$3:$L$39,3,0),0)</f>
        <v>0</v>
      </c>
      <c r="P70" s="453">
        <f t="shared" ref="P70:P110" si="18">$N70</f>
        <v>0</v>
      </c>
      <c r="Q70" s="453">
        <f t="shared" si="16"/>
        <v>0</v>
      </c>
      <c r="R70" s="453">
        <f t="shared" si="16"/>
        <v>0</v>
      </c>
      <c r="S70" s="453">
        <f t="shared" si="16"/>
        <v>0</v>
      </c>
      <c r="T70" s="453">
        <f t="shared" si="16"/>
        <v>0</v>
      </c>
      <c r="U70" s="453">
        <f t="shared" si="16"/>
        <v>0</v>
      </c>
      <c r="V70" s="453">
        <f t="shared" si="16"/>
        <v>0</v>
      </c>
      <c r="W70" s="384">
        <f t="shared" si="11"/>
        <v>0</v>
      </c>
      <c r="X70" s="565">
        <f>IF(D70='A. Allgemeine Informationen'!$C$17,$M70-Y70,HLOOKUP('A. Allgemeine Informationen'!$C$17-1,$Z$1:$AF$2005,ROW(D70),FALSE)-$Y70)</f>
        <v>0</v>
      </c>
      <c r="Y70" s="384">
        <f>HLOOKUP('A. Allgemeine Informationen'!$C$17,$Z$1:$AF$2005,ROW(D70),FALSE)</f>
        <v>0</v>
      </c>
      <c r="Z70" s="565">
        <f t="shared" ref="Z70:Z133" si="19">IF(OR($D70=0,$M70=0),0,IF($D70-$Z$5&lt;1,$M70-$M70/P70*(Z$5-$D70+1),0))</f>
        <v>0</v>
      </c>
      <c r="AA70" s="565">
        <f t="shared" ref="AA70:AA133" si="20">IF(OR($D70=0,$M70=0,Q70-(AA$5-$D70)=0),0,IF($D70-AA$5&lt;0,Z70-Z70/(Q70-(AA$5-$D70)),IF($D70-AA$5=0,$M70-$M70/Q70,0)))</f>
        <v>0</v>
      </c>
      <c r="AB70" s="565">
        <f t="shared" ref="AB70:AB133" si="21">IF(OR($D70=0,$M70=0,R70-(AB$5-$D70)=0),0,IF($D70-AB$5&lt;0,AA70-AA70/(R70-(AB$5-$D70)),IF($D70-AB$5=0,$M70-$M70/R70,0)))</f>
        <v>0</v>
      </c>
      <c r="AC70" s="565">
        <f t="shared" ref="AC70:AC133" si="22">IF(OR($D70=0,$M70=0,S70-(AC$5-$D70)=0),0,IF($D70-AC$5&lt;0,AB70-AB70/(S70-(AC$5-$D70)),IF($D70-AC$5=0,$M70-$M70/S70,0)))</f>
        <v>0</v>
      </c>
      <c r="AD70" s="572">
        <f t="shared" ref="AD70:AD133" si="23">IF(OR($D70=0,$M70=0,T70-(AD$5-$D70)=0),0,IF($D70-AD$5&lt;0,AC70-AC70/(T70-(AD$5-$D70)),IF($D70-AD$5=0,$M70-$M70/T70,0)))</f>
        <v>0</v>
      </c>
      <c r="AE70" s="560">
        <f t="shared" ref="AE70:AE133" si="24">IF(OR($D70=0,$M70=0,U70-(AE$5-$D70)=0),0,IF($D70-AE$5&lt;0,AD70-AD70/(U70-(AE$5-$D70)),IF($D70-AE$5=0,$M70-$M70/U70,0)))</f>
        <v>0</v>
      </c>
      <c r="AF70" s="561">
        <f t="shared" ref="AF70:AF133" si="25">IF(OR($D70=0,$M70=0,V70-(AF$5-$D70)=0),0,IF($D70-AF$5&lt;0,AE70-AE70/(V70-(AF$5-$D70)),IF($D70-AF$5=0,$M70-$M70/V70,0)))</f>
        <v>0</v>
      </c>
      <c r="AG70" s="562"/>
      <c r="AH70" s="715"/>
      <c r="AI70" s="715"/>
    </row>
    <row r="71" spans="2:35" s="418" customFormat="1" ht="15" customHeight="1" x14ac:dyDescent="0.2">
      <c r="B71" s="554"/>
      <c r="C71" s="382"/>
      <c r="D71" s="383"/>
      <c r="E71" s="381"/>
      <c r="F71" s="1040"/>
      <c r="G71" s="1038"/>
      <c r="H71" s="1041"/>
      <c r="I71" s="381"/>
      <c r="J71" s="568">
        <f t="shared" si="17"/>
        <v>0</v>
      </c>
      <c r="K71" s="381"/>
      <c r="L71" s="381"/>
      <c r="M71" s="568">
        <f t="shared" ref="M71:M134" si="26">J71-K71</f>
        <v>0</v>
      </c>
      <c r="N71" s="570">
        <f>IFERROR(VLOOKUP($C71,Listen!$J$3:$L$39,2,0),0)</f>
        <v>0</v>
      </c>
      <c r="O71" s="570">
        <f>IFERROR(VLOOKUP($C71,Listen!$J$3:$L$39,3,0),0)</f>
        <v>0</v>
      </c>
      <c r="P71" s="453">
        <f t="shared" si="18"/>
        <v>0</v>
      </c>
      <c r="Q71" s="453">
        <f t="shared" ref="Q71:V86" si="27">P71</f>
        <v>0</v>
      </c>
      <c r="R71" s="453">
        <f t="shared" si="27"/>
        <v>0</v>
      </c>
      <c r="S71" s="453">
        <f t="shared" si="27"/>
        <v>0</v>
      </c>
      <c r="T71" s="453">
        <f t="shared" si="27"/>
        <v>0</v>
      </c>
      <c r="U71" s="453">
        <f t="shared" si="27"/>
        <v>0</v>
      </c>
      <c r="V71" s="453">
        <f t="shared" si="27"/>
        <v>0</v>
      </c>
      <c r="W71" s="384">
        <f t="shared" ref="W71:W134" si="28">Y71+X71</f>
        <v>0</v>
      </c>
      <c r="X71" s="565">
        <f>IF(D71='A. Allgemeine Informationen'!$C$17,$M71-Y71,HLOOKUP('A. Allgemeine Informationen'!$C$17-1,$Z$1:$AF$2005,ROW(D71),FALSE)-$Y71)</f>
        <v>0</v>
      </c>
      <c r="Y71" s="384">
        <f>HLOOKUP('A. Allgemeine Informationen'!$C$17,$Z$1:$AF$2005,ROW(D71),FALSE)</f>
        <v>0</v>
      </c>
      <c r="Z71" s="565">
        <f t="shared" si="19"/>
        <v>0</v>
      </c>
      <c r="AA71" s="565">
        <f t="shared" si="20"/>
        <v>0</v>
      </c>
      <c r="AB71" s="565">
        <f t="shared" si="21"/>
        <v>0</v>
      </c>
      <c r="AC71" s="565">
        <f t="shared" si="22"/>
        <v>0</v>
      </c>
      <c r="AD71" s="572">
        <f t="shared" si="23"/>
        <v>0</v>
      </c>
      <c r="AE71" s="560">
        <f t="shared" si="24"/>
        <v>0</v>
      </c>
      <c r="AF71" s="561">
        <f t="shared" si="25"/>
        <v>0</v>
      </c>
      <c r="AG71" s="562"/>
      <c r="AH71" s="715"/>
      <c r="AI71" s="715"/>
    </row>
    <row r="72" spans="2:35" s="418" customFormat="1" ht="15" customHeight="1" x14ac:dyDescent="0.2">
      <c r="B72" s="554"/>
      <c r="C72" s="382"/>
      <c r="D72" s="383"/>
      <c r="E72" s="381"/>
      <c r="F72" s="1040"/>
      <c r="G72" s="1038"/>
      <c r="H72" s="1041"/>
      <c r="I72" s="381"/>
      <c r="J72" s="568">
        <f t="shared" si="17"/>
        <v>0</v>
      </c>
      <c r="K72" s="381"/>
      <c r="L72" s="381"/>
      <c r="M72" s="568">
        <f t="shared" si="26"/>
        <v>0</v>
      </c>
      <c r="N72" s="570">
        <f>IFERROR(VLOOKUP($C72,Listen!$J$3:$L$39,2,0),0)</f>
        <v>0</v>
      </c>
      <c r="O72" s="570">
        <f>IFERROR(VLOOKUP($C72,Listen!$J$3:$L$39,3,0),0)</f>
        <v>0</v>
      </c>
      <c r="P72" s="453">
        <f t="shared" si="18"/>
        <v>0</v>
      </c>
      <c r="Q72" s="453">
        <f t="shared" si="27"/>
        <v>0</v>
      </c>
      <c r="R72" s="453">
        <f t="shared" si="27"/>
        <v>0</v>
      </c>
      <c r="S72" s="453">
        <f t="shared" si="27"/>
        <v>0</v>
      </c>
      <c r="T72" s="453">
        <f t="shared" si="27"/>
        <v>0</v>
      </c>
      <c r="U72" s="453">
        <f t="shared" si="27"/>
        <v>0</v>
      </c>
      <c r="V72" s="453">
        <f t="shared" si="27"/>
        <v>0</v>
      </c>
      <c r="W72" s="384">
        <f t="shared" si="28"/>
        <v>0</v>
      </c>
      <c r="X72" s="565">
        <f>IF(D72='A. Allgemeine Informationen'!$C$17,$M72-Y72,HLOOKUP('A. Allgemeine Informationen'!$C$17-1,$Z$1:$AF$2005,ROW(D72),FALSE)-$Y72)</f>
        <v>0</v>
      </c>
      <c r="Y72" s="384">
        <f>HLOOKUP('A. Allgemeine Informationen'!$C$17,$Z$1:$AF$2005,ROW(D72),FALSE)</f>
        <v>0</v>
      </c>
      <c r="Z72" s="565">
        <f t="shared" si="19"/>
        <v>0</v>
      </c>
      <c r="AA72" s="565">
        <f t="shared" si="20"/>
        <v>0</v>
      </c>
      <c r="AB72" s="565">
        <f t="shared" si="21"/>
        <v>0</v>
      </c>
      <c r="AC72" s="565">
        <f t="shared" si="22"/>
        <v>0</v>
      </c>
      <c r="AD72" s="572">
        <f t="shared" si="23"/>
        <v>0</v>
      </c>
      <c r="AE72" s="560">
        <f t="shared" si="24"/>
        <v>0</v>
      </c>
      <c r="AF72" s="561">
        <f t="shared" si="25"/>
        <v>0</v>
      </c>
      <c r="AG72" s="562"/>
      <c r="AH72" s="715"/>
      <c r="AI72" s="715"/>
    </row>
    <row r="73" spans="2:35" s="418" customFormat="1" ht="15" customHeight="1" x14ac:dyDescent="0.2">
      <c r="B73" s="554"/>
      <c r="C73" s="382"/>
      <c r="D73" s="383"/>
      <c r="E73" s="381"/>
      <c r="F73" s="1040"/>
      <c r="G73" s="1038"/>
      <c r="H73" s="1041"/>
      <c r="I73" s="381"/>
      <c r="J73" s="568">
        <f t="shared" si="17"/>
        <v>0</v>
      </c>
      <c r="K73" s="381"/>
      <c r="L73" s="381"/>
      <c r="M73" s="568">
        <f t="shared" si="26"/>
        <v>0</v>
      </c>
      <c r="N73" s="570">
        <f>IFERROR(VLOOKUP($C73,Listen!$J$3:$L$39,2,0),0)</f>
        <v>0</v>
      </c>
      <c r="O73" s="570">
        <f>IFERROR(VLOOKUP($C73,Listen!$J$3:$L$39,3,0),0)</f>
        <v>0</v>
      </c>
      <c r="P73" s="453">
        <f t="shared" si="18"/>
        <v>0</v>
      </c>
      <c r="Q73" s="453">
        <f t="shared" si="27"/>
        <v>0</v>
      </c>
      <c r="R73" s="453">
        <f t="shared" si="27"/>
        <v>0</v>
      </c>
      <c r="S73" s="453">
        <f t="shared" si="27"/>
        <v>0</v>
      </c>
      <c r="T73" s="453">
        <f t="shared" si="27"/>
        <v>0</v>
      </c>
      <c r="U73" s="453">
        <f t="shared" si="27"/>
        <v>0</v>
      </c>
      <c r="V73" s="453">
        <f t="shared" si="27"/>
        <v>0</v>
      </c>
      <c r="W73" s="384">
        <f t="shared" si="28"/>
        <v>0</v>
      </c>
      <c r="X73" s="565">
        <f>IF(D73='A. Allgemeine Informationen'!$C$17,$M73-Y73,HLOOKUP('A. Allgemeine Informationen'!$C$17-1,$Z$1:$AF$2005,ROW(D73),FALSE)-$Y73)</f>
        <v>0</v>
      </c>
      <c r="Y73" s="384">
        <f>HLOOKUP('A. Allgemeine Informationen'!$C$17,$Z$1:$AF$2005,ROW(D73),FALSE)</f>
        <v>0</v>
      </c>
      <c r="Z73" s="565">
        <f t="shared" si="19"/>
        <v>0</v>
      </c>
      <c r="AA73" s="565">
        <f t="shared" si="20"/>
        <v>0</v>
      </c>
      <c r="AB73" s="565">
        <f t="shared" si="21"/>
        <v>0</v>
      </c>
      <c r="AC73" s="565">
        <f t="shared" si="22"/>
        <v>0</v>
      </c>
      <c r="AD73" s="572">
        <f t="shared" si="23"/>
        <v>0</v>
      </c>
      <c r="AE73" s="560">
        <f t="shared" si="24"/>
        <v>0</v>
      </c>
      <c r="AF73" s="561">
        <f t="shared" si="25"/>
        <v>0</v>
      </c>
      <c r="AG73" s="562"/>
      <c r="AH73" s="715"/>
      <c r="AI73" s="715"/>
    </row>
    <row r="74" spans="2:35" s="418" customFormat="1" ht="15" customHeight="1" x14ac:dyDescent="0.2">
      <c r="B74" s="554"/>
      <c r="C74" s="382"/>
      <c r="D74" s="383"/>
      <c r="E74" s="381"/>
      <c r="F74" s="1040"/>
      <c r="G74" s="1038"/>
      <c r="H74" s="1041"/>
      <c r="I74" s="381"/>
      <c r="J74" s="568">
        <f t="shared" si="17"/>
        <v>0</v>
      </c>
      <c r="K74" s="381"/>
      <c r="L74" s="381"/>
      <c r="M74" s="568">
        <f t="shared" si="26"/>
        <v>0</v>
      </c>
      <c r="N74" s="570">
        <f>IFERROR(VLOOKUP($C74,Listen!$J$3:$L$39,2,0),0)</f>
        <v>0</v>
      </c>
      <c r="O74" s="570">
        <f>IFERROR(VLOOKUP($C74,Listen!$J$3:$L$39,3,0),0)</f>
        <v>0</v>
      </c>
      <c r="P74" s="453">
        <f t="shared" si="18"/>
        <v>0</v>
      </c>
      <c r="Q74" s="453">
        <f t="shared" si="27"/>
        <v>0</v>
      </c>
      <c r="R74" s="453">
        <f t="shared" si="27"/>
        <v>0</v>
      </c>
      <c r="S74" s="453">
        <f t="shared" si="27"/>
        <v>0</v>
      </c>
      <c r="T74" s="453">
        <f t="shared" si="27"/>
        <v>0</v>
      </c>
      <c r="U74" s="453">
        <f t="shared" si="27"/>
        <v>0</v>
      </c>
      <c r="V74" s="453">
        <f t="shared" si="27"/>
        <v>0</v>
      </c>
      <c r="W74" s="384">
        <f t="shared" si="28"/>
        <v>0</v>
      </c>
      <c r="X74" s="565">
        <f>IF(D74='A. Allgemeine Informationen'!$C$17,$M74-Y74,HLOOKUP('A. Allgemeine Informationen'!$C$17-1,$Z$1:$AF$2005,ROW(D74),FALSE)-$Y74)</f>
        <v>0</v>
      </c>
      <c r="Y74" s="384">
        <f>HLOOKUP('A. Allgemeine Informationen'!$C$17,$Z$1:$AF$2005,ROW(D74),FALSE)</f>
        <v>0</v>
      </c>
      <c r="Z74" s="565">
        <f t="shared" si="19"/>
        <v>0</v>
      </c>
      <c r="AA74" s="565">
        <f t="shared" si="20"/>
        <v>0</v>
      </c>
      <c r="AB74" s="565">
        <f t="shared" si="21"/>
        <v>0</v>
      </c>
      <c r="AC74" s="565">
        <f t="shared" si="22"/>
        <v>0</v>
      </c>
      <c r="AD74" s="572">
        <f t="shared" si="23"/>
        <v>0</v>
      </c>
      <c r="AE74" s="560">
        <f t="shared" si="24"/>
        <v>0</v>
      </c>
      <c r="AF74" s="561">
        <f t="shared" si="25"/>
        <v>0</v>
      </c>
      <c r="AG74" s="562"/>
      <c r="AH74" s="715"/>
      <c r="AI74" s="715"/>
    </row>
    <row r="75" spans="2:35" s="418" customFormat="1" ht="15" customHeight="1" x14ac:dyDescent="0.2">
      <c r="B75" s="554"/>
      <c r="C75" s="382"/>
      <c r="D75" s="383"/>
      <c r="E75" s="381"/>
      <c r="F75" s="1040"/>
      <c r="G75" s="1038"/>
      <c r="H75" s="1041"/>
      <c r="I75" s="381"/>
      <c r="J75" s="568">
        <f t="shared" si="17"/>
        <v>0</v>
      </c>
      <c r="K75" s="381"/>
      <c r="L75" s="381"/>
      <c r="M75" s="568">
        <f t="shared" si="26"/>
        <v>0</v>
      </c>
      <c r="N75" s="570">
        <f>IFERROR(VLOOKUP($C75,Listen!$J$3:$L$39,2,0),0)</f>
        <v>0</v>
      </c>
      <c r="O75" s="570">
        <f>IFERROR(VLOOKUP($C75,Listen!$J$3:$L$39,3,0),0)</f>
        <v>0</v>
      </c>
      <c r="P75" s="453">
        <f t="shared" si="18"/>
        <v>0</v>
      </c>
      <c r="Q75" s="453">
        <f t="shared" si="27"/>
        <v>0</v>
      </c>
      <c r="R75" s="453">
        <f t="shared" si="27"/>
        <v>0</v>
      </c>
      <c r="S75" s="453">
        <f t="shared" si="27"/>
        <v>0</v>
      </c>
      <c r="T75" s="453">
        <f t="shared" si="27"/>
        <v>0</v>
      </c>
      <c r="U75" s="453">
        <f t="shared" si="27"/>
        <v>0</v>
      </c>
      <c r="V75" s="453">
        <f t="shared" si="27"/>
        <v>0</v>
      </c>
      <c r="W75" s="384">
        <f t="shared" si="28"/>
        <v>0</v>
      </c>
      <c r="X75" s="565">
        <f>IF(D75='A. Allgemeine Informationen'!$C$17,$M75-Y75,HLOOKUP('A. Allgemeine Informationen'!$C$17-1,$Z$1:$AF$2005,ROW(D75),FALSE)-$Y75)</f>
        <v>0</v>
      </c>
      <c r="Y75" s="384">
        <f>HLOOKUP('A. Allgemeine Informationen'!$C$17,$Z$1:$AF$2005,ROW(D75),FALSE)</f>
        <v>0</v>
      </c>
      <c r="Z75" s="565">
        <f t="shared" si="19"/>
        <v>0</v>
      </c>
      <c r="AA75" s="565">
        <f t="shared" si="20"/>
        <v>0</v>
      </c>
      <c r="AB75" s="565">
        <f t="shared" si="21"/>
        <v>0</v>
      </c>
      <c r="AC75" s="565">
        <f t="shared" si="22"/>
        <v>0</v>
      </c>
      <c r="AD75" s="572">
        <f t="shared" si="23"/>
        <v>0</v>
      </c>
      <c r="AE75" s="560">
        <f t="shared" si="24"/>
        <v>0</v>
      </c>
      <c r="AF75" s="561">
        <f t="shared" si="25"/>
        <v>0</v>
      </c>
      <c r="AG75" s="562"/>
      <c r="AH75" s="715"/>
      <c r="AI75" s="715"/>
    </row>
    <row r="76" spans="2:35" s="418" customFormat="1" ht="15" customHeight="1" x14ac:dyDescent="0.2">
      <c r="B76" s="554"/>
      <c r="C76" s="382"/>
      <c r="D76" s="383"/>
      <c r="E76" s="381"/>
      <c r="F76" s="1040"/>
      <c r="G76" s="1038"/>
      <c r="H76" s="1041"/>
      <c r="I76" s="381"/>
      <c r="J76" s="568">
        <f t="shared" si="17"/>
        <v>0</v>
      </c>
      <c r="K76" s="381"/>
      <c r="L76" s="381"/>
      <c r="M76" s="568">
        <f t="shared" si="26"/>
        <v>0</v>
      </c>
      <c r="N76" s="570">
        <f>IFERROR(VLOOKUP($C76,Listen!$J$3:$L$39,2,0),0)</f>
        <v>0</v>
      </c>
      <c r="O76" s="570">
        <f>IFERROR(VLOOKUP($C76,Listen!$J$3:$L$39,3,0),0)</f>
        <v>0</v>
      </c>
      <c r="P76" s="453">
        <f t="shared" si="18"/>
        <v>0</v>
      </c>
      <c r="Q76" s="453">
        <f t="shared" si="27"/>
        <v>0</v>
      </c>
      <c r="R76" s="453">
        <f t="shared" si="27"/>
        <v>0</v>
      </c>
      <c r="S76" s="453">
        <f t="shared" si="27"/>
        <v>0</v>
      </c>
      <c r="T76" s="453">
        <f t="shared" si="27"/>
        <v>0</v>
      </c>
      <c r="U76" s="453">
        <f t="shared" si="27"/>
        <v>0</v>
      </c>
      <c r="V76" s="453">
        <f t="shared" si="27"/>
        <v>0</v>
      </c>
      <c r="W76" s="384">
        <f t="shared" si="28"/>
        <v>0</v>
      </c>
      <c r="X76" s="565">
        <f>IF(D76='A. Allgemeine Informationen'!$C$17,$M76-Y76,HLOOKUP('A. Allgemeine Informationen'!$C$17-1,$Z$1:$AF$2005,ROW(D76),FALSE)-$Y76)</f>
        <v>0</v>
      </c>
      <c r="Y76" s="384">
        <f>HLOOKUP('A. Allgemeine Informationen'!$C$17,$Z$1:$AF$2005,ROW(D76),FALSE)</f>
        <v>0</v>
      </c>
      <c r="Z76" s="565">
        <f t="shared" si="19"/>
        <v>0</v>
      </c>
      <c r="AA76" s="565">
        <f t="shared" si="20"/>
        <v>0</v>
      </c>
      <c r="AB76" s="565">
        <f t="shared" si="21"/>
        <v>0</v>
      </c>
      <c r="AC76" s="565">
        <f t="shared" si="22"/>
        <v>0</v>
      </c>
      <c r="AD76" s="572">
        <f t="shared" si="23"/>
        <v>0</v>
      </c>
      <c r="AE76" s="560">
        <f t="shared" si="24"/>
        <v>0</v>
      </c>
      <c r="AF76" s="561">
        <f t="shared" si="25"/>
        <v>0</v>
      </c>
      <c r="AG76" s="562"/>
      <c r="AH76" s="715"/>
      <c r="AI76" s="715"/>
    </row>
    <row r="77" spans="2:35" s="418" customFormat="1" ht="15" customHeight="1" x14ac:dyDescent="0.2">
      <c r="B77" s="554"/>
      <c r="C77" s="382"/>
      <c r="D77" s="383"/>
      <c r="E77" s="381"/>
      <c r="F77" s="1040"/>
      <c r="G77" s="1038"/>
      <c r="H77" s="1041"/>
      <c r="I77" s="381"/>
      <c r="J77" s="568">
        <f t="shared" si="17"/>
        <v>0</v>
      </c>
      <c r="K77" s="381"/>
      <c r="L77" s="381"/>
      <c r="M77" s="568">
        <f t="shared" si="26"/>
        <v>0</v>
      </c>
      <c r="N77" s="570">
        <f>IFERROR(VLOOKUP($C77,Listen!$J$3:$L$39,2,0),0)</f>
        <v>0</v>
      </c>
      <c r="O77" s="570">
        <f>IFERROR(VLOOKUP($C77,Listen!$J$3:$L$39,3,0),0)</f>
        <v>0</v>
      </c>
      <c r="P77" s="453">
        <f t="shared" si="18"/>
        <v>0</v>
      </c>
      <c r="Q77" s="453">
        <f t="shared" si="27"/>
        <v>0</v>
      </c>
      <c r="R77" s="453">
        <f t="shared" si="27"/>
        <v>0</v>
      </c>
      <c r="S77" s="453">
        <f t="shared" si="27"/>
        <v>0</v>
      </c>
      <c r="T77" s="453">
        <f t="shared" si="27"/>
        <v>0</v>
      </c>
      <c r="U77" s="453">
        <f t="shared" si="27"/>
        <v>0</v>
      </c>
      <c r="V77" s="453">
        <f t="shared" si="27"/>
        <v>0</v>
      </c>
      <c r="W77" s="384">
        <f t="shared" si="28"/>
        <v>0</v>
      </c>
      <c r="X77" s="565">
        <f>IF(D77='A. Allgemeine Informationen'!$C$17,$M77-Y77,HLOOKUP('A. Allgemeine Informationen'!$C$17-1,$Z$1:$AF$2005,ROW(D77),FALSE)-$Y77)</f>
        <v>0</v>
      </c>
      <c r="Y77" s="384">
        <f>HLOOKUP('A. Allgemeine Informationen'!$C$17,$Z$1:$AF$2005,ROW(D77),FALSE)</f>
        <v>0</v>
      </c>
      <c r="Z77" s="565">
        <f t="shared" si="19"/>
        <v>0</v>
      </c>
      <c r="AA77" s="565">
        <f t="shared" si="20"/>
        <v>0</v>
      </c>
      <c r="AB77" s="565">
        <f t="shared" si="21"/>
        <v>0</v>
      </c>
      <c r="AC77" s="565">
        <f t="shared" si="22"/>
        <v>0</v>
      </c>
      <c r="AD77" s="572">
        <f t="shared" si="23"/>
        <v>0</v>
      </c>
      <c r="AE77" s="560">
        <f t="shared" si="24"/>
        <v>0</v>
      </c>
      <c r="AF77" s="561">
        <f t="shared" si="25"/>
        <v>0</v>
      </c>
      <c r="AG77" s="562"/>
      <c r="AH77" s="715"/>
      <c r="AI77" s="715"/>
    </row>
    <row r="78" spans="2:35" s="418" customFormat="1" ht="15" customHeight="1" x14ac:dyDescent="0.2">
      <c r="B78" s="554"/>
      <c r="C78" s="382"/>
      <c r="D78" s="383"/>
      <c r="E78" s="381"/>
      <c r="F78" s="1040"/>
      <c r="G78" s="1038"/>
      <c r="H78" s="1041"/>
      <c r="I78" s="381"/>
      <c r="J78" s="568">
        <f t="shared" si="17"/>
        <v>0</v>
      </c>
      <c r="K78" s="381"/>
      <c r="L78" s="381"/>
      <c r="M78" s="568">
        <f t="shared" si="26"/>
        <v>0</v>
      </c>
      <c r="N78" s="570">
        <f>IFERROR(VLOOKUP($C78,Listen!$J$3:$L$39,2,0),0)</f>
        <v>0</v>
      </c>
      <c r="O78" s="570">
        <f>IFERROR(VLOOKUP($C78,Listen!$J$3:$L$39,3,0),0)</f>
        <v>0</v>
      </c>
      <c r="P78" s="453">
        <f t="shared" si="18"/>
        <v>0</v>
      </c>
      <c r="Q78" s="453">
        <f t="shared" si="27"/>
        <v>0</v>
      </c>
      <c r="R78" s="453">
        <f t="shared" si="27"/>
        <v>0</v>
      </c>
      <c r="S78" s="453">
        <f t="shared" si="27"/>
        <v>0</v>
      </c>
      <c r="T78" s="453">
        <f t="shared" si="27"/>
        <v>0</v>
      </c>
      <c r="U78" s="453">
        <f t="shared" si="27"/>
        <v>0</v>
      </c>
      <c r="V78" s="453">
        <f t="shared" si="27"/>
        <v>0</v>
      </c>
      <c r="W78" s="384">
        <f t="shared" si="28"/>
        <v>0</v>
      </c>
      <c r="X78" s="565">
        <f>IF(D78='A. Allgemeine Informationen'!$C$17,$M78-Y78,HLOOKUP('A. Allgemeine Informationen'!$C$17-1,$Z$1:$AF$2005,ROW(D78),FALSE)-$Y78)</f>
        <v>0</v>
      </c>
      <c r="Y78" s="384">
        <f>HLOOKUP('A. Allgemeine Informationen'!$C$17,$Z$1:$AF$2005,ROW(D78),FALSE)</f>
        <v>0</v>
      </c>
      <c r="Z78" s="565">
        <f t="shared" si="19"/>
        <v>0</v>
      </c>
      <c r="AA78" s="565">
        <f t="shared" si="20"/>
        <v>0</v>
      </c>
      <c r="AB78" s="565">
        <f t="shared" si="21"/>
        <v>0</v>
      </c>
      <c r="AC78" s="565">
        <f t="shared" si="22"/>
        <v>0</v>
      </c>
      <c r="AD78" s="572">
        <f t="shared" si="23"/>
        <v>0</v>
      </c>
      <c r="AE78" s="560">
        <f t="shared" si="24"/>
        <v>0</v>
      </c>
      <c r="AF78" s="561">
        <f t="shared" si="25"/>
        <v>0</v>
      </c>
      <c r="AG78" s="562"/>
      <c r="AH78" s="715"/>
      <c r="AI78" s="715"/>
    </row>
    <row r="79" spans="2:35" s="418" customFormat="1" ht="15" customHeight="1" x14ac:dyDescent="0.2">
      <c r="B79" s="554"/>
      <c r="C79" s="382"/>
      <c r="D79" s="383"/>
      <c r="E79" s="381"/>
      <c r="F79" s="1040"/>
      <c r="G79" s="1038"/>
      <c r="H79" s="1041"/>
      <c r="I79" s="381"/>
      <c r="J79" s="568">
        <f t="shared" si="17"/>
        <v>0</v>
      </c>
      <c r="K79" s="381"/>
      <c r="L79" s="381"/>
      <c r="M79" s="568">
        <f t="shared" si="26"/>
        <v>0</v>
      </c>
      <c r="N79" s="570">
        <f>IFERROR(VLOOKUP($C79,Listen!$J$3:$L$39,2,0),0)</f>
        <v>0</v>
      </c>
      <c r="O79" s="570">
        <f>IFERROR(VLOOKUP($C79,Listen!$J$3:$L$39,3,0),0)</f>
        <v>0</v>
      </c>
      <c r="P79" s="453">
        <f t="shared" si="18"/>
        <v>0</v>
      </c>
      <c r="Q79" s="453">
        <f t="shared" si="27"/>
        <v>0</v>
      </c>
      <c r="R79" s="453">
        <f t="shared" si="27"/>
        <v>0</v>
      </c>
      <c r="S79" s="453">
        <f t="shared" si="27"/>
        <v>0</v>
      </c>
      <c r="T79" s="453">
        <f t="shared" si="27"/>
        <v>0</v>
      </c>
      <c r="U79" s="453">
        <f t="shared" si="27"/>
        <v>0</v>
      </c>
      <c r="V79" s="453">
        <f t="shared" si="27"/>
        <v>0</v>
      </c>
      <c r="W79" s="384">
        <f t="shared" si="28"/>
        <v>0</v>
      </c>
      <c r="X79" s="565">
        <f>IF(D79='A. Allgemeine Informationen'!$C$17,$M79-Y79,HLOOKUP('A. Allgemeine Informationen'!$C$17-1,$Z$1:$AF$2005,ROW(D79),FALSE)-$Y79)</f>
        <v>0</v>
      </c>
      <c r="Y79" s="384">
        <f>HLOOKUP('A. Allgemeine Informationen'!$C$17,$Z$1:$AF$2005,ROW(D79),FALSE)</f>
        <v>0</v>
      </c>
      <c r="Z79" s="565">
        <f t="shared" si="19"/>
        <v>0</v>
      </c>
      <c r="AA79" s="565">
        <f t="shared" si="20"/>
        <v>0</v>
      </c>
      <c r="AB79" s="565">
        <f t="shared" si="21"/>
        <v>0</v>
      </c>
      <c r="AC79" s="565">
        <f t="shared" si="22"/>
        <v>0</v>
      </c>
      <c r="AD79" s="572">
        <f t="shared" si="23"/>
        <v>0</v>
      </c>
      <c r="AE79" s="560">
        <f t="shared" si="24"/>
        <v>0</v>
      </c>
      <c r="AF79" s="561">
        <f t="shared" si="25"/>
        <v>0</v>
      </c>
      <c r="AG79" s="562"/>
      <c r="AH79" s="715"/>
      <c r="AI79" s="715"/>
    </row>
    <row r="80" spans="2:35" s="418" customFormat="1" ht="15" customHeight="1" x14ac:dyDescent="0.2">
      <c r="B80" s="554"/>
      <c r="C80" s="382"/>
      <c r="D80" s="383"/>
      <c r="E80" s="381"/>
      <c r="F80" s="1040"/>
      <c r="G80" s="1038"/>
      <c r="H80" s="1041"/>
      <c r="I80" s="381"/>
      <c r="J80" s="568">
        <f t="shared" si="17"/>
        <v>0</v>
      </c>
      <c r="K80" s="381"/>
      <c r="L80" s="381"/>
      <c r="M80" s="568">
        <f t="shared" si="26"/>
        <v>0</v>
      </c>
      <c r="N80" s="570">
        <f>IFERROR(VLOOKUP($C80,Listen!$J$3:$L$39,2,0),0)</f>
        <v>0</v>
      </c>
      <c r="O80" s="570">
        <f>IFERROR(VLOOKUP($C80,Listen!$J$3:$L$39,3,0),0)</f>
        <v>0</v>
      </c>
      <c r="P80" s="453">
        <f t="shared" si="18"/>
        <v>0</v>
      </c>
      <c r="Q80" s="453">
        <f t="shared" si="27"/>
        <v>0</v>
      </c>
      <c r="R80" s="453">
        <f t="shared" si="27"/>
        <v>0</v>
      </c>
      <c r="S80" s="453">
        <f t="shared" si="27"/>
        <v>0</v>
      </c>
      <c r="T80" s="453">
        <f t="shared" si="27"/>
        <v>0</v>
      </c>
      <c r="U80" s="453">
        <f t="shared" si="27"/>
        <v>0</v>
      </c>
      <c r="V80" s="453">
        <f t="shared" si="27"/>
        <v>0</v>
      </c>
      <c r="W80" s="384">
        <f t="shared" si="28"/>
        <v>0</v>
      </c>
      <c r="X80" s="565">
        <f>IF(D80='A. Allgemeine Informationen'!$C$17,$M80-Y80,HLOOKUP('A. Allgemeine Informationen'!$C$17-1,$Z$1:$AF$2005,ROW(D80),FALSE)-$Y80)</f>
        <v>0</v>
      </c>
      <c r="Y80" s="384">
        <f>HLOOKUP('A. Allgemeine Informationen'!$C$17,$Z$1:$AF$2005,ROW(D80),FALSE)</f>
        <v>0</v>
      </c>
      <c r="Z80" s="565">
        <f t="shared" si="19"/>
        <v>0</v>
      </c>
      <c r="AA80" s="565">
        <f t="shared" si="20"/>
        <v>0</v>
      </c>
      <c r="AB80" s="565">
        <f t="shared" si="21"/>
        <v>0</v>
      </c>
      <c r="AC80" s="565">
        <f t="shared" si="22"/>
        <v>0</v>
      </c>
      <c r="AD80" s="572">
        <f t="shared" si="23"/>
        <v>0</v>
      </c>
      <c r="AE80" s="560">
        <f t="shared" si="24"/>
        <v>0</v>
      </c>
      <c r="AF80" s="561">
        <f t="shared" si="25"/>
        <v>0</v>
      </c>
      <c r="AG80" s="562"/>
      <c r="AH80" s="715"/>
      <c r="AI80" s="715"/>
    </row>
    <row r="81" spans="2:35" s="418" customFormat="1" ht="15" customHeight="1" x14ac:dyDescent="0.2">
      <c r="B81" s="554"/>
      <c r="C81" s="382"/>
      <c r="D81" s="383"/>
      <c r="E81" s="381"/>
      <c r="F81" s="1040"/>
      <c r="G81" s="1038"/>
      <c r="H81" s="1041"/>
      <c r="I81" s="381"/>
      <c r="J81" s="568">
        <f t="shared" si="17"/>
        <v>0</v>
      </c>
      <c r="K81" s="381"/>
      <c r="L81" s="381"/>
      <c r="M81" s="568">
        <f t="shared" si="26"/>
        <v>0</v>
      </c>
      <c r="N81" s="570">
        <f>IFERROR(VLOOKUP($C81,Listen!$J$3:$L$39,2,0),0)</f>
        <v>0</v>
      </c>
      <c r="O81" s="570">
        <f>IFERROR(VLOOKUP($C81,Listen!$J$3:$L$39,3,0),0)</f>
        <v>0</v>
      </c>
      <c r="P81" s="453">
        <f t="shared" si="18"/>
        <v>0</v>
      </c>
      <c r="Q81" s="453">
        <f t="shared" si="27"/>
        <v>0</v>
      </c>
      <c r="R81" s="453">
        <f t="shared" si="27"/>
        <v>0</v>
      </c>
      <c r="S81" s="453">
        <f t="shared" si="27"/>
        <v>0</v>
      </c>
      <c r="T81" s="453">
        <f t="shared" si="27"/>
        <v>0</v>
      </c>
      <c r="U81" s="453">
        <f t="shared" si="27"/>
        <v>0</v>
      </c>
      <c r="V81" s="453">
        <f t="shared" si="27"/>
        <v>0</v>
      </c>
      <c r="W81" s="384">
        <f t="shared" si="28"/>
        <v>0</v>
      </c>
      <c r="X81" s="565">
        <f>IF(D81='A. Allgemeine Informationen'!$C$17,$M81-Y81,HLOOKUP('A. Allgemeine Informationen'!$C$17-1,$Z$1:$AF$2005,ROW(D81),FALSE)-$Y81)</f>
        <v>0</v>
      </c>
      <c r="Y81" s="384">
        <f>HLOOKUP('A. Allgemeine Informationen'!$C$17,$Z$1:$AF$2005,ROW(D81),FALSE)</f>
        <v>0</v>
      </c>
      <c r="Z81" s="565">
        <f t="shared" si="19"/>
        <v>0</v>
      </c>
      <c r="AA81" s="565">
        <f t="shared" si="20"/>
        <v>0</v>
      </c>
      <c r="AB81" s="565">
        <f t="shared" si="21"/>
        <v>0</v>
      </c>
      <c r="AC81" s="565">
        <f t="shared" si="22"/>
        <v>0</v>
      </c>
      <c r="AD81" s="572">
        <f t="shared" si="23"/>
        <v>0</v>
      </c>
      <c r="AE81" s="560">
        <f t="shared" si="24"/>
        <v>0</v>
      </c>
      <c r="AF81" s="561">
        <f t="shared" si="25"/>
        <v>0</v>
      </c>
      <c r="AG81" s="562"/>
      <c r="AH81" s="715"/>
      <c r="AI81" s="715"/>
    </row>
    <row r="82" spans="2:35" s="418" customFormat="1" ht="15" customHeight="1" x14ac:dyDescent="0.2">
      <c r="B82" s="554"/>
      <c r="C82" s="382"/>
      <c r="D82" s="383"/>
      <c r="E82" s="381"/>
      <c r="F82" s="1040"/>
      <c r="G82" s="1038"/>
      <c r="H82" s="1041"/>
      <c r="I82" s="381"/>
      <c r="J82" s="568">
        <f t="shared" si="17"/>
        <v>0</v>
      </c>
      <c r="K82" s="381"/>
      <c r="L82" s="381"/>
      <c r="M82" s="568">
        <f t="shared" si="26"/>
        <v>0</v>
      </c>
      <c r="N82" s="570">
        <f>IFERROR(VLOOKUP($C82,Listen!$J$3:$L$39,2,0),0)</f>
        <v>0</v>
      </c>
      <c r="O82" s="570">
        <f>IFERROR(VLOOKUP($C82,Listen!$J$3:$L$39,3,0),0)</f>
        <v>0</v>
      </c>
      <c r="P82" s="453">
        <f t="shared" si="18"/>
        <v>0</v>
      </c>
      <c r="Q82" s="453">
        <f t="shared" si="27"/>
        <v>0</v>
      </c>
      <c r="R82" s="453">
        <f t="shared" si="27"/>
        <v>0</v>
      </c>
      <c r="S82" s="453">
        <f t="shared" si="27"/>
        <v>0</v>
      </c>
      <c r="T82" s="453">
        <f t="shared" si="27"/>
        <v>0</v>
      </c>
      <c r="U82" s="453">
        <f t="shared" si="27"/>
        <v>0</v>
      </c>
      <c r="V82" s="453">
        <f t="shared" si="27"/>
        <v>0</v>
      </c>
      <c r="W82" s="384">
        <f t="shared" si="28"/>
        <v>0</v>
      </c>
      <c r="X82" s="565">
        <f>IF(D82='A. Allgemeine Informationen'!$C$17,$M82-Y82,HLOOKUP('A. Allgemeine Informationen'!$C$17-1,$Z$1:$AF$2005,ROW(D82),FALSE)-$Y82)</f>
        <v>0</v>
      </c>
      <c r="Y82" s="384">
        <f>HLOOKUP('A. Allgemeine Informationen'!$C$17,$Z$1:$AF$2005,ROW(D82),FALSE)</f>
        <v>0</v>
      </c>
      <c r="Z82" s="565">
        <f t="shared" si="19"/>
        <v>0</v>
      </c>
      <c r="AA82" s="565">
        <f t="shared" si="20"/>
        <v>0</v>
      </c>
      <c r="AB82" s="565">
        <f t="shared" si="21"/>
        <v>0</v>
      </c>
      <c r="AC82" s="565">
        <f t="shared" si="22"/>
        <v>0</v>
      </c>
      <c r="AD82" s="572">
        <f t="shared" si="23"/>
        <v>0</v>
      </c>
      <c r="AE82" s="560">
        <f t="shared" si="24"/>
        <v>0</v>
      </c>
      <c r="AF82" s="561">
        <f t="shared" si="25"/>
        <v>0</v>
      </c>
      <c r="AG82" s="562"/>
      <c r="AH82" s="715"/>
      <c r="AI82" s="715"/>
    </row>
    <row r="83" spans="2:35" s="418" customFormat="1" ht="15" customHeight="1" x14ac:dyDescent="0.2">
      <c r="B83" s="554"/>
      <c r="C83" s="382"/>
      <c r="D83" s="383"/>
      <c r="E83" s="381"/>
      <c r="F83" s="1040"/>
      <c r="G83" s="1038"/>
      <c r="H83" s="1041"/>
      <c r="I83" s="381"/>
      <c r="J83" s="568">
        <f t="shared" si="17"/>
        <v>0</v>
      </c>
      <c r="K83" s="381"/>
      <c r="L83" s="381"/>
      <c r="M83" s="568">
        <f t="shared" si="26"/>
        <v>0</v>
      </c>
      <c r="N83" s="570">
        <f>IFERROR(VLOOKUP($C83,Listen!$J$3:$L$39,2,0),0)</f>
        <v>0</v>
      </c>
      <c r="O83" s="570">
        <f>IFERROR(VLOOKUP($C83,Listen!$J$3:$L$39,3,0),0)</f>
        <v>0</v>
      </c>
      <c r="P83" s="453">
        <f t="shared" si="18"/>
        <v>0</v>
      </c>
      <c r="Q83" s="453">
        <f t="shared" si="27"/>
        <v>0</v>
      </c>
      <c r="R83" s="453">
        <f t="shared" si="27"/>
        <v>0</v>
      </c>
      <c r="S83" s="453">
        <f t="shared" si="27"/>
        <v>0</v>
      </c>
      <c r="T83" s="453">
        <f t="shared" si="27"/>
        <v>0</v>
      </c>
      <c r="U83" s="453">
        <f t="shared" si="27"/>
        <v>0</v>
      </c>
      <c r="V83" s="453">
        <f t="shared" si="27"/>
        <v>0</v>
      </c>
      <c r="W83" s="384">
        <f t="shared" si="28"/>
        <v>0</v>
      </c>
      <c r="X83" s="565">
        <f>IF(D83='A. Allgemeine Informationen'!$C$17,$M83-Y83,HLOOKUP('A. Allgemeine Informationen'!$C$17-1,$Z$1:$AF$2005,ROW(D83),FALSE)-$Y83)</f>
        <v>0</v>
      </c>
      <c r="Y83" s="384">
        <f>HLOOKUP('A. Allgemeine Informationen'!$C$17,$Z$1:$AF$2005,ROW(D83),FALSE)</f>
        <v>0</v>
      </c>
      <c r="Z83" s="565">
        <f t="shared" si="19"/>
        <v>0</v>
      </c>
      <c r="AA83" s="565">
        <f t="shared" si="20"/>
        <v>0</v>
      </c>
      <c r="AB83" s="565">
        <f t="shared" si="21"/>
        <v>0</v>
      </c>
      <c r="AC83" s="565">
        <f t="shared" si="22"/>
        <v>0</v>
      </c>
      <c r="AD83" s="572">
        <f t="shared" si="23"/>
        <v>0</v>
      </c>
      <c r="AE83" s="560">
        <f t="shared" si="24"/>
        <v>0</v>
      </c>
      <c r="AF83" s="561">
        <f t="shared" si="25"/>
        <v>0</v>
      </c>
      <c r="AG83" s="562"/>
      <c r="AH83" s="715"/>
      <c r="AI83" s="715"/>
    </row>
    <row r="84" spans="2:35" s="418" customFormat="1" ht="15" customHeight="1" x14ac:dyDescent="0.2">
      <c r="B84" s="554"/>
      <c r="C84" s="382"/>
      <c r="D84" s="383"/>
      <c r="E84" s="381"/>
      <c r="F84" s="1040"/>
      <c r="G84" s="1038"/>
      <c r="H84" s="1041"/>
      <c r="I84" s="381"/>
      <c r="J84" s="568">
        <f t="shared" si="17"/>
        <v>0</v>
      </c>
      <c r="K84" s="381"/>
      <c r="L84" s="381"/>
      <c r="M84" s="568">
        <f t="shared" si="26"/>
        <v>0</v>
      </c>
      <c r="N84" s="570">
        <f>IFERROR(VLOOKUP($C84,Listen!$J$3:$L$39,2,0),0)</f>
        <v>0</v>
      </c>
      <c r="O84" s="570">
        <f>IFERROR(VLOOKUP($C84,Listen!$J$3:$L$39,3,0),0)</f>
        <v>0</v>
      </c>
      <c r="P84" s="453">
        <f t="shared" si="18"/>
        <v>0</v>
      </c>
      <c r="Q84" s="453">
        <f t="shared" si="27"/>
        <v>0</v>
      </c>
      <c r="R84" s="453">
        <f t="shared" si="27"/>
        <v>0</v>
      </c>
      <c r="S84" s="453">
        <f t="shared" si="27"/>
        <v>0</v>
      </c>
      <c r="T84" s="453">
        <f t="shared" si="27"/>
        <v>0</v>
      </c>
      <c r="U84" s="453">
        <f t="shared" si="27"/>
        <v>0</v>
      </c>
      <c r="V84" s="453">
        <f t="shared" si="27"/>
        <v>0</v>
      </c>
      <c r="W84" s="384">
        <f t="shared" si="28"/>
        <v>0</v>
      </c>
      <c r="X84" s="565">
        <f>IF(D84='A. Allgemeine Informationen'!$C$17,$M84-Y84,HLOOKUP('A. Allgemeine Informationen'!$C$17-1,$Z$1:$AF$2005,ROW(D84),FALSE)-$Y84)</f>
        <v>0</v>
      </c>
      <c r="Y84" s="384">
        <f>HLOOKUP('A. Allgemeine Informationen'!$C$17,$Z$1:$AF$2005,ROW(D84),FALSE)</f>
        <v>0</v>
      </c>
      <c r="Z84" s="565">
        <f t="shared" si="19"/>
        <v>0</v>
      </c>
      <c r="AA84" s="565">
        <f t="shared" si="20"/>
        <v>0</v>
      </c>
      <c r="AB84" s="565">
        <f t="shared" si="21"/>
        <v>0</v>
      </c>
      <c r="AC84" s="565">
        <f t="shared" si="22"/>
        <v>0</v>
      </c>
      <c r="AD84" s="572">
        <f t="shared" si="23"/>
        <v>0</v>
      </c>
      <c r="AE84" s="560">
        <f t="shared" si="24"/>
        <v>0</v>
      </c>
      <c r="AF84" s="561">
        <f t="shared" si="25"/>
        <v>0</v>
      </c>
      <c r="AG84" s="562"/>
      <c r="AH84" s="715"/>
      <c r="AI84" s="715"/>
    </row>
    <row r="85" spans="2:35" s="418" customFormat="1" ht="15" customHeight="1" x14ac:dyDescent="0.2">
      <c r="B85" s="554"/>
      <c r="C85" s="382"/>
      <c r="D85" s="383"/>
      <c r="E85" s="381"/>
      <c r="F85" s="1040"/>
      <c r="G85" s="1038"/>
      <c r="H85" s="1041"/>
      <c r="I85" s="381"/>
      <c r="J85" s="568">
        <f t="shared" si="17"/>
        <v>0</v>
      </c>
      <c r="K85" s="381"/>
      <c r="L85" s="381"/>
      <c r="M85" s="568">
        <f t="shared" si="26"/>
        <v>0</v>
      </c>
      <c r="N85" s="570">
        <f>IFERROR(VLOOKUP($C85,Listen!$J$3:$L$39,2,0),0)</f>
        <v>0</v>
      </c>
      <c r="O85" s="570">
        <f>IFERROR(VLOOKUP($C85,Listen!$J$3:$L$39,3,0),0)</f>
        <v>0</v>
      </c>
      <c r="P85" s="453">
        <f t="shared" si="18"/>
        <v>0</v>
      </c>
      <c r="Q85" s="453">
        <f t="shared" si="27"/>
        <v>0</v>
      </c>
      <c r="R85" s="453">
        <f t="shared" si="27"/>
        <v>0</v>
      </c>
      <c r="S85" s="453">
        <f t="shared" si="27"/>
        <v>0</v>
      </c>
      <c r="T85" s="453">
        <f t="shared" si="27"/>
        <v>0</v>
      </c>
      <c r="U85" s="453">
        <f t="shared" si="27"/>
        <v>0</v>
      </c>
      <c r="V85" s="453">
        <f t="shared" si="27"/>
        <v>0</v>
      </c>
      <c r="W85" s="384">
        <f t="shared" si="28"/>
        <v>0</v>
      </c>
      <c r="X85" s="565">
        <f>IF(D85='A. Allgemeine Informationen'!$C$17,$M85-Y85,HLOOKUP('A. Allgemeine Informationen'!$C$17-1,$Z$1:$AF$2005,ROW(D85),FALSE)-$Y85)</f>
        <v>0</v>
      </c>
      <c r="Y85" s="384">
        <f>HLOOKUP('A. Allgemeine Informationen'!$C$17,$Z$1:$AF$2005,ROW(D85),FALSE)</f>
        <v>0</v>
      </c>
      <c r="Z85" s="565">
        <f t="shared" si="19"/>
        <v>0</v>
      </c>
      <c r="AA85" s="565">
        <f t="shared" si="20"/>
        <v>0</v>
      </c>
      <c r="AB85" s="565">
        <f t="shared" si="21"/>
        <v>0</v>
      </c>
      <c r="AC85" s="565">
        <f t="shared" si="22"/>
        <v>0</v>
      </c>
      <c r="AD85" s="572">
        <f t="shared" si="23"/>
        <v>0</v>
      </c>
      <c r="AE85" s="560">
        <f t="shared" si="24"/>
        <v>0</v>
      </c>
      <c r="AF85" s="561">
        <f t="shared" si="25"/>
        <v>0</v>
      </c>
      <c r="AG85" s="562"/>
      <c r="AH85" s="715"/>
      <c r="AI85" s="715"/>
    </row>
    <row r="86" spans="2:35" s="418" customFormat="1" ht="15" customHeight="1" x14ac:dyDescent="0.2">
      <c r="B86" s="554"/>
      <c r="C86" s="382"/>
      <c r="D86" s="383"/>
      <c r="E86" s="381"/>
      <c r="F86" s="1040"/>
      <c r="G86" s="1038"/>
      <c r="H86" s="1041"/>
      <c r="I86" s="381"/>
      <c r="J86" s="568">
        <f t="shared" si="17"/>
        <v>0</v>
      </c>
      <c r="K86" s="381"/>
      <c r="L86" s="381"/>
      <c r="M86" s="568">
        <f t="shared" si="26"/>
        <v>0</v>
      </c>
      <c r="N86" s="570">
        <f>IFERROR(VLOOKUP($C86,Listen!$J$3:$L$39,2,0),0)</f>
        <v>0</v>
      </c>
      <c r="O86" s="570">
        <f>IFERROR(VLOOKUP($C86,Listen!$J$3:$L$39,3,0),0)</f>
        <v>0</v>
      </c>
      <c r="P86" s="453">
        <f t="shared" si="18"/>
        <v>0</v>
      </c>
      <c r="Q86" s="453">
        <f t="shared" si="27"/>
        <v>0</v>
      </c>
      <c r="R86" s="453">
        <f t="shared" si="27"/>
        <v>0</v>
      </c>
      <c r="S86" s="453">
        <f t="shared" si="27"/>
        <v>0</v>
      </c>
      <c r="T86" s="453">
        <f t="shared" si="27"/>
        <v>0</v>
      </c>
      <c r="U86" s="453">
        <f t="shared" si="27"/>
        <v>0</v>
      </c>
      <c r="V86" s="453">
        <f t="shared" si="27"/>
        <v>0</v>
      </c>
      <c r="W86" s="384">
        <f t="shared" si="28"/>
        <v>0</v>
      </c>
      <c r="X86" s="565">
        <f>IF(D86='A. Allgemeine Informationen'!$C$17,$M86-Y86,HLOOKUP('A. Allgemeine Informationen'!$C$17-1,$Z$1:$AF$2005,ROW(D86),FALSE)-$Y86)</f>
        <v>0</v>
      </c>
      <c r="Y86" s="384">
        <f>HLOOKUP('A. Allgemeine Informationen'!$C$17,$Z$1:$AF$2005,ROW(D86),FALSE)</f>
        <v>0</v>
      </c>
      <c r="Z86" s="565">
        <f t="shared" si="19"/>
        <v>0</v>
      </c>
      <c r="AA86" s="565">
        <f t="shared" si="20"/>
        <v>0</v>
      </c>
      <c r="AB86" s="565">
        <f t="shared" si="21"/>
        <v>0</v>
      </c>
      <c r="AC86" s="565">
        <f t="shared" si="22"/>
        <v>0</v>
      </c>
      <c r="AD86" s="572">
        <f t="shared" si="23"/>
        <v>0</v>
      </c>
      <c r="AE86" s="560">
        <f t="shared" si="24"/>
        <v>0</v>
      </c>
      <c r="AF86" s="561">
        <f t="shared" si="25"/>
        <v>0</v>
      </c>
      <c r="AG86" s="562"/>
      <c r="AH86" s="715"/>
      <c r="AI86" s="715"/>
    </row>
    <row r="87" spans="2:35" s="418" customFormat="1" ht="15" customHeight="1" x14ac:dyDescent="0.2">
      <c r="B87" s="554"/>
      <c r="C87" s="382"/>
      <c r="D87" s="383"/>
      <c r="E87" s="381"/>
      <c r="F87" s="1040"/>
      <c r="G87" s="1038"/>
      <c r="H87" s="1041"/>
      <c r="I87" s="381"/>
      <c r="J87" s="568">
        <f t="shared" si="17"/>
        <v>0</v>
      </c>
      <c r="K87" s="381"/>
      <c r="L87" s="381"/>
      <c r="M87" s="568">
        <f t="shared" si="26"/>
        <v>0</v>
      </c>
      <c r="N87" s="570">
        <f>IFERROR(VLOOKUP($C87,Listen!$J$3:$L$39,2,0),0)</f>
        <v>0</v>
      </c>
      <c r="O87" s="570">
        <f>IFERROR(VLOOKUP($C87,Listen!$J$3:$L$39,3,0),0)</f>
        <v>0</v>
      </c>
      <c r="P87" s="453">
        <f t="shared" si="18"/>
        <v>0</v>
      </c>
      <c r="Q87" s="453">
        <f t="shared" ref="Q87:V102" si="29">P87</f>
        <v>0</v>
      </c>
      <c r="R87" s="453">
        <f t="shared" si="29"/>
        <v>0</v>
      </c>
      <c r="S87" s="453">
        <f t="shared" si="29"/>
        <v>0</v>
      </c>
      <c r="T87" s="453">
        <f t="shared" si="29"/>
        <v>0</v>
      </c>
      <c r="U87" s="453">
        <f t="shared" si="29"/>
        <v>0</v>
      </c>
      <c r="V87" s="453">
        <f t="shared" si="29"/>
        <v>0</v>
      </c>
      <c r="W87" s="384">
        <f t="shared" si="28"/>
        <v>0</v>
      </c>
      <c r="X87" s="565">
        <f>IF(D87='A. Allgemeine Informationen'!$C$17,$M87-Y87,HLOOKUP('A. Allgemeine Informationen'!$C$17-1,$Z$1:$AF$2005,ROW(D87),FALSE)-$Y87)</f>
        <v>0</v>
      </c>
      <c r="Y87" s="384">
        <f>HLOOKUP('A. Allgemeine Informationen'!$C$17,$Z$1:$AF$2005,ROW(D87),FALSE)</f>
        <v>0</v>
      </c>
      <c r="Z87" s="565">
        <f t="shared" si="19"/>
        <v>0</v>
      </c>
      <c r="AA87" s="565">
        <f t="shared" si="20"/>
        <v>0</v>
      </c>
      <c r="AB87" s="565">
        <f t="shared" si="21"/>
        <v>0</v>
      </c>
      <c r="AC87" s="565">
        <f t="shared" si="22"/>
        <v>0</v>
      </c>
      <c r="AD87" s="572">
        <f t="shared" si="23"/>
        <v>0</v>
      </c>
      <c r="AE87" s="560">
        <f t="shared" si="24"/>
        <v>0</v>
      </c>
      <c r="AF87" s="561">
        <f t="shared" si="25"/>
        <v>0</v>
      </c>
      <c r="AG87" s="562"/>
      <c r="AH87" s="715"/>
      <c r="AI87" s="715"/>
    </row>
    <row r="88" spans="2:35" s="418" customFormat="1" ht="15" customHeight="1" x14ac:dyDescent="0.2">
      <c r="B88" s="554"/>
      <c r="C88" s="382"/>
      <c r="D88" s="383"/>
      <c r="E88" s="381"/>
      <c r="F88" s="1040"/>
      <c r="G88" s="1038"/>
      <c r="H88" s="1041"/>
      <c r="I88" s="381"/>
      <c r="J88" s="568">
        <f t="shared" si="17"/>
        <v>0</v>
      </c>
      <c r="K88" s="381"/>
      <c r="L88" s="381"/>
      <c r="M88" s="568">
        <f t="shared" si="26"/>
        <v>0</v>
      </c>
      <c r="N88" s="570">
        <f>IFERROR(VLOOKUP($C88,Listen!$J$3:$L$39,2,0),0)</f>
        <v>0</v>
      </c>
      <c r="O88" s="570">
        <f>IFERROR(VLOOKUP($C88,Listen!$J$3:$L$39,3,0),0)</f>
        <v>0</v>
      </c>
      <c r="P88" s="453">
        <f t="shared" si="18"/>
        <v>0</v>
      </c>
      <c r="Q88" s="453">
        <f t="shared" si="29"/>
        <v>0</v>
      </c>
      <c r="R88" s="453">
        <f t="shared" si="29"/>
        <v>0</v>
      </c>
      <c r="S88" s="453">
        <f t="shared" si="29"/>
        <v>0</v>
      </c>
      <c r="T88" s="453">
        <f t="shared" si="29"/>
        <v>0</v>
      </c>
      <c r="U88" s="453">
        <f t="shared" si="29"/>
        <v>0</v>
      </c>
      <c r="V88" s="453">
        <f t="shared" si="29"/>
        <v>0</v>
      </c>
      <c r="W88" s="384">
        <f t="shared" si="28"/>
        <v>0</v>
      </c>
      <c r="X88" s="565">
        <f>IF(D88='A. Allgemeine Informationen'!$C$17,$M88-Y88,HLOOKUP('A. Allgemeine Informationen'!$C$17-1,$Z$1:$AF$2005,ROW(D88),FALSE)-$Y88)</f>
        <v>0</v>
      </c>
      <c r="Y88" s="384">
        <f>HLOOKUP('A. Allgemeine Informationen'!$C$17,$Z$1:$AF$2005,ROW(D88),FALSE)</f>
        <v>0</v>
      </c>
      <c r="Z88" s="565">
        <f t="shared" si="19"/>
        <v>0</v>
      </c>
      <c r="AA88" s="565">
        <f t="shared" si="20"/>
        <v>0</v>
      </c>
      <c r="AB88" s="565">
        <f t="shared" si="21"/>
        <v>0</v>
      </c>
      <c r="AC88" s="565">
        <f t="shared" si="22"/>
        <v>0</v>
      </c>
      <c r="AD88" s="572">
        <f t="shared" si="23"/>
        <v>0</v>
      </c>
      <c r="AE88" s="560">
        <f t="shared" si="24"/>
        <v>0</v>
      </c>
      <c r="AF88" s="561">
        <f t="shared" si="25"/>
        <v>0</v>
      </c>
      <c r="AG88" s="562"/>
      <c r="AH88" s="715"/>
      <c r="AI88" s="715"/>
    </row>
    <row r="89" spans="2:35" s="418" customFormat="1" ht="15" customHeight="1" x14ac:dyDescent="0.2">
      <c r="B89" s="554"/>
      <c r="C89" s="382"/>
      <c r="D89" s="383"/>
      <c r="E89" s="381"/>
      <c r="F89" s="1040"/>
      <c r="G89" s="1038"/>
      <c r="H89" s="1041"/>
      <c r="I89" s="381"/>
      <c r="J89" s="568">
        <f t="shared" si="17"/>
        <v>0</v>
      </c>
      <c r="K89" s="381"/>
      <c r="L89" s="381"/>
      <c r="M89" s="568">
        <f t="shared" si="26"/>
        <v>0</v>
      </c>
      <c r="N89" s="570">
        <f>IFERROR(VLOOKUP($C89,Listen!$J$3:$L$39,2,0),0)</f>
        <v>0</v>
      </c>
      <c r="O89" s="570">
        <f>IFERROR(VLOOKUP($C89,Listen!$J$3:$L$39,3,0),0)</f>
        <v>0</v>
      </c>
      <c r="P89" s="453">
        <f t="shared" si="18"/>
        <v>0</v>
      </c>
      <c r="Q89" s="453">
        <f t="shared" si="29"/>
        <v>0</v>
      </c>
      <c r="R89" s="453">
        <f t="shared" si="29"/>
        <v>0</v>
      </c>
      <c r="S89" s="453">
        <f t="shared" si="29"/>
        <v>0</v>
      </c>
      <c r="T89" s="453">
        <f t="shared" si="29"/>
        <v>0</v>
      </c>
      <c r="U89" s="453">
        <f t="shared" si="29"/>
        <v>0</v>
      </c>
      <c r="V89" s="453">
        <f t="shared" si="29"/>
        <v>0</v>
      </c>
      <c r="W89" s="384">
        <f t="shared" si="28"/>
        <v>0</v>
      </c>
      <c r="X89" s="565">
        <f>IF(D89='A. Allgemeine Informationen'!$C$17,$M89-Y89,HLOOKUP('A. Allgemeine Informationen'!$C$17-1,$Z$1:$AF$2005,ROW(D89),FALSE)-$Y89)</f>
        <v>0</v>
      </c>
      <c r="Y89" s="384">
        <f>HLOOKUP('A. Allgemeine Informationen'!$C$17,$Z$1:$AF$2005,ROW(D89),FALSE)</f>
        <v>0</v>
      </c>
      <c r="Z89" s="565">
        <f t="shared" si="19"/>
        <v>0</v>
      </c>
      <c r="AA89" s="565">
        <f t="shared" si="20"/>
        <v>0</v>
      </c>
      <c r="AB89" s="565">
        <f t="shared" si="21"/>
        <v>0</v>
      </c>
      <c r="AC89" s="565">
        <f t="shared" si="22"/>
        <v>0</v>
      </c>
      <c r="AD89" s="572">
        <f t="shared" si="23"/>
        <v>0</v>
      </c>
      <c r="AE89" s="560">
        <f t="shared" si="24"/>
        <v>0</v>
      </c>
      <c r="AF89" s="561">
        <f t="shared" si="25"/>
        <v>0</v>
      </c>
      <c r="AG89" s="562"/>
      <c r="AH89" s="715"/>
      <c r="AI89" s="715"/>
    </row>
    <row r="90" spans="2:35" s="418" customFormat="1" ht="15" customHeight="1" x14ac:dyDescent="0.2">
      <c r="B90" s="554"/>
      <c r="C90" s="382"/>
      <c r="D90" s="383"/>
      <c r="E90" s="381"/>
      <c r="F90" s="1040"/>
      <c r="G90" s="1038"/>
      <c r="H90" s="1041"/>
      <c r="I90" s="381"/>
      <c r="J90" s="568">
        <f t="shared" si="17"/>
        <v>0</v>
      </c>
      <c r="K90" s="381"/>
      <c r="L90" s="381"/>
      <c r="M90" s="568">
        <f t="shared" si="26"/>
        <v>0</v>
      </c>
      <c r="N90" s="570">
        <f>IFERROR(VLOOKUP($C90,Listen!$J$3:$L$39,2,0),0)</f>
        <v>0</v>
      </c>
      <c r="O90" s="570">
        <f>IFERROR(VLOOKUP($C90,Listen!$J$3:$L$39,3,0),0)</f>
        <v>0</v>
      </c>
      <c r="P90" s="453">
        <f t="shared" si="18"/>
        <v>0</v>
      </c>
      <c r="Q90" s="453">
        <f t="shared" si="29"/>
        <v>0</v>
      </c>
      <c r="R90" s="453">
        <f t="shared" si="29"/>
        <v>0</v>
      </c>
      <c r="S90" s="453">
        <f t="shared" si="29"/>
        <v>0</v>
      </c>
      <c r="T90" s="453">
        <f t="shared" si="29"/>
        <v>0</v>
      </c>
      <c r="U90" s="453">
        <f t="shared" si="29"/>
        <v>0</v>
      </c>
      <c r="V90" s="453">
        <f t="shared" si="29"/>
        <v>0</v>
      </c>
      <c r="W90" s="384">
        <f t="shared" si="28"/>
        <v>0</v>
      </c>
      <c r="X90" s="565">
        <f>IF(D90='A. Allgemeine Informationen'!$C$17,$M90-Y90,HLOOKUP('A. Allgemeine Informationen'!$C$17-1,$Z$1:$AF$2005,ROW(D90),FALSE)-$Y90)</f>
        <v>0</v>
      </c>
      <c r="Y90" s="384">
        <f>HLOOKUP('A. Allgemeine Informationen'!$C$17,$Z$1:$AF$2005,ROW(D90),FALSE)</f>
        <v>0</v>
      </c>
      <c r="Z90" s="565">
        <f t="shared" si="19"/>
        <v>0</v>
      </c>
      <c r="AA90" s="565">
        <f t="shared" si="20"/>
        <v>0</v>
      </c>
      <c r="AB90" s="565">
        <f t="shared" si="21"/>
        <v>0</v>
      </c>
      <c r="AC90" s="565">
        <f t="shared" si="22"/>
        <v>0</v>
      </c>
      <c r="AD90" s="572">
        <f t="shared" si="23"/>
        <v>0</v>
      </c>
      <c r="AE90" s="560">
        <f t="shared" si="24"/>
        <v>0</v>
      </c>
      <c r="AF90" s="561">
        <f t="shared" si="25"/>
        <v>0</v>
      </c>
      <c r="AG90" s="562"/>
      <c r="AH90" s="715"/>
      <c r="AI90" s="715"/>
    </row>
    <row r="91" spans="2:35" s="418" customFormat="1" ht="15" customHeight="1" x14ac:dyDescent="0.2">
      <c r="B91" s="554"/>
      <c r="C91" s="382"/>
      <c r="D91" s="383"/>
      <c r="E91" s="381"/>
      <c r="F91" s="1040"/>
      <c r="G91" s="1038"/>
      <c r="H91" s="1041"/>
      <c r="I91" s="381"/>
      <c r="J91" s="568">
        <f t="shared" si="17"/>
        <v>0</v>
      </c>
      <c r="K91" s="381"/>
      <c r="L91" s="381"/>
      <c r="M91" s="568">
        <f t="shared" si="26"/>
        <v>0</v>
      </c>
      <c r="N91" s="570">
        <f>IFERROR(VLOOKUP($C91,Listen!$J$3:$L$39,2,0),0)</f>
        <v>0</v>
      </c>
      <c r="O91" s="570">
        <f>IFERROR(VLOOKUP($C91,Listen!$J$3:$L$39,3,0),0)</f>
        <v>0</v>
      </c>
      <c r="P91" s="453">
        <f t="shared" si="18"/>
        <v>0</v>
      </c>
      <c r="Q91" s="453">
        <f t="shared" si="29"/>
        <v>0</v>
      </c>
      <c r="R91" s="453">
        <f t="shared" si="29"/>
        <v>0</v>
      </c>
      <c r="S91" s="453">
        <f t="shared" si="29"/>
        <v>0</v>
      </c>
      <c r="T91" s="453">
        <f t="shared" si="29"/>
        <v>0</v>
      </c>
      <c r="U91" s="453">
        <f t="shared" si="29"/>
        <v>0</v>
      </c>
      <c r="V91" s="453">
        <f t="shared" si="29"/>
        <v>0</v>
      </c>
      <c r="W91" s="384">
        <f t="shared" si="28"/>
        <v>0</v>
      </c>
      <c r="X91" s="565">
        <f>IF(D91='A. Allgemeine Informationen'!$C$17,$M91-Y91,HLOOKUP('A. Allgemeine Informationen'!$C$17-1,$Z$1:$AF$2005,ROW(D91),FALSE)-$Y91)</f>
        <v>0</v>
      </c>
      <c r="Y91" s="384">
        <f>HLOOKUP('A. Allgemeine Informationen'!$C$17,$Z$1:$AF$2005,ROW(D91),FALSE)</f>
        <v>0</v>
      </c>
      <c r="Z91" s="565">
        <f t="shared" si="19"/>
        <v>0</v>
      </c>
      <c r="AA91" s="565">
        <f t="shared" si="20"/>
        <v>0</v>
      </c>
      <c r="AB91" s="565">
        <f t="shared" si="21"/>
        <v>0</v>
      </c>
      <c r="AC91" s="565">
        <f t="shared" si="22"/>
        <v>0</v>
      </c>
      <c r="AD91" s="572">
        <f t="shared" si="23"/>
        <v>0</v>
      </c>
      <c r="AE91" s="560">
        <f t="shared" si="24"/>
        <v>0</v>
      </c>
      <c r="AF91" s="561">
        <f t="shared" si="25"/>
        <v>0</v>
      </c>
      <c r="AG91" s="562"/>
      <c r="AH91" s="715"/>
      <c r="AI91" s="715"/>
    </row>
    <row r="92" spans="2:35" s="418" customFormat="1" ht="15" customHeight="1" x14ac:dyDescent="0.2">
      <c r="B92" s="554"/>
      <c r="C92" s="382"/>
      <c r="D92" s="383"/>
      <c r="E92" s="381"/>
      <c r="F92" s="1040"/>
      <c r="G92" s="1038"/>
      <c r="H92" s="1041"/>
      <c r="I92" s="381"/>
      <c r="J92" s="568">
        <f t="shared" si="17"/>
        <v>0</v>
      </c>
      <c r="K92" s="381"/>
      <c r="L92" s="381"/>
      <c r="M92" s="568">
        <f t="shared" si="26"/>
        <v>0</v>
      </c>
      <c r="N92" s="570">
        <f>IFERROR(VLOOKUP($C92,Listen!$J$3:$L$39,2,0),0)</f>
        <v>0</v>
      </c>
      <c r="O92" s="570">
        <f>IFERROR(VLOOKUP($C92,Listen!$J$3:$L$39,3,0),0)</f>
        <v>0</v>
      </c>
      <c r="P92" s="453">
        <f t="shared" si="18"/>
        <v>0</v>
      </c>
      <c r="Q92" s="453">
        <f t="shared" si="29"/>
        <v>0</v>
      </c>
      <c r="R92" s="453">
        <f t="shared" si="29"/>
        <v>0</v>
      </c>
      <c r="S92" s="453">
        <f t="shared" si="29"/>
        <v>0</v>
      </c>
      <c r="T92" s="453">
        <f t="shared" si="29"/>
        <v>0</v>
      </c>
      <c r="U92" s="453">
        <f t="shared" si="29"/>
        <v>0</v>
      </c>
      <c r="V92" s="453">
        <f t="shared" si="29"/>
        <v>0</v>
      </c>
      <c r="W92" s="384">
        <f t="shared" si="28"/>
        <v>0</v>
      </c>
      <c r="X92" s="565">
        <f>IF(D92='A. Allgemeine Informationen'!$C$17,$M92-Y92,HLOOKUP('A. Allgemeine Informationen'!$C$17-1,$Z$1:$AF$2005,ROW(D92),FALSE)-$Y92)</f>
        <v>0</v>
      </c>
      <c r="Y92" s="384">
        <f>HLOOKUP('A. Allgemeine Informationen'!$C$17,$Z$1:$AF$2005,ROW(D92),FALSE)</f>
        <v>0</v>
      </c>
      <c r="Z92" s="565">
        <f t="shared" si="19"/>
        <v>0</v>
      </c>
      <c r="AA92" s="565">
        <f t="shared" si="20"/>
        <v>0</v>
      </c>
      <c r="AB92" s="565">
        <f t="shared" si="21"/>
        <v>0</v>
      </c>
      <c r="AC92" s="565">
        <f t="shared" si="22"/>
        <v>0</v>
      </c>
      <c r="AD92" s="572">
        <f t="shared" si="23"/>
        <v>0</v>
      </c>
      <c r="AE92" s="560">
        <f t="shared" si="24"/>
        <v>0</v>
      </c>
      <c r="AF92" s="561">
        <f t="shared" si="25"/>
        <v>0</v>
      </c>
      <c r="AG92" s="562"/>
      <c r="AH92" s="715"/>
      <c r="AI92" s="715"/>
    </row>
    <row r="93" spans="2:35" s="418" customFormat="1" ht="15" customHeight="1" x14ac:dyDescent="0.2">
      <c r="B93" s="554"/>
      <c r="C93" s="382"/>
      <c r="D93" s="383"/>
      <c r="E93" s="381"/>
      <c r="F93" s="1040"/>
      <c r="G93" s="1038"/>
      <c r="H93" s="1041"/>
      <c r="I93" s="381"/>
      <c r="J93" s="568">
        <f t="shared" si="17"/>
        <v>0</v>
      </c>
      <c r="K93" s="381"/>
      <c r="L93" s="381"/>
      <c r="M93" s="568">
        <f t="shared" si="26"/>
        <v>0</v>
      </c>
      <c r="N93" s="570">
        <f>IFERROR(VLOOKUP($C93,Listen!$J$3:$L$39,2,0),0)</f>
        <v>0</v>
      </c>
      <c r="O93" s="570">
        <f>IFERROR(VLOOKUP($C93,Listen!$J$3:$L$39,3,0),0)</f>
        <v>0</v>
      </c>
      <c r="P93" s="453">
        <f t="shared" si="18"/>
        <v>0</v>
      </c>
      <c r="Q93" s="453">
        <f t="shared" si="29"/>
        <v>0</v>
      </c>
      <c r="R93" s="453">
        <f t="shared" si="29"/>
        <v>0</v>
      </c>
      <c r="S93" s="453">
        <f t="shared" si="29"/>
        <v>0</v>
      </c>
      <c r="T93" s="453">
        <f t="shared" si="29"/>
        <v>0</v>
      </c>
      <c r="U93" s="453">
        <f t="shared" si="29"/>
        <v>0</v>
      </c>
      <c r="V93" s="453">
        <f t="shared" si="29"/>
        <v>0</v>
      </c>
      <c r="W93" s="384">
        <f t="shared" si="28"/>
        <v>0</v>
      </c>
      <c r="X93" s="565">
        <f>IF(D93='A. Allgemeine Informationen'!$C$17,$M93-Y93,HLOOKUP('A. Allgemeine Informationen'!$C$17-1,$Z$1:$AF$2005,ROW(D93),FALSE)-$Y93)</f>
        <v>0</v>
      </c>
      <c r="Y93" s="384">
        <f>HLOOKUP('A. Allgemeine Informationen'!$C$17,$Z$1:$AF$2005,ROW(D93),FALSE)</f>
        <v>0</v>
      </c>
      <c r="Z93" s="565">
        <f t="shared" si="19"/>
        <v>0</v>
      </c>
      <c r="AA93" s="565">
        <f t="shared" si="20"/>
        <v>0</v>
      </c>
      <c r="AB93" s="565">
        <f t="shared" si="21"/>
        <v>0</v>
      </c>
      <c r="AC93" s="565">
        <f t="shared" si="22"/>
        <v>0</v>
      </c>
      <c r="AD93" s="572">
        <f t="shared" si="23"/>
        <v>0</v>
      </c>
      <c r="AE93" s="560">
        <f t="shared" si="24"/>
        <v>0</v>
      </c>
      <c r="AF93" s="561">
        <f t="shared" si="25"/>
        <v>0</v>
      </c>
      <c r="AG93" s="562"/>
      <c r="AH93" s="715"/>
      <c r="AI93" s="715"/>
    </row>
    <row r="94" spans="2:35" s="418" customFormat="1" ht="15" customHeight="1" x14ac:dyDescent="0.2">
      <c r="B94" s="554"/>
      <c r="C94" s="382"/>
      <c r="D94" s="383"/>
      <c r="E94" s="381"/>
      <c r="F94" s="1040"/>
      <c r="G94" s="1038"/>
      <c r="H94" s="1041"/>
      <c r="I94" s="381"/>
      <c r="J94" s="568">
        <f t="shared" si="17"/>
        <v>0</v>
      </c>
      <c r="K94" s="381"/>
      <c r="L94" s="381"/>
      <c r="M94" s="568">
        <f t="shared" si="26"/>
        <v>0</v>
      </c>
      <c r="N94" s="570">
        <f>IFERROR(VLOOKUP($C94,Listen!$J$3:$L$39,2,0),0)</f>
        <v>0</v>
      </c>
      <c r="O94" s="570">
        <f>IFERROR(VLOOKUP($C94,Listen!$J$3:$L$39,3,0),0)</f>
        <v>0</v>
      </c>
      <c r="P94" s="453">
        <f t="shared" si="18"/>
        <v>0</v>
      </c>
      <c r="Q94" s="453">
        <f t="shared" si="29"/>
        <v>0</v>
      </c>
      <c r="R94" s="453">
        <f t="shared" si="29"/>
        <v>0</v>
      </c>
      <c r="S94" s="453">
        <f t="shared" si="29"/>
        <v>0</v>
      </c>
      <c r="T94" s="453">
        <f t="shared" si="29"/>
        <v>0</v>
      </c>
      <c r="U94" s="453">
        <f t="shared" si="29"/>
        <v>0</v>
      </c>
      <c r="V94" s="453">
        <f t="shared" si="29"/>
        <v>0</v>
      </c>
      <c r="W94" s="384">
        <f t="shared" si="28"/>
        <v>0</v>
      </c>
      <c r="X94" s="565">
        <f>IF(D94='A. Allgemeine Informationen'!$C$17,$M94-Y94,HLOOKUP('A. Allgemeine Informationen'!$C$17-1,$Z$1:$AF$2005,ROW(D94),FALSE)-$Y94)</f>
        <v>0</v>
      </c>
      <c r="Y94" s="384">
        <f>HLOOKUP('A. Allgemeine Informationen'!$C$17,$Z$1:$AF$2005,ROW(D94),FALSE)</f>
        <v>0</v>
      </c>
      <c r="Z94" s="565">
        <f t="shared" si="19"/>
        <v>0</v>
      </c>
      <c r="AA94" s="565">
        <f t="shared" si="20"/>
        <v>0</v>
      </c>
      <c r="AB94" s="565">
        <f t="shared" si="21"/>
        <v>0</v>
      </c>
      <c r="AC94" s="565">
        <f t="shared" si="22"/>
        <v>0</v>
      </c>
      <c r="AD94" s="572">
        <f t="shared" si="23"/>
        <v>0</v>
      </c>
      <c r="AE94" s="560">
        <f t="shared" si="24"/>
        <v>0</v>
      </c>
      <c r="AF94" s="561">
        <f t="shared" si="25"/>
        <v>0</v>
      </c>
      <c r="AG94" s="562"/>
      <c r="AH94" s="715"/>
      <c r="AI94" s="715"/>
    </row>
    <row r="95" spans="2:35" s="418" customFormat="1" ht="15" customHeight="1" x14ac:dyDescent="0.2">
      <c r="B95" s="554"/>
      <c r="C95" s="382"/>
      <c r="D95" s="383"/>
      <c r="E95" s="381"/>
      <c r="F95" s="1040"/>
      <c r="G95" s="1038"/>
      <c r="H95" s="1041"/>
      <c r="I95" s="381"/>
      <c r="J95" s="568">
        <f t="shared" si="17"/>
        <v>0</v>
      </c>
      <c r="K95" s="381"/>
      <c r="L95" s="381"/>
      <c r="M95" s="568">
        <f t="shared" si="26"/>
        <v>0</v>
      </c>
      <c r="N95" s="570">
        <f>IFERROR(VLOOKUP($C95,Listen!$J$3:$L$39,2,0),0)</f>
        <v>0</v>
      </c>
      <c r="O95" s="570">
        <f>IFERROR(VLOOKUP($C95,Listen!$J$3:$L$39,3,0),0)</f>
        <v>0</v>
      </c>
      <c r="P95" s="453">
        <f t="shared" si="18"/>
        <v>0</v>
      </c>
      <c r="Q95" s="453">
        <f t="shared" si="29"/>
        <v>0</v>
      </c>
      <c r="R95" s="453">
        <f t="shared" si="29"/>
        <v>0</v>
      </c>
      <c r="S95" s="453">
        <f t="shared" si="29"/>
        <v>0</v>
      </c>
      <c r="T95" s="453">
        <f t="shared" si="29"/>
        <v>0</v>
      </c>
      <c r="U95" s="453">
        <f t="shared" si="29"/>
        <v>0</v>
      </c>
      <c r="V95" s="453">
        <f t="shared" si="29"/>
        <v>0</v>
      </c>
      <c r="W95" s="384">
        <f t="shared" si="28"/>
        <v>0</v>
      </c>
      <c r="X95" s="565">
        <f>IF(D95='A. Allgemeine Informationen'!$C$17,$M95-Y95,HLOOKUP('A. Allgemeine Informationen'!$C$17-1,$Z$1:$AF$2005,ROW(D95),FALSE)-$Y95)</f>
        <v>0</v>
      </c>
      <c r="Y95" s="384">
        <f>HLOOKUP('A. Allgemeine Informationen'!$C$17,$Z$1:$AF$2005,ROW(D95),FALSE)</f>
        <v>0</v>
      </c>
      <c r="Z95" s="565">
        <f t="shared" si="19"/>
        <v>0</v>
      </c>
      <c r="AA95" s="565">
        <f t="shared" si="20"/>
        <v>0</v>
      </c>
      <c r="AB95" s="565">
        <f t="shared" si="21"/>
        <v>0</v>
      </c>
      <c r="AC95" s="565">
        <f t="shared" si="22"/>
        <v>0</v>
      </c>
      <c r="AD95" s="572">
        <f t="shared" si="23"/>
        <v>0</v>
      </c>
      <c r="AE95" s="560">
        <f t="shared" si="24"/>
        <v>0</v>
      </c>
      <c r="AF95" s="561">
        <f t="shared" si="25"/>
        <v>0</v>
      </c>
      <c r="AG95" s="562"/>
      <c r="AH95" s="715"/>
      <c r="AI95" s="715"/>
    </row>
    <row r="96" spans="2:35" s="418" customFormat="1" ht="15" customHeight="1" x14ac:dyDescent="0.2">
      <c r="B96" s="554"/>
      <c r="C96" s="382"/>
      <c r="D96" s="383"/>
      <c r="E96" s="381"/>
      <c r="F96" s="1040"/>
      <c r="G96" s="1038"/>
      <c r="H96" s="1041"/>
      <c r="I96" s="381"/>
      <c r="J96" s="568">
        <f t="shared" si="17"/>
        <v>0</v>
      </c>
      <c r="K96" s="381"/>
      <c r="L96" s="381"/>
      <c r="M96" s="568">
        <f t="shared" si="26"/>
        <v>0</v>
      </c>
      <c r="N96" s="570">
        <f>IFERROR(VLOOKUP($C96,Listen!$J$3:$L$39,2,0),0)</f>
        <v>0</v>
      </c>
      <c r="O96" s="570">
        <f>IFERROR(VLOOKUP($C96,Listen!$J$3:$L$39,3,0),0)</f>
        <v>0</v>
      </c>
      <c r="P96" s="453">
        <f t="shared" si="18"/>
        <v>0</v>
      </c>
      <c r="Q96" s="453">
        <f t="shared" si="29"/>
        <v>0</v>
      </c>
      <c r="R96" s="453">
        <f t="shared" si="29"/>
        <v>0</v>
      </c>
      <c r="S96" s="453">
        <f t="shared" si="29"/>
        <v>0</v>
      </c>
      <c r="T96" s="453">
        <f t="shared" si="29"/>
        <v>0</v>
      </c>
      <c r="U96" s="453">
        <f t="shared" si="29"/>
        <v>0</v>
      </c>
      <c r="V96" s="453">
        <f t="shared" si="29"/>
        <v>0</v>
      </c>
      <c r="W96" s="384">
        <f t="shared" si="28"/>
        <v>0</v>
      </c>
      <c r="X96" s="565">
        <f>IF(D96='A. Allgemeine Informationen'!$C$17,$M96-Y96,HLOOKUP('A. Allgemeine Informationen'!$C$17-1,$Z$1:$AF$2005,ROW(D96),FALSE)-$Y96)</f>
        <v>0</v>
      </c>
      <c r="Y96" s="384">
        <f>HLOOKUP('A. Allgemeine Informationen'!$C$17,$Z$1:$AF$2005,ROW(D96),FALSE)</f>
        <v>0</v>
      </c>
      <c r="Z96" s="565">
        <f t="shared" si="19"/>
        <v>0</v>
      </c>
      <c r="AA96" s="565">
        <f t="shared" si="20"/>
        <v>0</v>
      </c>
      <c r="AB96" s="565">
        <f t="shared" si="21"/>
        <v>0</v>
      </c>
      <c r="AC96" s="565">
        <f t="shared" si="22"/>
        <v>0</v>
      </c>
      <c r="AD96" s="572">
        <f t="shared" si="23"/>
        <v>0</v>
      </c>
      <c r="AE96" s="560">
        <f t="shared" si="24"/>
        <v>0</v>
      </c>
      <c r="AF96" s="561">
        <f t="shared" si="25"/>
        <v>0</v>
      </c>
      <c r="AG96" s="562"/>
      <c r="AH96" s="715"/>
      <c r="AI96" s="715"/>
    </row>
    <row r="97" spans="2:35" s="418" customFormat="1" ht="15" customHeight="1" x14ac:dyDescent="0.2">
      <c r="B97" s="554"/>
      <c r="C97" s="382"/>
      <c r="D97" s="383"/>
      <c r="E97" s="381"/>
      <c r="F97" s="1040"/>
      <c r="G97" s="1038"/>
      <c r="H97" s="1041"/>
      <c r="I97" s="381"/>
      <c r="J97" s="568">
        <f t="shared" si="17"/>
        <v>0</v>
      </c>
      <c r="K97" s="381"/>
      <c r="L97" s="381"/>
      <c r="M97" s="568">
        <f t="shared" si="26"/>
        <v>0</v>
      </c>
      <c r="N97" s="570">
        <f>IFERROR(VLOOKUP($C97,Listen!$J$3:$L$39,2,0),0)</f>
        <v>0</v>
      </c>
      <c r="O97" s="570">
        <f>IFERROR(VLOOKUP($C97,Listen!$J$3:$L$39,3,0),0)</f>
        <v>0</v>
      </c>
      <c r="P97" s="453">
        <f t="shared" si="18"/>
        <v>0</v>
      </c>
      <c r="Q97" s="453">
        <f t="shared" si="29"/>
        <v>0</v>
      </c>
      <c r="R97" s="453">
        <f t="shared" si="29"/>
        <v>0</v>
      </c>
      <c r="S97" s="453">
        <f t="shared" si="29"/>
        <v>0</v>
      </c>
      <c r="T97" s="453">
        <f t="shared" si="29"/>
        <v>0</v>
      </c>
      <c r="U97" s="453">
        <f t="shared" si="29"/>
        <v>0</v>
      </c>
      <c r="V97" s="453">
        <f t="shared" si="29"/>
        <v>0</v>
      </c>
      <c r="W97" s="384">
        <f t="shared" si="28"/>
        <v>0</v>
      </c>
      <c r="X97" s="565">
        <f>IF(D97='A. Allgemeine Informationen'!$C$17,$M97-Y97,HLOOKUP('A. Allgemeine Informationen'!$C$17-1,$Z$1:$AF$2005,ROW(D97),FALSE)-$Y97)</f>
        <v>0</v>
      </c>
      <c r="Y97" s="384">
        <f>HLOOKUP('A. Allgemeine Informationen'!$C$17,$Z$1:$AF$2005,ROW(D97),FALSE)</f>
        <v>0</v>
      </c>
      <c r="Z97" s="565">
        <f t="shared" si="19"/>
        <v>0</v>
      </c>
      <c r="AA97" s="565">
        <f t="shared" si="20"/>
        <v>0</v>
      </c>
      <c r="AB97" s="565">
        <f t="shared" si="21"/>
        <v>0</v>
      </c>
      <c r="AC97" s="565">
        <f t="shared" si="22"/>
        <v>0</v>
      </c>
      <c r="AD97" s="572">
        <f t="shared" si="23"/>
        <v>0</v>
      </c>
      <c r="AE97" s="560">
        <f t="shared" si="24"/>
        <v>0</v>
      </c>
      <c r="AF97" s="561">
        <f t="shared" si="25"/>
        <v>0</v>
      </c>
      <c r="AG97" s="562"/>
      <c r="AH97" s="715"/>
      <c r="AI97" s="715"/>
    </row>
    <row r="98" spans="2:35" s="418" customFormat="1" ht="15" customHeight="1" x14ac:dyDescent="0.2">
      <c r="B98" s="554"/>
      <c r="C98" s="382"/>
      <c r="D98" s="383"/>
      <c r="E98" s="381"/>
      <c r="F98" s="1040"/>
      <c r="G98" s="1038"/>
      <c r="H98" s="1041"/>
      <c r="I98" s="381"/>
      <c r="J98" s="568">
        <f t="shared" si="17"/>
        <v>0</v>
      </c>
      <c r="K98" s="381"/>
      <c r="L98" s="381"/>
      <c r="M98" s="568">
        <f t="shared" si="26"/>
        <v>0</v>
      </c>
      <c r="N98" s="570">
        <f>IFERROR(VLOOKUP($C98,Listen!$J$3:$L$39,2,0),0)</f>
        <v>0</v>
      </c>
      <c r="O98" s="570">
        <f>IFERROR(VLOOKUP($C98,Listen!$J$3:$L$39,3,0),0)</f>
        <v>0</v>
      </c>
      <c r="P98" s="453">
        <f t="shared" si="18"/>
        <v>0</v>
      </c>
      <c r="Q98" s="453">
        <f t="shared" si="29"/>
        <v>0</v>
      </c>
      <c r="R98" s="453">
        <f t="shared" si="29"/>
        <v>0</v>
      </c>
      <c r="S98" s="453">
        <f t="shared" si="29"/>
        <v>0</v>
      </c>
      <c r="T98" s="453">
        <f t="shared" si="29"/>
        <v>0</v>
      </c>
      <c r="U98" s="453">
        <f t="shared" si="29"/>
        <v>0</v>
      </c>
      <c r="V98" s="453">
        <f t="shared" si="29"/>
        <v>0</v>
      </c>
      <c r="W98" s="384">
        <f t="shared" si="28"/>
        <v>0</v>
      </c>
      <c r="X98" s="565">
        <f>IF(D98='A. Allgemeine Informationen'!$C$17,$M98-Y98,HLOOKUP('A. Allgemeine Informationen'!$C$17-1,$Z$1:$AF$2005,ROW(D98),FALSE)-$Y98)</f>
        <v>0</v>
      </c>
      <c r="Y98" s="384">
        <f>HLOOKUP('A. Allgemeine Informationen'!$C$17,$Z$1:$AF$2005,ROW(D98),FALSE)</f>
        <v>0</v>
      </c>
      <c r="Z98" s="565">
        <f t="shared" si="19"/>
        <v>0</v>
      </c>
      <c r="AA98" s="565">
        <f t="shared" si="20"/>
        <v>0</v>
      </c>
      <c r="AB98" s="565">
        <f t="shared" si="21"/>
        <v>0</v>
      </c>
      <c r="AC98" s="565">
        <f t="shared" si="22"/>
        <v>0</v>
      </c>
      <c r="AD98" s="572">
        <f t="shared" si="23"/>
        <v>0</v>
      </c>
      <c r="AE98" s="560">
        <f t="shared" si="24"/>
        <v>0</v>
      </c>
      <c r="AF98" s="561">
        <f t="shared" si="25"/>
        <v>0</v>
      </c>
      <c r="AG98" s="562"/>
      <c r="AH98" s="715"/>
      <c r="AI98" s="715"/>
    </row>
    <row r="99" spans="2:35" s="418" customFormat="1" ht="15" customHeight="1" x14ac:dyDescent="0.2">
      <c r="B99" s="554"/>
      <c r="C99" s="382"/>
      <c r="D99" s="383"/>
      <c r="E99" s="381"/>
      <c r="F99" s="1040"/>
      <c r="G99" s="1038"/>
      <c r="H99" s="1041"/>
      <c r="I99" s="381"/>
      <c r="J99" s="568">
        <f t="shared" si="17"/>
        <v>0</v>
      </c>
      <c r="K99" s="381"/>
      <c r="L99" s="381"/>
      <c r="M99" s="568">
        <f t="shared" si="26"/>
        <v>0</v>
      </c>
      <c r="N99" s="570">
        <f>IFERROR(VLOOKUP($C99,Listen!$J$3:$L$39,2,0),0)</f>
        <v>0</v>
      </c>
      <c r="O99" s="570">
        <f>IFERROR(VLOOKUP($C99,Listen!$J$3:$L$39,3,0),0)</f>
        <v>0</v>
      </c>
      <c r="P99" s="453">
        <f t="shared" si="18"/>
        <v>0</v>
      </c>
      <c r="Q99" s="453">
        <f t="shared" si="29"/>
        <v>0</v>
      </c>
      <c r="R99" s="453">
        <f t="shared" si="29"/>
        <v>0</v>
      </c>
      <c r="S99" s="453">
        <f t="shared" si="29"/>
        <v>0</v>
      </c>
      <c r="T99" s="453">
        <f t="shared" si="29"/>
        <v>0</v>
      </c>
      <c r="U99" s="453">
        <f t="shared" si="29"/>
        <v>0</v>
      </c>
      <c r="V99" s="453">
        <f t="shared" si="29"/>
        <v>0</v>
      </c>
      <c r="W99" s="384">
        <f t="shared" si="28"/>
        <v>0</v>
      </c>
      <c r="X99" s="565">
        <f>IF(D99='A. Allgemeine Informationen'!$C$17,$M99-Y99,HLOOKUP('A. Allgemeine Informationen'!$C$17-1,$Z$1:$AF$2005,ROW(D99),FALSE)-$Y99)</f>
        <v>0</v>
      </c>
      <c r="Y99" s="384">
        <f>HLOOKUP('A. Allgemeine Informationen'!$C$17,$Z$1:$AF$2005,ROW(D99),FALSE)</f>
        <v>0</v>
      </c>
      <c r="Z99" s="565">
        <f t="shared" si="19"/>
        <v>0</v>
      </c>
      <c r="AA99" s="565">
        <f t="shared" si="20"/>
        <v>0</v>
      </c>
      <c r="AB99" s="565">
        <f t="shared" si="21"/>
        <v>0</v>
      </c>
      <c r="AC99" s="565">
        <f t="shared" si="22"/>
        <v>0</v>
      </c>
      <c r="AD99" s="572">
        <f t="shared" si="23"/>
        <v>0</v>
      </c>
      <c r="AE99" s="560">
        <f t="shared" si="24"/>
        <v>0</v>
      </c>
      <c r="AF99" s="561">
        <f t="shared" si="25"/>
        <v>0</v>
      </c>
      <c r="AG99" s="562"/>
      <c r="AH99" s="715"/>
      <c r="AI99" s="715"/>
    </row>
    <row r="100" spans="2:35" s="418" customFormat="1" ht="15" customHeight="1" x14ac:dyDescent="0.2">
      <c r="B100" s="554"/>
      <c r="C100" s="382"/>
      <c r="D100" s="383"/>
      <c r="E100" s="381"/>
      <c r="F100" s="1040"/>
      <c r="G100" s="1038"/>
      <c r="H100" s="1041"/>
      <c r="I100" s="381"/>
      <c r="J100" s="568">
        <f t="shared" si="17"/>
        <v>0</v>
      </c>
      <c r="K100" s="381"/>
      <c r="L100" s="381"/>
      <c r="M100" s="568">
        <f t="shared" si="26"/>
        <v>0</v>
      </c>
      <c r="N100" s="570">
        <f>IFERROR(VLOOKUP($C100,Listen!$J$3:$L$39,2,0),0)</f>
        <v>0</v>
      </c>
      <c r="O100" s="570">
        <f>IFERROR(VLOOKUP($C100,Listen!$J$3:$L$39,3,0),0)</f>
        <v>0</v>
      </c>
      <c r="P100" s="453">
        <f t="shared" si="18"/>
        <v>0</v>
      </c>
      <c r="Q100" s="453">
        <f t="shared" si="29"/>
        <v>0</v>
      </c>
      <c r="R100" s="453">
        <f t="shared" si="29"/>
        <v>0</v>
      </c>
      <c r="S100" s="453">
        <f t="shared" si="29"/>
        <v>0</v>
      </c>
      <c r="T100" s="453">
        <f t="shared" si="29"/>
        <v>0</v>
      </c>
      <c r="U100" s="453">
        <f t="shared" si="29"/>
        <v>0</v>
      </c>
      <c r="V100" s="453">
        <f t="shared" si="29"/>
        <v>0</v>
      </c>
      <c r="W100" s="384">
        <f t="shared" si="28"/>
        <v>0</v>
      </c>
      <c r="X100" s="565">
        <f>IF(D100='A. Allgemeine Informationen'!$C$17,$M100-Y100,HLOOKUP('A. Allgemeine Informationen'!$C$17-1,$Z$1:$AF$2005,ROW(D100),FALSE)-$Y100)</f>
        <v>0</v>
      </c>
      <c r="Y100" s="384">
        <f>HLOOKUP('A. Allgemeine Informationen'!$C$17,$Z$1:$AF$2005,ROW(D100),FALSE)</f>
        <v>0</v>
      </c>
      <c r="Z100" s="565">
        <f t="shared" si="19"/>
        <v>0</v>
      </c>
      <c r="AA100" s="565">
        <f t="shared" si="20"/>
        <v>0</v>
      </c>
      <c r="AB100" s="565">
        <f t="shared" si="21"/>
        <v>0</v>
      </c>
      <c r="AC100" s="565">
        <f t="shared" si="22"/>
        <v>0</v>
      </c>
      <c r="AD100" s="572">
        <f t="shared" si="23"/>
        <v>0</v>
      </c>
      <c r="AE100" s="560">
        <f t="shared" si="24"/>
        <v>0</v>
      </c>
      <c r="AF100" s="561">
        <f t="shared" si="25"/>
        <v>0</v>
      </c>
      <c r="AG100" s="562"/>
      <c r="AH100" s="715"/>
      <c r="AI100" s="715"/>
    </row>
    <row r="101" spans="2:35" s="418" customFormat="1" ht="15" customHeight="1" x14ac:dyDescent="0.2">
      <c r="B101" s="554"/>
      <c r="C101" s="382"/>
      <c r="D101" s="383"/>
      <c r="E101" s="381"/>
      <c r="F101" s="1040"/>
      <c r="G101" s="1038"/>
      <c r="H101" s="1041"/>
      <c r="I101" s="381"/>
      <c r="J101" s="568">
        <f t="shared" si="17"/>
        <v>0</v>
      </c>
      <c r="K101" s="381"/>
      <c r="L101" s="381"/>
      <c r="M101" s="568">
        <f t="shared" si="26"/>
        <v>0</v>
      </c>
      <c r="N101" s="570">
        <f>IFERROR(VLOOKUP($C101,Listen!$J$3:$L$39,2,0),0)</f>
        <v>0</v>
      </c>
      <c r="O101" s="570">
        <f>IFERROR(VLOOKUP($C101,Listen!$J$3:$L$39,3,0),0)</f>
        <v>0</v>
      </c>
      <c r="P101" s="453">
        <f t="shared" si="18"/>
        <v>0</v>
      </c>
      <c r="Q101" s="453">
        <f t="shared" si="29"/>
        <v>0</v>
      </c>
      <c r="R101" s="453">
        <f t="shared" si="29"/>
        <v>0</v>
      </c>
      <c r="S101" s="453">
        <f t="shared" si="29"/>
        <v>0</v>
      </c>
      <c r="T101" s="453">
        <f t="shared" si="29"/>
        <v>0</v>
      </c>
      <c r="U101" s="453">
        <f t="shared" si="29"/>
        <v>0</v>
      </c>
      <c r="V101" s="453">
        <f t="shared" si="29"/>
        <v>0</v>
      </c>
      <c r="W101" s="384">
        <f t="shared" si="28"/>
        <v>0</v>
      </c>
      <c r="X101" s="565">
        <f>IF(D101='A. Allgemeine Informationen'!$C$17,$M101-Y101,HLOOKUP('A. Allgemeine Informationen'!$C$17-1,$Z$1:$AF$2005,ROW(D101),FALSE)-$Y101)</f>
        <v>0</v>
      </c>
      <c r="Y101" s="384">
        <f>HLOOKUP('A. Allgemeine Informationen'!$C$17,$Z$1:$AF$2005,ROW(D101),FALSE)</f>
        <v>0</v>
      </c>
      <c r="Z101" s="565">
        <f t="shared" si="19"/>
        <v>0</v>
      </c>
      <c r="AA101" s="565">
        <f t="shared" si="20"/>
        <v>0</v>
      </c>
      <c r="AB101" s="565">
        <f t="shared" si="21"/>
        <v>0</v>
      </c>
      <c r="AC101" s="565">
        <f t="shared" si="22"/>
        <v>0</v>
      </c>
      <c r="AD101" s="572">
        <f t="shared" si="23"/>
        <v>0</v>
      </c>
      <c r="AE101" s="560">
        <f t="shared" si="24"/>
        <v>0</v>
      </c>
      <c r="AF101" s="561">
        <f t="shared" si="25"/>
        <v>0</v>
      </c>
      <c r="AG101" s="562"/>
      <c r="AH101" s="715"/>
      <c r="AI101" s="715"/>
    </row>
    <row r="102" spans="2:35" s="418" customFormat="1" ht="15" customHeight="1" x14ac:dyDescent="0.2">
      <c r="B102" s="554"/>
      <c r="C102" s="382"/>
      <c r="D102" s="383"/>
      <c r="E102" s="381"/>
      <c r="F102" s="1040"/>
      <c r="G102" s="1038"/>
      <c r="H102" s="1041"/>
      <c r="I102" s="381"/>
      <c r="J102" s="568">
        <f t="shared" si="17"/>
        <v>0</v>
      </c>
      <c r="K102" s="381"/>
      <c r="L102" s="381"/>
      <c r="M102" s="568">
        <f t="shared" si="26"/>
        <v>0</v>
      </c>
      <c r="N102" s="570">
        <f>IFERROR(VLOOKUP($C102,Listen!$J$3:$L$39,2,0),0)</f>
        <v>0</v>
      </c>
      <c r="O102" s="570">
        <f>IFERROR(VLOOKUP($C102,Listen!$J$3:$L$39,3,0),0)</f>
        <v>0</v>
      </c>
      <c r="P102" s="453">
        <f t="shared" si="18"/>
        <v>0</v>
      </c>
      <c r="Q102" s="453">
        <f t="shared" si="29"/>
        <v>0</v>
      </c>
      <c r="R102" s="453">
        <f t="shared" si="29"/>
        <v>0</v>
      </c>
      <c r="S102" s="453">
        <f t="shared" si="29"/>
        <v>0</v>
      </c>
      <c r="T102" s="453">
        <f t="shared" si="29"/>
        <v>0</v>
      </c>
      <c r="U102" s="453">
        <f t="shared" si="29"/>
        <v>0</v>
      </c>
      <c r="V102" s="453">
        <f t="shared" si="29"/>
        <v>0</v>
      </c>
      <c r="W102" s="384">
        <f t="shared" si="28"/>
        <v>0</v>
      </c>
      <c r="X102" s="565">
        <f>IF(D102='A. Allgemeine Informationen'!$C$17,$M102-Y102,HLOOKUP('A. Allgemeine Informationen'!$C$17-1,$Z$1:$AF$2005,ROW(D102),FALSE)-$Y102)</f>
        <v>0</v>
      </c>
      <c r="Y102" s="384">
        <f>HLOOKUP('A. Allgemeine Informationen'!$C$17,$Z$1:$AF$2005,ROW(D102),FALSE)</f>
        <v>0</v>
      </c>
      <c r="Z102" s="565">
        <f t="shared" si="19"/>
        <v>0</v>
      </c>
      <c r="AA102" s="565">
        <f t="shared" si="20"/>
        <v>0</v>
      </c>
      <c r="AB102" s="565">
        <f t="shared" si="21"/>
        <v>0</v>
      </c>
      <c r="AC102" s="565">
        <f t="shared" si="22"/>
        <v>0</v>
      </c>
      <c r="AD102" s="572">
        <f t="shared" si="23"/>
        <v>0</v>
      </c>
      <c r="AE102" s="560">
        <f t="shared" si="24"/>
        <v>0</v>
      </c>
      <c r="AF102" s="561">
        <f t="shared" si="25"/>
        <v>0</v>
      </c>
      <c r="AG102" s="562"/>
      <c r="AH102" s="715"/>
      <c r="AI102" s="715"/>
    </row>
    <row r="103" spans="2:35" s="418" customFormat="1" ht="15" customHeight="1" x14ac:dyDescent="0.2">
      <c r="B103" s="554"/>
      <c r="C103" s="382"/>
      <c r="D103" s="383"/>
      <c r="E103" s="381"/>
      <c r="F103" s="1040"/>
      <c r="G103" s="1038"/>
      <c r="H103" s="1041"/>
      <c r="I103" s="381"/>
      <c r="J103" s="568">
        <f t="shared" si="17"/>
        <v>0</v>
      </c>
      <c r="K103" s="381"/>
      <c r="L103" s="381"/>
      <c r="M103" s="568">
        <f t="shared" si="26"/>
        <v>0</v>
      </c>
      <c r="N103" s="570">
        <f>IFERROR(VLOOKUP($C103,Listen!$J$3:$L$39,2,0),0)</f>
        <v>0</v>
      </c>
      <c r="O103" s="570">
        <f>IFERROR(VLOOKUP($C103,Listen!$J$3:$L$39,3,0),0)</f>
        <v>0</v>
      </c>
      <c r="P103" s="453">
        <f t="shared" si="18"/>
        <v>0</v>
      </c>
      <c r="Q103" s="453">
        <f t="shared" ref="Q103:V118" si="30">P103</f>
        <v>0</v>
      </c>
      <c r="R103" s="453">
        <f t="shared" si="30"/>
        <v>0</v>
      </c>
      <c r="S103" s="453">
        <f t="shared" si="30"/>
        <v>0</v>
      </c>
      <c r="T103" s="453">
        <f t="shared" si="30"/>
        <v>0</v>
      </c>
      <c r="U103" s="453">
        <f t="shared" si="30"/>
        <v>0</v>
      </c>
      <c r="V103" s="453">
        <f t="shared" si="30"/>
        <v>0</v>
      </c>
      <c r="W103" s="384">
        <f t="shared" si="28"/>
        <v>0</v>
      </c>
      <c r="X103" s="565">
        <f>IF(D103='A. Allgemeine Informationen'!$C$17,$M103-Y103,HLOOKUP('A. Allgemeine Informationen'!$C$17-1,$Z$1:$AF$2005,ROW(D103),FALSE)-$Y103)</f>
        <v>0</v>
      </c>
      <c r="Y103" s="384">
        <f>HLOOKUP('A. Allgemeine Informationen'!$C$17,$Z$1:$AF$2005,ROW(D103),FALSE)</f>
        <v>0</v>
      </c>
      <c r="Z103" s="565">
        <f t="shared" si="19"/>
        <v>0</v>
      </c>
      <c r="AA103" s="565">
        <f t="shared" si="20"/>
        <v>0</v>
      </c>
      <c r="AB103" s="565">
        <f t="shared" si="21"/>
        <v>0</v>
      </c>
      <c r="AC103" s="565">
        <f t="shared" si="22"/>
        <v>0</v>
      </c>
      <c r="AD103" s="572">
        <f t="shared" si="23"/>
        <v>0</v>
      </c>
      <c r="AE103" s="560">
        <f t="shared" si="24"/>
        <v>0</v>
      </c>
      <c r="AF103" s="561">
        <f t="shared" si="25"/>
        <v>0</v>
      </c>
      <c r="AG103" s="562"/>
      <c r="AH103" s="715"/>
      <c r="AI103" s="715"/>
    </row>
    <row r="104" spans="2:35" s="418" customFormat="1" ht="15" customHeight="1" x14ac:dyDescent="0.2">
      <c r="B104" s="554"/>
      <c r="C104" s="382"/>
      <c r="D104" s="383"/>
      <c r="E104" s="381"/>
      <c r="F104" s="1040"/>
      <c r="G104" s="1038"/>
      <c r="H104" s="1041"/>
      <c r="I104" s="381"/>
      <c r="J104" s="568">
        <f t="shared" si="17"/>
        <v>0</v>
      </c>
      <c r="K104" s="381"/>
      <c r="L104" s="381"/>
      <c r="M104" s="568">
        <f t="shared" si="26"/>
        <v>0</v>
      </c>
      <c r="N104" s="570">
        <f>IFERROR(VLOOKUP($C104,Listen!$J$3:$L$39,2,0),0)</f>
        <v>0</v>
      </c>
      <c r="O104" s="570">
        <f>IFERROR(VLOOKUP($C104,Listen!$J$3:$L$39,3,0),0)</f>
        <v>0</v>
      </c>
      <c r="P104" s="453">
        <f t="shared" si="18"/>
        <v>0</v>
      </c>
      <c r="Q104" s="453">
        <f t="shared" si="30"/>
        <v>0</v>
      </c>
      <c r="R104" s="453">
        <f t="shared" si="30"/>
        <v>0</v>
      </c>
      <c r="S104" s="453">
        <f t="shared" si="30"/>
        <v>0</v>
      </c>
      <c r="T104" s="453">
        <f t="shared" si="30"/>
        <v>0</v>
      </c>
      <c r="U104" s="453">
        <f t="shared" si="30"/>
        <v>0</v>
      </c>
      <c r="V104" s="453">
        <f t="shared" si="30"/>
        <v>0</v>
      </c>
      <c r="W104" s="384">
        <f t="shared" si="28"/>
        <v>0</v>
      </c>
      <c r="X104" s="565">
        <f>IF(D104='A. Allgemeine Informationen'!$C$17,$M104-Y104,HLOOKUP('A. Allgemeine Informationen'!$C$17-1,$Z$1:$AF$2005,ROW(D104),FALSE)-$Y104)</f>
        <v>0</v>
      </c>
      <c r="Y104" s="384">
        <f>HLOOKUP('A. Allgemeine Informationen'!$C$17,$Z$1:$AF$2005,ROW(D104),FALSE)</f>
        <v>0</v>
      </c>
      <c r="Z104" s="565">
        <f t="shared" si="19"/>
        <v>0</v>
      </c>
      <c r="AA104" s="565">
        <f t="shared" si="20"/>
        <v>0</v>
      </c>
      <c r="AB104" s="565">
        <f t="shared" si="21"/>
        <v>0</v>
      </c>
      <c r="AC104" s="565">
        <f t="shared" si="22"/>
        <v>0</v>
      </c>
      <c r="AD104" s="572">
        <f t="shared" si="23"/>
        <v>0</v>
      </c>
      <c r="AE104" s="560">
        <f t="shared" si="24"/>
        <v>0</v>
      </c>
      <c r="AF104" s="561">
        <f t="shared" si="25"/>
        <v>0</v>
      </c>
      <c r="AG104" s="562"/>
      <c r="AH104" s="715"/>
      <c r="AI104" s="715"/>
    </row>
    <row r="105" spans="2:35" s="418" customFormat="1" ht="15" customHeight="1" x14ac:dyDescent="0.2">
      <c r="B105" s="554"/>
      <c r="C105" s="382"/>
      <c r="D105" s="383"/>
      <c r="E105" s="381"/>
      <c r="F105" s="1040"/>
      <c r="G105" s="1038"/>
      <c r="H105" s="1041"/>
      <c r="I105" s="381"/>
      <c r="J105" s="568">
        <f t="shared" si="17"/>
        <v>0</v>
      </c>
      <c r="K105" s="381"/>
      <c r="L105" s="381"/>
      <c r="M105" s="568">
        <f t="shared" si="26"/>
        <v>0</v>
      </c>
      <c r="N105" s="570">
        <f>IFERROR(VLOOKUP($C105,Listen!$J$3:$L$39,2,0),0)</f>
        <v>0</v>
      </c>
      <c r="O105" s="570">
        <f>IFERROR(VLOOKUP($C105,Listen!$J$3:$L$39,3,0),0)</f>
        <v>0</v>
      </c>
      <c r="P105" s="453">
        <f t="shared" si="18"/>
        <v>0</v>
      </c>
      <c r="Q105" s="453">
        <f t="shared" si="30"/>
        <v>0</v>
      </c>
      <c r="R105" s="453">
        <f t="shared" si="30"/>
        <v>0</v>
      </c>
      <c r="S105" s="453">
        <f t="shared" si="30"/>
        <v>0</v>
      </c>
      <c r="T105" s="453">
        <f t="shared" si="30"/>
        <v>0</v>
      </c>
      <c r="U105" s="453">
        <f t="shared" si="30"/>
        <v>0</v>
      </c>
      <c r="V105" s="453">
        <f t="shared" si="30"/>
        <v>0</v>
      </c>
      <c r="W105" s="384">
        <f t="shared" si="28"/>
        <v>0</v>
      </c>
      <c r="X105" s="565">
        <f>IF(D105='A. Allgemeine Informationen'!$C$17,$M105-Y105,HLOOKUP('A. Allgemeine Informationen'!$C$17-1,$Z$1:$AF$2005,ROW(D105),FALSE)-$Y105)</f>
        <v>0</v>
      </c>
      <c r="Y105" s="384">
        <f>HLOOKUP('A. Allgemeine Informationen'!$C$17,$Z$1:$AF$2005,ROW(D105),FALSE)</f>
        <v>0</v>
      </c>
      <c r="Z105" s="565">
        <f t="shared" si="19"/>
        <v>0</v>
      </c>
      <c r="AA105" s="565">
        <f t="shared" si="20"/>
        <v>0</v>
      </c>
      <c r="AB105" s="565">
        <f t="shared" si="21"/>
        <v>0</v>
      </c>
      <c r="AC105" s="565">
        <f t="shared" si="22"/>
        <v>0</v>
      </c>
      <c r="AD105" s="572">
        <f t="shared" si="23"/>
        <v>0</v>
      </c>
      <c r="AE105" s="560">
        <f t="shared" si="24"/>
        <v>0</v>
      </c>
      <c r="AF105" s="561">
        <f t="shared" si="25"/>
        <v>0</v>
      </c>
      <c r="AG105" s="562"/>
      <c r="AH105" s="715"/>
      <c r="AI105" s="715"/>
    </row>
    <row r="106" spans="2:35" s="418" customFormat="1" ht="15" customHeight="1" x14ac:dyDescent="0.2">
      <c r="B106" s="554"/>
      <c r="C106" s="382"/>
      <c r="D106" s="383"/>
      <c r="E106" s="381"/>
      <c r="F106" s="1040"/>
      <c r="G106" s="1038"/>
      <c r="H106" s="1041"/>
      <c r="I106" s="381"/>
      <c r="J106" s="568">
        <f t="shared" si="17"/>
        <v>0</v>
      </c>
      <c r="K106" s="381"/>
      <c r="L106" s="381"/>
      <c r="M106" s="568">
        <f t="shared" si="26"/>
        <v>0</v>
      </c>
      <c r="N106" s="570">
        <f>IFERROR(VLOOKUP($C106,Listen!$J$3:$L$39,2,0),0)</f>
        <v>0</v>
      </c>
      <c r="O106" s="570">
        <f>IFERROR(VLOOKUP($C106,Listen!$J$3:$L$39,3,0),0)</f>
        <v>0</v>
      </c>
      <c r="P106" s="453">
        <f t="shared" si="18"/>
        <v>0</v>
      </c>
      <c r="Q106" s="453">
        <f t="shared" si="30"/>
        <v>0</v>
      </c>
      <c r="R106" s="453">
        <f t="shared" si="30"/>
        <v>0</v>
      </c>
      <c r="S106" s="453">
        <f t="shared" si="30"/>
        <v>0</v>
      </c>
      <c r="T106" s="453">
        <f t="shared" si="30"/>
        <v>0</v>
      </c>
      <c r="U106" s="453">
        <f t="shared" si="30"/>
        <v>0</v>
      </c>
      <c r="V106" s="453">
        <f t="shared" si="30"/>
        <v>0</v>
      </c>
      <c r="W106" s="384">
        <f t="shared" si="28"/>
        <v>0</v>
      </c>
      <c r="X106" s="565">
        <f>IF(D106='A. Allgemeine Informationen'!$C$17,$M106-Y106,HLOOKUP('A. Allgemeine Informationen'!$C$17-1,$Z$1:$AF$2005,ROW(D106),FALSE)-$Y106)</f>
        <v>0</v>
      </c>
      <c r="Y106" s="384">
        <f>HLOOKUP('A. Allgemeine Informationen'!$C$17,$Z$1:$AF$2005,ROW(D106),FALSE)</f>
        <v>0</v>
      </c>
      <c r="Z106" s="565">
        <f t="shared" si="19"/>
        <v>0</v>
      </c>
      <c r="AA106" s="565">
        <f t="shared" si="20"/>
        <v>0</v>
      </c>
      <c r="AB106" s="565">
        <f t="shared" si="21"/>
        <v>0</v>
      </c>
      <c r="AC106" s="565">
        <f t="shared" si="22"/>
        <v>0</v>
      </c>
      <c r="AD106" s="572">
        <f t="shared" si="23"/>
        <v>0</v>
      </c>
      <c r="AE106" s="560">
        <f t="shared" si="24"/>
        <v>0</v>
      </c>
      <c r="AF106" s="561">
        <f t="shared" si="25"/>
        <v>0</v>
      </c>
      <c r="AG106" s="562"/>
      <c r="AH106" s="715"/>
      <c r="AI106" s="715"/>
    </row>
    <row r="107" spans="2:35" s="418" customFormat="1" ht="15" customHeight="1" x14ac:dyDescent="0.2">
      <c r="B107" s="554"/>
      <c r="C107" s="382"/>
      <c r="D107" s="383"/>
      <c r="E107" s="381"/>
      <c r="F107" s="1040"/>
      <c r="G107" s="1038"/>
      <c r="H107" s="1041"/>
      <c r="I107" s="381"/>
      <c r="J107" s="568">
        <f t="shared" si="17"/>
        <v>0</v>
      </c>
      <c r="K107" s="381"/>
      <c r="L107" s="381"/>
      <c r="M107" s="568">
        <f t="shared" si="26"/>
        <v>0</v>
      </c>
      <c r="N107" s="570">
        <f>IFERROR(VLOOKUP($C107,Listen!$J$3:$L$39,2,0),0)</f>
        <v>0</v>
      </c>
      <c r="O107" s="570">
        <f>IFERROR(VLOOKUP($C107,Listen!$J$3:$L$39,3,0),0)</f>
        <v>0</v>
      </c>
      <c r="P107" s="453">
        <f t="shared" si="18"/>
        <v>0</v>
      </c>
      <c r="Q107" s="453">
        <f t="shared" si="30"/>
        <v>0</v>
      </c>
      <c r="R107" s="453">
        <f t="shared" si="30"/>
        <v>0</v>
      </c>
      <c r="S107" s="453">
        <f t="shared" si="30"/>
        <v>0</v>
      </c>
      <c r="T107" s="453">
        <f t="shared" si="30"/>
        <v>0</v>
      </c>
      <c r="U107" s="453">
        <f t="shared" si="30"/>
        <v>0</v>
      </c>
      <c r="V107" s="453">
        <f t="shared" si="30"/>
        <v>0</v>
      </c>
      <c r="W107" s="384">
        <f t="shared" si="28"/>
        <v>0</v>
      </c>
      <c r="X107" s="565">
        <f>IF(D107='A. Allgemeine Informationen'!$C$17,$M107-Y107,HLOOKUP('A. Allgemeine Informationen'!$C$17-1,$Z$1:$AF$2005,ROW(D107),FALSE)-$Y107)</f>
        <v>0</v>
      </c>
      <c r="Y107" s="384">
        <f>HLOOKUP('A. Allgemeine Informationen'!$C$17,$Z$1:$AF$2005,ROW(D107),FALSE)</f>
        <v>0</v>
      </c>
      <c r="Z107" s="565">
        <f t="shared" si="19"/>
        <v>0</v>
      </c>
      <c r="AA107" s="565">
        <f t="shared" si="20"/>
        <v>0</v>
      </c>
      <c r="AB107" s="565">
        <f t="shared" si="21"/>
        <v>0</v>
      </c>
      <c r="AC107" s="565">
        <f t="shared" si="22"/>
        <v>0</v>
      </c>
      <c r="AD107" s="572">
        <f t="shared" si="23"/>
        <v>0</v>
      </c>
      <c r="AE107" s="560">
        <f t="shared" si="24"/>
        <v>0</v>
      </c>
      <c r="AF107" s="561">
        <f t="shared" si="25"/>
        <v>0</v>
      </c>
      <c r="AG107" s="562"/>
      <c r="AH107" s="715"/>
      <c r="AI107" s="715"/>
    </row>
    <row r="108" spans="2:35" s="418" customFormat="1" ht="15" customHeight="1" x14ac:dyDescent="0.2">
      <c r="B108" s="554"/>
      <c r="C108" s="382"/>
      <c r="D108" s="383"/>
      <c r="E108" s="381"/>
      <c r="F108" s="1040"/>
      <c r="G108" s="1038"/>
      <c r="H108" s="1041"/>
      <c r="I108" s="381"/>
      <c r="J108" s="568">
        <f t="shared" si="17"/>
        <v>0</v>
      </c>
      <c r="K108" s="381"/>
      <c r="L108" s="381"/>
      <c r="M108" s="568">
        <f t="shared" si="26"/>
        <v>0</v>
      </c>
      <c r="N108" s="570">
        <f>IFERROR(VLOOKUP($C108,Listen!$J$3:$L$39,2,0),0)</f>
        <v>0</v>
      </c>
      <c r="O108" s="570">
        <f>IFERROR(VLOOKUP($C108,Listen!$J$3:$L$39,3,0),0)</f>
        <v>0</v>
      </c>
      <c r="P108" s="453">
        <f t="shared" si="18"/>
        <v>0</v>
      </c>
      <c r="Q108" s="453">
        <f t="shared" si="30"/>
        <v>0</v>
      </c>
      <c r="R108" s="453">
        <f t="shared" si="30"/>
        <v>0</v>
      </c>
      <c r="S108" s="453">
        <f t="shared" si="30"/>
        <v>0</v>
      </c>
      <c r="T108" s="453">
        <f t="shared" si="30"/>
        <v>0</v>
      </c>
      <c r="U108" s="453">
        <f t="shared" si="30"/>
        <v>0</v>
      </c>
      <c r="V108" s="453">
        <f t="shared" si="30"/>
        <v>0</v>
      </c>
      <c r="W108" s="384">
        <f t="shared" si="28"/>
        <v>0</v>
      </c>
      <c r="X108" s="565">
        <f>IF(D108='A. Allgemeine Informationen'!$C$17,$M108-Y108,HLOOKUP('A. Allgemeine Informationen'!$C$17-1,$Z$1:$AF$2005,ROW(D108),FALSE)-$Y108)</f>
        <v>0</v>
      </c>
      <c r="Y108" s="384">
        <f>HLOOKUP('A. Allgemeine Informationen'!$C$17,$Z$1:$AF$2005,ROW(D108),FALSE)</f>
        <v>0</v>
      </c>
      <c r="Z108" s="565">
        <f t="shared" si="19"/>
        <v>0</v>
      </c>
      <c r="AA108" s="565">
        <f t="shared" si="20"/>
        <v>0</v>
      </c>
      <c r="AB108" s="565">
        <f t="shared" si="21"/>
        <v>0</v>
      </c>
      <c r="AC108" s="565">
        <f t="shared" si="22"/>
        <v>0</v>
      </c>
      <c r="AD108" s="572">
        <f t="shared" si="23"/>
        <v>0</v>
      </c>
      <c r="AE108" s="560">
        <f t="shared" si="24"/>
        <v>0</v>
      </c>
      <c r="AF108" s="561">
        <f t="shared" si="25"/>
        <v>0</v>
      </c>
      <c r="AG108" s="562"/>
      <c r="AH108" s="715"/>
      <c r="AI108" s="715"/>
    </row>
    <row r="109" spans="2:35" s="418" customFormat="1" ht="15" customHeight="1" x14ac:dyDescent="0.2">
      <c r="B109" s="554"/>
      <c r="C109" s="382"/>
      <c r="D109" s="383"/>
      <c r="E109" s="381"/>
      <c r="F109" s="1040"/>
      <c r="G109" s="1038"/>
      <c r="H109" s="1041"/>
      <c r="I109" s="381"/>
      <c r="J109" s="568">
        <f t="shared" si="17"/>
        <v>0</v>
      </c>
      <c r="K109" s="381"/>
      <c r="L109" s="381"/>
      <c r="M109" s="568">
        <f t="shared" si="26"/>
        <v>0</v>
      </c>
      <c r="N109" s="570">
        <f>IFERROR(VLOOKUP($C109,Listen!$J$3:$L$39,2,0),0)</f>
        <v>0</v>
      </c>
      <c r="O109" s="570">
        <f>IFERROR(VLOOKUP($C109,Listen!$J$3:$L$39,3,0),0)</f>
        <v>0</v>
      </c>
      <c r="P109" s="453">
        <f t="shared" si="18"/>
        <v>0</v>
      </c>
      <c r="Q109" s="453">
        <f t="shared" si="30"/>
        <v>0</v>
      </c>
      <c r="R109" s="453">
        <f t="shared" si="30"/>
        <v>0</v>
      </c>
      <c r="S109" s="453">
        <f t="shared" si="30"/>
        <v>0</v>
      </c>
      <c r="T109" s="453">
        <f t="shared" si="30"/>
        <v>0</v>
      </c>
      <c r="U109" s="453">
        <f t="shared" si="30"/>
        <v>0</v>
      </c>
      <c r="V109" s="453">
        <f t="shared" si="30"/>
        <v>0</v>
      </c>
      <c r="W109" s="384">
        <f t="shared" si="28"/>
        <v>0</v>
      </c>
      <c r="X109" s="565">
        <f>IF(D109='A. Allgemeine Informationen'!$C$17,$M109-Y109,HLOOKUP('A. Allgemeine Informationen'!$C$17-1,$Z$1:$AF$2005,ROW(D109),FALSE)-$Y109)</f>
        <v>0</v>
      </c>
      <c r="Y109" s="384">
        <f>HLOOKUP('A. Allgemeine Informationen'!$C$17,$Z$1:$AF$2005,ROW(D109),FALSE)</f>
        <v>0</v>
      </c>
      <c r="Z109" s="565">
        <f t="shared" si="19"/>
        <v>0</v>
      </c>
      <c r="AA109" s="565">
        <f t="shared" si="20"/>
        <v>0</v>
      </c>
      <c r="AB109" s="565">
        <f t="shared" si="21"/>
        <v>0</v>
      </c>
      <c r="AC109" s="565">
        <f t="shared" si="22"/>
        <v>0</v>
      </c>
      <c r="AD109" s="572">
        <f t="shared" si="23"/>
        <v>0</v>
      </c>
      <c r="AE109" s="560">
        <f t="shared" si="24"/>
        <v>0</v>
      </c>
      <c r="AF109" s="561">
        <f t="shared" si="25"/>
        <v>0</v>
      </c>
      <c r="AG109" s="562"/>
      <c r="AH109" s="715"/>
      <c r="AI109" s="715"/>
    </row>
    <row r="110" spans="2:35" s="418" customFormat="1" ht="15" customHeight="1" x14ac:dyDescent="0.2">
      <c r="B110" s="554"/>
      <c r="C110" s="382"/>
      <c r="D110" s="383"/>
      <c r="E110" s="381"/>
      <c r="F110" s="1040"/>
      <c r="G110" s="1038"/>
      <c r="H110" s="1041"/>
      <c r="I110" s="381"/>
      <c r="J110" s="568">
        <f t="shared" si="17"/>
        <v>0</v>
      </c>
      <c r="K110" s="381"/>
      <c r="L110" s="381"/>
      <c r="M110" s="568">
        <f t="shared" si="26"/>
        <v>0</v>
      </c>
      <c r="N110" s="570">
        <f>IFERROR(VLOOKUP($C110,Listen!$J$3:$L$39,2,0),0)</f>
        <v>0</v>
      </c>
      <c r="O110" s="570">
        <f>IFERROR(VLOOKUP($C110,Listen!$J$3:$L$39,3,0),0)</f>
        <v>0</v>
      </c>
      <c r="P110" s="453">
        <f t="shared" si="18"/>
        <v>0</v>
      </c>
      <c r="Q110" s="453">
        <f t="shared" si="30"/>
        <v>0</v>
      </c>
      <c r="R110" s="453">
        <f t="shared" si="30"/>
        <v>0</v>
      </c>
      <c r="S110" s="453">
        <f t="shared" si="30"/>
        <v>0</v>
      </c>
      <c r="T110" s="453">
        <f t="shared" si="30"/>
        <v>0</v>
      </c>
      <c r="U110" s="453">
        <f t="shared" si="30"/>
        <v>0</v>
      </c>
      <c r="V110" s="453">
        <f t="shared" si="30"/>
        <v>0</v>
      </c>
      <c r="W110" s="384">
        <f t="shared" si="28"/>
        <v>0</v>
      </c>
      <c r="X110" s="565">
        <f>IF(D110='A. Allgemeine Informationen'!$C$17,$M110-Y110,HLOOKUP('A. Allgemeine Informationen'!$C$17-1,$Z$1:$AF$2005,ROW(D110),FALSE)-$Y110)</f>
        <v>0</v>
      </c>
      <c r="Y110" s="384">
        <f>HLOOKUP('A. Allgemeine Informationen'!$C$17,$Z$1:$AF$2005,ROW(D110),FALSE)</f>
        <v>0</v>
      </c>
      <c r="Z110" s="565">
        <f t="shared" si="19"/>
        <v>0</v>
      </c>
      <c r="AA110" s="565">
        <f t="shared" si="20"/>
        <v>0</v>
      </c>
      <c r="AB110" s="565">
        <f t="shared" si="21"/>
        <v>0</v>
      </c>
      <c r="AC110" s="565">
        <f t="shared" si="22"/>
        <v>0</v>
      </c>
      <c r="AD110" s="572">
        <f t="shared" si="23"/>
        <v>0</v>
      </c>
      <c r="AE110" s="560">
        <f t="shared" si="24"/>
        <v>0</v>
      </c>
      <c r="AF110" s="561">
        <f t="shared" si="25"/>
        <v>0</v>
      </c>
      <c r="AG110" s="562"/>
      <c r="AH110" s="715"/>
      <c r="AI110" s="715"/>
    </row>
    <row r="111" spans="2:35" s="418" customFormat="1" ht="15" customHeight="1" x14ac:dyDescent="0.2">
      <c r="B111" s="554"/>
      <c r="C111" s="382"/>
      <c r="D111" s="383"/>
      <c r="E111" s="381"/>
      <c r="F111" s="1040"/>
      <c r="G111" s="1038"/>
      <c r="H111" s="1041"/>
      <c r="I111" s="381"/>
      <c r="J111" s="568">
        <f t="shared" si="17"/>
        <v>0</v>
      </c>
      <c r="K111" s="381"/>
      <c r="L111" s="381"/>
      <c r="M111" s="568">
        <f t="shared" si="26"/>
        <v>0</v>
      </c>
      <c r="N111" s="570">
        <f>IFERROR(VLOOKUP($C111,Listen!$J$3:$L$39,2,0),0)</f>
        <v>0</v>
      </c>
      <c r="O111" s="570">
        <f>IFERROR(VLOOKUP($C111,Listen!$J$3:$L$39,3,0),0)</f>
        <v>0</v>
      </c>
      <c r="P111" s="453">
        <f t="shared" ref="P111:P133" si="31">$N111</f>
        <v>0</v>
      </c>
      <c r="Q111" s="453">
        <f t="shared" si="30"/>
        <v>0</v>
      </c>
      <c r="R111" s="453">
        <f t="shared" si="30"/>
        <v>0</v>
      </c>
      <c r="S111" s="453">
        <f t="shared" si="30"/>
        <v>0</v>
      </c>
      <c r="T111" s="453">
        <f t="shared" si="30"/>
        <v>0</v>
      </c>
      <c r="U111" s="453">
        <f t="shared" si="30"/>
        <v>0</v>
      </c>
      <c r="V111" s="453">
        <f t="shared" si="30"/>
        <v>0</v>
      </c>
      <c r="W111" s="384">
        <f t="shared" si="28"/>
        <v>0</v>
      </c>
      <c r="X111" s="565">
        <f>IF(D111='A. Allgemeine Informationen'!$C$17,$M111-Y111,HLOOKUP('A. Allgemeine Informationen'!$C$17-1,$Z$1:$AF$2005,ROW(D111),FALSE)-$Y111)</f>
        <v>0</v>
      </c>
      <c r="Y111" s="384">
        <f>HLOOKUP('A. Allgemeine Informationen'!$C$17,$Z$1:$AF$2005,ROW(D111),FALSE)</f>
        <v>0</v>
      </c>
      <c r="Z111" s="565">
        <f t="shared" si="19"/>
        <v>0</v>
      </c>
      <c r="AA111" s="565">
        <f t="shared" si="20"/>
        <v>0</v>
      </c>
      <c r="AB111" s="565">
        <f t="shared" si="21"/>
        <v>0</v>
      </c>
      <c r="AC111" s="565">
        <f t="shared" si="22"/>
        <v>0</v>
      </c>
      <c r="AD111" s="572">
        <f t="shared" si="23"/>
        <v>0</v>
      </c>
      <c r="AE111" s="560">
        <f t="shared" si="24"/>
        <v>0</v>
      </c>
      <c r="AF111" s="561">
        <f t="shared" si="25"/>
        <v>0</v>
      </c>
      <c r="AG111" s="562"/>
      <c r="AH111" s="715"/>
      <c r="AI111" s="715"/>
    </row>
    <row r="112" spans="2:35" s="418" customFormat="1" ht="15" customHeight="1" x14ac:dyDescent="0.2">
      <c r="B112" s="554"/>
      <c r="C112" s="382"/>
      <c r="D112" s="383"/>
      <c r="E112" s="381"/>
      <c r="F112" s="1040"/>
      <c r="G112" s="1038"/>
      <c r="H112" s="1041"/>
      <c r="I112" s="381"/>
      <c r="J112" s="568">
        <f t="shared" si="17"/>
        <v>0</v>
      </c>
      <c r="K112" s="381"/>
      <c r="L112" s="381"/>
      <c r="M112" s="568">
        <f t="shared" si="26"/>
        <v>0</v>
      </c>
      <c r="N112" s="570">
        <f>IFERROR(VLOOKUP($C112,Listen!$J$3:$L$39,2,0),0)</f>
        <v>0</v>
      </c>
      <c r="O112" s="570">
        <f>IFERROR(VLOOKUP($C112,Listen!$J$3:$L$39,3,0),0)</f>
        <v>0</v>
      </c>
      <c r="P112" s="453">
        <f t="shared" si="31"/>
        <v>0</v>
      </c>
      <c r="Q112" s="453">
        <f t="shared" si="30"/>
        <v>0</v>
      </c>
      <c r="R112" s="453">
        <f t="shared" si="30"/>
        <v>0</v>
      </c>
      <c r="S112" s="453">
        <f t="shared" si="30"/>
        <v>0</v>
      </c>
      <c r="T112" s="453">
        <f t="shared" si="30"/>
        <v>0</v>
      </c>
      <c r="U112" s="453">
        <f t="shared" si="30"/>
        <v>0</v>
      </c>
      <c r="V112" s="453">
        <f t="shared" si="30"/>
        <v>0</v>
      </c>
      <c r="W112" s="384">
        <f t="shared" si="28"/>
        <v>0</v>
      </c>
      <c r="X112" s="565">
        <f>IF(D112='A. Allgemeine Informationen'!$C$17,$M112-Y112,HLOOKUP('A. Allgemeine Informationen'!$C$17-1,$Z$1:$AF$2005,ROW(D112),FALSE)-$Y112)</f>
        <v>0</v>
      </c>
      <c r="Y112" s="384">
        <f>HLOOKUP('A. Allgemeine Informationen'!$C$17,$Z$1:$AF$2005,ROW(D112),FALSE)</f>
        <v>0</v>
      </c>
      <c r="Z112" s="565">
        <f t="shared" si="19"/>
        <v>0</v>
      </c>
      <c r="AA112" s="565">
        <f t="shared" si="20"/>
        <v>0</v>
      </c>
      <c r="AB112" s="565">
        <f t="shared" si="21"/>
        <v>0</v>
      </c>
      <c r="AC112" s="565">
        <f t="shared" si="22"/>
        <v>0</v>
      </c>
      <c r="AD112" s="572">
        <f t="shared" si="23"/>
        <v>0</v>
      </c>
      <c r="AE112" s="560">
        <f t="shared" si="24"/>
        <v>0</v>
      </c>
      <c r="AF112" s="561">
        <f t="shared" si="25"/>
        <v>0</v>
      </c>
      <c r="AG112" s="562"/>
      <c r="AI112" s="703"/>
    </row>
    <row r="113" spans="2:35" s="418" customFormat="1" ht="15" customHeight="1" x14ac:dyDescent="0.2">
      <c r="B113" s="554"/>
      <c r="C113" s="382"/>
      <c r="D113" s="383"/>
      <c r="E113" s="381"/>
      <c r="F113" s="1040"/>
      <c r="G113" s="1038"/>
      <c r="H113" s="1041"/>
      <c r="I113" s="381"/>
      <c r="J113" s="568">
        <f t="shared" si="17"/>
        <v>0</v>
      </c>
      <c r="K113" s="381"/>
      <c r="L113" s="381"/>
      <c r="M113" s="568">
        <f t="shared" si="26"/>
        <v>0</v>
      </c>
      <c r="N113" s="570">
        <f>IFERROR(VLOOKUP($C113,Listen!$J$3:$L$39,2,0),0)</f>
        <v>0</v>
      </c>
      <c r="O113" s="570">
        <f>IFERROR(VLOOKUP($C113,Listen!$J$3:$L$39,3,0),0)</f>
        <v>0</v>
      </c>
      <c r="P113" s="453">
        <f t="shared" si="31"/>
        <v>0</v>
      </c>
      <c r="Q113" s="453">
        <f t="shared" si="30"/>
        <v>0</v>
      </c>
      <c r="R113" s="453">
        <f t="shared" si="30"/>
        <v>0</v>
      </c>
      <c r="S113" s="453">
        <f t="shared" si="30"/>
        <v>0</v>
      </c>
      <c r="T113" s="453">
        <f t="shared" si="30"/>
        <v>0</v>
      </c>
      <c r="U113" s="453">
        <f t="shared" si="30"/>
        <v>0</v>
      </c>
      <c r="V113" s="453">
        <f t="shared" si="30"/>
        <v>0</v>
      </c>
      <c r="W113" s="384">
        <f t="shared" si="28"/>
        <v>0</v>
      </c>
      <c r="X113" s="565">
        <f>IF(D113='A. Allgemeine Informationen'!$C$17,$M113-Y113,HLOOKUP('A. Allgemeine Informationen'!$C$17-1,$Z$1:$AF$2005,ROW(D113),FALSE)-$Y113)</f>
        <v>0</v>
      </c>
      <c r="Y113" s="384">
        <f>HLOOKUP('A. Allgemeine Informationen'!$C$17,$Z$1:$AF$2005,ROW(D113),FALSE)</f>
        <v>0</v>
      </c>
      <c r="Z113" s="565">
        <f t="shared" si="19"/>
        <v>0</v>
      </c>
      <c r="AA113" s="565">
        <f t="shared" si="20"/>
        <v>0</v>
      </c>
      <c r="AB113" s="565">
        <f t="shared" si="21"/>
        <v>0</v>
      </c>
      <c r="AC113" s="565">
        <f t="shared" si="22"/>
        <v>0</v>
      </c>
      <c r="AD113" s="572">
        <f t="shared" si="23"/>
        <v>0</v>
      </c>
      <c r="AE113" s="560">
        <f t="shared" si="24"/>
        <v>0</v>
      </c>
      <c r="AF113" s="561">
        <f t="shared" si="25"/>
        <v>0</v>
      </c>
      <c r="AG113" s="562"/>
      <c r="AI113" s="703"/>
    </row>
    <row r="114" spans="2:35" s="418" customFormat="1" ht="15" customHeight="1" x14ac:dyDescent="0.2">
      <c r="B114" s="554"/>
      <c r="C114" s="382"/>
      <c r="D114" s="383"/>
      <c r="E114" s="381"/>
      <c r="F114" s="1040"/>
      <c r="G114" s="1038"/>
      <c r="H114" s="1041"/>
      <c r="I114" s="381"/>
      <c r="J114" s="568">
        <f t="shared" si="17"/>
        <v>0</v>
      </c>
      <c r="K114" s="381"/>
      <c r="L114" s="381"/>
      <c r="M114" s="568">
        <f t="shared" si="26"/>
        <v>0</v>
      </c>
      <c r="N114" s="570">
        <f>IFERROR(VLOOKUP($C114,Listen!$J$3:$L$39,2,0),0)</f>
        <v>0</v>
      </c>
      <c r="O114" s="570">
        <f>IFERROR(VLOOKUP($C114,Listen!$J$3:$L$39,3,0),0)</f>
        <v>0</v>
      </c>
      <c r="P114" s="453">
        <f t="shared" si="31"/>
        <v>0</v>
      </c>
      <c r="Q114" s="453">
        <f t="shared" si="30"/>
        <v>0</v>
      </c>
      <c r="R114" s="453">
        <f t="shared" si="30"/>
        <v>0</v>
      </c>
      <c r="S114" s="453">
        <f t="shared" si="30"/>
        <v>0</v>
      </c>
      <c r="T114" s="453">
        <f t="shared" si="30"/>
        <v>0</v>
      </c>
      <c r="U114" s="453">
        <f t="shared" si="30"/>
        <v>0</v>
      </c>
      <c r="V114" s="453">
        <f t="shared" si="30"/>
        <v>0</v>
      </c>
      <c r="W114" s="384">
        <f t="shared" si="28"/>
        <v>0</v>
      </c>
      <c r="X114" s="565">
        <f>IF(D114='A. Allgemeine Informationen'!$C$17,$M114-Y114,HLOOKUP('A. Allgemeine Informationen'!$C$17-1,$Z$1:$AF$2005,ROW(D114),FALSE)-$Y114)</f>
        <v>0</v>
      </c>
      <c r="Y114" s="384">
        <f>HLOOKUP('A. Allgemeine Informationen'!$C$17,$Z$1:$AF$2005,ROW(D114),FALSE)</f>
        <v>0</v>
      </c>
      <c r="Z114" s="565">
        <f t="shared" si="19"/>
        <v>0</v>
      </c>
      <c r="AA114" s="565">
        <f t="shared" si="20"/>
        <v>0</v>
      </c>
      <c r="AB114" s="565">
        <f t="shared" si="21"/>
        <v>0</v>
      </c>
      <c r="AC114" s="565">
        <f t="shared" si="22"/>
        <v>0</v>
      </c>
      <c r="AD114" s="572">
        <f t="shared" si="23"/>
        <v>0</v>
      </c>
      <c r="AE114" s="560">
        <f t="shared" si="24"/>
        <v>0</v>
      </c>
      <c r="AF114" s="561">
        <f t="shared" si="25"/>
        <v>0</v>
      </c>
      <c r="AG114" s="562"/>
      <c r="AI114" s="703"/>
    </row>
    <row r="115" spans="2:35" s="418" customFormat="1" ht="15" customHeight="1" x14ac:dyDescent="0.2">
      <c r="B115" s="554"/>
      <c r="C115" s="382"/>
      <c r="D115" s="383"/>
      <c r="E115" s="381"/>
      <c r="F115" s="1040"/>
      <c r="G115" s="1038"/>
      <c r="H115" s="1041"/>
      <c r="I115" s="381"/>
      <c r="J115" s="568">
        <f t="shared" si="17"/>
        <v>0</v>
      </c>
      <c r="K115" s="381"/>
      <c r="L115" s="381"/>
      <c r="M115" s="568">
        <f t="shared" si="26"/>
        <v>0</v>
      </c>
      <c r="N115" s="570">
        <f>IFERROR(VLOOKUP($C115,Listen!$J$3:$L$39,2,0),0)</f>
        <v>0</v>
      </c>
      <c r="O115" s="570">
        <f>IFERROR(VLOOKUP($C115,Listen!$J$3:$L$39,3,0),0)</f>
        <v>0</v>
      </c>
      <c r="P115" s="453">
        <f t="shared" si="31"/>
        <v>0</v>
      </c>
      <c r="Q115" s="453">
        <f t="shared" si="30"/>
        <v>0</v>
      </c>
      <c r="R115" s="453">
        <f t="shared" si="30"/>
        <v>0</v>
      </c>
      <c r="S115" s="453">
        <f t="shared" si="30"/>
        <v>0</v>
      </c>
      <c r="T115" s="453">
        <f t="shared" si="30"/>
        <v>0</v>
      </c>
      <c r="U115" s="453">
        <f t="shared" si="30"/>
        <v>0</v>
      </c>
      <c r="V115" s="453">
        <f t="shared" si="30"/>
        <v>0</v>
      </c>
      <c r="W115" s="384">
        <f t="shared" si="28"/>
        <v>0</v>
      </c>
      <c r="X115" s="565">
        <f>IF(D115='A. Allgemeine Informationen'!$C$17,$M115-Y115,HLOOKUP('A. Allgemeine Informationen'!$C$17-1,$Z$1:$AF$2005,ROW(D115),FALSE)-$Y115)</f>
        <v>0</v>
      </c>
      <c r="Y115" s="384">
        <f>HLOOKUP('A. Allgemeine Informationen'!$C$17,$Z$1:$AF$2005,ROW(D115),FALSE)</f>
        <v>0</v>
      </c>
      <c r="Z115" s="565">
        <f t="shared" si="19"/>
        <v>0</v>
      </c>
      <c r="AA115" s="565">
        <f t="shared" si="20"/>
        <v>0</v>
      </c>
      <c r="AB115" s="565">
        <f t="shared" si="21"/>
        <v>0</v>
      </c>
      <c r="AC115" s="565">
        <f t="shared" si="22"/>
        <v>0</v>
      </c>
      <c r="AD115" s="572">
        <f t="shared" si="23"/>
        <v>0</v>
      </c>
      <c r="AE115" s="560">
        <f t="shared" si="24"/>
        <v>0</v>
      </c>
      <c r="AF115" s="561">
        <f t="shared" si="25"/>
        <v>0</v>
      </c>
      <c r="AG115" s="562"/>
      <c r="AI115" s="703"/>
    </row>
    <row r="116" spans="2:35" s="418" customFormat="1" ht="15" customHeight="1" x14ac:dyDescent="0.2">
      <c r="B116" s="554"/>
      <c r="C116" s="382"/>
      <c r="D116" s="383"/>
      <c r="E116" s="381"/>
      <c r="F116" s="1040"/>
      <c r="G116" s="1038"/>
      <c r="H116" s="1041"/>
      <c r="I116" s="381"/>
      <c r="J116" s="568">
        <f t="shared" si="17"/>
        <v>0</v>
      </c>
      <c r="K116" s="381"/>
      <c r="L116" s="381"/>
      <c r="M116" s="568">
        <f t="shared" si="26"/>
        <v>0</v>
      </c>
      <c r="N116" s="570">
        <f>IFERROR(VLOOKUP($C116,Listen!$J$3:$L$39,2,0),0)</f>
        <v>0</v>
      </c>
      <c r="O116" s="570">
        <f>IFERROR(VLOOKUP($C116,Listen!$J$3:$L$39,3,0),0)</f>
        <v>0</v>
      </c>
      <c r="P116" s="453">
        <f t="shared" si="31"/>
        <v>0</v>
      </c>
      <c r="Q116" s="453">
        <f t="shared" si="30"/>
        <v>0</v>
      </c>
      <c r="R116" s="453">
        <f t="shared" si="30"/>
        <v>0</v>
      </c>
      <c r="S116" s="453">
        <f t="shared" si="30"/>
        <v>0</v>
      </c>
      <c r="T116" s="453">
        <f t="shared" si="30"/>
        <v>0</v>
      </c>
      <c r="U116" s="453">
        <f t="shared" si="30"/>
        <v>0</v>
      </c>
      <c r="V116" s="453">
        <f t="shared" si="30"/>
        <v>0</v>
      </c>
      <c r="W116" s="384">
        <f t="shared" si="28"/>
        <v>0</v>
      </c>
      <c r="X116" s="565">
        <f>IF(D116='A. Allgemeine Informationen'!$C$17,$M116-Y116,HLOOKUP('A. Allgemeine Informationen'!$C$17-1,$Z$1:$AF$2005,ROW(D116),FALSE)-$Y116)</f>
        <v>0</v>
      </c>
      <c r="Y116" s="384">
        <f>HLOOKUP('A. Allgemeine Informationen'!$C$17,$Z$1:$AF$2005,ROW(D116),FALSE)</f>
        <v>0</v>
      </c>
      <c r="Z116" s="565">
        <f t="shared" si="19"/>
        <v>0</v>
      </c>
      <c r="AA116" s="565">
        <f t="shared" si="20"/>
        <v>0</v>
      </c>
      <c r="AB116" s="565">
        <f t="shared" si="21"/>
        <v>0</v>
      </c>
      <c r="AC116" s="565">
        <f t="shared" si="22"/>
        <v>0</v>
      </c>
      <c r="AD116" s="572">
        <f t="shared" si="23"/>
        <v>0</v>
      </c>
      <c r="AE116" s="560">
        <f t="shared" si="24"/>
        <v>0</v>
      </c>
      <c r="AF116" s="561">
        <f t="shared" si="25"/>
        <v>0</v>
      </c>
      <c r="AG116" s="562"/>
      <c r="AI116" s="703"/>
    </row>
    <row r="117" spans="2:35" s="418" customFormat="1" ht="15" customHeight="1" x14ac:dyDescent="0.2">
      <c r="B117" s="554"/>
      <c r="C117" s="382"/>
      <c r="D117" s="383"/>
      <c r="E117" s="381"/>
      <c r="F117" s="1040"/>
      <c r="G117" s="1038"/>
      <c r="H117" s="1041"/>
      <c r="I117" s="381"/>
      <c r="J117" s="568">
        <f t="shared" si="17"/>
        <v>0</v>
      </c>
      <c r="K117" s="381"/>
      <c r="L117" s="381"/>
      <c r="M117" s="568">
        <f t="shared" si="26"/>
        <v>0</v>
      </c>
      <c r="N117" s="570">
        <f>IFERROR(VLOOKUP($C117,Listen!$J$3:$L$39,2,0),0)</f>
        <v>0</v>
      </c>
      <c r="O117" s="570">
        <f>IFERROR(VLOOKUP($C117,Listen!$J$3:$L$39,3,0),0)</f>
        <v>0</v>
      </c>
      <c r="P117" s="453">
        <f t="shared" si="31"/>
        <v>0</v>
      </c>
      <c r="Q117" s="453">
        <f t="shared" si="30"/>
        <v>0</v>
      </c>
      <c r="R117" s="453">
        <f t="shared" si="30"/>
        <v>0</v>
      </c>
      <c r="S117" s="453">
        <f t="shared" si="30"/>
        <v>0</v>
      </c>
      <c r="T117" s="453">
        <f t="shared" si="30"/>
        <v>0</v>
      </c>
      <c r="U117" s="453">
        <f t="shared" si="30"/>
        <v>0</v>
      </c>
      <c r="V117" s="453">
        <f t="shared" si="30"/>
        <v>0</v>
      </c>
      <c r="W117" s="384">
        <f t="shared" si="28"/>
        <v>0</v>
      </c>
      <c r="X117" s="565">
        <f>IF(D117='A. Allgemeine Informationen'!$C$17,$M117-Y117,HLOOKUP('A. Allgemeine Informationen'!$C$17-1,$Z$1:$AF$2005,ROW(D117),FALSE)-$Y117)</f>
        <v>0</v>
      </c>
      <c r="Y117" s="384">
        <f>HLOOKUP('A. Allgemeine Informationen'!$C$17,$Z$1:$AF$2005,ROW(D117),FALSE)</f>
        <v>0</v>
      </c>
      <c r="Z117" s="565">
        <f t="shared" si="19"/>
        <v>0</v>
      </c>
      <c r="AA117" s="565">
        <f t="shared" si="20"/>
        <v>0</v>
      </c>
      <c r="AB117" s="565">
        <f t="shared" si="21"/>
        <v>0</v>
      </c>
      <c r="AC117" s="565">
        <f t="shared" si="22"/>
        <v>0</v>
      </c>
      <c r="AD117" s="572">
        <f t="shared" si="23"/>
        <v>0</v>
      </c>
      <c r="AE117" s="560">
        <f t="shared" si="24"/>
        <v>0</v>
      </c>
      <c r="AF117" s="561">
        <f t="shared" si="25"/>
        <v>0</v>
      </c>
      <c r="AG117" s="562"/>
      <c r="AI117" s="703"/>
    </row>
    <row r="118" spans="2:35" s="418" customFormat="1" ht="15" customHeight="1" x14ac:dyDescent="0.2">
      <c r="B118" s="554"/>
      <c r="C118" s="382"/>
      <c r="D118" s="383"/>
      <c r="E118" s="381"/>
      <c r="F118" s="1040"/>
      <c r="G118" s="1038"/>
      <c r="H118" s="1041"/>
      <c r="I118" s="381"/>
      <c r="J118" s="568">
        <f t="shared" si="17"/>
        <v>0</v>
      </c>
      <c r="K118" s="381"/>
      <c r="L118" s="381"/>
      <c r="M118" s="568">
        <f t="shared" si="26"/>
        <v>0</v>
      </c>
      <c r="N118" s="570">
        <f>IFERROR(VLOOKUP($C118,Listen!$J$3:$L$39,2,0),0)</f>
        <v>0</v>
      </c>
      <c r="O118" s="570">
        <f>IFERROR(VLOOKUP($C118,Listen!$J$3:$L$39,3,0),0)</f>
        <v>0</v>
      </c>
      <c r="P118" s="453">
        <f t="shared" si="31"/>
        <v>0</v>
      </c>
      <c r="Q118" s="453">
        <f t="shared" si="30"/>
        <v>0</v>
      </c>
      <c r="R118" s="453">
        <f t="shared" si="30"/>
        <v>0</v>
      </c>
      <c r="S118" s="453">
        <f t="shared" si="30"/>
        <v>0</v>
      </c>
      <c r="T118" s="453">
        <f t="shared" si="30"/>
        <v>0</v>
      </c>
      <c r="U118" s="453">
        <f t="shared" si="30"/>
        <v>0</v>
      </c>
      <c r="V118" s="453">
        <f t="shared" si="30"/>
        <v>0</v>
      </c>
      <c r="W118" s="384">
        <f t="shared" si="28"/>
        <v>0</v>
      </c>
      <c r="X118" s="565">
        <f>IF(D118='A. Allgemeine Informationen'!$C$17,$M118-Y118,HLOOKUP('A. Allgemeine Informationen'!$C$17-1,$Z$1:$AF$2005,ROW(D118),FALSE)-$Y118)</f>
        <v>0</v>
      </c>
      <c r="Y118" s="384">
        <f>HLOOKUP('A. Allgemeine Informationen'!$C$17,$Z$1:$AF$2005,ROW(D118),FALSE)</f>
        <v>0</v>
      </c>
      <c r="Z118" s="565">
        <f t="shared" si="19"/>
        <v>0</v>
      </c>
      <c r="AA118" s="565">
        <f t="shared" si="20"/>
        <v>0</v>
      </c>
      <c r="AB118" s="565">
        <f t="shared" si="21"/>
        <v>0</v>
      </c>
      <c r="AC118" s="565">
        <f t="shared" si="22"/>
        <v>0</v>
      </c>
      <c r="AD118" s="572">
        <f t="shared" si="23"/>
        <v>0</v>
      </c>
      <c r="AE118" s="560">
        <f t="shared" si="24"/>
        <v>0</v>
      </c>
      <c r="AF118" s="561">
        <f t="shared" si="25"/>
        <v>0</v>
      </c>
      <c r="AG118" s="562"/>
      <c r="AI118" s="703"/>
    </row>
    <row r="119" spans="2:35" s="418" customFormat="1" ht="15" customHeight="1" x14ac:dyDescent="0.2">
      <c r="B119" s="554"/>
      <c r="C119" s="382"/>
      <c r="D119" s="383"/>
      <c r="E119" s="381"/>
      <c r="F119" s="1040"/>
      <c r="G119" s="1038"/>
      <c r="H119" s="1041"/>
      <c r="I119" s="381"/>
      <c r="J119" s="568">
        <f t="shared" si="17"/>
        <v>0</v>
      </c>
      <c r="K119" s="381"/>
      <c r="L119" s="381"/>
      <c r="M119" s="568">
        <f t="shared" si="26"/>
        <v>0</v>
      </c>
      <c r="N119" s="570">
        <f>IFERROR(VLOOKUP($C119,Listen!$J$3:$L$39,2,0),0)</f>
        <v>0</v>
      </c>
      <c r="O119" s="570">
        <f>IFERROR(VLOOKUP($C119,Listen!$J$3:$L$39,3,0),0)</f>
        <v>0</v>
      </c>
      <c r="P119" s="453">
        <f t="shared" si="31"/>
        <v>0</v>
      </c>
      <c r="Q119" s="453">
        <f t="shared" ref="Q119:V134" si="32">P119</f>
        <v>0</v>
      </c>
      <c r="R119" s="453">
        <f t="shared" si="32"/>
        <v>0</v>
      </c>
      <c r="S119" s="453">
        <f t="shared" si="32"/>
        <v>0</v>
      </c>
      <c r="T119" s="453">
        <f t="shared" si="32"/>
        <v>0</v>
      </c>
      <c r="U119" s="453">
        <f t="shared" si="32"/>
        <v>0</v>
      </c>
      <c r="V119" s="453">
        <f t="shared" si="32"/>
        <v>0</v>
      </c>
      <c r="W119" s="384">
        <f t="shared" si="28"/>
        <v>0</v>
      </c>
      <c r="X119" s="565">
        <f>IF(D119='A. Allgemeine Informationen'!$C$17,$M119-Y119,HLOOKUP('A. Allgemeine Informationen'!$C$17-1,$Z$1:$AF$2005,ROW(D119),FALSE)-$Y119)</f>
        <v>0</v>
      </c>
      <c r="Y119" s="384">
        <f>HLOOKUP('A. Allgemeine Informationen'!$C$17,$Z$1:$AF$2005,ROW(D119),FALSE)</f>
        <v>0</v>
      </c>
      <c r="Z119" s="565">
        <f t="shared" si="19"/>
        <v>0</v>
      </c>
      <c r="AA119" s="565">
        <f t="shared" si="20"/>
        <v>0</v>
      </c>
      <c r="AB119" s="565">
        <f t="shared" si="21"/>
        <v>0</v>
      </c>
      <c r="AC119" s="565">
        <f t="shared" si="22"/>
        <v>0</v>
      </c>
      <c r="AD119" s="572">
        <f t="shared" si="23"/>
        <v>0</v>
      </c>
      <c r="AE119" s="560">
        <f t="shared" si="24"/>
        <v>0</v>
      </c>
      <c r="AF119" s="561">
        <f t="shared" si="25"/>
        <v>0</v>
      </c>
      <c r="AG119" s="562"/>
      <c r="AI119" s="703"/>
    </row>
    <row r="120" spans="2:35" s="418" customFormat="1" ht="15" customHeight="1" x14ac:dyDescent="0.2">
      <c r="B120" s="554"/>
      <c r="C120" s="382"/>
      <c r="D120" s="383"/>
      <c r="E120" s="381"/>
      <c r="F120" s="1040"/>
      <c r="G120" s="1038"/>
      <c r="H120" s="1041"/>
      <c r="I120" s="381"/>
      <c r="J120" s="568">
        <f t="shared" si="17"/>
        <v>0</v>
      </c>
      <c r="K120" s="381"/>
      <c r="L120" s="381"/>
      <c r="M120" s="568">
        <f t="shared" si="26"/>
        <v>0</v>
      </c>
      <c r="N120" s="570">
        <f>IFERROR(VLOOKUP($C120,Listen!$J$3:$L$39,2,0),0)</f>
        <v>0</v>
      </c>
      <c r="O120" s="570">
        <f>IFERROR(VLOOKUP($C120,Listen!$J$3:$L$39,3,0),0)</f>
        <v>0</v>
      </c>
      <c r="P120" s="453">
        <f t="shared" si="31"/>
        <v>0</v>
      </c>
      <c r="Q120" s="453">
        <f t="shared" si="32"/>
        <v>0</v>
      </c>
      <c r="R120" s="453">
        <f t="shared" si="32"/>
        <v>0</v>
      </c>
      <c r="S120" s="453">
        <f t="shared" si="32"/>
        <v>0</v>
      </c>
      <c r="T120" s="453">
        <f t="shared" si="32"/>
        <v>0</v>
      </c>
      <c r="U120" s="453">
        <f t="shared" si="32"/>
        <v>0</v>
      </c>
      <c r="V120" s="453">
        <f t="shared" si="32"/>
        <v>0</v>
      </c>
      <c r="W120" s="384">
        <f t="shared" si="28"/>
        <v>0</v>
      </c>
      <c r="X120" s="565">
        <f>IF(D120='A. Allgemeine Informationen'!$C$17,$M120-Y120,HLOOKUP('A. Allgemeine Informationen'!$C$17-1,$Z$1:$AF$2005,ROW(D120),FALSE)-$Y120)</f>
        <v>0</v>
      </c>
      <c r="Y120" s="384">
        <f>HLOOKUP('A. Allgemeine Informationen'!$C$17,$Z$1:$AF$2005,ROW(D120),FALSE)</f>
        <v>0</v>
      </c>
      <c r="Z120" s="565">
        <f t="shared" si="19"/>
        <v>0</v>
      </c>
      <c r="AA120" s="565">
        <f t="shared" si="20"/>
        <v>0</v>
      </c>
      <c r="AB120" s="565">
        <f t="shared" si="21"/>
        <v>0</v>
      </c>
      <c r="AC120" s="565">
        <f t="shared" si="22"/>
        <v>0</v>
      </c>
      <c r="AD120" s="572">
        <f t="shared" si="23"/>
        <v>0</v>
      </c>
      <c r="AE120" s="560">
        <f t="shared" si="24"/>
        <v>0</v>
      </c>
      <c r="AF120" s="561">
        <f t="shared" si="25"/>
        <v>0</v>
      </c>
      <c r="AG120" s="562"/>
      <c r="AI120" s="703"/>
    </row>
    <row r="121" spans="2:35" s="418" customFormat="1" ht="15" customHeight="1" x14ac:dyDescent="0.2">
      <c r="B121" s="554"/>
      <c r="C121" s="382"/>
      <c r="D121" s="383"/>
      <c r="E121" s="381"/>
      <c r="F121" s="1040"/>
      <c r="G121" s="1038"/>
      <c r="H121" s="1041"/>
      <c r="I121" s="381"/>
      <c r="J121" s="568">
        <f t="shared" si="17"/>
        <v>0</v>
      </c>
      <c r="K121" s="381"/>
      <c r="L121" s="381"/>
      <c r="M121" s="568">
        <f t="shared" si="26"/>
        <v>0</v>
      </c>
      <c r="N121" s="570">
        <f>IFERROR(VLOOKUP($C121,Listen!$J$3:$L$39,2,0),0)</f>
        <v>0</v>
      </c>
      <c r="O121" s="570">
        <f>IFERROR(VLOOKUP($C121,Listen!$J$3:$L$39,3,0),0)</f>
        <v>0</v>
      </c>
      <c r="P121" s="453">
        <f t="shared" si="31"/>
        <v>0</v>
      </c>
      <c r="Q121" s="453">
        <f t="shared" si="32"/>
        <v>0</v>
      </c>
      <c r="R121" s="453">
        <f t="shared" si="32"/>
        <v>0</v>
      </c>
      <c r="S121" s="453">
        <f t="shared" si="32"/>
        <v>0</v>
      </c>
      <c r="T121" s="453">
        <f t="shared" si="32"/>
        <v>0</v>
      </c>
      <c r="U121" s="453">
        <f t="shared" si="32"/>
        <v>0</v>
      </c>
      <c r="V121" s="453">
        <f t="shared" si="32"/>
        <v>0</v>
      </c>
      <c r="W121" s="384">
        <f t="shared" si="28"/>
        <v>0</v>
      </c>
      <c r="X121" s="565">
        <f>IF(D121='A. Allgemeine Informationen'!$C$17,$M121-Y121,HLOOKUP('A. Allgemeine Informationen'!$C$17-1,$Z$1:$AF$2005,ROW(D121),FALSE)-$Y121)</f>
        <v>0</v>
      </c>
      <c r="Y121" s="384">
        <f>HLOOKUP('A. Allgemeine Informationen'!$C$17,$Z$1:$AF$2005,ROW(D121),FALSE)</f>
        <v>0</v>
      </c>
      <c r="Z121" s="565">
        <f t="shared" si="19"/>
        <v>0</v>
      </c>
      <c r="AA121" s="565">
        <f t="shared" si="20"/>
        <v>0</v>
      </c>
      <c r="AB121" s="565">
        <f t="shared" si="21"/>
        <v>0</v>
      </c>
      <c r="AC121" s="565">
        <f t="shared" si="22"/>
        <v>0</v>
      </c>
      <c r="AD121" s="572">
        <f t="shared" si="23"/>
        <v>0</v>
      </c>
      <c r="AE121" s="560">
        <f t="shared" si="24"/>
        <v>0</v>
      </c>
      <c r="AF121" s="561">
        <f t="shared" si="25"/>
        <v>0</v>
      </c>
      <c r="AG121" s="562"/>
      <c r="AI121" s="703"/>
    </row>
    <row r="122" spans="2:35" s="418" customFormat="1" ht="15" customHeight="1" x14ac:dyDescent="0.2">
      <c r="B122" s="554"/>
      <c r="C122" s="382"/>
      <c r="D122" s="383"/>
      <c r="E122" s="381"/>
      <c r="F122" s="1040"/>
      <c r="G122" s="1038"/>
      <c r="H122" s="1041"/>
      <c r="I122" s="381"/>
      <c r="J122" s="568">
        <f t="shared" si="17"/>
        <v>0</v>
      </c>
      <c r="K122" s="381"/>
      <c r="L122" s="381"/>
      <c r="M122" s="568">
        <f t="shared" si="26"/>
        <v>0</v>
      </c>
      <c r="N122" s="570">
        <f>IFERROR(VLOOKUP($C122,Listen!$J$3:$L$39,2,0),0)</f>
        <v>0</v>
      </c>
      <c r="O122" s="570">
        <f>IFERROR(VLOOKUP($C122,Listen!$J$3:$L$39,3,0),0)</f>
        <v>0</v>
      </c>
      <c r="P122" s="453">
        <f t="shared" si="31"/>
        <v>0</v>
      </c>
      <c r="Q122" s="453">
        <f t="shared" si="32"/>
        <v>0</v>
      </c>
      <c r="R122" s="453">
        <f t="shared" si="32"/>
        <v>0</v>
      </c>
      <c r="S122" s="453">
        <f t="shared" si="32"/>
        <v>0</v>
      </c>
      <c r="T122" s="453">
        <f t="shared" si="32"/>
        <v>0</v>
      </c>
      <c r="U122" s="453">
        <f t="shared" si="32"/>
        <v>0</v>
      </c>
      <c r="V122" s="453">
        <f t="shared" si="32"/>
        <v>0</v>
      </c>
      <c r="W122" s="384">
        <f t="shared" si="28"/>
        <v>0</v>
      </c>
      <c r="X122" s="565">
        <f>IF(D122='A. Allgemeine Informationen'!$C$17,$M122-Y122,HLOOKUP('A. Allgemeine Informationen'!$C$17-1,$Z$1:$AF$2005,ROW(D122),FALSE)-$Y122)</f>
        <v>0</v>
      </c>
      <c r="Y122" s="384">
        <f>HLOOKUP('A. Allgemeine Informationen'!$C$17,$Z$1:$AF$2005,ROW(D122),FALSE)</f>
        <v>0</v>
      </c>
      <c r="Z122" s="565">
        <f t="shared" si="19"/>
        <v>0</v>
      </c>
      <c r="AA122" s="565">
        <f t="shared" si="20"/>
        <v>0</v>
      </c>
      <c r="AB122" s="565">
        <f t="shared" si="21"/>
        <v>0</v>
      </c>
      <c r="AC122" s="565">
        <f t="shared" si="22"/>
        <v>0</v>
      </c>
      <c r="AD122" s="572">
        <f t="shared" si="23"/>
        <v>0</v>
      </c>
      <c r="AE122" s="560">
        <f t="shared" si="24"/>
        <v>0</v>
      </c>
      <c r="AF122" s="561">
        <f t="shared" si="25"/>
        <v>0</v>
      </c>
      <c r="AG122" s="562"/>
      <c r="AI122" s="703"/>
    </row>
    <row r="123" spans="2:35" s="418" customFormat="1" ht="15" customHeight="1" x14ac:dyDescent="0.2">
      <c r="B123" s="554"/>
      <c r="C123" s="382"/>
      <c r="D123" s="383"/>
      <c r="E123" s="381"/>
      <c r="F123" s="1040"/>
      <c r="G123" s="1038"/>
      <c r="H123" s="1041"/>
      <c r="I123" s="381"/>
      <c r="J123" s="568">
        <f t="shared" si="17"/>
        <v>0</v>
      </c>
      <c r="K123" s="381"/>
      <c r="L123" s="381"/>
      <c r="M123" s="568">
        <f t="shared" si="26"/>
        <v>0</v>
      </c>
      <c r="N123" s="570">
        <f>IFERROR(VLOOKUP($C123,Listen!$J$3:$L$39,2,0),0)</f>
        <v>0</v>
      </c>
      <c r="O123" s="570">
        <f>IFERROR(VLOOKUP($C123,Listen!$J$3:$L$39,3,0),0)</f>
        <v>0</v>
      </c>
      <c r="P123" s="453">
        <f t="shared" si="31"/>
        <v>0</v>
      </c>
      <c r="Q123" s="453">
        <f t="shared" si="32"/>
        <v>0</v>
      </c>
      <c r="R123" s="453">
        <f t="shared" si="32"/>
        <v>0</v>
      </c>
      <c r="S123" s="453">
        <f t="shared" si="32"/>
        <v>0</v>
      </c>
      <c r="T123" s="453">
        <f t="shared" si="32"/>
        <v>0</v>
      </c>
      <c r="U123" s="453">
        <f t="shared" si="32"/>
        <v>0</v>
      </c>
      <c r="V123" s="453">
        <f t="shared" si="32"/>
        <v>0</v>
      </c>
      <c r="W123" s="384">
        <f t="shared" si="28"/>
        <v>0</v>
      </c>
      <c r="X123" s="565">
        <f>IF(D123='A. Allgemeine Informationen'!$C$17,$M123-Y123,HLOOKUP('A. Allgemeine Informationen'!$C$17-1,$Z$1:$AF$2005,ROW(D123),FALSE)-$Y123)</f>
        <v>0</v>
      </c>
      <c r="Y123" s="384">
        <f>HLOOKUP('A. Allgemeine Informationen'!$C$17,$Z$1:$AF$2005,ROW(D123),FALSE)</f>
        <v>0</v>
      </c>
      <c r="Z123" s="565">
        <f t="shared" si="19"/>
        <v>0</v>
      </c>
      <c r="AA123" s="565">
        <f t="shared" si="20"/>
        <v>0</v>
      </c>
      <c r="AB123" s="565">
        <f t="shared" si="21"/>
        <v>0</v>
      </c>
      <c r="AC123" s="565">
        <f t="shared" si="22"/>
        <v>0</v>
      </c>
      <c r="AD123" s="572">
        <f t="shared" si="23"/>
        <v>0</v>
      </c>
      <c r="AE123" s="560">
        <f t="shared" si="24"/>
        <v>0</v>
      </c>
      <c r="AF123" s="561">
        <f t="shared" si="25"/>
        <v>0</v>
      </c>
      <c r="AG123" s="562"/>
      <c r="AI123" s="703"/>
    </row>
    <row r="124" spans="2:35" s="418" customFormat="1" ht="15" customHeight="1" x14ac:dyDescent="0.2">
      <c r="B124" s="554"/>
      <c r="C124" s="382"/>
      <c r="D124" s="383"/>
      <c r="E124" s="381"/>
      <c r="F124" s="1040"/>
      <c r="G124" s="1038"/>
      <c r="H124" s="1041"/>
      <c r="I124" s="381"/>
      <c r="J124" s="568">
        <f t="shared" si="17"/>
        <v>0</v>
      </c>
      <c r="K124" s="381"/>
      <c r="L124" s="381"/>
      <c r="M124" s="568">
        <f t="shared" si="26"/>
        <v>0</v>
      </c>
      <c r="N124" s="570">
        <f>IFERROR(VLOOKUP($C124,Listen!$J$3:$L$39,2,0),0)</f>
        <v>0</v>
      </c>
      <c r="O124" s="570">
        <f>IFERROR(VLOOKUP($C124,Listen!$J$3:$L$39,3,0),0)</f>
        <v>0</v>
      </c>
      <c r="P124" s="453">
        <f t="shared" si="31"/>
        <v>0</v>
      </c>
      <c r="Q124" s="453">
        <f t="shared" si="32"/>
        <v>0</v>
      </c>
      <c r="R124" s="453">
        <f t="shared" si="32"/>
        <v>0</v>
      </c>
      <c r="S124" s="453">
        <f t="shared" si="32"/>
        <v>0</v>
      </c>
      <c r="T124" s="453">
        <f t="shared" si="32"/>
        <v>0</v>
      </c>
      <c r="U124" s="453">
        <f t="shared" si="32"/>
        <v>0</v>
      </c>
      <c r="V124" s="453">
        <f t="shared" si="32"/>
        <v>0</v>
      </c>
      <c r="W124" s="384">
        <f t="shared" si="28"/>
        <v>0</v>
      </c>
      <c r="X124" s="565">
        <f>IF(D124='A. Allgemeine Informationen'!$C$17,$M124-Y124,HLOOKUP('A. Allgemeine Informationen'!$C$17-1,$Z$1:$AF$2005,ROW(D124),FALSE)-$Y124)</f>
        <v>0</v>
      </c>
      <c r="Y124" s="384">
        <f>HLOOKUP('A. Allgemeine Informationen'!$C$17,$Z$1:$AF$2005,ROW(D124),FALSE)</f>
        <v>0</v>
      </c>
      <c r="Z124" s="565">
        <f t="shared" si="19"/>
        <v>0</v>
      </c>
      <c r="AA124" s="565">
        <f t="shared" si="20"/>
        <v>0</v>
      </c>
      <c r="AB124" s="565">
        <f t="shared" si="21"/>
        <v>0</v>
      </c>
      <c r="AC124" s="565">
        <f t="shared" si="22"/>
        <v>0</v>
      </c>
      <c r="AD124" s="572">
        <f t="shared" si="23"/>
        <v>0</v>
      </c>
      <c r="AE124" s="560">
        <f t="shared" si="24"/>
        <v>0</v>
      </c>
      <c r="AF124" s="561">
        <f t="shared" si="25"/>
        <v>0</v>
      </c>
      <c r="AG124" s="562"/>
      <c r="AI124" s="703"/>
    </row>
    <row r="125" spans="2:35" s="418" customFormat="1" ht="15" customHeight="1" x14ac:dyDescent="0.2">
      <c r="B125" s="554"/>
      <c r="C125" s="382"/>
      <c r="D125" s="383"/>
      <c r="E125" s="381"/>
      <c r="F125" s="1040"/>
      <c r="G125" s="1038"/>
      <c r="H125" s="1041"/>
      <c r="I125" s="381"/>
      <c r="J125" s="568">
        <f t="shared" si="17"/>
        <v>0</v>
      </c>
      <c r="K125" s="381"/>
      <c r="L125" s="381"/>
      <c r="M125" s="568">
        <f t="shared" si="26"/>
        <v>0</v>
      </c>
      <c r="N125" s="570">
        <f>IFERROR(VLOOKUP($C125,Listen!$J$3:$L$39,2,0),0)</f>
        <v>0</v>
      </c>
      <c r="O125" s="570">
        <f>IFERROR(VLOOKUP($C125,Listen!$J$3:$L$39,3,0),0)</f>
        <v>0</v>
      </c>
      <c r="P125" s="453">
        <f t="shared" si="31"/>
        <v>0</v>
      </c>
      <c r="Q125" s="453">
        <f t="shared" si="32"/>
        <v>0</v>
      </c>
      <c r="R125" s="453">
        <f t="shared" si="32"/>
        <v>0</v>
      </c>
      <c r="S125" s="453">
        <f t="shared" si="32"/>
        <v>0</v>
      </c>
      <c r="T125" s="453">
        <f t="shared" si="32"/>
        <v>0</v>
      </c>
      <c r="U125" s="453">
        <f t="shared" si="32"/>
        <v>0</v>
      </c>
      <c r="V125" s="453">
        <f t="shared" si="32"/>
        <v>0</v>
      </c>
      <c r="W125" s="384">
        <f t="shared" si="28"/>
        <v>0</v>
      </c>
      <c r="X125" s="565">
        <f>IF(D125='A. Allgemeine Informationen'!$C$17,$M125-Y125,HLOOKUP('A. Allgemeine Informationen'!$C$17-1,$Z$1:$AF$2005,ROW(D125),FALSE)-$Y125)</f>
        <v>0</v>
      </c>
      <c r="Y125" s="384">
        <f>HLOOKUP('A. Allgemeine Informationen'!$C$17,$Z$1:$AF$2005,ROW(D125),FALSE)</f>
        <v>0</v>
      </c>
      <c r="Z125" s="565">
        <f t="shared" si="19"/>
        <v>0</v>
      </c>
      <c r="AA125" s="565">
        <f t="shared" si="20"/>
        <v>0</v>
      </c>
      <c r="AB125" s="565">
        <f t="shared" si="21"/>
        <v>0</v>
      </c>
      <c r="AC125" s="565">
        <f t="shared" si="22"/>
        <v>0</v>
      </c>
      <c r="AD125" s="572">
        <f t="shared" si="23"/>
        <v>0</v>
      </c>
      <c r="AE125" s="560">
        <f t="shared" si="24"/>
        <v>0</v>
      </c>
      <c r="AF125" s="561">
        <f t="shared" si="25"/>
        <v>0</v>
      </c>
      <c r="AG125" s="562"/>
      <c r="AI125" s="703"/>
    </row>
    <row r="126" spans="2:35" s="418" customFormat="1" ht="15" customHeight="1" x14ac:dyDescent="0.2">
      <c r="B126" s="554"/>
      <c r="C126" s="382"/>
      <c r="D126" s="383"/>
      <c r="E126" s="381"/>
      <c r="F126" s="1040"/>
      <c r="G126" s="1038"/>
      <c r="H126" s="1041"/>
      <c r="I126" s="381"/>
      <c r="J126" s="568">
        <f t="shared" si="17"/>
        <v>0</v>
      </c>
      <c r="K126" s="381"/>
      <c r="L126" s="381"/>
      <c r="M126" s="568">
        <f t="shared" si="26"/>
        <v>0</v>
      </c>
      <c r="N126" s="570">
        <f>IFERROR(VLOOKUP($C126,Listen!$J$3:$L$39,2,0),0)</f>
        <v>0</v>
      </c>
      <c r="O126" s="570">
        <f>IFERROR(VLOOKUP($C126,Listen!$J$3:$L$39,3,0),0)</f>
        <v>0</v>
      </c>
      <c r="P126" s="453">
        <f t="shared" si="31"/>
        <v>0</v>
      </c>
      <c r="Q126" s="453">
        <f t="shared" si="32"/>
        <v>0</v>
      </c>
      <c r="R126" s="453">
        <f t="shared" si="32"/>
        <v>0</v>
      </c>
      <c r="S126" s="453">
        <f t="shared" si="32"/>
        <v>0</v>
      </c>
      <c r="T126" s="453">
        <f t="shared" si="32"/>
        <v>0</v>
      </c>
      <c r="U126" s="453">
        <f t="shared" si="32"/>
        <v>0</v>
      </c>
      <c r="V126" s="453">
        <f t="shared" si="32"/>
        <v>0</v>
      </c>
      <c r="W126" s="384">
        <f t="shared" si="28"/>
        <v>0</v>
      </c>
      <c r="X126" s="565">
        <f>IF(D126='A. Allgemeine Informationen'!$C$17,$M126-Y126,HLOOKUP('A. Allgemeine Informationen'!$C$17-1,$Z$1:$AF$2005,ROW(D126),FALSE)-$Y126)</f>
        <v>0</v>
      </c>
      <c r="Y126" s="384">
        <f>HLOOKUP('A. Allgemeine Informationen'!$C$17,$Z$1:$AF$2005,ROW(D126),FALSE)</f>
        <v>0</v>
      </c>
      <c r="Z126" s="565">
        <f t="shared" si="19"/>
        <v>0</v>
      </c>
      <c r="AA126" s="565">
        <f t="shared" si="20"/>
        <v>0</v>
      </c>
      <c r="AB126" s="565">
        <f t="shared" si="21"/>
        <v>0</v>
      </c>
      <c r="AC126" s="565">
        <f t="shared" si="22"/>
        <v>0</v>
      </c>
      <c r="AD126" s="572">
        <f t="shared" si="23"/>
        <v>0</v>
      </c>
      <c r="AE126" s="560">
        <f t="shared" si="24"/>
        <v>0</v>
      </c>
      <c r="AF126" s="561">
        <f t="shared" si="25"/>
        <v>0</v>
      </c>
      <c r="AG126" s="562"/>
      <c r="AI126" s="703"/>
    </row>
    <row r="127" spans="2:35" s="418" customFormat="1" ht="15" customHeight="1" x14ac:dyDescent="0.2">
      <c r="B127" s="554"/>
      <c r="C127" s="382"/>
      <c r="D127" s="383"/>
      <c r="E127" s="381"/>
      <c r="F127" s="1040"/>
      <c r="G127" s="1038"/>
      <c r="H127" s="1041"/>
      <c r="I127" s="381"/>
      <c r="J127" s="568">
        <f t="shared" si="17"/>
        <v>0</v>
      </c>
      <c r="K127" s="381"/>
      <c r="L127" s="381"/>
      <c r="M127" s="568">
        <f t="shared" si="26"/>
        <v>0</v>
      </c>
      <c r="N127" s="570">
        <f>IFERROR(VLOOKUP($C127,Listen!$J$3:$L$39,2,0),0)</f>
        <v>0</v>
      </c>
      <c r="O127" s="570">
        <f>IFERROR(VLOOKUP($C127,Listen!$J$3:$L$39,3,0),0)</f>
        <v>0</v>
      </c>
      <c r="P127" s="453">
        <f t="shared" si="31"/>
        <v>0</v>
      </c>
      <c r="Q127" s="453">
        <f t="shared" si="32"/>
        <v>0</v>
      </c>
      <c r="R127" s="453">
        <f t="shared" si="32"/>
        <v>0</v>
      </c>
      <c r="S127" s="453">
        <f t="shared" si="32"/>
        <v>0</v>
      </c>
      <c r="T127" s="453">
        <f t="shared" si="32"/>
        <v>0</v>
      </c>
      <c r="U127" s="453">
        <f t="shared" si="32"/>
        <v>0</v>
      </c>
      <c r="V127" s="453">
        <f t="shared" si="32"/>
        <v>0</v>
      </c>
      <c r="W127" s="384">
        <f t="shared" si="28"/>
        <v>0</v>
      </c>
      <c r="X127" s="565">
        <f>IF(D127='A. Allgemeine Informationen'!$C$17,$M127-Y127,HLOOKUP('A. Allgemeine Informationen'!$C$17-1,$Z$1:$AF$2005,ROW(D127),FALSE)-$Y127)</f>
        <v>0</v>
      </c>
      <c r="Y127" s="384">
        <f>HLOOKUP('A. Allgemeine Informationen'!$C$17,$Z$1:$AF$2005,ROW(D127),FALSE)</f>
        <v>0</v>
      </c>
      <c r="Z127" s="565">
        <f t="shared" si="19"/>
        <v>0</v>
      </c>
      <c r="AA127" s="565">
        <f t="shared" si="20"/>
        <v>0</v>
      </c>
      <c r="AB127" s="565">
        <f t="shared" si="21"/>
        <v>0</v>
      </c>
      <c r="AC127" s="565">
        <f t="shared" si="22"/>
        <v>0</v>
      </c>
      <c r="AD127" s="572">
        <f t="shared" si="23"/>
        <v>0</v>
      </c>
      <c r="AE127" s="560">
        <f t="shared" si="24"/>
        <v>0</v>
      </c>
      <c r="AF127" s="561">
        <f t="shared" si="25"/>
        <v>0</v>
      </c>
      <c r="AG127" s="562"/>
      <c r="AI127" s="703"/>
    </row>
    <row r="128" spans="2:35" s="418" customFormat="1" ht="15" customHeight="1" x14ac:dyDescent="0.2">
      <c r="B128" s="554"/>
      <c r="C128" s="382"/>
      <c r="D128" s="383"/>
      <c r="E128" s="381"/>
      <c r="F128" s="1040"/>
      <c r="G128" s="1038"/>
      <c r="H128" s="1041"/>
      <c r="I128" s="381"/>
      <c r="J128" s="568">
        <f t="shared" si="17"/>
        <v>0</v>
      </c>
      <c r="K128" s="381"/>
      <c r="L128" s="381"/>
      <c r="M128" s="568">
        <f t="shared" si="26"/>
        <v>0</v>
      </c>
      <c r="N128" s="570">
        <f>IFERROR(VLOOKUP($C128,Listen!$J$3:$L$39,2,0),0)</f>
        <v>0</v>
      </c>
      <c r="O128" s="570">
        <f>IFERROR(VLOOKUP($C128,Listen!$J$3:$L$39,3,0),0)</f>
        <v>0</v>
      </c>
      <c r="P128" s="453">
        <f t="shared" si="31"/>
        <v>0</v>
      </c>
      <c r="Q128" s="453">
        <f t="shared" si="32"/>
        <v>0</v>
      </c>
      <c r="R128" s="453">
        <f t="shared" si="32"/>
        <v>0</v>
      </c>
      <c r="S128" s="453">
        <f t="shared" si="32"/>
        <v>0</v>
      </c>
      <c r="T128" s="453">
        <f t="shared" si="32"/>
        <v>0</v>
      </c>
      <c r="U128" s="453">
        <f t="shared" si="32"/>
        <v>0</v>
      </c>
      <c r="V128" s="453">
        <f t="shared" si="32"/>
        <v>0</v>
      </c>
      <c r="W128" s="384">
        <f t="shared" si="28"/>
        <v>0</v>
      </c>
      <c r="X128" s="565">
        <f>IF(D128='A. Allgemeine Informationen'!$C$17,$M128-Y128,HLOOKUP('A. Allgemeine Informationen'!$C$17-1,$Z$1:$AF$2005,ROW(D128),FALSE)-$Y128)</f>
        <v>0</v>
      </c>
      <c r="Y128" s="384">
        <f>HLOOKUP('A. Allgemeine Informationen'!$C$17,$Z$1:$AF$2005,ROW(D128),FALSE)</f>
        <v>0</v>
      </c>
      <c r="Z128" s="565">
        <f t="shared" si="19"/>
        <v>0</v>
      </c>
      <c r="AA128" s="565">
        <f t="shared" si="20"/>
        <v>0</v>
      </c>
      <c r="AB128" s="565">
        <f t="shared" si="21"/>
        <v>0</v>
      </c>
      <c r="AC128" s="565">
        <f t="shared" si="22"/>
        <v>0</v>
      </c>
      <c r="AD128" s="572">
        <f t="shared" si="23"/>
        <v>0</v>
      </c>
      <c r="AE128" s="560">
        <f t="shared" si="24"/>
        <v>0</v>
      </c>
      <c r="AF128" s="561">
        <f t="shared" si="25"/>
        <v>0</v>
      </c>
      <c r="AG128" s="562"/>
      <c r="AI128" s="703"/>
    </row>
    <row r="129" spans="2:35" s="418" customFormat="1" ht="15" customHeight="1" x14ac:dyDescent="0.2">
      <c r="B129" s="554"/>
      <c r="C129" s="382"/>
      <c r="D129" s="383"/>
      <c r="E129" s="381"/>
      <c r="F129" s="1040"/>
      <c r="G129" s="1038"/>
      <c r="H129" s="1041"/>
      <c r="I129" s="381"/>
      <c r="J129" s="568">
        <f t="shared" si="17"/>
        <v>0</v>
      </c>
      <c r="K129" s="381"/>
      <c r="L129" s="381"/>
      <c r="M129" s="568">
        <f t="shared" si="26"/>
        <v>0</v>
      </c>
      <c r="N129" s="570">
        <f>IFERROR(VLOOKUP($C129,Listen!$J$3:$L$39,2,0),0)</f>
        <v>0</v>
      </c>
      <c r="O129" s="570">
        <f>IFERROR(VLOOKUP($C129,Listen!$J$3:$L$39,3,0),0)</f>
        <v>0</v>
      </c>
      <c r="P129" s="453">
        <f t="shared" si="31"/>
        <v>0</v>
      </c>
      <c r="Q129" s="453">
        <f t="shared" si="32"/>
        <v>0</v>
      </c>
      <c r="R129" s="453">
        <f t="shared" si="32"/>
        <v>0</v>
      </c>
      <c r="S129" s="453">
        <f t="shared" si="32"/>
        <v>0</v>
      </c>
      <c r="T129" s="453">
        <f t="shared" si="32"/>
        <v>0</v>
      </c>
      <c r="U129" s="453">
        <f t="shared" si="32"/>
        <v>0</v>
      </c>
      <c r="V129" s="453">
        <f t="shared" si="32"/>
        <v>0</v>
      </c>
      <c r="W129" s="384">
        <f t="shared" si="28"/>
        <v>0</v>
      </c>
      <c r="X129" s="565">
        <f>IF(D129='A. Allgemeine Informationen'!$C$17,$M129-Y129,HLOOKUP('A. Allgemeine Informationen'!$C$17-1,$Z$1:$AF$2005,ROW(D129),FALSE)-$Y129)</f>
        <v>0</v>
      </c>
      <c r="Y129" s="384">
        <f>HLOOKUP('A. Allgemeine Informationen'!$C$17,$Z$1:$AF$2005,ROW(D129),FALSE)</f>
        <v>0</v>
      </c>
      <c r="Z129" s="565">
        <f t="shared" si="19"/>
        <v>0</v>
      </c>
      <c r="AA129" s="565">
        <f t="shared" si="20"/>
        <v>0</v>
      </c>
      <c r="AB129" s="565">
        <f t="shared" si="21"/>
        <v>0</v>
      </c>
      <c r="AC129" s="565">
        <f t="shared" si="22"/>
        <v>0</v>
      </c>
      <c r="AD129" s="572">
        <f t="shared" si="23"/>
        <v>0</v>
      </c>
      <c r="AE129" s="560">
        <f t="shared" si="24"/>
        <v>0</v>
      </c>
      <c r="AF129" s="561">
        <f t="shared" si="25"/>
        <v>0</v>
      </c>
      <c r="AG129" s="562"/>
      <c r="AI129" s="703"/>
    </row>
    <row r="130" spans="2:35" s="418" customFormat="1" ht="15" customHeight="1" x14ac:dyDescent="0.2">
      <c r="B130" s="554"/>
      <c r="C130" s="382"/>
      <c r="D130" s="383"/>
      <c r="E130" s="381"/>
      <c r="F130" s="1040"/>
      <c r="G130" s="1038"/>
      <c r="H130" s="1041"/>
      <c r="I130" s="381"/>
      <c r="J130" s="568">
        <f t="shared" si="17"/>
        <v>0</v>
      </c>
      <c r="K130" s="381"/>
      <c r="L130" s="381"/>
      <c r="M130" s="568">
        <f t="shared" si="26"/>
        <v>0</v>
      </c>
      <c r="N130" s="570">
        <f>IFERROR(VLOOKUP($C130,Listen!$J$3:$L$39,2,0),0)</f>
        <v>0</v>
      </c>
      <c r="O130" s="570">
        <f>IFERROR(VLOOKUP($C130,Listen!$J$3:$L$39,3,0),0)</f>
        <v>0</v>
      </c>
      <c r="P130" s="453">
        <f t="shared" si="31"/>
        <v>0</v>
      </c>
      <c r="Q130" s="453">
        <f t="shared" si="32"/>
        <v>0</v>
      </c>
      <c r="R130" s="453">
        <f t="shared" si="32"/>
        <v>0</v>
      </c>
      <c r="S130" s="453">
        <f t="shared" si="32"/>
        <v>0</v>
      </c>
      <c r="T130" s="453">
        <f t="shared" si="32"/>
        <v>0</v>
      </c>
      <c r="U130" s="453">
        <f t="shared" si="32"/>
        <v>0</v>
      </c>
      <c r="V130" s="453">
        <f t="shared" si="32"/>
        <v>0</v>
      </c>
      <c r="W130" s="384">
        <f t="shared" si="28"/>
        <v>0</v>
      </c>
      <c r="X130" s="565">
        <f>IF(D130='A. Allgemeine Informationen'!$C$17,$M130-Y130,HLOOKUP('A. Allgemeine Informationen'!$C$17-1,$Z$1:$AF$2005,ROW(D130),FALSE)-$Y130)</f>
        <v>0</v>
      </c>
      <c r="Y130" s="384">
        <f>HLOOKUP('A. Allgemeine Informationen'!$C$17,$Z$1:$AF$2005,ROW(D130),FALSE)</f>
        <v>0</v>
      </c>
      <c r="Z130" s="565">
        <f t="shared" si="19"/>
        <v>0</v>
      </c>
      <c r="AA130" s="565">
        <f t="shared" si="20"/>
        <v>0</v>
      </c>
      <c r="AB130" s="565">
        <f t="shared" si="21"/>
        <v>0</v>
      </c>
      <c r="AC130" s="565">
        <f t="shared" si="22"/>
        <v>0</v>
      </c>
      <c r="AD130" s="572">
        <f t="shared" si="23"/>
        <v>0</v>
      </c>
      <c r="AE130" s="560">
        <f t="shared" si="24"/>
        <v>0</v>
      </c>
      <c r="AF130" s="561">
        <f t="shared" si="25"/>
        <v>0</v>
      </c>
      <c r="AG130" s="562"/>
      <c r="AI130" s="703"/>
    </row>
    <row r="131" spans="2:35" s="418" customFormat="1" ht="15" customHeight="1" x14ac:dyDescent="0.2">
      <c r="B131" s="554"/>
      <c r="C131" s="382"/>
      <c r="D131" s="383"/>
      <c r="E131" s="381"/>
      <c r="F131" s="1040"/>
      <c r="G131" s="1038"/>
      <c r="H131" s="1041"/>
      <c r="I131" s="381"/>
      <c r="J131" s="568">
        <f t="shared" si="17"/>
        <v>0</v>
      </c>
      <c r="K131" s="381"/>
      <c r="L131" s="381"/>
      <c r="M131" s="568">
        <f t="shared" si="26"/>
        <v>0</v>
      </c>
      <c r="N131" s="570">
        <f>IFERROR(VLOOKUP($C131,Listen!$J$3:$L$39,2,0),0)</f>
        <v>0</v>
      </c>
      <c r="O131" s="570">
        <f>IFERROR(VLOOKUP($C131,Listen!$J$3:$L$39,3,0),0)</f>
        <v>0</v>
      </c>
      <c r="P131" s="453">
        <f t="shared" si="31"/>
        <v>0</v>
      </c>
      <c r="Q131" s="453">
        <f t="shared" si="32"/>
        <v>0</v>
      </c>
      <c r="R131" s="453">
        <f t="shared" si="32"/>
        <v>0</v>
      </c>
      <c r="S131" s="453">
        <f t="shared" si="32"/>
        <v>0</v>
      </c>
      <c r="T131" s="453">
        <f t="shared" si="32"/>
        <v>0</v>
      </c>
      <c r="U131" s="453">
        <f t="shared" si="32"/>
        <v>0</v>
      </c>
      <c r="V131" s="453">
        <f t="shared" si="32"/>
        <v>0</v>
      </c>
      <c r="W131" s="384">
        <f t="shared" si="28"/>
        <v>0</v>
      </c>
      <c r="X131" s="565">
        <f>IF(D131='A. Allgemeine Informationen'!$C$17,$M131-Y131,HLOOKUP('A. Allgemeine Informationen'!$C$17-1,$Z$1:$AF$2005,ROW(D131),FALSE)-$Y131)</f>
        <v>0</v>
      </c>
      <c r="Y131" s="384">
        <f>HLOOKUP('A. Allgemeine Informationen'!$C$17,$Z$1:$AF$2005,ROW(D131),FALSE)</f>
        <v>0</v>
      </c>
      <c r="Z131" s="565">
        <f t="shared" si="19"/>
        <v>0</v>
      </c>
      <c r="AA131" s="565">
        <f t="shared" si="20"/>
        <v>0</v>
      </c>
      <c r="AB131" s="565">
        <f t="shared" si="21"/>
        <v>0</v>
      </c>
      <c r="AC131" s="565">
        <f t="shared" si="22"/>
        <v>0</v>
      </c>
      <c r="AD131" s="572">
        <f t="shared" si="23"/>
        <v>0</v>
      </c>
      <c r="AE131" s="560">
        <f t="shared" si="24"/>
        <v>0</v>
      </c>
      <c r="AF131" s="561">
        <f t="shared" si="25"/>
        <v>0</v>
      </c>
      <c r="AG131" s="562"/>
      <c r="AI131" s="703"/>
    </row>
    <row r="132" spans="2:35" s="418" customFormat="1" ht="15" customHeight="1" x14ac:dyDescent="0.2">
      <c r="B132" s="554"/>
      <c r="C132" s="382"/>
      <c r="D132" s="383"/>
      <c r="E132" s="381"/>
      <c r="F132" s="1040"/>
      <c r="G132" s="1038"/>
      <c r="H132" s="1041"/>
      <c r="I132" s="381"/>
      <c r="J132" s="568">
        <f t="shared" si="17"/>
        <v>0</v>
      </c>
      <c r="K132" s="381"/>
      <c r="L132" s="381"/>
      <c r="M132" s="568">
        <f t="shared" si="26"/>
        <v>0</v>
      </c>
      <c r="N132" s="570">
        <f>IFERROR(VLOOKUP($C132,Listen!$J$3:$L$39,2,0),0)</f>
        <v>0</v>
      </c>
      <c r="O132" s="570">
        <f>IFERROR(VLOOKUP($C132,Listen!$J$3:$L$39,3,0),0)</f>
        <v>0</v>
      </c>
      <c r="P132" s="453">
        <f t="shared" si="31"/>
        <v>0</v>
      </c>
      <c r="Q132" s="453">
        <f t="shared" si="32"/>
        <v>0</v>
      </c>
      <c r="R132" s="453">
        <f t="shared" si="32"/>
        <v>0</v>
      </c>
      <c r="S132" s="453">
        <f t="shared" si="32"/>
        <v>0</v>
      </c>
      <c r="T132" s="453">
        <f t="shared" si="32"/>
        <v>0</v>
      </c>
      <c r="U132" s="453">
        <f t="shared" si="32"/>
        <v>0</v>
      </c>
      <c r="V132" s="453">
        <f t="shared" si="32"/>
        <v>0</v>
      </c>
      <c r="W132" s="384">
        <f t="shared" si="28"/>
        <v>0</v>
      </c>
      <c r="X132" s="565">
        <f>IF(D132='A. Allgemeine Informationen'!$C$17,$M132-Y132,HLOOKUP('A. Allgemeine Informationen'!$C$17-1,$Z$1:$AF$2005,ROW(D132),FALSE)-$Y132)</f>
        <v>0</v>
      </c>
      <c r="Y132" s="384">
        <f>HLOOKUP('A. Allgemeine Informationen'!$C$17,$Z$1:$AF$2005,ROW(D132),FALSE)</f>
        <v>0</v>
      </c>
      <c r="Z132" s="565">
        <f t="shared" si="19"/>
        <v>0</v>
      </c>
      <c r="AA132" s="565">
        <f t="shared" si="20"/>
        <v>0</v>
      </c>
      <c r="AB132" s="565">
        <f t="shared" si="21"/>
        <v>0</v>
      </c>
      <c r="AC132" s="565">
        <f t="shared" si="22"/>
        <v>0</v>
      </c>
      <c r="AD132" s="572">
        <f t="shared" si="23"/>
        <v>0</v>
      </c>
      <c r="AE132" s="560">
        <f t="shared" si="24"/>
        <v>0</v>
      </c>
      <c r="AF132" s="561">
        <f t="shared" si="25"/>
        <v>0</v>
      </c>
      <c r="AG132" s="562"/>
      <c r="AI132" s="703"/>
    </row>
    <row r="133" spans="2:35" s="418" customFormat="1" ht="15" customHeight="1" x14ac:dyDescent="0.2">
      <c r="B133" s="554"/>
      <c r="C133" s="382"/>
      <c r="D133" s="383"/>
      <c r="E133" s="381"/>
      <c r="F133" s="1040"/>
      <c r="G133" s="1038"/>
      <c r="H133" s="1041"/>
      <c r="I133" s="381"/>
      <c r="J133" s="568">
        <f t="shared" si="17"/>
        <v>0</v>
      </c>
      <c r="K133" s="381"/>
      <c r="L133" s="381"/>
      <c r="M133" s="568">
        <f t="shared" si="26"/>
        <v>0</v>
      </c>
      <c r="N133" s="570">
        <f>IFERROR(VLOOKUP($C133,Listen!$J$3:$L$39,2,0),0)</f>
        <v>0</v>
      </c>
      <c r="O133" s="570">
        <f>IFERROR(VLOOKUP($C133,Listen!$J$3:$L$39,3,0),0)</f>
        <v>0</v>
      </c>
      <c r="P133" s="453">
        <f t="shared" si="31"/>
        <v>0</v>
      </c>
      <c r="Q133" s="453">
        <f t="shared" si="32"/>
        <v>0</v>
      </c>
      <c r="R133" s="453">
        <f t="shared" si="32"/>
        <v>0</v>
      </c>
      <c r="S133" s="453">
        <f t="shared" si="32"/>
        <v>0</v>
      </c>
      <c r="T133" s="453">
        <f t="shared" si="32"/>
        <v>0</v>
      </c>
      <c r="U133" s="453">
        <f t="shared" si="32"/>
        <v>0</v>
      </c>
      <c r="V133" s="453">
        <f t="shared" si="32"/>
        <v>0</v>
      </c>
      <c r="W133" s="384">
        <f t="shared" si="28"/>
        <v>0</v>
      </c>
      <c r="X133" s="565">
        <f>IF(D133='A. Allgemeine Informationen'!$C$17,$M133-Y133,HLOOKUP('A. Allgemeine Informationen'!$C$17-1,$Z$1:$AF$2005,ROW(D133),FALSE)-$Y133)</f>
        <v>0</v>
      </c>
      <c r="Y133" s="384">
        <f>HLOOKUP('A. Allgemeine Informationen'!$C$17,$Z$1:$AF$2005,ROW(D133),FALSE)</f>
        <v>0</v>
      </c>
      <c r="Z133" s="565">
        <f t="shared" si="19"/>
        <v>0</v>
      </c>
      <c r="AA133" s="565">
        <f t="shared" si="20"/>
        <v>0</v>
      </c>
      <c r="AB133" s="565">
        <f t="shared" si="21"/>
        <v>0</v>
      </c>
      <c r="AC133" s="565">
        <f t="shared" si="22"/>
        <v>0</v>
      </c>
      <c r="AD133" s="572">
        <f t="shared" si="23"/>
        <v>0</v>
      </c>
      <c r="AE133" s="560">
        <f t="shared" si="24"/>
        <v>0</v>
      </c>
      <c r="AF133" s="561">
        <f t="shared" si="25"/>
        <v>0</v>
      </c>
      <c r="AG133" s="562"/>
      <c r="AI133" s="703"/>
    </row>
    <row r="134" spans="2:35" s="418" customFormat="1" ht="15" customHeight="1" x14ac:dyDescent="0.2">
      <c r="B134" s="554"/>
      <c r="C134" s="382"/>
      <c r="D134" s="383"/>
      <c r="E134" s="381"/>
      <c r="F134" s="1040"/>
      <c r="G134" s="1038"/>
      <c r="H134" s="1041"/>
      <c r="I134" s="381"/>
      <c r="J134" s="568">
        <f t="shared" ref="J134:J197" si="33">E134+G134-I134</f>
        <v>0</v>
      </c>
      <c r="K134" s="381"/>
      <c r="L134" s="381"/>
      <c r="M134" s="568">
        <f t="shared" si="26"/>
        <v>0</v>
      </c>
      <c r="N134" s="570">
        <f>IFERROR(VLOOKUP($C134,Listen!$J$3:$L$39,2,0),0)</f>
        <v>0</v>
      </c>
      <c r="O134" s="570">
        <f>IFERROR(VLOOKUP($C134,Listen!$J$3:$L$39,3,0),0)</f>
        <v>0</v>
      </c>
      <c r="P134" s="453">
        <f t="shared" ref="P134:P197" si="34">$N134</f>
        <v>0</v>
      </c>
      <c r="Q134" s="453">
        <f t="shared" si="32"/>
        <v>0</v>
      </c>
      <c r="R134" s="453">
        <f t="shared" si="32"/>
        <v>0</v>
      </c>
      <c r="S134" s="453">
        <f t="shared" si="32"/>
        <v>0</v>
      </c>
      <c r="T134" s="453">
        <f t="shared" si="32"/>
        <v>0</v>
      </c>
      <c r="U134" s="453">
        <f t="shared" si="32"/>
        <v>0</v>
      </c>
      <c r="V134" s="453">
        <f t="shared" si="32"/>
        <v>0</v>
      </c>
      <c r="W134" s="384">
        <f t="shared" si="28"/>
        <v>0</v>
      </c>
      <c r="X134" s="565">
        <f>IF(D134='A. Allgemeine Informationen'!$C$17,$M134-Y134,HLOOKUP('A. Allgemeine Informationen'!$C$17-1,$Z$1:$AF$2005,ROW(D134),FALSE)-$Y134)</f>
        <v>0</v>
      </c>
      <c r="Y134" s="384">
        <f>HLOOKUP('A. Allgemeine Informationen'!$C$17,$Z$1:$AF$2005,ROW(D134),FALSE)</f>
        <v>0</v>
      </c>
      <c r="Z134" s="565">
        <f t="shared" ref="Z134:Z197" si="35">IF(OR($D134=0,$M134=0),0,IF($D134-$Z$5&lt;1,$M134-$M134/P134*(Z$5-$D134+1),0))</f>
        <v>0</v>
      </c>
      <c r="AA134" s="565">
        <f t="shared" ref="AA134:AA197" si="36">IF(OR($D134=0,$M134=0,Q134-(AA$5-$D134)=0),0,IF($D134-AA$5&lt;0,Z134-Z134/(Q134-(AA$5-$D134)),IF($D134-AA$5=0,$M134-$M134/Q134,0)))</f>
        <v>0</v>
      </c>
      <c r="AB134" s="565">
        <f t="shared" ref="AB134:AB197" si="37">IF(OR($D134=0,$M134=0,R134-(AB$5-$D134)=0),0,IF($D134-AB$5&lt;0,AA134-AA134/(R134-(AB$5-$D134)),IF($D134-AB$5=0,$M134-$M134/R134,0)))</f>
        <v>0</v>
      </c>
      <c r="AC134" s="565">
        <f t="shared" ref="AC134:AC197" si="38">IF(OR($D134=0,$M134=0,S134-(AC$5-$D134)=0),0,IF($D134-AC$5&lt;0,AB134-AB134/(S134-(AC$5-$D134)),IF($D134-AC$5=0,$M134-$M134/S134,0)))</f>
        <v>0</v>
      </c>
      <c r="AD134" s="572">
        <f t="shared" ref="AD134:AD197" si="39">IF(OR($D134=0,$M134=0,T134-(AD$5-$D134)=0),0,IF($D134-AD$5&lt;0,AC134-AC134/(T134-(AD$5-$D134)),IF($D134-AD$5=0,$M134-$M134/T134,0)))</f>
        <v>0</v>
      </c>
      <c r="AE134" s="560">
        <f t="shared" ref="AE134:AE197" si="40">IF(OR($D134=0,$M134=0,U134-(AE$5-$D134)=0),0,IF($D134-AE$5&lt;0,AD134-AD134/(U134-(AE$5-$D134)),IF($D134-AE$5=0,$M134-$M134/U134,0)))</f>
        <v>0</v>
      </c>
      <c r="AF134" s="561">
        <f t="shared" ref="AF134:AF197" si="41">IF(OR($D134=0,$M134=0,V134-(AF$5-$D134)=0),0,IF($D134-AF$5&lt;0,AE134-AE134/(V134-(AF$5-$D134)),IF($D134-AF$5=0,$M134-$M134/V134,0)))</f>
        <v>0</v>
      </c>
      <c r="AG134" s="562"/>
      <c r="AI134" s="703"/>
    </row>
    <row r="135" spans="2:35" s="418" customFormat="1" ht="15" customHeight="1" x14ac:dyDescent="0.2">
      <c r="B135" s="554"/>
      <c r="C135" s="382"/>
      <c r="D135" s="383"/>
      <c r="E135" s="381"/>
      <c r="F135" s="1040"/>
      <c r="G135" s="1038"/>
      <c r="H135" s="1041"/>
      <c r="I135" s="381"/>
      <c r="J135" s="568">
        <f t="shared" si="33"/>
        <v>0</v>
      </c>
      <c r="K135" s="381"/>
      <c r="L135" s="381"/>
      <c r="M135" s="568">
        <f t="shared" ref="M135:M198" si="42">J135-K135</f>
        <v>0</v>
      </c>
      <c r="N135" s="570">
        <f>IFERROR(VLOOKUP($C135,Listen!$J$3:$L$39,2,0),0)</f>
        <v>0</v>
      </c>
      <c r="O135" s="570">
        <f>IFERROR(VLOOKUP($C135,Listen!$J$3:$L$39,3,0),0)</f>
        <v>0</v>
      </c>
      <c r="P135" s="453">
        <f t="shared" si="34"/>
        <v>0</v>
      </c>
      <c r="Q135" s="453">
        <f t="shared" ref="Q135:V150" si="43">P135</f>
        <v>0</v>
      </c>
      <c r="R135" s="453">
        <f t="shared" si="43"/>
        <v>0</v>
      </c>
      <c r="S135" s="453">
        <f t="shared" si="43"/>
        <v>0</v>
      </c>
      <c r="T135" s="453">
        <f t="shared" si="43"/>
        <v>0</v>
      </c>
      <c r="U135" s="453">
        <f t="shared" si="43"/>
        <v>0</v>
      </c>
      <c r="V135" s="453">
        <f t="shared" si="43"/>
        <v>0</v>
      </c>
      <c r="W135" s="384">
        <f t="shared" ref="W135:W198" si="44">Y135+X135</f>
        <v>0</v>
      </c>
      <c r="X135" s="565">
        <f>IF(D135='A. Allgemeine Informationen'!$C$17,$M135-Y135,HLOOKUP('A. Allgemeine Informationen'!$C$17-1,$Z$1:$AF$2005,ROW(D135),FALSE)-$Y135)</f>
        <v>0</v>
      </c>
      <c r="Y135" s="384">
        <f>HLOOKUP('A. Allgemeine Informationen'!$C$17,$Z$1:$AF$2005,ROW(D135),FALSE)</f>
        <v>0</v>
      </c>
      <c r="Z135" s="565">
        <f t="shared" si="35"/>
        <v>0</v>
      </c>
      <c r="AA135" s="565">
        <f t="shared" si="36"/>
        <v>0</v>
      </c>
      <c r="AB135" s="565">
        <f t="shared" si="37"/>
        <v>0</v>
      </c>
      <c r="AC135" s="565">
        <f t="shared" si="38"/>
        <v>0</v>
      </c>
      <c r="AD135" s="572">
        <f t="shared" si="39"/>
        <v>0</v>
      </c>
      <c r="AE135" s="560">
        <f t="shared" si="40"/>
        <v>0</v>
      </c>
      <c r="AF135" s="561">
        <f t="shared" si="41"/>
        <v>0</v>
      </c>
      <c r="AG135" s="562"/>
      <c r="AI135" s="703"/>
    </row>
    <row r="136" spans="2:35" s="418" customFormat="1" ht="15" customHeight="1" x14ac:dyDescent="0.2">
      <c r="B136" s="554"/>
      <c r="C136" s="382"/>
      <c r="D136" s="383"/>
      <c r="E136" s="381"/>
      <c r="F136" s="1040"/>
      <c r="G136" s="1038"/>
      <c r="H136" s="1041"/>
      <c r="I136" s="381"/>
      <c r="J136" s="568">
        <f t="shared" si="33"/>
        <v>0</v>
      </c>
      <c r="K136" s="381"/>
      <c r="L136" s="381"/>
      <c r="M136" s="568">
        <f t="shared" si="42"/>
        <v>0</v>
      </c>
      <c r="N136" s="570">
        <f>IFERROR(VLOOKUP($C136,Listen!$J$3:$L$39,2,0),0)</f>
        <v>0</v>
      </c>
      <c r="O136" s="570">
        <f>IFERROR(VLOOKUP($C136,Listen!$J$3:$L$39,3,0),0)</f>
        <v>0</v>
      </c>
      <c r="P136" s="453">
        <f t="shared" si="34"/>
        <v>0</v>
      </c>
      <c r="Q136" s="453">
        <f t="shared" si="43"/>
        <v>0</v>
      </c>
      <c r="R136" s="453">
        <f t="shared" si="43"/>
        <v>0</v>
      </c>
      <c r="S136" s="453">
        <f t="shared" si="43"/>
        <v>0</v>
      </c>
      <c r="T136" s="453">
        <f t="shared" si="43"/>
        <v>0</v>
      </c>
      <c r="U136" s="453">
        <f t="shared" si="43"/>
        <v>0</v>
      </c>
      <c r="V136" s="453">
        <f t="shared" si="43"/>
        <v>0</v>
      </c>
      <c r="W136" s="384">
        <f t="shared" si="44"/>
        <v>0</v>
      </c>
      <c r="X136" s="565">
        <f>IF(D136='A. Allgemeine Informationen'!$C$17,$M136-Y136,HLOOKUP('A. Allgemeine Informationen'!$C$17-1,$Z$1:$AF$2005,ROW(D136),FALSE)-$Y136)</f>
        <v>0</v>
      </c>
      <c r="Y136" s="384">
        <f>HLOOKUP('A. Allgemeine Informationen'!$C$17,$Z$1:$AF$2005,ROW(D136),FALSE)</f>
        <v>0</v>
      </c>
      <c r="Z136" s="565">
        <f t="shared" si="35"/>
        <v>0</v>
      </c>
      <c r="AA136" s="565">
        <f t="shared" si="36"/>
        <v>0</v>
      </c>
      <c r="AB136" s="565">
        <f t="shared" si="37"/>
        <v>0</v>
      </c>
      <c r="AC136" s="565">
        <f t="shared" si="38"/>
        <v>0</v>
      </c>
      <c r="AD136" s="572">
        <f t="shared" si="39"/>
        <v>0</v>
      </c>
      <c r="AE136" s="560">
        <f t="shared" si="40"/>
        <v>0</v>
      </c>
      <c r="AF136" s="561">
        <f t="shared" si="41"/>
        <v>0</v>
      </c>
      <c r="AG136" s="562"/>
      <c r="AI136" s="703"/>
    </row>
    <row r="137" spans="2:35" s="418" customFormat="1" ht="15" customHeight="1" x14ac:dyDescent="0.2">
      <c r="B137" s="554"/>
      <c r="C137" s="382"/>
      <c r="D137" s="383"/>
      <c r="E137" s="381"/>
      <c r="F137" s="1040"/>
      <c r="G137" s="1038"/>
      <c r="H137" s="1041"/>
      <c r="I137" s="381"/>
      <c r="J137" s="568">
        <f t="shared" si="33"/>
        <v>0</v>
      </c>
      <c r="K137" s="381"/>
      <c r="L137" s="381"/>
      <c r="M137" s="568">
        <f t="shared" si="42"/>
        <v>0</v>
      </c>
      <c r="N137" s="570">
        <f>IFERROR(VLOOKUP($C137,Listen!$J$3:$L$39,2,0),0)</f>
        <v>0</v>
      </c>
      <c r="O137" s="570">
        <f>IFERROR(VLOOKUP($C137,Listen!$J$3:$L$39,3,0),0)</f>
        <v>0</v>
      </c>
      <c r="P137" s="453">
        <f t="shared" si="34"/>
        <v>0</v>
      </c>
      <c r="Q137" s="453">
        <f t="shared" si="43"/>
        <v>0</v>
      </c>
      <c r="R137" s="453">
        <f t="shared" si="43"/>
        <v>0</v>
      </c>
      <c r="S137" s="453">
        <f t="shared" si="43"/>
        <v>0</v>
      </c>
      <c r="T137" s="453">
        <f t="shared" si="43"/>
        <v>0</v>
      </c>
      <c r="U137" s="453">
        <f t="shared" si="43"/>
        <v>0</v>
      </c>
      <c r="V137" s="453">
        <f t="shared" si="43"/>
        <v>0</v>
      </c>
      <c r="W137" s="384">
        <f t="shared" si="44"/>
        <v>0</v>
      </c>
      <c r="X137" s="565">
        <f>IF(D137='A. Allgemeine Informationen'!$C$17,$M137-Y137,HLOOKUP('A. Allgemeine Informationen'!$C$17-1,$Z$1:$AF$2005,ROW(D137),FALSE)-$Y137)</f>
        <v>0</v>
      </c>
      <c r="Y137" s="384">
        <f>HLOOKUP('A. Allgemeine Informationen'!$C$17,$Z$1:$AF$2005,ROW(D137),FALSE)</f>
        <v>0</v>
      </c>
      <c r="Z137" s="565">
        <f t="shared" si="35"/>
        <v>0</v>
      </c>
      <c r="AA137" s="565">
        <f t="shared" si="36"/>
        <v>0</v>
      </c>
      <c r="AB137" s="565">
        <f t="shared" si="37"/>
        <v>0</v>
      </c>
      <c r="AC137" s="565">
        <f t="shared" si="38"/>
        <v>0</v>
      </c>
      <c r="AD137" s="572">
        <f t="shared" si="39"/>
        <v>0</v>
      </c>
      <c r="AE137" s="560">
        <f t="shared" si="40"/>
        <v>0</v>
      </c>
      <c r="AF137" s="561">
        <f t="shared" si="41"/>
        <v>0</v>
      </c>
      <c r="AG137" s="562"/>
      <c r="AI137" s="703"/>
    </row>
    <row r="138" spans="2:35" s="418" customFormat="1" ht="15" customHeight="1" x14ac:dyDescent="0.2">
      <c r="B138" s="554"/>
      <c r="C138" s="382"/>
      <c r="D138" s="383"/>
      <c r="E138" s="381"/>
      <c r="F138" s="1040"/>
      <c r="G138" s="1038"/>
      <c r="H138" s="1041"/>
      <c r="I138" s="381"/>
      <c r="J138" s="568">
        <f t="shared" si="33"/>
        <v>0</v>
      </c>
      <c r="K138" s="381"/>
      <c r="L138" s="381"/>
      <c r="M138" s="568">
        <f t="shared" si="42"/>
        <v>0</v>
      </c>
      <c r="N138" s="570">
        <f>IFERROR(VLOOKUP($C138,Listen!$J$3:$L$39,2,0),0)</f>
        <v>0</v>
      </c>
      <c r="O138" s="570">
        <f>IFERROR(VLOOKUP($C138,Listen!$J$3:$L$39,3,0),0)</f>
        <v>0</v>
      </c>
      <c r="P138" s="453">
        <f t="shared" si="34"/>
        <v>0</v>
      </c>
      <c r="Q138" s="453">
        <f t="shared" si="43"/>
        <v>0</v>
      </c>
      <c r="R138" s="453">
        <f t="shared" si="43"/>
        <v>0</v>
      </c>
      <c r="S138" s="453">
        <f t="shared" si="43"/>
        <v>0</v>
      </c>
      <c r="T138" s="453">
        <f t="shared" si="43"/>
        <v>0</v>
      </c>
      <c r="U138" s="453">
        <f t="shared" si="43"/>
        <v>0</v>
      </c>
      <c r="V138" s="453">
        <f t="shared" si="43"/>
        <v>0</v>
      </c>
      <c r="W138" s="384">
        <f t="shared" si="44"/>
        <v>0</v>
      </c>
      <c r="X138" s="565">
        <f>IF(D138='A. Allgemeine Informationen'!$C$17,$M138-Y138,HLOOKUP('A. Allgemeine Informationen'!$C$17-1,$Z$1:$AF$2005,ROW(D138),FALSE)-$Y138)</f>
        <v>0</v>
      </c>
      <c r="Y138" s="384">
        <f>HLOOKUP('A. Allgemeine Informationen'!$C$17,$Z$1:$AF$2005,ROW(D138),FALSE)</f>
        <v>0</v>
      </c>
      <c r="Z138" s="565">
        <f t="shared" si="35"/>
        <v>0</v>
      </c>
      <c r="AA138" s="565">
        <f t="shared" si="36"/>
        <v>0</v>
      </c>
      <c r="AB138" s="565">
        <f t="shared" si="37"/>
        <v>0</v>
      </c>
      <c r="AC138" s="565">
        <f t="shared" si="38"/>
        <v>0</v>
      </c>
      <c r="AD138" s="572">
        <f t="shared" si="39"/>
        <v>0</v>
      </c>
      <c r="AE138" s="560">
        <f t="shared" si="40"/>
        <v>0</v>
      </c>
      <c r="AF138" s="561">
        <f t="shared" si="41"/>
        <v>0</v>
      </c>
      <c r="AG138" s="562"/>
      <c r="AI138" s="703"/>
    </row>
    <row r="139" spans="2:35" s="418" customFormat="1" ht="15" customHeight="1" x14ac:dyDescent="0.2">
      <c r="B139" s="554"/>
      <c r="C139" s="382"/>
      <c r="D139" s="383"/>
      <c r="E139" s="381"/>
      <c r="F139" s="1040"/>
      <c r="G139" s="1038"/>
      <c r="H139" s="1041"/>
      <c r="I139" s="381"/>
      <c r="J139" s="568">
        <f t="shared" si="33"/>
        <v>0</v>
      </c>
      <c r="K139" s="381"/>
      <c r="L139" s="381"/>
      <c r="M139" s="568">
        <f t="shared" si="42"/>
        <v>0</v>
      </c>
      <c r="N139" s="570">
        <f>IFERROR(VLOOKUP($C139,Listen!$J$3:$L$39,2,0),0)</f>
        <v>0</v>
      </c>
      <c r="O139" s="570">
        <f>IFERROR(VLOOKUP($C139,Listen!$J$3:$L$39,3,0),0)</f>
        <v>0</v>
      </c>
      <c r="P139" s="453">
        <f t="shared" si="34"/>
        <v>0</v>
      </c>
      <c r="Q139" s="453">
        <f t="shared" si="43"/>
        <v>0</v>
      </c>
      <c r="R139" s="453">
        <f t="shared" si="43"/>
        <v>0</v>
      </c>
      <c r="S139" s="453">
        <f t="shared" si="43"/>
        <v>0</v>
      </c>
      <c r="T139" s="453">
        <f t="shared" si="43"/>
        <v>0</v>
      </c>
      <c r="U139" s="453">
        <f t="shared" si="43"/>
        <v>0</v>
      </c>
      <c r="V139" s="453">
        <f t="shared" si="43"/>
        <v>0</v>
      </c>
      <c r="W139" s="384">
        <f t="shared" si="44"/>
        <v>0</v>
      </c>
      <c r="X139" s="565">
        <f>IF(D139='A. Allgemeine Informationen'!$C$17,$M139-Y139,HLOOKUP('A. Allgemeine Informationen'!$C$17-1,$Z$1:$AF$2005,ROW(D139),FALSE)-$Y139)</f>
        <v>0</v>
      </c>
      <c r="Y139" s="384">
        <f>HLOOKUP('A. Allgemeine Informationen'!$C$17,$Z$1:$AF$2005,ROW(D139),FALSE)</f>
        <v>0</v>
      </c>
      <c r="Z139" s="565">
        <f t="shared" si="35"/>
        <v>0</v>
      </c>
      <c r="AA139" s="565">
        <f t="shared" si="36"/>
        <v>0</v>
      </c>
      <c r="AB139" s="565">
        <f t="shared" si="37"/>
        <v>0</v>
      </c>
      <c r="AC139" s="565">
        <f t="shared" si="38"/>
        <v>0</v>
      </c>
      <c r="AD139" s="572">
        <f t="shared" si="39"/>
        <v>0</v>
      </c>
      <c r="AE139" s="560">
        <f t="shared" si="40"/>
        <v>0</v>
      </c>
      <c r="AF139" s="561">
        <f t="shared" si="41"/>
        <v>0</v>
      </c>
      <c r="AG139" s="562"/>
      <c r="AI139" s="703"/>
    </row>
    <row r="140" spans="2:35" s="418" customFormat="1" ht="15" customHeight="1" x14ac:dyDescent="0.2">
      <c r="B140" s="554"/>
      <c r="C140" s="382"/>
      <c r="D140" s="383"/>
      <c r="E140" s="381"/>
      <c r="F140" s="1040"/>
      <c r="G140" s="1038"/>
      <c r="H140" s="1041"/>
      <c r="I140" s="381"/>
      <c r="J140" s="568">
        <f t="shared" si="33"/>
        <v>0</v>
      </c>
      <c r="K140" s="381"/>
      <c r="L140" s="381"/>
      <c r="M140" s="568">
        <f t="shared" si="42"/>
        <v>0</v>
      </c>
      <c r="N140" s="570">
        <f>IFERROR(VLOOKUP($C140,Listen!$J$3:$L$39,2,0),0)</f>
        <v>0</v>
      </c>
      <c r="O140" s="570">
        <f>IFERROR(VLOOKUP($C140,Listen!$J$3:$L$39,3,0),0)</f>
        <v>0</v>
      </c>
      <c r="P140" s="453">
        <f t="shared" si="34"/>
        <v>0</v>
      </c>
      <c r="Q140" s="453">
        <f t="shared" si="43"/>
        <v>0</v>
      </c>
      <c r="R140" s="453">
        <f t="shared" si="43"/>
        <v>0</v>
      </c>
      <c r="S140" s="453">
        <f t="shared" si="43"/>
        <v>0</v>
      </c>
      <c r="T140" s="453">
        <f t="shared" si="43"/>
        <v>0</v>
      </c>
      <c r="U140" s="453">
        <f t="shared" si="43"/>
        <v>0</v>
      </c>
      <c r="V140" s="453">
        <f t="shared" si="43"/>
        <v>0</v>
      </c>
      <c r="W140" s="384">
        <f t="shared" si="44"/>
        <v>0</v>
      </c>
      <c r="X140" s="565">
        <f>IF(D140='A. Allgemeine Informationen'!$C$17,$M140-Y140,HLOOKUP('A. Allgemeine Informationen'!$C$17-1,$Z$1:$AF$2005,ROW(D140),FALSE)-$Y140)</f>
        <v>0</v>
      </c>
      <c r="Y140" s="384">
        <f>HLOOKUP('A. Allgemeine Informationen'!$C$17,$Z$1:$AF$2005,ROW(D140),FALSE)</f>
        <v>0</v>
      </c>
      <c r="Z140" s="565">
        <f t="shared" si="35"/>
        <v>0</v>
      </c>
      <c r="AA140" s="565">
        <f t="shared" si="36"/>
        <v>0</v>
      </c>
      <c r="AB140" s="565">
        <f t="shared" si="37"/>
        <v>0</v>
      </c>
      <c r="AC140" s="565">
        <f t="shared" si="38"/>
        <v>0</v>
      </c>
      <c r="AD140" s="572">
        <f t="shared" si="39"/>
        <v>0</v>
      </c>
      <c r="AE140" s="560">
        <f t="shared" si="40"/>
        <v>0</v>
      </c>
      <c r="AF140" s="561">
        <f t="shared" si="41"/>
        <v>0</v>
      </c>
      <c r="AG140" s="562"/>
      <c r="AI140" s="703"/>
    </row>
    <row r="141" spans="2:35" s="418" customFormat="1" ht="15" customHeight="1" x14ac:dyDescent="0.2">
      <c r="B141" s="554"/>
      <c r="C141" s="382"/>
      <c r="D141" s="383"/>
      <c r="E141" s="381"/>
      <c r="F141" s="1040"/>
      <c r="G141" s="1038"/>
      <c r="H141" s="1041"/>
      <c r="I141" s="381"/>
      <c r="J141" s="568">
        <f t="shared" si="33"/>
        <v>0</v>
      </c>
      <c r="K141" s="381"/>
      <c r="L141" s="381"/>
      <c r="M141" s="568">
        <f t="shared" si="42"/>
        <v>0</v>
      </c>
      <c r="N141" s="570">
        <f>IFERROR(VLOOKUP($C141,Listen!$J$3:$L$39,2,0),0)</f>
        <v>0</v>
      </c>
      <c r="O141" s="570">
        <f>IFERROR(VLOOKUP($C141,Listen!$J$3:$L$39,3,0),0)</f>
        <v>0</v>
      </c>
      <c r="P141" s="453">
        <f t="shared" si="34"/>
        <v>0</v>
      </c>
      <c r="Q141" s="453">
        <f t="shared" si="43"/>
        <v>0</v>
      </c>
      <c r="R141" s="453">
        <f t="shared" si="43"/>
        <v>0</v>
      </c>
      <c r="S141" s="453">
        <f t="shared" si="43"/>
        <v>0</v>
      </c>
      <c r="T141" s="453">
        <f t="shared" si="43"/>
        <v>0</v>
      </c>
      <c r="U141" s="453">
        <f t="shared" si="43"/>
        <v>0</v>
      </c>
      <c r="V141" s="453">
        <f t="shared" si="43"/>
        <v>0</v>
      </c>
      <c r="W141" s="384">
        <f t="shared" si="44"/>
        <v>0</v>
      </c>
      <c r="X141" s="565">
        <f>IF(D141='A. Allgemeine Informationen'!$C$17,$M141-Y141,HLOOKUP('A. Allgemeine Informationen'!$C$17-1,$Z$1:$AF$2005,ROW(D141),FALSE)-$Y141)</f>
        <v>0</v>
      </c>
      <c r="Y141" s="384">
        <f>HLOOKUP('A. Allgemeine Informationen'!$C$17,$Z$1:$AF$2005,ROW(D141),FALSE)</f>
        <v>0</v>
      </c>
      <c r="Z141" s="565">
        <f t="shared" si="35"/>
        <v>0</v>
      </c>
      <c r="AA141" s="565">
        <f t="shared" si="36"/>
        <v>0</v>
      </c>
      <c r="AB141" s="565">
        <f t="shared" si="37"/>
        <v>0</v>
      </c>
      <c r="AC141" s="565">
        <f t="shared" si="38"/>
        <v>0</v>
      </c>
      <c r="AD141" s="572">
        <f t="shared" si="39"/>
        <v>0</v>
      </c>
      <c r="AE141" s="560">
        <f t="shared" si="40"/>
        <v>0</v>
      </c>
      <c r="AF141" s="561">
        <f t="shared" si="41"/>
        <v>0</v>
      </c>
      <c r="AG141" s="562"/>
      <c r="AI141" s="703"/>
    </row>
    <row r="142" spans="2:35" s="418" customFormat="1" ht="15" customHeight="1" x14ac:dyDescent="0.2">
      <c r="B142" s="554"/>
      <c r="C142" s="382"/>
      <c r="D142" s="383"/>
      <c r="E142" s="381"/>
      <c r="F142" s="1040"/>
      <c r="G142" s="1038"/>
      <c r="H142" s="1041"/>
      <c r="I142" s="381"/>
      <c r="J142" s="568">
        <f t="shared" si="33"/>
        <v>0</v>
      </c>
      <c r="K142" s="381"/>
      <c r="L142" s="381"/>
      <c r="M142" s="568">
        <f t="shared" si="42"/>
        <v>0</v>
      </c>
      <c r="N142" s="570">
        <f>IFERROR(VLOOKUP($C142,Listen!$J$3:$L$39,2,0),0)</f>
        <v>0</v>
      </c>
      <c r="O142" s="570">
        <f>IFERROR(VLOOKUP($C142,Listen!$J$3:$L$39,3,0),0)</f>
        <v>0</v>
      </c>
      <c r="P142" s="453">
        <f t="shared" si="34"/>
        <v>0</v>
      </c>
      <c r="Q142" s="453">
        <f t="shared" si="43"/>
        <v>0</v>
      </c>
      <c r="R142" s="453">
        <f t="shared" si="43"/>
        <v>0</v>
      </c>
      <c r="S142" s="453">
        <f t="shared" si="43"/>
        <v>0</v>
      </c>
      <c r="T142" s="453">
        <f t="shared" si="43"/>
        <v>0</v>
      </c>
      <c r="U142" s="453">
        <f t="shared" si="43"/>
        <v>0</v>
      </c>
      <c r="V142" s="453">
        <f t="shared" si="43"/>
        <v>0</v>
      </c>
      <c r="W142" s="384">
        <f t="shared" si="44"/>
        <v>0</v>
      </c>
      <c r="X142" s="565">
        <f>IF(D142='A. Allgemeine Informationen'!$C$17,$M142-Y142,HLOOKUP('A. Allgemeine Informationen'!$C$17-1,$Z$1:$AF$2005,ROW(D142),FALSE)-$Y142)</f>
        <v>0</v>
      </c>
      <c r="Y142" s="384">
        <f>HLOOKUP('A. Allgemeine Informationen'!$C$17,$Z$1:$AF$2005,ROW(D142),FALSE)</f>
        <v>0</v>
      </c>
      <c r="Z142" s="565">
        <f t="shared" si="35"/>
        <v>0</v>
      </c>
      <c r="AA142" s="565">
        <f t="shared" si="36"/>
        <v>0</v>
      </c>
      <c r="AB142" s="565">
        <f t="shared" si="37"/>
        <v>0</v>
      </c>
      <c r="AC142" s="565">
        <f t="shared" si="38"/>
        <v>0</v>
      </c>
      <c r="AD142" s="572">
        <f t="shared" si="39"/>
        <v>0</v>
      </c>
      <c r="AE142" s="560">
        <f t="shared" si="40"/>
        <v>0</v>
      </c>
      <c r="AF142" s="561">
        <f t="shared" si="41"/>
        <v>0</v>
      </c>
      <c r="AG142" s="562"/>
      <c r="AI142" s="703"/>
    </row>
    <row r="143" spans="2:35" s="418" customFormat="1" ht="15" customHeight="1" x14ac:dyDescent="0.2">
      <c r="B143" s="554"/>
      <c r="C143" s="382"/>
      <c r="D143" s="383"/>
      <c r="E143" s="381"/>
      <c r="F143" s="1040"/>
      <c r="G143" s="1038"/>
      <c r="H143" s="1041"/>
      <c r="I143" s="381"/>
      <c r="J143" s="568">
        <f t="shared" si="33"/>
        <v>0</v>
      </c>
      <c r="K143" s="381"/>
      <c r="L143" s="381"/>
      <c r="M143" s="568">
        <f t="shared" si="42"/>
        <v>0</v>
      </c>
      <c r="N143" s="570">
        <f>IFERROR(VLOOKUP($C143,Listen!$J$3:$L$39,2,0),0)</f>
        <v>0</v>
      </c>
      <c r="O143" s="570">
        <f>IFERROR(VLOOKUP($C143,Listen!$J$3:$L$39,3,0),0)</f>
        <v>0</v>
      </c>
      <c r="P143" s="453">
        <f t="shared" si="34"/>
        <v>0</v>
      </c>
      <c r="Q143" s="453">
        <f t="shared" si="43"/>
        <v>0</v>
      </c>
      <c r="R143" s="453">
        <f t="shared" si="43"/>
        <v>0</v>
      </c>
      <c r="S143" s="453">
        <f t="shared" si="43"/>
        <v>0</v>
      </c>
      <c r="T143" s="453">
        <f t="shared" si="43"/>
        <v>0</v>
      </c>
      <c r="U143" s="453">
        <f t="shared" si="43"/>
        <v>0</v>
      </c>
      <c r="V143" s="453">
        <f t="shared" si="43"/>
        <v>0</v>
      </c>
      <c r="W143" s="384">
        <f t="shared" si="44"/>
        <v>0</v>
      </c>
      <c r="X143" s="565">
        <f>IF(D143='A. Allgemeine Informationen'!$C$17,$M143-Y143,HLOOKUP('A. Allgemeine Informationen'!$C$17-1,$Z$1:$AF$2005,ROW(D143),FALSE)-$Y143)</f>
        <v>0</v>
      </c>
      <c r="Y143" s="384">
        <f>HLOOKUP('A. Allgemeine Informationen'!$C$17,$Z$1:$AF$2005,ROW(D143),FALSE)</f>
        <v>0</v>
      </c>
      <c r="Z143" s="565">
        <f t="shared" si="35"/>
        <v>0</v>
      </c>
      <c r="AA143" s="565">
        <f t="shared" si="36"/>
        <v>0</v>
      </c>
      <c r="AB143" s="565">
        <f t="shared" si="37"/>
        <v>0</v>
      </c>
      <c r="AC143" s="565">
        <f t="shared" si="38"/>
        <v>0</v>
      </c>
      <c r="AD143" s="572">
        <f t="shared" si="39"/>
        <v>0</v>
      </c>
      <c r="AE143" s="560">
        <f t="shared" si="40"/>
        <v>0</v>
      </c>
      <c r="AF143" s="561">
        <f t="shared" si="41"/>
        <v>0</v>
      </c>
      <c r="AG143" s="562"/>
      <c r="AI143" s="703"/>
    </row>
    <row r="144" spans="2:35" s="418" customFormat="1" ht="15" customHeight="1" x14ac:dyDescent="0.2">
      <c r="B144" s="554"/>
      <c r="C144" s="382"/>
      <c r="D144" s="383"/>
      <c r="E144" s="381"/>
      <c r="F144" s="1040"/>
      <c r="G144" s="1038"/>
      <c r="H144" s="1041"/>
      <c r="I144" s="381"/>
      <c r="J144" s="568">
        <f t="shared" si="33"/>
        <v>0</v>
      </c>
      <c r="K144" s="381"/>
      <c r="L144" s="381"/>
      <c r="M144" s="568">
        <f t="shared" si="42"/>
        <v>0</v>
      </c>
      <c r="N144" s="570">
        <f>IFERROR(VLOOKUP($C144,Listen!$J$3:$L$39,2,0),0)</f>
        <v>0</v>
      </c>
      <c r="O144" s="570">
        <f>IFERROR(VLOOKUP($C144,Listen!$J$3:$L$39,3,0),0)</f>
        <v>0</v>
      </c>
      <c r="P144" s="453">
        <f t="shared" si="34"/>
        <v>0</v>
      </c>
      <c r="Q144" s="453">
        <f t="shared" si="43"/>
        <v>0</v>
      </c>
      <c r="R144" s="453">
        <f t="shared" si="43"/>
        <v>0</v>
      </c>
      <c r="S144" s="453">
        <f t="shared" si="43"/>
        <v>0</v>
      </c>
      <c r="T144" s="453">
        <f t="shared" si="43"/>
        <v>0</v>
      </c>
      <c r="U144" s="453">
        <f t="shared" si="43"/>
        <v>0</v>
      </c>
      <c r="V144" s="453">
        <f t="shared" si="43"/>
        <v>0</v>
      </c>
      <c r="W144" s="384">
        <f t="shared" si="44"/>
        <v>0</v>
      </c>
      <c r="X144" s="565">
        <f>IF(D144='A. Allgemeine Informationen'!$C$17,$M144-Y144,HLOOKUP('A. Allgemeine Informationen'!$C$17-1,$Z$1:$AF$2005,ROW(D144),FALSE)-$Y144)</f>
        <v>0</v>
      </c>
      <c r="Y144" s="384">
        <f>HLOOKUP('A. Allgemeine Informationen'!$C$17,$Z$1:$AF$2005,ROW(D144),FALSE)</f>
        <v>0</v>
      </c>
      <c r="Z144" s="565">
        <f t="shared" si="35"/>
        <v>0</v>
      </c>
      <c r="AA144" s="565">
        <f t="shared" si="36"/>
        <v>0</v>
      </c>
      <c r="AB144" s="565">
        <f t="shared" si="37"/>
        <v>0</v>
      </c>
      <c r="AC144" s="565">
        <f t="shared" si="38"/>
        <v>0</v>
      </c>
      <c r="AD144" s="572">
        <f t="shared" si="39"/>
        <v>0</v>
      </c>
      <c r="AE144" s="560">
        <f t="shared" si="40"/>
        <v>0</v>
      </c>
      <c r="AF144" s="561">
        <f t="shared" si="41"/>
        <v>0</v>
      </c>
      <c r="AG144" s="562"/>
      <c r="AI144" s="703"/>
    </row>
    <row r="145" spans="2:35" s="418" customFormat="1" ht="15" customHeight="1" x14ac:dyDescent="0.2">
      <c r="B145" s="554"/>
      <c r="C145" s="382"/>
      <c r="D145" s="383"/>
      <c r="E145" s="381"/>
      <c r="F145" s="1040"/>
      <c r="G145" s="1038"/>
      <c r="H145" s="1041"/>
      <c r="I145" s="381"/>
      <c r="J145" s="568">
        <f t="shared" si="33"/>
        <v>0</v>
      </c>
      <c r="K145" s="381"/>
      <c r="L145" s="381"/>
      <c r="M145" s="568">
        <f t="shared" si="42"/>
        <v>0</v>
      </c>
      <c r="N145" s="570">
        <f>IFERROR(VLOOKUP($C145,Listen!$J$3:$L$39,2,0),0)</f>
        <v>0</v>
      </c>
      <c r="O145" s="570">
        <f>IFERROR(VLOOKUP($C145,Listen!$J$3:$L$39,3,0),0)</f>
        <v>0</v>
      </c>
      <c r="P145" s="453">
        <f t="shared" si="34"/>
        <v>0</v>
      </c>
      <c r="Q145" s="453">
        <f t="shared" si="43"/>
        <v>0</v>
      </c>
      <c r="R145" s="453">
        <f t="shared" si="43"/>
        <v>0</v>
      </c>
      <c r="S145" s="453">
        <f t="shared" si="43"/>
        <v>0</v>
      </c>
      <c r="T145" s="453">
        <f t="shared" si="43"/>
        <v>0</v>
      </c>
      <c r="U145" s="453">
        <f t="shared" si="43"/>
        <v>0</v>
      </c>
      <c r="V145" s="453">
        <f t="shared" si="43"/>
        <v>0</v>
      </c>
      <c r="W145" s="384">
        <f t="shared" si="44"/>
        <v>0</v>
      </c>
      <c r="X145" s="565">
        <f>IF(D145='A. Allgemeine Informationen'!$C$17,$M145-Y145,HLOOKUP('A. Allgemeine Informationen'!$C$17-1,$Z$1:$AF$2005,ROW(D145),FALSE)-$Y145)</f>
        <v>0</v>
      </c>
      <c r="Y145" s="384">
        <f>HLOOKUP('A. Allgemeine Informationen'!$C$17,$Z$1:$AF$2005,ROW(D145),FALSE)</f>
        <v>0</v>
      </c>
      <c r="Z145" s="565">
        <f t="shared" si="35"/>
        <v>0</v>
      </c>
      <c r="AA145" s="565">
        <f t="shared" si="36"/>
        <v>0</v>
      </c>
      <c r="AB145" s="565">
        <f t="shared" si="37"/>
        <v>0</v>
      </c>
      <c r="AC145" s="565">
        <f t="shared" si="38"/>
        <v>0</v>
      </c>
      <c r="AD145" s="572">
        <f t="shared" si="39"/>
        <v>0</v>
      </c>
      <c r="AE145" s="560">
        <f t="shared" si="40"/>
        <v>0</v>
      </c>
      <c r="AF145" s="561">
        <f t="shared" si="41"/>
        <v>0</v>
      </c>
      <c r="AG145" s="562"/>
      <c r="AI145" s="703"/>
    </row>
    <row r="146" spans="2:35" s="418" customFormat="1" ht="15" customHeight="1" x14ac:dyDescent="0.2">
      <c r="B146" s="554"/>
      <c r="C146" s="382"/>
      <c r="D146" s="383"/>
      <c r="E146" s="381"/>
      <c r="F146" s="1040"/>
      <c r="G146" s="1038"/>
      <c r="H146" s="1041"/>
      <c r="I146" s="381"/>
      <c r="J146" s="568">
        <f t="shared" si="33"/>
        <v>0</v>
      </c>
      <c r="K146" s="381"/>
      <c r="L146" s="381"/>
      <c r="M146" s="568">
        <f t="shared" si="42"/>
        <v>0</v>
      </c>
      <c r="N146" s="570">
        <f>IFERROR(VLOOKUP($C146,Listen!$J$3:$L$39,2,0),0)</f>
        <v>0</v>
      </c>
      <c r="O146" s="570">
        <f>IFERROR(VLOOKUP($C146,Listen!$J$3:$L$39,3,0),0)</f>
        <v>0</v>
      </c>
      <c r="P146" s="453">
        <f t="shared" si="34"/>
        <v>0</v>
      </c>
      <c r="Q146" s="453">
        <f t="shared" si="43"/>
        <v>0</v>
      </c>
      <c r="R146" s="453">
        <f t="shared" si="43"/>
        <v>0</v>
      </c>
      <c r="S146" s="453">
        <f t="shared" si="43"/>
        <v>0</v>
      </c>
      <c r="T146" s="453">
        <f t="shared" si="43"/>
        <v>0</v>
      </c>
      <c r="U146" s="453">
        <f t="shared" si="43"/>
        <v>0</v>
      </c>
      <c r="V146" s="453">
        <f t="shared" si="43"/>
        <v>0</v>
      </c>
      <c r="W146" s="384">
        <f t="shared" si="44"/>
        <v>0</v>
      </c>
      <c r="X146" s="565">
        <f>IF(D146='A. Allgemeine Informationen'!$C$17,$M146-Y146,HLOOKUP('A. Allgemeine Informationen'!$C$17-1,$Z$1:$AF$2005,ROW(D146),FALSE)-$Y146)</f>
        <v>0</v>
      </c>
      <c r="Y146" s="384">
        <f>HLOOKUP('A. Allgemeine Informationen'!$C$17,$Z$1:$AF$2005,ROW(D146),FALSE)</f>
        <v>0</v>
      </c>
      <c r="Z146" s="565">
        <f t="shared" si="35"/>
        <v>0</v>
      </c>
      <c r="AA146" s="565">
        <f t="shared" si="36"/>
        <v>0</v>
      </c>
      <c r="AB146" s="565">
        <f t="shared" si="37"/>
        <v>0</v>
      </c>
      <c r="AC146" s="565">
        <f t="shared" si="38"/>
        <v>0</v>
      </c>
      <c r="AD146" s="572">
        <f t="shared" si="39"/>
        <v>0</v>
      </c>
      <c r="AE146" s="560">
        <f t="shared" si="40"/>
        <v>0</v>
      </c>
      <c r="AF146" s="561">
        <f t="shared" si="41"/>
        <v>0</v>
      </c>
      <c r="AG146" s="562"/>
      <c r="AI146" s="703"/>
    </row>
    <row r="147" spans="2:35" s="418" customFormat="1" ht="15" customHeight="1" x14ac:dyDescent="0.2">
      <c r="B147" s="554"/>
      <c r="C147" s="382"/>
      <c r="D147" s="383"/>
      <c r="E147" s="381"/>
      <c r="F147" s="1040"/>
      <c r="G147" s="1038"/>
      <c r="H147" s="1041"/>
      <c r="I147" s="381"/>
      <c r="J147" s="568">
        <f t="shared" si="33"/>
        <v>0</v>
      </c>
      <c r="K147" s="381"/>
      <c r="L147" s="381"/>
      <c r="M147" s="568">
        <f t="shared" si="42"/>
        <v>0</v>
      </c>
      <c r="N147" s="570">
        <f>IFERROR(VLOOKUP($C147,Listen!$J$3:$L$39,2,0),0)</f>
        <v>0</v>
      </c>
      <c r="O147" s="570">
        <f>IFERROR(VLOOKUP($C147,Listen!$J$3:$L$39,3,0),0)</f>
        <v>0</v>
      </c>
      <c r="P147" s="453">
        <f t="shared" si="34"/>
        <v>0</v>
      </c>
      <c r="Q147" s="453">
        <f t="shared" si="43"/>
        <v>0</v>
      </c>
      <c r="R147" s="453">
        <f t="shared" si="43"/>
        <v>0</v>
      </c>
      <c r="S147" s="453">
        <f t="shared" si="43"/>
        <v>0</v>
      </c>
      <c r="T147" s="453">
        <f t="shared" si="43"/>
        <v>0</v>
      </c>
      <c r="U147" s="453">
        <f t="shared" si="43"/>
        <v>0</v>
      </c>
      <c r="V147" s="453">
        <f t="shared" si="43"/>
        <v>0</v>
      </c>
      <c r="W147" s="384">
        <f t="shared" si="44"/>
        <v>0</v>
      </c>
      <c r="X147" s="565">
        <f>IF(D147='A. Allgemeine Informationen'!$C$17,$M147-Y147,HLOOKUP('A. Allgemeine Informationen'!$C$17-1,$Z$1:$AF$2005,ROW(D147),FALSE)-$Y147)</f>
        <v>0</v>
      </c>
      <c r="Y147" s="384">
        <f>HLOOKUP('A. Allgemeine Informationen'!$C$17,$Z$1:$AF$2005,ROW(D147),FALSE)</f>
        <v>0</v>
      </c>
      <c r="Z147" s="565">
        <f t="shared" si="35"/>
        <v>0</v>
      </c>
      <c r="AA147" s="565">
        <f t="shared" si="36"/>
        <v>0</v>
      </c>
      <c r="AB147" s="565">
        <f t="shared" si="37"/>
        <v>0</v>
      </c>
      <c r="AC147" s="565">
        <f t="shared" si="38"/>
        <v>0</v>
      </c>
      <c r="AD147" s="572">
        <f t="shared" si="39"/>
        <v>0</v>
      </c>
      <c r="AE147" s="560">
        <f t="shared" si="40"/>
        <v>0</v>
      </c>
      <c r="AF147" s="561">
        <f t="shared" si="41"/>
        <v>0</v>
      </c>
      <c r="AG147" s="562"/>
      <c r="AI147" s="703"/>
    </row>
    <row r="148" spans="2:35" s="418" customFormat="1" ht="15" customHeight="1" x14ac:dyDescent="0.2">
      <c r="B148" s="554"/>
      <c r="C148" s="382"/>
      <c r="D148" s="383"/>
      <c r="E148" s="381"/>
      <c r="F148" s="1040"/>
      <c r="G148" s="1038"/>
      <c r="H148" s="1041"/>
      <c r="I148" s="381"/>
      <c r="J148" s="568">
        <f t="shared" si="33"/>
        <v>0</v>
      </c>
      <c r="K148" s="381"/>
      <c r="L148" s="381"/>
      <c r="M148" s="568">
        <f t="shared" si="42"/>
        <v>0</v>
      </c>
      <c r="N148" s="570">
        <f>IFERROR(VLOOKUP($C148,Listen!$J$3:$L$39,2,0),0)</f>
        <v>0</v>
      </c>
      <c r="O148" s="570">
        <f>IFERROR(VLOOKUP($C148,Listen!$J$3:$L$39,3,0),0)</f>
        <v>0</v>
      </c>
      <c r="P148" s="453">
        <f t="shared" si="34"/>
        <v>0</v>
      </c>
      <c r="Q148" s="453">
        <f t="shared" si="43"/>
        <v>0</v>
      </c>
      <c r="R148" s="453">
        <f t="shared" si="43"/>
        <v>0</v>
      </c>
      <c r="S148" s="453">
        <f t="shared" si="43"/>
        <v>0</v>
      </c>
      <c r="T148" s="453">
        <f t="shared" si="43"/>
        <v>0</v>
      </c>
      <c r="U148" s="453">
        <f t="shared" si="43"/>
        <v>0</v>
      </c>
      <c r="V148" s="453">
        <f t="shared" si="43"/>
        <v>0</v>
      </c>
      <c r="W148" s="384">
        <f t="shared" si="44"/>
        <v>0</v>
      </c>
      <c r="X148" s="565">
        <f>IF(D148='A. Allgemeine Informationen'!$C$17,$M148-Y148,HLOOKUP('A. Allgemeine Informationen'!$C$17-1,$Z$1:$AF$2005,ROW(D148),FALSE)-$Y148)</f>
        <v>0</v>
      </c>
      <c r="Y148" s="384">
        <f>HLOOKUP('A. Allgemeine Informationen'!$C$17,$Z$1:$AF$2005,ROW(D148),FALSE)</f>
        <v>0</v>
      </c>
      <c r="Z148" s="565">
        <f t="shared" si="35"/>
        <v>0</v>
      </c>
      <c r="AA148" s="565">
        <f t="shared" si="36"/>
        <v>0</v>
      </c>
      <c r="AB148" s="565">
        <f t="shared" si="37"/>
        <v>0</v>
      </c>
      <c r="AC148" s="565">
        <f t="shared" si="38"/>
        <v>0</v>
      </c>
      <c r="AD148" s="572">
        <f t="shared" si="39"/>
        <v>0</v>
      </c>
      <c r="AE148" s="560">
        <f t="shared" si="40"/>
        <v>0</v>
      </c>
      <c r="AF148" s="561">
        <f t="shared" si="41"/>
        <v>0</v>
      </c>
      <c r="AG148" s="562"/>
      <c r="AI148" s="703"/>
    </row>
    <row r="149" spans="2:35" s="418" customFormat="1" ht="15" customHeight="1" x14ac:dyDescent="0.2">
      <c r="B149" s="554"/>
      <c r="C149" s="382"/>
      <c r="D149" s="383"/>
      <c r="E149" s="381"/>
      <c r="F149" s="1040"/>
      <c r="G149" s="1038"/>
      <c r="H149" s="1041"/>
      <c r="I149" s="381"/>
      <c r="J149" s="568">
        <f t="shared" si="33"/>
        <v>0</v>
      </c>
      <c r="K149" s="381"/>
      <c r="L149" s="381"/>
      <c r="M149" s="568">
        <f t="shared" si="42"/>
        <v>0</v>
      </c>
      <c r="N149" s="570">
        <f>IFERROR(VLOOKUP($C149,Listen!$J$3:$L$39,2,0),0)</f>
        <v>0</v>
      </c>
      <c r="O149" s="570">
        <f>IFERROR(VLOOKUP($C149,Listen!$J$3:$L$39,3,0),0)</f>
        <v>0</v>
      </c>
      <c r="P149" s="453">
        <f t="shared" si="34"/>
        <v>0</v>
      </c>
      <c r="Q149" s="453">
        <f t="shared" si="43"/>
        <v>0</v>
      </c>
      <c r="R149" s="453">
        <f t="shared" si="43"/>
        <v>0</v>
      </c>
      <c r="S149" s="453">
        <f t="shared" si="43"/>
        <v>0</v>
      </c>
      <c r="T149" s="453">
        <f t="shared" si="43"/>
        <v>0</v>
      </c>
      <c r="U149" s="453">
        <f t="shared" si="43"/>
        <v>0</v>
      </c>
      <c r="V149" s="453">
        <f t="shared" si="43"/>
        <v>0</v>
      </c>
      <c r="W149" s="384">
        <f t="shared" si="44"/>
        <v>0</v>
      </c>
      <c r="X149" s="565">
        <f>IF(D149='A. Allgemeine Informationen'!$C$17,$M149-Y149,HLOOKUP('A. Allgemeine Informationen'!$C$17-1,$Z$1:$AF$2005,ROW(D149),FALSE)-$Y149)</f>
        <v>0</v>
      </c>
      <c r="Y149" s="384">
        <f>HLOOKUP('A. Allgemeine Informationen'!$C$17,$Z$1:$AF$2005,ROW(D149),FALSE)</f>
        <v>0</v>
      </c>
      <c r="Z149" s="565">
        <f t="shared" si="35"/>
        <v>0</v>
      </c>
      <c r="AA149" s="565">
        <f t="shared" si="36"/>
        <v>0</v>
      </c>
      <c r="AB149" s="565">
        <f t="shared" si="37"/>
        <v>0</v>
      </c>
      <c r="AC149" s="565">
        <f t="shared" si="38"/>
        <v>0</v>
      </c>
      <c r="AD149" s="572">
        <f t="shared" si="39"/>
        <v>0</v>
      </c>
      <c r="AE149" s="560">
        <f t="shared" si="40"/>
        <v>0</v>
      </c>
      <c r="AF149" s="561">
        <f t="shared" si="41"/>
        <v>0</v>
      </c>
      <c r="AG149" s="562"/>
      <c r="AI149" s="703"/>
    </row>
    <row r="150" spans="2:35" s="418" customFormat="1" ht="15" customHeight="1" x14ac:dyDescent="0.2">
      <c r="B150" s="554"/>
      <c r="C150" s="382"/>
      <c r="D150" s="383"/>
      <c r="E150" s="381"/>
      <c r="F150" s="1040"/>
      <c r="G150" s="1038"/>
      <c r="H150" s="1041"/>
      <c r="I150" s="381"/>
      <c r="J150" s="568">
        <f t="shared" si="33"/>
        <v>0</v>
      </c>
      <c r="K150" s="381"/>
      <c r="L150" s="381"/>
      <c r="M150" s="568">
        <f t="shared" si="42"/>
        <v>0</v>
      </c>
      <c r="N150" s="570">
        <f>IFERROR(VLOOKUP($C150,Listen!$J$3:$L$39,2,0),0)</f>
        <v>0</v>
      </c>
      <c r="O150" s="570">
        <f>IFERROR(VLOOKUP($C150,Listen!$J$3:$L$39,3,0),0)</f>
        <v>0</v>
      </c>
      <c r="P150" s="453">
        <f t="shared" si="34"/>
        <v>0</v>
      </c>
      <c r="Q150" s="453">
        <f t="shared" si="43"/>
        <v>0</v>
      </c>
      <c r="R150" s="453">
        <f t="shared" si="43"/>
        <v>0</v>
      </c>
      <c r="S150" s="453">
        <f t="shared" si="43"/>
        <v>0</v>
      </c>
      <c r="T150" s="453">
        <f t="shared" si="43"/>
        <v>0</v>
      </c>
      <c r="U150" s="453">
        <f t="shared" si="43"/>
        <v>0</v>
      </c>
      <c r="V150" s="453">
        <f t="shared" si="43"/>
        <v>0</v>
      </c>
      <c r="W150" s="384">
        <f t="shared" si="44"/>
        <v>0</v>
      </c>
      <c r="X150" s="565">
        <f>IF(D150='A. Allgemeine Informationen'!$C$17,$M150-Y150,HLOOKUP('A. Allgemeine Informationen'!$C$17-1,$Z$1:$AF$2005,ROW(D150),FALSE)-$Y150)</f>
        <v>0</v>
      </c>
      <c r="Y150" s="384">
        <f>HLOOKUP('A. Allgemeine Informationen'!$C$17,$Z$1:$AF$2005,ROW(D150),FALSE)</f>
        <v>0</v>
      </c>
      <c r="Z150" s="565">
        <f t="shared" si="35"/>
        <v>0</v>
      </c>
      <c r="AA150" s="565">
        <f t="shared" si="36"/>
        <v>0</v>
      </c>
      <c r="AB150" s="565">
        <f t="shared" si="37"/>
        <v>0</v>
      </c>
      <c r="AC150" s="565">
        <f t="shared" si="38"/>
        <v>0</v>
      </c>
      <c r="AD150" s="572">
        <f t="shared" si="39"/>
        <v>0</v>
      </c>
      <c r="AE150" s="560">
        <f t="shared" si="40"/>
        <v>0</v>
      </c>
      <c r="AF150" s="561">
        <f t="shared" si="41"/>
        <v>0</v>
      </c>
      <c r="AG150" s="562"/>
      <c r="AI150" s="703"/>
    </row>
    <row r="151" spans="2:35" s="418" customFormat="1" ht="15" customHeight="1" x14ac:dyDescent="0.2">
      <c r="B151" s="554"/>
      <c r="C151" s="382"/>
      <c r="D151" s="383"/>
      <c r="E151" s="381"/>
      <c r="F151" s="1040"/>
      <c r="G151" s="1038"/>
      <c r="H151" s="1041"/>
      <c r="I151" s="381"/>
      <c r="J151" s="568">
        <f t="shared" si="33"/>
        <v>0</v>
      </c>
      <c r="K151" s="381"/>
      <c r="L151" s="381"/>
      <c r="M151" s="568">
        <f t="shared" si="42"/>
        <v>0</v>
      </c>
      <c r="N151" s="570">
        <f>IFERROR(VLOOKUP($C151,Listen!$J$3:$L$39,2,0),0)</f>
        <v>0</v>
      </c>
      <c r="O151" s="570">
        <f>IFERROR(VLOOKUP($C151,Listen!$J$3:$L$39,3,0),0)</f>
        <v>0</v>
      </c>
      <c r="P151" s="453">
        <f t="shared" si="34"/>
        <v>0</v>
      </c>
      <c r="Q151" s="453">
        <f t="shared" ref="Q151:V166" si="45">P151</f>
        <v>0</v>
      </c>
      <c r="R151" s="453">
        <f t="shared" si="45"/>
        <v>0</v>
      </c>
      <c r="S151" s="453">
        <f t="shared" si="45"/>
        <v>0</v>
      </c>
      <c r="T151" s="453">
        <f t="shared" si="45"/>
        <v>0</v>
      </c>
      <c r="U151" s="453">
        <f t="shared" si="45"/>
        <v>0</v>
      </c>
      <c r="V151" s="453">
        <f t="shared" si="45"/>
        <v>0</v>
      </c>
      <c r="W151" s="384">
        <f t="shared" si="44"/>
        <v>0</v>
      </c>
      <c r="X151" s="565">
        <f>IF(D151='A. Allgemeine Informationen'!$C$17,$M151-Y151,HLOOKUP('A. Allgemeine Informationen'!$C$17-1,$Z$1:$AF$2005,ROW(D151),FALSE)-$Y151)</f>
        <v>0</v>
      </c>
      <c r="Y151" s="384">
        <f>HLOOKUP('A. Allgemeine Informationen'!$C$17,$Z$1:$AF$2005,ROW(D151),FALSE)</f>
        <v>0</v>
      </c>
      <c r="Z151" s="565">
        <f t="shared" si="35"/>
        <v>0</v>
      </c>
      <c r="AA151" s="565">
        <f t="shared" si="36"/>
        <v>0</v>
      </c>
      <c r="AB151" s="565">
        <f t="shared" si="37"/>
        <v>0</v>
      </c>
      <c r="AC151" s="565">
        <f t="shared" si="38"/>
        <v>0</v>
      </c>
      <c r="AD151" s="572">
        <f t="shared" si="39"/>
        <v>0</v>
      </c>
      <c r="AE151" s="560">
        <f t="shared" si="40"/>
        <v>0</v>
      </c>
      <c r="AF151" s="561">
        <f t="shared" si="41"/>
        <v>0</v>
      </c>
      <c r="AG151" s="562"/>
      <c r="AI151" s="703"/>
    </row>
    <row r="152" spans="2:35" s="418" customFormat="1" ht="15" customHeight="1" x14ac:dyDescent="0.2">
      <c r="B152" s="554"/>
      <c r="C152" s="382"/>
      <c r="D152" s="383"/>
      <c r="E152" s="381"/>
      <c r="F152" s="1040"/>
      <c r="G152" s="1038"/>
      <c r="H152" s="1041"/>
      <c r="I152" s="381"/>
      <c r="J152" s="568">
        <f t="shared" si="33"/>
        <v>0</v>
      </c>
      <c r="K152" s="381"/>
      <c r="L152" s="381"/>
      <c r="M152" s="568">
        <f t="shared" si="42"/>
        <v>0</v>
      </c>
      <c r="N152" s="570">
        <f>IFERROR(VLOOKUP($C152,Listen!$J$3:$L$39,2,0),0)</f>
        <v>0</v>
      </c>
      <c r="O152" s="570">
        <f>IFERROR(VLOOKUP($C152,Listen!$J$3:$L$39,3,0),0)</f>
        <v>0</v>
      </c>
      <c r="P152" s="453">
        <f t="shared" si="34"/>
        <v>0</v>
      </c>
      <c r="Q152" s="453">
        <f t="shared" si="45"/>
        <v>0</v>
      </c>
      <c r="R152" s="453">
        <f t="shared" si="45"/>
        <v>0</v>
      </c>
      <c r="S152" s="453">
        <f t="shared" si="45"/>
        <v>0</v>
      </c>
      <c r="T152" s="453">
        <f t="shared" si="45"/>
        <v>0</v>
      </c>
      <c r="U152" s="453">
        <f t="shared" si="45"/>
        <v>0</v>
      </c>
      <c r="V152" s="453">
        <f t="shared" si="45"/>
        <v>0</v>
      </c>
      <c r="W152" s="384">
        <f t="shared" si="44"/>
        <v>0</v>
      </c>
      <c r="X152" s="565">
        <f>IF(D152='A. Allgemeine Informationen'!$C$17,$M152-Y152,HLOOKUP('A. Allgemeine Informationen'!$C$17-1,$Z$1:$AF$2005,ROW(D152),FALSE)-$Y152)</f>
        <v>0</v>
      </c>
      <c r="Y152" s="384">
        <f>HLOOKUP('A. Allgemeine Informationen'!$C$17,$Z$1:$AF$2005,ROW(D152),FALSE)</f>
        <v>0</v>
      </c>
      <c r="Z152" s="565">
        <f t="shared" si="35"/>
        <v>0</v>
      </c>
      <c r="AA152" s="565">
        <f t="shared" si="36"/>
        <v>0</v>
      </c>
      <c r="AB152" s="565">
        <f t="shared" si="37"/>
        <v>0</v>
      </c>
      <c r="AC152" s="565">
        <f t="shared" si="38"/>
        <v>0</v>
      </c>
      <c r="AD152" s="572">
        <f t="shared" si="39"/>
        <v>0</v>
      </c>
      <c r="AE152" s="560">
        <f t="shared" si="40"/>
        <v>0</v>
      </c>
      <c r="AF152" s="561">
        <f t="shared" si="41"/>
        <v>0</v>
      </c>
      <c r="AG152" s="562"/>
      <c r="AI152" s="703"/>
    </row>
    <row r="153" spans="2:35" s="418" customFormat="1" ht="15" customHeight="1" x14ac:dyDescent="0.2">
      <c r="B153" s="554"/>
      <c r="C153" s="382"/>
      <c r="D153" s="383"/>
      <c r="E153" s="381"/>
      <c r="F153" s="1040"/>
      <c r="G153" s="1038"/>
      <c r="H153" s="1041"/>
      <c r="I153" s="381"/>
      <c r="J153" s="568">
        <f t="shared" si="33"/>
        <v>0</v>
      </c>
      <c r="K153" s="381"/>
      <c r="L153" s="381"/>
      <c r="M153" s="568">
        <f t="shared" si="42"/>
        <v>0</v>
      </c>
      <c r="N153" s="570">
        <f>IFERROR(VLOOKUP($C153,Listen!$J$3:$L$39,2,0),0)</f>
        <v>0</v>
      </c>
      <c r="O153" s="570">
        <f>IFERROR(VLOOKUP($C153,Listen!$J$3:$L$39,3,0),0)</f>
        <v>0</v>
      </c>
      <c r="P153" s="453">
        <f t="shared" si="34"/>
        <v>0</v>
      </c>
      <c r="Q153" s="453">
        <f t="shared" si="45"/>
        <v>0</v>
      </c>
      <c r="R153" s="453">
        <f t="shared" si="45"/>
        <v>0</v>
      </c>
      <c r="S153" s="453">
        <f t="shared" si="45"/>
        <v>0</v>
      </c>
      <c r="T153" s="453">
        <f t="shared" si="45"/>
        <v>0</v>
      </c>
      <c r="U153" s="453">
        <f t="shared" si="45"/>
        <v>0</v>
      </c>
      <c r="V153" s="453">
        <f t="shared" si="45"/>
        <v>0</v>
      </c>
      <c r="W153" s="384">
        <f t="shared" si="44"/>
        <v>0</v>
      </c>
      <c r="X153" s="565">
        <f>IF(D153='A. Allgemeine Informationen'!$C$17,$M153-Y153,HLOOKUP('A. Allgemeine Informationen'!$C$17-1,$Z$1:$AF$2005,ROW(D153),FALSE)-$Y153)</f>
        <v>0</v>
      </c>
      <c r="Y153" s="384">
        <f>HLOOKUP('A. Allgemeine Informationen'!$C$17,$Z$1:$AF$2005,ROW(D153),FALSE)</f>
        <v>0</v>
      </c>
      <c r="Z153" s="565">
        <f t="shared" si="35"/>
        <v>0</v>
      </c>
      <c r="AA153" s="565">
        <f t="shared" si="36"/>
        <v>0</v>
      </c>
      <c r="AB153" s="565">
        <f t="shared" si="37"/>
        <v>0</v>
      </c>
      <c r="AC153" s="565">
        <f t="shared" si="38"/>
        <v>0</v>
      </c>
      <c r="AD153" s="572">
        <f t="shared" si="39"/>
        <v>0</v>
      </c>
      <c r="AE153" s="560">
        <f t="shared" si="40"/>
        <v>0</v>
      </c>
      <c r="AF153" s="561">
        <f t="shared" si="41"/>
        <v>0</v>
      </c>
      <c r="AG153" s="562"/>
      <c r="AI153" s="703"/>
    </row>
    <row r="154" spans="2:35" s="418" customFormat="1" ht="15" customHeight="1" x14ac:dyDescent="0.2">
      <c r="B154" s="554"/>
      <c r="C154" s="382"/>
      <c r="D154" s="383"/>
      <c r="E154" s="381"/>
      <c r="F154" s="1040"/>
      <c r="G154" s="1038"/>
      <c r="H154" s="1041"/>
      <c r="I154" s="381"/>
      <c r="J154" s="568">
        <f t="shared" si="33"/>
        <v>0</v>
      </c>
      <c r="K154" s="381"/>
      <c r="L154" s="381"/>
      <c r="M154" s="568">
        <f t="shared" si="42"/>
        <v>0</v>
      </c>
      <c r="N154" s="570">
        <f>IFERROR(VLOOKUP($C154,Listen!$J$3:$L$39,2,0),0)</f>
        <v>0</v>
      </c>
      <c r="O154" s="570">
        <f>IFERROR(VLOOKUP($C154,Listen!$J$3:$L$39,3,0),0)</f>
        <v>0</v>
      </c>
      <c r="P154" s="453">
        <f t="shared" si="34"/>
        <v>0</v>
      </c>
      <c r="Q154" s="453">
        <f t="shared" si="45"/>
        <v>0</v>
      </c>
      <c r="R154" s="453">
        <f t="shared" si="45"/>
        <v>0</v>
      </c>
      <c r="S154" s="453">
        <f t="shared" si="45"/>
        <v>0</v>
      </c>
      <c r="T154" s="453">
        <f t="shared" si="45"/>
        <v>0</v>
      </c>
      <c r="U154" s="453">
        <f t="shared" si="45"/>
        <v>0</v>
      </c>
      <c r="V154" s="453">
        <f t="shared" si="45"/>
        <v>0</v>
      </c>
      <c r="W154" s="384">
        <f t="shared" si="44"/>
        <v>0</v>
      </c>
      <c r="X154" s="565">
        <f>IF(D154='A. Allgemeine Informationen'!$C$17,$M154-Y154,HLOOKUP('A. Allgemeine Informationen'!$C$17-1,$Z$1:$AF$2005,ROW(D154),FALSE)-$Y154)</f>
        <v>0</v>
      </c>
      <c r="Y154" s="384">
        <f>HLOOKUP('A. Allgemeine Informationen'!$C$17,$Z$1:$AF$2005,ROW(D154),FALSE)</f>
        <v>0</v>
      </c>
      <c r="Z154" s="565">
        <f t="shared" si="35"/>
        <v>0</v>
      </c>
      <c r="AA154" s="565">
        <f t="shared" si="36"/>
        <v>0</v>
      </c>
      <c r="AB154" s="565">
        <f t="shared" si="37"/>
        <v>0</v>
      </c>
      <c r="AC154" s="565">
        <f t="shared" si="38"/>
        <v>0</v>
      </c>
      <c r="AD154" s="572">
        <f t="shared" si="39"/>
        <v>0</v>
      </c>
      <c r="AE154" s="560">
        <f t="shared" si="40"/>
        <v>0</v>
      </c>
      <c r="AF154" s="561">
        <f t="shared" si="41"/>
        <v>0</v>
      </c>
      <c r="AG154" s="562"/>
      <c r="AI154" s="703"/>
    </row>
    <row r="155" spans="2:35" s="418" customFormat="1" ht="15" customHeight="1" x14ac:dyDescent="0.2">
      <c r="B155" s="554"/>
      <c r="C155" s="382"/>
      <c r="D155" s="383"/>
      <c r="E155" s="381"/>
      <c r="F155" s="1040"/>
      <c r="G155" s="1038"/>
      <c r="H155" s="1041"/>
      <c r="I155" s="381"/>
      <c r="J155" s="568">
        <f t="shared" si="33"/>
        <v>0</v>
      </c>
      <c r="K155" s="381"/>
      <c r="L155" s="381"/>
      <c r="M155" s="568">
        <f t="shared" si="42"/>
        <v>0</v>
      </c>
      <c r="N155" s="570">
        <f>IFERROR(VLOOKUP($C155,Listen!$J$3:$L$39,2,0),0)</f>
        <v>0</v>
      </c>
      <c r="O155" s="570">
        <f>IFERROR(VLOOKUP($C155,Listen!$J$3:$L$39,3,0),0)</f>
        <v>0</v>
      </c>
      <c r="P155" s="453">
        <f t="shared" si="34"/>
        <v>0</v>
      </c>
      <c r="Q155" s="453">
        <f t="shared" si="45"/>
        <v>0</v>
      </c>
      <c r="R155" s="453">
        <f t="shared" si="45"/>
        <v>0</v>
      </c>
      <c r="S155" s="453">
        <f t="shared" si="45"/>
        <v>0</v>
      </c>
      <c r="T155" s="453">
        <f t="shared" si="45"/>
        <v>0</v>
      </c>
      <c r="U155" s="453">
        <f t="shared" si="45"/>
        <v>0</v>
      </c>
      <c r="V155" s="453">
        <f t="shared" si="45"/>
        <v>0</v>
      </c>
      <c r="W155" s="384">
        <f t="shared" si="44"/>
        <v>0</v>
      </c>
      <c r="X155" s="565">
        <f>IF(D155='A. Allgemeine Informationen'!$C$17,$M155-Y155,HLOOKUP('A. Allgemeine Informationen'!$C$17-1,$Z$1:$AF$2005,ROW(D155),FALSE)-$Y155)</f>
        <v>0</v>
      </c>
      <c r="Y155" s="384">
        <f>HLOOKUP('A. Allgemeine Informationen'!$C$17,$Z$1:$AF$2005,ROW(D155),FALSE)</f>
        <v>0</v>
      </c>
      <c r="Z155" s="565">
        <f t="shared" si="35"/>
        <v>0</v>
      </c>
      <c r="AA155" s="565">
        <f t="shared" si="36"/>
        <v>0</v>
      </c>
      <c r="AB155" s="565">
        <f t="shared" si="37"/>
        <v>0</v>
      </c>
      <c r="AC155" s="565">
        <f t="shared" si="38"/>
        <v>0</v>
      </c>
      <c r="AD155" s="572">
        <f t="shared" si="39"/>
        <v>0</v>
      </c>
      <c r="AE155" s="560">
        <f t="shared" si="40"/>
        <v>0</v>
      </c>
      <c r="AF155" s="561">
        <f t="shared" si="41"/>
        <v>0</v>
      </c>
      <c r="AG155" s="562"/>
      <c r="AI155" s="703"/>
    </row>
    <row r="156" spans="2:35" s="418" customFormat="1" ht="15" customHeight="1" x14ac:dyDescent="0.2">
      <c r="B156" s="554"/>
      <c r="C156" s="382"/>
      <c r="D156" s="383"/>
      <c r="E156" s="381"/>
      <c r="F156" s="1040"/>
      <c r="G156" s="1038"/>
      <c r="H156" s="1041"/>
      <c r="I156" s="381"/>
      <c r="J156" s="568">
        <f t="shared" si="33"/>
        <v>0</v>
      </c>
      <c r="K156" s="381"/>
      <c r="L156" s="381"/>
      <c r="M156" s="568">
        <f t="shared" si="42"/>
        <v>0</v>
      </c>
      <c r="N156" s="570">
        <f>IFERROR(VLOOKUP($C156,Listen!$J$3:$L$39,2,0),0)</f>
        <v>0</v>
      </c>
      <c r="O156" s="570">
        <f>IFERROR(VLOOKUP($C156,Listen!$J$3:$L$39,3,0),0)</f>
        <v>0</v>
      </c>
      <c r="P156" s="453">
        <f t="shared" si="34"/>
        <v>0</v>
      </c>
      <c r="Q156" s="453">
        <f t="shared" si="45"/>
        <v>0</v>
      </c>
      <c r="R156" s="453">
        <f t="shared" si="45"/>
        <v>0</v>
      </c>
      <c r="S156" s="453">
        <f t="shared" si="45"/>
        <v>0</v>
      </c>
      <c r="T156" s="453">
        <f t="shared" si="45"/>
        <v>0</v>
      </c>
      <c r="U156" s="453">
        <f t="shared" si="45"/>
        <v>0</v>
      </c>
      <c r="V156" s="453">
        <f t="shared" si="45"/>
        <v>0</v>
      </c>
      <c r="W156" s="384">
        <f t="shared" si="44"/>
        <v>0</v>
      </c>
      <c r="X156" s="565">
        <f>IF(D156='A. Allgemeine Informationen'!$C$17,$M156-Y156,HLOOKUP('A. Allgemeine Informationen'!$C$17-1,$Z$1:$AF$2005,ROW(D156),FALSE)-$Y156)</f>
        <v>0</v>
      </c>
      <c r="Y156" s="384">
        <f>HLOOKUP('A. Allgemeine Informationen'!$C$17,$Z$1:$AF$2005,ROW(D156),FALSE)</f>
        <v>0</v>
      </c>
      <c r="Z156" s="565">
        <f t="shared" si="35"/>
        <v>0</v>
      </c>
      <c r="AA156" s="565">
        <f t="shared" si="36"/>
        <v>0</v>
      </c>
      <c r="AB156" s="565">
        <f t="shared" si="37"/>
        <v>0</v>
      </c>
      <c r="AC156" s="565">
        <f t="shared" si="38"/>
        <v>0</v>
      </c>
      <c r="AD156" s="572">
        <f t="shared" si="39"/>
        <v>0</v>
      </c>
      <c r="AE156" s="560">
        <f t="shared" si="40"/>
        <v>0</v>
      </c>
      <c r="AF156" s="561">
        <f t="shared" si="41"/>
        <v>0</v>
      </c>
      <c r="AG156" s="562"/>
      <c r="AI156" s="703"/>
    </row>
    <row r="157" spans="2:35" s="418" customFormat="1" ht="15" customHeight="1" x14ac:dyDescent="0.2">
      <c r="B157" s="554"/>
      <c r="C157" s="382"/>
      <c r="D157" s="383"/>
      <c r="E157" s="381"/>
      <c r="F157" s="1040"/>
      <c r="G157" s="1038"/>
      <c r="H157" s="1041"/>
      <c r="I157" s="381"/>
      <c r="J157" s="568">
        <f t="shared" si="33"/>
        <v>0</v>
      </c>
      <c r="K157" s="381"/>
      <c r="L157" s="381"/>
      <c r="M157" s="568">
        <f t="shared" si="42"/>
        <v>0</v>
      </c>
      <c r="N157" s="570">
        <f>IFERROR(VLOOKUP($C157,Listen!$J$3:$L$39,2,0),0)</f>
        <v>0</v>
      </c>
      <c r="O157" s="570">
        <f>IFERROR(VLOOKUP($C157,Listen!$J$3:$L$39,3,0),0)</f>
        <v>0</v>
      </c>
      <c r="P157" s="453">
        <f t="shared" si="34"/>
        <v>0</v>
      </c>
      <c r="Q157" s="453">
        <f t="shared" si="45"/>
        <v>0</v>
      </c>
      <c r="R157" s="453">
        <f t="shared" si="45"/>
        <v>0</v>
      </c>
      <c r="S157" s="453">
        <f t="shared" si="45"/>
        <v>0</v>
      </c>
      <c r="T157" s="453">
        <f t="shared" si="45"/>
        <v>0</v>
      </c>
      <c r="U157" s="453">
        <f t="shared" si="45"/>
        <v>0</v>
      </c>
      <c r="V157" s="453">
        <f t="shared" si="45"/>
        <v>0</v>
      </c>
      <c r="W157" s="384">
        <f t="shared" si="44"/>
        <v>0</v>
      </c>
      <c r="X157" s="565">
        <f>IF(D157='A. Allgemeine Informationen'!$C$17,$M157-Y157,HLOOKUP('A. Allgemeine Informationen'!$C$17-1,$Z$1:$AF$2005,ROW(D157),FALSE)-$Y157)</f>
        <v>0</v>
      </c>
      <c r="Y157" s="384">
        <f>HLOOKUP('A. Allgemeine Informationen'!$C$17,$Z$1:$AF$2005,ROW(D157),FALSE)</f>
        <v>0</v>
      </c>
      <c r="Z157" s="565">
        <f t="shared" si="35"/>
        <v>0</v>
      </c>
      <c r="AA157" s="565">
        <f t="shared" si="36"/>
        <v>0</v>
      </c>
      <c r="AB157" s="565">
        <f t="shared" si="37"/>
        <v>0</v>
      </c>
      <c r="AC157" s="565">
        <f t="shared" si="38"/>
        <v>0</v>
      </c>
      <c r="AD157" s="572">
        <f t="shared" si="39"/>
        <v>0</v>
      </c>
      <c r="AE157" s="560">
        <f t="shared" si="40"/>
        <v>0</v>
      </c>
      <c r="AF157" s="561">
        <f t="shared" si="41"/>
        <v>0</v>
      </c>
      <c r="AG157" s="562"/>
      <c r="AI157" s="703"/>
    </row>
    <row r="158" spans="2:35" s="418" customFormat="1" ht="15" customHeight="1" x14ac:dyDescent="0.2">
      <c r="B158" s="554"/>
      <c r="C158" s="382"/>
      <c r="D158" s="383"/>
      <c r="E158" s="381"/>
      <c r="F158" s="1040"/>
      <c r="G158" s="1038"/>
      <c r="H158" s="1041"/>
      <c r="I158" s="381"/>
      <c r="J158" s="568">
        <f t="shared" si="33"/>
        <v>0</v>
      </c>
      <c r="K158" s="381"/>
      <c r="L158" s="381"/>
      <c r="M158" s="568">
        <f t="shared" si="42"/>
        <v>0</v>
      </c>
      <c r="N158" s="570">
        <f>IFERROR(VLOOKUP($C158,Listen!$J$3:$L$39,2,0),0)</f>
        <v>0</v>
      </c>
      <c r="O158" s="570">
        <f>IFERROR(VLOOKUP($C158,Listen!$J$3:$L$39,3,0),0)</f>
        <v>0</v>
      </c>
      <c r="P158" s="453">
        <f t="shared" si="34"/>
        <v>0</v>
      </c>
      <c r="Q158" s="453">
        <f t="shared" si="45"/>
        <v>0</v>
      </c>
      <c r="R158" s="453">
        <f t="shared" si="45"/>
        <v>0</v>
      </c>
      <c r="S158" s="453">
        <f t="shared" si="45"/>
        <v>0</v>
      </c>
      <c r="T158" s="453">
        <f t="shared" si="45"/>
        <v>0</v>
      </c>
      <c r="U158" s="453">
        <f t="shared" si="45"/>
        <v>0</v>
      </c>
      <c r="V158" s="453">
        <f t="shared" si="45"/>
        <v>0</v>
      </c>
      <c r="W158" s="384">
        <f t="shared" si="44"/>
        <v>0</v>
      </c>
      <c r="X158" s="565">
        <f>IF(D158='A. Allgemeine Informationen'!$C$17,$M158-Y158,HLOOKUP('A. Allgemeine Informationen'!$C$17-1,$Z$1:$AF$2005,ROW(D158),FALSE)-$Y158)</f>
        <v>0</v>
      </c>
      <c r="Y158" s="384">
        <f>HLOOKUP('A. Allgemeine Informationen'!$C$17,$Z$1:$AF$2005,ROW(D158),FALSE)</f>
        <v>0</v>
      </c>
      <c r="Z158" s="565">
        <f t="shared" si="35"/>
        <v>0</v>
      </c>
      <c r="AA158" s="565">
        <f t="shared" si="36"/>
        <v>0</v>
      </c>
      <c r="AB158" s="565">
        <f t="shared" si="37"/>
        <v>0</v>
      </c>
      <c r="AC158" s="565">
        <f t="shared" si="38"/>
        <v>0</v>
      </c>
      <c r="AD158" s="572">
        <f t="shared" si="39"/>
        <v>0</v>
      </c>
      <c r="AE158" s="560">
        <f t="shared" si="40"/>
        <v>0</v>
      </c>
      <c r="AF158" s="561">
        <f t="shared" si="41"/>
        <v>0</v>
      </c>
      <c r="AG158" s="562"/>
      <c r="AI158" s="703"/>
    </row>
    <row r="159" spans="2:35" s="418" customFormat="1" ht="15" customHeight="1" x14ac:dyDescent="0.2">
      <c r="B159" s="554"/>
      <c r="C159" s="382"/>
      <c r="D159" s="383"/>
      <c r="E159" s="381"/>
      <c r="F159" s="1040"/>
      <c r="G159" s="1038"/>
      <c r="H159" s="1041"/>
      <c r="I159" s="381"/>
      <c r="J159" s="568">
        <f t="shared" si="33"/>
        <v>0</v>
      </c>
      <c r="K159" s="381"/>
      <c r="L159" s="381"/>
      <c r="M159" s="568">
        <f t="shared" si="42"/>
        <v>0</v>
      </c>
      <c r="N159" s="570">
        <f>IFERROR(VLOOKUP($C159,Listen!$J$3:$L$39,2,0),0)</f>
        <v>0</v>
      </c>
      <c r="O159" s="570">
        <f>IFERROR(VLOOKUP($C159,Listen!$J$3:$L$39,3,0),0)</f>
        <v>0</v>
      </c>
      <c r="P159" s="453">
        <f t="shared" si="34"/>
        <v>0</v>
      </c>
      <c r="Q159" s="453">
        <f t="shared" si="45"/>
        <v>0</v>
      </c>
      <c r="R159" s="453">
        <f t="shared" si="45"/>
        <v>0</v>
      </c>
      <c r="S159" s="453">
        <f t="shared" si="45"/>
        <v>0</v>
      </c>
      <c r="T159" s="453">
        <f t="shared" si="45"/>
        <v>0</v>
      </c>
      <c r="U159" s="453">
        <f t="shared" si="45"/>
        <v>0</v>
      </c>
      <c r="V159" s="453">
        <f t="shared" si="45"/>
        <v>0</v>
      </c>
      <c r="W159" s="384">
        <f t="shared" si="44"/>
        <v>0</v>
      </c>
      <c r="X159" s="565">
        <f>IF(D159='A. Allgemeine Informationen'!$C$17,$M159-Y159,HLOOKUP('A. Allgemeine Informationen'!$C$17-1,$Z$1:$AF$2005,ROW(D159),FALSE)-$Y159)</f>
        <v>0</v>
      </c>
      <c r="Y159" s="384">
        <f>HLOOKUP('A. Allgemeine Informationen'!$C$17,$Z$1:$AF$2005,ROW(D159),FALSE)</f>
        <v>0</v>
      </c>
      <c r="Z159" s="565">
        <f t="shared" si="35"/>
        <v>0</v>
      </c>
      <c r="AA159" s="565">
        <f t="shared" si="36"/>
        <v>0</v>
      </c>
      <c r="AB159" s="565">
        <f t="shared" si="37"/>
        <v>0</v>
      </c>
      <c r="AC159" s="565">
        <f t="shared" si="38"/>
        <v>0</v>
      </c>
      <c r="AD159" s="572">
        <f t="shared" si="39"/>
        <v>0</v>
      </c>
      <c r="AE159" s="560">
        <f t="shared" si="40"/>
        <v>0</v>
      </c>
      <c r="AF159" s="561">
        <f t="shared" si="41"/>
        <v>0</v>
      </c>
      <c r="AG159" s="562"/>
      <c r="AI159" s="703"/>
    </row>
    <row r="160" spans="2:35" s="418" customFormat="1" ht="15" customHeight="1" x14ac:dyDescent="0.2">
      <c r="B160" s="554"/>
      <c r="C160" s="382"/>
      <c r="D160" s="383"/>
      <c r="E160" s="381"/>
      <c r="F160" s="1040"/>
      <c r="G160" s="1038"/>
      <c r="H160" s="1041"/>
      <c r="I160" s="381"/>
      <c r="J160" s="568">
        <f t="shared" si="33"/>
        <v>0</v>
      </c>
      <c r="K160" s="381"/>
      <c r="L160" s="381"/>
      <c r="M160" s="568">
        <f t="shared" si="42"/>
        <v>0</v>
      </c>
      <c r="N160" s="570">
        <f>IFERROR(VLOOKUP($C160,Listen!$J$3:$L$39,2,0),0)</f>
        <v>0</v>
      </c>
      <c r="O160" s="570">
        <f>IFERROR(VLOOKUP($C160,Listen!$J$3:$L$39,3,0),0)</f>
        <v>0</v>
      </c>
      <c r="P160" s="453">
        <f t="shared" si="34"/>
        <v>0</v>
      </c>
      <c r="Q160" s="453">
        <f t="shared" si="45"/>
        <v>0</v>
      </c>
      <c r="R160" s="453">
        <f t="shared" si="45"/>
        <v>0</v>
      </c>
      <c r="S160" s="453">
        <f t="shared" si="45"/>
        <v>0</v>
      </c>
      <c r="T160" s="453">
        <f t="shared" si="45"/>
        <v>0</v>
      </c>
      <c r="U160" s="453">
        <f t="shared" si="45"/>
        <v>0</v>
      </c>
      <c r="V160" s="453">
        <f t="shared" si="45"/>
        <v>0</v>
      </c>
      <c r="W160" s="384">
        <f t="shared" si="44"/>
        <v>0</v>
      </c>
      <c r="X160" s="565">
        <f>IF(D160='A. Allgemeine Informationen'!$C$17,$M160-Y160,HLOOKUP('A. Allgemeine Informationen'!$C$17-1,$Z$1:$AF$2005,ROW(D160),FALSE)-$Y160)</f>
        <v>0</v>
      </c>
      <c r="Y160" s="384">
        <f>HLOOKUP('A. Allgemeine Informationen'!$C$17,$Z$1:$AF$2005,ROW(D160),FALSE)</f>
        <v>0</v>
      </c>
      <c r="Z160" s="565">
        <f t="shared" si="35"/>
        <v>0</v>
      </c>
      <c r="AA160" s="565">
        <f t="shared" si="36"/>
        <v>0</v>
      </c>
      <c r="AB160" s="565">
        <f t="shared" si="37"/>
        <v>0</v>
      </c>
      <c r="AC160" s="565">
        <f t="shared" si="38"/>
        <v>0</v>
      </c>
      <c r="AD160" s="572">
        <f t="shared" si="39"/>
        <v>0</v>
      </c>
      <c r="AE160" s="560">
        <f t="shared" si="40"/>
        <v>0</v>
      </c>
      <c r="AF160" s="561">
        <f t="shared" si="41"/>
        <v>0</v>
      </c>
      <c r="AG160" s="562"/>
      <c r="AI160" s="703"/>
    </row>
    <row r="161" spans="2:35" s="418" customFormat="1" ht="15" customHeight="1" x14ac:dyDescent="0.2">
      <c r="B161" s="554"/>
      <c r="C161" s="382"/>
      <c r="D161" s="383"/>
      <c r="E161" s="381"/>
      <c r="F161" s="1040"/>
      <c r="G161" s="1038"/>
      <c r="H161" s="1041"/>
      <c r="I161" s="381"/>
      <c r="J161" s="568">
        <f t="shared" si="33"/>
        <v>0</v>
      </c>
      <c r="K161" s="381"/>
      <c r="L161" s="381"/>
      <c r="M161" s="568">
        <f t="shared" si="42"/>
        <v>0</v>
      </c>
      <c r="N161" s="570">
        <f>IFERROR(VLOOKUP($C161,Listen!$J$3:$L$39,2,0),0)</f>
        <v>0</v>
      </c>
      <c r="O161" s="570">
        <f>IFERROR(VLOOKUP($C161,Listen!$J$3:$L$39,3,0),0)</f>
        <v>0</v>
      </c>
      <c r="P161" s="453">
        <f t="shared" si="34"/>
        <v>0</v>
      </c>
      <c r="Q161" s="453">
        <f t="shared" si="45"/>
        <v>0</v>
      </c>
      <c r="R161" s="453">
        <f t="shared" si="45"/>
        <v>0</v>
      </c>
      <c r="S161" s="453">
        <f t="shared" si="45"/>
        <v>0</v>
      </c>
      <c r="T161" s="453">
        <f t="shared" si="45"/>
        <v>0</v>
      </c>
      <c r="U161" s="453">
        <f t="shared" si="45"/>
        <v>0</v>
      </c>
      <c r="V161" s="453">
        <f t="shared" si="45"/>
        <v>0</v>
      </c>
      <c r="W161" s="384">
        <f t="shared" si="44"/>
        <v>0</v>
      </c>
      <c r="X161" s="565">
        <f>IF(D161='A. Allgemeine Informationen'!$C$17,$M161-Y161,HLOOKUP('A. Allgemeine Informationen'!$C$17-1,$Z$1:$AF$2005,ROW(D161),FALSE)-$Y161)</f>
        <v>0</v>
      </c>
      <c r="Y161" s="384">
        <f>HLOOKUP('A. Allgemeine Informationen'!$C$17,$Z$1:$AF$2005,ROW(D161),FALSE)</f>
        <v>0</v>
      </c>
      <c r="Z161" s="565">
        <f t="shared" si="35"/>
        <v>0</v>
      </c>
      <c r="AA161" s="565">
        <f t="shared" si="36"/>
        <v>0</v>
      </c>
      <c r="AB161" s="565">
        <f t="shared" si="37"/>
        <v>0</v>
      </c>
      <c r="AC161" s="565">
        <f t="shared" si="38"/>
        <v>0</v>
      </c>
      <c r="AD161" s="572">
        <f t="shared" si="39"/>
        <v>0</v>
      </c>
      <c r="AE161" s="560">
        <f t="shared" si="40"/>
        <v>0</v>
      </c>
      <c r="AF161" s="561">
        <f t="shared" si="41"/>
        <v>0</v>
      </c>
      <c r="AG161" s="562"/>
      <c r="AI161" s="703"/>
    </row>
    <row r="162" spans="2:35" s="418" customFormat="1" ht="15" customHeight="1" x14ac:dyDescent="0.2">
      <c r="B162" s="554"/>
      <c r="C162" s="382"/>
      <c r="D162" s="383"/>
      <c r="E162" s="381"/>
      <c r="F162" s="1040"/>
      <c r="G162" s="1038"/>
      <c r="H162" s="1041"/>
      <c r="I162" s="381"/>
      <c r="J162" s="568">
        <f t="shared" si="33"/>
        <v>0</v>
      </c>
      <c r="K162" s="381"/>
      <c r="L162" s="381"/>
      <c r="M162" s="568">
        <f t="shared" si="42"/>
        <v>0</v>
      </c>
      <c r="N162" s="570">
        <f>IFERROR(VLOOKUP($C162,Listen!$J$3:$L$39,2,0),0)</f>
        <v>0</v>
      </c>
      <c r="O162" s="570">
        <f>IFERROR(VLOOKUP($C162,Listen!$J$3:$L$39,3,0),0)</f>
        <v>0</v>
      </c>
      <c r="P162" s="453">
        <f t="shared" si="34"/>
        <v>0</v>
      </c>
      <c r="Q162" s="453">
        <f t="shared" si="45"/>
        <v>0</v>
      </c>
      <c r="R162" s="453">
        <f t="shared" si="45"/>
        <v>0</v>
      </c>
      <c r="S162" s="453">
        <f t="shared" si="45"/>
        <v>0</v>
      </c>
      <c r="T162" s="453">
        <f t="shared" si="45"/>
        <v>0</v>
      </c>
      <c r="U162" s="453">
        <f t="shared" si="45"/>
        <v>0</v>
      </c>
      <c r="V162" s="453">
        <f t="shared" si="45"/>
        <v>0</v>
      </c>
      <c r="W162" s="384">
        <f t="shared" si="44"/>
        <v>0</v>
      </c>
      <c r="X162" s="565">
        <f>IF(D162='A. Allgemeine Informationen'!$C$17,$M162-Y162,HLOOKUP('A. Allgemeine Informationen'!$C$17-1,$Z$1:$AF$2005,ROW(D162),FALSE)-$Y162)</f>
        <v>0</v>
      </c>
      <c r="Y162" s="384">
        <f>HLOOKUP('A. Allgemeine Informationen'!$C$17,$Z$1:$AF$2005,ROW(D162),FALSE)</f>
        <v>0</v>
      </c>
      <c r="Z162" s="565">
        <f t="shared" si="35"/>
        <v>0</v>
      </c>
      <c r="AA162" s="565">
        <f t="shared" si="36"/>
        <v>0</v>
      </c>
      <c r="AB162" s="565">
        <f t="shared" si="37"/>
        <v>0</v>
      </c>
      <c r="AC162" s="565">
        <f t="shared" si="38"/>
        <v>0</v>
      </c>
      <c r="AD162" s="572">
        <f t="shared" si="39"/>
        <v>0</v>
      </c>
      <c r="AE162" s="560">
        <f t="shared" si="40"/>
        <v>0</v>
      </c>
      <c r="AF162" s="561">
        <f t="shared" si="41"/>
        <v>0</v>
      </c>
      <c r="AG162" s="562"/>
      <c r="AI162" s="703"/>
    </row>
    <row r="163" spans="2:35" s="418" customFormat="1" ht="15" customHeight="1" x14ac:dyDescent="0.2">
      <c r="B163" s="554"/>
      <c r="C163" s="382"/>
      <c r="D163" s="383"/>
      <c r="E163" s="381"/>
      <c r="F163" s="1040"/>
      <c r="G163" s="1038"/>
      <c r="H163" s="1041"/>
      <c r="I163" s="381"/>
      <c r="J163" s="568">
        <f t="shared" si="33"/>
        <v>0</v>
      </c>
      <c r="K163" s="381"/>
      <c r="L163" s="381"/>
      <c r="M163" s="568">
        <f t="shared" si="42"/>
        <v>0</v>
      </c>
      <c r="N163" s="570">
        <f>IFERROR(VLOOKUP($C163,Listen!$J$3:$L$39,2,0),0)</f>
        <v>0</v>
      </c>
      <c r="O163" s="570">
        <f>IFERROR(VLOOKUP($C163,Listen!$J$3:$L$39,3,0),0)</f>
        <v>0</v>
      </c>
      <c r="P163" s="453">
        <f t="shared" si="34"/>
        <v>0</v>
      </c>
      <c r="Q163" s="453">
        <f t="shared" si="45"/>
        <v>0</v>
      </c>
      <c r="R163" s="453">
        <f t="shared" si="45"/>
        <v>0</v>
      </c>
      <c r="S163" s="453">
        <f t="shared" si="45"/>
        <v>0</v>
      </c>
      <c r="T163" s="453">
        <f t="shared" si="45"/>
        <v>0</v>
      </c>
      <c r="U163" s="453">
        <f t="shared" si="45"/>
        <v>0</v>
      </c>
      <c r="V163" s="453">
        <f t="shared" si="45"/>
        <v>0</v>
      </c>
      <c r="W163" s="384">
        <f t="shared" si="44"/>
        <v>0</v>
      </c>
      <c r="X163" s="565">
        <f>IF(D163='A. Allgemeine Informationen'!$C$17,$M163-Y163,HLOOKUP('A. Allgemeine Informationen'!$C$17-1,$Z$1:$AF$2005,ROW(D163),FALSE)-$Y163)</f>
        <v>0</v>
      </c>
      <c r="Y163" s="384">
        <f>HLOOKUP('A. Allgemeine Informationen'!$C$17,$Z$1:$AF$2005,ROW(D163),FALSE)</f>
        <v>0</v>
      </c>
      <c r="Z163" s="565">
        <f t="shared" si="35"/>
        <v>0</v>
      </c>
      <c r="AA163" s="565">
        <f t="shared" si="36"/>
        <v>0</v>
      </c>
      <c r="AB163" s="565">
        <f t="shared" si="37"/>
        <v>0</v>
      </c>
      <c r="AC163" s="565">
        <f t="shared" si="38"/>
        <v>0</v>
      </c>
      <c r="AD163" s="572">
        <f t="shared" si="39"/>
        <v>0</v>
      </c>
      <c r="AE163" s="560">
        <f t="shared" si="40"/>
        <v>0</v>
      </c>
      <c r="AF163" s="561">
        <f t="shared" si="41"/>
        <v>0</v>
      </c>
      <c r="AG163" s="562"/>
      <c r="AI163" s="703"/>
    </row>
    <row r="164" spans="2:35" s="418" customFormat="1" ht="15" customHeight="1" x14ac:dyDescent="0.2">
      <c r="B164" s="554"/>
      <c r="C164" s="382"/>
      <c r="D164" s="383"/>
      <c r="E164" s="381"/>
      <c r="F164" s="1040"/>
      <c r="G164" s="1038"/>
      <c r="H164" s="1041"/>
      <c r="I164" s="381"/>
      <c r="J164" s="568">
        <f t="shared" si="33"/>
        <v>0</v>
      </c>
      <c r="K164" s="381"/>
      <c r="L164" s="381"/>
      <c r="M164" s="568">
        <f t="shared" si="42"/>
        <v>0</v>
      </c>
      <c r="N164" s="570">
        <f>IFERROR(VLOOKUP($C164,Listen!$J$3:$L$39,2,0),0)</f>
        <v>0</v>
      </c>
      <c r="O164" s="570">
        <f>IFERROR(VLOOKUP($C164,Listen!$J$3:$L$39,3,0),0)</f>
        <v>0</v>
      </c>
      <c r="P164" s="453">
        <f t="shared" si="34"/>
        <v>0</v>
      </c>
      <c r="Q164" s="453">
        <f t="shared" si="45"/>
        <v>0</v>
      </c>
      <c r="R164" s="453">
        <f t="shared" si="45"/>
        <v>0</v>
      </c>
      <c r="S164" s="453">
        <f t="shared" si="45"/>
        <v>0</v>
      </c>
      <c r="T164" s="453">
        <f t="shared" si="45"/>
        <v>0</v>
      </c>
      <c r="U164" s="453">
        <f t="shared" si="45"/>
        <v>0</v>
      </c>
      <c r="V164" s="453">
        <f t="shared" si="45"/>
        <v>0</v>
      </c>
      <c r="W164" s="384">
        <f t="shared" si="44"/>
        <v>0</v>
      </c>
      <c r="X164" s="565">
        <f>IF(D164='A. Allgemeine Informationen'!$C$17,$M164-Y164,HLOOKUP('A. Allgemeine Informationen'!$C$17-1,$Z$1:$AF$2005,ROW(D164),FALSE)-$Y164)</f>
        <v>0</v>
      </c>
      <c r="Y164" s="384">
        <f>HLOOKUP('A. Allgemeine Informationen'!$C$17,$Z$1:$AF$2005,ROW(D164),FALSE)</f>
        <v>0</v>
      </c>
      <c r="Z164" s="565">
        <f t="shared" si="35"/>
        <v>0</v>
      </c>
      <c r="AA164" s="565">
        <f t="shared" si="36"/>
        <v>0</v>
      </c>
      <c r="AB164" s="565">
        <f t="shared" si="37"/>
        <v>0</v>
      </c>
      <c r="AC164" s="565">
        <f t="shared" si="38"/>
        <v>0</v>
      </c>
      <c r="AD164" s="572">
        <f t="shared" si="39"/>
        <v>0</v>
      </c>
      <c r="AE164" s="560">
        <f t="shared" si="40"/>
        <v>0</v>
      </c>
      <c r="AF164" s="561">
        <f t="shared" si="41"/>
        <v>0</v>
      </c>
      <c r="AG164" s="562"/>
      <c r="AI164" s="703"/>
    </row>
    <row r="165" spans="2:35" s="418" customFormat="1" ht="15" customHeight="1" x14ac:dyDescent="0.2">
      <c r="B165" s="554"/>
      <c r="C165" s="382"/>
      <c r="D165" s="383"/>
      <c r="E165" s="381"/>
      <c r="F165" s="1040"/>
      <c r="G165" s="1038"/>
      <c r="H165" s="1041"/>
      <c r="I165" s="381"/>
      <c r="J165" s="568">
        <f t="shared" si="33"/>
        <v>0</v>
      </c>
      <c r="K165" s="381"/>
      <c r="L165" s="381"/>
      <c r="M165" s="568">
        <f t="shared" si="42"/>
        <v>0</v>
      </c>
      <c r="N165" s="570">
        <f>IFERROR(VLOOKUP($C165,Listen!$J$3:$L$39,2,0),0)</f>
        <v>0</v>
      </c>
      <c r="O165" s="570">
        <f>IFERROR(VLOOKUP($C165,Listen!$J$3:$L$39,3,0),0)</f>
        <v>0</v>
      </c>
      <c r="P165" s="453">
        <f t="shared" si="34"/>
        <v>0</v>
      </c>
      <c r="Q165" s="453">
        <f t="shared" si="45"/>
        <v>0</v>
      </c>
      <c r="R165" s="453">
        <f t="shared" si="45"/>
        <v>0</v>
      </c>
      <c r="S165" s="453">
        <f t="shared" si="45"/>
        <v>0</v>
      </c>
      <c r="T165" s="453">
        <f t="shared" si="45"/>
        <v>0</v>
      </c>
      <c r="U165" s="453">
        <f t="shared" si="45"/>
        <v>0</v>
      </c>
      <c r="V165" s="453">
        <f t="shared" si="45"/>
        <v>0</v>
      </c>
      <c r="W165" s="384">
        <f t="shared" si="44"/>
        <v>0</v>
      </c>
      <c r="X165" s="565">
        <f>IF(D165='A. Allgemeine Informationen'!$C$17,$M165-Y165,HLOOKUP('A. Allgemeine Informationen'!$C$17-1,$Z$1:$AF$2005,ROW(D165),FALSE)-$Y165)</f>
        <v>0</v>
      </c>
      <c r="Y165" s="384">
        <f>HLOOKUP('A. Allgemeine Informationen'!$C$17,$Z$1:$AF$2005,ROW(D165),FALSE)</f>
        <v>0</v>
      </c>
      <c r="Z165" s="565">
        <f t="shared" si="35"/>
        <v>0</v>
      </c>
      <c r="AA165" s="565">
        <f t="shared" si="36"/>
        <v>0</v>
      </c>
      <c r="AB165" s="565">
        <f t="shared" si="37"/>
        <v>0</v>
      </c>
      <c r="AC165" s="565">
        <f t="shared" si="38"/>
        <v>0</v>
      </c>
      <c r="AD165" s="572">
        <f t="shared" si="39"/>
        <v>0</v>
      </c>
      <c r="AE165" s="560">
        <f t="shared" si="40"/>
        <v>0</v>
      </c>
      <c r="AF165" s="561">
        <f t="shared" si="41"/>
        <v>0</v>
      </c>
      <c r="AG165" s="562"/>
      <c r="AI165" s="703"/>
    </row>
    <row r="166" spans="2:35" s="418" customFormat="1" ht="15" customHeight="1" x14ac:dyDescent="0.2">
      <c r="B166" s="554"/>
      <c r="C166" s="382"/>
      <c r="D166" s="383"/>
      <c r="E166" s="381"/>
      <c r="F166" s="1040"/>
      <c r="G166" s="1038"/>
      <c r="H166" s="1041"/>
      <c r="I166" s="381"/>
      <c r="J166" s="568">
        <f t="shared" si="33"/>
        <v>0</v>
      </c>
      <c r="K166" s="381"/>
      <c r="L166" s="381"/>
      <c r="M166" s="568">
        <f t="shared" si="42"/>
        <v>0</v>
      </c>
      <c r="N166" s="570">
        <f>IFERROR(VLOOKUP($C166,Listen!$J$3:$L$39,2,0),0)</f>
        <v>0</v>
      </c>
      <c r="O166" s="570">
        <f>IFERROR(VLOOKUP($C166,Listen!$J$3:$L$39,3,0),0)</f>
        <v>0</v>
      </c>
      <c r="P166" s="453">
        <f t="shared" si="34"/>
        <v>0</v>
      </c>
      <c r="Q166" s="453">
        <f t="shared" si="45"/>
        <v>0</v>
      </c>
      <c r="R166" s="453">
        <f t="shared" si="45"/>
        <v>0</v>
      </c>
      <c r="S166" s="453">
        <f t="shared" si="45"/>
        <v>0</v>
      </c>
      <c r="T166" s="453">
        <f t="shared" si="45"/>
        <v>0</v>
      </c>
      <c r="U166" s="453">
        <f t="shared" si="45"/>
        <v>0</v>
      </c>
      <c r="V166" s="453">
        <f t="shared" si="45"/>
        <v>0</v>
      </c>
      <c r="W166" s="384">
        <f t="shared" si="44"/>
        <v>0</v>
      </c>
      <c r="X166" s="565">
        <f>IF(D166='A. Allgemeine Informationen'!$C$17,$M166-Y166,HLOOKUP('A. Allgemeine Informationen'!$C$17-1,$Z$1:$AF$2005,ROW(D166),FALSE)-$Y166)</f>
        <v>0</v>
      </c>
      <c r="Y166" s="384">
        <f>HLOOKUP('A. Allgemeine Informationen'!$C$17,$Z$1:$AF$2005,ROW(D166),FALSE)</f>
        <v>0</v>
      </c>
      <c r="Z166" s="565">
        <f t="shared" si="35"/>
        <v>0</v>
      </c>
      <c r="AA166" s="565">
        <f t="shared" si="36"/>
        <v>0</v>
      </c>
      <c r="AB166" s="565">
        <f t="shared" si="37"/>
        <v>0</v>
      </c>
      <c r="AC166" s="565">
        <f t="shared" si="38"/>
        <v>0</v>
      </c>
      <c r="AD166" s="572">
        <f t="shared" si="39"/>
        <v>0</v>
      </c>
      <c r="AE166" s="560">
        <f t="shared" si="40"/>
        <v>0</v>
      </c>
      <c r="AF166" s="561">
        <f t="shared" si="41"/>
        <v>0</v>
      </c>
      <c r="AG166" s="562"/>
      <c r="AI166" s="703"/>
    </row>
    <row r="167" spans="2:35" s="418" customFormat="1" ht="15" customHeight="1" x14ac:dyDescent="0.2">
      <c r="B167" s="554"/>
      <c r="C167" s="382"/>
      <c r="D167" s="383"/>
      <c r="E167" s="381"/>
      <c r="F167" s="1040"/>
      <c r="G167" s="1038"/>
      <c r="H167" s="1041"/>
      <c r="I167" s="381"/>
      <c r="J167" s="568">
        <f t="shared" si="33"/>
        <v>0</v>
      </c>
      <c r="K167" s="381"/>
      <c r="L167" s="381"/>
      <c r="M167" s="568">
        <f t="shared" si="42"/>
        <v>0</v>
      </c>
      <c r="N167" s="570">
        <f>IFERROR(VLOOKUP($C167,Listen!$J$3:$L$39,2,0),0)</f>
        <v>0</v>
      </c>
      <c r="O167" s="570">
        <f>IFERROR(VLOOKUP($C167,Listen!$J$3:$L$39,3,0),0)</f>
        <v>0</v>
      </c>
      <c r="P167" s="453">
        <f t="shared" si="34"/>
        <v>0</v>
      </c>
      <c r="Q167" s="453">
        <f t="shared" ref="Q167:V182" si="46">P167</f>
        <v>0</v>
      </c>
      <c r="R167" s="453">
        <f t="shared" si="46"/>
        <v>0</v>
      </c>
      <c r="S167" s="453">
        <f t="shared" si="46"/>
        <v>0</v>
      </c>
      <c r="T167" s="453">
        <f t="shared" si="46"/>
        <v>0</v>
      </c>
      <c r="U167" s="453">
        <f t="shared" si="46"/>
        <v>0</v>
      </c>
      <c r="V167" s="453">
        <f t="shared" si="46"/>
        <v>0</v>
      </c>
      <c r="W167" s="384">
        <f t="shared" si="44"/>
        <v>0</v>
      </c>
      <c r="X167" s="565">
        <f>IF(D167='A. Allgemeine Informationen'!$C$17,$M167-Y167,HLOOKUP('A. Allgemeine Informationen'!$C$17-1,$Z$1:$AF$2005,ROW(D167),FALSE)-$Y167)</f>
        <v>0</v>
      </c>
      <c r="Y167" s="384">
        <f>HLOOKUP('A. Allgemeine Informationen'!$C$17,$Z$1:$AF$2005,ROW(D167),FALSE)</f>
        <v>0</v>
      </c>
      <c r="Z167" s="565">
        <f t="shared" si="35"/>
        <v>0</v>
      </c>
      <c r="AA167" s="565">
        <f t="shared" si="36"/>
        <v>0</v>
      </c>
      <c r="AB167" s="565">
        <f t="shared" si="37"/>
        <v>0</v>
      </c>
      <c r="AC167" s="565">
        <f t="shared" si="38"/>
        <v>0</v>
      </c>
      <c r="AD167" s="572">
        <f t="shared" si="39"/>
        <v>0</v>
      </c>
      <c r="AE167" s="560">
        <f t="shared" si="40"/>
        <v>0</v>
      </c>
      <c r="AF167" s="561">
        <f t="shared" si="41"/>
        <v>0</v>
      </c>
      <c r="AG167" s="562"/>
      <c r="AI167" s="703"/>
    </row>
    <row r="168" spans="2:35" s="418" customFormat="1" ht="15" customHeight="1" x14ac:dyDescent="0.2">
      <c r="B168" s="554"/>
      <c r="C168" s="382"/>
      <c r="D168" s="383"/>
      <c r="E168" s="381"/>
      <c r="F168" s="1040"/>
      <c r="G168" s="1038"/>
      <c r="H168" s="1041"/>
      <c r="I168" s="381"/>
      <c r="J168" s="568">
        <f t="shared" si="33"/>
        <v>0</v>
      </c>
      <c r="K168" s="381"/>
      <c r="L168" s="381"/>
      <c r="M168" s="568">
        <f t="shared" si="42"/>
        <v>0</v>
      </c>
      <c r="N168" s="570">
        <f>IFERROR(VLOOKUP($C168,Listen!$J$3:$L$39,2,0),0)</f>
        <v>0</v>
      </c>
      <c r="O168" s="570">
        <f>IFERROR(VLOOKUP($C168,Listen!$J$3:$L$39,3,0),0)</f>
        <v>0</v>
      </c>
      <c r="P168" s="453">
        <f t="shared" si="34"/>
        <v>0</v>
      </c>
      <c r="Q168" s="453">
        <f t="shared" si="46"/>
        <v>0</v>
      </c>
      <c r="R168" s="453">
        <f t="shared" si="46"/>
        <v>0</v>
      </c>
      <c r="S168" s="453">
        <f t="shared" si="46"/>
        <v>0</v>
      </c>
      <c r="T168" s="453">
        <f t="shared" si="46"/>
        <v>0</v>
      </c>
      <c r="U168" s="453">
        <f t="shared" si="46"/>
        <v>0</v>
      </c>
      <c r="V168" s="453">
        <f t="shared" si="46"/>
        <v>0</v>
      </c>
      <c r="W168" s="384">
        <f t="shared" si="44"/>
        <v>0</v>
      </c>
      <c r="X168" s="565">
        <f>IF(D168='A. Allgemeine Informationen'!$C$17,$M168-Y168,HLOOKUP('A. Allgemeine Informationen'!$C$17-1,$Z$1:$AF$2005,ROW(D168),FALSE)-$Y168)</f>
        <v>0</v>
      </c>
      <c r="Y168" s="384">
        <f>HLOOKUP('A. Allgemeine Informationen'!$C$17,$Z$1:$AF$2005,ROW(D168),FALSE)</f>
        <v>0</v>
      </c>
      <c r="Z168" s="565">
        <f t="shared" si="35"/>
        <v>0</v>
      </c>
      <c r="AA168" s="565">
        <f t="shared" si="36"/>
        <v>0</v>
      </c>
      <c r="AB168" s="565">
        <f t="shared" si="37"/>
        <v>0</v>
      </c>
      <c r="AC168" s="565">
        <f t="shared" si="38"/>
        <v>0</v>
      </c>
      <c r="AD168" s="572">
        <f t="shared" si="39"/>
        <v>0</v>
      </c>
      <c r="AE168" s="560">
        <f t="shared" si="40"/>
        <v>0</v>
      </c>
      <c r="AF168" s="561">
        <f t="shared" si="41"/>
        <v>0</v>
      </c>
      <c r="AG168" s="562"/>
      <c r="AI168" s="703"/>
    </row>
    <row r="169" spans="2:35" s="418" customFormat="1" ht="15" customHeight="1" x14ac:dyDescent="0.2">
      <c r="B169" s="554"/>
      <c r="C169" s="382"/>
      <c r="D169" s="383"/>
      <c r="E169" s="381"/>
      <c r="F169" s="1040"/>
      <c r="G169" s="1038"/>
      <c r="H169" s="1041"/>
      <c r="I169" s="381"/>
      <c r="J169" s="568">
        <f t="shared" si="33"/>
        <v>0</v>
      </c>
      <c r="K169" s="381"/>
      <c r="L169" s="381"/>
      <c r="M169" s="568">
        <f t="shared" si="42"/>
        <v>0</v>
      </c>
      <c r="N169" s="570">
        <f>IFERROR(VLOOKUP($C169,Listen!$J$3:$L$39,2,0),0)</f>
        <v>0</v>
      </c>
      <c r="O169" s="570">
        <f>IFERROR(VLOOKUP($C169,Listen!$J$3:$L$39,3,0),0)</f>
        <v>0</v>
      </c>
      <c r="P169" s="453">
        <f t="shared" si="34"/>
        <v>0</v>
      </c>
      <c r="Q169" s="453">
        <f t="shared" si="46"/>
        <v>0</v>
      </c>
      <c r="R169" s="453">
        <f t="shared" si="46"/>
        <v>0</v>
      </c>
      <c r="S169" s="453">
        <f t="shared" si="46"/>
        <v>0</v>
      </c>
      <c r="T169" s="453">
        <f t="shared" si="46"/>
        <v>0</v>
      </c>
      <c r="U169" s="453">
        <f t="shared" si="46"/>
        <v>0</v>
      </c>
      <c r="V169" s="453">
        <f t="shared" si="46"/>
        <v>0</v>
      </c>
      <c r="W169" s="384">
        <f t="shared" si="44"/>
        <v>0</v>
      </c>
      <c r="X169" s="565">
        <f>IF(D169='A. Allgemeine Informationen'!$C$17,$M169-Y169,HLOOKUP('A. Allgemeine Informationen'!$C$17-1,$Z$1:$AF$2005,ROW(D169),FALSE)-$Y169)</f>
        <v>0</v>
      </c>
      <c r="Y169" s="384">
        <f>HLOOKUP('A. Allgemeine Informationen'!$C$17,$Z$1:$AF$2005,ROW(D169),FALSE)</f>
        <v>0</v>
      </c>
      <c r="Z169" s="565">
        <f t="shared" si="35"/>
        <v>0</v>
      </c>
      <c r="AA169" s="565">
        <f t="shared" si="36"/>
        <v>0</v>
      </c>
      <c r="AB169" s="565">
        <f t="shared" si="37"/>
        <v>0</v>
      </c>
      <c r="AC169" s="565">
        <f t="shared" si="38"/>
        <v>0</v>
      </c>
      <c r="AD169" s="572">
        <f t="shared" si="39"/>
        <v>0</v>
      </c>
      <c r="AE169" s="560">
        <f t="shared" si="40"/>
        <v>0</v>
      </c>
      <c r="AF169" s="561">
        <f t="shared" si="41"/>
        <v>0</v>
      </c>
      <c r="AG169" s="562"/>
      <c r="AI169" s="703"/>
    </row>
    <row r="170" spans="2:35" s="418" customFormat="1" ht="15" customHeight="1" x14ac:dyDescent="0.2">
      <c r="B170" s="554"/>
      <c r="C170" s="382"/>
      <c r="D170" s="383"/>
      <c r="E170" s="381"/>
      <c r="F170" s="1040"/>
      <c r="G170" s="1038"/>
      <c r="H170" s="1041"/>
      <c r="I170" s="381"/>
      <c r="J170" s="568">
        <f t="shared" si="33"/>
        <v>0</v>
      </c>
      <c r="K170" s="381"/>
      <c r="L170" s="381"/>
      <c r="M170" s="568">
        <f t="shared" si="42"/>
        <v>0</v>
      </c>
      <c r="N170" s="570">
        <f>IFERROR(VLOOKUP($C170,Listen!$J$3:$L$39,2,0),0)</f>
        <v>0</v>
      </c>
      <c r="O170" s="570">
        <f>IFERROR(VLOOKUP($C170,Listen!$J$3:$L$39,3,0),0)</f>
        <v>0</v>
      </c>
      <c r="P170" s="453">
        <f t="shared" si="34"/>
        <v>0</v>
      </c>
      <c r="Q170" s="453">
        <f t="shared" si="46"/>
        <v>0</v>
      </c>
      <c r="R170" s="453">
        <f t="shared" si="46"/>
        <v>0</v>
      </c>
      <c r="S170" s="453">
        <f t="shared" si="46"/>
        <v>0</v>
      </c>
      <c r="T170" s="453">
        <f t="shared" si="46"/>
        <v>0</v>
      </c>
      <c r="U170" s="453">
        <f t="shared" si="46"/>
        <v>0</v>
      </c>
      <c r="V170" s="453">
        <f t="shared" si="46"/>
        <v>0</v>
      </c>
      <c r="W170" s="384">
        <f t="shared" si="44"/>
        <v>0</v>
      </c>
      <c r="X170" s="565">
        <f>IF(D170='A. Allgemeine Informationen'!$C$17,$M170-Y170,HLOOKUP('A. Allgemeine Informationen'!$C$17-1,$Z$1:$AF$2005,ROW(D170),FALSE)-$Y170)</f>
        <v>0</v>
      </c>
      <c r="Y170" s="384">
        <f>HLOOKUP('A. Allgemeine Informationen'!$C$17,$Z$1:$AF$2005,ROW(D170),FALSE)</f>
        <v>0</v>
      </c>
      <c r="Z170" s="565">
        <f t="shared" si="35"/>
        <v>0</v>
      </c>
      <c r="AA170" s="565">
        <f t="shared" si="36"/>
        <v>0</v>
      </c>
      <c r="AB170" s="565">
        <f t="shared" si="37"/>
        <v>0</v>
      </c>
      <c r="AC170" s="565">
        <f t="shared" si="38"/>
        <v>0</v>
      </c>
      <c r="AD170" s="572">
        <f t="shared" si="39"/>
        <v>0</v>
      </c>
      <c r="AE170" s="560">
        <f t="shared" si="40"/>
        <v>0</v>
      </c>
      <c r="AF170" s="561">
        <f t="shared" si="41"/>
        <v>0</v>
      </c>
      <c r="AG170" s="562"/>
      <c r="AI170" s="703"/>
    </row>
    <row r="171" spans="2:35" s="418" customFormat="1" ht="15" customHeight="1" x14ac:dyDescent="0.2">
      <c r="B171" s="554"/>
      <c r="C171" s="382"/>
      <c r="D171" s="383"/>
      <c r="E171" s="381"/>
      <c r="F171" s="1040"/>
      <c r="G171" s="1038"/>
      <c r="H171" s="1041"/>
      <c r="I171" s="381"/>
      <c r="J171" s="568">
        <f t="shared" si="33"/>
        <v>0</v>
      </c>
      <c r="K171" s="381"/>
      <c r="L171" s="381"/>
      <c r="M171" s="568">
        <f t="shared" si="42"/>
        <v>0</v>
      </c>
      <c r="N171" s="570">
        <f>IFERROR(VLOOKUP($C171,Listen!$J$3:$L$39,2,0),0)</f>
        <v>0</v>
      </c>
      <c r="O171" s="570">
        <f>IFERROR(VLOOKUP($C171,Listen!$J$3:$L$39,3,0),0)</f>
        <v>0</v>
      </c>
      <c r="P171" s="453">
        <f t="shared" si="34"/>
        <v>0</v>
      </c>
      <c r="Q171" s="453">
        <f t="shared" si="46"/>
        <v>0</v>
      </c>
      <c r="R171" s="453">
        <f t="shared" si="46"/>
        <v>0</v>
      </c>
      <c r="S171" s="453">
        <f t="shared" si="46"/>
        <v>0</v>
      </c>
      <c r="T171" s="453">
        <f t="shared" si="46"/>
        <v>0</v>
      </c>
      <c r="U171" s="453">
        <f t="shared" si="46"/>
        <v>0</v>
      </c>
      <c r="V171" s="453">
        <f t="shared" si="46"/>
        <v>0</v>
      </c>
      <c r="W171" s="384">
        <f t="shared" si="44"/>
        <v>0</v>
      </c>
      <c r="X171" s="565">
        <f>IF(D171='A. Allgemeine Informationen'!$C$17,$M171-Y171,HLOOKUP('A. Allgemeine Informationen'!$C$17-1,$Z$1:$AF$2005,ROW(D171),FALSE)-$Y171)</f>
        <v>0</v>
      </c>
      <c r="Y171" s="384">
        <f>HLOOKUP('A. Allgemeine Informationen'!$C$17,$Z$1:$AF$2005,ROW(D171),FALSE)</f>
        <v>0</v>
      </c>
      <c r="Z171" s="565">
        <f t="shared" si="35"/>
        <v>0</v>
      </c>
      <c r="AA171" s="565">
        <f t="shared" si="36"/>
        <v>0</v>
      </c>
      <c r="AB171" s="565">
        <f t="shared" si="37"/>
        <v>0</v>
      </c>
      <c r="AC171" s="565">
        <f t="shared" si="38"/>
        <v>0</v>
      </c>
      <c r="AD171" s="572">
        <f t="shared" si="39"/>
        <v>0</v>
      </c>
      <c r="AE171" s="560">
        <f t="shared" si="40"/>
        <v>0</v>
      </c>
      <c r="AF171" s="561">
        <f t="shared" si="41"/>
        <v>0</v>
      </c>
      <c r="AG171" s="562"/>
      <c r="AI171" s="703"/>
    </row>
    <row r="172" spans="2:35" s="418" customFormat="1" ht="15" customHeight="1" x14ac:dyDescent="0.2">
      <c r="B172" s="554"/>
      <c r="C172" s="382"/>
      <c r="D172" s="383"/>
      <c r="E172" s="381"/>
      <c r="F172" s="1040"/>
      <c r="G172" s="1038"/>
      <c r="H172" s="1041"/>
      <c r="I172" s="381"/>
      <c r="J172" s="568">
        <f t="shared" si="33"/>
        <v>0</v>
      </c>
      <c r="K172" s="381"/>
      <c r="L172" s="381"/>
      <c r="M172" s="568">
        <f t="shared" si="42"/>
        <v>0</v>
      </c>
      <c r="N172" s="570">
        <f>IFERROR(VLOOKUP($C172,Listen!$J$3:$L$39,2,0),0)</f>
        <v>0</v>
      </c>
      <c r="O172" s="570">
        <f>IFERROR(VLOOKUP($C172,Listen!$J$3:$L$39,3,0),0)</f>
        <v>0</v>
      </c>
      <c r="P172" s="453">
        <f t="shared" si="34"/>
        <v>0</v>
      </c>
      <c r="Q172" s="453">
        <f t="shared" si="46"/>
        <v>0</v>
      </c>
      <c r="R172" s="453">
        <f t="shared" si="46"/>
        <v>0</v>
      </c>
      <c r="S172" s="453">
        <f t="shared" si="46"/>
        <v>0</v>
      </c>
      <c r="T172" s="453">
        <f t="shared" si="46"/>
        <v>0</v>
      </c>
      <c r="U172" s="453">
        <f t="shared" si="46"/>
        <v>0</v>
      </c>
      <c r="V172" s="453">
        <f t="shared" si="46"/>
        <v>0</v>
      </c>
      <c r="W172" s="384">
        <f t="shared" si="44"/>
        <v>0</v>
      </c>
      <c r="X172" s="565">
        <f>IF(D172='A. Allgemeine Informationen'!$C$17,$M172-Y172,HLOOKUP('A. Allgemeine Informationen'!$C$17-1,$Z$1:$AF$2005,ROW(D172),FALSE)-$Y172)</f>
        <v>0</v>
      </c>
      <c r="Y172" s="384">
        <f>HLOOKUP('A. Allgemeine Informationen'!$C$17,$Z$1:$AF$2005,ROW(D172),FALSE)</f>
        <v>0</v>
      </c>
      <c r="Z172" s="565">
        <f t="shared" si="35"/>
        <v>0</v>
      </c>
      <c r="AA172" s="565">
        <f t="shared" si="36"/>
        <v>0</v>
      </c>
      <c r="AB172" s="565">
        <f t="shared" si="37"/>
        <v>0</v>
      </c>
      <c r="AC172" s="565">
        <f t="shared" si="38"/>
        <v>0</v>
      </c>
      <c r="AD172" s="572">
        <f t="shared" si="39"/>
        <v>0</v>
      </c>
      <c r="AE172" s="560">
        <f t="shared" si="40"/>
        <v>0</v>
      </c>
      <c r="AF172" s="561">
        <f t="shared" si="41"/>
        <v>0</v>
      </c>
      <c r="AG172" s="562"/>
      <c r="AI172" s="703"/>
    </row>
    <row r="173" spans="2:35" s="418" customFormat="1" ht="15" customHeight="1" x14ac:dyDescent="0.2">
      <c r="B173" s="554"/>
      <c r="C173" s="382"/>
      <c r="D173" s="383"/>
      <c r="E173" s="381"/>
      <c r="F173" s="1040"/>
      <c r="G173" s="1038"/>
      <c r="H173" s="1041"/>
      <c r="I173" s="381"/>
      <c r="J173" s="568">
        <f t="shared" si="33"/>
        <v>0</v>
      </c>
      <c r="K173" s="381"/>
      <c r="L173" s="381"/>
      <c r="M173" s="568">
        <f t="shared" si="42"/>
        <v>0</v>
      </c>
      <c r="N173" s="570">
        <f>IFERROR(VLOOKUP($C173,Listen!$J$3:$L$39,2,0),0)</f>
        <v>0</v>
      </c>
      <c r="O173" s="570">
        <f>IFERROR(VLOOKUP($C173,Listen!$J$3:$L$39,3,0),0)</f>
        <v>0</v>
      </c>
      <c r="P173" s="453">
        <f t="shared" si="34"/>
        <v>0</v>
      </c>
      <c r="Q173" s="453">
        <f t="shared" si="46"/>
        <v>0</v>
      </c>
      <c r="R173" s="453">
        <f t="shared" si="46"/>
        <v>0</v>
      </c>
      <c r="S173" s="453">
        <f t="shared" si="46"/>
        <v>0</v>
      </c>
      <c r="T173" s="453">
        <f t="shared" si="46"/>
        <v>0</v>
      </c>
      <c r="U173" s="453">
        <f t="shared" si="46"/>
        <v>0</v>
      </c>
      <c r="V173" s="453">
        <f t="shared" si="46"/>
        <v>0</v>
      </c>
      <c r="W173" s="384">
        <f t="shared" si="44"/>
        <v>0</v>
      </c>
      <c r="X173" s="565">
        <f>IF(D173='A. Allgemeine Informationen'!$C$17,$M173-Y173,HLOOKUP('A. Allgemeine Informationen'!$C$17-1,$Z$1:$AF$2005,ROW(D173),FALSE)-$Y173)</f>
        <v>0</v>
      </c>
      <c r="Y173" s="384">
        <f>HLOOKUP('A. Allgemeine Informationen'!$C$17,$Z$1:$AF$2005,ROW(D173),FALSE)</f>
        <v>0</v>
      </c>
      <c r="Z173" s="565">
        <f t="shared" si="35"/>
        <v>0</v>
      </c>
      <c r="AA173" s="565">
        <f t="shared" si="36"/>
        <v>0</v>
      </c>
      <c r="AB173" s="565">
        <f t="shared" si="37"/>
        <v>0</v>
      </c>
      <c r="AC173" s="565">
        <f t="shared" si="38"/>
        <v>0</v>
      </c>
      <c r="AD173" s="572">
        <f t="shared" si="39"/>
        <v>0</v>
      </c>
      <c r="AE173" s="560">
        <f t="shared" si="40"/>
        <v>0</v>
      </c>
      <c r="AF173" s="561">
        <f t="shared" si="41"/>
        <v>0</v>
      </c>
      <c r="AG173" s="562"/>
      <c r="AI173" s="703"/>
    </row>
    <row r="174" spans="2:35" s="418" customFormat="1" ht="15" customHeight="1" x14ac:dyDescent="0.2">
      <c r="B174" s="554"/>
      <c r="C174" s="382"/>
      <c r="D174" s="383"/>
      <c r="E174" s="381"/>
      <c r="F174" s="1040"/>
      <c r="G174" s="1038"/>
      <c r="H174" s="1041"/>
      <c r="I174" s="381"/>
      <c r="J174" s="568">
        <f t="shared" si="33"/>
        <v>0</v>
      </c>
      <c r="K174" s="381"/>
      <c r="L174" s="381"/>
      <c r="M174" s="568">
        <f t="shared" si="42"/>
        <v>0</v>
      </c>
      <c r="N174" s="570">
        <f>IFERROR(VLOOKUP($C174,Listen!$J$3:$L$39,2,0),0)</f>
        <v>0</v>
      </c>
      <c r="O174" s="570">
        <f>IFERROR(VLOOKUP($C174,Listen!$J$3:$L$39,3,0),0)</f>
        <v>0</v>
      </c>
      <c r="P174" s="453">
        <f t="shared" si="34"/>
        <v>0</v>
      </c>
      <c r="Q174" s="453">
        <f t="shared" si="46"/>
        <v>0</v>
      </c>
      <c r="R174" s="453">
        <f t="shared" si="46"/>
        <v>0</v>
      </c>
      <c r="S174" s="453">
        <f t="shared" si="46"/>
        <v>0</v>
      </c>
      <c r="T174" s="453">
        <f t="shared" si="46"/>
        <v>0</v>
      </c>
      <c r="U174" s="453">
        <f t="shared" si="46"/>
        <v>0</v>
      </c>
      <c r="V174" s="453">
        <f t="shared" si="46"/>
        <v>0</v>
      </c>
      <c r="W174" s="384">
        <f t="shared" si="44"/>
        <v>0</v>
      </c>
      <c r="X174" s="565">
        <f>IF(D174='A. Allgemeine Informationen'!$C$17,$M174-Y174,HLOOKUP('A. Allgemeine Informationen'!$C$17-1,$Z$1:$AF$2005,ROW(D174),FALSE)-$Y174)</f>
        <v>0</v>
      </c>
      <c r="Y174" s="384">
        <f>HLOOKUP('A. Allgemeine Informationen'!$C$17,$Z$1:$AF$2005,ROW(D174),FALSE)</f>
        <v>0</v>
      </c>
      <c r="Z174" s="565">
        <f t="shared" si="35"/>
        <v>0</v>
      </c>
      <c r="AA174" s="565">
        <f t="shared" si="36"/>
        <v>0</v>
      </c>
      <c r="AB174" s="565">
        <f t="shared" si="37"/>
        <v>0</v>
      </c>
      <c r="AC174" s="565">
        <f t="shared" si="38"/>
        <v>0</v>
      </c>
      <c r="AD174" s="572">
        <f t="shared" si="39"/>
        <v>0</v>
      </c>
      <c r="AE174" s="560">
        <f t="shared" si="40"/>
        <v>0</v>
      </c>
      <c r="AF174" s="561">
        <f t="shared" si="41"/>
        <v>0</v>
      </c>
      <c r="AG174" s="562"/>
      <c r="AI174" s="703"/>
    </row>
    <row r="175" spans="2:35" s="418" customFormat="1" ht="15" customHeight="1" x14ac:dyDescent="0.2">
      <c r="B175" s="554"/>
      <c r="C175" s="382"/>
      <c r="D175" s="383"/>
      <c r="E175" s="381"/>
      <c r="F175" s="1040"/>
      <c r="G175" s="1038"/>
      <c r="H175" s="1041"/>
      <c r="I175" s="381"/>
      <c r="J175" s="568">
        <f t="shared" si="33"/>
        <v>0</v>
      </c>
      <c r="K175" s="381"/>
      <c r="L175" s="381"/>
      <c r="M175" s="568">
        <f t="shared" si="42"/>
        <v>0</v>
      </c>
      <c r="N175" s="570">
        <f>IFERROR(VLOOKUP($C175,Listen!$J$3:$L$39,2,0),0)</f>
        <v>0</v>
      </c>
      <c r="O175" s="570">
        <f>IFERROR(VLOOKUP($C175,Listen!$J$3:$L$39,3,0),0)</f>
        <v>0</v>
      </c>
      <c r="P175" s="453">
        <f t="shared" si="34"/>
        <v>0</v>
      </c>
      <c r="Q175" s="453">
        <f t="shared" si="46"/>
        <v>0</v>
      </c>
      <c r="R175" s="453">
        <f t="shared" si="46"/>
        <v>0</v>
      </c>
      <c r="S175" s="453">
        <f t="shared" si="46"/>
        <v>0</v>
      </c>
      <c r="T175" s="453">
        <f t="shared" si="46"/>
        <v>0</v>
      </c>
      <c r="U175" s="453">
        <f t="shared" si="46"/>
        <v>0</v>
      </c>
      <c r="V175" s="453">
        <f t="shared" si="46"/>
        <v>0</v>
      </c>
      <c r="W175" s="384">
        <f t="shared" si="44"/>
        <v>0</v>
      </c>
      <c r="X175" s="565">
        <f>IF(D175='A. Allgemeine Informationen'!$C$17,$M175-Y175,HLOOKUP('A. Allgemeine Informationen'!$C$17-1,$Z$1:$AF$2005,ROW(D175),FALSE)-$Y175)</f>
        <v>0</v>
      </c>
      <c r="Y175" s="384">
        <f>HLOOKUP('A. Allgemeine Informationen'!$C$17,$Z$1:$AF$2005,ROW(D175),FALSE)</f>
        <v>0</v>
      </c>
      <c r="Z175" s="565">
        <f t="shared" si="35"/>
        <v>0</v>
      </c>
      <c r="AA175" s="565">
        <f t="shared" si="36"/>
        <v>0</v>
      </c>
      <c r="AB175" s="565">
        <f t="shared" si="37"/>
        <v>0</v>
      </c>
      <c r="AC175" s="565">
        <f t="shared" si="38"/>
        <v>0</v>
      </c>
      <c r="AD175" s="572">
        <f t="shared" si="39"/>
        <v>0</v>
      </c>
      <c r="AE175" s="560">
        <f t="shared" si="40"/>
        <v>0</v>
      </c>
      <c r="AF175" s="561">
        <f t="shared" si="41"/>
        <v>0</v>
      </c>
      <c r="AG175" s="562"/>
      <c r="AI175" s="703"/>
    </row>
    <row r="176" spans="2:35" s="418" customFormat="1" ht="15" customHeight="1" x14ac:dyDescent="0.2">
      <c r="B176" s="554"/>
      <c r="C176" s="382"/>
      <c r="D176" s="383"/>
      <c r="E176" s="381"/>
      <c r="F176" s="1040"/>
      <c r="G176" s="1038"/>
      <c r="H176" s="1041"/>
      <c r="I176" s="381"/>
      <c r="J176" s="568">
        <f t="shared" si="33"/>
        <v>0</v>
      </c>
      <c r="K176" s="381"/>
      <c r="L176" s="381"/>
      <c r="M176" s="568">
        <f t="shared" si="42"/>
        <v>0</v>
      </c>
      <c r="N176" s="570">
        <f>IFERROR(VLOOKUP($C176,Listen!$J$3:$L$39,2,0),0)</f>
        <v>0</v>
      </c>
      <c r="O176" s="570">
        <f>IFERROR(VLOOKUP($C176,Listen!$J$3:$L$39,3,0),0)</f>
        <v>0</v>
      </c>
      <c r="P176" s="453">
        <f t="shared" si="34"/>
        <v>0</v>
      </c>
      <c r="Q176" s="453">
        <f t="shared" si="46"/>
        <v>0</v>
      </c>
      <c r="R176" s="453">
        <f t="shared" si="46"/>
        <v>0</v>
      </c>
      <c r="S176" s="453">
        <f t="shared" si="46"/>
        <v>0</v>
      </c>
      <c r="T176" s="453">
        <f t="shared" si="46"/>
        <v>0</v>
      </c>
      <c r="U176" s="453">
        <f t="shared" si="46"/>
        <v>0</v>
      </c>
      <c r="V176" s="453">
        <f t="shared" si="46"/>
        <v>0</v>
      </c>
      <c r="W176" s="384">
        <f t="shared" si="44"/>
        <v>0</v>
      </c>
      <c r="X176" s="565">
        <f>IF(D176='A. Allgemeine Informationen'!$C$17,$M176-Y176,HLOOKUP('A. Allgemeine Informationen'!$C$17-1,$Z$1:$AF$2005,ROW(D176),FALSE)-$Y176)</f>
        <v>0</v>
      </c>
      <c r="Y176" s="384">
        <f>HLOOKUP('A. Allgemeine Informationen'!$C$17,$Z$1:$AF$2005,ROW(D176),FALSE)</f>
        <v>0</v>
      </c>
      <c r="Z176" s="565">
        <f t="shared" si="35"/>
        <v>0</v>
      </c>
      <c r="AA176" s="565">
        <f t="shared" si="36"/>
        <v>0</v>
      </c>
      <c r="AB176" s="565">
        <f t="shared" si="37"/>
        <v>0</v>
      </c>
      <c r="AC176" s="565">
        <f t="shared" si="38"/>
        <v>0</v>
      </c>
      <c r="AD176" s="572">
        <f t="shared" si="39"/>
        <v>0</v>
      </c>
      <c r="AE176" s="560">
        <f t="shared" si="40"/>
        <v>0</v>
      </c>
      <c r="AF176" s="561">
        <f t="shared" si="41"/>
        <v>0</v>
      </c>
      <c r="AG176" s="562"/>
      <c r="AI176" s="703"/>
    </row>
    <row r="177" spans="2:35" s="418" customFormat="1" ht="15" customHeight="1" x14ac:dyDescent="0.2">
      <c r="B177" s="554"/>
      <c r="C177" s="382"/>
      <c r="D177" s="383"/>
      <c r="E177" s="381"/>
      <c r="F177" s="1040"/>
      <c r="G177" s="1038"/>
      <c r="H177" s="1041"/>
      <c r="I177" s="381"/>
      <c r="J177" s="568">
        <f t="shared" si="33"/>
        <v>0</v>
      </c>
      <c r="K177" s="381"/>
      <c r="L177" s="381"/>
      <c r="M177" s="568">
        <f t="shared" si="42"/>
        <v>0</v>
      </c>
      <c r="N177" s="570">
        <f>IFERROR(VLOOKUP($C177,Listen!$J$3:$L$39,2,0),0)</f>
        <v>0</v>
      </c>
      <c r="O177" s="570">
        <f>IFERROR(VLOOKUP($C177,Listen!$J$3:$L$39,3,0),0)</f>
        <v>0</v>
      </c>
      <c r="P177" s="453">
        <f t="shared" si="34"/>
        <v>0</v>
      </c>
      <c r="Q177" s="453">
        <f t="shared" si="46"/>
        <v>0</v>
      </c>
      <c r="R177" s="453">
        <f t="shared" si="46"/>
        <v>0</v>
      </c>
      <c r="S177" s="453">
        <f t="shared" si="46"/>
        <v>0</v>
      </c>
      <c r="T177" s="453">
        <f t="shared" si="46"/>
        <v>0</v>
      </c>
      <c r="U177" s="453">
        <f t="shared" si="46"/>
        <v>0</v>
      </c>
      <c r="V177" s="453">
        <f t="shared" si="46"/>
        <v>0</v>
      </c>
      <c r="W177" s="384">
        <f t="shared" si="44"/>
        <v>0</v>
      </c>
      <c r="X177" s="565">
        <f>IF(D177='A. Allgemeine Informationen'!$C$17,$M177-Y177,HLOOKUP('A. Allgemeine Informationen'!$C$17-1,$Z$1:$AF$2005,ROW(D177),FALSE)-$Y177)</f>
        <v>0</v>
      </c>
      <c r="Y177" s="384">
        <f>HLOOKUP('A. Allgemeine Informationen'!$C$17,$Z$1:$AF$2005,ROW(D177),FALSE)</f>
        <v>0</v>
      </c>
      <c r="Z177" s="565">
        <f t="shared" si="35"/>
        <v>0</v>
      </c>
      <c r="AA177" s="565">
        <f t="shared" si="36"/>
        <v>0</v>
      </c>
      <c r="AB177" s="565">
        <f t="shared" si="37"/>
        <v>0</v>
      </c>
      <c r="AC177" s="565">
        <f t="shared" si="38"/>
        <v>0</v>
      </c>
      <c r="AD177" s="572">
        <f t="shared" si="39"/>
        <v>0</v>
      </c>
      <c r="AE177" s="560">
        <f t="shared" si="40"/>
        <v>0</v>
      </c>
      <c r="AF177" s="561">
        <f t="shared" si="41"/>
        <v>0</v>
      </c>
      <c r="AG177" s="562"/>
      <c r="AI177" s="703"/>
    </row>
    <row r="178" spans="2:35" s="418" customFormat="1" ht="15" customHeight="1" x14ac:dyDescent="0.2">
      <c r="B178" s="554"/>
      <c r="C178" s="382"/>
      <c r="D178" s="383"/>
      <c r="E178" s="381"/>
      <c r="F178" s="1040"/>
      <c r="G178" s="1038"/>
      <c r="H178" s="1041"/>
      <c r="I178" s="381"/>
      <c r="J178" s="568">
        <f t="shared" si="33"/>
        <v>0</v>
      </c>
      <c r="K178" s="381"/>
      <c r="L178" s="381"/>
      <c r="M178" s="568">
        <f t="shared" si="42"/>
        <v>0</v>
      </c>
      <c r="N178" s="570">
        <f>IFERROR(VLOOKUP($C178,Listen!$J$3:$L$39,2,0),0)</f>
        <v>0</v>
      </c>
      <c r="O178" s="570">
        <f>IFERROR(VLOOKUP($C178,Listen!$J$3:$L$39,3,0),0)</f>
        <v>0</v>
      </c>
      <c r="P178" s="453">
        <f t="shared" si="34"/>
        <v>0</v>
      </c>
      <c r="Q178" s="453">
        <f t="shared" si="46"/>
        <v>0</v>
      </c>
      <c r="R178" s="453">
        <f t="shared" si="46"/>
        <v>0</v>
      </c>
      <c r="S178" s="453">
        <f t="shared" si="46"/>
        <v>0</v>
      </c>
      <c r="T178" s="453">
        <f t="shared" si="46"/>
        <v>0</v>
      </c>
      <c r="U178" s="453">
        <f t="shared" si="46"/>
        <v>0</v>
      </c>
      <c r="V178" s="453">
        <f t="shared" si="46"/>
        <v>0</v>
      </c>
      <c r="W178" s="384">
        <f t="shared" si="44"/>
        <v>0</v>
      </c>
      <c r="X178" s="565">
        <f>IF(D178='A. Allgemeine Informationen'!$C$17,$M178-Y178,HLOOKUP('A. Allgemeine Informationen'!$C$17-1,$Z$1:$AF$2005,ROW(D178),FALSE)-$Y178)</f>
        <v>0</v>
      </c>
      <c r="Y178" s="384">
        <f>HLOOKUP('A. Allgemeine Informationen'!$C$17,$Z$1:$AF$2005,ROW(D178),FALSE)</f>
        <v>0</v>
      </c>
      <c r="Z178" s="565">
        <f t="shared" si="35"/>
        <v>0</v>
      </c>
      <c r="AA178" s="565">
        <f t="shared" si="36"/>
        <v>0</v>
      </c>
      <c r="AB178" s="565">
        <f t="shared" si="37"/>
        <v>0</v>
      </c>
      <c r="AC178" s="565">
        <f t="shared" si="38"/>
        <v>0</v>
      </c>
      <c r="AD178" s="572">
        <f t="shared" si="39"/>
        <v>0</v>
      </c>
      <c r="AE178" s="560">
        <f t="shared" si="40"/>
        <v>0</v>
      </c>
      <c r="AF178" s="561">
        <f t="shared" si="41"/>
        <v>0</v>
      </c>
      <c r="AG178" s="562"/>
      <c r="AI178" s="703"/>
    </row>
    <row r="179" spans="2:35" s="418" customFormat="1" ht="15" customHeight="1" x14ac:dyDescent="0.2">
      <c r="B179" s="554"/>
      <c r="C179" s="382"/>
      <c r="D179" s="383"/>
      <c r="E179" s="381"/>
      <c r="F179" s="1040"/>
      <c r="G179" s="1038"/>
      <c r="H179" s="1041"/>
      <c r="I179" s="381"/>
      <c r="J179" s="568">
        <f t="shared" si="33"/>
        <v>0</v>
      </c>
      <c r="K179" s="381"/>
      <c r="L179" s="381"/>
      <c r="M179" s="568">
        <f t="shared" si="42"/>
        <v>0</v>
      </c>
      <c r="N179" s="570">
        <f>IFERROR(VLOOKUP($C179,Listen!$J$3:$L$39,2,0),0)</f>
        <v>0</v>
      </c>
      <c r="O179" s="570">
        <f>IFERROR(VLOOKUP($C179,Listen!$J$3:$L$39,3,0),0)</f>
        <v>0</v>
      </c>
      <c r="P179" s="453">
        <f t="shared" si="34"/>
        <v>0</v>
      </c>
      <c r="Q179" s="453">
        <f t="shared" si="46"/>
        <v>0</v>
      </c>
      <c r="R179" s="453">
        <f t="shared" si="46"/>
        <v>0</v>
      </c>
      <c r="S179" s="453">
        <f t="shared" si="46"/>
        <v>0</v>
      </c>
      <c r="T179" s="453">
        <f t="shared" si="46"/>
        <v>0</v>
      </c>
      <c r="U179" s="453">
        <f t="shared" si="46"/>
        <v>0</v>
      </c>
      <c r="V179" s="453">
        <f t="shared" si="46"/>
        <v>0</v>
      </c>
      <c r="W179" s="384">
        <f t="shared" si="44"/>
        <v>0</v>
      </c>
      <c r="X179" s="565">
        <f>IF(D179='A. Allgemeine Informationen'!$C$17,$M179-Y179,HLOOKUP('A. Allgemeine Informationen'!$C$17-1,$Z$1:$AF$2005,ROW(D179),FALSE)-$Y179)</f>
        <v>0</v>
      </c>
      <c r="Y179" s="384">
        <f>HLOOKUP('A. Allgemeine Informationen'!$C$17,$Z$1:$AF$2005,ROW(D179),FALSE)</f>
        <v>0</v>
      </c>
      <c r="Z179" s="565">
        <f t="shared" si="35"/>
        <v>0</v>
      </c>
      <c r="AA179" s="565">
        <f t="shared" si="36"/>
        <v>0</v>
      </c>
      <c r="AB179" s="565">
        <f t="shared" si="37"/>
        <v>0</v>
      </c>
      <c r="AC179" s="565">
        <f t="shared" si="38"/>
        <v>0</v>
      </c>
      <c r="AD179" s="572">
        <f t="shared" si="39"/>
        <v>0</v>
      </c>
      <c r="AE179" s="560">
        <f t="shared" si="40"/>
        <v>0</v>
      </c>
      <c r="AF179" s="561">
        <f t="shared" si="41"/>
        <v>0</v>
      </c>
      <c r="AG179" s="562"/>
      <c r="AI179" s="703"/>
    </row>
    <row r="180" spans="2:35" s="418" customFormat="1" ht="15" customHeight="1" x14ac:dyDescent="0.2">
      <c r="B180" s="554"/>
      <c r="C180" s="382"/>
      <c r="D180" s="383"/>
      <c r="E180" s="381"/>
      <c r="F180" s="1040"/>
      <c r="G180" s="1038"/>
      <c r="H180" s="1041"/>
      <c r="I180" s="381"/>
      <c r="J180" s="568">
        <f t="shared" si="33"/>
        <v>0</v>
      </c>
      <c r="K180" s="381"/>
      <c r="L180" s="381"/>
      <c r="M180" s="568">
        <f t="shared" si="42"/>
        <v>0</v>
      </c>
      <c r="N180" s="570">
        <f>IFERROR(VLOOKUP($C180,Listen!$J$3:$L$39,2,0),0)</f>
        <v>0</v>
      </c>
      <c r="O180" s="570">
        <f>IFERROR(VLOOKUP($C180,Listen!$J$3:$L$39,3,0),0)</f>
        <v>0</v>
      </c>
      <c r="P180" s="453">
        <f t="shared" si="34"/>
        <v>0</v>
      </c>
      <c r="Q180" s="453">
        <f t="shared" si="46"/>
        <v>0</v>
      </c>
      <c r="R180" s="453">
        <f t="shared" si="46"/>
        <v>0</v>
      </c>
      <c r="S180" s="453">
        <f t="shared" si="46"/>
        <v>0</v>
      </c>
      <c r="T180" s="453">
        <f t="shared" si="46"/>
        <v>0</v>
      </c>
      <c r="U180" s="453">
        <f t="shared" si="46"/>
        <v>0</v>
      </c>
      <c r="V180" s="453">
        <f t="shared" si="46"/>
        <v>0</v>
      </c>
      <c r="W180" s="384">
        <f t="shared" si="44"/>
        <v>0</v>
      </c>
      <c r="X180" s="565">
        <f>IF(D180='A. Allgemeine Informationen'!$C$17,$M180-Y180,HLOOKUP('A. Allgemeine Informationen'!$C$17-1,$Z$1:$AF$2005,ROW(D180),FALSE)-$Y180)</f>
        <v>0</v>
      </c>
      <c r="Y180" s="384">
        <f>HLOOKUP('A. Allgemeine Informationen'!$C$17,$Z$1:$AF$2005,ROW(D180),FALSE)</f>
        <v>0</v>
      </c>
      <c r="Z180" s="565">
        <f t="shared" si="35"/>
        <v>0</v>
      </c>
      <c r="AA180" s="565">
        <f t="shared" si="36"/>
        <v>0</v>
      </c>
      <c r="AB180" s="565">
        <f t="shared" si="37"/>
        <v>0</v>
      </c>
      <c r="AC180" s="565">
        <f t="shared" si="38"/>
        <v>0</v>
      </c>
      <c r="AD180" s="572">
        <f t="shared" si="39"/>
        <v>0</v>
      </c>
      <c r="AE180" s="560">
        <f t="shared" si="40"/>
        <v>0</v>
      </c>
      <c r="AF180" s="561">
        <f t="shared" si="41"/>
        <v>0</v>
      </c>
      <c r="AG180" s="562"/>
      <c r="AI180" s="703"/>
    </row>
    <row r="181" spans="2:35" s="418" customFormat="1" ht="15" customHeight="1" x14ac:dyDescent="0.2">
      <c r="B181" s="554"/>
      <c r="C181" s="382"/>
      <c r="D181" s="383"/>
      <c r="E181" s="381"/>
      <c r="F181" s="1040"/>
      <c r="G181" s="1038"/>
      <c r="H181" s="1041"/>
      <c r="I181" s="381"/>
      <c r="J181" s="568">
        <f t="shared" si="33"/>
        <v>0</v>
      </c>
      <c r="K181" s="381"/>
      <c r="L181" s="381"/>
      <c r="M181" s="568">
        <f t="shared" si="42"/>
        <v>0</v>
      </c>
      <c r="N181" s="570">
        <f>IFERROR(VLOOKUP($C181,Listen!$J$3:$L$39,2,0),0)</f>
        <v>0</v>
      </c>
      <c r="O181" s="570">
        <f>IFERROR(VLOOKUP($C181,Listen!$J$3:$L$39,3,0),0)</f>
        <v>0</v>
      </c>
      <c r="P181" s="453">
        <f t="shared" si="34"/>
        <v>0</v>
      </c>
      <c r="Q181" s="453">
        <f t="shared" si="46"/>
        <v>0</v>
      </c>
      <c r="R181" s="453">
        <f t="shared" si="46"/>
        <v>0</v>
      </c>
      <c r="S181" s="453">
        <f t="shared" si="46"/>
        <v>0</v>
      </c>
      <c r="T181" s="453">
        <f t="shared" si="46"/>
        <v>0</v>
      </c>
      <c r="U181" s="453">
        <f t="shared" si="46"/>
        <v>0</v>
      </c>
      <c r="V181" s="453">
        <f t="shared" si="46"/>
        <v>0</v>
      </c>
      <c r="W181" s="384">
        <f t="shared" si="44"/>
        <v>0</v>
      </c>
      <c r="X181" s="565">
        <f>IF(D181='A. Allgemeine Informationen'!$C$17,$M181-Y181,HLOOKUP('A. Allgemeine Informationen'!$C$17-1,$Z$1:$AF$2005,ROW(D181),FALSE)-$Y181)</f>
        <v>0</v>
      </c>
      <c r="Y181" s="384">
        <f>HLOOKUP('A. Allgemeine Informationen'!$C$17,$Z$1:$AF$2005,ROW(D181),FALSE)</f>
        <v>0</v>
      </c>
      <c r="Z181" s="565">
        <f t="shared" si="35"/>
        <v>0</v>
      </c>
      <c r="AA181" s="565">
        <f t="shared" si="36"/>
        <v>0</v>
      </c>
      <c r="AB181" s="565">
        <f t="shared" si="37"/>
        <v>0</v>
      </c>
      <c r="AC181" s="565">
        <f t="shared" si="38"/>
        <v>0</v>
      </c>
      <c r="AD181" s="572">
        <f t="shared" si="39"/>
        <v>0</v>
      </c>
      <c r="AE181" s="560">
        <f t="shared" si="40"/>
        <v>0</v>
      </c>
      <c r="AF181" s="561">
        <f t="shared" si="41"/>
        <v>0</v>
      </c>
      <c r="AG181" s="562"/>
      <c r="AI181" s="703"/>
    </row>
    <row r="182" spans="2:35" s="418" customFormat="1" ht="15" customHeight="1" x14ac:dyDescent="0.2">
      <c r="B182" s="554"/>
      <c r="C182" s="382"/>
      <c r="D182" s="383"/>
      <c r="E182" s="381"/>
      <c r="F182" s="1040"/>
      <c r="G182" s="1038"/>
      <c r="H182" s="1041"/>
      <c r="I182" s="381"/>
      <c r="J182" s="568">
        <f t="shared" si="33"/>
        <v>0</v>
      </c>
      <c r="K182" s="381"/>
      <c r="L182" s="381"/>
      <c r="M182" s="568">
        <f t="shared" si="42"/>
        <v>0</v>
      </c>
      <c r="N182" s="570">
        <f>IFERROR(VLOOKUP($C182,Listen!$J$3:$L$39,2,0),0)</f>
        <v>0</v>
      </c>
      <c r="O182" s="570">
        <f>IFERROR(VLOOKUP($C182,Listen!$J$3:$L$39,3,0),0)</f>
        <v>0</v>
      </c>
      <c r="P182" s="453">
        <f t="shared" si="34"/>
        <v>0</v>
      </c>
      <c r="Q182" s="453">
        <f t="shared" si="46"/>
        <v>0</v>
      </c>
      <c r="R182" s="453">
        <f t="shared" si="46"/>
        <v>0</v>
      </c>
      <c r="S182" s="453">
        <f t="shared" si="46"/>
        <v>0</v>
      </c>
      <c r="T182" s="453">
        <f t="shared" si="46"/>
        <v>0</v>
      </c>
      <c r="U182" s="453">
        <f t="shared" si="46"/>
        <v>0</v>
      </c>
      <c r="V182" s="453">
        <f t="shared" si="46"/>
        <v>0</v>
      </c>
      <c r="W182" s="384">
        <f t="shared" si="44"/>
        <v>0</v>
      </c>
      <c r="X182" s="565">
        <f>IF(D182='A. Allgemeine Informationen'!$C$17,$M182-Y182,HLOOKUP('A. Allgemeine Informationen'!$C$17-1,$Z$1:$AF$2005,ROW(D182),FALSE)-$Y182)</f>
        <v>0</v>
      </c>
      <c r="Y182" s="384">
        <f>HLOOKUP('A. Allgemeine Informationen'!$C$17,$Z$1:$AF$2005,ROW(D182),FALSE)</f>
        <v>0</v>
      </c>
      <c r="Z182" s="565">
        <f t="shared" si="35"/>
        <v>0</v>
      </c>
      <c r="AA182" s="565">
        <f t="shared" si="36"/>
        <v>0</v>
      </c>
      <c r="AB182" s="565">
        <f t="shared" si="37"/>
        <v>0</v>
      </c>
      <c r="AC182" s="565">
        <f t="shared" si="38"/>
        <v>0</v>
      </c>
      <c r="AD182" s="572">
        <f t="shared" si="39"/>
        <v>0</v>
      </c>
      <c r="AE182" s="560">
        <f t="shared" si="40"/>
        <v>0</v>
      </c>
      <c r="AF182" s="561">
        <f t="shared" si="41"/>
        <v>0</v>
      </c>
      <c r="AG182" s="562"/>
      <c r="AI182" s="703"/>
    </row>
    <row r="183" spans="2:35" s="418" customFormat="1" ht="15" customHeight="1" x14ac:dyDescent="0.2">
      <c r="B183" s="554"/>
      <c r="C183" s="382"/>
      <c r="D183" s="383"/>
      <c r="E183" s="381"/>
      <c r="F183" s="1040"/>
      <c r="G183" s="1038"/>
      <c r="H183" s="1041"/>
      <c r="I183" s="381"/>
      <c r="J183" s="568">
        <f t="shared" si="33"/>
        <v>0</v>
      </c>
      <c r="K183" s="381"/>
      <c r="L183" s="381"/>
      <c r="M183" s="568">
        <f t="shared" si="42"/>
        <v>0</v>
      </c>
      <c r="N183" s="570">
        <f>IFERROR(VLOOKUP($C183,Listen!$J$3:$L$39,2,0),0)</f>
        <v>0</v>
      </c>
      <c r="O183" s="570">
        <f>IFERROR(VLOOKUP($C183,Listen!$J$3:$L$39,3,0),0)</f>
        <v>0</v>
      </c>
      <c r="P183" s="453">
        <f t="shared" si="34"/>
        <v>0</v>
      </c>
      <c r="Q183" s="453">
        <f t="shared" ref="Q183:V198" si="47">P183</f>
        <v>0</v>
      </c>
      <c r="R183" s="453">
        <f t="shared" si="47"/>
        <v>0</v>
      </c>
      <c r="S183" s="453">
        <f t="shared" si="47"/>
        <v>0</v>
      </c>
      <c r="T183" s="453">
        <f t="shared" si="47"/>
        <v>0</v>
      </c>
      <c r="U183" s="453">
        <f t="shared" si="47"/>
        <v>0</v>
      </c>
      <c r="V183" s="453">
        <f t="shared" si="47"/>
        <v>0</v>
      </c>
      <c r="W183" s="384">
        <f t="shared" si="44"/>
        <v>0</v>
      </c>
      <c r="X183" s="565">
        <f>IF(D183='A. Allgemeine Informationen'!$C$17,$M183-Y183,HLOOKUP('A. Allgemeine Informationen'!$C$17-1,$Z$1:$AF$2005,ROW(D183),FALSE)-$Y183)</f>
        <v>0</v>
      </c>
      <c r="Y183" s="384">
        <f>HLOOKUP('A. Allgemeine Informationen'!$C$17,$Z$1:$AF$2005,ROW(D183),FALSE)</f>
        <v>0</v>
      </c>
      <c r="Z183" s="565">
        <f t="shared" si="35"/>
        <v>0</v>
      </c>
      <c r="AA183" s="565">
        <f t="shared" si="36"/>
        <v>0</v>
      </c>
      <c r="AB183" s="565">
        <f t="shared" si="37"/>
        <v>0</v>
      </c>
      <c r="AC183" s="565">
        <f t="shared" si="38"/>
        <v>0</v>
      </c>
      <c r="AD183" s="572">
        <f t="shared" si="39"/>
        <v>0</v>
      </c>
      <c r="AE183" s="560">
        <f t="shared" si="40"/>
        <v>0</v>
      </c>
      <c r="AF183" s="561">
        <f t="shared" si="41"/>
        <v>0</v>
      </c>
      <c r="AG183" s="562"/>
      <c r="AI183" s="703"/>
    </row>
    <row r="184" spans="2:35" s="418" customFormat="1" ht="15" customHeight="1" x14ac:dyDescent="0.2">
      <c r="B184" s="554"/>
      <c r="C184" s="382"/>
      <c r="D184" s="383"/>
      <c r="E184" s="381"/>
      <c r="F184" s="1040"/>
      <c r="G184" s="1038"/>
      <c r="H184" s="1041"/>
      <c r="I184" s="381"/>
      <c r="J184" s="568">
        <f t="shared" si="33"/>
        <v>0</v>
      </c>
      <c r="K184" s="381"/>
      <c r="L184" s="381"/>
      <c r="M184" s="568">
        <f t="shared" si="42"/>
        <v>0</v>
      </c>
      <c r="N184" s="570">
        <f>IFERROR(VLOOKUP($C184,Listen!$J$3:$L$39,2,0),0)</f>
        <v>0</v>
      </c>
      <c r="O184" s="570">
        <f>IFERROR(VLOOKUP($C184,Listen!$J$3:$L$39,3,0),0)</f>
        <v>0</v>
      </c>
      <c r="P184" s="453">
        <f t="shared" si="34"/>
        <v>0</v>
      </c>
      <c r="Q184" s="453">
        <f t="shared" si="47"/>
        <v>0</v>
      </c>
      <c r="R184" s="453">
        <f t="shared" si="47"/>
        <v>0</v>
      </c>
      <c r="S184" s="453">
        <f t="shared" si="47"/>
        <v>0</v>
      </c>
      <c r="T184" s="453">
        <f t="shared" si="47"/>
        <v>0</v>
      </c>
      <c r="U184" s="453">
        <f t="shared" si="47"/>
        <v>0</v>
      </c>
      <c r="V184" s="453">
        <f t="shared" si="47"/>
        <v>0</v>
      </c>
      <c r="W184" s="384">
        <f t="shared" si="44"/>
        <v>0</v>
      </c>
      <c r="X184" s="565">
        <f>IF(D184='A. Allgemeine Informationen'!$C$17,$M184-Y184,HLOOKUP('A. Allgemeine Informationen'!$C$17-1,$Z$1:$AF$2005,ROW(D184),FALSE)-$Y184)</f>
        <v>0</v>
      </c>
      <c r="Y184" s="384">
        <f>HLOOKUP('A. Allgemeine Informationen'!$C$17,$Z$1:$AF$2005,ROW(D184),FALSE)</f>
        <v>0</v>
      </c>
      <c r="Z184" s="565">
        <f t="shared" si="35"/>
        <v>0</v>
      </c>
      <c r="AA184" s="565">
        <f t="shared" si="36"/>
        <v>0</v>
      </c>
      <c r="AB184" s="565">
        <f t="shared" si="37"/>
        <v>0</v>
      </c>
      <c r="AC184" s="565">
        <f t="shared" si="38"/>
        <v>0</v>
      </c>
      <c r="AD184" s="572">
        <f t="shared" si="39"/>
        <v>0</v>
      </c>
      <c r="AE184" s="560">
        <f t="shared" si="40"/>
        <v>0</v>
      </c>
      <c r="AF184" s="561">
        <f t="shared" si="41"/>
        <v>0</v>
      </c>
      <c r="AG184" s="562"/>
      <c r="AI184" s="703"/>
    </row>
    <row r="185" spans="2:35" s="418" customFormat="1" ht="15" customHeight="1" x14ac:dyDescent="0.2">
      <c r="B185" s="554"/>
      <c r="C185" s="382"/>
      <c r="D185" s="383"/>
      <c r="E185" s="381"/>
      <c r="F185" s="1040"/>
      <c r="G185" s="1038"/>
      <c r="H185" s="1041"/>
      <c r="I185" s="381"/>
      <c r="J185" s="568">
        <f t="shared" si="33"/>
        <v>0</v>
      </c>
      <c r="K185" s="381"/>
      <c r="L185" s="381"/>
      <c r="M185" s="568">
        <f t="shared" si="42"/>
        <v>0</v>
      </c>
      <c r="N185" s="570">
        <f>IFERROR(VLOOKUP($C185,Listen!$J$3:$L$39,2,0),0)</f>
        <v>0</v>
      </c>
      <c r="O185" s="570">
        <f>IFERROR(VLOOKUP($C185,Listen!$J$3:$L$39,3,0),0)</f>
        <v>0</v>
      </c>
      <c r="P185" s="453">
        <f t="shared" si="34"/>
        <v>0</v>
      </c>
      <c r="Q185" s="453">
        <f t="shared" si="47"/>
        <v>0</v>
      </c>
      <c r="R185" s="453">
        <f t="shared" si="47"/>
        <v>0</v>
      </c>
      <c r="S185" s="453">
        <f t="shared" si="47"/>
        <v>0</v>
      </c>
      <c r="T185" s="453">
        <f t="shared" si="47"/>
        <v>0</v>
      </c>
      <c r="U185" s="453">
        <f t="shared" si="47"/>
        <v>0</v>
      </c>
      <c r="V185" s="453">
        <f t="shared" si="47"/>
        <v>0</v>
      </c>
      <c r="W185" s="384">
        <f t="shared" si="44"/>
        <v>0</v>
      </c>
      <c r="X185" s="565">
        <f>IF(D185='A. Allgemeine Informationen'!$C$17,$M185-Y185,HLOOKUP('A. Allgemeine Informationen'!$C$17-1,$Z$1:$AF$2005,ROW(D185),FALSE)-$Y185)</f>
        <v>0</v>
      </c>
      <c r="Y185" s="384">
        <f>HLOOKUP('A. Allgemeine Informationen'!$C$17,$Z$1:$AF$2005,ROW(D185),FALSE)</f>
        <v>0</v>
      </c>
      <c r="Z185" s="565">
        <f t="shared" si="35"/>
        <v>0</v>
      </c>
      <c r="AA185" s="565">
        <f t="shared" si="36"/>
        <v>0</v>
      </c>
      <c r="AB185" s="565">
        <f t="shared" si="37"/>
        <v>0</v>
      </c>
      <c r="AC185" s="565">
        <f t="shared" si="38"/>
        <v>0</v>
      </c>
      <c r="AD185" s="572">
        <f t="shared" si="39"/>
        <v>0</v>
      </c>
      <c r="AE185" s="560">
        <f t="shared" si="40"/>
        <v>0</v>
      </c>
      <c r="AF185" s="561">
        <f t="shared" si="41"/>
        <v>0</v>
      </c>
      <c r="AG185" s="562"/>
      <c r="AI185" s="703"/>
    </row>
    <row r="186" spans="2:35" s="418" customFormat="1" ht="15" customHeight="1" x14ac:dyDescent="0.2">
      <c r="B186" s="554"/>
      <c r="C186" s="382"/>
      <c r="D186" s="383"/>
      <c r="E186" s="381"/>
      <c r="F186" s="1040"/>
      <c r="G186" s="1038"/>
      <c r="H186" s="1041"/>
      <c r="I186" s="381"/>
      <c r="J186" s="568">
        <f t="shared" si="33"/>
        <v>0</v>
      </c>
      <c r="K186" s="381"/>
      <c r="L186" s="381"/>
      <c r="M186" s="568">
        <f t="shared" si="42"/>
        <v>0</v>
      </c>
      <c r="N186" s="570">
        <f>IFERROR(VLOOKUP($C186,Listen!$J$3:$L$39,2,0),0)</f>
        <v>0</v>
      </c>
      <c r="O186" s="570">
        <f>IFERROR(VLOOKUP($C186,Listen!$J$3:$L$39,3,0),0)</f>
        <v>0</v>
      </c>
      <c r="P186" s="453">
        <f t="shared" si="34"/>
        <v>0</v>
      </c>
      <c r="Q186" s="453">
        <f t="shared" si="47"/>
        <v>0</v>
      </c>
      <c r="R186" s="453">
        <f t="shared" si="47"/>
        <v>0</v>
      </c>
      <c r="S186" s="453">
        <f t="shared" si="47"/>
        <v>0</v>
      </c>
      <c r="T186" s="453">
        <f t="shared" si="47"/>
        <v>0</v>
      </c>
      <c r="U186" s="453">
        <f t="shared" si="47"/>
        <v>0</v>
      </c>
      <c r="V186" s="453">
        <f t="shared" si="47"/>
        <v>0</v>
      </c>
      <c r="W186" s="384">
        <f t="shared" si="44"/>
        <v>0</v>
      </c>
      <c r="X186" s="565">
        <f>IF(D186='A. Allgemeine Informationen'!$C$17,$M186-Y186,HLOOKUP('A. Allgemeine Informationen'!$C$17-1,$Z$1:$AF$2005,ROW(D186),FALSE)-$Y186)</f>
        <v>0</v>
      </c>
      <c r="Y186" s="384">
        <f>HLOOKUP('A. Allgemeine Informationen'!$C$17,$Z$1:$AF$2005,ROW(D186),FALSE)</f>
        <v>0</v>
      </c>
      <c r="Z186" s="565">
        <f t="shared" si="35"/>
        <v>0</v>
      </c>
      <c r="AA186" s="565">
        <f t="shared" si="36"/>
        <v>0</v>
      </c>
      <c r="AB186" s="565">
        <f t="shared" si="37"/>
        <v>0</v>
      </c>
      <c r="AC186" s="565">
        <f t="shared" si="38"/>
        <v>0</v>
      </c>
      <c r="AD186" s="572">
        <f t="shared" si="39"/>
        <v>0</v>
      </c>
      <c r="AE186" s="560">
        <f t="shared" si="40"/>
        <v>0</v>
      </c>
      <c r="AF186" s="561">
        <f t="shared" si="41"/>
        <v>0</v>
      </c>
      <c r="AG186" s="562"/>
      <c r="AI186" s="703"/>
    </row>
    <row r="187" spans="2:35" s="418" customFormat="1" ht="15" customHeight="1" x14ac:dyDescent="0.2">
      <c r="B187" s="554"/>
      <c r="C187" s="382"/>
      <c r="D187" s="383"/>
      <c r="E187" s="381"/>
      <c r="F187" s="1040"/>
      <c r="G187" s="1038"/>
      <c r="H187" s="1041"/>
      <c r="I187" s="381"/>
      <c r="J187" s="568">
        <f t="shared" si="33"/>
        <v>0</v>
      </c>
      <c r="K187" s="381"/>
      <c r="L187" s="381"/>
      <c r="M187" s="568">
        <f t="shared" si="42"/>
        <v>0</v>
      </c>
      <c r="N187" s="570">
        <f>IFERROR(VLOOKUP($C187,Listen!$J$3:$L$39,2,0),0)</f>
        <v>0</v>
      </c>
      <c r="O187" s="570">
        <f>IFERROR(VLOOKUP($C187,Listen!$J$3:$L$39,3,0),0)</f>
        <v>0</v>
      </c>
      <c r="P187" s="453">
        <f t="shared" si="34"/>
        <v>0</v>
      </c>
      <c r="Q187" s="453">
        <f t="shared" si="47"/>
        <v>0</v>
      </c>
      <c r="R187" s="453">
        <f t="shared" si="47"/>
        <v>0</v>
      </c>
      <c r="S187" s="453">
        <f t="shared" si="47"/>
        <v>0</v>
      </c>
      <c r="T187" s="453">
        <f t="shared" si="47"/>
        <v>0</v>
      </c>
      <c r="U187" s="453">
        <f t="shared" si="47"/>
        <v>0</v>
      </c>
      <c r="V187" s="453">
        <f t="shared" si="47"/>
        <v>0</v>
      </c>
      <c r="W187" s="384">
        <f t="shared" si="44"/>
        <v>0</v>
      </c>
      <c r="X187" s="565">
        <f>IF(D187='A. Allgemeine Informationen'!$C$17,$M187-Y187,HLOOKUP('A. Allgemeine Informationen'!$C$17-1,$Z$1:$AF$2005,ROW(D187),FALSE)-$Y187)</f>
        <v>0</v>
      </c>
      <c r="Y187" s="384">
        <f>HLOOKUP('A. Allgemeine Informationen'!$C$17,$Z$1:$AF$2005,ROW(D187),FALSE)</f>
        <v>0</v>
      </c>
      <c r="Z187" s="565">
        <f t="shared" si="35"/>
        <v>0</v>
      </c>
      <c r="AA187" s="565">
        <f t="shared" si="36"/>
        <v>0</v>
      </c>
      <c r="AB187" s="565">
        <f t="shared" si="37"/>
        <v>0</v>
      </c>
      <c r="AC187" s="565">
        <f t="shared" si="38"/>
        <v>0</v>
      </c>
      <c r="AD187" s="572">
        <f t="shared" si="39"/>
        <v>0</v>
      </c>
      <c r="AE187" s="560">
        <f t="shared" si="40"/>
        <v>0</v>
      </c>
      <c r="AF187" s="561">
        <f t="shared" si="41"/>
        <v>0</v>
      </c>
      <c r="AG187" s="562"/>
      <c r="AI187" s="703"/>
    </row>
    <row r="188" spans="2:35" s="418" customFormat="1" ht="15" customHeight="1" x14ac:dyDescent="0.2">
      <c r="B188" s="554"/>
      <c r="C188" s="382"/>
      <c r="D188" s="383"/>
      <c r="E188" s="381"/>
      <c r="F188" s="1040"/>
      <c r="G188" s="1038"/>
      <c r="H188" s="1041"/>
      <c r="I188" s="381"/>
      <c r="J188" s="568">
        <f t="shared" si="33"/>
        <v>0</v>
      </c>
      <c r="K188" s="381"/>
      <c r="L188" s="381"/>
      <c r="M188" s="568">
        <f t="shared" si="42"/>
        <v>0</v>
      </c>
      <c r="N188" s="570">
        <f>IFERROR(VLOOKUP($C188,Listen!$J$3:$L$39,2,0),0)</f>
        <v>0</v>
      </c>
      <c r="O188" s="570">
        <f>IFERROR(VLOOKUP($C188,Listen!$J$3:$L$39,3,0),0)</f>
        <v>0</v>
      </c>
      <c r="P188" s="453">
        <f t="shared" si="34"/>
        <v>0</v>
      </c>
      <c r="Q188" s="453">
        <f t="shared" si="47"/>
        <v>0</v>
      </c>
      <c r="R188" s="453">
        <f t="shared" si="47"/>
        <v>0</v>
      </c>
      <c r="S188" s="453">
        <f t="shared" si="47"/>
        <v>0</v>
      </c>
      <c r="T188" s="453">
        <f t="shared" si="47"/>
        <v>0</v>
      </c>
      <c r="U188" s="453">
        <f t="shared" si="47"/>
        <v>0</v>
      </c>
      <c r="V188" s="453">
        <f t="shared" si="47"/>
        <v>0</v>
      </c>
      <c r="W188" s="384">
        <f t="shared" si="44"/>
        <v>0</v>
      </c>
      <c r="X188" s="565">
        <f>IF(D188='A. Allgemeine Informationen'!$C$17,$M188-Y188,HLOOKUP('A. Allgemeine Informationen'!$C$17-1,$Z$1:$AF$2005,ROW(D188),FALSE)-$Y188)</f>
        <v>0</v>
      </c>
      <c r="Y188" s="384">
        <f>HLOOKUP('A. Allgemeine Informationen'!$C$17,$Z$1:$AF$2005,ROW(D188),FALSE)</f>
        <v>0</v>
      </c>
      <c r="Z188" s="565">
        <f t="shared" si="35"/>
        <v>0</v>
      </c>
      <c r="AA188" s="565">
        <f t="shared" si="36"/>
        <v>0</v>
      </c>
      <c r="AB188" s="565">
        <f t="shared" si="37"/>
        <v>0</v>
      </c>
      <c r="AC188" s="565">
        <f t="shared" si="38"/>
        <v>0</v>
      </c>
      <c r="AD188" s="572">
        <f t="shared" si="39"/>
        <v>0</v>
      </c>
      <c r="AE188" s="560">
        <f t="shared" si="40"/>
        <v>0</v>
      </c>
      <c r="AF188" s="561">
        <f t="shared" si="41"/>
        <v>0</v>
      </c>
      <c r="AG188" s="562"/>
      <c r="AI188" s="703"/>
    </row>
    <row r="189" spans="2:35" s="418" customFormat="1" ht="15" customHeight="1" x14ac:dyDescent="0.2">
      <c r="B189" s="554"/>
      <c r="C189" s="382"/>
      <c r="D189" s="383"/>
      <c r="E189" s="381"/>
      <c r="F189" s="1040"/>
      <c r="G189" s="1038"/>
      <c r="H189" s="1041"/>
      <c r="I189" s="381"/>
      <c r="J189" s="568">
        <f t="shared" si="33"/>
        <v>0</v>
      </c>
      <c r="K189" s="381"/>
      <c r="L189" s="381"/>
      <c r="M189" s="568">
        <f t="shared" si="42"/>
        <v>0</v>
      </c>
      <c r="N189" s="570">
        <f>IFERROR(VLOOKUP($C189,Listen!$J$3:$L$39,2,0),0)</f>
        <v>0</v>
      </c>
      <c r="O189" s="570">
        <f>IFERROR(VLOOKUP($C189,Listen!$J$3:$L$39,3,0),0)</f>
        <v>0</v>
      </c>
      <c r="P189" s="453">
        <f t="shared" si="34"/>
        <v>0</v>
      </c>
      <c r="Q189" s="453">
        <f t="shared" si="47"/>
        <v>0</v>
      </c>
      <c r="R189" s="453">
        <f t="shared" si="47"/>
        <v>0</v>
      </c>
      <c r="S189" s="453">
        <f t="shared" si="47"/>
        <v>0</v>
      </c>
      <c r="T189" s="453">
        <f t="shared" si="47"/>
        <v>0</v>
      </c>
      <c r="U189" s="453">
        <f t="shared" si="47"/>
        <v>0</v>
      </c>
      <c r="V189" s="453">
        <f t="shared" si="47"/>
        <v>0</v>
      </c>
      <c r="W189" s="384">
        <f t="shared" si="44"/>
        <v>0</v>
      </c>
      <c r="X189" s="565">
        <f>IF(D189='A. Allgemeine Informationen'!$C$17,$M189-Y189,HLOOKUP('A. Allgemeine Informationen'!$C$17-1,$Z$1:$AF$2005,ROW(D189),FALSE)-$Y189)</f>
        <v>0</v>
      </c>
      <c r="Y189" s="384">
        <f>HLOOKUP('A. Allgemeine Informationen'!$C$17,$Z$1:$AF$2005,ROW(D189),FALSE)</f>
        <v>0</v>
      </c>
      <c r="Z189" s="565">
        <f t="shared" si="35"/>
        <v>0</v>
      </c>
      <c r="AA189" s="565">
        <f t="shared" si="36"/>
        <v>0</v>
      </c>
      <c r="AB189" s="565">
        <f t="shared" si="37"/>
        <v>0</v>
      </c>
      <c r="AC189" s="565">
        <f t="shared" si="38"/>
        <v>0</v>
      </c>
      <c r="AD189" s="572">
        <f t="shared" si="39"/>
        <v>0</v>
      </c>
      <c r="AE189" s="560">
        <f t="shared" si="40"/>
        <v>0</v>
      </c>
      <c r="AF189" s="561">
        <f t="shared" si="41"/>
        <v>0</v>
      </c>
      <c r="AG189" s="562"/>
      <c r="AI189" s="703"/>
    </row>
    <row r="190" spans="2:35" s="418" customFormat="1" ht="15" customHeight="1" x14ac:dyDescent="0.2">
      <c r="B190" s="554"/>
      <c r="C190" s="382"/>
      <c r="D190" s="383"/>
      <c r="E190" s="381"/>
      <c r="F190" s="1040"/>
      <c r="G190" s="1038"/>
      <c r="H190" s="1041"/>
      <c r="I190" s="381"/>
      <c r="J190" s="568">
        <f t="shared" si="33"/>
        <v>0</v>
      </c>
      <c r="K190" s="381"/>
      <c r="L190" s="381"/>
      <c r="M190" s="568">
        <f t="shared" si="42"/>
        <v>0</v>
      </c>
      <c r="N190" s="570">
        <f>IFERROR(VLOOKUP($C190,Listen!$J$3:$L$39,2,0),0)</f>
        <v>0</v>
      </c>
      <c r="O190" s="570">
        <f>IFERROR(VLOOKUP($C190,Listen!$J$3:$L$39,3,0),0)</f>
        <v>0</v>
      </c>
      <c r="P190" s="453">
        <f t="shared" si="34"/>
        <v>0</v>
      </c>
      <c r="Q190" s="453">
        <f t="shared" si="47"/>
        <v>0</v>
      </c>
      <c r="R190" s="453">
        <f t="shared" si="47"/>
        <v>0</v>
      </c>
      <c r="S190" s="453">
        <f t="shared" si="47"/>
        <v>0</v>
      </c>
      <c r="T190" s="453">
        <f t="shared" si="47"/>
        <v>0</v>
      </c>
      <c r="U190" s="453">
        <f t="shared" si="47"/>
        <v>0</v>
      </c>
      <c r="V190" s="453">
        <f t="shared" si="47"/>
        <v>0</v>
      </c>
      <c r="W190" s="384">
        <f t="shared" si="44"/>
        <v>0</v>
      </c>
      <c r="X190" s="565">
        <f>IF(D190='A. Allgemeine Informationen'!$C$17,$M190-Y190,HLOOKUP('A. Allgemeine Informationen'!$C$17-1,$Z$1:$AF$2005,ROW(D190),FALSE)-$Y190)</f>
        <v>0</v>
      </c>
      <c r="Y190" s="384">
        <f>HLOOKUP('A. Allgemeine Informationen'!$C$17,$Z$1:$AF$2005,ROW(D190),FALSE)</f>
        <v>0</v>
      </c>
      <c r="Z190" s="565">
        <f t="shared" si="35"/>
        <v>0</v>
      </c>
      <c r="AA190" s="565">
        <f t="shared" si="36"/>
        <v>0</v>
      </c>
      <c r="AB190" s="565">
        <f t="shared" si="37"/>
        <v>0</v>
      </c>
      <c r="AC190" s="565">
        <f t="shared" si="38"/>
        <v>0</v>
      </c>
      <c r="AD190" s="572">
        <f t="shared" si="39"/>
        <v>0</v>
      </c>
      <c r="AE190" s="560">
        <f t="shared" si="40"/>
        <v>0</v>
      </c>
      <c r="AF190" s="561">
        <f t="shared" si="41"/>
        <v>0</v>
      </c>
      <c r="AG190" s="562"/>
      <c r="AI190" s="703"/>
    </row>
    <row r="191" spans="2:35" s="418" customFormat="1" ht="15" customHeight="1" x14ac:dyDescent="0.2">
      <c r="B191" s="554"/>
      <c r="C191" s="382"/>
      <c r="D191" s="383"/>
      <c r="E191" s="381"/>
      <c r="F191" s="1040"/>
      <c r="G191" s="1038"/>
      <c r="H191" s="1041"/>
      <c r="I191" s="381"/>
      <c r="J191" s="568">
        <f t="shared" si="33"/>
        <v>0</v>
      </c>
      <c r="K191" s="381"/>
      <c r="L191" s="381"/>
      <c r="M191" s="568">
        <f t="shared" si="42"/>
        <v>0</v>
      </c>
      <c r="N191" s="570">
        <f>IFERROR(VLOOKUP($C191,Listen!$J$3:$L$39,2,0),0)</f>
        <v>0</v>
      </c>
      <c r="O191" s="570">
        <f>IFERROR(VLOOKUP($C191,Listen!$J$3:$L$39,3,0),0)</f>
        <v>0</v>
      </c>
      <c r="P191" s="453">
        <f t="shared" si="34"/>
        <v>0</v>
      </c>
      <c r="Q191" s="453">
        <f t="shared" si="47"/>
        <v>0</v>
      </c>
      <c r="R191" s="453">
        <f t="shared" si="47"/>
        <v>0</v>
      </c>
      <c r="S191" s="453">
        <f t="shared" si="47"/>
        <v>0</v>
      </c>
      <c r="T191" s="453">
        <f t="shared" si="47"/>
        <v>0</v>
      </c>
      <c r="U191" s="453">
        <f t="shared" si="47"/>
        <v>0</v>
      </c>
      <c r="V191" s="453">
        <f t="shared" si="47"/>
        <v>0</v>
      </c>
      <c r="W191" s="384">
        <f t="shared" si="44"/>
        <v>0</v>
      </c>
      <c r="X191" s="565">
        <f>IF(D191='A. Allgemeine Informationen'!$C$17,$M191-Y191,HLOOKUP('A. Allgemeine Informationen'!$C$17-1,$Z$1:$AF$2005,ROW(D191),FALSE)-$Y191)</f>
        <v>0</v>
      </c>
      <c r="Y191" s="384">
        <f>HLOOKUP('A. Allgemeine Informationen'!$C$17,$Z$1:$AF$2005,ROW(D191),FALSE)</f>
        <v>0</v>
      </c>
      <c r="Z191" s="565">
        <f t="shared" si="35"/>
        <v>0</v>
      </c>
      <c r="AA191" s="565">
        <f t="shared" si="36"/>
        <v>0</v>
      </c>
      <c r="AB191" s="565">
        <f t="shared" si="37"/>
        <v>0</v>
      </c>
      <c r="AC191" s="565">
        <f t="shared" si="38"/>
        <v>0</v>
      </c>
      <c r="AD191" s="572">
        <f t="shared" si="39"/>
        <v>0</v>
      </c>
      <c r="AE191" s="560">
        <f t="shared" si="40"/>
        <v>0</v>
      </c>
      <c r="AF191" s="561">
        <f t="shared" si="41"/>
        <v>0</v>
      </c>
      <c r="AG191" s="562"/>
      <c r="AI191" s="703"/>
    </row>
    <row r="192" spans="2:35" s="418" customFormat="1" ht="15" customHeight="1" x14ac:dyDescent="0.2">
      <c r="B192" s="554"/>
      <c r="C192" s="382"/>
      <c r="D192" s="383"/>
      <c r="E192" s="381"/>
      <c r="F192" s="1040"/>
      <c r="G192" s="1038"/>
      <c r="H192" s="1041"/>
      <c r="I192" s="381"/>
      <c r="J192" s="568">
        <f t="shared" si="33"/>
        <v>0</v>
      </c>
      <c r="K192" s="381"/>
      <c r="L192" s="381"/>
      <c r="M192" s="568">
        <f t="shared" si="42"/>
        <v>0</v>
      </c>
      <c r="N192" s="570">
        <f>IFERROR(VLOOKUP($C192,Listen!$J$3:$L$39,2,0),0)</f>
        <v>0</v>
      </c>
      <c r="O192" s="570">
        <f>IFERROR(VLOOKUP($C192,Listen!$J$3:$L$39,3,0),0)</f>
        <v>0</v>
      </c>
      <c r="P192" s="453">
        <f t="shared" si="34"/>
        <v>0</v>
      </c>
      <c r="Q192" s="453">
        <f t="shared" si="47"/>
        <v>0</v>
      </c>
      <c r="R192" s="453">
        <f t="shared" si="47"/>
        <v>0</v>
      </c>
      <c r="S192" s="453">
        <f t="shared" si="47"/>
        <v>0</v>
      </c>
      <c r="T192" s="453">
        <f t="shared" si="47"/>
        <v>0</v>
      </c>
      <c r="U192" s="453">
        <f t="shared" si="47"/>
        <v>0</v>
      </c>
      <c r="V192" s="453">
        <f t="shared" si="47"/>
        <v>0</v>
      </c>
      <c r="W192" s="384">
        <f t="shared" si="44"/>
        <v>0</v>
      </c>
      <c r="X192" s="565">
        <f>IF(D192='A. Allgemeine Informationen'!$C$17,$M192-Y192,HLOOKUP('A. Allgemeine Informationen'!$C$17-1,$Z$1:$AF$2005,ROW(D192),FALSE)-$Y192)</f>
        <v>0</v>
      </c>
      <c r="Y192" s="384">
        <f>HLOOKUP('A. Allgemeine Informationen'!$C$17,$Z$1:$AF$2005,ROW(D192),FALSE)</f>
        <v>0</v>
      </c>
      <c r="Z192" s="565">
        <f t="shared" si="35"/>
        <v>0</v>
      </c>
      <c r="AA192" s="565">
        <f t="shared" si="36"/>
        <v>0</v>
      </c>
      <c r="AB192" s="565">
        <f t="shared" si="37"/>
        <v>0</v>
      </c>
      <c r="AC192" s="565">
        <f t="shared" si="38"/>
        <v>0</v>
      </c>
      <c r="AD192" s="572">
        <f t="shared" si="39"/>
        <v>0</v>
      </c>
      <c r="AE192" s="560">
        <f t="shared" si="40"/>
        <v>0</v>
      </c>
      <c r="AF192" s="561">
        <f t="shared" si="41"/>
        <v>0</v>
      </c>
      <c r="AG192" s="562"/>
      <c r="AI192" s="703"/>
    </row>
    <row r="193" spans="2:35" s="418" customFormat="1" ht="15" customHeight="1" x14ac:dyDescent="0.2">
      <c r="B193" s="554"/>
      <c r="C193" s="382"/>
      <c r="D193" s="383"/>
      <c r="E193" s="381"/>
      <c r="F193" s="1040"/>
      <c r="G193" s="1038"/>
      <c r="H193" s="1041"/>
      <c r="I193" s="381"/>
      <c r="J193" s="568">
        <f t="shared" si="33"/>
        <v>0</v>
      </c>
      <c r="K193" s="381"/>
      <c r="L193" s="381"/>
      <c r="M193" s="568">
        <f t="shared" si="42"/>
        <v>0</v>
      </c>
      <c r="N193" s="570">
        <f>IFERROR(VLOOKUP($C193,Listen!$J$3:$L$39,2,0),0)</f>
        <v>0</v>
      </c>
      <c r="O193" s="570">
        <f>IFERROR(VLOOKUP($C193,Listen!$J$3:$L$39,3,0),0)</f>
        <v>0</v>
      </c>
      <c r="P193" s="453">
        <f t="shared" si="34"/>
        <v>0</v>
      </c>
      <c r="Q193" s="453">
        <f t="shared" si="47"/>
        <v>0</v>
      </c>
      <c r="R193" s="453">
        <f t="shared" si="47"/>
        <v>0</v>
      </c>
      <c r="S193" s="453">
        <f t="shared" si="47"/>
        <v>0</v>
      </c>
      <c r="T193" s="453">
        <f t="shared" si="47"/>
        <v>0</v>
      </c>
      <c r="U193" s="453">
        <f t="shared" si="47"/>
        <v>0</v>
      </c>
      <c r="V193" s="453">
        <f t="shared" si="47"/>
        <v>0</v>
      </c>
      <c r="W193" s="384">
        <f t="shared" si="44"/>
        <v>0</v>
      </c>
      <c r="X193" s="565">
        <f>IF(D193='A. Allgemeine Informationen'!$C$17,$M193-Y193,HLOOKUP('A. Allgemeine Informationen'!$C$17-1,$Z$1:$AF$2005,ROW(D193),FALSE)-$Y193)</f>
        <v>0</v>
      </c>
      <c r="Y193" s="384">
        <f>HLOOKUP('A. Allgemeine Informationen'!$C$17,$Z$1:$AF$2005,ROW(D193),FALSE)</f>
        <v>0</v>
      </c>
      <c r="Z193" s="565">
        <f t="shared" si="35"/>
        <v>0</v>
      </c>
      <c r="AA193" s="565">
        <f t="shared" si="36"/>
        <v>0</v>
      </c>
      <c r="AB193" s="565">
        <f t="shared" si="37"/>
        <v>0</v>
      </c>
      <c r="AC193" s="565">
        <f t="shared" si="38"/>
        <v>0</v>
      </c>
      <c r="AD193" s="572">
        <f t="shared" si="39"/>
        <v>0</v>
      </c>
      <c r="AE193" s="560">
        <f t="shared" si="40"/>
        <v>0</v>
      </c>
      <c r="AF193" s="561">
        <f t="shared" si="41"/>
        <v>0</v>
      </c>
      <c r="AG193" s="562"/>
      <c r="AI193" s="703"/>
    </row>
    <row r="194" spans="2:35" s="418" customFormat="1" ht="15" customHeight="1" x14ac:dyDescent="0.2">
      <c r="B194" s="554"/>
      <c r="C194" s="382"/>
      <c r="D194" s="383"/>
      <c r="E194" s="381"/>
      <c r="F194" s="1040"/>
      <c r="G194" s="1038"/>
      <c r="H194" s="1041"/>
      <c r="I194" s="381"/>
      <c r="J194" s="568">
        <f t="shared" si="33"/>
        <v>0</v>
      </c>
      <c r="K194" s="381"/>
      <c r="L194" s="381"/>
      <c r="M194" s="568">
        <f t="shared" si="42"/>
        <v>0</v>
      </c>
      <c r="N194" s="570">
        <f>IFERROR(VLOOKUP($C194,Listen!$J$3:$L$39,2,0),0)</f>
        <v>0</v>
      </c>
      <c r="O194" s="570">
        <f>IFERROR(VLOOKUP($C194,Listen!$J$3:$L$39,3,0),0)</f>
        <v>0</v>
      </c>
      <c r="P194" s="453">
        <f t="shared" si="34"/>
        <v>0</v>
      </c>
      <c r="Q194" s="453">
        <f t="shared" si="47"/>
        <v>0</v>
      </c>
      <c r="R194" s="453">
        <f t="shared" si="47"/>
        <v>0</v>
      </c>
      <c r="S194" s="453">
        <f t="shared" si="47"/>
        <v>0</v>
      </c>
      <c r="T194" s="453">
        <f t="shared" si="47"/>
        <v>0</v>
      </c>
      <c r="U194" s="453">
        <f t="shared" si="47"/>
        <v>0</v>
      </c>
      <c r="V194" s="453">
        <f t="shared" si="47"/>
        <v>0</v>
      </c>
      <c r="W194" s="384">
        <f t="shared" si="44"/>
        <v>0</v>
      </c>
      <c r="X194" s="565">
        <f>IF(D194='A. Allgemeine Informationen'!$C$17,$M194-Y194,HLOOKUP('A. Allgemeine Informationen'!$C$17-1,$Z$1:$AF$2005,ROW(D194),FALSE)-$Y194)</f>
        <v>0</v>
      </c>
      <c r="Y194" s="384">
        <f>HLOOKUP('A. Allgemeine Informationen'!$C$17,$Z$1:$AF$2005,ROW(D194),FALSE)</f>
        <v>0</v>
      </c>
      <c r="Z194" s="565">
        <f t="shared" si="35"/>
        <v>0</v>
      </c>
      <c r="AA194" s="565">
        <f t="shared" si="36"/>
        <v>0</v>
      </c>
      <c r="AB194" s="565">
        <f t="shared" si="37"/>
        <v>0</v>
      </c>
      <c r="AC194" s="565">
        <f t="shared" si="38"/>
        <v>0</v>
      </c>
      <c r="AD194" s="572">
        <f t="shared" si="39"/>
        <v>0</v>
      </c>
      <c r="AE194" s="560">
        <f t="shared" si="40"/>
        <v>0</v>
      </c>
      <c r="AF194" s="561">
        <f t="shared" si="41"/>
        <v>0</v>
      </c>
      <c r="AG194" s="562"/>
      <c r="AI194" s="703"/>
    </row>
    <row r="195" spans="2:35" s="418" customFormat="1" ht="15" customHeight="1" x14ac:dyDescent="0.2">
      <c r="B195" s="554"/>
      <c r="C195" s="382"/>
      <c r="D195" s="383"/>
      <c r="E195" s="381"/>
      <c r="F195" s="1040"/>
      <c r="G195" s="1038"/>
      <c r="H195" s="1041"/>
      <c r="I195" s="381"/>
      <c r="J195" s="568">
        <f t="shared" si="33"/>
        <v>0</v>
      </c>
      <c r="K195" s="381"/>
      <c r="L195" s="381"/>
      <c r="M195" s="568">
        <f t="shared" si="42"/>
        <v>0</v>
      </c>
      <c r="N195" s="570">
        <f>IFERROR(VLOOKUP($C195,Listen!$J$3:$L$39,2,0),0)</f>
        <v>0</v>
      </c>
      <c r="O195" s="570">
        <f>IFERROR(VLOOKUP($C195,Listen!$J$3:$L$39,3,0),0)</f>
        <v>0</v>
      </c>
      <c r="P195" s="453">
        <f t="shared" si="34"/>
        <v>0</v>
      </c>
      <c r="Q195" s="453">
        <f t="shared" si="47"/>
        <v>0</v>
      </c>
      <c r="R195" s="453">
        <f t="shared" si="47"/>
        <v>0</v>
      </c>
      <c r="S195" s="453">
        <f t="shared" si="47"/>
        <v>0</v>
      </c>
      <c r="T195" s="453">
        <f t="shared" si="47"/>
        <v>0</v>
      </c>
      <c r="U195" s="453">
        <f t="shared" si="47"/>
        <v>0</v>
      </c>
      <c r="V195" s="453">
        <f t="shared" si="47"/>
        <v>0</v>
      </c>
      <c r="W195" s="384">
        <f t="shared" si="44"/>
        <v>0</v>
      </c>
      <c r="X195" s="565">
        <f>IF(D195='A. Allgemeine Informationen'!$C$17,$M195-Y195,HLOOKUP('A. Allgemeine Informationen'!$C$17-1,$Z$1:$AF$2005,ROW(D195),FALSE)-$Y195)</f>
        <v>0</v>
      </c>
      <c r="Y195" s="384">
        <f>HLOOKUP('A. Allgemeine Informationen'!$C$17,$Z$1:$AF$2005,ROW(D195),FALSE)</f>
        <v>0</v>
      </c>
      <c r="Z195" s="565">
        <f t="shared" si="35"/>
        <v>0</v>
      </c>
      <c r="AA195" s="565">
        <f t="shared" si="36"/>
        <v>0</v>
      </c>
      <c r="AB195" s="565">
        <f t="shared" si="37"/>
        <v>0</v>
      </c>
      <c r="AC195" s="565">
        <f t="shared" si="38"/>
        <v>0</v>
      </c>
      <c r="AD195" s="572">
        <f t="shared" si="39"/>
        <v>0</v>
      </c>
      <c r="AE195" s="560">
        <f t="shared" si="40"/>
        <v>0</v>
      </c>
      <c r="AF195" s="561">
        <f t="shared" si="41"/>
        <v>0</v>
      </c>
      <c r="AG195" s="562"/>
    </row>
    <row r="196" spans="2:35" s="418" customFormat="1" ht="15" customHeight="1" x14ac:dyDescent="0.2">
      <c r="B196" s="554"/>
      <c r="C196" s="382"/>
      <c r="D196" s="383"/>
      <c r="E196" s="381"/>
      <c r="F196" s="1040"/>
      <c r="G196" s="1038"/>
      <c r="H196" s="1041"/>
      <c r="I196" s="381"/>
      <c r="J196" s="568">
        <f t="shared" si="33"/>
        <v>0</v>
      </c>
      <c r="K196" s="381"/>
      <c r="L196" s="381"/>
      <c r="M196" s="568">
        <f t="shared" si="42"/>
        <v>0</v>
      </c>
      <c r="N196" s="570">
        <f>IFERROR(VLOOKUP($C196,Listen!$J$3:$L$39,2,0),0)</f>
        <v>0</v>
      </c>
      <c r="O196" s="570">
        <f>IFERROR(VLOOKUP($C196,Listen!$J$3:$L$39,3,0),0)</f>
        <v>0</v>
      </c>
      <c r="P196" s="453">
        <f t="shared" si="34"/>
        <v>0</v>
      </c>
      <c r="Q196" s="453">
        <f t="shared" si="47"/>
        <v>0</v>
      </c>
      <c r="R196" s="453">
        <f t="shared" si="47"/>
        <v>0</v>
      </c>
      <c r="S196" s="453">
        <f t="shared" si="47"/>
        <v>0</v>
      </c>
      <c r="T196" s="453">
        <f t="shared" si="47"/>
        <v>0</v>
      </c>
      <c r="U196" s="453">
        <f t="shared" si="47"/>
        <v>0</v>
      </c>
      <c r="V196" s="453">
        <f t="shared" si="47"/>
        <v>0</v>
      </c>
      <c r="W196" s="384">
        <f t="shared" si="44"/>
        <v>0</v>
      </c>
      <c r="X196" s="565">
        <f>IF(D196='A. Allgemeine Informationen'!$C$17,$M196-Y196,HLOOKUP('A. Allgemeine Informationen'!$C$17-1,$Z$1:$AF$2005,ROW(D196),FALSE)-$Y196)</f>
        <v>0</v>
      </c>
      <c r="Y196" s="384">
        <f>HLOOKUP('A. Allgemeine Informationen'!$C$17,$Z$1:$AF$2005,ROW(D196),FALSE)</f>
        <v>0</v>
      </c>
      <c r="Z196" s="565">
        <f t="shared" si="35"/>
        <v>0</v>
      </c>
      <c r="AA196" s="565">
        <f t="shared" si="36"/>
        <v>0</v>
      </c>
      <c r="AB196" s="565">
        <f t="shared" si="37"/>
        <v>0</v>
      </c>
      <c r="AC196" s="565">
        <f t="shared" si="38"/>
        <v>0</v>
      </c>
      <c r="AD196" s="572">
        <f t="shared" si="39"/>
        <v>0</v>
      </c>
      <c r="AE196" s="560">
        <f t="shared" si="40"/>
        <v>0</v>
      </c>
      <c r="AF196" s="561">
        <f t="shared" si="41"/>
        <v>0</v>
      </c>
      <c r="AG196" s="562"/>
    </row>
    <row r="197" spans="2:35" s="418" customFormat="1" ht="15" customHeight="1" x14ac:dyDescent="0.2">
      <c r="B197" s="554"/>
      <c r="C197" s="382"/>
      <c r="D197" s="383"/>
      <c r="E197" s="381"/>
      <c r="F197" s="1040"/>
      <c r="G197" s="1038"/>
      <c r="H197" s="1041"/>
      <c r="I197" s="381"/>
      <c r="J197" s="568">
        <f t="shared" si="33"/>
        <v>0</v>
      </c>
      <c r="K197" s="381"/>
      <c r="L197" s="381"/>
      <c r="M197" s="568">
        <f t="shared" si="42"/>
        <v>0</v>
      </c>
      <c r="N197" s="570">
        <f>IFERROR(VLOOKUP($C197,Listen!$J$3:$L$39,2,0),0)</f>
        <v>0</v>
      </c>
      <c r="O197" s="570">
        <f>IFERROR(VLOOKUP($C197,Listen!$J$3:$L$39,3,0),0)</f>
        <v>0</v>
      </c>
      <c r="P197" s="453">
        <f t="shared" si="34"/>
        <v>0</v>
      </c>
      <c r="Q197" s="453">
        <f t="shared" si="47"/>
        <v>0</v>
      </c>
      <c r="R197" s="453">
        <f t="shared" si="47"/>
        <v>0</v>
      </c>
      <c r="S197" s="453">
        <f t="shared" si="47"/>
        <v>0</v>
      </c>
      <c r="T197" s="453">
        <f t="shared" si="47"/>
        <v>0</v>
      </c>
      <c r="U197" s="453">
        <f t="shared" si="47"/>
        <v>0</v>
      </c>
      <c r="V197" s="453">
        <f t="shared" si="47"/>
        <v>0</v>
      </c>
      <c r="W197" s="384">
        <f t="shared" si="44"/>
        <v>0</v>
      </c>
      <c r="X197" s="565">
        <f>IF(D197='A. Allgemeine Informationen'!$C$17,$M197-Y197,HLOOKUP('A. Allgemeine Informationen'!$C$17-1,$Z$1:$AF$2005,ROW(D197),FALSE)-$Y197)</f>
        <v>0</v>
      </c>
      <c r="Y197" s="384">
        <f>HLOOKUP('A. Allgemeine Informationen'!$C$17,$Z$1:$AF$2005,ROW(D197),FALSE)</f>
        <v>0</v>
      </c>
      <c r="Z197" s="565">
        <f t="shared" si="35"/>
        <v>0</v>
      </c>
      <c r="AA197" s="565">
        <f t="shared" si="36"/>
        <v>0</v>
      </c>
      <c r="AB197" s="565">
        <f t="shared" si="37"/>
        <v>0</v>
      </c>
      <c r="AC197" s="565">
        <f t="shared" si="38"/>
        <v>0</v>
      </c>
      <c r="AD197" s="572">
        <f t="shared" si="39"/>
        <v>0</v>
      </c>
      <c r="AE197" s="560">
        <f t="shared" si="40"/>
        <v>0</v>
      </c>
      <c r="AF197" s="561">
        <f t="shared" si="41"/>
        <v>0</v>
      </c>
      <c r="AG197" s="562"/>
    </row>
    <row r="198" spans="2:35" s="418" customFormat="1" ht="15" customHeight="1" x14ac:dyDescent="0.2">
      <c r="B198" s="554"/>
      <c r="C198" s="382"/>
      <c r="D198" s="383"/>
      <c r="E198" s="381"/>
      <c r="F198" s="1040"/>
      <c r="G198" s="1038"/>
      <c r="H198" s="1041"/>
      <c r="I198" s="381"/>
      <c r="J198" s="568">
        <f t="shared" ref="J198:J261" si="48">E198+G198-I198</f>
        <v>0</v>
      </c>
      <c r="K198" s="381"/>
      <c r="L198" s="381"/>
      <c r="M198" s="568">
        <f t="shared" si="42"/>
        <v>0</v>
      </c>
      <c r="N198" s="570">
        <f>IFERROR(VLOOKUP($C198,Listen!$J$3:$L$39,2,0),0)</f>
        <v>0</v>
      </c>
      <c r="O198" s="570">
        <f>IFERROR(VLOOKUP($C198,Listen!$J$3:$L$39,3,0),0)</f>
        <v>0</v>
      </c>
      <c r="P198" s="453">
        <f t="shared" ref="P198:P261" si="49">$N198</f>
        <v>0</v>
      </c>
      <c r="Q198" s="453">
        <f t="shared" si="47"/>
        <v>0</v>
      </c>
      <c r="R198" s="453">
        <f t="shared" si="47"/>
        <v>0</v>
      </c>
      <c r="S198" s="453">
        <f t="shared" si="47"/>
        <v>0</v>
      </c>
      <c r="T198" s="453">
        <f t="shared" si="47"/>
        <v>0</v>
      </c>
      <c r="U198" s="453">
        <f t="shared" si="47"/>
        <v>0</v>
      </c>
      <c r="V198" s="453">
        <f t="shared" si="47"/>
        <v>0</v>
      </c>
      <c r="W198" s="384">
        <f t="shared" si="44"/>
        <v>0</v>
      </c>
      <c r="X198" s="565">
        <f>IF(D198='A. Allgemeine Informationen'!$C$17,$M198-Y198,HLOOKUP('A. Allgemeine Informationen'!$C$17-1,$Z$1:$AF$2005,ROW(D198),FALSE)-$Y198)</f>
        <v>0</v>
      </c>
      <c r="Y198" s="384">
        <f>HLOOKUP('A. Allgemeine Informationen'!$C$17,$Z$1:$AF$2005,ROW(D198),FALSE)</f>
        <v>0</v>
      </c>
      <c r="Z198" s="565">
        <f t="shared" ref="Z198:Z261" si="50">IF(OR($D198=0,$M198=0),0,IF($D198-$Z$5&lt;1,$M198-$M198/P198*(Z$5-$D198+1),0))</f>
        <v>0</v>
      </c>
      <c r="AA198" s="565">
        <f t="shared" ref="AA198:AA261" si="51">IF(OR($D198=0,$M198=0,Q198-(AA$5-$D198)=0),0,IF($D198-AA$5&lt;0,Z198-Z198/(Q198-(AA$5-$D198)),IF($D198-AA$5=0,$M198-$M198/Q198,0)))</f>
        <v>0</v>
      </c>
      <c r="AB198" s="565">
        <f t="shared" ref="AB198:AB261" si="52">IF(OR($D198=0,$M198=0,R198-(AB$5-$D198)=0),0,IF($D198-AB$5&lt;0,AA198-AA198/(R198-(AB$5-$D198)),IF($D198-AB$5=0,$M198-$M198/R198,0)))</f>
        <v>0</v>
      </c>
      <c r="AC198" s="565">
        <f t="shared" ref="AC198:AC261" si="53">IF(OR($D198=0,$M198=0,S198-(AC$5-$D198)=0),0,IF($D198-AC$5&lt;0,AB198-AB198/(S198-(AC$5-$D198)),IF($D198-AC$5=0,$M198-$M198/S198,0)))</f>
        <v>0</v>
      </c>
      <c r="AD198" s="572">
        <f t="shared" ref="AD198:AD261" si="54">IF(OR($D198=0,$M198=0,T198-(AD$5-$D198)=0),0,IF($D198-AD$5&lt;0,AC198-AC198/(T198-(AD$5-$D198)),IF($D198-AD$5=0,$M198-$M198/T198,0)))</f>
        <v>0</v>
      </c>
      <c r="AE198" s="560">
        <f t="shared" ref="AE198:AE261" si="55">IF(OR($D198=0,$M198=0,U198-(AE$5-$D198)=0),0,IF($D198-AE$5&lt;0,AD198-AD198/(U198-(AE$5-$D198)),IF($D198-AE$5=0,$M198-$M198/U198,0)))</f>
        <v>0</v>
      </c>
      <c r="AF198" s="561">
        <f t="shared" ref="AF198:AF261" si="56">IF(OR($D198=0,$M198=0,V198-(AF$5-$D198)=0),0,IF($D198-AF$5&lt;0,AE198-AE198/(V198-(AF$5-$D198)),IF($D198-AF$5=0,$M198-$M198/V198,0)))</f>
        <v>0</v>
      </c>
      <c r="AG198" s="562"/>
    </row>
    <row r="199" spans="2:35" s="418" customFormat="1" ht="15" customHeight="1" x14ac:dyDescent="0.2">
      <c r="B199" s="554"/>
      <c r="C199" s="382"/>
      <c r="D199" s="383"/>
      <c r="E199" s="381"/>
      <c r="F199" s="1040"/>
      <c r="G199" s="1038"/>
      <c r="H199" s="1041"/>
      <c r="I199" s="381"/>
      <c r="J199" s="568">
        <f t="shared" si="48"/>
        <v>0</v>
      </c>
      <c r="K199" s="381"/>
      <c r="L199" s="381"/>
      <c r="M199" s="568">
        <f t="shared" ref="M199:M262" si="57">J199-K199</f>
        <v>0</v>
      </c>
      <c r="N199" s="570">
        <f>IFERROR(VLOOKUP($C199,Listen!$J$3:$L$39,2,0),0)</f>
        <v>0</v>
      </c>
      <c r="O199" s="570">
        <f>IFERROR(VLOOKUP($C199,Listen!$J$3:$L$39,3,0),0)</f>
        <v>0</v>
      </c>
      <c r="P199" s="453">
        <f t="shared" si="49"/>
        <v>0</v>
      </c>
      <c r="Q199" s="453">
        <f t="shared" ref="Q199:V214" si="58">P199</f>
        <v>0</v>
      </c>
      <c r="R199" s="453">
        <f t="shared" si="58"/>
        <v>0</v>
      </c>
      <c r="S199" s="453">
        <f t="shared" si="58"/>
        <v>0</v>
      </c>
      <c r="T199" s="453">
        <f t="shared" si="58"/>
        <v>0</v>
      </c>
      <c r="U199" s="453">
        <f t="shared" si="58"/>
        <v>0</v>
      </c>
      <c r="V199" s="453">
        <f t="shared" si="58"/>
        <v>0</v>
      </c>
      <c r="W199" s="384">
        <f t="shared" ref="W199:W262" si="59">Y199+X199</f>
        <v>0</v>
      </c>
      <c r="X199" s="565">
        <f>IF(D199='A. Allgemeine Informationen'!$C$17,$M199-Y199,HLOOKUP('A. Allgemeine Informationen'!$C$17-1,$Z$1:$AF$2005,ROW(D199),FALSE)-$Y199)</f>
        <v>0</v>
      </c>
      <c r="Y199" s="384">
        <f>HLOOKUP('A. Allgemeine Informationen'!$C$17,$Z$1:$AF$2005,ROW(D199),FALSE)</f>
        <v>0</v>
      </c>
      <c r="Z199" s="565">
        <f t="shared" si="50"/>
        <v>0</v>
      </c>
      <c r="AA199" s="565">
        <f t="shared" si="51"/>
        <v>0</v>
      </c>
      <c r="AB199" s="565">
        <f t="shared" si="52"/>
        <v>0</v>
      </c>
      <c r="AC199" s="565">
        <f t="shared" si="53"/>
        <v>0</v>
      </c>
      <c r="AD199" s="572">
        <f t="shared" si="54"/>
        <v>0</v>
      </c>
      <c r="AE199" s="560">
        <f t="shared" si="55"/>
        <v>0</v>
      </c>
      <c r="AF199" s="561">
        <f t="shared" si="56"/>
        <v>0</v>
      </c>
      <c r="AG199" s="562"/>
    </row>
    <row r="200" spans="2:35" s="418" customFormat="1" ht="15" customHeight="1" x14ac:dyDescent="0.2">
      <c r="B200" s="554"/>
      <c r="C200" s="382"/>
      <c r="D200" s="383"/>
      <c r="E200" s="381"/>
      <c r="F200" s="1040"/>
      <c r="G200" s="1038"/>
      <c r="H200" s="1041"/>
      <c r="I200" s="381"/>
      <c r="J200" s="568">
        <f t="shared" si="48"/>
        <v>0</v>
      </c>
      <c r="K200" s="381"/>
      <c r="L200" s="381"/>
      <c r="M200" s="568">
        <f t="shared" si="57"/>
        <v>0</v>
      </c>
      <c r="N200" s="570">
        <f>IFERROR(VLOOKUP($C200,Listen!$J$3:$L$39,2,0),0)</f>
        <v>0</v>
      </c>
      <c r="O200" s="570">
        <f>IFERROR(VLOOKUP($C200,Listen!$J$3:$L$39,3,0),0)</f>
        <v>0</v>
      </c>
      <c r="P200" s="453">
        <f t="shared" si="49"/>
        <v>0</v>
      </c>
      <c r="Q200" s="453">
        <f t="shared" si="58"/>
        <v>0</v>
      </c>
      <c r="R200" s="453">
        <f t="shared" si="58"/>
        <v>0</v>
      </c>
      <c r="S200" s="453">
        <f t="shared" si="58"/>
        <v>0</v>
      </c>
      <c r="T200" s="453">
        <f t="shared" si="58"/>
        <v>0</v>
      </c>
      <c r="U200" s="453">
        <f t="shared" si="58"/>
        <v>0</v>
      </c>
      <c r="V200" s="453">
        <f t="shared" si="58"/>
        <v>0</v>
      </c>
      <c r="W200" s="384">
        <f t="shared" si="59"/>
        <v>0</v>
      </c>
      <c r="X200" s="565">
        <f>IF(D200='A. Allgemeine Informationen'!$C$17,$M200-Y200,HLOOKUP('A. Allgemeine Informationen'!$C$17-1,$Z$1:$AF$2005,ROW(D200),FALSE)-$Y200)</f>
        <v>0</v>
      </c>
      <c r="Y200" s="384">
        <f>HLOOKUP('A. Allgemeine Informationen'!$C$17,$Z$1:$AF$2005,ROW(D200),FALSE)</f>
        <v>0</v>
      </c>
      <c r="Z200" s="565">
        <f t="shared" si="50"/>
        <v>0</v>
      </c>
      <c r="AA200" s="565">
        <f t="shared" si="51"/>
        <v>0</v>
      </c>
      <c r="AB200" s="565">
        <f t="shared" si="52"/>
        <v>0</v>
      </c>
      <c r="AC200" s="565">
        <f t="shared" si="53"/>
        <v>0</v>
      </c>
      <c r="AD200" s="572">
        <f t="shared" si="54"/>
        <v>0</v>
      </c>
      <c r="AE200" s="560">
        <f t="shared" si="55"/>
        <v>0</v>
      </c>
      <c r="AF200" s="561">
        <f t="shared" si="56"/>
        <v>0</v>
      </c>
      <c r="AG200" s="562"/>
    </row>
    <row r="201" spans="2:35" s="418" customFormat="1" ht="15" customHeight="1" x14ac:dyDescent="0.2">
      <c r="B201" s="554"/>
      <c r="C201" s="382"/>
      <c r="D201" s="383"/>
      <c r="E201" s="381"/>
      <c r="F201" s="1040"/>
      <c r="G201" s="1038"/>
      <c r="H201" s="1041"/>
      <c r="I201" s="381"/>
      <c r="J201" s="568">
        <f t="shared" si="48"/>
        <v>0</v>
      </c>
      <c r="K201" s="381"/>
      <c r="L201" s="381"/>
      <c r="M201" s="568">
        <f t="shared" si="57"/>
        <v>0</v>
      </c>
      <c r="N201" s="570">
        <f>IFERROR(VLOOKUP($C201,Listen!$J$3:$L$39,2,0),0)</f>
        <v>0</v>
      </c>
      <c r="O201" s="570">
        <f>IFERROR(VLOOKUP($C201,Listen!$J$3:$L$39,3,0),0)</f>
        <v>0</v>
      </c>
      <c r="P201" s="453">
        <f t="shared" si="49"/>
        <v>0</v>
      </c>
      <c r="Q201" s="453">
        <f t="shared" si="58"/>
        <v>0</v>
      </c>
      <c r="R201" s="453">
        <f t="shared" si="58"/>
        <v>0</v>
      </c>
      <c r="S201" s="453">
        <f t="shared" si="58"/>
        <v>0</v>
      </c>
      <c r="T201" s="453">
        <f t="shared" si="58"/>
        <v>0</v>
      </c>
      <c r="U201" s="453">
        <f t="shared" si="58"/>
        <v>0</v>
      </c>
      <c r="V201" s="453">
        <f t="shared" si="58"/>
        <v>0</v>
      </c>
      <c r="W201" s="384">
        <f t="shared" si="59"/>
        <v>0</v>
      </c>
      <c r="X201" s="565">
        <f>IF(D201='A. Allgemeine Informationen'!$C$17,$M201-Y201,HLOOKUP('A. Allgemeine Informationen'!$C$17-1,$Z$1:$AF$2005,ROW(D201),FALSE)-$Y201)</f>
        <v>0</v>
      </c>
      <c r="Y201" s="384">
        <f>HLOOKUP('A. Allgemeine Informationen'!$C$17,$Z$1:$AF$2005,ROW(D201),FALSE)</f>
        <v>0</v>
      </c>
      <c r="Z201" s="565">
        <f t="shared" si="50"/>
        <v>0</v>
      </c>
      <c r="AA201" s="565">
        <f t="shared" si="51"/>
        <v>0</v>
      </c>
      <c r="AB201" s="565">
        <f t="shared" si="52"/>
        <v>0</v>
      </c>
      <c r="AC201" s="565">
        <f t="shared" si="53"/>
        <v>0</v>
      </c>
      <c r="AD201" s="572">
        <f t="shared" si="54"/>
        <v>0</v>
      </c>
      <c r="AE201" s="560">
        <f t="shared" si="55"/>
        <v>0</v>
      </c>
      <c r="AF201" s="561">
        <f t="shared" si="56"/>
        <v>0</v>
      </c>
      <c r="AG201" s="562"/>
    </row>
    <row r="202" spans="2:35" s="418" customFormat="1" ht="15" customHeight="1" x14ac:dyDescent="0.2">
      <c r="B202" s="554"/>
      <c r="C202" s="382"/>
      <c r="D202" s="383"/>
      <c r="E202" s="381"/>
      <c r="F202" s="1040"/>
      <c r="G202" s="1038"/>
      <c r="H202" s="1041"/>
      <c r="I202" s="381"/>
      <c r="J202" s="568">
        <f t="shared" si="48"/>
        <v>0</v>
      </c>
      <c r="K202" s="381"/>
      <c r="L202" s="381"/>
      <c r="M202" s="568">
        <f t="shared" si="57"/>
        <v>0</v>
      </c>
      <c r="N202" s="570">
        <f>IFERROR(VLOOKUP($C202,Listen!$J$3:$L$39,2,0),0)</f>
        <v>0</v>
      </c>
      <c r="O202" s="570">
        <f>IFERROR(VLOOKUP($C202,Listen!$J$3:$L$39,3,0),0)</f>
        <v>0</v>
      </c>
      <c r="P202" s="453">
        <f t="shared" si="49"/>
        <v>0</v>
      </c>
      <c r="Q202" s="453">
        <f t="shared" si="58"/>
        <v>0</v>
      </c>
      <c r="R202" s="453">
        <f t="shared" si="58"/>
        <v>0</v>
      </c>
      <c r="S202" s="453">
        <f t="shared" si="58"/>
        <v>0</v>
      </c>
      <c r="T202" s="453">
        <f t="shared" si="58"/>
        <v>0</v>
      </c>
      <c r="U202" s="453">
        <f t="shared" si="58"/>
        <v>0</v>
      </c>
      <c r="V202" s="453">
        <f t="shared" si="58"/>
        <v>0</v>
      </c>
      <c r="W202" s="384">
        <f t="shared" si="59"/>
        <v>0</v>
      </c>
      <c r="X202" s="565">
        <f>IF(D202='A. Allgemeine Informationen'!$C$17,$M202-Y202,HLOOKUP('A. Allgemeine Informationen'!$C$17-1,$Z$1:$AF$2005,ROW(D202),FALSE)-$Y202)</f>
        <v>0</v>
      </c>
      <c r="Y202" s="384">
        <f>HLOOKUP('A. Allgemeine Informationen'!$C$17,$Z$1:$AF$2005,ROW(D202),FALSE)</f>
        <v>0</v>
      </c>
      <c r="Z202" s="565">
        <f t="shared" si="50"/>
        <v>0</v>
      </c>
      <c r="AA202" s="565">
        <f t="shared" si="51"/>
        <v>0</v>
      </c>
      <c r="AB202" s="565">
        <f t="shared" si="52"/>
        <v>0</v>
      </c>
      <c r="AC202" s="565">
        <f t="shared" si="53"/>
        <v>0</v>
      </c>
      <c r="AD202" s="572">
        <f t="shared" si="54"/>
        <v>0</v>
      </c>
      <c r="AE202" s="560">
        <f t="shared" si="55"/>
        <v>0</v>
      </c>
      <c r="AF202" s="561">
        <f t="shared" si="56"/>
        <v>0</v>
      </c>
      <c r="AG202" s="562"/>
    </row>
    <row r="203" spans="2:35" s="418" customFormat="1" ht="15" customHeight="1" x14ac:dyDescent="0.2">
      <c r="B203" s="554"/>
      <c r="C203" s="382"/>
      <c r="D203" s="383"/>
      <c r="E203" s="381"/>
      <c r="F203" s="1040"/>
      <c r="G203" s="1038"/>
      <c r="H203" s="1041"/>
      <c r="I203" s="381"/>
      <c r="J203" s="568">
        <f t="shared" si="48"/>
        <v>0</v>
      </c>
      <c r="K203" s="381"/>
      <c r="L203" s="381"/>
      <c r="M203" s="568">
        <f t="shared" si="57"/>
        <v>0</v>
      </c>
      <c r="N203" s="570">
        <f>IFERROR(VLOOKUP($C203,Listen!$J$3:$L$39,2,0),0)</f>
        <v>0</v>
      </c>
      <c r="O203" s="570">
        <f>IFERROR(VLOOKUP($C203,Listen!$J$3:$L$39,3,0),0)</f>
        <v>0</v>
      </c>
      <c r="P203" s="453">
        <f t="shared" si="49"/>
        <v>0</v>
      </c>
      <c r="Q203" s="453">
        <f t="shared" si="58"/>
        <v>0</v>
      </c>
      <c r="R203" s="453">
        <f t="shared" si="58"/>
        <v>0</v>
      </c>
      <c r="S203" s="453">
        <f t="shared" si="58"/>
        <v>0</v>
      </c>
      <c r="T203" s="453">
        <f t="shared" si="58"/>
        <v>0</v>
      </c>
      <c r="U203" s="453">
        <f t="shared" si="58"/>
        <v>0</v>
      </c>
      <c r="V203" s="453">
        <f t="shared" si="58"/>
        <v>0</v>
      </c>
      <c r="W203" s="384">
        <f t="shared" si="59"/>
        <v>0</v>
      </c>
      <c r="X203" s="565">
        <f>IF(D203='A. Allgemeine Informationen'!$C$17,$M203-Y203,HLOOKUP('A. Allgemeine Informationen'!$C$17-1,$Z$1:$AF$2005,ROW(D203),FALSE)-$Y203)</f>
        <v>0</v>
      </c>
      <c r="Y203" s="384">
        <f>HLOOKUP('A. Allgemeine Informationen'!$C$17,$Z$1:$AF$2005,ROW(D203),FALSE)</f>
        <v>0</v>
      </c>
      <c r="Z203" s="565">
        <f t="shared" si="50"/>
        <v>0</v>
      </c>
      <c r="AA203" s="565">
        <f t="shared" si="51"/>
        <v>0</v>
      </c>
      <c r="AB203" s="565">
        <f t="shared" si="52"/>
        <v>0</v>
      </c>
      <c r="AC203" s="565">
        <f t="shared" si="53"/>
        <v>0</v>
      </c>
      <c r="AD203" s="572">
        <f t="shared" si="54"/>
        <v>0</v>
      </c>
      <c r="AE203" s="560">
        <f t="shared" si="55"/>
        <v>0</v>
      </c>
      <c r="AF203" s="561">
        <f t="shared" si="56"/>
        <v>0</v>
      </c>
      <c r="AG203" s="562"/>
    </row>
    <row r="204" spans="2:35" s="418" customFormat="1" ht="15" customHeight="1" x14ac:dyDescent="0.2">
      <c r="B204" s="554"/>
      <c r="C204" s="382"/>
      <c r="D204" s="383"/>
      <c r="E204" s="381"/>
      <c r="F204" s="1040"/>
      <c r="G204" s="1038"/>
      <c r="H204" s="1041"/>
      <c r="I204" s="381"/>
      <c r="J204" s="568">
        <f t="shared" si="48"/>
        <v>0</v>
      </c>
      <c r="K204" s="381"/>
      <c r="L204" s="381"/>
      <c r="M204" s="568">
        <f t="shared" si="57"/>
        <v>0</v>
      </c>
      <c r="N204" s="570">
        <f>IFERROR(VLOOKUP($C204,Listen!$J$3:$L$39,2,0),0)</f>
        <v>0</v>
      </c>
      <c r="O204" s="570">
        <f>IFERROR(VLOOKUP($C204,Listen!$J$3:$L$39,3,0),0)</f>
        <v>0</v>
      </c>
      <c r="P204" s="453">
        <f t="shared" si="49"/>
        <v>0</v>
      </c>
      <c r="Q204" s="453">
        <f t="shared" si="58"/>
        <v>0</v>
      </c>
      <c r="R204" s="453">
        <f t="shared" si="58"/>
        <v>0</v>
      </c>
      <c r="S204" s="453">
        <f t="shared" si="58"/>
        <v>0</v>
      </c>
      <c r="T204" s="453">
        <f t="shared" si="58"/>
        <v>0</v>
      </c>
      <c r="U204" s="453">
        <f t="shared" si="58"/>
        <v>0</v>
      </c>
      <c r="V204" s="453">
        <f t="shared" si="58"/>
        <v>0</v>
      </c>
      <c r="W204" s="384">
        <f t="shared" si="59"/>
        <v>0</v>
      </c>
      <c r="X204" s="565">
        <f>IF(D204='A. Allgemeine Informationen'!$C$17,$M204-Y204,HLOOKUP('A. Allgemeine Informationen'!$C$17-1,$Z$1:$AF$2005,ROW(D204),FALSE)-$Y204)</f>
        <v>0</v>
      </c>
      <c r="Y204" s="384">
        <f>HLOOKUP('A. Allgemeine Informationen'!$C$17,$Z$1:$AF$2005,ROW(D204),FALSE)</f>
        <v>0</v>
      </c>
      <c r="Z204" s="565">
        <f t="shared" si="50"/>
        <v>0</v>
      </c>
      <c r="AA204" s="565">
        <f t="shared" si="51"/>
        <v>0</v>
      </c>
      <c r="AB204" s="565">
        <f t="shared" si="52"/>
        <v>0</v>
      </c>
      <c r="AC204" s="565">
        <f t="shared" si="53"/>
        <v>0</v>
      </c>
      <c r="AD204" s="572">
        <f t="shared" si="54"/>
        <v>0</v>
      </c>
      <c r="AE204" s="560">
        <f t="shared" si="55"/>
        <v>0</v>
      </c>
      <c r="AF204" s="561">
        <f t="shared" si="56"/>
        <v>0</v>
      </c>
      <c r="AG204" s="562"/>
    </row>
    <row r="205" spans="2:35" s="418" customFormat="1" ht="15" customHeight="1" x14ac:dyDescent="0.2">
      <c r="B205" s="554"/>
      <c r="C205" s="382"/>
      <c r="D205" s="383"/>
      <c r="E205" s="381"/>
      <c r="F205" s="1040"/>
      <c r="G205" s="1038"/>
      <c r="H205" s="1041"/>
      <c r="I205" s="381"/>
      <c r="J205" s="568">
        <f t="shared" si="48"/>
        <v>0</v>
      </c>
      <c r="K205" s="381"/>
      <c r="L205" s="381"/>
      <c r="M205" s="568">
        <f t="shared" si="57"/>
        <v>0</v>
      </c>
      <c r="N205" s="570">
        <f>IFERROR(VLOOKUP($C205,Listen!$J$3:$L$39,2,0),0)</f>
        <v>0</v>
      </c>
      <c r="O205" s="570">
        <f>IFERROR(VLOOKUP($C205,Listen!$J$3:$L$39,3,0),0)</f>
        <v>0</v>
      </c>
      <c r="P205" s="453">
        <f t="shared" si="49"/>
        <v>0</v>
      </c>
      <c r="Q205" s="453">
        <f t="shared" si="58"/>
        <v>0</v>
      </c>
      <c r="R205" s="453">
        <f t="shared" si="58"/>
        <v>0</v>
      </c>
      <c r="S205" s="453">
        <f t="shared" si="58"/>
        <v>0</v>
      </c>
      <c r="T205" s="453">
        <f t="shared" si="58"/>
        <v>0</v>
      </c>
      <c r="U205" s="453">
        <f t="shared" si="58"/>
        <v>0</v>
      </c>
      <c r="V205" s="453">
        <f t="shared" si="58"/>
        <v>0</v>
      </c>
      <c r="W205" s="384">
        <f t="shared" si="59"/>
        <v>0</v>
      </c>
      <c r="X205" s="565">
        <f>IF(D205='A. Allgemeine Informationen'!$C$17,$M205-Y205,HLOOKUP('A. Allgemeine Informationen'!$C$17-1,$Z$1:$AF$2005,ROW(D205),FALSE)-$Y205)</f>
        <v>0</v>
      </c>
      <c r="Y205" s="384">
        <f>HLOOKUP('A. Allgemeine Informationen'!$C$17,$Z$1:$AF$2005,ROW(D205),FALSE)</f>
        <v>0</v>
      </c>
      <c r="Z205" s="565">
        <f t="shared" si="50"/>
        <v>0</v>
      </c>
      <c r="AA205" s="565">
        <f t="shared" si="51"/>
        <v>0</v>
      </c>
      <c r="AB205" s="565">
        <f t="shared" si="52"/>
        <v>0</v>
      </c>
      <c r="AC205" s="565">
        <f t="shared" si="53"/>
        <v>0</v>
      </c>
      <c r="AD205" s="572">
        <f t="shared" si="54"/>
        <v>0</v>
      </c>
      <c r="AE205" s="560">
        <f t="shared" si="55"/>
        <v>0</v>
      </c>
      <c r="AF205" s="561">
        <f t="shared" si="56"/>
        <v>0</v>
      </c>
      <c r="AG205" s="562"/>
    </row>
    <row r="206" spans="2:35" s="418" customFormat="1" ht="15" customHeight="1" x14ac:dyDescent="0.2">
      <c r="B206" s="554"/>
      <c r="C206" s="382"/>
      <c r="D206" s="383"/>
      <c r="E206" s="381"/>
      <c r="F206" s="1040"/>
      <c r="G206" s="1038"/>
      <c r="H206" s="1041"/>
      <c r="I206" s="381"/>
      <c r="J206" s="568">
        <f t="shared" si="48"/>
        <v>0</v>
      </c>
      <c r="K206" s="381"/>
      <c r="L206" s="381"/>
      <c r="M206" s="568">
        <f t="shared" si="57"/>
        <v>0</v>
      </c>
      <c r="N206" s="570">
        <f>IFERROR(VLOOKUP($C206,Listen!$J$3:$L$39,2,0),0)</f>
        <v>0</v>
      </c>
      <c r="O206" s="570">
        <f>IFERROR(VLOOKUP($C206,Listen!$J$3:$L$39,3,0),0)</f>
        <v>0</v>
      </c>
      <c r="P206" s="453">
        <f t="shared" si="49"/>
        <v>0</v>
      </c>
      <c r="Q206" s="453">
        <f t="shared" si="58"/>
        <v>0</v>
      </c>
      <c r="R206" s="453">
        <f t="shared" si="58"/>
        <v>0</v>
      </c>
      <c r="S206" s="453">
        <f t="shared" si="58"/>
        <v>0</v>
      </c>
      <c r="T206" s="453">
        <f t="shared" si="58"/>
        <v>0</v>
      </c>
      <c r="U206" s="453">
        <f t="shared" si="58"/>
        <v>0</v>
      </c>
      <c r="V206" s="453">
        <f t="shared" si="58"/>
        <v>0</v>
      </c>
      <c r="W206" s="384">
        <f t="shared" si="59"/>
        <v>0</v>
      </c>
      <c r="X206" s="565">
        <f>IF(D206='A. Allgemeine Informationen'!$C$17,$M206-Y206,HLOOKUP('A. Allgemeine Informationen'!$C$17-1,$Z$1:$AF$2005,ROW(D206),FALSE)-$Y206)</f>
        <v>0</v>
      </c>
      <c r="Y206" s="384">
        <f>HLOOKUP('A. Allgemeine Informationen'!$C$17,$Z$1:$AF$2005,ROW(D206),FALSE)</f>
        <v>0</v>
      </c>
      <c r="Z206" s="565">
        <f t="shared" si="50"/>
        <v>0</v>
      </c>
      <c r="AA206" s="565">
        <f t="shared" si="51"/>
        <v>0</v>
      </c>
      <c r="AB206" s="565">
        <f t="shared" si="52"/>
        <v>0</v>
      </c>
      <c r="AC206" s="565">
        <f t="shared" si="53"/>
        <v>0</v>
      </c>
      <c r="AD206" s="572">
        <f t="shared" si="54"/>
        <v>0</v>
      </c>
      <c r="AE206" s="560">
        <f t="shared" si="55"/>
        <v>0</v>
      </c>
      <c r="AF206" s="561">
        <f t="shared" si="56"/>
        <v>0</v>
      </c>
      <c r="AG206" s="562"/>
    </row>
    <row r="207" spans="2:35" s="418" customFormat="1" ht="15" customHeight="1" x14ac:dyDescent="0.2">
      <c r="B207" s="554"/>
      <c r="C207" s="382"/>
      <c r="D207" s="383"/>
      <c r="E207" s="381"/>
      <c r="F207" s="1040"/>
      <c r="G207" s="1038"/>
      <c r="H207" s="1041"/>
      <c r="I207" s="381"/>
      <c r="J207" s="568">
        <f t="shared" si="48"/>
        <v>0</v>
      </c>
      <c r="K207" s="381"/>
      <c r="L207" s="381"/>
      <c r="M207" s="568">
        <f t="shared" si="57"/>
        <v>0</v>
      </c>
      <c r="N207" s="570">
        <f>IFERROR(VLOOKUP($C207,Listen!$J$3:$L$39,2,0),0)</f>
        <v>0</v>
      </c>
      <c r="O207" s="570">
        <f>IFERROR(VLOOKUP($C207,Listen!$J$3:$L$39,3,0),0)</f>
        <v>0</v>
      </c>
      <c r="P207" s="453">
        <f t="shared" si="49"/>
        <v>0</v>
      </c>
      <c r="Q207" s="453">
        <f t="shared" si="58"/>
        <v>0</v>
      </c>
      <c r="R207" s="453">
        <f t="shared" si="58"/>
        <v>0</v>
      </c>
      <c r="S207" s="453">
        <f t="shared" si="58"/>
        <v>0</v>
      </c>
      <c r="T207" s="453">
        <f t="shared" si="58"/>
        <v>0</v>
      </c>
      <c r="U207" s="453">
        <f t="shared" si="58"/>
        <v>0</v>
      </c>
      <c r="V207" s="453">
        <f t="shared" si="58"/>
        <v>0</v>
      </c>
      <c r="W207" s="384">
        <f t="shared" si="59"/>
        <v>0</v>
      </c>
      <c r="X207" s="565">
        <f>IF(D207='A. Allgemeine Informationen'!$C$17,$M207-Y207,HLOOKUP('A. Allgemeine Informationen'!$C$17-1,$Z$1:$AF$2005,ROW(D207),FALSE)-$Y207)</f>
        <v>0</v>
      </c>
      <c r="Y207" s="384">
        <f>HLOOKUP('A. Allgemeine Informationen'!$C$17,$Z$1:$AF$2005,ROW(D207),FALSE)</f>
        <v>0</v>
      </c>
      <c r="Z207" s="565">
        <f t="shared" si="50"/>
        <v>0</v>
      </c>
      <c r="AA207" s="565">
        <f t="shared" si="51"/>
        <v>0</v>
      </c>
      <c r="AB207" s="565">
        <f t="shared" si="52"/>
        <v>0</v>
      </c>
      <c r="AC207" s="565">
        <f t="shared" si="53"/>
        <v>0</v>
      </c>
      <c r="AD207" s="572">
        <f t="shared" si="54"/>
        <v>0</v>
      </c>
      <c r="AE207" s="560">
        <f t="shared" si="55"/>
        <v>0</v>
      </c>
      <c r="AF207" s="561">
        <f t="shared" si="56"/>
        <v>0</v>
      </c>
      <c r="AG207" s="562"/>
    </row>
    <row r="208" spans="2:35" s="418" customFormat="1" ht="15" customHeight="1" x14ac:dyDescent="0.2">
      <c r="B208" s="554"/>
      <c r="C208" s="382"/>
      <c r="D208" s="383"/>
      <c r="E208" s="381"/>
      <c r="F208" s="1040"/>
      <c r="G208" s="1038"/>
      <c r="H208" s="1041"/>
      <c r="I208" s="381"/>
      <c r="J208" s="568">
        <f t="shared" si="48"/>
        <v>0</v>
      </c>
      <c r="K208" s="381"/>
      <c r="L208" s="381"/>
      <c r="M208" s="568">
        <f t="shared" si="57"/>
        <v>0</v>
      </c>
      <c r="N208" s="570">
        <f>IFERROR(VLOOKUP($C208,Listen!$J$3:$L$39,2,0),0)</f>
        <v>0</v>
      </c>
      <c r="O208" s="570">
        <f>IFERROR(VLOOKUP($C208,Listen!$J$3:$L$39,3,0),0)</f>
        <v>0</v>
      </c>
      <c r="P208" s="453">
        <f t="shared" si="49"/>
        <v>0</v>
      </c>
      <c r="Q208" s="453">
        <f t="shared" si="58"/>
        <v>0</v>
      </c>
      <c r="R208" s="453">
        <f t="shared" si="58"/>
        <v>0</v>
      </c>
      <c r="S208" s="453">
        <f t="shared" si="58"/>
        <v>0</v>
      </c>
      <c r="T208" s="453">
        <f t="shared" si="58"/>
        <v>0</v>
      </c>
      <c r="U208" s="453">
        <f t="shared" si="58"/>
        <v>0</v>
      </c>
      <c r="V208" s="453">
        <f t="shared" si="58"/>
        <v>0</v>
      </c>
      <c r="W208" s="384">
        <f t="shared" si="59"/>
        <v>0</v>
      </c>
      <c r="X208" s="565">
        <f>IF(D208='A. Allgemeine Informationen'!$C$17,$M208-Y208,HLOOKUP('A. Allgemeine Informationen'!$C$17-1,$Z$1:$AF$2005,ROW(D208),FALSE)-$Y208)</f>
        <v>0</v>
      </c>
      <c r="Y208" s="384">
        <f>HLOOKUP('A. Allgemeine Informationen'!$C$17,$Z$1:$AF$2005,ROW(D208),FALSE)</f>
        <v>0</v>
      </c>
      <c r="Z208" s="565">
        <f t="shared" si="50"/>
        <v>0</v>
      </c>
      <c r="AA208" s="565">
        <f t="shared" si="51"/>
        <v>0</v>
      </c>
      <c r="AB208" s="565">
        <f t="shared" si="52"/>
        <v>0</v>
      </c>
      <c r="AC208" s="565">
        <f t="shared" si="53"/>
        <v>0</v>
      </c>
      <c r="AD208" s="572">
        <f t="shared" si="54"/>
        <v>0</v>
      </c>
      <c r="AE208" s="560">
        <f t="shared" si="55"/>
        <v>0</v>
      </c>
      <c r="AF208" s="561">
        <f t="shared" si="56"/>
        <v>0</v>
      </c>
      <c r="AG208" s="562"/>
    </row>
    <row r="209" spans="2:33" s="418" customFormat="1" ht="15" customHeight="1" x14ac:dyDescent="0.2">
      <c r="B209" s="554"/>
      <c r="C209" s="382"/>
      <c r="D209" s="383"/>
      <c r="E209" s="381"/>
      <c r="F209" s="1040"/>
      <c r="G209" s="1038"/>
      <c r="H209" s="1041"/>
      <c r="I209" s="381"/>
      <c r="J209" s="568">
        <f t="shared" si="48"/>
        <v>0</v>
      </c>
      <c r="K209" s="381"/>
      <c r="L209" s="381"/>
      <c r="M209" s="568">
        <f t="shared" si="57"/>
        <v>0</v>
      </c>
      <c r="N209" s="570">
        <f>IFERROR(VLOOKUP($C209,Listen!$J$3:$L$39,2,0),0)</f>
        <v>0</v>
      </c>
      <c r="O209" s="570">
        <f>IFERROR(VLOOKUP($C209,Listen!$J$3:$L$39,3,0),0)</f>
        <v>0</v>
      </c>
      <c r="P209" s="453">
        <f t="shared" si="49"/>
        <v>0</v>
      </c>
      <c r="Q209" s="453">
        <f t="shared" si="58"/>
        <v>0</v>
      </c>
      <c r="R209" s="453">
        <f t="shared" si="58"/>
        <v>0</v>
      </c>
      <c r="S209" s="453">
        <f t="shared" si="58"/>
        <v>0</v>
      </c>
      <c r="T209" s="453">
        <f t="shared" si="58"/>
        <v>0</v>
      </c>
      <c r="U209" s="453">
        <f t="shared" si="58"/>
        <v>0</v>
      </c>
      <c r="V209" s="453">
        <f t="shared" si="58"/>
        <v>0</v>
      </c>
      <c r="W209" s="384">
        <f t="shared" si="59"/>
        <v>0</v>
      </c>
      <c r="X209" s="565">
        <f>IF(D209='A. Allgemeine Informationen'!$C$17,$M209-Y209,HLOOKUP('A. Allgemeine Informationen'!$C$17-1,$Z$1:$AF$2005,ROW(D209),FALSE)-$Y209)</f>
        <v>0</v>
      </c>
      <c r="Y209" s="384">
        <f>HLOOKUP('A. Allgemeine Informationen'!$C$17,$Z$1:$AF$2005,ROW(D209),FALSE)</f>
        <v>0</v>
      </c>
      <c r="Z209" s="565">
        <f t="shared" si="50"/>
        <v>0</v>
      </c>
      <c r="AA209" s="565">
        <f t="shared" si="51"/>
        <v>0</v>
      </c>
      <c r="AB209" s="565">
        <f t="shared" si="52"/>
        <v>0</v>
      </c>
      <c r="AC209" s="565">
        <f t="shared" si="53"/>
        <v>0</v>
      </c>
      <c r="AD209" s="572">
        <f t="shared" si="54"/>
        <v>0</v>
      </c>
      <c r="AE209" s="560">
        <f t="shared" si="55"/>
        <v>0</v>
      </c>
      <c r="AF209" s="561">
        <f t="shared" si="56"/>
        <v>0</v>
      </c>
      <c r="AG209" s="562"/>
    </row>
    <row r="210" spans="2:33" s="418" customFormat="1" ht="15" customHeight="1" x14ac:dyDescent="0.2">
      <c r="B210" s="554"/>
      <c r="C210" s="382"/>
      <c r="D210" s="383"/>
      <c r="E210" s="381"/>
      <c r="F210" s="1040"/>
      <c r="G210" s="1038"/>
      <c r="H210" s="1041"/>
      <c r="I210" s="381"/>
      <c r="J210" s="568">
        <f t="shared" si="48"/>
        <v>0</v>
      </c>
      <c r="K210" s="381"/>
      <c r="L210" s="381"/>
      <c r="M210" s="568">
        <f t="shared" si="57"/>
        <v>0</v>
      </c>
      <c r="N210" s="570">
        <f>IFERROR(VLOOKUP($C210,Listen!$J$3:$L$39,2,0),0)</f>
        <v>0</v>
      </c>
      <c r="O210" s="570">
        <f>IFERROR(VLOOKUP($C210,Listen!$J$3:$L$39,3,0),0)</f>
        <v>0</v>
      </c>
      <c r="P210" s="453">
        <f t="shared" si="49"/>
        <v>0</v>
      </c>
      <c r="Q210" s="453">
        <f t="shared" si="58"/>
        <v>0</v>
      </c>
      <c r="R210" s="453">
        <f t="shared" si="58"/>
        <v>0</v>
      </c>
      <c r="S210" s="453">
        <f t="shared" si="58"/>
        <v>0</v>
      </c>
      <c r="T210" s="453">
        <f t="shared" si="58"/>
        <v>0</v>
      </c>
      <c r="U210" s="453">
        <f t="shared" si="58"/>
        <v>0</v>
      </c>
      <c r="V210" s="453">
        <f t="shared" si="58"/>
        <v>0</v>
      </c>
      <c r="W210" s="384">
        <f t="shared" si="59"/>
        <v>0</v>
      </c>
      <c r="X210" s="565">
        <f>IF(D210='A. Allgemeine Informationen'!$C$17,$M210-Y210,HLOOKUP('A. Allgemeine Informationen'!$C$17-1,$Z$1:$AF$2005,ROW(D210),FALSE)-$Y210)</f>
        <v>0</v>
      </c>
      <c r="Y210" s="384">
        <f>HLOOKUP('A. Allgemeine Informationen'!$C$17,$Z$1:$AF$2005,ROW(D210),FALSE)</f>
        <v>0</v>
      </c>
      <c r="Z210" s="565">
        <f t="shared" si="50"/>
        <v>0</v>
      </c>
      <c r="AA210" s="565">
        <f t="shared" si="51"/>
        <v>0</v>
      </c>
      <c r="AB210" s="565">
        <f t="shared" si="52"/>
        <v>0</v>
      </c>
      <c r="AC210" s="565">
        <f t="shared" si="53"/>
        <v>0</v>
      </c>
      <c r="AD210" s="572">
        <f t="shared" si="54"/>
        <v>0</v>
      </c>
      <c r="AE210" s="560">
        <f t="shared" si="55"/>
        <v>0</v>
      </c>
      <c r="AF210" s="561">
        <f t="shared" si="56"/>
        <v>0</v>
      </c>
      <c r="AG210" s="562"/>
    </row>
    <row r="211" spans="2:33" s="418" customFormat="1" ht="15" customHeight="1" x14ac:dyDescent="0.2">
      <c r="B211" s="554"/>
      <c r="C211" s="382"/>
      <c r="D211" s="383"/>
      <c r="E211" s="381"/>
      <c r="F211" s="1040"/>
      <c r="G211" s="1038"/>
      <c r="H211" s="1041"/>
      <c r="I211" s="381"/>
      <c r="J211" s="568">
        <f t="shared" si="48"/>
        <v>0</v>
      </c>
      <c r="K211" s="381"/>
      <c r="L211" s="381"/>
      <c r="M211" s="568">
        <f t="shared" si="57"/>
        <v>0</v>
      </c>
      <c r="N211" s="570">
        <f>IFERROR(VLOOKUP($C211,Listen!$J$3:$L$39,2,0),0)</f>
        <v>0</v>
      </c>
      <c r="O211" s="570">
        <f>IFERROR(VLOOKUP($C211,Listen!$J$3:$L$39,3,0),0)</f>
        <v>0</v>
      </c>
      <c r="P211" s="453">
        <f t="shared" si="49"/>
        <v>0</v>
      </c>
      <c r="Q211" s="453">
        <f t="shared" si="58"/>
        <v>0</v>
      </c>
      <c r="R211" s="453">
        <f t="shared" si="58"/>
        <v>0</v>
      </c>
      <c r="S211" s="453">
        <f t="shared" si="58"/>
        <v>0</v>
      </c>
      <c r="T211" s="453">
        <f t="shared" si="58"/>
        <v>0</v>
      </c>
      <c r="U211" s="453">
        <f t="shared" si="58"/>
        <v>0</v>
      </c>
      <c r="V211" s="453">
        <f t="shared" si="58"/>
        <v>0</v>
      </c>
      <c r="W211" s="384">
        <f t="shared" si="59"/>
        <v>0</v>
      </c>
      <c r="X211" s="565">
        <f>IF(D211='A. Allgemeine Informationen'!$C$17,$M211-Y211,HLOOKUP('A. Allgemeine Informationen'!$C$17-1,$Z$1:$AF$2005,ROW(D211),FALSE)-$Y211)</f>
        <v>0</v>
      </c>
      <c r="Y211" s="384">
        <f>HLOOKUP('A. Allgemeine Informationen'!$C$17,$Z$1:$AF$2005,ROW(D211),FALSE)</f>
        <v>0</v>
      </c>
      <c r="Z211" s="565">
        <f t="shared" si="50"/>
        <v>0</v>
      </c>
      <c r="AA211" s="565">
        <f t="shared" si="51"/>
        <v>0</v>
      </c>
      <c r="AB211" s="565">
        <f t="shared" si="52"/>
        <v>0</v>
      </c>
      <c r="AC211" s="565">
        <f t="shared" si="53"/>
        <v>0</v>
      </c>
      <c r="AD211" s="572">
        <f t="shared" si="54"/>
        <v>0</v>
      </c>
      <c r="AE211" s="560">
        <f t="shared" si="55"/>
        <v>0</v>
      </c>
      <c r="AF211" s="561">
        <f t="shared" si="56"/>
        <v>0</v>
      </c>
      <c r="AG211" s="562"/>
    </row>
    <row r="212" spans="2:33" s="418" customFormat="1" ht="15" customHeight="1" x14ac:dyDescent="0.2">
      <c r="B212" s="554"/>
      <c r="C212" s="382"/>
      <c r="D212" s="383"/>
      <c r="E212" s="381"/>
      <c r="F212" s="1040"/>
      <c r="G212" s="1038"/>
      <c r="H212" s="1041"/>
      <c r="I212" s="381"/>
      <c r="J212" s="568">
        <f t="shared" si="48"/>
        <v>0</v>
      </c>
      <c r="K212" s="381"/>
      <c r="L212" s="381"/>
      <c r="M212" s="568">
        <f t="shared" si="57"/>
        <v>0</v>
      </c>
      <c r="N212" s="570">
        <f>IFERROR(VLOOKUP($C212,Listen!$J$3:$L$39,2,0),0)</f>
        <v>0</v>
      </c>
      <c r="O212" s="570">
        <f>IFERROR(VLOOKUP($C212,Listen!$J$3:$L$39,3,0),0)</f>
        <v>0</v>
      </c>
      <c r="P212" s="453">
        <f t="shared" si="49"/>
        <v>0</v>
      </c>
      <c r="Q212" s="453">
        <f t="shared" si="58"/>
        <v>0</v>
      </c>
      <c r="R212" s="453">
        <f t="shared" si="58"/>
        <v>0</v>
      </c>
      <c r="S212" s="453">
        <f t="shared" si="58"/>
        <v>0</v>
      </c>
      <c r="T212" s="453">
        <f t="shared" si="58"/>
        <v>0</v>
      </c>
      <c r="U212" s="453">
        <f t="shared" si="58"/>
        <v>0</v>
      </c>
      <c r="V212" s="453">
        <f t="shared" si="58"/>
        <v>0</v>
      </c>
      <c r="W212" s="384">
        <f t="shared" si="59"/>
        <v>0</v>
      </c>
      <c r="X212" s="565">
        <f>IF(D212='A. Allgemeine Informationen'!$C$17,$M212-Y212,HLOOKUP('A. Allgemeine Informationen'!$C$17-1,$Z$1:$AF$2005,ROW(D212),FALSE)-$Y212)</f>
        <v>0</v>
      </c>
      <c r="Y212" s="384">
        <f>HLOOKUP('A. Allgemeine Informationen'!$C$17,$Z$1:$AF$2005,ROW(D212),FALSE)</f>
        <v>0</v>
      </c>
      <c r="Z212" s="565">
        <f t="shared" si="50"/>
        <v>0</v>
      </c>
      <c r="AA212" s="565">
        <f t="shared" si="51"/>
        <v>0</v>
      </c>
      <c r="AB212" s="565">
        <f t="shared" si="52"/>
        <v>0</v>
      </c>
      <c r="AC212" s="565">
        <f t="shared" si="53"/>
        <v>0</v>
      </c>
      <c r="AD212" s="572">
        <f t="shared" si="54"/>
        <v>0</v>
      </c>
      <c r="AE212" s="560">
        <f t="shared" si="55"/>
        <v>0</v>
      </c>
      <c r="AF212" s="561">
        <f t="shared" si="56"/>
        <v>0</v>
      </c>
      <c r="AG212" s="562"/>
    </row>
    <row r="213" spans="2:33" s="418" customFormat="1" ht="15" customHeight="1" x14ac:dyDescent="0.2">
      <c r="B213" s="554"/>
      <c r="C213" s="382"/>
      <c r="D213" s="383"/>
      <c r="E213" s="381"/>
      <c r="F213" s="1040"/>
      <c r="G213" s="1038"/>
      <c r="H213" s="1041"/>
      <c r="I213" s="381"/>
      <c r="J213" s="568">
        <f t="shared" si="48"/>
        <v>0</v>
      </c>
      <c r="K213" s="381"/>
      <c r="L213" s="381"/>
      <c r="M213" s="568">
        <f t="shared" si="57"/>
        <v>0</v>
      </c>
      <c r="N213" s="570">
        <f>IFERROR(VLOOKUP($C213,Listen!$J$3:$L$39,2,0),0)</f>
        <v>0</v>
      </c>
      <c r="O213" s="570">
        <f>IFERROR(VLOOKUP($C213,Listen!$J$3:$L$39,3,0),0)</f>
        <v>0</v>
      </c>
      <c r="P213" s="453">
        <f t="shared" si="49"/>
        <v>0</v>
      </c>
      <c r="Q213" s="453">
        <f t="shared" si="58"/>
        <v>0</v>
      </c>
      <c r="R213" s="453">
        <f t="shared" si="58"/>
        <v>0</v>
      </c>
      <c r="S213" s="453">
        <f t="shared" si="58"/>
        <v>0</v>
      </c>
      <c r="T213" s="453">
        <f t="shared" si="58"/>
        <v>0</v>
      </c>
      <c r="U213" s="453">
        <f t="shared" si="58"/>
        <v>0</v>
      </c>
      <c r="V213" s="453">
        <f t="shared" si="58"/>
        <v>0</v>
      </c>
      <c r="W213" s="384">
        <f t="shared" si="59"/>
        <v>0</v>
      </c>
      <c r="X213" s="565">
        <f>IF(D213='A. Allgemeine Informationen'!$C$17,$M213-Y213,HLOOKUP('A. Allgemeine Informationen'!$C$17-1,$Z$1:$AF$2005,ROW(D213),FALSE)-$Y213)</f>
        <v>0</v>
      </c>
      <c r="Y213" s="384">
        <f>HLOOKUP('A. Allgemeine Informationen'!$C$17,$Z$1:$AF$2005,ROW(D213),FALSE)</f>
        <v>0</v>
      </c>
      <c r="Z213" s="565">
        <f t="shared" si="50"/>
        <v>0</v>
      </c>
      <c r="AA213" s="565">
        <f t="shared" si="51"/>
        <v>0</v>
      </c>
      <c r="AB213" s="565">
        <f t="shared" si="52"/>
        <v>0</v>
      </c>
      <c r="AC213" s="565">
        <f t="shared" si="53"/>
        <v>0</v>
      </c>
      <c r="AD213" s="572">
        <f t="shared" si="54"/>
        <v>0</v>
      </c>
      <c r="AE213" s="560">
        <f t="shared" si="55"/>
        <v>0</v>
      </c>
      <c r="AF213" s="561">
        <f t="shared" si="56"/>
        <v>0</v>
      </c>
      <c r="AG213" s="562"/>
    </row>
    <row r="214" spans="2:33" s="418" customFormat="1" ht="15" customHeight="1" x14ac:dyDescent="0.2">
      <c r="B214" s="554"/>
      <c r="C214" s="382"/>
      <c r="D214" s="383"/>
      <c r="E214" s="381"/>
      <c r="F214" s="1040"/>
      <c r="G214" s="1038"/>
      <c r="H214" s="1041"/>
      <c r="I214" s="381"/>
      <c r="J214" s="568">
        <f t="shared" si="48"/>
        <v>0</v>
      </c>
      <c r="K214" s="381"/>
      <c r="L214" s="381"/>
      <c r="M214" s="568">
        <f t="shared" si="57"/>
        <v>0</v>
      </c>
      <c r="N214" s="570">
        <f>IFERROR(VLOOKUP($C214,Listen!$J$3:$L$39,2,0),0)</f>
        <v>0</v>
      </c>
      <c r="O214" s="570">
        <f>IFERROR(VLOOKUP($C214,Listen!$J$3:$L$39,3,0),0)</f>
        <v>0</v>
      </c>
      <c r="P214" s="453">
        <f t="shared" si="49"/>
        <v>0</v>
      </c>
      <c r="Q214" s="453">
        <f t="shared" si="58"/>
        <v>0</v>
      </c>
      <c r="R214" s="453">
        <f t="shared" si="58"/>
        <v>0</v>
      </c>
      <c r="S214" s="453">
        <f t="shared" si="58"/>
        <v>0</v>
      </c>
      <c r="T214" s="453">
        <f t="shared" si="58"/>
        <v>0</v>
      </c>
      <c r="U214" s="453">
        <f t="shared" si="58"/>
        <v>0</v>
      </c>
      <c r="V214" s="453">
        <f t="shared" si="58"/>
        <v>0</v>
      </c>
      <c r="W214" s="384">
        <f t="shared" si="59"/>
        <v>0</v>
      </c>
      <c r="X214" s="565">
        <f>IF(D214='A. Allgemeine Informationen'!$C$17,$M214-Y214,HLOOKUP('A. Allgemeine Informationen'!$C$17-1,$Z$1:$AF$2005,ROW(D214),FALSE)-$Y214)</f>
        <v>0</v>
      </c>
      <c r="Y214" s="384">
        <f>HLOOKUP('A. Allgemeine Informationen'!$C$17,$Z$1:$AF$2005,ROW(D214),FALSE)</f>
        <v>0</v>
      </c>
      <c r="Z214" s="565">
        <f t="shared" si="50"/>
        <v>0</v>
      </c>
      <c r="AA214" s="565">
        <f t="shared" si="51"/>
        <v>0</v>
      </c>
      <c r="AB214" s="565">
        <f t="shared" si="52"/>
        <v>0</v>
      </c>
      <c r="AC214" s="565">
        <f t="shared" si="53"/>
        <v>0</v>
      </c>
      <c r="AD214" s="572">
        <f t="shared" si="54"/>
        <v>0</v>
      </c>
      <c r="AE214" s="560">
        <f t="shared" si="55"/>
        <v>0</v>
      </c>
      <c r="AF214" s="561">
        <f t="shared" si="56"/>
        <v>0</v>
      </c>
      <c r="AG214" s="562"/>
    </row>
    <row r="215" spans="2:33" s="418" customFormat="1" ht="15" customHeight="1" x14ac:dyDescent="0.2">
      <c r="B215" s="554"/>
      <c r="C215" s="382"/>
      <c r="D215" s="383"/>
      <c r="E215" s="381"/>
      <c r="F215" s="1040"/>
      <c r="G215" s="1038"/>
      <c r="H215" s="1041"/>
      <c r="I215" s="381"/>
      <c r="J215" s="568">
        <f t="shared" si="48"/>
        <v>0</v>
      </c>
      <c r="K215" s="381"/>
      <c r="L215" s="381"/>
      <c r="M215" s="568">
        <f t="shared" si="57"/>
        <v>0</v>
      </c>
      <c r="N215" s="570">
        <f>IFERROR(VLOOKUP($C215,Listen!$J$3:$L$39,2,0),0)</f>
        <v>0</v>
      </c>
      <c r="O215" s="570">
        <f>IFERROR(VLOOKUP($C215,Listen!$J$3:$L$39,3,0),0)</f>
        <v>0</v>
      </c>
      <c r="P215" s="453">
        <f t="shared" si="49"/>
        <v>0</v>
      </c>
      <c r="Q215" s="453">
        <f t="shared" ref="Q215:V230" si="60">P215</f>
        <v>0</v>
      </c>
      <c r="R215" s="453">
        <f t="shared" si="60"/>
        <v>0</v>
      </c>
      <c r="S215" s="453">
        <f t="shared" si="60"/>
        <v>0</v>
      </c>
      <c r="T215" s="453">
        <f t="shared" si="60"/>
        <v>0</v>
      </c>
      <c r="U215" s="453">
        <f t="shared" si="60"/>
        <v>0</v>
      </c>
      <c r="V215" s="453">
        <f t="shared" si="60"/>
        <v>0</v>
      </c>
      <c r="W215" s="384">
        <f t="shared" si="59"/>
        <v>0</v>
      </c>
      <c r="X215" s="565">
        <f>IF(D215='A. Allgemeine Informationen'!$C$17,$M215-Y215,HLOOKUP('A. Allgemeine Informationen'!$C$17-1,$Z$1:$AF$2005,ROW(D215),FALSE)-$Y215)</f>
        <v>0</v>
      </c>
      <c r="Y215" s="384">
        <f>HLOOKUP('A. Allgemeine Informationen'!$C$17,$Z$1:$AF$2005,ROW(D215),FALSE)</f>
        <v>0</v>
      </c>
      <c r="Z215" s="565">
        <f t="shared" si="50"/>
        <v>0</v>
      </c>
      <c r="AA215" s="565">
        <f t="shared" si="51"/>
        <v>0</v>
      </c>
      <c r="AB215" s="565">
        <f t="shared" si="52"/>
        <v>0</v>
      </c>
      <c r="AC215" s="565">
        <f t="shared" si="53"/>
        <v>0</v>
      </c>
      <c r="AD215" s="572">
        <f t="shared" si="54"/>
        <v>0</v>
      </c>
      <c r="AE215" s="560">
        <f t="shared" si="55"/>
        <v>0</v>
      </c>
      <c r="AF215" s="561">
        <f t="shared" si="56"/>
        <v>0</v>
      </c>
      <c r="AG215" s="562"/>
    </row>
    <row r="216" spans="2:33" s="418" customFormat="1" ht="15" customHeight="1" x14ac:dyDescent="0.2">
      <c r="B216" s="554"/>
      <c r="C216" s="382"/>
      <c r="D216" s="383"/>
      <c r="E216" s="381"/>
      <c r="F216" s="1040"/>
      <c r="G216" s="1038"/>
      <c r="H216" s="1041"/>
      <c r="I216" s="381"/>
      <c r="J216" s="568">
        <f t="shared" si="48"/>
        <v>0</v>
      </c>
      <c r="K216" s="381"/>
      <c r="L216" s="381"/>
      <c r="M216" s="568">
        <f t="shared" si="57"/>
        <v>0</v>
      </c>
      <c r="N216" s="570">
        <f>IFERROR(VLOOKUP($C216,Listen!$J$3:$L$39,2,0),0)</f>
        <v>0</v>
      </c>
      <c r="O216" s="570">
        <f>IFERROR(VLOOKUP($C216,Listen!$J$3:$L$39,3,0),0)</f>
        <v>0</v>
      </c>
      <c r="P216" s="453">
        <f t="shared" si="49"/>
        <v>0</v>
      </c>
      <c r="Q216" s="453">
        <f t="shared" si="60"/>
        <v>0</v>
      </c>
      <c r="R216" s="453">
        <f t="shared" si="60"/>
        <v>0</v>
      </c>
      <c r="S216" s="453">
        <f t="shared" si="60"/>
        <v>0</v>
      </c>
      <c r="T216" s="453">
        <f t="shared" si="60"/>
        <v>0</v>
      </c>
      <c r="U216" s="453">
        <f t="shared" si="60"/>
        <v>0</v>
      </c>
      <c r="V216" s="453">
        <f t="shared" si="60"/>
        <v>0</v>
      </c>
      <c r="W216" s="384">
        <f t="shared" si="59"/>
        <v>0</v>
      </c>
      <c r="X216" s="565">
        <f>IF(D216='A. Allgemeine Informationen'!$C$17,$M216-Y216,HLOOKUP('A. Allgemeine Informationen'!$C$17-1,$Z$1:$AF$2005,ROW(D216),FALSE)-$Y216)</f>
        <v>0</v>
      </c>
      <c r="Y216" s="384">
        <f>HLOOKUP('A. Allgemeine Informationen'!$C$17,$Z$1:$AF$2005,ROW(D216),FALSE)</f>
        <v>0</v>
      </c>
      <c r="Z216" s="565">
        <f t="shared" si="50"/>
        <v>0</v>
      </c>
      <c r="AA216" s="565">
        <f t="shared" si="51"/>
        <v>0</v>
      </c>
      <c r="AB216" s="565">
        <f t="shared" si="52"/>
        <v>0</v>
      </c>
      <c r="AC216" s="565">
        <f t="shared" si="53"/>
        <v>0</v>
      </c>
      <c r="AD216" s="572">
        <f t="shared" si="54"/>
        <v>0</v>
      </c>
      <c r="AE216" s="560">
        <f t="shared" si="55"/>
        <v>0</v>
      </c>
      <c r="AF216" s="561">
        <f t="shared" si="56"/>
        <v>0</v>
      </c>
      <c r="AG216" s="562"/>
    </row>
    <row r="217" spans="2:33" s="418" customFormat="1" ht="15" customHeight="1" x14ac:dyDescent="0.2">
      <c r="B217" s="554"/>
      <c r="C217" s="382"/>
      <c r="D217" s="383"/>
      <c r="E217" s="381"/>
      <c r="F217" s="1040"/>
      <c r="G217" s="1038"/>
      <c r="H217" s="1041"/>
      <c r="I217" s="381"/>
      <c r="J217" s="568">
        <f t="shared" si="48"/>
        <v>0</v>
      </c>
      <c r="K217" s="381"/>
      <c r="L217" s="381"/>
      <c r="M217" s="568">
        <f t="shared" si="57"/>
        <v>0</v>
      </c>
      <c r="N217" s="570">
        <f>IFERROR(VLOOKUP($C217,Listen!$J$3:$L$39,2,0),0)</f>
        <v>0</v>
      </c>
      <c r="O217" s="570">
        <f>IFERROR(VLOOKUP($C217,Listen!$J$3:$L$39,3,0),0)</f>
        <v>0</v>
      </c>
      <c r="P217" s="453">
        <f t="shared" si="49"/>
        <v>0</v>
      </c>
      <c r="Q217" s="453">
        <f t="shared" si="60"/>
        <v>0</v>
      </c>
      <c r="R217" s="453">
        <f t="shared" si="60"/>
        <v>0</v>
      </c>
      <c r="S217" s="453">
        <f t="shared" si="60"/>
        <v>0</v>
      </c>
      <c r="T217" s="453">
        <f t="shared" si="60"/>
        <v>0</v>
      </c>
      <c r="U217" s="453">
        <f t="shared" si="60"/>
        <v>0</v>
      </c>
      <c r="V217" s="453">
        <f t="shared" si="60"/>
        <v>0</v>
      </c>
      <c r="W217" s="384">
        <f t="shared" si="59"/>
        <v>0</v>
      </c>
      <c r="X217" s="565">
        <f>IF(D217='A. Allgemeine Informationen'!$C$17,$M217-Y217,HLOOKUP('A. Allgemeine Informationen'!$C$17-1,$Z$1:$AF$2005,ROW(D217),FALSE)-$Y217)</f>
        <v>0</v>
      </c>
      <c r="Y217" s="384">
        <f>HLOOKUP('A. Allgemeine Informationen'!$C$17,$Z$1:$AF$2005,ROW(D217),FALSE)</f>
        <v>0</v>
      </c>
      <c r="Z217" s="565">
        <f t="shared" si="50"/>
        <v>0</v>
      </c>
      <c r="AA217" s="565">
        <f t="shared" si="51"/>
        <v>0</v>
      </c>
      <c r="AB217" s="565">
        <f t="shared" si="52"/>
        <v>0</v>
      </c>
      <c r="AC217" s="565">
        <f t="shared" si="53"/>
        <v>0</v>
      </c>
      <c r="AD217" s="572">
        <f t="shared" si="54"/>
        <v>0</v>
      </c>
      <c r="AE217" s="560">
        <f t="shared" si="55"/>
        <v>0</v>
      </c>
      <c r="AF217" s="561">
        <f t="shared" si="56"/>
        <v>0</v>
      </c>
      <c r="AG217" s="562"/>
    </row>
    <row r="218" spans="2:33" s="418" customFormat="1" ht="15" customHeight="1" x14ac:dyDescent="0.2">
      <c r="B218" s="554"/>
      <c r="C218" s="382"/>
      <c r="D218" s="383"/>
      <c r="E218" s="381"/>
      <c r="F218" s="1040"/>
      <c r="G218" s="1038"/>
      <c r="H218" s="1041"/>
      <c r="I218" s="381"/>
      <c r="J218" s="568">
        <f t="shared" si="48"/>
        <v>0</v>
      </c>
      <c r="K218" s="381"/>
      <c r="L218" s="381"/>
      <c r="M218" s="568">
        <f t="shared" si="57"/>
        <v>0</v>
      </c>
      <c r="N218" s="570">
        <f>IFERROR(VLOOKUP($C218,Listen!$J$3:$L$39,2,0),0)</f>
        <v>0</v>
      </c>
      <c r="O218" s="570">
        <f>IFERROR(VLOOKUP($C218,Listen!$J$3:$L$39,3,0),0)</f>
        <v>0</v>
      </c>
      <c r="P218" s="453">
        <f t="shared" si="49"/>
        <v>0</v>
      </c>
      <c r="Q218" s="453">
        <f t="shared" si="60"/>
        <v>0</v>
      </c>
      <c r="R218" s="453">
        <f t="shared" si="60"/>
        <v>0</v>
      </c>
      <c r="S218" s="453">
        <f t="shared" si="60"/>
        <v>0</v>
      </c>
      <c r="T218" s="453">
        <f t="shared" si="60"/>
        <v>0</v>
      </c>
      <c r="U218" s="453">
        <f t="shared" si="60"/>
        <v>0</v>
      </c>
      <c r="V218" s="453">
        <f t="shared" si="60"/>
        <v>0</v>
      </c>
      <c r="W218" s="384">
        <f t="shared" si="59"/>
        <v>0</v>
      </c>
      <c r="X218" s="565">
        <f>IF(D218='A. Allgemeine Informationen'!$C$17,$M218-Y218,HLOOKUP('A. Allgemeine Informationen'!$C$17-1,$Z$1:$AF$2005,ROW(D218),FALSE)-$Y218)</f>
        <v>0</v>
      </c>
      <c r="Y218" s="384">
        <f>HLOOKUP('A. Allgemeine Informationen'!$C$17,$Z$1:$AF$2005,ROW(D218),FALSE)</f>
        <v>0</v>
      </c>
      <c r="Z218" s="565">
        <f t="shared" si="50"/>
        <v>0</v>
      </c>
      <c r="AA218" s="565">
        <f t="shared" si="51"/>
        <v>0</v>
      </c>
      <c r="AB218" s="565">
        <f t="shared" si="52"/>
        <v>0</v>
      </c>
      <c r="AC218" s="565">
        <f t="shared" si="53"/>
        <v>0</v>
      </c>
      <c r="AD218" s="572">
        <f t="shared" si="54"/>
        <v>0</v>
      </c>
      <c r="AE218" s="560">
        <f t="shared" si="55"/>
        <v>0</v>
      </c>
      <c r="AF218" s="561">
        <f t="shared" si="56"/>
        <v>0</v>
      </c>
      <c r="AG218" s="562"/>
    </row>
    <row r="219" spans="2:33" s="418" customFormat="1" ht="15" customHeight="1" x14ac:dyDescent="0.2">
      <c r="B219" s="554"/>
      <c r="C219" s="382"/>
      <c r="D219" s="383"/>
      <c r="E219" s="381"/>
      <c r="F219" s="1040"/>
      <c r="G219" s="1038"/>
      <c r="H219" s="1041"/>
      <c r="I219" s="381"/>
      <c r="J219" s="568">
        <f t="shared" si="48"/>
        <v>0</v>
      </c>
      <c r="K219" s="381"/>
      <c r="L219" s="381"/>
      <c r="M219" s="568">
        <f t="shared" si="57"/>
        <v>0</v>
      </c>
      <c r="N219" s="570">
        <f>IFERROR(VLOOKUP($C219,Listen!$J$3:$L$39,2,0),0)</f>
        <v>0</v>
      </c>
      <c r="O219" s="570">
        <f>IFERROR(VLOOKUP($C219,Listen!$J$3:$L$39,3,0),0)</f>
        <v>0</v>
      </c>
      <c r="P219" s="453">
        <f t="shared" si="49"/>
        <v>0</v>
      </c>
      <c r="Q219" s="453">
        <f t="shared" si="60"/>
        <v>0</v>
      </c>
      <c r="R219" s="453">
        <f t="shared" si="60"/>
        <v>0</v>
      </c>
      <c r="S219" s="453">
        <f t="shared" si="60"/>
        <v>0</v>
      </c>
      <c r="T219" s="453">
        <f t="shared" si="60"/>
        <v>0</v>
      </c>
      <c r="U219" s="453">
        <f t="shared" si="60"/>
        <v>0</v>
      </c>
      <c r="V219" s="453">
        <f t="shared" si="60"/>
        <v>0</v>
      </c>
      <c r="W219" s="384">
        <f t="shared" si="59"/>
        <v>0</v>
      </c>
      <c r="X219" s="565">
        <f>IF(D219='A. Allgemeine Informationen'!$C$17,$M219-Y219,HLOOKUP('A. Allgemeine Informationen'!$C$17-1,$Z$1:$AF$2005,ROW(D219),FALSE)-$Y219)</f>
        <v>0</v>
      </c>
      <c r="Y219" s="384">
        <f>HLOOKUP('A. Allgemeine Informationen'!$C$17,$Z$1:$AF$2005,ROW(D219),FALSE)</f>
        <v>0</v>
      </c>
      <c r="Z219" s="565">
        <f t="shared" si="50"/>
        <v>0</v>
      </c>
      <c r="AA219" s="565">
        <f t="shared" si="51"/>
        <v>0</v>
      </c>
      <c r="AB219" s="565">
        <f t="shared" si="52"/>
        <v>0</v>
      </c>
      <c r="AC219" s="565">
        <f t="shared" si="53"/>
        <v>0</v>
      </c>
      <c r="AD219" s="572">
        <f t="shared" si="54"/>
        <v>0</v>
      </c>
      <c r="AE219" s="560">
        <f t="shared" si="55"/>
        <v>0</v>
      </c>
      <c r="AF219" s="561">
        <f t="shared" si="56"/>
        <v>0</v>
      </c>
      <c r="AG219" s="562"/>
    </row>
    <row r="220" spans="2:33" s="418" customFormat="1" ht="15" customHeight="1" x14ac:dyDescent="0.2">
      <c r="B220" s="554"/>
      <c r="C220" s="382"/>
      <c r="D220" s="383"/>
      <c r="E220" s="381"/>
      <c r="F220" s="1040"/>
      <c r="G220" s="1038"/>
      <c r="H220" s="1041"/>
      <c r="I220" s="381"/>
      <c r="J220" s="568">
        <f t="shared" si="48"/>
        <v>0</v>
      </c>
      <c r="K220" s="381"/>
      <c r="L220" s="381"/>
      <c r="M220" s="568">
        <f t="shared" si="57"/>
        <v>0</v>
      </c>
      <c r="N220" s="570">
        <f>IFERROR(VLOOKUP($C220,Listen!$J$3:$L$39,2,0),0)</f>
        <v>0</v>
      </c>
      <c r="O220" s="570">
        <f>IFERROR(VLOOKUP($C220,Listen!$J$3:$L$39,3,0),0)</f>
        <v>0</v>
      </c>
      <c r="P220" s="453">
        <f t="shared" si="49"/>
        <v>0</v>
      </c>
      <c r="Q220" s="453">
        <f t="shared" si="60"/>
        <v>0</v>
      </c>
      <c r="R220" s="453">
        <f t="shared" si="60"/>
        <v>0</v>
      </c>
      <c r="S220" s="453">
        <f t="shared" si="60"/>
        <v>0</v>
      </c>
      <c r="T220" s="453">
        <f t="shared" si="60"/>
        <v>0</v>
      </c>
      <c r="U220" s="453">
        <f t="shared" si="60"/>
        <v>0</v>
      </c>
      <c r="V220" s="453">
        <f t="shared" si="60"/>
        <v>0</v>
      </c>
      <c r="W220" s="384">
        <f t="shared" si="59"/>
        <v>0</v>
      </c>
      <c r="X220" s="565">
        <f>IF(D220='A. Allgemeine Informationen'!$C$17,$M220-Y220,HLOOKUP('A. Allgemeine Informationen'!$C$17-1,$Z$1:$AF$2005,ROW(D220),FALSE)-$Y220)</f>
        <v>0</v>
      </c>
      <c r="Y220" s="384">
        <f>HLOOKUP('A. Allgemeine Informationen'!$C$17,$Z$1:$AF$2005,ROW(D220),FALSE)</f>
        <v>0</v>
      </c>
      <c r="Z220" s="565">
        <f t="shared" si="50"/>
        <v>0</v>
      </c>
      <c r="AA220" s="565">
        <f t="shared" si="51"/>
        <v>0</v>
      </c>
      <c r="AB220" s="565">
        <f t="shared" si="52"/>
        <v>0</v>
      </c>
      <c r="AC220" s="565">
        <f t="shared" si="53"/>
        <v>0</v>
      </c>
      <c r="AD220" s="572">
        <f t="shared" si="54"/>
        <v>0</v>
      </c>
      <c r="AE220" s="560">
        <f t="shared" si="55"/>
        <v>0</v>
      </c>
      <c r="AF220" s="561">
        <f t="shared" si="56"/>
        <v>0</v>
      </c>
      <c r="AG220" s="562"/>
    </row>
    <row r="221" spans="2:33" s="418" customFormat="1" ht="15" customHeight="1" x14ac:dyDescent="0.2">
      <c r="B221" s="554"/>
      <c r="C221" s="382"/>
      <c r="D221" s="383"/>
      <c r="E221" s="381"/>
      <c r="F221" s="1040"/>
      <c r="G221" s="1038"/>
      <c r="H221" s="1041"/>
      <c r="I221" s="381"/>
      <c r="J221" s="568">
        <f t="shared" si="48"/>
        <v>0</v>
      </c>
      <c r="K221" s="381"/>
      <c r="L221" s="381"/>
      <c r="M221" s="568">
        <f t="shared" si="57"/>
        <v>0</v>
      </c>
      <c r="N221" s="570">
        <f>IFERROR(VLOOKUP($C221,Listen!$J$3:$L$39,2,0),0)</f>
        <v>0</v>
      </c>
      <c r="O221" s="570">
        <f>IFERROR(VLOOKUP($C221,Listen!$J$3:$L$39,3,0),0)</f>
        <v>0</v>
      </c>
      <c r="P221" s="453">
        <f t="shared" si="49"/>
        <v>0</v>
      </c>
      <c r="Q221" s="453">
        <f t="shared" si="60"/>
        <v>0</v>
      </c>
      <c r="R221" s="453">
        <f t="shared" si="60"/>
        <v>0</v>
      </c>
      <c r="S221" s="453">
        <f t="shared" si="60"/>
        <v>0</v>
      </c>
      <c r="T221" s="453">
        <f t="shared" si="60"/>
        <v>0</v>
      </c>
      <c r="U221" s="453">
        <f t="shared" si="60"/>
        <v>0</v>
      </c>
      <c r="V221" s="453">
        <f t="shared" si="60"/>
        <v>0</v>
      </c>
      <c r="W221" s="384">
        <f t="shared" si="59"/>
        <v>0</v>
      </c>
      <c r="X221" s="565">
        <f>IF(D221='A. Allgemeine Informationen'!$C$17,$M221-Y221,HLOOKUP('A. Allgemeine Informationen'!$C$17-1,$Z$1:$AF$2005,ROW(D221),FALSE)-$Y221)</f>
        <v>0</v>
      </c>
      <c r="Y221" s="384">
        <f>HLOOKUP('A. Allgemeine Informationen'!$C$17,$Z$1:$AF$2005,ROW(D221),FALSE)</f>
        <v>0</v>
      </c>
      <c r="Z221" s="565">
        <f t="shared" si="50"/>
        <v>0</v>
      </c>
      <c r="AA221" s="565">
        <f t="shared" si="51"/>
        <v>0</v>
      </c>
      <c r="AB221" s="565">
        <f t="shared" si="52"/>
        <v>0</v>
      </c>
      <c r="AC221" s="565">
        <f t="shared" si="53"/>
        <v>0</v>
      </c>
      <c r="AD221" s="572">
        <f t="shared" si="54"/>
        <v>0</v>
      </c>
      <c r="AE221" s="560">
        <f t="shared" si="55"/>
        <v>0</v>
      </c>
      <c r="AF221" s="561">
        <f t="shared" si="56"/>
        <v>0</v>
      </c>
      <c r="AG221" s="562"/>
    </row>
    <row r="222" spans="2:33" s="418" customFormat="1" ht="15" customHeight="1" x14ac:dyDescent="0.2">
      <c r="B222" s="554"/>
      <c r="C222" s="382"/>
      <c r="D222" s="383"/>
      <c r="E222" s="381"/>
      <c r="F222" s="1040"/>
      <c r="G222" s="1038"/>
      <c r="H222" s="1041"/>
      <c r="I222" s="381"/>
      <c r="J222" s="568">
        <f t="shared" si="48"/>
        <v>0</v>
      </c>
      <c r="K222" s="381"/>
      <c r="L222" s="381"/>
      <c r="M222" s="568">
        <f t="shared" si="57"/>
        <v>0</v>
      </c>
      <c r="N222" s="570">
        <f>IFERROR(VLOOKUP($C222,Listen!$J$3:$L$39,2,0),0)</f>
        <v>0</v>
      </c>
      <c r="O222" s="570">
        <f>IFERROR(VLOOKUP($C222,Listen!$J$3:$L$39,3,0),0)</f>
        <v>0</v>
      </c>
      <c r="P222" s="453">
        <f t="shared" si="49"/>
        <v>0</v>
      </c>
      <c r="Q222" s="453">
        <f t="shared" si="60"/>
        <v>0</v>
      </c>
      <c r="R222" s="453">
        <f t="shared" si="60"/>
        <v>0</v>
      </c>
      <c r="S222" s="453">
        <f t="shared" si="60"/>
        <v>0</v>
      </c>
      <c r="T222" s="453">
        <f t="shared" si="60"/>
        <v>0</v>
      </c>
      <c r="U222" s="453">
        <f t="shared" si="60"/>
        <v>0</v>
      </c>
      <c r="V222" s="453">
        <f t="shared" si="60"/>
        <v>0</v>
      </c>
      <c r="W222" s="384">
        <f t="shared" si="59"/>
        <v>0</v>
      </c>
      <c r="X222" s="565">
        <f>IF(D222='A. Allgemeine Informationen'!$C$17,$M222-Y222,HLOOKUP('A. Allgemeine Informationen'!$C$17-1,$Z$1:$AF$2005,ROW(D222),FALSE)-$Y222)</f>
        <v>0</v>
      </c>
      <c r="Y222" s="384">
        <f>HLOOKUP('A. Allgemeine Informationen'!$C$17,$Z$1:$AF$2005,ROW(D222),FALSE)</f>
        <v>0</v>
      </c>
      <c r="Z222" s="565">
        <f t="shared" si="50"/>
        <v>0</v>
      </c>
      <c r="AA222" s="565">
        <f t="shared" si="51"/>
        <v>0</v>
      </c>
      <c r="AB222" s="565">
        <f t="shared" si="52"/>
        <v>0</v>
      </c>
      <c r="AC222" s="565">
        <f t="shared" si="53"/>
        <v>0</v>
      </c>
      <c r="AD222" s="572">
        <f t="shared" si="54"/>
        <v>0</v>
      </c>
      <c r="AE222" s="560">
        <f t="shared" si="55"/>
        <v>0</v>
      </c>
      <c r="AF222" s="561">
        <f t="shared" si="56"/>
        <v>0</v>
      </c>
      <c r="AG222" s="562"/>
    </row>
    <row r="223" spans="2:33" s="418" customFormat="1" ht="15" customHeight="1" x14ac:dyDescent="0.2">
      <c r="B223" s="554"/>
      <c r="C223" s="382"/>
      <c r="D223" s="383"/>
      <c r="E223" s="381"/>
      <c r="F223" s="1040"/>
      <c r="G223" s="1038"/>
      <c r="H223" s="1041"/>
      <c r="I223" s="381"/>
      <c r="J223" s="568">
        <f t="shared" si="48"/>
        <v>0</v>
      </c>
      <c r="K223" s="381"/>
      <c r="L223" s="381"/>
      <c r="M223" s="568">
        <f t="shared" si="57"/>
        <v>0</v>
      </c>
      <c r="N223" s="570">
        <f>IFERROR(VLOOKUP($C223,Listen!$J$3:$L$39,2,0),0)</f>
        <v>0</v>
      </c>
      <c r="O223" s="570">
        <f>IFERROR(VLOOKUP($C223,Listen!$J$3:$L$39,3,0),0)</f>
        <v>0</v>
      </c>
      <c r="P223" s="453">
        <f t="shared" si="49"/>
        <v>0</v>
      </c>
      <c r="Q223" s="453">
        <f t="shared" si="60"/>
        <v>0</v>
      </c>
      <c r="R223" s="453">
        <f t="shared" si="60"/>
        <v>0</v>
      </c>
      <c r="S223" s="453">
        <f t="shared" si="60"/>
        <v>0</v>
      </c>
      <c r="T223" s="453">
        <f t="shared" si="60"/>
        <v>0</v>
      </c>
      <c r="U223" s="453">
        <f t="shared" si="60"/>
        <v>0</v>
      </c>
      <c r="V223" s="453">
        <f t="shared" si="60"/>
        <v>0</v>
      </c>
      <c r="W223" s="384">
        <f t="shared" si="59"/>
        <v>0</v>
      </c>
      <c r="X223" s="565">
        <f>IF(D223='A. Allgemeine Informationen'!$C$17,$M223-Y223,HLOOKUP('A. Allgemeine Informationen'!$C$17-1,$Z$1:$AF$2005,ROW(D223),FALSE)-$Y223)</f>
        <v>0</v>
      </c>
      <c r="Y223" s="384">
        <f>HLOOKUP('A. Allgemeine Informationen'!$C$17,$Z$1:$AF$2005,ROW(D223),FALSE)</f>
        <v>0</v>
      </c>
      <c r="Z223" s="565">
        <f t="shared" si="50"/>
        <v>0</v>
      </c>
      <c r="AA223" s="565">
        <f t="shared" si="51"/>
        <v>0</v>
      </c>
      <c r="AB223" s="565">
        <f t="shared" si="52"/>
        <v>0</v>
      </c>
      <c r="AC223" s="565">
        <f t="shared" si="53"/>
        <v>0</v>
      </c>
      <c r="AD223" s="572">
        <f t="shared" si="54"/>
        <v>0</v>
      </c>
      <c r="AE223" s="560">
        <f t="shared" si="55"/>
        <v>0</v>
      </c>
      <c r="AF223" s="561">
        <f t="shared" si="56"/>
        <v>0</v>
      </c>
      <c r="AG223" s="562"/>
    </row>
    <row r="224" spans="2:33" s="418" customFormat="1" ht="15" customHeight="1" x14ac:dyDescent="0.2">
      <c r="B224" s="554"/>
      <c r="C224" s="382"/>
      <c r="D224" s="383"/>
      <c r="E224" s="381"/>
      <c r="F224" s="1040"/>
      <c r="G224" s="1038"/>
      <c r="H224" s="1041"/>
      <c r="I224" s="381"/>
      <c r="J224" s="568">
        <f t="shared" si="48"/>
        <v>0</v>
      </c>
      <c r="K224" s="381"/>
      <c r="L224" s="381"/>
      <c r="M224" s="568">
        <f t="shared" si="57"/>
        <v>0</v>
      </c>
      <c r="N224" s="570">
        <f>IFERROR(VLOOKUP($C224,Listen!$J$3:$L$39,2,0),0)</f>
        <v>0</v>
      </c>
      <c r="O224" s="570">
        <f>IFERROR(VLOOKUP($C224,Listen!$J$3:$L$39,3,0),0)</f>
        <v>0</v>
      </c>
      <c r="P224" s="453">
        <f t="shared" si="49"/>
        <v>0</v>
      </c>
      <c r="Q224" s="453">
        <f t="shared" si="60"/>
        <v>0</v>
      </c>
      <c r="R224" s="453">
        <f t="shared" si="60"/>
        <v>0</v>
      </c>
      <c r="S224" s="453">
        <f t="shared" si="60"/>
        <v>0</v>
      </c>
      <c r="T224" s="453">
        <f t="shared" si="60"/>
        <v>0</v>
      </c>
      <c r="U224" s="453">
        <f t="shared" si="60"/>
        <v>0</v>
      </c>
      <c r="V224" s="453">
        <f t="shared" si="60"/>
        <v>0</v>
      </c>
      <c r="W224" s="384">
        <f t="shared" si="59"/>
        <v>0</v>
      </c>
      <c r="X224" s="565">
        <f>IF(D224='A. Allgemeine Informationen'!$C$17,$M224-Y224,HLOOKUP('A. Allgemeine Informationen'!$C$17-1,$Z$1:$AF$2005,ROW(D224),FALSE)-$Y224)</f>
        <v>0</v>
      </c>
      <c r="Y224" s="384">
        <f>HLOOKUP('A. Allgemeine Informationen'!$C$17,$Z$1:$AF$2005,ROW(D224),FALSE)</f>
        <v>0</v>
      </c>
      <c r="Z224" s="565">
        <f t="shared" si="50"/>
        <v>0</v>
      </c>
      <c r="AA224" s="565">
        <f t="shared" si="51"/>
        <v>0</v>
      </c>
      <c r="AB224" s="565">
        <f t="shared" si="52"/>
        <v>0</v>
      </c>
      <c r="AC224" s="565">
        <f t="shared" si="53"/>
        <v>0</v>
      </c>
      <c r="AD224" s="572">
        <f t="shared" si="54"/>
        <v>0</v>
      </c>
      <c r="AE224" s="560">
        <f t="shared" si="55"/>
        <v>0</v>
      </c>
      <c r="AF224" s="561">
        <f t="shared" si="56"/>
        <v>0</v>
      </c>
      <c r="AG224" s="562"/>
    </row>
    <row r="225" spans="2:33" s="418" customFormat="1" ht="15" customHeight="1" x14ac:dyDescent="0.2">
      <c r="B225" s="554"/>
      <c r="C225" s="382"/>
      <c r="D225" s="383"/>
      <c r="E225" s="381"/>
      <c r="F225" s="1040"/>
      <c r="G225" s="1038"/>
      <c r="H225" s="1041"/>
      <c r="I225" s="381"/>
      <c r="J225" s="568">
        <f t="shared" si="48"/>
        <v>0</v>
      </c>
      <c r="K225" s="381"/>
      <c r="L225" s="381"/>
      <c r="M225" s="568">
        <f t="shared" si="57"/>
        <v>0</v>
      </c>
      <c r="N225" s="570">
        <f>IFERROR(VLOOKUP($C225,Listen!$J$3:$L$39,2,0),0)</f>
        <v>0</v>
      </c>
      <c r="O225" s="570">
        <f>IFERROR(VLOOKUP($C225,Listen!$J$3:$L$39,3,0),0)</f>
        <v>0</v>
      </c>
      <c r="P225" s="453">
        <f t="shared" si="49"/>
        <v>0</v>
      </c>
      <c r="Q225" s="453">
        <f t="shared" si="60"/>
        <v>0</v>
      </c>
      <c r="R225" s="453">
        <f t="shared" si="60"/>
        <v>0</v>
      </c>
      <c r="S225" s="453">
        <f t="shared" si="60"/>
        <v>0</v>
      </c>
      <c r="T225" s="453">
        <f t="shared" si="60"/>
        <v>0</v>
      </c>
      <c r="U225" s="453">
        <f t="shared" si="60"/>
        <v>0</v>
      </c>
      <c r="V225" s="453">
        <f t="shared" si="60"/>
        <v>0</v>
      </c>
      <c r="W225" s="384">
        <f t="shared" si="59"/>
        <v>0</v>
      </c>
      <c r="X225" s="565">
        <f>IF(D225='A. Allgemeine Informationen'!$C$17,$M225-Y225,HLOOKUP('A. Allgemeine Informationen'!$C$17-1,$Z$1:$AF$2005,ROW(D225),FALSE)-$Y225)</f>
        <v>0</v>
      </c>
      <c r="Y225" s="384">
        <f>HLOOKUP('A. Allgemeine Informationen'!$C$17,$Z$1:$AF$2005,ROW(D225),FALSE)</f>
        <v>0</v>
      </c>
      <c r="Z225" s="565">
        <f t="shared" si="50"/>
        <v>0</v>
      </c>
      <c r="AA225" s="565">
        <f t="shared" si="51"/>
        <v>0</v>
      </c>
      <c r="AB225" s="565">
        <f t="shared" si="52"/>
        <v>0</v>
      </c>
      <c r="AC225" s="565">
        <f t="shared" si="53"/>
        <v>0</v>
      </c>
      <c r="AD225" s="572">
        <f t="shared" si="54"/>
        <v>0</v>
      </c>
      <c r="AE225" s="560">
        <f t="shared" si="55"/>
        <v>0</v>
      </c>
      <c r="AF225" s="561">
        <f t="shared" si="56"/>
        <v>0</v>
      </c>
      <c r="AG225" s="562"/>
    </row>
    <row r="226" spans="2:33" s="418" customFormat="1" ht="15" customHeight="1" x14ac:dyDescent="0.2">
      <c r="B226" s="554"/>
      <c r="C226" s="382"/>
      <c r="D226" s="383"/>
      <c r="E226" s="381"/>
      <c r="F226" s="1040"/>
      <c r="G226" s="1038"/>
      <c r="H226" s="1041"/>
      <c r="I226" s="381"/>
      <c r="J226" s="568">
        <f t="shared" si="48"/>
        <v>0</v>
      </c>
      <c r="K226" s="381"/>
      <c r="L226" s="381"/>
      <c r="M226" s="568">
        <f t="shared" si="57"/>
        <v>0</v>
      </c>
      <c r="N226" s="570">
        <f>IFERROR(VLOOKUP($C226,Listen!$J$3:$L$39,2,0),0)</f>
        <v>0</v>
      </c>
      <c r="O226" s="570">
        <f>IFERROR(VLOOKUP($C226,Listen!$J$3:$L$39,3,0),0)</f>
        <v>0</v>
      </c>
      <c r="P226" s="453">
        <f t="shared" si="49"/>
        <v>0</v>
      </c>
      <c r="Q226" s="453">
        <f t="shared" si="60"/>
        <v>0</v>
      </c>
      <c r="R226" s="453">
        <f t="shared" si="60"/>
        <v>0</v>
      </c>
      <c r="S226" s="453">
        <f t="shared" si="60"/>
        <v>0</v>
      </c>
      <c r="T226" s="453">
        <f t="shared" si="60"/>
        <v>0</v>
      </c>
      <c r="U226" s="453">
        <f t="shared" si="60"/>
        <v>0</v>
      </c>
      <c r="V226" s="453">
        <f t="shared" si="60"/>
        <v>0</v>
      </c>
      <c r="W226" s="384">
        <f t="shared" si="59"/>
        <v>0</v>
      </c>
      <c r="X226" s="565">
        <f>IF(D226='A. Allgemeine Informationen'!$C$17,$M226-Y226,HLOOKUP('A. Allgemeine Informationen'!$C$17-1,$Z$1:$AF$2005,ROW(D226),FALSE)-$Y226)</f>
        <v>0</v>
      </c>
      <c r="Y226" s="384">
        <f>HLOOKUP('A. Allgemeine Informationen'!$C$17,$Z$1:$AF$2005,ROW(D226),FALSE)</f>
        <v>0</v>
      </c>
      <c r="Z226" s="565">
        <f t="shared" si="50"/>
        <v>0</v>
      </c>
      <c r="AA226" s="565">
        <f t="shared" si="51"/>
        <v>0</v>
      </c>
      <c r="AB226" s="565">
        <f t="shared" si="52"/>
        <v>0</v>
      </c>
      <c r="AC226" s="565">
        <f t="shared" si="53"/>
        <v>0</v>
      </c>
      <c r="AD226" s="572">
        <f t="shared" si="54"/>
        <v>0</v>
      </c>
      <c r="AE226" s="560">
        <f t="shared" si="55"/>
        <v>0</v>
      </c>
      <c r="AF226" s="561">
        <f t="shared" si="56"/>
        <v>0</v>
      </c>
      <c r="AG226" s="562"/>
    </row>
    <row r="227" spans="2:33" s="418" customFormat="1" ht="15" customHeight="1" x14ac:dyDescent="0.2">
      <c r="B227" s="554"/>
      <c r="C227" s="382"/>
      <c r="D227" s="383"/>
      <c r="E227" s="381"/>
      <c r="F227" s="1040"/>
      <c r="G227" s="1038"/>
      <c r="H227" s="1041"/>
      <c r="I227" s="381"/>
      <c r="J227" s="568">
        <f t="shared" si="48"/>
        <v>0</v>
      </c>
      <c r="K227" s="381"/>
      <c r="L227" s="381"/>
      <c r="M227" s="568">
        <f t="shared" si="57"/>
        <v>0</v>
      </c>
      <c r="N227" s="570">
        <f>IFERROR(VLOOKUP($C227,Listen!$J$3:$L$39,2,0),0)</f>
        <v>0</v>
      </c>
      <c r="O227" s="570">
        <f>IFERROR(VLOOKUP($C227,Listen!$J$3:$L$39,3,0),0)</f>
        <v>0</v>
      </c>
      <c r="P227" s="453">
        <f t="shared" si="49"/>
        <v>0</v>
      </c>
      <c r="Q227" s="453">
        <f t="shared" si="60"/>
        <v>0</v>
      </c>
      <c r="R227" s="453">
        <f t="shared" si="60"/>
        <v>0</v>
      </c>
      <c r="S227" s="453">
        <f t="shared" si="60"/>
        <v>0</v>
      </c>
      <c r="T227" s="453">
        <f t="shared" si="60"/>
        <v>0</v>
      </c>
      <c r="U227" s="453">
        <f t="shared" si="60"/>
        <v>0</v>
      </c>
      <c r="V227" s="453">
        <f t="shared" si="60"/>
        <v>0</v>
      </c>
      <c r="W227" s="384">
        <f t="shared" si="59"/>
        <v>0</v>
      </c>
      <c r="X227" s="565">
        <f>IF(D227='A. Allgemeine Informationen'!$C$17,$M227-Y227,HLOOKUP('A. Allgemeine Informationen'!$C$17-1,$Z$1:$AF$2005,ROW(D227),FALSE)-$Y227)</f>
        <v>0</v>
      </c>
      <c r="Y227" s="384">
        <f>HLOOKUP('A. Allgemeine Informationen'!$C$17,$Z$1:$AF$2005,ROW(D227),FALSE)</f>
        <v>0</v>
      </c>
      <c r="Z227" s="565">
        <f t="shared" si="50"/>
        <v>0</v>
      </c>
      <c r="AA227" s="565">
        <f t="shared" si="51"/>
        <v>0</v>
      </c>
      <c r="AB227" s="565">
        <f t="shared" si="52"/>
        <v>0</v>
      </c>
      <c r="AC227" s="565">
        <f t="shared" si="53"/>
        <v>0</v>
      </c>
      <c r="AD227" s="572">
        <f t="shared" si="54"/>
        <v>0</v>
      </c>
      <c r="AE227" s="560">
        <f t="shared" si="55"/>
        <v>0</v>
      </c>
      <c r="AF227" s="561">
        <f t="shared" si="56"/>
        <v>0</v>
      </c>
      <c r="AG227" s="562"/>
    </row>
    <row r="228" spans="2:33" s="418" customFormat="1" ht="15" customHeight="1" x14ac:dyDescent="0.2">
      <c r="B228" s="554"/>
      <c r="C228" s="382"/>
      <c r="D228" s="383"/>
      <c r="E228" s="381"/>
      <c r="F228" s="1040"/>
      <c r="G228" s="1038"/>
      <c r="H228" s="1041"/>
      <c r="I228" s="381"/>
      <c r="J228" s="568">
        <f t="shared" si="48"/>
        <v>0</v>
      </c>
      <c r="K228" s="381"/>
      <c r="L228" s="381"/>
      <c r="M228" s="568">
        <f t="shared" si="57"/>
        <v>0</v>
      </c>
      <c r="N228" s="570">
        <f>IFERROR(VLOOKUP($C228,Listen!$J$3:$L$39,2,0),0)</f>
        <v>0</v>
      </c>
      <c r="O228" s="570">
        <f>IFERROR(VLOOKUP($C228,Listen!$J$3:$L$39,3,0),0)</f>
        <v>0</v>
      </c>
      <c r="P228" s="453">
        <f t="shared" si="49"/>
        <v>0</v>
      </c>
      <c r="Q228" s="453">
        <f t="shared" si="60"/>
        <v>0</v>
      </c>
      <c r="R228" s="453">
        <f t="shared" si="60"/>
        <v>0</v>
      </c>
      <c r="S228" s="453">
        <f t="shared" si="60"/>
        <v>0</v>
      </c>
      <c r="T228" s="453">
        <f t="shared" si="60"/>
        <v>0</v>
      </c>
      <c r="U228" s="453">
        <f t="shared" si="60"/>
        <v>0</v>
      </c>
      <c r="V228" s="453">
        <f t="shared" si="60"/>
        <v>0</v>
      </c>
      <c r="W228" s="384">
        <f t="shared" si="59"/>
        <v>0</v>
      </c>
      <c r="X228" s="565">
        <f>IF(D228='A. Allgemeine Informationen'!$C$17,$M228-Y228,HLOOKUP('A. Allgemeine Informationen'!$C$17-1,$Z$1:$AF$2005,ROW(D228),FALSE)-$Y228)</f>
        <v>0</v>
      </c>
      <c r="Y228" s="384">
        <f>HLOOKUP('A. Allgemeine Informationen'!$C$17,$Z$1:$AF$2005,ROW(D228),FALSE)</f>
        <v>0</v>
      </c>
      <c r="Z228" s="565">
        <f t="shared" si="50"/>
        <v>0</v>
      </c>
      <c r="AA228" s="565">
        <f t="shared" si="51"/>
        <v>0</v>
      </c>
      <c r="AB228" s="565">
        <f t="shared" si="52"/>
        <v>0</v>
      </c>
      <c r="AC228" s="565">
        <f t="shared" si="53"/>
        <v>0</v>
      </c>
      <c r="AD228" s="572">
        <f t="shared" si="54"/>
        <v>0</v>
      </c>
      <c r="AE228" s="560">
        <f t="shared" si="55"/>
        <v>0</v>
      </c>
      <c r="AF228" s="561">
        <f t="shared" si="56"/>
        <v>0</v>
      </c>
      <c r="AG228" s="562"/>
    </row>
    <row r="229" spans="2:33" s="418" customFormat="1" ht="15" customHeight="1" x14ac:dyDescent="0.2">
      <c r="B229" s="554"/>
      <c r="C229" s="382"/>
      <c r="D229" s="383"/>
      <c r="E229" s="381"/>
      <c r="F229" s="1040"/>
      <c r="G229" s="1038"/>
      <c r="H229" s="1041"/>
      <c r="I229" s="381"/>
      <c r="J229" s="568">
        <f t="shared" si="48"/>
        <v>0</v>
      </c>
      <c r="K229" s="381"/>
      <c r="L229" s="381"/>
      <c r="M229" s="568">
        <f t="shared" si="57"/>
        <v>0</v>
      </c>
      <c r="N229" s="570">
        <f>IFERROR(VLOOKUP($C229,Listen!$J$3:$L$39,2,0),0)</f>
        <v>0</v>
      </c>
      <c r="O229" s="570">
        <f>IFERROR(VLOOKUP($C229,Listen!$J$3:$L$39,3,0),0)</f>
        <v>0</v>
      </c>
      <c r="P229" s="453">
        <f t="shared" si="49"/>
        <v>0</v>
      </c>
      <c r="Q229" s="453">
        <f t="shared" si="60"/>
        <v>0</v>
      </c>
      <c r="R229" s="453">
        <f t="shared" si="60"/>
        <v>0</v>
      </c>
      <c r="S229" s="453">
        <f t="shared" si="60"/>
        <v>0</v>
      </c>
      <c r="T229" s="453">
        <f t="shared" si="60"/>
        <v>0</v>
      </c>
      <c r="U229" s="453">
        <f t="shared" si="60"/>
        <v>0</v>
      </c>
      <c r="V229" s="453">
        <f t="shared" si="60"/>
        <v>0</v>
      </c>
      <c r="W229" s="384">
        <f t="shared" si="59"/>
        <v>0</v>
      </c>
      <c r="X229" s="565">
        <f>IF(D229='A. Allgemeine Informationen'!$C$17,$M229-Y229,HLOOKUP('A. Allgemeine Informationen'!$C$17-1,$Z$1:$AF$2005,ROW(D229),FALSE)-$Y229)</f>
        <v>0</v>
      </c>
      <c r="Y229" s="384">
        <f>HLOOKUP('A. Allgemeine Informationen'!$C$17,$Z$1:$AF$2005,ROW(D229),FALSE)</f>
        <v>0</v>
      </c>
      <c r="Z229" s="565">
        <f t="shared" si="50"/>
        <v>0</v>
      </c>
      <c r="AA229" s="565">
        <f t="shared" si="51"/>
        <v>0</v>
      </c>
      <c r="AB229" s="565">
        <f t="shared" si="52"/>
        <v>0</v>
      </c>
      <c r="AC229" s="565">
        <f t="shared" si="53"/>
        <v>0</v>
      </c>
      <c r="AD229" s="572">
        <f t="shared" si="54"/>
        <v>0</v>
      </c>
      <c r="AE229" s="560">
        <f t="shared" si="55"/>
        <v>0</v>
      </c>
      <c r="AF229" s="561">
        <f t="shared" si="56"/>
        <v>0</v>
      </c>
      <c r="AG229" s="562"/>
    </row>
    <row r="230" spans="2:33" s="418" customFormat="1" ht="15" customHeight="1" x14ac:dyDescent="0.2">
      <c r="B230" s="554"/>
      <c r="C230" s="382"/>
      <c r="D230" s="383"/>
      <c r="E230" s="381"/>
      <c r="F230" s="1040"/>
      <c r="G230" s="1038"/>
      <c r="H230" s="1041"/>
      <c r="I230" s="381"/>
      <c r="J230" s="568">
        <f t="shared" si="48"/>
        <v>0</v>
      </c>
      <c r="K230" s="381"/>
      <c r="L230" s="381"/>
      <c r="M230" s="568">
        <f t="shared" si="57"/>
        <v>0</v>
      </c>
      <c r="N230" s="570">
        <f>IFERROR(VLOOKUP($C230,Listen!$J$3:$L$39,2,0),0)</f>
        <v>0</v>
      </c>
      <c r="O230" s="570">
        <f>IFERROR(VLOOKUP($C230,Listen!$J$3:$L$39,3,0),0)</f>
        <v>0</v>
      </c>
      <c r="P230" s="453">
        <f t="shared" si="49"/>
        <v>0</v>
      </c>
      <c r="Q230" s="453">
        <f t="shared" si="60"/>
        <v>0</v>
      </c>
      <c r="R230" s="453">
        <f t="shared" si="60"/>
        <v>0</v>
      </c>
      <c r="S230" s="453">
        <f t="shared" si="60"/>
        <v>0</v>
      </c>
      <c r="T230" s="453">
        <f t="shared" si="60"/>
        <v>0</v>
      </c>
      <c r="U230" s="453">
        <f t="shared" si="60"/>
        <v>0</v>
      </c>
      <c r="V230" s="453">
        <f t="shared" si="60"/>
        <v>0</v>
      </c>
      <c r="W230" s="384">
        <f t="shared" si="59"/>
        <v>0</v>
      </c>
      <c r="X230" s="565">
        <f>IF(D230='A. Allgemeine Informationen'!$C$17,$M230-Y230,HLOOKUP('A. Allgemeine Informationen'!$C$17-1,$Z$1:$AF$2005,ROW(D230),FALSE)-$Y230)</f>
        <v>0</v>
      </c>
      <c r="Y230" s="384">
        <f>HLOOKUP('A. Allgemeine Informationen'!$C$17,$Z$1:$AF$2005,ROW(D230),FALSE)</f>
        <v>0</v>
      </c>
      <c r="Z230" s="565">
        <f t="shared" si="50"/>
        <v>0</v>
      </c>
      <c r="AA230" s="565">
        <f t="shared" si="51"/>
        <v>0</v>
      </c>
      <c r="AB230" s="565">
        <f t="shared" si="52"/>
        <v>0</v>
      </c>
      <c r="AC230" s="565">
        <f t="shared" si="53"/>
        <v>0</v>
      </c>
      <c r="AD230" s="572">
        <f t="shared" si="54"/>
        <v>0</v>
      </c>
      <c r="AE230" s="560">
        <f t="shared" si="55"/>
        <v>0</v>
      </c>
      <c r="AF230" s="561">
        <f t="shared" si="56"/>
        <v>0</v>
      </c>
      <c r="AG230" s="562"/>
    </row>
    <row r="231" spans="2:33" s="418" customFormat="1" ht="15" customHeight="1" x14ac:dyDescent="0.2">
      <c r="B231" s="554"/>
      <c r="C231" s="382"/>
      <c r="D231" s="383"/>
      <c r="E231" s="381"/>
      <c r="F231" s="1040"/>
      <c r="G231" s="1038"/>
      <c r="H231" s="1041"/>
      <c r="I231" s="381"/>
      <c r="J231" s="568">
        <f t="shared" si="48"/>
        <v>0</v>
      </c>
      <c r="K231" s="381"/>
      <c r="L231" s="381"/>
      <c r="M231" s="568">
        <f t="shared" si="57"/>
        <v>0</v>
      </c>
      <c r="N231" s="570">
        <f>IFERROR(VLOOKUP($C231,Listen!$J$3:$L$39,2,0),0)</f>
        <v>0</v>
      </c>
      <c r="O231" s="570">
        <f>IFERROR(VLOOKUP($C231,Listen!$J$3:$L$39,3,0),0)</f>
        <v>0</v>
      </c>
      <c r="P231" s="453">
        <f t="shared" si="49"/>
        <v>0</v>
      </c>
      <c r="Q231" s="453">
        <f t="shared" ref="Q231:V246" si="61">P231</f>
        <v>0</v>
      </c>
      <c r="R231" s="453">
        <f t="shared" si="61"/>
        <v>0</v>
      </c>
      <c r="S231" s="453">
        <f t="shared" si="61"/>
        <v>0</v>
      </c>
      <c r="T231" s="453">
        <f t="shared" si="61"/>
        <v>0</v>
      </c>
      <c r="U231" s="453">
        <f t="shared" si="61"/>
        <v>0</v>
      </c>
      <c r="V231" s="453">
        <f t="shared" si="61"/>
        <v>0</v>
      </c>
      <c r="W231" s="384">
        <f t="shared" si="59"/>
        <v>0</v>
      </c>
      <c r="X231" s="565">
        <f>IF(D231='A. Allgemeine Informationen'!$C$17,$M231-Y231,HLOOKUP('A. Allgemeine Informationen'!$C$17-1,$Z$1:$AF$2005,ROW(D231),FALSE)-$Y231)</f>
        <v>0</v>
      </c>
      <c r="Y231" s="384">
        <f>HLOOKUP('A. Allgemeine Informationen'!$C$17,$Z$1:$AF$2005,ROW(D231),FALSE)</f>
        <v>0</v>
      </c>
      <c r="Z231" s="565">
        <f t="shared" si="50"/>
        <v>0</v>
      </c>
      <c r="AA231" s="565">
        <f t="shared" si="51"/>
        <v>0</v>
      </c>
      <c r="AB231" s="565">
        <f t="shared" si="52"/>
        <v>0</v>
      </c>
      <c r="AC231" s="565">
        <f t="shared" si="53"/>
        <v>0</v>
      </c>
      <c r="AD231" s="572">
        <f t="shared" si="54"/>
        <v>0</v>
      </c>
      <c r="AE231" s="560">
        <f t="shared" si="55"/>
        <v>0</v>
      </c>
      <c r="AF231" s="561">
        <f t="shared" si="56"/>
        <v>0</v>
      </c>
      <c r="AG231" s="562"/>
    </row>
    <row r="232" spans="2:33" s="418" customFormat="1" ht="15" customHeight="1" x14ac:dyDescent="0.2">
      <c r="B232" s="554"/>
      <c r="C232" s="382"/>
      <c r="D232" s="383"/>
      <c r="E232" s="381"/>
      <c r="F232" s="1040"/>
      <c r="G232" s="1038"/>
      <c r="H232" s="1041"/>
      <c r="I232" s="381"/>
      <c r="J232" s="568">
        <f t="shared" si="48"/>
        <v>0</v>
      </c>
      <c r="K232" s="381"/>
      <c r="L232" s="381"/>
      <c r="M232" s="568">
        <f t="shared" si="57"/>
        <v>0</v>
      </c>
      <c r="N232" s="570">
        <f>IFERROR(VLOOKUP($C232,Listen!$J$3:$L$39,2,0),0)</f>
        <v>0</v>
      </c>
      <c r="O232" s="570">
        <f>IFERROR(VLOOKUP($C232,Listen!$J$3:$L$39,3,0),0)</f>
        <v>0</v>
      </c>
      <c r="P232" s="453">
        <f t="shared" si="49"/>
        <v>0</v>
      </c>
      <c r="Q232" s="453">
        <f t="shared" si="61"/>
        <v>0</v>
      </c>
      <c r="R232" s="453">
        <f t="shared" si="61"/>
        <v>0</v>
      </c>
      <c r="S232" s="453">
        <f t="shared" si="61"/>
        <v>0</v>
      </c>
      <c r="T232" s="453">
        <f t="shared" si="61"/>
        <v>0</v>
      </c>
      <c r="U232" s="453">
        <f t="shared" si="61"/>
        <v>0</v>
      </c>
      <c r="V232" s="453">
        <f t="shared" si="61"/>
        <v>0</v>
      </c>
      <c r="W232" s="384">
        <f t="shared" si="59"/>
        <v>0</v>
      </c>
      <c r="X232" s="565">
        <f>IF(D232='A. Allgemeine Informationen'!$C$17,$M232-Y232,HLOOKUP('A. Allgemeine Informationen'!$C$17-1,$Z$1:$AF$2005,ROW(D232),FALSE)-$Y232)</f>
        <v>0</v>
      </c>
      <c r="Y232" s="384">
        <f>HLOOKUP('A. Allgemeine Informationen'!$C$17,$Z$1:$AF$2005,ROW(D232),FALSE)</f>
        <v>0</v>
      </c>
      <c r="Z232" s="565">
        <f t="shared" si="50"/>
        <v>0</v>
      </c>
      <c r="AA232" s="565">
        <f t="shared" si="51"/>
        <v>0</v>
      </c>
      <c r="AB232" s="565">
        <f t="shared" si="52"/>
        <v>0</v>
      </c>
      <c r="AC232" s="565">
        <f t="shared" si="53"/>
        <v>0</v>
      </c>
      <c r="AD232" s="572">
        <f t="shared" si="54"/>
        <v>0</v>
      </c>
      <c r="AE232" s="560">
        <f t="shared" si="55"/>
        <v>0</v>
      </c>
      <c r="AF232" s="561">
        <f t="shared" si="56"/>
        <v>0</v>
      </c>
      <c r="AG232" s="562"/>
    </row>
    <row r="233" spans="2:33" s="418" customFormat="1" ht="15" customHeight="1" x14ac:dyDescent="0.2">
      <c r="B233" s="554"/>
      <c r="C233" s="382"/>
      <c r="D233" s="383"/>
      <c r="E233" s="381"/>
      <c r="F233" s="1040"/>
      <c r="G233" s="1038"/>
      <c r="H233" s="1041"/>
      <c r="I233" s="381"/>
      <c r="J233" s="568">
        <f t="shared" si="48"/>
        <v>0</v>
      </c>
      <c r="K233" s="381"/>
      <c r="L233" s="381"/>
      <c r="M233" s="568">
        <f t="shared" si="57"/>
        <v>0</v>
      </c>
      <c r="N233" s="570">
        <f>IFERROR(VLOOKUP($C233,Listen!$J$3:$L$39,2,0),0)</f>
        <v>0</v>
      </c>
      <c r="O233" s="570">
        <f>IFERROR(VLOOKUP($C233,Listen!$J$3:$L$39,3,0),0)</f>
        <v>0</v>
      </c>
      <c r="P233" s="453">
        <f t="shared" si="49"/>
        <v>0</v>
      </c>
      <c r="Q233" s="453">
        <f t="shared" si="61"/>
        <v>0</v>
      </c>
      <c r="R233" s="453">
        <f t="shared" si="61"/>
        <v>0</v>
      </c>
      <c r="S233" s="453">
        <f t="shared" si="61"/>
        <v>0</v>
      </c>
      <c r="T233" s="453">
        <f t="shared" si="61"/>
        <v>0</v>
      </c>
      <c r="U233" s="453">
        <f t="shared" si="61"/>
        <v>0</v>
      </c>
      <c r="V233" s="453">
        <f t="shared" si="61"/>
        <v>0</v>
      </c>
      <c r="W233" s="384">
        <f t="shared" si="59"/>
        <v>0</v>
      </c>
      <c r="X233" s="565">
        <f>IF(D233='A. Allgemeine Informationen'!$C$17,$M233-Y233,HLOOKUP('A. Allgemeine Informationen'!$C$17-1,$Z$1:$AF$2005,ROW(D233),FALSE)-$Y233)</f>
        <v>0</v>
      </c>
      <c r="Y233" s="384">
        <f>HLOOKUP('A. Allgemeine Informationen'!$C$17,$Z$1:$AF$2005,ROW(D233),FALSE)</f>
        <v>0</v>
      </c>
      <c r="Z233" s="565">
        <f t="shared" si="50"/>
        <v>0</v>
      </c>
      <c r="AA233" s="565">
        <f t="shared" si="51"/>
        <v>0</v>
      </c>
      <c r="AB233" s="565">
        <f t="shared" si="52"/>
        <v>0</v>
      </c>
      <c r="AC233" s="565">
        <f t="shared" si="53"/>
        <v>0</v>
      </c>
      <c r="AD233" s="572">
        <f t="shared" si="54"/>
        <v>0</v>
      </c>
      <c r="AE233" s="560">
        <f t="shared" si="55"/>
        <v>0</v>
      </c>
      <c r="AF233" s="561">
        <f t="shared" si="56"/>
        <v>0</v>
      </c>
      <c r="AG233" s="562"/>
    </row>
    <row r="234" spans="2:33" s="418" customFormat="1" ht="15" customHeight="1" x14ac:dyDescent="0.2">
      <c r="B234" s="554"/>
      <c r="C234" s="382"/>
      <c r="D234" s="383"/>
      <c r="E234" s="381"/>
      <c r="F234" s="1040"/>
      <c r="G234" s="1038"/>
      <c r="H234" s="1041"/>
      <c r="I234" s="381"/>
      <c r="J234" s="568">
        <f t="shared" si="48"/>
        <v>0</v>
      </c>
      <c r="K234" s="381"/>
      <c r="L234" s="381"/>
      <c r="M234" s="568">
        <f t="shared" si="57"/>
        <v>0</v>
      </c>
      <c r="N234" s="570">
        <f>IFERROR(VLOOKUP($C234,Listen!$J$3:$L$39,2,0),0)</f>
        <v>0</v>
      </c>
      <c r="O234" s="570">
        <f>IFERROR(VLOOKUP($C234,Listen!$J$3:$L$39,3,0),0)</f>
        <v>0</v>
      </c>
      <c r="P234" s="453">
        <f t="shared" si="49"/>
        <v>0</v>
      </c>
      <c r="Q234" s="453">
        <f t="shared" si="61"/>
        <v>0</v>
      </c>
      <c r="R234" s="453">
        <f t="shared" si="61"/>
        <v>0</v>
      </c>
      <c r="S234" s="453">
        <f t="shared" si="61"/>
        <v>0</v>
      </c>
      <c r="T234" s="453">
        <f t="shared" si="61"/>
        <v>0</v>
      </c>
      <c r="U234" s="453">
        <f t="shared" si="61"/>
        <v>0</v>
      </c>
      <c r="V234" s="453">
        <f t="shared" si="61"/>
        <v>0</v>
      </c>
      <c r="W234" s="384">
        <f t="shared" si="59"/>
        <v>0</v>
      </c>
      <c r="X234" s="565">
        <f>IF(D234='A. Allgemeine Informationen'!$C$17,$M234-Y234,HLOOKUP('A. Allgemeine Informationen'!$C$17-1,$Z$1:$AF$2005,ROW(D234),FALSE)-$Y234)</f>
        <v>0</v>
      </c>
      <c r="Y234" s="384">
        <f>HLOOKUP('A. Allgemeine Informationen'!$C$17,$Z$1:$AF$2005,ROW(D234),FALSE)</f>
        <v>0</v>
      </c>
      <c r="Z234" s="565">
        <f t="shared" si="50"/>
        <v>0</v>
      </c>
      <c r="AA234" s="565">
        <f t="shared" si="51"/>
        <v>0</v>
      </c>
      <c r="AB234" s="565">
        <f t="shared" si="52"/>
        <v>0</v>
      </c>
      <c r="AC234" s="565">
        <f t="shared" si="53"/>
        <v>0</v>
      </c>
      <c r="AD234" s="572">
        <f t="shared" si="54"/>
        <v>0</v>
      </c>
      <c r="AE234" s="560">
        <f t="shared" si="55"/>
        <v>0</v>
      </c>
      <c r="AF234" s="561">
        <f t="shared" si="56"/>
        <v>0</v>
      </c>
      <c r="AG234" s="562"/>
    </row>
    <row r="235" spans="2:33" s="418" customFormat="1" ht="15" customHeight="1" x14ac:dyDescent="0.2">
      <c r="B235" s="554"/>
      <c r="C235" s="382"/>
      <c r="D235" s="383"/>
      <c r="E235" s="381"/>
      <c r="F235" s="1040"/>
      <c r="G235" s="1038"/>
      <c r="H235" s="1041"/>
      <c r="I235" s="381"/>
      <c r="J235" s="568">
        <f t="shared" si="48"/>
        <v>0</v>
      </c>
      <c r="K235" s="381"/>
      <c r="L235" s="381"/>
      <c r="M235" s="568">
        <f t="shared" si="57"/>
        <v>0</v>
      </c>
      <c r="N235" s="570">
        <f>IFERROR(VLOOKUP($C235,Listen!$J$3:$L$39,2,0),0)</f>
        <v>0</v>
      </c>
      <c r="O235" s="570">
        <f>IFERROR(VLOOKUP($C235,Listen!$J$3:$L$39,3,0),0)</f>
        <v>0</v>
      </c>
      <c r="P235" s="453">
        <f t="shared" si="49"/>
        <v>0</v>
      </c>
      <c r="Q235" s="453">
        <f t="shared" si="61"/>
        <v>0</v>
      </c>
      <c r="R235" s="453">
        <f t="shared" si="61"/>
        <v>0</v>
      </c>
      <c r="S235" s="453">
        <f t="shared" si="61"/>
        <v>0</v>
      </c>
      <c r="T235" s="453">
        <f t="shared" si="61"/>
        <v>0</v>
      </c>
      <c r="U235" s="453">
        <f t="shared" si="61"/>
        <v>0</v>
      </c>
      <c r="V235" s="453">
        <f t="shared" si="61"/>
        <v>0</v>
      </c>
      <c r="W235" s="384">
        <f t="shared" si="59"/>
        <v>0</v>
      </c>
      <c r="X235" s="565">
        <f>IF(D235='A. Allgemeine Informationen'!$C$17,$M235-Y235,HLOOKUP('A. Allgemeine Informationen'!$C$17-1,$Z$1:$AF$2005,ROW(D235),FALSE)-$Y235)</f>
        <v>0</v>
      </c>
      <c r="Y235" s="384">
        <f>HLOOKUP('A. Allgemeine Informationen'!$C$17,$Z$1:$AF$2005,ROW(D235),FALSE)</f>
        <v>0</v>
      </c>
      <c r="Z235" s="565">
        <f t="shared" si="50"/>
        <v>0</v>
      </c>
      <c r="AA235" s="565">
        <f t="shared" si="51"/>
        <v>0</v>
      </c>
      <c r="AB235" s="565">
        <f t="shared" si="52"/>
        <v>0</v>
      </c>
      <c r="AC235" s="565">
        <f t="shared" si="53"/>
        <v>0</v>
      </c>
      <c r="AD235" s="572">
        <f t="shared" si="54"/>
        <v>0</v>
      </c>
      <c r="AE235" s="560">
        <f t="shared" si="55"/>
        <v>0</v>
      </c>
      <c r="AF235" s="561">
        <f t="shared" si="56"/>
        <v>0</v>
      </c>
      <c r="AG235" s="562"/>
    </row>
    <row r="236" spans="2:33" s="418" customFormat="1" ht="15" customHeight="1" x14ac:dyDescent="0.2">
      <c r="B236" s="554"/>
      <c r="C236" s="382"/>
      <c r="D236" s="383"/>
      <c r="E236" s="381"/>
      <c r="F236" s="1040"/>
      <c r="G236" s="1038"/>
      <c r="H236" s="1041"/>
      <c r="I236" s="381"/>
      <c r="J236" s="568">
        <f t="shared" si="48"/>
        <v>0</v>
      </c>
      <c r="K236" s="381"/>
      <c r="L236" s="381"/>
      <c r="M236" s="568">
        <f t="shared" si="57"/>
        <v>0</v>
      </c>
      <c r="N236" s="570">
        <f>IFERROR(VLOOKUP($C236,Listen!$J$3:$L$39,2,0),0)</f>
        <v>0</v>
      </c>
      <c r="O236" s="570">
        <f>IFERROR(VLOOKUP($C236,Listen!$J$3:$L$39,3,0),0)</f>
        <v>0</v>
      </c>
      <c r="P236" s="453">
        <f t="shared" si="49"/>
        <v>0</v>
      </c>
      <c r="Q236" s="453">
        <f t="shared" si="61"/>
        <v>0</v>
      </c>
      <c r="R236" s="453">
        <f t="shared" si="61"/>
        <v>0</v>
      </c>
      <c r="S236" s="453">
        <f t="shared" si="61"/>
        <v>0</v>
      </c>
      <c r="T236" s="453">
        <f t="shared" si="61"/>
        <v>0</v>
      </c>
      <c r="U236" s="453">
        <f t="shared" si="61"/>
        <v>0</v>
      </c>
      <c r="V236" s="453">
        <f t="shared" si="61"/>
        <v>0</v>
      </c>
      <c r="W236" s="384">
        <f t="shared" si="59"/>
        <v>0</v>
      </c>
      <c r="X236" s="565">
        <f>IF(D236='A. Allgemeine Informationen'!$C$17,$M236-Y236,HLOOKUP('A. Allgemeine Informationen'!$C$17-1,$Z$1:$AF$2005,ROW(D236),FALSE)-$Y236)</f>
        <v>0</v>
      </c>
      <c r="Y236" s="384">
        <f>HLOOKUP('A. Allgemeine Informationen'!$C$17,$Z$1:$AF$2005,ROW(D236),FALSE)</f>
        <v>0</v>
      </c>
      <c r="Z236" s="565">
        <f t="shared" si="50"/>
        <v>0</v>
      </c>
      <c r="AA236" s="565">
        <f t="shared" si="51"/>
        <v>0</v>
      </c>
      <c r="AB236" s="565">
        <f t="shared" si="52"/>
        <v>0</v>
      </c>
      <c r="AC236" s="565">
        <f t="shared" si="53"/>
        <v>0</v>
      </c>
      <c r="AD236" s="572">
        <f t="shared" si="54"/>
        <v>0</v>
      </c>
      <c r="AE236" s="560">
        <f t="shared" si="55"/>
        <v>0</v>
      </c>
      <c r="AF236" s="561">
        <f t="shared" si="56"/>
        <v>0</v>
      </c>
      <c r="AG236" s="562"/>
    </row>
    <row r="237" spans="2:33" s="418" customFormat="1" ht="15" customHeight="1" x14ac:dyDescent="0.2">
      <c r="B237" s="554"/>
      <c r="C237" s="382"/>
      <c r="D237" s="383"/>
      <c r="E237" s="381"/>
      <c r="F237" s="1040"/>
      <c r="G237" s="1038"/>
      <c r="H237" s="1041"/>
      <c r="I237" s="381"/>
      <c r="J237" s="568">
        <f t="shared" si="48"/>
        <v>0</v>
      </c>
      <c r="K237" s="381"/>
      <c r="L237" s="381"/>
      <c r="M237" s="568">
        <f t="shared" si="57"/>
        <v>0</v>
      </c>
      <c r="N237" s="570">
        <f>IFERROR(VLOOKUP($C237,Listen!$J$3:$L$39,2,0),0)</f>
        <v>0</v>
      </c>
      <c r="O237" s="570">
        <f>IFERROR(VLOOKUP($C237,Listen!$J$3:$L$39,3,0),0)</f>
        <v>0</v>
      </c>
      <c r="P237" s="453">
        <f t="shared" si="49"/>
        <v>0</v>
      </c>
      <c r="Q237" s="453">
        <f t="shared" si="61"/>
        <v>0</v>
      </c>
      <c r="R237" s="453">
        <f t="shared" si="61"/>
        <v>0</v>
      </c>
      <c r="S237" s="453">
        <f t="shared" si="61"/>
        <v>0</v>
      </c>
      <c r="T237" s="453">
        <f t="shared" si="61"/>
        <v>0</v>
      </c>
      <c r="U237" s="453">
        <f t="shared" si="61"/>
        <v>0</v>
      </c>
      <c r="V237" s="453">
        <f t="shared" si="61"/>
        <v>0</v>
      </c>
      <c r="W237" s="384">
        <f t="shared" si="59"/>
        <v>0</v>
      </c>
      <c r="X237" s="565">
        <f>IF(D237='A. Allgemeine Informationen'!$C$17,$M237-Y237,HLOOKUP('A. Allgemeine Informationen'!$C$17-1,$Z$1:$AF$2005,ROW(D237),FALSE)-$Y237)</f>
        <v>0</v>
      </c>
      <c r="Y237" s="384">
        <f>HLOOKUP('A. Allgemeine Informationen'!$C$17,$Z$1:$AF$2005,ROW(D237),FALSE)</f>
        <v>0</v>
      </c>
      <c r="Z237" s="565">
        <f t="shared" si="50"/>
        <v>0</v>
      </c>
      <c r="AA237" s="565">
        <f t="shared" si="51"/>
        <v>0</v>
      </c>
      <c r="AB237" s="565">
        <f t="shared" si="52"/>
        <v>0</v>
      </c>
      <c r="AC237" s="565">
        <f t="shared" si="53"/>
        <v>0</v>
      </c>
      <c r="AD237" s="572">
        <f t="shared" si="54"/>
        <v>0</v>
      </c>
      <c r="AE237" s="560">
        <f t="shared" si="55"/>
        <v>0</v>
      </c>
      <c r="AF237" s="561">
        <f t="shared" si="56"/>
        <v>0</v>
      </c>
      <c r="AG237" s="562"/>
    </row>
    <row r="238" spans="2:33" s="418" customFormat="1" ht="15" customHeight="1" x14ac:dyDescent="0.2">
      <c r="B238" s="554"/>
      <c r="C238" s="382"/>
      <c r="D238" s="383"/>
      <c r="E238" s="381"/>
      <c r="F238" s="1040"/>
      <c r="G238" s="1038"/>
      <c r="H238" s="1041"/>
      <c r="I238" s="381"/>
      <c r="J238" s="568">
        <f t="shared" si="48"/>
        <v>0</v>
      </c>
      <c r="K238" s="381"/>
      <c r="L238" s="381"/>
      <c r="M238" s="568">
        <f t="shared" si="57"/>
        <v>0</v>
      </c>
      <c r="N238" s="570">
        <f>IFERROR(VLOOKUP($C238,Listen!$J$3:$L$39,2,0),0)</f>
        <v>0</v>
      </c>
      <c r="O238" s="570">
        <f>IFERROR(VLOOKUP($C238,Listen!$J$3:$L$39,3,0),0)</f>
        <v>0</v>
      </c>
      <c r="P238" s="453">
        <f t="shared" si="49"/>
        <v>0</v>
      </c>
      <c r="Q238" s="453">
        <f t="shared" si="61"/>
        <v>0</v>
      </c>
      <c r="R238" s="453">
        <f t="shared" si="61"/>
        <v>0</v>
      </c>
      <c r="S238" s="453">
        <f t="shared" si="61"/>
        <v>0</v>
      </c>
      <c r="T238" s="453">
        <f t="shared" si="61"/>
        <v>0</v>
      </c>
      <c r="U238" s="453">
        <f t="shared" si="61"/>
        <v>0</v>
      </c>
      <c r="V238" s="453">
        <f t="shared" si="61"/>
        <v>0</v>
      </c>
      <c r="W238" s="384">
        <f t="shared" si="59"/>
        <v>0</v>
      </c>
      <c r="X238" s="565">
        <f>IF(D238='A. Allgemeine Informationen'!$C$17,$M238-Y238,HLOOKUP('A. Allgemeine Informationen'!$C$17-1,$Z$1:$AF$2005,ROW(D238),FALSE)-$Y238)</f>
        <v>0</v>
      </c>
      <c r="Y238" s="384">
        <f>HLOOKUP('A. Allgemeine Informationen'!$C$17,$Z$1:$AF$2005,ROW(D238),FALSE)</f>
        <v>0</v>
      </c>
      <c r="Z238" s="565">
        <f t="shared" si="50"/>
        <v>0</v>
      </c>
      <c r="AA238" s="565">
        <f t="shared" si="51"/>
        <v>0</v>
      </c>
      <c r="AB238" s="565">
        <f t="shared" si="52"/>
        <v>0</v>
      </c>
      <c r="AC238" s="565">
        <f t="shared" si="53"/>
        <v>0</v>
      </c>
      <c r="AD238" s="572">
        <f t="shared" si="54"/>
        <v>0</v>
      </c>
      <c r="AE238" s="560">
        <f t="shared" si="55"/>
        <v>0</v>
      </c>
      <c r="AF238" s="561">
        <f t="shared" si="56"/>
        <v>0</v>
      </c>
      <c r="AG238" s="562"/>
    </row>
    <row r="239" spans="2:33" s="418" customFormat="1" ht="15" customHeight="1" x14ac:dyDescent="0.2">
      <c r="B239" s="554"/>
      <c r="C239" s="382"/>
      <c r="D239" s="383"/>
      <c r="E239" s="381"/>
      <c r="F239" s="1040"/>
      <c r="G239" s="1038"/>
      <c r="H239" s="1041"/>
      <c r="I239" s="381"/>
      <c r="J239" s="568">
        <f t="shared" si="48"/>
        <v>0</v>
      </c>
      <c r="K239" s="381"/>
      <c r="L239" s="381"/>
      <c r="M239" s="568">
        <f t="shared" si="57"/>
        <v>0</v>
      </c>
      <c r="N239" s="570">
        <f>IFERROR(VLOOKUP($C239,Listen!$J$3:$L$39,2,0),0)</f>
        <v>0</v>
      </c>
      <c r="O239" s="570">
        <f>IFERROR(VLOOKUP($C239,Listen!$J$3:$L$39,3,0),0)</f>
        <v>0</v>
      </c>
      <c r="P239" s="453">
        <f t="shared" si="49"/>
        <v>0</v>
      </c>
      <c r="Q239" s="453">
        <f t="shared" si="61"/>
        <v>0</v>
      </c>
      <c r="R239" s="453">
        <f t="shared" si="61"/>
        <v>0</v>
      </c>
      <c r="S239" s="453">
        <f t="shared" si="61"/>
        <v>0</v>
      </c>
      <c r="T239" s="453">
        <f t="shared" si="61"/>
        <v>0</v>
      </c>
      <c r="U239" s="453">
        <f t="shared" si="61"/>
        <v>0</v>
      </c>
      <c r="V239" s="453">
        <f t="shared" si="61"/>
        <v>0</v>
      </c>
      <c r="W239" s="384">
        <f t="shared" si="59"/>
        <v>0</v>
      </c>
      <c r="X239" s="565">
        <f>IF(D239='A. Allgemeine Informationen'!$C$17,$M239-Y239,HLOOKUP('A. Allgemeine Informationen'!$C$17-1,$Z$1:$AF$2005,ROW(D239),FALSE)-$Y239)</f>
        <v>0</v>
      </c>
      <c r="Y239" s="384">
        <f>HLOOKUP('A. Allgemeine Informationen'!$C$17,$Z$1:$AF$2005,ROW(D239),FALSE)</f>
        <v>0</v>
      </c>
      <c r="Z239" s="565">
        <f t="shared" si="50"/>
        <v>0</v>
      </c>
      <c r="AA239" s="565">
        <f t="shared" si="51"/>
        <v>0</v>
      </c>
      <c r="AB239" s="565">
        <f t="shared" si="52"/>
        <v>0</v>
      </c>
      <c r="AC239" s="565">
        <f t="shared" si="53"/>
        <v>0</v>
      </c>
      <c r="AD239" s="572">
        <f t="shared" si="54"/>
        <v>0</v>
      </c>
      <c r="AE239" s="560">
        <f t="shared" si="55"/>
        <v>0</v>
      </c>
      <c r="AF239" s="561">
        <f t="shared" si="56"/>
        <v>0</v>
      </c>
      <c r="AG239" s="562"/>
    </row>
    <row r="240" spans="2:33" s="418" customFormat="1" ht="15" customHeight="1" x14ac:dyDescent="0.2">
      <c r="B240" s="554"/>
      <c r="C240" s="382"/>
      <c r="D240" s="383"/>
      <c r="E240" s="381"/>
      <c r="F240" s="1040"/>
      <c r="G240" s="1038"/>
      <c r="H240" s="1041"/>
      <c r="I240" s="381"/>
      <c r="J240" s="568">
        <f t="shared" si="48"/>
        <v>0</v>
      </c>
      <c r="K240" s="381"/>
      <c r="L240" s="381"/>
      <c r="M240" s="568">
        <f t="shared" si="57"/>
        <v>0</v>
      </c>
      <c r="N240" s="570">
        <f>IFERROR(VLOOKUP($C240,Listen!$J$3:$L$39,2,0),0)</f>
        <v>0</v>
      </c>
      <c r="O240" s="570">
        <f>IFERROR(VLOOKUP($C240,Listen!$J$3:$L$39,3,0),0)</f>
        <v>0</v>
      </c>
      <c r="P240" s="453">
        <f t="shared" si="49"/>
        <v>0</v>
      </c>
      <c r="Q240" s="453">
        <f t="shared" si="61"/>
        <v>0</v>
      </c>
      <c r="R240" s="453">
        <f t="shared" si="61"/>
        <v>0</v>
      </c>
      <c r="S240" s="453">
        <f t="shared" si="61"/>
        <v>0</v>
      </c>
      <c r="T240" s="453">
        <f t="shared" si="61"/>
        <v>0</v>
      </c>
      <c r="U240" s="453">
        <f t="shared" si="61"/>
        <v>0</v>
      </c>
      <c r="V240" s="453">
        <f t="shared" si="61"/>
        <v>0</v>
      </c>
      <c r="W240" s="384">
        <f t="shared" si="59"/>
        <v>0</v>
      </c>
      <c r="X240" s="565">
        <f>IF(D240='A. Allgemeine Informationen'!$C$17,$M240-Y240,HLOOKUP('A. Allgemeine Informationen'!$C$17-1,$Z$1:$AF$2005,ROW(D240),FALSE)-$Y240)</f>
        <v>0</v>
      </c>
      <c r="Y240" s="384">
        <f>HLOOKUP('A. Allgemeine Informationen'!$C$17,$Z$1:$AF$2005,ROW(D240),FALSE)</f>
        <v>0</v>
      </c>
      <c r="Z240" s="565">
        <f t="shared" si="50"/>
        <v>0</v>
      </c>
      <c r="AA240" s="565">
        <f t="shared" si="51"/>
        <v>0</v>
      </c>
      <c r="AB240" s="565">
        <f t="shared" si="52"/>
        <v>0</v>
      </c>
      <c r="AC240" s="565">
        <f t="shared" si="53"/>
        <v>0</v>
      </c>
      <c r="AD240" s="572">
        <f t="shared" si="54"/>
        <v>0</v>
      </c>
      <c r="AE240" s="560">
        <f t="shared" si="55"/>
        <v>0</v>
      </c>
      <c r="AF240" s="561">
        <f t="shared" si="56"/>
        <v>0</v>
      </c>
      <c r="AG240" s="562"/>
    </row>
    <row r="241" spans="2:33" s="418" customFormat="1" ht="15" customHeight="1" x14ac:dyDescent="0.2">
      <c r="B241" s="554"/>
      <c r="C241" s="382"/>
      <c r="D241" s="383"/>
      <c r="E241" s="381"/>
      <c r="F241" s="1040"/>
      <c r="G241" s="1038"/>
      <c r="H241" s="1041"/>
      <c r="I241" s="381"/>
      <c r="J241" s="568">
        <f t="shared" si="48"/>
        <v>0</v>
      </c>
      <c r="K241" s="381"/>
      <c r="L241" s="381"/>
      <c r="M241" s="568">
        <f t="shared" si="57"/>
        <v>0</v>
      </c>
      <c r="N241" s="570">
        <f>IFERROR(VLOOKUP($C241,Listen!$J$3:$L$39,2,0),0)</f>
        <v>0</v>
      </c>
      <c r="O241" s="570">
        <f>IFERROR(VLOOKUP($C241,Listen!$J$3:$L$39,3,0),0)</f>
        <v>0</v>
      </c>
      <c r="P241" s="453">
        <f t="shared" si="49"/>
        <v>0</v>
      </c>
      <c r="Q241" s="453">
        <f t="shared" si="61"/>
        <v>0</v>
      </c>
      <c r="R241" s="453">
        <f t="shared" si="61"/>
        <v>0</v>
      </c>
      <c r="S241" s="453">
        <f t="shared" si="61"/>
        <v>0</v>
      </c>
      <c r="T241" s="453">
        <f t="shared" si="61"/>
        <v>0</v>
      </c>
      <c r="U241" s="453">
        <f t="shared" si="61"/>
        <v>0</v>
      </c>
      <c r="V241" s="453">
        <f t="shared" si="61"/>
        <v>0</v>
      </c>
      <c r="W241" s="384">
        <f t="shared" si="59"/>
        <v>0</v>
      </c>
      <c r="X241" s="565">
        <f>IF(D241='A. Allgemeine Informationen'!$C$17,$M241-Y241,HLOOKUP('A. Allgemeine Informationen'!$C$17-1,$Z$1:$AF$2005,ROW(D241),FALSE)-$Y241)</f>
        <v>0</v>
      </c>
      <c r="Y241" s="384">
        <f>HLOOKUP('A. Allgemeine Informationen'!$C$17,$Z$1:$AF$2005,ROW(D241),FALSE)</f>
        <v>0</v>
      </c>
      <c r="Z241" s="565">
        <f t="shared" si="50"/>
        <v>0</v>
      </c>
      <c r="AA241" s="565">
        <f t="shared" si="51"/>
        <v>0</v>
      </c>
      <c r="AB241" s="565">
        <f t="shared" si="52"/>
        <v>0</v>
      </c>
      <c r="AC241" s="565">
        <f t="shared" si="53"/>
        <v>0</v>
      </c>
      <c r="AD241" s="572">
        <f t="shared" si="54"/>
        <v>0</v>
      </c>
      <c r="AE241" s="560">
        <f t="shared" si="55"/>
        <v>0</v>
      </c>
      <c r="AF241" s="561">
        <f t="shared" si="56"/>
        <v>0</v>
      </c>
      <c r="AG241" s="562"/>
    </row>
    <row r="242" spans="2:33" s="418" customFormat="1" ht="15" customHeight="1" x14ac:dyDescent="0.2">
      <c r="B242" s="554"/>
      <c r="C242" s="382"/>
      <c r="D242" s="383"/>
      <c r="E242" s="381"/>
      <c r="F242" s="1040"/>
      <c r="G242" s="1038"/>
      <c r="H242" s="1041"/>
      <c r="I242" s="381"/>
      <c r="J242" s="568">
        <f t="shared" si="48"/>
        <v>0</v>
      </c>
      <c r="K242" s="381"/>
      <c r="L242" s="381"/>
      <c r="M242" s="568">
        <f t="shared" si="57"/>
        <v>0</v>
      </c>
      <c r="N242" s="570">
        <f>IFERROR(VLOOKUP($C242,Listen!$J$3:$L$39,2,0),0)</f>
        <v>0</v>
      </c>
      <c r="O242" s="570">
        <f>IFERROR(VLOOKUP($C242,Listen!$J$3:$L$39,3,0),0)</f>
        <v>0</v>
      </c>
      <c r="P242" s="453">
        <f t="shared" si="49"/>
        <v>0</v>
      </c>
      <c r="Q242" s="453">
        <f t="shared" si="61"/>
        <v>0</v>
      </c>
      <c r="R242" s="453">
        <f t="shared" si="61"/>
        <v>0</v>
      </c>
      <c r="S242" s="453">
        <f t="shared" si="61"/>
        <v>0</v>
      </c>
      <c r="T242" s="453">
        <f t="shared" si="61"/>
        <v>0</v>
      </c>
      <c r="U242" s="453">
        <f t="shared" si="61"/>
        <v>0</v>
      </c>
      <c r="V242" s="453">
        <f t="shared" si="61"/>
        <v>0</v>
      </c>
      <c r="W242" s="384">
        <f t="shared" si="59"/>
        <v>0</v>
      </c>
      <c r="X242" s="565">
        <f>IF(D242='A. Allgemeine Informationen'!$C$17,$M242-Y242,HLOOKUP('A. Allgemeine Informationen'!$C$17-1,$Z$1:$AF$2005,ROW(D242),FALSE)-$Y242)</f>
        <v>0</v>
      </c>
      <c r="Y242" s="384">
        <f>HLOOKUP('A. Allgemeine Informationen'!$C$17,$Z$1:$AF$2005,ROW(D242),FALSE)</f>
        <v>0</v>
      </c>
      <c r="Z242" s="565">
        <f t="shared" si="50"/>
        <v>0</v>
      </c>
      <c r="AA242" s="565">
        <f t="shared" si="51"/>
        <v>0</v>
      </c>
      <c r="AB242" s="565">
        <f t="shared" si="52"/>
        <v>0</v>
      </c>
      <c r="AC242" s="565">
        <f t="shared" si="53"/>
        <v>0</v>
      </c>
      <c r="AD242" s="572">
        <f t="shared" si="54"/>
        <v>0</v>
      </c>
      <c r="AE242" s="560">
        <f t="shared" si="55"/>
        <v>0</v>
      </c>
      <c r="AF242" s="561">
        <f t="shared" si="56"/>
        <v>0</v>
      </c>
      <c r="AG242" s="562"/>
    </row>
    <row r="243" spans="2:33" s="418" customFormat="1" ht="15" customHeight="1" x14ac:dyDescent="0.2">
      <c r="B243" s="554"/>
      <c r="C243" s="382"/>
      <c r="D243" s="383"/>
      <c r="E243" s="381"/>
      <c r="F243" s="1040"/>
      <c r="G243" s="1038"/>
      <c r="H243" s="1041"/>
      <c r="I243" s="381"/>
      <c r="J243" s="568">
        <f t="shared" si="48"/>
        <v>0</v>
      </c>
      <c r="K243" s="381"/>
      <c r="L243" s="381"/>
      <c r="M243" s="568">
        <f t="shared" si="57"/>
        <v>0</v>
      </c>
      <c r="N243" s="570">
        <f>IFERROR(VLOOKUP($C243,Listen!$J$3:$L$39,2,0),0)</f>
        <v>0</v>
      </c>
      <c r="O243" s="570">
        <f>IFERROR(VLOOKUP($C243,Listen!$J$3:$L$39,3,0),0)</f>
        <v>0</v>
      </c>
      <c r="P243" s="453">
        <f t="shared" si="49"/>
        <v>0</v>
      </c>
      <c r="Q243" s="453">
        <f t="shared" si="61"/>
        <v>0</v>
      </c>
      <c r="R243" s="453">
        <f t="shared" si="61"/>
        <v>0</v>
      </c>
      <c r="S243" s="453">
        <f t="shared" si="61"/>
        <v>0</v>
      </c>
      <c r="T243" s="453">
        <f t="shared" si="61"/>
        <v>0</v>
      </c>
      <c r="U243" s="453">
        <f t="shared" si="61"/>
        <v>0</v>
      </c>
      <c r="V243" s="453">
        <f t="shared" si="61"/>
        <v>0</v>
      </c>
      <c r="W243" s="384">
        <f t="shared" si="59"/>
        <v>0</v>
      </c>
      <c r="X243" s="565">
        <f>IF(D243='A. Allgemeine Informationen'!$C$17,$M243-Y243,HLOOKUP('A. Allgemeine Informationen'!$C$17-1,$Z$1:$AF$2005,ROW(D243),FALSE)-$Y243)</f>
        <v>0</v>
      </c>
      <c r="Y243" s="384">
        <f>HLOOKUP('A. Allgemeine Informationen'!$C$17,$Z$1:$AF$2005,ROW(D243),FALSE)</f>
        <v>0</v>
      </c>
      <c r="Z243" s="565">
        <f t="shared" si="50"/>
        <v>0</v>
      </c>
      <c r="AA243" s="565">
        <f t="shared" si="51"/>
        <v>0</v>
      </c>
      <c r="AB243" s="565">
        <f t="shared" si="52"/>
        <v>0</v>
      </c>
      <c r="AC243" s="565">
        <f t="shared" si="53"/>
        <v>0</v>
      </c>
      <c r="AD243" s="572">
        <f t="shared" si="54"/>
        <v>0</v>
      </c>
      <c r="AE243" s="560">
        <f t="shared" si="55"/>
        <v>0</v>
      </c>
      <c r="AF243" s="561">
        <f t="shared" si="56"/>
        <v>0</v>
      </c>
      <c r="AG243" s="562"/>
    </row>
    <row r="244" spans="2:33" s="418" customFormat="1" ht="15" customHeight="1" x14ac:dyDescent="0.2">
      <c r="B244" s="554"/>
      <c r="C244" s="382"/>
      <c r="D244" s="383"/>
      <c r="E244" s="381"/>
      <c r="F244" s="1040"/>
      <c r="G244" s="1038"/>
      <c r="H244" s="1041"/>
      <c r="I244" s="381"/>
      <c r="J244" s="568">
        <f t="shared" si="48"/>
        <v>0</v>
      </c>
      <c r="K244" s="381"/>
      <c r="L244" s="381"/>
      <c r="M244" s="568">
        <f t="shared" si="57"/>
        <v>0</v>
      </c>
      <c r="N244" s="570">
        <f>IFERROR(VLOOKUP($C244,Listen!$J$3:$L$39,2,0),0)</f>
        <v>0</v>
      </c>
      <c r="O244" s="570">
        <f>IFERROR(VLOOKUP($C244,Listen!$J$3:$L$39,3,0),0)</f>
        <v>0</v>
      </c>
      <c r="P244" s="453">
        <f t="shared" si="49"/>
        <v>0</v>
      </c>
      <c r="Q244" s="453">
        <f t="shared" si="61"/>
        <v>0</v>
      </c>
      <c r="R244" s="453">
        <f t="shared" si="61"/>
        <v>0</v>
      </c>
      <c r="S244" s="453">
        <f t="shared" si="61"/>
        <v>0</v>
      </c>
      <c r="T244" s="453">
        <f t="shared" si="61"/>
        <v>0</v>
      </c>
      <c r="U244" s="453">
        <f t="shared" si="61"/>
        <v>0</v>
      </c>
      <c r="V244" s="453">
        <f t="shared" si="61"/>
        <v>0</v>
      </c>
      <c r="W244" s="384">
        <f t="shared" si="59"/>
        <v>0</v>
      </c>
      <c r="X244" s="565">
        <f>IF(D244='A. Allgemeine Informationen'!$C$17,$M244-Y244,HLOOKUP('A. Allgemeine Informationen'!$C$17-1,$Z$1:$AF$2005,ROW(D244),FALSE)-$Y244)</f>
        <v>0</v>
      </c>
      <c r="Y244" s="384">
        <f>HLOOKUP('A. Allgemeine Informationen'!$C$17,$Z$1:$AF$2005,ROW(D244),FALSE)</f>
        <v>0</v>
      </c>
      <c r="Z244" s="565">
        <f t="shared" si="50"/>
        <v>0</v>
      </c>
      <c r="AA244" s="565">
        <f t="shared" si="51"/>
        <v>0</v>
      </c>
      <c r="AB244" s="565">
        <f t="shared" si="52"/>
        <v>0</v>
      </c>
      <c r="AC244" s="565">
        <f t="shared" si="53"/>
        <v>0</v>
      </c>
      <c r="AD244" s="572">
        <f t="shared" si="54"/>
        <v>0</v>
      </c>
      <c r="AE244" s="560">
        <f t="shared" si="55"/>
        <v>0</v>
      </c>
      <c r="AF244" s="561">
        <f t="shared" si="56"/>
        <v>0</v>
      </c>
      <c r="AG244" s="562"/>
    </row>
    <row r="245" spans="2:33" s="418" customFormat="1" ht="15" customHeight="1" x14ac:dyDescent="0.2">
      <c r="B245" s="554"/>
      <c r="C245" s="382"/>
      <c r="D245" s="383"/>
      <c r="E245" s="381"/>
      <c r="F245" s="1040"/>
      <c r="G245" s="1038"/>
      <c r="H245" s="1041"/>
      <c r="I245" s="381"/>
      <c r="J245" s="568">
        <f t="shared" si="48"/>
        <v>0</v>
      </c>
      <c r="K245" s="381"/>
      <c r="L245" s="381"/>
      <c r="M245" s="568">
        <f t="shared" si="57"/>
        <v>0</v>
      </c>
      <c r="N245" s="570">
        <f>IFERROR(VLOOKUP($C245,Listen!$J$3:$L$39,2,0),0)</f>
        <v>0</v>
      </c>
      <c r="O245" s="570">
        <f>IFERROR(VLOOKUP($C245,Listen!$J$3:$L$39,3,0),0)</f>
        <v>0</v>
      </c>
      <c r="P245" s="453">
        <f t="shared" si="49"/>
        <v>0</v>
      </c>
      <c r="Q245" s="453">
        <f t="shared" si="61"/>
        <v>0</v>
      </c>
      <c r="R245" s="453">
        <f t="shared" si="61"/>
        <v>0</v>
      </c>
      <c r="S245" s="453">
        <f t="shared" si="61"/>
        <v>0</v>
      </c>
      <c r="T245" s="453">
        <f t="shared" si="61"/>
        <v>0</v>
      </c>
      <c r="U245" s="453">
        <f t="shared" si="61"/>
        <v>0</v>
      </c>
      <c r="V245" s="453">
        <f t="shared" si="61"/>
        <v>0</v>
      </c>
      <c r="W245" s="384">
        <f t="shared" si="59"/>
        <v>0</v>
      </c>
      <c r="X245" s="565">
        <f>IF(D245='A. Allgemeine Informationen'!$C$17,$M245-Y245,HLOOKUP('A. Allgemeine Informationen'!$C$17-1,$Z$1:$AF$2005,ROW(D245),FALSE)-$Y245)</f>
        <v>0</v>
      </c>
      <c r="Y245" s="384">
        <f>HLOOKUP('A. Allgemeine Informationen'!$C$17,$Z$1:$AF$2005,ROW(D245),FALSE)</f>
        <v>0</v>
      </c>
      <c r="Z245" s="565">
        <f t="shared" si="50"/>
        <v>0</v>
      </c>
      <c r="AA245" s="565">
        <f t="shared" si="51"/>
        <v>0</v>
      </c>
      <c r="AB245" s="565">
        <f t="shared" si="52"/>
        <v>0</v>
      </c>
      <c r="AC245" s="565">
        <f t="shared" si="53"/>
        <v>0</v>
      </c>
      <c r="AD245" s="572">
        <f t="shared" si="54"/>
        <v>0</v>
      </c>
      <c r="AE245" s="560">
        <f t="shared" si="55"/>
        <v>0</v>
      </c>
      <c r="AF245" s="561">
        <f t="shared" si="56"/>
        <v>0</v>
      </c>
      <c r="AG245" s="562"/>
    </row>
    <row r="246" spans="2:33" s="418" customFormat="1" ht="15" customHeight="1" x14ac:dyDescent="0.2">
      <c r="B246" s="554"/>
      <c r="C246" s="382"/>
      <c r="D246" s="383"/>
      <c r="E246" s="381"/>
      <c r="F246" s="1040"/>
      <c r="G246" s="1038"/>
      <c r="H246" s="1041"/>
      <c r="I246" s="381"/>
      <c r="J246" s="568">
        <f t="shared" si="48"/>
        <v>0</v>
      </c>
      <c r="K246" s="381"/>
      <c r="L246" s="381"/>
      <c r="M246" s="568">
        <f t="shared" si="57"/>
        <v>0</v>
      </c>
      <c r="N246" s="570">
        <f>IFERROR(VLOOKUP($C246,Listen!$J$3:$L$39,2,0),0)</f>
        <v>0</v>
      </c>
      <c r="O246" s="570">
        <f>IFERROR(VLOOKUP($C246,Listen!$J$3:$L$39,3,0),0)</f>
        <v>0</v>
      </c>
      <c r="P246" s="453">
        <f t="shared" si="49"/>
        <v>0</v>
      </c>
      <c r="Q246" s="453">
        <f t="shared" si="61"/>
        <v>0</v>
      </c>
      <c r="R246" s="453">
        <f t="shared" si="61"/>
        <v>0</v>
      </c>
      <c r="S246" s="453">
        <f t="shared" si="61"/>
        <v>0</v>
      </c>
      <c r="T246" s="453">
        <f t="shared" si="61"/>
        <v>0</v>
      </c>
      <c r="U246" s="453">
        <f t="shared" si="61"/>
        <v>0</v>
      </c>
      <c r="V246" s="453">
        <f t="shared" si="61"/>
        <v>0</v>
      </c>
      <c r="W246" s="384">
        <f t="shared" si="59"/>
        <v>0</v>
      </c>
      <c r="X246" s="565">
        <f>IF(D246='A. Allgemeine Informationen'!$C$17,$M246-Y246,HLOOKUP('A. Allgemeine Informationen'!$C$17-1,$Z$1:$AF$2005,ROW(D246),FALSE)-$Y246)</f>
        <v>0</v>
      </c>
      <c r="Y246" s="384">
        <f>HLOOKUP('A. Allgemeine Informationen'!$C$17,$Z$1:$AF$2005,ROW(D246),FALSE)</f>
        <v>0</v>
      </c>
      <c r="Z246" s="565">
        <f t="shared" si="50"/>
        <v>0</v>
      </c>
      <c r="AA246" s="565">
        <f t="shared" si="51"/>
        <v>0</v>
      </c>
      <c r="AB246" s="565">
        <f t="shared" si="52"/>
        <v>0</v>
      </c>
      <c r="AC246" s="565">
        <f t="shared" si="53"/>
        <v>0</v>
      </c>
      <c r="AD246" s="572">
        <f t="shared" si="54"/>
        <v>0</v>
      </c>
      <c r="AE246" s="560">
        <f t="shared" si="55"/>
        <v>0</v>
      </c>
      <c r="AF246" s="561">
        <f t="shared" si="56"/>
        <v>0</v>
      </c>
      <c r="AG246" s="562"/>
    </row>
    <row r="247" spans="2:33" s="418" customFormat="1" ht="15" customHeight="1" x14ac:dyDescent="0.2">
      <c r="B247" s="554"/>
      <c r="C247" s="382"/>
      <c r="D247" s="383"/>
      <c r="E247" s="381"/>
      <c r="F247" s="1040"/>
      <c r="G247" s="1038"/>
      <c r="H247" s="1041"/>
      <c r="I247" s="381"/>
      <c r="J247" s="568">
        <f t="shared" si="48"/>
        <v>0</v>
      </c>
      <c r="K247" s="381"/>
      <c r="L247" s="381"/>
      <c r="M247" s="568">
        <f t="shared" si="57"/>
        <v>0</v>
      </c>
      <c r="N247" s="570">
        <f>IFERROR(VLOOKUP($C247,Listen!$J$3:$L$39,2,0),0)</f>
        <v>0</v>
      </c>
      <c r="O247" s="570">
        <f>IFERROR(VLOOKUP($C247,Listen!$J$3:$L$39,3,0),0)</f>
        <v>0</v>
      </c>
      <c r="P247" s="453">
        <f t="shared" si="49"/>
        <v>0</v>
      </c>
      <c r="Q247" s="453">
        <f t="shared" ref="Q247:V262" si="62">P247</f>
        <v>0</v>
      </c>
      <c r="R247" s="453">
        <f t="shared" si="62"/>
        <v>0</v>
      </c>
      <c r="S247" s="453">
        <f t="shared" si="62"/>
        <v>0</v>
      </c>
      <c r="T247" s="453">
        <f t="shared" si="62"/>
        <v>0</v>
      </c>
      <c r="U247" s="453">
        <f t="shared" si="62"/>
        <v>0</v>
      </c>
      <c r="V247" s="453">
        <f t="shared" si="62"/>
        <v>0</v>
      </c>
      <c r="W247" s="384">
        <f t="shared" si="59"/>
        <v>0</v>
      </c>
      <c r="X247" s="565">
        <f>IF(D247='A. Allgemeine Informationen'!$C$17,$M247-Y247,HLOOKUP('A. Allgemeine Informationen'!$C$17-1,$Z$1:$AF$2005,ROW(D247),FALSE)-$Y247)</f>
        <v>0</v>
      </c>
      <c r="Y247" s="384">
        <f>HLOOKUP('A. Allgemeine Informationen'!$C$17,$Z$1:$AF$2005,ROW(D247),FALSE)</f>
        <v>0</v>
      </c>
      <c r="Z247" s="565">
        <f t="shared" si="50"/>
        <v>0</v>
      </c>
      <c r="AA247" s="565">
        <f t="shared" si="51"/>
        <v>0</v>
      </c>
      <c r="AB247" s="565">
        <f t="shared" si="52"/>
        <v>0</v>
      </c>
      <c r="AC247" s="565">
        <f t="shared" si="53"/>
        <v>0</v>
      </c>
      <c r="AD247" s="572">
        <f t="shared" si="54"/>
        <v>0</v>
      </c>
      <c r="AE247" s="560">
        <f t="shared" si="55"/>
        <v>0</v>
      </c>
      <c r="AF247" s="561">
        <f t="shared" si="56"/>
        <v>0</v>
      </c>
      <c r="AG247" s="562"/>
    </row>
    <row r="248" spans="2:33" s="418" customFormat="1" ht="15" customHeight="1" x14ac:dyDescent="0.2">
      <c r="B248" s="554"/>
      <c r="C248" s="382"/>
      <c r="D248" s="383"/>
      <c r="E248" s="381"/>
      <c r="F248" s="1040"/>
      <c r="G248" s="1038"/>
      <c r="H248" s="1041"/>
      <c r="I248" s="381"/>
      <c r="J248" s="568">
        <f t="shared" si="48"/>
        <v>0</v>
      </c>
      <c r="K248" s="381"/>
      <c r="L248" s="381"/>
      <c r="M248" s="568">
        <f t="shared" si="57"/>
        <v>0</v>
      </c>
      <c r="N248" s="570">
        <f>IFERROR(VLOOKUP($C248,Listen!$J$3:$L$39,2,0),0)</f>
        <v>0</v>
      </c>
      <c r="O248" s="570">
        <f>IFERROR(VLOOKUP($C248,Listen!$J$3:$L$39,3,0),0)</f>
        <v>0</v>
      </c>
      <c r="P248" s="453">
        <f t="shared" si="49"/>
        <v>0</v>
      </c>
      <c r="Q248" s="453">
        <f t="shared" si="62"/>
        <v>0</v>
      </c>
      <c r="R248" s="453">
        <f t="shared" si="62"/>
        <v>0</v>
      </c>
      <c r="S248" s="453">
        <f t="shared" si="62"/>
        <v>0</v>
      </c>
      <c r="T248" s="453">
        <f t="shared" si="62"/>
        <v>0</v>
      </c>
      <c r="U248" s="453">
        <f t="shared" si="62"/>
        <v>0</v>
      </c>
      <c r="V248" s="453">
        <f t="shared" si="62"/>
        <v>0</v>
      </c>
      <c r="W248" s="384">
        <f t="shared" si="59"/>
        <v>0</v>
      </c>
      <c r="X248" s="565">
        <f>IF(D248='A. Allgemeine Informationen'!$C$17,$M248-Y248,HLOOKUP('A. Allgemeine Informationen'!$C$17-1,$Z$1:$AF$2005,ROW(D248),FALSE)-$Y248)</f>
        <v>0</v>
      </c>
      <c r="Y248" s="384">
        <f>HLOOKUP('A. Allgemeine Informationen'!$C$17,$Z$1:$AF$2005,ROW(D248),FALSE)</f>
        <v>0</v>
      </c>
      <c r="Z248" s="565">
        <f t="shared" si="50"/>
        <v>0</v>
      </c>
      <c r="AA248" s="565">
        <f t="shared" si="51"/>
        <v>0</v>
      </c>
      <c r="AB248" s="565">
        <f t="shared" si="52"/>
        <v>0</v>
      </c>
      <c r="AC248" s="565">
        <f t="shared" si="53"/>
        <v>0</v>
      </c>
      <c r="AD248" s="572">
        <f t="shared" si="54"/>
        <v>0</v>
      </c>
      <c r="AE248" s="560">
        <f t="shared" si="55"/>
        <v>0</v>
      </c>
      <c r="AF248" s="561">
        <f t="shared" si="56"/>
        <v>0</v>
      </c>
      <c r="AG248" s="562"/>
    </row>
    <row r="249" spans="2:33" s="418" customFormat="1" ht="15" customHeight="1" x14ac:dyDescent="0.2">
      <c r="B249" s="554"/>
      <c r="C249" s="382"/>
      <c r="D249" s="383"/>
      <c r="E249" s="381"/>
      <c r="F249" s="1040"/>
      <c r="G249" s="1038"/>
      <c r="H249" s="1041"/>
      <c r="I249" s="381"/>
      <c r="J249" s="568">
        <f t="shared" si="48"/>
        <v>0</v>
      </c>
      <c r="K249" s="381"/>
      <c r="L249" s="381"/>
      <c r="M249" s="568">
        <f t="shared" si="57"/>
        <v>0</v>
      </c>
      <c r="N249" s="570">
        <f>IFERROR(VLOOKUP($C249,Listen!$J$3:$L$39,2,0),0)</f>
        <v>0</v>
      </c>
      <c r="O249" s="570">
        <f>IFERROR(VLOOKUP($C249,Listen!$J$3:$L$39,3,0),0)</f>
        <v>0</v>
      </c>
      <c r="P249" s="453">
        <f t="shared" si="49"/>
        <v>0</v>
      </c>
      <c r="Q249" s="453">
        <f t="shared" si="62"/>
        <v>0</v>
      </c>
      <c r="R249" s="453">
        <f t="shared" si="62"/>
        <v>0</v>
      </c>
      <c r="S249" s="453">
        <f t="shared" si="62"/>
        <v>0</v>
      </c>
      <c r="T249" s="453">
        <f t="shared" si="62"/>
        <v>0</v>
      </c>
      <c r="U249" s="453">
        <f t="shared" si="62"/>
        <v>0</v>
      </c>
      <c r="V249" s="453">
        <f t="shared" si="62"/>
        <v>0</v>
      </c>
      <c r="W249" s="384">
        <f t="shared" si="59"/>
        <v>0</v>
      </c>
      <c r="X249" s="565">
        <f>IF(D249='A. Allgemeine Informationen'!$C$17,$M249-Y249,HLOOKUP('A. Allgemeine Informationen'!$C$17-1,$Z$1:$AF$2005,ROW(D249),FALSE)-$Y249)</f>
        <v>0</v>
      </c>
      <c r="Y249" s="384">
        <f>HLOOKUP('A. Allgemeine Informationen'!$C$17,$Z$1:$AF$2005,ROW(D249),FALSE)</f>
        <v>0</v>
      </c>
      <c r="Z249" s="565">
        <f t="shared" si="50"/>
        <v>0</v>
      </c>
      <c r="AA249" s="565">
        <f t="shared" si="51"/>
        <v>0</v>
      </c>
      <c r="AB249" s="565">
        <f t="shared" si="52"/>
        <v>0</v>
      </c>
      <c r="AC249" s="565">
        <f t="shared" si="53"/>
        <v>0</v>
      </c>
      <c r="AD249" s="572">
        <f t="shared" si="54"/>
        <v>0</v>
      </c>
      <c r="AE249" s="560">
        <f t="shared" si="55"/>
        <v>0</v>
      </c>
      <c r="AF249" s="561">
        <f t="shared" si="56"/>
        <v>0</v>
      </c>
      <c r="AG249" s="562"/>
    </row>
    <row r="250" spans="2:33" s="418" customFormat="1" ht="15" customHeight="1" x14ac:dyDescent="0.2">
      <c r="B250" s="554"/>
      <c r="C250" s="382"/>
      <c r="D250" s="383"/>
      <c r="E250" s="381"/>
      <c r="F250" s="1040"/>
      <c r="G250" s="1038"/>
      <c r="H250" s="1041"/>
      <c r="I250" s="381"/>
      <c r="J250" s="568">
        <f t="shared" si="48"/>
        <v>0</v>
      </c>
      <c r="K250" s="381"/>
      <c r="L250" s="381"/>
      <c r="M250" s="568">
        <f t="shared" si="57"/>
        <v>0</v>
      </c>
      <c r="N250" s="570">
        <f>IFERROR(VLOOKUP($C250,Listen!$J$3:$L$39,2,0),0)</f>
        <v>0</v>
      </c>
      <c r="O250" s="570">
        <f>IFERROR(VLOOKUP($C250,Listen!$J$3:$L$39,3,0),0)</f>
        <v>0</v>
      </c>
      <c r="P250" s="453">
        <f t="shared" si="49"/>
        <v>0</v>
      </c>
      <c r="Q250" s="453">
        <f t="shared" si="62"/>
        <v>0</v>
      </c>
      <c r="R250" s="453">
        <f t="shared" si="62"/>
        <v>0</v>
      </c>
      <c r="S250" s="453">
        <f t="shared" si="62"/>
        <v>0</v>
      </c>
      <c r="T250" s="453">
        <f t="shared" si="62"/>
        <v>0</v>
      </c>
      <c r="U250" s="453">
        <f t="shared" si="62"/>
        <v>0</v>
      </c>
      <c r="V250" s="453">
        <f t="shared" si="62"/>
        <v>0</v>
      </c>
      <c r="W250" s="384">
        <f t="shared" si="59"/>
        <v>0</v>
      </c>
      <c r="X250" s="565">
        <f>IF(D250='A. Allgemeine Informationen'!$C$17,$M250-Y250,HLOOKUP('A. Allgemeine Informationen'!$C$17-1,$Z$1:$AF$2005,ROW(D250),FALSE)-$Y250)</f>
        <v>0</v>
      </c>
      <c r="Y250" s="384">
        <f>HLOOKUP('A. Allgemeine Informationen'!$C$17,$Z$1:$AF$2005,ROW(D250),FALSE)</f>
        <v>0</v>
      </c>
      <c r="Z250" s="565">
        <f t="shared" si="50"/>
        <v>0</v>
      </c>
      <c r="AA250" s="565">
        <f t="shared" si="51"/>
        <v>0</v>
      </c>
      <c r="AB250" s="565">
        <f t="shared" si="52"/>
        <v>0</v>
      </c>
      <c r="AC250" s="565">
        <f t="shared" si="53"/>
        <v>0</v>
      </c>
      <c r="AD250" s="572">
        <f t="shared" si="54"/>
        <v>0</v>
      </c>
      <c r="AE250" s="560">
        <f t="shared" si="55"/>
        <v>0</v>
      </c>
      <c r="AF250" s="561">
        <f t="shared" si="56"/>
        <v>0</v>
      </c>
      <c r="AG250" s="562"/>
    </row>
    <row r="251" spans="2:33" s="418" customFormat="1" ht="15" customHeight="1" x14ac:dyDescent="0.2">
      <c r="B251" s="554"/>
      <c r="C251" s="382"/>
      <c r="D251" s="383"/>
      <c r="E251" s="381"/>
      <c r="F251" s="1040"/>
      <c r="G251" s="1038"/>
      <c r="H251" s="1041"/>
      <c r="I251" s="381"/>
      <c r="J251" s="568">
        <f t="shared" si="48"/>
        <v>0</v>
      </c>
      <c r="K251" s="381"/>
      <c r="L251" s="381"/>
      <c r="M251" s="568">
        <f t="shared" si="57"/>
        <v>0</v>
      </c>
      <c r="N251" s="570">
        <f>IFERROR(VLOOKUP($C251,Listen!$J$3:$L$39,2,0),0)</f>
        <v>0</v>
      </c>
      <c r="O251" s="570">
        <f>IFERROR(VLOOKUP($C251,Listen!$J$3:$L$39,3,0),0)</f>
        <v>0</v>
      </c>
      <c r="P251" s="453">
        <f t="shared" si="49"/>
        <v>0</v>
      </c>
      <c r="Q251" s="453">
        <f t="shared" si="62"/>
        <v>0</v>
      </c>
      <c r="R251" s="453">
        <f t="shared" si="62"/>
        <v>0</v>
      </c>
      <c r="S251" s="453">
        <f t="shared" si="62"/>
        <v>0</v>
      </c>
      <c r="T251" s="453">
        <f t="shared" si="62"/>
        <v>0</v>
      </c>
      <c r="U251" s="453">
        <f t="shared" si="62"/>
        <v>0</v>
      </c>
      <c r="V251" s="453">
        <f t="shared" si="62"/>
        <v>0</v>
      </c>
      <c r="W251" s="384">
        <f t="shared" si="59"/>
        <v>0</v>
      </c>
      <c r="X251" s="565">
        <f>IF(D251='A. Allgemeine Informationen'!$C$17,$M251-Y251,HLOOKUP('A. Allgemeine Informationen'!$C$17-1,$Z$1:$AF$2005,ROW(D251),FALSE)-$Y251)</f>
        <v>0</v>
      </c>
      <c r="Y251" s="384">
        <f>HLOOKUP('A. Allgemeine Informationen'!$C$17,$Z$1:$AF$2005,ROW(D251),FALSE)</f>
        <v>0</v>
      </c>
      <c r="Z251" s="565">
        <f t="shared" si="50"/>
        <v>0</v>
      </c>
      <c r="AA251" s="565">
        <f t="shared" si="51"/>
        <v>0</v>
      </c>
      <c r="AB251" s="565">
        <f t="shared" si="52"/>
        <v>0</v>
      </c>
      <c r="AC251" s="565">
        <f t="shared" si="53"/>
        <v>0</v>
      </c>
      <c r="AD251" s="572">
        <f t="shared" si="54"/>
        <v>0</v>
      </c>
      <c r="AE251" s="560">
        <f t="shared" si="55"/>
        <v>0</v>
      </c>
      <c r="AF251" s="561">
        <f t="shared" si="56"/>
        <v>0</v>
      </c>
      <c r="AG251" s="562"/>
    </row>
    <row r="252" spans="2:33" s="418" customFormat="1" ht="15" customHeight="1" x14ac:dyDescent="0.2">
      <c r="B252" s="554"/>
      <c r="C252" s="382"/>
      <c r="D252" s="383"/>
      <c r="E252" s="381"/>
      <c r="F252" s="1040"/>
      <c r="G252" s="1038"/>
      <c r="H252" s="1041"/>
      <c r="I252" s="381"/>
      <c r="J252" s="568">
        <f t="shared" si="48"/>
        <v>0</v>
      </c>
      <c r="K252" s="381"/>
      <c r="L252" s="381"/>
      <c r="M252" s="568">
        <f t="shared" si="57"/>
        <v>0</v>
      </c>
      <c r="N252" s="570">
        <f>IFERROR(VLOOKUP($C252,Listen!$J$3:$L$39,2,0),0)</f>
        <v>0</v>
      </c>
      <c r="O252" s="570">
        <f>IFERROR(VLOOKUP($C252,Listen!$J$3:$L$39,3,0),0)</f>
        <v>0</v>
      </c>
      <c r="P252" s="453">
        <f t="shared" si="49"/>
        <v>0</v>
      </c>
      <c r="Q252" s="453">
        <f t="shared" si="62"/>
        <v>0</v>
      </c>
      <c r="R252" s="453">
        <f t="shared" si="62"/>
        <v>0</v>
      </c>
      <c r="S252" s="453">
        <f t="shared" si="62"/>
        <v>0</v>
      </c>
      <c r="T252" s="453">
        <f t="shared" si="62"/>
        <v>0</v>
      </c>
      <c r="U252" s="453">
        <f t="shared" si="62"/>
        <v>0</v>
      </c>
      <c r="V252" s="453">
        <f t="shared" si="62"/>
        <v>0</v>
      </c>
      <c r="W252" s="384">
        <f t="shared" si="59"/>
        <v>0</v>
      </c>
      <c r="X252" s="565">
        <f>IF(D252='A. Allgemeine Informationen'!$C$17,$M252-Y252,HLOOKUP('A. Allgemeine Informationen'!$C$17-1,$Z$1:$AF$2005,ROW(D252),FALSE)-$Y252)</f>
        <v>0</v>
      </c>
      <c r="Y252" s="384">
        <f>HLOOKUP('A. Allgemeine Informationen'!$C$17,$Z$1:$AF$2005,ROW(D252),FALSE)</f>
        <v>0</v>
      </c>
      <c r="Z252" s="565">
        <f t="shared" si="50"/>
        <v>0</v>
      </c>
      <c r="AA252" s="565">
        <f t="shared" si="51"/>
        <v>0</v>
      </c>
      <c r="AB252" s="565">
        <f t="shared" si="52"/>
        <v>0</v>
      </c>
      <c r="AC252" s="565">
        <f t="shared" si="53"/>
        <v>0</v>
      </c>
      <c r="AD252" s="572">
        <f t="shared" si="54"/>
        <v>0</v>
      </c>
      <c r="AE252" s="560">
        <f t="shared" si="55"/>
        <v>0</v>
      </c>
      <c r="AF252" s="561">
        <f t="shared" si="56"/>
        <v>0</v>
      </c>
      <c r="AG252" s="562"/>
    </row>
    <row r="253" spans="2:33" s="418" customFormat="1" ht="15" customHeight="1" x14ac:dyDescent="0.2">
      <c r="B253" s="554"/>
      <c r="C253" s="382"/>
      <c r="D253" s="383"/>
      <c r="E253" s="381"/>
      <c r="F253" s="1040"/>
      <c r="G253" s="1038"/>
      <c r="H253" s="1041"/>
      <c r="I253" s="381"/>
      <c r="J253" s="568">
        <f t="shared" si="48"/>
        <v>0</v>
      </c>
      <c r="K253" s="381"/>
      <c r="L253" s="381"/>
      <c r="M253" s="568">
        <f t="shared" si="57"/>
        <v>0</v>
      </c>
      <c r="N253" s="570">
        <f>IFERROR(VLOOKUP($C253,Listen!$J$3:$L$39,2,0),0)</f>
        <v>0</v>
      </c>
      <c r="O253" s="570">
        <f>IFERROR(VLOOKUP($C253,Listen!$J$3:$L$39,3,0),0)</f>
        <v>0</v>
      </c>
      <c r="P253" s="453">
        <f t="shared" si="49"/>
        <v>0</v>
      </c>
      <c r="Q253" s="453">
        <f t="shared" si="62"/>
        <v>0</v>
      </c>
      <c r="R253" s="453">
        <f t="shared" si="62"/>
        <v>0</v>
      </c>
      <c r="S253" s="453">
        <f t="shared" si="62"/>
        <v>0</v>
      </c>
      <c r="T253" s="453">
        <f t="shared" si="62"/>
        <v>0</v>
      </c>
      <c r="U253" s="453">
        <f t="shared" si="62"/>
        <v>0</v>
      </c>
      <c r="V253" s="453">
        <f t="shared" si="62"/>
        <v>0</v>
      </c>
      <c r="W253" s="384">
        <f t="shared" si="59"/>
        <v>0</v>
      </c>
      <c r="X253" s="565">
        <f>IF(D253='A. Allgemeine Informationen'!$C$17,$M253-Y253,HLOOKUP('A. Allgemeine Informationen'!$C$17-1,$Z$1:$AF$2005,ROW(D253),FALSE)-$Y253)</f>
        <v>0</v>
      </c>
      <c r="Y253" s="384">
        <f>HLOOKUP('A. Allgemeine Informationen'!$C$17,$Z$1:$AF$2005,ROW(D253),FALSE)</f>
        <v>0</v>
      </c>
      <c r="Z253" s="565">
        <f t="shared" si="50"/>
        <v>0</v>
      </c>
      <c r="AA253" s="565">
        <f t="shared" si="51"/>
        <v>0</v>
      </c>
      <c r="AB253" s="565">
        <f t="shared" si="52"/>
        <v>0</v>
      </c>
      <c r="AC253" s="565">
        <f t="shared" si="53"/>
        <v>0</v>
      </c>
      <c r="AD253" s="572">
        <f t="shared" si="54"/>
        <v>0</v>
      </c>
      <c r="AE253" s="560">
        <f t="shared" si="55"/>
        <v>0</v>
      </c>
      <c r="AF253" s="561">
        <f t="shared" si="56"/>
        <v>0</v>
      </c>
      <c r="AG253" s="562"/>
    </row>
    <row r="254" spans="2:33" s="418" customFormat="1" ht="15" customHeight="1" x14ac:dyDescent="0.2">
      <c r="B254" s="554"/>
      <c r="C254" s="382"/>
      <c r="D254" s="383"/>
      <c r="E254" s="381"/>
      <c r="F254" s="1040"/>
      <c r="G254" s="1038"/>
      <c r="H254" s="1041"/>
      <c r="I254" s="381"/>
      <c r="J254" s="568">
        <f t="shared" si="48"/>
        <v>0</v>
      </c>
      <c r="K254" s="381"/>
      <c r="L254" s="381"/>
      <c r="M254" s="568">
        <f t="shared" si="57"/>
        <v>0</v>
      </c>
      <c r="N254" s="570">
        <f>IFERROR(VLOOKUP($C254,Listen!$J$3:$L$39,2,0),0)</f>
        <v>0</v>
      </c>
      <c r="O254" s="570">
        <f>IFERROR(VLOOKUP($C254,Listen!$J$3:$L$39,3,0),0)</f>
        <v>0</v>
      </c>
      <c r="P254" s="453">
        <f t="shared" si="49"/>
        <v>0</v>
      </c>
      <c r="Q254" s="453">
        <f t="shared" si="62"/>
        <v>0</v>
      </c>
      <c r="R254" s="453">
        <f t="shared" si="62"/>
        <v>0</v>
      </c>
      <c r="S254" s="453">
        <f t="shared" si="62"/>
        <v>0</v>
      </c>
      <c r="T254" s="453">
        <f t="shared" si="62"/>
        <v>0</v>
      </c>
      <c r="U254" s="453">
        <f t="shared" si="62"/>
        <v>0</v>
      </c>
      <c r="V254" s="453">
        <f t="shared" si="62"/>
        <v>0</v>
      </c>
      <c r="W254" s="384">
        <f t="shared" si="59"/>
        <v>0</v>
      </c>
      <c r="X254" s="565">
        <f>IF(D254='A. Allgemeine Informationen'!$C$17,$M254-Y254,HLOOKUP('A. Allgemeine Informationen'!$C$17-1,$Z$1:$AF$2005,ROW(D254),FALSE)-$Y254)</f>
        <v>0</v>
      </c>
      <c r="Y254" s="384">
        <f>HLOOKUP('A. Allgemeine Informationen'!$C$17,$Z$1:$AF$2005,ROW(D254),FALSE)</f>
        <v>0</v>
      </c>
      <c r="Z254" s="565">
        <f t="shared" si="50"/>
        <v>0</v>
      </c>
      <c r="AA254" s="565">
        <f t="shared" si="51"/>
        <v>0</v>
      </c>
      <c r="AB254" s="565">
        <f t="shared" si="52"/>
        <v>0</v>
      </c>
      <c r="AC254" s="565">
        <f t="shared" si="53"/>
        <v>0</v>
      </c>
      <c r="AD254" s="572">
        <f t="shared" si="54"/>
        <v>0</v>
      </c>
      <c r="AE254" s="560">
        <f t="shared" si="55"/>
        <v>0</v>
      </c>
      <c r="AF254" s="561">
        <f t="shared" si="56"/>
        <v>0</v>
      </c>
      <c r="AG254" s="562"/>
    </row>
    <row r="255" spans="2:33" s="418" customFormat="1" ht="15" customHeight="1" x14ac:dyDescent="0.2">
      <c r="B255" s="554"/>
      <c r="C255" s="382"/>
      <c r="D255" s="383"/>
      <c r="E255" s="381"/>
      <c r="F255" s="1040"/>
      <c r="G255" s="1038"/>
      <c r="H255" s="1041"/>
      <c r="I255" s="381"/>
      <c r="J255" s="568">
        <f t="shared" si="48"/>
        <v>0</v>
      </c>
      <c r="K255" s="381"/>
      <c r="L255" s="381"/>
      <c r="M255" s="568">
        <f t="shared" si="57"/>
        <v>0</v>
      </c>
      <c r="N255" s="570">
        <f>IFERROR(VLOOKUP($C255,Listen!$J$3:$L$39,2,0),0)</f>
        <v>0</v>
      </c>
      <c r="O255" s="570">
        <f>IFERROR(VLOOKUP($C255,Listen!$J$3:$L$39,3,0),0)</f>
        <v>0</v>
      </c>
      <c r="P255" s="453">
        <f t="shared" si="49"/>
        <v>0</v>
      </c>
      <c r="Q255" s="453">
        <f t="shared" si="62"/>
        <v>0</v>
      </c>
      <c r="R255" s="453">
        <f t="shared" si="62"/>
        <v>0</v>
      </c>
      <c r="S255" s="453">
        <f t="shared" si="62"/>
        <v>0</v>
      </c>
      <c r="T255" s="453">
        <f t="shared" si="62"/>
        <v>0</v>
      </c>
      <c r="U255" s="453">
        <f t="shared" si="62"/>
        <v>0</v>
      </c>
      <c r="V255" s="453">
        <f t="shared" si="62"/>
        <v>0</v>
      </c>
      <c r="W255" s="384">
        <f t="shared" si="59"/>
        <v>0</v>
      </c>
      <c r="X255" s="565">
        <f>IF(D255='A. Allgemeine Informationen'!$C$17,$M255-Y255,HLOOKUP('A. Allgemeine Informationen'!$C$17-1,$Z$1:$AF$2005,ROW(D255),FALSE)-$Y255)</f>
        <v>0</v>
      </c>
      <c r="Y255" s="384">
        <f>HLOOKUP('A. Allgemeine Informationen'!$C$17,$Z$1:$AF$2005,ROW(D255),FALSE)</f>
        <v>0</v>
      </c>
      <c r="Z255" s="565">
        <f t="shared" si="50"/>
        <v>0</v>
      </c>
      <c r="AA255" s="565">
        <f t="shared" si="51"/>
        <v>0</v>
      </c>
      <c r="AB255" s="565">
        <f t="shared" si="52"/>
        <v>0</v>
      </c>
      <c r="AC255" s="565">
        <f t="shared" si="53"/>
        <v>0</v>
      </c>
      <c r="AD255" s="572">
        <f t="shared" si="54"/>
        <v>0</v>
      </c>
      <c r="AE255" s="560">
        <f t="shared" si="55"/>
        <v>0</v>
      </c>
      <c r="AF255" s="561">
        <f t="shared" si="56"/>
        <v>0</v>
      </c>
      <c r="AG255" s="562"/>
    </row>
    <row r="256" spans="2:33" s="418" customFormat="1" ht="15" customHeight="1" x14ac:dyDescent="0.2">
      <c r="B256" s="554"/>
      <c r="C256" s="382"/>
      <c r="D256" s="383"/>
      <c r="E256" s="381"/>
      <c r="F256" s="1040"/>
      <c r="G256" s="1038"/>
      <c r="H256" s="1041"/>
      <c r="I256" s="381"/>
      <c r="J256" s="568">
        <f t="shared" si="48"/>
        <v>0</v>
      </c>
      <c r="K256" s="381"/>
      <c r="L256" s="381"/>
      <c r="M256" s="568">
        <f t="shared" si="57"/>
        <v>0</v>
      </c>
      <c r="N256" s="570">
        <f>IFERROR(VLOOKUP($C256,Listen!$J$3:$L$39,2,0),0)</f>
        <v>0</v>
      </c>
      <c r="O256" s="570">
        <f>IFERROR(VLOOKUP($C256,Listen!$J$3:$L$39,3,0),0)</f>
        <v>0</v>
      </c>
      <c r="P256" s="453">
        <f t="shared" si="49"/>
        <v>0</v>
      </c>
      <c r="Q256" s="453">
        <f t="shared" si="62"/>
        <v>0</v>
      </c>
      <c r="R256" s="453">
        <f t="shared" si="62"/>
        <v>0</v>
      </c>
      <c r="S256" s="453">
        <f t="shared" si="62"/>
        <v>0</v>
      </c>
      <c r="T256" s="453">
        <f t="shared" si="62"/>
        <v>0</v>
      </c>
      <c r="U256" s="453">
        <f t="shared" si="62"/>
        <v>0</v>
      </c>
      <c r="V256" s="453">
        <f t="shared" si="62"/>
        <v>0</v>
      </c>
      <c r="W256" s="384">
        <f t="shared" si="59"/>
        <v>0</v>
      </c>
      <c r="X256" s="565">
        <f>IF(D256='A. Allgemeine Informationen'!$C$17,$M256-Y256,HLOOKUP('A. Allgemeine Informationen'!$C$17-1,$Z$1:$AF$2005,ROW(D256),FALSE)-$Y256)</f>
        <v>0</v>
      </c>
      <c r="Y256" s="384">
        <f>HLOOKUP('A. Allgemeine Informationen'!$C$17,$Z$1:$AF$2005,ROW(D256),FALSE)</f>
        <v>0</v>
      </c>
      <c r="Z256" s="565">
        <f t="shared" si="50"/>
        <v>0</v>
      </c>
      <c r="AA256" s="565">
        <f t="shared" si="51"/>
        <v>0</v>
      </c>
      <c r="AB256" s="565">
        <f t="shared" si="52"/>
        <v>0</v>
      </c>
      <c r="AC256" s="565">
        <f t="shared" si="53"/>
        <v>0</v>
      </c>
      <c r="AD256" s="572">
        <f t="shared" si="54"/>
        <v>0</v>
      </c>
      <c r="AE256" s="560">
        <f t="shared" si="55"/>
        <v>0</v>
      </c>
      <c r="AF256" s="561">
        <f t="shared" si="56"/>
        <v>0</v>
      </c>
      <c r="AG256" s="562"/>
    </row>
    <row r="257" spans="2:33" s="418" customFormat="1" ht="15" customHeight="1" x14ac:dyDescent="0.2">
      <c r="B257" s="554"/>
      <c r="C257" s="382"/>
      <c r="D257" s="383"/>
      <c r="E257" s="381"/>
      <c r="F257" s="1040"/>
      <c r="G257" s="1038"/>
      <c r="H257" s="1041"/>
      <c r="I257" s="381"/>
      <c r="J257" s="568">
        <f t="shared" si="48"/>
        <v>0</v>
      </c>
      <c r="K257" s="381"/>
      <c r="L257" s="381"/>
      <c r="M257" s="568">
        <f t="shared" si="57"/>
        <v>0</v>
      </c>
      <c r="N257" s="570">
        <f>IFERROR(VLOOKUP($C257,Listen!$J$3:$L$39,2,0),0)</f>
        <v>0</v>
      </c>
      <c r="O257" s="570">
        <f>IFERROR(VLOOKUP($C257,Listen!$J$3:$L$39,3,0),0)</f>
        <v>0</v>
      </c>
      <c r="P257" s="453">
        <f t="shared" si="49"/>
        <v>0</v>
      </c>
      <c r="Q257" s="453">
        <f t="shared" si="62"/>
        <v>0</v>
      </c>
      <c r="R257" s="453">
        <f t="shared" si="62"/>
        <v>0</v>
      </c>
      <c r="S257" s="453">
        <f t="shared" si="62"/>
        <v>0</v>
      </c>
      <c r="T257" s="453">
        <f t="shared" si="62"/>
        <v>0</v>
      </c>
      <c r="U257" s="453">
        <f t="shared" si="62"/>
        <v>0</v>
      </c>
      <c r="V257" s="453">
        <f t="shared" si="62"/>
        <v>0</v>
      </c>
      <c r="W257" s="384">
        <f t="shared" si="59"/>
        <v>0</v>
      </c>
      <c r="X257" s="565">
        <f>IF(D257='A. Allgemeine Informationen'!$C$17,$M257-Y257,HLOOKUP('A. Allgemeine Informationen'!$C$17-1,$Z$1:$AF$2005,ROW(D257),FALSE)-$Y257)</f>
        <v>0</v>
      </c>
      <c r="Y257" s="384">
        <f>HLOOKUP('A. Allgemeine Informationen'!$C$17,$Z$1:$AF$2005,ROW(D257),FALSE)</f>
        <v>0</v>
      </c>
      <c r="Z257" s="565">
        <f t="shared" si="50"/>
        <v>0</v>
      </c>
      <c r="AA257" s="565">
        <f t="shared" si="51"/>
        <v>0</v>
      </c>
      <c r="AB257" s="565">
        <f t="shared" si="52"/>
        <v>0</v>
      </c>
      <c r="AC257" s="565">
        <f t="shared" si="53"/>
        <v>0</v>
      </c>
      <c r="AD257" s="572">
        <f t="shared" si="54"/>
        <v>0</v>
      </c>
      <c r="AE257" s="560">
        <f t="shared" si="55"/>
        <v>0</v>
      </c>
      <c r="AF257" s="561">
        <f t="shared" si="56"/>
        <v>0</v>
      </c>
      <c r="AG257" s="562"/>
    </row>
    <row r="258" spans="2:33" s="418" customFormat="1" ht="15" customHeight="1" x14ac:dyDescent="0.2">
      <c r="B258" s="554"/>
      <c r="C258" s="382"/>
      <c r="D258" s="383"/>
      <c r="E258" s="381"/>
      <c r="F258" s="1040"/>
      <c r="G258" s="1038"/>
      <c r="H258" s="1041"/>
      <c r="I258" s="381"/>
      <c r="J258" s="568">
        <f t="shared" si="48"/>
        <v>0</v>
      </c>
      <c r="K258" s="381"/>
      <c r="L258" s="381"/>
      <c r="M258" s="568">
        <f t="shared" si="57"/>
        <v>0</v>
      </c>
      <c r="N258" s="570">
        <f>IFERROR(VLOOKUP($C258,Listen!$J$3:$L$39,2,0),0)</f>
        <v>0</v>
      </c>
      <c r="O258" s="570">
        <f>IFERROR(VLOOKUP($C258,Listen!$J$3:$L$39,3,0),0)</f>
        <v>0</v>
      </c>
      <c r="P258" s="453">
        <f t="shared" si="49"/>
        <v>0</v>
      </c>
      <c r="Q258" s="453">
        <f t="shared" si="62"/>
        <v>0</v>
      </c>
      <c r="R258" s="453">
        <f t="shared" si="62"/>
        <v>0</v>
      </c>
      <c r="S258" s="453">
        <f t="shared" si="62"/>
        <v>0</v>
      </c>
      <c r="T258" s="453">
        <f t="shared" si="62"/>
        <v>0</v>
      </c>
      <c r="U258" s="453">
        <f t="shared" si="62"/>
        <v>0</v>
      </c>
      <c r="V258" s="453">
        <f t="shared" si="62"/>
        <v>0</v>
      </c>
      <c r="W258" s="384">
        <f t="shared" si="59"/>
        <v>0</v>
      </c>
      <c r="X258" s="565">
        <f>IF(D258='A. Allgemeine Informationen'!$C$17,$M258-Y258,HLOOKUP('A. Allgemeine Informationen'!$C$17-1,$Z$1:$AF$2005,ROW(D258),FALSE)-$Y258)</f>
        <v>0</v>
      </c>
      <c r="Y258" s="384">
        <f>HLOOKUP('A. Allgemeine Informationen'!$C$17,$Z$1:$AF$2005,ROW(D258),FALSE)</f>
        <v>0</v>
      </c>
      <c r="Z258" s="565">
        <f t="shared" si="50"/>
        <v>0</v>
      </c>
      <c r="AA258" s="565">
        <f t="shared" si="51"/>
        <v>0</v>
      </c>
      <c r="AB258" s="565">
        <f t="shared" si="52"/>
        <v>0</v>
      </c>
      <c r="AC258" s="565">
        <f t="shared" si="53"/>
        <v>0</v>
      </c>
      <c r="AD258" s="572">
        <f t="shared" si="54"/>
        <v>0</v>
      </c>
      <c r="AE258" s="560">
        <f t="shared" si="55"/>
        <v>0</v>
      </c>
      <c r="AF258" s="561">
        <f t="shared" si="56"/>
        <v>0</v>
      </c>
      <c r="AG258" s="562"/>
    </row>
    <row r="259" spans="2:33" s="418" customFormat="1" ht="15" customHeight="1" x14ac:dyDescent="0.2">
      <c r="B259" s="554"/>
      <c r="C259" s="382"/>
      <c r="D259" s="383"/>
      <c r="E259" s="381"/>
      <c r="F259" s="1040"/>
      <c r="G259" s="1038"/>
      <c r="H259" s="1041"/>
      <c r="I259" s="381"/>
      <c r="J259" s="568">
        <f t="shared" si="48"/>
        <v>0</v>
      </c>
      <c r="K259" s="381"/>
      <c r="L259" s="381"/>
      <c r="M259" s="568">
        <f t="shared" si="57"/>
        <v>0</v>
      </c>
      <c r="N259" s="570">
        <f>IFERROR(VLOOKUP($C259,Listen!$J$3:$L$39,2,0),0)</f>
        <v>0</v>
      </c>
      <c r="O259" s="570">
        <f>IFERROR(VLOOKUP($C259,Listen!$J$3:$L$39,3,0),0)</f>
        <v>0</v>
      </c>
      <c r="P259" s="453">
        <f t="shared" si="49"/>
        <v>0</v>
      </c>
      <c r="Q259" s="453">
        <f t="shared" si="62"/>
        <v>0</v>
      </c>
      <c r="R259" s="453">
        <f t="shared" si="62"/>
        <v>0</v>
      </c>
      <c r="S259" s="453">
        <f t="shared" si="62"/>
        <v>0</v>
      </c>
      <c r="T259" s="453">
        <f t="shared" si="62"/>
        <v>0</v>
      </c>
      <c r="U259" s="453">
        <f t="shared" si="62"/>
        <v>0</v>
      </c>
      <c r="V259" s="453">
        <f t="shared" si="62"/>
        <v>0</v>
      </c>
      <c r="W259" s="384">
        <f t="shared" si="59"/>
        <v>0</v>
      </c>
      <c r="X259" s="565">
        <f>IF(D259='A. Allgemeine Informationen'!$C$17,$M259-Y259,HLOOKUP('A. Allgemeine Informationen'!$C$17-1,$Z$1:$AF$2005,ROW(D259),FALSE)-$Y259)</f>
        <v>0</v>
      </c>
      <c r="Y259" s="384">
        <f>HLOOKUP('A. Allgemeine Informationen'!$C$17,$Z$1:$AF$2005,ROW(D259),FALSE)</f>
        <v>0</v>
      </c>
      <c r="Z259" s="565">
        <f t="shared" si="50"/>
        <v>0</v>
      </c>
      <c r="AA259" s="565">
        <f t="shared" si="51"/>
        <v>0</v>
      </c>
      <c r="AB259" s="565">
        <f t="shared" si="52"/>
        <v>0</v>
      </c>
      <c r="AC259" s="565">
        <f t="shared" si="53"/>
        <v>0</v>
      </c>
      <c r="AD259" s="572">
        <f t="shared" si="54"/>
        <v>0</v>
      </c>
      <c r="AE259" s="560">
        <f t="shared" si="55"/>
        <v>0</v>
      </c>
      <c r="AF259" s="561">
        <f t="shared" si="56"/>
        <v>0</v>
      </c>
      <c r="AG259" s="562"/>
    </row>
    <row r="260" spans="2:33" s="418" customFormat="1" ht="15" customHeight="1" x14ac:dyDescent="0.2">
      <c r="B260" s="554"/>
      <c r="C260" s="382"/>
      <c r="D260" s="383"/>
      <c r="E260" s="381"/>
      <c r="F260" s="1040"/>
      <c r="G260" s="1038"/>
      <c r="H260" s="1041"/>
      <c r="I260" s="381"/>
      <c r="J260" s="568">
        <f t="shared" si="48"/>
        <v>0</v>
      </c>
      <c r="K260" s="381"/>
      <c r="L260" s="381"/>
      <c r="M260" s="568">
        <f t="shared" si="57"/>
        <v>0</v>
      </c>
      <c r="N260" s="570">
        <f>IFERROR(VLOOKUP($C260,Listen!$J$3:$L$39,2,0),0)</f>
        <v>0</v>
      </c>
      <c r="O260" s="570">
        <f>IFERROR(VLOOKUP($C260,Listen!$J$3:$L$39,3,0),0)</f>
        <v>0</v>
      </c>
      <c r="P260" s="453">
        <f t="shared" si="49"/>
        <v>0</v>
      </c>
      <c r="Q260" s="453">
        <f t="shared" si="62"/>
        <v>0</v>
      </c>
      <c r="R260" s="453">
        <f t="shared" si="62"/>
        <v>0</v>
      </c>
      <c r="S260" s="453">
        <f t="shared" si="62"/>
        <v>0</v>
      </c>
      <c r="T260" s="453">
        <f t="shared" si="62"/>
        <v>0</v>
      </c>
      <c r="U260" s="453">
        <f t="shared" si="62"/>
        <v>0</v>
      </c>
      <c r="V260" s="453">
        <f t="shared" si="62"/>
        <v>0</v>
      </c>
      <c r="W260" s="384">
        <f t="shared" si="59"/>
        <v>0</v>
      </c>
      <c r="X260" s="565">
        <f>IF(D260='A. Allgemeine Informationen'!$C$17,$M260-Y260,HLOOKUP('A. Allgemeine Informationen'!$C$17-1,$Z$1:$AF$2005,ROW(D260),FALSE)-$Y260)</f>
        <v>0</v>
      </c>
      <c r="Y260" s="384">
        <f>HLOOKUP('A. Allgemeine Informationen'!$C$17,$Z$1:$AF$2005,ROW(D260),FALSE)</f>
        <v>0</v>
      </c>
      <c r="Z260" s="565">
        <f t="shared" si="50"/>
        <v>0</v>
      </c>
      <c r="AA260" s="565">
        <f t="shared" si="51"/>
        <v>0</v>
      </c>
      <c r="AB260" s="565">
        <f t="shared" si="52"/>
        <v>0</v>
      </c>
      <c r="AC260" s="565">
        <f t="shared" si="53"/>
        <v>0</v>
      </c>
      <c r="AD260" s="572">
        <f t="shared" si="54"/>
        <v>0</v>
      </c>
      <c r="AE260" s="560">
        <f t="shared" si="55"/>
        <v>0</v>
      </c>
      <c r="AF260" s="561">
        <f t="shared" si="56"/>
        <v>0</v>
      </c>
      <c r="AG260" s="562"/>
    </row>
    <row r="261" spans="2:33" s="418" customFormat="1" ht="15" customHeight="1" x14ac:dyDescent="0.2">
      <c r="B261" s="554"/>
      <c r="C261" s="382"/>
      <c r="D261" s="383"/>
      <c r="E261" s="381"/>
      <c r="F261" s="1040"/>
      <c r="G261" s="1038"/>
      <c r="H261" s="1041"/>
      <c r="I261" s="381"/>
      <c r="J261" s="568">
        <f t="shared" si="48"/>
        <v>0</v>
      </c>
      <c r="K261" s="381"/>
      <c r="L261" s="381"/>
      <c r="M261" s="568">
        <f t="shared" si="57"/>
        <v>0</v>
      </c>
      <c r="N261" s="570">
        <f>IFERROR(VLOOKUP($C261,Listen!$J$3:$L$39,2,0),0)</f>
        <v>0</v>
      </c>
      <c r="O261" s="570">
        <f>IFERROR(VLOOKUP($C261,Listen!$J$3:$L$39,3,0),0)</f>
        <v>0</v>
      </c>
      <c r="P261" s="453">
        <f t="shared" si="49"/>
        <v>0</v>
      </c>
      <c r="Q261" s="453">
        <f t="shared" si="62"/>
        <v>0</v>
      </c>
      <c r="R261" s="453">
        <f t="shared" si="62"/>
        <v>0</v>
      </c>
      <c r="S261" s="453">
        <f t="shared" si="62"/>
        <v>0</v>
      </c>
      <c r="T261" s="453">
        <f t="shared" si="62"/>
        <v>0</v>
      </c>
      <c r="U261" s="453">
        <f t="shared" si="62"/>
        <v>0</v>
      </c>
      <c r="V261" s="453">
        <f t="shared" si="62"/>
        <v>0</v>
      </c>
      <c r="W261" s="384">
        <f t="shared" si="59"/>
        <v>0</v>
      </c>
      <c r="X261" s="565">
        <f>IF(D261='A. Allgemeine Informationen'!$C$17,$M261-Y261,HLOOKUP('A. Allgemeine Informationen'!$C$17-1,$Z$1:$AF$2005,ROW(D261),FALSE)-$Y261)</f>
        <v>0</v>
      </c>
      <c r="Y261" s="384">
        <f>HLOOKUP('A. Allgemeine Informationen'!$C$17,$Z$1:$AF$2005,ROW(D261),FALSE)</f>
        <v>0</v>
      </c>
      <c r="Z261" s="565">
        <f t="shared" si="50"/>
        <v>0</v>
      </c>
      <c r="AA261" s="565">
        <f t="shared" si="51"/>
        <v>0</v>
      </c>
      <c r="AB261" s="565">
        <f t="shared" si="52"/>
        <v>0</v>
      </c>
      <c r="AC261" s="565">
        <f t="shared" si="53"/>
        <v>0</v>
      </c>
      <c r="AD261" s="572">
        <f t="shared" si="54"/>
        <v>0</v>
      </c>
      <c r="AE261" s="560">
        <f t="shared" si="55"/>
        <v>0</v>
      </c>
      <c r="AF261" s="561">
        <f t="shared" si="56"/>
        <v>0</v>
      </c>
      <c r="AG261" s="562"/>
    </row>
    <row r="262" spans="2:33" s="418" customFormat="1" ht="15" customHeight="1" x14ac:dyDescent="0.2">
      <c r="B262" s="554"/>
      <c r="C262" s="382"/>
      <c r="D262" s="383"/>
      <c r="E262" s="381"/>
      <c r="F262" s="1040"/>
      <c r="G262" s="1038"/>
      <c r="H262" s="1041"/>
      <c r="I262" s="381"/>
      <c r="J262" s="568">
        <f t="shared" ref="J262:J325" si="63">E262+G262-I262</f>
        <v>0</v>
      </c>
      <c r="K262" s="381"/>
      <c r="L262" s="381"/>
      <c r="M262" s="568">
        <f t="shared" si="57"/>
        <v>0</v>
      </c>
      <c r="N262" s="570">
        <f>IFERROR(VLOOKUP($C262,Listen!$J$3:$L$39,2,0),0)</f>
        <v>0</v>
      </c>
      <c r="O262" s="570">
        <f>IFERROR(VLOOKUP($C262,Listen!$J$3:$L$39,3,0),0)</f>
        <v>0</v>
      </c>
      <c r="P262" s="453">
        <f t="shared" ref="P262:P325" si="64">$N262</f>
        <v>0</v>
      </c>
      <c r="Q262" s="453">
        <f t="shared" si="62"/>
        <v>0</v>
      </c>
      <c r="R262" s="453">
        <f t="shared" si="62"/>
        <v>0</v>
      </c>
      <c r="S262" s="453">
        <f t="shared" si="62"/>
        <v>0</v>
      </c>
      <c r="T262" s="453">
        <f t="shared" si="62"/>
        <v>0</v>
      </c>
      <c r="U262" s="453">
        <f t="shared" si="62"/>
        <v>0</v>
      </c>
      <c r="V262" s="453">
        <f t="shared" si="62"/>
        <v>0</v>
      </c>
      <c r="W262" s="384">
        <f t="shared" si="59"/>
        <v>0</v>
      </c>
      <c r="X262" s="565">
        <f>IF(D262='A. Allgemeine Informationen'!$C$17,$M262-Y262,HLOOKUP('A. Allgemeine Informationen'!$C$17-1,$Z$1:$AF$2005,ROW(D262),FALSE)-$Y262)</f>
        <v>0</v>
      </c>
      <c r="Y262" s="384">
        <f>HLOOKUP('A. Allgemeine Informationen'!$C$17,$Z$1:$AF$2005,ROW(D262),FALSE)</f>
        <v>0</v>
      </c>
      <c r="Z262" s="565">
        <f t="shared" ref="Z262:Z325" si="65">IF(OR($D262=0,$M262=0),0,IF($D262-$Z$5&lt;1,$M262-$M262/P262*(Z$5-$D262+1),0))</f>
        <v>0</v>
      </c>
      <c r="AA262" s="565">
        <f t="shared" ref="AA262:AA325" si="66">IF(OR($D262=0,$M262=0,Q262-(AA$5-$D262)=0),0,IF($D262-AA$5&lt;0,Z262-Z262/(Q262-(AA$5-$D262)),IF($D262-AA$5=0,$M262-$M262/Q262,0)))</f>
        <v>0</v>
      </c>
      <c r="AB262" s="565">
        <f t="shared" ref="AB262:AB325" si="67">IF(OR($D262=0,$M262=0,R262-(AB$5-$D262)=0),0,IF($D262-AB$5&lt;0,AA262-AA262/(R262-(AB$5-$D262)),IF($D262-AB$5=0,$M262-$M262/R262,0)))</f>
        <v>0</v>
      </c>
      <c r="AC262" s="565">
        <f t="shared" ref="AC262:AC325" si="68">IF(OR($D262=0,$M262=0,S262-(AC$5-$D262)=0),0,IF($D262-AC$5&lt;0,AB262-AB262/(S262-(AC$5-$D262)),IF($D262-AC$5=0,$M262-$M262/S262,0)))</f>
        <v>0</v>
      </c>
      <c r="AD262" s="572">
        <f t="shared" ref="AD262:AD325" si="69">IF(OR($D262=0,$M262=0,T262-(AD$5-$D262)=0),0,IF($D262-AD$5&lt;0,AC262-AC262/(T262-(AD$5-$D262)),IF($D262-AD$5=0,$M262-$M262/T262,0)))</f>
        <v>0</v>
      </c>
      <c r="AE262" s="560">
        <f t="shared" ref="AE262:AE325" si="70">IF(OR($D262=0,$M262=0,U262-(AE$5-$D262)=0),0,IF($D262-AE$5&lt;0,AD262-AD262/(U262-(AE$5-$D262)),IF($D262-AE$5=0,$M262-$M262/U262,0)))</f>
        <v>0</v>
      </c>
      <c r="AF262" s="561">
        <f t="shared" ref="AF262:AF325" si="71">IF(OR($D262=0,$M262=0,V262-(AF$5-$D262)=0),0,IF($D262-AF$5&lt;0,AE262-AE262/(V262-(AF$5-$D262)),IF($D262-AF$5=0,$M262-$M262/V262,0)))</f>
        <v>0</v>
      </c>
      <c r="AG262" s="562"/>
    </row>
    <row r="263" spans="2:33" s="418" customFormat="1" ht="15" customHeight="1" x14ac:dyDescent="0.2">
      <c r="B263" s="554"/>
      <c r="C263" s="382"/>
      <c r="D263" s="383"/>
      <c r="E263" s="381"/>
      <c r="F263" s="1040"/>
      <c r="G263" s="1038"/>
      <c r="H263" s="1041"/>
      <c r="I263" s="381"/>
      <c r="J263" s="568">
        <f t="shared" si="63"/>
        <v>0</v>
      </c>
      <c r="K263" s="381"/>
      <c r="L263" s="381"/>
      <c r="M263" s="568">
        <f t="shared" ref="M263:M326" si="72">J263-K263</f>
        <v>0</v>
      </c>
      <c r="N263" s="570">
        <f>IFERROR(VLOOKUP($C263,Listen!$J$3:$L$39,2,0),0)</f>
        <v>0</v>
      </c>
      <c r="O263" s="570">
        <f>IFERROR(VLOOKUP($C263,Listen!$J$3:$L$39,3,0),0)</f>
        <v>0</v>
      </c>
      <c r="P263" s="453">
        <f t="shared" si="64"/>
        <v>0</v>
      </c>
      <c r="Q263" s="453">
        <f t="shared" ref="Q263:V278" si="73">P263</f>
        <v>0</v>
      </c>
      <c r="R263" s="453">
        <f t="shared" si="73"/>
        <v>0</v>
      </c>
      <c r="S263" s="453">
        <f t="shared" si="73"/>
        <v>0</v>
      </c>
      <c r="T263" s="453">
        <f t="shared" si="73"/>
        <v>0</v>
      </c>
      <c r="U263" s="453">
        <f t="shared" si="73"/>
        <v>0</v>
      </c>
      <c r="V263" s="453">
        <f t="shared" si="73"/>
        <v>0</v>
      </c>
      <c r="W263" s="384">
        <f t="shared" ref="W263:W326" si="74">Y263+X263</f>
        <v>0</v>
      </c>
      <c r="X263" s="565">
        <f>IF(D263='A. Allgemeine Informationen'!$C$17,$M263-Y263,HLOOKUP('A. Allgemeine Informationen'!$C$17-1,$Z$1:$AF$2005,ROW(D263),FALSE)-$Y263)</f>
        <v>0</v>
      </c>
      <c r="Y263" s="384">
        <f>HLOOKUP('A. Allgemeine Informationen'!$C$17,$Z$1:$AF$2005,ROW(D263),FALSE)</f>
        <v>0</v>
      </c>
      <c r="Z263" s="565">
        <f t="shared" si="65"/>
        <v>0</v>
      </c>
      <c r="AA263" s="565">
        <f t="shared" si="66"/>
        <v>0</v>
      </c>
      <c r="AB263" s="565">
        <f t="shared" si="67"/>
        <v>0</v>
      </c>
      <c r="AC263" s="565">
        <f t="shared" si="68"/>
        <v>0</v>
      </c>
      <c r="AD263" s="572">
        <f t="shared" si="69"/>
        <v>0</v>
      </c>
      <c r="AE263" s="560">
        <f t="shared" si="70"/>
        <v>0</v>
      </c>
      <c r="AF263" s="561">
        <f t="shared" si="71"/>
        <v>0</v>
      </c>
      <c r="AG263" s="562"/>
    </row>
    <row r="264" spans="2:33" s="418" customFormat="1" ht="15" customHeight="1" x14ac:dyDescent="0.2">
      <c r="B264" s="554"/>
      <c r="C264" s="382"/>
      <c r="D264" s="383"/>
      <c r="E264" s="381"/>
      <c r="F264" s="1040"/>
      <c r="G264" s="1038"/>
      <c r="H264" s="1041"/>
      <c r="I264" s="381"/>
      <c r="J264" s="568">
        <f t="shared" si="63"/>
        <v>0</v>
      </c>
      <c r="K264" s="381"/>
      <c r="L264" s="381"/>
      <c r="M264" s="568">
        <f t="shared" si="72"/>
        <v>0</v>
      </c>
      <c r="N264" s="570">
        <f>IFERROR(VLOOKUP($C264,Listen!$J$3:$L$39,2,0),0)</f>
        <v>0</v>
      </c>
      <c r="O264" s="570">
        <f>IFERROR(VLOOKUP($C264,Listen!$J$3:$L$39,3,0),0)</f>
        <v>0</v>
      </c>
      <c r="P264" s="453">
        <f t="shared" si="64"/>
        <v>0</v>
      </c>
      <c r="Q264" s="453">
        <f t="shared" si="73"/>
        <v>0</v>
      </c>
      <c r="R264" s="453">
        <f t="shared" si="73"/>
        <v>0</v>
      </c>
      <c r="S264" s="453">
        <f t="shared" si="73"/>
        <v>0</v>
      </c>
      <c r="T264" s="453">
        <f t="shared" si="73"/>
        <v>0</v>
      </c>
      <c r="U264" s="453">
        <f t="shared" si="73"/>
        <v>0</v>
      </c>
      <c r="V264" s="453">
        <f t="shared" si="73"/>
        <v>0</v>
      </c>
      <c r="W264" s="384">
        <f t="shared" si="74"/>
        <v>0</v>
      </c>
      <c r="X264" s="565">
        <f>IF(D264='A. Allgemeine Informationen'!$C$17,$M264-Y264,HLOOKUP('A. Allgemeine Informationen'!$C$17-1,$Z$1:$AF$2005,ROW(D264),FALSE)-$Y264)</f>
        <v>0</v>
      </c>
      <c r="Y264" s="384">
        <f>HLOOKUP('A. Allgemeine Informationen'!$C$17,$Z$1:$AF$2005,ROW(D264),FALSE)</f>
        <v>0</v>
      </c>
      <c r="Z264" s="565">
        <f t="shared" si="65"/>
        <v>0</v>
      </c>
      <c r="AA264" s="565">
        <f t="shared" si="66"/>
        <v>0</v>
      </c>
      <c r="AB264" s="565">
        <f t="shared" si="67"/>
        <v>0</v>
      </c>
      <c r="AC264" s="565">
        <f t="shared" si="68"/>
        <v>0</v>
      </c>
      <c r="AD264" s="572">
        <f t="shared" si="69"/>
        <v>0</v>
      </c>
      <c r="AE264" s="560">
        <f t="shared" si="70"/>
        <v>0</v>
      </c>
      <c r="AF264" s="561">
        <f t="shared" si="71"/>
        <v>0</v>
      </c>
      <c r="AG264" s="562"/>
    </row>
    <row r="265" spans="2:33" s="418" customFormat="1" ht="15" customHeight="1" x14ac:dyDescent="0.2">
      <c r="B265" s="554"/>
      <c r="C265" s="382"/>
      <c r="D265" s="383"/>
      <c r="E265" s="381"/>
      <c r="F265" s="1040"/>
      <c r="G265" s="1038"/>
      <c r="H265" s="1041"/>
      <c r="I265" s="381"/>
      <c r="J265" s="568">
        <f t="shared" si="63"/>
        <v>0</v>
      </c>
      <c r="K265" s="381"/>
      <c r="L265" s="381"/>
      <c r="M265" s="568">
        <f t="shared" si="72"/>
        <v>0</v>
      </c>
      <c r="N265" s="570">
        <f>IFERROR(VLOOKUP($C265,Listen!$J$3:$L$39,2,0),0)</f>
        <v>0</v>
      </c>
      <c r="O265" s="570">
        <f>IFERROR(VLOOKUP($C265,Listen!$J$3:$L$39,3,0),0)</f>
        <v>0</v>
      </c>
      <c r="P265" s="453">
        <f t="shared" si="64"/>
        <v>0</v>
      </c>
      <c r="Q265" s="453">
        <f t="shared" si="73"/>
        <v>0</v>
      </c>
      <c r="R265" s="453">
        <f t="shared" si="73"/>
        <v>0</v>
      </c>
      <c r="S265" s="453">
        <f t="shared" si="73"/>
        <v>0</v>
      </c>
      <c r="T265" s="453">
        <f t="shared" si="73"/>
        <v>0</v>
      </c>
      <c r="U265" s="453">
        <f t="shared" si="73"/>
        <v>0</v>
      </c>
      <c r="V265" s="453">
        <f t="shared" si="73"/>
        <v>0</v>
      </c>
      <c r="W265" s="384">
        <f t="shared" si="74"/>
        <v>0</v>
      </c>
      <c r="X265" s="565">
        <f>IF(D265='A. Allgemeine Informationen'!$C$17,$M265-Y265,HLOOKUP('A. Allgemeine Informationen'!$C$17-1,$Z$1:$AF$2005,ROW(D265),FALSE)-$Y265)</f>
        <v>0</v>
      </c>
      <c r="Y265" s="384">
        <f>HLOOKUP('A. Allgemeine Informationen'!$C$17,$Z$1:$AF$2005,ROW(D265),FALSE)</f>
        <v>0</v>
      </c>
      <c r="Z265" s="565">
        <f t="shared" si="65"/>
        <v>0</v>
      </c>
      <c r="AA265" s="565">
        <f t="shared" si="66"/>
        <v>0</v>
      </c>
      <c r="AB265" s="565">
        <f t="shared" si="67"/>
        <v>0</v>
      </c>
      <c r="AC265" s="565">
        <f t="shared" si="68"/>
        <v>0</v>
      </c>
      <c r="AD265" s="572">
        <f t="shared" si="69"/>
        <v>0</v>
      </c>
      <c r="AE265" s="560">
        <f t="shared" si="70"/>
        <v>0</v>
      </c>
      <c r="AF265" s="561">
        <f t="shared" si="71"/>
        <v>0</v>
      </c>
      <c r="AG265" s="562"/>
    </row>
    <row r="266" spans="2:33" s="418" customFormat="1" ht="15" customHeight="1" x14ac:dyDescent="0.2">
      <c r="B266" s="554"/>
      <c r="C266" s="382"/>
      <c r="D266" s="383"/>
      <c r="E266" s="381"/>
      <c r="F266" s="1040"/>
      <c r="G266" s="1038"/>
      <c r="H266" s="1041"/>
      <c r="I266" s="381"/>
      <c r="J266" s="568">
        <f t="shared" si="63"/>
        <v>0</v>
      </c>
      <c r="K266" s="381"/>
      <c r="L266" s="381"/>
      <c r="M266" s="568">
        <f t="shared" si="72"/>
        <v>0</v>
      </c>
      <c r="N266" s="570">
        <f>IFERROR(VLOOKUP($C266,Listen!$J$3:$L$39,2,0),0)</f>
        <v>0</v>
      </c>
      <c r="O266" s="570">
        <f>IFERROR(VLOOKUP($C266,Listen!$J$3:$L$39,3,0),0)</f>
        <v>0</v>
      </c>
      <c r="P266" s="453">
        <f t="shared" si="64"/>
        <v>0</v>
      </c>
      <c r="Q266" s="453">
        <f t="shared" si="73"/>
        <v>0</v>
      </c>
      <c r="R266" s="453">
        <f t="shared" si="73"/>
        <v>0</v>
      </c>
      <c r="S266" s="453">
        <f t="shared" si="73"/>
        <v>0</v>
      </c>
      <c r="T266" s="453">
        <f t="shared" si="73"/>
        <v>0</v>
      </c>
      <c r="U266" s="453">
        <f t="shared" si="73"/>
        <v>0</v>
      </c>
      <c r="V266" s="453">
        <f t="shared" si="73"/>
        <v>0</v>
      </c>
      <c r="W266" s="384">
        <f t="shared" si="74"/>
        <v>0</v>
      </c>
      <c r="X266" s="565">
        <f>IF(D266='A. Allgemeine Informationen'!$C$17,$M266-Y266,HLOOKUP('A. Allgemeine Informationen'!$C$17-1,$Z$1:$AF$2005,ROW(D266),FALSE)-$Y266)</f>
        <v>0</v>
      </c>
      <c r="Y266" s="384">
        <f>HLOOKUP('A. Allgemeine Informationen'!$C$17,$Z$1:$AF$2005,ROW(D266),FALSE)</f>
        <v>0</v>
      </c>
      <c r="Z266" s="565">
        <f t="shared" si="65"/>
        <v>0</v>
      </c>
      <c r="AA266" s="565">
        <f t="shared" si="66"/>
        <v>0</v>
      </c>
      <c r="AB266" s="565">
        <f t="shared" si="67"/>
        <v>0</v>
      </c>
      <c r="AC266" s="565">
        <f t="shared" si="68"/>
        <v>0</v>
      </c>
      <c r="AD266" s="572">
        <f t="shared" si="69"/>
        <v>0</v>
      </c>
      <c r="AE266" s="560">
        <f t="shared" si="70"/>
        <v>0</v>
      </c>
      <c r="AF266" s="561">
        <f t="shared" si="71"/>
        <v>0</v>
      </c>
      <c r="AG266" s="562"/>
    </row>
    <row r="267" spans="2:33" s="418" customFormat="1" ht="15" customHeight="1" x14ac:dyDescent="0.2">
      <c r="B267" s="554"/>
      <c r="C267" s="382"/>
      <c r="D267" s="383"/>
      <c r="E267" s="381"/>
      <c r="F267" s="1040"/>
      <c r="G267" s="1038"/>
      <c r="H267" s="1041"/>
      <c r="I267" s="381"/>
      <c r="J267" s="568">
        <f t="shared" si="63"/>
        <v>0</v>
      </c>
      <c r="K267" s="381"/>
      <c r="L267" s="381"/>
      <c r="M267" s="568">
        <f t="shared" si="72"/>
        <v>0</v>
      </c>
      <c r="N267" s="570">
        <f>IFERROR(VLOOKUP($C267,Listen!$J$3:$L$39,2,0),0)</f>
        <v>0</v>
      </c>
      <c r="O267" s="570">
        <f>IFERROR(VLOOKUP($C267,Listen!$J$3:$L$39,3,0),0)</f>
        <v>0</v>
      </c>
      <c r="P267" s="453">
        <f t="shared" si="64"/>
        <v>0</v>
      </c>
      <c r="Q267" s="453">
        <f t="shared" si="73"/>
        <v>0</v>
      </c>
      <c r="R267" s="453">
        <f t="shared" si="73"/>
        <v>0</v>
      </c>
      <c r="S267" s="453">
        <f t="shared" si="73"/>
        <v>0</v>
      </c>
      <c r="T267" s="453">
        <f t="shared" si="73"/>
        <v>0</v>
      </c>
      <c r="U267" s="453">
        <f t="shared" si="73"/>
        <v>0</v>
      </c>
      <c r="V267" s="453">
        <f t="shared" si="73"/>
        <v>0</v>
      </c>
      <c r="W267" s="384">
        <f t="shared" si="74"/>
        <v>0</v>
      </c>
      <c r="X267" s="565">
        <f>IF(D267='A. Allgemeine Informationen'!$C$17,$M267-Y267,HLOOKUP('A. Allgemeine Informationen'!$C$17-1,$Z$1:$AF$2005,ROW(D267),FALSE)-$Y267)</f>
        <v>0</v>
      </c>
      <c r="Y267" s="384">
        <f>HLOOKUP('A. Allgemeine Informationen'!$C$17,$Z$1:$AF$2005,ROW(D267),FALSE)</f>
        <v>0</v>
      </c>
      <c r="Z267" s="565">
        <f t="shared" si="65"/>
        <v>0</v>
      </c>
      <c r="AA267" s="565">
        <f t="shared" si="66"/>
        <v>0</v>
      </c>
      <c r="AB267" s="565">
        <f t="shared" si="67"/>
        <v>0</v>
      </c>
      <c r="AC267" s="565">
        <f t="shared" si="68"/>
        <v>0</v>
      </c>
      <c r="AD267" s="572">
        <f t="shared" si="69"/>
        <v>0</v>
      </c>
      <c r="AE267" s="560">
        <f t="shared" si="70"/>
        <v>0</v>
      </c>
      <c r="AF267" s="561">
        <f t="shared" si="71"/>
        <v>0</v>
      </c>
      <c r="AG267" s="562"/>
    </row>
    <row r="268" spans="2:33" s="418" customFormat="1" ht="15" customHeight="1" x14ac:dyDescent="0.2">
      <c r="B268" s="554"/>
      <c r="C268" s="382"/>
      <c r="D268" s="383"/>
      <c r="E268" s="381"/>
      <c r="F268" s="1040"/>
      <c r="G268" s="1038"/>
      <c r="H268" s="1041"/>
      <c r="I268" s="381"/>
      <c r="J268" s="568">
        <f t="shared" si="63"/>
        <v>0</v>
      </c>
      <c r="K268" s="381"/>
      <c r="L268" s="381"/>
      <c r="M268" s="568">
        <f t="shared" si="72"/>
        <v>0</v>
      </c>
      <c r="N268" s="570">
        <f>IFERROR(VLOOKUP($C268,Listen!$J$3:$L$39,2,0),0)</f>
        <v>0</v>
      </c>
      <c r="O268" s="570">
        <f>IFERROR(VLOOKUP($C268,Listen!$J$3:$L$39,3,0),0)</f>
        <v>0</v>
      </c>
      <c r="P268" s="453">
        <f t="shared" si="64"/>
        <v>0</v>
      </c>
      <c r="Q268" s="453">
        <f t="shared" si="73"/>
        <v>0</v>
      </c>
      <c r="R268" s="453">
        <f t="shared" si="73"/>
        <v>0</v>
      </c>
      <c r="S268" s="453">
        <f t="shared" si="73"/>
        <v>0</v>
      </c>
      <c r="T268" s="453">
        <f t="shared" si="73"/>
        <v>0</v>
      </c>
      <c r="U268" s="453">
        <f t="shared" si="73"/>
        <v>0</v>
      </c>
      <c r="V268" s="453">
        <f t="shared" si="73"/>
        <v>0</v>
      </c>
      <c r="W268" s="384">
        <f t="shared" si="74"/>
        <v>0</v>
      </c>
      <c r="X268" s="565">
        <f>IF(D268='A. Allgemeine Informationen'!$C$17,$M268-Y268,HLOOKUP('A. Allgemeine Informationen'!$C$17-1,$Z$1:$AF$2005,ROW(D268),FALSE)-$Y268)</f>
        <v>0</v>
      </c>
      <c r="Y268" s="384">
        <f>HLOOKUP('A. Allgemeine Informationen'!$C$17,$Z$1:$AF$2005,ROW(D268),FALSE)</f>
        <v>0</v>
      </c>
      <c r="Z268" s="565">
        <f t="shared" si="65"/>
        <v>0</v>
      </c>
      <c r="AA268" s="565">
        <f t="shared" si="66"/>
        <v>0</v>
      </c>
      <c r="AB268" s="565">
        <f t="shared" si="67"/>
        <v>0</v>
      </c>
      <c r="AC268" s="565">
        <f t="shared" si="68"/>
        <v>0</v>
      </c>
      <c r="AD268" s="572">
        <f t="shared" si="69"/>
        <v>0</v>
      </c>
      <c r="AE268" s="560">
        <f t="shared" si="70"/>
        <v>0</v>
      </c>
      <c r="AF268" s="561">
        <f t="shared" si="71"/>
        <v>0</v>
      </c>
      <c r="AG268" s="562"/>
    </row>
    <row r="269" spans="2:33" s="418" customFormat="1" ht="15" customHeight="1" x14ac:dyDescent="0.2">
      <c r="B269" s="554"/>
      <c r="C269" s="382"/>
      <c r="D269" s="383"/>
      <c r="E269" s="381"/>
      <c r="F269" s="1040"/>
      <c r="G269" s="1038"/>
      <c r="H269" s="1041"/>
      <c r="I269" s="381"/>
      <c r="J269" s="568">
        <f t="shared" si="63"/>
        <v>0</v>
      </c>
      <c r="K269" s="381"/>
      <c r="L269" s="381"/>
      <c r="M269" s="568">
        <f t="shared" si="72"/>
        <v>0</v>
      </c>
      <c r="N269" s="570">
        <f>IFERROR(VLOOKUP($C269,Listen!$J$3:$L$39,2,0),0)</f>
        <v>0</v>
      </c>
      <c r="O269" s="570">
        <f>IFERROR(VLOOKUP($C269,Listen!$J$3:$L$39,3,0),0)</f>
        <v>0</v>
      </c>
      <c r="P269" s="453">
        <f t="shared" si="64"/>
        <v>0</v>
      </c>
      <c r="Q269" s="453">
        <f t="shared" si="73"/>
        <v>0</v>
      </c>
      <c r="R269" s="453">
        <f t="shared" si="73"/>
        <v>0</v>
      </c>
      <c r="S269" s="453">
        <f t="shared" si="73"/>
        <v>0</v>
      </c>
      <c r="T269" s="453">
        <f t="shared" si="73"/>
        <v>0</v>
      </c>
      <c r="U269" s="453">
        <f t="shared" si="73"/>
        <v>0</v>
      </c>
      <c r="V269" s="453">
        <f t="shared" si="73"/>
        <v>0</v>
      </c>
      <c r="W269" s="384">
        <f t="shared" si="74"/>
        <v>0</v>
      </c>
      <c r="X269" s="565">
        <f>IF(D269='A. Allgemeine Informationen'!$C$17,$M269-Y269,HLOOKUP('A. Allgemeine Informationen'!$C$17-1,$Z$1:$AF$2005,ROW(D269),FALSE)-$Y269)</f>
        <v>0</v>
      </c>
      <c r="Y269" s="384">
        <f>HLOOKUP('A. Allgemeine Informationen'!$C$17,$Z$1:$AF$2005,ROW(D269),FALSE)</f>
        <v>0</v>
      </c>
      <c r="Z269" s="565">
        <f t="shared" si="65"/>
        <v>0</v>
      </c>
      <c r="AA269" s="565">
        <f t="shared" si="66"/>
        <v>0</v>
      </c>
      <c r="AB269" s="565">
        <f t="shared" si="67"/>
        <v>0</v>
      </c>
      <c r="AC269" s="565">
        <f t="shared" si="68"/>
        <v>0</v>
      </c>
      <c r="AD269" s="572">
        <f t="shared" si="69"/>
        <v>0</v>
      </c>
      <c r="AE269" s="560">
        <f t="shared" si="70"/>
        <v>0</v>
      </c>
      <c r="AF269" s="561">
        <f t="shared" si="71"/>
        <v>0</v>
      </c>
      <c r="AG269" s="562"/>
    </row>
    <row r="270" spans="2:33" s="418" customFormat="1" ht="15" customHeight="1" x14ac:dyDescent="0.2">
      <c r="B270" s="554"/>
      <c r="C270" s="382"/>
      <c r="D270" s="383"/>
      <c r="E270" s="381"/>
      <c r="F270" s="1040"/>
      <c r="G270" s="1038"/>
      <c r="H270" s="1041"/>
      <c r="I270" s="381"/>
      <c r="J270" s="568">
        <f t="shared" si="63"/>
        <v>0</v>
      </c>
      <c r="K270" s="381"/>
      <c r="L270" s="381"/>
      <c r="M270" s="568">
        <f t="shared" si="72"/>
        <v>0</v>
      </c>
      <c r="N270" s="570">
        <f>IFERROR(VLOOKUP($C270,Listen!$J$3:$L$39,2,0),0)</f>
        <v>0</v>
      </c>
      <c r="O270" s="570">
        <f>IFERROR(VLOOKUP($C270,Listen!$J$3:$L$39,3,0),0)</f>
        <v>0</v>
      </c>
      <c r="P270" s="453">
        <f t="shared" si="64"/>
        <v>0</v>
      </c>
      <c r="Q270" s="453">
        <f t="shared" si="73"/>
        <v>0</v>
      </c>
      <c r="R270" s="453">
        <f t="shared" si="73"/>
        <v>0</v>
      </c>
      <c r="S270" s="453">
        <f t="shared" si="73"/>
        <v>0</v>
      </c>
      <c r="T270" s="453">
        <f t="shared" si="73"/>
        <v>0</v>
      </c>
      <c r="U270" s="453">
        <f t="shared" si="73"/>
        <v>0</v>
      </c>
      <c r="V270" s="453">
        <f t="shared" si="73"/>
        <v>0</v>
      </c>
      <c r="W270" s="384">
        <f t="shared" si="74"/>
        <v>0</v>
      </c>
      <c r="X270" s="565">
        <f>IF(D270='A. Allgemeine Informationen'!$C$17,$M270-Y270,HLOOKUP('A. Allgemeine Informationen'!$C$17-1,$Z$1:$AF$2005,ROW(D270),FALSE)-$Y270)</f>
        <v>0</v>
      </c>
      <c r="Y270" s="384">
        <f>HLOOKUP('A. Allgemeine Informationen'!$C$17,$Z$1:$AF$2005,ROW(D270),FALSE)</f>
        <v>0</v>
      </c>
      <c r="Z270" s="565">
        <f t="shared" si="65"/>
        <v>0</v>
      </c>
      <c r="AA270" s="565">
        <f t="shared" si="66"/>
        <v>0</v>
      </c>
      <c r="AB270" s="565">
        <f t="shared" si="67"/>
        <v>0</v>
      </c>
      <c r="AC270" s="565">
        <f t="shared" si="68"/>
        <v>0</v>
      </c>
      <c r="AD270" s="572">
        <f t="shared" si="69"/>
        <v>0</v>
      </c>
      <c r="AE270" s="560">
        <f t="shared" si="70"/>
        <v>0</v>
      </c>
      <c r="AF270" s="561">
        <f t="shared" si="71"/>
        <v>0</v>
      </c>
      <c r="AG270" s="562"/>
    </row>
    <row r="271" spans="2:33" s="418" customFormat="1" ht="15" customHeight="1" x14ac:dyDescent="0.2">
      <c r="B271" s="554"/>
      <c r="C271" s="382"/>
      <c r="D271" s="383"/>
      <c r="E271" s="381"/>
      <c r="F271" s="1040"/>
      <c r="G271" s="1038"/>
      <c r="H271" s="1041"/>
      <c r="I271" s="381"/>
      <c r="J271" s="568">
        <f t="shared" si="63"/>
        <v>0</v>
      </c>
      <c r="K271" s="381"/>
      <c r="L271" s="381"/>
      <c r="M271" s="568">
        <f t="shared" si="72"/>
        <v>0</v>
      </c>
      <c r="N271" s="570">
        <f>IFERROR(VLOOKUP($C271,Listen!$J$3:$L$39,2,0),0)</f>
        <v>0</v>
      </c>
      <c r="O271" s="570">
        <f>IFERROR(VLOOKUP($C271,Listen!$J$3:$L$39,3,0),0)</f>
        <v>0</v>
      </c>
      <c r="P271" s="453">
        <f t="shared" si="64"/>
        <v>0</v>
      </c>
      <c r="Q271" s="453">
        <f t="shared" si="73"/>
        <v>0</v>
      </c>
      <c r="R271" s="453">
        <f t="shared" si="73"/>
        <v>0</v>
      </c>
      <c r="S271" s="453">
        <f t="shared" si="73"/>
        <v>0</v>
      </c>
      <c r="T271" s="453">
        <f t="shared" si="73"/>
        <v>0</v>
      </c>
      <c r="U271" s="453">
        <f t="shared" si="73"/>
        <v>0</v>
      </c>
      <c r="V271" s="453">
        <f t="shared" si="73"/>
        <v>0</v>
      </c>
      <c r="W271" s="384">
        <f t="shared" si="74"/>
        <v>0</v>
      </c>
      <c r="X271" s="565">
        <f>IF(D271='A. Allgemeine Informationen'!$C$17,$M271-Y271,HLOOKUP('A. Allgemeine Informationen'!$C$17-1,$Z$1:$AF$2005,ROW(D271),FALSE)-$Y271)</f>
        <v>0</v>
      </c>
      <c r="Y271" s="384">
        <f>HLOOKUP('A. Allgemeine Informationen'!$C$17,$Z$1:$AF$2005,ROW(D271),FALSE)</f>
        <v>0</v>
      </c>
      <c r="Z271" s="565">
        <f t="shared" si="65"/>
        <v>0</v>
      </c>
      <c r="AA271" s="565">
        <f t="shared" si="66"/>
        <v>0</v>
      </c>
      <c r="AB271" s="565">
        <f t="shared" si="67"/>
        <v>0</v>
      </c>
      <c r="AC271" s="565">
        <f t="shared" si="68"/>
        <v>0</v>
      </c>
      <c r="AD271" s="572">
        <f t="shared" si="69"/>
        <v>0</v>
      </c>
      <c r="AE271" s="560">
        <f t="shared" si="70"/>
        <v>0</v>
      </c>
      <c r="AF271" s="561">
        <f t="shared" si="71"/>
        <v>0</v>
      </c>
      <c r="AG271" s="562"/>
    </row>
    <row r="272" spans="2:33" s="418" customFormat="1" ht="15" customHeight="1" x14ac:dyDescent="0.2">
      <c r="B272" s="554"/>
      <c r="C272" s="382"/>
      <c r="D272" s="383"/>
      <c r="E272" s="381"/>
      <c r="F272" s="1040"/>
      <c r="G272" s="1038"/>
      <c r="H272" s="1041"/>
      <c r="I272" s="381"/>
      <c r="J272" s="568">
        <f t="shared" si="63"/>
        <v>0</v>
      </c>
      <c r="K272" s="381"/>
      <c r="L272" s="381"/>
      <c r="M272" s="568">
        <f t="shared" si="72"/>
        <v>0</v>
      </c>
      <c r="N272" s="570">
        <f>IFERROR(VLOOKUP($C272,Listen!$J$3:$L$39,2,0),0)</f>
        <v>0</v>
      </c>
      <c r="O272" s="570">
        <f>IFERROR(VLOOKUP($C272,Listen!$J$3:$L$39,3,0),0)</f>
        <v>0</v>
      </c>
      <c r="P272" s="453">
        <f t="shared" si="64"/>
        <v>0</v>
      </c>
      <c r="Q272" s="453">
        <f t="shared" si="73"/>
        <v>0</v>
      </c>
      <c r="R272" s="453">
        <f t="shared" si="73"/>
        <v>0</v>
      </c>
      <c r="S272" s="453">
        <f t="shared" si="73"/>
        <v>0</v>
      </c>
      <c r="T272" s="453">
        <f t="shared" si="73"/>
        <v>0</v>
      </c>
      <c r="U272" s="453">
        <f t="shared" si="73"/>
        <v>0</v>
      </c>
      <c r="V272" s="453">
        <f t="shared" si="73"/>
        <v>0</v>
      </c>
      <c r="W272" s="384">
        <f t="shared" si="74"/>
        <v>0</v>
      </c>
      <c r="X272" s="565">
        <f>IF(D272='A. Allgemeine Informationen'!$C$17,$M272-Y272,HLOOKUP('A. Allgemeine Informationen'!$C$17-1,$Z$1:$AF$2005,ROW(D272),FALSE)-$Y272)</f>
        <v>0</v>
      </c>
      <c r="Y272" s="384">
        <f>HLOOKUP('A. Allgemeine Informationen'!$C$17,$Z$1:$AF$2005,ROW(D272),FALSE)</f>
        <v>0</v>
      </c>
      <c r="Z272" s="565">
        <f t="shared" si="65"/>
        <v>0</v>
      </c>
      <c r="AA272" s="565">
        <f t="shared" si="66"/>
        <v>0</v>
      </c>
      <c r="AB272" s="565">
        <f t="shared" si="67"/>
        <v>0</v>
      </c>
      <c r="AC272" s="565">
        <f t="shared" si="68"/>
        <v>0</v>
      </c>
      <c r="AD272" s="572">
        <f t="shared" si="69"/>
        <v>0</v>
      </c>
      <c r="AE272" s="560">
        <f t="shared" si="70"/>
        <v>0</v>
      </c>
      <c r="AF272" s="561">
        <f t="shared" si="71"/>
        <v>0</v>
      </c>
      <c r="AG272" s="562"/>
    </row>
    <row r="273" spans="2:33" s="418" customFormat="1" ht="15" customHeight="1" x14ac:dyDescent="0.2">
      <c r="B273" s="554"/>
      <c r="C273" s="382"/>
      <c r="D273" s="383"/>
      <c r="E273" s="381"/>
      <c r="F273" s="1040"/>
      <c r="G273" s="1038"/>
      <c r="H273" s="1041"/>
      <c r="I273" s="381"/>
      <c r="J273" s="568">
        <f t="shared" si="63"/>
        <v>0</v>
      </c>
      <c r="K273" s="381"/>
      <c r="L273" s="381"/>
      <c r="M273" s="568">
        <f t="shared" si="72"/>
        <v>0</v>
      </c>
      <c r="N273" s="570">
        <f>IFERROR(VLOOKUP($C273,Listen!$J$3:$L$39,2,0),0)</f>
        <v>0</v>
      </c>
      <c r="O273" s="570">
        <f>IFERROR(VLOOKUP($C273,Listen!$J$3:$L$39,3,0),0)</f>
        <v>0</v>
      </c>
      <c r="P273" s="453">
        <f t="shared" si="64"/>
        <v>0</v>
      </c>
      <c r="Q273" s="453">
        <f t="shared" si="73"/>
        <v>0</v>
      </c>
      <c r="R273" s="453">
        <f t="shared" si="73"/>
        <v>0</v>
      </c>
      <c r="S273" s="453">
        <f t="shared" si="73"/>
        <v>0</v>
      </c>
      <c r="T273" s="453">
        <f t="shared" si="73"/>
        <v>0</v>
      </c>
      <c r="U273" s="453">
        <f t="shared" si="73"/>
        <v>0</v>
      </c>
      <c r="V273" s="453">
        <f t="shared" si="73"/>
        <v>0</v>
      </c>
      <c r="W273" s="384">
        <f t="shared" si="74"/>
        <v>0</v>
      </c>
      <c r="X273" s="565">
        <f>IF(D273='A. Allgemeine Informationen'!$C$17,$M273-Y273,HLOOKUP('A. Allgemeine Informationen'!$C$17-1,$Z$1:$AF$2005,ROW(D273),FALSE)-$Y273)</f>
        <v>0</v>
      </c>
      <c r="Y273" s="384">
        <f>HLOOKUP('A. Allgemeine Informationen'!$C$17,$Z$1:$AF$2005,ROW(D273),FALSE)</f>
        <v>0</v>
      </c>
      <c r="Z273" s="565">
        <f t="shared" si="65"/>
        <v>0</v>
      </c>
      <c r="AA273" s="565">
        <f t="shared" si="66"/>
        <v>0</v>
      </c>
      <c r="AB273" s="565">
        <f t="shared" si="67"/>
        <v>0</v>
      </c>
      <c r="AC273" s="565">
        <f t="shared" si="68"/>
        <v>0</v>
      </c>
      <c r="AD273" s="572">
        <f t="shared" si="69"/>
        <v>0</v>
      </c>
      <c r="AE273" s="560">
        <f t="shared" si="70"/>
        <v>0</v>
      </c>
      <c r="AF273" s="561">
        <f t="shared" si="71"/>
        <v>0</v>
      </c>
      <c r="AG273" s="562"/>
    </row>
    <row r="274" spans="2:33" s="418" customFormat="1" ht="15" customHeight="1" x14ac:dyDescent="0.2">
      <c r="B274" s="554"/>
      <c r="C274" s="382"/>
      <c r="D274" s="383"/>
      <c r="E274" s="381"/>
      <c r="F274" s="1040"/>
      <c r="G274" s="1038"/>
      <c r="H274" s="1041"/>
      <c r="I274" s="381"/>
      <c r="J274" s="568">
        <f t="shared" si="63"/>
        <v>0</v>
      </c>
      <c r="K274" s="381"/>
      <c r="L274" s="381"/>
      <c r="M274" s="568">
        <f t="shared" si="72"/>
        <v>0</v>
      </c>
      <c r="N274" s="570">
        <f>IFERROR(VLOOKUP($C274,Listen!$J$3:$L$39,2,0),0)</f>
        <v>0</v>
      </c>
      <c r="O274" s="570">
        <f>IFERROR(VLOOKUP($C274,Listen!$J$3:$L$39,3,0),0)</f>
        <v>0</v>
      </c>
      <c r="P274" s="453">
        <f t="shared" si="64"/>
        <v>0</v>
      </c>
      <c r="Q274" s="453">
        <f t="shared" si="73"/>
        <v>0</v>
      </c>
      <c r="R274" s="453">
        <f t="shared" si="73"/>
        <v>0</v>
      </c>
      <c r="S274" s="453">
        <f t="shared" si="73"/>
        <v>0</v>
      </c>
      <c r="T274" s="453">
        <f t="shared" si="73"/>
        <v>0</v>
      </c>
      <c r="U274" s="453">
        <f t="shared" si="73"/>
        <v>0</v>
      </c>
      <c r="V274" s="453">
        <f t="shared" si="73"/>
        <v>0</v>
      </c>
      <c r="W274" s="384">
        <f t="shared" si="74"/>
        <v>0</v>
      </c>
      <c r="X274" s="565">
        <f>IF(D274='A. Allgemeine Informationen'!$C$17,$M274-Y274,HLOOKUP('A. Allgemeine Informationen'!$C$17-1,$Z$1:$AF$2005,ROW(D274),FALSE)-$Y274)</f>
        <v>0</v>
      </c>
      <c r="Y274" s="384">
        <f>HLOOKUP('A. Allgemeine Informationen'!$C$17,$Z$1:$AF$2005,ROW(D274),FALSE)</f>
        <v>0</v>
      </c>
      <c r="Z274" s="565">
        <f t="shared" si="65"/>
        <v>0</v>
      </c>
      <c r="AA274" s="565">
        <f t="shared" si="66"/>
        <v>0</v>
      </c>
      <c r="AB274" s="565">
        <f t="shared" si="67"/>
        <v>0</v>
      </c>
      <c r="AC274" s="565">
        <f t="shared" si="68"/>
        <v>0</v>
      </c>
      <c r="AD274" s="572">
        <f t="shared" si="69"/>
        <v>0</v>
      </c>
      <c r="AE274" s="560">
        <f t="shared" si="70"/>
        <v>0</v>
      </c>
      <c r="AF274" s="561">
        <f t="shared" si="71"/>
        <v>0</v>
      </c>
      <c r="AG274" s="562"/>
    </row>
    <row r="275" spans="2:33" s="418" customFormat="1" ht="15" customHeight="1" x14ac:dyDescent="0.2">
      <c r="B275" s="554"/>
      <c r="C275" s="382"/>
      <c r="D275" s="383"/>
      <c r="E275" s="381"/>
      <c r="F275" s="1040"/>
      <c r="G275" s="1038"/>
      <c r="H275" s="1041"/>
      <c r="I275" s="381"/>
      <c r="J275" s="568">
        <f t="shared" si="63"/>
        <v>0</v>
      </c>
      <c r="K275" s="381"/>
      <c r="L275" s="381"/>
      <c r="M275" s="568">
        <f t="shared" si="72"/>
        <v>0</v>
      </c>
      <c r="N275" s="570">
        <f>IFERROR(VLOOKUP($C275,Listen!$J$3:$L$39,2,0),0)</f>
        <v>0</v>
      </c>
      <c r="O275" s="570">
        <f>IFERROR(VLOOKUP($C275,Listen!$J$3:$L$39,3,0),0)</f>
        <v>0</v>
      </c>
      <c r="P275" s="453">
        <f t="shared" si="64"/>
        <v>0</v>
      </c>
      <c r="Q275" s="453">
        <f t="shared" si="73"/>
        <v>0</v>
      </c>
      <c r="R275" s="453">
        <f t="shared" si="73"/>
        <v>0</v>
      </c>
      <c r="S275" s="453">
        <f t="shared" si="73"/>
        <v>0</v>
      </c>
      <c r="T275" s="453">
        <f t="shared" si="73"/>
        <v>0</v>
      </c>
      <c r="U275" s="453">
        <f t="shared" si="73"/>
        <v>0</v>
      </c>
      <c r="V275" s="453">
        <f t="shared" si="73"/>
        <v>0</v>
      </c>
      <c r="W275" s="384">
        <f t="shared" si="74"/>
        <v>0</v>
      </c>
      <c r="X275" s="565">
        <f>IF(D275='A. Allgemeine Informationen'!$C$17,$M275-Y275,HLOOKUP('A. Allgemeine Informationen'!$C$17-1,$Z$1:$AF$2005,ROW(D275),FALSE)-$Y275)</f>
        <v>0</v>
      </c>
      <c r="Y275" s="384">
        <f>HLOOKUP('A. Allgemeine Informationen'!$C$17,$Z$1:$AF$2005,ROW(D275),FALSE)</f>
        <v>0</v>
      </c>
      <c r="Z275" s="565">
        <f t="shared" si="65"/>
        <v>0</v>
      </c>
      <c r="AA275" s="565">
        <f t="shared" si="66"/>
        <v>0</v>
      </c>
      <c r="AB275" s="565">
        <f t="shared" si="67"/>
        <v>0</v>
      </c>
      <c r="AC275" s="565">
        <f t="shared" si="68"/>
        <v>0</v>
      </c>
      <c r="AD275" s="572">
        <f t="shared" si="69"/>
        <v>0</v>
      </c>
      <c r="AE275" s="560">
        <f t="shared" si="70"/>
        <v>0</v>
      </c>
      <c r="AF275" s="561">
        <f t="shared" si="71"/>
        <v>0</v>
      </c>
      <c r="AG275" s="562"/>
    </row>
    <row r="276" spans="2:33" s="418" customFormat="1" ht="15" customHeight="1" x14ac:dyDescent="0.2">
      <c r="B276" s="554"/>
      <c r="C276" s="382"/>
      <c r="D276" s="383"/>
      <c r="E276" s="381"/>
      <c r="F276" s="1040"/>
      <c r="G276" s="1038"/>
      <c r="H276" s="1041"/>
      <c r="I276" s="381"/>
      <c r="J276" s="568">
        <f t="shared" si="63"/>
        <v>0</v>
      </c>
      <c r="K276" s="381"/>
      <c r="L276" s="381"/>
      <c r="M276" s="568">
        <f t="shared" si="72"/>
        <v>0</v>
      </c>
      <c r="N276" s="570">
        <f>IFERROR(VLOOKUP($C276,Listen!$J$3:$L$39,2,0),0)</f>
        <v>0</v>
      </c>
      <c r="O276" s="570">
        <f>IFERROR(VLOOKUP($C276,Listen!$J$3:$L$39,3,0),0)</f>
        <v>0</v>
      </c>
      <c r="P276" s="453">
        <f t="shared" si="64"/>
        <v>0</v>
      </c>
      <c r="Q276" s="453">
        <f t="shared" si="73"/>
        <v>0</v>
      </c>
      <c r="R276" s="453">
        <f t="shared" si="73"/>
        <v>0</v>
      </c>
      <c r="S276" s="453">
        <f t="shared" si="73"/>
        <v>0</v>
      </c>
      <c r="T276" s="453">
        <f t="shared" si="73"/>
        <v>0</v>
      </c>
      <c r="U276" s="453">
        <f t="shared" si="73"/>
        <v>0</v>
      </c>
      <c r="V276" s="453">
        <f t="shared" si="73"/>
        <v>0</v>
      </c>
      <c r="W276" s="384">
        <f t="shared" si="74"/>
        <v>0</v>
      </c>
      <c r="X276" s="565">
        <f>IF(D276='A. Allgemeine Informationen'!$C$17,$M276-Y276,HLOOKUP('A. Allgemeine Informationen'!$C$17-1,$Z$1:$AF$2005,ROW(D276),FALSE)-$Y276)</f>
        <v>0</v>
      </c>
      <c r="Y276" s="384">
        <f>HLOOKUP('A. Allgemeine Informationen'!$C$17,$Z$1:$AF$2005,ROW(D276),FALSE)</f>
        <v>0</v>
      </c>
      <c r="Z276" s="565">
        <f t="shared" si="65"/>
        <v>0</v>
      </c>
      <c r="AA276" s="565">
        <f t="shared" si="66"/>
        <v>0</v>
      </c>
      <c r="AB276" s="565">
        <f t="shared" si="67"/>
        <v>0</v>
      </c>
      <c r="AC276" s="565">
        <f t="shared" si="68"/>
        <v>0</v>
      </c>
      <c r="AD276" s="572">
        <f t="shared" si="69"/>
        <v>0</v>
      </c>
      <c r="AE276" s="560">
        <f t="shared" si="70"/>
        <v>0</v>
      </c>
      <c r="AF276" s="561">
        <f t="shared" si="71"/>
        <v>0</v>
      </c>
      <c r="AG276" s="562"/>
    </row>
    <row r="277" spans="2:33" s="418" customFormat="1" ht="15" customHeight="1" x14ac:dyDescent="0.2">
      <c r="B277" s="554"/>
      <c r="C277" s="382"/>
      <c r="D277" s="383"/>
      <c r="E277" s="381"/>
      <c r="F277" s="1040"/>
      <c r="G277" s="1038"/>
      <c r="H277" s="1041"/>
      <c r="I277" s="381"/>
      <c r="J277" s="568">
        <f t="shared" si="63"/>
        <v>0</v>
      </c>
      <c r="K277" s="381"/>
      <c r="L277" s="381"/>
      <c r="M277" s="568">
        <f t="shared" si="72"/>
        <v>0</v>
      </c>
      <c r="N277" s="570">
        <f>IFERROR(VLOOKUP($C277,Listen!$J$3:$L$39,2,0),0)</f>
        <v>0</v>
      </c>
      <c r="O277" s="570">
        <f>IFERROR(VLOOKUP($C277,Listen!$J$3:$L$39,3,0),0)</f>
        <v>0</v>
      </c>
      <c r="P277" s="453">
        <f t="shared" si="64"/>
        <v>0</v>
      </c>
      <c r="Q277" s="453">
        <f t="shared" si="73"/>
        <v>0</v>
      </c>
      <c r="R277" s="453">
        <f t="shared" si="73"/>
        <v>0</v>
      </c>
      <c r="S277" s="453">
        <f t="shared" si="73"/>
        <v>0</v>
      </c>
      <c r="T277" s="453">
        <f t="shared" si="73"/>
        <v>0</v>
      </c>
      <c r="U277" s="453">
        <f t="shared" si="73"/>
        <v>0</v>
      </c>
      <c r="V277" s="453">
        <f t="shared" si="73"/>
        <v>0</v>
      </c>
      <c r="W277" s="384">
        <f t="shared" si="74"/>
        <v>0</v>
      </c>
      <c r="X277" s="565">
        <f>IF(D277='A. Allgemeine Informationen'!$C$17,$M277-Y277,HLOOKUP('A. Allgemeine Informationen'!$C$17-1,$Z$1:$AF$2005,ROW(D277),FALSE)-$Y277)</f>
        <v>0</v>
      </c>
      <c r="Y277" s="384">
        <f>HLOOKUP('A. Allgemeine Informationen'!$C$17,$Z$1:$AF$2005,ROW(D277),FALSE)</f>
        <v>0</v>
      </c>
      <c r="Z277" s="565">
        <f t="shared" si="65"/>
        <v>0</v>
      </c>
      <c r="AA277" s="565">
        <f t="shared" si="66"/>
        <v>0</v>
      </c>
      <c r="AB277" s="565">
        <f t="shared" si="67"/>
        <v>0</v>
      </c>
      <c r="AC277" s="565">
        <f t="shared" si="68"/>
        <v>0</v>
      </c>
      <c r="AD277" s="572">
        <f t="shared" si="69"/>
        <v>0</v>
      </c>
      <c r="AE277" s="560">
        <f t="shared" si="70"/>
        <v>0</v>
      </c>
      <c r="AF277" s="561">
        <f t="shared" si="71"/>
        <v>0</v>
      </c>
      <c r="AG277" s="562"/>
    </row>
    <row r="278" spans="2:33" s="418" customFormat="1" ht="15" customHeight="1" x14ac:dyDescent="0.2">
      <c r="B278" s="554"/>
      <c r="C278" s="382"/>
      <c r="D278" s="383"/>
      <c r="E278" s="381"/>
      <c r="F278" s="1040"/>
      <c r="G278" s="1038"/>
      <c r="H278" s="1041"/>
      <c r="I278" s="381"/>
      <c r="J278" s="568">
        <f t="shared" si="63"/>
        <v>0</v>
      </c>
      <c r="K278" s="381"/>
      <c r="L278" s="381"/>
      <c r="M278" s="568">
        <f t="shared" si="72"/>
        <v>0</v>
      </c>
      <c r="N278" s="570">
        <f>IFERROR(VLOOKUP($C278,Listen!$J$3:$L$39,2,0),0)</f>
        <v>0</v>
      </c>
      <c r="O278" s="570">
        <f>IFERROR(VLOOKUP($C278,Listen!$J$3:$L$39,3,0),0)</f>
        <v>0</v>
      </c>
      <c r="P278" s="453">
        <f t="shared" si="64"/>
        <v>0</v>
      </c>
      <c r="Q278" s="453">
        <f t="shared" si="73"/>
        <v>0</v>
      </c>
      <c r="R278" s="453">
        <f t="shared" si="73"/>
        <v>0</v>
      </c>
      <c r="S278" s="453">
        <f t="shared" si="73"/>
        <v>0</v>
      </c>
      <c r="T278" s="453">
        <f t="shared" si="73"/>
        <v>0</v>
      </c>
      <c r="U278" s="453">
        <f t="shared" si="73"/>
        <v>0</v>
      </c>
      <c r="V278" s="453">
        <f t="shared" si="73"/>
        <v>0</v>
      </c>
      <c r="W278" s="384">
        <f t="shared" si="74"/>
        <v>0</v>
      </c>
      <c r="X278" s="565">
        <f>IF(D278='A. Allgemeine Informationen'!$C$17,$M278-Y278,HLOOKUP('A. Allgemeine Informationen'!$C$17-1,$Z$1:$AF$2005,ROW(D278),FALSE)-$Y278)</f>
        <v>0</v>
      </c>
      <c r="Y278" s="384">
        <f>HLOOKUP('A. Allgemeine Informationen'!$C$17,$Z$1:$AF$2005,ROW(D278),FALSE)</f>
        <v>0</v>
      </c>
      <c r="Z278" s="565">
        <f t="shared" si="65"/>
        <v>0</v>
      </c>
      <c r="AA278" s="565">
        <f t="shared" si="66"/>
        <v>0</v>
      </c>
      <c r="AB278" s="565">
        <f t="shared" si="67"/>
        <v>0</v>
      </c>
      <c r="AC278" s="565">
        <f t="shared" si="68"/>
        <v>0</v>
      </c>
      <c r="AD278" s="572">
        <f t="shared" si="69"/>
        <v>0</v>
      </c>
      <c r="AE278" s="560">
        <f t="shared" si="70"/>
        <v>0</v>
      </c>
      <c r="AF278" s="561">
        <f t="shared" si="71"/>
        <v>0</v>
      </c>
      <c r="AG278" s="562"/>
    </row>
    <row r="279" spans="2:33" s="418" customFormat="1" ht="15" customHeight="1" x14ac:dyDescent="0.2">
      <c r="B279" s="554"/>
      <c r="C279" s="382"/>
      <c r="D279" s="383"/>
      <c r="E279" s="381"/>
      <c r="F279" s="1040"/>
      <c r="G279" s="1038"/>
      <c r="H279" s="1041"/>
      <c r="I279" s="381"/>
      <c r="J279" s="568">
        <f t="shared" si="63"/>
        <v>0</v>
      </c>
      <c r="K279" s="381"/>
      <c r="L279" s="381"/>
      <c r="M279" s="568">
        <f t="shared" si="72"/>
        <v>0</v>
      </c>
      <c r="N279" s="570">
        <f>IFERROR(VLOOKUP($C279,Listen!$J$3:$L$39,2,0),0)</f>
        <v>0</v>
      </c>
      <c r="O279" s="570">
        <f>IFERROR(VLOOKUP($C279,Listen!$J$3:$L$39,3,0),0)</f>
        <v>0</v>
      </c>
      <c r="P279" s="453">
        <f t="shared" si="64"/>
        <v>0</v>
      </c>
      <c r="Q279" s="453">
        <f t="shared" ref="Q279:V294" si="75">P279</f>
        <v>0</v>
      </c>
      <c r="R279" s="453">
        <f t="shared" si="75"/>
        <v>0</v>
      </c>
      <c r="S279" s="453">
        <f t="shared" si="75"/>
        <v>0</v>
      </c>
      <c r="T279" s="453">
        <f t="shared" si="75"/>
        <v>0</v>
      </c>
      <c r="U279" s="453">
        <f t="shared" si="75"/>
        <v>0</v>
      </c>
      <c r="V279" s="453">
        <f t="shared" si="75"/>
        <v>0</v>
      </c>
      <c r="W279" s="384">
        <f t="shared" si="74"/>
        <v>0</v>
      </c>
      <c r="X279" s="565">
        <f>IF(D279='A. Allgemeine Informationen'!$C$17,$M279-Y279,HLOOKUP('A. Allgemeine Informationen'!$C$17-1,$Z$1:$AF$2005,ROW(D279),FALSE)-$Y279)</f>
        <v>0</v>
      </c>
      <c r="Y279" s="384">
        <f>HLOOKUP('A. Allgemeine Informationen'!$C$17,$Z$1:$AF$2005,ROW(D279),FALSE)</f>
        <v>0</v>
      </c>
      <c r="Z279" s="565">
        <f t="shared" si="65"/>
        <v>0</v>
      </c>
      <c r="AA279" s="565">
        <f t="shared" si="66"/>
        <v>0</v>
      </c>
      <c r="AB279" s="565">
        <f t="shared" si="67"/>
        <v>0</v>
      </c>
      <c r="AC279" s="565">
        <f t="shared" si="68"/>
        <v>0</v>
      </c>
      <c r="AD279" s="572">
        <f t="shared" si="69"/>
        <v>0</v>
      </c>
      <c r="AE279" s="560">
        <f t="shared" si="70"/>
        <v>0</v>
      </c>
      <c r="AF279" s="561">
        <f t="shared" si="71"/>
        <v>0</v>
      </c>
      <c r="AG279" s="562"/>
    </row>
    <row r="280" spans="2:33" s="418" customFormat="1" ht="15" customHeight="1" x14ac:dyDescent="0.2">
      <c r="B280" s="554"/>
      <c r="C280" s="382"/>
      <c r="D280" s="383"/>
      <c r="E280" s="381"/>
      <c r="F280" s="1040"/>
      <c r="G280" s="1038"/>
      <c r="H280" s="1041"/>
      <c r="I280" s="381"/>
      <c r="J280" s="568">
        <f t="shared" si="63"/>
        <v>0</v>
      </c>
      <c r="K280" s="381"/>
      <c r="L280" s="381"/>
      <c r="M280" s="568">
        <f t="shared" si="72"/>
        <v>0</v>
      </c>
      <c r="N280" s="570">
        <f>IFERROR(VLOOKUP($C280,Listen!$J$3:$L$39,2,0),0)</f>
        <v>0</v>
      </c>
      <c r="O280" s="570">
        <f>IFERROR(VLOOKUP($C280,Listen!$J$3:$L$39,3,0),0)</f>
        <v>0</v>
      </c>
      <c r="P280" s="453">
        <f t="shared" si="64"/>
        <v>0</v>
      </c>
      <c r="Q280" s="453">
        <f t="shared" si="75"/>
        <v>0</v>
      </c>
      <c r="R280" s="453">
        <f t="shared" si="75"/>
        <v>0</v>
      </c>
      <c r="S280" s="453">
        <f t="shared" si="75"/>
        <v>0</v>
      </c>
      <c r="T280" s="453">
        <f t="shared" si="75"/>
        <v>0</v>
      </c>
      <c r="U280" s="453">
        <f t="shared" si="75"/>
        <v>0</v>
      </c>
      <c r="V280" s="453">
        <f t="shared" si="75"/>
        <v>0</v>
      </c>
      <c r="W280" s="384">
        <f t="shared" si="74"/>
        <v>0</v>
      </c>
      <c r="X280" s="565">
        <f>IF(D280='A. Allgemeine Informationen'!$C$17,$M280-Y280,HLOOKUP('A. Allgemeine Informationen'!$C$17-1,$Z$1:$AF$2005,ROW(D280),FALSE)-$Y280)</f>
        <v>0</v>
      </c>
      <c r="Y280" s="384">
        <f>HLOOKUP('A. Allgemeine Informationen'!$C$17,$Z$1:$AF$2005,ROW(D280),FALSE)</f>
        <v>0</v>
      </c>
      <c r="Z280" s="565">
        <f t="shared" si="65"/>
        <v>0</v>
      </c>
      <c r="AA280" s="565">
        <f t="shared" si="66"/>
        <v>0</v>
      </c>
      <c r="AB280" s="565">
        <f t="shared" si="67"/>
        <v>0</v>
      </c>
      <c r="AC280" s="565">
        <f t="shared" si="68"/>
        <v>0</v>
      </c>
      <c r="AD280" s="572">
        <f t="shared" si="69"/>
        <v>0</v>
      </c>
      <c r="AE280" s="560">
        <f t="shared" si="70"/>
        <v>0</v>
      </c>
      <c r="AF280" s="561">
        <f t="shared" si="71"/>
        <v>0</v>
      </c>
      <c r="AG280" s="562"/>
    </row>
    <row r="281" spans="2:33" s="418" customFormat="1" ht="15" customHeight="1" x14ac:dyDescent="0.2">
      <c r="B281" s="554"/>
      <c r="C281" s="382"/>
      <c r="D281" s="383"/>
      <c r="E281" s="381"/>
      <c r="F281" s="1040"/>
      <c r="G281" s="1038"/>
      <c r="H281" s="1041"/>
      <c r="I281" s="381"/>
      <c r="J281" s="568">
        <f t="shared" si="63"/>
        <v>0</v>
      </c>
      <c r="K281" s="381"/>
      <c r="L281" s="381"/>
      <c r="M281" s="568">
        <f t="shared" si="72"/>
        <v>0</v>
      </c>
      <c r="N281" s="570">
        <f>IFERROR(VLOOKUP($C281,Listen!$J$3:$L$39,2,0),0)</f>
        <v>0</v>
      </c>
      <c r="O281" s="570">
        <f>IFERROR(VLOOKUP($C281,Listen!$J$3:$L$39,3,0),0)</f>
        <v>0</v>
      </c>
      <c r="P281" s="453">
        <f t="shared" si="64"/>
        <v>0</v>
      </c>
      <c r="Q281" s="453">
        <f t="shared" si="75"/>
        <v>0</v>
      </c>
      <c r="R281" s="453">
        <f t="shared" si="75"/>
        <v>0</v>
      </c>
      <c r="S281" s="453">
        <f t="shared" si="75"/>
        <v>0</v>
      </c>
      <c r="T281" s="453">
        <f t="shared" si="75"/>
        <v>0</v>
      </c>
      <c r="U281" s="453">
        <f t="shared" si="75"/>
        <v>0</v>
      </c>
      <c r="V281" s="453">
        <f t="shared" si="75"/>
        <v>0</v>
      </c>
      <c r="W281" s="384">
        <f t="shared" si="74"/>
        <v>0</v>
      </c>
      <c r="X281" s="565">
        <f>IF(D281='A. Allgemeine Informationen'!$C$17,$M281-Y281,HLOOKUP('A. Allgemeine Informationen'!$C$17-1,$Z$1:$AF$2005,ROW(D281),FALSE)-$Y281)</f>
        <v>0</v>
      </c>
      <c r="Y281" s="384">
        <f>HLOOKUP('A. Allgemeine Informationen'!$C$17,$Z$1:$AF$2005,ROW(D281),FALSE)</f>
        <v>0</v>
      </c>
      <c r="Z281" s="565">
        <f t="shared" si="65"/>
        <v>0</v>
      </c>
      <c r="AA281" s="565">
        <f t="shared" si="66"/>
        <v>0</v>
      </c>
      <c r="AB281" s="565">
        <f t="shared" si="67"/>
        <v>0</v>
      </c>
      <c r="AC281" s="565">
        <f t="shared" si="68"/>
        <v>0</v>
      </c>
      <c r="AD281" s="572">
        <f t="shared" si="69"/>
        <v>0</v>
      </c>
      <c r="AE281" s="560">
        <f t="shared" si="70"/>
        <v>0</v>
      </c>
      <c r="AF281" s="561">
        <f t="shared" si="71"/>
        <v>0</v>
      </c>
      <c r="AG281" s="562"/>
    </row>
    <row r="282" spans="2:33" s="418" customFormat="1" ht="15" customHeight="1" x14ac:dyDescent="0.2">
      <c r="B282" s="554"/>
      <c r="C282" s="382"/>
      <c r="D282" s="383"/>
      <c r="E282" s="381"/>
      <c r="F282" s="1040"/>
      <c r="G282" s="1038"/>
      <c r="H282" s="1041"/>
      <c r="I282" s="381"/>
      <c r="J282" s="568">
        <f t="shared" si="63"/>
        <v>0</v>
      </c>
      <c r="K282" s="381"/>
      <c r="L282" s="381"/>
      <c r="M282" s="568">
        <f t="shared" si="72"/>
        <v>0</v>
      </c>
      <c r="N282" s="570">
        <f>IFERROR(VLOOKUP($C282,Listen!$J$3:$L$39,2,0),0)</f>
        <v>0</v>
      </c>
      <c r="O282" s="570">
        <f>IFERROR(VLOOKUP($C282,Listen!$J$3:$L$39,3,0),0)</f>
        <v>0</v>
      </c>
      <c r="P282" s="453">
        <f t="shared" si="64"/>
        <v>0</v>
      </c>
      <c r="Q282" s="453">
        <f t="shared" si="75"/>
        <v>0</v>
      </c>
      <c r="R282" s="453">
        <f t="shared" si="75"/>
        <v>0</v>
      </c>
      <c r="S282" s="453">
        <f t="shared" si="75"/>
        <v>0</v>
      </c>
      <c r="T282" s="453">
        <f t="shared" si="75"/>
        <v>0</v>
      </c>
      <c r="U282" s="453">
        <f t="shared" si="75"/>
        <v>0</v>
      </c>
      <c r="V282" s="453">
        <f t="shared" si="75"/>
        <v>0</v>
      </c>
      <c r="W282" s="384">
        <f t="shared" si="74"/>
        <v>0</v>
      </c>
      <c r="X282" s="565">
        <f>IF(D282='A. Allgemeine Informationen'!$C$17,$M282-Y282,HLOOKUP('A. Allgemeine Informationen'!$C$17-1,$Z$1:$AF$2005,ROW(D282),FALSE)-$Y282)</f>
        <v>0</v>
      </c>
      <c r="Y282" s="384">
        <f>HLOOKUP('A. Allgemeine Informationen'!$C$17,$Z$1:$AF$2005,ROW(D282),FALSE)</f>
        <v>0</v>
      </c>
      <c r="Z282" s="565">
        <f t="shared" si="65"/>
        <v>0</v>
      </c>
      <c r="AA282" s="565">
        <f t="shared" si="66"/>
        <v>0</v>
      </c>
      <c r="AB282" s="565">
        <f t="shared" si="67"/>
        <v>0</v>
      </c>
      <c r="AC282" s="565">
        <f t="shared" si="68"/>
        <v>0</v>
      </c>
      <c r="AD282" s="572">
        <f t="shared" si="69"/>
        <v>0</v>
      </c>
      <c r="AE282" s="560">
        <f t="shared" si="70"/>
        <v>0</v>
      </c>
      <c r="AF282" s="561">
        <f t="shared" si="71"/>
        <v>0</v>
      </c>
      <c r="AG282" s="562"/>
    </row>
    <row r="283" spans="2:33" s="418" customFormat="1" ht="15" customHeight="1" x14ac:dyDescent="0.2">
      <c r="B283" s="554"/>
      <c r="C283" s="382"/>
      <c r="D283" s="383"/>
      <c r="E283" s="381"/>
      <c r="F283" s="1040"/>
      <c r="G283" s="1038"/>
      <c r="H283" s="1041"/>
      <c r="I283" s="381"/>
      <c r="J283" s="568">
        <f t="shared" si="63"/>
        <v>0</v>
      </c>
      <c r="K283" s="381"/>
      <c r="L283" s="381"/>
      <c r="M283" s="568">
        <f t="shared" si="72"/>
        <v>0</v>
      </c>
      <c r="N283" s="570">
        <f>IFERROR(VLOOKUP($C283,Listen!$J$3:$L$39,2,0),0)</f>
        <v>0</v>
      </c>
      <c r="O283" s="570">
        <f>IFERROR(VLOOKUP($C283,Listen!$J$3:$L$39,3,0),0)</f>
        <v>0</v>
      </c>
      <c r="P283" s="453">
        <f t="shared" si="64"/>
        <v>0</v>
      </c>
      <c r="Q283" s="453">
        <f t="shared" si="75"/>
        <v>0</v>
      </c>
      <c r="R283" s="453">
        <f t="shared" si="75"/>
        <v>0</v>
      </c>
      <c r="S283" s="453">
        <f t="shared" si="75"/>
        <v>0</v>
      </c>
      <c r="T283" s="453">
        <f t="shared" si="75"/>
        <v>0</v>
      </c>
      <c r="U283" s="453">
        <f t="shared" si="75"/>
        <v>0</v>
      </c>
      <c r="V283" s="453">
        <f t="shared" si="75"/>
        <v>0</v>
      </c>
      <c r="W283" s="384">
        <f t="shared" si="74"/>
        <v>0</v>
      </c>
      <c r="X283" s="565">
        <f>IF(D283='A. Allgemeine Informationen'!$C$17,$M283-Y283,HLOOKUP('A. Allgemeine Informationen'!$C$17-1,$Z$1:$AF$2005,ROW(D283),FALSE)-$Y283)</f>
        <v>0</v>
      </c>
      <c r="Y283" s="384">
        <f>HLOOKUP('A. Allgemeine Informationen'!$C$17,$Z$1:$AF$2005,ROW(D283),FALSE)</f>
        <v>0</v>
      </c>
      <c r="Z283" s="565">
        <f t="shared" si="65"/>
        <v>0</v>
      </c>
      <c r="AA283" s="565">
        <f t="shared" si="66"/>
        <v>0</v>
      </c>
      <c r="AB283" s="565">
        <f t="shared" si="67"/>
        <v>0</v>
      </c>
      <c r="AC283" s="565">
        <f t="shared" si="68"/>
        <v>0</v>
      </c>
      <c r="AD283" s="572">
        <f t="shared" si="69"/>
        <v>0</v>
      </c>
      <c r="AE283" s="560">
        <f t="shared" si="70"/>
        <v>0</v>
      </c>
      <c r="AF283" s="561">
        <f t="shared" si="71"/>
        <v>0</v>
      </c>
      <c r="AG283" s="562"/>
    </row>
    <row r="284" spans="2:33" s="418" customFormat="1" ht="15" customHeight="1" x14ac:dyDescent="0.2">
      <c r="B284" s="554"/>
      <c r="C284" s="382"/>
      <c r="D284" s="383"/>
      <c r="E284" s="381"/>
      <c r="F284" s="1040"/>
      <c r="G284" s="1038"/>
      <c r="H284" s="1041"/>
      <c r="I284" s="381"/>
      <c r="J284" s="568">
        <f t="shared" si="63"/>
        <v>0</v>
      </c>
      <c r="K284" s="381"/>
      <c r="L284" s="381"/>
      <c r="M284" s="568">
        <f t="shared" si="72"/>
        <v>0</v>
      </c>
      <c r="N284" s="570">
        <f>IFERROR(VLOOKUP($C284,Listen!$J$3:$L$39,2,0),0)</f>
        <v>0</v>
      </c>
      <c r="O284" s="570">
        <f>IFERROR(VLOOKUP($C284,Listen!$J$3:$L$39,3,0),0)</f>
        <v>0</v>
      </c>
      <c r="P284" s="453">
        <f t="shared" si="64"/>
        <v>0</v>
      </c>
      <c r="Q284" s="453">
        <f t="shared" si="75"/>
        <v>0</v>
      </c>
      <c r="R284" s="453">
        <f t="shared" si="75"/>
        <v>0</v>
      </c>
      <c r="S284" s="453">
        <f t="shared" si="75"/>
        <v>0</v>
      </c>
      <c r="T284" s="453">
        <f t="shared" si="75"/>
        <v>0</v>
      </c>
      <c r="U284" s="453">
        <f t="shared" si="75"/>
        <v>0</v>
      </c>
      <c r="V284" s="453">
        <f t="shared" si="75"/>
        <v>0</v>
      </c>
      <c r="W284" s="384">
        <f t="shared" si="74"/>
        <v>0</v>
      </c>
      <c r="X284" s="565">
        <f>IF(D284='A. Allgemeine Informationen'!$C$17,$M284-Y284,HLOOKUP('A. Allgemeine Informationen'!$C$17-1,$Z$1:$AF$2005,ROW(D284),FALSE)-$Y284)</f>
        <v>0</v>
      </c>
      <c r="Y284" s="384">
        <f>HLOOKUP('A. Allgemeine Informationen'!$C$17,$Z$1:$AF$2005,ROW(D284),FALSE)</f>
        <v>0</v>
      </c>
      <c r="Z284" s="565">
        <f t="shared" si="65"/>
        <v>0</v>
      </c>
      <c r="AA284" s="565">
        <f t="shared" si="66"/>
        <v>0</v>
      </c>
      <c r="AB284" s="565">
        <f t="shared" si="67"/>
        <v>0</v>
      </c>
      <c r="AC284" s="565">
        <f t="shared" si="68"/>
        <v>0</v>
      </c>
      <c r="AD284" s="572">
        <f t="shared" si="69"/>
        <v>0</v>
      </c>
      <c r="AE284" s="560">
        <f t="shared" si="70"/>
        <v>0</v>
      </c>
      <c r="AF284" s="561">
        <f t="shared" si="71"/>
        <v>0</v>
      </c>
      <c r="AG284" s="562"/>
    </row>
    <row r="285" spans="2:33" s="418" customFormat="1" ht="15" customHeight="1" x14ac:dyDescent="0.2">
      <c r="B285" s="554"/>
      <c r="C285" s="382"/>
      <c r="D285" s="383"/>
      <c r="E285" s="381"/>
      <c r="F285" s="1040"/>
      <c r="G285" s="1038"/>
      <c r="H285" s="1041"/>
      <c r="I285" s="381"/>
      <c r="J285" s="568">
        <f t="shared" si="63"/>
        <v>0</v>
      </c>
      <c r="K285" s="381"/>
      <c r="L285" s="381"/>
      <c r="M285" s="568">
        <f t="shared" si="72"/>
        <v>0</v>
      </c>
      <c r="N285" s="570">
        <f>IFERROR(VLOOKUP($C285,Listen!$J$3:$L$39,2,0),0)</f>
        <v>0</v>
      </c>
      <c r="O285" s="570">
        <f>IFERROR(VLOOKUP($C285,Listen!$J$3:$L$39,3,0),0)</f>
        <v>0</v>
      </c>
      <c r="P285" s="453">
        <f t="shared" si="64"/>
        <v>0</v>
      </c>
      <c r="Q285" s="453">
        <f t="shared" si="75"/>
        <v>0</v>
      </c>
      <c r="R285" s="453">
        <f t="shared" si="75"/>
        <v>0</v>
      </c>
      <c r="S285" s="453">
        <f t="shared" si="75"/>
        <v>0</v>
      </c>
      <c r="T285" s="453">
        <f t="shared" si="75"/>
        <v>0</v>
      </c>
      <c r="U285" s="453">
        <f t="shared" si="75"/>
        <v>0</v>
      </c>
      <c r="V285" s="453">
        <f t="shared" si="75"/>
        <v>0</v>
      </c>
      <c r="W285" s="384">
        <f t="shared" si="74"/>
        <v>0</v>
      </c>
      <c r="X285" s="565">
        <f>IF(D285='A. Allgemeine Informationen'!$C$17,$M285-Y285,HLOOKUP('A. Allgemeine Informationen'!$C$17-1,$Z$1:$AF$2005,ROW(D285),FALSE)-$Y285)</f>
        <v>0</v>
      </c>
      <c r="Y285" s="384">
        <f>HLOOKUP('A. Allgemeine Informationen'!$C$17,$Z$1:$AF$2005,ROW(D285),FALSE)</f>
        <v>0</v>
      </c>
      <c r="Z285" s="565">
        <f t="shared" si="65"/>
        <v>0</v>
      </c>
      <c r="AA285" s="565">
        <f t="shared" si="66"/>
        <v>0</v>
      </c>
      <c r="AB285" s="565">
        <f t="shared" si="67"/>
        <v>0</v>
      </c>
      <c r="AC285" s="565">
        <f t="shared" si="68"/>
        <v>0</v>
      </c>
      <c r="AD285" s="572">
        <f t="shared" si="69"/>
        <v>0</v>
      </c>
      <c r="AE285" s="560">
        <f t="shared" si="70"/>
        <v>0</v>
      </c>
      <c r="AF285" s="561">
        <f t="shared" si="71"/>
        <v>0</v>
      </c>
      <c r="AG285" s="562"/>
    </row>
    <row r="286" spans="2:33" s="418" customFormat="1" ht="15" customHeight="1" x14ac:dyDescent="0.2">
      <c r="B286" s="554"/>
      <c r="C286" s="382"/>
      <c r="D286" s="383"/>
      <c r="E286" s="381"/>
      <c r="F286" s="1040"/>
      <c r="G286" s="1038"/>
      <c r="H286" s="1041"/>
      <c r="I286" s="381"/>
      <c r="J286" s="568">
        <f t="shared" si="63"/>
        <v>0</v>
      </c>
      <c r="K286" s="381"/>
      <c r="L286" s="381"/>
      <c r="M286" s="568">
        <f t="shared" si="72"/>
        <v>0</v>
      </c>
      <c r="N286" s="570">
        <f>IFERROR(VLOOKUP($C286,Listen!$J$3:$L$39,2,0),0)</f>
        <v>0</v>
      </c>
      <c r="O286" s="570">
        <f>IFERROR(VLOOKUP($C286,Listen!$J$3:$L$39,3,0),0)</f>
        <v>0</v>
      </c>
      <c r="P286" s="453">
        <f t="shared" si="64"/>
        <v>0</v>
      </c>
      <c r="Q286" s="453">
        <f t="shared" si="75"/>
        <v>0</v>
      </c>
      <c r="R286" s="453">
        <f t="shared" si="75"/>
        <v>0</v>
      </c>
      <c r="S286" s="453">
        <f t="shared" si="75"/>
        <v>0</v>
      </c>
      <c r="T286" s="453">
        <f t="shared" si="75"/>
        <v>0</v>
      </c>
      <c r="U286" s="453">
        <f t="shared" si="75"/>
        <v>0</v>
      </c>
      <c r="V286" s="453">
        <f t="shared" si="75"/>
        <v>0</v>
      </c>
      <c r="W286" s="384">
        <f t="shared" si="74"/>
        <v>0</v>
      </c>
      <c r="X286" s="565">
        <f>IF(D286='A. Allgemeine Informationen'!$C$17,$M286-Y286,HLOOKUP('A. Allgemeine Informationen'!$C$17-1,$Z$1:$AF$2005,ROW(D286),FALSE)-$Y286)</f>
        <v>0</v>
      </c>
      <c r="Y286" s="384">
        <f>HLOOKUP('A. Allgemeine Informationen'!$C$17,$Z$1:$AF$2005,ROW(D286),FALSE)</f>
        <v>0</v>
      </c>
      <c r="Z286" s="565">
        <f t="shared" si="65"/>
        <v>0</v>
      </c>
      <c r="AA286" s="565">
        <f t="shared" si="66"/>
        <v>0</v>
      </c>
      <c r="AB286" s="565">
        <f t="shared" si="67"/>
        <v>0</v>
      </c>
      <c r="AC286" s="565">
        <f t="shared" si="68"/>
        <v>0</v>
      </c>
      <c r="AD286" s="572">
        <f t="shared" si="69"/>
        <v>0</v>
      </c>
      <c r="AE286" s="560">
        <f t="shared" si="70"/>
        <v>0</v>
      </c>
      <c r="AF286" s="561">
        <f t="shared" si="71"/>
        <v>0</v>
      </c>
      <c r="AG286" s="562"/>
    </row>
    <row r="287" spans="2:33" s="418" customFormat="1" ht="15" customHeight="1" x14ac:dyDescent="0.2">
      <c r="B287" s="554"/>
      <c r="C287" s="382"/>
      <c r="D287" s="383"/>
      <c r="E287" s="381"/>
      <c r="F287" s="1040"/>
      <c r="G287" s="1038"/>
      <c r="H287" s="1041"/>
      <c r="I287" s="381"/>
      <c r="J287" s="568">
        <f t="shared" si="63"/>
        <v>0</v>
      </c>
      <c r="K287" s="381"/>
      <c r="L287" s="381"/>
      <c r="M287" s="568">
        <f t="shared" si="72"/>
        <v>0</v>
      </c>
      <c r="N287" s="570">
        <f>IFERROR(VLOOKUP($C287,Listen!$J$3:$L$39,2,0),0)</f>
        <v>0</v>
      </c>
      <c r="O287" s="570">
        <f>IFERROR(VLOOKUP($C287,Listen!$J$3:$L$39,3,0),0)</f>
        <v>0</v>
      </c>
      <c r="P287" s="453">
        <f t="shared" si="64"/>
        <v>0</v>
      </c>
      <c r="Q287" s="453">
        <f t="shared" si="75"/>
        <v>0</v>
      </c>
      <c r="R287" s="453">
        <f t="shared" si="75"/>
        <v>0</v>
      </c>
      <c r="S287" s="453">
        <f t="shared" si="75"/>
        <v>0</v>
      </c>
      <c r="T287" s="453">
        <f t="shared" si="75"/>
        <v>0</v>
      </c>
      <c r="U287" s="453">
        <f t="shared" si="75"/>
        <v>0</v>
      </c>
      <c r="V287" s="453">
        <f t="shared" si="75"/>
        <v>0</v>
      </c>
      <c r="W287" s="384">
        <f t="shared" si="74"/>
        <v>0</v>
      </c>
      <c r="X287" s="565">
        <f>IF(D287='A. Allgemeine Informationen'!$C$17,$M287-Y287,HLOOKUP('A. Allgemeine Informationen'!$C$17-1,$Z$1:$AF$2005,ROW(D287),FALSE)-$Y287)</f>
        <v>0</v>
      </c>
      <c r="Y287" s="384">
        <f>HLOOKUP('A. Allgemeine Informationen'!$C$17,$Z$1:$AF$2005,ROW(D287),FALSE)</f>
        <v>0</v>
      </c>
      <c r="Z287" s="565">
        <f t="shared" si="65"/>
        <v>0</v>
      </c>
      <c r="AA287" s="565">
        <f t="shared" si="66"/>
        <v>0</v>
      </c>
      <c r="AB287" s="565">
        <f t="shared" si="67"/>
        <v>0</v>
      </c>
      <c r="AC287" s="565">
        <f t="shared" si="68"/>
        <v>0</v>
      </c>
      <c r="AD287" s="572">
        <f t="shared" si="69"/>
        <v>0</v>
      </c>
      <c r="AE287" s="560">
        <f t="shared" si="70"/>
        <v>0</v>
      </c>
      <c r="AF287" s="561">
        <f t="shared" si="71"/>
        <v>0</v>
      </c>
      <c r="AG287" s="562"/>
    </row>
    <row r="288" spans="2:33" s="418" customFormat="1" ht="15" customHeight="1" x14ac:dyDescent="0.2">
      <c r="B288" s="554"/>
      <c r="C288" s="382"/>
      <c r="D288" s="383"/>
      <c r="E288" s="381"/>
      <c r="F288" s="1040"/>
      <c r="G288" s="1038"/>
      <c r="H288" s="1041"/>
      <c r="I288" s="381"/>
      <c r="J288" s="568">
        <f t="shared" si="63"/>
        <v>0</v>
      </c>
      <c r="K288" s="381"/>
      <c r="L288" s="381"/>
      <c r="M288" s="568">
        <f t="shared" si="72"/>
        <v>0</v>
      </c>
      <c r="N288" s="570">
        <f>IFERROR(VLOOKUP($C288,Listen!$J$3:$L$39,2,0),0)</f>
        <v>0</v>
      </c>
      <c r="O288" s="570">
        <f>IFERROR(VLOOKUP($C288,Listen!$J$3:$L$39,3,0),0)</f>
        <v>0</v>
      </c>
      <c r="P288" s="453">
        <f t="shared" si="64"/>
        <v>0</v>
      </c>
      <c r="Q288" s="453">
        <f t="shared" si="75"/>
        <v>0</v>
      </c>
      <c r="R288" s="453">
        <f t="shared" si="75"/>
        <v>0</v>
      </c>
      <c r="S288" s="453">
        <f t="shared" si="75"/>
        <v>0</v>
      </c>
      <c r="T288" s="453">
        <f t="shared" si="75"/>
        <v>0</v>
      </c>
      <c r="U288" s="453">
        <f t="shared" si="75"/>
        <v>0</v>
      </c>
      <c r="V288" s="453">
        <f t="shared" si="75"/>
        <v>0</v>
      </c>
      <c r="W288" s="384">
        <f t="shared" si="74"/>
        <v>0</v>
      </c>
      <c r="X288" s="565">
        <f>IF(D288='A. Allgemeine Informationen'!$C$17,$M288-Y288,HLOOKUP('A. Allgemeine Informationen'!$C$17-1,$Z$1:$AF$2005,ROW(D288),FALSE)-$Y288)</f>
        <v>0</v>
      </c>
      <c r="Y288" s="384">
        <f>HLOOKUP('A. Allgemeine Informationen'!$C$17,$Z$1:$AF$2005,ROW(D288),FALSE)</f>
        <v>0</v>
      </c>
      <c r="Z288" s="565">
        <f t="shared" si="65"/>
        <v>0</v>
      </c>
      <c r="AA288" s="565">
        <f t="shared" si="66"/>
        <v>0</v>
      </c>
      <c r="AB288" s="565">
        <f t="shared" si="67"/>
        <v>0</v>
      </c>
      <c r="AC288" s="565">
        <f t="shared" si="68"/>
        <v>0</v>
      </c>
      <c r="AD288" s="572">
        <f t="shared" si="69"/>
        <v>0</v>
      </c>
      <c r="AE288" s="560">
        <f t="shared" si="70"/>
        <v>0</v>
      </c>
      <c r="AF288" s="561">
        <f t="shared" si="71"/>
        <v>0</v>
      </c>
      <c r="AG288" s="562"/>
    </row>
    <row r="289" spans="2:33" s="418" customFormat="1" ht="15" customHeight="1" x14ac:dyDescent="0.2">
      <c r="B289" s="554"/>
      <c r="C289" s="382"/>
      <c r="D289" s="383"/>
      <c r="E289" s="381"/>
      <c r="F289" s="1040"/>
      <c r="G289" s="1038"/>
      <c r="H289" s="1041"/>
      <c r="I289" s="381"/>
      <c r="J289" s="568">
        <f t="shared" si="63"/>
        <v>0</v>
      </c>
      <c r="K289" s="381"/>
      <c r="L289" s="381"/>
      <c r="M289" s="568">
        <f t="shared" si="72"/>
        <v>0</v>
      </c>
      <c r="N289" s="570">
        <f>IFERROR(VLOOKUP($C289,Listen!$J$3:$L$39,2,0),0)</f>
        <v>0</v>
      </c>
      <c r="O289" s="570">
        <f>IFERROR(VLOOKUP($C289,Listen!$J$3:$L$39,3,0),0)</f>
        <v>0</v>
      </c>
      <c r="P289" s="453">
        <f t="shared" si="64"/>
        <v>0</v>
      </c>
      <c r="Q289" s="453">
        <f t="shared" si="75"/>
        <v>0</v>
      </c>
      <c r="R289" s="453">
        <f t="shared" si="75"/>
        <v>0</v>
      </c>
      <c r="S289" s="453">
        <f t="shared" si="75"/>
        <v>0</v>
      </c>
      <c r="T289" s="453">
        <f t="shared" si="75"/>
        <v>0</v>
      </c>
      <c r="U289" s="453">
        <f t="shared" si="75"/>
        <v>0</v>
      </c>
      <c r="V289" s="453">
        <f t="shared" si="75"/>
        <v>0</v>
      </c>
      <c r="W289" s="384">
        <f t="shared" si="74"/>
        <v>0</v>
      </c>
      <c r="X289" s="565">
        <f>IF(D289='A. Allgemeine Informationen'!$C$17,$M289-Y289,HLOOKUP('A. Allgemeine Informationen'!$C$17-1,$Z$1:$AF$2005,ROW(D289),FALSE)-$Y289)</f>
        <v>0</v>
      </c>
      <c r="Y289" s="384">
        <f>HLOOKUP('A. Allgemeine Informationen'!$C$17,$Z$1:$AF$2005,ROW(D289),FALSE)</f>
        <v>0</v>
      </c>
      <c r="Z289" s="565">
        <f t="shared" si="65"/>
        <v>0</v>
      </c>
      <c r="AA289" s="565">
        <f t="shared" si="66"/>
        <v>0</v>
      </c>
      <c r="AB289" s="565">
        <f t="shared" si="67"/>
        <v>0</v>
      </c>
      <c r="AC289" s="565">
        <f t="shared" si="68"/>
        <v>0</v>
      </c>
      <c r="AD289" s="572">
        <f t="shared" si="69"/>
        <v>0</v>
      </c>
      <c r="AE289" s="560">
        <f t="shared" si="70"/>
        <v>0</v>
      </c>
      <c r="AF289" s="561">
        <f t="shared" si="71"/>
        <v>0</v>
      </c>
      <c r="AG289" s="562"/>
    </row>
    <row r="290" spans="2:33" s="418" customFormat="1" ht="15" customHeight="1" x14ac:dyDescent="0.2">
      <c r="B290" s="554"/>
      <c r="C290" s="382"/>
      <c r="D290" s="383"/>
      <c r="E290" s="381"/>
      <c r="F290" s="1040"/>
      <c r="G290" s="1038"/>
      <c r="H290" s="1041"/>
      <c r="I290" s="381"/>
      <c r="J290" s="568">
        <f t="shared" si="63"/>
        <v>0</v>
      </c>
      <c r="K290" s="381"/>
      <c r="L290" s="381"/>
      <c r="M290" s="568">
        <f t="shared" si="72"/>
        <v>0</v>
      </c>
      <c r="N290" s="570">
        <f>IFERROR(VLOOKUP($C290,Listen!$J$3:$L$39,2,0),0)</f>
        <v>0</v>
      </c>
      <c r="O290" s="570">
        <f>IFERROR(VLOOKUP($C290,Listen!$J$3:$L$39,3,0),0)</f>
        <v>0</v>
      </c>
      <c r="P290" s="453">
        <f t="shared" si="64"/>
        <v>0</v>
      </c>
      <c r="Q290" s="453">
        <f t="shared" si="75"/>
        <v>0</v>
      </c>
      <c r="R290" s="453">
        <f t="shared" si="75"/>
        <v>0</v>
      </c>
      <c r="S290" s="453">
        <f t="shared" si="75"/>
        <v>0</v>
      </c>
      <c r="T290" s="453">
        <f t="shared" si="75"/>
        <v>0</v>
      </c>
      <c r="U290" s="453">
        <f t="shared" si="75"/>
        <v>0</v>
      </c>
      <c r="V290" s="453">
        <f t="shared" si="75"/>
        <v>0</v>
      </c>
      <c r="W290" s="384">
        <f t="shared" si="74"/>
        <v>0</v>
      </c>
      <c r="X290" s="565">
        <f>IF(D290='A. Allgemeine Informationen'!$C$17,$M290-Y290,HLOOKUP('A. Allgemeine Informationen'!$C$17-1,$Z$1:$AF$2005,ROW(D290),FALSE)-$Y290)</f>
        <v>0</v>
      </c>
      <c r="Y290" s="384">
        <f>HLOOKUP('A. Allgemeine Informationen'!$C$17,$Z$1:$AF$2005,ROW(D290),FALSE)</f>
        <v>0</v>
      </c>
      <c r="Z290" s="565">
        <f t="shared" si="65"/>
        <v>0</v>
      </c>
      <c r="AA290" s="565">
        <f t="shared" si="66"/>
        <v>0</v>
      </c>
      <c r="AB290" s="565">
        <f t="shared" si="67"/>
        <v>0</v>
      </c>
      <c r="AC290" s="565">
        <f t="shared" si="68"/>
        <v>0</v>
      </c>
      <c r="AD290" s="572">
        <f t="shared" si="69"/>
        <v>0</v>
      </c>
      <c r="AE290" s="560">
        <f t="shared" si="70"/>
        <v>0</v>
      </c>
      <c r="AF290" s="561">
        <f t="shared" si="71"/>
        <v>0</v>
      </c>
      <c r="AG290" s="562"/>
    </row>
    <row r="291" spans="2:33" s="418" customFormat="1" ht="15" customHeight="1" x14ac:dyDescent="0.2">
      <c r="B291" s="554"/>
      <c r="C291" s="382"/>
      <c r="D291" s="383"/>
      <c r="E291" s="381"/>
      <c r="F291" s="1040"/>
      <c r="G291" s="1038"/>
      <c r="H291" s="1041"/>
      <c r="I291" s="381"/>
      <c r="J291" s="568">
        <f t="shared" si="63"/>
        <v>0</v>
      </c>
      <c r="K291" s="381"/>
      <c r="L291" s="381"/>
      <c r="M291" s="568">
        <f t="shared" si="72"/>
        <v>0</v>
      </c>
      <c r="N291" s="570">
        <f>IFERROR(VLOOKUP($C291,Listen!$J$3:$L$39,2,0),0)</f>
        <v>0</v>
      </c>
      <c r="O291" s="570">
        <f>IFERROR(VLOOKUP($C291,Listen!$J$3:$L$39,3,0),0)</f>
        <v>0</v>
      </c>
      <c r="P291" s="453">
        <f t="shared" si="64"/>
        <v>0</v>
      </c>
      <c r="Q291" s="453">
        <f t="shared" si="75"/>
        <v>0</v>
      </c>
      <c r="R291" s="453">
        <f t="shared" si="75"/>
        <v>0</v>
      </c>
      <c r="S291" s="453">
        <f t="shared" si="75"/>
        <v>0</v>
      </c>
      <c r="T291" s="453">
        <f t="shared" si="75"/>
        <v>0</v>
      </c>
      <c r="U291" s="453">
        <f t="shared" si="75"/>
        <v>0</v>
      </c>
      <c r="V291" s="453">
        <f t="shared" si="75"/>
        <v>0</v>
      </c>
      <c r="W291" s="384">
        <f t="shared" si="74"/>
        <v>0</v>
      </c>
      <c r="X291" s="565">
        <f>IF(D291='A. Allgemeine Informationen'!$C$17,$M291-Y291,HLOOKUP('A. Allgemeine Informationen'!$C$17-1,$Z$1:$AF$2005,ROW(D291),FALSE)-$Y291)</f>
        <v>0</v>
      </c>
      <c r="Y291" s="384">
        <f>HLOOKUP('A. Allgemeine Informationen'!$C$17,$Z$1:$AF$2005,ROW(D291),FALSE)</f>
        <v>0</v>
      </c>
      <c r="Z291" s="565">
        <f t="shared" si="65"/>
        <v>0</v>
      </c>
      <c r="AA291" s="565">
        <f t="shared" si="66"/>
        <v>0</v>
      </c>
      <c r="AB291" s="565">
        <f t="shared" si="67"/>
        <v>0</v>
      </c>
      <c r="AC291" s="565">
        <f t="shared" si="68"/>
        <v>0</v>
      </c>
      <c r="AD291" s="572">
        <f t="shared" si="69"/>
        <v>0</v>
      </c>
      <c r="AE291" s="560">
        <f t="shared" si="70"/>
        <v>0</v>
      </c>
      <c r="AF291" s="561">
        <f t="shared" si="71"/>
        <v>0</v>
      </c>
      <c r="AG291" s="562"/>
    </row>
    <row r="292" spans="2:33" s="418" customFormat="1" ht="15" customHeight="1" x14ac:dyDescent="0.2">
      <c r="B292" s="554"/>
      <c r="C292" s="382"/>
      <c r="D292" s="383"/>
      <c r="E292" s="381"/>
      <c r="F292" s="1040"/>
      <c r="G292" s="1038"/>
      <c r="H292" s="1041"/>
      <c r="I292" s="381"/>
      <c r="J292" s="568">
        <f t="shared" si="63"/>
        <v>0</v>
      </c>
      <c r="K292" s="381"/>
      <c r="L292" s="381"/>
      <c r="M292" s="568">
        <f t="shared" si="72"/>
        <v>0</v>
      </c>
      <c r="N292" s="570">
        <f>IFERROR(VLOOKUP($C292,Listen!$J$3:$L$39,2,0),0)</f>
        <v>0</v>
      </c>
      <c r="O292" s="570">
        <f>IFERROR(VLOOKUP($C292,Listen!$J$3:$L$39,3,0),0)</f>
        <v>0</v>
      </c>
      <c r="P292" s="453">
        <f t="shared" si="64"/>
        <v>0</v>
      </c>
      <c r="Q292" s="453">
        <f t="shared" si="75"/>
        <v>0</v>
      </c>
      <c r="R292" s="453">
        <f t="shared" si="75"/>
        <v>0</v>
      </c>
      <c r="S292" s="453">
        <f t="shared" si="75"/>
        <v>0</v>
      </c>
      <c r="T292" s="453">
        <f t="shared" si="75"/>
        <v>0</v>
      </c>
      <c r="U292" s="453">
        <f t="shared" si="75"/>
        <v>0</v>
      </c>
      <c r="V292" s="453">
        <f t="shared" si="75"/>
        <v>0</v>
      </c>
      <c r="W292" s="384">
        <f t="shared" si="74"/>
        <v>0</v>
      </c>
      <c r="X292" s="565">
        <f>IF(D292='A. Allgemeine Informationen'!$C$17,$M292-Y292,HLOOKUP('A. Allgemeine Informationen'!$C$17-1,$Z$1:$AF$2005,ROW(D292),FALSE)-$Y292)</f>
        <v>0</v>
      </c>
      <c r="Y292" s="384">
        <f>HLOOKUP('A. Allgemeine Informationen'!$C$17,$Z$1:$AF$2005,ROW(D292),FALSE)</f>
        <v>0</v>
      </c>
      <c r="Z292" s="565">
        <f t="shared" si="65"/>
        <v>0</v>
      </c>
      <c r="AA292" s="565">
        <f t="shared" si="66"/>
        <v>0</v>
      </c>
      <c r="AB292" s="565">
        <f t="shared" si="67"/>
        <v>0</v>
      </c>
      <c r="AC292" s="565">
        <f t="shared" si="68"/>
        <v>0</v>
      </c>
      <c r="AD292" s="572">
        <f t="shared" si="69"/>
        <v>0</v>
      </c>
      <c r="AE292" s="560">
        <f t="shared" si="70"/>
        <v>0</v>
      </c>
      <c r="AF292" s="561">
        <f t="shared" si="71"/>
        <v>0</v>
      </c>
      <c r="AG292" s="562"/>
    </row>
    <row r="293" spans="2:33" s="418" customFormat="1" ht="15" customHeight="1" x14ac:dyDescent="0.2">
      <c r="B293" s="554"/>
      <c r="C293" s="382"/>
      <c r="D293" s="383"/>
      <c r="E293" s="381"/>
      <c r="F293" s="1040"/>
      <c r="G293" s="1038"/>
      <c r="H293" s="1041"/>
      <c r="I293" s="381"/>
      <c r="J293" s="568">
        <f t="shared" si="63"/>
        <v>0</v>
      </c>
      <c r="K293" s="381"/>
      <c r="L293" s="381"/>
      <c r="M293" s="568">
        <f t="shared" si="72"/>
        <v>0</v>
      </c>
      <c r="N293" s="570">
        <f>IFERROR(VLOOKUP($C293,Listen!$J$3:$L$39,2,0),0)</f>
        <v>0</v>
      </c>
      <c r="O293" s="570">
        <f>IFERROR(VLOOKUP($C293,Listen!$J$3:$L$39,3,0),0)</f>
        <v>0</v>
      </c>
      <c r="P293" s="453">
        <f t="shared" si="64"/>
        <v>0</v>
      </c>
      <c r="Q293" s="453">
        <f t="shared" si="75"/>
        <v>0</v>
      </c>
      <c r="R293" s="453">
        <f t="shared" si="75"/>
        <v>0</v>
      </c>
      <c r="S293" s="453">
        <f t="shared" si="75"/>
        <v>0</v>
      </c>
      <c r="T293" s="453">
        <f t="shared" si="75"/>
        <v>0</v>
      </c>
      <c r="U293" s="453">
        <f t="shared" si="75"/>
        <v>0</v>
      </c>
      <c r="V293" s="453">
        <f t="shared" si="75"/>
        <v>0</v>
      </c>
      <c r="W293" s="384">
        <f t="shared" si="74"/>
        <v>0</v>
      </c>
      <c r="X293" s="565">
        <f>IF(D293='A. Allgemeine Informationen'!$C$17,$M293-Y293,HLOOKUP('A. Allgemeine Informationen'!$C$17-1,$Z$1:$AF$2005,ROW(D293),FALSE)-$Y293)</f>
        <v>0</v>
      </c>
      <c r="Y293" s="384">
        <f>HLOOKUP('A. Allgemeine Informationen'!$C$17,$Z$1:$AF$2005,ROW(D293),FALSE)</f>
        <v>0</v>
      </c>
      <c r="Z293" s="565">
        <f t="shared" si="65"/>
        <v>0</v>
      </c>
      <c r="AA293" s="565">
        <f t="shared" si="66"/>
        <v>0</v>
      </c>
      <c r="AB293" s="565">
        <f t="shared" si="67"/>
        <v>0</v>
      </c>
      <c r="AC293" s="565">
        <f t="shared" si="68"/>
        <v>0</v>
      </c>
      <c r="AD293" s="572">
        <f t="shared" si="69"/>
        <v>0</v>
      </c>
      <c r="AE293" s="560">
        <f t="shared" si="70"/>
        <v>0</v>
      </c>
      <c r="AF293" s="561">
        <f t="shared" si="71"/>
        <v>0</v>
      </c>
      <c r="AG293" s="562"/>
    </row>
    <row r="294" spans="2:33" s="418" customFormat="1" ht="15" customHeight="1" x14ac:dyDescent="0.2">
      <c r="B294" s="554"/>
      <c r="C294" s="382"/>
      <c r="D294" s="383"/>
      <c r="E294" s="381"/>
      <c r="F294" s="1040"/>
      <c r="G294" s="1038"/>
      <c r="H294" s="1041"/>
      <c r="I294" s="381"/>
      <c r="J294" s="568">
        <f t="shared" si="63"/>
        <v>0</v>
      </c>
      <c r="K294" s="381"/>
      <c r="L294" s="381"/>
      <c r="M294" s="568">
        <f t="shared" si="72"/>
        <v>0</v>
      </c>
      <c r="N294" s="570">
        <f>IFERROR(VLOOKUP($C294,Listen!$J$3:$L$39,2,0),0)</f>
        <v>0</v>
      </c>
      <c r="O294" s="570">
        <f>IFERROR(VLOOKUP($C294,Listen!$J$3:$L$39,3,0),0)</f>
        <v>0</v>
      </c>
      <c r="P294" s="453">
        <f t="shared" si="64"/>
        <v>0</v>
      </c>
      <c r="Q294" s="453">
        <f t="shared" si="75"/>
        <v>0</v>
      </c>
      <c r="R294" s="453">
        <f t="shared" si="75"/>
        <v>0</v>
      </c>
      <c r="S294" s="453">
        <f t="shared" si="75"/>
        <v>0</v>
      </c>
      <c r="T294" s="453">
        <f t="shared" si="75"/>
        <v>0</v>
      </c>
      <c r="U294" s="453">
        <f t="shared" si="75"/>
        <v>0</v>
      </c>
      <c r="V294" s="453">
        <f t="shared" si="75"/>
        <v>0</v>
      </c>
      <c r="W294" s="384">
        <f t="shared" si="74"/>
        <v>0</v>
      </c>
      <c r="X294" s="565">
        <f>IF(D294='A. Allgemeine Informationen'!$C$17,$M294-Y294,HLOOKUP('A. Allgemeine Informationen'!$C$17-1,$Z$1:$AF$2005,ROW(D294),FALSE)-$Y294)</f>
        <v>0</v>
      </c>
      <c r="Y294" s="384">
        <f>HLOOKUP('A. Allgemeine Informationen'!$C$17,$Z$1:$AF$2005,ROW(D294),FALSE)</f>
        <v>0</v>
      </c>
      <c r="Z294" s="565">
        <f t="shared" si="65"/>
        <v>0</v>
      </c>
      <c r="AA294" s="565">
        <f t="shared" si="66"/>
        <v>0</v>
      </c>
      <c r="AB294" s="565">
        <f t="shared" si="67"/>
        <v>0</v>
      </c>
      <c r="AC294" s="565">
        <f t="shared" si="68"/>
        <v>0</v>
      </c>
      <c r="AD294" s="572">
        <f t="shared" si="69"/>
        <v>0</v>
      </c>
      <c r="AE294" s="560">
        <f t="shared" si="70"/>
        <v>0</v>
      </c>
      <c r="AF294" s="561">
        <f t="shared" si="71"/>
        <v>0</v>
      </c>
      <c r="AG294" s="562"/>
    </row>
    <row r="295" spans="2:33" s="418" customFormat="1" ht="15" customHeight="1" x14ac:dyDescent="0.2">
      <c r="B295" s="554"/>
      <c r="C295" s="382"/>
      <c r="D295" s="383"/>
      <c r="E295" s="381"/>
      <c r="F295" s="1040"/>
      <c r="G295" s="1038"/>
      <c r="H295" s="1041"/>
      <c r="I295" s="381"/>
      <c r="J295" s="568">
        <f t="shared" si="63"/>
        <v>0</v>
      </c>
      <c r="K295" s="381"/>
      <c r="L295" s="381"/>
      <c r="M295" s="568">
        <f t="shared" si="72"/>
        <v>0</v>
      </c>
      <c r="N295" s="570">
        <f>IFERROR(VLOOKUP($C295,Listen!$J$3:$L$39,2,0),0)</f>
        <v>0</v>
      </c>
      <c r="O295" s="570">
        <f>IFERROR(VLOOKUP($C295,Listen!$J$3:$L$39,3,0),0)</f>
        <v>0</v>
      </c>
      <c r="P295" s="453">
        <f t="shared" si="64"/>
        <v>0</v>
      </c>
      <c r="Q295" s="453">
        <f t="shared" ref="Q295:V310" si="76">P295</f>
        <v>0</v>
      </c>
      <c r="R295" s="453">
        <f t="shared" si="76"/>
        <v>0</v>
      </c>
      <c r="S295" s="453">
        <f t="shared" si="76"/>
        <v>0</v>
      </c>
      <c r="T295" s="453">
        <f t="shared" si="76"/>
        <v>0</v>
      </c>
      <c r="U295" s="453">
        <f t="shared" si="76"/>
        <v>0</v>
      </c>
      <c r="V295" s="453">
        <f t="shared" si="76"/>
        <v>0</v>
      </c>
      <c r="W295" s="384">
        <f t="shared" si="74"/>
        <v>0</v>
      </c>
      <c r="X295" s="565">
        <f>IF(D295='A. Allgemeine Informationen'!$C$17,$M295-Y295,HLOOKUP('A. Allgemeine Informationen'!$C$17-1,$Z$1:$AF$2005,ROW(D295),FALSE)-$Y295)</f>
        <v>0</v>
      </c>
      <c r="Y295" s="384">
        <f>HLOOKUP('A. Allgemeine Informationen'!$C$17,$Z$1:$AF$2005,ROW(D295),FALSE)</f>
        <v>0</v>
      </c>
      <c r="Z295" s="565">
        <f t="shared" si="65"/>
        <v>0</v>
      </c>
      <c r="AA295" s="565">
        <f t="shared" si="66"/>
        <v>0</v>
      </c>
      <c r="AB295" s="565">
        <f t="shared" si="67"/>
        <v>0</v>
      </c>
      <c r="AC295" s="565">
        <f t="shared" si="68"/>
        <v>0</v>
      </c>
      <c r="AD295" s="572">
        <f t="shared" si="69"/>
        <v>0</v>
      </c>
      <c r="AE295" s="560">
        <f t="shared" si="70"/>
        <v>0</v>
      </c>
      <c r="AF295" s="561">
        <f t="shared" si="71"/>
        <v>0</v>
      </c>
      <c r="AG295" s="562"/>
    </row>
    <row r="296" spans="2:33" s="418" customFormat="1" ht="15" customHeight="1" x14ac:dyDescent="0.2">
      <c r="B296" s="554"/>
      <c r="C296" s="382"/>
      <c r="D296" s="383"/>
      <c r="E296" s="381"/>
      <c r="F296" s="1040"/>
      <c r="G296" s="1038"/>
      <c r="H296" s="1041"/>
      <c r="I296" s="381"/>
      <c r="J296" s="568">
        <f t="shared" si="63"/>
        <v>0</v>
      </c>
      <c r="K296" s="381"/>
      <c r="L296" s="381"/>
      <c r="M296" s="568">
        <f t="shared" si="72"/>
        <v>0</v>
      </c>
      <c r="N296" s="570">
        <f>IFERROR(VLOOKUP($C296,Listen!$J$3:$L$39,2,0),0)</f>
        <v>0</v>
      </c>
      <c r="O296" s="570">
        <f>IFERROR(VLOOKUP($C296,Listen!$J$3:$L$39,3,0),0)</f>
        <v>0</v>
      </c>
      <c r="P296" s="453">
        <f t="shared" si="64"/>
        <v>0</v>
      </c>
      <c r="Q296" s="453">
        <f t="shared" si="76"/>
        <v>0</v>
      </c>
      <c r="R296" s="453">
        <f t="shared" si="76"/>
        <v>0</v>
      </c>
      <c r="S296" s="453">
        <f t="shared" si="76"/>
        <v>0</v>
      </c>
      <c r="T296" s="453">
        <f t="shared" si="76"/>
        <v>0</v>
      </c>
      <c r="U296" s="453">
        <f t="shared" si="76"/>
        <v>0</v>
      </c>
      <c r="V296" s="453">
        <f t="shared" si="76"/>
        <v>0</v>
      </c>
      <c r="W296" s="384">
        <f t="shared" si="74"/>
        <v>0</v>
      </c>
      <c r="X296" s="565">
        <f>IF(D296='A. Allgemeine Informationen'!$C$17,$M296-Y296,HLOOKUP('A. Allgemeine Informationen'!$C$17-1,$Z$1:$AF$2005,ROW(D296),FALSE)-$Y296)</f>
        <v>0</v>
      </c>
      <c r="Y296" s="384">
        <f>HLOOKUP('A. Allgemeine Informationen'!$C$17,$Z$1:$AF$2005,ROW(D296),FALSE)</f>
        <v>0</v>
      </c>
      <c r="Z296" s="565">
        <f t="shared" si="65"/>
        <v>0</v>
      </c>
      <c r="AA296" s="565">
        <f t="shared" si="66"/>
        <v>0</v>
      </c>
      <c r="AB296" s="565">
        <f t="shared" si="67"/>
        <v>0</v>
      </c>
      <c r="AC296" s="565">
        <f t="shared" si="68"/>
        <v>0</v>
      </c>
      <c r="AD296" s="572">
        <f t="shared" si="69"/>
        <v>0</v>
      </c>
      <c r="AE296" s="560">
        <f t="shared" si="70"/>
        <v>0</v>
      </c>
      <c r="AF296" s="561">
        <f t="shared" si="71"/>
        <v>0</v>
      </c>
      <c r="AG296" s="562"/>
    </row>
    <row r="297" spans="2:33" s="418" customFormat="1" ht="15" customHeight="1" x14ac:dyDescent="0.2">
      <c r="B297" s="554"/>
      <c r="C297" s="382"/>
      <c r="D297" s="383"/>
      <c r="E297" s="381"/>
      <c r="F297" s="1040"/>
      <c r="G297" s="1038"/>
      <c r="H297" s="1041"/>
      <c r="I297" s="381"/>
      <c r="J297" s="568">
        <f t="shared" si="63"/>
        <v>0</v>
      </c>
      <c r="K297" s="381"/>
      <c r="L297" s="381"/>
      <c r="M297" s="568">
        <f t="shared" si="72"/>
        <v>0</v>
      </c>
      <c r="N297" s="570">
        <f>IFERROR(VLOOKUP($C297,Listen!$J$3:$L$39,2,0),0)</f>
        <v>0</v>
      </c>
      <c r="O297" s="570">
        <f>IFERROR(VLOOKUP($C297,Listen!$J$3:$L$39,3,0),0)</f>
        <v>0</v>
      </c>
      <c r="P297" s="453">
        <f t="shared" si="64"/>
        <v>0</v>
      </c>
      <c r="Q297" s="453">
        <f t="shared" si="76"/>
        <v>0</v>
      </c>
      <c r="R297" s="453">
        <f t="shared" si="76"/>
        <v>0</v>
      </c>
      <c r="S297" s="453">
        <f t="shared" si="76"/>
        <v>0</v>
      </c>
      <c r="T297" s="453">
        <f t="shared" si="76"/>
        <v>0</v>
      </c>
      <c r="U297" s="453">
        <f t="shared" si="76"/>
        <v>0</v>
      </c>
      <c r="V297" s="453">
        <f t="shared" si="76"/>
        <v>0</v>
      </c>
      <c r="W297" s="384">
        <f t="shared" si="74"/>
        <v>0</v>
      </c>
      <c r="X297" s="565">
        <f>IF(D297='A. Allgemeine Informationen'!$C$17,$M297-Y297,HLOOKUP('A. Allgemeine Informationen'!$C$17-1,$Z$1:$AF$2005,ROW(D297),FALSE)-$Y297)</f>
        <v>0</v>
      </c>
      <c r="Y297" s="384">
        <f>HLOOKUP('A. Allgemeine Informationen'!$C$17,$Z$1:$AF$2005,ROW(D297),FALSE)</f>
        <v>0</v>
      </c>
      <c r="Z297" s="565">
        <f t="shared" si="65"/>
        <v>0</v>
      </c>
      <c r="AA297" s="565">
        <f t="shared" si="66"/>
        <v>0</v>
      </c>
      <c r="AB297" s="565">
        <f t="shared" si="67"/>
        <v>0</v>
      </c>
      <c r="AC297" s="565">
        <f t="shared" si="68"/>
        <v>0</v>
      </c>
      <c r="AD297" s="572">
        <f t="shared" si="69"/>
        <v>0</v>
      </c>
      <c r="AE297" s="560">
        <f t="shared" si="70"/>
        <v>0</v>
      </c>
      <c r="AF297" s="561">
        <f t="shared" si="71"/>
        <v>0</v>
      </c>
      <c r="AG297" s="562"/>
    </row>
    <row r="298" spans="2:33" s="418" customFormat="1" ht="15" customHeight="1" x14ac:dyDescent="0.2">
      <c r="B298" s="554"/>
      <c r="C298" s="382"/>
      <c r="D298" s="383"/>
      <c r="E298" s="381"/>
      <c r="F298" s="1040"/>
      <c r="G298" s="1038"/>
      <c r="H298" s="1041"/>
      <c r="I298" s="381"/>
      <c r="J298" s="568">
        <f t="shared" si="63"/>
        <v>0</v>
      </c>
      <c r="K298" s="381"/>
      <c r="L298" s="381"/>
      <c r="M298" s="568">
        <f t="shared" si="72"/>
        <v>0</v>
      </c>
      <c r="N298" s="570">
        <f>IFERROR(VLOOKUP($C298,Listen!$J$3:$L$39,2,0),0)</f>
        <v>0</v>
      </c>
      <c r="O298" s="570">
        <f>IFERROR(VLOOKUP($C298,Listen!$J$3:$L$39,3,0),0)</f>
        <v>0</v>
      </c>
      <c r="P298" s="453">
        <f t="shared" si="64"/>
        <v>0</v>
      </c>
      <c r="Q298" s="453">
        <f t="shared" si="76"/>
        <v>0</v>
      </c>
      <c r="R298" s="453">
        <f t="shared" si="76"/>
        <v>0</v>
      </c>
      <c r="S298" s="453">
        <f t="shared" si="76"/>
        <v>0</v>
      </c>
      <c r="T298" s="453">
        <f t="shared" si="76"/>
        <v>0</v>
      </c>
      <c r="U298" s="453">
        <f t="shared" si="76"/>
        <v>0</v>
      </c>
      <c r="V298" s="453">
        <f t="shared" si="76"/>
        <v>0</v>
      </c>
      <c r="W298" s="384">
        <f t="shared" si="74"/>
        <v>0</v>
      </c>
      <c r="X298" s="565">
        <f>IF(D298='A. Allgemeine Informationen'!$C$17,$M298-Y298,HLOOKUP('A. Allgemeine Informationen'!$C$17-1,$Z$1:$AF$2005,ROW(D298),FALSE)-$Y298)</f>
        <v>0</v>
      </c>
      <c r="Y298" s="384">
        <f>HLOOKUP('A. Allgemeine Informationen'!$C$17,$Z$1:$AF$2005,ROW(D298),FALSE)</f>
        <v>0</v>
      </c>
      <c r="Z298" s="565">
        <f t="shared" si="65"/>
        <v>0</v>
      </c>
      <c r="AA298" s="565">
        <f t="shared" si="66"/>
        <v>0</v>
      </c>
      <c r="AB298" s="565">
        <f t="shared" si="67"/>
        <v>0</v>
      </c>
      <c r="AC298" s="565">
        <f t="shared" si="68"/>
        <v>0</v>
      </c>
      <c r="AD298" s="572">
        <f t="shared" si="69"/>
        <v>0</v>
      </c>
      <c r="AE298" s="560">
        <f t="shared" si="70"/>
        <v>0</v>
      </c>
      <c r="AF298" s="561">
        <f t="shared" si="71"/>
        <v>0</v>
      </c>
      <c r="AG298" s="562"/>
    </row>
    <row r="299" spans="2:33" s="418" customFormat="1" ht="15" customHeight="1" x14ac:dyDescent="0.2">
      <c r="B299" s="554"/>
      <c r="C299" s="382"/>
      <c r="D299" s="383"/>
      <c r="E299" s="381"/>
      <c r="F299" s="1040"/>
      <c r="G299" s="1038"/>
      <c r="H299" s="1041"/>
      <c r="I299" s="381"/>
      <c r="J299" s="568">
        <f t="shared" si="63"/>
        <v>0</v>
      </c>
      <c r="K299" s="381"/>
      <c r="L299" s="381"/>
      <c r="M299" s="568">
        <f t="shared" si="72"/>
        <v>0</v>
      </c>
      <c r="N299" s="570">
        <f>IFERROR(VLOOKUP($C299,Listen!$J$3:$L$39,2,0),0)</f>
        <v>0</v>
      </c>
      <c r="O299" s="570">
        <f>IFERROR(VLOOKUP($C299,Listen!$J$3:$L$39,3,0),0)</f>
        <v>0</v>
      </c>
      <c r="P299" s="453">
        <f t="shared" si="64"/>
        <v>0</v>
      </c>
      <c r="Q299" s="453">
        <f t="shared" si="76"/>
        <v>0</v>
      </c>
      <c r="R299" s="453">
        <f t="shared" si="76"/>
        <v>0</v>
      </c>
      <c r="S299" s="453">
        <f t="shared" si="76"/>
        <v>0</v>
      </c>
      <c r="T299" s="453">
        <f t="shared" si="76"/>
        <v>0</v>
      </c>
      <c r="U299" s="453">
        <f t="shared" si="76"/>
        <v>0</v>
      </c>
      <c r="V299" s="453">
        <f t="shared" si="76"/>
        <v>0</v>
      </c>
      <c r="W299" s="384">
        <f t="shared" si="74"/>
        <v>0</v>
      </c>
      <c r="X299" s="565">
        <f>IF(D299='A. Allgemeine Informationen'!$C$17,$M299-Y299,HLOOKUP('A. Allgemeine Informationen'!$C$17-1,$Z$1:$AF$2005,ROW(D299),FALSE)-$Y299)</f>
        <v>0</v>
      </c>
      <c r="Y299" s="384">
        <f>HLOOKUP('A. Allgemeine Informationen'!$C$17,$Z$1:$AF$2005,ROW(D299),FALSE)</f>
        <v>0</v>
      </c>
      <c r="Z299" s="565">
        <f t="shared" si="65"/>
        <v>0</v>
      </c>
      <c r="AA299" s="565">
        <f t="shared" si="66"/>
        <v>0</v>
      </c>
      <c r="AB299" s="565">
        <f t="shared" si="67"/>
        <v>0</v>
      </c>
      <c r="AC299" s="565">
        <f t="shared" si="68"/>
        <v>0</v>
      </c>
      <c r="AD299" s="572">
        <f t="shared" si="69"/>
        <v>0</v>
      </c>
      <c r="AE299" s="560">
        <f t="shared" si="70"/>
        <v>0</v>
      </c>
      <c r="AF299" s="561">
        <f t="shared" si="71"/>
        <v>0</v>
      </c>
      <c r="AG299" s="562"/>
    </row>
    <row r="300" spans="2:33" s="418" customFormat="1" ht="15" customHeight="1" x14ac:dyDescent="0.2">
      <c r="B300" s="554"/>
      <c r="C300" s="382"/>
      <c r="D300" s="383"/>
      <c r="E300" s="381"/>
      <c r="F300" s="1040"/>
      <c r="G300" s="1038"/>
      <c r="H300" s="1041"/>
      <c r="I300" s="381"/>
      <c r="J300" s="568">
        <f t="shared" si="63"/>
        <v>0</v>
      </c>
      <c r="K300" s="381"/>
      <c r="L300" s="381"/>
      <c r="M300" s="568">
        <f t="shared" si="72"/>
        <v>0</v>
      </c>
      <c r="N300" s="570">
        <f>IFERROR(VLOOKUP($C300,Listen!$J$3:$L$39,2,0),0)</f>
        <v>0</v>
      </c>
      <c r="O300" s="570">
        <f>IFERROR(VLOOKUP($C300,Listen!$J$3:$L$39,3,0),0)</f>
        <v>0</v>
      </c>
      <c r="P300" s="453">
        <f t="shared" si="64"/>
        <v>0</v>
      </c>
      <c r="Q300" s="453">
        <f t="shared" si="76"/>
        <v>0</v>
      </c>
      <c r="R300" s="453">
        <f t="shared" si="76"/>
        <v>0</v>
      </c>
      <c r="S300" s="453">
        <f t="shared" si="76"/>
        <v>0</v>
      </c>
      <c r="T300" s="453">
        <f t="shared" si="76"/>
        <v>0</v>
      </c>
      <c r="U300" s="453">
        <f t="shared" si="76"/>
        <v>0</v>
      </c>
      <c r="V300" s="453">
        <f t="shared" si="76"/>
        <v>0</v>
      </c>
      <c r="W300" s="384">
        <f t="shared" si="74"/>
        <v>0</v>
      </c>
      <c r="X300" s="565">
        <f>IF(D300='A. Allgemeine Informationen'!$C$17,$M300-Y300,HLOOKUP('A. Allgemeine Informationen'!$C$17-1,$Z$1:$AF$2005,ROW(D300),FALSE)-$Y300)</f>
        <v>0</v>
      </c>
      <c r="Y300" s="384">
        <f>HLOOKUP('A. Allgemeine Informationen'!$C$17,$Z$1:$AF$2005,ROW(D300),FALSE)</f>
        <v>0</v>
      </c>
      <c r="Z300" s="565">
        <f t="shared" si="65"/>
        <v>0</v>
      </c>
      <c r="AA300" s="565">
        <f t="shared" si="66"/>
        <v>0</v>
      </c>
      <c r="AB300" s="565">
        <f t="shared" si="67"/>
        <v>0</v>
      </c>
      <c r="AC300" s="565">
        <f t="shared" si="68"/>
        <v>0</v>
      </c>
      <c r="AD300" s="572">
        <f t="shared" si="69"/>
        <v>0</v>
      </c>
      <c r="AE300" s="560">
        <f t="shared" si="70"/>
        <v>0</v>
      </c>
      <c r="AF300" s="561">
        <f t="shared" si="71"/>
        <v>0</v>
      </c>
      <c r="AG300" s="562"/>
    </row>
    <row r="301" spans="2:33" s="418" customFormat="1" ht="15" customHeight="1" x14ac:dyDescent="0.2">
      <c r="B301" s="554"/>
      <c r="C301" s="382"/>
      <c r="D301" s="383"/>
      <c r="E301" s="381"/>
      <c r="F301" s="1040"/>
      <c r="G301" s="1038"/>
      <c r="H301" s="1041"/>
      <c r="I301" s="381"/>
      <c r="J301" s="568">
        <f t="shared" si="63"/>
        <v>0</v>
      </c>
      <c r="K301" s="381"/>
      <c r="L301" s="381"/>
      <c r="M301" s="568">
        <f t="shared" si="72"/>
        <v>0</v>
      </c>
      <c r="N301" s="570">
        <f>IFERROR(VLOOKUP($C301,Listen!$J$3:$L$39,2,0),0)</f>
        <v>0</v>
      </c>
      <c r="O301" s="570">
        <f>IFERROR(VLOOKUP($C301,Listen!$J$3:$L$39,3,0),0)</f>
        <v>0</v>
      </c>
      <c r="P301" s="453">
        <f t="shared" si="64"/>
        <v>0</v>
      </c>
      <c r="Q301" s="453">
        <f t="shared" si="76"/>
        <v>0</v>
      </c>
      <c r="R301" s="453">
        <f t="shared" si="76"/>
        <v>0</v>
      </c>
      <c r="S301" s="453">
        <f t="shared" si="76"/>
        <v>0</v>
      </c>
      <c r="T301" s="453">
        <f t="shared" si="76"/>
        <v>0</v>
      </c>
      <c r="U301" s="453">
        <f t="shared" si="76"/>
        <v>0</v>
      </c>
      <c r="V301" s="453">
        <f t="shared" si="76"/>
        <v>0</v>
      </c>
      <c r="W301" s="384">
        <f t="shared" si="74"/>
        <v>0</v>
      </c>
      <c r="X301" s="565">
        <f>IF(D301='A. Allgemeine Informationen'!$C$17,$M301-Y301,HLOOKUP('A. Allgemeine Informationen'!$C$17-1,$Z$1:$AF$2005,ROW(D301),FALSE)-$Y301)</f>
        <v>0</v>
      </c>
      <c r="Y301" s="384">
        <f>HLOOKUP('A. Allgemeine Informationen'!$C$17,$Z$1:$AF$2005,ROW(D301),FALSE)</f>
        <v>0</v>
      </c>
      <c r="Z301" s="565">
        <f t="shared" si="65"/>
        <v>0</v>
      </c>
      <c r="AA301" s="565">
        <f t="shared" si="66"/>
        <v>0</v>
      </c>
      <c r="AB301" s="565">
        <f t="shared" si="67"/>
        <v>0</v>
      </c>
      <c r="AC301" s="565">
        <f t="shared" si="68"/>
        <v>0</v>
      </c>
      <c r="AD301" s="572">
        <f t="shared" si="69"/>
        <v>0</v>
      </c>
      <c r="AE301" s="560">
        <f t="shared" si="70"/>
        <v>0</v>
      </c>
      <c r="AF301" s="561">
        <f t="shared" si="71"/>
        <v>0</v>
      </c>
      <c r="AG301" s="562"/>
    </row>
    <row r="302" spans="2:33" s="418" customFormat="1" ht="15" customHeight="1" x14ac:dyDescent="0.2">
      <c r="B302" s="554"/>
      <c r="C302" s="382"/>
      <c r="D302" s="383"/>
      <c r="E302" s="381"/>
      <c r="F302" s="1040"/>
      <c r="G302" s="1038"/>
      <c r="H302" s="1041"/>
      <c r="I302" s="381"/>
      <c r="J302" s="568">
        <f t="shared" si="63"/>
        <v>0</v>
      </c>
      <c r="K302" s="381"/>
      <c r="L302" s="381"/>
      <c r="M302" s="568">
        <f t="shared" si="72"/>
        <v>0</v>
      </c>
      <c r="N302" s="570">
        <f>IFERROR(VLOOKUP($C302,Listen!$J$3:$L$39,2,0),0)</f>
        <v>0</v>
      </c>
      <c r="O302" s="570">
        <f>IFERROR(VLOOKUP($C302,Listen!$J$3:$L$39,3,0),0)</f>
        <v>0</v>
      </c>
      <c r="P302" s="453">
        <f t="shared" si="64"/>
        <v>0</v>
      </c>
      <c r="Q302" s="453">
        <f t="shared" si="76"/>
        <v>0</v>
      </c>
      <c r="R302" s="453">
        <f t="shared" si="76"/>
        <v>0</v>
      </c>
      <c r="S302" s="453">
        <f t="shared" si="76"/>
        <v>0</v>
      </c>
      <c r="T302" s="453">
        <f t="shared" si="76"/>
        <v>0</v>
      </c>
      <c r="U302" s="453">
        <f t="shared" si="76"/>
        <v>0</v>
      </c>
      <c r="V302" s="453">
        <f t="shared" si="76"/>
        <v>0</v>
      </c>
      <c r="W302" s="384">
        <f t="shared" si="74"/>
        <v>0</v>
      </c>
      <c r="X302" s="565">
        <f>IF(D302='A. Allgemeine Informationen'!$C$17,$M302-Y302,HLOOKUP('A. Allgemeine Informationen'!$C$17-1,$Z$1:$AF$2005,ROW(D302),FALSE)-$Y302)</f>
        <v>0</v>
      </c>
      <c r="Y302" s="384">
        <f>HLOOKUP('A. Allgemeine Informationen'!$C$17,$Z$1:$AF$2005,ROW(D302),FALSE)</f>
        <v>0</v>
      </c>
      <c r="Z302" s="565">
        <f t="shared" si="65"/>
        <v>0</v>
      </c>
      <c r="AA302" s="565">
        <f t="shared" si="66"/>
        <v>0</v>
      </c>
      <c r="AB302" s="565">
        <f t="shared" si="67"/>
        <v>0</v>
      </c>
      <c r="AC302" s="565">
        <f t="shared" si="68"/>
        <v>0</v>
      </c>
      <c r="AD302" s="572">
        <f t="shared" si="69"/>
        <v>0</v>
      </c>
      <c r="AE302" s="560">
        <f t="shared" si="70"/>
        <v>0</v>
      </c>
      <c r="AF302" s="561">
        <f t="shared" si="71"/>
        <v>0</v>
      </c>
      <c r="AG302" s="562"/>
    </row>
    <row r="303" spans="2:33" s="418" customFormat="1" ht="15" customHeight="1" x14ac:dyDescent="0.2">
      <c r="B303" s="554"/>
      <c r="C303" s="382"/>
      <c r="D303" s="383"/>
      <c r="E303" s="381"/>
      <c r="F303" s="1040"/>
      <c r="G303" s="1038"/>
      <c r="H303" s="1041"/>
      <c r="I303" s="381"/>
      <c r="J303" s="568">
        <f t="shared" si="63"/>
        <v>0</v>
      </c>
      <c r="K303" s="381"/>
      <c r="L303" s="381"/>
      <c r="M303" s="568">
        <f t="shared" si="72"/>
        <v>0</v>
      </c>
      <c r="N303" s="570">
        <f>IFERROR(VLOOKUP($C303,Listen!$J$3:$L$39,2,0),0)</f>
        <v>0</v>
      </c>
      <c r="O303" s="570">
        <f>IFERROR(VLOOKUP($C303,Listen!$J$3:$L$39,3,0),0)</f>
        <v>0</v>
      </c>
      <c r="P303" s="453">
        <f t="shared" si="64"/>
        <v>0</v>
      </c>
      <c r="Q303" s="453">
        <f t="shared" si="76"/>
        <v>0</v>
      </c>
      <c r="R303" s="453">
        <f t="shared" si="76"/>
        <v>0</v>
      </c>
      <c r="S303" s="453">
        <f t="shared" si="76"/>
        <v>0</v>
      </c>
      <c r="T303" s="453">
        <f t="shared" si="76"/>
        <v>0</v>
      </c>
      <c r="U303" s="453">
        <f t="shared" si="76"/>
        <v>0</v>
      </c>
      <c r="V303" s="453">
        <f t="shared" si="76"/>
        <v>0</v>
      </c>
      <c r="W303" s="384">
        <f t="shared" si="74"/>
        <v>0</v>
      </c>
      <c r="X303" s="565">
        <f>IF(D303='A. Allgemeine Informationen'!$C$17,$M303-Y303,HLOOKUP('A. Allgemeine Informationen'!$C$17-1,$Z$1:$AF$2005,ROW(D303),FALSE)-$Y303)</f>
        <v>0</v>
      </c>
      <c r="Y303" s="384">
        <f>HLOOKUP('A. Allgemeine Informationen'!$C$17,$Z$1:$AF$2005,ROW(D303),FALSE)</f>
        <v>0</v>
      </c>
      <c r="Z303" s="565">
        <f t="shared" si="65"/>
        <v>0</v>
      </c>
      <c r="AA303" s="565">
        <f t="shared" si="66"/>
        <v>0</v>
      </c>
      <c r="AB303" s="565">
        <f t="shared" si="67"/>
        <v>0</v>
      </c>
      <c r="AC303" s="565">
        <f t="shared" si="68"/>
        <v>0</v>
      </c>
      <c r="AD303" s="572">
        <f t="shared" si="69"/>
        <v>0</v>
      </c>
      <c r="AE303" s="560">
        <f t="shared" si="70"/>
        <v>0</v>
      </c>
      <c r="AF303" s="561">
        <f t="shared" si="71"/>
        <v>0</v>
      </c>
      <c r="AG303" s="562"/>
    </row>
    <row r="304" spans="2:33" s="418" customFormat="1" ht="15" customHeight="1" x14ac:dyDescent="0.2">
      <c r="B304" s="554"/>
      <c r="C304" s="382"/>
      <c r="D304" s="383"/>
      <c r="E304" s="381"/>
      <c r="F304" s="1040"/>
      <c r="G304" s="1038"/>
      <c r="H304" s="1041"/>
      <c r="I304" s="381"/>
      <c r="J304" s="568">
        <f t="shared" si="63"/>
        <v>0</v>
      </c>
      <c r="K304" s="381"/>
      <c r="L304" s="381"/>
      <c r="M304" s="568">
        <f t="shared" si="72"/>
        <v>0</v>
      </c>
      <c r="N304" s="570">
        <f>IFERROR(VLOOKUP($C304,Listen!$J$3:$L$39,2,0),0)</f>
        <v>0</v>
      </c>
      <c r="O304" s="570">
        <f>IFERROR(VLOOKUP($C304,Listen!$J$3:$L$39,3,0),0)</f>
        <v>0</v>
      </c>
      <c r="P304" s="453">
        <f t="shared" si="64"/>
        <v>0</v>
      </c>
      <c r="Q304" s="453">
        <f t="shared" si="76"/>
        <v>0</v>
      </c>
      <c r="R304" s="453">
        <f t="shared" si="76"/>
        <v>0</v>
      </c>
      <c r="S304" s="453">
        <f t="shared" si="76"/>
        <v>0</v>
      </c>
      <c r="T304" s="453">
        <f t="shared" si="76"/>
        <v>0</v>
      </c>
      <c r="U304" s="453">
        <f t="shared" si="76"/>
        <v>0</v>
      </c>
      <c r="V304" s="453">
        <f t="shared" si="76"/>
        <v>0</v>
      </c>
      <c r="W304" s="384">
        <f t="shared" si="74"/>
        <v>0</v>
      </c>
      <c r="X304" s="565">
        <f>IF(D304='A. Allgemeine Informationen'!$C$17,$M304-Y304,HLOOKUP('A. Allgemeine Informationen'!$C$17-1,$Z$1:$AF$2005,ROW(D304),FALSE)-$Y304)</f>
        <v>0</v>
      </c>
      <c r="Y304" s="384">
        <f>HLOOKUP('A. Allgemeine Informationen'!$C$17,$Z$1:$AF$2005,ROW(D304),FALSE)</f>
        <v>0</v>
      </c>
      <c r="Z304" s="565">
        <f t="shared" si="65"/>
        <v>0</v>
      </c>
      <c r="AA304" s="565">
        <f t="shared" si="66"/>
        <v>0</v>
      </c>
      <c r="AB304" s="565">
        <f t="shared" si="67"/>
        <v>0</v>
      </c>
      <c r="AC304" s="565">
        <f t="shared" si="68"/>
        <v>0</v>
      </c>
      <c r="AD304" s="572">
        <f t="shared" si="69"/>
        <v>0</v>
      </c>
      <c r="AE304" s="560">
        <f t="shared" si="70"/>
        <v>0</v>
      </c>
      <c r="AF304" s="561">
        <f t="shared" si="71"/>
        <v>0</v>
      </c>
      <c r="AG304" s="562"/>
    </row>
    <row r="305" spans="2:33" s="418" customFormat="1" ht="15" customHeight="1" x14ac:dyDescent="0.2">
      <c r="B305" s="554"/>
      <c r="C305" s="382"/>
      <c r="D305" s="383"/>
      <c r="E305" s="381"/>
      <c r="F305" s="1040"/>
      <c r="G305" s="1038"/>
      <c r="H305" s="1041"/>
      <c r="I305" s="381"/>
      <c r="J305" s="568">
        <f t="shared" si="63"/>
        <v>0</v>
      </c>
      <c r="K305" s="381"/>
      <c r="L305" s="381"/>
      <c r="M305" s="568">
        <f t="shared" si="72"/>
        <v>0</v>
      </c>
      <c r="N305" s="570">
        <f>IFERROR(VLOOKUP($C305,Listen!$J$3:$L$39,2,0),0)</f>
        <v>0</v>
      </c>
      <c r="O305" s="570">
        <f>IFERROR(VLOOKUP($C305,Listen!$J$3:$L$39,3,0),0)</f>
        <v>0</v>
      </c>
      <c r="P305" s="453">
        <f t="shared" si="64"/>
        <v>0</v>
      </c>
      <c r="Q305" s="453">
        <f t="shared" si="76"/>
        <v>0</v>
      </c>
      <c r="R305" s="453">
        <f t="shared" si="76"/>
        <v>0</v>
      </c>
      <c r="S305" s="453">
        <f t="shared" si="76"/>
        <v>0</v>
      </c>
      <c r="T305" s="453">
        <f t="shared" si="76"/>
        <v>0</v>
      </c>
      <c r="U305" s="453">
        <f t="shared" si="76"/>
        <v>0</v>
      </c>
      <c r="V305" s="453">
        <f t="shared" si="76"/>
        <v>0</v>
      </c>
      <c r="W305" s="384">
        <f t="shared" si="74"/>
        <v>0</v>
      </c>
      <c r="X305" s="565">
        <f>IF(D305='A. Allgemeine Informationen'!$C$17,$M305-Y305,HLOOKUP('A. Allgemeine Informationen'!$C$17-1,$Z$1:$AF$2005,ROW(D305),FALSE)-$Y305)</f>
        <v>0</v>
      </c>
      <c r="Y305" s="384">
        <f>HLOOKUP('A. Allgemeine Informationen'!$C$17,$Z$1:$AF$2005,ROW(D305),FALSE)</f>
        <v>0</v>
      </c>
      <c r="Z305" s="565">
        <f t="shared" si="65"/>
        <v>0</v>
      </c>
      <c r="AA305" s="565">
        <f t="shared" si="66"/>
        <v>0</v>
      </c>
      <c r="AB305" s="565">
        <f t="shared" si="67"/>
        <v>0</v>
      </c>
      <c r="AC305" s="565">
        <f t="shared" si="68"/>
        <v>0</v>
      </c>
      <c r="AD305" s="572">
        <f t="shared" si="69"/>
        <v>0</v>
      </c>
      <c r="AE305" s="560">
        <f t="shared" si="70"/>
        <v>0</v>
      </c>
      <c r="AF305" s="561">
        <f t="shared" si="71"/>
        <v>0</v>
      </c>
      <c r="AG305" s="562"/>
    </row>
    <row r="306" spans="2:33" s="418" customFormat="1" ht="15" customHeight="1" x14ac:dyDescent="0.2">
      <c r="B306" s="554"/>
      <c r="C306" s="382"/>
      <c r="D306" s="383"/>
      <c r="E306" s="381"/>
      <c r="F306" s="1040"/>
      <c r="G306" s="1038"/>
      <c r="H306" s="1041"/>
      <c r="I306" s="381"/>
      <c r="J306" s="568">
        <f t="shared" si="63"/>
        <v>0</v>
      </c>
      <c r="K306" s="381"/>
      <c r="L306" s="381"/>
      <c r="M306" s="568">
        <f t="shared" si="72"/>
        <v>0</v>
      </c>
      <c r="N306" s="570">
        <f>IFERROR(VLOOKUP($C306,Listen!$J$3:$L$39,2,0),0)</f>
        <v>0</v>
      </c>
      <c r="O306" s="570">
        <f>IFERROR(VLOOKUP($C306,Listen!$J$3:$L$39,3,0),0)</f>
        <v>0</v>
      </c>
      <c r="P306" s="453">
        <f t="shared" si="64"/>
        <v>0</v>
      </c>
      <c r="Q306" s="453">
        <f t="shared" si="76"/>
        <v>0</v>
      </c>
      <c r="R306" s="453">
        <f t="shared" si="76"/>
        <v>0</v>
      </c>
      <c r="S306" s="453">
        <f t="shared" si="76"/>
        <v>0</v>
      </c>
      <c r="T306" s="453">
        <f t="shared" si="76"/>
        <v>0</v>
      </c>
      <c r="U306" s="453">
        <f t="shared" si="76"/>
        <v>0</v>
      </c>
      <c r="V306" s="453">
        <f t="shared" si="76"/>
        <v>0</v>
      </c>
      <c r="W306" s="384">
        <f t="shared" si="74"/>
        <v>0</v>
      </c>
      <c r="X306" s="565">
        <f>IF(D306='A. Allgemeine Informationen'!$C$17,$M306-Y306,HLOOKUP('A. Allgemeine Informationen'!$C$17-1,$Z$1:$AF$2005,ROW(D306),FALSE)-$Y306)</f>
        <v>0</v>
      </c>
      <c r="Y306" s="384">
        <f>HLOOKUP('A. Allgemeine Informationen'!$C$17,$Z$1:$AF$2005,ROW(D306),FALSE)</f>
        <v>0</v>
      </c>
      <c r="Z306" s="565">
        <f t="shared" si="65"/>
        <v>0</v>
      </c>
      <c r="AA306" s="565">
        <f t="shared" si="66"/>
        <v>0</v>
      </c>
      <c r="AB306" s="565">
        <f t="shared" si="67"/>
        <v>0</v>
      </c>
      <c r="AC306" s="565">
        <f t="shared" si="68"/>
        <v>0</v>
      </c>
      <c r="AD306" s="572">
        <f t="shared" si="69"/>
        <v>0</v>
      </c>
      <c r="AE306" s="560">
        <f t="shared" si="70"/>
        <v>0</v>
      </c>
      <c r="AF306" s="561">
        <f t="shared" si="71"/>
        <v>0</v>
      </c>
      <c r="AG306" s="562"/>
    </row>
    <row r="307" spans="2:33" s="418" customFormat="1" ht="15" customHeight="1" x14ac:dyDescent="0.2">
      <c r="B307" s="554"/>
      <c r="C307" s="382"/>
      <c r="D307" s="383"/>
      <c r="E307" s="381"/>
      <c r="F307" s="1040"/>
      <c r="G307" s="1038"/>
      <c r="H307" s="1041"/>
      <c r="I307" s="381"/>
      <c r="J307" s="568">
        <f t="shared" si="63"/>
        <v>0</v>
      </c>
      <c r="K307" s="381"/>
      <c r="L307" s="381"/>
      <c r="M307" s="568">
        <f t="shared" si="72"/>
        <v>0</v>
      </c>
      <c r="N307" s="570">
        <f>IFERROR(VLOOKUP($C307,Listen!$J$3:$L$39,2,0),0)</f>
        <v>0</v>
      </c>
      <c r="O307" s="570">
        <f>IFERROR(VLOOKUP($C307,Listen!$J$3:$L$39,3,0),0)</f>
        <v>0</v>
      </c>
      <c r="P307" s="453">
        <f t="shared" si="64"/>
        <v>0</v>
      </c>
      <c r="Q307" s="453">
        <f t="shared" si="76"/>
        <v>0</v>
      </c>
      <c r="R307" s="453">
        <f t="shared" si="76"/>
        <v>0</v>
      </c>
      <c r="S307" s="453">
        <f t="shared" si="76"/>
        <v>0</v>
      </c>
      <c r="T307" s="453">
        <f t="shared" si="76"/>
        <v>0</v>
      </c>
      <c r="U307" s="453">
        <f t="shared" si="76"/>
        <v>0</v>
      </c>
      <c r="V307" s="453">
        <f t="shared" si="76"/>
        <v>0</v>
      </c>
      <c r="W307" s="384">
        <f t="shared" si="74"/>
        <v>0</v>
      </c>
      <c r="X307" s="565">
        <f>IF(D307='A. Allgemeine Informationen'!$C$17,$M307-Y307,HLOOKUP('A. Allgemeine Informationen'!$C$17-1,$Z$1:$AF$2005,ROW(D307),FALSE)-$Y307)</f>
        <v>0</v>
      </c>
      <c r="Y307" s="384">
        <f>HLOOKUP('A. Allgemeine Informationen'!$C$17,$Z$1:$AF$2005,ROW(D307),FALSE)</f>
        <v>0</v>
      </c>
      <c r="Z307" s="565">
        <f t="shared" si="65"/>
        <v>0</v>
      </c>
      <c r="AA307" s="565">
        <f t="shared" si="66"/>
        <v>0</v>
      </c>
      <c r="AB307" s="565">
        <f t="shared" si="67"/>
        <v>0</v>
      </c>
      <c r="AC307" s="565">
        <f t="shared" si="68"/>
        <v>0</v>
      </c>
      <c r="AD307" s="572">
        <f t="shared" si="69"/>
        <v>0</v>
      </c>
      <c r="AE307" s="560">
        <f t="shared" si="70"/>
        <v>0</v>
      </c>
      <c r="AF307" s="561">
        <f t="shared" si="71"/>
        <v>0</v>
      </c>
      <c r="AG307" s="562"/>
    </row>
    <row r="308" spans="2:33" s="418" customFormat="1" ht="15" customHeight="1" x14ac:dyDescent="0.2">
      <c r="B308" s="554"/>
      <c r="C308" s="382"/>
      <c r="D308" s="383"/>
      <c r="E308" s="381"/>
      <c r="F308" s="1040"/>
      <c r="G308" s="1038"/>
      <c r="H308" s="1041"/>
      <c r="I308" s="381"/>
      <c r="J308" s="568">
        <f t="shared" si="63"/>
        <v>0</v>
      </c>
      <c r="K308" s="381"/>
      <c r="L308" s="381"/>
      <c r="M308" s="568">
        <f t="shared" si="72"/>
        <v>0</v>
      </c>
      <c r="N308" s="570">
        <f>IFERROR(VLOOKUP($C308,Listen!$J$3:$L$39,2,0),0)</f>
        <v>0</v>
      </c>
      <c r="O308" s="570">
        <f>IFERROR(VLOOKUP($C308,Listen!$J$3:$L$39,3,0),0)</f>
        <v>0</v>
      </c>
      <c r="P308" s="453">
        <f t="shared" si="64"/>
        <v>0</v>
      </c>
      <c r="Q308" s="453">
        <f t="shared" si="76"/>
        <v>0</v>
      </c>
      <c r="R308" s="453">
        <f t="shared" si="76"/>
        <v>0</v>
      </c>
      <c r="S308" s="453">
        <f t="shared" si="76"/>
        <v>0</v>
      </c>
      <c r="T308" s="453">
        <f t="shared" si="76"/>
        <v>0</v>
      </c>
      <c r="U308" s="453">
        <f t="shared" si="76"/>
        <v>0</v>
      </c>
      <c r="V308" s="453">
        <f t="shared" si="76"/>
        <v>0</v>
      </c>
      <c r="W308" s="384">
        <f t="shared" si="74"/>
        <v>0</v>
      </c>
      <c r="X308" s="565">
        <f>IF(D308='A. Allgemeine Informationen'!$C$17,$M308-Y308,HLOOKUP('A. Allgemeine Informationen'!$C$17-1,$Z$1:$AF$2005,ROW(D308),FALSE)-$Y308)</f>
        <v>0</v>
      </c>
      <c r="Y308" s="384">
        <f>HLOOKUP('A. Allgemeine Informationen'!$C$17,$Z$1:$AF$2005,ROW(D308),FALSE)</f>
        <v>0</v>
      </c>
      <c r="Z308" s="565">
        <f t="shared" si="65"/>
        <v>0</v>
      </c>
      <c r="AA308" s="565">
        <f t="shared" si="66"/>
        <v>0</v>
      </c>
      <c r="AB308" s="565">
        <f t="shared" si="67"/>
        <v>0</v>
      </c>
      <c r="AC308" s="565">
        <f t="shared" si="68"/>
        <v>0</v>
      </c>
      <c r="AD308" s="572">
        <f t="shared" si="69"/>
        <v>0</v>
      </c>
      <c r="AE308" s="560">
        <f t="shared" si="70"/>
        <v>0</v>
      </c>
      <c r="AF308" s="561">
        <f t="shared" si="71"/>
        <v>0</v>
      </c>
      <c r="AG308" s="562"/>
    </row>
    <row r="309" spans="2:33" s="418" customFormat="1" ht="15" customHeight="1" x14ac:dyDescent="0.2">
      <c r="B309" s="554"/>
      <c r="C309" s="382"/>
      <c r="D309" s="383"/>
      <c r="E309" s="381"/>
      <c r="F309" s="1040"/>
      <c r="G309" s="1038"/>
      <c r="H309" s="1041"/>
      <c r="I309" s="381"/>
      <c r="J309" s="568">
        <f t="shared" si="63"/>
        <v>0</v>
      </c>
      <c r="K309" s="381"/>
      <c r="L309" s="381"/>
      <c r="M309" s="568">
        <f t="shared" si="72"/>
        <v>0</v>
      </c>
      <c r="N309" s="570">
        <f>IFERROR(VLOOKUP($C309,Listen!$J$3:$L$39,2,0),0)</f>
        <v>0</v>
      </c>
      <c r="O309" s="570">
        <f>IFERROR(VLOOKUP($C309,Listen!$J$3:$L$39,3,0),0)</f>
        <v>0</v>
      </c>
      <c r="P309" s="453">
        <f t="shared" si="64"/>
        <v>0</v>
      </c>
      <c r="Q309" s="453">
        <f t="shared" si="76"/>
        <v>0</v>
      </c>
      <c r="R309" s="453">
        <f t="shared" si="76"/>
        <v>0</v>
      </c>
      <c r="S309" s="453">
        <f t="shared" si="76"/>
        <v>0</v>
      </c>
      <c r="T309" s="453">
        <f t="shared" si="76"/>
        <v>0</v>
      </c>
      <c r="U309" s="453">
        <f t="shared" si="76"/>
        <v>0</v>
      </c>
      <c r="V309" s="453">
        <f t="shared" si="76"/>
        <v>0</v>
      </c>
      <c r="W309" s="384">
        <f t="shared" si="74"/>
        <v>0</v>
      </c>
      <c r="X309" s="565">
        <f>IF(D309='A. Allgemeine Informationen'!$C$17,$M309-Y309,HLOOKUP('A. Allgemeine Informationen'!$C$17-1,$Z$1:$AF$2005,ROW(D309),FALSE)-$Y309)</f>
        <v>0</v>
      </c>
      <c r="Y309" s="384">
        <f>HLOOKUP('A. Allgemeine Informationen'!$C$17,$Z$1:$AF$2005,ROW(D309),FALSE)</f>
        <v>0</v>
      </c>
      <c r="Z309" s="565">
        <f t="shared" si="65"/>
        <v>0</v>
      </c>
      <c r="AA309" s="565">
        <f t="shared" si="66"/>
        <v>0</v>
      </c>
      <c r="AB309" s="565">
        <f t="shared" si="67"/>
        <v>0</v>
      </c>
      <c r="AC309" s="565">
        <f t="shared" si="68"/>
        <v>0</v>
      </c>
      <c r="AD309" s="572">
        <f t="shared" si="69"/>
        <v>0</v>
      </c>
      <c r="AE309" s="560">
        <f t="shared" si="70"/>
        <v>0</v>
      </c>
      <c r="AF309" s="561">
        <f t="shared" si="71"/>
        <v>0</v>
      </c>
      <c r="AG309" s="562"/>
    </row>
    <row r="310" spans="2:33" s="418" customFormat="1" ht="15" customHeight="1" x14ac:dyDescent="0.2">
      <c r="B310" s="554"/>
      <c r="C310" s="382"/>
      <c r="D310" s="383"/>
      <c r="E310" s="381"/>
      <c r="F310" s="1040"/>
      <c r="G310" s="1038"/>
      <c r="H310" s="1041"/>
      <c r="I310" s="381"/>
      <c r="J310" s="568">
        <f t="shared" si="63"/>
        <v>0</v>
      </c>
      <c r="K310" s="381"/>
      <c r="L310" s="381"/>
      <c r="M310" s="568">
        <f t="shared" si="72"/>
        <v>0</v>
      </c>
      <c r="N310" s="570">
        <f>IFERROR(VLOOKUP($C310,Listen!$J$3:$L$39,2,0),0)</f>
        <v>0</v>
      </c>
      <c r="O310" s="570">
        <f>IFERROR(VLOOKUP($C310,Listen!$J$3:$L$39,3,0),0)</f>
        <v>0</v>
      </c>
      <c r="P310" s="453">
        <f t="shared" si="64"/>
        <v>0</v>
      </c>
      <c r="Q310" s="453">
        <f t="shared" si="76"/>
        <v>0</v>
      </c>
      <c r="R310" s="453">
        <f t="shared" si="76"/>
        <v>0</v>
      </c>
      <c r="S310" s="453">
        <f t="shared" si="76"/>
        <v>0</v>
      </c>
      <c r="T310" s="453">
        <f t="shared" si="76"/>
        <v>0</v>
      </c>
      <c r="U310" s="453">
        <f t="shared" si="76"/>
        <v>0</v>
      </c>
      <c r="V310" s="453">
        <f t="shared" si="76"/>
        <v>0</v>
      </c>
      <c r="W310" s="384">
        <f t="shared" si="74"/>
        <v>0</v>
      </c>
      <c r="X310" s="565">
        <f>IF(D310='A. Allgemeine Informationen'!$C$17,$M310-Y310,HLOOKUP('A. Allgemeine Informationen'!$C$17-1,$Z$1:$AF$2005,ROW(D310),FALSE)-$Y310)</f>
        <v>0</v>
      </c>
      <c r="Y310" s="384">
        <f>HLOOKUP('A. Allgemeine Informationen'!$C$17,$Z$1:$AF$2005,ROW(D310),FALSE)</f>
        <v>0</v>
      </c>
      <c r="Z310" s="565">
        <f t="shared" si="65"/>
        <v>0</v>
      </c>
      <c r="AA310" s="565">
        <f t="shared" si="66"/>
        <v>0</v>
      </c>
      <c r="AB310" s="565">
        <f t="shared" si="67"/>
        <v>0</v>
      </c>
      <c r="AC310" s="565">
        <f t="shared" si="68"/>
        <v>0</v>
      </c>
      <c r="AD310" s="572">
        <f t="shared" si="69"/>
        <v>0</v>
      </c>
      <c r="AE310" s="560">
        <f t="shared" si="70"/>
        <v>0</v>
      </c>
      <c r="AF310" s="561">
        <f t="shared" si="71"/>
        <v>0</v>
      </c>
      <c r="AG310" s="562"/>
    </row>
    <row r="311" spans="2:33" s="418" customFormat="1" ht="15" customHeight="1" x14ac:dyDescent="0.2">
      <c r="B311" s="554"/>
      <c r="C311" s="382"/>
      <c r="D311" s="383"/>
      <c r="E311" s="381"/>
      <c r="F311" s="1040"/>
      <c r="G311" s="1038"/>
      <c r="H311" s="1041"/>
      <c r="I311" s="381"/>
      <c r="J311" s="568">
        <f t="shared" si="63"/>
        <v>0</v>
      </c>
      <c r="K311" s="381"/>
      <c r="L311" s="381"/>
      <c r="M311" s="568">
        <f t="shared" si="72"/>
        <v>0</v>
      </c>
      <c r="N311" s="570">
        <f>IFERROR(VLOOKUP($C311,Listen!$J$3:$L$39,2,0),0)</f>
        <v>0</v>
      </c>
      <c r="O311" s="570">
        <f>IFERROR(VLOOKUP($C311,Listen!$J$3:$L$39,3,0),0)</f>
        <v>0</v>
      </c>
      <c r="P311" s="453">
        <f t="shared" si="64"/>
        <v>0</v>
      </c>
      <c r="Q311" s="453">
        <f t="shared" ref="Q311:V326" si="77">P311</f>
        <v>0</v>
      </c>
      <c r="R311" s="453">
        <f t="shared" si="77"/>
        <v>0</v>
      </c>
      <c r="S311" s="453">
        <f t="shared" si="77"/>
        <v>0</v>
      </c>
      <c r="T311" s="453">
        <f t="shared" si="77"/>
        <v>0</v>
      </c>
      <c r="U311" s="453">
        <f t="shared" si="77"/>
        <v>0</v>
      </c>
      <c r="V311" s="453">
        <f t="shared" si="77"/>
        <v>0</v>
      </c>
      <c r="W311" s="384">
        <f t="shared" si="74"/>
        <v>0</v>
      </c>
      <c r="X311" s="565">
        <f>IF(D311='A. Allgemeine Informationen'!$C$17,$M311-Y311,HLOOKUP('A. Allgemeine Informationen'!$C$17-1,$Z$1:$AF$2005,ROW(D311),FALSE)-$Y311)</f>
        <v>0</v>
      </c>
      <c r="Y311" s="384">
        <f>HLOOKUP('A. Allgemeine Informationen'!$C$17,$Z$1:$AF$2005,ROW(D311),FALSE)</f>
        <v>0</v>
      </c>
      <c r="Z311" s="565">
        <f t="shared" si="65"/>
        <v>0</v>
      </c>
      <c r="AA311" s="565">
        <f t="shared" si="66"/>
        <v>0</v>
      </c>
      <c r="AB311" s="565">
        <f t="shared" si="67"/>
        <v>0</v>
      </c>
      <c r="AC311" s="565">
        <f t="shared" si="68"/>
        <v>0</v>
      </c>
      <c r="AD311" s="572">
        <f t="shared" si="69"/>
        <v>0</v>
      </c>
      <c r="AE311" s="560">
        <f t="shared" si="70"/>
        <v>0</v>
      </c>
      <c r="AF311" s="561">
        <f t="shared" si="71"/>
        <v>0</v>
      </c>
      <c r="AG311" s="562"/>
    </row>
    <row r="312" spans="2:33" s="418" customFormat="1" ht="15" customHeight="1" x14ac:dyDescent="0.2">
      <c r="B312" s="554"/>
      <c r="C312" s="382"/>
      <c r="D312" s="383"/>
      <c r="E312" s="381"/>
      <c r="F312" s="1040"/>
      <c r="G312" s="1038"/>
      <c r="H312" s="1041"/>
      <c r="I312" s="381"/>
      <c r="J312" s="568">
        <f t="shared" si="63"/>
        <v>0</v>
      </c>
      <c r="K312" s="381"/>
      <c r="L312" s="381"/>
      <c r="M312" s="568">
        <f t="shared" si="72"/>
        <v>0</v>
      </c>
      <c r="N312" s="570">
        <f>IFERROR(VLOOKUP($C312,Listen!$J$3:$L$39,2,0),0)</f>
        <v>0</v>
      </c>
      <c r="O312" s="570">
        <f>IFERROR(VLOOKUP($C312,Listen!$J$3:$L$39,3,0),0)</f>
        <v>0</v>
      </c>
      <c r="P312" s="453">
        <f t="shared" si="64"/>
        <v>0</v>
      </c>
      <c r="Q312" s="453">
        <f t="shared" si="77"/>
        <v>0</v>
      </c>
      <c r="R312" s="453">
        <f t="shared" si="77"/>
        <v>0</v>
      </c>
      <c r="S312" s="453">
        <f t="shared" si="77"/>
        <v>0</v>
      </c>
      <c r="T312" s="453">
        <f t="shared" si="77"/>
        <v>0</v>
      </c>
      <c r="U312" s="453">
        <f t="shared" si="77"/>
        <v>0</v>
      </c>
      <c r="V312" s="453">
        <f t="shared" si="77"/>
        <v>0</v>
      </c>
      <c r="W312" s="384">
        <f t="shared" si="74"/>
        <v>0</v>
      </c>
      <c r="X312" s="565">
        <f>IF(D312='A. Allgemeine Informationen'!$C$17,$M312-Y312,HLOOKUP('A. Allgemeine Informationen'!$C$17-1,$Z$1:$AF$2005,ROW(D312),FALSE)-$Y312)</f>
        <v>0</v>
      </c>
      <c r="Y312" s="384">
        <f>HLOOKUP('A. Allgemeine Informationen'!$C$17,$Z$1:$AF$2005,ROW(D312),FALSE)</f>
        <v>0</v>
      </c>
      <c r="Z312" s="565">
        <f t="shared" si="65"/>
        <v>0</v>
      </c>
      <c r="AA312" s="565">
        <f t="shared" si="66"/>
        <v>0</v>
      </c>
      <c r="AB312" s="565">
        <f t="shared" si="67"/>
        <v>0</v>
      </c>
      <c r="AC312" s="565">
        <f t="shared" si="68"/>
        <v>0</v>
      </c>
      <c r="AD312" s="572">
        <f t="shared" si="69"/>
        <v>0</v>
      </c>
      <c r="AE312" s="560">
        <f t="shared" si="70"/>
        <v>0</v>
      </c>
      <c r="AF312" s="561">
        <f t="shared" si="71"/>
        <v>0</v>
      </c>
      <c r="AG312" s="562"/>
    </row>
    <row r="313" spans="2:33" s="418" customFormat="1" ht="15" customHeight="1" x14ac:dyDescent="0.2">
      <c r="B313" s="554"/>
      <c r="C313" s="382"/>
      <c r="D313" s="383"/>
      <c r="E313" s="381"/>
      <c r="F313" s="1040"/>
      <c r="G313" s="1038"/>
      <c r="H313" s="1041"/>
      <c r="I313" s="381"/>
      <c r="J313" s="568">
        <f t="shared" si="63"/>
        <v>0</v>
      </c>
      <c r="K313" s="381"/>
      <c r="L313" s="381"/>
      <c r="M313" s="568">
        <f t="shared" si="72"/>
        <v>0</v>
      </c>
      <c r="N313" s="570">
        <f>IFERROR(VLOOKUP($C313,Listen!$J$3:$L$39,2,0),0)</f>
        <v>0</v>
      </c>
      <c r="O313" s="570">
        <f>IFERROR(VLOOKUP($C313,Listen!$J$3:$L$39,3,0),0)</f>
        <v>0</v>
      </c>
      <c r="P313" s="453">
        <f t="shared" si="64"/>
        <v>0</v>
      </c>
      <c r="Q313" s="453">
        <f t="shared" si="77"/>
        <v>0</v>
      </c>
      <c r="R313" s="453">
        <f t="shared" si="77"/>
        <v>0</v>
      </c>
      <c r="S313" s="453">
        <f t="shared" si="77"/>
        <v>0</v>
      </c>
      <c r="T313" s="453">
        <f t="shared" si="77"/>
        <v>0</v>
      </c>
      <c r="U313" s="453">
        <f t="shared" si="77"/>
        <v>0</v>
      </c>
      <c r="V313" s="453">
        <f t="shared" si="77"/>
        <v>0</v>
      </c>
      <c r="W313" s="384">
        <f t="shared" si="74"/>
        <v>0</v>
      </c>
      <c r="X313" s="565">
        <f>IF(D313='A. Allgemeine Informationen'!$C$17,$M313-Y313,HLOOKUP('A. Allgemeine Informationen'!$C$17-1,$Z$1:$AF$2005,ROW(D313),FALSE)-$Y313)</f>
        <v>0</v>
      </c>
      <c r="Y313" s="384">
        <f>HLOOKUP('A. Allgemeine Informationen'!$C$17,$Z$1:$AF$2005,ROW(D313),FALSE)</f>
        <v>0</v>
      </c>
      <c r="Z313" s="565">
        <f t="shared" si="65"/>
        <v>0</v>
      </c>
      <c r="AA313" s="565">
        <f t="shared" si="66"/>
        <v>0</v>
      </c>
      <c r="AB313" s="565">
        <f t="shared" si="67"/>
        <v>0</v>
      </c>
      <c r="AC313" s="565">
        <f t="shared" si="68"/>
        <v>0</v>
      </c>
      <c r="AD313" s="572">
        <f t="shared" si="69"/>
        <v>0</v>
      </c>
      <c r="AE313" s="560">
        <f t="shared" si="70"/>
        <v>0</v>
      </c>
      <c r="AF313" s="561">
        <f t="shared" si="71"/>
        <v>0</v>
      </c>
      <c r="AG313" s="562"/>
    </row>
    <row r="314" spans="2:33" s="418" customFormat="1" ht="15" customHeight="1" x14ac:dyDescent="0.2">
      <c r="B314" s="554"/>
      <c r="C314" s="382"/>
      <c r="D314" s="383"/>
      <c r="E314" s="381"/>
      <c r="F314" s="1040"/>
      <c r="G314" s="1038"/>
      <c r="H314" s="1041"/>
      <c r="I314" s="381"/>
      <c r="J314" s="568">
        <f t="shared" si="63"/>
        <v>0</v>
      </c>
      <c r="K314" s="381"/>
      <c r="L314" s="381"/>
      <c r="M314" s="568">
        <f t="shared" si="72"/>
        <v>0</v>
      </c>
      <c r="N314" s="570">
        <f>IFERROR(VLOOKUP($C314,Listen!$J$3:$L$39,2,0),0)</f>
        <v>0</v>
      </c>
      <c r="O314" s="570">
        <f>IFERROR(VLOOKUP($C314,Listen!$J$3:$L$39,3,0),0)</f>
        <v>0</v>
      </c>
      <c r="P314" s="453">
        <f t="shared" si="64"/>
        <v>0</v>
      </c>
      <c r="Q314" s="453">
        <f t="shared" si="77"/>
        <v>0</v>
      </c>
      <c r="R314" s="453">
        <f t="shared" si="77"/>
        <v>0</v>
      </c>
      <c r="S314" s="453">
        <f t="shared" si="77"/>
        <v>0</v>
      </c>
      <c r="T314" s="453">
        <f t="shared" si="77"/>
        <v>0</v>
      </c>
      <c r="U314" s="453">
        <f t="shared" si="77"/>
        <v>0</v>
      </c>
      <c r="V314" s="453">
        <f t="shared" si="77"/>
        <v>0</v>
      </c>
      <c r="W314" s="384">
        <f t="shared" si="74"/>
        <v>0</v>
      </c>
      <c r="X314" s="565">
        <f>IF(D314='A. Allgemeine Informationen'!$C$17,$M314-Y314,HLOOKUP('A. Allgemeine Informationen'!$C$17-1,$Z$1:$AF$2005,ROW(D314),FALSE)-$Y314)</f>
        <v>0</v>
      </c>
      <c r="Y314" s="384">
        <f>HLOOKUP('A. Allgemeine Informationen'!$C$17,$Z$1:$AF$2005,ROW(D314),FALSE)</f>
        <v>0</v>
      </c>
      <c r="Z314" s="565">
        <f t="shared" si="65"/>
        <v>0</v>
      </c>
      <c r="AA314" s="565">
        <f t="shared" si="66"/>
        <v>0</v>
      </c>
      <c r="AB314" s="565">
        <f t="shared" si="67"/>
        <v>0</v>
      </c>
      <c r="AC314" s="565">
        <f t="shared" si="68"/>
        <v>0</v>
      </c>
      <c r="AD314" s="572">
        <f t="shared" si="69"/>
        <v>0</v>
      </c>
      <c r="AE314" s="560">
        <f t="shared" si="70"/>
        <v>0</v>
      </c>
      <c r="AF314" s="561">
        <f t="shared" si="71"/>
        <v>0</v>
      </c>
      <c r="AG314" s="562"/>
    </row>
    <row r="315" spans="2:33" s="418" customFormat="1" ht="15" customHeight="1" x14ac:dyDescent="0.2">
      <c r="B315" s="554"/>
      <c r="C315" s="382"/>
      <c r="D315" s="383"/>
      <c r="E315" s="381"/>
      <c r="F315" s="1040"/>
      <c r="G315" s="1038"/>
      <c r="H315" s="1041"/>
      <c r="I315" s="381"/>
      <c r="J315" s="568">
        <f t="shared" si="63"/>
        <v>0</v>
      </c>
      <c r="K315" s="381"/>
      <c r="L315" s="381"/>
      <c r="M315" s="568">
        <f t="shared" si="72"/>
        <v>0</v>
      </c>
      <c r="N315" s="570">
        <f>IFERROR(VLOOKUP($C315,Listen!$J$3:$L$39,2,0),0)</f>
        <v>0</v>
      </c>
      <c r="O315" s="570">
        <f>IFERROR(VLOOKUP($C315,Listen!$J$3:$L$39,3,0),0)</f>
        <v>0</v>
      </c>
      <c r="P315" s="453">
        <f t="shared" si="64"/>
        <v>0</v>
      </c>
      <c r="Q315" s="453">
        <f t="shared" si="77"/>
        <v>0</v>
      </c>
      <c r="R315" s="453">
        <f t="shared" si="77"/>
        <v>0</v>
      </c>
      <c r="S315" s="453">
        <f t="shared" si="77"/>
        <v>0</v>
      </c>
      <c r="T315" s="453">
        <f t="shared" si="77"/>
        <v>0</v>
      </c>
      <c r="U315" s="453">
        <f t="shared" si="77"/>
        <v>0</v>
      </c>
      <c r="V315" s="453">
        <f t="shared" si="77"/>
        <v>0</v>
      </c>
      <c r="W315" s="384">
        <f t="shared" si="74"/>
        <v>0</v>
      </c>
      <c r="X315" s="565">
        <f>IF(D315='A. Allgemeine Informationen'!$C$17,$M315-Y315,HLOOKUP('A. Allgemeine Informationen'!$C$17-1,$Z$1:$AF$2005,ROW(D315),FALSE)-$Y315)</f>
        <v>0</v>
      </c>
      <c r="Y315" s="384">
        <f>HLOOKUP('A. Allgemeine Informationen'!$C$17,$Z$1:$AF$2005,ROW(D315),FALSE)</f>
        <v>0</v>
      </c>
      <c r="Z315" s="565">
        <f t="shared" si="65"/>
        <v>0</v>
      </c>
      <c r="AA315" s="565">
        <f t="shared" si="66"/>
        <v>0</v>
      </c>
      <c r="AB315" s="565">
        <f t="shared" si="67"/>
        <v>0</v>
      </c>
      <c r="AC315" s="565">
        <f t="shared" si="68"/>
        <v>0</v>
      </c>
      <c r="AD315" s="572">
        <f t="shared" si="69"/>
        <v>0</v>
      </c>
      <c r="AE315" s="560">
        <f t="shared" si="70"/>
        <v>0</v>
      </c>
      <c r="AF315" s="561">
        <f t="shared" si="71"/>
        <v>0</v>
      </c>
      <c r="AG315" s="562"/>
    </row>
    <row r="316" spans="2:33" s="418" customFormat="1" ht="15" customHeight="1" x14ac:dyDescent="0.2">
      <c r="B316" s="554"/>
      <c r="C316" s="382"/>
      <c r="D316" s="383"/>
      <c r="E316" s="381"/>
      <c r="F316" s="1040"/>
      <c r="G316" s="1038"/>
      <c r="H316" s="1041"/>
      <c r="I316" s="381"/>
      <c r="J316" s="568">
        <f t="shared" si="63"/>
        <v>0</v>
      </c>
      <c r="K316" s="381"/>
      <c r="L316" s="381"/>
      <c r="M316" s="568">
        <f t="shared" si="72"/>
        <v>0</v>
      </c>
      <c r="N316" s="570">
        <f>IFERROR(VLOOKUP($C316,Listen!$J$3:$L$39,2,0),0)</f>
        <v>0</v>
      </c>
      <c r="O316" s="570">
        <f>IFERROR(VLOOKUP($C316,Listen!$J$3:$L$39,3,0),0)</f>
        <v>0</v>
      </c>
      <c r="P316" s="453">
        <f t="shared" si="64"/>
        <v>0</v>
      </c>
      <c r="Q316" s="453">
        <f t="shared" si="77"/>
        <v>0</v>
      </c>
      <c r="R316" s="453">
        <f t="shared" si="77"/>
        <v>0</v>
      </c>
      <c r="S316" s="453">
        <f t="shared" si="77"/>
        <v>0</v>
      </c>
      <c r="T316" s="453">
        <f t="shared" si="77"/>
        <v>0</v>
      </c>
      <c r="U316" s="453">
        <f t="shared" si="77"/>
        <v>0</v>
      </c>
      <c r="V316" s="453">
        <f t="shared" si="77"/>
        <v>0</v>
      </c>
      <c r="W316" s="384">
        <f t="shared" si="74"/>
        <v>0</v>
      </c>
      <c r="X316" s="565">
        <f>IF(D316='A. Allgemeine Informationen'!$C$17,$M316-Y316,HLOOKUP('A. Allgemeine Informationen'!$C$17-1,$Z$1:$AF$2005,ROW(D316),FALSE)-$Y316)</f>
        <v>0</v>
      </c>
      <c r="Y316" s="384">
        <f>HLOOKUP('A. Allgemeine Informationen'!$C$17,$Z$1:$AF$2005,ROW(D316),FALSE)</f>
        <v>0</v>
      </c>
      <c r="Z316" s="565">
        <f t="shared" si="65"/>
        <v>0</v>
      </c>
      <c r="AA316" s="565">
        <f t="shared" si="66"/>
        <v>0</v>
      </c>
      <c r="AB316" s="565">
        <f t="shared" si="67"/>
        <v>0</v>
      </c>
      <c r="AC316" s="565">
        <f t="shared" si="68"/>
        <v>0</v>
      </c>
      <c r="AD316" s="572">
        <f t="shared" si="69"/>
        <v>0</v>
      </c>
      <c r="AE316" s="560">
        <f t="shared" si="70"/>
        <v>0</v>
      </c>
      <c r="AF316" s="561">
        <f t="shared" si="71"/>
        <v>0</v>
      </c>
      <c r="AG316" s="562"/>
    </row>
    <row r="317" spans="2:33" s="418" customFormat="1" ht="15" customHeight="1" x14ac:dyDescent="0.2">
      <c r="B317" s="554"/>
      <c r="C317" s="382"/>
      <c r="D317" s="383"/>
      <c r="E317" s="381"/>
      <c r="F317" s="1040"/>
      <c r="G317" s="1038"/>
      <c r="H317" s="1041"/>
      <c r="I317" s="381"/>
      <c r="J317" s="568">
        <f t="shared" si="63"/>
        <v>0</v>
      </c>
      <c r="K317" s="381"/>
      <c r="L317" s="381"/>
      <c r="M317" s="568">
        <f t="shared" si="72"/>
        <v>0</v>
      </c>
      <c r="N317" s="570">
        <f>IFERROR(VLOOKUP($C317,Listen!$J$3:$L$39,2,0),0)</f>
        <v>0</v>
      </c>
      <c r="O317" s="570">
        <f>IFERROR(VLOOKUP($C317,Listen!$J$3:$L$39,3,0),0)</f>
        <v>0</v>
      </c>
      <c r="P317" s="453">
        <f t="shared" si="64"/>
        <v>0</v>
      </c>
      <c r="Q317" s="453">
        <f t="shared" si="77"/>
        <v>0</v>
      </c>
      <c r="R317" s="453">
        <f t="shared" si="77"/>
        <v>0</v>
      </c>
      <c r="S317" s="453">
        <f t="shared" si="77"/>
        <v>0</v>
      </c>
      <c r="T317" s="453">
        <f t="shared" si="77"/>
        <v>0</v>
      </c>
      <c r="U317" s="453">
        <f t="shared" si="77"/>
        <v>0</v>
      </c>
      <c r="V317" s="453">
        <f t="shared" si="77"/>
        <v>0</v>
      </c>
      <c r="W317" s="384">
        <f t="shared" si="74"/>
        <v>0</v>
      </c>
      <c r="X317" s="565">
        <f>IF(D317='A. Allgemeine Informationen'!$C$17,$M317-Y317,HLOOKUP('A. Allgemeine Informationen'!$C$17-1,$Z$1:$AF$2005,ROW(D317),FALSE)-$Y317)</f>
        <v>0</v>
      </c>
      <c r="Y317" s="384">
        <f>HLOOKUP('A. Allgemeine Informationen'!$C$17,$Z$1:$AF$2005,ROW(D317),FALSE)</f>
        <v>0</v>
      </c>
      <c r="Z317" s="565">
        <f t="shared" si="65"/>
        <v>0</v>
      </c>
      <c r="AA317" s="565">
        <f t="shared" si="66"/>
        <v>0</v>
      </c>
      <c r="AB317" s="565">
        <f t="shared" si="67"/>
        <v>0</v>
      </c>
      <c r="AC317" s="565">
        <f t="shared" si="68"/>
        <v>0</v>
      </c>
      <c r="AD317" s="572">
        <f t="shared" si="69"/>
        <v>0</v>
      </c>
      <c r="AE317" s="560">
        <f t="shared" si="70"/>
        <v>0</v>
      </c>
      <c r="AF317" s="561">
        <f t="shared" si="71"/>
        <v>0</v>
      </c>
      <c r="AG317" s="562"/>
    </row>
    <row r="318" spans="2:33" s="418" customFormat="1" ht="15" customHeight="1" x14ac:dyDescent="0.2">
      <c r="B318" s="554"/>
      <c r="C318" s="382"/>
      <c r="D318" s="383"/>
      <c r="E318" s="381"/>
      <c r="F318" s="1040"/>
      <c r="G318" s="1038"/>
      <c r="H318" s="1041"/>
      <c r="I318" s="381"/>
      <c r="J318" s="568">
        <f t="shared" si="63"/>
        <v>0</v>
      </c>
      <c r="K318" s="381"/>
      <c r="L318" s="381"/>
      <c r="M318" s="568">
        <f t="shared" si="72"/>
        <v>0</v>
      </c>
      <c r="N318" s="570">
        <f>IFERROR(VLOOKUP($C318,Listen!$J$3:$L$39,2,0),0)</f>
        <v>0</v>
      </c>
      <c r="O318" s="570">
        <f>IFERROR(VLOOKUP($C318,Listen!$J$3:$L$39,3,0),0)</f>
        <v>0</v>
      </c>
      <c r="P318" s="453">
        <f t="shared" si="64"/>
        <v>0</v>
      </c>
      <c r="Q318" s="453">
        <f t="shared" si="77"/>
        <v>0</v>
      </c>
      <c r="R318" s="453">
        <f t="shared" si="77"/>
        <v>0</v>
      </c>
      <c r="S318" s="453">
        <f t="shared" si="77"/>
        <v>0</v>
      </c>
      <c r="T318" s="453">
        <f t="shared" si="77"/>
        <v>0</v>
      </c>
      <c r="U318" s="453">
        <f t="shared" si="77"/>
        <v>0</v>
      </c>
      <c r="V318" s="453">
        <f t="shared" si="77"/>
        <v>0</v>
      </c>
      <c r="W318" s="384">
        <f t="shared" si="74"/>
        <v>0</v>
      </c>
      <c r="X318" s="565">
        <f>IF(D318='A. Allgemeine Informationen'!$C$17,$M318-Y318,HLOOKUP('A. Allgemeine Informationen'!$C$17-1,$Z$1:$AF$2005,ROW(D318),FALSE)-$Y318)</f>
        <v>0</v>
      </c>
      <c r="Y318" s="384">
        <f>HLOOKUP('A. Allgemeine Informationen'!$C$17,$Z$1:$AF$2005,ROW(D318),FALSE)</f>
        <v>0</v>
      </c>
      <c r="Z318" s="565">
        <f t="shared" si="65"/>
        <v>0</v>
      </c>
      <c r="AA318" s="565">
        <f t="shared" si="66"/>
        <v>0</v>
      </c>
      <c r="AB318" s="565">
        <f t="shared" si="67"/>
        <v>0</v>
      </c>
      <c r="AC318" s="565">
        <f t="shared" si="68"/>
        <v>0</v>
      </c>
      <c r="AD318" s="572">
        <f t="shared" si="69"/>
        <v>0</v>
      </c>
      <c r="AE318" s="560">
        <f t="shared" si="70"/>
        <v>0</v>
      </c>
      <c r="AF318" s="561">
        <f t="shared" si="71"/>
        <v>0</v>
      </c>
      <c r="AG318" s="562"/>
    </row>
    <row r="319" spans="2:33" s="418" customFormat="1" ht="15" customHeight="1" x14ac:dyDescent="0.2">
      <c r="B319" s="554"/>
      <c r="C319" s="382"/>
      <c r="D319" s="383"/>
      <c r="E319" s="381"/>
      <c r="F319" s="1040"/>
      <c r="G319" s="1038"/>
      <c r="H319" s="1041"/>
      <c r="I319" s="381"/>
      <c r="J319" s="568">
        <f t="shared" si="63"/>
        <v>0</v>
      </c>
      <c r="K319" s="381"/>
      <c r="L319" s="381"/>
      <c r="M319" s="568">
        <f t="shared" si="72"/>
        <v>0</v>
      </c>
      <c r="N319" s="570">
        <f>IFERROR(VLOOKUP($C319,Listen!$J$3:$L$39,2,0),0)</f>
        <v>0</v>
      </c>
      <c r="O319" s="570">
        <f>IFERROR(VLOOKUP($C319,Listen!$J$3:$L$39,3,0),0)</f>
        <v>0</v>
      </c>
      <c r="P319" s="453">
        <f t="shared" si="64"/>
        <v>0</v>
      </c>
      <c r="Q319" s="453">
        <f t="shared" si="77"/>
        <v>0</v>
      </c>
      <c r="R319" s="453">
        <f t="shared" si="77"/>
        <v>0</v>
      </c>
      <c r="S319" s="453">
        <f t="shared" si="77"/>
        <v>0</v>
      </c>
      <c r="T319" s="453">
        <f t="shared" si="77"/>
        <v>0</v>
      </c>
      <c r="U319" s="453">
        <f t="shared" si="77"/>
        <v>0</v>
      </c>
      <c r="V319" s="453">
        <f t="shared" si="77"/>
        <v>0</v>
      </c>
      <c r="W319" s="384">
        <f t="shared" si="74"/>
        <v>0</v>
      </c>
      <c r="X319" s="565">
        <f>IF(D319='A. Allgemeine Informationen'!$C$17,$M319-Y319,HLOOKUP('A. Allgemeine Informationen'!$C$17-1,$Z$1:$AF$2005,ROW(D319),FALSE)-$Y319)</f>
        <v>0</v>
      </c>
      <c r="Y319" s="384">
        <f>HLOOKUP('A. Allgemeine Informationen'!$C$17,$Z$1:$AF$2005,ROW(D319),FALSE)</f>
        <v>0</v>
      </c>
      <c r="Z319" s="565">
        <f t="shared" si="65"/>
        <v>0</v>
      </c>
      <c r="AA319" s="565">
        <f t="shared" si="66"/>
        <v>0</v>
      </c>
      <c r="AB319" s="565">
        <f t="shared" si="67"/>
        <v>0</v>
      </c>
      <c r="AC319" s="565">
        <f t="shared" si="68"/>
        <v>0</v>
      </c>
      <c r="AD319" s="572">
        <f t="shared" si="69"/>
        <v>0</v>
      </c>
      <c r="AE319" s="560">
        <f t="shared" si="70"/>
        <v>0</v>
      </c>
      <c r="AF319" s="561">
        <f t="shared" si="71"/>
        <v>0</v>
      </c>
      <c r="AG319" s="562"/>
    </row>
    <row r="320" spans="2:33" s="418" customFormat="1" ht="15" customHeight="1" x14ac:dyDescent="0.2">
      <c r="B320" s="554"/>
      <c r="C320" s="382"/>
      <c r="D320" s="383"/>
      <c r="E320" s="381"/>
      <c r="F320" s="1040"/>
      <c r="G320" s="1038"/>
      <c r="H320" s="1041"/>
      <c r="I320" s="381"/>
      <c r="J320" s="568">
        <f t="shared" si="63"/>
        <v>0</v>
      </c>
      <c r="K320" s="381"/>
      <c r="L320" s="381"/>
      <c r="M320" s="568">
        <f t="shared" si="72"/>
        <v>0</v>
      </c>
      <c r="N320" s="570">
        <f>IFERROR(VLOOKUP($C320,Listen!$J$3:$L$39,2,0),0)</f>
        <v>0</v>
      </c>
      <c r="O320" s="570">
        <f>IFERROR(VLOOKUP($C320,Listen!$J$3:$L$39,3,0),0)</f>
        <v>0</v>
      </c>
      <c r="P320" s="453">
        <f t="shared" si="64"/>
        <v>0</v>
      </c>
      <c r="Q320" s="453">
        <f t="shared" si="77"/>
        <v>0</v>
      </c>
      <c r="R320" s="453">
        <f t="shared" si="77"/>
        <v>0</v>
      </c>
      <c r="S320" s="453">
        <f t="shared" si="77"/>
        <v>0</v>
      </c>
      <c r="T320" s="453">
        <f t="shared" si="77"/>
        <v>0</v>
      </c>
      <c r="U320" s="453">
        <f t="shared" si="77"/>
        <v>0</v>
      </c>
      <c r="V320" s="453">
        <f t="shared" si="77"/>
        <v>0</v>
      </c>
      <c r="W320" s="384">
        <f t="shared" si="74"/>
        <v>0</v>
      </c>
      <c r="X320" s="565">
        <f>IF(D320='A. Allgemeine Informationen'!$C$17,$M320-Y320,HLOOKUP('A. Allgemeine Informationen'!$C$17-1,$Z$1:$AF$2005,ROW(D320),FALSE)-$Y320)</f>
        <v>0</v>
      </c>
      <c r="Y320" s="384">
        <f>HLOOKUP('A. Allgemeine Informationen'!$C$17,$Z$1:$AF$2005,ROW(D320),FALSE)</f>
        <v>0</v>
      </c>
      <c r="Z320" s="565">
        <f t="shared" si="65"/>
        <v>0</v>
      </c>
      <c r="AA320" s="565">
        <f t="shared" si="66"/>
        <v>0</v>
      </c>
      <c r="AB320" s="565">
        <f t="shared" si="67"/>
        <v>0</v>
      </c>
      <c r="AC320" s="565">
        <f t="shared" si="68"/>
        <v>0</v>
      </c>
      <c r="AD320" s="572">
        <f t="shared" si="69"/>
        <v>0</v>
      </c>
      <c r="AE320" s="560">
        <f t="shared" si="70"/>
        <v>0</v>
      </c>
      <c r="AF320" s="561">
        <f t="shared" si="71"/>
        <v>0</v>
      </c>
      <c r="AG320" s="562"/>
    </row>
    <row r="321" spans="2:33" s="418" customFormat="1" ht="15" customHeight="1" x14ac:dyDescent="0.2">
      <c r="B321" s="554"/>
      <c r="C321" s="382"/>
      <c r="D321" s="383"/>
      <c r="E321" s="381"/>
      <c r="F321" s="1040"/>
      <c r="G321" s="1038"/>
      <c r="H321" s="1041"/>
      <c r="I321" s="381"/>
      <c r="J321" s="568">
        <f t="shared" si="63"/>
        <v>0</v>
      </c>
      <c r="K321" s="381"/>
      <c r="L321" s="381"/>
      <c r="M321" s="568">
        <f t="shared" si="72"/>
        <v>0</v>
      </c>
      <c r="N321" s="570">
        <f>IFERROR(VLOOKUP($C321,Listen!$J$3:$L$39,2,0),0)</f>
        <v>0</v>
      </c>
      <c r="O321" s="570">
        <f>IFERROR(VLOOKUP($C321,Listen!$J$3:$L$39,3,0),0)</f>
        <v>0</v>
      </c>
      <c r="P321" s="453">
        <f t="shared" si="64"/>
        <v>0</v>
      </c>
      <c r="Q321" s="453">
        <f t="shared" si="77"/>
        <v>0</v>
      </c>
      <c r="R321" s="453">
        <f t="shared" si="77"/>
        <v>0</v>
      </c>
      <c r="S321" s="453">
        <f t="shared" si="77"/>
        <v>0</v>
      </c>
      <c r="T321" s="453">
        <f t="shared" si="77"/>
        <v>0</v>
      </c>
      <c r="U321" s="453">
        <f t="shared" si="77"/>
        <v>0</v>
      </c>
      <c r="V321" s="453">
        <f t="shared" si="77"/>
        <v>0</v>
      </c>
      <c r="W321" s="384">
        <f t="shared" si="74"/>
        <v>0</v>
      </c>
      <c r="X321" s="565">
        <f>IF(D321='A. Allgemeine Informationen'!$C$17,$M321-Y321,HLOOKUP('A. Allgemeine Informationen'!$C$17-1,$Z$1:$AF$2005,ROW(D321),FALSE)-$Y321)</f>
        <v>0</v>
      </c>
      <c r="Y321" s="384">
        <f>HLOOKUP('A. Allgemeine Informationen'!$C$17,$Z$1:$AF$2005,ROW(D321),FALSE)</f>
        <v>0</v>
      </c>
      <c r="Z321" s="565">
        <f t="shared" si="65"/>
        <v>0</v>
      </c>
      <c r="AA321" s="565">
        <f t="shared" si="66"/>
        <v>0</v>
      </c>
      <c r="AB321" s="565">
        <f t="shared" si="67"/>
        <v>0</v>
      </c>
      <c r="AC321" s="565">
        <f t="shared" si="68"/>
        <v>0</v>
      </c>
      <c r="AD321" s="572">
        <f t="shared" si="69"/>
        <v>0</v>
      </c>
      <c r="AE321" s="560">
        <f t="shared" si="70"/>
        <v>0</v>
      </c>
      <c r="AF321" s="561">
        <f t="shared" si="71"/>
        <v>0</v>
      </c>
      <c r="AG321" s="562"/>
    </row>
    <row r="322" spans="2:33" s="418" customFormat="1" ht="15" customHeight="1" x14ac:dyDescent="0.2">
      <c r="B322" s="554"/>
      <c r="C322" s="382"/>
      <c r="D322" s="383"/>
      <c r="E322" s="381"/>
      <c r="F322" s="1040"/>
      <c r="G322" s="1038"/>
      <c r="H322" s="1041"/>
      <c r="I322" s="381"/>
      <c r="J322" s="568">
        <f t="shared" si="63"/>
        <v>0</v>
      </c>
      <c r="K322" s="381"/>
      <c r="L322" s="381"/>
      <c r="M322" s="568">
        <f t="shared" si="72"/>
        <v>0</v>
      </c>
      <c r="N322" s="570">
        <f>IFERROR(VLOOKUP($C322,Listen!$J$3:$L$39,2,0),0)</f>
        <v>0</v>
      </c>
      <c r="O322" s="570">
        <f>IFERROR(VLOOKUP($C322,Listen!$J$3:$L$39,3,0),0)</f>
        <v>0</v>
      </c>
      <c r="P322" s="453">
        <f t="shared" si="64"/>
        <v>0</v>
      </c>
      <c r="Q322" s="453">
        <f t="shared" si="77"/>
        <v>0</v>
      </c>
      <c r="R322" s="453">
        <f t="shared" si="77"/>
        <v>0</v>
      </c>
      <c r="S322" s="453">
        <f t="shared" si="77"/>
        <v>0</v>
      </c>
      <c r="T322" s="453">
        <f t="shared" si="77"/>
        <v>0</v>
      </c>
      <c r="U322" s="453">
        <f t="shared" si="77"/>
        <v>0</v>
      </c>
      <c r="V322" s="453">
        <f t="shared" si="77"/>
        <v>0</v>
      </c>
      <c r="W322" s="384">
        <f t="shared" si="74"/>
        <v>0</v>
      </c>
      <c r="X322" s="565">
        <f>IF(D322='A. Allgemeine Informationen'!$C$17,$M322-Y322,HLOOKUP('A. Allgemeine Informationen'!$C$17-1,$Z$1:$AF$2005,ROW(D322),FALSE)-$Y322)</f>
        <v>0</v>
      </c>
      <c r="Y322" s="384">
        <f>HLOOKUP('A. Allgemeine Informationen'!$C$17,$Z$1:$AF$2005,ROW(D322),FALSE)</f>
        <v>0</v>
      </c>
      <c r="Z322" s="565">
        <f t="shared" si="65"/>
        <v>0</v>
      </c>
      <c r="AA322" s="565">
        <f t="shared" si="66"/>
        <v>0</v>
      </c>
      <c r="AB322" s="565">
        <f t="shared" si="67"/>
        <v>0</v>
      </c>
      <c r="AC322" s="565">
        <f t="shared" si="68"/>
        <v>0</v>
      </c>
      <c r="AD322" s="572">
        <f t="shared" si="69"/>
        <v>0</v>
      </c>
      <c r="AE322" s="560">
        <f t="shared" si="70"/>
        <v>0</v>
      </c>
      <c r="AF322" s="561">
        <f t="shared" si="71"/>
        <v>0</v>
      </c>
      <c r="AG322" s="562"/>
    </row>
    <row r="323" spans="2:33" s="418" customFormat="1" ht="15" customHeight="1" x14ac:dyDescent="0.2">
      <c r="B323" s="554"/>
      <c r="C323" s="382"/>
      <c r="D323" s="383"/>
      <c r="E323" s="381"/>
      <c r="F323" s="1040"/>
      <c r="G323" s="1038"/>
      <c r="H323" s="1041"/>
      <c r="I323" s="381"/>
      <c r="J323" s="568">
        <f t="shared" si="63"/>
        <v>0</v>
      </c>
      <c r="K323" s="381"/>
      <c r="L323" s="381"/>
      <c r="M323" s="568">
        <f t="shared" si="72"/>
        <v>0</v>
      </c>
      <c r="N323" s="570">
        <f>IFERROR(VLOOKUP($C323,Listen!$J$3:$L$39,2,0),0)</f>
        <v>0</v>
      </c>
      <c r="O323" s="570">
        <f>IFERROR(VLOOKUP($C323,Listen!$J$3:$L$39,3,0),0)</f>
        <v>0</v>
      </c>
      <c r="P323" s="453">
        <f t="shared" si="64"/>
        <v>0</v>
      </c>
      <c r="Q323" s="453">
        <f t="shared" si="77"/>
        <v>0</v>
      </c>
      <c r="R323" s="453">
        <f t="shared" si="77"/>
        <v>0</v>
      </c>
      <c r="S323" s="453">
        <f t="shared" si="77"/>
        <v>0</v>
      </c>
      <c r="T323" s="453">
        <f t="shared" si="77"/>
        <v>0</v>
      </c>
      <c r="U323" s="453">
        <f t="shared" si="77"/>
        <v>0</v>
      </c>
      <c r="V323" s="453">
        <f t="shared" si="77"/>
        <v>0</v>
      </c>
      <c r="W323" s="384">
        <f t="shared" si="74"/>
        <v>0</v>
      </c>
      <c r="X323" s="565">
        <f>IF(D323='A. Allgemeine Informationen'!$C$17,$M323-Y323,HLOOKUP('A. Allgemeine Informationen'!$C$17-1,$Z$1:$AF$2005,ROW(D323),FALSE)-$Y323)</f>
        <v>0</v>
      </c>
      <c r="Y323" s="384">
        <f>HLOOKUP('A. Allgemeine Informationen'!$C$17,$Z$1:$AF$2005,ROW(D323),FALSE)</f>
        <v>0</v>
      </c>
      <c r="Z323" s="565">
        <f t="shared" si="65"/>
        <v>0</v>
      </c>
      <c r="AA323" s="565">
        <f t="shared" si="66"/>
        <v>0</v>
      </c>
      <c r="AB323" s="565">
        <f t="shared" si="67"/>
        <v>0</v>
      </c>
      <c r="AC323" s="565">
        <f t="shared" si="68"/>
        <v>0</v>
      </c>
      <c r="AD323" s="572">
        <f t="shared" si="69"/>
        <v>0</v>
      </c>
      <c r="AE323" s="560">
        <f t="shared" si="70"/>
        <v>0</v>
      </c>
      <c r="AF323" s="561">
        <f t="shared" si="71"/>
        <v>0</v>
      </c>
      <c r="AG323" s="562"/>
    </row>
    <row r="324" spans="2:33" s="418" customFormat="1" ht="15" customHeight="1" x14ac:dyDescent="0.2">
      <c r="B324" s="554"/>
      <c r="C324" s="382"/>
      <c r="D324" s="383"/>
      <c r="E324" s="381"/>
      <c r="F324" s="1040"/>
      <c r="G324" s="1038"/>
      <c r="H324" s="1041"/>
      <c r="I324" s="381"/>
      <c r="J324" s="568">
        <f t="shared" si="63"/>
        <v>0</v>
      </c>
      <c r="K324" s="381"/>
      <c r="L324" s="381"/>
      <c r="M324" s="568">
        <f t="shared" si="72"/>
        <v>0</v>
      </c>
      <c r="N324" s="570">
        <f>IFERROR(VLOOKUP($C324,Listen!$J$3:$L$39,2,0),0)</f>
        <v>0</v>
      </c>
      <c r="O324" s="570">
        <f>IFERROR(VLOOKUP($C324,Listen!$J$3:$L$39,3,0),0)</f>
        <v>0</v>
      </c>
      <c r="P324" s="453">
        <f t="shared" si="64"/>
        <v>0</v>
      </c>
      <c r="Q324" s="453">
        <f t="shared" si="77"/>
        <v>0</v>
      </c>
      <c r="R324" s="453">
        <f t="shared" si="77"/>
        <v>0</v>
      </c>
      <c r="S324" s="453">
        <f t="shared" si="77"/>
        <v>0</v>
      </c>
      <c r="T324" s="453">
        <f t="shared" si="77"/>
        <v>0</v>
      </c>
      <c r="U324" s="453">
        <f t="shared" si="77"/>
        <v>0</v>
      </c>
      <c r="V324" s="453">
        <f t="shared" si="77"/>
        <v>0</v>
      </c>
      <c r="W324" s="384">
        <f t="shared" si="74"/>
        <v>0</v>
      </c>
      <c r="X324" s="565">
        <f>IF(D324='A. Allgemeine Informationen'!$C$17,$M324-Y324,HLOOKUP('A. Allgemeine Informationen'!$C$17-1,$Z$1:$AF$2005,ROW(D324),FALSE)-$Y324)</f>
        <v>0</v>
      </c>
      <c r="Y324" s="384">
        <f>HLOOKUP('A. Allgemeine Informationen'!$C$17,$Z$1:$AF$2005,ROW(D324),FALSE)</f>
        <v>0</v>
      </c>
      <c r="Z324" s="565">
        <f t="shared" si="65"/>
        <v>0</v>
      </c>
      <c r="AA324" s="565">
        <f t="shared" si="66"/>
        <v>0</v>
      </c>
      <c r="AB324" s="565">
        <f t="shared" si="67"/>
        <v>0</v>
      </c>
      <c r="AC324" s="565">
        <f t="shared" si="68"/>
        <v>0</v>
      </c>
      <c r="AD324" s="572">
        <f t="shared" si="69"/>
        <v>0</v>
      </c>
      <c r="AE324" s="560">
        <f t="shared" si="70"/>
        <v>0</v>
      </c>
      <c r="AF324" s="561">
        <f t="shared" si="71"/>
        <v>0</v>
      </c>
      <c r="AG324" s="562"/>
    </row>
    <row r="325" spans="2:33" s="418" customFormat="1" ht="15" customHeight="1" x14ac:dyDescent="0.2">
      <c r="B325" s="554"/>
      <c r="C325" s="382"/>
      <c r="D325" s="383"/>
      <c r="E325" s="381"/>
      <c r="F325" s="1040"/>
      <c r="G325" s="1038"/>
      <c r="H325" s="1041"/>
      <c r="I325" s="381"/>
      <c r="J325" s="568">
        <f t="shared" si="63"/>
        <v>0</v>
      </c>
      <c r="K325" s="381"/>
      <c r="L325" s="381"/>
      <c r="M325" s="568">
        <f t="shared" si="72"/>
        <v>0</v>
      </c>
      <c r="N325" s="570">
        <f>IFERROR(VLOOKUP($C325,Listen!$J$3:$L$39,2,0),0)</f>
        <v>0</v>
      </c>
      <c r="O325" s="570">
        <f>IFERROR(VLOOKUP($C325,Listen!$J$3:$L$39,3,0),0)</f>
        <v>0</v>
      </c>
      <c r="P325" s="453">
        <f t="shared" si="64"/>
        <v>0</v>
      </c>
      <c r="Q325" s="453">
        <f t="shared" si="77"/>
        <v>0</v>
      </c>
      <c r="R325" s="453">
        <f t="shared" si="77"/>
        <v>0</v>
      </c>
      <c r="S325" s="453">
        <f t="shared" si="77"/>
        <v>0</v>
      </c>
      <c r="T325" s="453">
        <f t="shared" si="77"/>
        <v>0</v>
      </c>
      <c r="U325" s="453">
        <f t="shared" si="77"/>
        <v>0</v>
      </c>
      <c r="V325" s="453">
        <f t="shared" si="77"/>
        <v>0</v>
      </c>
      <c r="W325" s="384">
        <f t="shared" si="74"/>
        <v>0</v>
      </c>
      <c r="X325" s="565">
        <f>IF(D325='A. Allgemeine Informationen'!$C$17,$M325-Y325,HLOOKUP('A. Allgemeine Informationen'!$C$17-1,$Z$1:$AF$2005,ROW(D325),FALSE)-$Y325)</f>
        <v>0</v>
      </c>
      <c r="Y325" s="384">
        <f>HLOOKUP('A. Allgemeine Informationen'!$C$17,$Z$1:$AF$2005,ROW(D325),FALSE)</f>
        <v>0</v>
      </c>
      <c r="Z325" s="565">
        <f t="shared" si="65"/>
        <v>0</v>
      </c>
      <c r="AA325" s="565">
        <f t="shared" si="66"/>
        <v>0</v>
      </c>
      <c r="AB325" s="565">
        <f t="shared" si="67"/>
        <v>0</v>
      </c>
      <c r="AC325" s="565">
        <f t="shared" si="68"/>
        <v>0</v>
      </c>
      <c r="AD325" s="572">
        <f t="shared" si="69"/>
        <v>0</v>
      </c>
      <c r="AE325" s="560">
        <f t="shared" si="70"/>
        <v>0</v>
      </c>
      <c r="AF325" s="561">
        <f t="shared" si="71"/>
        <v>0</v>
      </c>
      <c r="AG325" s="562"/>
    </row>
    <row r="326" spans="2:33" s="418" customFormat="1" ht="15" customHeight="1" x14ac:dyDescent="0.2">
      <c r="B326" s="554"/>
      <c r="C326" s="382"/>
      <c r="D326" s="383"/>
      <c r="E326" s="381"/>
      <c r="F326" s="1040"/>
      <c r="G326" s="1038"/>
      <c r="H326" s="1041"/>
      <c r="I326" s="381"/>
      <c r="J326" s="568">
        <f t="shared" ref="J326:J389" si="78">E326+G326-I326</f>
        <v>0</v>
      </c>
      <c r="K326" s="381"/>
      <c r="L326" s="381"/>
      <c r="M326" s="568">
        <f t="shared" si="72"/>
        <v>0</v>
      </c>
      <c r="N326" s="570">
        <f>IFERROR(VLOOKUP($C326,Listen!$J$3:$L$39,2,0),0)</f>
        <v>0</v>
      </c>
      <c r="O326" s="570">
        <f>IFERROR(VLOOKUP($C326,Listen!$J$3:$L$39,3,0),0)</f>
        <v>0</v>
      </c>
      <c r="P326" s="453">
        <f t="shared" ref="P326:P389" si="79">$N326</f>
        <v>0</v>
      </c>
      <c r="Q326" s="453">
        <f t="shared" si="77"/>
        <v>0</v>
      </c>
      <c r="R326" s="453">
        <f t="shared" si="77"/>
        <v>0</v>
      </c>
      <c r="S326" s="453">
        <f t="shared" si="77"/>
        <v>0</v>
      </c>
      <c r="T326" s="453">
        <f t="shared" si="77"/>
        <v>0</v>
      </c>
      <c r="U326" s="453">
        <f t="shared" si="77"/>
        <v>0</v>
      </c>
      <c r="V326" s="453">
        <f t="shared" si="77"/>
        <v>0</v>
      </c>
      <c r="W326" s="384">
        <f t="shared" si="74"/>
        <v>0</v>
      </c>
      <c r="X326" s="565">
        <f>IF(D326='A. Allgemeine Informationen'!$C$17,$M326-Y326,HLOOKUP('A. Allgemeine Informationen'!$C$17-1,$Z$1:$AF$2005,ROW(D326),FALSE)-$Y326)</f>
        <v>0</v>
      </c>
      <c r="Y326" s="384">
        <f>HLOOKUP('A. Allgemeine Informationen'!$C$17,$Z$1:$AF$2005,ROW(D326),FALSE)</f>
        <v>0</v>
      </c>
      <c r="Z326" s="565">
        <f t="shared" ref="Z326:Z389" si="80">IF(OR($D326=0,$M326=0),0,IF($D326-$Z$5&lt;1,$M326-$M326/P326*(Z$5-$D326+1),0))</f>
        <v>0</v>
      </c>
      <c r="AA326" s="565">
        <f t="shared" ref="AA326:AA389" si="81">IF(OR($D326=0,$M326=0,Q326-(AA$5-$D326)=0),0,IF($D326-AA$5&lt;0,Z326-Z326/(Q326-(AA$5-$D326)),IF($D326-AA$5=0,$M326-$M326/Q326,0)))</f>
        <v>0</v>
      </c>
      <c r="AB326" s="565">
        <f t="shared" ref="AB326:AB389" si="82">IF(OR($D326=0,$M326=0,R326-(AB$5-$D326)=0),0,IF($D326-AB$5&lt;0,AA326-AA326/(R326-(AB$5-$D326)),IF($D326-AB$5=0,$M326-$M326/R326,0)))</f>
        <v>0</v>
      </c>
      <c r="AC326" s="565">
        <f t="shared" ref="AC326:AC389" si="83">IF(OR($D326=0,$M326=0,S326-(AC$5-$D326)=0),0,IF($D326-AC$5&lt;0,AB326-AB326/(S326-(AC$5-$D326)),IF($D326-AC$5=0,$M326-$M326/S326,0)))</f>
        <v>0</v>
      </c>
      <c r="AD326" s="572">
        <f t="shared" ref="AD326:AD389" si="84">IF(OR($D326=0,$M326=0,T326-(AD$5-$D326)=0),0,IF($D326-AD$5&lt;0,AC326-AC326/(T326-(AD$5-$D326)),IF($D326-AD$5=0,$M326-$M326/T326,0)))</f>
        <v>0</v>
      </c>
      <c r="AE326" s="560">
        <f t="shared" ref="AE326:AE389" si="85">IF(OR($D326=0,$M326=0,U326-(AE$5-$D326)=0),0,IF($D326-AE$5&lt;0,AD326-AD326/(U326-(AE$5-$D326)),IF($D326-AE$5=0,$M326-$M326/U326,0)))</f>
        <v>0</v>
      </c>
      <c r="AF326" s="561">
        <f t="shared" ref="AF326:AF389" si="86">IF(OR($D326=0,$M326=0,V326-(AF$5-$D326)=0),0,IF($D326-AF$5&lt;0,AE326-AE326/(V326-(AF$5-$D326)),IF($D326-AF$5=0,$M326-$M326/V326,0)))</f>
        <v>0</v>
      </c>
      <c r="AG326" s="562"/>
    </row>
    <row r="327" spans="2:33" s="418" customFormat="1" ht="15" customHeight="1" x14ac:dyDescent="0.2">
      <c r="B327" s="554"/>
      <c r="C327" s="382"/>
      <c r="D327" s="383"/>
      <c r="E327" s="381"/>
      <c r="F327" s="1040"/>
      <c r="G327" s="1038"/>
      <c r="H327" s="1041"/>
      <c r="I327" s="381"/>
      <c r="J327" s="568">
        <f t="shared" si="78"/>
        <v>0</v>
      </c>
      <c r="K327" s="381"/>
      <c r="L327" s="381"/>
      <c r="M327" s="568">
        <f t="shared" ref="M327:M390" si="87">J327-K327</f>
        <v>0</v>
      </c>
      <c r="N327" s="570">
        <f>IFERROR(VLOOKUP($C327,Listen!$J$3:$L$39,2,0),0)</f>
        <v>0</v>
      </c>
      <c r="O327" s="570">
        <f>IFERROR(VLOOKUP($C327,Listen!$J$3:$L$39,3,0),0)</f>
        <v>0</v>
      </c>
      <c r="P327" s="453">
        <f t="shared" si="79"/>
        <v>0</v>
      </c>
      <c r="Q327" s="453">
        <f t="shared" ref="Q327:V342" si="88">P327</f>
        <v>0</v>
      </c>
      <c r="R327" s="453">
        <f t="shared" si="88"/>
        <v>0</v>
      </c>
      <c r="S327" s="453">
        <f t="shared" si="88"/>
        <v>0</v>
      </c>
      <c r="T327" s="453">
        <f t="shared" si="88"/>
        <v>0</v>
      </c>
      <c r="U327" s="453">
        <f t="shared" si="88"/>
        <v>0</v>
      </c>
      <c r="V327" s="453">
        <f t="shared" si="88"/>
        <v>0</v>
      </c>
      <c r="W327" s="384">
        <f t="shared" ref="W327:W390" si="89">Y327+X327</f>
        <v>0</v>
      </c>
      <c r="X327" s="565">
        <f>IF(D327='A. Allgemeine Informationen'!$C$17,$M327-Y327,HLOOKUP('A. Allgemeine Informationen'!$C$17-1,$Z$1:$AF$2005,ROW(D327),FALSE)-$Y327)</f>
        <v>0</v>
      </c>
      <c r="Y327" s="384">
        <f>HLOOKUP('A. Allgemeine Informationen'!$C$17,$Z$1:$AF$2005,ROW(D327),FALSE)</f>
        <v>0</v>
      </c>
      <c r="Z327" s="565">
        <f t="shared" si="80"/>
        <v>0</v>
      </c>
      <c r="AA327" s="565">
        <f t="shared" si="81"/>
        <v>0</v>
      </c>
      <c r="AB327" s="565">
        <f t="shared" si="82"/>
        <v>0</v>
      </c>
      <c r="AC327" s="565">
        <f t="shared" si="83"/>
        <v>0</v>
      </c>
      <c r="AD327" s="572">
        <f t="shared" si="84"/>
        <v>0</v>
      </c>
      <c r="AE327" s="560">
        <f t="shared" si="85"/>
        <v>0</v>
      </c>
      <c r="AF327" s="561">
        <f t="shared" si="86"/>
        <v>0</v>
      </c>
      <c r="AG327" s="562"/>
    </row>
    <row r="328" spans="2:33" s="418" customFormat="1" ht="15" customHeight="1" x14ac:dyDescent="0.2">
      <c r="B328" s="554"/>
      <c r="C328" s="382"/>
      <c r="D328" s="383"/>
      <c r="E328" s="381"/>
      <c r="F328" s="1040"/>
      <c r="G328" s="1038"/>
      <c r="H328" s="1041"/>
      <c r="I328" s="381"/>
      <c r="J328" s="568">
        <f t="shared" si="78"/>
        <v>0</v>
      </c>
      <c r="K328" s="381"/>
      <c r="L328" s="381"/>
      <c r="M328" s="568">
        <f t="shared" si="87"/>
        <v>0</v>
      </c>
      <c r="N328" s="570">
        <f>IFERROR(VLOOKUP($C328,Listen!$J$3:$L$39,2,0),0)</f>
        <v>0</v>
      </c>
      <c r="O328" s="570">
        <f>IFERROR(VLOOKUP($C328,Listen!$J$3:$L$39,3,0),0)</f>
        <v>0</v>
      </c>
      <c r="P328" s="453">
        <f t="shared" si="79"/>
        <v>0</v>
      </c>
      <c r="Q328" s="453">
        <f t="shared" si="88"/>
        <v>0</v>
      </c>
      <c r="R328" s="453">
        <f t="shared" si="88"/>
        <v>0</v>
      </c>
      <c r="S328" s="453">
        <f t="shared" si="88"/>
        <v>0</v>
      </c>
      <c r="T328" s="453">
        <f t="shared" si="88"/>
        <v>0</v>
      </c>
      <c r="U328" s="453">
        <f t="shared" si="88"/>
        <v>0</v>
      </c>
      <c r="V328" s="453">
        <f t="shared" si="88"/>
        <v>0</v>
      </c>
      <c r="W328" s="384">
        <f t="shared" si="89"/>
        <v>0</v>
      </c>
      <c r="X328" s="565">
        <f>IF(D328='A. Allgemeine Informationen'!$C$17,$M328-Y328,HLOOKUP('A. Allgemeine Informationen'!$C$17-1,$Z$1:$AF$2005,ROW(D328),FALSE)-$Y328)</f>
        <v>0</v>
      </c>
      <c r="Y328" s="384">
        <f>HLOOKUP('A. Allgemeine Informationen'!$C$17,$Z$1:$AF$2005,ROW(D328),FALSE)</f>
        <v>0</v>
      </c>
      <c r="Z328" s="565">
        <f t="shared" si="80"/>
        <v>0</v>
      </c>
      <c r="AA328" s="565">
        <f t="shared" si="81"/>
        <v>0</v>
      </c>
      <c r="AB328" s="565">
        <f t="shared" si="82"/>
        <v>0</v>
      </c>
      <c r="AC328" s="565">
        <f t="shared" si="83"/>
        <v>0</v>
      </c>
      <c r="AD328" s="572">
        <f t="shared" si="84"/>
        <v>0</v>
      </c>
      <c r="AE328" s="560">
        <f t="shared" si="85"/>
        <v>0</v>
      </c>
      <c r="AF328" s="561">
        <f t="shared" si="86"/>
        <v>0</v>
      </c>
      <c r="AG328" s="562"/>
    </row>
    <row r="329" spans="2:33" s="418" customFormat="1" ht="15" customHeight="1" x14ac:dyDescent="0.2">
      <c r="B329" s="554"/>
      <c r="C329" s="382"/>
      <c r="D329" s="383"/>
      <c r="E329" s="381"/>
      <c r="F329" s="1040"/>
      <c r="G329" s="1038"/>
      <c r="H329" s="1041"/>
      <c r="I329" s="381"/>
      <c r="J329" s="568">
        <f t="shared" si="78"/>
        <v>0</v>
      </c>
      <c r="K329" s="381"/>
      <c r="L329" s="381"/>
      <c r="M329" s="568">
        <f t="shared" si="87"/>
        <v>0</v>
      </c>
      <c r="N329" s="570">
        <f>IFERROR(VLOOKUP($C329,Listen!$J$3:$L$39,2,0),0)</f>
        <v>0</v>
      </c>
      <c r="O329" s="570">
        <f>IFERROR(VLOOKUP($C329,Listen!$J$3:$L$39,3,0),0)</f>
        <v>0</v>
      </c>
      <c r="P329" s="453">
        <f t="shared" si="79"/>
        <v>0</v>
      </c>
      <c r="Q329" s="453">
        <f t="shared" si="88"/>
        <v>0</v>
      </c>
      <c r="R329" s="453">
        <f t="shared" si="88"/>
        <v>0</v>
      </c>
      <c r="S329" s="453">
        <f t="shared" si="88"/>
        <v>0</v>
      </c>
      <c r="T329" s="453">
        <f t="shared" si="88"/>
        <v>0</v>
      </c>
      <c r="U329" s="453">
        <f t="shared" si="88"/>
        <v>0</v>
      </c>
      <c r="V329" s="453">
        <f t="shared" si="88"/>
        <v>0</v>
      </c>
      <c r="W329" s="384">
        <f t="shared" si="89"/>
        <v>0</v>
      </c>
      <c r="X329" s="565">
        <f>IF(D329='A. Allgemeine Informationen'!$C$17,$M329-Y329,HLOOKUP('A. Allgemeine Informationen'!$C$17-1,$Z$1:$AF$2005,ROW(D329),FALSE)-$Y329)</f>
        <v>0</v>
      </c>
      <c r="Y329" s="384">
        <f>HLOOKUP('A. Allgemeine Informationen'!$C$17,$Z$1:$AF$2005,ROW(D329),FALSE)</f>
        <v>0</v>
      </c>
      <c r="Z329" s="565">
        <f t="shared" si="80"/>
        <v>0</v>
      </c>
      <c r="AA329" s="565">
        <f t="shared" si="81"/>
        <v>0</v>
      </c>
      <c r="AB329" s="565">
        <f t="shared" si="82"/>
        <v>0</v>
      </c>
      <c r="AC329" s="565">
        <f t="shared" si="83"/>
        <v>0</v>
      </c>
      <c r="AD329" s="572">
        <f t="shared" si="84"/>
        <v>0</v>
      </c>
      <c r="AE329" s="560">
        <f t="shared" si="85"/>
        <v>0</v>
      </c>
      <c r="AF329" s="561">
        <f t="shared" si="86"/>
        <v>0</v>
      </c>
      <c r="AG329" s="562"/>
    </row>
    <row r="330" spans="2:33" s="418" customFormat="1" ht="15" customHeight="1" x14ac:dyDescent="0.2">
      <c r="B330" s="554"/>
      <c r="C330" s="382"/>
      <c r="D330" s="383"/>
      <c r="E330" s="381"/>
      <c r="F330" s="1040"/>
      <c r="G330" s="1038"/>
      <c r="H330" s="1041"/>
      <c r="I330" s="381"/>
      <c r="J330" s="568">
        <f t="shared" si="78"/>
        <v>0</v>
      </c>
      <c r="K330" s="381"/>
      <c r="L330" s="381"/>
      <c r="M330" s="568">
        <f t="shared" si="87"/>
        <v>0</v>
      </c>
      <c r="N330" s="570">
        <f>IFERROR(VLOOKUP($C330,Listen!$J$3:$L$39,2,0),0)</f>
        <v>0</v>
      </c>
      <c r="O330" s="570">
        <f>IFERROR(VLOOKUP($C330,Listen!$J$3:$L$39,3,0),0)</f>
        <v>0</v>
      </c>
      <c r="P330" s="453">
        <f t="shared" si="79"/>
        <v>0</v>
      </c>
      <c r="Q330" s="453">
        <f t="shared" si="88"/>
        <v>0</v>
      </c>
      <c r="R330" s="453">
        <f t="shared" si="88"/>
        <v>0</v>
      </c>
      <c r="S330" s="453">
        <f t="shared" si="88"/>
        <v>0</v>
      </c>
      <c r="T330" s="453">
        <f t="shared" si="88"/>
        <v>0</v>
      </c>
      <c r="U330" s="453">
        <f t="shared" si="88"/>
        <v>0</v>
      </c>
      <c r="V330" s="453">
        <f t="shared" si="88"/>
        <v>0</v>
      </c>
      <c r="W330" s="384">
        <f t="shared" si="89"/>
        <v>0</v>
      </c>
      <c r="X330" s="565">
        <f>IF(D330='A. Allgemeine Informationen'!$C$17,$M330-Y330,HLOOKUP('A. Allgemeine Informationen'!$C$17-1,$Z$1:$AF$2005,ROW(D330),FALSE)-$Y330)</f>
        <v>0</v>
      </c>
      <c r="Y330" s="384">
        <f>HLOOKUP('A. Allgemeine Informationen'!$C$17,$Z$1:$AF$2005,ROW(D330),FALSE)</f>
        <v>0</v>
      </c>
      <c r="Z330" s="565">
        <f t="shared" si="80"/>
        <v>0</v>
      </c>
      <c r="AA330" s="565">
        <f t="shared" si="81"/>
        <v>0</v>
      </c>
      <c r="AB330" s="565">
        <f t="shared" si="82"/>
        <v>0</v>
      </c>
      <c r="AC330" s="565">
        <f t="shared" si="83"/>
        <v>0</v>
      </c>
      <c r="AD330" s="572">
        <f t="shared" si="84"/>
        <v>0</v>
      </c>
      <c r="AE330" s="560">
        <f t="shared" si="85"/>
        <v>0</v>
      </c>
      <c r="AF330" s="561">
        <f t="shared" si="86"/>
        <v>0</v>
      </c>
      <c r="AG330" s="562"/>
    </row>
    <row r="331" spans="2:33" s="418" customFormat="1" ht="15" customHeight="1" x14ac:dyDescent="0.2">
      <c r="B331" s="554"/>
      <c r="C331" s="382"/>
      <c r="D331" s="383"/>
      <c r="E331" s="381"/>
      <c r="F331" s="1040"/>
      <c r="G331" s="1038"/>
      <c r="H331" s="1041"/>
      <c r="I331" s="381"/>
      <c r="J331" s="568">
        <f t="shared" si="78"/>
        <v>0</v>
      </c>
      <c r="K331" s="381"/>
      <c r="L331" s="381"/>
      <c r="M331" s="568">
        <f t="shared" si="87"/>
        <v>0</v>
      </c>
      <c r="N331" s="570">
        <f>IFERROR(VLOOKUP($C331,Listen!$J$3:$L$39,2,0),0)</f>
        <v>0</v>
      </c>
      <c r="O331" s="570">
        <f>IFERROR(VLOOKUP($C331,Listen!$J$3:$L$39,3,0),0)</f>
        <v>0</v>
      </c>
      <c r="P331" s="453">
        <f t="shared" si="79"/>
        <v>0</v>
      </c>
      <c r="Q331" s="453">
        <f t="shared" si="88"/>
        <v>0</v>
      </c>
      <c r="R331" s="453">
        <f t="shared" si="88"/>
        <v>0</v>
      </c>
      <c r="S331" s="453">
        <f t="shared" si="88"/>
        <v>0</v>
      </c>
      <c r="T331" s="453">
        <f t="shared" si="88"/>
        <v>0</v>
      </c>
      <c r="U331" s="453">
        <f t="shared" si="88"/>
        <v>0</v>
      </c>
      <c r="V331" s="453">
        <f t="shared" si="88"/>
        <v>0</v>
      </c>
      <c r="W331" s="384">
        <f t="shared" si="89"/>
        <v>0</v>
      </c>
      <c r="X331" s="565">
        <f>IF(D331='A. Allgemeine Informationen'!$C$17,$M331-Y331,HLOOKUP('A. Allgemeine Informationen'!$C$17-1,$Z$1:$AF$2005,ROW(D331),FALSE)-$Y331)</f>
        <v>0</v>
      </c>
      <c r="Y331" s="384">
        <f>HLOOKUP('A. Allgemeine Informationen'!$C$17,$Z$1:$AF$2005,ROW(D331),FALSE)</f>
        <v>0</v>
      </c>
      <c r="Z331" s="565">
        <f t="shared" si="80"/>
        <v>0</v>
      </c>
      <c r="AA331" s="565">
        <f t="shared" si="81"/>
        <v>0</v>
      </c>
      <c r="AB331" s="565">
        <f t="shared" si="82"/>
        <v>0</v>
      </c>
      <c r="AC331" s="565">
        <f t="shared" si="83"/>
        <v>0</v>
      </c>
      <c r="AD331" s="572">
        <f t="shared" si="84"/>
        <v>0</v>
      </c>
      <c r="AE331" s="560">
        <f t="shared" si="85"/>
        <v>0</v>
      </c>
      <c r="AF331" s="561">
        <f t="shared" si="86"/>
        <v>0</v>
      </c>
      <c r="AG331" s="562"/>
    </row>
    <row r="332" spans="2:33" s="418" customFormat="1" ht="15" customHeight="1" x14ac:dyDescent="0.2">
      <c r="B332" s="554"/>
      <c r="C332" s="382"/>
      <c r="D332" s="383"/>
      <c r="E332" s="381"/>
      <c r="F332" s="1040"/>
      <c r="G332" s="1038"/>
      <c r="H332" s="1041"/>
      <c r="I332" s="381"/>
      <c r="J332" s="568">
        <f t="shared" si="78"/>
        <v>0</v>
      </c>
      <c r="K332" s="381"/>
      <c r="L332" s="381"/>
      <c r="M332" s="568">
        <f t="shared" si="87"/>
        <v>0</v>
      </c>
      <c r="N332" s="570">
        <f>IFERROR(VLOOKUP($C332,Listen!$J$3:$L$39,2,0),0)</f>
        <v>0</v>
      </c>
      <c r="O332" s="570">
        <f>IFERROR(VLOOKUP($C332,Listen!$J$3:$L$39,3,0),0)</f>
        <v>0</v>
      </c>
      <c r="P332" s="453">
        <f t="shared" si="79"/>
        <v>0</v>
      </c>
      <c r="Q332" s="453">
        <f t="shared" si="88"/>
        <v>0</v>
      </c>
      <c r="R332" s="453">
        <f t="shared" si="88"/>
        <v>0</v>
      </c>
      <c r="S332" s="453">
        <f t="shared" si="88"/>
        <v>0</v>
      </c>
      <c r="T332" s="453">
        <f t="shared" si="88"/>
        <v>0</v>
      </c>
      <c r="U332" s="453">
        <f t="shared" si="88"/>
        <v>0</v>
      </c>
      <c r="V332" s="453">
        <f t="shared" si="88"/>
        <v>0</v>
      </c>
      <c r="W332" s="384">
        <f t="shared" si="89"/>
        <v>0</v>
      </c>
      <c r="X332" s="565">
        <f>IF(D332='A. Allgemeine Informationen'!$C$17,$M332-Y332,HLOOKUP('A. Allgemeine Informationen'!$C$17-1,$Z$1:$AF$2005,ROW(D332),FALSE)-$Y332)</f>
        <v>0</v>
      </c>
      <c r="Y332" s="384">
        <f>HLOOKUP('A. Allgemeine Informationen'!$C$17,$Z$1:$AF$2005,ROW(D332),FALSE)</f>
        <v>0</v>
      </c>
      <c r="Z332" s="565">
        <f t="shared" si="80"/>
        <v>0</v>
      </c>
      <c r="AA332" s="565">
        <f t="shared" si="81"/>
        <v>0</v>
      </c>
      <c r="AB332" s="565">
        <f t="shared" si="82"/>
        <v>0</v>
      </c>
      <c r="AC332" s="565">
        <f t="shared" si="83"/>
        <v>0</v>
      </c>
      <c r="AD332" s="572">
        <f t="shared" si="84"/>
        <v>0</v>
      </c>
      <c r="AE332" s="560">
        <f t="shared" si="85"/>
        <v>0</v>
      </c>
      <c r="AF332" s="561">
        <f t="shared" si="86"/>
        <v>0</v>
      </c>
      <c r="AG332" s="562"/>
    </row>
    <row r="333" spans="2:33" s="418" customFormat="1" ht="15" customHeight="1" x14ac:dyDescent="0.2">
      <c r="B333" s="554"/>
      <c r="C333" s="382"/>
      <c r="D333" s="383"/>
      <c r="E333" s="381"/>
      <c r="F333" s="1040"/>
      <c r="G333" s="1038"/>
      <c r="H333" s="1041"/>
      <c r="I333" s="381"/>
      <c r="J333" s="568">
        <f t="shared" si="78"/>
        <v>0</v>
      </c>
      <c r="K333" s="381"/>
      <c r="L333" s="381"/>
      <c r="M333" s="568">
        <f t="shared" si="87"/>
        <v>0</v>
      </c>
      <c r="N333" s="570">
        <f>IFERROR(VLOOKUP($C333,Listen!$J$3:$L$39,2,0),0)</f>
        <v>0</v>
      </c>
      <c r="O333" s="570">
        <f>IFERROR(VLOOKUP($C333,Listen!$J$3:$L$39,3,0),0)</f>
        <v>0</v>
      </c>
      <c r="P333" s="453">
        <f t="shared" si="79"/>
        <v>0</v>
      </c>
      <c r="Q333" s="453">
        <f t="shared" si="88"/>
        <v>0</v>
      </c>
      <c r="R333" s="453">
        <f t="shared" si="88"/>
        <v>0</v>
      </c>
      <c r="S333" s="453">
        <f t="shared" si="88"/>
        <v>0</v>
      </c>
      <c r="T333" s="453">
        <f t="shared" si="88"/>
        <v>0</v>
      </c>
      <c r="U333" s="453">
        <f t="shared" si="88"/>
        <v>0</v>
      </c>
      <c r="V333" s="453">
        <f t="shared" si="88"/>
        <v>0</v>
      </c>
      <c r="W333" s="384">
        <f t="shared" si="89"/>
        <v>0</v>
      </c>
      <c r="X333" s="565">
        <f>IF(D333='A. Allgemeine Informationen'!$C$17,$M333-Y333,HLOOKUP('A. Allgemeine Informationen'!$C$17-1,$Z$1:$AF$2005,ROW(D333),FALSE)-$Y333)</f>
        <v>0</v>
      </c>
      <c r="Y333" s="384">
        <f>HLOOKUP('A. Allgemeine Informationen'!$C$17,$Z$1:$AF$2005,ROW(D333),FALSE)</f>
        <v>0</v>
      </c>
      <c r="Z333" s="565">
        <f t="shared" si="80"/>
        <v>0</v>
      </c>
      <c r="AA333" s="565">
        <f t="shared" si="81"/>
        <v>0</v>
      </c>
      <c r="AB333" s="565">
        <f t="shared" si="82"/>
        <v>0</v>
      </c>
      <c r="AC333" s="565">
        <f t="shared" si="83"/>
        <v>0</v>
      </c>
      <c r="AD333" s="572">
        <f t="shared" si="84"/>
        <v>0</v>
      </c>
      <c r="AE333" s="560">
        <f t="shared" si="85"/>
        <v>0</v>
      </c>
      <c r="AF333" s="561">
        <f t="shared" si="86"/>
        <v>0</v>
      </c>
      <c r="AG333" s="562"/>
    </row>
    <row r="334" spans="2:33" s="418" customFormat="1" ht="15" customHeight="1" x14ac:dyDescent="0.2">
      <c r="B334" s="554"/>
      <c r="C334" s="382"/>
      <c r="D334" s="383"/>
      <c r="E334" s="381"/>
      <c r="F334" s="1040"/>
      <c r="G334" s="1038"/>
      <c r="H334" s="1041"/>
      <c r="I334" s="381"/>
      <c r="J334" s="568">
        <f t="shared" si="78"/>
        <v>0</v>
      </c>
      <c r="K334" s="381"/>
      <c r="L334" s="381"/>
      <c r="M334" s="568">
        <f t="shared" si="87"/>
        <v>0</v>
      </c>
      <c r="N334" s="570">
        <f>IFERROR(VLOOKUP($C334,Listen!$J$3:$L$39,2,0),0)</f>
        <v>0</v>
      </c>
      <c r="O334" s="570">
        <f>IFERROR(VLOOKUP($C334,Listen!$J$3:$L$39,3,0),0)</f>
        <v>0</v>
      </c>
      <c r="P334" s="453">
        <f t="shared" si="79"/>
        <v>0</v>
      </c>
      <c r="Q334" s="453">
        <f t="shared" si="88"/>
        <v>0</v>
      </c>
      <c r="R334" s="453">
        <f t="shared" si="88"/>
        <v>0</v>
      </c>
      <c r="S334" s="453">
        <f t="shared" si="88"/>
        <v>0</v>
      </c>
      <c r="T334" s="453">
        <f t="shared" si="88"/>
        <v>0</v>
      </c>
      <c r="U334" s="453">
        <f t="shared" si="88"/>
        <v>0</v>
      </c>
      <c r="V334" s="453">
        <f t="shared" si="88"/>
        <v>0</v>
      </c>
      <c r="W334" s="384">
        <f t="shared" si="89"/>
        <v>0</v>
      </c>
      <c r="X334" s="565">
        <f>IF(D334='A. Allgemeine Informationen'!$C$17,$M334-Y334,HLOOKUP('A. Allgemeine Informationen'!$C$17-1,$Z$1:$AF$2005,ROW(D334),FALSE)-$Y334)</f>
        <v>0</v>
      </c>
      <c r="Y334" s="384">
        <f>HLOOKUP('A. Allgemeine Informationen'!$C$17,$Z$1:$AF$2005,ROW(D334),FALSE)</f>
        <v>0</v>
      </c>
      <c r="Z334" s="565">
        <f t="shared" si="80"/>
        <v>0</v>
      </c>
      <c r="AA334" s="565">
        <f t="shared" si="81"/>
        <v>0</v>
      </c>
      <c r="AB334" s="565">
        <f t="shared" si="82"/>
        <v>0</v>
      </c>
      <c r="AC334" s="565">
        <f t="shared" si="83"/>
        <v>0</v>
      </c>
      <c r="AD334" s="572">
        <f t="shared" si="84"/>
        <v>0</v>
      </c>
      <c r="AE334" s="560">
        <f t="shared" si="85"/>
        <v>0</v>
      </c>
      <c r="AF334" s="561">
        <f t="shared" si="86"/>
        <v>0</v>
      </c>
      <c r="AG334" s="562"/>
    </row>
    <row r="335" spans="2:33" s="418" customFormat="1" ht="15" customHeight="1" x14ac:dyDescent="0.2">
      <c r="B335" s="554"/>
      <c r="C335" s="382"/>
      <c r="D335" s="383"/>
      <c r="E335" s="381"/>
      <c r="F335" s="1040"/>
      <c r="G335" s="1038"/>
      <c r="H335" s="1041"/>
      <c r="I335" s="381"/>
      <c r="J335" s="568">
        <f t="shared" si="78"/>
        <v>0</v>
      </c>
      <c r="K335" s="381"/>
      <c r="L335" s="381"/>
      <c r="M335" s="568">
        <f t="shared" si="87"/>
        <v>0</v>
      </c>
      <c r="N335" s="570">
        <f>IFERROR(VLOOKUP($C335,Listen!$J$3:$L$39,2,0),0)</f>
        <v>0</v>
      </c>
      <c r="O335" s="570">
        <f>IFERROR(VLOOKUP($C335,Listen!$J$3:$L$39,3,0),0)</f>
        <v>0</v>
      </c>
      <c r="P335" s="453">
        <f t="shared" si="79"/>
        <v>0</v>
      </c>
      <c r="Q335" s="453">
        <f t="shared" si="88"/>
        <v>0</v>
      </c>
      <c r="R335" s="453">
        <f t="shared" si="88"/>
        <v>0</v>
      </c>
      <c r="S335" s="453">
        <f t="shared" si="88"/>
        <v>0</v>
      </c>
      <c r="T335" s="453">
        <f t="shared" si="88"/>
        <v>0</v>
      </c>
      <c r="U335" s="453">
        <f t="shared" si="88"/>
        <v>0</v>
      </c>
      <c r="V335" s="453">
        <f t="shared" si="88"/>
        <v>0</v>
      </c>
      <c r="W335" s="384">
        <f t="shared" si="89"/>
        <v>0</v>
      </c>
      <c r="X335" s="565">
        <f>IF(D335='A. Allgemeine Informationen'!$C$17,$M335-Y335,HLOOKUP('A. Allgemeine Informationen'!$C$17-1,$Z$1:$AF$2005,ROW(D335),FALSE)-$Y335)</f>
        <v>0</v>
      </c>
      <c r="Y335" s="384">
        <f>HLOOKUP('A. Allgemeine Informationen'!$C$17,$Z$1:$AF$2005,ROW(D335),FALSE)</f>
        <v>0</v>
      </c>
      <c r="Z335" s="565">
        <f t="shared" si="80"/>
        <v>0</v>
      </c>
      <c r="AA335" s="565">
        <f t="shared" si="81"/>
        <v>0</v>
      </c>
      <c r="AB335" s="565">
        <f t="shared" si="82"/>
        <v>0</v>
      </c>
      <c r="AC335" s="565">
        <f t="shared" si="83"/>
        <v>0</v>
      </c>
      <c r="AD335" s="572">
        <f t="shared" si="84"/>
        <v>0</v>
      </c>
      <c r="AE335" s="560">
        <f t="shared" si="85"/>
        <v>0</v>
      </c>
      <c r="AF335" s="561">
        <f t="shared" si="86"/>
        <v>0</v>
      </c>
      <c r="AG335" s="562"/>
    </row>
    <row r="336" spans="2:33" s="418" customFormat="1" ht="15" customHeight="1" x14ac:dyDescent="0.2">
      <c r="B336" s="554"/>
      <c r="C336" s="382"/>
      <c r="D336" s="383"/>
      <c r="E336" s="381"/>
      <c r="F336" s="1040"/>
      <c r="G336" s="1038"/>
      <c r="H336" s="1041"/>
      <c r="I336" s="381"/>
      <c r="J336" s="568">
        <f t="shared" si="78"/>
        <v>0</v>
      </c>
      <c r="K336" s="381"/>
      <c r="L336" s="381"/>
      <c r="M336" s="568">
        <f t="shared" si="87"/>
        <v>0</v>
      </c>
      <c r="N336" s="570">
        <f>IFERROR(VLOOKUP($C336,Listen!$J$3:$L$39,2,0),0)</f>
        <v>0</v>
      </c>
      <c r="O336" s="570">
        <f>IFERROR(VLOOKUP($C336,Listen!$J$3:$L$39,3,0),0)</f>
        <v>0</v>
      </c>
      <c r="P336" s="453">
        <f t="shared" si="79"/>
        <v>0</v>
      </c>
      <c r="Q336" s="453">
        <f t="shared" si="88"/>
        <v>0</v>
      </c>
      <c r="R336" s="453">
        <f t="shared" si="88"/>
        <v>0</v>
      </c>
      <c r="S336" s="453">
        <f t="shared" si="88"/>
        <v>0</v>
      </c>
      <c r="T336" s="453">
        <f t="shared" si="88"/>
        <v>0</v>
      </c>
      <c r="U336" s="453">
        <f t="shared" si="88"/>
        <v>0</v>
      </c>
      <c r="V336" s="453">
        <f t="shared" si="88"/>
        <v>0</v>
      </c>
      <c r="W336" s="384">
        <f t="shared" si="89"/>
        <v>0</v>
      </c>
      <c r="X336" s="565">
        <f>IF(D336='A. Allgemeine Informationen'!$C$17,$M336-Y336,HLOOKUP('A. Allgemeine Informationen'!$C$17-1,$Z$1:$AF$2005,ROW(D336),FALSE)-$Y336)</f>
        <v>0</v>
      </c>
      <c r="Y336" s="384">
        <f>HLOOKUP('A. Allgemeine Informationen'!$C$17,$Z$1:$AF$2005,ROW(D336),FALSE)</f>
        <v>0</v>
      </c>
      <c r="Z336" s="565">
        <f t="shared" si="80"/>
        <v>0</v>
      </c>
      <c r="AA336" s="565">
        <f t="shared" si="81"/>
        <v>0</v>
      </c>
      <c r="AB336" s="565">
        <f t="shared" si="82"/>
        <v>0</v>
      </c>
      <c r="AC336" s="565">
        <f t="shared" si="83"/>
        <v>0</v>
      </c>
      <c r="AD336" s="572">
        <f t="shared" si="84"/>
        <v>0</v>
      </c>
      <c r="AE336" s="560">
        <f t="shared" si="85"/>
        <v>0</v>
      </c>
      <c r="AF336" s="561">
        <f t="shared" si="86"/>
        <v>0</v>
      </c>
      <c r="AG336" s="562"/>
    </row>
    <row r="337" spans="2:33" s="418" customFormat="1" ht="15" customHeight="1" x14ac:dyDescent="0.2">
      <c r="B337" s="554"/>
      <c r="C337" s="382"/>
      <c r="D337" s="383"/>
      <c r="E337" s="381"/>
      <c r="F337" s="1040"/>
      <c r="G337" s="1038"/>
      <c r="H337" s="1041"/>
      <c r="I337" s="381"/>
      <c r="J337" s="568">
        <f t="shared" si="78"/>
        <v>0</v>
      </c>
      <c r="K337" s="381"/>
      <c r="L337" s="381"/>
      <c r="M337" s="568">
        <f t="shared" si="87"/>
        <v>0</v>
      </c>
      <c r="N337" s="570">
        <f>IFERROR(VLOOKUP($C337,Listen!$J$3:$L$39,2,0),0)</f>
        <v>0</v>
      </c>
      <c r="O337" s="570">
        <f>IFERROR(VLOOKUP($C337,Listen!$J$3:$L$39,3,0),0)</f>
        <v>0</v>
      </c>
      <c r="P337" s="453">
        <f t="shared" si="79"/>
        <v>0</v>
      </c>
      <c r="Q337" s="453">
        <f t="shared" si="88"/>
        <v>0</v>
      </c>
      <c r="R337" s="453">
        <f t="shared" si="88"/>
        <v>0</v>
      </c>
      <c r="S337" s="453">
        <f t="shared" si="88"/>
        <v>0</v>
      </c>
      <c r="T337" s="453">
        <f t="shared" si="88"/>
        <v>0</v>
      </c>
      <c r="U337" s="453">
        <f t="shared" si="88"/>
        <v>0</v>
      </c>
      <c r="V337" s="453">
        <f t="shared" si="88"/>
        <v>0</v>
      </c>
      <c r="W337" s="384">
        <f t="shared" si="89"/>
        <v>0</v>
      </c>
      <c r="X337" s="565">
        <f>IF(D337='A. Allgemeine Informationen'!$C$17,$M337-Y337,HLOOKUP('A. Allgemeine Informationen'!$C$17-1,$Z$1:$AF$2005,ROW(D337),FALSE)-$Y337)</f>
        <v>0</v>
      </c>
      <c r="Y337" s="384">
        <f>HLOOKUP('A. Allgemeine Informationen'!$C$17,$Z$1:$AF$2005,ROW(D337),FALSE)</f>
        <v>0</v>
      </c>
      <c r="Z337" s="565">
        <f t="shared" si="80"/>
        <v>0</v>
      </c>
      <c r="AA337" s="565">
        <f t="shared" si="81"/>
        <v>0</v>
      </c>
      <c r="AB337" s="565">
        <f t="shared" si="82"/>
        <v>0</v>
      </c>
      <c r="AC337" s="565">
        <f t="shared" si="83"/>
        <v>0</v>
      </c>
      <c r="AD337" s="572">
        <f t="shared" si="84"/>
        <v>0</v>
      </c>
      <c r="AE337" s="560">
        <f t="shared" si="85"/>
        <v>0</v>
      </c>
      <c r="AF337" s="561">
        <f t="shared" si="86"/>
        <v>0</v>
      </c>
      <c r="AG337" s="562"/>
    </row>
    <row r="338" spans="2:33" s="418" customFormat="1" ht="15" customHeight="1" x14ac:dyDescent="0.2">
      <c r="B338" s="554"/>
      <c r="C338" s="382"/>
      <c r="D338" s="383"/>
      <c r="E338" s="381"/>
      <c r="F338" s="1040"/>
      <c r="G338" s="1038"/>
      <c r="H338" s="1041"/>
      <c r="I338" s="381"/>
      <c r="J338" s="568">
        <f t="shared" si="78"/>
        <v>0</v>
      </c>
      <c r="K338" s="381"/>
      <c r="L338" s="381"/>
      <c r="M338" s="568">
        <f t="shared" si="87"/>
        <v>0</v>
      </c>
      <c r="N338" s="570">
        <f>IFERROR(VLOOKUP($C338,Listen!$J$3:$L$39,2,0),0)</f>
        <v>0</v>
      </c>
      <c r="O338" s="570">
        <f>IFERROR(VLOOKUP($C338,Listen!$J$3:$L$39,3,0),0)</f>
        <v>0</v>
      </c>
      <c r="P338" s="453">
        <f t="shared" si="79"/>
        <v>0</v>
      </c>
      <c r="Q338" s="453">
        <f t="shared" si="88"/>
        <v>0</v>
      </c>
      <c r="R338" s="453">
        <f t="shared" si="88"/>
        <v>0</v>
      </c>
      <c r="S338" s="453">
        <f t="shared" si="88"/>
        <v>0</v>
      </c>
      <c r="T338" s="453">
        <f t="shared" si="88"/>
        <v>0</v>
      </c>
      <c r="U338" s="453">
        <f t="shared" si="88"/>
        <v>0</v>
      </c>
      <c r="V338" s="453">
        <f t="shared" si="88"/>
        <v>0</v>
      </c>
      <c r="W338" s="384">
        <f t="shared" si="89"/>
        <v>0</v>
      </c>
      <c r="X338" s="565">
        <f>IF(D338='A. Allgemeine Informationen'!$C$17,$M338-Y338,HLOOKUP('A. Allgemeine Informationen'!$C$17-1,$Z$1:$AF$2005,ROW(D338),FALSE)-$Y338)</f>
        <v>0</v>
      </c>
      <c r="Y338" s="384">
        <f>HLOOKUP('A. Allgemeine Informationen'!$C$17,$Z$1:$AF$2005,ROW(D338),FALSE)</f>
        <v>0</v>
      </c>
      <c r="Z338" s="565">
        <f t="shared" si="80"/>
        <v>0</v>
      </c>
      <c r="AA338" s="565">
        <f t="shared" si="81"/>
        <v>0</v>
      </c>
      <c r="AB338" s="565">
        <f t="shared" si="82"/>
        <v>0</v>
      </c>
      <c r="AC338" s="565">
        <f t="shared" si="83"/>
        <v>0</v>
      </c>
      <c r="AD338" s="572">
        <f t="shared" si="84"/>
        <v>0</v>
      </c>
      <c r="AE338" s="560">
        <f t="shared" si="85"/>
        <v>0</v>
      </c>
      <c r="AF338" s="561">
        <f t="shared" si="86"/>
        <v>0</v>
      </c>
      <c r="AG338" s="562"/>
    </row>
    <row r="339" spans="2:33" s="418" customFormat="1" ht="15" customHeight="1" x14ac:dyDescent="0.2">
      <c r="B339" s="554"/>
      <c r="C339" s="382"/>
      <c r="D339" s="383"/>
      <c r="E339" s="381"/>
      <c r="F339" s="1040"/>
      <c r="G339" s="1038"/>
      <c r="H339" s="1041"/>
      <c r="I339" s="381"/>
      <c r="J339" s="568">
        <f t="shared" si="78"/>
        <v>0</v>
      </c>
      <c r="K339" s="381"/>
      <c r="L339" s="381"/>
      <c r="M339" s="568">
        <f t="shared" si="87"/>
        <v>0</v>
      </c>
      <c r="N339" s="570">
        <f>IFERROR(VLOOKUP($C339,Listen!$J$3:$L$39,2,0),0)</f>
        <v>0</v>
      </c>
      <c r="O339" s="570">
        <f>IFERROR(VLOOKUP($C339,Listen!$J$3:$L$39,3,0),0)</f>
        <v>0</v>
      </c>
      <c r="P339" s="453">
        <f t="shared" si="79"/>
        <v>0</v>
      </c>
      <c r="Q339" s="453">
        <f t="shared" si="88"/>
        <v>0</v>
      </c>
      <c r="R339" s="453">
        <f t="shared" si="88"/>
        <v>0</v>
      </c>
      <c r="S339" s="453">
        <f t="shared" si="88"/>
        <v>0</v>
      </c>
      <c r="T339" s="453">
        <f t="shared" si="88"/>
        <v>0</v>
      </c>
      <c r="U339" s="453">
        <f t="shared" si="88"/>
        <v>0</v>
      </c>
      <c r="V339" s="453">
        <f t="shared" si="88"/>
        <v>0</v>
      </c>
      <c r="W339" s="384">
        <f t="shared" si="89"/>
        <v>0</v>
      </c>
      <c r="X339" s="565">
        <f>IF(D339='A. Allgemeine Informationen'!$C$17,$M339-Y339,HLOOKUP('A. Allgemeine Informationen'!$C$17-1,$Z$1:$AF$2005,ROW(D339),FALSE)-$Y339)</f>
        <v>0</v>
      </c>
      <c r="Y339" s="384">
        <f>HLOOKUP('A. Allgemeine Informationen'!$C$17,$Z$1:$AF$2005,ROW(D339),FALSE)</f>
        <v>0</v>
      </c>
      <c r="Z339" s="565">
        <f t="shared" si="80"/>
        <v>0</v>
      </c>
      <c r="AA339" s="565">
        <f t="shared" si="81"/>
        <v>0</v>
      </c>
      <c r="AB339" s="565">
        <f t="shared" si="82"/>
        <v>0</v>
      </c>
      <c r="AC339" s="565">
        <f t="shared" si="83"/>
        <v>0</v>
      </c>
      <c r="AD339" s="572">
        <f t="shared" si="84"/>
        <v>0</v>
      </c>
      <c r="AE339" s="560">
        <f t="shared" si="85"/>
        <v>0</v>
      </c>
      <c r="AF339" s="561">
        <f t="shared" si="86"/>
        <v>0</v>
      </c>
      <c r="AG339" s="562"/>
    </row>
    <row r="340" spans="2:33" s="418" customFormat="1" ht="15" customHeight="1" x14ac:dyDescent="0.2">
      <c r="B340" s="554"/>
      <c r="C340" s="382"/>
      <c r="D340" s="383"/>
      <c r="E340" s="381"/>
      <c r="F340" s="1040"/>
      <c r="G340" s="1038"/>
      <c r="H340" s="1041"/>
      <c r="I340" s="381"/>
      <c r="J340" s="568">
        <f t="shared" si="78"/>
        <v>0</v>
      </c>
      <c r="K340" s="381"/>
      <c r="L340" s="381"/>
      <c r="M340" s="568">
        <f t="shared" si="87"/>
        <v>0</v>
      </c>
      <c r="N340" s="570">
        <f>IFERROR(VLOOKUP($C340,Listen!$J$3:$L$39,2,0),0)</f>
        <v>0</v>
      </c>
      <c r="O340" s="570">
        <f>IFERROR(VLOOKUP($C340,Listen!$J$3:$L$39,3,0),0)</f>
        <v>0</v>
      </c>
      <c r="P340" s="453">
        <f t="shared" si="79"/>
        <v>0</v>
      </c>
      <c r="Q340" s="453">
        <f t="shared" si="88"/>
        <v>0</v>
      </c>
      <c r="R340" s="453">
        <f t="shared" si="88"/>
        <v>0</v>
      </c>
      <c r="S340" s="453">
        <f t="shared" si="88"/>
        <v>0</v>
      </c>
      <c r="T340" s="453">
        <f t="shared" si="88"/>
        <v>0</v>
      </c>
      <c r="U340" s="453">
        <f t="shared" si="88"/>
        <v>0</v>
      </c>
      <c r="V340" s="453">
        <f t="shared" si="88"/>
        <v>0</v>
      </c>
      <c r="W340" s="384">
        <f t="shared" si="89"/>
        <v>0</v>
      </c>
      <c r="X340" s="565">
        <f>IF(D340='A. Allgemeine Informationen'!$C$17,$M340-Y340,HLOOKUP('A. Allgemeine Informationen'!$C$17-1,$Z$1:$AF$2005,ROW(D340),FALSE)-$Y340)</f>
        <v>0</v>
      </c>
      <c r="Y340" s="384">
        <f>HLOOKUP('A. Allgemeine Informationen'!$C$17,$Z$1:$AF$2005,ROW(D340),FALSE)</f>
        <v>0</v>
      </c>
      <c r="Z340" s="565">
        <f t="shared" si="80"/>
        <v>0</v>
      </c>
      <c r="AA340" s="565">
        <f t="shared" si="81"/>
        <v>0</v>
      </c>
      <c r="AB340" s="565">
        <f t="shared" si="82"/>
        <v>0</v>
      </c>
      <c r="AC340" s="565">
        <f t="shared" si="83"/>
        <v>0</v>
      </c>
      <c r="AD340" s="572">
        <f t="shared" si="84"/>
        <v>0</v>
      </c>
      <c r="AE340" s="560">
        <f t="shared" si="85"/>
        <v>0</v>
      </c>
      <c r="AF340" s="561">
        <f t="shared" si="86"/>
        <v>0</v>
      </c>
      <c r="AG340" s="562"/>
    </row>
    <row r="341" spans="2:33" s="418" customFormat="1" ht="15" customHeight="1" x14ac:dyDescent="0.2">
      <c r="B341" s="554"/>
      <c r="C341" s="382"/>
      <c r="D341" s="383"/>
      <c r="E341" s="381"/>
      <c r="F341" s="1040"/>
      <c r="G341" s="1038"/>
      <c r="H341" s="1041"/>
      <c r="I341" s="381"/>
      <c r="J341" s="568">
        <f t="shared" si="78"/>
        <v>0</v>
      </c>
      <c r="K341" s="381"/>
      <c r="L341" s="381"/>
      <c r="M341" s="568">
        <f t="shared" si="87"/>
        <v>0</v>
      </c>
      <c r="N341" s="570">
        <f>IFERROR(VLOOKUP($C341,Listen!$J$3:$L$39,2,0),0)</f>
        <v>0</v>
      </c>
      <c r="O341" s="570">
        <f>IFERROR(VLOOKUP($C341,Listen!$J$3:$L$39,3,0),0)</f>
        <v>0</v>
      </c>
      <c r="P341" s="453">
        <f t="shared" si="79"/>
        <v>0</v>
      </c>
      <c r="Q341" s="453">
        <f t="shared" si="88"/>
        <v>0</v>
      </c>
      <c r="R341" s="453">
        <f t="shared" si="88"/>
        <v>0</v>
      </c>
      <c r="S341" s="453">
        <f t="shared" si="88"/>
        <v>0</v>
      </c>
      <c r="T341" s="453">
        <f t="shared" si="88"/>
        <v>0</v>
      </c>
      <c r="U341" s="453">
        <f t="shared" si="88"/>
        <v>0</v>
      </c>
      <c r="V341" s="453">
        <f t="shared" si="88"/>
        <v>0</v>
      </c>
      <c r="W341" s="384">
        <f t="shared" si="89"/>
        <v>0</v>
      </c>
      <c r="X341" s="565">
        <f>IF(D341='A. Allgemeine Informationen'!$C$17,$M341-Y341,HLOOKUP('A. Allgemeine Informationen'!$C$17-1,$Z$1:$AF$2005,ROW(D341),FALSE)-$Y341)</f>
        <v>0</v>
      </c>
      <c r="Y341" s="384">
        <f>HLOOKUP('A. Allgemeine Informationen'!$C$17,$Z$1:$AF$2005,ROW(D341),FALSE)</f>
        <v>0</v>
      </c>
      <c r="Z341" s="565">
        <f t="shared" si="80"/>
        <v>0</v>
      </c>
      <c r="AA341" s="565">
        <f t="shared" si="81"/>
        <v>0</v>
      </c>
      <c r="AB341" s="565">
        <f t="shared" si="82"/>
        <v>0</v>
      </c>
      <c r="AC341" s="565">
        <f t="shared" si="83"/>
        <v>0</v>
      </c>
      <c r="AD341" s="572">
        <f t="shared" si="84"/>
        <v>0</v>
      </c>
      <c r="AE341" s="560">
        <f t="shared" si="85"/>
        <v>0</v>
      </c>
      <c r="AF341" s="561">
        <f t="shared" si="86"/>
        <v>0</v>
      </c>
      <c r="AG341" s="562"/>
    </row>
    <row r="342" spans="2:33" s="418" customFormat="1" ht="15" customHeight="1" x14ac:dyDescent="0.2">
      <c r="B342" s="554"/>
      <c r="C342" s="382"/>
      <c r="D342" s="383"/>
      <c r="E342" s="381"/>
      <c r="F342" s="1040"/>
      <c r="G342" s="1038"/>
      <c r="H342" s="1041"/>
      <c r="I342" s="381"/>
      <c r="J342" s="568">
        <f t="shared" si="78"/>
        <v>0</v>
      </c>
      <c r="K342" s="381"/>
      <c r="L342" s="381"/>
      <c r="M342" s="568">
        <f t="shared" si="87"/>
        <v>0</v>
      </c>
      <c r="N342" s="570">
        <f>IFERROR(VLOOKUP($C342,Listen!$J$3:$L$39,2,0),0)</f>
        <v>0</v>
      </c>
      <c r="O342" s="570">
        <f>IFERROR(VLOOKUP($C342,Listen!$J$3:$L$39,3,0),0)</f>
        <v>0</v>
      </c>
      <c r="P342" s="453">
        <f t="shared" si="79"/>
        <v>0</v>
      </c>
      <c r="Q342" s="453">
        <f t="shared" si="88"/>
        <v>0</v>
      </c>
      <c r="R342" s="453">
        <f t="shared" si="88"/>
        <v>0</v>
      </c>
      <c r="S342" s="453">
        <f t="shared" si="88"/>
        <v>0</v>
      </c>
      <c r="T342" s="453">
        <f t="shared" si="88"/>
        <v>0</v>
      </c>
      <c r="U342" s="453">
        <f t="shared" si="88"/>
        <v>0</v>
      </c>
      <c r="V342" s="453">
        <f t="shared" si="88"/>
        <v>0</v>
      </c>
      <c r="W342" s="384">
        <f t="shared" si="89"/>
        <v>0</v>
      </c>
      <c r="X342" s="565">
        <f>IF(D342='A. Allgemeine Informationen'!$C$17,$M342-Y342,HLOOKUP('A. Allgemeine Informationen'!$C$17-1,$Z$1:$AF$2005,ROW(D342),FALSE)-$Y342)</f>
        <v>0</v>
      </c>
      <c r="Y342" s="384">
        <f>HLOOKUP('A. Allgemeine Informationen'!$C$17,$Z$1:$AF$2005,ROW(D342),FALSE)</f>
        <v>0</v>
      </c>
      <c r="Z342" s="565">
        <f t="shared" si="80"/>
        <v>0</v>
      </c>
      <c r="AA342" s="565">
        <f t="shared" si="81"/>
        <v>0</v>
      </c>
      <c r="AB342" s="565">
        <f t="shared" si="82"/>
        <v>0</v>
      </c>
      <c r="AC342" s="565">
        <f t="shared" si="83"/>
        <v>0</v>
      </c>
      <c r="AD342" s="572">
        <f t="shared" si="84"/>
        <v>0</v>
      </c>
      <c r="AE342" s="560">
        <f t="shared" si="85"/>
        <v>0</v>
      </c>
      <c r="AF342" s="561">
        <f t="shared" si="86"/>
        <v>0</v>
      </c>
      <c r="AG342" s="562"/>
    </row>
    <row r="343" spans="2:33" s="418" customFormat="1" ht="15" customHeight="1" x14ac:dyDescent="0.2">
      <c r="B343" s="554"/>
      <c r="C343" s="382"/>
      <c r="D343" s="383"/>
      <c r="E343" s="381"/>
      <c r="F343" s="1040"/>
      <c r="G343" s="1038"/>
      <c r="H343" s="1041"/>
      <c r="I343" s="381"/>
      <c r="J343" s="568">
        <f t="shared" si="78"/>
        <v>0</v>
      </c>
      <c r="K343" s="381"/>
      <c r="L343" s="381"/>
      <c r="M343" s="568">
        <f t="shared" si="87"/>
        <v>0</v>
      </c>
      <c r="N343" s="570">
        <f>IFERROR(VLOOKUP($C343,Listen!$J$3:$L$39,2,0),0)</f>
        <v>0</v>
      </c>
      <c r="O343" s="570">
        <f>IFERROR(VLOOKUP($C343,Listen!$J$3:$L$39,3,0),0)</f>
        <v>0</v>
      </c>
      <c r="P343" s="453">
        <f t="shared" si="79"/>
        <v>0</v>
      </c>
      <c r="Q343" s="453">
        <f t="shared" ref="Q343:V358" si="90">P343</f>
        <v>0</v>
      </c>
      <c r="R343" s="453">
        <f t="shared" si="90"/>
        <v>0</v>
      </c>
      <c r="S343" s="453">
        <f t="shared" si="90"/>
        <v>0</v>
      </c>
      <c r="T343" s="453">
        <f t="shared" si="90"/>
        <v>0</v>
      </c>
      <c r="U343" s="453">
        <f t="shared" si="90"/>
        <v>0</v>
      </c>
      <c r="V343" s="453">
        <f t="shared" si="90"/>
        <v>0</v>
      </c>
      <c r="W343" s="384">
        <f t="shared" si="89"/>
        <v>0</v>
      </c>
      <c r="X343" s="565">
        <f>IF(D343='A. Allgemeine Informationen'!$C$17,$M343-Y343,HLOOKUP('A. Allgemeine Informationen'!$C$17-1,$Z$1:$AF$2005,ROW(D343),FALSE)-$Y343)</f>
        <v>0</v>
      </c>
      <c r="Y343" s="384">
        <f>HLOOKUP('A. Allgemeine Informationen'!$C$17,$Z$1:$AF$2005,ROW(D343),FALSE)</f>
        <v>0</v>
      </c>
      <c r="Z343" s="565">
        <f t="shared" si="80"/>
        <v>0</v>
      </c>
      <c r="AA343" s="565">
        <f t="shared" si="81"/>
        <v>0</v>
      </c>
      <c r="AB343" s="565">
        <f t="shared" si="82"/>
        <v>0</v>
      </c>
      <c r="AC343" s="565">
        <f t="shared" si="83"/>
        <v>0</v>
      </c>
      <c r="AD343" s="572">
        <f t="shared" si="84"/>
        <v>0</v>
      </c>
      <c r="AE343" s="560">
        <f t="shared" si="85"/>
        <v>0</v>
      </c>
      <c r="AF343" s="561">
        <f t="shared" si="86"/>
        <v>0</v>
      </c>
      <c r="AG343" s="562"/>
    </row>
    <row r="344" spans="2:33" s="418" customFormat="1" ht="15" customHeight="1" x14ac:dyDescent="0.2">
      <c r="B344" s="554"/>
      <c r="C344" s="382"/>
      <c r="D344" s="383"/>
      <c r="E344" s="381"/>
      <c r="F344" s="1040"/>
      <c r="G344" s="1038"/>
      <c r="H344" s="1041"/>
      <c r="I344" s="381"/>
      <c r="J344" s="568">
        <f t="shared" si="78"/>
        <v>0</v>
      </c>
      <c r="K344" s="381"/>
      <c r="L344" s="381"/>
      <c r="M344" s="568">
        <f t="shared" si="87"/>
        <v>0</v>
      </c>
      <c r="N344" s="570">
        <f>IFERROR(VLOOKUP($C344,Listen!$J$3:$L$39,2,0),0)</f>
        <v>0</v>
      </c>
      <c r="O344" s="570">
        <f>IFERROR(VLOOKUP($C344,Listen!$J$3:$L$39,3,0),0)</f>
        <v>0</v>
      </c>
      <c r="P344" s="453">
        <f t="shared" si="79"/>
        <v>0</v>
      </c>
      <c r="Q344" s="453">
        <f t="shared" si="90"/>
        <v>0</v>
      </c>
      <c r="R344" s="453">
        <f t="shared" si="90"/>
        <v>0</v>
      </c>
      <c r="S344" s="453">
        <f t="shared" si="90"/>
        <v>0</v>
      </c>
      <c r="T344" s="453">
        <f t="shared" si="90"/>
        <v>0</v>
      </c>
      <c r="U344" s="453">
        <f t="shared" si="90"/>
        <v>0</v>
      </c>
      <c r="V344" s="453">
        <f t="shared" si="90"/>
        <v>0</v>
      </c>
      <c r="W344" s="384">
        <f t="shared" si="89"/>
        <v>0</v>
      </c>
      <c r="X344" s="565">
        <f>IF(D344='A. Allgemeine Informationen'!$C$17,$M344-Y344,HLOOKUP('A. Allgemeine Informationen'!$C$17-1,$Z$1:$AF$2005,ROW(D344),FALSE)-$Y344)</f>
        <v>0</v>
      </c>
      <c r="Y344" s="384">
        <f>HLOOKUP('A. Allgemeine Informationen'!$C$17,$Z$1:$AF$2005,ROW(D344),FALSE)</f>
        <v>0</v>
      </c>
      <c r="Z344" s="565">
        <f t="shared" si="80"/>
        <v>0</v>
      </c>
      <c r="AA344" s="565">
        <f t="shared" si="81"/>
        <v>0</v>
      </c>
      <c r="AB344" s="565">
        <f t="shared" si="82"/>
        <v>0</v>
      </c>
      <c r="AC344" s="565">
        <f t="shared" si="83"/>
        <v>0</v>
      </c>
      <c r="AD344" s="572">
        <f t="shared" si="84"/>
        <v>0</v>
      </c>
      <c r="AE344" s="560">
        <f t="shared" si="85"/>
        <v>0</v>
      </c>
      <c r="AF344" s="561">
        <f t="shared" si="86"/>
        <v>0</v>
      </c>
      <c r="AG344" s="562"/>
    </row>
    <row r="345" spans="2:33" s="418" customFormat="1" ht="15" customHeight="1" x14ac:dyDescent="0.2">
      <c r="B345" s="554"/>
      <c r="C345" s="382"/>
      <c r="D345" s="383"/>
      <c r="E345" s="381"/>
      <c r="F345" s="1040"/>
      <c r="G345" s="1038"/>
      <c r="H345" s="1041"/>
      <c r="I345" s="381"/>
      <c r="J345" s="568">
        <f t="shared" si="78"/>
        <v>0</v>
      </c>
      <c r="K345" s="381"/>
      <c r="L345" s="381"/>
      <c r="M345" s="568">
        <f t="shared" si="87"/>
        <v>0</v>
      </c>
      <c r="N345" s="570">
        <f>IFERROR(VLOOKUP($C345,Listen!$J$3:$L$39,2,0),0)</f>
        <v>0</v>
      </c>
      <c r="O345" s="570">
        <f>IFERROR(VLOOKUP($C345,Listen!$J$3:$L$39,3,0),0)</f>
        <v>0</v>
      </c>
      <c r="P345" s="453">
        <f t="shared" si="79"/>
        <v>0</v>
      </c>
      <c r="Q345" s="453">
        <f t="shared" si="90"/>
        <v>0</v>
      </c>
      <c r="R345" s="453">
        <f t="shared" si="90"/>
        <v>0</v>
      </c>
      <c r="S345" s="453">
        <f t="shared" si="90"/>
        <v>0</v>
      </c>
      <c r="T345" s="453">
        <f t="shared" si="90"/>
        <v>0</v>
      </c>
      <c r="U345" s="453">
        <f t="shared" si="90"/>
        <v>0</v>
      </c>
      <c r="V345" s="453">
        <f t="shared" si="90"/>
        <v>0</v>
      </c>
      <c r="W345" s="384">
        <f t="shared" si="89"/>
        <v>0</v>
      </c>
      <c r="X345" s="565">
        <f>IF(D345='A. Allgemeine Informationen'!$C$17,$M345-Y345,HLOOKUP('A. Allgemeine Informationen'!$C$17-1,$Z$1:$AF$2005,ROW(D345),FALSE)-$Y345)</f>
        <v>0</v>
      </c>
      <c r="Y345" s="384">
        <f>HLOOKUP('A. Allgemeine Informationen'!$C$17,$Z$1:$AF$2005,ROW(D345),FALSE)</f>
        <v>0</v>
      </c>
      <c r="Z345" s="565">
        <f t="shared" si="80"/>
        <v>0</v>
      </c>
      <c r="AA345" s="565">
        <f t="shared" si="81"/>
        <v>0</v>
      </c>
      <c r="AB345" s="565">
        <f t="shared" si="82"/>
        <v>0</v>
      </c>
      <c r="AC345" s="565">
        <f t="shared" si="83"/>
        <v>0</v>
      </c>
      <c r="AD345" s="572">
        <f t="shared" si="84"/>
        <v>0</v>
      </c>
      <c r="AE345" s="560">
        <f t="shared" si="85"/>
        <v>0</v>
      </c>
      <c r="AF345" s="561">
        <f t="shared" si="86"/>
        <v>0</v>
      </c>
      <c r="AG345" s="562"/>
    </row>
    <row r="346" spans="2:33" s="418" customFormat="1" ht="15" customHeight="1" x14ac:dyDescent="0.2">
      <c r="B346" s="554"/>
      <c r="C346" s="382"/>
      <c r="D346" s="383"/>
      <c r="E346" s="381"/>
      <c r="F346" s="1040"/>
      <c r="G346" s="1038"/>
      <c r="H346" s="1041"/>
      <c r="I346" s="381"/>
      <c r="J346" s="568">
        <f t="shared" si="78"/>
        <v>0</v>
      </c>
      <c r="K346" s="381"/>
      <c r="L346" s="381"/>
      <c r="M346" s="568">
        <f t="shared" si="87"/>
        <v>0</v>
      </c>
      <c r="N346" s="570">
        <f>IFERROR(VLOOKUP($C346,Listen!$J$3:$L$39,2,0),0)</f>
        <v>0</v>
      </c>
      <c r="O346" s="570">
        <f>IFERROR(VLOOKUP($C346,Listen!$J$3:$L$39,3,0),0)</f>
        <v>0</v>
      </c>
      <c r="P346" s="453">
        <f t="shared" si="79"/>
        <v>0</v>
      </c>
      <c r="Q346" s="453">
        <f t="shared" si="90"/>
        <v>0</v>
      </c>
      <c r="R346" s="453">
        <f t="shared" si="90"/>
        <v>0</v>
      </c>
      <c r="S346" s="453">
        <f t="shared" si="90"/>
        <v>0</v>
      </c>
      <c r="T346" s="453">
        <f t="shared" si="90"/>
        <v>0</v>
      </c>
      <c r="U346" s="453">
        <f t="shared" si="90"/>
        <v>0</v>
      </c>
      <c r="V346" s="453">
        <f t="shared" si="90"/>
        <v>0</v>
      </c>
      <c r="W346" s="384">
        <f t="shared" si="89"/>
        <v>0</v>
      </c>
      <c r="X346" s="565">
        <f>IF(D346='A. Allgemeine Informationen'!$C$17,$M346-Y346,HLOOKUP('A. Allgemeine Informationen'!$C$17-1,$Z$1:$AF$2005,ROW(D346),FALSE)-$Y346)</f>
        <v>0</v>
      </c>
      <c r="Y346" s="384">
        <f>HLOOKUP('A. Allgemeine Informationen'!$C$17,$Z$1:$AF$2005,ROW(D346),FALSE)</f>
        <v>0</v>
      </c>
      <c r="Z346" s="565">
        <f t="shared" si="80"/>
        <v>0</v>
      </c>
      <c r="AA346" s="565">
        <f t="shared" si="81"/>
        <v>0</v>
      </c>
      <c r="AB346" s="565">
        <f t="shared" si="82"/>
        <v>0</v>
      </c>
      <c r="AC346" s="565">
        <f t="shared" si="83"/>
        <v>0</v>
      </c>
      <c r="AD346" s="572">
        <f t="shared" si="84"/>
        <v>0</v>
      </c>
      <c r="AE346" s="560">
        <f t="shared" si="85"/>
        <v>0</v>
      </c>
      <c r="AF346" s="561">
        <f t="shared" si="86"/>
        <v>0</v>
      </c>
      <c r="AG346" s="562"/>
    </row>
    <row r="347" spans="2:33" s="418" customFormat="1" ht="15" customHeight="1" x14ac:dyDescent="0.2">
      <c r="B347" s="554"/>
      <c r="C347" s="382"/>
      <c r="D347" s="383"/>
      <c r="E347" s="381"/>
      <c r="F347" s="1040"/>
      <c r="G347" s="1038"/>
      <c r="H347" s="1041"/>
      <c r="I347" s="381"/>
      <c r="J347" s="568">
        <f t="shared" si="78"/>
        <v>0</v>
      </c>
      <c r="K347" s="381"/>
      <c r="L347" s="381"/>
      <c r="M347" s="568">
        <f t="shared" si="87"/>
        <v>0</v>
      </c>
      <c r="N347" s="570">
        <f>IFERROR(VLOOKUP($C347,Listen!$J$3:$L$39,2,0),0)</f>
        <v>0</v>
      </c>
      <c r="O347" s="570">
        <f>IFERROR(VLOOKUP($C347,Listen!$J$3:$L$39,3,0),0)</f>
        <v>0</v>
      </c>
      <c r="P347" s="453">
        <f t="shared" si="79"/>
        <v>0</v>
      </c>
      <c r="Q347" s="453">
        <f t="shared" si="90"/>
        <v>0</v>
      </c>
      <c r="R347" s="453">
        <f t="shared" si="90"/>
        <v>0</v>
      </c>
      <c r="S347" s="453">
        <f t="shared" si="90"/>
        <v>0</v>
      </c>
      <c r="T347" s="453">
        <f t="shared" si="90"/>
        <v>0</v>
      </c>
      <c r="U347" s="453">
        <f t="shared" si="90"/>
        <v>0</v>
      </c>
      <c r="V347" s="453">
        <f t="shared" si="90"/>
        <v>0</v>
      </c>
      <c r="W347" s="384">
        <f t="shared" si="89"/>
        <v>0</v>
      </c>
      <c r="X347" s="565">
        <f>IF(D347='A. Allgemeine Informationen'!$C$17,$M347-Y347,HLOOKUP('A. Allgemeine Informationen'!$C$17-1,$Z$1:$AF$2005,ROW(D347),FALSE)-$Y347)</f>
        <v>0</v>
      </c>
      <c r="Y347" s="384">
        <f>HLOOKUP('A. Allgemeine Informationen'!$C$17,$Z$1:$AF$2005,ROW(D347),FALSE)</f>
        <v>0</v>
      </c>
      <c r="Z347" s="565">
        <f t="shared" si="80"/>
        <v>0</v>
      </c>
      <c r="AA347" s="565">
        <f t="shared" si="81"/>
        <v>0</v>
      </c>
      <c r="AB347" s="565">
        <f t="shared" si="82"/>
        <v>0</v>
      </c>
      <c r="AC347" s="565">
        <f t="shared" si="83"/>
        <v>0</v>
      </c>
      <c r="AD347" s="572">
        <f t="shared" si="84"/>
        <v>0</v>
      </c>
      <c r="AE347" s="560">
        <f t="shared" si="85"/>
        <v>0</v>
      </c>
      <c r="AF347" s="561">
        <f t="shared" si="86"/>
        <v>0</v>
      </c>
      <c r="AG347" s="562"/>
    </row>
    <row r="348" spans="2:33" s="418" customFormat="1" ht="15" customHeight="1" x14ac:dyDescent="0.2">
      <c r="B348" s="554"/>
      <c r="C348" s="382"/>
      <c r="D348" s="383"/>
      <c r="E348" s="381"/>
      <c r="F348" s="1040"/>
      <c r="G348" s="1038"/>
      <c r="H348" s="1041"/>
      <c r="I348" s="381"/>
      <c r="J348" s="568">
        <f t="shared" si="78"/>
        <v>0</v>
      </c>
      <c r="K348" s="381"/>
      <c r="L348" s="381"/>
      <c r="M348" s="568">
        <f t="shared" si="87"/>
        <v>0</v>
      </c>
      <c r="N348" s="570">
        <f>IFERROR(VLOOKUP($C348,Listen!$J$3:$L$39,2,0),0)</f>
        <v>0</v>
      </c>
      <c r="O348" s="570">
        <f>IFERROR(VLOOKUP($C348,Listen!$J$3:$L$39,3,0),0)</f>
        <v>0</v>
      </c>
      <c r="P348" s="453">
        <f t="shared" si="79"/>
        <v>0</v>
      </c>
      <c r="Q348" s="453">
        <f t="shared" si="90"/>
        <v>0</v>
      </c>
      <c r="R348" s="453">
        <f t="shared" si="90"/>
        <v>0</v>
      </c>
      <c r="S348" s="453">
        <f t="shared" si="90"/>
        <v>0</v>
      </c>
      <c r="T348" s="453">
        <f t="shared" si="90"/>
        <v>0</v>
      </c>
      <c r="U348" s="453">
        <f t="shared" si="90"/>
        <v>0</v>
      </c>
      <c r="V348" s="453">
        <f t="shared" si="90"/>
        <v>0</v>
      </c>
      <c r="W348" s="384">
        <f t="shared" si="89"/>
        <v>0</v>
      </c>
      <c r="X348" s="565">
        <f>IF(D348='A. Allgemeine Informationen'!$C$17,$M348-Y348,HLOOKUP('A. Allgemeine Informationen'!$C$17-1,$Z$1:$AF$2005,ROW(D348),FALSE)-$Y348)</f>
        <v>0</v>
      </c>
      <c r="Y348" s="384">
        <f>HLOOKUP('A. Allgemeine Informationen'!$C$17,$Z$1:$AF$2005,ROW(D348),FALSE)</f>
        <v>0</v>
      </c>
      <c r="Z348" s="565">
        <f t="shared" si="80"/>
        <v>0</v>
      </c>
      <c r="AA348" s="565">
        <f t="shared" si="81"/>
        <v>0</v>
      </c>
      <c r="AB348" s="565">
        <f t="shared" si="82"/>
        <v>0</v>
      </c>
      <c r="AC348" s="565">
        <f t="shared" si="83"/>
        <v>0</v>
      </c>
      <c r="AD348" s="572">
        <f t="shared" si="84"/>
        <v>0</v>
      </c>
      <c r="AE348" s="560">
        <f t="shared" si="85"/>
        <v>0</v>
      </c>
      <c r="AF348" s="561">
        <f t="shared" si="86"/>
        <v>0</v>
      </c>
      <c r="AG348" s="562"/>
    </row>
    <row r="349" spans="2:33" s="418" customFormat="1" ht="15" customHeight="1" x14ac:dyDescent="0.2">
      <c r="B349" s="554"/>
      <c r="C349" s="382"/>
      <c r="D349" s="383"/>
      <c r="E349" s="381"/>
      <c r="F349" s="1040"/>
      <c r="G349" s="1038"/>
      <c r="H349" s="1041"/>
      <c r="I349" s="381"/>
      <c r="J349" s="568">
        <f t="shared" si="78"/>
        <v>0</v>
      </c>
      <c r="K349" s="381"/>
      <c r="L349" s="381"/>
      <c r="M349" s="568">
        <f t="shared" si="87"/>
        <v>0</v>
      </c>
      <c r="N349" s="570">
        <f>IFERROR(VLOOKUP($C349,Listen!$J$3:$L$39,2,0),0)</f>
        <v>0</v>
      </c>
      <c r="O349" s="570">
        <f>IFERROR(VLOOKUP($C349,Listen!$J$3:$L$39,3,0),0)</f>
        <v>0</v>
      </c>
      <c r="P349" s="453">
        <f t="shared" si="79"/>
        <v>0</v>
      </c>
      <c r="Q349" s="453">
        <f t="shared" si="90"/>
        <v>0</v>
      </c>
      <c r="R349" s="453">
        <f t="shared" si="90"/>
        <v>0</v>
      </c>
      <c r="S349" s="453">
        <f t="shared" si="90"/>
        <v>0</v>
      </c>
      <c r="T349" s="453">
        <f t="shared" si="90"/>
        <v>0</v>
      </c>
      <c r="U349" s="453">
        <f t="shared" si="90"/>
        <v>0</v>
      </c>
      <c r="V349" s="453">
        <f t="shared" si="90"/>
        <v>0</v>
      </c>
      <c r="W349" s="384">
        <f t="shared" si="89"/>
        <v>0</v>
      </c>
      <c r="X349" s="565">
        <f>IF(D349='A. Allgemeine Informationen'!$C$17,$M349-Y349,HLOOKUP('A. Allgemeine Informationen'!$C$17-1,$Z$1:$AF$2005,ROW(D349),FALSE)-$Y349)</f>
        <v>0</v>
      </c>
      <c r="Y349" s="384">
        <f>HLOOKUP('A. Allgemeine Informationen'!$C$17,$Z$1:$AF$2005,ROW(D349),FALSE)</f>
        <v>0</v>
      </c>
      <c r="Z349" s="565">
        <f t="shared" si="80"/>
        <v>0</v>
      </c>
      <c r="AA349" s="565">
        <f t="shared" si="81"/>
        <v>0</v>
      </c>
      <c r="AB349" s="565">
        <f t="shared" si="82"/>
        <v>0</v>
      </c>
      <c r="AC349" s="565">
        <f t="shared" si="83"/>
        <v>0</v>
      </c>
      <c r="AD349" s="572">
        <f t="shared" si="84"/>
        <v>0</v>
      </c>
      <c r="AE349" s="560">
        <f t="shared" si="85"/>
        <v>0</v>
      </c>
      <c r="AF349" s="561">
        <f t="shared" si="86"/>
        <v>0</v>
      </c>
      <c r="AG349" s="562"/>
    </row>
    <row r="350" spans="2:33" s="418" customFormat="1" ht="15" customHeight="1" x14ac:dyDescent="0.2">
      <c r="B350" s="554"/>
      <c r="C350" s="382"/>
      <c r="D350" s="383"/>
      <c r="E350" s="381"/>
      <c r="F350" s="1040"/>
      <c r="G350" s="1038"/>
      <c r="H350" s="1041"/>
      <c r="I350" s="381"/>
      <c r="J350" s="568">
        <f t="shared" si="78"/>
        <v>0</v>
      </c>
      <c r="K350" s="381"/>
      <c r="L350" s="381"/>
      <c r="M350" s="568">
        <f t="shared" si="87"/>
        <v>0</v>
      </c>
      <c r="N350" s="570">
        <f>IFERROR(VLOOKUP($C350,Listen!$J$3:$L$39,2,0),0)</f>
        <v>0</v>
      </c>
      <c r="O350" s="570">
        <f>IFERROR(VLOOKUP($C350,Listen!$J$3:$L$39,3,0),0)</f>
        <v>0</v>
      </c>
      <c r="P350" s="453">
        <f t="shared" si="79"/>
        <v>0</v>
      </c>
      <c r="Q350" s="453">
        <f t="shared" si="90"/>
        <v>0</v>
      </c>
      <c r="R350" s="453">
        <f t="shared" si="90"/>
        <v>0</v>
      </c>
      <c r="S350" s="453">
        <f t="shared" si="90"/>
        <v>0</v>
      </c>
      <c r="T350" s="453">
        <f t="shared" si="90"/>
        <v>0</v>
      </c>
      <c r="U350" s="453">
        <f t="shared" si="90"/>
        <v>0</v>
      </c>
      <c r="V350" s="453">
        <f t="shared" si="90"/>
        <v>0</v>
      </c>
      <c r="W350" s="384">
        <f t="shared" si="89"/>
        <v>0</v>
      </c>
      <c r="X350" s="565">
        <f>IF(D350='A. Allgemeine Informationen'!$C$17,$M350-Y350,HLOOKUP('A. Allgemeine Informationen'!$C$17-1,$Z$1:$AF$2005,ROW(D350),FALSE)-$Y350)</f>
        <v>0</v>
      </c>
      <c r="Y350" s="384">
        <f>HLOOKUP('A. Allgemeine Informationen'!$C$17,$Z$1:$AF$2005,ROW(D350),FALSE)</f>
        <v>0</v>
      </c>
      <c r="Z350" s="565">
        <f t="shared" si="80"/>
        <v>0</v>
      </c>
      <c r="AA350" s="565">
        <f t="shared" si="81"/>
        <v>0</v>
      </c>
      <c r="AB350" s="565">
        <f t="shared" si="82"/>
        <v>0</v>
      </c>
      <c r="AC350" s="565">
        <f t="shared" si="83"/>
        <v>0</v>
      </c>
      <c r="AD350" s="572">
        <f t="shared" si="84"/>
        <v>0</v>
      </c>
      <c r="AE350" s="560">
        <f t="shared" si="85"/>
        <v>0</v>
      </c>
      <c r="AF350" s="561">
        <f t="shared" si="86"/>
        <v>0</v>
      </c>
      <c r="AG350" s="562"/>
    </row>
    <row r="351" spans="2:33" s="418" customFormat="1" ht="15" customHeight="1" x14ac:dyDescent="0.2">
      <c r="B351" s="554"/>
      <c r="C351" s="382"/>
      <c r="D351" s="383"/>
      <c r="E351" s="381"/>
      <c r="F351" s="1040"/>
      <c r="G351" s="1038"/>
      <c r="H351" s="1041"/>
      <c r="I351" s="381"/>
      <c r="J351" s="568">
        <f t="shared" si="78"/>
        <v>0</v>
      </c>
      <c r="K351" s="381"/>
      <c r="L351" s="381"/>
      <c r="M351" s="568">
        <f t="shared" si="87"/>
        <v>0</v>
      </c>
      <c r="N351" s="570">
        <f>IFERROR(VLOOKUP($C351,Listen!$J$3:$L$39,2,0),0)</f>
        <v>0</v>
      </c>
      <c r="O351" s="570">
        <f>IFERROR(VLOOKUP($C351,Listen!$J$3:$L$39,3,0),0)</f>
        <v>0</v>
      </c>
      <c r="P351" s="453">
        <f t="shared" si="79"/>
        <v>0</v>
      </c>
      <c r="Q351" s="453">
        <f t="shared" si="90"/>
        <v>0</v>
      </c>
      <c r="R351" s="453">
        <f t="shared" si="90"/>
        <v>0</v>
      </c>
      <c r="S351" s="453">
        <f t="shared" si="90"/>
        <v>0</v>
      </c>
      <c r="T351" s="453">
        <f t="shared" si="90"/>
        <v>0</v>
      </c>
      <c r="U351" s="453">
        <f t="shared" si="90"/>
        <v>0</v>
      </c>
      <c r="V351" s="453">
        <f t="shared" si="90"/>
        <v>0</v>
      </c>
      <c r="W351" s="384">
        <f t="shared" si="89"/>
        <v>0</v>
      </c>
      <c r="X351" s="565">
        <f>IF(D351='A. Allgemeine Informationen'!$C$17,$M351-Y351,HLOOKUP('A. Allgemeine Informationen'!$C$17-1,$Z$1:$AF$2005,ROW(D351),FALSE)-$Y351)</f>
        <v>0</v>
      </c>
      <c r="Y351" s="384">
        <f>HLOOKUP('A. Allgemeine Informationen'!$C$17,$Z$1:$AF$2005,ROW(D351),FALSE)</f>
        <v>0</v>
      </c>
      <c r="Z351" s="565">
        <f t="shared" si="80"/>
        <v>0</v>
      </c>
      <c r="AA351" s="565">
        <f t="shared" si="81"/>
        <v>0</v>
      </c>
      <c r="AB351" s="565">
        <f t="shared" si="82"/>
        <v>0</v>
      </c>
      <c r="AC351" s="565">
        <f t="shared" si="83"/>
        <v>0</v>
      </c>
      <c r="AD351" s="572">
        <f t="shared" si="84"/>
        <v>0</v>
      </c>
      <c r="AE351" s="560">
        <f t="shared" si="85"/>
        <v>0</v>
      </c>
      <c r="AF351" s="561">
        <f t="shared" si="86"/>
        <v>0</v>
      </c>
      <c r="AG351" s="562"/>
    </row>
    <row r="352" spans="2:33" s="418" customFormat="1" ht="15" customHeight="1" x14ac:dyDescent="0.2">
      <c r="B352" s="554"/>
      <c r="C352" s="382"/>
      <c r="D352" s="383"/>
      <c r="E352" s="381"/>
      <c r="F352" s="1040"/>
      <c r="G352" s="1038"/>
      <c r="H352" s="1041"/>
      <c r="I352" s="381"/>
      <c r="J352" s="568">
        <f t="shared" si="78"/>
        <v>0</v>
      </c>
      <c r="K352" s="381"/>
      <c r="L352" s="381"/>
      <c r="M352" s="568">
        <f t="shared" si="87"/>
        <v>0</v>
      </c>
      <c r="N352" s="570">
        <f>IFERROR(VLOOKUP($C352,Listen!$J$3:$L$39,2,0),0)</f>
        <v>0</v>
      </c>
      <c r="O352" s="570">
        <f>IFERROR(VLOOKUP($C352,Listen!$J$3:$L$39,3,0),0)</f>
        <v>0</v>
      </c>
      <c r="P352" s="453">
        <f t="shared" si="79"/>
        <v>0</v>
      </c>
      <c r="Q352" s="453">
        <f t="shared" si="90"/>
        <v>0</v>
      </c>
      <c r="R352" s="453">
        <f t="shared" si="90"/>
        <v>0</v>
      </c>
      <c r="S352" s="453">
        <f t="shared" si="90"/>
        <v>0</v>
      </c>
      <c r="T352" s="453">
        <f t="shared" si="90"/>
        <v>0</v>
      </c>
      <c r="U352" s="453">
        <f t="shared" si="90"/>
        <v>0</v>
      </c>
      <c r="V352" s="453">
        <f t="shared" si="90"/>
        <v>0</v>
      </c>
      <c r="W352" s="384">
        <f t="shared" si="89"/>
        <v>0</v>
      </c>
      <c r="X352" s="565">
        <f>IF(D352='A. Allgemeine Informationen'!$C$17,$M352-Y352,HLOOKUP('A. Allgemeine Informationen'!$C$17-1,$Z$1:$AF$2005,ROW(D352),FALSE)-$Y352)</f>
        <v>0</v>
      </c>
      <c r="Y352" s="384">
        <f>HLOOKUP('A. Allgemeine Informationen'!$C$17,$Z$1:$AF$2005,ROW(D352),FALSE)</f>
        <v>0</v>
      </c>
      <c r="Z352" s="565">
        <f t="shared" si="80"/>
        <v>0</v>
      </c>
      <c r="AA352" s="565">
        <f t="shared" si="81"/>
        <v>0</v>
      </c>
      <c r="AB352" s="565">
        <f t="shared" si="82"/>
        <v>0</v>
      </c>
      <c r="AC352" s="565">
        <f t="shared" si="83"/>
        <v>0</v>
      </c>
      <c r="AD352" s="572">
        <f t="shared" si="84"/>
        <v>0</v>
      </c>
      <c r="AE352" s="560">
        <f t="shared" si="85"/>
        <v>0</v>
      </c>
      <c r="AF352" s="561">
        <f t="shared" si="86"/>
        <v>0</v>
      </c>
      <c r="AG352" s="562"/>
    </row>
    <row r="353" spans="2:33" s="418" customFormat="1" ht="15" customHeight="1" x14ac:dyDescent="0.2">
      <c r="B353" s="554"/>
      <c r="C353" s="382"/>
      <c r="D353" s="383"/>
      <c r="E353" s="381"/>
      <c r="F353" s="1040"/>
      <c r="G353" s="1038"/>
      <c r="H353" s="1041"/>
      <c r="I353" s="381"/>
      <c r="J353" s="568">
        <f t="shared" si="78"/>
        <v>0</v>
      </c>
      <c r="K353" s="381"/>
      <c r="L353" s="381"/>
      <c r="M353" s="568">
        <f t="shared" si="87"/>
        <v>0</v>
      </c>
      <c r="N353" s="570">
        <f>IFERROR(VLOOKUP($C353,Listen!$J$3:$L$39,2,0),0)</f>
        <v>0</v>
      </c>
      <c r="O353" s="570">
        <f>IFERROR(VLOOKUP($C353,Listen!$J$3:$L$39,3,0),0)</f>
        <v>0</v>
      </c>
      <c r="P353" s="453">
        <f t="shared" si="79"/>
        <v>0</v>
      </c>
      <c r="Q353" s="453">
        <f t="shared" si="90"/>
        <v>0</v>
      </c>
      <c r="R353" s="453">
        <f t="shared" si="90"/>
        <v>0</v>
      </c>
      <c r="S353" s="453">
        <f t="shared" si="90"/>
        <v>0</v>
      </c>
      <c r="T353" s="453">
        <f t="shared" si="90"/>
        <v>0</v>
      </c>
      <c r="U353" s="453">
        <f t="shared" si="90"/>
        <v>0</v>
      </c>
      <c r="V353" s="453">
        <f t="shared" si="90"/>
        <v>0</v>
      </c>
      <c r="W353" s="384">
        <f t="shared" si="89"/>
        <v>0</v>
      </c>
      <c r="X353" s="565">
        <f>IF(D353='A. Allgemeine Informationen'!$C$17,$M353-Y353,HLOOKUP('A. Allgemeine Informationen'!$C$17-1,$Z$1:$AF$2005,ROW(D353),FALSE)-$Y353)</f>
        <v>0</v>
      </c>
      <c r="Y353" s="384">
        <f>HLOOKUP('A. Allgemeine Informationen'!$C$17,$Z$1:$AF$2005,ROW(D353),FALSE)</f>
        <v>0</v>
      </c>
      <c r="Z353" s="565">
        <f t="shared" si="80"/>
        <v>0</v>
      </c>
      <c r="AA353" s="565">
        <f t="shared" si="81"/>
        <v>0</v>
      </c>
      <c r="AB353" s="565">
        <f t="shared" si="82"/>
        <v>0</v>
      </c>
      <c r="AC353" s="565">
        <f t="shared" si="83"/>
        <v>0</v>
      </c>
      <c r="AD353" s="572">
        <f t="shared" si="84"/>
        <v>0</v>
      </c>
      <c r="AE353" s="560">
        <f t="shared" si="85"/>
        <v>0</v>
      </c>
      <c r="AF353" s="561">
        <f t="shared" si="86"/>
        <v>0</v>
      </c>
      <c r="AG353" s="562"/>
    </row>
    <row r="354" spans="2:33" s="418" customFormat="1" ht="15" customHeight="1" x14ac:dyDescent="0.2">
      <c r="B354" s="554"/>
      <c r="C354" s="382"/>
      <c r="D354" s="383"/>
      <c r="E354" s="381"/>
      <c r="F354" s="1040"/>
      <c r="G354" s="1038"/>
      <c r="H354" s="1041"/>
      <c r="I354" s="381"/>
      <c r="J354" s="568">
        <f t="shared" si="78"/>
        <v>0</v>
      </c>
      <c r="K354" s="381"/>
      <c r="L354" s="381"/>
      <c r="M354" s="568">
        <f t="shared" si="87"/>
        <v>0</v>
      </c>
      <c r="N354" s="570">
        <f>IFERROR(VLOOKUP($C354,Listen!$J$3:$L$39,2,0),0)</f>
        <v>0</v>
      </c>
      <c r="O354" s="570">
        <f>IFERROR(VLOOKUP($C354,Listen!$J$3:$L$39,3,0),0)</f>
        <v>0</v>
      </c>
      <c r="P354" s="453">
        <f t="shared" si="79"/>
        <v>0</v>
      </c>
      <c r="Q354" s="453">
        <f t="shared" si="90"/>
        <v>0</v>
      </c>
      <c r="R354" s="453">
        <f t="shared" si="90"/>
        <v>0</v>
      </c>
      <c r="S354" s="453">
        <f t="shared" si="90"/>
        <v>0</v>
      </c>
      <c r="T354" s="453">
        <f t="shared" si="90"/>
        <v>0</v>
      </c>
      <c r="U354" s="453">
        <f t="shared" si="90"/>
        <v>0</v>
      </c>
      <c r="V354" s="453">
        <f t="shared" si="90"/>
        <v>0</v>
      </c>
      <c r="W354" s="384">
        <f t="shared" si="89"/>
        <v>0</v>
      </c>
      <c r="X354" s="565">
        <f>IF(D354='A. Allgemeine Informationen'!$C$17,$M354-Y354,HLOOKUP('A. Allgemeine Informationen'!$C$17-1,$Z$1:$AF$2005,ROW(D354),FALSE)-$Y354)</f>
        <v>0</v>
      </c>
      <c r="Y354" s="384">
        <f>HLOOKUP('A. Allgemeine Informationen'!$C$17,$Z$1:$AF$2005,ROW(D354),FALSE)</f>
        <v>0</v>
      </c>
      <c r="Z354" s="565">
        <f t="shared" si="80"/>
        <v>0</v>
      </c>
      <c r="AA354" s="565">
        <f t="shared" si="81"/>
        <v>0</v>
      </c>
      <c r="AB354" s="565">
        <f t="shared" si="82"/>
        <v>0</v>
      </c>
      <c r="AC354" s="565">
        <f t="shared" si="83"/>
        <v>0</v>
      </c>
      <c r="AD354" s="572">
        <f t="shared" si="84"/>
        <v>0</v>
      </c>
      <c r="AE354" s="560">
        <f t="shared" si="85"/>
        <v>0</v>
      </c>
      <c r="AF354" s="561">
        <f t="shared" si="86"/>
        <v>0</v>
      </c>
      <c r="AG354" s="562"/>
    </row>
    <row r="355" spans="2:33" s="418" customFormat="1" ht="15" customHeight="1" x14ac:dyDescent="0.2">
      <c r="B355" s="554"/>
      <c r="C355" s="382"/>
      <c r="D355" s="383"/>
      <c r="E355" s="381"/>
      <c r="F355" s="1040"/>
      <c r="G355" s="1038"/>
      <c r="H355" s="1041"/>
      <c r="I355" s="381"/>
      <c r="J355" s="568">
        <f t="shared" si="78"/>
        <v>0</v>
      </c>
      <c r="K355" s="381"/>
      <c r="L355" s="381"/>
      <c r="M355" s="568">
        <f t="shared" si="87"/>
        <v>0</v>
      </c>
      <c r="N355" s="570">
        <f>IFERROR(VLOOKUP($C355,Listen!$J$3:$L$39,2,0),0)</f>
        <v>0</v>
      </c>
      <c r="O355" s="570">
        <f>IFERROR(VLOOKUP($C355,Listen!$J$3:$L$39,3,0),0)</f>
        <v>0</v>
      </c>
      <c r="P355" s="453">
        <f t="shared" si="79"/>
        <v>0</v>
      </c>
      <c r="Q355" s="453">
        <f t="shared" si="90"/>
        <v>0</v>
      </c>
      <c r="R355" s="453">
        <f t="shared" si="90"/>
        <v>0</v>
      </c>
      <c r="S355" s="453">
        <f t="shared" si="90"/>
        <v>0</v>
      </c>
      <c r="T355" s="453">
        <f t="shared" si="90"/>
        <v>0</v>
      </c>
      <c r="U355" s="453">
        <f t="shared" si="90"/>
        <v>0</v>
      </c>
      <c r="V355" s="453">
        <f t="shared" si="90"/>
        <v>0</v>
      </c>
      <c r="W355" s="384">
        <f t="shared" si="89"/>
        <v>0</v>
      </c>
      <c r="X355" s="565">
        <f>IF(D355='A. Allgemeine Informationen'!$C$17,$M355-Y355,HLOOKUP('A. Allgemeine Informationen'!$C$17-1,$Z$1:$AF$2005,ROW(D355),FALSE)-$Y355)</f>
        <v>0</v>
      </c>
      <c r="Y355" s="384">
        <f>HLOOKUP('A. Allgemeine Informationen'!$C$17,$Z$1:$AF$2005,ROW(D355),FALSE)</f>
        <v>0</v>
      </c>
      <c r="Z355" s="565">
        <f t="shared" si="80"/>
        <v>0</v>
      </c>
      <c r="AA355" s="565">
        <f t="shared" si="81"/>
        <v>0</v>
      </c>
      <c r="AB355" s="565">
        <f t="shared" si="82"/>
        <v>0</v>
      </c>
      <c r="AC355" s="565">
        <f t="shared" si="83"/>
        <v>0</v>
      </c>
      <c r="AD355" s="572">
        <f t="shared" si="84"/>
        <v>0</v>
      </c>
      <c r="AE355" s="560">
        <f t="shared" si="85"/>
        <v>0</v>
      </c>
      <c r="AF355" s="561">
        <f t="shared" si="86"/>
        <v>0</v>
      </c>
      <c r="AG355" s="562"/>
    </row>
    <row r="356" spans="2:33" s="418" customFormat="1" ht="15" customHeight="1" x14ac:dyDescent="0.2">
      <c r="B356" s="554"/>
      <c r="C356" s="382"/>
      <c r="D356" s="383"/>
      <c r="E356" s="381"/>
      <c r="F356" s="1040"/>
      <c r="G356" s="1038"/>
      <c r="H356" s="1041"/>
      <c r="I356" s="381"/>
      <c r="J356" s="568">
        <f t="shared" si="78"/>
        <v>0</v>
      </c>
      <c r="K356" s="381"/>
      <c r="L356" s="381"/>
      <c r="M356" s="568">
        <f t="shared" si="87"/>
        <v>0</v>
      </c>
      <c r="N356" s="570">
        <f>IFERROR(VLOOKUP($C356,Listen!$J$3:$L$39,2,0),0)</f>
        <v>0</v>
      </c>
      <c r="O356" s="570">
        <f>IFERROR(VLOOKUP($C356,Listen!$J$3:$L$39,3,0),0)</f>
        <v>0</v>
      </c>
      <c r="P356" s="453">
        <f t="shared" si="79"/>
        <v>0</v>
      </c>
      <c r="Q356" s="453">
        <f t="shared" si="90"/>
        <v>0</v>
      </c>
      <c r="R356" s="453">
        <f t="shared" si="90"/>
        <v>0</v>
      </c>
      <c r="S356" s="453">
        <f t="shared" si="90"/>
        <v>0</v>
      </c>
      <c r="T356" s="453">
        <f t="shared" si="90"/>
        <v>0</v>
      </c>
      <c r="U356" s="453">
        <f t="shared" si="90"/>
        <v>0</v>
      </c>
      <c r="V356" s="453">
        <f t="shared" si="90"/>
        <v>0</v>
      </c>
      <c r="W356" s="384">
        <f t="shared" si="89"/>
        <v>0</v>
      </c>
      <c r="X356" s="565">
        <f>IF(D356='A. Allgemeine Informationen'!$C$17,$M356-Y356,HLOOKUP('A. Allgemeine Informationen'!$C$17-1,$Z$1:$AF$2005,ROW(D356),FALSE)-$Y356)</f>
        <v>0</v>
      </c>
      <c r="Y356" s="384">
        <f>HLOOKUP('A. Allgemeine Informationen'!$C$17,$Z$1:$AF$2005,ROW(D356),FALSE)</f>
        <v>0</v>
      </c>
      <c r="Z356" s="565">
        <f t="shared" si="80"/>
        <v>0</v>
      </c>
      <c r="AA356" s="565">
        <f t="shared" si="81"/>
        <v>0</v>
      </c>
      <c r="AB356" s="565">
        <f t="shared" si="82"/>
        <v>0</v>
      </c>
      <c r="AC356" s="565">
        <f t="shared" si="83"/>
        <v>0</v>
      </c>
      <c r="AD356" s="572">
        <f t="shared" si="84"/>
        <v>0</v>
      </c>
      <c r="AE356" s="560">
        <f t="shared" si="85"/>
        <v>0</v>
      </c>
      <c r="AF356" s="561">
        <f t="shared" si="86"/>
        <v>0</v>
      </c>
      <c r="AG356" s="562"/>
    </row>
    <row r="357" spans="2:33" s="418" customFormat="1" ht="15" customHeight="1" x14ac:dyDescent="0.2">
      <c r="B357" s="554"/>
      <c r="C357" s="382"/>
      <c r="D357" s="383"/>
      <c r="E357" s="381"/>
      <c r="F357" s="1040"/>
      <c r="G357" s="1038"/>
      <c r="H357" s="1041"/>
      <c r="I357" s="381"/>
      <c r="J357" s="568">
        <f t="shared" si="78"/>
        <v>0</v>
      </c>
      <c r="K357" s="381"/>
      <c r="L357" s="381"/>
      <c r="M357" s="568">
        <f t="shared" si="87"/>
        <v>0</v>
      </c>
      <c r="N357" s="570">
        <f>IFERROR(VLOOKUP($C357,Listen!$J$3:$L$39,2,0),0)</f>
        <v>0</v>
      </c>
      <c r="O357" s="570">
        <f>IFERROR(VLOOKUP($C357,Listen!$J$3:$L$39,3,0),0)</f>
        <v>0</v>
      </c>
      <c r="P357" s="453">
        <f t="shared" si="79"/>
        <v>0</v>
      </c>
      <c r="Q357" s="453">
        <f t="shared" si="90"/>
        <v>0</v>
      </c>
      <c r="R357" s="453">
        <f t="shared" si="90"/>
        <v>0</v>
      </c>
      <c r="S357" s="453">
        <f t="shared" si="90"/>
        <v>0</v>
      </c>
      <c r="T357" s="453">
        <f t="shared" si="90"/>
        <v>0</v>
      </c>
      <c r="U357" s="453">
        <f t="shared" si="90"/>
        <v>0</v>
      </c>
      <c r="V357" s="453">
        <f t="shared" si="90"/>
        <v>0</v>
      </c>
      <c r="W357" s="384">
        <f t="shared" si="89"/>
        <v>0</v>
      </c>
      <c r="X357" s="565">
        <f>IF(D357='A. Allgemeine Informationen'!$C$17,$M357-Y357,HLOOKUP('A. Allgemeine Informationen'!$C$17-1,$Z$1:$AF$2005,ROW(D357),FALSE)-$Y357)</f>
        <v>0</v>
      </c>
      <c r="Y357" s="384">
        <f>HLOOKUP('A. Allgemeine Informationen'!$C$17,$Z$1:$AF$2005,ROW(D357),FALSE)</f>
        <v>0</v>
      </c>
      <c r="Z357" s="565">
        <f t="shared" si="80"/>
        <v>0</v>
      </c>
      <c r="AA357" s="565">
        <f t="shared" si="81"/>
        <v>0</v>
      </c>
      <c r="AB357" s="565">
        <f t="shared" si="82"/>
        <v>0</v>
      </c>
      <c r="AC357" s="565">
        <f t="shared" si="83"/>
        <v>0</v>
      </c>
      <c r="AD357" s="572">
        <f t="shared" si="84"/>
        <v>0</v>
      </c>
      <c r="AE357" s="560">
        <f t="shared" si="85"/>
        <v>0</v>
      </c>
      <c r="AF357" s="561">
        <f t="shared" si="86"/>
        <v>0</v>
      </c>
      <c r="AG357" s="562"/>
    </row>
    <row r="358" spans="2:33" s="418" customFormat="1" ht="15" customHeight="1" x14ac:dyDescent="0.2">
      <c r="B358" s="554"/>
      <c r="C358" s="382"/>
      <c r="D358" s="383"/>
      <c r="E358" s="381"/>
      <c r="F358" s="1040"/>
      <c r="G358" s="1038"/>
      <c r="H358" s="1041"/>
      <c r="I358" s="381"/>
      <c r="J358" s="568">
        <f t="shared" si="78"/>
        <v>0</v>
      </c>
      <c r="K358" s="381"/>
      <c r="L358" s="381"/>
      <c r="M358" s="568">
        <f t="shared" si="87"/>
        <v>0</v>
      </c>
      <c r="N358" s="570">
        <f>IFERROR(VLOOKUP($C358,Listen!$J$3:$L$39,2,0),0)</f>
        <v>0</v>
      </c>
      <c r="O358" s="570">
        <f>IFERROR(VLOOKUP($C358,Listen!$J$3:$L$39,3,0),0)</f>
        <v>0</v>
      </c>
      <c r="P358" s="453">
        <f t="shared" si="79"/>
        <v>0</v>
      </c>
      <c r="Q358" s="453">
        <f t="shared" si="90"/>
        <v>0</v>
      </c>
      <c r="R358" s="453">
        <f t="shared" si="90"/>
        <v>0</v>
      </c>
      <c r="S358" s="453">
        <f t="shared" si="90"/>
        <v>0</v>
      </c>
      <c r="T358" s="453">
        <f t="shared" si="90"/>
        <v>0</v>
      </c>
      <c r="U358" s="453">
        <f t="shared" si="90"/>
        <v>0</v>
      </c>
      <c r="V358" s="453">
        <f t="shared" si="90"/>
        <v>0</v>
      </c>
      <c r="W358" s="384">
        <f t="shared" si="89"/>
        <v>0</v>
      </c>
      <c r="X358" s="565">
        <f>IF(D358='A. Allgemeine Informationen'!$C$17,$M358-Y358,HLOOKUP('A. Allgemeine Informationen'!$C$17-1,$Z$1:$AF$2005,ROW(D358),FALSE)-$Y358)</f>
        <v>0</v>
      </c>
      <c r="Y358" s="384">
        <f>HLOOKUP('A. Allgemeine Informationen'!$C$17,$Z$1:$AF$2005,ROW(D358),FALSE)</f>
        <v>0</v>
      </c>
      <c r="Z358" s="565">
        <f t="shared" si="80"/>
        <v>0</v>
      </c>
      <c r="AA358" s="565">
        <f t="shared" si="81"/>
        <v>0</v>
      </c>
      <c r="AB358" s="565">
        <f t="shared" si="82"/>
        <v>0</v>
      </c>
      <c r="AC358" s="565">
        <f t="shared" si="83"/>
        <v>0</v>
      </c>
      <c r="AD358" s="572">
        <f t="shared" si="84"/>
        <v>0</v>
      </c>
      <c r="AE358" s="560">
        <f t="shared" si="85"/>
        <v>0</v>
      </c>
      <c r="AF358" s="561">
        <f t="shared" si="86"/>
        <v>0</v>
      </c>
      <c r="AG358" s="562"/>
    </row>
    <row r="359" spans="2:33" s="418" customFormat="1" ht="15" customHeight="1" x14ac:dyDescent="0.2">
      <c r="B359" s="554"/>
      <c r="C359" s="382"/>
      <c r="D359" s="383"/>
      <c r="E359" s="381"/>
      <c r="F359" s="1040"/>
      <c r="G359" s="1038"/>
      <c r="H359" s="1041"/>
      <c r="I359" s="381"/>
      <c r="J359" s="568">
        <f t="shared" si="78"/>
        <v>0</v>
      </c>
      <c r="K359" s="381"/>
      <c r="L359" s="381"/>
      <c r="M359" s="568">
        <f t="shared" si="87"/>
        <v>0</v>
      </c>
      <c r="N359" s="570">
        <f>IFERROR(VLOOKUP($C359,Listen!$J$3:$L$39,2,0),0)</f>
        <v>0</v>
      </c>
      <c r="O359" s="570">
        <f>IFERROR(VLOOKUP($C359,Listen!$J$3:$L$39,3,0),0)</f>
        <v>0</v>
      </c>
      <c r="P359" s="453">
        <f t="shared" si="79"/>
        <v>0</v>
      </c>
      <c r="Q359" s="453">
        <f t="shared" ref="Q359:V374" si="91">P359</f>
        <v>0</v>
      </c>
      <c r="R359" s="453">
        <f t="shared" si="91"/>
        <v>0</v>
      </c>
      <c r="S359" s="453">
        <f t="shared" si="91"/>
        <v>0</v>
      </c>
      <c r="T359" s="453">
        <f t="shared" si="91"/>
        <v>0</v>
      </c>
      <c r="U359" s="453">
        <f t="shared" si="91"/>
        <v>0</v>
      </c>
      <c r="V359" s="453">
        <f t="shared" si="91"/>
        <v>0</v>
      </c>
      <c r="W359" s="384">
        <f t="shared" si="89"/>
        <v>0</v>
      </c>
      <c r="X359" s="565">
        <f>IF(D359='A. Allgemeine Informationen'!$C$17,$M359-Y359,HLOOKUP('A. Allgemeine Informationen'!$C$17-1,$Z$1:$AF$2005,ROW(D359),FALSE)-$Y359)</f>
        <v>0</v>
      </c>
      <c r="Y359" s="384">
        <f>HLOOKUP('A. Allgemeine Informationen'!$C$17,$Z$1:$AF$2005,ROW(D359),FALSE)</f>
        <v>0</v>
      </c>
      <c r="Z359" s="565">
        <f t="shared" si="80"/>
        <v>0</v>
      </c>
      <c r="AA359" s="565">
        <f t="shared" si="81"/>
        <v>0</v>
      </c>
      <c r="AB359" s="565">
        <f t="shared" si="82"/>
        <v>0</v>
      </c>
      <c r="AC359" s="565">
        <f t="shared" si="83"/>
        <v>0</v>
      </c>
      <c r="AD359" s="572">
        <f t="shared" si="84"/>
        <v>0</v>
      </c>
      <c r="AE359" s="560">
        <f t="shared" si="85"/>
        <v>0</v>
      </c>
      <c r="AF359" s="561">
        <f t="shared" si="86"/>
        <v>0</v>
      </c>
      <c r="AG359" s="562"/>
    </row>
    <row r="360" spans="2:33" s="418" customFormat="1" ht="15" customHeight="1" x14ac:dyDescent="0.2">
      <c r="B360" s="554"/>
      <c r="C360" s="382"/>
      <c r="D360" s="383"/>
      <c r="E360" s="381"/>
      <c r="F360" s="1040"/>
      <c r="G360" s="1038"/>
      <c r="H360" s="1041"/>
      <c r="I360" s="381"/>
      <c r="J360" s="568">
        <f t="shared" si="78"/>
        <v>0</v>
      </c>
      <c r="K360" s="381"/>
      <c r="L360" s="381"/>
      <c r="M360" s="568">
        <f t="shared" si="87"/>
        <v>0</v>
      </c>
      <c r="N360" s="570">
        <f>IFERROR(VLOOKUP($C360,Listen!$J$3:$L$39,2,0),0)</f>
        <v>0</v>
      </c>
      <c r="O360" s="570">
        <f>IFERROR(VLOOKUP($C360,Listen!$J$3:$L$39,3,0),0)</f>
        <v>0</v>
      </c>
      <c r="P360" s="453">
        <f t="shared" si="79"/>
        <v>0</v>
      </c>
      <c r="Q360" s="453">
        <f t="shared" si="91"/>
        <v>0</v>
      </c>
      <c r="R360" s="453">
        <f t="shared" si="91"/>
        <v>0</v>
      </c>
      <c r="S360" s="453">
        <f t="shared" si="91"/>
        <v>0</v>
      </c>
      <c r="T360" s="453">
        <f t="shared" si="91"/>
        <v>0</v>
      </c>
      <c r="U360" s="453">
        <f t="shared" si="91"/>
        <v>0</v>
      </c>
      <c r="V360" s="453">
        <f t="shared" si="91"/>
        <v>0</v>
      </c>
      <c r="W360" s="384">
        <f t="shared" si="89"/>
        <v>0</v>
      </c>
      <c r="X360" s="565">
        <f>IF(D360='A. Allgemeine Informationen'!$C$17,$M360-Y360,HLOOKUP('A. Allgemeine Informationen'!$C$17-1,$Z$1:$AF$2005,ROW(D360),FALSE)-$Y360)</f>
        <v>0</v>
      </c>
      <c r="Y360" s="384">
        <f>HLOOKUP('A. Allgemeine Informationen'!$C$17,$Z$1:$AF$2005,ROW(D360),FALSE)</f>
        <v>0</v>
      </c>
      <c r="Z360" s="565">
        <f t="shared" si="80"/>
        <v>0</v>
      </c>
      <c r="AA360" s="565">
        <f t="shared" si="81"/>
        <v>0</v>
      </c>
      <c r="AB360" s="565">
        <f t="shared" si="82"/>
        <v>0</v>
      </c>
      <c r="AC360" s="565">
        <f t="shared" si="83"/>
        <v>0</v>
      </c>
      <c r="AD360" s="572">
        <f t="shared" si="84"/>
        <v>0</v>
      </c>
      <c r="AE360" s="560">
        <f t="shared" si="85"/>
        <v>0</v>
      </c>
      <c r="AF360" s="561">
        <f t="shared" si="86"/>
        <v>0</v>
      </c>
      <c r="AG360" s="562"/>
    </row>
    <row r="361" spans="2:33" s="418" customFormat="1" ht="15" customHeight="1" x14ac:dyDescent="0.2">
      <c r="B361" s="554"/>
      <c r="C361" s="382"/>
      <c r="D361" s="383"/>
      <c r="E361" s="381"/>
      <c r="F361" s="1040"/>
      <c r="G361" s="1038"/>
      <c r="H361" s="1041"/>
      <c r="I361" s="381"/>
      <c r="J361" s="568">
        <f t="shared" si="78"/>
        <v>0</v>
      </c>
      <c r="K361" s="381"/>
      <c r="L361" s="381"/>
      <c r="M361" s="568">
        <f t="shared" si="87"/>
        <v>0</v>
      </c>
      <c r="N361" s="570">
        <f>IFERROR(VLOOKUP($C361,Listen!$J$3:$L$39,2,0),0)</f>
        <v>0</v>
      </c>
      <c r="O361" s="570">
        <f>IFERROR(VLOOKUP($C361,Listen!$J$3:$L$39,3,0),0)</f>
        <v>0</v>
      </c>
      <c r="P361" s="453">
        <f t="shared" si="79"/>
        <v>0</v>
      </c>
      <c r="Q361" s="453">
        <f t="shared" si="91"/>
        <v>0</v>
      </c>
      <c r="R361" s="453">
        <f t="shared" si="91"/>
        <v>0</v>
      </c>
      <c r="S361" s="453">
        <f t="shared" si="91"/>
        <v>0</v>
      </c>
      <c r="T361" s="453">
        <f t="shared" si="91"/>
        <v>0</v>
      </c>
      <c r="U361" s="453">
        <f t="shared" si="91"/>
        <v>0</v>
      </c>
      <c r="V361" s="453">
        <f t="shared" si="91"/>
        <v>0</v>
      </c>
      <c r="W361" s="384">
        <f t="shared" si="89"/>
        <v>0</v>
      </c>
      <c r="X361" s="565">
        <f>IF(D361='A. Allgemeine Informationen'!$C$17,$M361-Y361,HLOOKUP('A. Allgemeine Informationen'!$C$17-1,$Z$1:$AF$2005,ROW(D361),FALSE)-$Y361)</f>
        <v>0</v>
      </c>
      <c r="Y361" s="384">
        <f>HLOOKUP('A. Allgemeine Informationen'!$C$17,$Z$1:$AF$2005,ROW(D361),FALSE)</f>
        <v>0</v>
      </c>
      <c r="Z361" s="565">
        <f t="shared" si="80"/>
        <v>0</v>
      </c>
      <c r="AA361" s="565">
        <f t="shared" si="81"/>
        <v>0</v>
      </c>
      <c r="AB361" s="565">
        <f t="shared" si="82"/>
        <v>0</v>
      </c>
      <c r="AC361" s="565">
        <f t="shared" si="83"/>
        <v>0</v>
      </c>
      <c r="AD361" s="572">
        <f t="shared" si="84"/>
        <v>0</v>
      </c>
      <c r="AE361" s="560">
        <f t="shared" si="85"/>
        <v>0</v>
      </c>
      <c r="AF361" s="561">
        <f t="shared" si="86"/>
        <v>0</v>
      </c>
      <c r="AG361" s="562"/>
    </row>
    <row r="362" spans="2:33" s="418" customFormat="1" ht="15" customHeight="1" x14ac:dyDescent="0.2">
      <c r="B362" s="554"/>
      <c r="C362" s="382"/>
      <c r="D362" s="383"/>
      <c r="E362" s="381"/>
      <c r="F362" s="1040"/>
      <c r="G362" s="1038"/>
      <c r="H362" s="1041"/>
      <c r="I362" s="381"/>
      <c r="J362" s="568">
        <f t="shared" si="78"/>
        <v>0</v>
      </c>
      <c r="K362" s="381"/>
      <c r="L362" s="381"/>
      <c r="M362" s="568">
        <f t="shared" si="87"/>
        <v>0</v>
      </c>
      <c r="N362" s="570">
        <f>IFERROR(VLOOKUP($C362,Listen!$J$3:$L$39,2,0),0)</f>
        <v>0</v>
      </c>
      <c r="O362" s="570">
        <f>IFERROR(VLOOKUP($C362,Listen!$J$3:$L$39,3,0),0)</f>
        <v>0</v>
      </c>
      <c r="P362" s="453">
        <f t="shared" si="79"/>
        <v>0</v>
      </c>
      <c r="Q362" s="453">
        <f t="shared" si="91"/>
        <v>0</v>
      </c>
      <c r="R362" s="453">
        <f t="shared" si="91"/>
        <v>0</v>
      </c>
      <c r="S362" s="453">
        <f t="shared" si="91"/>
        <v>0</v>
      </c>
      <c r="T362" s="453">
        <f t="shared" si="91"/>
        <v>0</v>
      </c>
      <c r="U362" s="453">
        <f t="shared" si="91"/>
        <v>0</v>
      </c>
      <c r="V362" s="453">
        <f t="shared" si="91"/>
        <v>0</v>
      </c>
      <c r="W362" s="384">
        <f t="shared" si="89"/>
        <v>0</v>
      </c>
      <c r="X362" s="565">
        <f>IF(D362='A. Allgemeine Informationen'!$C$17,$M362-Y362,HLOOKUP('A. Allgemeine Informationen'!$C$17-1,$Z$1:$AF$2005,ROW(D362),FALSE)-$Y362)</f>
        <v>0</v>
      </c>
      <c r="Y362" s="384">
        <f>HLOOKUP('A. Allgemeine Informationen'!$C$17,$Z$1:$AF$2005,ROW(D362),FALSE)</f>
        <v>0</v>
      </c>
      <c r="Z362" s="565">
        <f t="shared" si="80"/>
        <v>0</v>
      </c>
      <c r="AA362" s="565">
        <f t="shared" si="81"/>
        <v>0</v>
      </c>
      <c r="AB362" s="565">
        <f t="shared" si="82"/>
        <v>0</v>
      </c>
      <c r="AC362" s="565">
        <f t="shared" si="83"/>
        <v>0</v>
      </c>
      <c r="AD362" s="572">
        <f t="shared" si="84"/>
        <v>0</v>
      </c>
      <c r="AE362" s="560">
        <f t="shared" si="85"/>
        <v>0</v>
      </c>
      <c r="AF362" s="561">
        <f t="shared" si="86"/>
        <v>0</v>
      </c>
      <c r="AG362" s="562"/>
    </row>
    <row r="363" spans="2:33" s="418" customFormat="1" ht="15" customHeight="1" x14ac:dyDescent="0.2">
      <c r="B363" s="554"/>
      <c r="C363" s="382"/>
      <c r="D363" s="383"/>
      <c r="E363" s="381"/>
      <c r="F363" s="1040"/>
      <c r="G363" s="1038"/>
      <c r="H363" s="1041"/>
      <c r="I363" s="381"/>
      <c r="J363" s="568">
        <f t="shared" si="78"/>
        <v>0</v>
      </c>
      <c r="K363" s="381"/>
      <c r="L363" s="381"/>
      <c r="M363" s="568">
        <f t="shared" si="87"/>
        <v>0</v>
      </c>
      <c r="N363" s="570">
        <f>IFERROR(VLOOKUP($C363,Listen!$J$3:$L$39,2,0),0)</f>
        <v>0</v>
      </c>
      <c r="O363" s="570">
        <f>IFERROR(VLOOKUP($C363,Listen!$J$3:$L$39,3,0),0)</f>
        <v>0</v>
      </c>
      <c r="P363" s="453">
        <f t="shared" si="79"/>
        <v>0</v>
      </c>
      <c r="Q363" s="453">
        <f t="shared" si="91"/>
        <v>0</v>
      </c>
      <c r="R363" s="453">
        <f t="shared" si="91"/>
        <v>0</v>
      </c>
      <c r="S363" s="453">
        <f t="shared" si="91"/>
        <v>0</v>
      </c>
      <c r="T363" s="453">
        <f t="shared" si="91"/>
        <v>0</v>
      </c>
      <c r="U363" s="453">
        <f t="shared" si="91"/>
        <v>0</v>
      </c>
      <c r="V363" s="453">
        <f t="shared" si="91"/>
        <v>0</v>
      </c>
      <c r="W363" s="384">
        <f t="shared" si="89"/>
        <v>0</v>
      </c>
      <c r="X363" s="565">
        <f>IF(D363='A. Allgemeine Informationen'!$C$17,$M363-Y363,HLOOKUP('A. Allgemeine Informationen'!$C$17-1,$Z$1:$AF$2005,ROW(D363),FALSE)-$Y363)</f>
        <v>0</v>
      </c>
      <c r="Y363" s="384">
        <f>HLOOKUP('A. Allgemeine Informationen'!$C$17,$Z$1:$AF$2005,ROW(D363),FALSE)</f>
        <v>0</v>
      </c>
      <c r="Z363" s="565">
        <f t="shared" si="80"/>
        <v>0</v>
      </c>
      <c r="AA363" s="565">
        <f t="shared" si="81"/>
        <v>0</v>
      </c>
      <c r="AB363" s="565">
        <f t="shared" si="82"/>
        <v>0</v>
      </c>
      <c r="AC363" s="565">
        <f t="shared" si="83"/>
        <v>0</v>
      </c>
      <c r="AD363" s="572">
        <f t="shared" si="84"/>
        <v>0</v>
      </c>
      <c r="AE363" s="560">
        <f t="shared" si="85"/>
        <v>0</v>
      </c>
      <c r="AF363" s="561">
        <f t="shared" si="86"/>
        <v>0</v>
      </c>
      <c r="AG363" s="562"/>
    </row>
    <row r="364" spans="2:33" s="418" customFormat="1" ht="15" customHeight="1" x14ac:dyDescent="0.2">
      <c r="B364" s="554"/>
      <c r="C364" s="382"/>
      <c r="D364" s="383"/>
      <c r="E364" s="381"/>
      <c r="F364" s="1040"/>
      <c r="G364" s="1038"/>
      <c r="H364" s="1041"/>
      <c r="I364" s="381"/>
      <c r="J364" s="568">
        <f t="shared" si="78"/>
        <v>0</v>
      </c>
      <c r="K364" s="381"/>
      <c r="L364" s="381"/>
      <c r="M364" s="568">
        <f t="shared" si="87"/>
        <v>0</v>
      </c>
      <c r="N364" s="570">
        <f>IFERROR(VLOOKUP($C364,Listen!$J$3:$L$39,2,0),0)</f>
        <v>0</v>
      </c>
      <c r="O364" s="570">
        <f>IFERROR(VLOOKUP($C364,Listen!$J$3:$L$39,3,0),0)</f>
        <v>0</v>
      </c>
      <c r="P364" s="453">
        <f t="shared" si="79"/>
        <v>0</v>
      </c>
      <c r="Q364" s="453">
        <f t="shared" si="91"/>
        <v>0</v>
      </c>
      <c r="R364" s="453">
        <f t="shared" si="91"/>
        <v>0</v>
      </c>
      <c r="S364" s="453">
        <f t="shared" si="91"/>
        <v>0</v>
      </c>
      <c r="T364" s="453">
        <f t="shared" si="91"/>
        <v>0</v>
      </c>
      <c r="U364" s="453">
        <f t="shared" si="91"/>
        <v>0</v>
      </c>
      <c r="V364" s="453">
        <f t="shared" si="91"/>
        <v>0</v>
      </c>
      <c r="W364" s="384">
        <f t="shared" si="89"/>
        <v>0</v>
      </c>
      <c r="X364" s="565">
        <f>IF(D364='A. Allgemeine Informationen'!$C$17,$M364-Y364,HLOOKUP('A. Allgemeine Informationen'!$C$17-1,$Z$1:$AF$2005,ROW(D364),FALSE)-$Y364)</f>
        <v>0</v>
      </c>
      <c r="Y364" s="384">
        <f>HLOOKUP('A. Allgemeine Informationen'!$C$17,$Z$1:$AF$2005,ROW(D364),FALSE)</f>
        <v>0</v>
      </c>
      <c r="Z364" s="565">
        <f t="shared" si="80"/>
        <v>0</v>
      </c>
      <c r="AA364" s="565">
        <f t="shared" si="81"/>
        <v>0</v>
      </c>
      <c r="AB364" s="565">
        <f t="shared" si="82"/>
        <v>0</v>
      </c>
      <c r="AC364" s="565">
        <f t="shared" si="83"/>
        <v>0</v>
      </c>
      <c r="AD364" s="572">
        <f t="shared" si="84"/>
        <v>0</v>
      </c>
      <c r="AE364" s="560">
        <f t="shared" si="85"/>
        <v>0</v>
      </c>
      <c r="AF364" s="561">
        <f t="shared" si="86"/>
        <v>0</v>
      </c>
      <c r="AG364" s="562"/>
    </row>
    <row r="365" spans="2:33" s="418" customFormat="1" ht="15" customHeight="1" x14ac:dyDescent="0.2">
      <c r="B365" s="554"/>
      <c r="C365" s="382"/>
      <c r="D365" s="383"/>
      <c r="E365" s="381"/>
      <c r="F365" s="1040"/>
      <c r="G365" s="1038"/>
      <c r="H365" s="1041"/>
      <c r="I365" s="381"/>
      <c r="J365" s="568">
        <f t="shared" si="78"/>
        <v>0</v>
      </c>
      <c r="K365" s="381"/>
      <c r="L365" s="381"/>
      <c r="M365" s="568">
        <f t="shared" si="87"/>
        <v>0</v>
      </c>
      <c r="N365" s="570">
        <f>IFERROR(VLOOKUP($C365,Listen!$J$3:$L$39,2,0),0)</f>
        <v>0</v>
      </c>
      <c r="O365" s="570">
        <f>IFERROR(VLOOKUP($C365,Listen!$J$3:$L$39,3,0),0)</f>
        <v>0</v>
      </c>
      <c r="P365" s="453">
        <f t="shared" si="79"/>
        <v>0</v>
      </c>
      <c r="Q365" s="453">
        <f t="shared" si="91"/>
        <v>0</v>
      </c>
      <c r="R365" s="453">
        <f t="shared" si="91"/>
        <v>0</v>
      </c>
      <c r="S365" s="453">
        <f t="shared" si="91"/>
        <v>0</v>
      </c>
      <c r="T365" s="453">
        <f t="shared" si="91"/>
        <v>0</v>
      </c>
      <c r="U365" s="453">
        <f t="shared" si="91"/>
        <v>0</v>
      </c>
      <c r="V365" s="453">
        <f t="shared" si="91"/>
        <v>0</v>
      </c>
      <c r="W365" s="384">
        <f t="shared" si="89"/>
        <v>0</v>
      </c>
      <c r="X365" s="565">
        <f>IF(D365='A. Allgemeine Informationen'!$C$17,$M365-Y365,HLOOKUP('A. Allgemeine Informationen'!$C$17-1,$Z$1:$AF$2005,ROW(D365),FALSE)-$Y365)</f>
        <v>0</v>
      </c>
      <c r="Y365" s="384">
        <f>HLOOKUP('A. Allgemeine Informationen'!$C$17,$Z$1:$AF$2005,ROW(D365),FALSE)</f>
        <v>0</v>
      </c>
      <c r="Z365" s="565">
        <f t="shared" si="80"/>
        <v>0</v>
      </c>
      <c r="AA365" s="565">
        <f t="shared" si="81"/>
        <v>0</v>
      </c>
      <c r="AB365" s="565">
        <f t="shared" si="82"/>
        <v>0</v>
      </c>
      <c r="AC365" s="565">
        <f t="shared" si="83"/>
        <v>0</v>
      </c>
      <c r="AD365" s="572">
        <f t="shared" si="84"/>
        <v>0</v>
      </c>
      <c r="AE365" s="560">
        <f t="shared" si="85"/>
        <v>0</v>
      </c>
      <c r="AF365" s="561">
        <f t="shared" si="86"/>
        <v>0</v>
      </c>
      <c r="AG365" s="562"/>
    </row>
    <row r="366" spans="2:33" s="418" customFormat="1" ht="15" customHeight="1" x14ac:dyDescent="0.2">
      <c r="B366" s="554"/>
      <c r="C366" s="382"/>
      <c r="D366" s="383"/>
      <c r="E366" s="381"/>
      <c r="F366" s="1040"/>
      <c r="G366" s="1038"/>
      <c r="H366" s="1041"/>
      <c r="I366" s="381"/>
      <c r="J366" s="568">
        <f t="shared" si="78"/>
        <v>0</v>
      </c>
      <c r="K366" s="381"/>
      <c r="L366" s="381"/>
      <c r="M366" s="568">
        <f t="shared" si="87"/>
        <v>0</v>
      </c>
      <c r="N366" s="570">
        <f>IFERROR(VLOOKUP($C366,Listen!$J$3:$L$39,2,0),0)</f>
        <v>0</v>
      </c>
      <c r="O366" s="570">
        <f>IFERROR(VLOOKUP($C366,Listen!$J$3:$L$39,3,0),0)</f>
        <v>0</v>
      </c>
      <c r="P366" s="453">
        <f t="shared" si="79"/>
        <v>0</v>
      </c>
      <c r="Q366" s="453">
        <f t="shared" si="91"/>
        <v>0</v>
      </c>
      <c r="R366" s="453">
        <f t="shared" si="91"/>
        <v>0</v>
      </c>
      <c r="S366" s="453">
        <f t="shared" si="91"/>
        <v>0</v>
      </c>
      <c r="T366" s="453">
        <f t="shared" si="91"/>
        <v>0</v>
      </c>
      <c r="U366" s="453">
        <f t="shared" si="91"/>
        <v>0</v>
      </c>
      <c r="V366" s="453">
        <f t="shared" si="91"/>
        <v>0</v>
      </c>
      <c r="W366" s="384">
        <f t="shared" si="89"/>
        <v>0</v>
      </c>
      <c r="X366" s="565">
        <f>IF(D366='A. Allgemeine Informationen'!$C$17,$M366-Y366,HLOOKUP('A. Allgemeine Informationen'!$C$17-1,$Z$1:$AF$2005,ROW(D366),FALSE)-$Y366)</f>
        <v>0</v>
      </c>
      <c r="Y366" s="384">
        <f>HLOOKUP('A. Allgemeine Informationen'!$C$17,$Z$1:$AF$2005,ROW(D366),FALSE)</f>
        <v>0</v>
      </c>
      <c r="Z366" s="565">
        <f t="shared" si="80"/>
        <v>0</v>
      </c>
      <c r="AA366" s="565">
        <f t="shared" si="81"/>
        <v>0</v>
      </c>
      <c r="AB366" s="565">
        <f t="shared" si="82"/>
        <v>0</v>
      </c>
      <c r="AC366" s="565">
        <f t="shared" si="83"/>
        <v>0</v>
      </c>
      <c r="AD366" s="572">
        <f t="shared" si="84"/>
        <v>0</v>
      </c>
      <c r="AE366" s="560">
        <f t="shared" si="85"/>
        <v>0</v>
      </c>
      <c r="AF366" s="561">
        <f t="shared" si="86"/>
        <v>0</v>
      </c>
      <c r="AG366" s="562"/>
    </row>
    <row r="367" spans="2:33" s="418" customFormat="1" ht="15" customHeight="1" x14ac:dyDescent="0.2">
      <c r="B367" s="554"/>
      <c r="C367" s="382"/>
      <c r="D367" s="383"/>
      <c r="E367" s="381"/>
      <c r="F367" s="1040"/>
      <c r="G367" s="1038"/>
      <c r="H367" s="1041"/>
      <c r="I367" s="381"/>
      <c r="J367" s="568">
        <f t="shared" si="78"/>
        <v>0</v>
      </c>
      <c r="K367" s="381"/>
      <c r="L367" s="381"/>
      <c r="M367" s="568">
        <f t="shared" si="87"/>
        <v>0</v>
      </c>
      <c r="N367" s="570">
        <f>IFERROR(VLOOKUP($C367,Listen!$J$3:$L$39,2,0),0)</f>
        <v>0</v>
      </c>
      <c r="O367" s="570">
        <f>IFERROR(VLOOKUP($C367,Listen!$J$3:$L$39,3,0),0)</f>
        <v>0</v>
      </c>
      <c r="P367" s="453">
        <f t="shared" si="79"/>
        <v>0</v>
      </c>
      <c r="Q367" s="453">
        <f t="shared" si="91"/>
        <v>0</v>
      </c>
      <c r="R367" s="453">
        <f t="shared" si="91"/>
        <v>0</v>
      </c>
      <c r="S367" s="453">
        <f t="shared" si="91"/>
        <v>0</v>
      </c>
      <c r="T367" s="453">
        <f t="shared" si="91"/>
        <v>0</v>
      </c>
      <c r="U367" s="453">
        <f t="shared" si="91"/>
        <v>0</v>
      </c>
      <c r="V367" s="453">
        <f t="shared" si="91"/>
        <v>0</v>
      </c>
      <c r="W367" s="384">
        <f t="shared" si="89"/>
        <v>0</v>
      </c>
      <c r="X367" s="565">
        <f>IF(D367='A. Allgemeine Informationen'!$C$17,$M367-Y367,HLOOKUP('A. Allgemeine Informationen'!$C$17-1,$Z$1:$AF$2005,ROW(D367),FALSE)-$Y367)</f>
        <v>0</v>
      </c>
      <c r="Y367" s="384">
        <f>HLOOKUP('A. Allgemeine Informationen'!$C$17,$Z$1:$AF$2005,ROW(D367),FALSE)</f>
        <v>0</v>
      </c>
      <c r="Z367" s="565">
        <f t="shared" si="80"/>
        <v>0</v>
      </c>
      <c r="AA367" s="565">
        <f t="shared" si="81"/>
        <v>0</v>
      </c>
      <c r="AB367" s="565">
        <f t="shared" si="82"/>
        <v>0</v>
      </c>
      <c r="AC367" s="565">
        <f t="shared" si="83"/>
        <v>0</v>
      </c>
      <c r="AD367" s="572">
        <f t="shared" si="84"/>
        <v>0</v>
      </c>
      <c r="AE367" s="560">
        <f t="shared" si="85"/>
        <v>0</v>
      </c>
      <c r="AF367" s="561">
        <f t="shared" si="86"/>
        <v>0</v>
      </c>
      <c r="AG367" s="562"/>
    </row>
    <row r="368" spans="2:33" s="418" customFormat="1" ht="15" customHeight="1" x14ac:dyDescent="0.2">
      <c r="B368" s="554"/>
      <c r="C368" s="382"/>
      <c r="D368" s="383"/>
      <c r="E368" s="381"/>
      <c r="F368" s="1040"/>
      <c r="G368" s="1038"/>
      <c r="H368" s="1041"/>
      <c r="I368" s="381"/>
      <c r="J368" s="568">
        <f t="shared" si="78"/>
        <v>0</v>
      </c>
      <c r="K368" s="381"/>
      <c r="L368" s="381"/>
      <c r="M368" s="568">
        <f t="shared" si="87"/>
        <v>0</v>
      </c>
      <c r="N368" s="570">
        <f>IFERROR(VLOOKUP($C368,Listen!$J$3:$L$39,2,0),0)</f>
        <v>0</v>
      </c>
      <c r="O368" s="570">
        <f>IFERROR(VLOOKUP($C368,Listen!$J$3:$L$39,3,0),0)</f>
        <v>0</v>
      </c>
      <c r="P368" s="453">
        <f t="shared" si="79"/>
        <v>0</v>
      </c>
      <c r="Q368" s="453">
        <f t="shared" si="91"/>
        <v>0</v>
      </c>
      <c r="R368" s="453">
        <f t="shared" si="91"/>
        <v>0</v>
      </c>
      <c r="S368" s="453">
        <f t="shared" si="91"/>
        <v>0</v>
      </c>
      <c r="T368" s="453">
        <f t="shared" si="91"/>
        <v>0</v>
      </c>
      <c r="U368" s="453">
        <f t="shared" si="91"/>
        <v>0</v>
      </c>
      <c r="V368" s="453">
        <f t="shared" si="91"/>
        <v>0</v>
      </c>
      <c r="W368" s="384">
        <f t="shared" si="89"/>
        <v>0</v>
      </c>
      <c r="X368" s="565">
        <f>IF(D368='A. Allgemeine Informationen'!$C$17,$M368-Y368,HLOOKUP('A. Allgemeine Informationen'!$C$17-1,$Z$1:$AF$2005,ROW(D368),FALSE)-$Y368)</f>
        <v>0</v>
      </c>
      <c r="Y368" s="384">
        <f>HLOOKUP('A. Allgemeine Informationen'!$C$17,$Z$1:$AF$2005,ROW(D368),FALSE)</f>
        <v>0</v>
      </c>
      <c r="Z368" s="565">
        <f t="shared" si="80"/>
        <v>0</v>
      </c>
      <c r="AA368" s="565">
        <f t="shared" si="81"/>
        <v>0</v>
      </c>
      <c r="AB368" s="565">
        <f t="shared" si="82"/>
        <v>0</v>
      </c>
      <c r="AC368" s="565">
        <f t="shared" si="83"/>
        <v>0</v>
      </c>
      <c r="AD368" s="572">
        <f t="shared" si="84"/>
        <v>0</v>
      </c>
      <c r="AE368" s="560">
        <f t="shared" si="85"/>
        <v>0</v>
      </c>
      <c r="AF368" s="561">
        <f t="shared" si="86"/>
        <v>0</v>
      </c>
      <c r="AG368" s="562"/>
    </row>
    <row r="369" spans="2:33" s="418" customFormat="1" ht="15" customHeight="1" x14ac:dyDescent="0.2">
      <c r="B369" s="554"/>
      <c r="C369" s="382"/>
      <c r="D369" s="383"/>
      <c r="E369" s="381"/>
      <c r="F369" s="1040"/>
      <c r="G369" s="1038"/>
      <c r="H369" s="1041"/>
      <c r="I369" s="381"/>
      <c r="J369" s="568">
        <f t="shared" si="78"/>
        <v>0</v>
      </c>
      <c r="K369" s="381"/>
      <c r="L369" s="381"/>
      <c r="M369" s="568">
        <f t="shared" si="87"/>
        <v>0</v>
      </c>
      <c r="N369" s="570">
        <f>IFERROR(VLOOKUP($C369,Listen!$J$3:$L$39,2,0),0)</f>
        <v>0</v>
      </c>
      <c r="O369" s="570">
        <f>IFERROR(VLOOKUP($C369,Listen!$J$3:$L$39,3,0),0)</f>
        <v>0</v>
      </c>
      <c r="P369" s="453">
        <f t="shared" si="79"/>
        <v>0</v>
      </c>
      <c r="Q369" s="453">
        <f t="shared" si="91"/>
        <v>0</v>
      </c>
      <c r="R369" s="453">
        <f t="shared" si="91"/>
        <v>0</v>
      </c>
      <c r="S369" s="453">
        <f t="shared" si="91"/>
        <v>0</v>
      </c>
      <c r="T369" s="453">
        <f t="shared" si="91"/>
        <v>0</v>
      </c>
      <c r="U369" s="453">
        <f t="shared" si="91"/>
        <v>0</v>
      </c>
      <c r="V369" s="453">
        <f t="shared" si="91"/>
        <v>0</v>
      </c>
      <c r="W369" s="384">
        <f t="shared" si="89"/>
        <v>0</v>
      </c>
      <c r="X369" s="565">
        <f>IF(D369='A. Allgemeine Informationen'!$C$17,$M369-Y369,HLOOKUP('A. Allgemeine Informationen'!$C$17-1,$Z$1:$AF$2005,ROW(D369),FALSE)-$Y369)</f>
        <v>0</v>
      </c>
      <c r="Y369" s="384">
        <f>HLOOKUP('A. Allgemeine Informationen'!$C$17,$Z$1:$AF$2005,ROW(D369),FALSE)</f>
        <v>0</v>
      </c>
      <c r="Z369" s="565">
        <f t="shared" si="80"/>
        <v>0</v>
      </c>
      <c r="AA369" s="565">
        <f t="shared" si="81"/>
        <v>0</v>
      </c>
      <c r="AB369" s="565">
        <f t="shared" si="82"/>
        <v>0</v>
      </c>
      <c r="AC369" s="565">
        <f t="shared" si="83"/>
        <v>0</v>
      </c>
      <c r="AD369" s="572">
        <f t="shared" si="84"/>
        <v>0</v>
      </c>
      <c r="AE369" s="560">
        <f t="shared" si="85"/>
        <v>0</v>
      </c>
      <c r="AF369" s="561">
        <f t="shared" si="86"/>
        <v>0</v>
      </c>
      <c r="AG369" s="562"/>
    </row>
    <row r="370" spans="2:33" s="418" customFormat="1" ht="15" customHeight="1" x14ac:dyDescent="0.2">
      <c r="B370" s="554"/>
      <c r="C370" s="382"/>
      <c r="D370" s="383"/>
      <c r="E370" s="381"/>
      <c r="F370" s="1040"/>
      <c r="G370" s="1038"/>
      <c r="H370" s="1041"/>
      <c r="I370" s="381"/>
      <c r="J370" s="568">
        <f t="shared" si="78"/>
        <v>0</v>
      </c>
      <c r="K370" s="381"/>
      <c r="L370" s="381"/>
      <c r="M370" s="568">
        <f t="shared" si="87"/>
        <v>0</v>
      </c>
      <c r="N370" s="570">
        <f>IFERROR(VLOOKUP($C370,Listen!$J$3:$L$39,2,0),0)</f>
        <v>0</v>
      </c>
      <c r="O370" s="570">
        <f>IFERROR(VLOOKUP($C370,Listen!$J$3:$L$39,3,0),0)</f>
        <v>0</v>
      </c>
      <c r="P370" s="453">
        <f t="shared" si="79"/>
        <v>0</v>
      </c>
      <c r="Q370" s="453">
        <f t="shared" si="91"/>
        <v>0</v>
      </c>
      <c r="R370" s="453">
        <f t="shared" si="91"/>
        <v>0</v>
      </c>
      <c r="S370" s="453">
        <f t="shared" si="91"/>
        <v>0</v>
      </c>
      <c r="T370" s="453">
        <f t="shared" si="91"/>
        <v>0</v>
      </c>
      <c r="U370" s="453">
        <f t="shared" si="91"/>
        <v>0</v>
      </c>
      <c r="V370" s="453">
        <f t="shared" si="91"/>
        <v>0</v>
      </c>
      <c r="W370" s="384">
        <f t="shared" si="89"/>
        <v>0</v>
      </c>
      <c r="X370" s="565">
        <f>IF(D370='A. Allgemeine Informationen'!$C$17,$M370-Y370,HLOOKUP('A. Allgemeine Informationen'!$C$17-1,$Z$1:$AF$2005,ROW(D370),FALSE)-$Y370)</f>
        <v>0</v>
      </c>
      <c r="Y370" s="384">
        <f>HLOOKUP('A. Allgemeine Informationen'!$C$17,$Z$1:$AF$2005,ROW(D370),FALSE)</f>
        <v>0</v>
      </c>
      <c r="Z370" s="565">
        <f t="shared" si="80"/>
        <v>0</v>
      </c>
      <c r="AA370" s="565">
        <f t="shared" si="81"/>
        <v>0</v>
      </c>
      <c r="AB370" s="565">
        <f t="shared" si="82"/>
        <v>0</v>
      </c>
      <c r="AC370" s="565">
        <f t="shared" si="83"/>
        <v>0</v>
      </c>
      <c r="AD370" s="572">
        <f t="shared" si="84"/>
        <v>0</v>
      </c>
      <c r="AE370" s="560">
        <f t="shared" si="85"/>
        <v>0</v>
      </c>
      <c r="AF370" s="561">
        <f t="shared" si="86"/>
        <v>0</v>
      </c>
      <c r="AG370" s="562"/>
    </row>
    <row r="371" spans="2:33" s="418" customFormat="1" ht="15" customHeight="1" x14ac:dyDescent="0.2">
      <c r="B371" s="554"/>
      <c r="C371" s="382"/>
      <c r="D371" s="383"/>
      <c r="E371" s="381"/>
      <c r="F371" s="1040"/>
      <c r="G371" s="1038"/>
      <c r="H371" s="1041"/>
      <c r="I371" s="381"/>
      <c r="J371" s="568">
        <f t="shared" si="78"/>
        <v>0</v>
      </c>
      <c r="K371" s="381"/>
      <c r="L371" s="381"/>
      <c r="M371" s="568">
        <f t="shared" si="87"/>
        <v>0</v>
      </c>
      <c r="N371" s="570">
        <f>IFERROR(VLOOKUP($C371,Listen!$J$3:$L$39,2,0),0)</f>
        <v>0</v>
      </c>
      <c r="O371" s="570">
        <f>IFERROR(VLOOKUP($C371,Listen!$J$3:$L$39,3,0),0)</f>
        <v>0</v>
      </c>
      <c r="P371" s="453">
        <f t="shared" si="79"/>
        <v>0</v>
      </c>
      <c r="Q371" s="453">
        <f t="shared" si="91"/>
        <v>0</v>
      </c>
      <c r="R371" s="453">
        <f t="shared" si="91"/>
        <v>0</v>
      </c>
      <c r="S371" s="453">
        <f t="shared" si="91"/>
        <v>0</v>
      </c>
      <c r="T371" s="453">
        <f t="shared" si="91"/>
        <v>0</v>
      </c>
      <c r="U371" s="453">
        <f t="shared" si="91"/>
        <v>0</v>
      </c>
      <c r="V371" s="453">
        <f t="shared" si="91"/>
        <v>0</v>
      </c>
      <c r="W371" s="384">
        <f t="shared" si="89"/>
        <v>0</v>
      </c>
      <c r="X371" s="565">
        <f>IF(D371='A. Allgemeine Informationen'!$C$17,$M371-Y371,HLOOKUP('A. Allgemeine Informationen'!$C$17-1,$Z$1:$AF$2005,ROW(D371),FALSE)-$Y371)</f>
        <v>0</v>
      </c>
      <c r="Y371" s="384">
        <f>HLOOKUP('A. Allgemeine Informationen'!$C$17,$Z$1:$AF$2005,ROW(D371),FALSE)</f>
        <v>0</v>
      </c>
      <c r="Z371" s="565">
        <f t="shared" si="80"/>
        <v>0</v>
      </c>
      <c r="AA371" s="565">
        <f t="shared" si="81"/>
        <v>0</v>
      </c>
      <c r="AB371" s="565">
        <f t="shared" si="82"/>
        <v>0</v>
      </c>
      <c r="AC371" s="565">
        <f t="shared" si="83"/>
        <v>0</v>
      </c>
      <c r="AD371" s="572">
        <f t="shared" si="84"/>
        <v>0</v>
      </c>
      <c r="AE371" s="560">
        <f t="shared" si="85"/>
        <v>0</v>
      </c>
      <c r="AF371" s="561">
        <f t="shared" si="86"/>
        <v>0</v>
      </c>
      <c r="AG371" s="562"/>
    </row>
    <row r="372" spans="2:33" s="418" customFormat="1" ht="15" customHeight="1" x14ac:dyDescent="0.2">
      <c r="B372" s="554"/>
      <c r="C372" s="382"/>
      <c r="D372" s="383"/>
      <c r="E372" s="381"/>
      <c r="F372" s="1040"/>
      <c r="G372" s="1038"/>
      <c r="H372" s="1041"/>
      <c r="I372" s="381"/>
      <c r="J372" s="568">
        <f t="shared" si="78"/>
        <v>0</v>
      </c>
      <c r="K372" s="381"/>
      <c r="L372" s="381"/>
      <c r="M372" s="568">
        <f t="shared" si="87"/>
        <v>0</v>
      </c>
      <c r="N372" s="570">
        <f>IFERROR(VLOOKUP($C372,Listen!$J$3:$L$39,2,0),0)</f>
        <v>0</v>
      </c>
      <c r="O372" s="570">
        <f>IFERROR(VLOOKUP($C372,Listen!$J$3:$L$39,3,0),0)</f>
        <v>0</v>
      </c>
      <c r="P372" s="453">
        <f t="shared" si="79"/>
        <v>0</v>
      </c>
      <c r="Q372" s="453">
        <f t="shared" si="91"/>
        <v>0</v>
      </c>
      <c r="R372" s="453">
        <f t="shared" si="91"/>
        <v>0</v>
      </c>
      <c r="S372" s="453">
        <f t="shared" si="91"/>
        <v>0</v>
      </c>
      <c r="T372" s="453">
        <f t="shared" si="91"/>
        <v>0</v>
      </c>
      <c r="U372" s="453">
        <f t="shared" si="91"/>
        <v>0</v>
      </c>
      <c r="V372" s="453">
        <f t="shared" si="91"/>
        <v>0</v>
      </c>
      <c r="W372" s="384">
        <f t="shared" si="89"/>
        <v>0</v>
      </c>
      <c r="X372" s="565">
        <f>IF(D372='A. Allgemeine Informationen'!$C$17,$M372-Y372,HLOOKUP('A. Allgemeine Informationen'!$C$17-1,$Z$1:$AF$2005,ROW(D372),FALSE)-$Y372)</f>
        <v>0</v>
      </c>
      <c r="Y372" s="384">
        <f>HLOOKUP('A. Allgemeine Informationen'!$C$17,$Z$1:$AF$2005,ROW(D372),FALSE)</f>
        <v>0</v>
      </c>
      <c r="Z372" s="565">
        <f t="shared" si="80"/>
        <v>0</v>
      </c>
      <c r="AA372" s="565">
        <f t="shared" si="81"/>
        <v>0</v>
      </c>
      <c r="AB372" s="565">
        <f t="shared" si="82"/>
        <v>0</v>
      </c>
      <c r="AC372" s="565">
        <f t="shared" si="83"/>
        <v>0</v>
      </c>
      <c r="AD372" s="572">
        <f t="shared" si="84"/>
        <v>0</v>
      </c>
      <c r="AE372" s="560">
        <f t="shared" si="85"/>
        <v>0</v>
      </c>
      <c r="AF372" s="561">
        <f t="shared" si="86"/>
        <v>0</v>
      </c>
      <c r="AG372" s="562"/>
    </row>
    <row r="373" spans="2:33" s="418" customFormat="1" ht="15" customHeight="1" x14ac:dyDescent="0.2">
      <c r="B373" s="554"/>
      <c r="C373" s="382"/>
      <c r="D373" s="383"/>
      <c r="E373" s="381"/>
      <c r="F373" s="1040"/>
      <c r="G373" s="1038"/>
      <c r="H373" s="1041"/>
      <c r="I373" s="381"/>
      <c r="J373" s="568">
        <f t="shared" si="78"/>
        <v>0</v>
      </c>
      <c r="K373" s="381"/>
      <c r="L373" s="381"/>
      <c r="M373" s="568">
        <f t="shared" si="87"/>
        <v>0</v>
      </c>
      <c r="N373" s="570">
        <f>IFERROR(VLOOKUP($C373,Listen!$J$3:$L$39,2,0),0)</f>
        <v>0</v>
      </c>
      <c r="O373" s="570">
        <f>IFERROR(VLOOKUP($C373,Listen!$J$3:$L$39,3,0),0)</f>
        <v>0</v>
      </c>
      <c r="P373" s="453">
        <f t="shared" si="79"/>
        <v>0</v>
      </c>
      <c r="Q373" s="453">
        <f t="shared" si="91"/>
        <v>0</v>
      </c>
      <c r="R373" s="453">
        <f t="shared" si="91"/>
        <v>0</v>
      </c>
      <c r="S373" s="453">
        <f t="shared" si="91"/>
        <v>0</v>
      </c>
      <c r="T373" s="453">
        <f t="shared" si="91"/>
        <v>0</v>
      </c>
      <c r="U373" s="453">
        <f t="shared" si="91"/>
        <v>0</v>
      </c>
      <c r="V373" s="453">
        <f t="shared" si="91"/>
        <v>0</v>
      </c>
      <c r="W373" s="384">
        <f t="shared" si="89"/>
        <v>0</v>
      </c>
      <c r="X373" s="565">
        <f>IF(D373='A. Allgemeine Informationen'!$C$17,$M373-Y373,HLOOKUP('A. Allgemeine Informationen'!$C$17-1,$Z$1:$AF$2005,ROW(D373),FALSE)-$Y373)</f>
        <v>0</v>
      </c>
      <c r="Y373" s="384">
        <f>HLOOKUP('A. Allgemeine Informationen'!$C$17,$Z$1:$AF$2005,ROW(D373),FALSE)</f>
        <v>0</v>
      </c>
      <c r="Z373" s="565">
        <f t="shared" si="80"/>
        <v>0</v>
      </c>
      <c r="AA373" s="565">
        <f t="shared" si="81"/>
        <v>0</v>
      </c>
      <c r="AB373" s="565">
        <f t="shared" si="82"/>
        <v>0</v>
      </c>
      <c r="AC373" s="565">
        <f t="shared" si="83"/>
        <v>0</v>
      </c>
      <c r="AD373" s="572">
        <f t="shared" si="84"/>
        <v>0</v>
      </c>
      <c r="AE373" s="560">
        <f t="shared" si="85"/>
        <v>0</v>
      </c>
      <c r="AF373" s="561">
        <f t="shared" si="86"/>
        <v>0</v>
      </c>
      <c r="AG373" s="562"/>
    </row>
    <row r="374" spans="2:33" s="418" customFormat="1" ht="15" customHeight="1" x14ac:dyDescent="0.2">
      <c r="B374" s="554"/>
      <c r="C374" s="382"/>
      <c r="D374" s="383"/>
      <c r="E374" s="381"/>
      <c r="F374" s="1040"/>
      <c r="G374" s="1038"/>
      <c r="H374" s="1041"/>
      <c r="I374" s="381"/>
      <c r="J374" s="568">
        <f t="shared" si="78"/>
        <v>0</v>
      </c>
      <c r="K374" s="381"/>
      <c r="L374" s="381"/>
      <c r="M374" s="568">
        <f t="shared" si="87"/>
        <v>0</v>
      </c>
      <c r="N374" s="570">
        <f>IFERROR(VLOOKUP($C374,Listen!$J$3:$L$39,2,0),0)</f>
        <v>0</v>
      </c>
      <c r="O374" s="570">
        <f>IFERROR(VLOOKUP($C374,Listen!$J$3:$L$39,3,0),0)</f>
        <v>0</v>
      </c>
      <c r="P374" s="453">
        <f t="shared" si="79"/>
        <v>0</v>
      </c>
      <c r="Q374" s="453">
        <f t="shared" si="91"/>
        <v>0</v>
      </c>
      <c r="R374" s="453">
        <f t="shared" si="91"/>
        <v>0</v>
      </c>
      <c r="S374" s="453">
        <f t="shared" si="91"/>
        <v>0</v>
      </c>
      <c r="T374" s="453">
        <f t="shared" si="91"/>
        <v>0</v>
      </c>
      <c r="U374" s="453">
        <f t="shared" si="91"/>
        <v>0</v>
      </c>
      <c r="V374" s="453">
        <f t="shared" si="91"/>
        <v>0</v>
      </c>
      <c r="W374" s="384">
        <f t="shared" si="89"/>
        <v>0</v>
      </c>
      <c r="X374" s="565">
        <f>IF(D374='A. Allgemeine Informationen'!$C$17,$M374-Y374,HLOOKUP('A. Allgemeine Informationen'!$C$17-1,$Z$1:$AF$2005,ROW(D374),FALSE)-$Y374)</f>
        <v>0</v>
      </c>
      <c r="Y374" s="384">
        <f>HLOOKUP('A. Allgemeine Informationen'!$C$17,$Z$1:$AF$2005,ROW(D374),FALSE)</f>
        <v>0</v>
      </c>
      <c r="Z374" s="565">
        <f t="shared" si="80"/>
        <v>0</v>
      </c>
      <c r="AA374" s="565">
        <f t="shared" si="81"/>
        <v>0</v>
      </c>
      <c r="AB374" s="565">
        <f t="shared" si="82"/>
        <v>0</v>
      </c>
      <c r="AC374" s="565">
        <f t="shared" si="83"/>
        <v>0</v>
      </c>
      <c r="AD374" s="572">
        <f t="shared" si="84"/>
        <v>0</v>
      </c>
      <c r="AE374" s="560">
        <f t="shared" si="85"/>
        <v>0</v>
      </c>
      <c r="AF374" s="561">
        <f t="shared" si="86"/>
        <v>0</v>
      </c>
      <c r="AG374" s="562"/>
    </row>
    <row r="375" spans="2:33" s="418" customFormat="1" ht="15" customHeight="1" x14ac:dyDescent="0.2">
      <c r="B375" s="554"/>
      <c r="C375" s="382"/>
      <c r="D375" s="383"/>
      <c r="E375" s="381"/>
      <c r="F375" s="1040"/>
      <c r="G375" s="1038"/>
      <c r="H375" s="1041"/>
      <c r="I375" s="381"/>
      <c r="J375" s="568">
        <f t="shared" si="78"/>
        <v>0</v>
      </c>
      <c r="K375" s="381"/>
      <c r="L375" s="381"/>
      <c r="M375" s="568">
        <f t="shared" si="87"/>
        <v>0</v>
      </c>
      <c r="N375" s="570">
        <f>IFERROR(VLOOKUP($C375,Listen!$J$3:$L$39,2,0),0)</f>
        <v>0</v>
      </c>
      <c r="O375" s="570">
        <f>IFERROR(VLOOKUP($C375,Listen!$J$3:$L$39,3,0),0)</f>
        <v>0</v>
      </c>
      <c r="P375" s="453">
        <f t="shared" si="79"/>
        <v>0</v>
      </c>
      <c r="Q375" s="453">
        <f t="shared" ref="Q375:V390" si="92">P375</f>
        <v>0</v>
      </c>
      <c r="R375" s="453">
        <f t="shared" si="92"/>
        <v>0</v>
      </c>
      <c r="S375" s="453">
        <f t="shared" si="92"/>
        <v>0</v>
      </c>
      <c r="T375" s="453">
        <f t="shared" si="92"/>
        <v>0</v>
      </c>
      <c r="U375" s="453">
        <f t="shared" si="92"/>
        <v>0</v>
      </c>
      <c r="V375" s="453">
        <f t="shared" si="92"/>
        <v>0</v>
      </c>
      <c r="W375" s="384">
        <f t="shared" si="89"/>
        <v>0</v>
      </c>
      <c r="X375" s="565">
        <f>IF(D375='A. Allgemeine Informationen'!$C$17,$M375-Y375,HLOOKUP('A. Allgemeine Informationen'!$C$17-1,$Z$1:$AF$2005,ROW(D375),FALSE)-$Y375)</f>
        <v>0</v>
      </c>
      <c r="Y375" s="384">
        <f>HLOOKUP('A. Allgemeine Informationen'!$C$17,$Z$1:$AF$2005,ROW(D375),FALSE)</f>
        <v>0</v>
      </c>
      <c r="Z375" s="565">
        <f t="shared" si="80"/>
        <v>0</v>
      </c>
      <c r="AA375" s="565">
        <f t="shared" si="81"/>
        <v>0</v>
      </c>
      <c r="AB375" s="565">
        <f t="shared" si="82"/>
        <v>0</v>
      </c>
      <c r="AC375" s="565">
        <f t="shared" si="83"/>
        <v>0</v>
      </c>
      <c r="AD375" s="572">
        <f t="shared" si="84"/>
        <v>0</v>
      </c>
      <c r="AE375" s="560">
        <f t="shared" si="85"/>
        <v>0</v>
      </c>
      <c r="AF375" s="561">
        <f t="shared" si="86"/>
        <v>0</v>
      </c>
      <c r="AG375" s="562"/>
    </row>
    <row r="376" spans="2:33" s="418" customFormat="1" ht="15" customHeight="1" x14ac:dyDescent="0.2">
      <c r="B376" s="554"/>
      <c r="C376" s="382"/>
      <c r="D376" s="383"/>
      <c r="E376" s="381"/>
      <c r="F376" s="1040"/>
      <c r="G376" s="1038"/>
      <c r="H376" s="1041"/>
      <c r="I376" s="381"/>
      <c r="J376" s="568">
        <f t="shared" si="78"/>
        <v>0</v>
      </c>
      <c r="K376" s="381"/>
      <c r="L376" s="381"/>
      <c r="M376" s="568">
        <f t="shared" si="87"/>
        <v>0</v>
      </c>
      <c r="N376" s="570">
        <f>IFERROR(VLOOKUP($C376,Listen!$J$3:$L$39,2,0),0)</f>
        <v>0</v>
      </c>
      <c r="O376" s="570">
        <f>IFERROR(VLOOKUP($C376,Listen!$J$3:$L$39,3,0),0)</f>
        <v>0</v>
      </c>
      <c r="P376" s="453">
        <f t="shared" si="79"/>
        <v>0</v>
      </c>
      <c r="Q376" s="453">
        <f t="shared" si="92"/>
        <v>0</v>
      </c>
      <c r="R376" s="453">
        <f t="shared" si="92"/>
        <v>0</v>
      </c>
      <c r="S376" s="453">
        <f t="shared" si="92"/>
        <v>0</v>
      </c>
      <c r="T376" s="453">
        <f t="shared" si="92"/>
        <v>0</v>
      </c>
      <c r="U376" s="453">
        <f t="shared" si="92"/>
        <v>0</v>
      </c>
      <c r="V376" s="453">
        <f t="shared" si="92"/>
        <v>0</v>
      </c>
      <c r="W376" s="384">
        <f t="shared" si="89"/>
        <v>0</v>
      </c>
      <c r="X376" s="565">
        <f>IF(D376='A. Allgemeine Informationen'!$C$17,$M376-Y376,HLOOKUP('A. Allgemeine Informationen'!$C$17-1,$Z$1:$AF$2005,ROW(D376),FALSE)-$Y376)</f>
        <v>0</v>
      </c>
      <c r="Y376" s="384">
        <f>HLOOKUP('A. Allgemeine Informationen'!$C$17,$Z$1:$AF$2005,ROW(D376),FALSE)</f>
        <v>0</v>
      </c>
      <c r="Z376" s="565">
        <f t="shared" si="80"/>
        <v>0</v>
      </c>
      <c r="AA376" s="565">
        <f t="shared" si="81"/>
        <v>0</v>
      </c>
      <c r="AB376" s="565">
        <f t="shared" si="82"/>
        <v>0</v>
      </c>
      <c r="AC376" s="565">
        <f t="shared" si="83"/>
        <v>0</v>
      </c>
      <c r="AD376" s="572">
        <f t="shared" si="84"/>
        <v>0</v>
      </c>
      <c r="AE376" s="560">
        <f t="shared" si="85"/>
        <v>0</v>
      </c>
      <c r="AF376" s="561">
        <f t="shared" si="86"/>
        <v>0</v>
      </c>
      <c r="AG376" s="562"/>
    </row>
    <row r="377" spans="2:33" s="418" customFormat="1" ht="15" customHeight="1" x14ac:dyDescent="0.2">
      <c r="B377" s="554"/>
      <c r="C377" s="382"/>
      <c r="D377" s="383"/>
      <c r="E377" s="381"/>
      <c r="F377" s="1040"/>
      <c r="G377" s="1038"/>
      <c r="H377" s="1041"/>
      <c r="I377" s="381"/>
      <c r="J377" s="568">
        <f t="shared" si="78"/>
        <v>0</v>
      </c>
      <c r="K377" s="381"/>
      <c r="L377" s="381"/>
      <c r="M377" s="568">
        <f t="shared" si="87"/>
        <v>0</v>
      </c>
      <c r="N377" s="570">
        <f>IFERROR(VLOOKUP($C377,Listen!$J$3:$L$39,2,0),0)</f>
        <v>0</v>
      </c>
      <c r="O377" s="570">
        <f>IFERROR(VLOOKUP($C377,Listen!$J$3:$L$39,3,0),0)</f>
        <v>0</v>
      </c>
      <c r="P377" s="453">
        <f t="shared" si="79"/>
        <v>0</v>
      </c>
      <c r="Q377" s="453">
        <f t="shared" si="92"/>
        <v>0</v>
      </c>
      <c r="R377" s="453">
        <f t="shared" si="92"/>
        <v>0</v>
      </c>
      <c r="S377" s="453">
        <f t="shared" si="92"/>
        <v>0</v>
      </c>
      <c r="T377" s="453">
        <f t="shared" si="92"/>
        <v>0</v>
      </c>
      <c r="U377" s="453">
        <f t="shared" si="92"/>
        <v>0</v>
      </c>
      <c r="V377" s="453">
        <f t="shared" si="92"/>
        <v>0</v>
      </c>
      <c r="W377" s="384">
        <f t="shared" si="89"/>
        <v>0</v>
      </c>
      <c r="X377" s="565">
        <f>IF(D377='A. Allgemeine Informationen'!$C$17,$M377-Y377,HLOOKUP('A. Allgemeine Informationen'!$C$17-1,$Z$1:$AF$2005,ROW(D377),FALSE)-$Y377)</f>
        <v>0</v>
      </c>
      <c r="Y377" s="384">
        <f>HLOOKUP('A. Allgemeine Informationen'!$C$17,$Z$1:$AF$2005,ROW(D377),FALSE)</f>
        <v>0</v>
      </c>
      <c r="Z377" s="565">
        <f t="shared" si="80"/>
        <v>0</v>
      </c>
      <c r="AA377" s="565">
        <f t="shared" si="81"/>
        <v>0</v>
      </c>
      <c r="AB377" s="565">
        <f t="shared" si="82"/>
        <v>0</v>
      </c>
      <c r="AC377" s="565">
        <f t="shared" si="83"/>
        <v>0</v>
      </c>
      <c r="AD377" s="572">
        <f t="shared" si="84"/>
        <v>0</v>
      </c>
      <c r="AE377" s="560">
        <f t="shared" si="85"/>
        <v>0</v>
      </c>
      <c r="AF377" s="561">
        <f t="shared" si="86"/>
        <v>0</v>
      </c>
      <c r="AG377" s="562"/>
    </row>
    <row r="378" spans="2:33" s="418" customFormat="1" ht="15" customHeight="1" x14ac:dyDescent="0.2">
      <c r="B378" s="554"/>
      <c r="C378" s="382"/>
      <c r="D378" s="383"/>
      <c r="E378" s="381"/>
      <c r="F378" s="1040"/>
      <c r="G378" s="1038"/>
      <c r="H378" s="1041"/>
      <c r="I378" s="381"/>
      <c r="J378" s="568">
        <f t="shared" si="78"/>
        <v>0</v>
      </c>
      <c r="K378" s="381"/>
      <c r="L378" s="381"/>
      <c r="M378" s="568">
        <f t="shared" si="87"/>
        <v>0</v>
      </c>
      <c r="N378" s="570">
        <f>IFERROR(VLOOKUP($C378,Listen!$J$3:$L$39,2,0),0)</f>
        <v>0</v>
      </c>
      <c r="O378" s="570">
        <f>IFERROR(VLOOKUP($C378,Listen!$J$3:$L$39,3,0),0)</f>
        <v>0</v>
      </c>
      <c r="P378" s="453">
        <f t="shared" si="79"/>
        <v>0</v>
      </c>
      <c r="Q378" s="453">
        <f t="shared" si="92"/>
        <v>0</v>
      </c>
      <c r="R378" s="453">
        <f t="shared" si="92"/>
        <v>0</v>
      </c>
      <c r="S378" s="453">
        <f t="shared" si="92"/>
        <v>0</v>
      </c>
      <c r="T378" s="453">
        <f t="shared" si="92"/>
        <v>0</v>
      </c>
      <c r="U378" s="453">
        <f t="shared" si="92"/>
        <v>0</v>
      </c>
      <c r="V378" s="453">
        <f t="shared" si="92"/>
        <v>0</v>
      </c>
      <c r="W378" s="384">
        <f t="shared" si="89"/>
        <v>0</v>
      </c>
      <c r="X378" s="565">
        <f>IF(D378='A. Allgemeine Informationen'!$C$17,$M378-Y378,HLOOKUP('A. Allgemeine Informationen'!$C$17-1,$Z$1:$AF$2005,ROW(D378),FALSE)-$Y378)</f>
        <v>0</v>
      </c>
      <c r="Y378" s="384">
        <f>HLOOKUP('A. Allgemeine Informationen'!$C$17,$Z$1:$AF$2005,ROW(D378),FALSE)</f>
        <v>0</v>
      </c>
      <c r="Z378" s="565">
        <f t="shared" si="80"/>
        <v>0</v>
      </c>
      <c r="AA378" s="565">
        <f t="shared" si="81"/>
        <v>0</v>
      </c>
      <c r="AB378" s="565">
        <f t="shared" si="82"/>
        <v>0</v>
      </c>
      <c r="AC378" s="565">
        <f t="shared" si="83"/>
        <v>0</v>
      </c>
      <c r="AD378" s="572">
        <f t="shared" si="84"/>
        <v>0</v>
      </c>
      <c r="AE378" s="560">
        <f t="shared" si="85"/>
        <v>0</v>
      </c>
      <c r="AF378" s="561">
        <f t="shared" si="86"/>
        <v>0</v>
      </c>
      <c r="AG378" s="562"/>
    </row>
    <row r="379" spans="2:33" s="418" customFormat="1" ht="15" customHeight="1" x14ac:dyDescent="0.2">
      <c r="B379" s="554"/>
      <c r="C379" s="382"/>
      <c r="D379" s="383"/>
      <c r="E379" s="381"/>
      <c r="F379" s="1040"/>
      <c r="G379" s="1038"/>
      <c r="H379" s="1041"/>
      <c r="I379" s="381"/>
      <c r="J379" s="568">
        <f t="shared" si="78"/>
        <v>0</v>
      </c>
      <c r="K379" s="381"/>
      <c r="L379" s="381"/>
      <c r="M379" s="568">
        <f t="shared" si="87"/>
        <v>0</v>
      </c>
      <c r="N379" s="570">
        <f>IFERROR(VLOOKUP($C379,Listen!$J$3:$L$39,2,0),0)</f>
        <v>0</v>
      </c>
      <c r="O379" s="570">
        <f>IFERROR(VLOOKUP($C379,Listen!$J$3:$L$39,3,0),0)</f>
        <v>0</v>
      </c>
      <c r="P379" s="453">
        <f t="shared" si="79"/>
        <v>0</v>
      </c>
      <c r="Q379" s="453">
        <f t="shared" si="92"/>
        <v>0</v>
      </c>
      <c r="R379" s="453">
        <f t="shared" si="92"/>
        <v>0</v>
      </c>
      <c r="S379" s="453">
        <f t="shared" si="92"/>
        <v>0</v>
      </c>
      <c r="T379" s="453">
        <f t="shared" si="92"/>
        <v>0</v>
      </c>
      <c r="U379" s="453">
        <f t="shared" si="92"/>
        <v>0</v>
      </c>
      <c r="V379" s="453">
        <f t="shared" si="92"/>
        <v>0</v>
      </c>
      <c r="W379" s="384">
        <f t="shared" si="89"/>
        <v>0</v>
      </c>
      <c r="X379" s="565">
        <f>IF(D379='A. Allgemeine Informationen'!$C$17,$M379-Y379,HLOOKUP('A. Allgemeine Informationen'!$C$17-1,$Z$1:$AF$2005,ROW(D379),FALSE)-$Y379)</f>
        <v>0</v>
      </c>
      <c r="Y379" s="384">
        <f>HLOOKUP('A. Allgemeine Informationen'!$C$17,$Z$1:$AF$2005,ROW(D379),FALSE)</f>
        <v>0</v>
      </c>
      <c r="Z379" s="565">
        <f t="shared" si="80"/>
        <v>0</v>
      </c>
      <c r="AA379" s="565">
        <f t="shared" si="81"/>
        <v>0</v>
      </c>
      <c r="AB379" s="565">
        <f t="shared" si="82"/>
        <v>0</v>
      </c>
      <c r="AC379" s="565">
        <f t="shared" si="83"/>
        <v>0</v>
      </c>
      <c r="AD379" s="572">
        <f t="shared" si="84"/>
        <v>0</v>
      </c>
      <c r="AE379" s="560">
        <f t="shared" si="85"/>
        <v>0</v>
      </c>
      <c r="AF379" s="561">
        <f t="shared" si="86"/>
        <v>0</v>
      </c>
      <c r="AG379" s="562"/>
    </row>
    <row r="380" spans="2:33" s="418" customFormat="1" ht="15" customHeight="1" x14ac:dyDescent="0.2">
      <c r="B380" s="554"/>
      <c r="C380" s="382"/>
      <c r="D380" s="383"/>
      <c r="E380" s="381"/>
      <c r="F380" s="1040"/>
      <c r="G380" s="1038"/>
      <c r="H380" s="1041"/>
      <c r="I380" s="381"/>
      <c r="J380" s="568">
        <f t="shared" si="78"/>
        <v>0</v>
      </c>
      <c r="K380" s="381"/>
      <c r="L380" s="381"/>
      <c r="M380" s="568">
        <f t="shared" si="87"/>
        <v>0</v>
      </c>
      <c r="N380" s="570">
        <f>IFERROR(VLOOKUP($C380,Listen!$J$3:$L$39,2,0),0)</f>
        <v>0</v>
      </c>
      <c r="O380" s="570">
        <f>IFERROR(VLOOKUP($C380,Listen!$J$3:$L$39,3,0),0)</f>
        <v>0</v>
      </c>
      <c r="P380" s="453">
        <f t="shared" si="79"/>
        <v>0</v>
      </c>
      <c r="Q380" s="453">
        <f t="shared" si="92"/>
        <v>0</v>
      </c>
      <c r="R380" s="453">
        <f t="shared" si="92"/>
        <v>0</v>
      </c>
      <c r="S380" s="453">
        <f t="shared" si="92"/>
        <v>0</v>
      </c>
      <c r="T380" s="453">
        <f t="shared" si="92"/>
        <v>0</v>
      </c>
      <c r="U380" s="453">
        <f t="shared" si="92"/>
        <v>0</v>
      </c>
      <c r="V380" s="453">
        <f t="shared" si="92"/>
        <v>0</v>
      </c>
      <c r="W380" s="384">
        <f t="shared" si="89"/>
        <v>0</v>
      </c>
      <c r="X380" s="565">
        <f>IF(D380='A. Allgemeine Informationen'!$C$17,$M380-Y380,HLOOKUP('A. Allgemeine Informationen'!$C$17-1,$Z$1:$AF$2005,ROW(D380),FALSE)-$Y380)</f>
        <v>0</v>
      </c>
      <c r="Y380" s="384">
        <f>HLOOKUP('A. Allgemeine Informationen'!$C$17,$Z$1:$AF$2005,ROW(D380),FALSE)</f>
        <v>0</v>
      </c>
      <c r="Z380" s="565">
        <f t="shared" si="80"/>
        <v>0</v>
      </c>
      <c r="AA380" s="565">
        <f t="shared" si="81"/>
        <v>0</v>
      </c>
      <c r="AB380" s="565">
        <f t="shared" si="82"/>
        <v>0</v>
      </c>
      <c r="AC380" s="565">
        <f t="shared" si="83"/>
        <v>0</v>
      </c>
      <c r="AD380" s="572">
        <f t="shared" si="84"/>
        <v>0</v>
      </c>
      <c r="AE380" s="560">
        <f t="shared" si="85"/>
        <v>0</v>
      </c>
      <c r="AF380" s="561">
        <f t="shared" si="86"/>
        <v>0</v>
      </c>
      <c r="AG380" s="562"/>
    </row>
    <row r="381" spans="2:33" s="418" customFormat="1" ht="15" customHeight="1" x14ac:dyDescent="0.2">
      <c r="B381" s="554"/>
      <c r="C381" s="382"/>
      <c r="D381" s="383"/>
      <c r="E381" s="381"/>
      <c r="F381" s="1040"/>
      <c r="G381" s="1038"/>
      <c r="H381" s="1041"/>
      <c r="I381" s="381"/>
      <c r="J381" s="568">
        <f t="shared" si="78"/>
        <v>0</v>
      </c>
      <c r="K381" s="381"/>
      <c r="L381" s="381"/>
      <c r="M381" s="568">
        <f t="shared" si="87"/>
        <v>0</v>
      </c>
      <c r="N381" s="570">
        <f>IFERROR(VLOOKUP($C381,Listen!$J$3:$L$39,2,0),0)</f>
        <v>0</v>
      </c>
      <c r="O381" s="570">
        <f>IFERROR(VLOOKUP($C381,Listen!$J$3:$L$39,3,0),0)</f>
        <v>0</v>
      </c>
      <c r="P381" s="453">
        <f t="shared" si="79"/>
        <v>0</v>
      </c>
      <c r="Q381" s="453">
        <f t="shared" si="92"/>
        <v>0</v>
      </c>
      <c r="R381" s="453">
        <f t="shared" si="92"/>
        <v>0</v>
      </c>
      <c r="S381" s="453">
        <f t="shared" si="92"/>
        <v>0</v>
      </c>
      <c r="T381" s="453">
        <f t="shared" si="92"/>
        <v>0</v>
      </c>
      <c r="U381" s="453">
        <f t="shared" si="92"/>
        <v>0</v>
      </c>
      <c r="V381" s="453">
        <f t="shared" si="92"/>
        <v>0</v>
      </c>
      <c r="W381" s="384">
        <f t="shared" si="89"/>
        <v>0</v>
      </c>
      <c r="X381" s="565">
        <f>IF(D381='A. Allgemeine Informationen'!$C$17,$M381-Y381,HLOOKUP('A. Allgemeine Informationen'!$C$17-1,$Z$1:$AF$2005,ROW(D381),FALSE)-$Y381)</f>
        <v>0</v>
      </c>
      <c r="Y381" s="384">
        <f>HLOOKUP('A. Allgemeine Informationen'!$C$17,$Z$1:$AF$2005,ROW(D381),FALSE)</f>
        <v>0</v>
      </c>
      <c r="Z381" s="565">
        <f t="shared" si="80"/>
        <v>0</v>
      </c>
      <c r="AA381" s="565">
        <f t="shared" si="81"/>
        <v>0</v>
      </c>
      <c r="AB381" s="565">
        <f t="shared" si="82"/>
        <v>0</v>
      </c>
      <c r="AC381" s="565">
        <f t="shared" si="83"/>
        <v>0</v>
      </c>
      <c r="AD381" s="572">
        <f t="shared" si="84"/>
        <v>0</v>
      </c>
      <c r="AE381" s="560">
        <f t="shared" si="85"/>
        <v>0</v>
      </c>
      <c r="AF381" s="561">
        <f t="shared" si="86"/>
        <v>0</v>
      </c>
      <c r="AG381" s="562"/>
    </row>
    <row r="382" spans="2:33" s="418" customFormat="1" ht="15" customHeight="1" x14ac:dyDescent="0.2">
      <c r="B382" s="554"/>
      <c r="C382" s="382"/>
      <c r="D382" s="383"/>
      <c r="E382" s="381"/>
      <c r="F382" s="1040"/>
      <c r="G382" s="1038"/>
      <c r="H382" s="1041"/>
      <c r="I382" s="381"/>
      <c r="J382" s="568">
        <f t="shared" si="78"/>
        <v>0</v>
      </c>
      <c r="K382" s="381"/>
      <c r="L382" s="381"/>
      <c r="M382" s="568">
        <f t="shared" si="87"/>
        <v>0</v>
      </c>
      <c r="N382" s="570">
        <f>IFERROR(VLOOKUP($C382,Listen!$J$3:$L$39,2,0),0)</f>
        <v>0</v>
      </c>
      <c r="O382" s="570">
        <f>IFERROR(VLOOKUP($C382,Listen!$J$3:$L$39,3,0),0)</f>
        <v>0</v>
      </c>
      <c r="P382" s="453">
        <f t="shared" si="79"/>
        <v>0</v>
      </c>
      <c r="Q382" s="453">
        <f t="shared" si="92"/>
        <v>0</v>
      </c>
      <c r="R382" s="453">
        <f t="shared" si="92"/>
        <v>0</v>
      </c>
      <c r="S382" s="453">
        <f t="shared" si="92"/>
        <v>0</v>
      </c>
      <c r="T382" s="453">
        <f t="shared" si="92"/>
        <v>0</v>
      </c>
      <c r="U382" s="453">
        <f t="shared" si="92"/>
        <v>0</v>
      </c>
      <c r="V382" s="453">
        <f t="shared" si="92"/>
        <v>0</v>
      </c>
      <c r="W382" s="384">
        <f t="shared" si="89"/>
        <v>0</v>
      </c>
      <c r="X382" s="565">
        <f>IF(D382='A. Allgemeine Informationen'!$C$17,$M382-Y382,HLOOKUP('A. Allgemeine Informationen'!$C$17-1,$Z$1:$AF$2005,ROW(D382),FALSE)-$Y382)</f>
        <v>0</v>
      </c>
      <c r="Y382" s="384">
        <f>HLOOKUP('A. Allgemeine Informationen'!$C$17,$Z$1:$AF$2005,ROW(D382),FALSE)</f>
        <v>0</v>
      </c>
      <c r="Z382" s="565">
        <f t="shared" si="80"/>
        <v>0</v>
      </c>
      <c r="AA382" s="565">
        <f t="shared" si="81"/>
        <v>0</v>
      </c>
      <c r="AB382" s="565">
        <f t="shared" si="82"/>
        <v>0</v>
      </c>
      <c r="AC382" s="565">
        <f t="shared" si="83"/>
        <v>0</v>
      </c>
      <c r="AD382" s="572">
        <f t="shared" si="84"/>
        <v>0</v>
      </c>
      <c r="AE382" s="560">
        <f t="shared" si="85"/>
        <v>0</v>
      </c>
      <c r="AF382" s="561">
        <f t="shared" si="86"/>
        <v>0</v>
      </c>
      <c r="AG382" s="562"/>
    </row>
    <row r="383" spans="2:33" s="418" customFormat="1" ht="15" customHeight="1" x14ac:dyDescent="0.2">
      <c r="B383" s="554"/>
      <c r="C383" s="382"/>
      <c r="D383" s="383"/>
      <c r="E383" s="381"/>
      <c r="F383" s="1040"/>
      <c r="G383" s="1038"/>
      <c r="H383" s="1041"/>
      <c r="I383" s="381"/>
      <c r="J383" s="568">
        <f t="shared" si="78"/>
        <v>0</v>
      </c>
      <c r="K383" s="381"/>
      <c r="L383" s="381"/>
      <c r="M383" s="568">
        <f t="shared" si="87"/>
        <v>0</v>
      </c>
      <c r="N383" s="570">
        <f>IFERROR(VLOOKUP($C383,Listen!$J$3:$L$39,2,0),0)</f>
        <v>0</v>
      </c>
      <c r="O383" s="570">
        <f>IFERROR(VLOOKUP($C383,Listen!$J$3:$L$39,3,0),0)</f>
        <v>0</v>
      </c>
      <c r="P383" s="453">
        <f t="shared" si="79"/>
        <v>0</v>
      </c>
      <c r="Q383" s="453">
        <f t="shared" si="92"/>
        <v>0</v>
      </c>
      <c r="R383" s="453">
        <f t="shared" si="92"/>
        <v>0</v>
      </c>
      <c r="S383" s="453">
        <f t="shared" si="92"/>
        <v>0</v>
      </c>
      <c r="T383" s="453">
        <f t="shared" si="92"/>
        <v>0</v>
      </c>
      <c r="U383" s="453">
        <f t="shared" si="92"/>
        <v>0</v>
      </c>
      <c r="V383" s="453">
        <f t="shared" si="92"/>
        <v>0</v>
      </c>
      <c r="W383" s="384">
        <f t="shared" si="89"/>
        <v>0</v>
      </c>
      <c r="X383" s="565">
        <f>IF(D383='A. Allgemeine Informationen'!$C$17,$M383-Y383,HLOOKUP('A. Allgemeine Informationen'!$C$17-1,$Z$1:$AF$2005,ROW(D383),FALSE)-$Y383)</f>
        <v>0</v>
      </c>
      <c r="Y383" s="384">
        <f>HLOOKUP('A. Allgemeine Informationen'!$C$17,$Z$1:$AF$2005,ROW(D383),FALSE)</f>
        <v>0</v>
      </c>
      <c r="Z383" s="565">
        <f t="shared" si="80"/>
        <v>0</v>
      </c>
      <c r="AA383" s="565">
        <f t="shared" si="81"/>
        <v>0</v>
      </c>
      <c r="AB383" s="565">
        <f t="shared" si="82"/>
        <v>0</v>
      </c>
      <c r="AC383" s="565">
        <f t="shared" si="83"/>
        <v>0</v>
      </c>
      <c r="AD383" s="572">
        <f t="shared" si="84"/>
        <v>0</v>
      </c>
      <c r="AE383" s="560">
        <f t="shared" si="85"/>
        <v>0</v>
      </c>
      <c r="AF383" s="561">
        <f t="shared" si="86"/>
        <v>0</v>
      </c>
      <c r="AG383" s="562"/>
    </row>
    <row r="384" spans="2:33" s="418" customFormat="1" ht="15" customHeight="1" x14ac:dyDescent="0.2">
      <c r="B384" s="554"/>
      <c r="C384" s="382"/>
      <c r="D384" s="383"/>
      <c r="E384" s="381"/>
      <c r="F384" s="1040"/>
      <c r="G384" s="1038"/>
      <c r="H384" s="1041"/>
      <c r="I384" s="381"/>
      <c r="J384" s="568">
        <f t="shared" si="78"/>
        <v>0</v>
      </c>
      <c r="K384" s="381"/>
      <c r="L384" s="381"/>
      <c r="M384" s="568">
        <f t="shared" si="87"/>
        <v>0</v>
      </c>
      <c r="N384" s="570">
        <f>IFERROR(VLOOKUP($C384,Listen!$J$3:$L$39,2,0),0)</f>
        <v>0</v>
      </c>
      <c r="O384" s="570">
        <f>IFERROR(VLOOKUP($C384,Listen!$J$3:$L$39,3,0),0)</f>
        <v>0</v>
      </c>
      <c r="P384" s="453">
        <f t="shared" si="79"/>
        <v>0</v>
      </c>
      <c r="Q384" s="453">
        <f t="shared" si="92"/>
        <v>0</v>
      </c>
      <c r="R384" s="453">
        <f t="shared" si="92"/>
        <v>0</v>
      </c>
      <c r="S384" s="453">
        <f t="shared" si="92"/>
        <v>0</v>
      </c>
      <c r="T384" s="453">
        <f t="shared" si="92"/>
        <v>0</v>
      </c>
      <c r="U384" s="453">
        <f t="shared" si="92"/>
        <v>0</v>
      </c>
      <c r="V384" s="453">
        <f t="shared" si="92"/>
        <v>0</v>
      </c>
      <c r="W384" s="384">
        <f t="shared" si="89"/>
        <v>0</v>
      </c>
      <c r="X384" s="565">
        <f>IF(D384='A. Allgemeine Informationen'!$C$17,$M384-Y384,HLOOKUP('A. Allgemeine Informationen'!$C$17-1,$Z$1:$AF$2005,ROW(D384),FALSE)-$Y384)</f>
        <v>0</v>
      </c>
      <c r="Y384" s="384">
        <f>HLOOKUP('A. Allgemeine Informationen'!$C$17,$Z$1:$AF$2005,ROW(D384),FALSE)</f>
        <v>0</v>
      </c>
      <c r="Z384" s="565">
        <f t="shared" si="80"/>
        <v>0</v>
      </c>
      <c r="AA384" s="565">
        <f t="shared" si="81"/>
        <v>0</v>
      </c>
      <c r="AB384" s="565">
        <f t="shared" si="82"/>
        <v>0</v>
      </c>
      <c r="AC384" s="565">
        <f t="shared" si="83"/>
        <v>0</v>
      </c>
      <c r="AD384" s="572">
        <f t="shared" si="84"/>
        <v>0</v>
      </c>
      <c r="AE384" s="560">
        <f t="shared" si="85"/>
        <v>0</v>
      </c>
      <c r="AF384" s="561">
        <f t="shared" si="86"/>
        <v>0</v>
      </c>
      <c r="AG384" s="562"/>
    </row>
    <row r="385" spans="2:33" s="418" customFormat="1" ht="15" customHeight="1" x14ac:dyDescent="0.2">
      <c r="B385" s="554"/>
      <c r="C385" s="382"/>
      <c r="D385" s="383"/>
      <c r="E385" s="381"/>
      <c r="F385" s="1040"/>
      <c r="G385" s="1038"/>
      <c r="H385" s="1041"/>
      <c r="I385" s="381"/>
      <c r="J385" s="568">
        <f t="shared" si="78"/>
        <v>0</v>
      </c>
      <c r="K385" s="381"/>
      <c r="L385" s="381"/>
      <c r="M385" s="568">
        <f t="shared" si="87"/>
        <v>0</v>
      </c>
      <c r="N385" s="570">
        <f>IFERROR(VLOOKUP($C385,Listen!$J$3:$L$39,2,0),0)</f>
        <v>0</v>
      </c>
      <c r="O385" s="570">
        <f>IFERROR(VLOOKUP($C385,Listen!$J$3:$L$39,3,0),0)</f>
        <v>0</v>
      </c>
      <c r="P385" s="453">
        <f t="shared" si="79"/>
        <v>0</v>
      </c>
      <c r="Q385" s="453">
        <f t="shared" si="92"/>
        <v>0</v>
      </c>
      <c r="R385" s="453">
        <f t="shared" si="92"/>
        <v>0</v>
      </c>
      <c r="S385" s="453">
        <f t="shared" si="92"/>
        <v>0</v>
      </c>
      <c r="T385" s="453">
        <f t="shared" si="92"/>
        <v>0</v>
      </c>
      <c r="U385" s="453">
        <f t="shared" si="92"/>
        <v>0</v>
      </c>
      <c r="V385" s="453">
        <f t="shared" si="92"/>
        <v>0</v>
      </c>
      <c r="W385" s="384">
        <f t="shared" si="89"/>
        <v>0</v>
      </c>
      <c r="X385" s="565">
        <f>IF(D385='A. Allgemeine Informationen'!$C$17,$M385-Y385,HLOOKUP('A. Allgemeine Informationen'!$C$17-1,$Z$1:$AF$2005,ROW(D385),FALSE)-$Y385)</f>
        <v>0</v>
      </c>
      <c r="Y385" s="384">
        <f>HLOOKUP('A. Allgemeine Informationen'!$C$17,$Z$1:$AF$2005,ROW(D385),FALSE)</f>
        <v>0</v>
      </c>
      <c r="Z385" s="565">
        <f t="shared" si="80"/>
        <v>0</v>
      </c>
      <c r="AA385" s="565">
        <f t="shared" si="81"/>
        <v>0</v>
      </c>
      <c r="AB385" s="565">
        <f t="shared" si="82"/>
        <v>0</v>
      </c>
      <c r="AC385" s="565">
        <f t="shared" si="83"/>
        <v>0</v>
      </c>
      <c r="AD385" s="572">
        <f t="shared" si="84"/>
        <v>0</v>
      </c>
      <c r="AE385" s="560">
        <f t="shared" si="85"/>
        <v>0</v>
      </c>
      <c r="AF385" s="561">
        <f t="shared" si="86"/>
        <v>0</v>
      </c>
      <c r="AG385" s="562"/>
    </row>
    <row r="386" spans="2:33" s="418" customFormat="1" ht="15" customHeight="1" x14ac:dyDescent="0.2">
      <c r="B386" s="554"/>
      <c r="C386" s="382"/>
      <c r="D386" s="383"/>
      <c r="E386" s="381"/>
      <c r="F386" s="1040"/>
      <c r="G386" s="1038"/>
      <c r="H386" s="1041"/>
      <c r="I386" s="381"/>
      <c r="J386" s="568">
        <f t="shared" si="78"/>
        <v>0</v>
      </c>
      <c r="K386" s="381"/>
      <c r="L386" s="381"/>
      <c r="M386" s="568">
        <f t="shared" si="87"/>
        <v>0</v>
      </c>
      <c r="N386" s="570">
        <f>IFERROR(VLOOKUP($C386,Listen!$J$3:$L$39,2,0),0)</f>
        <v>0</v>
      </c>
      <c r="O386" s="570">
        <f>IFERROR(VLOOKUP($C386,Listen!$J$3:$L$39,3,0),0)</f>
        <v>0</v>
      </c>
      <c r="P386" s="453">
        <f t="shared" si="79"/>
        <v>0</v>
      </c>
      <c r="Q386" s="453">
        <f t="shared" si="92"/>
        <v>0</v>
      </c>
      <c r="R386" s="453">
        <f t="shared" si="92"/>
        <v>0</v>
      </c>
      <c r="S386" s="453">
        <f t="shared" si="92"/>
        <v>0</v>
      </c>
      <c r="T386" s="453">
        <f t="shared" si="92"/>
        <v>0</v>
      </c>
      <c r="U386" s="453">
        <f t="shared" si="92"/>
        <v>0</v>
      </c>
      <c r="V386" s="453">
        <f t="shared" si="92"/>
        <v>0</v>
      </c>
      <c r="W386" s="384">
        <f t="shared" si="89"/>
        <v>0</v>
      </c>
      <c r="X386" s="565">
        <f>IF(D386='A. Allgemeine Informationen'!$C$17,$M386-Y386,HLOOKUP('A. Allgemeine Informationen'!$C$17-1,$Z$1:$AF$2005,ROW(D386),FALSE)-$Y386)</f>
        <v>0</v>
      </c>
      <c r="Y386" s="384">
        <f>HLOOKUP('A. Allgemeine Informationen'!$C$17,$Z$1:$AF$2005,ROW(D386),FALSE)</f>
        <v>0</v>
      </c>
      <c r="Z386" s="565">
        <f t="shared" si="80"/>
        <v>0</v>
      </c>
      <c r="AA386" s="565">
        <f t="shared" si="81"/>
        <v>0</v>
      </c>
      <c r="AB386" s="565">
        <f t="shared" si="82"/>
        <v>0</v>
      </c>
      <c r="AC386" s="565">
        <f t="shared" si="83"/>
        <v>0</v>
      </c>
      <c r="AD386" s="572">
        <f t="shared" si="84"/>
        <v>0</v>
      </c>
      <c r="AE386" s="560">
        <f t="shared" si="85"/>
        <v>0</v>
      </c>
      <c r="AF386" s="561">
        <f t="shared" si="86"/>
        <v>0</v>
      </c>
      <c r="AG386" s="562"/>
    </row>
    <row r="387" spans="2:33" s="418" customFormat="1" ht="15" customHeight="1" x14ac:dyDescent="0.2">
      <c r="B387" s="554"/>
      <c r="C387" s="382"/>
      <c r="D387" s="383"/>
      <c r="E387" s="381"/>
      <c r="F387" s="1040"/>
      <c r="G387" s="1038"/>
      <c r="H387" s="1041"/>
      <c r="I387" s="381"/>
      <c r="J387" s="568">
        <f t="shared" si="78"/>
        <v>0</v>
      </c>
      <c r="K387" s="381"/>
      <c r="L387" s="381"/>
      <c r="M387" s="568">
        <f t="shared" si="87"/>
        <v>0</v>
      </c>
      <c r="N387" s="570">
        <f>IFERROR(VLOOKUP($C387,Listen!$J$3:$L$39,2,0),0)</f>
        <v>0</v>
      </c>
      <c r="O387" s="570">
        <f>IFERROR(VLOOKUP($C387,Listen!$J$3:$L$39,3,0),0)</f>
        <v>0</v>
      </c>
      <c r="P387" s="453">
        <f t="shared" si="79"/>
        <v>0</v>
      </c>
      <c r="Q387" s="453">
        <f t="shared" si="92"/>
        <v>0</v>
      </c>
      <c r="R387" s="453">
        <f t="shared" si="92"/>
        <v>0</v>
      </c>
      <c r="S387" s="453">
        <f t="shared" si="92"/>
        <v>0</v>
      </c>
      <c r="T387" s="453">
        <f t="shared" si="92"/>
        <v>0</v>
      </c>
      <c r="U387" s="453">
        <f t="shared" si="92"/>
        <v>0</v>
      </c>
      <c r="V387" s="453">
        <f t="shared" si="92"/>
        <v>0</v>
      </c>
      <c r="W387" s="384">
        <f t="shared" si="89"/>
        <v>0</v>
      </c>
      <c r="X387" s="565">
        <f>IF(D387='A. Allgemeine Informationen'!$C$17,$M387-Y387,HLOOKUP('A. Allgemeine Informationen'!$C$17-1,$Z$1:$AF$2005,ROW(D387),FALSE)-$Y387)</f>
        <v>0</v>
      </c>
      <c r="Y387" s="384">
        <f>HLOOKUP('A. Allgemeine Informationen'!$C$17,$Z$1:$AF$2005,ROW(D387),FALSE)</f>
        <v>0</v>
      </c>
      <c r="Z387" s="565">
        <f t="shared" si="80"/>
        <v>0</v>
      </c>
      <c r="AA387" s="565">
        <f t="shared" si="81"/>
        <v>0</v>
      </c>
      <c r="AB387" s="565">
        <f t="shared" si="82"/>
        <v>0</v>
      </c>
      <c r="AC387" s="565">
        <f t="shared" si="83"/>
        <v>0</v>
      </c>
      <c r="AD387" s="572">
        <f t="shared" si="84"/>
        <v>0</v>
      </c>
      <c r="AE387" s="560">
        <f t="shared" si="85"/>
        <v>0</v>
      </c>
      <c r="AF387" s="561">
        <f t="shared" si="86"/>
        <v>0</v>
      </c>
      <c r="AG387" s="562"/>
    </row>
    <row r="388" spans="2:33" s="418" customFormat="1" ht="15" customHeight="1" x14ac:dyDescent="0.2">
      <c r="B388" s="554"/>
      <c r="C388" s="382"/>
      <c r="D388" s="383"/>
      <c r="E388" s="381"/>
      <c r="F388" s="1040"/>
      <c r="G388" s="1038"/>
      <c r="H388" s="1041"/>
      <c r="I388" s="381"/>
      <c r="J388" s="568">
        <f t="shared" si="78"/>
        <v>0</v>
      </c>
      <c r="K388" s="381"/>
      <c r="L388" s="381"/>
      <c r="M388" s="568">
        <f t="shared" si="87"/>
        <v>0</v>
      </c>
      <c r="N388" s="570">
        <f>IFERROR(VLOOKUP($C388,Listen!$J$3:$L$39,2,0),0)</f>
        <v>0</v>
      </c>
      <c r="O388" s="570">
        <f>IFERROR(VLOOKUP($C388,Listen!$J$3:$L$39,3,0),0)</f>
        <v>0</v>
      </c>
      <c r="P388" s="453">
        <f t="shared" si="79"/>
        <v>0</v>
      </c>
      <c r="Q388" s="453">
        <f t="shared" si="92"/>
        <v>0</v>
      </c>
      <c r="R388" s="453">
        <f t="shared" si="92"/>
        <v>0</v>
      </c>
      <c r="S388" s="453">
        <f t="shared" si="92"/>
        <v>0</v>
      </c>
      <c r="T388" s="453">
        <f t="shared" si="92"/>
        <v>0</v>
      </c>
      <c r="U388" s="453">
        <f t="shared" si="92"/>
        <v>0</v>
      </c>
      <c r="V388" s="453">
        <f t="shared" si="92"/>
        <v>0</v>
      </c>
      <c r="W388" s="384">
        <f t="shared" si="89"/>
        <v>0</v>
      </c>
      <c r="X388" s="565">
        <f>IF(D388='A. Allgemeine Informationen'!$C$17,$M388-Y388,HLOOKUP('A. Allgemeine Informationen'!$C$17-1,$Z$1:$AF$2005,ROW(D388),FALSE)-$Y388)</f>
        <v>0</v>
      </c>
      <c r="Y388" s="384">
        <f>HLOOKUP('A. Allgemeine Informationen'!$C$17,$Z$1:$AF$2005,ROW(D388),FALSE)</f>
        <v>0</v>
      </c>
      <c r="Z388" s="565">
        <f t="shared" si="80"/>
        <v>0</v>
      </c>
      <c r="AA388" s="565">
        <f t="shared" si="81"/>
        <v>0</v>
      </c>
      <c r="AB388" s="565">
        <f t="shared" si="82"/>
        <v>0</v>
      </c>
      <c r="AC388" s="565">
        <f t="shared" si="83"/>
        <v>0</v>
      </c>
      <c r="AD388" s="572">
        <f t="shared" si="84"/>
        <v>0</v>
      </c>
      <c r="AE388" s="560">
        <f t="shared" si="85"/>
        <v>0</v>
      </c>
      <c r="AF388" s="561">
        <f t="shared" si="86"/>
        <v>0</v>
      </c>
      <c r="AG388" s="562"/>
    </row>
    <row r="389" spans="2:33" s="418" customFormat="1" ht="15" customHeight="1" x14ac:dyDescent="0.2">
      <c r="B389" s="554"/>
      <c r="C389" s="382"/>
      <c r="D389" s="383"/>
      <c r="E389" s="381"/>
      <c r="F389" s="1040"/>
      <c r="G389" s="1038"/>
      <c r="H389" s="1041"/>
      <c r="I389" s="381"/>
      <c r="J389" s="568">
        <f t="shared" si="78"/>
        <v>0</v>
      </c>
      <c r="K389" s="381"/>
      <c r="L389" s="381"/>
      <c r="M389" s="568">
        <f t="shared" si="87"/>
        <v>0</v>
      </c>
      <c r="N389" s="570">
        <f>IFERROR(VLOOKUP($C389,Listen!$J$3:$L$39,2,0),0)</f>
        <v>0</v>
      </c>
      <c r="O389" s="570">
        <f>IFERROR(VLOOKUP($C389,Listen!$J$3:$L$39,3,0),0)</f>
        <v>0</v>
      </c>
      <c r="P389" s="453">
        <f t="shared" si="79"/>
        <v>0</v>
      </c>
      <c r="Q389" s="453">
        <f t="shared" si="92"/>
        <v>0</v>
      </c>
      <c r="R389" s="453">
        <f t="shared" si="92"/>
        <v>0</v>
      </c>
      <c r="S389" s="453">
        <f t="shared" si="92"/>
        <v>0</v>
      </c>
      <c r="T389" s="453">
        <f t="shared" si="92"/>
        <v>0</v>
      </c>
      <c r="U389" s="453">
        <f t="shared" si="92"/>
        <v>0</v>
      </c>
      <c r="V389" s="453">
        <f t="shared" si="92"/>
        <v>0</v>
      </c>
      <c r="W389" s="384">
        <f t="shared" si="89"/>
        <v>0</v>
      </c>
      <c r="X389" s="565">
        <f>IF(D389='A. Allgemeine Informationen'!$C$17,$M389-Y389,HLOOKUP('A. Allgemeine Informationen'!$C$17-1,$Z$1:$AF$2005,ROW(D389),FALSE)-$Y389)</f>
        <v>0</v>
      </c>
      <c r="Y389" s="384">
        <f>HLOOKUP('A. Allgemeine Informationen'!$C$17,$Z$1:$AF$2005,ROW(D389),FALSE)</f>
        <v>0</v>
      </c>
      <c r="Z389" s="565">
        <f t="shared" si="80"/>
        <v>0</v>
      </c>
      <c r="AA389" s="565">
        <f t="shared" si="81"/>
        <v>0</v>
      </c>
      <c r="AB389" s="565">
        <f t="shared" si="82"/>
        <v>0</v>
      </c>
      <c r="AC389" s="565">
        <f t="shared" si="83"/>
        <v>0</v>
      </c>
      <c r="AD389" s="572">
        <f t="shared" si="84"/>
        <v>0</v>
      </c>
      <c r="AE389" s="560">
        <f t="shared" si="85"/>
        <v>0</v>
      </c>
      <c r="AF389" s="561">
        <f t="shared" si="86"/>
        <v>0</v>
      </c>
      <c r="AG389" s="562"/>
    </row>
    <row r="390" spans="2:33" s="418" customFormat="1" ht="15" customHeight="1" x14ac:dyDescent="0.2">
      <c r="B390" s="554"/>
      <c r="C390" s="382"/>
      <c r="D390" s="383"/>
      <c r="E390" s="381"/>
      <c r="F390" s="1040"/>
      <c r="G390" s="1038"/>
      <c r="H390" s="1041"/>
      <c r="I390" s="381"/>
      <c r="J390" s="568">
        <f t="shared" ref="J390:J453" si="93">E390+G390-I390</f>
        <v>0</v>
      </c>
      <c r="K390" s="381"/>
      <c r="L390" s="381"/>
      <c r="M390" s="568">
        <f t="shared" si="87"/>
        <v>0</v>
      </c>
      <c r="N390" s="570">
        <f>IFERROR(VLOOKUP($C390,Listen!$J$3:$L$39,2,0),0)</f>
        <v>0</v>
      </c>
      <c r="O390" s="570">
        <f>IFERROR(VLOOKUP($C390,Listen!$J$3:$L$39,3,0),0)</f>
        <v>0</v>
      </c>
      <c r="P390" s="453">
        <f t="shared" ref="P390:P453" si="94">$N390</f>
        <v>0</v>
      </c>
      <c r="Q390" s="453">
        <f t="shared" si="92"/>
        <v>0</v>
      </c>
      <c r="R390" s="453">
        <f t="shared" si="92"/>
        <v>0</v>
      </c>
      <c r="S390" s="453">
        <f t="shared" si="92"/>
        <v>0</v>
      </c>
      <c r="T390" s="453">
        <f t="shared" si="92"/>
        <v>0</v>
      </c>
      <c r="U390" s="453">
        <f t="shared" si="92"/>
        <v>0</v>
      </c>
      <c r="V390" s="453">
        <f t="shared" si="92"/>
        <v>0</v>
      </c>
      <c r="W390" s="384">
        <f t="shared" si="89"/>
        <v>0</v>
      </c>
      <c r="X390" s="565">
        <f>IF(D390='A. Allgemeine Informationen'!$C$17,$M390-Y390,HLOOKUP('A. Allgemeine Informationen'!$C$17-1,$Z$1:$AF$2005,ROW(D390),FALSE)-$Y390)</f>
        <v>0</v>
      </c>
      <c r="Y390" s="384">
        <f>HLOOKUP('A. Allgemeine Informationen'!$C$17,$Z$1:$AF$2005,ROW(D390),FALSE)</f>
        <v>0</v>
      </c>
      <c r="Z390" s="565">
        <f t="shared" ref="Z390:Z453" si="95">IF(OR($D390=0,$M390=0),0,IF($D390-$Z$5&lt;1,$M390-$M390/P390*(Z$5-$D390+1),0))</f>
        <v>0</v>
      </c>
      <c r="AA390" s="565">
        <f t="shared" ref="AA390:AA453" si="96">IF(OR($D390=0,$M390=0,Q390-(AA$5-$D390)=0),0,IF($D390-AA$5&lt;0,Z390-Z390/(Q390-(AA$5-$D390)),IF($D390-AA$5=0,$M390-$M390/Q390,0)))</f>
        <v>0</v>
      </c>
      <c r="AB390" s="565">
        <f t="shared" ref="AB390:AB453" si="97">IF(OR($D390=0,$M390=0,R390-(AB$5-$D390)=0),0,IF($D390-AB$5&lt;0,AA390-AA390/(R390-(AB$5-$D390)),IF($D390-AB$5=0,$M390-$M390/R390,0)))</f>
        <v>0</v>
      </c>
      <c r="AC390" s="565">
        <f t="shared" ref="AC390:AC453" si="98">IF(OR($D390=0,$M390=0,S390-(AC$5-$D390)=0),0,IF($D390-AC$5&lt;0,AB390-AB390/(S390-(AC$5-$D390)),IF($D390-AC$5=0,$M390-$M390/S390,0)))</f>
        <v>0</v>
      </c>
      <c r="AD390" s="572">
        <f t="shared" ref="AD390:AD453" si="99">IF(OR($D390=0,$M390=0,T390-(AD$5-$D390)=0),0,IF($D390-AD$5&lt;0,AC390-AC390/(T390-(AD$5-$D390)),IF($D390-AD$5=0,$M390-$M390/T390,0)))</f>
        <v>0</v>
      </c>
      <c r="AE390" s="560">
        <f t="shared" ref="AE390:AE453" si="100">IF(OR($D390=0,$M390=0,U390-(AE$5-$D390)=0),0,IF($D390-AE$5&lt;0,AD390-AD390/(U390-(AE$5-$D390)),IF($D390-AE$5=0,$M390-$M390/U390,0)))</f>
        <v>0</v>
      </c>
      <c r="AF390" s="561">
        <f t="shared" ref="AF390:AF453" si="101">IF(OR($D390=0,$M390=0,V390-(AF$5-$D390)=0),0,IF($D390-AF$5&lt;0,AE390-AE390/(V390-(AF$5-$D390)),IF($D390-AF$5=0,$M390-$M390/V390,0)))</f>
        <v>0</v>
      </c>
      <c r="AG390" s="562"/>
    </row>
    <row r="391" spans="2:33" s="418" customFormat="1" ht="15" customHeight="1" x14ac:dyDescent="0.2">
      <c r="B391" s="554"/>
      <c r="C391" s="382"/>
      <c r="D391" s="383"/>
      <c r="E391" s="381"/>
      <c r="F391" s="1040"/>
      <c r="G391" s="1038"/>
      <c r="H391" s="1041"/>
      <c r="I391" s="381"/>
      <c r="J391" s="568">
        <f t="shared" si="93"/>
        <v>0</v>
      </c>
      <c r="K391" s="381"/>
      <c r="L391" s="381"/>
      <c r="M391" s="568">
        <f t="shared" ref="M391:M454" si="102">J391-K391</f>
        <v>0</v>
      </c>
      <c r="N391" s="570">
        <f>IFERROR(VLOOKUP($C391,Listen!$J$3:$L$39,2,0),0)</f>
        <v>0</v>
      </c>
      <c r="O391" s="570">
        <f>IFERROR(VLOOKUP($C391,Listen!$J$3:$L$39,3,0),0)</f>
        <v>0</v>
      </c>
      <c r="P391" s="453">
        <f t="shared" si="94"/>
        <v>0</v>
      </c>
      <c r="Q391" s="453">
        <f t="shared" ref="Q391:V406" si="103">P391</f>
        <v>0</v>
      </c>
      <c r="R391" s="453">
        <f t="shared" si="103"/>
        <v>0</v>
      </c>
      <c r="S391" s="453">
        <f t="shared" si="103"/>
        <v>0</v>
      </c>
      <c r="T391" s="453">
        <f t="shared" si="103"/>
        <v>0</v>
      </c>
      <c r="U391" s="453">
        <f t="shared" si="103"/>
        <v>0</v>
      </c>
      <c r="V391" s="453">
        <f t="shared" si="103"/>
        <v>0</v>
      </c>
      <c r="W391" s="384">
        <f t="shared" ref="W391:W454" si="104">Y391+X391</f>
        <v>0</v>
      </c>
      <c r="X391" s="565">
        <f>IF(D391='A. Allgemeine Informationen'!$C$17,$M391-Y391,HLOOKUP('A. Allgemeine Informationen'!$C$17-1,$Z$1:$AF$2005,ROW(D391),FALSE)-$Y391)</f>
        <v>0</v>
      </c>
      <c r="Y391" s="384">
        <f>HLOOKUP('A. Allgemeine Informationen'!$C$17,$Z$1:$AF$2005,ROW(D391),FALSE)</f>
        <v>0</v>
      </c>
      <c r="Z391" s="565">
        <f t="shared" si="95"/>
        <v>0</v>
      </c>
      <c r="AA391" s="565">
        <f t="shared" si="96"/>
        <v>0</v>
      </c>
      <c r="AB391" s="565">
        <f t="shared" si="97"/>
        <v>0</v>
      </c>
      <c r="AC391" s="565">
        <f t="shared" si="98"/>
        <v>0</v>
      </c>
      <c r="AD391" s="572">
        <f t="shared" si="99"/>
        <v>0</v>
      </c>
      <c r="AE391" s="560">
        <f t="shared" si="100"/>
        <v>0</v>
      </c>
      <c r="AF391" s="561">
        <f t="shared" si="101"/>
        <v>0</v>
      </c>
      <c r="AG391" s="562"/>
    </row>
    <row r="392" spans="2:33" s="418" customFormat="1" ht="15" customHeight="1" x14ac:dyDescent="0.2">
      <c r="B392" s="554"/>
      <c r="C392" s="382"/>
      <c r="D392" s="383"/>
      <c r="E392" s="381"/>
      <c r="F392" s="1040"/>
      <c r="G392" s="1038"/>
      <c r="H392" s="1041"/>
      <c r="I392" s="381"/>
      <c r="J392" s="568">
        <f t="shared" si="93"/>
        <v>0</v>
      </c>
      <c r="K392" s="381"/>
      <c r="L392" s="381"/>
      <c r="M392" s="568">
        <f t="shared" si="102"/>
        <v>0</v>
      </c>
      <c r="N392" s="570">
        <f>IFERROR(VLOOKUP($C392,Listen!$J$3:$L$39,2,0),0)</f>
        <v>0</v>
      </c>
      <c r="O392" s="570">
        <f>IFERROR(VLOOKUP($C392,Listen!$J$3:$L$39,3,0),0)</f>
        <v>0</v>
      </c>
      <c r="P392" s="453">
        <f t="shared" si="94"/>
        <v>0</v>
      </c>
      <c r="Q392" s="453">
        <f t="shared" si="103"/>
        <v>0</v>
      </c>
      <c r="R392" s="453">
        <f t="shared" si="103"/>
        <v>0</v>
      </c>
      <c r="S392" s="453">
        <f t="shared" si="103"/>
        <v>0</v>
      </c>
      <c r="T392" s="453">
        <f t="shared" si="103"/>
        <v>0</v>
      </c>
      <c r="U392" s="453">
        <f t="shared" si="103"/>
        <v>0</v>
      </c>
      <c r="V392" s="453">
        <f t="shared" si="103"/>
        <v>0</v>
      </c>
      <c r="W392" s="384">
        <f t="shared" si="104"/>
        <v>0</v>
      </c>
      <c r="X392" s="565">
        <f>IF(D392='A. Allgemeine Informationen'!$C$17,$M392-Y392,HLOOKUP('A. Allgemeine Informationen'!$C$17-1,$Z$1:$AF$2005,ROW(D392),FALSE)-$Y392)</f>
        <v>0</v>
      </c>
      <c r="Y392" s="384">
        <f>HLOOKUP('A. Allgemeine Informationen'!$C$17,$Z$1:$AF$2005,ROW(D392),FALSE)</f>
        <v>0</v>
      </c>
      <c r="Z392" s="565">
        <f t="shared" si="95"/>
        <v>0</v>
      </c>
      <c r="AA392" s="565">
        <f t="shared" si="96"/>
        <v>0</v>
      </c>
      <c r="AB392" s="565">
        <f t="shared" si="97"/>
        <v>0</v>
      </c>
      <c r="AC392" s="565">
        <f t="shared" si="98"/>
        <v>0</v>
      </c>
      <c r="AD392" s="572">
        <f t="shared" si="99"/>
        <v>0</v>
      </c>
      <c r="AE392" s="560">
        <f t="shared" si="100"/>
        <v>0</v>
      </c>
      <c r="AF392" s="561">
        <f t="shared" si="101"/>
        <v>0</v>
      </c>
      <c r="AG392" s="562"/>
    </row>
    <row r="393" spans="2:33" s="418" customFormat="1" ht="15" customHeight="1" x14ac:dyDescent="0.2">
      <c r="B393" s="554"/>
      <c r="C393" s="382"/>
      <c r="D393" s="383"/>
      <c r="E393" s="381"/>
      <c r="F393" s="1040"/>
      <c r="G393" s="1038"/>
      <c r="H393" s="1041"/>
      <c r="I393" s="381"/>
      <c r="J393" s="568">
        <f t="shared" si="93"/>
        <v>0</v>
      </c>
      <c r="K393" s="381"/>
      <c r="L393" s="381"/>
      <c r="M393" s="568">
        <f t="shared" si="102"/>
        <v>0</v>
      </c>
      <c r="N393" s="570">
        <f>IFERROR(VLOOKUP($C393,Listen!$J$3:$L$39,2,0),0)</f>
        <v>0</v>
      </c>
      <c r="O393" s="570">
        <f>IFERROR(VLOOKUP($C393,Listen!$J$3:$L$39,3,0),0)</f>
        <v>0</v>
      </c>
      <c r="P393" s="453">
        <f t="shared" si="94"/>
        <v>0</v>
      </c>
      <c r="Q393" s="453">
        <f t="shared" si="103"/>
        <v>0</v>
      </c>
      <c r="R393" s="453">
        <f t="shared" si="103"/>
        <v>0</v>
      </c>
      <c r="S393" s="453">
        <f t="shared" si="103"/>
        <v>0</v>
      </c>
      <c r="T393" s="453">
        <f t="shared" si="103"/>
        <v>0</v>
      </c>
      <c r="U393" s="453">
        <f t="shared" si="103"/>
        <v>0</v>
      </c>
      <c r="V393" s="453">
        <f t="shared" si="103"/>
        <v>0</v>
      </c>
      <c r="W393" s="384">
        <f t="shared" si="104"/>
        <v>0</v>
      </c>
      <c r="X393" s="565">
        <f>IF(D393='A. Allgemeine Informationen'!$C$17,$M393-Y393,HLOOKUP('A. Allgemeine Informationen'!$C$17-1,$Z$1:$AF$2005,ROW(D393),FALSE)-$Y393)</f>
        <v>0</v>
      </c>
      <c r="Y393" s="384">
        <f>HLOOKUP('A. Allgemeine Informationen'!$C$17,$Z$1:$AF$2005,ROW(D393),FALSE)</f>
        <v>0</v>
      </c>
      <c r="Z393" s="565">
        <f t="shared" si="95"/>
        <v>0</v>
      </c>
      <c r="AA393" s="565">
        <f t="shared" si="96"/>
        <v>0</v>
      </c>
      <c r="AB393" s="565">
        <f t="shared" si="97"/>
        <v>0</v>
      </c>
      <c r="AC393" s="565">
        <f t="shared" si="98"/>
        <v>0</v>
      </c>
      <c r="AD393" s="572">
        <f t="shared" si="99"/>
        <v>0</v>
      </c>
      <c r="AE393" s="560">
        <f t="shared" si="100"/>
        <v>0</v>
      </c>
      <c r="AF393" s="561">
        <f t="shared" si="101"/>
        <v>0</v>
      </c>
      <c r="AG393" s="562"/>
    </row>
    <row r="394" spans="2:33" s="418" customFormat="1" ht="15" customHeight="1" x14ac:dyDescent="0.2">
      <c r="B394" s="554"/>
      <c r="C394" s="382"/>
      <c r="D394" s="383"/>
      <c r="E394" s="381"/>
      <c r="F394" s="1040"/>
      <c r="G394" s="1038"/>
      <c r="H394" s="1041"/>
      <c r="I394" s="381"/>
      <c r="J394" s="568">
        <f t="shared" si="93"/>
        <v>0</v>
      </c>
      <c r="K394" s="381"/>
      <c r="L394" s="381"/>
      <c r="M394" s="568">
        <f t="shared" si="102"/>
        <v>0</v>
      </c>
      <c r="N394" s="570">
        <f>IFERROR(VLOOKUP($C394,Listen!$J$3:$L$39,2,0),0)</f>
        <v>0</v>
      </c>
      <c r="O394" s="570">
        <f>IFERROR(VLOOKUP($C394,Listen!$J$3:$L$39,3,0),0)</f>
        <v>0</v>
      </c>
      <c r="P394" s="453">
        <f t="shared" si="94"/>
        <v>0</v>
      </c>
      <c r="Q394" s="453">
        <f t="shared" si="103"/>
        <v>0</v>
      </c>
      <c r="R394" s="453">
        <f t="shared" si="103"/>
        <v>0</v>
      </c>
      <c r="S394" s="453">
        <f t="shared" si="103"/>
        <v>0</v>
      </c>
      <c r="T394" s="453">
        <f t="shared" si="103"/>
        <v>0</v>
      </c>
      <c r="U394" s="453">
        <f t="shared" si="103"/>
        <v>0</v>
      </c>
      <c r="V394" s="453">
        <f t="shared" si="103"/>
        <v>0</v>
      </c>
      <c r="W394" s="384">
        <f t="shared" si="104"/>
        <v>0</v>
      </c>
      <c r="X394" s="565">
        <f>IF(D394='A. Allgemeine Informationen'!$C$17,$M394-Y394,HLOOKUP('A. Allgemeine Informationen'!$C$17-1,$Z$1:$AF$2005,ROW(D394),FALSE)-$Y394)</f>
        <v>0</v>
      </c>
      <c r="Y394" s="384">
        <f>HLOOKUP('A. Allgemeine Informationen'!$C$17,$Z$1:$AF$2005,ROW(D394),FALSE)</f>
        <v>0</v>
      </c>
      <c r="Z394" s="565">
        <f t="shared" si="95"/>
        <v>0</v>
      </c>
      <c r="AA394" s="565">
        <f t="shared" si="96"/>
        <v>0</v>
      </c>
      <c r="AB394" s="565">
        <f t="shared" si="97"/>
        <v>0</v>
      </c>
      <c r="AC394" s="565">
        <f t="shared" si="98"/>
        <v>0</v>
      </c>
      <c r="AD394" s="572">
        <f t="shared" si="99"/>
        <v>0</v>
      </c>
      <c r="AE394" s="560">
        <f t="shared" si="100"/>
        <v>0</v>
      </c>
      <c r="AF394" s="561">
        <f t="shared" si="101"/>
        <v>0</v>
      </c>
      <c r="AG394" s="562"/>
    </row>
    <row r="395" spans="2:33" s="418" customFormat="1" ht="15" customHeight="1" x14ac:dyDescent="0.2">
      <c r="B395" s="554"/>
      <c r="C395" s="382"/>
      <c r="D395" s="383"/>
      <c r="E395" s="381"/>
      <c r="F395" s="1040"/>
      <c r="G395" s="1038"/>
      <c r="H395" s="1041"/>
      <c r="I395" s="381"/>
      <c r="J395" s="568">
        <f t="shared" si="93"/>
        <v>0</v>
      </c>
      <c r="K395" s="381"/>
      <c r="L395" s="381"/>
      <c r="M395" s="568">
        <f t="shared" si="102"/>
        <v>0</v>
      </c>
      <c r="N395" s="570">
        <f>IFERROR(VLOOKUP($C395,Listen!$J$3:$L$39,2,0),0)</f>
        <v>0</v>
      </c>
      <c r="O395" s="570">
        <f>IFERROR(VLOOKUP($C395,Listen!$J$3:$L$39,3,0),0)</f>
        <v>0</v>
      </c>
      <c r="P395" s="453">
        <f t="shared" si="94"/>
        <v>0</v>
      </c>
      <c r="Q395" s="453">
        <f t="shared" si="103"/>
        <v>0</v>
      </c>
      <c r="R395" s="453">
        <f t="shared" si="103"/>
        <v>0</v>
      </c>
      <c r="S395" s="453">
        <f t="shared" si="103"/>
        <v>0</v>
      </c>
      <c r="T395" s="453">
        <f t="shared" si="103"/>
        <v>0</v>
      </c>
      <c r="U395" s="453">
        <f t="shared" si="103"/>
        <v>0</v>
      </c>
      <c r="V395" s="453">
        <f t="shared" si="103"/>
        <v>0</v>
      </c>
      <c r="W395" s="384">
        <f t="shared" si="104"/>
        <v>0</v>
      </c>
      <c r="X395" s="565">
        <f>IF(D395='A. Allgemeine Informationen'!$C$17,$M395-Y395,HLOOKUP('A. Allgemeine Informationen'!$C$17-1,$Z$1:$AF$2005,ROW(D395),FALSE)-$Y395)</f>
        <v>0</v>
      </c>
      <c r="Y395" s="384">
        <f>HLOOKUP('A. Allgemeine Informationen'!$C$17,$Z$1:$AF$2005,ROW(D395),FALSE)</f>
        <v>0</v>
      </c>
      <c r="Z395" s="565">
        <f t="shared" si="95"/>
        <v>0</v>
      </c>
      <c r="AA395" s="565">
        <f t="shared" si="96"/>
        <v>0</v>
      </c>
      <c r="AB395" s="565">
        <f t="shared" si="97"/>
        <v>0</v>
      </c>
      <c r="AC395" s="565">
        <f t="shared" si="98"/>
        <v>0</v>
      </c>
      <c r="AD395" s="572">
        <f t="shared" si="99"/>
        <v>0</v>
      </c>
      <c r="AE395" s="560">
        <f t="shared" si="100"/>
        <v>0</v>
      </c>
      <c r="AF395" s="561">
        <f t="shared" si="101"/>
        <v>0</v>
      </c>
      <c r="AG395" s="562"/>
    </row>
    <row r="396" spans="2:33" s="418" customFormat="1" ht="15" customHeight="1" x14ac:dyDescent="0.2">
      <c r="B396" s="554"/>
      <c r="C396" s="382"/>
      <c r="D396" s="383"/>
      <c r="E396" s="381"/>
      <c r="F396" s="1040"/>
      <c r="G396" s="1038"/>
      <c r="H396" s="1041"/>
      <c r="I396" s="381"/>
      <c r="J396" s="568">
        <f t="shared" si="93"/>
        <v>0</v>
      </c>
      <c r="K396" s="381"/>
      <c r="L396" s="381"/>
      <c r="M396" s="568">
        <f t="shared" si="102"/>
        <v>0</v>
      </c>
      <c r="N396" s="570">
        <f>IFERROR(VLOOKUP($C396,Listen!$J$3:$L$39,2,0),0)</f>
        <v>0</v>
      </c>
      <c r="O396" s="570">
        <f>IFERROR(VLOOKUP($C396,Listen!$J$3:$L$39,3,0),0)</f>
        <v>0</v>
      </c>
      <c r="P396" s="453">
        <f t="shared" si="94"/>
        <v>0</v>
      </c>
      <c r="Q396" s="453">
        <f t="shared" si="103"/>
        <v>0</v>
      </c>
      <c r="R396" s="453">
        <f t="shared" si="103"/>
        <v>0</v>
      </c>
      <c r="S396" s="453">
        <f t="shared" si="103"/>
        <v>0</v>
      </c>
      <c r="T396" s="453">
        <f t="shared" si="103"/>
        <v>0</v>
      </c>
      <c r="U396" s="453">
        <f t="shared" si="103"/>
        <v>0</v>
      </c>
      <c r="V396" s="453">
        <f t="shared" si="103"/>
        <v>0</v>
      </c>
      <c r="W396" s="384">
        <f t="shared" si="104"/>
        <v>0</v>
      </c>
      <c r="X396" s="565">
        <f>IF(D396='A. Allgemeine Informationen'!$C$17,$M396-Y396,HLOOKUP('A. Allgemeine Informationen'!$C$17-1,$Z$1:$AF$2005,ROW(D396),FALSE)-$Y396)</f>
        <v>0</v>
      </c>
      <c r="Y396" s="384">
        <f>HLOOKUP('A. Allgemeine Informationen'!$C$17,$Z$1:$AF$2005,ROW(D396),FALSE)</f>
        <v>0</v>
      </c>
      <c r="Z396" s="565">
        <f t="shared" si="95"/>
        <v>0</v>
      </c>
      <c r="AA396" s="565">
        <f t="shared" si="96"/>
        <v>0</v>
      </c>
      <c r="AB396" s="565">
        <f t="shared" si="97"/>
        <v>0</v>
      </c>
      <c r="AC396" s="565">
        <f t="shared" si="98"/>
        <v>0</v>
      </c>
      <c r="AD396" s="572">
        <f t="shared" si="99"/>
        <v>0</v>
      </c>
      <c r="AE396" s="560">
        <f t="shared" si="100"/>
        <v>0</v>
      </c>
      <c r="AF396" s="561">
        <f t="shared" si="101"/>
        <v>0</v>
      </c>
      <c r="AG396" s="562"/>
    </row>
    <row r="397" spans="2:33" s="418" customFormat="1" ht="15" customHeight="1" x14ac:dyDescent="0.2">
      <c r="B397" s="554"/>
      <c r="C397" s="382"/>
      <c r="D397" s="383"/>
      <c r="E397" s="381"/>
      <c r="F397" s="1040"/>
      <c r="G397" s="1038"/>
      <c r="H397" s="1041"/>
      <c r="I397" s="381"/>
      <c r="J397" s="568">
        <f t="shared" si="93"/>
        <v>0</v>
      </c>
      <c r="K397" s="381"/>
      <c r="L397" s="381"/>
      <c r="M397" s="568">
        <f t="shared" si="102"/>
        <v>0</v>
      </c>
      <c r="N397" s="570">
        <f>IFERROR(VLOOKUP($C397,Listen!$J$3:$L$39,2,0),0)</f>
        <v>0</v>
      </c>
      <c r="O397" s="570">
        <f>IFERROR(VLOOKUP($C397,Listen!$J$3:$L$39,3,0),0)</f>
        <v>0</v>
      </c>
      <c r="P397" s="453">
        <f t="shared" si="94"/>
        <v>0</v>
      </c>
      <c r="Q397" s="453">
        <f t="shared" si="103"/>
        <v>0</v>
      </c>
      <c r="R397" s="453">
        <f t="shared" si="103"/>
        <v>0</v>
      </c>
      <c r="S397" s="453">
        <f t="shared" si="103"/>
        <v>0</v>
      </c>
      <c r="T397" s="453">
        <f t="shared" si="103"/>
        <v>0</v>
      </c>
      <c r="U397" s="453">
        <f t="shared" si="103"/>
        <v>0</v>
      </c>
      <c r="V397" s="453">
        <f t="shared" si="103"/>
        <v>0</v>
      </c>
      <c r="W397" s="384">
        <f t="shared" si="104"/>
        <v>0</v>
      </c>
      <c r="X397" s="565">
        <f>IF(D397='A. Allgemeine Informationen'!$C$17,$M397-Y397,HLOOKUP('A. Allgemeine Informationen'!$C$17-1,$Z$1:$AF$2005,ROW(D397),FALSE)-$Y397)</f>
        <v>0</v>
      </c>
      <c r="Y397" s="384">
        <f>HLOOKUP('A. Allgemeine Informationen'!$C$17,$Z$1:$AF$2005,ROW(D397),FALSE)</f>
        <v>0</v>
      </c>
      <c r="Z397" s="565">
        <f t="shared" si="95"/>
        <v>0</v>
      </c>
      <c r="AA397" s="565">
        <f t="shared" si="96"/>
        <v>0</v>
      </c>
      <c r="AB397" s="565">
        <f t="shared" si="97"/>
        <v>0</v>
      </c>
      <c r="AC397" s="565">
        <f t="shared" si="98"/>
        <v>0</v>
      </c>
      <c r="AD397" s="572">
        <f t="shared" si="99"/>
        <v>0</v>
      </c>
      <c r="AE397" s="560">
        <f t="shared" si="100"/>
        <v>0</v>
      </c>
      <c r="AF397" s="561">
        <f t="shared" si="101"/>
        <v>0</v>
      </c>
      <c r="AG397" s="562"/>
    </row>
    <row r="398" spans="2:33" s="418" customFormat="1" ht="15" customHeight="1" x14ac:dyDescent="0.2">
      <c r="B398" s="554"/>
      <c r="C398" s="382"/>
      <c r="D398" s="383"/>
      <c r="E398" s="381"/>
      <c r="F398" s="1040"/>
      <c r="G398" s="1038"/>
      <c r="H398" s="1041"/>
      <c r="I398" s="381"/>
      <c r="J398" s="568">
        <f t="shared" si="93"/>
        <v>0</v>
      </c>
      <c r="K398" s="381"/>
      <c r="L398" s="381"/>
      <c r="M398" s="568">
        <f t="shared" si="102"/>
        <v>0</v>
      </c>
      <c r="N398" s="570">
        <f>IFERROR(VLOOKUP($C398,Listen!$J$3:$L$39,2,0),0)</f>
        <v>0</v>
      </c>
      <c r="O398" s="570">
        <f>IFERROR(VLOOKUP($C398,Listen!$J$3:$L$39,3,0),0)</f>
        <v>0</v>
      </c>
      <c r="P398" s="453">
        <f t="shared" si="94"/>
        <v>0</v>
      </c>
      <c r="Q398" s="453">
        <f t="shared" si="103"/>
        <v>0</v>
      </c>
      <c r="R398" s="453">
        <f t="shared" si="103"/>
        <v>0</v>
      </c>
      <c r="S398" s="453">
        <f t="shared" si="103"/>
        <v>0</v>
      </c>
      <c r="T398" s="453">
        <f t="shared" si="103"/>
        <v>0</v>
      </c>
      <c r="U398" s="453">
        <f t="shared" si="103"/>
        <v>0</v>
      </c>
      <c r="V398" s="453">
        <f t="shared" si="103"/>
        <v>0</v>
      </c>
      <c r="W398" s="384">
        <f t="shared" si="104"/>
        <v>0</v>
      </c>
      <c r="X398" s="565">
        <f>IF(D398='A. Allgemeine Informationen'!$C$17,$M398-Y398,HLOOKUP('A. Allgemeine Informationen'!$C$17-1,$Z$1:$AF$2005,ROW(D398),FALSE)-$Y398)</f>
        <v>0</v>
      </c>
      <c r="Y398" s="384">
        <f>HLOOKUP('A. Allgemeine Informationen'!$C$17,$Z$1:$AF$2005,ROW(D398),FALSE)</f>
        <v>0</v>
      </c>
      <c r="Z398" s="565">
        <f t="shared" si="95"/>
        <v>0</v>
      </c>
      <c r="AA398" s="565">
        <f t="shared" si="96"/>
        <v>0</v>
      </c>
      <c r="AB398" s="565">
        <f t="shared" si="97"/>
        <v>0</v>
      </c>
      <c r="AC398" s="565">
        <f t="shared" si="98"/>
        <v>0</v>
      </c>
      <c r="AD398" s="572">
        <f t="shared" si="99"/>
        <v>0</v>
      </c>
      <c r="AE398" s="560">
        <f t="shared" si="100"/>
        <v>0</v>
      </c>
      <c r="AF398" s="561">
        <f t="shared" si="101"/>
        <v>0</v>
      </c>
      <c r="AG398" s="562"/>
    </row>
    <row r="399" spans="2:33" s="418" customFormat="1" ht="15" customHeight="1" x14ac:dyDescent="0.2">
      <c r="B399" s="554"/>
      <c r="C399" s="382"/>
      <c r="D399" s="383"/>
      <c r="E399" s="381"/>
      <c r="F399" s="1040"/>
      <c r="G399" s="1038"/>
      <c r="H399" s="1041"/>
      <c r="I399" s="381"/>
      <c r="J399" s="568">
        <f t="shared" si="93"/>
        <v>0</v>
      </c>
      <c r="K399" s="381"/>
      <c r="L399" s="381"/>
      <c r="M399" s="568">
        <f t="shared" si="102"/>
        <v>0</v>
      </c>
      <c r="N399" s="570">
        <f>IFERROR(VLOOKUP($C399,Listen!$J$3:$L$39,2,0),0)</f>
        <v>0</v>
      </c>
      <c r="O399" s="570">
        <f>IFERROR(VLOOKUP($C399,Listen!$J$3:$L$39,3,0),0)</f>
        <v>0</v>
      </c>
      <c r="P399" s="453">
        <f t="shared" si="94"/>
        <v>0</v>
      </c>
      <c r="Q399" s="453">
        <f t="shared" si="103"/>
        <v>0</v>
      </c>
      <c r="R399" s="453">
        <f t="shared" si="103"/>
        <v>0</v>
      </c>
      <c r="S399" s="453">
        <f t="shared" si="103"/>
        <v>0</v>
      </c>
      <c r="T399" s="453">
        <f t="shared" si="103"/>
        <v>0</v>
      </c>
      <c r="U399" s="453">
        <f t="shared" si="103"/>
        <v>0</v>
      </c>
      <c r="V399" s="453">
        <f t="shared" si="103"/>
        <v>0</v>
      </c>
      <c r="W399" s="384">
        <f t="shared" si="104"/>
        <v>0</v>
      </c>
      <c r="X399" s="565">
        <f>IF(D399='A. Allgemeine Informationen'!$C$17,$M399-Y399,HLOOKUP('A. Allgemeine Informationen'!$C$17-1,$Z$1:$AF$2005,ROW(D399),FALSE)-$Y399)</f>
        <v>0</v>
      </c>
      <c r="Y399" s="384">
        <f>HLOOKUP('A. Allgemeine Informationen'!$C$17,$Z$1:$AF$2005,ROW(D399),FALSE)</f>
        <v>0</v>
      </c>
      <c r="Z399" s="565">
        <f t="shared" si="95"/>
        <v>0</v>
      </c>
      <c r="AA399" s="565">
        <f t="shared" si="96"/>
        <v>0</v>
      </c>
      <c r="AB399" s="565">
        <f t="shared" si="97"/>
        <v>0</v>
      </c>
      <c r="AC399" s="565">
        <f t="shared" si="98"/>
        <v>0</v>
      </c>
      <c r="AD399" s="572">
        <f t="shared" si="99"/>
        <v>0</v>
      </c>
      <c r="AE399" s="560">
        <f t="shared" si="100"/>
        <v>0</v>
      </c>
      <c r="AF399" s="561">
        <f t="shared" si="101"/>
        <v>0</v>
      </c>
      <c r="AG399" s="562"/>
    </row>
    <row r="400" spans="2:33" s="418" customFormat="1" ht="15" customHeight="1" x14ac:dyDescent="0.2">
      <c r="B400" s="554"/>
      <c r="C400" s="382"/>
      <c r="D400" s="383"/>
      <c r="E400" s="381"/>
      <c r="F400" s="1040"/>
      <c r="G400" s="1038"/>
      <c r="H400" s="1041"/>
      <c r="I400" s="381"/>
      <c r="J400" s="568">
        <f t="shared" si="93"/>
        <v>0</v>
      </c>
      <c r="K400" s="381"/>
      <c r="L400" s="381"/>
      <c r="M400" s="568">
        <f t="shared" si="102"/>
        <v>0</v>
      </c>
      <c r="N400" s="570">
        <f>IFERROR(VLOOKUP($C400,Listen!$J$3:$L$39,2,0),0)</f>
        <v>0</v>
      </c>
      <c r="O400" s="570">
        <f>IFERROR(VLOOKUP($C400,Listen!$J$3:$L$39,3,0),0)</f>
        <v>0</v>
      </c>
      <c r="P400" s="453">
        <f t="shared" si="94"/>
        <v>0</v>
      </c>
      <c r="Q400" s="453">
        <f t="shared" si="103"/>
        <v>0</v>
      </c>
      <c r="R400" s="453">
        <f t="shared" si="103"/>
        <v>0</v>
      </c>
      <c r="S400" s="453">
        <f t="shared" si="103"/>
        <v>0</v>
      </c>
      <c r="T400" s="453">
        <f t="shared" si="103"/>
        <v>0</v>
      </c>
      <c r="U400" s="453">
        <f t="shared" si="103"/>
        <v>0</v>
      </c>
      <c r="V400" s="453">
        <f t="shared" si="103"/>
        <v>0</v>
      </c>
      <c r="W400" s="384">
        <f t="shared" si="104"/>
        <v>0</v>
      </c>
      <c r="X400" s="565">
        <f>IF(D400='A. Allgemeine Informationen'!$C$17,$M400-Y400,HLOOKUP('A. Allgemeine Informationen'!$C$17-1,$Z$1:$AF$2005,ROW(D400),FALSE)-$Y400)</f>
        <v>0</v>
      </c>
      <c r="Y400" s="384">
        <f>HLOOKUP('A. Allgemeine Informationen'!$C$17,$Z$1:$AF$2005,ROW(D400),FALSE)</f>
        <v>0</v>
      </c>
      <c r="Z400" s="565">
        <f t="shared" si="95"/>
        <v>0</v>
      </c>
      <c r="AA400" s="565">
        <f t="shared" si="96"/>
        <v>0</v>
      </c>
      <c r="AB400" s="565">
        <f t="shared" si="97"/>
        <v>0</v>
      </c>
      <c r="AC400" s="565">
        <f t="shared" si="98"/>
        <v>0</v>
      </c>
      <c r="AD400" s="572">
        <f t="shared" si="99"/>
        <v>0</v>
      </c>
      <c r="AE400" s="560">
        <f t="shared" si="100"/>
        <v>0</v>
      </c>
      <c r="AF400" s="561">
        <f t="shared" si="101"/>
        <v>0</v>
      </c>
      <c r="AG400" s="562"/>
    </row>
    <row r="401" spans="2:33" s="418" customFormat="1" ht="15" customHeight="1" x14ac:dyDescent="0.2">
      <c r="B401" s="554"/>
      <c r="C401" s="382"/>
      <c r="D401" s="383"/>
      <c r="E401" s="381"/>
      <c r="F401" s="1040"/>
      <c r="G401" s="1038"/>
      <c r="H401" s="1041"/>
      <c r="I401" s="381"/>
      <c r="J401" s="568">
        <f t="shared" si="93"/>
        <v>0</v>
      </c>
      <c r="K401" s="381"/>
      <c r="L401" s="381"/>
      <c r="M401" s="568">
        <f t="shared" si="102"/>
        <v>0</v>
      </c>
      <c r="N401" s="570">
        <f>IFERROR(VLOOKUP($C401,Listen!$J$3:$L$39,2,0),0)</f>
        <v>0</v>
      </c>
      <c r="O401" s="570">
        <f>IFERROR(VLOOKUP($C401,Listen!$J$3:$L$39,3,0),0)</f>
        <v>0</v>
      </c>
      <c r="P401" s="453">
        <f t="shared" si="94"/>
        <v>0</v>
      </c>
      <c r="Q401" s="453">
        <f t="shared" si="103"/>
        <v>0</v>
      </c>
      <c r="R401" s="453">
        <f t="shared" si="103"/>
        <v>0</v>
      </c>
      <c r="S401" s="453">
        <f t="shared" si="103"/>
        <v>0</v>
      </c>
      <c r="T401" s="453">
        <f t="shared" si="103"/>
        <v>0</v>
      </c>
      <c r="U401" s="453">
        <f t="shared" si="103"/>
        <v>0</v>
      </c>
      <c r="V401" s="453">
        <f t="shared" si="103"/>
        <v>0</v>
      </c>
      <c r="W401" s="384">
        <f t="shared" si="104"/>
        <v>0</v>
      </c>
      <c r="X401" s="565">
        <f>IF(D401='A. Allgemeine Informationen'!$C$17,$M401-Y401,HLOOKUP('A. Allgemeine Informationen'!$C$17-1,$Z$1:$AF$2005,ROW(D401),FALSE)-$Y401)</f>
        <v>0</v>
      </c>
      <c r="Y401" s="384">
        <f>HLOOKUP('A. Allgemeine Informationen'!$C$17,$Z$1:$AF$2005,ROW(D401),FALSE)</f>
        <v>0</v>
      </c>
      <c r="Z401" s="565">
        <f t="shared" si="95"/>
        <v>0</v>
      </c>
      <c r="AA401" s="565">
        <f t="shared" si="96"/>
        <v>0</v>
      </c>
      <c r="AB401" s="565">
        <f t="shared" si="97"/>
        <v>0</v>
      </c>
      <c r="AC401" s="565">
        <f t="shared" si="98"/>
        <v>0</v>
      </c>
      <c r="AD401" s="572">
        <f t="shared" si="99"/>
        <v>0</v>
      </c>
      <c r="AE401" s="560">
        <f t="shared" si="100"/>
        <v>0</v>
      </c>
      <c r="AF401" s="561">
        <f t="shared" si="101"/>
        <v>0</v>
      </c>
      <c r="AG401" s="562"/>
    </row>
    <row r="402" spans="2:33" s="418" customFormat="1" ht="15" customHeight="1" x14ac:dyDescent="0.2">
      <c r="B402" s="554"/>
      <c r="C402" s="382"/>
      <c r="D402" s="383"/>
      <c r="E402" s="381"/>
      <c r="F402" s="1040"/>
      <c r="G402" s="1038"/>
      <c r="H402" s="1041"/>
      <c r="I402" s="381"/>
      <c r="J402" s="568">
        <f t="shared" si="93"/>
        <v>0</v>
      </c>
      <c r="K402" s="381"/>
      <c r="L402" s="381"/>
      <c r="M402" s="568">
        <f t="shared" si="102"/>
        <v>0</v>
      </c>
      <c r="N402" s="570">
        <f>IFERROR(VLOOKUP($C402,Listen!$J$3:$L$39,2,0),0)</f>
        <v>0</v>
      </c>
      <c r="O402" s="570">
        <f>IFERROR(VLOOKUP($C402,Listen!$J$3:$L$39,3,0),0)</f>
        <v>0</v>
      </c>
      <c r="P402" s="453">
        <f t="shared" si="94"/>
        <v>0</v>
      </c>
      <c r="Q402" s="453">
        <f t="shared" si="103"/>
        <v>0</v>
      </c>
      <c r="R402" s="453">
        <f t="shared" si="103"/>
        <v>0</v>
      </c>
      <c r="S402" s="453">
        <f t="shared" si="103"/>
        <v>0</v>
      </c>
      <c r="T402" s="453">
        <f t="shared" si="103"/>
        <v>0</v>
      </c>
      <c r="U402" s="453">
        <f t="shared" si="103"/>
        <v>0</v>
      </c>
      <c r="V402" s="453">
        <f t="shared" si="103"/>
        <v>0</v>
      </c>
      <c r="W402" s="384">
        <f t="shared" si="104"/>
        <v>0</v>
      </c>
      <c r="X402" s="565">
        <f>IF(D402='A. Allgemeine Informationen'!$C$17,$M402-Y402,HLOOKUP('A. Allgemeine Informationen'!$C$17-1,$Z$1:$AF$2005,ROW(D402),FALSE)-$Y402)</f>
        <v>0</v>
      </c>
      <c r="Y402" s="384">
        <f>HLOOKUP('A. Allgemeine Informationen'!$C$17,$Z$1:$AF$2005,ROW(D402),FALSE)</f>
        <v>0</v>
      </c>
      <c r="Z402" s="565">
        <f t="shared" si="95"/>
        <v>0</v>
      </c>
      <c r="AA402" s="565">
        <f t="shared" si="96"/>
        <v>0</v>
      </c>
      <c r="AB402" s="565">
        <f t="shared" si="97"/>
        <v>0</v>
      </c>
      <c r="AC402" s="565">
        <f t="shared" si="98"/>
        <v>0</v>
      </c>
      <c r="AD402" s="572">
        <f t="shared" si="99"/>
        <v>0</v>
      </c>
      <c r="AE402" s="560">
        <f t="shared" si="100"/>
        <v>0</v>
      </c>
      <c r="AF402" s="561">
        <f t="shared" si="101"/>
        <v>0</v>
      </c>
      <c r="AG402" s="562"/>
    </row>
    <row r="403" spans="2:33" s="418" customFormat="1" ht="15" customHeight="1" x14ac:dyDescent="0.2">
      <c r="B403" s="554"/>
      <c r="C403" s="382"/>
      <c r="D403" s="383"/>
      <c r="E403" s="381"/>
      <c r="F403" s="1040"/>
      <c r="G403" s="1038"/>
      <c r="H403" s="1041"/>
      <c r="I403" s="381"/>
      <c r="J403" s="568">
        <f t="shared" si="93"/>
        <v>0</v>
      </c>
      <c r="K403" s="381"/>
      <c r="L403" s="381"/>
      <c r="M403" s="568">
        <f t="shared" si="102"/>
        <v>0</v>
      </c>
      <c r="N403" s="570">
        <f>IFERROR(VLOOKUP($C403,Listen!$J$3:$L$39,2,0),0)</f>
        <v>0</v>
      </c>
      <c r="O403" s="570">
        <f>IFERROR(VLOOKUP($C403,Listen!$J$3:$L$39,3,0),0)</f>
        <v>0</v>
      </c>
      <c r="P403" s="453">
        <f t="shared" si="94"/>
        <v>0</v>
      </c>
      <c r="Q403" s="453">
        <f t="shared" si="103"/>
        <v>0</v>
      </c>
      <c r="R403" s="453">
        <f t="shared" si="103"/>
        <v>0</v>
      </c>
      <c r="S403" s="453">
        <f t="shared" si="103"/>
        <v>0</v>
      </c>
      <c r="T403" s="453">
        <f t="shared" si="103"/>
        <v>0</v>
      </c>
      <c r="U403" s="453">
        <f t="shared" si="103"/>
        <v>0</v>
      </c>
      <c r="V403" s="453">
        <f t="shared" si="103"/>
        <v>0</v>
      </c>
      <c r="W403" s="384">
        <f t="shared" si="104"/>
        <v>0</v>
      </c>
      <c r="X403" s="565">
        <f>IF(D403='A. Allgemeine Informationen'!$C$17,$M403-Y403,HLOOKUP('A. Allgemeine Informationen'!$C$17-1,$Z$1:$AF$2005,ROW(D403),FALSE)-$Y403)</f>
        <v>0</v>
      </c>
      <c r="Y403" s="384">
        <f>HLOOKUP('A. Allgemeine Informationen'!$C$17,$Z$1:$AF$2005,ROW(D403),FALSE)</f>
        <v>0</v>
      </c>
      <c r="Z403" s="565">
        <f t="shared" si="95"/>
        <v>0</v>
      </c>
      <c r="AA403" s="565">
        <f t="shared" si="96"/>
        <v>0</v>
      </c>
      <c r="AB403" s="565">
        <f t="shared" si="97"/>
        <v>0</v>
      </c>
      <c r="AC403" s="565">
        <f t="shared" si="98"/>
        <v>0</v>
      </c>
      <c r="AD403" s="572">
        <f t="shared" si="99"/>
        <v>0</v>
      </c>
      <c r="AE403" s="560">
        <f t="shared" si="100"/>
        <v>0</v>
      </c>
      <c r="AF403" s="561">
        <f t="shared" si="101"/>
        <v>0</v>
      </c>
      <c r="AG403" s="562"/>
    </row>
    <row r="404" spans="2:33" s="418" customFormat="1" ht="15" customHeight="1" x14ac:dyDescent="0.2">
      <c r="B404" s="554"/>
      <c r="C404" s="382"/>
      <c r="D404" s="383"/>
      <c r="E404" s="381"/>
      <c r="F404" s="1040"/>
      <c r="G404" s="1038"/>
      <c r="H404" s="1041"/>
      <c r="I404" s="381"/>
      <c r="J404" s="568">
        <f t="shared" si="93"/>
        <v>0</v>
      </c>
      <c r="K404" s="381"/>
      <c r="L404" s="381"/>
      <c r="M404" s="568">
        <f t="shared" si="102"/>
        <v>0</v>
      </c>
      <c r="N404" s="570">
        <f>IFERROR(VLOOKUP($C404,Listen!$J$3:$L$39,2,0),0)</f>
        <v>0</v>
      </c>
      <c r="O404" s="570">
        <f>IFERROR(VLOOKUP($C404,Listen!$J$3:$L$39,3,0),0)</f>
        <v>0</v>
      </c>
      <c r="P404" s="453">
        <f t="shared" si="94"/>
        <v>0</v>
      </c>
      <c r="Q404" s="453">
        <f t="shared" si="103"/>
        <v>0</v>
      </c>
      <c r="R404" s="453">
        <f t="shared" si="103"/>
        <v>0</v>
      </c>
      <c r="S404" s="453">
        <f t="shared" si="103"/>
        <v>0</v>
      </c>
      <c r="T404" s="453">
        <f t="shared" si="103"/>
        <v>0</v>
      </c>
      <c r="U404" s="453">
        <f t="shared" si="103"/>
        <v>0</v>
      </c>
      <c r="V404" s="453">
        <f t="shared" si="103"/>
        <v>0</v>
      </c>
      <c r="W404" s="384">
        <f t="shared" si="104"/>
        <v>0</v>
      </c>
      <c r="X404" s="565">
        <f>IF(D404='A. Allgemeine Informationen'!$C$17,$M404-Y404,HLOOKUP('A. Allgemeine Informationen'!$C$17-1,$Z$1:$AF$2005,ROW(D404),FALSE)-$Y404)</f>
        <v>0</v>
      </c>
      <c r="Y404" s="384">
        <f>HLOOKUP('A. Allgemeine Informationen'!$C$17,$Z$1:$AF$2005,ROW(D404),FALSE)</f>
        <v>0</v>
      </c>
      <c r="Z404" s="565">
        <f t="shared" si="95"/>
        <v>0</v>
      </c>
      <c r="AA404" s="565">
        <f t="shared" si="96"/>
        <v>0</v>
      </c>
      <c r="AB404" s="565">
        <f t="shared" si="97"/>
        <v>0</v>
      </c>
      <c r="AC404" s="565">
        <f t="shared" si="98"/>
        <v>0</v>
      </c>
      <c r="AD404" s="572">
        <f t="shared" si="99"/>
        <v>0</v>
      </c>
      <c r="AE404" s="560">
        <f t="shared" si="100"/>
        <v>0</v>
      </c>
      <c r="AF404" s="561">
        <f t="shared" si="101"/>
        <v>0</v>
      </c>
      <c r="AG404" s="562"/>
    </row>
    <row r="405" spans="2:33" s="418" customFormat="1" ht="15" customHeight="1" x14ac:dyDescent="0.2">
      <c r="B405" s="554"/>
      <c r="C405" s="382"/>
      <c r="D405" s="383"/>
      <c r="E405" s="381"/>
      <c r="F405" s="1040"/>
      <c r="G405" s="1038"/>
      <c r="H405" s="1041"/>
      <c r="I405" s="381"/>
      <c r="J405" s="568">
        <f t="shared" si="93"/>
        <v>0</v>
      </c>
      <c r="K405" s="381"/>
      <c r="L405" s="381"/>
      <c r="M405" s="568">
        <f t="shared" si="102"/>
        <v>0</v>
      </c>
      <c r="N405" s="570">
        <f>IFERROR(VLOOKUP($C405,Listen!$J$3:$L$39,2,0),0)</f>
        <v>0</v>
      </c>
      <c r="O405" s="570">
        <f>IFERROR(VLOOKUP($C405,Listen!$J$3:$L$39,3,0),0)</f>
        <v>0</v>
      </c>
      <c r="P405" s="453">
        <f t="shared" si="94"/>
        <v>0</v>
      </c>
      <c r="Q405" s="453">
        <f t="shared" si="103"/>
        <v>0</v>
      </c>
      <c r="R405" s="453">
        <f t="shared" si="103"/>
        <v>0</v>
      </c>
      <c r="S405" s="453">
        <f t="shared" si="103"/>
        <v>0</v>
      </c>
      <c r="T405" s="453">
        <f t="shared" si="103"/>
        <v>0</v>
      </c>
      <c r="U405" s="453">
        <f t="shared" si="103"/>
        <v>0</v>
      </c>
      <c r="V405" s="453">
        <f t="shared" si="103"/>
        <v>0</v>
      </c>
      <c r="W405" s="384">
        <f t="shared" si="104"/>
        <v>0</v>
      </c>
      <c r="X405" s="565">
        <f>IF(D405='A. Allgemeine Informationen'!$C$17,$M405-Y405,HLOOKUP('A. Allgemeine Informationen'!$C$17-1,$Z$1:$AF$2005,ROW(D405),FALSE)-$Y405)</f>
        <v>0</v>
      </c>
      <c r="Y405" s="384">
        <f>HLOOKUP('A. Allgemeine Informationen'!$C$17,$Z$1:$AF$2005,ROW(D405),FALSE)</f>
        <v>0</v>
      </c>
      <c r="Z405" s="565">
        <f t="shared" si="95"/>
        <v>0</v>
      </c>
      <c r="AA405" s="565">
        <f t="shared" si="96"/>
        <v>0</v>
      </c>
      <c r="AB405" s="565">
        <f t="shared" si="97"/>
        <v>0</v>
      </c>
      <c r="AC405" s="565">
        <f t="shared" si="98"/>
        <v>0</v>
      </c>
      <c r="AD405" s="572">
        <f t="shared" si="99"/>
        <v>0</v>
      </c>
      <c r="AE405" s="560">
        <f t="shared" si="100"/>
        <v>0</v>
      </c>
      <c r="AF405" s="561">
        <f t="shared" si="101"/>
        <v>0</v>
      </c>
      <c r="AG405" s="562"/>
    </row>
    <row r="406" spans="2:33" s="418" customFormat="1" ht="15" customHeight="1" x14ac:dyDescent="0.2">
      <c r="B406" s="554"/>
      <c r="C406" s="382"/>
      <c r="D406" s="383"/>
      <c r="E406" s="381"/>
      <c r="F406" s="1040"/>
      <c r="G406" s="1038"/>
      <c r="H406" s="1041"/>
      <c r="I406" s="381"/>
      <c r="J406" s="568">
        <f t="shared" si="93"/>
        <v>0</v>
      </c>
      <c r="K406" s="381"/>
      <c r="L406" s="381"/>
      <c r="M406" s="568">
        <f t="shared" si="102"/>
        <v>0</v>
      </c>
      <c r="N406" s="570">
        <f>IFERROR(VLOOKUP($C406,Listen!$J$3:$L$39,2,0),0)</f>
        <v>0</v>
      </c>
      <c r="O406" s="570">
        <f>IFERROR(VLOOKUP($C406,Listen!$J$3:$L$39,3,0),0)</f>
        <v>0</v>
      </c>
      <c r="P406" s="453">
        <f t="shared" si="94"/>
        <v>0</v>
      </c>
      <c r="Q406" s="453">
        <f t="shared" si="103"/>
        <v>0</v>
      </c>
      <c r="R406" s="453">
        <f t="shared" si="103"/>
        <v>0</v>
      </c>
      <c r="S406" s="453">
        <f t="shared" si="103"/>
        <v>0</v>
      </c>
      <c r="T406" s="453">
        <f t="shared" si="103"/>
        <v>0</v>
      </c>
      <c r="U406" s="453">
        <f t="shared" si="103"/>
        <v>0</v>
      </c>
      <c r="V406" s="453">
        <f t="shared" si="103"/>
        <v>0</v>
      </c>
      <c r="W406" s="384">
        <f t="shared" si="104"/>
        <v>0</v>
      </c>
      <c r="X406" s="565">
        <f>IF(D406='A. Allgemeine Informationen'!$C$17,$M406-Y406,HLOOKUP('A. Allgemeine Informationen'!$C$17-1,$Z$1:$AF$2005,ROW(D406),FALSE)-$Y406)</f>
        <v>0</v>
      </c>
      <c r="Y406" s="384">
        <f>HLOOKUP('A. Allgemeine Informationen'!$C$17,$Z$1:$AF$2005,ROW(D406),FALSE)</f>
        <v>0</v>
      </c>
      <c r="Z406" s="565">
        <f t="shared" si="95"/>
        <v>0</v>
      </c>
      <c r="AA406" s="565">
        <f t="shared" si="96"/>
        <v>0</v>
      </c>
      <c r="AB406" s="565">
        <f t="shared" si="97"/>
        <v>0</v>
      </c>
      <c r="AC406" s="565">
        <f t="shared" si="98"/>
        <v>0</v>
      </c>
      <c r="AD406" s="572">
        <f t="shared" si="99"/>
        <v>0</v>
      </c>
      <c r="AE406" s="560">
        <f t="shared" si="100"/>
        <v>0</v>
      </c>
      <c r="AF406" s="561">
        <f t="shared" si="101"/>
        <v>0</v>
      </c>
      <c r="AG406" s="562"/>
    </row>
    <row r="407" spans="2:33" s="418" customFormat="1" ht="15" customHeight="1" x14ac:dyDescent="0.2">
      <c r="B407" s="554"/>
      <c r="C407" s="382"/>
      <c r="D407" s="383"/>
      <c r="E407" s="381"/>
      <c r="F407" s="1040"/>
      <c r="G407" s="1038"/>
      <c r="H407" s="1041"/>
      <c r="I407" s="381"/>
      <c r="J407" s="568">
        <f t="shared" si="93"/>
        <v>0</v>
      </c>
      <c r="K407" s="381"/>
      <c r="L407" s="381"/>
      <c r="M407" s="568">
        <f t="shared" si="102"/>
        <v>0</v>
      </c>
      <c r="N407" s="570">
        <f>IFERROR(VLOOKUP($C407,Listen!$J$3:$L$39,2,0),0)</f>
        <v>0</v>
      </c>
      <c r="O407" s="570">
        <f>IFERROR(VLOOKUP($C407,Listen!$J$3:$L$39,3,0),0)</f>
        <v>0</v>
      </c>
      <c r="P407" s="453">
        <f t="shared" si="94"/>
        <v>0</v>
      </c>
      <c r="Q407" s="453">
        <f t="shared" ref="Q407:V422" si="105">P407</f>
        <v>0</v>
      </c>
      <c r="R407" s="453">
        <f t="shared" si="105"/>
        <v>0</v>
      </c>
      <c r="S407" s="453">
        <f t="shared" si="105"/>
        <v>0</v>
      </c>
      <c r="T407" s="453">
        <f t="shared" si="105"/>
        <v>0</v>
      </c>
      <c r="U407" s="453">
        <f t="shared" si="105"/>
        <v>0</v>
      </c>
      <c r="V407" s="453">
        <f t="shared" si="105"/>
        <v>0</v>
      </c>
      <c r="W407" s="384">
        <f t="shared" si="104"/>
        <v>0</v>
      </c>
      <c r="X407" s="565">
        <f>IF(D407='A. Allgemeine Informationen'!$C$17,$M407-Y407,HLOOKUP('A. Allgemeine Informationen'!$C$17-1,$Z$1:$AF$2005,ROW(D407),FALSE)-$Y407)</f>
        <v>0</v>
      </c>
      <c r="Y407" s="384">
        <f>HLOOKUP('A. Allgemeine Informationen'!$C$17,$Z$1:$AF$2005,ROW(D407),FALSE)</f>
        <v>0</v>
      </c>
      <c r="Z407" s="565">
        <f t="shared" si="95"/>
        <v>0</v>
      </c>
      <c r="AA407" s="565">
        <f t="shared" si="96"/>
        <v>0</v>
      </c>
      <c r="AB407" s="565">
        <f t="shared" si="97"/>
        <v>0</v>
      </c>
      <c r="AC407" s="565">
        <f t="shared" si="98"/>
        <v>0</v>
      </c>
      <c r="AD407" s="572">
        <f t="shared" si="99"/>
        <v>0</v>
      </c>
      <c r="AE407" s="560">
        <f t="shared" si="100"/>
        <v>0</v>
      </c>
      <c r="AF407" s="561">
        <f t="shared" si="101"/>
        <v>0</v>
      </c>
      <c r="AG407" s="562"/>
    </row>
    <row r="408" spans="2:33" s="418" customFormat="1" ht="15" customHeight="1" x14ac:dyDescent="0.2">
      <c r="B408" s="554"/>
      <c r="C408" s="382"/>
      <c r="D408" s="383"/>
      <c r="E408" s="381"/>
      <c r="F408" s="1040"/>
      <c r="G408" s="1038"/>
      <c r="H408" s="1041"/>
      <c r="I408" s="381"/>
      <c r="J408" s="568">
        <f t="shared" si="93"/>
        <v>0</v>
      </c>
      <c r="K408" s="381"/>
      <c r="L408" s="381"/>
      <c r="M408" s="568">
        <f t="shared" si="102"/>
        <v>0</v>
      </c>
      <c r="N408" s="570">
        <f>IFERROR(VLOOKUP($C408,Listen!$J$3:$L$39,2,0),0)</f>
        <v>0</v>
      </c>
      <c r="O408" s="570">
        <f>IFERROR(VLOOKUP($C408,Listen!$J$3:$L$39,3,0),0)</f>
        <v>0</v>
      </c>
      <c r="P408" s="453">
        <f t="shared" si="94"/>
        <v>0</v>
      </c>
      <c r="Q408" s="453">
        <f t="shared" si="105"/>
        <v>0</v>
      </c>
      <c r="R408" s="453">
        <f t="shared" si="105"/>
        <v>0</v>
      </c>
      <c r="S408" s="453">
        <f t="shared" si="105"/>
        <v>0</v>
      </c>
      <c r="T408" s="453">
        <f t="shared" si="105"/>
        <v>0</v>
      </c>
      <c r="U408" s="453">
        <f t="shared" si="105"/>
        <v>0</v>
      </c>
      <c r="V408" s="453">
        <f t="shared" si="105"/>
        <v>0</v>
      </c>
      <c r="W408" s="384">
        <f t="shared" si="104"/>
        <v>0</v>
      </c>
      <c r="X408" s="565">
        <f>IF(D408='A. Allgemeine Informationen'!$C$17,$M408-Y408,HLOOKUP('A. Allgemeine Informationen'!$C$17-1,$Z$1:$AF$2005,ROW(D408),FALSE)-$Y408)</f>
        <v>0</v>
      </c>
      <c r="Y408" s="384">
        <f>HLOOKUP('A. Allgemeine Informationen'!$C$17,$Z$1:$AF$2005,ROW(D408),FALSE)</f>
        <v>0</v>
      </c>
      <c r="Z408" s="565">
        <f t="shared" si="95"/>
        <v>0</v>
      </c>
      <c r="AA408" s="565">
        <f t="shared" si="96"/>
        <v>0</v>
      </c>
      <c r="AB408" s="565">
        <f t="shared" si="97"/>
        <v>0</v>
      </c>
      <c r="AC408" s="565">
        <f t="shared" si="98"/>
        <v>0</v>
      </c>
      <c r="AD408" s="572">
        <f t="shared" si="99"/>
        <v>0</v>
      </c>
      <c r="AE408" s="560">
        <f t="shared" si="100"/>
        <v>0</v>
      </c>
      <c r="AF408" s="561">
        <f t="shared" si="101"/>
        <v>0</v>
      </c>
      <c r="AG408" s="562"/>
    </row>
    <row r="409" spans="2:33" s="418" customFormat="1" ht="15" customHeight="1" x14ac:dyDescent="0.2">
      <c r="B409" s="554"/>
      <c r="C409" s="382"/>
      <c r="D409" s="383"/>
      <c r="E409" s="381"/>
      <c r="F409" s="1040"/>
      <c r="G409" s="1038"/>
      <c r="H409" s="1041"/>
      <c r="I409" s="381"/>
      <c r="J409" s="568">
        <f t="shared" si="93"/>
        <v>0</v>
      </c>
      <c r="K409" s="381"/>
      <c r="L409" s="381"/>
      <c r="M409" s="568">
        <f t="shared" si="102"/>
        <v>0</v>
      </c>
      <c r="N409" s="570">
        <f>IFERROR(VLOOKUP($C409,Listen!$J$3:$L$39,2,0),0)</f>
        <v>0</v>
      </c>
      <c r="O409" s="570">
        <f>IFERROR(VLOOKUP($C409,Listen!$J$3:$L$39,3,0),0)</f>
        <v>0</v>
      </c>
      <c r="P409" s="453">
        <f t="shared" si="94"/>
        <v>0</v>
      </c>
      <c r="Q409" s="453">
        <f t="shared" si="105"/>
        <v>0</v>
      </c>
      <c r="R409" s="453">
        <f t="shared" si="105"/>
        <v>0</v>
      </c>
      <c r="S409" s="453">
        <f t="shared" si="105"/>
        <v>0</v>
      </c>
      <c r="T409" s="453">
        <f t="shared" si="105"/>
        <v>0</v>
      </c>
      <c r="U409" s="453">
        <f t="shared" si="105"/>
        <v>0</v>
      </c>
      <c r="V409" s="453">
        <f t="shared" si="105"/>
        <v>0</v>
      </c>
      <c r="W409" s="384">
        <f t="shared" si="104"/>
        <v>0</v>
      </c>
      <c r="X409" s="565">
        <f>IF(D409='A. Allgemeine Informationen'!$C$17,$M409-Y409,HLOOKUP('A. Allgemeine Informationen'!$C$17-1,$Z$1:$AF$2005,ROW(D409),FALSE)-$Y409)</f>
        <v>0</v>
      </c>
      <c r="Y409" s="384">
        <f>HLOOKUP('A. Allgemeine Informationen'!$C$17,$Z$1:$AF$2005,ROW(D409),FALSE)</f>
        <v>0</v>
      </c>
      <c r="Z409" s="565">
        <f t="shared" si="95"/>
        <v>0</v>
      </c>
      <c r="AA409" s="565">
        <f t="shared" si="96"/>
        <v>0</v>
      </c>
      <c r="AB409" s="565">
        <f t="shared" si="97"/>
        <v>0</v>
      </c>
      <c r="AC409" s="565">
        <f t="shared" si="98"/>
        <v>0</v>
      </c>
      <c r="AD409" s="572">
        <f t="shared" si="99"/>
        <v>0</v>
      </c>
      <c r="AE409" s="560">
        <f t="shared" si="100"/>
        <v>0</v>
      </c>
      <c r="AF409" s="561">
        <f t="shared" si="101"/>
        <v>0</v>
      </c>
      <c r="AG409" s="562"/>
    </row>
    <row r="410" spans="2:33" s="418" customFormat="1" ht="15" customHeight="1" x14ac:dyDescent="0.2">
      <c r="B410" s="554"/>
      <c r="C410" s="382"/>
      <c r="D410" s="383"/>
      <c r="E410" s="381"/>
      <c r="F410" s="1040"/>
      <c r="G410" s="1038"/>
      <c r="H410" s="1041"/>
      <c r="I410" s="381"/>
      <c r="J410" s="568">
        <f t="shared" si="93"/>
        <v>0</v>
      </c>
      <c r="K410" s="381"/>
      <c r="L410" s="381"/>
      <c r="M410" s="568">
        <f t="shared" si="102"/>
        <v>0</v>
      </c>
      <c r="N410" s="570">
        <f>IFERROR(VLOOKUP($C410,Listen!$J$3:$L$39,2,0),0)</f>
        <v>0</v>
      </c>
      <c r="O410" s="570">
        <f>IFERROR(VLOOKUP($C410,Listen!$J$3:$L$39,3,0),0)</f>
        <v>0</v>
      </c>
      <c r="P410" s="453">
        <f t="shared" si="94"/>
        <v>0</v>
      </c>
      <c r="Q410" s="453">
        <f t="shared" si="105"/>
        <v>0</v>
      </c>
      <c r="R410" s="453">
        <f t="shared" si="105"/>
        <v>0</v>
      </c>
      <c r="S410" s="453">
        <f t="shared" si="105"/>
        <v>0</v>
      </c>
      <c r="T410" s="453">
        <f t="shared" si="105"/>
        <v>0</v>
      </c>
      <c r="U410" s="453">
        <f t="shared" si="105"/>
        <v>0</v>
      </c>
      <c r="V410" s="453">
        <f t="shared" si="105"/>
        <v>0</v>
      </c>
      <c r="W410" s="384">
        <f t="shared" si="104"/>
        <v>0</v>
      </c>
      <c r="X410" s="565">
        <f>IF(D410='A. Allgemeine Informationen'!$C$17,$M410-Y410,HLOOKUP('A. Allgemeine Informationen'!$C$17-1,$Z$1:$AF$2005,ROW(D410),FALSE)-$Y410)</f>
        <v>0</v>
      </c>
      <c r="Y410" s="384">
        <f>HLOOKUP('A. Allgemeine Informationen'!$C$17,$Z$1:$AF$2005,ROW(D410),FALSE)</f>
        <v>0</v>
      </c>
      <c r="Z410" s="565">
        <f t="shared" si="95"/>
        <v>0</v>
      </c>
      <c r="AA410" s="565">
        <f t="shared" si="96"/>
        <v>0</v>
      </c>
      <c r="AB410" s="565">
        <f t="shared" si="97"/>
        <v>0</v>
      </c>
      <c r="AC410" s="565">
        <f t="shared" si="98"/>
        <v>0</v>
      </c>
      <c r="AD410" s="572">
        <f t="shared" si="99"/>
        <v>0</v>
      </c>
      <c r="AE410" s="560">
        <f t="shared" si="100"/>
        <v>0</v>
      </c>
      <c r="AF410" s="561">
        <f t="shared" si="101"/>
        <v>0</v>
      </c>
      <c r="AG410" s="562"/>
    </row>
    <row r="411" spans="2:33" s="418" customFormat="1" ht="15" customHeight="1" x14ac:dyDescent="0.2">
      <c r="B411" s="554"/>
      <c r="C411" s="382"/>
      <c r="D411" s="383"/>
      <c r="E411" s="381"/>
      <c r="F411" s="1040"/>
      <c r="G411" s="1038"/>
      <c r="H411" s="1041"/>
      <c r="I411" s="381"/>
      <c r="J411" s="568">
        <f t="shared" si="93"/>
        <v>0</v>
      </c>
      <c r="K411" s="381"/>
      <c r="L411" s="381"/>
      <c r="M411" s="568">
        <f t="shared" si="102"/>
        <v>0</v>
      </c>
      <c r="N411" s="570">
        <f>IFERROR(VLOOKUP($C411,Listen!$J$3:$L$39,2,0),0)</f>
        <v>0</v>
      </c>
      <c r="O411" s="570">
        <f>IFERROR(VLOOKUP($C411,Listen!$J$3:$L$39,3,0),0)</f>
        <v>0</v>
      </c>
      <c r="P411" s="453">
        <f t="shared" si="94"/>
        <v>0</v>
      </c>
      <c r="Q411" s="453">
        <f t="shared" si="105"/>
        <v>0</v>
      </c>
      <c r="R411" s="453">
        <f t="shared" si="105"/>
        <v>0</v>
      </c>
      <c r="S411" s="453">
        <f t="shared" si="105"/>
        <v>0</v>
      </c>
      <c r="T411" s="453">
        <f t="shared" si="105"/>
        <v>0</v>
      </c>
      <c r="U411" s="453">
        <f t="shared" si="105"/>
        <v>0</v>
      </c>
      <c r="V411" s="453">
        <f t="shared" si="105"/>
        <v>0</v>
      </c>
      <c r="W411" s="384">
        <f t="shared" si="104"/>
        <v>0</v>
      </c>
      <c r="X411" s="565">
        <f>IF(D411='A. Allgemeine Informationen'!$C$17,$M411-Y411,HLOOKUP('A. Allgemeine Informationen'!$C$17-1,$Z$1:$AF$2005,ROW(D411),FALSE)-$Y411)</f>
        <v>0</v>
      </c>
      <c r="Y411" s="384">
        <f>HLOOKUP('A. Allgemeine Informationen'!$C$17,$Z$1:$AF$2005,ROW(D411),FALSE)</f>
        <v>0</v>
      </c>
      <c r="Z411" s="565">
        <f t="shared" si="95"/>
        <v>0</v>
      </c>
      <c r="AA411" s="565">
        <f t="shared" si="96"/>
        <v>0</v>
      </c>
      <c r="AB411" s="565">
        <f t="shared" si="97"/>
        <v>0</v>
      </c>
      <c r="AC411" s="565">
        <f t="shared" si="98"/>
        <v>0</v>
      </c>
      <c r="AD411" s="572">
        <f t="shared" si="99"/>
        <v>0</v>
      </c>
      <c r="AE411" s="560">
        <f t="shared" si="100"/>
        <v>0</v>
      </c>
      <c r="AF411" s="561">
        <f t="shared" si="101"/>
        <v>0</v>
      </c>
      <c r="AG411" s="562"/>
    </row>
    <row r="412" spans="2:33" s="418" customFormat="1" ht="15" customHeight="1" x14ac:dyDescent="0.2">
      <c r="B412" s="554"/>
      <c r="C412" s="382"/>
      <c r="D412" s="383"/>
      <c r="E412" s="381"/>
      <c r="F412" s="1040"/>
      <c r="G412" s="1038"/>
      <c r="H412" s="1041"/>
      <c r="I412" s="381"/>
      <c r="J412" s="568">
        <f t="shared" si="93"/>
        <v>0</v>
      </c>
      <c r="K412" s="381"/>
      <c r="L412" s="381"/>
      <c r="M412" s="568">
        <f t="shared" si="102"/>
        <v>0</v>
      </c>
      <c r="N412" s="570">
        <f>IFERROR(VLOOKUP($C412,Listen!$J$3:$L$39,2,0),0)</f>
        <v>0</v>
      </c>
      <c r="O412" s="570">
        <f>IFERROR(VLOOKUP($C412,Listen!$J$3:$L$39,3,0),0)</f>
        <v>0</v>
      </c>
      <c r="P412" s="453">
        <f t="shared" si="94"/>
        <v>0</v>
      </c>
      <c r="Q412" s="453">
        <f t="shared" si="105"/>
        <v>0</v>
      </c>
      <c r="R412" s="453">
        <f t="shared" si="105"/>
        <v>0</v>
      </c>
      <c r="S412" s="453">
        <f t="shared" si="105"/>
        <v>0</v>
      </c>
      <c r="T412" s="453">
        <f t="shared" si="105"/>
        <v>0</v>
      </c>
      <c r="U412" s="453">
        <f t="shared" si="105"/>
        <v>0</v>
      </c>
      <c r="V412" s="453">
        <f t="shared" si="105"/>
        <v>0</v>
      </c>
      <c r="W412" s="384">
        <f t="shared" si="104"/>
        <v>0</v>
      </c>
      <c r="X412" s="565">
        <f>IF(D412='A. Allgemeine Informationen'!$C$17,$M412-Y412,HLOOKUP('A. Allgemeine Informationen'!$C$17-1,$Z$1:$AF$2005,ROW(D412),FALSE)-$Y412)</f>
        <v>0</v>
      </c>
      <c r="Y412" s="384">
        <f>HLOOKUP('A. Allgemeine Informationen'!$C$17,$Z$1:$AF$2005,ROW(D412),FALSE)</f>
        <v>0</v>
      </c>
      <c r="Z412" s="565">
        <f t="shared" si="95"/>
        <v>0</v>
      </c>
      <c r="AA412" s="565">
        <f t="shared" si="96"/>
        <v>0</v>
      </c>
      <c r="AB412" s="565">
        <f t="shared" si="97"/>
        <v>0</v>
      </c>
      <c r="AC412" s="565">
        <f t="shared" si="98"/>
        <v>0</v>
      </c>
      <c r="AD412" s="572">
        <f t="shared" si="99"/>
        <v>0</v>
      </c>
      <c r="AE412" s="560">
        <f t="shared" si="100"/>
        <v>0</v>
      </c>
      <c r="AF412" s="561">
        <f t="shared" si="101"/>
        <v>0</v>
      </c>
      <c r="AG412" s="562"/>
    </row>
    <row r="413" spans="2:33" s="418" customFormat="1" ht="15" customHeight="1" x14ac:dyDescent="0.2">
      <c r="B413" s="554"/>
      <c r="C413" s="382"/>
      <c r="D413" s="383"/>
      <c r="E413" s="381"/>
      <c r="F413" s="1040"/>
      <c r="G413" s="1038"/>
      <c r="H413" s="1041"/>
      <c r="I413" s="381"/>
      <c r="J413" s="568">
        <f t="shared" si="93"/>
        <v>0</v>
      </c>
      <c r="K413" s="381"/>
      <c r="L413" s="381"/>
      <c r="M413" s="568">
        <f t="shared" si="102"/>
        <v>0</v>
      </c>
      <c r="N413" s="570">
        <f>IFERROR(VLOOKUP($C413,Listen!$J$3:$L$39,2,0),0)</f>
        <v>0</v>
      </c>
      <c r="O413" s="570">
        <f>IFERROR(VLOOKUP($C413,Listen!$J$3:$L$39,3,0),0)</f>
        <v>0</v>
      </c>
      <c r="P413" s="453">
        <f t="shared" si="94"/>
        <v>0</v>
      </c>
      <c r="Q413" s="453">
        <f t="shared" si="105"/>
        <v>0</v>
      </c>
      <c r="R413" s="453">
        <f t="shared" si="105"/>
        <v>0</v>
      </c>
      <c r="S413" s="453">
        <f t="shared" si="105"/>
        <v>0</v>
      </c>
      <c r="T413" s="453">
        <f t="shared" si="105"/>
        <v>0</v>
      </c>
      <c r="U413" s="453">
        <f t="shared" si="105"/>
        <v>0</v>
      </c>
      <c r="V413" s="453">
        <f t="shared" si="105"/>
        <v>0</v>
      </c>
      <c r="W413" s="384">
        <f t="shared" si="104"/>
        <v>0</v>
      </c>
      <c r="X413" s="565">
        <f>IF(D413='A. Allgemeine Informationen'!$C$17,$M413-Y413,HLOOKUP('A. Allgemeine Informationen'!$C$17-1,$Z$1:$AF$2005,ROW(D413),FALSE)-$Y413)</f>
        <v>0</v>
      </c>
      <c r="Y413" s="384">
        <f>HLOOKUP('A. Allgemeine Informationen'!$C$17,$Z$1:$AF$2005,ROW(D413),FALSE)</f>
        <v>0</v>
      </c>
      <c r="Z413" s="565">
        <f t="shared" si="95"/>
        <v>0</v>
      </c>
      <c r="AA413" s="565">
        <f t="shared" si="96"/>
        <v>0</v>
      </c>
      <c r="AB413" s="565">
        <f t="shared" si="97"/>
        <v>0</v>
      </c>
      <c r="AC413" s="565">
        <f t="shared" si="98"/>
        <v>0</v>
      </c>
      <c r="AD413" s="572">
        <f t="shared" si="99"/>
        <v>0</v>
      </c>
      <c r="AE413" s="560">
        <f t="shared" si="100"/>
        <v>0</v>
      </c>
      <c r="AF413" s="561">
        <f t="shared" si="101"/>
        <v>0</v>
      </c>
      <c r="AG413" s="562"/>
    </row>
    <row r="414" spans="2:33" s="418" customFormat="1" ht="15" customHeight="1" x14ac:dyDescent="0.2">
      <c r="B414" s="554"/>
      <c r="C414" s="382"/>
      <c r="D414" s="383"/>
      <c r="E414" s="381"/>
      <c r="F414" s="1040"/>
      <c r="G414" s="1038"/>
      <c r="H414" s="1041"/>
      <c r="I414" s="381"/>
      <c r="J414" s="568">
        <f t="shared" si="93"/>
        <v>0</v>
      </c>
      <c r="K414" s="381"/>
      <c r="L414" s="381"/>
      <c r="M414" s="568">
        <f t="shared" si="102"/>
        <v>0</v>
      </c>
      <c r="N414" s="570">
        <f>IFERROR(VLOOKUP($C414,Listen!$J$3:$L$39,2,0),0)</f>
        <v>0</v>
      </c>
      <c r="O414" s="570">
        <f>IFERROR(VLOOKUP($C414,Listen!$J$3:$L$39,3,0),0)</f>
        <v>0</v>
      </c>
      <c r="P414" s="453">
        <f t="shared" si="94"/>
        <v>0</v>
      </c>
      <c r="Q414" s="453">
        <f t="shared" si="105"/>
        <v>0</v>
      </c>
      <c r="R414" s="453">
        <f t="shared" si="105"/>
        <v>0</v>
      </c>
      <c r="S414" s="453">
        <f t="shared" si="105"/>
        <v>0</v>
      </c>
      <c r="T414" s="453">
        <f t="shared" si="105"/>
        <v>0</v>
      </c>
      <c r="U414" s="453">
        <f t="shared" si="105"/>
        <v>0</v>
      </c>
      <c r="V414" s="453">
        <f t="shared" si="105"/>
        <v>0</v>
      </c>
      <c r="W414" s="384">
        <f t="shared" si="104"/>
        <v>0</v>
      </c>
      <c r="X414" s="565">
        <f>IF(D414='A. Allgemeine Informationen'!$C$17,$M414-Y414,HLOOKUP('A. Allgemeine Informationen'!$C$17-1,$Z$1:$AF$2005,ROW(D414),FALSE)-$Y414)</f>
        <v>0</v>
      </c>
      <c r="Y414" s="384">
        <f>HLOOKUP('A. Allgemeine Informationen'!$C$17,$Z$1:$AF$2005,ROW(D414),FALSE)</f>
        <v>0</v>
      </c>
      <c r="Z414" s="565">
        <f t="shared" si="95"/>
        <v>0</v>
      </c>
      <c r="AA414" s="565">
        <f t="shared" si="96"/>
        <v>0</v>
      </c>
      <c r="AB414" s="565">
        <f t="shared" si="97"/>
        <v>0</v>
      </c>
      <c r="AC414" s="565">
        <f t="shared" si="98"/>
        <v>0</v>
      </c>
      <c r="AD414" s="572">
        <f t="shared" si="99"/>
        <v>0</v>
      </c>
      <c r="AE414" s="560">
        <f t="shared" si="100"/>
        <v>0</v>
      </c>
      <c r="AF414" s="561">
        <f t="shared" si="101"/>
        <v>0</v>
      </c>
      <c r="AG414" s="562"/>
    </row>
    <row r="415" spans="2:33" s="418" customFormat="1" ht="15" customHeight="1" x14ac:dyDescent="0.2">
      <c r="B415" s="554"/>
      <c r="C415" s="382"/>
      <c r="D415" s="383"/>
      <c r="E415" s="381"/>
      <c r="F415" s="1040"/>
      <c r="G415" s="1038"/>
      <c r="H415" s="1041"/>
      <c r="I415" s="381"/>
      <c r="J415" s="568">
        <f t="shared" si="93"/>
        <v>0</v>
      </c>
      <c r="K415" s="381"/>
      <c r="L415" s="381"/>
      <c r="M415" s="568">
        <f t="shared" si="102"/>
        <v>0</v>
      </c>
      <c r="N415" s="570">
        <f>IFERROR(VLOOKUP($C415,Listen!$J$3:$L$39,2,0),0)</f>
        <v>0</v>
      </c>
      <c r="O415" s="570">
        <f>IFERROR(VLOOKUP($C415,Listen!$J$3:$L$39,3,0),0)</f>
        <v>0</v>
      </c>
      <c r="P415" s="453">
        <f t="shared" si="94"/>
        <v>0</v>
      </c>
      <c r="Q415" s="453">
        <f t="shared" si="105"/>
        <v>0</v>
      </c>
      <c r="R415" s="453">
        <f t="shared" si="105"/>
        <v>0</v>
      </c>
      <c r="S415" s="453">
        <f t="shared" si="105"/>
        <v>0</v>
      </c>
      <c r="T415" s="453">
        <f t="shared" si="105"/>
        <v>0</v>
      </c>
      <c r="U415" s="453">
        <f t="shared" si="105"/>
        <v>0</v>
      </c>
      <c r="V415" s="453">
        <f t="shared" si="105"/>
        <v>0</v>
      </c>
      <c r="W415" s="384">
        <f t="shared" si="104"/>
        <v>0</v>
      </c>
      <c r="X415" s="565">
        <f>IF(D415='A. Allgemeine Informationen'!$C$17,$M415-Y415,HLOOKUP('A. Allgemeine Informationen'!$C$17-1,$Z$1:$AF$2005,ROW(D415),FALSE)-$Y415)</f>
        <v>0</v>
      </c>
      <c r="Y415" s="384">
        <f>HLOOKUP('A. Allgemeine Informationen'!$C$17,$Z$1:$AF$2005,ROW(D415),FALSE)</f>
        <v>0</v>
      </c>
      <c r="Z415" s="565">
        <f t="shared" si="95"/>
        <v>0</v>
      </c>
      <c r="AA415" s="565">
        <f t="shared" si="96"/>
        <v>0</v>
      </c>
      <c r="AB415" s="565">
        <f t="shared" si="97"/>
        <v>0</v>
      </c>
      <c r="AC415" s="565">
        <f t="shared" si="98"/>
        <v>0</v>
      </c>
      <c r="AD415" s="572">
        <f t="shared" si="99"/>
        <v>0</v>
      </c>
      <c r="AE415" s="560">
        <f t="shared" si="100"/>
        <v>0</v>
      </c>
      <c r="AF415" s="561">
        <f t="shared" si="101"/>
        <v>0</v>
      </c>
      <c r="AG415" s="562"/>
    </row>
    <row r="416" spans="2:33" s="418" customFormat="1" ht="15" customHeight="1" x14ac:dyDescent="0.2">
      <c r="B416" s="554"/>
      <c r="C416" s="382"/>
      <c r="D416" s="383"/>
      <c r="E416" s="381"/>
      <c r="F416" s="1040"/>
      <c r="G416" s="1038"/>
      <c r="H416" s="1041"/>
      <c r="I416" s="381"/>
      <c r="J416" s="568">
        <f t="shared" si="93"/>
        <v>0</v>
      </c>
      <c r="K416" s="381"/>
      <c r="L416" s="381"/>
      <c r="M416" s="568">
        <f t="shared" si="102"/>
        <v>0</v>
      </c>
      <c r="N416" s="570">
        <f>IFERROR(VLOOKUP($C416,Listen!$J$3:$L$39,2,0),0)</f>
        <v>0</v>
      </c>
      <c r="O416" s="570">
        <f>IFERROR(VLOOKUP($C416,Listen!$J$3:$L$39,3,0),0)</f>
        <v>0</v>
      </c>
      <c r="P416" s="453">
        <f t="shared" si="94"/>
        <v>0</v>
      </c>
      <c r="Q416" s="453">
        <f t="shared" si="105"/>
        <v>0</v>
      </c>
      <c r="R416" s="453">
        <f t="shared" si="105"/>
        <v>0</v>
      </c>
      <c r="S416" s="453">
        <f t="shared" si="105"/>
        <v>0</v>
      </c>
      <c r="T416" s="453">
        <f t="shared" si="105"/>
        <v>0</v>
      </c>
      <c r="U416" s="453">
        <f t="shared" si="105"/>
        <v>0</v>
      </c>
      <c r="V416" s="453">
        <f t="shared" si="105"/>
        <v>0</v>
      </c>
      <c r="W416" s="384">
        <f t="shared" si="104"/>
        <v>0</v>
      </c>
      <c r="X416" s="565">
        <f>IF(D416='A. Allgemeine Informationen'!$C$17,$M416-Y416,HLOOKUP('A. Allgemeine Informationen'!$C$17-1,$Z$1:$AF$2005,ROW(D416),FALSE)-$Y416)</f>
        <v>0</v>
      </c>
      <c r="Y416" s="384">
        <f>HLOOKUP('A. Allgemeine Informationen'!$C$17,$Z$1:$AF$2005,ROW(D416),FALSE)</f>
        <v>0</v>
      </c>
      <c r="Z416" s="565">
        <f t="shared" si="95"/>
        <v>0</v>
      </c>
      <c r="AA416" s="565">
        <f t="shared" si="96"/>
        <v>0</v>
      </c>
      <c r="AB416" s="565">
        <f t="shared" si="97"/>
        <v>0</v>
      </c>
      <c r="AC416" s="565">
        <f t="shared" si="98"/>
        <v>0</v>
      </c>
      <c r="AD416" s="572">
        <f t="shared" si="99"/>
        <v>0</v>
      </c>
      <c r="AE416" s="560">
        <f t="shared" si="100"/>
        <v>0</v>
      </c>
      <c r="AF416" s="561">
        <f t="shared" si="101"/>
        <v>0</v>
      </c>
      <c r="AG416" s="562"/>
    </row>
    <row r="417" spans="2:33" s="418" customFormat="1" ht="15" customHeight="1" x14ac:dyDescent="0.2">
      <c r="B417" s="554"/>
      <c r="C417" s="382"/>
      <c r="D417" s="383"/>
      <c r="E417" s="381"/>
      <c r="F417" s="1040"/>
      <c r="G417" s="1038"/>
      <c r="H417" s="1041"/>
      <c r="I417" s="381"/>
      <c r="J417" s="568">
        <f t="shared" si="93"/>
        <v>0</v>
      </c>
      <c r="K417" s="381"/>
      <c r="L417" s="381"/>
      <c r="M417" s="568">
        <f t="shared" si="102"/>
        <v>0</v>
      </c>
      <c r="N417" s="570">
        <f>IFERROR(VLOOKUP($C417,Listen!$J$3:$L$39,2,0),0)</f>
        <v>0</v>
      </c>
      <c r="O417" s="570">
        <f>IFERROR(VLOOKUP($C417,Listen!$J$3:$L$39,3,0),0)</f>
        <v>0</v>
      </c>
      <c r="P417" s="453">
        <f t="shared" si="94"/>
        <v>0</v>
      </c>
      <c r="Q417" s="453">
        <f t="shared" si="105"/>
        <v>0</v>
      </c>
      <c r="R417" s="453">
        <f t="shared" si="105"/>
        <v>0</v>
      </c>
      <c r="S417" s="453">
        <f t="shared" si="105"/>
        <v>0</v>
      </c>
      <c r="T417" s="453">
        <f t="shared" si="105"/>
        <v>0</v>
      </c>
      <c r="U417" s="453">
        <f t="shared" si="105"/>
        <v>0</v>
      </c>
      <c r="V417" s="453">
        <f t="shared" si="105"/>
        <v>0</v>
      </c>
      <c r="W417" s="384">
        <f t="shared" si="104"/>
        <v>0</v>
      </c>
      <c r="X417" s="565">
        <f>IF(D417='A. Allgemeine Informationen'!$C$17,$M417-Y417,HLOOKUP('A. Allgemeine Informationen'!$C$17-1,$Z$1:$AF$2005,ROW(D417),FALSE)-$Y417)</f>
        <v>0</v>
      </c>
      <c r="Y417" s="384">
        <f>HLOOKUP('A. Allgemeine Informationen'!$C$17,$Z$1:$AF$2005,ROW(D417),FALSE)</f>
        <v>0</v>
      </c>
      <c r="Z417" s="565">
        <f t="shared" si="95"/>
        <v>0</v>
      </c>
      <c r="AA417" s="565">
        <f t="shared" si="96"/>
        <v>0</v>
      </c>
      <c r="AB417" s="565">
        <f t="shared" si="97"/>
        <v>0</v>
      </c>
      <c r="AC417" s="565">
        <f t="shared" si="98"/>
        <v>0</v>
      </c>
      <c r="AD417" s="572">
        <f t="shared" si="99"/>
        <v>0</v>
      </c>
      <c r="AE417" s="560">
        <f t="shared" si="100"/>
        <v>0</v>
      </c>
      <c r="AF417" s="561">
        <f t="shared" si="101"/>
        <v>0</v>
      </c>
      <c r="AG417" s="562"/>
    </row>
    <row r="418" spans="2:33" s="418" customFormat="1" ht="15" customHeight="1" x14ac:dyDescent="0.2">
      <c r="B418" s="554"/>
      <c r="C418" s="382"/>
      <c r="D418" s="383"/>
      <c r="E418" s="381"/>
      <c r="F418" s="1040"/>
      <c r="G418" s="1038"/>
      <c r="H418" s="1041"/>
      <c r="I418" s="381"/>
      <c r="J418" s="568">
        <f t="shared" si="93"/>
        <v>0</v>
      </c>
      <c r="K418" s="381"/>
      <c r="L418" s="381"/>
      <c r="M418" s="568">
        <f t="shared" si="102"/>
        <v>0</v>
      </c>
      <c r="N418" s="570">
        <f>IFERROR(VLOOKUP($C418,Listen!$J$3:$L$39,2,0),0)</f>
        <v>0</v>
      </c>
      <c r="O418" s="570">
        <f>IFERROR(VLOOKUP($C418,Listen!$J$3:$L$39,3,0),0)</f>
        <v>0</v>
      </c>
      <c r="P418" s="453">
        <f t="shared" si="94"/>
        <v>0</v>
      </c>
      <c r="Q418" s="453">
        <f t="shared" si="105"/>
        <v>0</v>
      </c>
      <c r="R418" s="453">
        <f t="shared" si="105"/>
        <v>0</v>
      </c>
      <c r="S418" s="453">
        <f t="shared" si="105"/>
        <v>0</v>
      </c>
      <c r="T418" s="453">
        <f t="shared" si="105"/>
        <v>0</v>
      </c>
      <c r="U418" s="453">
        <f t="shared" si="105"/>
        <v>0</v>
      </c>
      <c r="V418" s="453">
        <f t="shared" si="105"/>
        <v>0</v>
      </c>
      <c r="W418" s="384">
        <f t="shared" si="104"/>
        <v>0</v>
      </c>
      <c r="X418" s="565">
        <f>IF(D418='A. Allgemeine Informationen'!$C$17,$M418-Y418,HLOOKUP('A. Allgemeine Informationen'!$C$17-1,$Z$1:$AF$2005,ROW(D418),FALSE)-$Y418)</f>
        <v>0</v>
      </c>
      <c r="Y418" s="384">
        <f>HLOOKUP('A. Allgemeine Informationen'!$C$17,$Z$1:$AF$2005,ROW(D418),FALSE)</f>
        <v>0</v>
      </c>
      <c r="Z418" s="565">
        <f t="shared" si="95"/>
        <v>0</v>
      </c>
      <c r="AA418" s="565">
        <f t="shared" si="96"/>
        <v>0</v>
      </c>
      <c r="AB418" s="565">
        <f t="shared" si="97"/>
        <v>0</v>
      </c>
      <c r="AC418" s="565">
        <f t="shared" si="98"/>
        <v>0</v>
      </c>
      <c r="AD418" s="572">
        <f t="shared" si="99"/>
        <v>0</v>
      </c>
      <c r="AE418" s="560">
        <f t="shared" si="100"/>
        <v>0</v>
      </c>
      <c r="AF418" s="561">
        <f t="shared" si="101"/>
        <v>0</v>
      </c>
      <c r="AG418" s="562"/>
    </row>
    <row r="419" spans="2:33" s="418" customFormat="1" ht="15" customHeight="1" x14ac:dyDescent="0.2">
      <c r="B419" s="554"/>
      <c r="C419" s="382"/>
      <c r="D419" s="383"/>
      <c r="E419" s="381"/>
      <c r="F419" s="1040"/>
      <c r="G419" s="1038"/>
      <c r="H419" s="1041"/>
      <c r="I419" s="381"/>
      <c r="J419" s="568">
        <f t="shared" si="93"/>
        <v>0</v>
      </c>
      <c r="K419" s="381"/>
      <c r="L419" s="381"/>
      <c r="M419" s="568">
        <f t="shared" si="102"/>
        <v>0</v>
      </c>
      <c r="N419" s="570">
        <f>IFERROR(VLOOKUP($C419,Listen!$J$3:$L$39,2,0),0)</f>
        <v>0</v>
      </c>
      <c r="O419" s="570">
        <f>IFERROR(VLOOKUP($C419,Listen!$J$3:$L$39,3,0),0)</f>
        <v>0</v>
      </c>
      <c r="P419" s="453">
        <f t="shared" si="94"/>
        <v>0</v>
      </c>
      <c r="Q419" s="453">
        <f t="shared" si="105"/>
        <v>0</v>
      </c>
      <c r="R419" s="453">
        <f t="shared" si="105"/>
        <v>0</v>
      </c>
      <c r="S419" s="453">
        <f t="shared" si="105"/>
        <v>0</v>
      </c>
      <c r="T419" s="453">
        <f t="shared" si="105"/>
        <v>0</v>
      </c>
      <c r="U419" s="453">
        <f t="shared" si="105"/>
        <v>0</v>
      </c>
      <c r="V419" s="453">
        <f t="shared" si="105"/>
        <v>0</v>
      </c>
      <c r="W419" s="384">
        <f t="shared" si="104"/>
        <v>0</v>
      </c>
      <c r="X419" s="565">
        <f>IF(D419='A. Allgemeine Informationen'!$C$17,$M419-Y419,HLOOKUP('A. Allgemeine Informationen'!$C$17-1,$Z$1:$AF$2005,ROW(D419),FALSE)-$Y419)</f>
        <v>0</v>
      </c>
      <c r="Y419" s="384">
        <f>HLOOKUP('A. Allgemeine Informationen'!$C$17,$Z$1:$AF$2005,ROW(D419),FALSE)</f>
        <v>0</v>
      </c>
      <c r="Z419" s="565">
        <f t="shared" si="95"/>
        <v>0</v>
      </c>
      <c r="AA419" s="565">
        <f t="shared" si="96"/>
        <v>0</v>
      </c>
      <c r="AB419" s="565">
        <f t="shared" si="97"/>
        <v>0</v>
      </c>
      <c r="AC419" s="565">
        <f t="shared" si="98"/>
        <v>0</v>
      </c>
      <c r="AD419" s="572">
        <f t="shared" si="99"/>
        <v>0</v>
      </c>
      <c r="AE419" s="560">
        <f t="shared" si="100"/>
        <v>0</v>
      </c>
      <c r="AF419" s="561">
        <f t="shared" si="101"/>
        <v>0</v>
      </c>
      <c r="AG419" s="562"/>
    </row>
    <row r="420" spans="2:33" s="418" customFormat="1" ht="15" customHeight="1" x14ac:dyDescent="0.2">
      <c r="B420" s="554"/>
      <c r="C420" s="382"/>
      <c r="D420" s="383"/>
      <c r="E420" s="381"/>
      <c r="F420" s="1040"/>
      <c r="G420" s="1038"/>
      <c r="H420" s="1041"/>
      <c r="I420" s="381"/>
      <c r="J420" s="568">
        <f t="shared" si="93"/>
        <v>0</v>
      </c>
      <c r="K420" s="381"/>
      <c r="L420" s="381"/>
      <c r="M420" s="568">
        <f t="shared" si="102"/>
        <v>0</v>
      </c>
      <c r="N420" s="570">
        <f>IFERROR(VLOOKUP($C420,Listen!$J$3:$L$39,2,0),0)</f>
        <v>0</v>
      </c>
      <c r="O420" s="570">
        <f>IFERROR(VLOOKUP($C420,Listen!$J$3:$L$39,3,0),0)</f>
        <v>0</v>
      </c>
      <c r="P420" s="453">
        <f t="shared" si="94"/>
        <v>0</v>
      </c>
      <c r="Q420" s="453">
        <f t="shared" si="105"/>
        <v>0</v>
      </c>
      <c r="R420" s="453">
        <f t="shared" si="105"/>
        <v>0</v>
      </c>
      <c r="S420" s="453">
        <f t="shared" si="105"/>
        <v>0</v>
      </c>
      <c r="T420" s="453">
        <f t="shared" si="105"/>
        <v>0</v>
      </c>
      <c r="U420" s="453">
        <f t="shared" si="105"/>
        <v>0</v>
      </c>
      <c r="V420" s="453">
        <f t="shared" si="105"/>
        <v>0</v>
      </c>
      <c r="W420" s="384">
        <f t="shared" si="104"/>
        <v>0</v>
      </c>
      <c r="X420" s="565">
        <f>IF(D420='A. Allgemeine Informationen'!$C$17,$M420-Y420,HLOOKUP('A. Allgemeine Informationen'!$C$17-1,$Z$1:$AF$2005,ROW(D420),FALSE)-$Y420)</f>
        <v>0</v>
      </c>
      <c r="Y420" s="384">
        <f>HLOOKUP('A. Allgemeine Informationen'!$C$17,$Z$1:$AF$2005,ROW(D420),FALSE)</f>
        <v>0</v>
      </c>
      <c r="Z420" s="565">
        <f t="shared" si="95"/>
        <v>0</v>
      </c>
      <c r="AA420" s="565">
        <f t="shared" si="96"/>
        <v>0</v>
      </c>
      <c r="AB420" s="565">
        <f t="shared" si="97"/>
        <v>0</v>
      </c>
      <c r="AC420" s="565">
        <f t="shared" si="98"/>
        <v>0</v>
      </c>
      <c r="AD420" s="572">
        <f t="shared" si="99"/>
        <v>0</v>
      </c>
      <c r="AE420" s="560">
        <f t="shared" si="100"/>
        <v>0</v>
      </c>
      <c r="AF420" s="561">
        <f t="shared" si="101"/>
        <v>0</v>
      </c>
      <c r="AG420" s="562"/>
    </row>
    <row r="421" spans="2:33" s="418" customFormat="1" ht="15" customHeight="1" x14ac:dyDescent="0.2">
      <c r="B421" s="554"/>
      <c r="C421" s="382"/>
      <c r="D421" s="383"/>
      <c r="E421" s="381"/>
      <c r="F421" s="1040"/>
      <c r="G421" s="1038"/>
      <c r="H421" s="1041"/>
      <c r="I421" s="381"/>
      <c r="J421" s="568">
        <f t="shared" si="93"/>
        <v>0</v>
      </c>
      <c r="K421" s="381"/>
      <c r="L421" s="381"/>
      <c r="M421" s="568">
        <f t="shared" si="102"/>
        <v>0</v>
      </c>
      <c r="N421" s="570">
        <f>IFERROR(VLOOKUP($C421,Listen!$J$3:$L$39,2,0),0)</f>
        <v>0</v>
      </c>
      <c r="O421" s="570">
        <f>IFERROR(VLOOKUP($C421,Listen!$J$3:$L$39,3,0),0)</f>
        <v>0</v>
      </c>
      <c r="P421" s="453">
        <f t="shared" si="94"/>
        <v>0</v>
      </c>
      <c r="Q421" s="453">
        <f t="shared" si="105"/>
        <v>0</v>
      </c>
      <c r="R421" s="453">
        <f t="shared" si="105"/>
        <v>0</v>
      </c>
      <c r="S421" s="453">
        <f t="shared" si="105"/>
        <v>0</v>
      </c>
      <c r="T421" s="453">
        <f t="shared" si="105"/>
        <v>0</v>
      </c>
      <c r="U421" s="453">
        <f t="shared" si="105"/>
        <v>0</v>
      </c>
      <c r="V421" s="453">
        <f t="shared" si="105"/>
        <v>0</v>
      </c>
      <c r="W421" s="384">
        <f t="shared" si="104"/>
        <v>0</v>
      </c>
      <c r="X421" s="565">
        <f>IF(D421='A. Allgemeine Informationen'!$C$17,$M421-Y421,HLOOKUP('A. Allgemeine Informationen'!$C$17-1,$Z$1:$AF$2005,ROW(D421),FALSE)-$Y421)</f>
        <v>0</v>
      </c>
      <c r="Y421" s="384">
        <f>HLOOKUP('A. Allgemeine Informationen'!$C$17,$Z$1:$AF$2005,ROW(D421),FALSE)</f>
        <v>0</v>
      </c>
      <c r="Z421" s="565">
        <f t="shared" si="95"/>
        <v>0</v>
      </c>
      <c r="AA421" s="565">
        <f t="shared" si="96"/>
        <v>0</v>
      </c>
      <c r="AB421" s="565">
        <f t="shared" si="97"/>
        <v>0</v>
      </c>
      <c r="AC421" s="565">
        <f t="shared" si="98"/>
        <v>0</v>
      </c>
      <c r="AD421" s="572">
        <f t="shared" si="99"/>
        <v>0</v>
      </c>
      <c r="AE421" s="560">
        <f t="shared" si="100"/>
        <v>0</v>
      </c>
      <c r="AF421" s="561">
        <f t="shared" si="101"/>
        <v>0</v>
      </c>
      <c r="AG421" s="562"/>
    </row>
    <row r="422" spans="2:33" s="418" customFormat="1" ht="15" customHeight="1" x14ac:dyDescent="0.2">
      <c r="B422" s="554"/>
      <c r="C422" s="382"/>
      <c r="D422" s="383"/>
      <c r="E422" s="381"/>
      <c r="F422" s="1040"/>
      <c r="G422" s="1038"/>
      <c r="H422" s="1041"/>
      <c r="I422" s="381"/>
      <c r="J422" s="568">
        <f t="shared" si="93"/>
        <v>0</v>
      </c>
      <c r="K422" s="381"/>
      <c r="L422" s="381"/>
      <c r="M422" s="568">
        <f t="shared" si="102"/>
        <v>0</v>
      </c>
      <c r="N422" s="570">
        <f>IFERROR(VLOOKUP($C422,Listen!$J$3:$L$39,2,0),0)</f>
        <v>0</v>
      </c>
      <c r="O422" s="570">
        <f>IFERROR(VLOOKUP($C422,Listen!$J$3:$L$39,3,0),0)</f>
        <v>0</v>
      </c>
      <c r="P422" s="453">
        <f t="shared" si="94"/>
        <v>0</v>
      </c>
      <c r="Q422" s="453">
        <f t="shared" si="105"/>
        <v>0</v>
      </c>
      <c r="R422" s="453">
        <f t="shared" si="105"/>
        <v>0</v>
      </c>
      <c r="S422" s="453">
        <f t="shared" si="105"/>
        <v>0</v>
      </c>
      <c r="T422" s="453">
        <f t="shared" si="105"/>
        <v>0</v>
      </c>
      <c r="U422" s="453">
        <f t="shared" si="105"/>
        <v>0</v>
      </c>
      <c r="V422" s="453">
        <f t="shared" si="105"/>
        <v>0</v>
      </c>
      <c r="W422" s="384">
        <f t="shared" si="104"/>
        <v>0</v>
      </c>
      <c r="X422" s="565">
        <f>IF(D422='A. Allgemeine Informationen'!$C$17,$M422-Y422,HLOOKUP('A. Allgemeine Informationen'!$C$17-1,$Z$1:$AF$2005,ROW(D422),FALSE)-$Y422)</f>
        <v>0</v>
      </c>
      <c r="Y422" s="384">
        <f>HLOOKUP('A. Allgemeine Informationen'!$C$17,$Z$1:$AF$2005,ROW(D422),FALSE)</f>
        <v>0</v>
      </c>
      <c r="Z422" s="565">
        <f t="shared" si="95"/>
        <v>0</v>
      </c>
      <c r="AA422" s="565">
        <f t="shared" si="96"/>
        <v>0</v>
      </c>
      <c r="AB422" s="565">
        <f t="shared" si="97"/>
        <v>0</v>
      </c>
      <c r="AC422" s="565">
        <f t="shared" si="98"/>
        <v>0</v>
      </c>
      <c r="AD422" s="572">
        <f t="shared" si="99"/>
        <v>0</v>
      </c>
      <c r="AE422" s="560">
        <f t="shared" si="100"/>
        <v>0</v>
      </c>
      <c r="AF422" s="561">
        <f t="shared" si="101"/>
        <v>0</v>
      </c>
      <c r="AG422" s="562"/>
    </row>
    <row r="423" spans="2:33" s="418" customFormat="1" ht="15" customHeight="1" x14ac:dyDescent="0.2">
      <c r="B423" s="554"/>
      <c r="C423" s="382"/>
      <c r="D423" s="383"/>
      <c r="E423" s="381"/>
      <c r="F423" s="1040"/>
      <c r="G423" s="1038"/>
      <c r="H423" s="1041"/>
      <c r="I423" s="381"/>
      <c r="J423" s="568">
        <f t="shared" si="93"/>
        <v>0</v>
      </c>
      <c r="K423" s="381"/>
      <c r="L423" s="381"/>
      <c r="M423" s="568">
        <f t="shared" si="102"/>
        <v>0</v>
      </c>
      <c r="N423" s="570">
        <f>IFERROR(VLOOKUP($C423,Listen!$J$3:$L$39,2,0),0)</f>
        <v>0</v>
      </c>
      <c r="O423" s="570">
        <f>IFERROR(VLOOKUP($C423,Listen!$J$3:$L$39,3,0),0)</f>
        <v>0</v>
      </c>
      <c r="P423" s="453">
        <f t="shared" si="94"/>
        <v>0</v>
      </c>
      <c r="Q423" s="453">
        <f t="shared" ref="Q423:V438" si="106">P423</f>
        <v>0</v>
      </c>
      <c r="R423" s="453">
        <f t="shared" si="106"/>
        <v>0</v>
      </c>
      <c r="S423" s="453">
        <f t="shared" si="106"/>
        <v>0</v>
      </c>
      <c r="T423" s="453">
        <f t="shared" si="106"/>
        <v>0</v>
      </c>
      <c r="U423" s="453">
        <f t="shared" si="106"/>
        <v>0</v>
      </c>
      <c r="V423" s="453">
        <f t="shared" si="106"/>
        <v>0</v>
      </c>
      <c r="W423" s="384">
        <f t="shared" si="104"/>
        <v>0</v>
      </c>
      <c r="X423" s="565">
        <f>IF(D423='A. Allgemeine Informationen'!$C$17,$M423-Y423,HLOOKUP('A. Allgemeine Informationen'!$C$17-1,$Z$1:$AF$2005,ROW(D423),FALSE)-$Y423)</f>
        <v>0</v>
      </c>
      <c r="Y423" s="384">
        <f>HLOOKUP('A. Allgemeine Informationen'!$C$17,$Z$1:$AF$2005,ROW(D423),FALSE)</f>
        <v>0</v>
      </c>
      <c r="Z423" s="565">
        <f t="shared" si="95"/>
        <v>0</v>
      </c>
      <c r="AA423" s="565">
        <f t="shared" si="96"/>
        <v>0</v>
      </c>
      <c r="AB423" s="565">
        <f t="shared" si="97"/>
        <v>0</v>
      </c>
      <c r="AC423" s="565">
        <f t="shared" si="98"/>
        <v>0</v>
      </c>
      <c r="AD423" s="572">
        <f t="shared" si="99"/>
        <v>0</v>
      </c>
      <c r="AE423" s="560">
        <f t="shared" si="100"/>
        <v>0</v>
      </c>
      <c r="AF423" s="561">
        <f t="shared" si="101"/>
        <v>0</v>
      </c>
      <c r="AG423" s="562"/>
    </row>
    <row r="424" spans="2:33" s="418" customFormat="1" ht="15" customHeight="1" x14ac:dyDescent="0.2">
      <c r="B424" s="554"/>
      <c r="C424" s="382"/>
      <c r="D424" s="383"/>
      <c r="E424" s="381"/>
      <c r="F424" s="1040"/>
      <c r="G424" s="1038"/>
      <c r="H424" s="1041"/>
      <c r="I424" s="381"/>
      <c r="J424" s="568">
        <f t="shared" si="93"/>
        <v>0</v>
      </c>
      <c r="K424" s="381"/>
      <c r="L424" s="381"/>
      <c r="M424" s="568">
        <f t="shared" si="102"/>
        <v>0</v>
      </c>
      <c r="N424" s="570">
        <f>IFERROR(VLOOKUP($C424,Listen!$J$3:$L$39,2,0),0)</f>
        <v>0</v>
      </c>
      <c r="O424" s="570">
        <f>IFERROR(VLOOKUP($C424,Listen!$J$3:$L$39,3,0),0)</f>
        <v>0</v>
      </c>
      <c r="P424" s="453">
        <f t="shared" si="94"/>
        <v>0</v>
      </c>
      <c r="Q424" s="453">
        <f t="shared" si="106"/>
        <v>0</v>
      </c>
      <c r="R424" s="453">
        <f t="shared" si="106"/>
        <v>0</v>
      </c>
      <c r="S424" s="453">
        <f t="shared" si="106"/>
        <v>0</v>
      </c>
      <c r="T424" s="453">
        <f t="shared" si="106"/>
        <v>0</v>
      </c>
      <c r="U424" s="453">
        <f t="shared" si="106"/>
        <v>0</v>
      </c>
      <c r="V424" s="453">
        <f t="shared" si="106"/>
        <v>0</v>
      </c>
      <c r="W424" s="384">
        <f t="shared" si="104"/>
        <v>0</v>
      </c>
      <c r="X424" s="565">
        <f>IF(D424='A. Allgemeine Informationen'!$C$17,$M424-Y424,HLOOKUP('A. Allgemeine Informationen'!$C$17-1,$Z$1:$AF$2005,ROW(D424),FALSE)-$Y424)</f>
        <v>0</v>
      </c>
      <c r="Y424" s="384">
        <f>HLOOKUP('A. Allgemeine Informationen'!$C$17,$Z$1:$AF$2005,ROW(D424),FALSE)</f>
        <v>0</v>
      </c>
      <c r="Z424" s="565">
        <f t="shared" si="95"/>
        <v>0</v>
      </c>
      <c r="AA424" s="565">
        <f t="shared" si="96"/>
        <v>0</v>
      </c>
      <c r="AB424" s="565">
        <f t="shared" si="97"/>
        <v>0</v>
      </c>
      <c r="AC424" s="565">
        <f t="shared" si="98"/>
        <v>0</v>
      </c>
      <c r="AD424" s="572">
        <f t="shared" si="99"/>
        <v>0</v>
      </c>
      <c r="AE424" s="560">
        <f t="shared" si="100"/>
        <v>0</v>
      </c>
      <c r="AF424" s="561">
        <f t="shared" si="101"/>
        <v>0</v>
      </c>
      <c r="AG424" s="562"/>
    </row>
    <row r="425" spans="2:33" s="418" customFormat="1" ht="15" customHeight="1" x14ac:dyDescent="0.2">
      <c r="B425" s="554"/>
      <c r="C425" s="382"/>
      <c r="D425" s="383"/>
      <c r="E425" s="381"/>
      <c r="F425" s="1040"/>
      <c r="G425" s="1038"/>
      <c r="H425" s="1041"/>
      <c r="I425" s="381"/>
      <c r="J425" s="568">
        <f t="shared" si="93"/>
        <v>0</v>
      </c>
      <c r="K425" s="381"/>
      <c r="L425" s="381"/>
      <c r="M425" s="568">
        <f t="shared" si="102"/>
        <v>0</v>
      </c>
      <c r="N425" s="570">
        <f>IFERROR(VLOOKUP($C425,Listen!$J$3:$L$39,2,0),0)</f>
        <v>0</v>
      </c>
      <c r="O425" s="570">
        <f>IFERROR(VLOOKUP($C425,Listen!$J$3:$L$39,3,0),0)</f>
        <v>0</v>
      </c>
      <c r="P425" s="453">
        <f t="shared" si="94"/>
        <v>0</v>
      </c>
      <c r="Q425" s="453">
        <f t="shared" si="106"/>
        <v>0</v>
      </c>
      <c r="R425" s="453">
        <f t="shared" si="106"/>
        <v>0</v>
      </c>
      <c r="S425" s="453">
        <f t="shared" si="106"/>
        <v>0</v>
      </c>
      <c r="T425" s="453">
        <f t="shared" si="106"/>
        <v>0</v>
      </c>
      <c r="U425" s="453">
        <f t="shared" si="106"/>
        <v>0</v>
      </c>
      <c r="V425" s="453">
        <f t="shared" si="106"/>
        <v>0</v>
      </c>
      <c r="W425" s="384">
        <f t="shared" si="104"/>
        <v>0</v>
      </c>
      <c r="X425" s="565">
        <f>IF(D425='A. Allgemeine Informationen'!$C$17,$M425-Y425,HLOOKUP('A. Allgemeine Informationen'!$C$17-1,$Z$1:$AF$2005,ROW(D425),FALSE)-$Y425)</f>
        <v>0</v>
      </c>
      <c r="Y425" s="384">
        <f>HLOOKUP('A. Allgemeine Informationen'!$C$17,$Z$1:$AF$2005,ROW(D425),FALSE)</f>
        <v>0</v>
      </c>
      <c r="Z425" s="565">
        <f t="shared" si="95"/>
        <v>0</v>
      </c>
      <c r="AA425" s="565">
        <f t="shared" si="96"/>
        <v>0</v>
      </c>
      <c r="AB425" s="565">
        <f t="shared" si="97"/>
        <v>0</v>
      </c>
      <c r="AC425" s="565">
        <f t="shared" si="98"/>
        <v>0</v>
      </c>
      <c r="AD425" s="572">
        <f t="shared" si="99"/>
        <v>0</v>
      </c>
      <c r="AE425" s="560">
        <f t="shared" si="100"/>
        <v>0</v>
      </c>
      <c r="AF425" s="561">
        <f t="shared" si="101"/>
        <v>0</v>
      </c>
      <c r="AG425" s="562"/>
    </row>
    <row r="426" spans="2:33" s="418" customFormat="1" ht="15" customHeight="1" x14ac:dyDescent="0.2">
      <c r="B426" s="554"/>
      <c r="C426" s="382"/>
      <c r="D426" s="383"/>
      <c r="E426" s="381"/>
      <c r="F426" s="1040"/>
      <c r="G426" s="1038"/>
      <c r="H426" s="1041"/>
      <c r="I426" s="381"/>
      <c r="J426" s="568">
        <f t="shared" si="93"/>
        <v>0</v>
      </c>
      <c r="K426" s="381"/>
      <c r="L426" s="381"/>
      <c r="M426" s="568">
        <f t="shared" si="102"/>
        <v>0</v>
      </c>
      <c r="N426" s="570">
        <f>IFERROR(VLOOKUP($C426,Listen!$J$3:$L$39,2,0),0)</f>
        <v>0</v>
      </c>
      <c r="O426" s="570">
        <f>IFERROR(VLOOKUP($C426,Listen!$J$3:$L$39,3,0),0)</f>
        <v>0</v>
      </c>
      <c r="P426" s="453">
        <f t="shared" si="94"/>
        <v>0</v>
      </c>
      <c r="Q426" s="453">
        <f t="shared" si="106"/>
        <v>0</v>
      </c>
      <c r="R426" s="453">
        <f t="shared" si="106"/>
        <v>0</v>
      </c>
      <c r="S426" s="453">
        <f t="shared" si="106"/>
        <v>0</v>
      </c>
      <c r="T426" s="453">
        <f t="shared" si="106"/>
        <v>0</v>
      </c>
      <c r="U426" s="453">
        <f t="shared" si="106"/>
        <v>0</v>
      </c>
      <c r="V426" s="453">
        <f t="shared" si="106"/>
        <v>0</v>
      </c>
      <c r="W426" s="384">
        <f t="shared" si="104"/>
        <v>0</v>
      </c>
      <c r="X426" s="565">
        <f>IF(D426='A. Allgemeine Informationen'!$C$17,$M426-Y426,HLOOKUP('A. Allgemeine Informationen'!$C$17-1,$Z$1:$AF$2005,ROW(D426),FALSE)-$Y426)</f>
        <v>0</v>
      </c>
      <c r="Y426" s="384">
        <f>HLOOKUP('A. Allgemeine Informationen'!$C$17,$Z$1:$AF$2005,ROW(D426),FALSE)</f>
        <v>0</v>
      </c>
      <c r="Z426" s="565">
        <f t="shared" si="95"/>
        <v>0</v>
      </c>
      <c r="AA426" s="565">
        <f t="shared" si="96"/>
        <v>0</v>
      </c>
      <c r="AB426" s="565">
        <f t="shared" si="97"/>
        <v>0</v>
      </c>
      <c r="AC426" s="565">
        <f t="shared" si="98"/>
        <v>0</v>
      </c>
      <c r="AD426" s="572">
        <f t="shared" si="99"/>
        <v>0</v>
      </c>
      <c r="AE426" s="560">
        <f t="shared" si="100"/>
        <v>0</v>
      </c>
      <c r="AF426" s="561">
        <f t="shared" si="101"/>
        <v>0</v>
      </c>
      <c r="AG426" s="562"/>
    </row>
    <row r="427" spans="2:33" s="418" customFormat="1" ht="15" customHeight="1" x14ac:dyDescent="0.2">
      <c r="B427" s="554"/>
      <c r="C427" s="382"/>
      <c r="D427" s="383"/>
      <c r="E427" s="381"/>
      <c r="F427" s="1040"/>
      <c r="G427" s="1038"/>
      <c r="H427" s="1041"/>
      <c r="I427" s="381"/>
      <c r="J427" s="568">
        <f t="shared" si="93"/>
        <v>0</v>
      </c>
      <c r="K427" s="381"/>
      <c r="L427" s="381"/>
      <c r="M427" s="568">
        <f t="shared" si="102"/>
        <v>0</v>
      </c>
      <c r="N427" s="570">
        <f>IFERROR(VLOOKUP($C427,Listen!$J$3:$L$39,2,0),0)</f>
        <v>0</v>
      </c>
      <c r="O427" s="570">
        <f>IFERROR(VLOOKUP($C427,Listen!$J$3:$L$39,3,0),0)</f>
        <v>0</v>
      </c>
      <c r="P427" s="453">
        <f t="shared" si="94"/>
        <v>0</v>
      </c>
      <c r="Q427" s="453">
        <f t="shared" si="106"/>
        <v>0</v>
      </c>
      <c r="R427" s="453">
        <f t="shared" si="106"/>
        <v>0</v>
      </c>
      <c r="S427" s="453">
        <f t="shared" si="106"/>
        <v>0</v>
      </c>
      <c r="T427" s="453">
        <f t="shared" si="106"/>
        <v>0</v>
      </c>
      <c r="U427" s="453">
        <f t="shared" si="106"/>
        <v>0</v>
      </c>
      <c r="V427" s="453">
        <f t="shared" si="106"/>
        <v>0</v>
      </c>
      <c r="W427" s="384">
        <f t="shared" si="104"/>
        <v>0</v>
      </c>
      <c r="X427" s="565">
        <f>IF(D427='A. Allgemeine Informationen'!$C$17,$M427-Y427,HLOOKUP('A. Allgemeine Informationen'!$C$17-1,$Z$1:$AF$2005,ROW(D427),FALSE)-$Y427)</f>
        <v>0</v>
      </c>
      <c r="Y427" s="384">
        <f>HLOOKUP('A. Allgemeine Informationen'!$C$17,$Z$1:$AF$2005,ROW(D427),FALSE)</f>
        <v>0</v>
      </c>
      <c r="Z427" s="565">
        <f t="shared" si="95"/>
        <v>0</v>
      </c>
      <c r="AA427" s="565">
        <f t="shared" si="96"/>
        <v>0</v>
      </c>
      <c r="AB427" s="565">
        <f t="shared" si="97"/>
        <v>0</v>
      </c>
      <c r="AC427" s="565">
        <f t="shared" si="98"/>
        <v>0</v>
      </c>
      <c r="AD427" s="572">
        <f t="shared" si="99"/>
        <v>0</v>
      </c>
      <c r="AE427" s="560">
        <f t="shared" si="100"/>
        <v>0</v>
      </c>
      <c r="AF427" s="561">
        <f t="shared" si="101"/>
        <v>0</v>
      </c>
      <c r="AG427" s="562"/>
    </row>
    <row r="428" spans="2:33" s="418" customFormat="1" ht="15" customHeight="1" x14ac:dyDescent="0.2">
      <c r="B428" s="554"/>
      <c r="C428" s="382"/>
      <c r="D428" s="383"/>
      <c r="E428" s="381"/>
      <c r="F428" s="1040"/>
      <c r="G428" s="1038"/>
      <c r="H428" s="1041"/>
      <c r="I428" s="381"/>
      <c r="J428" s="568">
        <f t="shared" si="93"/>
        <v>0</v>
      </c>
      <c r="K428" s="381"/>
      <c r="L428" s="381"/>
      <c r="M428" s="568">
        <f t="shared" si="102"/>
        <v>0</v>
      </c>
      <c r="N428" s="570">
        <f>IFERROR(VLOOKUP($C428,Listen!$J$3:$L$39,2,0),0)</f>
        <v>0</v>
      </c>
      <c r="O428" s="570">
        <f>IFERROR(VLOOKUP($C428,Listen!$J$3:$L$39,3,0),0)</f>
        <v>0</v>
      </c>
      <c r="P428" s="453">
        <f t="shared" si="94"/>
        <v>0</v>
      </c>
      <c r="Q428" s="453">
        <f t="shared" si="106"/>
        <v>0</v>
      </c>
      <c r="R428" s="453">
        <f t="shared" si="106"/>
        <v>0</v>
      </c>
      <c r="S428" s="453">
        <f t="shared" si="106"/>
        <v>0</v>
      </c>
      <c r="T428" s="453">
        <f t="shared" si="106"/>
        <v>0</v>
      </c>
      <c r="U428" s="453">
        <f t="shared" si="106"/>
        <v>0</v>
      </c>
      <c r="V428" s="453">
        <f t="shared" si="106"/>
        <v>0</v>
      </c>
      <c r="W428" s="384">
        <f t="shared" si="104"/>
        <v>0</v>
      </c>
      <c r="X428" s="565">
        <f>IF(D428='A. Allgemeine Informationen'!$C$17,$M428-Y428,HLOOKUP('A. Allgemeine Informationen'!$C$17-1,$Z$1:$AF$2005,ROW(D428),FALSE)-$Y428)</f>
        <v>0</v>
      </c>
      <c r="Y428" s="384">
        <f>HLOOKUP('A. Allgemeine Informationen'!$C$17,$Z$1:$AF$2005,ROW(D428),FALSE)</f>
        <v>0</v>
      </c>
      <c r="Z428" s="565">
        <f t="shared" si="95"/>
        <v>0</v>
      </c>
      <c r="AA428" s="565">
        <f t="shared" si="96"/>
        <v>0</v>
      </c>
      <c r="AB428" s="565">
        <f t="shared" si="97"/>
        <v>0</v>
      </c>
      <c r="AC428" s="565">
        <f t="shared" si="98"/>
        <v>0</v>
      </c>
      <c r="AD428" s="572">
        <f t="shared" si="99"/>
        <v>0</v>
      </c>
      <c r="AE428" s="560">
        <f t="shared" si="100"/>
        <v>0</v>
      </c>
      <c r="AF428" s="561">
        <f t="shared" si="101"/>
        <v>0</v>
      </c>
      <c r="AG428" s="562"/>
    </row>
    <row r="429" spans="2:33" s="418" customFormat="1" ht="15" customHeight="1" x14ac:dyDescent="0.2">
      <c r="B429" s="554"/>
      <c r="C429" s="382"/>
      <c r="D429" s="383"/>
      <c r="E429" s="381"/>
      <c r="F429" s="1040"/>
      <c r="G429" s="1038"/>
      <c r="H429" s="1041"/>
      <c r="I429" s="381"/>
      <c r="J429" s="568">
        <f t="shared" si="93"/>
        <v>0</v>
      </c>
      <c r="K429" s="381"/>
      <c r="L429" s="381"/>
      <c r="M429" s="568">
        <f t="shared" si="102"/>
        <v>0</v>
      </c>
      <c r="N429" s="570">
        <f>IFERROR(VLOOKUP($C429,Listen!$J$3:$L$39,2,0),0)</f>
        <v>0</v>
      </c>
      <c r="O429" s="570">
        <f>IFERROR(VLOOKUP($C429,Listen!$J$3:$L$39,3,0),0)</f>
        <v>0</v>
      </c>
      <c r="P429" s="453">
        <f t="shared" si="94"/>
        <v>0</v>
      </c>
      <c r="Q429" s="453">
        <f t="shared" si="106"/>
        <v>0</v>
      </c>
      <c r="R429" s="453">
        <f t="shared" si="106"/>
        <v>0</v>
      </c>
      <c r="S429" s="453">
        <f t="shared" si="106"/>
        <v>0</v>
      </c>
      <c r="T429" s="453">
        <f t="shared" si="106"/>
        <v>0</v>
      </c>
      <c r="U429" s="453">
        <f t="shared" si="106"/>
        <v>0</v>
      </c>
      <c r="V429" s="453">
        <f t="shared" si="106"/>
        <v>0</v>
      </c>
      <c r="W429" s="384">
        <f t="shared" si="104"/>
        <v>0</v>
      </c>
      <c r="X429" s="565">
        <f>IF(D429='A. Allgemeine Informationen'!$C$17,$M429-Y429,HLOOKUP('A. Allgemeine Informationen'!$C$17-1,$Z$1:$AF$2005,ROW(D429),FALSE)-$Y429)</f>
        <v>0</v>
      </c>
      <c r="Y429" s="384">
        <f>HLOOKUP('A. Allgemeine Informationen'!$C$17,$Z$1:$AF$2005,ROW(D429),FALSE)</f>
        <v>0</v>
      </c>
      <c r="Z429" s="565">
        <f t="shared" si="95"/>
        <v>0</v>
      </c>
      <c r="AA429" s="565">
        <f t="shared" si="96"/>
        <v>0</v>
      </c>
      <c r="AB429" s="565">
        <f t="shared" si="97"/>
        <v>0</v>
      </c>
      <c r="AC429" s="565">
        <f t="shared" si="98"/>
        <v>0</v>
      </c>
      <c r="AD429" s="572">
        <f t="shared" si="99"/>
        <v>0</v>
      </c>
      <c r="AE429" s="560">
        <f t="shared" si="100"/>
        <v>0</v>
      </c>
      <c r="AF429" s="561">
        <f t="shared" si="101"/>
        <v>0</v>
      </c>
      <c r="AG429" s="562"/>
    </row>
    <row r="430" spans="2:33" s="418" customFormat="1" ht="15" customHeight="1" x14ac:dyDescent="0.2">
      <c r="B430" s="554"/>
      <c r="C430" s="382"/>
      <c r="D430" s="383"/>
      <c r="E430" s="381"/>
      <c r="F430" s="1040"/>
      <c r="G430" s="1038"/>
      <c r="H430" s="1041"/>
      <c r="I430" s="381"/>
      <c r="J430" s="568">
        <f t="shared" si="93"/>
        <v>0</v>
      </c>
      <c r="K430" s="381"/>
      <c r="L430" s="381"/>
      <c r="M430" s="568">
        <f t="shared" si="102"/>
        <v>0</v>
      </c>
      <c r="N430" s="570">
        <f>IFERROR(VLOOKUP($C430,Listen!$J$3:$L$39,2,0),0)</f>
        <v>0</v>
      </c>
      <c r="O430" s="570">
        <f>IFERROR(VLOOKUP($C430,Listen!$J$3:$L$39,3,0),0)</f>
        <v>0</v>
      </c>
      <c r="P430" s="453">
        <f t="shared" si="94"/>
        <v>0</v>
      </c>
      <c r="Q430" s="453">
        <f t="shared" si="106"/>
        <v>0</v>
      </c>
      <c r="R430" s="453">
        <f t="shared" si="106"/>
        <v>0</v>
      </c>
      <c r="S430" s="453">
        <f t="shared" si="106"/>
        <v>0</v>
      </c>
      <c r="T430" s="453">
        <f t="shared" si="106"/>
        <v>0</v>
      </c>
      <c r="U430" s="453">
        <f t="shared" si="106"/>
        <v>0</v>
      </c>
      <c r="V430" s="453">
        <f t="shared" si="106"/>
        <v>0</v>
      </c>
      <c r="W430" s="384">
        <f t="shared" si="104"/>
        <v>0</v>
      </c>
      <c r="X430" s="565">
        <f>IF(D430='A. Allgemeine Informationen'!$C$17,$M430-Y430,HLOOKUP('A. Allgemeine Informationen'!$C$17-1,$Z$1:$AF$2005,ROW(D430),FALSE)-$Y430)</f>
        <v>0</v>
      </c>
      <c r="Y430" s="384">
        <f>HLOOKUP('A. Allgemeine Informationen'!$C$17,$Z$1:$AF$2005,ROW(D430),FALSE)</f>
        <v>0</v>
      </c>
      <c r="Z430" s="565">
        <f t="shared" si="95"/>
        <v>0</v>
      </c>
      <c r="AA430" s="565">
        <f t="shared" si="96"/>
        <v>0</v>
      </c>
      <c r="AB430" s="565">
        <f t="shared" si="97"/>
        <v>0</v>
      </c>
      <c r="AC430" s="565">
        <f t="shared" si="98"/>
        <v>0</v>
      </c>
      <c r="AD430" s="572">
        <f t="shared" si="99"/>
        <v>0</v>
      </c>
      <c r="AE430" s="560">
        <f t="shared" si="100"/>
        <v>0</v>
      </c>
      <c r="AF430" s="561">
        <f t="shared" si="101"/>
        <v>0</v>
      </c>
      <c r="AG430" s="562"/>
    </row>
    <row r="431" spans="2:33" s="418" customFormat="1" ht="15" customHeight="1" x14ac:dyDescent="0.2">
      <c r="B431" s="554"/>
      <c r="C431" s="382"/>
      <c r="D431" s="383"/>
      <c r="E431" s="381"/>
      <c r="F431" s="1040"/>
      <c r="G431" s="1038"/>
      <c r="H431" s="1041"/>
      <c r="I431" s="381"/>
      <c r="J431" s="568">
        <f t="shared" si="93"/>
        <v>0</v>
      </c>
      <c r="K431" s="381"/>
      <c r="L431" s="381"/>
      <c r="M431" s="568">
        <f t="shared" si="102"/>
        <v>0</v>
      </c>
      <c r="N431" s="570">
        <f>IFERROR(VLOOKUP($C431,Listen!$J$3:$L$39,2,0),0)</f>
        <v>0</v>
      </c>
      <c r="O431" s="570">
        <f>IFERROR(VLOOKUP($C431,Listen!$J$3:$L$39,3,0),0)</f>
        <v>0</v>
      </c>
      <c r="P431" s="453">
        <f t="shared" si="94"/>
        <v>0</v>
      </c>
      <c r="Q431" s="453">
        <f t="shared" si="106"/>
        <v>0</v>
      </c>
      <c r="R431" s="453">
        <f t="shared" si="106"/>
        <v>0</v>
      </c>
      <c r="S431" s="453">
        <f t="shared" si="106"/>
        <v>0</v>
      </c>
      <c r="T431" s="453">
        <f t="shared" si="106"/>
        <v>0</v>
      </c>
      <c r="U431" s="453">
        <f t="shared" si="106"/>
        <v>0</v>
      </c>
      <c r="V431" s="453">
        <f t="shared" si="106"/>
        <v>0</v>
      </c>
      <c r="W431" s="384">
        <f t="shared" si="104"/>
        <v>0</v>
      </c>
      <c r="X431" s="565">
        <f>IF(D431='A. Allgemeine Informationen'!$C$17,$M431-Y431,HLOOKUP('A. Allgemeine Informationen'!$C$17-1,$Z$1:$AF$2005,ROW(D431),FALSE)-$Y431)</f>
        <v>0</v>
      </c>
      <c r="Y431" s="384">
        <f>HLOOKUP('A. Allgemeine Informationen'!$C$17,$Z$1:$AF$2005,ROW(D431),FALSE)</f>
        <v>0</v>
      </c>
      <c r="Z431" s="565">
        <f t="shared" si="95"/>
        <v>0</v>
      </c>
      <c r="AA431" s="565">
        <f t="shared" si="96"/>
        <v>0</v>
      </c>
      <c r="AB431" s="565">
        <f t="shared" si="97"/>
        <v>0</v>
      </c>
      <c r="AC431" s="565">
        <f t="shared" si="98"/>
        <v>0</v>
      </c>
      <c r="AD431" s="572">
        <f t="shared" si="99"/>
        <v>0</v>
      </c>
      <c r="AE431" s="560">
        <f t="shared" si="100"/>
        <v>0</v>
      </c>
      <c r="AF431" s="561">
        <f t="shared" si="101"/>
        <v>0</v>
      </c>
      <c r="AG431" s="562"/>
    </row>
    <row r="432" spans="2:33" s="418" customFormat="1" ht="15" customHeight="1" x14ac:dyDescent="0.2">
      <c r="B432" s="554"/>
      <c r="C432" s="382"/>
      <c r="D432" s="383"/>
      <c r="E432" s="381"/>
      <c r="F432" s="1040"/>
      <c r="G432" s="1038"/>
      <c r="H432" s="1041"/>
      <c r="I432" s="381"/>
      <c r="J432" s="568">
        <f t="shared" si="93"/>
        <v>0</v>
      </c>
      <c r="K432" s="381"/>
      <c r="L432" s="381"/>
      <c r="M432" s="568">
        <f t="shared" si="102"/>
        <v>0</v>
      </c>
      <c r="N432" s="570">
        <f>IFERROR(VLOOKUP($C432,Listen!$J$3:$L$39,2,0),0)</f>
        <v>0</v>
      </c>
      <c r="O432" s="570">
        <f>IFERROR(VLOOKUP($C432,Listen!$J$3:$L$39,3,0),0)</f>
        <v>0</v>
      </c>
      <c r="P432" s="453">
        <f t="shared" si="94"/>
        <v>0</v>
      </c>
      <c r="Q432" s="453">
        <f t="shared" si="106"/>
        <v>0</v>
      </c>
      <c r="R432" s="453">
        <f t="shared" si="106"/>
        <v>0</v>
      </c>
      <c r="S432" s="453">
        <f t="shared" si="106"/>
        <v>0</v>
      </c>
      <c r="T432" s="453">
        <f t="shared" si="106"/>
        <v>0</v>
      </c>
      <c r="U432" s="453">
        <f t="shared" si="106"/>
        <v>0</v>
      </c>
      <c r="V432" s="453">
        <f t="shared" si="106"/>
        <v>0</v>
      </c>
      <c r="W432" s="384">
        <f t="shared" si="104"/>
        <v>0</v>
      </c>
      <c r="X432" s="565">
        <f>IF(D432='A. Allgemeine Informationen'!$C$17,$M432-Y432,HLOOKUP('A. Allgemeine Informationen'!$C$17-1,$Z$1:$AF$2005,ROW(D432),FALSE)-$Y432)</f>
        <v>0</v>
      </c>
      <c r="Y432" s="384">
        <f>HLOOKUP('A. Allgemeine Informationen'!$C$17,$Z$1:$AF$2005,ROW(D432),FALSE)</f>
        <v>0</v>
      </c>
      <c r="Z432" s="565">
        <f t="shared" si="95"/>
        <v>0</v>
      </c>
      <c r="AA432" s="565">
        <f t="shared" si="96"/>
        <v>0</v>
      </c>
      <c r="AB432" s="565">
        <f t="shared" si="97"/>
        <v>0</v>
      </c>
      <c r="AC432" s="565">
        <f t="shared" si="98"/>
        <v>0</v>
      </c>
      <c r="AD432" s="572">
        <f t="shared" si="99"/>
        <v>0</v>
      </c>
      <c r="AE432" s="560">
        <f t="shared" si="100"/>
        <v>0</v>
      </c>
      <c r="AF432" s="561">
        <f t="shared" si="101"/>
        <v>0</v>
      </c>
      <c r="AG432" s="562"/>
    </row>
    <row r="433" spans="2:33" s="418" customFormat="1" ht="15" customHeight="1" x14ac:dyDescent="0.2">
      <c r="B433" s="554"/>
      <c r="C433" s="382"/>
      <c r="D433" s="383"/>
      <c r="E433" s="381"/>
      <c r="F433" s="1040"/>
      <c r="G433" s="1038"/>
      <c r="H433" s="1041"/>
      <c r="I433" s="381"/>
      <c r="J433" s="568">
        <f t="shared" si="93"/>
        <v>0</v>
      </c>
      <c r="K433" s="381"/>
      <c r="L433" s="381"/>
      <c r="M433" s="568">
        <f t="shared" si="102"/>
        <v>0</v>
      </c>
      <c r="N433" s="570">
        <f>IFERROR(VLOOKUP($C433,Listen!$J$3:$L$39,2,0),0)</f>
        <v>0</v>
      </c>
      <c r="O433" s="570">
        <f>IFERROR(VLOOKUP($C433,Listen!$J$3:$L$39,3,0),0)</f>
        <v>0</v>
      </c>
      <c r="P433" s="453">
        <f t="shared" si="94"/>
        <v>0</v>
      </c>
      <c r="Q433" s="453">
        <f t="shared" si="106"/>
        <v>0</v>
      </c>
      <c r="R433" s="453">
        <f t="shared" si="106"/>
        <v>0</v>
      </c>
      <c r="S433" s="453">
        <f t="shared" si="106"/>
        <v>0</v>
      </c>
      <c r="T433" s="453">
        <f t="shared" si="106"/>
        <v>0</v>
      </c>
      <c r="U433" s="453">
        <f t="shared" si="106"/>
        <v>0</v>
      </c>
      <c r="V433" s="453">
        <f t="shared" si="106"/>
        <v>0</v>
      </c>
      <c r="W433" s="384">
        <f t="shared" si="104"/>
        <v>0</v>
      </c>
      <c r="X433" s="565">
        <f>IF(D433='A. Allgemeine Informationen'!$C$17,$M433-Y433,HLOOKUP('A. Allgemeine Informationen'!$C$17-1,$Z$1:$AF$2005,ROW(D433),FALSE)-$Y433)</f>
        <v>0</v>
      </c>
      <c r="Y433" s="384">
        <f>HLOOKUP('A. Allgemeine Informationen'!$C$17,$Z$1:$AF$2005,ROW(D433),FALSE)</f>
        <v>0</v>
      </c>
      <c r="Z433" s="565">
        <f t="shared" si="95"/>
        <v>0</v>
      </c>
      <c r="AA433" s="565">
        <f t="shared" si="96"/>
        <v>0</v>
      </c>
      <c r="AB433" s="565">
        <f t="shared" si="97"/>
        <v>0</v>
      </c>
      <c r="AC433" s="565">
        <f t="shared" si="98"/>
        <v>0</v>
      </c>
      <c r="AD433" s="572">
        <f t="shared" si="99"/>
        <v>0</v>
      </c>
      <c r="AE433" s="560">
        <f t="shared" si="100"/>
        <v>0</v>
      </c>
      <c r="AF433" s="561">
        <f t="shared" si="101"/>
        <v>0</v>
      </c>
      <c r="AG433" s="562"/>
    </row>
    <row r="434" spans="2:33" s="418" customFormat="1" ht="15" customHeight="1" x14ac:dyDescent="0.2">
      <c r="B434" s="554"/>
      <c r="C434" s="382"/>
      <c r="D434" s="383"/>
      <c r="E434" s="381"/>
      <c r="F434" s="1040"/>
      <c r="G434" s="1038"/>
      <c r="H434" s="1041"/>
      <c r="I434" s="381"/>
      <c r="J434" s="568">
        <f t="shared" si="93"/>
        <v>0</v>
      </c>
      <c r="K434" s="381"/>
      <c r="L434" s="381"/>
      <c r="M434" s="568">
        <f t="shared" si="102"/>
        <v>0</v>
      </c>
      <c r="N434" s="570">
        <f>IFERROR(VLOOKUP($C434,Listen!$J$3:$L$39,2,0),0)</f>
        <v>0</v>
      </c>
      <c r="O434" s="570">
        <f>IFERROR(VLOOKUP($C434,Listen!$J$3:$L$39,3,0),0)</f>
        <v>0</v>
      </c>
      <c r="P434" s="453">
        <f t="shared" si="94"/>
        <v>0</v>
      </c>
      <c r="Q434" s="453">
        <f t="shared" si="106"/>
        <v>0</v>
      </c>
      <c r="R434" s="453">
        <f t="shared" si="106"/>
        <v>0</v>
      </c>
      <c r="S434" s="453">
        <f t="shared" si="106"/>
        <v>0</v>
      </c>
      <c r="T434" s="453">
        <f t="shared" si="106"/>
        <v>0</v>
      </c>
      <c r="U434" s="453">
        <f t="shared" si="106"/>
        <v>0</v>
      </c>
      <c r="V434" s="453">
        <f t="shared" si="106"/>
        <v>0</v>
      </c>
      <c r="W434" s="384">
        <f t="shared" si="104"/>
        <v>0</v>
      </c>
      <c r="X434" s="565">
        <f>IF(D434='A. Allgemeine Informationen'!$C$17,$M434-Y434,HLOOKUP('A. Allgemeine Informationen'!$C$17-1,$Z$1:$AF$2005,ROW(D434),FALSE)-$Y434)</f>
        <v>0</v>
      </c>
      <c r="Y434" s="384">
        <f>HLOOKUP('A. Allgemeine Informationen'!$C$17,$Z$1:$AF$2005,ROW(D434),FALSE)</f>
        <v>0</v>
      </c>
      <c r="Z434" s="565">
        <f t="shared" si="95"/>
        <v>0</v>
      </c>
      <c r="AA434" s="565">
        <f t="shared" si="96"/>
        <v>0</v>
      </c>
      <c r="AB434" s="565">
        <f t="shared" si="97"/>
        <v>0</v>
      </c>
      <c r="AC434" s="565">
        <f t="shared" si="98"/>
        <v>0</v>
      </c>
      <c r="AD434" s="572">
        <f t="shared" si="99"/>
        <v>0</v>
      </c>
      <c r="AE434" s="560">
        <f t="shared" si="100"/>
        <v>0</v>
      </c>
      <c r="AF434" s="561">
        <f t="shared" si="101"/>
        <v>0</v>
      </c>
      <c r="AG434" s="562"/>
    </row>
    <row r="435" spans="2:33" s="418" customFormat="1" ht="15" customHeight="1" x14ac:dyDescent="0.2">
      <c r="B435" s="554"/>
      <c r="C435" s="382"/>
      <c r="D435" s="383"/>
      <c r="E435" s="381"/>
      <c r="F435" s="1040"/>
      <c r="G435" s="1038"/>
      <c r="H435" s="1041"/>
      <c r="I435" s="381"/>
      <c r="J435" s="568">
        <f t="shared" si="93"/>
        <v>0</v>
      </c>
      <c r="K435" s="381"/>
      <c r="L435" s="381"/>
      <c r="M435" s="568">
        <f t="shared" si="102"/>
        <v>0</v>
      </c>
      <c r="N435" s="570">
        <f>IFERROR(VLOOKUP($C435,Listen!$J$3:$L$39,2,0),0)</f>
        <v>0</v>
      </c>
      <c r="O435" s="570">
        <f>IFERROR(VLOOKUP($C435,Listen!$J$3:$L$39,3,0),0)</f>
        <v>0</v>
      </c>
      <c r="P435" s="453">
        <f t="shared" si="94"/>
        <v>0</v>
      </c>
      <c r="Q435" s="453">
        <f t="shared" si="106"/>
        <v>0</v>
      </c>
      <c r="R435" s="453">
        <f t="shared" si="106"/>
        <v>0</v>
      </c>
      <c r="S435" s="453">
        <f t="shared" si="106"/>
        <v>0</v>
      </c>
      <c r="T435" s="453">
        <f t="shared" si="106"/>
        <v>0</v>
      </c>
      <c r="U435" s="453">
        <f t="shared" si="106"/>
        <v>0</v>
      </c>
      <c r="V435" s="453">
        <f t="shared" si="106"/>
        <v>0</v>
      </c>
      <c r="W435" s="384">
        <f t="shared" si="104"/>
        <v>0</v>
      </c>
      <c r="X435" s="565">
        <f>IF(D435='A. Allgemeine Informationen'!$C$17,$M435-Y435,HLOOKUP('A. Allgemeine Informationen'!$C$17-1,$Z$1:$AF$2005,ROW(D435),FALSE)-$Y435)</f>
        <v>0</v>
      </c>
      <c r="Y435" s="384">
        <f>HLOOKUP('A. Allgemeine Informationen'!$C$17,$Z$1:$AF$2005,ROW(D435),FALSE)</f>
        <v>0</v>
      </c>
      <c r="Z435" s="565">
        <f t="shared" si="95"/>
        <v>0</v>
      </c>
      <c r="AA435" s="565">
        <f t="shared" si="96"/>
        <v>0</v>
      </c>
      <c r="AB435" s="565">
        <f t="shared" si="97"/>
        <v>0</v>
      </c>
      <c r="AC435" s="565">
        <f t="shared" si="98"/>
        <v>0</v>
      </c>
      <c r="AD435" s="572">
        <f t="shared" si="99"/>
        <v>0</v>
      </c>
      <c r="AE435" s="560">
        <f t="shared" si="100"/>
        <v>0</v>
      </c>
      <c r="AF435" s="561">
        <f t="shared" si="101"/>
        <v>0</v>
      </c>
      <c r="AG435" s="562"/>
    </row>
    <row r="436" spans="2:33" s="418" customFormat="1" ht="15" customHeight="1" x14ac:dyDescent="0.2">
      <c r="B436" s="554"/>
      <c r="C436" s="382"/>
      <c r="D436" s="383"/>
      <c r="E436" s="381"/>
      <c r="F436" s="1040"/>
      <c r="G436" s="1038"/>
      <c r="H436" s="1041"/>
      <c r="I436" s="381"/>
      <c r="J436" s="568">
        <f t="shared" si="93"/>
        <v>0</v>
      </c>
      <c r="K436" s="381"/>
      <c r="L436" s="381"/>
      <c r="M436" s="568">
        <f t="shared" si="102"/>
        <v>0</v>
      </c>
      <c r="N436" s="570">
        <f>IFERROR(VLOOKUP($C436,Listen!$J$3:$L$39,2,0),0)</f>
        <v>0</v>
      </c>
      <c r="O436" s="570">
        <f>IFERROR(VLOOKUP($C436,Listen!$J$3:$L$39,3,0),0)</f>
        <v>0</v>
      </c>
      <c r="P436" s="453">
        <f t="shared" si="94"/>
        <v>0</v>
      </c>
      <c r="Q436" s="453">
        <f t="shared" si="106"/>
        <v>0</v>
      </c>
      <c r="R436" s="453">
        <f t="shared" si="106"/>
        <v>0</v>
      </c>
      <c r="S436" s="453">
        <f t="shared" si="106"/>
        <v>0</v>
      </c>
      <c r="T436" s="453">
        <f t="shared" si="106"/>
        <v>0</v>
      </c>
      <c r="U436" s="453">
        <f t="shared" si="106"/>
        <v>0</v>
      </c>
      <c r="V436" s="453">
        <f t="shared" si="106"/>
        <v>0</v>
      </c>
      <c r="W436" s="384">
        <f t="shared" si="104"/>
        <v>0</v>
      </c>
      <c r="X436" s="565">
        <f>IF(D436='A. Allgemeine Informationen'!$C$17,$M436-Y436,HLOOKUP('A. Allgemeine Informationen'!$C$17-1,$Z$1:$AF$2005,ROW(D436),FALSE)-$Y436)</f>
        <v>0</v>
      </c>
      <c r="Y436" s="384">
        <f>HLOOKUP('A. Allgemeine Informationen'!$C$17,$Z$1:$AF$2005,ROW(D436),FALSE)</f>
        <v>0</v>
      </c>
      <c r="Z436" s="565">
        <f t="shared" si="95"/>
        <v>0</v>
      </c>
      <c r="AA436" s="565">
        <f t="shared" si="96"/>
        <v>0</v>
      </c>
      <c r="AB436" s="565">
        <f t="shared" si="97"/>
        <v>0</v>
      </c>
      <c r="AC436" s="565">
        <f t="shared" si="98"/>
        <v>0</v>
      </c>
      <c r="AD436" s="572">
        <f t="shared" si="99"/>
        <v>0</v>
      </c>
      <c r="AE436" s="560">
        <f t="shared" si="100"/>
        <v>0</v>
      </c>
      <c r="AF436" s="561">
        <f t="shared" si="101"/>
        <v>0</v>
      </c>
      <c r="AG436" s="562"/>
    </row>
    <row r="437" spans="2:33" s="418" customFormat="1" ht="15" customHeight="1" x14ac:dyDescent="0.2">
      <c r="B437" s="554"/>
      <c r="C437" s="382"/>
      <c r="D437" s="383"/>
      <c r="E437" s="381"/>
      <c r="F437" s="1040"/>
      <c r="G437" s="1038"/>
      <c r="H437" s="1041"/>
      <c r="I437" s="381"/>
      <c r="J437" s="568">
        <f t="shared" si="93"/>
        <v>0</v>
      </c>
      <c r="K437" s="381"/>
      <c r="L437" s="381"/>
      <c r="M437" s="568">
        <f t="shared" si="102"/>
        <v>0</v>
      </c>
      <c r="N437" s="570">
        <f>IFERROR(VLOOKUP($C437,Listen!$J$3:$L$39,2,0),0)</f>
        <v>0</v>
      </c>
      <c r="O437" s="570">
        <f>IFERROR(VLOOKUP($C437,Listen!$J$3:$L$39,3,0),0)</f>
        <v>0</v>
      </c>
      <c r="P437" s="453">
        <f t="shared" si="94"/>
        <v>0</v>
      </c>
      <c r="Q437" s="453">
        <f t="shared" si="106"/>
        <v>0</v>
      </c>
      <c r="R437" s="453">
        <f t="shared" si="106"/>
        <v>0</v>
      </c>
      <c r="S437" s="453">
        <f t="shared" si="106"/>
        <v>0</v>
      </c>
      <c r="T437" s="453">
        <f t="shared" si="106"/>
        <v>0</v>
      </c>
      <c r="U437" s="453">
        <f t="shared" si="106"/>
        <v>0</v>
      </c>
      <c r="V437" s="453">
        <f t="shared" si="106"/>
        <v>0</v>
      </c>
      <c r="W437" s="384">
        <f t="shared" si="104"/>
        <v>0</v>
      </c>
      <c r="X437" s="565">
        <f>IF(D437='A. Allgemeine Informationen'!$C$17,$M437-Y437,HLOOKUP('A. Allgemeine Informationen'!$C$17-1,$Z$1:$AF$2005,ROW(D437),FALSE)-$Y437)</f>
        <v>0</v>
      </c>
      <c r="Y437" s="384">
        <f>HLOOKUP('A. Allgemeine Informationen'!$C$17,$Z$1:$AF$2005,ROW(D437),FALSE)</f>
        <v>0</v>
      </c>
      <c r="Z437" s="565">
        <f t="shared" si="95"/>
        <v>0</v>
      </c>
      <c r="AA437" s="565">
        <f t="shared" si="96"/>
        <v>0</v>
      </c>
      <c r="AB437" s="565">
        <f t="shared" si="97"/>
        <v>0</v>
      </c>
      <c r="AC437" s="565">
        <f t="shared" si="98"/>
        <v>0</v>
      </c>
      <c r="AD437" s="572">
        <f t="shared" si="99"/>
        <v>0</v>
      </c>
      <c r="AE437" s="560">
        <f t="shared" si="100"/>
        <v>0</v>
      </c>
      <c r="AF437" s="561">
        <f t="shared" si="101"/>
        <v>0</v>
      </c>
      <c r="AG437" s="562"/>
    </row>
    <row r="438" spans="2:33" s="418" customFormat="1" ht="15" customHeight="1" x14ac:dyDescent="0.2">
      <c r="B438" s="554"/>
      <c r="C438" s="382"/>
      <c r="D438" s="383"/>
      <c r="E438" s="381"/>
      <c r="F438" s="1040"/>
      <c r="G438" s="1038"/>
      <c r="H438" s="1041"/>
      <c r="I438" s="381"/>
      <c r="J438" s="568">
        <f t="shared" si="93"/>
        <v>0</v>
      </c>
      <c r="K438" s="381"/>
      <c r="L438" s="381"/>
      <c r="M438" s="568">
        <f t="shared" si="102"/>
        <v>0</v>
      </c>
      <c r="N438" s="570">
        <f>IFERROR(VLOOKUP($C438,Listen!$J$3:$L$39,2,0),0)</f>
        <v>0</v>
      </c>
      <c r="O438" s="570">
        <f>IFERROR(VLOOKUP($C438,Listen!$J$3:$L$39,3,0),0)</f>
        <v>0</v>
      </c>
      <c r="P438" s="453">
        <f t="shared" si="94"/>
        <v>0</v>
      </c>
      <c r="Q438" s="453">
        <f t="shared" si="106"/>
        <v>0</v>
      </c>
      <c r="R438" s="453">
        <f t="shared" si="106"/>
        <v>0</v>
      </c>
      <c r="S438" s="453">
        <f t="shared" si="106"/>
        <v>0</v>
      </c>
      <c r="T438" s="453">
        <f t="shared" si="106"/>
        <v>0</v>
      </c>
      <c r="U438" s="453">
        <f t="shared" si="106"/>
        <v>0</v>
      </c>
      <c r="V438" s="453">
        <f t="shared" si="106"/>
        <v>0</v>
      </c>
      <c r="W438" s="384">
        <f t="shared" si="104"/>
        <v>0</v>
      </c>
      <c r="X438" s="565">
        <f>IF(D438='A. Allgemeine Informationen'!$C$17,$M438-Y438,HLOOKUP('A. Allgemeine Informationen'!$C$17-1,$Z$1:$AF$2005,ROW(D438),FALSE)-$Y438)</f>
        <v>0</v>
      </c>
      <c r="Y438" s="384">
        <f>HLOOKUP('A. Allgemeine Informationen'!$C$17,$Z$1:$AF$2005,ROW(D438),FALSE)</f>
        <v>0</v>
      </c>
      <c r="Z438" s="565">
        <f t="shared" si="95"/>
        <v>0</v>
      </c>
      <c r="AA438" s="565">
        <f t="shared" si="96"/>
        <v>0</v>
      </c>
      <c r="AB438" s="565">
        <f t="shared" si="97"/>
        <v>0</v>
      </c>
      <c r="AC438" s="565">
        <f t="shared" si="98"/>
        <v>0</v>
      </c>
      <c r="AD438" s="572">
        <f t="shared" si="99"/>
        <v>0</v>
      </c>
      <c r="AE438" s="560">
        <f t="shared" si="100"/>
        <v>0</v>
      </c>
      <c r="AF438" s="561">
        <f t="shared" si="101"/>
        <v>0</v>
      </c>
      <c r="AG438" s="562"/>
    </row>
    <row r="439" spans="2:33" s="418" customFormat="1" ht="15" customHeight="1" x14ac:dyDescent="0.2">
      <c r="B439" s="554"/>
      <c r="C439" s="382"/>
      <c r="D439" s="383"/>
      <c r="E439" s="381"/>
      <c r="F439" s="1040"/>
      <c r="G439" s="1038"/>
      <c r="H439" s="1041"/>
      <c r="I439" s="381"/>
      <c r="J439" s="568">
        <f t="shared" si="93"/>
        <v>0</v>
      </c>
      <c r="K439" s="381"/>
      <c r="L439" s="381"/>
      <c r="M439" s="568">
        <f t="shared" si="102"/>
        <v>0</v>
      </c>
      <c r="N439" s="570">
        <f>IFERROR(VLOOKUP($C439,Listen!$J$3:$L$39,2,0),0)</f>
        <v>0</v>
      </c>
      <c r="O439" s="570">
        <f>IFERROR(VLOOKUP($C439,Listen!$J$3:$L$39,3,0),0)</f>
        <v>0</v>
      </c>
      <c r="P439" s="453">
        <f t="shared" si="94"/>
        <v>0</v>
      </c>
      <c r="Q439" s="453">
        <f t="shared" ref="Q439:V454" si="107">P439</f>
        <v>0</v>
      </c>
      <c r="R439" s="453">
        <f t="shared" si="107"/>
        <v>0</v>
      </c>
      <c r="S439" s="453">
        <f t="shared" si="107"/>
        <v>0</v>
      </c>
      <c r="T439" s="453">
        <f t="shared" si="107"/>
        <v>0</v>
      </c>
      <c r="U439" s="453">
        <f t="shared" si="107"/>
        <v>0</v>
      </c>
      <c r="V439" s="453">
        <f t="shared" si="107"/>
        <v>0</v>
      </c>
      <c r="W439" s="384">
        <f t="shared" si="104"/>
        <v>0</v>
      </c>
      <c r="X439" s="565">
        <f>IF(D439='A. Allgemeine Informationen'!$C$17,$M439-Y439,HLOOKUP('A. Allgemeine Informationen'!$C$17-1,$Z$1:$AF$2005,ROW(D439),FALSE)-$Y439)</f>
        <v>0</v>
      </c>
      <c r="Y439" s="384">
        <f>HLOOKUP('A. Allgemeine Informationen'!$C$17,$Z$1:$AF$2005,ROW(D439),FALSE)</f>
        <v>0</v>
      </c>
      <c r="Z439" s="565">
        <f t="shared" si="95"/>
        <v>0</v>
      </c>
      <c r="AA439" s="565">
        <f t="shared" si="96"/>
        <v>0</v>
      </c>
      <c r="AB439" s="565">
        <f t="shared" si="97"/>
        <v>0</v>
      </c>
      <c r="AC439" s="565">
        <f t="shared" si="98"/>
        <v>0</v>
      </c>
      <c r="AD439" s="572">
        <f t="shared" si="99"/>
        <v>0</v>
      </c>
      <c r="AE439" s="560">
        <f t="shared" si="100"/>
        <v>0</v>
      </c>
      <c r="AF439" s="561">
        <f t="shared" si="101"/>
        <v>0</v>
      </c>
      <c r="AG439" s="562"/>
    </row>
    <row r="440" spans="2:33" s="418" customFormat="1" ht="15" customHeight="1" x14ac:dyDescent="0.2">
      <c r="B440" s="554"/>
      <c r="C440" s="382"/>
      <c r="D440" s="383"/>
      <c r="E440" s="381"/>
      <c r="F440" s="1040"/>
      <c r="G440" s="1038"/>
      <c r="H440" s="1041"/>
      <c r="I440" s="381"/>
      <c r="J440" s="568">
        <f t="shared" si="93"/>
        <v>0</v>
      </c>
      <c r="K440" s="381"/>
      <c r="L440" s="381"/>
      <c r="M440" s="568">
        <f t="shared" si="102"/>
        <v>0</v>
      </c>
      <c r="N440" s="570">
        <f>IFERROR(VLOOKUP($C440,Listen!$J$3:$L$39,2,0),0)</f>
        <v>0</v>
      </c>
      <c r="O440" s="570">
        <f>IFERROR(VLOOKUP($C440,Listen!$J$3:$L$39,3,0),0)</f>
        <v>0</v>
      </c>
      <c r="P440" s="453">
        <f t="shared" si="94"/>
        <v>0</v>
      </c>
      <c r="Q440" s="453">
        <f t="shared" si="107"/>
        <v>0</v>
      </c>
      <c r="R440" s="453">
        <f t="shared" si="107"/>
        <v>0</v>
      </c>
      <c r="S440" s="453">
        <f t="shared" si="107"/>
        <v>0</v>
      </c>
      <c r="T440" s="453">
        <f t="shared" si="107"/>
        <v>0</v>
      </c>
      <c r="U440" s="453">
        <f t="shared" si="107"/>
        <v>0</v>
      </c>
      <c r="V440" s="453">
        <f t="shared" si="107"/>
        <v>0</v>
      </c>
      <c r="W440" s="384">
        <f t="shared" si="104"/>
        <v>0</v>
      </c>
      <c r="X440" s="565">
        <f>IF(D440='A. Allgemeine Informationen'!$C$17,$M440-Y440,HLOOKUP('A. Allgemeine Informationen'!$C$17-1,$Z$1:$AF$2005,ROW(D440),FALSE)-$Y440)</f>
        <v>0</v>
      </c>
      <c r="Y440" s="384">
        <f>HLOOKUP('A. Allgemeine Informationen'!$C$17,$Z$1:$AF$2005,ROW(D440),FALSE)</f>
        <v>0</v>
      </c>
      <c r="Z440" s="565">
        <f t="shared" si="95"/>
        <v>0</v>
      </c>
      <c r="AA440" s="565">
        <f t="shared" si="96"/>
        <v>0</v>
      </c>
      <c r="AB440" s="565">
        <f t="shared" si="97"/>
        <v>0</v>
      </c>
      <c r="AC440" s="565">
        <f t="shared" si="98"/>
        <v>0</v>
      </c>
      <c r="AD440" s="572">
        <f t="shared" si="99"/>
        <v>0</v>
      </c>
      <c r="AE440" s="560">
        <f t="shared" si="100"/>
        <v>0</v>
      </c>
      <c r="AF440" s="561">
        <f t="shared" si="101"/>
        <v>0</v>
      </c>
      <c r="AG440" s="562"/>
    </row>
    <row r="441" spans="2:33" s="418" customFormat="1" ht="15" customHeight="1" x14ac:dyDescent="0.2">
      <c r="B441" s="554"/>
      <c r="C441" s="382"/>
      <c r="D441" s="383"/>
      <c r="E441" s="381"/>
      <c r="F441" s="1040"/>
      <c r="G441" s="1038"/>
      <c r="H441" s="1041"/>
      <c r="I441" s="381"/>
      <c r="J441" s="568">
        <f t="shared" si="93"/>
        <v>0</v>
      </c>
      <c r="K441" s="381"/>
      <c r="L441" s="381"/>
      <c r="M441" s="568">
        <f t="shared" si="102"/>
        <v>0</v>
      </c>
      <c r="N441" s="570">
        <f>IFERROR(VLOOKUP($C441,Listen!$J$3:$L$39,2,0),0)</f>
        <v>0</v>
      </c>
      <c r="O441" s="570">
        <f>IFERROR(VLOOKUP($C441,Listen!$J$3:$L$39,3,0),0)</f>
        <v>0</v>
      </c>
      <c r="P441" s="453">
        <f t="shared" si="94"/>
        <v>0</v>
      </c>
      <c r="Q441" s="453">
        <f t="shared" si="107"/>
        <v>0</v>
      </c>
      <c r="R441" s="453">
        <f t="shared" si="107"/>
        <v>0</v>
      </c>
      <c r="S441" s="453">
        <f t="shared" si="107"/>
        <v>0</v>
      </c>
      <c r="T441" s="453">
        <f t="shared" si="107"/>
        <v>0</v>
      </c>
      <c r="U441" s="453">
        <f t="shared" si="107"/>
        <v>0</v>
      </c>
      <c r="V441" s="453">
        <f t="shared" si="107"/>
        <v>0</v>
      </c>
      <c r="W441" s="384">
        <f t="shared" si="104"/>
        <v>0</v>
      </c>
      <c r="X441" s="565">
        <f>IF(D441='A. Allgemeine Informationen'!$C$17,$M441-Y441,HLOOKUP('A. Allgemeine Informationen'!$C$17-1,$Z$1:$AF$2005,ROW(D441),FALSE)-$Y441)</f>
        <v>0</v>
      </c>
      <c r="Y441" s="384">
        <f>HLOOKUP('A. Allgemeine Informationen'!$C$17,$Z$1:$AF$2005,ROW(D441),FALSE)</f>
        <v>0</v>
      </c>
      <c r="Z441" s="565">
        <f t="shared" si="95"/>
        <v>0</v>
      </c>
      <c r="AA441" s="565">
        <f t="shared" si="96"/>
        <v>0</v>
      </c>
      <c r="AB441" s="565">
        <f t="shared" si="97"/>
        <v>0</v>
      </c>
      <c r="AC441" s="565">
        <f t="shared" si="98"/>
        <v>0</v>
      </c>
      <c r="AD441" s="572">
        <f t="shared" si="99"/>
        <v>0</v>
      </c>
      <c r="AE441" s="560">
        <f t="shared" si="100"/>
        <v>0</v>
      </c>
      <c r="AF441" s="561">
        <f t="shared" si="101"/>
        <v>0</v>
      </c>
      <c r="AG441" s="562"/>
    </row>
    <row r="442" spans="2:33" s="418" customFormat="1" ht="15" customHeight="1" x14ac:dyDescent="0.2">
      <c r="B442" s="554"/>
      <c r="C442" s="382"/>
      <c r="D442" s="383"/>
      <c r="E442" s="381"/>
      <c r="F442" s="1040"/>
      <c r="G442" s="1038"/>
      <c r="H442" s="1041"/>
      <c r="I442" s="381"/>
      <c r="J442" s="568">
        <f t="shared" si="93"/>
        <v>0</v>
      </c>
      <c r="K442" s="381"/>
      <c r="L442" s="381"/>
      <c r="M442" s="568">
        <f t="shared" si="102"/>
        <v>0</v>
      </c>
      <c r="N442" s="570">
        <f>IFERROR(VLOOKUP($C442,Listen!$J$3:$L$39,2,0),0)</f>
        <v>0</v>
      </c>
      <c r="O442" s="570">
        <f>IFERROR(VLOOKUP($C442,Listen!$J$3:$L$39,3,0),0)</f>
        <v>0</v>
      </c>
      <c r="P442" s="453">
        <f t="shared" si="94"/>
        <v>0</v>
      </c>
      <c r="Q442" s="453">
        <f t="shared" si="107"/>
        <v>0</v>
      </c>
      <c r="R442" s="453">
        <f t="shared" si="107"/>
        <v>0</v>
      </c>
      <c r="S442" s="453">
        <f t="shared" si="107"/>
        <v>0</v>
      </c>
      <c r="T442" s="453">
        <f t="shared" si="107"/>
        <v>0</v>
      </c>
      <c r="U442" s="453">
        <f t="shared" si="107"/>
        <v>0</v>
      </c>
      <c r="V442" s="453">
        <f t="shared" si="107"/>
        <v>0</v>
      </c>
      <c r="W442" s="384">
        <f t="shared" si="104"/>
        <v>0</v>
      </c>
      <c r="X442" s="565">
        <f>IF(D442='A. Allgemeine Informationen'!$C$17,$M442-Y442,HLOOKUP('A. Allgemeine Informationen'!$C$17-1,$Z$1:$AF$2005,ROW(D442),FALSE)-$Y442)</f>
        <v>0</v>
      </c>
      <c r="Y442" s="384">
        <f>HLOOKUP('A. Allgemeine Informationen'!$C$17,$Z$1:$AF$2005,ROW(D442),FALSE)</f>
        <v>0</v>
      </c>
      <c r="Z442" s="565">
        <f t="shared" si="95"/>
        <v>0</v>
      </c>
      <c r="AA442" s="565">
        <f t="shared" si="96"/>
        <v>0</v>
      </c>
      <c r="AB442" s="565">
        <f t="shared" si="97"/>
        <v>0</v>
      </c>
      <c r="AC442" s="565">
        <f t="shared" si="98"/>
        <v>0</v>
      </c>
      <c r="AD442" s="572">
        <f t="shared" si="99"/>
        <v>0</v>
      </c>
      <c r="AE442" s="560">
        <f t="shared" si="100"/>
        <v>0</v>
      </c>
      <c r="AF442" s="561">
        <f t="shared" si="101"/>
        <v>0</v>
      </c>
      <c r="AG442" s="562"/>
    </row>
    <row r="443" spans="2:33" s="418" customFormat="1" ht="15" customHeight="1" x14ac:dyDescent="0.2">
      <c r="B443" s="554"/>
      <c r="C443" s="382"/>
      <c r="D443" s="383"/>
      <c r="E443" s="381"/>
      <c r="F443" s="1040"/>
      <c r="G443" s="1038"/>
      <c r="H443" s="1041"/>
      <c r="I443" s="381"/>
      <c r="J443" s="568">
        <f t="shared" si="93"/>
        <v>0</v>
      </c>
      <c r="K443" s="381"/>
      <c r="L443" s="381"/>
      <c r="M443" s="568">
        <f t="shared" si="102"/>
        <v>0</v>
      </c>
      <c r="N443" s="570">
        <f>IFERROR(VLOOKUP($C443,Listen!$J$3:$L$39,2,0),0)</f>
        <v>0</v>
      </c>
      <c r="O443" s="570">
        <f>IFERROR(VLOOKUP($C443,Listen!$J$3:$L$39,3,0),0)</f>
        <v>0</v>
      </c>
      <c r="P443" s="453">
        <f t="shared" si="94"/>
        <v>0</v>
      </c>
      <c r="Q443" s="453">
        <f t="shared" si="107"/>
        <v>0</v>
      </c>
      <c r="R443" s="453">
        <f t="shared" si="107"/>
        <v>0</v>
      </c>
      <c r="S443" s="453">
        <f t="shared" si="107"/>
        <v>0</v>
      </c>
      <c r="T443" s="453">
        <f t="shared" si="107"/>
        <v>0</v>
      </c>
      <c r="U443" s="453">
        <f t="shared" si="107"/>
        <v>0</v>
      </c>
      <c r="V443" s="453">
        <f t="shared" si="107"/>
        <v>0</v>
      </c>
      <c r="W443" s="384">
        <f t="shared" si="104"/>
        <v>0</v>
      </c>
      <c r="X443" s="565">
        <f>IF(D443='A. Allgemeine Informationen'!$C$17,$M443-Y443,HLOOKUP('A. Allgemeine Informationen'!$C$17-1,$Z$1:$AF$2005,ROW(D443),FALSE)-$Y443)</f>
        <v>0</v>
      </c>
      <c r="Y443" s="384">
        <f>HLOOKUP('A. Allgemeine Informationen'!$C$17,$Z$1:$AF$2005,ROW(D443),FALSE)</f>
        <v>0</v>
      </c>
      <c r="Z443" s="565">
        <f t="shared" si="95"/>
        <v>0</v>
      </c>
      <c r="AA443" s="565">
        <f t="shared" si="96"/>
        <v>0</v>
      </c>
      <c r="AB443" s="565">
        <f t="shared" si="97"/>
        <v>0</v>
      </c>
      <c r="AC443" s="565">
        <f t="shared" si="98"/>
        <v>0</v>
      </c>
      <c r="AD443" s="572">
        <f t="shared" si="99"/>
        <v>0</v>
      </c>
      <c r="AE443" s="560">
        <f t="shared" si="100"/>
        <v>0</v>
      </c>
      <c r="AF443" s="561">
        <f t="shared" si="101"/>
        <v>0</v>
      </c>
      <c r="AG443" s="562"/>
    </row>
    <row r="444" spans="2:33" s="418" customFormat="1" ht="15" customHeight="1" x14ac:dyDescent="0.2">
      <c r="B444" s="554"/>
      <c r="C444" s="382"/>
      <c r="D444" s="383"/>
      <c r="E444" s="381"/>
      <c r="F444" s="1040"/>
      <c r="G444" s="1038"/>
      <c r="H444" s="1041"/>
      <c r="I444" s="381"/>
      <c r="J444" s="568">
        <f t="shared" si="93"/>
        <v>0</v>
      </c>
      <c r="K444" s="381"/>
      <c r="L444" s="381"/>
      <c r="M444" s="568">
        <f t="shared" si="102"/>
        <v>0</v>
      </c>
      <c r="N444" s="570">
        <f>IFERROR(VLOOKUP($C444,Listen!$J$3:$L$39,2,0),0)</f>
        <v>0</v>
      </c>
      <c r="O444" s="570">
        <f>IFERROR(VLOOKUP($C444,Listen!$J$3:$L$39,3,0),0)</f>
        <v>0</v>
      </c>
      <c r="P444" s="453">
        <f t="shared" si="94"/>
        <v>0</v>
      </c>
      <c r="Q444" s="453">
        <f t="shared" si="107"/>
        <v>0</v>
      </c>
      <c r="R444" s="453">
        <f t="shared" si="107"/>
        <v>0</v>
      </c>
      <c r="S444" s="453">
        <f t="shared" si="107"/>
        <v>0</v>
      </c>
      <c r="T444" s="453">
        <f t="shared" si="107"/>
        <v>0</v>
      </c>
      <c r="U444" s="453">
        <f t="shared" si="107"/>
        <v>0</v>
      </c>
      <c r="V444" s="453">
        <f t="shared" si="107"/>
        <v>0</v>
      </c>
      <c r="W444" s="384">
        <f t="shared" si="104"/>
        <v>0</v>
      </c>
      <c r="X444" s="565">
        <f>IF(D444='A. Allgemeine Informationen'!$C$17,$M444-Y444,HLOOKUP('A. Allgemeine Informationen'!$C$17-1,$Z$1:$AF$2005,ROW(D444),FALSE)-$Y444)</f>
        <v>0</v>
      </c>
      <c r="Y444" s="384">
        <f>HLOOKUP('A. Allgemeine Informationen'!$C$17,$Z$1:$AF$2005,ROW(D444),FALSE)</f>
        <v>0</v>
      </c>
      <c r="Z444" s="565">
        <f t="shared" si="95"/>
        <v>0</v>
      </c>
      <c r="AA444" s="565">
        <f t="shared" si="96"/>
        <v>0</v>
      </c>
      <c r="AB444" s="565">
        <f t="shared" si="97"/>
        <v>0</v>
      </c>
      <c r="AC444" s="565">
        <f t="shared" si="98"/>
        <v>0</v>
      </c>
      <c r="AD444" s="572">
        <f t="shared" si="99"/>
        <v>0</v>
      </c>
      <c r="AE444" s="560">
        <f t="shared" si="100"/>
        <v>0</v>
      </c>
      <c r="AF444" s="561">
        <f t="shared" si="101"/>
        <v>0</v>
      </c>
      <c r="AG444" s="562"/>
    </row>
    <row r="445" spans="2:33" s="418" customFormat="1" ht="15" customHeight="1" x14ac:dyDescent="0.2">
      <c r="B445" s="554"/>
      <c r="C445" s="382"/>
      <c r="D445" s="383"/>
      <c r="E445" s="381"/>
      <c r="F445" s="1040"/>
      <c r="G445" s="1038"/>
      <c r="H445" s="1041"/>
      <c r="I445" s="381"/>
      <c r="J445" s="568">
        <f t="shared" si="93"/>
        <v>0</v>
      </c>
      <c r="K445" s="381"/>
      <c r="L445" s="381"/>
      <c r="M445" s="568">
        <f t="shared" si="102"/>
        <v>0</v>
      </c>
      <c r="N445" s="570">
        <f>IFERROR(VLOOKUP($C445,Listen!$J$3:$L$39,2,0),0)</f>
        <v>0</v>
      </c>
      <c r="O445" s="570">
        <f>IFERROR(VLOOKUP($C445,Listen!$J$3:$L$39,3,0),0)</f>
        <v>0</v>
      </c>
      <c r="P445" s="453">
        <f t="shared" si="94"/>
        <v>0</v>
      </c>
      <c r="Q445" s="453">
        <f t="shared" si="107"/>
        <v>0</v>
      </c>
      <c r="R445" s="453">
        <f t="shared" si="107"/>
        <v>0</v>
      </c>
      <c r="S445" s="453">
        <f t="shared" si="107"/>
        <v>0</v>
      </c>
      <c r="T445" s="453">
        <f t="shared" si="107"/>
        <v>0</v>
      </c>
      <c r="U445" s="453">
        <f t="shared" si="107"/>
        <v>0</v>
      </c>
      <c r="V445" s="453">
        <f t="shared" si="107"/>
        <v>0</v>
      </c>
      <c r="W445" s="384">
        <f t="shared" si="104"/>
        <v>0</v>
      </c>
      <c r="X445" s="565">
        <f>IF(D445='A. Allgemeine Informationen'!$C$17,$M445-Y445,HLOOKUP('A. Allgemeine Informationen'!$C$17-1,$Z$1:$AF$2005,ROW(D445),FALSE)-$Y445)</f>
        <v>0</v>
      </c>
      <c r="Y445" s="384">
        <f>HLOOKUP('A. Allgemeine Informationen'!$C$17,$Z$1:$AF$2005,ROW(D445),FALSE)</f>
        <v>0</v>
      </c>
      <c r="Z445" s="565">
        <f t="shared" si="95"/>
        <v>0</v>
      </c>
      <c r="AA445" s="565">
        <f t="shared" si="96"/>
        <v>0</v>
      </c>
      <c r="AB445" s="565">
        <f t="shared" si="97"/>
        <v>0</v>
      </c>
      <c r="AC445" s="565">
        <f t="shared" si="98"/>
        <v>0</v>
      </c>
      <c r="AD445" s="572">
        <f t="shared" si="99"/>
        <v>0</v>
      </c>
      <c r="AE445" s="560">
        <f t="shared" si="100"/>
        <v>0</v>
      </c>
      <c r="AF445" s="561">
        <f t="shared" si="101"/>
        <v>0</v>
      </c>
      <c r="AG445" s="562"/>
    </row>
    <row r="446" spans="2:33" s="418" customFormat="1" ht="15" customHeight="1" x14ac:dyDescent="0.2">
      <c r="B446" s="554"/>
      <c r="C446" s="382"/>
      <c r="D446" s="383"/>
      <c r="E446" s="381"/>
      <c r="F446" s="1040"/>
      <c r="G446" s="1038"/>
      <c r="H446" s="1041"/>
      <c r="I446" s="381"/>
      <c r="J446" s="568">
        <f t="shared" si="93"/>
        <v>0</v>
      </c>
      <c r="K446" s="381"/>
      <c r="L446" s="381"/>
      <c r="M446" s="568">
        <f t="shared" si="102"/>
        <v>0</v>
      </c>
      <c r="N446" s="570">
        <f>IFERROR(VLOOKUP($C446,Listen!$J$3:$L$39,2,0),0)</f>
        <v>0</v>
      </c>
      <c r="O446" s="570">
        <f>IFERROR(VLOOKUP($C446,Listen!$J$3:$L$39,3,0),0)</f>
        <v>0</v>
      </c>
      <c r="P446" s="453">
        <f t="shared" si="94"/>
        <v>0</v>
      </c>
      <c r="Q446" s="453">
        <f t="shared" si="107"/>
        <v>0</v>
      </c>
      <c r="R446" s="453">
        <f t="shared" si="107"/>
        <v>0</v>
      </c>
      <c r="S446" s="453">
        <f t="shared" si="107"/>
        <v>0</v>
      </c>
      <c r="T446" s="453">
        <f t="shared" si="107"/>
        <v>0</v>
      </c>
      <c r="U446" s="453">
        <f t="shared" si="107"/>
        <v>0</v>
      </c>
      <c r="V446" s="453">
        <f t="shared" si="107"/>
        <v>0</v>
      </c>
      <c r="W446" s="384">
        <f t="shared" si="104"/>
        <v>0</v>
      </c>
      <c r="X446" s="565">
        <f>IF(D446='A. Allgemeine Informationen'!$C$17,$M446-Y446,HLOOKUP('A. Allgemeine Informationen'!$C$17-1,$Z$1:$AF$2005,ROW(D446),FALSE)-$Y446)</f>
        <v>0</v>
      </c>
      <c r="Y446" s="384">
        <f>HLOOKUP('A. Allgemeine Informationen'!$C$17,$Z$1:$AF$2005,ROW(D446),FALSE)</f>
        <v>0</v>
      </c>
      <c r="Z446" s="565">
        <f t="shared" si="95"/>
        <v>0</v>
      </c>
      <c r="AA446" s="565">
        <f t="shared" si="96"/>
        <v>0</v>
      </c>
      <c r="AB446" s="565">
        <f t="shared" si="97"/>
        <v>0</v>
      </c>
      <c r="AC446" s="565">
        <f t="shared" si="98"/>
        <v>0</v>
      </c>
      <c r="AD446" s="572">
        <f t="shared" si="99"/>
        <v>0</v>
      </c>
      <c r="AE446" s="560">
        <f t="shared" si="100"/>
        <v>0</v>
      </c>
      <c r="AF446" s="561">
        <f t="shared" si="101"/>
        <v>0</v>
      </c>
      <c r="AG446" s="562"/>
    </row>
    <row r="447" spans="2:33" s="418" customFormat="1" ht="15" customHeight="1" x14ac:dyDescent="0.2">
      <c r="B447" s="554"/>
      <c r="C447" s="382"/>
      <c r="D447" s="383"/>
      <c r="E447" s="381"/>
      <c r="F447" s="1040"/>
      <c r="G447" s="1038"/>
      <c r="H447" s="1041"/>
      <c r="I447" s="381"/>
      <c r="J447" s="568">
        <f t="shared" si="93"/>
        <v>0</v>
      </c>
      <c r="K447" s="381"/>
      <c r="L447" s="381"/>
      <c r="M447" s="568">
        <f t="shared" si="102"/>
        <v>0</v>
      </c>
      <c r="N447" s="570">
        <f>IFERROR(VLOOKUP($C447,Listen!$J$3:$L$39,2,0),0)</f>
        <v>0</v>
      </c>
      <c r="O447" s="570">
        <f>IFERROR(VLOOKUP($C447,Listen!$J$3:$L$39,3,0),0)</f>
        <v>0</v>
      </c>
      <c r="P447" s="453">
        <f t="shared" si="94"/>
        <v>0</v>
      </c>
      <c r="Q447" s="453">
        <f t="shared" si="107"/>
        <v>0</v>
      </c>
      <c r="R447" s="453">
        <f t="shared" si="107"/>
        <v>0</v>
      </c>
      <c r="S447" s="453">
        <f t="shared" si="107"/>
        <v>0</v>
      </c>
      <c r="T447" s="453">
        <f t="shared" si="107"/>
        <v>0</v>
      </c>
      <c r="U447" s="453">
        <f t="shared" si="107"/>
        <v>0</v>
      </c>
      <c r="V447" s="453">
        <f t="shared" si="107"/>
        <v>0</v>
      </c>
      <c r="W447" s="384">
        <f t="shared" si="104"/>
        <v>0</v>
      </c>
      <c r="X447" s="565">
        <f>IF(D447='A. Allgemeine Informationen'!$C$17,$M447-Y447,HLOOKUP('A. Allgemeine Informationen'!$C$17-1,$Z$1:$AF$2005,ROW(D447),FALSE)-$Y447)</f>
        <v>0</v>
      </c>
      <c r="Y447" s="384">
        <f>HLOOKUP('A. Allgemeine Informationen'!$C$17,$Z$1:$AF$2005,ROW(D447),FALSE)</f>
        <v>0</v>
      </c>
      <c r="Z447" s="565">
        <f t="shared" si="95"/>
        <v>0</v>
      </c>
      <c r="AA447" s="565">
        <f t="shared" si="96"/>
        <v>0</v>
      </c>
      <c r="AB447" s="565">
        <f t="shared" si="97"/>
        <v>0</v>
      </c>
      <c r="AC447" s="565">
        <f t="shared" si="98"/>
        <v>0</v>
      </c>
      <c r="AD447" s="572">
        <f t="shared" si="99"/>
        <v>0</v>
      </c>
      <c r="AE447" s="560">
        <f t="shared" si="100"/>
        <v>0</v>
      </c>
      <c r="AF447" s="561">
        <f t="shared" si="101"/>
        <v>0</v>
      </c>
      <c r="AG447" s="562"/>
    </row>
    <row r="448" spans="2:33" s="418" customFormat="1" ht="15" customHeight="1" x14ac:dyDescent="0.2">
      <c r="B448" s="554"/>
      <c r="C448" s="382"/>
      <c r="D448" s="383"/>
      <c r="E448" s="381"/>
      <c r="F448" s="1040"/>
      <c r="G448" s="1038"/>
      <c r="H448" s="1041"/>
      <c r="I448" s="381"/>
      <c r="J448" s="568">
        <f t="shared" si="93"/>
        <v>0</v>
      </c>
      <c r="K448" s="381"/>
      <c r="L448" s="381"/>
      <c r="M448" s="568">
        <f t="shared" si="102"/>
        <v>0</v>
      </c>
      <c r="N448" s="570">
        <f>IFERROR(VLOOKUP($C448,Listen!$J$3:$L$39,2,0),0)</f>
        <v>0</v>
      </c>
      <c r="O448" s="570">
        <f>IFERROR(VLOOKUP($C448,Listen!$J$3:$L$39,3,0),0)</f>
        <v>0</v>
      </c>
      <c r="P448" s="453">
        <f t="shared" si="94"/>
        <v>0</v>
      </c>
      <c r="Q448" s="453">
        <f t="shared" si="107"/>
        <v>0</v>
      </c>
      <c r="R448" s="453">
        <f t="shared" si="107"/>
        <v>0</v>
      </c>
      <c r="S448" s="453">
        <f t="shared" si="107"/>
        <v>0</v>
      </c>
      <c r="T448" s="453">
        <f t="shared" si="107"/>
        <v>0</v>
      </c>
      <c r="U448" s="453">
        <f t="shared" si="107"/>
        <v>0</v>
      </c>
      <c r="V448" s="453">
        <f t="shared" si="107"/>
        <v>0</v>
      </c>
      <c r="W448" s="384">
        <f t="shared" si="104"/>
        <v>0</v>
      </c>
      <c r="X448" s="565">
        <f>IF(D448='A. Allgemeine Informationen'!$C$17,$M448-Y448,HLOOKUP('A. Allgemeine Informationen'!$C$17-1,$Z$1:$AF$2005,ROW(D448),FALSE)-$Y448)</f>
        <v>0</v>
      </c>
      <c r="Y448" s="384">
        <f>HLOOKUP('A. Allgemeine Informationen'!$C$17,$Z$1:$AF$2005,ROW(D448),FALSE)</f>
        <v>0</v>
      </c>
      <c r="Z448" s="565">
        <f t="shared" si="95"/>
        <v>0</v>
      </c>
      <c r="AA448" s="565">
        <f t="shared" si="96"/>
        <v>0</v>
      </c>
      <c r="AB448" s="565">
        <f t="shared" si="97"/>
        <v>0</v>
      </c>
      <c r="AC448" s="565">
        <f t="shared" si="98"/>
        <v>0</v>
      </c>
      <c r="AD448" s="572">
        <f t="shared" si="99"/>
        <v>0</v>
      </c>
      <c r="AE448" s="560">
        <f t="shared" si="100"/>
        <v>0</v>
      </c>
      <c r="AF448" s="561">
        <f t="shared" si="101"/>
        <v>0</v>
      </c>
      <c r="AG448" s="562"/>
    </row>
    <row r="449" spans="2:33" s="418" customFormat="1" ht="15" customHeight="1" x14ac:dyDescent="0.2">
      <c r="B449" s="554"/>
      <c r="C449" s="382"/>
      <c r="D449" s="383"/>
      <c r="E449" s="381"/>
      <c r="F449" s="1040"/>
      <c r="G449" s="1038"/>
      <c r="H449" s="1041"/>
      <c r="I449" s="381"/>
      <c r="J449" s="568">
        <f t="shared" si="93"/>
        <v>0</v>
      </c>
      <c r="K449" s="381"/>
      <c r="L449" s="381"/>
      <c r="M449" s="568">
        <f t="shared" si="102"/>
        <v>0</v>
      </c>
      <c r="N449" s="570">
        <f>IFERROR(VLOOKUP($C449,Listen!$J$3:$L$39,2,0),0)</f>
        <v>0</v>
      </c>
      <c r="O449" s="570">
        <f>IFERROR(VLOOKUP($C449,Listen!$J$3:$L$39,3,0),0)</f>
        <v>0</v>
      </c>
      <c r="P449" s="453">
        <f t="shared" si="94"/>
        <v>0</v>
      </c>
      <c r="Q449" s="453">
        <f t="shared" si="107"/>
        <v>0</v>
      </c>
      <c r="R449" s="453">
        <f t="shared" si="107"/>
        <v>0</v>
      </c>
      <c r="S449" s="453">
        <f t="shared" si="107"/>
        <v>0</v>
      </c>
      <c r="T449" s="453">
        <f t="shared" si="107"/>
        <v>0</v>
      </c>
      <c r="U449" s="453">
        <f t="shared" si="107"/>
        <v>0</v>
      </c>
      <c r="V449" s="453">
        <f t="shared" si="107"/>
        <v>0</v>
      </c>
      <c r="W449" s="384">
        <f t="shared" si="104"/>
        <v>0</v>
      </c>
      <c r="X449" s="565">
        <f>IF(D449='A. Allgemeine Informationen'!$C$17,$M449-Y449,HLOOKUP('A. Allgemeine Informationen'!$C$17-1,$Z$1:$AF$2005,ROW(D449),FALSE)-$Y449)</f>
        <v>0</v>
      </c>
      <c r="Y449" s="384">
        <f>HLOOKUP('A. Allgemeine Informationen'!$C$17,$Z$1:$AF$2005,ROW(D449),FALSE)</f>
        <v>0</v>
      </c>
      <c r="Z449" s="565">
        <f t="shared" si="95"/>
        <v>0</v>
      </c>
      <c r="AA449" s="565">
        <f t="shared" si="96"/>
        <v>0</v>
      </c>
      <c r="AB449" s="565">
        <f t="shared" si="97"/>
        <v>0</v>
      </c>
      <c r="AC449" s="565">
        <f t="shared" si="98"/>
        <v>0</v>
      </c>
      <c r="AD449" s="572">
        <f t="shared" si="99"/>
        <v>0</v>
      </c>
      <c r="AE449" s="560">
        <f t="shared" si="100"/>
        <v>0</v>
      </c>
      <c r="AF449" s="561">
        <f t="shared" si="101"/>
        <v>0</v>
      </c>
      <c r="AG449" s="562"/>
    </row>
    <row r="450" spans="2:33" s="418" customFormat="1" ht="15" customHeight="1" x14ac:dyDescent="0.2">
      <c r="B450" s="554"/>
      <c r="C450" s="382"/>
      <c r="D450" s="383"/>
      <c r="E450" s="381"/>
      <c r="F450" s="1040"/>
      <c r="G450" s="1038"/>
      <c r="H450" s="1041"/>
      <c r="I450" s="381"/>
      <c r="J450" s="568">
        <f t="shared" si="93"/>
        <v>0</v>
      </c>
      <c r="K450" s="381"/>
      <c r="L450" s="381"/>
      <c r="M450" s="568">
        <f t="shared" si="102"/>
        <v>0</v>
      </c>
      <c r="N450" s="570">
        <f>IFERROR(VLOOKUP($C450,Listen!$J$3:$L$39,2,0),0)</f>
        <v>0</v>
      </c>
      <c r="O450" s="570">
        <f>IFERROR(VLOOKUP($C450,Listen!$J$3:$L$39,3,0),0)</f>
        <v>0</v>
      </c>
      <c r="P450" s="453">
        <f t="shared" si="94"/>
        <v>0</v>
      </c>
      <c r="Q450" s="453">
        <f t="shared" si="107"/>
        <v>0</v>
      </c>
      <c r="R450" s="453">
        <f t="shared" si="107"/>
        <v>0</v>
      </c>
      <c r="S450" s="453">
        <f t="shared" si="107"/>
        <v>0</v>
      </c>
      <c r="T450" s="453">
        <f t="shared" si="107"/>
        <v>0</v>
      </c>
      <c r="U450" s="453">
        <f t="shared" si="107"/>
        <v>0</v>
      </c>
      <c r="V450" s="453">
        <f t="shared" si="107"/>
        <v>0</v>
      </c>
      <c r="W450" s="384">
        <f t="shared" si="104"/>
        <v>0</v>
      </c>
      <c r="X450" s="565">
        <f>IF(D450='A. Allgemeine Informationen'!$C$17,$M450-Y450,HLOOKUP('A. Allgemeine Informationen'!$C$17-1,$Z$1:$AF$2005,ROW(D450),FALSE)-$Y450)</f>
        <v>0</v>
      </c>
      <c r="Y450" s="384">
        <f>HLOOKUP('A. Allgemeine Informationen'!$C$17,$Z$1:$AF$2005,ROW(D450),FALSE)</f>
        <v>0</v>
      </c>
      <c r="Z450" s="565">
        <f t="shared" si="95"/>
        <v>0</v>
      </c>
      <c r="AA450" s="565">
        <f t="shared" si="96"/>
        <v>0</v>
      </c>
      <c r="AB450" s="565">
        <f t="shared" si="97"/>
        <v>0</v>
      </c>
      <c r="AC450" s="565">
        <f t="shared" si="98"/>
        <v>0</v>
      </c>
      <c r="AD450" s="572">
        <f t="shared" si="99"/>
        <v>0</v>
      </c>
      <c r="AE450" s="560">
        <f t="shared" si="100"/>
        <v>0</v>
      </c>
      <c r="AF450" s="561">
        <f t="shared" si="101"/>
        <v>0</v>
      </c>
      <c r="AG450" s="562"/>
    </row>
    <row r="451" spans="2:33" s="418" customFormat="1" ht="15" customHeight="1" x14ac:dyDescent="0.2">
      <c r="B451" s="554"/>
      <c r="C451" s="382"/>
      <c r="D451" s="383"/>
      <c r="E451" s="381"/>
      <c r="F451" s="1040"/>
      <c r="G451" s="1038"/>
      <c r="H451" s="1041"/>
      <c r="I451" s="381"/>
      <c r="J451" s="568">
        <f t="shared" si="93"/>
        <v>0</v>
      </c>
      <c r="K451" s="381"/>
      <c r="L451" s="381"/>
      <c r="M451" s="568">
        <f t="shared" si="102"/>
        <v>0</v>
      </c>
      <c r="N451" s="570">
        <f>IFERROR(VLOOKUP($C451,Listen!$J$3:$L$39,2,0),0)</f>
        <v>0</v>
      </c>
      <c r="O451" s="570">
        <f>IFERROR(VLOOKUP($C451,Listen!$J$3:$L$39,3,0),0)</f>
        <v>0</v>
      </c>
      <c r="P451" s="453">
        <f t="shared" si="94"/>
        <v>0</v>
      </c>
      <c r="Q451" s="453">
        <f t="shared" si="107"/>
        <v>0</v>
      </c>
      <c r="R451" s="453">
        <f t="shared" si="107"/>
        <v>0</v>
      </c>
      <c r="S451" s="453">
        <f t="shared" si="107"/>
        <v>0</v>
      </c>
      <c r="T451" s="453">
        <f t="shared" si="107"/>
        <v>0</v>
      </c>
      <c r="U451" s="453">
        <f t="shared" si="107"/>
        <v>0</v>
      </c>
      <c r="V451" s="453">
        <f t="shared" si="107"/>
        <v>0</v>
      </c>
      <c r="W451" s="384">
        <f t="shared" si="104"/>
        <v>0</v>
      </c>
      <c r="X451" s="565">
        <f>IF(D451='A. Allgemeine Informationen'!$C$17,$M451-Y451,HLOOKUP('A. Allgemeine Informationen'!$C$17-1,$Z$1:$AF$2005,ROW(D451),FALSE)-$Y451)</f>
        <v>0</v>
      </c>
      <c r="Y451" s="384">
        <f>HLOOKUP('A. Allgemeine Informationen'!$C$17,$Z$1:$AF$2005,ROW(D451),FALSE)</f>
        <v>0</v>
      </c>
      <c r="Z451" s="565">
        <f t="shared" si="95"/>
        <v>0</v>
      </c>
      <c r="AA451" s="565">
        <f t="shared" si="96"/>
        <v>0</v>
      </c>
      <c r="AB451" s="565">
        <f t="shared" si="97"/>
        <v>0</v>
      </c>
      <c r="AC451" s="565">
        <f t="shared" si="98"/>
        <v>0</v>
      </c>
      <c r="AD451" s="572">
        <f t="shared" si="99"/>
        <v>0</v>
      </c>
      <c r="AE451" s="560">
        <f t="shared" si="100"/>
        <v>0</v>
      </c>
      <c r="AF451" s="561">
        <f t="shared" si="101"/>
        <v>0</v>
      </c>
      <c r="AG451" s="562"/>
    </row>
    <row r="452" spans="2:33" s="418" customFormat="1" ht="15" customHeight="1" x14ac:dyDescent="0.2">
      <c r="B452" s="554"/>
      <c r="C452" s="382"/>
      <c r="D452" s="383"/>
      <c r="E452" s="381"/>
      <c r="F452" s="1040"/>
      <c r="G452" s="1038"/>
      <c r="H452" s="1041"/>
      <c r="I452" s="381"/>
      <c r="J452" s="568">
        <f t="shared" si="93"/>
        <v>0</v>
      </c>
      <c r="K452" s="381"/>
      <c r="L452" s="381"/>
      <c r="M452" s="568">
        <f t="shared" si="102"/>
        <v>0</v>
      </c>
      <c r="N452" s="570">
        <f>IFERROR(VLOOKUP($C452,Listen!$J$3:$L$39,2,0),0)</f>
        <v>0</v>
      </c>
      <c r="O452" s="570">
        <f>IFERROR(VLOOKUP($C452,Listen!$J$3:$L$39,3,0),0)</f>
        <v>0</v>
      </c>
      <c r="P452" s="453">
        <f t="shared" si="94"/>
        <v>0</v>
      </c>
      <c r="Q452" s="453">
        <f t="shared" si="107"/>
        <v>0</v>
      </c>
      <c r="R452" s="453">
        <f t="shared" si="107"/>
        <v>0</v>
      </c>
      <c r="S452" s="453">
        <f t="shared" si="107"/>
        <v>0</v>
      </c>
      <c r="T452" s="453">
        <f t="shared" si="107"/>
        <v>0</v>
      </c>
      <c r="U452" s="453">
        <f t="shared" si="107"/>
        <v>0</v>
      </c>
      <c r="V452" s="453">
        <f t="shared" si="107"/>
        <v>0</v>
      </c>
      <c r="W452" s="384">
        <f t="shared" si="104"/>
        <v>0</v>
      </c>
      <c r="X452" s="565">
        <f>IF(D452='A. Allgemeine Informationen'!$C$17,$M452-Y452,HLOOKUP('A. Allgemeine Informationen'!$C$17-1,$Z$1:$AF$2005,ROW(D452),FALSE)-$Y452)</f>
        <v>0</v>
      </c>
      <c r="Y452" s="384">
        <f>HLOOKUP('A. Allgemeine Informationen'!$C$17,$Z$1:$AF$2005,ROW(D452),FALSE)</f>
        <v>0</v>
      </c>
      <c r="Z452" s="565">
        <f t="shared" si="95"/>
        <v>0</v>
      </c>
      <c r="AA452" s="565">
        <f t="shared" si="96"/>
        <v>0</v>
      </c>
      <c r="AB452" s="565">
        <f t="shared" si="97"/>
        <v>0</v>
      </c>
      <c r="AC452" s="565">
        <f t="shared" si="98"/>
        <v>0</v>
      </c>
      <c r="AD452" s="572">
        <f t="shared" si="99"/>
        <v>0</v>
      </c>
      <c r="AE452" s="560">
        <f t="shared" si="100"/>
        <v>0</v>
      </c>
      <c r="AF452" s="561">
        <f t="shared" si="101"/>
        <v>0</v>
      </c>
      <c r="AG452" s="562"/>
    </row>
    <row r="453" spans="2:33" s="418" customFormat="1" ht="15" customHeight="1" x14ac:dyDescent="0.2">
      <c r="B453" s="554"/>
      <c r="C453" s="382"/>
      <c r="D453" s="383"/>
      <c r="E453" s="381"/>
      <c r="F453" s="1040"/>
      <c r="G453" s="1038"/>
      <c r="H453" s="1041"/>
      <c r="I453" s="381"/>
      <c r="J453" s="568">
        <f t="shared" si="93"/>
        <v>0</v>
      </c>
      <c r="K453" s="381"/>
      <c r="L453" s="381"/>
      <c r="M453" s="568">
        <f t="shared" si="102"/>
        <v>0</v>
      </c>
      <c r="N453" s="570">
        <f>IFERROR(VLOOKUP($C453,Listen!$J$3:$L$39,2,0),0)</f>
        <v>0</v>
      </c>
      <c r="O453" s="570">
        <f>IFERROR(VLOOKUP($C453,Listen!$J$3:$L$39,3,0),0)</f>
        <v>0</v>
      </c>
      <c r="P453" s="453">
        <f t="shared" si="94"/>
        <v>0</v>
      </c>
      <c r="Q453" s="453">
        <f t="shared" si="107"/>
        <v>0</v>
      </c>
      <c r="R453" s="453">
        <f t="shared" si="107"/>
        <v>0</v>
      </c>
      <c r="S453" s="453">
        <f t="shared" si="107"/>
        <v>0</v>
      </c>
      <c r="T453" s="453">
        <f t="shared" si="107"/>
        <v>0</v>
      </c>
      <c r="U453" s="453">
        <f t="shared" si="107"/>
        <v>0</v>
      </c>
      <c r="V453" s="453">
        <f t="shared" si="107"/>
        <v>0</v>
      </c>
      <c r="W453" s="384">
        <f t="shared" si="104"/>
        <v>0</v>
      </c>
      <c r="X453" s="565">
        <f>IF(D453='A. Allgemeine Informationen'!$C$17,$M453-Y453,HLOOKUP('A. Allgemeine Informationen'!$C$17-1,$Z$1:$AF$2005,ROW(D453),FALSE)-$Y453)</f>
        <v>0</v>
      </c>
      <c r="Y453" s="384">
        <f>HLOOKUP('A. Allgemeine Informationen'!$C$17,$Z$1:$AF$2005,ROW(D453),FALSE)</f>
        <v>0</v>
      </c>
      <c r="Z453" s="565">
        <f t="shared" si="95"/>
        <v>0</v>
      </c>
      <c r="AA453" s="565">
        <f t="shared" si="96"/>
        <v>0</v>
      </c>
      <c r="AB453" s="565">
        <f t="shared" si="97"/>
        <v>0</v>
      </c>
      <c r="AC453" s="565">
        <f t="shared" si="98"/>
        <v>0</v>
      </c>
      <c r="AD453" s="572">
        <f t="shared" si="99"/>
        <v>0</v>
      </c>
      <c r="AE453" s="560">
        <f t="shared" si="100"/>
        <v>0</v>
      </c>
      <c r="AF453" s="561">
        <f t="shared" si="101"/>
        <v>0</v>
      </c>
      <c r="AG453" s="562"/>
    </row>
    <row r="454" spans="2:33" s="418" customFormat="1" ht="15" customHeight="1" x14ac:dyDescent="0.2">
      <c r="B454" s="554"/>
      <c r="C454" s="382"/>
      <c r="D454" s="383"/>
      <c r="E454" s="381"/>
      <c r="F454" s="1040"/>
      <c r="G454" s="1038"/>
      <c r="H454" s="1041"/>
      <c r="I454" s="381"/>
      <c r="J454" s="568">
        <f t="shared" ref="J454:J517" si="108">E454+G454-I454</f>
        <v>0</v>
      </c>
      <c r="K454" s="381"/>
      <c r="L454" s="381"/>
      <c r="M454" s="568">
        <f t="shared" si="102"/>
        <v>0</v>
      </c>
      <c r="N454" s="570">
        <f>IFERROR(VLOOKUP($C454,Listen!$J$3:$L$39,2,0),0)</f>
        <v>0</v>
      </c>
      <c r="O454" s="570">
        <f>IFERROR(VLOOKUP($C454,Listen!$J$3:$L$39,3,0),0)</f>
        <v>0</v>
      </c>
      <c r="P454" s="453">
        <f t="shared" ref="P454:P517" si="109">$N454</f>
        <v>0</v>
      </c>
      <c r="Q454" s="453">
        <f t="shared" si="107"/>
        <v>0</v>
      </c>
      <c r="R454" s="453">
        <f t="shared" si="107"/>
        <v>0</v>
      </c>
      <c r="S454" s="453">
        <f t="shared" si="107"/>
        <v>0</v>
      </c>
      <c r="T454" s="453">
        <f t="shared" si="107"/>
        <v>0</v>
      </c>
      <c r="U454" s="453">
        <f t="shared" si="107"/>
        <v>0</v>
      </c>
      <c r="V454" s="453">
        <f t="shared" si="107"/>
        <v>0</v>
      </c>
      <c r="W454" s="384">
        <f t="shared" si="104"/>
        <v>0</v>
      </c>
      <c r="X454" s="565">
        <f>IF(D454='A. Allgemeine Informationen'!$C$17,$M454-Y454,HLOOKUP('A. Allgemeine Informationen'!$C$17-1,$Z$1:$AF$2005,ROW(D454),FALSE)-$Y454)</f>
        <v>0</v>
      </c>
      <c r="Y454" s="384">
        <f>HLOOKUP('A. Allgemeine Informationen'!$C$17,$Z$1:$AF$2005,ROW(D454),FALSE)</f>
        <v>0</v>
      </c>
      <c r="Z454" s="565">
        <f t="shared" ref="Z454:Z517" si="110">IF(OR($D454=0,$M454=0),0,IF($D454-$Z$5&lt;1,$M454-$M454/P454*(Z$5-$D454+1),0))</f>
        <v>0</v>
      </c>
      <c r="AA454" s="565">
        <f t="shared" ref="AA454:AA517" si="111">IF(OR($D454=0,$M454=0,Q454-(AA$5-$D454)=0),0,IF($D454-AA$5&lt;0,Z454-Z454/(Q454-(AA$5-$D454)),IF($D454-AA$5=0,$M454-$M454/Q454,0)))</f>
        <v>0</v>
      </c>
      <c r="AB454" s="565">
        <f t="shared" ref="AB454:AB517" si="112">IF(OR($D454=0,$M454=0,R454-(AB$5-$D454)=0),0,IF($D454-AB$5&lt;0,AA454-AA454/(R454-(AB$5-$D454)),IF($D454-AB$5=0,$M454-$M454/R454,0)))</f>
        <v>0</v>
      </c>
      <c r="AC454" s="565">
        <f t="shared" ref="AC454:AC517" si="113">IF(OR($D454=0,$M454=0,S454-(AC$5-$D454)=0),0,IF($D454-AC$5&lt;0,AB454-AB454/(S454-(AC$5-$D454)),IF($D454-AC$5=0,$M454-$M454/S454,0)))</f>
        <v>0</v>
      </c>
      <c r="AD454" s="572">
        <f t="shared" ref="AD454:AD517" si="114">IF(OR($D454=0,$M454=0,T454-(AD$5-$D454)=0),0,IF($D454-AD$5&lt;0,AC454-AC454/(T454-(AD$5-$D454)),IF($D454-AD$5=0,$M454-$M454/T454,0)))</f>
        <v>0</v>
      </c>
      <c r="AE454" s="560">
        <f t="shared" ref="AE454:AE517" si="115">IF(OR($D454=0,$M454=0,U454-(AE$5-$D454)=0),0,IF($D454-AE$5&lt;0,AD454-AD454/(U454-(AE$5-$D454)),IF($D454-AE$5=0,$M454-$M454/U454,0)))</f>
        <v>0</v>
      </c>
      <c r="AF454" s="561">
        <f t="shared" ref="AF454:AF517" si="116">IF(OR($D454=0,$M454=0,V454-(AF$5-$D454)=0),0,IF($D454-AF$5&lt;0,AE454-AE454/(V454-(AF$5-$D454)),IF($D454-AF$5=0,$M454-$M454/V454,0)))</f>
        <v>0</v>
      </c>
      <c r="AG454" s="562"/>
    </row>
    <row r="455" spans="2:33" s="418" customFormat="1" ht="15" customHeight="1" x14ac:dyDescent="0.2">
      <c r="B455" s="554"/>
      <c r="C455" s="382"/>
      <c r="D455" s="383"/>
      <c r="E455" s="381"/>
      <c r="F455" s="1040"/>
      <c r="G455" s="1038"/>
      <c r="H455" s="1041"/>
      <c r="I455" s="381"/>
      <c r="J455" s="568">
        <f t="shared" si="108"/>
        <v>0</v>
      </c>
      <c r="K455" s="381"/>
      <c r="L455" s="381"/>
      <c r="M455" s="568">
        <f t="shared" ref="M455:M518" si="117">J455-K455</f>
        <v>0</v>
      </c>
      <c r="N455" s="570">
        <f>IFERROR(VLOOKUP($C455,Listen!$J$3:$L$39,2,0),0)</f>
        <v>0</v>
      </c>
      <c r="O455" s="570">
        <f>IFERROR(VLOOKUP($C455,Listen!$J$3:$L$39,3,0),0)</f>
        <v>0</v>
      </c>
      <c r="P455" s="453">
        <f t="shared" si="109"/>
        <v>0</v>
      </c>
      <c r="Q455" s="453">
        <f t="shared" ref="Q455:V470" si="118">P455</f>
        <v>0</v>
      </c>
      <c r="R455" s="453">
        <f t="shared" si="118"/>
        <v>0</v>
      </c>
      <c r="S455" s="453">
        <f t="shared" si="118"/>
        <v>0</v>
      </c>
      <c r="T455" s="453">
        <f t="shared" si="118"/>
        <v>0</v>
      </c>
      <c r="U455" s="453">
        <f t="shared" si="118"/>
        <v>0</v>
      </c>
      <c r="V455" s="453">
        <f t="shared" si="118"/>
        <v>0</v>
      </c>
      <c r="W455" s="384">
        <f t="shared" ref="W455:W518" si="119">Y455+X455</f>
        <v>0</v>
      </c>
      <c r="X455" s="565">
        <f>IF(D455='A. Allgemeine Informationen'!$C$17,$M455-Y455,HLOOKUP('A. Allgemeine Informationen'!$C$17-1,$Z$1:$AF$2005,ROW(D455),FALSE)-$Y455)</f>
        <v>0</v>
      </c>
      <c r="Y455" s="384">
        <f>HLOOKUP('A. Allgemeine Informationen'!$C$17,$Z$1:$AF$2005,ROW(D455),FALSE)</f>
        <v>0</v>
      </c>
      <c r="Z455" s="565">
        <f t="shared" si="110"/>
        <v>0</v>
      </c>
      <c r="AA455" s="565">
        <f t="shared" si="111"/>
        <v>0</v>
      </c>
      <c r="AB455" s="565">
        <f t="shared" si="112"/>
        <v>0</v>
      </c>
      <c r="AC455" s="565">
        <f t="shared" si="113"/>
        <v>0</v>
      </c>
      <c r="AD455" s="572">
        <f t="shared" si="114"/>
        <v>0</v>
      </c>
      <c r="AE455" s="560">
        <f t="shared" si="115"/>
        <v>0</v>
      </c>
      <c r="AF455" s="561">
        <f t="shared" si="116"/>
        <v>0</v>
      </c>
      <c r="AG455" s="562"/>
    </row>
    <row r="456" spans="2:33" s="418" customFormat="1" ht="15" customHeight="1" x14ac:dyDescent="0.2">
      <c r="B456" s="554"/>
      <c r="C456" s="382"/>
      <c r="D456" s="383"/>
      <c r="E456" s="381"/>
      <c r="F456" s="1040"/>
      <c r="G456" s="1038"/>
      <c r="H456" s="1041"/>
      <c r="I456" s="381"/>
      <c r="J456" s="568">
        <f t="shared" si="108"/>
        <v>0</v>
      </c>
      <c r="K456" s="381"/>
      <c r="L456" s="381"/>
      <c r="M456" s="568">
        <f t="shared" si="117"/>
        <v>0</v>
      </c>
      <c r="N456" s="570">
        <f>IFERROR(VLOOKUP($C456,Listen!$J$3:$L$39,2,0),0)</f>
        <v>0</v>
      </c>
      <c r="O456" s="570">
        <f>IFERROR(VLOOKUP($C456,Listen!$J$3:$L$39,3,0),0)</f>
        <v>0</v>
      </c>
      <c r="P456" s="453">
        <f t="shared" si="109"/>
        <v>0</v>
      </c>
      <c r="Q456" s="453">
        <f t="shared" si="118"/>
        <v>0</v>
      </c>
      <c r="R456" s="453">
        <f t="shared" si="118"/>
        <v>0</v>
      </c>
      <c r="S456" s="453">
        <f t="shared" si="118"/>
        <v>0</v>
      </c>
      <c r="T456" s="453">
        <f t="shared" si="118"/>
        <v>0</v>
      </c>
      <c r="U456" s="453">
        <f t="shared" si="118"/>
        <v>0</v>
      </c>
      <c r="V456" s="453">
        <f t="shared" si="118"/>
        <v>0</v>
      </c>
      <c r="W456" s="384">
        <f t="shared" si="119"/>
        <v>0</v>
      </c>
      <c r="X456" s="565">
        <f>IF(D456='A. Allgemeine Informationen'!$C$17,$M456-Y456,HLOOKUP('A. Allgemeine Informationen'!$C$17-1,$Z$1:$AF$2005,ROW(D456),FALSE)-$Y456)</f>
        <v>0</v>
      </c>
      <c r="Y456" s="384">
        <f>HLOOKUP('A. Allgemeine Informationen'!$C$17,$Z$1:$AF$2005,ROW(D456),FALSE)</f>
        <v>0</v>
      </c>
      <c r="Z456" s="565">
        <f t="shared" si="110"/>
        <v>0</v>
      </c>
      <c r="AA456" s="565">
        <f t="shared" si="111"/>
        <v>0</v>
      </c>
      <c r="AB456" s="565">
        <f t="shared" si="112"/>
        <v>0</v>
      </c>
      <c r="AC456" s="565">
        <f t="shared" si="113"/>
        <v>0</v>
      </c>
      <c r="AD456" s="572">
        <f t="shared" si="114"/>
        <v>0</v>
      </c>
      <c r="AE456" s="560">
        <f t="shared" si="115"/>
        <v>0</v>
      </c>
      <c r="AF456" s="561">
        <f t="shared" si="116"/>
        <v>0</v>
      </c>
      <c r="AG456" s="562"/>
    </row>
    <row r="457" spans="2:33" s="418" customFormat="1" ht="15" customHeight="1" x14ac:dyDescent="0.2">
      <c r="B457" s="554"/>
      <c r="C457" s="382"/>
      <c r="D457" s="383"/>
      <c r="E457" s="381"/>
      <c r="F457" s="1040"/>
      <c r="G457" s="1038"/>
      <c r="H457" s="1041"/>
      <c r="I457" s="381"/>
      <c r="J457" s="568">
        <f t="shared" si="108"/>
        <v>0</v>
      </c>
      <c r="K457" s="381"/>
      <c r="L457" s="381"/>
      <c r="M457" s="568">
        <f t="shared" si="117"/>
        <v>0</v>
      </c>
      <c r="N457" s="570">
        <f>IFERROR(VLOOKUP($C457,Listen!$J$3:$L$39,2,0),0)</f>
        <v>0</v>
      </c>
      <c r="O457" s="570">
        <f>IFERROR(VLOOKUP($C457,Listen!$J$3:$L$39,3,0),0)</f>
        <v>0</v>
      </c>
      <c r="P457" s="453">
        <f t="shared" si="109"/>
        <v>0</v>
      </c>
      <c r="Q457" s="453">
        <f t="shared" si="118"/>
        <v>0</v>
      </c>
      <c r="R457" s="453">
        <f t="shared" si="118"/>
        <v>0</v>
      </c>
      <c r="S457" s="453">
        <f t="shared" si="118"/>
        <v>0</v>
      </c>
      <c r="T457" s="453">
        <f t="shared" si="118"/>
        <v>0</v>
      </c>
      <c r="U457" s="453">
        <f t="shared" si="118"/>
        <v>0</v>
      </c>
      <c r="V457" s="453">
        <f t="shared" si="118"/>
        <v>0</v>
      </c>
      <c r="W457" s="384">
        <f t="shared" si="119"/>
        <v>0</v>
      </c>
      <c r="X457" s="565">
        <f>IF(D457='A. Allgemeine Informationen'!$C$17,$M457-Y457,HLOOKUP('A. Allgemeine Informationen'!$C$17-1,$Z$1:$AF$2005,ROW(D457),FALSE)-$Y457)</f>
        <v>0</v>
      </c>
      <c r="Y457" s="384">
        <f>HLOOKUP('A. Allgemeine Informationen'!$C$17,$Z$1:$AF$2005,ROW(D457),FALSE)</f>
        <v>0</v>
      </c>
      <c r="Z457" s="565">
        <f t="shared" si="110"/>
        <v>0</v>
      </c>
      <c r="AA457" s="565">
        <f t="shared" si="111"/>
        <v>0</v>
      </c>
      <c r="AB457" s="565">
        <f t="shared" si="112"/>
        <v>0</v>
      </c>
      <c r="AC457" s="565">
        <f t="shared" si="113"/>
        <v>0</v>
      </c>
      <c r="AD457" s="572">
        <f t="shared" si="114"/>
        <v>0</v>
      </c>
      <c r="AE457" s="560">
        <f t="shared" si="115"/>
        <v>0</v>
      </c>
      <c r="AF457" s="561">
        <f t="shared" si="116"/>
        <v>0</v>
      </c>
      <c r="AG457" s="562"/>
    </row>
    <row r="458" spans="2:33" s="418" customFormat="1" ht="15" customHeight="1" x14ac:dyDescent="0.2">
      <c r="B458" s="554"/>
      <c r="C458" s="382"/>
      <c r="D458" s="383"/>
      <c r="E458" s="381"/>
      <c r="F458" s="1040"/>
      <c r="G458" s="1038"/>
      <c r="H458" s="1041"/>
      <c r="I458" s="381"/>
      <c r="J458" s="568">
        <f t="shared" si="108"/>
        <v>0</v>
      </c>
      <c r="K458" s="381"/>
      <c r="L458" s="381"/>
      <c r="M458" s="568">
        <f t="shared" si="117"/>
        <v>0</v>
      </c>
      <c r="N458" s="570">
        <f>IFERROR(VLOOKUP($C458,Listen!$J$3:$L$39,2,0),0)</f>
        <v>0</v>
      </c>
      <c r="O458" s="570">
        <f>IFERROR(VLOOKUP($C458,Listen!$J$3:$L$39,3,0),0)</f>
        <v>0</v>
      </c>
      <c r="P458" s="453">
        <f t="shared" si="109"/>
        <v>0</v>
      </c>
      <c r="Q458" s="453">
        <f t="shared" si="118"/>
        <v>0</v>
      </c>
      <c r="R458" s="453">
        <f t="shared" si="118"/>
        <v>0</v>
      </c>
      <c r="S458" s="453">
        <f t="shared" si="118"/>
        <v>0</v>
      </c>
      <c r="T458" s="453">
        <f t="shared" si="118"/>
        <v>0</v>
      </c>
      <c r="U458" s="453">
        <f t="shared" si="118"/>
        <v>0</v>
      </c>
      <c r="V458" s="453">
        <f t="shared" si="118"/>
        <v>0</v>
      </c>
      <c r="W458" s="384">
        <f t="shared" si="119"/>
        <v>0</v>
      </c>
      <c r="X458" s="565">
        <f>IF(D458='A. Allgemeine Informationen'!$C$17,$M458-Y458,HLOOKUP('A. Allgemeine Informationen'!$C$17-1,$Z$1:$AF$2005,ROW(D458),FALSE)-$Y458)</f>
        <v>0</v>
      </c>
      <c r="Y458" s="384">
        <f>HLOOKUP('A. Allgemeine Informationen'!$C$17,$Z$1:$AF$2005,ROW(D458),FALSE)</f>
        <v>0</v>
      </c>
      <c r="Z458" s="565">
        <f t="shared" si="110"/>
        <v>0</v>
      </c>
      <c r="AA458" s="565">
        <f t="shared" si="111"/>
        <v>0</v>
      </c>
      <c r="AB458" s="565">
        <f t="shared" si="112"/>
        <v>0</v>
      </c>
      <c r="AC458" s="565">
        <f t="shared" si="113"/>
        <v>0</v>
      </c>
      <c r="AD458" s="572">
        <f t="shared" si="114"/>
        <v>0</v>
      </c>
      <c r="AE458" s="560">
        <f t="shared" si="115"/>
        <v>0</v>
      </c>
      <c r="AF458" s="561">
        <f t="shared" si="116"/>
        <v>0</v>
      </c>
      <c r="AG458" s="562"/>
    </row>
    <row r="459" spans="2:33" s="418" customFormat="1" ht="15" customHeight="1" x14ac:dyDescent="0.2">
      <c r="B459" s="554"/>
      <c r="C459" s="382"/>
      <c r="D459" s="383"/>
      <c r="E459" s="381"/>
      <c r="F459" s="1040"/>
      <c r="G459" s="1038"/>
      <c r="H459" s="1041"/>
      <c r="I459" s="381"/>
      <c r="J459" s="568">
        <f t="shared" si="108"/>
        <v>0</v>
      </c>
      <c r="K459" s="381"/>
      <c r="L459" s="381"/>
      <c r="M459" s="568">
        <f t="shared" si="117"/>
        <v>0</v>
      </c>
      <c r="N459" s="570">
        <f>IFERROR(VLOOKUP($C459,Listen!$J$3:$L$39,2,0),0)</f>
        <v>0</v>
      </c>
      <c r="O459" s="570">
        <f>IFERROR(VLOOKUP($C459,Listen!$J$3:$L$39,3,0),0)</f>
        <v>0</v>
      </c>
      <c r="P459" s="453">
        <f t="shared" si="109"/>
        <v>0</v>
      </c>
      <c r="Q459" s="453">
        <f t="shared" si="118"/>
        <v>0</v>
      </c>
      <c r="R459" s="453">
        <f t="shared" si="118"/>
        <v>0</v>
      </c>
      <c r="S459" s="453">
        <f t="shared" si="118"/>
        <v>0</v>
      </c>
      <c r="T459" s="453">
        <f t="shared" si="118"/>
        <v>0</v>
      </c>
      <c r="U459" s="453">
        <f t="shared" si="118"/>
        <v>0</v>
      </c>
      <c r="V459" s="453">
        <f t="shared" si="118"/>
        <v>0</v>
      </c>
      <c r="W459" s="384">
        <f t="shared" si="119"/>
        <v>0</v>
      </c>
      <c r="X459" s="565">
        <f>IF(D459='A. Allgemeine Informationen'!$C$17,$M459-Y459,HLOOKUP('A. Allgemeine Informationen'!$C$17-1,$Z$1:$AF$2005,ROW(D459),FALSE)-$Y459)</f>
        <v>0</v>
      </c>
      <c r="Y459" s="384">
        <f>HLOOKUP('A. Allgemeine Informationen'!$C$17,$Z$1:$AF$2005,ROW(D459),FALSE)</f>
        <v>0</v>
      </c>
      <c r="Z459" s="565">
        <f t="shared" si="110"/>
        <v>0</v>
      </c>
      <c r="AA459" s="565">
        <f t="shared" si="111"/>
        <v>0</v>
      </c>
      <c r="AB459" s="565">
        <f t="shared" si="112"/>
        <v>0</v>
      </c>
      <c r="AC459" s="565">
        <f t="shared" si="113"/>
        <v>0</v>
      </c>
      <c r="AD459" s="572">
        <f t="shared" si="114"/>
        <v>0</v>
      </c>
      <c r="AE459" s="560">
        <f t="shared" si="115"/>
        <v>0</v>
      </c>
      <c r="AF459" s="561">
        <f t="shared" si="116"/>
        <v>0</v>
      </c>
      <c r="AG459" s="562"/>
    </row>
    <row r="460" spans="2:33" s="418" customFormat="1" ht="15" customHeight="1" x14ac:dyDescent="0.2">
      <c r="B460" s="554"/>
      <c r="C460" s="382"/>
      <c r="D460" s="383"/>
      <c r="E460" s="381"/>
      <c r="F460" s="1040"/>
      <c r="G460" s="1038"/>
      <c r="H460" s="1041"/>
      <c r="I460" s="381"/>
      <c r="J460" s="568">
        <f t="shared" si="108"/>
        <v>0</v>
      </c>
      <c r="K460" s="381"/>
      <c r="L460" s="381"/>
      <c r="M460" s="568">
        <f t="shared" si="117"/>
        <v>0</v>
      </c>
      <c r="N460" s="570">
        <f>IFERROR(VLOOKUP($C460,Listen!$J$3:$L$39,2,0),0)</f>
        <v>0</v>
      </c>
      <c r="O460" s="570">
        <f>IFERROR(VLOOKUP($C460,Listen!$J$3:$L$39,3,0),0)</f>
        <v>0</v>
      </c>
      <c r="P460" s="453">
        <f t="shared" si="109"/>
        <v>0</v>
      </c>
      <c r="Q460" s="453">
        <f t="shared" si="118"/>
        <v>0</v>
      </c>
      <c r="R460" s="453">
        <f t="shared" si="118"/>
        <v>0</v>
      </c>
      <c r="S460" s="453">
        <f t="shared" si="118"/>
        <v>0</v>
      </c>
      <c r="T460" s="453">
        <f t="shared" si="118"/>
        <v>0</v>
      </c>
      <c r="U460" s="453">
        <f t="shared" si="118"/>
        <v>0</v>
      </c>
      <c r="V460" s="453">
        <f t="shared" si="118"/>
        <v>0</v>
      </c>
      <c r="W460" s="384">
        <f t="shared" si="119"/>
        <v>0</v>
      </c>
      <c r="X460" s="565">
        <f>IF(D460='A. Allgemeine Informationen'!$C$17,$M460-Y460,HLOOKUP('A. Allgemeine Informationen'!$C$17-1,$Z$1:$AF$2005,ROW(D460),FALSE)-$Y460)</f>
        <v>0</v>
      </c>
      <c r="Y460" s="384">
        <f>HLOOKUP('A. Allgemeine Informationen'!$C$17,$Z$1:$AF$2005,ROW(D460),FALSE)</f>
        <v>0</v>
      </c>
      <c r="Z460" s="565">
        <f t="shared" si="110"/>
        <v>0</v>
      </c>
      <c r="AA460" s="565">
        <f t="shared" si="111"/>
        <v>0</v>
      </c>
      <c r="AB460" s="565">
        <f t="shared" si="112"/>
        <v>0</v>
      </c>
      <c r="AC460" s="565">
        <f t="shared" si="113"/>
        <v>0</v>
      </c>
      <c r="AD460" s="572">
        <f t="shared" si="114"/>
        <v>0</v>
      </c>
      <c r="AE460" s="560">
        <f t="shared" si="115"/>
        <v>0</v>
      </c>
      <c r="AF460" s="561">
        <f t="shared" si="116"/>
        <v>0</v>
      </c>
      <c r="AG460" s="562"/>
    </row>
    <row r="461" spans="2:33" s="418" customFormat="1" ht="15" customHeight="1" x14ac:dyDescent="0.2">
      <c r="B461" s="554"/>
      <c r="C461" s="382"/>
      <c r="D461" s="383"/>
      <c r="E461" s="381"/>
      <c r="F461" s="1040"/>
      <c r="G461" s="1038"/>
      <c r="H461" s="1041"/>
      <c r="I461" s="381"/>
      <c r="J461" s="568">
        <f t="shared" si="108"/>
        <v>0</v>
      </c>
      <c r="K461" s="381"/>
      <c r="L461" s="381"/>
      <c r="M461" s="568">
        <f t="shared" si="117"/>
        <v>0</v>
      </c>
      <c r="N461" s="570">
        <f>IFERROR(VLOOKUP($C461,Listen!$J$3:$L$39,2,0),0)</f>
        <v>0</v>
      </c>
      <c r="O461" s="570">
        <f>IFERROR(VLOOKUP($C461,Listen!$J$3:$L$39,3,0),0)</f>
        <v>0</v>
      </c>
      <c r="P461" s="453">
        <f t="shared" si="109"/>
        <v>0</v>
      </c>
      <c r="Q461" s="453">
        <f t="shared" si="118"/>
        <v>0</v>
      </c>
      <c r="R461" s="453">
        <f t="shared" si="118"/>
        <v>0</v>
      </c>
      <c r="S461" s="453">
        <f t="shared" si="118"/>
        <v>0</v>
      </c>
      <c r="T461" s="453">
        <f t="shared" si="118"/>
        <v>0</v>
      </c>
      <c r="U461" s="453">
        <f t="shared" si="118"/>
        <v>0</v>
      </c>
      <c r="V461" s="453">
        <f t="shared" si="118"/>
        <v>0</v>
      </c>
      <c r="W461" s="384">
        <f t="shared" si="119"/>
        <v>0</v>
      </c>
      <c r="X461" s="565">
        <f>IF(D461='A. Allgemeine Informationen'!$C$17,$M461-Y461,HLOOKUP('A. Allgemeine Informationen'!$C$17-1,$Z$1:$AF$2005,ROW(D461),FALSE)-$Y461)</f>
        <v>0</v>
      </c>
      <c r="Y461" s="384">
        <f>HLOOKUP('A. Allgemeine Informationen'!$C$17,$Z$1:$AF$2005,ROW(D461),FALSE)</f>
        <v>0</v>
      </c>
      <c r="Z461" s="565">
        <f t="shared" si="110"/>
        <v>0</v>
      </c>
      <c r="AA461" s="565">
        <f t="shared" si="111"/>
        <v>0</v>
      </c>
      <c r="AB461" s="565">
        <f t="shared" si="112"/>
        <v>0</v>
      </c>
      <c r="AC461" s="565">
        <f t="shared" si="113"/>
        <v>0</v>
      </c>
      <c r="AD461" s="572">
        <f t="shared" si="114"/>
        <v>0</v>
      </c>
      <c r="AE461" s="560">
        <f t="shared" si="115"/>
        <v>0</v>
      </c>
      <c r="AF461" s="561">
        <f t="shared" si="116"/>
        <v>0</v>
      </c>
      <c r="AG461" s="562"/>
    </row>
    <row r="462" spans="2:33" s="418" customFormat="1" ht="15" customHeight="1" x14ac:dyDescent="0.2">
      <c r="B462" s="554"/>
      <c r="C462" s="382"/>
      <c r="D462" s="383"/>
      <c r="E462" s="381"/>
      <c r="F462" s="1040"/>
      <c r="G462" s="1038"/>
      <c r="H462" s="1041"/>
      <c r="I462" s="381"/>
      <c r="J462" s="568">
        <f t="shared" si="108"/>
        <v>0</v>
      </c>
      <c r="K462" s="381"/>
      <c r="L462" s="381"/>
      <c r="M462" s="568">
        <f t="shared" si="117"/>
        <v>0</v>
      </c>
      <c r="N462" s="570">
        <f>IFERROR(VLOOKUP($C462,Listen!$J$3:$L$39,2,0),0)</f>
        <v>0</v>
      </c>
      <c r="O462" s="570">
        <f>IFERROR(VLOOKUP($C462,Listen!$J$3:$L$39,3,0),0)</f>
        <v>0</v>
      </c>
      <c r="P462" s="453">
        <f t="shared" si="109"/>
        <v>0</v>
      </c>
      <c r="Q462" s="453">
        <f t="shared" si="118"/>
        <v>0</v>
      </c>
      <c r="R462" s="453">
        <f t="shared" si="118"/>
        <v>0</v>
      </c>
      <c r="S462" s="453">
        <f t="shared" si="118"/>
        <v>0</v>
      </c>
      <c r="T462" s="453">
        <f t="shared" si="118"/>
        <v>0</v>
      </c>
      <c r="U462" s="453">
        <f t="shared" si="118"/>
        <v>0</v>
      </c>
      <c r="V462" s="453">
        <f t="shared" si="118"/>
        <v>0</v>
      </c>
      <c r="W462" s="384">
        <f t="shared" si="119"/>
        <v>0</v>
      </c>
      <c r="X462" s="565">
        <f>IF(D462='A. Allgemeine Informationen'!$C$17,$M462-Y462,HLOOKUP('A. Allgemeine Informationen'!$C$17-1,$Z$1:$AF$2005,ROW(D462),FALSE)-$Y462)</f>
        <v>0</v>
      </c>
      <c r="Y462" s="384">
        <f>HLOOKUP('A. Allgemeine Informationen'!$C$17,$Z$1:$AF$2005,ROW(D462),FALSE)</f>
        <v>0</v>
      </c>
      <c r="Z462" s="565">
        <f t="shared" si="110"/>
        <v>0</v>
      </c>
      <c r="AA462" s="565">
        <f t="shared" si="111"/>
        <v>0</v>
      </c>
      <c r="AB462" s="565">
        <f t="shared" si="112"/>
        <v>0</v>
      </c>
      <c r="AC462" s="565">
        <f t="shared" si="113"/>
        <v>0</v>
      </c>
      <c r="AD462" s="572">
        <f t="shared" si="114"/>
        <v>0</v>
      </c>
      <c r="AE462" s="560">
        <f t="shared" si="115"/>
        <v>0</v>
      </c>
      <c r="AF462" s="561">
        <f t="shared" si="116"/>
        <v>0</v>
      </c>
      <c r="AG462" s="562"/>
    </row>
    <row r="463" spans="2:33" s="418" customFormat="1" ht="15" customHeight="1" x14ac:dyDescent="0.2">
      <c r="B463" s="554"/>
      <c r="C463" s="382"/>
      <c r="D463" s="383"/>
      <c r="E463" s="381"/>
      <c r="F463" s="1040"/>
      <c r="G463" s="1038"/>
      <c r="H463" s="1041"/>
      <c r="I463" s="381"/>
      <c r="J463" s="568">
        <f t="shared" si="108"/>
        <v>0</v>
      </c>
      <c r="K463" s="381"/>
      <c r="L463" s="381"/>
      <c r="M463" s="568">
        <f t="shared" si="117"/>
        <v>0</v>
      </c>
      <c r="N463" s="570">
        <f>IFERROR(VLOOKUP($C463,Listen!$J$3:$L$39,2,0),0)</f>
        <v>0</v>
      </c>
      <c r="O463" s="570">
        <f>IFERROR(VLOOKUP($C463,Listen!$J$3:$L$39,3,0),0)</f>
        <v>0</v>
      </c>
      <c r="P463" s="453">
        <f t="shared" si="109"/>
        <v>0</v>
      </c>
      <c r="Q463" s="453">
        <f t="shared" si="118"/>
        <v>0</v>
      </c>
      <c r="R463" s="453">
        <f t="shared" si="118"/>
        <v>0</v>
      </c>
      <c r="S463" s="453">
        <f t="shared" si="118"/>
        <v>0</v>
      </c>
      <c r="T463" s="453">
        <f t="shared" si="118"/>
        <v>0</v>
      </c>
      <c r="U463" s="453">
        <f t="shared" si="118"/>
        <v>0</v>
      </c>
      <c r="V463" s="453">
        <f t="shared" si="118"/>
        <v>0</v>
      </c>
      <c r="W463" s="384">
        <f t="shared" si="119"/>
        <v>0</v>
      </c>
      <c r="X463" s="565">
        <f>IF(D463='A. Allgemeine Informationen'!$C$17,$M463-Y463,HLOOKUP('A. Allgemeine Informationen'!$C$17-1,$Z$1:$AF$2005,ROW(D463),FALSE)-$Y463)</f>
        <v>0</v>
      </c>
      <c r="Y463" s="384">
        <f>HLOOKUP('A. Allgemeine Informationen'!$C$17,$Z$1:$AF$2005,ROW(D463),FALSE)</f>
        <v>0</v>
      </c>
      <c r="Z463" s="565">
        <f t="shared" si="110"/>
        <v>0</v>
      </c>
      <c r="AA463" s="565">
        <f t="shared" si="111"/>
        <v>0</v>
      </c>
      <c r="AB463" s="565">
        <f t="shared" si="112"/>
        <v>0</v>
      </c>
      <c r="AC463" s="565">
        <f t="shared" si="113"/>
        <v>0</v>
      </c>
      <c r="AD463" s="572">
        <f t="shared" si="114"/>
        <v>0</v>
      </c>
      <c r="AE463" s="560">
        <f t="shared" si="115"/>
        <v>0</v>
      </c>
      <c r="AF463" s="561">
        <f t="shared" si="116"/>
        <v>0</v>
      </c>
      <c r="AG463" s="562"/>
    </row>
    <row r="464" spans="2:33" s="418" customFormat="1" ht="15" customHeight="1" x14ac:dyDescent="0.2">
      <c r="B464" s="554"/>
      <c r="C464" s="382"/>
      <c r="D464" s="383"/>
      <c r="E464" s="381"/>
      <c r="F464" s="1040"/>
      <c r="G464" s="1038"/>
      <c r="H464" s="1041"/>
      <c r="I464" s="381"/>
      <c r="J464" s="568">
        <f t="shared" si="108"/>
        <v>0</v>
      </c>
      <c r="K464" s="381"/>
      <c r="L464" s="381"/>
      <c r="M464" s="568">
        <f t="shared" si="117"/>
        <v>0</v>
      </c>
      <c r="N464" s="570">
        <f>IFERROR(VLOOKUP($C464,Listen!$J$3:$L$39,2,0),0)</f>
        <v>0</v>
      </c>
      <c r="O464" s="570">
        <f>IFERROR(VLOOKUP($C464,Listen!$J$3:$L$39,3,0),0)</f>
        <v>0</v>
      </c>
      <c r="P464" s="453">
        <f t="shared" si="109"/>
        <v>0</v>
      </c>
      <c r="Q464" s="453">
        <f t="shared" si="118"/>
        <v>0</v>
      </c>
      <c r="R464" s="453">
        <f t="shared" si="118"/>
        <v>0</v>
      </c>
      <c r="S464" s="453">
        <f t="shared" si="118"/>
        <v>0</v>
      </c>
      <c r="T464" s="453">
        <f t="shared" si="118"/>
        <v>0</v>
      </c>
      <c r="U464" s="453">
        <f t="shared" si="118"/>
        <v>0</v>
      </c>
      <c r="V464" s="453">
        <f t="shared" si="118"/>
        <v>0</v>
      </c>
      <c r="W464" s="384">
        <f t="shared" si="119"/>
        <v>0</v>
      </c>
      <c r="X464" s="565">
        <f>IF(D464='A. Allgemeine Informationen'!$C$17,$M464-Y464,HLOOKUP('A. Allgemeine Informationen'!$C$17-1,$Z$1:$AF$2005,ROW(D464),FALSE)-$Y464)</f>
        <v>0</v>
      </c>
      <c r="Y464" s="384">
        <f>HLOOKUP('A. Allgemeine Informationen'!$C$17,$Z$1:$AF$2005,ROW(D464),FALSE)</f>
        <v>0</v>
      </c>
      <c r="Z464" s="565">
        <f t="shared" si="110"/>
        <v>0</v>
      </c>
      <c r="AA464" s="565">
        <f t="shared" si="111"/>
        <v>0</v>
      </c>
      <c r="AB464" s="565">
        <f t="shared" si="112"/>
        <v>0</v>
      </c>
      <c r="AC464" s="565">
        <f t="shared" si="113"/>
        <v>0</v>
      </c>
      <c r="AD464" s="572">
        <f t="shared" si="114"/>
        <v>0</v>
      </c>
      <c r="AE464" s="560">
        <f t="shared" si="115"/>
        <v>0</v>
      </c>
      <c r="AF464" s="561">
        <f t="shared" si="116"/>
        <v>0</v>
      </c>
      <c r="AG464" s="562"/>
    </row>
    <row r="465" spans="2:33" s="418" customFormat="1" ht="15" customHeight="1" x14ac:dyDescent="0.2">
      <c r="B465" s="554"/>
      <c r="C465" s="382"/>
      <c r="D465" s="383"/>
      <c r="E465" s="381"/>
      <c r="F465" s="1040"/>
      <c r="G465" s="1038"/>
      <c r="H465" s="1041"/>
      <c r="I465" s="381"/>
      <c r="J465" s="568">
        <f t="shared" si="108"/>
        <v>0</v>
      </c>
      <c r="K465" s="381"/>
      <c r="L465" s="381"/>
      <c r="M465" s="568">
        <f t="shared" si="117"/>
        <v>0</v>
      </c>
      <c r="N465" s="570">
        <f>IFERROR(VLOOKUP($C465,Listen!$J$3:$L$39,2,0),0)</f>
        <v>0</v>
      </c>
      <c r="O465" s="570">
        <f>IFERROR(VLOOKUP($C465,Listen!$J$3:$L$39,3,0),0)</f>
        <v>0</v>
      </c>
      <c r="P465" s="453">
        <f t="shared" si="109"/>
        <v>0</v>
      </c>
      <c r="Q465" s="453">
        <f t="shared" si="118"/>
        <v>0</v>
      </c>
      <c r="R465" s="453">
        <f t="shared" si="118"/>
        <v>0</v>
      </c>
      <c r="S465" s="453">
        <f t="shared" si="118"/>
        <v>0</v>
      </c>
      <c r="T465" s="453">
        <f t="shared" si="118"/>
        <v>0</v>
      </c>
      <c r="U465" s="453">
        <f t="shared" si="118"/>
        <v>0</v>
      </c>
      <c r="V465" s="453">
        <f t="shared" si="118"/>
        <v>0</v>
      </c>
      <c r="W465" s="384">
        <f t="shared" si="119"/>
        <v>0</v>
      </c>
      <c r="X465" s="565">
        <f>IF(D465='A. Allgemeine Informationen'!$C$17,$M465-Y465,HLOOKUP('A. Allgemeine Informationen'!$C$17-1,$Z$1:$AF$2005,ROW(D465),FALSE)-$Y465)</f>
        <v>0</v>
      </c>
      <c r="Y465" s="384">
        <f>HLOOKUP('A. Allgemeine Informationen'!$C$17,$Z$1:$AF$2005,ROW(D465),FALSE)</f>
        <v>0</v>
      </c>
      <c r="Z465" s="565">
        <f t="shared" si="110"/>
        <v>0</v>
      </c>
      <c r="AA465" s="565">
        <f t="shared" si="111"/>
        <v>0</v>
      </c>
      <c r="AB465" s="565">
        <f t="shared" si="112"/>
        <v>0</v>
      </c>
      <c r="AC465" s="565">
        <f t="shared" si="113"/>
        <v>0</v>
      </c>
      <c r="AD465" s="572">
        <f t="shared" si="114"/>
        <v>0</v>
      </c>
      <c r="AE465" s="560">
        <f t="shared" si="115"/>
        <v>0</v>
      </c>
      <c r="AF465" s="561">
        <f t="shared" si="116"/>
        <v>0</v>
      </c>
      <c r="AG465" s="562"/>
    </row>
    <row r="466" spans="2:33" s="418" customFormat="1" ht="15" customHeight="1" x14ac:dyDescent="0.2">
      <c r="B466" s="554"/>
      <c r="C466" s="382"/>
      <c r="D466" s="383"/>
      <c r="E466" s="381"/>
      <c r="F466" s="1040"/>
      <c r="G466" s="1038"/>
      <c r="H466" s="1041"/>
      <c r="I466" s="381"/>
      <c r="J466" s="568">
        <f t="shared" si="108"/>
        <v>0</v>
      </c>
      <c r="K466" s="381"/>
      <c r="L466" s="381"/>
      <c r="M466" s="568">
        <f t="shared" si="117"/>
        <v>0</v>
      </c>
      <c r="N466" s="570">
        <f>IFERROR(VLOOKUP($C466,Listen!$J$3:$L$39,2,0),0)</f>
        <v>0</v>
      </c>
      <c r="O466" s="570">
        <f>IFERROR(VLOOKUP($C466,Listen!$J$3:$L$39,3,0),0)</f>
        <v>0</v>
      </c>
      <c r="P466" s="453">
        <f t="shared" si="109"/>
        <v>0</v>
      </c>
      <c r="Q466" s="453">
        <f t="shared" si="118"/>
        <v>0</v>
      </c>
      <c r="R466" s="453">
        <f t="shared" si="118"/>
        <v>0</v>
      </c>
      <c r="S466" s="453">
        <f t="shared" si="118"/>
        <v>0</v>
      </c>
      <c r="T466" s="453">
        <f t="shared" si="118"/>
        <v>0</v>
      </c>
      <c r="U466" s="453">
        <f t="shared" si="118"/>
        <v>0</v>
      </c>
      <c r="V466" s="453">
        <f t="shared" si="118"/>
        <v>0</v>
      </c>
      <c r="W466" s="384">
        <f t="shared" si="119"/>
        <v>0</v>
      </c>
      <c r="X466" s="565">
        <f>IF(D466='A. Allgemeine Informationen'!$C$17,$M466-Y466,HLOOKUP('A. Allgemeine Informationen'!$C$17-1,$Z$1:$AF$2005,ROW(D466),FALSE)-$Y466)</f>
        <v>0</v>
      </c>
      <c r="Y466" s="384">
        <f>HLOOKUP('A. Allgemeine Informationen'!$C$17,$Z$1:$AF$2005,ROW(D466),FALSE)</f>
        <v>0</v>
      </c>
      <c r="Z466" s="565">
        <f t="shared" si="110"/>
        <v>0</v>
      </c>
      <c r="AA466" s="565">
        <f t="shared" si="111"/>
        <v>0</v>
      </c>
      <c r="AB466" s="565">
        <f t="shared" si="112"/>
        <v>0</v>
      </c>
      <c r="AC466" s="565">
        <f t="shared" si="113"/>
        <v>0</v>
      </c>
      <c r="AD466" s="572">
        <f t="shared" si="114"/>
        <v>0</v>
      </c>
      <c r="AE466" s="560">
        <f t="shared" si="115"/>
        <v>0</v>
      </c>
      <c r="AF466" s="561">
        <f t="shared" si="116"/>
        <v>0</v>
      </c>
      <c r="AG466" s="562"/>
    </row>
    <row r="467" spans="2:33" s="418" customFormat="1" ht="15" customHeight="1" x14ac:dyDescent="0.2">
      <c r="B467" s="554"/>
      <c r="C467" s="382"/>
      <c r="D467" s="383"/>
      <c r="E467" s="381"/>
      <c r="F467" s="1040"/>
      <c r="G467" s="1038"/>
      <c r="H467" s="1041"/>
      <c r="I467" s="381"/>
      <c r="J467" s="568">
        <f t="shared" si="108"/>
        <v>0</v>
      </c>
      <c r="K467" s="381"/>
      <c r="L467" s="381"/>
      <c r="M467" s="568">
        <f t="shared" si="117"/>
        <v>0</v>
      </c>
      <c r="N467" s="570">
        <f>IFERROR(VLOOKUP($C467,Listen!$J$3:$L$39,2,0),0)</f>
        <v>0</v>
      </c>
      <c r="O467" s="570">
        <f>IFERROR(VLOOKUP($C467,Listen!$J$3:$L$39,3,0),0)</f>
        <v>0</v>
      </c>
      <c r="P467" s="453">
        <f t="shared" si="109"/>
        <v>0</v>
      </c>
      <c r="Q467" s="453">
        <f t="shared" si="118"/>
        <v>0</v>
      </c>
      <c r="R467" s="453">
        <f t="shared" si="118"/>
        <v>0</v>
      </c>
      <c r="S467" s="453">
        <f t="shared" si="118"/>
        <v>0</v>
      </c>
      <c r="T467" s="453">
        <f t="shared" si="118"/>
        <v>0</v>
      </c>
      <c r="U467" s="453">
        <f t="shared" si="118"/>
        <v>0</v>
      </c>
      <c r="V467" s="453">
        <f t="shared" si="118"/>
        <v>0</v>
      </c>
      <c r="W467" s="384">
        <f t="shared" si="119"/>
        <v>0</v>
      </c>
      <c r="X467" s="565">
        <f>IF(D467='A. Allgemeine Informationen'!$C$17,$M467-Y467,HLOOKUP('A. Allgemeine Informationen'!$C$17-1,$Z$1:$AF$2005,ROW(D467),FALSE)-$Y467)</f>
        <v>0</v>
      </c>
      <c r="Y467" s="384">
        <f>HLOOKUP('A. Allgemeine Informationen'!$C$17,$Z$1:$AF$2005,ROW(D467),FALSE)</f>
        <v>0</v>
      </c>
      <c r="Z467" s="565">
        <f t="shared" si="110"/>
        <v>0</v>
      </c>
      <c r="AA467" s="565">
        <f t="shared" si="111"/>
        <v>0</v>
      </c>
      <c r="AB467" s="565">
        <f t="shared" si="112"/>
        <v>0</v>
      </c>
      <c r="AC467" s="565">
        <f t="shared" si="113"/>
        <v>0</v>
      </c>
      <c r="AD467" s="572">
        <f t="shared" si="114"/>
        <v>0</v>
      </c>
      <c r="AE467" s="560">
        <f t="shared" si="115"/>
        <v>0</v>
      </c>
      <c r="AF467" s="561">
        <f t="shared" si="116"/>
        <v>0</v>
      </c>
      <c r="AG467" s="562"/>
    </row>
    <row r="468" spans="2:33" s="418" customFormat="1" ht="15" customHeight="1" x14ac:dyDescent="0.2">
      <c r="B468" s="554"/>
      <c r="C468" s="382"/>
      <c r="D468" s="383"/>
      <c r="E468" s="381"/>
      <c r="F468" s="1040"/>
      <c r="G468" s="1038"/>
      <c r="H468" s="1041"/>
      <c r="I468" s="381"/>
      <c r="J468" s="568">
        <f t="shared" si="108"/>
        <v>0</v>
      </c>
      <c r="K468" s="381"/>
      <c r="L468" s="381"/>
      <c r="M468" s="568">
        <f t="shared" si="117"/>
        <v>0</v>
      </c>
      <c r="N468" s="570">
        <f>IFERROR(VLOOKUP($C468,Listen!$J$3:$L$39,2,0),0)</f>
        <v>0</v>
      </c>
      <c r="O468" s="570">
        <f>IFERROR(VLOOKUP($C468,Listen!$J$3:$L$39,3,0),0)</f>
        <v>0</v>
      </c>
      <c r="P468" s="453">
        <f t="shared" si="109"/>
        <v>0</v>
      </c>
      <c r="Q468" s="453">
        <f t="shared" si="118"/>
        <v>0</v>
      </c>
      <c r="R468" s="453">
        <f t="shared" si="118"/>
        <v>0</v>
      </c>
      <c r="S468" s="453">
        <f t="shared" si="118"/>
        <v>0</v>
      </c>
      <c r="T468" s="453">
        <f t="shared" si="118"/>
        <v>0</v>
      </c>
      <c r="U468" s="453">
        <f t="shared" si="118"/>
        <v>0</v>
      </c>
      <c r="V468" s="453">
        <f t="shared" si="118"/>
        <v>0</v>
      </c>
      <c r="W468" s="384">
        <f t="shared" si="119"/>
        <v>0</v>
      </c>
      <c r="X468" s="565">
        <f>IF(D468='A. Allgemeine Informationen'!$C$17,$M468-Y468,HLOOKUP('A. Allgemeine Informationen'!$C$17-1,$Z$1:$AF$2005,ROW(D468),FALSE)-$Y468)</f>
        <v>0</v>
      </c>
      <c r="Y468" s="384">
        <f>HLOOKUP('A. Allgemeine Informationen'!$C$17,$Z$1:$AF$2005,ROW(D468),FALSE)</f>
        <v>0</v>
      </c>
      <c r="Z468" s="565">
        <f t="shared" si="110"/>
        <v>0</v>
      </c>
      <c r="AA468" s="565">
        <f t="shared" si="111"/>
        <v>0</v>
      </c>
      <c r="AB468" s="565">
        <f t="shared" si="112"/>
        <v>0</v>
      </c>
      <c r="AC468" s="565">
        <f t="shared" si="113"/>
        <v>0</v>
      </c>
      <c r="AD468" s="572">
        <f t="shared" si="114"/>
        <v>0</v>
      </c>
      <c r="AE468" s="560">
        <f t="shared" si="115"/>
        <v>0</v>
      </c>
      <c r="AF468" s="561">
        <f t="shared" si="116"/>
        <v>0</v>
      </c>
      <c r="AG468" s="562"/>
    </row>
    <row r="469" spans="2:33" s="418" customFormat="1" ht="15" customHeight="1" x14ac:dyDescent="0.2">
      <c r="B469" s="554"/>
      <c r="C469" s="382"/>
      <c r="D469" s="383"/>
      <c r="E469" s="381"/>
      <c r="F469" s="1040"/>
      <c r="G469" s="1038"/>
      <c r="H469" s="1041"/>
      <c r="I469" s="381"/>
      <c r="J469" s="568">
        <f t="shared" si="108"/>
        <v>0</v>
      </c>
      <c r="K469" s="381"/>
      <c r="L469" s="381"/>
      <c r="M469" s="568">
        <f t="shared" si="117"/>
        <v>0</v>
      </c>
      <c r="N469" s="570">
        <f>IFERROR(VLOOKUP($C469,Listen!$J$3:$L$39,2,0),0)</f>
        <v>0</v>
      </c>
      <c r="O469" s="570">
        <f>IFERROR(VLOOKUP($C469,Listen!$J$3:$L$39,3,0),0)</f>
        <v>0</v>
      </c>
      <c r="P469" s="453">
        <f t="shared" si="109"/>
        <v>0</v>
      </c>
      <c r="Q469" s="453">
        <f t="shared" si="118"/>
        <v>0</v>
      </c>
      <c r="R469" s="453">
        <f t="shared" si="118"/>
        <v>0</v>
      </c>
      <c r="S469" s="453">
        <f t="shared" si="118"/>
        <v>0</v>
      </c>
      <c r="T469" s="453">
        <f t="shared" si="118"/>
        <v>0</v>
      </c>
      <c r="U469" s="453">
        <f t="shared" si="118"/>
        <v>0</v>
      </c>
      <c r="V469" s="453">
        <f t="shared" si="118"/>
        <v>0</v>
      </c>
      <c r="W469" s="384">
        <f t="shared" si="119"/>
        <v>0</v>
      </c>
      <c r="X469" s="565">
        <f>IF(D469='A. Allgemeine Informationen'!$C$17,$M469-Y469,HLOOKUP('A. Allgemeine Informationen'!$C$17-1,$Z$1:$AF$2005,ROW(D469),FALSE)-$Y469)</f>
        <v>0</v>
      </c>
      <c r="Y469" s="384">
        <f>HLOOKUP('A. Allgemeine Informationen'!$C$17,$Z$1:$AF$2005,ROW(D469),FALSE)</f>
        <v>0</v>
      </c>
      <c r="Z469" s="565">
        <f t="shared" si="110"/>
        <v>0</v>
      </c>
      <c r="AA469" s="565">
        <f t="shared" si="111"/>
        <v>0</v>
      </c>
      <c r="AB469" s="565">
        <f t="shared" si="112"/>
        <v>0</v>
      </c>
      <c r="AC469" s="565">
        <f t="shared" si="113"/>
        <v>0</v>
      </c>
      <c r="AD469" s="572">
        <f t="shared" si="114"/>
        <v>0</v>
      </c>
      <c r="AE469" s="560">
        <f t="shared" si="115"/>
        <v>0</v>
      </c>
      <c r="AF469" s="561">
        <f t="shared" si="116"/>
        <v>0</v>
      </c>
      <c r="AG469" s="562"/>
    </row>
    <row r="470" spans="2:33" s="418" customFormat="1" ht="15" customHeight="1" x14ac:dyDescent="0.2">
      <c r="B470" s="554"/>
      <c r="C470" s="382"/>
      <c r="D470" s="383"/>
      <c r="E470" s="381"/>
      <c r="F470" s="1040"/>
      <c r="G470" s="1038"/>
      <c r="H470" s="1041"/>
      <c r="I470" s="381"/>
      <c r="J470" s="568">
        <f t="shared" si="108"/>
        <v>0</v>
      </c>
      <c r="K470" s="381"/>
      <c r="L470" s="381"/>
      <c r="M470" s="568">
        <f t="shared" si="117"/>
        <v>0</v>
      </c>
      <c r="N470" s="570">
        <f>IFERROR(VLOOKUP($C470,Listen!$J$3:$L$39,2,0),0)</f>
        <v>0</v>
      </c>
      <c r="O470" s="570">
        <f>IFERROR(VLOOKUP($C470,Listen!$J$3:$L$39,3,0),0)</f>
        <v>0</v>
      </c>
      <c r="P470" s="453">
        <f t="shared" si="109"/>
        <v>0</v>
      </c>
      <c r="Q470" s="453">
        <f t="shared" si="118"/>
        <v>0</v>
      </c>
      <c r="R470" s="453">
        <f t="shared" si="118"/>
        <v>0</v>
      </c>
      <c r="S470" s="453">
        <f t="shared" si="118"/>
        <v>0</v>
      </c>
      <c r="T470" s="453">
        <f t="shared" si="118"/>
        <v>0</v>
      </c>
      <c r="U470" s="453">
        <f t="shared" si="118"/>
        <v>0</v>
      </c>
      <c r="V470" s="453">
        <f t="shared" si="118"/>
        <v>0</v>
      </c>
      <c r="W470" s="384">
        <f t="shared" si="119"/>
        <v>0</v>
      </c>
      <c r="X470" s="565">
        <f>IF(D470='A. Allgemeine Informationen'!$C$17,$M470-Y470,HLOOKUP('A. Allgemeine Informationen'!$C$17-1,$Z$1:$AF$2005,ROW(D470),FALSE)-$Y470)</f>
        <v>0</v>
      </c>
      <c r="Y470" s="384">
        <f>HLOOKUP('A. Allgemeine Informationen'!$C$17,$Z$1:$AF$2005,ROW(D470),FALSE)</f>
        <v>0</v>
      </c>
      <c r="Z470" s="565">
        <f t="shared" si="110"/>
        <v>0</v>
      </c>
      <c r="AA470" s="565">
        <f t="shared" si="111"/>
        <v>0</v>
      </c>
      <c r="AB470" s="565">
        <f t="shared" si="112"/>
        <v>0</v>
      </c>
      <c r="AC470" s="565">
        <f t="shared" si="113"/>
        <v>0</v>
      </c>
      <c r="AD470" s="572">
        <f t="shared" si="114"/>
        <v>0</v>
      </c>
      <c r="AE470" s="560">
        <f t="shared" si="115"/>
        <v>0</v>
      </c>
      <c r="AF470" s="561">
        <f t="shared" si="116"/>
        <v>0</v>
      </c>
      <c r="AG470" s="562"/>
    </row>
    <row r="471" spans="2:33" s="418" customFormat="1" ht="15" customHeight="1" x14ac:dyDescent="0.2">
      <c r="B471" s="554"/>
      <c r="C471" s="382"/>
      <c r="D471" s="383"/>
      <c r="E471" s="381"/>
      <c r="F471" s="1040"/>
      <c r="G471" s="1038"/>
      <c r="H471" s="1041"/>
      <c r="I471" s="381"/>
      <c r="J471" s="568">
        <f t="shared" si="108"/>
        <v>0</v>
      </c>
      <c r="K471" s="381"/>
      <c r="L471" s="381"/>
      <c r="M471" s="568">
        <f t="shared" si="117"/>
        <v>0</v>
      </c>
      <c r="N471" s="570">
        <f>IFERROR(VLOOKUP($C471,Listen!$J$3:$L$39,2,0),0)</f>
        <v>0</v>
      </c>
      <c r="O471" s="570">
        <f>IFERROR(VLOOKUP($C471,Listen!$J$3:$L$39,3,0),0)</f>
        <v>0</v>
      </c>
      <c r="P471" s="453">
        <f t="shared" si="109"/>
        <v>0</v>
      </c>
      <c r="Q471" s="453">
        <f t="shared" ref="Q471:V486" si="120">P471</f>
        <v>0</v>
      </c>
      <c r="R471" s="453">
        <f t="shared" si="120"/>
        <v>0</v>
      </c>
      <c r="S471" s="453">
        <f t="shared" si="120"/>
        <v>0</v>
      </c>
      <c r="T471" s="453">
        <f t="shared" si="120"/>
        <v>0</v>
      </c>
      <c r="U471" s="453">
        <f t="shared" si="120"/>
        <v>0</v>
      </c>
      <c r="V471" s="453">
        <f t="shared" si="120"/>
        <v>0</v>
      </c>
      <c r="W471" s="384">
        <f t="shared" si="119"/>
        <v>0</v>
      </c>
      <c r="X471" s="565">
        <f>IF(D471='A. Allgemeine Informationen'!$C$17,$M471-Y471,HLOOKUP('A. Allgemeine Informationen'!$C$17-1,$Z$1:$AF$2005,ROW(D471),FALSE)-$Y471)</f>
        <v>0</v>
      </c>
      <c r="Y471" s="384">
        <f>HLOOKUP('A. Allgemeine Informationen'!$C$17,$Z$1:$AF$2005,ROW(D471),FALSE)</f>
        <v>0</v>
      </c>
      <c r="Z471" s="565">
        <f t="shared" si="110"/>
        <v>0</v>
      </c>
      <c r="AA471" s="565">
        <f t="shared" si="111"/>
        <v>0</v>
      </c>
      <c r="AB471" s="565">
        <f t="shared" si="112"/>
        <v>0</v>
      </c>
      <c r="AC471" s="565">
        <f t="shared" si="113"/>
        <v>0</v>
      </c>
      <c r="AD471" s="572">
        <f t="shared" si="114"/>
        <v>0</v>
      </c>
      <c r="AE471" s="560">
        <f t="shared" si="115"/>
        <v>0</v>
      </c>
      <c r="AF471" s="561">
        <f t="shared" si="116"/>
        <v>0</v>
      </c>
      <c r="AG471" s="562"/>
    </row>
    <row r="472" spans="2:33" s="418" customFormat="1" ht="15" customHeight="1" x14ac:dyDescent="0.2">
      <c r="B472" s="554"/>
      <c r="C472" s="382"/>
      <c r="D472" s="383"/>
      <c r="E472" s="381"/>
      <c r="F472" s="1040"/>
      <c r="G472" s="1038"/>
      <c r="H472" s="1041"/>
      <c r="I472" s="381"/>
      <c r="J472" s="568">
        <f t="shared" si="108"/>
        <v>0</v>
      </c>
      <c r="K472" s="381"/>
      <c r="L472" s="381"/>
      <c r="M472" s="568">
        <f t="shared" si="117"/>
        <v>0</v>
      </c>
      <c r="N472" s="570">
        <f>IFERROR(VLOOKUP($C472,Listen!$J$3:$L$39,2,0),0)</f>
        <v>0</v>
      </c>
      <c r="O472" s="570">
        <f>IFERROR(VLOOKUP($C472,Listen!$J$3:$L$39,3,0),0)</f>
        <v>0</v>
      </c>
      <c r="P472" s="453">
        <f t="shared" si="109"/>
        <v>0</v>
      </c>
      <c r="Q472" s="453">
        <f t="shared" si="120"/>
        <v>0</v>
      </c>
      <c r="R472" s="453">
        <f t="shared" si="120"/>
        <v>0</v>
      </c>
      <c r="S472" s="453">
        <f t="shared" si="120"/>
        <v>0</v>
      </c>
      <c r="T472" s="453">
        <f t="shared" si="120"/>
        <v>0</v>
      </c>
      <c r="U472" s="453">
        <f t="shared" si="120"/>
        <v>0</v>
      </c>
      <c r="V472" s="453">
        <f t="shared" si="120"/>
        <v>0</v>
      </c>
      <c r="W472" s="384">
        <f t="shared" si="119"/>
        <v>0</v>
      </c>
      <c r="X472" s="565">
        <f>IF(D472='A. Allgemeine Informationen'!$C$17,$M472-Y472,HLOOKUP('A. Allgemeine Informationen'!$C$17-1,$Z$1:$AF$2005,ROW(D472),FALSE)-$Y472)</f>
        <v>0</v>
      </c>
      <c r="Y472" s="384">
        <f>HLOOKUP('A. Allgemeine Informationen'!$C$17,$Z$1:$AF$2005,ROW(D472),FALSE)</f>
        <v>0</v>
      </c>
      <c r="Z472" s="565">
        <f t="shared" si="110"/>
        <v>0</v>
      </c>
      <c r="AA472" s="565">
        <f t="shared" si="111"/>
        <v>0</v>
      </c>
      <c r="AB472" s="565">
        <f t="shared" si="112"/>
        <v>0</v>
      </c>
      <c r="AC472" s="565">
        <f t="shared" si="113"/>
        <v>0</v>
      </c>
      <c r="AD472" s="572">
        <f t="shared" si="114"/>
        <v>0</v>
      </c>
      <c r="AE472" s="560">
        <f t="shared" si="115"/>
        <v>0</v>
      </c>
      <c r="AF472" s="561">
        <f t="shared" si="116"/>
        <v>0</v>
      </c>
      <c r="AG472" s="562"/>
    </row>
    <row r="473" spans="2:33" s="418" customFormat="1" ht="15" customHeight="1" x14ac:dyDescent="0.2">
      <c r="B473" s="554"/>
      <c r="C473" s="382"/>
      <c r="D473" s="383"/>
      <c r="E473" s="381"/>
      <c r="F473" s="1040"/>
      <c r="G473" s="1038"/>
      <c r="H473" s="1041"/>
      <c r="I473" s="381"/>
      <c r="J473" s="568">
        <f t="shared" si="108"/>
        <v>0</v>
      </c>
      <c r="K473" s="381"/>
      <c r="L473" s="381"/>
      <c r="M473" s="568">
        <f t="shared" si="117"/>
        <v>0</v>
      </c>
      <c r="N473" s="570">
        <f>IFERROR(VLOOKUP($C473,Listen!$J$3:$L$39,2,0),0)</f>
        <v>0</v>
      </c>
      <c r="O473" s="570">
        <f>IFERROR(VLOOKUP($C473,Listen!$J$3:$L$39,3,0),0)</f>
        <v>0</v>
      </c>
      <c r="P473" s="453">
        <f t="shared" si="109"/>
        <v>0</v>
      </c>
      <c r="Q473" s="453">
        <f t="shared" si="120"/>
        <v>0</v>
      </c>
      <c r="R473" s="453">
        <f t="shared" si="120"/>
        <v>0</v>
      </c>
      <c r="S473" s="453">
        <f t="shared" si="120"/>
        <v>0</v>
      </c>
      <c r="T473" s="453">
        <f t="shared" si="120"/>
        <v>0</v>
      </c>
      <c r="U473" s="453">
        <f t="shared" si="120"/>
        <v>0</v>
      </c>
      <c r="V473" s="453">
        <f t="shared" si="120"/>
        <v>0</v>
      </c>
      <c r="W473" s="384">
        <f t="shared" si="119"/>
        <v>0</v>
      </c>
      <c r="X473" s="565">
        <f>IF(D473='A. Allgemeine Informationen'!$C$17,$M473-Y473,HLOOKUP('A. Allgemeine Informationen'!$C$17-1,$Z$1:$AF$2005,ROW(D473),FALSE)-$Y473)</f>
        <v>0</v>
      </c>
      <c r="Y473" s="384">
        <f>HLOOKUP('A. Allgemeine Informationen'!$C$17,$Z$1:$AF$2005,ROW(D473),FALSE)</f>
        <v>0</v>
      </c>
      <c r="Z473" s="565">
        <f t="shared" si="110"/>
        <v>0</v>
      </c>
      <c r="AA473" s="565">
        <f t="shared" si="111"/>
        <v>0</v>
      </c>
      <c r="AB473" s="565">
        <f t="shared" si="112"/>
        <v>0</v>
      </c>
      <c r="AC473" s="565">
        <f t="shared" si="113"/>
        <v>0</v>
      </c>
      <c r="AD473" s="572">
        <f t="shared" si="114"/>
        <v>0</v>
      </c>
      <c r="AE473" s="560">
        <f t="shared" si="115"/>
        <v>0</v>
      </c>
      <c r="AF473" s="561">
        <f t="shared" si="116"/>
        <v>0</v>
      </c>
      <c r="AG473" s="562"/>
    </row>
    <row r="474" spans="2:33" s="418" customFormat="1" ht="15" customHeight="1" x14ac:dyDescent="0.2">
      <c r="B474" s="554"/>
      <c r="C474" s="382"/>
      <c r="D474" s="383"/>
      <c r="E474" s="381"/>
      <c r="F474" s="1040"/>
      <c r="G474" s="1038"/>
      <c r="H474" s="1041"/>
      <c r="I474" s="381"/>
      <c r="J474" s="568">
        <f t="shared" si="108"/>
        <v>0</v>
      </c>
      <c r="K474" s="381"/>
      <c r="L474" s="381"/>
      <c r="M474" s="568">
        <f t="shared" si="117"/>
        <v>0</v>
      </c>
      <c r="N474" s="570">
        <f>IFERROR(VLOOKUP($C474,Listen!$J$3:$L$39,2,0),0)</f>
        <v>0</v>
      </c>
      <c r="O474" s="570">
        <f>IFERROR(VLOOKUP($C474,Listen!$J$3:$L$39,3,0),0)</f>
        <v>0</v>
      </c>
      <c r="P474" s="453">
        <f t="shared" si="109"/>
        <v>0</v>
      </c>
      <c r="Q474" s="453">
        <f t="shared" si="120"/>
        <v>0</v>
      </c>
      <c r="R474" s="453">
        <f t="shared" si="120"/>
        <v>0</v>
      </c>
      <c r="S474" s="453">
        <f t="shared" si="120"/>
        <v>0</v>
      </c>
      <c r="T474" s="453">
        <f t="shared" si="120"/>
        <v>0</v>
      </c>
      <c r="U474" s="453">
        <f t="shared" si="120"/>
        <v>0</v>
      </c>
      <c r="V474" s="453">
        <f t="shared" si="120"/>
        <v>0</v>
      </c>
      <c r="W474" s="384">
        <f t="shared" si="119"/>
        <v>0</v>
      </c>
      <c r="X474" s="565">
        <f>IF(D474='A. Allgemeine Informationen'!$C$17,$M474-Y474,HLOOKUP('A. Allgemeine Informationen'!$C$17-1,$Z$1:$AF$2005,ROW(D474),FALSE)-$Y474)</f>
        <v>0</v>
      </c>
      <c r="Y474" s="384">
        <f>HLOOKUP('A. Allgemeine Informationen'!$C$17,$Z$1:$AF$2005,ROW(D474),FALSE)</f>
        <v>0</v>
      </c>
      <c r="Z474" s="565">
        <f t="shared" si="110"/>
        <v>0</v>
      </c>
      <c r="AA474" s="565">
        <f t="shared" si="111"/>
        <v>0</v>
      </c>
      <c r="AB474" s="565">
        <f t="shared" si="112"/>
        <v>0</v>
      </c>
      <c r="AC474" s="565">
        <f t="shared" si="113"/>
        <v>0</v>
      </c>
      <c r="AD474" s="572">
        <f t="shared" si="114"/>
        <v>0</v>
      </c>
      <c r="AE474" s="560">
        <f t="shared" si="115"/>
        <v>0</v>
      </c>
      <c r="AF474" s="561">
        <f t="shared" si="116"/>
        <v>0</v>
      </c>
      <c r="AG474" s="562"/>
    </row>
    <row r="475" spans="2:33" s="418" customFormat="1" ht="15" customHeight="1" x14ac:dyDescent="0.2">
      <c r="B475" s="554"/>
      <c r="C475" s="382"/>
      <c r="D475" s="383"/>
      <c r="E475" s="381"/>
      <c r="F475" s="1040"/>
      <c r="G475" s="1038"/>
      <c r="H475" s="1041"/>
      <c r="I475" s="381"/>
      <c r="J475" s="568">
        <f t="shared" si="108"/>
        <v>0</v>
      </c>
      <c r="K475" s="381"/>
      <c r="L475" s="381"/>
      <c r="M475" s="568">
        <f t="shared" si="117"/>
        <v>0</v>
      </c>
      <c r="N475" s="570">
        <f>IFERROR(VLOOKUP($C475,Listen!$J$3:$L$39,2,0),0)</f>
        <v>0</v>
      </c>
      <c r="O475" s="570">
        <f>IFERROR(VLOOKUP($C475,Listen!$J$3:$L$39,3,0),0)</f>
        <v>0</v>
      </c>
      <c r="P475" s="453">
        <f t="shared" si="109"/>
        <v>0</v>
      </c>
      <c r="Q475" s="453">
        <f t="shared" si="120"/>
        <v>0</v>
      </c>
      <c r="R475" s="453">
        <f t="shared" si="120"/>
        <v>0</v>
      </c>
      <c r="S475" s="453">
        <f t="shared" si="120"/>
        <v>0</v>
      </c>
      <c r="T475" s="453">
        <f t="shared" si="120"/>
        <v>0</v>
      </c>
      <c r="U475" s="453">
        <f t="shared" si="120"/>
        <v>0</v>
      </c>
      <c r="V475" s="453">
        <f t="shared" si="120"/>
        <v>0</v>
      </c>
      <c r="W475" s="384">
        <f t="shared" si="119"/>
        <v>0</v>
      </c>
      <c r="X475" s="565">
        <f>IF(D475='A. Allgemeine Informationen'!$C$17,$M475-Y475,HLOOKUP('A. Allgemeine Informationen'!$C$17-1,$Z$1:$AF$2005,ROW(D475),FALSE)-$Y475)</f>
        <v>0</v>
      </c>
      <c r="Y475" s="384">
        <f>HLOOKUP('A. Allgemeine Informationen'!$C$17,$Z$1:$AF$2005,ROW(D475),FALSE)</f>
        <v>0</v>
      </c>
      <c r="Z475" s="565">
        <f t="shared" si="110"/>
        <v>0</v>
      </c>
      <c r="AA475" s="565">
        <f t="shared" si="111"/>
        <v>0</v>
      </c>
      <c r="AB475" s="565">
        <f t="shared" si="112"/>
        <v>0</v>
      </c>
      <c r="AC475" s="565">
        <f t="shared" si="113"/>
        <v>0</v>
      </c>
      <c r="AD475" s="572">
        <f t="shared" si="114"/>
        <v>0</v>
      </c>
      <c r="AE475" s="560">
        <f t="shared" si="115"/>
        <v>0</v>
      </c>
      <c r="AF475" s="561">
        <f t="shared" si="116"/>
        <v>0</v>
      </c>
      <c r="AG475" s="562"/>
    </row>
    <row r="476" spans="2:33" s="418" customFormat="1" ht="15" customHeight="1" x14ac:dyDescent="0.2">
      <c r="B476" s="554"/>
      <c r="C476" s="382"/>
      <c r="D476" s="383"/>
      <c r="E476" s="381"/>
      <c r="F476" s="1040"/>
      <c r="G476" s="1038"/>
      <c r="H476" s="1041"/>
      <c r="I476" s="381"/>
      <c r="J476" s="568">
        <f t="shared" si="108"/>
        <v>0</v>
      </c>
      <c r="K476" s="381"/>
      <c r="L476" s="381"/>
      <c r="M476" s="568">
        <f t="shared" si="117"/>
        <v>0</v>
      </c>
      <c r="N476" s="570">
        <f>IFERROR(VLOOKUP($C476,Listen!$J$3:$L$39,2,0),0)</f>
        <v>0</v>
      </c>
      <c r="O476" s="570">
        <f>IFERROR(VLOOKUP($C476,Listen!$J$3:$L$39,3,0),0)</f>
        <v>0</v>
      </c>
      <c r="P476" s="453">
        <f t="shared" si="109"/>
        <v>0</v>
      </c>
      <c r="Q476" s="453">
        <f t="shared" si="120"/>
        <v>0</v>
      </c>
      <c r="R476" s="453">
        <f t="shared" si="120"/>
        <v>0</v>
      </c>
      <c r="S476" s="453">
        <f t="shared" si="120"/>
        <v>0</v>
      </c>
      <c r="T476" s="453">
        <f t="shared" si="120"/>
        <v>0</v>
      </c>
      <c r="U476" s="453">
        <f t="shared" si="120"/>
        <v>0</v>
      </c>
      <c r="V476" s="453">
        <f t="shared" si="120"/>
        <v>0</v>
      </c>
      <c r="W476" s="384">
        <f t="shared" si="119"/>
        <v>0</v>
      </c>
      <c r="X476" s="565">
        <f>IF(D476='A. Allgemeine Informationen'!$C$17,$M476-Y476,HLOOKUP('A. Allgemeine Informationen'!$C$17-1,$Z$1:$AF$2005,ROW(D476),FALSE)-$Y476)</f>
        <v>0</v>
      </c>
      <c r="Y476" s="384">
        <f>HLOOKUP('A. Allgemeine Informationen'!$C$17,$Z$1:$AF$2005,ROW(D476),FALSE)</f>
        <v>0</v>
      </c>
      <c r="Z476" s="565">
        <f t="shared" si="110"/>
        <v>0</v>
      </c>
      <c r="AA476" s="565">
        <f t="shared" si="111"/>
        <v>0</v>
      </c>
      <c r="AB476" s="565">
        <f t="shared" si="112"/>
        <v>0</v>
      </c>
      <c r="AC476" s="565">
        <f t="shared" si="113"/>
        <v>0</v>
      </c>
      <c r="AD476" s="572">
        <f t="shared" si="114"/>
        <v>0</v>
      </c>
      <c r="AE476" s="560">
        <f t="shared" si="115"/>
        <v>0</v>
      </c>
      <c r="AF476" s="561">
        <f t="shared" si="116"/>
        <v>0</v>
      </c>
      <c r="AG476" s="562"/>
    </row>
    <row r="477" spans="2:33" s="418" customFormat="1" ht="15" customHeight="1" x14ac:dyDescent="0.2">
      <c r="B477" s="554"/>
      <c r="C477" s="382"/>
      <c r="D477" s="383"/>
      <c r="E477" s="381"/>
      <c r="F477" s="1040"/>
      <c r="G477" s="1038"/>
      <c r="H477" s="1041"/>
      <c r="I477" s="381"/>
      <c r="J477" s="568">
        <f t="shared" si="108"/>
        <v>0</v>
      </c>
      <c r="K477" s="381"/>
      <c r="L477" s="381"/>
      <c r="M477" s="568">
        <f t="shared" si="117"/>
        <v>0</v>
      </c>
      <c r="N477" s="570">
        <f>IFERROR(VLOOKUP($C477,Listen!$J$3:$L$39,2,0),0)</f>
        <v>0</v>
      </c>
      <c r="O477" s="570">
        <f>IFERROR(VLOOKUP($C477,Listen!$J$3:$L$39,3,0),0)</f>
        <v>0</v>
      </c>
      <c r="P477" s="453">
        <f t="shared" si="109"/>
        <v>0</v>
      </c>
      <c r="Q477" s="453">
        <f t="shared" si="120"/>
        <v>0</v>
      </c>
      <c r="R477" s="453">
        <f t="shared" si="120"/>
        <v>0</v>
      </c>
      <c r="S477" s="453">
        <f t="shared" si="120"/>
        <v>0</v>
      </c>
      <c r="T477" s="453">
        <f t="shared" si="120"/>
        <v>0</v>
      </c>
      <c r="U477" s="453">
        <f t="shared" si="120"/>
        <v>0</v>
      </c>
      <c r="V477" s="453">
        <f t="shared" si="120"/>
        <v>0</v>
      </c>
      <c r="W477" s="384">
        <f t="shared" si="119"/>
        <v>0</v>
      </c>
      <c r="X477" s="565">
        <f>IF(D477='A. Allgemeine Informationen'!$C$17,$M477-Y477,HLOOKUP('A. Allgemeine Informationen'!$C$17-1,$Z$1:$AF$2005,ROW(D477),FALSE)-$Y477)</f>
        <v>0</v>
      </c>
      <c r="Y477" s="384">
        <f>HLOOKUP('A. Allgemeine Informationen'!$C$17,$Z$1:$AF$2005,ROW(D477),FALSE)</f>
        <v>0</v>
      </c>
      <c r="Z477" s="565">
        <f t="shared" si="110"/>
        <v>0</v>
      </c>
      <c r="AA477" s="565">
        <f t="shared" si="111"/>
        <v>0</v>
      </c>
      <c r="AB477" s="565">
        <f t="shared" si="112"/>
        <v>0</v>
      </c>
      <c r="AC477" s="565">
        <f t="shared" si="113"/>
        <v>0</v>
      </c>
      <c r="AD477" s="572">
        <f t="shared" si="114"/>
        <v>0</v>
      </c>
      <c r="AE477" s="560">
        <f t="shared" si="115"/>
        <v>0</v>
      </c>
      <c r="AF477" s="561">
        <f t="shared" si="116"/>
        <v>0</v>
      </c>
      <c r="AG477" s="562"/>
    </row>
    <row r="478" spans="2:33" s="418" customFormat="1" ht="15" customHeight="1" x14ac:dyDescent="0.2">
      <c r="B478" s="554"/>
      <c r="C478" s="382"/>
      <c r="D478" s="383"/>
      <c r="E478" s="381"/>
      <c r="F478" s="1040"/>
      <c r="G478" s="1038"/>
      <c r="H478" s="1041"/>
      <c r="I478" s="381"/>
      <c r="J478" s="568">
        <f t="shared" si="108"/>
        <v>0</v>
      </c>
      <c r="K478" s="381"/>
      <c r="L478" s="381"/>
      <c r="M478" s="568">
        <f t="shared" si="117"/>
        <v>0</v>
      </c>
      <c r="N478" s="570">
        <f>IFERROR(VLOOKUP($C478,Listen!$J$3:$L$39,2,0),0)</f>
        <v>0</v>
      </c>
      <c r="O478" s="570">
        <f>IFERROR(VLOOKUP($C478,Listen!$J$3:$L$39,3,0),0)</f>
        <v>0</v>
      </c>
      <c r="P478" s="453">
        <f t="shared" si="109"/>
        <v>0</v>
      </c>
      <c r="Q478" s="453">
        <f t="shared" si="120"/>
        <v>0</v>
      </c>
      <c r="R478" s="453">
        <f t="shared" si="120"/>
        <v>0</v>
      </c>
      <c r="S478" s="453">
        <f t="shared" si="120"/>
        <v>0</v>
      </c>
      <c r="T478" s="453">
        <f t="shared" si="120"/>
        <v>0</v>
      </c>
      <c r="U478" s="453">
        <f t="shared" si="120"/>
        <v>0</v>
      </c>
      <c r="V478" s="453">
        <f t="shared" si="120"/>
        <v>0</v>
      </c>
      <c r="W478" s="384">
        <f t="shared" si="119"/>
        <v>0</v>
      </c>
      <c r="X478" s="565">
        <f>IF(D478='A. Allgemeine Informationen'!$C$17,$M478-Y478,HLOOKUP('A. Allgemeine Informationen'!$C$17-1,$Z$1:$AF$2005,ROW(D478),FALSE)-$Y478)</f>
        <v>0</v>
      </c>
      <c r="Y478" s="384">
        <f>HLOOKUP('A. Allgemeine Informationen'!$C$17,$Z$1:$AF$2005,ROW(D478),FALSE)</f>
        <v>0</v>
      </c>
      <c r="Z478" s="565">
        <f t="shared" si="110"/>
        <v>0</v>
      </c>
      <c r="AA478" s="565">
        <f t="shared" si="111"/>
        <v>0</v>
      </c>
      <c r="AB478" s="565">
        <f t="shared" si="112"/>
        <v>0</v>
      </c>
      <c r="AC478" s="565">
        <f t="shared" si="113"/>
        <v>0</v>
      </c>
      <c r="AD478" s="572">
        <f t="shared" si="114"/>
        <v>0</v>
      </c>
      <c r="AE478" s="560">
        <f t="shared" si="115"/>
        <v>0</v>
      </c>
      <c r="AF478" s="561">
        <f t="shared" si="116"/>
        <v>0</v>
      </c>
      <c r="AG478" s="562"/>
    </row>
    <row r="479" spans="2:33" s="418" customFormat="1" ht="15" customHeight="1" x14ac:dyDescent="0.2">
      <c r="B479" s="554"/>
      <c r="C479" s="382"/>
      <c r="D479" s="383"/>
      <c r="E479" s="381"/>
      <c r="F479" s="1040"/>
      <c r="G479" s="1038"/>
      <c r="H479" s="1041"/>
      <c r="I479" s="381"/>
      <c r="J479" s="568">
        <f t="shared" si="108"/>
        <v>0</v>
      </c>
      <c r="K479" s="381"/>
      <c r="L479" s="381"/>
      <c r="M479" s="568">
        <f t="shared" si="117"/>
        <v>0</v>
      </c>
      <c r="N479" s="570">
        <f>IFERROR(VLOOKUP($C479,Listen!$J$3:$L$39,2,0),0)</f>
        <v>0</v>
      </c>
      <c r="O479" s="570">
        <f>IFERROR(VLOOKUP($C479,Listen!$J$3:$L$39,3,0),0)</f>
        <v>0</v>
      </c>
      <c r="P479" s="453">
        <f t="shared" si="109"/>
        <v>0</v>
      </c>
      <c r="Q479" s="453">
        <f t="shared" si="120"/>
        <v>0</v>
      </c>
      <c r="R479" s="453">
        <f t="shared" si="120"/>
        <v>0</v>
      </c>
      <c r="S479" s="453">
        <f t="shared" si="120"/>
        <v>0</v>
      </c>
      <c r="T479" s="453">
        <f t="shared" si="120"/>
        <v>0</v>
      </c>
      <c r="U479" s="453">
        <f t="shared" si="120"/>
        <v>0</v>
      </c>
      <c r="V479" s="453">
        <f t="shared" si="120"/>
        <v>0</v>
      </c>
      <c r="W479" s="384">
        <f t="shared" si="119"/>
        <v>0</v>
      </c>
      <c r="X479" s="565">
        <f>IF(D479='A. Allgemeine Informationen'!$C$17,$M479-Y479,HLOOKUP('A. Allgemeine Informationen'!$C$17-1,$Z$1:$AF$2005,ROW(D479),FALSE)-$Y479)</f>
        <v>0</v>
      </c>
      <c r="Y479" s="384">
        <f>HLOOKUP('A. Allgemeine Informationen'!$C$17,$Z$1:$AF$2005,ROW(D479),FALSE)</f>
        <v>0</v>
      </c>
      <c r="Z479" s="565">
        <f t="shared" si="110"/>
        <v>0</v>
      </c>
      <c r="AA479" s="565">
        <f t="shared" si="111"/>
        <v>0</v>
      </c>
      <c r="AB479" s="565">
        <f t="shared" si="112"/>
        <v>0</v>
      </c>
      <c r="AC479" s="565">
        <f t="shared" si="113"/>
        <v>0</v>
      </c>
      <c r="AD479" s="572">
        <f t="shared" si="114"/>
        <v>0</v>
      </c>
      <c r="AE479" s="560">
        <f t="shared" si="115"/>
        <v>0</v>
      </c>
      <c r="AF479" s="561">
        <f t="shared" si="116"/>
        <v>0</v>
      </c>
      <c r="AG479" s="562"/>
    </row>
    <row r="480" spans="2:33" s="418" customFormat="1" ht="15" customHeight="1" x14ac:dyDescent="0.2">
      <c r="B480" s="554"/>
      <c r="C480" s="382"/>
      <c r="D480" s="383"/>
      <c r="E480" s="381"/>
      <c r="F480" s="1040"/>
      <c r="G480" s="1038"/>
      <c r="H480" s="1041"/>
      <c r="I480" s="381"/>
      <c r="J480" s="568">
        <f t="shared" si="108"/>
        <v>0</v>
      </c>
      <c r="K480" s="381"/>
      <c r="L480" s="381"/>
      <c r="M480" s="568">
        <f t="shared" si="117"/>
        <v>0</v>
      </c>
      <c r="N480" s="570">
        <f>IFERROR(VLOOKUP($C480,Listen!$J$3:$L$39,2,0),0)</f>
        <v>0</v>
      </c>
      <c r="O480" s="570">
        <f>IFERROR(VLOOKUP($C480,Listen!$J$3:$L$39,3,0),0)</f>
        <v>0</v>
      </c>
      <c r="P480" s="453">
        <f t="shared" si="109"/>
        <v>0</v>
      </c>
      <c r="Q480" s="453">
        <f t="shared" si="120"/>
        <v>0</v>
      </c>
      <c r="R480" s="453">
        <f t="shared" si="120"/>
        <v>0</v>
      </c>
      <c r="S480" s="453">
        <f t="shared" si="120"/>
        <v>0</v>
      </c>
      <c r="T480" s="453">
        <f t="shared" si="120"/>
        <v>0</v>
      </c>
      <c r="U480" s="453">
        <f t="shared" si="120"/>
        <v>0</v>
      </c>
      <c r="V480" s="453">
        <f t="shared" si="120"/>
        <v>0</v>
      </c>
      <c r="W480" s="384">
        <f t="shared" si="119"/>
        <v>0</v>
      </c>
      <c r="X480" s="565">
        <f>IF(D480='A. Allgemeine Informationen'!$C$17,$M480-Y480,HLOOKUP('A. Allgemeine Informationen'!$C$17-1,$Z$1:$AF$2005,ROW(D480),FALSE)-$Y480)</f>
        <v>0</v>
      </c>
      <c r="Y480" s="384">
        <f>HLOOKUP('A. Allgemeine Informationen'!$C$17,$Z$1:$AF$2005,ROW(D480),FALSE)</f>
        <v>0</v>
      </c>
      <c r="Z480" s="565">
        <f t="shared" si="110"/>
        <v>0</v>
      </c>
      <c r="AA480" s="565">
        <f t="shared" si="111"/>
        <v>0</v>
      </c>
      <c r="AB480" s="565">
        <f t="shared" si="112"/>
        <v>0</v>
      </c>
      <c r="AC480" s="565">
        <f t="shared" si="113"/>
        <v>0</v>
      </c>
      <c r="AD480" s="572">
        <f t="shared" si="114"/>
        <v>0</v>
      </c>
      <c r="AE480" s="560">
        <f t="shared" si="115"/>
        <v>0</v>
      </c>
      <c r="AF480" s="561">
        <f t="shared" si="116"/>
        <v>0</v>
      </c>
      <c r="AG480" s="562"/>
    </row>
    <row r="481" spans="2:33" s="418" customFormat="1" ht="15" customHeight="1" x14ac:dyDescent="0.2">
      <c r="B481" s="554"/>
      <c r="C481" s="382"/>
      <c r="D481" s="383"/>
      <c r="E481" s="381"/>
      <c r="F481" s="1040"/>
      <c r="G481" s="1038"/>
      <c r="H481" s="1041"/>
      <c r="I481" s="381"/>
      <c r="J481" s="568">
        <f t="shared" si="108"/>
        <v>0</v>
      </c>
      <c r="K481" s="381"/>
      <c r="L481" s="381"/>
      <c r="M481" s="568">
        <f t="shared" si="117"/>
        <v>0</v>
      </c>
      <c r="N481" s="570">
        <f>IFERROR(VLOOKUP($C481,Listen!$J$3:$L$39,2,0),0)</f>
        <v>0</v>
      </c>
      <c r="O481" s="570">
        <f>IFERROR(VLOOKUP($C481,Listen!$J$3:$L$39,3,0),0)</f>
        <v>0</v>
      </c>
      <c r="P481" s="453">
        <f t="shared" si="109"/>
        <v>0</v>
      </c>
      <c r="Q481" s="453">
        <f t="shared" si="120"/>
        <v>0</v>
      </c>
      <c r="R481" s="453">
        <f t="shared" si="120"/>
        <v>0</v>
      </c>
      <c r="S481" s="453">
        <f t="shared" si="120"/>
        <v>0</v>
      </c>
      <c r="T481" s="453">
        <f t="shared" si="120"/>
        <v>0</v>
      </c>
      <c r="U481" s="453">
        <f t="shared" si="120"/>
        <v>0</v>
      </c>
      <c r="V481" s="453">
        <f t="shared" si="120"/>
        <v>0</v>
      </c>
      <c r="W481" s="384">
        <f t="shared" si="119"/>
        <v>0</v>
      </c>
      <c r="X481" s="565">
        <f>IF(D481='A. Allgemeine Informationen'!$C$17,$M481-Y481,HLOOKUP('A. Allgemeine Informationen'!$C$17-1,$Z$1:$AF$2005,ROW(D481),FALSE)-$Y481)</f>
        <v>0</v>
      </c>
      <c r="Y481" s="384">
        <f>HLOOKUP('A. Allgemeine Informationen'!$C$17,$Z$1:$AF$2005,ROW(D481),FALSE)</f>
        <v>0</v>
      </c>
      <c r="Z481" s="565">
        <f t="shared" si="110"/>
        <v>0</v>
      </c>
      <c r="AA481" s="565">
        <f t="shared" si="111"/>
        <v>0</v>
      </c>
      <c r="AB481" s="565">
        <f t="shared" si="112"/>
        <v>0</v>
      </c>
      <c r="AC481" s="565">
        <f t="shared" si="113"/>
        <v>0</v>
      </c>
      <c r="AD481" s="572">
        <f t="shared" si="114"/>
        <v>0</v>
      </c>
      <c r="AE481" s="560">
        <f t="shared" si="115"/>
        <v>0</v>
      </c>
      <c r="AF481" s="561">
        <f t="shared" si="116"/>
        <v>0</v>
      </c>
      <c r="AG481" s="562"/>
    </row>
    <row r="482" spans="2:33" s="418" customFormat="1" ht="15" customHeight="1" x14ac:dyDescent="0.2">
      <c r="B482" s="554"/>
      <c r="C482" s="382"/>
      <c r="D482" s="383"/>
      <c r="E482" s="381"/>
      <c r="F482" s="1040"/>
      <c r="G482" s="1038"/>
      <c r="H482" s="1041"/>
      <c r="I482" s="381"/>
      <c r="J482" s="568">
        <f t="shared" si="108"/>
        <v>0</v>
      </c>
      <c r="K482" s="381"/>
      <c r="L482" s="381"/>
      <c r="M482" s="568">
        <f t="shared" si="117"/>
        <v>0</v>
      </c>
      <c r="N482" s="570">
        <f>IFERROR(VLOOKUP($C482,Listen!$J$3:$L$39,2,0),0)</f>
        <v>0</v>
      </c>
      <c r="O482" s="570">
        <f>IFERROR(VLOOKUP($C482,Listen!$J$3:$L$39,3,0),0)</f>
        <v>0</v>
      </c>
      <c r="P482" s="453">
        <f t="shared" si="109"/>
        <v>0</v>
      </c>
      <c r="Q482" s="453">
        <f t="shared" si="120"/>
        <v>0</v>
      </c>
      <c r="R482" s="453">
        <f t="shared" si="120"/>
        <v>0</v>
      </c>
      <c r="S482" s="453">
        <f t="shared" si="120"/>
        <v>0</v>
      </c>
      <c r="T482" s="453">
        <f t="shared" si="120"/>
        <v>0</v>
      </c>
      <c r="U482" s="453">
        <f t="shared" si="120"/>
        <v>0</v>
      </c>
      <c r="V482" s="453">
        <f t="shared" si="120"/>
        <v>0</v>
      </c>
      <c r="W482" s="384">
        <f t="shared" si="119"/>
        <v>0</v>
      </c>
      <c r="X482" s="565">
        <f>IF(D482='A. Allgemeine Informationen'!$C$17,$M482-Y482,HLOOKUP('A. Allgemeine Informationen'!$C$17-1,$Z$1:$AF$2005,ROW(D482),FALSE)-$Y482)</f>
        <v>0</v>
      </c>
      <c r="Y482" s="384">
        <f>HLOOKUP('A. Allgemeine Informationen'!$C$17,$Z$1:$AF$2005,ROW(D482),FALSE)</f>
        <v>0</v>
      </c>
      <c r="Z482" s="565">
        <f t="shared" si="110"/>
        <v>0</v>
      </c>
      <c r="AA482" s="565">
        <f t="shared" si="111"/>
        <v>0</v>
      </c>
      <c r="AB482" s="565">
        <f t="shared" si="112"/>
        <v>0</v>
      </c>
      <c r="AC482" s="565">
        <f t="shared" si="113"/>
        <v>0</v>
      </c>
      <c r="AD482" s="572">
        <f t="shared" si="114"/>
        <v>0</v>
      </c>
      <c r="AE482" s="560">
        <f t="shared" si="115"/>
        <v>0</v>
      </c>
      <c r="AF482" s="561">
        <f t="shared" si="116"/>
        <v>0</v>
      </c>
      <c r="AG482" s="562"/>
    </row>
    <row r="483" spans="2:33" s="418" customFormat="1" ht="15" customHeight="1" x14ac:dyDescent="0.2">
      <c r="B483" s="554"/>
      <c r="C483" s="382"/>
      <c r="D483" s="383"/>
      <c r="E483" s="381"/>
      <c r="F483" s="1040"/>
      <c r="G483" s="1038"/>
      <c r="H483" s="1041"/>
      <c r="I483" s="381"/>
      <c r="J483" s="568">
        <f t="shared" si="108"/>
        <v>0</v>
      </c>
      <c r="K483" s="381"/>
      <c r="L483" s="381"/>
      <c r="M483" s="568">
        <f t="shared" si="117"/>
        <v>0</v>
      </c>
      <c r="N483" s="570">
        <f>IFERROR(VLOOKUP($C483,Listen!$J$3:$L$39,2,0),0)</f>
        <v>0</v>
      </c>
      <c r="O483" s="570">
        <f>IFERROR(VLOOKUP($C483,Listen!$J$3:$L$39,3,0),0)</f>
        <v>0</v>
      </c>
      <c r="P483" s="453">
        <f t="shared" si="109"/>
        <v>0</v>
      </c>
      <c r="Q483" s="453">
        <f t="shared" si="120"/>
        <v>0</v>
      </c>
      <c r="R483" s="453">
        <f t="shared" si="120"/>
        <v>0</v>
      </c>
      <c r="S483" s="453">
        <f t="shared" si="120"/>
        <v>0</v>
      </c>
      <c r="T483" s="453">
        <f t="shared" si="120"/>
        <v>0</v>
      </c>
      <c r="U483" s="453">
        <f t="shared" si="120"/>
        <v>0</v>
      </c>
      <c r="V483" s="453">
        <f t="shared" si="120"/>
        <v>0</v>
      </c>
      <c r="W483" s="384">
        <f t="shared" si="119"/>
        <v>0</v>
      </c>
      <c r="X483" s="565">
        <f>IF(D483='A. Allgemeine Informationen'!$C$17,$M483-Y483,HLOOKUP('A. Allgemeine Informationen'!$C$17-1,$Z$1:$AF$2005,ROW(D483),FALSE)-$Y483)</f>
        <v>0</v>
      </c>
      <c r="Y483" s="384">
        <f>HLOOKUP('A. Allgemeine Informationen'!$C$17,$Z$1:$AF$2005,ROW(D483),FALSE)</f>
        <v>0</v>
      </c>
      <c r="Z483" s="565">
        <f t="shared" si="110"/>
        <v>0</v>
      </c>
      <c r="AA483" s="565">
        <f t="shared" si="111"/>
        <v>0</v>
      </c>
      <c r="AB483" s="565">
        <f t="shared" si="112"/>
        <v>0</v>
      </c>
      <c r="AC483" s="565">
        <f t="shared" si="113"/>
        <v>0</v>
      </c>
      <c r="AD483" s="572">
        <f t="shared" si="114"/>
        <v>0</v>
      </c>
      <c r="AE483" s="560">
        <f t="shared" si="115"/>
        <v>0</v>
      </c>
      <c r="AF483" s="561">
        <f t="shared" si="116"/>
        <v>0</v>
      </c>
      <c r="AG483" s="562"/>
    </row>
    <row r="484" spans="2:33" s="418" customFormat="1" ht="15" customHeight="1" x14ac:dyDescent="0.2">
      <c r="B484" s="554"/>
      <c r="C484" s="382"/>
      <c r="D484" s="383"/>
      <c r="E484" s="381"/>
      <c r="F484" s="1040"/>
      <c r="G484" s="1038"/>
      <c r="H484" s="1041"/>
      <c r="I484" s="381"/>
      <c r="J484" s="568">
        <f t="shared" si="108"/>
        <v>0</v>
      </c>
      <c r="K484" s="381"/>
      <c r="L484" s="381"/>
      <c r="M484" s="568">
        <f t="shared" si="117"/>
        <v>0</v>
      </c>
      <c r="N484" s="570">
        <f>IFERROR(VLOOKUP($C484,Listen!$J$3:$L$39,2,0),0)</f>
        <v>0</v>
      </c>
      <c r="O484" s="570">
        <f>IFERROR(VLOOKUP($C484,Listen!$J$3:$L$39,3,0),0)</f>
        <v>0</v>
      </c>
      <c r="P484" s="453">
        <f t="shared" si="109"/>
        <v>0</v>
      </c>
      <c r="Q484" s="453">
        <f t="shared" si="120"/>
        <v>0</v>
      </c>
      <c r="R484" s="453">
        <f t="shared" si="120"/>
        <v>0</v>
      </c>
      <c r="S484" s="453">
        <f t="shared" si="120"/>
        <v>0</v>
      </c>
      <c r="T484" s="453">
        <f t="shared" si="120"/>
        <v>0</v>
      </c>
      <c r="U484" s="453">
        <f t="shared" si="120"/>
        <v>0</v>
      </c>
      <c r="V484" s="453">
        <f t="shared" si="120"/>
        <v>0</v>
      </c>
      <c r="W484" s="384">
        <f t="shared" si="119"/>
        <v>0</v>
      </c>
      <c r="X484" s="565">
        <f>IF(D484='A. Allgemeine Informationen'!$C$17,$M484-Y484,HLOOKUP('A. Allgemeine Informationen'!$C$17-1,$Z$1:$AF$2005,ROW(D484),FALSE)-$Y484)</f>
        <v>0</v>
      </c>
      <c r="Y484" s="384">
        <f>HLOOKUP('A. Allgemeine Informationen'!$C$17,$Z$1:$AF$2005,ROW(D484),FALSE)</f>
        <v>0</v>
      </c>
      <c r="Z484" s="565">
        <f t="shared" si="110"/>
        <v>0</v>
      </c>
      <c r="AA484" s="565">
        <f t="shared" si="111"/>
        <v>0</v>
      </c>
      <c r="AB484" s="565">
        <f t="shared" si="112"/>
        <v>0</v>
      </c>
      <c r="AC484" s="565">
        <f t="shared" si="113"/>
        <v>0</v>
      </c>
      <c r="AD484" s="572">
        <f t="shared" si="114"/>
        <v>0</v>
      </c>
      <c r="AE484" s="560">
        <f t="shared" si="115"/>
        <v>0</v>
      </c>
      <c r="AF484" s="561">
        <f t="shared" si="116"/>
        <v>0</v>
      </c>
      <c r="AG484" s="562"/>
    </row>
    <row r="485" spans="2:33" s="418" customFormat="1" ht="15" customHeight="1" x14ac:dyDescent="0.2">
      <c r="B485" s="554"/>
      <c r="C485" s="382"/>
      <c r="D485" s="383"/>
      <c r="E485" s="381"/>
      <c r="F485" s="1040"/>
      <c r="G485" s="1038"/>
      <c r="H485" s="1041"/>
      <c r="I485" s="381"/>
      <c r="J485" s="568">
        <f t="shared" si="108"/>
        <v>0</v>
      </c>
      <c r="K485" s="381"/>
      <c r="L485" s="381"/>
      <c r="M485" s="568">
        <f t="shared" si="117"/>
        <v>0</v>
      </c>
      <c r="N485" s="570">
        <f>IFERROR(VLOOKUP($C485,Listen!$J$3:$L$39,2,0),0)</f>
        <v>0</v>
      </c>
      <c r="O485" s="570">
        <f>IFERROR(VLOOKUP($C485,Listen!$J$3:$L$39,3,0),0)</f>
        <v>0</v>
      </c>
      <c r="P485" s="453">
        <f t="shared" si="109"/>
        <v>0</v>
      </c>
      <c r="Q485" s="453">
        <f t="shared" si="120"/>
        <v>0</v>
      </c>
      <c r="R485" s="453">
        <f t="shared" si="120"/>
        <v>0</v>
      </c>
      <c r="S485" s="453">
        <f t="shared" si="120"/>
        <v>0</v>
      </c>
      <c r="T485" s="453">
        <f t="shared" si="120"/>
        <v>0</v>
      </c>
      <c r="U485" s="453">
        <f t="shared" si="120"/>
        <v>0</v>
      </c>
      <c r="V485" s="453">
        <f t="shared" si="120"/>
        <v>0</v>
      </c>
      <c r="W485" s="384">
        <f t="shared" si="119"/>
        <v>0</v>
      </c>
      <c r="X485" s="565">
        <f>IF(D485='A. Allgemeine Informationen'!$C$17,$M485-Y485,HLOOKUP('A. Allgemeine Informationen'!$C$17-1,$Z$1:$AF$2005,ROW(D485),FALSE)-$Y485)</f>
        <v>0</v>
      </c>
      <c r="Y485" s="384">
        <f>HLOOKUP('A. Allgemeine Informationen'!$C$17,$Z$1:$AF$2005,ROW(D485),FALSE)</f>
        <v>0</v>
      </c>
      <c r="Z485" s="565">
        <f t="shared" si="110"/>
        <v>0</v>
      </c>
      <c r="AA485" s="565">
        <f t="shared" si="111"/>
        <v>0</v>
      </c>
      <c r="AB485" s="565">
        <f t="shared" si="112"/>
        <v>0</v>
      </c>
      <c r="AC485" s="565">
        <f t="shared" si="113"/>
        <v>0</v>
      </c>
      <c r="AD485" s="572">
        <f t="shared" si="114"/>
        <v>0</v>
      </c>
      <c r="AE485" s="560">
        <f t="shared" si="115"/>
        <v>0</v>
      </c>
      <c r="AF485" s="561">
        <f t="shared" si="116"/>
        <v>0</v>
      </c>
      <c r="AG485" s="562"/>
    </row>
    <row r="486" spans="2:33" s="418" customFormat="1" ht="15" customHeight="1" x14ac:dyDescent="0.2">
      <c r="B486" s="554"/>
      <c r="C486" s="382"/>
      <c r="D486" s="383"/>
      <c r="E486" s="381"/>
      <c r="F486" s="1040"/>
      <c r="G486" s="1038"/>
      <c r="H486" s="1041"/>
      <c r="I486" s="381"/>
      <c r="J486" s="568">
        <f t="shared" si="108"/>
        <v>0</v>
      </c>
      <c r="K486" s="381"/>
      <c r="L486" s="381"/>
      <c r="M486" s="568">
        <f t="shared" si="117"/>
        <v>0</v>
      </c>
      <c r="N486" s="570">
        <f>IFERROR(VLOOKUP($C486,Listen!$J$3:$L$39,2,0),0)</f>
        <v>0</v>
      </c>
      <c r="O486" s="570">
        <f>IFERROR(VLOOKUP($C486,Listen!$J$3:$L$39,3,0),0)</f>
        <v>0</v>
      </c>
      <c r="P486" s="453">
        <f t="shared" si="109"/>
        <v>0</v>
      </c>
      <c r="Q486" s="453">
        <f t="shared" si="120"/>
        <v>0</v>
      </c>
      <c r="R486" s="453">
        <f t="shared" si="120"/>
        <v>0</v>
      </c>
      <c r="S486" s="453">
        <f t="shared" si="120"/>
        <v>0</v>
      </c>
      <c r="T486" s="453">
        <f t="shared" si="120"/>
        <v>0</v>
      </c>
      <c r="U486" s="453">
        <f t="shared" si="120"/>
        <v>0</v>
      </c>
      <c r="V486" s="453">
        <f t="shared" si="120"/>
        <v>0</v>
      </c>
      <c r="W486" s="384">
        <f t="shared" si="119"/>
        <v>0</v>
      </c>
      <c r="X486" s="565">
        <f>IF(D486='A. Allgemeine Informationen'!$C$17,$M486-Y486,HLOOKUP('A. Allgemeine Informationen'!$C$17-1,$Z$1:$AF$2005,ROW(D486),FALSE)-$Y486)</f>
        <v>0</v>
      </c>
      <c r="Y486" s="384">
        <f>HLOOKUP('A. Allgemeine Informationen'!$C$17,$Z$1:$AF$2005,ROW(D486),FALSE)</f>
        <v>0</v>
      </c>
      <c r="Z486" s="565">
        <f t="shared" si="110"/>
        <v>0</v>
      </c>
      <c r="AA486" s="565">
        <f t="shared" si="111"/>
        <v>0</v>
      </c>
      <c r="AB486" s="565">
        <f t="shared" si="112"/>
        <v>0</v>
      </c>
      <c r="AC486" s="565">
        <f t="shared" si="113"/>
        <v>0</v>
      </c>
      <c r="AD486" s="572">
        <f t="shared" si="114"/>
        <v>0</v>
      </c>
      <c r="AE486" s="560">
        <f t="shared" si="115"/>
        <v>0</v>
      </c>
      <c r="AF486" s="561">
        <f t="shared" si="116"/>
        <v>0</v>
      </c>
      <c r="AG486" s="562"/>
    </row>
    <row r="487" spans="2:33" s="418" customFormat="1" ht="15" customHeight="1" x14ac:dyDescent="0.2">
      <c r="B487" s="554"/>
      <c r="C487" s="382"/>
      <c r="D487" s="383"/>
      <c r="E487" s="381"/>
      <c r="F487" s="1040"/>
      <c r="G487" s="1038"/>
      <c r="H487" s="1041"/>
      <c r="I487" s="381"/>
      <c r="J487" s="568">
        <f t="shared" si="108"/>
        <v>0</v>
      </c>
      <c r="K487" s="381"/>
      <c r="L487" s="381"/>
      <c r="M487" s="568">
        <f t="shared" si="117"/>
        <v>0</v>
      </c>
      <c r="N487" s="570">
        <f>IFERROR(VLOOKUP($C487,Listen!$J$3:$L$39,2,0),0)</f>
        <v>0</v>
      </c>
      <c r="O487" s="570">
        <f>IFERROR(VLOOKUP($C487,Listen!$J$3:$L$39,3,0),0)</f>
        <v>0</v>
      </c>
      <c r="P487" s="453">
        <f t="shared" si="109"/>
        <v>0</v>
      </c>
      <c r="Q487" s="453">
        <f t="shared" ref="Q487:V502" si="121">P487</f>
        <v>0</v>
      </c>
      <c r="R487" s="453">
        <f t="shared" si="121"/>
        <v>0</v>
      </c>
      <c r="S487" s="453">
        <f t="shared" si="121"/>
        <v>0</v>
      </c>
      <c r="T487" s="453">
        <f t="shared" si="121"/>
        <v>0</v>
      </c>
      <c r="U487" s="453">
        <f t="shared" si="121"/>
        <v>0</v>
      </c>
      <c r="V487" s="453">
        <f t="shared" si="121"/>
        <v>0</v>
      </c>
      <c r="W487" s="384">
        <f t="shared" si="119"/>
        <v>0</v>
      </c>
      <c r="X487" s="565">
        <f>IF(D487='A. Allgemeine Informationen'!$C$17,$M487-Y487,HLOOKUP('A. Allgemeine Informationen'!$C$17-1,$Z$1:$AF$2005,ROW(D487),FALSE)-$Y487)</f>
        <v>0</v>
      </c>
      <c r="Y487" s="384">
        <f>HLOOKUP('A. Allgemeine Informationen'!$C$17,$Z$1:$AF$2005,ROW(D487),FALSE)</f>
        <v>0</v>
      </c>
      <c r="Z487" s="565">
        <f t="shared" si="110"/>
        <v>0</v>
      </c>
      <c r="AA487" s="565">
        <f t="shared" si="111"/>
        <v>0</v>
      </c>
      <c r="AB487" s="565">
        <f t="shared" si="112"/>
        <v>0</v>
      </c>
      <c r="AC487" s="565">
        <f t="shared" si="113"/>
        <v>0</v>
      </c>
      <c r="AD487" s="572">
        <f t="shared" si="114"/>
        <v>0</v>
      </c>
      <c r="AE487" s="560">
        <f t="shared" si="115"/>
        <v>0</v>
      </c>
      <c r="AF487" s="561">
        <f t="shared" si="116"/>
        <v>0</v>
      </c>
      <c r="AG487" s="562"/>
    </row>
    <row r="488" spans="2:33" s="418" customFormat="1" ht="15" customHeight="1" x14ac:dyDescent="0.2">
      <c r="B488" s="554"/>
      <c r="C488" s="382"/>
      <c r="D488" s="383"/>
      <c r="E488" s="381"/>
      <c r="F488" s="1040"/>
      <c r="G488" s="1038"/>
      <c r="H488" s="1041"/>
      <c r="I488" s="381"/>
      <c r="J488" s="568">
        <f t="shared" si="108"/>
        <v>0</v>
      </c>
      <c r="K488" s="381"/>
      <c r="L488" s="381"/>
      <c r="M488" s="568">
        <f t="shared" si="117"/>
        <v>0</v>
      </c>
      <c r="N488" s="570">
        <f>IFERROR(VLOOKUP($C488,Listen!$J$3:$L$39,2,0),0)</f>
        <v>0</v>
      </c>
      <c r="O488" s="570">
        <f>IFERROR(VLOOKUP($C488,Listen!$J$3:$L$39,3,0),0)</f>
        <v>0</v>
      </c>
      <c r="P488" s="453">
        <f t="shared" si="109"/>
        <v>0</v>
      </c>
      <c r="Q488" s="453">
        <f t="shared" si="121"/>
        <v>0</v>
      </c>
      <c r="R488" s="453">
        <f t="shared" si="121"/>
        <v>0</v>
      </c>
      <c r="S488" s="453">
        <f t="shared" si="121"/>
        <v>0</v>
      </c>
      <c r="T488" s="453">
        <f t="shared" si="121"/>
        <v>0</v>
      </c>
      <c r="U488" s="453">
        <f t="shared" si="121"/>
        <v>0</v>
      </c>
      <c r="V488" s="453">
        <f t="shared" si="121"/>
        <v>0</v>
      </c>
      <c r="W488" s="384">
        <f t="shared" si="119"/>
        <v>0</v>
      </c>
      <c r="X488" s="565">
        <f>IF(D488='A. Allgemeine Informationen'!$C$17,$M488-Y488,HLOOKUP('A. Allgemeine Informationen'!$C$17-1,$Z$1:$AF$2005,ROW(D488),FALSE)-$Y488)</f>
        <v>0</v>
      </c>
      <c r="Y488" s="384">
        <f>HLOOKUP('A. Allgemeine Informationen'!$C$17,$Z$1:$AF$2005,ROW(D488),FALSE)</f>
        <v>0</v>
      </c>
      <c r="Z488" s="565">
        <f t="shared" si="110"/>
        <v>0</v>
      </c>
      <c r="AA488" s="565">
        <f t="shared" si="111"/>
        <v>0</v>
      </c>
      <c r="AB488" s="565">
        <f t="shared" si="112"/>
        <v>0</v>
      </c>
      <c r="AC488" s="565">
        <f t="shared" si="113"/>
        <v>0</v>
      </c>
      <c r="AD488" s="572">
        <f t="shared" si="114"/>
        <v>0</v>
      </c>
      <c r="AE488" s="560">
        <f t="shared" si="115"/>
        <v>0</v>
      </c>
      <c r="AF488" s="561">
        <f t="shared" si="116"/>
        <v>0</v>
      </c>
      <c r="AG488" s="562"/>
    </row>
    <row r="489" spans="2:33" s="418" customFormat="1" ht="15" customHeight="1" x14ac:dyDescent="0.2">
      <c r="B489" s="554"/>
      <c r="C489" s="382"/>
      <c r="D489" s="383"/>
      <c r="E489" s="381"/>
      <c r="F489" s="1040"/>
      <c r="G489" s="1038"/>
      <c r="H489" s="1041"/>
      <c r="I489" s="381"/>
      <c r="J489" s="568">
        <f t="shared" si="108"/>
        <v>0</v>
      </c>
      <c r="K489" s="381"/>
      <c r="L489" s="381"/>
      <c r="M489" s="568">
        <f t="shared" si="117"/>
        <v>0</v>
      </c>
      <c r="N489" s="570">
        <f>IFERROR(VLOOKUP($C489,Listen!$J$3:$L$39,2,0),0)</f>
        <v>0</v>
      </c>
      <c r="O489" s="570">
        <f>IFERROR(VLOOKUP($C489,Listen!$J$3:$L$39,3,0),0)</f>
        <v>0</v>
      </c>
      <c r="P489" s="453">
        <f t="shared" si="109"/>
        <v>0</v>
      </c>
      <c r="Q489" s="453">
        <f t="shared" si="121"/>
        <v>0</v>
      </c>
      <c r="R489" s="453">
        <f t="shared" si="121"/>
        <v>0</v>
      </c>
      <c r="S489" s="453">
        <f t="shared" si="121"/>
        <v>0</v>
      </c>
      <c r="T489" s="453">
        <f t="shared" si="121"/>
        <v>0</v>
      </c>
      <c r="U489" s="453">
        <f t="shared" si="121"/>
        <v>0</v>
      </c>
      <c r="V489" s="453">
        <f t="shared" si="121"/>
        <v>0</v>
      </c>
      <c r="W489" s="384">
        <f t="shared" si="119"/>
        <v>0</v>
      </c>
      <c r="X489" s="565">
        <f>IF(D489='A. Allgemeine Informationen'!$C$17,$M489-Y489,HLOOKUP('A. Allgemeine Informationen'!$C$17-1,$Z$1:$AF$2005,ROW(D489),FALSE)-$Y489)</f>
        <v>0</v>
      </c>
      <c r="Y489" s="384">
        <f>HLOOKUP('A. Allgemeine Informationen'!$C$17,$Z$1:$AF$2005,ROW(D489),FALSE)</f>
        <v>0</v>
      </c>
      <c r="Z489" s="565">
        <f t="shared" si="110"/>
        <v>0</v>
      </c>
      <c r="AA489" s="565">
        <f t="shared" si="111"/>
        <v>0</v>
      </c>
      <c r="AB489" s="565">
        <f t="shared" si="112"/>
        <v>0</v>
      </c>
      <c r="AC489" s="565">
        <f t="shared" si="113"/>
        <v>0</v>
      </c>
      <c r="AD489" s="572">
        <f t="shared" si="114"/>
        <v>0</v>
      </c>
      <c r="AE489" s="560">
        <f t="shared" si="115"/>
        <v>0</v>
      </c>
      <c r="AF489" s="561">
        <f t="shared" si="116"/>
        <v>0</v>
      </c>
      <c r="AG489" s="562"/>
    </row>
    <row r="490" spans="2:33" s="418" customFormat="1" ht="15" customHeight="1" x14ac:dyDescent="0.2">
      <c r="B490" s="554"/>
      <c r="C490" s="382"/>
      <c r="D490" s="383"/>
      <c r="E490" s="381"/>
      <c r="F490" s="1040"/>
      <c r="G490" s="1038"/>
      <c r="H490" s="1041"/>
      <c r="I490" s="381"/>
      <c r="J490" s="568">
        <f t="shared" si="108"/>
        <v>0</v>
      </c>
      <c r="K490" s="381"/>
      <c r="L490" s="381"/>
      <c r="M490" s="568">
        <f t="shared" si="117"/>
        <v>0</v>
      </c>
      <c r="N490" s="570">
        <f>IFERROR(VLOOKUP($C490,Listen!$J$3:$L$39,2,0),0)</f>
        <v>0</v>
      </c>
      <c r="O490" s="570">
        <f>IFERROR(VLOOKUP($C490,Listen!$J$3:$L$39,3,0),0)</f>
        <v>0</v>
      </c>
      <c r="P490" s="453">
        <f t="shared" si="109"/>
        <v>0</v>
      </c>
      <c r="Q490" s="453">
        <f t="shared" si="121"/>
        <v>0</v>
      </c>
      <c r="R490" s="453">
        <f t="shared" si="121"/>
        <v>0</v>
      </c>
      <c r="S490" s="453">
        <f t="shared" si="121"/>
        <v>0</v>
      </c>
      <c r="T490" s="453">
        <f t="shared" si="121"/>
        <v>0</v>
      </c>
      <c r="U490" s="453">
        <f t="shared" si="121"/>
        <v>0</v>
      </c>
      <c r="V490" s="453">
        <f t="shared" si="121"/>
        <v>0</v>
      </c>
      <c r="W490" s="384">
        <f t="shared" si="119"/>
        <v>0</v>
      </c>
      <c r="X490" s="565">
        <f>IF(D490='A. Allgemeine Informationen'!$C$17,$M490-Y490,HLOOKUP('A. Allgemeine Informationen'!$C$17-1,$Z$1:$AF$2005,ROW(D490),FALSE)-$Y490)</f>
        <v>0</v>
      </c>
      <c r="Y490" s="384">
        <f>HLOOKUP('A. Allgemeine Informationen'!$C$17,$Z$1:$AF$2005,ROW(D490),FALSE)</f>
        <v>0</v>
      </c>
      <c r="Z490" s="565">
        <f t="shared" si="110"/>
        <v>0</v>
      </c>
      <c r="AA490" s="565">
        <f t="shared" si="111"/>
        <v>0</v>
      </c>
      <c r="AB490" s="565">
        <f t="shared" si="112"/>
        <v>0</v>
      </c>
      <c r="AC490" s="565">
        <f t="shared" si="113"/>
        <v>0</v>
      </c>
      <c r="AD490" s="572">
        <f t="shared" si="114"/>
        <v>0</v>
      </c>
      <c r="AE490" s="560">
        <f t="shared" si="115"/>
        <v>0</v>
      </c>
      <c r="AF490" s="561">
        <f t="shared" si="116"/>
        <v>0</v>
      </c>
      <c r="AG490" s="562"/>
    </row>
    <row r="491" spans="2:33" s="418" customFormat="1" ht="15" customHeight="1" x14ac:dyDescent="0.2">
      <c r="B491" s="554"/>
      <c r="C491" s="382"/>
      <c r="D491" s="383"/>
      <c r="E491" s="381"/>
      <c r="F491" s="1040"/>
      <c r="G491" s="1038"/>
      <c r="H491" s="1041"/>
      <c r="I491" s="381"/>
      <c r="J491" s="568">
        <f t="shared" si="108"/>
        <v>0</v>
      </c>
      <c r="K491" s="381"/>
      <c r="L491" s="381"/>
      <c r="M491" s="568">
        <f t="shared" si="117"/>
        <v>0</v>
      </c>
      <c r="N491" s="570">
        <f>IFERROR(VLOOKUP($C491,Listen!$J$3:$L$39,2,0),0)</f>
        <v>0</v>
      </c>
      <c r="O491" s="570">
        <f>IFERROR(VLOOKUP($C491,Listen!$J$3:$L$39,3,0),0)</f>
        <v>0</v>
      </c>
      <c r="P491" s="453">
        <f t="shared" si="109"/>
        <v>0</v>
      </c>
      <c r="Q491" s="453">
        <f t="shared" si="121"/>
        <v>0</v>
      </c>
      <c r="R491" s="453">
        <f t="shared" si="121"/>
        <v>0</v>
      </c>
      <c r="S491" s="453">
        <f t="shared" si="121"/>
        <v>0</v>
      </c>
      <c r="T491" s="453">
        <f t="shared" si="121"/>
        <v>0</v>
      </c>
      <c r="U491" s="453">
        <f t="shared" si="121"/>
        <v>0</v>
      </c>
      <c r="V491" s="453">
        <f t="shared" si="121"/>
        <v>0</v>
      </c>
      <c r="W491" s="384">
        <f t="shared" si="119"/>
        <v>0</v>
      </c>
      <c r="X491" s="565">
        <f>IF(D491='A. Allgemeine Informationen'!$C$17,$M491-Y491,HLOOKUP('A. Allgemeine Informationen'!$C$17-1,$Z$1:$AF$2005,ROW(D491),FALSE)-$Y491)</f>
        <v>0</v>
      </c>
      <c r="Y491" s="384">
        <f>HLOOKUP('A. Allgemeine Informationen'!$C$17,$Z$1:$AF$2005,ROW(D491),FALSE)</f>
        <v>0</v>
      </c>
      <c r="Z491" s="565">
        <f t="shared" si="110"/>
        <v>0</v>
      </c>
      <c r="AA491" s="565">
        <f t="shared" si="111"/>
        <v>0</v>
      </c>
      <c r="AB491" s="565">
        <f t="shared" si="112"/>
        <v>0</v>
      </c>
      <c r="AC491" s="565">
        <f t="shared" si="113"/>
        <v>0</v>
      </c>
      <c r="AD491" s="572">
        <f t="shared" si="114"/>
        <v>0</v>
      </c>
      <c r="AE491" s="560">
        <f t="shared" si="115"/>
        <v>0</v>
      </c>
      <c r="AF491" s="561">
        <f t="shared" si="116"/>
        <v>0</v>
      </c>
      <c r="AG491" s="562"/>
    </row>
    <row r="492" spans="2:33" s="418" customFormat="1" ht="15" customHeight="1" x14ac:dyDescent="0.2">
      <c r="B492" s="554"/>
      <c r="C492" s="382"/>
      <c r="D492" s="383"/>
      <c r="E492" s="381"/>
      <c r="F492" s="1040"/>
      <c r="G492" s="1038"/>
      <c r="H492" s="1041"/>
      <c r="I492" s="381"/>
      <c r="J492" s="568">
        <f t="shared" si="108"/>
        <v>0</v>
      </c>
      <c r="K492" s="381"/>
      <c r="L492" s="381"/>
      <c r="M492" s="568">
        <f t="shared" si="117"/>
        <v>0</v>
      </c>
      <c r="N492" s="570">
        <f>IFERROR(VLOOKUP($C492,Listen!$J$3:$L$39,2,0),0)</f>
        <v>0</v>
      </c>
      <c r="O492" s="570">
        <f>IFERROR(VLOOKUP($C492,Listen!$J$3:$L$39,3,0),0)</f>
        <v>0</v>
      </c>
      <c r="P492" s="453">
        <f t="shared" si="109"/>
        <v>0</v>
      </c>
      <c r="Q492" s="453">
        <f t="shared" si="121"/>
        <v>0</v>
      </c>
      <c r="R492" s="453">
        <f t="shared" si="121"/>
        <v>0</v>
      </c>
      <c r="S492" s="453">
        <f t="shared" si="121"/>
        <v>0</v>
      </c>
      <c r="T492" s="453">
        <f t="shared" si="121"/>
        <v>0</v>
      </c>
      <c r="U492" s="453">
        <f t="shared" si="121"/>
        <v>0</v>
      </c>
      <c r="V492" s="453">
        <f t="shared" si="121"/>
        <v>0</v>
      </c>
      <c r="W492" s="384">
        <f t="shared" si="119"/>
        <v>0</v>
      </c>
      <c r="X492" s="565">
        <f>IF(D492='A. Allgemeine Informationen'!$C$17,$M492-Y492,HLOOKUP('A. Allgemeine Informationen'!$C$17-1,$Z$1:$AF$2005,ROW(D492),FALSE)-$Y492)</f>
        <v>0</v>
      </c>
      <c r="Y492" s="384">
        <f>HLOOKUP('A. Allgemeine Informationen'!$C$17,$Z$1:$AF$2005,ROW(D492),FALSE)</f>
        <v>0</v>
      </c>
      <c r="Z492" s="565">
        <f t="shared" si="110"/>
        <v>0</v>
      </c>
      <c r="AA492" s="565">
        <f t="shared" si="111"/>
        <v>0</v>
      </c>
      <c r="AB492" s="565">
        <f t="shared" si="112"/>
        <v>0</v>
      </c>
      <c r="AC492" s="565">
        <f t="shared" si="113"/>
        <v>0</v>
      </c>
      <c r="AD492" s="572">
        <f t="shared" si="114"/>
        <v>0</v>
      </c>
      <c r="AE492" s="560">
        <f t="shared" si="115"/>
        <v>0</v>
      </c>
      <c r="AF492" s="561">
        <f t="shared" si="116"/>
        <v>0</v>
      </c>
      <c r="AG492" s="562"/>
    </row>
    <row r="493" spans="2:33" s="418" customFormat="1" ht="15" customHeight="1" x14ac:dyDescent="0.2">
      <c r="B493" s="554"/>
      <c r="C493" s="382"/>
      <c r="D493" s="383"/>
      <c r="E493" s="381"/>
      <c r="F493" s="1040"/>
      <c r="G493" s="1038"/>
      <c r="H493" s="1041"/>
      <c r="I493" s="381"/>
      <c r="J493" s="568">
        <f t="shared" si="108"/>
        <v>0</v>
      </c>
      <c r="K493" s="381"/>
      <c r="L493" s="381"/>
      <c r="M493" s="568">
        <f t="shared" si="117"/>
        <v>0</v>
      </c>
      <c r="N493" s="570">
        <f>IFERROR(VLOOKUP($C493,Listen!$J$3:$L$39,2,0),0)</f>
        <v>0</v>
      </c>
      <c r="O493" s="570">
        <f>IFERROR(VLOOKUP($C493,Listen!$J$3:$L$39,3,0),0)</f>
        <v>0</v>
      </c>
      <c r="P493" s="453">
        <f t="shared" si="109"/>
        <v>0</v>
      </c>
      <c r="Q493" s="453">
        <f t="shared" si="121"/>
        <v>0</v>
      </c>
      <c r="R493" s="453">
        <f t="shared" si="121"/>
        <v>0</v>
      </c>
      <c r="S493" s="453">
        <f t="shared" si="121"/>
        <v>0</v>
      </c>
      <c r="T493" s="453">
        <f t="shared" si="121"/>
        <v>0</v>
      </c>
      <c r="U493" s="453">
        <f t="shared" si="121"/>
        <v>0</v>
      </c>
      <c r="V493" s="453">
        <f t="shared" si="121"/>
        <v>0</v>
      </c>
      <c r="W493" s="384">
        <f t="shared" si="119"/>
        <v>0</v>
      </c>
      <c r="X493" s="565">
        <f>IF(D493='A. Allgemeine Informationen'!$C$17,$M493-Y493,HLOOKUP('A. Allgemeine Informationen'!$C$17-1,$Z$1:$AF$2005,ROW(D493),FALSE)-$Y493)</f>
        <v>0</v>
      </c>
      <c r="Y493" s="384">
        <f>HLOOKUP('A. Allgemeine Informationen'!$C$17,$Z$1:$AF$2005,ROW(D493),FALSE)</f>
        <v>0</v>
      </c>
      <c r="Z493" s="565">
        <f t="shared" si="110"/>
        <v>0</v>
      </c>
      <c r="AA493" s="565">
        <f t="shared" si="111"/>
        <v>0</v>
      </c>
      <c r="AB493" s="565">
        <f t="shared" si="112"/>
        <v>0</v>
      </c>
      <c r="AC493" s="565">
        <f t="shared" si="113"/>
        <v>0</v>
      </c>
      <c r="AD493" s="572">
        <f t="shared" si="114"/>
        <v>0</v>
      </c>
      <c r="AE493" s="560">
        <f t="shared" si="115"/>
        <v>0</v>
      </c>
      <c r="AF493" s="561">
        <f t="shared" si="116"/>
        <v>0</v>
      </c>
      <c r="AG493" s="562"/>
    </row>
    <row r="494" spans="2:33" s="418" customFormat="1" ht="15" customHeight="1" x14ac:dyDescent="0.2">
      <c r="B494" s="554"/>
      <c r="C494" s="382"/>
      <c r="D494" s="383"/>
      <c r="E494" s="381"/>
      <c r="F494" s="1040"/>
      <c r="G494" s="1038"/>
      <c r="H494" s="1041"/>
      <c r="I494" s="381"/>
      <c r="J494" s="568">
        <f t="shared" si="108"/>
        <v>0</v>
      </c>
      <c r="K494" s="381"/>
      <c r="L494" s="381"/>
      <c r="M494" s="568">
        <f t="shared" si="117"/>
        <v>0</v>
      </c>
      <c r="N494" s="570">
        <f>IFERROR(VLOOKUP($C494,Listen!$J$3:$L$39,2,0),0)</f>
        <v>0</v>
      </c>
      <c r="O494" s="570">
        <f>IFERROR(VLOOKUP($C494,Listen!$J$3:$L$39,3,0),0)</f>
        <v>0</v>
      </c>
      <c r="P494" s="453">
        <f t="shared" si="109"/>
        <v>0</v>
      </c>
      <c r="Q494" s="453">
        <f t="shared" si="121"/>
        <v>0</v>
      </c>
      <c r="R494" s="453">
        <f t="shared" si="121"/>
        <v>0</v>
      </c>
      <c r="S494" s="453">
        <f t="shared" si="121"/>
        <v>0</v>
      </c>
      <c r="T494" s="453">
        <f t="shared" si="121"/>
        <v>0</v>
      </c>
      <c r="U494" s="453">
        <f t="shared" si="121"/>
        <v>0</v>
      </c>
      <c r="V494" s="453">
        <f t="shared" si="121"/>
        <v>0</v>
      </c>
      <c r="W494" s="384">
        <f t="shared" si="119"/>
        <v>0</v>
      </c>
      <c r="X494" s="565">
        <f>IF(D494='A. Allgemeine Informationen'!$C$17,$M494-Y494,HLOOKUP('A. Allgemeine Informationen'!$C$17-1,$Z$1:$AF$2005,ROW(D494),FALSE)-$Y494)</f>
        <v>0</v>
      </c>
      <c r="Y494" s="384">
        <f>HLOOKUP('A. Allgemeine Informationen'!$C$17,$Z$1:$AF$2005,ROW(D494),FALSE)</f>
        <v>0</v>
      </c>
      <c r="Z494" s="565">
        <f t="shared" si="110"/>
        <v>0</v>
      </c>
      <c r="AA494" s="565">
        <f t="shared" si="111"/>
        <v>0</v>
      </c>
      <c r="AB494" s="565">
        <f t="shared" si="112"/>
        <v>0</v>
      </c>
      <c r="AC494" s="565">
        <f t="shared" si="113"/>
        <v>0</v>
      </c>
      <c r="AD494" s="572">
        <f t="shared" si="114"/>
        <v>0</v>
      </c>
      <c r="AE494" s="560">
        <f t="shared" si="115"/>
        <v>0</v>
      </c>
      <c r="AF494" s="561">
        <f t="shared" si="116"/>
        <v>0</v>
      </c>
      <c r="AG494" s="562"/>
    </row>
    <row r="495" spans="2:33" s="418" customFormat="1" ht="15" customHeight="1" x14ac:dyDescent="0.2">
      <c r="B495" s="554"/>
      <c r="C495" s="382"/>
      <c r="D495" s="383"/>
      <c r="E495" s="381"/>
      <c r="F495" s="1040"/>
      <c r="G495" s="1038"/>
      <c r="H495" s="1041"/>
      <c r="I495" s="381"/>
      <c r="J495" s="568">
        <f t="shared" si="108"/>
        <v>0</v>
      </c>
      <c r="K495" s="381"/>
      <c r="L495" s="381"/>
      <c r="M495" s="568">
        <f t="shared" si="117"/>
        <v>0</v>
      </c>
      <c r="N495" s="570">
        <f>IFERROR(VLOOKUP($C495,Listen!$J$3:$L$39,2,0),0)</f>
        <v>0</v>
      </c>
      <c r="O495" s="570">
        <f>IFERROR(VLOOKUP($C495,Listen!$J$3:$L$39,3,0),0)</f>
        <v>0</v>
      </c>
      <c r="P495" s="453">
        <f t="shared" si="109"/>
        <v>0</v>
      </c>
      <c r="Q495" s="453">
        <f t="shared" si="121"/>
        <v>0</v>
      </c>
      <c r="R495" s="453">
        <f t="shared" si="121"/>
        <v>0</v>
      </c>
      <c r="S495" s="453">
        <f t="shared" si="121"/>
        <v>0</v>
      </c>
      <c r="T495" s="453">
        <f t="shared" si="121"/>
        <v>0</v>
      </c>
      <c r="U495" s="453">
        <f t="shared" si="121"/>
        <v>0</v>
      </c>
      <c r="V495" s="453">
        <f t="shared" si="121"/>
        <v>0</v>
      </c>
      <c r="W495" s="384">
        <f t="shared" si="119"/>
        <v>0</v>
      </c>
      <c r="X495" s="565">
        <f>IF(D495='A. Allgemeine Informationen'!$C$17,$M495-Y495,HLOOKUP('A. Allgemeine Informationen'!$C$17-1,$Z$1:$AF$2005,ROW(D495),FALSE)-$Y495)</f>
        <v>0</v>
      </c>
      <c r="Y495" s="384">
        <f>HLOOKUP('A. Allgemeine Informationen'!$C$17,$Z$1:$AF$2005,ROW(D495),FALSE)</f>
        <v>0</v>
      </c>
      <c r="Z495" s="565">
        <f t="shared" si="110"/>
        <v>0</v>
      </c>
      <c r="AA495" s="565">
        <f t="shared" si="111"/>
        <v>0</v>
      </c>
      <c r="AB495" s="565">
        <f t="shared" si="112"/>
        <v>0</v>
      </c>
      <c r="AC495" s="565">
        <f t="shared" si="113"/>
        <v>0</v>
      </c>
      <c r="AD495" s="572">
        <f t="shared" si="114"/>
        <v>0</v>
      </c>
      <c r="AE495" s="560">
        <f t="shared" si="115"/>
        <v>0</v>
      </c>
      <c r="AF495" s="561">
        <f t="shared" si="116"/>
        <v>0</v>
      </c>
      <c r="AG495" s="562"/>
    </row>
    <row r="496" spans="2:33" s="418" customFormat="1" ht="15" customHeight="1" x14ac:dyDescent="0.2">
      <c r="B496" s="554"/>
      <c r="C496" s="382"/>
      <c r="D496" s="383"/>
      <c r="E496" s="381"/>
      <c r="F496" s="1040"/>
      <c r="G496" s="1038"/>
      <c r="H496" s="1041"/>
      <c r="I496" s="381"/>
      <c r="J496" s="568">
        <f t="shared" si="108"/>
        <v>0</v>
      </c>
      <c r="K496" s="381"/>
      <c r="L496" s="381"/>
      <c r="M496" s="568">
        <f t="shared" si="117"/>
        <v>0</v>
      </c>
      <c r="N496" s="570">
        <f>IFERROR(VLOOKUP($C496,Listen!$J$3:$L$39,2,0),0)</f>
        <v>0</v>
      </c>
      <c r="O496" s="570">
        <f>IFERROR(VLOOKUP($C496,Listen!$J$3:$L$39,3,0),0)</f>
        <v>0</v>
      </c>
      <c r="P496" s="453">
        <f t="shared" si="109"/>
        <v>0</v>
      </c>
      <c r="Q496" s="453">
        <f t="shared" si="121"/>
        <v>0</v>
      </c>
      <c r="R496" s="453">
        <f t="shared" si="121"/>
        <v>0</v>
      </c>
      <c r="S496" s="453">
        <f t="shared" si="121"/>
        <v>0</v>
      </c>
      <c r="T496" s="453">
        <f t="shared" si="121"/>
        <v>0</v>
      </c>
      <c r="U496" s="453">
        <f t="shared" si="121"/>
        <v>0</v>
      </c>
      <c r="V496" s="453">
        <f t="shared" si="121"/>
        <v>0</v>
      </c>
      <c r="W496" s="384">
        <f t="shared" si="119"/>
        <v>0</v>
      </c>
      <c r="X496" s="565">
        <f>IF(D496='A. Allgemeine Informationen'!$C$17,$M496-Y496,HLOOKUP('A. Allgemeine Informationen'!$C$17-1,$Z$1:$AF$2005,ROW(D496),FALSE)-$Y496)</f>
        <v>0</v>
      </c>
      <c r="Y496" s="384">
        <f>HLOOKUP('A. Allgemeine Informationen'!$C$17,$Z$1:$AF$2005,ROW(D496),FALSE)</f>
        <v>0</v>
      </c>
      <c r="Z496" s="565">
        <f t="shared" si="110"/>
        <v>0</v>
      </c>
      <c r="AA496" s="565">
        <f t="shared" si="111"/>
        <v>0</v>
      </c>
      <c r="AB496" s="565">
        <f t="shared" si="112"/>
        <v>0</v>
      </c>
      <c r="AC496" s="565">
        <f t="shared" si="113"/>
        <v>0</v>
      </c>
      <c r="AD496" s="572">
        <f t="shared" si="114"/>
        <v>0</v>
      </c>
      <c r="AE496" s="560">
        <f t="shared" si="115"/>
        <v>0</v>
      </c>
      <c r="AF496" s="561">
        <f t="shared" si="116"/>
        <v>0</v>
      </c>
      <c r="AG496" s="562"/>
    </row>
    <row r="497" spans="2:33" s="418" customFormat="1" ht="15" customHeight="1" x14ac:dyDescent="0.2">
      <c r="B497" s="554"/>
      <c r="C497" s="382"/>
      <c r="D497" s="383"/>
      <c r="E497" s="381"/>
      <c r="F497" s="1040"/>
      <c r="G497" s="1038"/>
      <c r="H497" s="1041"/>
      <c r="I497" s="381"/>
      <c r="J497" s="568">
        <f t="shared" si="108"/>
        <v>0</v>
      </c>
      <c r="K497" s="381"/>
      <c r="L497" s="381"/>
      <c r="M497" s="568">
        <f t="shared" si="117"/>
        <v>0</v>
      </c>
      <c r="N497" s="570">
        <f>IFERROR(VLOOKUP($C497,Listen!$J$3:$L$39,2,0),0)</f>
        <v>0</v>
      </c>
      <c r="O497" s="570">
        <f>IFERROR(VLOOKUP($C497,Listen!$J$3:$L$39,3,0),0)</f>
        <v>0</v>
      </c>
      <c r="P497" s="453">
        <f t="shared" si="109"/>
        <v>0</v>
      </c>
      <c r="Q497" s="453">
        <f t="shared" si="121"/>
        <v>0</v>
      </c>
      <c r="R497" s="453">
        <f t="shared" si="121"/>
        <v>0</v>
      </c>
      <c r="S497" s="453">
        <f t="shared" si="121"/>
        <v>0</v>
      </c>
      <c r="T497" s="453">
        <f t="shared" si="121"/>
        <v>0</v>
      </c>
      <c r="U497" s="453">
        <f t="shared" si="121"/>
        <v>0</v>
      </c>
      <c r="V497" s="453">
        <f t="shared" si="121"/>
        <v>0</v>
      </c>
      <c r="W497" s="384">
        <f t="shared" si="119"/>
        <v>0</v>
      </c>
      <c r="X497" s="565">
        <f>IF(D497='A. Allgemeine Informationen'!$C$17,$M497-Y497,HLOOKUP('A. Allgemeine Informationen'!$C$17-1,$Z$1:$AF$2005,ROW(D497),FALSE)-$Y497)</f>
        <v>0</v>
      </c>
      <c r="Y497" s="384">
        <f>HLOOKUP('A. Allgemeine Informationen'!$C$17,$Z$1:$AF$2005,ROW(D497),FALSE)</f>
        <v>0</v>
      </c>
      <c r="Z497" s="565">
        <f t="shared" si="110"/>
        <v>0</v>
      </c>
      <c r="AA497" s="565">
        <f t="shared" si="111"/>
        <v>0</v>
      </c>
      <c r="AB497" s="565">
        <f t="shared" si="112"/>
        <v>0</v>
      </c>
      <c r="AC497" s="565">
        <f t="shared" si="113"/>
        <v>0</v>
      </c>
      <c r="AD497" s="572">
        <f t="shared" si="114"/>
        <v>0</v>
      </c>
      <c r="AE497" s="560">
        <f t="shared" si="115"/>
        <v>0</v>
      </c>
      <c r="AF497" s="561">
        <f t="shared" si="116"/>
        <v>0</v>
      </c>
      <c r="AG497" s="562"/>
    </row>
    <row r="498" spans="2:33" s="418" customFormat="1" ht="15" customHeight="1" x14ac:dyDescent="0.2">
      <c r="B498" s="554"/>
      <c r="C498" s="382"/>
      <c r="D498" s="383"/>
      <c r="E498" s="381"/>
      <c r="F498" s="1040"/>
      <c r="G498" s="1038"/>
      <c r="H498" s="1041"/>
      <c r="I498" s="381"/>
      <c r="J498" s="568">
        <f t="shared" si="108"/>
        <v>0</v>
      </c>
      <c r="K498" s="381"/>
      <c r="L498" s="381"/>
      <c r="M498" s="568">
        <f t="shared" si="117"/>
        <v>0</v>
      </c>
      <c r="N498" s="570">
        <f>IFERROR(VLOOKUP($C498,Listen!$J$3:$L$39,2,0),0)</f>
        <v>0</v>
      </c>
      <c r="O498" s="570">
        <f>IFERROR(VLOOKUP($C498,Listen!$J$3:$L$39,3,0),0)</f>
        <v>0</v>
      </c>
      <c r="P498" s="453">
        <f t="shared" si="109"/>
        <v>0</v>
      </c>
      <c r="Q498" s="453">
        <f t="shared" si="121"/>
        <v>0</v>
      </c>
      <c r="R498" s="453">
        <f t="shared" si="121"/>
        <v>0</v>
      </c>
      <c r="S498" s="453">
        <f t="shared" si="121"/>
        <v>0</v>
      </c>
      <c r="T498" s="453">
        <f t="shared" si="121"/>
        <v>0</v>
      </c>
      <c r="U498" s="453">
        <f t="shared" si="121"/>
        <v>0</v>
      </c>
      <c r="V498" s="453">
        <f t="shared" si="121"/>
        <v>0</v>
      </c>
      <c r="W498" s="384">
        <f t="shared" si="119"/>
        <v>0</v>
      </c>
      <c r="X498" s="565">
        <f>IF(D498='A. Allgemeine Informationen'!$C$17,$M498-Y498,HLOOKUP('A. Allgemeine Informationen'!$C$17-1,$Z$1:$AF$2005,ROW(D498),FALSE)-$Y498)</f>
        <v>0</v>
      </c>
      <c r="Y498" s="384">
        <f>HLOOKUP('A. Allgemeine Informationen'!$C$17,$Z$1:$AF$2005,ROW(D498),FALSE)</f>
        <v>0</v>
      </c>
      <c r="Z498" s="565">
        <f t="shared" si="110"/>
        <v>0</v>
      </c>
      <c r="AA498" s="565">
        <f t="shared" si="111"/>
        <v>0</v>
      </c>
      <c r="AB498" s="565">
        <f t="shared" si="112"/>
        <v>0</v>
      </c>
      <c r="AC498" s="565">
        <f t="shared" si="113"/>
        <v>0</v>
      </c>
      <c r="AD498" s="572">
        <f t="shared" si="114"/>
        <v>0</v>
      </c>
      <c r="AE498" s="560">
        <f t="shared" si="115"/>
        <v>0</v>
      </c>
      <c r="AF498" s="561">
        <f t="shared" si="116"/>
        <v>0</v>
      </c>
      <c r="AG498" s="562"/>
    </row>
    <row r="499" spans="2:33" s="418" customFormat="1" ht="15" customHeight="1" x14ac:dyDescent="0.2">
      <c r="B499" s="554"/>
      <c r="C499" s="382"/>
      <c r="D499" s="383"/>
      <c r="E499" s="381"/>
      <c r="F499" s="1040"/>
      <c r="G499" s="1038"/>
      <c r="H499" s="1041"/>
      <c r="I499" s="381"/>
      <c r="J499" s="568">
        <f t="shared" si="108"/>
        <v>0</v>
      </c>
      <c r="K499" s="381"/>
      <c r="L499" s="381"/>
      <c r="M499" s="568">
        <f t="shared" si="117"/>
        <v>0</v>
      </c>
      <c r="N499" s="570">
        <f>IFERROR(VLOOKUP($C499,Listen!$J$3:$L$39,2,0),0)</f>
        <v>0</v>
      </c>
      <c r="O499" s="570">
        <f>IFERROR(VLOOKUP($C499,Listen!$J$3:$L$39,3,0),0)</f>
        <v>0</v>
      </c>
      <c r="P499" s="453">
        <f t="shared" si="109"/>
        <v>0</v>
      </c>
      <c r="Q499" s="453">
        <f t="shared" si="121"/>
        <v>0</v>
      </c>
      <c r="R499" s="453">
        <f t="shared" si="121"/>
        <v>0</v>
      </c>
      <c r="S499" s="453">
        <f t="shared" si="121"/>
        <v>0</v>
      </c>
      <c r="T499" s="453">
        <f t="shared" si="121"/>
        <v>0</v>
      </c>
      <c r="U499" s="453">
        <f t="shared" si="121"/>
        <v>0</v>
      </c>
      <c r="V499" s="453">
        <f t="shared" si="121"/>
        <v>0</v>
      </c>
      <c r="W499" s="384">
        <f t="shared" si="119"/>
        <v>0</v>
      </c>
      <c r="X499" s="565">
        <f>IF(D499='A. Allgemeine Informationen'!$C$17,$M499-Y499,HLOOKUP('A. Allgemeine Informationen'!$C$17-1,$Z$1:$AF$2005,ROW(D499),FALSE)-$Y499)</f>
        <v>0</v>
      </c>
      <c r="Y499" s="384">
        <f>HLOOKUP('A. Allgemeine Informationen'!$C$17,$Z$1:$AF$2005,ROW(D499),FALSE)</f>
        <v>0</v>
      </c>
      <c r="Z499" s="565">
        <f t="shared" si="110"/>
        <v>0</v>
      </c>
      <c r="AA499" s="565">
        <f t="shared" si="111"/>
        <v>0</v>
      </c>
      <c r="AB499" s="565">
        <f t="shared" si="112"/>
        <v>0</v>
      </c>
      <c r="AC499" s="565">
        <f t="shared" si="113"/>
        <v>0</v>
      </c>
      <c r="AD499" s="572">
        <f t="shared" si="114"/>
        <v>0</v>
      </c>
      <c r="AE499" s="560">
        <f t="shared" si="115"/>
        <v>0</v>
      </c>
      <c r="AF499" s="561">
        <f t="shared" si="116"/>
        <v>0</v>
      </c>
      <c r="AG499" s="562"/>
    </row>
    <row r="500" spans="2:33" s="418" customFormat="1" ht="15" customHeight="1" x14ac:dyDescent="0.2">
      <c r="B500" s="554"/>
      <c r="C500" s="382"/>
      <c r="D500" s="383"/>
      <c r="E500" s="381"/>
      <c r="F500" s="1040"/>
      <c r="G500" s="1038"/>
      <c r="H500" s="1041"/>
      <c r="I500" s="381"/>
      <c r="J500" s="568">
        <f t="shared" si="108"/>
        <v>0</v>
      </c>
      <c r="K500" s="381"/>
      <c r="L500" s="381"/>
      <c r="M500" s="568">
        <f t="shared" si="117"/>
        <v>0</v>
      </c>
      <c r="N500" s="570">
        <f>IFERROR(VLOOKUP($C500,Listen!$J$3:$L$39,2,0),0)</f>
        <v>0</v>
      </c>
      <c r="O500" s="570">
        <f>IFERROR(VLOOKUP($C500,Listen!$J$3:$L$39,3,0),0)</f>
        <v>0</v>
      </c>
      <c r="P500" s="453">
        <f t="shared" si="109"/>
        <v>0</v>
      </c>
      <c r="Q500" s="453">
        <f t="shared" si="121"/>
        <v>0</v>
      </c>
      <c r="R500" s="453">
        <f t="shared" si="121"/>
        <v>0</v>
      </c>
      <c r="S500" s="453">
        <f t="shared" si="121"/>
        <v>0</v>
      </c>
      <c r="T500" s="453">
        <f t="shared" si="121"/>
        <v>0</v>
      </c>
      <c r="U500" s="453">
        <f t="shared" si="121"/>
        <v>0</v>
      </c>
      <c r="V500" s="453">
        <f t="shared" si="121"/>
        <v>0</v>
      </c>
      <c r="W500" s="384">
        <f t="shared" si="119"/>
        <v>0</v>
      </c>
      <c r="X500" s="565">
        <f>IF(D500='A. Allgemeine Informationen'!$C$17,$M500-Y500,HLOOKUP('A. Allgemeine Informationen'!$C$17-1,$Z$1:$AF$2005,ROW(D500),FALSE)-$Y500)</f>
        <v>0</v>
      </c>
      <c r="Y500" s="384">
        <f>HLOOKUP('A. Allgemeine Informationen'!$C$17,$Z$1:$AF$2005,ROW(D500),FALSE)</f>
        <v>0</v>
      </c>
      <c r="Z500" s="565">
        <f t="shared" si="110"/>
        <v>0</v>
      </c>
      <c r="AA500" s="565">
        <f t="shared" si="111"/>
        <v>0</v>
      </c>
      <c r="AB500" s="565">
        <f t="shared" si="112"/>
        <v>0</v>
      </c>
      <c r="AC500" s="565">
        <f t="shared" si="113"/>
        <v>0</v>
      </c>
      <c r="AD500" s="572">
        <f t="shared" si="114"/>
        <v>0</v>
      </c>
      <c r="AE500" s="560">
        <f t="shared" si="115"/>
        <v>0</v>
      </c>
      <c r="AF500" s="561">
        <f t="shared" si="116"/>
        <v>0</v>
      </c>
      <c r="AG500" s="562"/>
    </row>
    <row r="501" spans="2:33" s="418" customFormat="1" ht="15" customHeight="1" x14ac:dyDescent="0.2">
      <c r="B501" s="554"/>
      <c r="C501" s="382"/>
      <c r="D501" s="383"/>
      <c r="E501" s="381"/>
      <c r="F501" s="1040"/>
      <c r="G501" s="1038"/>
      <c r="H501" s="1041"/>
      <c r="I501" s="381"/>
      <c r="J501" s="568">
        <f t="shared" si="108"/>
        <v>0</v>
      </c>
      <c r="K501" s="381"/>
      <c r="L501" s="381"/>
      <c r="M501" s="568">
        <f t="shared" si="117"/>
        <v>0</v>
      </c>
      <c r="N501" s="570">
        <f>IFERROR(VLOOKUP($C501,Listen!$J$3:$L$39,2,0),0)</f>
        <v>0</v>
      </c>
      <c r="O501" s="570">
        <f>IFERROR(VLOOKUP($C501,Listen!$J$3:$L$39,3,0),0)</f>
        <v>0</v>
      </c>
      <c r="P501" s="453">
        <f t="shared" si="109"/>
        <v>0</v>
      </c>
      <c r="Q501" s="453">
        <f t="shared" si="121"/>
        <v>0</v>
      </c>
      <c r="R501" s="453">
        <f t="shared" si="121"/>
        <v>0</v>
      </c>
      <c r="S501" s="453">
        <f t="shared" si="121"/>
        <v>0</v>
      </c>
      <c r="T501" s="453">
        <f t="shared" si="121"/>
        <v>0</v>
      </c>
      <c r="U501" s="453">
        <f t="shared" si="121"/>
        <v>0</v>
      </c>
      <c r="V501" s="453">
        <f t="shared" si="121"/>
        <v>0</v>
      </c>
      <c r="W501" s="384">
        <f t="shared" si="119"/>
        <v>0</v>
      </c>
      <c r="X501" s="565">
        <f>IF(D501='A. Allgemeine Informationen'!$C$17,$M501-Y501,HLOOKUP('A. Allgemeine Informationen'!$C$17-1,$Z$1:$AF$2005,ROW(D501),FALSE)-$Y501)</f>
        <v>0</v>
      </c>
      <c r="Y501" s="384">
        <f>HLOOKUP('A. Allgemeine Informationen'!$C$17,$Z$1:$AF$2005,ROW(D501),FALSE)</f>
        <v>0</v>
      </c>
      <c r="Z501" s="565">
        <f t="shared" si="110"/>
        <v>0</v>
      </c>
      <c r="AA501" s="565">
        <f t="shared" si="111"/>
        <v>0</v>
      </c>
      <c r="AB501" s="565">
        <f t="shared" si="112"/>
        <v>0</v>
      </c>
      <c r="AC501" s="565">
        <f t="shared" si="113"/>
        <v>0</v>
      </c>
      <c r="AD501" s="572">
        <f t="shared" si="114"/>
        <v>0</v>
      </c>
      <c r="AE501" s="560">
        <f t="shared" si="115"/>
        <v>0</v>
      </c>
      <c r="AF501" s="561">
        <f t="shared" si="116"/>
        <v>0</v>
      </c>
      <c r="AG501" s="562"/>
    </row>
    <row r="502" spans="2:33" s="418" customFormat="1" ht="15" customHeight="1" x14ac:dyDescent="0.2">
      <c r="B502" s="554"/>
      <c r="C502" s="382"/>
      <c r="D502" s="383"/>
      <c r="E502" s="381"/>
      <c r="F502" s="1040"/>
      <c r="G502" s="1038"/>
      <c r="H502" s="1041"/>
      <c r="I502" s="381"/>
      <c r="J502" s="568">
        <f t="shared" si="108"/>
        <v>0</v>
      </c>
      <c r="K502" s="381"/>
      <c r="L502" s="381"/>
      <c r="M502" s="568">
        <f t="shared" si="117"/>
        <v>0</v>
      </c>
      <c r="N502" s="570">
        <f>IFERROR(VLOOKUP($C502,Listen!$J$3:$L$39,2,0),0)</f>
        <v>0</v>
      </c>
      <c r="O502" s="570">
        <f>IFERROR(VLOOKUP($C502,Listen!$J$3:$L$39,3,0),0)</f>
        <v>0</v>
      </c>
      <c r="P502" s="453">
        <f t="shared" si="109"/>
        <v>0</v>
      </c>
      <c r="Q502" s="453">
        <f t="shared" si="121"/>
        <v>0</v>
      </c>
      <c r="R502" s="453">
        <f t="shared" si="121"/>
        <v>0</v>
      </c>
      <c r="S502" s="453">
        <f t="shared" si="121"/>
        <v>0</v>
      </c>
      <c r="T502" s="453">
        <f t="shared" si="121"/>
        <v>0</v>
      </c>
      <c r="U502" s="453">
        <f t="shared" si="121"/>
        <v>0</v>
      </c>
      <c r="V502" s="453">
        <f t="shared" si="121"/>
        <v>0</v>
      </c>
      <c r="W502" s="384">
        <f t="shared" si="119"/>
        <v>0</v>
      </c>
      <c r="X502" s="565">
        <f>IF(D502='A. Allgemeine Informationen'!$C$17,$M502-Y502,HLOOKUP('A. Allgemeine Informationen'!$C$17-1,$Z$1:$AF$2005,ROW(D502),FALSE)-$Y502)</f>
        <v>0</v>
      </c>
      <c r="Y502" s="384">
        <f>HLOOKUP('A. Allgemeine Informationen'!$C$17,$Z$1:$AF$2005,ROW(D502),FALSE)</f>
        <v>0</v>
      </c>
      <c r="Z502" s="565">
        <f t="shared" si="110"/>
        <v>0</v>
      </c>
      <c r="AA502" s="565">
        <f t="shared" si="111"/>
        <v>0</v>
      </c>
      <c r="AB502" s="565">
        <f t="shared" si="112"/>
        <v>0</v>
      </c>
      <c r="AC502" s="565">
        <f t="shared" si="113"/>
        <v>0</v>
      </c>
      <c r="AD502" s="572">
        <f t="shared" si="114"/>
        <v>0</v>
      </c>
      <c r="AE502" s="560">
        <f t="shared" si="115"/>
        <v>0</v>
      </c>
      <c r="AF502" s="561">
        <f t="shared" si="116"/>
        <v>0</v>
      </c>
      <c r="AG502" s="562"/>
    </row>
    <row r="503" spans="2:33" s="418" customFormat="1" ht="15" customHeight="1" x14ac:dyDescent="0.2">
      <c r="B503" s="554"/>
      <c r="C503" s="382"/>
      <c r="D503" s="383"/>
      <c r="E503" s="381"/>
      <c r="F503" s="1040"/>
      <c r="G503" s="1038"/>
      <c r="H503" s="1041"/>
      <c r="I503" s="381"/>
      <c r="J503" s="568">
        <f t="shared" si="108"/>
        <v>0</v>
      </c>
      <c r="K503" s="381"/>
      <c r="L503" s="381"/>
      <c r="M503" s="568">
        <f t="shared" si="117"/>
        <v>0</v>
      </c>
      <c r="N503" s="570">
        <f>IFERROR(VLOOKUP($C503,Listen!$J$3:$L$39,2,0),0)</f>
        <v>0</v>
      </c>
      <c r="O503" s="570">
        <f>IFERROR(VLOOKUP($C503,Listen!$J$3:$L$39,3,0),0)</f>
        <v>0</v>
      </c>
      <c r="P503" s="453">
        <f t="shared" si="109"/>
        <v>0</v>
      </c>
      <c r="Q503" s="453">
        <f t="shared" ref="Q503:V518" si="122">P503</f>
        <v>0</v>
      </c>
      <c r="R503" s="453">
        <f t="shared" si="122"/>
        <v>0</v>
      </c>
      <c r="S503" s="453">
        <f t="shared" si="122"/>
        <v>0</v>
      </c>
      <c r="T503" s="453">
        <f t="shared" si="122"/>
        <v>0</v>
      </c>
      <c r="U503" s="453">
        <f t="shared" si="122"/>
        <v>0</v>
      </c>
      <c r="V503" s="453">
        <f t="shared" si="122"/>
        <v>0</v>
      </c>
      <c r="W503" s="384">
        <f t="shared" si="119"/>
        <v>0</v>
      </c>
      <c r="X503" s="565">
        <f>IF(D503='A. Allgemeine Informationen'!$C$17,$M503-Y503,HLOOKUP('A. Allgemeine Informationen'!$C$17-1,$Z$1:$AF$2005,ROW(D503),FALSE)-$Y503)</f>
        <v>0</v>
      </c>
      <c r="Y503" s="384">
        <f>HLOOKUP('A. Allgemeine Informationen'!$C$17,$Z$1:$AF$2005,ROW(D503),FALSE)</f>
        <v>0</v>
      </c>
      <c r="Z503" s="565">
        <f t="shared" si="110"/>
        <v>0</v>
      </c>
      <c r="AA503" s="565">
        <f t="shared" si="111"/>
        <v>0</v>
      </c>
      <c r="AB503" s="565">
        <f t="shared" si="112"/>
        <v>0</v>
      </c>
      <c r="AC503" s="565">
        <f t="shared" si="113"/>
        <v>0</v>
      </c>
      <c r="AD503" s="572">
        <f t="shared" si="114"/>
        <v>0</v>
      </c>
      <c r="AE503" s="560">
        <f t="shared" si="115"/>
        <v>0</v>
      </c>
      <c r="AF503" s="561">
        <f t="shared" si="116"/>
        <v>0</v>
      </c>
      <c r="AG503" s="562"/>
    </row>
    <row r="504" spans="2:33" s="418" customFormat="1" ht="15" customHeight="1" x14ac:dyDescent="0.2">
      <c r="B504" s="554"/>
      <c r="C504" s="382"/>
      <c r="D504" s="383"/>
      <c r="E504" s="381"/>
      <c r="F504" s="1040"/>
      <c r="G504" s="1038"/>
      <c r="H504" s="1041"/>
      <c r="I504" s="381"/>
      <c r="J504" s="568">
        <f t="shared" si="108"/>
        <v>0</v>
      </c>
      <c r="K504" s="381"/>
      <c r="L504" s="381"/>
      <c r="M504" s="568">
        <f t="shared" si="117"/>
        <v>0</v>
      </c>
      <c r="N504" s="570">
        <f>IFERROR(VLOOKUP($C504,Listen!$J$3:$L$39,2,0),0)</f>
        <v>0</v>
      </c>
      <c r="O504" s="570">
        <f>IFERROR(VLOOKUP($C504,Listen!$J$3:$L$39,3,0),0)</f>
        <v>0</v>
      </c>
      <c r="P504" s="453">
        <f t="shared" si="109"/>
        <v>0</v>
      </c>
      <c r="Q504" s="453">
        <f t="shared" si="122"/>
        <v>0</v>
      </c>
      <c r="R504" s="453">
        <f t="shared" si="122"/>
        <v>0</v>
      </c>
      <c r="S504" s="453">
        <f t="shared" si="122"/>
        <v>0</v>
      </c>
      <c r="T504" s="453">
        <f t="shared" si="122"/>
        <v>0</v>
      </c>
      <c r="U504" s="453">
        <f t="shared" si="122"/>
        <v>0</v>
      </c>
      <c r="V504" s="453">
        <f t="shared" si="122"/>
        <v>0</v>
      </c>
      <c r="W504" s="384">
        <f t="shared" si="119"/>
        <v>0</v>
      </c>
      <c r="X504" s="565">
        <f>IF(D504='A. Allgemeine Informationen'!$C$17,$M504-Y504,HLOOKUP('A. Allgemeine Informationen'!$C$17-1,$Z$1:$AF$2005,ROW(D504),FALSE)-$Y504)</f>
        <v>0</v>
      </c>
      <c r="Y504" s="384">
        <f>HLOOKUP('A. Allgemeine Informationen'!$C$17,$Z$1:$AF$2005,ROW(D504),FALSE)</f>
        <v>0</v>
      </c>
      <c r="Z504" s="565">
        <f t="shared" si="110"/>
        <v>0</v>
      </c>
      <c r="AA504" s="565">
        <f t="shared" si="111"/>
        <v>0</v>
      </c>
      <c r="AB504" s="565">
        <f t="shared" si="112"/>
        <v>0</v>
      </c>
      <c r="AC504" s="565">
        <f t="shared" si="113"/>
        <v>0</v>
      </c>
      <c r="AD504" s="572">
        <f t="shared" si="114"/>
        <v>0</v>
      </c>
      <c r="AE504" s="560">
        <f t="shared" si="115"/>
        <v>0</v>
      </c>
      <c r="AF504" s="561">
        <f t="shared" si="116"/>
        <v>0</v>
      </c>
      <c r="AG504" s="562"/>
    </row>
    <row r="505" spans="2:33" s="418" customFormat="1" ht="15" customHeight="1" x14ac:dyDescent="0.2">
      <c r="B505" s="554"/>
      <c r="C505" s="382"/>
      <c r="D505" s="383"/>
      <c r="E505" s="381"/>
      <c r="F505" s="1040"/>
      <c r="G505" s="1038"/>
      <c r="H505" s="1041"/>
      <c r="I505" s="381"/>
      <c r="J505" s="568">
        <f t="shared" si="108"/>
        <v>0</v>
      </c>
      <c r="K505" s="381"/>
      <c r="L505" s="381"/>
      <c r="M505" s="568">
        <f t="shared" si="117"/>
        <v>0</v>
      </c>
      <c r="N505" s="570">
        <f>IFERROR(VLOOKUP($C505,Listen!$J$3:$L$39,2,0),0)</f>
        <v>0</v>
      </c>
      <c r="O505" s="570">
        <f>IFERROR(VLOOKUP($C505,Listen!$J$3:$L$39,3,0),0)</f>
        <v>0</v>
      </c>
      <c r="P505" s="453">
        <f t="shared" si="109"/>
        <v>0</v>
      </c>
      <c r="Q505" s="453">
        <f t="shared" si="122"/>
        <v>0</v>
      </c>
      <c r="R505" s="453">
        <f t="shared" si="122"/>
        <v>0</v>
      </c>
      <c r="S505" s="453">
        <f t="shared" si="122"/>
        <v>0</v>
      </c>
      <c r="T505" s="453">
        <f t="shared" si="122"/>
        <v>0</v>
      </c>
      <c r="U505" s="453">
        <f t="shared" si="122"/>
        <v>0</v>
      </c>
      <c r="V505" s="453">
        <f t="shared" si="122"/>
        <v>0</v>
      </c>
      <c r="W505" s="384">
        <f t="shared" si="119"/>
        <v>0</v>
      </c>
      <c r="X505" s="565">
        <f>IF(D505='A. Allgemeine Informationen'!$C$17,$M505-Y505,HLOOKUP('A. Allgemeine Informationen'!$C$17-1,$Z$1:$AF$2005,ROW(D505),FALSE)-$Y505)</f>
        <v>0</v>
      </c>
      <c r="Y505" s="384">
        <f>HLOOKUP('A. Allgemeine Informationen'!$C$17,$Z$1:$AF$2005,ROW(D505),FALSE)</f>
        <v>0</v>
      </c>
      <c r="Z505" s="565">
        <f t="shared" si="110"/>
        <v>0</v>
      </c>
      <c r="AA505" s="565">
        <f t="shared" si="111"/>
        <v>0</v>
      </c>
      <c r="AB505" s="565">
        <f t="shared" si="112"/>
        <v>0</v>
      </c>
      <c r="AC505" s="565">
        <f t="shared" si="113"/>
        <v>0</v>
      </c>
      <c r="AD505" s="572">
        <f t="shared" si="114"/>
        <v>0</v>
      </c>
      <c r="AE505" s="560">
        <f t="shared" si="115"/>
        <v>0</v>
      </c>
      <c r="AF505" s="561">
        <f t="shared" si="116"/>
        <v>0</v>
      </c>
      <c r="AG505" s="562"/>
    </row>
    <row r="506" spans="2:33" s="418" customFormat="1" ht="15" customHeight="1" x14ac:dyDescent="0.2">
      <c r="B506" s="554"/>
      <c r="C506" s="382"/>
      <c r="D506" s="383"/>
      <c r="E506" s="381"/>
      <c r="F506" s="1040"/>
      <c r="G506" s="1038"/>
      <c r="H506" s="1041"/>
      <c r="I506" s="381"/>
      <c r="J506" s="568">
        <f t="shared" si="108"/>
        <v>0</v>
      </c>
      <c r="K506" s="381"/>
      <c r="L506" s="381"/>
      <c r="M506" s="568">
        <f t="shared" si="117"/>
        <v>0</v>
      </c>
      <c r="N506" s="570">
        <f>IFERROR(VLOOKUP($C506,Listen!$J$3:$L$39,2,0),0)</f>
        <v>0</v>
      </c>
      <c r="O506" s="570">
        <f>IFERROR(VLOOKUP($C506,Listen!$J$3:$L$39,3,0),0)</f>
        <v>0</v>
      </c>
      <c r="P506" s="453">
        <f t="shared" si="109"/>
        <v>0</v>
      </c>
      <c r="Q506" s="453">
        <f t="shared" si="122"/>
        <v>0</v>
      </c>
      <c r="R506" s="453">
        <f t="shared" si="122"/>
        <v>0</v>
      </c>
      <c r="S506" s="453">
        <f t="shared" si="122"/>
        <v>0</v>
      </c>
      <c r="T506" s="453">
        <f t="shared" si="122"/>
        <v>0</v>
      </c>
      <c r="U506" s="453">
        <f t="shared" si="122"/>
        <v>0</v>
      </c>
      <c r="V506" s="453">
        <f t="shared" si="122"/>
        <v>0</v>
      </c>
      <c r="W506" s="384">
        <f t="shared" si="119"/>
        <v>0</v>
      </c>
      <c r="X506" s="565">
        <f>IF(D506='A. Allgemeine Informationen'!$C$17,$M506-Y506,HLOOKUP('A. Allgemeine Informationen'!$C$17-1,$Z$1:$AF$2005,ROW(D506),FALSE)-$Y506)</f>
        <v>0</v>
      </c>
      <c r="Y506" s="384">
        <f>HLOOKUP('A. Allgemeine Informationen'!$C$17,$Z$1:$AF$2005,ROW(D506),FALSE)</f>
        <v>0</v>
      </c>
      <c r="Z506" s="565">
        <f t="shared" si="110"/>
        <v>0</v>
      </c>
      <c r="AA506" s="565">
        <f t="shared" si="111"/>
        <v>0</v>
      </c>
      <c r="AB506" s="565">
        <f t="shared" si="112"/>
        <v>0</v>
      </c>
      <c r="AC506" s="565">
        <f t="shared" si="113"/>
        <v>0</v>
      </c>
      <c r="AD506" s="572">
        <f t="shared" si="114"/>
        <v>0</v>
      </c>
      <c r="AE506" s="560">
        <f t="shared" si="115"/>
        <v>0</v>
      </c>
      <c r="AF506" s="561">
        <f t="shared" si="116"/>
        <v>0</v>
      </c>
      <c r="AG506" s="562"/>
    </row>
    <row r="507" spans="2:33" s="418" customFormat="1" ht="15" customHeight="1" x14ac:dyDescent="0.2">
      <c r="B507" s="554"/>
      <c r="C507" s="382"/>
      <c r="D507" s="383"/>
      <c r="E507" s="381"/>
      <c r="F507" s="1040"/>
      <c r="G507" s="1038"/>
      <c r="H507" s="1041"/>
      <c r="I507" s="381"/>
      <c r="J507" s="568">
        <f t="shared" si="108"/>
        <v>0</v>
      </c>
      <c r="K507" s="381"/>
      <c r="L507" s="381"/>
      <c r="M507" s="568">
        <f t="shared" si="117"/>
        <v>0</v>
      </c>
      <c r="N507" s="570">
        <f>IFERROR(VLOOKUP($C507,Listen!$J$3:$L$39,2,0),0)</f>
        <v>0</v>
      </c>
      <c r="O507" s="570">
        <f>IFERROR(VLOOKUP($C507,Listen!$J$3:$L$39,3,0),0)</f>
        <v>0</v>
      </c>
      <c r="P507" s="453">
        <f t="shared" si="109"/>
        <v>0</v>
      </c>
      <c r="Q507" s="453">
        <f t="shared" si="122"/>
        <v>0</v>
      </c>
      <c r="R507" s="453">
        <f t="shared" si="122"/>
        <v>0</v>
      </c>
      <c r="S507" s="453">
        <f t="shared" si="122"/>
        <v>0</v>
      </c>
      <c r="T507" s="453">
        <f t="shared" si="122"/>
        <v>0</v>
      </c>
      <c r="U507" s="453">
        <f t="shared" si="122"/>
        <v>0</v>
      </c>
      <c r="V507" s="453">
        <f t="shared" si="122"/>
        <v>0</v>
      </c>
      <c r="W507" s="384">
        <f t="shared" si="119"/>
        <v>0</v>
      </c>
      <c r="X507" s="565">
        <f>IF(D507='A. Allgemeine Informationen'!$C$17,$M507-Y507,HLOOKUP('A. Allgemeine Informationen'!$C$17-1,$Z$1:$AF$2005,ROW(D507),FALSE)-$Y507)</f>
        <v>0</v>
      </c>
      <c r="Y507" s="384">
        <f>HLOOKUP('A. Allgemeine Informationen'!$C$17,$Z$1:$AF$2005,ROW(D507),FALSE)</f>
        <v>0</v>
      </c>
      <c r="Z507" s="565">
        <f t="shared" si="110"/>
        <v>0</v>
      </c>
      <c r="AA507" s="565">
        <f t="shared" si="111"/>
        <v>0</v>
      </c>
      <c r="AB507" s="565">
        <f t="shared" si="112"/>
        <v>0</v>
      </c>
      <c r="AC507" s="565">
        <f t="shared" si="113"/>
        <v>0</v>
      </c>
      <c r="AD507" s="572">
        <f t="shared" si="114"/>
        <v>0</v>
      </c>
      <c r="AE507" s="560">
        <f t="shared" si="115"/>
        <v>0</v>
      </c>
      <c r="AF507" s="561">
        <f t="shared" si="116"/>
        <v>0</v>
      </c>
      <c r="AG507" s="562"/>
    </row>
    <row r="508" spans="2:33" s="418" customFormat="1" ht="15" customHeight="1" x14ac:dyDescent="0.2">
      <c r="B508" s="554"/>
      <c r="C508" s="382"/>
      <c r="D508" s="383"/>
      <c r="E508" s="381"/>
      <c r="F508" s="1040"/>
      <c r="G508" s="1038"/>
      <c r="H508" s="1041"/>
      <c r="I508" s="381"/>
      <c r="J508" s="568">
        <f t="shared" si="108"/>
        <v>0</v>
      </c>
      <c r="K508" s="381"/>
      <c r="L508" s="381"/>
      <c r="M508" s="568">
        <f t="shared" si="117"/>
        <v>0</v>
      </c>
      <c r="N508" s="570">
        <f>IFERROR(VLOOKUP($C508,Listen!$J$3:$L$39,2,0),0)</f>
        <v>0</v>
      </c>
      <c r="O508" s="570">
        <f>IFERROR(VLOOKUP($C508,Listen!$J$3:$L$39,3,0),0)</f>
        <v>0</v>
      </c>
      <c r="P508" s="453">
        <f t="shared" si="109"/>
        <v>0</v>
      </c>
      <c r="Q508" s="453">
        <f t="shared" si="122"/>
        <v>0</v>
      </c>
      <c r="R508" s="453">
        <f t="shared" si="122"/>
        <v>0</v>
      </c>
      <c r="S508" s="453">
        <f t="shared" si="122"/>
        <v>0</v>
      </c>
      <c r="T508" s="453">
        <f t="shared" si="122"/>
        <v>0</v>
      </c>
      <c r="U508" s="453">
        <f t="shared" si="122"/>
        <v>0</v>
      </c>
      <c r="V508" s="453">
        <f t="shared" si="122"/>
        <v>0</v>
      </c>
      <c r="W508" s="384">
        <f t="shared" si="119"/>
        <v>0</v>
      </c>
      <c r="X508" s="565">
        <f>IF(D508='A. Allgemeine Informationen'!$C$17,$M508-Y508,HLOOKUP('A. Allgemeine Informationen'!$C$17-1,$Z$1:$AF$2005,ROW(D508),FALSE)-$Y508)</f>
        <v>0</v>
      </c>
      <c r="Y508" s="384">
        <f>HLOOKUP('A. Allgemeine Informationen'!$C$17,$Z$1:$AF$2005,ROW(D508),FALSE)</f>
        <v>0</v>
      </c>
      <c r="Z508" s="565">
        <f t="shared" si="110"/>
        <v>0</v>
      </c>
      <c r="AA508" s="565">
        <f t="shared" si="111"/>
        <v>0</v>
      </c>
      <c r="AB508" s="565">
        <f t="shared" si="112"/>
        <v>0</v>
      </c>
      <c r="AC508" s="565">
        <f t="shared" si="113"/>
        <v>0</v>
      </c>
      <c r="AD508" s="572">
        <f t="shared" si="114"/>
        <v>0</v>
      </c>
      <c r="AE508" s="560">
        <f t="shared" si="115"/>
        <v>0</v>
      </c>
      <c r="AF508" s="561">
        <f t="shared" si="116"/>
        <v>0</v>
      </c>
      <c r="AG508" s="562"/>
    </row>
    <row r="509" spans="2:33" s="418" customFormat="1" ht="15" customHeight="1" x14ac:dyDescent="0.2">
      <c r="B509" s="554"/>
      <c r="C509" s="382"/>
      <c r="D509" s="383"/>
      <c r="E509" s="381"/>
      <c r="F509" s="1040"/>
      <c r="G509" s="1038"/>
      <c r="H509" s="1041"/>
      <c r="I509" s="381"/>
      <c r="J509" s="568">
        <f t="shared" si="108"/>
        <v>0</v>
      </c>
      <c r="K509" s="381"/>
      <c r="L509" s="381"/>
      <c r="M509" s="568">
        <f t="shared" si="117"/>
        <v>0</v>
      </c>
      <c r="N509" s="570">
        <f>IFERROR(VLOOKUP($C509,Listen!$J$3:$L$39,2,0),0)</f>
        <v>0</v>
      </c>
      <c r="O509" s="570">
        <f>IFERROR(VLOOKUP($C509,Listen!$J$3:$L$39,3,0),0)</f>
        <v>0</v>
      </c>
      <c r="P509" s="453">
        <f t="shared" si="109"/>
        <v>0</v>
      </c>
      <c r="Q509" s="453">
        <f t="shared" si="122"/>
        <v>0</v>
      </c>
      <c r="R509" s="453">
        <f t="shared" si="122"/>
        <v>0</v>
      </c>
      <c r="S509" s="453">
        <f t="shared" si="122"/>
        <v>0</v>
      </c>
      <c r="T509" s="453">
        <f t="shared" si="122"/>
        <v>0</v>
      </c>
      <c r="U509" s="453">
        <f t="shared" si="122"/>
        <v>0</v>
      </c>
      <c r="V509" s="453">
        <f t="shared" si="122"/>
        <v>0</v>
      </c>
      <c r="W509" s="384">
        <f t="shared" si="119"/>
        <v>0</v>
      </c>
      <c r="X509" s="565">
        <f>IF(D509='A. Allgemeine Informationen'!$C$17,$M509-Y509,HLOOKUP('A. Allgemeine Informationen'!$C$17-1,$Z$1:$AF$2005,ROW(D509),FALSE)-$Y509)</f>
        <v>0</v>
      </c>
      <c r="Y509" s="384">
        <f>HLOOKUP('A. Allgemeine Informationen'!$C$17,$Z$1:$AF$2005,ROW(D509),FALSE)</f>
        <v>0</v>
      </c>
      <c r="Z509" s="565">
        <f t="shared" si="110"/>
        <v>0</v>
      </c>
      <c r="AA509" s="565">
        <f t="shared" si="111"/>
        <v>0</v>
      </c>
      <c r="AB509" s="565">
        <f t="shared" si="112"/>
        <v>0</v>
      </c>
      <c r="AC509" s="565">
        <f t="shared" si="113"/>
        <v>0</v>
      </c>
      <c r="AD509" s="572">
        <f t="shared" si="114"/>
        <v>0</v>
      </c>
      <c r="AE509" s="560">
        <f t="shared" si="115"/>
        <v>0</v>
      </c>
      <c r="AF509" s="561">
        <f t="shared" si="116"/>
        <v>0</v>
      </c>
      <c r="AG509" s="562"/>
    </row>
    <row r="510" spans="2:33" s="418" customFormat="1" ht="15" customHeight="1" x14ac:dyDescent="0.2">
      <c r="B510" s="554"/>
      <c r="C510" s="382"/>
      <c r="D510" s="383"/>
      <c r="E510" s="381"/>
      <c r="F510" s="1040"/>
      <c r="G510" s="1038"/>
      <c r="H510" s="1041"/>
      <c r="I510" s="381"/>
      <c r="J510" s="568">
        <f t="shared" si="108"/>
        <v>0</v>
      </c>
      <c r="K510" s="381"/>
      <c r="L510" s="381"/>
      <c r="M510" s="568">
        <f t="shared" si="117"/>
        <v>0</v>
      </c>
      <c r="N510" s="570">
        <f>IFERROR(VLOOKUP($C510,Listen!$J$3:$L$39,2,0),0)</f>
        <v>0</v>
      </c>
      <c r="O510" s="570">
        <f>IFERROR(VLOOKUP($C510,Listen!$J$3:$L$39,3,0),0)</f>
        <v>0</v>
      </c>
      <c r="P510" s="453">
        <f t="shared" si="109"/>
        <v>0</v>
      </c>
      <c r="Q510" s="453">
        <f t="shared" si="122"/>
        <v>0</v>
      </c>
      <c r="R510" s="453">
        <f t="shared" si="122"/>
        <v>0</v>
      </c>
      <c r="S510" s="453">
        <f t="shared" si="122"/>
        <v>0</v>
      </c>
      <c r="T510" s="453">
        <f t="shared" si="122"/>
        <v>0</v>
      </c>
      <c r="U510" s="453">
        <f t="shared" si="122"/>
        <v>0</v>
      </c>
      <c r="V510" s="453">
        <f t="shared" si="122"/>
        <v>0</v>
      </c>
      <c r="W510" s="384">
        <f t="shared" si="119"/>
        <v>0</v>
      </c>
      <c r="X510" s="565">
        <f>IF(D510='A. Allgemeine Informationen'!$C$17,$M510-Y510,HLOOKUP('A. Allgemeine Informationen'!$C$17-1,$Z$1:$AF$2005,ROW(D510),FALSE)-$Y510)</f>
        <v>0</v>
      </c>
      <c r="Y510" s="384">
        <f>HLOOKUP('A. Allgemeine Informationen'!$C$17,$Z$1:$AF$2005,ROW(D510),FALSE)</f>
        <v>0</v>
      </c>
      <c r="Z510" s="565">
        <f t="shared" si="110"/>
        <v>0</v>
      </c>
      <c r="AA510" s="565">
        <f t="shared" si="111"/>
        <v>0</v>
      </c>
      <c r="AB510" s="565">
        <f t="shared" si="112"/>
        <v>0</v>
      </c>
      <c r="AC510" s="565">
        <f t="shared" si="113"/>
        <v>0</v>
      </c>
      <c r="AD510" s="572">
        <f t="shared" si="114"/>
        <v>0</v>
      </c>
      <c r="AE510" s="560">
        <f t="shared" si="115"/>
        <v>0</v>
      </c>
      <c r="AF510" s="561">
        <f t="shared" si="116"/>
        <v>0</v>
      </c>
      <c r="AG510" s="562"/>
    </row>
    <row r="511" spans="2:33" s="418" customFormat="1" ht="15" customHeight="1" x14ac:dyDescent="0.2">
      <c r="B511" s="554"/>
      <c r="C511" s="382"/>
      <c r="D511" s="383"/>
      <c r="E511" s="381"/>
      <c r="F511" s="1040"/>
      <c r="G511" s="1038"/>
      <c r="H511" s="1041"/>
      <c r="I511" s="381"/>
      <c r="J511" s="568">
        <f t="shared" si="108"/>
        <v>0</v>
      </c>
      <c r="K511" s="381"/>
      <c r="L511" s="381"/>
      <c r="M511" s="568">
        <f t="shared" si="117"/>
        <v>0</v>
      </c>
      <c r="N511" s="570">
        <f>IFERROR(VLOOKUP($C511,Listen!$J$3:$L$39,2,0),0)</f>
        <v>0</v>
      </c>
      <c r="O511" s="570">
        <f>IFERROR(VLOOKUP($C511,Listen!$J$3:$L$39,3,0),0)</f>
        <v>0</v>
      </c>
      <c r="P511" s="453">
        <f t="shared" si="109"/>
        <v>0</v>
      </c>
      <c r="Q511" s="453">
        <f t="shared" si="122"/>
        <v>0</v>
      </c>
      <c r="R511" s="453">
        <f t="shared" si="122"/>
        <v>0</v>
      </c>
      <c r="S511" s="453">
        <f t="shared" si="122"/>
        <v>0</v>
      </c>
      <c r="T511" s="453">
        <f t="shared" si="122"/>
        <v>0</v>
      </c>
      <c r="U511" s="453">
        <f t="shared" si="122"/>
        <v>0</v>
      </c>
      <c r="V511" s="453">
        <f t="shared" si="122"/>
        <v>0</v>
      </c>
      <c r="W511" s="384">
        <f t="shared" si="119"/>
        <v>0</v>
      </c>
      <c r="X511" s="565">
        <f>IF(D511='A. Allgemeine Informationen'!$C$17,$M511-Y511,HLOOKUP('A. Allgemeine Informationen'!$C$17-1,$Z$1:$AF$2005,ROW(D511),FALSE)-$Y511)</f>
        <v>0</v>
      </c>
      <c r="Y511" s="384">
        <f>HLOOKUP('A. Allgemeine Informationen'!$C$17,$Z$1:$AF$2005,ROW(D511),FALSE)</f>
        <v>0</v>
      </c>
      <c r="Z511" s="565">
        <f t="shared" si="110"/>
        <v>0</v>
      </c>
      <c r="AA511" s="565">
        <f t="shared" si="111"/>
        <v>0</v>
      </c>
      <c r="AB511" s="565">
        <f t="shared" si="112"/>
        <v>0</v>
      </c>
      <c r="AC511" s="565">
        <f t="shared" si="113"/>
        <v>0</v>
      </c>
      <c r="AD511" s="572">
        <f t="shared" si="114"/>
        <v>0</v>
      </c>
      <c r="AE511" s="560">
        <f t="shared" si="115"/>
        <v>0</v>
      </c>
      <c r="AF511" s="561">
        <f t="shared" si="116"/>
        <v>0</v>
      </c>
      <c r="AG511" s="562"/>
    </row>
    <row r="512" spans="2:33" s="418" customFormat="1" ht="15" customHeight="1" x14ac:dyDescent="0.2">
      <c r="B512" s="554"/>
      <c r="C512" s="382"/>
      <c r="D512" s="383"/>
      <c r="E512" s="381"/>
      <c r="F512" s="1040"/>
      <c r="G512" s="1038"/>
      <c r="H512" s="1041"/>
      <c r="I512" s="381"/>
      <c r="J512" s="568">
        <f t="shared" si="108"/>
        <v>0</v>
      </c>
      <c r="K512" s="381"/>
      <c r="L512" s="381"/>
      <c r="M512" s="568">
        <f t="shared" si="117"/>
        <v>0</v>
      </c>
      <c r="N512" s="570">
        <f>IFERROR(VLOOKUP($C512,Listen!$J$3:$L$39,2,0),0)</f>
        <v>0</v>
      </c>
      <c r="O512" s="570">
        <f>IFERROR(VLOOKUP($C512,Listen!$J$3:$L$39,3,0),0)</f>
        <v>0</v>
      </c>
      <c r="P512" s="453">
        <f t="shared" si="109"/>
        <v>0</v>
      </c>
      <c r="Q512" s="453">
        <f t="shared" si="122"/>
        <v>0</v>
      </c>
      <c r="R512" s="453">
        <f t="shared" si="122"/>
        <v>0</v>
      </c>
      <c r="S512" s="453">
        <f t="shared" si="122"/>
        <v>0</v>
      </c>
      <c r="T512" s="453">
        <f t="shared" si="122"/>
        <v>0</v>
      </c>
      <c r="U512" s="453">
        <f t="shared" si="122"/>
        <v>0</v>
      </c>
      <c r="V512" s="453">
        <f t="shared" si="122"/>
        <v>0</v>
      </c>
      <c r="W512" s="384">
        <f t="shared" si="119"/>
        <v>0</v>
      </c>
      <c r="X512" s="565">
        <f>IF(D512='A. Allgemeine Informationen'!$C$17,$M512-Y512,HLOOKUP('A. Allgemeine Informationen'!$C$17-1,$Z$1:$AF$2005,ROW(D512),FALSE)-$Y512)</f>
        <v>0</v>
      </c>
      <c r="Y512" s="384">
        <f>HLOOKUP('A. Allgemeine Informationen'!$C$17,$Z$1:$AF$2005,ROW(D512),FALSE)</f>
        <v>0</v>
      </c>
      <c r="Z512" s="565">
        <f t="shared" si="110"/>
        <v>0</v>
      </c>
      <c r="AA512" s="565">
        <f t="shared" si="111"/>
        <v>0</v>
      </c>
      <c r="AB512" s="565">
        <f t="shared" si="112"/>
        <v>0</v>
      </c>
      <c r="AC512" s="565">
        <f t="shared" si="113"/>
        <v>0</v>
      </c>
      <c r="AD512" s="572">
        <f t="shared" si="114"/>
        <v>0</v>
      </c>
      <c r="AE512" s="560">
        <f t="shared" si="115"/>
        <v>0</v>
      </c>
      <c r="AF512" s="561">
        <f t="shared" si="116"/>
        <v>0</v>
      </c>
      <c r="AG512" s="562"/>
    </row>
    <row r="513" spans="2:33" s="418" customFormat="1" ht="15" customHeight="1" x14ac:dyDescent="0.2">
      <c r="B513" s="554"/>
      <c r="C513" s="382"/>
      <c r="D513" s="383"/>
      <c r="E513" s="381"/>
      <c r="F513" s="1040"/>
      <c r="G513" s="1038"/>
      <c r="H513" s="1041"/>
      <c r="I513" s="381"/>
      <c r="J513" s="568">
        <f t="shared" si="108"/>
        <v>0</v>
      </c>
      <c r="K513" s="381"/>
      <c r="L513" s="381"/>
      <c r="M513" s="568">
        <f t="shared" si="117"/>
        <v>0</v>
      </c>
      <c r="N513" s="570">
        <f>IFERROR(VLOOKUP($C513,Listen!$J$3:$L$39,2,0),0)</f>
        <v>0</v>
      </c>
      <c r="O513" s="570">
        <f>IFERROR(VLOOKUP($C513,Listen!$J$3:$L$39,3,0),0)</f>
        <v>0</v>
      </c>
      <c r="P513" s="453">
        <f t="shared" si="109"/>
        <v>0</v>
      </c>
      <c r="Q513" s="453">
        <f t="shared" si="122"/>
        <v>0</v>
      </c>
      <c r="R513" s="453">
        <f t="shared" si="122"/>
        <v>0</v>
      </c>
      <c r="S513" s="453">
        <f t="shared" si="122"/>
        <v>0</v>
      </c>
      <c r="T513" s="453">
        <f t="shared" si="122"/>
        <v>0</v>
      </c>
      <c r="U513" s="453">
        <f t="shared" si="122"/>
        <v>0</v>
      </c>
      <c r="V513" s="453">
        <f t="shared" si="122"/>
        <v>0</v>
      </c>
      <c r="W513" s="384">
        <f t="shared" si="119"/>
        <v>0</v>
      </c>
      <c r="X513" s="565">
        <f>IF(D513='A. Allgemeine Informationen'!$C$17,$M513-Y513,HLOOKUP('A. Allgemeine Informationen'!$C$17-1,$Z$1:$AF$2005,ROW(D513),FALSE)-$Y513)</f>
        <v>0</v>
      </c>
      <c r="Y513" s="384">
        <f>HLOOKUP('A. Allgemeine Informationen'!$C$17,$Z$1:$AF$2005,ROW(D513),FALSE)</f>
        <v>0</v>
      </c>
      <c r="Z513" s="565">
        <f t="shared" si="110"/>
        <v>0</v>
      </c>
      <c r="AA513" s="565">
        <f t="shared" si="111"/>
        <v>0</v>
      </c>
      <c r="AB513" s="565">
        <f t="shared" si="112"/>
        <v>0</v>
      </c>
      <c r="AC513" s="565">
        <f t="shared" si="113"/>
        <v>0</v>
      </c>
      <c r="AD513" s="572">
        <f t="shared" si="114"/>
        <v>0</v>
      </c>
      <c r="AE513" s="560">
        <f t="shared" si="115"/>
        <v>0</v>
      </c>
      <c r="AF513" s="561">
        <f t="shared" si="116"/>
        <v>0</v>
      </c>
      <c r="AG513" s="562"/>
    </row>
    <row r="514" spans="2:33" s="418" customFormat="1" ht="15" customHeight="1" x14ac:dyDescent="0.2">
      <c r="B514" s="554"/>
      <c r="C514" s="382"/>
      <c r="D514" s="383"/>
      <c r="E514" s="381"/>
      <c r="F514" s="1040"/>
      <c r="G514" s="1038"/>
      <c r="H514" s="1041"/>
      <c r="I514" s="381"/>
      <c r="J514" s="568">
        <f t="shared" si="108"/>
        <v>0</v>
      </c>
      <c r="K514" s="381"/>
      <c r="L514" s="381"/>
      <c r="M514" s="568">
        <f t="shared" si="117"/>
        <v>0</v>
      </c>
      <c r="N514" s="570">
        <f>IFERROR(VLOOKUP($C514,Listen!$J$3:$L$39,2,0),0)</f>
        <v>0</v>
      </c>
      <c r="O514" s="570">
        <f>IFERROR(VLOOKUP($C514,Listen!$J$3:$L$39,3,0),0)</f>
        <v>0</v>
      </c>
      <c r="P514" s="453">
        <f t="shared" si="109"/>
        <v>0</v>
      </c>
      <c r="Q514" s="453">
        <f t="shared" si="122"/>
        <v>0</v>
      </c>
      <c r="R514" s="453">
        <f t="shared" si="122"/>
        <v>0</v>
      </c>
      <c r="S514" s="453">
        <f t="shared" si="122"/>
        <v>0</v>
      </c>
      <c r="T514" s="453">
        <f t="shared" si="122"/>
        <v>0</v>
      </c>
      <c r="U514" s="453">
        <f t="shared" si="122"/>
        <v>0</v>
      </c>
      <c r="V514" s="453">
        <f t="shared" si="122"/>
        <v>0</v>
      </c>
      <c r="W514" s="384">
        <f t="shared" si="119"/>
        <v>0</v>
      </c>
      <c r="X514" s="565">
        <f>IF(D514='A. Allgemeine Informationen'!$C$17,$M514-Y514,HLOOKUP('A. Allgemeine Informationen'!$C$17-1,$Z$1:$AF$2005,ROW(D514),FALSE)-$Y514)</f>
        <v>0</v>
      </c>
      <c r="Y514" s="384">
        <f>HLOOKUP('A. Allgemeine Informationen'!$C$17,$Z$1:$AF$2005,ROW(D514),FALSE)</f>
        <v>0</v>
      </c>
      <c r="Z514" s="565">
        <f t="shared" si="110"/>
        <v>0</v>
      </c>
      <c r="AA514" s="565">
        <f t="shared" si="111"/>
        <v>0</v>
      </c>
      <c r="AB514" s="565">
        <f t="shared" si="112"/>
        <v>0</v>
      </c>
      <c r="AC514" s="565">
        <f t="shared" si="113"/>
        <v>0</v>
      </c>
      <c r="AD514" s="572">
        <f t="shared" si="114"/>
        <v>0</v>
      </c>
      <c r="AE514" s="560">
        <f t="shared" si="115"/>
        <v>0</v>
      </c>
      <c r="AF514" s="561">
        <f t="shared" si="116"/>
        <v>0</v>
      </c>
      <c r="AG514" s="562"/>
    </row>
    <row r="515" spans="2:33" s="418" customFormat="1" ht="15" customHeight="1" x14ac:dyDescent="0.2">
      <c r="B515" s="554"/>
      <c r="C515" s="382"/>
      <c r="D515" s="383"/>
      <c r="E515" s="381"/>
      <c r="F515" s="1040"/>
      <c r="G515" s="1038"/>
      <c r="H515" s="1041"/>
      <c r="I515" s="381"/>
      <c r="J515" s="568">
        <f t="shared" si="108"/>
        <v>0</v>
      </c>
      <c r="K515" s="381"/>
      <c r="L515" s="381"/>
      <c r="M515" s="568">
        <f t="shared" si="117"/>
        <v>0</v>
      </c>
      <c r="N515" s="570">
        <f>IFERROR(VLOOKUP($C515,Listen!$J$3:$L$39,2,0),0)</f>
        <v>0</v>
      </c>
      <c r="O515" s="570">
        <f>IFERROR(VLOOKUP($C515,Listen!$J$3:$L$39,3,0),0)</f>
        <v>0</v>
      </c>
      <c r="P515" s="453">
        <f t="shared" si="109"/>
        <v>0</v>
      </c>
      <c r="Q515" s="453">
        <f t="shared" si="122"/>
        <v>0</v>
      </c>
      <c r="R515" s="453">
        <f t="shared" si="122"/>
        <v>0</v>
      </c>
      <c r="S515" s="453">
        <f t="shared" si="122"/>
        <v>0</v>
      </c>
      <c r="T515" s="453">
        <f t="shared" si="122"/>
        <v>0</v>
      </c>
      <c r="U515" s="453">
        <f t="shared" si="122"/>
        <v>0</v>
      </c>
      <c r="V515" s="453">
        <f t="shared" si="122"/>
        <v>0</v>
      </c>
      <c r="W515" s="384">
        <f t="shared" si="119"/>
        <v>0</v>
      </c>
      <c r="X515" s="565">
        <f>IF(D515='A. Allgemeine Informationen'!$C$17,$M515-Y515,HLOOKUP('A. Allgemeine Informationen'!$C$17-1,$Z$1:$AF$2005,ROW(D515),FALSE)-$Y515)</f>
        <v>0</v>
      </c>
      <c r="Y515" s="384">
        <f>HLOOKUP('A. Allgemeine Informationen'!$C$17,$Z$1:$AF$2005,ROW(D515),FALSE)</f>
        <v>0</v>
      </c>
      <c r="Z515" s="565">
        <f t="shared" si="110"/>
        <v>0</v>
      </c>
      <c r="AA515" s="565">
        <f t="shared" si="111"/>
        <v>0</v>
      </c>
      <c r="AB515" s="565">
        <f t="shared" si="112"/>
        <v>0</v>
      </c>
      <c r="AC515" s="565">
        <f t="shared" si="113"/>
        <v>0</v>
      </c>
      <c r="AD515" s="572">
        <f t="shared" si="114"/>
        <v>0</v>
      </c>
      <c r="AE515" s="560">
        <f t="shared" si="115"/>
        <v>0</v>
      </c>
      <c r="AF515" s="561">
        <f t="shared" si="116"/>
        <v>0</v>
      </c>
      <c r="AG515" s="562"/>
    </row>
    <row r="516" spans="2:33" s="418" customFormat="1" ht="15" customHeight="1" x14ac:dyDescent="0.2">
      <c r="B516" s="554"/>
      <c r="C516" s="382"/>
      <c r="D516" s="383"/>
      <c r="E516" s="381"/>
      <c r="F516" s="1040"/>
      <c r="G516" s="1038"/>
      <c r="H516" s="1041"/>
      <c r="I516" s="381"/>
      <c r="J516" s="568">
        <f t="shared" si="108"/>
        <v>0</v>
      </c>
      <c r="K516" s="381"/>
      <c r="L516" s="381"/>
      <c r="M516" s="568">
        <f t="shared" si="117"/>
        <v>0</v>
      </c>
      <c r="N516" s="570">
        <f>IFERROR(VLOOKUP($C516,Listen!$J$3:$L$39,2,0),0)</f>
        <v>0</v>
      </c>
      <c r="O516" s="570">
        <f>IFERROR(VLOOKUP($C516,Listen!$J$3:$L$39,3,0),0)</f>
        <v>0</v>
      </c>
      <c r="P516" s="453">
        <f t="shared" si="109"/>
        <v>0</v>
      </c>
      <c r="Q516" s="453">
        <f t="shared" si="122"/>
        <v>0</v>
      </c>
      <c r="R516" s="453">
        <f t="shared" si="122"/>
        <v>0</v>
      </c>
      <c r="S516" s="453">
        <f t="shared" si="122"/>
        <v>0</v>
      </c>
      <c r="T516" s="453">
        <f t="shared" si="122"/>
        <v>0</v>
      </c>
      <c r="U516" s="453">
        <f t="shared" si="122"/>
        <v>0</v>
      </c>
      <c r="V516" s="453">
        <f t="shared" si="122"/>
        <v>0</v>
      </c>
      <c r="W516" s="384">
        <f t="shared" si="119"/>
        <v>0</v>
      </c>
      <c r="X516" s="565">
        <f>IF(D516='A. Allgemeine Informationen'!$C$17,$M516-Y516,HLOOKUP('A. Allgemeine Informationen'!$C$17-1,$Z$1:$AF$2005,ROW(D516),FALSE)-$Y516)</f>
        <v>0</v>
      </c>
      <c r="Y516" s="384">
        <f>HLOOKUP('A. Allgemeine Informationen'!$C$17,$Z$1:$AF$2005,ROW(D516),FALSE)</f>
        <v>0</v>
      </c>
      <c r="Z516" s="565">
        <f t="shared" si="110"/>
        <v>0</v>
      </c>
      <c r="AA516" s="565">
        <f t="shared" si="111"/>
        <v>0</v>
      </c>
      <c r="AB516" s="565">
        <f t="shared" si="112"/>
        <v>0</v>
      </c>
      <c r="AC516" s="565">
        <f t="shared" si="113"/>
        <v>0</v>
      </c>
      <c r="AD516" s="572">
        <f t="shared" si="114"/>
        <v>0</v>
      </c>
      <c r="AE516" s="560">
        <f t="shared" si="115"/>
        <v>0</v>
      </c>
      <c r="AF516" s="561">
        <f t="shared" si="116"/>
        <v>0</v>
      </c>
      <c r="AG516" s="562"/>
    </row>
    <row r="517" spans="2:33" s="418" customFormat="1" ht="15" customHeight="1" x14ac:dyDescent="0.2">
      <c r="B517" s="554"/>
      <c r="C517" s="382"/>
      <c r="D517" s="383"/>
      <c r="E517" s="381"/>
      <c r="F517" s="1040"/>
      <c r="G517" s="1038"/>
      <c r="H517" s="1041"/>
      <c r="I517" s="381"/>
      <c r="J517" s="568">
        <f t="shared" si="108"/>
        <v>0</v>
      </c>
      <c r="K517" s="381"/>
      <c r="L517" s="381"/>
      <c r="M517" s="568">
        <f t="shared" si="117"/>
        <v>0</v>
      </c>
      <c r="N517" s="570">
        <f>IFERROR(VLOOKUP($C517,Listen!$J$3:$L$39,2,0),0)</f>
        <v>0</v>
      </c>
      <c r="O517" s="570">
        <f>IFERROR(VLOOKUP($C517,Listen!$J$3:$L$39,3,0),0)</f>
        <v>0</v>
      </c>
      <c r="P517" s="453">
        <f t="shared" si="109"/>
        <v>0</v>
      </c>
      <c r="Q517" s="453">
        <f t="shared" si="122"/>
        <v>0</v>
      </c>
      <c r="R517" s="453">
        <f t="shared" si="122"/>
        <v>0</v>
      </c>
      <c r="S517" s="453">
        <f t="shared" si="122"/>
        <v>0</v>
      </c>
      <c r="T517" s="453">
        <f t="shared" si="122"/>
        <v>0</v>
      </c>
      <c r="U517" s="453">
        <f t="shared" si="122"/>
        <v>0</v>
      </c>
      <c r="V517" s="453">
        <f t="shared" si="122"/>
        <v>0</v>
      </c>
      <c r="W517" s="384">
        <f t="shared" si="119"/>
        <v>0</v>
      </c>
      <c r="X517" s="565">
        <f>IF(D517='A. Allgemeine Informationen'!$C$17,$M517-Y517,HLOOKUP('A. Allgemeine Informationen'!$C$17-1,$Z$1:$AF$2005,ROW(D517),FALSE)-$Y517)</f>
        <v>0</v>
      </c>
      <c r="Y517" s="384">
        <f>HLOOKUP('A. Allgemeine Informationen'!$C$17,$Z$1:$AF$2005,ROW(D517),FALSE)</f>
        <v>0</v>
      </c>
      <c r="Z517" s="565">
        <f t="shared" si="110"/>
        <v>0</v>
      </c>
      <c r="AA517" s="565">
        <f t="shared" si="111"/>
        <v>0</v>
      </c>
      <c r="AB517" s="565">
        <f t="shared" si="112"/>
        <v>0</v>
      </c>
      <c r="AC517" s="565">
        <f t="shared" si="113"/>
        <v>0</v>
      </c>
      <c r="AD517" s="572">
        <f t="shared" si="114"/>
        <v>0</v>
      </c>
      <c r="AE517" s="560">
        <f t="shared" si="115"/>
        <v>0</v>
      </c>
      <c r="AF517" s="561">
        <f t="shared" si="116"/>
        <v>0</v>
      </c>
      <c r="AG517" s="562"/>
    </row>
    <row r="518" spans="2:33" s="418" customFormat="1" ht="15" customHeight="1" x14ac:dyDescent="0.2">
      <c r="B518" s="554"/>
      <c r="C518" s="382"/>
      <c r="D518" s="383"/>
      <c r="E518" s="381"/>
      <c r="F518" s="1040"/>
      <c r="G518" s="1038"/>
      <c r="H518" s="1041"/>
      <c r="I518" s="381"/>
      <c r="J518" s="568">
        <f t="shared" ref="J518:J581" si="123">E518+G518-I518</f>
        <v>0</v>
      </c>
      <c r="K518" s="381"/>
      <c r="L518" s="381"/>
      <c r="M518" s="568">
        <f t="shared" si="117"/>
        <v>0</v>
      </c>
      <c r="N518" s="570">
        <f>IFERROR(VLOOKUP($C518,Listen!$J$3:$L$39,2,0),0)</f>
        <v>0</v>
      </c>
      <c r="O518" s="570">
        <f>IFERROR(VLOOKUP($C518,Listen!$J$3:$L$39,3,0),0)</f>
        <v>0</v>
      </c>
      <c r="P518" s="453">
        <f t="shared" ref="P518:P581" si="124">$N518</f>
        <v>0</v>
      </c>
      <c r="Q518" s="453">
        <f t="shared" si="122"/>
        <v>0</v>
      </c>
      <c r="R518" s="453">
        <f t="shared" si="122"/>
        <v>0</v>
      </c>
      <c r="S518" s="453">
        <f t="shared" si="122"/>
        <v>0</v>
      </c>
      <c r="T518" s="453">
        <f t="shared" si="122"/>
        <v>0</v>
      </c>
      <c r="U518" s="453">
        <f t="shared" si="122"/>
        <v>0</v>
      </c>
      <c r="V518" s="453">
        <f t="shared" si="122"/>
        <v>0</v>
      </c>
      <c r="W518" s="384">
        <f t="shared" si="119"/>
        <v>0</v>
      </c>
      <c r="X518" s="565">
        <f>IF(D518='A. Allgemeine Informationen'!$C$17,$M518-Y518,HLOOKUP('A. Allgemeine Informationen'!$C$17-1,$Z$1:$AF$2005,ROW(D518),FALSE)-$Y518)</f>
        <v>0</v>
      </c>
      <c r="Y518" s="384">
        <f>HLOOKUP('A. Allgemeine Informationen'!$C$17,$Z$1:$AF$2005,ROW(D518),FALSE)</f>
        <v>0</v>
      </c>
      <c r="Z518" s="565">
        <f t="shared" ref="Z518:Z581" si="125">IF(OR($D518=0,$M518=0),0,IF($D518-$Z$5&lt;1,$M518-$M518/P518*(Z$5-$D518+1),0))</f>
        <v>0</v>
      </c>
      <c r="AA518" s="565">
        <f t="shared" ref="AA518:AA581" si="126">IF(OR($D518=0,$M518=0,Q518-(AA$5-$D518)=0),0,IF($D518-AA$5&lt;0,Z518-Z518/(Q518-(AA$5-$D518)),IF($D518-AA$5=0,$M518-$M518/Q518,0)))</f>
        <v>0</v>
      </c>
      <c r="AB518" s="565">
        <f t="shared" ref="AB518:AB581" si="127">IF(OR($D518=0,$M518=0,R518-(AB$5-$D518)=0),0,IF($D518-AB$5&lt;0,AA518-AA518/(R518-(AB$5-$D518)),IF($D518-AB$5=0,$M518-$M518/R518,0)))</f>
        <v>0</v>
      </c>
      <c r="AC518" s="565">
        <f t="shared" ref="AC518:AC581" si="128">IF(OR($D518=0,$M518=0,S518-(AC$5-$D518)=0),0,IF($D518-AC$5&lt;0,AB518-AB518/(S518-(AC$5-$D518)),IF($D518-AC$5=0,$M518-$M518/S518,0)))</f>
        <v>0</v>
      </c>
      <c r="AD518" s="572">
        <f t="shared" ref="AD518:AD581" si="129">IF(OR($D518=0,$M518=0,T518-(AD$5-$D518)=0),0,IF($D518-AD$5&lt;0,AC518-AC518/(T518-(AD$5-$D518)),IF($D518-AD$5=0,$M518-$M518/T518,0)))</f>
        <v>0</v>
      </c>
      <c r="AE518" s="560">
        <f t="shared" ref="AE518:AE581" si="130">IF(OR($D518=0,$M518=0,U518-(AE$5-$D518)=0),0,IF($D518-AE$5&lt;0,AD518-AD518/(U518-(AE$5-$D518)),IF($D518-AE$5=0,$M518-$M518/U518,0)))</f>
        <v>0</v>
      </c>
      <c r="AF518" s="561">
        <f t="shared" ref="AF518:AF581" si="131">IF(OR($D518=0,$M518=0,V518-(AF$5-$D518)=0),0,IF($D518-AF$5&lt;0,AE518-AE518/(V518-(AF$5-$D518)),IF($D518-AF$5=0,$M518-$M518/V518,0)))</f>
        <v>0</v>
      </c>
      <c r="AG518" s="562"/>
    </row>
    <row r="519" spans="2:33" s="418" customFormat="1" ht="15" customHeight="1" x14ac:dyDescent="0.2">
      <c r="B519" s="554"/>
      <c r="C519" s="382"/>
      <c r="D519" s="383"/>
      <c r="E519" s="381"/>
      <c r="F519" s="1040"/>
      <c r="G519" s="1038"/>
      <c r="H519" s="1041"/>
      <c r="I519" s="381"/>
      <c r="J519" s="568">
        <f t="shared" si="123"/>
        <v>0</v>
      </c>
      <c r="K519" s="381"/>
      <c r="L519" s="381"/>
      <c r="M519" s="568">
        <f t="shared" ref="M519:M582" si="132">J519-K519</f>
        <v>0</v>
      </c>
      <c r="N519" s="570">
        <f>IFERROR(VLOOKUP($C519,Listen!$J$3:$L$39,2,0),0)</f>
        <v>0</v>
      </c>
      <c r="O519" s="570">
        <f>IFERROR(VLOOKUP($C519,Listen!$J$3:$L$39,3,0),0)</f>
        <v>0</v>
      </c>
      <c r="P519" s="453">
        <f t="shared" si="124"/>
        <v>0</v>
      </c>
      <c r="Q519" s="453">
        <f t="shared" ref="Q519:V534" si="133">P519</f>
        <v>0</v>
      </c>
      <c r="R519" s="453">
        <f t="shared" si="133"/>
        <v>0</v>
      </c>
      <c r="S519" s="453">
        <f t="shared" si="133"/>
        <v>0</v>
      </c>
      <c r="T519" s="453">
        <f t="shared" si="133"/>
        <v>0</v>
      </c>
      <c r="U519" s="453">
        <f t="shared" si="133"/>
        <v>0</v>
      </c>
      <c r="V519" s="453">
        <f t="shared" si="133"/>
        <v>0</v>
      </c>
      <c r="W519" s="384">
        <f t="shared" ref="W519:W582" si="134">Y519+X519</f>
        <v>0</v>
      </c>
      <c r="X519" s="565">
        <f>IF(D519='A. Allgemeine Informationen'!$C$17,$M519-Y519,HLOOKUP('A. Allgemeine Informationen'!$C$17-1,$Z$1:$AF$2005,ROW(D519),FALSE)-$Y519)</f>
        <v>0</v>
      </c>
      <c r="Y519" s="384">
        <f>HLOOKUP('A. Allgemeine Informationen'!$C$17,$Z$1:$AF$2005,ROW(D519),FALSE)</f>
        <v>0</v>
      </c>
      <c r="Z519" s="565">
        <f t="shared" si="125"/>
        <v>0</v>
      </c>
      <c r="AA519" s="565">
        <f t="shared" si="126"/>
        <v>0</v>
      </c>
      <c r="AB519" s="565">
        <f t="shared" si="127"/>
        <v>0</v>
      </c>
      <c r="AC519" s="565">
        <f t="shared" si="128"/>
        <v>0</v>
      </c>
      <c r="AD519" s="572">
        <f t="shared" si="129"/>
        <v>0</v>
      </c>
      <c r="AE519" s="560">
        <f t="shared" si="130"/>
        <v>0</v>
      </c>
      <c r="AF519" s="561">
        <f t="shared" si="131"/>
        <v>0</v>
      </c>
      <c r="AG519" s="562"/>
    </row>
    <row r="520" spans="2:33" s="418" customFormat="1" ht="15" customHeight="1" x14ac:dyDescent="0.2">
      <c r="B520" s="554"/>
      <c r="C520" s="382"/>
      <c r="D520" s="383"/>
      <c r="E520" s="381"/>
      <c r="F520" s="1040"/>
      <c r="G520" s="1038"/>
      <c r="H520" s="1041"/>
      <c r="I520" s="381"/>
      <c r="J520" s="568">
        <f t="shared" si="123"/>
        <v>0</v>
      </c>
      <c r="K520" s="381"/>
      <c r="L520" s="381"/>
      <c r="M520" s="568">
        <f t="shared" si="132"/>
        <v>0</v>
      </c>
      <c r="N520" s="570">
        <f>IFERROR(VLOOKUP($C520,Listen!$J$3:$L$39,2,0),0)</f>
        <v>0</v>
      </c>
      <c r="O520" s="570">
        <f>IFERROR(VLOOKUP($C520,Listen!$J$3:$L$39,3,0),0)</f>
        <v>0</v>
      </c>
      <c r="P520" s="453">
        <f t="shared" si="124"/>
        <v>0</v>
      </c>
      <c r="Q520" s="453">
        <f t="shared" si="133"/>
        <v>0</v>
      </c>
      <c r="R520" s="453">
        <f t="shared" si="133"/>
        <v>0</v>
      </c>
      <c r="S520" s="453">
        <f t="shared" si="133"/>
        <v>0</v>
      </c>
      <c r="T520" s="453">
        <f t="shared" si="133"/>
        <v>0</v>
      </c>
      <c r="U520" s="453">
        <f t="shared" si="133"/>
        <v>0</v>
      </c>
      <c r="V520" s="453">
        <f t="shared" si="133"/>
        <v>0</v>
      </c>
      <c r="W520" s="384">
        <f t="shared" si="134"/>
        <v>0</v>
      </c>
      <c r="X520" s="565">
        <f>IF(D520='A. Allgemeine Informationen'!$C$17,$M520-Y520,HLOOKUP('A. Allgemeine Informationen'!$C$17-1,$Z$1:$AF$2005,ROW(D520),FALSE)-$Y520)</f>
        <v>0</v>
      </c>
      <c r="Y520" s="384">
        <f>HLOOKUP('A. Allgemeine Informationen'!$C$17,$Z$1:$AF$2005,ROW(D520),FALSE)</f>
        <v>0</v>
      </c>
      <c r="Z520" s="565">
        <f t="shared" si="125"/>
        <v>0</v>
      </c>
      <c r="AA520" s="565">
        <f t="shared" si="126"/>
        <v>0</v>
      </c>
      <c r="AB520" s="565">
        <f t="shared" si="127"/>
        <v>0</v>
      </c>
      <c r="AC520" s="565">
        <f t="shared" si="128"/>
        <v>0</v>
      </c>
      <c r="AD520" s="572">
        <f t="shared" si="129"/>
        <v>0</v>
      </c>
      <c r="AE520" s="560">
        <f t="shared" si="130"/>
        <v>0</v>
      </c>
      <c r="AF520" s="561">
        <f t="shared" si="131"/>
        <v>0</v>
      </c>
      <c r="AG520" s="562"/>
    </row>
    <row r="521" spans="2:33" s="418" customFormat="1" ht="15" customHeight="1" x14ac:dyDescent="0.2">
      <c r="B521" s="554"/>
      <c r="C521" s="382"/>
      <c r="D521" s="383"/>
      <c r="E521" s="381"/>
      <c r="F521" s="1040"/>
      <c r="G521" s="1038"/>
      <c r="H521" s="1041"/>
      <c r="I521" s="381"/>
      <c r="J521" s="568">
        <f t="shared" si="123"/>
        <v>0</v>
      </c>
      <c r="K521" s="381"/>
      <c r="L521" s="381"/>
      <c r="M521" s="568">
        <f t="shared" si="132"/>
        <v>0</v>
      </c>
      <c r="N521" s="570">
        <f>IFERROR(VLOOKUP($C521,Listen!$J$3:$L$39,2,0),0)</f>
        <v>0</v>
      </c>
      <c r="O521" s="570">
        <f>IFERROR(VLOOKUP($C521,Listen!$J$3:$L$39,3,0),0)</f>
        <v>0</v>
      </c>
      <c r="P521" s="453">
        <f t="shared" si="124"/>
        <v>0</v>
      </c>
      <c r="Q521" s="453">
        <f t="shared" si="133"/>
        <v>0</v>
      </c>
      <c r="R521" s="453">
        <f t="shared" si="133"/>
        <v>0</v>
      </c>
      <c r="S521" s="453">
        <f t="shared" si="133"/>
        <v>0</v>
      </c>
      <c r="T521" s="453">
        <f t="shared" si="133"/>
        <v>0</v>
      </c>
      <c r="U521" s="453">
        <f t="shared" si="133"/>
        <v>0</v>
      </c>
      <c r="V521" s="453">
        <f t="shared" si="133"/>
        <v>0</v>
      </c>
      <c r="W521" s="384">
        <f t="shared" si="134"/>
        <v>0</v>
      </c>
      <c r="X521" s="565">
        <f>IF(D521='A. Allgemeine Informationen'!$C$17,$M521-Y521,HLOOKUP('A. Allgemeine Informationen'!$C$17-1,$Z$1:$AF$2005,ROW(D521),FALSE)-$Y521)</f>
        <v>0</v>
      </c>
      <c r="Y521" s="384">
        <f>HLOOKUP('A. Allgemeine Informationen'!$C$17,$Z$1:$AF$2005,ROW(D521),FALSE)</f>
        <v>0</v>
      </c>
      <c r="Z521" s="565">
        <f t="shared" si="125"/>
        <v>0</v>
      </c>
      <c r="AA521" s="565">
        <f t="shared" si="126"/>
        <v>0</v>
      </c>
      <c r="AB521" s="565">
        <f t="shared" si="127"/>
        <v>0</v>
      </c>
      <c r="AC521" s="565">
        <f t="shared" si="128"/>
        <v>0</v>
      </c>
      <c r="AD521" s="572">
        <f t="shared" si="129"/>
        <v>0</v>
      </c>
      <c r="AE521" s="560">
        <f t="shared" si="130"/>
        <v>0</v>
      </c>
      <c r="AF521" s="561">
        <f t="shared" si="131"/>
        <v>0</v>
      </c>
      <c r="AG521" s="562"/>
    </row>
    <row r="522" spans="2:33" s="418" customFormat="1" ht="15" customHeight="1" x14ac:dyDescent="0.2">
      <c r="B522" s="554"/>
      <c r="C522" s="382"/>
      <c r="D522" s="383"/>
      <c r="E522" s="381"/>
      <c r="F522" s="1040"/>
      <c r="G522" s="1038"/>
      <c r="H522" s="1041"/>
      <c r="I522" s="381"/>
      <c r="J522" s="568">
        <f t="shared" si="123"/>
        <v>0</v>
      </c>
      <c r="K522" s="381"/>
      <c r="L522" s="381"/>
      <c r="M522" s="568">
        <f t="shared" si="132"/>
        <v>0</v>
      </c>
      <c r="N522" s="570">
        <f>IFERROR(VLOOKUP($C522,Listen!$J$3:$L$39,2,0),0)</f>
        <v>0</v>
      </c>
      <c r="O522" s="570">
        <f>IFERROR(VLOOKUP($C522,Listen!$J$3:$L$39,3,0),0)</f>
        <v>0</v>
      </c>
      <c r="P522" s="453">
        <f t="shared" si="124"/>
        <v>0</v>
      </c>
      <c r="Q522" s="453">
        <f t="shared" si="133"/>
        <v>0</v>
      </c>
      <c r="R522" s="453">
        <f t="shared" si="133"/>
        <v>0</v>
      </c>
      <c r="S522" s="453">
        <f t="shared" si="133"/>
        <v>0</v>
      </c>
      <c r="T522" s="453">
        <f t="shared" si="133"/>
        <v>0</v>
      </c>
      <c r="U522" s="453">
        <f t="shared" si="133"/>
        <v>0</v>
      </c>
      <c r="V522" s="453">
        <f t="shared" si="133"/>
        <v>0</v>
      </c>
      <c r="W522" s="384">
        <f t="shared" si="134"/>
        <v>0</v>
      </c>
      <c r="X522" s="565">
        <f>IF(D522='A. Allgemeine Informationen'!$C$17,$M522-Y522,HLOOKUP('A. Allgemeine Informationen'!$C$17-1,$Z$1:$AF$2005,ROW(D522),FALSE)-$Y522)</f>
        <v>0</v>
      </c>
      <c r="Y522" s="384">
        <f>HLOOKUP('A. Allgemeine Informationen'!$C$17,$Z$1:$AF$2005,ROW(D522),FALSE)</f>
        <v>0</v>
      </c>
      <c r="Z522" s="565">
        <f t="shared" si="125"/>
        <v>0</v>
      </c>
      <c r="AA522" s="565">
        <f t="shared" si="126"/>
        <v>0</v>
      </c>
      <c r="AB522" s="565">
        <f t="shared" si="127"/>
        <v>0</v>
      </c>
      <c r="AC522" s="565">
        <f t="shared" si="128"/>
        <v>0</v>
      </c>
      <c r="AD522" s="572">
        <f t="shared" si="129"/>
        <v>0</v>
      </c>
      <c r="AE522" s="560">
        <f t="shared" si="130"/>
        <v>0</v>
      </c>
      <c r="AF522" s="561">
        <f t="shared" si="131"/>
        <v>0</v>
      </c>
      <c r="AG522" s="562"/>
    </row>
    <row r="523" spans="2:33" s="418" customFormat="1" ht="15" customHeight="1" x14ac:dyDescent="0.2">
      <c r="B523" s="554"/>
      <c r="C523" s="382"/>
      <c r="D523" s="383"/>
      <c r="E523" s="381"/>
      <c r="F523" s="1040"/>
      <c r="G523" s="1038"/>
      <c r="H523" s="1041"/>
      <c r="I523" s="381"/>
      <c r="J523" s="568">
        <f t="shared" si="123"/>
        <v>0</v>
      </c>
      <c r="K523" s="381"/>
      <c r="L523" s="381"/>
      <c r="M523" s="568">
        <f t="shared" si="132"/>
        <v>0</v>
      </c>
      <c r="N523" s="570">
        <f>IFERROR(VLOOKUP($C523,Listen!$J$3:$L$39,2,0),0)</f>
        <v>0</v>
      </c>
      <c r="O523" s="570">
        <f>IFERROR(VLOOKUP($C523,Listen!$J$3:$L$39,3,0),0)</f>
        <v>0</v>
      </c>
      <c r="P523" s="453">
        <f t="shared" si="124"/>
        <v>0</v>
      </c>
      <c r="Q523" s="453">
        <f t="shared" si="133"/>
        <v>0</v>
      </c>
      <c r="R523" s="453">
        <f t="shared" si="133"/>
        <v>0</v>
      </c>
      <c r="S523" s="453">
        <f t="shared" si="133"/>
        <v>0</v>
      </c>
      <c r="T523" s="453">
        <f t="shared" si="133"/>
        <v>0</v>
      </c>
      <c r="U523" s="453">
        <f t="shared" si="133"/>
        <v>0</v>
      </c>
      <c r="V523" s="453">
        <f t="shared" si="133"/>
        <v>0</v>
      </c>
      <c r="W523" s="384">
        <f t="shared" si="134"/>
        <v>0</v>
      </c>
      <c r="X523" s="565">
        <f>IF(D523='A. Allgemeine Informationen'!$C$17,$M523-Y523,HLOOKUP('A. Allgemeine Informationen'!$C$17-1,$Z$1:$AF$2005,ROW(D523),FALSE)-$Y523)</f>
        <v>0</v>
      </c>
      <c r="Y523" s="384">
        <f>HLOOKUP('A. Allgemeine Informationen'!$C$17,$Z$1:$AF$2005,ROW(D523),FALSE)</f>
        <v>0</v>
      </c>
      <c r="Z523" s="565">
        <f t="shared" si="125"/>
        <v>0</v>
      </c>
      <c r="AA523" s="565">
        <f t="shared" si="126"/>
        <v>0</v>
      </c>
      <c r="AB523" s="565">
        <f t="shared" si="127"/>
        <v>0</v>
      </c>
      <c r="AC523" s="565">
        <f t="shared" si="128"/>
        <v>0</v>
      </c>
      <c r="AD523" s="572">
        <f t="shared" si="129"/>
        <v>0</v>
      </c>
      <c r="AE523" s="560">
        <f t="shared" si="130"/>
        <v>0</v>
      </c>
      <c r="AF523" s="561">
        <f t="shared" si="131"/>
        <v>0</v>
      </c>
      <c r="AG523" s="562"/>
    </row>
    <row r="524" spans="2:33" s="418" customFormat="1" ht="15" customHeight="1" x14ac:dyDescent="0.2">
      <c r="B524" s="554"/>
      <c r="C524" s="382"/>
      <c r="D524" s="383"/>
      <c r="E524" s="381"/>
      <c r="F524" s="1040"/>
      <c r="G524" s="1038"/>
      <c r="H524" s="1041"/>
      <c r="I524" s="381"/>
      <c r="J524" s="568">
        <f t="shared" si="123"/>
        <v>0</v>
      </c>
      <c r="K524" s="381"/>
      <c r="L524" s="381"/>
      <c r="M524" s="568">
        <f t="shared" si="132"/>
        <v>0</v>
      </c>
      <c r="N524" s="570">
        <f>IFERROR(VLOOKUP($C524,Listen!$J$3:$L$39,2,0),0)</f>
        <v>0</v>
      </c>
      <c r="O524" s="570">
        <f>IFERROR(VLOOKUP($C524,Listen!$J$3:$L$39,3,0),0)</f>
        <v>0</v>
      </c>
      <c r="P524" s="453">
        <f t="shared" si="124"/>
        <v>0</v>
      </c>
      <c r="Q524" s="453">
        <f t="shared" si="133"/>
        <v>0</v>
      </c>
      <c r="R524" s="453">
        <f t="shared" si="133"/>
        <v>0</v>
      </c>
      <c r="S524" s="453">
        <f t="shared" si="133"/>
        <v>0</v>
      </c>
      <c r="T524" s="453">
        <f t="shared" si="133"/>
        <v>0</v>
      </c>
      <c r="U524" s="453">
        <f t="shared" si="133"/>
        <v>0</v>
      </c>
      <c r="V524" s="453">
        <f t="shared" si="133"/>
        <v>0</v>
      </c>
      <c r="W524" s="384">
        <f t="shared" si="134"/>
        <v>0</v>
      </c>
      <c r="X524" s="565">
        <f>IF(D524='A. Allgemeine Informationen'!$C$17,$M524-Y524,HLOOKUP('A. Allgemeine Informationen'!$C$17-1,$Z$1:$AF$2005,ROW(D524),FALSE)-$Y524)</f>
        <v>0</v>
      </c>
      <c r="Y524" s="384">
        <f>HLOOKUP('A. Allgemeine Informationen'!$C$17,$Z$1:$AF$2005,ROW(D524),FALSE)</f>
        <v>0</v>
      </c>
      <c r="Z524" s="565">
        <f t="shared" si="125"/>
        <v>0</v>
      </c>
      <c r="AA524" s="565">
        <f t="shared" si="126"/>
        <v>0</v>
      </c>
      <c r="AB524" s="565">
        <f t="shared" si="127"/>
        <v>0</v>
      </c>
      <c r="AC524" s="565">
        <f t="shared" si="128"/>
        <v>0</v>
      </c>
      <c r="AD524" s="572">
        <f t="shared" si="129"/>
        <v>0</v>
      </c>
      <c r="AE524" s="560">
        <f t="shared" si="130"/>
        <v>0</v>
      </c>
      <c r="AF524" s="561">
        <f t="shared" si="131"/>
        <v>0</v>
      </c>
      <c r="AG524" s="562"/>
    </row>
    <row r="525" spans="2:33" s="418" customFormat="1" ht="15" customHeight="1" x14ac:dyDescent="0.2">
      <c r="B525" s="554"/>
      <c r="C525" s="382"/>
      <c r="D525" s="383"/>
      <c r="E525" s="381"/>
      <c r="F525" s="1040"/>
      <c r="G525" s="1038"/>
      <c r="H525" s="1041"/>
      <c r="I525" s="381"/>
      <c r="J525" s="568">
        <f t="shared" si="123"/>
        <v>0</v>
      </c>
      <c r="K525" s="381"/>
      <c r="L525" s="381"/>
      <c r="M525" s="568">
        <f t="shared" si="132"/>
        <v>0</v>
      </c>
      <c r="N525" s="570">
        <f>IFERROR(VLOOKUP($C525,Listen!$J$3:$L$39,2,0),0)</f>
        <v>0</v>
      </c>
      <c r="O525" s="570">
        <f>IFERROR(VLOOKUP($C525,Listen!$J$3:$L$39,3,0),0)</f>
        <v>0</v>
      </c>
      <c r="P525" s="453">
        <f t="shared" si="124"/>
        <v>0</v>
      </c>
      <c r="Q525" s="453">
        <f t="shared" si="133"/>
        <v>0</v>
      </c>
      <c r="R525" s="453">
        <f t="shared" si="133"/>
        <v>0</v>
      </c>
      <c r="S525" s="453">
        <f t="shared" si="133"/>
        <v>0</v>
      </c>
      <c r="T525" s="453">
        <f t="shared" si="133"/>
        <v>0</v>
      </c>
      <c r="U525" s="453">
        <f t="shared" si="133"/>
        <v>0</v>
      </c>
      <c r="V525" s="453">
        <f t="shared" si="133"/>
        <v>0</v>
      </c>
      <c r="W525" s="384">
        <f t="shared" si="134"/>
        <v>0</v>
      </c>
      <c r="X525" s="565">
        <f>IF(D525='A. Allgemeine Informationen'!$C$17,$M525-Y525,HLOOKUP('A. Allgemeine Informationen'!$C$17-1,$Z$1:$AF$2005,ROW(D525),FALSE)-$Y525)</f>
        <v>0</v>
      </c>
      <c r="Y525" s="384">
        <f>HLOOKUP('A. Allgemeine Informationen'!$C$17,$Z$1:$AF$2005,ROW(D525),FALSE)</f>
        <v>0</v>
      </c>
      <c r="Z525" s="565">
        <f t="shared" si="125"/>
        <v>0</v>
      </c>
      <c r="AA525" s="565">
        <f t="shared" si="126"/>
        <v>0</v>
      </c>
      <c r="AB525" s="565">
        <f t="shared" si="127"/>
        <v>0</v>
      </c>
      <c r="AC525" s="565">
        <f t="shared" si="128"/>
        <v>0</v>
      </c>
      <c r="AD525" s="572">
        <f t="shared" si="129"/>
        <v>0</v>
      </c>
      <c r="AE525" s="560">
        <f t="shared" si="130"/>
        <v>0</v>
      </c>
      <c r="AF525" s="561">
        <f t="shared" si="131"/>
        <v>0</v>
      </c>
      <c r="AG525" s="562"/>
    </row>
    <row r="526" spans="2:33" s="418" customFormat="1" ht="15" customHeight="1" x14ac:dyDescent="0.2">
      <c r="B526" s="554"/>
      <c r="C526" s="382"/>
      <c r="D526" s="383"/>
      <c r="E526" s="381"/>
      <c r="F526" s="1040"/>
      <c r="G526" s="1038"/>
      <c r="H526" s="1041"/>
      <c r="I526" s="381"/>
      <c r="J526" s="568">
        <f t="shared" si="123"/>
        <v>0</v>
      </c>
      <c r="K526" s="381"/>
      <c r="L526" s="381"/>
      <c r="M526" s="568">
        <f t="shared" si="132"/>
        <v>0</v>
      </c>
      <c r="N526" s="570">
        <f>IFERROR(VLOOKUP($C526,Listen!$J$3:$L$39,2,0),0)</f>
        <v>0</v>
      </c>
      <c r="O526" s="570">
        <f>IFERROR(VLOOKUP($C526,Listen!$J$3:$L$39,3,0),0)</f>
        <v>0</v>
      </c>
      <c r="P526" s="453">
        <f t="shared" si="124"/>
        <v>0</v>
      </c>
      <c r="Q526" s="453">
        <f t="shared" si="133"/>
        <v>0</v>
      </c>
      <c r="R526" s="453">
        <f t="shared" si="133"/>
        <v>0</v>
      </c>
      <c r="S526" s="453">
        <f t="shared" si="133"/>
        <v>0</v>
      </c>
      <c r="T526" s="453">
        <f t="shared" si="133"/>
        <v>0</v>
      </c>
      <c r="U526" s="453">
        <f t="shared" si="133"/>
        <v>0</v>
      </c>
      <c r="V526" s="453">
        <f t="shared" si="133"/>
        <v>0</v>
      </c>
      <c r="W526" s="384">
        <f t="shared" si="134"/>
        <v>0</v>
      </c>
      <c r="X526" s="565">
        <f>IF(D526='A. Allgemeine Informationen'!$C$17,$M526-Y526,HLOOKUP('A. Allgemeine Informationen'!$C$17-1,$Z$1:$AF$2005,ROW(D526),FALSE)-$Y526)</f>
        <v>0</v>
      </c>
      <c r="Y526" s="384">
        <f>HLOOKUP('A. Allgemeine Informationen'!$C$17,$Z$1:$AF$2005,ROW(D526),FALSE)</f>
        <v>0</v>
      </c>
      <c r="Z526" s="565">
        <f t="shared" si="125"/>
        <v>0</v>
      </c>
      <c r="AA526" s="565">
        <f t="shared" si="126"/>
        <v>0</v>
      </c>
      <c r="AB526" s="565">
        <f t="shared" si="127"/>
        <v>0</v>
      </c>
      <c r="AC526" s="565">
        <f t="shared" si="128"/>
        <v>0</v>
      </c>
      <c r="AD526" s="572">
        <f t="shared" si="129"/>
        <v>0</v>
      </c>
      <c r="AE526" s="560">
        <f t="shared" si="130"/>
        <v>0</v>
      </c>
      <c r="AF526" s="561">
        <f t="shared" si="131"/>
        <v>0</v>
      </c>
      <c r="AG526" s="562"/>
    </row>
    <row r="527" spans="2:33" s="418" customFormat="1" ht="15" customHeight="1" x14ac:dyDescent="0.2">
      <c r="B527" s="554"/>
      <c r="C527" s="382"/>
      <c r="D527" s="383"/>
      <c r="E527" s="381"/>
      <c r="F527" s="1040"/>
      <c r="G527" s="1038"/>
      <c r="H527" s="1041"/>
      <c r="I527" s="381"/>
      <c r="J527" s="568">
        <f t="shared" si="123"/>
        <v>0</v>
      </c>
      <c r="K527" s="381"/>
      <c r="L527" s="381"/>
      <c r="M527" s="568">
        <f t="shared" si="132"/>
        <v>0</v>
      </c>
      <c r="N527" s="570">
        <f>IFERROR(VLOOKUP($C527,Listen!$J$3:$L$39,2,0),0)</f>
        <v>0</v>
      </c>
      <c r="O527" s="570">
        <f>IFERROR(VLOOKUP($C527,Listen!$J$3:$L$39,3,0),0)</f>
        <v>0</v>
      </c>
      <c r="P527" s="453">
        <f t="shared" si="124"/>
        <v>0</v>
      </c>
      <c r="Q527" s="453">
        <f t="shared" si="133"/>
        <v>0</v>
      </c>
      <c r="R527" s="453">
        <f t="shared" si="133"/>
        <v>0</v>
      </c>
      <c r="S527" s="453">
        <f t="shared" si="133"/>
        <v>0</v>
      </c>
      <c r="T527" s="453">
        <f t="shared" si="133"/>
        <v>0</v>
      </c>
      <c r="U527" s="453">
        <f t="shared" si="133"/>
        <v>0</v>
      </c>
      <c r="V527" s="453">
        <f t="shared" si="133"/>
        <v>0</v>
      </c>
      <c r="W527" s="384">
        <f t="shared" si="134"/>
        <v>0</v>
      </c>
      <c r="X527" s="565">
        <f>IF(D527='A. Allgemeine Informationen'!$C$17,$M527-Y527,HLOOKUP('A. Allgemeine Informationen'!$C$17-1,$Z$1:$AF$2005,ROW(D527),FALSE)-$Y527)</f>
        <v>0</v>
      </c>
      <c r="Y527" s="384">
        <f>HLOOKUP('A. Allgemeine Informationen'!$C$17,$Z$1:$AF$2005,ROW(D527),FALSE)</f>
        <v>0</v>
      </c>
      <c r="Z527" s="565">
        <f t="shared" si="125"/>
        <v>0</v>
      </c>
      <c r="AA527" s="565">
        <f t="shared" si="126"/>
        <v>0</v>
      </c>
      <c r="AB527" s="565">
        <f t="shared" si="127"/>
        <v>0</v>
      </c>
      <c r="AC527" s="565">
        <f t="shared" si="128"/>
        <v>0</v>
      </c>
      <c r="AD527" s="572">
        <f t="shared" si="129"/>
        <v>0</v>
      </c>
      <c r="AE527" s="560">
        <f t="shared" si="130"/>
        <v>0</v>
      </c>
      <c r="AF527" s="561">
        <f t="shared" si="131"/>
        <v>0</v>
      </c>
      <c r="AG527" s="562"/>
    </row>
    <row r="528" spans="2:33" s="418" customFormat="1" ht="15" customHeight="1" x14ac:dyDescent="0.2">
      <c r="B528" s="554"/>
      <c r="C528" s="382"/>
      <c r="D528" s="383"/>
      <c r="E528" s="381"/>
      <c r="F528" s="1040"/>
      <c r="G528" s="1038"/>
      <c r="H528" s="1041"/>
      <c r="I528" s="381"/>
      <c r="J528" s="568">
        <f t="shared" si="123"/>
        <v>0</v>
      </c>
      <c r="K528" s="381"/>
      <c r="L528" s="381"/>
      <c r="M528" s="568">
        <f t="shared" si="132"/>
        <v>0</v>
      </c>
      <c r="N528" s="570">
        <f>IFERROR(VLOOKUP($C528,Listen!$J$3:$L$39,2,0),0)</f>
        <v>0</v>
      </c>
      <c r="O528" s="570">
        <f>IFERROR(VLOOKUP($C528,Listen!$J$3:$L$39,3,0),0)</f>
        <v>0</v>
      </c>
      <c r="P528" s="453">
        <f t="shared" si="124"/>
        <v>0</v>
      </c>
      <c r="Q528" s="453">
        <f t="shared" si="133"/>
        <v>0</v>
      </c>
      <c r="R528" s="453">
        <f t="shared" si="133"/>
        <v>0</v>
      </c>
      <c r="S528" s="453">
        <f t="shared" si="133"/>
        <v>0</v>
      </c>
      <c r="T528" s="453">
        <f t="shared" si="133"/>
        <v>0</v>
      </c>
      <c r="U528" s="453">
        <f t="shared" si="133"/>
        <v>0</v>
      </c>
      <c r="V528" s="453">
        <f t="shared" si="133"/>
        <v>0</v>
      </c>
      <c r="W528" s="384">
        <f t="shared" si="134"/>
        <v>0</v>
      </c>
      <c r="X528" s="565">
        <f>IF(D528='A. Allgemeine Informationen'!$C$17,$M528-Y528,HLOOKUP('A. Allgemeine Informationen'!$C$17-1,$Z$1:$AF$2005,ROW(D528),FALSE)-$Y528)</f>
        <v>0</v>
      </c>
      <c r="Y528" s="384">
        <f>HLOOKUP('A. Allgemeine Informationen'!$C$17,$Z$1:$AF$2005,ROW(D528),FALSE)</f>
        <v>0</v>
      </c>
      <c r="Z528" s="565">
        <f t="shared" si="125"/>
        <v>0</v>
      </c>
      <c r="AA528" s="565">
        <f t="shared" si="126"/>
        <v>0</v>
      </c>
      <c r="AB528" s="565">
        <f t="shared" si="127"/>
        <v>0</v>
      </c>
      <c r="AC528" s="565">
        <f t="shared" si="128"/>
        <v>0</v>
      </c>
      <c r="AD528" s="572">
        <f t="shared" si="129"/>
        <v>0</v>
      </c>
      <c r="AE528" s="560">
        <f t="shared" si="130"/>
        <v>0</v>
      </c>
      <c r="AF528" s="561">
        <f t="shared" si="131"/>
        <v>0</v>
      </c>
      <c r="AG528" s="562"/>
    </row>
    <row r="529" spans="2:33" s="418" customFormat="1" ht="15" customHeight="1" x14ac:dyDescent="0.2">
      <c r="B529" s="554"/>
      <c r="C529" s="382"/>
      <c r="D529" s="383"/>
      <c r="E529" s="381"/>
      <c r="F529" s="1040"/>
      <c r="G529" s="1038"/>
      <c r="H529" s="1041"/>
      <c r="I529" s="381"/>
      <c r="J529" s="568">
        <f t="shared" si="123"/>
        <v>0</v>
      </c>
      <c r="K529" s="381"/>
      <c r="L529" s="381"/>
      <c r="M529" s="568">
        <f t="shared" si="132"/>
        <v>0</v>
      </c>
      <c r="N529" s="570">
        <f>IFERROR(VLOOKUP($C529,Listen!$J$3:$L$39,2,0),0)</f>
        <v>0</v>
      </c>
      <c r="O529" s="570">
        <f>IFERROR(VLOOKUP($C529,Listen!$J$3:$L$39,3,0),0)</f>
        <v>0</v>
      </c>
      <c r="P529" s="453">
        <f t="shared" si="124"/>
        <v>0</v>
      </c>
      <c r="Q529" s="453">
        <f t="shared" si="133"/>
        <v>0</v>
      </c>
      <c r="R529" s="453">
        <f t="shared" si="133"/>
        <v>0</v>
      </c>
      <c r="S529" s="453">
        <f t="shared" si="133"/>
        <v>0</v>
      </c>
      <c r="T529" s="453">
        <f t="shared" si="133"/>
        <v>0</v>
      </c>
      <c r="U529" s="453">
        <f t="shared" si="133"/>
        <v>0</v>
      </c>
      <c r="V529" s="453">
        <f t="shared" si="133"/>
        <v>0</v>
      </c>
      <c r="W529" s="384">
        <f t="shared" si="134"/>
        <v>0</v>
      </c>
      <c r="X529" s="565">
        <f>IF(D529='A. Allgemeine Informationen'!$C$17,$M529-Y529,HLOOKUP('A. Allgemeine Informationen'!$C$17-1,$Z$1:$AF$2005,ROW(D529),FALSE)-$Y529)</f>
        <v>0</v>
      </c>
      <c r="Y529" s="384">
        <f>HLOOKUP('A. Allgemeine Informationen'!$C$17,$Z$1:$AF$2005,ROW(D529),FALSE)</f>
        <v>0</v>
      </c>
      <c r="Z529" s="565">
        <f t="shared" si="125"/>
        <v>0</v>
      </c>
      <c r="AA529" s="565">
        <f t="shared" si="126"/>
        <v>0</v>
      </c>
      <c r="AB529" s="565">
        <f t="shared" si="127"/>
        <v>0</v>
      </c>
      <c r="AC529" s="565">
        <f t="shared" si="128"/>
        <v>0</v>
      </c>
      <c r="AD529" s="572">
        <f t="shared" si="129"/>
        <v>0</v>
      </c>
      <c r="AE529" s="560">
        <f t="shared" si="130"/>
        <v>0</v>
      </c>
      <c r="AF529" s="561">
        <f t="shared" si="131"/>
        <v>0</v>
      </c>
      <c r="AG529" s="562"/>
    </row>
    <row r="530" spans="2:33" s="418" customFormat="1" ht="15" customHeight="1" x14ac:dyDescent="0.2">
      <c r="B530" s="554"/>
      <c r="C530" s="382"/>
      <c r="D530" s="383"/>
      <c r="E530" s="381"/>
      <c r="F530" s="1040"/>
      <c r="G530" s="1038"/>
      <c r="H530" s="1041"/>
      <c r="I530" s="381"/>
      <c r="J530" s="568">
        <f t="shared" si="123"/>
        <v>0</v>
      </c>
      <c r="K530" s="381"/>
      <c r="L530" s="381"/>
      <c r="M530" s="568">
        <f t="shared" si="132"/>
        <v>0</v>
      </c>
      <c r="N530" s="570">
        <f>IFERROR(VLOOKUP($C530,Listen!$J$3:$L$39,2,0),0)</f>
        <v>0</v>
      </c>
      <c r="O530" s="570">
        <f>IFERROR(VLOOKUP($C530,Listen!$J$3:$L$39,3,0),0)</f>
        <v>0</v>
      </c>
      <c r="P530" s="453">
        <f t="shared" si="124"/>
        <v>0</v>
      </c>
      <c r="Q530" s="453">
        <f t="shared" si="133"/>
        <v>0</v>
      </c>
      <c r="R530" s="453">
        <f t="shared" si="133"/>
        <v>0</v>
      </c>
      <c r="S530" s="453">
        <f t="shared" si="133"/>
        <v>0</v>
      </c>
      <c r="T530" s="453">
        <f t="shared" si="133"/>
        <v>0</v>
      </c>
      <c r="U530" s="453">
        <f t="shared" si="133"/>
        <v>0</v>
      </c>
      <c r="V530" s="453">
        <f t="shared" si="133"/>
        <v>0</v>
      </c>
      <c r="W530" s="384">
        <f t="shared" si="134"/>
        <v>0</v>
      </c>
      <c r="X530" s="565">
        <f>IF(D530='A. Allgemeine Informationen'!$C$17,$M530-Y530,HLOOKUP('A. Allgemeine Informationen'!$C$17-1,$Z$1:$AF$2005,ROW(D530),FALSE)-$Y530)</f>
        <v>0</v>
      </c>
      <c r="Y530" s="384">
        <f>HLOOKUP('A. Allgemeine Informationen'!$C$17,$Z$1:$AF$2005,ROW(D530),FALSE)</f>
        <v>0</v>
      </c>
      <c r="Z530" s="565">
        <f t="shared" si="125"/>
        <v>0</v>
      </c>
      <c r="AA530" s="565">
        <f t="shared" si="126"/>
        <v>0</v>
      </c>
      <c r="AB530" s="565">
        <f t="shared" si="127"/>
        <v>0</v>
      </c>
      <c r="AC530" s="565">
        <f t="shared" si="128"/>
        <v>0</v>
      </c>
      <c r="AD530" s="572">
        <f t="shared" si="129"/>
        <v>0</v>
      </c>
      <c r="AE530" s="560">
        <f t="shared" si="130"/>
        <v>0</v>
      </c>
      <c r="AF530" s="561">
        <f t="shared" si="131"/>
        <v>0</v>
      </c>
      <c r="AG530" s="562"/>
    </row>
    <row r="531" spans="2:33" s="418" customFormat="1" ht="15" customHeight="1" x14ac:dyDescent="0.2">
      <c r="B531" s="554"/>
      <c r="C531" s="382"/>
      <c r="D531" s="383"/>
      <c r="E531" s="381"/>
      <c r="F531" s="1040"/>
      <c r="G531" s="1038"/>
      <c r="H531" s="1041"/>
      <c r="I531" s="381"/>
      <c r="J531" s="568">
        <f t="shared" si="123"/>
        <v>0</v>
      </c>
      <c r="K531" s="381"/>
      <c r="L531" s="381"/>
      <c r="M531" s="568">
        <f t="shared" si="132"/>
        <v>0</v>
      </c>
      <c r="N531" s="570">
        <f>IFERROR(VLOOKUP($C531,Listen!$J$3:$L$39,2,0),0)</f>
        <v>0</v>
      </c>
      <c r="O531" s="570">
        <f>IFERROR(VLOOKUP($C531,Listen!$J$3:$L$39,3,0),0)</f>
        <v>0</v>
      </c>
      <c r="P531" s="453">
        <f t="shared" si="124"/>
        <v>0</v>
      </c>
      <c r="Q531" s="453">
        <f t="shared" si="133"/>
        <v>0</v>
      </c>
      <c r="R531" s="453">
        <f t="shared" si="133"/>
        <v>0</v>
      </c>
      <c r="S531" s="453">
        <f t="shared" si="133"/>
        <v>0</v>
      </c>
      <c r="T531" s="453">
        <f t="shared" si="133"/>
        <v>0</v>
      </c>
      <c r="U531" s="453">
        <f t="shared" si="133"/>
        <v>0</v>
      </c>
      <c r="V531" s="453">
        <f t="shared" si="133"/>
        <v>0</v>
      </c>
      <c r="W531" s="384">
        <f t="shared" si="134"/>
        <v>0</v>
      </c>
      <c r="X531" s="565">
        <f>IF(D531='A. Allgemeine Informationen'!$C$17,$M531-Y531,HLOOKUP('A. Allgemeine Informationen'!$C$17-1,$Z$1:$AF$2005,ROW(D531),FALSE)-$Y531)</f>
        <v>0</v>
      </c>
      <c r="Y531" s="384">
        <f>HLOOKUP('A. Allgemeine Informationen'!$C$17,$Z$1:$AF$2005,ROW(D531),FALSE)</f>
        <v>0</v>
      </c>
      <c r="Z531" s="565">
        <f t="shared" si="125"/>
        <v>0</v>
      </c>
      <c r="AA531" s="565">
        <f t="shared" si="126"/>
        <v>0</v>
      </c>
      <c r="AB531" s="565">
        <f t="shared" si="127"/>
        <v>0</v>
      </c>
      <c r="AC531" s="565">
        <f t="shared" si="128"/>
        <v>0</v>
      </c>
      <c r="AD531" s="572">
        <f t="shared" si="129"/>
        <v>0</v>
      </c>
      <c r="AE531" s="560">
        <f t="shared" si="130"/>
        <v>0</v>
      </c>
      <c r="AF531" s="561">
        <f t="shared" si="131"/>
        <v>0</v>
      </c>
      <c r="AG531" s="562"/>
    </row>
    <row r="532" spans="2:33" s="418" customFormat="1" ht="15" customHeight="1" x14ac:dyDescent="0.2">
      <c r="B532" s="554"/>
      <c r="C532" s="382"/>
      <c r="D532" s="383"/>
      <c r="E532" s="381"/>
      <c r="F532" s="1040"/>
      <c r="G532" s="1038"/>
      <c r="H532" s="1041"/>
      <c r="I532" s="381"/>
      <c r="J532" s="568">
        <f t="shared" si="123"/>
        <v>0</v>
      </c>
      <c r="K532" s="381"/>
      <c r="L532" s="381"/>
      <c r="M532" s="568">
        <f t="shared" si="132"/>
        <v>0</v>
      </c>
      <c r="N532" s="570">
        <f>IFERROR(VLOOKUP($C532,Listen!$J$3:$L$39,2,0),0)</f>
        <v>0</v>
      </c>
      <c r="O532" s="570">
        <f>IFERROR(VLOOKUP($C532,Listen!$J$3:$L$39,3,0),0)</f>
        <v>0</v>
      </c>
      <c r="P532" s="453">
        <f t="shared" si="124"/>
        <v>0</v>
      </c>
      <c r="Q532" s="453">
        <f t="shared" si="133"/>
        <v>0</v>
      </c>
      <c r="R532" s="453">
        <f t="shared" si="133"/>
        <v>0</v>
      </c>
      <c r="S532" s="453">
        <f t="shared" si="133"/>
        <v>0</v>
      </c>
      <c r="T532" s="453">
        <f t="shared" si="133"/>
        <v>0</v>
      </c>
      <c r="U532" s="453">
        <f t="shared" si="133"/>
        <v>0</v>
      </c>
      <c r="V532" s="453">
        <f t="shared" si="133"/>
        <v>0</v>
      </c>
      <c r="W532" s="384">
        <f t="shared" si="134"/>
        <v>0</v>
      </c>
      <c r="X532" s="565">
        <f>IF(D532='A. Allgemeine Informationen'!$C$17,$M532-Y532,HLOOKUP('A. Allgemeine Informationen'!$C$17-1,$Z$1:$AF$2005,ROW(D532),FALSE)-$Y532)</f>
        <v>0</v>
      </c>
      <c r="Y532" s="384">
        <f>HLOOKUP('A. Allgemeine Informationen'!$C$17,$Z$1:$AF$2005,ROW(D532),FALSE)</f>
        <v>0</v>
      </c>
      <c r="Z532" s="565">
        <f t="shared" si="125"/>
        <v>0</v>
      </c>
      <c r="AA532" s="565">
        <f t="shared" si="126"/>
        <v>0</v>
      </c>
      <c r="AB532" s="565">
        <f t="shared" si="127"/>
        <v>0</v>
      </c>
      <c r="AC532" s="565">
        <f t="shared" si="128"/>
        <v>0</v>
      </c>
      <c r="AD532" s="572">
        <f t="shared" si="129"/>
        <v>0</v>
      </c>
      <c r="AE532" s="560">
        <f t="shared" si="130"/>
        <v>0</v>
      </c>
      <c r="AF532" s="561">
        <f t="shared" si="131"/>
        <v>0</v>
      </c>
      <c r="AG532" s="562"/>
    </row>
    <row r="533" spans="2:33" s="418" customFormat="1" ht="15" customHeight="1" x14ac:dyDescent="0.2">
      <c r="B533" s="554"/>
      <c r="C533" s="382"/>
      <c r="D533" s="383"/>
      <c r="E533" s="381"/>
      <c r="F533" s="1040"/>
      <c r="G533" s="1038"/>
      <c r="H533" s="1041"/>
      <c r="I533" s="381"/>
      <c r="J533" s="568">
        <f t="shared" si="123"/>
        <v>0</v>
      </c>
      <c r="K533" s="381"/>
      <c r="L533" s="381"/>
      <c r="M533" s="568">
        <f t="shared" si="132"/>
        <v>0</v>
      </c>
      <c r="N533" s="570">
        <f>IFERROR(VLOOKUP($C533,Listen!$J$3:$L$39,2,0),0)</f>
        <v>0</v>
      </c>
      <c r="O533" s="570">
        <f>IFERROR(VLOOKUP($C533,Listen!$J$3:$L$39,3,0),0)</f>
        <v>0</v>
      </c>
      <c r="P533" s="453">
        <f t="shared" si="124"/>
        <v>0</v>
      </c>
      <c r="Q533" s="453">
        <f t="shared" si="133"/>
        <v>0</v>
      </c>
      <c r="R533" s="453">
        <f t="shared" si="133"/>
        <v>0</v>
      </c>
      <c r="S533" s="453">
        <f t="shared" si="133"/>
        <v>0</v>
      </c>
      <c r="T533" s="453">
        <f t="shared" si="133"/>
        <v>0</v>
      </c>
      <c r="U533" s="453">
        <f t="shared" si="133"/>
        <v>0</v>
      </c>
      <c r="V533" s="453">
        <f t="shared" si="133"/>
        <v>0</v>
      </c>
      <c r="W533" s="384">
        <f t="shared" si="134"/>
        <v>0</v>
      </c>
      <c r="X533" s="565">
        <f>IF(D533='A. Allgemeine Informationen'!$C$17,$M533-Y533,HLOOKUP('A. Allgemeine Informationen'!$C$17-1,$Z$1:$AF$2005,ROW(D533),FALSE)-$Y533)</f>
        <v>0</v>
      </c>
      <c r="Y533" s="384">
        <f>HLOOKUP('A. Allgemeine Informationen'!$C$17,$Z$1:$AF$2005,ROW(D533),FALSE)</f>
        <v>0</v>
      </c>
      <c r="Z533" s="565">
        <f t="shared" si="125"/>
        <v>0</v>
      </c>
      <c r="AA533" s="565">
        <f t="shared" si="126"/>
        <v>0</v>
      </c>
      <c r="AB533" s="565">
        <f t="shared" si="127"/>
        <v>0</v>
      </c>
      <c r="AC533" s="565">
        <f t="shared" si="128"/>
        <v>0</v>
      </c>
      <c r="AD533" s="572">
        <f t="shared" si="129"/>
        <v>0</v>
      </c>
      <c r="AE533" s="560">
        <f t="shared" si="130"/>
        <v>0</v>
      </c>
      <c r="AF533" s="561">
        <f t="shared" si="131"/>
        <v>0</v>
      </c>
      <c r="AG533" s="562"/>
    </row>
    <row r="534" spans="2:33" s="418" customFormat="1" ht="15" customHeight="1" x14ac:dyDescent="0.2">
      <c r="B534" s="554"/>
      <c r="C534" s="382"/>
      <c r="D534" s="383"/>
      <c r="E534" s="381"/>
      <c r="F534" s="1040"/>
      <c r="G534" s="1038"/>
      <c r="H534" s="1041"/>
      <c r="I534" s="381"/>
      <c r="J534" s="568">
        <f t="shared" si="123"/>
        <v>0</v>
      </c>
      <c r="K534" s="381"/>
      <c r="L534" s="381"/>
      <c r="M534" s="568">
        <f t="shared" si="132"/>
        <v>0</v>
      </c>
      <c r="N534" s="570">
        <f>IFERROR(VLOOKUP($C534,Listen!$J$3:$L$39,2,0),0)</f>
        <v>0</v>
      </c>
      <c r="O534" s="570">
        <f>IFERROR(VLOOKUP($C534,Listen!$J$3:$L$39,3,0),0)</f>
        <v>0</v>
      </c>
      <c r="P534" s="453">
        <f t="shared" si="124"/>
        <v>0</v>
      </c>
      <c r="Q534" s="453">
        <f t="shared" si="133"/>
        <v>0</v>
      </c>
      <c r="R534" s="453">
        <f t="shared" si="133"/>
        <v>0</v>
      </c>
      <c r="S534" s="453">
        <f t="shared" si="133"/>
        <v>0</v>
      </c>
      <c r="T534" s="453">
        <f t="shared" si="133"/>
        <v>0</v>
      </c>
      <c r="U534" s="453">
        <f t="shared" si="133"/>
        <v>0</v>
      </c>
      <c r="V534" s="453">
        <f t="shared" si="133"/>
        <v>0</v>
      </c>
      <c r="W534" s="384">
        <f t="shared" si="134"/>
        <v>0</v>
      </c>
      <c r="X534" s="565">
        <f>IF(D534='A. Allgemeine Informationen'!$C$17,$M534-Y534,HLOOKUP('A. Allgemeine Informationen'!$C$17-1,$Z$1:$AF$2005,ROW(D534),FALSE)-$Y534)</f>
        <v>0</v>
      </c>
      <c r="Y534" s="384">
        <f>HLOOKUP('A. Allgemeine Informationen'!$C$17,$Z$1:$AF$2005,ROW(D534),FALSE)</f>
        <v>0</v>
      </c>
      <c r="Z534" s="565">
        <f t="shared" si="125"/>
        <v>0</v>
      </c>
      <c r="AA534" s="565">
        <f t="shared" si="126"/>
        <v>0</v>
      </c>
      <c r="AB534" s="565">
        <f t="shared" si="127"/>
        <v>0</v>
      </c>
      <c r="AC534" s="565">
        <f t="shared" si="128"/>
        <v>0</v>
      </c>
      <c r="AD534" s="572">
        <f t="shared" si="129"/>
        <v>0</v>
      </c>
      <c r="AE534" s="560">
        <f t="shared" si="130"/>
        <v>0</v>
      </c>
      <c r="AF534" s="561">
        <f t="shared" si="131"/>
        <v>0</v>
      </c>
      <c r="AG534" s="562"/>
    </row>
    <row r="535" spans="2:33" s="418" customFormat="1" ht="15" customHeight="1" x14ac:dyDescent="0.2">
      <c r="B535" s="554"/>
      <c r="C535" s="382"/>
      <c r="D535" s="383"/>
      <c r="E535" s="381"/>
      <c r="F535" s="1040"/>
      <c r="G535" s="1038"/>
      <c r="H535" s="1041"/>
      <c r="I535" s="381"/>
      <c r="J535" s="568">
        <f t="shared" si="123"/>
        <v>0</v>
      </c>
      <c r="K535" s="381"/>
      <c r="L535" s="381"/>
      <c r="M535" s="568">
        <f t="shared" si="132"/>
        <v>0</v>
      </c>
      <c r="N535" s="570">
        <f>IFERROR(VLOOKUP($C535,Listen!$J$3:$L$39,2,0),0)</f>
        <v>0</v>
      </c>
      <c r="O535" s="570">
        <f>IFERROR(VLOOKUP($C535,Listen!$J$3:$L$39,3,0),0)</f>
        <v>0</v>
      </c>
      <c r="P535" s="453">
        <f t="shared" si="124"/>
        <v>0</v>
      </c>
      <c r="Q535" s="453">
        <f t="shared" ref="Q535:V550" si="135">P535</f>
        <v>0</v>
      </c>
      <c r="R535" s="453">
        <f t="shared" si="135"/>
        <v>0</v>
      </c>
      <c r="S535" s="453">
        <f t="shared" si="135"/>
        <v>0</v>
      </c>
      <c r="T535" s="453">
        <f t="shared" si="135"/>
        <v>0</v>
      </c>
      <c r="U535" s="453">
        <f t="shared" si="135"/>
        <v>0</v>
      </c>
      <c r="V535" s="453">
        <f t="shared" si="135"/>
        <v>0</v>
      </c>
      <c r="W535" s="384">
        <f t="shared" si="134"/>
        <v>0</v>
      </c>
      <c r="X535" s="565">
        <f>IF(D535='A. Allgemeine Informationen'!$C$17,$M535-Y535,HLOOKUP('A. Allgemeine Informationen'!$C$17-1,$Z$1:$AF$2005,ROW(D535),FALSE)-$Y535)</f>
        <v>0</v>
      </c>
      <c r="Y535" s="384">
        <f>HLOOKUP('A. Allgemeine Informationen'!$C$17,$Z$1:$AF$2005,ROW(D535),FALSE)</f>
        <v>0</v>
      </c>
      <c r="Z535" s="565">
        <f t="shared" si="125"/>
        <v>0</v>
      </c>
      <c r="AA535" s="565">
        <f t="shared" si="126"/>
        <v>0</v>
      </c>
      <c r="AB535" s="565">
        <f t="shared" si="127"/>
        <v>0</v>
      </c>
      <c r="AC535" s="565">
        <f t="shared" si="128"/>
        <v>0</v>
      </c>
      <c r="AD535" s="572">
        <f t="shared" si="129"/>
        <v>0</v>
      </c>
      <c r="AE535" s="560">
        <f t="shared" si="130"/>
        <v>0</v>
      </c>
      <c r="AF535" s="561">
        <f t="shared" si="131"/>
        <v>0</v>
      </c>
      <c r="AG535" s="562"/>
    </row>
    <row r="536" spans="2:33" s="418" customFormat="1" ht="15" customHeight="1" x14ac:dyDescent="0.2">
      <c r="B536" s="554"/>
      <c r="C536" s="382"/>
      <c r="D536" s="383"/>
      <c r="E536" s="381"/>
      <c r="F536" s="1040"/>
      <c r="G536" s="1038"/>
      <c r="H536" s="1041"/>
      <c r="I536" s="381"/>
      <c r="J536" s="568">
        <f t="shared" si="123"/>
        <v>0</v>
      </c>
      <c r="K536" s="381"/>
      <c r="L536" s="381"/>
      <c r="M536" s="568">
        <f t="shared" si="132"/>
        <v>0</v>
      </c>
      <c r="N536" s="570">
        <f>IFERROR(VLOOKUP($C536,Listen!$J$3:$L$39,2,0),0)</f>
        <v>0</v>
      </c>
      <c r="O536" s="570">
        <f>IFERROR(VLOOKUP($C536,Listen!$J$3:$L$39,3,0),0)</f>
        <v>0</v>
      </c>
      <c r="P536" s="453">
        <f t="shared" si="124"/>
        <v>0</v>
      </c>
      <c r="Q536" s="453">
        <f t="shared" si="135"/>
        <v>0</v>
      </c>
      <c r="R536" s="453">
        <f t="shared" si="135"/>
        <v>0</v>
      </c>
      <c r="S536" s="453">
        <f t="shared" si="135"/>
        <v>0</v>
      </c>
      <c r="T536" s="453">
        <f t="shared" si="135"/>
        <v>0</v>
      </c>
      <c r="U536" s="453">
        <f t="shared" si="135"/>
        <v>0</v>
      </c>
      <c r="V536" s="453">
        <f t="shared" si="135"/>
        <v>0</v>
      </c>
      <c r="W536" s="384">
        <f t="shared" si="134"/>
        <v>0</v>
      </c>
      <c r="X536" s="565">
        <f>IF(D536='A. Allgemeine Informationen'!$C$17,$M536-Y536,HLOOKUP('A. Allgemeine Informationen'!$C$17-1,$Z$1:$AF$2005,ROW(D536),FALSE)-$Y536)</f>
        <v>0</v>
      </c>
      <c r="Y536" s="384">
        <f>HLOOKUP('A. Allgemeine Informationen'!$C$17,$Z$1:$AF$2005,ROW(D536),FALSE)</f>
        <v>0</v>
      </c>
      <c r="Z536" s="565">
        <f t="shared" si="125"/>
        <v>0</v>
      </c>
      <c r="AA536" s="565">
        <f t="shared" si="126"/>
        <v>0</v>
      </c>
      <c r="AB536" s="565">
        <f t="shared" si="127"/>
        <v>0</v>
      </c>
      <c r="AC536" s="565">
        <f t="shared" si="128"/>
        <v>0</v>
      </c>
      <c r="AD536" s="572">
        <f t="shared" si="129"/>
        <v>0</v>
      </c>
      <c r="AE536" s="560">
        <f t="shared" si="130"/>
        <v>0</v>
      </c>
      <c r="AF536" s="561">
        <f t="shared" si="131"/>
        <v>0</v>
      </c>
      <c r="AG536" s="562"/>
    </row>
    <row r="537" spans="2:33" s="418" customFormat="1" ht="15" customHeight="1" x14ac:dyDescent="0.2">
      <c r="B537" s="554"/>
      <c r="C537" s="382"/>
      <c r="D537" s="383"/>
      <c r="E537" s="381"/>
      <c r="F537" s="1040"/>
      <c r="G537" s="1038"/>
      <c r="H537" s="1041"/>
      <c r="I537" s="381"/>
      <c r="J537" s="568">
        <f t="shared" si="123"/>
        <v>0</v>
      </c>
      <c r="K537" s="381"/>
      <c r="L537" s="381"/>
      <c r="M537" s="568">
        <f t="shared" si="132"/>
        <v>0</v>
      </c>
      <c r="N537" s="570">
        <f>IFERROR(VLOOKUP($C537,Listen!$J$3:$L$39,2,0),0)</f>
        <v>0</v>
      </c>
      <c r="O537" s="570">
        <f>IFERROR(VLOOKUP($C537,Listen!$J$3:$L$39,3,0),0)</f>
        <v>0</v>
      </c>
      <c r="P537" s="453">
        <f t="shared" si="124"/>
        <v>0</v>
      </c>
      <c r="Q537" s="453">
        <f t="shared" si="135"/>
        <v>0</v>
      </c>
      <c r="R537" s="453">
        <f t="shared" si="135"/>
        <v>0</v>
      </c>
      <c r="S537" s="453">
        <f t="shared" si="135"/>
        <v>0</v>
      </c>
      <c r="T537" s="453">
        <f t="shared" si="135"/>
        <v>0</v>
      </c>
      <c r="U537" s="453">
        <f t="shared" si="135"/>
        <v>0</v>
      </c>
      <c r="V537" s="453">
        <f t="shared" si="135"/>
        <v>0</v>
      </c>
      <c r="W537" s="384">
        <f t="shared" si="134"/>
        <v>0</v>
      </c>
      <c r="X537" s="565">
        <f>IF(D537='A. Allgemeine Informationen'!$C$17,$M537-Y537,HLOOKUP('A. Allgemeine Informationen'!$C$17-1,$Z$1:$AF$2005,ROW(D537),FALSE)-$Y537)</f>
        <v>0</v>
      </c>
      <c r="Y537" s="384">
        <f>HLOOKUP('A. Allgemeine Informationen'!$C$17,$Z$1:$AF$2005,ROW(D537),FALSE)</f>
        <v>0</v>
      </c>
      <c r="Z537" s="565">
        <f t="shared" si="125"/>
        <v>0</v>
      </c>
      <c r="AA537" s="565">
        <f t="shared" si="126"/>
        <v>0</v>
      </c>
      <c r="AB537" s="565">
        <f t="shared" si="127"/>
        <v>0</v>
      </c>
      <c r="AC537" s="565">
        <f t="shared" si="128"/>
        <v>0</v>
      </c>
      <c r="AD537" s="572">
        <f t="shared" si="129"/>
        <v>0</v>
      </c>
      <c r="AE537" s="560">
        <f t="shared" si="130"/>
        <v>0</v>
      </c>
      <c r="AF537" s="561">
        <f t="shared" si="131"/>
        <v>0</v>
      </c>
      <c r="AG537" s="562"/>
    </row>
    <row r="538" spans="2:33" s="418" customFormat="1" ht="15" customHeight="1" x14ac:dyDescent="0.2">
      <c r="B538" s="554"/>
      <c r="C538" s="382"/>
      <c r="D538" s="383"/>
      <c r="E538" s="381"/>
      <c r="F538" s="1040"/>
      <c r="G538" s="1038"/>
      <c r="H538" s="1041"/>
      <c r="I538" s="381"/>
      <c r="J538" s="568">
        <f t="shared" si="123"/>
        <v>0</v>
      </c>
      <c r="K538" s="381"/>
      <c r="L538" s="381"/>
      <c r="M538" s="568">
        <f t="shared" si="132"/>
        <v>0</v>
      </c>
      <c r="N538" s="570">
        <f>IFERROR(VLOOKUP($C538,Listen!$J$3:$L$39,2,0),0)</f>
        <v>0</v>
      </c>
      <c r="O538" s="570">
        <f>IFERROR(VLOOKUP($C538,Listen!$J$3:$L$39,3,0),0)</f>
        <v>0</v>
      </c>
      <c r="P538" s="453">
        <f t="shared" si="124"/>
        <v>0</v>
      </c>
      <c r="Q538" s="453">
        <f t="shared" si="135"/>
        <v>0</v>
      </c>
      <c r="R538" s="453">
        <f t="shared" si="135"/>
        <v>0</v>
      </c>
      <c r="S538" s="453">
        <f t="shared" si="135"/>
        <v>0</v>
      </c>
      <c r="T538" s="453">
        <f t="shared" si="135"/>
        <v>0</v>
      </c>
      <c r="U538" s="453">
        <f t="shared" si="135"/>
        <v>0</v>
      </c>
      <c r="V538" s="453">
        <f t="shared" si="135"/>
        <v>0</v>
      </c>
      <c r="W538" s="384">
        <f t="shared" si="134"/>
        <v>0</v>
      </c>
      <c r="X538" s="565">
        <f>IF(D538='A. Allgemeine Informationen'!$C$17,$M538-Y538,HLOOKUP('A. Allgemeine Informationen'!$C$17-1,$Z$1:$AF$2005,ROW(D538),FALSE)-$Y538)</f>
        <v>0</v>
      </c>
      <c r="Y538" s="384">
        <f>HLOOKUP('A. Allgemeine Informationen'!$C$17,$Z$1:$AF$2005,ROW(D538),FALSE)</f>
        <v>0</v>
      </c>
      <c r="Z538" s="565">
        <f t="shared" si="125"/>
        <v>0</v>
      </c>
      <c r="AA538" s="565">
        <f t="shared" si="126"/>
        <v>0</v>
      </c>
      <c r="AB538" s="565">
        <f t="shared" si="127"/>
        <v>0</v>
      </c>
      <c r="AC538" s="565">
        <f t="shared" si="128"/>
        <v>0</v>
      </c>
      <c r="AD538" s="572">
        <f t="shared" si="129"/>
        <v>0</v>
      </c>
      <c r="AE538" s="560">
        <f t="shared" si="130"/>
        <v>0</v>
      </c>
      <c r="AF538" s="561">
        <f t="shared" si="131"/>
        <v>0</v>
      </c>
      <c r="AG538" s="562"/>
    </row>
    <row r="539" spans="2:33" s="418" customFormat="1" ht="15" customHeight="1" x14ac:dyDescent="0.2">
      <c r="B539" s="554"/>
      <c r="C539" s="382"/>
      <c r="D539" s="383"/>
      <c r="E539" s="381"/>
      <c r="F539" s="1040"/>
      <c r="G539" s="1038"/>
      <c r="H539" s="1041"/>
      <c r="I539" s="381"/>
      <c r="J539" s="568">
        <f t="shared" si="123"/>
        <v>0</v>
      </c>
      <c r="K539" s="381"/>
      <c r="L539" s="381"/>
      <c r="M539" s="568">
        <f t="shared" si="132"/>
        <v>0</v>
      </c>
      <c r="N539" s="570">
        <f>IFERROR(VLOOKUP($C539,Listen!$J$3:$L$39,2,0),0)</f>
        <v>0</v>
      </c>
      <c r="O539" s="570">
        <f>IFERROR(VLOOKUP($C539,Listen!$J$3:$L$39,3,0),0)</f>
        <v>0</v>
      </c>
      <c r="P539" s="453">
        <f t="shared" si="124"/>
        <v>0</v>
      </c>
      <c r="Q539" s="453">
        <f t="shared" si="135"/>
        <v>0</v>
      </c>
      <c r="R539" s="453">
        <f t="shared" si="135"/>
        <v>0</v>
      </c>
      <c r="S539" s="453">
        <f t="shared" si="135"/>
        <v>0</v>
      </c>
      <c r="T539" s="453">
        <f t="shared" si="135"/>
        <v>0</v>
      </c>
      <c r="U539" s="453">
        <f t="shared" si="135"/>
        <v>0</v>
      </c>
      <c r="V539" s="453">
        <f t="shared" si="135"/>
        <v>0</v>
      </c>
      <c r="W539" s="384">
        <f t="shared" si="134"/>
        <v>0</v>
      </c>
      <c r="X539" s="565">
        <f>IF(D539='A. Allgemeine Informationen'!$C$17,$M539-Y539,HLOOKUP('A. Allgemeine Informationen'!$C$17-1,$Z$1:$AF$2005,ROW(D539),FALSE)-$Y539)</f>
        <v>0</v>
      </c>
      <c r="Y539" s="384">
        <f>HLOOKUP('A. Allgemeine Informationen'!$C$17,$Z$1:$AF$2005,ROW(D539),FALSE)</f>
        <v>0</v>
      </c>
      <c r="Z539" s="565">
        <f t="shared" si="125"/>
        <v>0</v>
      </c>
      <c r="AA539" s="565">
        <f t="shared" si="126"/>
        <v>0</v>
      </c>
      <c r="AB539" s="565">
        <f t="shared" si="127"/>
        <v>0</v>
      </c>
      <c r="AC539" s="565">
        <f t="shared" si="128"/>
        <v>0</v>
      </c>
      <c r="AD539" s="572">
        <f t="shared" si="129"/>
        <v>0</v>
      </c>
      <c r="AE539" s="560">
        <f t="shared" si="130"/>
        <v>0</v>
      </c>
      <c r="AF539" s="561">
        <f t="shared" si="131"/>
        <v>0</v>
      </c>
      <c r="AG539" s="562"/>
    </row>
    <row r="540" spans="2:33" s="418" customFormat="1" ht="15" customHeight="1" x14ac:dyDescent="0.2">
      <c r="B540" s="554"/>
      <c r="C540" s="382"/>
      <c r="D540" s="383"/>
      <c r="E540" s="381"/>
      <c r="F540" s="1040"/>
      <c r="G540" s="1038"/>
      <c r="H540" s="1041"/>
      <c r="I540" s="381"/>
      <c r="J540" s="568">
        <f t="shared" si="123"/>
        <v>0</v>
      </c>
      <c r="K540" s="381"/>
      <c r="L540" s="381"/>
      <c r="M540" s="568">
        <f t="shared" si="132"/>
        <v>0</v>
      </c>
      <c r="N540" s="570">
        <f>IFERROR(VLOOKUP($C540,Listen!$J$3:$L$39,2,0),0)</f>
        <v>0</v>
      </c>
      <c r="O540" s="570">
        <f>IFERROR(VLOOKUP($C540,Listen!$J$3:$L$39,3,0),0)</f>
        <v>0</v>
      </c>
      <c r="P540" s="453">
        <f t="shared" si="124"/>
        <v>0</v>
      </c>
      <c r="Q540" s="453">
        <f t="shared" si="135"/>
        <v>0</v>
      </c>
      <c r="R540" s="453">
        <f t="shared" si="135"/>
        <v>0</v>
      </c>
      <c r="S540" s="453">
        <f t="shared" si="135"/>
        <v>0</v>
      </c>
      <c r="T540" s="453">
        <f t="shared" si="135"/>
        <v>0</v>
      </c>
      <c r="U540" s="453">
        <f t="shared" si="135"/>
        <v>0</v>
      </c>
      <c r="V540" s="453">
        <f t="shared" si="135"/>
        <v>0</v>
      </c>
      <c r="W540" s="384">
        <f t="shared" si="134"/>
        <v>0</v>
      </c>
      <c r="X540" s="565">
        <f>IF(D540='A. Allgemeine Informationen'!$C$17,$M540-Y540,HLOOKUP('A. Allgemeine Informationen'!$C$17-1,$Z$1:$AF$2005,ROW(D540),FALSE)-$Y540)</f>
        <v>0</v>
      </c>
      <c r="Y540" s="384">
        <f>HLOOKUP('A. Allgemeine Informationen'!$C$17,$Z$1:$AF$2005,ROW(D540),FALSE)</f>
        <v>0</v>
      </c>
      <c r="Z540" s="565">
        <f t="shared" si="125"/>
        <v>0</v>
      </c>
      <c r="AA540" s="565">
        <f t="shared" si="126"/>
        <v>0</v>
      </c>
      <c r="AB540" s="565">
        <f t="shared" si="127"/>
        <v>0</v>
      </c>
      <c r="AC540" s="565">
        <f t="shared" si="128"/>
        <v>0</v>
      </c>
      <c r="AD540" s="572">
        <f t="shared" si="129"/>
        <v>0</v>
      </c>
      <c r="AE540" s="560">
        <f t="shared" si="130"/>
        <v>0</v>
      </c>
      <c r="AF540" s="561">
        <f t="shared" si="131"/>
        <v>0</v>
      </c>
      <c r="AG540" s="562"/>
    </row>
    <row r="541" spans="2:33" s="418" customFormat="1" ht="15" customHeight="1" x14ac:dyDescent="0.2">
      <c r="B541" s="554"/>
      <c r="C541" s="382"/>
      <c r="D541" s="383"/>
      <c r="E541" s="381"/>
      <c r="F541" s="1040"/>
      <c r="G541" s="1038"/>
      <c r="H541" s="1041"/>
      <c r="I541" s="381"/>
      <c r="J541" s="568">
        <f t="shared" si="123"/>
        <v>0</v>
      </c>
      <c r="K541" s="381"/>
      <c r="L541" s="381"/>
      <c r="M541" s="568">
        <f t="shared" si="132"/>
        <v>0</v>
      </c>
      <c r="N541" s="570">
        <f>IFERROR(VLOOKUP($C541,Listen!$J$3:$L$39,2,0),0)</f>
        <v>0</v>
      </c>
      <c r="O541" s="570">
        <f>IFERROR(VLOOKUP($C541,Listen!$J$3:$L$39,3,0),0)</f>
        <v>0</v>
      </c>
      <c r="P541" s="453">
        <f t="shared" si="124"/>
        <v>0</v>
      </c>
      <c r="Q541" s="453">
        <f t="shared" si="135"/>
        <v>0</v>
      </c>
      <c r="R541" s="453">
        <f t="shared" si="135"/>
        <v>0</v>
      </c>
      <c r="S541" s="453">
        <f t="shared" si="135"/>
        <v>0</v>
      </c>
      <c r="T541" s="453">
        <f t="shared" si="135"/>
        <v>0</v>
      </c>
      <c r="U541" s="453">
        <f t="shared" si="135"/>
        <v>0</v>
      </c>
      <c r="V541" s="453">
        <f t="shared" si="135"/>
        <v>0</v>
      </c>
      <c r="W541" s="384">
        <f t="shared" si="134"/>
        <v>0</v>
      </c>
      <c r="X541" s="565">
        <f>IF(D541='A. Allgemeine Informationen'!$C$17,$M541-Y541,HLOOKUP('A. Allgemeine Informationen'!$C$17-1,$Z$1:$AF$2005,ROW(D541),FALSE)-$Y541)</f>
        <v>0</v>
      </c>
      <c r="Y541" s="384">
        <f>HLOOKUP('A. Allgemeine Informationen'!$C$17,$Z$1:$AF$2005,ROW(D541),FALSE)</f>
        <v>0</v>
      </c>
      <c r="Z541" s="565">
        <f t="shared" si="125"/>
        <v>0</v>
      </c>
      <c r="AA541" s="565">
        <f t="shared" si="126"/>
        <v>0</v>
      </c>
      <c r="AB541" s="565">
        <f t="shared" si="127"/>
        <v>0</v>
      </c>
      <c r="AC541" s="565">
        <f t="shared" si="128"/>
        <v>0</v>
      </c>
      <c r="AD541" s="572">
        <f t="shared" si="129"/>
        <v>0</v>
      </c>
      <c r="AE541" s="560">
        <f t="shared" si="130"/>
        <v>0</v>
      </c>
      <c r="AF541" s="561">
        <f t="shared" si="131"/>
        <v>0</v>
      </c>
      <c r="AG541" s="562"/>
    </row>
    <row r="542" spans="2:33" s="418" customFormat="1" ht="15" customHeight="1" x14ac:dyDescent="0.2">
      <c r="B542" s="554"/>
      <c r="C542" s="382"/>
      <c r="D542" s="383"/>
      <c r="E542" s="381"/>
      <c r="F542" s="1040"/>
      <c r="G542" s="1038"/>
      <c r="H542" s="1041"/>
      <c r="I542" s="381"/>
      <c r="J542" s="568">
        <f t="shared" si="123"/>
        <v>0</v>
      </c>
      <c r="K542" s="381"/>
      <c r="L542" s="381"/>
      <c r="M542" s="568">
        <f t="shared" si="132"/>
        <v>0</v>
      </c>
      <c r="N542" s="570">
        <f>IFERROR(VLOOKUP($C542,Listen!$J$3:$L$39,2,0),0)</f>
        <v>0</v>
      </c>
      <c r="O542" s="570">
        <f>IFERROR(VLOOKUP($C542,Listen!$J$3:$L$39,3,0),0)</f>
        <v>0</v>
      </c>
      <c r="P542" s="453">
        <f t="shared" si="124"/>
        <v>0</v>
      </c>
      <c r="Q542" s="453">
        <f t="shared" si="135"/>
        <v>0</v>
      </c>
      <c r="R542" s="453">
        <f t="shared" si="135"/>
        <v>0</v>
      </c>
      <c r="S542" s="453">
        <f t="shared" si="135"/>
        <v>0</v>
      </c>
      <c r="T542" s="453">
        <f t="shared" si="135"/>
        <v>0</v>
      </c>
      <c r="U542" s="453">
        <f t="shared" si="135"/>
        <v>0</v>
      </c>
      <c r="V542" s="453">
        <f t="shared" si="135"/>
        <v>0</v>
      </c>
      <c r="W542" s="384">
        <f t="shared" si="134"/>
        <v>0</v>
      </c>
      <c r="X542" s="565">
        <f>IF(D542='A. Allgemeine Informationen'!$C$17,$M542-Y542,HLOOKUP('A. Allgemeine Informationen'!$C$17-1,$Z$1:$AF$2005,ROW(D542),FALSE)-$Y542)</f>
        <v>0</v>
      </c>
      <c r="Y542" s="384">
        <f>HLOOKUP('A. Allgemeine Informationen'!$C$17,$Z$1:$AF$2005,ROW(D542),FALSE)</f>
        <v>0</v>
      </c>
      <c r="Z542" s="565">
        <f t="shared" si="125"/>
        <v>0</v>
      </c>
      <c r="AA542" s="565">
        <f t="shared" si="126"/>
        <v>0</v>
      </c>
      <c r="AB542" s="565">
        <f t="shared" si="127"/>
        <v>0</v>
      </c>
      <c r="AC542" s="565">
        <f t="shared" si="128"/>
        <v>0</v>
      </c>
      <c r="AD542" s="572">
        <f t="shared" si="129"/>
        <v>0</v>
      </c>
      <c r="AE542" s="560">
        <f t="shared" si="130"/>
        <v>0</v>
      </c>
      <c r="AF542" s="561">
        <f t="shared" si="131"/>
        <v>0</v>
      </c>
      <c r="AG542" s="562"/>
    </row>
    <row r="543" spans="2:33" s="418" customFormat="1" ht="15" customHeight="1" x14ac:dyDescent="0.2">
      <c r="B543" s="554"/>
      <c r="C543" s="382"/>
      <c r="D543" s="383"/>
      <c r="E543" s="381"/>
      <c r="F543" s="1040"/>
      <c r="G543" s="1038"/>
      <c r="H543" s="1041"/>
      <c r="I543" s="381"/>
      <c r="J543" s="568">
        <f t="shared" si="123"/>
        <v>0</v>
      </c>
      <c r="K543" s="381"/>
      <c r="L543" s="381"/>
      <c r="M543" s="568">
        <f t="shared" si="132"/>
        <v>0</v>
      </c>
      <c r="N543" s="570">
        <f>IFERROR(VLOOKUP($C543,Listen!$J$3:$L$39,2,0),0)</f>
        <v>0</v>
      </c>
      <c r="O543" s="570">
        <f>IFERROR(VLOOKUP($C543,Listen!$J$3:$L$39,3,0),0)</f>
        <v>0</v>
      </c>
      <c r="P543" s="453">
        <f t="shared" si="124"/>
        <v>0</v>
      </c>
      <c r="Q543" s="453">
        <f t="shared" si="135"/>
        <v>0</v>
      </c>
      <c r="R543" s="453">
        <f t="shared" si="135"/>
        <v>0</v>
      </c>
      <c r="S543" s="453">
        <f t="shared" si="135"/>
        <v>0</v>
      </c>
      <c r="T543" s="453">
        <f t="shared" si="135"/>
        <v>0</v>
      </c>
      <c r="U543" s="453">
        <f t="shared" si="135"/>
        <v>0</v>
      </c>
      <c r="V543" s="453">
        <f t="shared" si="135"/>
        <v>0</v>
      </c>
      <c r="W543" s="384">
        <f t="shared" si="134"/>
        <v>0</v>
      </c>
      <c r="X543" s="565">
        <f>IF(D543='A. Allgemeine Informationen'!$C$17,$M543-Y543,HLOOKUP('A. Allgemeine Informationen'!$C$17-1,$Z$1:$AF$2005,ROW(D543),FALSE)-$Y543)</f>
        <v>0</v>
      </c>
      <c r="Y543" s="384">
        <f>HLOOKUP('A. Allgemeine Informationen'!$C$17,$Z$1:$AF$2005,ROW(D543),FALSE)</f>
        <v>0</v>
      </c>
      <c r="Z543" s="565">
        <f t="shared" si="125"/>
        <v>0</v>
      </c>
      <c r="AA543" s="565">
        <f t="shared" si="126"/>
        <v>0</v>
      </c>
      <c r="AB543" s="565">
        <f t="shared" si="127"/>
        <v>0</v>
      </c>
      <c r="AC543" s="565">
        <f t="shared" si="128"/>
        <v>0</v>
      </c>
      <c r="AD543" s="572">
        <f t="shared" si="129"/>
        <v>0</v>
      </c>
      <c r="AE543" s="560">
        <f t="shared" si="130"/>
        <v>0</v>
      </c>
      <c r="AF543" s="561">
        <f t="shared" si="131"/>
        <v>0</v>
      </c>
      <c r="AG543" s="562"/>
    </row>
    <row r="544" spans="2:33" s="418" customFormat="1" ht="15" customHeight="1" x14ac:dyDescent="0.2">
      <c r="B544" s="554"/>
      <c r="C544" s="382"/>
      <c r="D544" s="383"/>
      <c r="E544" s="381"/>
      <c r="F544" s="1040"/>
      <c r="G544" s="1038"/>
      <c r="H544" s="1041"/>
      <c r="I544" s="381"/>
      <c r="J544" s="568">
        <f t="shared" si="123"/>
        <v>0</v>
      </c>
      <c r="K544" s="381"/>
      <c r="L544" s="381"/>
      <c r="M544" s="568">
        <f t="shared" si="132"/>
        <v>0</v>
      </c>
      <c r="N544" s="570">
        <f>IFERROR(VLOOKUP($C544,Listen!$J$3:$L$39,2,0),0)</f>
        <v>0</v>
      </c>
      <c r="O544" s="570">
        <f>IFERROR(VLOOKUP($C544,Listen!$J$3:$L$39,3,0),0)</f>
        <v>0</v>
      </c>
      <c r="P544" s="453">
        <f t="shared" si="124"/>
        <v>0</v>
      </c>
      <c r="Q544" s="453">
        <f t="shared" si="135"/>
        <v>0</v>
      </c>
      <c r="R544" s="453">
        <f t="shared" si="135"/>
        <v>0</v>
      </c>
      <c r="S544" s="453">
        <f t="shared" si="135"/>
        <v>0</v>
      </c>
      <c r="T544" s="453">
        <f t="shared" si="135"/>
        <v>0</v>
      </c>
      <c r="U544" s="453">
        <f t="shared" si="135"/>
        <v>0</v>
      </c>
      <c r="V544" s="453">
        <f t="shared" si="135"/>
        <v>0</v>
      </c>
      <c r="W544" s="384">
        <f t="shared" si="134"/>
        <v>0</v>
      </c>
      <c r="X544" s="565">
        <f>IF(D544='A. Allgemeine Informationen'!$C$17,$M544-Y544,HLOOKUP('A. Allgemeine Informationen'!$C$17-1,$Z$1:$AF$2005,ROW(D544),FALSE)-$Y544)</f>
        <v>0</v>
      </c>
      <c r="Y544" s="384">
        <f>HLOOKUP('A. Allgemeine Informationen'!$C$17,$Z$1:$AF$2005,ROW(D544),FALSE)</f>
        <v>0</v>
      </c>
      <c r="Z544" s="565">
        <f t="shared" si="125"/>
        <v>0</v>
      </c>
      <c r="AA544" s="565">
        <f t="shared" si="126"/>
        <v>0</v>
      </c>
      <c r="AB544" s="565">
        <f t="shared" si="127"/>
        <v>0</v>
      </c>
      <c r="AC544" s="565">
        <f t="shared" si="128"/>
        <v>0</v>
      </c>
      <c r="AD544" s="572">
        <f t="shared" si="129"/>
        <v>0</v>
      </c>
      <c r="AE544" s="560">
        <f t="shared" si="130"/>
        <v>0</v>
      </c>
      <c r="AF544" s="561">
        <f t="shared" si="131"/>
        <v>0</v>
      </c>
      <c r="AG544" s="562"/>
    </row>
    <row r="545" spans="2:33" s="418" customFormat="1" ht="15" customHeight="1" x14ac:dyDescent="0.2">
      <c r="B545" s="554"/>
      <c r="C545" s="382"/>
      <c r="D545" s="383"/>
      <c r="E545" s="381"/>
      <c r="F545" s="1040"/>
      <c r="G545" s="1038"/>
      <c r="H545" s="1041"/>
      <c r="I545" s="381"/>
      <c r="J545" s="568">
        <f t="shared" si="123"/>
        <v>0</v>
      </c>
      <c r="K545" s="381"/>
      <c r="L545" s="381"/>
      <c r="M545" s="568">
        <f t="shared" si="132"/>
        <v>0</v>
      </c>
      <c r="N545" s="570">
        <f>IFERROR(VLOOKUP($C545,Listen!$J$3:$L$39,2,0),0)</f>
        <v>0</v>
      </c>
      <c r="O545" s="570">
        <f>IFERROR(VLOOKUP($C545,Listen!$J$3:$L$39,3,0),0)</f>
        <v>0</v>
      </c>
      <c r="P545" s="453">
        <f t="shared" si="124"/>
        <v>0</v>
      </c>
      <c r="Q545" s="453">
        <f t="shared" si="135"/>
        <v>0</v>
      </c>
      <c r="R545" s="453">
        <f t="shared" si="135"/>
        <v>0</v>
      </c>
      <c r="S545" s="453">
        <f t="shared" si="135"/>
        <v>0</v>
      </c>
      <c r="T545" s="453">
        <f t="shared" si="135"/>
        <v>0</v>
      </c>
      <c r="U545" s="453">
        <f t="shared" si="135"/>
        <v>0</v>
      </c>
      <c r="V545" s="453">
        <f t="shared" si="135"/>
        <v>0</v>
      </c>
      <c r="W545" s="384">
        <f t="shared" si="134"/>
        <v>0</v>
      </c>
      <c r="X545" s="565">
        <f>IF(D545='A. Allgemeine Informationen'!$C$17,$M545-Y545,HLOOKUP('A. Allgemeine Informationen'!$C$17-1,$Z$1:$AF$2005,ROW(D545),FALSE)-$Y545)</f>
        <v>0</v>
      </c>
      <c r="Y545" s="384">
        <f>HLOOKUP('A. Allgemeine Informationen'!$C$17,$Z$1:$AF$2005,ROW(D545),FALSE)</f>
        <v>0</v>
      </c>
      <c r="Z545" s="565">
        <f t="shared" si="125"/>
        <v>0</v>
      </c>
      <c r="AA545" s="565">
        <f t="shared" si="126"/>
        <v>0</v>
      </c>
      <c r="AB545" s="565">
        <f t="shared" si="127"/>
        <v>0</v>
      </c>
      <c r="AC545" s="565">
        <f t="shared" si="128"/>
        <v>0</v>
      </c>
      <c r="AD545" s="572">
        <f t="shared" si="129"/>
        <v>0</v>
      </c>
      <c r="AE545" s="560">
        <f t="shared" si="130"/>
        <v>0</v>
      </c>
      <c r="AF545" s="561">
        <f t="shared" si="131"/>
        <v>0</v>
      </c>
      <c r="AG545" s="562"/>
    </row>
    <row r="546" spans="2:33" s="418" customFormat="1" ht="15" customHeight="1" x14ac:dyDescent="0.2">
      <c r="B546" s="554"/>
      <c r="C546" s="382"/>
      <c r="D546" s="383"/>
      <c r="E546" s="381"/>
      <c r="F546" s="1040"/>
      <c r="G546" s="1038"/>
      <c r="H546" s="1041"/>
      <c r="I546" s="381"/>
      <c r="J546" s="568">
        <f t="shared" si="123"/>
        <v>0</v>
      </c>
      <c r="K546" s="381"/>
      <c r="L546" s="381"/>
      <c r="M546" s="568">
        <f t="shared" si="132"/>
        <v>0</v>
      </c>
      <c r="N546" s="570">
        <f>IFERROR(VLOOKUP($C546,Listen!$J$3:$L$39,2,0),0)</f>
        <v>0</v>
      </c>
      <c r="O546" s="570">
        <f>IFERROR(VLOOKUP($C546,Listen!$J$3:$L$39,3,0),0)</f>
        <v>0</v>
      </c>
      <c r="P546" s="453">
        <f t="shared" si="124"/>
        <v>0</v>
      </c>
      <c r="Q546" s="453">
        <f t="shared" si="135"/>
        <v>0</v>
      </c>
      <c r="R546" s="453">
        <f t="shared" si="135"/>
        <v>0</v>
      </c>
      <c r="S546" s="453">
        <f t="shared" si="135"/>
        <v>0</v>
      </c>
      <c r="T546" s="453">
        <f t="shared" si="135"/>
        <v>0</v>
      </c>
      <c r="U546" s="453">
        <f t="shared" si="135"/>
        <v>0</v>
      </c>
      <c r="V546" s="453">
        <f t="shared" si="135"/>
        <v>0</v>
      </c>
      <c r="W546" s="384">
        <f t="shared" si="134"/>
        <v>0</v>
      </c>
      <c r="X546" s="565">
        <f>IF(D546='A. Allgemeine Informationen'!$C$17,$M546-Y546,HLOOKUP('A. Allgemeine Informationen'!$C$17-1,$Z$1:$AF$2005,ROW(D546),FALSE)-$Y546)</f>
        <v>0</v>
      </c>
      <c r="Y546" s="384">
        <f>HLOOKUP('A. Allgemeine Informationen'!$C$17,$Z$1:$AF$2005,ROW(D546),FALSE)</f>
        <v>0</v>
      </c>
      <c r="Z546" s="565">
        <f t="shared" si="125"/>
        <v>0</v>
      </c>
      <c r="AA546" s="565">
        <f t="shared" si="126"/>
        <v>0</v>
      </c>
      <c r="AB546" s="565">
        <f t="shared" si="127"/>
        <v>0</v>
      </c>
      <c r="AC546" s="565">
        <f t="shared" si="128"/>
        <v>0</v>
      </c>
      <c r="AD546" s="572">
        <f t="shared" si="129"/>
        <v>0</v>
      </c>
      <c r="AE546" s="560">
        <f t="shared" si="130"/>
        <v>0</v>
      </c>
      <c r="AF546" s="561">
        <f t="shared" si="131"/>
        <v>0</v>
      </c>
      <c r="AG546" s="562"/>
    </row>
    <row r="547" spans="2:33" s="418" customFormat="1" ht="15" customHeight="1" x14ac:dyDescent="0.2">
      <c r="B547" s="554"/>
      <c r="C547" s="382"/>
      <c r="D547" s="383"/>
      <c r="E547" s="381"/>
      <c r="F547" s="1040"/>
      <c r="G547" s="1038"/>
      <c r="H547" s="1041"/>
      <c r="I547" s="381"/>
      <c r="J547" s="568">
        <f t="shared" si="123"/>
        <v>0</v>
      </c>
      <c r="K547" s="381"/>
      <c r="L547" s="381"/>
      <c r="M547" s="568">
        <f t="shared" si="132"/>
        <v>0</v>
      </c>
      <c r="N547" s="570">
        <f>IFERROR(VLOOKUP($C547,Listen!$J$3:$L$39,2,0),0)</f>
        <v>0</v>
      </c>
      <c r="O547" s="570">
        <f>IFERROR(VLOOKUP($C547,Listen!$J$3:$L$39,3,0),0)</f>
        <v>0</v>
      </c>
      <c r="P547" s="453">
        <f t="shared" si="124"/>
        <v>0</v>
      </c>
      <c r="Q547" s="453">
        <f t="shared" si="135"/>
        <v>0</v>
      </c>
      <c r="R547" s="453">
        <f t="shared" si="135"/>
        <v>0</v>
      </c>
      <c r="S547" s="453">
        <f t="shared" si="135"/>
        <v>0</v>
      </c>
      <c r="T547" s="453">
        <f t="shared" si="135"/>
        <v>0</v>
      </c>
      <c r="U547" s="453">
        <f t="shared" si="135"/>
        <v>0</v>
      </c>
      <c r="V547" s="453">
        <f t="shared" si="135"/>
        <v>0</v>
      </c>
      <c r="W547" s="384">
        <f t="shared" si="134"/>
        <v>0</v>
      </c>
      <c r="X547" s="565">
        <f>IF(D547='A. Allgemeine Informationen'!$C$17,$M547-Y547,HLOOKUP('A. Allgemeine Informationen'!$C$17-1,$Z$1:$AF$2005,ROW(D547),FALSE)-$Y547)</f>
        <v>0</v>
      </c>
      <c r="Y547" s="384">
        <f>HLOOKUP('A. Allgemeine Informationen'!$C$17,$Z$1:$AF$2005,ROW(D547),FALSE)</f>
        <v>0</v>
      </c>
      <c r="Z547" s="565">
        <f t="shared" si="125"/>
        <v>0</v>
      </c>
      <c r="AA547" s="565">
        <f t="shared" si="126"/>
        <v>0</v>
      </c>
      <c r="AB547" s="565">
        <f t="shared" si="127"/>
        <v>0</v>
      </c>
      <c r="AC547" s="565">
        <f t="shared" si="128"/>
        <v>0</v>
      </c>
      <c r="AD547" s="572">
        <f t="shared" si="129"/>
        <v>0</v>
      </c>
      <c r="AE547" s="560">
        <f t="shared" si="130"/>
        <v>0</v>
      </c>
      <c r="AF547" s="561">
        <f t="shared" si="131"/>
        <v>0</v>
      </c>
      <c r="AG547" s="562"/>
    </row>
    <row r="548" spans="2:33" s="418" customFormat="1" ht="15" customHeight="1" x14ac:dyDescent="0.2">
      <c r="B548" s="554"/>
      <c r="C548" s="382"/>
      <c r="D548" s="383"/>
      <c r="E548" s="381"/>
      <c r="F548" s="1040"/>
      <c r="G548" s="1038"/>
      <c r="H548" s="1041"/>
      <c r="I548" s="381"/>
      <c r="J548" s="568">
        <f t="shared" si="123"/>
        <v>0</v>
      </c>
      <c r="K548" s="381"/>
      <c r="L548" s="381"/>
      <c r="M548" s="568">
        <f t="shared" si="132"/>
        <v>0</v>
      </c>
      <c r="N548" s="570">
        <f>IFERROR(VLOOKUP($C548,Listen!$J$3:$L$39,2,0),0)</f>
        <v>0</v>
      </c>
      <c r="O548" s="570">
        <f>IFERROR(VLOOKUP($C548,Listen!$J$3:$L$39,3,0),0)</f>
        <v>0</v>
      </c>
      <c r="P548" s="453">
        <f t="shared" si="124"/>
        <v>0</v>
      </c>
      <c r="Q548" s="453">
        <f t="shared" si="135"/>
        <v>0</v>
      </c>
      <c r="R548" s="453">
        <f t="shared" si="135"/>
        <v>0</v>
      </c>
      <c r="S548" s="453">
        <f t="shared" si="135"/>
        <v>0</v>
      </c>
      <c r="T548" s="453">
        <f t="shared" si="135"/>
        <v>0</v>
      </c>
      <c r="U548" s="453">
        <f t="shared" si="135"/>
        <v>0</v>
      </c>
      <c r="V548" s="453">
        <f t="shared" si="135"/>
        <v>0</v>
      </c>
      <c r="W548" s="384">
        <f t="shared" si="134"/>
        <v>0</v>
      </c>
      <c r="X548" s="565">
        <f>IF(D548='A. Allgemeine Informationen'!$C$17,$M548-Y548,HLOOKUP('A. Allgemeine Informationen'!$C$17-1,$Z$1:$AF$2005,ROW(D548),FALSE)-$Y548)</f>
        <v>0</v>
      </c>
      <c r="Y548" s="384">
        <f>HLOOKUP('A. Allgemeine Informationen'!$C$17,$Z$1:$AF$2005,ROW(D548),FALSE)</f>
        <v>0</v>
      </c>
      <c r="Z548" s="565">
        <f t="shared" si="125"/>
        <v>0</v>
      </c>
      <c r="AA548" s="565">
        <f t="shared" si="126"/>
        <v>0</v>
      </c>
      <c r="AB548" s="565">
        <f t="shared" si="127"/>
        <v>0</v>
      </c>
      <c r="AC548" s="565">
        <f t="shared" si="128"/>
        <v>0</v>
      </c>
      <c r="AD548" s="572">
        <f t="shared" si="129"/>
        <v>0</v>
      </c>
      <c r="AE548" s="560">
        <f t="shared" si="130"/>
        <v>0</v>
      </c>
      <c r="AF548" s="561">
        <f t="shared" si="131"/>
        <v>0</v>
      </c>
      <c r="AG548" s="562"/>
    </row>
    <row r="549" spans="2:33" s="418" customFormat="1" ht="15" customHeight="1" x14ac:dyDescent="0.2">
      <c r="B549" s="554"/>
      <c r="C549" s="382"/>
      <c r="D549" s="383"/>
      <c r="E549" s="381"/>
      <c r="F549" s="1040"/>
      <c r="G549" s="1038"/>
      <c r="H549" s="1041"/>
      <c r="I549" s="381"/>
      <c r="J549" s="568">
        <f t="shared" si="123"/>
        <v>0</v>
      </c>
      <c r="K549" s="381"/>
      <c r="L549" s="381"/>
      <c r="M549" s="568">
        <f t="shared" si="132"/>
        <v>0</v>
      </c>
      <c r="N549" s="570">
        <f>IFERROR(VLOOKUP($C549,Listen!$J$3:$L$39,2,0),0)</f>
        <v>0</v>
      </c>
      <c r="O549" s="570">
        <f>IFERROR(VLOOKUP($C549,Listen!$J$3:$L$39,3,0),0)</f>
        <v>0</v>
      </c>
      <c r="P549" s="453">
        <f t="shared" si="124"/>
        <v>0</v>
      </c>
      <c r="Q549" s="453">
        <f t="shared" si="135"/>
        <v>0</v>
      </c>
      <c r="R549" s="453">
        <f t="shared" si="135"/>
        <v>0</v>
      </c>
      <c r="S549" s="453">
        <f t="shared" si="135"/>
        <v>0</v>
      </c>
      <c r="T549" s="453">
        <f t="shared" si="135"/>
        <v>0</v>
      </c>
      <c r="U549" s="453">
        <f t="shared" si="135"/>
        <v>0</v>
      </c>
      <c r="V549" s="453">
        <f t="shared" si="135"/>
        <v>0</v>
      </c>
      <c r="W549" s="384">
        <f t="shared" si="134"/>
        <v>0</v>
      </c>
      <c r="X549" s="565">
        <f>IF(D549='A. Allgemeine Informationen'!$C$17,$M549-Y549,HLOOKUP('A. Allgemeine Informationen'!$C$17-1,$Z$1:$AF$2005,ROW(D549),FALSE)-$Y549)</f>
        <v>0</v>
      </c>
      <c r="Y549" s="384">
        <f>HLOOKUP('A. Allgemeine Informationen'!$C$17,$Z$1:$AF$2005,ROW(D549),FALSE)</f>
        <v>0</v>
      </c>
      <c r="Z549" s="565">
        <f t="shared" si="125"/>
        <v>0</v>
      </c>
      <c r="AA549" s="565">
        <f t="shared" si="126"/>
        <v>0</v>
      </c>
      <c r="AB549" s="565">
        <f t="shared" si="127"/>
        <v>0</v>
      </c>
      <c r="AC549" s="565">
        <f t="shared" si="128"/>
        <v>0</v>
      </c>
      <c r="AD549" s="572">
        <f t="shared" si="129"/>
        <v>0</v>
      </c>
      <c r="AE549" s="560">
        <f t="shared" si="130"/>
        <v>0</v>
      </c>
      <c r="AF549" s="561">
        <f t="shared" si="131"/>
        <v>0</v>
      </c>
      <c r="AG549" s="562"/>
    </row>
    <row r="550" spans="2:33" s="418" customFormat="1" ht="15" customHeight="1" x14ac:dyDescent="0.2">
      <c r="B550" s="554"/>
      <c r="C550" s="382"/>
      <c r="D550" s="383"/>
      <c r="E550" s="381"/>
      <c r="F550" s="1040"/>
      <c r="G550" s="1038"/>
      <c r="H550" s="1041"/>
      <c r="I550" s="381"/>
      <c r="J550" s="568">
        <f t="shared" si="123"/>
        <v>0</v>
      </c>
      <c r="K550" s="381"/>
      <c r="L550" s="381"/>
      <c r="M550" s="568">
        <f t="shared" si="132"/>
        <v>0</v>
      </c>
      <c r="N550" s="570">
        <f>IFERROR(VLOOKUP($C550,Listen!$J$3:$L$39,2,0),0)</f>
        <v>0</v>
      </c>
      <c r="O550" s="570">
        <f>IFERROR(VLOOKUP($C550,Listen!$J$3:$L$39,3,0),0)</f>
        <v>0</v>
      </c>
      <c r="P550" s="453">
        <f t="shared" si="124"/>
        <v>0</v>
      </c>
      <c r="Q550" s="453">
        <f t="shared" si="135"/>
        <v>0</v>
      </c>
      <c r="R550" s="453">
        <f t="shared" si="135"/>
        <v>0</v>
      </c>
      <c r="S550" s="453">
        <f t="shared" si="135"/>
        <v>0</v>
      </c>
      <c r="T550" s="453">
        <f t="shared" si="135"/>
        <v>0</v>
      </c>
      <c r="U550" s="453">
        <f t="shared" si="135"/>
        <v>0</v>
      </c>
      <c r="V550" s="453">
        <f t="shared" si="135"/>
        <v>0</v>
      </c>
      <c r="W550" s="384">
        <f t="shared" si="134"/>
        <v>0</v>
      </c>
      <c r="X550" s="565">
        <f>IF(D550='A. Allgemeine Informationen'!$C$17,$M550-Y550,HLOOKUP('A. Allgemeine Informationen'!$C$17-1,$Z$1:$AF$2005,ROW(D550),FALSE)-$Y550)</f>
        <v>0</v>
      </c>
      <c r="Y550" s="384">
        <f>HLOOKUP('A. Allgemeine Informationen'!$C$17,$Z$1:$AF$2005,ROW(D550),FALSE)</f>
        <v>0</v>
      </c>
      <c r="Z550" s="565">
        <f t="shared" si="125"/>
        <v>0</v>
      </c>
      <c r="AA550" s="565">
        <f t="shared" si="126"/>
        <v>0</v>
      </c>
      <c r="AB550" s="565">
        <f t="shared" si="127"/>
        <v>0</v>
      </c>
      <c r="AC550" s="565">
        <f t="shared" si="128"/>
        <v>0</v>
      </c>
      <c r="AD550" s="572">
        <f t="shared" si="129"/>
        <v>0</v>
      </c>
      <c r="AE550" s="560">
        <f t="shared" si="130"/>
        <v>0</v>
      </c>
      <c r="AF550" s="561">
        <f t="shared" si="131"/>
        <v>0</v>
      </c>
      <c r="AG550" s="562"/>
    </row>
    <row r="551" spans="2:33" s="418" customFormat="1" ht="15" customHeight="1" x14ac:dyDescent="0.2">
      <c r="B551" s="554"/>
      <c r="C551" s="382"/>
      <c r="D551" s="383"/>
      <c r="E551" s="381"/>
      <c r="F551" s="1040"/>
      <c r="G551" s="1038"/>
      <c r="H551" s="1041"/>
      <c r="I551" s="381"/>
      <c r="J551" s="568">
        <f t="shared" si="123"/>
        <v>0</v>
      </c>
      <c r="K551" s="381"/>
      <c r="L551" s="381"/>
      <c r="M551" s="568">
        <f t="shared" si="132"/>
        <v>0</v>
      </c>
      <c r="N551" s="570">
        <f>IFERROR(VLOOKUP($C551,Listen!$J$3:$L$39,2,0),0)</f>
        <v>0</v>
      </c>
      <c r="O551" s="570">
        <f>IFERROR(VLOOKUP($C551,Listen!$J$3:$L$39,3,0),0)</f>
        <v>0</v>
      </c>
      <c r="P551" s="453">
        <f t="shared" si="124"/>
        <v>0</v>
      </c>
      <c r="Q551" s="453">
        <f t="shared" ref="Q551:V566" si="136">P551</f>
        <v>0</v>
      </c>
      <c r="R551" s="453">
        <f t="shared" si="136"/>
        <v>0</v>
      </c>
      <c r="S551" s="453">
        <f t="shared" si="136"/>
        <v>0</v>
      </c>
      <c r="T551" s="453">
        <f t="shared" si="136"/>
        <v>0</v>
      </c>
      <c r="U551" s="453">
        <f t="shared" si="136"/>
        <v>0</v>
      </c>
      <c r="V551" s="453">
        <f t="shared" si="136"/>
        <v>0</v>
      </c>
      <c r="W551" s="384">
        <f t="shared" si="134"/>
        <v>0</v>
      </c>
      <c r="X551" s="565">
        <f>IF(D551='A. Allgemeine Informationen'!$C$17,$M551-Y551,HLOOKUP('A. Allgemeine Informationen'!$C$17-1,$Z$1:$AF$2005,ROW(D551),FALSE)-$Y551)</f>
        <v>0</v>
      </c>
      <c r="Y551" s="384">
        <f>HLOOKUP('A. Allgemeine Informationen'!$C$17,$Z$1:$AF$2005,ROW(D551),FALSE)</f>
        <v>0</v>
      </c>
      <c r="Z551" s="565">
        <f t="shared" si="125"/>
        <v>0</v>
      </c>
      <c r="AA551" s="565">
        <f t="shared" si="126"/>
        <v>0</v>
      </c>
      <c r="AB551" s="565">
        <f t="shared" si="127"/>
        <v>0</v>
      </c>
      <c r="AC551" s="565">
        <f t="shared" si="128"/>
        <v>0</v>
      </c>
      <c r="AD551" s="572">
        <f t="shared" si="129"/>
        <v>0</v>
      </c>
      <c r="AE551" s="560">
        <f t="shared" si="130"/>
        <v>0</v>
      </c>
      <c r="AF551" s="561">
        <f t="shared" si="131"/>
        <v>0</v>
      </c>
      <c r="AG551" s="562"/>
    </row>
    <row r="552" spans="2:33" s="418" customFormat="1" ht="15" customHeight="1" x14ac:dyDescent="0.2">
      <c r="B552" s="554"/>
      <c r="C552" s="382"/>
      <c r="D552" s="383"/>
      <c r="E552" s="381"/>
      <c r="F552" s="1040"/>
      <c r="G552" s="1038"/>
      <c r="H552" s="1041"/>
      <c r="I552" s="381"/>
      <c r="J552" s="568">
        <f t="shared" si="123"/>
        <v>0</v>
      </c>
      <c r="K552" s="381"/>
      <c r="L552" s="381"/>
      <c r="M552" s="568">
        <f t="shared" si="132"/>
        <v>0</v>
      </c>
      <c r="N552" s="570">
        <f>IFERROR(VLOOKUP($C552,Listen!$J$3:$L$39,2,0),0)</f>
        <v>0</v>
      </c>
      <c r="O552" s="570">
        <f>IFERROR(VLOOKUP($C552,Listen!$J$3:$L$39,3,0),0)</f>
        <v>0</v>
      </c>
      <c r="P552" s="453">
        <f t="shared" si="124"/>
        <v>0</v>
      </c>
      <c r="Q552" s="453">
        <f t="shared" si="136"/>
        <v>0</v>
      </c>
      <c r="R552" s="453">
        <f t="shared" si="136"/>
        <v>0</v>
      </c>
      <c r="S552" s="453">
        <f t="shared" si="136"/>
        <v>0</v>
      </c>
      <c r="T552" s="453">
        <f t="shared" si="136"/>
        <v>0</v>
      </c>
      <c r="U552" s="453">
        <f t="shared" si="136"/>
        <v>0</v>
      </c>
      <c r="V552" s="453">
        <f t="shared" si="136"/>
        <v>0</v>
      </c>
      <c r="W552" s="384">
        <f t="shared" si="134"/>
        <v>0</v>
      </c>
      <c r="X552" s="565">
        <f>IF(D552='A. Allgemeine Informationen'!$C$17,$M552-Y552,HLOOKUP('A. Allgemeine Informationen'!$C$17-1,$Z$1:$AF$2005,ROW(D552),FALSE)-$Y552)</f>
        <v>0</v>
      </c>
      <c r="Y552" s="384">
        <f>HLOOKUP('A. Allgemeine Informationen'!$C$17,$Z$1:$AF$2005,ROW(D552),FALSE)</f>
        <v>0</v>
      </c>
      <c r="Z552" s="565">
        <f t="shared" si="125"/>
        <v>0</v>
      </c>
      <c r="AA552" s="565">
        <f t="shared" si="126"/>
        <v>0</v>
      </c>
      <c r="AB552" s="565">
        <f t="shared" si="127"/>
        <v>0</v>
      </c>
      <c r="AC552" s="565">
        <f t="shared" si="128"/>
        <v>0</v>
      </c>
      <c r="AD552" s="572">
        <f t="shared" si="129"/>
        <v>0</v>
      </c>
      <c r="AE552" s="560">
        <f t="shared" si="130"/>
        <v>0</v>
      </c>
      <c r="AF552" s="561">
        <f t="shared" si="131"/>
        <v>0</v>
      </c>
      <c r="AG552" s="562"/>
    </row>
    <row r="553" spans="2:33" s="418" customFormat="1" ht="15" customHeight="1" x14ac:dyDescent="0.2">
      <c r="B553" s="554"/>
      <c r="C553" s="382"/>
      <c r="D553" s="383"/>
      <c r="E553" s="381"/>
      <c r="F553" s="1040"/>
      <c r="G553" s="1038"/>
      <c r="H553" s="1041"/>
      <c r="I553" s="381"/>
      <c r="J553" s="568">
        <f t="shared" si="123"/>
        <v>0</v>
      </c>
      <c r="K553" s="381"/>
      <c r="L553" s="381"/>
      <c r="M553" s="568">
        <f t="shared" si="132"/>
        <v>0</v>
      </c>
      <c r="N553" s="570">
        <f>IFERROR(VLOOKUP($C553,Listen!$J$3:$L$39,2,0),0)</f>
        <v>0</v>
      </c>
      <c r="O553" s="570">
        <f>IFERROR(VLOOKUP($C553,Listen!$J$3:$L$39,3,0),0)</f>
        <v>0</v>
      </c>
      <c r="P553" s="453">
        <f t="shared" si="124"/>
        <v>0</v>
      </c>
      <c r="Q553" s="453">
        <f t="shared" si="136"/>
        <v>0</v>
      </c>
      <c r="R553" s="453">
        <f t="shared" si="136"/>
        <v>0</v>
      </c>
      <c r="S553" s="453">
        <f t="shared" si="136"/>
        <v>0</v>
      </c>
      <c r="T553" s="453">
        <f t="shared" si="136"/>
        <v>0</v>
      </c>
      <c r="U553" s="453">
        <f t="shared" si="136"/>
        <v>0</v>
      </c>
      <c r="V553" s="453">
        <f t="shared" si="136"/>
        <v>0</v>
      </c>
      <c r="W553" s="384">
        <f t="shared" si="134"/>
        <v>0</v>
      </c>
      <c r="X553" s="565">
        <f>IF(D553='A. Allgemeine Informationen'!$C$17,$M553-Y553,HLOOKUP('A. Allgemeine Informationen'!$C$17-1,$Z$1:$AF$2005,ROW(D553),FALSE)-$Y553)</f>
        <v>0</v>
      </c>
      <c r="Y553" s="384">
        <f>HLOOKUP('A. Allgemeine Informationen'!$C$17,$Z$1:$AF$2005,ROW(D553),FALSE)</f>
        <v>0</v>
      </c>
      <c r="Z553" s="565">
        <f t="shared" si="125"/>
        <v>0</v>
      </c>
      <c r="AA553" s="565">
        <f t="shared" si="126"/>
        <v>0</v>
      </c>
      <c r="AB553" s="565">
        <f t="shared" si="127"/>
        <v>0</v>
      </c>
      <c r="AC553" s="565">
        <f t="shared" si="128"/>
        <v>0</v>
      </c>
      <c r="AD553" s="572">
        <f t="shared" si="129"/>
        <v>0</v>
      </c>
      <c r="AE553" s="560">
        <f t="shared" si="130"/>
        <v>0</v>
      </c>
      <c r="AF553" s="561">
        <f t="shared" si="131"/>
        <v>0</v>
      </c>
      <c r="AG553" s="562"/>
    </row>
    <row r="554" spans="2:33" s="418" customFormat="1" ht="15" customHeight="1" x14ac:dyDescent="0.2">
      <c r="B554" s="554"/>
      <c r="C554" s="382"/>
      <c r="D554" s="383"/>
      <c r="E554" s="381"/>
      <c r="F554" s="1040"/>
      <c r="G554" s="1038"/>
      <c r="H554" s="1041"/>
      <c r="I554" s="381"/>
      <c r="J554" s="568">
        <f t="shared" si="123"/>
        <v>0</v>
      </c>
      <c r="K554" s="381"/>
      <c r="L554" s="381"/>
      <c r="M554" s="568">
        <f t="shared" si="132"/>
        <v>0</v>
      </c>
      <c r="N554" s="570">
        <f>IFERROR(VLOOKUP($C554,Listen!$J$3:$L$39,2,0),0)</f>
        <v>0</v>
      </c>
      <c r="O554" s="570">
        <f>IFERROR(VLOOKUP($C554,Listen!$J$3:$L$39,3,0),0)</f>
        <v>0</v>
      </c>
      <c r="P554" s="453">
        <f t="shared" si="124"/>
        <v>0</v>
      </c>
      <c r="Q554" s="453">
        <f t="shared" si="136"/>
        <v>0</v>
      </c>
      <c r="R554" s="453">
        <f t="shared" si="136"/>
        <v>0</v>
      </c>
      <c r="S554" s="453">
        <f t="shared" si="136"/>
        <v>0</v>
      </c>
      <c r="T554" s="453">
        <f t="shared" si="136"/>
        <v>0</v>
      </c>
      <c r="U554" s="453">
        <f t="shared" si="136"/>
        <v>0</v>
      </c>
      <c r="V554" s="453">
        <f t="shared" si="136"/>
        <v>0</v>
      </c>
      <c r="W554" s="384">
        <f t="shared" si="134"/>
        <v>0</v>
      </c>
      <c r="X554" s="565">
        <f>IF(D554='A. Allgemeine Informationen'!$C$17,$M554-Y554,HLOOKUP('A. Allgemeine Informationen'!$C$17-1,$Z$1:$AF$2005,ROW(D554),FALSE)-$Y554)</f>
        <v>0</v>
      </c>
      <c r="Y554" s="384">
        <f>HLOOKUP('A. Allgemeine Informationen'!$C$17,$Z$1:$AF$2005,ROW(D554),FALSE)</f>
        <v>0</v>
      </c>
      <c r="Z554" s="565">
        <f t="shared" si="125"/>
        <v>0</v>
      </c>
      <c r="AA554" s="565">
        <f t="shared" si="126"/>
        <v>0</v>
      </c>
      <c r="AB554" s="565">
        <f t="shared" si="127"/>
        <v>0</v>
      </c>
      <c r="AC554" s="565">
        <f t="shared" si="128"/>
        <v>0</v>
      </c>
      <c r="AD554" s="572">
        <f t="shared" si="129"/>
        <v>0</v>
      </c>
      <c r="AE554" s="560">
        <f t="shared" si="130"/>
        <v>0</v>
      </c>
      <c r="AF554" s="561">
        <f t="shared" si="131"/>
        <v>0</v>
      </c>
      <c r="AG554" s="562"/>
    </row>
    <row r="555" spans="2:33" s="418" customFormat="1" ht="15" customHeight="1" x14ac:dyDescent="0.2">
      <c r="B555" s="554"/>
      <c r="C555" s="382"/>
      <c r="D555" s="383"/>
      <c r="E555" s="381"/>
      <c r="F555" s="1040"/>
      <c r="G555" s="1038"/>
      <c r="H555" s="1041"/>
      <c r="I555" s="381"/>
      <c r="J555" s="568">
        <f t="shared" si="123"/>
        <v>0</v>
      </c>
      <c r="K555" s="381"/>
      <c r="L555" s="381"/>
      <c r="M555" s="568">
        <f t="shared" si="132"/>
        <v>0</v>
      </c>
      <c r="N555" s="570">
        <f>IFERROR(VLOOKUP($C555,Listen!$J$3:$L$39,2,0),0)</f>
        <v>0</v>
      </c>
      <c r="O555" s="570">
        <f>IFERROR(VLOOKUP($C555,Listen!$J$3:$L$39,3,0),0)</f>
        <v>0</v>
      </c>
      <c r="P555" s="453">
        <f t="shared" si="124"/>
        <v>0</v>
      </c>
      <c r="Q555" s="453">
        <f t="shared" si="136"/>
        <v>0</v>
      </c>
      <c r="R555" s="453">
        <f t="shared" si="136"/>
        <v>0</v>
      </c>
      <c r="S555" s="453">
        <f t="shared" si="136"/>
        <v>0</v>
      </c>
      <c r="T555" s="453">
        <f t="shared" si="136"/>
        <v>0</v>
      </c>
      <c r="U555" s="453">
        <f t="shared" si="136"/>
        <v>0</v>
      </c>
      <c r="V555" s="453">
        <f t="shared" si="136"/>
        <v>0</v>
      </c>
      <c r="W555" s="384">
        <f t="shared" si="134"/>
        <v>0</v>
      </c>
      <c r="X555" s="565">
        <f>IF(D555='A. Allgemeine Informationen'!$C$17,$M555-Y555,HLOOKUP('A. Allgemeine Informationen'!$C$17-1,$Z$1:$AF$2005,ROW(D555),FALSE)-$Y555)</f>
        <v>0</v>
      </c>
      <c r="Y555" s="384">
        <f>HLOOKUP('A. Allgemeine Informationen'!$C$17,$Z$1:$AF$2005,ROW(D555),FALSE)</f>
        <v>0</v>
      </c>
      <c r="Z555" s="565">
        <f t="shared" si="125"/>
        <v>0</v>
      </c>
      <c r="AA555" s="565">
        <f t="shared" si="126"/>
        <v>0</v>
      </c>
      <c r="AB555" s="565">
        <f t="shared" si="127"/>
        <v>0</v>
      </c>
      <c r="AC555" s="565">
        <f t="shared" si="128"/>
        <v>0</v>
      </c>
      <c r="AD555" s="572">
        <f t="shared" si="129"/>
        <v>0</v>
      </c>
      <c r="AE555" s="560">
        <f t="shared" si="130"/>
        <v>0</v>
      </c>
      <c r="AF555" s="561">
        <f t="shared" si="131"/>
        <v>0</v>
      </c>
      <c r="AG555" s="562"/>
    </row>
    <row r="556" spans="2:33" s="418" customFormat="1" ht="15" customHeight="1" x14ac:dyDescent="0.2">
      <c r="B556" s="554"/>
      <c r="C556" s="382"/>
      <c r="D556" s="383"/>
      <c r="E556" s="381"/>
      <c r="F556" s="1040"/>
      <c r="G556" s="1038"/>
      <c r="H556" s="1041"/>
      <c r="I556" s="381"/>
      <c r="J556" s="568">
        <f t="shared" si="123"/>
        <v>0</v>
      </c>
      <c r="K556" s="381"/>
      <c r="L556" s="381"/>
      <c r="M556" s="568">
        <f t="shared" si="132"/>
        <v>0</v>
      </c>
      <c r="N556" s="570">
        <f>IFERROR(VLOOKUP($C556,Listen!$J$3:$L$39,2,0),0)</f>
        <v>0</v>
      </c>
      <c r="O556" s="570">
        <f>IFERROR(VLOOKUP($C556,Listen!$J$3:$L$39,3,0),0)</f>
        <v>0</v>
      </c>
      <c r="P556" s="453">
        <f t="shared" si="124"/>
        <v>0</v>
      </c>
      <c r="Q556" s="453">
        <f t="shared" si="136"/>
        <v>0</v>
      </c>
      <c r="R556" s="453">
        <f t="shared" si="136"/>
        <v>0</v>
      </c>
      <c r="S556" s="453">
        <f t="shared" si="136"/>
        <v>0</v>
      </c>
      <c r="T556" s="453">
        <f t="shared" si="136"/>
        <v>0</v>
      </c>
      <c r="U556" s="453">
        <f t="shared" si="136"/>
        <v>0</v>
      </c>
      <c r="V556" s="453">
        <f t="shared" si="136"/>
        <v>0</v>
      </c>
      <c r="W556" s="384">
        <f t="shared" si="134"/>
        <v>0</v>
      </c>
      <c r="X556" s="565">
        <f>IF(D556='A. Allgemeine Informationen'!$C$17,$M556-Y556,HLOOKUP('A. Allgemeine Informationen'!$C$17-1,$Z$1:$AF$2005,ROW(D556),FALSE)-$Y556)</f>
        <v>0</v>
      </c>
      <c r="Y556" s="384">
        <f>HLOOKUP('A. Allgemeine Informationen'!$C$17,$Z$1:$AF$2005,ROW(D556),FALSE)</f>
        <v>0</v>
      </c>
      <c r="Z556" s="565">
        <f t="shared" si="125"/>
        <v>0</v>
      </c>
      <c r="AA556" s="565">
        <f t="shared" si="126"/>
        <v>0</v>
      </c>
      <c r="AB556" s="565">
        <f t="shared" si="127"/>
        <v>0</v>
      </c>
      <c r="AC556" s="565">
        <f t="shared" si="128"/>
        <v>0</v>
      </c>
      <c r="AD556" s="572">
        <f t="shared" si="129"/>
        <v>0</v>
      </c>
      <c r="AE556" s="560">
        <f t="shared" si="130"/>
        <v>0</v>
      </c>
      <c r="AF556" s="561">
        <f t="shared" si="131"/>
        <v>0</v>
      </c>
      <c r="AG556" s="562"/>
    </row>
    <row r="557" spans="2:33" s="418" customFormat="1" ht="15" customHeight="1" x14ac:dyDescent="0.2">
      <c r="B557" s="554"/>
      <c r="C557" s="382"/>
      <c r="D557" s="383"/>
      <c r="E557" s="381"/>
      <c r="F557" s="1040"/>
      <c r="G557" s="1038"/>
      <c r="H557" s="1041"/>
      <c r="I557" s="381"/>
      <c r="J557" s="568">
        <f t="shared" si="123"/>
        <v>0</v>
      </c>
      <c r="K557" s="381"/>
      <c r="L557" s="381"/>
      <c r="M557" s="568">
        <f t="shared" si="132"/>
        <v>0</v>
      </c>
      <c r="N557" s="570">
        <f>IFERROR(VLOOKUP($C557,Listen!$J$3:$L$39,2,0),0)</f>
        <v>0</v>
      </c>
      <c r="O557" s="570">
        <f>IFERROR(VLOOKUP($C557,Listen!$J$3:$L$39,3,0),0)</f>
        <v>0</v>
      </c>
      <c r="P557" s="453">
        <f t="shared" si="124"/>
        <v>0</v>
      </c>
      <c r="Q557" s="453">
        <f t="shared" si="136"/>
        <v>0</v>
      </c>
      <c r="R557" s="453">
        <f t="shared" si="136"/>
        <v>0</v>
      </c>
      <c r="S557" s="453">
        <f t="shared" si="136"/>
        <v>0</v>
      </c>
      <c r="T557" s="453">
        <f t="shared" si="136"/>
        <v>0</v>
      </c>
      <c r="U557" s="453">
        <f t="shared" si="136"/>
        <v>0</v>
      </c>
      <c r="V557" s="453">
        <f t="shared" si="136"/>
        <v>0</v>
      </c>
      <c r="W557" s="384">
        <f t="shared" si="134"/>
        <v>0</v>
      </c>
      <c r="X557" s="565">
        <f>IF(D557='A. Allgemeine Informationen'!$C$17,$M557-Y557,HLOOKUP('A. Allgemeine Informationen'!$C$17-1,$Z$1:$AF$2005,ROW(D557),FALSE)-$Y557)</f>
        <v>0</v>
      </c>
      <c r="Y557" s="384">
        <f>HLOOKUP('A. Allgemeine Informationen'!$C$17,$Z$1:$AF$2005,ROW(D557),FALSE)</f>
        <v>0</v>
      </c>
      <c r="Z557" s="565">
        <f t="shared" si="125"/>
        <v>0</v>
      </c>
      <c r="AA557" s="565">
        <f t="shared" si="126"/>
        <v>0</v>
      </c>
      <c r="AB557" s="565">
        <f t="shared" si="127"/>
        <v>0</v>
      </c>
      <c r="AC557" s="565">
        <f t="shared" si="128"/>
        <v>0</v>
      </c>
      <c r="AD557" s="572">
        <f t="shared" si="129"/>
        <v>0</v>
      </c>
      <c r="AE557" s="560">
        <f t="shared" si="130"/>
        <v>0</v>
      </c>
      <c r="AF557" s="561">
        <f t="shared" si="131"/>
        <v>0</v>
      </c>
      <c r="AG557" s="562"/>
    </row>
    <row r="558" spans="2:33" s="418" customFormat="1" ht="15" customHeight="1" x14ac:dyDescent="0.2">
      <c r="B558" s="554"/>
      <c r="C558" s="382"/>
      <c r="D558" s="383"/>
      <c r="E558" s="381"/>
      <c r="F558" s="1040"/>
      <c r="G558" s="1038"/>
      <c r="H558" s="1041"/>
      <c r="I558" s="381"/>
      <c r="J558" s="568">
        <f t="shared" si="123"/>
        <v>0</v>
      </c>
      <c r="K558" s="381"/>
      <c r="L558" s="381"/>
      <c r="M558" s="568">
        <f t="shared" si="132"/>
        <v>0</v>
      </c>
      <c r="N558" s="570">
        <f>IFERROR(VLOOKUP($C558,Listen!$J$3:$L$39,2,0),0)</f>
        <v>0</v>
      </c>
      <c r="O558" s="570">
        <f>IFERROR(VLOOKUP($C558,Listen!$J$3:$L$39,3,0),0)</f>
        <v>0</v>
      </c>
      <c r="P558" s="453">
        <f t="shared" si="124"/>
        <v>0</v>
      </c>
      <c r="Q558" s="453">
        <f t="shared" si="136"/>
        <v>0</v>
      </c>
      <c r="R558" s="453">
        <f t="shared" si="136"/>
        <v>0</v>
      </c>
      <c r="S558" s="453">
        <f t="shared" si="136"/>
        <v>0</v>
      </c>
      <c r="T558" s="453">
        <f t="shared" si="136"/>
        <v>0</v>
      </c>
      <c r="U558" s="453">
        <f t="shared" si="136"/>
        <v>0</v>
      </c>
      <c r="V558" s="453">
        <f t="shared" si="136"/>
        <v>0</v>
      </c>
      <c r="W558" s="384">
        <f t="shared" si="134"/>
        <v>0</v>
      </c>
      <c r="X558" s="565">
        <f>IF(D558='A. Allgemeine Informationen'!$C$17,$M558-Y558,HLOOKUP('A. Allgemeine Informationen'!$C$17-1,$Z$1:$AF$2005,ROW(D558),FALSE)-$Y558)</f>
        <v>0</v>
      </c>
      <c r="Y558" s="384">
        <f>HLOOKUP('A. Allgemeine Informationen'!$C$17,$Z$1:$AF$2005,ROW(D558),FALSE)</f>
        <v>0</v>
      </c>
      <c r="Z558" s="565">
        <f t="shared" si="125"/>
        <v>0</v>
      </c>
      <c r="AA558" s="565">
        <f t="shared" si="126"/>
        <v>0</v>
      </c>
      <c r="AB558" s="565">
        <f t="shared" si="127"/>
        <v>0</v>
      </c>
      <c r="AC558" s="565">
        <f t="shared" si="128"/>
        <v>0</v>
      </c>
      <c r="AD558" s="572">
        <f t="shared" si="129"/>
        <v>0</v>
      </c>
      <c r="AE558" s="560">
        <f t="shared" si="130"/>
        <v>0</v>
      </c>
      <c r="AF558" s="561">
        <f t="shared" si="131"/>
        <v>0</v>
      </c>
      <c r="AG558" s="562"/>
    </row>
    <row r="559" spans="2:33" s="418" customFormat="1" ht="15" customHeight="1" x14ac:dyDescent="0.2">
      <c r="B559" s="554"/>
      <c r="C559" s="382"/>
      <c r="D559" s="383"/>
      <c r="E559" s="381"/>
      <c r="F559" s="1040"/>
      <c r="G559" s="1038"/>
      <c r="H559" s="1041"/>
      <c r="I559" s="381"/>
      <c r="J559" s="568">
        <f t="shared" si="123"/>
        <v>0</v>
      </c>
      <c r="K559" s="381"/>
      <c r="L559" s="381"/>
      <c r="M559" s="568">
        <f t="shared" si="132"/>
        <v>0</v>
      </c>
      <c r="N559" s="570">
        <f>IFERROR(VLOOKUP($C559,Listen!$J$3:$L$39,2,0),0)</f>
        <v>0</v>
      </c>
      <c r="O559" s="570">
        <f>IFERROR(VLOOKUP($C559,Listen!$J$3:$L$39,3,0),0)</f>
        <v>0</v>
      </c>
      <c r="P559" s="453">
        <f t="shared" si="124"/>
        <v>0</v>
      </c>
      <c r="Q559" s="453">
        <f t="shared" si="136"/>
        <v>0</v>
      </c>
      <c r="R559" s="453">
        <f t="shared" si="136"/>
        <v>0</v>
      </c>
      <c r="S559" s="453">
        <f t="shared" si="136"/>
        <v>0</v>
      </c>
      <c r="T559" s="453">
        <f t="shared" si="136"/>
        <v>0</v>
      </c>
      <c r="U559" s="453">
        <f t="shared" si="136"/>
        <v>0</v>
      </c>
      <c r="V559" s="453">
        <f t="shared" si="136"/>
        <v>0</v>
      </c>
      <c r="W559" s="384">
        <f t="shared" si="134"/>
        <v>0</v>
      </c>
      <c r="X559" s="565">
        <f>IF(D559='A. Allgemeine Informationen'!$C$17,$M559-Y559,HLOOKUP('A. Allgemeine Informationen'!$C$17-1,$Z$1:$AF$2005,ROW(D559),FALSE)-$Y559)</f>
        <v>0</v>
      </c>
      <c r="Y559" s="384">
        <f>HLOOKUP('A. Allgemeine Informationen'!$C$17,$Z$1:$AF$2005,ROW(D559),FALSE)</f>
        <v>0</v>
      </c>
      <c r="Z559" s="565">
        <f t="shared" si="125"/>
        <v>0</v>
      </c>
      <c r="AA559" s="565">
        <f t="shared" si="126"/>
        <v>0</v>
      </c>
      <c r="AB559" s="565">
        <f t="shared" si="127"/>
        <v>0</v>
      </c>
      <c r="AC559" s="565">
        <f t="shared" si="128"/>
        <v>0</v>
      </c>
      <c r="AD559" s="572">
        <f t="shared" si="129"/>
        <v>0</v>
      </c>
      <c r="AE559" s="560">
        <f t="shared" si="130"/>
        <v>0</v>
      </c>
      <c r="AF559" s="561">
        <f t="shared" si="131"/>
        <v>0</v>
      </c>
      <c r="AG559" s="562"/>
    </row>
    <row r="560" spans="2:33" s="418" customFormat="1" ht="15" customHeight="1" x14ac:dyDescent="0.2">
      <c r="B560" s="554"/>
      <c r="C560" s="382"/>
      <c r="D560" s="383"/>
      <c r="E560" s="381"/>
      <c r="F560" s="1040"/>
      <c r="G560" s="1038"/>
      <c r="H560" s="1041"/>
      <c r="I560" s="381"/>
      <c r="J560" s="568">
        <f t="shared" si="123"/>
        <v>0</v>
      </c>
      <c r="K560" s="381"/>
      <c r="L560" s="381"/>
      <c r="M560" s="568">
        <f t="shared" si="132"/>
        <v>0</v>
      </c>
      <c r="N560" s="570">
        <f>IFERROR(VLOOKUP($C560,Listen!$J$3:$L$39,2,0),0)</f>
        <v>0</v>
      </c>
      <c r="O560" s="570">
        <f>IFERROR(VLOOKUP($C560,Listen!$J$3:$L$39,3,0),0)</f>
        <v>0</v>
      </c>
      <c r="P560" s="453">
        <f t="shared" si="124"/>
        <v>0</v>
      </c>
      <c r="Q560" s="453">
        <f t="shared" si="136"/>
        <v>0</v>
      </c>
      <c r="R560" s="453">
        <f t="shared" si="136"/>
        <v>0</v>
      </c>
      <c r="S560" s="453">
        <f t="shared" si="136"/>
        <v>0</v>
      </c>
      <c r="T560" s="453">
        <f t="shared" si="136"/>
        <v>0</v>
      </c>
      <c r="U560" s="453">
        <f t="shared" si="136"/>
        <v>0</v>
      </c>
      <c r="V560" s="453">
        <f t="shared" si="136"/>
        <v>0</v>
      </c>
      <c r="W560" s="384">
        <f t="shared" si="134"/>
        <v>0</v>
      </c>
      <c r="X560" s="565">
        <f>IF(D560='A. Allgemeine Informationen'!$C$17,$M560-Y560,HLOOKUP('A. Allgemeine Informationen'!$C$17-1,$Z$1:$AF$2005,ROW(D560),FALSE)-$Y560)</f>
        <v>0</v>
      </c>
      <c r="Y560" s="384">
        <f>HLOOKUP('A. Allgemeine Informationen'!$C$17,$Z$1:$AF$2005,ROW(D560),FALSE)</f>
        <v>0</v>
      </c>
      <c r="Z560" s="565">
        <f t="shared" si="125"/>
        <v>0</v>
      </c>
      <c r="AA560" s="565">
        <f t="shared" si="126"/>
        <v>0</v>
      </c>
      <c r="AB560" s="565">
        <f t="shared" si="127"/>
        <v>0</v>
      </c>
      <c r="AC560" s="565">
        <f t="shared" si="128"/>
        <v>0</v>
      </c>
      <c r="AD560" s="572">
        <f t="shared" si="129"/>
        <v>0</v>
      </c>
      <c r="AE560" s="560">
        <f t="shared" si="130"/>
        <v>0</v>
      </c>
      <c r="AF560" s="561">
        <f t="shared" si="131"/>
        <v>0</v>
      </c>
      <c r="AG560" s="562"/>
    </row>
    <row r="561" spans="2:33" s="418" customFormat="1" ht="15" customHeight="1" x14ac:dyDescent="0.2">
      <c r="B561" s="554"/>
      <c r="C561" s="382"/>
      <c r="D561" s="383"/>
      <c r="E561" s="381"/>
      <c r="F561" s="1040"/>
      <c r="G561" s="1038"/>
      <c r="H561" s="1041"/>
      <c r="I561" s="381"/>
      <c r="J561" s="568">
        <f t="shared" si="123"/>
        <v>0</v>
      </c>
      <c r="K561" s="381"/>
      <c r="L561" s="381"/>
      <c r="M561" s="568">
        <f t="shared" si="132"/>
        <v>0</v>
      </c>
      <c r="N561" s="570">
        <f>IFERROR(VLOOKUP($C561,Listen!$J$3:$L$39,2,0),0)</f>
        <v>0</v>
      </c>
      <c r="O561" s="570">
        <f>IFERROR(VLOOKUP($C561,Listen!$J$3:$L$39,3,0),0)</f>
        <v>0</v>
      </c>
      <c r="P561" s="453">
        <f t="shared" si="124"/>
        <v>0</v>
      </c>
      <c r="Q561" s="453">
        <f t="shared" si="136"/>
        <v>0</v>
      </c>
      <c r="R561" s="453">
        <f t="shared" si="136"/>
        <v>0</v>
      </c>
      <c r="S561" s="453">
        <f t="shared" si="136"/>
        <v>0</v>
      </c>
      <c r="T561" s="453">
        <f t="shared" si="136"/>
        <v>0</v>
      </c>
      <c r="U561" s="453">
        <f t="shared" si="136"/>
        <v>0</v>
      </c>
      <c r="V561" s="453">
        <f t="shared" si="136"/>
        <v>0</v>
      </c>
      <c r="W561" s="384">
        <f t="shared" si="134"/>
        <v>0</v>
      </c>
      <c r="X561" s="565">
        <f>IF(D561='A. Allgemeine Informationen'!$C$17,$M561-Y561,HLOOKUP('A. Allgemeine Informationen'!$C$17-1,$Z$1:$AF$2005,ROW(D561),FALSE)-$Y561)</f>
        <v>0</v>
      </c>
      <c r="Y561" s="384">
        <f>HLOOKUP('A. Allgemeine Informationen'!$C$17,$Z$1:$AF$2005,ROW(D561),FALSE)</f>
        <v>0</v>
      </c>
      <c r="Z561" s="565">
        <f t="shared" si="125"/>
        <v>0</v>
      </c>
      <c r="AA561" s="565">
        <f t="shared" si="126"/>
        <v>0</v>
      </c>
      <c r="AB561" s="565">
        <f t="shared" si="127"/>
        <v>0</v>
      </c>
      <c r="AC561" s="565">
        <f t="shared" si="128"/>
        <v>0</v>
      </c>
      <c r="AD561" s="572">
        <f t="shared" si="129"/>
        <v>0</v>
      </c>
      <c r="AE561" s="560">
        <f t="shared" si="130"/>
        <v>0</v>
      </c>
      <c r="AF561" s="561">
        <f t="shared" si="131"/>
        <v>0</v>
      </c>
      <c r="AG561" s="562"/>
    </row>
    <row r="562" spans="2:33" s="418" customFormat="1" ht="15" customHeight="1" x14ac:dyDescent="0.2">
      <c r="B562" s="554"/>
      <c r="C562" s="382"/>
      <c r="D562" s="383"/>
      <c r="E562" s="381"/>
      <c r="F562" s="1040"/>
      <c r="G562" s="1038"/>
      <c r="H562" s="1041"/>
      <c r="I562" s="381"/>
      <c r="J562" s="568">
        <f t="shared" si="123"/>
        <v>0</v>
      </c>
      <c r="K562" s="381"/>
      <c r="L562" s="381"/>
      <c r="M562" s="568">
        <f t="shared" si="132"/>
        <v>0</v>
      </c>
      <c r="N562" s="570">
        <f>IFERROR(VLOOKUP($C562,Listen!$J$3:$L$39,2,0),0)</f>
        <v>0</v>
      </c>
      <c r="O562" s="570">
        <f>IFERROR(VLOOKUP($C562,Listen!$J$3:$L$39,3,0),0)</f>
        <v>0</v>
      </c>
      <c r="P562" s="453">
        <f t="shared" si="124"/>
        <v>0</v>
      </c>
      <c r="Q562" s="453">
        <f t="shared" si="136"/>
        <v>0</v>
      </c>
      <c r="R562" s="453">
        <f t="shared" si="136"/>
        <v>0</v>
      </c>
      <c r="S562" s="453">
        <f t="shared" si="136"/>
        <v>0</v>
      </c>
      <c r="T562" s="453">
        <f t="shared" si="136"/>
        <v>0</v>
      </c>
      <c r="U562" s="453">
        <f t="shared" si="136"/>
        <v>0</v>
      </c>
      <c r="V562" s="453">
        <f t="shared" si="136"/>
        <v>0</v>
      </c>
      <c r="W562" s="384">
        <f t="shared" si="134"/>
        <v>0</v>
      </c>
      <c r="X562" s="565">
        <f>IF(D562='A. Allgemeine Informationen'!$C$17,$M562-Y562,HLOOKUP('A. Allgemeine Informationen'!$C$17-1,$Z$1:$AF$2005,ROW(D562),FALSE)-$Y562)</f>
        <v>0</v>
      </c>
      <c r="Y562" s="384">
        <f>HLOOKUP('A. Allgemeine Informationen'!$C$17,$Z$1:$AF$2005,ROW(D562),FALSE)</f>
        <v>0</v>
      </c>
      <c r="Z562" s="565">
        <f t="shared" si="125"/>
        <v>0</v>
      </c>
      <c r="AA562" s="565">
        <f t="shared" si="126"/>
        <v>0</v>
      </c>
      <c r="AB562" s="565">
        <f t="shared" si="127"/>
        <v>0</v>
      </c>
      <c r="AC562" s="565">
        <f t="shared" si="128"/>
        <v>0</v>
      </c>
      <c r="AD562" s="572">
        <f t="shared" si="129"/>
        <v>0</v>
      </c>
      <c r="AE562" s="560">
        <f t="shared" si="130"/>
        <v>0</v>
      </c>
      <c r="AF562" s="561">
        <f t="shared" si="131"/>
        <v>0</v>
      </c>
      <c r="AG562" s="562"/>
    </row>
    <row r="563" spans="2:33" s="418" customFormat="1" ht="15" customHeight="1" x14ac:dyDescent="0.2">
      <c r="B563" s="554"/>
      <c r="C563" s="382"/>
      <c r="D563" s="383"/>
      <c r="E563" s="381"/>
      <c r="F563" s="1040"/>
      <c r="G563" s="1038"/>
      <c r="H563" s="1041"/>
      <c r="I563" s="381"/>
      <c r="J563" s="568">
        <f t="shared" si="123"/>
        <v>0</v>
      </c>
      <c r="K563" s="381"/>
      <c r="L563" s="381"/>
      <c r="M563" s="568">
        <f t="shared" si="132"/>
        <v>0</v>
      </c>
      <c r="N563" s="570">
        <f>IFERROR(VLOOKUP($C563,Listen!$J$3:$L$39,2,0),0)</f>
        <v>0</v>
      </c>
      <c r="O563" s="570">
        <f>IFERROR(VLOOKUP($C563,Listen!$J$3:$L$39,3,0),0)</f>
        <v>0</v>
      </c>
      <c r="P563" s="453">
        <f t="shared" si="124"/>
        <v>0</v>
      </c>
      <c r="Q563" s="453">
        <f t="shared" si="136"/>
        <v>0</v>
      </c>
      <c r="R563" s="453">
        <f t="shared" si="136"/>
        <v>0</v>
      </c>
      <c r="S563" s="453">
        <f t="shared" si="136"/>
        <v>0</v>
      </c>
      <c r="T563" s="453">
        <f t="shared" si="136"/>
        <v>0</v>
      </c>
      <c r="U563" s="453">
        <f t="shared" si="136"/>
        <v>0</v>
      </c>
      <c r="V563" s="453">
        <f t="shared" si="136"/>
        <v>0</v>
      </c>
      <c r="W563" s="384">
        <f t="shared" si="134"/>
        <v>0</v>
      </c>
      <c r="X563" s="565">
        <f>IF(D563='A. Allgemeine Informationen'!$C$17,$M563-Y563,HLOOKUP('A. Allgemeine Informationen'!$C$17-1,$Z$1:$AF$2005,ROW(D563),FALSE)-$Y563)</f>
        <v>0</v>
      </c>
      <c r="Y563" s="384">
        <f>HLOOKUP('A. Allgemeine Informationen'!$C$17,$Z$1:$AF$2005,ROW(D563),FALSE)</f>
        <v>0</v>
      </c>
      <c r="Z563" s="565">
        <f t="shared" si="125"/>
        <v>0</v>
      </c>
      <c r="AA563" s="565">
        <f t="shared" si="126"/>
        <v>0</v>
      </c>
      <c r="AB563" s="565">
        <f t="shared" si="127"/>
        <v>0</v>
      </c>
      <c r="AC563" s="565">
        <f t="shared" si="128"/>
        <v>0</v>
      </c>
      <c r="AD563" s="572">
        <f t="shared" si="129"/>
        <v>0</v>
      </c>
      <c r="AE563" s="560">
        <f t="shared" si="130"/>
        <v>0</v>
      </c>
      <c r="AF563" s="561">
        <f t="shared" si="131"/>
        <v>0</v>
      </c>
      <c r="AG563" s="562"/>
    </row>
    <row r="564" spans="2:33" s="418" customFormat="1" ht="15" customHeight="1" x14ac:dyDescent="0.2">
      <c r="B564" s="554"/>
      <c r="C564" s="382"/>
      <c r="D564" s="383"/>
      <c r="E564" s="381"/>
      <c r="F564" s="1040"/>
      <c r="G564" s="1038"/>
      <c r="H564" s="1041"/>
      <c r="I564" s="381"/>
      <c r="J564" s="568">
        <f t="shared" si="123"/>
        <v>0</v>
      </c>
      <c r="K564" s="381"/>
      <c r="L564" s="381"/>
      <c r="M564" s="568">
        <f t="shared" si="132"/>
        <v>0</v>
      </c>
      <c r="N564" s="570">
        <f>IFERROR(VLOOKUP($C564,Listen!$J$3:$L$39,2,0),0)</f>
        <v>0</v>
      </c>
      <c r="O564" s="570">
        <f>IFERROR(VLOOKUP($C564,Listen!$J$3:$L$39,3,0),0)</f>
        <v>0</v>
      </c>
      <c r="P564" s="453">
        <f t="shared" si="124"/>
        <v>0</v>
      </c>
      <c r="Q564" s="453">
        <f t="shared" si="136"/>
        <v>0</v>
      </c>
      <c r="R564" s="453">
        <f t="shared" si="136"/>
        <v>0</v>
      </c>
      <c r="S564" s="453">
        <f t="shared" si="136"/>
        <v>0</v>
      </c>
      <c r="T564" s="453">
        <f t="shared" si="136"/>
        <v>0</v>
      </c>
      <c r="U564" s="453">
        <f t="shared" si="136"/>
        <v>0</v>
      </c>
      <c r="V564" s="453">
        <f t="shared" si="136"/>
        <v>0</v>
      </c>
      <c r="W564" s="384">
        <f t="shared" si="134"/>
        <v>0</v>
      </c>
      <c r="X564" s="565">
        <f>IF(D564='A. Allgemeine Informationen'!$C$17,$M564-Y564,HLOOKUP('A. Allgemeine Informationen'!$C$17-1,$Z$1:$AF$2005,ROW(D564),FALSE)-$Y564)</f>
        <v>0</v>
      </c>
      <c r="Y564" s="384">
        <f>HLOOKUP('A. Allgemeine Informationen'!$C$17,$Z$1:$AF$2005,ROW(D564),FALSE)</f>
        <v>0</v>
      </c>
      <c r="Z564" s="565">
        <f t="shared" si="125"/>
        <v>0</v>
      </c>
      <c r="AA564" s="565">
        <f t="shared" si="126"/>
        <v>0</v>
      </c>
      <c r="AB564" s="565">
        <f t="shared" si="127"/>
        <v>0</v>
      </c>
      <c r="AC564" s="565">
        <f t="shared" si="128"/>
        <v>0</v>
      </c>
      <c r="AD564" s="572">
        <f t="shared" si="129"/>
        <v>0</v>
      </c>
      <c r="AE564" s="560">
        <f t="shared" si="130"/>
        <v>0</v>
      </c>
      <c r="AF564" s="561">
        <f t="shared" si="131"/>
        <v>0</v>
      </c>
      <c r="AG564" s="562"/>
    </row>
    <row r="565" spans="2:33" s="418" customFormat="1" ht="15" customHeight="1" x14ac:dyDescent="0.2">
      <c r="B565" s="554"/>
      <c r="C565" s="382"/>
      <c r="D565" s="383"/>
      <c r="E565" s="381"/>
      <c r="F565" s="1040"/>
      <c r="G565" s="1038"/>
      <c r="H565" s="1041"/>
      <c r="I565" s="381"/>
      <c r="J565" s="568">
        <f t="shared" si="123"/>
        <v>0</v>
      </c>
      <c r="K565" s="381"/>
      <c r="L565" s="381"/>
      <c r="M565" s="568">
        <f t="shared" si="132"/>
        <v>0</v>
      </c>
      <c r="N565" s="570">
        <f>IFERROR(VLOOKUP($C565,Listen!$J$3:$L$39,2,0),0)</f>
        <v>0</v>
      </c>
      <c r="O565" s="570">
        <f>IFERROR(VLOOKUP($C565,Listen!$J$3:$L$39,3,0),0)</f>
        <v>0</v>
      </c>
      <c r="P565" s="453">
        <f t="shared" si="124"/>
        <v>0</v>
      </c>
      <c r="Q565" s="453">
        <f t="shared" si="136"/>
        <v>0</v>
      </c>
      <c r="R565" s="453">
        <f t="shared" si="136"/>
        <v>0</v>
      </c>
      <c r="S565" s="453">
        <f t="shared" si="136"/>
        <v>0</v>
      </c>
      <c r="T565" s="453">
        <f t="shared" si="136"/>
        <v>0</v>
      </c>
      <c r="U565" s="453">
        <f t="shared" si="136"/>
        <v>0</v>
      </c>
      <c r="V565" s="453">
        <f t="shared" si="136"/>
        <v>0</v>
      </c>
      <c r="W565" s="384">
        <f t="shared" si="134"/>
        <v>0</v>
      </c>
      <c r="X565" s="565">
        <f>IF(D565='A. Allgemeine Informationen'!$C$17,$M565-Y565,HLOOKUP('A. Allgemeine Informationen'!$C$17-1,$Z$1:$AF$2005,ROW(D565),FALSE)-$Y565)</f>
        <v>0</v>
      </c>
      <c r="Y565" s="384">
        <f>HLOOKUP('A. Allgemeine Informationen'!$C$17,$Z$1:$AF$2005,ROW(D565),FALSE)</f>
        <v>0</v>
      </c>
      <c r="Z565" s="565">
        <f t="shared" si="125"/>
        <v>0</v>
      </c>
      <c r="AA565" s="565">
        <f t="shared" si="126"/>
        <v>0</v>
      </c>
      <c r="AB565" s="565">
        <f t="shared" si="127"/>
        <v>0</v>
      </c>
      <c r="AC565" s="565">
        <f t="shared" si="128"/>
        <v>0</v>
      </c>
      <c r="AD565" s="572">
        <f t="shared" si="129"/>
        <v>0</v>
      </c>
      <c r="AE565" s="560">
        <f t="shared" si="130"/>
        <v>0</v>
      </c>
      <c r="AF565" s="561">
        <f t="shared" si="131"/>
        <v>0</v>
      </c>
      <c r="AG565" s="562"/>
    </row>
    <row r="566" spans="2:33" s="418" customFormat="1" ht="15" customHeight="1" x14ac:dyDescent="0.2">
      <c r="B566" s="554"/>
      <c r="C566" s="382"/>
      <c r="D566" s="383"/>
      <c r="E566" s="381"/>
      <c r="F566" s="1040"/>
      <c r="G566" s="1038"/>
      <c r="H566" s="1041"/>
      <c r="I566" s="381"/>
      <c r="J566" s="568">
        <f t="shared" si="123"/>
        <v>0</v>
      </c>
      <c r="K566" s="381"/>
      <c r="L566" s="381"/>
      <c r="M566" s="568">
        <f t="shared" si="132"/>
        <v>0</v>
      </c>
      <c r="N566" s="570">
        <f>IFERROR(VLOOKUP($C566,Listen!$J$3:$L$39,2,0),0)</f>
        <v>0</v>
      </c>
      <c r="O566" s="570">
        <f>IFERROR(VLOOKUP($C566,Listen!$J$3:$L$39,3,0),0)</f>
        <v>0</v>
      </c>
      <c r="P566" s="453">
        <f t="shared" si="124"/>
        <v>0</v>
      </c>
      <c r="Q566" s="453">
        <f t="shared" si="136"/>
        <v>0</v>
      </c>
      <c r="R566" s="453">
        <f t="shared" si="136"/>
        <v>0</v>
      </c>
      <c r="S566" s="453">
        <f t="shared" si="136"/>
        <v>0</v>
      </c>
      <c r="T566" s="453">
        <f t="shared" si="136"/>
        <v>0</v>
      </c>
      <c r="U566" s="453">
        <f t="shared" si="136"/>
        <v>0</v>
      </c>
      <c r="V566" s="453">
        <f t="shared" si="136"/>
        <v>0</v>
      </c>
      <c r="W566" s="384">
        <f t="shared" si="134"/>
        <v>0</v>
      </c>
      <c r="X566" s="565">
        <f>IF(D566='A. Allgemeine Informationen'!$C$17,$M566-Y566,HLOOKUP('A. Allgemeine Informationen'!$C$17-1,$Z$1:$AF$2005,ROW(D566),FALSE)-$Y566)</f>
        <v>0</v>
      </c>
      <c r="Y566" s="384">
        <f>HLOOKUP('A. Allgemeine Informationen'!$C$17,$Z$1:$AF$2005,ROW(D566),FALSE)</f>
        <v>0</v>
      </c>
      <c r="Z566" s="565">
        <f t="shared" si="125"/>
        <v>0</v>
      </c>
      <c r="AA566" s="565">
        <f t="shared" si="126"/>
        <v>0</v>
      </c>
      <c r="AB566" s="565">
        <f t="shared" si="127"/>
        <v>0</v>
      </c>
      <c r="AC566" s="565">
        <f t="shared" si="128"/>
        <v>0</v>
      </c>
      <c r="AD566" s="572">
        <f t="shared" si="129"/>
        <v>0</v>
      </c>
      <c r="AE566" s="560">
        <f t="shared" si="130"/>
        <v>0</v>
      </c>
      <c r="AF566" s="561">
        <f t="shared" si="131"/>
        <v>0</v>
      </c>
      <c r="AG566" s="562"/>
    </row>
    <row r="567" spans="2:33" s="418" customFormat="1" ht="15" customHeight="1" x14ac:dyDescent="0.2">
      <c r="B567" s="554"/>
      <c r="C567" s="382"/>
      <c r="D567" s="383"/>
      <c r="E567" s="381"/>
      <c r="F567" s="1040"/>
      <c r="G567" s="1038"/>
      <c r="H567" s="1041"/>
      <c r="I567" s="381"/>
      <c r="J567" s="568">
        <f t="shared" si="123"/>
        <v>0</v>
      </c>
      <c r="K567" s="381"/>
      <c r="L567" s="381"/>
      <c r="M567" s="568">
        <f t="shared" si="132"/>
        <v>0</v>
      </c>
      <c r="N567" s="570">
        <f>IFERROR(VLOOKUP($C567,Listen!$J$3:$L$39,2,0),0)</f>
        <v>0</v>
      </c>
      <c r="O567" s="570">
        <f>IFERROR(VLOOKUP($C567,Listen!$J$3:$L$39,3,0),0)</f>
        <v>0</v>
      </c>
      <c r="P567" s="453">
        <f t="shared" si="124"/>
        <v>0</v>
      </c>
      <c r="Q567" s="453">
        <f t="shared" ref="Q567:V582" si="137">P567</f>
        <v>0</v>
      </c>
      <c r="R567" s="453">
        <f t="shared" si="137"/>
        <v>0</v>
      </c>
      <c r="S567" s="453">
        <f t="shared" si="137"/>
        <v>0</v>
      </c>
      <c r="T567" s="453">
        <f t="shared" si="137"/>
        <v>0</v>
      </c>
      <c r="U567" s="453">
        <f t="shared" si="137"/>
        <v>0</v>
      </c>
      <c r="V567" s="453">
        <f t="shared" si="137"/>
        <v>0</v>
      </c>
      <c r="W567" s="384">
        <f t="shared" si="134"/>
        <v>0</v>
      </c>
      <c r="X567" s="565">
        <f>IF(D567='A. Allgemeine Informationen'!$C$17,$M567-Y567,HLOOKUP('A. Allgemeine Informationen'!$C$17-1,$Z$1:$AF$2005,ROW(D567),FALSE)-$Y567)</f>
        <v>0</v>
      </c>
      <c r="Y567" s="384">
        <f>HLOOKUP('A. Allgemeine Informationen'!$C$17,$Z$1:$AF$2005,ROW(D567),FALSE)</f>
        <v>0</v>
      </c>
      <c r="Z567" s="565">
        <f t="shared" si="125"/>
        <v>0</v>
      </c>
      <c r="AA567" s="565">
        <f t="shared" si="126"/>
        <v>0</v>
      </c>
      <c r="AB567" s="565">
        <f t="shared" si="127"/>
        <v>0</v>
      </c>
      <c r="AC567" s="565">
        <f t="shared" si="128"/>
        <v>0</v>
      </c>
      <c r="AD567" s="572">
        <f t="shared" si="129"/>
        <v>0</v>
      </c>
      <c r="AE567" s="560">
        <f t="shared" si="130"/>
        <v>0</v>
      </c>
      <c r="AF567" s="561">
        <f t="shared" si="131"/>
        <v>0</v>
      </c>
      <c r="AG567" s="562"/>
    </row>
    <row r="568" spans="2:33" s="418" customFormat="1" ht="15" customHeight="1" x14ac:dyDescent="0.2">
      <c r="B568" s="554"/>
      <c r="C568" s="382"/>
      <c r="D568" s="383"/>
      <c r="E568" s="381"/>
      <c r="F568" s="1040"/>
      <c r="G568" s="1038"/>
      <c r="H568" s="1041"/>
      <c r="I568" s="381"/>
      <c r="J568" s="568">
        <f t="shared" si="123"/>
        <v>0</v>
      </c>
      <c r="K568" s="381"/>
      <c r="L568" s="381"/>
      <c r="M568" s="568">
        <f t="shared" si="132"/>
        <v>0</v>
      </c>
      <c r="N568" s="570">
        <f>IFERROR(VLOOKUP($C568,Listen!$J$3:$L$39,2,0),0)</f>
        <v>0</v>
      </c>
      <c r="O568" s="570">
        <f>IFERROR(VLOOKUP($C568,Listen!$J$3:$L$39,3,0),0)</f>
        <v>0</v>
      </c>
      <c r="P568" s="453">
        <f t="shared" si="124"/>
        <v>0</v>
      </c>
      <c r="Q568" s="453">
        <f t="shared" si="137"/>
        <v>0</v>
      </c>
      <c r="R568" s="453">
        <f t="shared" si="137"/>
        <v>0</v>
      </c>
      <c r="S568" s="453">
        <f t="shared" si="137"/>
        <v>0</v>
      </c>
      <c r="T568" s="453">
        <f t="shared" si="137"/>
        <v>0</v>
      </c>
      <c r="U568" s="453">
        <f t="shared" si="137"/>
        <v>0</v>
      </c>
      <c r="V568" s="453">
        <f t="shared" si="137"/>
        <v>0</v>
      </c>
      <c r="W568" s="384">
        <f t="shared" si="134"/>
        <v>0</v>
      </c>
      <c r="X568" s="565">
        <f>IF(D568='A. Allgemeine Informationen'!$C$17,$M568-Y568,HLOOKUP('A. Allgemeine Informationen'!$C$17-1,$Z$1:$AF$2005,ROW(D568),FALSE)-$Y568)</f>
        <v>0</v>
      </c>
      <c r="Y568" s="384">
        <f>HLOOKUP('A. Allgemeine Informationen'!$C$17,$Z$1:$AF$2005,ROW(D568),FALSE)</f>
        <v>0</v>
      </c>
      <c r="Z568" s="565">
        <f t="shared" si="125"/>
        <v>0</v>
      </c>
      <c r="AA568" s="565">
        <f t="shared" si="126"/>
        <v>0</v>
      </c>
      <c r="AB568" s="565">
        <f t="shared" si="127"/>
        <v>0</v>
      </c>
      <c r="AC568" s="565">
        <f t="shared" si="128"/>
        <v>0</v>
      </c>
      <c r="AD568" s="572">
        <f t="shared" si="129"/>
        <v>0</v>
      </c>
      <c r="AE568" s="560">
        <f t="shared" si="130"/>
        <v>0</v>
      </c>
      <c r="AF568" s="561">
        <f t="shared" si="131"/>
        <v>0</v>
      </c>
      <c r="AG568" s="562"/>
    </row>
    <row r="569" spans="2:33" s="418" customFormat="1" ht="15" customHeight="1" x14ac:dyDescent="0.2">
      <c r="B569" s="554"/>
      <c r="C569" s="382"/>
      <c r="D569" s="383"/>
      <c r="E569" s="381"/>
      <c r="F569" s="1040"/>
      <c r="G569" s="1038"/>
      <c r="H569" s="1041"/>
      <c r="I569" s="381"/>
      <c r="J569" s="568">
        <f t="shared" si="123"/>
        <v>0</v>
      </c>
      <c r="K569" s="381"/>
      <c r="L569" s="381"/>
      <c r="M569" s="568">
        <f t="shared" si="132"/>
        <v>0</v>
      </c>
      <c r="N569" s="570">
        <f>IFERROR(VLOOKUP($C569,Listen!$J$3:$L$39,2,0),0)</f>
        <v>0</v>
      </c>
      <c r="O569" s="570">
        <f>IFERROR(VLOOKUP($C569,Listen!$J$3:$L$39,3,0),0)</f>
        <v>0</v>
      </c>
      <c r="P569" s="453">
        <f t="shared" si="124"/>
        <v>0</v>
      </c>
      <c r="Q569" s="453">
        <f t="shared" si="137"/>
        <v>0</v>
      </c>
      <c r="R569" s="453">
        <f t="shared" si="137"/>
        <v>0</v>
      </c>
      <c r="S569" s="453">
        <f t="shared" si="137"/>
        <v>0</v>
      </c>
      <c r="T569" s="453">
        <f t="shared" si="137"/>
        <v>0</v>
      </c>
      <c r="U569" s="453">
        <f t="shared" si="137"/>
        <v>0</v>
      </c>
      <c r="V569" s="453">
        <f t="shared" si="137"/>
        <v>0</v>
      </c>
      <c r="W569" s="384">
        <f t="shared" si="134"/>
        <v>0</v>
      </c>
      <c r="X569" s="565">
        <f>IF(D569='A. Allgemeine Informationen'!$C$17,$M569-Y569,HLOOKUP('A. Allgemeine Informationen'!$C$17-1,$Z$1:$AF$2005,ROW(D569),FALSE)-$Y569)</f>
        <v>0</v>
      </c>
      <c r="Y569" s="384">
        <f>HLOOKUP('A. Allgemeine Informationen'!$C$17,$Z$1:$AF$2005,ROW(D569),FALSE)</f>
        <v>0</v>
      </c>
      <c r="Z569" s="565">
        <f t="shared" si="125"/>
        <v>0</v>
      </c>
      <c r="AA569" s="565">
        <f t="shared" si="126"/>
        <v>0</v>
      </c>
      <c r="AB569" s="565">
        <f t="shared" si="127"/>
        <v>0</v>
      </c>
      <c r="AC569" s="565">
        <f t="shared" si="128"/>
        <v>0</v>
      </c>
      <c r="AD569" s="572">
        <f t="shared" si="129"/>
        <v>0</v>
      </c>
      <c r="AE569" s="560">
        <f t="shared" si="130"/>
        <v>0</v>
      </c>
      <c r="AF569" s="561">
        <f t="shared" si="131"/>
        <v>0</v>
      </c>
      <c r="AG569" s="562"/>
    </row>
    <row r="570" spans="2:33" s="418" customFormat="1" ht="15" customHeight="1" x14ac:dyDescent="0.2">
      <c r="B570" s="554"/>
      <c r="C570" s="382"/>
      <c r="D570" s="383"/>
      <c r="E570" s="381"/>
      <c r="F570" s="1040"/>
      <c r="G570" s="1038"/>
      <c r="H570" s="1041"/>
      <c r="I570" s="381"/>
      <c r="J570" s="568">
        <f t="shared" si="123"/>
        <v>0</v>
      </c>
      <c r="K570" s="381"/>
      <c r="L570" s="381"/>
      <c r="M570" s="568">
        <f t="shared" si="132"/>
        <v>0</v>
      </c>
      <c r="N570" s="570">
        <f>IFERROR(VLOOKUP($C570,Listen!$J$3:$L$39,2,0),0)</f>
        <v>0</v>
      </c>
      <c r="O570" s="570">
        <f>IFERROR(VLOOKUP($C570,Listen!$J$3:$L$39,3,0),0)</f>
        <v>0</v>
      </c>
      <c r="P570" s="453">
        <f t="shared" si="124"/>
        <v>0</v>
      </c>
      <c r="Q570" s="453">
        <f t="shared" si="137"/>
        <v>0</v>
      </c>
      <c r="R570" s="453">
        <f t="shared" si="137"/>
        <v>0</v>
      </c>
      <c r="S570" s="453">
        <f t="shared" si="137"/>
        <v>0</v>
      </c>
      <c r="T570" s="453">
        <f t="shared" si="137"/>
        <v>0</v>
      </c>
      <c r="U570" s="453">
        <f t="shared" si="137"/>
        <v>0</v>
      </c>
      <c r="V570" s="453">
        <f t="shared" si="137"/>
        <v>0</v>
      </c>
      <c r="W570" s="384">
        <f t="shared" si="134"/>
        <v>0</v>
      </c>
      <c r="X570" s="565">
        <f>IF(D570='A. Allgemeine Informationen'!$C$17,$M570-Y570,HLOOKUP('A. Allgemeine Informationen'!$C$17-1,$Z$1:$AF$2005,ROW(D570),FALSE)-$Y570)</f>
        <v>0</v>
      </c>
      <c r="Y570" s="384">
        <f>HLOOKUP('A. Allgemeine Informationen'!$C$17,$Z$1:$AF$2005,ROW(D570),FALSE)</f>
        <v>0</v>
      </c>
      <c r="Z570" s="565">
        <f t="shared" si="125"/>
        <v>0</v>
      </c>
      <c r="AA570" s="565">
        <f t="shared" si="126"/>
        <v>0</v>
      </c>
      <c r="AB570" s="565">
        <f t="shared" si="127"/>
        <v>0</v>
      </c>
      <c r="AC570" s="565">
        <f t="shared" si="128"/>
        <v>0</v>
      </c>
      <c r="AD570" s="572">
        <f t="shared" si="129"/>
        <v>0</v>
      </c>
      <c r="AE570" s="560">
        <f t="shared" si="130"/>
        <v>0</v>
      </c>
      <c r="AF570" s="561">
        <f t="shared" si="131"/>
        <v>0</v>
      </c>
      <c r="AG570" s="562"/>
    </row>
    <row r="571" spans="2:33" s="418" customFormat="1" ht="15" customHeight="1" x14ac:dyDescent="0.2">
      <c r="B571" s="554"/>
      <c r="C571" s="382"/>
      <c r="D571" s="383"/>
      <c r="E571" s="381"/>
      <c r="F571" s="1040"/>
      <c r="G571" s="1038"/>
      <c r="H571" s="1041"/>
      <c r="I571" s="381"/>
      <c r="J571" s="568">
        <f t="shared" si="123"/>
        <v>0</v>
      </c>
      <c r="K571" s="381"/>
      <c r="L571" s="381"/>
      <c r="M571" s="568">
        <f t="shared" si="132"/>
        <v>0</v>
      </c>
      <c r="N571" s="570">
        <f>IFERROR(VLOOKUP($C571,Listen!$J$3:$L$39,2,0),0)</f>
        <v>0</v>
      </c>
      <c r="O571" s="570">
        <f>IFERROR(VLOOKUP($C571,Listen!$J$3:$L$39,3,0),0)</f>
        <v>0</v>
      </c>
      <c r="P571" s="453">
        <f t="shared" si="124"/>
        <v>0</v>
      </c>
      <c r="Q571" s="453">
        <f t="shared" si="137"/>
        <v>0</v>
      </c>
      <c r="R571" s="453">
        <f t="shared" si="137"/>
        <v>0</v>
      </c>
      <c r="S571" s="453">
        <f t="shared" si="137"/>
        <v>0</v>
      </c>
      <c r="T571" s="453">
        <f t="shared" si="137"/>
        <v>0</v>
      </c>
      <c r="U571" s="453">
        <f t="shared" si="137"/>
        <v>0</v>
      </c>
      <c r="V571" s="453">
        <f t="shared" si="137"/>
        <v>0</v>
      </c>
      <c r="W571" s="384">
        <f t="shared" si="134"/>
        <v>0</v>
      </c>
      <c r="X571" s="565">
        <f>IF(D571='A. Allgemeine Informationen'!$C$17,$M571-Y571,HLOOKUP('A. Allgemeine Informationen'!$C$17-1,$Z$1:$AF$2005,ROW(D571),FALSE)-$Y571)</f>
        <v>0</v>
      </c>
      <c r="Y571" s="384">
        <f>HLOOKUP('A. Allgemeine Informationen'!$C$17,$Z$1:$AF$2005,ROW(D571),FALSE)</f>
        <v>0</v>
      </c>
      <c r="Z571" s="565">
        <f t="shared" si="125"/>
        <v>0</v>
      </c>
      <c r="AA571" s="565">
        <f t="shared" si="126"/>
        <v>0</v>
      </c>
      <c r="AB571" s="565">
        <f t="shared" si="127"/>
        <v>0</v>
      </c>
      <c r="AC571" s="565">
        <f t="shared" si="128"/>
        <v>0</v>
      </c>
      <c r="AD571" s="572">
        <f t="shared" si="129"/>
        <v>0</v>
      </c>
      <c r="AE571" s="560">
        <f t="shared" si="130"/>
        <v>0</v>
      </c>
      <c r="AF571" s="561">
        <f t="shared" si="131"/>
        <v>0</v>
      </c>
      <c r="AG571" s="562"/>
    </row>
    <row r="572" spans="2:33" s="418" customFormat="1" ht="15" customHeight="1" x14ac:dyDescent="0.2">
      <c r="B572" s="554"/>
      <c r="C572" s="382"/>
      <c r="D572" s="383"/>
      <c r="E572" s="381"/>
      <c r="F572" s="1040"/>
      <c r="G572" s="1038"/>
      <c r="H572" s="1041"/>
      <c r="I572" s="381"/>
      <c r="J572" s="568">
        <f t="shared" si="123"/>
        <v>0</v>
      </c>
      <c r="K572" s="381"/>
      <c r="L572" s="381"/>
      <c r="M572" s="568">
        <f t="shared" si="132"/>
        <v>0</v>
      </c>
      <c r="N572" s="570">
        <f>IFERROR(VLOOKUP($C572,Listen!$J$3:$L$39,2,0),0)</f>
        <v>0</v>
      </c>
      <c r="O572" s="570">
        <f>IFERROR(VLOOKUP($C572,Listen!$J$3:$L$39,3,0),0)</f>
        <v>0</v>
      </c>
      <c r="P572" s="453">
        <f t="shared" si="124"/>
        <v>0</v>
      </c>
      <c r="Q572" s="453">
        <f t="shared" si="137"/>
        <v>0</v>
      </c>
      <c r="R572" s="453">
        <f t="shared" si="137"/>
        <v>0</v>
      </c>
      <c r="S572" s="453">
        <f t="shared" si="137"/>
        <v>0</v>
      </c>
      <c r="T572" s="453">
        <f t="shared" si="137"/>
        <v>0</v>
      </c>
      <c r="U572" s="453">
        <f t="shared" si="137"/>
        <v>0</v>
      </c>
      <c r="V572" s="453">
        <f t="shared" si="137"/>
        <v>0</v>
      </c>
      <c r="W572" s="384">
        <f t="shared" si="134"/>
        <v>0</v>
      </c>
      <c r="X572" s="565">
        <f>IF(D572='A. Allgemeine Informationen'!$C$17,$M572-Y572,HLOOKUP('A. Allgemeine Informationen'!$C$17-1,$Z$1:$AF$2005,ROW(D572),FALSE)-$Y572)</f>
        <v>0</v>
      </c>
      <c r="Y572" s="384">
        <f>HLOOKUP('A. Allgemeine Informationen'!$C$17,$Z$1:$AF$2005,ROW(D572),FALSE)</f>
        <v>0</v>
      </c>
      <c r="Z572" s="565">
        <f t="shared" si="125"/>
        <v>0</v>
      </c>
      <c r="AA572" s="565">
        <f t="shared" si="126"/>
        <v>0</v>
      </c>
      <c r="AB572" s="565">
        <f t="shared" si="127"/>
        <v>0</v>
      </c>
      <c r="AC572" s="565">
        <f t="shared" si="128"/>
        <v>0</v>
      </c>
      <c r="AD572" s="572">
        <f t="shared" si="129"/>
        <v>0</v>
      </c>
      <c r="AE572" s="560">
        <f t="shared" si="130"/>
        <v>0</v>
      </c>
      <c r="AF572" s="561">
        <f t="shared" si="131"/>
        <v>0</v>
      </c>
      <c r="AG572" s="562"/>
    </row>
    <row r="573" spans="2:33" s="418" customFormat="1" ht="15" customHeight="1" x14ac:dyDescent="0.2">
      <c r="B573" s="554"/>
      <c r="C573" s="382"/>
      <c r="D573" s="383"/>
      <c r="E573" s="381"/>
      <c r="F573" s="1040"/>
      <c r="G573" s="1038"/>
      <c r="H573" s="1041"/>
      <c r="I573" s="381"/>
      <c r="J573" s="568">
        <f t="shared" si="123"/>
        <v>0</v>
      </c>
      <c r="K573" s="381"/>
      <c r="L573" s="381"/>
      <c r="M573" s="568">
        <f t="shared" si="132"/>
        <v>0</v>
      </c>
      <c r="N573" s="570">
        <f>IFERROR(VLOOKUP($C573,Listen!$J$3:$L$39,2,0),0)</f>
        <v>0</v>
      </c>
      <c r="O573" s="570">
        <f>IFERROR(VLOOKUP($C573,Listen!$J$3:$L$39,3,0),0)</f>
        <v>0</v>
      </c>
      <c r="P573" s="453">
        <f t="shared" si="124"/>
        <v>0</v>
      </c>
      <c r="Q573" s="453">
        <f t="shared" si="137"/>
        <v>0</v>
      </c>
      <c r="R573" s="453">
        <f t="shared" si="137"/>
        <v>0</v>
      </c>
      <c r="S573" s="453">
        <f t="shared" si="137"/>
        <v>0</v>
      </c>
      <c r="T573" s="453">
        <f t="shared" si="137"/>
        <v>0</v>
      </c>
      <c r="U573" s="453">
        <f t="shared" si="137"/>
        <v>0</v>
      </c>
      <c r="V573" s="453">
        <f t="shared" si="137"/>
        <v>0</v>
      </c>
      <c r="W573" s="384">
        <f t="shared" si="134"/>
        <v>0</v>
      </c>
      <c r="X573" s="565">
        <f>IF(D573='A. Allgemeine Informationen'!$C$17,$M573-Y573,HLOOKUP('A. Allgemeine Informationen'!$C$17-1,$Z$1:$AF$2005,ROW(D573),FALSE)-$Y573)</f>
        <v>0</v>
      </c>
      <c r="Y573" s="384">
        <f>HLOOKUP('A. Allgemeine Informationen'!$C$17,$Z$1:$AF$2005,ROW(D573),FALSE)</f>
        <v>0</v>
      </c>
      <c r="Z573" s="565">
        <f t="shared" si="125"/>
        <v>0</v>
      </c>
      <c r="AA573" s="565">
        <f t="shared" si="126"/>
        <v>0</v>
      </c>
      <c r="AB573" s="565">
        <f t="shared" si="127"/>
        <v>0</v>
      </c>
      <c r="AC573" s="565">
        <f t="shared" si="128"/>
        <v>0</v>
      </c>
      <c r="AD573" s="572">
        <f t="shared" si="129"/>
        <v>0</v>
      </c>
      <c r="AE573" s="560">
        <f t="shared" si="130"/>
        <v>0</v>
      </c>
      <c r="AF573" s="561">
        <f t="shared" si="131"/>
        <v>0</v>
      </c>
      <c r="AG573" s="562"/>
    </row>
    <row r="574" spans="2:33" s="418" customFormat="1" ht="15" customHeight="1" x14ac:dyDescent="0.2">
      <c r="B574" s="554"/>
      <c r="C574" s="382"/>
      <c r="D574" s="383"/>
      <c r="E574" s="381"/>
      <c r="F574" s="1040"/>
      <c r="G574" s="1038"/>
      <c r="H574" s="1041"/>
      <c r="I574" s="381"/>
      <c r="J574" s="568">
        <f t="shared" si="123"/>
        <v>0</v>
      </c>
      <c r="K574" s="381"/>
      <c r="L574" s="381"/>
      <c r="M574" s="568">
        <f t="shared" si="132"/>
        <v>0</v>
      </c>
      <c r="N574" s="570">
        <f>IFERROR(VLOOKUP($C574,Listen!$J$3:$L$39,2,0),0)</f>
        <v>0</v>
      </c>
      <c r="O574" s="570">
        <f>IFERROR(VLOOKUP($C574,Listen!$J$3:$L$39,3,0),0)</f>
        <v>0</v>
      </c>
      <c r="P574" s="453">
        <f t="shared" si="124"/>
        <v>0</v>
      </c>
      <c r="Q574" s="453">
        <f t="shared" si="137"/>
        <v>0</v>
      </c>
      <c r="R574" s="453">
        <f t="shared" si="137"/>
        <v>0</v>
      </c>
      <c r="S574" s="453">
        <f t="shared" si="137"/>
        <v>0</v>
      </c>
      <c r="T574" s="453">
        <f t="shared" si="137"/>
        <v>0</v>
      </c>
      <c r="U574" s="453">
        <f t="shared" si="137"/>
        <v>0</v>
      </c>
      <c r="V574" s="453">
        <f t="shared" si="137"/>
        <v>0</v>
      </c>
      <c r="W574" s="384">
        <f t="shared" si="134"/>
        <v>0</v>
      </c>
      <c r="X574" s="565">
        <f>IF(D574='A. Allgemeine Informationen'!$C$17,$M574-Y574,HLOOKUP('A. Allgemeine Informationen'!$C$17-1,$Z$1:$AF$2005,ROW(D574),FALSE)-$Y574)</f>
        <v>0</v>
      </c>
      <c r="Y574" s="384">
        <f>HLOOKUP('A. Allgemeine Informationen'!$C$17,$Z$1:$AF$2005,ROW(D574),FALSE)</f>
        <v>0</v>
      </c>
      <c r="Z574" s="565">
        <f t="shared" si="125"/>
        <v>0</v>
      </c>
      <c r="AA574" s="565">
        <f t="shared" si="126"/>
        <v>0</v>
      </c>
      <c r="AB574" s="565">
        <f t="shared" si="127"/>
        <v>0</v>
      </c>
      <c r="AC574" s="565">
        <f t="shared" si="128"/>
        <v>0</v>
      </c>
      <c r="AD574" s="572">
        <f t="shared" si="129"/>
        <v>0</v>
      </c>
      <c r="AE574" s="560">
        <f t="shared" si="130"/>
        <v>0</v>
      </c>
      <c r="AF574" s="561">
        <f t="shared" si="131"/>
        <v>0</v>
      </c>
      <c r="AG574" s="562"/>
    </row>
    <row r="575" spans="2:33" s="418" customFormat="1" ht="15" customHeight="1" x14ac:dyDescent="0.2">
      <c r="B575" s="554"/>
      <c r="C575" s="382"/>
      <c r="D575" s="383"/>
      <c r="E575" s="381"/>
      <c r="F575" s="1040"/>
      <c r="G575" s="1038"/>
      <c r="H575" s="1041"/>
      <c r="I575" s="381"/>
      <c r="J575" s="568">
        <f t="shared" si="123"/>
        <v>0</v>
      </c>
      <c r="K575" s="381"/>
      <c r="L575" s="381"/>
      <c r="M575" s="568">
        <f t="shared" si="132"/>
        <v>0</v>
      </c>
      <c r="N575" s="570">
        <f>IFERROR(VLOOKUP($C575,Listen!$J$3:$L$39,2,0),0)</f>
        <v>0</v>
      </c>
      <c r="O575" s="570">
        <f>IFERROR(VLOOKUP($C575,Listen!$J$3:$L$39,3,0),0)</f>
        <v>0</v>
      </c>
      <c r="P575" s="453">
        <f t="shared" si="124"/>
        <v>0</v>
      </c>
      <c r="Q575" s="453">
        <f t="shared" si="137"/>
        <v>0</v>
      </c>
      <c r="R575" s="453">
        <f t="shared" si="137"/>
        <v>0</v>
      </c>
      <c r="S575" s="453">
        <f t="shared" si="137"/>
        <v>0</v>
      </c>
      <c r="T575" s="453">
        <f t="shared" si="137"/>
        <v>0</v>
      </c>
      <c r="U575" s="453">
        <f t="shared" si="137"/>
        <v>0</v>
      </c>
      <c r="V575" s="453">
        <f t="shared" si="137"/>
        <v>0</v>
      </c>
      <c r="W575" s="384">
        <f t="shared" si="134"/>
        <v>0</v>
      </c>
      <c r="X575" s="565">
        <f>IF(D575='A. Allgemeine Informationen'!$C$17,$M575-Y575,HLOOKUP('A. Allgemeine Informationen'!$C$17-1,$Z$1:$AF$2005,ROW(D575),FALSE)-$Y575)</f>
        <v>0</v>
      </c>
      <c r="Y575" s="384">
        <f>HLOOKUP('A. Allgemeine Informationen'!$C$17,$Z$1:$AF$2005,ROW(D575),FALSE)</f>
        <v>0</v>
      </c>
      <c r="Z575" s="565">
        <f t="shared" si="125"/>
        <v>0</v>
      </c>
      <c r="AA575" s="565">
        <f t="shared" si="126"/>
        <v>0</v>
      </c>
      <c r="AB575" s="565">
        <f t="shared" si="127"/>
        <v>0</v>
      </c>
      <c r="AC575" s="565">
        <f t="shared" si="128"/>
        <v>0</v>
      </c>
      <c r="AD575" s="572">
        <f t="shared" si="129"/>
        <v>0</v>
      </c>
      <c r="AE575" s="560">
        <f t="shared" si="130"/>
        <v>0</v>
      </c>
      <c r="AF575" s="561">
        <f t="shared" si="131"/>
        <v>0</v>
      </c>
      <c r="AG575" s="562"/>
    </row>
    <row r="576" spans="2:33" s="418" customFormat="1" ht="15" customHeight="1" x14ac:dyDescent="0.2">
      <c r="B576" s="554"/>
      <c r="C576" s="382"/>
      <c r="D576" s="383"/>
      <c r="E576" s="381"/>
      <c r="F576" s="1040"/>
      <c r="G576" s="1038"/>
      <c r="H576" s="1041"/>
      <c r="I576" s="381"/>
      <c r="J576" s="568">
        <f t="shared" si="123"/>
        <v>0</v>
      </c>
      <c r="K576" s="381"/>
      <c r="L576" s="381"/>
      <c r="M576" s="568">
        <f t="shared" si="132"/>
        <v>0</v>
      </c>
      <c r="N576" s="570">
        <f>IFERROR(VLOOKUP($C576,Listen!$J$3:$L$39,2,0),0)</f>
        <v>0</v>
      </c>
      <c r="O576" s="570">
        <f>IFERROR(VLOOKUP($C576,Listen!$J$3:$L$39,3,0),0)</f>
        <v>0</v>
      </c>
      <c r="P576" s="453">
        <f t="shared" si="124"/>
        <v>0</v>
      </c>
      <c r="Q576" s="453">
        <f t="shared" si="137"/>
        <v>0</v>
      </c>
      <c r="R576" s="453">
        <f t="shared" si="137"/>
        <v>0</v>
      </c>
      <c r="S576" s="453">
        <f t="shared" si="137"/>
        <v>0</v>
      </c>
      <c r="T576" s="453">
        <f t="shared" si="137"/>
        <v>0</v>
      </c>
      <c r="U576" s="453">
        <f t="shared" si="137"/>
        <v>0</v>
      </c>
      <c r="V576" s="453">
        <f t="shared" si="137"/>
        <v>0</v>
      </c>
      <c r="W576" s="384">
        <f t="shared" si="134"/>
        <v>0</v>
      </c>
      <c r="X576" s="565">
        <f>IF(D576='A. Allgemeine Informationen'!$C$17,$M576-Y576,HLOOKUP('A. Allgemeine Informationen'!$C$17-1,$Z$1:$AF$2005,ROW(D576),FALSE)-$Y576)</f>
        <v>0</v>
      </c>
      <c r="Y576" s="384">
        <f>HLOOKUP('A. Allgemeine Informationen'!$C$17,$Z$1:$AF$2005,ROW(D576),FALSE)</f>
        <v>0</v>
      </c>
      <c r="Z576" s="565">
        <f t="shared" si="125"/>
        <v>0</v>
      </c>
      <c r="AA576" s="565">
        <f t="shared" si="126"/>
        <v>0</v>
      </c>
      <c r="AB576" s="565">
        <f t="shared" si="127"/>
        <v>0</v>
      </c>
      <c r="AC576" s="565">
        <f t="shared" si="128"/>
        <v>0</v>
      </c>
      <c r="AD576" s="572">
        <f t="shared" si="129"/>
        <v>0</v>
      </c>
      <c r="AE576" s="560">
        <f t="shared" si="130"/>
        <v>0</v>
      </c>
      <c r="AF576" s="561">
        <f t="shared" si="131"/>
        <v>0</v>
      </c>
      <c r="AG576" s="562"/>
    </row>
    <row r="577" spans="2:33" s="418" customFormat="1" ht="15" customHeight="1" x14ac:dyDescent="0.2">
      <c r="B577" s="554"/>
      <c r="C577" s="382"/>
      <c r="D577" s="383"/>
      <c r="E577" s="381"/>
      <c r="F577" s="1040"/>
      <c r="G577" s="1038"/>
      <c r="H577" s="1041"/>
      <c r="I577" s="381"/>
      <c r="J577" s="568">
        <f t="shared" si="123"/>
        <v>0</v>
      </c>
      <c r="K577" s="381"/>
      <c r="L577" s="381"/>
      <c r="M577" s="568">
        <f t="shared" si="132"/>
        <v>0</v>
      </c>
      <c r="N577" s="570">
        <f>IFERROR(VLOOKUP($C577,Listen!$J$3:$L$39,2,0),0)</f>
        <v>0</v>
      </c>
      <c r="O577" s="570">
        <f>IFERROR(VLOOKUP($C577,Listen!$J$3:$L$39,3,0),0)</f>
        <v>0</v>
      </c>
      <c r="P577" s="453">
        <f t="shared" si="124"/>
        <v>0</v>
      </c>
      <c r="Q577" s="453">
        <f t="shared" si="137"/>
        <v>0</v>
      </c>
      <c r="R577" s="453">
        <f t="shared" si="137"/>
        <v>0</v>
      </c>
      <c r="S577" s="453">
        <f t="shared" si="137"/>
        <v>0</v>
      </c>
      <c r="T577" s="453">
        <f t="shared" si="137"/>
        <v>0</v>
      </c>
      <c r="U577" s="453">
        <f t="shared" si="137"/>
        <v>0</v>
      </c>
      <c r="V577" s="453">
        <f t="shared" si="137"/>
        <v>0</v>
      </c>
      <c r="W577" s="384">
        <f t="shared" si="134"/>
        <v>0</v>
      </c>
      <c r="X577" s="565">
        <f>IF(D577='A. Allgemeine Informationen'!$C$17,$M577-Y577,HLOOKUP('A. Allgemeine Informationen'!$C$17-1,$Z$1:$AF$2005,ROW(D577),FALSE)-$Y577)</f>
        <v>0</v>
      </c>
      <c r="Y577" s="384">
        <f>HLOOKUP('A. Allgemeine Informationen'!$C$17,$Z$1:$AF$2005,ROW(D577),FALSE)</f>
        <v>0</v>
      </c>
      <c r="Z577" s="565">
        <f t="shared" si="125"/>
        <v>0</v>
      </c>
      <c r="AA577" s="565">
        <f t="shared" si="126"/>
        <v>0</v>
      </c>
      <c r="AB577" s="565">
        <f t="shared" si="127"/>
        <v>0</v>
      </c>
      <c r="AC577" s="565">
        <f t="shared" si="128"/>
        <v>0</v>
      </c>
      <c r="AD577" s="572">
        <f t="shared" si="129"/>
        <v>0</v>
      </c>
      <c r="AE577" s="560">
        <f t="shared" si="130"/>
        <v>0</v>
      </c>
      <c r="AF577" s="561">
        <f t="shared" si="131"/>
        <v>0</v>
      </c>
      <c r="AG577" s="562"/>
    </row>
    <row r="578" spans="2:33" s="418" customFormat="1" ht="15" customHeight="1" x14ac:dyDescent="0.2">
      <c r="B578" s="554"/>
      <c r="C578" s="382"/>
      <c r="D578" s="383"/>
      <c r="E578" s="381"/>
      <c r="F578" s="1040"/>
      <c r="G578" s="1038"/>
      <c r="H578" s="1041"/>
      <c r="I578" s="381"/>
      <c r="J578" s="568">
        <f t="shared" si="123"/>
        <v>0</v>
      </c>
      <c r="K578" s="381"/>
      <c r="L578" s="381"/>
      <c r="M578" s="568">
        <f t="shared" si="132"/>
        <v>0</v>
      </c>
      <c r="N578" s="570">
        <f>IFERROR(VLOOKUP($C578,Listen!$J$3:$L$39,2,0),0)</f>
        <v>0</v>
      </c>
      <c r="O578" s="570">
        <f>IFERROR(VLOOKUP($C578,Listen!$J$3:$L$39,3,0),0)</f>
        <v>0</v>
      </c>
      <c r="P578" s="453">
        <f t="shared" si="124"/>
        <v>0</v>
      </c>
      <c r="Q578" s="453">
        <f t="shared" si="137"/>
        <v>0</v>
      </c>
      <c r="R578" s="453">
        <f t="shared" si="137"/>
        <v>0</v>
      </c>
      <c r="S578" s="453">
        <f t="shared" si="137"/>
        <v>0</v>
      </c>
      <c r="T578" s="453">
        <f t="shared" si="137"/>
        <v>0</v>
      </c>
      <c r="U578" s="453">
        <f t="shared" si="137"/>
        <v>0</v>
      </c>
      <c r="V578" s="453">
        <f t="shared" si="137"/>
        <v>0</v>
      </c>
      <c r="W578" s="384">
        <f t="shared" si="134"/>
        <v>0</v>
      </c>
      <c r="X578" s="565">
        <f>IF(D578='A. Allgemeine Informationen'!$C$17,$M578-Y578,HLOOKUP('A. Allgemeine Informationen'!$C$17-1,$Z$1:$AF$2005,ROW(D578),FALSE)-$Y578)</f>
        <v>0</v>
      </c>
      <c r="Y578" s="384">
        <f>HLOOKUP('A. Allgemeine Informationen'!$C$17,$Z$1:$AF$2005,ROW(D578),FALSE)</f>
        <v>0</v>
      </c>
      <c r="Z578" s="565">
        <f t="shared" si="125"/>
        <v>0</v>
      </c>
      <c r="AA578" s="565">
        <f t="shared" si="126"/>
        <v>0</v>
      </c>
      <c r="AB578" s="565">
        <f t="shared" si="127"/>
        <v>0</v>
      </c>
      <c r="AC578" s="565">
        <f t="shared" si="128"/>
        <v>0</v>
      </c>
      <c r="AD578" s="572">
        <f t="shared" si="129"/>
        <v>0</v>
      </c>
      <c r="AE578" s="560">
        <f t="shared" si="130"/>
        <v>0</v>
      </c>
      <c r="AF578" s="561">
        <f t="shared" si="131"/>
        <v>0</v>
      </c>
      <c r="AG578" s="562"/>
    </row>
    <row r="579" spans="2:33" s="418" customFormat="1" ht="15" customHeight="1" x14ac:dyDescent="0.2">
      <c r="B579" s="554"/>
      <c r="C579" s="382"/>
      <c r="D579" s="383"/>
      <c r="E579" s="381"/>
      <c r="F579" s="1040"/>
      <c r="G579" s="1038"/>
      <c r="H579" s="1041"/>
      <c r="I579" s="381"/>
      <c r="J579" s="568">
        <f t="shared" si="123"/>
        <v>0</v>
      </c>
      <c r="K579" s="381"/>
      <c r="L579" s="381"/>
      <c r="M579" s="568">
        <f t="shared" si="132"/>
        <v>0</v>
      </c>
      <c r="N579" s="570">
        <f>IFERROR(VLOOKUP($C579,Listen!$J$3:$L$39,2,0),0)</f>
        <v>0</v>
      </c>
      <c r="O579" s="570">
        <f>IFERROR(VLOOKUP($C579,Listen!$J$3:$L$39,3,0),0)</f>
        <v>0</v>
      </c>
      <c r="P579" s="453">
        <f t="shared" si="124"/>
        <v>0</v>
      </c>
      <c r="Q579" s="453">
        <f t="shared" si="137"/>
        <v>0</v>
      </c>
      <c r="R579" s="453">
        <f t="shared" si="137"/>
        <v>0</v>
      </c>
      <c r="S579" s="453">
        <f t="shared" si="137"/>
        <v>0</v>
      </c>
      <c r="T579" s="453">
        <f t="shared" si="137"/>
        <v>0</v>
      </c>
      <c r="U579" s="453">
        <f t="shared" si="137"/>
        <v>0</v>
      </c>
      <c r="V579" s="453">
        <f t="shared" si="137"/>
        <v>0</v>
      </c>
      <c r="W579" s="384">
        <f t="shared" si="134"/>
        <v>0</v>
      </c>
      <c r="X579" s="565">
        <f>IF(D579='A. Allgemeine Informationen'!$C$17,$M579-Y579,HLOOKUP('A. Allgemeine Informationen'!$C$17-1,$Z$1:$AF$2005,ROW(D579),FALSE)-$Y579)</f>
        <v>0</v>
      </c>
      <c r="Y579" s="384">
        <f>HLOOKUP('A. Allgemeine Informationen'!$C$17,$Z$1:$AF$2005,ROW(D579),FALSE)</f>
        <v>0</v>
      </c>
      <c r="Z579" s="565">
        <f t="shared" si="125"/>
        <v>0</v>
      </c>
      <c r="AA579" s="565">
        <f t="shared" si="126"/>
        <v>0</v>
      </c>
      <c r="AB579" s="565">
        <f t="shared" si="127"/>
        <v>0</v>
      </c>
      <c r="AC579" s="565">
        <f t="shared" si="128"/>
        <v>0</v>
      </c>
      <c r="AD579" s="572">
        <f t="shared" si="129"/>
        <v>0</v>
      </c>
      <c r="AE579" s="560">
        <f t="shared" si="130"/>
        <v>0</v>
      </c>
      <c r="AF579" s="561">
        <f t="shared" si="131"/>
        <v>0</v>
      </c>
      <c r="AG579" s="562"/>
    </row>
    <row r="580" spans="2:33" s="418" customFormat="1" ht="15" customHeight="1" x14ac:dyDescent="0.2">
      <c r="B580" s="554"/>
      <c r="C580" s="382"/>
      <c r="D580" s="383"/>
      <c r="E580" s="381"/>
      <c r="F580" s="1040"/>
      <c r="G580" s="1038"/>
      <c r="H580" s="1041"/>
      <c r="I580" s="381"/>
      <c r="J580" s="568">
        <f t="shared" si="123"/>
        <v>0</v>
      </c>
      <c r="K580" s="381"/>
      <c r="L580" s="381"/>
      <c r="M580" s="568">
        <f t="shared" si="132"/>
        <v>0</v>
      </c>
      <c r="N580" s="570">
        <f>IFERROR(VLOOKUP($C580,Listen!$J$3:$L$39,2,0),0)</f>
        <v>0</v>
      </c>
      <c r="O580" s="570">
        <f>IFERROR(VLOOKUP($C580,Listen!$J$3:$L$39,3,0),0)</f>
        <v>0</v>
      </c>
      <c r="P580" s="453">
        <f t="shared" si="124"/>
        <v>0</v>
      </c>
      <c r="Q580" s="453">
        <f t="shared" si="137"/>
        <v>0</v>
      </c>
      <c r="R580" s="453">
        <f t="shared" si="137"/>
        <v>0</v>
      </c>
      <c r="S580" s="453">
        <f t="shared" si="137"/>
        <v>0</v>
      </c>
      <c r="T580" s="453">
        <f t="shared" si="137"/>
        <v>0</v>
      </c>
      <c r="U580" s="453">
        <f t="shared" si="137"/>
        <v>0</v>
      </c>
      <c r="V580" s="453">
        <f t="shared" si="137"/>
        <v>0</v>
      </c>
      <c r="W580" s="384">
        <f t="shared" si="134"/>
        <v>0</v>
      </c>
      <c r="X580" s="565">
        <f>IF(D580='A. Allgemeine Informationen'!$C$17,$M580-Y580,HLOOKUP('A. Allgemeine Informationen'!$C$17-1,$Z$1:$AF$2005,ROW(D580),FALSE)-$Y580)</f>
        <v>0</v>
      </c>
      <c r="Y580" s="384">
        <f>HLOOKUP('A. Allgemeine Informationen'!$C$17,$Z$1:$AF$2005,ROW(D580),FALSE)</f>
        <v>0</v>
      </c>
      <c r="Z580" s="565">
        <f t="shared" si="125"/>
        <v>0</v>
      </c>
      <c r="AA580" s="565">
        <f t="shared" si="126"/>
        <v>0</v>
      </c>
      <c r="AB580" s="565">
        <f t="shared" si="127"/>
        <v>0</v>
      </c>
      <c r="AC580" s="565">
        <f t="shared" si="128"/>
        <v>0</v>
      </c>
      <c r="AD580" s="572">
        <f t="shared" si="129"/>
        <v>0</v>
      </c>
      <c r="AE580" s="560">
        <f t="shared" si="130"/>
        <v>0</v>
      </c>
      <c r="AF580" s="561">
        <f t="shared" si="131"/>
        <v>0</v>
      </c>
      <c r="AG580" s="562"/>
    </row>
    <row r="581" spans="2:33" s="418" customFormat="1" ht="15" customHeight="1" x14ac:dyDescent="0.2">
      <c r="B581" s="554"/>
      <c r="C581" s="382"/>
      <c r="D581" s="383"/>
      <c r="E581" s="381"/>
      <c r="F581" s="1040"/>
      <c r="G581" s="1038"/>
      <c r="H581" s="1041"/>
      <c r="I581" s="381"/>
      <c r="J581" s="568">
        <f t="shared" si="123"/>
        <v>0</v>
      </c>
      <c r="K581" s="381"/>
      <c r="L581" s="381"/>
      <c r="M581" s="568">
        <f t="shared" si="132"/>
        <v>0</v>
      </c>
      <c r="N581" s="570">
        <f>IFERROR(VLOOKUP($C581,Listen!$J$3:$L$39,2,0),0)</f>
        <v>0</v>
      </c>
      <c r="O581" s="570">
        <f>IFERROR(VLOOKUP($C581,Listen!$J$3:$L$39,3,0),0)</f>
        <v>0</v>
      </c>
      <c r="P581" s="453">
        <f t="shared" si="124"/>
        <v>0</v>
      </c>
      <c r="Q581" s="453">
        <f t="shared" si="137"/>
        <v>0</v>
      </c>
      <c r="R581" s="453">
        <f t="shared" si="137"/>
        <v>0</v>
      </c>
      <c r="S581" s="453">
        <f t="shared" si="137"/>
        <v>0</v>
      </c>
      <c r="T581" s="453">
        <f t="shared" si="137"/>
        <v>0</v>
      </c>
      <c r="U581" s="453">
        <f t="shared" si="137"/>
        <v>0</v>
      </c>
      <c r="V581" s="453">
        <f t="shared" si="137"/>
        <v>0</v>
      </c>
      <c r="W581" s="384">
        <f t="shared" si="134"/>
        <v>0</v>
      </c>
      <c r="X581" s="565">
        <f>IF(D581='A. Allgemeine Informationen'!$C$17,$M581-Y581,HLOOKUP('A. Allgemeine Informationen'!$C$17-1,$Z$1:$AF$2005,ROW(D581),FALSE)-$Y581)</f>
        <v>0</v>
      </c>
      <c r="Y581" s="384">
        <f>HLOOKUP('A. Allgemeine Informationen'!$C$17,$Z$1:$AF$2005,ROW(D581),FALSE)</f>
        <v>0</v>
      </c>
      <c r="Z581" s="565">
        <f t="shared" si="125"/>
        <v>0</v>
      </c>
      <c r="AA581" s="565">
        <f t="shared" si="126"/>
        <v>0</v>
      </c>
      <c r="AB581" s="565">
        <f t="shared" si="127"/>
        <v>0</v>
      </c>
      <c r="AC581" s="565">
        <f t="shared" si="128"/>
        <v>0</v>
      </c>
      <c r="AD581" s="572">
        <f t="shared" si="129"/>
        <v>0</v>
      </c>
      <c r="AE581" s="560">
        <f t="shared" si="130"/>
        <v>0</v>
      </c>
      <c r="AF581" s="561">
        <f t="shared" si="131"/>
        <v>0</v>
      </c>
      <c r="AG581" s="562"/>
    </row>
    <row r="582" spans="2:33" s="418" customFormat="1" ht="15" customHeight="1" x14ac:dyDescent="0.2">
      <c r="B582" s="554"/>
      <c r="C582" s="382"/>
      <c r="D582" s="383"/>
      <c r="E582" s="381"/>
      <c r="F582" s="1040"/>
      <c r="G582" s="1038"/>
      <c r="H582" s="1041"/>
      <c r="I582" s="381"/>
      <c r="J582" s="568">
        <f t="shared" ref="J582:J645" si="138">E582+G582-I582</f>
        <v>0</v>
      </c>
      <c r="K582" s="381"/>
      <c r="L582" s="381"/>
      <c r="M582" s="568">
        <f t="shared" si="132"/>
        <v>0</v>
      </c>
      <c r="N582" s="570">
        <f>IFERROR(VLOOKUP($C582,Listen!$J$3:$L$39,2,0),0)</f>
        <v>0</v>
      </c>
      <c r="O582" s="570">
        <f>IFERROR(VLOOKUP($C582,Listen!$J$3:$L$39,3,0),0)</f>
        <v>0</v>
      </c>
      <c r="P582" s="453">
        <f t="shared" ref="P582:P645" si="139">$N582</f>
        <v>0</v>
      </c>
      <c r="Q582" s="453">
        <f t="shared" si="137"/>
        <v>0</v>
      </c>
      <c r="R582" s="453">
        <f t="shared" si="137"/>
        <v>0</v>
      </c>
      <c r="S582" s="453">
        <f t="shared" si="137"/>
        <v>0</v>
      </c>
      <c r="T582" s="453">
        <f t="shared" si="137"/>
        <v>0</v>
      </c>
      <c r="U582" s="453">
        <f t="shared" si="137"/>
        <v>0</v>
      </c>
      <c r="V582" s="453">
        <f t="shared" si="137"/>
        <v>0</v>
      </c>
      <c r="W582" s="384">
        <f t="shared" si="134"/>
        <v>0</v>
      </c>
      <c r="X582" s="565">
        <f>IF(D582='A. Allgemeine Informationen'!$C$17,$M582-Y582,HLOOKUP('A. Allgemeine Informationen'!$C$17-1,$Z$1:$AF$2005,ROW(D582),FALSE)-$Y582)</f>
        <v>0</v>
      </c>
      <c r="Y582" s="384">
        <f>HLOOKUP('A. Allgemeine Informationen'!$C$17,$Z$1:$AF$2005,ROW(D582),FALSE)</f>
        <v>0</v>
      </c>
      <c r="Z582" s="565">
        <f t="shared" ref="Z582:Z645" si="140">IF(OR($D582=0,$M582=0),0,IF($D582-$Z$5&lt;1,$M582-$M582/P582*(Z$5-$D582+1),0))</f>
        <v>0</v>
      </c>
      <c r="AA582" s="565">
        <f t="shared" ref="AA582:AA645" si="141">IF(OR($D582=0,$M582=0,Q582-(AA$5-$D582)=0),0,IF($D582-AA$5&lt;0,Z582-Z582/(Q582-(AA$5-$D582)),IF($D582-AA$5=0,$M582-$M582/Q582,0)))</f>
        <v>0</v>
      </c>
      <c r="AB582" s="565">
        <f t="shared" ref="AB582:AB645" si="142">IF(OR($D582=0,$M582=0,R582-(AB$5-$D582)=0),0,IF($D582-AB$5&lt;0,AA582-AA582/(R582-(AB$5-$D582)),IF($D582-AB$5=0,$M582-$M582/R582,0)))</f>
        <v>0</v>
      </c>
      <c r="AC582" s="565">
        <f t="shared" ref="AC582:AC645" si="143">IF(OR($D582=0,$M582=0,S582-(AC$5-$D582)=0),0,IF($D582-AC$5&lt;0,AB582-AB582/(S582-(AC$5-$D582)),IF($D582-AC$5=0,$M582-$M582/S582,0)))</f>
        <v>0</v>
      </c>
      <c r="AD582" s="572">
        <f t="shared" ref="AD582:AD645" si="144">IF(OR($D582=0,$M582=0,T582-(AD$5-$D582)=0),0,IF($D582-AD$5&lt;0,AC582-AC582/(T582-(AD$5-$D582)),IF($D582-AD$5=0,$M582-$M582/T582,0)))</f>
        <v>0</v>
      </c>
      <c r="AE582" s="560">
        <f t="shared" ref="AE582:AE645" si="145">IF(OR($D582=0,$M582=0,U582-(AE$5-$D582)=0),0,IF($D582-AE$5&lt;0,AD582-AD582/(U582-(AE$5-$D582)),IF($D582-AE$5=0,$M582-$M582/U582,0)))</f>
        <v>0</v>
      </c>
      <c r="AF582" s="561">
        <f t="shared" ref="AF582:AF645" si="146">IF(OR($D582=0,$M582=0,V582-(AF$5-$D582)=0),0,IF($D582-AF$5&lt;0,AE582-AE582/(V582-(AF$5-$D582)),IF($D582-AF$5=0,$M582-$M582/V582,0)))</f>
        <v>0</v>
      </c>
      <c r="AG582" s="562"/>
    </row>
    <row r="583" spans="2:33" s="418" customFormat="1" ht="15" customHeight="1" x14ac:dyDescent="0.2">
      <c r="B583" s="554"/>
      <c r="C583" s="382"/>
      <c r="D583" s="383"/>
      <c r="E583" s="381"/>
      <c r="F583" s="1040"/>
      <c r="G583" s="1038"/>
      <c r="H583" s="1041"/>
      <c r="I583" s="381"/>
      <c r="J583" s="568">
        <f t="shared" si="138"/>
        <v>0</v>
      </c>
      <c r="K583" s="381"/>
      <c r="L583" s="381"/>
      <c r="M583" s="568">
        <f t="shared" ref="M583:M646" si="147">J583-K583</f>
        <v>0</v>
      </c>
      <c r="N583" s="570">
        <f>IFERROR(VLOOKUP($C583,Listen!$J$3:$L$39,2,0),0)</f>
        <v>0</v>
      </c>
      <c r="O583" s="570">
        <f>IFERROR(VLOOKUP($C583,Listen!$J$3:$L$39,3,0),0)</f>
        <v>0</v>
      </c>
      <c r="P583" s="453">
        <f t="shared" si="139"/>
        <v>0</v>
      </c>
      <c r="Q583" s="453">
        <f t="shared" ref="Q583:V598" si="148">P583</f>
        <v>0</v>
      </c>
      <c r="R583" s="453">
        <f t="shared" si="148"/>
        <v>0</v>
      </c>
      <c r="S583" s="453">
        <f t="shared" si="148"/>
        <v>0</v>
      </c>
      <c r="T583" s="453">
        <f t="shared" si="148"/>
        <v>0</v>
      </c>
      <c r="U583" s="453">
        <f t="shared" si="148"/>
        <v>0</v>
      </c>
      <c r="V583" s="453">
        <f t="shared" si="148"/>
        <v>0</v>
      </c>
      <c r="W583" s="384">
        <f t="shared" ref="W583:W646" si="149">Y583+X583</f>
        <v>0</v>
      </c>
      <c r="X583" s="565">
        <f>IF(D583='A. Allgemeine Informationen'!$C$17,$M583-Y583,HLOOKUP('A. Allgemeine Informationen'!$C$17-1,$Z$1:$AF$2005,ROW(D583),FALSE)-$Y583)</f>
        <v>0</v>
      </c>
      <c r="Y583" s="384">
        <f>HLOOKUP('A. Allgemeine Informationen'!$C$17,$Z$1:$AF$2005,ROW(D583),FALSE)</f>
        <v>0</v>
      </c>
      <c r="Z583" s="565">
        <f t="shared" si="140"/>
        <v>0</v>
      </c>
      <c r="AA583" s="565">
        <f t="shared" si="141"/>
        <v>0</v>
      </c>
      <c r="AB583" s="565">
        <f t="shared" si="142"/>
        <v>0</v>
      </c>
      <c r="AC583" s="565">
        <f t="shared" si="143"/>
        <v>0</v>
      </c>
      <c r="AD583" s="572">
        <f t="shared" si="144"/>
        <v>0</v>
      </c>
      <c r="AE583" s="560">
        <f t="shared" si="145"/>
        <v>0</v>
      </c>
      <c r="AF583" s="561">
        <f t="shared" si="146"/>
        <v>0</v>
      </c>
      <c r="AG583" s="562"/>
    </row>
    <row r="584" spans="2:33" s="418" customFormat="1" ht="15" customHeight="1" x14ac:dyDescent="0.2">
      <c r="B584" s="554"/>
      <c r="C584" s="382"/>
      <c r="D584" s="383"/>
      <c r="E584" s="381"/>
      <c r="F584" s="1040"/>
      <c r="G584" s="1038"/>
      <c r="H584" s="1041"/>
      <c r="I584" s="381"/>
      <c r="J584" s="568">
        <f t="shared" si="138"/>
        <v>0</v>
      </c>
      <c r="K584" s="381"/>
      <c r="L584" s="381"/>
      <c r="M584" s="568">
        <f t="shared" si="147"/>
        <v>0</v>
      </c>
      <c r="N584" s="570">
        <f>IFERROR(VLOOKUP($C584,Listen!$J$3:$L$39,2,0),0)</f>
        <v>0</v>
      </c>
      <c r="O584" s="570">
        <f>IFERROR(VLOOKUP($C584,Listen!$J$3:$L$39,3,0),0)</f>
        <v>0</v>
      </c>
      <c r="P584" s="453">
        <f t="shared" si="139"/>
        <v>0</v>
      </c>
      <c r="Q584" s="453">
        <f t="shared" si="148"/>
        <v>0</v>
      </c>
      <c r="R584" s="453">
        <f t="shared" si="148"/>
        <v>0</v>
      </c>
      <c r="S584" s="453">
        <f t="shared" si="148"/>
        <v>0</v>
      </c>
      <c r="T584" s="453">
        <f t="shared" si="148"/>
        <v>0</v>
      </c>
      <c r="U584" s="453">
        <f t="shared" si="148"/>
        <v>0</v>
      </c>
      <c r="V584" s="453">
        <f t="shared" si="148"/>
        <v>0</v>
      </c>
      <c r="W584" s="384">
        <f t="shared" si="149"/>
        <v>0</v>
      </c>
      <c r="X584" s="565">
        <f>IF(D584='A. Allgemeine Informationen'!$C$17,$M584-Y584,HLOOKUP('A. Allgemeine Informationen'!$C$17-1,$Z$1:$AF$2005,ROW(D584),FALSE)-$Y584)</f>
        <v>0</v>
      </c>
      <c r="Y584" s="384">
        <f>HLOOKUP('A. Allgemeine Informationen'!$C$17,$Z$1:$AF$2005,ROW(D584),FALSE)</f>
        <v>0</v>
      </c>
      <c r="Z584" s="565">
        <f t="shared" si="140"/>
        <v>0</v>
      </c>
      <c r="AA584" s="565">
        <f t="shared" si="141"/>
        <v>0</v>
      </c>
      <c r="AB584" s="565">
        <f t="shared" si="142"/>
        <v>0</v>
      </c>
      <c r="AC584" s="565">
        <f t="shared" si="143"/>
        <v>0</v>
      </c>
      <c r="AD584" s="572">
        <f t="shared" si="144"/>
        <v>0</v>
      </c>
      <c r="AE584" s="560">
        <f t="shared" si="145"/>
        <v>0</v>
      </c>
      <c r="AF584" s="561">
        <f t="shared" si="146"/>
        <v>0</v>
      </c>
      <c r="AG584" s="562"/>
    </row>
    <row r="585" spans="2:33" s="418" customFormat="1" ht="15" customHeight="1" x14ac:dyDescent="0.2">
      <c r="B585" s="554"/>
      <c r="C585" s="382"/>
      <c r="D585" s="383"/>
      <c r="E585" s="381"/>
      <c r="F585" s="1040"/>
      <c r="G585" s="1038"/>
      <c r="H585" s="1041"/>
      <c r="I585" s="381"/>
      <c r="J585" s="568">
        <f t="shared" si="138"/>
        <v>0</v>
      </c>
      <c r="K585" s="381"/>
      <c r="L585" s="381"/>
      <c r="M585" s="568">
        <f t="shared" si="147"/>
        <v>0</v>
      </c>
      <c r="N585" s="570">
        <f>IFERROR(VLOOKUP($C585,Listen!$J$3:$L$39,2,0),0)</f>
        <v>0</v>
      </c>
      <c r="O585" s="570">
        <f>IFERROR(VLOOKUP($C585,Listen!$J$3:$L$39,3,0),0)</f>
        <v>0</v>
      </c>
      <c r="P585" s="453">
        <f t="shared" si="139"/>
        <v>0</v>
      </c>
      <c r="Q585" s="453">
        <f t="shared" si="148"/>
        <v>0</v>
      </c>
      <c r="R585" s="453">
        <f t="shared" si="148"/>
        <v>0</v>
      </c>
      <c r="S585" s="453">
        <f t="shared" si="148"/>
        <v>0</v>
      </c>
      <c r="T585" s="453">
        <f t="shared" si="148"/>
        <v>0</v>
      </c>
      <c r="U585" s="453">
        <f t="shared" si="148"/>
        <v>0</v>
      </c>
      <c r="V585" s="453">
        <f t="shared" si="148"/>
        <v>0</v>
      </c>
      <c r="W585" s="384">
        <f t="shared" si="149"/>
        <v>0</v>
      </c>
      <c r="X585" s="565">
        <f>IF(D585='A. Allgemeine Informationen'!$C$17,$M585-Y585,HLOOKUP('A. Allgemeine Informationen'!$C$17-1,$Z$1:$AF$2005,ROW(D585),FALSE)-$Y585)</f>
        <v>0</v>
      </c>
      <c r="Y585" s="384">
        <f>HLOOKUP('A. Allgemeine Informationen'!$C$17,$Z$1:$AF$2005,ROW(D585),FALSE)</f>
        <v>0</v>
      </c>
      <c r="Z585" s="565">
        <f t="shared" si="140"/>
        <v>0</v>
      </c>
      <c r="AA585" s="565">
        <f t="shared" si="141"/>
        <v>0</v>
      </c>
      <c r="AB585" s="565">
        <f t="shared" si="142"/>
        <v>0</v>
      </c>
      <c r="AC585" s="565">
        <f t="shared" si="143"/>
        <v>0</v>
      </c>
      <c r="AD585" s="572">
        <f t="shared" si="144"/>
        <v>0</v>
      </c>
      <c r="AE585" s="560">
        <f t="shared" si="145"/>
        <v>0</v>
      </c>
      <c r="AF585" s="561">
        <f t="shared" si="146"/>
        <v>0</v>
      </c>
      <c r="AG585" s="562"/>
    </row>
    <row r="586" spans="2:33" s="418" customFormat="1" ht="15" customHeight="1" x14ac:dyDescent="0.2">
      <c r="B586" s="554"/>
      <c r="C586" s="382"/>
      <c r="D586" s="383"/>
      <c r="E586" s="381"/>
      <c r="F586" s="1040"/>
      <c r="G586" s="1038"/>
      <c r="H586" s="1041"/>
      <c r="I586" s="381"/>
      <c r="J586" s="568">
        <f t="shared" si="138"/>
        <v>0</v>
      </c>
      <c r="K586" s="381"/>
      <c r="L586" s="381"/>
      <c r="M586" s="568">
        <f t="shared" si="147"/>
        <v>0</v>
      </c>
      <c r="N586" s="570">
        <f>IFERROR(VLOOKUP($C586,Listen!$J$3:$L$39,2,0),0)</f>
        <v>0</v>
      </c>
      <c r="O586" s="570">
        <f>IFERROR(VLOOKUP($C586,Listen!$J$3:$L$39,3,0),0)</f>
        <v>0</v>
      </c>
      <c r="P586" s="453">
        <f t="shared" si="139"/>
        <v>0</v>
      </c>
      <c r="Q586" s="453">
        <f t="shared" si="148"/>
        <v>0</v>
      </c>
      <c r="R586" s="453">
        <f t="shared" si="148"/>
        <v>0</v>
      </c>
      <c r="S586" s="453">
        <f t="shared" si="148"/>
        <v>0</v>
      </c>
      <c r="T586" s="453">
        <f t="shared" si="148"/>
        <v>0</v>
      </c>
      <c r="U586" s="453">
        <f t="shared" si="148"/>
        <v>0</v>
      </c>
      <c r="V586" s="453">
        <f t="shared" si="148"/>
        <v>0</v>
      </c>
      <c r="W586" s="384">
        <f t="shared" si="149"/>
        <v>0</v>
      </c>
      <c r="X586" s="565">
        <f>IF(D586='A. Allgemeine Informationen'!$C$17,$M586-Y586,HLOOKUP('A. Allgemeine Informationen'!$C$17-1,$Z$1:$AF$2005,ROW(D586),FALSE)-$Y586)</f>
        <v>0</v>
      </c>
      <c r="Y586" s="384">
        <f>HLOOKUP('A. Allgemeine Informationen'!$C$17,$Z$1:$AF$2005,ROW(D586),FALSE)</f>
        <v>0</v>
      </c>
      <c r="Z586" s="565">
        <f t="shared" si="140"/>
        <v>0</v>
      </c>
      <c r="AA586" s="565">
        <f t="shared" si="141"/>
        <v>0</v>
      </c>
      <c r="AB586" s="565">
        <f t="shared" si="142"/>
        <v>0</v>
      </c>
      <c r="AC586" s="565">
        <f t="shared" si="143"/>
        <v>0</v>
      </c>
      <c r="AD586" s="572">
        <f t="shared" si="144"/>
        <v>0</v>
      </c>
      <c r="AE586" s="560">
        <f t="shared" si="145"/>
        <v>0</v>
      </c>
      <c r="AF586" s="561">
        <f t="shared" si="146"/>
        <v>0</v>
      </c>
      <c r="AG586" s="562"/>
    </row>
    <row r="587" spans="2:33" s="418" customFormat="1" ht="15" customHeight="1" x14ac:dyDescent="0.2">
      <c r="B587" s="554"/>
      <c r="C587" s="382"/>
      <c r="D587" s="383"/>
      <c r="E587" s="381"/>
      <c r="F587" s="1040"/>
      <c r="G587" s="1038"/>
      <c r="H587" s="1041"/>
      <c r="I587" s="381"/>
      <c r="J587" s="568">
        <f t="shared" si="138"/>
        <v>0</v>
      </c>
      <c r="K587" s="381"/>
      <c r="L587" s="381"/>
      <c r="M587" s="568">
        <f t="shared" si="147"/>
        <v>0</v>
      </c>
      <c r="N587" s="570">
        <f>IFERROR(VLOOKUP($C587,Listen!$J$3:$L$39,2,0),0)</f>
        <v>0</v>
      </c>
      <c r="O587" s="570">
        <f>IFERROR(VLOOKUP($C587,Listen!$J$3:$L$39,3,0),0)</f>
        <v>0</v>
      </c>
      <c r="P587" s="453">
        <f t="shared" si="139"/>
        <v>0</v>
      </c>
      <c r="Q587" s="453">
        <f t="shared" si="148"/>
        <v>0</v>
      </c>
      <c r="R587" s="453">
        <f t="shared" si="148"/>
        <v>0</v>
      </c>
      <c r="S587" s="453">
        <f t="shared" si="148"/>
        <v>0</v>
      </c>
      <c r="T587" s="453">
        <f t="shared" si="148"/>
        <v>0</v>
      </c>
      <c r="U587" s="453">
        <f t="shared" si="148"/>
        <v>0</v>
      </c>
      <c r="V587" s="453">
        <f t="shared" si="148"/>
        <v>0</v>
      </c>
      <c r="W587" s="384">
        <f t="shared" si="149"/>
        <v>0</v>
      </c>
      <c r="X587" s="565">
        <f>IF(D587='A. Allgemeine Informationen'!$C$17,$M587-Y587,HLOOKUP('A. Allgemeine Informationen'!$C$17-1,$Z$1:$AF$2005,ROW(D587),FALSE)-$Y587)</f>
        <v>0</v>
      </c>
      <c r="Y587" s="384">
        <f>HLOOKUP('A. Allgemeine Informationen'!$C$17,$Z$1:$AF$2005,ROW(D587),FALSE)</f>
        <v>0</v>
      </c>
      <c r="Z587" s="565">
        <f t="shared" si="140"/>
        <v>0</v>
      </c>
      <c r="AA587" s="565">
        <f t="shared" si="141"/>
        <v>0</v>
      </c>
      <c r="AB587" s="565">
        <f t="shared" si="142"/>
        <v>0</v>
      </c>
      <c r="AC587" s="565">
        <f t="shared" si="143"/>
        <v>0</v>
      </c>
      <c r="AD587" s="572">
        <f t="shared" si="144"/>
        <v>0</v>
      </c>
      <c r="AE587" s="560">
        <f t="shared" si="145"/>
        <v>0</v>
      </c>
      <c r="AF587" s="561">
        <f t="shared" si="146"/>
        <v>0</v>
      </c>
      <c r="AG587" s="562"/>
    </row>
    <row r="588" spans="2:33" s="418" customFormat="1" ht="15" customHeight="1" x14ac:dyDescent="0.2">
      <c r="B588" s="554"/>
      <c r="C588" s="382"/>
      <c r="D588" s="383"/>
      <c r="E588" s="381"/>
      <c r="F588" s="1040"/>
      <c r="G588" s="1038"/>
      <c r="H588" s="1041"/>
      <c r="I588" s="381"/>
      <c r="J588" s="568">
        <f t="shared" si="138"/>
        <v>0</v>
      </c>
      <c r="K588" s="381"/>
      <c r="L588" s="381"/>
      <c r="M588" s="568">
        <f t="shared" si="147"/>
        <v>0</v>
      </c>
      <c r="N588" s="570">
        <f>IFERROR(VLOOKUP($C588,Listen!$J$3:$L$39,2,0),0)</f>
        <v>0</v>
      </c>
      <c r="O588" s="570">
        <f>IFERROR(VLOOKUP($C588,Listen!$J$3:$L$39,3,0),0)</f>
        <v>0</v>
      </c>
      <c r="P588" s="453">
        <f t="shared" si="139"/>
        <v>0</v>
      </c>
      <c r="Q588" s="453">
        <f t="shared" si="148"/>
        <v>0</v>
      </c>
      <c r="R588" s="453">
        <f t="shared" si="148"/>
        <v>0</v>
      </c>
      <c r="S588" s="453">
        <f t="shared" si="148"/>
        <v>0</v>
      </c>
      <c r="T588" s="453">
        <f t="shared" si="148"/>
        <v>0</v>
      </c>
      <c r="U588" s="453">
        <f t="shared" si="148"/>
        <v>0</v>
      </c>
      <c r="V588" s="453">
        <f t="shared" si="148"/>
        <v>0</v>
      </c>
      <c r="W588" s="384">
        <f t="shared" si="149"/>
        <v>0</v>
      </c>
      <c r="X588" s="565">
        <f>IF(D588='A. Allgemeine Informationen'!$C$17,$M588-Y588,HLOOKUP('A. Allgemeine Informationen'!$C$17-1,$Z$1:$AF$2005,ROW(D588),FALSE)-$Y588)</f>
        <v>0</v>
      </c>
      <c r="Y588" s="384">
        <f>HLOOKUP('A. Allgemeine Informationen'!$C$17,$Z$1:$AF$2005,ROW(D588),FALSE)</f>
        <v>0</v>
      </c>
      <c r="Z588" s="565">
        <f t="shared" si="140"/>
        <v>0</v>
      </c>
      <c r="AA588" s="565">
        <f t="shared" si="141"/>
        <v>0</v>
      </c>
      <c r="AB588" s="565">
        <f t="shared" si="142"/>
        <v>0</v>
      </c>
      <c r="AC588" s="565">
        <f t="shared" si="143"/>
        <v>0</v>
      </c>
      <c r="AD588" s="572">
        <f t="shared" si="144"/>
        <v>0</v>
      </c>
      <c r="AE588" s="560">
        <f t="shared" si="145"/>
        <v>0</v>
      </c>
      <c r="AF588" s="561">
        <f t="shared" si="146"/>
        <v>0</v>
      </c>
      <c r="AG588" s="562"/>
    </row>
    <row r="589" spans="2:33" s="418" customFormat="1" ht="15" customHeight="1" x14ac:dyDescent="0.2">
      <c r="B589" s="554"/>
      <c r="C589" s="382"/>
      <c r="D589" s="383"/>
      <c r="E589" s="381"/>
      <c r="F589" s="1040"/>
      <c r="G589" s="1038"/>
      <c r="H589" s="1041"/>
      <c r="I589" s="381"/>
      <c r="J589" s="568">
        <f t="shared" si="138"/>
        <v>0</v>
      </c>
      <c r="K589" s="381"/>
      <c r="L589" s="381"/>
      <c r="M589" s="568">
        <f t="shared" si="147"/>
        <v>0</v>
      </c>
      <c r="N589" s="570">
        <f>IFERROR(VLOOKUP($C589,Listen!$J$3:$L$39,2,0),0)</f>
        <v>0</v>
      </c>
      <c r="O589" s="570">
        <f>IFERROR(VLOOKUP($C589,Listen!$J$3:$L$39,3,0),0)</f>
        <v>0</v>
      </c>
      <c r="P589" s="453">
        <f t="shared" si="139"/>
        <v>0</v>
      </c>
      <c r="Q589" s="453">
        <f t="shared" si="148"/>
        <v>0</v>
      </c>
      <c r="R589" s="453">
        <f t="shared" si="148"/>
        <v>0</v>
      </c>
      <c r="S589" s="453">
        <f t="shared" si="148"/>
        <v>0</v>
      </c>
      <c r="T589" s="453">
        <f t="shared" si="148"/>
        <v>0</v>
      </c>
      <c r="U589" s="453">
        <f t="shared" si="148"/>
        <v>0</v>
      </c>
      <c r="V589" s="453">
        <f t="shared" si="148"/>
        <v>0</v>
      </c>
      <c r="W589" s="384">
        <f t="shared" si="149"/>
        <v>0</v>
      </c>
      <c r="X589" s="565">
        <f>IF(D589='A. Allgemeine Informationen'!$C$17,$M589-Y589,HLOOKUP('A. Allgemeine Informationen'!$C$17-1,$Z$1:$AF$2005,ROW(D589),FALSE)-$Y589)</f>
        <v>0</v>
      </c>
      <c r="Y589" s="384">
        <f>HLOOKUP('A. Allgemeine Informationen'!$C$17,$Z$1:$AF$2005,ROW(D589),FALSE)</f>
        <v>0</v>
      </c>
      <c r="Z589" s="565">
        <f t="shared" si="140"/>
        <v>0</v>
      </c>
      <c r="AA589" s="565">
        <f t="shared" si="141"/>
        <v>0</v>
      </c>
      <c r="AB589" s="565">
        <f t="shared" si="142"/>
        <v>0</v>
      </c>
      <c r="AC589" s="565">
        <f t="shared" si="143"/>
        <v>0</v>
      </c>
      <c r="AD589" s="572">
        <f t="shared" si="144"/>
        <v>0</v>
      </c>
      <c r="AE589" s="560">
        <f t="shared" si="145"/>
        <v>0</v>
      </c>
      <c r="AF589" s="561">
        <f t="shared" si="146"/>
        <v>0</v>
      </c>
      <c r="AG589" s="562"/>
    </row>
    <row r="590" spans="2:33" s="418" customFormat="1" ht="15" customHeight="1" x14ac:dyDescent="0.2">
      <c r="B590" s="554"/>
      <c r="C590" s="382"/>
      <c r="D590" s="383"/>
      <c r="E590" s="381"/>
      <c r="F590" s="1040"/>
      <c r="G590" s="1038"/>
      <c r="H590" s="1041"/>
      <c r="I590" s="381"/>
      <c r="J590" s="568">
        <f t="shared" si="138"/>
        <v>0</v>
      </c>
      <c r="K590" s="381"/>
      <c r="L590" s="381"/>
      <c r="M590" s="568">
        <f t="shared" si="147"/>
        <v>0</v>
      </c>
      <c r="N590" s="570">
        <f>IFERROR(VLOOKUP($C590,Listen!$J$3:$L$39,2,0),0)</f>
        <v>0</v>
      </c>
      <c r="O590" s="570">
        <f>IFERROR(VLOOKUP($C590,Listen!$J$3:$L$39,3,0),0)</f>
        <v>0</v>
      </c>
      <c r="P590" s="453">
        <f t="shared" si="139"/>
        <v>0</v>
      </c>
      <c r="Q590" s="453">
        <f t="shared" si="148"/>
        <v>0</v>
      </c>
      <c r="R590" s="453">
        <f t="shared" si="148"/>
        <v>0</v>
      </c>
      <c r="S590" s="453">
        <f t="shared" si="148"/>
        <v>0</v>
      </c>
      <c r="T590" s="453">
        <f t="shared" si="148"/>
        <v>0</v>
      </c>
      <c r="U590" s="453">
        <f t="shared" si="148"/>
        <v>0</v>
      </c>
      <c r="V590" s="453">
        <f t="shared" si="148"/>
        <v>0</v>
      </c>
      <c r="W590" s="384">
        <f t="shared" si="149"/>
        <v>0</v>
      </c>
      <c r="X590" s="565">
        <f>IF(D590='A. Allgemeine Informationen'!$C$17,$M590-Y590,HLOOKUP('A. Allgemeine Informationen'!$C$17-1,$Z$1:$AF$2005,ROW(D590),FALSE)-$Y590)</f>
        <v>0</v>
      </c>
      <c r="Y590" s="384">
        <f>HLOOKUP('A. Allgemeine Informationen'!$C$17,$Z$1:$AF$2005,ROW(D590),FALSE)</f>
        <v>0</v>
      </c>
      <c r="Z590" s="565">
        <f t="shared" si="140"/>
        <v>0</v>
      </c>
      <c r="AA590" s="565">
        <f t="shared" si="141"/>
        <v>0</v>
      </c>
      <c r="AB590" s="565">
        <f t="shared" si="142"/>
        <v>0</v>
      </c>
      <c r="AC590" s="565">
        <f t="shared" si="143"/>
        <v>0</v>
      </c>
      <c r="AD590" s="572">
        <f t="shared" si="144"/>
        <v>0</v>
      </c>
      <c r="AE590" s="560">
        <f t="shared" si="145"/>
        <v>0</v>
      </c>
      <c r="AF590" s="561">
        <f t="shared" si="146"/>
        <v>0</v>
      </c>
      <c r="AG590" s="562"/>
    </row>
    <row r="591" spans="2:33" s="418" customFormat="1" ht="15" customHeight="1" x14ac:dyDescent="0.2">
      <c r="B591" s="554"/>
      <c r="C591" s="382"/>
      <c r="D591" s="383"/>
      <c r="E591" s="381"/>
      <c r="F591" s="1040"/>
      <c r="G591" s="1038"/>
      <c r="H591" s="1041"/>
      <c r="I591" s="381"/>
      <c r="J591" s="568">
        <f t="shared" si="138"/>
        <v>0</v>
      </c>
      <c r="K591" s="381"/>
      <c r="L591" s="381"/>
      <c r="M591" s="568">
        <f t="shared" si="147"/>
        <v>0</v>
      </c>
      <c r="N591" s="570">
        <f>IFERROR(VLOOKUP($C591,Listen!$J$3:$L$39,2,0),0)</f>
        <v>0</v>
      </c>
      <c r="O591" s="570">
        <f>IFERROR(VLOOKUP($C591,Listen!$J$3:$L$39,3,0),0)</f>
        <v>0</v>
      </c>
      <c r="P591" s="453">
        <f t="shared" si="139"/>
        <v>0</v>
      </c>
      <c r="Q591" s="453">
        <f t="shared" si="148"/>
        <v>0</v>
      </c>
      <c r="R591" s="453">
        <f t="shared" si="148"/>
        <v>0</v>
      </c>
      <c r="S591" s="453">
        <f t="shared" si="148"/>
        <v>0</v>
      </c>
      <c r="T591" s="453">
        <f t="shared" si="148"/>
        <v>0</v>
      </c>
      <c r="U591" s="453">
        <f t="shared" si="148"/>
        <v>0</v>
      </c>
      <c r="V591" s="453">
        <f t="shared" si="148"/>
        <v>0</v>
      </c>
      <c r="W591" s="384">
        <f t="shared" si="149"/>
        <v>0</v>
      </c>
      <c r="X591" s="565">
        <f>IF(D591='A. Allgemeine Informationen'!$C$17,$M591-Y591,HLOOKUP('A. Allgemeine Informationen'!$C$17-1,$Z$1:$AF$2005,ROW(D591),FALSE)-$Y591)</f>
        <v>0</v>
      </c>
      <c r="Y591" s="384">
        <f>HLOOKUP('A. Allgemeine Informationen'!$C$17,$Z$1:$AF$2005,ROW(D591),FALSE)</f>
        <v>0</v>
      </c>
      <c r="Z591" s="565">
        <f t="shared" si="140"/>
        <v>0</v>
      </c>
      <c r="AA591" s="565">
        <f t="shared" si="141"/>
        <v>0</v>
      </c>
      <c r="AB591" s="565">
        <f t="shared" si="142"/>
        <v>0</v>
      </c>
      <c r="AC591" s="565">
        <f t="shared" si="143"/>
        <v>0</v>
      </c>
      <c r="AD591" s="572">
        <f t="shared" si="144"/>
        <v>0</v>
      </c>
      <c r="AE591" s="560">
        <f t="shared" si="145"/>
        <v>0</v>
      </c>
      <c r="AF591" s="561">
        <f t="shared" si="146"/>
        <v>0</v>
      </c>
      <c r="AG591" s="562"/>
    </row>
    <row r="592" spans="2:33" s="418" customFormat="1" ht="15" customHeight="1" x14ac:dyDescent="0.2">
      <c r="B592" s="554"/>
      <c r="C592" s="382"/>
      <c r="D592" s="383"/>
      <c r="E592" s="381"/>
      <c r="F592" s="1040"/>
      <c r="G592" s="1038"/>
      <c r="H592" s="1041"/>
      <c r="I592" s="381"/>
      <c r="J592" s="568">
        <f t="shared" si="138"/>
        <v>0</v>
      </c>
      <c r="K592" s="381"/>
      <c r="L592" s="381"/>
      <c r="M592" s="568">
        <f t="shared" si="147"/>
        <v>0</v>
      </c>
      <c r="N592" s="570">
        <f>IFERROR(VLOOKUP($C592,Listen!$J$3:$L$39,2,0),0)</f>
        <v>0</v>
      </c>
      <c r="O592" s="570">
        <f>IFERROR(VLOOKUP($C592,Listen!$J$3:$L$39,3,0),0)</f>
        <v>0</v>
      </c>
      <c r="P592" s="453">
        <f t="shared" si="139"/>
        <v>0</v>
      </c>
      <c r="Q592" s="453">
        <f t="shared" si="148"/>
        <v>0</v>
      </c>
      <c r="R592" s="453">
        <f t="shared" si="148"/>
        <v>0</v>
      </c>
      <c r="S592" s="453">
        <f t="shared" si="148"/>
        <v>0</v>
      </c>
      <c r="T592" s="453">
        <f t="shared" si="148"/>
        <v>0</v>
      </c>
      <c r="U592" s="453">
        <f t="shared" si="148"/>
        <v>0</v>
      </c>
      <c r="V592" s="453">
        <f t="shared" si="148"/>
        <v>0</v>
      </c>
      <c r="W592" s="384">
        <f t="shared" si="149"/>
        <v>0</v>
      </c>
      <c r="X592" s="565">
        <f>IF(D592='A. Allgemeine Informationen'!$C$17,$M592-Y592,HLOOKUP('A. Allgemeine Informationen'!$C$17-1,$Z$1:$AF$2005,ROW(D592),FALSE)-$Y592)</f>
        <v>0</v>
      </c>
      <c r="Y592" s="384">
        <f>HLOOKUP('A. Allgemeine Informationen'!$C$17,$Z$1:$AF$2005,ROW(D592),FALSE)</f>
        <v>0</v>
      </c>
      <c r="Z592" s="565">
        <f t="shared" si="140"/>
        <v>0</v>
      </c>
      <c r="AA592" s="565">
        <f t="shared" si="141"/>
        <v>0</v>
      </c>
      <c r="AB592" s="565">
        <f t="shared" si="142"/>
        <v>0</v>
      </c>
      <c r="AC592" s="565">
        <f t="shared" si="143"/>
        <v>0</v>
      </c>
      <c r="AD592" s="572">
        <f t="shared" si="144"/>
        <v>0</v>
      </c>
      <c r="AE592" s="560">
        <f t="shared" si="145"/>
        <v>0</v>
      </c>
      <c r="AF592" s="561">
        <f t="shared" si="146"/>
        <v>0</v>
      </c>
      <c r="AG592" s="562"/>
    </row>
    <row r="593" spans="2:33" s="418" customFormat="1" ht="15" customHeight="1" x14ac:dyDescent="0.2">
      <c r="B593" s="554"/>
      <c r="C593" s="382"/>
      <c r="D593" s="383"/>
      <c r="E593" s="381"/>
      <c r="F593" s="1040"/>
      <c r="G593" s="1038"/>
      <c r="H593" s="1041"/>
      <c r="I593" s="381"/>
      <c r="J593" s="568">
        <f t="shared" si="138"/>
        <v>0</v>
      </c>
      <c r="K593" s="381"/>
      <c r="L593" s="381"/>
      <c r="M593" s="568">
        <f t="shared" si="147"/>
        <v>0</v>
      </c>
      <c r="N593" s="570">
        <f>IFERROR(VLOOKUP($C593,Listen!$J$3:$L$39,2,0),0)</f>
        <v>0</v>
      </c>
      <c r="O593" s="570">
        <f>IFERROR(VLOOKUP($C593,Listen!$J$3:$L$39,3,0),0)</f>
        <v>0</v>
      </c>
      <c r="P593" s="453">
        <f t="shared" si="139"/>
        <v>0</v>
      </c>
      <c r="Q593" s="453">
        <f t="shared" si="148"/>
        <v>0</v>
      </c>
      <c r="R593" s="453">
        <f t="shared" si="148"/>
        <v>0</v>
      </c>
      <c r="S593" s="453">
        <f t="shared" si="148"/>
        <v>0</v>
      </c>
      <c r="T593" s="453">
        <f t="shared" si="148"/>
        <v>0</v>
      </c>
      <c r="U593" s="453">
        <f t="shared" si="148"/>
        <v>0</v>
      </c>
      <c r="V593" s="453">
        <f t="shared" si="148"/>
        <v>0</v>
      </c>
      <c r="W593" s="384">
        <f t="shared" si="149"/>
        <v>0</v>
      </c>
      <c r="X593" s="565">
        <f>IF(D593='A. Allgemeine Informationen'!$C$17,$M593-Y593,HLOOKUP('A. Allgemeine Informationen'!$C$17-1,$Z$1:$AF$2005,ROW(D593),FALSE)-$Y593)</f>
        <v>0</v>
      </c>
      <c r="Y593" s="384">
        <f>HLOOKUP('A. Allgemeine Informationen'!$C$17,$Z$1:$AF$2005,ROW(D593),FALSE)</f>
        <v>0</v>
      </c>
      <c r="Z593" s="565">
        <f t="shared" si="140"/>
        <v>0</v>
      </c>
      <c r="AA593" s="565">
        <f t="shared" si="141"/>
        <v>0</v>
      </c>
      <c r="AB593" s="565">
        <f t="shared" si="142"/>
        <v>0</v>
      </c>
      <c r="AC593" s="565">
        <f t="shared" si="143"/>
        <v>0</v>
      </c>
      <c r="AD593" s="572">
        <f t="shared" si="144"/>
        <v>0</v>
      </c>
      <c r="AE593" s="560">
        <f t="shared" si="145"/>
        <v>0</v>
      </c>
      <c r="AF593" s="561">
        <f t="shared" si="146"/>
        <v>0</v>
      </c>
      <c r="AG593" s="562"/>
    </row>
    <row r="594" spans="2:33" s="418" customFormat="1" ht="15" customHeight="1" x14ac:dyDescent="0.2">
      <c r="B594" s="554"/>
      <c r="C594" s="382"/>
      <c r="D594" s="383"/>
      <c r="E594" s="381"/>
      <c r="F594" s="1040"/>
      <c r="G594" s="1038"/>
      <c r="H594" s="1041"/>
      <c r="I594" s="381"/>
      <c r="J594" s="568">
        <f t="shared" si="138"/>
        <v>0</v>
      </c>
      <c r="K594" s="381"/>
      <c r="L594" s="381"/>
      <c r="M594" s="568">
        <f t="shared" si="147"/>
        <v>0</v>
      </c>
      <c r="N594" s="570">
        <f>IFERROR(VLOOKUP($C594,Listen!$J$3:$L$39,2,0),0)</f>
        <v>0</v>
      </c>
      <c r="O594" s="570">
        <f>IFERROR(VLOOKUP($C594,Listen!$J$3:$L$39,3,0),0)</f>
        <v>0</v>
      </c>
      <c r="P594" s="453">
        <f t="shared" si="139"/>
        <v>0</v>
      </c>
      <c r="Q594" s="453">
        <f t="shared" si="148"/>
        <v>0</v>
      </c>
      <c r="R594" s="453">
        <f t="shared" si="148"/>
        <v>0</v>
      </c>
      <c r="S594" s="453">
        <f t="shared" si="148"/>
        <v>0</v>
      </c>
      <c r="T594" s="453">
        <f t="shared" si="148"/>
        <v>0</v>
      </c>
      <c r="U594" s="453">
        <f t="shared" si="148"/>
        <v>0</v>
      </c>
      <c r="V594" s="453">
        <f t="shared" si="148"/>
        <v>0</v>
      </c>
      <c r="W594" s="384">
        <f t="shared" si="149"/>
        <v>0</v>
      </c>
      <c r="X594" s="565">
        <f>IF(D594='A. Allgemeine Informationen'!$C$17,$M594-Y594,HLOOKUP('A. Allgemeine Informationen'!$C$17-1,$Z$1:$AF$2005,ROW(D594),FALSE)-$Y594)</f>
        <v>0</v>
      </c>
      <c r="Y594" s="384">
        <f>HLOOKUP('A. Allgemeine Informationen'!$C$17,$Z$1:$AF$2005,ROW(D594),FALSE)</f>
        <v>0</v>
      </c>
      <c r="Z594" s="565">
        <f t="shared" si="140"/>
        <v>0</v>
      </c>
      <c r="AA594" s="565">
        <f t="shared" si="141"/>
        <v>0</v>
      </c>
      <c r="AB594" s="565">
        <f t="shared" si="142"/>
        <v>0</v>
      </c>
      <c r="AC594" s="565">
        <f t="shared" si="143"/>
        <v>0</v>
      </c>
      <c r="AD594" s="572">
        <f t="shared" si="144"/>
        <v>0</v>
      </c>
      <c r="AE594" s="560">
        <f t="shared" si="145"/>
        <v>0</v>
      </c>
      <c r="AF594" s="561">
        <f t="shared" si="146"/>
        <v>0</v>
      </c>
      <c r="AG594" s="562"/>
    </row>
    <row r="595" spans="2:33" s="418" customFormat="1" ht="15" customHeight="1" x14ac:dyDescent="0.2">
      <c r="B595" s="554"/>
      <c r="C595" s="382"/>
      <c r="D595" s="383"/>
      <c r="E595" s="381"/>
      <c r="F595" s="1040"/>
      <c r="G595" s="1038"/>
      <c r="H595" s="1041"/>
      <c r="I595" s="381"/>
      <c r="J595" s="568">
        <f t="shared" si="138"/>
        <v>0</v>
      </c>
      <c r="K595" s="381"/>
      <c r="L595" s="381"/>
      <c r="M595" s="568">
        <f t="shared" si="147"/>
        <v>0</v>
      </c>
      <c r="N595" s="570">
        <f>IFERROR(VLOOKUP($C595,Listen!$J$3:$L$39,2,0),0)</f>
        <v>0</v>
      </c>
      <c r="O595" s="570">
        <f>IFERROR(VLOOKUP($C595,Listen!$J$3:$L$39,3,0),0)</f>
        <v>0</v>
      </c>
      <c r="P595" s="453">
        <f t="shared" si="139"/>
        <v>0</v>
      </c>
      <c r="Q595" s="453">
        <f t="shared" si="148"/>
        <v>0</v>
      </c>
      <c r="R595" s="453">
        <f t="shared" si="148"/>
        <v>0</v>
      </c>
      <c r="S595" s="453">
        <f t="shared" si="148"/>
        <v>0</v>
      </c>
      <c r="T595" s="453">
        <f t="shared" si="148"/>
        <v>0</v>
      </c>
      <c r="U595" s="453">
        <f t="shared" si="148"/>
        <v>0</v>
      </c>
      <c r="V595" s="453">
        <f t="shared" si="148"/>
        <v>0</v>
      </c>
      <c r="W595" s="384">
        <f t="shared" si="149"/>
        <v>0</v>
      </c>
      <c r="X595" s="565">
        <f>IF(D595='A. Allgemeine Informationen'!$C$17,$M595-Y595,HLOOKUP('A. Allgemeine Informationen'!$C$17-1,$Z$1:$AF$2005,ROW(D595),FALSE)-$Y595)</f>
        <v>0</v>
      </c>
      <c r="Y595" s="384">
        <f>HLOOKUP('A. Allgemeine Informationen'!$C$17,$Z$1:$AF$2005,ROW(D595),FALSE)</f>
        <v>0</v>
      </c>
      <c r="Z595" s="565">
        <f t="shared" si="140"/>
        <v>0</v>
      </c>
      <c r="AA595" s="565">
        <f t="shared" si="141"/>
        <v>0</v>
      </c>
      <c r="AB595" s="565">
        <f t="shared" si="142"/>
        <v>0</v>
      </c>
      <c r="AC595" s="565">
        <f t="shared" si="143"/>
        <v>0</v>
      </c>
      <c r="AD595" s="572">
        <f t="shared" si="144"/>
        <v>0</v>
      </c>
      <c r="AE595" s="560">
        <f t="shared" si="145"/>
        <v>0</v>
      </c>
      <c r="AF595" s="561">
        <f t="shared" si="146"/>
        <v>0</v>
      </c>
      <c r="AG595" s="562"/>
    </row>
    <row r="596" spans="2:33" s="418" customFormat="1" ht="15" customHeight="1" x14ac:dyDescent="0.2">
      <c r="B596" s="554"/>
      <c r="C596" s="382"/>
      <c r="D596" s="383"/>
      <c r="E596" s="381"/>
      <c r="F596" s="1040"/>
      <c r="G596" s="1038"/>
      <c r="H596" s="1041"/>
      <c r="I596" s="381"/>
      <c r="J596" s="568">
        <f t="shared" si="138"/>
        <v>0</v>
      </c>
      <c r="K596" s="381"/>
      <c r="L596" s="381"/>
      <c r="M596" s="568">
        <f t="shared" si="147"/>
        <v>0</v>
      </c>
      <c r="N596" s="570">
        <f>IFERROR(VLOOKUP($C596,Listen!$J$3:$L$39,2,0),0)</f>
        <v>0</v>
      </c>
      <c r="O596" s="570">
        <f>IFERROR(VLOOKUP($C596,Listen!$J$3:$L$39,3,0),0)</f>
        <v>0</v>
      </c>
      <c r="P596" s="453">
        <f t="shared" si="139"/>
        <v>0</v>
      </c>
      <c r="Q596" s="453">
        <f t="shared" si="148"/>
        <v>0</v>
      </c>
      <c r="R596" s="453">
        <f t="shared" si="148"/>
        <v>0</v>
      </c>
      <c r="S596" s="453">
        <f t="shared" si="148"/>
        <v>0</v>
      </c>
      <c r="T596" s="453">
        <f t="shared" si="148"/>
        <v>0</v>
      </c>
      <c r="U596" s="453">
        <f t="shared" si="148"/>
        <v>0</v>
      </c>
      <c r="V596" s="453">
        <f t="shared" si="148"/>
        <v>0</v>
      </c>
      <c r="W596" s="384">
        <f t="shared" si="149"/>
        <v>0</v>
      </c>
      <c r="X596" s="565">
        <f>IF(D596='A. Allgemeine Informationen'!$C$17,$M596-Y596,HLOOKUP('A. Allgemeine Informationen'!$C$17-1,$Z$1:$AF$2005,ROW(D596),FALSE)-$Y596)</f>
        <v>0</v>
      </c>
      <c r="Y596" s="384">
        <f>HLOOKUP('A. Allgemeine Informationen'!$C$17,$Z$1:$AF$2005,ROW(D596),FALSE)</f>
        <v>0</v>
      </c>
      <c r="Z596" s="565">
        <f t="shared" si="140"/>
        <v>0</v>
      </c>
      <c r="AA596" s="565">
        <f t="shared" si="141"/>
        <v>0</v>
      </c>
      <c r="AB596" s="565">
        <f t="shared" si="142"/>
        <v>0</v>
      </c>
      <c r="AC596" s="565">
        <f t="shared" si="143"/>
        <v>0</v>
      </c>
      <c r="AD596" s="572">
        <f t="shared" si="144"/>
        <v>0</v>
      </c>
      <c r="AE596" s="560">
        <f t="shared" si="145"/>
        <v>0</v>
      </c>
      <c r="AF596" s="561">
        <f t="shared" si="146"/>
        <v>0</v>
      </c>
      <c r="AG596" s="562"/>
    </row>
    <row r="597" spans="2:33" s="418" customFormat="1" ht="15" customHeight="1" x14ac:dyDescent="0.2">
      <c r="B597" s="554"/>
      <c r="C597" s="382"/>
      <c r="D597" s="383"/>
      <c r="E597" s="381"/>
      <c r="F597" s="1040"/>
      <c r="G597" s="1038"/>
      <c r="H597" s="1041"/>
      <c r="I597" s="381"/>
      <c r="J597" s="568">
        <f t="shared" si="138"/>
        <v>0</v>
      </c>
      <c r="K597" s="381"/>
      <c r="L597" s="381"/>
      <c r="M597" s="568">
        <f t="shared" si="147"/>
        <v>0</v>
      </c>
      <c r="N597" s="570">
        <f>IFERROR(VLOOKUP($C597,Listen!$J$3:$L$39,2,0),0)</f>
        <v>0</v>
      </c>
      <c r="O597" s="570">
        <f>IFERROR(VLOOKUP($C597,Listen!$J$3:$L$39,3,0),0)</f>
        <v>0</v>
      </c>
      <c r="P597" s="453">
        <f t="shared" si="139"/>
        <v>0</v>
      </c>
      <c r="Q597" s="453">
        <f t="shared" si="148"/>
        <v>0</v>
      </c>
      <c r="R597" s="453">
        <f t="shared" si="148"/>
        <v>0</v>
      </c>
      <c r="S597" s="453">
        <f t="shared" si="148"/>
        <v>0</v>
      </c>
      <c r="T597" s="453">
        <f t="shared" si="148"/>
        <v>0</v>
      </c>
      <c r="U597" s="453">
        <f t="shared" si="148"/>
        <v>0</v>
      </c>
      <c r="V597" s="453">
        <f t="shared" si="148"/>
        <v>0</v>
      </c>
      <c r="W597" s="384">
        <f t="shared" si="149"/>
        <v>0</v>
      </c>
      <c r="X597" s="565">
        <f>IF(D597='A. Allgemeine Informationen'!$C$17,$M597-Y597,HLOOKUP('A. Allgemeine Informationen'!$C$17-1,$Z$1:$AF$2005,ROW(D597),FALSE)-$Y597)</f>
        <v>0</v>
      </c>
      <c r="Y597" s="384">
        <f>HLOOKUP('A. Allgemeine Informationen'!$C$17,$Z$1:$AF$2005,ROW(D597),FALSE)</f>
        <v>0</v>
      </c>
      <c r="Z597" s="565">
        <f t="shared" si="140"/>
        <v>0</v>
      </c>
      <c r="AA597" s="565">
        <f t="shared" si="141"/>
        <v>0</v>
      </c>
      <c r="AB597" s="565">
        <f t="shared" si="142"/>
        <v>0</v>
      </c>
      <c r="AC597" s="565">
        <f t="shared" si="143"/>
        <v>0</v>
      </c>
      <c r="AD597" s="572">
        <f t="shared" si="144"/>
        <v>0</v>
      </c>
      <c r="AE597" s="560">
        <f t="shared" si="145"/>
        <v>0</v>
      </c>
      <c r="AF597" s="561">
        <f t="shared" si="146"/>
        <v>0</v>
      </c>
      <c r="AG597" s="562"/>
    </row>
    <row r="598" spans="2:33" s="418" customFormat="1" ht="15" customHeight="1" x14ac:dyDescent="0.2">
      <c r="B598" s="554"/>
      <c r="C598" s="382"/>
      <c r="D598" s="383"/>
      <c r="E598" s="381"/>
      <c r="F598" s="1040"/>
      <c r="G598" s="1038"/>
      <c r="H598" s="1041"/>
      <c r="I598" s="381"/>
      <c r="J598" s="568">
        <f t="shared" si="138"/>
        <v>0</v>
      </c>
      <c r="K598" s="381"/>
      <c r="L598" s="381"/>
      <c r="M598" s="568">
        <f t="shared" si="147"/>
        <v>0</v>
      </c>
      <c r="N598" s="570">
        <f>IFERROR(VLOOKUP($C598,Listen!$J$3:$L$39,2,0),0)</f>
        <v>0</v>
      </c>
      <c r="O598" s="570">
        <f>IFERROR(VLOOKUP($C598,Listen!$J$3:$L$39,3,0),0)</f>
        <v>0</v>
      </c>
      <c r="P598" s="453">
        <f t="shared" si="139"/>
        <v>0</v>
      </c>
      <c r="Q598" s="453">
        <f t="shared" si="148"/>
        <v>0</v>
      </c>
      <c r="R598" s="453">
        <f t="shared" si="148"/>
        <v>0</v>
      </c>
      <c r="S598" s="453">
        <f t="shared" si="148"/>
        <v>0</v>
      </c>
      <c r="T598" s="453">
        <f t="shared" si="148"/>
        <v>0</v>
      </c>
      <c r="U598" s="453">
        <f t="shared" si="148"/>
        <v>0</v>
      </c>
      <c r="V598" s="453">
        <f t="shared" si="148"/>
        <v>0</v>
      </c>
      <c r="W598" s="384">
        <f t="shared" si="149"/>
        <v>0</v>
      </c>
      <c r="X598" s="565">
        <f>IF(D598='A. Allgemeine Informationen'!$C$17,$M598-Y598,HLOOKUP('A. Allgemeine Informationen'!$C$17-1,$Z$1:$AF$2005,ROW(D598),FALSE)-$Y598)</f>
        <v>0</v>
      </c>
      <c r="Y598" s="384">
        <f>HLOOKUP('A. Allgemeine Informationen'!$C$17,$Z$1:$AF$2005,ROW(D598),FALSE)</f>
        <v>0</v>
      </c>
      <c r="Z598" s="565">
        <f t="shared" si="140"/>
        <v>0</v>
      </c>
      <c r="AA598" s="565">
        <f t="shared" si="141"/>
        <v>0</v>
      </c>
      <c r="AB598" s="565">
        <f t="shared" si="142"/>
        <v>0</v>
      </c>
      <c r="AC598" s="565">
        <f t="shared" si="143"/>
        <v>0</v>
      </c>
      <c r="AD598" s="572">
        <f t="shared" si="144"/>
        <v>0</v>
      </c>
      <c r="AE598" s="560">
        <f t="shared" si="145"/>
        <v>0</v>
      </c>
      <c r="AF598" s="561">
        <f t="shared" si="146"/>
        <v>0</v>
      </c>
      <c r="AG598" s="562"/>
    </row>
    <row r="599" spans="2:33" s="418" customFormat="1" ht="15" customHeight="1" x14ac:dyDescent="0.2">
      <c r="B599" s="554"/>
      <c r="C599" s="382"/>
      <c r="D599" s="383"/>
      <c r="E599" s="381"/>
      <c r="F599" s="1040"/>
      <c r="G599" s="1038"/>
      <c r="H599" s="1041"/>
      <c r="I599" s="381"/>
      <c r="J599" s="568">
        <f t="shared" si="138"/>
        <v>0</v>
      </c>
      <c r="K599" s="381"/>
      <c r="L599" s="381"/>
      <c r="M599" s="568">
        <f t="shared" si="147"/>
        <v>0</v>
      </c>
      <c r="N599" s="570">
        <f>IFERROR(VLOOKUP($C599,Listen!$J$3:$L$39,2,0),0)</f>
        <v>0</v>
      </c>
      <c r="O599" s="570">
        <f>IFERROR(VLOOKUP($C599,Listen!$J$3:$L$39,3,0),0)</f>
        <v>0</v>
      </c>
      <c r="P599" s="453">
        <f t="shared" si="139"/>
        <v>0</v>
      </c>
      <c r="Q599" s="453">
        <f t="shared" ref="Q599:V614" si="150">P599</f>
        <v>0</v>
      </c>
      <c r="R599" s="453">
        <f t="shared" si="150"/>
        <v>0</v>
      </c>
      <c r="S599" s="453">
        <f t="shared" si="150"/>
        <v>0</v>
      </c>
      <c r="T599" s="453">
        <f t="shared" si="150"/>
        <v>0</v>
      </c>
      <c r="U599" s="453">
        <f t="shared" si="150"/>
        <v>0</v>
      </c>
      <c r="V599" s="453">
        <f t="shared" si="150"/>
        <v>0</v>
      </c>
      <c r="W599" s="384">
        <f t="shared" si="149"/>
        <v>0</v>
      </c>
      <c r="X599" s="565">
        <f>IF(D599='A. Allgemeine Informationen'!$C$17,$M599-Y599,HLOOKUP('A. Allgemeine Informationen'!$C$17-1,$Z$1:$AF$2005,ROW(D599),FALSE)-$Y599)</f>
        <v>0</v>
      </c>
      <c r="Y599" s="384">
        <f>HLOOKUP('A. Allgemeine Informationen'!$C$17,$Z$1:$AF$2005,ROW(D599),FALSE)</f>
        <v>0</v>
      </c>
      <c r="Z599" s="565">
        <f t="shared" si="140"/>
        <v>0</v>
      </c>
      <c r="AA599" s="565">
        <f t="shared" si="141"/>
        <v>0</v>
      </c>
      <c r="AB599" s="565">
        <f t="shared" si="142"/>
        <v>0</v>
      </c>
      <c r="AC599" s="565">
        <f t="shared" si="143"/>
        <v>0</v>
      </c>
      <c r="AD599" s="572">
        <f t="shared" si="144"/>
        <v>0</v>
      </c>
      <c r="AE599" s="560">
        <f t="shared" si="145"/>
        <v>0</v>
      </c>
      <c r="AF599" s="561">
        <f t="shared" si="146"/>
        <v>0</v>
      </c>
      <c r="AG599" s="562"/>
    </row>
    <row r="600" spans="2:33" s="418" customFormat="1" ht="15" customHeight="1" x14ac:dyDescent="0.2">
      <c r="B600" s="554"/>
      <c r="C600" s="382"/>
      <c r="D600" s="383"/>
      <c r="E600" s="381"/>
      <c r="F600" s="1040"/>
      <c r="G600" s="1038"/>
      <c r="H600" s="1041"/>
      <c r="I600" s="381"/>
      <c r="J600" s="568">
        <f t="shared" si="138"/>
        <v>0</v>
      </c>
      <c r="K600" s="381"/>
      <c r="L600" s="381"/>
      <c r="M600" s="568">
        <f t="shared" si="147"/>
        <v>0</v>
      </c>
      <c r="N600" s="570">
        <f>IFERROR(VLOOKUP($C600,Listen!$J$3:$L$39,2,0),0)</f>
        <v>0</v>
      </c>
      <c r="O600" s="570">
        <f>IFERROR(VLOOKUP($C600,Listen!$J$3:$L$39,3,0),0)</f>
        <v>0</v>
      </c>
      <c r="P600" s="453">
        <f t="shared" si="139"/>
        <v>0</v>
      </c>
      <c r="Q600" s="453">
        <f t="shared" si="150"/>
        <v>0</v>
      </c>
      <c r="R600" s="453">
        <f t="shared" si="150"/>
        <v>0</v>
      </c>
      <c r="S600" s="453">
        <f t="shared" si="150"/>
        <v>0</v>
      </c>
      <c r="T600" s="453">
        <f t="shared" si="150"/>
        <v>0</v>
      </c>
      <c r="U600" s="453">
        <f t="shared" si="150"/>
        <v>0</v>
      </c>
      <c r="V600" s="453">
        <f t="shared" si="150"/>
        <v>0</v>
      </c>
      <c r="W600" s="384">
        <f t="shared" si="149"/>
        <v>0</v>
      </c>
      <c r="X600" s="565">
        <f>IF(D600='A. Allgemeine Informationen'!$C$17,$M600-Y600,HLOOKUP('A. Allgemeine Informationen'!$C$17-1,$Z$1:$AF$2005,ROW(D600),FALSE)-$Y600)</f>
        <v>0</v>
      </c>
      <c r="Y600" s="384">
        <f>HLOOKUP('A. Allgemeine Informationen'!$C$17,$Z$1:$AF$2005,ROW(D600),FALSE)</f>
        <v>0</v>
      </c>
      <c r="Z600" s="565">
        <f t="shared" si="140"/>
        <v>0</v>
      </c>
      <c r="AA600" s="565">
        <f t="shared" si="141"/>
        <v>0</v>
      </c>
      <c r="AB600" s="565">
        <f t="shared" si="142"/>
        <v>0</v>
      </c>
      <c r="AC600" s="565">
        <f t="shared" si="143"/>
        <v>0</v>
      </c>
      <c r="AD600" s="572">
        <f t="shared" si="144"/>
        <v>0</v>
      </c>
      <c r="AE600" s="560">
        <f t="shared" si="145"/>
        <v>0</v>
      </c>
      <c r="AF600" s="561">
        <f t="shared" si="146"/>
        <v>0</v>
      </c>
      <c r="AG600" s="562"/>
    </row>
    <row r="601" spans="2:33" s="418" customFormat="1" ht="15" customHeight="1" x14ac:dyDescent="0.2">
      <c r="B601" s="554"/>
      <c r="C601" s="382"/>
      <c r="D601" s="383"/>
      <c r="E601" s="381"/>
      <c r="F601" s="1040"/>
      <c r="G601" s="1038"/>
      <c r="H601" s="1041"/>
      <c r="I601" s="381"/>
      <c r="J601" s="568">
        <f t="shared" si="138"/>
        <v>0</v>
      </c>
      <c r="K601" s="381"/>
      <c r="L601" s="381"/>
      <c r="M601" s="568">
        <f t="shared" si="147"/>
        <v>0</v>
      </c>
      <c r="N601" s="570">
        <f>IFERROR(VLOOKUP($C601,Listen!$J$3:$L$39,2,0),0)</f>
        <v>0</v>
      </c>
      <c r="O601" s="570">
        <f>IFERROR(VLOOKUP($C601,Listen!$J$3:$L$39,3,0),0)</f>
        <v>0</v>
      </c>
      <c r="P601" s="453">
        <f t="shared" si="139"/>
        <v>0</v>
      </c>
      <c r="Q601" s="453">
        <f t="shared" si="150"/>
        <v>0</v>
      </c>
      <c r="R601" s="453">
        <f t="shared" si="150"/>
        <v>0</v>
      </c>
      <c r="S601" s="453">
        <f t="shared" si="150"/>
        <v>0</v>
      </c>
      <c r="T601" s="453">
        <f t="shared" si="150"/>
        <v>0</v>
      </c>
      <c r="U601" s="453">
        <f t="shared" si="150"/>
        <v>0</v>
      </c>
      <c r="V601" s="453">
        <f t="shared" si="150"/>
        <v>0</v>
      </c>
      <c r="W601" s="384">
        <f t="shared" si="149"/>
        <v>0</v>
      </c>
      <c r="X601" s="565">
        <f>IF(D601='A. Allgemeine Informationen'!$C$17,$M601-Y601,HLOOKUP('A. Allgemeine Informationen'!$C$17-1,$Z$1:$AF$2005,ROW(D601),FALSE)-$Y601)</f>
        <v>0</v>
      </c>
      <c r="Y601" s="384">
        <f>HLOOKUP('A. Allgemeine Informationen'!$C$17,$Z$1:$AF$2005,ROW(D601),FALSE)</f>
        <v>0</v>
      </c>
      <c r="Z601" s="565">
        <f t="shared" si="140"/>
        <v>0</v>
      </c>
      <c r="AA601" s="565">
        <f t="shared" si="141"/>
        <v>0</v>
      </c>
      <c r="AB601" s="565">
        <f t="shared" si="142"/>
        <v>0</v>
      </c>
      <c r="AC601" s="565">
        <f t="shared" si="143"/>
        <v>0</v>
      </c>
      <c r="AD601" s="572">
        <f t="shared" si="144"/>
        <v>0</v>
      </c>
      <c r="AE601" s="560">
        <f t="shared" si="145"/>
        <v>0</v>
      </c>
      <c r="AF601" s="561">
        <f t="shared" si="146"/>
        <v>0</v>
      </c>
      <c r="AG601" s="562"/>
    </row>
    <row r="602" spans="2:33" s="418" customFormat="1" ht="15" customHeight="1" x14ac:dyDescent="0.2">
      <c r="B602" s="554"/>
      <c r="C602" s="382"/>
      <c r="D602" s="383"/>
      <c r="E602" s="381"/>
      <c r="F602" s="1040"/>
      <c r="G602" s="1038"/>
      <c r="H602" s="1041"/>
      <c r="I602" s="381"/>
      <c r="J602" s="568">
        <f t="shared" si="138"/>
        <v>0</v>
      </c>
      <c r="K602" s="381"/>
      <c r="L602" s="381"/>
      <c r="M602" s="568">
        <f t="shared" si="147"/>
        <v>0</v>
      </c>
      <c r="N602" s="570">
        <f>IFERROR(VLOOKUP($C602,Listen!$J$3:$L$39,2,0),0)</f>
        <v>0</v>
      </c>
      <c r="O602" s="570">
        <f>IFERROR(VLOOKUP($C602,Listen!$J$3:$L$39,3,0),0)</f>
        <v>0</v>
      </c>
      <c r="P602" s="453">
        <f t="shared" si="139"/>
        <v>0</v>
      </c>
      <c r="Q602" s="453">
        <f t="shared" si="150"/>
        <v>0</v>
      </c>
      <c r="R602" s="453">
        <f t="shared" si="150"/>
        <v>0</v>
      </c>
      <c r="S602" s="453">
        <f t="shared" si="150"/>
        <v>0</v>
      </c>
      <c r="T602" s="453">
        <f t="shared" si="150"/>
        <v>0</v>
      </c>
      <c r="U602" s="453">
        <f t="shared" si="150"/>
        <v>0</v>
      </c>
      <c r="V602" s="453">
        <f t="shared" si="150"/>
        <v>0</v>
      </c>
      <c r="W602" s="384">
        <f t="shared" si="149"/>
        <v>0</v>
      </c>
      <c r="X602" s="565">
        <f>IF(D602='A. Allgemeine Informationen'!$C$17,$M602-Y602,HLOOKUP('A. Allgemeine Informationen'!$C$17-1,$Z$1:$AF$2005,ROW(D602),FALSE)-$Y602)</f>
        <v>0</v>
      </c>
      <c r="Y602" s="384">
        <f>HLOOKUP('A. Allgemeine Informationen'!$C$17,$Z$1:$AF$2005,ROW(D602),FALSE)</f>
        <v>0</v>
      </c>
      <c r="Z602" s="565">
        <f t="shared" si="140"/>
        <v>0</v>
      </c>
      <c r="AA602" s="565">
        <f t="shared" si="141"/>
        <v>0</v>
      </c>
      <c r="AB602" s="565">
        <f t="shared" si="142"/>
        <v>0</v>
      </c>
      <c r="AC602" s="565">
        <f t="shared" si="143"/>
        <v>0</v>
      </c>
      <c r="AD602" s="572">
        <f t="shared" si="144"/>
        <v>0</v>
      </c>
      <c r="AE602" s="560">
        <f t="shared" si="145"/>
        <v>0</v>
      </c>
      <c r="AF602" s="561">
        <f t="shared" si="146"/>
        <v>0</v>
      </c>
      <c r="AG602" s="562"/>
    </row>
    <row r="603" spans="2:33" s="418" customFormat="1" ht="15" customHeight="1" x14ac:dyDescent="0.2">
      <c r="B603" s="554"/>
      <c r="C603" s="382"/>
      <c r="D603" s="383"/>
      <c r="E603" s="381"/>
      <c r="F603" s="1040"/>
      <c r="G603" s="1038"/>
      <c r="H603" s="1041"/>
      <c r="I603" s="381"/>
      <c r="J603" s="568">
        <f t="shared" si="138"/>
        <v>0</v>
      </c>
      <c r="K603" s="381"/>
      <c r="L603" s="381"/>
      <c r="M603" s="568">
        <f t="shared" si="147"/>
        <v>0</v>
      </c>
      <c r="N603" s="570">
        <f>IFERROR(VLOOKUP($C603,Listen!$J$3:$L$39,2,0),0)</f>
        <v>0</v>
      </c>
      <c r="O603" s="570">
        <f>IFERROR(VLOOKUP($C603,Listen!$J$3:$L$39,3,0),0)</f>
        <v>0</v>
      </c>
      <c r="P603" s="453">
        <f t="shared" si="139"/>
        <v>0</v>
      </c>
      <c r="Q603" s="453">
        <f t="shared" si="150"/>
        <v>0</v>
      </c>
      <c r="R603" s="453">
        <f t="shared" si="150"/>
        <v>0</v>
      </c>
      <c r="S603" s="453">
        <f t="shared" si="150"/>
        <v>0</v>
      </c>
      <c r="T603" s="453">
        <f t="shared" si="150"/>
        <v>0</v>
      </c>
      <c r="U603" s="453">
        <f t="shared" si="150"/>
        <v>0</v>
      </c>
      <c r="V603" s="453">
        <f t="shared" si="150"/>
        <v>0</v>
      </c>
      <c r="W603" s="384">
        <f t="shared" si="149"/>
        <v>0</v>
      </c>
      <c r="X603" s="565">
        <f>IF(D603='A. Allgemeine Informationen'!$C$17,$M603-Y603,HLOOKUP('A. Allgemeine Informationen'!$C$17-1,$Z$1:$AF$2005,ROW(D603),FALSE)-$Y603)</f>
        <v>0</v>
      </c>
      <c r="Y603" s="384">
        <f>HLOOKUP('A. Allgemeine Informationen'!$C$17,$Z$1:$AF$2005,ROW(D603),FALSE)</f>
        <v>0</v>
      </c>
      <c r="Z603" s="565">
        <f t="shared" si="140"/>
        <v>0</v>
      </c>
      <c r="AA603" s="565">
        <f t="shared" si="141"/>
        <v>0</v>
      </c>
      <c r="AB603" s="565">
        <f t="shared" si="142"/>
        <v>0</v>
      </c>
      <c r="AC603" s="565">
        <f t="shared" si="143"/>
        <v>0</v>
      </c>
      <c r="AD603" s="572">
        <f t="shared" si="144"/>
        <v>0</v>
      </c>
      <c r="AE603" s="560">
        <f t="shared" si="145"/>
        <v>0</v>
      </c>
      <c r="AF603" s="561">
        <f t="shared" si="146"/>
        <v>0</v>
      </c>
      <c r="AG603" s="562"/>
    </row>
    <row r="604" spans="2:33" s="418" customFormat="1" ht="15" customHeight="1" x14ac:dyDescent="0.2">
      <c r="B604" s="554"/>
      <c r="C604" s="382"/>
      <c r="D604" s="383"/>
      <c r="E604" s="381"/>
      <c r="F604" s="1040"/>
      <c r="G604" s="1038"/>
      <c r="H604" s="1041"/>
      <c r="I604" s="381"/>
      <c r="J604" s="568">
        <f t="shared" si="138"/>
        <v>0</v>
      </c>
      <c r="K604" s="381"/>
      <c r="L604" s="381"/>
      <c r="M604" s="568">
        <f t="shared" si="147"/>
        <v>0</v>
      </c>
      <c r="N604" s="570">
        <f>IFERROR(VLOOKUP($C604,Listen!$J$3:$L$39,2,0),0)</f>
        <v>0</v>
      </c>
      <c r="O604" s="570">
        <f>IFERROR(VLOOKUP($C604,Listen!$J$3:$L$39,3,0),0)</f>
        <v>0</v>
      </c>
      <c r="P604" s="453">
        <f t="shared" si="139"/>
        <v>0</v>
      </c>
      <c r="Q604" s="453">
        <f t="shared" si="150"/>
        <v>0</v>
      </c>
      <c r="R604" s="453">
        <f t="shared" si="150"/>
        <v>0</v>
      </c>
      <c r="S604" s="453">
        <f t="shared" si="150"/>
        <v>0</v>
      </c>
      <c r="T604" s="453">
        <f t="shared" si="150"/>
        <v>0</v>
      </c>
      <c r="U604" s="453">
        <f t="shared" si="150"/>
        <v>0</v>
      </c>
      <c r="V604" s="453">
        <f t="shared" si="150"/>
        <v>0</v>
      </c>
      <c r="W604" s="384">
        <f t="shared" si="149"/>
        <v>0</v>
      </c>
      <c r="X604" s="565">
        <f>IF(D604='A. Allgemeine Informationen'!$C$17,$M604-Y604,HLOOKUP('A. Allgemeine Informationen'!$C$17-1,$Z$1:$AF$2005,ROW(D604),FALSE)-$Y604)</f>
        <v>0</v>
      </c>
      <c r="Y604" s="384">
        <f>HLOOKUP('A. Allgemeine Informationen'!$C$17,$Z$1:$AF$2005,ROW(D604),FALSE)</f>
        <v>0</v>
      </c>
      <c r="Z604" s="565">
        <f t="shared" si="140"/>
        <v>0</v>
      </c>
      <c r="AA604" s="565">
        <f t="shared" si="141"/>
        <v>0</v>
      </c>
      <c r="AB604" s="565">
        <f t="shared" si="142"/>
        <v>0</v>
      </c>
      <c r="AC604" s="565">
        <f t="shared" si="143"/>
        <v>0</v>
      </c>
      <c r="AD604" s="572">
        <f t="shared" si="144"/>
        <v>0</v>
      </c>
      <c r="AE604" s="560">
        <f t="shared" si="145"/>
        <v>0</v>
      </c>
      <c r="AF604" s="561">
        <f t="shared" si="146"/>
        <v>0</v>
      </c>
      <c r="AG604" s="562"/>
    </row>
    <row r="605" spans="2:33" s="418" customFormat="1" ht="15" customHeight="1" x14ac:dyDescent="0.2">
      <c r="B605" s="554"/>
      <c r="C605" s="382"/>
      <c r="D605" s="383"/>
      <c r="E605" s="381"/>
      <c r="F605" s="1040"/>
      <c r="G605" s="1038"/>
      <c r="H605" s="1041"/>
      <c r="I605" s="381"/>
      <c r="J605" s="568">
        <f t="shared" si="138"/>
        <v>0</v>
      </c>
      <c r="K605" s="381"/>
      <c r="L605" s="381"/>
      <c r="M605" s="568">
        <f t="shared" si="147"/>
        <v>0</v>
      </c>
      <c r="N605" s="570">
        <f>IFERROR(VLOOKUP($C605,Listen!$J$3:$L$39,2,0),0)</f>
        <v>0</v>
      </c>
      <c r="O605" s="570">
        <f>IFERROR(VLOOKUP($C605,Listen!$J$3:$L$39,3,0),0)</f>
        <v>0</v>
      </c>
      <c r="P605" s="453">
        <f t="shared" si="139"/>
        <v>0</v>
      </c>
      <c r="Q605" s="453">
        <f t="shared" si="150"/>
        <v>0</v>
      </c>
      <c r="R605" s="453">
        <f t="shared" si="150"/>
        <v>0</v>
      </c>
      <c r="S605" s="453">
        <f t="shared" si="150"/>
        <v>0</v>
      </c>
      <c r="T605" s="453">
        <f t="shared" si="150"/>
        <v>0</v>
      </c>
      <c r="U605" s="453">
        <f t="shared" si="150"/>
        <v>0</v>
      </c>
      <c r="V605" s="453">
        <f t="shared" si="150"/>
        <v>0</v>
      </c>
      <c r="W605" s="384">
        <f t="shared" si="149"/>
        <v>0</v>
      </c>
      <c r="X605" s="565">
        <f>IF(D605='A. Allgemeine Informationen'!$C$17,$M605-Y605,HLOOKUP('A. Allgemeine Informationen'!$C$17-1,$Z$1:$AF$2005,ROW(D605),FALSE)-$Y605)</f>
        <v>0</v>
      </c>
      <c r="Y605" s="384">
        <f>HLOOKUP('A. Allgemeine Informationen'!$C$17,$Z$1:$AF$2005,ROW(D605),FALSE)</f>
        <v>0</v>
      </c>
      <c r="Z605" s="565">
        <f t="shared" si="140"/>
        <v>0</v>
      </c>
      <c r="AA605" s="565">
        <f t="shared" si="141"/>
        <v>0</v>
      </c>
      <c r="AB605" s="565">
        <f t="shared" si="142"/>
        <v>0</v>
      </c>
      <c r="AC605" s="565">
        <f t="shared" si="143"/>
        <v>0</v>
      </c>
      <c r="AD605" s="572">
        <f t="shared" si="144"/>
        <v>0</v>
      </c>
      <c r="AE605" s="560">
        <f t="shared" si="145"/>
        <v>0</v>
      </c>
      <c r="AF605" s="561">
        <f t="shared" si="146"/>
        <v>0</v>
      </c>
      <c r="AG605" s="562"/>
    </row>
    <row r="606" spans="2:33" s="418" customFormat="1" ht="15" customHeight="1" x14ac:dyDescent="0.2">
      <c r="B606" s="554"/>
      <c r="C606" s="382"/>
      <c r="D606" s="383"/>
      <c r="E606" s="381"/>
      <c r="F606" s="1040"/>
      <c r="G606" s="1038"/>
      <c r="H606" s="1041"/>
      <c r="I606" s="381"/>
      <c r="J606" s="568">
        <f t="shared" si="138"/>
        <v>0</v>
      </c>
      <c r="K606" s="381"/>
      <c r="L606" s="381"/>
      <c r="M606" s="568">
        <f t="shared" si="147"/>
        <v>0</v>
      </c>
      <c r="N606" s="570">
        <f>IFERROR(VLOOKUP($C606,Listen!$J$3:$L$39,2,0),0)</f>
        <v>0</v>
      </c>
      <c r="O606" s="570">
        <f>IFERROR(VLOOKUP($C606,Listen!$J$3:$L$39,3,0),0)</f>
        <v>0</v>
      </c>
      <c r="P606" s="453">
        <f t="shared" si="139"/>
        <v>0</v>
      </c>
      <c r="Q606" s="453">
        <f t="shared" si="150"/>
        <v>0</v>
      </c>
      <c r="R606" s="453">
        <f t="shared" si="150"/>
        <v>0</v>
      </c>
      <c r="S606" s="453">
        <f t="shared" si="150"/>
        <v>0</v>
      </c>
      <c r="T606" s="453">
        <f t="shared" si="150"/>
        <v>0</v>
      </c>
      <c r="U606" s="453">
        <f t="shared" si="150"/>
        <v>0</v>
      </c>
      <c r="V606" s="453">
        <f t="shared" si="150"/>
        <v>0</v>
      </c>
      <c r="W606" s="384">
        <f t="shared" si="149"/>
        <v>0</v>
      </c>
      <c r="X606" s="565">
        <f>IF(D606='A. Allgemeine Informationen'!$C$17,$M606-Y606,HLOOKUP('A. Allgemeine Informationen'!$C$17-1,$Z$1:$AF$2005,ROW(D606),FALSE)-$Y606)</f>
        <v>0</v>
      </c>
      <c r="Y606" s="384">
        <f>HLOOKUP('A. Allgemeine Informationen'!$C$17,$Z$1:$AF$2005,ROW(D606),FALSE)</f>
        <v>0</v>
      </c>
      <c r="Z606" s="565">
        <f t="shared" si="140"/>
        <v>0</v>
      </c>
      <c r="AA606" s="565">
        <f t="shared" si="141"/>
        <v>0</v>
      </c>
      <c r="AB606" s="565">
        <f t="shared" si="142"/>
        <v>0</v>
      </c>
      <c r="AC606" s="565">
        <f t="shared" si="143"/>
        <v>0</v>
      </c>
      <c r="AD606" s="572">
        <f t="shared" si="144"/>
        <v>0</v>
      </c>
      <c r="AE606" s="560">
        <f t="shared" si="145"/>
        <v>0</v>
      </c>
      <c r="AF606" s="561">
        <f t="shared" si="146"/>
        <v>0</v>
      </c>
      <c r="AG606" s="562"/>
    </row>
    <row r="607" spans="2:33" s="418" customFormat="1" ht="15" customHeight="1" x14ac:dyDescent="0.2">
      <c r="B607" s="554"/>
      <c r="C607" s="382"/>
      <c r="D607" s="383"/>
      <c r="E607" s="381"/>
      <c r="F607" s="1040"/>
      <c r="G607" s="1038"/>
      <c r="H607" s="1041"/>
      <c r="I607" s="381"/>
      <c r="J607" s="568">
        <f t="shared" si="138"/>
        <v>0</v>
      </c>
      <c r="K607" s="381"/>
      <c r="L607" s="381"/>
      <c r="M607" s="568">
        <f t="shared" si="147"/>
        <v>0</v>
      </c>
      <c r="N607" s="570">
        <f>IFERROR(VLOOKUP($C607,Listen!$J$3:$L$39,2,0),0)</f>
        <v>0</v>
      </c>
      <c r="O607" s="570">
        <f>IFERROR(VLOOKUP($C607,Listen!$J$3:$L$39,3,0),0)</f>
        <v>0</v>
      </c>
      <c r="P607" s="453">
        <f t="shared" si="139"/>
        <v>0</v>
      </c>
      <c r="Q607" s="453">
        <f t="shared" si="150"/>
        <v>0</v>
      </c>
      <c r="R607" s="453">
        <f t="shared" si="150"/>
        <v>0</v>
      </c>
      <c r="S607" s="453">
        <f t="shared" si="150"/>
        <v>0</v>
      </c>
      <c r="T607" s="453">
        <f t="shared" si="150"/>
        <v>0</v>
      </c>
      <c r="U607" s="453">
        <f t="shared" si="150"/>
        <v>0</v>
      </c>
      <c r="V607" s="453">
        <f t="shared" si="150"/>
        <v>0</v>
      </c>
      <c r="W607" s="384">
        <f t="shared" si="149"/>
        <v>0</v>
      </c>
      <c r="X607" s="565">
        <f>IF(D607='A. Allgemeine Informationen'!$C$17,$M607-Y607,HLOOKUP('A. Allgemeine Informationen'!$C$17-1,$Z$1:$AF$2005,ROW(D607),FALSE)-$Y607)</f>
        <v>0</v>
      </c>
      <c r="Y607" s="384">
        <f>HLOOKUP('A. Allgemeine Informationen'!$C$17,$Z$1:$AF$2005,ROW(D607),FALSE)</f>
        <v>0</v>
      </c>
      <c r="Z607" s="565">
        <f t="shared" si="140"/>
        <v>0</v>
      </c>
      <c r="AA607" s="565">
        <f t="shared" si="141"/>
        <v>0</v>
      </c>
      <c r="AB607" s="565">
        <f t="shared" si="142"/>
        <v>0</v>
      </c>
      <c r="AC607" s="565">
        <f t="shared" si="143"/>
        <v>0</v>
      </c>
      <c r="AD607" s="572">
        <f t="shared" si="144"/>
        <v>0</v>
      </c>
      <c r="AE607" s="560">
        <f t="shared" si="145"/>
        <v>0</v>
      </c>
      <c r="AF607" s="561">
        <f t="shared" si="146"/>
        <v>0</v>
      </c>
      <c r="AG607" s="562"/>
    </row>
    <row r="608" spans="2:33" s="418" customFormat="1" ht="15" customHeight="1" x14ac:dyDescent="0.2">
      <c r="B608" s="554"/>
      <c r="C608" s="382"/>
      <c r="D608" s="383"/>
      <c r="E608" s="381"/>
      <c r="F608" s="1040"/>
      <c r="G608" s="1038"/>
      <c r="H608" s="1041"/>
      <c r="I608" s="381"/>
      <c r="J608" s="568">
        <f t="shared" si="138"/>
        <v>0</v>
      </c>
      <c r="K608" s="381"/>
      <c r="L608" s="381"/>
      <c r="M608" s="568">
        <f t="shared" si="147"/>
        <v>0</v>
      </c>
      <c r="N608" s="570">
        <f>IFERROR(VLOOKUP($C608,Listen!$J$3:$L$39,2,0),0)</f>
        <v>0</v>
      </c>
      <c r="O608" s="570">
        <f>IFERROR(VLOOKUP($C608,Listen!$J$3:$L$39,3,0),0)</f>
        <v>0</v>
      </c>
      <c r="P608" s="453">
        <f t="shared" si="139"/>
        <v>0</v>
      </c>
      <c r="Q608" s="453">
        <f t="shared" si="150"/>
        <v>0</v>
      </c>
      <c r="R608" s="453">
        <f t="shared" si="150"/>
        <v>0</v>
      </c>
      <c r="S608" s="453">
        <f t="shared" si="150"/>
        <v>0</v>
      </c>
      <c r="T608" s="453">
        <f t="shared" si="150"/>
        <v>0</v>
      </c>
      <c r="U608" s="453">
        <f t="shared" si="150"/>
        <v>0</v>
      </c>
      <c r="V608" s="453">
        <f t="shared" si="150"/>
        <v>0</v>
      </c>
      <c r="W608" s="384">
        <f t="shared" si="149"/>
        <v>0</v>
      </c>
      <c r="X608" s="565">
        <f>IF(D608='A. Allgemeine Informationen'!$C$17,$M608-Y608,HLOOKUP('A. Allgemeine Informationen'!$C$17-1,$Z$1:$AF$2005,ROW(D608),FALSE)-$Y608)</f>
        <v>0</v>
      </c>
      <c r="Y608" s="384">
        <f>HLOOKUP('A. Allgemeine Informationen'!$C$17,$Z$1:$AF$2005,ROW(D608),FALSE)</f>
        <v>0</v>
      </c>
      <c r="Z608" s="565">
        <f t="shared" si="140"/>
        <v>0</v>
      </c>
      <c r="AA608" s="565">
        <f t="shared" si="141"/>
        <v>0</v>
      </c>
      <c r="AB608" s="565">
        <f t="shared" si="142"/>
        <v>0</v>
      </c>
      <c r="AC608" s="565">
        <f t="shared" si="143"/>
        <v>0</v>
      </c>
      <c r="AD608" s="572">
        <f t="shared" si="144"/>
        <v>0</v>
      </c>
      <c r="AE608" s="560">
        <f t="shared" si="145"/>
        <v>0</v>
      </c>
      <c r="AF608" s="561">
        <f t="shared" si="146"/>
        <v>0</v>
      </c>
      <c r="AG608" s="562"/>
    </row>
    <row r="609" spans="2:33" s="418" customFormat="1" ht="15" customHeight="1" x14ac:dyDescent="0.2">
      <c r="B609" s="554"/>
      <c r="C609" s="382"/>
      <c r="D609" s="383"/>
      <c r="E609" s="381"/>
      <c r="F609" s="1040"/>
      <c r="G609" s="1038"/>
      <c r="H609" s="1041"/>
      <c r="I609" s="381"/>
      <c r="J609" s="568">
        <f t="shared" si="138"/>
        <v>0</v>
      </c>
      <c r="K609" s="381"/>
      <c r="L609" s="381"/>
      <c r="M609" s="568">
        <f t="shared" si="147"/>
        <v>0</v>
      </c>
      <c r="N609" s="570">
        <f>IFERROR(VLOOKUP($C609,Listen!$J$3:$L$39,2,0),0)</f>
        <v>0</v>
      </c>
      <c r="O609" s="570">
        <f>IFERROR(VLOOKUP($C609,Listen!$J$3:$L$39,3,0),0)</f>
        <v>0</v>
      </c>
      <c r="P609" s="453">
        <f t="shared" si="139"/>
        <v>0</v>
      </c>
      <c r="Q609" s="453">
        <f t="shared" si="150"/>
        <v>0</v>
      </c>
      <c r="R609" s="453">
        <f t="shared" si="150"/>
        <v>0</v>
      </c>
      <c r="S609" s="453">
        <f t="shared" si="150"/>
        <v>0</v>
      </c>
      <c r="T609" s="453">
        <f t="shared" si="150"/>
        <v>0</v>
      </c>
      <c r="U609" s="453">
        <f t="shared" si="150"/>
        <v>0</v>
      </c>
      <c r="V609" s="453">
        <f t="shared" si="150"/>
        <v>0</v>
      </c>
      <c r="W609" s="384">
        <f t="shared" si="149"/>
        <v>0</v>
      </c>
      <c r="X609" s="565">
        <f>IF(D609='A. Allgemeine Informationen'!$C$17,$M609-Y609,HLOOKUP('A. Allgemeine Informationen'!$C$17-1,$Z$1:$AF$2005,ROW(D609),FALSE)-$Y609)</f>
        <v>0</v>
      </c>
      <c r="Y609" s="384">
        <f>HLOOKUP('A. Allgemeine Informationen'!$C$17,$Z$1:$AF$2005,ROW(D609),FALSE)</f>
        <v>0</v>
      </c>
      <c r="Z609" s="565">
        <f t="shared" si="140"/>
        <v>0</v>
      </c>
      <c r="AA609" s="565">
        <f t="shared" si="141"/>
        <v>0</v>
      </c>
      <c r="AB609" s="565">
        <f t="shared" si="142"/>
        <v>0</v>
      </c>
      <c r="AC609" s="565">
        <f t="shared" si="143"/>
        <v>0</v>
      </c>
      <c r="AD609" s="572">
        <f t="shared" si="144"/>
        <v>0</v>
      </c>
      <c r="AE609" s="560">
        <f t="shared" si="145"/>
        <v>0</v>
      </c>
      <c r="AF609" s="561">
        <f t="shared" si="146"/>
        <v>0</v>
      </c>
      <c r="AG609" s="562"/>
    </row>
    <row r="610" spans="2:33" s="418" customFormat="1" ht="15" customHeight="1" x14ac:dyDescent="0.2">
      <c r="B610" s="554"/>
      <c r="C610" s="382"/>
      <c r="D610" s="383"/>
      <c r="E610" s="381"/>
      <c r="F610" s="1040"/>
      <c r="G610" s="1038"/>
      <c r="H610" s="1041"/>
      <c r="I610" s="381"/>
      <c r="J610" s="568">
        <f t="shared" si="138"/>
        <v>0</v>
      </c>
      <c r="K610" s="381"/>
      <c r="L610" s="381"/>
      <c r="M610" s="568">
        <f t="shared" si="147"/>
        <v>0</v>
      </c>
      <c r="N610" s="570">
        <f>IFERROR(VLOOKUP($C610,Listen!$J$3:$L$39,2,0),0)</f>
        <v>0</v>
      </c>
      <c r="O610" s="570">
        <f>IFERROR(VLOOKUP($C610,Listen!$J$3:$L$39,3,0),0)</f>
        <v>0</v>
      </c>
      <c r="P610" s="453">
        <f t="shared" si="139"/>
        <v>0</v>
      </c>
      <c r="Q610" s="453">
        <f t="shared" si="150"/>
        <v>0</v>
      </c>
      <c r="R610" s="453">
        <f t="shared" si="150"/>
        <v>0</v>
      </c>
      <c r="S610" s="453">
        <f t="shared" si="150"/>
        <v>0</v>
      </c>
      <c r="T610" s="453">
        <f t="shared" si="150"/>
        <v>0</v>
      </c>
      <c r="U610" s="453">
        <f t="shared" si="150"/>
        <v>0</v>
      </c>
      <c r="V610" s="453">
        <f t="shared" si="150"/>
        <v>0</v>
      </c>
      <c r="W610" s="384">
        <f t="shared" si="149"/>
        <v>0</v>
      </c>
      <c r="X610" s="565">
        <f>IF(D610='A. Allgemeine Informationen'!$C$17,$M610-Y610,HLOOKUP('A. Allgemeine Informationen'!$C$17-1,$Z$1:$AF$2005,ROW(D610),FALSE)-$Y610)</f>
        <v>0</v>
      </c>
      <c r="Y610" s="384">
        <f>HLOOKUP('A. Allgemeine Informationen'!$C$17,$Z$1:$AF$2005,ROW(D610),FALSE)</f>
        <v>0</v>
      </c>
      <c r="Z610" s="565">
        <f t="shared" si="140"/>
        <v>0</v>
      </c>
      <c r="AA610" s="565">
        <f t="shared" si="141"/>
        <v>0</v>
      </c>
      <c r="AB610" s="565">
        <f t="shared" si="142"/>
        <v>0</v>
      </c>
      <c r="AC610" s="565">
        <f t="shared" si="143"/>
        <v>0</v>
      </c>
      <c r="AD610" s="572">
        <f t="shared" si="144"/>
        <v>0</v>
      </c>
      <c r="AE610" s="560">
        <f t="shared" si="145"/>
        <v>0</v>
      </c>
      <c r="AF610" s="561">
        <f t="shared" si="146"/>
        <v>0</v>
      </c>
      <c r="AG610" s="562"/>
    </row>
    <row r="611" spans="2:33" s="418" customFormat="1" ht="15" customHeight="1" x14ac:dyDescent="0.2">
      <c r="B611" s="554"/>
      <c r="C611" s="382"/>
      <c r="D611" s="383"/>
      <c r="E611" s="381"/>
      <c r="F611" s="1040"/>
      <c r="G611" s="1038"/>
      <c r="H611" s="1041"/>
      <c r="I611" s="381"/>
      <c r="J611" s="568">
        <f t="shared" si="138"/>
        <v>0</v>
      </c>
      <c r="K611" s="381"/>
      <c r="L611" s="381"/>
      <c r="M611" s="568">
        <f t="shared" si="147"/>
        <v>0</v>
      </c>
      <c r="N611" s="570">
        <f>IFERROR(VLOOKUP($C611,Listen!$J$3:$L$39,2,0),0)</f>
        <v>0</v>
      </c>
      <c r="O611" s="570">
        <f>IFERROR(VLOOKUP($C611,Listen!$J$3:$L$39,3,0),0)</f>
        <v>0</v>
      </c>
      <c r="P611" s="453">
        <f t="shared" si="139"/>
        <v>0</v>
      </c>
      <c r="Q611" s="453">
        <f t="shared" si="150"/>
        <v>0</v>
      </c>
      <c r="R611" s="453">
        <f t="shared" si="150"/>
        <v>0</v>
      </c>
      <c r="S611" s="453">
        <f t="shared" si="150"/>
        <v>0</v>
      </c>
      <c r="T611" s="453">
        <f t="shared" si="150"/>
        <v>0</v>
      </c>
      <c r="U611" s="453">
        <f t="shared" si="150"/>
        <v>0</v>
      </c>
      <c r="V611" s="453">
        <f t="shared" si="150"/>
        <v>0</v>
      </c>
      <c r="W611" s="384">
        <f t="shared" si="149"/>
        <v>0</v>
      </c>
      <c r="X611" s="565">
        <f>IF(D611='A. Allgemeine Informationen'!$C$17,$M611-Y611,HLOOKUP('A. Allgemeine Informationen'!$C$17-1,$Z$1:$AF$2005,ROW(D611),FALSE)-$Y611)</f>
        <v>0</v>
      </c>
      <c r="Y611" s="384">
        <f>HLOOKUP('A. Allgemeine Informationen'!$C$17,$Z$1:$AF$2005,ROW(D611),FALSE)</f>
        <v>0</v>
      </c>
      <c r="Z611" s="565">
        <f t="shared" si="140"/>
        <v>0</v>
      </c>
      <c r="AA611" s="565">
        <f t="shared" si="141"/>
        <v>0</v>
      </c>
      <c r="AB611" s="565">
        <f t="shared" si="142"/>
        <v>0</v>
      </c>
      <c r="AC611" s="565">
        <f t="shared" si="143"/>
        <v>0</v>
      </c>
      <c r="AD611" s="572">
        <f t="shared" si="144"/>
        <v>0</v>
      </c>
      <c r="AE611" s="560">
        <f t="shared" si="145"/>
        <v>0</v>
      </c>
      <c r="AF611" s="561">
        <f t="shared" si="146"/>
        <v>0</v>
      </c>
      <c r="AG611" s="562"/>
    </row>
    <row r="612" spans="2:33" s="418" customFormat="1" ht="15" customHeight="1" x14ac:dyDescent="0.2">
      <c r="B612" s="554"/>
      <c r="C612" s="382"/>
      <c r="D612" s="383"/>
      <c r="E612" s="381"/>
      <c r="F612" s="1040"/>
      <c r="G612" s="1038"/>
      <c r="H612" s="1041"/>
      <c r="I612" s="381"/>
      <c r="J612" s="568">
        <f t="shared" si="138"/>
        <v>0</v>
      </c>
      <c r="K612" s="381"/>
      <c r="L612" s="381"/>
      <c r="M612" s="568">
        <f t="shared" si="147"/>
        <v>0</v>
      </c>
      <c r="N612" s="570">
        <f>IFERROR(VLOOKUP($C612,Listen!$J$3:$L$39,2,0),0)</f>
        <v>0</v>
      </c>
      <c r="O612" s="570">
        <f>IFERROR(VLOOKUP($C612,Listen!$J$3:$L$39,3,0),0)</f>
        <v>0</v>
      </c>
      <c r="P612" s="453">
        <f t="shared" si="139"/>
        <v>0</v>
      </c>
      <c r="Q612" s="453">
        <f t="shared" si="150"/>
        <v>0</v>
      </c>
      <c r="R612" s="453">
        <f t="shared" si="150"/>
        <v>0</v>
      </c>
      <c r="S612" s="453">
        <f t="shared" si="150"/>
        <v>0</v>
      </c>
      <c r="T612" s="453">
        <f t="shared" si="150"/>
        <v>0</v>
      </c>
      <c r="U612" s="453">
        <f t="shared" si="150"/>
        <v>0</v>
      </c>
      <c r="V612" s="453">
        <f t="shared" si="150"/>
        <v>0</v>
      </c>
      <c r="W612" s="384">
        <f t="shared" si="149"/>
        <v>0</v>
      </c>
      <c r="X612" s="565">
        <f>IF(D612='A. Allgemeine Informationen'!$C$17,$M612-Y612,HLOOKUP('A. Allgemeine Informationen'!$C$17-1,$Z$1:$AF$2005,ROW(D612),FALSE)-$Y612)</f>
        <v>0</v>
      </c>
      <c r="Y612" s="384">
        <f>HLOOKUP('A. Allgemeine Informationen'!$C$17,$Z$1:$AF$2005,ROW(D612),FALSE)</f>
        <v>0</v>
      </c>
      <c r="Z612" s="565">
        <f t="shared" si="140"/>
        <v>0</v>
      </c>
      <c r="AA612" s="565">
        <f t="shared" si="141"/>
        <v>0</v>
      </c>
      <c r="AB612" s="565">
        <f t="shared" si="142"/>
        <v>0</v>
      </c>
      <c r="AC612" s="565">
        <f t="shared" si="143"/>
        <v>0</v>
      </c>
      <c r="AD612" s="572">
        <f t="shared" si="144"/>
        <v>0</v>
      </c>
      <c r="AE612" s="560">
        <f t="shared" si="145"/>
        <v>0</v>
      </c>
      <c r="AF612" s="561">
        <f t="shared" si="146"/>
        <v>0</v>
      </c>
      <c r="AG612" s="562"/>
    </row>
    <row r="613" spans="2:33" s="418" customFormat="1" ht="15" customHeight="1" x14ac:dyDescent="0.2">
      <c r="B613" s="554"/>
      <c r="C613" s="382"/>
      <c r="D613" s="383"/>
      <c r="E613" s="381"/>
      <c r="F613" s="1040"/>
      <c r="G613" s="1038"/>
      <c r="H613" s="1041"/>
      <c r="I613" s="381"/>
      <c r="J613" s="568">
        <f t="shared" si="138"/>
        <v>0</v>
      </c>
      <c r="K613" s="381"/>
      <c r="L613" s="381"/>
      <c r="M613" s="568">
        <f t="shared" si="147"/>
        <v>0</v>
      </c>
      <c r="N613" s="570">
        <f>IFERROR(VLOOKUP($C613,Listen!$J$3:$L$39,2,0),0)</f>
        <v>0</v>
      </c>
      <c r="O613" s="570">
        <f>IFERROR(VLOOKUP($C613,Listen!$J$3:$L$39,3,0),0)</f>
        <v>0</v>
      </c>
      <c r="P613" s="453">
        <f t="shared" si="139"/>
        <v>0</v>
      </c>
      <c r="Q613" s="453">
        <f t="shared" si="150"/>
        <v>0</v>
      </c>
      <c r="R613" s="453">
        <f t="shared" si="150"/>
        <v>0</v>
      </c>
      <c r="S613" s="453">
        <f t="shared" si="150"/>
        <v>0</v>
      </c>
      <c r="T613" s="453">
        <f t="shared" si="150"/>
        <v>0</v>
      </c>
      <c r="U613" s="453">
        <f t="shared" si="150"/>
        <v>0</v>
      </c>
      <c r="V613" s="453">
        <f t="shared" si="150"/>
        <v>0</v>
      </c>
      <c r="W613" s="384">
        <f t="shared" si="149"/>
        <v>0</v>
      </c>
      <c r="X613" s="565">
        <f>IF(D613='A. Allgemeine Informationen'!$C$17,$M613-Y613,HLOOKUP('A. Allgemeine Informationen'!$C$17-1,$Z$1:$AF$2005,ROW(D613),FALSE)-$Y613)</f>
        <v>0</v>
      </c>
      <c r="Y613" s="384">
        <f>HLOOKUP('A. Allgemeine Informationen'!$C$17,$Z$1:$AF$2005,ROW(D613),FALSE)</f>
        <v>0</v>
      </c>
      <c r="Z613" s="565">
        <f t="shared" si="140"/>
        <v>0</v>
      </c>
      <c r="AA613" s="565">
        <f t="shared" si="141"/>
        <v>0</v>
      </c>
      <c r="AB613" s="565">
        <f t="shared" si="142"/>
        <v>0</v>
      </c>
      <c r="AC613" s="565">
        <f t="shared" si="143"/>
        <v>0</v>
      </c>
      <c r="AD613" s="572">
        <f t="shared" si="144"/>
        <v>0</v>
      </c>
      <c r="AE613" s="560">
        <f t="shared" si="145"/>
        <v>0</v>
      </c>
      <c r="AF613" s="561">
        <f t="shared" si="146"/>
        <v>0</v>
      </c>
      <c r="AG613" s="562"/>
    </row>
    <row r="614" spans="2:33" s="418" customFormat="1" ht="15" customHeight="1" x14ac:dyDescent="0.2">
      <c r="B614" s="554"/>
      <c r="C614" s="382"/>
      <c r="D614" s="383"/>
      <c r="E614" s="381"/>
      <c r="F614" s="1040"/>
      <c r="G614" s="1038"/>
      <c r="H614" s="1041"/>
      <c r="I614" s="381"/>
      <c r="J614" s="568">
        <f t="shared" si="138"/>
        <v>0</v>
      </c>
      <c r="K614" s="381"/>
      <c r="L614" s="381"/>
      <c r="M614" s="568">
        <f t="shared" si="147"/>
        <v>0</v>
      </c>
      <c r="N614" s="570">
        <f>IFERROR(VLOOKUP($C614,Listen!$J$3:$L$39,2,0),0)</f>
        <v>0</v>
      </c>
      <c r="O614" s="570">
        <f>IFERROR(VLOOKUP($C614,Listen!$J$3:$L$39,3,0),0)</f>
        <v>0</v>
      </c>
      <c r="P614" s="453">
        <f t="shared" si="139"/>
        <v>0</v>
      </c>
      <c r="Q614" s="453">
        <f t="shared" si="150"/>
        <v>0</v>
      </c>
      <c r="R614" s="453">
        <f t="shared" si="150"/>
        <v>0</v>
      </c>
      <c r="S614" s="453">
        <f t="shared" si="150"/>
        <v>0</v>
      </c>
      <c r="T614" s="453">
        <f t="shared" si="150"/>
        <v>0</v>
      </c>
      <c r="U614" s="453">
        <f t="shared" si="150"/>
        <v>0</v>
      </c>
      <c r="V614" s="453">
        <f t="shared" si="150"/>
        <v>0</v>
      </c>
      <c r="W614" s="384">
        <f t="shared" si="149"/>
        <v>0</v>
      </c>
      <c r="X614" s="565">
        <f>IF(D614='A. Allgemeine Informationen'!$C$17,$M614-Y614,HLOOKUP('A. Allgemeine Informationen'!$C$17-1,$Z$1:$AF$2005,ROW(D614),FALSE)-$Y614)</f>
        <v>0</v>
      </c>
      <c r="Y614" s="384">
        <f>HLOOKUP('A. Allgemeine Informationen'!$C$17,$Z$1:$AF$2005,ROW(D614),FALSE)</f>
        <v>0</v>
      </c>
      <c r="Z614" s="565">
        <f t="shared" si="140"/>
        <v>0</v>
      </c>
      <c r="AA614" s="565">
        <f t="shared" si="141"/>
        <v>0</v>
      </c>
      <c r="AB614" s="565">
        <f t="shared" si="142"/>
        <v>0</v>
      </c>
      <c r="AC614" s="565">
        <f t="shared" si="143"/>
        <v>0</v>
      </c>
      <c r="AD614" s="572">
        <f t="shared" si="144"/>
        <v>0</v>
      </c>
      <c r="AE614" s="560">
        <f t="shared" si="145"/>
        <v>0</v>
      </c>
      <c r="AF614" s="561">
        <f t="shared" si="146"/>
        <v>0</v>
      </c>
      <c r="AG614" s="562"/>
    </row>
    <row r="615" spans="2:33" s="418" customFormat="1" ht="15" customHeight="1" x14ac:dyDescent="0.2">
      <c r="B615" s="554"/>
      <c r="C615" s="382"/>
      <c r="D615" s="383"/>
      <c r="E615" s="381"/>
      <c r="F615" s="1040"/>
      <c r="G615" s="1038"/>
      <c r="H615" s="1041"/>
      <c r="I615" s="381"/>
      <c r="J615" s="568">
        <f t="shared" si="138"/>
        <v>0</v>
      </c>
      <c r="K615" s="381"/>
      <c r="L615" s="381"/>
      <c r="M615" s="568">
        <f t="shared" si="147"/>
        <v>0</v>
      </c>
      <c r="N615" s="570">
        <f>IFERROR(VLOOKUP($C615,Listen!$J$3:$L$39,2,0),0)</f>
        <v>0</v>
      </c>
      <c r="O615" s="570">
        <f>IFERROR(VLOOKUP($C615,Listen!$J$3:$L$39,3,0),0)</f>
        <v>0</v>
      </c>
      <c r="P615" s="453">
        <f t="shared" si="139"/>
        <v>0</v>
      </c>
      <c r="Q615" s="453">
        <f t="shared" ref="Q615:V630" si="151">P615</f>
        <v>0</v>
      </c>
      <c r="R615" s="453">
        <f t="shared" si="151"/>
        <v>0</v>
      </c>
      <c r="S615" s="453">
        <f t="shared" si="151"/>
        <v>0</v>
      </c>
      <c r="T615" s="453">
        <f t="shared" si="151"/>
        <v>0</v>
      </c>
      <c r="U615" s="453">
        <f t="shared" si="151"/>
        <v>0</v>
      </c>
      <c r="V615" s="453">
        <f t="shared" si="151"/>
        <v>0</v>
      </c>
      <c r="W615" s="384">
        <f t="shared" si="149"/>
        <v>0</v>
      </c>
      <c r="X615" s="565">
        <f>IF(D615='A. Allgemeine Informationen'!$C$17,$M615-Y615,HLOOKUP('A. Allgemeine Informationen'!$C$17-1,$Z$1:$AF$2005,ROW(D615),FALSE)-$Y615)</f>
        <v>0</v>
      </c>
      <c r="Y615" s="384">
        <f>HLOOKUP('A. Allgemeine Informationen'!$C$17,$Z$1:$AF$2005,ROW(D615),FALSE)</f>
        <v>0</v>
      </c>
      <c r="Z615" s="565">
        <f t="shared" si="140"/>
        <v>0</v>
      </c>
      <c r="AA615" s="565">
        <f t="shared" si="141"/>
        <v>0</v>
      </c>
      <c r="AB615" s="565">
        <f t="shared" si="142"/>
        <v>0</v>
      </c>
      <c r="AC615" s="565">
        <f t="shared" si="143"/>
        <v>0</v>
      </c>
      <c r="AD615" s="572">
        <f t="shared" si="144"/>
        <v>0</v>
      </c>
      <c r="AE615" s="560">
        <f t="shared" si="145"/>
        <v>0</v>
      </c>
      <c r="AF615" s="561">
        <f t="shared" si="146"/>
        <v>0</v>
      </c>
      <c r="AG615" s="562"/>
    </row>
    <row r="616" spans="2:33" s="418" customFormat="1" ht="15" customHeight="1" x14ac:dyDescent="0.2">
      <c r="B616" s="554"/>
      <c r="C616" s="382"/>
      <c r="D616" s="383"/>
      <c r="E616" s="381"/>
      <c r="F616" s="1040"/>
      <c r="G616" s="1038"/>
      <c r="H616" s="1041"/>
      <c r="I616" s="381"/>
      <c r="J616" s="568">
        <f t="shared" si="138"/>
        <v>0</v>
      </c>
      <c r="K616" s="381"/>
      <c r="L616" s="381"/>
      <c r="M616" s="568">
        <f t="shared" si="147"/>
        <v>0</v>
      </c>
      <c r="N616" s="570">
        <f>IFERROR(VLOOKUP($C616,Listen!$J$3:$L$39,2,0),0)</f>
        <v>0</v>
      </c>
      <c r="O616" s="570">
        <f>IFERROR(VLOOKUP($C616,Listen!$J$3:$L$39,3,0),0)</f>
        <v>0</v>
      </c>
      <c r="P616" s="453">
        <f t="shared" si="139"/>
        <v>0</v>
      </c>
      <c r="Q616" s="453">
        <f t="shared" si="151"/>
        <v>0</v>
      </c>
      <c r="R616" s="453">
        <f t="shared" si="151"/>
        <v>0</v>
      </c>
      <c r="S616" s="453">
        <f t="shared" si="151"/>
        <v>0</v>
      </c>
      <c r="T616" s="453">
        <f t="shared" si="151"/>
        <v>0</v>
      </c>
      <c r="U616" s="453">
        <f t="shared" si="151"/>
        <v>0</v>
      </c>
      <c r="V616" s="453">
        <f t="shared" si="151"/>
        <v>0</v>
      </c>
      <c r="W616" s="384">
        <f t="shared" si="149"/>
        <v>0</v>
      </c>
      <c r="X616" s="565">
        <f>IF(D616='A. Allgemeine Informationen'!$C$17,$M616-Y616,HLOOKUP('A. Allgemeine Informationen'!$C$17-1,$Z$1:$AF$2005,ROW(D616),FALSE)-$Y616)</f>
        <v>0</v>
      </c>
      <c r="Y616" s="384">
        <f>HLOOKUP('A. Allgemeine Informationen'!$C$17,$Z$1:$AF$2005,ROW(D616),FALSE)</f>
        <v>0</v>
      </c>
      <c r="Z616" s="565">
        <f t="shared" si="140"/>
        <v>0</v>
      </c>
      <c r="AA616" s="565">
        <f t="shared" si="141"/>
        <v>0</v>
      </c>
      <c r="AB616" s="565">
        <f t="shared" si="142"/>
        <v>0</v>
      </c>
      <c r="AC616" s="565">
        <f t="shared" si="143"/>
        <v>0</v>
      </c>
      <c r="AD616" s="572">
        <f t="shared" si="144"/>
        <v>0</v>
      </c>
      <c r="AE616" s="560">
        <f t="shared" si="145"/>
        <v>0</v>
      </c>
      <c r="AF616" s="561">
        <f t="shared" si="146"/>
        <v>0</v>
      </c>
      <c r="AG616" s="562"/>
    </row>
    <row r="617" spans="2:33" s="418" customFormat="1" ht="15" customHeight="1" x14ac:dyDescent="0.2">
      <c r="B617" s="554"/>
      <c r="C617" s="382"/>
      <c r="D617" s="383"/>
      <c r="E617" s="381"/>
      <c r="F617" s="1040"/>
      <c r="G617" s="1038"/>
      <c r="H617" s="1041"/>
      <c r="I617" s="381"/>
      <c r="J617" s="568">
        <f t="shared" si="138"/>
        <v>0</v>
      </c>
      <c r="K617" s="381"/>
      <c r="L617" s="381"/>
      <c r="M617" s="568">
        <f t="shared" si="147"/>
        <v>0</v>
      </c>
      <c r="N617" s="570">
        <f>IFERROR(VLOOKUP($C617,Listen!$J$3:$L$39,2,0),0)</f>
        <v>0</v>
      </c>
      <c r="O617" s="570">
        <f>IFERROR(VLOOKUP($C617,Listen!$J$3:$L$39,3,0),0)</f>
        <v>0</v>
      </c>
      <c r="P617" s="453">
        <f t="shared" si="139"/>
        <v>0</v>
      </c>
      <c r="Q617" s="453">
        <f t="shared" si="151"/>
        <v>0</v>
      </c>
      <c r="R617" s="453">
        <f t="shared" si="151"/>
        <v>0</v>
      </c>
      <c r="S617" s="453">
        <f t="shared" si="151"/>
        <v>0</v>
      </c>
      <c r="T617" s="453">
        <f t="shared" si="151"/>
        <v>0</v>
      </c>
      <c r="U617" s="453">
        <f t="shared" si="151"/>
        <v>0</v>
      </c>
      <c r="V617" s="453">
        <f t="shared" si="151"/>
        <v>0</v>
      </c>
      <c r="W617" s="384">
        <f t="shared" si="149"/>
        <v>0</v>
      </c>
      <c r="X617" s="565">
        <f>IF(D617='A. Allgemeine Informationen'!$C$17,$M617-Y617,HLOOKUP('A. Allgemeine Informationen'!$C$17-1,$Z$1:$AF$2005,ROW(D617),FALSE)-$Y617)</f>
        <v>0</v>
      </c>
      <c r="Y617" s="384">
        <f>HLOOKUP('A. Allgemeine Informationen'!$C$17,$Z$1:$AF$2005,ROW(D617),FALSE)</f>
        <v>0</v>
      </c>
      <c r="Z617" s="565">
        <f t="shared" si="140"/>
        <v>0</v>
      </c>
      <c r="AA617" s="565">
        <f t="shared" si="141"/>
        <v>0</v>
      </c>
      <c r="AB617" s="565">
        <f t="shared" si="142"/>
        <v>0</v>
      </c>
      <c r="AC617" s="565">
        <f t="shared" si="143"/>
        <v>0</v>
      </c>
      <c r="AD617" s="572">
        <f t="shared" si="144"/>
        <v>0</v>
      </c>
      <c r="AE617" s="560">
        <f t="shared" si="145"/>
        <v>0</v>
      </c>
      <c r="AF617" s="561">
        <f t="shared" si="146"/>
        <v>0</v>
      </c>
      <c r="AG617" s="562"/>
    </row>
    <row r="618" spans="2:33" s="418" customFormat="1" ht="15" customHeight="1" x14ac:dyDescent="0.2">
      <c r="B618" s="554"/>
      <c r="C618" s="382"/>
      <c r="D618" s="383"/>
      <c r="E618" s="381"/>
      <c r="F618" s="1040"/>
      <c r="G618" s="1038"/>
      <c r="H618" s="1041"/>
      <c r="I618" s="381"/>
      <c r="J618" s="568">
        <f t="shared" si="138"/>
        <v>0</v>
      </c>
      <c r="K618" s="381"/>
      <c r="L618" s="381"/>
      <c r="M618" s="568">
        <f t="shared" si="147"/>
        <v>0</v>
      </c>
      <c r="N618" s="570">
        <f>IFERROR(VLOOKUP($C618,Listen!$J$3:$L$39,2,0),0)</f>
        <v>0</v>
      </c>
      <c r="O618" s="570">
        <f>IFERROR(VLOOKUP($C618,Listen!$J$3:$L$39,3,0),0)</f>
        <v>0</v>
      </c>
      <c r="P618" s="453">
        <f t="shared" si="139"/>
        <v>0</v>
      </c>
      <c r="Q618" s="453">
        <f t="shared" si="151"/>
        <v>0</v>
      </c>
      <c r="R618" s="453">
        <f t="shared" si="151"/>
        <v>0</v>
      </c>
      <c r="S618" s="453">
        <f t="shared" si="151"/>
        <v>0</v>
      </c>
      <c r="T618" s="453">
        <f t="shared" si="151"/>
        <v>0</v>
      </c>
      <c r="U618" s="453">
        <f t="shared" si="151"/>
        <v>0</v>
      </c>
      <c r="V618" s="453">
        <f t="shared" si="151"/>
        <v>0</v>
      </c>
      <c r="W618" s="384">
        <f t="shared" si="149"/>
        <v>0</v>
      </c>
      <c r="X618" s="565">
        <f>IF(D618='A. Allgemeine Informationen'!$C$17,$M618-Y618,HLOOKUP('A. Allgemeine Informationen'!$C$17-1,$Z$1:$AF$2005,ROW(D618),FALSE)-$Y618)</f>
        <v>0</v>
      </c>
      <c r="Y618" s="384">
        <f>HLOOKUP('A. Allgemeine Informationen'!$C$17,$Z$1:$AF$2005,ROW(D618),FALSE)</f>
        <v>0</v>
      </c>
      <c r="Z618" s="565">
        <f t="shared" si="140"/>
        <v>0</v>
      </c>
      <c r="AA618" s="565">
        <f t="shared" si="141"/>
        <v>0</v>
      </c>
      <c r="AB618" s="565">
        <f t="shared" si="142"/>
        <v>0</v>
      </c>
      <c r="AC618" s="565">
        <f t="shared" si="143"/>
        <v>0</v>
      </c>
      <c r="AD618" s="572">
        <f t="shared" si="144"/>
        <v>0</v>
      </c>
      <c r="AE618" s="560">
        <f t="shared" si="145"/>
        <v>0</v>
      </c>
      <c r="AF618" s="561">
        <f t="shared" si="146"/>
        <v>0</v>
      </c>
      <c r="AG618" s="562"/>
    </row>
    <row r="619" spans="2:33" s="418" customFormat="1" ht="15" customHeight="1" x14ac:dyDescent="0.2">
      <c r="B619" s="554"/>
      <c r="C619" s="382"/>
      <c r="D619" s="383"/>
      <c r="E619" s="381"/>
      <c r="F619" s="1040"/>
      <c r="G619" s="1038"/>
      <c r="H619" s="1041"/>
      <c r="I619" s="381"/>
      <c r="J619" s="568">
        <f t="shared" si="138"/>
        <v>0</v>
      </c>
      <c r="K619" s="381"/>
      <c r="L619" s="381"/>
      <c r="M619" s="568">
        <f t="shared" si="147"/>
        <v>0</v>
      </c>
      <c r="N619" s="570">
        <f>IFERROR(VLOOKUP($C619,Listen!$J$3:$L$39,2,0),0)</f>
        <v>0</v>
      </c>
      <c r="O619" s="570">
        <f>IFERROR(VLOOKUP($C619,Listen!$J$3:$L$39,3,0),0)</f>
        <v>0</v>
      </c>
      <c r="P619" s="453">
        <f t="shared" si="139"/>
        <v>0</v>
      </c>
      <c r="Q619" s="453">
        <f t="shared" si="151"/>
        <v>0</v>
      </c>
      <c r="R619" s="453">
        <f t="shared" si="151"/>
        <v>0</v>
      </c>
      <c r="S619" s="453">
        <f t="shared" si="151"/>
        <v>0</v>
      </c>
      <c r="T619" s="453">
        <f t="shared" si="151"/>
        <v>0</v>
      </c>
      <c r="U619" s="453">
        <f t="shared" si="151"/>
        <v>0</v>
      </c>
      <c r="V619" s="453">
        <f t="shared" si="151"/>
        <v>0</v>
      </c>
      <c r="W619" s="384">
        <f t="shared" si="149"/>
        <v>0</v>
      </c>
      <c r="X619" s="565">
        <f>IF(D619='A. Allgemeine Informationen'!$C$17,$M619-Y619,HLOOKUP('A. Allgemeine Informationen'!$C$17-1,$Z$1:$AF$2005,ROW(D619),FALSE)-$Y619)</f>
        <v>0</v>
      </c>
      <c r="Y619" s="384">
        <f>HLOOKUP('A. Allgemeine Informationen'!$C$17,$Z$1:$AF$2005,ROW(D619),FALSE)</f>
        <v>0</v>
      </c>
      <c r="Z619" s="565">
        <f t="shared" si="140"/>
        <v>0</v>
      </c>
      <c r="AA619" s="565">
        <f t="shared" si="141"/>
        <v>0</v>
      </c>
      <c r="AB619" s="565">
        <f t="shared" si="142"/>
        <v>0</v>
      </c>
      <c r="AC619" s="565">
        <f t="shared" si="143"/>
        <v>0</v>
      </c>
      <c r="AD619" s="572">
        <f t="shared" si="144"/>
        <v>0</v>
      </c>
      <c r="AE619" s="560">
        <f t="shared" si="145"/>
        <v>0</v>
      </c>
      <c r="AF619" s="561">
        <f t="shared" si="146"/>
        <v>0</v>
      </c>
      <c r="AG619" s="562"/>
    </row>
    <row r="620" spans="2:33" s="418" customFormat="1" ht="15" customHeight="1" x14ac:dyDescent="0.2">
      <c r="B620" s="554"/>
      <c r="C620" s="382"/>
      <c r="D620" s="383"/>
      <c r="E620" s="381"/>
      <c r="F620" s="1040"/>
      <c r="G620" s="1038"/>
      <c r="H620" s="1041"/>
      <c r="I620" s="381"/>
      <c r="J620" s="568">
        <f t="shared" si="138"/>
        <v>0</v>
      </c>
      <c r="K620" s="381"/>
      <c r="L620" s="381"/>
      <c r="M620" s="568">
        <f t="shared" si="147"/>
        <v>0</v>
      </c>
      <c r="N620" s="570">
        <f>IFERROR(VLOOKUP($C620,Listen!$J$3:$L$39,2,0),0)</f>
        <v>0</v>
      </c>
      <c r="O620" s="570">
        <f>IFERROR(VLOOKUP($C620,Listen!$J$3:$L$39,3,0),0)</f>
        <v>0</v>
      </c>
      <c r="P620" s="453">
        <f t="shared" si="139"/>
        <v>0</v>
      </c>
      <c r="Q620" s="453">
        <f t="shared" si="151"/>
        <v>0</v>
      </c>
      <c r="R620" s="453">
        <f t="shared" si="151"/>
        <v>0</v>
      </c>
      <c r="S620" s="453">
        <f t="shared" si="151"/>
        <v>0</v>
      </c>
      <c r="T620" s="453">
        <f t="shared" si="151"/>
        <v>0</v>
      </c>
      <c r="U620" s="453">
        <f t="shared" si="151"/>
        <v>0</v>
      </c>
      <c r="V620" s="453">
        <f t="shared" si="151"/>
        <v>0</v>
      </c>
      <c r="W620" s="384">
        <f t="shared" si="149"/>
        <v>0</v>
      </c>
      <c r="X620" s="565">
        <f>IF(D620='A. Allgemeine Informationen'!$C$17,$M620-Y620,HLOOKUP('A. Allgemeine Informationen'!$C$17-1,$Z$1:$AF$2005,ROW(D620),FALSE)-$Y620)</f>
        <v>0</v>
      </c>
      <c r="Y620" s="384">
        <f>HLOOKUP('A. Allgemeine Informationen'!$C$17,$Z$1:$AF$2005,ROW(D620),FALSE)</f>
        <v>0</v>
      </c>
      <c r="Z620" s="565">
        <f t="shared" si="140"/>
        <v>0</v>
      </c>
      <c r="AA620" s="565">
        <f t="shared" si="141"/>
        <v>0</v>
      </c>
      <c r="AB620" s="565">
        <f t="shared" si="142"/>
        <v>0</v>
      </c>
      <c r="AC620" s="565">
        <f t="shared" si="143"/>
        <v>0</v>
      </c>
      <c r="AD620" s="572">
        <f t="shared" si="144"/>
        <v>0</v>
      </c>
      <c r="AE620" s="560">
        <f t="shared" si="145"/>
        <v>0</v>
      </c>
      <c r="AF620" s="561">
        <f t="shared" si="146"/>
        <v>0</v>
      </c>
      <c r="AG620" s="562"/>
    </row>
    <row r="621" spans="2:33" s="418" customFormat="1" ht="15" customHeight="1" x14ac:dyDescent="0.2">
      <c r="B621" s="554"/>
      <c r="C621" s="382"/>
      <c r="D621" s="383"/>
      <c r="E621" s="381"/>
      <c r="F621" s="1040"/>
      <c r="G621" s="1038"/>
      <c r="H621" s="1041"/>
      <c r="I621" s="381"/>
      <c r="J621" s="568">
        <f t="shared" si="138"/>
        <v>0</v>
      </c>
      <c r="K621" s="381"/>
      <c r="L621" s="381"/>
      <c r="M621" s="568">
        <f t="shared" si="147"/>
        <v>0</v>
      </c>
      <c r="N621" s="570">
        <f>IFERROR(VLOOKUP($C621,Listen!$J$3:$L$39,2,0),0)</f>
        <v>0</v>
      </c>
      <c r="O621" s="570">
        <f>IFERROR(VLOOKUP($C621,Listen!$J$3:$L$39,3,0),0)</f>
        <v>0</v>
      </c>
      <c r="P621" s="453">
        <f t="shared" si="139"/>
        <v>0</v>
      </c>
      <c r="Q621" s="453">
        <f t="shared" si="151"/>
        <v>0</v>
      </c>
      <c r="R621" s="453">
        <f t="shared" si="151"/>
        <v>0</v>
      </c>
      <c r="S621" s="453">
        <f t="shared" si="151"/>
        <v>0</v>
      </c>
      <c r="T621" s="453">
        <f t="shared" si="151"/>
        <v>0</v>
      </c>
      <c r="U621" s="453">
        <f t="shared" si="151"/>
        <v>0</v>
      </c>
      <c r="V621" s="453">
        <f t="shared" si="151"/>
        <v>0</v>
      </c>
      <c r="W621" s="384">
        <f t="shared" si="149"/>
        <v>0</v>
      </c>
      <c r="X621" s="565">
        <f>IF(D621='A. Allgemeine Informationen'!$C$17,$M621-Y621,HLOOKUP('A. Allgemeine Informationen'!$C$17-1,$Z$1:$AF$2005,ROW(D621),FALSE)-$Y621)</f>
        <v>0</v>
      </c>
      <c r="Y621" s="384">
        <f>HLOOKUP('A. Allgemeine Informationen'!$C$17,$Z$1:$AF$2005,ROW(D621),FALSE)</f>
        <v>0</v>
      </c>
      <c r="Z621" s="565">
        <f t="shared" si="140"/>
        <v>0</v>
      </c>
      <c r="AA621" s="565">
        <f t="shared" si="141"/>
        <v>0</v>
      </c>
      <c r="AB621" s="565">
        <f t="shared" si="142"/>
        <v>0</v>
      </c>
      <c r="AC621" s="565">
        <f t="shared" si="143"/>
        <v>0</v>
      </c>
      <c r="AD621" s="572">
        <f t="shared" si="144"/>
        <v>0</v>
      </c>
      <c r="AE621" s="560">
        <f t="shared" si="145"/>
        <v>0</v>
      </c>
      <c r="AF621" s="561">
        <f t="shared" si="146"/>
        <v>0</v>
      </c>
      <c r="AG621" s="562"/>
    </row>
    <row r="622" spans="2:33" s="418" customFormat="1" ht="15" customHeight="1" x14ac:dyDescent="0.2">
      <c r="B622" s="554"/>
      <c r="C622" s="382"/>
      <c r="D622" s="383"/>
      <c r="E622" s="381"/>
      <c r="F622" s="1040"/>
      <c r="G622" s="1038"/>
      <c r="H622" s="1041"/>
      <c r="I622" s="381"/>
      <c r="J622" s="568">
        <f t="shared" si="138"/>
        <v>0</v>
      </c>
      <c r="K622" s="381"/>
      <c r="L622" s="381"/>
      <c r="M622" s="568">
        <f t="shared" si="147"/>
        <v>0</v>
      </c>
      <c r="N622" s="570">
        <f>IFERROR(VLOOKUP($C622,Listen!$J$3:$L$39,2,0),0)</f>
        <v>0</v>
      </c>
      <c r="O622" s="570">
        <f>IFERROR(VLOOKUP($C622,Listen!$J$3:$L$39,3,0),0)</f>
        <v>0</v>
      </c>
      <c r="P622" s="453">
        <f t="shared" si="139"/>
        <v>0</v>
      </c>
      <c r="Q622" s="453">
        <f t="shared" si="151"/>
        <v>0</v>
      </c>
      <c r="R622" s="453">
        <f t="shared" si="151"/>
        <v>0</v>
      </c>
      <c r="S622" s="453">
        <f t="shared" si="151"/>
        <v>0</v>
      </c>
      <c r="T622" s="453">
        <f t="shared" si="151"/>
        <v>0</v>
      </c>
      <c r="U622" s="453">
        <f t="shared" si="151"/>
        <v>0</v>
      </c>
      <c r="V622" s="453">
        <f t="shared" si="151"/>
        <v>0</v>
      </c>
      <c r="W622" s="384">
        <f t="shared" si="149"/>
        <v>0</v>
      </c>
      <c r="X622" s="565">
        <f>IF(D622='A. Allgemeine Informationen'!$C$17,$M622-Y622,HLOOKUP('A. Allgemeine Informationen'!$C$17-1,$Z$1:$AF$2005,ROW(D622),FALSE)-$Y622)</f>
        <v>0</v>
      </c>
      <c r="Y622" s="384">
        <f>HLOOKUP('A. Allgemeine Informationen'!$C$17,$Z$1:$AF$2005,ROW(D622),FALSE)</f>
        <v>0</v>
      </c>
      <c r="Z622" s="565">
        <f t="shared" si="140"/>
        <v>0</v>
      </c>
      <c r="AA622" s="565">
        <f t="shared" si="141"/>
        <v>0</v>
      </c>
      <c r="AB622" s="565">
        <f t="shared" si="142"/>
        <v>0</v>
      </c>
      <c r="AC622" s="565">
        <f t="shared" si="143"/>
        <v>0</v>
      </c>
      <c r="AD622" s="572">
        <f t="shared" si="144"/>
        <v>0</v>
      </c>
      <c r="AE622" s="560">
        <f t="shared" si="145"/>
        <v>0</v>
      </c>
      <c r="AF622" s="561">
        <f t="shared" si="146"/>
        <v>0</v>
      </c>
      <c r="AG622" s="562"/>
    </row>
    <row r="623" spans="2:33" s="418" customFormat="1" ht="15" customHeight="1" x14ac:dyDescent="0.2">
      <c r="B623" s="554"/>
      <c r="C623" s="382"/>
      <c r="D623" s="383"/>
      <c r="E623" s="381"/>
      <c r="F623" s="1040"/>
      <c r="G623" s="1038"/>
      <c r="H623" s="1041"/>
      <c r="I623" s="381"/>
      <c r="J623" s="568">
        <f t="shared" si="138"/>
        <v>0</v>
      </c>
      <c r="K623" s="381"/>
      <c r="L623" s="381"/>
      <c r="M623" s="568">
        <f t="shared" si="147"/>
        <v>0</v>
      </c>
      <c r="N623" s="570">
        <f>IFERROR(VLOOKUP($C623,Listen!$J$3:$L$39,2,0),0)</f>
        <v>0</v>
      </c>
      <c r="O623" s="570">
        <f>IFERROR(VLOOKUP($C623,Listen!$J$3:$L$39,3,0),0)</f>
        <v>0</v>
      </c>
      <c r="P623" s="453">
        <f t="shared" si="139"/>
        <v>0</v>
      </c>
      <c r="Q623" s="453">
        <f t="shared" si="151"/>
        <v>0</v>
      </c>
      <c r="R623" s="453">
        <f t="shared" si="151"/>
        <v>0</v>
      </c>
      <c r="S623" s="453">
        <f t="shared" si="151"/>
        <v>0</v>
      </c>
      <c r="T623" s="453">
        <f t="shared" si="151"/>
        <v>0</v>
      </c>
      <c r="U623" s="453">
        <f t="shared" si="151"/>
        <v>0</v>
      </c>
      <c r="V623" s="453">
        <f t="shared" si="151"/>
        <v>0</v>
      </c>
      <c r="W623" s="384">
        <f t="shared" si="149"/>
        <v>0</v>
      </c>
      <c r="X623" s="565">
        <f>IF(D623='A. Allgemeine Informationen'!$C$17,$M623-Y623,HLOOKUP('A. Allgemeine Informationen'!$C$17-1,$Z$1:$AF$2005,ROW(D623),FALSE)-$Y623)</f>
        <v>0</v>
      </c>
      <c r="Y623" s="384">
        <f>HLOOKUP('A. Allgemeine Informationen'!$C$17,$Z$1:$AF$2005,ROW(D623),FALSE)</f>
        <v>0</v>
      </c>
      <c r="Z623" s="565">
        <f t="shared" si="140"/>
        <v>0</v>
      </c>
      <c r="AA623" s="565">
        <f t="shared" si="141"/>
        <v>0</v>
      </c>
      <c r="AB623" s="565">
        <f t="shared" si="142"/>
        <v>0</v>
      </c>
      <c r="AC623" s="565">
        <f t="shared" si="143"/>
        <v>0</v>
      </c>
      <c r="AD623" s="572">
        <f t="shared" si="144"/>
        <v>0</v>
      </c>
      <c r="AE623" s="560">
        <f t="shared" si="145"/>
        <v>0</v>
      </c>
      <c r="AF623" s="561">
        <f t="shared" si="146"/>
        <v>0</v>
      </c>
      <c r="AG623" s="562"/>
    </row>
    <row r="624" spans="2:33" s="418" customFormat="1" ht="15" customHeight="1" x14ac:dyDescent="0.2">
      <c r="B624" s="554"/>
      <c r="C624" s="382"/>
      <c r="D624" s="383"/>
      <c r="E624" s="381"/>
      <c r="F624" s="1040"/>
      <c r="G624" s="1038"/>
      <c r="H624" s="1041"/>
      <c r="I624" s="381"/>
      <c r="J624" s="568">
        <f t="shared" si="138"/>
        <v>0</v>
      </c>
      <c r="K624" s="381"/>
      <c r="L624" s="381"/>
      <c r="M624" s="568">
        <f t="shared" si="147"/>
        <v>0</v>
      </c>
      <c r="N624" s="570">
        <f>IFERROR(VLOOKUP($C624,Listen!$J$3:$L$39,2,0),0)</f>
        <v>0</v>
      </c>
      <c r="O624" s="570">
        <f>IFERROR(VLOOKUP($C624,Listen!$J$3:$L$39,3,0),0)</f>
        <v>0</v>
      </c>
      <c r="P624" s="453">
        <f t="shared" si="139"/>
        <v>0</v>
      </c>
      <c r="Q624" s="453">
        <f t="shared" si="151"/>
        <v>0</v>
      </c>
      <c r="R624" s="453">
        <f t="shared" si="151"/>
        <v>0</v>
      </c>
      <c r="S624" s="453">
        <f t="shared" si="151"/>
        <v>0</v>
      </c>
      <c r="T624" s="453">
        <f t="shared" si="151"/>
        <v>0</v>
      </c>
      <c r="U624" s="453">
        <f t="shared" si="151"/>
        <v>0</v>
      </c>
      <c r="V624" s="453">
        <f t="shared" si="151"/>
        <v>0</v>
      </c>
      <c r="W624" s="384">
        <f t="shared" si="149"/>
        <v>0</v>
      </c>
      <c r="X624" s="565">
        <f>IF(D624='A. Allgemeine Informationen'!$C$17,$M624-Y624,HLOOKUP('A. Allgemeine Informationen'!$C$17-1,$Z$1:$AF$2005,ROW(D624),FALSE)-$Y624)</f>
        <v>0</v>
      </c>
      <c r="Y624" s="384">
        <f>HLOOKUP('A. Allgemeine Informationen'!$C$17,$Z$1:$AF$2005,ROW(D624),FALSE)</f>
        <v>0</v>
      </c>
      <c r="Z624" s="565">
        <f t="shared" si="140"/>
        <v>0</v>
      </c>
      <c r="AA624" s="565">
        <f t="shared" si="141"/>
        <v>0</v>
      </c>
      <c r="AB624" s="565">
        <f t="shared" si="142"/>
        <v>0</v>
      </c>
      <c r="AC624" s="565">
        <f t="shared" si="143"/>
        <v>0</v>
      </c>
      <c r="AD624" s="572">
        <f t="shared" si="144"/>
        <v>0</v>
      </c>
      <c r="AE624" s="560">
        <f t="shared" si="145"/>
        <v>0</v>
      </c>
      <c r="AF624" s="561">
        <f t="shared" si="146"/>
        <v>0</v>
      </c>
      <c r="AG624" s="562"/>
    </row>
    <row r="625" spans="2:33" s="418" customFormat="1" ht="15" customHeight="1" x14ac:dyDescent="0.2">
      <c r="B625" s="554"/>
      <c r="C625" s="382"/>
      <c r="D625" s="383"/>
      <c r="E625" s="381"/>
      <c r="F625" s="1040"/>
      <c r="G625" s="1038"/>
      <c r="H625" s="1041"/>
      <c r="I625" s="381"/>
      <c r="J625" s="568">
        <f t="shared" si="138"/>
        <v>0</v>
      </c>
      <c r="K625" s="381"/>
      <c r="L625" s="381"/>
      <c r="M625" s="568">
        <f t="shared" si="147"/>
        <v>0</v>
      </c>
      <c r="N625" s="570">
        <f>IFERROR(VLOOKUP($C625,Listen!$J$3:$L$39,2,0),0)</f>
        <v>0</v>
      </c>
      <c r="O625" s="570">
        <f>IFERROR(VLOOKUP($C625,Listen!$J$3:$L$39,3,0),0)</f>
        <v>0</v>
      </c>
      <c r="P625" s="453">
        <f t="shared" si="139"/>
        <v>0</v>
      </c>
      <c r="Q625" s="453">
        <f t="shared" si="151"/>
        <v>0</v>
      </c>
      <c r="R625" s="453">
        <f t="shared" si="151"/>
        <v>0</v>
      </c>
      <c r="S625" s="453">
        <f t="shared" si="151"/>
        <v>0</v>
      </c>
      <c r="T625" s="453">
        <f t="shared" si="151"/>
        <v>0</v>
      </c>
      <c r="U625" s="453">
        <f t="shared" si="151"/>
        <v>0</v>
      </c>
      <c r="V625" s="453">
        <f t="shared" si="151"/>
        <v>0</v>
      </c>
      <c r="W625" s="384">
        <f t="shared" si="149"/>
        <v>0</v>
      </c>
      <c r="X625" s="565">
        <f>IF(D625='A. Allgemeine Informationen'!$C$17,$M625-Y625,HLOOKUP('A. Allgemeine Informationen'!$C$17-1,$Z$1:$AF$2005,ROW(D625),FALSE)-$Y625)</f>
        <v>0</v>
      </c>
      <c r="Y625" s="384">
        <f>HLOOKUP('A. Allgemeine Informationen'!$C$17,$Z$1:$AF$2005,ROW(D625),FALSE)</f>
        <v>0</v>
      </c>
      <c r="Z625" s="565">
        <f t="shared" si="140"/>
        <v>0</v>
      </c>
      <c r="AA625" s="565">
        <f t="shared" si="141"/>
        <v>0</v>
      </c>
      <c r="AB625" s="565">
        <f t="shared" si="142"/>
        <v>0</v>
      </c>
      <c r="AC625" s="565">
        <f t="shared" si="143"/>
        <v>0</v>
      </c>
      <c r="AD625" s="572">
        <f t="shared" si="144"/>
        <v>0</v>
      </c>
      <c r="AE625" s="560">
        <f t="shared" si="145"/>
        <v>0</v>
      </c>
      <c r="AF625" s="561">
        <f t="shared" si="146"/>
        <v>0</v>
      </c>
      <c r="AG625" s="562"/>
    </row>
    <row r="626" spans="2:33" s="418" customFormat="1" ht="15" customHeight="1" x14ac:dyDescent="0.2">
      <c r="B626" s="554"/>
      <c r="C626" s="382"/>
      <c r="D626" s="383"/>
      <c r="E626" s="381"/>
      <c r="F626" s="1040"/>
      <c r="G626" s="1038"/>
      <c r="H626" s="1041"/>
      <c r="I626" s="381"/>
      <c r="J626" s="568">
        <f t="shared" si="138"/>
        <v>0</v>
      </c>
      <c r="K626" s="381"/>
      <c r="L626" s="381"/>
      <c r="M626" s="568">
        <f t="shared" si="147"/>
        <v>0</v>
      </c>
      <c r="N626" s="570">
        <f>IFERROR(VLOOKUP($C626,Listen!$J$3:$L$39,2,0),0)</f>
        <v>0</v>
      </c>
      <c r="O626" s="570">
        <f>IFERROR(VLOOKUP($C626,Listen!$J$3:$L$39,3,0),0)</f>
        <v>0</v>
      </c>
      <c r="P626" s="453">
        <f t="shared" si="139"/>
        <v>0</v>
      </c>
      <c r="Q626" s="453">
        <f t="shared" si="151"/>
        <v>0</v>
      </c>
      <c r="R626" s="453">
        <f t="shared" si="151"/>
        <v>0</v>
      </c>
      <c r="S626" s="453">
        <f t="shared" si="151"/>
        <v>0</v>
      </c>
      <c r="T626" s="453">
        <f t="shared" si="151"/>
        <v>0</v>
      </c>
      <c r="U626" s="453">
        <f t="shared" si="151"/>
        <v>0</v>
      </c>
      <c r="V626" s="453">
        <f t="shared" si="151"/>
        <v>0</v>
      </c>
      <c r="W626" s="384">
        <f t="shared" si="149"/>
        <v>0</v>
      </c>
      <c r="X626" s="565">
        <f>IF(D626='A. Allgemeine Informationen'!$C$17,$M626-Y626,HLOOKUP('A. Allgemeine Informationen'!$C$17-1,$Z$1:$AF$2005,ROW(D626),FALSE)-$Y626)</f>
        <v>0</v>
      </c>
      <c r="Y626" s="384">
        <f>HLOOKUP('A. Allgemeine Informationen'!$C$17,$Z$1:$AF$2005,ROW(D626),FALSE)</f>
        <v>0</v>
      </c>
      <c r="Z626" s="565">
        <f t="shared" si="140"/>
        <v>0</v>
      </c>
      <c r="AA626" s="565">
        <f t="shared" si="141"/>
        <v>0</v>
      </c>
      <c r="AB626" s="565">
        <f t="shared" si="142"/>
        <v>0</v>
      </c>
      <c r="AC626" s="565">
        <f t="shared" si="143"/>
        <v>0</v>
      </c>
      <c r="AD626" s="572">
        <f t="shared" si="144"/>
        <v>0</v>
      </c>
      <c r="AE626" s="560">
        <f t="shared" si="145"/>
        <v>0</v>
      </c>
      <c r="AF626" s="561">
        <f t="shared" si="146"/>
        <v>0</v>
      </c>
      <c r="AG626" s="562"/>
    </row>
    <row r="627" spans="2:33" s="418" customFormat="1" ht="15" customHeight="1" x14ac:dyDescent="0.2">
      <c r="B627" s="554"/>
      <c r="C627" s="382"/>
      <c r="D627" s="383"/>
      <c r="E627" s="381"/>
      <c r="F627" s="1040"/>
      <c r="G627" s="1038"/>
      <c r="H627" s="1041"/>
      <c r="I627" s="381"/>
      <c r="J627" s="568">
        <f t="shared" si="138"/>
        <v>0</v>
      </c>
      <c r="K627" s="381"/>
      <c r="L627" s="381"/>
      <c r="M627" s="568">
        <f t="shared" si="147"/>
        <v>0</v>
      </c>
      <c r="N627" s="570">
        <f>IFERROR(VLOOKUP($C627,Listen!$J$3:$L$39,2,0),0)</f>
        <v>0</v>
      </c>
      <c r="O627" s="570">
        <f>IFERROR(VLOOKUP($C627,Listen!$J$3:$L$39,3,0),0)</f>
        <v>0</v>
      </c>
      <c r="P627" s="453">
        <f t="shared" si="139"/>
        <v>0</v>
      </c>
      <c r="Q627" s="453">
        <f t="shared" si="151"/>
        <v>0</v>
      </c>
      <c r="R627" s="453">
        <f t="shared" si="151"/>
        <v>0</v>
      </c>
      <c r="S627" s="453">
        <f t="shared" si="151"/>
        <v>0</v>
      </c>
      <c r="T627" s="453">
        <f t="shared" si="151"/>
        <v>0</v>
      </c>
      <c r="U627" s="453">
        <f t="shared" si="151"/>
        <v>0</v>
      </c>
      <c r="V627" s="453">
        <f t="shared" si="151"/>
        <v>0</v>
      </c>
      <c r="W627" s="384">
        <f t="shared" si="149"/>
        <v>0</v>
      </c>
      <c r="X627" s="565">
        <f>IF(D627='A. Allgemeine Informationen'!$C$17,$M627-Y627,HLOOKUP('A. Allgemeine Informationen'!$C$17-1,$Z$1:$AF$2005,ROW(D627),FALSE)-$Y627)</f>
        <v>0</v>
      </c>
      <c r="Y627" s="384">
        <f>HLOOKUP('A. Allgemeine Informationen'!$C$17,$Z$1:$AF$2005,ROW(D627),FALSE)</f>
        <v>0</v>
      </c>
      <c r="Z627" s="565">
        <f t="shared" si="140"/>
        <v>0</v>
      </c>
      <c r="AA627" s="565">
        <f t="shared" si="141"/>
        <v>0</v>
      </c>
      <c r="AB627" s="565">
        <f t="shared" si="142"/>
        <v>0</v>
      </c>
      <c r="AC627" s="565">
        <f t="shared" si="143"/>
        <v>0</v>
      </c>
      <c r="AD627" s="572">
        <f t="shared" si="144"/>
        <v>0</v>
      </c>
      <c r="AE627" s="560">
        <f t="shared" si="145"/>
        <v>0</v>
      </c>
      <c r="AF627" s="561">
        <f t="shared" si="146"/>
        <v>0</v>
      </c>
      <c r="AG627" s="562"/>
    </row>
    <row r="628" spans="2:33" s="418" customFormat="1" ht="15" customHeight="1" x14ac:dyDescent="0.2">
      <c r="B628" s="554"/>
      <c r="C628" s="382"/>
      <c r="D628" s="383"/>
      <c r="E628" s="381"/>
      <c r="F628" s="1040"/>
      <c r="G628" s="1038"/>
      <c r="H628" s="1041"/>
      <c r="I628" s="381"/>
      <c r="J628" s="568">
        <f t="shared" si="138"/>
        <v>0</v>
      </c>
      <c r="K628" s="381"/>
      <c r="L628" s="381"/>
      <c r="M628" s="568">
        <f t="shared" si="147"/>
        <v>0</v>
      </c>
      <c r="N628" s="570">
        <f>IFERROR(VLOOKUP($C628,Listen!$J$3:$L$39,2,0),0)</f>
        <v>0</v>
      </c>
      <c r="O628" s="570">
        <f>IFERROR(VLOOKUP($C628,Listen!$J$3:$L$39,3,0),0)</f>
        <v>0</v>
      </c>
      <c r="P628" s="453">
        <f t="shared" si="139"/>
        <v>0</v>
      </c>
      <c r="Q628" s="453">
        <f t="shared" si="151"/>
        <v>0</v>
      </c>
      <c r="R628" s="453">
        <f t="shared" si="151"/>
        <v>0</v>
      </c>
      <c r="S628" s="453">
        <f t="shared" si="151"/>
        <v>0</v>
      </c>
      <c r="T628" s="453">
        <f t="shared" si="151"/>
        <v>0</v>
      </c>
      <c r="U628" s="453">
        <f t="shared" si="151"/>
        <v>0</v>
      </c>
      <c r="V628" s="453">
        <f t="shared" si="151"/>
        <v>0</v>
      </c>
      <c r="W628" s="384">
        <f t="shared" si="149"/>
        <v>0</v>
      </c>
      <c r="X628" s="565">
        <f>IF(D628='A. Allgemeine Informationen'!$C$17,$M628-Y628,HLOOKUP('A. Allgemeine Informationen'!$C$17-1,$Z$1:$AF$2005,ROW(D628),FALSE)-$Y628)</f>
        <v>0</v>
      </c>
      <c r="Y628" s="384">
        <f>HLOOKUP('A. Allgemeine Informationen'!$C$17,$Z$1:$AF$2005,ROW(D628),FALSE)</f>
        <v>0</v>
      </c>
      <c r="Z628" s="565">
        <f t="shared" si="140"/>
        <v>0</v>
      </c>
      <c r="AA628" s="565">
        <f t="shared" si="141"/>
        <v>0</v>
      </c>
      <c r="AB628" s="565">
        <f t="shared" si="142"/>
        <v>0</v>
      </c>
      <c r="AC628" s="565">
        <f t="shared" si="143"/>
        <v>0</v>
      </c>
      <c r="AD628" s="572">
        <f t="shared" si="144"/>
        <v>0</v>
      </c>
      <c r="AE628" s="560">
        <f t="shared" si="145"/>
        <v>0</v>
      </c>
      <c r="AF628" s="561">
        <f t="shared" si="146"/>
        <v>0</v>
      </c>
      <c r="AG628" s="562"/>
    </row>
    <row r="629" spans="2:33" s="418" customFormat="1" ht="15" customHeight="1" x14ac:dyDescent="0.2">
      <c r="B629" s="554"/>
      <c r="C629" s="382"/>
      <c r="D629" s="383"/>
      <c r="E629" s="381"/>
      <c r="F629" s="1040"/>
      <c r="G629" s="1038"/>
      <c r="H629" s="1041"/>
      <c r="I629" s="381"/>
      <c r="J629" s="568">
        <f t="shared" si="138"/>
        <v>0</v>
      </c>
      <c r="K629" s="381"/>
      <c r="L629" s="381"/>
      <c r="M629" s="568">
        <f t="shared" si="147"/>
        <v>0</v>
      </c>
      <c r="N629" s="570">
        <f>IFERROR(VLOOKUP($C629,Listen!$J$3:$L$39,2,0),0)</f>
        <v>0</v>
      </c>
      <c r="O629" s="570">
        <f>IFERROR(VLOOKUP($C629,Listen!$J$3:$L$39,3,0),0)</f>
        <v>0</v>
      </c>
      <c r="P629" s="453">
        <f t="shared" si="139"/>
        <v>0</v>
      </c>
      <c r="Q629" s="453">
        <f t="shared" si="151"/>
        <v>0</v>
      </c>
      <c r="R629" s="453">
        <f t="shared" si="151"/>
        <v>0</v>
      </c>
      <c r="S629" s="453">
        <f t="shared" si="151"/>
        <v>0</v>
      </c>
      <c r="T629" s="453">
        <f t="shared" si="151"/>
        <v>0</v>
      </c>
      <c r="U629" s="453">
        <f t="shared" si="151"/>
        <v>0</v>
      </c>
      <c r="V629" s="453">
        <f t="shared" si="151"/>
        <v>0</v>
      </c>
      <c r="W629" s="384">
        <f t="shared" si="149"/>
        <v>0</v>
      </c>
      <c r="X629" s="565">
        <f>IF(D629='A. Allgemeine Informationen'!$C$17,$M629-Y629,HLOOKUP('A. Allgemeine Informationen'!$C$17-1,$Z$1:$AF$2005,ROW(D629),FALSE)-$Y629)</f>
        <v>0</v>
      </c>
      <c r="Y629" s="384">
        <f>HLOOKUP('A. Allgemeine Informationen'!$C$17,$Z$1:$AF$2005,ROW(D629),FALSE)</f>
        <v>0</v>
      </c>
      <c r="Z629" s="565">
        <f t="shared" si="140"/>
        <v>0</v>
      </c>
      <c r="AA629" s="565">
        <f t="shared" si="141"/>
        <v>0</v>
      </c>
      <c r="AB629" s="565">
        <f t="shared" si="142"/>
        <v>0</v>
      </c>
      <c r="AC629" s="565">
        <f t="shared" si="143"/>
        <v>0</v>
      </c>
      <c r="AD629" s="572">
        <f t="shared" si="144"/>
        <v>0</v>
      </c>
      <c r="AE629" s="560">
        <f t="shared" si="145"/>
        <v>0</v>
      </c>
      <c r="AF629" s="561">
        <f t="shared" si="146"/>
        <v>0</v>
      </c>
      <c r="AG629" s="562"/>
    </row>
    <row r="630" spans="2:33" s="418" customFormat="1" ht="15" customHeight="1" x14ac:dyDescent="0.2">
      <c r="B630" s="554"/>
      <c r="C630" s="382"/>
      <c r="D630" s="383"/>
      <c r="E630" s="381"/>
      <c r="F630" s="1040"/>
      <c r="G630" s="1038"/>
      <c r="H630" s="1041"/>
      <c r="I630" s="381"/>
      <c r="J630" s="568">
        <f t="shared" si="138"/>
        <v>0</v>
      </c>
      <c r="K630" s="381"/>
      <c r="L630" s="381"/>
      <c r="M630" s="568">
        <f t="shared" si="147"/>
        <v>0</v>
      </c>
      <c r="N630" s="570">
        <f>IFERROR(VLOOKUP($C630,Listen!$J$3:$L$39,2,0),0)</f>
        <v>0</v>
      </c>
      <c r="O630" s="570">
        <f>IFERROR(VLOOKUP($C630,Listen!$J$3:$L$39,3,0),0)</f>
        <v>0</v>
      </c>
      <c r="P630" s="453">
        <f t="shared" si="139"/>
        <v>0</v>
      </c>
      <c r="Q630" s="453">
        <f t="shared" si="151"/>
        <v>0</v>
      </c>
      <c r="R630" s="453">
        <f t="shared" si="151"/>
        <v>0</v>
      </c>
      <c r="S630" s="453">
        <f t="shared" si="151"/>
        <v>0</v>
      </c>
      <c r="T630" s="453">
        <f t="shared" si="151"/>
        <v>0</v>
      </c>
      <c r="U630" s="453">
        <f t="shared" si="151"/>
        <v>0</v>
      </c>
      <c r="V630" s="453">
        <f t="shared" si="151"/>
        <v>0</v>
      </c>
      <c r="W630" s="384">
        <f t="shared" si="149"/>
        <v>0</v>
      </c>
      <c r="X630" s="565">
        <f>IF(D630='A. Allgemeine Informationen'!$C$17,$M630-Y630,HLOOKUP('A. Allgemeine Informationen'!$C$17-1,$Z$1:$AF$2005,ROW(D630),FALSE)-$Y630)</f>
        <v>0</v>
      </c>
      <c r="Y630" s="384">
        <f>HLOOKUP('A. Allgemeine Informationen'!$C$17,$Z$1:$AF$2005,ROW(D630),FALSE)</f>
        <v>0</v>
      </c>
      <c r="Z630" s="565">
        <f t="shared" si="140"/>
        <v>0</v>
      </c>
      <c r="AA630" s="565">
        <f t="shared" si="141"/>
        <v>0</v>
      </c>
      <c r="AB630" s="565">
        <f t="shared" si="142"/>
        <v>0</v>
      </c>
      <c r="AC630" s="565">
        <f t="shared" si="143"/>
        <v>0</v>
      </c>
      <c r="AD630" s="572">
        <f t="shared" si="144"/>
        <v>0</v>
      </c>
      <c r="AE630" s="560">
        <f t="shared" si="145"/>
        <v>0</v>
      </c>
      <c r="AF630" s="561">
        <f t="shared" si="146"/>
        <v>0</v>
      </c>
      <c r="AG630" s="562"/>
    </row>
    <row r="631" spans="2:33" s="418" customFormat="1" ht="15" customHeight="1" x14ac:dyDescent="0.2">
      <c r="B631" s="554"/>
      <c r="C631" s="382"/>
      <c r="D631" s="383"/>
      <c r="E631" s="381"/>
      <c r="F631" s="1040"/>
      <c r="G631" s="1038"/>
      <c r="H631" s="1041"/>
      <c r="I631" s="381"/>
      <c r="J631" s="568">
        <f t="shared" si="138"/>
        <v>0</v>
      </c>
      <c r="K631" s="381"/>
      <c r="L631" s="381"/>
      <c r="M631" s="568">
        <f t="shared" si="147"/>
        <v>0</v>
      </c>
      <c r="N631" s="570">
        <f>IFERROR(VLOOKUP($C631,Listen!$J$3:$L$39,2,0),0)</f>
        <v>0</v>
      </c>
      <c r="O631" s="570">
        <f>IFERROR(VLOOKUP($C631,Listen!$J$3:$L$39,3,0),0)</f>
        <v>0</v>
      </c>
      <c r="P631" s="453">
        <f t="shared" si="139"/>
        <v>0</v>
      </c>
      <c r="Q631" s="453">
        <f t="shared" ref="Q631:V646" si="152">P631</f>
        <v>0</v>
      </c>
      <c r="R631" s="453">
        <f t="shared" si="152"/>
        <v>0</v>
      </c>
      <c r="S631" s="453">
        <f t="shared" si="152"/>
        <v>0</v>
      </c>
      <c r="T631" s="453">
        <f t="shared" si="152"/>
        <v>0</v>
      </c>
      <c r="U631" s="453">
        <f t="shared" si="152"/>
        <v>0</v>
      </c>
      <c r="V631" s="453">
        <f t="shared" si="152"/>
        <v>0</v>
      </c>
      <c r="W631" s="384">
        <f t="shared" si="149"/>
        <v>0</v>
      </c>
      <c r="X631" s="565">
        <f>IF(D631='A. Allgemeine Informationen'!$C$17,$M631-Y631,HLOOKUP('A. Allgemeine Informationen'!$C$17-1,$Z$1:$AF$2005,ROW(D631),FALSE)-$Y631)</f>
        <v>0</v>
      </c>
      <c r="Y631" s="384">
        <f>HLOOKUP('A. Allgemeine Informationen'!$C$17,$Z$1:$AF$2005,ROW(D631),FALSE)</f>
        <v>0</v>
      </c>
      <c r="Z631" s="565">
        <f t="shared" si="140"/>
        <v>0</v>
      </c>
      <c r="AA631" s="565">
        <f t="shared" si="141"/>
        <v>0</v>
      </c>
      <c r="AB631" s="565">
        <f t="shared" si="142"/>
        <v>0</v>
      </c>
      <c r="AC631" s="565">
        <f t="shared" si="143"/>
        <v>0</v>
      </c>
      <c r="AD631" s="572">
        <f t="shared" si="144"/>
        <v>0</v>
      </c>
      <c r="AE631" s="560">
        <f t="shared" si="145"/>
        <v>0</v>
      </c>
      <c r="AF631" s="561">
        <f t="shared" si="146"/>
        <v>0</v>
      </c>
      <c r="AG631" s="562"/>
    </row>
    <row r="632" spans="2:33" s="418" customFormat="1" ht="15" customHeight="1" x14ac:dyDescent="0.2">
      <c r="B632" s="554"/>
      <c r="C632" s="382"/>
      <c r="D632" s="383"/>
      <c r="E632" s="381"/>
      <c r="F632" s="1040"/>
      <c r="G632" s="1038"/>
      <c r="H632" s="1041"/>
      <c r="I632" s="381"/>
      <c r="J632" s="568">
        <f t="shared" si="138"/>
        <v>0</v>
      </c>
      <c r="K632" s="381"/>
      <c r="L632" s="381"/>
      <c r="M632" s="568">
        <f t="shared" si="147"/>
        <v>0</v>
      </c>
      <c r="N632" s="570">
        <f>IFERROR(VLOOKUP($C632,Listen!$J$3:$L$39,2,0),0)</f>
        <v>0</v>
      </c>
      <c r="O632" s="570">
        <f>IFERROR(VLOOKUP($C632,Listen!$J$3:$L$39,3,0),0)</f>
        <v>0</v>
      </c>
      <c r="P632" s="453">
        <f t="shared" si="139"/>
        <v>0</v>
      </c>
      <c r="Q632" s="453">
        <f t="shared" si="152"/>
        <v>0</v>
      </c>
      <c r="R632" s="453">
        <f t="shared" si="152"/>
        <v>0</v>
      </c>
      <c r="S632" s="453">
        <f t="shared" si="152"/>
        <v>0</v>
      </c>
      <c r="T632" s="453">
        <f t="shared" si="152"/>
        <v>0</v>
      </c>
      <c r="U632" s="453">
        <f t="shared" si="152"/>
        <v>0</v>
      </c>
      <c r="V632" s="453">
        <f t="shared" si="152"/>
        <v>0</v>
      </c>
      <c r="W632" s="384">
        <f t="shared" si="149"/>
        <v>0</v>
      </c>
      <c r="X632" s="565">
        <f>IF(D632='A. Allgemeine Informationen'!$C$17,$M632-Y632,HLOOKUP('A. Allgemeine Informationen'!$C$17-1,$Z$1:$AF$2005,ROW(D632),FALSE)-$Y632)</f>
        <v>0</v>
      </c>
      <c r="Y632" s="384">
        <f>HLOOKUP('A. Allgemeine Informationen'!$C$17,$Z$1:$AF$2005,ROW(D632),FALSE)</f>
        <v>0</v>
      </c>
      <c r="Z632" s="565">
        <f t="shared" si="140"/>
        <v>0</v>
      </c>
      <c r="AA632" s="565">
        <f t="shared" si="141"/>
        <v>0</v>
      </c>
      <c r="AB632" s="565">
        <f t="shared" si="142"/>
        <v>0</v>
      </c>
      <c r="AC632" s="565">
        <f t="shared" si="143"/>
        <v>0</v>
      </c>
      <c r="AD632" s="572">
        <f t="shared" si="144"/>
        <v>0</v>
      </c>
      <c r="AE632" s="560">
        <f t="shared" si="145"/>
        <v>0</v>
      </c>
      <c r="AF632" s="561">
        <f t="shared" si="146"/>
        <v>0</v>
      </c>
      <c r="AG632" s="562"/>
    </row>
    <row r="633" spans="2:33" s="418" customFormat="1" ht="15" customHeight="1" x14ac:dyDescent="0.2">
      <c r="B633" s="554"/>
      <c r="C633" s="382"/>
      <c r="D633" s="383"/>
      <c r="E633" s="381"/>
      <c r="F633" s="1040"/>
      <c r="G633" s="1038"/>
      <c r="H633" s="1041"/>
      <c r="I633" s="381"/>
      <c r="J633" s="568">
        <f t="shared" si="138"/>
        <v>0</v>
      </c>
      <c r="K633" s="381"/>
      <c r="L633" s="381"/>
      <c r="M633" s="568">
        <f t="shared" si="147"/>
        <v>0</v>
      </c>
      <c r="N633" s="570">
        <f>IFERROR(VLOOKUP($C633,Listen!$J$3:$L$39,2,0),0)</f>
        <v>0</v>
      </c>
      <c r="O633" s="570">
        <f>IFERROR(VLOOKUP($C633,Listen!$J$3:$L$39,3,0),0)</f>
        <v>0</v>
      </c>
      <c r="P633" s="453">
        <f t="shared" si="139"/>
        <v>0</v>
      </c>
      <c r="Q633" s="453">
        <f t="shared" si="152"/>
        <v>0</v>
      </c>
      <c r="R633" s="453">
        <f t="shared" si="152"/>
        <v>0</v>
      </c>
      <c r="S633" s="453">
        <f t="shared" si="152"/>
        <v>0</v>
      </c>
      <c r="T633" s="453">
        <f t="shared" si="152"/>
        <v>0</v>
      </c>
      <c r="U633" s="453">
        <f t="shared" si="152"/>
        <v>0</v>
      </c>
      <c r="V633" s="453">
        <f t="shared" si="152"/>
        <v>0</v>
      </c>
      <c r="W633" s="384">
        <f t="shared" si="149"/>
        <v>0</v>
      </c>
      <c r="X633" s="565">
        <f>IF(D633='A. Allgemeine Informationen'!$C$17,$M633-Y633,HLOOKUP('A. Allgemeine Informationen'!$C$17-1,$Z$1:$AF$2005,ROW(D633),FALSE)-$Y633)</f>
        <v>0</v>
      </c>
      <c r="Y633" s="384">
        <f>HLOOKUP('A. Allgemeine Informationen'!$C$17,$Z$1:$AF$2005,ROW(D633),FALSE)</f>
        <v>0</v>
      </c>
      <c r="Z633" s="565">
        <f t="shared" si="140"/>
        <v>0</v>
      </c>
      <c r="AA633" s="565">
        <f t="shared" si="141"/>
        <v>0</v>
      </c>
      <c r="AB633" s="565">
        <f t="shared" si="142"/>
        <v>0</v>
      </c>
      <c r="AC633" s="565">
        <f t="shared" si="143"/>
        <v>0</v>
      </c>
      <c r="AD633" s="572">
        <f t="shared" si="144"/>
        <v>0</v>
      </c>
      <c r="AE633" s="560">
        <f t="shared" si="145"/>
        <v>0</v>
      </c>
      <c r="AF633" s="561">
        <f t="shared" si="146"/>
        <v>0</v>
      </c>
      <c r="AG633" s="562"/>
    </row>
    <row r="634" spans="2:33" s="418" customFormat="1" ht="15" customHeight="1" x14ac:dyDescent="0.2">
      <c r="B634" s="554"/>
      <c r="C634" s="382"/>
      <c r="D634" s="383"/>
      <c r="E634" s="381"/>
      <c r="F634" s="1040"/>
      <c r="G634" s="1038"/>
      <c r="H634" s="1041"/>
      <c r="I634" s="381"/>
      <c r="J634" s="568">
        <f t="shared" si="138"/>
        <v>0</v>
      </c>
      <c r="K634" s="381"/>
      <c r="L634" s="381"/>
      <c r="M634" s="568">
        <f t="shared" si="147"/>
        <v>0</v>
      </c>
      <c r="N634" s="570">
        <f>IFERROR(VLOOKUP($C634,Listen!$J$3:$L$39,2,0),0)</f>
        <v>0</v>
      </c>
      <c r="O634" s="570">
        <f>IFERROR(VLOOKUP($C634,Listen!$J$3:$L$39,3,0),0)</f>
        <v>0</v>
      </c>
      <c r="P634" s="453">
        <f t="shared" si="139"/>
        <v>0</v>
      </c>
      <c r="Q634" s="453">
        <f t="shared" si="152"/>
        <v>0</v>
      </c>
      <c r="R634" s="453">
        <f t="shared" si="152"/>
        <v>0</v>
      </c>
      <c r="S634" s="453">
        <f t="shared" si="152"/>
        <v>0</v>
      </c>
      <c r="T634" s="453">
        <f t="shared" si="152"/>
        <v>0</v>
      </c>
      <c r="U634" s="453">
        <f t="shared" si="152"/>
        <v>0</v>
      </c>
      <c r="V634" s="453">
        <f t="shared" si="152"/>
        <v>0</v>
      </c>
      <c r="W634" s="384">
        <f t="shared" si="149"/>
        <v>0</v>
      </c>
      <c r="X634" s="565">
        <f>IF(D634='A. Allgemeine Informationen'!$C$17,$M634-Y634,HLOOKUP('A. Allgemeine Informationen'!$C$17-1,$Z$1:$AF$2005,ROW(D634),FALSE)-$Y634)</f>
        <v>0</v>
      </c>
      <c r="Y634" s="384">
        <f>HLOOKUP('A. Allgemeine Informationen'!$C$17,$Z$1:$AF$2005,ROW(D634),FALSE)</f>
        <v>0</v>
      </c>
      <c r="Z634" s="565">
        <f t="shared" si="140"/>
        <v>0</v>
      </c>
      <c r="AA634" s="565">
        <f t="shared" si="141"/>
        <v>0</v>
      </c>
      <c r="AB634" s="565">
        <f t="shared" si="142"/>
        <v>0</v>
      </c>
      <c r="AC634" s="565">
        <f t="shared" si="143"/>
        <v>0</v>
      </c>
      <c r="AD634" s="572">
        <f t="shared" si="144"/>
        <v>0</v>
      </c>
      <c r="AE634" s="560">
        <f t="shared" si="145"/>
        <v>0</v>
      </c>
      <c r="AF634" s="561">
        <f t="shared" si="146"/>
        <v>0</v>
      </c>
      <c r="AG634" s="562"/>
    </row>
    <row r="635" spans="2:33" s="418" customFormat="1" ht="15" customHeight="1" x14ac:dyDescent="0.2">
      <c r="B635" s="554"/>
      <c r="C635" s="382"/>
      <c r="D635" s="383"/>
      <c r="E635" s="381"/>
      <c r="F635" s="1040"/>
      <c r="G635" s="1038"/>
      <c r="H635" s="1041"/>
      <c r="I635" s="381"/>
      <c r="J635" s="568">
        <f t="shared" si="138"/>
        <v>0</v>
      </c>
      <c r="K635" s="381"/>
      <c r="L635" s="381"/>
      <c r="M635" s="568">
        <f t="shared" si="147"/>
        <v>0</v>
      </c>
      <c r="N635" s="570">
        <f>IFERROR(VLOOKUP($C635,Listen!$J$3:$L$39,2,0),0)</f>
        <v>0</v>
      </c>
      <c r="O635" s="570">
        <f>IFERROR(VLOOKUP($C635,Listen!$J$3:$L$39,3,0),0)</f>
        <v>0</v>
      </c>
      <c r="P635" s="453">
        <f t="shared" si="139"/>
        <v>0</v>
      </c>
      <c r="Q635" s="453">
        <f t="shared" si="152"/>
        <v>0</v>
      </c>
      <c r="R635" s="453">
        <f t="shared" si="152"/>
        <v>0</v>
      </c>
      <c r="S635" s="453">
        <f t="shared" si="152"/>
        <v>0</v>
      </c>
      <c r="T635" s="453">
        <f t="shared" si="152"/>
        <v>0</v>
      </c>
      <c r="U635" s="453">
        <f t="shared" si="152"/>
        <v>0</v>
      </c>
      <c r="V635" s="453">
        <f t="shared" si="152"/>
        <v>0</v>
      </c>
      <c r="W635" s="384">
        <f t="shared" si="149"/>
        <v>0</v>
      </c>
      <c r="X635" s="565">
        <f>IF(D635='A. Allgemeine Informationen'!$C$17,$M635-Y635,HLOOKUP('A. Allgemeine Informationen'!$C$17-1,$Z$1:$AF$2005,ROW(D635),FALSE)-$Y635)</f>
        <v>0</v>
      </c>
      <c r="Y635" s="384">
        <f>HLOOKUP('A. Allgemeine Informationen'!$C$17,$Z$1:$AF$2005,ROW(D635),FALSE)</f>
        <v>0</v>
      </c>
      <c r="Z635" s="565">
        <f t="shared" si="140"/>
        <v>0</v>
      </c>
      <c r="AA635" s="565">
        <f t="shared" si="141"/>
        <v>0</v>
      </c>
      <c r="AB635" s="565">
        <f t="shared" si="142"/>
        <v>0</v>
      </c>
      <c r="AC635" s="565">
        <f t="shared" si="143"/>
        <v>0</v>
      </c>
      <c r="AD635" s="572">
        <f t="shared" si="144"/>
        <v>0</v>
      </c>
      <c r="AE635" s="560">
        <f t="shared" si="145"/>
        <v>0</v>
      </c>
      <c r="AF635" s="561">
        <f t="shared" si="146"/>
        <v>0</v>
      </c>
      <c r="AG635" s="562"/>
    </row>
    <row r="636" spans="2:33" s="418" customFormat="1" ht="15" customHeight="1" x14ac:dyDescent="0.2">
      <c r="B636" s="554"/>
      <c r="C636" s="382"/>
      <c r="D636" s="383"/>
      <c r="E636" s="381"/>
      <c r="F636" s="1040"/>
      <c r="G636" s="1038"/>
      <c r="H636" s="1041"/>
      <c r="I636" s="381"/>
      <c r="J636" s="568">
        <f t="shared" si="138"/>
        <v>0</v>
      </c>
      <c r="K636" s="381"/>
      <c r="L636" s="381"/>
      <c r="M636" s="568">
        <f t="shared" si="147"/>
        <v>0</v>
      </c>
      <c r="N636" s="570">
        <f>IFERROR(VLOOKUP($C636,Listen!$J$3:$L$39,2,0),0)</f>
        <v>0</v>
      </c>
      <c r="O636" s="570">
        <f>IFERROR(VLOOKUP($C636,Listen!$J$3:$L$39,3,0),0)</f>
        <v>0</v>
      </c>
      <c r="P636" s="453">
        <f t="shared" si="139"/>
        <v>0</v>
      </c>
      <c r="Q636" s="453">
        <f t="shared" si="152"/>
        <v>0</v>
      </c>
      <c r="R636" s="453">
        <f t="shared" si="152"/>
        <v>0</v>
      </c>
      <c r="S636" s="453">
        <f t="shared" si="152"/>
        <v>0</v>
      </c>
      <c r="T636" s="453">
        <f t="shared" si="152"/>
        <v>0</v>
      </c>
      <c r="U636" s="453">
        <f t="shared" si="152"/>
        <v>0</v>
      </c>
      <c r="V636" s="453">
        <f t="shared" si="152"/>
        <v>0</v>
      </c>
      <c r="W636" s="384">
        <f t="shared" si="149"/>
        <v>0</v>
      </c>
      <c r="X636" s="565">
        <f>IF(D636='A. Allgemeine Informationen'!$C$17,$M636-Y636,HLOOKUP('A. Allgemeine Informationen'!$C$17-1,$Z$1:$AF$2005,ROW(D636),FALSE)-$Y636)</f>
        <v>0</v>
      </c>
      <c r="Y636" s="384">
        <f>HLOOKUP('A. Allgemeine Informationen'!$C$17,$Z$1:$AF$2005,ROW(D636),FALSE)</f>
        <v>0</v>
      </c>
      <c r="Z636" s="565">
        <f t="shared" si="140"/>
        <v>0</v>
      </c>
      <c r="AA636" s="565">
        <f t="shared" si="141"/>
        <v>0</v>
      </c>
      <c r="AB636" s="565">
        <f t="shared" si="142"/>
        <v>0</v>
      </c>
      <c r="AC636" s="565">
        <f t="shared" si="143"/>
        <v>0</v>
      </c>
      <c r="AD636" s="572">
        <f t="shared" si="144"/>
        <v>0</v>
      </c>
      <c r="AE636" s="560">
        <f t="shared" si="145"/>
        <v>0</v>
      </c>
      <c r="AF636" s="561">
        <f t="shared" si="146"/>
        <v>0</v>
      </c>
      <c r="AG636" s="562"/>
    </row>
    <row r="637" spans="2:33" s="418" customFormat="1" ht="15" customHeight="1" x14ac:dyDescent="0.2">
      <c r="B637" s="554"/>
      <c r="C637" s="382"/>
      <c r="D637" s="383"/>
      <c r="E637" s="381"/>
      <c r="F637" s="1040"/>
      <c r="G637" s="1038"/>
      <c r="H637" s="1041"/>
      <c r="I637" s="381"/>
      <c r="J637" s="568">
        <f t="shared" si="138"/>
        <v>0</v>
      </c>
      <c r="K637" s="381"/>
      <c r="L637" s="381"/>
      <c r="M637" s="568">
        <f t="shared" si="147"/>
        <v>0</v>
      </c>
      <c r="N637" s="570">
        <f>IFERROR(VLOOKUP($C637,Listen!$J$3:$L$39,2,0),0)</f>
        <v>0</v>
      </c>
      <c r="O637" s="570">
        <f>IFERROR(VLOOKUP($C637,Listen!$J$3:$L$39,3,0),0)</f>
        <v>0</v>
      </c>
      <c r="P637" s="453">
        <f t="shared" si="139"/>
        <v>0</v>
      </c>
      <c r="Q637" s="453">
        <f t="shared" si="152"/>
        <v>0</v>
      </c>
      <c r="R637" s="453">
        <f t="shared" si="152"/>
        <v>0</v>
      </c>
      <c r="S637" s="453">
        <f t="shared" si="152"/>
        <v>0</v>
      </c>
      <c r="T637" s="453">
        <f t="shared" si="152"/>
        <v>0</v>
      </c>
      <c r="U637" s="453">
        <f t="shared" si="152"/>
        <v>0</v>
      </c>
      <c r="V637" s="453">
        <f t="shared" si="152"/>
        <v>0</v>
      </c>
      <c r="W637" s="384">
        <f t="shared" si="149"/>
        <v>0</v>
      </c>
      <c r="X637" s="565">
        <f>IF(D637='A. Allgemeine Informationen'!$C$17,$M637-Y637,HLOOKUP('A. Allgemeine Informationen'!$C$17-1,$Z$1:$AF$2005,ROW(D637),FALSE)-$Y637)</f>
        <v>0</v>
      </c>
      <c r="Y637" s="384">
        <f>HLOOKUP('A. Allgemeine Informationen'!$C$17,$Z$1:$AF$2005,ROW(D637),FALSE)</f>
        <v>0</v>
      </c>
      <c r="Z637" s="565">
        <f t="shared" si="140"/>
        <v>0</v>
      </c>
      <c r="AA637" s="565">
        <f t="shared" si="141"/>
        <v>0</v>
      </c>
      <c r="AB637" s="565">
        <f t="shared" si="142"/>
        <v>0</v>
      </c>
      <c r="AC637" s="565">
        <f t="shared" si="143"/>
        <v>0</v>
      </c>
      <c r="AD637" s="572">
        <f t="shared" si="144"/>
        <v>0</v>
      </c>
      <c r="AE637" s="560">
        <f t="shared" si="145"/>
        <v>0</v>
      </c>
      <c r="AF637" s="561">
        <f t="shared" si="146"/>
        <v>0</v>
      </c>
      <c r="AG637" s="562"/>
    </row>
    <row r="638" spans="2:33" s="418" customFormat="1" ht="15" customHeight="1" x14ac:dyDescent="0.2">
      <c r="B638" s="554"/>
      <c r="C638" s="382"/>
      <c r="D638" s="383"/>
      <c r="E638" s="381"/>
      <c r="F638" s="1040"/>
      <c r="G638" s="1038"/>
      <c r="H638" s="1041"/>
      <c r="I638" s="381"/>
      <c r="J638" s="568">
        <f t="shared" si="138"/>
        <v>0</v>
      </c>
      <c r="K638" s="381"/>
      <c r="L638" s="381"/>
      <c r="M638" s="568">
        <f t="shared" si="147"/>
        <v>0</v>
      </c>
      <c r="N638" s="570">
        <f>IFERROR(VLOOKUP($C638,Listen!$J$3:$L$39,2,0),0)</f>
        <v>0</v>
      </c>
      <c r="O638" s="570">
        <f>IFERROR(VLOOKUP($C638,Listen!$J$3:$L$39,3,0),0)</f>
        <v>0</v>
      </c>
      <c r="P638" s="453">
        <f t="shared" si="139"/>
        <v>0</v>
      </c>
      <c r="Q638" s="453">
        <f t="shared" si="152"/>
        <v>0</v>
      </c>
      <c r="R638" s="453">
        <f t="shared" si="152"/>
        <v>0</v>
      </c>
      <c r="S638" s="453">
        <f t="shared" si="152"/>
        <v>0</v>
      </c>
      <c r="T638" s="453">
        <f t="shared" si="152"/>
        <v>0</v>
      </c>
      <c r="U638" s="453">
        <f t="shared" si="152"/>
        <v>0</v>
      </c>
      <c r="V638" s="453">
        <f t="shared" si="152"/>
        <v>0</v>
      </c>
      <c r="W638" s="384">
        <f t="shared" si="149"/>
        <v>0</v>
      </c>
      <c r="X638" s="565">
        <f>IF(D638='A. Allgemeine Informationen'!$C$17,$M638-Y638,HLOOKUP('A. Allgemeine Informationen'!$C$17-1,$Z$1:$AF$2005,ROW(D638),FALSE)-$Y638)</f>
        <v>0</v>
      </c>
      <c r="Y638" s="384">
        <f>HLOOKUP('A. Allgemeine Informationen'!$C$17,$Z$1:$AF$2005,ROW(D638),FALSE)</f>
        <v>0</v>
      </c>
      <c r="Z638" s="565">
        <f t="shared" si="140"/>
        <v>0</v>
      </c>
      <c r="AA638" s="565">
        <f t="shared" si="141"/>
        <v>0</v>
      </c>
      <c r="AB638" s="565">
        <f t="shared" si="142"/>
        <v>0</v>
      </c>
      <c r="AC638" s="565">
        <f t="shared" si="143"/>
        <v>0</v>
      </c>
      <c r="AD638" s="572">
        <f t="shared" si="144"/>
        <v>0</v>
      </c>
      <c r="AE638" s="560">
        <f t="shared" si="145"/>
        <v>0</v>
      </c>
      <c r="AF638" s="561">
        <f t="shared" si="146"/>
        <v>0</v>
      </c>
      <c r="AG638" s="562"/>
    </row>
    <row r="639" spans="2:33" s="418" customFormat="1" ht="15" customHeight="1" x14ac:dyDescent="0.2">
      <c r="B639" s="554"/>
      <c r="C639" s="382"/>
      <c r="D639" s="383"/>
      <c r="E639" s="381"/>
      <c r="F639" s="1040"/>
      <c r="G639" s="1038"/>
      <c r="H639" s="1041"/>
      <c r="I639" s="381"/>
      <c r="J639" s="568">
        <f t="shared" si="138"/>
        <v>0</v>
      </c>
      <c r="K639" s="381"/>
      <c r="L639" s="381"/>
      <c r="M639" s="568">
        <f t="shared" si="147"/>
        <v>0</v>
      </c>
      <c r="N639" s="570">
        <f>IFERROR(VLOOKUP($C639,Listen!$J$3:$L$39,2,0),0)</f>
        <v>0</v>
      </c>
      <c r="O639" s="570">
        <f>IFERROR(VLOOKUP($C639,Listen!$J$3:$L$39,3,0),0)</f>
        <v>0</v>
      </c>
      <c r="P639" s="453">
        <f t="shared" si="139"/>
        <v>0</v>
      </c>
      <c r="Q639" s="453">
        <f t="shared" si="152"/>
        <v>0</v>
      </c>
      <c r="R639" s="453">
        <f t="shared" si="152"/>
        <v>0</v>
      </c>
      <c r="S639" s="453">
        <f t="shared" si="152"/>
        <v>0</v>
      </c>
      <c r="T639" s="453">
        <f t="shared" si="152"/>
        <v>0</v>
      </c>
      <c r="U639" s="453">
        <f t="shared" si="152"/>
        <v>0</v>
      </c>
      <c r="V639" s="453">
        <f t="shared" si="152"/>
        <v>0</v>
      </c>
      <c r="W639" s="384">
        <f t="shared" si="149"/>
        <v>0</v>
      </c>
      <c r="X639" s="565">
        <f>IF(D639='A. Allgemeine Informationen'!$C$17,$M639-Y639,HLOOKUP('A. Allgemeine Informationen'!$C$17-1,$Z$1:$AF$2005,ROW(D639),FALSE)-$Y639)</f>
        <v>0</v>
      </c>
      <c r="Y639" s="384">
        <f>HLOOKUP('A. Allgemeine Informationen'!$C$17,$Z$1:$AF$2005,ROW(D639),FALSE)</f>
        <v>0</v>
      </c>
      <c r="Z639" s="565">
        <f t="shared" si="140"/>
        <v>0</v>
      </c>
      <c r="AA639" s="565">
        <f t="shared" si="141"/>
        <v>0</v>
      </c>
      <c r="AB639" s="565">
        <f t="shared" si="142"/>
        <v>0</v>
      </c>
      <c r="AC639" s="565">
        <f t="shared" si="143"/>
        <v>0</v>
      </c>
      <c r="AD639" s="572">
        <f t="shared" si="144"/>
        <v>0</v>
      </c>
      <c r="AE639" s="560">
        <f t="shared" si="145"/>
        <v>0</v>
      </c>
      <c r="AF639" s="561">
        <f t="shared" si="146"/>
        <v>0</v>
      </c>
      <c r="AG639" s="562"/>
    </row>
    <row r="640" spans="2:33" s="418" customFormat="1" ht="15" customHeight="1" x14ac:dyDescent="0.2">
      <c r="B640" s="554"/>
      <c r="C640" s="382"/>
      <c r="D640" s="383"/>
      <c r="E640" s="381"/>
      <c r="F640" s="1040"/>
      <c r="G640" s="1038"/>
      <c r="H640" s="1041"/>
      <c r="I640" s="381"/>
      <c r="J640" s="568">
        <f t="shared" si="138"/>
        <v>0</v>
      </c>
      <c r="K640" s="381"/>
      <c r="L640" s="381"/>
      <c r="M640" s="568">
        <f t="shared" si="147"/>
        <v>0</v>
      </c>
      <c r="N640" s="570">
        <f>IFERROR(VLOOKUP($C640,Listen!$J$3:$L$39,2,0),0)</f>
        <v>0</v>
      </c>
      <c r="O640" s="570">
        <f>IFERROR(VLOOKUP($C640,Listen!$J$3:$L$39,3,0),0)</f>
        <v>0</v>
      </c>
      <c r="P640" s="453">
        <f t="shared" si="139"/>
        <v>0</v>
      </c>
      <c r="Q640" s="453">
        <f t="shared" si="152"/>
        <v>0</v>
      </c>
      <c r="R640" s="453">
        <f t="shared" si="152"/>
        <v>0</v>
      </c>
      <c r="S640" s="453">
        <f t="shared" si="152"/>
        <v>0</v>
      </c>
      <c r="T640" s="453">
        <f t="shared" si="152"/>
        <v>0</v>
      </c>
      <c r="U640" s="453">
        <f t="shared" si="152"/>
        <v>0</v>
      </c>
      <c r="V640" s="453">
        <f t="shared" si="152"/>
        <v>0</v>
      </c>
      <c r="W640" s="384">
        <f t="shared" si="149"/>
        <v>0</v>
      </c>
      <c r="X640" s="565">
        <f>IF(D640='A. Allgemeine Informationen'!$C$17,$M640-Y640,HLOOKUP('A. Allgemeine Informationen'!$C$17-1,$Z$1:$AF$2005,ROW(D640),FALSE)-$Y640)</f>
        <v>0</v>
      </c>
      <c r="Y640" s="384">
        <f>HLOOKUP('A. Allgemeine Informationen'!$C$17,$Z$1:$AF$2005,ROW(D640),FALSE)</f>
        <v>0</v>
      </c>
      <c r="Z640" s="565">
        <f t="shared" si="140"/>
        <v>0</v>
      </c>
      <c r="AA640" s="565">
        <f t="shared" si="141"/>
        <v>0</v>
      </c>
      <c r="AB640" s="565">
        <f t="shared" si="142"/>
        <v>0</v>
      </c>
      <c r="AC640" s="565">
        <f t="shared" si="143"/>
        <v>0</v>
      </c>
      <c r="AD640" s="572">
        <f t="shared" si="144"/>
        <v>0</v>
      </c>
      <c r="AE640" s="560">
        <f t="shared" si="145"/>
        <v>0</v>
      </c>
      <c r="AF640" s="561">
        <f t="shared" si="146"/>
        <v>0</v>
      </c>
      <c r="AG640" s="562"/>
    </row>
    <row r="641" spans="2:33" s="418" customFormat="1" ht="15" customHeight="1" x14ac:dyDescent="0.2">
      <c r="B641" s="554"/>
      <c r="C641" s="382"/>
      <c r="D641" s="383"/>
      <c r="E641" s="381"/>
      <c r="F641" s="1040"/>
      <c r="G641" s="1038"/>
      <c r="H641" s="1041"/>
      <c r="I641" s="381"/>
      <c r="J641" s="568">
        <f t="shared" si="138"/>
        <v>0</v>
      </c>
      <c r="K641" s="381"/>
      <c r="L641" s="381"/>
      <c r="M641" s="568">
        <f t="shared" si="147"/>
        <v>0</v>
      </c>
      <c r="N641" s="570">
        <f>IFERROR(VLOOKUP($C641,Listen!$J$3:$L$39,2,0),0)</f>
        <v>0</v>
      </c>
      <c r="O641" s="570">
        <f>IFERROR(VLOOKUP($C641,Listen!$J$3:$L$39,3,0),0)</f>
        <v>0</v>
      </c>
      <c r="P641" s="453">
        <f t="shared" si="139"/>
        <v>0</v>
      </c>
      <c r="Q641" s="453">
        <f t="shared" si="152"/>
        <v>0</v>
      </c>
      <c r="R641" s="453">
        <f t="shared" si="152"/>
        <v>0</v>
      </c>
      <c r="S641" s="453">
        <f t="shared" si="152"/>
        <v>0</v>
      </c>
      <c r="T641" s="453">
        <f t="shared" si="152"/>
        <v>0</v>
      </c>
      <c r="U641" s="453">
        <f t="shared" si="152"/>
        <v>0</v>
      </c>
      <c r="V641" s="453">
        <f t="shared" si="152"/>
        <v>0</v>
      </c>
      <c r="W641" s="384">
        <f t="shared" si="149"/>
        <v>0</v>
      </c>
      <c r="X641" s="565">
        <f>IF(D641='A. Allgemeine Informationen'!$C$17,$M641-Y641,HLOOKUP('A. Allgemeine Informationen'!$C$17-1,$Z$1:$AF$2005,ROW(D641),FALSE)-$Y641)</f>
        <v>0</v>
      </c>
      <c r="Y641" s="384">
        <f>HLOOKUP('A. Allgemeine Informationen'!$C$17,$Z$1:$AF$2005,ROW(D641),FALSE)</f>
        <v>0</v>
      </c>
      <c r="Z641" s="565">
        <f t="shared" si="140"/>
        <v>0</v>
      </c>
      <c r="AA641" s="565">
        <f t="shared" si="141"/>
        <v>0</v>
      </c>
      <c r="AB641" s="565">
        <f t="shared" si="142"/>
        <v>0</v>
      </c>
      <c r="AC641" s="565">
        <f t="shared" si="143"/>
        <v>0</v>
      </c>
      <c r="AD641" s="572">
        <f t="shared" si="144"/>
        <v>0</v>
      </c>
      <c r="AE641" s="560">
        <f t="shared" si="145"/>
        <v>0</v>
      </c>
      <c r="AF641" s="561">
        <f t="shared" si="146"/>
        <v>0</v>
      </c>
      <c r="AG641" s="562"/>
    </row>
    <row r="642" spans="2:33" s="418" customFormat="1" ht="15" customHeight="1" x14ac:dyDescent="0.2">
      <c r="B642" s="554"/>
      <c r="C642" s="382"/>
      <c r="D642" s="383"/>
      <c r="E642" s="381"/>
      <c r="F642" s="1040"/>
      <c r="G642" s="1038"/>
      <c r="H642" s="1041"/>
      <c r="I642" s="381"/>
      <c r="J642" s="568">
        <f t="shared" si="138"/>
        <v>0</v>
      </c>
      <c r="K642" s="381"/>
      <c r="L642" s="381"/>
      <c r="M642" s="568">
        <f t="shared" si="147"/>
        <v>0</v>
      </c>
      <c r="N642" s="570">
        <f>IFERROR(VLOOKUP($C642,Listen!$J$3:$L$39,2,0),0)</f>
        <v>0</v>
      </c>
      <c r="O642" s="570">
        <f>IFERROR(VLOOKUP($C642,Listen!$J$3:$L$39,3,0),0)</f>
        <v>0</v>
      </c>
      <c r="P642" s="453">
        <f t="shared" si="139"/>
        <v>0</v>
      </c>
      <c r="Q642" s="453">
        <f t="shared" si="152"/>
        <v>0</v>
      </c>
      <c r="R642" s="453">
        <f t="shared" si="152"/>
        <v>0</v>
      </c>
      <c r="S642" s="453">
        <f t="shared" si="152"/>
        <v>0</v>
      </c>
      <c r="T642" s="453">
        <f t="shared" si="152"/>
        <v>0</v>
      </c>
      <c r="U642" s="453">
        <f t="shared" si="152"/>
        <v>0</v>
      </c>
      <c r="V642" s="453">
        <f t="shared" si="152"/>
        <v>0</v>
      </c>
      <c r="W642" s="384">
        <f t="shared" si="149"/>
        <v>0</v>
      </c>
      <c r="X642" s="565">
        <f>IF(D642='A. Allgemeine Informationen'!$C$17,$M642-Y642,HLOOKUP('A. Allgemeine Informationen'!$C$17-1,$Z$1:$AF$2005,ROW(D642),FALSE)-$Y642)</f>
        <v>0</v>
      </c>
      <c r="Y642" s="384">
        <f>HLOOKUP('A. Allgemeine Informationen'!$C$17,$Z$1:$AF$2005,ROW(D642),FALSE)</f>
        <v>0</v>
      </c>
      <c r="Z642" s="565">
        <f t="shared" si="140"/>
        <v>0</v>
      </c>
      <c r="AA642" s="565">
        <f t="shared" si="141"/>
        <v>0</v>
      </c>
      <c r="AB642" s="565">
        <f t="shared" si="142"/>
        <v>0</v>
      </c>
      <c r="AC642" s="565">
        <f t="shared" si="143"/>
        <v>0</v>
      </c>
      <c r="AD642" s="572">
        <f t="shared" si="144"/>
        <v>0</v>
      </c>
      <c r="AE642" s="560">
        <f t="shared" si="145"/>
        <v>0</v>
      </c>
      <c r="AF642" s="561">
        <f t="shared" si="146"/>
        <v>0</v>
      </c>
      <c r="AG642" s="562"/>
    </row>
    <row r="643" spans="2:33" s="418" customFormat="1" ht="15" customHeight="1" x14ac:dyDescent="0.2">
      <c r="B643" s="554"/>
      <c r="C643" s="382"/>
      <c r="D643" s="383"/>
      <c r="E643" s="381"/>
      <c r="F643" s="1040"/>
      <c r="G643" s="1038"/>
      <c r="H643" s="1041"/>
      <c r="I643" s="381"/>
      <c r="J643" s="568">
        <f t="shared" si="138"/>
        <v>0</v>
      </c>
      <c r="K643" s="381"/>
      <c r="L643" s="381"/>
      <c r="M643" s="568">
        <f t="shared" si="147"/>
        <v>0</v>
      </c>
      <c r="N643" s="570">
        <f>IFERROR(VLOOKUP($C643,Listen!$J$3:$L$39,2,0),0)</f>
        <v>0</v>
      </c>
      <c r="O643" s="570">
        <f>IFERROR(VLOOKUP($C643,Listen!$J$3:$L$39,3,0),0)</f>
        <v>0</v>
      </c>
      <c r="P643" s="453">
        <f t="shared" si="139"/>
        <v>0</v>
      </c>
      <c r="Q643" s="453">
        <f t="shared" si="152"/>
        <v>0</v>
      </c>
      <c r="R643" s="453">
        <f t="shared" si="152"/>
        <v>0</v>
      </c>
      <c r="S643" s="453">
        <f t="shared" si="152"/>
        <v>0</v>
      </c>
      <c r="T643" s="453">
        <f t="shared" si="152"/>
        <v>0</v>
      </c>
      <c r="U643" s="453">
        <f t="shared" si="152"/>
        <v>0</v>
      </c>
      <c r="V643" s="453">
        <f t="shared" si="152"/>
        <v>0</v>
      </c>
      <c r="W643" s="384">
        <f t="shared" si="149"/>
        <v>0</v>
      </c>
      <c r="X643" s="565">
        <f>IF(D643='A. Allgemeine Informationen'!$C$17,$M643-Y643,HLOOKUP('A. Allgemeine Informationen'!$C$17-1,$Z$1:$AF$2005,ROW(D643),FALSE)-$Y643)</f>
        <v>0</v>
      </c>
      <c r="Y643" s="384">
        <f>HLOOKUP('A. Allgemeine Informationen'!$C$17,$Z$1:$AF$2005,ROW(D643),FALSE)</f>
        <v>0</v>
      </c>
      <c r="Z643" s="565">
        <f t="shared" si="140"/>
        <v>0</v>
      </c>
      <c r="AA643" s="565">
        <f t="shared" si="141"/>
        <v>0</v>
      </c>
      <c r="AB643" s="565">
        <f t="shared" si="142"/>
        <v>0</v>
      </c>
      <c r="AC643" s="565">
        <f t="shared" si="143"/>
        <v>0</v>
      </c>
      <c r="AD643" s="572">
        <f t="shared" si="144"/>
        <v>0</v>
      </c>
      <c r="AE643" s="560">
        <f t="shared" si="145"/>
        <v>0</v>
      </c>
      <c r="AF643" s="561">
        <f t="shared" si="146"/>
        <v>0</v>
      </c>
      <c r="AG643" s="562"/>
    </row>
    <row r="644" spans="2:33" s="418" customFormat="1" ht="15" customHeight="1" x14ac:dyDescent="0.2">
      <c r="B644" s="554"/>
      <c r="C644" s="382"/>
      <c r="D644" s="383"/>
      <c r="E644" s="381"/>
      <c r="F644" s="1040"/>
      <c r="G644" s="1038"/>
      <c r="H644" s="1041"/>
      <c r="I644" s="381"/>
      <c r="J644" s="568">
        <f t="shared" si="138"/>
        <v>0</v>
      </c>
      <c r="K644" s="381"/>
      <c r="L644" s="381"/>
      <c r="M644" s="568">
        <f t="shared" si="147"/>
        <v>0</v>
      </c>
      <c r="N644" s="570">
        <f>IFERROR(VLOOKUP($C644,Listen!$J$3:$L$39,2,0),0)</f>
        <v>0</v>
      </c>
      <c r="O644" s="570">
        <f>IFERROR(VLOOKUP($C644,Listen!$J$3:$L$39,3,0),0)</f>
        <v>0</v>
      </c>
      <c r="P644" s="453">
        <f t="shared" si="139"/>
        <v>0</v>
      </c>
      <c r="Q644" s="453">
        <f t="shared" si="152"/>
        <v>0</v>
      </c>
      <c r="R644" s="453">
        <f t="shared" si="152"/>
        <v>0</v>
      </c>
      <c r="S644" s="453">
        <f t="shared" si="152"/>
        <v>0</v>
      </c>
      <c r="T644" s="453">
        <f t="shared" si="152"/>
        <v>0</v>
      </c>
      <c r="U644" s="453">
        <f t="shared" si="152"/>
        <v>0</v>
      </c>
      <c r="V644" s="453">
        <f t="shared" si="152"/>
        <v>0</v>
      </c>
      <c r="W644" s="384">
        <f t="shared" si="149"/>
        <v>0</v>
      </c>
      <c r="X644" s="565">
        <f>IF(D644='A. Allgemeine Informationen'!$C$17,$M644-Y644,HLOOKUP('A. Allgemeine Informationen'!$C$17-1,$Z$1:$AF$2005,ROW(D644),FALSE)-$Y644)</f>
        <v>0</v>
      </c>
      <c r="Y644" s="384">
        <f>HLOOKUP('A. Allgemeine Informationen'!$C$17,$Z$1:$AF$2005,ROW(D644),FALSE)</f>
        <v>0</v>
      </c>
      <c r="Z644" s="565">
        <f t="shared" si="140"/>
        <v>0</v>
      </c>
      <c r="AA644" s="565">
        <f t="shared" si="141"/>
        <v>0</v>
      </c>
      <c r="AB644" s="565">
        <f t="shared" si="142"/>
        <v>0</v>
      </c>
      <c r="AC644" s="565">
        <f t="shared" si="143"/>
        <v>0</v>
      </c>
      <c r="AD644" s="572">
        <f t="shared" si="144"/>
        <v>0</v>
      </c>
      <c r="AE644" s="560">
        <f t="shared" si="145"/>
        <v>0</v>
      </c>
      <c r="AF644" s="561">
        <f t="shared" si="146"/>
        <v>0</v>
      </c>
      <c r="AG644" s="562"/>
    </row>
    <row r="645" spans="2:33" s="418" customFormat="1" ht="15" customHeight="1" x14ac:dyDescent="0.2">
      <c r="B645" s="554"/>
      <c r="C645" s="382"/>
      <c r="D645" s="383"/>
      <c r="E645" s="381"/>
      <c r="F645" s="1040"/>
      <c r="G645" s="1038"/>
      <c r="H645" s="1041"/>
      <c r="I645" s="381"/>
      <c r="J645" s="568">
        <f t="shared" si="138"/>
        <v>0</v>
      </c>
      <c r="K645" s="381"/>
      <c r="L645" s="381"/>
      <c r="M645" s="568">
        <f t="shared" si="147"/>
        <v>0</v>
      </c>
      <c r="N645" s="570">
        <f>IFERROR(VLOOKUP($C645,Listen!$J$3:$L$39,2,0),0)</f>
        <v>0</v>
      </c>
      <c r="O645" s="570">
        <f>IFERROR(VLOOKUP($C645,Listen!$J$3:$L$39,3,0),0)</f>
        <v>0</v>
      </c>
      <c r="P645" s="453">
        <f t="shared" si="139"/>
        <v>0</v>
      </c>
      <c r="Q645" s="453">
        <f t="shared" si="152"/>
        <v>0</v>
      </c>
      <c r="R645" s="453">
        <f t="shared" si="152"/>
        <v>0</v>
      </c>
      <c r="S645" s="453">
        <f t="shared" si="152"/>
        <v>0</v>
      </c>
      <c r="T645" s="453">
        <f t="shared" si="152"/>
        <v>0</v>
      </c>
      <c r="U645" s="453">
        <f t="shared" si="152"/>
        <v>0</v>
      </c>
      <c r="V645" s="453">
        <f t="shared" si="152"/>
        <v>0</v>
      </c>
      <c r="W645" s="384">
        <f t="shared" si="149"/>
        <v>0</v>
      </c>
      <c r="X645" s="565">
        <f>IF(D645='A. Allgemeine Informationen'!$C$17,$M645-Y645,HLOOKUP('A. Allgemeine Informationen'!$C$17-1,$Z$1:$AF$2005,ROW(D645),FALSE)-$Y645)</f>
        <v>0</v>
      </c>
      <c r="Y645" s="384">
        <f>HLOOKUP('A. Allgemeine Informationen'!$C$17,$Z$1:$AF$2005,ROW(D645),FALSE)</f>
        <v>0</v>
      </c>
      <c r="Z645" s="565">
        <f t="shared" si="140"/>
        <v>0</v>
      </c>
      <c r="AA645" s="565">
        <f t="shared" si="141"/>
        <v>0</v>
      </c>
      <c r="AB645" s="565">
        <f t="shared" si="142"/>
        <v>0</v>
      </c>
      <c r="AC645" s="565">
        <f t="shared" si="143"/>
        <v>0</v>
      </c>
      <c r="AD645" s="572">
        <f t="shared" si="144"/>
        <v>0</v>
      </c>
      <c r="AE645" s="560">
        <f t="shared" si="145"/>
        <v>0</v>
      </c>
      <c r="AF645" s="561">
        <f t="shared" si="146"/>
        <v>0</v>
      </c>
      <c r="AG645" s="562"/>
    </row>
    <row r="646" spans="2:33" s="418" customFormat="1" ht="15" customHeight="1" x14ac:dyDescent="0.2">
      <c r="B646" s="554"/>
      <c r="C646" s="382"/>
      <c r="D646" s="383"/>
      <c r="E646" s="381"/>
      <c r="F646" s="1040"/>
      <c r="G646" s="1038"/>
      <c r="H646" s="1041"/>
      <c r="I646" s="381"/>
      <c r="J646" s="568">
        <f t="shared" ref="J646:J709" si="153">E646+G646-I646</f>
        <v>0</v>
      </c>
      <c r="K646" s="381"/>
      <c r="L646" s="381"/>
      <c r="M646" s="568">
        <f t="shared" si="147"/>
        <v>0</v>
      </c>
      <c r="N646" s="570">
        <f>IFERROR(VLOOKUP($C646,Listen!$J$3:$L$39,2,0),0)</f>
        <v>0</v>
      </c>
      <c r="O646" s="570">
        <f>IFERROR(VLOOKUP($C646,Listen!$J$3:$L$39,3,0),0)</f>
        <v>0</v>
      </c>
      <c r="P646" s="453">
        <f t="shared" ref="P646:P709" si="154">$N646</f>
        <v>0</v>
      </c>
      <c r="Q646" s="453">
        <f t="shared" si="152"/>
        <v>0</v>
      </c>
      <c r="R646" s="453">
        <f t="shared" si="152"/>
        <v>0</v>
      </c>
      <c r="S646" s="453">
        <f t="shared" si="152"/>
        <v>0</v>
      </c>
      <c r="T646" s="453">
        <f t="shared" si="152"/>
        <v>0</v>
      </c>
      <c r="U646" s="453">
        <f t="shared" si="152"/>
        <v>0</v>
      </c>
      <c r="V646" s="453">
        <f t="shared" si="152"/>
        <v>0</v>
      </c>
      <c r="W646" s="384">
        <f t="shared" si="149"/>
        <v>0</v>
      </c>
      <c r="X646" s="565">
        <f>IF(D646='A. Allgemeine Informationen'!$C$17,$M646-Y646,HLOOKUP('A. Allgemeine Informationen'!$C$17-1,$Z$1:$AF$2005,ROW(D646),FALSE)-$Y646)</f>
        <v>0</v>
      </c>
      <c r="Y646" s="384">
        <f>HLOOKUP('A. Allgemeine Informationen'!$C$17,$Z$1:$AF$2005,ROW(D646),FALSE)</f>
        <v>0</v>
      </c>
      <c r="Z646" s="565">
        <f t="shared" ref="Z646:Z709" si="155">IF(OR($D646=0,$M646=0),0,IF($D646-$Z$5&lt;1,$M646-$M646/P646*(Z$5-$D646+1),0))</f>
        <v>0</v>
      </c>
      <c r="AA646" s="565">
        <f t="shared" ref="AA646:AA709" si="156">IF(OR($D646=0,$M646=0,Q646-(AA$5-$D646)=0),0,IF($D646-AA$5&lt;0,Z646-Z646/(Q646-(AA$5-$D646)),IF($D646-AA$5=0,$M646-$M646/Q646,0)))</f>
        <v>0</v>
      </c>
      <c r="AB646" s="565">
        <f t="shared" ref="AB646:AB709" si="157">IF(OR($D646=0,$M646=0,R646-(AB$5-$D646)=0),0,IF($D646-AB$5&lt;0,AA646-AA646/(R646-(AB$5-$D646)),IF($D646-AB$5=0,$M646-$M646/R646,0)))</f>
        <v>0</v>
      </c>
      <c r="AC646" s="565">
        <f t="shared" ref="AC646:AC709" si="158">IF(OR($D646=0,$M646=0,S646-(AC$5-$D646)=0),0,IF($D646-AC$5&lt;0,AB646-AB646/(S646-(AC$5-$D646)),IF($D646-AC$5=0,$M646-$M646/S646,0)))</f>
        <v>0</v>
      </c>
      <c r="AD646" s="572">
        <f t="shared" ref="AD646:AD709" si="159">IF(OR($D646=0,$M646=0,T646-(AD$5-$D646)=0),0,IF($D646-AD$5&lt;0,AC646-AC646/(T646-(AD$5-$D646)),IF($D646-AD$5=0,$M646-$M646/T646,0)))</f>
        <v>0</v>
      </c>
      <c r="AE646" s="560">
        <f t="shared" ref="AE646:AE709" si="160">IF(OR($D646=0,$M646=0,U646-(AE$5-$D646)=0),0,IF($D646-AE$5&lt;0,AD646-AD646/(U646-(AE$5-$D646)),IF($D646-AE$5=0,$M646-$M646/U646,0)))</f>
        <v>0</v>
      </c>
      <c r="AF646" s="561">
        <f t="shared" ref="AF646:AF709" si="161">IF(OR($D646=0,$M646=0,V646-(AF$5-$D646)=0),0,IF($D646-AF$5&lt;0,AE646-AE646/(V646-(AF$5-$D646)),IF($D646-AF$5=0,$M646-$M646/V646,0)))</f>
        <v>0</v>
      </c>
      <c r="AG646" s="562"/>
    </row>
    <row r="647" spans="2:33" s="418" customFormat="1" ht="15" customHeight="1" x14ac:dyDescent="0.2">
      <c r="B647" s="554"/>
      <c r="C647" s="382"/>
      <c r="D647" s="383"/>
      <c r="E647" s="381"/>
      <c r="F647" s="1040"/>
      <c r="G647" s="1038"/>
      <c r="H647" s="1041"/>
      <c r="I647" s="381"/>
      <c r="J647" s="568">
        <f t="shared" si="153"/>
        <v>0</v>
      </c>
      <c r="K647" s="381"/>
      <c r="L647" s="381"/>
      <c r="M647" s="568">
        <f t="shared" ref="M647:M710" si="162">J647-K647</f>
        <v>0</v>
      </c>
      <c r="N647" s="570">
        <f>IFERROR(VLOOKUP($C647,Listen!$J$3:$L$39,2,0),0)</f>
        <v>0</v>
      </c>
      <c r="O647" s="570">
        <f>IFERROR(VLOOKUP($C647,Listen!$J$3:$L$39,3,0),0)</f>
        <v>0</v>
      </c>
      <c r="P647" s="453">
        <f t="shared" si="154"/>
        <v>0</v>
      </c>
      <c r="Q647" s="453">
        <f t="shared" ref="Q647:V662" si="163">P647</f>
        <v>0</v>
      </c>
      <c r="R647" s="453">
        <f t="shared" si="163"/>
        <v>0</v>
      </c>
      <c r="S647" s="453">
        <f t="shared" si="163"/>
        <v>0</v>
      </c>
      <c r="T647" s="453">
        <f t="shared" si="163"/>
        <v>0</v>
      </c>
      <c r="U647" s="453">
        <f t="shared" si="163"/>
        <v>0</v>
      </c>
      <c r="V647" s="453">
        <f t="shared" si="163"/>
        <v>0</v>
      </c>
      <c r="W647" s="384">
        <f t="shared" ref="W647:W710" si="164">Y647+X647</f>
        <v>0</v>
      </c>
      <c r="X647" s="565">
        <f>IF(D647='A. Allgemeine Informationen'!$C$17,$M647-Y647,HLOOKUP('A. Allgemeine Informationen'!$C$17-1,$Z$1:$AF$2005,ROW(D647),FALSE)-$Y647)</f>
        <v>0</v>
      </c>
      <c r="Y647" s="384">
        <f>HLOOKUP('A. Allgemeine Informationen'!$C$17,$Z$1:$AF$2005,ROW(D647),FALSE)</f>
        <v>0</v>
      </c>
      <c r="Z647" s="565">
        <f t="shared" si="155"/>
        <v>0</v>
      </c>
      <c r="AA647" s="565">
        <f t="shared" si="156"/>
        <v>0</v>
      </c>
      <c r="AB647" s="565">
        <f t="shared" si="157"/>
        <v>0</v>
      </c>
      <c r="AC647" s="565">
        <f t="shared" si="158"/>
        <v>0</v>
      </c>
      <c r="AD647" s="572">
        <f t="shared" si="159"/>
        <v>0</v>
      </c>
      <c r="AE647" s="560">
        <f t="shared" si="160"/>
        <v>0</v>
      </c>
      <c r="AF647" s="561">
        <f t="shared" si="161"/>
        <v>0</v>
      </c>
      <c r="AG647" s="562"/>
    </row>
    <row r="648" spans="2:33" s="418" customFormat="1" ht="15" customHeight="1" x14ac:dyDescent="0.2">
      <c r="B648" s="554"/>
      <c r="C648" s="382"/>
      <c r="D648" s="383"/>
      <c r="E648" s="381"/>
      <c r="F648" s="1040"/>
      <c r="G648" s="1038"/>
      <c r="H648" s="1041"/>
      <c r="I648" s="381"/>
      <c r="J648" s="568">
        <f t="shared" si="153"/>
        <v>0</v>
      </c>
      <c r="K648" s="381"/>
      <c r="L648" s="381"/>
      <c r="M648" s="568">
        <f t="shared" si="162"/>
        <v>0</v>
      </c>
      <c r="N648" s="570">
        <f>IFERROR(VLOOKUP($C648,Listen!$J$3:$L$39,2,0),0)</f>
        <v>0</v>
      </c>
      <c r="O648" s="570">
        <f>IFERROR(VLOOKUP($C648,Listen!$J$3:$L$39,3,0),0)</f>
        <v>0</v>
      </c>
      <c r="P648" s="453">
        <f t="shared" si="154"/>
        <v>0</v>
      </c>
      <c r="Q648" s="453">
        <f t="shared" si="163"/>
        <v>0</v>
      </c>
      <c r="R648" s="453">
        <f t="shared" si="163"/>
        <v>0</v>
      </c>
      <c r="S648" s="453">
        <f t="shared" si="163"/>
        <v>0</v>
      </c>
      <c r="T648" s="453">
        <f t="shared" si="163"/>
        <v>0</v>
      </c>
      <c r="U648" s="453">
        <f t="shared" si="163"/>
        <v>0</v>
      </c>
      <c r="V648" s="453">
        <f t="shared" si="163"/>
        <v>0</v>
      </c>
      <c r="W648" s="384">
        <f t="shared" si="164"/>
        <v>0</v>
      </c>
      <c r="X648" s="565">
        <f>IF(D648='A. Allgemeine Informationen'!$C$17,$M648-Y648,HLOOKUP('A. Allgemeine Informationen'!$C$17-1,$Z$1:$AF$2005,ROW(D648),FALSE)-$Y648)</f>
        <v>0</v>
      </c>
      <c r="Y648" s="384">
        <f>HLOOKUP('A. Allgemeine Informationen'!$C$17,$Z$1:$AF$2005,ROW(D648),FALSE)</f>
        <v>0</v>
      </c>
      <c r="Z648" s="565">
        <f t="shared" si="155"/>
        <v>0</v>
      </c>
      <c r="AA648" s="565">
        <f t="shared" si="156"/>
        <v>0</v>
      </c>
      <c r="AB648" s="565">
        <f t="shared" si="157"/>
        <v>0</v>
      </c>
      <c r="AC648" s="565">
        <f t="shared" si="158"/>
        <v>0</v>
      </c>
      <c r="AD648" s="572">
        <f t="shared" si="159"/>
        <v>0</v>
      </c>
      <c r="AE648" s="560">
        <f t="shared" si="160"/>
        <v>0</v>
      </c>
      <c r="AF648" s="561">
        <f t="shared" si="161"/>
        <v>0</v>
      </c>
      <c r="AG648" s="562"/>
    </row>
    <row r="649" spans="2:33" s="418" customFormat="1" ht="15" customHeight="1" x14ac:dyDescent="0.2">
      <c r="B649" s="554"/>
      <c r="C649" s="382"/>
      <c r="D649" s="383"/>
      <c r="E649" s="381"/>
      <c r="F649" s="1040"/>
      <c r="G649" s="1038"/>
      <c r="H649" s="1041"/>
      <c r="I649" s="381"/>
      <c r="J649" s="568">
        <f t="shared" si="153"/>
        <v>0</v>
      </c>
      <c r="K649" s="381"/>
      <c r="L649" s="381"/>
      <c r="M649" s="568">
        <f t="shared" si="162"/>
        <v>0</v>
      </c>
      <c r="N649" s="570">
        <f>IFERROR(VLOOKUP($C649,Listen!$J$3:$L$39,2,0),0)</f>
        <v>0</v>
      </c>
      <c r="O649" s="570">
        <f>IFERROR(VLOOKUP($C649,Listen!$J$3:$L$39,3,0),0)</f>
        <v>0</v>
      </c>
      <c r="P649" s="453">
        <f t="shared" si="154"/>
        <v>0</v>
      </c>
      <c r="Q649" s="453">
        <f t="shared" si="163"/>
        <v>0</v>
      </c>
      <c r="R649" s="453">
        <f t="shared" si="163"/>
        <v>0</v>
      </c>
      <c r="S649" s="453">
        <f t="shared" si="163"/>
        <v>0</v>
      </c>
      <c r="T649" s="453">
        <f t="shared" si="163"/>
        <v>0</v>
      </c>
      <c r="U649" s="453">
        <f t="shared" si="163"/>
        <v>0</v>
      </c>
      <c r="V649" s="453">
        <f t="shared" si="163"/>
        <v>0</v>
      </c>
      <c r="W649" s="384">
        <f t="shared" si="164"/>
        <v>0</v>
      </c>
      <c r="X649" s="565">
        <f>IF(D649='A. Allgemeine Informationen'!$C$17,$M649-Y649,HLOOKUP('A. Allgemeine Informationen'!$C$17-1,$Z$1:$AF$2005,ROW(D649),FALSE)-$Y649)</f>
        <v>0</v>
      </c>
      <c r="Y649" s="384">
        <f>HLOOKUP('A. Allgemeine Informationen'!$C$17,$Z$1:$AF$2005,ROW(D649),FALSE)</f>
        <v>0</v>
      </c>
      <c r="Z649" s="565">
        <f t="shared" si="155"/>
        <v>0</v>
      </c>
      <c r="AA649" s="565">
        <f t="shared" si="156"/>
        <v>0</v>
      </c>
      <c r="AB649" s="565">
        <f t="shared" si="157"/>
        <v>0</v>
      </c>
      <c r="AC649" s="565">
        <f t="shared" si="158"/>
        <v>0</v>
      </c>
      <c r="AD649" s="572">
        <f t="shared" si="159"/>
        <v>0</v>
      </c>
      <c r="AE649" s="560">
        <f t="shared" si="160"/>
        <v>0</v>
      </c>
      <c r="AF649" s="561">
        <f t="shared" si="161"/>
        <v>0</v>
      </c>
      <c r="AG649" s="562"/>
    </row>
    <row r="650" spans="2:33" s="418" customFormat="1" ht="15" customHeight="1" x14ac:dyDescent="0.2">
      <c r="B650" s="554"/>
      <c r="C650" s="382"/>
      <c r="D650" s="383"/>
      <c r="E650" s="381"/>
      <c r="F650" s="1040"/>
      <c r="G650" s="1038"/>
      <c r="H650" s="1041"/>
      <c r="I650" s="381"/>
      <c r="J650" s="568">
        <f t="shared" si="153"/>
        <v>0</v>
      </c>
      <c r="K650" s="381"/>
      <c r="L650" s="381"/>
      <c r="M650" s="568">
        <f t="shared" si="162"/>
        <v>0</v>
      </c>
      <c r="N650" s="570">
        <f>IFERROR(VLOOKUP($C650,Listen!$J$3:$L$39,2,0),0)</f>
        <v>0</v>
      </c>
      <c r="O650" s="570">
        <f>IFERROR(VLOOKUP($C650,Listen!$J$3:$L$39,3,0),0)</f>
        <v>0</v>
      </c>
      <c r="P650" s="453">
        <f t="shared" si="154"/>
        <v>0</v>
      </c>
      <c r="Q650" s="453">
        <f t="shared" si="163"/>
        <v>0</v>
      </c>
      <c r="R650" s="453">
        <f t="shared" si="163"/>
        <v>0</v>
      </c>
      <c r="S650" s="453">
        <f t="shared" si="163"/>
        <v>0</v>
      </c>
      <c r="T650" s="453">
        <f t="shared" si="163"/>
        <v>0</v>
      </c>
      <c r="U650" s="453">
        <f t="shared" si="163"/>
        <v>0</v>
      </c>
      <c r="V650" s="453">
        <f t="shared" si="163"/>
        <v>0</v>
      </c>
      <c r="W650" s="384">
        <f t="shared" si="164"/>
        <v>0</v>
      </c>
      <c r="X650" s="565">
        <f>IF(D650='A. Allgemeine Informationen'!$C$17,$M650-Y650,HLOOKUP('A. Allgemeine Informationen'!$C$17-1,$Z$1:$AF$2005,ROW(D650),FALSE)-$Y650)</f>
        <v>0</v>
      </c>
      <c r="Y650" s="384">
        <f>HLOOKUP('A. Allgemeine Informationen'!$C$17,$Z$1:$AF$2005,ROW(D650),FALSE)</f>
        <v>0</v>
      </c>
      <c r="Z650" s="565">
        <f t="shared" si="155"/>
        <v>0</v>
      </c>
      <c r="AA650" s="565">
        <f t="shared" si="156"/>
        <v>0</v>
      </c>
      <c r="AB650" s="565">
        <f t="shared" si="157"/>
        <v>0</v>
      </c>
      <c r="AC650" s="565">
        <f t="shared" si="158"/>
        <v>0</v>
      </c>
      <c r="AD650" s="572">
        <f t="shared" si="159"/>
        <v>0</v>
      </c>
      <c r="AE650" s="560">
        <f t="shared" si="160"/>
        <v>0</v>
      </c>
      <c r="AF650" s="561">
        <f t="shared" si="161"/>
        <v>0</v>
      </c>
      <c r="AG650" s="562"/>
    </row>
    <row r="651" spans="2:33" s="418" customFormat="1" ht="15" customHeight="1" x14ac:dyDescent="0.2">
      <c r="B651" s="554"/>
      <c r="C651" s="382"/>
      <c r="D651" s="383"/>
      <c r="E651" s="381"/>
      <c r="F651" s="1040"/>
      <c r="G651" s="1038"/>
      <c r="H651" s="1041"/>
      <c r="I651" s="381"/>
      <c r="J651" s="568">
        <f t="shared" si="153"/>
        <v>0</v>
      </c>
      <c r="K651" s="381"/>
      <c r="L651" s="381"/>
      <c r="M651" s="568">
        <f t="shared" si="162"/>
        <v>0</v>
      </c>
      <c r="N651" s="570">
        <f>IFERROR(VLOOKUP($C651,Listen!$J$3:$L$39,2,0),0)</f>
        <v>0</v>
      </c>
      <c r="O651" s="570">
        <f>IFERROR(VLOOKUP($C651,Listen!$J$3:$L$39,3,0),0)</f>
        <v>0</v>
      </c>
      <c r="P651" s="453">
        <f t="shared" si="154"/>
        <v>0</v>
      </c>
      <c r="Q651" s="453">
        <f t="shared" si="163"/>
        <v>0</v>
      </c>
      <c r="R651" s="453">
        <f t="shared" si="163"/>
        <v>0</v>
      </c>
      <c r="S651" s="453">
        <f t="shared" si="163"/>
        <v>0</v>
      </c>
      <c r="T651" s="453">
        <f t="shared" si="163"/>
        <v>0</v>
      </c>
      <c r="U651" s="453">
        <f t="shared" si="163"/>
        <v>0</v>
      </c>
      <c r="V651" s="453">
        <f t="shared" si="163"/>
        <v>0</v>
      </c>
      <c r="W651" s="384">
        <f t="shared" si="164"/>
        <v>0</v>
      </c>
      <c r="X651" s="565">
        <f>IF(D651='A. Allgemeine Informationen'!$C$17,$M651-Y651,HLOOKUP('A. Allgemeine Informationen'!$C$17-1,$Z$1:$AF$2005,ROW(D651),FALSE)-$Y651)</f>
        <v>0</v>
      </c>
      <c r="Y651" s="384">
        <f>HLOOKUP('A. Allgemeine Informationen'!$C$17,$Z$1:$AF$2005,ROW(D651),FALSE)</f>
        <v>0</v>
      </c>
      <c r="Z651" s="565">
        <f t="shared" si="155"/>
        <v>0</v>
      </c>
      <c r="AA651" s="565">
        <f t="shared" si="156"/>
        <v>0</v>
      </c>
      <c r="AB651" s="565">
        <f t="shared" si="157"/>
        <v>0</v>
      </c>
      <c r="AC651" s="565">
        <f t="shared" si="158"/>
        <v>0</v>
      </c>
      <c r="AD651" s="572">
        <f t="shared" si="159"/>
        <v>0</v>
      </c>
      <c r="AE651" s="560">
        <f t="shared" si="160"/>
        <v>0</v>
      </c>
      <c r="AF651" s="561">
        <f t="shared" si="161"/>
        <v>0</v>
      </c>
      <c r="AG651" s="562"/>
    </row>
    <row r="652" spans="2:33" s="418" customFormat="1" ht="15" customHeight="1" x14ac:dyDescent="0.2">
      <c r="B652" s="554"/>
      <c r="C652" s="382"/>
      <c r="D652" s="383"/>
      <c r="E652" s="381"/>
      <c r="F652" s="1040"/>
      <c r="G652" s="1038"/>
      <c r="H652" s="1041"/>
      <c r="I652" s="381"/>
      <c r="J652" s="568">
        <f t="shared" si="153"/>
        <v>0</v>
      </c>
      <c r="K652" s="381"/>
      <c r="L652" s="381"/>
      <c r="M652" s="568">
        <f t="shared" si="162"/>
        <v>0</v>
      </c>
      <c r="N652" s="570">
        <f>IFERROR(VLOOKUP($C652,Listen!$J$3:$L$39,2,0),0)</f>
        <v>0</v>
      </c>
      <c r="O652" s="570">
        <f>IFERROR(VLOOKUP($C652,Listen!$J$3:$L$39,3,0),0)</f>
        <v>0</v>
      </c>
      <c r="P652" s="453">
        <f t="shared" si="154"/>
        <v>0</v>
      </c>
      <c r="Q652" s="453">
        <f t="shared" si="163"/>
        <v>0</v>
      </c>
      <c r="R652" s="453">
        <f t="shared" si="163"/>
        <v>0</v>
      </c>
      <c r="S652" s="453">
        <f t="shared" si="163"/>
        <v>0</v>
      </c>
      <c r="T652" s="453">
        <f t="shared" si="163"/>
        <v>0</v>
      </c>
      <c r="U652" s="453">
        <f t="shared" si="163"/>
        <v>0</v>
      </c>
      <c r="V652" s="453">
        <f t="shared" si="163"/>
        <v>0</v>
      </c>
      <c r="W652" s="384">
        <f t="shared" si="164"/>
        <v>0</v>
      </c>
      <c r="X652" s="565">
        <f>IF(D652='A. Allgemeine Informationen'!$C$17,$M652-Y652,HLOOKUP('A. Allgemeine Informationen'!$C$17-1,$Z$1:$AF$2005,ROW(D652),FALSE)-$Y652)</f>
        <v>0</v>
      </c>
      <c r="Y652" s="384">
        <f>HLOOKUP('A. Allgemeine Informationen'!$C$17,$Z$1:$AF$2005,ROW(D652),FALSE)</f>
        <v>0</v>
      </c>
      <c r="Z652" s="565">
        <f t="shared" si="155"/>
        <v>0</v>
      </c>
      <c r="AA652" s="565">
        <f t="shared" si="156"/>
        <v>0</v>
      </c>
      <c r="AB652" s="565">
        <f t="shared" si="157"/>
        <v>0</v>
      </c>
      <c r="AC652" s="565">
        <f t="shared" si="158"/>
        <v>0</v>
      </c>
      <c r="AD652" s="572">
        <f t="shared" si="159"/>
        <v>0</v>
      </c>
      <c r="AE652" s="560">
        <f t="shared" si="160"/>
        <v>0</v>
      </c>
      <c r="AF652" s="561">
        <f t="shared" si="161"/>
        <v>0</v>
      </c>
      <c r="AG652" s="562"/>
    </row>
    <row r="653" spans="2:33" s="418" customFormat="1" ht="15" customHeight="1" x14ac:dyDescent="0.2">
      <c r="B653" s="554"/>
      <c r="C653" s="382"/>
      <c r="D653" s="383"/>
      <c r="E653" s="381"/>
      <c r="F653" s="1040"/>
      <c r="G653" s="1038"/>
      <c r="H653" s="1041"/>
      <c r="I653" s="381"/>
      <c r="J653" s="568">
        <f t="shared" si="153"/>
        <v>0</v>
      </c>
      <c r="K653" s="381"/>
      <c r="L653" s="381"/>
      <c r="M653" s="568">
        <f t="shared" si="162"/>
        <v>0</v>
      </c>
      <c r="N653" s="570">
        <f>IFERROR(VLOOKUP($C653,Listen!$J$3:$L$39,2,0),0)</f>
        <v>0</v>
      </c>
      <c r="O653" s="570">
        <f>IFERROR(VLOOKUP($C653,Listen!$J$3:$L$39,3,0),0)</f>
        <v>0</v>
      </c>
      <c r="P653" s="453">
        <f t="shared" si="154"/>
        <v>0</v>
      </c>
      <c r="Q653" s="453">
        <f t="shared" si="163"/>
        <v>0</v>
      </c>
      <c r="R653" s="453">
        <f t="shared" si="163"/>
        <v>0</v>
      </c>
      <c r="S653" s="453">
        <f t="shared" si="163"/>
        <v>0</v>
      </c>
      <c r="T653" s="453">
        <f t="shared" si="163"/>
        <v>0</v>
      </c>
      <c r="U653" s="453">
        <f t="shared" si="163"/>
        <v>0</v>
      </c>
      <c r="V653" s="453">
        <f t="shared" si="163"/>
        <v>0</v>
      </c>
      <c r="W653" s="384">
        <f t="shared" si="164"/>
        <v>0</v>
      </c>
      <c r="X653" s="565">
        <f>IF(D653='A. Allgemeine Informationen'!$C$17,$M653-Y653,HLOOKUP('A. Allgemeine Informationen'!$C$17-1,$Z$1:$AF$2005,ROW(D653),FALSE)-$Y653)</f>
        <v>0</v>
      </c>
      <c r="Y653" s="384">
        <f>HLOOKUP('A. Allgemeine Informationen'!$C$17,$Z$1:$AF$2005,ROW(D653),FALSE)</f>
        <v>0</v>
      </c>
      <c r="Z653" s="565">
        <f t="shared" si="155"/>
        <v>0</v>
      </c>
      <c r="AA653" s="565">
        <f t="shared" si="156"/>
        <v>0</v>
      </c>
      <c r="AB653" s="565">
        <f t="shared" si="157"/>
        <v>0</v>
      </c>
      <c r="AC653" s="565">
        <f t="shared" si="158"/>
        <v>0</v>
      </c>
      <c r="AD653" s="572">
        <f t="shared" si="159"/>
        <v>0</v>
      </c>
      <c r="AE653" s="560">
        <f t="shared" si="160"/>
        <v>0</v>
      </c>
      <c r="AF653" s="561">
        <f t="shared" si="161"/>
        <v>0</v>
      </c>
      <c r="AG653" s="562"/>
    </row>
    <row r="654" spans="2:33" s="418" customFormat="1" ht="15" customHeight="1" x14ac:dyDescent="0.2">
      <c r="B654" s="554"/>
      <c r="C654" s="382"/>
      <c r="D654" s="383"/>
      <c r="E654" s="381"/>
      <c r="F654" s="1040"/>
      <c r="G654" s="1038"/>
      <c r="H654" s="1041"/>
      <c r="I654" s="381"/>
      <c r="J654" s="568">
        <f t="shared" si="153"/>
        <v>0</v>
      </c>
      <c r="K654" s="381"/>
      <c r="L654" s="381"/>
      <c r="M654" s="568">
        <f t="shared" si="162"/>
        <v>0</v>
      </c>
      <c r="N654" s="570">
        <f>IFERROR(VLOOKUP($C654,Listen!$J$3:$L$39,2,0),0)</f>
        <v>0</v>
      </c>
      <c r="O654" s="570">
        <f>IFERROR(VLOOKUP($C654,Listen!$J$3:$L$39,3,0),0)</f>
        <v>0</v>
      </c>
      <c r="P654" s="453">
        <f t="shared" si="154"/>
        <v>0</v>
      </c>
      <c r="Q654" s="453">
        <f t="shared" si="163"/>
        <v>0</v>
      </c>
      <c r="R654" s="453">
        <f t="shared" si="163"/>
        <v>0</v>
      </c>
      <c r="S654" s="453">
        <f t="shared" si="163"/>
        <v>0</v>
      </c>
      <c r="T654" s="453">
        <f t="shared" si="163"/>
        <v>0</v>
      </c>
      <c r="U654" s="453">
        <f t="shared" si="163"/>
        <v>0</v>
      </c>
      <c r="V654" s="453">
        <f t="shared" si="163"/>
        <v>0</v>
      </c>
      <c r="W654" s="384">
        <f t="shared" si="164"/>
        <v>0</v>
      </c>
      <c r="X654" s="565">
        <f>IF(D654='A. Allgemeine Informationen'!$C$17,$M654-Y654,HLOOKUP('A. Allgemeine Informationen'!$C$17-1,$Z$1:$AF$2005,ROW(D654),FALSE)-$Y654)</f>
        <v>0</v>
      </c>
      <c r="Y654" s="384">
        <f>HLOOKUP('A. Allgemeine Informationen'!$C$17,$Z$1:$AF$2005,ROW(D654),FALSE)</f>
        <v>0</v>
      </c>
      <c r="Z654" s="565">
        <f t="shared" si="155"/>
        <v>0</v>
      </c>
      <c r="AA654" s="565">
        <f t="shared" si="156"/>
        <v>0</v>
      </c>
      <c r="AB654" s="565">
        <f t="shared" si="157"/>
        <v>0</v>
      </c>
      <c r="AC654" s="565">
        <f t="shared" si="158"/>
        <v>0</v>
      </c>
      <c r="AD654" s="572">
        <f t="shared" si="159"/>
        <v>0</v>
      </c>
      <c r="AE654" s="560">
        <f t="shared" si="160"/>
        <v>0</v>
      </c>
      <c r="AF654" s="561">
        <f t="shared" si="161"/>
        <v>0</v>
      </c>
      <c r="AG654" s="562"/>
    </row>
    <row r="655" spans="2:33" s="418" customFormat="1" ht="15" customHeight="1" x14ac:dyDescent="0.2">
      <c r="B655" s="554"/>
      <c r="C655" s="382"/>
      <c r="D655" s="383"/>
      <c r="E655" s="381"/>
      <c r="F655" s="1040"/>
      <c r="G655" s="1038"/>
      <c r="H655" s="1041"/>
      <c r="I655" s="381"/>
      <c r="J655" s="568">
        <f t="shared" si="153"/>
        <v>0</v>
      </c>
      <c r="K655" s="381"/>
      <c r="L655" s="381"/>
      <c r="M655" s="568">
        <f t="shared" si="162"/>
        <v>0</v>
      </c>
      <c r="N655" s="570">
        <f>IFERROR(VLOOKUP($C655,Listen!$J$3:$L$39,2,0),0)</f>
        <v>0</v>
      </c>
      <c r="O655" s="570">
        <f>IFERROR(VLOOKUP($C655,Listen!$J$3:$L$39,3,0),0)</f>
        <v>0</v>
      </c>
      <c r="P655" s="453">
        <f t="shared" si="154"/>
        <v>0</v>
      </c>
      <c r="Q655" s="453">
        <f t="shared" si="163"/>
        <v>0</v>
      </c>
      <c r="R655" s="453">
        <f t="shared" si="163"/>
        <v>0</v>
      </c>
      <c r="S655" s="453">
        <f t="shared" si="163"/>
        <v>0</v>
      </c>
      <c r="T655" s="453">
        <f t="shared" si="163"/>
        <v>0</v>
      </c>
      <c r="U655" s="453">
        <f t="shared" si="163"/>
        <v>0</v>
      </c>
      <c r="V655" s="453">
        <f t="shared" si="163"/>
        <v>0</v>
      </c>
      <c r="W655" s="384">
        <f t="shared" si="164"/>
        <v>0</v>
      </c>
      <c r="X655" s="565">
        <f>IF(D655='A. Allgemeine Informationen'!$C$17,$M655-Y655,HLOOKUP('A. Allgemeine Informationen'!$C$17-1,$Z$1:$AF$2005,ROW(D655),FALSE)-$Y655)</f>
        <v>0</v>
      </c>
      <c r="Y655" s="384">
        <f>HLOOKUP('A. Allgemeine Informationen'!$C$17,$Z$1:$AF$2005,ROW(D655),FALSE)</f>
        <v>0</v>
      </c>
      <c r="Z655" s="565">
        <f t="shared" si="155"/>
        <v>0</v>
      </c>
      <c r="AA655" s="565">
        <f t="shared" si="156"/>
        <v>0</v>
      </c>
      <c r="AB655" s="565">
        <f t="shared" si="157"/>
        <v>0</v>
      </c>
      <c r="AC655" s="565">
        <f t="shared" si="158"/>
        <v>0</v>
      </c>
      <c r="AD655" s="572">
        <f t="shared" si="159"/>
        <v>0</v>
      </c>
      <c r="AE655" s="560">
        <f t="shared" si="160"/>
        <v>0</v>
      </c>
      <c r="AF655" s="561">
        <f t="shared" si="161"/>
        <v>0</v>
      </c>
      <c r="AG655" s="562"/>
    </row>
    <row r="656" spans="2:33" s="418" customFormat="1" ht="15" customHeight="1" x14ac:dyDescent="0.2">
      <c r="B656" s="554"/>
      <c r="C656" s="382"/>
      <c r="D656" s="383"/>
      <c r="E656" s="381"/>
      <c r="F656" s="1040"/>
      <c r="G656" s="1038"/>
      <c r="H656" s="1041"/>
      <c r="I656" s="381"/>
      <c r="J656" s="568">
        <f t="shared" si="153"/>
        <v>0</v>
      </c>
      <c r="K656" s="381"/>
      <c r="L656" s="381"/>
      <c r="M656" s="568">
        <f t="shared" si="162"/>
        <v>0</v>
      </c>
      <c r="N656" s="570">
        <f>IFERROR(VLOOKUP($C656,Listen!$J$3:$L$39,2,0),0)</f>
        <v>0</v>
      </c>
      <c r="O656" s="570">
        <f>IFERROR(VLOOKUP($C656,Listen!$J$3:$L$39,3,0),0)</f>
        <v>0</v>
      </c>
      <c r="P656" s="453">
        <f t="shared" si="154"/>
        <v>0</v>
      </c>
      <c r="Q656" s="453">
        <f t="shared" si="163"/>
        <v>0</v>
      </c>
      <c r="R656" s="453">
        <f t="shared" si="163"/>
        <v>0</v>
      </c>
      <c r="S656" s="453">
        <f t="shared" si="163"/>
        <v>0</v>
      </c>
      <c r="T656" s="453">
        <f t="shared" si="163"/>
        <v>0</v>
      </c>
      <c r="U656" s="453">
        <f t="shared" si="163"/>
        <v>0</v>
      </c>
      <c r="V656" s="453">
        <f t="shared" si="163"/>
        <v>0</v>
      </c>
      <c r="W656" s="384">
        <f t="shared" si="164"/>
        <v>0</v>
      </c>
      <c r="X656" s="565">
        <f>IF(D656='A. Allgemeine Informationen'!$C$17,$M656-Y656,HLOOKUP('A. Allgemeine Informationen'!$C$17-1,$Z$1:$AF$2005,ROW(D656),FALSE)-$Y656)</f>
        <v>0</v>
      </c>
      <c r="Y656" s="384">
        <f>HLOOKUP('A. Allgemeine Informationen'!$C$17,$Z$1:$AF$2005,ROW(D656),FALSE)</f>
        <v>0</v>
      </c>
      <c r="Z656" s="565">
        <f t="shared" si="155"/>
        <v>0</v>
      </c>
      <c r="AA656" s="565">
        <f t="shared" si="156"/>
        <v>0</v>
      </c>
      <c r="AB656" s="565">
        <f t="shared" si="157"/>
        <v>0</v>
      </c>
      <c r="AC656" s="565">
        <f t="shared" si="158"/>
        <v>0</v>
      </c>
      <c r="AD656" s="572">
        <f t="shared" si="159"/>
        <v>0</v>
      </c>
      <c r="AE656" s="560">
        <f t="shared" si="160"/>
        <v>0</v>
      </c>
      <c r="AF656" s="561">
        <f t="shared" si="161"/>
        <v>0</v>
      </c>
      <c r="AG656" s="562"/>
    </row>
    <row r="657" spans="2:33" s="418" customFormat="1" ht="15" customHeight="1" x14ac:dyDescent="0.2">
      <c r="B657" s="554"/>
      <c r="C657" s="382"/>
      <c r="D657" s="383"/>
      <c r="E657" s="381"/>
      <c r="F657" s="1040"/>
      <c r="G657" s="1038"/>
      <c r="H657" s="1041"/>
      <c r="I657" s="381"/>
      <c r="J657" s="568">
        <f t="shared" si="153"/>
        <v>0</v>
      </c>
      <c r="K657" s="381"/>
      <c r="L657" s="381"/>
      <c r="M657" s="568">
        <f t="shared" si="162"/>
        <v>0</v>
      </c>
      <c r="N657" s="570">
        <f>IFERROR(VLOOKUP($C657,Listen!$J$3:$L$39,2,0),0)</f>
        <v>0</v>
      </c>
      <c r="O657" s="570">
        <f>IFERROR(VLOOKUP($C657,Listen!$J$3:$L$39,3,0),0)</f>
        <v>0</v>
      </c>
      <c r="P657" s="453">
        <f t="shared" si="154"/>
        <v>0</v>
      </c>
      <c r="Q657" s="453">
        <f t="shared" si="163"/>
        <v>0</v>
      </c>
      <c r="R657" s="453">
        <f t="shared" si="163"/>
        <v>0</v>
      </c>
      <c r="S657" s="453">
        <f t="shared" si="163"/>
        <v>0</v>
      </c>
      <c r="T657" s="453">
        <f t="shared" si="163"/>
        <v>0</v>
      </c>
      <c r="U657" s="453">
        <f t="shared" si="163"/>
        <v>0</v>
      </c>
      <c r="V657" s="453">
        <f t="shared" si="163"/>
        <v>0</v>
      </c>
      <c r="W657" s="384">
        <f t="shared" si="164"/>
        <v>0</v>
      </c>
      <c r="X657" s="565">
        <f>IF(D657='A. Allgemeine Informationen'!$C$17,$M657-Y657,HLOOKUP('A. Allgemeine Informationen'!$C$17-1,$Z$1:$AF$2005,ROW(D657),FALSE)-$Y657)</f>
        <v>0</v>
      </c>
      <c r="Y657" s="384">
        <f>HLOOKUP('A. Allgemeine Informationen'!$C$17,$Z$1:$AF$2005,ROW(D657),FALSE)</f>
        <v>0</v>
      </c>
      <c r="Z657" s="565">
        <f t="shared" si="155"/>
        <v>0</v>
      </c>
      <c r="AA657" s="565">
        <f t="shared" si="156"/>
        <v>0</v>
      </c>
      <c r="AB657" s="565">
        <f t="shared" si="157"/>
        <v>0</v>
      </c>
      <c r="AC657" s="565">
        <f t="shared" si="158"/>
        <v>0</v>
      </c>
      <c r="AD657" s="572">
        <f t="shared" si="159"/>
        <v>0</v>
      </c>
      <c r="AE657" s="560">
        <f t="shared" si="160"/>
        <v>0</v>
      </c>
      <c r="AF657" s="561">
        <f t="shared" si="161"/>
        <v>0</v>
      </c>
      <c r="AG657" s="562"/>
    </row>
    <row r="658" spans="2:33" s="418" customFormat="1" ht="15" customHeight="1" x14ac:dyDescent="0.2">
      <c r="B658" s="554"/>
      <c r="C658" s="382"/>
      <c r="D658" s="383"/>
      <c r="E658" s="381"/>
      <c r="F658" s="1040"/>
      <c r="G658" s="1038"/>
      <c r="H658" s="1041"/>
      <c r="I658" s="381"/>
      <c r="J658" s="568">
        <f t="shared" si="153"/>
        <v>0</v>
      </c>
      <c r="K658" s="381"/>
      <c r="L658" s="381"/>
      <c r="M658" s="568">
        <f t="shared" si="162"/>
        <v>0</v>
      </c>
      <c r="N658" s="570">
        <f>IFERROR(VLOOKUP($C658,Listen!$J$3:$L$39,2,0),0)</f>
        <v>0</v>
      </c>
      <c r="O658" s="570">
        <f>IFERROR(VLOOKUP($C658,Listen!$J$3:$L$39,3,0),0)</f>
        <v>0</v>
      </c>
      <c r="P658" s="453">
        <f t="shared" si="154"/>
        <v>0</v>
      </c>
      <c r="Q658" s="453">
        <f t="shared" si="163"/>
        <v>0</v>
      </c>
      <c r="R658" s="453">
        <f t="shared" si="163"/>
        <v>0</v>
      </c>
      <c r="S658" s="453">
        <f t="shared" si="163"/>
        <v>0</v>
      </c>
      <c r="T658" s="453">
        <f t="shared" si="163"/>
        <v>0</v>
      </c>
      <c r="U658" s="453">
        <f t="shared" si="163"/>
        <v>0</v>
      </c>
      <c r="V658" s="453">
        <f t="shared" si="163"/>
        <v>0</v>
      </c>
      <c r="W658" s="384">
        <f t="shared" si="164"/>
        <v>0</v>
      </c>
      <c r="X658" s="565">
        <f>IF(D658='A. Allgemeine Informationen'!$C$17,$M658-Y658,HLOOKUP('A. Allgemeine Informationen'!$C$17-1,$Z$1:$AF$2005,ROW(D658),FALSE)-$Y658)</f>
        <v>0</v>
      </c>
      <c r="Y658" s="384">
        <f>HLOOKUP('A. Allgemeine Informationen'!$C$17,$Z$1:$AF$2005,ROW(D658),FALSE)</f>
        <v>0</v>
      </c>
      <c r="Z658" s="565">
        <f t="shared" si="155"/>
        <v>0</v>
      </c>
      <c r="AA658" s="565">
        <f t="shared" si="156"/>
        <v>0</v>
      </c>
      <c r="AB658" s="565">
        <f t="shared" si="157"/>
        <v>0</v>
      </c>
      <c r="AC658" s="565">
        <f t="shared" si="158"/>
        <v>0</v>
      </c>
      <c r="AD658" s="572">
        <f t="shared" si="159"/>
        <v>0</v>
      </c>
      <c r="AE658" s="560">
        <f t="shared" si="160"/>
        <v>0</v>
      </c>
      <c r="AF658" s="561">
        <f t="shared" si="161"/>
        <v>0</v>
      </c>
      <c r="AG658" s="562"/>
    </row>
    <row r="659" spans="2:33" s="418" customFormat="1" ht="15" customHeight="1" x14ac:dyDescent="0.2">
      <c r="B659" s="554"/>
      <c r="C659" s="382"/>
      <c r="D659" s="383"/>
      <c r="E659" s="381"/>
      <c r="F659" s="1040"/>
      <c r="G659" s="1038"/>
      <c r="H659" s="1041"/>
      <c r="I659" s="381"/>
      <c r="J659" s="568">
        <f t="shared" si="153"/>
        <v>0</v>
      </c>
      <c r="K659" s="381"/>
      <c r="L659" s="381"/>
      <c r="M659" s="568">
        <f t="shared" si="162"/>
        <v>0</v>
      </c>
      <c r="N659" s="570">
        <f>IFERROR(VLOOKUP($C659,Listen!$J$3:$L$39,2,0),0)</f>
        <v>0</v>
      </c>
      <c r="O659" s="570">
        <f>IFERROR(VLOOKUP($C659,Listen!$J$3:$L$39,3,0),0)</f>
        <v>0</v>
      </c>
      <c r="P659" s="453">
        <f t="shared" si="154"/>
        <v>0</v>
      </c>
      <c r="Q659" s="453">
        <f t="shared" si="163"/>
        <v>0</v>
      </c>
      <c r="R659" s="453">
        <f t="shared" si="163"/>
        <v>0</v>
      </c>
      <c r="S659" s="453">
        <f t="shared" si="163"/>
        <v>0</v>
      </c>
      <c r="T659" s="453">
        <f t="shared" si="163"/>
        <v>0</v>
      </c>
      <c r="U659" s="453">
        <f t="shared" si="163"/>
        <v>0</v>
      </c>
      <c r="V659" s="453">
        <f t="shared" si="163"/>
        <v>0</v>
      </c>
      <c r="W659" s="384">
        <f t="shared" si="164"/>
        <v>0</v>
      </c>
      <c r="X659" s="565">
        <f>IF(D659='A. Allgemeine Informationen'!$C$17,$M659-Y659,HLOOKUP('A. Allgemeine Informationen'!$C$17-1,$Z$1:$AF$2005,ROW(D659),FALSE)-$Y659)</f>
        <v>0</v>
      </c>
      <c r="Y659" s="384">
        <f>HLOOKUP('A. Allgemeine Informationen'!$C$17,$Z$1:$AF$2005,ROW(D659),FALSE)</f>
        <v>0</v>
      </c>
      <c r="Z659" s="565">
        <f t="shared" si="155"/>
        <v>0</v>
      </c>
      <c r="AA659" s="565">
        <f t="shared" si="156"/>
        <v>0</v>
      </c>
      <c r="AB659" s="565">
        <f t="shared" si="157"/>
        <v>0</v>
      </c>
      <c r="AC659" s="565">
        <f t="shared" si="158"/>
        <v>0</v>
      </c>
      <c r="AD659" s="572">
        <f t="shared" si="159"/>
        <v>0</v>
      </c>
      <c r="AE659" s="560">
        <f t="shared" si="160"/>
        <v>0</v>
      </c>
      <c r="AF659" s="561">
        <f t="shared" si="161"/>
        <v>0</v>
      </c>
      <c r="AG659" s="562"/>
    </row>
    <row r="660" spans="2:33" s="418" customFormat="1" ht="15" customHeight="1" x14ac:dyDescent="0.2">
      <c r="B660" s="554"/>
      <c r="C660" s="382"/>
      <c r="D660" s="383"/>
      <c r="E660" s="381"/>
      <c r="F660" s="1040"/>
      <c r="G660" s="1038"/>
      <c r="H660" s="1041"/>
      <c r="I660" s="381"/>
      <c r="J660" s="568">
        <f t="shared" si="153"/>
        <v>0</v>
      </c>
      <c r="K660" s="381"/>
      <c r="L660" s="381"/>
      <c r="M660" s="568">
        <f t="shared" si="162"/>
        <v>0</v>
      </c>
      <c r="N660" s="570">
        <f>IFERROR(VLOOKUP($C660,Listen!$J$3:$L$39,2,0),0)</f>
        <v>0</v>
      </c>
      <c r="O660" s="570">
        <f>IFERROR(VLOOKUP($C660,Listen!$J$3:$L$39,3,0),0)</f>
        <v>0</v>
      </c>
      <c r="P660" s="453">
        <f t="shared" si="154"/>
        <v>0</v>
      </c>
      <c r="Q660" s="453">
        <f t="shared" si="163"/>
        <v>0</v>
      </c>
      <c r="R660" s="453">
        <f t="shared" si="163"/>
        <v>0</v>
      </c>
      <c r="S660" s="453">
        <f t="shared" si="163"/>
        <v>0</v>
      </c>
      <c r="T660" s="453">
        <f t="shared" si="163"/>
        <v>0</v>
      </c>
      <c r="U660" s="453">
        <f t="shared" si="163"/>
        <v>0</v>
      </c>
      <c r="V660" s="453">
        <f t="shared" si="163"/>
        <v>0</v>
      </c>
      <c r="W660" s="384">
        <f t="shared" si="164"/>
        <v>0</v>
      </c>
      <c r="X660" s="565">
        <f>IF(D660='A. Allgemeine Informationen'!$C$17,$M660-Y660,HLOOKUP('A. Allgemeine Informationen'!$C$17-1,$Z$1:$AF$2005,ROW(D660),FALSE)-$Y660)</f>
        <v>0</v>
      </c>
      <c r="Y660" s="384">
        <f>HLOOKUP('A. Allgemeine Informationen'!$C$17,$Z$1:$AF$2005,ROW(D660),FALSE)</f>
        <v>0</v>
      </c>
      <c r="Z660" s="565">
        <f t="shared" si="155"/>
        <v>0</v>
      </c>
      <c r="AA660" s="565">
        <f t="shared" si="156"/>
        <v>0</v>
      </c>
      <c r="AB660" s="565">
        <f t="shared" si="157"/>
        <v>0</v>
      </c>
      <c r="AC660" s="565">
        <f t="shared" si="158"/>
        <v>0</v>
      </c>
      <c r="AD660" s="572">
        <f t="shared" si="159"/>
        <v>0</v>
      </c>
      <c r="AE660" s="560">
        <f t="shared" si="160"/>
        <v>0</v>
      </c>
      <c r="AF660" s="561">
        <f t="shared" si="161"/>
        <v>0</v>
      </c>
      <c r="AG660" s="562"/>
    </row>
    <row r="661" spans="2:33" s="418" customFormat="1" ht="15" customHeight="1" x14ac:dyDescent="0.2">
      <c r="B661" s="554"/>
      <c r="C661" s="382"/>
      <c r="D661" s="383"/>
      <c r="E661" s="381"/>
      <c r="F661" s="1040"/>
      <c r="G661" s="1038"/>
      <c r="H661" s="1041"/>
      <c r="I661" s="381"/>
      <c r="J661" s="568">
        <f t="shared" si="153"/>
        <v>0</v>
      </c>
      <c r="K661" s="381"/>
      <c r="L661" s="381"/>
      <c r="M661" s="568">
        <f t="shared" si="162"/>
        <v>0</v>
      </c>
      <c r="N661" s="570">
        <f>IFERROR(VLOOKUP($C661,Listen!$J$3:$L$39,2,0),0)</f>
        <v>0</v>
      </c>
      <c r="O661" s="570">
        <f>IFERROR(VLOOKUP($C661,Listen!$J$3:$L$39,3,0),0)</f>
        <v>0</v>
      </c>
      <c r="P661" s="453">
        <f t="shared" si="154"/>
        <v>0</v>
      </c>
      <c r="Q661" s="453">
        <f t="shared" si="163"/>
        <v>0</v>
      </c>
      <c r="R661" s="453">
        <f t="shared" si="163"/>
        <v>0</v>
      </c>
      <c r="S661" s="453">
        <f t="shared" si="163"/>
        <v>0</v>
      </c>
      <c r="T661" s="453">
        <f t="shared" si="163"/>
        <v>0</v>
      </c>
      <c r="U661" s="453">
        <f t="shared" si="163"/>
        <v>0</v>
      </c>
      <c r="V661" s="453">
        <f t="shared" si="163"/>
        <v>0</v>
      </c>
      <c r="W661" s="384">
        <f t="shared" si="164"/>
        <v>0</v>
      </c>
      <c r="X661" s="565">
        <f>IF(D661='A. Allgemeine Informationen'!$C$17,$M661-Y661,HLOOKUP('A. Allgemeine Informationen'!$C$17-1,$Z$1:$AF$2005,ROW(D661),FALSE)-$Y661)</f>
        <v>0</v>
      </c>
      <c r="Y661" s="384">
        <f>HLOOKUP('A. Allgemeine Informationen'!$C$17,$Z$1:$AF$2005,ROW(D661),FALSE)</f>
        <v>0</v>
      </c>
      <c r="Z661" s="565">
        <f t="shared" si="155"/>
        <v>0</v>
      </c>
      <c r="AA661" s="565">
        <f t="shared" si="156"/>
        <v>0</v>
      </c>
      <c r="AB661" s="565">
        <f t="shared" si="157"/>
        <v>0</v>
      </c>
      <c r="AC661" s="565">
        <f t="shared" si="158"/>
        <v>0</v>
      </c>
      <c r="AD661" s="572">
        <f t="shared" si="159"/>
        <v>0</v>
      </c>
      <c r="AE661" s="560">
        <f t="shared" si="160"/>
        <v>0</v>
      </c>
      <c r="AF661" s="561">
        <f t="shared" si="161"/>
        <v>0</v>
      </c>
      <c r="AG661" s="562"/>
    </row>
    <row r="662" spans="2:33" s="418" customFormat="1" ht="15" customHeight="1" x14ac:dyDescent="0.2">
      <c r="B662" s="554"/>
      <c r="C662" s="382"/>
      <c r="D662" s="383"/>
      <c r="E662" s="381"/>
      <c r="F662" s="1040"/>
      <c r="G662" s="1038"/>
      <c r="H662" s="1041"/>
      <c r="I662" s="381"/>
      <c r="J662" s="568">
        <f t="shared" si="153"/>
        <v>0</v>
      </c>
      <c r="K662" s="381"/>
      <c r="L662" s="381"/>
      <c r="M662" s="568">
        <f t="shared" si="162"/>
        <v>0</v>
      </c>
      <c r="N662" s="570">
        <f>IFERROR(VLOOKUP($C662,Listen!$J$3:$L$39,2,0),0)</f>
        <v>0</v>
      </c>
      <c r="O662" s="570">
        <f>IFERROR(VLOOKUP($C662,Listen!$J$3:$L$39,3,0),0)</f>
        <v>0</v>
      </c>
      <c r="P662" s="453">
        <f t="shared" si="154"/>
        <v>0</v>
      </c>
      <c r="Q662" s="453">
        <f t="shared" si="163"/>
        <v>0</v>
      </c>
      <c r="R662" s="453">
        <f t="shared" si="163"/>
        <v>0</v>
      </c>
      <c r="S662" s="453">
        <f t="shared" si="163"/>
        <v>0</v>
      </c>
      <c r="T662" s="453">
        <f t="shared" si="163"/>
        <v>0</v>
      </c>
      <c r="U662" s="453">
        <f t="shared" si="163"/>
        <v>0</v>
      </c>
      <c r="V662" s="453">
        <f t="shared" si="163"/>
        <v>0</v>
      </c>
      <c r="W662" s="384">
        <f t="shared" si="164"/>
        <v>0</v>
      </c>
      <c r="X662" s="565">
        <f>IF(D662='A. Allgemeine Informationen'!$C$17,$M662-Y662,HLOOKUP('A. Allgemeine Informationen'!$C$17-1,$Z$1:$AF$2005,ROW(D662),FALSE)-$Y662)</f>
        <v>0</v>
      </c>
      <c r="Y662" s="384">
        <f>HLOOKUP('A. Allgemeine Informationen'!$C$17,$Z$1:$AF$2005,ROW(D662),FALSE)</f>
        <v>0</v>
      </c>
      <c r="Z662" s="565">
        <f t="shared" si="155"/>
        <v>0</v>
      </c>
      <c r="AA662" s="565">
        <f t="shared" si="156"/>
        <v>0</v>
      </c>
      <c r="AB662" s="565">
        <f t="shared" si="157"/>
        <v>0</v>
      </c>
      <c r="AC662" s="565">
        <f t="shared" si="158"/>
        <v>0</v>
      </c>
      <c r="AD662" s="572">
        <f t="shared" si="159"/>
        <v>0</v>
      </c>
      <c r="AE662" s="560">
        <f t="shared" si="160"/>
        <v>0</v>
      </c>
      <c r="AF662" s="561">
        <f t="shared" si="161"/>
        <v>0</v>
      </c>
      <c r="AG662" s="562"/>
    </row>
    <row r="663" spans="2:33" s="418" customFormat="1" ht="15" customHeight="1" x14ac:dyDescent="0.2">
      <c r="B663" s="554"/>
      <c r="C663" s="382"/>
      <c r="D663" s="383"/>
      <c r="E663" s="381"/>
      <c r="F663" s="1040"/>
      <c r="G663" s="1038"/>
      <c r="H663" s="1041"/>
      <c r="I663" s="381"/>
      <c r="J663" s="568">
        <f t="shared" si="153"/>
        <v>0</v>
      </c>
      <c r="K663" s="381"/>
      <c r="L663" s="381"/>
      <c r="M663" s="568">
        <f t="shared" si="162"/>
        <v>0</v>
      </c>
      <c r="N663" s="570">
        <f>IFERROR(VLOOKUP($C663,Listen!$J$3:$L$39,2,0),0)</f>
        <v>0</v>
      </c>
      <c r="O663" s="570">
        <f>IFERROR(VLOOKUP($C663,Listen!$J$3:$L$39,3,0),0)</f>
        <v>0</v>
      </c>
      <c r="P663" s="453">
        <f t="shared" si="154"/>
        <v>0</v>
      </c>
      <c r="Q663" s="453">
        <f t="shared" ref="Q663:V678" si="165">P663</f>
        <v>0</v>
      </c>
      <c r="R663" s="453">
        <f t="shared" si="165"/>
        <v>0</v>
      </c>
      <c r="S663" s="453">
        <f t="shared" si="165"/>
        <v>0</v>
      </c>
      <c r="T663" s="453">
        <f t="shared" si="165"/>
        <v>0</v>
      </c>
      <c r="U663" s="453">
        <f t="shared" si="165"/>
        <v>0</v>
      </c>
      <c r="V663" s="453">
        <f t="shared" si="165"/>
        <v>0</v>
      </c>
      <c r="W663" s="384">
        <f t="shared" si="164"/>
        <v>0</v>
      </c>
      <c r="X663" s="565">
        <f>IF(D663='A. Allgemeine Informationen'!$C$17,$M663-Y663,HLOOKUP('A. Allgemeine Informationen'!$C$17-1,$Z$1:$AF$2005,ROW(D663),FALSE)-$Y663)</f>
        <v>0</v>
      </c>
      <c r="Y663" s="384">
        <f>HLOOKUP('A. Allgemeine Informationen'!$C$17,$Z$1:$AF$2005,ROW(D663),FALSE)</f>
        <v>0</v>
      </c>
      <c r="Z663" s="565">
        <f t="shared" si="155"/>
        <v>0</v>
      </c>
      <c r="AA663" s="565">
        <f t="shared" si="156"/>
        <v>0</v>
      </c>
      <c r="AB663" s="565">
        <f t="shared" si="157"/>
        <v>0</v>
      </c>
      <c r="AC663" s="565">
        <f t="shared" si="158"/>
        <v>0</v>
      </c>
      <c r="AD663" s="572">
        <f t="shared" si="159"/>
        <v>0</v>
      </c>
      <c r="AE663" s="560">
        <f t="shared" si="160"/>
        <v>0</v>
      </c>
      <c r="AF663" s="561">
        <f t="shared" si="161"/>
        <v>0</v>
      </c>
      <c r="AG663" s="562"/>
    </row>
    <row r="664" spans="2:33" s="418" customFormat="1" ht="15" customHeight="1" x14ac:dyDescent="0.2">
      <c r="B664" s="554"/>
      <c r="C664" s="382"/>
      <c r="D664" s="383"/>
      <c r="E664" s="381"/>
      <c r="F664" s="1040"/>
      <c r="G664" s="1038"/>
      <c r="H664" s="1041"/>
      <c r="I664" s="381"/>
      <c r="J664" s="568">
        <f t="shared" si="153"/>
        <v>0</v>
      </c>
      <c r="K664" s="381"/>
      <c r="L664" s="381"/>
      <c r="M664" s="568">
        <f t="shared" si="162"/>
        <v>0</v>
      </c>
      <c r="N664" s="570">
        <f>IFERROR(VLOOKUP($C664,Listen!$J$3:$L$39,2,0),0)</f>
        <v>0</v>
      </c>
      <c r="O664" s="570">
        <f>IFERROR(VLOOKUP($C664,Listen!$J$3:$L$39,3,0),0)</f>
        <v>0</v>
      </c>
      <c r="P664" s="453">
        <f t="shared" si="154"/>
        <v>0</v>
      </c>
      <c r="Q664" s="453">
        <f t="shared" si="165"/>
        <v>0</v>
      </c>
      <c r="R664" s="453">
        <f t="shared" si="165"/>
        <v>0</v>
      </c>
      <c r="S664" s="453">
        <f t="shared" si="165"/>
        <v>0</v>
      </c>
      <c r="T664" s="453">
        <f t="shared" si="165"/>
        <v>0</v>
      </c>
      <c r="U664" s="453">
        <f t="shared" si="165"/>
        <v>0</v>
      </c>
      <c r="V664" s="453">
        <f t="shared" si="165"/>
        <v>0</v>
      </c>
      <c r="W664" s="384">
        <f t="shared" si="164"/>
        <v>0</v>
      </c>
      <c r="X664" s="565">
        <f>IF(D664='A. Allgemeine Informationen'!$C$17,$M664-Y664,HLOOKUP('A. Allgemeine Informationen'!$C$17-1,$Z$1:$AF$2005,ROW(D664),FALSE)-$Y664)</f>
        <v>0</v>
      </c>
      <c r="Y664" s="384">
        <f>HLOOKUP('A. Allgemeine Informationen'!$C$17,$Z$1:$AF$2005,ROW(D664),FALSE)</f>
        <v>0</v>
      </c>
      <c r="Z664" s="565">
        <f t="shared" si="155"/>
        <v>0</v>
      </c>
      <c r="AA664" s="565">
        <f t="shared" si="156"/>
        <v>0</v>
      </c>
      <c r="AB664" s="565">
        <f t="shared" si="157"/>
        <v>0</v>
      </c>
      <c r="AC664" s="565">
        <f t="shared" si="158"/>
        <v>0</v>
      </c>
      <c r="AD664" s="572">
        <f t="shared" si="159"/>
        <v>0</v>
      </c>
      <c r="AE664" s="560">
        <f t="shared" si="160"/>
        <v>0</v>
      </c>
      <c r="AF664" s="561">
        <f t="shared" si="161"/>
        <v>0</v>
      </c>
      <c r="AG664" s="562"/>
    </row>
    <row r="665" spans="2:33" s="418" customFormat="1" ht="15" customHeight="1" x14ac:dyDescent="0.2">
      <c r="B665" s="554"/>
      <c r="C665" s="382"/>
      <c r="D665" s="383"/>
      <c r="E665" s="381"/>
      <c r="F665" s="1040"/>
      <c r="G665" s="1038"/>
      <c r="H665" s="1041"/>
      <c r="I665" s="381"/>
      <c r="J665" s="568">
        <f t="shared" si="153"/>
        <v>0</v>
      </c>
      <c r="K665" s="381"/>
      <c r="L665" s="381"/>
      <c r="M665" s="568">
        <f t="shared" si="162"/>
        <v>0</v>
      </c>
      <c r="N665" s="570">
        <f>IFERROR(VLOOKUP($C665,Listen!$J$3:$L$39,2,0),0)</f>
        <v>0</v>
      </c>
      <c r="O665" s="570">
        <f>IFERROR(VLOOKUP($C665,Listen!$J$3:$L$39,3,0),0)</f>
        <v>0</v>
      </c>
      <c r="P665" s="453">
        <f t="shared" si="154"/>
        <v>0</v>
      </c>
      <c r="Q665" s="453">
        <f t="shared" si="165"/>
        <v>0</v>
      </c>
      <c r="R665" s="453">
        <f t="shared" si="165"/>
        <v>0</v>
      </c>
      <c r="S665" s="453">
        <f t="shared" si="165"/>
        <v>0</v>
      </c>
      <c r="T665" s="453">
        <f t="shared" si="165"/>
        <v>0</v>
      </c>
      <c r="U665" s="453">
        <f t="shared" si="165"/>
        <v>0</v>
      </c>
      <c r="V665" s="453">
        <f t="shared" si="165"/>
        <v>0</v>
      </c>
      <c r="W665" s="384">
        <f t="shared" si="164"/>
        <v>0</v>
      </c>
      <c r="X665" s="565">
        <f>IF(D665='A. Allgemeine Informationen'!$C$17,$M665-Y665,HLOOKUP('A. Allgemeine Informationen'!$C$17-1,$Z$1:$AF$2005,ROW(D665),FALSE)-$Y665)</f>
        <v>0</v>
      </c>
      <c r="Y665" s="384">
        <f>HLOOKUP('A. Allgemeine Informationen'!$C$17,$Z$1:$AF$2005,ROW(D665),FALSE)</f>
        <v>0</v>
      </c>
      <c r="Z665" s="565">
        <f t="shared" si="155"/>
        <v>0</v>
      </c>
      <c r="AA665" s="565">
        <f t="shared" si="156"/>
        <v>0</v>
      </c>
      <c r="AB665" s="565">
        <f t="shared" si="157"/>
        <v>0</v>
      </c>
      <c r="AC665" s="565">
        <f t="shared" si="158"/>
        <v>0</v>
      </c>
      <c r="AD665" s="572">
        <f t="shared" si="159"/>
        <v>0</v>
      </c>
      <c r="AE665" s="560">
        <f t="shared" si="160"/>
        <v>0</v>
      </c>
      <c r="AF665" s="561">
        <f t="shared" si="161"/>
        <v>0</v>
      </c>
      <c r="AG665" s="562"/>
    </row>
    <row r="666" spans="2:33" s="418" customFormat="1" ht="15" customHeight="1" x14ac:dyDescent="0.2">
      <c r="B666" s="554"/>
      <c r="C666" s="382"/>
      <c r="D666" s="383"/>
      <c r="E666" s="381"/>
      <c r="F666" s="1040"/>
      <c r="G666" s="1038"/>
      <c r="H666" s="1041"/>
      <c r="I666" s="381"/>
      <c r="J666" s="568">
        <f t="shared" si="153"/>
        <v>0</v>
      </c>
      <c r="K666" s="381"/>
      <c r="L666" s="381"/>
      <c r="M666" s="568">
        <f t="shared" si="162"/>
        <v>0</v>
      </c>
      <c r="N666" s="570">
        <f>IFERROR(VLOOKUP($C666,Listen!$J$3:$L$39,2,0),0)</f>
        <v>0</v>
      </c>
      <c r="O666" s="570">
        <f>IFERROR(VLOOKUP($C666,Listen!$J$3:$L$39,3,0),0)</f>
        <v>0</v>
      </c>
      <c r="P666" s="453">
        <f t="shared" si="154"/>
        <v>0</v>
      </c>
      <c r="Q666" s="453">
        <f t="shared" si="165"/>
        <v>0</v>
      </c>
      <c r="R666" s="453">
        <f t="shared" si="165"/>
        <v>0</v>
      </c>
      <c r="S666" s="453">
        <f t="shared" si="165"/>
        <v>0</v>
      </c>
      <c r="T666" s="453">
        <f t="shared" si="165"/>
        <v>0</v>
      </c>
      <c r="U666" s="453">
        <f t="shared" si="165"/>
        <v>0</v>
      </c>
      <c r="V666" s="453">
        <f t="shared" si="165"/>
        <v>0</v>
      </c>
      <c r="W666" s="384">
        <f t="shared" si="164"/>
        <v>0</v>
      </c>
      <c r="X666" s="565">
        <f>IF(D666='A. Allgemeine Informationen'!$C$17,$M666-Y666,HLOOKUP('A. Allgemeine Informationen'!$C$17-1,$Z$1:$AF$2005,ROW(D666),FALSE)-$Y666)</f>
        <v>0</v>
      </c>
      <c r="Y666" s="384">
        <f>HLOOKUP('A. Allgemeine Informationen'!$C$17,$Z$1:$AF$2005,ROW(D666),FALSE)</f>
        <v>0</v>
      </c>
      <c r="Z666" s="565">
        <f t="shared" si="155"/>
        <v>0</v>
      </c>
      <c r="AA666" s="565">
        <f t="shared" si="156"/>
        <v>0</v>
      </c>
      <c r="AB666" s="565">
        <f t="shared" si="157"/>
        <v>0</v>
      </c>
      <c r="AC666" s="565">
        <f t="shared" si="158"/>
        <v>0</v>
      </c>
      <c r="AD666" s="572">
        <f t="shared" si="159"/>
        <v>0</v>
      </c>
      <c r="AE666" s="560">
        <f t="shared" si="160"/>
        <v>0</v>
      </c>
      <c r="AF666" s="561">
        <f t="shared" si="161"/>
        <v>0</v>
      </c>
      <c r="AG666" s="562"/>
    </row>
    <row r="667" spans="2:33" s="418" customFormat="1" ht="15" customHeight="1" x14ac:dyDescent="0.2">
      <c r="B667" s="554"/>
      <c r="C667" s="382"/>
      <c r="D667" s="383"/>
      <c r="E667" s="381"/>
      <c r="F667" s="1040"/>
      <c r="G667" s="1038"/>
      <c r="H667" s="1041"/>
      <c r="I667" s="381"/>
      <c r="J667" s="568">
        <f t="shared" si="153"/>
        <v>0</v>
      </c>
      <c r="K667" s="381"/>
      <c r="L667" s="381"/>
      <c r="M667" s="568">
        <f t="shared" si="162"/>
        <v>0</v>
      </c>
      <c r="N667" s="570">
        <f>IFERROR(VLOOKUP($C667,Listen!$J$3:$L$39,2,0),0)</f>
        <v>0</v>
      </c>
      <c r="O667" s="570">
        <f>IFERROR(VLOOKUP($C667,Listen!$J$3:$L$39,3,0),0)</f>
        <v>0</v>
      </c>
      <c r="P667" s="453">
        <f t="shared" si="154"/>
        <v>0</v>
      </c>
      <c r="Q667" s="453">
        <f t="shared" si="165"/>
        <v>0</v>
      </c>
      <c r="R667" s="453">
        <f t="shared" si="165"/>
        <v>0</v>
      </c>
      <c r="S667" s="453">
        <f t="shared" si="165"/>
        <v>0</v>
      </c>
      <c r="T667" s="453">
        <f t="shared" si="165"/>
        <v>0</v>
      </c>
      <c r="U667" s="453">
        <f t="shared" si="165"/>
        <v>0</v>
      </c>
      <c r="V667" s="453">
        <f t="shared" si="165"/>
        <v>0</v>
      </c>
      <c r="W667" s="384">
        <f t="shared" si="164"/>
        <v>0</v>
      </c>
      <c r="X667" s="565">
        <f>IF(D667='A. Allgemeine Informationen'!$C$17,$M667-Y667,HLOOKUP('A. Allgemeine Informationen'!$C$17-1,$Z$1:$AF$2005,ROW(D667),FALSE)-$Y667)</f>
        <v>0</v>
      </c>
      <c r="Y667" s="384">
        <f>HLOOKUP('A. Allgemeine Informationen'!$C$17,$Z$1:$AF$2005,ROW(D667),FALSE)</f>
        <v>0</v>
      </c>
      <c r="Z667" s="565">
        <f t="shared" si="155"/>
        <v>0</v>
      </c>
      <c r="AA667" s="565">
        <f t="shared" si="156"/>
        <v>0</v>
      </c>
      <c r="AB667" s="565">
        <f t="shared" si="157"/>
        <v>0</v>
      </c>
      <c r="AC667" s="565">
        <f t="shared" si="158"/>
        <v>0</v>
      </c>
      <c r="AD667" s="572">
        <f t="shared" si="159"/>
        <v>0</v>
      </c>
      <c r="AE667" s="560">
        <f t="shared" si="160"/>
        <v>0</v>
      </c>
      <c r="AF667" s="561">
        <f t="shared" si="161"/>
        <v>0</v>
      </c>
      <c r="AG667" s="562"/>
    </row>
    <row r="668" spans="2:33" s="418" customFormat="1" ht="15" customHeight="1" x14ac:dyDescent="0.2">
      <c r="B668" s="554"/>
      <c r="C668" s="382"/>
      <c r="D668" s="383"/>
      <c r="E668" s="381"/>
      <c r="F668" s="1040"/>
      <c r="G668" s="1038"/>
      <c r="H668" s="1041"/>
      <c r="I668" s="381"/>
      <c r="J668" s="568">
        <f t="shared" si="153"/>
        <v>0</v>
      </c>
      <c r="K668" s="381"/>
      <c r="L668" s="381"/>
      <c r="M668" s="568">
        <f t="shared" si="162"/>
        <v>0</v>
      </c>
      <c r="N668" s="570">
        <f>IFERROR(VLOOKUP($C668,Listen!$J$3:$L$39,2,0),0)</f>
        <v>0</v>
      </c>
      <c r="O668" s="570">
        <f>IFERROR(VLOOKUP($C668,Listen!$J$3:$L$39,3,0),0)</f>
        <v>0</v>
      </c>
      <c r="P668" s="453">
        <f t="shared" si="154"/>
        <v>0</v>
      </c>
      <c r="Q668" s="453">
        <f t="shared" si="165"/>
        <v>0</v>
      </c>
      <c r="R668" s="453">
        <f t="shared" si="165"/>
        <v>0</v>
      </c>
      <c r="S668" s="453">
        <f t="shared" si="165"/>
        <v>0</v>
      </c>
      <c r="T668" s="453">
        <f t="shared" si="165"/>
        <v>0</v>
      </c>
      <c r="U668" s="453">
        <f t="shared" si="165"/>
        <v>0</v>
      </c>
      <c r="V668" s="453">
        <f t="shared" si="165"/>
        <v>0</v>
      </c>
      <c r="W668" s="384">
        <f t="shared" si="164"/>
        <v>0</v>
      </c>
      <c r="X668" s="565">
        <f>IF(D668='A. Allgemeine Informationen'!$C$17,$M668-Y668,HLOOKUP('A. Allgemeine Informationen'!$C$17-1,$Z$1:$AF$2005,ROW(D668),FALSE)-$Y668)</f>
        <v>0</v>
      </c>
      <c r="Y668" s="384">
        <f>HLOOKUP('A. Allgemeine Informationen'!$C$17,$Z$1:$AF$2005,ROW(D668),FALSE)</f>
        <v>0</v>
      </c>
      <c r="Z668" s="565">
        <f t="shared" si="155"/>
        <v>0</v>
      </c>
      <c r="AA668" s="565">
        <f t="shared" si="156"/>
        <v>0</v>
      </c>
      <c r="AB668" s="565">
        <f t="shared" si="157"/>
        <v>0</v>
      </c>
      <c r="AC668" s="565">
        <f t="shared" si="158"/>
        <v>0</v>
      </c>
      <c r="AD668" s="572">
        <f t="shared" si="159"/>
        <v>0</v>
      </c>
      <c r="AE668" s="560">
        <f t="shared" si="160"/>
        <v>0</v>
      </c>
      <c r="AF668" s="561">
        <f t="shared" si="161"/>
        <v>0</v>
      </c>
      <c r="AG668" s="562"/>
    </row>
    <row r="669" spans="2:33" s="418" customFormat="1" ht="15" customHeight="1" x14ac:dyDescent="0.2">
      <c r="B669" s="554"/>
      <c r="C669" s="382"/>
      <c r="D669" s="383"/>
      <c r="E669" s="381"/>
      <c r="F669" s="1040"/>
      <c r="G669" s="1038"/>
      <c r="H669" s="1041"/>
      <c r="I669" s="381"/>
      <c r="J669" s="568">
        <f t="shared" si="153"/>
        <v>0</v>
      </c>
      <c r="K669" s="381"/>
      <c r="L669" s="381"/>
      <c r="M669" s="568">
        <f t="shared" si="162"/>
        <v>0</v>
      </c>
      <c r="N669" s="570">
        <f>IFERROR(VLOOKUP($C669,Listen!$J$3:$L$39,2,0),0)</f>
        <v>0</v>
      </c>
      <c r="O669" s="570">
        <f>IFERROR(VLOOKUP($C669,Listen!$J$3:$L$39,3,0),0)</f>
        <v>0</v>
      </c>
      <c r="P669" s="453">
        <f t="shared" si="154"/>
        <v>0</v>
      </c>
      <c r="Q669" s="453">
        <f t="shared" si="165"/>
        <v>0</v>
      </c>
      <c r="R669" s="453">
        <f t="shared" si="165"/>
        <v>0</v>
      </c>
      <c r="S669" s="453">
        <f t="shared" si="165"/>
        <v>0</v>
      </c>
      <c r="T669" s="453">
        <f t="shared" si="165"/>
        <v>0</v>
      </c>
      <c r="U669" s="453">
        <f t="shared" si="165"/>
        <v>0</v>
      </c>
      <c r="V669" s="453">
        <f t="shared" si="165"/>
        <v>0</v>
      </c>
      <c r="W669" s="384">
        <f t="shared" si="164"/>
        <v>0</v>
      </c>
      <c r="X669" s="565">
        <f>IF(D669='A. Allgemeine Informationen'!$C$17,$M669-Y669,HLOOKUP('A. Allgemeine Informationen'!$C$17-1,$Z$1:$AF$2005,ROW(D669),FALSE)-$Y669)</f>
        <v>0</v>
      </c>
      <c r="Y669" s="384">
        <f>HLOOKUP('A. Allgemeine Informationen'!$C$17,$Z$1:$AF$2005,ROW(D669),FALSE)</f>
        <v>0</v>
      </c>
      <c r="Z669" s="565">
        <f t="shared" si="155"/>
        <v>0</v>
      </c>
      <c r="AA669" s="565">
        <f t="shared" si="156"/>
        <v>0</v>
      </c>
      <c r="AB669" s="565">
        <f t="shared" si="157"/>
        <v>0</v>
      </c>
      <c r="AC669" s="565">
        <f t="shared" si="158"/>
        <v>0</v>
      </c>
      <c r="AD669" s="572">
        <f t="shared" si="159"/>
        <v>0</v>
      </c>
      <c r="AE669" s="560">
        <f t="shared" si="160"/>
        <v>0</v>
      </c>
      <c r="AF669" s="561">
        <f t="shared" si="161"/>
        <v>0</v>
      </c>
      <c r="AG669" s="562"/>
    </row>
    <row r="670" spans="2:33" s="418" customFormat="1" ht="15" customHeight="1" x14ac:dyDescent="0.2">
      <c r="B670" s="554"/>
      <c r="C670" s="382"/>
      <c r="D670" s="383"/>
      <c r="E670" s="381"/>
      <c r="F670" s="1040"/>
      <c r="G670" s="1038"/>
      <c r="H670" s="1041"/>
      <c r="I670" s="381"/>
      <c r="J670" s="568">
        <f t="shared" si="153"/>
        <v>0</v>
      </c>
      <c r="K670" s="381"/>
      <c r="L670" s="381"/>
      <c r="M670" s="568">
        <f t="shared" si="162"/>
        <v>0</v>
      </c>
      <c r="N670" s="570">
        <f>IFERROR(VLOOKUP($C670,Listen!$J$3:$L$39,2,0),0)</f>
        <v>0</v>
      </c>
      <c r="O670" s="570">
        <f>IFERROR(VLOOKUP($C670,Listen!$J$3:$L$39,3,0),0)</f>
        <v>0</v>
      </c>
      <c r="P670" s="453">
        <f t="shared" si="154"/>
        <v>0</v>
      </c>
      <c r="Q670" s="453">
        <f t="shared" si="165"/>
        <v>0</v>
      </c>
      <c r="R670" s="453">
        <f t="shared" si="165"/>
        <v>0</v>
      </c>
      <c r="S670" s="453">
        <f t="shared" si="165"/>
        <v>0</v>
      </c>
      <c r="T670" s="453">
        <f t="shared" si="165"/>
        <v>0</v>
      </c>
      <c r="U670" s="453">
        <f t="shared" si="165"/>
        <v>0</v>
      </c>
      <c r="V670" s="453">
        <f t="shared" si="165"/>
        <v>0</v>
      </c>
      <c r="W670" s="384">
        <f t="shared" si="164"/>
        <v>0</v>
      </c>
      <c r="X670" s="565">
        <f>IF(D670='A. Allgemeine Informationen'!$C$17,$M670-Y670,HLOOKUP('A. Allgemeine Informationen'!$C$17-1,$Z$1:$AF$2005,ROW(D670),FALSE)-$Y670)</f>
        <v>0</v>
      </c>
      <c r="Y670" s="384">
        <f>HLOOKUP('A. Allgemeine Informationen'!$C$17,$Z$1:$AF$2005,ROW(D670),FALSE)</f>
        <v>0</v>
      </c>
      <c r="Z670" s="565">
        <f t="shared" si="155"/>
        <v>0</v>
      </c>
      <c r="AA670" s="565">
        <f t="shared" si="156"/>
        <v>0</v>
      </c>
      <c r="AB670" s="565">
        <f t="shared" si="157"/>
        <v>0</v>
      </c>
      <c r="AC670" s="565">
        <f t="shared" si="158"/>
        <v>0</v>
      </c>
      <c r="AD670" s="572">
        <f t="shared" si="159"/>
        <v>0</v>
      </c>
      <c r="AE670" s="560">
        <f t="shared" si="160"/>
        <v>0</v>
      </c>
      <c r="AF670" s="561">
        <f t="shared" si="161"/>
        <v>0</v>
      </c>
      <c r="AG670" s="562"/>
    </row>
    <row r="671" spans="2:33" s="418" customFormat="1" ht="15" customHeight="1" x14ac:dyDescent="0.2">
      <c r="B671" s="554"/>
      <c r="C671" s="382"/>
      <c r="D671" s="383"/>
      <c r="E671" s="381"/>
      <c r="F671" s="1040"/>
      <c r="G671" s="1038"/>
      <c r="H671" s="1041"/>
      <c r="I671" s="381"/>
      <c r="J671" s="568">
        <f t="shared" si="153"/>
        <v>0</v>
      </c>
      <c r="K671" s="381"/>
      <c r="L671" s="381"/>
      <c r="M671" s="568">
        <f t="shared" si="162"/>
        <v>0</v>
      </c>
      <c r="N671" s="570">
        <f>IFERROR(VLOOKUP($C671,Listen!$J$3:$L$39,2,0),0)</f>
        <v>0</v>
      </c>
      <c r="O671" s="570">
        <f>IFERROR(VLOOKUP($C671,Listen!$J$3:$L$39,3,0),0)</f>
        <v>0</v>
      </c>
      <c r="P671" s="453">
        <f t="shared" si="154"/>
        <v>0</v>
      </c>
      <c r="Q671" s="453">
        <f t="shared" si="165"/>
        <v>0</v>
      </c>
      <c r="R671" s="453">
        <f t="shared" si="165"/>
        <v>0</v>
      </c>
      <c r="S671" s="453">
        <f t="shared" si="165"/>
        <v>0</v>
      </c>
      <c r="T671" s="453">
        <f t="shared" si="165"/>
        <v>0</v>
      </c>
      <c r="U671" s="453">
        <f t="shared" si="165"/>
        <v>0</v>
      </c>
      <c r="V671" s="453">
        <f t="shared" si="165"/>
        <v>0</v>
      </c>
      <c r="W671" s="384">
        <f t="shared" si="164"/>
        <v>0</v>
      </c>
      <c r="X671" s="565">
        <f>IF(D671='A. Allgemeine Informationen'!$C$17,$M671-Y671,HLOOKUP('A. Allgemeine Informationen'!$C$17-1,$Z$1:$AF$2005,ROW(D671),FALSE)-$Y671)</f>
        <v>0</v>
      </c>
      <c r="Y671" s="384">
        <f>HLOOKUP('A. Allgemeine Informationen'!$C$17,$Z$1:$AF$2005,ROW(D671),FALSE)</f>
        <v>0</v>
      </c>
      <c r="Z671" s="565">
        <f t="shared" si="155"/>
        <v>0</v>
      </c>
      <c r="AA671" s="565">
        <f t="shared" si="156"/>
        <v>0</v>
      </c>
      <c r="AB671" s="565">
        <f t="shared" si="157"/>
        <v>0</v>
      </c>
      <c r="AC671" s="565">
        <f t="shared" si="158"/>
        <v>0</v>
      </c>
      <c r="AD671" s="572">
        <f t="shared" si="159"/>
        <v>0</v>
      </c>
      <c r="AE671" s="560">
        <f t="shared" si="160"/>
        <v>0</v>
      </c>
      <c r="AF671" s="561">
        <f t="shared" si="161"/>
        <v>0</v>
      </c>
      <c r="AG671" s="562"/>
    </row>
    <row r="672" spans="2:33" s="418" customFormat="1" ht="15" customHeight="1" x14ac:dyDescent="0.2">
      <c r="B672" s="554"/>
      <c r="C672" s="382"/>
      <c r="D672" s="383"/>
      <c r="E672" s="381"/>
      <c r="F672" s="1040"/>
      <c r="G672" s="1038"/>
      <c r="H672" s="1041"/>
      <c r="I672" s="381"/>
      <c r="J672" s="568">
        <f t="shared" si="153"/>
        <v>0</v>
      </c>
      <c r="K672" s="381"/>
      <c r="L672" s="381"/>
      <c r="M672" s="568">
        <f t="shared" si="162"/>
        <v>0</v>
      </c>
      <c r="N672" s="570">
        <f>IFERROR(VLOOKUP($C672,Listen!$J$3:$L$39,2,0),0)</f>
        <v>0</v>
      </c>
      <c r="O672" s="570">
        <f>IFERROR(VLOOKUP($C672,Listen!$J$3:$L$39,3,0),0)</f>
        <v>0</v>
      </c>
      <c r="P672" s="453">
        <f t="shared" si="154"/>
        <v>0</v>
      </c>
      <c r="Q672" s="453">
        <f t="shared" si="165"/>
        <v>0</v>
      </c>
      <c r="R672" s="453">
        <f t="shared" si="165"/>
        <v>0</v>
      </c>
      <c r="S672" s="453">
        <f t="shared" si="165"/>
        <v>0</v>
      </c>
      <c r="T672" s="453">
        <f t="shared" si="165"/>
        <v>0</v>
      </c>
      <c r="U672" s="453">
        <f t="shared" si="165"/>
        <v>0</v>
      </c>
      <c r="V672" s="453">
        <f t="shared" si="165"/>
        <v>0</v>
      </c>
      <c r="W672" s="384">
        <f t="shared" si="164"/>
        <v>0</v>
      </c>
      <c r="X672" s="565">
        <f>IF(D672='A. Allgemeine Informationen'!$C$17,$M672-Y672,HLOOKUP('A. Allgemeine Informationen'!$C$17-1,$Z$1:$AF$2005,ROW(D672),FALSE)-$Y672)</f>
        <v>0</v>
      </c>
      <c r="Y672" s="384">
        <f>HLOOKUP('A. Allgemeine Informationen'!$C$17,$Z$1:$AF$2005,ROW(D672),FALSE)</f>
        <v>0</v>
      </c>
      <c r="Z672" s="565">
        <f t="shared" si="155"/>
        <v>0</v>
      </c>
      <c r="AA672" s="565">
        <f t="shared" si="156"/>
        <v>0</v>
      </c>
      <c r="AB672" s="565">
        <f t="shared" si="157"/>
        <v>0</v>
      </c>
      <c r="AC672" s="565">
        <f t="shared" si="158"/>
        <v>0</v>
      </c>
      <c r="AD672" s="572">
        <f t="shared" si="159"/>
        <v>0</v>
      </c>
      <c r="AE672" s="560">
        <f t="shared" si="160"/>
        <v>0</v>
      </c>
      <c r="AF672" s="561">
        <f t="shared" si="161"/>
        <v>0</v>
      </c>
      <c r="AG672" s="562"/>
    </row>
    <row r="673" spans="2:33" s="418" customFormat="1" ht="15" customHeight="1" x14ac:dyDescent="0.2">
      <c r="B673" s="554"/>
      <c r="C673" s="382"/>
      <c r="D673" s="383"/>
      <c r="E673" s="381"/>
      <c r="F673" s="1040"/>
      <c r="G673" s="1038"/>
      <c r="H673" s="1041"/>
      <c r="I673" s="381"/>
      <c r="J673" s="568">
        <f t="shared" si="153"/>
        <v>0</v>
      </c>
      <c r="K673" s="381"/>
      <c r="L673" s="381"/>
      <c r="M673" s="568">
        <f t="shared" si="162"/>
        <v>0</v>
      </c>
      <c r="N673" s="570">
        <f>IFERROR(VLOOKUP($C673,Listen!$J$3:$L$39,2,0),0)</f>
        <v>0</v>
      </c>
      <c r="O673" s="570">
        <f>IFERROR(VLOOKUP($C673,Listen!$J$3:$L$39,3,0),0)</f>
        <v>0</v>
      </c>
      <c r="P673" s="453">
        <f t="shared" si="154"/>
        <v>0</v>
      </c>
      <c r="Q673" s="453">
        <f t="shared" si="165"/>
        <v>0</v>
      </c>
      <c r="R673" s="453">
        <f t="shared" si="165"/>
        <v>0</v>
      </c>
      <c r="S673" s="453">
        <f t="shared" si="165"/>
        <v>0</v>
      </c>
      <c r="T673" s="453">
        <f t="shared" si="165"/>
        <v>0</v>
      </c>
      <c r="U673" s="453">
        <f t="shared" si="165"/>
        <v>0</v>
      </c>
      <c r="V673" s="453">
        <f t="shared" si="165"/>
        <v>0</v>
      </c>
      <c r="W673" s="384">
        <f t="shared" si="164"/>
        <v>0</v>
      </c>
      <c r="X673" s="565">
        <f>IF(D673='A. Allgemeine Informationen'!$C$17,$M673-Y673,HLOOKUP('A. Allgemeine Informationen'!$C$17-1,$Z$1:$AF$2005,ROW(D673),FALSE)-$Y673)</f>
        <v>0</v>
      </c>
      <c r="Y673" s="384">
        <f>HLOOKUP('A. Allgemeine Informationen'!$C$17,$Z$1:$AF$2005,ROW(D673),FALSE)</f>
        <v>0</v>
      </c>
      <c r="Z673" s="565">
        <f t="shared" si="155"/>
        <v>0</v>
      </c>
      <c r="AA673" s="565">
        <f t="shared" si="156"/>
        <v>0</v>
      </c>
      <c r="AB673" s="565">
        <f t="shared" si="157"/>
        <v>0</v>
      </c>
      <c r="AC673" s="565">
        <f t="shared" si="158"/>
        <v>0</v>
      </c>
      <c r="AD673" s="572">
        <f t="shared" si="159"/>
        <v>0</v>
      </c>
      <c r="AE673" s="560">
        <f t="shared" si="160"/>
        <v>0</v>
      </c>
      <c r="AF673" s="561">
        <f t="shared" si="161"/>
        <v>0</v>
      </c>
      <c r="AG673" s="562"/>
    </row>
    <row r="674" spans="2:33" s="418" customFormat="1" ht="15" customHeight="1" x14ac:dyDescent="0.2">
      <c r="B674" s="554"/>
      <c r="C674" s="382"/>
      <c r="D674" s="383"/>
      <c r="E674" s="381"/>
      <c r="F674" s="1040"/>
      <c r="G674" s="1038"/>
      <c r="H674" s="1041"/>
      <c r="I674" s="381"/>
      <c r="J674" s="568">
        <f t="shared" si="153"/>
        <v>0</v>
      </c>
      <c r="K674" s="381"/>
      <c r="L674" s="381"/>
      <c r="M674" s="568">
        <f t="shared" si="162"/>
        <v>0</v>
      </c>
      <c r="N674" s="570">
        <f>IFERROR(VLOOKUP($C674,Listen!$J$3:$L$39,2,0),0)</f>
        <v>0</v>
      </c>
      <c r="O674" s="570">
        <f>IFERROR(VLOOKUP($C674,Listen!$J$3:$L$39,3,0),0)</f>
        <v>0</v>
      </c>
      <c r="P674" s="453">
        <f t="shared" si="154"/>
        <v>0</v>
      </c>
      <c r="Q674" s="453">
        <f t="shared" si="165"/>
        <v>0</v>
      </c>
      <c r="R674" s="453">
        <f t="shared" si="165"/>
        <v>0</v>
      </c>
      <c r="S674" s="453">
        <f t="shared" si="165"/>
        <v>0</v>
      </c>
      <c r="T674" s="453">
        <f t="shared" si="165"/>
        <v>0</v>
      </c>
      <c r="U674" s="453">
        <f t="shared" si="165"/>
        <v>0</v>
      </c>
      <c r="V674" s="453">
        <f t="shared" si="165"/>
        <v>0</v>
      </c>
      <c r="W674" s="384">
        <f t="shared" si="164"/>
        <v>0</v>
      </c>
      <c r="X674" s="565">
        <f>IF(D674='A. Allgemeine Informationen'!$C$17,$M674-Y674,HLOOKUP('A. Allgemeine Informationen'!$C$17-1,$Z$1:$AF$2005,ROW(D674),FALSE)-$Y674)</f>
        <v>0</v>
      </c>
      <c r="Y674" s="384">
        <f>HLOOKUP('A. Allgemeine Informationen'!$C$17,$Z$1:$AF$2005,ROW(D674),FALSE)</f>
        <v>0</v>
      </c>
      <c r="Z674" s="565">
        <f t="shared" si="155"/>
        <v>0</v>
      </c>
      <c r="AA674" s="565">
        <f t="shared" si="156"/>
        <v>0</v>
      </c>
      <c r="AB674" s="565">
        <f t="shared" si="157"/>
        <v>0</v>
      </c>
      <c r="AC674" s="565">
        <f t="shared" si="158"/>
        <v>0</v>
      </c>
      <c r="AD674" s="572">
        <f t="shared" si="159"/>
        <v>0</v>
      </c>
      <c r="AE674" s="560">
        <f t="shared" si="160"/>
        <v>0</v>
      </c>
      <c r="AF674" s="561">
        <f t="shared" si="161"/>
        <v>0</v>
      </c>
      <c r="AG674" s="562"/>
    </row>
    <row r="675" spans="2:33" s="418" customFormat="1" ht="15" customHeight="1" x14ac:dyDescent="0.2">
      <c r="B675" s="554"/>
      <c r="C675" s="382"/>
      <c r="D675" s="383"/>
      <c r="E675" s="381"/>
      <c r="F675" s="1040"/>
      <c r="G675" s="1038"/>
      <c r="H675" s="1041"/>
      <c r="I675" s="381"/>
      <c r="J675" s="568">
        <f t="shared" si="153"/>
        <v>0</v>
      </c>
      <c r="K675" s="381"/>
      <c r="L675" s="381"/>
      <c r="M675" s="568">
        <f t="shared" si="162"/>
        <v>0</v>
      </c>
      <c r="N675" s="570">
        <f>IFERROR(VLOOKUP($C675,Listen!$J$3:$L$39,2,0),0)</f>
        <v>0</v>
      </c>
      <c r="O675" s="570">
        <f>IFERROR(VLOOKUP($C675,Listen!$J$3:$L$39,3,0),0)</f>
        <v>0</v>
      </c>
      <c r="P675" s="453">
        <f t="shared" si="154"/>
        <v>0</v>
      </c>
      <c r="Q675" s="453">
        <f t="shared" si="165"/>
        <v>0</v>
      </c>
      <c r="R675" s="453">
        <f t="shared" si="165"/>
        <v>0</v>
      </c>
      <c r="S675" s="453">
        <f t="shared" si="165"/>
        <v>0</v>
      </c>
      <c r="T675" s="453">
        <f t="shared" si="165"/>
        <v>0</v>
      </c>
      <c r="U675" s="453">
        <f t="shared" si="165"/>
        <v>0</v>
      </c>
      <c r="V675" s="453">
        <f t="shared" si="165"/>
        <v>0</v>
      </c>
      <c r="W675" s="384">
        <f t="shared" si="164"/>
        <v>0</v>
      </c>
      <c r="X675" s="565">
        <f>IF(D675='A. Allgemeine Informationen'!$C$17,$M675-Y675,HLOOKUP('A. Allgemeine Informationen'!$C$17-1,$Z$1:$AF$2005,ROW(D675),FALSE)-$Y675)</f>
        <v>0</v>
      </c>
      <c r="Y675" s="384">
        <f>HLOOKUP('A. Allgemeine Informationen'!$C$17,$Z$1:$AF$2005,ROW(D675),FALSE)</f>
        <v>0</v>
      </c>
      <c r="Z675" s="565">
        <f t="shared" si="155"/>
        <v>0</v>
      </c>
      <c r="AA675" s="565">
        <f t="shared" si="156"/>
        <v>0</v>
      </c>
      <c r="AB675" s="565">
        <f t="shared" si="157"/>
        <v>0</v>
      </c>
      <c r="AC675" s="565">
        <f t="shared" si="158"/>
        <v>0</v>
      </c>
      <c r="AD675" s="572">
        <f t="shared" si="159"/>
        <v>0</v>
      </c>
      <c r="AE675" s="560">
        <f t="shared" si="160"/>
        <v>0</v>
      </c>
      <c r="AF675" s="561">
        <f t="shared" si="161"/>
        <v>0</v>
      </c>
      <c r="AG675" s="562"/>
    </row>
    <row r="676" spans="2:33" s="418" customFormat="1" ht="15" customHeight="1" x14ac:dyDescent="0.2">
      <c r="B676" s="554"/>
      <c r="C676" s="382"/>
      <c r="D676" s="383"/>
      <c r="E676" s="381"/>
      <c r="F676" s="1040"/>
      <c r="G676" s="1038"/>
      <c r="H676" s="1041"/>
      <c r="I676" s="381"/>
      <c r="J676" s="568">
        <f t="shared" si="153"/>
        <v>0</v>
      </c>
      <c r="K676" s="381"/>
      <c r="L676" s="381"/>
      <c r="M676" s="568">
        <f t="shared" si="162"/>
        <v>0</v>
      </c>
      <c r="N676" s="570">
        <f>IFERROR(VLOOKUP($C676,Listen!$J$3:$L$39,2,0),0)</f>
        <v>0</v>
      </c>
      <c r="O676" s="570">
        <f>IFERROR(VLOOKUP($C676,Listen!$J$3:$L$39,3,0),0)</f>
        <v>0</v>
      </c>
      <c r="P676" s="453">
        <f t="shared" si="154"/>
        <v>0</v>
      </c>
      <c r="Q676" s="453">
        <f t="shared" si="165"/>
        <v>0</v>
      </c>
      <c r="R676" s="453">
        <f t="shared" si="165"/>
        <v>0</v>
      </c>
      <c r="S676" s="453">
        <f t="shared" si="165"/>
        <v>0</v>
      </c>
      <c r="T676" s="453">
        <f t="shared" si="165"/>
        <v>0</v>
      </c>
      <c r="U676" s="453">
        <f t="shared" si="165"/>
        <v>0</v>
      </c>
      <c r="V676" s="453">
        <f t="shared" si="165"/>
        <v>0</v>
      </c>
      <c r="W676" s="384">
        <f t="shared" si="164"/>
        <v>0</v>
      </c>
      <c r="X676" s="565">
        <f>IF(D676='A. Allgemeine Informationen'!$C$17,$M676-Y676,HLOOKUP('A. Allgemeine Informationen'!$C$17-1,$Z$1:$AF$2005,ROW(D676),FALSE)-$Y676)</f>
        <v>0</v>
      </c>
      <c r="Y676" s="384">
        <f>HLOOKUP('A. Allgemeine Informationen'!$C$17,$Z$1:$AF$2005,ROW(D676),FALSE)</f>
        <v>0</v>
      </c>
      <c r="Z676" s="565">
        <f t="shared" si="155"/>
        <v>0</v>
      </c>
      <c r="AA676" s="565">
        <f t="shared" si="156"/>
        <v>0</v>
      </c>
      <c r="AB676" s="565">
        <f t="shared" si="157"/>
        <v>0</v>
      </c>
      <c r="AC676" s="565">
        <f t="shared" si="158"/>
        <v>0</v>
      </c>
      <c r="AD676" s="572">
        <f t="shared" si="159"/>
        <v>0</v>
      </c>
      <c r="AE676" s="560">
        <f t="shared" si="160"/>
        <v>0</v>
      </c>
      <c r="AF676" s="561">
        <f t="shared" si="161"/>
        <v>0</v>
      </c>
      <c r="AG676" s="562"/>
    </row>
    <row r="677" spans="2:33" s="418" customFormat="1" ht="15" customHeight="1" x14ac:dyDescent="0.2">
      <c r="B677" s="554"/>
      <c r="C677" s="382"/>
      <c r="D677" s="383"/>
      <c r="E677" s="381"/>
      <c r="F677" s="1040"/>
      <c r="G677" s="1038"/>
      <c r="H677" s="1041"/>
      <c r="I677" s="381"/>
      <c r="J677" s="568">
        <f t="shared" si="153"/>
        <v>0</v>
      </c>
      <c r="K677" s="381"/>
      <c r="L677" s="381"/>
      <c r="M677" s="568">
        <f t="shared" si="162"/>
        <v>0</v>
      </c>
      <c r="N677" s="570">
        <f>IFERROR(VLOOKUP($C677,Listen!$J$3:$L$39,2,0),0)</f>
        <v>0</v>
      </c>
      <c r="O677" s="570">
        <f>IFERROR(VLOOKUP($C677,Listen!$J$3:$L$39,3,0),0)</f>
        <v>0</v>
      </c>
      <c r="P677" s="453">
        <f t="shared" si="154"/>
        <v>0</v>
      </c>
      <c r="Q677" s="453">
        <f t="shared" si="165"/>
        <v>0</v>
      </c>
      <c r="R677" s="453">
        <f t="shared" si="165"/>
        <v>0</v>
      </c>
      <c r="S677" s="453">
        <f t="shared" si="165"/>
        <v>0</v>
      </c>
      <c r="T677" s="453">
        <f t="shared" si="165"/>
        <v>0</v>
      </c>
      <c r="U677" s="453">
        <f t="shared" si="165"/>
        <v>0</v>
      </c>
      <c r="V677" s="453">
        <f t="shared" si="165"/>
        <v>0</v>
      </c>
      <c r="W677" s="384">
        <f t="shared" si="164"/>
        <v>0</v>
      </c>
      <c r="X677" s="565">
        <f>IF(D677='A. Allgemeine Informationen'!$C$17,$M677-Y677,HLOOKUP('A. Allgemeine Informationen'!$C$17-1,$Z$1:$AF$2005,ROW(D677),FALSE)-$Y677)</f>
        <v>0</v>
      </c>
      <c r="Y677" s="384">
        <f>HLOOKUP('A. Allgemeine Informationen'!$C$17,$Z$1:$AF$2005,ROW(D677),FALSE)</f>
        <v>0</v>
      </c>
      <c r="Z677" s="565">
        <f t="shared" si="155"/>
        <v>0</v>
      </c>
      <c r="AA677" s="565">
        <f t="shared" si="156"/>
        <v>0</v>
      </c>
      <c r="AB677" s="565">
        <f t="shared" si="157"/>
        <v>0</v>
      </c>
      <c r="AC677" s="565">
        <f t="shared" si="158"/>
        <v>0</v>
      </c>
      <c r="AD677" s="572">
        <f t="shared" si="159"/>
        <v>0</v>
      </c>
      <c r="AE677" s="560">
        <f t="shared" si="160"/>
        <v>0</v>
      </c>
      <c r="AF677" s="561">
        <f t="shared" si="161"/>
        <v>0</v>
      </c>
      <c r="AG677" s="562"/>
    </row>
    <row r="678" spans="2:33" s="418" customFormat="1" ht="15" customHeight="1" x14ac:dyDescent="0.2">
      <c r="B678" s="554"/>
      <c r="C678" s="382"/>
      <c r="D678" s="383"/>
      <c r="E678" s="381"/>
      <c r="F678" s="1040"/>
      <c r="G678" s="1038"/>
      <c r="H678" s="1041"/>
      <c r="I678" s="381"/>
      <c r="J678" s="568">
        <f t="shared" si="153"/>
        <v>0</v>
      </c>
      <c r="K678" s="381"/>
      <c r="L678" s="381"/>
      <c r="M678" s="568">
        <f t="shared" si="162"/>
        <v>0</v>
      </c>
      <c r="N678" s="570">
        <f>IFERROR(VLOOKUP($C678,Listen!$J$3:$L$39,2,0),0)</f>
        <v>0</v>
      </c>
      <c r="O678" s="570">
        <f>IFERROR(VLOOKUP($C678,Listen!$J$3:$L$39,3,0),0)</f>
        <v>0</v>
      </c>
      <c r="P678" s="453">
        <f t="shared" si="154"/>
        <v>0</v>
      </c>
      <c r="Q678" s="453">
        <f t="shared" si="165"/>
        <v>0</v>
      </c>
      <c r="R678" s="453">
        <f t="shared" si="165"/>
        <v>0</v>
      </c>
      <c r="S678" s="453">
        <f t="shared" si="165"/>
        <v>0</v>
      </c>
      <c r="T678" s="453">
        <f t="shared" si="165"/>
        <v>0</v>
      </c>
      <c r="U678" s="453">
        <f t="shared" si="165"/>
        <v>0</v>
      </c>
      <c r="V678" s="453">
        <f t="shared" si="165"/>
        <v>0</v>
      </c>
      <c r="W678" s="384">
        <f t="shared" si="164"/>
        <v>0</v>
      </c>
      <c r="X678" s="565">
        <f>IF(D678='A. Allgemeine Informationen'!$C$17,$M678-Y678,HLOOKUP('A. Allgemeine Informationen'!$C$17-1,$Z$1:$AF$2005,ROW(D678),FALSE)-$Y678)</f>
        <v>0</v>
      </c>
      <c r="Y678" s="384">
        <f>HLOOKUP('A. Allgemeine Informationen'!$C$17,$Z$1:$AF$2005,ROW(D678),FALSE)</f>
        <v>0</v>
      </c>
      <c r="Z678" s="565">
        <f t="shared" si="155"/>
        <v>0</v>
      </c>
      <c r="AA678" s="565">
        <f t="shared" si="156"/>
        <v>0</v>
      </c>
      <c r="AB678" s="565">
        <f t="shared" si="157"/>
        <v>0</v>
      </c>
      <c r="AC678" s="565">
        <f t="shared" si="158"/>
        <v>0</v>
      </c>
      <c r="AD678" s="572">
        <f t="shared" si="159"/>
        <v>0</v>
      </c>
      <c r="AE678" s="560">
        <f t="shared" si="160"/>
        <v>0</v>
      </c>
      <c r="AF678" s="561">
        <f t="shared" si="161"/>
        <v>0</v>
      </c>
      <c r="AG678" s="562"/>
    </row>
    <row r="679" spans="2:33" s="418" customFormat="1" ht="15" customHeight="1" x14ac:dyDescent="0.2">
      <c r="B679" s="554"/>
      <c r="C679" s="382"/>
      <c r="D679" s="383"/>
      <c r="E679" s="381"/>
      <c r="F679" s="1040"/>
      <c r="G679" s="1038"/>
      <c r="H679" s="1041"/>
      <c r="I679" s="381"/>
      <c r="J679" s="568">
        <f t="shared" si="153"/>
        <v>0</v>
      </c>
      <c r="K679" s="381"/>
      <c r="L679" s="381"/>
      <c r="M679" s="568">
        <f t="shared" si="162"/>
        <v>0</v>
      </c>
      <c r="N679" s="570">
        <f>IFERROR(VLOOKUP($C679,Listen!$J$3:$L$39,2,0),0)</f>
        <v>0</v>
      </c>
      <c r="O679" s="570">
        <f>IFERROR(VLOOKUP($C679,Listen!$J$3:$L$39,3,0),0)</f>
        <v>0</v>
      </c>
      <c r="P679" s="453">
        <f t="shared" si="154"/>
        <v>0</v>
      </c>
      <c r="Q679" s="453">
        <f t="shared" ref="Q679:V694" si="166">P679</f>
        <v>0</v>
      </c>
      <c r="R679" s="453">
        <f t="shared" si="166"/>
        <v>0</v>
      </c>
      <c r="S679" s="453">
        <f t="shared" si="166"/>
        <v>0</v>
      </c>
      <c r="T679" s="453">
        <f t="shared" si="166"/>
        <v>0</v>
      </c>
      <c r="U679" s="453">
        <f t="shared" si="166"/>
        <v>0</v>
      </c>
      <c r="V679" s="453">
        <f t="shared" si="166"/>
        <v>0</v>
      </c>
      <c r="W679" s="384">
        <f t="shared" si="164"/>
        <v>0</v>
      </c>
      <c r="X679" s="565">
        <f>IF(D679='A. Allgemeine Informationen'!$C$17,$M679-Y679,HLOOKUP('A. Allgemeine Informationen'!$C$17-1,$Z$1:$AF$2005,ROW(D679),FALSE)-$Y679)</f>
        <v>0</v>
      </c>
      <c r="Y679" s="384">
        <f>HLOOKUP('A. Allgemeine Informationen'!$C$17,$Z$1:$AF$2005,ROW(D679),FALSE)</f>
        <v>0</v>
      </c>
      <c r="Z679" s="565">
        <f t="shared" si="155"/>
        <v>0</v>
      </c>
      <c r="AA679" s="565">
        <f t="shared" si="156"/>
        <v>0</v>
      </c>
      <c r="AB679" s="565">
        <f t="shared" si="157"/>
        <v>0</v>
      </c>
      <c r="AC679" s="565">
        <f t="shared" si="158"/>
        <v>0</v>
      </c>
      <c r="AD679" s="572">
        <f t="shared" si="159"/>
        <v>0</v>
      </c>
      <c r="AE679" s="560">
        <f t="shared" si="160"/>
        <v>0</v>
      </c>
      <c r="AF679" s="561">
        <f t="shared" si="161"/>
        <v>0</v>
      </c>
      <c r="AG679" s="562"/>
    </row>
    <row r="680" spans="2:33" s="418" customFormat="1" ht="15" customHeight="1" x14ac:dyDescent="0.2">
      <c r="B680" s="554"/>
      <c r="C680" s="382"/>
      <c r="D680" s="383"/>
      <c r="E680" s="381"/>
      <c r="F680" s="1040"/>
      <c r="G680" s="1038"/>
      <c r="H680" s="1041"/>
      <c r="I680" s="381"/>
      <c r="J680" s="568">
        <f t="shared" si="153"/>
        <v>0</v>
      </c>
      <c r="K680" s="381"/>
      <c r="L680" s="381"/>
      <c r="M680" s="568">
        <f t="shared" si="162"/>
        <v>0</v>
      </c>
      <c r="N680" s="570">
        <f>IFERROR(VLOOKUP($C680,Listen!$J$3:$L$39,2,0),0)</f>
        <v>0</v>
      </c>
      <c r="O680" s="570">
        <f>IFERROR(VLOOKUP($C680,Listen!$J$3:$L$39,3,0),0)</f>
        <v>0</v>
      </c>
      <c r="P680" s="453">
        <f t="shared" si="154"/>
        <v>0</v>
      </c>
      <c r="Q680" s="453">
        <f t="shared" si="166"/>
        <v>0</v>
      </c>
      <c r="R680" s="453">
        <f t="shared" si="166"/>
        <v>0</v>
      </c>
      <c r="S680" s="453">
        <f t="shared" si="166"/>
        <v>0</v>
      </c>
      <c r="T680" s="453">
        <f t="shared" si="166"/>
        <v>0</v>
      </c>
      <c r="U680" s="453">
        <f t="shared" si="166"/>
        <v>0</v>
      </c>
      <c r="V680" s="453">
        <f t="shared" si="166"/>
        <v>0</v>
      </c>
      <c r="W680" s="384">
        <f t="shared" si="164"/>
        <v>0</v>
      </c>
      <c r="X680" s="565">
        <f>IF(D680='A. Allgemeine Informationen'!$C$17,$M680-Y680,HLOOKUP('A. Allgemeine Informationen'!$C$17-1,$Z$1:$AF$2005,ROW(D680),FALSE)-$Y680)</f>
        <v>0</v>
      </c>
      <c r="Y680" s="384">
        <f>HLOOKUP('A. Allgemeine Informationen'!$C$17,$Z$1:$AF$2005,ROW(D680),FALSE)</f>
        <v>0</v>
      </c>
      <c r="Z680" s="565">
        <f t="shared" si="155"/>
        <v>0</v>
      </c>
      <c r="AA680" s="565">
        <f t="shared" si="156"/>
        <v>0</v>
      </c>
      <c r="AB680" s="565">
        <f t="shared" si="157"/>
        <v>0</v>
      </c>
      <c r="AC680" s="565">
        <f t="shared" si="158"/>
        <v>0</v>
      </c>
      <c r="AD680" s="572">
        <f t="shared" si="159"/>
        <v>0</v>
      </c>
      <c r="AE680" s="560">
        <f t="shared" si="160"/>
        <v>0</v>
      </c>
      <c r="AF680" s="561">
        <f t="shared" si="161"/>
        <v>0</v>
      </c>
      <c r="AG680" s="562"/>
    </row>
    <row r="681" spans="2:33" s="418" customFormat="1" ht="15" customHeight="1" x14ac:dyDescent="0.2">
      <c r="B681" s="554"/>
      <c r="C681" s="382"/>
      <c r="D681" s="383"/>
      <c r="E681" s="381"/>
      <c r="F681" s="1040"/>
      <c r="G681" s="1038"/>
      <c r="H681" s="1041"/>
      <c r="I681" s="381"/>
      <c r="J681" s="568">
        <f t="shared" si="153"/>
        <v>0</v>
      </c>
      <c r="K681" s="381"/>
      <c r="L681" s="381"/>
      <c r="M681" s="568">
        <f t="shared" si="162"/>
        <v>0</v>
      </c>
      <c r="N681" s="570">
        <f>IFERROR(VLOOKUP($C681,Listen!$J$3:$L$39,2,0),0)</f>
        <v>0</v>
      </c>
      <c r="O681" s="570">
        <f>IFERROR(VLOOKUP($C681,Listen!$J$3:$L$39,3,0),0)</f>
        <v>0</v>
      </c>
      <c r="P681" s="453">
        <f t="shared" si="154"/>
        <v>0</v>
      </c>
      <c r="Q681" s="453">
        <f t="shared" si="166"/>
        <v>0</v>
      </c>
      <c r="R681" s="453">
        <f t="shared" si="166"/>
        <v>0</v>
      </c>
      <c r="S681" s="453">
        <f t="shared" si="166"/>
        <v>0</v>
      </c>
      <c r="T681" s="453">
        <f t="shared" si="166"/>
        <v>0</v>
      </c>
      <c r="U681" s="453">
        <f t="shared" si="166"/>
        <v>0</v>
      </c>
      <c r="V681" s="453">
        <f t="shared" si="166"/>
        <v>0</v>
      </c>
      <c r="W681" s="384">
        <f t="shared" si="164"/>
        <v>0</v>
      </c>
      <c r="X681" s="565">
        <f>IF(D681='A. Allgemeine Informationen'!$C$17,$M681-Y681,HLOOKUP('A. Allgemeine Informationen'!$C$17-1,$Z$1:$AF$2005,ROW(D681),FALSE)-$Y681)</f>
        <v>0</v>
      </c>
      <c r="Y681" s="384">
        <f>HLOOKUP('A. Allgemeine Informationen'!$C$17,$Z$1:$AF$2005,ROW(D681),FALSE)</f>
        <v>0</v>
      </c>
      <c r="Z681" s="565">
        <f t="shared" si="155"/>
        <v>0</v>
      </c>
      <c r="AA681" s="565">
        <f t="shared" si="156"/>
        <v>0</v>
      </c>
      <c r="AB681" s="565">
        <f t="shared" si="157"/>
        <v>0</v>
      </c>
      <c r="AC681" s="565">
        <f t="shared" si="158"/>
        <v>0</v>
      </c>
      <c r="AD681" s="572">
        <f t="shared" si="159"/>
        <v>0</v>
      </c>
      <c r="AE681" s="560">
        <f t="shared" si="160"/>
        <v>0</v>
      </c>
      <c r="AF681" s="561">
        <f t="shared" si="161"/>
        <v>0</v>
      </c>
      <c r="AG681" s="562"/>
    </row>
    <row r="682" spans="2:33" s="418" customFormat="1" ht="15" customHeight="1" x14ac:dyDescent="0.2">
      <c r="B682" s="554"/>
      <c r="C682" s="382"/>
      <c r="D682" s="383"/>
      <c r="E682" s="381"/>
      <c r="F682" s="1040"/>
      <c r="G682" s="1038"/>
      <c r="H682" s="1041"/>
      <c r="I682" s="381"/>
      <c r="J682" s="568">
        <f t="shared" si="153"/>
        <v>0</v>
      </c>
      <c r="K682" s="381"/>
      <c r="L682" s="381"/>
      <c r="M682" s="568">
        <f t="shared" si="162"/>
        <v>0</v>
      </c>
      <c r="N682" s="570">
        <f>IFERROR(VLOOKUP($C682,Listen!$J$3:$L$39,2,0),0)</f>
        <v>0</v>
      </c>
      <c r="O682" s="570">
        <f>IFERROR(VLOOKUP($C682,Listen!$J$3:$L$39,3,0),0)</f>
        <v>0</v>
      </c>
      <c r="P682" s="453">
        <f t="shared" si="154"/>
        <v>0</v>
      </c>
      <c r="Q682" s="453">
        <f t="shared" si="166"/>
        <v>0</v>
      </c>
      <c r="R682" s="453">
        <f t="shared" si="166"/>
        <v>0</v>
      </c>
      <c r="S682" s="453">
        <f t="shared" si="166"/>
        <v>0</v>
      </c>
      <c r="T682" s="453">
        <f t="shared" si="166"/>
        <v>0</v>
      </c>
      <c r="U682" s="453">
        <f t="shared" si="166"/>
        <v>0</v>
      </c>
      <c r="V682" s="453">
        <f t="shared" si="166"/>
        <v>0</v>
      </c>
      <c r="W682" s="384">
        <f t="shared" si="164"/>
        <v>0</v>
      </c>
      <c r="X682" s="565">
        <f>IF(D682='A. Allgemeine Informationen'!$C$17,$M682-Y682,HLOOKUP('A. Allgemeine Informationen'!$C$17-1,$Z$1:$AF$2005,ROW(D682),FALSE)-$Y682)</f>
        <v>0</v>
      </c>
      <c r="Y682" s="384">
        <f>HLOOKUP('A. Allgemeine Informationen'!$C$17,$Z$1:$AF$2005,ROW(D682),FALSE)</f>
        <v>0</v>
      </c>
      <c r="Z682" s="565">
        <f t="shared" si="155"/>
        <v>0</v>
      </c>
      <c r="AA682" s="565">
        <f t="shared" si="156"/>
        <v>0</v>
      </c>
      <c r="AB682" s="565">
        <f t="shared" si="157"/>
        <v>0</v>
      </c>
      <c r="AC682" s="565">
        <f t="shared" si="158"/>
        <v>0</v>
      </c>
      <c r="AD682" s="572">
        <f t="shared" si="159"/>
        <v>0</v>
      </c>
      <c r="AE682" s="560">
        <f t="shared" si="160"/>
        <v>0</v>
      </c>
      <c r="AF682" s="561">
        <f t="shared" si="161"/>
        <v>0</v>
      </c>
      <c r="AG682" s="562"/>
    </row>
    <row r="683" spans="2:33" s="418" customFormat="1" ht="15" customHeight="1" x14ac:dyDescent="0.2">
      <c r="B683" s="554"/>
      <c r="C683" s="382"/>
      <c r="D683" s="383"/>
      <c r="E683" s="381"/>
      <c r="F683" s="1040"/>
      <c r="G683" s="1038"/>
      <c r="H683" s="1041"/>
      <c r="I683" s="381"/>
      <c r="J683" s="568">
        <f t="shared" si="153"/>
        <v>0</v>
      </c>
      <c r="K683" s="381"/>
      <c r="L683" s="381"/>
      <c r="M683" s="568">
        <f t="shared" si="162"/>
        <v>0</v>
      </c>
      <c r="N683" s="570">
        <f>IFERROR(VLOOKUP($C683,Listen!$J$3:$L$39,2,0),0)</f>
        <v>0</v>
      </c>
      <c r="O683" s="570">
        <f>IFERROR(VLOOKUP($C683,Listen!$J$3:$L$39,3,0),0)</f>
        <v>0</v>
      </c>
      <c r="P683" s="453">
        <f t="shared" si="154"/>
        <v>0</v>
      </c>
      <c r="Q683" s="453">
        <f t="shared" si="166"/>
        <v>0</v>
      </c>
      <c r="R683" s="453">
        <f t="shared" si="166"/>
        <v>0</v>
      </c>
      <c r="S683" s="453">
        <f t="shared" si="166"/>
        <v>0</v>
      </c>
      <c r="T683" s="453">
        <f t="shared" si="166"/>
        <v>0</v>
      </c>
      <c r="U683" s="453">
        <f t="shared" si="166"/>
        <v>0</v>
      </c>
      <c r="V683" s="453">
        <f t="shared" si="166"/>
        <v>0</v>
      </c>
      <c r="W683" s="384">
        <f t="shared" si="164"/>
        <v>0</v>
      </c>
      <c r="X683" s="565">
        <f>IF(D683='A. Allgemeine Informationen'!$C$17,$M683-Y683,HLOOKUP('A. Allgemeine Informationen'!$C$17-1,$Z$1:$AF$2005,ROW(D683),FALSE)-$Y683)</f>
        <v>0</v>
      </c>
      <c r="Y683" s="384">
        <f>HLOOKUP('A. Allgemeine Informationen'!$C$17,$Z$1:$AF$2005,ROW(D683),FALSE)</f>
        <v>0</v>
      </c>
      <c r="Z683" s="565">
        <f t="shared" si="155"/>
        <v>0</v>
      </c>
      <c r="AA683" s="565">
        <f t="shared" si="156"/>
        <v>0</v>
      </c>
      <c r="AB683" s="565">
        <f t="shared" si="157"/>
        <v>0</v>
      </c>
      <c r="AC683" s="565">
        <f t="shared" si="158"/>
        <v>0</v>
      </c>
      <c r="AD683" s="572">
        <f t="shared" si="159"/>
        <v>0</v>
      </c>
      <c r="AE683" s="560">
        <f t="shared" si="160"/>
        <v>0</v>
      </c>
      <c r="AF683" s="561">
        <f t="shared" si="161"/>
        <v>0</v>
      </c>
      <c r="AG683" s="562"/>
    </row>
    <row r="684" spans="2:33" s="418" customFormat="1" ht="15" customHeight="1" x14ac:dyDescent="0.2">
      <c r="B684" s="554"/>
      <c r="C684" s="382"/>
      <c r="D684" s="383"/>
      <c r="E684" s="381"/>
      <c r="F684" s="1040"/>
      <c r="G684" s="1038"/>
      <c r="H684" s="1041"/>
      <c r="I684" s="381"/>
      <c r="J684" s="568">
        <f t="shared" si="153"/>
        <v>0</v>
      </c>
      <c r="K684" s="381"/>
      <c r="L684" s="381"/>
      <c r="M684" s="568">
        <f t="shared" si="162"/>
        <v>0</v>
      </c>
      <c r="N684" s="570">
        <f>IFERROR(VLOOKUP($C684,Listen!$J$3:$L$39,2,0),0)</f>
        <v>0</v>
      </c>
      <c r="O684" s="570">
        <f>IFERROR(VLOOKUP($C684,Listen!$J$3:$L$39,3,0),0)</f>
        <v>0</v>
      </c>
      <c r="P684" s="453">
        <f t="shared" si="154"/>
        <v>0</v>
      </c>
      <c r="Q684" s="453">
        <f t="shared" si="166"/>
        <v>0</v>
      </c>
      <c r="R684" s="453">
        <f t="shared" si="166"/>
        <v>0</v>
      </c>
      <c r="S684" s="453">
        <f t="shared" si="166"/>
        <v>0</v>
      </c>
      <c r="T684" s="453">
        <f t="shared" si="166"/>
        <v>0</v>
      </c>
      <c r="U684" s="453">
        <f t="shared" si="166"/>
        <v>0</v>
      </c>
      <c r="V684" s="453">
        <f t="shared" si="166"/>
        <v>0</v>
      </c>
      <c r="W684" s="384">
        <f t="shared" si="164"/>
        <v>0</v>
      </c>
      <c r="X684" s="565">
        <f>IF(D684='A. Allgemeine Informationen'!$C$17,$M684-Y684,HLOOKUP('A. Allgemeine Informationen'!$C$17-1,$Z$1:$AF$2005,ROW(D684),FALSE)-$Y684)</f>
        <v>0</v>
      </c>
      <c r="Y684" s="384">
        <f>HLOOKUP('A. Allgemeine Informationen'!$C$17,$Z$1:$AF$2005,ROW(D684),FALSE)</f>
        <v>0</v>
      </c>
      <c r="Z684" s="565">
        <f t="shared" si="155"/>
        <v>0</v>
      </c>
      <c r="AA684" s="565">
        <f t="shared" si="156"/>
        <v>0</v>
      </c>
      <c r="AB684" s="565">
        <f t="shared" si="157"/>
        <v>0</v>
      </c>
      <c r="AC684" s="565">
        <f t="shared" si="158"/>
        <v>0</v>
      </c>
      <c r="AD684" s="572">
        <f t="shared" si="159"/>
        <v>0</v>
      </c>
      <c r="AE684" s="560">
        <f t="shared" si="160"/>
        <v>0</v>
      </c>
      <c r="AF684" s="561">
        <f t="shared" si="161"/>
        <v>0</v>
      </c>
      <c r="AG684" s="562"/>
    </row>
    <row r="685" spans="2:33" s="418" customFormat="1" ht="15" customHeight="1" x14ac:dyDescent="0.2">
      <c r="B685" s="554"/>
      <c r="C685" s="382"/>
      <c r="D685" s="383"/>
      <c r="E685" s="381"/>
      <c r="F685" s="1040"/>
      <c r="G685" s="1038"/>
      <c r="H685" s="1041"/>
      <c r="I685" s="381"/>
      <c r="J685" s="568">
        <f t="shared" si="153"/>
        <v>0</v>
      </c>
      <c r="K685" s="381"/>
      <c r="L685" s="381"/>
      <c r="M685" s="568">
        <f t="shared" si="162"/>
        <v>0</v>
      </c>
      <c r="N685" s="570">
        <f>IFERROR(VLOOKUP($C685,Listen!$J$3:$L$39,2,0),0)</f>
        <v>0</v>
      </c>
      <c r="O685" s="570">
        <f>IFERROR(VLOOKUP($C685,Listen!$J$3:$L$39,3,0),0)</f>
        <v>0</v>
      </c>
      <c r="P685" s="453">
        <f t="shared" si="154"/>
        <v>0</v>
      </c>
      <c r="Q685" s="453">
        <f t="shared" si="166"/>
        <v>0</v>
      </c>
      <c r="R685" s="453">
        <f t="shared" si="166"/>
        <v>0</v>
      </c>
      <c r="S685" s="453">
        <f t="shared" si="166"/>
        <v>0</v>
      </c>
      <c r="T685" s="453">
        <f t="shared" si="166"/>
        <v>0</v>
      </c>
      <c r="U685" s="453">
        <f t="shared" si="166"/>
        <v>0</v>
      </c>
      <c r="V685" s="453">
        <f t="shared" si="166"/>
        <v>0</v>
      </c>
      <c r="W685" s="384">
        <f t="shared" si="164"/>
        <v>0</v>
      </c>
      <c r="X685" s="565">
        <f>IF(D685='A. Allgemeine Informationen'!$C$17,$M685-Y685,HLOOKUP('A. Allgemeine Informationen'!$C$17-1,$Z$1:$AF$2005,ROW(D685),FALSE)-$Y685)</f>
        <v>0</v>
      </c>
      <c r="Y685" s="384">
        <f>HLOOKUP('A. Allgemeine Informationen'!$C$17,$Z$1:$AF$2005,ROW(D685),FALSE)</f>
        <v>0</v>
      </c>
      <c r="Z685" s="565">
        <f t="shared" si="155"/>
        <v>0</v>
      </c>
      <c r="AA685" s="565">
        <f t="shared" si="156"/>
        <v>0</v>
      </c>
      <c r="AB685" s="565">
        <f t="shared" si="157"/>
        <v>0</v>
      </c>
      <c r="AC685" s="565">
        <f t="shared" si="158"/>
        <v>0</v>
      </c>
      <c r="AD685" s="572">
        <f t="shared" si="159"/>
        <v>0</v>
      </c>
      <c r="AE685" s="560">
        <f t="shared" si="160"/>
        <v>0</v>
      </c>
      <c r="AF685" s="561">
        <f t="shared" si="161"/>
        <v>0</v>
      </c>
      <c r="AG685" s="562"/>
    </row>
    <row r="686" spans="2:33" s="418" customFormat="1" ht="15" customHeight="1" x14ac:dyDescent="0.2">
      <c r="B686" s="554"/>
      <c r="C686" s="382"/>
      <c r="D686" s="383"/>
      <c r="E686" s="381"/>
      <c r="F686" s="1040"/>
      <c r="G686" s="1038"/>
      <c r="H686" s="1041"/>
      <c r="I686" s="381"/>
      <c r="J686" s="568">
        <f t="shared" si="153"/>
        <v>0</v>
      </c>
      <c r="K686" s="381"/>
      <c r="L686" s="381"/>
      <c r="M686" s="568">
        <f t="shared" si="162"/>
        <v>0</v>
      </c>
      <c r="N686" s="570">
        <f>IFERROR(VLOOKUP($C686,Listen!$J$3:$L$39,2,0),0)</f>
        <v>0</v>
      </c>
      <c r="O686" s="570">
        <f>IFERROR(VLOOKUP($C686,Listen!$J$3:$L$39,3,0),0)</f>
        <v>0</v>
      </c>
      <c r="P686" s="453">
        <f t="shared" si="154"/>
        <v>0</v>
      </c>
      <c r="Q686" s="453">
        <f t="shared" si="166"/>
        <v>0</v>
      </c>
      <c r="R686" s="453">
        <f t="shared" si="166"/>
        <v>0</v>
      </c>
      <c r="S686" s="453">
        <f t="shared" si="166"/>
        <v>0</v>
      </c>
      <c r="T686" s="453">
        <f t="shared" si="166"/>
        <v>0</v>
      </c>
      <c r="U686" s="453">
        <f t="shared" si="166"/>
        <v>0</v>
      </c>
      <c r="V686" s="453">
        <f t="shared" si="166"/>
        <v>0</v>
      </c>
      <c r="W686" s="384">
        <f t="shared" si="164"/>
        <v>0</v>
      </c>
      <c r="X686" s="565">
        <f>IF(D686='A. Allgemeine Informationen'!$C$17,$M686-Y686,HLOOKUP('A. Allgemeine Informationen'!$C$17-1,$Z$1:$AF$2005,ROW(D686),FALSE)-$Y686)</f>
        <v>0</v>
      </c>
      <c r="Y686" s="384">
        <f>HLOOKUP('A. Allgemeine Informationen'!$C$17,$Z$1:$AF$2005,ROW(D686),FALSE)</f>
        <v>0</v>
      </c>
      <c r="Z686" s="565">
        <f t="shared" si="155"/>
        <v>0</v>
      </c>
      <c r="AA686" s="565">
        <f t="shared" si="156"/>
        <v>0</v>
      </c>
      <c r="AB686" s="565">
        <f t="shared" si="157"/>
        <v>0</v>
      </c>
      <c r="AC686" s="565">
        <f t="shared" si="158"/>
        <v>0</v>
      </c>
      <c r="AD686" s="572">
        <f t="shared" si="159"/>
        <v>0</v>
      </c>
      <c r="AE686" s="560">
        <f t="shared" si="160"/>
        <v>0</v>
      </c>
      <c r="AF686" s="561">
        <f t="shared" si="161"/>
        <v>0</v>
      </c>
      <c r="AG686" s="562"/>
    </row>
    <row r="687" spans="2:33" s="418" customFormat="1" ht="15" customHeight="1" x14ac:dyDescent="0.2">
      <c r="B687" s="554"/>
      <c r="C687" s="382"/>
      <c r="D687" s="383"/>
      <c r="E687" s="381"/>
      <c r="F687" s="1040"/>
      <c r="G687" s="1038"/>
      <c r="H687" s="1041"/>
      <c r="I687" s="381"/>
      <c r="J687" s="568">
        <f t="shared" si="153"/>
        <v>0</v>
      </c>
      <c r="K687" s="381"/>
      <c r="L687" s="381"/>
      <c r="M687" s="568">
        <f t="shared" si="162"/>
        <v>0</v>
      </c>
      <c r="N687" s="570">
        <f>IFERROR(VLOOKUP($C687,Listen!$J$3:$L$39,2,0),0)</f>
        <v>0</v>
      </c>
      <c r="O687" s="570">
        <f>IFERROR(VLOOKUP($C687,Listen!$J$3:$L$39,3,0),0)</f>
        <v>0</v>
      </c>
      <c r="P687" s="453">
        <f t="shared" si="154"/>
        <v>0</v>
      </c>
      <c r="Q687" s="453">
        <f t="shared" si="166"/>
        <v>0</v>
      </c>
      <c r="R687" s="453">
        <f t="shared" si="166"/>
        <v>0</v>
      </c>
      <c r="S687" s="453">
        <f t="shared" si="166"/>
        <v>0</v>
      </c>
      <c r="T687" s="453">
        <f t="shared" si="166"/>
        <v>0</v>
      </c>
      <c r="U687" s="453">
        <f t="shared" si="166"/>
        <v>0</v>
      </c>
      <c r="V687" s="453">
        <f t="shared" si="166"/>
        <v>0</v>
      </c>
      <c r="W687" s="384">
        <f t="shared" si="164"/>
        <v>0</v>
      </c>
      <c r="X687" s="565">
        <f>IF(D687='A. Allgemeine Informationen'!$C$17,$M687-Y687,HLOOKUP('A. Allgemeine Informationen'!$C$17-1,$Z$1:$AF$2005,ROW(D687),FALSE)-$Y687)</f>
        <v>0</v>
      </c>
      <c r="Y687" s="384">
        <f>HLOOKUP('A. Allgemeine Informationen'!$C$17,$Z$1:$AF$2005,ROW(D687),FALSE)</f>
        <v>0</v>
      </c>
      <c r="Z687" s="565">
        <f t="shared" si="155"/>
        <v>0</v>
      </c>
      <c r="AA687" s="565">
        <f t="shared" si="156"/>
        <v>0</v>
      </c>
      <c r="AB687" s="565">
        <f t="shared" si="157"/>
        <v>0</v>
      </c>
      <c r="AC687" s="565">
        <f t="shared" si="158"/>
        <v>0</v>
      </c>
      <c r="AD687" s="572">
        <f t="shared" si="159"/>
        <v>0</v>
      </c>
      <c r="AE687" s="560">
        <f t="shared" si="160"/>
        <v>0</v>
      </c>
      <c r="AF687" s="561">
        <f t="shared" si="161"/>
        <v>0</v>
      </c>
      <c r="AG687" s="562"/>
    </row>
    <row r="688" spans="2:33" s="418" customFormat="1" ht="15" customHeight="1" x14ac:dyDescent="0.2">
      <c r="B688" s="554"/>
      <c r="C688" s="382"/>
      <c r="D688" s="383"/>
      <c r="E688" s="381"/>
      <c r="F688" s="1040"/>
      <c r="G688" s="1038"/>
      <c r="H688" s="1041"/>
      <c r="I688" s="381"/>
      <c r="J688" s="568">
        <f t="shared" si="153"/>
        <v>0</v>
      </c>
      <c r="K688" s="381"/>
      <c r="L688" s="381"/>
      <c r="M688" s="568">
        <f t="shared" si="162"/>
        <v>0</v>
      </c>
      <c r="N688" s="570">
        <f>IFERROR(VLOOKUP($C688,Listen!$J$3:$L$39,2,0),0)</f>
        <v>0</v>
      </c>
      <c r="O688" s="570">
        <f>IFERROR(VLOOKUP($C688,Listen!$J$3:$L$39,3,0),0)</f>
        <v>0</v>
      </c>
      <c r="P688" s="453">
        <f t="shared" si="154"/>
        <v>0</v>
      </c>
      <c r="Q688" s="453">
        <f t="shared" si="166"/>
        <v>0</v>
      </c>
      <c r="R688" s="453">
        <f t="shared" si="166"/>
        <v>0</v>
      </c>
      <c r="S688" s="453">
        <f t="shared" si="166"/>
        <v>0</v>
      </c>
      <c r="T688" s="453">
        <f t="shared" si="166"/>
        <v>0</v>
      </c>
      <c r="U688" s="453">
        <f t="shared" si="166"/>
        <v>0</v>
      </c>
      <c r="V688" s="453">
        <f t="shared" si="166"/>
        <v>0</v>
      </c>
      <c r="W688" s="384">
        <f t="shared" si="164"/>
        <v>0</v>
      </c>
      <c r="X688" s="565">
        <f>IF(D688='A. Allgemeine Informationen'!$C$17,$M688-Y688,HLOOKUP('A. Allgemeine Informationen'!$C$17-1,$Z$1:$AF$2005,ROW(D688),FALSE)-$Y688)</f>
        <v>0</v>
      </c>
      <c r="Y688" s="384">
        <f>HLOOKUP('A. Allgemeine Informationen'!$C$17,$Z$1:$AF$2005,ROW(D688),FALSE)</f>
        <v>0</v>
      </c>
      <c r="Z688" s="565">
        <f t="shared" si="155"/>
        <v>0</v>
      </c>
      <c r="AA688" s="565">
        <f t="shared" si="156"/>
        <v>0</v>
      </c>
      <c r="AB688" s="565">
        <f t="shared" si="157"/>
        <v>0</v>
      </c>
      <c r="AC688" s="565">
        <f t="shared" si="158"/>
        <v>0</v>
      </c>
      <c r="AD688" s="572">
        <f t="shared" si="159"/>
        <v>0</v>
      </c>
      <c r="AE688" s="560">
        <f t="shared" si="160"/>
        <v>0</v>
      </c>
      <c r="AF688" s="561">
        <f t="shared" si="161"/>
        <v>0</v>
      </c>
      <c r="AG688" s="562"/>
    </row>
    <row r="689" spans="2:33" s="418" customFormat="1" ht="15" customHeight="1" x14ac:dyDescent="0.2">
      <c r="B689" s="554"/>
      <c r="C689" s="382"/>
      <c r="D689" s="383"/>
      <c r="E689" s="381"/>
      <c r="F689" s="1040"/>
      <c r="G689" s="1038"/>
      <c r="H689" s="1041"/>
      <c r="I689" s="381"/>
      <c r="J689" s="568">
        <f t="shared" si="153"/>
        <v>0</v>
      </c>
      <c r="K689" s="381"/>
      <c r="L689" s="381"/>
      <c r="M689" s="568">
        <f t="shared" si="162"/>
        <v>0</v>
      </c>
      <c r="N689" s="570">
        <f>IFERROR(VLOOKUP($C689,Listen!$J$3:$L$39,2,0),0)</f>
        <v>0</v>
      </c>
      <c r="O689" s="570">
        <f>IFERROR(VLOOKUP($C689,Listen!$J$3:$L$39,3,0),0)</f>
        <v>0</v>
      </c>
      <c r="P689" s="453">
        <f t="shared" si="154"/>
        <v>0</v>
      </c>
      <c r="Q689" s="453">
        <f t="shared" si="166"/>
        <v>0</v>
      </c>
      <c r="R689" s="453">
        <f t="shared" si="166"/>
        <v>0</v>
      </c>
      <c r="S689" s="453">
        <f t="shared" si="166"/>
        <v>0</v>
      </c>
      <c r="T689" s="453">
        <f t="shared" si="166"/>
        <v>0</v>
      </c>
      <c r="U689" s="453">
        <f t="shared" si="166"/>
        <v>0</v>
      </c>
      <c r="V689" s="453">
        <f t="shared" si="166"/>
        <v>0</v>
      </c>
      <c r="W689" s="384">
        <f t="shared" si="164"/>
        <v>0</v>
      </c>
      <c r="X689" s="565">
        <f>IF(D689='A. Allgemeine Informationen'!$C$17,$M689-Y689,HLOOKUP('A. Allgemeine Informationen'!$C$17-1,$Z$1:$AF$2005,ROW(D689),FALSE)-$Y689)</f>
        <v>0</v>
      </c>
      <c r="Y689" s="384">
        <f>HLOOKUP('A. Allgemeine Informationen'!$C$17,$Z$1:$AF$2005,ROW(D689),FALSE)</f>
        <v>0</v>
      </c>
      <c r="Z689" s="565">
        <f t="shared" si="155"/>
        <v>0</v>
      </c>
      <c r="AA689" s="565">
        <f t="shared" si="156"/>
        <v>0</v>
      </c>
      <c r="AB689" s="565">
        <f t="shared" si="157"/>
        <v>0</v>
      </c>
      <c r="AC689" s="565">
        <f t="shared" si="158"/>
        <v>0</v>
      </c>
      <c r="AD689" s="572">
        <f t="shared" si="159"/>
        <v>0</v>
      </c>
      <c r="AE689" s="560">
        <f t="shared" si="160"/>
        <v>0</v>
      </c>
      <c r="AF689" s="561">
        <f t="shared" si="161"/>
        <v>0</v>
      </c>
      <c r="AG689" s="562"/>
    </row>
    <row r="690" spans="2:33" s="418" customFormat="1" ht="15" customHeight="1" x14ac:dyDescent="0.2">
      <c r="B690" s="554"/>
      <c r="C690" s="382"/>
      <c r="D690" s="383"/>
      <c r="E690" s="381"/>
      <c r="F690" s="1040"/>
      <c r="G690" s="1038"/>
      <c r="H690" s="1041"/>
      <c r="I690" s="381"/>
      <c r="J690" s="568">
        <f t="shared" si="153"/>
        <v>0</v>
      </c>
      <c r="K690" s="381"/>
      <c r="L690" s="381"/>
      <c r="M690" s="568">
        <f t="shared" si="162"/>
        <v>0</v>
      </c>
      <c r="N690" s="570">
        <f>IFERROR(VLOOKUP($C690,Listen!$J$3:$L$39,2,0),0)</f>
        <v>0</v>
      </c>
      <c r="O690" s="570">
        <f>IFERROR(VLOOKUP($C690,Listen!$J$3:$L$39,3,0),0)</f>
        <v>0</v>
      </c>
      <c r="P690" s="453">
        <f t="shared" si="154"/>
        <v>0</v>
      </c>
      <c r="Q690" s="453">
        <f t="shared" si="166"/>
        <v>0</v>
      </c>
      <c r="R690" s="453">
        <f t="shared" si="166"/>
        <v>0</v>
      </c>
      <c r="S690" s="453">
        <f t="shared" si="166"/>
        <v>0</v>
      </c>
      <c r="T690" s="453">
        <f t="shared" si="166"/>
        <v>0</v>
      </c>
      <c r="U690" s="453">
        <f t="shared" si="166"/>
        <v>0</v>
      </c>
      <c r="V690" s="453">
        <f t="shared" si="166"/>
        <v>0</v>
      </c>
      <c r="W690" s="384">
        <f t="shared" si="164"/>
        <v>0</v>
      </c>
      <c r="X690" s="565">
        <f>IF(D690='A. Allgemeine Informationen'!$C$17,$M690-Y690,HLOOKUP('A. Allgemeine Informationen'!$C$17-1,$Z$1:$AF$2005,ROW(D690),FALSE)-$Y690)</f>
        <v>0</v>
      </c>
      <c r="Y690" s="384">
        <f>HLOOKUP('A. Allgemeine Informationen'!$C$17,$Z$1:$AF$2005,ROW(D690),FALSE)</f>
        <v>0</v>
      </c>
      <c r="Z690" s="565">
        <f t="shared" si="155"/>
        <v>0</v>
      </c>
      <c r="AA690" s="565">
        <f t="shared" si="156"/>
        <v>0</v>
      </c>
      <c r="AB690" s="565">
        <f t="shared" si="157"/>
        <v>0</v>
      </c>
      <c r="AC690" s="565">
        <f t="shared" si="158"/>
        <v>0</v>
      </c>
      <c r="AD690" s="572">
        <f t="shared" si="159"/>
        <v>0</v>
      </c>
      <c r="AE690" s="560">
        <f t="shared" si="160"/>
        <v>0</v>
      </c>
      <c r="AF690" s="561">
        <f t="shared" si="161"/>
        <v>0</v>
      </c>
      <c r="AG690" s="562"/>
    </row>
    <row r="691" spans="2:33" s="418" customFormat="1" ht="15" customHeight="1" x14ac:dyDescent="0.2">
      <c r="B691" s="554"/>
      <c r="C691" s="382"/>
      <c r="D691" s="383"/>
      <c r="E691" s="381"/>
      <c r="F691" s="1040"/>
      <c r="G691" s="1038"/>
      <c r="H691" s="1041"/>
      <c r="I691" s="381"/>
      <c r="J691" s="568">
        <f t="shared" si="153"/>
        <v>0</v>
      </c>
      <c r="K691" s="381"/>
      <c r="L691" s="381"/>
      <c r="M691" s="568">
        <f t="shared" si="162"/>
        <v>0</v>
      </c>
      <c r="N691" s="570">
        <f>IFERROR(VLOOKUP($C691,Listen!$J$3:$L$39,2,0),0)</f>
        <v>0</v>
      </c>
      <c r="O691" s="570">
        <f>IFERROR(VLOOKUP($C691,Listen!$J$3:$L$39,3,0),0)</f>
        <v>0</v>
      </c>
      <c r="P691" s="453">
        <f t="shared" si="154"/>
        <v>0</v>
      </c>
      <c r="Q691" s="453">
        <f t="shared" si="166"/>
        <v>0</v>
      </c>
      <c r="R691" s="453">
        <f t="shared" si="166"/>
        <v>0</v>
      </c>
      <c r="S691" s="453">
        <f t="shared" si="166"/>
        <v>0</v>
      </c>
      <c r="T691" s="453">
        <f t="shared" si="166"/>
        <v>0</v>
      </c>
      <c r="U691" s="453">
        <f t="shared" si="166"/>
        <v>0</v>
      </c>
      <c r="V691" s="453">
        <f t="shared" si="166"/>
        <v>0</v>
      </c>
      <c r="W691" s="384">
        <f t="shared" si="164"/>
        <v>0</v>
      </c>
      <c r="X691" s="565">
        <f>IF(D691='A. Allgemeine Informationen'!$C$17,$M691-Y691,HLOOKUP('A. Allgemeine Informationen'!$C$17-1,$Z$1:$AF$2005,ROW(D691),FALSE)-$Y691)</f>
        <v>0</v>
      </c>
      <c r="Y691" s="384">
        <f>HLOOKUP('A. Allgemeine Informationen'!$C$17,$Z$1:$AF$2005,ROW(D691),FALSE)</f>
        <v>0</v>
      </c>
      <c r="Z691" s="565">
        <f t="shared" si="155"/>
        <v>0</v>
      </c>
      <c r="AA691" s="565">
        <f t="shared" si="156"/>
        <v>0</v>
      </c>
      <c r="AB691" s="565">
        <f t="shared" si="157"/>
        <v>0</v>
      </c>
      <c r="AC691" s="565">
        <f t="shared" si="158"/>
        <v>0</v>
      </c>
      <c r="AD691" s="572">
        <f t="shared" si="159"/>
        <v>0</v>
      </c>
      <c r="AE691" s="560">
        <f t="shared" si="160"/>
        <v>0</v>
      </c>
      <c r="AF691" s="561">
        <f t="shared" si="161"/>
        <v>0</v>
      </c>
      <c r="AG691" s="562"/>
    </row>
    <row r="692" spans="2:33" s="418" customFormat="1" ht="15" customHeight="1" x14ac:dyDescent="0.2">
      <c r="B692" s="554"/>
      <c r="C692" s="382"/>
      <c r="D692" s="383"/>
      <c r="E692" s="381"/>
      <c r="F692" s="1040"/>
      <c r="G692" s="1038"/>
      <c r="H692" s="1041"/>
      <c r="I692" s="381"/>
      <c r="J692" s="568">
        <f t="shared" si="153"/>
        <v>0</v>
      </c>
      <c r="K692" s="381"/>
      <c r="L692" s="381"/>
      <c r="M692" s="568">
        <f t="shared" si="162"/>
        <v>0</v>
      </c>
      <c r="N692" s="570">
        <f>IFERROR(VLOOKUP($C692,Listen!$J$3:$L$39,2,0),0)</f>
        <v>0</v>
      </c>
      <c r="O692" s="570">
        <f>IFERROR(VLOOKUP($C692,Listen!$J$3:$L$39,3,0),0)</f>
        <v>0</v>
      </c>
      <c r="P692" s="453">
        <f t="shared" si="154"/>
        <v>0</v>
      </c>
      <c r="Q692" s="453">
        <f t="shared" si="166"/>
        <v>0</v>
      </c>
      <c r="R692" s="453">
        <f t="shared" si="166"/>
        <v>0</v>
      </c>
      <c r="S692" s="453">
        <f t="shared" si="166"/>
        <v>0</v>
      </c>
      <c r="T692" s="453">
        <f t="shared" si="166"/>
        <v>0</v>
      </c>
      <c r="U692" s="453">
        <f t="shared" si="166"/>
        <v>0</v>
      </c>
      <c r="V692" s="453">
        <f t="shared" si="166"/>
        <v>0</v>
      </c>
      <c r="W692" s="384">
        <f t="shared" si="164"/>
        <v>0</v>
      </c>
      <c r="X692" s="565">
        <f>IF(D692='A. Allgemeine Informationen'!$C$17,$M692-Y692,HLOOKUP('A. Allgemeine Informationen'!$C$17-1,$Z$1:$AF$2005,ROW(D692),FALSE)-$Y692)</f>
        <v>0</v>
      </c>
      <c r="Y692" s="384">
        <f>HLOOKUP('A. Allgemeine Informationen'!$C$17,$Z$1:$AF$2005,ROW(D692),FALSE)</f>
        <v>0</v>
      </c>
      <c r="Z692" s="565">
        <f t="shared" si="155"/>
        <v>0</v>
      </c>
      <c r="AA692" s="565">
        <f t="shared" si="156"/>
        <v>0</v>
      </c>
      <c r="AB692" s="565">
        <f t="shared" si="157"/>
        <v>0</v>
      </c>
      <c r="AC692" s="565">
        <f t="shared" si="158"/>
        <v>0</v>
      </c>
      <c r="AD692" s="572">
        <f t="shared" si="159"/>
        <v>0</v>
      </c>
      <c r="AE692" s="560">
        <f t="shared" si="160"/>
        <v>0</v>
      </c>
      <c r="AF692" s="561">
        <f t="shared" si="161"/>
        <v>0</v>
      </c>
      <c r="AG692" s="562"/>
    </row>
    <row r="693" spans="2:33" s="418" customFormat="1" ht="15" customHeight="1" x14ac:dyDescent="0.2">
      <c r="B693" s="554"/>
      <c r="C693" s="382"/>
      <c r="D693" s="383"/>
      <c r="E693" s="381"/>
      <c r="F693" s="1040"/>
      <c r="G693" s="1038"/>
      <c r="H693" s="1041"/>
      <c r="I693" s="381"/>
      <c r="J693" s="568">
        <f t="shared" si="153"/>
        <v>0</v>
      </c>
      <c r="K693" s="381"/>
      <c r="L693" s="381"/>
      <c r="M693" s="568">
        <f t="shared" si="162"/>
        <v>0</v>
      </c>
      <c r="N693" s="570">
        <f>IFERROR(VLOOKUP($C693,Listen!$J$3:$L$39,2,0),0)</f>
        <v>0</v>
      </c>
      <c r="O693" s="570">
        <f>IFERROR(VLOOKUP($C693,Listen!$J$3:$L$39,3,0),0)</f>
        <v>0</v>
      </c>
      <c r="P693" s="453">
        <f t="shared" si="154"/>
        <v>0</v>
      </c>
      <c r="Q693" s="453">
        <f t="shared" si="166"/>
        <v>0</v>
      </c>
      <c r="R693" s="453">
        <f t="shared" si="166"/>
        <v>0</v>
      </c>
      <c r="S693" s="453">
        <f t="shared" si="166"/>
        <v>0</v>
      </c>
      <c r="T693" s="453">
        <f t="shared" si="166"/>
        <v>0</v>
      </c>
      <c r="U693" s="453">
        <f t="shared" si="166"/>
        <v>0</v>
      </c>
      <c r="V693" s="453">
        <f t="shared" si="166"/>
        <v>0</v>
      </c>
      <c r="W693" s="384">
        <f t="shared" si="164"/>
        <v>0</v>
      </c>
      <c r="X693" s="565">
        <f>IF(D693='A. Allgemeine Informationen'!$C$17,$M693-Y693,HLOOKUP('A. Allgemeine Informationen'!$C$17-1,$Z$1:$AF$2005,ROW(D693),FALSE)-$Y693)</f>
        <v>0</v>
      </c>
      <c r="Y693" s="384">
        <f>HLOOKUP('A. Allgemeine Informationen'!$C$17,$Z$1:$AF$2005,ROW(D693),FALSE)</f>
        <v>0</v>
      </c>
      <c r="Z693" s="565">
        <f t="shared" si="155"/>
        <v>0</v>
      </c>
      <c r="AA693" s="565">
        <f t="shared" si="156"/>
        <v>0</v>
      </c>
      <c r="AB693" s="565">
        <f t="shared" si="157"/>
        <v>0</v>
      </c>
      <c r="AC693" s="565">
        <f t="shared" si="158"/>
        <v>0</v>
      </c>
      <c r="AD693" s="572">
        <f t="shared" si="159"/>
        <v>0</v>
      </c>
      <c r="AE693" s="560">
        <f t="shared" si="160"/>
        <v>0</v>
      </c>
      <c r="AF693" s="561">
        <f t="shared" si="161"/>
        <v>0</v>
      </c>
      <c r="AG693" s="562"/>
    </row>
    <row r="694" spans="2:33" s="418" customFormat="1" ht="15" customHeight="1" x14ac:dyDescent="0.2">
      <c r="B694" s="554"/>
      <c r="C694" s="382"/>
      <c r="D694" s="383"/>
      <c r="E694" s="381"/>
      <c r="F694" s="1040"/>
      <c r="G694" s="1038"/>
      <c r="H694" s="1041"/>
      <c r="I694" s="381"/>
      <c r="J694" s="568">
        <f t="shared" si="153"/>
        <v>0</v>
      </c>
      <c r="K694" s="381"/>
      <c r="L694" s="381"/>
      <c r="M694" s="568">
        <f t="shared" si="162"/>
        <v>0</v>
      </c>
      <c r="N694" s="570">
        <f>IFERROR(VLOOKUP($C694,Listen!$J$3:$L$39,2,0),0)</f>
        <v>0</v>
      </c>
      <c r="O694" s="570">
        <f>IFERROR(VLOOKUP($C694,Listen!$J$3:$L$39,3,0),0)</f>
        <v>0</v>
      </c>
      <c r="P694" s="453">
        <f t="shared" si="154"/>
        <v>0</v>
      </c>
      <c r="Q694" s="453">
        <f t="shared" si="166"/>
        <v>0</v>
      </c>
      <c r="R694" s="453">
        <f t="shared" si="166"/>
        <v>0</v>
      </c>
      <c r="S694" s="453">
        <f t="shared" si="166"/>
        <v>0</v>
      </c>
      <c r="T694" s="453">
        <f t="shared" si="166"/>
        <v>0</v>
      </c>
      <c r="U694" s="453">
        <f t="shared" si="166"/>
        <v>0</v>
      </c>
      <c r="V694" s="453">
        <f t="shared" si="166"/>
        <v>0</v>
      </c>
      <c r="W694" s="384">
        <f t="shared" si="164"/>
        <v>0</v>
      </c>
      <c r="X694" s="565">
        <f>IF(D694='A. Allgemeine Informationen'!$C$17,$M694-Y694,HLOOKUP('A. Allgemeine Informationen'!$C$17-1,$Z$1:$AF$2005,ROW(D694),FALSE)-$Y694)</f>
        <v>0</v>
      </c>
      <c r="Y694" s="384">
        <f>HLOOKUP('A. Allgemeine Informationen'!$C$17,$Z$1:$AF$2005,ROW(D694),FALSE)</f>
        <v>0</v>
      </c>
      <c r="Z694" s="565">
        <f t="shared" si="155"/>
        <v>0</v>
      </c>
      <c r="AA694" s="565">
        <f t="shared" si="156"/>
        <v>0</v>
      </c>
      <c r="AB694" s="565">
        <f t="shared" si="157"/>
        <v>0</v>
      </c>
      <c r="AC694" s="565">
        <f t="shared" si="158"/>
        <v>0</v>
      </c>
      <c r="AD694" s="572">
        <f t="shared" si="159"/>
        <v>0</v>
      </c>
      <c r="AE694" s="560">
        <f t="shared" si="160"/>
        <v>0</v>
      </c>
      <c r="AF694" s="561">
        <f t="shared" si="161"/>
        <v>0</v>
      </c>
      <c r="AG694" s="562"/>
    </row>
    <row r="695" spans="2:33" s="418" customFormat="1" ht="15" customHeight="1" x14ac:dyDescent="0.2">
      <c r="B695" s="554"/>
      <c r="C695" s="382"/>
      <c r="D695" s="383"/>
      <c r="E695" s="381"/>
      <c r="F695" s="1040"/>
      <c r="G695" s="1038"/>
      <c r="H695" s="1041"/>
      <c r="I695" s="381"/>
      <c r="J695" s="568">
        <f t="shared" si="153"/>
        <v>0</v>
      </c>
      <c r="K695" s="381"/>
      <c r="L695" s="381"/>
      <c r="M695" s="568">
        <f t="shared" si="162"/>
        <v>0</v>
      </c>
      <c r="N695" s="570">
        <f>IFERROR(VLOOKUP($C695,Listen!$J$3:$L$39,2,0),0)</f>
        <v>0</v>
      </c>
      <c r="O695" s="570">
        <f>IFERROR(VLOOKUP($C695,Listen!$J$3:$L$39,3,0),0)</f>
        <v>0</v>
      </c>
      <c r="P695" s="453">
        <f t="shared" si="154"/>
        <v>0</v>
      </c>
      <c r="Q695" s="453">
        <f t="shared" ref="Q695:V710" si="167">P695</f>
        <v>0</v>
      </c>
      <c r="R695" s="453">
        <f t="shared" si="167"/>
        <v>0</v>
      </c>
      <c r="S695" s="453">
        <f t="shared" si="167"/>
        <v>0</v>
      </c>
      <c r="T695" s="453">
        <f t="shared" si="167"/>
        <v>0</v>
      </c>
      <c r="U695" s="453">
        <f t="shared" si="167"/>
        <v>0</v>
      </c>
      <c r="V695" s="453">
        <f t="shared" si="167"/>
        <v>0</v>
      </c>
      <c r="W695" s="384">
        <f t="shared" si="164"/>
        <v>0</v>
      </c>
      <c r="X695" s="565">
        <f>IF(D695='A. Allgemeine Informationen'!$C$17,$M695-Y695,HLOOKUP('A. Allgemeine Informationen'!$C$17-1,$Z$1:$AF$2005,ROW(D695),FALSE)-$Y695)</f>
        <v>0</v>
      </c>
      <c r="Y695" s="384">
        <f>HLOOKUP('A. Allgemeine Informationen'!$C$17,$Z$1:$AF$2005,ROW(D695),FALSE)</f>
        <v>0</v>
      </c>
      <c r="Z695" s="565">
        <f t="shared" si="155"/>
        <v>0</v>
      </c>
      <c r="AA695" s="565">
        <f t="shared" si="156"/>
        <v>0</v>
      </c>
      <c r="AB695" s="565">
        <f t="shared" si="157"/>
        <v>0</v>
      </c>
      <c r="AC695" s="565">
        <f t="shared" si="158"/>
        <v>0</v>
      </c>
      <c r="AD695" s="572">
        <f t="shared" si="159"/>
        <v>0</v>
      </c>
      <c r="AE695" s="560">
        <f t="shared" si="160"/>
        <v>0</v>
      </c>
      <c r="AF695" s="561">
        <f t="shared" si="161"/>
        <v>0</v>
      </c>
      <c r="AG695" s="562"/>
    </row>
    <row r="696" spans="2:33" s="418" customFormat="1" ht="15" customHeight="1" x14ac:dyDescent="0.2">
      <c r="B696" s="554"/>
      <c r="C696" s="382"/>
      <c r="D696" s="383"/>
      <c r="E696" s="381"/>
      <c r="F696" s="1040"/>
      <c r="G696" s="1038"/>
      <c r="H696" s="1041"/>
      <c r="I696" s="381"/>
      <c r="J696" s="568">
        <f t="shared" si="153"/>
        <v>0</v>
      </c>
      <c r="K696" s="381"/>
      <c r="L696" s="381"/>
      <c r="M696" s="568">
        <f t="shared" si="162"/>
        <v>0</v>
      </c>
      <c r="N696" s="570">
        <f>IFERROR(VLOOKUP($C696,Listen!$J$3:$L$39,2,0),0)</f>
        <v>0</v>
      </c>
      <c r="O696" s="570">
        <f>IFERROR(VLOOKUP($C696,Listen!$J$3:$L$39,3,0),0)</f>
        <v>0</v>
      </c>
      <c r="P696" s="453">
        <f t="shared" si="154"/>
        <v>0</v>
      </c>
      <c r="Q696" s="453">
        <f t="shared" si="167"/>
        <v>0</v>
      </c>
      <c r="R696" s="453">
        <f t="shared" si="167"/>
        <v>0</v>
      </c>
      <c r="S696" s="453">
        <f t="shared" si="167"/>
        <v>0</v>
      </c>
      <c r="T696" s="453">
        <f t="shared" si="167"/>
        <v>0</v>
      </c>
      <c r="U696" s="453">
        <f t="shared" si="167"/>
        <v>0</v>
      </c>
      <c r="V696" s="453">
        <f t="shared" si="167"/>
        <v>0</v>
      </c>
      <c r="W696" s="384">
        <f t="shared" si="164"/>
        <v>0</v>
      </c>
      <c r="X696" s="565">
        <f>IF(D696='A. Allgemeine Informationen'!$C$17,$M696-Y696,HLOOKUP('A. Allgemeine Informationen'!$C$17-1,$Z$1:$AF$2005,ROW(D696),FALSE)-$Y696)</f>
        <v>0</v>
      </c>
      <c r="Y696" s="384">
        <f>HLOOKUP('A. Allgemeine Informationen'!$C$17,$Z$1:$AF$2005,ROW(D696),FALSE)</f>
        <v>0</v>
      </c>
      <c r="Z696" s="565">
        <f t="shared" si="155"/>
        <v>0</v>
      </c>
      <c r="AA696" s="565">
        <f t="shared" si="156"/>
        <v>0</v>
      </c>
      <c r="AB696" s="565">
        <f t="shared" si="157"/>
        <v>0</v>
      </c>
      <c r="AC696" s="565">
        <f t="shared" si="158"/>
        <v>0</v>
      </c>
      <c r="AD696" s="572">
        <f t="shared" si="159"/>
        <v>0</v>
      </c>
      <c r="AE696" s="560">
        <f t="shared" si="160"/>
        <v>0</v>
      </c>
      <c r="AF696" s="561">
        <f t="shared" si="161"/>
        <v>0</v>
      </c>
      <c r="AG696" s="562"/>
    </row>
    <row r="697" spans="2:33" s="418" customFormat="1" ht="15" customHeight="1" x14ac:dyDescent="0.2">
      <c r="B697" s="554"/>
      <c r="C697" s="382"/>
      <c r="D697" s="383"/>
      <c r="E697" s="381"/>
      <c r="F697" s="1040"/>
      <c r="G697" s="1038"/>
      <c r="H697" s="1041"/>
      <c r="I697" s="381"/>
      <c r="J697" s="568">
        <f t="shared" si="153"/>
        <v>0</v>
      </c>
      <c r="K697" s="381"/>
      <c r="L697" s="381"/>
      <c r="M697" s="568">
        <f t="shared" si="162"/>
        <v>0</v>
      </c>
      <c r="N697" s="570">
        <f>IFERROR(VLOOKUP($C697,Listen!$J$3:$L$39,2,0),0)</f>
        <v>0</v>
      </c>
      <c r="O697" s="570">
        <f>IFERROR(VLOOKUP($C697,Listen!$J$3:$L$39,3,0),0)</f>
        <v>0</v>
      </c>
      <c r="P697" s="453">
        <f t="shared" si="154"/>
        <v>0</v>
      </c>
      <c r="Q697" s="453">
        <f t="shared" si="167"/>
        <v>0</v>
      </c>
      <c r="R697" s="453">
        <f t="shared" si="167"/>
        <v>0</v>
      </c>
      <c r="S697" s="453">
        <f t="shared" si="167"/>
        <v>0</v>
      </c>
      <c r="T697" s="453">
        <f t="shared" si="167"/>
        <v>0</v>
      </c>
      <c r="U697" s="453">
        <f t="shared" si="167"/>
        <v>0</v>
      </c>
      <c r="V697" s="453">
        <f t="shared" si="167"/>
        <v>0</v>
      </c>
      <c r="W697" s="384">
        <f t="shared" si="164"/>
        <v>0</v>
      </c>
      <c r="X697" s="565">
        <f>IF(D697='A. Allgemeine Informationen'!$C$17,$M697-Y697,HLOOKUP('A. Allgemeine Informationen'!$C$17-1,$Z$1:$AF$2005,ROW(D697),FALSE)-$Y697)</f>
        <v>0</v>
      </c>
      <c r="Y697" s="384">
        <f>HLOOKUP('A. Allgemeine Informationen'!$C$17,$Z$1:$AF$2005,ROW(D697),FALSE)</f>
        <v>0</v>
      </c>
      <c r="Z697" s="565">
        <f t="shared" si="155"/>
        <v>0</v>
      </c>
      <c r="AA697" s="565">
        <f t="shared" si="156"/>
        <v>0</v>
      </c>
      <c r="AB697" s="565">
        <f t="shared" si="157"/>
        <v>0</v>
      </c>
      <c r="AC697" s="565">
        <f t="shared" si="158"/>
        <v>0</v>
      </c>
      <c r="AD697" s="572">
        <f t="shared" si="159"/>
        <v>0</v>
      </c>
      <c r="AE697" s="560">
        <f t="shared" si="160"/>
        <v>0</v>
      </c>
      <c r="AF697" s="561">
        <f t="shared" si="161"/>
        <v>0</v>
      </c>
      <c r="AG697" s="562"/>
    </row>
    <row r="698" spans="2:33" s="418" customFormat="1" ht="15" customHeight="1" x14ac:dyDescent="0.2">
      <c r="B698" s="554"/>
      <c r="C698" s="382"/>
      <c r="D698" s="383"/>
      <c r="E698" s="381"/>
      <c r="F698" s="1040"/>
      <c r="G698" s="1038"/>
      <c r="H698" s="1041"/>
      <c r="I698" s="381"/>
      <c r="J698" s="568">
        <f t="shared" si="153"/>
        <v>0</v>
      </c>
      <c r="K698" s="381"/>
      <c r="L698" s="381"/>
      <c r="M698" s="568">
        <f t="shared" si="162"/>
        <v>0</v>
      </c>
      <c r="N698" s="570">
        <f>IFERROR(VLOOKUP($C698,Listen!$J$3:$L$39,2,0),0)</f>
        <v>0</v>
      </c>
      <c r="O698" s="570">
        <f>IFERROR(VLOOKUP($C698,Listen!$J$3:$L$39,3,0),0)</f>
        <v>0</v>
      </c>
      <c r="P698" s="453">
        <f t="shared" si="154"/>
        <v>0</v>
      </c>
      <c r="Q698" s="453">
        <f t="shared" si="167"/>
        <v>0</v>
      </c>
      <c r="R698" s="453">
        <f t="shared" si="167"/>
        <v>0</v>
      </c>
      <c r="S698" s="453">
        <f t="shared" si="167"/>
        <v>0</v>
      </c>
      <c r="T698" s="453">
        <f t="shared" si="167"/>
        <v>0</v>
      </c>
      <c r="U698" s="453">
        <f t="shared" si="167"/>
        <v>0</v>
      </c>
      <c r="V698" s="453">
        <f t="shared" si="167"/>
        <v>0</v>
      </c>
      <c r="W698" s="384">
        <f t="shared" si="164"/>
        <v>0</v>
      </c>
      <c r="X698" s="565">
        <f>IF(D698='A. Allgemeine Informationen'!$C$17,$M698-Y698,HLOOKUP('A. Allgemeine Informationen'!$C$17-1,$Z$1:$AF$2005,ROW(D698),FALSE)-$Y698)</f>
        <v>0</v>
      </c>
      <c r="Y698" s="384">
        <f>HLOOKUP('A. Allgemeine Informationen'!$C$17,$Z$1:$AF$2005,ROW(D698),FALSE)</f>
        <v>0</v>
      </c>
      <c r="Z698" s="565">
        <f t="shared" si="155"/>
        <v>0</v>
      </c>
      <c r="AA698" s="565">
        <f t="shared" si="156"/>
        <v>0</v>
      </c>
      <c r="AB698" s="565">
        <f t="shared" si="157"/>
        <v>0</v>
      </c>
      <c r="AC698" s="565">
        <f t="shared" si="158"/>
        <v>0</v>
      </c>
      <c r="AD698" s="572">
        <f t="shared" si="159"/>
        <v>0</v>
      </c>
      <c r="AE698" s="560">
        <f t="shared" si="160"/>
        <v>0</v>
      </c>
      <c r="AF698" s="561">
        <f t="shared" si="161"/>
        <v>0</v>
      </c>
      <c r="AG698" s="562"/>
    </row>
    <row r="699" spans="2:33" s="418" customFormat="1" ht="15" customHeight="1" x14ac:dyDescent="0.2">
      <c r="B699" s="554"/>
      <c r="C699" s="382"/>
      <c r="D699" s="383"/>
      <c r="E699" s="381"/>
      <c r="F699" s="1040"/>
      <c r="G699" s="1038"/>
      <c r="H699" s="1041"/>
      <c r="I699" s="381"/>
      <c r="J699" s="568">
        <f t="shared" si="153"/>
        <v>0</v>
      </c>
      <c r="K699" s="381"/>
      <c r="L699" s="381"/>
      <c r="M699" s="568">
        <f t="shared" si="162"/>
        <v>0</v>
      </c>
      <c r="N699" s="570">
        <f>IFERROR(VLOOKUP($C699,Listen!$J$3:$L$39,2,0),0)</f>
        <v>0</v>
      </c>
      <c r="O699" s="570">
        <f>IFERROR(VLOOKUP($C699,Listen!$J$3:$L$39,3,0),0)</f>
        <v>0</v>
      </c>
      <c r="P699" s="453">
        <f t="shared" si="154"/>
        <v>0</v>
      </c>
      <c r="Q699" s="453">
        <f t="shared" si="167"/>
        <v>0</v>
      </c>
      <c r="R699" s="453">
        <f t="shared" si="167"/>
        <v>0</v>
      </c>
      <c r="S699" s="453">
        <f t="shared" si="167"/>
        <v>0</v>
      </c>
      <c r="T699" s="453">
        <f t="shared" si="167"/>
        <v>0</v>
      </c>
      <c r="U699" s="453">
        <f t="shared" si="167"/>
        <v>0</v>
      </c>
      <c r="V699" s="453">
        <f t="shared" si="167"/>
        <v>0</v>
      </c>
      <c r="W699" s="384">
        <f t="shared" si="164"/>
        <v>0</v>
      </c>
      <c r="X699" s="565">
        <f>IF(D699='A. Allgemeine Informationen'!$C$17,$M699-Y699,HLOOKUP('A. Allgemeine Informationen'!$C$17-1,$Z$1:$AF$2005,ROW(D699),FALSE)-$Y699)</f>
        <v>0</v>
      </c>
      <c r="Y699" s="384">
        <f>HLOOKUP('A. Allgemeine Informationen'!$C$17,$Z$1:$AF$2005,ROW(D699),FALSE)</f>
        <v>0</v>
      </c>
      <c r="Z699" s="565">
        <f t="shared" si="155"/>
        <v>0</v>
      </c>
      <c r="AA699" s="565">
        <f t="shared" si="156"/>
        <v>0</v>
      </c>
      <c r="AB699" s="565">
        <f t="shared" si="157"/>
        <v>0</v>
      </c>
      <c r="AC699" s="565">
        <f t="shared" si="158"/>
        <v>0</v>
      </c>
      <c r="AD699" s="572">
        <f t="shared" si="159"/>
        <v>0</v>
      </c>
      <c r="AE699" s="560">
        <f t="shared" si="160"/>
        <v>0</v>
      </c>
      <c r="AF699" s="561">
        <f t="shared" si="161"/>
        <v>0</v>
      </c>
      <c r="AG699" s="562"/>
    </row>
    <row r="700" spans="2:33" s="418" customFormat="1" ht="15" customHeight="1" x14ac:dyDescent="0.2">
      <c r="B700" s="554"/>
      <c r="C700" s="382"/>
      <c r="D700" s="383"/>
      <c r="E700" s="381"/>
      <c r="F700" s="1040"/>
      <c r="G700" s="1038"/>
      <c r="H700" s="1041"/>
      <c r="I700" s="381"/>
      <c r="J700" s="568">
        <f t="shared" si="153"/>
        <v>0</v>
      </c>
      <c r="K700" s="381"/>
      <c r="L700" s="381"/>
      <c r="M700" s="568">
        <f t="shared" si="162"/>
        <v>0</v>
      </c>
      <c r="N700" s="570">
        <f>IFERROR(VLOOKUP($C700,Listen!$J$3:$L$39,2,0),0)</f>
        <v>0</v>
      </c>
      <c r="O700" s="570">
        <f>IFERROR(VLOOKUP($C700,Listen!$J$3:$L$39,3,0),0)</f>
        <v>0</v>
      </c>
      <c r="P700" s="453">
        <f t="shared" si="154"/>
        <v>0</v>
      </c>
      <c r="Q700" s="453">
        <f t="shared" si="167"/>
        <v>0</v>
      </c>
      <c r="R700" s="453">
        <f t="shared" si="167"/>
        <v>0</v>
      </c>
      <c r="S700" s="453">
        <f t="shared" si="167"/>
        <v>0</v>
      </c>
      <c r="T700" s="453">
        <f t="shared" si="167"/>
        <v>0</v>
      </c>
      <c r="U700" s="453">
        <f t="shared" si="167"/>
        <v>0</v>
      </c>
      <c r="V700" s="453">
        <f t="shared" si="167"/>
        <v>0</v>
      </c>
      <c r="W700" s="384">
        <f t="shared" si="164"/>
        <v>0</v>
      </c>
      <c r="X700" s="565">
        <f>IF(D700='A. Allgemeine Informationen'!$C$17,$M700-Y700,HLOOKUP('A. Allgemeine Informationen'!$C$17-1,$Z$1:$AF$2005,ROW(D700),FALSE)-$Y700)</f>
        <v>0</v>
      </c>
      <c r="Y700" s="384">
        <f>HLOOKUP('A. Allgemeine Informationen'!$C$17,$Z$1:$AF$2005,ROW(D700),FALSE)</f>
        <v>0</v>
      </c>
      <c r="Z700" s="565">
        <f t="shared" si="155"/>
        <v>0</v>
      </c>
      <c r="AA700" s="565">
        <f t="shared" si="156"/>
        <v>0</v>
      </c>
      <c r="AB700" s="565">
        <f t="shared" si="157"/>
        <v>0</v>
      </c>
      <c r="AC700" s="565">
        <f t="shared" si="158"/>
        <v>0</v>
      </c>
      <c r="AD700" s="572">
        <f t="shared" si="159"/>
        <v>0</v>
      </c>
      <c r="AE700" s="560">
        <f t="shared" si="160"/>
        <v>0</v>
      </c>
      <c r="AF700" s="561">
        <f t="shared" si="161"/>
        <v>0</v>
      </c>
      <c r="AG700" s="562"/>
    </row>
    <row r="701" spans="2:33" s="418" customFormat="1" ht="15" customHeight="1" x14ac:dyDescent="0.2">
      <c r="B701" s="554"/>
      <c r="C701" s="382"/>
      <c r="D701" s="383"/>
      <c r="E701" s="381"/>
      <c r="F701" s="1040"/>
      <c r="G701" s="1038"/>
      <c r="H701" s="1041"/>
      <c r="I701" s="381"/>
      <c r="J701" s="568">
        <f t="shared" si="153"/>
        <v>0</v>
      </c>
      <c r="K701" s="381"/>
      <c r="L701" s="381"/>
      <c r="M701" s="568">
        <f t="shared" si="162"/>
        <v>0</v>
      </c>
      <c r="N701" s="570">
        <f>IFERROR(VLOOKUP($C701,Listen!$J$3:$L$39,2,0),0)</f>
        <v>0</v>
      </c>
      <c r="O701" s="570">
        <f>IFERROR(VLOOKUP($C701,Listen!$J$3:$L$39,3,0),0)</f>
        <v>0</v>
      </c>
      <c r="P701" s="453">
        <f t="shared" si="154"/>
        <v>0</v>
      </c>
      <c r="Q701" s="453">
        <f t="shared" si="167"/>
        <v>0</v>
      </c>
      <c r="R701" s="453">
        <f t="shared" si="167"/>
        <v>0</v>
      </c>
      <c r="S701" s="453">
        <f t="shared" si="167"/>
        <v>0</v>
      </c>
      <c r="T701" s="453">
        <f t="shared" si="167"/>
        <v>0</v>
      </c>
      <c r="U701" s="453">
        <f t="shared" si="167"/>
        <v>0</v>
      </c>
      <c r="V701" s="453">
        <f t="shared" si="167"/>
        <v>0</v>
      </c>
      <c r="W701" s="384">
        <f t="shared" si="164"/>
        <v>0</v>
      </c>
      <c r="X701" s="565">
        <f>IF(D701='A. Allgemeine Informationen'!$C$17,$M701-Y701,HLOOKUP('A. Allgemeine Informationen'!$C$17-1,$Z$1:$AF$2005,ROW(D701),FALSE)-$Y701)</f>
        <v>0</v>
      </c>
      <c r="Y701" s="384">
        <f>HLOOKUP('A. Allgemeine Informationen'!$C$17,$Z$1:$AF$2005,ROW(D701),FALSE)</f>
        <v>0</v>
      </c>
      <c r="Z701" s="565">
        <f t="shared" si="155"/>
        <v>0</v>
      </c>
      <c r="AA701" s="565">
        <f t="shared" si="156"/>
        <v>0</v>
      </c>
      <c r="AB701" s="565">
        <f t="shared" si="157"/>
        <v>0</v>
      </c>
      <c r="AC701" s="565">
        <f t="shared" si="158"/>
        <v>0</v>
      </c>
      <c r="AD701" s="572">
        <f t="shared" si="159"/>
        <v>0</v>
      </c>
      <c r="AE701" s="560">
        <f t="shared" si="160"/>
        <v>0</v>
      </c>
      <c r="AF701" s="561">
        <f t="shared" si="161"/>
        <v>0</v>
      </c>
      <c r="AG701" s="562"/>
    </row>
    <row r="702" spans="2:33" s="418" customFormat="1" ht="15" customHeight="1" x14ac:dyDescent="0.2">
      <c r="B702" s="554"/>
      <c r="C702" s="382"/>
      <c r="D702" s="383"/>
      <c r="E702" s="381"/>
      <c r="F702" s="1040"/>
      <c r="G702" s="1038"/>
      <c r="H702" s="1041"/>
      <c r="I702" s="381"/>
      <c r="J702" s="568">
        <f t="shared" si="153"/>
        <v>0</v>
      </c>
      <c r="K702" s="381"/>
      <c r="L702" s="381"/>
      <c r="M702" s="568">
        <f t="shared" si="162"/>
        <v>0</v>
      </c>
      <c r="N702" s="570">
        <f>IFERROR(VLOOKUP($C702,Listen!$J$3:$L$39,2,0),0)</f>
        <v>0</v>
      </c>
      <c r="O702" s="570">
        <f>IFERROR(VLOOKUP($C702,Listen!$J$3:$L$39,3,0),0)</f>
        <v>0</v>
      </c>
      <c r="P702" s="453">
        <f t="shared" si="154"/>
        <v>0</v>
      </c>
      <c r="Q702" s="453">
        <f t="shared" si="167"/>
        <v>0</v>
      </c>
      <c r="R702" s="453">
        <f t="shared" si="167"/>
        <v>0</v>
      </c>
      <c r="S702" s="453">
        <f t="shared" si="167"/>
        <v>0</v>
      </c>
      <c r="T702" s="453">
        <f t="shared" si="167"/>
        <v>0</v>
      </c>
      <c r="U702" s="453">
        <f t="shared" si="167"/>
        <v>0</v>
      </c>
      <c r="V702" s="453">
        <f t="shared" si="167"/>
        <v>0</v>
      </c>
      <c r="W702" s="384">
        <f t="shared" si="164"/>
        <v>0</v>
      </c>
      <c r="X702" s="565">
        <f>IF(D702='A. Allgemeine Informationen'!$C$17,$M702-Y702,HLOOKUP('A. Allgemeine Informationen'!$C$17-1,$Z$1:$AF$2005,ROW(D702),FALSE)-$Y702)</f>
        <v>0</v>
      </c>
      <c r="Y702" s="384">
        <f>HLOOKUP('A. Allgemeine Informationen'!$C$17,$Z$1:$AF$2005,ROW(D702),FALSE)</f>
        <v>0</v>
      </c>
      <c r="Z702" s="565">
        <f t="shared" si="155"/>
        <v>0</v>
      </c>
      <c r="AA702" s="565">
        <f t="shared" si="156"/>
        <v>0</v>
      </c>
      <c r="AB702" s="565">
        <f t="shared" si="157"/>
        <v>0</v>
      </c>
      <c r="AC702" s="565">
        <f t="shared" si="158"/>
        <v>0</v>
      </c>
      <c r="AD702" s="572">
        <f t="shared" si="159"/>
        <v>0</v>
      </c>
      <c r="AE702" s="560">
        <f t="shared" si="160"/>
        <v>0</v>
      </c>
      <c r="AF702" s="561">
        <f t="shared" si="161"/>
        <v>0</v>
      </c>
      <c r="AG702" s="562"/>
    </row>
    <row r="703" spans="2:33" s="418" customFormat="1" ht="15" customHeight="1" x14ac:dyDescent="0.2">
      <c r="B703" s="554"/>
      <c r="C703" s="382"/>
      <c r="D703" s="383"/>
      <c r="E703" s="381"/>
      <c r="F703" s="1040"/>
      <c r="G703" s="1038"/>
      <c r="H703" s="1041"/>
      <c r="I703" s="381"/>
      <c r="J703" s="568">
        <f t="shared" si="153"/>
        <v>0</v>
      </c>
      <c r="K703" s="381"/>
      <c r="L703" s="381"/>
      <c r="M703" s="568">
        <f t="shared" si="162"/>
        <v>0</v>
      </c>
      <c r="N703" s="570">
        <f>IFERROR(VLOOKUP($C703,Listen!$J$3:$L$39,2,0),0)</f>
        <v>0</v>
      </c>
      <c r="O703" s="570">
        <f>IFERROR(VLOOKUP($C703,Listen!$J$3:$L$39,3,0),0)</f>
        <v>0</v>
      </c>
      <c r="P703" s="453">
        <f t="shared" si="154"/>
        <v>0</v>
      </c>
      <c r="Q703" s="453">
        <f t="shared" si="167"/>
        <v>0</v>
      </c>
      <c r="R703" s="453">
        <f t="shared" si="167"/>
        <v>0</v>
      </c>
      <c r="S703" s="453">
        <f t="shared" si="167"/>
        <v>0</v>
      </c>
      <c r="T703" s="453">
        <f t="shared" si="167"/>
        <v>0</v>
      </c>
      <c r="U703" s="453">
        <f t="shared" si="167"/>
        <v>0</v>
      </c>
      <c r="V703" s="453">
        <f t="shared" si="167"/>
        <v>0</v>
      </c>
      <c r="W703" s="384">
        <f t="shared" si="164"/>
        <v>0</v>
      </c>
      <c r="X703" s="565">
        <f>IF(D703='A. Allgemeine Informationen'!$C$17,$M703-Y703,HLOOKUP('A. Allgemeine Informationen'!$C$17-1,$Z$1:$AF$2005,ROW(D703),FALSE)-$Y703)</f>
        <v>0</v>
      </c>
      <c r="Y703" s="384">
        <f>HLOOKUP('A. Allgemeine Informationen'!$C$17,$Z$1:$AF$2005,ROW(D703),FALSE)</f>
        <v>0</v>
      </c>
      <c r="Z703" s="565">
        <f t="shared" si="155"/>
        <v>0</v>
      </c>
      <c r="AA703" s="565">
        <f t="shared" si="156"/>
        <v>0</v>
      </c>
      <c r="AB703" s="565">
        <f t="shared" si="157"/>
        <v>0</v>
      </c>
      <c r="AC703" s="565">
        <f t="shared" si="158"/>
        <v>0</v>
      </c>
      <c r="AD703" s="572">
        <f t="shared" si="159"/>
        <v>0</v>
      </c>
      <c r="AE703" s="560">
        <f t="shared" si="160"/>
        <v>0</v>
      </c>
      <c r="AF703" s="561">
        <f t="shared" si="161"/>
        <v>0</v>
      </c>
      <c r="AG703" s="562"/>
    </row>
    <row r="704" spans="2:33" s="418" customFormat="1" ht="15" customHeight="1" x14ac:dyDescent="0.2">
      <c r="B704" s="554"/>
      <c r="C704" s="382"/>
      <c r="D704" s="383"/>
      <c r="E704" s="381"/>
      <c r="F704" s="1040"/>
      <c r="G704" s="1038"/>
      <c r="H704" s="1041"/>
      <c r="I704" s="381"/>
      <c r="J704" s="568">
        <f t="shared" si="153"/>
        <v>0</v>
      </c>
      <c r="K704" s="381"/>
      <c r="L704" s="381"/>
      <c r="M704" s="568">
        <f t="shared" si="162"/>
        <v>0</v>
      </c>
      <c r="N704" s="570">
        <f>IFERROR(VLOOKUP($C704,Listen!$J$3:$L$39,2,0),0)</f>
        <v>0</v>
      </c>
      <c r="O704" s="570">
        <f>IFERROR(VLOOKUP($C704,Listen!$J$3:$L$39,3,0),0)</f>
        <v>0</v>
      </c>
      <c r="P704" s="453">
        <f t="shared" si="154"/>
        <v>0</v>
      </c>
      <c r="Q704" s="453">
        <f t="shared" si="167"/>
        <v>0</v>
      </c>
      <c r="R704" s="453">
        <f t="shared" si="167"/>
        <v>0</v>
      </c>
      <c r="S704" s="453">
        <f t="shared" si="167"/>
        <v>0</v>
      </c>
      <c r="T704" s="453">
        <f t="shared" si="167"/>
        <v>0</v>
      </c>
      <c r="U704" s="453">
        <f t="shared" si="167"/>
        <v>0</v>
      </c>
      <c r="V704" s="453">
        <f t="shared" si="167"/>
        <v>0</v>
      </c>
      <c r="W704" s="384">
        <f t="shared" si="164"/>
        <v>0</v>
      </c>
      <c r="X704" s="565">
        <f>IF(D704='A. Allgemeine Informationen'!$C$17,$M704-Y704,HLOOKUP('A. Allgemeine Informationen'!$C$17-1,$Z$1:$AF$2005,ROW(D704),FALSE)-$Y704)</f>
        <v>0</v>
      </c>
      <c r="Y704" s="384">
        <f>HLOOKUP('A. Allgemeine Informationen'!$C$17,$Z$1:$AF$2005,ROW(D704),FALSE)</f>
        <v>0</v>
      </c>
      <c r="Z704" s="565">
        <f t="shared" si="155"/>
        <v>0</v>
      </c>
      <c r="AA704" s="565">
        <f t="shared" si="156"/>
        <v>0</v>
      </c>
      <c r="AB704" s="565">
        <f t="shared" si="157"/>
        <v>0</v>
      </c>
      <c r="AC704" s="565">
        <f t="shared" si="158"/>
        <v>0</v>
      </c>
      <c r="AD704" s="572">
        <f t="shared" si="159"/>
        <v>0</v>
      </c>
      <c r="AE704" s="560">
        <f t="shared" si="160"/>
        <v>0</v>
      </c>
      <c r="AF704" s="561">
        <f t="shared" si="161"/>
        <v>0</v>
      </c>
      <c r="AG704" s="562"/>
    </row>
    <row r="705" spans="2:33" s="418" customFormat="1" ht="15" customHeight="1" x14ac:dyDescent="0.2">
      <c r="B705" s="554"/>
      <c r="C705" s="382"/>
      <c r="D705" s="383"/>
      <c r="E705" s="381"/>
      <c r="F705" s="1040"/>
      <c r="G705" s="1038"/>
      <c r="H705" s="1041"/>
      <c r="I705" s="381"/>
      <c r="J705" s="568">
        <f t="shared" si="153"/>
        <v>0</v>
      </c>
      <c r="K705" s="381"/>
      <c r="L705" s="381"/>
      <c r="M705" s="568">
        <f t="shared" si="162"/>
        <v>0</v>
      </c>
      <c r="N705" s="570">
        <f>IFERROR(VLOOKUP($C705,Listen!$J$3:$L$39,2,0),0)</f>
        <v>0</v>
      </c>
      <c r="O705" s="570">
        <f>IFERROR(VLOOKUP($C705,Listen!$J$3:$L$39,3,0),0)</f>
        <v>0</v>
      </c>
      <c r="P705" s="453">
        <f t="shared" si="154"/>
        <v>0</v>
      </c>
      <c r="Q705" s="453">
        <f t="shared" si="167"/>
        <v>0</v>
      </c>
      <c r="R705" s="453">
        <f t="shared" si="167"/>
        <v>0</v>
      </c>
      <c r="S705" s="453">
        <f t="shared" si="167"/>
        <v>0</v>
      </c>
      <c r="T705" s="453">
        <f t="shared" si="167"/>
        <v>0</v>
      </c>
      <c r="U705" s="453">
        <f t="shared" si="167"/>
        <v>0</v>
      </c>
      <c r="V705" s="453">
        <f t="shared" si="167"/>
        <v>0</v>
      </c>
      <c r="W705" s="384">
        <f t="shared" si="164"/>
        <v>0</v>
      </c>
      <c r="X705" s="565">
        <f>IF(D705='A. Allgemeine Informationen'!$C$17,$M705-Y705,HLOOKUP('A. Allgemeine Informationen'!$C$17-1,$Z$1:$AF$2005,ROW(D705),FALSE)-$Y705)</f>
        <v>0</v>
      </c>
      <c r="Y705" s="384">
        <f>HLOOKUP('A. Allgemeine Informationen'!$C$17,$Z$1:$AF$2005,ROW(D705),FALSE)</f>
        <v>0</v>
      </c>
      <c r="Z705" s="565">
        <f t="shared" si="155"/>
        <v>0</v>
      </c>
      <c r="AA705" s="565">
        <f t="shared" si="156"/>
        <v>0</v>
      </c>
      <c r="AB705" s="565">
        <f t="shared" si="157"/>
        <v>0</v>
      </c>
      <c r="AC705" s="565">
        <f t="shared" si="158"/>
        <v>0</v>
      </c>
      <c r="AD705" s="572">
        <f t="shared" si="159"/>
        <v>0</v>
      </c>
      <c r="AE705" s="560">
        <f t="shared" si="160"/>
        <v>0</v>
      </c>
      <c r="AF705" s="561">
        <f t="shared" si="161"/>
        <v>0</v>
      </c>
      <c r="AG705" s="562"/>
    </row>
    <row r="706" spans="2:33" s="418" customFormat="1" ht="15" customHeight="1" x14ac:dyDescent="0.2">
      <c r="B706" s="554"/>
      <c r="C706" s="382"/>
      <c r="D706" s="383"/>
      <c r="E706" s="381"/>
      <c r="F706" s="1040"/>
      <c r="G706" s="1038"/>
      <c r="H706" s="1041"/>
      <c r="I706" s="381"/>
      <c r="J706" s="568">
        <f t="shared" si="153"/>
        <v>0</v>
      </c>
      <c r="K706" s="381"/>
      <c r="L706" s="381"/>
      <c r="M706" s="568">
        <f t="shared" si="162"/>
        <v>0</v>
      </c>
      <c r="N706" s="570">
        <f>IFERROR(VLOOKUP($C706,Listen!$J$3:$L$39,2,0),0)</f>
        <v>0</v>
      </c>
      <c r="O706" s="570">
        <f>IFERROR(VLOOKUP($C706,Listen!$J$3:$L$39,3,0),0)</f>
        <v>0</v>
      </c>
      <c r="P706" s="453">
        <f t="shared" si="154"/>
        <v>0</v>
      </c>
      <c r="Q706" s="453">
        <f t="shared" si="167"/>
        <v>0</v>
      </c>
      <c r="R706" s="453">
        <f t="shared" si="167"/>
        <v>0</v>
      </c>
      <c r="S706" s="453">
        <f t="shared" si="167"/>
        <v>0</v>
      </c>
      <c r="T706" s="453">
        <f t="shared" si="167"/>
        <v>0</v>
      </c>
      <c r="U706" s="453">
        <f t="shared" si="167"/>
        <v>0</v>
      </c>
      <c r="V706" s="453">
        <f t="shared" si="167"/>
        <v>0</v>
      </c>
      <c r="W706" s="384">
        <f t="shared" si="164"/>
        <v>0</v>
      </c>
      <c r="X706" s="565">
        <f>IF(D706='A. Allgemeine Informationen'!$C$17,$M706-Y706,HLOOKUP('A. Allgemeine Informationen'!$C$17-1,$Z$1:$AF$2005,ROW(D706),FALSE)-$Y706)</f>
        <v>0</v>
      </c>
      <c r="Y706" s="384">
        <f>HLOOKUP('A. Allgemeine Informationen'!$C$17,$Z$1:$AF$2005,ROW(D706),FALSE)</f>
        <v>0</v>
      </c>
      <c r="Z706" s="565">
        <f t="shared" si="155"/>
        <v>0</v>
      </c>
      <c r="AA706" s="565">
        <f t="shared" si="156"/>
        <v>0</v>
      </c>
      <c r="AB706" s="565">
        <f t="shared" si="157"/>
        <v>0</v>
      </c>
      <c r="AC706" s="565">
        <f t="shared" si="158"/>
        <v>0</v>
      </c>
      <c r="AD706" s="572">
        <f t="shared" si="159"/>
        <v>0</v>
      </c>
      <c r="AE706" s="560">
        <f t="shared" si="160"/>
        <v>0</v>
      </c>
      <c r="AF706" s="561">
        <f t="shared" si="161"/>
        <v>0</v>
      </c>
      <c r="AG706" s="562"/>
    </row>
    <row r="707" spans="2:33" s="418" customFormat="1" ht="15" customHeight="1" x14ac:dyDescent="0.2">
      <c r="B707" s="554"/>
      <c r="C707" s="382"/>
      <c r="D707" s="383"/>
      <c r="E707" s="381"/>
      <c r="F707" s="1040"/>
      <c r="G707" s="1038"/>
      <c r="H707" s="1041"/>
      <c r="I707" s="381"/>
      <c r="J707" s="568">
        <f t="shared" si="153"/>
        <v>0</v>
      </c>
      <c r="K707" s="381"/>
      <c r="L707" s="381"/>
      <c r="M707" s="568">
        <f t="shared" si="162"/>
        <v>0</v>
      </c>
      <c r="N707" s="570">
        <f>IFERROR(VLOOKUP($C707,Listen!$J$3:$L$39,2,0),0)</f>
        <v>0</v>
      </c>
      <c r="O707" s="570">
        <f>IFERROR(VLOOKUP($C707,Listen!$J$3:$L$39,3,0),0)</f>
        <v>0</v>
      </c>
      <c r="P707" s="453">
        <f t="shared" si="154"/>
        <v>0</v>
      </c>
      <c r="Q707" s="453">
        <f t="shared" si="167"/>
        <v>0</v>
      </c>
      <c r="R707" s="453">
        <f t="shared" si="167"/>
        <v>0</v>
      </c>
      <c r="S707" s="453">
        <f t="shared" si="167"/>
        <v>0</v>
      </c>
      <c r="T707" s="453">
        <f t="shared" si="167"/>
        <v>0</v>
      </c>
      <c r="U707" s="453">
        <f t="shared" si="167"/>
        <v>0</v>
      </c>
      <c r="V707" s="453">
        <f t="shared" si="167"/>
        <v>0</v>
      </c>
      <c r="W707" s="384">
        <f t="shared" si="164"/>
        <v>0</v>
      </c>
      <c r="X707" s="565">
        <f>IF(D707='A. Allgemeine Informationen'!$C$17,$M707-Y707,HLOOKUP('A. Allgemeine Informationen'!$C$17-1,$Z$1:$AF$2005,ROW(D707),FALSE)-$Y707)</f>
        <v>0</v>
      </c>
      <c r="Y707" s="384">
        <f>HLOOKUP('A. Allgemeine Informationen'!$C$17,$Z$1:$AF$2005,ROW(D707),FALSE)</f>
        <v>0</v>
      </c>
      <c r="Z707" s="565">
        <f t="shared" si="155"/>
        <v>0</v>
      </c>
      <c r="AA707" s="565">
        <f t="shared" si="156"/>
        <v>0</v>
      </c>
      <c r="AB707" s="565">
        <f t="shared" si="157"/>
        <v>0</v>
      </c>
      <c r="AC707" s="565">
        <f t="shared" si="158"/>
        <v>0</v>
      </c>
      <c r="AD707" s="572">
        <f t="shared" si="159"/>
        <v>0</v>
      </c>
      <c r="AE707" s="560">
        <f t="shared" si="160"/>
        <v>0</v>
      </c>
      <c r="AF707" s="561">
        <f t="shared" si="161"/>
        <v>0</v>
      </c>
      <c r="AG707" s="562"/>
    </row>
    <row r="708" spans="2:33" s="418" customFormat="1" ht="15" customHeight="1" x14ac:dyDescent="0.2">
      <c r="B708" s="554"/>
      <c r="C708" s="382"/>
      <c r="D708" s="383"/>
      <c r="E708" s="381"/>
      <c r="F708" s="1040"/>
      <c r="G708" s="1038"/>
      <c r="H708" s="1041"/>
      <c r="I708" s="381"/>
      <c r="J708" s="568">
        <f t="shared" si="153"/>
        <v>0</v>
      </c>
      <c r="K708" s="381"/>
      <c r="L708" s="381"/>
      <c r="M708" s="568">
        <f t="shared" si="162"/>
        <v>0</v>
      </c>
      <c r="N708" s="570">
        <f>IFERROR(VLOOKUP($C708,Listen!$J$3:$L$39,2,0),0)</f>
        <v>0</v>
      </c>
      <c r="O708" s="570">
        <f>IFERROR(VLOOKUP($C708,Listen!$J$3:$L$39,3,0),0)</f>
        <v>0</v>
      </c>
      <c r="P708" s="453">
        <f t="shared" si="154"/>
        <v>0</v>
      </c>
      <c r="Q708" s="453">
        <f t="shared" si="167"/>
        <v>0</v>
      </c>
      <c r="R708" s="453">
        <f t="shared" si="167"/>
        <v>0</v>
      </c>
      <c r="S708" s="453">
        <f t="shared" si="167"/>
        <v>0</v>
      </c>
      <c r="T708" s="453">
        <f t="shared" si="167"/>
        <v>0</v>
      </c>
      <c r="U708" s="453">
        <f t="shared" si="167"/>
        <v>0</v>
      </c>
      <c r="V708" s="453">
        <f t="shared" si="167"/>
        <v>0</v>
      </c>
      <c r="W708" s="384">
        <f t="shared" si="164"/>
        <v>0</v>
      </c>
      <c r="X708" s="565">
        <f>IF(D708='A. Allgemeine Informationen'!$C$17,$M708-Y708,HLOOKUP('A. Allgemeine Informationen'!$C$17-1,$Z$1:$AF$2005,ROW(D708),FALSE)-$Y708)</f>
        <v>0</v>
      </c>
      <c r="Y708" s="384">
        <f>HLOOKUP('A. Allgemeine Informationen'!$C$17,$Z$1:$AF$2005,ROW(D708),FALSE)</f>
        <v>0</v>
      </c>
      <c r="Z708" s="565">
        <f t="shared" si="155"/>
        <v>0</v>
      </c>
      <c r="AA708" s="565">
        <f t="shared" si="156"/>
        <v>0</v>
      </c>
      <c r="AB708" s="565">
        <f t="shared" si="157"/>
        <v>0</v>
      </c>
      <c r="AC708" s="565">
        <f t="shared" si="158"/>
        <v>0</v>
      </c>
      <c r="AD708" s="572">
        <f t="shared" si="159"/>
        <v>0</v>
      </c>
      <c r="AE708" s="560">
        <f t="shared" si="160"/>
        <v>0</v>
      </c>
      <c r="AF708" s="561">
        <f t="shared" si="161"/>
        <v>0</v>
      </c>
      <c r="AG708" s="562"/>
    </row>
    <row r="709" spans="2:33" s="418" customFormat="1" ht="15" customHeight="1" x14ac:dyDescent="0.2">
      <c r="B709" s="554"/>
      <c r="C709" s="382"/>
      <c r="D709" s="383"/>
      <c r="E709" s="381"/>
      <c r="F709" s="1040"/>
      <c r="G709" s="1038"/>
      <c r="H709" s="1041"/>
      <c r="I709" s="381"/>
      <c r="J709" s="568">
        <f t="shared" si="153"/>
        <v>0</v>
      </c>
      <c r="K709" s="381"/>
      <c r="L709" s="381"/>
      <c r="M709" s="568">
        <f t="shared" si="162"/>
        <v>0</v>
      </c>
      <c r="N709" s="570">
        <f>IFERROR(VLOOKUP($C709,Listen!$J$3:$L$39,2,0),0)</f>
        <v>0</v>
      </c>
      <c r="O709" s="570">
        <f>IFERROR(VLOOKUP($C709,Listen!$J$3:$L$39,3,0),0)</f>
        <v>0</v>
      </c>
      <c r="P709" s="453">
        <f t="shared" si="154"/>
        <v>0</v>
      </c>
      <c r="Q709" s="453">
        <f t="shared" si="167"/>
        <v>0</v>
      </c>
      <c r="R709" s="453">
        <f t="shared" si="167"/>
        <v>0</v>
      </c>
      <c r="S709" s="453">
        <f t="shared" si="167"/>
        <v>0</v>
      </c>
      <c r="T709" s="453">
        <f t="shared" si="167"/>
        <v>0</v>
      </c>
      <c r="U709" s="453">
        <f t="shared" si="167"/>
        <v>0</v>
      </c>
      <c r="V709" s="453">
        <f t="shared" si="167"/>
        <v>0</v>
      </c>
      <c r="W709" s="384">
        <f t="shared" si="164"/>
        <v>0</v>
      </c>
      <c r="X709" s="565">
        <f>IF(D709='A. Allgemeine Informationen'!$C$17,$M709-Y709,HLOOKUP('A. Allgemeine Informationen'!$C$17-1,$Z$1:$AF$2005,ROW(D709),FALSE)-$Y709)</f>
        <v>0</v>
      </c>
      <c r="Y709" s="384">
        <f>HLOOKUP('A. Allgemeine Informationen'!$C$17,$Z$1:$AF$2005,ROW(D709),FALSE)</f>
        <v>0</v>
      </c>
      <c r="Z709" s="565">
        <f t="shared" si="155"/>
        <v>0</v>
      </c>
      <c r="AA709" s="565">
        <f t="shared" si="156"/>
        <v>0</v>
      </c>
      <c r="AB709" s="565">
        <f t="shared" si="157"/>
        <v>0</v>
      </c>
      <c r="AC709" s="565">
        <f t="shared" si="158"/>
        <v>0</v>
      </c>
      <c r="AD709" s="572">
        <f t="shared" si="159"/>
        <v>0</v>
      </c>
      <c r="AE709" s="560">
        <f t="shared" si="160"/>
        <v>0</v>
      </c>
      <c r="AF709" s="561">
        <f t="shared" si="161"/>
        <v>0</v>
      </c>
      <c r="AG709" s="562"/>
    </row>
    <row r="710" spans="2:33" s="418" customFormat="1" ht="15" customHeight="1" x14ac:dyDescent="0.2">
      <c r="B710" s="554"/>
      <c r="C710" s="382"/>
      <c r="D710" s="383"/>
      <c r="E710" s="381"/>
      <c r="F710" s="1040"/>
      <c r="G710" s="1038"/>
      <c r="H710" s="1041"/>
      <c r="I710" s="381"/>
      <c r="J710" s="568">
        <f t="shared" ref="J710:J773" si="168">E710+G710-I710</f>
        <v>0</v>
      </c>
      <c r="K710" s="381"/>
      <c r="L710" s="381"/>
      <c r="M710" s="568">
        <f t="shared" si="162"/>
        <v>0</v>
      </c>
      <c r="N710" s="570">
        <f>IFERROR(VLOOKUP($C710,Listen!$J$3:$L$39,2,0),0)</f>
        <v>0</v>
      </c>
      <c r="O710" s="570">
        <f>IFERROR(VLOOKUP($C710,Listen!$J$3:$L$39,3,0),0)</f>
        <v>0</v>
      </c>
      <c r="P710" s="453">
        <f t="shared" ref="P710:P773" si="169">$N710</f>
        <v>0</v>
      </c>
      <c r="Q710" s="453">
        <f t="shared" si="167"/>
        <v>0</v>
      </c>
      <c r="R710" s="453">
        <f t="shared" si="167"/>
        <v>0</v>
      </c>
      <c r="S710" s="453">
        <f t="shared" si="167"/>
        <v>0</v>
      </c>
      <c r="T710" s="453">
        <f t="shared" si="167"/>
        <v>0</v>
      </c>
      <c r="U710" s="453">
        <f t="shared" si="167"/>
        <v>0</v>
      </c>
      <c r="V710" s="453">
        <f t="shared" si="167"/>
        <v>0</v>
      </c>
      <c r="W710" s="384">
        <f t="shared" si="164"/>
        <v>0</v>
      </c>
      <c r="X710" s="565">
        <f>IF(D710='A. Allgemeine Informationen'!$C$17,$M710-Y710,HLOOKUP('A. Allgemeine Informationen'!$C$17-1,$Z$1:$AF$2005,ROW(D710),FALSE)-$Y710)</f>
        <v>0</v>
      </c>
      <c r="Y710" s="384">
        <f>HLOOKUP('A. Allgemeine Informationen'!$C$17,$Z$1:$AF$2005,ROW(D710),FALSE)</f>
        <v>0</v>
      </c>
      <c r="Z710" s="565">
        <f t="shared" ref="Z710:Z773" si="170">IF(OR($D710=0,$M710=0),0,IF($D710-$Z$5&lt;1,$M710-$M710/P710*(Z$5-$D710+1),0))</f>
        <v>0</v>
      </c>
      <c r="AA710" s="565">
        <f t="shared" ref="AA710:AA773" si="171">IF(OR($D710=0,$M710=0,Q710-(AA$5-$D710)=0),0,IF($D710-AA$5&lt;0,Z710-Z710/(Q710-(AA$5-$D710)),IF($D710-AA$5=0,$M710-$M710/Q710,0)))</f>
        <v>0</v>
      </c>
      <c r="AB710" s="565">
        <f t="shared" ref="AB710:AB773" si="172">IF(OR($D710=0,$M710=0,R710-(AB$5-$D710)=0),0,IF($D710-AB$5&lt;0,AA710-AA710/(R710-(AB$5-$D710)),IF($D710-AB$5=0,$M710-$M710/R710,0)))</f>
        <v>0</v>
      </c>
      <c r="AC710" s="565">
        <f t="shared" ref="AC710:AC773" si="173">IF(OR($D710=0,$M710=0,S710-(AC$5-$D710)=0),0,IF($D710-AC$5&lt;0,AB710-AB710/(S710-(AC$5-$D710)),IF($D710-AC$5=0,$M710-$M710/S710,0)))</f>
        <v>0</v>
      </c>
      <c r="AD710" s="572">
        <f t="shared" ref="AD710:AD773" si="174">IF(OR($D710=0,$M710=0,T710-(AD$5-$D710)=0),0,IF($D710-AD$5&lt;0,AC710-AC710/(T710-(AD$5-$D710)),IF($D710-AD$5=0,$M710-$M710/T710,0)))</f>
        <v>0</v>
      </c>
      <c r="AE710" s="560">
        <f t="shared" ref="AE710:AE773" si="175">IF(OR($D710=0,$M710=0,U710-(AE$5-$D710)=0),0,IF($D710-AE$5&lt;0,AD710-AD710/(U710-(AE$5-$D710)),IF($D710-AE$5=0,$M710-$M710/U710,0)))</f>
        <v>0</v>
      </c>
      <c r="AF710" s="561">
        <f t="shared" ref="AF710:AF773" si="176">IF(OR($D710=0,$M710=0,V710-(AF$5-$D710)=0),0,IF($D710-AF$5&lt;0,AE710-AE710/(V710-(AF$5-$D710)),IF($D710-AF$5=0,$M710-$M710/V710,0)))</f>
        <v>0</v>
      </c>
      <c r="AG710" s="562"/>
    </row>
    <row r="711" spans="2:33" s="418" customFormat="1" ht="15" customHeight="1" x14ac:dyDescent="0.2">
      <c r="B711" s="554"/>
      <c r="C711" s="382"/>
      <c r="D711" s="383"/>
      <c r="E711" s="381"/>
      <c r="F711" s="1040"/>
      <c r="G711" s="1038"/>
      <c r="H711" s="1041"/>
      <c r="I711" s="381"/>
      <c r="J711" s="568">
        <f t="shared" si="168"/>
        <v>0</v>
      </c>
      <c r="K711" s="381"/>
      <c r="L711" s="381"/>
      <c r="M711" s="568">
        <f t="shared" ref="M711:M774" si="177">J711-K711</f>
        <v>0</v>
      </c>
      <c r="N711" s="570">
        <f>IFERROR(VLOOKUP($C711,Listen!$J$3:$L$39,2,0),0)</f>
        <v>0</v>
      </c>
      <c r="O711" s="570">
        <f>IFERROR(VLOOKUP($C711,Listen!$J$3:$L$39,3,0),0)</f>
        <v>0</v>
      </c>
      <c r="P711" s="453">
        <f t="shared" si="169"/>
        <v>0</v>
      </c>
      <c r="Q711" s="453">
        <f t="shared" ref="Q711:V726" si="178">P711</f>
        <v>0</v>
      </c>
      <c r="R711" s="453">
        <f t="shared" si="178"/>
        <v>0</v>
      </c>
      <c r="S711" s="453">
        <f t="shared" si="178"/>
        <v>0</v>
      </c>
      <c r="T711" s="453">
        <f t="shared" si="178"/>
        <v>0</v>
      </c>
      <c r="U711" s="453">
        <f t="shared" si="178"/>
        <v>0</v>
      </c>
      <c r="V711" s="453">
        <f t="shared" si="178"/>
        <v>0</v>
      </c>
      <c r="W711" s="384">
        <f t="shared" ref="W711:W774" si="179">Y711+X711</f>
        <v>0</v>
      </c>
      <c r="X711" s="565">
        <f>IF(D711='A. Allgemeine Informationen'!$C$17,$M711-Y711,HLOOKUP('A. Allgemeine Informationen'!$C$17-1,$Z$1:$AF$2005,ROW(D711),FALSE)-$Y711)</f>
        <v>0</v>
      </c>
      <c r="Y711" s="384">
        <f>HLOOKUP('A. Allgemeine Informationen'!$C$17,$Z$1:$AF$2005,ROW(D711),FALSE)</f>
        <v>0</v>
      </c>
      <c r="Z711" s="565">
        <f t="shared" si="170"/>
        <v>0</v>
      </c>
      <c r="AA711" s="565">
        <f t="shared" si="171"/>
        <v>0</v>
      </c>
      <c r="AB711" s="565">
        <f t="shared" si="172"/>
        <v>0</v>
      </c>
      <c r="AC711" s="565">
        <f t="shared" si="173"/>
        <v>0</v>
      </c>
      <c r="AD711" s="572">
        <f t="shared" si="174"/>
        <v>0</v>
      </c>
      <c r="AE711" s="560">
        <f t="shared" si="175"/>
        <v>0</v>
      </c>
      <c r="AF711" s="561">
        <f t="shared" si="176"/>
        <v>0</v>
      </c>
      <c r="AG711" s="562"/>
    </row>
    <row r="712" spans="2:33" s="418" customFormat="1" ht="15" customHeight="1" x14ac:dyDescent="0.2">
      <c r="B712" s="554"/>
      <c r="C712" s="382"/>
      <c r="D712" s="383"/>
      <c r="E712" s="381"/>
      <c r="F712" s="1040"/>
      <c r="G712" s="1038"/>
      <c r="H712" s="1041"/>
      <c r="I712" s="381"/>
      <c r="J712" s="568">
        <f t="shared" si="168"/>
        <v>0</v>
      </c>
      <c r="K712" s="381"/>
      <c r="L712" s="381"/>
      <c r="M712" s="568">
        <f t="shared" si="177"/>
        <v>0</v>
      </c>
      <c r="N712" s="570">
        <f>IFERROR(VLOOKUP($C712,Listen!$J$3:$L$39,2,0),0)</f>
        <v>0</v>
      </c>
      <c r="O712" s="570">
        <f>IFERROR(VLOOKUP($C712,Listen!$J$3:$L$39,3,0),0)</f>
        <v>0</v>
      </c>
      <c r="P712" s="453">
        <f t="shared" si="169"/>
        <v>0</v>
      </c>
      <c r="Q712" s="453">
        <f t="shared" si="178"/>
        <v>0</v>
      </c>
      <c r="R712" s="453">
        <f t="shared" si="178"/>
        <v>0</v>
      </c>
      <c r="S712" s="453">
        <f t="shared" si="178"/>
        <v>0</v>
      </c>
      <c r="T712" s="453">
        <f t="shared" si="178"/>
        <v>0</v>
      </c>
      <c r="U712" s="453">
        <f t="shared" si="178"/>
        <v>0</v>
      </c>
      <c r="V712" s="453">
        <f t="shared" si="178"/>
        <v>0</v>
      </c>
      <c r="W712" s="384">
        <f t="shared" si="179"/>
        <v>0</v>
      </c>
      <c r="X712" s="565">
        <f>IF(D712='A. Allgemeine Informationen'!$C$17,$M712-Y712,HLOOKUP('A. Allgemeine Informationen'!$C$17-1,$Z$1:$AF$2005,ROW(D712),FALSE)-$Y712)</f>
        <v>0</v>
      </c>
      <c r="Y712" s="384">
        <f>HLOOKUP('A. Allgemeine Informationen'!$C$17,$Z$1:$AF$2005,ROW(D712),FALSE)</f>
        <v>0</v>
      </c>
      <c r="Z712" s="565">
        <f t="shared" si="170"/>
        <v>0</v>
      </c>
      <c r="AA712" s="565">
        <f t="shared" si="171"/>
        <v>0</v>
      </c>
      <c r="AB712" s="565">
        <f t="shared" si="172"/>
        <v>0</v>
      </c>
      <c r="AC712" s="565">
        <f t="shared" si="173"/>
        <v>0</v>
      </c>
      <c r="AD712" s="572">
        <f t="shared" si="174"/>
        <v>0</v>
      </c>
      <c r="AE712" s="560">
        <f t="shared" si="175"/>
        <v>0</v>
      </c>
      <c r="AF712" s="561">
        <f t="shared" si="176"/>
        <v>0</v>
      </c>
      <c r="AG712" s="562"/>
    </row>
    <row r="713" spans="2:33" s="418" customFormat="1" ht="15" customHeight="1" x14ac:dyDescent="0.2">
      <c r="B713" s="554"/>
      <c r="C713" s="382"/>
      <c r="D713" s="383"/>
      <c r="E713" s="381"/>
      <c r="F713" s="1040"/>
      <c r="G713" s="1038"/>
      <c r="H713" s="1041"/>
      <c r="I713" s="381"/>
      <c r="J713" s="568">
        <f t="shared" si="168"/>
        <v>0</v>
      </c>
      <c r="K713" s="381"/>
      <c r="L713" s="381"/>
      <c r="M713" s="568">
        <f t="shared" si="177"/>
        <v>0</v>
      </c>
      <c r="N713" s="570">
        <f>IFERROR(VLOOKUP($C713,Listen!$J$3:$L$39,2,0),0)</f>
        <v>0</v>
      </c>
      <c r="O713" s="570">
        <f>IFERROR(VLOOKUP($C713,Listen!$J$3:$L$39,3,0),0)</f>
        <v>0</v>
      </c>
      <c r="P713" s="453">
        <f t="shared" si="169"/>
        <v>0</v>
      </c>
      <c r="Q713" s="453">
        <f t="shared" si="178"/>
        <v>0</v>
      </c>
      <c r="R713" s="453">
        <f t="shared" si="178"/>
        <v>0</v>
      </c>
      <c r="S713" s="453">
        <f t="shared" si="178"/>
        <v>0</v>
      </c>
      <c r="T713" s="453">
        <f t="shared" si="178"/>
        <v>0</v>
      </c>
      <c r="U713" s="453">
        <f t="shared" si="178"/>
        <v>0</v>
      </c>
      <c r="V713" s="453">
        <f t="shared" si="178"/>
        <v>0</v>
      </c>
      <c r="W713" s="384">
        <f t="shared" si="179"/>
        <v>0</v>
      </c>
      <c r="X713" s="565">
        <f>IF(D713='A. Allgemeine Informationen'!$C$17,$M713-Y713,HLOOKUP('A. Allgemeine Informationen'!$C$17-1,$Z$1:$AF$2005,ROW(D713),FALSE)-$Y713)</f>
        <v>0</v>
      </c>
      <c r="Y713" s="384">
        <f>HLOOKUP('A. Allgemeine Informationen'!$C$17,$Z$1:$AF$2005,ROW(D713),FALSE)</f>
        <v>0</v>
      </c>
      <c r="Z713" s="565">
        <f t="shared" si="170"/>
        <v>0</v>
      </c>
      <c r="AA713" s="565">
        <f t="shared" si="171"/>
        <v>0</v>
      </c>
      <c r="AB713" s="565">
        <f t="shared" si="172"/>
        <v>0</v>
      </c>
      <c r="AC713" s="565">
        <f t="shared" si="173"/>
        <v>0</v>
      </c>
      <c r="AD713" s="572">
        <f t="shared" si="174"/>
        <v>0</v>
      </c>
      <c r="AE713" s="560">
        <f t="shared" si="175"/>
        <v>0</v>
      </c>
      <c r="AF713" s="561">
        <f t="shared" si="176"/>
        <v>0</v>
      </c>
      <c r="AG713" s="562"/>
    </row>
    <row r="714" spans="2:33" s="418" customFormat="1" ht="15" customHeight="1" x14ac:dyDescent="0.2">
      <c r="B714" s="554"/>
      <c r="C714" s="382"/>
      <c r="D714" s="383"/>
      <c r="E714" s="381"/>
      <c r="F714" s="1040"/>
      <c r="G714" s="1038"/>
      <c r="H714" s="1041"/>
      <c r="I714" s="381"/>
      <c r="J714" s="568">
        <f t="shared" si="168"/>
        <v>0</v>
      </c>
      <c r="K714" s="381"/>
      <c r="L714" s="381"/>
      <c r="M714" s="568">
        <f t="shared" si="177"/>
        <v>0</v>
      </c>
      <c r="N714" s="570">
        <f>IFERROR(VLOOKUP($C714,Listen!$J$3:$L$39,2,0),0)</f>
        <v>0</v>
      </c>
      <c r="O714" s="570">
        <f>IFERROR(VLOOKUP($C714,Listen!$J$3:$L$39,3,0),0)</f>
        <v>0</v>
      </c>
      <c r="P714" s="453">
        <f t="shared" si="169"/>
        <v>0</v>
      </c>
      <c r="Q714" s="453">
        <f t="shared" si="178"/>
        <v>0</v>
      </c>
      <c r="R714" s="453">
        <f t="shared" si="178"/>
        <v>0</v>
      </c>
      <c r="S714" s="453">
        <f t="shared" si="178"/>
        <v>0</v>
      </c>
      <c r="T714" s="453">
        <f t="shared" si="178"/>
        <v>0</v>
      </c>
      <c r="U714" s="453">
        <f t="shared" si="178"/>
        <v>0</v>
      </c>
      <c r="V714" s="453">
        <f t="shared" si="178"/>
        <v>0</v>
      </c>
      <c r="W714" s="384">
        <f t="shared" si="179"/>
        <v>0</v>
      </c>
      <c r="X714" s="565">
        <f>IF(D714='A. Allgemeine Informationen'!$C$17,$M714-Y714,HLOOKUP('A. Allgemeine Informationen'!$C$17-1,$Z$1:$AF$2005,ROW(D714),FALSE)-$Y714)</f>
        <v>0</v>
      </c>
      <c r="Y714" s="384">
        <f>HLOOKUP('A. Allgemeine Informationen'!$C$17,$Z$1:$AF$2005,ROW(D714),FALSE)</f>
        <v>0</v>
      </c>
      <c r="Z714" s="565">
        <f t="shared" si="170"/>
        <v>0</v>
      </c>
      <c r="AA714" s="565">
        <f t="shared" si="171"/>
        <v>0</v>
      </c>
      <c r="AB714" s="565">
        <f t="shared" si="172"/>
        <v>0</v>
      </c>
      <c r="AC714" s="565">
        <f t="shared" si="173"/>
        <v>0</v>
      </c>
      <c r="AD714" s="572">
        <f t="shared" si="174"/>
        <v>0</v>
      </c>
      <c r="AE714" s="560">
        <f t="shared" si="175"/>
        <v>0</v>
      </c>
      <c r="AF714" s="561">
        <f t="shared" si="176"/>
        <v>0</v>
      </c>
      <c r="AG714" s="562"/>
    </row>
    <row r="715" spans="2:33" s="418" customFormat="1" ht="15" customHeight="1" x14ac:dyDescent="0.2">
      <c r="B715" s="554"/>
      <c r="C715" s="382"/>
      <c r="D715" s="383"/>
      <c r="E715" s="381"/>
      <c r="F715" s="1040"/>
      <c r="G715" s="1038"/>
      <c r="H715" s="1041"/>
      <c r="I715" s="381"/>
      <c r="J715" s="568">
        <f t="shared" si="168"/>
        <v>0</v>
      </c>
      <c r="K715" s="381"/>
      <c r="L715" s="381"/>
      <c r="M715" s="568">
        <f t="shared" si="177"/>
        <v>0</v>
      </c>
      <c r="N715" s="570">
        <f>IFERROR(VLOOKUP($C715,Listen!$J$3:$L$39,2,0),0)</f>
        <v>0</v>
      </c>
      <c r="O715" s="570">
        <f>IFERROR(VLOOKUP($C715,Listen!$J$3:$L$39,3,0),0)</f>
        <v>0</v>
      </c>
      <c r="P715" s="453">
        <f t="shared" si="169"/>
        <v>0</v>
      </c>
      <c r="Q715" s="453">
        <f t="shared" si="178"/>
        <v>0</v>
      </c>
      <c r="R715" s="453">
        <f t="shared" si="178"/>
        <v>0</v>
      </c>
      <c r="S715" s="453">
        <f t="shared" si="178"/>
        <v>0</v>
      </c>
      <c r="T715" s="453">
        <f t="shared" si="178"/>
        <v>0</v>
      </c>
      <c r="U715" s="453">
        <f t="shared" si="178"/>
        <v>0</v>
      </c>
      <c r="V715" s="453">
        <f t="shared" si="178"/>
        <v>0</v>
      </c>
      <c r="W715" s="384">
        <f t="shared" si="179"/>
        <v>0</v>
      </c>
      <c r="X715" s="565">
        <f>IF(D715='A. Allgemeine Informationen'!$C$17,$M715-Y715,HLOOKUP('A. Allgemeine Informationen'!$C$17-1,$Z$1:$AF$2005,ROW(D715),FALSE)-$Y715)</f>
        <v>0</v>
      </c>
      <c r="Y715" s="384">
        <f>HLOOKUP('A. Allgemeine Informationen'!$C$17,$Z$1:$AF$2005,ROW(D715),FALSE)</f>
        <v>0</v>
      </c>
      <c r="Z715" s="565">
        <f t="shared" si="170"/>
        <v>0</v>
      </c>
      <c r="AA715" s="565">
        <f t="shared" si="171"/>
        <v>0</v>
      </c>
      <c r="AB715" s="565">
        <f t="shared" si="172"/>
        <v>0</v>
      </c>
      <c r="AC715" s="565">
        <f t="shared" si="173"/>
        <v>0</v>
      </c>
      <c r="AD715" s="572">
        <f t="shared" si="174"/>
        <v>0</v>
      </c>
      <c r="AE715" s="560">
        <f t="shared" si="175"/>
        <v>0</v>
      </c>
      <c r="AF715" s="561">
        <f t="shared" si="176"/>
        <v>0</v>
      </c>
      <c r="AG715" s="562"/>
    </row>
    <row r="716" spans="2:33" s="418" customFormat="1" ht="15" customHeight="1" x14ac:dyDescent="0.2">
      <c r="B716" s="554"/>
      <c r="C716" s="382"/>
      <c r="D716" s="383"/>
      <c r="E716" s="381"/>
      <c r="F716" s="1040"/>
      <c r="G716" s="1038"/>
      <c r="H716" s="1041"/>
      <c r="I716" s="381"/>
      <c r="J716" s="568">
        <f t="shared" si="168"/>
        <v>0</v>
      </c>
      <c r="K716" s="381"/>
      <c r="L716" s="381"/>
      <c r="M716" s="568">
        <f t="shared" si="177"/>
        <v>0</v>
      </c>
      <c r="N716" s="570">
        <f>IFERROR(VLOOKUP($C716,Listen!$J$3:$L$39,2,0),0)</f>
        <v>0</v>
      </c>
      <c r="O716" s="570">
        <f>IFERROR(VLOOKUP($C716,Listen!$J$3:$L$39,3,0),0)</f>
        <v>0</v>
      </c>
      <c r="P716" s="453">
        <f t="shared" si="169"/>
        <v>0</v>
      </c>
      <c r="Q716" s="453">
        <f t="shared" si="178"/>
        <v>0</v>
      </c>
      <c r="R716" s="453">
        <f t="shared" si="178"/>
        <v>0</v>
      </c>
      <c r="S716" s="453">
        <f t="shared" si="178"/>
        <v>0</v>
      </c>
      <c r="T716" s="453">
        <f t="shared" si="178"/>
        <v>0</v>
      </c>
      <c r="U716" s="453">
        <f t="shared" si="178"/>
        <v>0</v>
      </c>
      <c r="V716" s="453">
        <f t="shared" si="178"/>
        <v>0</v>
      </c>
      <c r="W716" s="384">
        <f t="shared" si="179"/>
        <v>0</v>
      </c>
      <c r="X716" s="565">
        <f>IF(D716='A. Allgemeine Informationen'!$C$17,$M716-Y716,HLOOKUP('A. Allgemeine Informationen'!$C$17-1,$Z$1:$AF$2005,ROW(D716),FALSE)-$Y716)</f>
        <v>0</v>
      </c>
      <c r="Y716" s="384">
        <f>HLOOKUP('A. Allgemeine Informationen'!$C$17,$Z$1:$AF$2005,ROW(D716),FALSE)</f>
        <v>0</v>
      </c>
      <c r="Z716" s="565">
        <f t="shared" si="170"/>
        <v>0</v>
      </c>
      <c r="AA716" s="565">
        <f t="shared" si="171"/>
        <v>0</v>
      </c>
      <c r="AB716" s="565">
        <f t="shared" si="172"/>
        <v>0</v>
      </c>
      <c r="AC716" s="565">
        <f t="shared" si="173"/>
        <v>0</v>
      </c>
      <c r="AD716" s="572">
        <f t="shared" si="174"/>
        <v>0</v>
      </c>
      <c r="AE716" s="560">
        <f t="shared" si="175"/>
        <v>0</v>
      </c>
      <c r="AF716" s="561">
        <f t="shared" si="176"/>
        <v>0</v>
      </c>
      <c r="AG716" s="562"/>
    </row>
    <row r="717" spans="2:33" s="418" customFormat="1" ht="15" customHeight="1" x14ac:dyDescent="0.2">
      <c r="B717" s="554"/>
      <c r="C717" s="382"/>
      <c r="D717" s="383"/>
      <c r="E717" s="381"/>
      <c r="F717" s="1040"/>
      <c r="G717" s="1038"/>
      <c r="H717" s="1041"/>
      <c r="I717" s="381"/>
      <c r="J717" s="568">
        <f t="shared" si="168"/>
        <v>0</v>
      </c>
      <c r="K717" s="381"/>
      <c r="L717" s="381"/>
      <c r="M717" s="568">
        <f t="shared" si="177"/>
        <v>0</v>
      </c>
      <c r="N717" s="570">
        <f>IFERROR(VLOOKUP($C717,Listen!$J$3:$L$39,2,0),0)</f>
        <v>0</v>
      </c>
      <c r="O717" s="570">
        <f>IFERROR(VLOOKUP($C717,Listen!$J$3:$L$39,3,0),0)</f>
        <v>0</v>
      </c>
      <c r="P717" s="453">
        <f t="shared" si="169"/>
        <v>0</v>
      </c>
      <c r="Q717" s="453">
        <f t="shared" si="178"/>
        <v>0</v>
      </c>
      <c r="R717" s="453">
        <f t="shared" si="178"/>
        <v>0</v>
      </c>
      <c r="S717" s="453">
        <f t="shared" si="178"/>
        <v>0</v>
      </c>
      <c r="T717" s="453">
        <f t="shared" si="178"/>
        <v>0</v>
      </c>
      <c r="U717" s="453">
        <f t="shared" si="178"/>
        <v>0</v>
      </c>
      <c r="V717" s="453">
        <f t="shared" si="178"/>
        <v>0</v>
      </c>
      <c r="W717" s="384">
        <f t="shared" si="179"/>
        <v>0</v>
      </c>
      <c r="X717" s="565">
        <f>IF(D717='A. Allgemeine Informationen'!$C$17,$M717-Y717,HLOOKUP('A. Allgemeine Informationen'!$C$17-1,$Z$1:$AF$2005,ROW(D717),FALSE)-$Y717)</f>
        <v>0</v>
      </c>
      <c r="Y717" s="384">
        <f>HLOOKUP('A. Allgemeine Informationen'!$C$17,$Z$1:$AF$2005,ROW(D717),FALSE)</f>
        <v>0</v>
      </c>
      <c r="Z717" s="565">
        <f t="shared" si="170"/>
        <v>0</v>
      </c>
      <c r="AA717" s="565">
        <f t="shared" si="171"/>
        <v>0</v>
      </c>
      <c r="AB717" s="565">
        <f t="shared" si="172"/>
        <v>0</v>
      </c>
      <c r="AC717" s="565">
        <f t="shared" si="173"/>
        <v>0</v>
      </c>
      <c r="AD717" s="572">
        <f t="shared" si="174"/>
        <v>0</v>
      </c>
      <c r="AE717" s="560">
        <f t="shared" si="175"/>
        <v>0</v>
      </c>
      <c r="AF717" s="561">
        <f t="shared" si="176"/>
        <v>0</v>
      </c>
      <c r="AG717" s="562"/>
    </row>
    <row r="718" spans="2:33" s="418" customFormat="1" ht="15" customHeight="1" x14ac:dyDescent="0.2">
      <c r="B718" s="554"/>
      <c r="C718" s="382"/>
      <c r="D718" s="383"/>
      <c r="E718" s="381"/>
      <c r="F718" s="1040"/>
      <c r="G718" s="1038"/>
      <c r="H718" s="1041"/>
      <c r="I718" s="381"/>
      <c r="J718" s="568">
        <f t="shared" si="168"/>
        <v>0</v>
      </c>
      <c r="K718" s="381"/>
      <c r="L718" s="381"/>
      <c r="M718" s="568">
        <f t="shared" si="177"/>
        <v>0</v>
      </c>
      <c r="N718" s="570">
        <f>IFERROR(VLOOKUP($C718,Listen!$J$3:$L$39,2,0),0)</f>
        <v>0</v>
      </c>
      <c r="O718" s="570">
        <f>IFERROR(VLOOKUP($C718,Listen!$J$3:$L$39,3,0),0)</f>
        <v>0</v>
      </c>
      <c r="P718" s="453">
        <f t="shared" si="169"/>
        <v>0</v>
      </c>
      <c r="Q718" s="453">
        <f t="shared" si="178"/>
        <v>0</v>
      </c>
      <c r="R718" s="453">
        <f t="shared" si="178"/>
        <v>0</v>
      </c>
      <c r="S718" s="453">
        <f t="shared" si="178"/>
        <v>0</v>
      </c>
      <c r="T718" s="453">
        <f t="shared" si="178"/>
        <v>0</v>
      </c>
      <c r="U718" s="453">
        <f t="shared" si="178"/>
        <v>0</v>
      </c>
      <c r="V718" s="453">
        <f t="shared" si="178"/>
        <v>0</v>
      </c>
      <c r="W718" s="384">
        <f t="shared" si="179"/>
        <v>0</v>
      </c>
      <c r="X718" s="565">
        <f>IF(D718='A. Allgemeine Informationen'!$C$17,$M718-Y718,HLOOKUP('A. Allgemeine Informationen'!$C$17-1,$Z$1:$AF$2005,ROW(D718),FALSE)-$Y718)</f>
        <v>0</v>
      </c>
      <c r="Y718" s="384">
        <f>HLOOKUP('A. Allgemeine Informationen'!$C$17,$Z$1:$AF$2005,ROW(D718),FALSE)</f>
        <v>0</v>
      </c>
      <c r="Z718" s="565">
        <f t="shared" si="170"/>
        <v>0</v>
      </c>
      <c r="AA718" s="565">
        <f t="shared" si="171"/>
        <v>0</v>
      </c>
      <c r="AB718" s="565">
        <f t="shared" si="172"/>
        <v>0</v>
      </c>
      <c r="AC718" s="565">
        <f t="shared" si="173"/>
        <v>0</v>
      </c>
      <c r="AD718" s="572">
        <f t="shared" si="174"/>
        <v>0</v>
      </c>
      <c r="AE718" s="560">
        <f t="shared" si="175"/>
        <v>0</v>
      </c>
      <c r="AF718" s="561">
        <f t="shared" si="176"/>
        <v>0</v>
      </c>
      <c r="AG718" s="562"/>
    </row>
    <row r="719" spans="2:33" s="418" customFormat="1" ht="15" customHeight="1" x14ac:dyDescent="0.2">
      <c r="B719" s="554"/>
      <c r="C719" s="382"/>
      <c r="D719" s="383"/>
      <c r="E719" s="381"/>
      <c r="F719" s="1040"/>
      <c r="G719" s="1038"/>
      <c r="H719" s="1041"/>
      <c r="I719" s="381"/>
      <c r="J719" s="568">
        <f t="shared" si="168"/>
        <v>0</v>
      </c>
      <c r="K719" s="381"/>
      <c r="L719" s="381"/>
      <c r="M719" s="568">
        <f t="shared" si="177"/>
        <v>0</v>
      </c>
      <c r="N719" s="570">
        <f>IFERROR(VLOOKUP($C719,Listen!$J$3:$L$39,2,0),0)</f>
        <v>0</v>
      </c>
      <c r="O719" s="570">
        <f>IFERROR(VLOOKUP($C719,Listen!$J$3:$L$39,3,0),0)</f>
        <v>0</v>
      </c>
      <c r="P719" s="453">
        <f t="shared" si="169"/>
        <v>0</v>
      </c>
      <c r="Q719" s="453">
        <f t="shared" si="178"/>
        <v>0</v>
      </c>
      <c r="R719" s="453">
        <f t="shared" si="178"/>
        <v>0</v>
      </c>
      <c r="S719" s="453">
        <f t="shared" si="178"/>
        <v>0</v>
      </c>
      <c r="T719" s="453">
        <f t="shared" si="178"/>
        <v>0</v>
      </c>
      <c r="U719" s="453">
        <f t="shared" si="178"/>
        <v>0</v>
      </c>
      <c r="V719" s="453">
        <f t="shared" si="178"/>
        <v>0</v>
      </c>
      <c r="W719" s="384">
        <f t="shared" si="179"/>
        <v>0</v>
      </c>
      <c r="X719" s="565">
        <f>IF(D719='A. Allgemeine Informationen'!$C$17,$M719-Y719,HLOOKUP('A. Allgemeine Informationen'!$C$17-1,$Z$1:$AF$2005,ROW(D719),FALSE)-$Y719)</f>
        <v>0</v>
      </c>
      <c r="Y719" s="384">
        <f>HLOOKUP('A. Allgemeine Informationen'!$C$17,$Z$1:$AF$2005,ROW(D719),FALSE)</f>
        <v>0</v>
      </c>
      <c r="Z719" s="565">
        <f t="shared" si="170"/>
        <v>0</v>
      </c>
      <c r="AA719" s="565">
        <f t="shared" si="171"/>
        <v>0</v>
      </c>
      <c r="AB719" s="565">
        <f t="shared" si="172"/>
        <v>0</v>
      </c>
      <c r="AC719" s="565">
        <f t="shared" si="173"/>
        <v>0</v>
      </c>
      <c r="AD719" s="572">
        <f t="shared" si="174"/>
        <v>0</v>
      </c>
      <c r="AE719" s="560">
        <f t="shared" si="175"/>
        <v>0</v>
      </c>
      <c r="AF719" s="561">
        <f t="shared" si="176"/>
        <v>0</v>
      </c>
      <c r="AG719" s="562"/>
    </row>
    <row r="720" spans="2:33" s="418" customFormat="1" ht="15" customHeight="1" x14ac:dyDescent="0.2">
      <c r="B720" s="554"/>
      <c r="C720" s="382"/>
      <c r="D720" s="383"/>
      <c r="E720" s="381"/>
      <c r="F720" s="1040"/>
      <c r="G720" s="1038"/>
      <c r="H720" s="1041"/>
      <c r="I720" s="381"/>
      <c r="J720" s="568">
        <f t="shared" si="168"/>
        <v>0</v>
      </c>
      <c r="K720" s="381"/>
      <c r="L720" s="381"/>
      <c r="M720" s="568">
        <f t="shared" si="177"/>
        <v>0</v>
      </c>
      <c r="N720" s="570">
        <f>IFERROR(VLOOKUP($C720,Listen!$J$3:$L$39,2,0),0)</f>
        <v>0</v>
      </c>
      <c r="O720" s="570">
        <f>IFERROR(VLOOKUP($C720,Listen!$J$3:$L$39,3,0),0)</f>
        <v>0</v>
      </c>
      <c r="P720" s="453">
        <f t="shared" si="169"/>
        <v>0</v>
      </c>
      <c r="Q720" s="453">
        <f t="shared" si="178"/>
        <v>0</v>
      </c>
      <c r="R720" s="453">
        <f t="shared" si="178"/>
        <v>0</v>
      </c>
      <c r="S720" s="453">
        <f t="shared" si="178"/>
        <v>0</v>
      </c>
      <c r="T720" s="453">
        <f t="shared" si="178"/>
        <v>0</v>
      </c>
      <c r="U720" s="453">
        <f t="shared" si="178"/>
        <v>0</v>
      </c>
      <c r="V720" s="453">
        <f t="shared" si="178"/>
        <v>0</v>
      </c>
      <c r="W720" s="384">
        <f t="shared" si="179"/>
        <v>0</v>
      </c>
      <c r="X720" s="565">
        <f>IF(D720='A. Allgemeine Informationen'!$C$17,$M720-Y720,HLOOKUP('A. Allgemeine Informationen'!$C$17-1,$Z$1:$AF$2005,ROW(D720),FALSE)-$Y720)</f>
        <v>0</v>
      </c>
      <c r="Y720" s="384">
        <f>HLOOKUP('A. Allgemeine Informationen'!$C$17,$Z$1:$AF$2005,ROW(D720),FALSE)</f>
        <v>0</v>
      </c>
      <c r="Z720" s="565">
        <f t="shared" si="170"/>
        <v>0</v>
      </c>
      <c r="AA720" s="565">
        <f t="shared" si="171"/>
        <v>0</v>
      </c>
      <c r="AB720" s="565">
        <f t="shared" si="172"/>
        <v>0</v>
      </c>
      <c r="AC720" s="565">
        <f t="shared" si="173"/>
        <v>0</v>
      </c>
      <c r="AD720" s="572">
        <f t="shared" si="174"/>
        <v>0</v>
      </c>
      <c r="AE720" s="560">
        <f t="shared" si="175"/>
        <v>0</v>
      </c>
      <c r="AF720" s="561">
        <f t="shared" si="176"/>
        <v>0</v>
      </c>
      <c r="AG720" s="562"/>
    </row>
    <row r="721" spans="2:33" s="418" customFormat="1" ht="15" customHeight="1" x14ac:dyDescent="0.2">
      <c r="B721" s="554"/>
      <c r="C721" s="382"/>
      <c r="D721" s="383"/>
      <c r="E721" s="381"/>
      <c r="F721" s="1040"/>
      <c r="G721" s="1038"/>
      <c r="H721" s="1041"/>
      <c r="I721" s="381"/>
      <c r="J721" s="568">
        <f t="shared" si="168"/>
        <v>0</v>
      </c>
      <c r="K721" s="381"/>
      <c r="L721" s="381"/>
      <c r="M721" s="568">
        <f t="shared" si="177"/>
        <v>0</v>
      </c>
      <c r="N721" s="570">
        <f>IFERROR(VLOOKUP($C721,Listen!$J$3:$L$39,2,0),0)</f>
        <v>0</v>
      </c>
      <c r="O721" s="570">
        <f>IFERROR(VLOOKUP($C721,Listen!$J$3:$L$39,3,0),0)</f>
        <v>0</v>
      </c>
      <c r="P721" s="453">
        <f t="shared" si="169"/>
        <v>0</v>
      </c>
      <c r="Q721" s="453">
        <f t="shared" si="178"/>
        <v>0</v>
      </c>
      <c r="R721" s="453">
        <f t="shared" si="178"/>
        <v>0</v>
      </c>
      <c r="S721" s="453">
        <f t="shared" si="178"/>
        <v>0</v>
      </c>
      <c r="T721" s="453">
        <f t="shared" si="178"/>
        <v>0</v>
      </c>
      <c r="U721" s="453">
        <f t="shared" si="178"/>
        <v>0</v>
      </c>
      <c r="V721" s="453">
        <f t="shared" si="178"/>
        <v>0</v>
      </c>
      <c r="W721" s="384">
        <f t="shared" si="179"/>
        <v>0</v>
      </c>
      <c r="X721" s="565">
        <f>IF(D721='A. Allgemeine Informationen'!$C$17,$M721-Y721,HLOOKUP('A. Allgemeine Informationen'!$C$17-1,$Z$1:$AF$2005,ROW(D721),FALSE)-$Y721)</f>
        <v>0</v>
      </c>
      <c r="Y721" s="384">
        <f>HLOOKUP('A. Allgemeine Informationen'!$C$17,$Z$1:$AF$2005,ROW(D721),FALSE)</f>
        <v>0</v>
      </c>
      <c r="Z721" s="565">
        <f t="shared" si="170"/>
        <v>0</v>
      </c>
      <c r="AA721" s="565">
        <f t="shared" si="171"/>
        <v>0</v>
      </c>
      <c r="AB721" s="565">
        <f t="shared" si="172"/>
        <v>0</v>
      </c>
      <c r="AC721" s="565">
        <f t="shared" si="173"/>
        <v>0</v>
      </c>
      <c r="AD721" s="572">
        <f t="shared" si="174"/>
        <v>0</v>
      </c>
      <c r="AE721" s="560">
        <f t="shared" si="175"/>
        <v>0</v>
      </c>
      <c r="AF721" s="561">
        <f t="shared" si="176"/>
        <v>0</v>
      </c>
      <c r="AG721" s="562"/>
    </row>
    <row r="722" spans="2:33" s="418" customFormat="1" ht="15" customHeight="1" x14ac:dyDescent="0.2">
      <c r="B722" s="554"/>
      <c r="C722" s="382"/>
      <c r="D722" s="383"/>
      <c r="E722" s="381"/>
      <c r="F722" s="1040"/>
      <c r="G722" s="1038"/>
      <c r="H722" s="1041"/>
      <c r="I722" s="381"/>
      <c r="J722" s="568">
        <f t="shared" si="168"/>
        <v>0</v>
      </c>
      <c r="K722" s="381"/>
      <c r="L722" s="381"/>
      <c r="M722" s="568">
        <f t="shared" si="177"/>
        <v>0</v>
      </c>
      <c r="N722" s="570">
        <f>IFERROR(VLOOKUP($C722,Listen!$J$3:$L$39,2,0),0)</f>
        <v>0</v>
      </c>
      <c r="O722" s="570">
        <f>IFERROR(VLOOKUP($C722,Listen!$J$3:$L$39,3,0),0)</f>
        <v>0</v>
      </c>
      <c r="P722" s="453">
        <f t="shared" si="169"/>
        <v>0</v>
      </c>
      <c r="Q722" s="453">
        <f t="shared" si="178"/>
        <v>0</v>
      </c>
      <c r="R722" s="453">
        <f t="shared" si="178"/>
        <v>0</v>
      </c>
      <c r="S722" s="453">
        <f t="shared" si="178"/>
        <v>0</v>
      </c>
      <c r="T722" s="453">
        <f t="shared" si="178"/>
        <v>0</v>
      </c>
      <c r="U722" s="453">
        <f t="shared" si="178"/>
        <v>0</v>
      </c>
      <c r="V722" s="453">
        <f t="shared" si="178"/>
        <v>0</v>
      </c>
      <c r="W722" s="384">
        <f t="shared" si="179"/>
        <v>0</v>
      </c>
      <c r="X722" s="565">
        <f>IF(D722='A. Allgemeine Informationen'!$C$17,$M722-Y722,HLOOKUP('A. Allgemeine Informationen'!$C$17-1,$Z$1:$AF$2005,ROW(D722),FALSE)-$Y722)</f>
        <v>0</v>
      </c>
      <c r="Y722" s="384">
        <f>HLOOKUP('A. Allgemeine Informationen'!$C$17,$Z$1:$AF$2005,ROW(D722),FALSE)</f>
        <v>0</v>
      </c>
      <c r="Z722" s="565">
        <f t="shared" si="170"/>
        <v>0</v>
      </c>
      <c r="AA722" s="565">
        <f t="shared" si="171"/>
        <v>0</v>
      </c>
      <c r="AB722" s="565">
        <f t="shared" si="172"/>
        <v>0</v>
      </c>
      <c r="AC722" s="565">
        <f t="shared" si="173"/>
        <v>0</v>
      </c>
      <c r="AD722" s="572">
        <f t="shared" si="174"/>
        <v>0</v>
      </c>
      <c r="AE722" s="560">
        <f t="shared" si="175"/>
        <v>0</v>
      </c>
      <c r="AF722" s="561">
        <f t="shared" si="176"/>
        <v>0</v>
      </c>
      <c r="AG722" s="562"/>
    </row>
    <row r="723" spans="2:33" s="418" customFormat="1" ht="15" customHeight="1" x14ac:dyDescent="0.2">
      <c r="B723" s="554"/>
      <c r="C723" s="382"/>
      <c r="D723" s="383"/>
      <c r="E723" s="381"/>
      <c r="F723" s="1040"/>
      <c r="G723" s="1038"/>
      <c r="H723" s="1041"/>
      <c r="I723" s="381"/>
      <c r="J723" s="568">
        <f t="shared" si="168"/>
        <v>0</v>
      </c>
      <c r="K723" s="381"/>
      <c r="L723" s="381"/>
      <c r="M723" s="568">
        <f t="shared" si="177"/>
        <v>0</v>
      </c>
      <c r="N723" s="570">
        <f>IFERROR(VLOOKUP($C723,Listen!$J$3:$L$39,2,0),0)</f>
        <v>0</v>
      </c>
      <c r="O723" s="570">
        <f>IFERROR(VLOOKUP($C723,Listen!$J$3:$L$39,3,0),0)</f>
        <v>0</v>
      </c>
      <c r="P723" s="453">
        <f t="shared" si="169"/>
        <v>0</v>
      </c>
      <c r="Q723" s="453">
        <f t="shared" si="178"/>
        <v>0</v>
      </c>
      <c r="R723" s="453">
        <f t="shared" si="178"/>
        <v>0</v>
      </c>
      <c r="S723" s="453">
        <f t="shared" si="178"/>
        <v>0</v>
      </c>
      <c r="T723" s="453">
        <f t="shared" si="178"/>
        <v>0</v>
      </c>
      <c r="U723" s="453">
        <f t="shared" si="178"/>
        <v>0</v>
      </c>
      <c r="V723" s="453">
        <f t="shared" si="178"/>
        <v>0</v>
      </c>
      <c r="W723" s="384">
        <f t="shared" si="179"/>
        <v>0</v>
      </c>
      <c r="X723" s="565">
        <f>IF(D723='A. Allgemeine Informationen'!$C$17,$M723-Y723,HLOOKUP('A. Allgemeine Informationen'!$C$17-1,$Z$1:$AF$2005,ROW(D723),FALSE)-$Y723)</f>
        <v>0</v>
      </c>
      <c r="Y723" s="384">
        <f>HLOOKUP('A. Allgemeine Informationen'!$C$17,$Z$1:$AF$2005,ROW(D723),FALSE)</f>
        <v>0</v>
      </c>
      <c r="Z723" s="565">
        <f t="shared" si="170"/>
        <v>0</v>
      </c>
      <c r="AA723" s="565">
        <f t="shared" si="171"/>
        <v>0</v>
      </c>
      <c r="AB723" s="565">
        <f t="shared" si="172"/>
        <v>0</v>
      </c>
      <c r="AC723" s="565">
        <f t="shared" si="173"/>
        <v>0</v>
      </c>
      <c r="AD723" s="572">
        <f t="shared" si="174"/>
        <v>0</v>
      </c>
      <c r="AE723" s="560">
        <f t="shared" si="175"/>
        <v>0</v>
      </c>
      <c r="AF723" s="561">
        <f t="shared" si="176"/>
        <v>0</v>
      </c>
      <c r="AG723" s="562"/>
    </row>
    <row r="724" spans="2:33" s="418" customFormat="1" ht="15" customHeight="1" x14ac:dyDescent="0.2">
      <c r="B724" s="554"/>
      <c r="C724" s="382"/>
      <c r="D724" s="383"/>
      <c r="E724" s="381"/>
      <c r="F724" s="1040"/>
      <c r="G724" s="1038"/>
      <c r="H724" s="1041"/>
      <c r="I724" s="381"/>
      <c r="J724" s="568">
        <f t="shared" si="168"/>
        <v>0</v>
      </c>
      <c r="K724" s="381"/>
      <c r="L724" s="381"/>
      <c r="M724" s="568">
        <f t="shared" si="177"/>
        <v>0</v>
      </c>
      <c r="N724" s="570">
        <f>IFERROR(VLOOKUP($C724,Listen!$J$3:$L$39,2,0),0)</f>
        <v>0</v>
      </c>
      <c r="O724" s="570">
        <f>IFERROR(VLOOKUP($C724,Listen!$J$3:$L$39,3,0),0)</f>
        <v>0</v>
      </c>
      <c r="P724" s="453">
        <f t="shared" si="169"/>
        <v>0</v>
      </c>
      <c r="Q724" s="453">
        <f t="shared" si="178"/>
        <v>0</v>
      </c>
      <c r="R724" s="453">
        <f t="shared" si="178"/>
        <v>0</v>
      </c>
      <c r="S724" s="453">
        <f t="shared" si="178"/>
        <v>0</v>
      </c>
      <c r="T724" s="453">
        <f t="shared" si="178"/>
        <v>0</v>
      </c>
      <c r="U724" s="453">
        <f t="shared" si="178"/>
        <v>0</v>
      </c>
      <c r="V724" s="453">
        <f t="shared" si="178"/>
        <v>0</v>
      </c>
      <c r="W724" s="384">
        <f t="shared" si="179"/>
        <v>0</v>
      </c>
      <c r="X724" s="565">
        <f>IF(D724='A. Allgemeine Informationen'!$C$17,$M724-Y724,HLOOKUP('A. Allgemeine Informationen'!$C$17-1,$Z$1:$AF$2005,ROW(D724),FALSE)-$Y724)</f>
        <v>0</v>
      </c>
      <c r="Y724" s="384">
        <f>HLOOKUP('A. Allgemeine Informationen'!$C$17,$Z$1:$AF$2005,ROW(D724),FALSE)</f>
        <v>0</v>
      </c>
      <c r="Z724" s="565">
        <f t="shared" si="170"/>
        <v>0</v>
      </c>
      <c r="AA724" s="565">
        <f t="shared" si="171"/>
        <v>0</v>
      </c>
      <c r="AB724" s="565">
        <f t="shared" si="172"/>
        <v>0</v>
      </c>
      <c r="AC724" s="565">
        <f t="shared" si="173"/>
        <v>0</v>
      </c>
      <c r="AD724" s="572">
        <f t="shared" si="174"/>
        <v>0</v>
      </c>
      <c r="AE724" s="560">
        <f t="shared" si="175"/>
        <v>0</v>
      </c>
      <c r="AF724" s="561">
        <f t="shared" si="176"/>
        <v>0</v>
      </c>
      <c r="AG724" s="562"/>
    </row>
    <row r="725" spans="2:33" s="418" customFormat="1" ht="15" customHeight="1" x14ac:dyDescent="0.2">
      <c r="B725" s="554"/>
      <c r="C725" s="382"/>
      <c r="D725" s="383"/>
      <c r="E725" s="381"/>
      <c r="F725" s="1040"/>
      <c r="G725" s="1038"/>
      <c r="H725" s="1041"/>
      <c r="I725" s="381"/>
      <c r="J725" s="568">
        <f t="shared" si="168"/>
        <v>0</v>
      </c>
      <c r="K725" s="381"/>
      <c r="L725" s="381"/>
      <c r="M725" s="568">
        <f t="shared" si="177"/>
        <v>0</v>
      </c>
      <c r="N725" s="570">
        <f>IFERROR(VLOOKUP($C725,Listen!$J$3:$L$39,2,0),0)</f>
        <v>0</v>
      </c>
      <c r="O725" s="570">
        <f>IFERROR(VLOOKUP($C725,Listen!$J$3:$L$39,3,0),0)</f>
        <v>0</v>
      </c>
      <c r="P725" s="453">
        <f t="shared" si="169"/>
        <v>0</v>
      </c>
      <c r="Q725" s="453">
        <f t="shared" si="178"/>
        <v>0</v>
      </c>
      <c r="R725" s="453">
        <f t="shared" si="178"/>
        <v>0</v>
      </c>
      <c r="S725" s="453">
        <f t="shared" si="178"/>
        <v>0</v>
      </c>
      <c r="T725" s="453">
        <f t="shared" si="178"/>
        <v>0</v>
      </c>
      <c r="U725" s="453">
        <f t="shared" si="178"/>
        <v>0</v>
      </c>
      <c r="V725" s="453">
        <f t="shared" si="178"/>
        <v>0</v>
      </c>
      <c r="W725" s="384">
        <f t="shared" si="179"/>
        <v>0</v>
      </c>
      <c r="X725" s="565">
        <f>IF(D725='A. Allgemeine Informationen'!$C$17,$M725-Y725,HLOOKUP('A. Allgemeine Informationen'!$C$17-1,$Z$1:$AF$2005,ROW(D725),FALSE)-$Y725)</f>
        <v>0</v>
      </c>
      <c r="Y725" s="384">
        <f>HLOOKUP('A. Allgemeine Informationen'!$C$17,$Z$1:$AF$2005,ROW(D725),FALSE)</f>
        <v>0</v>
      </c>
      <c r="Z725" s="565">
        <f t="shared" si="170"/>
        <v>0</v>
      </c>
      <c r="AA725" s="565">
        <f t="shared" si="171"/>
        <v>0</v>
      </c>
      <c r="AB725" s="565">
        <f t="shared" si="172"/>
        <v>0</v>
      </c>
      <c r="AC725" s="565">
        <f t="shared" si="173"/>
        <v>0</v>
      </c>
      <c r="AD725" s="572">
        <f t="shared" si="174"/>
        <v>0</v>
      </c>
      <c r="AE725" s="560">
        <f t="shared" si="175"/>
        <v>0</v>
      </c>
      <c r="AF725" s="561">
        <f t="shared" si="176"/>
        <v>0</v>
      </c>
      <c r="AG725" s="562"/>
    </row>
    <row r="726" spans="2:33" s="418" customFormat="1" ht="15" customHeight="1" x14ac:dyDescent="0.2">
      <c r="B726" s="554"/>
      <c r="C726" s="382"/>
      <c r="D726" s="383"/>
      <c r="E726" s="381"/>
      <c r="F726" s="1040"/>
      <c r="G726" s="1038"/>
      <c r="H726" s="1041"/>
      <c r="I726" s="381"/>
      <c r="J726" s="568">
        <f t="shared" si="168"/>
        <v>0</v>
      </c>
      <c r="K726" s="381"/>
      <c r="L726" s="381"/>
      <c r="M726" s="568">
        <f t="shared" si="177"/>
        <v>0</v>
      </c>
      <c r="N726" s="570">
        <f>IFERROR(VLOOKUP($C726,Listen!$J$3:$L$39,2,0),0)</f>
        <v>0</v>
      </c>
      <c r="O726" s="570">
        <f>IFERROR(VLOOKUP($C726,Listen!$J$3:$L$39,3,0),0)</f>
        <v>0</v>
      </c>
      <c r="P726" s="453">
        <f t="shared" si="169"/>
        <v>0</v>
      </c>
      <c r="Q726" s="453">
        <f t="shared" si="178"/>
        <v>0</v>
      </c>
      <c r="R726" s="453">
        <f t="shared" si="178"/>
        <v>0</v>
      </c>
      <c r="S726" s="453">
        <f t="shared" si="178"/>
        <v>0</v>
      </c>
      <c r="T726" s="453">
        <f t="shared" si="178"/>
        <v>0</v>
      </c>
      <c r="U726" s="453">
        <f t="shared" si="178"/>
        <v>0</v>
      </c>
      <c r="V726" s="453">
        <f t="shared" si="178"/>
        <v>0</v>
      </c>
      <c r="W726" s="384">
        <f t="shared" si="179"/>
        <v>0</v>
      </c>
      <c r="X726" s="565">
        <f>IF(D726='A. Allgemeine Informationen'!$C$17,$M726-Y726,HLOOKUP('A. Allgemeine Informationen'!$C$17-1,$Z$1:$AF$2005,ROW(D726),FALSE)-$Y726)</f>
        <v>0</v>
      </c>
      <c r="Y726" s="384">
        <f>HLOOKUP('A. Allgemeine Informationen'!$C$17,$Z$1:$AF$2005,ROW(D726),FALSE)</f>
        <v>0</v>
      </c>
      <c r="Z726" s="565">
        <f t="shared" si="170"/>
        <v>0</v>
      </c>
      <c r="AA726" s="565">
        <f t="shared" si="171"/>
        <v>0</v>
      </c>
      <c r="AB726" s="565">
        <f t="shared" si="172"/>
        <v>0</v>
      </c>
      <c r="AC726" s="565">
        <f t="shared" si="173"/>
        <v>0</v>
      </c>
      <c r="AD726" s="572">
        <f t="shared" si="174"/>
        <v>0</v>
      </c>
      <c r="AE726" s="560">
        <f t="shared" si="175"/>
        <v>0</v>
      </c>
      <c r="AF726" s="561">
        <f t="shared" si="176"/>
        <v>0</v>
      </c>
      <c r="AG726" s="562"/>
    </row>
    <row r="727" spans="2:33" s="418" customFormat="1" ht="15" customHeight="1" x14ac:dyDescent="0.2">
      <c r="B727" s="554"/>
      <c r="C727" s="382"/>
      <c r="D727" s="383"/>
      <c r="E727" s="381"/>
      <c r="F727" s="1040"/>
      <c r="G727" s="1038"/>
      <c r="H727" s="1041"/>
      <c r="I727" s="381"/>
      <c r="J727" s="568">
        <f t="shared" si="168"/>
        <v>0</v>
      </c>
      <c r="K727" s="381"/>
      <c r="L727" s="381"/>
      <c r="M727" s="568">
        <f t="shared" si="177"/>
        <v>0</v>
      </c>
      <c r="N727" s="570">
        <f>IFERROR(VLOOKUP($C727,Listen!$J$3:$L$39,2,0),0)</f>
        <v>0</v>
      </c>
      <c r="O727" s="570">
        <f>IFERROR(VLOOKUP($C727,Listen!$J$3:$L$39,3,0),0)</f>
        <v>0</v>
      </c>
      <c r="P727" s="453">
        <f t="shared" si="169"/>
        <v>0</v>
      </c>
      <c r="Q727" s="453">
        <f t="shared" ref="Q727:V742" si="180">P727</f>
        <v>0</v>
      </c>
      <c r="R727" s="453">
        <f t="shared" si="180"/>
        <v>0</v>
      </c>
      <c r="S727" s="453">
        <f t="shared" si="180"/>
        <v>0</v>
      </c>
      <c r="T727" s="453">
        <f t="shared" si="180"/>
        <v>0</v>
      </c>
      <c r="U727" s="453">
        <f t="shared" si="180"/>
        <v>0</v>
      </c>
      <c r="V727" s="453">
        <f t="shared" si="180"/>
        <v>0</v>
      </c>
      <c r="W727" s="384">
        <f t="shared" si="179"/>
        <v>0</v>
      </c>
      <c r="X727" s="565">
        <f>IF(D727='A. Allgemeine Informationen'!$C$17,$M727-Y727,HLOOKUP('A. Allgemeine Informationen'!$C$17-1,$Z$1:$AF$2005,ROW(D727),FALSE)-$Y727)</f>
        <v>0</v>
      </c>
      <c r="Y727" s="384">
        <f>HLOOKUP('A. Allgemeine Informationen'!$C$17,$Z$1:$AF$2005,ROW(D727),FALSE)</f>
        <v>0</v>
      </c>
      <c r="Z727" s="565">
        <f t="shared" si="170"/>
        <v>0</v>
      </c>
      <c r="AA727" s="565">
        <f t="shared" si="171"/>
        <v>0</v>
      </c>
      <c r="AB727" s="565">
        <f t="shared" si="172"/>
        <v>0</v>
      </c>
      <c r="AC727" s="565">
        <f t="shared" si="173"/>
        <v>0</v>
      </c>
      <c r="AD727" s="572">
        <f t="shared" si="174"/>
        <v>0</v>
      </c>
      <c r="AE727" s="560">
        <f t="shared" si="175"/>
        <v>0</v>
      </c>
      <c r="AF727" s="561">
        <f t="shared" si="176"/>
        <v>0</v>
      </c>
      <c r="AG727" s="562"/>
    </row>
    <row r="728" spans="2:33" s="418" customFormat="1" ht="15" customHeight="1" x14ac:dyDescent="0.2">
      <c r="B728" s="554"/>
      <c r="C728" s="382"/>
      <c r="D728" s="383"/>
      <c r="E728" s="381"/>
      <c r="F728" s="1040"/>
      <c r="G728" s="1038"/>
      <c r="H728" s="1041"/>
      <c r="I728" s="381"/>
      <c r="J728" s="568">
        <f t="shared" si="168"/>
        <v>0</v>
      </c>
      <c r="K728" s="381"/>
      <c r="L728" s="381"/>
      <c r="M728" s="568">
        <f t="shared" si="177"/>
        <v>0</v>
      </c>
      <c r="N728" s="570">
        <f>IFERROR(VLOOKUP($C728,Listen!$J$3:$L$39,2,0),0)</f>
        <v>0</v>
      </c>
      <c r="O728" s="570">
        <f>IFERROR(VLOOKUP($C728,Listen!$J$3:$L$39,3,0),0)</f>
        <v>0</v>
      </c>
      <c r="P728" s="453">
        <f t="shared" si="169"/>
        <v>0</v>
      </c>
      <c r="Q728" s="453">
        <f t="shared" si="180"/>
        <v>0</v>
      </c>
      <c r="R728" s="453">
        <f t="shared" si="180"/>
        <v>0</v>
      </c>
      <c r="S728" s="453">
        <f t="shared" si="180"/>
        <v>0</v>
      </c>
      <c r="T728" s="453">
        <f t="shared" si="180"/>
        <v>0</v>
      </c>
      <c r="U728" s="453">
        <f t="shared" si="180"/>
        <v>0</v>
      </c>
      <c r="V728" s="453">
        <f t="shared" si="180"/>
        <v>0</v>
      </c>
      <c r="W728" s="384">
        <f t="shared" si="179"/>
        <v>0</v>
      </c>
      <c r="X728" s="565">
        <f>IF(D728='A. Allgemeine Informationen'!$C$17,$M728-Y728,HLOOKUP('A. Allgemeine Informationen'!$C$17-1,$Z$1:$AF$2005,ROW(D728),FALSE)-$Y728)</f>
        <v>0</v>
      </c>
      <c r="Y728" s="384">
        <f>HLOOKUP('A. Allgemeine Informationen'!$C$17,$Z$1:$AF$2005,ROW(D728),FALSE)</f>
        <v>0</v>
      </c>
      <c r="Z728" s="565">
        <f t="shared" si="170"/>
        <v>0</v>
      </c>
      <c r="AA728" s="565">
        <f t="shared" si="171"/>
        <v>0</v>
      </c>
      <c r="AB728" s="565">
        <f t="shared" si="172"/>
        <v>0</v>
      </c>
      <c r="AC728" s="565">
        <f t="shared" si="173"/>
        <v>0</v>
      </c>
      <c r="AD728" s="572">
        <f t="shared" si="174"/>
        <v>0</v>
      </c>
      <c r="AE728" s="560">
        <f t="shared" si="175"/>
        <v>0</v>
      </c>
      <c r="AF728" s="561">
        <f t="shared" si="176"/>
        <v>0</v>
      </c>
      <c r="AG728" s="562"/>
    </row>
    <row r="729" spans="2:33" s="418" customFormat="1" ht="15" customHeight="1" x14ac:dyDescent="0.2">
      <c r="B729" s="554"/>
      <c r="C729" s="382"/>
      <c r="D729" s="383"/>
      <c r="E729" s="381"/>
      <c r="F729" s="1040"/>
      <c r="G729" s="1038"/>
      <c r="H729" s="1041"/>
      <c r="I729" s="381"/>
      <c r="J729" s="568">
        <f t="shared" si="168"/>
        <v>0</v>
      </c>
      <c r="K729" s="381"/>
      <c r="L729" s="381"/>
      <c r="M729" s="568">
        <f t="shared" si="177"/>
        <v>0</v>
      </c>
      <c r="N729" s="570">
        <f>IFERROR(VLOOKUP($C729,Listen!$J$3:$L$39,2,0),0)</f>
        <v>0</v>
      </c>
      <c r="O729" s="570">
        <f>IFERROR(VLOOKUP($C729,Listen!$J$3:$L$39,3,0),0)</f>
        <v>0</v>
      </c>
      <c r="P729" s="453">
        <f t="shared" si="169"/>
        <v>0</v>
      </c>
      <c r="Q729" s="453">
        <f t="shared" si="180"/>
        <v>0</v>
      </c>
      <c r="R729" s="453">
        <f t="shared" si="180"/>
        <v>0</v>
      </c>
      <c r="S729" s="453">
        <f t="shared" si="180"/>
        <v>0</v>
      </c>
      <c r="T729" s="453">
        <f t="shared" si="180"/>
        <v>0</v>
      </c>
      <c r="U729" s="453">
        <f t="shared" si="180"/>
        <v>0</v>
      </c>
      <c r="V729" s="453">
        <f t="shared" si="180"/>
        <v>0</v>
      </c>
      <c r="W729" s="384">
        <f t="shared" si="179"/>
        <v>0</v>
      </c>
      <c r="X729" s="565">
        <f>IF(D729='A. Allgemeine Informationen'!$C$17,$M729-Y729,HLOOKUP('A. Allgemeine Informationen'!$C$17-1,$Z$1:$AF$2005,ROW(D729),FALSE)-$Y729)</f>
        <v>0</v>
      </c>
      <c r="Y729" s="384">
        <f>HLOOKUP('A. Allgemeine Informationen'!$C$17,$Z$1:$AF$2005,ROW(D729),FALSE)</f>
        <v>0</v>
      </c>
      <c r="Z729" s="565">
        <f t="shared" si="170"/>
        <v>0</v>
      </c>
      <c r="AA729" s="565">
        <f t="shared" si="171"/>
        <v>0</v>
      </c>
      <c r="AB729" s="565">
        <f t="shared" si="172"/>
        <v>0</v>
      </c>
      <c r="AC729" s="565">
        <f t="shared" si="173"/>
        <v>0</v>
      </c>
      <c r="AD729" s="572">
        <f t="shared" si="174"/>
        <v>0</v>
      </c>
      <c r="AE729" s="560">
        <f t="shared" si="175"/>
        <v>0</v>
      </c>
      <c r="AF729" s="561">
        <f t="shared" si="176"/>
        <v>0</v>
      </c>
      <c r="AG729" s="562"/>
    </row>
    <row r="730" spans="2:33" s="418" customFormat="1" ht="15" customHeight="1" x14ac:dyDescent="0.2">
      <c r="B730" s="554"/>
      <c r="C730" s="382"/>
      <c r="D730" s="383"/>
      <c r="E730" s="381"/>
      <c r="F730" s="1040"/>
      <c r="G730" s="1038"/>
      <c r="H730" s="1041"/>
      <c r="I730" s="381"/>
      <c r="J730" s="568">
        <f t="shared" si="168"/>
        <v>0</v>
      </c>
      <c r="K730" s="381"/>
      <c r="L730" s="381"/>
      <c r="M730" s="568">
        <f t="shared" si="177"/>
        <v>0</v>
      </c>
      <c r="N730" s="570">
        <f>IFERROR(VLOOKUP($C730,Listen!$J$3:$L$39,2,0),0)</f>
        <v>0</v>
      </c>
      <c r="O730" s="570">
        <f>IFERROR(VLOOKUP($C730,Listen!$J$3:$L$39,3,0),0)</f>
        <v>0</v>
      </c>
      <c r="P730" s="453">
        <f t="shared" si="169"/>
        <v>0</v>
      </c>
      <c r="Q730" s="453">
        <f t="shared" si="180"/>
        <v>0</v>
      </c>
      <c r="R730" s="453">
        <f t="shared" si="180"/>
        <v>0</v>
      </c>
      <c r="S730" s="453">
        <f t="shared" si="180"/>
        <v>0</v>
      </c>
      <c r="T730" s="453">
        <f t="shared" si="180"/>
        <v>0</v>
      </c>
      <c r="U730" s="453">
        <f t="shared" si="180"/>
        <v>0</v>
      </c>
      <c r="V730" s="453">
        <f t="shared" si="180"/>
        <v>0</v>
      </c>
      <c r="W730" s="384">
        <f t="shared" si="179"/>
        <v>0</v>
      </c>
      <c r="X730" s="565">
        <f>IF(D730='A. Allgemeine Informationen'!$C$17,$M730-Y730,HLOOKUP('A. Allgemeine Informationen'!$C$17-1,$Z$1:$AF$2005,ROW(D730),FALSE)-$Y730)</f>
        <v>0</v>
      </c>
      <c r="Y730" s="384">
        <f>HLOOKUP('A. Allgemeine Informationen'!$C$17,$Z$1:$AF$2005,ROW(D730),FALSE)</f>
        <v>0</v>
      </c>
      <c r="Z730" s="565">
        <f t="shared" si="170"/>
        <v>0</v>
      </c>
      <c r="AA730" s="565">
        <f t="shared" si="171"/>
        <v>0</v>
      </c>
      <c r="AB730" s="565">
        <f t="shared" si="172"/>
        <v>0</v>
      </c>
      <c r="AC730" s="565">
        <f t="shared" si="173"/>
        <v>0</v>
      </c>
      <c r="AD730" s="572">
        <f t="shared" si="174"/>
        <v>0</v>
      </c>
      <c r="AE730" s="560">
        <f t="shared" si="175"/>
        <v>0</v>
      </c>
      <c r="AF730" s="561">
        <f t="shared" si="176"/>
        <v>0</v>
      </c>
      <c r="AG730" s="562"/>
    </row>
    <row r="731" spans="2:33" s="418" customFormat="1" ht="15" customHeight="1" x14ac:dyDescent="0.2">
      <c r="B731" s="554"/>
      <c r="C731" s="382"/>
      <c r="D731" s="383"/>
      <c r="E731" s="381"/>
      <c r="F731" s="1040"/>
      <c r="G731" s="1038"/>
      <c r="H731" s="1041"/>
      <c r="I731" s="381"/>
      <c r="J731" s="568">
        <f t="shared" si="168"/>
        <v>0</v>
      </c>
      <c r="K731" s="381"/>
      <c r="L731" s="381"/>
      <c r="M731" s="568">
        <f t="shared" si="177"/>
        <v>0</v>
      </c>
      <c r="N731" s="570">
        <f>IFERROR(VLOOKUP($C731,Listen!$J$3:$L$39,2,0),0)</f>
        <v>0</v>
      </c>
      <c r="O731" s="570">
        <f>IFERROR(VLOOKUP($C731,Listen!$J$3:$L$39,3,0),0)</f>
        <v>0</v>
      </c>
      <c r="P731" s="453">
        <f t="shared" si="169"/>
        <v>0</v>
      </c>
      <c r="Q731" s="453">
        <f t="shared" si="180"/>
        <v>0</v>
      </c>
      <c r="R731" s="453">
        <f t="shared" si="180"/>
        <v>0</v>
      </c>
      <c r="S731" s="453">
        <f t="shared" si="180"/>
        <v>0</v>
      </c>
      <c r="T731" s="453">
        <f t="shared" si="180"/>
        <v>0</v>
      </c>
      <c r="U731" s="453">
        <f t="shared" si="180"/>
        <v>0</v>
      </c>
      <c r="V731" s="453">
        <f t="shared" si="180"/>
        <v>0</v>
      </c>
      <c r="W731" s="384">
        <f t="shared" si="179"/>
        <v>0</v>
      </c>
      <c r="X731" s="565">
        <f>IF(D731='A. Allgemeine Informationen'!$C$17,$M731-Y731,HLOOKUP('A. Allgemeine Informationen'!$C$17-1,$Z$1:$AF$2005,ROW(D731),FALSE)-$Y731)</f>
        <v>0</v>
      </c>
      <c r="Y731" s="384">
        <f>HLOOKUP('A. Allgemeine Informationen'!$C$17,$Z$1:$AF$2005,ROW(D731),FALSE)</f>
        <v>0</v>
      </c>
      <c r="Z731" s="565">
        <f t="shared" si="170"/>
        <v>0</v>
      </c>
      <c r="AA731" s="565">
        <f t="shared" si="171"/>
        <v>0</v>
      </c>
      <c r="AB731" s="565">
        <f t="shared" si="172"/>
        <v>0</v>
      </c>
      <c r="AC731" s="565">
        <f t="shared" si="173"/>
        <v>0</v>
      </c>
      <c r="AD731" s="572">
        <f t="shared" si="174"/>
        <v>0</v>
      </c>
      <c r="AE731" s="560">
        <f t="shared" si="175"/>
        <v>0</v>
      </c>
      <c r="AF731" s="561">
        <f t="shared" si="176"/>
        <v>0</v>
      </c>
      <c r="AG731" s="562"/>
    </row>
    <row r="732" spans="2:33" s="418" customFormat="1" ht="15" customHeight="1" x14ac:dyDescent="0.2">
      <c r="B732" s="554"/>
      <c r="C732" s="382"/>
      <c r="D732" s="383"/>
      <c r="E732" s="381"/>
      <c r="F732" s="1040"/>
      <c r="G732" s="1038"/>
      <c r="H732" s="1041"/>
      <c r="I732" s="381"/>
      <c r="J732" s="568">
        <f t="shared" si="168"/>
        <v>0</v>
      </c>
      <c r="K732" s="381"/>
      <c r="L732" s="381"/>
      <c r="M732" s="568">
        <f t="shared" si="177"/>
        <v>0</v>
      </c>
      <c r="N732" s="570">
        <f>IFERROR(VLOOKUP($C732,Listen!$J$3:$L$39,2,0),0)</f>
        <v>0</v>
      </c>
      <c r="O732" s="570">
        <f>IFERROR(VLOOKUP($C732,Listen!$J$3:$L$39,3,0),0)</f>
        <v>0</v>
      </c>
      <c r="P732" s="453">
        <f t="shared" si="169"/>
        <v>0</v>
      </c>
      <c r="Q732" s="453">
        <f t="shared" si="180"/>
        <v>0</v>
      </c>
      <c r="R732" s="453">
        <f t="shared" si="180"/>
        <v>0</v>
      </c>
      <c r="S732" s="453">
        <f t="shared" si="180"/>
        <v>0</v>
      </c>
      <c r="T732" s="453">
        <f t="shared" si="180"/>
        <v>0</v>
      </c>
      <c r="U732" s="453">
        <f t="shared" si="180"/>
        <v>0</v>
      </c>
      <c r="V732" s="453">
        <f t="shared" si="180"/>
        <v>0</v>
      </c>
      <c r="W732" s="384">
        <f t="shared" si="179"/>
        <v>0</v>
      </c>
      <c r="X732" s="565">
        <f>IF(D732='A. Allgemeine Informationen'!$C$17,$M732-Y732,HLOOKUP('A. Allgemeine Informationen'!$C$17-1,$Z$1:$AF$2005,ROW(D732),FALSE)-$Y732)</f>
        <v>0</v>
      </c>
      <c r="Y732" s="384">
        <f>HLOOKUP('A. Allgemeine Informationen'!$C$17,$Z$1:$AF$2005,ROW(D732),FALSE)</f>
        <v>0</v>
      </c>
      <c r="Z732" s="565">
        <f t="shared" si="170"/>
        <v>0</v>
      </c>
      <c r="AA732" s="565">
        <f t="shared" si="171"/>
        <v>0</v>
      </c>
      <c r="AB732" s="565">
        <f t="shared" si="172"/>
        <v>0</v>
      </c>
      <c r="AC732" s="565">
        <f t="shared" si="173"/>
        <v>0</v>
      </c>
      <c r="AD732" s="572">
        <f t="shared" si="174"/>
        <v>0</v>
      </c>
      <c r="AE732" s="560">
        <f t="shared" si="175"/>
        <v>0</v>
      </c>
      <c r="AF732" s="561">
        <f t="shared" si="176"/>
        <v>0</v>
      </c>
      <c r="AG732" s="562"/>
    </row>
    <row r="733" spans="2:33" s="418" customFormat="1" ht="15" customHeight="1" x14ac:dyDescent="0.2">
      <c r="B733" s="554"/>
      <c r="C733" s="382"/>
      <c r="D733" s="383"/>
      <c r="E733" s="381"/>
      <c r="F733" s="1040"/>
      <c r="G733" s="1038"/>
      <c r="H733" s="1041"/>
      <c r="I733" s="381"/>
      <c r="J733" s="568">
        <f t="shared" si="168"/>
        <v>0</v>
      </c>
      <c r="K733" s="381"/>
      <c r="L733" s="381"/>
      <c r="M733" s="568">
        <f t="shared" si="177"/>
        <v>0</v>
      </c>
      <c r="N733" s="570">
        <f>IFERROR(VLOOKUP($C733,Listen!$J$3:$L$39,2,0),0)</f>
        <v>0</v>
      </c>
      <c r="O733" s="570">
        <f>IFERROR(VLOOKUP($C733,Listen!$J$3:$L$39,3,0),0)</f>
        <v>0</v>
      </c>
      <c r="P733" s="453">
        <f t="shared" si="169"/>
        <v>0</v>
      </c>
      <c r="Q733" s="453">
        <f t="shared" si="180"/>
        <v>0</v>
      </c>
      <c r="R733" s="453">
        <f t="shared" si="180"/>
        <v>0</v>
      </c>
      <c r="S733" s="453">
        <f t="shared" si="180"/>
        <v>0</v>
      </c>
      <c r="T733" s="453">
        <f t="shared" si="180"/>
        <v>0</v>
      </c>
      <c r="U733" s="453">
        <f t="shared" si="180"/>
        <v>0</v>
      </c>
      <c r="V733" s="453">
        <f t="shared" si="180"/>
        <v>0</v>
      </c>
      <c r="W733" s="384">
        <f t="shared" si="179"/>
        <v>0</v>
      </c>
      <c r="X733" s="565">
        <f>IF(D733='A. Allgemeine Informationen'!$C$17,$M733-Y733,HLOOKUP('A. Allgemeine Informationen'!$C$17-1,$Z$1:$AF$2005,ROW(D733),FALSE)-$Y733)</f>
        <v>0</v>
      </c>
      <c r="Y733" s="384">
        <f>HLOOKUP('A. Allgemeine Informationen'!$C$17,$Z$1:$AF$2005,ROW(D733),FALSE)</f>
        <v>0</v>
      </c>
      <c r="Z733" s="565">
        <f t="shared" si="170"/>
        <v>0</v>
      </c>
      <c r="AA733" s="565">
        <f t="shared" si="171"/>
        <v>0</v>
      </c>
      <c r="AB733" s="565">
        <f t="shared" si="172"/>
        <v>0</v>
      </c>
      <c r="AC733" s="565">
        <f t="shared" si="173"/>
        <v>0</v>
      </c>
      <c r="AD733" s="572">
        <f t="shared" si="174"/>
        <v>0</v>
      </c>
      <c r="AE733" s="560">
        <f t="shared" si="175"/>
        <v>0</v>
      </c>
      <c r="AF733" s="561">
        <f t="shared" si="176"/>
        <v>0</v>
      </c>
      <c r="AG733" s="562"/>
    </row>
    <row r="734" spans="2:33" s="418" customFormat="1" ht="15" customHeight="1" x14ac:dyDescent="0.2">
      <c r="B734" s="554"/>
      <c r="C734" s="382"/>
      <c r="D734" s="383"/>
      <c r="E734" s="381"/>
      <c r="F734" s="1040"/>
      <c r="G734" s="1038"/>
      <c r="H734" s="1041"/>
      <c r="I734" s="381"/>
      <c r="J734" s="568">
        <f t="shared" si="168"/>
        <v>0</v>
      </c>
      <c r="K734" s="381"/>
      <c r="L734" s="381"/>
      <c r="M734" s="568">
        <f t="shared" si="177"/>
        <v>0</v>
      </c>
      <c r="N734" s="570">
        <f>IFERROR(VLOOKUP($C734,Listen!$J$3:$L$39,2,0),0)</f>
        <v>0</v>
      </c>
      <c r="O734" s="570">
        <f>IFERROR(VLOOKUP($C734,Listen!$J$3:$L$39,3,0),0)</f>
        <v>0</v>
      </c>
      <c r="P734" s="453">
        <f t="shared" si="169"/>
        <v>0</v>
      </c>
      <c r="Q734" s="453">
        <f t="shared" si="180"/>
        <v>0</v>
      </c>
      <c r="R734" s="453">
        <f t="shared" si="180"/>
        <v>0</v>
      </c>
      <c r="S734" s="453">
        <f t="shared" si="180"/>
        <v>0</v>
      </c>
      <c r="T734" s="453">
        <f t="shared" si="180"/>
        <v>0</v>
      </c>
      <c r="U734" s="453">
        <f t="shared" si="180"/>
        <v>0</v>
      </c>
      <c r="V734" s="453">
        <f t="shared" si="180"/>
        <v>0</v>
      </c>
      <c r="W734" s="384">
        <f t="shared" si="179"/>
        <v>0</v>
      </c>
      <c r="X734" s="565">
        <f>IF(D734='A. Allgemeine Informationen'!$C$17,$M734-Y734,HLOOKUP('A. Allgemeine Informationen'!$C$17-1,$Z$1:$AF$2005,ROW(D734),FALSE)-$Y734)</f>
        <v>0</v>
      </c>
      <c r="Y734" s="384">
        <f>HLOOKUP('A. Allgemeine Informationen'!$C$17,$Z$1:$AF$2005,ROW(D734),FALSE)</f>
        <v>0</v>
      </c>
      <c r="Z734" s="565">
        <f t="shared" si="170"/>
        <v>0</v>
      </c>
      <c r="AA734" s="565">
        <f t="shared" si="171"/>
        <v>0</v>
      </c>
      <c r="AB734" s="565">
        <f t="shared" si="172"/>
        <v>0</v>
      </c>
      <c r="AC734" s="565">
        <f t="shared" si="173"/>
        <v>0</v>
      </c>
      <c r="AD734" s="572">
        <f t="shared" si="174"/>
        <v>0</v>
      </c>
      <c r="AE734" s="560">
        <f t="shared" si="175"/>
        <v>0</v>
      </c>
      <c r="AF734" s="561">
        <f t="shared" si="176"/>
        <v>0</v>
      </c>
      <c r="AG734" s="562"/>
    </row>
    <row r="735" spans="2:33" s="418" customFormat="1" ht="15" customHeight="1" x14ac:dyDescent="0.2">
      <c r="B735" s="554"/>
      <c r="C735" s="382"/>
      <c r="D735" s="383"/>
      <c r="E735" s="381"/>
      <c r="F735" s="1040"/>
      <c r="G735" s="1038"/>
      <c r="H735" s="1041"/>
      <c r="I735" s="381"/>
      <c r="J735" s="568">
        <f t="shared" si="168"/>
        <v>0</v>
      </c>
      <c r="K735" s="381"/>
      <c r="L735" s="381"/>
      <c r="M735" s="568">
        <f t="shared" si="177"/>
        <v>0</v>
      </c>
      <c r="N735" s="570">
        <f>IFERROR(VLOOKUP($C735,Listen!$J$3:$L$39,2,0),0)</f>
        <v>0</v>
      </c>
      <c r="O735" s="570">
        <f>IFERROR(VLOOKUP($C735,Listen!$J$3:$L$39,3,0),0)</f>
        <v>0</v>
      </c>
      <c r="P735" s="453">
        <f t="shared" si="169"/>
        <v>0</v>
      </c>
      <c r="Q735" s="453">
        <f t="shared" si="180"/>
        <v>0</v>
      </c>
      <c r="R735" s="453">
        <f t="shared" si="180"/>
        <v>0</v>
      </c>
      <c r="S735" s="453">
        <f t="shared" si="180"/>
        <v>0</v>
      </c>
      <c r="T735" s="453">
        <f t="shared" si="180"/>
        <v>0</v>
      </c>
      <c r="U735" s="453">
        <f t="shared" si="180"/>
        <v>0</v>
      </c>
      <c r="V735" s="453">
        <f t="shared" si="180"/>
        <v>0</v>
      </c>
      <c r="W735" s="384">
        <f t="shared" si="179"/>
        <v>0</v>
      </c>
      <c r="X735" s="565">
        <f>IF(D735='A. Allgemeine Informationen'!$C$17,$M735-Y735,HLOOKUP('A. Allgemeine Informationen'!$C$17-1,$Z$1:$AF$2005,ROW(D735),FALSE)-$Y735)</f>
        <v>0</v>
      </c>
      <c r="Y735" s="384">
        <f>HLOOKUP('A. Allgemeine Informationen'!$C$17,$Z$1:$AF$2005,ROW(D735),FALSE)</f>
        <v>0</v>
      </c>
      <c r="Z735" s="565">
        <f t="shared" si="170"/>
        <v>0</v>
      </c>
      <c r="AA735" s="565">
        <f t="shared" si="171"/>
        <v>0</v>
      </c>
      <c r="AB735" s="565">
        <f t="shared" si="172"/>
        <v>0</v>
      </c>
      <c r="AC735" s="565">
        <f t="shared" si="173"/>
        <v>0</v>
      </c>
      <c r="AD735" s="572">
        <f t="shared" si="174"/>
        <v>0</v>
      </c>
      <c r="AE735" s="560">
        <f t="shared" si="175"/>
        <v>0</v>
      </c>
      <c r="AF735" s="561">
        <f t="shared" si="176"/>
        <v>0</v>
      </c>
      <c r="AG735" s="562"/>
    </row>
    <row r="736" spans="2:33" s="418" customFormat="1" ht="15" customHeight="1" x14ac:dyDescent="0.2">
      <c r="B736" s="554"/>
      <c r="C736" s="382"/>
      <c r="D736" s="383"/>
      <c r="E736" s="381"/>
      <c r="F736" s="1040"/>
      <c r="G736" s="1038"/>
      <c r="H736" s="1041"/>
      <c r="I736" s="381"/>
      <c r="J736" s="568">
        <f t="shared" si="168"/>
        <v>0</v>
      </c>
      <c r="K736" s="381"/>
      <c r="L736" s="381"/>
      <c r="M736" s="568">
        <f t="shared" si="177"/>
        <v>0</v>
      </c>
      <c r="N736" s="570">
        <f>IFERROR(VLOOKUP($C736,Listen!$J$3:$L$39,2,0),0)</f>
        <v>0</v>
      </c>
      <c r="O736" s="570">
        <f>IFERROR(VLOOKUP($C736,Listen!$J$3:$L$39,3,0),0)</f>
        <v>0</v>
      </c>
      <c r="P736" s="453">
        <f t="shared" si="169"/>
        <v>0</v>
      </c>
      <c r="Q736" s="453">
        <f t="shared" si="180"/>
        <v>0</v>
      </c>
      <c r="R736" s="453">
        <f t="shared" si="180"/>
        <v>0</v>
      </c>
      <c r="S736" s="453">
        <f t="shared" si="180"/>
        <v>0</v>
      </c>
      <c r="T736" s="453">
        <f t="shared" si="180"/>
        <v>0</v>
      </c>
      <c r="U736" s="453">
        <f t="shared" si="180"/>
        <v>0</v>
      </c>
      <c r="V736" s="453">
        <f t="shared" si="180"/>
        <v>0</v>
      </c>
      <c r="W736" s="384">
        <f t="shared" si="179"/>
        <v>0</v>
      </c>
      <c r="X736" s="565">
        <f>IF(D736='A. Allgemeine Informationen'!$C$17,$M736-Y736,HLOOKUP('A. Allgemeine Informationen'!$C$17-1,$Z$1:$AF$2005,ROW(D736),FALSE)-$Y736)</f>
        <v>0</v>
      </c>
      <c r="Y736" s="384">
        <f>HLOOKUP('A. Allgemeine Informationen'!$C$17,$Z$1:$AF$2005,ROW(D736),FALSE)</f>
        <v>0</v>
      </c>
      <c r="Z736" s="565">
        <f t="shared" si="170"/>
        <v>0</v>
      </c>
      <c r="AA736" s="565">
        <f t="shared" si="171"/>
        <v>0</v>
      </c>
      <c r="AB736" s="565">
        <f t="shared" si="172"/>
        <v>0</v>
      </c>
      <c r="AC736" s="565">
        <f t="shared" si="173"/>
        <v>0</v>
      </c>
      <c r="AD736" s="572">
        <f t="shared" si="174"/>
        <v>0</v>
      </c>
      <c r="AE736" s="560">
        <f t="shared" si="175"/>
        <v>0</v>
      </c>
      <c r="AF736" s="561">
        <f t="shared" si="176"/>
        <v>0</v>
      </c>
      <c r="AG736" s="562"/>
    </row>
    <row r="737" spans="2:33" s="418" customFormat="1" ht="15" customHeight="1" x14ac:dyDescent="0.2">
      <c r="B737" s="554"/>
      <c r="C737" s="382"/>
      <c r="D737" s="383"/>
      <c r="E737" s="381"/>
      <c r="F737" s="1040"/>
      <c r="G737" s="1038"/>
      <c r="H737" s="1041"/>
      <c r="I737" s="381"/>
      <c r="J737" s="568">
        <f t="shared" si="168"/>
        <v>0</v>
      </c>
      <c r="K737" s="381"/>
      <c r="L737" s="381"/>
      <c r="M737" s="568">
        <f t="shared" si="177"/>
        <v>0</v>
      </c>
      <c r="N737" s="570">
        <f>IFERROR(VLOOKUP($C737,Listen!$J$3:$L$39,2,0),0)</f>
        <v>0</v>
      </c>
      <c r="O737" s="570">
        <f>IFERROR(VLOOKUP($C737,Listen!$J$3:$L$39,3,0),0)</f>
        <v>0</v>
      </c>
      <c r="P737" s="453">
        <f t="shared" si="169"/>
        <v>0</v>
      </c>
      <c r="Q737" s="453">
        <f t="shared" si="180"/>
        <v>0</v>
      </c>
      <c r="R737" s="453">
        <f t="shared" si="180"/>
        <v>0</v>
      </c>
      <c r="S737" s="453">
        <f t="shared" si="180"/>
        <v>0</v>
      </c>
      <c r="T737" s="453">
        <f t="shared" si="180"/>
        <v>0</v>
      </c>
      <c r="U737" s="453">
        <f t="shared" si="180"/>
        <v>0</v>
      </c>
      <c r="V737" s="453">
        <f t="shared" si="180"/>
        <v>0</v>
      </c>
      <c r="W737" s="384">
        <f t="shared" si="179"/>
        <v>0</v>
      </c>
      <c r="X737" s="565">
        <f>IF(D737='A. Allgemeine Informationen'!$C$17,$M737-Y737,HLOOKUP('A. Allgemeine Informationen'!$C$17-1,$Z$1:$AF$2005,ROW(D737),FALSE)-$Y737)</f>
        <v>0</v>
      </c>
      <c r="Y737" s="384">
        <f>HLOOKUP('A. Allgemeine Informationen'!$C$17,$Z$1:$AF$2005,ROW(D737),FALSE)</f>
        <v>0</v>
      </c>
      <c r="Z737" s="565">
        <f t="shared" si="170"/>
        <v>0</v>
      </c>
      <c r="AA737" s="565">
        <f t="shared" si="171"/>
        <v>0</v>
      </c>
      <c r="AB737" s="565">
        <f t="shared" si="172"/>
        <v>0</v>
      </c>
      <c r="AC737" s="565">
        <f t="shared" si="173"/>
        <v>0</v>
      </c>
      <c r="AD737" s="572">
        <f t="shared" si="174"/>
        <v>0</v>
      </c>
      <c r="AE737" s="560">
        <f t="shared" si="175"/>
        <v>0</v>
      </c>
      <c r="AF737" s="561">
        <f t="shared" si="176"/>
        <v>0</v>
      </c>
      <c r="AG737" s="562"/>
    </row>
    <row r="738" spans="2:33" s="418" customFormat="1" ht="15" customHeight="1" x14ac:dyDescent="0.2">
      <c r="B738" s="554"/>
      <c r="C738" s="382"/>
      <c r="D738" s="383"/>
      <c r="E738" s="381"/>
      <c r="F738" s="1040"/>
      <c r="G738" s="1038"/>
      <c r="H738" s="1041"/>
      <c r="I738" s="381"/>
      <c r="J738" s="568">
        <f t="shared" si="168"/>
        <v>0</v>
      </c>
      <c r="K738" s="381"/>
      <c r="L738" s="381"/>
      <c r="M738" s="568">
        <f t="shared" si="177"/>
        <v>0</v>
      </c>
      <c r="N738" s="570">
        <f>IFERROR(VLOOKUP($C738,Listen!$J$3:$L$39,2,0),0)</f>
        <v>0</v>
      </c>
      <c r="O738" s="570">
        <f>IFERROR(VLOOKUP($C738,Listen!$J$3:$L$39,3,0),0)</f>
        <v>0</v>
      </c>
      <c r="P738" s="453">
        <f t="shared" si="169"/>
        <v>0</v>
      </c>
      <c r="Q738" s="453">
        <f t="shared" si="180"/>
        <v>0</v>
      </c>
      <c r="R738" s="453">
        <f t="shared" si="180"/>
        <v>0</v>
      </c>
      <c r="S738" s="453">
        <f t="shared" si="180"/>
        <v>0</v>
      </c>
      <c r="T738" s="453">
        <f t="shared" si="180"/>
        <v>0</v>
      </c>
      <c r="U738" s="453">
        <f t="shared" si="180"/>
        <v>0</v>
      </c>
      <c r="V738" s="453">
        <f t="shared" si="180"/>
        <v>0</v>
      </c>
      <c r="W738" s="384">
        <f t="shared" si="179"/>
        <v>0</v>
      </c>
      <c r="X738" s="565">
        <f>IF(D738='A. Allgemeine Informationen'!$C$17,$M738-Y738,HLOOKUP('A. Allgemeine Informationen'!$C$17-1,$Z$1:$AF$2005,ROW(D738),FALSE)-$Y738)</f>
        <v>0</v>
      </c>
      <c r="Y738" s="384">
        <f>HLOOKUP('A. Allgemeine Informationen'!$C$17,$Z$1:$AF$2005,ROW(D738),FALSE)</f>
        <v>0</v>
      </c>
      <c r="Z738" s="565">
        <f t="shared" si="170"/>
        <v>0</v>
      </c>
      <c r="AA738" s="565">
        <f t="shared" si="171"/>
        <v>0</v>
      </c>
      <c r="AB738" s="565">
        <f t="shared" si="172"/>
        <v>0</v>
      </c>
      <c r="AC738" s="565">
        <f t="shared" si="173"/>
        <v>0</v>
      </c>
      <c r="AD738" s="572">
        <f t="shared" si="174"/>
        <v>0</v>
      </c>
      <c r="AE738" s="560">
        <f t="shared" si="175"/>
        <v>0</v>
      </c>
      <c r="AF738" s="561">
        <f t="shared" si="176"/>
        <v>0</v>
      </c>
      <c r="AG738" s="562"/>
    </row>
    <row r="739" spans="2:33" s="418" customFormat="1" ht="15" customHeight="1" x14ac:dyDescent="0.2">
      <c r="B739" s="554"/>
      <c r="C739" s="382"/>
      <c r="D739" s="383"/>
      <c r="E739" s="381"/>
      <c r="F739" s="1040"/>
      <c r="G739" s="1038"/>
      <c r="H739" s="1041"/>
      <c r="I739" s="381"/>
      <c r="J739" s="568">
        <f t="shared" si="168"/>
        <v>0</v>
      </c>
      <c r="K739" s="381"/>
      <c r="L739" s="381"/>
      <c r="M739" s="568">
        <f t="shared" si="177"/>
        <v>0</v>
      </c>
      <c r="N739" s="570">
        <f>IFERROR(VLOOKUP($C739,Listen!$J$3:$L$39,2,0),0)</f>
        <v>0</v>
      </c>
      <c r="O739" s="570">
        <f>IFERROR(VLOOKUP($C739,Listen!$J$3:$L$39,3,0),0)</f>
        <v>0</v>
      </c>
      <c r="P739" s="453">
        <f t="shared" si="169"/>
        <v>0</v>
      </c>
      <c r="Q739" s="453">
        <f t="shared" si="180"/>
        <v>0</v>
      </c>
      <c r="R739" s="453">
        <f t="shared" si="180"/>
        <v>0</v>
      </c>
      <c r="S739" s="453">
        <f t="shared" si="180"/>
        <v>0</v>
      </c>
      <c r="T739" s="453">
        <f t="shared" si="180"/>
        <v>0</v>
      </c>
      <c r="U739" s="453">
        <f t="shared" si="180"/>
        <v>0</v>
      </c>
      <c r="V739" s="453">
        <f t="shared" si="180"/>
        <v>0</v>
      </c>
      <c r="W739" s="384">
        <f t="shared" si="179"/>
        <v>0</v>
      </c>
      <c r="X739" s="565">
        <f>IF(D739='A. Allgemeine Informationen'!$C$17,$M739-Y739,HLOOKUP('A. Allgemeine Informationen'!$C$17-1,$Z$1:$AF$2005,ROW(D739),FALSE)-$Y739)</f>
        <v>0</v>
      </c>
      <c r="Y739" s="384">
        <f>HLOOKUP('A. Allgemeine Informationen'!$C$17,$Z$1:$AF$2005,ROW(D739),FALSE)</f>
        <v>0</v>
      </c>
      <c r="Z739" s="565">
        <f t="shared" si="170"/>
        <v>0</v>
      </c>
      <c r="AA739" s="565">
        <f t="shared" si="171"/>
        <v>0</v>
      </c>
      <c r="AB739" s="565">
        <f t="shared" si="172"/>
        <v>0</v>
      </c>
      <c r="AC739" s="565">
        <f t="shared" si="173"/>
        <v>0</v>
      </c>
      <c r="AD739" s="572">
        <f t="shared" si="174"/>
        <v>0</v>
      </c>
      <c r="AE739" s="560">
        <f t="shared" si="175"/>
        <v>0</v>
      </c>
      <c r="AF739" s="561">
        <f t="shared" si="176"/>
        <v>0</v>
      </c>
      <c r="AG739" s="562"/>
    </row>
    <row r="740" spans="2:33" s="418" customFormat="1" ht="15" customHeight="1" x14ac:dyDescent="0.2">
      <c r="B740" s="554"/>
      <c r="C740" s="382"/>
      <c r="D740" s="383"/>
      <c r="E740" s="381"/>
      <c r="F740" s="1040"/>
      <c r="G740" s="1038"/>
      <c r="H740" s="1041"/>
      <c r="I740" s="381"/>
      <c r="J740" s="568">
        <f t="shared" si="168"/>
        <v>0</v>
      </c>
      <c r="K740" s="381"/>
      <c r="L740" s="381"/>
      <c r="M740" s="568">
        <f t="shared" si="177"/>
        <v>0</v>
      </c>
      <c r="N740" s="570">
        <f>IFERROR(VLOOKUP($C740,Listen!$J$3:$L$39,2,0),0)</f>
        <v>0</v>
      </c>
      <c r="O740" s="570">
        <f>IFERROR(VLOOKUP($C740,Listen!$J$3:$L$39,3,0),0)</f>
        <v>0</v>
      </c>
      <c r="P740" s="453">
        <f t="shared" si="169"/>
        <v>0</v>
      </c>
      <c r="Q740" s="453">
        <f t="shared" si="180"/>
        <v>0</v>
      </c>
      <c r="R740" s="453">
        <f t="shared" si="180"/>
        <v>0</v>
      </c>
      <c r="S740" s="453">
        <f t="shared" si="180"/>
        <v>0</v>
      </c>
      <c r="T740" s="453">
        <f t="shared" si="180"/>
        <v>0</v>
      </c>
      <c r="U740" s="453">
        <f t="shared" si="180"/>
        <v>0</v>
      </c>
      <c r="V740" s="453">
        <f t="shared" si="180"/>
        <v>0</v>
      </c>
      <c r="W740" s="384">
        <f t="shared" si="179"/>
        <v>0</v>
      </c>
      <c r="X740" s="565">
        <f>IF(D740='A. Allgemeine Informationen'!$C$17,$M740-Y740,HLOOKUP('A. Allgemeine Informationen'!$C$17-1,$Z$1:$AF$2005,ROW(D740),FALSE)-$Y740)</f>
        <v>0</v>
      </c>
      <c r="Y740" s="384">
        <f>HLOOKUP('A. Allgemeine Informationen'!$C$17,$Z$1:$AF$2005,ROW(D740),FALSE)</f>
        <v>0</v>
      </c>
      <c r="Z740" s="565">
        <f t="shared" si="170"/>
        <v>0</v>
      </c>
      <c r="AA740" s="565">
        <f t="shared" si="171"/>
        <v>0</v>
      </c>
      <c r="AB740" s="565">
        <f t="shared" si="172"/>
        <v>0</v>
      </c>
      <c r="AC740" s="565">
        <f t="shared" si="173"/>
        <v>0</v>
      </c>
      <c r="AD740" s="572">
        <f t="shared" si="174"/>
        <v>0</v>
      </c>
      <c r="AE740" s="560">
        <f t="shared" si="175"/>
        <v>0</v>
      </c>
      <c r="AF740" s="561">
        <f t="shared" si="176"/>
        <v>0</v>
      </c>
      <c r="AG740" s="562"/>
    </row>
    <row r="741" spans="2:33" s="418" customFormat="1" ht="15" customHeight="1" x14ac:dyDescent="0.2">
      <c r="B741" s="554"/>
      <c r="C741" s="382"/>
      <c r="D741" s="383"/>
      <c r="E741" s="381"/>
      <c r="F741" s="1040"/>
      <c r="G741" s="1038"/>
      <c r="H741" s="1041"/>
      <c r="I741" s="381"/>
      <c r="J741" s="568">
        <f t="shared" si="168"/>
        <v>0</v>
      </c>
      <c r="K741" s="381"/>
      <c r="L741" s="381"/>
      <c r="M741" s="568">
        <f t="shared" si="177"/>
        <v>0</v>
      </c>
      <c r="N741" s="570">
        <f>IFERROR(VLOOKUP($C741,Listen!$J$3:$L$39,2,0),0)</f>
        <v>0</v>
      </c>
      <c r="O741" s="570">
        <f>IFERROR(VLOOKUP($C741,Listen!$J$3:$L$39,3,0),0)</f>
        <v>0</v>
      </c>
      <c r="P741" s="453">
        <f t="shared" si="169"/>
        <v>0</v>
      </c>
      <c r="Q741" s="453">
        <f t="shared" si="180"/>
        <v>0</v>
      </c>
      <c r="R741" s="453">
        <f t="shared" si="180"/>
        <v>0</v>
      </c>
      <c r="S741" s="453">
        <f t="shared" si="180"/>
        <v>0</v>
      </c>
      <c r="T741" s="453">
        <f t="shared" si="180"/>
        <v>0</v>
      </c>
      <c r="U741" s="453">
        <f t="shared" si="180"/>
        <v>0</v>
      </c>
      <c r="V741" s="453">
        <f t="shared" si="180"/>
        <v>0</v>
      </c>
      <c r="W741" s="384">
        <f t="shared" si="179"/>
        <v>0</v>
      </c>
      <c r="X741" s="565">
        <f>IF(D741='A. Allgemeine Informationen'!$C$17,$M741-Y741,HLOOKUP('A. Allgemeine Informationen'!$C$17-1,$Z$1:$AF$2005,ROW(D741),FALSE)-$Y741)</f>
        <v>0</v>
      </c>
      <c r="Y741" s="384">
        <f>HLOOKUP('A. Allgemeine Informationen'!$C$17,$Z$1:$AF$2005,ROW(D741),FALSE)</f>
        <v>0</v>
      </c>
      <c r="Z741" s="565">
        <f t="shared" si="170"/>
        <v>0</v>
      </c>
      <c r="AA741" s="565">
        <f t="shared" si="171"/>
        <v>0</v>
      </c>
      <c r="AB741" s="565">
        <f t="shared" si="172"/>
        <v>0</v>
      </c>
      <c r="AC741" s="565">
        <f t="shared" si="173"/>
        <v>0</v>
      </c>
      <c r="AD741" s="572">
        <f t="shared" si="174"/>
        <v>0</v>
      </c>
      <c r="AE741" s="560">
        <f t="shared" si="175"/>
        <v>0</v>
      </c>
      <c r="AF741" s="561">
        <f t="shared" si="176"/>
        <v>0</v>
      </c>
      <c r="AG741" s="562"/>
    </row>
    <row r="742" spans="2:33" s="418" customFormat="1" ht="15" customHeight="1" x14ac:dyDescent="0.2">
      <c r="B742" s="554"/>
      <c r="C742" s="382"/>
      <c r="D742" s="383"/>
      <c r="E742" s="381"/>
      <c r="F742" s="1040"/>
      <c r="G742" s="1038"/>
      <c r="H742" s="1041"/>
      <c r="I742" s="381"/>
      <c r="J742" s="568">
        <f t="shared" si="168"/>
        <v>0</v>
      </c>
      <c r="K742" s="381"/>
      <c r="L742" s="381"/>
      <c r="M742" s="568">
        <f t="shared" si="177"/>
        <v>0</v>
      </c>
      <c r="N742" s="570">
        <f>IFERROR(VLOOKUP($C742,Listen!$J$3:$L$39,2,0),0)</f>
        <v>0</v>
      </c>
      <c r="O742" s="570">
        <f>IFERROR(VLOOKUP($C742,Listen!$J$3:$L$39,3,0),0)</f>
        <v>0</v>
      </c>
      <c r="P742" s="453">
        <f t="shared" si="169"/>
        <v>0</v>
      </c>
      <c r="Q742" s="453">
        <f t="shared" si="180"/>
        <v>0</v>
      </c>
      <c r="R742" s="453">
        <f t="shared" si="180"/>
        <v>0</v>
      </c>
      <c r="S742" s="453">
        <f t="shared" si="180"/>
        <v>0</v>
      </c>
      <c r="T742" s="453">
        <f t="shared" si="180"/>
        <v>0</v>
      </c>
      <c r="U742" s="453">
        <f t="shared" si="180"/>
        <v>0</v>
      </c>
      <c r="V742" s="453">
        <f t="shared" si="180"/>
        <v>0</v>
      </c>
      <c r="W742" s="384">
        <f t="shared" si="179"/>
        <v>0</v>
      </c>
      <c r="X742" s="565">
        <f>IF(D742='A. Allgemeine Informationen'!$C$17,$M742-Y742,HLOOKUP('A. Allgemeine Informationen'!$C$17-1,$Z$1:$AF$2005,ROW(D742),FALSE)-$Y742)</f>
        <v>0</v>
      </c>
      <c r="Y742" s="384">
        <f>HLOOKUP('A. Allgemeine Informationen'!$C$17,$Z$1:$AF$2005,ROW(D742),FALSE)</f>
        <v>0</v>
      </c>
      <c r="Z742" s="565">
        <f t="shared" si="170"/>
        <v>0</v>
      </c>
      <c r="AA742" s="565">
        <f t="shared" si="171"/>
        <v>0</v>
      </c>
      <c r="AB742" s="565">
        <f t="shared" si="172"/>
        <v>0</v>
      </c>
      <c r="AC742" s="565">
        <f t="shared" si="173"/>
        <v>0</v>
      </c>
      <c r="AD742" s="572">
        <f t="shared" si="174"/>
        <v>0</v>
      </c>
      <c r="AE742" s="560">
        <f t="shared" si="175"/>
        <v>0</v>
      </c>
      <c r="AF742" s="561">
        <f t="shared" si="176"/>
        <v>0</v>
      </c>
      <c r="AG742" s="562"/>
    </row>
    <row r="743" spans="2:33" s="418" customFormat="1" ht="15" customHeight="1" x14ac:dyDescent="0.2">
      <c r="B743" s="554"/>
      <c r="C743" s="382"/>
      <c r="D743" s="383"/>
      <c r="E743" s="381"/>
      <c r="F743" s="1040"/>
      <c r="G743" s="1038"/>
      <c r="H743" s="1041"/>
      <c r="I743" s="381"/>
      <c r="J743" s="568">
        <f t="shared" si="168"/>
        <v>0</v>
      </c>
      <c r="K743" s="381"/>
      <c r="L743" s="381"/>
      <c r="M743" s="568">
        <f t="shared" si="177"/>
        <v>0</v>
      </c>
      <c r="N743" s="570">
        <f>IFERROR(VLOOKUP($C743,Listen!$J$3:$L$39,2,0),0)</f>
        <v>0</v>
      </c>
      <c r="O743" s="570">
        <f>IFERROR(VLOOKUP($C743,Listen!$J$3:$L$39,3,0),0)</f>
        <v>0</v>
      </c>
      <c r="P743" s="453">
        <f t="shared" si="169"/>
        <v>0</v>
      </c>
      <c r="Q743" s="453">
        <f t="shared" ref="Q743:V758" si="181">P743</f>
        <v>0</v>
      </c>
      <c r="R743" s="453">
        <f t="shared" si="181"/>
        <v>0</v>
      </c>
      <c r="S743" s="453">
        <f t="shared" si="181"/>
        <v>0</v>
      </c>
      <c r="T743" s="453">
        <f t="shared" si="181"/>
        <v>0</v>
      </c>
      <c r="U743" s="453">
        <f t="shared" si="181"/>
        <v>0</v>
      </c>
      <c r="V743" s="453">
        <f t="shared" si="181"/>
        <v>0</v>
      </c>
      <c r="W743" s="384">
        <f t="shared" si="179"/>
        <v>0</v>
      </c>
      <c r="X743" s="565">
        <f>IF(D743='A. Allgemeine Informationen'!$C$17,$M743-Y743,HLOOKUP('A. Allgemeine Informationen'!$C$17-1,$Z$1:$AF$2005,ROW(D743),FALSE)-$Y743)</f>
        <v>0</v>
      </c>
      <c r="Y743" s="384">
        <f>HLOOKUP('A. Allgemeine Informationen'!$C$17,$Z$1:$AF$2005,ROW(D743),FALSE)</f>
        <v>0</v>
      </c>
      <c r="Z743" s="565">
        <f t="shared" si="170"/>
        <v>0</v>
      </c>
      <c r="AA743" s="565">
        <f t="shared" si="171"/>
        <v>0</v>
      </c>
      <c r="AB743" s="565">
        <f t="shared" si="172"/>
        <v>0</v>
      </c>
      <c r="AC743" s="565">
        <f t="shared" si="173"/>
        <v>0</v>
      </c>
      <c r="AD743" s="572">
        <f t="shared" si="174"/>
        <v>0</v>
      </c>
      <c r="AE743" s="560">
        <f t="shared" si="175"/>
        <v>0</v>
      </c>
      <c r="AF743" s="561">
        <f t="shared" si="176"/>
        <v>0</v>
      </c>
      <c r="AG743" s="562"/>
    </row>
    <row r="744" spans="2:33" s="418" customFormat="1" ht="15" customHeight="1" x14ac:dyDescent="0.2">
      <c r="B744" s="554"/>
      <c r="C744" s="382"/>
      <c r="D744" s="383"/>
      <c r="E744" s="381"/>
      <c r="F744" s="1040"/>
      <c r="G744" s="1038"/>
      <c r="H744" s="1041"/>
      <c r="I744" s="381"/>
      <c r="J744" s="568">
        <f t="shared" si="168"/>
        <v>0</v>
      </c>
      <c r="K744" s="381"/>
      <c r="L744" s="381"/>
      <c r="M744" s="568">
        <f t="shared" si="177"/>
        <v>0</v>
      </c>
      <c r="N744" s="570">
        <f>IFERROR(VLOOKUP($C744,Listen!$J$3:$L$39,2,0),0)</f>
        <v>0</v>
      </c>
      <c r="O744" s="570">
        <f>IFERROR(VLOOKUP($C744,Listen!$J$3:$L$39,3,0),0)</f>
        <v>0</v>
      </c>
      <c r="P744" s="453">
        <f t="shared" si="169"/>
        <v>0</v>
      </c>
      <c r="Q744" s="453">
        <f t="shared" si="181"/>
        <v>0</v>
      </c>
      <c r="R744" s="453">
        <f t="shared" si="181"/>
        <v>0</v>
      </c>
      <c r="S744" s="453">
        <f t="shared" si="181"/>
        <v>0</v>
      </c>
      <c r="T744" s="453">
        <f t="shared" si="181"/>
        <v>0</v>
      </c>
      <c r="U744" s="453">
        <f t="shared" si="181"/>
        <v>0</v>
      </c>
      <c r="V744" s="453">
        <f t="shared" si="181"/>
        <v>0</v>
      </c>
      <c r="W744" s="384">
        <f t="shared" si="179"/>
        <v>0</v>
      </c>
      <c r="X744" s="565">
        <f>IF(D744='A. Allgemeine Informationen'!$C$17,$M744-Y744,HLOOKUP('A. Allgemeine Informationen'!$C$17-1,$Z$1:$AF$2005,ROW(D744),FALSE)-$Y744)</f>
        <v>0</v>
      </c>
      <c r="Y744" s="384">
        <f>HLOOKUP('A. Allgemeine Informationen'!$C$17,$Z$1:$AF$2005,ROW(D744),FALSE)</f>
        <v>0</v>
      </c>
      <c r="Z744" s="565">
        <f t="shared" si="170"/>
        <v>0</v>
      </c>
      <c r="AA744" s="565">
        <f t="shared" si="171"/>
        <v>0</v>
      </c>
      <c r="AB744" s="565">
        <f t="shared" si="172"/>
        <v>0</v>
      </c>
      <c r="AC744" s="565">
        <f t="shared" si="173"/>
        <v>0</v>
      </c>
      <c r="AD744" s="572">
        <f t="shared" si="174"/>
        <v>0</v>
      </c>
      <c r="AE744" s="560">
        <f t="shared" si="175"/>
        <v>0</v>
      </c>
      <c r="AF744" s="561">
        <f t="shared" si="176"/>
        <v>0</v>
      </c>
      <c r="AG744" s="562"/>
    </row>
    <row r="745" spans="2:33" s="418" customFormat="1" ht="15" customHeight="1" x14ac:dyDescent="0.2">
      <c r="B745" s="554"/>
      <c r="C745" s="382"/>
      <c r="D745" s="383"/>
      <c r="E745" s="381"/>
      <c r="F745" s="1040"/>
      <c r="G745" s="1038"/>
      <c r="H745" s="1041"/>
      <c r="I745" s="381"/>
      <c r="J745" s="568">
        <f t="shared" si="168"/>
        <v>0</v>
      </c>
      <c r="K745" s="381"/>
      <c r="L745" s="381"/>
      <c r="M745" s="568">
        <f t="shared" si="177"/>
        <v>0</v>
      </c>
      <c r="N745" s="570">
        <f>IFERROR(VLOOKUP($C745,Listen!$J$3:$L$39,2,0),0)</f>
        <v>0</v>
      </c>
      <c r="O745" s="570">
        <f>IFERROR(VLOOKUP($C745,Listen!$J$3:$L$39,3,0),0)</f>
        <v>0</v>
      </c>
      <c r="P745" s="453">
        <f t="shared" si="169"/>
        <v>0</v>
      </c>
      <c r="Q745" s="453">
        <f t="shared" si="181"/>
        <v>0</v>
      </c>
      <c r="R745" s="453">
        <f t="shared" si="181"/>
        <v>0</v>
      </c>
      <c r="S745" s="453">
        <f t="shared" si="181"/>
        <v>0</v>
      </c>
      <c r="T745" s="453">
        <f t="shared" si="181"/>
        <v>0</v>
      </c>
      <c r="U745" s="453">
        <f t="shared" si="181"/>
        <v>0</v>
      </c>
      <c r="V745" s="453">
        <f t="shared" si="181"/>
        <v>0</v>
      </c>
      <c r="W745" s="384">
        <f t="shared" si="179"/>
        <v>0</v>
      </c>
      <c r="X745" s="565">
        <f>IF(D745='A. Allgemeine Informationen'!$C$17,$M745-Y745,HLOOKUP('A. Allgemeine Informationen'!$C$17-1,$Z$1:$AF$2005,ROW(D745),FALSE)-$Y745)</f>
        <v>0</v>
      </c>
      <c r="Y745" s="384">
        <f>HLOOKUP('A. Allgemeine Informationen'!$C$17,$Z$1:$AF$2005,ROW(D745),FALSE)</f>
        <v>0</v>
      </c>
      <c r="Z745" s="565">
        <f t="shared" si="170"/>
        <v>0</v>
      </c>
      <c r="AA745" s="565">
        <f t="shared" si="171"/>
        <v>0</v>
      </c>
      <c r="AB745" s="565">
        <f t="shared" si="172"/>
        <v>0</v>
      </c>
      <c r="AC745" s="565">
        <f t="shared" si="173"/>
        <v>0</v>
      </c>
      <c r="AD745" s="572">
        <f t="shared" si="174"/>
        <v>0</v>
      </c>
      <c r="AE745" s="560">
        <f t="shared" si="175"/>
        <v>0</v>
      </c>
      <c r="AF745" s="561">
        <f t="shared" si="176"/>
        <v>0</v>
      </c>
      <c r="AG745" s="562"/>
    </row>
    <row r="746" spans="2:33" s="418" customFormat="1" ht="15" customHeight="1" x14ac:dyDescent="0.2">
      <c r="B746" s="554"/>
      <c r="C746" s="382"/>
      <c r="D746" s="383"/>
      <c r="E746" s="381"/>
      <c r="F746" s="1040"/>
      <c r="G746" s="1038"/>
      <c r="H746" s="1041"/>
      <c r="I746" s="381"/>
      <c r="J746" s="568">
        <f t="shared" si="168"/>
        <v>0</v>
      </c>
      <c r="K746" s="381"/>
      <c r="L746" s="381"/>
      <c r="M746" s="568">
        <f t="shared" si="177"/>
        <v>0</v>
      </c>
      <c r="N746" s="570">
        <f>IFERROR(VLOOKUP($C746,Listen!$J$3:$L$39,2,0),0)</f>
        <v>0</v>
      </c>
      <c r="O746" s="570">
        <f>IFERROR(VLOOKUP($C746,Listen!$J$3:$L$39,3,0),0)</f>
        <v>0</v>
      </c>
      <c r="P746" s="453">
        <f t="shared" si="169"/>
        <v>0</v>
      </c>
      <c r="Q746" s="453">
        <f t="shared" si="181"/>
        <v>0</v>
      </c>
      <c r="R746" s="453">
        <f t="shared" si="181"/>
        <v>0</v>
      </c>
      <c r="S746" s="453">
        <f t="shared" si="181"/>
        <v>0</v>
      </c>
      <c r="T746" s="453">
        <f t="shared" si="181"/>
        <v>0</v>
      </c>
      <c r="U746" s="453">
        <f t="shared" si="181"/>
        <v>0</v>
      </c>
      <c r="V746" s="453">
        <f t="shared" si="181"/>
        <v>0</v>
      </c>
      <c r="W746" s="384">
        <f t="shared" si="179"/>
        <v>0</v>
      </c>
      <c r="X746" s="565">
        <f>IF(D746='A. Allgemeine Informationen'!$C$17,$M746-Y746,HLOOKUP('A. Allgemeine Informationen'!$C$17-1,$Z$1:$AF$2005,ROW(D746),FALSE)-$Y746)</f>
        <v>0</v>
      </c>
      <c r="Y746" s="384">
        <f>HLOOKUP('A. Allgemeine Informationen'!$C$17,$Z$1:$AF$2005,ROW(D746),FALSE)</f>
        <v>0</v>
      </c>
      <c r="Z746" s="565">
        <f t="shared" si="170"/>
        <v>0</v>
      </c>
      <c r="AA746" s="565">
        <f t="shared" si="171"/>
        <v>0</v>
      </c>
      <c r="AB746" s="565">
        <f t="shared" si="172"/>
        <v>0</v>
      </c>
      <c r="AC746" s="565">
        <f t="shared" si="173"/>
        <v>0</v>
      </c>
      <c r="AD746" s="572">
        <f t="shared" si="174"/>
        <v>0</v>
      </c>
      <c r="AE746" s="560">
        <f t="shared" si="175"/>
        <v>0</v>
      </c>
      <c r="AF746" s="561">
        <f t="shared" si="176"/>
        <v>0</v>
      </c>
      <c r="AG746" s="562"/>
    </row>
    <row r="747" spans="2:33" s="418" customFormat="1" ht="15" customHeight="1" x14ac:dyDescent="0.2">
      <c r="B747" s="554"/>
      <c r="C747" s="382"/>
      <c r="D747" s="383"/>
      <c r="E747" s="381"/>
      <c r="F747" s="1040"/>
      <c r="G747" s="1038"/>
      <c r="H747" s="1041"/>
      <c r="I747" s="381"/>
      <c r="J747" s="568">
        <f t="shared" si="168"/>
        <v>0</v>
      </c>
      <c r="K747" s="381"/>
      <c r="L747" s="381"/>
      <c r="M747" s="568">
        <f t="shared" si="177"/>
        <v>0</v>
      </c>
      <c r="N747" s="570">
        <f>IFERROR(VLOOKUP($C747,Listen!$J$3:$L$39,2,0),0)</f>
        <v>0</v>
      </c>
      <c r="O747" s="570">
        <f>IFERROR(VLOOKUP($C747,Listen!$J$3:$L$39,3,0),0)</f>
        <v>0</v>
      </c>
      <c r="P747" s="453">
        <f t="shared" si="169"/>
        <v>0</v>
      </c>
      <c r="Q747" s="453">
        <f t="shared" si="181"/>
        <v>0</v>
      </c>
      <c r="R747" s="453">
        <f t="shared" si="181"/>
        <v>0</v>
      </c>
      <c r="S747" s="453">
        <f t="shared" si="181"/>
        <v>0</v>
      </c>
      <c r="T747" s="453">
        <f t="shared" si="181"/>
        <v>0</v>
      </c>
      <c r="U747" s="453">
        <f t="shared" si="181"/>
        <v>0</v>
      </c>
      <c r="V747" s="453">
        <f t="shared" si="181"/>
        <v>0</v>
      </c>
      <c r="W747" s="384">
        <f t="shared" si="179"/>
        <v>0</v>
      </c>
      <c r="X747" s="565">
        <f>IF(D747='A. Allgemeine Informationen'!$C$17,$M747-Y747,HLOOKUP('A. Allgemeine Informationen'!$C$17-1,$Z$1:$AF$2005,ROW(D747),FALSE)-$Y747)</f>
        <v>0</v>
      </c>
      <c r="Y747" s="384">
        <f>HLOOKUP('A. Allgemeine Informationen'!$C$17,$Z$1:$AF$2005,ROW(D747),FALSE)</f>
        <v>0</v>
      </c>
      <c r="Z747" s="565">
        <f t="shared" si="170"/>
        <v>0</v>
      </c>
      <c r="AA747" s="565">
        <f t="shared" si="171"/>
        <v>0</v>
      </c>
      <c r="AB747" s="565">
        <f t="shared" si="172"/>
        <v>0</v>
      </c>
      <c r="AC747" s="565">
        <f t="shared" si="173"/>
        <v>0</v>
      </c>
      <c r="AD747" s="572">
        <f t="shared" si="174"/>
        <v>0</v>
      </c>
      <c r="AE747" s="560">
        <f t="shared" si="175"/>
        <v>0</v>
      </c>
      <c r="AF747" s="561">
        <f t="shared" si="176"/>
        <v>0</v>
      </c>
      <c r="AG747" s="562"/>
    </row>
    <row r="748" spans="2:33" s="418" customFormat="1" ht="15" customHeight="1" x14ac:dyDescent="0.2">
      <c r="B748" s="554"/>
      <c r="C748" s="382"/>
      <c r="D748" s="383"/>
      <c r="E748" s="381"/>
      <c r="F748" s="1040"/>
      <c r="G748" s="1038"/>
      <c r="H748" s="1041"/>
      <c r="I748" s="381"/>
      <c r="J748" s="568">
        <f t="shared" si="168"/>
        <v>0</v>
      </c>
      <c r="K748" s="381"/>
      <c r="L748" s="381"/>
      <c r="M748" s="568">
        <f t="shared" si="177"/>
        <v>0</v>
      </c>
      <c r="N748" s="570">
        <f>IFERROR(VLOOKUP($C748,Listen!$J$3:$L$39,2,0),0)</f>
        <v>0</v>
      </c>
      <c r="O748" s="570">
        <f>IFERROR(VLOOKUP($C748,Listen!$J$3:$L$39,3,0),0)</f>
        <v>0</v>
      </c>
      <c r="P748" s="453">
        <f t="shared" si="169"/>
        <v>0</v>
      </c>
      <c r="Q748" s="453">
        <f t="shared" si="181"/>
        <v>0</v>
      </c>
      <c r="R748" s="453">
        <f t="shared" si="181"/>
        <v>0</v>
      </c>
      <c r="S748" s="453">
        <f t="shared" si="181"/>
        <v>0</v>
      </c>
      <c r="T748" s="453">
        <f t="shared" si="181"/>
        <v>0</v>
      </c>
      <c r="U748" s="453">
        <f t="shared" si="181"/>
        <v>0</v>
      </c>
      <c r="V748" s="453">
        <f t="shared" si="181"/>
        <v>0</v>
      </c>
      <c r="W748" s="384">
        <f t="shared" si="179"/>
        <v>0</v>
      </c>
      <c r="X748" s="565">
        <f>IF(D748='A. Allgemeine Informationen'!$C$17,$M748-Y748,HLOOKUP('A. Allgemeine Informationen'!$C$17-1,$Z$1:$AF$2005,ROW(D748),FALSE)-$Y748)</f>
        <v>0</v>
      </c>
      <c r="Y748" s="384">
        <f>HLOOKUP('A. Allgemeine Informationen'!$C$17,$Z$1:$AF$2005,ROW(D748),FALSE)</f>
        <v>0</v>
      </c>
      <c r="Z748" s="565">
        <f t="shared" si="170"/>
        <v>0</v>
      </c>
      <c r="AA748" s="565">
        <f t="shared" si="171"/>
        <v>0</v>
      </c>
      <c r="AB748" s="565">
        <f t="shared" si="172"/>
        <v>0</v>
      </c>
      <c r="AC748" s="565">
        <f t="shared" si="173"/>
        <v>0</v>
      </c>
      <c r="AD748" s="572">
        <f t="shared" si="174"/>
        <v>0</v>
      </c>
      <c r="AE748" s="560">
        <f t="shared" si="175"/>
        <v>0</v>
      </c>
      <c r="AF748" s="561">
        <f t="shared" si="176"/>
        <v>0</v>
      </c>
      <c r="AG748" s="562"/>
    </row>
    <row r="749" spans="2:33" s="418" customFormat="1" ht="15" customHeight="1" x14ac:dyDescent="0.2">
      <c r="B749" s="554"/>
      <c r="C749" s="382"/>
      <c r="D749" s="383"/>
      <c r="E749" s="381"/>
      <c r="F749" s="1040"/>
      <c r="G749" s="1038"/>
      <c r="H749" s="1041"/>
      <c r="I749" s="381"/>
      <c r="J749" s="568">
        <f t="shared" si="168"/>
        <v>0</v>
      </c>
      <c r="K749" s="381"/>
      <c r="L749" s="381"/>
      <c r="M749" s="568">
        <f t="shared" si="177"/>
        <v>0</v>
      </c>
      <c r="N749" s="570">
        <f>IFERROR(VLOOKUP($C749,Listen!$J$3:$L$39,2,0),0)</f>
        <v>0</v>
      </c>
      <c r="O749" s="570">
        <f>IFERROR(VLOOKUP($C749,Listen!$J$3:$L$39,3,0),0)</f>
        <v>0</v>
      </c>
      <c r="P749" s="453">
        <f t="shared" si="169"/>
        <v>0</v>
      </c>
      <c r="Q749" s="453">
        <f t="shared" si="181"/>
        <v>0</v>
      </c>
      <c r="R749" s="453">
        <f t="shared" si="181"/>
        <v>0</v>
      </c>
      <c r="S749" s="453">
        <f t="shared" si="181"/>
        <v>0</v>
      </c>
      <c r="T749" s="453">
        <f t="shared" si="181"/>
        <v>0</v>
      </c>
      <c r="U749" s="453">
        <f t="shared" si="181"/>
        <v>0</v>
      </c>
      <c r="V749" s="453">
        <f t="shared" si="181"/>
        <v>0</v>
      </c>
      <c r="W749" s="384">
        <f t="shared" si="179"/>
        <v>0</v>
      </c>
      <c r="X749" s="565">
        <f>IF(D749='A. Allgemeine Informationen'!$C$17,$M749-Y749,HLOOKUP('A. Allgemeine Informationen'!$C$17-1,$Z$1:$AF$2005,ROW(D749),FALSE)-$Y749)</f>
        <v>0</v>
      </c>
      <c r="Y749" s="384">
        <f>HLOOKUP('A. Allgemeine Informationen'!$C$17,$Z$1:$AF$2005,ROW(D749),FALSE)</f>
        <v>0</v>
      </c>
      <c r="Z749" s="565">
        <f t="shared" si="170"/>
        <v>0</v>
      </c>
      <c r="AA749" s="565">
        <f t="shared" si="171"/>
        <v>0</v>
      </c>
      <c r="AB749" s="565">
        <f t="shared" si="172"/>
        <v>0</v>
      </c>
      <c r="AC749" s="565">
        <f t="shared" si="173"/>
        <v>0</v>
      </c>
      <c r="AD749" s="572">
        <f t="shared" si="174"/>
        <v>0</v>
      </c>
      <c r="AE749" s="560">
        <f t="shared" si="175"/>
        <v>0</v>
      </c>
      <c r="AF749" s="561">
        <f t="shared" si="176"/>
        <v>0</v>
      </c>
      <c r="AG749" s="562"/>
    </row>
    <row r="750" spans="2:33" s="418" customFormat="1" ht="15" customHeight="1" x14ac:dyDescent="0.2">
      <c r="B750" s="554"/>
      <c r="C750" s="382"/>
      <c r="D750" s="383"/>
      <c r="E750" s="381"/>
      <c r="F750" s="1040"/>
      <c r="G750" s="1038"/>
      <c r="H750" s="1041"/>
      <c r="I750" s="381"/>
      <c r="J750" s="568">
        <f t="shared" si="168"/>
        <v>0</v>
      </c>
      <c r="K750" s="381"/>
      <c r="L750" s="381"/>
      <c r="M750" s="568">
        <f t="shared" si="177"/>
        <v>0</v>
      </c>
      <c r="N750" s="570">
        <f>IFERROR(VLOOKUP($C750,Listen!$J$3:$L$39,2,0),0)</f>
        <v>0</v>
      </c>
      <c r="O750" s="570">
        <f>IFERROR(VLOOKUP($C750,Listen!$J$3:$L$39,3,0),0)</f>
        <v>0</v>
      </c>
      <c r="P750" s="453">
        <f t="shared" si="169"/>
        <v>0</v>
      </c>
      <c r="Q750" s="453">
        <f t="shared" si="181"/>
        <v>0</v>
      </c>
      <c r="R750" s="453">
        <f t="shared" si="181"/>
        <v>0</v>
      </c>
      <c r="S750" s="453">
        <f t="shared" si="181"/>
        <v>0</v>
      </c>
      <c r="T750" s="453">
        <f t="shared" si="181"/>
        <v>0</v>
      </c>
      <c r="U750" s="453">
        <f t="shared" si="181"/>
        <v>0</v>
      </c>
      <c r="V750" s="453">
        <f t="shared" si="181"/>
        <v>0</v>
      </c>
      <c r="W750" s="384">
        <f t="shared" si="179"/>
        <v>0</v>
      </c>
      <c r="X750" s="565">
        <f>IF(D750='A. Allgemeine Informationen'!$C$17,$M750-Y750,HLOOKUP('A. Allgemeine Informationen'!$C$17-1,$Z$1:$AF$2005,ROW(D750),FALSE)-$Y750)</f>
        <v>0</v>
      </c>
      <c r="Y750" s="384">
        <f>HLOOKUP('A. Allgemeine Informationen'!$C$17,$Z$1:$AF$2005,ROW(D750),FALSE)</f>
        <v>0</v>
      </c>
      <c r="Z750" s="565">
        <f t="shared" si="170"/>
        <v>0</v>
      </c>
      <c r="AA750" s="565">
        <f t="shared" si="171"/>
        <v>0</v>
      </c>
      <c r="AB750" s="565">
        <f t="shared" si="172"/>
        <v>0</v>
      </c>
      <c r="AC750" s="565">
        <f t="shared" si="173"/>
        <v>0</v>
      </c>
      <c r="AD750" s="572">
        <f t="shared" si="174"/>
        <v>0</v>
      </c>
      <c r="AE750" s="560">
        <f t="shared" si="175"/>
        <v>0</v>
      </c>
      <c r="AF750" s="561">
        <f t="shared" si="176"/>
        <v>0</v>
      </c>
      <c r="AG750" s="562"/>
    </row>
    <row r="751" spans="2:33" s="418" customFormat="1" ht="15" customHeight="1" x14ac:dyDescent="0.2">
      <c r="B751" s="554"/>
      <c r="C751" s="382"/>
      <c r="D751" s="383"/>
      <c r="E751" s="381"/>
      <c r="F751" s="1040"/>
      <c r="G751" s="1038"/>
      <c r="H751" s="1041"/>
      <c r="I751" s="381"/>
      <c r="J751" s="568">
        <f t="shared" si="168"/>
        <v>0</v>
      </c>
      <c r="K751" s="381"/>
      <c r="L751" s="381"/>
      <c r="M751" s="568">
        <f t="shared" si="177"/>
        <v>0</v>
      </c>
      <c r="N751" s="570">
        <f>IFERROR(VLOOKUP($C751,Listen!$J$3:$L$39,2,0),0)</f>
        <v>0</v>
      </c>
      <c r="O751" s="570">
        <f>IFERROR(VLOOKUP($C751,Listen!$J$3:$L$39,3,0),0)</f>
        <v>0</v>
      </c>
      <c r="P751" s="453">
        <f t="shared" si="169"/>
        <v>0</v>
      </c>
      <c r="Q751" s="453">
        <f t="shared" si="181"/>
        <v>0</v>
      </c>
      <c r="R751" s="453">
        <f t="shared" si="181"/>
        <v>0</v>
      </c>
      <c r="S751" s="453">
        <f t="shared" si="181"/>
        <v>0</v>
      </c>
      <c r="T751" s="453">
        <f t="shared" si="181"/>
        <v>0</v>
      </c>
      <c r="U751" s="453">
        <f t="shared" si="181"/>
        <v>0</v>
      </c>
      <c r="V751" s="453">
        <f t="shared" si="181"/>
        <v>0</v>
      </c>
      <c r="W751" s="384">
        <f t="shared" si="179"/>
        <v>0</v>
      </c>
      <c r="X751" s="565">
        <f>IF(D751='A. Allgemeine Informationen'!$C$17,$M751-Y751,HLOOKUP('A. Allgemeine Informationen'!$C$17-1,$Z$1:$AF$2005,ROW(D751),FALSE)-$Y751)</f>
        <v>0</v>
      </c>
      <c r="Y751" s="384">
        <f>HLOOKUP('A. Allgemeine Informationen'!$C$17,$Z$1:$AF$2005,ROW(D751),FALSE)</f>
        <v>0</v>
      </c>
      <c r="Z751" s="565">
        <f t="shared" si="170"/>
        <v>0</v>
      </c>
      <c r="AA751" s="565">
        <f t="shared" si="171"/>
        <v>0</v>
      </c>
      <c r="AB751" s="565">
        <f t="shared" si="172"/>
        <v>0</v>
      </c>
      <c r="AC751" s="565">
        <f t="shared" si="173"/>
        <v>0</v>
      </c>
      <c r="AD751" s="572">
        <f t="shared" si="174"/>
        <v>0</v>
      </c>
      <c r="AE751" s="560">
        <f t="shared" si="175"/>
        <v>0</v>
      </c>
      <c r="AF751" s="561">
        <f t="shared" si="176"/>
        <v>0</v>
      </c>
      <c r="AG751" s="562"/>
    </row>
    <row r="752" spans="2:33" s="418" customFormat="1" ht="15" customHeight="1" x14ac:dyDescent="0.2">
      <c r="B752" s="554"/>
      <c r="C752" s="382"/>
      <c r="D752" s="383"/>
      <c r="E752" s="381"/>
      <c r="F752" s="1040"/>
      <c r="G752" s="1038"/>
      <c r="H752" s="1041"/>
      <c r="I752" s="381"/>
      <c r="J752" s="568">
        <f t="shared" si="168"/>
        <v>0</v>
      </c>
      <c r="K752" s="381"/>
      <c r="L752" s="381"/>
      <c r="M752" s="568">
        <f t="shared" si="177"/>
        <v>0</v>
      </c>
      <c r="N752" s="570">
        <f>IFERROR(VLOOKUP($C752,Listen!$J$3:$L$39,2,0),0)</f>
        <v>0</v>
      </c>
      <c r="O752" s="570">
        <f>IFERROR(VLOOKUP($C752,Listen!$J$3:$L$39,3,0),0)</f>
        <v>0</v>
      </c>
      <c r="P752" s="453">
        <f t="shared" si="169"/>
        <v>0</v>
      </c>
      <c r="Q752" s="453">
        <f t="shared" si="181"/>
        <v>0</v>
      </c>
      <c r="R752" s="453">
        <f t="shared" si="181"/>
        <v>0</v>
      </c>
      <c r="S752" s="453">
        <f t="shared" si="181"/>
        <v>0</v>
      </c>
      <c r="T752" s="453">
        <f t="shared" si="181"/>
        <v>0</v>
      </c>
      <c r="U752" s="453">
        <f t="shared" si="181"/>
        <v>0</v>
      </c>
      <c r="V752" s="453">
        <f t="shared" si="181"/>
        <v>0</v>
      </c>
      <c r="W752" s="384">
        <f t="shared" si="179"/>
        <v>0</v>
      </c>
      <c r="X752" s="565">
        <f>IF(D752='A. Allgemeine Informationen'!$C$17,$M752-Y752,HLOOKUP('A. Allgemeine Informationen'!$C$17-1,$Z$1:$AF$2005,ROW(D752),FALSE)-$Y752)</f>
        <v>0</v>
      </c>
      <c r="Y752" s="384">
        <f>HLOOKUP('A. Allgemeine Informationen'!$C$17,$Z$1:$AF$2005,ROW(D752),FALSE)</f>
        <v>0</v>
      </c>
      <c r="Z752" s="565">
        <f t="shared" si="170"/>
        <v>0</v>
      </c>
      <c r="AA752" s="565">
        <f t="shared" si="171"/>
        <v>0</v>
      </c>
      <c r="AB752" s="565">
        <f t="shared" si="172"/>
        <v>0</v>
      </c>
      <c r="AC752" s="565">
        <f t="shared" si="173"/>
        <v>0</v>
      </c>
      <c r="AD752" s="572">
        <f t="shared" si="174"/>
        <v>0</v>
      </c>
      <c r="AE752" s="560">
        <f t="shared" si="175"/>
        <v>0</v>
      </c>
      <c r="AF752" s="561">
        <f t="shared" si="176"/>
        <v>0</v>
      </c>
      <c r="AG752" s="562"/>
    </row>
    <row r="753" spans="2:33" s="418" customFormat="1" ht="15" customHeight="1" x14ac:dyDescent="0.2">
      <c r="B753" s="554"/>
      <c r="C753" s="382"/>
      <c r="D753" s="383"/>
      <c r="E753" s="381"/>
      <c r="F753" s="1040"/>
      <c r="G753" s="1038"/>
      <c r="H753" s="1041"/>
      <c r="I753" s="381"/>
      <c r="J753" s="568">
        <f t="shared" si="168"/>
        <v>0</v>
      </c>
      <c r="K753" s="381"/>
      <c r="L753" s="381"/>
      <c r="M753" s="568">
        <f t="shared" si="177"/>
        <v>0</v>
      </c>
      <c r="N753" s="570">
        <f>IFERROR(VLOOKUP($C753,Listen!$J$3:$L$39,2,0),0)</f>
        <v>0</v>
      </c>
      <c r="O753" s="570">
        <f>IFERROR(VLOOKUP($C753,Listen!$J$3:$L$39,3,0),0)</f>
        <v>0</v>
      </c>
      <c r="P753" s="453">
        <f t="shared" si="169"/>
        <v>0</v>
      </c>
      <c r="Q753" s="453">
        <f t="shared" si="181"/>
        <v>0</v>
      </c>
      <c r="R753" s="453">
        <f t="shared" si="181"/>
        <v>0</v>
      </c>
      <c r="S753" s="453">
        <f t="shared" si="181"/>
        <v>0</v>
      </c>
      <c r="T753" s="453">
        <f t="shared" si="181"/>
        <v>0</v>
      </c>
      <c r="U753" s="453">
        <f t="shared" si="181"/>
        <v>0</v>
      </c>
      <c r="V753" s="453">
        <f t="shared" si="181"/>
        <v>0</v>
      </c>
      <c r="W753" s="384">
        <f t="shared" si="179"/>
        <v>0</v>
      </c>
      <c r="X753" s="565">
        <f>IF(D753='A. Allgemeine Informationen'!$C$17,$M753-Y753,HLOOKUP('A. Allgemeine Informationen'!$C$17-1,$Z$1:$AF$2005,ROW(D753),FALSE)-$Y753)</f>
        <v>0</v>
      </c>
      <c r="Y753" s="384">
        <f>HLOOKUP('A. Allgemeine Informationen'!$C$17,$Z$1:$AF$2005,ROW(D753),FALSE)</f>
        <v>0</v>
      </c>
      <c r="Z753" s="565">
        <f t="shared" si="170"/>
        <v>0</v>
      </c>
      <c r="AA753" s="565">
        <f t="shared" si="171"/>
        <v>0</v>
      </c>
      <c r="AB753" s="565">
        <f t="shared" si="172"/>
        <v>0</v>
      </c>
      <c r="AC753" s="565">
        <f t="shared" si="173"/>
        <v>0</v>
      </c>
      <c r="AD753" s="572">
        <f t="shared" si="174"/>
        <v>0</v>
      </c>
      <c r="AE753" s="560">
        <f t="shared" si="175"/>
        <v>0</v>
      </c>
      <c r="AF753" s="561">
        <f t="shared" si="176"/>
        <v>0</v>
      </c>
      <c r="AG753" s="562"/>
    </row>
    <row r="754" spans="2:33" s="418" customFormat="1" ht="15" customHeight="1" x14ac:dyDescent="0.2">
      <c r="B754" s="554"/>
      <c r="C754" s="382"/>
      <c r="D754" s="383"/>
      <c r="E754" s="381"/>
      <c r="F754" s="1040"/>
      <c r="G754" s="1038"/>
      <c r="H754" s="1041"/>
      <c r="I754" s="381"/>
      <c r="J754" s="568">
        <f t="shared" si="168"/>
        <v>0</v>
      </c>
      <c r="K754" s="381"/>
      <c r="L754" s="381"/>
      <c r="M754" s="568">
        <f t="shared" si="177"/>
        <v>0</v>
      </c>
      <c r="N754" s="570">
        <f>IFERROR(VLOOKUP($C754,Listen!$J$3:$L$39,2,0),0)</f>
        <v>0</v>
      </c>
      <c r="O754" s="570">
        <f>IFERROR(VLOOKUP($C754,Listen!$J$3:$L$39,3,0),0)</f>
        <v>0</v>
      </c>
      <c r="P754" s="453">
        <f t="shared" si="169"/>
        <v>0</v>
      </c>
      <c r="Q754" s="453">
        <f t="shared" si="181"/>
        <v>0</v>
      </c>
      <c r="R754" s="453">
        <f t="shared" si="181"/>
        <v>0</v>
      </c>
      <c r="S754" s="453">
        <f t="shared" si="181"/>
        <v>0</v>
      </c>
      <c r="T754" s="453">
        <f t="shared" si="181"/>
        <v>0</v>
      </c>
      <c r="U754" s="453">
        <f t="shared" si="181"/>
        <v>0</v>
      </c>
      <c r="V754" s="453">
        <f t="shared" si="181"/>
        <v>0</v>
      </c>
      <c r="W754" s="384">
        <f t="shared" si="179"/>
        <v>0</v>
      </c>
      <c r="X754" s="565">
        <f>IF(D754='A. Allgemeine Informationen'!$C$17,$M754-Y754,HLOOKUP('A. Allgemeine Informationen'!$C$17-1,$Z$1:$AF$2005,ROW(D754),FALSE)-$Y754)</f>
        <v>0</v>
      </c>
      <c r="Y754" s="384">
        <f>HLOOKUP('A. Allgemeine Informationen'!$C$17,$Z$1:$AF$2005,ROW(D754),FALSE)</f>
        <v>0</v>
      </c>
      <c r="Z754" s="565">
        <f t="shared" si="170"/>
        <v>0</v>
      </c>
      <c r="AA754" s="565">
        <f t="shared" si="171"/>
        <v>0</v>
      </c>
      <c r="AB754" s="565">
        <f t="shared" si="172"/>
        <v>0</v>
      </c>
      <c r="AC754" s="565">
        <f t="shared" si="173"/>
        <v>0</v>
      </c>
      <c r="AD754" s="572">
        <f t="shared" si="174"/>
        <v>0</v>
      </c>
      <c r="AE754" s="560">
        <f t="shared" si="175"/>
        <v>0</v>
      </c>
      <c r="AF754" s="561">
        <f t="shared" si="176"/>
        <v>0</v>
      </c>
      <c r="AG754" s="562"/>
    </row>
    <row r="755" spans="2:33" s="418" customFormat="1" ht="15" customHeight="1" x14ac:dyDescent="0.2">
      <c r="B755" s="554"/>
      <c r="C755" s="382"/>
      <c r="D755" s="383"/>
      <c r="E755" s="381"/>
      <c r="F755" s="1040"/>
      <c r="G755" s="1038"/>
      <c r="H755" s="1041"/>
      <c r="I755" s="381"/>
      <c r="J755" s="568">
        <f t="shared" si="168"/>
        <v>0</v>
      </c>
      <c r="K755" s="381"/>
      <c r="L755" s="381"/>
      <c r="M755" s="568">
        <f t="shared" si="177"/>
        <v>0</v>
      </c>
      <c r="N755" s="570">
        <f>IFERROR(VLOOKUP($C755,Listen!$J$3:$L$39,2,0),0)</f>
        <v>0</v>
      </c>
      <c r="O755" s="570">
        <f>IFERROR(VLOOKUP($C755,Listen!$J$3:$L$39,3,0),0)</f>
        <v>0</v>
      </c>
      <c r="P755" s="453">
        <f t="shared" si="169"/>
        <v>0</v>
      </c>
      <c r="Q755" s="453">
        <f t="shared" si="181"/>
        <v>0</v>
      </c>
      <c r="R755" s="453">
        <f t="shared" si="181"/>
        <v>0</v>
      </c>
      <c r="S755" s="453">
        <f t="shared" si="181"/>
        <v>0</v>
      </c>
      <c r="T755" s="453">
        <f t="shared" si="181"/>
        <v>0</v>
      </c>
      <c r="U755" s="453">
        <f t="shared" si="181"/>
        <v>0</v>
      </c>
      <c r="V755" s="453">
        <f t="shared" si="181"/>
        <v>0</v>
      </c>
      <c r="W755" s="384">
        <f t="shared" si="179"/>
        <v>0</v>
      </c>
      <c r="X755" s="565">
        <f>IF(D755='A. Allgemeine Informationen'!$C$17,$M755-Y755,HLOOKUP('A. Allgemeine Informationen'!$C$17-1,$Z$1:$AF$2005,ROW(D755),FALSE)-$Y755)</f>
        <v>0</v>
      </c>
      <c r="Y755" s="384">
        <f>HLOOKUP('A. Allgemeine Informationen'!$C$17,$Z$1:$AF$2005,ROW(D755),FALSE)</f>
        <v>0</v>
      </c>
      <c r="Z755" s="565">
        <f t="shared" si="170"/>
        <v>0</v>
      </c>
      <c r="AA755" s="565">
        <f t="shared" si="171"/>
        <v>0</v>
      </c>
      <c r="AB755" s="565">
        <f t="shared" si="172"/>
        <v>0</v>
      </c>
      <c r="AC755" s="565">
        <f t="shared" si="173"/>
        <v>0</v>
      </c>
      <c r="AD755" s="572">
        <f t="shared" si="174"/>
        <v>0</v>
      </c>
      <c r="AE755" s="560">
        <f t="shared" si="175"/>
        <v>0</v>
      </c>
      <c r="AF755" s="561">
        <f t="shared" si="176"/>
        <v>0</v>
      </c>
      <c r="AG755" s="562"/>
    </row>
    <row r="756" spans="2:33" s="418" customFormat="1" ht="15" customHeight="1" x14ac:dyDescent="0.2">
      <c r="B756" s="554"/>
      <c r="C756" s="382"/>
      <c r="D756" s="383"/>
      <c r="E756" s="381"/>
      <c r="F756" s="1040"/>
      <c r="G756" s="1038"/>
      <c r="H756" s="1041"/>
      <c r="I756" s="381"/>
      <c r="J756" s="568">
        <f t="shared" si="168"/>
        <v>0</v>
      </c>
      <c r="K756" s="381"/>
      <c r="L756" s="381"/>
      <c r="M756" s="568">
        <f t="shared" si="177"/>
        <v>0</v>
      </c>
      <c r="N756" s="570">
        <f>IFERROR(VLOOKUP($C756,Listen!$J$3:$L$39,2,0),0)</f>
        <v>0</v>
      </c>
      <c r="O756" s="570">
        <f>IFERROR(VLOOKUP($C756,Listen!$J$3:$L$39,3,0),0)</f>
        <v>0</v>
      </c>
      <c r="P756" s="453">
        <f t="shared" si="169"/>
        <v>0</v>
      </c>
      <c r="Q756" s="453">
        <f t="shared" si="181"/>
        <v>0</v>
      </c>
      <c r="R756" s="453">
        <f t="shared" si="181"/>
        <v>0</v>
      </c>
      <c r="S756" s="453">
        <f t="shared" si="181"/>
        <v>0</v>
      </c>
      <c r="T756" s="453">
        <f t="shared" si="181"/>
        <v>0</v>
      </c>
      <c r="U756" s="453">
        <f t="shared" si="181"/>
        <v>0</v>
      </c>
      <c r="V756" s="453">
        <f t="shared" si="181"/>
        <v>0</v>
      </c>
      <c r="W756" s="384">
        <f t="shared" si="179"/>
        <v>0</v>
      </c>
      <c r="X756" s="565">
        <f>IF(D756='A. Allgemeine Informationen'!$C$17,$M756-Y756,HLOOKUP('A. Allgemeine Informationen'!$C$17-1,$Z$1:$AF$2005,ROW(D756),FALSE)-$Y756)</f>
        <v>0</v>
      </c>
      <c r="Y756" s="384">
        <f>HLOOKUP('A. Allgemeine Informationen'!$C$17,$Z$1:$AF$2005,ROW(D756),FALSE)</f>
        <v>0</v>
      </c>
      <c r="Z756" s="565">
        <f t="shared" si="170"/>
        <v>0</v>
      </c>
      <c r="AA756" s="565">
        <f t="shared" si="171"/>
        <v>0</v>
      </c>
      <c r="AB756" s="565">
        <f t="shared" si="172"/>
        <v>0</v>
      </c>
      <c r="AC756" s="565">
        <f t="shared" si="173"/>
        <v>0</v>
      </c>
      <c r="AD756" s="572">
        <f t="shared" si="174"/>
        <v>0</v>
      </c>
      <c r="AE756" s="560">
        <f t="shared" si="175"/>
        <v>0</v>
      </c>
      <c r="AF756" s="561">
        <f t="shared" si="176"/>
        <v>0</v>
      </c>
      <c r="AG756" s="562"/>
    </row>
    <row r="757" spans="2:33" s="418" customFormat="1" ht="15" customHeight="1" x14ac:dyDescent="0.2">
      <c r="B757" s="554"/>
      <c r="C757" s="382"/>
      <c r="D757" s="383"/>
      <c r="E757" s="381"/>
      <c r="F757" s="1040"/>
      <c r="G757" s="1038"/>
      <c r="H757" s="1041"/>
      <c r="I757" s="381"/>
      <c r="J757" s="568">
        <f t="shared" si="168"/>
        <v>0</v>
      </c>
      <c r="K757" s="381"/>
      <c r="L757" s="381"/>
      <c r="M757" s="568">
        <f t="shared" si="177"/>
        <v>0</v>
      </c>
      <c r="N757" s="570">
        <f>IFERROR(VLOOKUP($C757,Listen!$J$3:$L$39,2,0),0)</f>
        <v>0</v>
      </c>
      <c r="O757" s="570">
        <f>IFERROR(VLOOKUP($C757,Listen!$J$3:$L$39,3,0),0)</f>
        <v>0</v>
      </c>
      <c r="P757" s="453">
        <f t="shared" si="169"/>
        <v>0</v>
      </c>
      <c r="Q757" s="453">
        <f t="shared" si="181"/>
        <v>0</v>
      </c>
      <c r="R757" s="453">
        <f t="shared" si="181"/>
        <v>0</v>
      </c>
      <c r="S757" s="453">
        <f t="shared" si="181"/>
        <v>0</v>
      </c>
      <c r="T757" s="453">
        <f t="shared" si="181"/>
        <v>0</v>
      </c>
      <c r="U757" s="453">
        <f t="shared" si="181"/>
        <v>0</v>
      </c>
      <c r="V757" s="453">
        <f t="shared" si="181"/>
        <v>0</v>
      </c>
      <c r="W757" s="384">
        <f t="shared" si="179"/>
        <v>0</v>
      </c>
      <c r="X757" s="565">
        <f>IF(D757='A. Allgemeine Informationen'!$C$17,$M757-Y757,HLOOKUP('A. Allgemeine Informationen'!$C$17-1,$Z$1:$AF$2005,ROW(D757),FALSE)-$Y757)</f>
        <v>0</v>
      </c>
      <c r="Y757" s="384">
        <f>HLOOKUP('A. Allgemeine Informationen'!$C$17,$Z$1:$AF$2005,ROW(D757),FALSE)</f>
        <v>0</v>
      </c>
      <c r="Z757" s="565">
        <f t="shared" si="170"/>
        <v>0</v>
      </c>
      <c r="AA757" s="565">
        <f t="shared" si="171"/>
        <v>0</v>
      </c>
      <c r="AB757" s="565">
        <f t="shared" si="172"/>
        <v>0</v>
      </c>
      <c r="AC757" s="565">
        <f t="shared" si="173"/>
        <v>0</v>
      </c>
      <c r="AD757" s="572">
        <f t="shared" si="174"/>
        <v>0</v>
      </c>
      <c r="AE757" s="560">
        <f t="shared" si="175"/>
        <v>0</v>
      </c>
      <c r="AF757" s="561">
        <f t="shared" si="176"/>
        <v>0</v>
      </c>
      <c r="AG757" s="562"/>
    </row>
    <row r="758" spans="2:33" s="418" customFormat="1" ht="15" customHeight="1" x14ac:dyDescent="0.2">
      <c r="B758" s="554"/>
      <c r="C758" s="382"/>
      <c r="D758" s="383"/>
      <c r="E758" s="381"/>
      <c r="F758" s="1040"/>
      <c r="G758" s="1038"/>
      <c r="H758" s="1041"/>
      <c r="I758" s="381"/>
      <c r="J758" s="568">
        <f t="shared" si="168"/>
        <v>0</v>
      </c>
      <c r="K758" s="381"/>
      <c r="L758" s="381"/>
      <c r="M758" s="568">
        <f t="shared" si="177"/>
        <v>0</v>
      </c>
      <c r="N758" s="570">
        <f>IFERROR(VLOOKUP($C758,Listen!$J$3:$L$39,2,0),0)</f>
        <v>0</v>
      </c>
      <c r="O758" s="570">
        <f>IFERROR(VLOOKUP($C758,Listen!$J$3:$L$39,3,0),0)</f>
        <v>0</v>
      </c>
      <c r="P758" s="453">
        <f t="shared" si="169"/>
        <v>0</v>
      </c>
      <c r="Q758" s="453">
        <f t="shared" si="181"/>
        <v>0</v>
      </c>
      <c r="R758" s="453">
        <f t="shared" si="181"/>
        <v>0</v>
      </c>
      <c r="S758" s="453">
        <f t="shared" si="181"/>
        <v>0</v>
      </c>
      <c r="T758" s="453">
        <f t="shared" si="181"/>
        <v>0</v>
      </c>
      <c r="U758" s="453">
        <f t="shared" si="181"/>
        <v>0</v>
      </c>
      <c r="V758" s="453">
        <f t="shared" si="181"/>
        <v>0</v>
      </c>
      <c r="W758" s="384">
        <f t="shared" si="179"/>
        <v>0</v>
      </c>
      <c r="X758" s="565">
        <f>IF(D758='A. Allgemeine Informationen'!$C$17,$M758-Y758,HLOOKUP('A. Allgemeine Informationen'!$C$17-1,$Z$1:$AF$2005,ROW(D758),FALSE)-$Y758)</f>
        <v>0</v>
      </c>
      <c r="Y758" s="384">
        <f>HLOOKUP('A. Allgemeine Informationen'!$C$17,$Z$1:$AF$2005,ROW(D758),FALSE)</f>
        <v>0</v>
      </c>
      <c r="Z758" s="565">
        <f t="shared" si="170"/>
        <v>0</v>
      </c>
      <c r="AA758" s="565">
        <f t="shared" si="171"/>
        <v>0</v>
      </c>
      <c r="AB758" s="565">
        <f t="shared" si="172"/>
        <v>0</v>
      </c>
      <c r="AC758" s="565">
        <f t="shared" si="173"/>
        <v>0</v>
      </c>
      <c r="AD758" s="572">
        <f t="shared" si="174"/>
        <v>0</v>
      </c>
      <c r="AE758" s="560">
        <f t="shared" si="175"/>
        <v>0</v>
      </c>
      <c r="AF758" s="561">
        <f t="shared" si="176"/>
        <v>0</v>
      </c>
      <c r="AG758" s="562"/>
    </row>
    <row r="759" spans="2:33" s="418" customFormat="1" ht="15" customHeight="1" x14ac:dyDescent="0.2">
      <c r="B759" s="554"/>
      <c r="C759" s="382"/>
      <c r="D759" s="383"/>
      <c r="E759" s="381"/>
      <c r="F759" s="1040"/>
      <c r="G759" s="1038"/>
      <c r="H759" s="1041"/>
      <c r="I759" s="381"/>
      <c r="J759" s="568">
        <f t="shared" si="168"/>
        <v>0</v>
      </c>
      <c r="K759" s="381"/>
      <c r="L759" s="381"/>
      <c r="M759" s="568">
        <f t="shared" si="177"/>
        <v>0</v>
      </c>
      <c r="N759" s="570">
        <f>IFERROR(VLOOKUP($C759,Listen!$J$3:$L$39,2,0),0)</f>
        <v>0</v>
      </c>
      <c r="O759" s="570">
        <f>IFERROR(VLOOKUP($C759,Listen!$J$3:$L$39,3,0),0)</f>
        <v>0</v>
      </c>
      <c r="P759" s="453">
        <f t="shared" si="169"/>
        <v>0</v>
      </c>
      <c r="Q759" s="453">
        <f t="shared" ref="Q759:V774" si="182">P759</f>
        <v>0</v>
      </c>
      <c r="R759" s="453">
        <f t="shared" si="182"/>
        <v>0</v>
      </c>
      <c r="S759" s="453">
        <f t="shared" si="182"/>
        <v>0</v>
      </c>
      <c r="T759" s="453">
        <f t="shared" si="182"/>
        <v>0</v>
      </c>
      <c r="U759" s="453">
        <f t="shared" si="182"/>
        <v>0</v>
      </c>
      <c r="V759" s="453">
        <f t="shared" si="182"/>
        <v>0</v>
      </c>
      <c r="W759" s="384">
        <f t="shared" si="179"/>
        <v>0</v>
      </c>
      <c r="X759" s="565">
        <f>IF(D759='A. Allgemeine Informationen'!$C$17,$M759-Y759,HLOOKUP('A. Allgemeine Informationen'!$C$17-1,$Z$1:$AF$2005,ROW(D759),FALSE)-$Y759)</f>
        <v>0</v>
      </c>
      <c r="Y759" s="384">
        <f>HLOOKUP('A. Allgemeine Informationen'!$C$17,$Z$1:$AF$2005,ROW(D759),FALSE)</f>
        <v>0</v>
      </c>
      <c r="Z759" s="565">
        <f t="shared" si="170"/>
        <v>0</v>
      </c>
      <c r="AA759" s="565">
        <f t="shared" si="171"/>
        <v>0</v>
      </c>
      <c r="AB759" s="565">
        <f t="shared" si="172"/>
        <v>0</v>
      </c>
      <c r="AC759" s="565">
        <f t="shared" si="173"/>
        <v>0</v>
      </c>
      <c r="AD759" s="572">
        <f t="shared" si="174"/>
        <v>0</v>
      </c>
      <c r="AE759" s="560">
        <f t="shared" si="175"/>
        <v>0</v>
      </c>
      <c r="AF759" s="561">
        <f t="shared" si="176"/>
        <v>0</v>
      </c>
      <c r="AG759" s="562"/>
    </row>
    <row r="760" spans="2:33" s="418" customFormat="1" ht="15" customHeight="1" x14ac:dyDescent="0.2">
      <c r="B760" s="554"/>
      <c r="C760" s="382"/>
      <c r="D760" s="383"/>
      <c r="E760" s="381"/>
      <c r="F760" s="1040"/>
      <c r="G760" s="1038"/>
      <c r="H760" s="1041"/>
      <c r="I760" s="381"/>
      <c r="J760" s="568">
        <f t="shared" si="168"/>
        <v>0</v>
      </c>
      <c r="K760" s="381"/>
      <c r="L760" s="381"/>
      <c r="M760" s="568">
        <f t="shared" si="177"/>
        <v>0</v>
      </c>
      <c r="N760" s="570">
        <f>IFERROR(VLOOKUP($C760,Listen!$J$3:$L$39,2,0),0)</f>
        <v>0</v>
      </c>
      <c r="O760" s="570">
        <f>IFERROR(VLOOKUP($C760,Listen!$J$3:$L$39,3,0),0)</f>
        <v>0</v>
      </c>
      <c r="P760" s="453">
        <f t="shared" si="169"/>
        <v>0</v>
      </c>
      <c r="Q760" s="453">
        <f t="shared" si="182"/>
        <v>0</v>
      </c>
      <c r="R760" s="453">
        <f t="shared" si="182"/>
        <v>0</v>
      </c>
      <c r="S760" s="453">
        <f t="shared" si="182"/>
        <v>0</v>
      </c>
      <c r="T760" s="453">
        <f t="shared" si="182"/>
        <v>0</v>
      </c>
      <c r="U760" s="453">
        <f t="shared" si="182"/>
        <v>0</v>
      </c>
      <c r="V760" s="453">
        <f t="shared" si="182"/>
        <v>0</v>
      </c>
      <c r="W760" s="384">
        <f t="shared" si="179"/>
        <v>0</v>
      </c>
      <c r="X760" s="565">
        <f>IF(D760='A. Allgemeine Informationen'!$C$17,$M760-Y760,HLOOKUP('A. Allgemeine Informationen'!$C$17-1,$Z$1:$AF$2005,ROW(D760),FALSE)-$Y760)</f>
        <v>0</v>
      </c>
      <c r="Y760" s="384">
        <f>HLOOKUP('A. Allgemeine Informationen'!$C$17,$Z$1:$AF$2005,ROW(D760),FALSE)</f>
        <v>0</v>
      </c>
      <c r="Z760" s="565">
        <f t="shared" si="170"/>
        <v>0</v>
      </c>
      <c r="AA760" s="565">
        <f t="shared" si="171"/>
        <v>0</v>
      </c>
      <c r="AB760" s="565">
        <f t="shared" si="172"/>
        <v>0</v>
      </c>
      <c r="AC760" s="565">
        <f t="shared" si="173"/>
        <v>0</v>
      </c>
      <c r="AD760" s="572">
        <f t="shared" si="174"/>
        <v>0</v>
      </c>
      <c r="AE760" s="560">
        <f t="shared" si="175"/>
        <v>0</v>
      </c>
      <c r="AF760" s="561">
        <f t="shared" si="176"/>
        <v>0</v>
      </c>
      <c r="AG760" s="562"/>
    </row>
    <row r="761" spans="2:33" s="418" customFormat="1" ht="15" customHeight="1" x14ac:dyDescent="0.2">
      <c r="B761" s="554"/>
      <c r="C761" s="382"/>
      <c r="D761" s="383"/>
      <c r="E761" s="381"/>
      <c r="F761" s="1040"/>
      <c r="G761" s="1038"/>
      <c r="H761" s="1041"/>
      <c r="I761" s="381"/>
      <c r="J761" s="568">
        <f t="shared" si="168"/>
        <v>0</v>
      </c>
      <c r="K761" s="381"/>
      <c r="L761" s="381"/>
      <c r="M761" s="568">
        <f t="shared" si="177"/>
        <v>0</v>
      </c>
      <c r="N761" s="570">
        <f>IFERROR(VLOOKUP($C761,Listen!$J$3:$L$39,2,0),0)</f>
        <v>0</v>
      </c>
      <c r="O761" s="570">
        <f>IFERROR(VLOOKUP($C761,Listen!$J$3:$L$39,3,0),0)</f>
        <v>0</v>
      </c>
      <c r="P761" s="453">
        <f t="shared" si="169"/>
        <v>0</v>
      </c>
      <c r="Q761" s="453">
        <f t="shared" si="182"/>
        <v>0</v>
      </c>
      <c r="R761" s="453">
        <f t="shared" si="182"/>
        <v>0</v>
      </c>
      <c r="S761" s="453">
        <f t="shared" si="182"/>
        <v>0</v>
      </c>
      <c r="T761" s="453">
        <f t="shared" si="182"/>
        <v>0</v>
      </c>
      <c r="U761" s="453">
        <f t="shared" si="182"/>
        <v>0</v>
      </c>
      <c r="V761" s="453">
        <f t="shared" si="182"/>
        <v>0</v>
      </c>
      <c r="W761" s="384">
        <f t="shared" si="179"/>
        <v>0</v>
      </c>
      <c r="X761" s="565">
        <f>IF(D761='A. Allgemeine Informationen'!$C$17,$M761-Y761,HLOOKUP('A. Allgemeine Informationen'!$C$17-1,$Z$1:$AF$2005,ROW(D761),FALSE)-$Y761)</f>
        <v>0</v>
      </c>
      <c r="Y761" s="384">
        <f>HLOOKUP('A. Allgemeine Informationen'!$C$17,$Z$1:$AF$2005,ROW(D761),FALSE)</f>
        <v>0</v>
      </c>
      <c r="Z761" s="565">
        <f t="shared" si="170"/>
        <v>0</v>
      </c>
      <c r="AA761" s="565">
        <f t="shared" si="171"/>
        <v>0</v>
      </c>
      <c r="AB761" s="565">
        <f t="shared" si="172"/>
        <v>0</v>
      </c>
      <c r="AC761" s="565">
        <f t="shared" si="173"/>
        <v>0</v>
      </c>
      <c r="AD761" s="572">
        <f t="shared" si="174"/>
        <v>0</v>
      </c>
      <c r="AE761" s="560">
        <f t="shared" si="175"/>
        <v>0</v>
      </c>
      <c r="AF761" s="561">
        <f t="shared" si="176"/>
        <v>0</v>
      </c>
      <c r="AG761" s="562"/>
    </row>
    <row r="762" spans="2:33" s="418" customFormat="1" ht="15" customHeight="1" x14ac:dyDescent="0.2">
      <c r="B762" s="554"/>
      <c r="C762" s="382"/>
      <c r="D762" s="383"/>
      <c r="E762" s="381"/>
      <c r="F762" s="1040"/>
      <c r="G762" s="1038"/>
      <c r="H762" s="1041"/>
      <c r="I762" s="381"/>
      <c r="J762" s="568">
        <f t="shared" si="168"/>
        <v>0</v>
      </c>
      <c r="K762" s="381"/>
      <c r="L762" s="381"/>
      <c r="M762" s="568">
        <f t="shared" si="177"/>
        <v>0</v>
      </c>
      <c r="N762" s="570">
        <f>IFERROR(VLOOKUP($C762,Listen!$J$3:$L$39,2,0),0)</f>
        <v>0</v>
      </c>
      <c r="O762" s="570">
        <f>IFERROR(VLOOKUP($C762,Listen!$J$3:$L$39,3,0),0)</f>
        <v>0</v>
      </c>
      <c r="P762" s="453">
        <f t="shared" si="169"/>
        <v>0</v>
      </c>
      <c r="Q762" s="453">
        <f t="shared" si="182"/>
        <v>0</v>
      </c>
      <c r="R762" s="453">
        <f t="shared" si="182"/>
        <v>0</v>
      </c>
      <c r="S762" s="453">
        <f t="shared" si="182"/>
        <v>0</v>
      </c>
      <c r="T762" s="453">
        <f t="shared" si="182"/>
        <v>0</v>
      </c>
      <c r="U762" s="453">
        <f t="shared" si="182"/>
        <v>0</v>
      </c>
      <c r="V762" s="453">
        <f t="shared" si="182"/>
        <v>0</v>
      </c>
      <c r="W762" s="384">
        <f t="shared" si="179"/>
        <v>0</v>
      </c>
      <c r="X762" s="565">
        <f>IF(D762='A. Allgemeine Informationen'!$C$17,$M762-Y762,HLOOKUP('A. Allgemeine Informationen'!$C$17-1,$Z$1:$AF$2005,ROW(D762),FALSE)-$Y762)</f>
        <v>0</v>
      </c>
      <c r="Y762" s="384">
        <f>HLOOKUP('A. Allgemeine Informationen'!$C$17,$Z$1:$AF$2005,ROW(D762),FALSE)</f>
        <v>0</v>
      </c>
      <c r="Z762" s="565">
        <f t="shared" si="170"/>
        <v>0</v>
      </c>
      <c r="AA762" s="565">
        <f t="shared" si="171"/>
        <v>0</v>
      </c>
      <c r="AB762" s="565">
        <f t="shared" si="172"/>
        <v>0</v>
      </c>
      <c r="AC762" s="565">
        <f t="shared" si="173"/>
        <v>0</v>
      </c>
      <c r="AD762" s="572">
        <f t="shared" si="174"/>
        <v>0</v>
      </c>
      <c r="AE762" s="560">
        <f t="shared" si="175"/>
        <v>0</v>
      </c>
      <c r="AF762" s="561">
        <f t="shared" si="176"/>
        <v>0</v>
      </c>
      <c r="AG762" s="562"/>
    </row>
    <row r="763" spans="2:33" s="418" customFormat="1" ht="15" customHeight="1" x14ac:dyDescent="0.2">
      <c r="B763" s="554"/>
      <c r="C763" s="382"/>
      <c r="D763" s="383"/>
      <c r="E763" s="381"/>
      <c r="F763" s="1040"/>
      <c r="G763" s="1038"/>
      <c r="H763" s="1041"/>
      <c r="I763" s="381"/>
      <c r="J763" s="568">
        <f t="shared" si="168"/>
        <v>0</v>
      </c>
      <c r="K763" s="381"/>
      <c r="L763" s="381"/>
      <c r="M763" s="568">
        <f t="shared" si="177"/>
        <v>0</v>
      </c>
      <c r="N763" s="570">
        <f>IFERROR(VLOOKUP($C763,Listen!$J$3:$L$39,2,0),0)</f>
        <v>0</v>
      </c>
      <c r="O763" s="570">
        <f>IFERROR(VLOOKUP($C763,Listen!$J$3:$L$39,3,0),0)</f>
        <v>0</v>
      </c>
      <c r="P763" s="453">
        <f t="shared" si="169"/>
        <v>0</v>
      </c>
      <c r="Q763" s="453">
        <f t="shared" si="182"/>
        <v>0</v>
      </c>
      <c r="R763" s="453">
        <f t="shared" si="182"/>
        <v>0</v>
      </c>
      <c r="S763" s="453">
        <f t="shared" si="182"/>
        <v>0</v>
      </c>
      <c r="T763" s="453">
        <f t="shared" si="182"/>
        <v>0</v>
      </c>
      <c r="U763" s="453">
        <f t="shared" si="182"/>
        <v>0</v>
      </c>
      <c r="V763" s="453">
        <f t="shared" si="182"/>
        <v>0</v>
      </c>
      <c r="W763" s="384">
        <f t="shared" si="179"/>
        <v>0</v>
      </c>
      <c r="X763" s="565">
        <f>IF(D763='A. Allgemeine Informationen'!$C$17,$M763-Y763,HLOOKUP('A. Allgemeine Informationen'!$C$17-1,$Z$1:$AF$2005,ROW(D763),FALSE)-$Y763)</f>
        <v>0</v>
      </c>
      <c r="Y763" s="384">
        <f>HLOOKUP('A. Allgemeine Informationen'!$C$17,$Z$1:$AF$2005,ROW(D763),FALSE)</f>
        <v>0</v>
      </c>
      <c r="Z763" s="565">
        <f t="shared" si="170"/>
        <v>0</v>
      </c>
      <c r="AA763" s="565">
        <f t="shared" si="171"/>
        <v>0</v>
      </c>
      <c r="AB763" s="565">
        <f t="shared" si="172"/>
        <v>0</v>
      </c>
      <c r="AC763" s="565">
        <f t="shared" si="173"/>
        <v>0</v>
      </c>
      <c r="AD763" s="572">
        <f t="shared" si="174"/>
        <v>0</v>
      </c>
      <c r="AE763" s="560">
        <f t="shared" si="175"/>
        <v>0</v>
      </c>
      <c r="AF763" s="561">
        <f t="shared" si="176"/>
        <v>0</v>
      </c>
      <c r="AG763" s="562"/>
    </row>
    <row r="764" spans="2:33" s="418" customFormat="1" ht="15" customHeight="1" x14ac:dyDescent="0.2">
      <c r="B764" s="554"/>
      <c r="C764" s="382"/>
      <c r="D764" s="383"/>
      <c r="E764" s="381"/>
      <c r="F764" s="1040"/>
      <c r="G764" s="1038"/>
      <c r="H764" s="1041"/>
      <c r="I764" s="381"/>
      <c r="J764" s="568">
        <f t="shared" si="168"/>
        <v>0</v>
      </c>
      <c r="K764" s="381"/>
      <c r="L764" s="381"/>
      <c r="M764" s="568">
        <f t="shared" si="177"/>
        <v>0</v>
      </c>
      <c r="N764" s="570">
        <f>IFERROR(VLOOKUP($C764,Listen!$J$3:$L$39,2,0),0)</f>
        <v>0</v>
      </c>
      <c r="O764" s="570">
        <f>IFERROR(VLOOKUP($C764,Listen!$J$3:$L$39,3,0),0)</f>
        <v>0</v>
      </c>
      <c r="P764" s="453">
        <f t="shared" si="169"/>
        <v>0</v>
      </c>
      <c r="Q764" s="453">
        <f t="shared" si="182"/>
        <v>0</v>
      </c>
      <c r="R764" s="453">
        <f t="shared" si="182"/>
        <v>0</v>
      </c>
      <c r="S764" s="453">
        <f t="shared" si="182"/>
        <v>0</v>
      </c>
      <c r="T764" s="453">
        <f t="shared" si="182"/>
        <v>0</v>
      </c>
      <c r="U764" s="453">
        <f t="shared" si="182"/>
        <v>0</v>
      </c>
      <c r="V764" s="453">
        <f t="shared" si="182"/>
        <v>0</v>
      </c>
      <c r="W764" s="384">
        <f t="shared" si="179"/>
        <v>0</v>
      </c>
      <c r="X764" s="565">
        <f>IF(D764='A. Allgemeine Informationen'!$C$17,$M764-Y764,HLOOKUP('A. Allgemeine Informationen'!$C$17-1,$Z$1:$AF$2005,ROW(D764),FALSE)-$Y764)</f>
        <v>0</v>
      </c>
      <c r="Y764" s="384">
        <f>HLOOKUP('A. Allgemeine Informationen'!$C$17,$Z$1:$AF$2005,ROW(D764),FALSE)</f>
        <v>0</v>
      </c>
      <c r="Z764" s="565">
        <f t="shared" si="170"/>
        <v>0</v>
      </c>
      <c r="AA764" s="565">
        <f t="shared" si="171"/>
        <v>0</v>
      </c>
      <c r="AB764" s="565">
        <f t="shared" si="172"/>
        <v>0</v>
      </c>
      <c r="AC764" s="565">
        <f t="shared" si="173"/>
        <v>0</v>
      </c>
      <c r="AD764" s="572">
        <f t="shared" si="174"/>
        <v>0</v>
      </c>
      <c r="AE764" s="560">
        <f t="shared" si="175"/>
        <v>0</v>
      </c>
      <c r="AF764" s="561">
        <f t="shared" si="176"/>
        <v>0</v>
      </c>
      <c r="AG764" s="562"/>
    </row>
    <row r="765" spans="2:33" s="418" customFormat="1" ht="15" customHeight="1" x14ac:dyDescent="0.2">
      <c r="B765" s="554"/>
      <c r="C765" s="382"/>
      <c r="D765" s="383"/>
      <c r="E765" s="381"/>
      <c r="F765" s="1040"/>
      <c r="G765" s="1038"/>
      <c r="H765" s="1041"/>
      <c r="I765" s="381"/>
      <c r="J765" s="568">
        <f t="shared" si="168"/>
        <v>0</v>
      </c>
      <c r="K765" s="381"/>
      <c r="L765" s="381"/>
      <c r="M765" s="568">
        <f t="shared" si="177"/>
        <v>0</v>
      </c>
      <c r="N765" s="570">
        <f>IFERROR(VLOOKUP($C765,Listen!$J$3:$L$39,2,0),0)</f>
        <v>0</v>
      </c>
      <c r="O765" s="570">
        <f>IFERROR(VLOOKUP($C765,Listen!$J$3:$L$39,3,0),0)</f>
        <v>0</v>
      </c>
      <c r="P765" s="453">
        <f t="shared" si="169"/>
        <v>0</v>
      </c>
      <c r="Q765" s="453">
        <f t="shared" si="182"/>
        <v>0</v>
      </c>
      <c r="R765" s="453">
        <f t="shared" si="182"/>
        <v>0</v>
      </c>
      <c r="S765" s="453">
        <f t="shared" si="182"/>
        <v>0</v>
      </c>
      <c r="T765" s="453">
        <f t="shared" si="182"/>
        <v>0</v>
      </c>
      <c r="U765" s="453">
        <f t="shared" si="182"/>
        <v>0</v>
      </c>
      <c r="V765" s="453">
        <f t="shared" si="182"/>
        <v>0</v>
      </c>
      <c r="W765" s="384">
        <f t="shared" si="179"/>
        <v>0</v>
      </c>
      <c r="X765" s="565">
        <f>IF(D765='A. Allgemeine Informationen'!$C$17,$M765-Y765,HLOOKUP('A. Allgemeine Informationen'!$C$17-1,$Z$1:$AF$2005,ROW(D765),FALSE)-$Y765)</f>
        <v>0</v>
      </c>
      <c r="Y765" s="384">
        <f>HLOOKUP('A. Allgemeine Informationen'!$C$17,$Z$1:$AF$2005,ROW(D765),FALSE)</f>
        <v>0</v>
      </c>
      <c r="Z765" s="565">
        <f t="shared" si="170"/>
        <v>0</v>
      </c>
      <c r="AA765" s="565">
        <f t="shared" si="171"/>
        <v>0</v>
      </c>
      <c r="AB765" s="565">
        <f t="shared" si="172"/>
        <v>0</v>
      </c>
      <c r="AC765" s="565">
        <f t="shared" si="173"/>
        <v>0</v>
      </c>
      <c r="AD765" s="572">
        <f t="shared" si="174"/>
        <v>0</v>
      </c>
      <c r="AE765" s="560">
        <f t="shared" si="175"/>
        <v>0</v>
      </c>
      <c r="AF765" s="561">
        <f t="shared" si="176"/>
        <v>0</v>
      </c>
      <c r="AG765" s="562"/>
    </row>
    <row r="766" spans="2:33" s="418" customFormat="1" ht="15" customHeight="1" x14ac:dyDescent="0.2">
      <c r="B766" s="554"/>
      <c r="C766" s="382"/>
      <c r="D766" s="383"/>
      <c r="E766" s="381"/>
      <c r="F766" s="1040"/>
      <c r="G766" s="1038"/>
      <c r="H766" s="1041"/>
      <c r="I766" s="381"/>
      <c r="J766" s="568">
        <f t="shared" si="168"/>
        <v>0</v>
      </c>
      <c r="K766" s="381"/>
      <c r="L766" s="381"/>
      <c r="M766" s="568">
        <f t="shared" si="177"/>
        <v>0</v>
      </c>
      <c r="N766" s="570">
        <f>IFERROR(VLOOKUP($C766,Listen!$J$3:$L$39,2,0),0)</f>
        <v>0</v>
      </c>
      <c r="O766" s="570">
        <f>IFERROR(VLOOKUP($C766,Listen!$J$3:$L$39,3,0),0)</f>
        <v>0</v>
      </c>
      <c r="P766" s="453">
        <f t="shared" si="169"/>
        <v>0</v>
      </c>
      <c r="Q766" s="453">
        <f t="shared" si="182"/>
        <v>0</v>
      </c>
      <c r="R766" s="453">
        <f t="shared" si="182"/>
        <v>0</v>
      </c>
      <c r="S766" s="453">
        <f t="shared" si="182"/>
        <v>0</v>
      </c>
      <c r="T766" s="453">
        <f t="shared" si="182"/>
        <v>0</v>
      </c>
      <c r="U766" s="453">
        <f t="shared" si="182"/>
        <v>0</v>
      </c>
      <c r="V766" s="453">
        <f t="shared" si="182"/>
        <v>0</v>
      </c>
      <c r="W766" s="384">
        <f t="shared" si="179"/>
        <v>0</v>
      </c>
      <c r="X766" s="565">
        <f>IF(D766='A. Allgemeine Informationen'!$C$17,$M766-Y766,HLOOKUP('A. Allgemeine Informationen'!$C$17-1,$Z$1:$AF$2005,ROW(D766),FALSE)-$Y766)</f>
        <v>0</v>
      </c>
      <c r="Y766" s="384">
        <f>HLOOKUP('A. Allgemeine Informationen'!$C$17,$Z$1:$AF$2005,ROW(D766),FALSE)</f>
        <v>0</v>
      </c>
      <c r="Z766" s="565">
        <f t="shared" si="170"/>
        <v>0</v>
      </c>
      <c r="AA766" s="565">
        <f t="shared" si="171"/>
        <v>0</v>
      </c>
      <c r="AB766" s="565">
        <f t="shared" si="172"/>
        <v>0</v>
      </c>
      <c r="AC766" s="565">
        <f t="shared" si="173"/>
        <v>0</v>
      </c>
      <c r="AD766" s="572">
        <f t="shared" si="174"/>
        <v>0</v>
      </c>
      <c r="AE766" s="560">
        <f t="shared" si="175"/>
        <v>0</v>
      </c>
      <c r="AF766" s="561">
        <f t="shared" si="176"/>
        <v>0</v>
      </c>
      <c r="AG766" s="562"/>
    </row>
    <row r="767" spans="2:33" s="418" customFormat="1" ht="15" customHeight="1" x14ac:dyDescent="0.2">
      <c r="B767" s="554"/>
      <c r="C767" s="382"/>
      <c r="D767" s="383"/>
      <c r="E767" s="381"/>
      <c r="F767" s="1040"/>
      <c r="G767" s="1038"/>
      <c r="H767" s="1041"/>
      <c r="I767" s="381"/>
      <c r="J767" s="568">
        <f t="shared" si="168"/>
        <v>0</v>
      </c>
      <c r="K767" s="381"/>
      <c r="L767" s="381"/>
      <c r="M767" s="568">
        <f t="shared" si="177"/>
        <v>0</v>
      </c>
      <c r="N767" s="570">
        <f>IFERROR(VLOOKUP($C767,Listen!$J$3:$L$39,2,0),0)</f>
        <v>0</v>
      </c>
      <c r="O767" s="570">
        <f>IFERROR(VLOOKUP($C767,Listen!$J$3:$L$39,3,0),0)</f>
        <v>0</v>
      </c>
      <c r="P767" s="453">
        <f t="shared" si="169"/>
        <v>0</v>
      </c>
      <c r="Q767" s="453">
        <f t="shared" si="182"/>
        <v>0</v>
      </c>
      <c r="R767" s="453">
        <f t="shared" si="182"/>
        <v>0</v>
      </c>
      <c r="S767" s="453">
        <f t="shared" si="182"/>
        <v>0</v>
      </c>
      <c r="T767" s="453">
        <f t="shared" si="182"/>
        <v>0</v>
      </c>
      <c r="U767" s="453">
        <f t="shared" si="182"/>
        <v>0</v>
      </c>
      <c r="V767" s="453">
        <f t="shared" si="182"/>
        <v>0</v>
      </c>
      <c r="W767" s="384">
        <f t="shared" si="179"/>
        <v>0</v>
      </c>
      <c r="X767" s="565">
        <f>IF(D767='A. Allgemeine Informationen'!$C$17,$M767-Y767,HLOOKUP('A. Allgemeine Informationen'!$C$17-1,$Z$1:$AF$2005,ROW(D767),FALSE)-$Y767)</f>
        <v>0</v>
      </c>
      <c r="Y767" s="384">
        <f>HLOOKUP('A. Allgemeine Informationen'!$C$17,$Z$1:$AF$2005,ROW(D767),FALSE)</f>
        <v>0</v>
      </c>
      <c r="Z767" s="565">
        <f t="shared" si="170"/>
        <v>0</v>
      </c>
      <c r="AA767" s="565">
        <f t="shared" si="171"/>
        <v>0</v>
      </c>
      <c r="AB767" s="565">
        <f t="shared" si="172"/>
        <v>0</v>
      </c>
      <c r="AC767" s="565">
        <f t="shared" si="173"/>
        <v>0</v>
      </c>
      <c r="AD767" s="572">
        <f t="shared" si="174"/>
        <v>0</v>
      </c>
      <c r="AE767" s="560">
        <f t="shared" si="175"/>
        <v>0</v>
      </c>
      <c r="AF767" s="561">
        <f t="shared" si="176"/>
        <v>0</v>
      </c>
      <c r="AG767" s="562"/>
    </row>
    <row r="768" spans="2:33" s="418" customFormat="1" ht="15" customHeight="1" x14ac:dyDescent="0.2">
      <c r="B768" s="554"/>
      <c r="C768" s="382"/>
      <c r="D768" s="383"/>
      <c r="E768" s="381"/>
      <c r="F768" s="1040"/>
      <c r="G768" s="1038"/>
      <c r="H768" s="1041"/>
      <c r="I768" s="381"/>
      <c r="J768" s="568">
        <f t="shared" si="168"/>
        <v>0</v>
      </c>
      <c r="K768" s="381"/>
      <c r="L768" s="381"/>
      <c r="M768" s="568">
        <f t="shared" si="177"/>
        <v>0</v>
      </c>
      <c r="N768" s="570">
        <f>IFERROR(VLOOKUP($C768,Listen!$J$3:$L$39,2,0),0)</f>
        <v>0</v>
      </c>
      <c r="O768" s="570">
        <f>IFERROR(VLOOKUP($C768,Listen!$J$3:$L$39,3,0),0)</f>
        <v>0</v>
      </c>
      <c r="P768" s="453">
        <f t="shared" si="169"/>
        <v>0</v>
      </c>
      <c r="Q768" s="453">
        <f t="shared" si="182"/>
        <v>0</v>
      </c>
      <c r="R768" s="453">
        <f t="shared" si="182"/>
        <v>0</v>
      </c>
      <c r="S768" s="453">
        <f t="shared" si="182"/>
        <v>0</v>
      </c>
      <c r="T768" s="453">
        <f t="shared" si="182"/>
        <v>0</v>
      </c>
      <c r="U768" s="453">
        <f t="shared" si="182"/>
        <v>0</v>
      </c>
      <c r="V768" s="453">
        <f t="shared" si="182"/>
        <v>0</v>
      </c>
      <c r="W768" s="384">
        <f t="shared" si="179"/>
        <v>0</v>
      </c>
      <c r="X768" s="565">
        <f>IF(D768='A. Allgemeine Informationen'!$C$17,$M768-Y768,HLOOKUP('A. Allgemeine Informationen'!$C$17-1,$Z$1:$AF$2005,ROW(D768),FALSE)-$Y768)</f>
        <v>0</v>
      </c>
      <c r="Y768" s="384">
        <f>HLOOKUP('A. Allgemeine Informationen'!$C$17,$Z$1:$AF$2005,ROW(D768),FALSE)</f>
        <v>0</v>
      </c>
      <c r="Z768" s="565">
        <f t="shared" si="170"/>
        <v>0</v>
      </c>
      <c r="AA768" s="565">
        <f t="shared" si="171"/>
        <v>0</v>
      </c>
      <c r="AB768" s="565">
        <f t="shared" si="172"/>
        <v>0</v>
      </c>
      <c r="AC768" s="565">
        <f t="shared" si="173"/>
        <v>0</v>
      </c>
      <c r="AD768" s="572">
        <f t="shared" si="174"/>
        <v>0</v>
      </c>
      <c r="AE768" s="560">
        <f t="shared" si="175"/>
        <v>0</v>
      </c>
      <c r="AF768" s="561">
        <f t="shared" si="176"/>
        <v>0</v>
      </c>
      <c r="AG768" s="562"/>
    </row>
    <row r="769" spans="2:33" s="418" customFormat="1" ht="15" customHeight="1" x14ac:dyDescent="0.2">
      <c r="B769" s="554"/>
      <c r="C769" s="382"/>
      <c r="D769" s="383"/>
      <c r="E769" s="381"/>
      <c r="F769" s="1040"/>
      <c r="G769" s="1038"/>
      <c r="H769" s="1041"/>
      <c r="I769" s="381"/>
      <c r="J769" s="568">
        <f t="shared" si="168"/>
        <v>0</v>
      </c>
      <c r="K769" s="381"/>
      <c r="L769" s="381"/>
      <c r="M769" s="568">
        <f t="shared" si="177"/>
        <v>0</v>
      </c>
      <c r="N769" s="570">
        <f>IFERROR(VLOOKUP($C769,Listen!$J$3:$L$39,2,0),0)</f>
        <v>0</v>
      </c>
      <c r="O769" s="570">
        <f>IFERROR(VLOOKUP($C769,Listen!$J$3:$L$39,3,0),0)</f>
        <v>0</v>
      </c>
      <c r="P769" s="453">
        <f t="shared" si="169"/>
        <v>0</v>
      </c>
      <c r="Q769" s="453">
        <f t="shared" si="182"/>
        <v>0</v>
      </c>
      <c r="R769" s="453">
        <f t="shared" si="182"/>
        <v>0</v>
      </c>
      <c r="S769" s="453">
        <f t="shared" si="182"/>
        <v>0</v>
      </c>
      <c r="T769" s="453">
        <f t="shared" si="182"/>
        <v>0</v>
      </c>
      <c r="U769" s="453">
        <f t="shared" si="182"/>
        <v>0</v>
      </c>
      <c r="V769" s="453">
        <f t="shared" si="182"/>
        <v>0</v>
      </c>
      <c r="W769" s="384">
        <f t="shared" si="179"/>
        <v>0</v>
      </c>
      <c r="X769" s="565">
        <f>IF(D769='A. Allgemeine Informationen'!$C$17,$M769-Y769,HLOOKUP('A. Allgemeine Informationen'!$C$17-1,$Z$1:$AF$2005,ROW(D769),FALSE)-$Y769)</f>
        <v>0</v>
      </c>
      <c r="Y769" s="384">
        <f>HLOOKUP('A. Allgemeine Informationen'!$C$17,$Z$1:$AF$2005,ROW(D769),FALSE)</f>
        <v>0</v>
      </c>
      <c r="Z769" s="565">
        <f t="shared" si="170"/>
        <v>0</v>
      </c>
      <c r="AA769" s="565">
        <f t="shared" si="171"/>
        <v>0</v>
      </c>
      <c r="AB769" s="565">
        <f t="shared" si="172"/>
        <v>0</v>
      </c>
      <c r="AC769" s="565">
        <f t="shared" si="173"/>
        <v>0</v>
      </c>
      <c r="AD769" s="572">
        <f t="shared" si="174"/>
        <v>0</v>
      </c>
      <c r="AE769" s="560">
        <f t="shared" si="175"/>
        <v>0</v>
      </c>
      <c r="AF769" s="561">
        <f t="shared" si="176"/>
        <v>0</v>
      </c>
      <c r="AG769" s="562"/>
    </row>
    <row r="770" spans="2:33" s="418" customFormat="1" ht="15" customHeight="1" x14ac:dyDescent="0.2">
      <c r="B770" s="554"/>
      <c r="C770" s="382"/>
      <c r="D770" s="383"/>
      <c r="E770" s="381"/>
      <c r="F770" s="1040"/>
      <c r="G770" s="1038"/>
      <c r="H770" s="1041"/>
      <c r="I770" s="381"/>
      <c r="J770" s="568">
        <f t="shared" si="168"/>
        <v>0</v>
      </c>
      <c r="K770" s="381"/>
      <c r="L770" s="381"/>
      <c r="M770" s="568">
        <f t="shared" si="177"/>
        <v>0</v>
      </c>
      <c r="N770" s="570">
        <f>IFERROR(VLOOKUP($C770,Listen!$J$3:$L$39,2,0),0)</f>
        <v>0</v>
      </c>
      <c r="O770" s="570">
        <f>IFERROR(VLOOKUP($C770,Listen!$J$3:$L$39,3,0),0)</f>
        <v>0</v>
      </c>
      <c r="P770" s="453">
        <f t="shared" si="169"/>
        <v>0</v>
      </c>
      <c r="Q770" s="453">
        <f t="shared" si="182"/>
        <v>0</v>
      </c>
      <c r="R770" s="453">
        <f t="shared" si="182"/>
        <v>0</v>
      </c>
      <c r="S770" s="453">
        <f t="shared" si="182"/>
        <v>0</v>
      </c>
      <c r="T770" s="453">
        <f t="shared" si="182"/>
        <v>0</v>
      </c>
      <c r="U770" s="453">
        <f t="shared" si="182"/>
        <v>0</v>
      </c>
      <c r="V770" s="453">
        <f t="shared" si="182"/>
        <v>0</v>
      </c>
      <c r="W770" s="384">
        <f t="shared" si="179"/>
        <v>0</v>
      </c>
      <c r="X770" s="565">
        <f>IF(D770='A. Allgemeine Informationen'!$C$17,$M770-Y770,HLOOKUP('A. Allgemeine Informationen'!$C$17-1,$Z$1:$AF$2005,ROW(D770),FALSE)-$Y770)</f>
        <v>0</v>
      </c>
      <c r="Y770" s="384">
        <f>HLOOKUP('A. Allgemeine Informationen'!$C$17,$Z$1:$AF$2005,ROW(D770),FALSE)</f>
        <v>0</v>
      </c>
      <c r="Z770" s="565">
        <f t="shared" si="170"/>
        <v>0</v>
      </c>
      <c r="AA770" s="565">
        <f t="shared" si="171"/>
        <v>0</v>
      </c>
      <c r="AB770" s="565">
        <f t="shared" si="172"/>
        <v>0</v>
      </c>
      <c r="AC770" s="565">
        <f t="shared" si="173"/>
        <v>0</v>
      </c>
      <c r="AD770" s="572">
        <f t="shared" si="174"/>
        <v>0</v>
      </c>
      <c r="AE770" s="560">
        <f t="shared" si="175"/>
        <v>0</v>
      </c>
      <c r="AF770" s="561">
        <f t="shared" si="176"/>
        <v>0</v>
      </c>
      <c r="AG770" s="562"/>
    </row>
    <row r="771" spans="2:33" s="418" customFormat="1" ht="15" customHeight="1" x14ac:dyDescent="0.2">
      <c r="B771" s="554"/>
      <c r="C771" s="382"/>
      <c r="D771" s="383"/>
      <c r="E771" s="381"/>
      <c r="F771" s="1040"/>
      <c r="G771" s="1038"/>
      <c r="H771" s="1041"/>
      <c r="I771" s="381"/>
      <c r="J771" s="568">
        <f t="shared" si="168"/>
        <v>0</v>
      </c>
      <c r="K771" s="381"/>
      <c r="L771" s="381"/>
      <c r="M771" s="568">
        <f t="shared" si="177"/>
        <v>0</v>
      </c>
      <c r="N771" s="570">
        <f>IFERROR(VLOOKUP($C771,Listen!$J$3:$L$39,2,0),0)</f>
        <v>0</v>
      </c>
      <c r="O771" s="570">
        <f>IFERROR(VLOOKUP($C771,Listen!$J$3:$L$39,3,0),0)</f>
        <v>0</v>
      </c>
      <c r="P771" s="453">
        <f t="shared" si="169"/>
        <v>0</v>
      </c>
      <c r="Q771" s="453">
        <f t="shared" si="182"/>
        <v>0</v>
      </c>
      <c r="R771" s="453">
        <f t="shared" si="182"/>
        <v>0</v>
      </c>
      <c r="S771" s="453">
        <f t="shared" si="182"/>
        <v>0</v>
      </c>
      <c r="T771" s="453">
        <f t="shared" si="182"/>
        <v>0</v>
      </c>
      <c r="U771" s="453">
        <f t="shared" si="182"/>
        <v>0</v>
      </c>
      <c r="V771" s="453">
        <f t="shared" si="182"/>
        <v>0</v>
      </c>
      <c r="W771" s="384">
        <f t="shared" si="179"/>
        <v>0</v>
      </c>
      <c r="X771" s="565">
        <f>IF(D771='A. Allgemeine Informationen'!$C$17,$M771-Y771,HLOOKUP('A. Allgemeine Informationen'!$C$17-1,$Z$1:$AF$2005,ROW(D771),FALSE)-$Y771)</f>
        <v>0</v>
      </c>
      <c r="Y771" s="384">
        <f>HLOOKUP('A. Allgemeine Informationen'!$C$17,$Z$1:$AF$2005,ROW(D771),FALSE)</f>
        <v>0</v>
      </c>
      <c r="Z771" s="565">
        <f t="shared" si="170"/>
        <v>0</v>
      </c>
      <c r="AA771" s="565">
        <f t="shared" si="171"/>
        <v>0</v>
      </c>
      <c r="AB771" s="565">
        <f t="shared" si="172"/>
        <v>0</v>
      </c>
      <c r="AC771" s="565">
        <f t="shared" si="173"/>
        <v>0</v>
      </c>
      <c r="AD771" s="572">
        <f t="shared" si="174"/>
        <v>0</v>
      </c>
      <c r="AE771" s="560">
        <f t="shared" si="175"/>
        <v>0</v>
      </c>
      <c r="AF771" s="561">
        <f t="shared" si="176"/>
        <v>0</v>
      </c>
      <c r="AG771" s="562"/>
    </row>
    <row r="772" spans="2:33" s="418" customFormat="1" ht="15" customHeight="1" x14ac:dyDescent="0.2">
      <c r="B772" s="554"/>
      <c r="C772" s="382"/>
      <c r="D772" s="383"/>
      <c r="E772" s="381"/>
      <c r="F772" s="1040"/>
      <c r="G772" s="1038"/>
      <c r="H772" s="1041"/>
      <c r="I772" s="381"/>
      <c r="J772" s="568">
        <f t="shared" si="168"/>
        <v>0</v>
      </c>
      <c r="K772" s="381"/>
      <c r="L772" s="381"/>
      <c r="M772" s="568">
        <f t="shared" si="177"/>
        <v>0</v>
      </c>
      <c r="N772" s="570">
        <f>IFERROR(VLOOKUP($C772,Listen!$J$3:$L$39,2,0),0)</f>
        <v>0</v>
      </c>
      <c r="O772" s="570">
        <f>IFERROR(VLOOKUP($C772,Listen!$J$3:$L$39,3,0),0)</f>
        <v>0</v>
      </c>
      <c r="P772" s="453">
        <f t="shared" si="169"/>
        <v>0</v>
      </c>
      <c r="Q772" s="453">
        <f t="shared" si="182"/>
        <v>0</v>
      </c>
      <c r="R772" s="453">
        <f t="shared" si="182"/>
        <v>0</v>
      </c>
      <c r="S772" s="453">
        <f t="shared" si="182"/>
        <v>0</v>
      </c>
      <c r="T772" s="453">
        <f t="shared" si="182"/>
        <v>0</v>
      </c>
      <c r="U772" s="453">
        <f t="shared" si="182"/>
        <v>0</v>
      </c>
      <c r="V772" s="453">
        <f t="shared" si="182"/>
        <v>0</v>
      </c>
      <c r="W772" s="384">
        <f t="shared" si="179"/>
        <v>0</v>
      </c>
      <c r="X772" s="565">
        <f>IF(D772='A. Allgemeine Informationen'!$C$17,$M772-Y772,HLOOKUP('A. Allgemeine Informationen'!$C$17-1,$Z$1:$AF$2005,ROW(D772),FALSE)-$Y772)</f>
        <v>0</v>
      </c>
      <c r="Y772" s="384">
        <f>HLOOKUP('A. Allgemeine Informationen'!$C$17,$Z$1:$AF$2005,ROW(D772),FALSE)</f>
        <v>0</v>
      </c>
      <c r="Z772" s="565">
        <f t="shared" si="170"/>
        <v>0</v>
      </c>
      <c r="AA772" s="565">
        <f t="shared" si="171"/>
        <v>0</v>
      </c>
      <c r="AB772" s="565">
        <f t="shared" si="172"/>
        <v>0</v>
      </c>
      <c r="AC772" s="565">
        <f t="shared" si="173"/>
        <v>0</v>
      </c>
      <c r="AD772" s="572">
        <f t="shared" si="174"/>
        <v>0</v>
      </c>
      <c r="AE772" s="560">
        <f t="shared" si="175"/>
        <v>0</v>
      </c>
      <c r="AF772" s="561">
        <f t="shared" si="176"/>
        <v>0</v>
      </c>
      <c r="AG772" s="562"/>
    </row>
    <row r="773" spans="2:33" s="418" customFormat="1" ht="15" customHeight="1" x14ac:dyDescent="0.2">
      <c r="B773" s="554"/>
      <c r="C773" s="382"/>
      <c r="D773" s="383"/>
      <c r="E773" s="381"/>
      <c r="F773" s="1040"/>
      <c r="G773" s="1038"/>
      <c r="H773" s="1041"/>
      <c r="I773" s="381"/>
      <c r="J773" s="568">
        <f t="shared" si="168"/>
        <v>0</v>
      </c>
      <c r="K773" s="381"/>
      <c r="L773" s="381"/>
      <c r="M773" s="568">
        <f t="shared" si="177"/>
        <v>0</v>
      </c>
      <c r="N773" s="570">
        <f>IFERROR(VLOOKUP($C773,Listen!$J$3:$L$39,2,0),0)</f>
        <v>0</v>
      </c>
      <c r="O773" s="570">
        <f>IFERROR(VLOOKUP($C773,Listen!$J$3:$L$39,3,0),0)</f>
        <v>0</v>
      </c>
      <c r="P773" s="453">
        <f t="shared" si="169"/>
        <v>0</v>
      </c>
      <c r="Q773" s="453">
        <f t="shared" si="182"/>
        <v>0</v>
      </c>
      <c r="R773" s="453">
        <f t="shared" si="182"/>
        <v>0</v>
      </c>
      <c r="S773" s="453">
        <f t="shared" si="182"/>
        <v>0</v>
      </c>
      <c r="T773" s="453">
        <f t="shared" si="182"/>
        <v>0</v>
      </c>
      <c r="U773" s="453">
        <f t="shared" si="182"/>
        <v>0</v>
      </c>
      <c r="V773" s="453">
        <f t="shared" si="182"/>
        <v>0</v>
      </c>
      <c r="W773" s="384">
        <f t="shared" si="179"/>
        <v>0</v>
      </c>
      <c r="X773" s="565">
        <f>IF(D773='A. Allgemeine Informationen'!$C$17,$M773-Y773,HLOOKUP('A. Allgemeine Informationen'!$C$17-1,$Z$1:$AF$2005,ROW(D773),FALSE)-$Y773)</f>
        <v>0</v>
      </c>
      <c r="Y773" s="384">
        <f>HLOOKUP('A. Allgemeine Informationen'!$C$17,$Z$1:$AF$2005,ROW(D773),FALSE)</f>
        <v>0</v>
      </c>
      <c r="Z773" s="565">
        <f t="shared" si="170"/>
        <v>0</v>
      </c>
      <c r="AA773" s="565">
        <f t="shared" si="171"/>
        <v>0</v>
      </c>
      <c r="AB773" s="565">
        <f t="shared" si="172"/>
        <v>0</v>
      </c>
      <c r="AC773" s="565">
        <f t="shared" si="173"/>
        <v>0</v>
      </c>
      <c r="AD773" s="572">
        <f t="shared" si="174"/>
        <v>0</v>
      </c>
      <c r="AE773" s="560">
        <f t="shared" si="175"/>
        <v>0</v>
      </c>
      <c r="AF773" s="561">
        <f t="shared" si="176"/>
        <v>0</v>
      </c>
      <c r="AG773" s="562"/>
    </row>
    <row r="774" spans="2:33" s="418" customFormat="1" ht="15" customHeight="1" x14ac:dyDescent="0.2">
      <c r="B774" s="554"/>
      <c r="C774" s="382"/>
      <c r="D774" s="383"/>
      <c r="E774" s="381"/>
      <c r="F774" s="1040"/>
      <c r="G774" s="1038"/>
      <c r="H774" s="1041"/>
      <c r="I774" s="381"/>
      <c r="J774" s="568">
        <f t="shared" ref="J774:J837" si="183">E774+G774-I774</f>
        <v>0</v>
      </c>
      <c r="K774" s="381"/>
      <c r="L774" s="381"/>
      <c r="M774" s="568">
        <f t="shared" si="177"/>
        <v>0</v>
      </c>
      <c r="N774" s="570">
        <f>IFERROR(VLOOKUP($C774,Listen!$J$3:$L$39,2,0),0)</f>
        <v>0</v>
      </c>
      <c r="O774" s="570">
        <f>IFERROR(VLOOKUP($C774,Listen!$J$3:$L$39,3,0),0)</f>
        <v>0</v>
      </c>
      <c r="P774" s="453">
        <f t="shared" ref="P774:P837" si="184">$N774</f>
        <v>0</v>
      </c>
      <c r="Q774" s="453">
        <f t="shared" si="182"/>
        <v>0</v>
      </c>
      <c r="R774" s="453">
        <f t="shared" si="182"/>
        <v>0</v>
      </c>
      <c r="S774" s="453">
        <f t="shared" si="182"/>
        <v>0</v>
      </c>
      <c r="T774" s="453">
        <f t="shared" si="182"/>
        <v>0</v>
      </c>
      <c r="U774" s="453">
        <f t="shared" si="182"/>
        <v>0</v>
      </c>
      <c r="V774" s="453">
        <f t="shared" si="182"/>
        <v>0</v>
      </c>
      <c r="W774" s="384">
        <f t="shared" si="179"/>
        <v>0</v>
      </c>
      <c r="X774" s="565">
        <f>IF(D774='A. Allgemeine Informationen'!$C$17,$M774-Y774,HLOOKUP('A. Allgemeine Informationen'!$C$17-1,$Z$1:$AF$2005,ROW(D774),FALSE)-$Y774)</f>
        <v>0</v>
      </c>
      <c r="Y774" s="384">
        <f>HLOOKUP('A. Allgemeine Informationen'!$C$17,$Z$1:$AF$2005,ROW(D774),FALSE)</f>
        <v>0</v>
      </c>
      <c r="Z774" s="565">
        <f t="shared" ref="Z774:Z837" si="185">IF(OR($D774=0,$M774=0),0,IF($D774-$Z$5&lt;1,$M774-$M774/P774*(Z$5-$D774+1),0))</f>
        <v>0</v>
      </c>
      <c r="AA774" s="565">
        <f t="shared" ref="AA774:AA837" si="186">IF(OR($D774=0,$M774=0,Q774-(AA$5-$D774)=0),0,IF($D774-AA$5&lt;0,Z774-Z774/(Q774-(AA$5-$D774)),IF($D774-AA$5=0,$M774-$M774/Q774,0)))</f>
        <v>0</v>
      </c>
      <c r="AB774" s="565">
        <f t="shared" ref="AB774:AB837" si="187">IF(OR($D774=0,$M774=0,R774-(AB$5-$D774)=0),0,IF($D774-AB$5&lt;0,AA774-AA774/(R774-(AB$5-$D774)),IF($D774-AB$5=0,$M774-$M774/R774,0)))</f>
        <v>0</v>
      </c>
      <c r="AC774" s="565">
        <f t="shared" ref="AC774:AC837" si="188">IF(OR($D774=0,$M774=0,S774-(AC$5-$D774)=0),0,IF($D774-AC$5&lt;0,AB774-AB774/(S774-(AC$5-$D774)),IF($D774-AC$5=0,$M774-$M774/S774,0)))</f>
        <v>0</v>
      </c>
      <c r="AD774" s="572">
        <f t="shared" ref="AD774:AD837" si="189">IF(OR($D774=0,$M774=0,T774-(AD$5-$D774)=0),0,IF($D774-AD$5&lt;0,AC774-AC774/(T774-(AD$5-$D774)),IF($D774-AD$5=0,$M774-$M774/T774,0)))</f>
        <v>0</v>
      </c>
      <c r="AE774" s="560">
        <f t="shared" ref="AE774:AE837" si="190">IF(OR($D774=0,$M774=0,U774-(AE$5-$D774)=0),0,IF($D774-AE$5&lt;0,AD774-AD774/(U774-(AE$5-$D774)),IF($D774-AE$5=0,$M774-$M774/U774,0)))</f>
        <v>0</v>
      </c>
      <c r="AF774" s="561">
        <f t="shared" ref="AF774:AF837" si="191">IF(OR($D774=0,$M774=0,V774-(AF$5-$D774)=0),0,IF($D774-AF$5&lt;0,AE774-AE774/(V774-(AF$5-$D774)),IF($D774-AF$5=0,$M774-$M774/V774,0)))</f>
        <v>0</v>
      </c>
      <c r="AG774" s="562"/>
    </row>
    <row r="775" spans="2:33" s="418" customFormat="1" ht="15" customHeight="1" x14ac:dyDescent="0.2">
      <c r="B775" s="554"/>
      <c r="C775" s="382"/>
      <c r="D775" s="383"/>
      <c r="E775" s="381"/>
      <c r="F775" s="1040"/>
      <c r="G775" s="1038"/>
      <c r="H775" s="1041"/>
      <c r="I775" s="381"/>
      <c r="J775" s="568">
        <f t="shared" si="183"/>
        <v>0</v>
      </c>
      <c r="K775" s="381"/>
      <c r="L775" s="381"/>
      <c r="M775" s="568">
        <f t="shared" ref="M775:M838" si="192">J775-K775</f>
        <v>0</v>
      </c>
      <c r="N775" s="570">
        <f>IFERROR(VLOOKUP($C775,Listen!$J$3:$L$39,2,0),0)</f>
        <v>0</v>
      </c>
      <c r="O775" s="570">
        <f>IFERROR(VLOOKUP($C775,Listen!$J$3:$L$39,3,0),0)</f>
        <v>0</v>
      </c>
      <c r="P775" s="453">
        <f t="shared" si="184"/>
        <v>0</v>
      </c>
      <c r="Q775" s="453">
        <f t="shared" ref="Q775:V790" si="193">P775</f>
        <v>0</v>
      </c>
      <c r="R775" s="453">
        <f t="shared" si="193"/>
        <v>0</v>
      </c>
      <c r="S775" s="453">
        <f t="shared" si="193"/>
        <v>0</v>
      </c>
      <c r="T775" s="453">
        <f t="shared" si="193"/>
        <v>0</v>
      </c>
      <c r="U775" s="453">
        <f t="shared" si="193"/>
        <v>0</v>
      </c>
      <c r="V775" s="453">
        <f t="shared" si="193"/>
        <v>0</v>
      </c>
      <c r="W775" s="384">
        <f t="shared" ref="W775:W838" si="194">Y775+X775</f>
        <v>0</v>
      </c>
      <c r="X775" s="565">
        <f>IF(D775='A. Allgemeine Informationen'!$C$17,$M775-Y775,HLOOKUP('A. Allgemeine Informationen'!$C$17-1,$Z$1:$AF$2005,ROW(D775),FALSE)-$Y775)</f>
        <v>0</v>
      </c>
      <c r="Y775" s="384">
        <f>HLOOKUP('A. Allgemeine Informationen'!$C$17,$Z$1:$AF$2005,ROW(D775),FALSE)</f>
        <v>0</v>
      </c>
      <c r="Z775" s="565">
        <f t="shared" si="185"/>
        <v>0</v>
      </c>
      <c r="AA775" s="565">
        <f t="shared" si="186"/>
        <v>0</v>
      </c>
      <c r="AB775" s="565">
        <f t="shared" si="187"/>
        <v>0</v>
      </c>
      <c r="AC775" s="565">
        <f t="shared" si="188"/>
        <v>0</v>
      </c>
      <c r="AD775" s="572">
        <f t="shared" si="189"/>
        <v>0</v>
      </c>
      <c r="AE775" s="560">
        <f t="shared" si="190"/>
        <v>0</v>
      </c>
      <c r="AF775" s="561">
        <f t="shared" si="191"/>
        <v>0</v>
      </c>
      <c r="AG775" s="562"/>
    </row>
    <row r="776" spans="2:33" s="418" customFormat="1" ht="15" customHeight="1" x14ac:dyDescent="0.2">
      <c r="B776" s="554"/>
      <c r="C776" s="382"/>
      <c r="D776" s="383"/>
      <c r="E776" s="381"/>
      <c r="F776" s="1040"/>
      <c r="G776" s="1038"/>
      <c r="H776" s="1041"/>
      <c r="I776" s="381"/>
      <c r="J776" s="568">
        <f t="shared" si="183"/>
        <v>0</v>
      </c>
      <c r="K776" s="381"/>
      <c r="L776" s="381"/>
      <c r="M776" s="568">
        <f t="shared" si="192"/>
        <v>0</v>
      </c>
      <c r="N776" s="570">
        <f>IFERROR(VLOOKUP($C776,Listen!$J$3:$L$39,2,0),0)</f>
        <v>0</v>
      </c>
      <c r="O776" s="570">
        <f>IFERROR(VLOOKUP($C776,Listen!$J$3:$L$39,3,0),0)</f>
        <v>0</v>
      </c>
      <c r="P776" s="453">
        <f t="shared" si="184"/>
        <v>0</v>
      </c>
      <c r="Q776" s="453">
        <f t="shared" si="193"/>
        <v>0</v>
      </c>
      <c r="R776" s="453">
        <f t="shared" si="193"/>
        <v>0</v>
      </c>
      <c r="S776" s="453">
        <f t="shared" si="193"/>
        <v>0</v>
      </c>
      <c r="T776" s="453">
        <f t="shared" si="193"/>
        <v>0</v>
      </c>
      <c r="U776" s="453">
        <f t="shared" si="193"/>
        <v>0</v>
      </c>
      <c r="V776" s="453">
        <f t="shared" si="193"/>
        <v>0</v>
      </c>
      <c r="W776" s="384">
        <f t="shared" si="194"/>
        <v>0</v>
      </c>
      <c r="X776" s="565">
        <f>IF(D776='A. Allgemeine Informationen'!$C$17,$M776-Y776,HLOOKUP('A. Allgemeine Informationen'!$C$17-1,$Z$1:$AF$2005,ROW(D776),FALSE)-$Y776)</f>
        <v>0</v>
      </c>
      <c r="Y776" s="384">
        <f>HLOOKUP('A. Allgemeine Informationen'!$C$17,$Z$1:$AF$2005,ROW(D776),FALSE)</f>
        <v>0</v>
      </c>
      <c r="Z776" s="565">
        <f t="shared" si="185"/>
        <v>0</v>
      </c>
      <c r="AA776" s="565">
        <f t="shared" si="186"/>
        <v>0</v>
      </c>
      <c r="AB776" s="565">
        <f t="shared" si="187"/>
        <v>0</v>
      </c>
      <c r="AC776" s="565">
        <f t="shared" si="188"/>
        <v>0</v>
      </c>
      <c r="AD776" s="572">
        <f t="shared" si="189"/>
        <v>0</v>
      </c>
      <c r="AE776" s="560">
        <f t="shared" si="190"/>
        <v>0</v>
      </c>
      <c r="AF776" s="561">
        <f t="shared" si="191"/>
        <v>0</v>
      </c>
      <c r="AG776" s="562"/>
    </row>
    <row r="777" spans="2:33" s="418" customFormat="1" ht="15" customHeight="1" x14ac:dyDescent="0.2">
      <c r="B777" s="554"/>
      <c r="C777" s="382"/>
      <c r="D777" s="383"/>
      <c r="E777" s="381"/>
      <c r="F777" s="1040"/>
      <c r="G777" s="1038"/>
      <c r="H777" s="1041"/>
      <c r="I777" s="381"/>
      <c r="J777" s="568">
        <f t="shared" si="183"/>
        <v>0</v>
      </c>
      <c r="K777" s="381"/>
      <c r="L777" s="381"/>
      <c r="M777" s="568">
        <f t="shared" si="192"/>
        <v>0</v>
      </c>
      <c r="N777" s="570">
        <f>IFERROR(VLOOKUP($C777,Listen!$J$3:$L$39,2,0),0)</f>
        <v>0</v>
      </c>
      <c r="O777" s="570">
        <f>IFERROR(VLOOKUP($C777,Listen!$J$3:$L$39,3,0),0)</f>
        <v>0</v>
      </c>
      <c r="P777" s="453">
        <f t="shared" si="184"/>
        <v>0</v>
      </c>
      <c r="Q777" s="453">
        <f t="shared" si="193"/>
        <v>0</v>
      </c>
      <c r="R777" s="453">
        <f t="shared" si="193"/>
        <v>0</v>
      </c>
      <c r="S777" s="453">
        <f t="shared" si="193"/>
        <v>0</v>
      </c>
      <c r="T777" s="453">
        <f t="shared" si="193"/>
        <v>0</v>
      </c>
      <c r="U777" s="453">
        <f t="shared" si="193"/>
        <v>0</v>
      </c>
      <c r="V777" s="453">
        <f t="shared" si="193"/>
        <v>0</v>
      </c>
      <c r="W777" s="384">
        <f t="shared" si="194"/>
        <v>0</v>
      </c>
      <c r="X777" s="565">
        <f>IF(D777='A. Allgemeine Informationen'!$C$17,$M777-Y777,HLOOKUP('A. Allgemeine Informationen'!$C$17-1,$Z$1:$AF$2005,ROW(D777),FALSE)-$Y777)</f>
        <v>0</v>
      </c>
      <c r="Y777" s="384">
        <f>HLOOKUP('A. Allgemeine Informationen'!$C$17,$Z$1:$AF$2005,ROW(D777),FALSE)</f>
        <v>0</v>
      </c>
      <c r="Z777" s="565">
        <f t="shared" si="185"/>
        <v>0</v>
      </c>
      <c r="AA777" s="565">
        <f t="shared" si="186"/>
        <v>0</v>
      </c>
      <c r="AB777" s="565">
        <f t="shared" si="187"/>
        <v>0</v>
      </c>
      <c r="AC777" s="565">
        <f t="shared" si="188"/>
        <v>0</v>
      </c>
      <c r="AD777" s="572">
        <f t="shared" si="189"/>
        <v>0</v>
      </c>
      <c r="AE777" s="560">
        <f t="shared" si="190"/>
        <v>0</v>
      </c>
      <c r="AF777" s="561">
        <f t="shared" si="191"/>
        <v>0</v>
      </c>
      <c r="AG777" s="562"/>
    </row>
    <row r="778" spans="2:33" s="418" customFormat="1" ht="15" customHeight="1" x14ac:dyDescent="0.2">
      <c r="B778" s="554"/>
      <c r="C778" s="382"/>
      <c r="D778" s="383"/>
      <c r="E778" s="381"/>
      <c r="F778" s="1040"/>
      <c r="G778" s="1038"/>
      <c r="H778" s="1041"/>
      <c r="I778" s="381"/>
      <c r="J778" s="568">
        <f t="shared" si="183"/>
        <v>0</v>
      </c>
      <c r="K778" s="381"/>
      <c r="L778" s="381"/>
      <c r="M778" s="568">
        <f t="shared" si="192"/>
        <v>0</v>
      </c>
      <c r="N778" s="570">
        <f>IFERROR(VLOOKUP($C778,Listen!$J$3:$L$39,2,0),0)</f>
        <v>0</v>
      </c>
      <c r="O778" s="570">
        <f>IFERROR(VLOOKUP($C778,Listen!$J$3:$L$39,3,0),0)</f>
        <v>0</v>
      </c>
      <c r="P778" s="453">
        <f t="shared" si="184"/>
        <v>0</v>
      </c>
      <c r="Q778" s="453">
        <f t="shared" si="193"/>
        <v>0</v>
      </c>
      <c r="R778" s="453">
        <f t="shared" si="193"/>
        <v>0</v>
      </c>
      <c r="S778" s="453">
        <f t="shared" si="193"/>
        <v>0</v>
      </c>
      <c r="T778" s="453">
        <f t="shared" si="193"/>
        <v>0</v>
      </c>
      <c r="U778" s="453">
        <f t="shared" si="193"/>
        <v>0</v>
      </c>
      <c r="V778" s="453">
        <f t="shared" si="193"/>
        <v>0</v>
      </c>
      <c r="W778" s="384">
        <f t="shared" si="194"/>
        <v>0</v>
      </c>
      <c r="X778" s="565">
        <f>IF(D778='A. Allgemeine Informationen'!$C$17,$M778-Y778,HLOOKUP('A. Allgemeine Informationen'!$C$17-1,$Z$1:$AF$2005,ROW(D778),FALSE)-$Y778)</f>
        <v>0</v>
      </c>
      <c r="Y778" s="384">
        <f>HLOOKUP('A. Allgemeine Informationen'!$C$17,$Z$1:$AF$2005,ROW(D778),FALSE)</f>
        <v>0</v>
      </c>
      <c r="Z778" s="565">
        <f t="shared" si="185"/>
        <v>0</v>
      </c>
      <c r="AA778" s="565">
        <f t="shared" si="186"/>
        <v>0</v>
      </c>
      <c r="AB778" s="565">
        <f t="shared" si="187"/>
        <v>0</v>
      </c>
      <c r="AC778" s="565">
        <f t="shared" si="188"/>
        <v>0</v>
      </c>
      <c r="AD778" s="572">
        <f t="shared" si="189"/>
        <v>0</v>
      </c>
      <c r="AE778" s="560">
        <f t="shared" si="190"/>
        <v>0</v>
      </c>
      <c r="AF778" s="561">
        <f t="shared" si="191"/>
        <v>0</v>
      </c>
      <c r="AG778" s="562"/>
    </row>
    <row r="779" spans="2:33" s="418" customFormat="1" ht="15" customHeight="1" x14ac:dyDescent="0.2">
      <c r="B779" s="554"/>
      <c r="C779" s="382"/>
      <c r="D779" s="383"/>
      <c r="E779" s="381"/>
      <c r="F779" s="1040"/>
      <c r="G779" s="1038"/>
      <c r="H779" s="1041"/>
      <c r="I779" s="381"/>
      <c r="J779" s="568">
        <f t="shared" si="183"/>
        <v>0</v>
      </c>
      <c r="K779" s="381"/>
      <c r="L779" s="381"/>
      <c r="M779" s="568">
        <f t="shared" si="192"/>
        <v>0</v>
      </c>
      <c r="N779" s="570">
        <f>IFERROR(VLOOKUP($C779,Listen!$J$3:$L$39,2,0),0)</f>
        <v>0</v>
      </c>
      <c r="O779" s="570">
        <f>IFERROR(VLOOKUP($C779,Listen!$J$3:$L$39,3,0),0)</f>
        <v>0</v>
      </c>
      <c r="P779" s="453">
        <f t="shared" si="184"/>
        <v>0</v>
      </c>
      <c r="Q779" s="453">
        <f t="shared" si="193"/>
        <v>0</v>
      </c>
      <c r="R779" s="453">
        <f t="shared" si="193"/>
        <v>0</v>
      </c>
      <c r="S779" s="453">
        <f t="shared" si="193"/>
        <v>0</v>
      </c>
      <c r="T779" s="453">
        <f t="shared" si="193"/>
        <v>0</v>
      </c>
      <c r="U779" s="453">
        <f t="shared" si="193"/>
        <v>0</v>
      </c>
      <c r="V779" s="453">
        <f t="shared" si="193"/>
        <v>0</v>
      </c>
      <c r="W779" s="384">
        <f t="shared" si="194"/>
        <v>0</v>
      </c>
      <c r="X779" s="565">
        <f>IF(D779='A. Allgemeine Informationen'!$C$17,$M779-Y779,HLOOKUP('A. Allgemeine Informationen'!$C$17-1,$Z$1:$AF$2005,ROW(D779),FALSE)-$Y779)</f>
        <v>0</v>
      </c>
      <c r="Y779" s="384">
        <f>HLOOKUP('A. Allgemeine Informationen'!$C$17,$Z$1:$AF$2005,ROW(D779),FALSE)</f>
        <v>0</v>
      </c>
      <c r="Z779" s="565">
        <f t="shared" si="185"/>
        <v>0</v>
      </c>
      <c r="AA779" s="565">
        <f t="shared" si="186"/>
        <v>0</v>
      </c>
      <c r="AB779" s="565">
        <f t="shared" si="187"/>
        <v>0</v>
      </c>
      <c r="AC779" s="565">
        <f t="shared" si="188"/>
        <v>0</v>
      </c>
      <c r="AD779" s="572">
        <f t="shared" si="189"/>
        <v>0</v>
      </c>
      <c r="AE779" s="560">
        <f t="shared" si="190"/>
        <v>0</v>
      </c>
      <c r="AF779" s="561">
        <f t="shared" si="191"/>
        <v>0</v>
      </c>
      <c r="AG779" s="562"/>
    </row>
    <row r="780" spans="2:33" s="418" customFormat="1" ht="15" customHeight="1" x14ac:dyDescent="0.2">
      <c r="B780" s="554"/>
      <c r="C780" s="382"/>
      <c r="D780" s="383"/>
      <c r="E780" s="381"/>
      <c r="F780" s="1040"/>
      <c r="G780" s="1038"/>
      <c r="H780" s="1041"/>
      <c r="I780" s="381"/>
      <c r="J780" s="568">
        <f t="shared" si="183"/>
        <v>0</v>
      </c>
      <c r="K780" s="381"/>
      <c r="L780" s="381"/>
      <c r="M780" s="568">
        <f t="shared" si="192"/>
        <v>0</v>
      </c>
      <c r="N780" s="570">
        <f>IFERROR(VLOOKUP($C780,Listen!$J$3:$L$39,2,0),0)</f>
        <v>0</v>
      </c>
      <c r="O780" s="570">
        <f>IFERROR(VLOOKUP($C780,Listen!$J$3:$L$39,3,0),0)</f>
        <v>0</v>
      </c>
      <c r="P780" s="453">
        <f t="shared" si="184"/>
        <v>0</v>
      </c>
      <c r="Q780" s="453">
        <f t="shared" si="193"/>
        <v>0</v>
      </c>
      <c r="R780" s="453">
        <f t="shared" si="193"/>
        <v>0</v>
      </c>
      <c r="S780" s="453">
        <f t="shared" si="193"/>
        <v>0</v>
      </c>
      <c r="T780" s="453">
        <f t="shared" si="193"/>
        <v>0</v>
      </c>
      <c r="U780" s="453">
        <f t="shared" si="193"/>
        <v>0</v>
      </c>
      <c r="V780" s="453">
        <f t="shared" si="193"/>
        <v>0</v>
      </c>
      <c r="W780" s="384">
        <f t="shared" si="194"/>
        <v>0</v>
      </c>
      <c r="X780" s="565">
        <f>IF(D780='A. Allgemeine Informationen'!$C$17,$M780-Y780,HLOOKUP('A. Allgemeine Informationen'!$C$17-1,$Z$1:$AF$2005,ROW(D780),FALSE)-$Y780)</f>
        <v>0</v>
      </c>
      <c r="Y780" s="384">
        <f>HLOOKUP('A. Allgemeine Informationen'!$C$17,$Z$1:$AF$2005,ROW(D780),FALSE)</f>
        <v>0</v>
      </c>
      <c r="Z780" s="565">
        <f t="shared" si="185"/>
        <v>0</v>
      </c>
      <c r="AA780" s="565">
        <f t="shared" si="186"/>
        <v>0</v>
      </c>
      <c r="AB780" s="565">
        <f t="shared" si="187"/>
        <v>0</v>
      </c>
      <c r="AC780" s="565">
        <f t="shared" si="188"/>
        <v>0</v>
      </c>
      <c r="AD780" s="572">
        <f t="shared" si="189"/>
        <v>0</v>
      </c>
      <c r="AE780" s="560">
        <f t="shared" si="190"/>
        <v>0</v>
      </c>
      <c r="AF780" s="561">
        <f t="shared" si="191"/>
        <v>0</v>
      </c>
      <c r="AG780" s="562"/>
    </row>
    <row r="781" spans="2:33" s="418" customFormat="1" ht="15" customHeight="1" x14ac:dyDescent="0.2">
      <c r="B781" s="554"/>
      <c r="C781" s="382"/>
      <c r="D781" s="383"/>
      <c r="E781" s="381"/>
      <c r="F781" s="1040"/>
      <c r="G781" s="1038"/>
      <c r="H781" s="1041"/>
      <c r="I781" s="381"/>
      <c r="J781" s="568">
        <f t="shared" si="183"/>
        <v>0</v>
      </c>
      <c r="K781" s="381"/>
      <c r="L781" s="381"/>
      <c r="M781" s="568">
        <f t="shared" si="192"/>
        <v>0</v>
      </c>
      <c r="N781" s="570">
        <f>IFERROR(VLOOKUP($C781,Listen!$J$3:$L$39,2,0),0)</f>
        <v>0</v>
      </c>
      <c r="O781" s="570">
        <f>IFERROR(VLOOKUP($C781,Listen!$J$3:$L$39,3,0),0)</f>
        <v>0</v>
      </c>
      <c r="P781" s="453">
        <f t="shared" si="184"/>
        <v>0</v>
      </c>
      <c r="Q781" s="453">
        <f t="shared" si="193"/>
        <v>0</v>
      </c>
      <c r="R781" s="453">
        <f t="shared" si="193"/>
        <v>0</v>
      </c>
      <c r="S781" s="453">
        <f t="shared" si="193"/>
        <v>0</v>
      </c>
      <c r="T781" s="453">
        <f t="shared" si="193"/>
        <v>0</v>
      </c>
      <c r="U781" s="453">
        <f t="shared" si="193"/>
        <v>0</v>
      </c>
      <c r="V781" s="453">
        <f t="shared" si="193"/>
        <v>0</v>
      </c>
      <c r="W781" s="384">
        <f t="shared" si="194"/>
        <v>0</v>
      </c>
      <c r="X781" s="565">
        <f>IF(D781='A. Allgemeine Informationen'!$C$17,$M781-Y781,HLOOKUP('A. Allgemeine Informationen'!$C$17-1,$Z$1:$AF$2005,ROW(D781),FALSE)-$Y781)</f>
        <v>0</v>
      </c>
      <c r="Y781" s="384">
        <f>HLOOKUP('A. Allgemeine Informationen'!$C$17,$Z$1:$AF$2005,ROW(D781),FALSE)</f>
        <v>0</v>
      </c>
      <c r="Z781" s="565">
        <f t="shared" si="185"/>
        <v>0</v>
      </c>
      <c r="AA781" s="565">
        <f t="shared" si="186"/>
        <v>0</v>
      </c>
      <c r="AB781" s="565">
        <f t="shared" si="187"/>
        <v>0</v>
      </c>
      <c r="AC781" s="565">
        <f t="shared" si="188"/>
        <v>0</v>
      </c>
      <c r="AD781" s="572">
        <f t="shared" si="189"/>
        <v>0</v>
      </c>
      <c r="AE781" s="560">
        <f t="shared" si="190"/>
        <v>0</v>
      </c>
      <c r="AF781" s="561">
        <f t="shared" si="191"/>
        <v>0</v>
      </c>
      <c r="AG781" s="562"/>
    </row>
    <row r="782" spans="2:33" s="418" customFormat="1" ht="15" customHeight="1" x14ac:dyDescent="0.2">
      <c r="B782" s="554"/>
      <c r="C782" s="382"/>
      <c r="D782" s="383"/>
      <c r="E782" s="381"/>
      <c r="F782" s="1040"/>
      <c r="G782" s="1038"/>
      <c r="H782" s="1041"/>
      <c r="I782" s="381"/>
      <c r="J782" s="568">
        <f t="shared" si="183"/>
        <v>0</v>
      </c>
      <c r="K782" s="381"/>
      <c r="L782" s="381"/>
      <c r="M782" s="568">
        <f t="shared" si="192"/>
        <v>0</v>
      </c>
      <c r="N782" s="570">
        <f>IFERROR(VLOOKUP($C782,Listen!$J$3:$L$39,2,0),0)</f>
        <v>0</v>
      </c>
      <c r="O782" s="570">
        <f>IFERROR(VLOOKUP($C782,Listen!$J$3:$L$39,3,0),0)</f>
        <v>0</v>
      </c>
      <c r="P782" s="453">
        <f t="shared" si="184"/>
        <v>0</v>
      </c>
      <c r="Q782" s="453">
        <f t="shared" si="193"/>
        <v>0</v>
      </c>
      <c r="R782" s="453">
        <f t="shared" si="193"/>
        <v>0</v>
      </c>
      <c r="S782" s="453">
        <f t="shared" si="193"/>
        <v>0</v>
      </c>
      <c r="T782" s="453">
        <f t="shared" si="193"/>
        <v>0</v>
      </c>
      <c r="U782" s="453">
        <f t="shared" si="193"/>
        <v>0</v>
      </c>
      <c r="V782" s="453">
        <f t="shared" si="193"/>
        <v>0</v>
      </c>
      <c r="W782" s="384">
        <f t="shared" si="194"/>
        <v>0</v>
      </c>
      <c r="X782" s="565">
        <f>IF(D782='A. Allgemeine Informationen'!$C$17,$M782-Y782,HLOOKUP('A. Allgemeine Informationen'!$C$17-1,$Z$1:$AF$2005,ROW(D782),FALSE)-$Y782)</f>
        <v>0</v>
      </c>
      <c r="Y782" s="384">
        <f>HLOOKUP('A. Allgemeine Informationen'!$C$17,$Z$1:$AF$2005,ROW(D782),FALSE)</f>
        <v>0</v>
      </c>
      <c r="Z782" s="565">
        <f t="shared" si="185"/>
        <v>0</v>
      </c>
      <c r="AA782" s="565">
        <f t="shared" si="186"/>
        <v>0</v>
      </c>
      <c r="AB782" s="565">
        <f t="shared" si="187"/>
        <v>0</v>
      </c>
      <c r="AC782" s="565">
        <f t="shared" si="188"/>
        <v>0</v>
      </c>
      <c r="AD782" s="572">
        <f t="shared" si="189"/>
        <v>0</v>
      </c>
      <c r="AE782" s="560">
        <f t="shared" si="190"/>
        <v>0</v>
      </c>
      <c r="AF782" s="561">
        <f t="shared" si="191"/>
        <v>0</v>
      </c>
      <c r="AG782" s="562"/>
    </row>
    <row r="783" spans="2:33" s="418" customFormat="1" ht="15" customHeight="1" x14ac:dyDescent="0.2">
      <c r="B783" s="554"/>
      <c r="C783" s="382"/>
      <c r="D783" s="383"/>
      <c r="E783" s="381"/>
      <c r="F783" s="1040"/>
      <c r="G783" s="1038"/>
      <c r="H783" s="1041"/>
      <c r="I783" s="381"/>
      <c r="J783" s="568">
        <f t="shared" si="183"/>
        <v>0</v>
      </c>
      <c r="K783" s="381"/>
      <c r="L783" s="381"/>
      <c r="M783" s="568">
        <f t="shared" si="192"/>
        <v>0</v>
      </c>
      <c r="N783" s="570">
        <f>IFERROR(VLOOKUP($C783,Listen!$J$3:$L$39,2,0),0)</f>
        <v>0</v>
      </c>
      <c r="O783" s="570">
        <f>IFERROR(VLOOKUP($C783,Listen!$J$3:$L$39,3,0),0)</f>
        <v>0</v>
      </c>
      <c r="P783" s="453">
        <f t="shared" si="184"/>
        <v>0</v>
      </c>
      <c r="Q783" s="453">
        <f t="shared" si="193"/>
        <v>0</v>
      </c>
      <c r="R783" s="453">
        <f t="shared" si="193"/>
        <v>0</v>
      </c>
      <c r="S783" s="453">
        <f t="shared" si="193"/>
        <v>0</v>
      </c>
      <c r="T783" s="453">
        <f t="shared" si="193"/>
        <v>0</v>
      </c>
      <c r="U783" s="453">
        <f t="shared" si="193"/>
        <v>0</v>
      </c>
      <c r="V783" s="453">
        <f t="shared" si="193"/>
        <v>0</v>
      </c>
      <c r="W783" s="384">
        <f t="shared" si="194"/>
        <v>0</v>
      </c>
      <c r="X783" s="565">
        <f>IF(D783='A. Allgemeine Informationen'!$C$17,$M783-Y783,HLOOKUP('A. Allgemeine Informationen'!$C$17-1,$Z$1:$AF$2005,ROW(D783),FALSE)-$Y783)</f>
        <v>0</v>
      </c>
      <c r="Y783" s="384">
        <f>HLOOKUP('A. Allgemeine Informationen'!$C$17,$Z$1:$AF$2005,ROW(D783),FALSE)</f>
        <v>0</v>
      </c>
      <c r="Z783" s="565">
        <f t="shared" si="185"/>
        <v>0</v>
      </c>
      <c r="AA783" s="565">
        <f t="shared" si="186"/>
        <v>0</v>
      </c>
      <c r="AB783" s="565">
        <f t="shared" si="187"/>
        <v>0</v>
      </c>
      <c r="AC783" s="565">
        <f t="shared" si="188"/>
        <v>0</v>
      </c>
      <c r="AD783" s="572">
        <f t="shared" si="189"/>
        <v>0</v>
      </c>
      <c r="AE783" s="560">
        <f t="shared" si="190"/>
        <v>0</v>
      </c>
      <c r="AF783" s="561">
        <f t="shared" si="191"/>
        <v>0</v>
      </c>
      <c r="AG783" s="562"/>
    </row>
    <row r="784" spans="2:33" s="418" customFormat="1" ht="15" customHeight="1" x14ac:dyDescent="0.2">
      <c r="B784" s="554"/>
      <c r="C784" s="382"/>
      <c r="D784" s="383"/>
      <c r="E784" s="381"/>
      <c r="F784" s="1040"/>
      <c r="G784" s="1038"/>
      <c r="H784" s="1041"/>
      <c r="I784" s="381"/>
      <c r="J784" s="568">
        <f t="shared" si="183"/>
        <v>0</v>
      </c>
      <c r="K784" s="381"/>
      <c r="L784" s="381"/>
      <c r="M784" s="568">
        <f t="shared" si="192"/>
        <v>0</v>
      </c>
      <c r="N784" s="570">
        <f>IFERROR(VLOOKUP($C784,Listen!$J$3:$L$39,2,0),0)</f>
        <v>0</v>
      </c>
      <c r="O784" s="570">
        <f>IFERROR(VLOOKUP($C784,Listen!$J$3:$L$39,3,0),0)</f>
        <v>0</v>
      </c>
      <c r="P784" s="453">
        <f t="shared" si="184"/>
        <v>0</v>
      </c>
      <c r="Q784" s="453">
        <f t="shared" si="193"/>
        <v>0</v>
      </c>
      <c r="R784" s="453">
        <f t="shared" si="193"/>
        <v>0</v>
      </c>
      <c r="S784" s="453">
        <f t="shared" si="193"/>
        <v>0</v>
      </c>
      <c r="T784" s="453">
        <f t="shared" si="193"/>
        <v>0</v>
      </c>
      <c r="U784" s="453">
        <f t="shared" si="193"/>
        <v>0</v>
      </c>
      <c r="V784" s="453">
        <f t="shared" si="193"/>
        <v>0</v>
      </c>
      <c r="W784" s="384">
        <f t="shared" si="194"/>
        <v>0</v>
      </c>
      <c r="X784" s="565">
        <f>IF(D784='A. Allgemeine Informationen'!$C$17,$M784-Y784,HLOOKUP('A. Allgemeine Informationen'!$C$17-1,$Z$1:$AF$2005,ROW(D784),FALSE)-$Y784)</f>
        <v>0</v>
      </c>
      <c r="Y784" s="384">
        <f>HLOOKUP('A. Allgemeine Informationen'!$C$17,$Z$1:$AF$2005,ROW(D784),FALSE)</f>
        <v>0</v>
      </c>
      <c r="Z784" s="565">
        <f t="shared" si="185"/>
        <v>0</v>
      </c>
      <c r="AA784" s="565">
        <f t="shared" si="186"/>
        <v>0</v>
      </c>
      <c r="AB784" s="565">
        <f t="shared" si="187"/>
        <v>0</v>
      </c>
      <c r="AC784" s="565">
        <f t="shared" si="188"/>
        <v>0</v>
      </c>
      <c r="AD784" s="572">
        <f t="shared" si="189"/>
        <v>0</v>
      </c>
      <c r="AE784" s="560">
        <f t="shared" si="190"/>
        <v>0</v>
      </c>
      <c r="AF784" s="561">
        <f t="shared" si="191"/>
        <v>0</v>
      </c>
      <c r="AG784" s="562"/>
    </row>
    <row r="785" spans="2:33" s="418" customFormat="1" ht="15" customHeight="1" x14ac:dyDescent="0.2">
      <c r="B785" s="554"/>
      <c r="C785" s="382"/>
      <c r="D785" s="383"/>
      <c r="E785" s="381"/>
      <c r="F785" s="1040"/>
      <c r="G785" s="1038"/>
      <c r="H785" s="1041"/>
      <c r="I785" s="381"/>
      <c r="J785" s="568">
        <f t="shared" si="183"/>
        <v>0</v>
      </c>
      <c r="K785" s="381"/>
      <c r="L785" s="381"/>
      <c r="M785" s="568">
        <f t="shared" si="192"/>
        <v>0</v>
      </c>
      <c r="N785" s="570">
        <f>IFERROR(VLOOKUP($C785,Listen!$J$3:$L$39,2,0),0)</f>
        <v>0</v>
      </c>
      <c r="O785" s="570">
        <f>IFERROR(VLOOKUP($C785,Listen!$J$3:$L$39,3,0),0)</f>
        <v>0</v>
      </c>
      <c r="P785" s="453">
        <f t="shared" si="184"/>
        <v>0</v>
      </c>
      <c r="Q785" s="453">
        <f t="shared" si="193"/>
        <v>0</v>
      </c>
      <c r="R785" s="453">
        <f t="shared" si="193"/>
        <v>0</v>
      </c>
      <c r="S785" s="453">
        <f t="shared" si="193"/>
        <v>0</v>
      </c>
      <c r="T785" s="453">
        <f t="shared" si="193"/>
        <v>0</v>
      </c>
      <c r="U785" s="453">
        <f t="shared" si="193"/>
        <v>0</v>
      </c>
      <c r="V785" s="453">
        <f t="shared" si="193"/>
        <v>0</v>
      </c>
      <c r="W785" s="384">
        <f t="shared" si="194"/>
        <v>0</v>
      </c>
      <c r="X785" s="565">
        <f>IF(D785='A. Allgemeine Informationen'!$C$17,$M785-Y785,HLOOKUP('A. Allgemeine Informationen'!$C$17-1,$Z$1:$AF$2005,ROW(D785),FALSE)-$Y785)</f>
        <v>0</v>
      </c>
      <c r="Y785" s="384">
        <f>HLOOKUP('A. Allgemeine Informationen'!$C$17,$Z$1:$AF$2005,ROW(D785),FALSE)</f>
        <v>0</v>
      </c>
      <c r="Z785" s="565">
        <f t="shared" si="185"/>
        <v>0</v>
      </c>
      <c r="AA785" s="565">
        <f t="shared" si="186"/>
        <v>0</v>
      </c>
      <c r="AB785" s="565">
        <f t="shared" si="187"/>
        <v>0</v>
      </c>
      <c r="AC785" s="565">
        <f t="shared" si="188"/>
        <v>0</v>
      </c>
      <c r="AD785" s="572">
        <f t="shared" si="189"/>
        <v>0</v>
      </c>
      <c r="AE785" s="560">
        <f t="shared" si="190"/>
        <v>0</v>
      </c>
      <c r="AF785" s="561">
        <f t="shared" si="191"/>
        <v>0</v>
      </c>
      <c r="AG785" s="562"/>
    </row>
    <row r="786" spans="2:33" s="418" customFormat="1" ht="15" customHeight="1" x14ac:dyDescent="0.2">
      <c r="B786" s="554"/>
      <c r="C786" s="382"/>
      <c r="D786" s="383"/>
      <c r="E786" s="381"/>
      <c r="F786" s="1040"/>
      <c r="G786" s="1038"/>
      <c r="H786" s="1041"/>
      <c r="I786" s="381"/>
      <c r="J786" s="568">
        <f t="shared" si="183"/>
        <v>0</v>
      </c>
      <c r="K786" s="381"/>
      <c r="L786" s="381"/>
      <c r="M786" s="568">
        <f t="shared" si="192"/>
        <v>0</v>
      </c>
      <c r="N786" s="570">
        <f>IFERROR(VLOOKUP($C786,Listen!$J$3:$L$39,2,0),0)</f>
        <v>0</v>
      </c>
      <c r="O786" s="570">
        <f>IFERROR(VLOOKUP($C786,Listen!$J$3:$L$39,3,0),0)</f>
        <v>0</v>
      </c>
      <c r="P786" s="453">
        <f t="shared" si="184"/>
        <v>0</v>
      </c>
      <c r="Q786" s="453">
        <f t="shared" si="193"/>
        <v>0</v>
      </c>
      <c r="R786" s="453">
        <f t="shared" si="193"/>
        <v>0</v>
      </c>
      <c r="S786" s="453">
        <f t="shared" si="193"/>
        <v>0</v>
      </c>
      <c r="T786" s="453">
        <f t="shared" si="193"/>
        <v>0</v>
      </c>
      <c r="U786" s="453">
        <f t="shared" si="193"/>
        <v>0</v>
      </c>
      <c r="V786" s="453">
        <f t="shared" si="193"/>
        <v>0</v>
      </c>
      <c r="W786" s="384">
        <f t="shared" si="194"/>
        <v>0</v>
      </c>
      <c r="X786" s="565">
        <f>IF(D786='A. Allgemeine Informationen'!$C$17,$M786-Y786,HLOOKUP('A. Allgemeine Informationen'!$C$17-1,$Z$1:$AF$2005,ROW(D786),FALSE)-$Y786)</f>
        <v>0</v>
      </c>
      <c r="Y786" s="384">
        <f>HLOOKUP('A. Allgemeine Informationen'!$C$17,$Z$1:$AF$2005,ROW(D786),FALSE)</f>
        <v>0</v>
      </c>
      <c r="Z786" s="565">
        <f t="shared" si="185"/>
        <v>0</v>
      </c>
      <c r="AA786" s="565">
        <f t="shared" si="186"/>
        <v>0</v>
      </c>
      <c r="AB786" s="565">
        <f t="shared" si="187"/>
        <v>0</v>
      </c>
      <c r="AC786" s="565">
        <f t="shared" si="188"/>
        <v>0</v>
      </c>
      <c r="AD786" s="572">
        <f t="shared" si="189"/>
        <v>0</v>
      </c>
      <c r="AE786" s="560">
        <f t="shared" si="190"/>
        <v>0</v>
      </c>
      <c r="AF786" s="561">
        <f t="shared" si="191"/>
        <v>0</v>
      </c>
      <c r="AG786" s="562"/>
    </row>
    <row r="787" spans="2:33" s="418" customFormat="1" ht="15" customHeight="1" x14ac:dyDescent="0.2">
      <c r="B787" s="554"/>
      <c r="C787" s="382"/>
      <c r="D787" s="383"/>
      <c r="E787" s="381"/>
      <c r="F787" s="1040"/>
      <c r="G787" s="1038"/>
      <c r="H787" s="1041"/>
      <c r="I787" s="381"/>
      <c r="J787" s="568">
        <f t="shared" si="183"/>
        <v>0</v>
      </c>
      <c r="K787" s="381"/>
      <c r="L787" s="381"/>
      <c r="M787" s="568">
        <f t="shared" si="192"/>
        <v>0</v>
      </c>
      <c r="N787" s="570">
        <f>IFERROR(VLOOKUP($C787,Listen!$J$3:$L$39,2,0),0)</f>
        <v>0</v>
      </c>
      <c r="O787" s="570">
        <f>IFERROR(VLOOKUP($C787,Listen!$J$3:$L$39,3,0),0)</f>
        <v>0</v>
      </c>
      <c r="P787" s="453">
        <f t="shared" si="184"/>
        <v>0</v>
      </c>
      <c r="Q787" s="453">
        <f t="shared" si="193"/>
        <v>0</v>
      </c>
      <c r="R787" s="453">
        <f t="shared" si="193"/>
        <v>0</v>
      </c>
      <c r="S787" s="453">
        <f t="shared" si="193"/>
        <v>0</v>
      </c>
      <c r="T787" s="453">
        <f t="shared" si="193"/>
        <v>0</v>
      </c>
      <c r="U787" s="453">
        <f t="shared" si="193"/>
        <v>0</v>
      </c>
      <c r="V787" s="453">
        <f t="shared" si="193"/>
        <v>0</v>
      </c>
      <c r="W787" s="384">
        <f t="shared" si="194"/>
        <v>0</v>
      </c>
      <c r="X787" s="565">
        <f>IF(D787='A. Allgemeine Informationen'!$C$17,$M787-Y787,HLOOKUP('A. Allgemeine Informationen'!$C$17-1,$Z$1:$AF$2005,ROW(D787),FALSE)-$Y787)</f>
        <v>0</v>
      </c>
      <c r="Y787" s="384">
        <f>HLOOKUP('A. Allgemeine Informationen'!$C$17,$Z$1:$AF$2005,ROW(D787),FALSE)</f>
        <v>0</v>
      </c>
      <c r="Z787" s="565">
        <f t="shared" si="185"/>
        <v>0</v>
      </c>
      <c r="AA787" s="565">
        <f t="shared" si="186"/>
        <v>0</v>
      </c>
      <c r="AB787" s="565">
        <f t="shared" si="187"/>
        <v>0</v>
      </c>
      <c r="AC787" s="565">
        <f t="shared" si="188"/>
        <v>0</v>
      </c>
      <c r="AD787" s="572">
        <f t="shared" si="189"/>
        <v>0</v>
      </c>
      <c r="AE787" s="560">
        <f t="shared" si="190"/>
        <v>0</v>
      </c>
      <c r="AF787" s="561">
        <f t="shared" si="191"/>
        <v>0</v>
      </c>
      <c r="AG787" s="562"/>
    </row>
    <row r="788" spans="2:33" s="418" customFormat="1" ht="15" customHeight="1" x14ac:dyDescent="0.2">
      <c r="B788" s="554"/>
      <c r="C788" s="382"/>
      <c r="D788" s="383"/>
      <c r="E788" s="381"/>
      <c r="F788" s="1040"/>
      <c r="G788" s="1038"/>
      <c r="H788" s="1041"/>
      <c r="I788" s="381"/>
      <c r="J788" s="568">
        <f t="shared" si="183"/>
        <v>0</v>
      </c>
      <c r="K788" s="381"/>
      <c r="L788" s="381"/>
      <c r="M788" s="568">
        <f t="shared" si="192"/>
        <v>0</v>
      </c>
      <c r="N788" s="570">
        <f>IFERROR(VLOOKUP($C788,Listen!$J$3:$L$39,2,0),0)</f>
        <v>0</v>
      </c>
      <c r="O788" s="570">
        <f>IFERROR(VLOOKUP($C788,Listen!$J$3:$L$39,3,0),0)</f>
        <v>0</v>
      </c>
      <c r="P788" s="453">
        <f t="shared" si="184"/>
        <v>0</v>
      </c>
      <c r="Q788" s="453">
        <f t="shared" si="193"/>
        <v>0</v>
      </c>
      <c r="R788" s="453">
        <f t="shared" si="193"/>
        <v>0</v>
      </c>
      <c r="S788" s="453">
        <f t="shared" si="193"/>
        <v>0</v>
      </c>
      <c r="T788" s="453">
        <f t="shared" si="193"/>
        <v>0</v>
      </c>
      <c r="U788" s="453">
        <f t="shared" si="193"/>
        <v>0</v>
      </c>
      <c r="V788" s="453">
        <f t="shared" si="193"/>
        <v>0</v>
      </c>
      <c r="W788" s="384">
        <f t="shared" si="194"/>
        <v>0</v>
      </c>
      <c r="X788" s="565">
        <f>IF(D788='A. Allgemeine Informationen'!$C$17,$M788-Y788,HLOOKUP('A. Allgemeine Informationen'!$C$17-1,$Z$1:$AF$2005,ROW(D788),FALSE)-$Y788)</f>
        <v>0</v>
      </c>
      <c r="Y788" s="384">
        <f>HLOOKUP('A. Allgemeine Informationen'!$C$17,$Z$1:$AF$2005,ROW(D788),FALSE)</f>
        <v>0</v>
      </c>
      <c r="Z788" s="565">
        <f t="shared" si="185"/>
        <v>0</v>
      </c>
      <c r="AA788" s="565">
        <f t="shared" si="186"/>
        <v>0</v>
      </c>
      <c r="AB788" s="565">
        <f t="shared" si="187"/>
        <v>0</v>
      </c>
      <c r="AC788" s="565">
        <f t="shared" si="188"/>
        <v>0</v>
      </c>
      <c r="AD788" s="572">
        <f t="shared" si="189"/>
        <v>0</v>
      </c>
      <c r="AE788" s="560">
        <f t="shared" si="190"/>
        <v>0</v>
      </c>
      <c r="AF788" s="561">
        <f t="shared" si="191"/>
        <v>0</v>
      </c>
      <c r="AG788" s="562"/>
    </row>
    <row r="789" spans="2:33" s="418" customFormat="1" ht="15" customHeight="1" x14ac:dyDescent="0.2">
      <c r="B789" s="554"/>
      <c r="C789" s="382"/>
      <c r="D789" s="383"/>
      <c r="E789" s="381"/>
      <c r="F789" s="1040"/>
      <c r="G789" s="1038"/>
      <c r="H789" s="1041"/>
      <c r="I789" s="381"/>
      <c r="J789" s="568">
        <f t="shared" si="183"/>
        <v>0</v>
      </c>
      <c r="K789" s="381"/>
      <c r="L789" s="381"/>
      <c r="M789" s="568">
        <f t="shared" si="192"/>
        <v>0</v>
      </c>
      <c r="N789" s="570">
        <f>IFERROR(VLOOKUP($C789,Listen!$J$3:$L$39,2,0),0)</f>
        <v>0</v>
      </c>
      <c r="O789" s="570">
        <f>IFERROR(VLOOKUP($C789,Listen!$J$3:$L$39,3,0),0)</f>
        <v>0</v>
      </c>
      <c r="P789" s="453">
        <f t="shared" si="184"/>
        <v>0</v>
      </c>
      <c r="Q789" s="453">
        <f t="shared" si="193"/>
        <v>0</v>
      </c>
      <c r="R789" s="453">
        <f t="shared" si="193"/>
        <v>0</v>
      </c>
      <c r="S789" s="453">
        <f t="shared" si="193"/>
        <v>0</v>
      </c>
      <c r="T789" s="453">
        <f t="shared" si="193"/>
        <v>0</v>
      </c>
      <c r="U789" s="453">
        <f t="shared" si="193"/>
        <v>0</v>
      </c>
      <c r="V789" s="453">
        <f t="shared" si="193"/>
        <v>0</v>
      </c>
      <c r="W789" s="384">
        <f t="shared" si="194"/>
        <v>0</v>
      </c>
      <c r="X789" s="565">
        <f>IF(D789='A. Allgemeine Informationen'!$C$17,$M789-Y789,HLOOKUP('A. Allgemeine Informationen'!$C$17-1,$Z$1:$AF$2005,ROW(D789),FALSE)-$Y789)</f>
        <v>0</v>
      </c>
      <c r="Y789" s="384">
        <f>HLOOKUP('A. Allgemeine Informationen'!$C$17,$Z$1:$AF$2005,ROW(D789),FALSE)</f>
        <v>0</v>
      </c>
      <c r="Z789" s="565">
        <f t="shared" si="185"/>
        <v>0</v>
      </c>
      <c r="AA789" s="565">
        <f t="shared" si="186"/>
        <v>0</v>
      </c>
      <c r="AB789" s="565">
        <f t="shared" si="187"/>
        <v>0</v>
      </c>
      <c r="AC789" s="565">
        <f t="shared" si="188"/>
        <v>0</v>
      </c>
      <c r="AD789" s="572">
        <f t="shared" si="189"/>
        <v>0</v>
      </c>
      <c r="AE789" s="560">
        <f t="shared" si="190"/>
        <v>0</v>
      </c>
      <c r="AF789" s="561">
        <f t="shared" si="191"/>
        <v>0</v>
      </c>
      <c r="AG789" s="562"/>
    </row>
    <row r="790" spans="2:33" s="418" customFormat="1" ht="15" customHeight="1" x14ac:dyDescent="0.2">
      <c r="B790" s="554"/>
      <c r="C790" s="382"/>
      <c r="D790" s="383"/>
      <c r="E790" s="381"/>
      <c r="F790" s="1040"/>
      <c r="G790" s="1038"/>
      <c r="H790" s="1041"/>
      <c r="I790" s="381"/>
      <c r="J790" s="568">
        <f t="shared" si="183"/>
        <v>0</v>
      </c>
      <c r="K790" s="381"/>
      <c r="L790" s="381"/>
      <c r="M790" s="568">
        <f t="shared" si="192"/>
        <v>0</v>
      </c>
      <c r="N790" s="570">
        <f>IFERROR(VLOOKUP($C790,Listen!$J$3:$L$39,2,0),0)</f>
        <v>0</v>
      </c>
      <c r="O790" s="570">
        <f>IFERROR(VLOOKUP($C790,Listen!$J$3:$L$39,3,0),0)</f>
        <v>0</v>
      </c>
      <c r="P790" s="453">
        <f t="shared" si="184"/>
        <v>0</v>
      </c>
      <c r="Q790" s="453">
        <f t="shared" si="193"/>
        <v>0</v>
      </c>
      <c r="R790" s="453">
        <f t="shared" si="193"/>
        <v>0</v>
      </c>
      <c r="S790" s="453">
        <f t="shared" si="193"/>
        <v>0</v>
      </c>
      <c r="T790" s="453">
        <f t="shared" si="193"/>
        <v>0</v>
      </c>
      <c r="U790" s="453">
        <f t="shared" si="193"/>
        <v>0</v>
      </c>
      <c r="V790" s="453">
        <f t="shared" si="193"/>
        <v>0</v>
      </c>
      <c r="W790" s="384">
        <f t="shared" si="194"/>
        <v>0</v>
      </c>
      <c r="X790" s="565">
        <f>IF(D790='A. Allgemeine Informationen'!$C$17,$M790-Y790,HLOOKUP('A. Allgemeine Informationen'!$C$17-1,$Z$1:$AF$2005,ROW(D790),FALSE)-$Y790)</f>
        <v>0</v>
      </c>
      <c r="Y790" s="384">
        <f>HLOOKUP('A. Allgemeine Informationen'!$C$17,$Z$1:$AF$2005,ROW(D790),FALSE)</f>
        <v>0</v>
      </c>
      <c r="Z790" s="565">
        <f t="shared" si="185"/>
        <v>0</v>
      </c>
      <c r="AA790" s="565">
        <f t="shared" si="186"/>
        <v>0</v>
      </c>
      <c r="AB790" s="565">
        <f t="shared" si="187"/>
        <v>0</v>
      </c>
      <c r="AC790" s="565">
        <f t="shared" si="188"/>
        <v>0</v>
      </c>
      <c r="AD790" s="572">
        <f t="shared" si="189"/>
        <v>0</v>
      </c>
      <c r="AE790" s="560">
        <f t="shared" si="190"/>
        <v>0</v>
      </c>
      <c r="AF790" s="561">
        <f t="shared" si="191"/>
        <v>0</v>
      </c>
      <c r="AG790" s="562"/>
    </row>
    <row r="791" spans="2:33" s="418" customFormat="1" ht="15" customHeight="1" x14ac:dyDescent="0.2">
      <c r="B791" s="554"/>
      <c r="C791" s="382"/>
      <c r="D791" s="383"/>
      <c r="E791" s="381"/>
      <c r="F791" s="1040"/>
      <c r="G791" s="1038"/>
      <c r="H791" s="1041"/>
      <c r="I791" s="381"/>
      <c r="J791" s="568">
        <f t="shared" si="183"/>
        <v>0</v>
      </c>
      <c r="K791" s="381"/>
      <c r="L791" s="381"/>
      <c r="M791" s="568">
        <f t="shared" si="192"/>
        <v>0</v>
      </c>
      <c r="N791" s="570">
        <f>IFERROR(VLOOKUP($C791,Listen!$J$3:$L$39,2,0),0)</f>
        <v>0</v>
      </c>
      <c r="O791" s="570">
        <f>IFERROR(VLOOKUP($C791,Listen!$J$3:$L$39,3,0),0)</f>
        <v>0</v>
      </c>
      <c r="P791" s="453">
        <f t="shared" si="184"/>
        <v>0</v>
      </c>
      <c r="Q791" s="453">
        <f t="shared" ref="Q791:V806" si="195">P791</f>
        <v>0</v>
      </c>
      <c r="R791" s="453">
        <f t="shared" si="195"/>
        <v>0</v>
      </c>
      <c r="S791" s="453">
        <f t="shared" si="195"/>
        <v>0</v>
      </c>
      <c r="T791" s="453">
        <f t="shared" si="195"/>
        <v>0</v>
      </c>
      <c r="U791" s="453">
        <f t="shared" si="195"/>
        <v>0</v>
      </c>
      <c r="V791" s="453">
        <f t="shared" si="195"/>
        <v>0</v>
      </c>
      <c r="W791" s="384">
        <f t="shared" si="194"/>
        <v>0</v>
      </c>
      <c r="X791" s="565">
        <f>IF(D791='A. Allgemeine Informationen'!$C$17,$M791-Y791,HLOOKUP('A. Allgemeine Informationen'!$C$17-1,$Z$1:$AF$2005,ROW(D791),FALSE)-$Y791)</f>
        <v>0</v>
      </c>
      <c r="Y791" s="384">
        <f>HLOOKUP('A. Allgemeine Informationen'!$C$17,$Z$1:$AF$2005,ROW(D791),FALSE)</f>
        <v>0</v>
      </c>
      <c r="Z791" s="565">
        <f t="shared" si="185"/>
        <v>0</v>
      </c>
      <c r="AA791" s="565">
        <f t="shared" si="186"/>
        <v>0</v>
      </c>
      <c r="AB791" s="565">
        <f t="shared" si="187"/>
        <v>0</v>
      </c>
      <c r="AC791" s="565">
        <f t="shared" si="188"/>
        <v>0</v>
      </c>
      <c r="AD791" s="572">
        <f t="shared" si="189"/>
        <v>0</v>
      </c>
      <c r="AE791" s="560">
        <f t="shared" si="190"/>
        <v>0</v>
      </c>
      <c r="AF791" s="561">
        <f t="shared" si="191"/>
        <v>0</v>
      </c>
      <c r="AG791" s="562"/>
    </row>
    <row r="792" spans="2:33" s="418" customFormat="1" ht="15" customHeight="1" x14ac:dyDescent="0.2">
      <c r="B792" s="554"/>
      <c r="C792" s="382"/>
      <c r="D792" s="383"/>
      <c r="E792" s="381"/>
      <c r="F792" s="1040"/>
      <c r="G792" s="1038"/>
      <c r="H792" s="1041"/>
      <c r="I792" s="381"/>
      <c r="J792" s="568">
        <f t="shared" si="183"/>
        <v>0</v>
      </c>
      <c r="K792" s="381"/>
      <c r="L792" s="381"/>
      <c r="M792" s="568">
        <f t="shared" si="192"/>
        <v>0</v>
      </c>
      <c r="N792" s="570">
        <f>IFERROR(VLOOKUP($C792,Listen!$J$3:$L$39,2,0),0)</f>
        <v>0</v>
      </c>
      <c r="O792" s="570">
        <f>IFERROR(VLOOKUP($C792,Listen!$J$3:$L$39,3,0),0)</f>
        <v>0</v>
      </c>
      <c r="P792" s="453">
        <f t="shared" si="184"/>
        <v>0</v>
      </c>
      <c r="Q792" s="453">
        <f t="shared" si="195"/>
        <v>0</v>
      </c>
      <c r="R792" s="453">
        <f t="shared" si="195"/>
        <v>0</v>
      </c>
      <c r="S792" s="453">
        <f t="shared" si="195"/>
        <v>0</v>
      </c>
      <c r="T792" s="453">
        <f t="shared" si="195"/>
        <v>0</v>
      </c>
      <c r="U792" s="453">
        <f t="shared" si="195"/>
        <v>0</v>
      </c>
      <c r="V792" s="453">
        <f t="shared" si="195"/>
        <v>0</v>
      </c>
      <c r="W792" s="384">
        <f t="shared" si="194"/>
        <v>0</v>
      </c>
      <c r="X792" s="565">
        <f>IF(D792='A. Allgemeine Informationen'!$C$17,$M792-Y792,HLOOKUP('A. Allgemeine Informationen'!$C$17-1,$Z$1:$AF$2005,ROW(D792),FALSE)-$Y792)</f>
        <v>0</v>
      </c>
      <c r="Y792" s="384">
        <f>HLOOKUP('A. Allgemeine Informationen'!$C$17,$Z$1:$AF$2005,ROW(D792),FALSE)</f>
        <v>0</v>
      </c>
      <c r="Z792" s="565">
        <f t="shared" si="185"/>
        <v>0</v>
      </c>
      <c r="AA792" s="565">
        <f t="shared" si="186"/>
        <v>0</v>
      </c>
      <c r="AB792" s="565">
        <f t="shared" si="187"/>
        <v>0</v>
      </c>
      <c r="AC792" s="565">
        <f t="shared" si="188"/>
        <v>0</v>
      </c>
      <c r="AD792" s="572">
        <f t="shared" si="189"/>
        <v>0</v>
      </c>
      <c r="AE792" s="560">
        <f t="shared" si="190"/>
        <v>0</v>
      </c>
      <c r="AF792" s="561">
        <f t="shared" si="191"/>
        <v>0</v>
      </c>
      <c r="AG792" s="562"/>
    </row>
    <row r="793" spans="2:33" s="418" customFormat="1" ht="15" customHeight="1" x14ac:dyDescent="0.2">
      <c r="B793" s="554"/>
      <c r="C793" s="382"/>
      <c r="D793" s="383"/>
      <c r="E793" s="381"/>
      <c r="F793" s="1040"/>
      <c r="G793" s="1038"/>
      <c r="H793" s="1041"/>
      <c r="I793" s="381"/>
      <c r="J793" s="568">
        <f t="shared" si="183"/>
        <v>0</v>
      </c>
      <c r="K793" s="381"/>
      <c r="L793" s="381"/>
      <c r="M793" s="568">
        <f t="shared" si="192"/>
        <v>0</v>
      </c>
      <c r="N793" s="570">
        <f>IFERROR(VLOOKUP($C793,Listen!$J$3:$L$39,2,0),0)</f>
        <v>0</v>
      </c>
      <c r="O793" s="570">
        <f>IFERROR(VLOOKUP($C793,Listen!$J$3:$L$39,3,0),0)</f>
        <v>0</v>
      </c>
      <c r="P793" s="453">
        <f t="shared" si="184"/>
        <v>0</v>
      </c>
      <c r="Q793" s="453">
        <f t="shared" si="195"/>
        <v>0</v>
      </c>
      <c r="R793" s="453">
        <f t="shared" si="195"/>
        <v>0</v>
      </c>
      <c r="S793" s="453">
        <f t="shared" si="195"/>
        <v>0</v>
      </c>
      <c r="T793" s="453">
        <f t="shared" si="195"/>
        <v>0</v>
      </c>
      <c r="U793" s="453">
        <f t="shared" si="195"/>
        <v>0</v>
      </c>
      <c r="V793" s="453">
        <f t="shared" si="195"/>
        <v>0</v>
      </c>
      <c r="W793" s="384">
        <f t="shared" si="194"/>
        <v>0</v>
      </c>
      <c r="X793" s="565">
        <f>IF(D793='A. Allgemeine Informationen'!$C$17,$M793-Y793,HLOOKUP('A. Allgemeine Informationen'!$C$17-1,$Z$1:$AF$2005,ROW(D793),FALSE)-$Y793)</f>
        <v>0</v>
      </c>
      <c r="Y793" s="384">
        <f>HLOOKUP('A. Allgemeine Informationen'!$C$17,$Z$1:$AF$2005,ROW(D793),FALSE)</f>
        <v>0</v>
      </c>
      <c r="Z793" s="565">
        <f t="shared" si="185"/>
        <v>0</v>
      </c>
      <c r="AA793" s="565">
        <f t="shared" si="186"/>
        <v>0</v>
      </c>
      <c r="AB793" s="565">
        <f t="shared" si="187"/>
        <v>0</v>
      </c>
      <c r="AC793" s="565">
        <f t="shared" si="188"/>
        <v>0</v>
      </c>
      <c r="AD793" s="572">
        <f t="shared" si="189"/>
        <v>0</v>
      </c>
      <c r="AE793" s="560">
        <f t="shared" si="190"/>
        <v>0</v>
      </c>
      <c r="AF793" s="561">
        <f t="shared" si="191"/>
        <v>0</v>
      </c>
      <c r="AG793" s="562"/>
    </row>
    <row r="794" spans="2:33" s="418" customFormat="1" ht="15" customHeight="1" x14ac:dyDescent="0.2">
      <c r="B794" s="554"/>
      <c r="C794" s="382"/>
      <c r="D794" s="383"/>
      <c r="E794" s="381"/>
      <c r="F794" s="1040"/>
      <c r="G794" s="1038"/>
      <c r="H794" s="1041"/>
      <c r="I794" s="381"/>
      <c r="J794" s="568">
        <f t="shared" si="183"/>
        <v>0</v>
      </c>
      <c r="K794" s="381"/>
      <c r="L794" s="381"/>
      <c r="M794" s="568">
        <f t="shared" si="192"/>
        <v>0</v>
      </c>
      <c r="N794" s="570">
        <f>IFERROR(VLOOKUP($C794,Listen!$J$3:$L$39,2,0),0)</f>
        <v>0</v>
      </c>
      <c r="O794" s="570">
        <f>IFERROR(VLOOKUP($C794,Listen!$J$3:$L$39,3,0),0)</f>
        <v>0</v>
      </c>
      <c r="P794" s="453">
        <f t="shared" si="184"/>
        <v>0</v>
      </c>
      <c r="Q794" s="453">
        <f t="shared" si="195"/>
        <v>0</v>
      </c>
      <c r="R794" s="453">
        <f t="shared" si="195"/>
        <v>0</v>
      </c>
      <c r="S794" s="453">
        <f t="shared" si="195"/>
        <v>0</v>
      </c>
      <c r="T794" s="453">
        <f t="shared" si="195"/>
        <v>0</v>
      </c>
      <c r="U794" s="453">
        <f t="shared" si="195"/>
        <v>0</v>
      </c>
      <c r="V794" s="453">
        <f t="shared" si="195"/>
        <v>0</v>
      </c>
      <c r="W794" s="384">
        <f t="shared" si="194"/>
        <v>0</v>
      </c>
      <c r="X794" s="565">
        <f>IF(D794='A. Allgemeine Informationen'!$C$17,$M794-Y794,HLOOKUP('A. Allgemeine Informationen'!$C$17-1,$Z$1:$AF$2005,ROW(D794),FALSE)-$Y794)</f>
        <v>0</v>
      </c>
      <c r="Y794" s="384">
        <f>HLOOKUP('A. Allgemeine Informationen'!$C$17,$Z$1:$AF$2005,ROW(D794),FALSE)</f>
        <v>0</v>
      </c>
      <c r="Z794" s="565">
        <f t="shared" si="185"/>
        <v>0</v>
      </c>
      <c r="AA794" s="565">
        <f t="shared" si="186"/>
        <v>0</v>
      </c>
      <c r="AB794" s="565">
        <f t="shared" si="187"/>
        <v>0</v>
      </c>
      <c r="AC794" s="565">
        <f t="shared" si="188"/>
        <v>0</v>
      </c>
      <c r="AD794" s="572">
        <f t="shared" si="189"/>
        <v>0</v>
      </c>
      <c r="AE794" s="560">
        <f t="shared" si="190"/>
        <v>0</v>
      </c>
      <c r="AF794" s="561">
        <f t="shared" si="191"/>
        <v>0</v>
      </c>
      <c r="AG794" s="562"/>
    </row>
    <row r="795" spans="2:33" s="418" customFormat="1" ht="15" customHeight="1" x14ac:dyDescent="0.2">
      <c r="B795" s="554"/>
      <c r="C795" s="382"/>
      <c r="D795" s="383"/>
      <c r="E795" s="381"/>
      <c r="F795" s="1040"/>
      <c r="G795" s="1038"/>
      <c r="H795" s="1041"/>
      <c r="I795" s="381"/>
      <c r="J795" s="568">
        <f t="shared" si="183"/>
        <v>0</v>
      </c>
      <c r="K795" s="381"/>
      <c r="L795" s="381"/>
      <c r="M795" s="568">
        <f t="shared" si="192"/>
        <v>0</v>
      </c>
      <c r="N795" s="570">
        <f>IFERROR(VLOOKUP($C795,Listen!$J$3:$L$39,2,0),0)</f>
        <v>0</v>
      </c>
      <c r="O795" s="570">
        <f>IFERROR(VLOOKUP($C795,Listen!$J$3:$L$39,3,0),0)</f>
        <v>0</v>
      </c>
      <c r="P795" s="453">
        <f t="shared" si="184"/>
        <v>0</v>
      </c>
      <c r="Q795" s="453">
        <f t="shared" si="195"/>
        <v>0</v>
      </c>
      <c r="R795" s="453">
        <f t="shared" si="195"/>
        <v>0</v>
      </c>
      <c r="S795" s="453">
        <f t="shared" si="195"/>
        <v>0</v>
      </c>
      <c r="T795" s="453">
        <f t="shared" si="195"/>
        <v>0</v>
      </c>
      <c r="U795" s="453">
        <f t="shared" si="195"/>
        <v>0</v>
      </c>
      <c r="V795" s="453">
        <f t="shared" si="195"/>
        <v>0</v>
      </c>
      <c r="W795" s="384">
        <f t="shared" si="194"/>
        <v>0</v>
      </c>
      <c r="X795" s="565">
        <f>IF(D795='A. Allgemeine Informationen'!$C$17,$M795-Y795,HLOOKUP('A. Allgemeine Informationen'!$C$17-1,$Z$1:$AF$2005,ROW(D795),FALSE)-$Y795)</f>
        <v>0</v>
      </c>
      <c r="Y795" s="384">
        <f>HLOOKUP('A. Allgemeine Informationen'!$C$17,$Z$1:$AF$2005,ROW(D795),FALSE)</f>
        <v>0</v>
      </c>
      <c r="Z795" s="565">
        <f t="shared" si="185"/>
        <v>0</v>
      </c>
      <c r="AA795" s="565">
        <f t="shared" si="186"/>
        <v>0</v>
      </c>
      <c r="AB795" s="565">
        <f t="shared" si="187"/>
        <v>0</v>
      </c>
      <c r="AC795" s="565">
        <f t="shared" si="188"/>
        <v>0</v>
      </c>
      <c r="AD795" s="572">
        <f t="shared" si="189"/>
        <v>0</v>
      </c>
      <c r="AE795" s="560">
        <f t="shared" si="190"/>
        <v>0</v>
      </c>
      <c r="AF795" s="561">
        <f t="shared" si="191"/>
        <v>0</v>
      </c>
      <c r="AG795" s="562"/>
    </row>
    <row r="796" spans="2:33" s="418" customFormat="1" ht="15" customHeight="1" x14ac:dyDescent="0.2">
      <c r="B796" s="554"/>
      <c r="C796" s="382"/>
      <c r="D796" s="383"/>
      <c r="E796" s="381"/>
      <c r="F796" s="1040"/>
      <c r="G796" s="1038"/>
      <c r="H796" s="1041"/>
      <c r="I796" s="381"/>
      <c r="J796" s="568">
        <f t="shared" si="183"/>
        <v>0</v>
      </c>
      <c r="K796" s="381"/>
      <c r="L796" s="381"/>
      <c r="M796" s="568">
        <f t="shared" si="192"/>
        <v>0</v>
      </c>
      <c r="N796" s="570">
        <f>IFERROR(VLOOKUP($C796,Listen!$J$3:$L$39,2,0),0)</f>
        <v>0</v>
      </c>
      <c r="O796" s="570">
        <f>IFERROR(VLOOKUP($C796,Listen!$J$3:$L$39,3,0),0)</f>
        <v>0</v>
      </c>
      <c r="P796" s="453">
        <f t="shared" si="184"/>
        <v>0</v>
      </c>
      <c r="Q796" s="453">
        <f t="shared" si="195"/>
        <v>0</v>
      </c>
      <c r="R796" s="453">
        <f t="shared" si="195"/>
        <v>0</v>
      </c>
      <c r="S796" s="453">
        <f t="shared" si="195"/>
        <v>0</v>
      </c>
      <c r="T796" s="453">
        <f t="shared" si="195"/>
        <v>0</v>
      </c>
      <c r="U796" s="453">
        <f t="shared" si="195"/>
        <v>0</v>
      </c>
      <c r="V796" s="453">
        <f t="shared" si="195"/>
        <v>0</v>
      </c>
      <c r="W796" s="384">
        <f t="shared" si="194"/>
        <v>0</v>
      </c>
      <c r="X796" s="565">
        <f>IF(D796='A. Allgemeine Informationen'!$C$17,$M796-Y796,HLOOKUP('A. Allgemeine Informationen'!$C$17-1,$Z$1:$AF$2005,ROW(D796),FALSE)-$Y796)</f>
        <v>0</v>
      </c>
      <c r="Y796" s="384">
        <f>HLOOKUP('A. Allgemeine Informationen'!$C$17,$Z$1:$AF$2005,ROW(D796),FALSE)</f>
        <v>0</v>
      </c>
      <c r="Z796" s="565">
        <f t="shared" si="185"/>
        <v>0</v>
      </c>
      <c r="AA796" s="565">
        <f t="shared" si="186"/>
        <v>0</v>
      </c>
      <c r="AB796" s="565">
        <f t="shared" si="187"/>
        <v>0</v>
      </c>
      <c r="AC796" s="565">
        <f t="shared" si="188"/>
        <v>0</v>
      </c>
      <c r="AD796" s="572">
        <f t="shared" si="189"/>
        <v>0</v>
      </c>
      <c r="AE796" s="560">
        <f t="shared" si="190"/>
        <v>0</v>
      </c>
      <c r="AF796" s="561">
        <f t="shared" si="191"/>
        <v>0</v>
      </c>
      <c r="AG796" s="562"/>
    </row>
    <row r="797" spans="2:33" s="418" customFormat="1" ht="15" customHeight="1" x14ac:dyDescent="0.2">
      <c r="B797" s="554"/>
      <c r="C797" s="382"/>
      <c r="D797" s="383"/>
      <c r="E797" s="381"/>
      <c r="F797" s="1040"/>
      <c r="G797" s="1038"/>
      <c r="H797" s="1041"/>
      <c r="I797" s="381"/>
      <c r="J797" s="568">
        <f t="shared" si="183"/>
        <v>0</v>
      </c>
      <c r="K797" s="381"/>
      <c r="L797" s="381"/>
      <c r="M797" s="568">
        <f t="shared" si="192"/>
        <v>0</v>
      </c>
      <c r="N797" s="570">
        <f>IFERROR(VLOOKUP($C797,Listen!$J$3:$L$39,2,0),0)</f>
        <v>0</v>
      </c>
      <c r="O797" s="570">
        <f>IFERROR(VLOOKUP($C797,Listen!$J$3:$L$39,3,0),0)</f>
        <v>0</v>
      </c>
      <c r="P797" s="453">
        <f t="shared" si="184"/>
        <v>0</v>
      </c>
      <c r="Q797" s="453">
        <f t="shared" si="195"/>
        <v>0</v>
      </c>
      <c r="R797" s="453">
        <f t="shared" si="195"/>
        <v>0</v>
      </c>
      <c r="S797" s="453">
        <f t="shared" si="195"/>
        <v>0</v>
      </c>
      <c r="T797" s="453">
        <f t="shared" si="195"/>
        <v>0</v>
      </c>
      <c r="U797" s="453">
        <f t="shared" si="195"/>
        <v>0</v>
      </c>
      <c r="V797" s="453">
        <f t="shared" si="195"/>
        <v>0</v>
      </c>
      <c r="W797" s="384">
        <f t="shared" si="194"/>
        <v>0</v>
      </c>
      <c r="X797" s="565">
        <f>IF(D797='A. Allgemeine Informationen'!$C$17,$M797-Y797,HLOOKUP('A. Allgemeine Informationen'!$C$17-1,$Z$1:$AF$2005,ROW(D797),FALSE)-$Y797)</f>
        <v>0</v>
      </c>
      <c r="Y797" s="384">
        <f>HLOOKUP('A. Allgemeine Informationen'!$C$17,$Z$1:$AF$2005,ROW(D797),FALSE)</f>
        <v>0</v>
      </c>
      <c r="Z797" s="565">
        <f t="shared" si="185"/>
        <v>0</v>
      </c>
      <c r="AA797" s="565">
        <f t="shared" si="186"/>
        <v>0</v>
      </c>
      <c r="AB797" s="565">
        <f t="shared" si="187"/>
        <v>0</v>
      </c>
      <c r="AC797" s="565">
        <f t="shared" si="188"/>
        <v>0</v>
      </c>
      <c r="AD797" s="572">
        <f t="shared" si="189"/>
        <v>0</v>
      </c>
      <c r="AE797" s="560">
        <f t="shared" si="190"/>
        <v>0</v>
      </c>
      <c r="AF797" s="561">
        <f t="shared" si="191"/>
        <v>0</v>
      </c>
      <c r="AG797" s="562"/>
    </row>
    <row r="798" spans="2:33" s="418" customFormat="1" ht="15" customHeight="1" x14ac:dyDescent="0.2">
      <c r="B798" s="554"/>
      <c r="C798" s="382"/>
      <c r="D798" s="383"/>
      <c r="E798" s="381"/>
      <c r="F798" s="1040"/>
      <c r="G798" s="1038"/>
      <c r="H798" s="1041"/>
      <c r="I798" s="381"/>
      <c r="J798" s="568">
        <f t="shared" si="183"/>
        <v>0</v>
      </c>
      <c r="K798" s="381"/>
      <c r="L798" s="381"/>
      <c r="M798" s="568">
        <f t="shared" si="192"/>
        <v>0</v>
      </c>
      <c r="N798" s="570">
        <f>IFERROR(VLOOKUP($C798,Listen!$J$3:$L$39,2,0),0)</f>
        <v>0</v>
      </c>
      <c r="O798" s="570">
        <f>IFERROR(VLOOKUP($C798,Listen!$J$3:$L$39,3,0),0)</f>
        <v>0</v>
      </c>
      <c r="P798" s="453">
        <f t="shared" si="184"/>
        <v>0</v>
      </c>
      <c r="Q798" s="453">
        <f t="shared" si="195"/>
        <v>0</v>
      </c>
      <c r="R798" s="453">
        <f t="shared" si="195"/>
        <v>0</v>
      </c>
      <c r="S798" s="453">
        <f t="shared" si="195"/>
        <v>0</v>
      </c>
      <c r="T798" s="453">
        <f t="shared" si="195"/>
        <v>0</v>
      </c>
      <c r="U798" s="453">
        <f t="shared" si="195"/>
        <v>0</v>
      </c>
      <c r="V798" s="453">
        <f t="shared" si="195"/>
        <v>0</v>
      </c>
      <c r="W798" s="384">
        <f t="shared" si="194"/>
        <v>0</v>
      </c>
      <c r="X798" s="565">
        <f>IF(D798='A. Allgemeine Informationen'!$C$17,$M798-Y798,HLOOKUP('A. Allgemeine Informationen'!$C$17-1,$Z$1:$AF$2005,ROW(D798),FALSE)-$Y798)</f>
        <v>0</v>
      </c>
      <c r="Y798" s="384">
        <f>HLOOKUP('A. Allgemeine Informationen'!$C$17,$Z$1:$AF$2005,ROW(D798),FALSE)</f>
        <v>0</v>
      </c>
      <c r="Z798" s="565">
        <f t="shared" si="185"/>
        <v>0</v>
      </c>
      <c r="AA798" s="565">
        <f t="shared" si="186"/>
        <v>0</v>
      </c>
      <c r="AB798" s="565">
        <f t="shared" si="187"/>
        <v>0</v>
      </c>
      <c r="AC798" s="565">
        <f t="shared" si="188"/>
        <v>0</v>
      </c>
      <c r="AD798" s="572">
        <f t="shared" si="189"/>
        <v>0</v>
      </c>
      <c r="AE798" s="560">
        <f t="shared" si="190"/>
        <v>0</v>
      </c>
      <c r="AF798" s="561">
        <f t="shared" si="191"/>
        <v>0</v>
      </c>
      <c r="AG798" s="562"/>
    </row>
    <row r="799" spans="2:33" s="418" customFormat="1" ht="15" customHeight="1" x14ac:dyDescent="0.2">
      <c r="B799" s="554"/>
      <c r="C799" s="382"/>
      <c r="D799" s="383"/>
      <c r="E799" s="381"/>
      <c r="F799" s="1040"/>
      <c r="G799" s="1038"/>
      <c r="H799" s="1041"/>
      <c r="I799" s="381"/>
      <c r="J799" s="568">
        <f t="shared" si="183"/>
        <v>0</v>
      </c>
      <c r="K799" s="381"/>
      <c r="L799" s="381"/>
      <c r="M799" s="568">
        <f t="shared" si="192"/>
        <v>0</v>
      </c>
      <c r="N799" s="570">
        <f>IFERROR(VLOOKUP($C799,Listen!$J$3:$L$39,2,0),0)</f>
        <v>0</v>
      </c>
      <c r="O799" s="570">
        <f>IFERROR(VLOOKUP($C799,Listen!$J$3:$L$39,3,0),0)</f>
        <v>0</v>
      </c>
      <c r="P799" s="453">
        <f t="shared" si="184"/>
        <v>0</v>
      </c>
      <c r="Q799" s="453">
        <f t="shared" si="195"/>
        <v>0</v>
      </c>
      <c r="R799" s="453">
        <f t="shared" si="195"/>
        <v>0</v>
      </c>
      <c r="S799" s="453">
        <f t="shared" si="195"/>
        <v>0</v>
      </c>
      <c r="T799" s="453">
        <f t="shared" si="195"/>
        <v>0</v>
      </c>
      <c r="U799" s="453">
        <f t="shared" si="195"/>
        <v>0</v>
      </c>
      <c r="V799" s="453">
        <f t="shared" si="195"/>
        <v>0</v>
      </c>
      <c r="W799" s="384">
        <f t="shared" si="194"/>
        <v>0</v>
      </c>
      <c r="X799" s="565">
        <f>IF(D799='A. Allgemeine Informationen'!$C$17,$M799-Y799,HLOOKUP('A. Allgemeine Informationen'!$C$17-1,$Z$1:$AF$2005,ROW(D799),FALSE)-$Y799)</f>
        <v>0</v>
      </c>
      <c r="Y799" s="384">
        <f>HLOOKUP('A. Allgemeine Informationen'!$C$17,$Z$1:$AF$2005,ROW(D799),FALSE)</f>
        <v>0</v>
      </c>
      <c r="Z799" s="565">
        <f t="shared" si="185"/>
        <v>0</v>
      </c>
      <c r="AA799" s="565">
        <f t="shared" si="186"/>
        <v>0</v>
      </c>
      <c r="AB799" s="565">
        <f t="shared" si="187"/>
        <v>0</v>
      </c>
      <c r="AC799" s="565">
        <f t="shared" si="188"/>
        <v>0</v>
      </c>
      <c r="AD799" s="572">
        <f t="shared" si="189"/>
        <v>0</v>
      </c>
      <c r="AE799" s="560">
        <f t="shared" si="190"/>
        <v>0</v>
      </c>
      <c r="AF799" s="561">
        <f t="shared" si="191"/>
        <v>0</v>
      </c>
      <c r="AG799" s="562"/>
    </row>
    <row r="800" spans="2:33" s="418" customFormat="1" ht="15" customHeight="1" x14ac:dyDescent="0.2">
      <c r="B800" s="554"/>
      <c r="C800" s="382"/>
      <c r="D800" s="383"/>
      <c r="E800" s="381"/>
      <c r="F800" s="1040"/>
      <c r="G800" s="1038"/>
      <c r="H800" s="1041"/>
      <c r="I800" s="381"/>
      <c r="J800" s="568">
        <f t="shared" si="183"/>
        <v>0</v>
      </c>
      <c r="K800" s="381"/>
      <c r="L800" s="381"/>
      <c r="M800" s="568">
        <f t="shared" si="192"/>
        <v>0</v>
      </c>
      <c r="N800" s="570">
        <f>IFERROR(VLOOKUP($C800,Listen!$J$3:$L$39,2,0),0)</f>
        <v>0</v>
      </c>
      <c r="O800" s="570">
        <f>IFERROR(VLOOKUP($C800,Listen!$J$3:$L$39,3,0),0)</f>
        <v>0</v>
      </c>
      <c r="P800" s="453">
        <f t="shared" si="184"/>
        <v>0</v>
      </c>
      <c r="Q800" s="453">
        <f t="shared" si="195"/>
        <v>0</v>
      </c>
      <c r="R800" s="453">
        <f t="shared" si="195"/>
        <v>0</v>
      </c>
      <c r="S800" s="453">
        <f t="shared" si="195"/>
        <v>0</v>
      </c>
      <c r="T800" s="453">
        <f t="shared" si="195"/>
        <v>0</v>
      </c>
      <c r="U800" s="453">
        <f t="shared" si="195"/>
        <v>0</v>
      </c>
      <c r="V800" s="453">
        <f t="shared" si="195"/>
        <v>0</v>
      </c>
      <c r="W800" s="384">
        <f t="shared" si="194"/>
        <v>0</v>
      </c>
      <c r="X800" s="565">
        <f>IF(D800='A. Allgemeine Informationen'!$C$17,$M800-Y800,HLOOKUP('A. Allgemeine Informationen'!$C$17-1,$Z$1:$AF$2005,ROW(D800),FALSE)-$Y800)</f>
        <v>0</v>
      </c>
      <c r="Y800" s="384">
        <f>HLOOKUP('A. Allgemeine Informationen'!$C$17,$Z$1:$AF$2005,ROW(D800),FALSE)</f>
        <v>0</v>
      </c>
      <c r="Z800" s="565">
        <f t="shared" si="185"/>
        <v>0</v>
      </c>
      <c r="AA800" s="565">
        <f t="shared" si="186"/>
        <v>0</v>
      </c>
      <c r="AB800" s="565">
        <f t="shared" si="187"/>
        <v>0</v>
      </c>
      <c r="AC800" s="565">
        <f t="shared" si="188"/>
        <v>0</v>
      </c>
      <c r="AD800" s="572">
        <f t="shared" si="189"/>
        <v>0</v>
      </c>
      <c r="AE800" s="560">
        <f t="shared" si="190"/>
        <v>0</v>
      </c>
      <c r="AF800" s="561">
        <f t="shared" si="191"/>
        <v>0</v>
      </c>
      <c r="AG800" s="562"/>
    </row>
    <row r="801" spans="2:33" s="418" customFormat="1" ht="15" customHeight="1" x14ac:dyDescent="0.2">
      <c r="B801" s="554"/>
      <c r="C801" s="382"/>
      <c r="D801" s="383"/>
      <c r="E801" s="381"/>
      <c r="F801" s="1040"/>
      <c r="G801" s="1038"/>
      <c r="H801" s="1041"/>
      <c r="I801" s="381"/>
      <c r="J801" s="568">
        <f t="shared" si="183"/>
        <v>0</v>
      </c>
      <c r="K801" s="381"/>
      <c r="L801" s="381"/>
      <c r="M801" s="568">
        <f t="shared" si="192"/>
        <v>0</v>
      </c>
      <c r="N801" s="570">
        <f>IFERROR(VLOOKUP($C801,Listen!$J$3:$L$39,2,0),0)</f>
        <v>0</v>
      </c>
      <c r="O801" s="570">
        <f>IFERROR(VLOOKUP($C801,Listen!$J$3:$L$39,3,0),0)</f>
        <v>0</v>
      </c>
      <c r="P801" s="453">
        <f t="shared" si="184"/>
        <v>0</v>
      </c>
      <c r="Q801" s="453">
        <f t="shared" si="195"/>
        <v>0</v>
      </c>
      <c r="R801" s="453">
        <f t="shared" si="195"/>
        <v>0</v>
      </c>
      <c r="S801" s="453">
        <f t="shared" si="195"/>
        <v>0</v>
      </c>
      <c r="T801" s="453">
        <f t="shared" si="195"/>
        <v>0</v>
      </c>
      <c r="U801" s="453">
        <f t="shared" si="195"/>
        <v>0</v>
      </c>
      <c r="V801" s="453">
        <f t="shared" si="195"/>
        <v>0</v>
      </c>
      <c r="W801" s="384">
        <f t="shared" si="194"/>
        <v>0</v>
      </c>
      <c r="X801" s="565">
        <f>IF(D801='A. Allgemeine Informationen'!$C$17,$M801-Y801,HLOOKUP('A. Allgemeine Informationen'!$C$17-1,$Z$1:$AF$2005,ROW(D801),FALSE)-$Y801)</f>
        <v>0</v>
      </c>
      <c r="Y801" s="384">
        <f>HLOOKUP('A. Allgemeine Informationen'!$C$17,$Z$1:$AF$2005,ROW(D801),FALSE)</f>
        <v>0</v>
      </c>
      <c r="Z801" s="565">
        <f t="shared" si="185"/>
        <v>0</v>
      </c>
      <c r="AA801" s="565">
        <f t="shared" si="186"/>
        <v>0</v>
      </c>
      <c r="AB801" s="565">
        <f t="shared" si="187"/>
        <v>0</v>
      </c>
      <c r="AC801" s="565">
        <f t="shared" si="188"/>
        <v>0</v>
      </c>
      <c r="AD801" s="572">
        <f t="shared" si="189"/>
        <v>0</v>
      </c>
      <c r="AE801" s="560">
        <f t="shared" si="190"/>
        <v>0</v>
      </c>
      <c r="AF801" s="561">
        <f t="shared" si="191"/>
        <v>0</v>
      </c>
      <c r="AG801" s="562"/>
    </row>
    <row r="802" spans="2:33" s="418" customFormat="1" ht="15" customHeight="1" x14ac:dyDescent="0.2">
      <c r="B802" s="554"/>
      <c r="C802" s="382"/>
      <c r="D802" s="383"/>
      <c r="E802" s="381"/>
      <c r="F802" s="1040"/>
      <c r="G802" s="1038"/>
      <c r="H802" s="1041"/>
      <c r="I802" s="381"/>
      <c r="J802" s="568">
        <f t="shared" si="183"/>
        <v>0</v>
      </c>
      <c r="K802" s="381"/>
      <c r="L802" s="381"/>
      <c r="M802" s="568">
        <f t="shared" si="192"/>
        <v>0</v>
      </c>
      <c r="N802" s="570">
        <f>IFERROR(VLOOKUP($C802,Listen!$J$3:$L$39,2,0),0)</f>
        <v>0</v>
      </c>
      <c r="O802" s="570">
        <f>IFERROR(VLOOKUP($C802,Listen!$J$3:$L$39,3,0),0)</f>
        <v>0</v>
      </c>
      <c r="P802" s="453">
        <f t="shared" si="184"/>
        <v>0</v>
      </c>
      <c r="Q802" s="453">
        <f t="shared" si="195"/>
        <v>0</v>
      </c>
      <c r="R802" s="453">
        <f t="shared" si="195"/>
        <v>0</v>
      </c>
      <c r="S802" s="453">
        <f t="shared" si="195"/>
        <v>0</v>
      </c>
      <c r="T802" s="453">
        <f t="shared" si="195"/>
        <v>0</v>
      </c>
      <c r="U802" s="453">
        <f t="shared" si="195"/>
        <v>0</v>
      </c>
      <c r="V802" s="453">
        <f t="shared" si="195"/>
        <v>0</v>
      </c>
      <c r="W802" s="384">
        <f t="shared" si="194"/>
        <v>0</v>
      </c>
      <c r="X802" s="565">
        <f>IF(D802='A. Allgemeine Informationen'!$C$17,$M802-Y802,HLOOKUP('A. Allgemeine Informationen'!$C$17-1,$Z$1:$AF$2005,ROW(D802),FALSE)-$Y802)</f>
        <v>0</v>
      </c>
      <c r="Y802" s="384">
        <f>HLOOKUP('A. Allgemeine Informationen'!$C$17,$Z$1:$AF$2005,ROW(D802),FALSE)</f>
        <v>0</v>
      </c>
      <c r="Z802" s="565">
        <f t="shared" si="185"/>
        <v>0</v>
      </c>
      <c r="AA802" s="565">
        <f t="shared" si="186"/>
        <v>0</v>
      </c>
      <c r="AB802" s="565">
        <f t="shared" si="187"/>
        <v>0</v>
      </c>
      <c r="AC802" s="565">
        <f t="shared" si="188"/>
        <v>0</v>
      </c>
      <c r="AD802" s="572">
        <f t="shared" si="189"/>
        <v>0</v>
      </c>
      <c r="AE802" s="560">
        <f t="shared" si="190"/>
        <v>0</v>
      </c>
      <c r="AF802" s="561">
        <f t="shared" si="191"/>
        <v>0</v>
      </c>
      <c r="AG802" s="562"/>
    </row>
    <row r="803" spans="2:33" s="418" customFormat="1" ht="15" customHeight="1" x14ac:dyDescent="0.2">
      <c r="B803" s="554"/>
      <c r="C803" s="382"/>
      <c r="D803" s="383"/>
      <c r="E803" s="381"/>
      <c r="F803" s="1040"/>
      <c r="G803" s="1038"/>
      <c r="H803" s="1041"/>
      <c r="I803" s="381"/>
      <c r="J803" s="568">
        <f t="shared" si="183"/>
        <v>0</v>
      </c>
      <c r="K803" s="381"/>
      <c r="L803" s="381"/>
      <c r="M803" s="568">
        <f t="shared" si="192"/>
        <v>0</v>
      </c>
      <c r="N803" s="570">
        <f>IFERROR(VLOOKUP($C803,Listen!$J$3:$L$39,2,0),0)</f>
        <v>0</v>
      </c>
      <c r="O803" s="570">
        <f>IFERROR(VLOOKUP($C803,Listen!$J$3:$L$39,3,0),0)</f>
        <v>0</v>
      </c>
      <c r="P803" s="453">
        <f t="shared" si="184"/>
        <v>0</v>
      </c>
      <c r="Q803" s="453">
        <f t="shared" si="195"/>
        <v>0</v>
      </c>
      <c r="R803" s="453">
        <f t="shared" si="195"/>
        <v>0</v>
      </c>
      <c r="S803" s="453">
        <f t="shared" si="195"/>
        <v>0</v>
      </c>
      <c r="T803" s="453">
        <f t="shared" si="195"/>
        <v>0</v>
      </c>
      <c r="U803" s="453">
        <f t="shared" si="195"/>
        <v>0</v>
      </c>
      <c r="V803" s="453">
        <f t="shared" si="195"/>
        <v>0</v>
      </c>
      <c r="W803" s="384">
        <f t="shared" si="194"/>
        <v>0</v>
      </c>
      <c r="X803" s="565">
        <f>IF(D803='A. Allgemeine Informationen'!$C$17,$M803-Y803,HLOOKUP('A. Allgemeine Informationen'!$C$17-1,$Z$1:$AF$2005,ROW(D803),FALSE)-$Y803)</f>
        <v>0</v>
      </c>
      <c r="Y803" s="384">
        <f>HLOOKUP('A. Allgemeine Informationen'!$C$17,$Z$1:$AF$2005,ROW(D803),FALSE)</f>
        <v>0</v>
      </c>
      <c r="Z803" s="565">
        <f t="shared" si="185"/>
        <v>0</v>
      </c>
      <c r="AA803" s="565">
        <f t="shared" si="186"/>
        <v>0</v>
      </c>
      <c r="AB803" s="565">
        <f t="shared" si="187"/>
        <v>0</v>
      </c>
      <c r="AC803" s="565">
        <f t="shared" si="188"/>
        <v>0</v>
      </c>
      <c r="AD803" s="572">
        <f t="shared" si="189"/>
        <v>0</v>
      </c>
      <c r="AE803" s="560">
        <f t="shared" si="190"/>
        <v>0</v>
      </c>
      <c r="AF803" s="561">
        <f t="shared" si="191"/>
        <v>0</v>
      </c>
      <c r="AG803" s="562"/>
    </row>
    <row r="804" spans="2:33" s="418" customFormat="1" ht="15" customHeight="1" x14ac:dyDescent="0.2">
      <c r="B804" s="554"/>
      <c r="C804" s="382"/>
      <c r="D804" s="383"/>
      <c r="E804" s="381"/>
      <c r="F804" s="1040"/>
      <c r="G804" s="1038"/>
      <c r="H804" s="1041"/>
      <c r="I804" s="381"/>
      <c r="J804" s="568">
        <f t="shared" si="183"/>
        <v>0</v>
      </c>
      <c r="K804" s="381"/>
      <c r="L804" s="381"/>
      <c r="M804" s="568">
        <f t="shared" si="192"/>
        <v>0</v>
      </c>
      <c r="N804" s="570">
        <f>IFERROR(VLOOKUP($C804,Listen!$J$3:$L$39,2,0),0)</f>
        <v>0</v>
      </c>
      <c r="O804" s="570">
        <f>IFERROR(VLOOKUP($C804,Listen!$J$3:$L$39,3,0),0)</f>
        <v>0</v>
      </c>
      <c r="P804" s="453">
        <f t="shared" si="184"/>
        <v>0</v>
      </c>
      <c r="Q804" s="453">
        <f t="shared" si="195"/>
        <v>0</v>
      </c>
      <c r="R804" s="453">
        <f t="shared" si="195"/>
        <v>0</v>
      </c>
      <c r="S804" s="453">
        <f t="shared" si="195"/>
        <v>0</v>
      </c>
      <c r="T804" s="453">
        <f t="shared" si="195"/>
        <v>0</v>
      </c>
      <c r="U804" s="453">
        <f t="shared" si="195"/>
        <v>0</v>
      </c>
      <c r="V804" s="453">
        <f t="shared" si="195"/>
        <v>0</v>
      </c>
      <c r="W804" s="384">
        <f t="shared" si="194"/>
        <v>0</v>
      </c>
      <c r="X804" s="565">
        <f>IF(D804='A. Allgemeine Informationen'!$C$17,$M804-Y804,HLOOKUP('A. Allgemeine Informationen'!$C$17-1,$Z$1:$AF$2005,ROW(D804),FALSE)-$Y804)</f>
        <v>0</v>
      </c>
      <c r="Y804" s="384">
        <f>HLOOKUP('A. Allgemeine Informationen'!$C$17,$Z$1:$AF$2005,ROW(D804),FALSE)</f>
        <v>0</v>
      </c>
      <c r="Z804" s="565">
        <f t="shared" si="185"/>
        <v>0</v>
      </c>
      <c r="AA804" s="565">
        <f t="shared" si="186"/>
        <v>0</v>
      </c>
      <c r="AB804" s="565">
        <f t="shared" si="187"/>
        <v>0</v>
      </c>
      <c r="AC804" s="565">
        <f t="shared" si="188"/>
        <v>0</v>
      </c>
      <c r="AD804" s="572">
        <f t="shared" si="189"/>
        <v>0</v>
      </c>
      <c r="AE804" s="560">
        <f t="shared" si="190"/>
        <v>0</v>
      </c>
      <c r="AF804" s="561">
        <f t="shared" si="191"/>
        <v>0</v>
      </c>
      <c r="AG804" s="562"/>
    </row>
    <row r="805" spans="2:33" s="418" customFormat="1" ht="15" customHeight="1" x14ac:dyDescent="0.2">
      <c r="B805" s="554"/>
      <c r="C805" s="382"/>
      <c r="D805" s="383"/>
      <c r="E805" s="381"/>
      <c r="F805" s="1040"/>
      <c r="G805" s="1038"/>
      <c r="H805" s="1041"/>
      <c r="I805" s="381"/>
      <c r="J805" s="568">
        <f t="shared" si="183"/>
        <v>0</v>
      </c>
      <c r="K805" s="381"/>
      <c r="L805" s="381"/>
      <c r="M805" s="568">
        <f t="shared" si="192"/>
        <v>0</v>
      </c>
      <c r="N805" s="570">
        <f>IFERROR(VLOOKUP($C805,Listen!$J$3:$L$39,2,0),0)</f>
        <v>0</v>
      </c>
      <c r="O805" s="570">
        <f>IFERROR(VLOOKUP($C805,Listen!$J$3:$L$39,3,0),0)</f>
        <v>0</v>
      </c>
      <c r="P805" s="453">
        <f t="shared" si="184"/>
        <v>0</v>
      </c>
      <c r="Q805" s="453">
        <f t="shared" si="195"/>
        <v>0</v>
      </c>
      <c r="R805" s="453">
        <f t="shared" si="195"/>
        <v>0</v>
      </c>
      <c r="S805" s="453">
        <f t="shared" si="195"/>
        <v>0</v>
      </c>
      <c r="T805" s="453">
        <f t="shared" si="195"/>
        <v>0</v>
      </c>
      <c r="U805" s="453">
        <f t="shared" si="195"/>
        <v>0</v>
      </c>
      <c r="V805" s="453">
        <f t="shared" si="195"/>
        <v>0</v>
      </c>
      <c r="W805" s="384">
        <f t="shared" si="194"/>
        <v>0</v>
      </c>
      <c r="X805" s="565">
        <f>IF(D805='A. Allgemeine Informationen'!$C$17,$M805-Y805,HLOOKUP('A. Allgemeine Informationen'!$C$17-1,$Z$1:$AF$2005,ROW(D805),FALSE)-$Y805)</f>
        <v>0</v>
      </c>
      <c r="Y805" s="384">
        <f>HLOOKUP('A. Allgemeine Informationen'!$C$17,$Z$1:$AF$2005,ROW(D805),FALSE)</f>
        <v>0</v>
      </c>
      <c r="Z805" s="565">
        <f t="shared" si="185"/>
        <v>0</v>
      </c>
      <c r="AA805" s="565">
        <f t="shared" si="186"/>
        <v>0</v>
      </c>
      <c r="AB805" s="565">
        <f t="shared" si="187"/>
        <v>0</v>
      </c>
      <c r="AC805" s="565">
        <f t="shared" si="188"/>
        <v>0</v>
      </c>
      <c r="AD805" s="572">
        <f t="shared" si="189"/>
        <v>0</v>
      </c>
      <c r="AE805" s="560">
        <f t="shared" si="190"/>
        <v>0</v>
      </c>
      <c r="AF805" s="561">
        <f t="shared" si="191"/>
        <v>0</v>
      </c>
      <c r="AG805" s="562"/>
    </row>
    <row r="806" spans="2:33" s="418" customFormat="1" ht="15" customHeight="1" x14ac:dyDescent="0.2">
      <c r="B806" s="554"/>
      <c r="C806" s="382"/>
      <c r="D806" s="383"/>
      <c r="E806" s="381"/>
      <c r="F806" s="1040"/>
      <c r="G806" s="1038"/>
      <c r="H806" s="1041"/>
      <c r="I806" s="381"/>
      <c r="J806" s="568">
        <f t="shared" si="183"/>
        <v>0</v>
      </c>
      <c r="K806" s="381"/>
      <c r="L806" s="381"/>
      <c r="M806" s="568">
        <f t="shared" si="192"/>
        <v>0</v>
      </c>
      <c r="N806" s="570">
        <f>IFERROR(VLOOKUP($C806,Listen!$J$3:$L$39,2,0),0)</f>
        <v>0</v>
      </c>
      <c r="O806" s="570">
        <f>IFERROR(VLOOKUP($C806,Listen!$J$3:$L$39,3,0),0)</f>
        <v>0</v>
      </c>
      <c r="P806" s="453">
        <f t="shared" si="184"/>
        <v>0</v>
      </c>
      <c r="Q806" s="453">
        <f t="shared" si="195"/>
        <v>0</v>
      </c>
      <c r="R806" s="453">
        <f t="shared" si="195"/>
        <v>0</v>
      </c>
      <c r="S806" s="453">
        <f t="shared" si="195"/>
        <v>0</v>
      </c>
      <c r="T806" s="453">
        <f t="shared" si="195"/>
        <v>0</v>
      </c>
      <c r="U806" s="453">
        <f t="shared" si="195"/>
        <v>0</v>
      </c>
      <c r="V806" s="453">
        <f t="shared" si="195"/>
        <v>0</v>
      </c>
      <c r="W806" s="384">
        <f t="shared" si="194"/>
        <v>0</v>
      </c>
      <c r="X806" s="565">
        <f>IF(D806='A. Allgemeine Informationen'!$C$17,$M806-Y806,HLOOKUP('A. Allgemeine Informationen'!$C$17-1,$Z$1:$AF$2005,ROW(D806),FALSE)-$Y806)</f>
        <v>0</v>
      </c>
      <c r="Y806" s="384">
        <f>HLOOKUP('A. Allgemeine Informationen'!$C$17,$Z$1:$AF$2005,ROW(D806),FALSE)</f>
        <v>0</v>
      </c>
      <c r="Z806" s="565">
        <f t="shared" si="185"/>
        <v>0</v>
      </c>
      <c r="AA806" s="565">
        <f t="shared" si="186"/>
        <v>0</v>
      </c>
      <c r="AB806" s="565">
        <f t="shared" si="187"/>
        <v>0</v>
      </c>
      <c r="AC806" s="565">
        <f t="shared" si="188"/>
        <v>0</v>
      </c>
      <c r="AD806" s="572">
        <f t="shared" si="189"/>
        <v>0</v>
      </c>
      <c r="AE806" s="560">
        <f t="shared" si="190"/>
        <v>0</v>
      </c>
      <c r="AF806" s="561">
        <f t="shared" si="191"/>
        <v>0</v>
      </c>
      <c r="AG806" s="562"/>
    </row>
    <row r="807" spans="2:33" s="418" customFormat="1" ht="15" customHeight="1" x14ac:dyDescent="0.2">
      <c r="B807" s="554"/>
      <c r="C807" s="382"/>
      <c r="D807" s="383"/>
      <c r="E807" s="381"/>
      <c r="F807" s="1040"/>
      <c r="G807" s="1038"/>
      <c r="H807" s="1041"/>
      <c r="I807" s="381"/>
      <c r="J807" s="568">
        <f t="shared" si="183"/>
        <v>0</v>
      </c>
      <c r="K807" s="381"/>
      <c r="L807" s="381"/>
      <c r="M807" s="568">
        <f t="shared" si="192"/>
        <v>0</v>
      </c>
      <c r="N807" s="570">
        <f>IFERROR(VLOOKUP($C807,Listen!$J$3:$L$39,2,0),0)</f>
        <v>0</v>
      </c>
      <c r="O807" s="570">
        <f>IFERROR(VLOOKUP($C807,Listen!$J$3:$L$39,3,0),0)</f>
        <v>0</v>
      </c>
      <c r="P807" s="453">
        <f t="shared" si="184"/>
        <v>0</v>
      </c>
      <c r="Q807" s="453">
        <f t="shared" ref="Q807:V822" si="196">P807</f>
        <v>0</v>
      </c>
      <c r="R807" s="453">
        <f t="shared" si="196"/>
        <v>0</v>
      </c>
      <c r="S807" s="453">
        <f t="shared" si="196"/>
        <v>0</v>
      </c>
      <c r="T807" s="453">
        <f t="shared" si="196"/>
        <v>0</v>
      </c>
      <c r="U807" s="453">
        <f t="shared" si="196"/>
        <v>0</v>
      </c>
      <c r="V807" s="453">
        <f t="shared" si="196"/>
        <v>0</v>
      </c>
      <c r="W807" s="384">
        <f t="shared" si="194"/>
        <v>0</v>
      </c>
      <c r="X807" s="565">
        <f>IF(D807='A. Allgemeine Informationen'!$C$17,$M807-Y807,HLOOKUP('A. Allgemeine Informationen'!$C$17-1,$Z$1:$AF$2005,ROW(D807),FALSE)-$Y807)</f>
        <v>0</v>
      </c>
      <c r="Y807" s="384">
        <f>HLOOKUP('A. Allgemeine Informationen'!$C$17,$Z$1:$AF$2005,ROW(D807),FALSE)</f>
        <v>0</v>
      </c>
      <c r="Z807" s="565">
        <f t="shared" si="185"/>
        <v>0</v>
      </c>
      <c r="AA807" s="565">
        <f t="shared" si="186"/>
        <v>0</v>
      </c>
      <c r="AB807" s="565">
        <f t="shared" si="187"/>
        <v>0</v>
      </c>
      <c r="AC807" s="565">
        <f t="shared" si="188"/>
        <v>0</v>
      </c>
      <c r="AD807" s="572">
        <f t="shared" si="189"/>
        <v>0</v>
      </c>
      <c r="AE807" s="560">
        <f t="shared" si="190"/>
        <v>0</v>
      </c>
      <c r="AF807" s="561">
        <f t="shared" si="191"/>
        <v>0</v>
      </c>
      <c r="AG807" s="562"/>
    </row>
    <row r="808" spans="2:33" s="418" customFormat="1" ht="15" customHeight="1" x14ac:dyDescent="0.2">
      <c r="B808" s="554"/>
      <c r="C808" s="382"/>
      <c r="D808" s="383"/>
      <c r="E808" s="381"/>
      <c r="F808" s="1040"/>
      <c r="G808" s="1038"/>
      <c r="H808" s="1041"/>
      <c r="I808" s="381"/>
      <c r="J808" s="568">
        <f t="shared" si="183"/>
        <v>0</v>
      </c>
      <c r="K808" s="381"/>
      <c r="L808" s="381"/>
      <c r="M808" s="568">
        <f t="shared" si="192"/>
        <v>0</v>
      </c>
      <c r="N808" s="570">
        <f>IFERROR(VLOOKUP($C808,Listen!$J$3:$L$39,2,0),0)</f>
        <v>0</v>
      </c>
      <c r="O808" s="570">
        <f>IFERROR(VLOOKUP($C808,Listen!$J$3:$L$39,3,0),0)</f>
        <v>0</v>
      </c>
      <c r="P808" s="453">
        <f t="shared" si="184"/>
        <v>0</v>
      </c>
      <c r="Q808" s="453">
        <f t="shared" si="196"/>
        <v>0</v>
      </c>
      <c r="R808" s="453">
        <f t="shared" si="196"/>
        <v>0</v>
      </c>
      <c r="S808" s="453">
        <f t="shared" si="196"/>
        <v>0</v>
      </c>
      <c r="T808" s="453">
        <f t="shared" si="196"/>
        <v>0</v>
      </c>
      <c r="U808" s="453">
        <f t="shared" si="196"/>
        <v>0</v>
      </c>
      <c r="V808" s="453">
        <f t="shared" si="196"/>
        <v>0</v>
      </c>
      <c r="W808" s="384">
        <f t="shared" si="194"/>
        <v>0</v>
      </c>
      <c r="X808" s="565">
        <f>IF(D808='A. Allgemeine Informationen'!$C$17,$M808-Y808,HLOOKUP('A. Allgemeine Informationen'!$C$17-1,$Z$1:$AF$2005,ROW(D808),FALSE)-$Y808)</f>
        <v>0</v>
      </c>
      <c r="Y808" s="384">
        <f>HLOOKUP('A. Allgemeine Informationen'!$C$17,$Z$1:$AF$2005,ROW(D808),FALSE)</f>
        <v>0</v>
      </c>
      <c r="Z808" s="565">
        <f t="shared" si="185"/>
        <v>0</v>
      </c>
      <c r="AA808" s="565">
        <f t="shared" si="186"/>
        <v>0</v>
      </c>
      <c r="AB808" s="565">
        <f t="shared" si="187"/>
        <v>0</v>
      </c>
      <c r="AC808" s="565">
        <f t="shared" si="188"/>
        <v>0</v>
      </c>
      <c r="AD808" s="572">
        <f t="shared" si="189"/>
        <v>0</v>
      </c>
      <c r="AE808" s="560">
        <f t="shared" si="190"/>
        <v>0</v>
      </c>
      <c r="AF808" s="561">
        <f t="shared" si="191"/>
        <v>0</v>
      </c>
      <c r="AG808" s="562"/>
    </row>
    <row r="809" spans="2:33" s="418" customFormat="1" ht="15" customHeight="1" x14ac:dyDescent="0.2">
      <c r="B809" s="554"/>
      <c r="C809" s="382"/>
      <c r="D809" s="383"/>
      <c r="E809" s="381"/>
      <c r="F809" s="1040"/>
      <c r="G809" s="1038"/>
      <c r="H809" s="1041"/>
      <c r="I809" s="381"/>
      <c r="J809" s="568">
        <f t="shared" si="183"/>
        <v>0</v>
      </c>
      <c r="K809" s="381"/>
      <c r="L809" s="381"/>
      <c r="M809" s="568">
        <f t="shared" si="192"/>
        <v>0</v>
      </c>
      <c r="N809" s="570">
        <f>IFERROR(VLOOKUP($C809,Listen!$J$3:$L$39,2,0),0)</f>
        <v>0</v>
      </c>
      <c r="O809" s="570">
        <f>IFERROR(VLOOKUP($C809,Listen!$J$3:$L$39,3,0),0)</f>
        <v>0</v>
      </c>
      <c r="P809" s="453">
        <f t="shared" si="184"/>
        <v>0</v>
      </c>
      <c r="Q809" s="453">
        <f t="shared" si="196"/>
        <v>0</v>
      </c>
      <c r="R809" s="453">
        <f t="shared" si="196"/>
        <v>0</v>
      </c>
      <c r="S809" s="453">
        <f t="shared" si="196"/>
        <v>0</v>
      </c>
      <c r="T809" s="453">
        <f t="shared" si="196"/>
        <v>0</v>
      </c>
      <c r="U809" s="453">
        <f t="shared" si="196"/>
        <v>0</v>
      </c>
      <c r="V809" s="453">
        <f t="shared" si="196"/>
        <v>0</v>
      </c>
      <c r="W809" s="384">
        <f t="shared" si="194"/>
        <v>0</v>
      </c>
      <c r="X809" s="565">
        <f>IF(D809='A. Allgemeine Informationen'!$C$17,$M809-Y809,HLOOKUP('A. Allgemeine Informationen'!$C$17-1,$Z$1:$AF$2005,ROW(D809),FALSE)-$Y809)</f>
        <v>0</v>
      </c>
      <c r="Y809" s="384">
        <f>HLOOKUP('A. Allgemeine Informationen'!$C$17,$Z$1:$AF$2005,ROW(D809),FALSE)</f>
        <v>0</v>
      </c>
      <c r="Z809" s="565">
        <f t="shared" si="185"/>
        <v>0</v>
      </c>
      <c r="AA809" s="565">
        <f t="shared" si="186"/>
        <v>0</v>
      </c>
      <c r="AB809" s="565">
        <f t="shared" si="187"/>
        <v>0</v>
      </c>
      <c r="AC809" s="565">
        <f t="shared" si="188"/>
        <v>0</v>
      </c>
      <c r="AD809" s="572">
        <f t="shared" si="189"/>
        <v>0</v>
      </c>
      <c r="AE809" s="560">
        <f t="shared" si="190"/>
        <v>0</v>
      </c>
      <c r="AF809" s="561">
        <f t="shared" si="191"/>
        <v>0</v>
      </c>
      <c r="AG809" s="562"/>
    </row>
    <row r="810" spans="2:33" s="418" customFormat="1" ht="15" customHeight="1" x14ac:dyDescent="0.2">
      <c r="B810" s="554"/>
      <c r="C810" s="382"/>
      <c r="D810" s="383"/>
      <c r="E810" s="381"/>
      <c r="F810" s="1040"/>
      <c r="G810" s="1038"/>
      <c r="H810" s="1041"/>
      <c r="I810" s="381"/>
      <c r="J810" s="568">
        <f t="shared" si="183"/>
        <v>0</v>
      </c>
      <c r="K810" s="381"/>
      <c r="L810" s="381"/>
      <c r="M810" s="568">
        <f t="shared" si="192"/>
        <v>0</v>
      </c>
      <c r="N810" s="570">
        <f>IFERROR(VLOOKUP($C810,Listen!$J$3:$L$39,2,0),0)</f>
        <v>0</v>
      </c>
      <c r="O810" s="570">
        <f>IFERROR(VLOOKUP($C810,Listen!$J$3:$L$39,3,0),0)</f>
        <v>0</v>
      </c>
      <c r="P810" s="453">
        <f t="shared" si="184"/>
        <v>0</v>
      </c>
      <c r="Q810" s="453">
        <f t="shared" si="196"/>
        <v>0</v>
      </c>
      <c r="R810" s="453">
        <f t="shared" si="196"/>
        <v>0</v>
      </c>
      <c r="S810" s="453">
        <f t="shared" si="196"/>
        <v>0</v>
      </c>
      <c r="T810" s="453">
        <f t="shared" si="196"/>
        <v>0</v>
      </c>
      <c r="U810" s="453">
        <f t="shared" si="196"/>
        <v>0</v>
      </c>
      <c r="V810" s="453">
        <f t="shared" si="196"/>
        <v>0</v>
      </c>
      <c r="W810" s="384">
        <f t="shared" si="194"/>
        <v>0</v>
      </c>
      <c r="X810" s="565">
        <f>IF(D810='A. Allgemeine Informationen'!$C$17,$M810-Y810,HLOOKUP('A. Allgemeine Informationen'!$C$17-1,$Z$1:$AF$2005,ROW(D810),FALSE)-$Y810)</f>
        <v>0</v>
      </c>
      <c r="Y810" s="384">
        <f>HLOOKUP('A. Allgemeine Informationen'!$C$17,$Z$1:$AF$2005,ROW(D810),FALSE)</f>
        <v>0</v>
      </c>
      <c r="Z810" s="565">
        <f t="shared" si="185"/>
        <v>0</v>
      </c>
      <c r="AA810" s="565">
        <f t="shared" si="186"/>
        <v>0</v>
      </c>
      <c r="AB810" s="565">
        <f t="shared" si="187"/>
        <v>0</v>
      </c>
      <c r="AC810" s="565">
        <f t="shared" si="188"/>
        <v>0</v>
      </c>
      <c r="AD810" s="572">
        <f t="shared" si="189"/>
        <v>0</v>
      </c>
      <c r="AE810" s="560">
        <f t="shared" si="190"/>
        <v>0</v>
      </c>
      <c r="AF810" s="561">
        <f t="shared" si="191"/>
        <v>0</v>
      </c>
      <c r="AG810" s="562"/>
    </row>
    <row r="811" spans="2:33" s="418" customFormat="1" ht="15" customHeight="1" x14ac:dyDescent="0.2">
      <c r="B811" s="554"/>
      <c r="C811" s="382"/>
      <c r="D811" s="383"/>
      <c r="E811" s="381"/>
      <c r="F811" s="1040"/>
      <c r="G811" s="1038"/>
      <c r="H811" s="1041"/>
      <c r="I811" s="381"/>
      <c r="J811" s="568">
        <f t="shared" si="183"/>
        <v>0</v>
      </c>
      <c r="K811" s="381"/>
      <c r="L811" s="381"/>
      <c r="M811" s="568">
        <f t="shared" si="192"/>
        <v>0</v>
      </c>
      <c r="N811" s="570">
        <f>IFERROR(VLOOKUP($C811,Listen!$J$3:$L$39,2,0),0)</f>
        <v>0</v>
      </c>
      <c r="O811" s="570">
        <f>IFERROR(VLOOKUP($C811,Listen!$J$3:$L$39,3,0),0)</f>
        <v>0</v>
      </c>
      <c r="P811" s="453">
        <f t="shared" si="184"/>
        <v>0</v>
      </c>
      <c r="Q811" s="453">
        <f t="shared" si="196"/>
        <v>0</v>
      </c>
      <c r="R811" s="453">
        <f t="shared" si="196"/>
        <v>0</v>
      </c>
      <c r="S811" s="453">
        <f t="shared" si="196"/>
        <v>0</v>
      </c>
      <c r="T811" s="453">
        <f t="shared" si="196"/>
        <v>0</v>
      </c>
      <c r="U811" s="453">
        <f t="shared" si="196"/>
        <v>0</v>
      </c>
      <c r="V811" s="453">
        <f t="shared" si="196"/>
        <v>0</v>
      </c>
      <c r="W811" s="384">
        <f t="shared" si="194"/>
        <v>0</v>
      </c>
      <c r="X811" s="565">
        <f>IF(D811='A. Allgemeine Informationen'!$C$17,$M811-Y811,HLOOKUP('A. Allgemeine Informationen'!$C$17-1,$Z$1:$AF$2005,ROW(D811),FALSE)-$Y811)</f>
        <v>0</v>
      </c>
      <c r="Y811" s="384">
        <f>HLOOKUP('A. Allgemeine Informationen'!$C$17,$Z$1:$AF$2005,ROW(D811),FALSE)</f>
        <v>0</v>
      </c>
      <c r="Z811" s="565">
        <f t="shared" si="185"/>
        <v>0</v>
      </c>
      <c r="AA811" s="565">
        <f t="shared" si="186"/>
        <v>0</v>
      </c>
      <c r="AB811" s="565">
        <f t="shared" si="187"/>
        <v>0</v>
      </c>
      <c r="AC811" s="565">
        <f t="shared" si="188"/>
        <v>0</v>
      </c>
      <c r="AD811" s="572">
        <f t="shared" si="189"/>
        <v>0</v>
      </c>
      <c r="AE811" s="560">
        <f t="shared" si="190"/>
        <v>0</v>
      </c>
      <c r="AF811" s="561">
        <f t="shared" si="191"/>
        <v>0</v>
      </c>
      <c r="AG811" s="562"/>
    </row>
    <row r="812" spans="2:33" s="418" customFormat="1" ht="15" customHeight="1" x14ac:dyDescent="0.2">
      <c r="B812" s="554"/>
      <c r="C812" s="382"/>
      <c r="D812" s="383"/>
      <c r="E812" s="381"/>
      <c r="F812" s="1040"/>
      <c r="G812" s="1038"/>
      <c r="H812" s="1041"/>
      <c r="I812" s="381"/>
      <c r="J812" s="568">
        <f t="shared" si="183"/>
        <v>0</v>
      </c>
      <c r="K812" s="381"/>
      <c r="L812" s="381"/>
      <c r="M812" s="568">
        <f t="shared" si="192"/>
        <v>0</v>
      </c>
      <c r="N812" s="570">
        <f>IFERROR(VLOOKUP($C812,Listen!$J$3:$L$39,2,0),0)</f>
        <v>0</v>
      </c>
      <c r="O812" s="570">
        <f>IFERROR(VLOOKUP($C812,Listen!$J$3:$L$39,3,0),0)</f>
        <v>0</v>
      </c>
      <c r="P812" s="453">
        <f t="shared" si="184"/>
        <v>0</v>
      </c>
      <c r="Q812" s="453">
        <f t="shared" si="196"/>
        <v>0</v>
      </c>
      <c r="R812" s="453">
        <f t="shared" si="196"/>
        <v>0</v>
      </c>
      <c r="S812" s="453">
        <f t="shared" si="196"/>
        <v>0</v>
      </c>
      <c r="T812" s="453">
        <f t="shared" si="196"/>
        <v>0</v>
      </c>
      <c r="U812" s="453">
        <f t="shared" si="196"/>
        <v>0</v>
      </c>
      <c r="V812" s="453">
        <f t="shared" si="196"/>
        <v>0</v>
      </c>
      <c r="W812" s="384">
        <f t="shared" si="194"/>
        <v>0</v>
      </c>
      <c r="X812" s="565">
        <f>IF(D812='A. Allgemeine Informationen'!$C$17,$M812-Y812,HLOOKUP('A. Allgemeine Informationen'!$C$17-1,$Z$1:$AF$2005,ROW(D812),FALSE)-$Y812)</f>
        <v>0</v>
      </c>
      <c r="Y812" s="384">
        <f>HLOOKUP('A. Allgemeine Informationen'!$C$17,$Z$1:$AF$2005,ROW(D812),FALSE)</f>
        <v>0</v>
      </c>
      <c r="Z812" s="565">
        <f t="shared" si="185"/>
        <v>0</v>
      </c>
      <c r="AA812" s="565">
        <f t="shared" si="186"/>
        <v>0</v>
      </c>
      <c r="AB812" s="565">
        <f t="shared" si="187"/>
        <v>0</v>
      </c>
      <c r="AC812" s="565">
        <f t="shared" si="188"/>
        <v>0</v>
      </c>
      <c r="AD812" s="572">
        <f t="shared" si="189"/>
        <v>0</v>
      </c>
      <c r="AE812" s="560">
        <f t="shared" si="190"/>
        <v>0</v>
      </c>
      <c r="AF812" s="561">
        <f t="shared" si="191"/>
        <v>0</v>
      </c>
      <c r="AG812" s="562"/>
    </row>
    <row r="813" spans="2:33" s="418" customFormat="1" ht="15" customHeight="1" x14ac:dyDescent="0.2">
      <c r="B813" s="554"/>
      <c r="C813" s="382"/>
      <c r="D813" s="383"/>
      <c r="E813" s="381"/>
      <c r="F813" s="1040"/>
      <c r="G813" s="1038"/>
      <c r="H813" s="1041"/>
      <c r="I813" s="381"/>
      <c r="J813" s="568">
        <f t="shared" si="183"/>
        <v>0</v>
      </c>
      <c r="K813" s="381"/>
      <c r="L813" s="381"/>
      <c r="M813" s="568">
        <f t="shared" si="192"/>
        <v>0</v>
      </c>
      <c r="N813" s="570">
        <f>IFERROR(VLOOKUP($C813,Listen!$J$3:$L$39,2,0),0)</f>
        <v>0</v>
      </c>
      <c r="O813" s="570">
        <f>IFERROR(VLOOKUP($C813,Listen!$J$3:$L$39,3,0),0)</f>
        <v>0</v>
      </c>
      <c r="P813" s="453">
        <f t="shared" si="184"/>
        <v>0</v>
      </c>
      <c r="Q813" s="453">
        <f t="shared" si="196"/>
        <v>0</v>
      </c>
      <c r="R813" s="453">
        <f t="shared" si="196"/>
        <v>0</v>
      </c>
      <c r="S813" s="453">
        <f t="shared" si="196"/>
        <v>0</v>
      </c>
      <c r="T813" s="453">
        <f t="shared" si="196"/>
        <v>0</v>
      </c>
      <c r="U813" s="453">
        <f t="shared" si="196"/>
        <v>0</v>
      </c>
      <c r="V813" s="453">
        <f t="shared" si="196"/>
        <v>0</v>
      </c>
      <c r="W813" s="384">
        <f t="shared" si="194"/>
        <v>0</v>
      </c>
      <c r="X813" s="565">
        <f>IF(D813='A. Allgemeine Informationen'!$C$17,$M813-Y813,HLOOKUP('A. Allgemeine Informationen'!$C$17-1,$Z$1:$AF$2005,ROW(D813),FALSE)-$Y813)</f>
        <v>0</v>
      </c>
      <c r="Y813" s="384">
        <f>HLOOKUP('A. Allgemeine Informationen'!$C$17,$Z$1:$AF$2005,ROW(D813),FALSE)</f>
        <v>0</v>
      </c>
      <c r="Z813" s="565">
        <f t="shared" si="185"/>
        <v>0</v>
      </c>
      <c r="AA813" s="565">
        <f t="shared" si="186"/>
        <v>0</v>
      </c>
      <c r="AB813" s="565">
        <f t="shared" si="187"/>
        <v>0</v>
      </c>
      <c r="AC813" s="565">
        <f t="shared" si="188"/>
        <v>0</v>
      </c>
      <c r="AD813" s="572">
        <f t="shared" si="189"/>
        <v>0</v>
      </c>
      <c r="AE813" s="560">
        <f t="shared" si="190"/>
        <v>0</v>
      </c>
      <c r="AF813" s="561">
        <f t="shared" si="191"/>
        <v>0</v>
      </c>
      <c r="AG813" s="562"/>
    </row>
    <row r="814" spans="2:33" s="418" customFormat="1" ht="15" customHeight="1" x14ac:dyDescent="0.2">
      <c r="B814" s="554"/>
      <c r="C814" s="382"/>
      <c r="D814" s="383"/>
      <c r="E814" s="381"/>
      <c r="F814" s="1040"/>
      <c r="G814" s="1038"/>
      <c r="H814" s="1041"/>
      <c r="I814" s="381"/>
      <c r="J814" s="568">
        <f t="shared" si="183"/>
        <v>0</v>
      </c>
      <c r="K814" s="381"/>
      <c r="L814" s="381"/>
      <c r="M814" s="568">
        <f t="shared" si="192"/>
        <v>0</v>
      </c>
      <c r="N814" s="570">
        <f>IFERROR(VLOOKUP($C814,Listen!$J$3:$L$39,2,0),0)</f>
        <v>0</v>
      </c>
      <c r="O814" s="570">
        <f>IFERROR(VLOOKUP($C814,Listen!$J$3:$L$39,3,0),0)</f>
        <v>0</v>
      </c>
      <c r="P814" s="453">
        <f t="shared" si="184"/>
        <v>0</v>
      </c>
      <c r="Q814" s="453">
        <f t="shared" si="196"/>
        <v>0</v>
      </c>
      <c r="R814" s="453">
        <f t="shared" si="196"/>
        <v>0</v>
      </c>
      <c r="S814" s="453">
        <f t="shared" si="196"/>
        <v>0</v>
      </c>
      <c r="T814" s="453">
        <f t="shared" si="196"/>
        <v>0</v>
      </c>
      <c r="U814" s="453">
        <f t="shared" si="196"/>
        <v>0</v>
      </c>
      <c r="V814" s="453">
        <f t="shared" si="196"/>
        <v>0</v>
      </c>
      <c r="W814" s="384">
        <f t="shared" si="194"/>
        <v>0</v>
      </c>
      <c r="X814" s="565">
        <f>IF(D814='A. Allgemeine Informationen'!$C$17,$M814-Y814,HLOOKUP('A. Allgemeine Informationen'!$C$17-1,$Z$1:$AF$2005,ROW(D814),FALSE)-$Y814)</f>
        <v>0</v>
      </c>
      <c r="Y814" s="384">
        <f>HLOOKUP('A. Allgemeine Informationen'!$C$17,$Z$1:$AF$2005,ROW(D814),FALSE)</f>
        <v>0</v>
      </c>
      <c r="Z814" s="565">
        <f t="shared" si="185"/>
        <v>0</v>
      </c>
      <c r="AA814" s="565">
        <f t="shared" si="186"/>
        <v>0</v>
      </c>
      <c r="AB814" s="565">
        <f t="shared" si="187"/>
        <v>0</v>
      </c>
      <c r="AC814" s="565">
        <f t="shared" si="188"/>
        <v>0</v>
      </c>
      <c r="AD814" s="572">
        <f t="shared" si="189"/>
        <v>0</v>
      </c>
      <c r="AE814" s="560">
        <f t="shared" si="190"/>
        <v>0</v>
      </c>
      <c r="AF814" s="561">
        <f t="shared" si="191"/>
        <v>0</v>
      </c>
      <c r="AG814" s="562"/>
    </row>
    <row r="815" spans="2:33" s="418" customFormat="1" ht="15" customHeight="1" x14ac:dyDescent="0.2">
      <c r="B815" s="554"/>
      <c r="C815" s="382"/>
      <c r="D815" s="383"/>
      <c r="E815" s="381"/>
      <c r="F815" s="1040"/>
      <c r="G815" s="1038"/>
      <c r="H815" s="1041"/>
      <c r="I815" s="381"/>
      <c r="J815" s="568">
        <f t="shared" si="183"/>
        <v>0</v>
      </c>
      <c r="K815" s="381"/>
      <c r="L815" s="381"/>
      <c r="M815" s="568">
        <f t="shared" si="192"/>
        <v>0</v>
      </c>
      <c r="N815" s="570">
        <f>IFERROR(VLOOKUP($C815,Listen!$J$3:$L$39,2,0),0)</f>
        <v>0</v>
      </c>
      <c r="O815" s="570">
        <f>IFERROR(VLOOKUP($C815,Listen!$J$3:$L$39,3,0),0)</f>
        <v>0</v>
      </c>
      <c r="P815" s="453">
        <f t="shared" si="184"/>
        <v>0</v>
      </c>
      <c r="Q815" s="453">
        <f t="shared" si="196"/>
        <v>0</v>
      </c>
      <c r="R815" s="453">
        <f t="shared" si="196"/>
        <v>0</v>
      </c>
      <c r="S815" s="453">
        <f t="shared" si="196"/>
        <v>0</v>
      </c>
      <c r="T815" s="453">
        <f t="shared" si="196"/>
        <v>0</v>
      </c>
      <c r="U815" s="453">
        <f t="shared" si="196"/>
        <v>0</v>
      </c>
      <c r="V815" s="453">
        <f t="shared" si="196"/>
        <v>0</v>
      </c>
      <c r="W815" s="384">
        <f t="shared" si="194"/>
        <v>0</v>
      </c>
      <c r="X815" s="565">
        <f>IF(D815='A. Allgemeine Informationen'!$C$17,$M815-Y815,HLOOKUP('A. Allgemeine Informationen'!$C$17-1,$Z$1:$AF$2005,ROW(D815),FALSE)-$Y815)</f>
        <v>0</v>
      </c>
      <c r="Y815" s="384">
        <f>HLOOKUP('A. Allgemeine Informationen'!$C$17,$Z$1:$AF$2005,ROW(D815),FALSE)</f>
        <v>0</v>
      </c>
      <c r="Z815" s="565">
        <f t="shared" si="185"/>
        <v>0</v>
      </c>
      <c r="AA815" s="565">
        <f t="shared" si="186"/>
        <v>0</v>
      </c>
      <c r="AB815" s="565">
        <f t="shared" si="187"/>
        <v>0</v>
      </c>
      <c r="AC815" s="565">
        <f t="shared" si="188"/>
        <v>0</v>
      </c>
      <c r="AD815" s="572">
        <f t="shared" si="189"/>
        <v>0</v>
      </c>
      <c r="AE815" s="560">
        <f t="shared" si="190"/>
        <v>0</v>
      </c>
      <c r="AF815" s="561">
        <f t="shared" si="191"/>
        <v>0</v>
      </c>
      <c r="AG815" s="562"/>
    </row>
    <row r="816" spans="2:33" s="418" customFormat="1" ht="15" customHeight="1" x14ac:dyDescent="0.2">
      <c r="B816" s="554"/>
      <c r="C816" s="382"/>
      <c r="D816" s="383"/>
      <c r="E816" s="381"/>
      <c r="F816" s="1040"/>
      <c r="G816" s="1038"/>
      <c r="H816" s="1041"/>
      <c r="I816" s="381"/>
      <c r="J816" s="568">
        <f t="shared" si="183"/>
        <v>0</v>
      </c>
      <c r="K816" s="381"/>
      <c r="L816" s="381"/>
      <c r="M816" s="568">
        <f t="shared" si="192"/>
        <v>0</v>
      </c>
      <c r="N816" s="570">
        <f>IFERROR(VLOOKUP($C816,Listen!$J$3:$L$39,2,0),0)</f>
        <v>0</v>
      </c>
      <c r="O816" s="570">
        <f>IFERROR(VLOOKUP($C816,Listen!$J$3:$L$39,3,0),0)</f>
        <v>0</v>
      </c>
      <c r="P816" s="453">
        <f t="shared" si="184"/>
        <v>0</v>
      </c>
      <c r="Q816" s="453">
        <f t="shared" si="196"/>
        <v>0</v>
      </c>
      <c r="R816" s="453">
        <f t="shared" si="196"/>
        <v>0</v>
      </c>
      <c r="S816" s="453">
        <f t="shared" si="196"/>
        <v>0</v>
      </c>
      <c r="T816" s="453">
        <f t="shared" si="196"/>
        <v>0</v>
      </c>
      <c r="U816" s="453">
        <f t="shared" si="196"/>
        <v>0</v>
      </c>
      <c r="V816" s="453">
        <f t="shared" si="196"/>
        <v>0</v>
      </c>
      <c r="W816" s="384">
        <f t="shared" si="194"/>
        <v>0</v>
      </c>
      <c r="X816" s="565">
        <f>IF(D816='A. Allgemeine Informationen'!$C$17,$M816-Y816,HLOOKUP('A. Allgemeine Informationen'!$C$17-1,$Z$1:$AF$2005,ROW(D816),FALSE)-$Y816)</f>
        <v>0</v>
      </c>
      <c r="Y816" s="384">
        <f>HLOOKUP('A. Allgemeine Informationen'!$C$17,$Z$1:$AF$2005,ROW(D816),FALSE)</f>
        <v>0</v>
      </c>
      <c r="Z816" s="565">
        <f t="shared" si="185"/>
        <v>0</v>
      </c>
      <c r="AA816" s="565">
        <f t="shared" si="186"/>
        <v>0</v>
      </c>
      <c r="AB816" s="565">
        <f t="shared" si="187"/>
        <v>0</v>
      </c>
      <c r="AC816" s="565">
        <f t="shared" si="188"/>
        <v>0</v>
      </c>
      <c r="AD816" s="572">
        <f t="shared" si="189"/>
        <v>0</v>
      </c>
      <c r="AE816" s="560">
        <f t="shared" si="190"/>
        <v>0</v>
      </c>
      <c r="AF816" s="561">
        <f t="shared" si="191"/>
        <v>0</v>
      </c>
      <c r="AG816" s="562"/>
    </row>
    <row r="817" spans="2:33" s="418" customFormat="1" ht="15" customHeight="1" x14ac:dyDescent="0.2">
      <c r="B817" s="554"/>
      <c r="C817" s="382"/>
      <c r="D817" s="383"/>
      <c r="E817" s="381"/>
      <c r="F817" s="1040"/>
      <c r="G817" s="1038"/>
      <c r="H817" s="1041"/>
      <c r="I817" s="381"/>
      <c r="J817" s="568">
        <f t="shared" si="183"/>
        <v>0</v>
      </c>
      <c r="K817" s="381"/>
      <c r="L817" s="381"/>
      <c r="M817" s="568">
        <f t="shared" si="192"/>
        <v>0</v>
      </c>
      <c r="N817" s="570">
        <f>IFERROR(VLOOKUP($C817,Listen!$J$3:$L$39,2,0),0)</f>
        <v>0</v>
      </c>
      <c r="O817" s="570">
        <f>IFERROR(VLOOKUP($C817,Listen!$J$3:$L$39,3,0),0)</f>
        <v>0</v>
      </c>
      <c r="P817" s="453">
        <f t="shared" si="184"/>
        <v>0</v>
      </c>
      <c r="Q817" s="453">
        <f t="shared" si="196"/>
        <v>0</v>
      </c>
      <c r="R817" s="453">
        <f t="shared" si="196"/>
        <v>0</v>
      </c>
      <c r="S817" s="453">
        <f t="shared" si="196"/>
        <v>0</v>
      </c>
      <c r="T817" s="453">
        <f t="shared" si="196"/>
        <v>0</v>
      </c>
      <c r="U817" s="453">
        <f t="shared" si="196"/>
        <v>0</v>
      </c>
      <c r="V817" s="453">
        <f t="shared" si="196"/>
        <v>0</v>
      </c>
      <c r="W817" s="384">
        <f t="shared" si="194"/>
        <v>0</v>
      </c>
      <c r="X817" s="565">
        <f>IF(D817='A. Allgemeine Informationen'!$C$17,$M817-Y817,HLOOKUP('A. Allgemeine Informationen'!$C$17-1,$Z$1:$AF$2005,ROW(D817),FALSE)-$Y817)</f>
        <v>0</v>
      </c>
      <c r="Y817" s="384">
        <f>HLOOKUP('A. Allgemeine Informationen'!$C$17,$Z$1:$AF$2005,ROW(D817),FALSE)</f>
        <v>0</v>
      </c>
      <c r="Z817" s="565">
        <f t="shared" si="185"/>
        <v>0</v>
      </c>
      <c r="AA817" s="565">
        <f t="shared" si="186"/>
        <v>0</v>
      </c>
      <c r="AB817" s="565">
        <f t="shared" si="187"/>
        <v>0</v>
      </c>
      <c r="AC817" s="565">
        <f t="shared" si="188"/>
        <v>0</v>
      </c>
      <c r="AD817" s="572">
        <f t="shared" si="189"/>
        <v>0</v>
      </c>
      <c r="AE817" s="560">
        <f t="shared" si="190"/>
        <v>0</v>
      </c>
      <c r="AF817" s="561">
        <f t="shared" si="191"/>
        <v>0</v>
      </c>
      <c r="AG817" s="562"/>
    </row>
    <row r="818" spans="2:33" s="418" customFormat="1" ht="15" customHeight="1" x14ac:dyDescent="0.2">
      <c r="B818" s="554"/>
      <c r="C818" s="382"/>
      <c r="D818" s="383"/>
      <c r="E818" s="381"/>
      <c r="F818" s="1040"/>
      <c r="G818" s="1038"/>
      <c r="H818" s="1041"/>
      <c r="I818" s="381"/>
      <c r="J818" s="568">
        <f t="shared" si="183"/>
        <v>0</v>
      </c>
      <c r="K818" s="381"/>
      <c r="L818" s="381"/>
      <c r="M818" s="568">
        <f t="shared" si="192"/>
        <v>0</v>
      </c>
      <c r="N818" s="570">
        <f>IFERROR(VLOOKUP($C818,Listen!$J$3:$L$39,2,0),0)</f>
        <v>0</v>
      </c>
      <c r="O818" s="570">
        <f>IFERROR(VLOOKUP($C818,Listen!$J$3:$L$39,3,0),0)</f>
        <v>0</v>
      </c>
      <c r="P818" s="453">
        <f t="shared" si="184"/>
        <v>0</v>
      </c>
      <c r="Q818" s="453">
        <f t="shared" si="196"/>
        <v>0</v>
      </c>
      <c r="R818" s="453">
        <f t="shared" si="196"/>
        <v>0</v>
      </c>
      <c r="S818" s="453">
        <f t="shared" si="196"/>
        <v>0</v>
      </c>
      <c r="T818" s="453">
        <f t="shared" si="196"/>
        <v>0</v>
      </c>
      <c r="U818" s="453">
        <f t="shared" si="196"/>
        <v>0</v>
      </c>
      <c r="V818" s="453">
        <f t="shared" si="196"/>
        <v>0</v>
      </c>
      <c r="W818" s="384">
        <f t="shared" si="194"/>
        <v>0</v>
      </c>
      <c r="X818" s="565">
        <f>IF(D818='A. Allgemeine Informationen'!$C$17,$M818-Y818,HLOOKUP('A. Allgemeine Informationen'!$C$17-1,$Z$1:$AF$2005,ROW(D818),FALSE)-$Y818)</f>
        <v>0</v>
      </c>
      <c r="Y818" s="384">
        <f>HLOOKUP('A. Allgemeine Informationen'!$C$17,$Z$1:$AF$2005,ROW(D818),FALSE)</f>
        <v>0</v>
      </c>
      <c r="Z818" s="565">
        <f t="shared" si="185"/>
        <v>0</v>
      </c>
      <c r="AA818" s="565">
        <f t="shared" si="186"/>
        <v>0</v>
      </c>
      <c r="AB818" s="565">
        <f t="shared" si="187"/>
        <v>0</v>
      </c>
      <c r="AC818" s="565">
        <f t="shared" si="188"/>
        <v>0</v>
      </c>
      <c r="AD818" s="572">
        <f t="shared" si="189"/>
        <v>0</v>
      </c>
      <c r="AE818" s="560">
        <f t="shared" si="190"/>
        <v>0</v>
      </c>
      <c r="AF818" s="561">
        <f t="shared" si="191"/>
        <v>0</v>
      </c>
      <c r="AG818" s="562"/>
    </row>
    <row r="819" spans="2:33" s="418" customFormat="1" ht="15" customHeight="1" x14ac:dyDescent="0.2">
      <c r="B819" s="554"/>
      <c r="C819" s="382"/>
      <c r="D819" s="383"/>
      <c r="E819" s="381"/>
      <c r="F819" s="1040"/>
      <c r="G819" s="1038"/>
      <c r="H819" s="1041"/>
      <c r="I819" s="381"/>
      <c r="J819" s="568">
        <f t="shared" si="183"/>
        <v>0</v>
      </c>
      <c r="K819" s="381"/>
      <c r="L819" s="381"/>
      <c r="M819" s="568">
        <f t="shared" si="192"/>
        <v>0</v>
      </c>
      <c r="N819" s="570">
        <f>IFERROR(VLOOKUP($C819,Listen!$J$3:$L$39,2,0),0)</f>
        <v>0</v>
      </c>
      <c r="O819" s="570">
        <f>IFERROR(VLOOKUP($C819,Listen!$J$3:$L$39,3,0),0)</f>
        <v>0</v>
      </c>
      <c r="P819" s="453">
        <f t="shared" si="184"/>
        <v>0</v>
      </c>
      <c r="Q819" s="453">
        <f t="shared" si="196"/>
        <v>0</v>
      </c>
      <c r="R819" s="453">
        <f t="shared" si="196"/>
        <v>0</v>
      </c>
      <c r="S819" s="453">
        <f t="shared" si="196"/>
        <v>0</v>
      </c>
      <c r="T819" s="453">
        <f t="shared" si="196"/>
        <v>0</v>
      </c>
      <c r="U819" s="453">
        <f t="shared" si="196"/>
        <v>0</v>
      </c>
      <c r="V819" s="453">
        <f t="shared" si="196"/>
        <v>0</v>
      </c>
      <c r="W819" s="384">
        <f t="shared" si="194"/>
        <v>0</v>
      </c>
      <c r="X819" s="565">
        <f>IF(D819='A. Allgemeine Informationen'!$C$17,$M819-Y819,HLOOKUP('A. Allgemeine Informationen'!$C$17-1,$Z$1:$AF$2005,ROW(D819),FALSE)-$Y819)</f>
        <v>0</v>
      </c>
      <c r="Y819" s="384">
        <f>HLOOKUP('A. Allgemeine Informationen'!$C$17,$Z$1:$AF$2005,ROW(D819),FALSE)</f>
        <v>0</v>
      </c>
      <c r="Z819" s="565">
        <f t="shared" si="185"/>
        <v>0</v>
      </c>
      <c r="AA819" s="565">
        <f t="shared" si="186"/>
        <v>0</v>
      </c>
      <c r="AB819" s="565">
        <f t="shared" si="187"/>
        <v>0</v>
      </c>
      <c r="AC819" s="565">
        <f t="shared" si="188"/>
        <v>0</v>
      </c>
      <c r="AD819" s="572">
        <f t="shared" si="189"/>
        <v>0</v>
      </c>
      <c r="AE819" s="560">
        <f t="shared" si="190"/>
        <v>0</v>
      </c>
      <c r="AF819" s="561">
        <f t="shared" si="191"/>
        <v>0</v>
      </c>
      <c r="AG819" s="562"/>
    </row>
    <row r="820" spans="2:33" s="418" customFormat="1" ht="15" customHeight="1" x14ac:dyDescent="0.2">
      <c r="B820" s="554"/>
      <c r="C820" s="382"/>
      <c r="D820" s="383"/>
      <c r="E820" s="381"/>
      <c r="F820" s="1040"/>
      <c r="G820" s="1038"/>
      <c r="H820" s="1041"/>
      <c r="I820" s="381"/>
      <c r="J820" s="568">
        <f t="shared" si="183"/>
        <v>0</v>
      </c>
      <c r="K820" s="381"/>
      <c r="L820" s="381"/>
      <c r="M820" s="568">
        <f t="shared" si="192"/>
        <v>0</v>
      </c>
      <c r="N820" s="570">
        <f>IFERROR(VLOOKUP($C820,Listen!$J$3:$L$39,2,0),0)</f>
        <v>0</v>
      </c>
      <c r="O820" s="570">
        <f>IFERROR(VLOOKUP($C820,Listen!$J$3:$L$39,3,0),0)</f>
        <v>0</v>
      </c>
      <c r="P820" s="453">
        <f t="shared" si="184"/>
        <v>0</v>
      </c>
      <c r="Q820" s="453">
        <f t="shared" si="196"/>
        <v>0</v>
      </c>
      <c r="R820" s="453">
        <f t="shared" si="196"/>
        <v>0</v>
      </c>
      <c r="S820" s="453">
        <f t="shared" si="196"/>
        <v>0</v>
      </c>
      <c r="T820" s="453">
        <f t="shared" si="196"/>
        <v>0</v>
      </c>
      <c r="U820" s="453">
        <f t="shared" si="196"/>
        <v>0</v>
      </c>
      <c r="V820" s="453">
        <f t="shared" si="196"/>
        <v>0</v>
      </c>
      <c r="W820" s="384">
        <f t="shared" si="194"/>
        <v>0</v>
      </c>
      <c r="X820" s="565">
        <f>IF(D820='A. Allgemeine Informationen'!$C$17,$M820-Y820,HLOOKUP('A. Allgemeine Informationen'!$C$17-1,$Z$1:$AF$2005,ROW(D820),FALSE)-$Y820)</f>
        <v>0</v>
      </c>
      <c r="Y820" s="384">
        <f>HLOOKUP('A. Allgemeine Informationen'!$C$17,$Z$1:$AF$2005,ROW(D820),FALSE)</f>
        <v>0</v>
      </c>
      <c r="Z820" s="565">
        <f t="shared" si="185"/>
        <v>0</v>
      </c>
      <c r="AA820" s="565">
        <f t="shared" si="186"/>
        <v>0</v>
      </c>
      <c r="AB820" s="565">
        <f t="shared" si="187"/>
        <v>0</v>
      </c>
      <c r="AC820" s="565">
        <f t="shared" si="188"/>
        <v>0</v>
      </c>
      <c r="AD820" s="572">
        <f t="shared" si="189"/>
        <v>0</v>
      </c>
      <c r="AE820" s="560">
        <f t="shared" si="190"/>
        <v>0</v>
      </c>
      <c r="AF820" s="561">
        <f t="shared" si="191"/>
        <v>0</v>
      </c>
      <c r="AG820" s="562"/>
    </row>
    <row r="821" spans="2:33" s="418" customFormat="1" ht="15" customHeight="1" x14ac:dyDescent="0.2">
      <c r="B821" s="554"/>
      <c r="C821" s="382"/>
      <c r="D821" s="383"/>
      <c r="E821" s="381"/>
      <c r="F821" s="1040"/>
      <c r="G821" s="1038"/>
      <c r="H821" s="1041"/>
      <c r="I821" s="381"/>
      <c r="J821" s="568">
        <f t="shared" si="183"/>
        <v>0</v>
      </c>
      <c r="K821" s="381"/>
      <c r="L821" s="381"/>
      <c r="M821" s="568">
        <f t="shared" si="192"/>
        <v>0</v>
      </c>
      <c r="N821" s="570">
        <f>IFERROR(VLOOKUP($C821,Listen!$J$3:$L$39,2,0),0)</f>
        <v>0</v>
      </c>
      <c r="O821" s="570">
        <f>IFERROR(VLOOKUP($C821,Listen!$J$3:$L$39,3,0),0)</f>
        <v>0</v>
      </c>
      <c r="P821" s="453">
        <f t="shared" si="184"/>
        <v>0</v>
      </c>
      <c r="Q821" s="453">
        <f t="shared" si="196"/>
        <v>0</v>
      </c>
      <c r="R821" s="453">
        <f t="shared" si="196"/>
        <v>0</v>
      </c>
      <c r="S821" s="453">
        <f t="shared" si="196"/>
        <v>0</v>
      </c>
      <c r="T821" s="453">
        <f t="shared" si="196"/>
        <v>0</v>
      </c>
      <c r="U821" s="453">
        <f t="shared" si="196"/>
        <v>0</v>
      </c>
      <c r="V821" s="453">
        <f t="shared" si="196"/>
        <v>0</v>
      </c>
      <c r="W821" s="384">
        <f t="shared" si="194"/>
        <v>0</v>
      </c>
      <c r="X821" s="565">
        <f>IF(D821='A. Allgemeine Informationen'!$C$17,$M821-Y821,HLOOKUP('A. Allgemeine Informationen'!$C$17-1,$Z$1:$AF$2005,ROW(D821),FALSE)-$Y821)</f>
        <v>0</v>
      </c>
      <c r="Y821" s="384">
        <f>HLOOKUP('A. Allgemeine Informationen'!$C$17,$Z$1:$AF$2005,ROW(D821),FALSE)</f>
        <v>0</v>
      </c>
      <c r="Z821" s="565">
        <f t="shared" si="185"/>
        <v>0</v>
      </c>
      <c r="AA821" s="565">
        <f t="shared" si="186"/>
        <v>0</v>
      </c>
      <c r="AB821" s="565">
        <f t="shared" si="187"/>
        <v>0</v>
      </c>
      <c r="AC821" s="565">
        <f t="shared" si="188"/>
        <v>0</v>
      </c>
      <c r="AD821" s="572">
        <f t="shared" si="189"/>
        <v>0</v>
      </c>
      <c r="AE821" s="560">
        <f t="shared" si="190"/>
        <v>0</v>
      </c>
      <c r="AF821" s="561">
        <f t="shared" si="191"/>
        <v>0</v>
      </c>
      <c r="AG821" s="562"/>
    </row>
    <row r="822" spans="2:33" s="418" customFormat="1" ht="15" customHeight="1" x14ac:dyDescent="0.2">
      <c r="B822" s="554"/>
      <c r="C822" s="382"/>
      <c r="D822" s="383"/>
      <c r="E822" s="381"/>
      <c r="F822" s="1040"/>
      <c r="G822" s="1038"/>
      <c r="H822" s="1041"/>
      <c r="I822" s="381"/>
      <c r="J822" s="568">
        <f t="shared" si="183"/>
        <v>0</v>
      </c>
      <c r="K822" s="381"/>
      <c r="L822" s="381"/>
      <c r="M822" s="568">
        <f t="shared" si="192"/>
        <v>0</v>
      </c>
      <c r="N822" s="570">
        <f>IFERROR(VLOOKUP($C822,Listen!$J$3:$L$39,2,0),0)</f>
        <v>0</v>
      </c>
      <c r="O822" s="570">
        <f>IFERROR(VLOOKUP($C822,Listen!$J$3:$L$39,3,0),0)</f>
        <v>0</v>
      </c>
      <c r="P822" s="453">
        <f t="shared" si="184"/>
        <v>0</v>
      </c>
      <c r="Q822" s="453">
        <f t="shared" si="196"/>
        <v>0</v>
      </c>
      <c r="R822" s="453">
        <f t="shared" si="196"/>
        <v>0</v>
      </c>
      <c r="S822" s="453">
        <f t="shared" si="196"/>
        <v>0</v>
      </c>
      <c r="T822" s="453">
        <f t="shared" si="196"/>
        <v>0</v>
      </c>
      <c r="U822" s="453">
        <f t="shared" si="196"/>
        <v>0</v>
      </c>
      <c r="V822" s="453">
        <f t="shared" si="196"/>
        <v>0</v>
      </c>
      <c r="W822" s="384">
        <f t="shared" si="194"/>
        <v>0</v>
      </c>
      <c r="X822" s="565">
        <f>IF(D822='A. Allgemeine Informationen'!$C$17,$M822-Y822,HLOOKUP('A. Allgemeine Informationen'!$C$17-1,$Z$1:$AF$2005,ROW(D822),FALSE)-$Y822)</f>
        <v>0</v>
      </c>
      <c r="Y822" s="384">
        <f>HLOOKUP('A. Allgemeine Informationen'!$C$17,$Z$1:$AF$2005,ROW(D822),FALSE)</f>
        <v>0</v>
      </c>
      <c r="Z822" s="565">
        <f t="shared" si="185"/>
        <v>0</v>
      </c>
      <c r="AA822" s="565">
        <f t="shared" si="186"/>
        <v>0</v>
      </c>
      <c r="AB822" s="565">
        <f t="shared" si="187"/>
        <v>0</v>
      </c>
      <c r="AC822" s="565">
        <f t="shared" si="188"/>
        <v>0</v>
      </c>
      <c r="AD822" s="572">
        <f t="shared" si="189"/>
        <v>0</v>
      </c>
      <c r="AE822" s="560">
        <f t="shared" si="190"/>
        <v>0</v>
      </c>
      <c r="AF822" s="561">
        <f t="shared" si="191"/>
        <v>0</v>
      </c>
      <c r="AG822" s="562"/>
    </row>
    <row r="823" spans="2:33" s="418" customFormat="1" ht="15" customHeight="1" x14ac:dyDescent="0.2">
      <c r="B823" s="554"/>
      <c r="C823" s="382"/>
      <c r="D823" s="383"/>
      <c r="E823" s="381"/>
      <c r="F823" s="1040"/>
      <c r="G823" s="1038"/>
      <c r="H823" s="1041"/>
      <c r="I823" s="381"/>
      <c r="J823" s="568">
        <f t="shared" si="183"/>
        <v>0</v>
      </c>
      <c r="K823" s="381"/>
      <c r="L823" s="381"/>
      <c r="M823" s="568">
        <f t="shared" si="192"/>
        <v>0</v>
      </c>
      <c r="N823" s="570">
        <f>IFERROR(VLOOKUP($C823,Listen!$J$3:$L$39,2,0),0)</f>
        <v>0</v>
      </c>
      <c r="O823" s="570">
        <f>IFERROR(VLOOKUP($C823,Listen!$J$3:$L$39,3,0),0)</f>
        <v>0</v>
      </c>
      <c r="P823" s="453">
        <f t="shared" si="184"/>
        <v>0</v>
      </c>
      <c r="Q823" s="453">
        <f t="shared" ref="Q823:V838" si="197">P823</f>
        <v>0</v>
      </c>
      <c r="R823" s="453">
        <f t="shared" si="197"/>
        <v>0</v>
      </c>
      <c r="S823" s="453">
        <f t="shared" si="197"/>
        <v>0</v>
      </c>
      <c r="T823" s="453">
        <f t="shared" si="197"/>
        <v>0</v>
      </c>
      <c r="U823" s="453">
        <f t="shared" si="197"/>
        <v>0</v>
      </c>
      <c r="V823" s="453">
        <f t="shared" si="197"/>
        <v>0</v>
      </c>
      <c r="W823" s="384">
        <f t="shared" si="194"/>
        <v>0</v>
      </c>
      <c r="X823" s="565">
        <f>IF(D823='A. Allgemeine Informationen'!$C$17,$M823-Y823,HLOOKUP('A. Allgemeine Informationen'!$C$17-1,$Z$1:$AF$2005,ROW(D823),FALSE)-$Y823)</f>
        <v>0</v>
      </c>
      <c r="Y823" s="384">
        <f>HLOOKUP('A. Allgemeine Informationen'!$C$17,$Z$1:$AF$2005,ROW(D823),FALSE)</f>
        <v>0</v>
      </c>
      <c r="Z823" s="565">
        <f t="shared" si="185"/>
        <v>0</v>
      </c>
      <c r="AA823" s="565">
        <f t="shared" si="186"/>
        <v>0</v>
      </c>
      <c r="AB823" s="565">
        <f t="shared" si="187"/>
        <v>0</v>
      </c>
      <c r="AC823" s="565">
        <f t="shared" si="188"/>
        <v>0</v>
      </c>
      <c r="AD823" s="572">
        <f t="shared" si="189"/>
        <v>0</v>
      </c>
      <c r="AE823" s="560">
        <f t="shared" si="190"/>
        <v>0</v>
      </c>
      <c r="AF823" s="561">
        <f t="shared" si="191"/>
        <v>0</v>
      </c>
      <c r="AG823" s="562"/>
    </row>
    <row r="824" spans="2:33" s="418" customFormat="1" ht="15" customHeight="1" x14ac:dyDescent="0.2">
      <c r="B824" s="554"/>
      <c r="C824" s="382"/>
      <c r="D824" s="383"/>
      <c r="E824" s="381"/>
      <c r="F824" s="1040"/>
      <c r="G824" s="1038"/>
      <c r="H824" s="1041"/>
      <c r="I824" s="381"/>
      <c r="J824" s="568">
        <f t="shared" si="183"/>
        <v>0</v>
      </c>
      <c r="K824" s="381"/>
      <c r="L824" s="381"/>
      <c r="M824" s="568">
        <f t="shared" si="192"/>
        <v>0</v>
      </c>
      <c r="N824" s="570">
        <f>IFERROR(VLOOKUP($C824,Listen!$J$3:$L$39,2,0),0)</f>
        <v>0</v>
      </c>
      <c r="O824" s="570">
        <f>IFERROR(VLOOKUP($C824,Listen!$J$3:$L$39,3,0),0)</f>
        <v>0</v>
      </c>
      <c r="P824" s="453">
        <f t="shared" si="184"/>
        <v>0</v>
      </c>
      <c r="Q824" s="453">
        <f t="shared" si="197"/>
        <v>0</v>
      </c>
      <c r="R824" s="453">
        <f t="shared" si="197"/>
        <v>0</v>
      </c>
      <c r="S824" s="453">
        <f t="shared" si="197"/>
        <v>0</v>
      </c>
      <c r="T824" s="453">
        <f t="shared" si="197"/>
        <v>0</v>
      </c>
      <c r="U824" s="453">
        <f t="shared" si="197"/>
        <v>0</v>
      </c>
      <c r="V824" s="453">
        <f t="shared" si="197"/>
        <v>0</v>
      </c>
      <c r="W824" s="384">
        <f t="shared" si="194"/>
        <v>0</v>
      </c>
      <c r="X824" s="565">
        <f>IF(D824='A. Allgemeine Informationen'!$C$17,$M824-Y824,HLOOKUP('A. Allgemeine Informationen'!$C$17-1,$Z$1:$AF$2005,ROW(D824),FALSE)-$Y824)</f>
        <v>0</v>
      </c>
      <c r="Y824" s="384">
        <f>HLOOKUP('A. Allgemeine Informationen'!$C$17,$Z$1:$AF$2005,ROW(D824),FALSE)</f>
        <v>0</v>
      </c>
      <c r="Z824" s="565">
        <f t="shared" si="185"/>
        <v>0</v>
      </c>
      <c r="AA824" s="565">
        <f t="shared" si="186"/>
        <v>0</v>
      </c>
      <c r="AB824" s="565">
        <f t="shared" si="187"/>
        <v>0</v>
      </c>
      <c r="AC824" s="565">
        <f t="shared" si="188"/>
        <v>0</v>
      </c>
      <c r="AD824" s="572">
        <f t="shared" si="189"/>
        <v>0</v>
      </c>
      <c r="AE824" s="560">
        <f t="shared" si="190"/>
        <v>0</v>
      </c>
      <c r="AF824" s="561">
        <f t="shared" si="191"/>
        <v>0</v>
      </c>
      <c r="AG824" s="562"/>
    </row>
    <row r="825" spans="2:33" s="418" customFormat="1" ht="15" customHeight="1" x14ac:dyDescent="0.2">
      <c r="B825" s="554"/>
      <c r="C825" s="382"/>
      <c r="D825" s="383"/>
      <c r="E825" s="381"/>
      <c r="F825" s="1040"/>
      <c r="G825" s="1038"/>
      <c r="H825" s="1041"/>
      <c r="I825" s="381"/>
      <c r="J825" s="568">
        <f t="shared" si="183"/>
        <v>0</v>
      </c>
      <c r="K825" s="381"/>
      <c r="L825" s="381"/>
      <c r="M825" s="568">
        <f t="shared" si="192"/>
        <v>0</v>
      </c>
      <c r="N825" s="570">
        <f>IFERROR(VLOOKUP($C825,Listen!$J$3:$L$39,2,0),0)</f>
        <v>0</v>
      </c>
      <c r="O825" s="570">
        <f>IFERROR(VLOOKUP($C825,Listen!$J$3:$L$39,3,0),0)</f>
        <v>0</v>
      </c>
      <c r="P825" s="453">
        <f t="shared" si="184"/>
        <v>0</v>
      </c>
      <c r="Q825" s="453">
        <f t="shared" si="197"/>
        <v>0</v>
      </c>
      <c r="R825" s="453">
        <f t="shared" si="197"/>
        <v>0</v>
      </c>
      <c r="S825" s="453">
        <f t="shared" si="197"/>
        <v>0</v>
      </c>
      <c r="T825" s="453">
        <f t="shared" si="197"/>
        <v>0</v>
      </c>
      <c r="U825" s="453">
        <f t="shared" si="197"/>
        <v>0</v>
      </c>
      <c r="V825" s="453">
        <f t="shared" si="197"/>
        <v>0</v>
      </c>
      <c r="W825" s="384">
        <f t="shared" si="194"/>
        <v>0</v>
      </c>
      <c r="X825" s="565">
        <f>IF(D825='A. Allgemeine Informationen'!$C$17,$M825-Y825,HLOOKUP('A. Allgemeine Informationen'!$C$17-1,$Z$1:$AF$2005,ROW(D825),FALSE)-$Y825)</f>
        <v>0</v>
      </c>
      <c r="Y825" s="384">
        <f>HLOOKUP('A. Allgemeine Informationen'!$C$17,$Z$1:$AF$2005,ROW(D825),FALSE)</f>
        <v>0</v>
      </c>
      <c r="Z825" s="565">
        <f t="shared" si="185"/>
        <v>0</v>
      </c>
      <c r="AA825" s="565">
        <f t="shared" si="186"/>
        <v>0</v>
      </c>
      <c r="AB825" s="565">
        <f t="shared" si="187"/>
        <v>0</v>
      </c>
      <c r="AC825" s="565">
        <f t="shared" si="188"/>
        <v>0</v>
      </c>
      <c r="AD825" s="572">
        <f t="shared" si="189"/>
        <v>0</v>
      </c>
      <c r="AE825" s="560">
        <f t="shared" si="190"/>
        <v>0</v>
      </c>
      <c r="AF825" s="561">
        <f t="shared" si="191"/>
        <v>0</v>
      </c>
      <c r="AG825" s="562"/>
    </row>
    <row r="826" spans="2:33" s="418" customFormat="1" ht="15" customHeight="1" x14ac:dyDescent="0.2">
      <c r="B826" s="554"/>
      <c r="C826" s="382"/>
      <c r="D826" s="383"/>
      <c r="E826" s="381"/>
      <c r="F826" s="1040"/>
      <c r="G826" s="1038"/>
      <c r="H826" s="1041"/>
      <c r="I826" s="381"/>
      <c r="J826" s="568">
        <f t="shared" si="183"/>
        <v>0</v>
      </c>
      <c r="K826" s="381"/>
      <c r="L826" s="381"/>
      <c r="M826" s="568">
        <f t="shared" si="192"/>
        <v>0</v>
      </c>
      <c r="N826" s="570">
        <f>IFERROR(VLOOKUP($C826,Listen!$J$3:$L$39,2,0),0)</f>
        <v>0</v>
      </c>
      <c r="O826" s="570">
        <f>IFERROR(VLOOKUP($C826,Listen!$J$3:$L$39,3,0),0)</f>
        <v>0</v>
      </c>
      <c r="P826" s="453">
        <f t="shared" si="184"/>
        <v>0</v>
      </c>
      <c r="Q826" s="453">
        <f t="shared" si="197"/>
        <v>0</v>
      </c>
      <c r="R826" s="453">
        <f t="shared" si="197"/>
        <v>0</v>
      </c>
      <c r="S826" s="453">
        <f t="shared" si="197"/>
        <v>0</v>
      </c>
      <c r="T826" s="453">
        <f t="shared" si="197"/>
        <v>0</v>
      </c>
      <c r="U826" s="453">
        <f t="shared" si="197"/>
        <v>0</v>
      </c>
      <c r="V826" s="453">
        <f t="shared" si="197"/>
        <v>0</v>
      </c>
      <c r="W826" s="384">
        <f t="shared" si="194"/>
        <v>0</v>
      </c>
      <c r="X826" s="565">
        <f>IF(D826='A. Allgemeine Informationen'!$C$17,$M826-Y826,HLOOKUP('A. Allgemeine Informationen'!$C$17-1,$Z$1:$AF$2005,ROW(D826),FALSE)-$Y826)</f>
        <v>0</v>
      </c>
      <c r="Y826" s="384">
        <f>HLOOKUP('A. Allgemeine Informationen'!$C$17,$Z$1:$AF$2005,ROW(D826),FALSE)</f>
        <v>0</v>
      </c>
      <c r="Z826" s="565">
        <f t="shared" si="185"/>
        <v>0</v>
      </c>
      <c r="AA826" s="565">
        <f t="shared" si="186"/>
        <v>0</v>
      </c>
      <c r="AB826" s="565">
        <f t="shared" si="187"/>
        <v>0</v>
      </c>
      <c r="AC826" s="565">
        <f t="shared" si="188"/>
        <v>0</v>
      </c>
      <c r="AD826" s="572">
        <f t="shared" si="189"/>
        <v>0</v>
      </c>
      <c r="AE826" s="560">
        <f t="shared" si="190"/>
        <v>0</v>
      </c>
      <c r="AF826" s="561">
        <f t="shared" si="191"/>
        <v>0</v>
      </c>
      <c r="AG826" s="562"/>
    </row>
    <row r="827" spans="2:33" s="418" customFormat="1" ht="15" customHeight="1" x14ac:dyDescent="0.2">
      <c r="B827" s="554"/>
      <c r="C827" s="382"/>
      <c r="D827" s="383"/>
      <c r="E827" s="381"/>
      <c r="F827" s="1040"/>
      <c r="G827" s="1038"/>
      <c r="H827" s="1041"/>
      <c r="I827" s="381"/>
      <c r="J827" s="568">
        <f t="shared" si="183"/>
        <v>0</v>
      </c>
      <c r="K827" s="381"/>
      <c r="L827" s="381"/>
      <c r="M827" s="568">
        <f t="shared" si="192"/>
        <v>0</v>
      </c>
      <c r="N827" s="570">
        <f>IFERROR(VLOOKUP($C827,Listen!$J$3:$L$39,2,0),0)</f>
        <v>0</v>
      </c>
      <c r="O827" s="570">
        <f>IFERROR(VLOOKUP($C827,Listen!$J$3:$L$39,3,0),0)</f>
        <v>0</v>
      </c>
      <c r="P827" s="453">
        <f t="shared" si="184"/>
        <v>0</v>
      </c>
      <c r="Q827" s="453">
        <f t="shared" si="197"/>
        <v>0</v>
      </c>
      <c r="R827" s="453">
        <f t="shared" si="197"/>
        <v>0</v>
      </c>
      <c r="S827" s="453">
        <f t="shared" si="197"/>
        <v>0</v>
      </c>
      <c r="T827" s="453">
        <f t="shared" si="197"/>
        <v>0</v>
      </c>
      <c r="U827" s="453">
        <f t="shared" si="197"/>
        <v>0</v>
      </c>
      <c r="V827" s="453">
        <f t="shared" si="197"/>
        <v>0</v>
      </c>
      <c r="W827" s="384">
        <f t="shared" si="194"/>
        <v>0</v>
      </c>
      <c r="X827" s="565">
        <f>IF(D827='A. Allgemeine Informationen'!$C$17,$M827-Y827,HLOOKUP('A. Allgemeine Informationen'!$C$17-1,$Z$1:$AF$2005,ROW(D827),FALSE)-$Y827)</f>
        <v>0</v>
      </c>
      <c r="Y827" s="384">
        <f>HLOOKUP('A. Allgemeine Informationen'!$C$17,$Z$1:$AF$2005,ROW(D827),FALSE)</f>
        <v>0</v>
      </c>
      <c r="Z827" s="565">
        <f t="shared" si="185"/>
        <v>0</v>
      </c>
      <c r="AA827" s="565">
        <f t="shared" si="186"/>
        <v>0</v>
      </c>
      <c r="AB827" s="565">
        <f t="shared" si="187"/>
        <v>0</v>
      </c>
      <c r="AC827" s="565">
        <f t="shared" si="188"/>
        <v>0</v>
      </c>
      <c r="AD827" s="572">
        <f t="shared" si="189"/>
        <v>0</v>
      </c>
      <c r="AE827" s="560">
        <f t="shared" si="190"/>
        <v>0</v>
      </c>
      <c r="AF827" s="561">
        <f t="shared" si="191"/>
        <v>0</v>
      </c>
      <c r="AG827" s="562"/>
    </row>
    <row r="828" spans="2:33" s="418" customFormat="1" ht="15" customHeight="1" x14ac:dyDescent="0.2">
      <c r="B828" s="554"/>
      <c r="C828" s="382"/>
      <c r="D828" s="383"/>
      <c r="E828" s="381"/>
      <c r="F828" s="1040"/>
      <c r="G828" s="1038"/>
      <c r="H828" s="1041"/>
      <c r="I828" s="381"/>
      <c r="J828" s="568">
        <f t="shared" si="183"/>
        <v>0</v>
      </c>
      <c r="K828" s="381"/>
      <c r="L828" s="381"/>
      <c r="M828" s="568">
        <f t="shared" si="192"/>
        <v>0</v>
      </c>
      <c r="N828" s="570">
        <f>IFERROR(VLOOKUP($C828,Listen!$J$3:$L$39,2,0),0)</f>
        <v>0</v>
      </c>
      <c r="O828" s="570">
        <f>IFERROR(VLOOKUP($C828,Listen!$J$3:$L$39,3,0),0)</f>
        <v>0</v>
      </c>
      <c r="P828" s="453">
        <f t="shared" si="184"/>
        <v>0</v>
      </c>
      <c r="Q828" s="453">
        <f t="shared" si="197"/>
        <v>0</v>
      </c>
      <c r="R828" s="453">
        <f t="shared" si="197"/>
        <v>0</v>
      </c>
      <c r="S828" s="453">
        <f t="shared" si="197"/>
        <v>0</v>
      </c>
      <c r="T828" s="453">
        <f t="shared" si="197"/>
        <v>0</v>
      </c>
      <c r="U828" s="453">
        <f t="shared" si="197"/>
        <v>0</v>
      </c>
      <c r="V828" s="453">
        <f t="shared" si="197"/>
        <v>0</v>
      </c>
      <c r="W828" s="384">
        <f t="shared" si="194"/>
        <v>0</v>
      </c>
      <c r="X828" s="565">
        <f>IF(D828='A. Allgemeine Informationen'!$C$17,$M828-Y828,HLOOKUP('A. Allgemeine Informationen'!$C$17-1,$Z$1:$AF$2005,ROW(D828),FALSE)-$Y828)</f>
        <v>0</v>
      </c>
      <c r="Y828" s="384">
        <f>HLOOKUP('A. Allgemeine Informationen'!$C$17,$Z$1:$AF$2005,ROW(D828),FALSE)</f>
        <v>0</v>
      </c>
      <c r="Z828" s="565">
        <f t="shared" si="185"/>
        <v>0</v>
      </c>
      <c r="AA828" s="565">
        <f t="shared" si="186"/>
        <v>0</v>
      </c>
      <c r="AB828" s="565">
        <f t="shared" si="187"/>
        <v>0</v>
      </c>
      <c r="AC828" s="565">
        <f t="shared" si="188"/>
        <v>0</v>
      </c>
      <c r="AD828" s="572">
        <f t="shared" si="189"/>
        <v>0</v>
      </c>
      <c r="AE828" s="560">
        <f t="shared" si="190"/>
        <v>0</v>
      </c>
      <c r="AF828" s="561">
        <f t="shared" si="191"/>
        <v>0</v>
      </c>
      <c r="AG828" s="562"/>
    </row>
    <row r="829" spans="2:33" s="418" customFormat="1" ht="15" customHeight="1" x14ac:dyDescent="0.2">
      <c r="B829" s="554"/>
      <c r="C829" s="382"/>
      <c r="D829" s="383"/>
      <c r="E829" s="381"/>
      <c r="F829" s="1040"/>
      <c r="G829" s="1038"/>
      <c r="H829" s="1041"/>
      <c r="I829" s="381"/>
      <c r="J829" s="568">
        <f t="shared" si="183"/>
        <v>0</v>
      </c>
      <c r="K829" s="381"/>
      <c r="L829" s="381"/>
      <c r="M829" s="568">
        <f t="shared" si="192"/>
        <v>0</v>
      </c>
      <c r="N829" s="570">
        <f>IFERROR(VLOOKUP($C829,Listen!$J$3:$L$39,2,0),0)</f>
        <v>0</v>
      </c>
      <c r="O829" s="570">
        <f>IFERROR(VLOOKUP($C829,Listen!$J$3:$L$39,3,0),0)</f>
        <v>0</v>
      </c>
      <c r="P829" s="453">
        <f t="shared" si="184"/>
        <v>0</v>
      </c>
      <c r="Q829" s="453">
        <f t="shared" si="197"/>
        <v>0</v>
      </c>
      <c r="R829" s="453">
        <f t="shared" si="197"/>
        <v>0</v>
      </c>
      <c r="S829" s="453">
        <f t="shared" si="197"/>
        <v>0</v>
      </c>
      <c r="T829" s="453">
        <f t="shared" si="197"/>
        <v>0</v>
      </c>
      <c r="U829" s="453">
        <f t="shared" si="197"/>
        <v>0</v>
      </c>
      <c r="V829" s="453">
        <f t="shared" si="197"/>
        <v>0</v>
      </c>
      <c r="W829" s="384">
        <f t="shared" si="194"/>
        <v>0</v>
      </c>
      <c r="X829" s="565">
        <f>IF(D829='A. Allgemeine Informationen'!$C$17,$M829-Y829,HLOOKUP('A. Allgemeine Informationen'!$C$17-1,$Z$1:$AF$2005,ROW(D829),FALSE)-$Y829)</f>
        <v>0</v>
      </c>
      <c r="Y829" s="384">
        <f>HLOOKUP('A. Allgemeine Informationen'!$C$17,$Z$1:$AF$2005,ROW(D829),FALSE)</f>
        <v>0</v>
      </c>
      <c r="Z829" s="565">
        <f t="shared" si="185"/>
        <v>0</v>
      </c>
      <c r="AA829" s="565">
        <f t="shared" si="186"/>
        <v>0</v>
      </c>
      <c r="AB829" s="565">
        <f t="shared" si="187"/>
        <v>0</v>
      </c>
      <c r="AC829" s="565">
        <f t="shared" si="188"/>
        <v>0</v>
      </c>
      <c r="AD829" s="572">
        <f t="shared" si="189"/>
        <v>0</v>
      </c>
      <c r="AE829" s="560">
        <f t="shared" si="190"/>
        <v>0</v>
      </c>
      <c r="AF829" s="561">
        <f t="shared" si="191"/>
        <v>0</v>
      </c>
      <c r="AG829" s="562"/>
    </row>
    <row r="830" spans="2:33" s="418" customFormat="1" ht="15" customHeight="1" x14ac:dyDescent="0.2">
      <c r="B830" s="554"/>
      <c r="C830" s="382"/>
      <c r="D830" s="383"/>
      <c r="E830" s="381"/>
      <c r="F830" s="1040"/>
      <c r="G830" s="1038"/>
      <c r="H830" s="1041"/>
      <c r="I830" s="381"/>
      <c r="J830" s="568">
        <f t="shared" si="183"/>
        <v>0</v>
      </c>
      <c r="K830" s="381"/>
      <c r="L830" s="381"/>
      <c r="M830" s="568">
        <f t="shared" si="192"/>
        <v>0</v>
      </c>
      <c r="N830" s="570">
        <f>IFERROR(VLOOKUP($C830,Listen!$J$3:$L$39,2,0),0)</f>
        <v>0</v>
      </c>
      <c r="O830" s="570">
        <f>IFERROR(VLOOKUP($C830,Listen!$J$3:$L$39,3,0),0)</f>
        <v>0</v>
      </c>
      <c r="P830" s="453">
        <f t="shared" si="184"/>
        <v>0</v>
      </c>
      <c r="Q830" s="453">
        <f t="shared" si="197"/>
        <v>0</v>
      </c>
      <c r="R830" s="453">
        <f t="shared" si="197"/>
        <v>0</v>
      </c>
      <c r="S830" s="453">
        <f t="shared" si="197"/>
        <v>0</v>
      </c>
      <c r="T830" s="453">
        <f t="shared" si="197"/>
        <v>0</v>
      </c>
      <c r="U830" s="453">
        <f t="shared" si="197"/>
        <v>0</v>
      </c>
      <c r="V830" s="453">
        <f t="shared" si="197"/>
        <v>0</v>
      </c>
      <c r="W830" s="384">
        <f t="shared" si="194"/>
        <v>0</v>
      </c>
      <c r="X830" s="565">
        <f>IF(D830='A. Allgemeine Informationen'!$C$17,$M830-Y830,HLOOKUP('A. Allgemeine Informationen'!$C$17-1,$Z$1:$AF$2005,ROW(D830),FALSE)-$Y830)</f>
        <v>0</v>
      </c>
      <c r="Y830" s="384">
        <f>HLOOKUP('A. Allgemeine Informationen'!$C$17,$Z$1:$AF$2005,ROW(D830),FALSE)</f>
        <v>0</v>
      </c>
      <c r="Z830" s="565">
        <f t="shared" si="185"/>
        <v>0</v>
      </c>
      <c r="AA830" s="565">
        <f t="shared" si="186"/>
        <v>0</v>
      </c>
      <c r="AB830" s="565">
        <f t="shared" si="187"/>
        <v>0</v>
      </c>
      <c r="AC830" s="565">
        <f t="shared" si="188"/>
        <v>0</v>
      </c>
      <c r="AD830" s="572">
        <f t="shared" si="189"/>
        <v>0</v>
      </c>
      <c r="AE830" s="560">
        <f t="shared" si="190"/>
        <v>0</v>
      </c>
      <c r="AF830" s="561">
        <f t="shared" si="191"/>
        <v>0</v>
      </c>
      <c r="AG830" s="562"/>
    </row>
    <row r="831" spans="2:33" s="418" customFormat="1" ht="15" customHeight="1" x14ac:dyDescent="0.2">
      <c r="B831" s="554"/>
      <c r="C831" s="382"/>
      <c r="D831" s="383"/>
      <c r="E831" s="381"/>
      <c r="F831" s="1040"/>
      <c r="G831" s="1038"/>
      <c r="H831" s="1041"/>
      <c r="I831" s="381"/>
      <c r="J831" s="568">
        <f t="shared" si="183"/>
        <v>0</v>
      </c>
      <c r="K831" s="381"/>
      <c r="L831" s="381"/>
      <c r="M831" s="568">
        <f t="shared" si="192"/>
        <v>0</v>
      </c>
      <c r="N831" s="570">
        <f>IFERROR(VLOOKUP($C831,Listen!$J$3:$L$39,2,0),0)</f>
        <v>0</v>
      </c>
      <c r="O831" s="570">
        <f>IFERROR(VLOOKUP($C831,Listen!$J$3:$L$39,3,0),0)</f>
        <v>0</v>
      </c>
      <c r="P831" s="453">
        <f t="shared" si="184"/>
        <v>0</v>
      </c>
      <c r="Q831" s="453">
        <f t="shared" si="197"/>
        <v>0</v>
      </c>
      <c r="R831" s="453">
        <f t="shared" si="197"/>
        <v>0</v>
      </c>
      <c r="S831" s="453">
        <f t="shared" si="197"/>
        <v>0</v>
      </c>
      <c r="T831" s="453">
        <f t="shared" si="197"/>
        <v>0</v>
      </c>
      <c r="U831" s="453">
        <f t="shared" si="197"/>
        <v>0</v>
      </c>
      <c r="V831" s="453">
        <f t="shared" si="197"/>
        <v>0</v>
      </c>
      <c r="W831" s="384">
        <f t="shared" si="194"/>
        <v>0</v>
      </c>
      <c r="X831" s="565">
        <f>IF(D831='A. Allgemeine Informationen'!$C$17,$M831-Y831,HLOOKUP('A. Allgemeine Informationen'!$C$17-1,$Z$1:$AF$2005,ROW(D831),FALSE)-$Y831)</f>
        <v>0</v>
      </c>
      <c r="Y831" s="384">
        <f>HLOOKUP('A. Allgemeine Informationen'!$C$17,$Z$1:$AF$2005,ROW(D831),FALSE)</f>
        <v>0</v>
      </c>
      <c r="Z831" s="565">
        <f t="shared" si="185"/>
        <v>0</v>
      </c>
      <c r="AA831" s="565">
        <f t="shared" si="186"/>
        <v>0</v>
      </c>
      <c r="AB831" s="565">
        <f t="shared" si="187"/>
        <v>0</v>
      </c>
      <c r="AC831" s="565">
        <f t="shared" si="188"/>
        <v>0</v>
      </c>
      <c r="AD831" s="572">
        <f t="shared" si="189"/>
        <v>0</v>
      </c>
      <c r="AE831" s="560">
        <f t="shared" si="190"/>
        <v>0</v>
      </c>
      <c r="AF831" s="561">
        <f t="shared" si="191"/>
        <v>0</v>
      </c>
      <c r="AG831" s="562"/>
    </row>
    <row r="832" spans="2:33" s="418" customFormat="1" ht="15" customHeight="1" x14ac:dyDescent="0.2">
      <c r="B832" s="554"/>
      <c r="C832" s="382"/>
      <c r="D832" s="383"/>
      <c r="E832" s="381"/>
      <c r="F832" s="1040"/>
      <c r="G832" s="1038"/>
      <c r="H832" s="1041"/>
      <c r="I832" s="381"/>
      <c r="J832" s="568">
        <f t="shared" si="183"/>
        <v>0</v>
      </c>
      <c r="K832" s="381"/>
      <c r="L832" s="381"/>
      <c r="M832" s="568">
        <f t="shared" si="192"/>
        <v>0</v>
      </c>
      <c r="N832" s="570">
        <f>IFERROR(VLOOKUP($C832,Listen!$J$3:$L$39,2,0),0)</f>
        <v>0</v>
      </c>
      <c r="O832" s="570">
        <f>IFERROR(VLOOKUP($C832,Listen!$J$3:$L$39,3,0),0)</f>
        <v>0</v>
      </c>
      <c r="P832" s="453">
        <f t="shared" si="184"/>
        <v>0</v>
      </c>
      <c r="Q832" s="453">
        <f t="shared" si="197"/>
        <v>0</v>
      </c>
      <c r="R832" s="453">
        <f t="shared" si="197"/>
        <v>0</v>
      </c>
      <c r="S832" s="453">
        <f t="shared" si="197"/>
        <v>0</v>
      </c>
      <c r="T832" s="453">
        <f t="shared" si="197"/>
        <v>0</v>
      </c>
      <c r="U832" s="453">
        <f t="shared" si="197"/>
        <v>0</v>
      </c>
      <c r="V832" s="453">
        <f t="shared" si="197"/>
        <v>0</v>
      </c>
      <c r="W832" s="384">
        <f t="shared" si="194"/>
        <v>0</v>
      </c>
      <c r="X832" s="565">
        <f>IF(D832='A. Allgemeine Informationen'!$C$17,$M832-Y832,HLOOKUP('A. Allgemeine Informationen'!$C$17-1,$Z$1:$AF$2005,ROW(D832),FALSE)-$Y832)</f>
        <v>0</v>
      </c>
      <c r="Y832" s="384">
        <f>HLOOKUP('A. Allgemeine Informationen'!$C$17,$Z$1:$AF$2005,ROW(D832),FALSE)</f>
        <v>0</v>
      </c>
      <c r="Z832" s="565">
        <f t="shared" si="185"/>
        <v>0</v>
      </c>
      <c r="AA832" s="565">
        <f t="shared" si="186"/>
        <v>0</v>
      </c>
      <c r="AB832" s="565">
        <f t="shared" si="187"/>
        <v>0</v>
      </c>
      <c r="AC832" s="565">
        <f t="shared" si="188"/>
        <v>0</v>
      </c>
      <c r="AD832" s="572">
        <f t="shared" si="189"/>
        <v>0</v>
      </c>
      <c r="AE832" s="560">
        <f t="shared" si="190"/>
        <v>0</v>
      </c>
      <c r="AF832" s="561">
        <f t="shared" si="191"/>
        <v>0</v>
      </c>
      <c r="AG832" s="562"/>
    </row>
    <row r="833" spans="2:33" s="418" customFormat="1" ht="15" customHeight="1" x14ac:dyDescent="0.2">
      <c r="B833" s="554"/>
      <c r="C833" s="382"/>
      <c r="D833" s="383"/>
      <c r="E833" s="381"/>
      <c r="F833" s="1040"/>
      <c r="G833" s="1038"/>
      <c r="H833" s="1041"/>
      <c r="I833" s="381"/>
      <c r="J833" s="568">
        <f t="shared" si="183"/>
        <v>0</v>
      </c>
      <c r="K833" s="381"/>
      <c r="L833" s="381"/>
      <c r="M833" s="568">
        <f t="shared" si="192"/>
        <v>0</v>
      </c>
      <c r="N833" s="570">
        <f>IFERROR(VLOOKUP($C833,Listen!$J$3:$L$39,2,0),0)</f>
        <v>0</v>
      </c>
      <c r="O833" s="570">
        <f>IFERROR(VLOOKUP($C833,Listen!$J$3:$L$39,3,0),0)</f>
        <v>0</v>
      </c>
      <c r="P833" s="453">
        <f t="shared" si="184"/>
        <v>0</v>
      </c>
      <c r="Q833" s="453">
        <f t="shared" si="197"/>
        <v>0</v>
      </c>
      <c r="R833" s="453">
        <f t="shared" si="197"/>
        <v>0</v>
      </c>
      <c r="S833" s="453">
        <f t="shared" si="197"/>
        <v>0</v>
      </c>
      <c r="T833" s="453">
        <f t="shared" si="197"/>
        <v>0</v>
      </c>
      <c r="U833" s="453">
        <f t="shared" si="197"/>
        <v>0</v>
      </c>
      <c r="V833" s="453">
        <f t="shared" si="197"/>
        <v>0</v>
      </c>
      <c r="W833" s="384">
        <f t="shared" si="194"/>
        <v>0</v>
      </c>
      <c r="X833" s="565">
        <f>IF(D833='A. Allgemeine Informationen'!$C$17,$M833-Y833,HLOOKUP('A. Allgemeine Informationen'!$C$17-1,$Z$1:$AF$2005,ROW(D833),FALSE)-$Y833)</f>
        <v>0</v>
      </c>
      <c r="Y833" s="384">
        <f>HLOOKUP('A. Allgemeine Informationen'!$C$17,$Z$1:$AF$2005,ROW(D833),FALSE)</f>
        <v>0</v>
      </c>
      <c r="Z833" s="565">
        <f t="shared" si="185"/>
        <v>0</v>
      </c>
      <c r="AA833" s="565">
        <f t="shared" si="186"/>
        <v>0</v>
      </c>
      <c r="AB833" s="565">
        <f t="shared" si="187"/>
        <v>0</v>
      </c>
      <c r="AC833" s="565">
        <f t="shared" si="188"/>
        <v>0</v>
      </c>
      <c r="AD833" s="572">
        <f t="shared" si="189"/>
        <v>0</v>
      </c>
      <c r="AE833" s="560">
        <f t="shared" si="190"/>
        <v>0</v>
      </c>
      <c r="AF833" s="561">
        <f t="shared" si="191"/>
        <v>0</v>
      </c>
      <c r="AG833" s="562"/>
    </row>
    <row r="834" spans="2:33" s="418" customFormat="1" ht="15" customHeight="1" x14ac:dyDescent="0.2">
      <c r="B834" s="554"/>
      <c r="C834" s="382"/>
      <c r="D834" s="383"/>
      <c r="E834" s="381"/>
      <c r="F834" s="1040"/>
      <c r="G834" s="1038"/>
      <c r="H834" s="1041"/>
      <c r="I834" s="381"/>
      <c r="J834" s="568">
        <f t="shared" si="183"/>
        <v>0</v>
      </c>
      <c r="K834" s="381"/>
      <c r="L834" s="381"/>
      <c r="M834" s="568">
        <f t="shared" si="192"/>
        <v>0</v>
      </c>
      <c r="N834" s="570">
        <f>IFERROR(VLOOKUP($C834,Listen!$J$3:$L$39,2,0),0)</f>
        <v>0</v>
      </c>
      <c r="O834" s="570">
        <f>IFERROR(VLOOKUP($C834,Listen!$J$3:$L$39,3,0),0)</f>
        <v>0</v>
      </c>
      <c r="P834" s="453">
        <f t="shared" si="184"/>
        <v>0</v>
      </c>
      <c r="Q834" s="453">
        <f t="shared" si="197"/>
        <v>0</v>
      </c>
      <c r="R834" s="453">
        <f t="shared" si="197"/>
        <v>0</v>
      </c>
      <c r="S834" s="453">
        <f t="shared" si="197"/>
        <v>0</v>
      </c>
      <c r="T834" s="453">
        <f t="shared" si="197"/>
        <v>0</v>
      </c>
      <c r="U834" s="453">
        <f t="shared" si="197"/>
        <v>0</v>
      </c>
      <c r="V834" s="453">
        <f t="shared" si="197"/>
        <v>0</v>
      </c>
      <c r="W834" s="384">
        <f t="shared" si="194"/>
        <v>0</v>
      </c>
      <c r="X834" s="565">
        <f>IF(D834='A. Allgemeine Informationen'!$C$17,$M834-Y834,HLOOKUP('A. Allgemeine Informationen'!$C$17-1,$Z$1:$AF$2005,ROW(D834),FALSE)-$Y834)</f>
        <v>0</v>
      </c>
      <c r="Y834" s="384">
        <f>HLOOKUP('A. Allgemeine Informationen'!$C$17,$Z$1:$AF$2005,ROW(D834),FALSE)</f>
        <v>0</v>
      </c>
      <c r="Z834" s="565">
        <f t="shared" si="185"/>
        <v>0</v>
      </c>
      <c r="AA834" s="565">
        <f t="shared" si="186"/>
        <v>0</v>
      </c>
      <c r="AB834" s="565">
        <f t="shared" si="187"/>
        <v>0</v>
      </c>
      <c r="AC834" s="565">
        <f t="shared" si="188"/>
        <v>0</v>
      </c>
      <c r="AD834" s="572">
        <f t="shared" si="189"/>
        <v>0</v>
      </c>
      <c r="AE834" s="560">
        <f t="shared" si="190"/>
        <v>0</v>
      </c>
      <c r="AF834" s="561">
        <f t="shared" si="191"/>
        <v>0</v>
      </c>
      <c r="AG834" s="562"/>
    </row>
    <row r="835" spans="2:33" s="418" customFormat="1" ht="15" customHeight="1" x14ac:dyDescent="0.2">
      <c r="B835" s="554"/>
      <c r="C835" s="382"/>
      <c r="D835" s="383"/>
      <c r="E835" s="381"/>
      <c r="F835" s="1040"/>
      <c r="G835" s="1038"/>
      <c r="H835" s="1041"/>
      <c r="I835" s="381"/>
      <c r="J835" s="568">
        <f t="shared" si="183"/>
        <v>0</v>
      </c>
      <c r="K835" s="381"/>
      <c r="L835" s="381"/>
      <c r="M835" s="568">
        <f t="shared" si="192"/>
        <v>0</v>
      </c>
      <c r="N835" s="570">
        <f>IFERROR(VLOOKUP($C835,Listen!$J$3:$L$39,2,0),0)</f>
        <v>0</v>
      </c>
      <c r="O835" s="570">
        <f>IFERROR(VLOOKUP($C835,Listen!$J$3:$L$39,3,0),0)</f>
        <v>0</v>
      </c>
      <c r="P835" s="453">
        <f t="shared" si="184"/>
        <v>0</v>
      </c>
      <c r="Q835" s="453">
        <f t="shared" si="197"/>
        <v>0</v>
      </c>
      <c r="R835" s="453">
        <f t="shared" si="197"/>
        <v>0</v>
      </c>
      <c r="S835" s="453">
        <f t="shared" si="197"/>
        <v>0</v>
      </c>
      <c r="T835" s="453">
        <f t="shared" si="197"/>
        <v>0</v>
      </c>
      <c r="U835" s="453">
        <f t="shared" si="197"/>
        <v>0</v>
      </c>
      <c r="V835" s="453">
        <f t="shared" si="197"/>
        <v>0</v>
      </c>
      <c r="W835" s="384">
        <f t="shared" si="194"/>
        <v>0</v>
      </c>
      <c r="X835" s="565">
        <f>IF(D835='A. Allgemeine Informationen'!$C$17,$M835-Y835,HLOOKUP('A. Allgemeine Informationen'!$C$17-1,$Z$1:$AF$2005,ROW(D835),FALSE)-$Y835)</f>
        <v>0</v>
      </c>
      <c r="Y835" s="384">
        <f>HLOOKUP('A. Allgemeine Informationen'!$C$17,$Z$1:$AF$2005,ROW(D835),FALSE)</f>
        <v>0</v>
      </c>
      <c r="Z835" s="565">
        <f t="shared" si="185"/>
        <v>0</v>
      </c>
      <c r="AA835" s="565">
        <f t="shared" si="186"/>
        <v>0</v>
      </c>
      <c r="AB835" s="565">
        <f t="shared" si="187"/>
        <v>0</v>
      </c>
      <c r="AC835" s="565">
        <f t="shared" si="188"/>
        <v>0</v>
      </c>
      <c r="AD835" s="572">
        <f t="shared" si="189"/>
        <v>0</v>
      </c>
      <c r="AE835" s="560">
        <f t="shared" si="190"/>
        <v>0</v>
      </c>
      <c r="AF835" s="561">
        <f t="shared" si="191"/>
        <v>0</v>
      </c>
      <c r="AG835" s="562"/>
    </row>
    <row r="836" spans="2:33" s="418" customFormat="1" ht="15" customHeight="1" x14ac:dyDescent="0.2">
      <c r="B836" s="554"/>
      <c r="C836" s="382"/>
      <c r="D836" s="383"/>
      <c r="E836" s="381"/>
      <c r="F836" s="1040"/>
      <c r="G836" s="1038"/>
      <c r="H836" s="1041"/>
      <c r="I836" s="381"/>
      <c r="J836" s="568">
        <f t="shared" si="183"/>
        <v>0</v>
      </c>
      <c r="K836" s="381"/>
      <c r="L836" s="381"/>
      <c r="M836" s="568">
        <f t="shared" si="192"/>
        <v>0</v>
      </c>
      <c r="N836" s="570">
        <f>IFERROR(VLOOKUP($C836,Listen!$J$3:$L$39,2,0),0)</f>
        <v>0</v>
      </c>
      <c r="O836" s="570">
        <f>IFERROR(VLOOKUP($C836,Listen!$J$3:$L$39,3,0),0)</f>
        <v>0</v>
      </c>
      <c r="P836" s="453">
        <f t="shared" si="184"/>
        <v>0</v>
      </c>
      <c r="Q836" s="453">
        <f t="shared" si="197"/>
        <v>0</v>
      </c>
      <c r="R836" s="453">
        <f t="shared" si="197"/>
        <v>0</v>
      </c>
      <c r="S836" s="453">
        <f t="shared" si="197"/>
        <v>0</v>
      </c>
      <c r="T836" s="453">
        <f t="shared" si="197"/>
        <v>0</v>
      </c>
      <c r="U836" s="453">
        <f t="shared" si="197"/>
        <v>0</v>
      </c>
      <c r="V836" s="453">
        <f t="shared" si="197"/>
        <v>0</v>
      </c>
      <c r="W836" s="384">
        <f t="shared" si="194"/>
        <v>0</v>
      </c>
      <c r="X836" s="565">
        <f>IF(D836='A. Allgemeine Informationen'!$C$17,$M836-Y836,HLOOKUP('A. Allgemeine Informationen'!$C$17-1,$Z$1:$AF$2005,ROW(D836),FALSE)-$Y836)</f>
        <v>0</v>
      </c>
      <c r="Y836" s="384">
        <f>HLOOKUP('A. Allgemeine Informationen'!$C$17,$Z$1:$AF$2005,ROW(D836),FALSE)</f>
        <v>0</v>
      </c>
      <c r="Z836" s="565">
        <f t="shared" si="185"/>
        <v>0</v>
      </c>
      <c r="AA836" s="565">
        <f t="shared" si="186"/>
        <v>0</v>
      </c>
      <c r="AB836" s="565">
        <f t="shared" si="187"/>
        <v>0</v>
      </c>
      <c r="AC836" s="565">
        <f t="shared" si="188"/>
        <v>0</v>
      </c>
      <c r="AD836" s="572">
        <f t="shared" si="189"/>
        <v>0</v>
      </c>
      <c r="AE836" s="560">
        <f t="shared" si="190"/>
        <v>0</v>
      </c>
      <c r="AF836" s="561">
        <f t="shared" si="191"/>
        <v>0</v>
      </c>
      <c r="AG836" s="562"/>
    </row>
    <row r="837" spans="2:33" s="418" customFormat="1" ht="15" customHeight="1" x14ac:dyDescent="0.2">
      <c r="B837" s="554"/>
      <c r="C837" s="382"/>
      <c r="D837" s="383"/>
      <c r="E837" s="381"/>
      <c r="F837" s="1040"/>
      <c r="G837" s="1038"/>
      <c r="H837" s="1041"/>
      <c r="I837" s="381"/>
      <c r="J837" s="568">
        <f t="shared" si="183"/>
        <v>0</v>
      </c>
      <c r="K837" s="381"/>
      <c r="L837" s="381"/>
      <c r="M837" s="568">
        <f t="shared" si="192"/>
        <v>0</v>
      </c>
      <c r="N837" s="570">
        <f>IFERROR(VLOOKUP($C837,Listen!$J$3:$L$39,2,0),0)</f>
        <v>0</v>
      </c>
      <c r="O837" s="570">
        <f>IFERROR(VLOOKUP($C837,Listen!$J$3:$L$39,3,0),0)</f>
        <v>0</v>
      </c>
      <c r="P837" s="453">
        <f t="shared" si="184"/>
        <v>0</v>
      </c>
      <c r="Q837" s="453">
        <f t="shared" si="197"/>
        <v>0</v>
      </c>
      <c r="R837" s="453">
        <f t="shared" si="197"/>
        <v>0</v>
      </c>
      <c r="S837" s="453">
        <f t="shared" si="197"/>
        <v>0</v>
      </c>
      <c r="T837" s="453">
        <f t="shared" si="197"/>
        <v>0</v>
      </c>
      <c r="U837" s="453">
        <f t="shared" si="197"/>
        <v>0</v>
      </c>
      <c r="V837" s="453">
        <f t="shared" si="197"/>
        <v>0</v>
      </c>
      <c r="W837" s="384">
        <f t="shared" si="194"/>
        <v>0</v>
      </c>
      <c r="X837" s="565">
        <f>IF(D837='A. Allgemeine Informationen'!$C$17,$M837-Y837,HLOOKUP('A. Allgemeine Informationen'!$C$17-1,$Z$1:$AF$2005,ROW(D837),FALSE)-$Y837)</f>
        <v>0</v>
      </c>
      <c r="Y837" s="384">
        <f>HLOOKUP('A. Allgemeine Informationen'!$C$17,$Z$1:$AF$2005,ROW(D837),FALSE)</f>
        <v>0</v>
      </c>
      <c r="Z837" s="565">
        <f t="shared" si="185"/>
        <v>0</v>
      </c>
      <c r="AA837" s="565">
        <f t="shared" si="186"/>
        <v>0</v>
      </c>
      <c r="AB837" s="565">
        <f t="shared" si="187"/>
        <v>0</v>
      </c>
      <c r="AC837" s="565">
        <f t="shared" si="188"/>
        <v>0</v>
      </c>
      <c r="AD837" s="572">
        <f t="shared" si="189"/>
        <v>0</v>
      </c>
      <c r="AE837" s="560">
        <f t="shared" si="190"/>
        <v>0</v>
      </c>
      <c r="AF837" s="561">
        <f t="shared" si="191"/>
        <v>0</v>
      </c>
      <c r="AG837" s="562"/>
    </row>
    <row r="838" spans="2:33" s="418" customFormat="1" ht="15" customHeight="1" x14ac:dyDescent="0.2">
      <c r="B838" s="554"/>
      <c r="C838" s="382"/>
      <c r="D838" s="383"/>
      <c r="E838" s="381"/>
      <c r="F838" s="1040"/>
      <c r="G838" s="1038"/>
      <c r="H838" s="1041"/>
      <c r="I838" s="381"/>
      <c r="J838" s="568">
        <f t="shared" ref="J838:J901" si="198">E838+G838-I838</f>
        <v>0</v>
      </c>
      <c r="K838" s="381"/>
      <c r="L838" s="381"/>
      <c r="M838" s="568">
        <f t="shared" si="192"/>
        <v>0</v>
      </c>
      <c r="N838" s="570">
        <f>IFERROR(VLOOKUP($C838,Listen!$J$3:$L$39,2,0),0)</f>
        <v>0</v>
      </c>
      <c r="O838" s="570">
        <f>IFERROR(VLOOKUP($C838,Listen!$J$3:$L$39,3,0),0)</f>
        <v>0</v>
      </c>
      <c r="P838" s="453">
        <f t="shared" ref="P838:P901" si="199">$N838</f>
        <v>0</v>
      </c>
      <c r="Q838" s="453">
        <f t="shared" si="197"/>
        <v>0</v>
      </c>
      <c r="R838" s="453">
        <f t="shared" si="197"/>
        <v>0</v>
      </c>
      <c r="S838" s="453">
        <f t="shared" si="197"/>
        <v>0</v>
      </c>
      <c r="T838" s="453">
        <f t="shared" si="197"/>
        <v>0</v>
      </c>
      <c r="U838" s="453">
        <f t="shared" si="197"/>
        <v>0</v>
      </c>
      <c r="V838" s="453">
        <f t="shared" si="197"/>
        <v>0</v>
      </c>
      <c r="W838" s="384">
        <f t="shared" si="194"/>
        <v>0</v>
      </c>
      <c r="X838" s="565">
        <f>IF(D838='A. Allgemeine Informationen'!$C$17,$M838-Y838,HLOOKUP('A. Allgemeine Informationen'!$C$17-1,$Z$1:$AF$2005,ROW(D838),FALSE)-$Y838)</f>
        <v>0</v>
      </c>
      <c r="Y838" s="384">
        <f>HLOOKUP('A. Allgemeine Informationen'!$C$17,$Z$1:$AF$2005,ROW(D838),FALSE)</f>
        <v>0</v>
      </c>
      <c r="Z838" s="565">
        <f t="shared" ref="Z838:Z901" si="200">IF(OR($D838=0,$M838=0),0,IF($D838-$Z$5&lt;1,$M838-$M838/P838*(Z$5-$D838+1),0))</f>
        <v>0</v>
      </c>
      <c r="AA838" s="565">
        <f t="shared" ref="AA838:AA901" si="201">IF(OR($D838=0,$M838=0,Q838-(AA$5-$D838)=0),0,IF($D838-AA$5&lt;0,Z838-Z838/(Q838-(AA$5-$D838)),IF($D838-AA$5=0,$M838-$M838/Q838,0)))</f>
        <v>0</v>
      </c>
      <c r="AB838" s="565">
        <f t="shared" ref="AB838:AB901" si="202">IF(OR($D838=0,$M838=0,R838-(AB$5-$D838)=0),0,IF($D838-AB$5&lt;0,AA838-AA838/(R838-(AB$5-$D838)),IF($D838-AB$5=0,$M838-$M838/R838,0)))</f>
        <v>0</v>
      </c>
      <c r="AC838" s="565">
        <f t="shared" ref="AC838:AC901" si="203">IF(OR($D838=0,$M838=0,S838-(AC$5-$D838)=0),0,IF($D838-AC$5&lt;0,AB838-AB838/(S838-(AC$5-$D838)),IF($D838-AC$5=0,$M838-$M838/S838,0)))</f>
        <v>0</v>
      </c>
      <c r="AD838" s="572">
        <f t="shared" ref="AD838:AD901" si="204">IF(OR($D838=0,$M838=0,T838-(AD$5-$D838)=0),0,IF($D838-AD$5&lt;0,AC838-AC838/(T838-(AD$5-$D838)),IF($D838-AD$5=0,$M838-$M838/T838,0)))</f>
        <v>0</v>
      </c>
      <c r="AE838" s="560">
        <f t="shared" ref="AE838:AE901" si="205">IF(OR($D838=0,$M838=0,U838-(AE$5-$D838)=0),0,IF($D838-AE$5&lt;0,AD838-AD838/(U838-(AE$5-$D838)),IF($D838-AE$5=0,$M838-$M838/U838,0)))</f>
        <v>0</v>
      </c>
      <c r="AF838" s="561">
        <f t="shared" ref="AF838:AF901" si="206">IF(OR($D838=0,$M838=0,V838-(AF$5-$D838)=0),0,IF($D838-AF$5&lt;0,AE838-AE838/(V838-(AF$5-$D838)),IF($D838-AF$5=0,$M838-$M838/V838,0)))</f>
        <v>0</v>
      </c>
      <c r="AG838" s="562"/>
    </row>
    <row r="839" spans="2:33" s="418" customFormat="1" ht="15" customHeight="1" x14ac:dyDescent="0.2">
      <c r="B839" s="554"/>
      <c r="C839" s="382"/>
      <c r="D839" s="383"/>
      <c r="E839" s="381"/>
      <c r="F839" s="1040"/>
      <c r="G839" s="1038"/>
      <c r="H839" s="1041"/>
      <c r="I839" s="381"/>
      <c r="J839" s="568">
        <f t="shared" si="198"/>
        <v>0</v>
      </c>
      <c r="K839" s="381"/>
      <c r="L839" s="381"/>
      <c r="M839" s="568">
        <f t="shared" ref="M839:M902" si="207">J839-K839</f>
        <v>0</v>
      </c>
      <c r="N839" s="570">
        <f>IFERROR(VLOOKUP($C839,Listen!$J$3:$L$39,2,0),0)</f>
        <v>0</v>
      </c>
      <c r="O839" s="570">
        <f>IFERROR(VLOOKUP($C839,Listen!$J$3:$L$39,3,0),0)</f>
        <v>0</v>
      </c>
      <c r="P839" s="453">
        <f t="shared" si="199"/>
        <v>0</v>
      </c>
      <c r="Q839" s="453">
        <f t="shared" ref="Q839:V854" si="208">P839</f>
        <v>0</v>
      </c>
      <c r="R839" s="453">
        <f t="shared" si="208"/>
        <v>0</v>
      </c>
      <c r="S839" s="453">
        <f t="shared" si="208"/>
        <v>0</v>
      </c>
      <c r="T839" s="453">
        <f t="shared" si="208"/>
        <v>0</v>
      </c>
      <c r="U839" s="453">
        <f t="shared" si="208"/>
        <v>0</v>
      </c>
      <c r="V839" s="453">
        <f t="shared" si="208"/>
        <v>0</v>
      </c>
      <c r="W839" s="384">
        <f t="shared" ref="W839:W902" si="209">Y839+X839</f>
        <v>0</v>
      </c>
      <c r="X839" s="565">
        <f>IF(D839='A. Allgemeine Informationen'!$C$17,$M839-Y839,HLOOKUP('A. Allgemeine Informationen'!$C$17-1,$Z$1:$AF$2005,ROW(D839),FALSE)-$Y839)</f>
        <v>0</v>
      </c>
      <c r="Y839" s="384">
        <f>HLOOKUP('A. Allgemeine Informationen'!$C$17,$Z$1:$AF$2005,ROW(D839),FALSE)</f>
        <v>0</v>
      </c>
      <c r="Z839" s="565">
        <f t="shared" si="200"/>
        <v>0</v>
      </c>
      <c r="AA839" s="565">
        <f t="shared" si="201"/>
        <v>0</v>
      </c>
      <c r="AB839" s="565">
        <f t="shared" si="202"/>
        <v>0</v>
      </c>
      <c r="AC839" s="565">
        <f t="shared" si="203"/>
        <v>0</v>
      </c>
      <c r="AD839" s="572">
        <f t="shared" si="204"/>
        <v>0</v>
      </c>
      <c r="AE839" s="560">
        <f t="shared" si="205"/>
        <v>0</v>
      </c>
      <c r="AF839" s="561">
        <f t="shared" si="206"/>
        <v>0</v>
      </c>
      <c r="AG839" s="562"/>
    </row>
    <row r="840" spans="2:33" s="418" customFormat="1" ht="15" customHeight="1" x14ac:dyDescent="0.2">
      <c r="B840" s="554"/>
      <c r="C840" s="382"/>
      <c r="D840" s="383"/>
      <c r="E840" s="381"/>
      <c r="F840" s="1040"/>
      <c r="G840" s="1038"/>
      <c r="H840" s="1041"/>
      <c r="I840" s="381"/>
      <c r="J840" s="568">
        <f t="shared" si="198"/>
        <v>0</v>
      </c>
      <c r="K840" s="381"/>
      <c r="L840" s="381"/>
      <c r="M840" s="568">
        <f t="shared" si="207"/>
        <v>0</v>
      </c>
      <c r="N840" s="570">
        <f>IFERROR(VLOOKUP($C840,Listen!$J$3:$L$39,2,0),0)</f>
        <v>0</v>
      </c>
      <c r="O840" s="570">
        <f>IFERROR(VLOOKUP($C840,Listen!$J$3:$L$39,3,0),0)</f>
        <v>0</v>
      </c>
      <c r="P840" s="453">
        <f t="shared" si="199"/>
        <v>0</v>
      </c>
      <c r="Q840" s="453">
        <f t="shared" si="208"/>
        <v>0</v>
      </c>
      <c r="R840" s="453">
        <f t="shared" si="208"/>
        <v>0</v>
      </c>
      <c r="S840" s="453">
        <f t="shared" si="208"/>
        <v>0</v>
      </c>
      <c r="T840" s="453">
        <f t="shared" si="208"/>
        <v>0</v>
      </c>
      <c r="U840" s="453">
        <f t="shared" si="208"/>
        <v>0</v>
      </c>
      <c r="V840" s="453">
        <f t="shared" si="208"/>
        <v>0</v>
      </c>
      <c r="W840" s="384">
        <f t="shared" si="209"/>
        <v>0</v>
      </c>
      <c r="X840" s="565">
        <f>IF(D840='A. Allgemeine Informationen'!$C$17,$M840-Y840,HLOOKUP('A. Allgemeine Informationen'!$C$17-1,$Z$1:$AF$2005,ROW(D840),FALSE)-$Y840)</f>
        <v>0</v>
      </c>
      <c r="Y840" s="384">
        <f>HLOOKUP('A. Allgemeine Informationen'!$C$17,$Z$1:$AF$2005,ROW(D840),FALSE)</f>
        <v>0</v>
      </c>
      <c r="Z840" s="565">
        <f t="shared" si="200"/>
        <v>0</v>
      </c>
      <c r="AA840" s="565">
        <f t="shared" si="201"/>
        <v>0</v>
      </c>
      <c r="AB840" s="565">
        <f t="shared" si="202"/>
        <v>0</v>
      </c>
      <c r="AC840" s="565">
        <f t="shared" si="203"/>
        <v>0</v>
      </c>
      <c r="AD840" s="572">
        <f t="shared" si="204"/>
        <v>0</v>
      </c>
      <c r="AE840" s="560">
        <f t="shared" si="205"/>
        <v>0</v>
      </c>
      <c r="AF840" s="561">
        <f t="shared" si="206"/>
        <v>0</v>
      </c>
      <c r="AG840" s="562"/>
    </row>
    <row r="841" spans="2:33" s="418" customFormat="1" ht="15" customHeight="1" x14ac:dyDescent="0.2">
      <c r="B841" s="554"/>
      <c r="C841" s="382"/>
      <c r="D841" s="383"/>
      <c r="E841" s="381"/>
      <c r="F841" s="1040"/>
      <c r="G841" s="1038"/>
      <c r="H841" s="1041"/>
      <c r="I841" s="381"/>
      <c r="J841" s="568">
        <f t="shared" si="198"/>
        <v>0</v>
      </c>
      <c r="K841" s="381"/>
      <c r="L841" s="381"/>
      <c r="M841" s="568">
        <f t="shared" si="207"/>
        <v>0</v>
      </c>
      <c r="N841" s="570">
        <f>IFERROR(VLOOKUP($C841,Listen!$J$3:$L$39,2,0),0)</f>
        <v>0</v>
      </c>
      <c r="O841" s="570">
        <f>IFERROR(VLOOKUP($C841,Listen!$J$3:$L$39,3,0),0)</f>
        <v>0</v>
      </c>
      <c r="P841" s="453">
        <f t="shared" si="199"/>
        <v>0</v>
      </c>
      <c r="Q841" s="453">
        <f t="shared" si="208"/>
        <v>0</v>
      </c>
      <c r="R841" s="453">
        <f t="shared" si="208"/>
        <v>0</v>
      </c>
      <c r="S841" s="453">
        <f t="shared" si="208"/>
        <v>0</v>
      </c>
      <c r="T841" s="453">
        <f t="shared" si="208"/>
        <v>0</v>
      </c>
      <c r="U841" s="453">
        <f t="shared" si="208"/>
        <v>0</v>
      </c>
      <c r="V841" s="453">
        <f t="shared" si="208"/>
        <v>0</v>
      </c>
      <c r="W841" s="384">
        <f t="shared" si="209"/>
        <v>0</v>
      </c>
      <c r="X841" s="565">
        <f>IF(D841='A. Allgemeine Informationen'!$C$17,$M841-Y841,HLOOKUP('A. Allgemeine Informationen'!$C$17-1,$Z$1:$AF$2005,ROW(D841),FALSE)-$Y841)</f>
        <v>0</v>
      </c>
      <c r="Y841" s="384">
        <f>HLOOKUP('A. Allgemeine Informationen'!$C$17,$Z$1:$AF$2005,ROW(D841),FALSE)</f>
        <v>0</v>
      </c>
      <c r="Z841" s="565">
        <f t="shared" si="200"/>
        <v>0</v>
      </c>
      <c r="AA841" s="565">
        <f t="shared" si="201"/>
        <v>0</v>
      </c>
      <c r="AB841" s="565">
        <f t="shared" si="202"/>
        <v>0</v>
      </c>
      <c r="AC841" s="565">
        <f t="shared" si="203"/>
        <v>0</v>
      </c>
      <c r="AD841" s="572">
        <f t="shared" si="204"/>
        <v>0</v>
      </c>
      <c r="AE841" s="560">
        <f t="shared" si="205"/>
        <v>0</v>
      </c>
      <c r="AF841" s="561">
        <f t="shared" si="206"/>
        <v>0</v>
      </c>
      <c r="AG841" s="562"/>
    </row>
    <row r="842" spans="2:33" s="418" customFormat="1" ht="15" customHeight="1" x14ac:dyDescent="0.2">
      <c r="B842" s="554"/>
      <c r="C842" s="382"/>
      <c r="D842" s="383"/>
      <c r="E842" s="381"/>
      <c r="F842" s="1040"/>
      <c r="G842" s="1038"/>
      <c r="H842" s="1041"/>
      <c r="I842" s="381"/>
      <c r="J842" s="568">
        <f t="shared" si="198"/>
        <v>0</v>
      </c>
      <c r="K842" s="381"/>
      <c r="L842" s="381"/>
      <c r="M842" s="568">
        <f t="shared" si="207"/>
        <v>0</v>
      </c>
      <c r="N842" s="570">
        <f>IFERROR(VLOOKUP($C842,Listen!$J$3:$L$39,2,0),0)</f>
        <v>0</v>
      </c>
      <c r="O842" s="570">
        <f>IFERROR(VLOOKUP($C842,Listen!$J$3:$L$39,3,0),0)</f>
        <v>0</v>
      </c>
      <c r="P842" s="453">
        <f t="shared" si="199"/>
        <v>0</v>
      </c>
      <c r="Q842" s="453">
        <f t="shared" si="208"/>
        <v>0</v>
      </c>
      <c r="R842" s="453">
        <f t="shared" si="208"/>
        <v>0</v>
      </c>
      <c r="S842" s="453">
        <f t="shared" si="208"/>
        <v>0</v>
      </c>
      <c r="T842" s="453">
        <f t="shared" si="208"/>
        <v>0</v>
      </c>
      <c r="U842" s="453">
        <f t="shared" si="208"/>
        <v>0</v>
      </c>
      <c r="V842" s="453">
        <f t="shared" si="208"/>
        <v>0</v>
      </c>
      <c r="W842" s="384">
        <f t="shared" si="209"/>
        <v>0</v>
      </c>
      <c r="X842" s="565">
        <f>IF(D842='A. Allgemeine Informationen'!$C$17,$M842-Y842,HLOOKUP('A. Allgemeine Informationen'!$C$17-1,$Z$1:$AF$2005,ROW(D842),FALSE)-$Y842)</f>
        <v>0</v>
      </c>
      <c r="Y842" s="384">
        <f>HLOOKUP('A. Allgemeine Informationen'!$C$17,$Z$1:$AF$2005,ROW(D842),FALSE)</f>
        <v>0</v>
      </c>
      <c r="Z842" s="565">
        <f t="shared" si="200"/>
        <v>0</v>
      </c>
      <c r="AA842" s="565">
        <f t="shared" si="201"/>
        <v>0</v>
      </c>
      <c r="AB842" s="565">
        <f t="shared" si="202"/>
        <v>0</v>
      </c>
      <c r="AC842" s="565">
        <f t="shared" si="203"/>
        <v>0</v>
      </c>
      <c r="AD842" s="572">
        <f t="shared" si="204"/>
        <v>0</v>
      </c>
      <c r="AE842" s="560">
        <f t="shared" si="205"/>
        <v>0</v>
      </c>
      <c r="AF842" s="561">
        <f t="shared" si="206"/>
        <v>0</v>
      </c>
      <c r="AG842" s="562"/>
    </row>
    <row r="843" spans="2:33" s="418" customFormat="1" ht="15" customHeight="1" x14ac:dyDescent="0.2">
      <c r="B843" s="554"/>
      <c r="C843" s="382"/>
      <c r="D843" s="383"/>
      <c r="E843" s="381"/>
      <c r="F843" s="1040"/>
      <c r="G843" s="1038"/>
      <c r="H843" s="1041"/>
      <c r="I843" s="381"/>
      <c r="J843" s="568">
        <f t="shared" si="198"/>
        <v>0</v>
      </c>
      <c r="K843" s="381"/>
      <c r="L843" s="381"/>
      <c r="M843" s="568">
        <f t="shared" si="207"/>
        <v>0</v>
      </c>
      <c r="N843" s="570">
        <f>IFERROR(VLOOKUP($C843,Listen!$J$3:$L$39,2,0),0)</f>
        <v>0</v>
      </c>
      <c r="O843" s="570">
        <f>IFERROR(VLOOKUP($C843,Listen!$J$3:$L$39,3,0),0)</f>
        <v>0</v>
      </c>
      <c r="P843" s="453">
        <f t="shared" si="199"/>
        <v>0</v>
      </c>
      <c r="Q843" s="453">
        <f t="shared" si="208"/>
        <v>0</v>
      </c>
      <c r="R843" s="453">
        <f t="shared" si="208"/>
        <v>0</v>
      </c>
      <c r="S843" s="453">
        <f t="shared" si="208"/>
        <v>0</v>
      </c>
      <c r="T843" s="453">
        <f t="shared" si="208"/>
        <v>0</v>
      </c>
      <c r="U843" s="453">
        <f t="shared" si="208"/>
        <v>0</v>
      </c>
      <c r="V843" s="453">
        <f t="shared" si="208"/>
        <v>0</v>
      </c>
      <c r="W843" s="384">
        <f t="shared" si="209"/>
        <v>0</v>
      </c>
      <c r="X843" s="565">
        <f>IF(D843='A. Allgemeine Informationen'!$C$17,$M843-Y843,HLOOKUP('A. Allgemeine Informationen'!$C$17-1,$Z$1:$AF$2005,ROW(D843),FALSE)-$Y843)</f>
        <v>0</v>
      </c>
      <c r="Y843" s="384">
        <f>HLOOKUP('A. Allgemeine Informationen'!$C$17,$Z$1:$AF$2005,ROW(D843),FALSE)</f>
        <v>0</v>
      </c>
      <c r="Z843" s="565">
        <f t="shared" si="200"/>
        <v>0</v>
      </c>
      <c r="AA843" s="565">
        <f t="shared" si="201"/>
        <v>0</v>
      </c>
      <c r="AB843" s="565">
        <f t="shared" si="202"/>
        <v>0</v>
      </c>
      <c r="AC843" s="565">
        <f t="shared" si="203"/>
        <v>0</v>
      </c>
      <c r="AD843" s="572">
        <f t="shared" si="204"/>
        <v>0</v>
      </c>
      <c r="AE843" s="560">
        <f t="shared" si="205"/>
        <v>0</v>
      </c>
      <c r="AF843" s="561">
        <f t="shared" si="206"/>
        <v>0</v>
      </c>
      <c r="AG843" s="562"/>
    </row>
    <row r="844" spans="2:33" s="418" customFormat="1" ht="15" customHeight="1" x14ac:dyDescent="0.2">
      <c r="B844" s="554"/>
      <c r="C844" s="382"/>
      <c r="D844" s="383"/>
      <c r="E844" s="381"/>
      <c r="F844" s="1040"/>
      <c r="G844" s="1038"/>
      <c r="H844" s="1041"/>
      <c r="I844" s="381"/>
      <c r="J844" s="568">
        <f t="shared" si="198"/>
        <v>0</v>
      </c>
      <c r="K844" s="381"/>
      <c r="L844" s="381"/>
      <c r="M844" s="568">
        <f t="shared" si="207"/>
        <v>0</v>
      </c>
      <c r="N844" s="570">
        <f>IFERROR(VLOOKUP($C844,Listen!$J$3:$L$39,2,0),0)</f>
        <v>0</v>
      </c>
      <c r="O844" s="570">
        <f>IFERROR(VLOOKUP($C844,Listen!$J$3:$L$39,3,0),0)</f>
        <v>0</v>
      </c>
      <c r="P844" s="453">
        <f t="shared" si="199"/>
        <v>0</v>
      </c>
      <c r="Q844" s="453">
        <f t="shared" si="208"/>
        <v>0</v>
      </c>
      <c r="R844" s="453">
        <f t="shared" si="208"/>
        <v>0</v>
      </c>
      <c r="S844" s="453">
        <f t="shared" si="208"/>
        <v>0</v>
      </c>
      <c r="T844" s="453">
        <f t="shared" si="208"/>
        <v>0</v>
      </c>
      <c r="U844" s="453">
        <f t="shared" si="208"/>
        <v>0</v>
      </c>
      <c r="V844" s="453">
        <f t="shared" si="208"/>
        <v>0</v>
      </c>
      <c r="W844" s="384">
        <f t="shared" si="209"/>
        <v>0</v>
      </c>
      <c r="X844" s="565">
        <f>IF(D844='A. Allgemeine Informationen'!$C$17,$M844-Y844,HLOOKUP('A. Allgemeine Informationen'!$C$17-1,$Z$1:$AF$2005,ROW(D844),FALSE)-$Y844)</f>
        <v>0</v>
      </c>
      <c r="Y844" s="384">
        <f>HLOOKUP('A. Allgemeine Informationen'!$C$17,$Z$1:$AF$2005,ROW(D844),FALSE)</f>
        <v>0</v>
      </c>
      <c r="Z844" s="565">
        <f t="shared" si="200"/>
        <v>0</v>
      </c>
      <c r="AA844" s="565">
        <f t="shared" si="201"/>
        <v>0</v>
      </c>
      <c r="AB844" s="565">
        <f t="shared" si="202"/>
        <v>0</v>
      </c>
      <c r="AC844" s="565">
        <f t="shared" si="203"/>
        <v>0</v>
      </c>
      <c r="AD844" s="572">
        <f t="shared" si="204"/>
        <v>0</v>
      </c>
      <c r="AE844" s="560">
        <f t="shared" si="205"/>
        <v>0</v>
      </c>
      <c r="AF844" s="561">
        <f t="shared" si="206"/>
        <v>0</v>
      </c>
      <c r="AG844" s="562"/>
    </row>
    <row r="845" spans="2:33" s="418" customFormat="1" ht="15" customHeight="1" x14ac:dyDescent="0.2">
      <c r="B845" s="554"/>
      <c r="C845" s="382"/>
      <c r="D845" s="383"/>
      <c r="E845" s="381"/>
      <c r="F845" s="1040"/>
      <c r="G845" s="1038"/>
      <c r="H845" s="1041"/>
      <c r="I845" s="381"/>
      <c r="J845" s="568">
        <f t="shared" si="198"/>
        <v>0</v>
      </c>
      <c r="K845" s="381"/>
      <c r="L845" s="381"/>
      <c r="M845" s="568">
        <f t="shared" si="207"/>
        <v>0</v>
      </c>
      <c r="N845" s="570">
        <f>IFERROR(VLOOKUP($C845,Listen!$J$3:$L$39,2,0),0)</f>
        <v>0</v>
      </c>
      <c r="O845" s="570">
        <f>IFERROR(VLOOKUP($C845,Listen!$J$3:$L$39,3,0),0)</f>
        <v>0</v>
      </c>
      <c r="P845" s="453">
        <f t="shared" si="199"/>
        <v>0</v>
      </c>
      <c r="Q845" s="453">
        <f t="shared" si="208"/>
        <v>0</v>
      </c>
      <c r="R845" s="453">
        <f t="shared" si="208"/>
        <v>0</v>
      </c>
      <c r="S845" s="453">
        <f t="shared" si="208"/>
        <v>0</v>
      </c>
      <c r="T845" s="453">
        <f t="shared" si="208"/>
        <v>0</v>
      </c>
      <c r="U845" s="453">
        <f t="shared" si="208"/>
        <v>0</v>
      </c>
      <c r="V845" s="453">
        <f t="shared" si="208"/>
        <v>0</v>
      </c>
      <c r="W845" s="384">
        <f t="shared" si="209"/>
        <v>0</v>
      </c>
      <c r="X845" s="565">
        <f>IF(D845='A. Allgemeine Informationen'!$C$17,$M845-Y845,HLOOKUP('A. Allgemeine Informationen'!$C$17-1,$Z$1:$AF$2005,ROW(D845),FALSE)-$Y845)</f>
        <v>0</v>
      </c>
      <c r="Y845" s="384">
        <f>HLOOKUP('A. Allgemeine Informationen'!$C$17,$Z$1:$AF$2005,ROW(D845),FALSE)</f>
        <v>0</v>
      </c>
      <c r="Z845" s="565">
        <f t="shared" si="200"/>
        <v>0</v>
      </c>
      <c r="AA845" s="565">
        <f t="shared" si="201"/>
        <v>0</v>
      </c>
      <c r="AB845" s="565">
        <f t="shared" si="202"/>
        <v>0</v>
      </c>
      <c r="AC845" s="565">
        <f t="shared" si="203"/>
        <v>0</v>
      </c>
      <c r="AD845" s="572">
        <f t="shared" si="204"/>
        <v>0</v>
      </c>
      <c r="AE845" s="560">
        <f t="shared" si="205"/>
        <v>0</v>
      </c>
      <c r="AF845" s="561">
        <f t="shared" si="206"/>
        <v>0</v>
      </c>
      <c r="AG845" s="562"/>
    </row>
    <row r="846" spans="2:33" s="418" customFormat="1" ht="15" customHeight="1" x14ac:dyDescent="0.2">
      <c r="B846" s="554"/>
      <c r="C846" s="382"/>
      <c r="D846" s="383"/>
      <c r="E846" s="381"/>
      <c r="F846" s="1040"/>
      <c r="G846" s="1038"/>
      <c r="H846" s="1041"/>
      <c r="I846" s="381"/>
      <c r="J846" s="568">
        <f t="shared" si="198"/>
        <v>0</v>
      </c>
      <c r="K846" s="381"/>
      <c r="L846" s="381"/>
      <c r="M846" s="568">
        <f t="shared" si="207"/>
        <v>0</v>
      </c>
      <c r="N846" s="570">
        <f>IFERROR(VLOOKUP($C846,Listen!$J$3:$L$39,2,0),0)</f>
        <v>0</v>
      </c>
      <c r="O846" s="570">
        <f>IFERROR(VLOOKUP($C846,Listen!$J$3:$L$39,3,0),0)</f>
        <v>0</v>
      </c>
      <c r="P846" s="453">
        <f t="shared" si="199"/>
        <v>0</v>
      </c>
      <c r="Q846" s="453">
        <f t="shared" si="208"/>
        <v>0</v>
      </c>
      <c r="R846" s="453">
        <f t="shared" si="208"/>
        <v>0</v>
      </c>
      <c r="S846" s="453">
        <f t="shared" si="208"/>
        <v>0</v>
      </c>
      <c r="T846" s="453">
        <f t="shared" si="208"/>
        <v>0</v>
      </c>
      <c r="U846" s="453">
        <f t="shared" si="208"/>
        <v>0</v>
      </c>
      <c r="V846" s="453">
        <f t="shared" si="208"/>
        <v>0</v>
      </c>
      <c r="W846" s="384">
        <f t="shared" si="209"/>
        <v>0</v>
      </c>
      <c r="X846" s="565">
        <f>IF(D846='A. Allgemeine Informationen'!$C$17,$M846-Y846,HLOOKUP('A. Allgemeine Informationen'!$C$17-1,$Z$1:$AF$2005,ROW(D846),FALSE)-$Y846)</f>
        <v>0</v>
      </c>
      <c r="Y846" s="384">
        <f>HLOOKUP('A. Allgemeine Informationen'!$C$17,$Z$1:$AF$2005,ROW(D846),FALSE)</f>
        <v>0</v>
      </c>
      <c r="Z846" s="565">
        <f t="shared" si="200"/>
        <v>0</v>
      </c>
      <c r="AA846" s="565">
        <f t="shared" si="201"/>
        <v>0</v>
      </c>
      <c r="AB846" s="565">
        <f t="shared" si="202"/>
        <v>0</v>
      </c>
      <c r="AC846" s="565">
        <f t="shared" si="203"/>
        <v>0</v>
      </c>
      <c r="AD846" s="572">
        <f t="shared" si="204"/>
        <v>0</v>
      </c>
      <c r="AE846" s="560">
        <f t="shared" si="205"/>
        <v>0</v>
      </c>
      <c r="AF846" s="561">
        <f t="shared" si="206"/>
        <v>0</v>
      </c>
      <c r="AG846" s="562"/>
    </row>
    <row r="847" spans="2:33" s="418" customFormat="1" ht="15" customHeight="1" x14ac:dyDescent="0.2">
      <c r="B847" s="554"/>
      <c r="C847" s="382"/>
      <c r="D847" s="383"/>
      <c r="E847" s="381"/>
      <c r="F847" s="1040"/>
      <c r="G847" s="1038"/>
      <c r="H847" s="1041"/>
      <c r="I847" s="381"/>
      <c r="J847" s="568">
        <f t="shared" si="198"/>
        <v>0</v>
      </c>
      <c r="K847" s="381"/>
      <c r="L847" s="381"/>
      <c r="M847" s="568">
        <f t="shared" si="207"/>
        <v>0</v>
      </c>
      <c r="N847" s="570">
        <f>IFERROR(VLOOKUP($C847,Listen!$J$3:$L$39,2,0),0)</f>
        <v>0</v>
      </c>
      <c r="O847" s="570">
        <f>IFERROR(VLOOKUP($C847,Listen!$J$3:$L$39,3,0),0)</f>
        <v>0</v>
      </c>
      <c r="P847" s="453">
        <f t="shared" si="199"/>
        <v>0</v>
      </c>
      <c r="Q847" s="453">
        <f t="shared" si="208"/>
        <v>0</v>
      </c>
      <c r="R847" s="453">
        <f t="shared" si="208"/>
        <v>0</v>
      </c>
      <c r="S847" s="453">
        <f t="shared" si="208"/>
        <v>0</v>
      </c>
      <c r="T847" s="453">
        <f t="shared" si="208"/>
        <v>0</v>
      </c>
      <c r="U847" s="453">
        <f t="shared" si="208"/>
        <v>0</v>
      </c>
      <c r="V847" s="453">
        <f t="shared" si="208"/>
        <v>0</v>
      </c>
      <c r="W847" s="384">
        <f t="shared" si="209"/>
        <v>0</v>
      </c>
      <c r="X847" s="565">
        <f>IF(D847='A. Allgemeine Informationen'!$C$17,$M847-Y847,HLOOKUP('A. Allgemeine Informationen'!$C$17-1,$Z$1:$AF$2005,ROW(D847),FALSE)-$Y847)</f>
        <v>0</v>
      </c>
      <c r="Y847" s="384">
        <f>HLOOKUP('A. Allgemeine Informationen'!$C$17,$Z$1:$AF$2005,ROW(D847),FALSE)</f>
        <v>0</v>
      </c>
      <c r="Z847" s="565">
        <f t="shared" si="200"/>
        <v>0</v>
      </c>
      <c r="AA847" s="565">
        <f t="shared" si="201"/>
        <v>0</v>
      </c>
      <c r="AB847" s="565">
        <f t="shared" si="202"/>
        <v>0</v>
      </c>
      <c r="AC847" s="565">
        <f t="shared" si="203"/>
        <v>0</v>
      </c>
      <c r="AD847" s="572">
        <f t="shared" si="204"/>
        <v>0</v>
      </c>
      <c r="AE847" s="560">
        <f t="shared" si="205"/>
        <v>0</v>
      </c>
      <c r="AF847" s="561">
        <f t="shared" si="206"/>
        <v>0</v>
      </c>
      <c r="AG847" s="562"/>
    </row>
    <row r="848" spans="2:33" s="418" customFormat="1" ht="15" customHeight="1" x14ac:dyDescent="0.2">
      <c r="B848" s="554"/>
      <c r="C848" s="382"/>
      <c r="D848" s="383"/>
      <c r="E848" s="381"/>
      <c r="F848" s="1040"/>
      <c r="G848" s="1038"/>
      <c r="H848" s="1041"/>
      <c r="I848" s="381"/>
      <c r="J848" s="568">
        <f t="shared" si="198"/>
        <v>0</v>
      </c>
      <c r="K848" s="381"/>
      <c r="L848" s="381"/>
      <c r="M848" s="568">
        <f t="shared" si="207"/>
        <v>0</v>
      </c>
      <c r="N848" s="570">
        <f>IFERROR(VLOOKUP($C848,Listen!$J$3:$L$39,2,0),0)</f>
        <v>0</v>
      </c>
      <c r="O848" s="570">
        <f>IFERROR(VLOOKUP($C848,Listen!$J$3:$L$39,3,0),0)</f>
        <v>0</v>
      </c>
      <c r="P848" s="453">
        <f t="shared" si="199"/>
        <v>0</v>
      </c>
      <c r="Q848" s="453">
        <f t="shared" si="208"/>
        <v>0</v>
      </c>
      <c r="R848" s="453">
        <f t="shared" si="208"/>
        <v>0</v>
      </c>
      <c r="S848" s="453">
        <f t="shared" si="208"/>
        <v>0</v>
      </c>
      <c r="T848" s="453">
        <f t="shared" si="208"/>
        <v>0</v>
      </c>
      <c r="U848" s="453">
        <f t="shared" si="208"/>
        <v>0</v>
      </c>
      <c r="V848" s="453">
        <f t="shared" si="208"/>
        <v>0</v>
      </c>
      <c r="W848" s="384">
        <f t="shared" si="209"/>
        <v>0</v>
      </c>
      <c r="X848" s="565">
        <f>IF(D848='A. Allgemeine Informationen'!$C$17,$M848-Y848,HLOOKUP('A. Allgemeine Informationen'!$C$17-1,$Z$1:$AF$2005,ROW(D848),FALSE)-$Y848)</f>
        <v>0</v>
      </c>
      <c r="Y848" s="384">
        <f>HLOOKUP('A. Allgemeine Informationen'!$C$17,$Z$1:$AF$2005,ROW(D848),FALSE)</f>
        <v>0</v>
      </c>
      <c r="Z848" s="565">
        <f t="shared" si="200"/>
        <v>0</v>
      </c>
      <c r="AA848" s="565">
        <f t="shared" si="201"/>
        <v>0</v>
      </c>
      <c r="AB848" s="565">
        <f t="shared" si="202"/>
        <v>0</v>
      </c>
      <c r="AC848" s="565">
        <f t="shared" si="203"/>
        <v>0</v>
      </c>
      <c r="AD848" s="572">
        <f t="shared" si="204"/>
        <v>0</v>
      </c>
      <c r="AE848" s="560">
        <f t="shared" si="205"/>
        <v>0</v>
      </c>
      <c r="AF848" s="561">
        <f t="shared" si="206"/>
        <v>0</v>
      </c>
      <c r="AG848" s="562"/>
    </row>
    <row r="849" spans="2:33" s="418" customFormat="1" ht="15" customHeight="1" x14ac:dyDescent="0.2">
      <c r="B849" s="554"/>
      <c r="C849" s="382"/>
      <c r="D849" s="383"/>
      <c r="E849" s="381"/>
      <c r="F849" s="1040"/>
      <c r="G849" s="1038"/>
      <c r="H849" s="1041"/>
      <c r="I849" s="381"/>
      <c r="J849" s="568">
        <f t="shared" si="198"/>
        <v>0</v>
      </c>
      <c r="K849" s="381"/>
      <c r="L849" s="381"/>
      <c r="M849" s="568">
        <f t="shared" si="207"/>
        <v>0</v>
      </c>
      <c r="N849" s="570">
        <f>IFERROR(VLOOKUP($C849,Listen!$J$3:$L$39,2,0),0)</f>
        <v>0</v>
      </c>
      <c r="O849" s="570">
        <f>IFERROR(VLOOKUP($C849,Listen!$J$3:$L$39,3,0),0)</f>
        <v>0</v>
      </c>
      <c r="P849" s="453">
        <f t="shared" si="199"/>
        <v>0</v>
      </c>
      <c r="Q849" s="453">
        <f t="shared" si="208"/>
        <v>0</v>
      </c>
      <c r="R849" s="453">
        <f t="shared" si="208"/>
        <v>0</v>
      </c>
      <c r="S849" s="453">
        <f t="shared" si="208"/>
        <v>0</v>
      </c>
      <c r="T849" s="453">
        <f t="shared" si="208"/>
        <v>0</v>
      </c>
      <c r="U849" s="453">
        <f t="shared" si="208"/>
        <v>0</v>
      </c>
      <c r="V849" s="453">
        <f t="shared" si="208"/>
        <v>0</v>
      </c>
      <c r="W849" s="384">
        <f t="shared" si="209"/>
        <v>0</v>
      </c>
      <c r="X849" s="565">
        <f>IF(D849='A. Allgemeine Informationen'!$C$17,$M849-Y849,HLOOKUP('A. Allgemeine Informationen'!$C$17-1,$Z$1:$AF$2005,ROW(D849),FALSE)-$Y849)</f>
        <v>0</v>
      </c>
      <c r="Y849" s="384">
        <f>HLOOKUP('A. Allgemeine Informationen'!$C$17,$Z$1:$AF$2005,ROW(D849),FALSE)</f>
        <v>0</v>
      </c>
      <c r="Z849" s="565">
        <f t="shared" si="200"/>
        <v>0</v>
      </c>
      <c r="AA849" s="565">
        <f t="shared" si="201"/>
        <v>0</v>
      </c>
      <c r="AB849" s="565">
        <f t="shared" si="202"/>
        <v>0</v>
      </c>
      <c r="AC849" s="565">
        <f t="shared" si="203"/>
        <v>0</v>
      </c>
      <c r="AD849" s="572">
        <f t="shared" si="204"/>
        <v>0</v>
      </c>
      <c r="AE849" s="560">
        <f t="shared" si="205"/>
        <v>0</v>
      </c>
      <c r="AF849" s="561">
        <f t="shared" si="206"/>
        <v>0</v>
      </c>
      <c r="AG849" s="562"/>
    </row>
    <row r="850" spans="2:33" s="418" customFormat="1" ht="15" customHeight="1" x14ac:dyDescent="0.2">
      <c r="B850" s="554"/>
      <c r="C850" s="382"/>
      <c r="D850" s="383"/>
      <c r="E850" s="381"/>
      <c r="F850" s="1040"/>
      <c r="G850" s="1038"/>
      <c r="H850" s="1041"/>
      <c r="I850" s="381"/>
      <c r="J850" s="568">
        <f t="shared" si="198"/>
        <v>0</v>
      </c>
      <c r="K850" s="381"/>
      <c r="L850" s="381"/>
      <c r="M850" s="568">
        <f t="shared" si="207"/>
        <v>0</v>
      </c>
      <c r="N850" s="570">
        <f>IFERROR(VLOOKUP($C850,Listen!$J$3:$L$39,2,0),0)</f>
        <v>0</v>
      </c>
      <c r="O850" s="570">
        <f>IFERROR(VLOOKUP($C850,Listen!$J$3:$L$39,3,0),0)</f>
        <v>0</v>
      </c>
      <c r="P850" s="453">
        <f t="shared" si="199"/>
        <v>0</v>
      </c>
      <c r="Q850" s="453">
        <f t="shared" si="208"/>
        <v>0</v>
      </c>
      <c r="R850" s="453">
        <f t="shared" si="208"/>
        <v>0</v>
      </c>
      <c r="S850" s="453">
        <f t="shared" si="208"/>
        <v>0</v>
      </c>
      <c r="T850" s="453">
        <f t="shared" si="208"/>
        <v>0</v>
      </c>
      <c r="U850" s="453">
        <f t="shared" si="208"/>
        <v>0</v>
      </c>
      <c r="V850" s="453">
        <f t="shared" si="208"/>
        <v>0</v>
      </c>
      <c r="W850" s="384">
        <f t="shared" si="209"/>
        <v>0</v>
      </c>
      <c r="X850" s="565">
        <f>IF(D850='A. Allgemeine Informationen'!$C$17,$M850-Y850,HLOOKUP('A. Allgemeine Informationen'!$C$17-1,$Z$1:$AF$2005,ROW(D850),FALSE)-$Y850)</f>
        <v>0</v>
      </c>
      <c r="Y850" s="384">
        <f>HLOOKUP('A. Allgemeine Informationen'!$C$17,$Z$1:$AF$2005,ROW(D850),FALSE)</f>
        <v>0</v>
      </c>
      <c r="Z850" s="565">
        <f t="shared" si="200"/>
        <v>0</v>
      </c>
      <c r="AA850" s="565">
        <f t="shared" si="201"/>
        <v>0</v>
      </c>
      <c r="AB850" s="565">
        <f t="shared" si="202"/>
        <v>0</v>
      </c>
      <c r="AC850" s="565">
        <f t="shared" si="203"/>
        <v>0</v>
      </c>
      <c r="AD850" s="572">
        <f t="shared" si="204"/>
        <v>0</v>
      </c>
      <c r="AE850" s="560">
        <f t="shared" si="205"/>
        <v>0</v>
      </c>
      <c r="AF850" s="561">
        <f t="shared" si="206"/>
        <v>0</v>
      </c>
      <c r="AG850" s="562"/>
    </row>
    <row r="851" spans="2:33" s="418" customFormat="1" ht="15" customHeight="1" x14ac:dyDescent="0.2">
      <c r="B851" s="554"/>
      <c r="C851" s="382"/>
      <c r="D851" s="383"/>
      <c r="E851" s="381"/>
      <c r="F851" s="1040"/>
      <c r="G851" s="1038"/>
      <c r="H851" s="1041"/>
      <c r="I851" s="381"/>
      <c r="J851" s="568">
        <f t="shared" si="198"/>
        <v>0</v>
      </c>
      <c r="K851" s="381"/>
      <c r="L851" s="381"/>
      <c r="M851" s="568">
        <f t="shared" si="207"/>
        <v>0</v>
      </c>
      <c r="N851" s="570">
        <f>IFERROR(VLOOKUP($C851,Listen!$J$3:$L$39,2,0),0)</f>
        <v>0</v>
      </c>
      <c r="O851" s="570">
        <f>IFERROR(VLOOKUP($C851,Listen!$J$3:$L$39,3,0),0)</f>
        <v>0</v>
      </c>
      <c r="P851" s="453">
        <f t="shared" si="199"/>
        <v>0</v>
      </c>
      <c r="Q851" s="453">
        <f t="shared" si="208"/>
        <v>0</v>
      </c>
      <c r="R851" s="453">
        <f t="shared" si="208"/>
        <v>0</v>
      </c>
      <c r="S851" s="453">
        <f t="shared" si="208"/>
        <v>0</v>
      </c>
      <c r="T851" s="453">
        <f t="shared" si="208"/>
        <v>0</v>
      </c>
      <c r="U851" s="453">
        <f t="shared" si="208"/>
        <v>0</v>
      </c>
      <c r="V851" s="453">
        <f t="shared" si="208"/>
        <v>0</v>
      </c>
      <c r="W851" s="384">
        <f t="shared" si="209"/>
        <v>0</v>
      </c>
      <c r="X851" s="565">
        <f>IF(D851='A. Allgemeine Informationen'!$C$17,$M851-Y851,HLOOKUP('A. Allgemeine Informationen'!$C$17-1,$Z$1:$AF$2005,ROW(D851),FALSE)-$Y851)</f>
        <v>0</v>
      </c>
      <c r="Y851" s="384">
        <f>HLOOKUP('A. Allgemeine Informationen'!$C$17,$Z$1:$AF$2005,ROW(D851),FALSE)</f>
        <v>0</v>
      </c>
      <c r="Z851" s="565">
        <f t="shared" si="200"/>
        <v>0</v>
      </c>
      <c r="AA851" s="565">
        <f t="shared" si="201"/>
        <v>0</v>
      </c>
      <c r="AB851" s="565">
        <f t="shared" si="202"/>
        <v>0</v>
      </c>
      <c r="AC851" s="565">
        <f t="shared" si="203"/>
        <v>0</v>
      </c>
      <c r="AD851" s="572">
        <f t="shared" si="204"/>
        <v>0</v>
      </c>
      <c r="AE851" s="560">
        <f t="shared" si="205"/>
        <v>0</v>
      </c>
      <c r="AF851" s="561">
        <f t="shared" si="206"/>
        <v>0</v>
      </c>
      <c r="AG851" s="562"/>
    </row>
    <row r="852" spans="2:33" s="418" customFormat="1" ht="15" customHeight="1" x14ac:dyDescent="0.2">
      <c r="B852" s="554"/>
      <c r="C852" s="382"/>
      <c r="D852" s="383"/>
      <c r="E852" s="381"/>
      <c r="F852" s="1040"/>
      <c r="G852" s="1038"/>
      <c r="H852" s="1041"/>
      <c r="I852" s="381"/>
      <c r="J852" s="568">
        <f t="shared" si="198"/>
        <v>0</v>
      </c>
      <c r="K852" s="381"/>
      <c r="L852" s="381"/>
      <c r="M852" s="568">
        <f t="shared" si="207"/>
        <v>0</v>
      </c>
      <c r="N852" s="570">
        <f>IFERROR(VLOOKUP($C852,Listen!$J$3:$L$39,2,0),0)</f>
        <v>0</v>
      </c>
      <c r="O852" s="570">
        <f>IFERROR(VLOOKUP($C852,Listen!$J$3:$L$39,3,0),0)</f>
        <v>0</v>
      </c>
      <c r="P852" s="453">
        <f t="shared" si="199"/>
        <v>0</v>
      </c>
      <c r="Q852" s="453">
        <f t="shared" si="208"/>
        <v>0</v>
      </c>
      <c r="R852" s="453">
        <f t="shared" si="208"/>
        <v>0</v>
      </c>
      <c r="S852" s="453">
        <f t="shared" si="208"/>
        <v>0</v>
      </c>
      <c r="T852" s="453">
        <f t="shared" si="208"/>
        <v>0</v>
      </c>
      <c r="U852" s="453">
        <f t="shared" si="208"/>
        <v>0</v>
      </c>
      <c r="V852" s="453">
        <f t="shared" si="208"/>
        <v>0</v>
      </c>
      <c r="W852" s="384">
        <f t="shared" si="209"/>
        <v>0</v>
      </c>
      <c r="X852" s="565">
        <f>IF(D852='A. Allgemeine Informationen'!$C$17,$M852-Y852,HLOOKUP('A. Allgemeine Informationen'!$C$17-1,$Z$1:$AF$2005,ROW(D852),FALSE)-$Y852)</f>
        <v>0</v>
      </c>
      <c r="Y852" s="384">
        <f>HLOOKUP('A. Allgemeine Informationen'!$C$17,$Z$1:$AF$2005,ROW(D852),FALSE)</f>
        <v>0</v>
      </c>
      <c r="Z852" s="565">
        <f t="shared" si="200"/>
        <v>0</v>
      </c>
      <c r="AA852" s="565">
        <f t="shared" si="201"/>
        <v>0</v>
      </c>
      <c r="AB852" s="565">
        <f t="shared" si="202"/>
        <v>0</v>
      </c>
      <c r="AC852" s="565">
        <f t="shared" si="203"/>
        <v>0</v>
      </c>
      <c r="AD852" s="572">
        <f t="shared" si="204"/>
        <v>0</v>
      </c>
      <c r="AE852" s="560">
        <f t="shared" si="205"/>
        <v>0</v>
      </c>
      <c r="AF852" s="561">
        <f t="shared" si="206"/>
        <v>0</v>
      </c>
      <c r="AG852" s="562"/>
    </row>
    <row r="853" spans="2:33" s="418" customFormat="1" ht="15" customHeight="1" x14ac:dyDescent="0.2">
      <c r="B853" s="554"/>
      <c r="C853" s="382"/>
      <c r="D853" s="383"/>
      <c r="E853" s="381"/>
      <c r="F853" s="1040"/>
      <c r="G853" s="1038"/>
      <c r="H853" s="1041"/>
      <c r="I853" s="381"/>
      <c r="J853" s="568">
        <f t="shared" si="198"/>
        <v>0</v>
      </c>
      <c r="K853" s="381"/>
      <c r="L853" s="381"/>
      <c r="M853" s="568">
        <f t="shared" si="207"/>
        <v>0</v>
      </c>
      <c r="N853" s="570">
        <f>IFERROR(VLOOKUP($C853,Listen!$J$3:$L$39,2,0),0)</f>
        <v>0</v>
      </c>
      <c r="O853" s="570">
        <f>IFERROR(VLOOKUP($C853,Listen!$J$3:$L$39,3,0),0)</f>
        <v>0</v>
      </c>
      <c r="P853" s="453">
        <f t="shared" si="199"/>
        <v>0</v>
      </c>
      <c r="Q853" s="453">
        <f t="shared" si="208"/>
        <v>0</v>
      </c>
      <c r="R853" s="453">
        <f t="shared" si="208"/>
        <v>0</v>
      </c>
      <c r="S853" s="453">
        <f t="shared" si="208"/>
        <v>0</v>
      </c>
      <c r="T853" s="453">
        <f t="shared" si="208"/>
        <v>0</v>
      </c>
      <c r="U853" s="453">
        <f t="shared" si="208"/>
        <v>0</v>
      </c>
      <c r="V853" s="453">
        <f t="shared" si="208"/>
        <v>0</v>
      </c>
      <c r="W853" s="384">
        <f t="shared" si="209"/>
        <v>0</v>
      </c>
      <c r="X853" s="565">
        <f>IF(D853='A. Allgemeine Informationen'!$C$17,$M853-Y853,HLOOKUP('A. Allgemeine Informationen'!$C$17-1,$Z$1:$AF$2005,ROW(D853),FALSE)-$Y853)</f>
        <v>0</v>
      </c>
      <c r="Y853" s="384">
        <f>HLOOKUP('A. Allgemeine Informationen'!$C$17,$Z$1:$AF$2005,ROW(D853),FALSE)</f>
        <v>0</v>
      </c>
      <c r="Z853" s="565">
        <f t="shared" si="200"/>
        <v>0</v>
      </c>
      <c r="AA853" s="565">
        <f t="shared" si="201"/>
        <v>0</v>
      </c>
      <c r="AB853" s="565">
        <f t="shared" si="202"/>
        <v>0</v>
      </c>
      <c r="AC853" s="565">
        <f t="shared" si="203"/>
        <v>0</v>
      </c>
      <c r="AD853" s="572">
        <f t="shared" si="204"/>
        <v>0</v>
      </c>
      <c r="AE853" s="560">
        <f t="shared" si="205"/>
        <v>0</v>
      </c>
      <c r="AF853" s="561">
        <f t="shared" si="206"/>
        <v>0</v>
      </c>
      <c r="AG853" s="562"/>
    </row>
    <row r="854" spans="2:33" s="418" customFormat="1" ht="15" customHeight="1" x14ac:dyDescent="0.2">
      <c r="B854" s="554"/>
      <c r="C854" s="382"/>
      <c r="D854" s="383"/>
      <c r="E854" s="381"/>
      <c r="F854" s="1040"/>
      <c r="G854" s="1038"/>
      <c r="H854" s="1041"/>
      <c r="I854" s="381"/>
      <c r="J854" s="568">
        <f t="shared" si="198"/>
        <v>0</v>
      </c>
      <c r="K854" s="381"/>
      <c r="L854" s="381"/>
      <c r="M854" s="568">
        <f t="shared" si="207"/>
        <v>0</v>
      </c>
      <c r="N854" s="570">
        <f>IFERROR(VLOOKUP($C854,Listen!$J$3:$L$39,2,0),0)</f>
        <v>0</v>
      </c>
      <c r="O854" s="570">
        <f>IFERROR(VLOOKUP($C854,Listen!$J$3:$L$39,3,0),0)</f>
        <v>0</v>
      </c>
      <c r="P854" s="453">
        <f t="shared" si="199"/>
        <v>0</v>
      </c>
      <c r="Q854" s="453">
        <f t="shared" si="208"/>
        <v>0</v>
      </c>
      <c r="R854" s="453">
        <f t="shared" si="208"/>
        <v>0</v>
      </c>
      <c r="S854" s="453">
        <f t="shared" si="208"/>
        <v>0</v>
      </c>
      <c r="T854" s="453">
        <f t="shared" si="208"/>
        <v>0</v>
      </c>
      <c r="U854" s="453">
        <f t="shared" si="208"/>
        <v>0</v>
      </c>
      <c r="V854" s="453">
        <f t="shared" si="208"/>
        <v>0</v>
      </c>
      <c r="W854" s="384">
        <f t="shared" si="209"/>
        <v>0</v>
      </c>
      <c r="X854" s="565">
        <f>IF(D854='A. Allgemeine Informationen'!$C$17,$M854-Y854,HLOOKUP('A. Allgemeine Informationen'!$C$17-1,$Z$1:$AF$2005,ROW(D854),FALSE)-$Y854)</f>
        <v>0</v>
      </c>
      <c r="Y854" s="384">
        <f>HLOOKUP('A. Allgemeine Informationen'!$C$17,$Z$1:$AF$2005,ROW(D854),FALSE)</f>
        <v>0</v>
      </c>
      <c r="Z854" s="565">
        <f t="shared" si="200"/>
        <v>0</v>
      </c>
      <c r="AA854" s="565">
        <f t="shared" si="201"/>
        <v>0</v>
      </c>
      <c r="AB854" s="565">
        <f t="shared" si="202"/>
        <v>0</v>
      </c>
      <c r="AC854" s="565">
        <f t="shared" si="203"/>
        <v>0</v>
      </c>
      <c r="AD854" s="572">
        <f t="shared" si="204"/>
        <v>0</v>
      </c>
      <c r="AE854" s="560">
        <f t="shared" si="205"/>
        <v>0</v>
      </c>
      <c r="AF854" s="561">
        <f t="shared" si="206"/>
        <v>0</v>
      </c>
      <c r="AG854" s="562"/>
    </row>
    <row r="855" spans="2:33" s="418" customFormat="1" ht="15" customHeight="1" x14ac:dyDescent="0.2">
      <c r="B855" s="554"/>
      <c r="C855" s="382"/>
      <c r="D855" s="383"/>
      <c r="E855" s="381"/>
      <c r="F855" s="1040"/>
      <c r="G855" s="1038"/>
      <c r="H855" s="1041"/>
      <c r="I855" s="381"/>
      <c r="J855" s="568">
        <f t="shared" si="198"/>
        <v>0</v>
      </c>
      <c r="K855" s="381"/>
      <c r="L855" s="381"/>
      <c r="M855" s="568">
        <f t="shared" si="207"/>
        <v>0</v>
      </c>
      <c r="N855" s="570">
        <f>IFERROR(VLOOKUP($C855,Listen!$J$3:$L$39,2,0),0)</f>
        <v>0</v>
      </c>
      <c r="O855" s="570">
        <f>IFERROR(VLOOKUP($C855,Listen!$J$3:$L$39,3,0),0)</f>
        <v>0</v>
      </c>
      <c r="P855" s="453">
        <f t="shared" si="199"/>
        <v>0</v>
      </c>
      <c r="Q855" s="453">
        <f t="shared" ref="Q855:V870" si="210">P855</f>
        <v>0</v>
      </c>
      <c r="R855" s="453">
        <f t="shared" si="210"/>
        <v>0</v>
      </c>
      <c r="S855" s="453">
        <f t="shared" si="210"/>
        <v>0</v>
      </c>
      <c r="T855" s="453">
        <f t="shared" si="210"/>
        <v>0</v>
      </c>
      <c r="U855" s="453">
        <f t="shared" si="210"/>
        <v>0</v>
      </c>
      <c r="V855" s="453">
        <f t="shared" si="210"/>
        <v>0</v>
      </c>
      <c r="W855" s="384">
        <f t="shared" si="209"/>
        <v>0</v>
      </c>
      <c r="X855" s="565">
        <f>IF(D855='A. Allgemeine Informationen'!$C$17,$M855-Y855,HLOOKUP('A. Allgemeine Informationen'!$C$17-1,$Z$1:$AF$2005,ROW(D855),FALSE)-$Y855)</f>
        <v>0</v>
      </c>
      <c r="Y855" s="384">
        <f>HLOOKUP('A. Allgemeine Informationen'!$C$17,$Z$1:$AF$2005,ROW(D855),FALSE)</f>
        <v>0</v>
      </c>
      <c r="Z855" s="565">
        <f t="shared" si="200"/>
        <v>0</v>
      </c>
      <c r="AA855" s="565">
        <f t="shared" si="201"/>
        <v>0</v>
      </c>
      <c r="AB855" s="565">
        <f t="shared" si="202"/>
        <v>0</v>
      </c>
      <c r="AC855" s="565">
        <f t="shared" si="203"/>
        <v>0</v>
      </c>
      <c r="AD855" s="572">
        <f t="shared" si="204"/>
        <v>0</v>
      </c>
      <c r="AE855" s="560">
        <f t="shared" si="205"/>
        <v>0</v>
      </c>
      <c r="AF855" s="561">
        <f t="shared" si="206"/>
        <v>0</v>
      </c>
      <c r="AG855" s="562"/>
    </row>
    <row r="856" spans="2:33" s="418" customFormat="1" ht="15" customHeight="1" x14ac:dyDescent="0.2">
      <c r="B856" s="554"/>
      <c r="C856" s="382"/>
      <c r="D856" s="383"/>
      <c r="E856" s="381"/>
      <c r="F856" s="1040"/>
      <c r="G856" s="1038"/>
      <c r="H856" s="1041"/>
      <c r="I856" s="381"/>
      <c r="J856" s="568">
        <f t="shared" si="198"/>
        <v>0</v>
      </c>
      <c r="K856" s="381"/>
      <c r="L856" s="381"/>
      <c r="M856" s="568">
        <f t="shared" si="207"/>
        <v>0</v>
      </c>
      <c r="N856" s="570">
        <f>IFERROR(VLOOKUP($C856,Listen!$J$3:$L$39,2,0),0)</f>
        <v>0</v>
      </c>
      <c r="O856" s="570">
        <f>IFERROR(VLOOKUP($C856,Listen!$J$3:$L$39,3,0),0)</f>
        <v>0</v>
      </c>
      <c r="P856" s="453">
        <f t="shared" si="199"/>
        <v>0</v>
      </c>
      <c r="Q856" s="453">
        <f t="shared" si="210"/>
        <v>0</v>
      </c>
      <c r="R856" s="453">
        <f t="shared" si="210"/>
        <v>0</v>
      </c>
      <c r="S856" s="453">
        <f t="shared" si="210"/>
        <v>0</v>
      </c>
      <c r="T856" s="453">
        <f t="shared" si="210"/>
        <v>0</v>
      </c>
      <c r="U856" s="453">
        <f t="shared" si="210"/>
        <v>0</v>
      </c>
      <c r="V856" s="453">
        <f t="shared" si="210"/>
        <v>0</v>
      </c>
      <c r="W856" s="384">
        <f t="shared" si="209"/>
        <v>0</v>
      </c>
      <c r="X856" s="565">
        <f>IF(D856='A. Allgemeine Informationen'!$C$17,$M856-Y856,HLOOKUP('A. Allgemeine Informationen'!$C$17-1,$Z$1:$AF$2005,ROW(D856),FALSE)-$Y856)</f>
        <v>0</v>
      </c>
      <c r="Y856" s="384">
        <f>HLOOKUP('A. Allgemeine Informationen'!$C$17,$Z$1:$AF$2005,ROW(D856),FALSE)</f>
        <v>0</v>
      </c>
      <c r="Z856" s="565">
        <f t="shared" si="200"/>
        <v>0</v>
      </c>
      <c r="AA856" s="565">
        <f t="shared" si="201"/>
        <v>0</v>
      </c>
      <c r="AB856" s="565">
        <f t="shared" si="202"/>
        <v>0</v>
      </c>
      <c r="AC856" s="565">
        <f t="shared" si="203"/>
        <v>0</v>
      </c>
      <c r="AD856" s="572">
        <f t="shared" si="204"/>
        <v>0</v>
      </c>
      <c r="AE856" s="560">
        <f t="shared" si="205"/>
        <v>0</v>
      </c>
      <c r="AF856" s="561">
        <f t="shared" si="206"/>
        <v>0</v>
      </c>
      <c r="AG856" s="562"/>
    </row>
    <row r="857" spans="2:33" s="418" customFormat="1" ht="15" customHeight="1" x14ac:dyDescent="0.2">
      <c r="B857" s="554"/>
      <c r="C857" s="382"/>
      <c r="D857" s="383"/>
      <c r="E857" s="381"/>
      <c r="F857" s="1040"/>
      <c r="G857" s="1038"/>
      <c r="H857" s="1041"/>
      <c r="I857" s="381"/>
      <c r="J857" s="568">
        <f t="shared" si="198"/>
        <v>0</v>
      </c>
      <c r="K857" s="381"/>
      <c r="L857" s="381"/>
      <c r="M857" s="568">
        <f t="shared" si="207"/>
        <v>0</v>
      </c>
      <c r="N857" s="570">
        <f>IFERROR(VLOOKUP($C857,Listen!$J$3:$L$39,2,0),0)</f>
        <v>0</v>
      </c>
      <c r="O857" s="570">
        <f>IFERROR(VLOOKUP($C857,Listen!$J$3:$L$39,3,0),0)</f>
        <v>0</v>
      </c>
      <c r="P857" s="453">
        <f t="shared" si="199"/>
        <v>0</v>
      </c>
      <c r="Q857" s="453">
        <f t="shared" si="210"/>
        <v>0</v>
      </c>
      <c r="R857" s="453">
        <f t="shared" si="210"/>
        <v>0</v>
      </c>
      <c r="S857" s="453">
        <f t="shared" si="210"/>
        <v>0</v>
      </c>
      <c r="T857" s="453">
        <f t="shared" si="210"/>
        <v>0</v>
      </c>
      <c r="U857" s="453">
        <f t="shared" si="210"/>
        <v>0</v>
      </c>
      <c r="V857" s="453">
        <f t="shared" si="210"/>
        <v>0</v>
      </c>
      <c r="W857" s="384">
        <f t="shared" si="209"/>
        <v>0</v>
      </c>
      <c r="X857" s="565">
        <f>IF(D857='A. Allgemeine Informationen'!$C$17,$M857-Y857,HLOOKUP('A. Allgemeine Informationen'!$C$17-1,$Z$1:$AF$2005,ROW(D857),FALSE)-$Y857)</f>
        <v>0</v>
      </c>
      <c r="Y857" s="384">
        <f>HLOOKUP('A. Allgemeine Informationen'!$C$17,$Z$1:$AF$2005,ROW(D857),FALSE)</f>
        <v>0</v>
      </c>
      <c r="Z857" s="565">
        <f t="shared" si="200"/>
        <v>0</v>
      </c>
      <c r="AA857" s="565">
        <f t="shared" si="201"/>
        <v>0</v>
      </c>
      <c r="AB857" s="565">
        <f t="shared" si="202"/>
        <v>0</v>
      </c>
      <c r="AC857" s="565">
        <f t="shared" si="203"/>
        <v>0</v>
      </c>
      <c r="AD857" s="572">
        <f t="shared" si="204"/>
        <v>0</v>
      </c>
      <c r="AE857" s="560">
        <f t="shared" si="205"/>
        <v>0</v>
      </c>
      <c r="AF857" s="561">
        <f t="shared" si="206"/>
        <v>0</v>
      </c>
      <c r="AG857" s="562"/>
    </row>
    <row r="858" spans="2:33" s="418" customFormat="1" ht="15" customHeight="1" x14ac:dyDescent="0.2">
      <c r="B858" s="554"/>
      <c r="C858" s="382"/>
      <c r="D858" s="383"/>
      <c r="E858" s="381"/>
      <c r="F858" s="1040"/>
      <c r="G858" s="1038"/>
      <c r="H858" s="1041"/>
      <c r="I858" s="381"/>
      <c r="J858" s="568">
        <f t="shared" si="198"/>
        <v>0</v>
      </c>
      <c r="K858" s="381"/>
      <c r="L858" s="381"/>
      <c r="M858" s="568">
        <f t="shared" si="207"/>
        <v>0</v>
      </c>
      <c r="N858" s="570">
        <f>IFERROR(VLOOKUP($C858,Listen!$J$3:$L$39,2,0),0)</f>
        <v>0</v>
      </c>
      <c r="O858" s="570">
        <f>IFERROR(VLOOKUP($C858,Listen!$J$3:$L$39,3,0),0)</f>
        <v>0</v>
      </c>
      <c r="P858" s="453">
        <f t="shared" si="199"/>
        <v>0</v>
      </c>
      <c r="Q858" s="453">
        <f t="shared" si="210"/>
        <v>0</v>
      </c>
      <c r="R858" s="453">
        <f t="shared" si="210"/>
        <v>0</v>
      </c>
      <c r="S858" s="453">
        <f t="shared" si="210"/>
        <v>0</v>
      </c>
      <c r="T858" s="453">
        <f t="shared" si="210"/>
        <v>0</v>
      </c>
      <c r="U858" s="453">
        <f t="shared" si="210"/>
        <v>0</v>
      </c>
      <c r="V858" s="453">
        <f t="shared" si="210"/>
        <v>0</v>
      </c>
      <c r="W858" s="384">
        <f t="shared" si="209"/>
        <v>0</v>
      </c>
      <c r="X858" s="565">
        <f>IF(D858='A. Allgemeine Informationen'!$C$17,$M858-Y858,HLOOKUP('A. Allgemeine Informationen'!$C$17-1,$Z$1:$AF$2005,ROW(D858),FALSE)-$Y858)</f>
        <v>0</v>
      </c>
      <c r="Y858" s="384">
        <f>HLOOKUP('A. Allgemeine Informationen'!$C$17,$Z$1:$AF$2005,ROW(D858),FALSE)</f>
        <v>0</v>
      </c>
      <c r="Z858" s="565">
        <f t="shared" si="200"/>
        <v>0</v>
      </c>
      <c r="AA858" s="565">
        <f t="shared" si="201"/>
        <v>0</v>
      </c>
      <c r="AB858" s="565">
        <f t="shared" si="202"/>
        <v>0</v>
      </c>
      <c r="AC858" s="565">
        <f t="shared" si="203"/>
        <v>0</v>
      </c>
      <c r="AD858" s="572">
        <f t="shared" si="204"/>
        <v>0</v>
      </c>
      <c r="AE858" s="560">
        <f t="shared" si="205"/>
        <v>0</v>
      </c>
      <c r="AF858" s="561">
        <f t="shared" si="206"/>
        <v>0</v>
      </c>
      <c r="AG858" s="562"/>
    </row>
    <row r="859" spans="2:33" s="418" customFormat="1" ht="15" customHeight="1" x14ac:dyDescent="0.2">
      <c r="B859" s="554"/>
      <c r="C859" s="382"/>
      <c r="D859" s="383"/>
      <c r="E859" s="381"/>
      <c r="F859" s="1040"/>
      <c r="G859" s="1038"/>
      <c r="H859" s="1041"/>
      <c r="I859" s="381"/>
      <c r="J859" s="568">
        <f t="shared" si="198"/>
        <v>0</v>
      </c>
      <c r="K859" s="381"/>
      <c r="L859" s="381"/>
      <c r="M859" s="568">
        <f t="shared" si="207"/>
        <v>0</v>
      </c>
      <c r="N859" s="570">
        <f>IFERROR(VLOOKUP($C859,Listen!$J$3:$L$39,2,0),0)</f>
        <v>0</v>
      </c>
      <c r="O859" s="570">
        <f>IFERROR(VLOOKUP($C859,Listen!$J$3:$L$39,3,0),0)</f>
        <v>0</v>
      </c>
      <c r="P859" s="453">
        <f t="shared" si="199"/>
        <v>0</v>
      </c>
      <c r="Q859" s="453">
        <f t="shared" si="210"/>
        <v>0</v>
      </c>
      <c r="R859" s="453">
        <f t="shared" si="210"/>
        <v>0</v>
      </c>
      <c r="S859" s="453">
        <f t="shared" si="210"/>
        <v>0</v>
      </c>
      <c r="T859" s="453">
        <f t="shared" si="210"/>
        <v>0</v>
      </c>
      <c r="U859" s="453">
        <f t="shared" si="210"/>
        <v>0</v>
      </c>
      <c r="V859" s="453">
        <f t="shared" si="210"/>
        <v>0</v>
      </c>
      <c r="W859" s="384">
        <f t="shared" si="209"/>
        <v>0</v>
      </c>
      <c r="X859" s="565">
        <f>IF(D859='A. Allgemeine Informationen'!$C$17,$M859-Y859,HLOOKUP('A. Allgemeine Informationen'!$C$17-1,$Z$1:$AF$2005,ROW(D859),FALSE)-$Y859)</f>
        <v>0</v>
      </c>
      <c r="Y859" s="384">
        <f>HLOOKUP('A. Allgemeine Informationen'!$C$17,$Z$1:$AF$2005,ROW(D859),FALSE)</f>
        <v>0</v>
      </c>
      <c r="Z859" s="565">
        <f t="shared" si="200"/>
        <v>0</v>
      </c>
      <c r="AA859" s="565">
        <f t="shared" si="201"/>
        <v>0</v>
      </c>
      <c r="AB859" s="565">
        <f t="shared" si="202"/>
        <v>0</v>
      </c>
      <c r="AC859" s="565">
        <f t="shared" si="203"/>
        <v>0</v>
      </c>
      <c r="AD859" s="572">
        <f t="shared" si="204"/>
        <v>0</v>
      </c>
      <c r="AE859" s="560">
        <f t="shared" si="205"/>
        <v>0</v>
      </c>
      <c r="AF859" s="561">
        <f t="shared" si="206"/>
        <v>0</v>
      </c>
      <c r="AG859" s="562"/>
    </row>
    <row r="860" spans="2:33" s="418" customFormat="1" ht="15" customHeight="1" x14ac:dyDescent="0.2">
      <c r="B860" s="554"/>
      <c r="C860" s="382"/>
      <c r="D860" s="383"/>
      <c r="E860" s="381"/>
      <c r="F860" s="1040"/>
      <c r="G860" s="1038"/>
      <c r="H860" s="1041"/>
      <c r="I860" s="381"/>
      <c r="J860" s="568">
        <f t="shared" si="198"/>
        <v>0</v>
      </c>
      <c r="K860" s="381"/>
      <c r="L860" s="381"/>
      <c r="M860" s="568">
        <f t="shared" si="207"/>
        <v>0</v>
      </c>
      <c r="N860" s="570">
        <f>IFERROR(VLOOKUP($C860,Listen!$J$3:$L$39,2,0),0)</f>
        <v>0</v>
      </c>
      <c r="O860" s="570">
        <f>IFERROR(VLOOKUP($C860,Listen!$J$3:$L$39,3,0),0)</f>
        <v>0</v>
      </c>
      <c r="P860" s="453">
        <f t="shared" si="199"/>
        <v>0</v>
      </c>
      <c r="Q860" s="453">
        <f t="shared" si="210"/>
        <v>0</v>
      </c>
      <c r="R860" s="453">
        <f t="shared" si="210"/>
        <v>0</v>
      </c>
      <c r="S860" s="453">
        <f t="shared" si="210"/>
        <v>0</v>
      </c>
      <c r="T860" s="453">
        <f t="shared" si="210"/>
        <v>0</v>
      </c>
      <c r="U860" s="453">
        <f t="shared" si="210"/>
        <v>0</v>
      </c>
      <c r="V860" s="453">
        <f t="shared" si="210"/>
        <v>0</v>
      </c>
      <c r="W860" s="384">
        <f t="shared" si="209"/>
        <v>0</v>
      </c>
      <c r="X860" s="565">
        <f>IF(D860='A. Allgemeine Informationen'!$C$17,$M860-Y860,HLOOKUP('A. Allgemeine Informationen'!$C$17-1,$Z$1:$AF$2005,ROW(D860),FALSE)-$Y860)</f>
        <v>0</v>
      </c>
      <c r="Y860" s="384">
        <f>HLOOKUP('A. Allgemeine Informationen'!$C$17,$Z$1:$AF$2005,ROW(D860),FALSE)</f>
        <v>0</v>
      </c>
      <c r="Z860" s="565">
        <f t="shared" si="200"/>
        <v>0</v>
      </c>
      <c r="AA860" s="565">
        <f t="shared" si="201"/>
        <v>0</v>
      </c>
      <c r="AB860" s="565">
        <f t="shared" si="202"/>
        <v>0</v>
      </c>
      <c r="AC860" s="565">
        <f t="shared" si="203"/>
        <v>0</v>
      </c>
      <c r="AD860" s="572">
        <f t="shared" si="204"/>
        <v>0</v>
      </c>
      <c r="AE860" s="560">
        <f t="shared" si="205"/>
        <v>0</v>
      </c>
      <c r="AF860" s="561">
        <f t="shared" si="206"/>
        <v>0</v>
      </c>
      <c r="AG860" s="562"/>
    </row>
    <row r="861" spans="2:33" s="418" customFormat="1" ht="15" customHeight="1" x14ac:dyDescent="0.2">
      <c r="B861" s="554"/>
      <c r="C861" s="382"/>
      <c r="D861" s="383"/>
      <c r="E861" s="381"/>
      <c r="F861" s="1040"/>
      <c r="G861" s="1038"/>
      <c r="H861" s="1041"/>
      <c r="I861" s="381"/>
      <c r="J861" s="568">
        <f t="shared" si="198"/>
        <v>0</v>
      </c>
      <c r="K861" s="381"/>
      <c r="L861" s="381"/>
      <c r="M861" s="568">
        <f t="shared" si="207"/>
        <v>0</v>
      </c>
      <c r="N861" s="570">
        <f>IFERROR(VLOOKUP($C861,Listen!$J$3:$L$39,2,0),0)</f>
        <v>0</v>
      </c>
      <c r="O861" s="570">
        <f>IFERROR(VLOOKUP($C861,Listen!$J$3:$L$39,3,0),0)</f>
        <v>0</v>
      </c>
      <c r="P861" s="453">
        <f t="shared" si="199"/>
        <v>0</v>
      </c>
      <c r="Q861" s="453">
        <f t="shared" si="210"/>
        <v>0</v>
      </c>
      <c r="R861" s="453">
        <f t="shared" si="210"/>
        <v>0</v>
      </c>
      <c r="S861" s="453">
        <f t="shared" si="210"/>
        <v>0</v>
      </c>
      <c r="T861" s="453">
        <f t="shared" si="210"/>
        <v>0</v>
      </c>
      <c r="U861" s="453">
        <f t="shared" si="210"/>
        <v>0</v>
      </c>
      <c r="V861" s="453">
        <f t="shared" si="210"/>
        <v>0</v>
      </c>
      <c r="W861" s="384">
        <f t="shared" si="209"/>
        <v>0</v>
      </c>
      <c r="X861" s="565">
        <f>IF(D861='A. Allgemeine Informationen'!$C$17,$M861-Y861,HLOOKUP('A. Allgemeine Informationen'!$C$17-1,$Z$1:$AF$2005,ROW(D861),FALSE)-$Y861)</f>
        <v>0</v>
      </c>
      <c r="Y861" s="384">
        <f>HLOOKUP('A. Allgemeine Informationen'!$C$17,$Z$1:$AF$2005,ROW(D861),FALSE)</f>
        <v>0</v>
      </c>
      <c r="Z861" s="565">
        <f t="shared" si="200"/>
        <v>0</v>
      </c>
      <c r="AA861" s="565">
        <f t="shared" si="201"/>
        <v>0</v>
      </c>
      <c r="AB861" s="565">
        <f t="shared" si="202"/>
        <v>0</v>
      </c>
      <c r="AC861" s="565">
        <f t="shared" si="203"/>
        <v>0</v>
      </c>
      <c r="AD861" s="572">
        <f t="shared" si="204"/>
        <v>0</v>
      </c>
      <c r="AE861" s="560">
        <f t="shared" si="205"/>
        <v>0</v>
      </c>
      <c r="AF861" s="561">
        <f t="shared" si="206"/>
        <v>0</v>
      </c>
      <c r="AG861" s="562"/>
    </row>
    <row r="862" spans="2:33" s="418" customFormat="1" ht="15" customHeight="1" x14ac:dyDescent="0.2">
      <c r="B862" s="554"/>
      <c r="C862" s="382"/>
      <c r="D862" s="383"/>
      <c r="E862" s="381"/>
      <c r="F862" s="1040"/>
      <c r="G862" s="1038"/>
      <c r="H862" s="1041"/>
      <c r="I862" s="381"/>
      <c r="J862" s="568">
        <f t="shared" si="198"/>
        <v>0</v>
      </c>
      <c r="K862" s="381"/>
      <c r="L862" s="381"/>
      <c r="M862" s="568">
        <f t="shared" si="207"/>
        <v>0</v>
      </c>
      <c r="N862" s="570">
        <f>IFERROR(VLOOKUP($C862,Listen!$J$3:$L$39,2,0),0)</f>
        <v>0</v>
      </c>
      <c r="O862" s="570">
        <f>IFERROR(VLOOKUP($C862,Listen!$J$3:$L$39,3,0),0)</f>
        <v>0</v>
      </c>
      <c r="P862" s="453">
        <f t="shared" si="199"/>
        <v>0</v>
      </c>
      <c r="Q862" s="453">
        <f t="shared" si="210"/>
        <v>0</v>
      </c>
      <c r="R862" s="453">
        <f t="shared" si="210"/>
        <v>0</v>
      </c>
      <c r="S862" s="453">
        <f t="shared" si="210"/>
        <v>0</v>
      </c>
      <c r="T862" s="453">
        <f t="shared" si="210"/>
        <v>0</v>
      </c>
      <c r="U862" s="453">
        <f t="shared" si="210"/>
        <v>0</v>
      </c>
      <c r="V862" s="453">
        <f t="shared" si="210"/>
        <v>0</v>
      </c>
      <c r="W862" s="384">
        <f t="shared" si="209"/>
        <v>0</v>
      </c>
      <c r="X862" s="565">
        <f>IF(D862='A. Allgemeine Informationen'!$C$17,$M862-Y862,HLOOKUP('A. Allgemeine Informationen'!$C$17-1,$Z$1:$AF$2005,ROW(D862),FALSE)-$Y862)</f>
        <v>0</v>
      </c>
      <c r="Y862" s="384">
        <f>HLOOKUP('A. Allgemeine Informationen'!$C$17,$Z$1:$AF$2005,ROW(D862),FALSE)</f>
        <v>0</v>
      </c>
      <c r="Z862" s="565">
        <f t="shared" si="200"/>
        <v>0</v>
      </c>
      <c r="AA862" s="565">
        <f t="shared" si="201"/>
        <v>0</v>
      </c>
      <c r="AB862" s="565">
        <f t="shared" si="202"/>
        <v>0</v>
      </c>
      <c r="AC862" s="565">
        <f t="shared" si="203"/>
        <v>0</v>
      </c>
      <c r="AD862" s="572">
        <f t="shared" si="204"/>
        <v>0</v>
      </c>
      <c r="AE862" s="560">
        <f t="shared" si="205"/>
        <v>0</v>
      </c>
      <c r="AF862" s="561">
        <f t="shared" si="206"/>
        <v>0</v>
      </c>
      <c r="AG862" s="562"/>
    </row>
    <row r="863" spans="2:33" s="418" customFormat="1" ht="15" customHeight="1" x14ac:dyDescent="0.2">
      <c r="B863" s="554"/>
      <c r="C863" s="382"/>
      <c r="D863" s="383"/>
      <c r="E863" s="381"/>
      <c r="F863" s="1040"/>
      <c r="G863" s="1038"/>
      <c r="H863" s="1041"/>
      <c r="I863" s="381"/>
      <c r="J863" s="568">
        <f t="shared" si="198"/>
        <v>0</v>
      </c>
      <c r="K863" s="381"/>
      <c r="L863" s="381"/>
      <c r="M863" s="568">
        <f t="shared" si="207"/>
        <v>0</v>
      </c>
      <c r="N863" s="570">
        <f>IFERROR(VLOOKUP($C863,Listen!$J$3:$L$39,2,0),0)</f>
        <v>0</v>
      </c>
      <c r="O863" s="570">
        <f>IFERROR(VLOOKUP($C863,Listen!$J$3:$L$39,3,0),0)</f>
        <v>0</v>
      </c>
      <c r="P863" s="453">
        <f t="shared" si="199"/>
        <v>0</v>
      </c>
      <c r="Q863" s="453">
        <f t="shared" si="210"/>
        <v>0</v>
      </c>
      <c r="R863" s="453">
        <f t="shared" si="210"/>
        <v>0</v>
      </c>
      <c r="S863" s="453">
        <f t="shared" si="210"/>
        <v>0</v>
      </c>
      <c r="T863" s="453">
        <f t="shared" si="210"/>
        <v>0</v>
      </c>
      <c r="U863" s="453">
        <f t="shared" si="210"/>
        <v>0</v>
      </c>
      <c r="V863" s="453">
        <f t="shared" si="210"/>
        <v>0</v>
      </c>
      <c r="W863" s="384">
        <f t="shared" si="209"/>
        <v>0</v>
      </c>
      <c r="X863" s="565">
        <f>IF(D863='A. Allgemeine Informationen'!$C$17,$M863-Y863,HLOOKUP('A. Allgemeine Informationen'!$C$17-1,$Z$1:$AF$2005,ROW(D863),FALSE)-$Y863)</f>
        <v>0</v>
      </c>
      <c r="Y863" s="384">
        <f>HLOOKUP('A. Allgemeine Informationen'!$C$17,$Z$1:$AF$2005,ROW(D863),FALSE)</f>
        <v>0</v>
      </c>
      <c r="Z863" s="565">
        <f t="shared" si="200"/>
        <v>0</v>
      </c>
      <c r="AA863" s="565">
        <f t="shared" si="201"/>
        <v>0</v>
      </c>
      <c r="AB863" s="565">
        <f t="shared" si="202"/>
        <v>0</v>
      </c>
      <c r="AC863" s="565">
        <f t="shared" si="203"/>
        <v>0</v>
      </c>
      <c r="AD863" s="572">
        <f t="shared" si="204"/>
        <v>0</v>
      </c>
      <c r="AE863" s="560">
        <f t="shared" si="205"/>
        <v>0</v>
      </c>
      <c r="AF863" s="561">
        <f t="shared" si="206"/>
        <v>0</v>
      </c>
      <c r="AG863" s="562"/>
    </row>
    <row r="864" spans="2:33" s="418" customFormat="1" ht="15" customHeight="1" x14ac:dyDescent="0.2">
      <c r="B864" s="554"/>
      <c r="C864" s="382"/>
      <c r="D864" s="383"/>
      <c r="E864" s="381"/>
      <c r="F864" s="1040"/>
      <c r="G864" s="1038"/>
      <c r="H864" s="1041"/>
      <c r="I864" s="381"/>
      <c r="J864" s="568">
        <f t="shared" si="198"/>
        <v>0</v>
      </c>
      <c r="K864" s="381"/>
      <c r="L864" s="381"/>
      <c r="M864" s="568">
        <f t="shared" si="207"/>
        <v>0</v>
      </c>
      <c r="N864" s="570">
        <f>IFERROR(VLOOKUP($C864,Listen!$J$3:$L$39,2,0),0)</f>
        <v>0</v>
      </c>
      <c r="O864" s="570">
        <f>IFERROR(VLOOKUP($C864,Listen!$J$3:$L$39,3,0),0)</f>
        <v>0</v>
      </c>
      <c r="P864" s="453">
        <f t="shared" si="199"/>
        <v>0</v>
      </c>
      <c r="Q864" s="453">
        <f t="shared" si="210"/>
        <v>0</v>
      </c>
      <c r="R864" s="453">
        <f t="shared" si="210"/>
        <v>0</v>
      </c>
      <c r="S864" s="453">
        <f t="shared" si="210"/>
        <v>0</v>
      </c>
      <c r="T864" s="453">
        <f t="shared" si="210"/>
        <v>0</v>
      </c>
      <c r="U864" s="453">
        <f t="shared" si="210"/>
        <v>0</v>
      </c>
      <c r="V864" s="453">
        <f t="shared" si="210"/>
        <v>0</v>
      </c>
      <c r="W864" s="384">
        <f t="shared" si="209"/>
        <v>0</v>
      </c>
      <c r="X864" s="565">
        <f>IF(D864='A. Allgemeine Informationen'!$C$17,$M864-Y864,HLOOKUP('A. Allgemeine Informationen'!$C$17-1,$Z$1:$AF$2005,ROW(D864),FALSE)-$Y864)</f>
        <v>0</v>
      </c>
      <c r="Y864" s="384">
        <f>HLOOKUP('A. Allgemeine Informationen'!$C$17,$Z$1:$AF$2005,ROW(D864),FALSE)</f>
        <v>0</v>
      </c>
      <c r="Z864" s="565">
        <f t="shared" si="200"/>
        <v>0</v>
      </c>
      <c r="AA864" s="565">
        <f t="shared" si="201"/>
        <v>0</v>
      </c>
      <c r="AB864" s="565">
        <f t="shared" si="202"/>
        <v>0</v>
      </c>
      <c r="AC864" s="565">
        <f t="shared" si="203"/>
        <v>0</v>
      </c>
      <c r="AD864" s="572">
        <f t="shared" si="204"/>
        <v>0</v>
      </c>
      <c r="AE864" s="560">
        <f t="shared" si="205"/>
        <v>0</v>
      </c>
      <c r="AF864" s="561">
        <f t="shared" si="206"/>
        <v>0</v>
      </c>
      <c r="AG864" s="562"/>
    </row>
    <row r="865" spans="2:33" s="418" customFormat="1" ht="15" customHeight="1" x14ac:dyDescent="0.2">
      <c r="B865" s="554"/>
      <c r="C865" s="382"/>
      <c r="D865" s="383"/>
      <c r="E865" s="381"/>
      <c r="F865" s="1040"/>
      <c r="G865" s="1038"/>
      <c r="H865" s="1041"/>
      <c r="I865" s="381"/>
      <c r="J865" s="568">
        <f t="shared" si="198"/>
        <v>0</v>
      </c>
      <c r="K865" s="381"/>
      <c r="L865" s="381"/>
      <c r="M865" s="568">
        <f t="shared" si="207"/>
        <v>0</v>
      </c>
      <c r="N865" s="570">
        <f>IFERROR(VLOOKUP($C865,Listen!$J$3:$L$39,2,0),0)</f>
        <v>0</v>
      </c>
      <c r="O865" s="570">
        <f>IFERROR(VLOOKUP($C865,Listen!$J$3:$L$39,3,0),0)</f>
        <v>0</v>
      </c>
      <c r="P865" s="453">
        <f t="shared" si="199"/>
        <v>0</v>
      </c>
      <c r="Q865" s="453">
        <f t="shared" si="210"/>
        <v>0</v>
      </c>
      <c r="R865" s="453">
        <f t="shared" si="210"/>
        <v>0</v>
      </c>
      <c r="S865" s="453">
        <f t="shared" si="210"/>
        <v>0</v>
      </c>
      <c r="T865" s="453">
        <f t="shared" si="210"/>
        <v>0</v>
      </c>
      <c r="U865" s="453">
        <f t="shared" si="210"/>
        <v>0</v>
      </c>
      <c r="V865" s="453">
        <f t="shared" si="210"/>
        <v>0</v>
      </c>
      <c r="W865" s="384">
        <f t="shared" si="209"/>
        <v>0</v>
      </c>
      <c r="X865" s="565">
        <f>IF(D865='A. Allgemeine Informationen'!$C$17,$M865-Y865,HLOOKUP('A. Allgemeine Informationen'!$C$17-1,$Z$1:$AF$2005,ROW(D865),FALSE)-$Y865)</f>
        <v>0</v>
      </c>
      <c r="Y865" s="384">
        <f>HLOOKUP('A. Allgemeine Informationen'!$C$17,$Z$1:$AF$2005,ROW(D865),FALSE)</f>
        <v>0</v>
      </c>
      <c r="Z865" s="565">
        <f t="shared" si="200"/>
        <v>0</v>
      </c>
      <c r="AA865" s="565">
        <f t="shared" si="201"/>
        <v>0</v>
      </c>
      <c r="AB865" s="565">
        <f t="shared" si="202"/>
        <v>0</v>
      </c>
      <c r="AC865" s="565">
        <f t="shared" si="203"/>
        <v>0</v>
      </c>
      <c r="AD865" s="572">
        <f t="shared" si="204"/>
        <v>0</v>
      </c>
      <c r="AE865" s="560">
        <f t="shared" si="205"/>
        <v>0</v>
      </c>
      <c r="AF865" s="561">
        <f t="shared" si="206"/>
        <v>0</v>
      </c>
      <c r="AG865" s="562"/>
    </row>
    <row r="866" spans="2:33" s="418" customFormat="1" ht="15" customHeight="1" x14ac:dyDescent="0.2">
      <c r="B866" s="554"/>
      <c r="C866" s="382"/>
      <c r="D866" s="383"/>
      <c r="E866" s="381"/>
      <c r="F866" s="1040"/>
      <c r="G866" s="1038"/>
      <c r="H866" s="1041"/>
      <c r="I866" s="381"/>
      <c r="J866" s="568">
        <f t="shared" si="198"/>
        <v>0</v>
      </c>
      <c r="K866" s="381"/>
      <c r="L866" s="381"/>
      <c r="M866" s="568">
        <f t="shared" si="207"/>
        <v>0</v>
      </c>
      <c r="N866" s="570">
        <f>IFERROR(VLOOKUP($C866,Listen!$J$3:$L$39,2,0),0)</f>
        <v>0</v>
      </c>
      <c r="O866" s="570">
        <f>IFERROR(VLOOKUP($C866,Listen!$J$3:$L$39,3,0),0)</f>
        <v>0</v>
      </c>
      <c r="P866" s="453">
        <f t="shared" si="199"/>
        <v>0</v>
      </c>
      <c r="Q866" s="453">
        <f t="shared" si="210"/>
        <v>0</v>
      </c>
      <c r="R866" s="453">
        <f t="shared" si="210"/>
        <v>0</v>
      </c>
      <c r="S866" s="453">
        <f t="shared" si="210"/>
        <v>0</v>
      </c>
      <c r="T866" s="453">
        <f t="shared" si="210"/>
        <v>0</v>
      </c>
      <c r="U866" s="453">
        <f t="shared" si="210"/>
        <v>0</v>
      </c>
      <c r="V866" s="453">
        <f t="shared" si="210"/>
        <v>0</v>
      </c>
      <c r="W866" s="384">
        <f t="shared" si="209"/>
        <v>0</v>
      </c>
      <c r="X866" s="565">
        <f>IF(D866='A. Allgemeine Informationen'!$C$17,$M866-Y866,HLOOKUP('A. Allgemeine Informationen'!$C$17-1,$Z$1:$AF$2005,ROW(D866),FALSE)-$Y866)</f>
        <v>0</v>
      </c>
      <c r="Y866" s="384">
        <f>HLOOKUP('A. Allgemeine Informationen'!$C$17,$Z$1:$AF$2005,ROW(D866),FALSE)</f>
        <v>0</v>
      </c>
      <c r="Z866" s="565">
        <f t="shared" si="200"/>
        <v>0</v>
      </c>
      <c r="AA866" s="565">
        <f t="shared" si="201"/>
        <v>0</v>
      </c>
      <c r="AB866" s="565">
        <f t="shared" si="202"/>
        <v>0</v>
      </c>
      <c r="AC866" s="565">
        <f t="shared" si="203"/>
        <v>0</v>
      </c>
      <c r="AD866" s="572">
        <f t="shared" si="204"/>
        <v>0</v>
      </c>
      <c r="AE866" s="560">
        <f t="shared" si="205"/>
        <v>0</v>
      </c>
      <c r="AF866" s="561">
        <f t="shared" si="206"/>
        <v>0</v>
      </c>
      <c r="AG866" s="562"/>
    </row>
    <row r="867" spans="2:33" s="418" customFormat="1" ht="15" customHeight="1" x14ac:dyDescent="0.2">
      <c r="B867" s="554"/>
      <c r="C867" s="382"/>
      <c r="D867" s="383"/>
      <c r="E867" s="381"/>
      <c r="F867" s="1040"/>
      <c r="G867" s="1038"/>
      <c r="H867" s="1041"/>
      <c r="I867" s="381"/>
      <c r="J867" s="568">
        <f t="shared" si="198"/>
        <v>0</v>
      </c>
      <c r="K867" s="381"/>
      <c r="L867" s="381"/>
      <c r="M867" s="568">
        <f t="shared" si="207"/>
        <v>0</v>
      </c>
      <c r="N867" s="570">
        <f>IFERROR(VLOOKUP($C867,Listen!$J$3:$L$39,2,0),0)</f>
        <v>0</v>
      </c>
      <c r="O867" s="570">
        <f>IFERROR(VLOOKUP($C867,Listen!$J$3:$L$39,3,0),0)</f>
        <v>0</v>
      </c>
      <c r="P867" s="453">
        <f t="shared" si="199"/>
        <v>0</v>
      </c>
      <c r="Q867" s="453">
        <f t="shared" si="210"/>
        <v>0</v>
      </c>
      <c r="R867" s="453">
        <f t="shared" si="210"/>
        <v>0</v>
      </c>
      <c r="S867" s="453">
        <f t="shared" si="210"/>
        <v>0</v>
      </c>
      <c r="T867" s="453">
        <f t="shared" si="210"/>
        <v>0</v>
      </c>
      <c r="U867" s="453">
        <f t="shared" si="210"/>
        <v>0</v>
      </c>
      <c r="V867" s="453">
        <f t="shared" si="210"/>
        <v>0</v>
      </c>
      <c r="W867" s="384">
        <f t="shared" si="209"/>
        <v>0</v>
      </c>
      <c r="X867" s="565">
        <f>IF(D867='A. Allgemeine Informationen'!$C$17,$M867-Y867,HLOOKUP('A. Allgemeine Informationen'!$C$17-1,$Z$1:$AF$2005,ROW(D867),FALSE)-$Y867)</f>
        <v>0</v>
      </c>
      <c r="Y867" s="384">
        <f>HLOOKUP('A. Allgemeine Informationen'!$C$17,$Z$1:$AF$2005,ROW(D867),FALSE)</f>
        <v>0</v>
      </c>
      <c r="Z867" s="565">
        <f t="shared" si="200"/>
        <v>0</v>
      </c>
      <c r="AA867" s="565">
        <f t="shared" si="201"/>
        <v>0</v>
      </c>
      <c r="AB867" s="565">
        <f t="shared" si="202"/>
        <v>0</v>
      </c>
      <c r="AC867" s="565">
        <f t="shared" si="203"/>
        <v>0</v>
      </c>
      <c r="AD867" s="572">
        <f t="shared" si="204"/>
        <v>0</v>
      </c>
      <c r="AE867" s="560">
        <f t="shared" si="205"/>
        <v>0</v>
      </c>
      <c r="AF867" s="561">
        <f t="shared" si="206"/>
        <v>0</v>
      </c>
      <c r="AG867" s="562"/>
    </row>
    <row r="868" spans="2:33" s="418" customFormat="1" ht="15" customHeight="1" x14ac:dyDescent="0.2">
      <c r="B868" s="554"/>
      <c r="C868" s="382"/>
      <c r="D868" s="383"/>
      <c r="E868" s="381"/>
      <c r="F868" s="1040"/>
      <c r="G868" s="1038"/>
      <c r="H868" s="1041"/>
      <c r="I868" s="381"/>
      <c r="J868" s="568">
        <f t="shared" si="198"/>
        <v>0</v>
      </c>
      <c r="K868" s="381"/>
      <c r="L868" s="381"/>
      <c r="M868" s="568">
        <f t="shared" si="207"/>
        <v>0</v>
      </c>
      <c r="N868" s="570">
        <f>IFERROR(VLOOKUP($C868,Listen!$J$3:$L$39,2,0),0)</f>
        <v>0</v>
      </c>
      <c r="O868" s="570">
        <f>IFERROR(VLOOKUP($C868,Listen!$J$3:$L$39,3,0),0)</f>
        <v>0</v>
      </c>
      <c r="P868" s="453">
        <f t="shared" si="199"/>
        <v>0</v>
      </c>
      <c r="Q868" s="453">
        <f t="shared" si="210"/>
        <v>0</v>
      </c>
      <c r="R868" s="453">
        <f t="shared" si="210"/>
        <v>0</v>
      </c>
      <c r="S868" s="453">
        <f t="shared" si="210"/>
        <v>0</v>
      </c>
      <c r="T868" s="453">
        <f t="shared" si="210"/>
        <v>0</v>
      </c>
      <c r="U868" s="453">
        <f t="shared" si="210"/>
        <v>0</v>
      </c>
      <c r="V868" s="453">
        <f t="shared" si="210"/>
        <v>0</v>
      </c>
      <c r="W868" s="384">
        <f t="shared" si="209"/>
        <v>0</v>
      </c>
      <c r="X868" s="565">
        <f>IF(D868='A. Allgemeine Informationen'!$C$17,$M868-Y868,HLOOKUP('A. Allgemeine Informationen'!$C$17-1,$Z$1:$AF$2005,ROW(D868),FALSE)-$Y868)</f>
        <v>0</v>
      </c>
      <c r="Y868" s="384">
        <f>HLOOKUP('A. Allgemeine Informationen'!$C$17,$Z$1:$AF$2005,ROW(D868),FALSE)</f>
        <v>0</v>
      </c>
      <c r="Z868" s="565">
        <f t="shared" si="200"/>
        <v>0</v>
      </c>
      <c r="AA868" s="565">
        <f t="shared" si="201"/>
        <v>0</v>
      </c>
      <c r="AB868" s="565">
        <f t="shared" si="202"/>
        <v>0</v>
      </c>
      <c r="AC868" s="565">
        <f t="shared" si="203"/>
        <v>0</v>
      </c>
      <c r="AD868" s="572">
        <f t="shared" si="204"/>
        <v>0</v>
      </c>
      <c r="AE868" s="560">
        <f t="shared" si="205"/>
        <v>0</v>
      </c>
      <c r="AF868" s="561">
        <f t="shared" si="206"/>
        <v>0</v>
      </c>
      <c r="AG868" s="562"/>
    </row>
    <row r="869" spans="2:33" s="418" customFormat="1" ht="15" customHeight="1" x14ac:dyDescent="0.2">
      <c r="B869" s="554"/>
      <c r="C869" s="382"/>
      <c r="D869" s="383"/>
      <c r="E869" s="381"/>
      <c r="F869" s="1040"/>
      <c r="G869" s="1038"/>
      <c r="H869" s="1041"/>
      <c r="I869" s="381"/>
      <c r="J869" s="568">
        <f t="shared" si="198"/>
        <v>0</v>
      </c>
      <c r="K869" s="381"/>
      <c r="L869" s="381"/>
      <c r="M869" s="568">
        <f t="shared" si="207"/>
        <v>0</v>
      </c>
      <c r="N869" s="570">
        <f>IFERROR(VLOOKUP($C869,Listen!$J$3:$L$39,2,0),0)</f>
        <v>0</v>
      </c>
      <c r="O869" s="570">
        <f>IFERROR(VLOOKUP($C869,Listen!$J$3:$L$39,3,0),0)</f>
        <v>0</v>
      </c>
      <c r="P869" s="453">
        <f t="shared" si="199"/>
        <v>0</v>
      </c>
      <c r="Q869" s="453">
        <f t="shared" si="210"/>
        <v>0</v>
      </c>
      <c r="R869" s="453">
        <f t="shared" si="210"/>
        <v>0</v>
      </c>
      <c r="S869" s="453">
        <f t="shared" si="210"/>
        <v>0</v>
      </c>
      <c r="T869" s="453">
        <f t="shared" si="210"/>
        <v>0</v>
      </c>
      <c r="U869" s="453">
        <f t="shared" si="210"/>
        <v>0</v>
      </c>
      <c r="V869" s="453">
        <f t="shared" si="210"/>
        <v>0</v>
      </c>
      <c r="W869" s="384">
        <f t="shared" si="209"/>
        <v>0</v>
      </c>
      <c r="X869" s="565">
        <f>IF(D869='A. Allgemeine Informationen'!$C$17,$M869-Y869,HLOOKUP('A. Allgemeine Informationen'!$C$17-1,$Z$1:$AF$2005,ROW(D869),FALSE)-$Y869)</f>
        <v>0</v>
      </c>
      <c r="Y869" s="384">
        <f>HLOOKUP('A. Allgemeine Informationen'!$C$17,$Z$1:$AF$2005,ROW(D869),FALSE)</f>
        <v>0</v>
      </c>
      <c r="Z869" s="565">
        <f t="shared" si="200"/>
        <v>0</v>
      </c>
      <c r="AA869" s="565">
        <f t="shared" si="201"/>
        <v>0</v>
      </c>
      <c r="AB869" s="565">
        <f t="shared" si="202"/>
        <v>0</v>
      </c>
      <c r="AC869" s="565">
        <f t="shared" si="203"/>
        <v>0</v>
      </c>
      <c r="AD869" s="572">
        <f t="shared" si="204"/>
        <v>0</v>
      </c>
      <c r="AE869" s="560">
        <f t="shared" si="205"/>
        <v>0</v>
      </c>
      <c r="AF869" s="561">
        <f t="shared" si="206"/>
        <v>0</v>
      </c>
      <c r="AG869" s="562"/>
    </row>
    <row r="870" spans="2:33" s="418" customFormat="1" ht="15" customHeight="1" x14ac:dyDescent="0.2">
      <c r="B870" s="554"/>
      <c r="C870" s="382"/>
      <c r="D870" s="383"/>
      <c r="E870" s="381"/>
      <c r="F870" s="1040"/>
      <c r="G870" s="1038"/>
      <c r="H870" s="1041"/>
      <c r="I870" s="381"/>
      <c r="J870" s="568">
        <f t="shared" si="198"/>
        <v>0</v>
      </c>
      <c r="K870" s="381"/>
      <c r="L870" s="381"/>
      <c r="M870" s="568">
        <f t="shared" si="207"/>
        <v>0</v>
      </c>
      <c r="N870" s="570">
        <f>IFERROR(VLOOKUP($C870,Listen!$J$3:$L$39,2,0),0)</f>
        <v>0</v>
      </c>
      <c r="O870" s="570">
        <f>IFERROR(VLOOKUP($C870,Listen!$J$3:$L$39,3,0),0)</f>
        <v>0</v>
      </c>
      <c r="P870" s="453">
        <f t="shared" si="199"/>
        <v>0</v>
      </c>
      <c r="Q870" s="453">
        <f t="shared" si="210"/>
        <v>0</v>
      </c>
      <c r="R870" s="453">
        <f t="shared" si="210"/>
        <v>0</v>
      </c>
      <c r="S870" s="453">
        <f t="shared" si="210"/>
        <v>0</v>
      </c>
      <c r="T870" s="453">
        <f t="shared" si="210"/>
        <v>0</v>
      </c>
      <c r="U870" s="453">
        <f t="shared" si="210"/>
        <v>0</v>
      </c>
      <c r="V870" s="453">
        <f t="shared" si="210"/>
        <v>0</v>
      </c>
      <c r="W870" s="384">
        <f t="shared" si="209"/>
        <v>0</v>
      </c>
      <c r="X870" s="565">
        <f>IF(D870='A. Allgemeine Informationen'!$C$17,$M870-Y870,HLOOKUP('A. Allgemeine Informationen'!$C$17-1,$Z$1:$AF$2005,ROW(D870),FALSE)-$Y870)</f>
        <v>0</v>
      </c>
      <c r="Y870" s="384">
        <f>HLOOKUP('A. Allgemeine Informationen'!$C$17,$Z$1:$AF$2005,ROW(D870),FALSE)</f>
        <v>0</v>
      </c>
      <c r="Z870" s="565">
        <f t="shared" si="200"/>
        <v>0</v>
      </c>
      <c r="AA870" s="565">
        <f t="shared" si="201"/>
        <v>0</v>
      </c>
      <c r="AB870" s="565">
        <f t="shared" si="202"/>
        <v>0</v>
      </c>
      <c r="AC870" s="565">
        <f t="shared" si="203"/>
        <v>0</v>
      </c>
      <c r="AD870" s="572">
        <f t="shared" si="204"/>
        <v>0</v>
      </c>
      <c r="AE870" s="560">
        <f t="shared" si="205"/>
        <v>0</v>
      </c>
      <c r="AF870" s="561">
        <f t="shared" si="206"/>
        <v>0</v>
      </c>
      <c r="AG870" s="562"/>
    </row>
    <row r="871" spans="2:33" s="418" customFormat="1" ht="15" customHeight="1" x14ac:dyDescent="0.2">
      <c r="B871" s="554"/>
      <c r="C871" s="382"/>
      <c r="D871" s="383"/>
      <c r="E871" s="381"/>
      <c r="F871" s="1040"/>
      <c r="G871" s="1038"/>
      <c r="H871" s="1041"/>
      <c r="I871" s="381"/>
      <c r="J871" s="568">
        <f t="shared" si="198"/>
        <v>0</v>
      </c>
      <c r="K871" s="381"/>
      <c r="L871" s="381"/>
      <c r="M871" s="568">
        <f t="shared" si="207"/>
        <v>0</v>
      </c>
      <c r="N871" s="570">
        <f>IFERROR(VLOOKUP($C871,Listen!$J$3:$L$39,2,0),0)</f>
        <v>0</v>
      </c>
      <c r="O871" s="570">
        <f>IFERROR(VLOOKUP($C871,Listen!$J$3:$L$39,3,0),0)</f>
        <v>0</v>
      </c>
      <c r="P871" s="453">
        <f t="shared" si="199"/>
        <v>0</v>
      </c>
      <c r="Q871" s="453">
        <f t="shared" ref="Q871:V886" si="211">P871</f>
        <v>0</v>
      </c>
      <c r="R871" s="453">
        <f t="shared" si="211"/>
        <v>0</v>
      </c>
      <c r="S871" s="453">
        <f t="shared" si="211"/>
        <v>0</v>
      </c>
      <c r="T871" s="453">
        <f t="shared" si="211"/>
        <v>0</v>
      </c>
      <c r="U871" s="453">
        <f t="shared" si="211"/>
        <v>0</v>
      </c>
      <c r="V871" s="453">
        <f t="shared" si="211"/>
        <v>0</v>
      </c>
      <c r="W871" s="384">
        <f t="shared" si="209"/>
        <v>0</v>
      </c>
      <c r="X871" s="565">
        <f>IF(D871='A. Allgemeine Informationen'!$C$17,$M871-Y871,HLOOKUP('A. Allgemeine Informationen'!$C$17-1,$Z$1:$AF$2005,ROW(D871),FALSE)-$Y871)</f>
        <v>0</v>
      </c>
      <c r="Y871" s="384">
        <f>HLOOKUP('A. Allgemeine Informationen'!$C$17,$Z$1:$AF$2005,ROW(D871),FALSE)</f>
        <v>0</v>
      </c>
      <c r="Z871" s="565">
        <f t="shared" si="200"/>
        <v>0</v>
      </c>
      <c r="AA871" s="565">
        <f t="shared" si="201"/>
        <v>0</v>
      </c>
      <c r="AB871" s="565">
        <f t="shared" si="202"/>
        <v>0</v>
      </c>
      <c r="AC871" s="565">
        <f t="shared" si="203"/>
        <v>0</v>
      </c>
      <c r="AD871" s="572">
        <f t="shared" si="204"/>
        <v>0</v>
      </c>
      <c r="AE871" s="560">
        <f t="shared" si="205"/>
        <v>0</v>
      </c>
      <c r="AF871" s="561">
        <f t="shared" si="206"/>
        <v>0</v>
      </c>
      <c r="AG871" s="562"/>
    </row>
    <row r="872" spans="2:33" s="418" customFormat="1" ht="15" customHeight="1" x14ac:dyDescent="0.2">
      <c r="B872" s="554"/>
      <c r="C872" s="382"/>
      <c r="D872" s="383"/>
      <c r="E872" s="381"/>
      <c r="F872" s="1040"/>
      <c r="G872" s="1038"/>
      <c r="H872" s="1041"/>
      <c r="I872" s="381"/>
      <c r="J872" s="568">
        <f t="shared" si="198"/>
        <v>0</v>
      </c>
      <c r="K872" s="381"/>
      <c r="L872" s="381"/>
      <c r="M872" s="568">
        <f t="shared" si="207"/>
        <v>0</v>
      </c>
      <c r="N872" s="570">
        <f>IFERROR(VLOOKUP($C872,Listen!$J$3:$L$39,2,0),0)</f>
        <v>0</v>
      </c>
      <c r="O872" s="570">
        <f>IFERROR(VLOOKUP($C872,Listen!$J$3:$L$39,3,0),0)</f>
        <v>0</v>
      </c>
      <c r="P872" s="453">
        <f t="shared" si="199"/>
        <v>0</v>
      </c>
      <c r="Q872" s="453">
        <f t="shared" si="211"/>
        <v>0</v>
      </c>
      <c r="R872" s="453">
        <f t="shared" si="211"/>
        <v>0</v>
      </c>
      <c r="S872" s="453">
        <f t="shared" si="211"/>
        <v>0</v>
      </c>
      <c r="T872" s="453">
        <f t="shared" si="211"/>
        <v>0</v>
      </c>
      <c r="U872" s="453">
        <f t="shared" si="211"/>
        <v>0</v>
      </c>
      <c r="V872" s="453">
        <f t="shared" si="211"/>
        <v>0</v>
      </c>
      <c r="W872" s="384">
        <f t="shared" si="209"/>
        <v>0</v>
      </c>
      <c r="X872" s="565">
        <f>IF(D872='A. Allgemeine Informationen'!$C$17,$M872-Y872,HLOOKUP('A. Allgemeine Informationen'!$C$17-1,$Z$1:$AF$2005,ROW(D872),FALSE)-$Y872)</f>
        <v>0</v>
      </c>
      <c r="Y872" s="384">
        <f>HLOOKUP('A. Allgemeine Informationen'!$C$17,$Z$1:$AF$2005,ROW(D872),FALSE)</f>
        <v>0</v>
      </c>
      <c r="Z872" s="565">
        <f t="shared" si="200"/>
        <v>0</v>
      </c>
      <c r="AA872" s="565">
        <f t="shared" si="201"/>
        <v>0</v>
      </c>
      <c r="AB872" s="565">
        <f t="shared" si="202"/>
        <v>0</v>
      </c>
      <c r="AC872" s="565">
        <f t="shared" si="203"/>
        <v>0</v>
      </c>
      <c r="AD872" s="572">
        <f t="shared" si="204"/>
        <v>0</v>
      </c>
      <c r="AE872" s="560">
        <f t="shared" si="205"/>
        <v>0</v>
      </c>
      <c r="AF872" s="561">
        <f t="shared" si="206"/>
        <v>0</v>
      </c>
      <c r="AG872" s="562"/>
    </row>
    <row r="873" spans="2:33" s="418" customFormat="1" ht="15" customHeight="1" x14ac:dyDescent="0.2">
      <c r="B873" s="554"/>
      <c r="C873" s="382"/>
      <c r="D873" s="383"/>
      <c r="E873" s="381"/>
      <c r="F873" s="1040"/>
      <c r="G873" s="1038"/>
      <c r="H873" s="1041"/>
      <c r="I873" s="381"/>
      <c r="J873" s="568">
        <f t="shared" si="198"/>
        <v>0</v>
      </c>
      <c r="K873" s="381"/>
      <c r="L873" s="381"/>
      <c r="M873" s="568">
        <f t="shared" si="207"/>
        <v>0</v>
      </c>
      <c r="N873" s="570">
        <f>IFERROR(VLOOKUP($C873,Listen!$J$3:$L$39,2,0),0)</f>
        <v>0</v>
      </c>
      <c r="O873" s="570">
        <f>IFERROR(VLOOKUP($C873,Listen!$J$3:$L$39,3,0),0)</f>
        <v>0</v>
      </c>
      <c r="P873" s="453">
        <f t="shared" si="199"/>
        <v>0</v>
      </c>
      <c r="Q873" s="453">
        <f t="shared" si="211"/>
        <v>0</v>
      </c>
      <c r="R873" s="453">
        <f t="shared" si="211"/>
        <v>0</v>
      </c>
      <c r="S873" s="453">
        <f t="shared" si="211"/>
        <v>0</v>
      </c>
      <c r="T873" s="453">
        <f t="shared" si="211"/>
        <v>0</v>
      </c>
      <c r="U873" s="453">
        <f t="shared" si="211"/>
        <v>0</v>
      </c>
      <c r="V873" s="453">
        <f t="shared" si="211"/>
        <v>0</v>
      </c>
      <c r="W873" s="384">
        <f t="shared" si="209"/>
        <v>0</v>
      </c>
      <c r="X873" s="565">
        <f>IF(D873='A. Allgemeine Informationen'!$C$17,$M873-Y873,HLOOKUP('A. Allgemeine Informationen'!$C$17-1,$Z$1:$AF$2005,ROW(D873),FALSE)-$Y873)</f>
        <v>0</v>
      </c>
      <c r="Y873" s="384">
        <f>HLOOKUP('A. Allgemeine Informationen'!$C$17,$Z$1:$AF$2005,ROW(D873),FALSE)</f>
        <v>0</v>
      </c>
      <c r="Z873" s="565">
        <f t="shared" si="200"/>
        <v>0</v>
      </c>
      <c r="AA873" s="565">
        <f t="shared" si="201"/>
        <v>0</v>
      </c>
      <c r="AB873" s="565">
        <f t="shared" si="202"/>
        <v>0</v>
      </c>
      <c r="AC873" s="565">
        <f t="shared" si="203"/>
        <v>0</v>
      </c>
      <c r="AD873" s="572">
        <f t="shared" si="204"/>
        <v>0</v>
      </c>
      <c r="AE873" s="560">
        <f t="shared" si="205"/>
        <v>0</v>
      </c>
      <c r="AF873" s="561">
        <f t="shared" si="206"/>
        <v>0</v>
      </c>
      <c r="AG873" s="562"/>
    </row>
    <row r="874" spans="2:33" s="418" customFormat="1" ht="15" customHeight="1" x14ac:dyDescent="0.2">
      <c r="B874" s="554"/>
      <c r="C874" s="382"/>
      <c r="D874" s="383"/>
      <c r="E874" s="381"/>
      <c r="F874" s="1040"/>
      <c r="G874" s="1038"/>
      <c r="H874" s="1041"/>
      <c r="I874" s="381"/>
      <c r="J874" s="568">
        <f t="shared" si="198"/>
        <v>0</v>
      </c>
      <c r="K874" s="381"/>
      <c r="L874" s="381"/>
      <c r="M874" s="568">
        <f t="shared" si="207"/>
        <v>0</v>
      </c>
      <c r="N874" s="570">
        <f>IFERROR(VLOOKUP($C874,Listen!$J$3:$L$39,2,0),0)</f>
        <v>0</v>
      </c>
      <c r="O874" s="570">
        <f>IFERROR(VLOOKUP($C874,Listen!$J$3:$L$39,3,0),0)</f>
        <v>0</v>
      </c>
      <c r="P874" s="453">
        <f t="shared" si="199"/>
        <v>0</v>
      </c>
      <c r="Q874" s="453">
        <f t="shared" si="211"/>
        <v>0</v>
      </c>
      <c r="R874" s="453">
        <f t="shared" si="211"/>
        <v>0</v>
      </c>
      <c r="S874" s="453">
        <f t="shared" si="211"/>
        <v>0</v>
      </c>
      <c r="T874" s="453">
        <f t="shared" si="211"/>
        <v>0</v>
      </c>
      <c r="U874" s="453">
        <f t="shared" si="211"/>
        <v>0</v>
      </c>
      <c r="V874" s="453">
        <f t="shared" si="211"/>
        <v>0</v>
      </c>
      <c r="W874" s="384">
        <f t="shared" si="209"/>
        <v>0</v>
      </c>
      <c r="X874" s="565">
        <f>IF(D874='A. Allgemeine Informationen'!$C$17,$M874-Y874,HLOOKUP('A. Allgemeine Informationen'!$C$17-1,$Z$1:$AF$2005,ROW(D874),FALSE)-$Y874)</f>
        <v>0</v>
      </c>
      <c r="Y874" s="384">
        <f>HLOOKUP('A. Allgemeine Informationen'!$C$17,$Z$1:$AF$2005,ROW(D874),FALSE)</f>
        <v>0</v>
      </c>
      <c r="Z874" s="565">
        <f t="shared" si="200"/>
        <v>0</v>
      </c>
      <c r="AA874" s="565">
        <f t="shared" si="201"/>
        <v>0</v>
      </c>
      <c r="AB874" s="565">
        <f t="shared" si="202"/>
        <v>0</v>
      </c>
      <c r="AC874" s="565">
        <f t="shared" si="203"/>
        <v>0</v>
      </c>
      <c r="AD874" s="572">
        <f t="shared" si="204"/>
        <v>0</v>
      </c>
      <c r="AE874" s="560">
        <f t="shared" si="205"/>
        <v>0</v>
      </c>
      <c r="AF874" s="561">
        <f t="shared" si="206"/>
        <v>0</v>
      </c>
      <c r="AG874" s="562"/>
    </row>
    <row r="875" spans="2:33" s="418" customFormat="1" ht="15" customHeight="1" x14ac:dyDescent="0.2">
      <c r="B875" s="554"/>
      <c r="C875" s="382"/>
      <c r="D875" s="383"/>
      <c r="E875" s="381"/>
      <c r="F875" s="1040"/>
      <c r="G875" s="1038"/>
      <c r="H875" s="1041"/>
      <c r="I875" s="381"/>
      <c r="J875" s="568">
        <f t="shared" si="198"/>
        <v>0</v>
      </c>
      <c r="K875" s="381"/>
      <c r="L875" s="381"/>
      <c r="M875" s="568">
        <f t="shared" si="207"/>
        <v>0</v>
      </c>
      <c r="N875" s="570">
        <f>IFERROR(VLOOKUP($C875,Listen!$J$3:$L$39,2,0),0)</f>
        <v>0</v>
      </c>
      <c r="O875" s="570">
        <f>IFERROR(VLOOKUP($C875,Listen!$J$3:$L$39,3,0),0)</f>
        <v>0</v>
      </c>
      <c r="P875" s="453">
        <f t="shared" si="199"/>
        <v>0</v>
      </c>
      <c r="Q875" s="453">
        <f t="shared" si="211"/>
        <v>0</v>
      </c>
      <c r="R875" s="453">
        <f t="shared" si="211"/>
        <v>0</v>
      </c>
      <c r="S875" s="453">
        <f t="shared" si="211"/>
        <v>0</v>
      </c>
      <c r="T875" s="453">
        <f t="shared" si="211"/>
        <v>0</v>
      </c>
      <c r="U875" s="453">
        <f t="shared" si="211"/>
        <v>0</v>
      </c>
      <c r="V875" s="453">
        <f t="shared" si="211"/>
        <v>0</v>
      </c>
      <c r="W875" s="384">
        <f t="shared" si="209"/>
        <v>0</v>
      </c>
      <c r="X875" s="565">
        <f>IF(D875='A. Allgemeine Informationen'!$C$17,$M875-Y875,HLOOKUP('A. Allgemeine Informationen'!$C$17-1,$Z$1:$AF$2005,ROW(D875),FALSE)-$Y875)</f>
        <v>0</v>
      </c>
      <c r="Y875" s="384">
        <f>HLOOKUP('A. Allgemeine Informationen'!$C$17,$Z$1:$AF$2005,ROW(D875),FALSE)</f>
        <v>0</v>
      </c>
      <c r="Z875" s="565">
        <f t="shared" si="200"/>
        <v>0</v>
      </c>
      <c r="AA875" s="565">
        <f t="shared" si="201"/>
        <v>0</v>
      </c>
      <c r="AB875" s="565">
        <f t="shared" si="202"/>
        <v>0</v>
      </c>
      <c r="AC875" s="565">
        <f t="shared" si="203"/>
        <v>0</v>
      </c>
      <c r="AD875" s="572">
        <f t="shared" si="204"/>
        <v>0</v>
      </c>
      <c r="AE875" s="560">
        <f t="shared" si="205"/>
        <v>0</v>
      </c>
      <c r="AF875" s="561">
        <f t="shared" si="206"/>
        <v>0</v>
      </c>
      <c r="AG875" s="562"/>
    </row>
    <row r="876" spans="2:33" s="418" customFormat="1" ht="15" customHeight="1" x14ac:dyDescent="0.2">
      <c r="B876" s="554"/>
      <c r="C876" s="382"/>
      <c r="D876" s="383"/>
      <c r="E876" s="381"/>
      <c r="F876" s="1040"/>
      <c r="G876" s="1038"/>
      <c r="H876" s="1041"/>
      <c r="I876" s="381"/>
      <c r="J876" s="568">
        <f t="shared" si="198"/>
        <v>0</v>
      </c>
      <c r="K876" s="381"/>
      <c r="L876" s="381"/>
      <c r="M876" s="568">
        <f t="shared" si="207"/>
        <v>0</v>
      </c>
      <c r="N876" s="570">
        <f>IFERROR(VLOOKUP($C876,Listen!$J$3:$L$39,2,0),0)</f>
        <v>0</v>
      </c>
      <c r="O876" s="570">
        <f>IFERROR(VLOOKUP($C876,Listen!$J$3:$L$39,3,0),0)</f>
        <v>0</v>
      </c>
      <c r="P876" s="453">
        <f t="shared" si="199"/>
        <v>0</v>
      </c>
      <c r="Q876" s="453">
        <f t="shared" si="211"/>
        <v>0</v>
      </c>
      <c r="R876" s="453">
        <f t="shared" si="211"/>
        <v>0</v>
      </c>
      <c r="S876" s="453">
        <f t="shared" si="211"/>
        <v>0</v>
      </c>
      <c r="T876" s="453">
        <f t="shared" si="211"/>
        <v>0</v>
      </c>
      <c r="U876" s="453">
        <f t="shared" si="211"/>
        <v>0</v>
      </c>
      <c r="V876" s="453">
        <f t="shared" si="211"/>
        <v>0</v>
      </c>
      <c r="W876" s="384">
        <f t="shared" si="209"/>
        <v>0</v>
      </c>
      <c r="X876" s="565">
        <f>IF(D876='A. Allgemeine Informationen'!$C$17,$M876-Y876,HLOOKUP('A. Allgemeine Informationen'!$C$17-1,$Z$1:$AF$2005,ROW(D876),FALSE)-$Y876)</f>
        <v>0</v>
      </c>
      <c r="Y876" s="384">
        <f>HLOOKUP('A. Allgemeine Informationen'!$C$17,$Z$1:$AF$2005,ROW(D876),FALSE)</f>
        <v>0</v>
      </c>
      <c r="Z876" s="565">
        <f t="shared" si="200"/>
        <v>0</v>
      </c>
      <c r="AA876" s="565">
        <f t="shared" si="201"/>
        <v>0</v>
      </c>
      <c r="AB876" s="565">
        <f t="shared" si="202"/>
        <v>0</v>
      </c>
      <c r="AC876" s="565">
        <f t="shared" si="203"/>
        <v>0</v>
      </c>
      <c r="AD876" s="572">
        <f t="shared" si="204"/>
        <v>0</v>
      </c>
      <c r="AE876" s="560">
        <f t="shared" si="205"/>
        <v>0</v>
      </c>
      <c r="AF876" s="561">
        <f t="shared" si="206"/>
        <v>0</v>
      </c>
      <c r="AG876" s="562"/>
    </row>
    <row r="877" spans="2:33" s="418" customFormat="1" ht="15" customHeight="1" x14ac:dyDescent="0.2">
      <c r="B877" s="554"/>
      <c r="C877" s="382"/>
      <c r="D877" s="383"/>
      <c r="E877" s="381"/>
      <c r="F877" s="1040"/>
      <c r="G877" s="1038"/>
      <c r="H877" s="1041"/>
      <c r="I877" s="381"/>
      <c r="J877" s="568">
        <f t="shared" si="198"/>
        <v>0</v>
      </c>
      <c r="K877" s="381"/>
      <c r="L877" s="381"/>
      <c r="M877" s="568">
        <f t="shared" si="207"/>
        <v>0</v>
      </c>
      <c r="N877" s="570">
        <f>IFERROR(VLOOKUP($C877,Listen!$J$3:$L$39,2,0),0)</f>
        <v>0</v>
      </c>
      <c r="O877" s="570">
        <f>IFERROR(VLOOKUP($C877,Listen!$J$3:$L$39,3,0),0)</f>
        <v>0</v>
      </c>
      <c r="P877" s="453">
        <f t="shared" si="199"/>
        <v>0</v>
      </c>
      <c r="Q877" s="453">
        <f t="shared" si="211"/>
        <v>0</v>
      </c>
      <c r="R877" s="453">
        <f t="shared" si="211"/>
        <v>0</v>
      </c>
      <c r="S877" s="453">
        <f t="shared" si="211"/>
        <v>0</v>
      </c>
      <c r="T877" s="453">
        <f t="shared" si="211"/>
        <v>0</v>
      </c>
      <c r="U877" s="453">
        <f t="shared" si="211"/>
        <v>0</v>
      </c>
      <c r="V877" s="453">
        <f t="shared" si="211"/>
        <v>0</v>
      </c>
      <c r="W877" s="384">
        <f t="shared" si="209"/>
        <v>0</v>
      </c>
      <c r="X877" s="565">
        <f>IF(D877='A. Allgemeine Informationen'!$C$17,$M877-Y877,HLOOKUP('A. Allgemeine Informationen'!$C$17-1,$Z$1:$AF$2005,ROW(D877),FALSE)-$Y877)</f>
        <v>0</v>
      </c>
      <c r="Y877" s="384">
        <f>HLOOKUP('A. Allgemeine Informationen'!$C$17,$Z$1:$AF$2005,ROW(D877),FALSE)</f>
        <v>0</v>
      </c>
      <c r="Z877" s="565">
        <f t="shared" si="200"/>
        <v>0</v>
      </c>
      <c r="AA877" s="565">
        <f t="shared" si="201"/>
        <v>0</v>
      </c>
      <c r="AB877" s="565">
        <f t="shared" si="202"/>
        <v>0</v>
      </c>
      <c r="AC877" s="565">
        <f t="shared" si="203"/>
        <v>0</v>
      </c>
      <c r="AD877" s="572">
        <f t="shared" si="204"/>
        <v>0</v>
      </c>
      <c r="AE877" s="560">
        <f t="shared" si="205"/>
        <v>0</v>
      </c>
      <c r="AF877" s="561">
        <f t="shared" si="206"/>
        <v>0</v>
      </c>
      <c r="AG877" s="562"/>
    </row>
    <row r="878" spans="2:33" s="418" customFormat="1" ht="15" customHeight="1" x14ac:dyDescent="0.2">
      <c r="B878" s="554"/>
      <c r="C878" s="382"/>
      <c r="D878" s="383"/>
      <c r="E878" s="381"/>
      <c r="F878" s="1040"/>
      <c r="G878" s="1038"/>
      <c r="H878" s="1041"/>
      <c r="I878" s="381"/>
      <c r="J878" s="568">
        <f t="shared" si="198"/>
        <v>0</v>
      </c>
      <c r="K878" s="381"/>
      <c r="L878" s="381"/>
      <c r="M878" s="568">
        <f t="shared" si="207"/>
        <v>0</v>
      </c>
      <c r="N878" s="570">
        <f>IFERROR(VLOOKUP($C878,Listen!$J$3:$L$39,2,0),0)</f>
        <v>0</v>
      </c>
      <c r="O878" s="570">
        <f>IFERROR(VLOOKUP($C878,Listen!$J$3:$L$39,3,0),0)</f>
        <v>0</v>
      </c>
      <c r="P878" s="453">
        <f t="shared" si="199"/>
        <v>0</v>
      </c>
      <c r="Q878" s="453">
        <f t="shared" si="211"/>
        <v>0</v>
      </c>
      <c r="R878" s="453">
        <f t="shared" si="211"/>
        <v>0</v>
      </c>
      <c r="S878" s="453">
        <f t="shared" si="211"/>
        <v>0</v>
      </c>
      <c r="T878" s="453">
        <f t="shared" si="211"/>
        <v>0</v>
      </c>
      <c r="U878" s="453">
        <f t="shared" si="211"/>
        <v>0</v>
      </c>
      <c r="V878" s="453">
        <f t="shared" si="211"/>
        <v>0</v>
      </c>
      <c r="W878" s="384">
        <f t="shared" si="209"/>
        <v>0</v>
      </c>
      <c r="X878" s="565">
        <f>IF(D878='A. Allgemeine Informationen'!$C$17,$M878-Y878,HLOOKUP('A. Allgemeine Informationen'!$C$17-1,$Z$1:$AF$2005,ROW(D878),FALSE)-$Y878)</f>
        <v>0</v>
      </c>
      <c r="Y878" s="384">
        <f>HLOOKUP('A. Allgemeine Informationen'!$C$17,$Z$1:$AF$2005,ROW(D878),FALSE)</f>
        <v>0</v>
      </c>
      <c r="Z878" s="565">
        <f t="shared" si="200"/>
        <v>0</v>
      </c>
      <c r="AA878" s="565">
        <f t="shared" si="201"/>
        <v>0</v>
      </c>
      <c r="AB878" s="565">
        <f t="shared" si="202"/>
        <v>0</v>
      </c>
      <c r="AC878" s="565">
        <f t="shared" si="203"/>
        <v>0</v>
      </c>
      <c r="AD878" s="572">
        <f t="shared" si="204"/>
        <v>0</v>
      </c>
      <c r="AE878" s="560">
        <f t="shared" si="205"/>
        <v>0</v>
      </c>
      <c r="AF878" s="561">
        <f t="shared" si="206"/>
        <v>0</v>
      </c>
      <c r="AG878" s="562"/>
    </row>
    <row r="879" spans="2:33" s="418" customFormat="1" ht="15" customHeight="1" x14ac:dyDescent="0.2">
      <c r="B879" s="554"/>
      <c r="C879" s="382"/>
      <c r="D879" s="383"/>
      <c r="E879" s="381"/>
      <c r="F879" s="1040"/>
      <c r="G879" s="1038"/>
      <c r="H879" s="1041"/>
      <c r="I879" s="381"/>
      <c r="J879" s="568">
        <f t="shared" si="198"/>
        <v>0</v>
      </c>
      <c r="K879" s="381"/>
      <c r="L879" s="381"/>
      <c r="M879" s="568">
        <f t="shared" si="207"/>
        <v>0</v>
      </c>
      <c r="N879" s="570">
        <f>IFERROR(VLOOKUP($C879,Listen!$J$3:$L$39,2,0),0)</f>
        <v>0</v>
      </c>
      <c r="O879" s="570">
        <f>IFERROR(VLOOKUP($C879,Listen!$J$3:$L$39,3,0),0)</f>
        <v>0</v>
      </c>
      <c r="P879" s="453">
        <f t="shared" si="199"/>
        <v>0</v>
      </c>
      <c r="Q879" s="453">
        <f t="shared" si="211"/>
        <v>0</v>
      </c>
      <c r="R879" s="453">
        <f t="shared" si="211"/>
        <v>0</v>
      </c>
      <c r="S879" s="453">
        <f t="shared" si="211"/>
        <v>0</v>
      </c>
      <c r="T879" s="453">
        <f t="shared" si="211"/>
        <v>0</v>
      </c>
      <c r="U879" s="453">
        <f t="shared" si="211"/>
        <v>0</v>
      </c>
      <c r="V879" s="453">
        <f t="shared" si="211"/>
        <v>0</v>
      </c>
      <c r="W879" s="384">
        <f t="shared" si="209"/>
        <v>0</v>
      </c>
      <c r="X879" s="565">
        <f>IF(D879='A. Allgemeine Informationen'!$C$17,$M879-Y879,HLOOKUP('A. Allgemeine Informationen'!$C$17-1,$Z$1:$AF$2005,ROW(D879),FALSE)-$Y879)</f>
        <v>0</v>
      </c>
      <c r="Y879" s="384">
        <f>HLOOKUP('A. Allgemeine Informationen'!$C$17,$Z$1:$AF$2005,ROW(D879),FALSE)</f>
        <v>0</v>
      </c>
      <c r="Z879" s="565">
        <f t="shared" si="200"/>
        <v>0</v>
      </c>
      <c r="AA879" s="565">
        <f t="shared" si="201"/>
        <v>0</v>
      </c>
      <c r="AB879" s="565">
        <f t="shared" si="202"/>
        <v>0</v>
      </c>
      <c r="AC879" s="565">
        <f t="shared" si="203"/>
        <v>0</v>
      </c>
      <c r="AD879" s="572">
        <f t="shared" si="204"/>
        <v>0</v>
      </c>
      <c r="AE879" s="560">
        <f t="shared" si="205"/>
        <v>0</v>
      </c>
      <c r="AF879" s="561">
        <f t="shared" si="206"/>
        <v>0</v>
      </c>
      <c r="AG879" s="562"/>
    </row>
    <row r="880" spans="2:33" s="418" customFormat="1" ht="15" customHeight="1" x14ac:dyDescent="0.2">
      <c r="B880" s="554"/>
      <c r="C880" s="382"/>
      <c r="D880" s="383"/>
      <c r="E880" s="381"/>
      <c r="F880" s="1040"/>
      <c r="G880" s="1038"/>
      <c r="H880" s="1041"/>
      <c r="I880" s="381"/>
      <c r="J880" s="568">
        <f t="shared" si="198"/>
        <v>0</v>
      </c>
      <c r="K880" s="381"/>
      <c r="L880" s="381"/>
      <c r="M880" s="568">
        <f t="shared" si="207"/>
        <v>0</v>
      </c>
      <c r="N880" s="570">
        <f>IFERROR(VLOOKUP($C880,Listen!$J$3:$L$39,2,0),0)</f>
        <v>0</v>
      </c>
      <c r="O880" s="570">
        <f>IFERROR(VLOOKUP($C880,Listen!$J$3:$L$39,3,0),0)</f>
        <v>0</v>
      </c>
      <c r="P880" s="453">
        <f t="shared" si="199"/>
        <v>0</v>
      </c>
      <c r="Q880" s="453">
        <f t="shared" si="211"/>
        <v>0</v>
      </c>
      <c r="R880" s="453">
        <f t="shared" si="211"/>
        <v>0</v>
      </c>
      <c r="S880" s="453">
        <f t="shared" si="211"/>
        <v>0</v>
      </c>
      <c r="T880" s="453">
        <f t="shared" si="211"/>
        <v>0</v>
      </c>
      <c r="U880" s="453">
        <f t="shared" si="211"/>
        <v>0</v>
      </c>
      <c r="V880" s="453">
        <f t="shared" si="211"/>
        <v>0</v>
      </c>
      <c r="W880" s="384">
        <f t="shared" si="209"/>
        <v>0</v>
      </c>
      <c r="X880" s="565">
        <f>IF(D880='A. Allgemeine Informationen'!$C$17,$M880-Y880,HLOOKUP('A. Allgemeine Informationen'!$C$17-1,$Z$1:$AF$2005,ROW(D880),FALSE)-$Y880)</f>
        <v>0</v>
      </c>
      <c r="Y880" s="384">
        <f>HLOOKUP('A. Allgemeine Informationen'!$C$17,$Z$1:$AF$2005,ROW(D880),FALSE)</f>
        <v>0</v>
      </c>
      <c r="Z880" s="565">
        <f t="shared" si="200"/>
        <v>0</v>
      </c>
      <c r="AA880" s="565">
        <f t="shared" si="201"/>
        <v>0</v>
      </c>
      <c r="AB880" s="565">
        <f t="shared" si="202"/>
        <v>0</v>
      </c>
      <c r="AC880" s="565">
        <f t="shared" si="203"/>
        <v>0</v>
      </c>
      <c r="AD880" s="572">
        <f t="shared" si="204"/>
        <v>0</v>
      </c>
      <c r="AE880" s="560">
        <f t="shared" si="205"/>
        <v>0</v>
      </c>
      <c r="AF880" s="561">
        <f t="shared" si="206"/>
        <v>0</v>
      </c>
      <c r="AG880" s="562"/>
    </row>
    <row r="881" spans="2:33" s="418" customFormat="1" ht="15" customHeight="1" x14ac:dyDescent="0.2">
      <c r="B881" s="554"/>
      <c r="C881" s="382"/>
      <c r="D881" s="383"/>
      <c r="E881" s="381"/>
      <c r="F881" s="1040"/>
      <c r="G881" s="1038"/>
      <c r="H881" s="1041"/>
      <c r="I881" s="381"/>
      <c r="J881" s="568">
        <f t="shared" si="198"/>
        <v>0</v>
      </c>
      <c r="K881" s="381"/>
      <c r="L881" s="381"/>
      <c r="M881" s="568">
        <f t="shared" si="207"/>
        <v>0</v>
      </c>
      <c r="N881" s="570">
        <f>IFERROR(VLOOKUP($C881,Listen!$J$3:$L$39,2,0),0)</f>
        <v>0</v>
      </c>
      <c r="O881" s="570">
        <f>IFERROR(VLOOKUP($C881,Listen!$J$3:$L$39,3,0),0)</f>
        <v>0</v>
      </c>
      <c r="P881" s="453">
        <f t="shared" si="199"/>
        <v>0</v>
      </c>
      <c r="Q881" s="453">
        <f t="shared" si="211"/>
        <v>0</v>
      </c>
      <c r="R881" s="453">
        <f t="shared" si="211"/>
        <v>0</v>
      </c>
      <c r="S881" s="453">
        <f t="shared" si="211"/>
        <v>0</v>
      </c>
      <c r="T881" s="453">
        <f t="shared" si="211"/>
        <v>0</v>
      </c>
      <c r="U881" s="453">
        <f t="shared" si="211"/>
        <v>0</v>
      </c>
      <c r="V881" s="453">
        <f t="shared" si="211"/>
        <v>0</v>
      </c>
      <c r="W881" s="384">
        <f t="shared" si="209"/>
        <v>0</v>
      </c>
      <c r="X881" s="565">
        <f>IF(D881='A. Allgemeine Informationen'!$C$17,$M881-Y881,HLOOKUP('A. Allgemeine Informationen'!$C$17-1,$Z$1:$AF$2005,ROW(D881),FALSE)-$Y881)</f>
        <v>0</v>
      </c>
      <c r="Y881" s="384">
        <f>HLOOKUP('A. Allgemeine Informationen'!$C$17,$Z$1:$AF$2005,ROW(D881),FALSE)</f>
        <v>0</v>
      </c>
      <c r="Z881" s="565">
        <f t="shared" si="200"/>
        <v>0</v>
      </c>
      <c r="AA881" s="565">
        <f t="shared" si="201"/>
        <v>0</v>
      </c>
      <c r="AB881" s="565">
        <f t="shared" si="202"/>
        <v>0</v>
      </c>
      <c r="AC881" s="565">
        <f t="shared" si="203"/>
        <v>0</v>
      </c>
      <c r="AD881" s="572">
        <f t="shared" si="204"/>
        <v>0</v>
      </c>
      <c r="AE881" s="560">
        <f t="shared" si="205"/>
        <v>0</v>
      </c>
      <c r="AF881" s="561">
        <f t="shared" si="206"/>
        <v>0</v>
      </c>
      <c r="AG881" s="562"/>
    </row>
    <row r="882" spans="2:33" s="418" customFormat="1" ht="15" customHeight="1" x14ac:dyDescent="0.2">
      <c r="B882" s="554"/>
      <c r="C882" s="382"/>
      <c r="D882" s="383"/>
      <c r="E882" s="381"/>
      <c r="F882" s="1040"/>
      <c r="G882" s="1038"/>
      <c r="H882" s="1041"/>
      <c r="I882" s="381"/>
      <c r="J882" s="568">
        <f t="shared" si="198"/>
        <v>0</v>
      </c>
      <c r="K882" s="381"/>
      <c r="L882" s="381"/>
      <c r="M882" s="568">
        <f t="shared" si="207"/>
        <v>0</v>
      </c>
      <c r="N882" s="570">
        <f>IFERROR(VLOOKUP($C882,Listen!$J$3:$L$39,2,0),0)</f>
        <v>0</v>
      </c>
      <c r="O882" s="570">
        <f>IFERROR(VLOOKUP($C882,Listen!$J$3:$L$39,3,0),0)</f>
        <v>0</v>
      </c>
      <c r="P882" s="453">
        <f t="shared" si="199"/>
        <v>0</v>
      </c>
      <c r="Q882" s="453">
        <f t="shared" si="211"/>
        <v>0</v>
      </c>
      <c r="R882" s="453">
        <f t="shared" si="211"/>
        <v>0</v>
      </c>
      <c r="S882" s="453">
        <f t="shared" si="211"/>
        <v>0</v>
      </c>
      <c r="T882" s="453">
        <f t="shared" si="211"/>
        <v>0</v>
      </c>
      <c r="U882" s="453">
        <f t="shared" si="211"/>
        <v>0</v>
      </c>
      <c r="V882" s="453">
        <f t="shared" si="211"/>
        <v>0</v>
      </c>
      <c r="W882" s="384">
        <f t="shared" si="209"/>
        <v>0</v>
      </c>
      <c r="X882" s="565">
        <f>IF(D882='A. Allgemeine Informationen'!$C$17,$M882-Y882,HLOOKUP('A. Allgemeine Informationen'!$C$17-1,$Z$1:$AF$2005,ROW(D882),FALSE)-$Y882)</f>
        <v>0</v>
      </c>
      <c r="Y882" s="384">
        <f>HLOOKUP('A. Allgemeine Informationen'!$C$17,$Z$1:$AF$2005,ROW(D882),FALSE)</f>
        <v>0</v>
      </c>
      <c r="Z882" s="565">
        <f t="shared" si="200"/>
        <v>0</v>
      </c>
      <c r="AA882" s="565">
        <f t="shared" si="201"/>
        <v>0</v>
      </c>
      <c r="AB882" s="565">
        <f t="shared" si="202"/>
        <v>0</v>
      </c>
      <c r="AC882" s="565">
        <f t="shared" si="203"/>
        <v>0</v>
      </c>
      <c r="AD882" s="572">
        <f t="shared" si="204"/>
        <v>0</v>
      </c>
      <c r="AE882" s="560">
        <f t="shared" si="205"/>
        <v>0</v>
      </c>
      <c r="AF882" s="561">
        <f t="shared" si="206"/>
        <v>0</v>
      </c>
      <c r="AG882" s="562"/>
    </row>
    <row r="883" spans="2:33" s="418" customFormat="1" ht="15" customHeight="1" x14ac:dyDescent="0.2">
      <c r="B883" s="554"/>
      <c r="C883" s="382"/>
      <c r="D883" s="383"/>
      <c r="E883" s="381"/>
      <c r="F883" s="1040"/>
      <c r="G883" s="1038"/>
      <c r="H883" s="1041"/>
      <c r="I883" s="381"/>
      <c r="J883" s="568">
        <f t="shared" si="198"/>
        <v>0</v>
      </c>
      <c r="K883" s="381"/>
      <c r="L883" s="381"/>
      <c r="M883" s="568">
        <f t="shared" si="207"/>
        <v>0</v>
      </c>
      <c r="N883" s="570">
        <f>IFERROR(VLOOKUP($C883,Listen!$J$3:$L$39,2,0),0)</f>
        <v>0</v>
      </c>
      <c r="O883" s="570">
        <f>IFERROR(VLOOKUP($C883,Listen!$J$3:$L$39,3,0),0)</f>
        <v>0</v>
      </c>
      <c r="P883" s="453">
        <f t="shared" si="199"/>
        <v>0</v>
      </c>
      <c r="Q883" s="453">
        <f t="shared" si="211"/>
        <v>0</v>
      </c>
      <c r="R883" s="453">
        <f t="shared" si="211"/>
        <v>0</v>
      </c>
      <c r="S883" s="453">
        <f t="shared" si="211"/>
        <v>0</v>
      </c>
      <c r="T883" s="453">
        <f t="shared" si="211"/>
        <v>0</v>
      </c>
      <c r="U883" s="453">
        <f t="shared" si="211"/>
        <v>0</v>
      </c>
      <c r="V883" s="453">
        <f t="shared" si="211"/>
        <v>0</v>
      </c>
      <c r="W883" s="384">
        <f t="shared" si="209"/>
        <v>0</v>
      </c>
      <c r="X883" s="565">
        <f>IF(D883='A. Allgemeine Informationen'!$C$17,$M883-Y883,HLOOKUP('A. Allgemeine Informationen'!$C$17-1,$Z$1:$AF$2005,ROW(D883),FALSE)-$Y883)</f>
        <v>0</v>
      </c>
      <c r="Y883" s="384">
        <f>HLOOKUP('A. Allgemeine Informationen'!$C$17,$Z$1:$AF$2005,ROW(D883),FALSE)</f>
        <v>0</v>
      </c>
      <c r="Z883" s="565">
        <f t="shared" si="200"/>
        <v>0</v>
      </c>
      <c r="AA883" s="565">
        <f t="shared" si="201"/>
        <v>0</v>
      </c>
      <c r="AB883" s="565">
        <f t="shared" si="202"/>
        <v>0</v>
      </c>
      <c r="AC883" s="565">
        <f t="shared" si="203"/>
        <v>0</v>
      </c>
      <c r="AD883" s="572">
        <f t="shared" si="204"/>
        <v>0</v>
      </c>
      <c r="AE883" s="560">
        <f t="shared" si="205"/>
        <v>0</v>
      </c>
      <c r="AF883" s="561">
        <f t="shared" si="206"/>
        <v>0</v>
      </c>
      <c r="AG883" s="562"/>
    </row>
    <row r="884" spans="2:33" s="418" customFormat="1" ht="15" customHeight="1" x14ac:dyDescent="0.2">
      <c r="B884" s="554"/>
      <c r="C884" s="382"/>
      <c r="D884" s="383"/>
      <c r="E884" s="381"/>
      <c r="F884" s="1040"/>
      <c r="G884" s="1038"/>
      <c r="H884" s="1041"/>
      <c r="I884" s="381"/>
      <c r="J884" s="568">
        <f t="shared" si="198"/>
        <v>0</v>
      </c>
      <c r="K884" s="381"/>
      <c r="L884" s="381"/>
      <c r="M884" s="568">
        <f t="shared" si="207"/>
        <v>0</v>
      </c>
      <c r="N884" s="570">
        <f>IFERROR(VLOOKUP($C884,Listen!$J$3:$L$39,2,0),0)</f>
        <v>0</v>
      </c>
      <c r="O884" s="570">
        <f>IFERROR(VLOOKUP($C884,Listen!$J$3:$L$39,3,0),0)</f>
        <v>0</v>
      </c>
      <c r="P884" s="453">
        <f t="shared" si="199"/>
        <v>0</v>
      </c>
      <c r="Q884" s="453">
        <f t="shared" si="211"/>
        <v>0</v>
      </c>
      <c r="R884" s="453">
        <f t="shared" si="211"/>
        <v>0</v>
      </c>
      <c r="S884" s="453">
        <f t="shared" si="211"/>
        <v>0</v>
      </c>
      <c r="T884" s="453">
        <f t="shared" si="211"/>
        <v>0</v>
      </c>
      <c r="U884" s="453">
        <f t="shared" si="211"/>
        <v>0</v>
      </c>
      <c r="V884" s="453">
        <f t="shared" si="211"/>
        <v>0</v>
      </c>
      <c r="W884" s="384">
        <f t="shared" si="209"/>
        <v>0</v>
      </c>
      <c r="X884" s="565">
        <f>IF(D884='A. Allgemeine Informationen'!$C$17,$M884-Y884,HLOOKUP('A. Allgemeine Informationen'!$C$17-1,$Z$1:$AF$2005,ROW(D884),FALSE)-$Y884)</f>
        <v>0</v>
      </c>
      <c r="Y884" s="384">
        <f>HLOOKUP('A. Allgemeine Informationen'!$C$17,$Z$1:$AF$2005,ROW(D884),FALSE)</f>
        <v>0</v>
      </c>
      <c r="Z884" s="565">
        <f t="shared" si="200"/>
        <v>0</v>
      </c>
      <c r="AA884" s="565">
        <f t="shared" si="201"/>
        <v>0</v>
      </c>
      <c r="AB884" s="565">
        <f t="shared" si="202"/>
        <v>0</v>
      </c>
      <c r="AC884" s="565">
        <f t="shared" si="203"/>
        <v>0</v>
      </c>
      <c r="AD884" s="572">
        <f t="shared" si="204"/>
        <v>0</v>
      </c>
      <c r="AE884" s="560">
        <f t="shared" si="205"/>
        <v>0</v>
      </c>
      <c r="AF884" s="561">
        <f t="shared" si="206"/>
        <v>0</v>
      </c>
      <c r="AG884" s="562"/>
    </row>
    <row r="885" spans="2:33" s="418" customFormat="1" ht="15" customHeight="1" x14ac:dyDescent="0.2">
      <c r="B885" s="554"/>
      <c r="C885" s="382"/>
      <c r="D885" s="383"/>
      <c r="E885" s="381"/>
      <c r="F885" s="1040"/>
      <c r="G885" s="1038"/>
      <c r="H885" s="1041"/>
      <c r="I885" s="381"/>
      <c r="J885" s="568">
        <f t="shared" si="198"/>
        <v>0</v>
      </c>
      <c r="K885" s="381"/>
      <c r="L885" s="381"/>
      <c r="M885" s="568">
        <f t="shared" si="207"/>
        <v>0</v>
      </c>
      <c r="N885" s="570">
        <f>IFERROR(VLOOKUP($C885,Listen!$J$3:$L$39,2,0),0)</f>
        <v>0</v>
      </c>
      <c r="O885" s="570">
        <f>IFERROR(VLOOKUP($C885,Listen!$J$3:$L$39,3,0),0)</f>
        <v>0</v>
      </c>
      <c r="P885" s="453">
        <f t="shared" si="199"/>
        <v>0</v>
      </c>
      <c r="Q885" s="453">
        <f t="shared" si="211"/>
        <v>0</v>
      </c>
      <c r="R885" s="453">
        <f t="shared" si="211"/>
        <v>0</v>
      </c>
      <c r="S885" s="453">
        <f t="shared" si="211"/>
        <v>0</v>
      </c>
      <c r="T885" s="453">
        <f t="shared" si="211"/>
        <v>0</v>
      </c>
      <c r="U885" s="453">
        <f t="shared" si="211"/>
        <v>0</v>
      </c>
      <c r="V885" s="453">
        <f t="shared" si="211"/>
        <v>0</v>
      </c>
      <c r="W885" s="384">
        <f t="shared" si="209"/>
        <v>0</v>
      </c>
      <c r="X885" s="565">
        <f>IF(D885='A. Allgemeine Informationen'!$C$17,$M885-Y885,HLOOKUP('A. Allgemeine Informationen'!$C$17-1,$Z$1:$AF$2005,ROW(D885),FALSE)-$Y885)</f>
        <v>0</v>
      </c>
      <c r="Y885" s="384">
        <f>HLOOKUP('A. Allgemeine Informationen'!$C$17,$Z$1:$AF$2005,ROW(D885),FALSE)</f>
        <v>0</v>
      </c>
      <c r="Z885" s="565">
        <f t="shared" si="200"/>
        <v>0</v>
      </c>
      <c r="AA885" s="565">
        <f t="shared" si="201"/>
        <v>0</v>
      </c>
      <c r="AB885" s="565">
        <f t="shared" si="202"/>
        <v>0</v>
      </c>
      <c r="AC885" s="565">
        <f t="shared" si="203"/>
        <v>0</v>
      </c>
      <c r="AD885" s="572">
        <f t="shared" si="204"/>
        <v>0</v>
      </c>
      <c r="AE885" s="560">
        <f t="shared" si="205"/>
        <v>0</v>
      </c>
      <c r="AF885" s="561">
        <f t="shared" si="206"/>
        <v>0</v>
      </c>
      <c r="AG885" s="562"/>
    </row>
    <row r="886" spans="2:33" s="418" customFormat="1" ht="15" customHeight="1" x14ac:dyDescent="0.2">
      <c r="B886" s="554"/>
      <c r="C886" s="382"/>
      <c r="D886" s="383"/>
      <c r="E886" s="381"/>
      <c r="F886" s="1040"/>
      <c r="G886" s="1038"/>
      <c r="H886" s="1041"/>
      <c r="I886" s="381"/>
      <c r="J886" s="568">
        <f t="shared" si="198"/>
        <v>0</v>
      </c>
      <c r="K886" s="381"/>
      <c r="L886" s="381"/>
      <c r="M886" s="568">
        <f t="shared" si="207"/>
        <v>0</v>
      </c>
      <c r="N886" s="570">
        <f>IFERROR(VLOOKUP($C886,Listen!$J$3:$L$39,2,0),0)</f>
        <v>0</v>
      </c>
      <c r="O886" s="570">
        <f>IFERROR(VLOOKUP($C886,Listen!$J$3:$L$39,3,0),0)</f>
        <v>0</v>
      </c>
      <c r="P886" s="453">
        <f t="shared" si="199"/>
        <v>0</v>
      </c>
      <c r="Q886" s="453">
        <f t="shared" si="211"/>
        <v>0</v>
      </c>
      <c r="R886" s="453">
        <f t="shared" si="211"/>
        <v>0</v>
      </c>
      <c r="S886" s="453">
        <f t="shared" si="211"/>
        <v>0</v>
      </c>
      <c r="T886" s="453">
        <f t="shared" si="211"/>
        <v>0</v>
      </c>
      <c r="U886" s="453">
        <f t="shared" si="211"/>
        <v>0</v>
      </c>
      <c r="V886" s="453">
        <f t="shared" si="211"/>
        <v>0</v>
      </c>
      <c r="W886" s="384">
        <f t="shared" si="209"/>
        <v>0</v>
      </c>
      <c r="X886" s="565">
        <f>IF(D886='A. Allgemeine Informationen'!$C$17,$M886-Y886,HLOOKUP('A. Allgemeine Informationen'!$C$17-1,$Z$1:$AF$2005,ROW(D886),FALSE)-$Y886)</f>
        <v>0</v>
      </c>
      <c r="Y886" s="384">
        <f>HLOOKUP('A. Allgemeine Informationen'!$C$17,$Z$1:$AF$2005,ROW(D886),FALSE)</f>
        <v>0</v>
      </c>
      <c r="Z886" s="565">
        <f t="shared" si="200"/>
        <v>0</v>
      </c>
      <c r="AA886" s="565">
        <f t="shared" si="201"/>
        <v>0</v>
      </c>
      <c r="AB886" s="565">
        <f t="shared" si="202"/>
        <v>0</v>
      </c>
      <c r="AC886" s="565">
        <f t="shared" si="203"/>
        <v>0</v>
      </c>
      <c r="AD886" s="572">
        <f t="shared" si="204"/>
        <v>0</v>
      </c>
      <c r="AE886" s="560">
        <f t="shared" si="205"/>
        <v>0</v>
      </c>
      <c r="AF886" s="561">
        <f t="shared" si="206"/>
        <v>0</v>
      </c>
      <c r="AG886" s="562"/>
    </row>
    <row r="887" spans="2:33" s="418" customFormat="1" ht="15" customHeight="1" x14ac:dyDescent="0.2">
      <c r="B887" s="554"/>
      <c r="C887" s="382"/>
      <c r="D887" s="383"/>
      <c r="E887" s="381"/>
      <c r="F887" s="1040"/>
      <c r="G887" s="1038"/>
      <c r="H887" s="1041"/>
      <c r="I887" s="381"/>
      <c r="J887" s="568">
        <f t="shared" si="198"/>
        <v>0</v>
      </c>
      <c r="K887" s="381"/>
      <c r="L887" s="381"/>
      <c r="M887" s="568">
        <f t="shared" si="207"/>
        <v>0</v>
      </c>
      <c r="N887" s="570">
        <f>IFERROR(VLOOKUP($C887,Listen!$J$3:$L$39,2,0),0)</f>
        <v>0</v>
      </c>
      <c r="O887" s="570">
        <f>IFERROR(VLOOKUP($C887,Listen!$J$3:$L$39,3,0),0)</f>
        <v>0</v>
      </c>
      <c r="P887" s="453">
        <f t="shared" si="199"/>
        <v>0</v>
      </c>
      <c r="Q887" s="453">
        <f t="shared" ref="Q887:V902" si="212">P887</f>
        <v>0</v>
      </c>
      <c r="R887" s="453">
        <f t="shared" si="212"/>
        <v>0</v>
      </c>
      <c r="S887" s="453">
        <f t="shared" si="212"/>
        <v>0</v>
      </c>
      <c r="T887" s="453">
        <f t="shared" si="212"/>
        <v>0</v>
      </c>
      <c r="U887" s="453">
        <f t="shared" si="212"/>
        <v>0</v>
      </c>
      <c r="V887" s="453">
        <f t="shared" si="212"/>
        <v>0</v>
      </c>
      <c r="W887" s="384">
        <f t="shared" si="209"/>
        <v>0</v>
      </c>
      <c r="X887" s="565">
        <f>IF(D887='A. Allgemeine Informationen'!$C$17,$M887-Y887,HLOOKUP('A. Allgemeine Informationen'!$C$17-1,$Z$1:$AF$2005,ROW(D887),FALSE)-$Y887)</f>
        <v>0</v>
      </c>
      <c r="Y887" s="384">
        <f>HLOOKUP('A. Allgemeine Informationen'!$C$17,$Z$1:$AF$2005,ROW(D887),FALSE)</f>
        <v>0</v>
      </c>
      <c r="Z887" s="565">
        <f t="shared" si="200"/>
        <v>0</v>
      </c>
      <c r="AA887" s="565">
        <f t="shared" si="201"/>
        <v>0</v>
      </c>
      <c r="AB887" s="565">
        <f t="shared" si="202"/>
        <v>0</v>
      </c>
      <c r="AC887" s="565">
        <f t="shared" si="203"/>
        <v>0</v>
      </c>
      <c r="AD887" s="572">
        <f t="shared" si="204"/>
        <v>0</v>
      </c>
      <c r="AE887" s="560">
        <f t="shared" si="205"/>
        <v>0</v>
      </c>
      <c r="AF887" s="561">
        <f t="shared" si="206"/>
        <v>0</v>
      </c>
      <c r="AG887" s="562"/>
    </row>
    <row r="888" spans="2:33" s="418" customFormat="1" ht="15" customHeight="1" x14ac:dyDescent="0.2">
      <c r="B888" s="554"/>
      <c r="C888" s="382"/>
      <c r="D888" s="383"/>
      <c r="E888" s="381"/>
      <c r="F888" s="1040"/>
      <c r="G888" s="1038"/>
      <c r="H888" s="1041"/>
      <c r="I888" s="381"/>
      <c r="J888" s="568">
        <f t="shared" si="198"/>
        <v>0</v>
      </c>
      <c r="K888" s="381"/>
      <c r="L888" s="381"/>
      <c r="M888" s="568">
        <f t="shared" si="207"/>
        <v>0</v>
      </c>
      <c r="N888" s="570">
        <f>IFERROR(VLOOKUP($C888,Listen!$J$3:$L$39,2,0),0)</f>
        <v>0</v>
      </c>
      <c r="O888" s="570">
        <f>IFERROR(VLOOKUP($C888,Listen!$J$3:$L$39,3,0),0)</f>
        <v>0</v>
      </c>
      <c r="P888" s="453">
        <f t="shared" si="199"/>
        <v>0</v>
      </c>
      <c r="Q888" s="453">
        <f t="shared" si="212"/>
        <v>0</v>
      </c>
      <c r="R888" s="453">
        <f t="shared" si="212"/>
        <v>0</v>
      </c>
      <c r="S888" s="453">
        <f t="shared" si="212"/>
        <v>0</v>
      </c>
      <c r="T888" s="453">
        <f t="shared" si="212"/>
        <v>0</v>
      </c>
      <c r="U888" s="453">
        <f t="shared" si="212"/>
        <v>0</v>
      </c>
      <c r="V888" s="453">
        <f t="shared" si="212"/>
        <v>0</v>
      </c>
      <c r="W888" s="384">
        <f t="shared" si="209"/>
        <v>0</v>
      </c>
      <c r="X888" s="565">
        <f>IF(D888='A. Allgemeine Informationen'!$C$17,$M888-Y888,HLOOKUP('A. Allgemeine Informationen'!$C$17-1,$Z$1:$AF$2005,ROW(D888),FALSE)-$Y888)</f>
        <v>0</v>
      </c>
      <c r="Y888" s="384">
        <f>HLOOKUP('A. Allgemeine Informationen'!$C$17,$Z$1:$AF$2005,ROW(D888),FALSE)</f>
        <v>0</v>
      </c>
      <c r="Z888" s="565">
        <f t="shared" si="200"/>
        <v>0</v>
      </c>
      <c r="AA888" s="565">
        <f t="shared" si="201"/>
        <v>0</v>
      </c>
      <c r="AB888" s="565">
        <f t="shared" si="202"/>
        <v>0</v>
      </c>
      <c r="AC888" s="565">
        <f t="shared" si="203"/>
        <v>0</v>
      </c>
      <c r="AD888" s="572">
        <f t="shared" si="204"/>
        <v>0</v>
      </c>
      <c r="AE888" s="560">
        <f t="shared" si="205"/>
        <v>0</v>
      </c>
      <c r="AF888" s="561">
        <f t="shared" si="206"/>
        <v>0</v>
      </c>
      <c r="AG888" s="562"/>
    </row>
    <row r="889" spans="2:33" s="418" customFormat="1" ht="15" customHeight="1" x14ac:dyDescent="0.2">
      <c r="B889" s="554"/>
      <c r="C889" s="382"/>
      <c r="D889" s="383"/>
      <c r="E889" s="381"/>
      <c r="F889" s="1040"/>
      <c r="G889" s="1038"/>
      <c r="H889" s="1041"/>
      <c r="I889" s="381"/>
      <c r="J889" s="568">
        <f t="shared" si="198"/>
        <v>0</v>
      </c>
      <c r="K889" s="381"/>
      <c r="L889" s="381"/>
      <c r="M889" s="568">
        <f t="shared" si="207"/>
        <v>0</v>
      </c>
      <c r="N889" s="570">
        <f>IFERROR(VLOOKUP($C889,Listen!$J$3:$L$39,2,0),0)</f>
        <v>0</v>
      </c>
      <c r="O889" s="570">
        <f>IFERROR(VLOOKUP($C889,Listen!$J$3:$L$39,3,0),0)</f>
        <v>0</v>
      </c>
      <c r="P889" s="453">
        <f t="shared" si="199"/>
        <v>0</v>
      </c>
      <c r="Q889" s="453">
        <f t="shared" si="212"/>
        <v>0</v>
      </c>
      <c r="R889" s="453">
        <f t="shared" si="212"/>
        <v>0</v>
      </c>
      <c r="S889" s="453">
        <f t="shared" si="212"/>
        <v>0</v>
      </c>
      <c r="T889" s="453">
        <f t="shared" si="212"/>
        <v>0</v>
      </c>
      <c r="U889" s="453">
        <f t="shared" si="212"/>
        <v>0</v>
      </c>
      <c r="V889" s="453">
        <f t="shared" si="212"/>
        <v>0</v>
      </c>
      <c r="W889" s="384">
        <f t="shared" si="209"/>
        <v>0</v>
      </c>
      <c r="X889" s="565">
        <f>IF(D889='A. Allgemeine Informationen'!$C$17,$M889-Y889,HLOOKUP('A. Allgemeine Informationen'!$C$17-1,$Z$1:$AF$2005,ROW(D889),FALSE)-$Y889)</f>
        <v>0</v>
      </c>
      <c r="Y889" s="384">
        <f>HLOOKUP('A. Allgemeine Informationen'!$C$17,$Z$1:$AF$2005,ROW(D889),FALSE)</f>
        <v>0</v>
      </c>
      <c r="Z889" s="565">
        <f t="shared" si="200"/>
        <v>0</v>
      </c>
      <c r="AA889" s="565">
        <f t="shared" si="201"/>
        <v>0</v>
      </c>
      <c r="AB889" s="565">
        <f t="shared" si="202"/>
        <v>0</v>
      </c>
      <c r="AC889" s="565">
        <f t="shared" si="203"/>
        <v>0</v>
      </c>
      <c r="AD889" s="572">
        <f t="shared" si="204"/>
        <v>0</v>
      </c>
      <c r="AE889" s="560">
        <f t="shared" si="205"/>
        <v>0</v>
      </c>
      <c r="AF889" s="561">
        <f t="shared" si="206"/>
        <v>0</v>
      </c>
      <c r="AG889" s="562"/>
    </row>
    <row r="890" spans="2:33" s="418" customFormat="1" ht="15" customHeight="1" x14ac:dyDescent="0.2">
      <c r="B890" s="554"/>
      <c r="C890" s="382"/>
      <c r="D890" s="383"/>
      <c r="E890" s="381"/>
      <c r="F890" s="1040"/>
      <c r="G890" s="1038"/>
      <c r="H890" s="1041"/>
      <c r="I890" s="381"/>
      <c r="J890" s="568">
        <f t="shared" si="198"/>
        <v>0</v>
      </c>
      <c r="K890" s="381"/>
      <c r="L890" s="381"/>
      <c r="M890" s="568">
        <f t="shared" si="207"/>
        <v>0</v>
      </c>
      <c r="N890" s="570">
        <f>IFERROR(VLOOKUP($C890,Listen!$J$3:$L$39,2,0),0)</f>
        <v>0</v>
      </c>
      <c r="O890" s="570">
        <f>IFERROR(VLOOKUP($C890,Listen!$J$3:$L$39,3,0),0)</f>
        <v>0</v>
      </c>
      <c r="P890" s="453">
        <f t="shared" si="199"/>
        <v>0</v>
      </c>
      <c r="Q890" s="453">
        <f t="shared" si="212"/>
        <v>0</v>
      </c>
      <c r="R890" s="453">
        <f t="shared" si="212"/>
        <v>0</v>
      </c>
      <c r="S890" s="453">
        <f t="shared" si="212"/>
        <v>0</v>
      </c>
      <c r="T890" s="453">
        <f t="shared" si="212"/>
        <v>0</v>
      </c>
      <c r="U890" s="453">
        <f t="shared" si="212"/>
        <v>0</v>
      </c>
      <c r="V890" s="453">
        <f t="shared" si="212"/>
        <v>0</v>
      </c>
      <c r="W890" s="384">
        <f t="shared" si="209"/>
        <v>0</v>
      </c>
      <c r="X890" s="565">
        <f>IF(D890='A. Allgemeine Informationen'!$C$17,$M890-Y890,HLOOKUP('A. Allgemeine Informationen'!$C$17-1,$Z$1:$AF$2005,ROW(D890),FALSE)-$Y890)</f>
        <v>0</v>
      </c>
      <c r="Y890" s="384">
        <f>HLOOKUP('A. Allgemeine Informationen'!$C$17,$Z$1:$AF$2005,ROW(D890),FALSE)</f>
        <v>0</v>
      </c>
      <c r="Z890" s="565">
        <f t="shared" si="200"/>
        <v>0</v>
      </c>
      <c r="AA890" s="565">
        <f t="shared" si="201"/>
        <v>0</v>
      </c>
      <c r="AB890" s="565">
        <f t="shared" si="202"/>
        <v>0</v>
      </c>
      <c r="AC890" s="565">
        <f t="shared" si="203"/>
        <v>0</v>
      </c>
      <c r="AD890" s="572">
        <f t="shared" si="204"/>
        <v>0</v>
      </c>
      <c r="AE890" s="560">
        <f t="shared" si="205"/>
        <v>0</v>
      </c>
      <c r="AF890" s="561">
        <f t="shared" si="206"/>
        <v>0</v>
      </c>
      <c r="AG890" s="562"/>
    </row>
    <row r="891" spans="2:33" s="418" customFormat="1" ht="15" customHeight="1" x14ac:dyDescent="0.2">
      <c r="B891" s="554"/>
      <c r="C891" s="382"/>
      <c r="D891" s="383"/>
      <c r="E891" s="381"/>
      <c r="F891" s="1040"/>
      <c r="G891" s="1038"/>
      <c r="H891" s="1041"/>
      <c r="I891" s="381"/>
      <c r="J891" s="568">
        <f t="shared" si="198"/>
        <v>0</v>
      </c>
      <c r="K891" s="381"/>
      <c r="L891" s="381"/>
      <c r="M891" s="568">
        <f t="shared" si="207"/>
        <v>0</v>
      </c>
      <c r="N891" s="570">
        <f>IFERROR(VLOOKUP($C891,Listen!$J$3:$L$39,2,0),0)</f>
        <v>0</v>
      </c>
      <c r="O891" s="570">
        <f>IFERROR(VLOOKUP($C891,Listen!$J$3:$L$39,3,0),0)</f>
        <v>0</v>
      </c>
      <c r="P891" s="453">
        <f t="shared" si="199"/>
        <v>0</v>
      </c>
      <c r="Q891" s="453">
        <f t="shared" si="212"/>
        <v>0</v>
      </c>
      <c r="R891" s="453">
        <f t="shared" si="212"/>
        <v>0</v>
      </c>
      <c r="S891" s="453">
        <f t="shared" si="212"/>
        <v>0</v>
      </c>
      <c r="T891" s="453">
        <f t="shared" si="212"/>
        <v>0</v>
      </c>
      <c r="U891" s="453">
        <f t="shared" si="212"/>
        <v>0</v>
      </c>
      <c r="V891" s="453">
        <f t="shared" si="212"/>
        <v>0</v>
      </c>
      <c r="W891" s="384">
        <f t="shared" si="209"/>
        <v>0</v>
      </c>
      <c r="X891" s="565">
        <f>IF(D891='A. Allgemeine Informationen'!$C$17,$M891-Y891,HLOOKUP('A. Allgemeine Informationen'!$C$17-1,$Z$1:$AF$2005,ROW(D891),FALSE)-$Y891)</f>
        <v>0</v>
      </c>
      <c r="Y891" s="384">
        <f>HLOOKUP('A. Allgemeine Informationen'!$C$17,$Z$1:$AF$2005,ROW(D891),FALSE)</f>
        <v>0</v>
      </c>
      <c r="Z891" s="565">
        <f t="shared" si="200"/>
        <v>0</v>
      </c>
      <c r="AA891" s="565">
        <f t="shared" si="201"/>
        <v>0</v>
      </c>
      <c r="AB891" s="565">
        <f t="shared" si="202"/>
        <v>0</v>
      </c>
      <c r="AC891" s="565">
        <f t="shared" si="203"/>
        <v>0</v>
      </c>
      <c r="AD891" s="572">
        <f t="shared" si="204"/>
        <v>0</v>
      </c>
      <c r="AE891" s="560">
        <f t="shared" si="205"/>
        <v>0</v>
      </c>
      <c r="AF891" s="561">
        <f t="shared" si="206"/>
        <v>0</v>
      </c>
      <c r="AG891" s="562"/>
    </row>
    <row r="892" spans="2:33" s="418" customFormat="1" ht="15" customHeight="1" x14ac:dyDescent="0.2">
      <c r="B892" s="554"/>
      <c r="C892" s="382"/>
      <c r="D892" s="383"/>
      <c r="E892" s="381"/>
      <c r="F892" s="1040"/>
      <c r="G892" s="1038"/>
      <c r="H892" s="1041"/>
      <c r="I892" s="381"/>
      <c r="J892" s="568">
        <f t="shared" si="198"/>
        <v>0</v>
      </c>
      <c r="K892" s="381"/>
      <c r="L892" s="381"/>
      <c r="M892" s="568">
        <f t="shared" si="207"/>
        <v>0</v>
      </c>
      <c r="N892" s="570">
        <f>IFERROR(VLOOKUP($C892,Listen!$J$3:$L$39,2,0),0)</f>
        <v>0</v>
      </c>
      <c r="O892" s="570">
        <f>IFERROR(VLOOKUP($C892,Listen!$J$3:$L$39,3,0),0)</f>
        <v>0</v>
      </c>
      <c r="P892" s="453">
        <f t="shared" si="199"/>
        <v>0</v>
      </c>
      <c r="Q892" s="453">
        <f t="shared" si="212"/>
        <v>0</v>
      </c>
      <c r="R892" s="453">
        <f t="shared" si="212"/>
        <v>0</v>
      </c>
      <c r="S892" s="453">
        <f t="shared" si="212"/>
        <v>0</v>
      </c>
      <c r="T892" s="453">
        <f t="shared" si="212"/>
        <v>0</v>
      </c>
      <c r="U892" s="453">
        <f t="shared" si="212"/>
        <v>0</v>
      </c>
      <c r="V892" s="453">
        <f t="shared" si="212"/>
        <v>0</v>
      </c>
      <c r="W892" s="384">
        <f t="shared" si="209"/>
        <v>0</v>
      </c>
      <c r="X892" s="565">
        <f>IF(D892='A. Allgemeine Informationen'!$C$17,$M892-Y892,HLOOKUP('A. Allgemeine Informationen'!$C$17-1,$Z$1:$AF$2005,ROW(D892),FALSE)-$Y892)</f>
        <v>0</v>
      </c>
      <c r="Y892" s="384">
        <f>HLOOKUP('A. Allgemeine Informationen'!$C$17,$Z$1:$AF$2005,ROW(D892),FALSE)</f>
        <v>0</v>
      </c>
      <c r="Z892" s="565">
        <f t="shared" si="200"/>
        <v>0</v>
      </c>
      <c r="AA892" s="565">
        <f t="shared" si="201"/>
        <v>0</v>
      </c>
      <c r="AB892" s="565">
        <f t="shared" si="202"/>
        <v>0</v>
      </c>
      <c r="AC892" s="565">
        <f t="shared" si="203"/>
        <v>0</v>
      </c>
      <c r="AD892" s="572">
        <f t="shared" si="204"/>
        <v>0</v>
      </c>
      <c r="AE892" s="560">
        <f t="shared" si="205"/>
        <v>0</v>
      </c>
      <c r="AF892" s="561">
        <f t="shared" si="206"/>
        <v>0</v>
      </c>
      <c r="AG892" s="562"/>
    </row>
    <row r="893" spans="2:33" s="418" customFormat="1" ht="15" customHeight="1" x14ac:dyDescent="0.2">
      <c r="B893" s="554"/>
      <c r="C893" s="382"/>
      <c r="D893" s="383"/>
      <c r="E893" s="381"/>
      <c r="F893" s="1040"/>
      <c r="G893" s="1038"/>
      <c r="H893" s="1041"/>
      <c r="I893" s="381"/>
      <c r="J893" s="568">
        <f t="shared" si="198"/>
        <v>0</v>
      </c>
      <c r="K893" s="381"/>
      <c r="L893" s="381"/>
      <c r="M893" s="568">
        <f t="shared" si="207"/>
        <v>0</v>
      </c>
      <c r="N893" s="570">
        <f>IFERROR(VLOOKUP($C893,Listen!$J$3:$L$39,2,0),0)</f>
        <v>0</v>
      </c>
      <c r="O893" s="570">
        <f>IFERROR(VLOOKUP($C893,Listen!$J$3:$L$39,3,0),0)</f>
        <v>0</v>
      </c>
      <c r="P893" s="453">
        <f t="shared" si="199"/>
        <v>0</v>
      </c>
      <c r="Q893" s="453">
        <f t="shared" si="212"/>
        <v>0</v>
      </c>
      <c r="R893" s="453">
        <f t="shared" si="212"/>
        <v>0</v>
      </c>
      <c r="S893" s="453">
        <f t="shared" si="212"/>
        <v>0</v>
      </c>
      <c r="T893" s="453">
        <f t="shared" si="212"/>
        <v>0</v>
      </c>
      <c r="U893" s="453">
        <f t="shared" si="212"/>
        <v>0</v>
      </c>
      <c r="V893" s="453">
        <f t="shared" si="212"/>
        <v>0</v>
      </c>
      <c r="W893" s="384">
        <f t="shared" si="209"/>
        <v>0</v>
      </c>
      <c r="X893" s="565">
        <f>IF(D893='A. Allgemeine Informationen'!$C$17,$M893-Y893,HLOOKUP('A. Allgemeine Informationen'!$C$17-1,$Z$1:$AF$2005,ROW(D893),FALSE)-$Y893)</f>
        <v>0</v>
      </c>
      <c r="Y893" s="384">
        <f>HLOOKUP('A. Allgemeine Informationen'!$C$17,$Z$1:$AF$2005,ROW(D893),FALSE)</f>
        <v>0</v>
      </c>
      <c r="Z893" s="565">
        <f t="shared" si="200"/>
        <v>0</v>
      </c>
      <c r="AA893" s="565">
        <f t="shared" si="201"/>
        <v>0</v>
      </c>
      <c r="AB893" s="565">
        <f t="shared" si="202"/>
        <v>0</v>
      </c>
      <c r="AC893" s="565">
        <f t="shared" si="203"/>
        <v>0</v>
      </c>
      <c r="AD893" s="572">
        <f t="shared" si="204"/>
        <v>0</v>
      </c>
      <c r="AE893" s="560">
        <f t="shared" si="205"/>
        <v>0</v>
      </c>
      <c r="AF893" s="561">
        <f t="shared" si="206"/>
        <v>0</v>
      </c>
      <c r="AG893" s="562"/>
    </row>
    <row r="894" spans="2:33" s="418" customFormat="1" ht="15" customHeight="1" x14ac:dyDescent="0.2">
      <c r="B894" s="554"/>
      <c r="C894" s="382"/>
      <c r="D894" s="383"/>
      <c r="E894" s="381"/>
      <c r="F894" s="1040"/>
      <c r="G894" s="1038"/>
      <c r="H894" s="1041"/>
      <c r="I894" s="381"/>
      <c r="J894" s="568">
        <f t="shared" si="198"/>
        <v>0</v>
      </c>
      <c r="K894" s="381"/>
      <c r="L894" s="381"/>
      <c r="M894" s="568">
        <f t="shared" si="207"/>
        <v>0</v>
      </c>
      <c r="N894" s="570">
        <f>IFERROR(VLOOKUP($C894,Listen!$J$3:$L$39,2,0),0)</f>
        <v>0</v>
      </c>
      <c r="O894" s="570">
        <f>IFERROR(VLOOKUP($C894,Listen!$J$3:$L$39,3,0),0)</f>
        <v>0</v>
      </c>
      <c r="P894" s="453">
        <f t="shared" si="199"/>
        <v>0</v>
      </c>
      <c r="Q894" s="453">
        <f t="shared" si="212"/>
        <v>0</v>
      </c>
      <c r="R894" s="453">
        <f t="shared" si="212"/>
        <v>0</v>
      </c>
      <c r="S894" s="453">
        <f t="shared" si="212"/>
        <v>0</v>
      </c>
      <c r="T894" s="453">
        <f t="shared" si="212"/>
        <v>0</v>
      </c>
      <c r="U894" s="453">
        <f t="shared" si="212"/>
        <v>0</v>
      </c>
      <c r="V894" s="453">
        <f t="shared" si="212"/>
        <v>0</v>
      </c>
      <c r="W894" s="384">
        <f t="shared" si="209"/>
        <v>0</v>
      </c>
      <c r="X894" s="565">
        <f>IF(D894='A. Allgemeine Informationen'!$C$17,$M894-Y894,HLOOKUP('A. Allgemeine Informationen'!$C$17-1,$Z$1:$AF$2005,ROW(D894),FALSE)-$Y894)</f>
        <v>0</v>
      </c>
      <c r="Y894" s="384">
        <f>HLOOKUP('A. Allgemeine Informationen'!$C$17,$Z$1:$AF$2005,ROW(D894),FALSE)</f>
        <v>0</v>
      </c>
      <c r="Z894" s="565">
        <f t="shared" si="200"/>
        <v>0</v>
      </c>
      <c r="AA894" s="565">
        <f t="shared" si="201"/>
        <v>0</v>
      </c>
      <c r="AB894" s="565">
        <f t="shared" si="202"/>
        <v>0</v>
      </c>
      <c r="AC894" s="565">
        <f t="shared" si="203"/>
        <v>0</v>
      </c>
      <c r="AD894" s="572">
        <f t="shared" si="204"/>
        <v>0</v>
      </c>
      <c r="AE894" s="560">
        <f t="shared" si="205"/>
        <v>0</v>
      </c>
      <c r="AF894" s="561">
        <f t="shared" si="206"/>
        <v>0</v>
      </c>
      <c r="AG894" s="562"/>
    </row>
    <row r="895" spans="2:33" s="418" customFormat="1" ht="15" customHeight="1" x14ac:dyDescent="0.2">
      <c r="B895" s="554"/>
      <c r="C895" s="382"/>
      <c r="D895" s="383"/>
      <c r="E895" s="381"/>
      <c r="F895" s="1040"/>
      <c r="G895" s="1038"/>
      <c r="H895" s="1041"/>
      <c r="I895" s="381"/>
      <c r="J895" s="568">
        <f t="shared" si="198"/>
        <v>0</v>
      </c>
      <c r="K895" s="381"/>
      <c r="L895" s="381"/>
      <c r="M895" s="568">
        <f t="shared" si="207"/>
        <v>0</v>
      </c>
      <c r="N895" s="570">
        <f>IFERROR(VLOOKUP($C895,Listen!$J$3:$L$39,2,0),0)</f>
        <v>0</v>
      </c>
      <c r="O895" s="570">
        <f>IFERROR(VLOOKUP($C895,Listen!$J$3:$L$39,3,0),0)</f>
        <v>0</v>
      </c>
      <c r="P895" s="453">
        <f t="shared" si="199"/>
        <v>0</v>
      </c>
      <c r="Q895" s="453">
        <f t="shared" si="212"/>
        <v>0</v>
      </c>
      <c r="R895" s="453">
        <f t="shared" si="212"/>
        <v>0</v>
      </c>
      <c r="S895" s="453">
        <f t="shared" si="212"/>
        <v>0</v>
      </c>
      <c r="T895" s="453">
        <f t="shared" si="212"/>
        <v>0</v>
      </c>
      <c r="U895" s="453">
        <f t="shared" si="212"/>
        <v>0</v>
      </c>
      <c r="V895" s="453">
        <f t="shared" si="212"/>
        <v>0</v>
      </c>
      <c r="W895" s="384">
        <f t="shared" si="209"/>
        <v>0</v>
      </c>
      <c r="X895" s="565">
        <f>IF(D895='A. Allgemeine Informationen'!$C$17,$M895-Y895,HLOOKUP('A. Allgemeine Informationen'!$C$17-1,$Z$1:$AF$2005,ROW(D895),FALSE)-$Y895)</f>
        <v>0</v>
      </c>
      <c r="Y895" s="384">
        <f>HLOOKUP('A. Allgemeine Informationen'!$C$17,$Z$1:$AF$2005,ROW(D895),FALSE)</f>
        <v>0</v>
      </c>
      <c r="Z895" s="565">
        <f t="shared" si="200"/>
        <v>0</v>
      </c>
      <c r="AA895" s="565">
        <f t="shared" si="201"/>
        <v>0</v>
      </c>
      <c r="AB895" s="565">
        <f t="shared" si="202"/>
        <v>0</v>
      </c>
      <c r="AC895" s="565">
        <f t="shared" si="203"/>
        <v>0</v>
      </c>
      <c r="AD895" s="572">
        <f t="shared" si="204"/>
        <v>0</v>
      </c>
      <c r="AE895" s="560">
        <f t="shared" si="205"/>
        <v>0</v>
      </c>
      <c r="AF895" s="561">
        <f t="shared" si="206"/>
        <v>0</v>
      </c>
      <c r="AG895" s="562"/>
    </row>
    <row r="896" spans="2:33" s="418" customFormat="1" ht="15" customHeight="1" x14ac:dyDescent="0.2">
      <c r="B896" s="554"/>
      <c r="C896" s="382"/>
      <c r="D896" s="383"/>
      <c r="E896" s="381"/>
      <c r="F896" s="1040"/>
      <c r="G896" s="1038"/>
      <c r="H896" s="1041"/>
      <c r="I896" s="381"/>
      <c r="J896" s="568">
        <f t="shared" si="198"/>
        <v>0</v>
      </c>
      <c r="K896" s="381"/>
      <c r="L896" s="381"/>
      <c r="M896" s="568">
        <f t="shared" si="207"/>
        <v>0</v>
      </c>
      <c r="N896" s="570">
        <f>IFERROR(VLOOKUP($C896,Listen!$J$3:$L$39,2,0),0)</f>
        <v>0</v>
      </c>
      <c r="O896" s="570">
        <f>IFERROR(VLOOKUP($C896,Listen!$J$3:$L$39,3,0),0)</f>
        <v>0</v>
      </c>
      <c r="P896" s="453">
        <f t="shared" si="199"/>
        <v>0</v>
      </c>
      <c r="Q896" s="453">
        <f t="shared" si="212"/>
        <v>0</v>
      </c>
      <c r="R896" s="453">
        <f t="shared" si="212"/>
        <v>0</v>
      </c>
      <c r="S896" s="453">
        <f t="shared" si="212"/>
        <v>0</v>
      </c>
      <c r="T896" s="453">
        <f t="shared" si="212"/>
        <v>0</v>
      </c>
      <c r="U896" s="453">
        <f t="shared" si="212"/>
        <v>0</v>
      </c>
      <c r="V896" s="453">
        <f t="shared" si="212"/>
        <v>0</v>
      </c>
      <c r="W896" s="384">
        <f t="shared" si="209"/>
        <v>0</v>
      </c>
      <c r="X896" s="565">
        <f>IF(D896='A. Allgemeine Informationen'!$C$17,$M896-Y896,HLOOKUP('A. Allgemeine Informationen'!$C$17-1,$Z$1:$AF$2005,ROW(D896),FALSE)-$Y896)</f>
        <v>0</v>
      </c>
      <c r="Y896" s="384">
        <f>HLOOKUP('A. Allgemeine Informationen'!$C$17,$Z$1:$AF$2005,ROW(D896),FALSE)</f>
        <v>0</v>
      </c>
      <c r="Z896" s="565">
        <f t="shared" si="200"/>
        <v>0</v>
      </c>
      <c r="AA896" s="565">
        <f t="shared" si="201"/>
        <v>0</v>
      </c>
      <c r="AB896" s="565">
        <f t="shared" si="202"/>
        <v>0</v>
      </c>
      <c r="AC896" s="565">
        <f t="shared" si="203"/>
        <v>0</v>
      </c>
      <c r="AD896" s="572">
        <f t="shared" si="204"/>
        <v>0</v>
      </c>
      <c r="AE896" s="560">
        <f t="shared" si="205"/>
        <v>0</v>
      </c>
      <c r="AF896" s="561">
        <f t="shared" si="206"/>
        <v>0</v>
      </c>
      <c r="AG896" s="562"/>
    </row>
    <row r="897" spans="2:33" s="418" customFormat="1" ht="15" customHeight="1" x14ac:dyDescent="0.2">
      <c r="B897" s="554"/>
      <c r="C897" s="382"/>
      <c r="D897" s="383"/>
      <c r="E897" s="381"/>
      <c r="F897" s="1040"/>
      <c r="G897" s="1038"/>
      <c r="H897" s="1041"/>
      <c r="I897" s="381"/>
      <c r="J897" s="568">
        <f t="shared" si="198"/>
        <v>0</v>
      </c>
      <c r="K897" s="381"/>
      <c r="L897" s="381"/>
      <c r="M897" s="568">
        <f t="shared" si="207"/>
        <v>0</v>
      </c>
      <c r="N897" s="570">
        <f>IFERROR(VLOOKUP($C897,Listen!$J$3:$L$39,2,0),0)</f>
        <v>0</v>
      </c>
      <c r="O897" s="570">
        <f>IFERROR(VLOOKUP($C897,Listen!$J$3:$L$39,3,0),0)</f>
        <v>0</v>
      </c>
      <c r="P897" s="453">
        <f t="shared" si="199"/>
        <v>0</v>
      </c>
      <c r="Q897" s="453">
        <f t="shared" si="212"/>
        <v>0</v>
      </c>
      <c r="R897" s="453">
        <f t="shared" si="212"/>
        <v>0</v>
      </c>
      <c r="S897" s="453">
        <f t="shared" si="212"/>
        <v>0</v>
      </c>
      <c r="T897" s="453">
        <f t="shared" si="212"/>
        <v>0</v>
      </c>
      <c r="U897" s="453">
        <f t="shared" si="212"/>
        <v>0</v>
      </c>
      <c r="V897" s="453">
        <f t="shared" si="212"/>
        <v>0</v>
      </c>
      <c r="W897" s="384">
        <f t="shared" si="209"/>
        <v>0</v>
      </c>
      <c r="X897" s="565">
        <f>IF(D897='A. Allgemeine Informationen'!$C$17,$M897-Y897,HLOOKUP('A. Allgemeine Informationen'!$C$17-1,$Z$1:$AF$2005,ROW(D897),FALSE)-$Y897)</f>
        <v>0</v>
      </c>
      <c r="Y897" s="384">
        <f>HLOOKUP('A. Allgemeine Informationen'!$C$17,$Z$1:$AF$2005,ROW(D897),FALSE)</f>
        <v>0</v>
      </c>
      <c r="Z897" s="565">
        <f t="shared" si="200"/>
        <v>0</v>
      </c>
      <c r="AA897" s="565">
        <f t="shared" si="201"/>
        <v>0</v>
      </c>
      <c r="AB897" s="565">
        <f t="shared" si="202"/>
        <v>0</v>
      </c>
      <c r="AC897" s="565">
        <f t="shared" si="203"/>
        <v>0</v>
      </c>
      <c r="AD897" s="572">
        <f t="shared" si="204"/>
        <v>0</v>
      </c>
      <c r="AE897" s="560">
        <f t="shared" si="205"/>
        <v>0</v>
      </c>
      <c r="AF897" s="561">
        <f t="shared" si="206"/>
        <v>0</v>
      </c>
      <c r="AG897" s="562"/>
    </row>
    <row r="898" spans="2:33" s="418" customFormat="1" ht="15" customHeight="1" x14ac:dyDescent="0.2">
      <c r="B898" s="554"/>
      <c r="C898" s="382"/>
      <c r="D898" s="383"/>
      <c r="E898" s="381"/>
      <c r="F898" s="1040"/>
      <c r="G898" s="1038"/>
      <c r="H898" s="1041"/>
      <c r="I898" s="381"/>
      <c r="J898" s="568">
        <f t="shared" si="198"/>
        <v>0</v>
      </c>
      <c r="K898" s="381"/>
      <c r="L898" s="381"/>
      <c r="M898" s="568">
        <f t="shared" si="207"/>
        <v>0</v>
      </c>
      <c r="N898" s="570">
        <f>IFERROR(VLOOKUP($C898,Listen!$J$3:$L$39,2,0),0)</f>
        <v>0</v>
      </c>
      <c r="O898" s="570">
        <f>IFERROR(VLOOKUP($C898,Listen!$J$3:$L$39,3,0),0)</f>
        <v>0</v>
      </c>
      <c r="P898" s="453">
        <f t="shared" si="199"/>
        <v>0</v>
      </c>
      <c r="Q898" s="453">
        <f t="shared" si="212"/>
        <v>0</v>
      </c>
      <c r="R898" s="453">
        <f t="shared" si="212"/>
        <v>0</v>
      </c>
      <c r="S898" s="453">
        <f t="shared" si="212"/>
        <v>0</v>
      </c>
      <c r="T898" s="453">
        <f t="shared" si="212"/>
        <v>0</v>
      </c>
      <c r="U898" s="453">
        <f t="shared" si="212"/>
        <v>0</v>
      </c>
      <c r="V898" s="453">
        <f t="shared" si="212"/>
        <v>0</v>
      </c>
      <c r="W898" s="384">
        <f t="shared" si="209"/>
        <v>0</v>
      </c>
      <c r="X898" s="565">
        <f>IF(D898='A. Allgemeine Informationen'!$C$17,$M898-Y898,HLOOKUP('A. Allgemeine Informationen'!$C$17-1,$Z$1:$AF$2005,ROW(D898),FALSE)-$Y898)</f>
        <v>0</v>
      </c>
      <c r="Y898" s="384">
        <f>HLOOKUP('A. Allgemeine Informationen'!$C$17,$Z$1:$AF$2005,ROW(D898),FALSE)</f>
        <v>0</v>
      </c>
      <c r="Z898" s="565">
        <f t="shared" si="200"/>
        <v>0</v>
      </c>
      <c r="AA898" s="565">
        <f t="shared" si="201"/>
        <v>0</v>
      </c>
      <c r="AB898" s="565">
        <f t="shared" si="202"/>
        <v>0</v>
      </c>
      <c r="AC898" s="565">
        <f t="shared" si="203"/>
        <v>0</v>
      </c>
      <c r="AD898" s="572">
        <f t="shared" si="204"/>
        <v>0</v>
      </c>
      <c r="AE898" s="560">
        <f t="shared" si="205"/>
        <v>0</v>
      </c>
      <c r="AF898" s="561">
        <f t="shared" si="206"/>
        <v>0</v>
      </c>
      <c r="AG898" s="562"/>
    </row>
    <row r="899" spans="2:33" s="418" customFormat="1" ht="15" customHeight="1" x14ac:dyDescent="0.2">
      <c r="B899" s="554"/>
      <c r="C899" s="382"/>
      <c r="D899" s="383"/>
      <c r="E899" s="381"/>
      <c r="F899" s="1040"/>
      <c r="G899" s="1038"/>
      <c r="H899" s="1041"/>
      <c r="I899" s="381"/>
      <c r="J899" s="568">
        <f t="shared" si="198"/>
        <v>0</v>
      </c>
      <c r="K899" s="381"/>
      <c r="L899" s="381"/>
      <c r="M899" s="568">
        <f t="shared" si="207"/>
        <v>0</v>
      </c>
      <c r="N899" s="570">
        <f>IFERROR(VLOOKUP($C899,Listen!$J$3:$L$39,2,0),0)</f>
        <v>0</v>
      </c>
      <c r="O899" s="570">
        <f>IFERROR(VLOOKUP($C899,Listen!$J$3:$L$39,3,0),0)</f>
        <v>0</v>
      </c>
      <c r="P899" s="453">
        <f t="shared" si="199"/>
        <v>0</v>
      </c>
      <c r="Q899" s="453">
        <f t="shared" si="212"/>
        <v>0</v>
      </c>
      <c r="R899" s="453">
        <f t="shared" si="212"/>
        <v>0</v>
      </c>
      <c r="S899" s="453">
        <f t="shared" si="212"/>
        <v>0</v>
      </c>
      <c r="T899" s="453">
        <f t="shared" si="212"/>
        <v>0</v>
      </c>
      <c r="U899" s="453">
        <f t="shared" si="212"/>
        <v>0</v>
      </c>
      <c r="V899" s="453">
        <f t="shared" si="212"/>
        <v>0</v>
      </c>
      <c r="W899" s="384">
        <f t="shared" si="209"/>
        <v>0</v>
      </c>
      <c r="X899" s="565">
        <f>IF(D899='A. Allgemeine Informationen'!$C$17,$M899-Y899,HLOOKUP('A. Allgemeine Informationen'!$C$17-1,$Z$1:$AF$2005,ROW(D899),FALSE)-$Y899)</f>
        <v>0</v>
      </c>
      <c r="Y899" s="384">
        <f>HLOOKUP('A. Allgemeine Informationen'!$C$17,$Z$1:$AF$2005,ROW(D899),FALSE)</f>
        <v>0</v>
      </c>
      <c r="Z899" s="565">
        <f t="shared" si="200"/>
        <v>0</v>
      </c>
      <c r="AA899" s="565">
        <f t="shared" si="201"/>
        <v>0</v>
      </c>
      <c r="AB899" s="565">
        <f t="shared" si="202"/>
        <v>0</v>
      </c>
      <c r="AC899" s="565">
        <f t="shared" si="203"/>
        <v>0</v>
      </c>
      <c r="AD899" s="572">
        <f t="shared" si="204"/>
        <v>0</v>
      </c>
      <c r="AE899" s="560">
        <f t="shared" si="205"/>
        <v>0</v>
      </c>
      <c r="AF899" s="561">
        <f t="shared" si="206"/>
        <v>0</v>
      </c>
      <c r="AG899" s="562"/>
    </row>
    <row r="900" spans="2:33" s="418" customFormat="1" ht="15" customHeight="1" x14ac:dyDescent="0.2">
      <c r="B900" s="554"/>
      <c r="C900" s="382"/>
      <c r="D900" s="383"/>
      <c r="E900" s="381"/>
      <c r="F900" s="1040"/>
      <c r="G900" s="1038"/>
      <c r="H900" s="1041"/>
      <c r="I900" s="381"/>
      <c r="J900" s="568">
        <f t="shared" si="198"/>
        <v>0</v>
      </c>
      <c r="K900" s="381"/>
      <c r="L900" s="381"/>
      <c r="M900" s="568">
        <f t="shared" si="207"/>
        <v>0</v>
      </c>
      <c r="N900" s="570">
        <f>IFERROR(VLOOKUP($C900,Listen!$J$3:$L$39,2,0),0)</f>
        <v>0</v>
      </c>
      <c r="O900" s="570">
        <f>IFERROR(VLOOKUP($C900,Listen!$J$3:$L$39,3,0),0)</f>
        <v>0</v>
      </c>
      <c r="P900" s="453">
        <f t="shared" si="199"/>
        <v>0</v>
      </c>
      <c r="Q900" s="453">
        <f t="shared" si="212"/>
        <v>0</v>
      </c>
      <c r="R900" s="453">
        <f t="shared" si="212"/>
        <v>0</v>
      </c>
      <c r="S900" s="453">
        <f t="shared" si="212"/>
        <v>0</v>
      </c>
      <c r="T900" s="453">
        <f t="shared" si="212"/>
        <v>0</v>
      </c>
      <c r="U900" s="453">
        <f t="shared" si="212"/>
        <v>0</v>
      </c>
      <c r="V900" s="453">
        <f t="shared" si="212"/>
        <v>0</v>
      </c>
      <c r="W900" s="384">
        <f t="shared" si="209"/>
        <v>0</v>
      </c>
      <c r="X900" s="565">
        <f>IF(D900='A. Allgemeine Informationen'!$C$17,$M900-Y900,HLOOKUP('A. Allgemeine Informationen'!$C$17-1,$Z$1:$AF$2005,ROW(D900),FALSE)-$Y900)</f>
        <v>0</v>
      </c>
      <c r="Y900" s="384">
        <f>HLOOKUP('A. Allgemeine Informationen'!$C$17,$Z$1:$AF$2005,ROW(D900),FALSE)</f>
        <v>0</v>
      </c>
      <c r="Z900" s="565">
        <f t="shared" si="200"/>
        <v>0</v>
      </c>
      <c r="AA900" s="565">
        <f t="shared" si="201"/>
        <v>0</v>
      </c>
      <c r="AB900" s="565">
        <f t="shared" si="202"/>
        <v>0</v>
      </c>
      <c r="AC900" s="565">
        <f t="shared" si="203"/>
        <v>0</v>
      </c>
      <c r="AD900" s="572">
        <f t="shared" si="204"/>
        <v>0</v>
      </c>
      <c r="AE900" s="560">
        <f t="shared" si="205"/>
        <v>0</v>
      </c>
      <c r="AF900" s="561">
        <f t="shared" si="206"/>
        <v>0</v>
      </c>
      <c r="AG900" s="562"/>
    </row>
    <row r="901" spans="2:33" s="418" customFormat="1" ht="15" customHeight="1" x14ac:dyDescent="0.2">
      <c r="B901" s="554"/>
      <c r="C901" s="382"/>
      <c r="D901" s="383"/>
      <c r="E901" s="381"/>
      <c r="F901" s="1040"/>
      <c r="G901" s="1038"/>
      <c r="H901" s="1041"/>
      <c r="I901" s="381"/>
      <c r="J901" s="568">
        <f t="shared" si="198"/>
        <v>0</v>
      </c>
      <c r="K901" s="381"/>
      <c r="L901" s="381"/>
      <c r="M901" s="568">
        <f t="shared" si="207"/>
        <v>0</v>
      </c>
      <c r="N901" s="570">
        <f>IFERROR(VLOOKUP($C901,Listen!$J$3:$L$39,2,0),0)</f>
        <v>0</v>
      </c>
      <c r="O901" s="570">
        <f>IFERROR(VLOOKUP($C901,Listen!$J$3:$L$39,3,0),0)</f>
        <v>0</v>
      </c>
      <c r="P901" s="453">
        <f t="shared" si="199"/>
        <v>0</v>
      </c>
      <c r="Q901" s="453">
        <f t="shared" si="212"/>
        <v>0</v>
      </c>
      <c r="R901" s="453">
        <f t="shared" si="212"/>
        <v>0</v>
      </c>
      <c r="S901" s="453">
        <f t="shared" si="212"/>
        <v>0</v>
      </c>
      <c r="T901" s="453">
        <f t="shared" si="212"/>
        <v>0</v>
      </c>
      <c r="U901" s="453">
        <f t="shared" si="212"/>
        <v>0</v>
      </c>
      <c r="V901" s="453">
        <f t="shared" si="212"/>
        <v>0</v>
      </c>
      <c r="W901" s="384">
        <f t="shared" si="209"/>
        <v>0</v>
      </c>
      <c r="X901" s="565">
        <f>IF(D901='A. Allgemeine Informationen'!$C$17,$M901-Y901,HLOOKUP('A. Allgemeine Informationen'!$C$17-1,$Z$1:$AF$2005,ROW(D901),FALSE)-$Y901)</f>
        <v>0</v>
      </c>
      <c r="Y901" s="384">
        <f>HLOOKUP('A. Allgemeine Informationen'!$C$17,$Z$1:$AF$2005,ROW(D901),FALSE)</f>
        <v>0</v>
      </c>
      <c r="Z901" s="565">
        <f t="shared" si="200"/>
        <v>0</v>
      </c>
      <c r="AA901" s="565">
        <f t="shared" si="201"/>
        <v>0</v>
      </c>
      <c r="AB901" s="565">
        <f t="shared" si="202"/>
        <v>0</v>
      </c>
      <c r="AC901" s="565">
        <f t="shared" si="203"/>
        <v>0</v>
      </c>
      <c r="AD901" s="572">
        <f t="shared" si="204"/>
        <v>0</v>
      </c>
      <c r="AE901" s="560">
        <f t="shared" si="205"/>
        <v>0</v>
      </c>
      <c r="AF901" s="561">
        <f t="shared" si="206"/>
        <v>0</v>
      </c>
      <c r="AG901" s="562"/>
    </row>
    <row r="902" spans="2:33" s="418" customFormat="1" ht="15" customHeight="1" x14ac:dyDescent="0.2">
      <c r="B902" s="554"/>
      <c r="C902" s="382"/>
      <c r="D902" s="383"/>
      <c r="E902" s="381"/>
      <c r="F902" s="1040"/>
      <c r="G902" s="1038"/>
      <c r="H902" s="1041"/>
      <c r="I902" s="381"/>
      <c r="J902" s="568">
        <f t="shared" ref="J902:J965" si="213">E902+G902-I902</f>
        <v>0</v>
      </c>
      <c r="K902" s="381"/>
      <c r="L902" s="381"/>
      <c r="M902" s="568">
        <f t="shared" si="207"/>
        <v>0</v>
      </c>
      <c r="N902" s="570">
        <f>IFERROR(VLOOKUP($C902,Listen!$J$3:$L$39,2,0),0)</f>
        <v>0</v>
      </c>
      <c r="O902" s="570">
        <f>IFERROR(VLOOKUP($C902,Listen!$J$3:$L$39,3,0),0)</f>
        <v>0</v>
      </c>
      <c r="P902" s="453">
        <f t="shared" ref="P902:P965" si="214">$N902</f>
        <v>0</v>
      </c>
      <c r="Q902" s="453">
        <f t="shared" si="212"/>
        <v>0</v>
      </c>
      <c r="R902" s="453">
        <f t="shared" si="212"/>
        <v>0</v>
      </c>
      <c r="S902" s="453">
        <f t="shared" si="212"/>
        <v>0</v>
      </c>
      <c r="T902" s="453">
        <f t="shared" si="212"/>
        <v>0</v>
      </c>
      <c r="U902" s="453">
        <f t="shared" si="212"/>
        <v>0</v>
      </c>
      <c r="V902" s="453">
        <f t="shared" si="212"/>
        <v>0</v>
      </c>
      <c r="W902" s="384">
        <f t="shared" si="209"/>
        <v>0</v>
      </c>
      <c r="X902" s="565">
        <f>IF(D902='A. Allgemeine Informationen'!$C$17,$M902-Y902,HLOOKUP('A. Allgemeine Informationen'!$C$17-1,$Z$1:$AF$2005,ROW(D902),FALSE)-$Y902)</f>
        <v>0</v>
      </c>
      <c r="Y902" s="384">
        <f>HLOOKUP('A. Allgemeine Informationen'!$C$17,$Z$1:$AF$2005,ROW(D902),FALSE)</f>
        <v>0</v>
      </c>
      <c r="Z902" s="565">
        <f t="shared" ref="Z902:Z965" si="215">IF(OR($D902=0,$M902=0),0,IF($D902-$Z$5&lt;1,$M902-$M902/P902*(Z$5-$D902+1),0))</f>
        <v>0</v>
      </c>
      <c r="AA902" s="565">
        <f t="shared" ref="AA902:AA965" si="216">IF(OR($D902=0,$M902=0,Q902-(AA$5-$D902)=0),0,IF($D902-AA$5&lt;0,Z902-Z902/(Q902-(AA$5-$D902)),IF($D902-AA$5=0,$M902-$M902/Q902,0)))</f>
        <v>0</v>
      </c>
      <c r="AB902" s="565">
        <f t="shared" ref="AB902:AB965" si="217">IF(OR($D902=0,$M902=0,R902-(AB$5-$D902)=0),0,IF($D902-AB$5&lt;0,AA902-AA902/(R902-(AB$5-$D902)),IF($D902-AB$5=0,$M902-$M902/R902,0)))</f>
        <v>0</v>
      </c>
      <c r="AC902" s="565">
        <f t="shared" ref="AC902:AC965" si="218">IF(OR($D902=0,$M902=0,S902-(AC$5-$D902)=0),0,IF($D902-AC$5&lt;0,AB902-AB902/(S902-(AC$5-$D902)),IF($D902-AC$5=0,$M902-$M902/S902,0)))</f>
        <v>0</v>
      </c>
      <c r="AD902" s="572">
        <f t="shared" ref="AD902:AD965" si="219">IF(OR($D902=0,$M902=0,T902-(AD$5-$D902)=0),0,IF($D902-AD$5&lt;0,AC902-AC902/(T902-(AD$5-$D902)),IF($D902-AD$5=0,$M902-$M902/T902,0)))</f>
        <v>0</v>
      </c>
      <c r="AE902" s="560">
        <f t="shared" ref="AE902:AE965" si="220">IF(OR($D902=0,$M902=0,U902-(AE$5-$D902)=0),0,IF($D902-AE$5&lt;0,AD902-AD902/(U902-(AE$5-$D902)),IF($D902-AE$5=0,$M902-$M902/U902,0)))</f>
        <v>0</v>
      </c>
      <c r="AF902" s="561">
        <f t="shared" ref="AF902:AF965" si="221">IF(OR($D902=0,$M902=0,V902-(AF$5-$D902)=0),0,IF($D902-AF$5&lt;0,AE902-AE902/(V902-(AF$5-$D902)),IF($D902-AF$5=0,$M902-$M902/V902,0)))</f>
        <v>0</v>
      </c>
      <c r="AG902" s="562"/>
    </row>
    <row r="903" spans="2:33" s="418" customFormat="1" ht="15" customHeight="1" x14ac:dyDescent="0.2">
      <c r="B903" s="554"/>
      <c r="C903" s="382"/>
      <c r="D903" s="383"/>
      <c r="E903" s="381"/>
      <c r="F903" s="1040"/>
      <c r="G903" s="1038"/>
      <c r="H903" s="1041"/>
      <c r="I903" s="381"/>
      <c r="J903" s="568">
        <f t="shared" si="213"/>
        <v>0</v>
      </c>
      <c r="K903" s="381"/>
      <c r="L903" s="381"/>
      <c r="M903" s="568">
        <f t="shared" ref="M903:M966" si="222">J903-K903</f>
        <v>0</v>
      </c>
      <c r="N903" s="570">
        <f>IFERROR(VLOOKUP($C903,Listen!$J$3:$L$39,2,0),0)</f>
        <v>0</v>
      </c>
      <c r="O903" s="570">
        <f>IFERROR(VLOOKUP($C903,Listen!$J$3:$L$39,3,0),0)</f>
        <v>0</v>
      </c>
      <c r="P903" s="453">
        <f t="shared" si="214"/>
        <v>0</v>
      </c>
      <c r="Q903" s="453">
        <f t="shared" ref="Q903:V918" si="223">P903</f>
        <v>0</v>
      </c>
      <c r="R903" s="453">
        <f t="shared" si="223"/>
        <v>0</v>
      </c>
      <c r="S903" s="453">
        <f t="shared" si="223"/>
        <v>0</v>
      </c>
      <c r="T903" s="453">
        <f t="shared" si="223"/>
        <v>0</v>
      </c>
      <c r="U903" s="453">
        <f t="shared" si="223"/>
        <v>0</v>
      </c>
      <c r="V903" s="453">
        <f t="shared" si="223"/>
        <v>0</v>
      </c>
      <c r="W903" s="384">
        <f t="shared" ref="W903:W966" si="224">Y903+X903</f>
        <v>0</v>
      </c>
      <c r="X903" s="565">
        <f>IF(D903='A. Allgemeine Informationen'!$C$17,$M903-Y903,HLOOKUP('A. Allgemeine Informationen'!$C$17-1,$Z$1:$AF$2005,ROW(D903),FALSE)-$Y903)</f>
        <v>0</v>
      </c>
      <c r="Y903" s="384">
        <f>HLOOKUP('A. Allgemeine Informationen'!$C$17,$Z$1:$AF$2005,ROW(D903),FALSE)</f>
        <v>0</v>
      </c>
      <c r="Z903" s="565">
        <f t="shared" si="215"/>
        <v>0</v>
      </c>
      <c r="AA903" s="565">
        <f t="shared" si="216"/>
        <v>0</v>
      </c>
      <c r="AB903" s="565">
        <f t="shared" si="217"/>
        <v>0</v>
      </c>
      <c r="AC903" s="565">
        <f t="shared" si="218"/>
        <v>0</v>
      </c>
      <c r="AD903" s="572">
        <f t="shared" si="219"/>
        <v>0</v>
      </c>
      <c r="AE903" s="560">
        <f t="shared" si="220"/>
        <v>0</v>
      </c>
      <c r="AF903" s="561">
        <f t="shared" si="221"/>
        <v>0</v>
      </c>
      <c r="AG903" s="562"/>
    </row>
    <row r="904" spans="2:33" s="418" customFormat="1" ht="15" customHeight="1" x14ac:dyDescent="0.2">
      <c r="B904" s="554"/>
      <c r="C904" s="382"/>
      <c r="D904" s="383"/>
      <c r="E904" s="381"/>
      <c r="F904" s="1040"/>
      <c r="G904" s="1038"/>
      <c r="H904" s="1041"/>
      <c r="I904" s="381"/>
      <c r="J904" s="568">
        <f t="shared" si="213"/>
        <v>0</v>
      </c>
      <c r="K904" s="381"/>
      <c r="L904" s="381"/>
      <c r="M904" s="568">
        <f t="shared" si="222"/>
        <v>0</v>
      </c>
      <c r="N904" s="570">
        <f>IFERROR(VLOOKUP($C904,Listen!$J$3:$L$39,2,0),0)</f>
        <v>0</v>
      </c>
      <c r="O904" s="570">
        <f>IFERROR(VLOOKUP($C904,Listen!$J$3:$L$39,3,0),0)</f>
        <v>0</v>
      </c>
      <c r="P904" s="453">
        <f t="shared" si="214"/>
        <v>0</v>
      </c>
      <c r="Q904" s="453">
        <f t="shared" si="223"/>
        <v>0</v>
      </c>
      <c r="R904" s="453">
        <f t="shared" si="223"/>
        <v>0</v>
      </c>
      <c r="S904" s="453">
        <f t="shared" si="223"/>
        <v>0</v>
      </c>
      <c r="T904" s="453">
        <f t="shared" si="223"/>
        <v>0</v>
      </c>
      <c r="U904" s="453">
        <f t="shared" si="223"/>
        <v>0</v>
      </c>
      <c r="V904" s="453">
        <f t="shared" si="223"/>
        <v>0</v>
      </c>
      <c r="W904" s="384">
        <f t="shared" si="224"/>
        <v>0</v>
      </c>
      <c r="X904" s="565">
        <f>IF(D904='A. Allgemeine Informationen'!$C$17,$M904-Y904,HLOOKUP('A. Allgemeine Informationen'!$C$17-1,$Z$1:$AF$2005,ROW(D904),FALSE)-$Y904)</f>
        <v>0</v>
      </c>
      <c r="Y904" s="384">
        <f>HLOOKUP('A. Allgemeine Informationen'!$C$17,$Z$1:$AF$2005,ROW(D904),FALSE)</f>
        <v>0</v>
      </c>
      <c r="Z904" s="565">
        <f t="shared" si="215"/>
        <v>0</v>
      </c>
      <c r="AA904" s="565">
        <f t="shared" si="216"/>
        <v>0</v>
      </c>
      <c r="AB904" s="565">
        <f t="shared" si="217"/>
        <v>0</v>
      </c>
      <c r="AC904" s="565">
        <f t="shared" si="218"/>
        <v>0</v>
      </c>
      <c r="AD904" s="572">
        <f t="shared" si="219"/>
        <v>0</v>
      </c>
      <c r="AE904" s="560">
        <f t="shared" si="220"/>
        <v>0</v>
      </c>
      <c r="AF904" s="561">
        <f t="shared" si="221"/>
        <v>0</v>
      </c>
      <c r="AG904" s="562"/>
    </row>
    <row r="905" spans="2:33" s="418" customFormat="1" ht="15" customHeight="1" x14ac:dyDescent="0.2">
      <c r="B905" s="554"/>
      <c r="C905" s="382"/>
      <c r="D905" s="383"/>
      <c r="E905" s="381"/>
      <c r="F905" s="1040"/>
      <c r="G905" s="1038"/>
      <c r="H905" s="1041"/>
      <c r="I905" s="381"/>
      <c r="J905" s="568">
        <f t="shared" si="213"/>
        <v>0</v>
      </c>
      <c r="K905" s="381"/>
      <c r="L905" s="381"/>
      <c r="M905" s="568">
        <f t="shared" si="222"/>
        <v>0</v>
      </c>
      <c r="N905" s="570">
        <f>IFERROR(VLOOKUP($C905,Listen!$J$3:$L$39,2,0),0)</f>
        <v>0</v>
      </c>
      <c r="O905" s="570">
        <f>IFERROR(VLOOKUP($C905,Listen!$J$3:$L$39,3,0),0)</f>
        <v>0</v>
      </c>
      <c r="P905" s="453">
        <f t="shared" si="214"/>
        <v>0</v>
      </c>
      <c r="Q905" s="453">
        <f t="shared" si="223"/>
        <v>0</v>
      </c>
      <c r="R905" s="453">
        <f t="shared" si="223"/>
        <v>0</v>
      </c>
      <c r="S905" s="453">
        <f t="shared" si="223"/>
        <v>0</v>
      </c>
      <c r="T905" s="453">
        <f t="shared" si="223"/>
        <v>0</v>
      </c>
      <c r="U905" s="453">
        <f t="shared" si="223"/>
        <v>0</v>
      </c>
      <c r="V905" s="453">
        <f t="shared" si="223"/>
        <v>0</v>
      </c>
      <c r="W905" s="384">
        <f t="shared" si="224"/>
        <v>0</v>
      </c>
      <c r="X905" s="565">
        <f>IF(D905='A. Allgemeine Informationen'!$C$17,$M905-Y905,HLOOKUP('A. Allgemeine Informationen'!$C$17-1,$Z$1:$AF$2005,ROW(D905),FALSE)-$Y905)</f>
        <v>0</v>
      </c>
      <c r="Y905" s="384">
        <f>HLOOKUP('A. Allgemeine Informationen'!$C$17,$Z$1:$AF$2005,ROW(D905),FALSE)</f>
        <v>0</v>
      </c>
      <c r="Z905" s="565">
        <f t="shared" si="215"/>
        <v>0</v>
      </c>
      <c r="AA905" s="565">
        <f t="shared" si="216"/>
        <v>0</v>
      </c>
      <c r="AB905" s="565">
        <f t="shared" si="217"/>
        <v>0</v>
      </c>
      <c r="AC905" s="565">
        <f t="shared" si="218"/>
        <v>0</v>
      </c>
      <c r="AD905" s="572">
        <f t="shared" si="219"/>
        <v>0</v>
      </c>
      <c r="AE905" s="560">
        <f t="shared" si="220"/>
        <v>0</v>
      </c>
      <c r="AF905" s="561">
        <f t="shared" si="221"/>
        <v>0</v>
      </c>
      <c r="AG905" s="562"/>
    </row>
    <row r="906" spans="2:33" s="418" customFormat="1" ht="15" customHeight="1" x14ac:dyDescent="0.2">
      <c r="B906" s="554"/>
      <c r="C906" s="382"/>
      <c r="D906" s="383"/>
      <c r="E906" s="381"/>
      <c r="F906" s="1040"/>
      <c r="G906" s="1038"/>
      <c r="H906" s="1041"/>
      <c r="I906" s="381"/>
      <c r="J906" s="568">
        <f t="shared" si="213"/>
        <v>0</v>
      </c>
      <c r="K906" s="381"/>
      <c r="L906" s="381"/>
      <c r="M906" s="568">
        <f t="shared" si="222"/>
        <v>0</v>
      </c>
      <c r="N906" s="570">
        <f>IFERROR(VLOOKUP($C906,Listen!$J$3:$L$39,2,0),0)</f>
        <v>0</v>
      </c>
      <c r="O906" s="570">
        <f>IFERROR(VLOOKUP($C906,Listen!$J$3:$L$39,3,0),0)</f>
        <v>0</v>
      </c>
      <c r="P906" s="453">
        <f t="shared" si="214"/>
        <v>0</v>
      </c>
      <c r="Q906" s="453">
        <f t="shared" si="223"/>
        <v>0</v>
      </c>
      <c r="R906" s="453">
        <f t="shared" si="223"/>
        <v>0</v>
      </c>
      <c r="S906" s="453">
        <f t="shared" si="223"/>
        <v>0</v>
      </c>
      <c r="T906" s="453">
        <f t="shared" si="223"/>
        <v>0</v>
      </c>
      <c r="U906" s="453">
        <f t="shared" si="223"/>
        <v>0</v>
      </c>
      <c r="V906" s="453">
        <f t="shared" si="223"/>
        <v>0</v>
      </c>
      <c r="W906" s="384">
        <f t="shared" si="224"/>
        <v>0</v>
      </c>
      <c r="X906" s="565">
        <f>IF(D906='A. Allgemeine Informationen'!$C$17,$M906-Y906,HLOOKUP('A. Allgemeine Informationen'!$C$17-1,$Z$1:$AF$2005,ROW(D906),FALSE)-$Y906)</f>
        <v>0</v>
      </c>
      <c r="Y906" s="384">
        <f>HLOOKUP('A. Allgemeine Informationen'!$C$17,$Z$1:$AF$2005,ROW(D906),FALSE)</f>
        <v>0</v>
      </c>
      <c r="Z906" s="565">
        <f t="shared" si="215"/>
        <v>0</v>
      </c>
      <c r="AA906" s="565">
        <f t="shared" si="216"/>
        <v>0</v>
      </c>
      <c r="AB906" s="565">
        <f t="shared" si="217"/>
        <v>0</v>
      </c>
      <c r="AC906" s="565">
        <f t="shared" si="218"/>
        <v>0</v>
      </c>
      <c r="AD906" s="572">
        <f t="shared" si="219"/>
        <v>0</v>
      </c>
      <c r="AE906" s="560">
        <f t="shared" si="220"/>
        <v>0</v>
      </c>
      <c r="AF906" s="561">
        <f t="shared" si="221"/>
        <v>0</v>
      </c>
      <c r="AG906" s="562"/>
    </row>
    <row r="907" spans="2:33" s="418" customFormat="1" ht="15" customHeight="1" x14ac:dyDescent="0.2">
      <c r="B907" s="554"/>
      <c r="C907" s="382"/>
      <c r="D907" s="383"/>
      <c r="E907" s="381"/>
      <c r="F907" s="1040"/>
      <c r="G907" s="1038"/>
      <c r="H907" s="1041"/>
      <c r="I907" s="381"/>
      <c r="J907" s="568">
        <f t="shared" si="213"/>
        <v>0</v>
      </c>
      <c r="K907" s="381"/>
      <c r="L907" s="381"/>
      <c r="M907" s="568">
        <f t="shared" si="222"/>
        <v>0</v>
      </c>
      <c r="N907" s="570">
        <f>IFERROR(VLOOKUP($C907,Listen!$J$3:$L$39,2,0),0)</f>
        <v>0</v>
      </c>
      <c r="O907" s="570">
        <f>IFERROR(VLOOKUP($C907,Listen!$J$3:$L$39,3,0),0)</f>
        <v>0</v>
      </c>
      <c r="P907" s="453">
        <f t="shared" si="214"/>
        <v>0</v>
      </c>
      <c r="Q907" s="453">
        <f t="shared" si="223"/>
        <v>0</v>
      </c>
      <c r="R907" s="453">
        <f t="shared" si="223"/>
        <v>0</v>
      </c>
      <c r="S907" s="453">
        <f t="shared" si="223"/>
        <v>0</v>
      </c>
      <c r="T907" s="453">
        <f t="shared" si="223"/>
        <v>0</v>
      </c>
      <c r="U907" s="453">
        <f t="shared" si="223"/>
        <v>0</v>
      </c>
      <c r="V907" s="453">
        <f t="shared" si="223"/>
        <v>0</v>
      </c>
      <c r="W907" s="384">
        <f t="shared" si="224"/>
        <v>0</v>
      </c>
      <c r="X907" s="565">
        <f>IF(D907='A. Allgemeine Informationen'!$C$17,$M907-Y907,HLOOKUP('A. Allgemeine Informationen'!$C$17-1,$Z$1:$AF$2005,ROW(D907),FALSE)-$Y907)</f>
        <v>0</v>
      </c>
      <c r="Y907" s="384">
        <f>HLOOKUP('A. Allgemeine Informationen'!$C$17,$Z$1:$AF$2005,ROW(D907),FALSE)</f>
        <v>0</v>
      </c>
      <c r="Z907" s="565">
        <f t="shared" si="215"/>
        <v>0</v>
      </c>
      <c r="AA907" s="565">
        <f t="shared" si="216"/>
        <v>0</v>
      </c>
      <c r="AB907" s="565">
        <f t="shared" si="217"/>
        <v>0</v>
      </c>
      <c r="AC907" s="565">
        <f t="shared" si="218"/>
        <v>0</v>
      </c>
      <c r="AD907" s="572">
        <f t="shared" si="219"/>
        <v>0</v>
      </c>
      <c r="AE907" s="560">
        <f t="shared" si="220"/>
        <v>0</v>
      </c>
      <c r="AF907" s="561">
        <f t="shared" si="221"/>
        <v>0</v>
      </c>
      <c r="AG907" s="562"/>
    </row>
    <row r="908" spans="2:33" s="418" customFormat="1" ht="15" customHeight="1" x14ac:dyDescent="0.2">
      <c r="B908" s="554"/>
      <c r="C908" s="382"/>
      <c r="D908" s="383"/>
      <c r="E908" s="381"/>
      <c r="F908" s="1040"/>
      <c r="G908" s="1038"/>
      <c r="H908" s="1041"/>
      <c r="I908" s="381"/>
      <c r="J908" s="568">
        <f t="shared" si="213"/>
        <v>0</v>
      </c>
      <c r="K908" s="381"/>
      <c r="L908" s="381"/>
      <c r="M908" s="568">
        <f t="shared" si="222"/>
        <v>0</v>
      </c>
      <c r="N908" s="570">
        <f>IFERROR(VLOOKUP($C908,Listen!$J$3:$L$39,2,0),0)</f>
        <v>0</v>
      </c>
      <c r="O908" s="570">
        <f>IFERROR(VLOOKUP($C908,Listen!$J$3:$L$39,3,0),0)</f>
        <v>0</v>
      </c>
      <c r="P908" s="453">
        <f t="shared" si="214"/>
        <v>0</v>
      </c>
      <c r="Q908" s="453">
        <f t="shared" si="223"/>
        <v>0</v>
      </c>
      <c r="R908" s="453">
        <f t="shared" si="223"/>
        <v>0</v>
      </c>
      <c r="S908" s="453">
        <f t="shared" si="223"/>
        <v>0</v>
      </c>
      <c r="T908" s="453">
        <f t="shared" si="223"/>
        <v>0</v>
      </c>
      <c r="U908" s="453">
        <f t="shared" si="223"/>
        <v>0</v>
      </c>
      <c r="V908" s="453">
        <f t="shared" si="223"/>
        <v>0</v>
      </c>
      <c r="W908" s="384">
        <f t="shared" si="224"/>
        <v>0</v>
      </c>
      <c r="X908" s="565">
        <f>IF(D908='A. Allgemeine Informationen'!$C$17,$M908-Y908,HLOOKUP('A. Allgemeine Informationen'!$C$17-1,$Z$1:$AF$2005,ROW(D908),FALSE)-$Y908)</f>
        <v>0</v>
      </c>
      <c r="Y908" s="384">
        <f>HLOOKUP('A. Allgemeine Informationen'!$C$17,$Z$1:$AF$2005,ROW(D908),FALSE)</f>
        <v>0</v>
      </c>
      <c r="Z908" s="565">
        <f t="shared" si="215"/>
        <v>0</v>
      </c>
      <c r="AA908" s="565">
        <f t="shared" si="216"/>
        <v>0</v>
      </c>
      <c r="AB908" s="565">
        <f t="shared" si="217"/>
        <v>0</v>
      </c>
      <c r="AC908" s="565">
        <f t="shared" si="218"/>
        <v>0</v>
      </c>
      <c r="AD908" s="572">
        <f t="shared" si="219"/>
        <v>0</v>
      </c>
      <c r="AE908" s="560">
        <f t="shared" si="220"/>
        <v>0</v>
      </c>
      <c r="AF908" s="561">
        <f t="shared" si="221"/>
        <v>0</v>
      </c>
      <c r="AG908" s="562"/>
    </row>
    <row r="909" spans="2:33" s="418" customFormat="1" ht="15" customHeight="1" x14ac:dyDescent="0.2">
      <c r="B909" s="554"/>
      <c r="C909" s="382"/>
      <c r="D909" s="383"/>
      <c r="E909" s="381"/>
      <c r="F909" s="1040"/>
      <c r="G909" s="1038"/>
      <c r="H909" s="1041"/>
      <c r="I909" s="381"/>
      <c r="J909" s="568">
        <f t="shared" si="213"/>
        <v>0</v>
      </c>
      <c r="K909" s="381"/>
      <c r="L909" s="381"/>
      <c r="M909" s="568">
        <f t="shared" si="222"/>
        <v>0</v>
      </c>
      <c r="N909" s="570">
        <f>IFERROR(VLOOKUP($C909,Listen!$J$3:$L$39,2,0),0)</f>
        <v>0</v>
      </c>
      <c r="O909" s="570">
        <f>IFERROR(VLOOKUP($C909,Listen!$J$3:$L$39,3,0),0)</f>
        <v>0</v>
      </c>
      <c r="P909" s="453">
        <f t="shared" si="214"/>
        <v>0</v>
      </c>
      <c r="Q909" s="453">
        <f t="shared" si="223"/>
        <v>0</v>
      </c>
      <c r="R909" s="453">
        <f t="shared" si="223"/>
        <v>0</v>
      </c>
      <c r="S909" s="453">
        <f t="shared" si="223"/>
        <v>0</v>
      </c>
      <c r="T909" s="453">
        <f t="shared" si="223"/>
        <v>0</v>
      </c>
      <c r="U909" s="453">
        <f t="shared" si="223"/>
        <v>0</v>
      </c>
      <c r="V909" s="453">
        <f t="shared" si="223"/>
        <v>0</v>
      </c>
      <c r="W909" s="384">
        <f t="shared" si="224"/>
        <v>0</v>
      </c>
      <c r="X909" s="565">
        <f>IF(D909='A. Allgemeine Informationen'!$C$17,$M909-Y909,HLOOKUP('A. Allgemeine Informationen'!$C$17-1,$Z$1:$AF$2005,ROW(D909),FALSE)-$Y909)</f>
        <v>0</v>
      </c>
      <c r="Y909" s="384">
        <f>HLOOKUP('A. Allgemeine Informationen'!$C$17,$Z$1:$AF$2005,ROW(D909),FALSE)</f>
        <v>0</v>
      </c>
      <c r="Z909" s="565">
        <f t="shared" si="215"/>
        <v>0</v>
      </c>
      <c r="AA909" s="565">
        <f t="shared" si="216"/>
        <v>0</v>
      </c>
      <c r="AB909" s="565">
        <f t="shared" si="217"/>
        <v>0</v>
      </c>
      <c r="AC909" s="565">
        <f t="shared" si="218"/>
        <v>0</v>
      </c>
      <c r="AD909" s="572">
        <f t="shared" si="219"/>
        <v>0</v>
      </c>
      <c r="AE909" s="560">
        <f t="shared" si="220"/>
        <v>0</v>
      </c>
      <c r="AF909" s="561">
        <f t="shared" si="221"/>
        <v>0</v>
      </c>
      <c r="AG909" s="562"/>
    </row>
    <row r="910" spans="2:33" s="418" customFormat="1" ht="15" customHeight="1" x14ac:dyDescent="0.2">
      <c r="B910" s="554"/>
      <c r="C910" s="382"/>
      <c r="D910" s="383"/>
      <c r="E910" s="381"/>
      <c r="F910" s="1040"/>
      <c r="G910" s="1038"/>
      <c r="H910" s="1041"/>
      <c r="I910" s="381"/>
      <c r="J910" s="568">
        <f t="shared" si="213"/>
        <v>0</v>
      </c>
      <c r="K910" s="381"/>
      <c r="L910" s="381"/>
      <c r="M910" s="568">
        <f t="shared" si="222"/>
        <v>0</v>
      </c>
      <c r="N910" s="570">
        <f>IFERROR(VLOOKUP($C910,Listen!$J$3:$L$39,2,0),0)</f>
        <v>0</v>
      </c>
      <c r="O910" s="570">
        <f>IFERROR(VLOOKUP($C910,Listen!$J$3:$L$39,3,0),0)</f>
        <v>0</v>
      </c>
      <c r="P910" s="453">
        <f t="shared" si="214"/>
        <v>0</v>
      </c>
      <c r="Q910" s="453">
        <f t="shared" si="223"/>
        <v>0</v>
      </c>
      <c r="R910" s="453">
        <f t="shared" si="223"/>
        <v>0</v>
      </c>
      <c r="S910" s="453">
        <f t="shared" si="223"/>
        <v>0</v>
      </c>
      <c r="T910" s="453">
        <f t="shared" si="223"/>
        <v>0</v>
      </c>
      <c r="U910" s="453">
        <f t="shared" si="223"/>
        <v>0</v>
      </c>
      <c r="V910" s="453">
        <f t="shared" si="223"/>
        <v>0</v>
      </c>
      <c r="W910" s="384">
        <f t="shared" si="224"/>
        <v>0</v>
      </c>
      <c r="X910" s="565">
        <f>IF(D910='A. Allgemeine Informationen'!$C$17,$M910-Y910,HLOOKUP('A. Allgemeine Informationen'!$C$17-1,$Z$1:$AF$2005,ROW(D910),FALSE)-$Y910)</f>
        <v>0</v>
      </c>
      <c r="Y910" s="384">
        <f>HLOOKUP('A. Allgemeine Informationen'!$C$17,$Z$1:$AF$2005,ROW(D910),FALSE)</f>
        <v>0</v>
      </c>
      <c r="Z910" s="565">
        <f t="shared" si="215"/>
        <v>0</v>
      </c>
      <c r="AA910" s="565">
        <f t="shared" si="216"/>
        <v>0</v>
      </c>
      <c r="AB910" s="565">
        <f t="shared" si="217"/>
        <v>0</v>
      </c>
      <c r="AC910" s="565">
        <f t="shared" si="218"/>
        <v>0</v>
      </c>
      <c r="AD910" s="572">
        <f t="shared" si="219"/>
        <v>0</v>
      </c>
      <c r="AE910" s="560">
        <f t="shared" si="220"/>
        <v>0</v>
      </c>
      <c r="AF910" s="561">
        <f t="shared" si="221"/>
        <v>0</v>
      </c>
      <c r="AG910" s="562"/>
    </row>
    <row r="911" spans="2:33" s="418" customFormat="1" ht="15" customHeight="1" x14ac:dyDescent="0.2">
      <c r="B911" s="554"/>
      <c r="C911" s="382"/>
      <c r="D911" s="383"/>
      <c r="E911" s="381"/>
      <c r="F911" s="1040"/>
      <c r="G911" s="1038"/>
      <c r="H911" s="1041"/>
      <c r="I911" s="381"/>
      <c r="J911" s="568">
        <f t="shared" si="213"/>
        <v>0</v>
      </c>
      <c r="K911" s="381"/>
      <c r="L911" s="381"/>
      <c r="M911" s="568">
        <f t="shared" si="222"/>
        <v>0</v>
      </c>
      <c r="N911" s="570">
        <f>IFERROR(VLOOKUP($C911,Listen!$J$3:$L$39,2,0),0)</f>
        <v>0</v>
      </c>
      <c r="O911" s="570">
        <f>IFERROR(VLOOKUP($C911,Listen!$J$3:$L$39,3,0),0)</f>
        <v>0</v>
      </c>
      <c r="P911" s="453">
        <f t="shared" si="214"/>
        <v>0</v>
      </c>
      <c r="Q911" s="453">
        <f t="shared" si="223"/>
        <v>0</v>
      </c>
      <c r="R911" s="453">
        <f t="shared" si="223"/>
        <v>0</v>
      </c>
      <c r="S911" s="453">
        <f t="shared" si="223"/>
        <v>0</v>
      </c>
      <c r="T911" s="453">
        <f t="shared" si="223"/>
        <v>0</v>
      </c>
      <c r="U911" s="453">
        <f t="shared" si="223"/>
        <v>0</v>
      </c>
      <c r="V911" s="453">
        <f t="shared" si="223"/>
        <v>0</v>
      </c>
      <c r="W911" s="384">
        <f t="shared" si="224"/>
        <v>0</v>
      </c>
      <c r="X911" s="565">
        <f>IF(D911='A. Allgemeine Informationen'!$C$17,$M911-Y911,HLOOKUP('A. Allgemeine Informationen'!$C$17-1,$Z$1:$AF$2005,ROW(D911),FALSE)-$Y911)</f>
        <v>0</v>
      </c>
      <c r="Y911" s="384">
        <f>HLOOKUP('A. Allgemeine Informationen'!$C$17,$Z$1:$AF$2005,ROW(D911),FALSE)</f>
        <v>0</v>
      </c>
      <c r="Z911" s="565">
        <f t="shared" si="215"/>
        <v>0</v>
      </c>
      <c r="AA911" s="565">
        <f t="shared" si="216"/>
        <v>0</v>
      </c>
      <c r="AB911" s="565">
        <f t="shared" si="217"/>
        <v>0</v>
      </c>
      <c r="AC911" s="565">
        <f t="shared" si="218"/>
        <v>0</v>
      </c>
      <c r="AD911" s="572">
        <f t="shared" si="219"/>
        <v>0</v>
      </c>
      <c r="AE911" s="560">
        <f t="shared" si="220"/>
        <v>0</v>
      </c>
      <c r="AF911" s="561">
        <f t="shared" si="221"/>
        <v>0</v>
      </c>
      <c r="AG911" s="562"/>
    </row>
    <row r="912" spans="2:33" s="418" customFormat="1" ht="15" customHeight="1" x14ac:dyDescent="0.2">
      <c r="B912" s="554"/>
      <c r="C912" s="382"/>
      <c r="D912" s="383"/>
      <c r="E912" s="381"/>
      <c r="F912" s="1040"/>
      <c r="G912" s="1038"/>
      <c r="H912" s="1041"/>
      <c r="I912" s="381"/>
      <c r="J912" s="568">
        <f t="shared" si="213"/>
        <v>0</v>
      </c>
      <c r="K912" s="381"/>
      <c r="L912" s="381"/>
      <c r="M912" s="568">
        <f t="shared" si="222"/>
        <v>0</v>
      </c>
      <c r="N912" s="570">
        <f>IFERROR(VLOOKUP($C912,Listen!$J$3:$L$39,2,0),0)</f>
        <v>0</v>
      </c>
      <c r="O912" s="570">
        <f>IFERROR(VLOOKUP($C912,Listen!$J$3:$L$39,3,0),0)</f>
        <v>0</v>
      </c>
      <c r="P912" s="453">
        <f t="shared" si="214"/>
        <v>0</v>
      </c>
      <c r="Q912" s="453">
        <f t="shared" si="223"/>
        <v>0</v>
      </c>
      <c r="R912" s="453">
        <f t="shared" si="223"/>
        <v>0</v>
      </c>
      <c r="S912" s="453">
        <f t="shared" si="223"/>
        <v>0</v>
      </c>
      <c r="T912" s="453">
        <f t="shared" si="223"/>
        <v>0</v>
      </c>
      <c r="U912" s="453">
        <f t="shared" si="223"/>
        <v>0</v>
      </c>
      <c r="V912" s="453">
        <f t="shared" si="223"/>
        <v>0</v>
      </c>
      <c r="W912" s="384">
        <f t="shared" si="224"/>
        <v>0</v>
      </c>
      <c r="X912" s="565">
        <f>IF(D912='A. Allgemeine Informationen'!$C$17,$M912-Y912,HLOOKUP('A. Allgemeine Informationen'!$C$17-1,$Z$1:$AF$2005,ROW(D912),FALSE)-$Y912)</f>
        <v>0</v>
      </c>
      <c r="Y912" s="384">
        <f>HLOOKUP('A. Allgemeine Informationen'!$C$17,$Z$1:$AF$2005,ROW(D912),FALSE)</f>
        <v>0</v>
      </c>
      <c r="Z912" s="565">
        <f t="shared" si="215"/>
        <v>0</v>
      </c>
      <c r="AA912" s="565">
        <f t="shared" si="216"/>
        <v>0</v>
      </c>
      <c r="AB912" s="565">
        <f t="shared" si="217"/>
        <v>0</v>
      </c>
      <c r="AC912" s="565">
        <f t="shared" si="218"/>
        <v>0</v>
      </c>
      <c r="AD912" s="572">
        <f t="shared" si="219"/>
        <v>0</v>
      </c>
      <c r="AE912" s="560">
        <f t="shared" si="220"/>
        <v>0</v>
      </c>
      <c r="AF912" s="561">
        <f t="shared" si="221"/>
        <v>0</v>
      </c>
      <c r="AG912" s="562"/>
    </row>
    <row r="913" spans="2:33" s="418" customFormat="1" ht="15" customHeight="1" x14ac:dyDescent="0.2">
      <c r="B913" s="554"/>
      <c r="C913" s="382"/>
      <c r="D913" s="383"/>
      <c r="E913" s="381"/>
      <c r="F913" s="1040"/>
      <c r="G913" s="1038"/>
      <c r="H913" s="1041"/>
      <c r="I913" s="381"/>
      <c r="J913" s="568">
        <f t="shared" si="213"/>
        <v>0</v>
      </c>
      <c r="K913" s="381"/>
      <c r="L913" s="381"/>
      <c r="M913" s="568">
        <f t="shared" si="222"/>
        <v>0</v>
      </c>
      <c r="N913" s="570">
        <f>IFERROR(VLOOKUP($C913,Listen!$J$3:$L$39,2,0),0)</f>
        <v>0</v>
      </c>
      <c r="O913" s="570">
        <f>IFERROR(VLOOKUP($C913,Listen!$J$3:$L$39,3,0),0)</f>
        <v>0</v>
      </c>
      <c r="P913" s="453">
        <f t="shared" si="214"/>
        <v>0</v>
      </c>
      <c r="Q913" s="453">
        <f t="shared" si="223"/>
        <v>0</v>
      </c>
      <c r="R913" s="453">
        <f t="shared" si="223"/>
        <v>0</v>
      </c>
      <c r="S913" s="453">
        <f t="shared" si="223"/>
        <v>0</v>
      </c>
      <c r="T913" s="453">
        <f t="shared" si="223"/>
        <v>0</v>
      </c>
      <c r="U913" s="453">
        <f t="shared" si="223"/>
        <v>0</v>
      </c>
      <c r="V913" s="453">
        <f t="shared" si="223"/>
        <v>0</v>
      </c>
      <c r="W913" s="384">
        <f t="shared" si="224"/>
        <v>0</v>
      </c>
      <c r="X913" s="565">
        <f>IF(D913='A. Allgemeine Informationen'!$C$17,$M913-Y913,HLOOKUP('A. Allgemeine Informationen'!$C$17-1,$Z$1:$AF$2005,ROW(D913),FALSE)-$Y913)</f>
        <v>0</v>
      </c>
      <c r="Y913" s="384">
        <f>HLOOKUP('A. Allgemeine Informationen'!$C$17,$Z$1:$AF$2005,ROW(D913),FALSE)</f>
        <v>0</v>
      </c>
      <c r="Z913" s="565">
        <f t="shared" si="215"/>
        <v>0</v>
      </c>
      <c r="AA913" s="565">
        <f t="shared" si="216"/>
        <v>0</v>
      </c>
      <c r="AB913" s="565">
        <f t="shared" si="217"/>
        <v>0</v>
      </c>
      <c r="AC913" s="565">
        <f t="shared" si="218"/>
        <v>0</v>
      </c>
      <c r="AD913" s="572">
        <f t="shared" si="219"/>
        <v>0</v>
      </c>
      <c r="AE913" s="560">
        <f t="shared" si="220"/>
        <v>0</v>
      </c>
      <c r="AF913" s="561">
        <f t="shared" si="221"/>
        <v>0</v>
      </c>
      <c r="AG913" s="562"/>
    </row>
    <row r="914" spans="2:33" s="418" customFormat="1" ht="15" customHeight="1" x14ac:dyDescent="0.2">
      <c r="B914" s="554"/>
      <c r="C914" s="382"/>
      <c r="D914" s="383"/>
      <c r="E914" s="381"/>
      <c r="F914" s="1040"/>
      <c r="G914" s="1038"/>
      <c r="H914" s="1041"/>
      <c r="I914" s="381"/>
      <c r="J914" s="568">
        <f t="shared" si="213"/>
        <v>0</v>
      </c>
      <c r="K914" s="381"/>
      <c r="L914" s="381"/>
      <c r="M914" s="568">
        <f t="shared" si="222"/>
        <v>0</v>
      </c>
      <c r="N914" s="570">
        <f>IFERROR(VLOOKUP($C914,Listen!$J$3:$L$39,2,0),0)</f>
        <v>0</v>
      </c>
      <c r="O914" s="570">
        <f>IFERROR(VLOOKUP($C914,Listen!$J$3:$L$39,3,0),0)</f>
        <v>0</v>
      </c>
      <c r="P914" s="453">
        <f t="shared" si="214"/>
        <v>0</v>
      </c>
      <c r="Q914" s="453">
        <f t="shared" si="223"/>
        <v>0</v>
      </c>
      <c r="R914" s="453">
        <f t="shared" si="223"/>
        <v>0</v>
      </c>
      <c r="S914" s="453">
        <f t="shared" si="223"/>
        <v>0</v>
      </c>
      <c r="T914" s="453">
        <f t="shared" si="223"/>
        <v>0</v>
      </c>
      <c r="U914" s="453">
        <f t="shared" si="223"/>
        <v>0</v>
      </c>
      <c r="V914" s="453">
        <f t="shared" si="223"/>
        <v>0</v>
      </c>
      <c r="W914" s="384">
        <f t="shared" si="224"/>
        <v>0</v>
      </c>
      <c r="X914" s="565">
        <f>IF(D914='A. Allgemeine Informationen'!$C$17,$M914-Y914,HLOOKUP('A. Allgemeine Informationen'!$C$17-1,$Z$1:$AF$2005,ROW(D914),FALSE)-$Y914)</f>
        <v>0</v>
      </c>
      <c r="Y914" s="384">
        <f>HLOOKUP('A. Allgemeine Informationen'!$C$17,$Z$1:$AF$2005,ROW(D914),FALSE)</f>
        <v>0</v>
      </c>
      <c r="Z914" s="565">
        <f t="shared" si="215"/>
        <v>0</v>
      </c>
      <c r="AA914" s="565">
        <f t="shared" si="216"/>
        <v>0</v>
      </c>
      <c r="AB914" s="565">
        <f t="shared" si="217"/>
        <v>0</v>
      </c>
      <c r="AC914" s="565">
        <f t="shared" si="218"/>
        <v>0</v>
      </c>
      <c r="AD914" s="572">
        <f t="shared" si="219"/>
        <v>0</v>
      </c>
      <c r="AE914" s="560">
        <f t="shared" si="220"/>
        <v>0</v>
      </c>
      <c r="AF914" s="561">
        <f t="shared" si="221"/>
        <v>0</v>
      </c>
      <c r="AG914" s="562"/>
    </row>
    <row r="915" spans="2:33" s="418" customFormat="1" ht="15" customHeight="1" x14ac:dyDescent="0.2">
      <c r="B915" s="554"/>
      <c r="C915" s="382"/>
      <c r="D915" s="383"/>
      <c r="E915" s="381"/>
      <c r="F915" s="1040"/>
      <c r="G915" s="1038"/>
      <c r="H915" s="1041"/>
      <c r="I915" s="381"/>
      <c r="J915" s="568">
        <f t="shared" si="213"/>
        <v>0</v>
      </c>
      <c r="K915" s="381"/>
      <c r="L915" s="381"/>
      <c r="M915" s="568">
        <f t="shared" si="222"/>
        <v>0</v>
      </c>
      <c r="N915" s="570">
        <f>IFERROR(VLOOKUP($C915,Listen!$J$3:$L$39,2,0),0)</f>
        <v>0</v>
      </c>
      <c r="O915" s="570">
        <f>IFERROR(VLOOKUP($C915,Listen!$J$3:$L$39,3,0),0)</f>
        <v>0</v>
      </c>
      <c r="P915" s="453">
        <f t="shared" si="214"/>
        <v>0</v>
      </c>
      <c r="Q915" s="453">
        <f t="shared" si="223"/>
        <v>0</v>
      </c>
      <c r="R915" s="453">
        <f t="shared" si="223"/>
        <v>0</v>
      </c>
      <c r="S915" s="453">
        <f t="shared" si="223"/>
        <v>0</v>
      </c>
      <c r="T915" s="453">
        <f t="shared" si="223"/>
        <v>0</v>
      </c>
      <c r="U915" s="453">
        <f t="shared" si="223"/>
        <v>0</v>
      </c>
      <c r="V915" s="453">
        <f t="shared" si="223"/>
        <v>0</v>
      </c>
      <c r="W915" s="384">
        <f t="shared" si="224"/>
        <v>0</v>
      </c>
      <c r="X915" s="565">
        <f>IF(D915='A. Allgemeine Informationen'!$C$17,$M915-Y915,HLOOKUP('A. Allgemeine Informationen'!$C$17-1,$Z$1:$AF$2005,ROW(D915),FALSE)-$Y915)</f>
        <v>0</v>
      </c>
      <c r="Y915" s="384">
        <f>HLOOKUP('A. Allgemeine Informationen'!$C$17,$Z$1:$AF$2005,ROW(D915),FALSE)</f>
        <v>0</v>
      </c>
      <c r="Z915" s="565">
        <f t="shared" si="215"/>
        <v>0</v>
      </c>
      <c r="AA915" s="565">
        <f t="shared" si="216"/>
        <v>0</v>
      </c>
      <c r="AB915" s="565">
        <f t="shared" si="217"/>
        <v>0</v>
      </c>
      <c r="AC915" s="565">
        <f t="shared" si="218"/>
        <v>0</v>
      </c>
      <c r="AD915" s="572">
        <f t="shared" si="219"/>
        <v>0</v>
      </c>
      <c r="AE915" s="560">
        <f t="shared" si="220"/>
        <v>0</v>
      </c>
      <c r="AF915" s="561">
        <f t="shared" si="221"/>
        <v>0</v>
      </c>
      <c r="AG915" s="562"/>
    </row>
    <row r="916" spans="2:33" s="418" customFormat="1" ht="15" customHeight="1" x14ac:dyDescent="0.2">
      <c r="B916" s="554"/>
      <c r="C916" s="382"/>
      <c r="D916" s="383"/>
      <c r="E916" s="381"/>
      <c r="F916" s="1040"/>
      <c r="G916" s="1038"/>
      <c r="H916" s="1041"/>
      <c r="I916" s="381"/>
      <c r="J916" s="568">
        <f t="shared" si="213"/>
        <v>0</v>
      </c>
      <c r="K916" s="381"/>
      <c r="L916" s="381"/>
      <c r="M916" s="568">
        <f t="shared" si="222"/>
        <v>0</v>
      </c>
      <c r="N916" s="570">
        <f>IFERROR(VLOOKUP($C916,Listen!$J$3:$L$39,2,0),0)</f>
        <v>0</v>
      </c>
      <c r="O916" s="570">
        <f>IFERROR(VLOOKUP($C916,Listen!$J$3:$L$39,3,0),0)</f>
        <v>0</v>
      </c>
      <c r="P916" s="453">
        <f t="shared" si="214"/>
        <v>0</v>
      </c>
      <c r="Q916" s="453">
        <f t="shared" si="223"/>
        <v>0</v>
      </c>
      <c r="R916" s="453">
        <f t="shared" si="223"/>
        <v>0</v>
      </c>
      <c r="S916" s="453">
        <f t="shared" si="223"/>
        <v>0</v>
      </c>
      <c r="T916" s="453">
        <f t="shared" si="223"/>
        <v>0</v>
      </c>
      <c r="U916" s="453">
        <f t="shared" si="223"/>
        <v>0</v>
      </c>
      <c r="V916" s="453">
        <f t="shared" si="223"/>
        <v>0</v>
      </c>
      <c r="W916" s="384">
        <f t="shared" si="224"/>
        <v>0</v>
      </c>
      <c r="X916" s="565">
        <f>IF(D916='A. Allgemeine Informationen'!$C$17,$M916-Y916,HLOOKUP('A. Allgemeine Informationen'!$C$17-1,$Z$1:$AF$2005,ROW(D916),FALSE)-$Y916)</f>
        <v>0</v>
      </c>
      <c r="Y916" s="384">
        <f>HLOOKUP('A. Allgemeine Informationen'!$C$17,$Z$1:$AF$2005,ROW(D916),FALSE)</f>
        <v>0</v>
      </c>
      <c r="Z916" s="565">
        <f t="shared" si="215"/>
        <v>0</v>
      </c>
      <c r="AA916" s="565">
        <f t="shared" si="216"/>
        <v>0</v>
      </c>
      <c r="AB916" s="565">
        <f t="shared" si="217"/>
        <v>0</v>
      </c>
      <c r="AC916" s="565">
        <f t="shared" si="218"/>
        <v>0</v>
      </c>
      <c r="AD916" s="572">
        <f t="shared" si="219"/>
        <v>0</v>
      </c>
      <c r="AE916" s="560">
        <f t="shared" si="220"/>
        <v>0</v>
      </c>
      <c r="AF916" s="561">
        <f t="shared" si="221"/>
        <v>0</v>
      </c>
      <c r="AG916" s="562"/>
    </row>
    <row r="917" spans="2:33" s="418" customFormat="1" ht="15" customHeight="1" x14ac:dyDescent="0.2">
      <c r="B917" s="554"/>
      <c r="C917" s="382"/>
      <c r="D917" s="383"/>
      <c r="E917" s="381"/>
      <c r="F917" s="1040"/>
      <c r="G917" s="1038"/>
      <c r="H917" s="1041"/>
      <c r="I917" s="381"/>
      <c r="J917" s="568">
        <f t="shared" si="213"/>
        <v>0</v>
      </c>
      <c r="K917" s="381"/>
      <c r="L917" s="381"/>
      <c r="M917" s="568">
        <f t="shared" si="222"/>
        <v>0</v>
      </c>
      <c r="N917" s="570">
        <f>IFERROR(VLOOKUP($C917,Listen!$J$3:$L$39,2,0),0)</f>
        <v>0</v>
      </c>
      <c r="O917" s="570">
        <f>IFERROR(VLOOKUP($C917,Listen!$J$3:$L$39,3,0),0)</f>
        <v>0</v>
      </c>
      <c r="P917" s="453">
        <f t="shared" si="214"/>
        <v>0</v>
      </c>
      <c r="Q917" s="453">
        <f t="shared" si="223"/>
        <v>0</v>
      </c>
      <c r="R917" s="453">
        <f t="shared" si="223"/>
        <v>0</v>
      </c>
      <c r="S917" s="453">
        <f t="shared" si="223"/>
        <v>0</v>
      </c>
      <c r="T917" s="453">
        <f t="shared" si="223"/>
        <v>0</v>
      </c>
      <c r="U917" s="453">
        <f t="shared" si="223"/>
        <v>0</v>
      </c>
      <c r="V917" s="453">
        <f t="shared" si="223"/>
        <v>0</v>
      </c>
      <c r="W917" s="384">
        <f t="shared" si="224"/>
        <v>0</v>
      </c>
      <c r="X917" s="565">
        <f>IF(D917='A. Allgemeine Informationen'!$C$17,$M917-Y917,HLOOKUP('A. Allgemeine Informationen'!$C$17-1,$Z$1:$AF$2005,ROW(D917),FALSE)-$Y917)</f>
        <v>0</v>
      </c>
      <c r="Y917" s="384">
        <f>HLOOKUP('A. Allgemeine Informationen'!$C$17,$Z$1:$AF$2005,ROW(D917),FALSE)</f>
        <v>0</v>
      </c>
      <c r="Z917" s="565">
        <f t="shared" si="215"/>
        <v>0</v>
      </c>
      <c r="AA917" s="565">
        <f t="shared" si="216"/>
        <v>0</v>
      </c>
      <c r="AB917" s="565">
        <f t="shared" si="217"/>
        <v>0</v>
      </c>
      <c r="AC917" s="565">
        <f t="shared" si="218"/>
        <v>0</v>
      </c>
      <c r="AD917" s="572">
        <f t="shared" si="219"/>
        <v>0</v>
      </c>
      <c r="AE917" s="560">
        <f t="shared" si="220"/>
        <v>0</v>
      </c>
      <c r="AF917" s="561">
        <f t="shared" si="221"/>
        <v>0</v>
      </c>
      <c r="AG917" s="562"/>
    </row>
    <row r="918" spans="2:33" s="418" customFormat="1" ht="15" customHeight="1" x14ac:dyDescent="0.2">
      <c r="B918" s="554"/>
      <c r="C918" s="382"/>
      <c r="D918" s="383"/>
      <c r="E918" s="381"/>
      <c r="F918" s="1040"/>
      <c r="G918" s="1038"/>
      <c r="H918" s="1041"/>
      <c r="I918" s="381"/>
      <c r="J918" s="568">
        <f t="shared" si="213"/>
        <v>0</v>
      </c>
      <c r="K918" s="381"/>
      <c r="L918" s="381"/>
      <c r="M918" s="568">
        <f t="shared" si="222"/>
        <v>0</v>
      </c>
      <c r="N918" s="570">
        <f>IFERROR(VLOOKUP($C918,Listen!$J$3:$L$39,2,0),0)</f>
        <v>0</v>
      </c>
      <c r="O918" s="570">
        <f>IFERROR(VLOOKUP($C918,Listen!$J$3:$L$39,3,0),0)</f>
        <v>0</v>
      </c>
      <c r="P918" s="453">
        <f t="shared" si="214"/>
        <v>0</v>
      </c>
      <c r="Q918" s="453">
        <f t="shared" si="223"/>
        <v>0</v>
      </c>
      <c r="R918" s="453">
        <f t="shared" si="223"/>
        <v>0</v>
      </c>
      <c r="S918" s="453">
        <f t="shared" si="223"/>
        <v>0</v>
      </c>
      <c r="T918" s="453">
        <f t="shared" si="223"/>
        <v>0</v>
      </c>
      <c r="U918" s="453">
        <f t="shared" si="223"/>
        <v>0</v>
      </c>
      <c r="V918" s="453">
        <f t="shared" si="223"/>
        <v>0</v>
      </c>
      <c r="W918" s="384">
        <f t="shared" si="224"/>
        <v>0</v>
      </c>
      <c r="X918" s="565">
        <f>IF(D918='A. Allgemeine Informationen'!$C$17,$M918-Y918,HLOOKUP('A. Allgemeine Informationen'!$C$17-1,$Z$1:$AF$2005,ROW(D918),FALSE)-$Y918)</f>
        <v>0</v>
      </c>
      <c r="Y918" s="384">
        <f>HLOOKUP('A. Allgemeine Informationen'!$C$17,$Z$1:$AF$2005,ROW(D918),FALSE)</f>
        <v>0</v>
      </c>
      <c r="Z918" s="565">
        <f t="shared" si="215"/>
        <v>0</v>
      </c>
      <c r="AA918" s="565">
        <f t="shared" si="216"/>
        <v>0</v>
      </c>
      <c r="AB918" s="565">
        <f t="shared" si="217"/>
        <v>0</v>
      </c>
      <c r="AC918" s="565">
        <f t="shared" si="218"/>
        <v>0</v>
      </c>
      <c r="AD918" s="572">
        <f t="shared" si="219"/>
        <v>0</v>
      </c>
      <c r="AE918" s="560">
        <f t="shared" si="220"/>
        <v>0</v>
      </c>
      <c r="AF918" s="561">
        <f t="shared" si="221"/>
        <v>0</v>
      </c>
      <c r="AG918" s="562"/>
    </row>
    <row r="919" spans="2:33" s="418" customFormat="1" ht="15" customHeight="1" x14ac:dyDescent="0.2">
      <c r="B919" s="554"/>
      <c r="C919" s="382"/>
      <c r="D919" s="383"/>
      <c r="E919" s="381"/>
      <c r="F919" s="1040"/>
      <c r="G919" s="1038"/>
      <c r="H919" s="1041"/>
      <c r="I919" s="381"/>
      <c r="J919" s="568">
        <f t="shared" si="213"/>
        <v>0</v>
      </c>
      <c r="K919" s="381"/>
      <c r="L919" s="381"/>
      <c r="M919" s="568">
        <f t="shared" si="222"/>
        <v>0</v>
      </c>
      <c r="N919" s="570">
        <f>IFERROR(VLOOKUP($C919,Listen!$J$3:$L$39,2,0),0)</f>
        <v>0</v>
      </c>
      <c r="O919" s="570">
        <f>IFERROR(VLOOKUP($C919,Listen!$J$3:$L$39,3,0),0)</f>
        <v>0</v>
      </c>
      <c r="P919" s="453">
        <f t="shared" si="214"/>
        <v>0</v>
      </c>
      <c r="Q919" s="453">
        <f t="shared" ref="Q919:V934" si="225">P919</f>
        <v>0</v>
      </c>
      <c r="R919" s="453">
        <f t="shared" si="225"/>
        <v>0</v>
      </c>
      <c r="S919" s="453">
        <f t="shared" si="225"/>
        <v>0</v>
      </c>
      <c r="T919" s="453">
        <f t="shared" si="225"/>
        <v>0</v>
      </c>
      <c r="U919" s="453">
        <f t="shared" si="225"/>
        <v>0</v>
      </c>
      <c r="V919" s="453">
        <f t="shared" si="225"/>
        <v>0</v>
      </c>
      <c r="W919" s="384">
        <f t="shared" si="224"/>
        <v>0</v>
      </c>
      <c r="X919" s="565">
        <f>IF(D919='A. Allgemeine Informationen'!$C$17,$M919-Y919,HLOOKUP('A. Allgemeine Informationen'!$C$17-1,$Z$1:$AF$2005,ROW(D919),FALSE)-$Y919)</f>
        <v>0</v>
      </c>
      <c r="Y919" s="384">
        <f>HLOOKUP('A. Allgemeine Informationen'!$C$17,$Z$1:$AF$2005,ROW(D919),FALSE)</f>
        <v>0</v>
      </c>
      <c r="Z919" s="565">
        <f t="shared" si="215"/>
        <v>0</v>
      </c>
      <c r="AA919" s="565">
        <f t="shared" si="216"/>
        <v>0</v>
      </c>
      <c r="AB919" s="565">
        <f t="shared" si="217"/>
        <v>0</v>
      </c>
      <c r="AC919" s="565">
        <f t="shared" si="218"/>
        <v>0</v>
      </c>
      <c r="AD919" s="572">
        <f t="shared" si="219"/>
        <v>0</v>
      </c>
      <c r="AE919" s="560">
        <f t="shared" si="220"/>
        <v>0</v>
      </c>
      <c r="AF919" s="561">
        <f t="shared" si="221"/>
        <v>0</v>
      </c>
      <c r="AG919" s="562"/>
    </row>
    <row r="920" spans="2:33" s="418" customFormat="1" ht="15" customHeight="1" x14ac:dyDescent="0.2">
      <c r="B920" s="554"/>
      <c r="C920" s="382"/>
      <c r="D920" s="383"/>
      <c r="E920" s="381"/>
      <c r="F920" s="1040"/>
      <c r="G920" s="1038"/>
      <c r="H920" s="1041"/>
      <c r="I920" s="381"/>
      <c r="J920" s="568">
        <f t="shared" si="213"/>
        <v>0</v>
      </c>
      <c r="K920" s="381"/>
      <c r="L920" s="381"/>
      <c r="M920" s="568">
        <f t="shared" si="222"/>
        <v>0</v>
      </c>
      <c r="N920" s="570">
        <f>IFERROR(VLOOKUP($C920,Listen!$J$3:$L$39,2,0),0)</f>
        <v>0</v>
      </c>
      <c r="O920" s="570">
        <f>IFERROR(VLOOKUP($C920,Listen!$J$3:$L$39,3,0),0)</f>
        <v>0</v>
      </c>
      <c r="P920" s="453">
        <f t="shared" si="214"/>
        <v>0</v>
      </c>
      <c r="Q920" s="453">
        <f t="shared" si="225"/>
        <v>0</v>
      </c>
      <c r="R920" s="453">
        <f t="shared" si="225"/>
        <v>0</v>
      </c>
      <c r="S920" s="453">
        <f t="shared" si="225"/>
        <v>0</v>
      </c>
      <c r="T920" s="453">
        <f t="shared" si="225"/>
        <v>0</v>
      </c>
      <c r="U920" s="453">
        <f t="shared" si="225"/>
        <v>0</v>
      </c>
      <c r="V920" s="453">
        <f t="shared" si="225"/>
        <v>0</v>
      </c>
      <c r="W920" s="384">
        <f t="shared" si="224"/>
        <v>0</v>
      </c>
      <c r="X920" s="565">
        <f>IF(D920='A. Allgemeine Informationen'!$C$17,$M920-Y920,HLOOKUP('A. Allgemeine Informationen'!$C$17-1,$Z$1:$AF$2005,ROW(D920),FALSE)-$Y920)</f>
        <v>0</v>
      </c>
      <c r="Y920" s="384">
        <f>HLOOKUP('A. Allgemeine Informationen'!$C$17,$Z$1:$AF$2005,ROW(D920),FALSE)</f>
        <v>0</v>
      </c>
      <c r="Z920" s="565">
        <f t="shared" si="215"/>
        <v>0</v>
      </c>
      <c r="AA920" s="565">
        <f t="shared" si="216"/>
        <v>0</v>
      </c>
      <c r="AB920" s="565">
        <f t="shared" si="217"/>
        <v>0</v>
      </c>
      <c r="AC920" s="565">
        <f t="shared" si="218"/>
        <v>0</v>
      </c>
      <c r="AD920" s="572">
        <f t="shared" si="219"/>
        <v>0</v>
      </c>
      <c r="AE920" s="560">
        <f t="shared" si="220"/>
        <v>0</v>
      </c>
      <c r="AF920" s="561">
        <f t="shared" si="221"/>
        <v>0</v>
      </c>
      <c r="AG920" s="562"/>
    </row>
    <row r="921" spans="2:33" s="418" customFormat="1" ht="15" customHeight="1" x14ac:dyDescent="0.2">
      <c r="B921" s="554"/>
      <c r="C921" s="382"/>
      <c r="D921" s="383"/>
      <c r="E921" s="381"/>
      <c r="F921" s="1040"/>
      <c r="G921" s="1038"/>
      <c r="H921" s="1041"/>
      <c r="I921" s="381"/>
      <c r="J921" s="568">
        <f t="shared" si="213"/>
        <v>0</v>
      </c>
      <c r="K921" s="381"/>
      <c r="L921" s="381"/>
      <c r="M921" s="568">
        <f t="shared" si="222"/>
        <v>0</v>
      </c>
      <c r="N921" s="570">
        <f>IFERROR(VLOOKUP($C921,Listen!$J$3:$L$39,2,0),0)</f>
        <v>0</v>
      </c>
      <c r="O921" s="570">
        <f>IFERROR(VLOOKUP($C921,Listen!$J$3:$L$39,3,0),0)</f>
        <v>0</v>
      </c>
      <c r="P921" s="453">
        <f t="shared" si="214"/>
        <v>0</v>
      </c>
      <c r="Q921" s="453">
        <f t="shared" si="225"/>
        <v>0</v>
      </c>
      <c r="R921" s="453">
        <f t="shared" si="225"/>
        <v>0</v>
      </c>
      <c r="S921" s="453">
        <f t="shared" si="225"/>
        <v>0</v>
      </c>
      <c r="T921" s="453">
        <f t="shared" si="225"/>
        <v>0</v>
      </c>
      <c r="U921" s="453">
        <f t="shared" si="225"/>
        <v>0</v>
      </c>
      <c r="V921" s="453">
        <f t="shared" si="225"/>
        <v>0</v>
      </c>
      <c r="W921" s="384">
        <f t="shared" si="224"/>
        <v>0</v>
      </c>
      <c r="X921" s="565">
        <f>IF(D921='A. Allgemeine Informationen'!$C$17,$M921-Y921,HLOOKUP('A. Allgemeine Informationen'!$C$17-1,$Z$1:$AF$2005,ROW(D921),FALSE)-$Y921)</f>
        <v>0</v>
      </c>
      <c r="Y921" s="384">
        <f>HLOOKUP('A. Allgemeine Informationen'!$C$17,$Z$1:$AF$2005,ROW(D921),FALSE)</f>
        <v>0</v>
      </c>
      <c r="Z921" s="565">
        <f t="shared" si="215"/>
        <v>0</v>
      </c>
      <c r="AA921" s="565">
        <f t="shared" si="216"/>
        <v>0</v>
      </c>
      <c r="AB921" s="565">
        <f t="shared" si="217"/>
        <v>0</v>
      </c>
      <c r="AC921" s="565">
        <f t="shared" si="218"/>
        <v>0</v>
      </c>
      <c r="AD921" s="572">
        <f t="shared" si="219"/>
        <v>0</v>
      </c>
      <c r="AE921" s="560">
        <f t="shared" si="220"/>
        <v>0</v>
      </c>
      <c r="AF921" s="561">
        <f t="shared" si="221"/>
        <v>0</v>
      </c>
      <c r="AG921" s="562"/>
    </row>
    <row r="922" spans="2:33" s="418" customFormat="1" ht="15" customHeight="1" x14ac:dyDescent="0.2">
      <c r="B922" s="554"/>
      <c r="C922" s="382"/>
      <c r="D922" s="383"/>
      <c r="E922" s="381"/>
      <c r="F922" s="1040"/>
      <c r="G922" s="1038"/>
      <c r="H922" s="1041"/>
      <c r="I922" s="381"/>
      <c r="J922" s="568">
        <f t="shared" si="213"/>
        <v>0</v>
      </c>
      <c r="K922" s="381"/>
      <c r="L922" s="381"/>
      <c r="M922" s="568">
        <f t="shared" si="222"/>
        <v>0</v>
      </c>
      <c r="N922" s="570">
        <f>IFERROR(VLOOKUP($C922,Listen!$J$3:$L$39,2,0),0)</f>
        <v>0</v>
      </c>
      <c r="O922" s="570">
        <f>IFERROR(VLOOKUP($C922,Listen!$J$3:$L$39,3,0),0)</f>
        <v>0</v>
      </c>
      <c r="P922" s="453">
        <f t="shared" si="214"/>
        <v>0</v>
      </c>
      <c r="Q922" s="453">
        <f t="shared" si="225"/>
        <v>0</v>
      </c>
      <c r="R922" s="453">
        <f t="shared" si="225"/>
        <v>0</v>
      </c>
      <c r="S922" s="453">
        <f t="shared" si="225"/>
        <v>0</v>
      </c>
      <c r="T922" s="453">
        <f t="shared" si="225"/>
        <v>0</v>
      </c>
      <c r="U922" s="453">
        <f t="shared" si="225"/>
        <v>0</v>
      </c>
      <c r="V922" s="453">
        <f t="shared" si="225"/>
        <v>0</v>
      </c>
      <c r="W922" s="384">
        <f t="shared" si="224"/>
        <v>0</v>
      </c>
      <c r="X922" s="565">
        <f>IF(D922='A. Allgemeine Informationen'!$C$17,$M922-Y922,HLOOKUP('A. Allgemeine Informationen'!$C$17-1,$Z$1:$AF$2005,ROW(D922),FALSE)-$Y922)</f>
        <v>0</v>
      </c>
      <c r="Y922" s="384">
        <f>HLOOKUP('A. Allgemeine Informationen'!$C$17,$Z$1:$AF$2005,ROW(D922),FALSE)</f>
        <v>0</v>
      </c>
      <c r="Z922" s="565">
        <f t="shared" si="215"/>
        <v>0</v>
      </c>
      <c r="AA922" s="565">
        <f t="shared" si="216"/>
        <v>0</v>
      </c>
      <c r="AB922" s="565">
        <f t="shared" si="217"/>
        <v>0</v>
      </c>
      <c r="AC922" s="565">
        <f t="shared" si="218"/>
        <v>0</v>
      </c>
      <c r="AD922" s="572">
        <f t="shared" si="219"/>
        <v>0</v>
      </c>
      <c r="AE922" s="560">
        <f t="shared" si="220"/>
        <v>0</v>
      </c>
      <c r="AF922" s="561">
        <f t="shared" si="221"/>
        <v>0</v>
      </c>
      <c r="AG922" s="562"/>
    </row>
    <row r="923" spans="2:33" s="418" customFormat="1" ht="15" customHeight="1" x14ac:dyDescent="0.2">
      <c r="B923" s="554"/>
      <c r="C923" s="382"/>
      <c r="D923" s="383"/>
      <c r="E923" s="381"/>
      <c r="F923" s="1040"/>
      <c r="G923" s="1038"/>
      <c r="H923" s="1041"/>
      <c r="I923" s="381"/>
      <c r="J923" s="568">
        <f t="shared" si="213"/>
        <v>0</v>
      </c>
      <c r="K923" s="381"/>
      <c r="L923" s="381"/>
      <c r="M923" s="568">
        <f t="shared" si="222"/>
        <v>0</v>
      </c>
      <c r="N923" s="570">
        <f>IFERROR(VLOOKUP($C923,Listen!$J$3:$L$39,2,0),0)</f>
        <v>0</v>
      </c>
      <c r="O923" s="570">
        <f>IFERROR(VLOOKUP($C923,Listen!$J$3:$L$39,3,0),0)</f>
        <v>0</v>
      </c>
      <c r="P923" s="453">
        <f t="shared" si="214"/>
        <v>0</v>
      </c>
      <c r="Q923" s="453">
        <f t="shared" si="225"/>
        <v>0</v>
      </c>
      <c r="R923" s="453">
        <f t="shared" si="225"/>
        <v>0</v>
      </c>
      <c r="S923" s="453">
        <f t="shared" si="225"/>
        <v>0</v>
      </c>
      <c r="T923" s="453">
        <f t="shared" si="225"/>
        <v>0</v>
      </c>
      <c r="U923" s="453">
        <f t="shared" si="225"/>
        <v>0</v>
      </c>
      <c r="V923" s="453">
        <f t="shared" si="225"/>
        <v>0</v>
      </c>
      <c r="W923" s="384">
        <f t="shared" si="224"/>
        <v>0</v>
      </c>
      <c r="X923" s="565">
        <f>IF(D923='A. Allgemeine Informationen'!$C$17,$M923-Y923,HLOOKUP('A. Allgemeine Informationen'!$C$17-1,$Z$1:$AF$2005,ROW(D923),FALSE)-$Y923)</f>
        <v>0</v>
      </c>
      <c r="Y923" s="384">
        <f>HLOOKUP('A. Allgemeine Informationen'!$C$17,$Z$1:$AF$2005,ROW(D923),FALSE)</f>
        <v>0</v>
      </c>
      <c r="Z923" s="565">
        <f t="shared" si="215"/>
        <v>0</v>
      </c>
      <c r="AA923" s="565">
        <f t="shared" si="216"/>
        <v>0</v>
      </c>
      <c r="AB923" s="565">
        <f t="shared" si="217"/>
        <v>0</v>
      </c>
      <c r="AC923" s="565">
        <f t="shared" si="218"/>
        <v>0</v>
      </c>
      <c r="AD923" s="572">
        <f t="shared" si="219"/>
        <v>0</v>
      </c>
      <c r="AE923" s="560">
        <f t="shared" si="220"/>
        <v>0</v>
      </c>
      <c r="AF923" s="561">
        <f t="shared" si="221"/>
        <v>0</v>
      </c>
      <c r="AG923" s="562"/>
    </row>
    <row r="924" spans="2:33" s="418" customFormat="1" ht="15" customHeight="1" x14ac:dyDescent="0.2">
      <c r="B924" s="554"/>
      <c r="C924" s="382"/>
      <c r="D924" s="383"/>
      <c r="E924" s="381"/>
      <c r="F924" s="1040"/>
      <c r="G924" s="1038"/>
      <c r="H924" s="1041"/>
      <c r="I924" s="381"/>
      <c r="J924" s="568">
        <f t="shared" si="213"/>
        <v>0</v>
      </c>
      <c r="K924" s="381"/>
      <c r="L924" s="381"/>
      <c r="M924" s="568">
        <f t="shared" si="222"/>
        <v>0</v>
      </c>
      <c r="N924" s="570">
        <f>IFERROR(VLOOKUP($C924,Listen!$J$3:$L$39,2,0),0)</f>
        <v>0</v>
      </c>
      <c r="O924" s="570">
        <f>IFERROR(VLOOKUP($C924,Listen!$J$3:$L$39,3,0),0)</f>
        <v>0</v>
      </c>
      <c r="P924" s="453">
        <f t="shared" si="214"/>
        <v>0</v>
      </c>
      <c r="Q924" s="453">
        <f t="shared" si="225"/>
        <v>0</v>
      </c>
      <c r="R924" s="453">
        <f t="shared" si="225"/>
        <v>0</v>
      </c>
      <c r="S924" s="453">
        <f t="shared" si="225"/>
        <v>0</v>
      </c>
      <c r="T924" s="453">
        <f t="shared" si="225"/>
        <v>0</v>
      </c>
      <c r="U924" s="453">
        <f t="shared" si="225"/>
        <v>0</v>
      </c>
      <c r="V924" s="453">
        <f t="shared" si="225"/>
        <v>0</v>
      </c>
      <c r="W924" s="384">
        <f t="shared" si="224"/>
        <v>0</v>
      </c>
      <c r="X924" s="565">
        <f>IF(D924='A. Allgemeine Informationen'!$C$17,$M924-Y924,HLOOKUP('A. Allgemeine Informationen'!$C$17-1,$Z$1:$AF$2005,ROW(D924),FALSE)-$Y924)</f>
        <v>0</v>
      </c>
      <c r="Y924" s="384">
        <f>HLOOKUP('A. Allgemeine Informationen'!$C$17,$Z$1:$AF$2005,ROW(D924),FALSE)</f>
        <v>0</v>
      </c>
      <c r="Z924" s="565">
        <f t="shared" si="215"/>
        <v>0</v>
      </c>
      <c r="AA924" s="565">
        <f t="shared" si="216"/>
        <v>0</v>
      </c>
      <c r="AB924" s="565">
        <f t="shared" si="217"/>
        <v>0</v>
      </c>
      <c r="AC924" s="565">
        <f t="shared" si="218"/>
        <v>0</v>
      </c>
      <c r="AD924" s="572">
        <f t="shared" si="219"/>
        <v>0</v>
      </c>
      <c r="AE924" s="560">
        <f t="shared" si="220"/>
        <v>0</v>
      </c>
      <c r="AF924" s="561">
        <f t="shared" si="221"/>
        <v>0</v>
      </c>
      <c r="AG924" s="562"/>
    </row>
    <row r="925" spans="2:33" s="418" customFormat="1" ht="15" customHeight="1" x14ac:dyDescent="0.2">
      <c r="B925" s="554"/>
      <c r="C925" s="382"/>
      <c r="D925" s="383"/>
      <c r="E925" s="381"/>
      <c r="F925" s="1040"/>
      <c r="G925" s="1038"/>
      <c r="H925" s="1041"/>
      <c r="I925" s="381"/>
      <c r="J925" s="568">
        <f t="shared" si="213"/>
        <v>0</v>
      </c>
      <c r="K925" s="381"/>
      <c r="L925" s="381"/>
      <c r="M925" s="568">
        <f t="shared" si="222"/>
        <v>0</v>
      </c>
      <c r="N925" s="570">
        <f>IFERROR(VLOOKUP($C925,Listen!$J$3:$L$39,2,0),0)</f>
        <v>0</v>
      </c>
      <c r="O925" s="570">
        <f>IFERROR(VLOOKUP($C925,Listen!$J$3:$L$39,3,0),0)</f>
        <v>0</v>
      </c>
      <c r="P925" s="453">
        <f t="shared" si="214"/>
        <v>0</v>
      </c>
      <c r="Q925" s="453">
        <f t="shared" si="225"/>
        <v>0</v>
      </c>
      <c r="R925" s="453">
        <f t="shared" si="225"/>
        <v>0</v>
      </c>
      <c r="S925" s="453">
        <f t="shared" si="225"/>
        <v>0</v>
      </c>
      <c r="T925" s="453">
        <f t="shared" si="225"/>
        <v>0</v>
      </c>
      <c r="U925" s="453">
        <f t="shared" si="225"/>
        <v>0</v>
      </c>
      <c r="V925" s="453">
        <f t="shared" si="225"/>
        <v>0</v>
      </c>
      <c r="W925" s="384">
        <f t="shared" si="224"/>
        <v>0</v>
      </c>
      <c r="X925" s="565">
        <f>IF(D925='A. Allgemeine Informationen'!$C$17,$M925-Y925,HLOOKUP('A. Allgemeine Informationen'!$C$17-1,$Z$1:$AF$2005,ROW(D925),FALSE)-$Y925)</f>
        <v>0</v>
      </c>
      <c r="Y925" s="384">
        <f>HLOOKUP('A. Allgemeine Informationen'!$C$17,$Z$1:$AF$2005,ROW(D925),FALSE)</f>
        <v>0</v>
      </c>
      <c r="Z925" s="565">
        <f t="shared" si="215"/>
        <v>0</v>
      </c>
      <c r="AA925" s="565">
        <f t="shared" si="216"/>
        <v>0</v>
      </c>
      <c r="AB925" s="565">
        <f t="shared" si="217"/>
        <v>0</v>
      </c>
      <c r="AC925" s="565">
        <f t="shared" si="218"/>
        <v>0</v>
      </c>
      <c r="AD925" s="572">
        <f t="shared" si="219"/>
        <v>0</v>
      </c>
      <c r="AE925" s="560">
        <f t="shared" si="220"/>
        <v>0</v>
      </c>
      <c r="AF925" s="561">
        <f t="shared" si="221"/>
        <v>0</v>
      </c>
      <c r="AG925" s="562"/>
    </row>
    <row r="926" spans="2:33" s="418" customFormat="1" ht="15" customHeight="1" x14ac:dyDescent="0.2">
      <c r="B926" s="554"/>
      <c r="C926" s="382"/>
      <c r="D926" s="383"/>
      <c r="E926" s="381"/>
      <c r="F926" s="1040"/>
      <c r="G926" s="1038"/>
      <c r="H926" s="1041"/>
      <c r="I926" s="381"/>
      <c r="J926" s="568">
        <f t="shared" si="213"/>
        <v>0</v>
      </c>
      <c r="K926" s="381"/>
      <c r="L926" s="381"/>
      <c r="M926" s="568">
        <f t="shared" si="222"/>
        <v>0</v>
      </c>
      <c r="N926" s="570">
        <f>IFERROR(VLOOKUP($C926,Listen!$J$3:$L$39,2,0),0)</f>
        <v>0</v>
      </c>
      <c r="O926" s="570">
        <f>IFERROR(VLOOKUP($C926,Listen!$J$3:$L$39,3,0),0)</f>
        <v>0</v>
      </c>
      <c r="P926" s="453">
        <f t="shared" si="214"/>
        <v>0</v>
      </c>
      <c r="Q926" s="453">
        <f t="shared" si="225"/>
        <v>0</v>
      </c>
      <c r="R926" s="453">
        <f t="shared" si="225"/>
        <v>0</v>
      </c>
      <c r="S926" s="453">
        <f t="shared" si="225"/>
        <v>0</v>
      </c>
      <c r="T926" s="453">
        <f t="shared" si="225"/>
        <v>0</v>
      </c>
      <c r="U926" s="453">
        <f t="shared" si="225"/>
        <v>0</v>
      </c>
      <c r="V926" s="453">
        <f t="shared" si="225"/>
        <v>0</v>
      </c>
      <c r="W926" s="384">
        <f t="shared" si="224"/>
        <v>0</v>
      </c>
      <c r="X926" s="565">
        <f>IF(D926='A. Allgemeine Informationen'!$C$17,$M926-Y926,HLOOKUP('A. Allgemeine Informationen'!$C$17-1,$Z$1:$AF$2005,ROW(D926),FALSE)-$Y926)</f>
        <v>0</v>
      </c>
      <c r="Y926" s="384">
        <f>HLOOKUP('A. Allgemeine Informationen'!$C$17,$Z$1:$AF$2005,ROW(D926),FALSE)</f>
        <v>0</v>
      </c>
      <c r="Z926" s="565">
        <f t="shared" si="215"/>
        <v>0</v>
      </c>
      <c r="AA926" s="565">
        <f t="shared" si="216"/>
        <v>0</v>
      </c>
      <c r="AB926" s="565">
        <f t="shared" si="217"/>
        <v>0</v>
      </c>
      <c r="AC926" s="565">
        <f t="shared" si="218"/>
        <v>0</v>
      </c>
      <c r="AD926" s="572">
        <f t="shared" si="219"/>
        <v>0</v>
      </c>
      <c r="AE926" s="560">
        <f t="shared" si="220"/>
        <v>0</v>
      </c>
      <c r="AF926" s="561">
        <f t="shared" si="221"/>
        <v>0</v>
      </c>
      <c r="AG926" s="562"/>
    </row>
    <row r="927" spans="2:33" s="418" customFormat="1" ht="15" customHeight="1" x14ac:dyDescent="0.2">
      <c r="B927" s="554"/>
      <c r="C927" s="382"/>
      <c r="D927" s="383"/>
      <c r="E927" s="381"/>
      <c r="F927" s="1040"/>
      <c r="G927" s="1038"/>
      <c r="H927" s="1041"/>
      <c r="I927" s="381"/>
      <c r="J927" s="568">
        <f t="shared" si="213"/>
        <v>0</v>
      </c>
      <c r="K927" s="381"/>
      <c r="L927" s="381"/>
      <c r="M927" s="568">
        <f t="shared" si="222"/>
        <v>0</v>
      </c>
      <c r="N927" s="570">
        <f>IFERROR(VLOOKUP($C927,Listen!$J$3:$L$39,2,0),0)</f>
        <v>0</v>
      </c>
      <c r="O927" s="570">
        <f>IFERROR(VLOOKUP($C927,Listen!$J$3:$L$39,3,0),0)</f>
        <v>0</v>
      </c>
      <c r="P927" s="453">
        <f t="shared" si="214"/>
        <v>0</v>
      </c>
      <c r="Q927" s="453">
        <f t="shared" si="225"/>
        <v>0</v>
      </c>
      <c r="R927" s="453">
        <f t="shared" si="225"/>
        <v>0</v>
      </c>
      <c r="S927" s="453">
        <f t="shared" si="225"/>
        <v>0</v>
      </c>
      <c r="T927" s="453">
        <f t="shared" si="225"/>
        <v>0</v>
      </c>
      <c r="U927" s="453">
        <f t="shared" si="225"/>
        <v>0</v>
      </c>
      <c r="V927" s="453">
        <f t="shared" si="225"/>
        <v>0</v>
      </c>
      <c r="W927" s="384">
        <f t="shared" si="224"/>
        <v>0</v>
      </c>
      <c r="X927" s="565">
        <f>IF(D927='A. Allgemeine Informationen'!$C$17,$M927-Y927,HLOOKUP('A. Allgemeine Informationen'!$C$17-1,$Z$1:$AF$2005,ROW(D927),FALSE)-$Y927)</f>
        <v>0</v>
      </c>
      <c r="Y927" s="384">
        <f>HLOOKUP('A. Allgemeine Informationen'!$C$17,$Z$1:$AF$2005,ROW(D927),FALSE)</f>
        <v>0</v>
      </c>
      <c r="Z927" s="565">
        <f t="shared" si="215"/>
        <v>0</v>
      </c>
      <c r="AA927" s="565">
        <f t="shared" si="216"/>
        <v>0</v>
      </c>
      <c r="AB927" s="565">
        <f t="shared" si="217"/>
        <v>0</v>
      </c>
      <c r="AC927" s="565">
        <f t="shared" si="218"/>
        <v>0</v>
      </c>
      <c r="AD927" s="572">
        <f t="shared" si="219"/>
        <v>0</v>
      </c>
      <c r="AE927" s="560">
        <f t="shared" si="220"/>
        <v>0</v>
      </c>
      <c r="AF927" s="561">
        <f t="shared" si="221"/>
        <v>0</v>
      </c>
      <c r="AG927" s="562"/>
    </row>
    <row r="928" spans="2:33" s="418" customFormat="1" ht="15" customHeight="1" x14ac:dyDescent="0.2">
      <c r="B928" s="554"/>
      <c r="C928" s="382"/>
      <c r="D928" s="383"/>
      <c r="E928" s="381"/>
      <c r="F928" s="1040"/>
      <c r="G928" s="1038"/>
      <c r="H928" s="1041"/>
      <c r="I928" s="381"/>
      <c r="J928" s="568">
        <f t="shared" si="213"/>
        <v>0</v>
      </c>
      <c r="K928" s="381"/>
      <c r="L928" s="381"/>
      <c r="M928" s="568">
        <f t="shared" si="222"/>
        <v>0</v>
      </c>
      <c r="N928" s="570">
        <f>IFERROR(VLOOKUP($C928,Listen!$J$3:$L$39,2,0),0)</f>
        <v>0</v>
      </c>
      <c r="O928" s="570">
        <f>IFERROR(VLOOKUP($C928,Listen!$J$3:$L$39,3,0),0)</f>
        <v>0</v>
      </c>
      <c r="P928" s="453">
        <f t="shared" si="214"/>
        <v>0</v>
      </c>
      <c r="Q928" s="453">
        <f t="shared" si="225"/>
        <v>0</v>
      </c>
      <c r="R928" s="453">
        <f t="shared" si="225"/>
        <v>0</v>
      </c>
      <c r="S928" s="453">
        <f t="shared" si="225"/>
        <v>0</v>
      </c>
      <c r="T928" s="453">
        <f t="shared" si="225"/>
        <v>0</v>
      </c>
      <c r="U928" s="453">
        <f t="shared" si="225"/>
        <v>0</v>
      </c>
      <c r="V928" s="453">
        <f t="shared" si="225"/>
        <v>0</v>
      </c>
      <c r="W928" s="384">
        <f t="shared" si="224"/>
        <v>0</v>
      </c>
      <c r="X928" s="565">
        <f>IF(D928='A. Allgemeine Informationen'!$C$17,$M928-Y928,HLOOKUP('A. Allgemeine Informationen'!$C$17-1,$Z$1:$AF$2005,ROW(D928),FALSE)-$Y928)</f>
        <v>0</v>
      </c>
      <c r="Y928" s="384">
        <f>HLOOKUP('A. Allgemeine Informationen'!$C$17,$Z$1:$AF$2005,ROW(D928),FALSE)</f>
        <v>0</v>
      </c>
      <c r="Z928" s="565">
        <f t="shared" si="215"/>
        <v>0</v>
      </c>
      <c r="AA928" s="565">
        <f t="shared" si="216"/>
        <v>0</v>
      </c>
      <c r="AB928" s="565">
        <f t="shared" si="217"/>
        <v>0</v>
      </c>
      <c r="AC928" s="565">
        <f t="shared" si="218"/>
        <v>0</v>
      </c>
      <c r="AD928" s="572">
        <f t="shared" si="219"/>
        <v>0</v>
      </c>
      <c r="AE928" s="560">
        <f t="shared" si="220"/>
        <v>0</v>
      </c>
      <c r="AF928" s="561">
        <f t="shared" si="221"/>
        <v>0</v>
      </c>
      <c r="AG928" s="562"/>
    </row>
    <row r="929" spans="2:33" s="418" customFormat="1" ht="15" customHeight="1" x14ac:dyDescent="0.2">
      <c r="B929" s="554"/>
      <c r="C929" s="382"/>
      <c r="D929" s="383"/>
      <c r="E929" s="381"/>
      <c r="F929" s="1040"/>
      <c r="G929" s="1038"/>
      <c r="H929" s="1041"/>
      <c r="I929" s="381"/>
      <c r="J929" s="568">
        <f t="shared" si="213"/>
        <v>0</v>
      </c>
      <c r="K929" s="381"/>
      <c r="L929" s="381"/>
      <c r="M929" s="568">
        <f t="shared" si="222"/>
        <v>0</v>
      </c>
      <c r="N929" s="570">
        <f>IFERROR(VLOOKUP($C929,Listen!$J$3:$L$39,2,0),0)</f>
        <v>0</v>
      </c>
      <c r="O929" s="570">
        <f>IFERROR(VLOOKUP($C929,Listen!$J$3:$L$39,3,0),0)</f>
        <v>0</v>
      </c>
      <c r="P929" s="453">
        <f t="shared" si="214"/>
        <v>0</v>
      </c>
      <c r="Q929" s="453">
        <f t="shared" si="225"/>
        <v>0</v>
      </c>
      <c r="R929" s="453">
        <f t="shared" si="225"/>
        <v>0</v>
      </c>
      <c r="S929" s="453">
        <f t="shared" si="225"/>
        <v>0</v>
      </c>
      <c r="T929" s="453">
        <f t="shared" si="225"/>
        <v>0</v>
      </c>
      <c r="U929" s="453">
        <f t="shared" si="225"/>
        <v>0</v>
      </c>
      <c r="V929" s="453">
        <f t="shared" si="225"/>
        <v>0</v>
      </c>
      <c r="W929" s="384">
        <f t="shared" si="224"/>
        <v>0</v>
      </c>
      <c r="X929" s="565">
        <f>IF(D929='A. Allgemeine Informationen'!$C$17,$M929-Y929,HLOOKUP('A. Allgemeine Informationen'!$C$17-1,$Z$1:$AF$2005,ROW(D929),FALSE)-$Y929)</f>
        <v>0</v>
      </c>
      <c r="Y929" s="384">
        <f>HLOOKUP('A. Allgemeine Informationen'!$C$17,$Z$1:$AF$2005,ROW(D929),FALSE)</f>
        <v>0</v>
      </c>
      <c r="Z929" s="565">
        <f t="shared" si="215"/>
        <v>0</v>
      </c>
      <c r="AA929" s="565">
        <f t="shared" si="216"/>
        <v>0</v>
      </c>
      <c r="AB929" s="565">
        <f t="shared" si="217"/>
        <v>0</v>
      </c>
      <c r="AC929" s="565">
        <f t="shared" si="218"/>
        <v>0</v>
      </c>
      <c r="AD929" s="572">
        <f t="shared" si="219"/>
        <v>0</v>
      </c>
      <c r="AE929" s="560">
        <f t="shared" si="220"/>
        <v>0</v>
      </c>
      <c r="AF929" s="561">
        <f t="shared" si="221"/>
        <v>0</v>
      </c>
      <c r="AG929" s="562"/>
    </row>
    <row r="930" spans="2:33" s="418" customFormat="1" ht="15" customHeight="1" x14ac:dyDescent="0.2">
      <c r="B930" s="554"/>
      <c r="C930" s="382"/>
      <c r="D930" s="383"/>
      <c r="E930" s="381"/>
      <c r="F930" s="1040"/>
      <c r="G930" s="1038"/>
      <c r="H930" s="1041"/>
      <c r="I930" s="381"/>
      <c r="J930" s="568">
        <f t="shared" si="213"/>
        <v>0</v>
      </c>
      <c r="K930" s="381"/>
      <c r="L930" s="381"/>
      <c r="M930" s="568">
        <f t="shared" si="222"/>
        <v>0</v>
      </c>
      <c r="N930" s="570">
        <f>IFERROR(VLOOKUP($C930,Listen!$J$3:$L$39,2,0),0)</f>
        <v>0</v>
      </c>
      <c r="O930" s="570">
        <f>IFERROR(VLOOKUP($C930,Listen!$J$3:$L$39,3,0),0)</f>
        <v>0</v>
      </c>
      <c r="P930" s="453">
        <f t="shared" si="214"/>
        <v>0</v>
      </c>
      <c r="Q930" s="453">
        <f t="shared" si="225"/>
        <v>0</v>
      </c>
      <c r="R930" s="453">
        <f t="shared" si="225"/>
        <v>0</v>
      </c>
      <c r="S930" s="453">
        <f t="shared" si="225"/>
        <v>0</v>
      </c>
      <c r="T930" s="453">
        <f t="shared" si="225"/>
        <v>0</v>
      </c>
      <c r="U930" s="453">
        <f t="shared" si="225"/>
        <v>0</v>
      </c>
      <c r="V930" s="453">
        <f t="shared" si="225"/>
        <v>0</v>
      </c>
      <c r="W930" s="384">
        <f t="shared" si="224"/>
        <v>0</v>
      </c>
      <c r="X930" s="565">
        <f>IF(D930='A. Allgemeine Informationen'!$C$17,$M930-Y930,HLOOKUP('A. Allgemeine Informationen'!$C$17-1,$Z$1:$AF$2005,ROW(D930),FALSE)-$Y930)</f>
        <v>0</v>
      </c>
      <c r="Y930" s="384">
        <f>HLOOKUP('A. Allgemeine Informationen'!$C$17,$Z$1:$AF$2005,ROW(D930),FALSE)</f>
        <v>0</v>
      </c>
      <c r="Z930" s="565">
        <f t="shared" si="215"/>
        <v>0</v>
      </c>
      <c r="AA930" s="565">
        <f t="shared" si="216"/>
        <v>0</v>
      </c>
      <c r="AB930" s="565">
        <f t="shared" si="217"/>
        <v>0</v>
      </c>
      <c r="AC930" s="565">
        <f t="shared" si="218"/>
        <v>0</v>
      </c>
      <c r="AD930" s="572">
        <f t="shared" si="219"/>
        <v>0</v>
      </c>
      <c r="AE930" s="560">
        <f t="shared" si="220"/>
        <v>0</v>
      </c>
      <c r="AF930" s="561">
        <f t="shared" si="221"/>
        <v>0</v>
      </c>
      <c r="AG930" s="562"/>
    </row>
    <row r="931" spans="2:33" s="418" customFormat="1" ht="15" customHeight="1" x14ac:dyDescent="0.2">
      <c r="B931" s="554"/>
      <c r="C931" s="382"/>
      <c r="D931" s="383"/>
      <c r="E931" s="381"/>
      <c r="F931" s="1040"/>
      <c r="G931" s="1038"/>
      <c r="H931" s="1041"/>
      <c r="I931" s="381"/>
      <c r="J931" s="568">
        <f t="shared" si="213"/>
        <v>0</v>
      </c>
      <c r="K931" s="381"/>
      <c r="L931" s="381"/>
      <c r="M931" s="568">
        <f t="shared" si="222"/>
        <v>0</v>
      </c>
      <c r="N931" s="570">
        <f>IFERROR(VLOOKUP($C931,Listen!$J$3:$L$39,2,0),0)</f>
        <v>0</v>
      </c>
      <c r="O931" s="570">
        <f>IFERROR(VLOOKUP($C931,Listen!$J$3:$L$39,3,0),0)</f>
        <v>0</v>
      </c>
      <c r="P931" s="453">
        <f t="shared" si="214"/>
        <v>0</v>
      </c>
      <c r="Q931" s="453">
        <f t="shared" si="225"/>
        <v>0</v>
      </c>
      <c r="R931" s="453">
        <f t="shared" si="225"/>
        <v>0</v>
      </c>
      <c r="S931" s="453">
        <f t="shared" si="225"/>
        <v>0</v>
      </c>
      <c r="T931" s="453">
        <f t="shared" si="225"/>
        <v>0</v>
      </c>
      <c r="U931" s="453">
        <f t="shared" si="225"/>
        <v>0</v>
      </c>
      <c r="V931" s="453">
        <f t="shared" si="225"/>
        <v>0</v>
      </c>
      <c r="W931" s="384">
        <f t="shared" si="224"/>
        <v>0</v>
      </c>
      <c r="X931" s="565">
        <f>IF(D931='A. Allgemeine Informationen'!$C$17,$M931-Y931,HLOOKUP('A. Allgemeine Informationen'!$C$17-1,$Z$1:$AF$2005,ROW(D931),FALSE)-$Y931)</f>
        <v>0</v>
      </c>
      <c r="Y931" s="384">
        <f>HLOOKUP('A. Allgemeine Informationen'!$C$17,$Z$1:$AF$2005,ROW(D931),FALSE)</f>
        <v>0</v>
      </c>
      <c r="Z931" s="565">
        <f t="shared" si="215"/>
        <v>0</v>
      </c>
      <c r="AA931" s="565">
        <f t="shared" si="216"/>
        <v>0</v>
      </c>
      <c r="AB931" s="565">
        <f t="shared" si="217"/>
        <v>0</v>
      </c>
      <c r="AC931" s="565">
        <f t="shared" si="218"/>
        <v>0</v>
      </c>
      <c r="AD931" s="572">
        <f t="shared" si="219"/>
        <v>0</v>
      </c>
      <c r="AE931" s="560">
        <f t="shared" si="220"/>
        <v>0</v>
      </c>
      <c r="AF931" s="561">
        <f t="shared" si="221"/>
        <v>0</v>
      </c>
      <c r="AG931" s="562"/>
    </row>
    <row r="932" spans="2:33" s="418" customFormat="1" ht="15" customHeight="1" x14ac:dyDescent="0.2">
      <c r="B932" s="554"/>
      <c r="C932" s="382"/>
      <c r="D932" s="383"/>
      <c r="E932" s="381"/>
      <c r="F932" s="1040"/>
      <c r="G932" s="1038"/>
      <c r="H932" s="1041"/>
      <c r="I932" s="381"/>
      <c r="J932" s="568">
        <f t="shared" si="213"/>
        <v>0</v>
      </c>
      <c r="K932" s="381"/>
      <c r="L932" s="381"/>
      <c r="M932" s="568">
        <f t="shared" si="222"/>
        <v>0</v>
      </c>
      <c r="N932" s="570">
        <f>IFERROR(VLOOKUP($C932,Listen!$J$3:$L$39,2,0),0)</f>
        <v>0</v>
      </c>
      <c r="O932" s="570">
        <f>IFERROR(VLOOKUP($C932,Listen!$J$3:$L$39,3,0),0)</f>
        <v>0</v>
      </c>
      <c r="P932" s="453">
        <f t="shared" si="214"/>
        <v>0</v>
      </c>
      <c r="Q932" s="453">
        <f t="shared" si="225"/>
        <v>0</v>
      </c>
      <c r="R932" s="453">
        <f t="shared" si="225"/>
        <v>0</v>
      </c>
      <c r="S932" s="453">
        <f t="shared" si="225"/>
        <v>0</v>
      </c>
      <c r="T932" s="453">
        <f t="shared" si="225"/>
        <v>0</v>
      </c>
      <c r="U932" s="453">
        <f t="shared" si="225"/>
        <v>0</v>
      </c>
      <c r="V932" s="453">
        <f t="shared" si="225"/>
        <v>0</v>
      </c>
      <c r="W932" s="384">
        <f t="shared" si="224"/>
        <v>0</v>
      </c>
      <c r="X932" s="565">
        <f>IF(D932='A. Allgemeine Informationen'!$C$17,$M932-Y932,HLOOKUP('A. Allgemeine Informationen'!$C$17-1,$Z$1:$AF$2005,ROW(D932),FALSE)-$Y932)</f>
        <v>0</v>
      </c>
      <c r="Y932" s="384">
        <f>HLOOKUP('A. Allgemeine Informationen'!$C$17,$Z$1:$AF$2005,ROW(D932),FALSE)</f>
        <v>0</v>
      </c>
      <c r="Z932" s="565">
        <f t="shared" si="215"/>
        <v>0</v>
      </c>
      <c r="AA932" s="565">
        <f t="shared" si="216"/>
        <v>0</v>
      </c>
      <c r="AB932" s="565">
        <f t="shared" si="217"/>
        <v>0</v>
      </c>
      <c r="AC932" s="565">
        <f t="shared" si="218"/>
        <v>0</v>
      </c>
      <c r="AD932" s="572">
        <f t="shared" si="219"/>
        <v>0</v>
      </c>
      <c r="AE932" s="560">
        <f t="shared" si="220"/>
        <v>0</v>
      </c>
      <c r="AF932" s="561">
        <f t="shared" si="221"/>
        <v>0</v>
      </c>
      <c r="AG932" s="562"/>
    </row>
    <row r="933" spans="2:33" s="418" customFormat="1" ht="15" customHeight="1" x14ac:dyDescent="0.2">
      <c r="B933" s="554"/>
      <c r="C933" s="382"/>
      <c r="D933" s="383"/>
      <c r="E933" s="381"/>
      <c r="F933" s="1040"/>
      <c r="G933" s="1038"/>
      <c r="H933" s="1041"/>
      <c r="I933" s="381"/>
      <c r="J933" s="568">
        <f t="shared" si="213"/>
        <v>0</v>
      </c>
      <c r="K933" s="381"/>
      <c r="L933" s="381"/>
      <c r="M933" s="568">
        <f t="shared" si="222"/>
        <v>0</v>
      </c>
      <c r="N933" s="570">
        <f>IFERROR(VLOOKUP($C933,Listen!$J$3:$L$39,2,0),0)</f>
        <v>0</v>
      </c>
      <c r="O933" s="570">
        <f>IFERROR(VLOOKUP($C933,Listen!$J$3:$L$39,3,0),0)</f>
        <v>0</v>
      </c>
      <c r="P933" s="453">
        <f t="shared" si="214"/>
        <v>0</v>
      </c>
      <c r="Q933" s="453">
        <f t="shared" si="225"/>
        <v>0</v>
      </c>
      <c r="R933" s="453">
        <f t="shared" si="225"/>
        <v>0</v>
      </c>
      <c r="S933" s="453">
        <f t="shared" si="225"/>
        <v>0</v>
      </c>
      <c r="T933" s="453">
        <f t="shared" si="225"/>
        <v>0</v>
      </c>
      <c r="U933" s="453">
        <f t="shared" si="225"/>
        <v>0</v>
      </c>
      <c r="V933" s="453">
        <f t="shared" si="225"/>
        <v>0</v>
      </c>
      <c r="W933" s="384">
        <f t="shared" si="224"/>
        <v>0</v>
      </c>
      <c r="X933" s="565">
        <f>IF(D933='A. Allgemeine Informationen'!$C$17,$M933-Y933,HLOOKUP('A. Allgemeine Informationen'!$C$17-1,$Z$1:$AF$2005,ROW(D933),FALSE)-$Y933)</f>
        <v>0</v>
      </c>
      <c r="Y933" s="384">
        <f>HLOOKUP('A. Allgemeine Informationen'!$C$17,$Z$1:$AF$2005,ROW(D933),FALSE)</f>
        <v>0</v>
      </c>
      <c r="Z933" s="565">
        <f t="shared" si="215"/>
        <v>0</v>
      </c>
      <c r="AA933" s="565">
        <f t="shared" si="216"/>
        <v>0</v>
      </c>
      <c r="AB933" s="565">
        <f t="shared" si="217"/>
        <v>0</v>
      </c>
      <c r="AC933" s="565">
        <f t="shared" si="218"/>
        <v>0</v>
      </c>
      <c r="AD933" s="572">
        <f t="shared" si="219"/>
        <v>0</v>
      </c>
      <c r="AE933" s="560">
        <f t="shared" si="220"/>
        <v>0</v>
      </c>
      <c r="AF933" s="561">
        <f t="shared" si="221"/>
        <v>0</v>
      </c>
      <c r="AG933" s="562"/>
    </row>
    <row r="934" spans="2:33" s="418" customFormat="1" ht="15" customHeight="1" x14ac:dyDescent="0.2">
      <c r="B934" s="554"/>
      <c r="C934" s="382"/>
      <c r="D934" s="383"/>
      <c r="E934" s="381"/>
      <c r="F934" s="1040"/>
      <c r="G934" s="1038"/>
      <c r="H934" s="1041"/>
      <c r="I934" s="381"/>
      <c r="J934" s="568">
        <f t="shared" si="213"/>
        <v>0</v>
      </c>
      <c r="K934" s="381"/>
      <c r="L934" s="381"/>
      <c r="M934" s="568">
        <f t="shared" si="222"/>
        <v>0</v>
      </c>
      <c r="N934" s="570">
        <f>IFERROR(VLOOKUP($C934,Listen!$J$3:$L$39,2,0),0)</f>
        <v>0</v>
      </c>
      <c r="O934" s="570">
        <f>IFERROR(VLOOKUP($C934,Listen!$J$3:$L$39,3,0),0)</f>
        <v>0</v>
      </c>
      <c r="P934" s="453">
        <f t="shared" si="214"/>
        <v>0</v>
      </c>
      <c r="Q934" s="453">
        <f t="shared" si="225"/>
        <v>0</v>
      </c>
      <c r="R934" s="453">
        <f t="shared" si="225"/>
        <v>0</v>
      </c>
      <c r="S934" s="453">
        <f t="shared" si="225"/>
        <v>0</v>
      </c>
      <c r="T934" s="453">
        <f t="shared" si="225"/>
        <v>0</v>
      </c>
      <c r="U934" s="453">
        <f t="shared" si="225"/>
        <v>0</v>
      </c>
      <c r="V934" s="453">
        <f t="shared" si="225"/>
        <v>0</v>
      </c>
      <c r="W934" s="384">
        <f t="shared" si="224"/>
        <v>0</v>
      </c>
      <c r="X934" s="565">
        <f>IF(D934='A. Allgemeine Informationen'!$C$17,$M934-Y934,HLOOKUP('A. Allgemeine Informationen'!$C$17-1,$Z$1:$AF$2005,ROW(D934),FALSE)-$Y934)</f>
        <v>0</v>
      </c>
      <c r="Y934" s="384">
        <f>HLOOKUP('A. Allgemeine Informationen'!$C$17,$Z$1:$AF$2005,ROW(D934),FALSE)</f>
        <v>0</v>
      </c>
      <c r="Z934" s="565">
        <f t="shared" si="215"/>
        <v>0</v>
      </c>
      <c r="AA934" s="565">
        <f t="shared" si="216"/>
        <v>0</v>
      </c>
      <c r="AB934" s="565">
        <f t="shared" si="217"/>
        <v>0</v>
      </c>
      <c r="AC934" s="565">
        <f t="shared" si="218"/>
        <v>0</v>
      </c>
      <c r="AD934" s="572">
        <f t="shared" si="219"/>
        <v>0</v>
      </c>
      <c r="AE934" s="560">
        <f t="shared" si="220"/>
        <v>0</v>
      </c>
      <c r="AF934" s="561">
        <f t="shared" si="221"/>
        <v>0</v>
      </c>
      <c r="AG934" s="562"/>
    </row>
    <row r="935" spans="2:33" s="418" customFormat="1" ht="15" customHeight="1" x14ac:dyDescent="0.2">
      <c r="B935" s="554"/>
      <c r="C935" s="382"/>
      <c r="D935" s="383"/>
      <c r="E935" s="381"/>
      <c r="F935" s="1040"/>
      <c r="G935" s="1038"/>
      <c r="H935" s="1041"/>
      <c r="I935" s="381"/>
      <c r="J935" s="568">
        <f t="shared" si="213"/>
        <v>0</v>
      </c>
      <c r="K935" s="381"/>
      <c r="L935" s="381"/>
      <c r="M935" s="568">
        <f t="shared" si="222"/>
        <v>0</v>
      </c>
      <c r="N935" s="570">
        <f>IFERROR(VLOOKUP($C935,Listen!$J$3:$L$39,2,0),0)</f>
        <v>0</v>
      </c>
      <c r="O935" s="570">
        <f>IFERROR(VLOOKUP($C935,Listen!$J$3:$L$39,3,0),0)</f>
        <v>0</v>
      </c>
      <c r="P935" s="453">
        <f t="shared" si="214"/>
        <v>0</v>
      </c>
      <c r="Q935" s="453">
        <f t="shared" ref="Q935:V950" si="226">P935</f>
        <v>0</v>
      </c>
      <c r="R935" s="453">
        <f t="shared" si="226"/>
        <v>0</v>
      </c>
      <c r="S935" s="453">
        <f t="shared" si="226"/>
        <v>0</v>
      </c>
      <c r="T935" s="453">
        <f t="shared" si="226"/>
        <v>0</v>
      </c>
      <c r="U935" s="453">
        <f t="shared" si="226"/>
        <v>0</v>
      </c>
      <c r="V935" s="453">
        <f t="shared" si="226"/>
        <v>0</v>
      </c>
      <c r="W935" s="384">
        <f t="shared" si="224"/>
        <v>0</v>
      </c>
      <c r="X935" s="565">
        <f>IF(D935='A. Allgemeine Informationen'!$C$17,$M935-Y935,HLOOKUP('A. Allgemeine Informationen'!$C$17-1,$Z$1:$AF$2005,ROW(D935),FALSE)-$Y935)</f>
        <v>0</v>
      </c>
      <c r="Y935" s="384">
        <f>HLOOKUP('A. Allgemeine Informationen'!$C$17,$Z$1:$AF$2005,ROW(D935),FALSE)</f>
        <v>0</v>
      </c>
      <c r="Z935" s="565">
        <f t="shared" si="215"/>
        <v>0</v>
      </c>
      <c r="AA935" s="565">
        <f t="shared" si="216"/>
        <v>0</v>
      </c>
      <c r="AB935" s="565">
        <f t="shared" si="217"/>
        <v>0</v>
      </c>
      <c r="AC935" s="565">
        <f t="shared" si="218"/>
        <v>0</v>
      </c>
      <c r="AD935" s="572">
        <f t="shared" si="219"/>
        <v>0</v>
      </c>
      <c r="AE935" s="560">
        <f t="shared" si="220"/>
        <v>0</v>
      </c>
      <c r="AF935" s="561">
        <f t="shared" si="221"/>
        <v>0</v>
      </c>
      <c r="AG935" s="562"/>
    </row>
    <row r="936" spans="2:33" s="418" customFormat="1" ht="15" customHeight="1" x14ac:dyDescent="0.2">
      <c r="B936" s="554"/>
      <c r="C936" s="382"/>
      <c r="D936" s="383"/>
      <c r="E936" s="381"/>
      <c r="F936" s="1040"/>
      <c r="G936" s="1038"/>
      <c r="H936" s="1041"/>
      <c r="I936" s="381"/>
      <c r="J936" s="568">
        <f t="shared" si="213"/>
        <v>0</v>
      </c>
      <c r="K936" s="381"/>
      <c r="L936" s="381"/>
      <c r="M936" s="568">
        <f t="shared" si="222"/>
        <v>0</v>
      </c>
      <c r="N936" s="570">
        <f>IFERROR(VLOOKUP($C936,Listen!$J$3:$L$39,2,0),0)</f>
        <v>0</v>
      </c>
      <c r="O936" s="570">
        <f>IFERROR(VLOOKUP($C936,Listen!$J$3:$L$39,3,0),0)</f>
        <v>0</v>
      </c>
      <c r="P936" s="453">
        <f t="shared" si="214"/>
        <v>0</v>
      </c>
      <c r="Q936" s="453">
        <f t="shared" si="226"/>
        <v>0</v>
      </c>
      <c r="R936" s="453">
        <f t="shared" si="226"/>
        <v>0</v>
      </c>
      <c r="S936" s="453">
        <f t="shared" si="226"/>
        <v>0</v>
      </c>
      <c r="T936" s="453">
        <f t="shared" si="226"/>
        <v>0</v>
      </c>
      <c r="U936" s="453">
        <f t="shared" si="226"/>
        <v>0</v>
      </c>
      <c r="V936" s="453">
        <f t="shared" si="226"/>
        <v>0</v>
      </c>
      <c r="W936" s="384">
        <f t="shared" si="224"/>
        <v>0</v>
      </c>
      <c r="X936" s="565">
        <f>IF(D936='A. Allgemeine Informationen'!$C$17,$M936-Y936,HLOOKUP('A. Allgemeine Informationen'!$C$17-1,$Z$1:$AF$2005,ROW(D936),FALSE)-$Y936)</f>
        <v>0</v>
      </c>
      <c r="Y936" s="384">
        <f>HLOOKUP('A. Allgemeine Informationen'!$C$17,$Z$1:$AF$2005,ROW(D936),FALSE)</f>
        <v>0</v>
      </c>
      <c r="Z936" s="565">
        <f t="shared" si="215"/>
        <v>0</v>
      </c>
      <c r="AA936" s="565">
        <f t="shared" si="216"/>
        <v>0</v>
      </c>
      <c r="AB936" s="565">
        <f t="shared" si="217"/>
        <v>0</v>
      </c>
      <c r="AC936" s="565">
        <f t="shared" si="218"/>
        <v>0</v>
      </c>
      <c r="AD936" s="572">
        <f t="shared" si="219"/>
        <v>0</v>
      </c>
      <c r="AE936" s="560">
        <f t="shared" si="220"/>
        <v>0</v>
      </c>
      <c r="AF936" s="561">
        <f t="shared" si="221"/>
        <v>0</v>
      </c>
      <c r="AG936" s="562"/>
    </row>
    <row r="937" spans="2:33" s="418" customFormat="1" ht="15" customHeight="1" x14ac:dyDescent="0.2">
      <c r="B937" s="554"/>
      <c r="C937" s="382"/>
      <c r="D937" s="383"/>
      <c r="E937" s="381"/>
      <c r="F937" s="1040"/>
      <c r="G937" s="1038"/>
      <c r="H937" s="1041"/>
      <c r="I937" s="381"/>
      <c r="J937" s="568">
        <f t="shared" si="213"/>
        <v>0</v>
      </c>
      <c r="K937" s="381"/>
      <c r="L937" s="381"/>
      <c r="M937" s="568">
        <f t="shared" si="222"/>
        <v>0</v>
      </c>
      <c r="N937" s="570">
        <f>IFERROR(VLOOKUP($C937,Listen!$J$3:$L$39,2,0),0)</f>
        <v>0</v>
      </c>
      <c r="O937" s="570">
        <f>IFERROR(VLOOKUP($C937,Listen!$J$3:$L$39,3,0),0)</f>
        <v>0</v>
      </c>
      <c r="P937" s="453">
        <f t="shared" si="214"/>
        <v>0</v>
      </c>
      <c r="Q937" s="453">
        <f t="shared" si="226"/>
        <v>0</v>
      </c>
      <c r="R937" s="453">
        <f t="shared" si="226"/>
        <v>0</v>
      </c>
      <c r="S937" s="453">
        <f t="shared" si="226"/>
        <v>0</v>
      </c>
      <c r="T937" s="453">
        <f t="shared" si="226"/>
        <v>0</v>
      </c>
      <c r="U937" s="453">
        <f t="shared" si="226"/>
        <v>0</v>
      </c>
      <c r="V937" s="453">
        <f t="shared" si="226"/>
        <v>0</v>
      </c>
      <c r="W937" s="384">
        <f t="shared" si="224"/>
        <v>0</v>
      </c>
      <c r="X937" s="565">
        <f>IF(D937='A. Allgemeine Informationen'!$C$17,$M937-Y937,HLOOKUP('A. Allgemeine Informationen'!$C$17-1,$Z$1:$AF$2005,ROW(D937),FALSE)-$Y937)</f>
        <v>0</v>
      </c>
      <c r="Y937" s="384">
        <f>HLOOKUP('A. Allgemeine Informationen'!$C$17,$Z$1:$AF$2005,ROW(D937),FALSE)</f>
        <v>0</v>
      </c>
      <c r="Z937" s="565">
        <f t="shared" si="215"/>
        <v>0</v>
      </c>
      <c r="AA937" s="565">
        <f t="shared" si="216"/>
        <v>0</v>
      </c>
      <c r="AB937" s="565">
        <f t="shared" si="217"/>
        <v>0</v>
      </c>
      <c r="AC937" s="565">
        <f t="shared" si="218"/>
        <v>0</v>
      </c>
      <c r="AD937" s="572">
        <f t="shared" si="219"/>
        <v>0</v>
      </c>
      <c r="AE937" s="560">
        <f t="shared" si="220"/>
        <v>0</v>
      </c>
      <c r="AF937" s="561">
        <f t="shared" si="221"/>
        <v>0</v>
      </c>
      <c r="AG937" s="562"/>
    </row>
    <row r="938" spans="2:33" s="418" customFormat="1" ht="15" customHeight="1" x14ac:dyDescent="0.2">
      <c r="B938" s="554"/>
      <c r="C938" s="382"/>
      <c r="D938" s="383"/>
      <c r="E938" s="381"/>
      <c r="F938" s="1040"/>
      <c r="G938" s="1038"/>
      <c r="H938" s="1041"/>
      <c r="I938" s="381"/>
      <c r="J938" s="568">
        <f t="shared" si="213"/>
        <v>0</v>
      </c>
      <c r="K938" s="381"/>
      <c r="L938" s="381"/>
      <c r="M938" s="568">
        <f t="shared" si="222"/>
        <v>0</v>
      </c>
      <c r="N938" s="570">
        <f>IFERROR(VLOOKUP($C938,Listen!$J$3:$L$39,2,0),0)</f>
        <v>0</v>
      </c>
      <c r="O938" s="570">
        <f>IFERROR(VLOOKUP($C938,Listen!$J$3:$L$39,3,0),0)</f>
        <v>0</v>
      </c>
      <c r="P938" s="453">
        <f t="shared" si="214"/>
        <v>0</v>
      </c>
      <c r="Q938" s="453">
        <f t="shared" si="226"/>
        <v>0</v>
      </c>
      <c r="R938" s="453">
        <f t="shared" si="226"/>
        <v>0</v>
      </c>
      <c r="S938" s="453">
        <f t="shared" si="226"/>
        <v>0</v>
      </c>
      <c r="T938" s="453">
        <f t="shared" si="226"/>
        <v>0</v>
      </c>
      <c r="U938" s="453">
        <f t="shared" si="226"/>
        <v>0</v>
      </c>
      <c r="V938" s="453">
        <f t="shared" si="226"/>
        <v>0</v>
      </c>
      <c r="W938" s="384">
        <f t="shared" si="224"/>
        <v>0</v>
      </c>
      <c r="X938" s="565">
        <f>IF(D938='A. Allgemeine Informationen'!$C$17,$M938-Y938,HLOOKUP('A. Allgemeine Informationen'!$C$17-1,$Z$1:$AF$2005,ROW(D938),FALSE)-$Y938)</f>
        <v>0</v>
      </c>
      <c r="Y938" s="384">
        <f>HLOOKUP('A. Allgemeine Informationen'!$C$17,$Z$1:$AF$2005,ROW(D938),FALSE)</f>
        <v>0</v>
      </c>
      <c r="Z938" s="565">
        <f t="shared" si="215"/>
        <v>0</v>
      </c>
      <c r="AA938" s="565">
        <f t="shared" si="216"/>
        <v>0</v>
      </c>
      <c r="AB938" s="565">
        <f t="shared" si="217"/>
        <v>0</v>
      </c>
      <c r="AC938" s="565">
        <f t="shared" si="218"/>
        <v>0</v>
      </c>
      <c r="AD938" s="572">
        <f t="shared" si="219"/>
        <v>0</v>
      </c>
      <c r="AE938" s="560">
        <f t="shared" si="220"/>
        <v>0</v>
      </c>
      <c r="AF938" s="561">
        <f t="shared" si="221"/>
        <v>0</v>
      </c>
      <c r="AG938" s="562"/>
    </row>
    <row r="939" spans="2:33" s="418" customFormat="1" ht="15" customHeight="1" x14ac:dyDescent="0.2">
      <c r="B939" s="554"/>
      <c r="C939" s="382"/>
      <c r="D939" s="383"/>
      <c r="E939" s="381"/>
      <c r="F939" s="1040"/>
      <c r="G939" s="1038"/>
      <c r="H939" s="1041"/>
      <c r="I939" s="381"/>
      <c r="J939" s="568">
        <f t="shared" si="213"/>
        <v>0</v>
      </c>
      <c r="K939" s="381"/>
      <c r="L939" s="381"/>
      <c r="M939" s="568">
        <f t="shared" si="222"/>
        <v>0</v>
      </c>
      <c r="N939" s="570">
        <f>IFERROR(VLOOKUP($C939,Listen!$J$3:$L$39,2,0),0)</f>
        <v>0</v>
      </c>
      <c r="O939" s="570">
        <f>IFERROR(VLOOKUP($C939,Listen!$J$3:$L$39,3,0),0)</f>
        <v>0</v>
      </c>
      <c r="P939" s="453">
        <f t="shared" si="214"/>
        <v>0</v>
      </c>
      <c r="Q939" s="453">
        <f t="shared" si="226"/>
        <v>0</v>
      </c>
      <c r="R939" s="453">
        <f t="shared" si="226"/>
        <v>0</v>
      </c>
      <c r="S939" s="453">
        <f t="shared" si="226"/>
        <v>0</v>
      </c>
      <c r="T939" s="453">
        <f t="shared" si="226"/>
        <v>0</v>
      </c>
      <c r="U939" s="453">
        <f t="shared" si="226"/>
        <v>0</v>
      </c>
      <c r="V939" s="453">
        <f t="shared" si="226"/>
        <v>0</v>
      </c>
      <c r="W939" s="384">
        <f t="shared" si="224"/>
        <v>0</v>
      </c>
      <c r="X939" s="565">
        <f>IF(D939='A. Allgemeine Informationen'!$C$17,$M939-Y939,HLOOKUP('A. Allgemeine Informationen'!$C$17-1,$Z$1:$AF$2005,ROW(D939),FALSE)-$Y939)</f>
        <v>0</v>
      </c>
      <c r="Y939" s="384">
        <f>HLOOKUP('A. Allgemeine Informationen'!$C$17,$Z$1:$AF$2005,ROW(D939),FALSE)</f>
        <v>0</v>
      </c>
      <c r="Z939" s="565">
        <f t="shared" si="215"/>
        <v>0</v>
      </c>
      <c r="AA939" s="565">
        <f t="shared" si="216"/>
        <v>0</v>
      </c>
      <c r="AB939" s="565">
        <f t="shared" si="217"/>
        <v>0</v>
      </c>
      <c r="AC939" s="565">
        <f t="shared" si="218"/>
        <v>0</v>
      </c>
      <c r="AD939" s="572">
        <f t="shared" si="219"/>
        <v>0</v>
      </c>
      <c r="AE939" s="560">
        <f t="shared" si="220"/>
        <v>0</v>
      </c>
      <c r="AF939" s="561">
        <f t="shared" si="221"/>
        <v>0</v>
      </c>
      <c r="AG939" s="562"/>
    </row>
    <row r="940" spans="2:33" s="418" customFormat="1" ht="15" customHeight="1" x14ac:dyDescent="0.2">
      <c r="B940" s="554"/>
      <c r="C940" s="382"/>
      <c r="D940" s="383"/>
      <c r="E940" s="381"/>
      <c r="F940" s="1040"/>
      <c r="G940" s="1038"/>
      <c r="H940" s="1041"/>
      <c r="I940" s="381"/>
      <c r="J940" s="568">
        <f t="shared" si="213"/>
        <v>0</v>
      </c>
      <c r="K940" s="381"/>
      <c r="L940" s="381"/>
      <c r="M940" s="568">
        <f t="shared" si="222"/>
        <v>0</v>
      </c>
      <c r="N940" s="570">
        <f>IFERROR(VLOOKUP($C940,Listen!$J$3:$L$39,2,0),0)</f>
        <v>0</v>
      </c>
      <c r="O940" s="570">
        <f>IFERROR(VLOOKUP($C940,Listen!$J$3:$L$39,3,0),0)</f>
        <v>0</v>
      </c>
      <c r="P940" s="453">
        <f t="shared" si="214"/>
        <v>0</v>
      </c>
      <c r="Q940" s="453">
        <f t="shared" si="226"/>
        <v>0</v>
      </c>
      <c r="R940" s="453">
        <f t="shared" si="226"/>
        <v>0</v>
      </c>
      <c r="S940" s="453">
        <f t="shared" si="226"/>
        <v>0</v>
      </c>
      <c r="T940" s="453">
        <f t="shared" si="226"/>
        <v>0</v>
      </c>
      <c r="U940" s="453">
        <f t="shared" si="226"/>
        <v>0</v>
      </c>
      <c r="V940" s="453">
        <f t="shared" si="226"/>
        <v>0</v>
      </c>
      <c r="W940" s="384">
        <f t="shared" si="224"/>
        <v>0</v>
      </c>
      <c r="X940" s="565">
        <f>IF(D940='A. Allgemeine Informationen'!$C$17,$M940-Y940,HLOOKUP('A. Allgemeine Informationen'!$C$17-1,$Z$1:$AF$2005,ROW(D940),FALSE)-$Y940)</f>
        <v>0</v>
      </c>
      <c r="Y940" s="384">
        <f>HLOOKUP('A. Allgemeine Informationen'!$C$17,$Z$1:$AF$2005,ROW(D940),FALSE)</f>
        <v>0</v>
      </c>
      <c r="Z940" s="565">
        <f t="shared" si="215"/>
        <v>0</v>
      </c>
      <c r="AA940" s="565">
        <f t="shared" si="216"/>
        <v>0</v>
      </c>
      <c r="AB940" s="565">
        <f t="shared" si="217"/>
        <v>0</v>
      </c>
      <c r="AC940" s="565">
        <f t="shared" si="218"/>
        <v>0</v>
      </c>
      <c r="AD940" s="572">
        <f t="shared" si="219"/>
        <v>0</v>
      </c>
      <c r="AE940" s="560">
        <f t="shared" si="220"/>
        <v>0</v>
      </c>
      <c r="AF940" s="561">
        <f t="shared" si="221"/>
        <v>0</v>
      </c>
      <c r="AG940" s="562"/>
    </row>
    <row r="941" spans="2:33" s="418" customFormat="1" ht="15" customHeight="1" x14ac:dyDescent="0.2">
      <c r="B941" s="554"/>
      <c r="C941" s="382"/>
      <c r="D941" s="383"/>
      <c r="E941" s="381"/>
      <c r="F941" s="1040"/>
      <c r="G941" s="1038"/>
      <c r="H941" s="1041"/>
      <c r="I941" s="381"/>
      <c r="J941" s="568">
        <f t="shared" si="213"/>
        <v>0</v>
      </c>
      <c r="K941" s="381"/>
      <c r="L941" s="381"/>
      <c r="M941" s="568">
        <f t="shared" si="222"/>
        <v>0</v>
      </c>
      <c r="N941" s="570">
        <f>IFERROR(VLOOKUP($C941,Listen!$J$3:$L$39,2,0),0)</f>
        <v>0</v>
      </c>
      <c r="O941" s="570">
        <f>IFERROR(VLOOKUP($C941,Listen!$J$3:$L$39,3,0),0)</f>
        <v>0</v>
      </c>
      <c r="P941" s="453">
        <f t="shared" si="214"/>
        <v>0</v>
      </c>
      <c r="Q941" s="453">
        <f t="shared" si="226"/>
        <v>0</v>
      </c>
      <c r="R941" s="453">
        <f t="shared" si="226"/>
        <v>0</v>
      </c>
      <c r="S941" s="453">
        <f t="shared" si="226"/>
        <v>0</v>
      </c>
      <c r="T941" s="453">
        <f t="shared" si="226"/>
        <v>0</v>
      </c>
      <c r="U941" s="453">
        <f t="shared" si="226"/>
        <v>0</v>
      </c>
      <c r="V941" s="453">
        <f t="shared" si="226"/>
        <v>0</v>
      </c>
      <c r="W941" s="384">
        <f t="shared" si="224"/>
        <v>0</v>
      </c>
      <c r="X941" s="565">
        <f>IF(D941='A. Allgemeine Informationen'!$C$17,$M941-Y941,HLOOKUP('A. Allgemeine Informationen'!$C$17-1,$Z$1:$AF$2005,ROW(D941),FALSE)-$Y941)</f>
        <v>0</v>
      </c>
      <c r="Y941" s="384">
        <f>HLOOKUP('A. Allgemeine Informationen'!$C$17,$Z$1:$AF$2005,ROW(D941),FALSE)</f>
        <v>0</v>
      </c>
      <c r="Z941" s="565">
        <f t="shared" si="215"/>
        <v>0</v>
      </c>
      <c r="AA941" s="565">
        <f t="shared" si="216"/>
        <v>0</v>
      </c>
      <c r="AB941" s="565">
        <f t="shared" si="217"/>
        <v>0</v>
      </c>
      <c r="AC941" s="565">
        <f t="shared" si="218"/>
        <v>0</v>
      </c>
      <c r="AD941" s="572">
        <f t="shared" si="219"/>
        <v>0</v>
      </c>
      <c r="AE941" s="560">
        <f t="shared" si="220"/>
        <v>0</v>
      </c>
      <c r="AF941" s="561">
        <f t="shared" si="221"/>
        <v>0</v>
      </c>
      <c r="AG941" s="562"/>
    </row>
    <row r="942" spans="2:33" s="418" customFormat="1" ht="15" customHeight="1" x14ac:dyDescent="0.2">
      <c r="B942" s="554"/>
      <c r="C942" s="382"/>
      <c r="D942" s="383"/>
      <c r="E942" s="381"/>
      <c r="F942" s="1040"/>
      <c r="G942" s="1038"/>
      <c r="H942" s="1041"/>
      <c r="I942" s="381"/>
      <c r="J942" s="568">
        <f t="shared" si="213"/>
        <v>0</v>
      </c>
      <c r="K942" s="381"/>
      <c r="L942" s="381"/>
      <c r="M942" s="568">
        <f t="shared" si="222"/>
        <v>0</v>
      </c>
      <c r="N942" s="570">
        <f>IFERROR(VLOOKUP($C942,Listen!$J$3:$L$39,2,0),0)</f>
        <v>0</v>
      </c>
      <c r="O942" s="570">
        <f>IFERROR(VLOOKUP($C942,Listen!$J$3:$L$39,3,0),0)</f>
        <v>0</v>
      </c>
      <c r="P942" s="453">
        <f t="shared" si="214"/>
        <v>0</v>
      </c>
      <c r="Q942" s="453">
        <f t="shared" si="226"/>
        <v>0</v>
      </c>
      <c r="R942" s="453">
        <f t="shared" si="226"/>
        <v>0</v>
      </c>
      <c r="S942" s="453">
        <f t="shared" si="226"/>
        <v>0</v>
      </c>
      <c r="T942" s="453">
        <f t="shared" si="226"/>
        <v>0</v>
      </c>
      <c r="U942" s="453">
        <f t="shared" si="226"/>
        <v>0</v>
      </c>
      <c r="V942" s="453">
        <f t="shared" si="226"/>
        <v>0</v>
      </c>
      <c r="W942" s="384">
        <f t="shared" si="224"/>
        <v>0</v>
      </c>
      <c r="X942" s="565">
        <f>IF(D942='A. Allgemeine Informationen'!$C$17,$M942-Y942,HLOOKUP('A. Allgemeine Informationen'!$C$17-1,$Z$1:$AF$2005,ROW(D942),FALSE)-$Y942)</f>
        <v>0</v>
      </c>
      <c r="Y942" s="384">
        <f>HLOOKUP('A. Allgemeine Informationen'!$C$17,$Z$1:$AF$2005,ROW(D942),FALSE)</f>
        <v>0</v>
      </c>
      <c r="Z942" s="565">
        <f t="shared" si="215"/>
        <v>0</v>
      </c>
      <c r="AA942" s="565">
        <f t="shared" si="216"/>
        <v>0</v>
      </c>
      <c r="AB942" s="565">
        <f t="shared" si="217"/>
        <v>0</v>
      </c>
      <c r="AC942" s="565">
        <f t="shared" si="218"/>
        <v>0</v>
      </c>
      <c r="AD942" s="572">
        <f t="shared" si="219"/>
        <v>0</v>
      </c>
      <c r="AE942" s="560">
        <f t="shared" si="220"/>
        <v>0</v>
      </c>
      <c r="AF942" s="561">
        <f t="shared" si="221"/>
        <v>0</v>
      </c>
      <c r="AG942" s="562"/>
    </row>
    <row r="943" spans="2:33" s="418" customFormat="1" ht="15" customHeight="1" x14ac:dyDescent="0.2">
      <c r="B943" s="554"/>
      <c r="C943" s="382"/>
      <c r="D943" s="383"/>
      <c r="E943" s="381"/>
      <c r="F943" s="1040"/>
      <c r="G943" s="1038"/>
      <c r="H943" s="1041"/>
      <c r="I943" s="381"/>
      <c r="J943" s="568">
        <f t="shared" si="213"/>
        <v>0</v>
      </c>
      <c r="K943" s="381"/>
      <c r="L943" s="381"/>
      <c r="M943" s="568">
        <f t="shared" si="222"/>
        <v>0</v>
      </c>
      <c r="N943" s="570">
        <f>IFERROR(VLOOKUP($C943,Listen!$J$3:$L$39,2,0),0)</f>
        <v>0</v>
      </c>
      <c r="O943" s="570">
        <f>IFERROR(VLOOKUP($C943,Listen!$J$3:$L$39,3,0),0)</f>
        <v>0</v>
      </c>
      <c r="P943" s="453">
        <f t="shared" si="214"/>
        <v>0</v>
      </c>
      <c r="Q943" s="453">
        <f t="shared" si="226"/>
        <v>0</v>
      </c>
      <c r="R943" s="453">
        <f t="shared" si="226"/>
        <v>0</v>
      </c>
      <c r="S943" s="453">
        <f t="shared" si="226"/>
        <v>0</v>
      </c>
      <c r="T943" s="453">
        <f t="shared" si="226"/>
        <v>0</v>
      </c>
      <c r="U943" s="453">
        <f t="shared" si="226"/>
        <v>0</v>
      </c>
      <c r="V943" s="453">
        <f t="shared" si="226"/>
        <v>0</v>
      </c>
      <c r="W943" s="384">
        <f t="shared" si="224"/>
        <v>0</v>
      </c>
      <c r="X943" s="565">
        <f>IF(D943='A. Allgemeine Informationen'!$C$17,$M943-Y943,HLOOKUP('A. Allgemeine Informationen'!$C$17-1,$Z$1:$AF$2005,ROW(D943),FALSE)-$Y943)</f>
        <v>0</v>
      </c>
      <c r="Y943" s="384">
        <f>HLOOKUP('A. Allgemeine Informationen'!$C$17,$Z$1:$AF$2005,ROW(D943),FALSE)</f>
        <v>0</v>
      </c>
      <c r="Z943" s="565">
        <f t="shared" si="215"/>
        <v>0</v>
      </c>
      <c r="AA943" s="565">
        <f t="shared" si="216"/>
        <v>0</v>
      </c>
      <c r="AB943" s="565">
        <f t="shared" si="217"/>
        <v>0</v>
      </c>
      <c r="AC943" s="565">
        <f t="shared" si="218"/>
        <v>0</v>
      </c>
      <c r="AD943" s="572">
        <f t="shared" si="219"/>
        <v>0</v>
      </c>
      <c r="AE943" s="560">
        <f t="shared" si="220"/>
        <v>0</v>
      </c>
      <c r="AF943" s="561">
        <f t="shared" si="221"/>
        <v>0</v>
      </c>
      <c r="AG943" s="562"/>
    </row>
    <row r="944" spans="2:33" s="418" customFormat="1" ht="15" customHeight="1" x14ac:dyDescent="0.2">
      <c r="B944" s="554"/>
      <c r="C944" s="382"/>
      <c r="D944" s="383"/>
      <c r="E944" s="381"/>
      <c r="F944" s="1040"/>
      <c r="G944" s="1038"/>
      <c r="H944" s="1041"/>
      <c r="I944" s="381"/>
      <c r="J944" s="568">
        <f t="shared" si="213"/>
        <v>0</v>
      </c>
      <c r="K944" s="381"/>
      <c r="L944" s="381"/>
      <c r="M944" s="568">
        <f t="shared" si="222"/>
        <v>0</v>
      </c>
      <c r="N944" s="570">
        <f>IFERROR(VLOOKUP($C944,Listen!$J$3:$L$39,2,0),0)</f>
        <v>0</v>
      </c>
      <c r="O944" s="570">
        <f>IFERROR(VLOOKUP($C944,Listen!$J$3:$L$39,3,0),0)</f>
        <v>0</v>
      </c>
      <c r="P944" s="453">
        <f t="shared" si="214"/>
        <v>0</v>
      </c>
      <c r="Q944" s="453">
        <f t="shared" si="226"/>
        <v>0</v>
      </c>
      <c r="R944" s="453">
        <f t="shared" si="226"/>
        <v>0</v>
      </c>
      <c r="S944" s="453">
        <f t="shared" si="226"/>
        <v>0</v>
      </c>
      <c r="T944" s="453">
        <f t="shared" si="226"/>
        <v>0</v>
      </c>
      <c r="U944" s="453">
        <f t="shared" si="226"/>
        <v>0</v>
      </c>
      <c r="V944" s="453">
        <f t="shared" si="226"/>
        <v>0</v>
      </c>
      <c r="W944" s="384">
        <f t="shared" si="224"/>
        <v>0</v>
      </c>
      <c r="X944" s="565">
        <f>IF(D944='A. Allgemeine Informationen'!$C$17,$M944-Y944,HLOOKUP('A. Allgemeine Informationen'!$C$17-1,$Z$1:$AF$2005,ROW(D944),FALSE)-$Y944)</f>
        <v>0</v>
      </c>
      <c r="Y944" s="384">
        <f>HLOOKUP('A. Allgemeine Informationen'!$C$17,$Z$1:$AF$2005,ROW(D944),FALSE)</f>
        <v>0</v>
      </c>
      <c r="Z944" s="565">
        <f t="shared" si="215"/>
        <v>0</v>
      </c>
      <c r="AA944" s="565">
        <f t="shared" si="216"/>
        <v>0</v>
      </c>
      <c r="AB944" s="565">
        <f t="shared" si="217"/>
        <v>0</v>
      </c>
      <c r="AC944" s="565">
        <f t="shared" si="218"/>
        <v>0</v>
      </c>
      <c r="AD944" s="572">
        <f t="shared" si="219"/>
        <v>0</v>
      </c>
      <c r="AE944" s="560">
        <f t="shared" si="220"/>
        <v>0</v>
      </c>
      <c r="AF944" s="561">
        <f t="shared" si="221"/>
        <v>0</v>
      </c>
      <c r="AG944" s="562"/>
    </row>
    <row r="945" spans="2:33" s="418" customFormat="1" ht="15" customHeight="1" x14ac:dyDescent="0.2">
      <c r="B945" s="554"/>
      <c r="C945" s="382"/>
      <c r="D945" s="383"/>
      <c r="E945" s="381"/>
      <c r="F945" s="1040"/>
      <c r="G945" s="1038"/>
      <c r="H945" s="1041"/>
      <c r="I945" s="381"/>
      <c r="J945" s="568">
        <f t="shared" si="213"/>
        <v>0</v>
      </c>
      <c r="K945" s="381"/>
      <c r="L945" s="381"/>
      <c r="M945" s="568">
        <f t="shared" si="222"/>
        <v>0</v>
      </c>
      <c r="N945" s="570">
        <f>IFERROR(VLOOKUP($C945,Listen!$J$3:$L$39,2,0),0)</f>
        <v>0</v>
      </c>
      <c r="O945" s="570">
        <f>IFERROR(VLOOKUP($C945,Listen!$J$3:$L$39,3,0),0)</f>
        <v>0</v>
      </c>
      <c r="P945" s="453">
        <f t="shared" si="214"/>
        <v>0</v>
      </c>
      <c r="Q945" s="453">
        <f t="shared" si="226"/>
        <v>0</v>
      </c>
      <c r="R945" s="453">
        <f t="shared" si="226"/>
        <v>0</v>
      </c>
      <c r="S945" s="453">
        <f t="shared" si="226"/>
        <v>0</v>
      </c>
      <c r="T945" s="453">
        <f t="shared" si="226"/>
        <v>0</v>
      </c>
      <c r="U945" s="453">
        <f t="shared" si="226"/>
        <v>0</v>
      </c>
      <c r="V945" s="453">
        <f t="shared" si="226"/>
        <v>0</v>
      </c>
      <c r="W945" s="384">
        <f t="shared" si="224"/>
        <v>0</v>
      </c>
      <c r="X945" s="565">
        <f>IF(D945='A. Allgemeine Informationen'!$C$17,$M945-Y945,HLOOKUP('A. Allgemeine Informationen'!$C$17-1,$Z$1:$AF$2005,ROW(D945),FALSE)-$Y945)</f>
        <v>0</v>
      </c>
      <c r="Y945" s="384">
        <f>HLOOKUP('A. Allgemeine Informationen'!$C$17,$Z$1:$AF$2005,ROW(D945),FALSE)</f>
        <v>0</v>
      </c>
      <c r="Z945" s="565">
        <f t="shared" si="215"/>
        <v>0</v>
      </c>
      <c r="AA945" s="565">
        <f t="shared" si="216"/>
        <v>0</v>
      </c>
      <c r="AB945" s="565">
        <f t="shared" si="217"/>
        <v>0</v>
      </c>
      <c r="AC945" s="565">
        <f t="shared" si="218"/>
        <v>0</v>
      </c>
      <c r="AD945" s="572">
        <f t="shared" si="219"/>
        <v>0</v>
      </c>
      <c r="AE945" s="560">
        <f t="shared" si="220"/>
        <v>0</v>
      </c>
      <c r="AF945" s="561">
        <f t="shared" si="221"/>
        <v>0</v>
      </c>
      <c r="AG945" s="562"/>
    </row>
    <row r="946" spans="2:33" s="418" customFormat="1" ht="15" customHeight="1" x14ac:dyDescent="0.2">
      <c r="B946" s="554"/>
      <c r="C946" s="382"/>
      <c r="D946" s="383"/>
      <c r="E946" s="381"/>
      <c r="F946" s="1040"/>
      <c r="G946" s="1038"/>
      <c r="H946" s="1041"/>
      <c r="I946" s="381"/>
      <c r="J946" s="568">
        <f t="shared" si="213"/>
        <v>0</v>
      </c>
      <c r="K946" s="381"/>
      <c r="L946" s="381"/>
      <c r="M946" s="568">
        <f t="shared" si="222"/>
        <v>0</v>
      </c>
      <c r="N946" s="570">
        <f>IFERROR(VLOOKUP($C946,Listen!$J$3:$L$39,2,0),0)</f>
        <v>0</v>
      </c>
      <c r="O946" s="570">
        <f>IFERROR(VLOOKUP($C946,Listen!$J$3:$L$39,3,0),0)</f>
        <v>0</v>
      </c>
      <c r="P946" s="453">
        <f t="shared" si="214"/>
        <v>0</v>
      </c>
      <c r="Q946" s="453">
        <f t="shared" si="226"/>
        <v>0</v>
      </c>
      <c r="R946" s="453">
        <f t="shared" si="226"/>
        <v>0</v>
      </c>
      <c r="S946" s="453">
        <f t="shared" si="226"/>
        <v>0</v>
      </c>
      <c r="T946" s="453">
        <f t="shared" si="226"/>
        <v>0</v>
      </c>
      <c r="U946" s="453">
        <f t="shared" si="226"/>
        <v>0</v>
      </c>
      <c r="V946" s="453">
        <f t="shared" si="226"/>
        <v>0</v>
      </c>
      <c r="W946" s="384">
        <f t="shared" si="224"/>
        <v>0</v>
      </c>
      <c r="X946" s="565">
        <f>IF(D946='A. Allgemeine Informationen'!$C$17,$M946-Y946,HLOOKUP('A. Allgemeine Informationen'!$C$17-1,$Z$1:$AF$2005,ROW(D946),FALSE)-$Y946)</f>
        <v>0</v>
      </c>
      <c r="Y946" s="384">
        <f>HLOOKUP('A. Allgemeine Informationen'!$C$17,$Z$1:$AF$2005,ROW(D946),FALSE)</f>
        <v>0</v>
      </c>
      <c r="Z946" s="565">
        <f t="shared" si="215"/>
        <v>0</v>
      </c>
      <c r="AA946" s="565">
        <f t="shared" si="216"/>
        <v>0</v>
      </c>
      <c r="AB946" s="565">
        <f t="shared" si="217"/>
        <v>0</v>
      </c>
      <c r="AC946" s="565">
        <f t="shared" si="218"/>
        <v>0</v>
      </c>
      <c r="AD946" s="572">
        <f t="shared" si="219"/>
        <v>0</v>
      </c>
      <c r="AE946" s="560">
        <f t="shared" si="220"/>
        <v>0</v>
      </c>
      <c r="AF946" s="561">
        <f t="shared" si="221"/>
        <v>0</v>
      </c>
      <c r="AG946" s="562"/>
    </row>
    <row r="947" spans="2:33" s="418" customFormat="1" ht="15" customHeight="1" x14ac:dyDescent="0.2">
      <c r="B947" s="554"/>
      <c r="C947" s="382"/>
      <c r="D947" s="383"/>
      <c r="E947" s="381"/>
      <c r="F947" s="1040"/>
      <c r="G947" s="1038"/>
      <c r="H947" s="1041"/>
      <c r="I947" s="381"/>
      <c r="J947" s="568">
        <f t="shared" si="213"/>
        <v>0</v>
      </c>
      <c r="K947" s="381"/>
      <c r="L947" s="381"/>
      <c r="M947" s="568">
        <f t="shared" si="222"/>
        <v>0</v>
      </c>
      <c r="N947" s="570">
        <f>IFERROR(VLOOKUP($C947,Listen!$J$3:$L$39,2,0),0)</f>
        <v>0</v>
      </c>
      <c r="O947" s="570">
        <f>IFERROR(VLOOKUP($C947,Listen!$J$3:$L$39,3,0),0)</f>
        <v>0</v>
      </c>
      <c r="P947" s="453">
        <f t="shared" si="214"/>
        <v>0</v>
      </c>
      <c r="Q947" s="453">
        <f t="shared" si="226"/>
        <v>0</v>
      </c>
      <c r="R947" s="453">
        <f t="shared" si="226"/>
        <v>0</v>
      </c>
      <c r="S947" s="453">
        <f t="shared" si="226"/>
        <v>0</v>
      </c>
      <c r="T947" s="453">
        <f t="shared" si="226"/>
        <v>0</v>
      </c>
      <c r="U947" s="453">
        <f t="shared" si="226"/>
        <v>0</v>
      </c>
      <c r="V947" s="453">
        <f t="shared" si="226"/>
        <v>0</v>
      </c>
      <c r="W947" s="384">
        <f t="shared" si="224"/>
        <v>0</v>
      </c>
      <c r="X947" s="565">
        <f>IF(D947='A. Allgemeine Informationen'!$C$17,$M947-Y947,HLOOKUP('A. Allgemeine Informationen'!$C$17-1,$Z$1:$AF$2005,ROW(D947),FALSE)-$Y947)</f>
        <v>0</v>
      </c>
      <c r="Y947" s="384">
        <f>HLOOKUP('A. Allgemeine Informationen'!$C$17,$Z$1:$AF$2005,ROW(D947),FALSE)</f>
        <v>0</v>
      </c>
      <c r="Z947" s="565">
        <f t="shared" si="215"/>
        <v>0</v>
      </c>
      <c r="AA947" s="565">
        <f t="shared" si="216"/>
        <v>0</v>
      </c>
      <c r="AB947" s="565">
        <f t="shared" si="217"/>
        <v>0</v>
      </c>
      <c r="AC947" s="565">
        <f t="shared" si="218"/>
        <v>0</v>
      </c>
      <c r="AD947" s="572">
        <f t="shared" si="219"/>
        <v>0</v>
      </c>
      <c r="AE947" s="560">
        <f t="shared" si="220"/>
        <v>0</v>
      </c>
      <c r="AF947" s="561">
        <f t="shared" si="221"/>
        <v>0</v>
      </c>
      <c r="AG947" s="562"/>
    </row>
    <row r="948" spans="2:33" s="418" customFormat="1" ht="15" customHeight="1" x14ac:dyDescent="0.2">
      <c r="B948" s="554"/>
      <c r="C948" s="382"/>
      <c r="D948" s="383"/>
      <c r="E948" s="381"/>
      <c r="F948" s="1040"/>
      <c r="G948" s="1038"/>
      <c r="H948" s="1041"/>
      <c r="I948" s="381"/>
      <c r="J948" s="568">
        <f t="shared" si="213"/>
        <v>0</v>
      </c>
      <c r="K948" s="381"/>
      <c r="L948" s="381"/>
      <c r="M948" s="568">
        <f t="shared" si="222"/>
        <v>0</v>
      </c>
      <c r="N948" s="570">
        <f>IFERROR(VLOOKUP($C948,Listen!$J$3:$L$39,2,0),0)</f>
        <v>0</v>
      </c>
      <c r="O948" s="570">
        <f>IFERROR(VLOOKUP($C948,Listen!$J$3:$L$39,3,0),0)</f>
        <v>0</v>
      </c>
      <c r="P948" s="453">
        <f t="shared" si="214"/>
        <v>0</v>
      </c>
      <c r="Q948" s="453">
        <f t="shared" si="226"/>
        <v>0</v>
      </c>
      <c r="R948" s="453">
        <f t="shared" si="226"/>
        <v>0</v>
      </c>
      <c r="S948" s="453">
        <f t="shared" si="226"/>
        <v>0</v>
      </c>
      <c r="T948" s="453">
        <f t="shared" si="226"/>
        <v>0</v>
      </c>
      <c r="U948" s="453">
        <f t="shared" si="226"/>
        <v>0</v>
      </c>
      <c r="V948" s="453">
        <f t="shared" si="226"/>
        <v>0</v>
      </c>
      <c r="W948" s="384">
        <f t="shared" si="224"/>
        <v>0</v>
      </c>
      <c r="X948" s="565">
        <f>IF(D948='A. Allgemeine Informationen'!$C$17,$M948-Y948,HLOOKUP('A. Allgemeine Informationen'!$C$17-1,$Z$1:$AF$2005,ROW(D948),FALSE)-$Y948)</f>
        <v>0</v>
      </c>
      <c r="Y948" s="384">
        <f>HLOOKUP('A. Allgemeine Informationen'!$C$17,$Z$1:$AF$2005,ROW(D948),FALSE)</f>
        <v>0</v>
      </c>
      <c r="Z948" s="565">
        <f t="shared" si="215"/>
        <v>0</v>
      </c>
      <c r="AA948" s="565">
        <f t="shared" si="216"/>
        <v>0</v>
      </c>
      <c r="AB948" s="565">
        <f t="shared" si="217"/>
        <v>0</v>
      </c>
      <c r="AC948" s="565">
        <f t="shared" si="218"/>
        <v>0</v>
      </c>
      <c r="AD948" s="572">
        <f t="shared" si="219"/>
        <v>0</v>
      </c>
      <c r="AE948" s="560">
        <f t="shared" si="220"/>
        <v>0</v>
      </c>
      <c r="AF948" s="561">
        <f t="shared" si="221"/>
        <v>0</v>
      </c>
      <c r="AG948" s="562"/>
    </row>
    <row r="949" spans="2:33" s="418" customFormat="1" ht="15" customHeight="1" x14ac:dyDescent="0.2">
      <c r="B949" s="554"/>
      <c r="C949" s="382"/>
      <c r="D949" s="383"/>
      <c r="E949" s="381"/>
      <c r="F949" s="1040"/>
      <c r="G949" s="1038"/>
      <c r="H949" s="1041"/>
      <c r="I949" s="381"/>
      <c r="J949" s="568">
        <f t="shared" si="213"/>
        <v>0</v>
      </c>
      <c r="K949" s="381"/>
      <c r="L949" s="381"/>
      <c r="M949" s="568">
        <f t="shared" si="222"/>
        <v>0</v>
      </c>
      <c r="N949" s="570">
        <f>IFERROR(VLOOKUP($C949,Listen!$J$3:$L$39,2,0),0)</f>
        <v>0</v>
      </c>
      <c r="O949" s="570">
        <f>IFERROR(VLOOKUP($C949,Listen!$J$3:$L$39,3,0),0)</f>
        <v>0</v>
      </c>
      <c r="P949" s="453">
        <f t="shared" si="214"/>
        <v>0</v>
      </c>
      <c r="Q949" s="453">
        <f t="shared" si="226"/>
        <v>0</v>
      </c>
      <c r="R949" s="453">
        <f t="shared" si="226"/>
        <v>0</v>
      </c>
      <c r="S949" s="453">
        <f t="shared" si="226"/>
        <v>0</v>
      </c>
      <c r="T949" s="453">
        <f t="shared" si="226"/>
        <v>0</v>
      </c>
      <c r="U949" s="453">
        <f t="shared" si="226"/>
        <v>0</v>
      </c>
      <c r="V949" s="453">
        <f t="shared" si="226"/>
        <v>0</v>
      </c>
      <c r="W949" s="384">
        <f t="shared" si="224"/>
        <v>0</v>
      </c>
      <c r="X949" s="565">
        <f>IF(D949='A. Allgemeine Informationen'!$C$17,$M949-Y949,HLOOKUP('A. Allgemeine Informationen'!$C$17-1,$Z$1:$AF$2005,ROW(D949),FALSE)-$Y949)</f>
        <v>0</v>
      </c>
      <c r="Y949" s="384">
        <f>HLOOKUP('A. Allgemeine Informationen'!$C$17,$Z$1:$AF$2005,ROW(D949),FALSE)</f>
        <v>0</v>
      </c>
      <c r="Z949" s="565">
        <f t="shared" si="215"/>
        <v>0</v>
      </c>
      <c r="AA949" s="565">
        <f t="shared" si="216"/>
        <v>0</v>
      </c>
      <c r="AB949" s="565">
        <f t="shared" si="217"/>
        <v>0</v>
      </c>
      <c r="AC949" s="565">
        <f t="shared" si="218"/>
        <v>0</v>
      </c>
      <c r="AD949" s="572">
        <f t="shared" si="219"/>
        <v>0</v>
      </c>
      <c r="AE949" s="560">
        <f t="shared" si="220"/>
        <v>0</v>
      </c>
      <c r="AF949" s="561">
        <f t="shared" si="221"/>
        <v>0</v>
      </c>
      <c r="AG949" s="562"/>
    </row>
    <row r="950" spans="2:33" s="418" customFormat="1" ht="15" customHeight="1" x14ac:dyDescent="0.2">
      <c r="B950" s="554"/>
      <c r="C950" s="382"/>
      <c r="D950" s="383"/>
      <c r="E950" s="381"/>
      <c r="F950" s="1040"/>
      <c r="G950" s="1038"/>
      <c r="H950" s="1041"/>
      <c r="I950" s="381"/>
      <c r="J950" s="568">
        <f t="shared" si="213"/>
        <v>0</v>
      </c>
      <c r="K950" s="381"/>
      <c r="L950" s="381"/>
      <c r="M950" s="568">
        <f t="shared" si="222"/>
        <v>0</v>
      </c>
      <c r="N950" s="570">
        <f>IFERROR(VLOOKUP($C950,Listen!$J$3:$L$39,2,0),0)</f>
        <v>0</v>
      </c>
      <c r="O950" s="570">
        <f>IFERROR(VLOOKUP($C950,Listen!$J$3:$L$39,3,0),0)</f>
        <v>0</v>
      </c>
      <c r="P950" s="453">
        <f t="shared" si="214"/>
        <v>0</v>
      </c>
      <c r="Q950" s="453">
        <f t="shared" si="226"/>
        <v>0</v>
      </c>
      <c r="R950" s="453">
        <f t="shared" si="226"/>
        <v>0</v>
      </c>
      <c r="S950" s="453">
        <f t="shared" si="226"/>
        <v>0</v>
      </c>
      <c r="T950" s="453">
        <f t="shared" si="226"/>
        <v>0</v>
      </c>
      <c r="U950" s="453">
        <f t="shared" si="226"/>
        <v>0</v>
      </c>
      <c r="V950" s="453">
        <f t="shared" si="226"/>
        <v>0</v>
      </c>
      <c r="W950" s="384">
        <f t="shared" si="224"/>
        <v>0</v>
      </c>
      <c r="X950" s="565">
        <f>IF(D950='A. Allgemeine Informationen'!$C$17,$M950-Y950,HLOOKUP('A. Allgemeine Informationen'!$C$17-1,$Z$1:$AF$2005,ROW(D950),FALSE)-$Y950)</f>
        <v>0</v>
      </c>
      <c r="Y950" s="384">
        <f>HLOOKUP('A. Allgemeine Informationen'!$C$17,$Z$1:$AF$2005,ROW(D950),FALSE)</f>
        <v>0</v>
      </c>
      <c r="Z950" s="565">
        <f t="shared" si="215"/>
        <v>0</v>
      </c>
      <c r="AA950" s="565">
        <f t="shared" si="216"/>
        <v>0</v>
      </c>
      <c r="AB950" s="565">
        <f t="shared" si="217"/>
        <v>0</v>
      </c>
      <c r="AC950" s="565">
        <f t="shared" si="218"/>
        <v>0</v>
      </c>
      <c r="AD950" s="572">
        <f t="shared" si="219"/>
        <v>0</v>
      </c>
      <c r="AE950" s="560">
        <f t="shared" si="220"/>
        <v>0</v>
      </c>
      <c r="AF950" s="561">
        <f t="shared" si="221"/>
        <v>0</v>
      </c>
      <c r="AG950" s="562"/>
    </row>
    <row r="951" spans="2:33" s="418" customFormat="1" ht="15" customHeight="1" x14ac:dyDescent="0.2">
      <c r="B951" s="554"/>
      <c r="C951" s="382"/>
      <c r="D951" s="383"/>
      <c r="E951" s="381"/>
      <c r="F951" s="1040"/>
      <c r="G951" s="1038"/>
      <c r="H951" s="1041"/>
      <c r="I951" s="381"/>
      <c r="J951" s="568">
        <f t="shared" si="213"/>
        <v>0</v>
      </c>
      <c r="K951" s="381"/>
      <c r="L951" s="381"/>
      <c r="M951" s="568">
        <f t="shared" si="222"/>
        <v>0</v>
      </c>
      <c r="N951" s="570">
        <f>IFERROR(VLOOKUP($C951,Listen!$J$3:$L$39,2,0),0)</f>
        <v>0</v>
      </c>
      <c r="O951" s="570">
        <f>IFERROR(VLOOKUP($C951,Listen!$J$3:$L$39,3,0),0)</f>
        <v>0</v>
      </c>
      <c r="P951" s="453">
        <f t="shared" si="214"/>
        <v>0</v>
      </c>
      <c r="Q951" s="453">
        <f t="shared" ref="Q951:V966" si="227">P951</f>
        <v>0</v>
      </c>
      <c r="R951" s="453">
        <f t="shared" si="227"/>
        <v>0</v>
      </c>
      <c r="S951" s="453">
        <f t="shared" si="227"/>
        <v>0</v>
      </c>
      <c r="T951" s="453">
        <f t="shared" si="227"/>
        <v>0</v>
      </c>
      <c r="U951" s="453">
        <f t="shared" si="227"/>
        <v>0</v>
      </c>
      <c r="V951" s="453">
        <f t="shared" si="227"/>
        <v>0</v>
      </c>
      <c r="W951" s="384">
        <f t="shared" si="224"/>
        <v>0</v>
      </c>
      <c r="X951" s="565">
        <f>IF(D951='A. Allgemeine Informationen'!$C$17,$M951-Y951,HLOOKUP('A. Allgemeine Informationen'!$C$17-1,$Z$1:$AF$2005,ROW(D951),FALSE)-$Y951)</f>
        <v>0</v>
      </c>
      <c r="Y951" s="384">
        <f>HLOOKUP('A. Allgemeine Informationen'!$C$17,$Z$1:$AF$2005,ROW(D951),FALSE)</f>
        <v>0</v>
      </c>
      <c r="Z951" s="565">
        <f t="shared" si="215"/>
        <v>0</v>
      </c>
      <c r="AA951" s="565">
        <f t="shared" si="216"/>
        <v>0</v>
      </c>
      <c r="AB951" s="565">
        <f t="shared" si="217"/>
        <v>0</v>
      </c>
      <c r="AC951" s="565">
        <f t="shared" si="218"/>
        <v>0</v>
      </c>
      <c r="AD951" s="572">
        <f t="shared" si="219"/>
        <v>0</v>
      </c>
      <c r="AE951" s="560">
        <f t="shared" si="220"/>
        <v>0</v>
      </c>
      <c r="AF951" s="561">
        <f t="shared" si="221"/>
        <v>0</v>
      </c>
      <c r="AG951" s="562"/>
    </row>
    <row r="952" spans="2:33" s="418" customFormat="1" ht="15" customHeight="1" x14ac:dyDescent="0.2">
      <c r="B952" s="554"/>
      <c r="C952" s="382"/>
      <c r="D952" s="383"/>
      <c r="E952" s="381"/>
      <c r="F952" s="1040"/>
      <c r="G952" s="1038"/>
      <c r="H952" s="1041"/>
      <c r="I952" s="381"/>
      <c r="J952" s="568">
        <f t="shared" si="213"/>
        <v>0</v>
      </c>
      <c r="K952" s="381"/>
      <c r="L952" s="381"/>
      <c r="M952" s="568">
        <f t="shared" si="222"/>
        <v>0</v>
      </c>
      <c r="N952" s="570">
        <f>IFERROR(VLOOKUP($C952,Listen!$J$3:$L$39,2,0),0)</f>
        <v>0</v>
      </c>
      <c r="O952" s="570">
        <f>IFERROR(VLOOKUP($C952,Listen!$J$3:$L$39,3,0),0)</f>
        <v>0</v>
      </c>
      <c r="P952" s="453">
        <f t="shared" si="214"/>
        <v>0</v>
      </c>
      <c r="Q952" s="453">
        <f t="shared" si="227"/>
        <v>0</v>
      </c>
      <c r="R952" s="453">
        <f t="shared" si="227"/>
        <v>0</v>
      </c>
      <c r="S952" s="453">
        <f t="shared" si="227"/>
        <v>0</v>
      </c>
      <c r="T952" s="453">
        <f t="shared" si="227"/>
        <v>0</v>
      </c>
      <c r="U952" s="453">
        <f t="shared" si="227"/>
        <v>0</v>
      </c>
      <c r="V952" s="453">
        <f t="shared" si="227"/>
        <v>0</v>
      </c>
      <c r="W952" s="384">
        <f t="shared" si="224"/>
        <v>0</v>
      </c>
      <c r="X952" s="565">
        <f>IF(D952='A. Allgemeine Informationen'!$C$17,$M952-Y952,HLOOKUP('A. Allgemeine Informationen'!$C$17-1,$Z$1:$AF$2005,ROW(D952),FALSE)-$Y952)</f>
        <v>0</v>
      </c>
      <c r="Y952" s="384">
        <f>HLOOKUP('A. Allgemeine Informationen'!$C$17,$Z$1:$AF$2005,ROW(D952),FALSE)</f>
        <v>0</v>
      </c>
      <c r="Z952" s="565">
        <f t="shared" si="215"/>
        <v>0</v>
      </c>
      <c r="AA952" s="565">
        <f t="shared" si="216"/>
        <v>0</v>
      </c>
      <c r="AB952" s="565">
        <f t="shared" si="217"/>
        <v>0</v>
      </c>
      <c r="AC952" s="565">
        <f t="shared" si="218"/>
        <v>0</v>
      </c>
      <c r="AD952" s="572">
        <f t="shared" si="219"/>
        <v>0</v>
      </c>
      <c r="AE952" s="560">
        <f t="shared" si="220"/>
        <v>0</v>
      </c>
      <c r="AF952" s="561">
        <f t="shared" si="221"/>
        <v>0</v>
      </c>
      <c r="AG952" s="562"/>
    </row>
    <row r="953" spans="2:33" s="418" customFormat="1" ht="15" customHeight="1" x14ac:dyDescent="0.2">
      <c r="B953" s="554"/>
      <c r="C953" s="382"/>
      <c r="D953" s="383"/>
      <c r="E953" s="381"/>
      <c r="F953" s="1040"/>
      <c r="G953" s="1038"/>
      <c r="H953" s="1041"/>
      <c r="I953" s="381"/>
      <c r="J953" s="568">
        <f t="shared" si="213"/>
        <v>0</v>
      </c>
      <c r="K953" s="381"/>
      <c r="L953" s="381"/>
      <c r="M953" s="568">
        <f t="shared" si="222"/>
        <v>0</v>
      </c>
      <c r="N953" s="570">
        <f>IFERROR(VLOOKUP($C953,Listen!$J$3:$L$39,2,0),0)</f>
        <v>0</v>
      </c>
      <c r="O953" s="570">
        <f>IFERROR(VLOOKUP($C953,Listen!$J$3:$L$39,3,0),0)</f>
        <v>0</v>
      </c>
      <c r="P953" s="453">
        <f t="shared" si="214"/>
        <v>0</v>
      </c>
      <c r="Q953" s="453">
        <f t="shared" si="227"/>
        <v>0</v>
      </c>
      <c r="R953" s="453">
        <f t="shared" si="227"/>
        <v>0</v>
      </c>
      <c r="S953" s="453">
        <f t="shared" si="227"/>
        <v>0</v>
      </c>
      <c r="T953" s="453">
        <f t="shared" si="227"/>
        <v>0</v>
      </c>
      <c r="U953" s="453">
        <f t="shared" si="227"/>
        <v>0</v>
      </c>
      <c r="V953" s="453">
        <f t="shared" si="227"/>
        <v>0</v>
      </c>
      <c r="W953" s="384">
        <f t="shared" si="224"/>
        <v>0</v>
      </c>
      <c r="X953" s="565">
        <f>IF(D953='A. Allgemeine Informationen'!$C$17,$M953-Y953,HLOOKUP('A. Allgemeine Informationen'!$C$17-1,$Z$1:$AF$2005,ROW(D953),FALSE)-$Y953)</f>
        <v>0</v>
      </c>
      <c r="Y953" s="384">
        <f>HLOOKUP('A. Allgemeine Informationen'!$C$17,$Z$1:$AF$2005,ROW(D953),FALSE)</f>
        <v>0</v>
      </c>
      <c r="Z953" s="565">
        <f t="shared" si="215"/>
        <v>0</v>
      </c>
      <c r="AA953" s="565">
        <f t="shared" si="216"/>
        <v>0</v>
      </c>
      <c r="AB953" s="565">
        <f t="shared" si="217"/>
        <v>0</v>
      </c>
      <c r="AC953" s="565">
        <f t="shared" si="218"/>
        <v>0</v>
      </c>
      <c r="AD953" s="572">
        <f t="shared" si="219"/>
        <v>0</v>
      </c>
      <c r="AE953" s="560">
        <f t="shared" si="220"/>
        <v>0</v>
      </c>
      <c r="AF953" s="561">
        <f t="shared" si="221"/>
        <v>0</v>
      </c>
      <c r="AG953" s="562"/>
    </row>
    <row r="954" spans="2:33" s="418" customFormat="1" ht="15" customHeight="1" x14ac:dyDescent="0.2">
      <c r="B954" s="554"/>
      <c r="C954" s="382"/>
      <c r="D954" s="383"/>
      <c r="E954" s="381"/>
      <c r="F954" s="1040"/>
      <c r="G954" s="1038"/>
      <c r="H954" s="1041"/>
      <c r="I954" s="381"/>
      <c r="J954" s="568">
        <f t="shared" si="213"/>
        <v>0</v>
      </c>
      <c r="K954" s="381"/>
      <c r="L954" s="381"/>
      <c r="M954" s="568">
        <f t="shared" si="222"/>
        <v>0</v>
      </c>
      <c r="N954" s="570">
        <f>IFERROR(VLOOKUP($C954,Listen!$J$3:$L$39,2,0),0)</f>
        <v>0</v>
      </c>
      <c r="O954" s="570">
        <f>IFERROR(VLOOKUP($C954,Listen!$J$3:$L$39,3,0),0)</f>
        <v>0</v>
      </c>
      <c r="P954" s="453">
        <f t="shared" si="214"/>
        <v>0</v>
      </c>
      <c r="Q954" s="453">
        <f t="shared" si="227"/>
        <v>0</v>
      </c>
      <c r="R954" s="453">
        <f t="shared" si="227"/>
        <v>0</v>
      </c>
      <c r="S954" s="453">
        <f t="shared" si="227"/>
        <v>0</v>
      </c>
      <c r="T954" s="453">
        <f t="shared" si="227"/>
        <v>0</v>
      </c>
      <c r="U954" s="453">
        <f t="shared" si="227"/>
        <v>0</v>
      </c>
      <c r="V954" s="453">
        <f t="shared" si="227"/>
        <v>0</v>
      </c>
      <c r="W954" s="384">
        <f t="shared" si="224"/>
        <v>0</v>
      </c>
      <c r="X954" s="565">
        <f>IF(D954='A. Allgemeine Informationen'!$C$17,$M954-Y954,HLOOKUP('A. Allgemeine Informationen'!$C$17-1,$Z$1:$AF$2005,ROW(D954),FALSE)-$Y954)</f>
        <v>0</v>
      </c>
      <c r="Y954" s="384">
        <f>HLOOKUP('A. Allgemeine Informationen'!$C$17,$Z$1:$AF$2005,ROW(D954),FALSE)</f>
        <v>0</v>
      </c>
      <c r="Z954" s="565">
        <f t="shared" si="215"/>
        <v>0</v>
      </c>
      <c r="AA954" s="565">
        <f t="shared" si="216"/>
        <v>0</v>
      </c>
      <c r="AB954" s="565">
        <f t="shared" si="217"/>
        <v>0</v>
      </c>
      <c r="AC954" s="565">
        <f t="shared" si="218"/>
        <v>0</v>
      </c>
      <c r="AD954" s="572">
        <f t="shared" si="219"/>
        <v>0</v>
      </c>
      <c r="AE954" s="560">
        <f t="shared" si="220"/>
        <v>0</v>
      </c>
      <c r="AF954" s="561">
        <f t="shared" si="221"/>
        <v>0</v>
      </c>
      <c r="AG954" s="562"/>
    </row>
    <row r="955" spans="2:33" s="418" customFormat="1" ht="15" customHeight="1" x14ac:dyDescent="0.2">
      <c r="B955" s="554"/>
      <c r="C955" s="382"/>
      <c r="D955" s="383"/>
      <c r="E955" s="381"/>
      <c r="F955" s="1040"/>
      <c r="G955" s="1038"/>
      <c r="H955" s="1041"/>
      <c r="I955" s="381"/>
      <c r="J955" s="568">
        <f t="shared" si="213"/>
        <v>0</v>
      </c>
      <c r="K955" s="381"/>
      <c r="L955" s="381"/>
      <c r="M955" s="568">
        <f t="shared" si="222"/>
        <v>0</v>
      </c>
      <c r="N955" s="570">
        <f>IFERROR(VLOOKUP($C955,Listen!$J$3:$L$39,2,0),0)</f>
        <v>0</v>
      </c>
      <c r="O955" s="570">
        <f>IFERROR(VLOOKUP($C955,Listen!$J$3:$L$39,3,0),0)</f>
        <v>0</v>
      </c>
      <c r="P955" s="453">
        <f t="shared" si="214"/>
        <v>0</v>
      </c>
      <c r="Q955" s="453">
        <f t="shared" si="227"/>
        <v>0</v>
      </c>
      <c r="R955" s="453">
        <f t="shared" si="227"/>
        <v>0</v>
      </c>
      <c r="S955" s="453">
        <f t="shared" si="227"/>
        <v>0</v>
      </c>
      <c r="T955" s="453">
        <f t="shared" si="227"/>
        <v>0</v>
      </c>
      <c r="U955" s="453">
        <f t="shared" si="227"/>
        <v>0</v>
      </c>
      <c r="V955" s="453">
        <f t="shared" si="227"/>
        <v>0</v>
      </c>
      <c r="W955" s="384">
        <f t="shared" si="224"/>
        <v>0</v>
      </c>
      <c r="X955" s="565">
        <f>IF(D955='A. Allgemeine Informationen'!$C$17,$M955-Y955,HLOOKUP('A. Allgemeine Informationen'!$C$17-1,$Z$1:$AF$2005,ROW(D955),FALSE)-$Y955)</f>
        <v>0</v>
      </c>
      <c r="Y955" s="384">
        <f>HLOOKUP('A. Allgemeine Informationen'!$C$17,$Z$1:$AF$2005,ROW(D955),FALSE)</f>
        <v>0</v>
      </c>
      <c r="Z955" s="565">
        <f t="shared" si="215"/>
        <v>0</v>
      </c>
      <c r="AA955" s="565">
        <f t="shared" si="216"/>
        <v>0</v>
      </c>
      <c r="AB955" s="565">
        <f t="shared" si="217"/>
        <v>0</v>
      </c>
      <c r="AC955" s="565">
        <f t="shared" si="218"/>
        <v>0</v>
      </c>
      <c r="AD955" s="572">
        <f t="shared" si="219"/>
        <v>0</v>
      </c>
      <c r="AE955" s="560">
        <f t="shared" si="220"/>
        <v>0</v>
      </c>
      <c r="AF955" s="561">
        <f t="shared" si="221"/>
        <v>0</v>
      </c>
      <c r="AG955" s="562"/>
    </row>
    <row r="956" spans="2:33" s="418" customFormat="1" ht="15" customHeight="1" x14ac:dyDescent="0.2">
      <c r="B956" s="554"/>
      <c r="C956" s="382"/>
      <c r="D956" s="383"/>
      <c r="E956" s="381"/>
      <c r="F956" s="1040"/>
      <c r="G956" s="1038"/>
      <c r="H956" s="1041"/>
      <c r="I956" s="381"/>
      <c r="J956" s="568">
        <f t="shared" si="213"/>
        <v>0</v>
      </c>
      <c r="K956" s="381"/>
      <c r="L956" s="381"/>
      <c r="M956" s="568">
        <f t="shared" si="222"/>
        <v>0</v>
      </c>
      <c r="N956" s="570">
        <f>IFERROR(VLOOKUP($C956,Listen!$J$3:$L$39,2,0),0)</f>
        <v>0</v>
      </c>
      <c r="O956" s="570">
        <f>IFERROR(VLOOKUP($C956,Listen!$J$3:$L$39,3,0),0)</f>
        <v>0</v>
      </c>
      <c r="P956" s="453">
        <f t="shared" si="214"/>
        <v>0</v>
      </c>
      <c r="Q956" s="453">
        <f t="shared" si="227"/>
        <v>0</v>
      </c>
      <c r="R956" s="453">
        <f t="shared" si="227"/>
        <v>0</v>
      </c>
      <c r="S956" s="453">
        <f t="shared" si="227"/>
        <v>0</v>
      </c>
      <c r="T956" s="453">
        <f t="shared" si="227"/>
        <v>0</v>
      </c>
      <c r="U956" s="453">
        <f t="shared" si="227"/>
        <v>0</v>
      </c>
      <c r="V956" s="453">
        <f t="shared" si="227"/>
        <v>0</v>
      </c>
      <c r="W956" s="384">
        <f t="shared" si="224"/>
        <v>0</v>
      </c>
      <c r="X956" s="565">
        <f>IF(D956='A. Allgemeine Informationen'!$C$17,$M956-Y956,HLOOKUP('A. Allgemeine Informationen'!$C$17-1,$Z$1:$AF$2005,ROW(D956),FALSE)-$Y956)</f>
        <v>0</v>
      </c>
      <c r="Y956" s="384">
        <f>HLOOKUP('A. Allgemeine Informationen'!$C$17,$Z$1:$AF$2005,ROW(D956),FALSE)</f>
        <v>0</v>
      </c>
      <c r="Z956" s="565">
        <f t="shared" si="215"/>
        <v>0</v>
      </c>
      <c r="AA956" s="565">
        <f t="shared" si="216"/>
        <v>0</v>
      </c>
      <c r="AB956" s="565">
        <f t="shared" si="217"/>
        <v>0</v>
      </c>
      <c r="AC956" s="565">
        <f t="shared" si="218"/>
        <v>0</v>
      </c>
      <c r="AD956" s="572">
        <f t="shared" si="219"/>
        <v>0</v>
      </c>
      <c r="AE956" s="560">
        <f t="shared" si="220"/>
        <v>0</v>
      </c>
      <c r="AF956" s="561">
        <f t="shared" si="221"/>
        <v>0</v>
      </c>
      <c r="AG956" s="562"/>
    </row>
    <row r="957" spans="2:33" s="418" customFormat="1" ht="15" customHeight="1" x14ac:dyDescent="0.2">
      <c r="B957" s="554"/>
      <c r="C957" s="382"/>
      <c r="D957" s="383"/>
      <c r="E957" s="381"/>
      <c r="F957" s="1040"/>
      <c r="G957" s="1038"/>
      <c r="H957" s="1041"/>
      <c r="I957" s="381"/>
      <c r="J957" s="568">
        <f t="shared" si="213"/>
        <v>0</v>
      </c>
      <c r="K957" s="381"/>
      <c r="L957" s="381"/>
      <c r="M957" s="568">
        <f t="shared" si="222"/>
        <v>0</v>
      </c>
      <c r="N957" s="570">
        <f>IFERROR(VLOOKUP($C957,Listen!$J$3:$L$39,2,0),0)</f>
        <v>0</v>
      </c>
      <c r="O957" s="570">
        <f>IFERROR(VLOOKUP($C957,Listen!$J$3:$L$39,3,0),0)</f>
        <v>0</v>
      </c>
      <c r="P957" s="453">
        <f t="shared" si="214"/>
        <v>0</v>
      </c>
      <c r="Q957" s="453">
        <f t="shared" si="227"/>
        <v>0</v>
      </c>
      <c r="R957" s="453">
        <f t="shared" si="227"/>
        <v>0</v>
      </c>
      <c r="S957" s="453">
        <f t="shared" si="227"/>
        <v>0</v>
      </c>
      <c r="T957" s="453">
        <f t="shared" si="227"/>
        <v>0</v>
      </c>
      <c r="U957" s="453">
        <f t="shared" si="227"/>
        <v>0</v>
      </c>
      <c r="V957" s="453">
        <f t="shared" si="227"/>
        <v>0</v>
      </c>
      <c r="W957" s="384">
        <f t="shared" si="224"/>
        <v>0</v>
      </c>
      <c r="X957" s="565">
        <f>IF(D957='A. Allgemeine Informationen'!$C$17,$M957-Y957,HLOOKUP('A. Allgemeine Informationen'!$C$17-1,$Z$1:$AF$2005,ROW(D957),FALSE)-$Y957)</f>
        <v>0</v>
      </c>
      <c r="Y957" s="384">
        <f>HLOOKUP('A. Allgemeine Informationen'!$C$17,$Z$1:$AF$2005,ROW(D957),FALSE)</f>
        <v>0</v>
      </c>
      <c r="Z957" s="565">
        <f t="shared" si="215"/>
        <v>0</v>
      </c>
      <c r="AA957" s="565">
        <f t="shared" si="216"/>
        <v>0</v>
      </c>
      <c r="AB957" s="565">
        <f t="shared" si="217"/>
        <v>0</v>
      </c>
      <c r="AC957" s="565">
        <f t="shared" si="218"/>
        <v>0</v>
      </c>
      <c r="AD957" s="572">
        <f t="shared" si="219"/>
        <v>0</v>
      </c>
      <c r="AE957" s="560">
        <f t="shared" si="220"/>
        <v>0</v>
      </c>
      <c r="AF957" s="561">
        <f t="shared" si="221"/>
        <v>0</v>
      </c>
      <c r="AG957" s="562"/>
    </row>
    <row r="958" spans="2:33" s="418" customFormat="1" ht="15" customHeight="1" x14ac:dyDescent="0.2">
      <c r="B958" s="554"/>
      <c r="C958" s="382"/>
      <c r="D958" s="383"/>
      <c r="E958" s="381"/>
      <c r="F958" s="1040"/>
      <c r="G958" s="1038"/>
      <c r="H958" s="1041"/>
      <c r="I958" s="381"/>
      <c r="J958" s="568">
        <f t="shared" si="213"/>
        <v>0</v>
      </c>
      <c r="K958" s="381"/>
      <c r="L958" s="381"/>
      <c r="M958" s="568">
        <f t="shared" si="222"/>
        <v>0</v>
      </c>
      <c r="N958" s="570">
        <f>IFERROR(VLOOKUP($C958,Listen!$J$3:$L$39,2,0),0)</f>
        <v>0</v>
      </c>
      <c r="O958" s="570">
        <f>IFERROR(VLOOKUP($C958,Listen!$J$3:$L$39,3,0),0)</f>
        <v>0</v>
      </c>
      <c r="P958" s="453">
        <f t="shared" si="214"/>
        <v>0</v>
      </c>
      <c r="Q958" s="453">
        <f t="shared" si="227"/>
        <v>0</v>
      </c>
      <c r="R958" s="453">
        <f t="shared" si="227"/>
        <v>0</v>
      </c>
      <c r="S958" s="453">
        <f t="shared" si="227"/>
        <v>0</v>
      </c>
      <c r="T958" s="453">
        <f t="shared" si="227"/>
        <v>0</v>
      </c>
      <c r="U958" s="453">
        <f t="shared" si="227"/>
        <v>0</v>
      </c>
      <c r="V958" s="453">
        <f t="shared" si="227"/>
        <v>0</v>
      </c>
      <c r="W958" s="384">
        <f t="shared" si="224"/>
        <v>0</v>
      </c>
      <c r="X958" s="565">
        <f>IF(D958='A. Allgemeine Informationen'!$C$17,$M958-Y958,HLOOKUP('A. Allgemeine Informationen'!$C$17-1,$Z$1:$AF$2005,ROW(D958),FALSE)-$Y958)</f>
        <v>0</v>
      </c>
      <c r="Y958" s="384">
        <f>HLOOKUP('A. Allgemeine Informationen'!$C$17,$Z$1:$AF$2005,ROW(D958),FALSE)</f>
        <v>0</v>
      </c>
      <c r="Z958" s="565">
        <f t="shared" si="215"/>
        <v>0</v>
      </c>
      <c r="AA958" s="565">
        <f t="shared" si="216"/>
        <v>0</v>
      </c>
      <c r="AB958" s="565">
        <f t="shared" si="217"/>
        <v>0</v>
      </c>
      <c r="AC958" s="565">
        <f t="shared" si="218"/>
        <v>0</v>
      </c>
      <c r="AD958" s="572">
        <f t="shared" si="219"/>
        <v>0</v>
      </c>
      <c r="AE958" s="560">
        <f t="shared" si="220"/>
        <v>0</v>
      </c>
      <c r="AF958" s="561">
        <f t="shared" si="221"/>
        <v>0</v>
      </c>
      <c r="AG958" s="562"/>
    </row>
    <row r="959" spans="2:33" s="418" customFormat="1" ht="15" customHeight="1" x14ac:dyDescent="0.2">
      <c r="B959" s="554"/>
      <c r="C959" s="382"/>
      <c r="D959" s="383"/>
      <c r="E959" s="381"/>
      <c r="F959" s="1040"/>
      <c r="G959" s="1038"/>
      <c r="H959" s="1041"/>
      <c r="I959" s="381"/>
      <c r="J959" s="568">
        <f t="shared" si="213"/>
        <v>0</v>
      </c>
      <c r="K959" s="381"/>
      <c r="L959" s="381"/>
      <c r="M959" s="568">
        <f t="shared" si="222"/>
        <v>0</v>
      </c>
      <c r="N959" s="570">
        <f>IFERROR(VLOOKUP($C959,Listen!$J$3:$L$39,2,0),0)</f>
        <v>0</v>
      </c>
      <c r="O959" s="570">
        <f>IFERROR(VLOOKUP($C959,Listen!$J$3:$L$39,3,0),0)</f>
        <v>0</v>
      </c>
      <c r="P959" s="453">
        <f t="shared" si="214"/>
        <v>0</v>
      </c>
      <c r="Q959" s="453">
        <f t="shared" si="227"/>
        <v>0</v>
      </c>
      <c r="R959" s="453">
        <f t="shared" si="227"/>
        <v>0</v>
      </c>
      <c r="S959" s="453">
        <f t="shared" si="227"/>
        <v>0</v>
      </c>
      <c r="T959" s="453">
        <f t="shared" si="227"/>
        <v>0</v>
      </c>
      <c r="U959" s="453">
        <f t="shared" si="227"/>
        <v>0</v>
      </c>
      <c r="V959" s="453">
        <f t="shared" si="227"/>
        <v>0</v>
      </c>
      <c r="W959" s="384">
        <f t="shared" si="224"/>
        <v>0</v>
      </c>
      <c r="X959" s="565">
        <f>IF(D959='A. Allgemeine Informationen'!$C$17,$M959-Y959,HLOOKUP('A. Allgemeine Informationen'!$C$17-1,$Z$1:$AF$2005,ROW(D959),FALSE)-$Y959)</f>
        <v>0</v>
      </c>
      <c r="Y959" s="384">
        <f>HLOOKUP('A. Allgemeine Informationen'!$C$17,$Z$1:$AF$2005,ROW(D959),FALSE)</f>
        <v>0</v>
      </c>
      <c r="Z959" s="565">
        <f t="shared" si="215"/>
        <v>0</v>
      </c>
      <c r="AA959" s="565">
        <f t="shared" si="216"/>
        <v>0</v>
      </c>
      <c r="AB959" s="565">
        <f t="shared" si="217"/>
        <v>0</v>
      </c>
      <c r="AC959" s="565">
        <f t="shared" si="218"/>
        <v>0</v>
      </c>
      <c r="AD959" s="572">
        <f t="shared" si="219"/>
        <v>0</v>
      </c>
      <c r="AE959" s="560">
        <f t="shared" si="220"/>
        <v>0</v>
      </c>
      <c r="AF959" s="561">
        <f t="shared" si="221"/>
        <v>0</v>
      </c>
      <c r="AG959" s="562"/>
    </row>
    <row r="960" spans="2:33" s="418" customFormat="1" ht="15" customHeight="1" x14ac:dyDescent="0.2">
      <c r="B960" s="554"/>
      <c r="C960" s="382"/>
      <c r="D960" s="383"/>
      <c r="E960" s="381"/>
      <c r="F960" s="1040"/>
      <c r="G960" s="1038"/>
      <c r="H960" s="1041"/>
      <c r="I960" s="381"/>
      <c r="J960" s="568">
        <f t="shared" si="213"/>
        <v>0</v>
      </c>
      <c r="K960" s="381"/>
      <c r="L960" s="381"/>
      <c r="M960" s="568">
        <f t="shared" si="222"/>
        <v>0</v>
      </c>
      <c r="N960" s="570">
        <f>IFERROR(VLOOKUP($C960,Listen!$J$3:$L$39,2,0),0)</f>
        <v>0</v>
      </c>
      <c r="O960" s="570">
        <f>IFERROR(VLOOKUP($C960,Listen!$J$3:$L$39,3,0),0)</f>
        <v>0</v>
      </c>
      <c r="P960" s="453">
        <f t="shared" si="214"/>
        <v>0</v>
      </c>
      <c r="Q960" s="453">
        <f t="shared" si="227"/>
        <v>0</v>
      </c>
      <c r="R960" s="453">
        <f t="shared" si="227"/>
        <v>0</v>
      </c>
      <c r="S960" s="453">
        <f t="shared" si="227"/>
        <v>0</v>
      </c>
      <c r="T960" s="453">
        <f t="shared" si="227"/>
        <v>0</v>
      </c>
      <c r="U960" s="453">
        <f t="shared" si="227"/>
        <v>0</v>
      </c>
      <c r="V960" s="453">
        <f t="shared" si="227"/>
        <v>0</v>
      </c>
      <c r="W960" s="384">
        <f t="shared" si="224"/>
        <v>0</v>
      </c>
      <c r="X960" s="565">
        <f>IF(D960='A. Allgemeine Informationen'!$C$17,$M960-Y960,HLOOKUP('A. Allgemeine Informationen'!$C$17-1,$Z$1:$AF$2005,ROW(D960),FALSE)-$Y960)</f>
        <v>0</v>
      </c>
      <c r="Y960" s="384">
        <f>HLOOKUP('A. Allgemeine Informationen'!$C$17,$Z$1:$AF$2005,ROW(D960),FALSE)</f>
        <v>0</v>
      </c>
      <c r="Z960" s="565">
        <f t="shared" si="215"/>
        <v>0</v>
      </c>
      <c r="AA960" s="565">
        <f t="shared" si="216"/>
        <v>0</v>
      </c>
      <c r="AB960" s="565">
        <f t="shared" si="217"/>
        <v>0</v>
      </c>
      <c r="AC960" s="565">
        <f t="shared" si="218"/>
        <v>0</v>
      </c>
      <c r="AD960" s="572">
        <f t="shared" si="219"/>
        <v>0</v>
      </c>
      <c r="AE960" s="560">
        <f t="shared" si="220"/>
        <v>0</v>
      </c>
      <c r="AF960" s="561">
        <f t="shared" si="221"/>
        <v>0</v>
      </c>
      <c r="AG960" s="562"/>
    </row>
    <row r="961" spans="2:33" s="418" customFormat="1" ht="15" customHeight="1" x14ac:dyDescent="0.2">
      <c r="B961" s="554"/>
      <c r="C961" s="382"/>
      <c r="D961" s="383"/>
      <c r="E961" s="381"/>
      <c r="F961" s="1040"/>
      <c r="G961" s="1038"/>
      <c r="H961" s="1041"/>
      <c r="I961" s="381"/>
      <c r="J961" s="568">
        <f t="shared" si="213"/>
        <v>0</v>
      </c>
      <c r="K961" s="381"/>
      <c r="L961" s="381"/>
      <c r="M961" s="568">
        <f t="shared" si="222"/>
        <v>0</v>
      </c>
      <c r="N961" s="570">
        <f>IFERROR(VLOOKUP($C961,Listen!$J$3:$L$39,2,0),0)</f>
        <v>0</v>
      </c>
      <c r="O961" s="570">
        <f>IFERROR(VLOOKUP($C961,Listen!$J$3:$L$39,3,0),0)</f>
        <v>0</v>
      </c>
      <c r="P961" s="453">
        <f t="shared" si="214"/>
        <v>0</v>
      </c>
      <c r="Q961" s="453">
        <f t="shared" si="227"/>
        <v>0</v>
      </c>
      <c r="R961" s="453">
        <f t="shared" si="227"/>
        <v>0</v>
      </c>
      <c r="S961" s="453">
        <f t="shared" si="227"/>
        <v>0</v>
      </c>
      <c r="T961" s="453">
        <f t="shared" si="227"/>
        <v>0</v>
      </c>
      <c r="U961" s="453">
        <f t="shared" si="227"/>
        <v>0</v>
      </c>
      <c r="V961" s="453">
        <f t="shared" si="227"/>
        <v>0</v>
      </c>
      <c r="W961" s="384">
        <f t="shared" si="224"/>
        <v>0</v>
      </c>
      <c r="X961" s="565">
        <f>IF(D961='A. Allgemeine Informationen'!$C$17,$M961-Y961,HLOOKUP('A. Allgemeine Informationen'!$C$17-1,$Z$1:$AF$2005,ROW(D961),FALSE)-$Y961)</f>
        <v>0</v>
      </c>
      <c r="Y961" s="384">
        <f>HLOOKUP('A. Allgemeine Informationen'!$C$17,$Z$1:$AF$2005,ROW(D961),FALSE)</f>
        <v>0</v>
      </c>
      <c r="Z961" s="565">
        <f t="shared" si="215"/>
        <v>0</v>
      </c>
      <c r="AA961" s="565">
        <f t="shared" si="216"/>
        <v>0</v>
      </c>
      <c r="AB961" s="565">
        <f t="shared" si="217"/>
        <v>0</v>
      </c>
      <c r="AC961" s="565">
        <f t="shared" si="218"/>
        <v>0</v>
      </c>
      <c r="AD961" s="572">
        <f t="shared" si="219"/>
        <v>0</v>
      </c>
      <c r="AE961" s="560">
        <f t="shared" si="220"/>
        <v>0</v>
      </c>
      <c r="AF961" s="561">
        <f t="shared" si="221"/>
        <v>0</v>
      </c>
      <c r="AG961" s="562"/>
    </row>
    <row r="962" spans="2:33" s="418" customFormat="1" ht="15" customHeight="1" x14ac:dyDescent="0.2">
      <c r="B962" s="554"/>
      <c r="C962" s="382"/>
      <c r="D962" s="383"/>
      <c r="E962" s="381"/>
      <c r="F962" s="1040"/>
      <c r="G962" s="1038"/>
      <c r="H962" s="1041"/>
      <c r="I962" s="381"/>
      <c r="J962" s="568">
        <f t="shared" si="213"/>
        <v>0</v>
      </c>
      <c r="K962" s="381"/>
      <c r="L962" s="381"/>
      <c r="M962" s="568">
        <f t="shared" si="222"/>
        <v>0</v>
      </c>
      <c r="N962" s="570">
        <f>IFERROR(VLOOKUP($C962,Listen!$J$3:$L$39,2,0),0)</f>
        <v>0</v>
      </c>
      <c r="O962" s="570">
        <f>IFERROR(VLOOKUP($C962,Listen!$J$3:$L$39,3,0),0)</f>
        <v>0</v>
      </c>
      <c r="P962" s="453">
        <f t="shared" si="214"/>
        <v>0</v>
      </c>
      <c r="Q962" s="453">
        <f t="shared" si="227"/>
        <v>0</v>
      </c>
      <c r="R962" s="453">
        <f t="shared" si="227"/>
        <v>0</v>
      </c>
      <c r="S962" s="453">
        <f t="shared" si="227"/>
        <v>0</v>
      </c>
      <c r="T962" s="453">
        <f t="shared" si="227"/>
        <v>0</v>
      </c>
      <c r="U962" s="453">
        <f t="shared" si="227"/>
        <v>0</v>
      </c>
      <c r="V962" s="453">
        <f t="shared" si="227"/>
        <v>0</v>
      </c>
      <c r="W962" s="384">
        <f t="shared" si="224"/>
        <v>0</v>
      </c>
      <c r="X962" s="565">
        <f>IF(D962='A. Allgemeine Informationen'!$C$17,$M962-Y962,HLOOKUP('A. Allgemeine Informationen'!$C$17-1,$Z$1:$AF$2005,ROW(D962),FALSE)-$Y962)</f>
        <v>0</v>
      </c>
      <c r="Y962" s="384">
        <f>HLOOKUP('A. Allgemeine Informationen'!$C$17,$Z$1:$AF$2005,ROW(D962),FALSE)</f>
        <v>0</v>
      </c>
      <c r="Z962" s="565">
        <f t="shared" si="215"/>
        <v>0</v>
      </c>
      <c r="AA962" s="565">
        <f t="shared" si="216"/>
        <v>0</v>
      </c>
      <c r="AB962" s="565">
        <f t="shared" si="217"/>
        <v>0</v>
      </c>
      <c r="AC962" s="565">
        <f t="shared" si="218"/>
        <v>0</v>
      </c>
      <c r="AD962" s="572">
        <f t="shared" si="219"/>
        <v>0</v>
      </c>
      <c r="AE962" s="560">
        <f t="shared" si="220"/>
        <v>0</v>
      </c>
      <c r="AF962" s="561">
        <f t="shared" si="221"/>
        <v>0</v>
      </c>
      <c r="AG962" s="562"/>
    </row>
    <row r="963" spans="2:33" s="418" customFormat="1" ht="15" customHeight="1" x14ac:dyDescent="0.2">
      <c r="B963" s="554"/>
      <c r="C963" s="382"/>
      <c r="D963" s="383"/>
      <c r="E963" s="381"/>
      <c r="F963" s="1040"/>
      <c r="G963" s="1038"/>
      <c r="H963" s="1041"/>
      <c r="I963" s="381"/>
      <c r="J963" s="568">
        <f t="shared" si="213"/>
        <v>0</v>
      </c>
      <c r="K963" s="381"/>
      <c r="L963" s="381"/>
      <c r="M963" s="568">
        <f t="shared" si="222"/>
        <v>0</v>
      </c>
      <c r="N963" s="570">
        <f>IFERROR(VLOOKUP($C963,Listen!$J$3:$L$39,2,0),0)</f>
        <v>0</v>
      </c>
      <c r="O963" s="570">
        <f>IFERROR(VLOOKUP($C963,Listen!$J$3:$L$39,3,0),0)</f>
        <v>0</v>
      </c>
      <c r="P963" s="453">
        <f t="shared" si="214"/>
        <v>0</v>
      </c>
      <c r="Q963" s="453">
        <f t="shared" si="227"/>
        <v>0</v>
      </c>
      <c r="R963" s="453">
        <f t="shared" si="227"/>
        <v>0</v>
      </c>
      <c r="S963" s="453">
        <f t="shared" si="227"/>
        <v>0</v>
      </c>
      <c r="T963" s="453">
        <f t="shared" si="227"/>
        <v>0</v>
      </c>
      <c r="U963" s="453">
        <f t="shared" si="227"/>
        <v>0</v>
      </c>
      <c r="V963" s="453">
        <f t="shared" si="227"/>
        <v>0</v>
      </c>
      <c r="W963" s="384">
        <f t="shared" si="224"/>
        <v>0</v>
      </c>
      <c r="X963" s="565">
        <f>IF(D963='A. Allgemeine Informationen'!$C$17,$M963-Y963,HLOOKUP('A. Allgemeine Informationen'!$C$17-1,$Z$1:$AF$2005,ROW(D963),FALSE)-$Y963)</f>
        <v>0</v>
      </c>
      <c r="Y963" s="384">
        <f>HLOOKUP('A. Allgemeine Informationen'!$C$17,$Z$1:$AF$2005,ROW(D963),FALSE)</f>
        <v>0</v>
      </c>
      <c r="Z963" s="565">
        <f t="shared" si="215"/>
        <v>0</v>
      </c>
      <c r="AA963" s="565">
        <f t="shared" si="216"/>
        <v>0</v>
      </c>
      <c r="AB963" s="565">
        <f t="shared" si="217"/>
        <v>0</v>
      </c>
      <c r="AC963" s="565">
        <f t="shared" si="218"/>
        <v>0</v>
      </c>
      <c r="AD963" s="572">
        <f t="shared" si="219"/>
        <v>0</v>
      </c>
      <c r="AE963" s="560">
        <f t="shared" si="220"/>
        <v>0</v>
      </c>
      <c r="AF963" s="561">
        <f t="shared" si="221"/>
        <v>0</v>
      </c>
      <c r="AG963" s="562"/>
    </row>
    <row r="964" spans="2:33" s="418" customFormat="1" ht="15" customHeight="1" x14ac:dyDescent="0.2">
      <c r="B964" s="554"/>
      <c r="C964" s="382"/>
      <c r="D964" s="383"/>
      <c r="E964" s="381"/>
      <c r="F964" s="1040"/>
      <c r="G964" s="1038"/>
      <c r="H964" s="1041"/>
      <c r="I964" s="381"/>
      <c r="J964" s="568">
        <f t="shared" si="213"/>
        <v>0</v>
      </c>
      <c r="K964" s="381"/>
      <c r="L964" s="381"/>
      <c r="M964" s="568">
        <f t="shared" si="222"/>
        <v>0</v>
      </c>
      <c r="N964" s="570">
        <f>IFERROR(VLOOKUP($C964,Listen!$J$3:$L$39,2,0),0)</f>
        <v>0</v>
      </c>
      <c r="O964" s="570">
        <f>IFERROR(VLOOKUP($C964,Listen!$J$3:$L$39,3,0),0)</f>
        <v>0</v>
      </c>
      <c r="P964" s="453">
        <f t="shared" si="214"/>
        <v>0</v>
      </c>
      <c r="Q964" s="453">
        <f t="shared" si="227"/>
        <v>0</v>
      </c>
      <c r="R964" s="453">
        <f t="shared" si="227"/>
        <v>0</v>
      </c>
      <c r="S964" s="453">
        <f t="shared" si="227"/>
        <v>0</v>
      </c>
      <c r="T964" s="453">
        <f t="shared" si="227"/>
        <v>0</v>
      </c>
      <c r="U964" s="453">
        <f t="shared" si="227"/>
        <v>0</v>
      </c>
      <c r="V964" s="453">
        <f t="shared" si="227"/>
        <v>0</v>
      </c>
      <c r="W964" s="384">
        <f t="shared" si="224"/>
        <v>0</v>
      </c>
      <c r="X964" s="565">
        <f>IF(D964='A. Allgemeine Informationen'!$C$17,$M964-Y964,HLOOKUP('A. Allgemeine Informationen'!$C$17-1,$Z$1:$AF$2005,ROW(D964),FALSE)-$Y964)</f>
        <v>0</v>
      </c>
      <c r="Y964" s="384">
        <f>HLOOKUP('A. Allgemeine Informationen'!$C$17,$Z$1:$AF$2005,ROW(D964),FALSE)</f>
        <v>0</v>
      </c>
      <c r="Z964" s="565">
        <f t="shared" si="215"/>
        <v>0</v>
      </c>
      <c r="AA964" s="565">
        <f t="shared" si="216"/>
        <v>0</v>
      </c>
      <c r="AB964" s="565">
        <f t="shared" si="217"/>
        <v>0</v>
      </c>
      <c r="AC964" s="565">
        <f t="shared" si="218"/>
        <v>0</v>
      </c>
      <c r="AD964" s="572">
        <f t="shared" si="219"/>
        <v>0</v>
      </c>
      <c r="AE964" s="560">
        <f t="shared" si="220"/>
        <v>0</v>
      </c>
      <c r="AF964" s="561">
        <f t="shared" si="221"/>
        <v>0</v>
      </c>
      <c r="AG964" s="562"/>
    </row>
    <row r="965" spans="2:33" s="418" customFormat="1" ht="15" customHeight="1" x14ac:dyDescent="0.2">
      <c r="B965" s="554"/>
      <c r="C965" s="382"/>
      <c r="D965" s="383"/>
      <c r="E965" s="381"/>
      <c r="F965" s="1040"/>
      <c r="G965" s="1038"/>
      <c r="H965" s="1041"/>
      <c r="I965" s="381"/>
      <c r="J965" s="568">
        <f t="shared" si="213"/>
        <v>0</v>
      </c>
      <c r="K965" s="381"/>
      <c r="L965" s="381"/>
      <c r="M965" s="568">
        <f t="shared" si="222"/>
        <v>0</v>
      </c>
      <c r="N965" s="570">
        <f>IFERROR(VLOOKUP($C965,Listen!$J$3:$L$39,2,0),0)</f>
        <v>0</v>
      </c>
      <c r="O965" s="570">
        <f>IFERROR(VLOOKUP($C965,Listen!$J$3:$L$39,3,0),0)</f>
        <v>0</v>
      </c>
      <c r="P965" s="453">
        <f t="shared" si="214"/>
        <v>0</v>
      </c>
      <c r="Q965" s="453">
        <f t="shared" si="227"/>
        <v>0</v>
      </c>
      <c r="R965" s="453">
        <f t="shared" si="227"/>
        <v>0</v>
      </c>
      <c r="S965" s="453">
        <f t="shared" si="227"/>
        <v>0</v>
      </c>
      <c r="T965" s="453">
        <f t="shared" si="227"/>
        <v>0</v>
      </c>
      <c r="U965" s="453">
        <f t="shared" si="227"/>
        <v>0</v>
      </c>
      <c r="V965" s="453">
        <f t="shared" si="227"/>
        <v>0</v>
      </c>
      <c r="W965" s="384">
        <f t="shared" si="224"/>
        <v>0</v>
      </c>
      <c r="X965" s="565">
        <f>IF(D965='A. Allgemeine Informationen'!$C$17,$M965-Y965,HLOOKUP('A. Allgemeine Informationen'!$C$17-1,$Z$1:$AF$2005,ROW(D965),FALSE)-$Y965)</f>
        <v>0</v>
      </c>
      <c r="Y965" s="384">
        <f>HLOOKUP('A. Allgemeine Informationen'!$C$17,$Z$1:$AF$2005,ROW(D965),FALSE)</f>
        <v>0</v>
      </c>
      <c r="Z965" s="565">
        <f t="shared" si="215"/>
        <v>0</v>
      </c>
      <c r="AA965" s="565">
        <f t="shared" si="216"/>
        <v>0</v>
      </c>
      <c r="AB965" s="565">
        <f t="shared" si="217"/>
        <v>0</v>
      </c>
      <c r="AC965" s="565">
        <f t="shared" si="218"/>
        <v>0</v>
      </c>
      <c r="AD965" s="572">
        <f t="shared" si="219"/>
        <v>0</v>
      </c>
      <c r="AE965" s="560">
        <f t="shared" si="220"/>
        <v>0</v>
      </c>
      <c r="AF965" s="561">
        <f t="shared" si="221"/>
        <v>0</v>
      </c>
      <c r="AG965" s="562"/>
    </row>
    <row r="966" spans="2:33" s="418" customFormat="1" ht="15" customHeight="1" x14ac:dyDescent="0.2">
      <c r="B966" s="554"/>
      <c r="C966" s="382"/>
      <c r="D966" s="383"/>
      <c r="E966" s="381"/>
      <c r="F966" s="1040"/>
      <c r="G966" s="1038"/>
      <c r="H966" s="1041"/>
      <c r="I966" s="381"/>
      <c r="J966" s="568">
        <f t="shared" ref="J966:J1029" si="228">E966+G966-I966</f>
        <v>0</v>
      </c>
      <c r="K966" s="381"/>
      <c r="L966" s="381"/>
      <c r="M966" s="568">
        <f t="shared" si="222"/>
        <v>0</v>
      </c>
      <c r="N966" s="570">
        <f>IFERROR(VLOOKUP($C966,Listen!$J$3:$L$39,2,0),0)</f>
        <v>0</v>
      </c>
      <c r="O966" s="570">
        <f>IFERROR(VLOOKUP($C966,Listen!$J$3:$L$39,3,0),0)</f>
        <v>0</v>
      </c>
      <c r="P966" s="453">
        <f t="shared" ref="P966:P1029" si="229">$N966</f>
        <v>0</v>
      </c>
      <c r="Q966" s="453">
        <f t="shared" si="227"/>
        <v>0</v>
      </c>
      <c r="R966" s="453">
        <f t="shared" si="227"/>
        <v>0</v>
      </c>
      <c r="S966" s="453">
        <f t="shared" si="227"/>
        <v>0</v>
      </c>
      <c r="T966" s="453">
        <f t="shared" si="227"/>
        <v>0</v>
      </c>
      <c r="U966" s="453">
        <f t="shared" si="227"/>
        <v>0</v>
      </c>
      <c r="V966" s="453">
        <f t="shared" si="227"/>
        <v>0</v>
      </c>
      <c r="W966" s="384">
        <f t="shared" si="224"/>
        <v>0</v>
      </c>
      <c r="X966" s="565">
        <f>IF(D966='A. Allgemeine Informationen'!$C$17,$M966-Y966,HLOOKUP('A. Allgemeine Informationen'!$C$17-1,$Z$1:$AF$2005,ROW(D966),FALSE)-$Y966)</f>
        <v>0</v>
      </c>
      <c r="Y966" s="384">
        <f>HLOOKUP('A. Allgemeine Informationen'!$C$17,$Z$1:$AF$2005,ROW(D966),FALSE)</f>
        <v>0</v>
      </c>
      <c r="Z966" s="565">
        <f t="shared" ref="Z966:Z1029" si="230">IF(OR($D966=0,$M966=0),0,IF($D966-$Z$5&lt;1,$M966-$M966/P966*(Z$5-$D966+1),0))</f>
        <v>0</v>
      </c>
      <c r="AA966" s="565">
        <f t="shared" ref="AA966:AA1029" si="231">IF(OR($D966=0,$M966=0,Q966-(AA$5-$D966)=0),0,IF($D966-AA$5&lt;0,Z966-Z966/(Q966-(AA$5-$D966)),IF($D966-AA$5=0,$M966-$M966/Q966,0)))</f>
        <v>0</v>
      </c>
      <c r="AB966" s="565">
        <f t="shared" ref="AB966:AB1029" si="232">IF(OR($D966=0,$M966=0,R966-(AB$5-$D966)=0),0,IF($D966-AB$5&lt;0,AA966-AA966/(R966-(AB$5-$D966)),IF($D966-AB$5=0,$M966-$M966/R966,0)))</f>
        <v>0</v>
      </c>
      <c r="AC966" s="565">
        <f t="shared" ref="AC966:AC1029" si="233">IF(OR($D966=0,$M966=0,S966-(AC$5-$D966)=0),0,IF($D966-AC$5&lt;0,AB966-AB966/(S966-(AC$5-$D966)),IF($D966-AC$5=0,$M966-$M966/S966,0)))</f>
        <v>0</v>
      </c>
      <c r="AD966" s="572">
        <f t="shared" ref="AD966:AD1029" si="234">IF(OR($D966=0,$M966=0,T966-(AD$5-$D966)=0),0,IF($D966-AD$5&lt;0,AC966-AC966/(T966-(AD$5-$D966)),IF($D966-AD$5=0,$M966-$M966/T966,0)))</f>
        <v>0</v>
      </c>
      <c r="AE966" s="560">
        <f t="shared" ref="AE966:AE1029" si="235">IF(OR($D966=0,$M966=0,U966-(AE$5-$D966)=0),0,IF($D966-AE$5&lt;0,AD966-AD966/(U966-(AE$5-$D966)),IF($D966-AE$5=0,$M966-$M966/U966,0)))</f>
        <v>0</v>
      </c>
      <c r="AF966" s="561">
        <f t="shared" ref="AF966:AF1029" si="236">IF(OR($D966=0,$M966=0,V966-(AF$5-$D966)=0),0,IF($D966-AF$5&lt;0,AE966-AE966/(V966-(AF$5-$D966)),IF($D966-AF$5=0,$M966-$M966/V966,0)))</f>
        <v>0</v>
      </c>
      <c r="AG966" s="562"/>
    </row>
    <row r="967" spans="2:33" s="418" customFormat="1" ht="15" customHeight="1" x14ac:dyDescent="0.2">
      <c r="B967" s="554"/>
      <c r="C967" s="382"/>
      <c r="D967" s="383"/>
      <c r="E967" s="381"/>
      <c r="F967" s="1040"/>
      <c r="G967" s="1038"/>
      <c r="H967" s="1041"/>
      <c r="I967" s="381"/>
      <c r="J967" s="568">
        <f t="shared" si="228"/>
        <v>0</v>
      </c>
      <c r="K967" s="381"/>
      <c r="L967" s="381"/>
      <c r="M967" s="568">
        <f t="shared" ref="M967:M1030" si="237">J967-K967</f>
        <v>0</v>
      </c>
      <c r="N967" s="570">
        <f>IFERROR(VLOOKUP($C967,Listen!$J$3:$L$39,2,0),0)</f>
        <v>0</v>
      </c>
      <c r="O967" s="570">
        <f>IFERROR(VLOOKUP($C967,Listen!$J$3:$L$39,3,0),0)</f>
        <v>0</v>
      </c>
      <c r="P967" s="453">
        <f t="shared" si="229"/>
        <v>0</v>
      </c>
      <c r="Q967" s="453">
        <f t="shared" ref="Q967:V982" si="238">P967</f>
        <v>0</v>
      </c>
      <c r="R967" s="453">
        <f t="shared" si="238"/>
        <v>0</v>
      </c>
      <c r="S967" s="453">
        <f t="shared" si="238"/>
        <v>0</v>
      </c>
      <c r="T967" s="453">
        <f t="shared" si="238"/>
        <v>0</v>
      </c>
      <c r="U967" s="453">
        <f t="shared" si="238"/>
        <v>0</v>
      </c>
      <c r="V967" s="453">
        <f t="shared" si="238"/>
        <v>0</v>
      </c>
      <c r="W967" s="384">
        <f t="shared" ref="W967:W1030" si="239">Y967+X967</f>
        <v>0</v>
      </c>
      <c r="X967" s="565">
        <f>IF(D967='A. Allgemeine Informationen'!$C$17,$M967-Y967,HLOOKUP('A. Allgemeine Informationen'!$C$17-1,$Z$1:$AF$2005,ROW(D967),FALSE)-$Y967)</f>
        <v>0</v>
      </c>
      <c r="Y967" s="384">
        <f>HLOOKUP('A. Allgemeine Informationen'!$C$17,$Z$1:$AF$2005,ROW(D967),FALSE)</f>
        <v>0</v>
      </c>
      <c r="Z967" s="565">
        <f t="shared" si="230"/>
        <v>0</v>
      </c>
      <c r="AA967" s="565">
        <f t="shared" si="231"/>
        <v>0</v>
      </c>
      <c r="AB967" s="565">
        <f t="shared" si="232"/>
        <v>0</v>
      </c>
      <c r="AC967" s="565">
        <f t="shared" si="233"/>
        <v>0</v>
      </c>
      <c r="AD967" s="572">
        <f t="shared" si="234"/>
        <v>0</v>
      </c>
      <c r="AE967" s="560">
        <f t="shared" si="235"/>
        <v>0</v>
      </c>
      <c r="AF967" s="561">
        <f t="shared" si="236"/>
        <v>0</v>
      </c>
      <c r="AG967" s="562"/>
    </row>
    <row r="968" spans="2:33" s="418" customFormat="1" ht="15" customHeight="1" x14ac:dyDescent="0.2">
      <c r="B968" s="554"/>
      <c r="C968" s="382"/>
      <c r="D968" s="383"/>
      <c r="E968" s="381"/>
      <c r="F968" s="1040"/>
      <c r="G968" s="1038"/>
      <c r="H968" s="1041"/>
      <c r="I968" s="381"/>
      <c r="J968" s="568">
        <f t="shared" si="228"/>
        <v>0</v>
      </c>
      <c r="K968" s="381"/>
      <c r="L968" s="381"/>
      <c r="M968" s="568">
        <f t="shared" si="237"/>
        <v>0</v>
      </c>
      <c r="N968" s="570">
        <f>IFERROR(VLOOKUP($C968,Listen!$J$3:$L$39,2,0),0)</f>
        <v>0</v>
      </c>
      <c r="O968" s="570">
        <f>IFERROR(VLOOKUP($C968,Listen!$J$3:$L$39,3,0),0)</f>
        <v>0</v>
      </c>
      <c r="P968" s="453">
        <f t="shared" si="229"/>
        <v>0</v>
      </c>
      <c r="Q968" s="453">
        <f t="shared" si="238"/>
        <v>0</v>
      </c>
      <c r="R968" s="453">
        <f t="shared" si="238"/>
        <v>0</v>
      </c>
      <c r="S968" s="453">
        <f t="shared" si="238"/>
        <v>0</v>
      </c>
      <c r="T968" s="453">
        <f t="shared" si="238"/>
        <v>0</v>
      </c>
      <c r="U968" s="453">
        <f t="shared" si="238"/>
        <v>0</v>
      </c>
      <c r="V968" s="453">
        <f t="shared" si="238"/>
        <v>0</v>
      </c>
      <c r="W968" s="384">
        <f t="shared" si="239"/>
        <v>0</v>
      </c>
      <c r="X968" s="565">
        <f>IF(D968='A. Allgemeine Informationen'!$C$17,$M968-Y968,HLOOKUP('A. Allgemeine Informationen'!$C$17-1,$Z$1:$AF$2005,ROW(D968),FALSE)-$Y968)</f>
        <v>0</v>
      </c>
      <c r="Y968" s="384">
        <f>HLOOKUP('A. Allgemeine Informationen'!$C$17,$Z$1:$AF$2005,ROW(D968),FALSE)</f>
        <v>0</v>
      </c>
      <c r="Z968" s="565">
        <f t="shared" si="230"/>
        <v>0</v>
      </c>
      <c r="AA968" s="565">
        <f t="shared" si="231"/>
        <v>0</v>
      </c>
      <c r="AB968" s="565">
        <f t="shared" si="232"/>
        <v>0</v>
      </c>
      <c r="AC968" s="565">
        <f t="shared" si="233"/>
        <v>0</v>
      </c>
      <c r="AD968" s="572">
        <f t="shared" si="234"/>
        <v>0</v>
      </c>
      <c r="AE968" s="560">
        <f t="shared" si="235"/>
        <v>0</v>
      </c>
      <c r="AF968" s="561">
        <f t="shared" si="236"/>
        <v>0</v>
      </c>
      <c r="AG968" s="562"/>
    </row>
    <row r="969" spans="2:33" s="418" customFormat="1" ht="15" customHeight="1" x14ac:dyDescent="0.2">
      <c r="B969" s="554"/>
      <c r="C969" s="382"/>
      <c r="D969" s="383"/>
      <c r="E969" s="381"/>
      <c r="F969" s="1040"/>
      <c r="G969" s="1038"/>
      <c r="H969" s="1041"/>
      <c r="I969" s="381"/>
      <c r="J969" s="568">
        <f t="shared" si="228"/>
        <v>0</v>
      </c>
      <c r="K969" s="381"/>
      <c r="L969" s="381"/>
      <c r="M969" s="568">
        <f t="shared" si="237"/>
        <v>0</v>
      </c>
      <c r="N969" s="570">
        <f>IFERROR(VLOOKUP($C969,Listen!$J$3:$L$39,2,0),0)</f>
        <v>0</v>
      </c>
      <c r="O969" s="570">
        <f>IFERROR(VLOOKUP($C969,Listen!$J$3:$L$39,3,0),0)</f>
        <v>0</v>
      </c>
      <c r="P969" s="453">
        <f t="shared" si="229"/>
        <v>0</v>
      </c>
      <c r="Q969" s="453">
        <f t="shared" si="238"/>
        <v>0</v>
      </c>
      <c r="R969" s="453">
        <f t="shared" si="238"/>
        <v>0</v>
      </c>
      <c r="S969" s="453">
        <f t="shared" si="238"/>
        <v>0</v>
      </c>
      <c r="T969" s="453">
        <f t="shared" si="238"/>
        <v>0</v>
      </c>
      <c r="U969" s="453">
        <f t="shared" si="238"/>
        <v>0</v>
      </c>
      <c r="V969" s="453">
        <f t="shared" si="238"/>
        <v>0</v>
      </c>
      <c r="W969" s="384">
        <f t="shared" si="239"/>
        <v>0</v>
      </c>
      <c r="X969" s="565">
        <f>IF(D969='A. Allgemeine Informationen'!$C$17,$M969-Y969,HLOOKUP('A. Allgemeine Informationen'!$C$17-1,$Z$1:$AF$2005,ROW(D969),FALSE)-$Y969)</f>
        <v>0</v>
      </c>
      <c r="Y969" s="384">
        <f>HLOOKUP('A. Allgemeine Informationen'!$C$17,$Z$1:$AF$2005,ROW(D969),FALSE)</f>
        <v>0</v>
      </c>
      <c r="Z969" s="565">
        <f t="shared" si="230"/>
        <v>0</v>
      </c>
      <c r="AA969" s="565">
        <f t="shared" si="231"/>
        <v>0</v>
      </c>
      <c r="AB969" s="565">
        <f t="shared" si="232"/>
        <v>0</v>
      </c>
      <c r="AC969" s="565">
        <f t="shared" si="233"/>
        <v>0</v>
      </c>
      <c r="AD969" s="572">
        <f t="shared" si="234"/>
        <v>0</v>
      </c>
      <c r="AE969" s="560">
        <f t="shared" si="235"/>
        <v>0</v>
      </c>
      <c r="AF969" s="561">
        <f t="shared" si="236"/>
        <v>0</v>
      </c>
      <c r="AG969" s="562"/>
    </row>
    <row r="970" spans="2:33" s="418" customFormat="1" ht="15" customHeight="1" x14ac:dyDescent="0.2">
      <c r="B970" s="554"/>
      <c r="C970" s="382"/>
      <c r="D970" s="383"/>
      <c r="E970" s="381"/>
      <c r="F970" s="1040"/>
      <c r="G970" s="1038"/>
      <c r="H970" s="1041"/>
      <c r="I970" s="381"/>
      <c r="J970" s="568">
        <f t="shared" si="228"/>
        <v>0</v>
      </c>
      <c r="K970" s="381"/>
      <c r="L970" s="381"/>
      <c r="M970" s="568">
        <f t="shared" si="237"/>
        <v>0</v>
      </c>
      <c r="N970" s="570">
        <f>IFERROR(VLOOKUP($C970,Listen!$J$3:$L$39,2,0),0)</f>
        <v>0</v>
      </c>
      <c r="O970" s="570">
        <f>IFERROR(VLOOKUP($C970,Listen!$J$3:$L$39,3,0),0)</f>
        <v>0</v>
      </c>
      <c r="P970" s="453">
        <f t="shared" si="229"/>
        <v>0</v>
      </c>
      <c r="Q970" s="453">
        <f t="shared" si="238"/>
        <v>0</v>
      </c>
      <c r="R970" s="453">
        <f t="shared" si="238"/>
        <v>0</v>
      </c>
      <c r="S970" s="453">
        <f t="shared" si="238"/>
        <v>0</v>
      </c>
      <c r="T970" s="453">
        <f t="shared" si="238"/>
        <v>0</v>
      </c>
      <c r="U970" s="453">
        <f t="shared" si="238"/>
        <v>0</v>
      </c>
      <c r="V970" s="453">
        <f t="shared" si="238"/>
        <v>0</v>
      </c>
      <c r="W970" s="384">
        <f t="shared" si="239"/>
        <v>0</v>
      </c>
      <c r="X970" s="565">
        <f>IF(D970='A. Allgemeine Informationen'!$C$17,$M970-Y970,HLOOKUP('A. Allgemeine Informationen'!$C$17-1,$Z$1:$AF$2005,ROW(D970),FALSE)-$Y970)</f>
        <v>0</v>
      </c>
      <c r="Y970" s="384">
        <f>HLOOKUP('A. Allgemeine Informationen'!$C$17,$Z$1:$AF$2005,ROW(D970),FALSE)</f>
        <v>0</v>
      </c>
      <c r="Z970" s="565">
        <f t="shared" si="230"/>
        <v>0</v>
      </c>
      <c r="AA970" s="565">
        <f t="shared" si="231"/>
        <v>0</v>
      </c>
      <c r="AB970" s="565">
        <f t="shared" si="232"/>
        <v>0</v>
      </c>
      <c r="AC970" s="565">
        <f t="shared" si="233"/>
        <v>0</v>
      </c>
      <c r="AD970" s="572">
        <f t="shared" si="234"/>
        <v>0</v>
      </c>
      <c r="AE970" s="560">
        <f t="shared" si="235"/>
        <v>0</v>
      </c>
      <c r="AF970" s="561">
        <f t="shared" si="236"/>
        <v>0</v>
      </c>
      <c r="AG970" s="562"/>
    </row>
    <row r="971" spans="2:33" s="418" customFormat="1" ht="15" customHeight="1" x14ac:dyDescent="0.2">
      <c r="B971" s="554"/>
      <c r="C971" s="382"/>
      <c r="D971" s="383"/>
      <c r="E971" s="381"/>
      <c r="F971" s="1040"/>
      <c r="G971" s="1038"/>
      <c r="H971" s="1041"/>
      <c r="I971" s="381"/>
      <c r="J971" s="568">
        <f t="shared" si="228"/>
        <v>0</v>
      </c>
      <c r="K971" s="381"/>
      <c r="L971" s="381"/>
      <c r="M971" s="568">
        <f t="shared" si="237"/>
        <v>0</v>
      </c>
      <c r="N971" s="570">
        <f>IFERROR(VLOOKUP($C971,Listen!$J$3:$L$39,2,0),0)</f>
        <v>0</v>
      </c>
      <c r="O971" s="570">
        <f>IFERROR(VLOOKUP($C971,Listen!$J$3:$L$39,3,0),0)</f>
        <v>0</v>
      </c>
      <c r="P971" s="453">
        <f t="shared" si="229"/>
        <v>0</v>
      </c>
      <c r="Q971" s="453">
        <f t="shared" si="238"/>
        <v>0</v>
      </c>
      <c r="R971" s="453">
        <f t="shared" si="238"/>
        <v>0</v>
      </c>
      <c r="S971" s="453">
        <f t="shared" si="238"/>
        <v>0</v>
      </c>
      <c r="T971" s="453">
        <f t="shared" si="238"/>
        <v>0</v>
      </c>
      <c r="U971" s="453">
        <f t="shared" si="238"/>
        <v>0</v>
      </c>
      <c r="V971" s="453">
        <f t="shared" si="238"/>
        <v>0</v>
      </c>
      <c r="W971" s="384">
        <f t="shared" si="239"/>
        <v>0</v>
      </c>
      <c r="X971" s="565">
        <f>IF(D971='A. Allgemeine Informationen'!$C$17,$M971-Y971,HLOOKUP('A. Allgemeine Informationen'!$C$17-1,$Z$1:$AF$2005,ROW(D971),FALSE)-$Y971)</f>
        <v>0</v>
      </c>
      <c r="Y971" s="384">
        <f>HLOOKUP('A. Allgemeine Informationen'!$C$17,$Z$1:$AF$2005,ROW(D971),FALSE)</f>
        <v>0</v>
      </c>
      <c r="Z971" s="565">
        <f t="shared" si="230"/>
        <v>0</v>
      </c>
      <c r="AA971" s="565">
        <f t="shared" si="231"/>
        <v>0</v>
      </c>
      <c r="AB971" s="565">
        <f t="shared" si="232"/>
        <v>0</v>
      </c>
      <c r="AC971" s="565">
        <f t="shared" si="233"/>
        <v>0</v>
      </c>
      <c r="AD971" s="572">
        <f t="shared" si="234"/>
        <v>0</v>
      </c>
      <c r="AE971" s="560">
        <f t="shared" si="235"/>
        <v>0</v>
      </c>
      <c r="AF971" s="561">
        <f t="shared" si="236"/>
        <v>0</v>
      </c>
      <c r="AG971" s="562"/>
    </row>
    <row r="972" spans="2:33" s="418" customFormat="1" ht="15" customHeight="1" x14ac:dyDescent="0.2">
      <c r="B972" s="554"/>
      <c r="C972" s="382"/>
      <c r="D972" s="383"/>
      <c r="E972" s="381"/>
      <c r="F972" s="1040"/>
      <c r="G972" s="1038"/>
      <c r="H972" s="1041"/>
      <c r="I972" s="381"/>
      <c r="J972" s="568">
        <f t="shared" si="228"/>
        <v>0</v>
      </c>
      <c r="K972" s="381"/>
      <c r="L972" s="381"/>
      <c r="M972" s="568">
        <f t="shared" si="237"/>
        <v>0</v>
      </c>
      <c r="N972" s="570">
        <f>IFERROR(VLOOKUP($C972,Listen!$J$3:$L$39,2,0),0)</f>
        <v>0</v>
      </c>
      <c r="O972" s="570">
        <f>IFERROR(VLOOKUP($C972,Listen!$J$3:$L$39,3,0),0)</f>
        <v>0</v>
      </c>
      <c r="P972" s="453">
        <f t="shared" si="229"/>
        <v>0</v>
      </c>
      <c r="Q972" s="453">
        <f t="shared" si="238"/>
        <v>0</v>
      </c>
      <c r="R972" s="453">
        <f t="shared" si="238"/>
        <v>0</v>
      </c>
      <c r="S972" s="453">
        <f t="shared" si="238"/>
        <v>0</v>
      </c>
      <c r="T972" s="453">
        <f t="shared" si="238"/>
        <v>0</v>
      </c>
      <c r="U972" s="453">
        <f t="shared" si="238"/>
        <v>0</v>
      </c>
      <c r="V972" s="453">
        <f t="shared" si="238"/>
        <v>0</v>
      </c>
      <c r="W972" s="384">
        <f t="shared" si="239"/>
        <v>0</v>
      </c>
      <c r="X972" s="565">
        <f>IF(D972='A. Allgemeine Informationen'!$C$17,$M972-Y972,HLOOKUP('A. Allgemeine Informationen'!$C$17-1,$Z$1:$AF$2005,ROW(D972),FALSE)-$Y972)</f>
        <v>0</v>
      </c>
      <c r="Y972" s="384">
        <f>HLOOKUP('A. Allgemeine Informationen'!$C$17,$Z$1:$AF$2005,ROW(D972),FALSE)</f>
        <v>0</v>
      </c>
      <c r="Z972" s="565">
        <f t="shared" si="230"/>
        <v>0</v>
      </c>
      <c r="AA972" s="565">
        <f t="shared" si="231"/>
        <v>0</v>
      </c>
      <c r="AB972" s="565">
        <f t="shared" si="232"/>
        <v>0</v>
      </c>
      <c r="AC972" s="565">
        <f t="shared" si="233"/>
        <v>0</v>
      </c>
      <c r="AD972" s="572">
        <f t="shared" si="234"/>
        <v>0</v>
      </c>
      <c r="AE972" s="560">
        <f t="shared" si="235"/>
        <v>0</v>
      </c>
      <c r="AF972" s="561">
        <f t="shared" si="236"/>
        <v>0</v>
      </c>
      <c r="AG972" s="562"/>
    </row>
    <row r="973" spans="2:33" s="418" customFormat="1" ht="15" customHeight="1" x14ac:dyDescent="0.2">
      <c r="B973" s="554"/>
      <c r="C973" s="382"/>
      <c r="D973" s="383"/>
      <c r="E973" s="381"/>
      <c r="F973" s="1040"/>
      <c r="G973" s="1038"/>
      <c r="H973" s="1041"/>
      <c r="I973" s="381"/>
      <c r="J973" s="568">
        <f t="shared" si="228"/>
        <v>0</v>
      </c>
      <c r="K973" s="381"/>
      <c r="L973" s="381"/>
      <c r="M973" s="568">
        <f t="shared" si="237"/>
        <v>0</v>
      </c>
      <c r="N973" s="570">
        <f>IFERROR(VLOOKUP($C973,Listen!$J$3:$L$39,2,0),0)</f>
        <v>0</v>
      </c>
      <c r="O973" s="570">
        <f>IFERROR(VLOOKUP($C973,Listen!$J$3:$L$39,3,0),0)</f>
        <v>0</v>
      </c>
      <c r="P973" s="453">
        <f t="shared" si="229"/>
        <v>0</v>
      </c>
      <c r="Q973" s="453">
        <f t="shared" si="238"/>
        <v>0</v>
      </c>
      <c r="R973" s="453">
        <f t="shared" si="238"/>
        <v>0</v>
      </c>
      <c r="S973" s="453">
        <f t="shared" si="238"/>
        <v>0</v>
      </c>
      <c r="T973" s="453">
        <f t="shared" si="238"/>
        <v>0</v>
      </c>
      <c r="U973" s="453">
        <f t="shared" si="238"/>
        <v>0</v>
      </c>
      <c r="V973" s="453">
        <f t="shared" si="238"/>
        <v>0</v>
      </c>
      <c r="W973" s="384">
        <f t="shared" si="239"/>
        <v>0</v>
      </c>
      <c r="X973" s="565">
        <f>IF(D973='A. Allgemeine Informationen'!$C$17,$M973-Y973,HLOOKUP('A. Allgemeine Informationen'!$C$17-1,$Z$1:$AF$2005,ROW(D973),FALSE)-$Y973)</f>
        <v>0</v>
      </c>
      <c r="Y973" s="384">
        <f>HLOOKUP('A. Allgemeine Informationen'!$C$17,$Z$1:$AF$2005,ROW(D973),FALSE)</f>
        <v>0</v>
      </c>
      <c r="Z973" s="565">
        <f t="shared" si="230"/>
        <v>0</v>
      </c>
      <c r="AA973" s="565">
        <f t="shared" si="231"/>
        <v>0</v>
      </c>
      <c r="AB973" s="565">
        <f t="shared" si="232"/>
        <v>0</v>
      </c>
      <c r="AC973" s="565">
        <f t="shared" si="233"/>
        <v>0</v>
      </c>
      <c r="AD973" s="572">
        <f t="shared" si="234"/>
        <v>0</v>
      </c>
      <c r="AE973" s="560">
        <f t="shared" si="235"/>
        <v>0</v>
      </c>
      <c r="AF973" s="561">
        <f t="shared" si="236"/>
        <v>0</v>
      </c>
      <c r="AG973" s="562"/>
    </row>
    <row r="974" spans="2:33" s="418" customFormat="1" ht="15" customHeight="1" x14ac:dyDescent="0.2">
      <c r="B974" s="554"/>
      <c r="C974" s="382"/>
      <c r="D974" s="383"/>
      <c r="E974" s="381"/>
      <c r="F974" s="1040"/>
      <c r="G974" s="1038"/>
      <c r="H974" s="1041"/>
      <c r="I974" s="381"/>
      <c r="J974" s="568">
        <f t="shared" si="228"/>
        <v>0</v>
      </c>
      <c r="K974" s="381"/>
      <c r="L974" s="381"/>
      <c r="M974" s="568">
        <f t="shared" si="237"/>
        <v>0</v>
      </c>
      <c r="N974" s="570">
        <f>IFERROR(VLOOKUP($C974,Listen!$J$3:$L$39,2,0),0)</f>
        <v>0</v>
      </c>
      <c r="O974" s="570">
        <f>IFERROR(VLOOKUP($C974,Listen!$J$3:$L$39,3,0),0)</f>
        <v>0</v>
      </c>
      <c r="P974" s="453">
        <f t="shared" si="229"/>
        <v>0</v>
      </c>
      <c r="Q974" s="453">
        <f t="shared" si="238"/>
        <v>0</v>
      </c>
      <c r="R974" s="453">
        <f t="shared" si="238"/>
        <v>0</v>
      </c>
      <c r="S974" s="453">
        <f t="shared" si="238"/>
        <v>0</v>
      </c>
      <c r="T974" s="453">
        <f t="shared" si="238"/>
        <v>0</v>
      </c>
      <c r="U974" s="453">
        <f t="shared" si="238"/>
        <v>0</v>
      </c>
      <c r="V974" s="453">
        <f t="shared" si="238"/>
        <v>0</v>
      </c>
      <c r="W974" s="384">
        <f t="shared" si="239"/>
        <v>0</v>
      </c>
      <c r="X974" s="565">
        <f>IF(D974='A. Allgemeine Informationen'!$C$17,$M974-Y974,HLOOKUP('A. Allgemeine Informationen'!$C$17-1,$Z$1:$AF$2005,ROW(D974),FALSE)-$Y974)</f>
        <v>0</v>
      </c>
      <c r="Y974" s="384">
        <f>HLOOKUP('A. Allgemeine Informationen'!$C$17,$Z$1:$AF$2005,ROW(D974),FALSE)</f>
        <v>0</v>
      </c>
      <c r="Z974" s="565">
        <f t="shared" si="230"/>
        <v>0</v>
      </c>
      <c r="AA974" s="565">
        <f t="shared" si="231"/>
        <v>0</v>
      </c>
      <c r="AB974" s="565">
        <f t="shared" si="232"/>
        <v>0</v>
      </c>
      <c r="AC974" s="565">
        <f t="shared" si="233"/>
        <v>0</v>
      </c>
      <c r="AD974" s="572">
        <f t="shared" si="234"/>
        <v>0</v>
      </c>
      <c r="AE974" s="560">
        <f t="shared" si="235"/>
        <v>0</v>
      </c>
      <c r="AF974" s="561">
        <f t="shared" si="236"/>
        <v>0</v>
      </c>
      <c r="AG974" s="562"/>
    </row>
    <row r="975" spans="2:33" s="418" customFormat="1" ht="15" customHeight="1" x14ac:dyDescent="0.2">
      <c r="B975" s="554"/>
      <c r="C975" s="382"/>
      <c r="D975" s="383"/>
      <c r="E975" s="381"/>
      <c r="F975" s="1040"/>
      <c r="G975" s="1038"/>
      <c r="H975" s="1041"/>
      <c r="I975" s="381"/>
      <c r="J975" s="568">
        <f t="shared" si="228"/>
        <v>0</v>
      </c>
      <c r="K975" s="381"/>
      <c r="L975" s="381"/>
      <c r="M975" s="568">
        <f t="shared" si="237"/>
        <v>0</v>
      </c>
      <c r="N975" s="570">
        <f>IFERROR(VLOOKUP($C975,Listen!$J$3:$L$39,2,0),0)</f>
        <v>0</v>
      </c>
      <c r="O975" s="570">
        <f>IFERROR(VLOOKUP($C975,Listen!$J$3:$L$39,3,0),0)</f>
        <v>0</v>
      </c>
      <c r="P975" s="453">
        <f t="shared" si="229"/>
        <v>0</v>
      </c>
      <c r="Q975" s="453">
        <f t="shared" si="238"/>
        <v>0</v>
      </c>
      <c r="R975" s="453">
        <f t="shared" si="238"/>
        <v>0</v>
      </c>
      <c r="S975" s="453">
        <f t="shared" si="238"/>
        <v>0</v>
      </c>
      <c r="T975" s="453">
        <f t="shared" si="238"/>
        <v>0</v>
      </c>
      <c r="U975" s="453">
        <f t="shared" si="238"/>
        <v>0</v>
      </c>
      <c r="V975" s="453">
        <f t="shared" si="238"/>
        <v>0</v>
      </c>
      <c r="W975" s="384">
        <f t="shared" si="239"/>
        <v>0</v>
      </c>
      <c r="X975" s="565">
        <f>IF(D975='A. Allgemeine Informationen'!$C$17,$M975-Y975,HLOOKUP('A. Allgemeine Informationen'!$C$17-1,$Z$1:$AF$2005,ROW(D975),FALSE)-$Y975)</f>
        <v>0</v>
      </c>
      <c r="Y975" s="384">
        <f>HLOOKUP('A. Allgemeine Informationen'!$C$17,$Z$1:$AF$2005,ROW(D975),FALSE)</f>
        <v>0</v>
      </c>
      <c r="Z975" s="565">
        <f t="shared" si="230"/>
        <v>0</v>
      </c>
      <c r="AA975" s="565">
        <f t="shared" si="231"/>
        <v>0</v>
      </c>
      <c r="AB975" s="565">
        <f t="shared" si="232"/>
        <v>0</v>
      </c>
      <c r="AC975" s="565">
        <f t="shared" si="233"/>
        <v>0</v>
      </c>
      <c r="AD975" s="572">
        <f t="shared" si="234"/>
        <v>0</v>
      </c>
      <c r="AE975" s="560">
        <f t="shared" si="235"/>
        <v>0</v>
      </c>
      <c r="AF975" s="561">
        <f t="shared" si="236"/>
        <v>0</v>
      </c>
      <c r="AG975" s="562"/>
    </row>
    <row r="976" spans="2:33" s="418" customFormat="1" ht="15" customHeight="1" x14ac:dyDescent="0.2">
      <c r="B976" s="554"/>
      <c r="C976" s="382"/>
      <c r="D976" s="383"/>
      <c r="E976" s="381"/>
      <c r="F976" s="1040"/>
      <c r="G976" s="1038"/>
      <c r="H976" s="1041"/>
      <c r="I976" s="381"/>
      <c r="J976" s="568">
        <f t="shared" si="228"/>
        <v>0</v>
      </c>
      <c r="K976" s="381"/>
      <c r="L976" s="381"/>
      <c r="M976" s="568">
        <f t="shared" si="237"/>
        <v>0</v>
      </c>
      <c r="N976" s="570">
        <f>IFERROR(VLOOKUP($C976,Listen!$J$3:$L$39,2,0),0)</f>
        <v>0</v>
      </c>
      <c r="O976" s="570">
        <f>IFERROR(VLOOKUP($C976,Listen!$J$3:$L$39,3,0),0)</f>
        <v>0</v>
      </c>
      <c r="P976" s="453">
        <f t="shared" si="229"/>
        <v>0</v>
      </c>
      <c r="Q976" s="453">
        <f t="shared" si="238"/>
        <v>0</v>
      </c>
      <c r="R976" s="453">
        <f t="shared" si="238"/>
        <v>0</v>
      </c>
      <c r="S976" s="453">
        <f t="shared" si="238"/>
        <v>0</v>
      </c>
      <c r="T976" s="453">
        <f t="shared" si="238"/>
        <v>0</v>
      </c>
      <c r="U976" s="453">
        <f t="shared" si="238"/>
        <v>0</v>
      </c>
      <c r="V976" s="453">
        <f t="shared" si="238"/>
        <v>0</v>
      </c>
      <c r="W976" s="384">
        <f t="shared" si="239"/>
        <v>0</v>
      </c>
      <c r="X976" s="565">
        <f>IF(D976='A. Allgemeine Informationen'!$C$17,$M976-Y976,HLOOKUP('A. Allgemeine Informationen'!$C$17-1,$Z$1:$AF$2005,ROW(D976),FALSE)-$Y976)</f>
        <v>0</v>
      </c>
      <c r="Y976" s="384">
        <f>HLOOKUP('A. Allgemeine Informationen'!$C$17,$Z$1:$AF$2005,ROW(D976),FALSE)</f>
        <v>0</v>
      </c>
      <c r="Z976" s="565">
        <f t="shared" si="230"/>
        <v>0</v>
      </c>
      <c r="AA976" s="565">
        <f t="shared" si="231"/>
        <v>0</v>
      </c>
      <c r="AB976" s="565">
        <f t="shared" si="232"/>
        <v>0</v>
      </c>
      <c r="AC976" s="565">
        <f t="shared" si="233"/>
        <v>0</v>
      </c>
      <c r="AD976" s="572">
        <f t="shared" si="234"/>
        <v>0</v>
      </c>
      <c r="AE976" s="560">
        <f t="shared" si="235"/>
        <v>0</v>
      </c>
      <c r="AF976" s="561">
        <f t="shared" si="236"/>
        <v>0</v>
      </c>
      <c r="AG976" s="562"/>
    </row>
    <row r="977" spans="2:33" s="418" customFormat="1" ht="15" customHeight="1" x14ac:dyDescent="0.2">
      <c r="B977" s="554"/>
      <c r="C977" s="382"/>
      <c r="D977" s="383"/>
      <c r="E977" s="381"/>
      <c r="F977" s="1040"/>
      <c r="G977" s="1038"/>
      <c r="H977" s="1041"/>
      <c r="I977" s="381"/>
      <c r="J977" s="568">
        <f t="shared" si="228"/>
        <v>0</v>
      </c>
      <c r="K977" s="381"/>
      <c r="L977" s="381"/>
      <c r="M977" s="568">
        <f t="shared" si="237"/>
        <v>0</v>
      </c>
      <c r="N977" s="570">
        <f>IFERROR(VLOOKUP($C977,Listen!$J$3:$L$39,2,0),0)</f>
        <v>0</v>
      </c>
      <c r="O977" s="570">
        <f>IFERROR(VLOOKUP($C977,Listen!$J$3:$L$39,3,0),0)</f>
        <v>0</v>
      </c>
      <c r="P977" s="453">
        <f t="shared" si="229"/>
        <v>0</v>
      </c>
      <c r="Q977" s="453">
        <f t="shared" si="238"/>
        <v>0</v>
      </c>
      <c r="R977" s="453">
        <f t="shared" si="238"/>
        <v>0</v>
      </c>
      <c r="S977" s="453">
        <f t="shared" si="238"/>
        <v>0</v>
      </c>
      <c r="T977" s="453">
        <f t="shared" si="238"/>
        <v>0</v>
      </c>
      <c r="U977" s="453">
        <f t="shared" si="238"/>
        <v>0</v>
      </c>
      <c r="V977" s="453">
        <f t="shared" si="238"/>
        <v>0</v>
      </c>
      <c r="W977" s="384">
        <f t="shared" si="239"/>
        <v>0</v>
      </c>
      <c r="X977" s="565">
        <f>IF(D977='A. Allgemeine Informationen'!$C$17,$M977-Y977,HLOOKUP('A. Allgemeine Informationen'!$C$17-1,$Z$1:$AF$2005,ROW(D977),FALSE)-$Y977)</f>
        <v>0</v>
      </c>
      <c r="Y977" s="384">
        <f>HLOOKUP('A. Allgemeine Informationen'!$C$17,$Z$1:$AF$2005,ROW(D977),FALSE)</f>
        <v>0</v>
      </c>
      <c r="Z977" s="565">
        <f t="shared" si="230"/>
        <v>0</v>
      </c>
      <c r="AA977" s="565">
        <f t="shared" si="231"/>
        <v>0</v>
      </c>
      <c r="AB977" s="565">
        <f t="shared" si="232"/>
        <v>0</v>
      </c>
      <c r="AC977" s="565">
        <f t="shared" si="233"/>
        <v>0</v>
      </c>
      <c r="AD977" s="572">
        <f t="shared" si="234"/>
        <v>0</v>
      </c>
      <c r="AE977" s="560">
        <f t="shared" si="235"/>
        <v>0</v>
      </c>
      <c r="AF977" s="561">
        <f t="shared" si="236"/>
        <v>0</v>
      </c>
      <c r="AG977" s="562"/>
    </row>
    <row r="978" spans="2:33" s="418" customFormat="1" ht="15" customHeight="1" x14ac:dyDescent="0.2">
      <c r="B978" s="554"/>
      <c r="C978" s="382"/>
      <c r="D978" s="383"/>
      <c r="E978" s="381"/>
      <c r="F978" s="1040"/>
      <c r="G978" s="1038"/>
      <c r="H978" s="1041"/>
      <c r="I978" s="381"/>
      <c r="J978" s="568">
        <f t="shared" si="228"/>
        <v>0</v>
      </c>
      <c r="K978" s="381"/>
      <c r="L978" s="381"/>
      <c r="M978" s="568">
        <f t="shared" si="237"/>
        <v>0</v>
      </c>
      <c r="N978" s="570">
        <f>IFERROR(VLOOKUP($C978,Listen!$J$3:$L$39,2,0),0)</f>
        <v>0</v>
      </c>
      <c r="O978" s="570">
        <f>IFERROR(VLOOKUP($C978,Listen!$J$3:$L$39,3,0),0)</f>
        <v>0</v>
      </c>
      <c r="P978" s="453">
        <f t="shared" si="229"/>
        <v>0</v>
      </c>
      <c r="Q978" s="453">
        <f t="shared" si="238"/>
        <v>0</v>
      </c>
      <c r="R978" s="453">
        <f t="shared" si="238"/>
        <v>0</v>
      </c>
      <c r="S978" s="453">
        <f t="shared" si="238"/>
        <v>0</v>
      </c>
      <c r="T978" s="453">
        <f t="shared" si="238"/>
        <v>0</v>
      </c>
      <c r="U978" s="453">
        <f t="shared" si="238"/>
        <v>0</v>
      </c>
      <c r="V978" s="453">
        <f t="shared" si="238"/>
        <v>0</v>
      </c>
      <c r="W978" s="384">
        <f t="shared" si="239"/>
        <v>0</v>
      </c>
      <c r="X978" s="565">
        <f>IF(D978='A. Allgemeine Informationen'!$C$17,$M978-Y978,HLOOKUP('A. Allgemeine Informationen'!$C$17-1,$Z$1:$AF$2005,ROW(D978),FALSE)-$Y978)</f>
        <v>0</v>
      </c>
      <c r="Y978" s="384">
        <f>HLOOKUP('A. Allgemeine Informationen'!$C$17,$Z$1:$AF$2005,ROW(D978),FALSE)</f>
        <v>0</v>
      </c>
      <c r="Z978" s="565">
        <f t="shared" si="230"/>
        <v>0</v>
      </c>
      <c r="AA978" s="565">
        <f t="shared" si="231"/>
        <v>0</v>
      </c>
      <c r="AB978" s="565">
        <f t="shared" si="232"/>
        <v>0</v>
      </c>
      <c r="AC978" s="565">
        <f t="shared" si="233"/>
        <v>0</v>
      </c>
      <c r="AD978" s="572">
        <f t="shared" si="234"/>
        <v>0</v>
      </c>
      <c r="AE978" s="560">
        <f t="shared" si="235"/>
        <v>0</v>
      </c>
      <c r="AF978" s="561">
        <f t="shared" si="236"/>
        <v>0</v>
      </c>
      <c r="AG978" s="562"/>
    </row>
    <row r="979" spans="2:33" s="418" customFormat="1" ht="15" customHeight="1" x14ac:dyDescent="0.2">
      <c r="B979" s="554"/>
      <c r="C979" s="382"/>
      <c r="D979" s="383"/>
      <c r="E979" s="381"/>
      <c r="F979" s="1040"/>
      <c r="G979" s="1038"/>
      <c r="H979" s="1041"/>
      <c r="I979" s="381"/>
      <c r="J979" s="568">
        <f t="shared" si="228"/>
        <v>0</v>
      </c>
      <c r="K979" s="381"/>
      <c r="L979" s="381"/>
      <c r="M979" s="568">
        <f t="shared" si="237"/>
        <v>0</v>
      </c>
      <c r="N979" s="570">
        <f>IFERROR(VLOOKUP($C979,Listen!$J$3:$L$39,2,0),0)</f>
        <v>0</v>
      </c>
      <c r="O979" s="570">
        <f>IFERROR(VLOOKUP($C979,Listen!$J$3:$L$39,3,0),0)</f>
        <v>0</v>
      </c>
      <c r="P979" s="453">
        <f t="shared" si="229"/>
        <v>0</v>
      </c>
      <c r="Q979" s="453">
        <f t="shared" si="238"/>
        <v>0</v>
      </c>
      <c r="R979" s="453">
        <f t="shared" si="238"/>
        <v>0</v>
      </c>
      <c r="S979" s="453">
        <f t="shared" si="238"/>
        <v>0</v>
      </c>
      <c r="T979" s="453">
        <f t="shared" si="238"/>
        <v>0</v>
      </c>
      <c r="U979" s="453">
        <f t="shared" si="238"/>
        <v>0</v>
      </c>
      <c r="V979" s="453">
        <f t="shared" si="238"/>
        <v>0</v>
      </c>
      <c r="W979" s="384">
        <f t="shared" si="239"/>
        <v>0</v>
      </c>
      <c r="X979" s="565">
        <f>IF(D979='A. Allgemeine Informationen'!$C$17,$M979-Y979,HLOOKUP('A. Allgemeine Informationen'!$C$17-1,$Z$1:$AF$2005,ROW(D979),FALSE)-$Y979)</f>
        <v>0</v>
      </c>
      <c r="Y979" s="384">
        <f>HLOOKUP('A. Allgemeine Informationen'!$C$17,$Z$1:$AF$2005,ROW(D979),FALSE)</f>
        <v>0</v>
      </c>
      <c r="Z979" s="565">
        <f t="shared" si="230"/>
        <v>0</v>
      </c>
      <c r="AA979" s="565">
        <f t="shared" si="231"/>
        <v>0</v>
      </c>
      <c r="AB979" s="565">
        <f t="shared" si="232"/>
        <v>0</v>
      </c>
      <c r="AC979" s="565">
        <f t="shared" si="233"/>
        <v>0</v>
      </c>
      <c r="AD979" s="572">
        <f t="shared" si="234"/>
        <v>0</v>
      </c>
      <c r="AE979" s="560">
        <f t="shared" si="235"/>
        <v>0</v>
      </c>
      <c r="AF979" s="561">
        <f t="shared" si="236"/>
        <v>0</v>
      </c>
      <c r="AG979" s="562"/>
    </row>
    <row r="980" spans="2:33" s="418" customFormat="1" ht="15" customHeight="1" x14ac:dyDescent="0.2">
      <c r="B980" s="554"/>
      <c r="C980" s="382"/>
      <c r="D980" s="383"/>
      <c r="E980" s="381"/>
      <c r="F980" s="1040"/>
      <c r="G980" s="1038"/>
      <c r="H980" s="1041"/>
      <c r="I980" s="381"/>
      <c r="J980" s="568">
        <f t="shared" si="228"/>
        <v>0</v>
      </c>
      <c r="K980" s="381"/>
      <c r="L980" s="381"/>
      <c r="M980" s="568">
        <f t="shared" si="237"/>
        <v>0</v>
      </c>
      <c r="N980" s="570">
        <f>IFERROR(VLOOKUP($C980,Listen!$J$3:$L$39,2,0),0)</f>
        <v>0</v>
      </c>
      <c r="O980" s="570">
        <f>IFERROR(VLOOKUP($C980,Listen!$J$3:$L$39,3,0),0)</f>
        <v>0</v>
      </c>
      <c r="P980" s="453">
        <f t="shared" si="229"/>
        <v>0</v>
      </c>
      <c r="Q980" s="453">
        <f t="shared" si="238"/>
        <v>0</v>
      </c>
      <c r="R980" s="453">
        <f t="shared" si="238"/>
        <v>0</v>
      </c>
      <c r="S980" s="453">
        <f t="shared" si="238"/>
        <v>0</v>
      </c>
      <c r="T980" s="453">
        <f t="shared" si="238"/>
        <v>0</v>
      </c>
      <c r="U980" s="453">
        <f t="shared" si="238"/>
        <v>0</v>
      </c>
      <c r="V980" s="453">
        <f t="shared" si="238"/>
        <v>0</v>
      </c>
      <c r="W980" s="384">
        <f t="shared" si="239"/>
        <v>0</v>
      </c>
      <c r="X980" s="565">
        <f>IF(D980='A. Allgemeine Informationen'!$C$17,$M980-Y980,HLOOKUP('A. Allgemeine Informationen'!$C$17-1,$Z$1:$AF$2005,ROW(D980),FALSE)-$Y980)</f>
        <v>0</v>
      </c>
      <c r="Y980" s="384">
        <f>HLOOKUP('A. Allgemeine Informationen'!$C$17,$Z$1:$AF$2005,ROW(D980),FALSE)</f>
        <v>0</v>
      </c>
      <c r="Z980" s="565">
        <f t="shared" si="230"/>
        <v>0</v>
      </c>
      <c r="AA980" s="565">
        <f t="shared" si="231"/>
        <v>0</v>
      </c>
      <c r="AB980" s="565">
        <f t="shared" si="232"/>
        <v>0</v>
      </c>
      <c r="AC980" s="565">
        <f t="shared" si="233"/>
        <v>0</v>
      </c>
      <c r="AD980" s="572">
        <f t="shared" si="234"/>
        <v>0</v>
      </c>
      <c r="AE980" s="560">
        <f t="shared" si="235"/>
        <v>0</v>
      </c>
      <c r="AF980" s="561">
        <f t="shared" si="236"/>
        <v>0</v>
      </c>
      <c r="AG980" s="562"/>
    </row>
    <row r="981" spans="2:33" s="418" customFormat="1" ht="15" customHeight="1" x14ac:dyDescent="0.2">
      <c r="B981" s="554"/>
      <c r="C981" s="382"/>
      <c r="D981" s="383"/>
      <c r="E981" s="381"/>
      <c r="F981" s="1040"/>
      <c r="G981" s="1038"/>
      <c r="H981" s="1041"/>
      <c r="I981" s="381"/>
      <c r="J981" s="568">
        <f t="shared" si="228"/>
        <v>0</v>
      </c>
      <c r="K981" s="381"/>
      <c r="L981" s="381"/>
      <c r="M981" s="568">
        <f t="shared" si="237"/>
        <v>0</v>
      </c>
      <c r="N981" s="570">
        <f>IFERROR(VLOOKUP($C981,Listen!$J$3:$L$39,2,0),0)</f>
        <v>0</v>
      </c>
      <c r="O981" s="570">
        <f>IFERROR(VLOOKUP($C981,Listen!$J$3:$L$39,3,0),0)</f>
        <v>0</v>
      </c>
      <c r="P981" s="453">
        <f t="shared" si="229"/>
        <v>0</v>
      </c>
      <c r="Q981" s="453">
        <f t="shared" si="238"/>
        <v>0</v>
      </c>
      <c r="R981" s="453">
        <f t="shared" si="238"/>
        <v>0</v>
      </c>
      <c r="S981" s="453">
        <f t="shared" si="238"/>
        <v>0</v>
      </c>
      <c r="T981" s="453">
        <f t="shared" si="238"/>
        <v>0</v>
      </c>
      <c r="U981" s="453">
        <f t="shared" si="238"/>
        <v>0</v>
      </c>
      <c r="V981" s="453">
        <f t="shared" si="238"/>
        <v>0</v>
      </c>
      <c r="W981" s="384">
        <f t="shared" si="239"/>
        <v>0</v>
      </c>
      <c r="X981" s="565">
        <f>IF(D981='A. Allgemeine Informationen'!$C$17,$M981-Y981,HLOOKUP('A. Allgemeine Informationen'!$C$17-1,$Z$1:$AF$2005,ROW(D981),FALSE)-$Y981)</f>
        <v>0</v>
      </c>
      <c r="Y981" s="384">
        <f>HLOOKUP('A. Allgemeine Informationen'!$C$17,$Z$1:$AF$2005,ROW(D981),FALSE)</f>
        <v>0</v>
      </c>
      <c r="Z981" s="565">
        <f t="shared" si="230"/>
        <v>0</v>
      </c>
      <c r="AA981" s="565">
        <f t="shared" si="231"/>
        <v>0</v>
      </c>
      <c r="AB981" s="565">
        <f t="shared" si="232"/>
        <v>0</v>
      </c>
      <c r="AC981" s="565">
        <f t="shared" si="233"/>
        <v>0</v>
      </c>
      <c r="AD981" s="572">
        <f t="shared" si="234"/>
        <v>0</v>
      </c>
      <c r="AE981" s="560">
        <f t="shared" si="235"/>
        <v>0</v>
      </c>
      <c r="AF981" s="561">
        <f t="shared" si="236"/>
        <v>0</v>
      </c>
      <c r="AG981" s="562"/>
    </row>
    <row r="982" spans="2:33" s="418" customFormat="1" ht="15" customHeight="1" x14ac:dyDescent="0.2">
      <c r="B982" s="554"/>
      <c r="C982" s="382"/>
      <c r="D982" s="383"/>
      <c r="E982" s="381"/>
      <c r="F982" s="1040"/>
      <c r="G982" s="1038"/>
      <c r="H982" s="1041"/>
      <c r="I982" s="381"/>
      <c r="J982" s="568">
        <f t="shared" si="228"/>
        <v>0</v>
      </c>
      <c r="K982" s="381"/>
      <c r="L982" s="381"/>
      <c r="M982" s="568">
        <f t="shared" si="237"/>
        <v>0</v>
      </c>
      <c r="N982" s="570">
        <f>IFERROR(VLOOKUP($C982,Listen!$J$3:$L$39,2,0),0)</f>
        <v>0</v>
      </c>
      <c r="O982" s="570">
        <f>IFERROR(VLOOKUP($C982,Listen!$J$3:$L$39,3,0),0)</f>
        <v>0</v>
      </c>
      <c r="P982" s="453">
        <f t="shared" si="229"/>
        <v>0</v>
      </c>
      <c r="Q982" s="453">
        <f t="shared" si="238"/>
        <v>0</v>
      </c>
      <c r="R982" s="453">
        <f t="shared" si="238"/>
        <v>0</v>
      </c>
      <c r="S982" s="453">
        <f t="shared" si="238"/>
        <v>0</v>
      </c>
      <c r="T982" s="453">
        <f t="shared" si="238"/>
        <v>0</v>
      </c>
      <c r="U982" s="453">
        <f t="shared" si="238"/>
        <v>0</v>
      </c>
      <c r="V982" s="453">
        <f t="shared" si="238"/>
        <v>0</v>
      </c>
      <c r="W982" s="384">
        <f t="shared" si="239"/>
        <v>0</v>
      </c>
      <c r="X982" s="565">
        <f>IF(D982='A. Allgemeine Informationen'!$C$17,$M982-Y982,HLOOKUP('A. Allgemeine Informationen'!$C$17-1,$Z$1:$AF$2005,ROW(D982),FALSE)-$Y982)</f>
        <v>0</v>
      </c>
      <c r="Y982" s="384">
        <f>HLOOKUP('A. Allgemeine Informationen'!$C$17,$Z$1:$AF$2005,ROW(D982),FALSE)</f>
        <v>0</v>
      </c>
      <c r="Z982" s="565">
        <f t="shared" si="230"/>
        <v>0</v>
      </c>
      <c r="AA982" s="565">
        <f t="shared" si="231"/>
        <v>0</v>
      </c>
      <c r="AB982" s="565">
        <f t="shared" si="232"/>
        <v>0</v>
      </c>
      <c r="AC982" s="565">
        <f t="shared" si="233"/>
        <v>0</v>
      </c>
      <c r="AD982" s="572">
        <f t="shared" si="234"/>
        <v>0</v>
      </c>
      <c r="AE982" s="560">
        <f t="shared" si="235"/>
        <v>0</v>
      </c>
      <c r="AF982" s="561">
        <f t="shared" si="236"/>
        <v>0</v>
      </c>
      <c r="AG982" s="562"/>
    </row>
    <row r="983" spans="2:33" s="418" customFormat="1" ht="15" customHeight="1" x14ac:dyDescent="0.2">
      <c r="B983" s="554"/>
      <c r="C983" s="382"/>
      <c r="D983" s="383"/>
      <c r="E983" s="381"/>
      <c r="F983" s="1040"/>
      <c r="G983" s="1038"/>
      <c r="H983" s="1041"/>
      <c r="I983" s="381"/>
      <c r="J983" s="568">
        <f t="shared" si="228"/>
        <v>0</v>
      </c>
      <c r="K983" s="381"/>
      <c r="L983" s="381"/>
      <c r="M983" s="568">
        <f t="shared" si="237"/>
        <v>0</v>
      </c>
      <c r="N983" s="570">
        <f>IFERROR(VLOOKUP($C983,Listen!$J$3:$L$39,2,0),0)</f>
        <v>0</v>
      </c>
      <c r="O983" s="570">
        <f>IFERROR(VLOOKUP($C983,Listen!$J$3:$L$39,3,0),0)</f>
        <v>0</v>
      </c>
      <c r="P983" s="453">
        <f t="shared" si="229"/>
        <v>0</v>
      </c>
      <c r="Q983" s="453">
        <f t="shared" ref="Q983:V998" si="240">P983</f>
        <v>0</v>
      </c>
      <c r="R983" s="453">
        <f t="shared" si="240"/>
        <v>0</v>
      </c>
      <c r="S983" s="453">
        <f t="shared" si="240"/>
        <v>0</v>
      </c>
      <c r="T983" s="453">
        <f t="shared" si="240"/>
        <v>0</v>
      </c>
      <c r="U983" s="453">
        <f t="shared" si="240"/>
        <v>0</v>
      </c>
      <c r="V983" s="453">
        <f t="shared" si="240"/>
        <v>0</v>
      </c>
      <c r="W983" s="384">
        <f t="shared" si="239"/>
        <v>0</v>
      </c>
      <c r="X983" s="565">
        <f>IF(D983='A. Allgemeine Informationen'!$C$17,$M983-Y983,HLOOKUP('A. Allgemeine Informationen'!$C$17-1,$Z$1:$AF$2005,ROW(D983),FALSE)-$Y983)</f>
        <v>0</v>
      </c>
      <c r="Y983" s="384">
        <f>HLOOKUP('A. Allgemeine Informationen'!$C$17,$Z$1:$AF$2005,ROW(D983),FALSE)</f>
        <v>0</v>
      </c>
      <c r="Z983" s="565">
        <f t="shared" si="230"/>
        <v>0</v>
      </c>
      <c r="AA983" s="565">
        <f t="shared" si="231"/>
        <v>0</v>
      </c>
      <c r="AB983" s="565">
        <f t="shared" si="232"/>
        <v>0</v>
      </c>
      <c r="AC983" s="565">
        <f t="shared" si="233"/>
        <v>0</v>
      </c>
      <c r="AD983" s="572">
        <f t="shared" si="234"/>
        <v>0</v>
      </c>
      <c r="AE983" s="560">
        <f t="shared" si="235"/>
        <v>0</v>
      </c>
      <c r="AF983" s="561">
        <f t="shared" si="236"/>
        <v>0</v>
      </c>
      <c r="AG983" s="562"/>
    </row>
    <row r="984" spans="2:33" s="418" customFormat="1" ht="15" customHeight="1" x14ac:dyDescent="0.2">
      <c r="B984" s="554"/>
      <c r="C984" s="382"/>
      <c r="D984" s="383"/>
      <c r="E984" s="381"/>
      <c r="F984" s="1040"/>
      <c r="G984" s="1038"/>
      <c r="H984" s="1041"/>
      <c r="I984" s="381"/>
      <c r="J984" s="568">
        <f t="shared" si="228"/>
        <v>0</v>
      </c>
      <c r="K984" s="381"/>
      <c r="L984" s="381"/>
      <c r="M984" s="568">
        <f t="shared" si="237"/>
        <v>0</v>
      </c>
      <c r="N984" s="570">
        <f>IFERROR(VLOOKUP($C984,Listen!$J$3:$L$39,2,0),0)</f>
        <v>0</v>
      </c>
      <c r="O984" s="570">
        <f>IFERROR(VLOOKUP($C984,Listen!$J$3:$L$39,3,0),0)</f>
        <v>0</v>
      </c>
      <c r="P984" s="453">
        <f t="shared" si="229"/>
        <v>0</v>
      </c>
      <c r="Q984" s="453">
        <f t="shared" si="240"/>
        <v>0</v>
      </c>
      <c r="R984" s="453">
        <f t="shared" si="240"/>
        <v>0</v>
      </c>
      <c r="S984" s="453">
        <f t="shared" si="240"/>
        <v>0</v>
      </c>
      <c r="T984" s="453">
        <f t="shared" si="240"/>
        <v>0</v>
      </c>
      <c r="U984" s="453">
        <f t="shared" si="240"/>
        <v>0</v>
      </c>
      <c r="V984" s="453">
        <f t="shared" si="240"/>
        <v>0</v>
      </c>
      <c r="W984" s="384">
        <f t="shared" si="239"/>
        <v>0</v>
      </c>
      <c r="X984" s="565">
        <f>IF(D984='A. Allgemeine Informationen'!$C$17,$M984-Y984,HLOOKUP('A. Allgemeine Informationen'!$C$17-1,$Z$1:$AF$2005,ROW(D984),FALSE)-$Y984)</f>
        <v>0</v>
      </c>
      <c r="Y984" s="384">
        <f>HLOOKUP('A. Allgemeine Informationen'!$C$17,$Z$1:$AF$2005,ROW(D984),FALSE)</f>
        <v>0</v>
      </c>
      <c r="Z984" s="565">
        <f t="shared" si="230"/>
        <v>0</v>
      </c>
      <c r="AA984" s="565">
        <f t="shared" si="231"/>
        <v>0</v>
      </c>
      <c r="AB984" s="565">
        <f t="shared" si="232"/>
        <v>0</v>
      </c>
      <c r="AC984" s="565">
        <f t="shared" si="233"/>
        <v>0</v>
      </c>
      <c r="AD984" s="572">
        <f t="shared" si="234"/>
        <v>0</v>
      </c>
      <c r="AE984" s="560">
        <f t="shared" si="235"/>
        <v>0</v>
      </c>
      <c r="AF984" s="561">
        <f t="shared" si="236"/>
        <v>0</v>
      </c>
      <c r="AG984" s="562"/>
    </row>
    <row r="985" spans="2:33" s="418" customFormat="1" ht="15" customHeight="1" x14ac:dyDescent="0.2">
      <c r="B985" s="554"/>
      <c r="C985" s="382"/>
      <c r="D985" s="383"/>
      <c r="E985" s="381"/>
      <c r="F985" s="1040"/>
      <c r="G985" s="1038"/>
      <c r="H985" s="1041"/>
      <c r="I985" s="381"/>
      <c r="J985" s="568">
        <f t="shared" si="228"/>
        <v>0</v>
      </c>
      <c r="K985" s="381"/>
      <c r="L985" s="381"/>
      <c r="M985" s="568">
        <f t="shared" si="237"/>
        <v>0</v>
      </c>
      <c r="N985" s="570">
        <f>IFERROR(VLOOKUP($C985,Listen!$J$3:$L$39,2,0),0)</f>
        <v>0</v>
      </c>
      <c r="O985" s="570">
        <f>IFERROR(VLOOKUP($C985,Listen!$J$3:$L$39,3,0),0)</f>
        <v>0</v>
      </c>
      <c r="P985" s="453">
        <f t="shared" si="229"/>
        <v>0</v>
      </c>
      <c r="Q985" s="453">
        <f t="shared" si="240"/>
        <v>0</v>
      </c>
      <c r="R985" s="453">
        <f t="shared" si="240"/>
        <v>0</v>
      </c>
      <c r="S985" s="453">
        <f t="shared" si="240"/>
        <v>0</v>
      </c>
      <c r="T985" s="453">
        <f t="shared" si="240"/>
        <v>0</v>
      </c>
      <c r="U985" s="453">
        <f t="shared" si="240"/>
        <v>0</v>
      </c>
      <c r="V985" s="453">
        <f t="shared" si="240"/>
        <v>0</v>
      </c>
      <c r="W985" s="384">
        <f t="shared" si="239"/>
        <v>0</v>
      </c>
      <c r="X985" s="565">
        <f>IF(D985='A. Allgemeine Informationen'!$C$17,$M985-Y985,HLOOKUP('A. Allgemeine Informationen'!$C$17-1,$Z$1:$AF$2005,ROW(D985),FALSE)-$Y985)</f>
        <v>0</v>
      </c>
      <c r="Y985" s="384">
        <f>HLOOKUP('A. Allgemeine Informationen'!$C$17,$Z$1:$AF$2005,ROW(D985),FALSE)</f>
        <v>0</v>
      </c>
      <c r="Z985" s="565">
        <f t="shared" si="230"/>
        <v>0</v>
      </c>
      <c r="AA985" s="565">
        <f t="shared" si="231"/>
        <v>0</v>
      </c>
      <c r="AB985" s="565">
        <f t="shared" si="232"/>
        <v>0</v>
      </c>
      <c r="AC985" s="565">
        <f t="shared" si="233"/>
        <v>0</v>
      </c>
      <c r="AD985" s="572">
        <f t="shared" si="234"/>
        <v>0</v>
      </c>
      <c r="AE985" s="560">
        <f t="shared" si="235"/>
        <v>0</v>
      </c>
      <c r="AF985" s="561">
        <f t="shared" si="236"/>
        <v>0</v>
      </c>
      <c r="AG985" s="562"/>
    </row>
    <row r="986" spans="2:33" s="418" customFormat="1" ht="15" customHeight="1" x14ac:dyDescent="0.2">
      <c r="B986" s="554"/>
      <c r="C986" s="382"/>
      <c r="D986" s="383"/>
      <c r="E986" s="381"/>
      <c r="F986" s="1040"/>
      <c r="G986" s="1038"/>
      <c r="H986" s="1041"/>
      <c r="I986" s="381"/>
      <c r="J986" s="568">
        <f t="shared" si="228"/>
        <v>0</v>
      </c>
      <c r="K986" s="381"/>
      <c r="L986" s="381"/>
      <c r="M986" s="568">
        <f t="shared" si="237"/>
        <v>0</v>
      </c>
      <c r="N986" s="570">
        <f>IFERROR(VLOOKUP($C986,Listen!$J$3:$L$39,2,0),0)</f>
        <v>0</v>
      </c>
      <c r="O986" s="570">
        <f>IFERROR(VLOOKUP($C986,Listen!$J$3:$L$39,3,0),0)</f>
        <v>0</v>
      </c>
      <c r="P986" s="453">
        <f t="shared" si="229"/>
        <v>0</v>
      </c>
      <c r="Q986" s="453">
        <f t="shared" si="240"/>
        <v>0</v>
      </c>
      <c r="R986" s="453">
        <f t="shared" si="240"/>
        <v>0</v>
      </c>
      <c r="S986" s="453">
        <f t="shared" si="240"/>
        <v>0</v>
      </c>
      <c r="T986" s="453">
        <f t="shared" si="240"/>
        <v>0</v>
      </c>
      <c r="U986" s="453">
        <f t="shared" si="240"/>
        <v>0</v>
      </c>
      <c r="V986" s="453">
        <f t="shared" si="240"/>
        <v>0</v>
      </c>
      <c r="W986" s="384">
        <f t="shared" si="239"/>
        <v>0</v>
      </c>
      <c r="X986" s="565">
        <f>IF(D986='A. Allgemeine Informationen'!$C$17,$M986-Y986,HLOOKUP('A. Allgemeine Informationen'!$C$17-1,$Z$1:$AF$2005,ROW(D986),FALSE)-$Y986)</f>
        <v>0</v>
      </c>
      <c r="Y986" s="384">
        <f>HLOOKUP('A. Allgemeine Informationen'!$C$17,$Z$1:$AF$2005,ROW(D986),FALSE)</f>
        <v>0</v>
      </c>
      <c r="Z986" s="565">
        <f t="shared" si="230"/>
        <v>0</v>
      </c>
      <c r="AA986" s="565">
        <f t="shared" si="231"/>
        <v>0</v>
      </c>
      <c r="AB986" s="565">
        <f t="shared" si="232"/>
        <v>0</v>
      </c>
      <c r="AC986" s="565">
        <f t="shared" si="233"/>
        <v>0</v>
      </c>
      <c r="AD986" s="572">
        <f t="shared" si="234"/>
        <v>0</v>
      </c>
      <c r="AE986" s="560">
        <f t="shared" si="235"/>
        <v>0</v>
      </c>
      <c r="AF986" s="561">
        <f t="shared" si="236"/>
        <v>0</v>
      </c>
      <c r="AG986" s="562"/>
    </row>
    <row r="987" spans="2:33" s="418" customFormat="1" ht="15" customHeight="1" x14ac:dyDescent="0.2">
      <c r="B987" s="554"/>
      <c r="C987" s="382"/>
      <c r="D987" s="383"/>
      <c r="E987" s="381"/>
      <c r="F987" s="1040"/>
      <c r="G987" s="1038"/>
      <c r="H987" s="1041"/>
      <c r="I987" s="381"/>
      <c r="J987" s="568">
        <f t="shared" si="228"/>
        <v>0</v>
      </c>
      <c r="K987" s="381"/>
      <c r="L987" s="381"/>
      <c r="M987" s="568">
        <f t="shared" si="237"/>
        <v>0</v>
      </c>
      <c r="N987" s="570">
        <f>IFERROR(VLOOKUP($C987,Listen!$J$3:$L$39,2,0),0)</f>
        <v>0</v>
      </c>
      <c r="O987" s="570">
        <f>IFERROR(VLOOKUP($C987,Listen!$J$3:$L$39,3,0),0)</f>
        <v>0</v>
      </c>
      <c r="P987" s="453">
        <f t="shared" si="229"/>
        <v>0</v>
      </c>
      <c r="Q987" s="453">
        <f t="shared" si="240"/>
        <v>0</v>
      </c>
      <c r="R987" s="453">
        <f t="shared" si="240"/>
        <v>0</v>
      </c>
      <c r="S987" s="453">
        <f t="shared" si="240"/>
        <v>0</v>
      </c>
      <c r="T987" s="453">
        <f t="shared" si="240"/>
        <v>0</v>
      </c>
      <c r="U987" s="453">
        <f t="shared" si="240"/>
        <v>0</v>
      </c>
      <c r="V987" s="453">
        <f t="shared" si="240"/>
        <v>0</v>
      </c>
      <c r="W987" s="384">
        <f t="shared" si="239"/>
        <v>0</v>
      </c>
      <c r="X987" s="565">
        <f>IF(D987='A. Allgemeine Informationen'!$C$17,$M987-Y987,HLOOKUP('A. Allgemeine Informationen'!$C$17-1,$Z$1:$AF$2005,ROW(D987),FALSE)-$Y987)</f>
        <v>0</v>
      </c>
      <c r="Y987" s="384">
        <f>HLOOKUP('A. Allgemeine Informationen'!$C$17,$Z$1:$AF$2005,ROW(D987),FALSE)</f>
        <v>0</v>
      </c>
      <c r="Z987" s="565">
        <f t="shared" si="230"/>
        <v>0</v>
      </c>
      <c r="AA987" s="565">
        <f t="shared" si="231"/>
        <v>0</v>
      </c>
      <c r="AB987" s="565">
        <f t="shared" si="232"/>
        <v>0</v>
      </c>
      <c r="AC987" s="565">
        <f t="shared" si="233"/>
        <v>0</v>
      </c>
      <c r="AD987" s="572">
        <f t="shared" si="234"/>
        <v>0</v>
      </c>
      <c r="AE987" s="560">
        <f t="shared" si="235"/>
        <v>0</v>
      </c>
      <c r="AF987" s="561">
        <f t="shared" si="236"/>
        <v>0</v>
      </c>
      <c r="AG987" s="562"/>
    </row>
    <row r="988" spans="2:33" s="418" customFormat="1" ht="15" customHeight="1" x14ac:dyDescent="0.2">
      <c r="B988" s="554"/>
      <c r="C988" s="382"/>
      <c r="D988" s="383"/>
      <c r="E988" s="381"/>
      <c r="F988" s="1040"/>
      <c r="G988" s="1038"/>
      <c r="H988" s="1041"/>
      <c r="I988" s="381"/>
      <c r="J988" s="568">
        <f t="shared" si="228"/>
        <v>0</v>
      </c>
      <c r="K988" s="381"/>
      <c r="L988" s="381"/>
      <c r="M988" s="568">
        <f t="shared" si="237"/>
        <v>0</v>
      </c>
      <c r="N988" s="570">
        <f>IFERROR(VLOOKUP($C988,Listen!$J$3:$L$39,2,0),0)</f>
        <v>0</v>
      </c>
      <c r="O988" s="570">
        <f>IFERROR(VLOOKUP($C988,Listen!$J$3:$L$39,3,0),0)</f>
        <v>0</v>
      </c>
      <c r="P988" s="453">
        <f t="shared" si="229"/>
        <v>0</v>
      </c>
      <c r="Q988" s="453">
        <f t="shared" si="240"/>
        <v>0</v>
      </c>
      <c r="R988" s="453">
        <f t="shared" si="240"/>
        <v>0</v>
      </c>
      <c r="S988" s="453">
        <f t="shared" si="240"/>
        <v>0</v>
      </c>
      <c r="T988" s="453">
        <f t="shared" si="240"/>
        <v>0</v>
      </c>
      <c r="U988" s="453">
        <f t="shared" si="240"/>
        <v>0</v>
      </c>
      <c r="V988" s="453">
        <f t="shared" si="240"/>
        <v>0</v>
      </c>
      <c r="W988" s="384">
        <f t="shared" si="239"/>
        <v>0</v>
      </c>
      <c r="X988" s="565">
        <f>IF(D988='A. Allgemeine Informationen'!$C$17,$M988-Y988,HLOOKUP('A. Allgemeine Informationen'!$C$17-1,$Z$1:$AF$2005,ROW(D988),FALSE)-$Y988)</f>
        <v>0</v>
      </c>
      <c r="Y988" s="384">
        <f>HLOOKUP('A. Allgemeine Informationen'!$C$17,$Z$1:$AF$2005,ROW(D988),FALSE)</f>
        <v>0</v>
      </c>
      <c r="Z988" s="565">
        <f t="shared" si="230"/>
        <v>0</v>
      </c>
      <c r="AA988" s="565">
        <f t="shared" si="231"/>
        <v>0</v>
      </c>
      <c r="AB988" s="565">
        <f t="shared" si="232"/>
        <v>0</v>
      </c>
      <c r="AC988" s="565">
        <f t="shared" si="233"/>
        <v>0</v>
      </c>
      <c r="AD988" s="572">
        <f t="shared" si="234"/>
        <v>0</v>
      </c>
      <c r="AE988" s="560">
        <f t="shared" si="235"/>
        <v>0</v>
      </c>
      <c r="AF988" s="561">
        <f t="shared" si="236"/>
        <v>0</v>
      </c>
      <c r="AG988" s="562"/>
    </row>
    <row r="989" spans="2:33" s="418" customFormat="1" ht="15" customHeight="1" x14ac:dyDescent="0.2">
      <c r="B989" s="554"/>
      <c r="C989" s="382"/>
      <c r="D989" s="383"/>
      <c r="E989" s="381"/>
      <c r="F989" s="1040"/>
      <c r="G989" s="1038"/>
      <c r="H989" s="1041"/>
      <c r="I989" s="381"/>
      <c r="J989" s="568">
        <f t="shared" si="228"/>
        <v>0</v>
      </c>
      <c r="K989" s="381"/>
      <c r="L989" s="381"/>
      <c r="M989" s="568">
        <f t="shared" si="237"/>
        <v>0</v>
      </c>
      <c r="N989" s="570">
        <f>IFERROR(VLOOKUP($C989,Listen!$J$3:$L$39,2,0),0)</f>
        <v>0</v>
      </c>
      <c r="O989" s="570">
        <f>IFERROR(VLOOKUP($C989,Listen!$J$3:$L$39,3,0),0)</f>
        <v>0</v>
      </c>
      <c r="P989" s="453">
        <f t="shared" si="229"/>
        <v>0</v>
      </c>
      <c r="Q989" s="453">
        <f t="shared" si="240"/>
        <v>0</v>
      </c>
      <c r="R989" s="453">
        <f t="shared" si="240"/>
        <v>0</v>
      </c>
      <c r="S989" s="453">
        <f t="shared" si="240"/>
        <v>0</v>
      </c>
      <c r="T989" s="453">
        <f t="shared" si="240"/>
        <v>0</v>
      </c>
      <c r="U989" s="453">
        <f t="shared" si="240"/>
        <v>0</v>
      </c>
      <c r="V989" s="453">
        <f t="shared" si="240"/>
        <v>0</v>
      </c>
      <c r="W989" s="384">
        <f t="shared" si="239"/>
        <v>0</v>
      </c>
      <c r="X989" s="565">
        <f>IF(D989='A. Allgemeine Informationen'!$C$17,$M989-Y989,HLOOKUP('A. Allgemeine Informationen'!$C$17-1,$Z$1:$AF$2005,ROW(D989),FALSE)-$Y989)</f>
        <v>0</v>
      </c>
      <c r="Y989" s="384">
        <f>HLOOKUP('A. Allgemeine Informationen'!$C$17,$Z$1:$AF$2005,ROW(D989),FALSE)</f>
        <v>0</v>
      </c>
      <c r="Z989" s="565">
        <f t="shared" si="230"/>
        <v>0</v>
      </c>
      <c r="AA989" s="565">
        <f t="shared" si="231"/>
        <v>0</v>
      </c>
      <c r="AB989" s="565">
        <f t="shared" si="232"/>
        <v>0</v>
      </c>
      <c r="AC989" s="565">
        <f t="shared" si="233"/>
        <v>0</v>
      </c>
      <c r="AD989" s="572">
        <f t="shared" si="234"/>
        <v>0</v>
      </c>
      <c r="AE989" s="560">
        <f t="shared" si="235"/>
        <v>0</v>
      </c>
      <c r="AF989" s="561">
        <f t="shared" si="236"/>
        <v>0</v>
      </c>
      <c r="AG989" s="562"/>
    </row>
    <row r="990" spans="2:33" s="418" customFormat="1" ht="15" customHeight="1" x14ac:dyDescent="0.2">
      <c r="B990" s="554"/>
      <c r="C990" s="382"/>
      <c r="D990" s="383"/>
      <c r="E990" s="381"/>
      <c r="F990" s="1040"/>
      <c r="G990" s="1038"/>
      <c r="H990" s="1041"/>
      <c r="I990" s="381"/>
      <c r="J990" s="568">
        <f t="shared" si="228"/>
        <v>0</v>
      </c>
      <c r="K990" s="381"/>
      <c r="L990" s="381"/>
      <c r="M990" s="568">
        <f t="shared" si="237"/>
        <v>0</v>
      </c>
      <c r="N990" s="570">
        <f>IFERROR(VLOOKUP($C990,Listen!$J$3:$L$39,2,0),0)</f>
        <v>0</v>
      </c>
      <c r="O990" s="570">
        <f>IFERROR(VLOOKUP($C990,Listen!$J$3:$L$39,3,0),0)</f>
        <v>0</v>
      </c>
      <c r="P990" s="453">
        <f t="shared" si="229"/>
        <v>0</v>
      </c>
      <c r="Q990" s="453">
        <f t="shared" si="240"/>
        <v>0</v>
      </c>
      <c r="R990" s="453">
        <f t="shared" si="240"/>
        <v>0</v>
      </c>
      <c r="S990" s="453">
        <f t="shared" si="240"/>
        <v>0</v>
      </c>
      <c r="T990" s="453">
        <f t="shared" si="240"/>
        <v>0</v>
      </c>
      <c r="U990" s="453">
        <f t="shared" si="240"/>
        <v>0</v>
      </c>
      <c r="V990" s="453">
        <f t="shared" si="240"/>
        <v>0</v>
      </c>
      <c r="W990" s="384">
        <f t="shared" si="239"/>
        <v>0</v>
      </c>
      <c r="X990" s="565">
        <f>IF(D990='A. Allgemeine Informationen'!$C$17,$M990-Y990,HLOOKUP('A. Allgemeine Informationen'!$C$17-1,$Z$1:$AF$2005,ROW(D990),FALSE)-$Y990)</f>
        <v>0</v>
      </c>
      <c r="Y990" s="384">
        <f>HLOOKUP('A. Allgemeine Informationen'!$C$17,$Z$1:$AF$2005,ROW(D990),FALSE)</f>
        <v>0</v>
      </c>
      <c r="Z990" s="565">
        <f t="shared" si="230"/>
        <v>0</v>
      </c>
      <c r="AA990" s="565">
        <f t="shared" si="231"/>
        <v>0</v>
      </c>
      <c r="AB990" s="565">
        <f t="shared" si="232"/>
        <v>0</v>
      </c>
      <c r="AC990" s="565">
        <f t="shared" si="233"/>
        <v>0</v>
      </c>
      <c r="AD990" s="572">
        <f t="shared" si="234"/>
        <v>0</v>
      </c>
      <c r="AE990" s="560">
        <f t="shared" si="235"/>
        <v>0</v>
      </c>
      <c r="AF990" s="561">
        <f t="shared" si="236"/>
        <v>0</v>
      </c>
      <c r="AG990" s="562"/>
    </row>
    <row r="991" spans="2:33" s="418" customFormat="1" ht="15" customHeight="1" x14ac:dyDescent="0.2">
      <c r="B991" s="554"/>
      <c r="C991" s="382"/>
      <c r="D991" s="383"/>
      <c r="E991" s="381"/>
      <c r="F991" s="1040"/>
      <c r="G991" s="1038"/>
      <c r="H991" s="1041"/>
      <c r="I991" s="381"/>
      <c r="J991" s="568">
        <f t="shared" si="228"/>
        <v>0</v>
      </c>
      <c r="K991" s="381"/>
      <c r="L991" s="381"/>
      <c r="M991" s="568">
        <f t="shared" si="237"/>
        <v>0</v>
      </c>
      <c r="N991" s="570">
        <f>IFERROR(VLOOKUP($C991,Listen!$J$3:$L$39,2,0),0)</f>
        <v>0</v>
      </c>
      <c r="O991" s="570">
        <f>IFERROR(VLOOKUP($C991,Listen!$J$3:$L$39,3,0),0)</f>
        <v>0</v>
      </c>
      <c r="P991" s="453">
        <f t="shared" si="229"/>
        <v>0</v>
      </c>
      <c r="Q991" s="453">
        <f t="shared" si="240"/>
        <v>0</v>
      </c>
      <c r="R991" s="453">
        <f t="shared" si="240"/>
        <v>0</v>
      </c>
      <c r="S991" s="453">
        <f t="shared" si="240"/>
        <v>0</v>
      </c>
      <c r="T991" s="453">
        <f t="shared" si="240"/>
        <v>0</v>
      </c>
      <c r="U991" s="453">
        <f t="shared" si="240"/>
        <v>0</v>
      </c>
      <c r="V991" s="453">
        <f t="shared" si="240"/>
        <v>0</v>
      </c>
      <c r="W991" s="384">
        <f t="shared" si="239"/>
        <v>0</v>
      </c>
      <c r="X991" s="565">
        <f>IF(D991='A. Allgemeine Informationen'!$C$17,$M991-Y991,HLOOKUP('A. Allgemeine Informationen'!$C$17-1,$Z$1:$AF$2005,ROW(D991),FALSE)-$Y991)</f>
        <v>0</v>
      </c>
      <c r="Y991" s="384">
        <f>HLOOKUP('A. Allgemeine Informationen'!$C$17,$Z$1:$AF$2005,ROW(D991),FALSE)</f>
        <v>0</v>
      </c>
      <c r="Z991" s="565">
        <f t="shared" si="230"/>
        <v>0</v>
      </c>
      <c r="AA991" s="565">
        <f t="shared" si="231"/>
        <v>0</v>
      </c>
      <c r="AB991" s="565">
        <f t="shared" si="232"/>
        <v>0</v>
      </c>
      <c r="AC991" s="565">
        <f t="shared" si="233"/>
        <v>0</v>
      </c>
      <c r="AD991" s="572">
        <f t="shared" si="234"/>
        <v>0</v>
      </c>
      <c r="AE991" s="560">
        <f t="shared" si="235"/>
        <v>0</v>
      </c>
      <c r="AF991" s="561">
        <f t="shared" si="236"/>
        <v>0</v>
      </c>
      <c r="AG991" s="562"/>
    </row>
    <row r="992" spans="2:33" s="418" customFormat="1" ht="15" customHeight="1" x14ac:dyDescent="0.2">
      <c r="B992" s="554"/>
      <c r="C992" s="382"/>
      <c r="D992" s="383"/>
      <c r="E992" s="381"/>
      <c r="F992" s="1040"/>
      <c r="G992" s="1038"/>
      <c r="H992" s="1041"/>
      <c r="I992" s="381"/>
      <c r="J992" s="568">
        <f t="shared" si="228"/>
        <v>0</v>
      </c>
      <c r="K992" s="381"/>
      <c r="L992" s="381"/>
      <c r="M992" s="568">
        <f t="shared" si="237"/>
        <v>0</v>
      </c>
      <c r="N992" s="570">
        <f>IFERROR(VLOOKUP($C992,Listen!$J$3:$L$39,2,0),0)</f>
        <v>0</v>
      </c>
      <c r="O992" s="570">
        <f>IFERROR(VLOOKUP($C992,Listen!$J$3:$L$39,3,0),0)</f>
        <v>0</v>
      </c>
      <c r="P992" s="453">
        <f t="shared" si="229"/>
        <v>0</v>
      </c>
      <c r="Q992" s="453">
        <f t="shared" si="240"/>
        <v>0</v>
      </c>
      <c r="R992" s="453">
        <f t="shared" si="240"/>
        <v>0</v>
      </c>
      <c r="S992" s="453">
        <f t="shared" si="240"/>
        <v>0</v>
      </c>
      <c r="T992" s="453">
        <f t="shared" si="240"/>
        <v>0</v>
      </c>
      <c r="U992" s="453">
        <f t="shared" si="240"/>
        <v>0</v>
      </c>
      <c r="V992" s="453">
        <f t="shared" si="240"/>
        <v>0</v>
      </c>
      <c r="W992" s="384">
        <f t="shared" si="239"/>
        <v>0</v>
      </c>
      <c r="X992" s="565">
        <f>IF(D992='A. Allgemeine Informationen'!$C$17,$M992-Y992,HLOOKUP('A. Allgemeine Informationen'!$C$17-1,$Z$1:$AF$2005,ROW(D992),FALSE)-$Y992)</f>
        <v>0</v>
      </c>
      <c r="Y992" s="384">
        <f>HLOOKUP('A. Allgemeine Informationen'!$C$17,$Z$1:$AF$2005,ROW(D992),FALSE)</f>
        <v>0</v>
      </c>
      <c r="Z992" s="565">
        <f t="shared" si="230"/>
        <v>0</v>
      </c>
      <c r="AA992" s="565">
        <f t="shared" si="231"/>
        <v>0</v>
      </c>
      <c r="AB992" s="565">
        <f t="shared" si="232"/>
        <v>0</v>
      </c>
      <c r="AC992" s="565">
        <f t="shared" si="233"/>
        <v>0</v>
      </c>
      <c r="AD992" s="572">
        <f t="shared" si="234"/>
        <v>0</v>
      </c>
      <c r="AE992" s="560">
        <f t="shared" si="235"/>
        <v>0</v>
      </c>
      <c r="AF992" s="561">
        <f t="shared" si="236"/>
        <v>0</v>
      </c>
      <c r="AG992" s="562"/>
    </row>
    <row r="993" spans="2:33" s="418" customFormat="1" ht="15" customHeight="1" x14ac:dyDescent="0.2">
      <c r="B993" s="554"/>
      <c r="C993" s="382"/>
      <c r="D993" s="383"/>
      <c r="E993" s="381"/>
      <c r="F993" s="1040"/>
      <c r="G993" s="1038"/>
      <c r="H993" s="1041"/>
      <c r="I993" s="381"/>
      <c r="J993" s="568">
        <f t="shared" si="228"/>
        <v>0</v>
      </c>
      <c r="K993" s="381"/>
      <c r="L993" s="381"/>
      <c r="M993" s="568">
        <f t="shared" si="237"/>
        <v>0</v>
      </c>
      <c r="N993" s="570">
        <f>IFERROR(VLOOKUP($C993,Listen!$J$3:$L$39,2,0),0)</f>
        <v>0</v>
      </c>
      <c r="O993" s="570">
        <f>IFERROR(VLOOKUP($C993,Listen!$J$3:$L$39,3,0),0)</f>
        <v>0</v>
      </c>
      <c r="P993" s="453">
        <f t="shared" si="229"/>
        <v>0</v>
      </c>
      <c r="Q993" s="453">
        <f t="shared" si="240"/>
        <v>0</v>
      </c>
      <c r="R993" s="453">
        <f t="shared" si="240"/>
        <v>0</v>
      </c>
      <c r="S993" s="453">
        <f t="shared" si="240"/>
        <v>0</v>
      </c>
      <c r="T993" s="453">
        <f t="shared" si="240"/>
        <v>0</v>
      </c>
      <c r="U993" s="453">
        <f t="shared" si="240"/>
        <v>0</v>
      </c>
      <c r="V993" s="453">
        <f t="shared" si="240"/>
        <v>0</v>
      </c>
      <c r="W993" s="384">
        <f t="shared" si="239"/>
        <v>0</v>
      </c>
      <c r="X993" s="565">
        <f>IF(D993='A. Allgemeine Informationen'!$C$17,$M993-Y993,HLOOKUP('A. Allgemeine Informationen'!$C$17-1,$Z$1:$AF$2005,ROW(D993),FALSE)-$Y993)</f>
        <v>0</v>
      </c>
      <c r="Y993" s="384">
        <f>HLOOKUP('A. Allgemeine Informationen'!$C$17,$Z$1:$AF$2005,ROW(D993),FALSE)</f>
        <v>0</v>
      </c>
      <c r="Z993" s="565">
        <f t="shared" si="230"/>
        <v>0</v>
      </c>
      <c r="AA993" s="565">
        <f t="shared" si="231"/>
        <v>0</v>
      </c>
      <c r="AB993" s="565">
        <f t="shared" si="232"/>
        <v>0</v>
      </c>
      <c r="AC993" s="565">
        <f t="shared" si="233"/>
        <v>0</v>
      </c>
      <c r="AD993" s="572">
        <f t="shared" si="234"/>
        <v>0</v>
      </c>
      <c r="AE993" s="560">
        <f t="shared" si="235"/>
        <v>0</v>
      </c>
      <c r="AF993" s="561">
        <f t="shared" si="236"/>
        <v>0</v>
      </c>
      <c r="AG993" s="562"/>
    </row>
    <row r="994" spans="2:33" s="418" customFormat="1" ht="15" customHeight="1" x14ac:dyDescent="0.2">
      <c r="B994" s="554"/>
      <c r="C994" s="382"/>
      <c r="D994" s="383"/>
      <c r="E994" s="381"/>
      <c r="F994" s="1040"/>
      <c r="G994" s="1038"/>
      <c r="H994" s="1041"/>
      <c r="I994" s="381"/>
      <c r="J994" s="568">
        <f t="shared" si="228"/>
        <v>0</v>
      </c>
      <c r="K994" s="381"/>
      <c r="L994" s="381"/>
      <c r="M994" s="568">
        <f t="shared" si="237"/>
        <v>0</v>
      </c>
      <c r="N994" s="570">
        <f>IFERROR(VLOOKUP($C994,Listen!$J$3:$L$39,2,0),0)</f>
        <v>0</v>
      </c>
      <c r="O994" s="570">
        <f>IFERROR(VLOOKUP($C994,Listen!$J$3:$L$39,3,0),0)</f>
        <v>0</v>
      </c>
      <c r="P994" s="453">
        <f t="shared" si="229"/>
        <v>0</v>
      </c>
      <c r="Q994" s="453">
        <f t="shared" si="240"/>
        <v>0</v>
      </c>
      <c r="R994" s="453">
        <f t="shared" si="240"/>
        <v>0</v>
      </c>
      <c r="S994" s="453">
        <f t="shared" si="240"/>
        <v>0</v>
      </c>
      <c r="T994" s="453">
        <f t="shared" si="240"/>
        <v>0</v>
      </c>
      <c r="U994" s="453">
        <f t="shared" si="240"/>
        <v>0</v>
      </c>
      <c r="V994" s="453">
        <f t="shared" si="240"/>
        <v>0</v>
      </c>
      <c r="W994" s="384">
        <f t="shared" si="239"/>
        <v>0</v>
      </c>
      <c r="X994" s="565">
        <f>IF(D994='A. Allgemeine Informationen'!$C$17,$M994-Y994,HLOOKUP('A. Allgemeine Informationen'!$C$17-1,$Z$1:$AF$2005,ROW(D994),FALSE)-$Y994)</f>
        <v>0</v>
      </c>
      <c r="Y994" s="384">
        <f>HLOOKUP('A. Allgemeine Informationen'!$C$17,$Z$1:$AF$2005,ROW(D994),FALSE)</f>
        <v>0</v>
      </c>
      <c r="Z994" s="565">
        <f t="shared" si="230"/>
        <v>0</v>
      </c>
      <c r="AA994" s="565">
        <f t="shared" si="231"/>
        <v>0</v>
      </c>
      <c r="AB994" s="565">
        <f t="shared" si="232"/>
        <v>0</v>
      </c>
      <c r="AC994" s="565">
        <f t="shared" si="233"/>
        <v>0</v>
      </c>
      <c r="AD994" s="572">
        <f t="shared" si="234"/>
        <v>0</v>
      </c>
      <c r="AE994" s="560">
        <f t="shared" si="235"/>
        <v>0</v>
      </c>
      <c r="AF994" s="561">
        <f t="shared" si="236"/>
        <v>0</v>
      </c>
      <c r="AG994" s="562"/>
    </row>
    <row r="995" spans="2:33" s="418" customFormat="1" ht="15" customHeight="1" x14ac:dyDescent="0.2">
      <c r="B995" s="554"/>
      <c r="C995" s="382"/>
      <c r="D995" s="383"/>
      <c r="E995" s="381"/>
      <c r="F995" s="1040"/>
      <c r="G995" s="1038"/>
      <c r="H995" s="1041"/>
      <c r="I995" s="381"/>
      <c r="J995" s="568">
        <f t="shared" si="228"/>
        <v>0</v>
      </c>
      <c r="K995" s="381"/>
      <c r="L995" s="381"/>
      <c r="M995" s="568">
        <f t="shared" si="237"/>
        <v>0</v>
      </c>
      <c r="N995" s="570">
        <f>IFERROR(VLOOKUP($C995,Listen!$J$3:$L$39,2,0),0)</f>
        <v>0</v>
      </c>
      <c r="O995" s="570">
        <f>IFERROR(VLOOKUP($C995,Listen!$J$3:$L$39,3,0),0)</f>
        <v>0</v>
      </c>
      <c r="P995" s="453">
        <f t="shared" si="229"/>
        <v>0</v>
      </c>
      <c r="Q995" s="453">
        <f t="shared" si="240"/>
        <v>0</v>
      </c>
      <c r="R995" s="453">
        <f t="shared" si="240"/>
        <v>0</v>
      </c>
      <c r="S995" s="453">
        <f t="shared" si="240"/>
        <v>0</v>
      </c>
      <c r="T995" s="453">
        <f t="shared" si="240"/>
        <v>0</v>
      </c>
      <c r="U995" s="453">
        <f t="shared" si="240"/>
        <v>0</v>
      </c>
      <c r="V995" s="453">
        <f t="shared" si="240"/>
        <v>0</v>
      </c>
      <c r="W995" s="384">
        <f t="shared" si="239"/>
        <v>0</v>
      </c>
      <c r="X995" s="565">
        <f>IF(D995='A. Allgemeine Informationen'!$C$17,$M995-Y995,HLOOKUP('A. Allgemeine Informationen'!$C$17-1,$Z$1:$AF$2005,ROW(D995),FALSE)-$Y995)</f>
        <v>0</v>
      </c>
      <c r="Y995" s="384">
        <f>HLOOKUP('A. Allgemeine Informationen'!$C$17,$Z$1:$AF$2005,ROW(D995),FALSE)</f>
        <v>0</v>
      </c>
      <c r="Z995" s="565">
        <f t="shared" si="230"/>
        <v>0</v>
      </c>
      <c r="AA995" s="565">
        <f t="shared" si="231"/>
        <v>0</v>
      </c>
      <c r="AB995" s="565">
        <f t="shared" si="232"/>
        <v>0</v>
      </c>
      <c r="AC995" s="565">
        <f t="shared" si="233"/>
        <v>0</v>
      </c>
      <c r="AD995" s="572">
        <f t="shared" si="234"/>
        <v>0</v>
      </c>
      <c r="AE995" s="560">
        <f t="shared" si="235"/>
        <v>0</v>
      </c>
      <c r="AF995" s="561">
        <f t="shared" si="236"/>
        <v>0</v>
      </c>
      <c r="AG995" s="562"/>
    </row>
    <row r="996" spans="2:33" s="418" customFormat="1" ht="15" customHeight="1" x14ac:dyDescent="0.2">
      <c r="B996" s="554"/>
      <c r="C996" s="382"/>
      <c r="D996" s="383"/>
      <c r="E996" s="381"/>
      <c r="F996" s="1040"/>
      <c r="G996" s="1038"/>
      <c r="H996" s="1041"/>
      <c r="I996" s="381"/>
      <c r="J996" s="568">
        <f t="shared" si="228"/>
        <v>0</v>
      </c>
      <c r="K996" s="381"/>
      <c r="L996" s="381"/>
      <c r="M996" s="568">
        <f t="shared" si="237"/>
        <v>0</v>
      </c>
      <c r="N996" s="570">
        <f>IFERROR(VLOOKUP($C996,Listen!$J$3:$L$39,2,0),0)</f>
        <v>0</v>
      </c>
      <c r="O996" s="570">
        <f>IFERROR(VLOOKUP($C996,Listen!$J$3:$L$39,3,0),0)</f>
        <v>0</v>
      </c>
      <c r="P996" s="453">
        <f t="shared" si="229"/>
        <v>0</v>
      </c>
      <c r="Q996" s="453">
        <f t="shared" si="240"/>
        <v>0</v>
      </c>
      <c r="R996" s="453">
        <f t="shared" si="240"/>
        <v>0</v>
      </c>
      <c r="S996" s="453">
        <f t="shared" si="240"/>
        <v>0</v>
      </c>
      <c r="T996" s="453">
        <f t="shared" si="240"/>
        <v>0</v>
      </c>
      <c r="U996" s="453">
        <f t="shared" si="240"/>
        <v>0</v>
      </c>
      <c r="V996" s="453">
        <f t="shared" si="240"/>
        <v>0</v>
      </c>
      <c r="W996" s="384">
        <f t="shared" si="239"/>
        <v>0</v>
      </c>
      <c r="X996" s="565">
        <f>IF(D996='A. Allgemeine Informationen'!$C$17,$M996-Y996,HLOOKUP('A. Allgemeine Informationen'!$C$17-1,$Z$1:$AF$2005,ROW(D996),FALSE)-$Y996)</f>
        <v>0</v>
      </c>
      <c r="Y996" s="384">
        <f>HLOOKUP('A. Allgemeine Informationen'!$C$17,$Z$1:$AF$2005,ROW(D996),FALSE)</f>
        <v>0</v>
      </c>
      <c r="Z996" s="565">
        <f t="shared" si="230"/>
        <v>0</v>
      </c>
      <c r="AA996" s="565">
        <f t="shared" si="231"/>
        <v>0</v>
      </c>
      <c r="AB996" s="565">
        <f t="shared" si="232"/>
        <v>0</v>
      </c>
      <c r="AC996" s="565">
        <f t="shared" si="233"/>
        <v>0</v>
      </c>
      <c r="AD996" s="572">
        <f t="shared" si="234"/>
        <v>0</v>
      </c>
      <c r="AE996" s="560">
        <f t="shared" si="235"/>
        <v>0</v>
      </c>
      <c r="AF996" s="561">
        <f t="shared" si="236"/>
        <v>0</v>
      </c>
      <c r="AG996" s="562"/>
    </row>
    <row r="997" spans="2:33" s="418" customFormat="1" ht="15" customHeight="1" x14ac:dyDescent="0.2">
      <c r="B997" s="554"/>
      <c r="C997" s="382"/>
      <c r="D997" s="383"/>
      <c r="E997" s="381"/>
      <c r="F997" s="1040"/>
      <c r="G997" s="1038"/>
      <c r="H997" s="1041"/>
      <c r="I997" s="381"/>
      <c r="J997" s="568">
        <f t="shared" si="228"/>
        <v>0</v>
      </c>
      <c r="K997" s="381"/>
      <c r="L997" s="381"/>
      <c r="M997" s="568">
        <f t="shared" si="237"/>
        <v>0</v>
      </c>
      <c r="N997" s="570">
        <f>IFERROR(VLOOKUP($C997,Listen!$J$3:$L$39,2,0),0)</f>
        <v>0</v>
      </c>
      <c r="O997" s="570">
        <f>IFERROR(VLOOKUP($C997,Listen!$J$3:$L$39,3,0),0)</f>
        <v>0</v>
      </c>
      <c r="P997" s="453">
        <f t="shared" si="229"/>
        <v>0</v>
      </c>
      <c r="Q997" s="453">
        <f t="shared" si="240"/>
        <v>0</v>
      </c>
      <c r="R997" s="453">
        <f t="shared" si="240"/>
        <v>0</v>
      </c>
      <c r="S997" s="453">
        <f t="shared" si="240"/>
        <v>0</v>
      </c>
      <c r="T997" s="453">
        <f t="shared" si="240"/>
        <v>0</v>
      </c>
      <c r="U997" s="453">
        <f t="shared" si="240"/>
        <v>0</v>
      </c>
      <c r="V997" s="453">
        <f t="shared" si="240"/>
        <v>0</v>
      </c>
      <c r="W997" s="384">
        <f t="shared" si="239"/>
        <v>0</v>
      </c>
      <c r="X997" s="565">
        <f>IF(D997='A. Allgemeine Informationen'!$C$17,$M997-Y997,HLOOKUP('A. Allgemeine Informationen'!$C$17-1,$Z$1:$AF$2005,ROW(D997),FALSE)-$Y997)</f>
        <v>0</v>
      </c>
      <c r="Y997" s="384">
        <f>HLOOKUP('A. Allgemeine Informationen'!$C$17,$Z$1:$AF$2005,ROW(D997),FALSE)</f>
        <v>0</v>
      </c>
      <c r="Z997" s="565">
        <f t="shared" si="230"/>
        <v>0</v>
      </c>
      <c r="AA997" s="565">
        <f t="shared" si="231"/>
        <v>0</v>
      </c>
      <c r="AB997" s="565">
        <f t="shared" si="232"/>
        <v>0</v>
      </c>
      <c r="AC997" s="565">
        <f t="shared" si="233"/>
        <v>0</v>
      </c>
      <c r="AD997" s="572">
        <f t="shared" si="234"/>
        <v>0</v>
      </c>
      <c r="AE997" s="560">
        <f t="shared" si="235"/>
        <v>0</v>
      </c>
      <c r="AF997" s="561">
        <f t="shared" si="236"/>
        <v>0</v>
      </c>
      <c r="AG997" s="562"/>
    </row>
    <row r="998" spans="2:33" s="418" customFormat="1" ht="15" customHeight="1" x14ac:dyDescent="0.2">
      <c r="B998" s="554"/>
      <c r="C998" s="382"/>
      <c r="D998" s="383"/>
      <c r="E998" s="381"/>
      <c r="F998" s="1040"/>
      <c r="G998" s="1038"/>
      <c r="H998" s="1041"/>
      <c r="I998" s="381"/>
      <c r="J998" s="568">
        <f t="shared" si="228"/>
        <v>0</v>
      </c>
      <c r="K998" s="381"/>
      <c r="L998" s="381"/>
      <c r="M998" s="568">
        <f t="shared" si="237"/>
        <v>0</v>
      </c>
      <c r="N998" s="570">
        <f>IFERROR(VLOOKUP($C998,Listen!$J$3:$L$39,2,0),0)</f>
        <v>0</v>
      </c>
      <c r="O998" s="570">
        <f>IFERROR(VLOOKUP($C998,Listen!$J$3:$L$39,3,0),0)</f>
        <v>0</v>
      </c>
      <c r="P998" s="453">
        <f t="shared" si="229"/>
        <v>0</v>
      </c>
      <c r="Q998" s="453">
        <f t="shared" si="240"/>
        <v>0</v>
      </c>
      <c r="R998" s="453">
        <f t="shared" si="240"/>
        <v>0</v>
      </c>
      <c r="S998" s="453">
        <f t="shared" si="240"/>
        <v>0</v>
      </c>
      <c r="T998" s="453">
        <f t="shared" si="240"/>
        <v>0</v>
      </c>
      <c r="U998" s="453">
        <f t="shared" si="240"/>
        <v>0</v>
      </c>
      <c r="V998" s="453">
        <f t="shared" si="240"/>
        <v>0</v>
      </c>
      <c r="W998" s="384">
        <f t="shared" si="239"/>
        <v>0</v>
      </c>
      <c r="X998" s="565">
        <f>IF(D998='A. Allgemeine Informationen'!$C$17,$M998-Y998,HLOOKUP('A. Allgemeine Informationen'!$C$17-1,$Z$1:$AF$2005,ROW(D998),FALSE)-$Y998)</f>
        <v>0</v>
      </c>
      <c r="Y998" s="384">
        <f>HLOOKUP('A. Allgemeine Informationen'!$C$17,$Z$1:$AF$2005,ROW(D998),FALSE)</f>
        <v>0</v>
      </c>
      <c r="Z998" s="565">
        <f t="shared" si="230"/>
        <v>0</v>
      </c>
      <c r="AA998" s="565">
        <f t="shared" si="231"/>
        <v>0</v>
      </c>
      <c r="AB998" s="565">
        <f t="shared" si="232"/>
        <v>0</v>
      </c>
      <c r="AC998" s="565">
        <f t="shared" si="233"/>
        <v>0</v>
      </c>
      <c r="AD998" s="572">
        <f t="shared" si="234"/>
        <v>0</v>
      </c>
      <c r="AE998" s="560">
        <f t="shared" si="235"/>
        <v>0</v>
      </c>
      <c r="AF998" s="561">
        <f t="shared" si="236"/>
        <v>0</v>
      </c>
      <c r="AG998" s="562"/>
    </row>
    <row r="999" spans="2:33" s="418" customFormat="1" ht="15" customHeight="1" x14ac:dyDescent="0.2">
      <c r="B999" s="554"/>
      <c r="C999" s="382"/>
      <c r="D999" s="383"/>
      <c r="E999" s="381"/>
      <c r="F999" s="1040"/>
      <c r="G999" s="1038"/>
      <c r="H999" s="1041"/>
      <c r="I999" s="381"/>
      <c r="J999" s="568">
        <f t="shared" si="228"/>
        <v>0</v>
      </c>
      <c r="K999" s="381"/>
      <c r="L999" s="381"/>
      <c r="M999" s="568">
        <f t="shared" si="237"/>
        <v>0</v>
      </c>
      <c r="N999" s="570">
        <f>IFERROR(VLOOKUP($C999,Listen!$J$3:$L$39,2,0),0)</f>
        <v>0</v>
      </c>
      <c r="O999" s="570">
        <f>IFERROR(VLOOKUP($C999,Listen!$J$3:$L$39,3,0),0)</f>
        <v>0</v>
      </c>
      <c r="P999" s="453">
        <f t="shared" si="229"/>
        <v>0</v>
      </c>
      <c r="Q999" s="453">
        <f t="shared" ref="Q999:V1014" si="241">P999</f>
        <v>0</v>
      </c>
      <c r="R999" s="453">
        <f t="shared" si="241"/>
        <v>0</v>
      </c>
      <c r="S999" s="453">
        <f t="shared" si="241"/>
        <v>0</v>
      </c>
      <c r="T999" s="453">
        <f t="shared" si="241"/>
        <v>0</v>
      </c>
      <c r="U999" s="453">
        <f t="shared" si="241"/>
        <v>0</v>
      </c>
      <c r="V999" s="453">
        <f t="shared" si="241"/>
        <v>0</v>
      </c>
      <c r="W999" s="384">
        <f t="shared" si="239"/>
        <v>0</v>
      </c>
      <c r="X999" s="565">
        <f>IF(D999='A. Allgemeine Informationen'!$C$17,$M999-Y999,HLOOKUP('A. Allgemeine Informationen'!$C$17-1,$Z$1:$AF$2005,ROW(D999),FALSE)-$Y999)</f>
        <v>0</v>
      </c>
      <c r="Y999" s="384">
        <f>HLOOKUP('A. Allgemeine Informationen'!$C$17,$Z$1:$AF$2005,ROW(D999),FALSE)</f>
        <v>0</v>
      </c>
      <c r="Z999" s="565">
        <f t="shared" si="230"/>
        <v>0</v>
      </c>
      <c r="AA999" s="565">
        <f t="shared" si="231"/>
        <v>0</v>
      </c>
      <c r="AB999" s="565">
        <f t="shared" si="232"/>
        <v>0</v>
      </c>
      <c r="AC999" s="565">
        <f t="shared" si="233"/>
        <v>0</v>
      </c>
      <c r="AD999" s="572">
        <f t="shared" si="234"/>
        <v>0</v>
      </c>
      <c r="AE999" s="560">
        <f t="shared" si="235"/>
        <v>0</v>
      </c>
      <c r="AF999" s="561">
        <f t="shared" si="236"/>
        <v>0</v>
      </c>
      <c r="AG999" s="562"/>
    </row>
    <row r="1000" spans="2:33" s="418" customFormat="1" ht="15" customHeight="1" x14ac:dyDescent="0.2">
      <c r="B1000" s="554"/>
      <c r="C1000" s="382"/>
      <c r="D1000" s="383"/>
      <c r="E1000" s="381"/>
      <c r="F1000" s="1040"/>
      <c r="G1000" s="1038"/>
      <c r="H1000" s="1041"/>
      <c r="I1000" s="381"/>
      <c r="J1000" s="568">
        <f t="shared" si="228"/>
        <v>0</v>
      </c>
      <c r="K1000" s="381"/>
      <c r="L1000" s="381"/>
      <c r="M1000" s="568">
        <f t="shared" si="237"/>
        <v>0</v>
      </c>
      <c r="N1000" s="570">
        <f>IFERROR(VLOOKUP($C1000,Listen!$J$3:$L$39,2,0),0)</f>
        <v>0</v>
      </c>
      <c r="O1000" s="570">
        <f>IFERROR(VLOOKUP($C1000,Listen!$J$3:$L$39,3,0),0)</f>
        <v>0</v>
      </c>
      <c r="P1000" s="453">
        <f t="shared" si="229"/>
        <v>0</v>
      </c>
      <c r="Q1000" s="453">
        <f t="shared" si="241"/>
        <v>0</v>
      </c>
      <c r="R1000" s="453">
        <f t="shared" si="241"/>
        <v>0</v>
      </c>
      <c r="S1000" s="453">
        <f t="shared" si="241"/>
        <v>0</v>
      </c>
      <c r="T1000" s="453">
        <f t="shared" si="241"/>
        <v>0</v>
      </c>
      <c r="U1000" s="453">
        <f t="shared" si="241"/>
        <v>0</v>
      </c>
      <c r="V1000" s="453">
        <f t="shared" si="241"/>
        <v>0</v>
      </c>
      <c r="W1000" s="384">
        <f t="shared" si="239"/>
        <v>0</v>
      </c>
      <c r="X1000" s="565">
        <f>IF(D1000='A. Allgemeine Informationen'!$C$17,$M1000-Y1000,HLOOKUP('A. Allgemeine Informationen'!$C$17-1,$Z$1:$AF$2005,ROW(D1000),FALSE)-$Y1000)</f>
        <v>0</v>
      </c>
      <c r="Y1000" s="384">
        <f>HLOOKUP('A. Allgemeine Informationen'!$C$17,$Z$1:$AF$2005,ROW(D1000),FALSE)</f>
        <v>0</v>
      </c>
      <c r="Z1000" s="565">
        <f t="shared" si="230"/>
        <v>0</v>
      </c>
      <c r="AA1000" s="565">
        <f t="shared" si="231"/>
        <v>0</v>
      </c>
      <c r="AB1000" s="565">
        <f t="shared" si="232"/>
        <v>0</v>
      </c>
      <c r="AC1000" s="565">
        <f t="shared" si="233"/>
        <v>0</v>
      </c>
      <c r="AD1000" s="572">
        <f t="shared" si="234"/>
        <v>0</v>
      </c>
      <c r="AE1000" s="560">
        <f t="shared" si="235"/>
        <v>0</v>
      </c>
      <c r="AF1000" s="561">
        <f t="shared" si="236"/>
        <v>0</v>
      </c>
      <c r="AG1000" s="562"/>
    </row>
    <row r="1001" spans="2:33" s="418" customFormat="1" ht="15" customHeight="1" x14ac:dyDescent="0.2">
      <c r="B1001" s="554"/>
      <c r="C1001" s="382"/>
      <c r="D1001" s="383"/>
      <c r="E1001" s="381"/>
      <c r="F1001" s="1040"/>
      <c r="G1001" s="1038"/>
      <c r="H1001" s="1041"/>
      <c r="I1001" s="381"/>
      <c r="J1001" s="568">
        <f t="shared" si="228"/>
        <v>0</v>
      </c>
      <c r="K1001" s="381"/>
      <c r="L1001" s="381"/>
      <c r="M1001" s="568">
        <f t="shared" si="237"/>
        <v>0</v>
      </c>
      <c r="N1001" s="570">
        <f>IFERROR(VLOOKUP($C1001,Listen!$J$3:$L$39,2,0),0)</f>
        <v>0</v>
      </c>
      <c r="O1001" s="570">
        <f>IFERROR(VLOOKUP($C1001,Listen!$J$3:$L$39,3,0),0)</f>
        <v>0</v>
      </c>
      <c r="P1001" s="453">
        <f t="shared" si="229"/>
        <v>0</v>
      </c>
      <c r="Q1001" s="453">
        <f t="shared" si="241"/>
        <v>0</v>
      </c>
      <c r="R1001" s="453">
        <f t="shared" si="241"/>
        <v>0</v>
      </c>
      <c r="S1001" s="453">
        <f t="shared" si="241"/>
        <v>0</v>
      </c>
      <c r="T1001" s="453">
        <f t="shared" si="241"/>
        <v>0</v>
      </c>
      <c r="U1001" s="453">
        <f t="shared" si="241"/>
        <v>0</v>
      </c>
      <c r="V1001" s="453">
        <f t="shared" si="241"/>
        <v>0</v>
      </c>
      <c r="W1001" s="384">
        <f t="shared" si="239"/>
        <v>0</v>
      </c>
      <c r="X1001" s="565">
        <f>IF(D1001='A. Allgemeine Informationen'!$C$17,$M1001-Y1001,HLOOKUP('A. Allgemeine Informationen'!$C$17-1,$Z$1:$AF$2005,ROW(D1001),FALSE)-$Y1001)</f>
        <v>0</v>
      </c>
      <c r="Y1001" s="384">
        <f>HLOOKUP('A. Allgemeine Informationen'!$C$17,$Z$1:$AF$2005,ROW(D1001),FALSE)</f>
        <v>0</v>
      </c>
      <c r="Z1001" s="565">
        <f t="shared" si="230"/>
        <v>0</v>
      </c>
      <c r="AA1001" s="565">
        <f t="shared" si="231"/>
        <v>0</v>
      </c>
      <c r="AB1001" s="565">
        <f t="shared" si="232"/>
        <v>0</v>
      </c>
      <c r="AC1001" s="565">
        <f t="shared" si="233"/>
        <v>0</v>
      </c>
      <c r="AD1001" s="572">
        <f t="shared" si="234"/>
        <v>0</v>
      </c>
      <c r="AE1001" s="560">
        <f t="shared" si="235"/>
        <v>0</v>
      </c>
      <c r="AF1001" s="561">
        <f t="shared" si="236"/>
        <v>0</v>
      </c>
      <c r="AG1001" s="562"/>
    </row>
    <row r="1002" spans="2:33" s="418" customFormat="1" ht="15" customHeight="1" x14ac:dyDescent="0.2">
      <c r="B1002" s="554"/>
      <c r="C1002" s="382"/>
      <c r="D1002" s="383"/>
      <c r="E1002" s="381"/>
      <c r="F1002" s="1040"/>
      <c r="G1002" s="1038"/>
      <c r="H1002" s="1041"/>
      <c r="I1002" s="381"/>
      <c r="J1002" s="568">
        <f t="shared" si="228"/>
        <v>0</v>
      </c>
      <c r="K1002" s="381"/>
      <c r="L1002" s="381"/>
      <c r="M1002" s="568">
        <f t="shared" si="237"/>
        <v>0</v>
      </c>
      <c r="N1002" s="570">
        <f>IFERROR(VLOOKUP($C1002,Listen!$J$3:$L$39,2,0),0)</f>
        <v>0</v>
      </c>
      <c r="O1002" s="570">
        <f>IFERROR(VLOOKUP($C1002,Listen!$J$3:$L$39,3,0),0)</f>
        <v>0</v>
      </c>
      <c r="P1002" s="453">
        <f t="shared" si="229"/>
        <v>0</v>
      </c>
      <c r="Q1002" s="453">
        <f t="shared" si="241"/>
        <v>0</v>
      </c>
      <c r="R1002" s="453">
        <f t="shared" si="241"/>
        <v>0</v>
      </c>
      <c r="S1002" s="453">
        <f t="shared" si="241"/>
        <v>0</v>
      </c>
      <c r="T1002" s="453">
        <f t="shared" si="241"/>
        <v>0</v>
      </c>
      <c r="U1002" s="453">
        <f t="shared" si="241"/>
        <v>0</v>
      </c>
      <c r="V1002" s="453">
        <f t="shared" si="241"/>
        <v>0</v>
      </c>
      <c r="W1002" s="384">
        <f t="shared" si="239"/>
        <v>0</v>
      </c>
      <c r="X1002" s="565">
        <f>IF(D1002='A. Allgemeine Informationen'!$C$17,$M1002-Y1002,HLOOKUP('A. Allgemeine Informationen'!$C$17-1,$Z$1:$AF$2005,ROW(D1002),FALSE)-$Y1002)</f>
        <v>0</v>
      </c>
      <c r="Y1002" s="384">
        <f>HLOOKUP('A. Allgemeine Informationen'!$C$17,$Z$1:$AF$2005,ROW(D1002),FALSE)</f>
        <v>0</v>
      </c>
      <c r="Z1002" s="565">
        <f t="shared" si="230"/>
        <v>0</v>
      </c>
      <c r="AA1002" s="565">
        <f t="shared" si="231"/>
        <v>0</v>
      </c>
      <c r="AB1002" s="565">
        <f t="shared" si="232"/>
        <v>0</v>
      </c>
      <c r="AC1002" s="565">
        <f t="shared" si="233"/>
        <v>0</v>
      </c>
      <c r="AD1002" s="572">
        <f t="shared" si="234"/>
        <v>0</v>
      </c>
      <c r="AE1002" s="560">
        <f t="shared" si="235"/>
        <v>0</v>
      </c>
      <c r="AF1002" s="561">
        <f t="shared" si="236"/>
        <v>0</v>
      </c>
      <c r="AG1002" s="562"/>
    </row>
    <row r="1003" spans="2:33" s="418" customFormat="1" ht="15" customHeight="1" x14ac:dyDescent="0.2">
      <c r="B1003" s="554"/>
      <c r="C1003" s="382"/>
      <c r="D1003" s="383"/>
      <c r="E1003" s="381"/>
      <c r="F1003" s="1040"/>
      <c r="G1003" s="1038"/>
      <c r="H1003" s="1041"/>
      <c r="I1003" s="381"/>
      <c r="J1003" s="568">
        <f t="shared" si="228"/>
        <v>0</v>
      </c>
      <c r="K1003" s="381"/>
      <c r="L1003" s="381"/>
      <c r="M1003" s="568">
        <f t="shared" si="237"/>
        <v>0</v>
      </c>
      <c r="N1003" s="570">
        <f>IFERROR(VLOOKUP($C1003,Listen!$J$3:$L$39,2,0),0)</f>
        <v>0</v>
      </c>
      <c r="O1003" s="570">
        <f>IFERROR(VLOOKUP($C1003,Listen!$J$3:$L$39,3,0),0)</f>
        <v>0</v>
      </c>
      <c r="P1003" s="453">
        <f t="shared" si="229"/>
        <v>0</v>
      </c>
      <c r="Q1003" s="453">
        <f t="shared" si="241"/>
        <v>0</v>
      </c>
      <c r="R1003" s="453">
        <f t="shared" si="241"/>
        <v>0</v>
      </c>
      <c r="S1003" s="453">
        <f t="shared" si="241"/>
        <v>0</v>
      </c>
      <c r="T1003" s="453">
        <f t="shared" si="241"/>
        <v>0</v>
      </c>
      <c r="U1003" s="453">
        <f t="shared" si="241"/>
        <v>0</v>
      </c>
      <c r="V1003" s="453">
        <f t="shared" si="241"/>
        <v>0</v>
      </c>
      <c r="W1003" s="384">
        <f t="shared" si="239"/>
        <v>0</v>
      </c>
      <c r="X1003" s="565">
        <f>IF(D1003='A. Allgemeine Informationen'!$C$17,$M1003-Y1003,HLOOKUP('A. Allgemeine Informationen'!$C$17-1,$Z$1:$AF$2005,ROW(D1003),FALSE)-$Y1003)</f>
        <v>0</v>
      </c>
      <c r="Y1003" s="384">
        <f>HLOOKUP('A. Allgemeine Informationen'!$C$17,$Z$1:$AF$2005,ROW(D1003),FALSE)</f>
        <v>0</v>
      </c>
      <c r="Z1003" s="565">
        <f t="shared" si="230"/>
        <v>0</v>
      </c>
      <c r="AA1003" s="565">
        <f t="shared" si="231"/>
        <v>0</v>
      </c>
      <c r="AB1003" s="565">
        <f t="shared" si="232"/>
        <v>0</v>
      </c>
      <c r="AC1003" s="565">
        <f t="shared" si="233"/>
        <v>0</v>
      </c>
      <c r="AD1003" s="572">
        <f t="shared" si="234"/>
        <v>0</v>
      </c>
      <c r="AE1003" s="560">
        <f t="shared" si="235"/>
        <v>0</v>
      </c>
      <c r="AF1003" s="561">
        <f t="shared" si="236"/>
        <v>0</v>
      </c>
      <c r="AG1003" s="562"/>
    </row>
    <row r="1004" spans="2:33" s="418" customFormat="1" ht="15" customHeight="1" x14ac:dyDescent="0.2">
      <c r="B1004" s="554"/>
      <c r="C1004" s="382"/>
      <c r="D1004" s="383"/>
      <c r="E1004" s="381"/>
      <c r="F1004" s="1040"/>
      <c r="G1004" s="1038"/>
      <c r="H1004" s="1041"/>
      <c r="I1004" s="381"/>
      <c r="J1004" s="568">
        <f t="shared" si="228"/>
        <v>0</v>
      </c>
      <c r="K1004" s="381"/>
      <c r="L1004" s="381"/>
      <c r="M1004" s="568">
        <f t="shared" si="237"/>
        <v>0</v>
      </c>
      <c r="N1004" s="570">
        <f>IFERROR(VLOOKUP($C1004,Listen!$J$3:$L$39,2,0),0)</f>
        <v>0</v>
      </c>
      <c r="O1004" s="570">
        <f>IFERROR(VLOOKUP($C1004,Listen!$J$3:$L$39,3,0),0)</f>
        <v>0</v>
      </c>
      <c r="P1004" s="453">
        <f t="shared" si="229"/>
        <v>0</v>
      </c>
      <c r="Q1004" s="453">
        <f t="shared" si="241"/>
        <v>0</v>
      </c>
      <c r="R1004" s="453">
        <f t="shared" si="241"/>
        <v>0</v>
      </c>
      <c r="S1004" s="453">
        <f t="shared" si="241"/>
        <v>0</v>
      </c>
      <c r="T1004" s="453">
        <f t="shared" si="241"/>
        <v>0</v>
      </c>
      <c r="U1004" s="453">
        <f t="shared" si="241"/>
        <v>0</v>
      </c>
      <c r="V1004" s="453">
        <f t="shared" si="241"/>
        <v>0</v>
      </c>
      <c r="W1004" s="384">
        <f t="shared" si="239"/>
        <v>0</v>
      </c>
      <c r="X1004" s="565">
        <f>IF(D1004='A. Allgemeine Informationen'!$C$17,$M1004-Y1004,HLOOKUP('A. Allgemeine Informationen'!$C$17-1,$Z$1:$AF$2005,ROW(D1004),FALSE)-$Y1004)</f>
        <v>0</v>
      </c>
      <c r="Y1004" s="384">
        <f>HLOOKUP('A. Allgemeine Informationen'!$C$17,$Z$1:$AF$2005,ROW(D1004),FALSE)</f>
        <v>0</v>
      </c>
      <c r="Z1004" s="565">
        <f t="shared" si="230"/>
        <v>0</v>
      </c>
      <c r="AA1004" s="565">
        <f t="shared" si="231"/>
        <v>0</v>
      </c>
      <c r="AB1004" s="565">
        <f t="shared" si="232"/>
        <v>0</v>
      </c>
      <c r="AC1004" s="565">
        <f t="shared" si="233"/>
        <v>0</v>
      </c>
      <c r="AD1004" s="572">
        <f t="shared" si="234"/>
        <v>0</v>
      </c>
      <c r="AE1004" s="560">
        <f t="shared" si="235"/>
        <v>0</v>
      </c>
      <c r="AF1004" s="561">
        <f t="shared" si="236"/>
        <v>0</v>
      </c>
      <c r="AG1004" s="562"/>
    </row>
    <row r="1005" spans="2:33" s="418" customFormat="1" ht="15" customHeight="1" x14ac:dyDescent="0.2">
      <c r="B1005" s="554"/>
      <c r="C1005" s="382"/>
      <c r="D1005" s="383"/>
      <c r="E1005" s="381"/>
      <c r="F1005" s="1040"/>
      <c r="G1005" s="1038"/>
      <c r="H1005" s="1041"/>
      <c r="I1005" s="381"/>
      <c r="J1005" s="568">
        <f t="shared" si="228"/>
        <v>0</v>
      </c>
      <c r="K1005" s="381"/>
      <c r="L1005" s="381"/>
      <c r="M1005" s="568">
        <f t="shared" si="237"/>
        <v>0</v>
      </c>
      <c r="N1005" s="570">
        <f>IFERROR(VLOOKUP($C1005,Listen!$J$3:$L$39,2,0),0)</f>
        <v>0</v>
      </c>
      <c r="O1005" s="570">
        <f>IFERROR(VLOOKUP($C1005,Listen!$J$3:$L$39,3,0),0)</f>
        <v>0</v>
      </c>
      <c r="P1005" s="453">
        <f t="shared" si="229"/>
        <v>0</v>
      </c>
      <c r="Q1005" s="453">
        <f t="shared" si="241"/>
        <v>0</v>
      </c>
      <c r="R1005" s="453">
        <f t="shared" si="241"/>
        <v>0</v>
      </c>
      <c r="S1005" s="453">
        <f t="shared" si="241"/>
        <v>0</v>
      </c>
      <c r="T1005" s="453">
        <f t="shared" si="241"/>
        <v>0</v>
      </c>
      <c r="U1005" s="453">
        <f t="shared" si="241"/>
        <v>0</v>
      </c>
      <c r="V1005" s="453">
        <f t="shared" si="241"/>
        <v>0</v>
      </c>
      <c r="W1005" s="384">
        <f t="shared" si="239"/>
        <v>0</v>
      </c>
      <c r="X1005" s="565">
        <f>IF(D1005='A. Allgemeine Informationen'!$C$17,$M1005-Y1005,HLOOKUP('A. Allgemeine Informationen'!$C$17-1,$Z$1:$AF$2005,ROW(D1005),FALSE)-$Y1005)</f>
        <v>0</v>
      </c>
      <c r="Y1005" s="384">
        <f>HLOOKUP('A. Allgemeine Informationen'!$C$17,$Z$1:$AF$2005,ROW(D1005),FALSE)</f>
        <v>0</v>
      </c>
      <c r="Z1005" s="565">
        <f t="shared" si="230"/>
        <v>0</v>
      </c>
      <c r="AA1005" s="565">
        <f t="shared" si="231"/>
        <v>0</v>
      </c>
      <c r="AB1005" s="565">
        <f t="shared" si="232"/>
        <v>0</v>
      </c>
      <c r="AC1005" s="565">
        <f t="shared" si="233"/>
        <v>0</v>
      </c>
      <c r="AD1005" s="572">
        <f t="shared" si="234"/>
        <v>0</v>
      </c>
      <c r="AE1005" s="560">
        <f t="shared" si="235"/>
        <v>0</v>
      </c>
      <c r="AF1005" s="561">
        <f t="shared" si="236"/>
        <v>0</v>
      </c>
      <c r="AG1005" s="562"/>
    </row>
    <row r="1006" spans="2:33" s="418" customFormat="1" ht="15" customHeight="1" x14ac:dyDescent="0.2">
      <c r="B1006" s="554"/>
      <c r="C1006" s="382"/>
      <c r="D1006" s="383"/>
      <c r="E1006" s="381"/>
      <c r="F1006" s="1040"/>
      <c r="G1006" s="1038"/>
      <c r="H1006" s="1041"/>
      <c r="I1006" s="381"/>
      <c r="J1006" s="568">
        <f t="shared" si="228"/>
        <v>0</v>
      </c>
      <c r="K1006" s="381"/>
      <c r="L1006" s="381"/>
      <c r="M1006" s="568">
        <f t="shared" si="237"/>
        <v>0</v>
      </c>
      <c r="N1006" s="570">
        <f>IFERROR(VLOOKUP($C1006,Listen!$J$3:$L$39,2,0),0)</f>
        <v>0</v>
      </c>
      <c r="O1006" s="570">
        <f>IFERROR(VLOOKUP($C1006,Listen!$J$3:$L$39,3,0),0)</f>
        <v>0</v>
      </c>
      <c r="P1006" s="453">
        <f t="shared" si="229"/>
        <v>0</v>
      </c>
      <c r="Q1006" s="453">
        <f t="shared" si="241"/>
        <v>0</v>
      </c>
      <c r="R1006" s="453">
        <f t="shared" si="241"/>
        <v>0</v>
      </c>
      <c r="S1006" s="453">
        <f t="shared" si="241"/>
        <v>0</v>
      </c>
      <c r="T1006" s="453">
        <f t="shared" si="241"/>
        <v>0</v>
      </c>
      <c r="U1006" s="453">
        <f t="shared" si="241"/>
        <v>0</v>
      </c>
      <c r="V1006" s="453">
        <f t="shared" si="241"/>
        <v>0</v>
      </c>
      <c r="W1006" s="384">
        <f t="shared" si="239"/>
        <v>0</v>
      </c>
      <c r="X1006" s="565">
        <f>IF(D1006='A. Allgemeine Informationen'!$C$17,$M1006-Y1006,HLOOKUP('A. Allgemeine Informationen'!$C$17-1,$Z$1:$AF$2005,ROW(D1006),FALSE)-$Y1006)</f>
        <v>0</v>
      </c>
      <c r="Y1006" s="384">
        <f>HLOOKUP('A. Allgemeine Informationen'!$C$17,$Z$1:$AF$2005,ROW(D1006),FALSE)</f>
        <v>0</v>
      </c>
      <c r="Z1006" s="565">
        <f t="shared" si="230"/>
        <v>0</v>
      </c>
      <c r="AA1006" s="565">
        <f t="shared" si="231"/>
        <v>0</v>
      </c>
      <c r="AB1006" s="565">
        <f t="shared" si="232"/>
        <v>0</v>
      </c>
      <c r="AC1006" s="565">
        <f t="shared" si="233"/>
        <v>0</v>
      </c>
      <c r="AD1006" s="572">
        <f t="shared" si="234"/>
        <v>0</v>
      </c>
      <c r="AE1006" s="560">
        <f t="shared" si="235"/>
        <v>0</v>
      </c>
      <c r="AF1006" s="561">
        <f t="shared" si="236"/>
        <v>0</v>
      </c>
      <c r="AG1006" s="562"/>
    </row>
    <row r="1007" spans="2:33" s="418" customFormat="1" ht="15" customHeight="1" x14ac:dyDescent="0.2">
      <c r="B1007" s="554"/>
      <c r="C1007" s="382"/>
      <c r="D1007" s="383"/>
      <c r="E1007" s="381"/>
      <c r="F1007" s="1040"/>
      <c r="G1007" s="1038"/>
      <c r="H1007" s="1041"/>
      <c r="I1007" s="381"/>
      <c r="J1007" s="568">
        <f t="shared" si="228"/>
        <v>0</v>
      </c>
      <c r="K1007" s="381"/>
      <c r="L1007" s="381"/>
      <c r="M1007" s="568">
        <f t="shared" si="237"/>
        <v>0</v>
      </c>
      <c r="N1007" s="570">
        <f>IFERROR(VLOOKUP($C1007,Listen!$J$3:$L$39,2,0),0)</f>
        <v>0</v>
      </c>
      <c r="O1007" s="570">
        <f>IFERROR(VLOOKUP($C1007,Listen!$J$3:$L$39,3,0),0)</f>
        <v>0</v>
      </c>
      <c r="P1007" s="453">
        <f t="shared" si="229"/>
        <v>0</v>
      </c>
      <c r="Q1007" s="453">
        <f t="shared" si="241"/>
        <v>0</v>
      </c>
      <c r="R1007" s="453">
        <f t="shared" si="241"/>
        <v>0</v>
      </c>
      <c r="S1007" s="453">
        <f t="shared" si="241"/>
        <v>0</v>
      </c>
      <c r="T1007" s="453">
        <f t="shared" si="241"/>
        <v>0</v>
      </c>
      <c r="U1007" s="453">
        <f t="shared" si="241"/>
        <v>0</v>
      </c>
      <c r="V1007" s="453">
        <f t="shared" si="241"/>
        <v>0</v>
      </c>
      <c r="W1007" s="384">
        <f t="shared" si="239"/>
        <v>0</v>
      </c>
      <c r="X1007" s="565">
        <f>IF(D1007='A. Allgemeine Informationen'!$C$17,$M1007-Y1007,HLOOKUP('A. Allgemeine Informationen'!$C$17-1,$Z$1:$AF$2005,ROW(D1007),FALSE)-$Y1007)</f>
        <v>0</v>
      </c>
      <c r="Y1007" s="384">
        <f>HLOOKUP('A. Allgemeine Informationen'!$C$17,$Z$1:$AF$2005,ROW(D1007),FALSE)</f>
        <v>0</v>
      </c>
      <c r="Z1007" s="565">
        <f t="shared" si="230"/>
        <v>0</v>
      </c>
      <c r="AA1007" s="565">
        <f t="shared" si="231"/>
        <v>0</v>
      </c>
      <c r="AB1007" s="565">
        <f t="shared" si="232"/>
        <v>0</v>
      </c>
      <c r="AC1007" s="565">
        <f t="shared" si="233"/>
        <v>0</v>
      </c>
      <c r="AD1007" s="572">
        <f t="shared" si="234"/>
        <v>0</v>
      </c>
      <c r="AE1007" s="560">
        <f t="shared" si="235"/>
        <v>0</v>
      </c>
      <c r="AF1007" s="561">
        <f t="shared" si="236"/>
        <v>0</v>
      </c>
      <c r="AG1007" s="562"/>
    </row>
    <row r="1008" spans="2:33" s="418" customFormat="1" ht="15" customHeight="1" x14ac:dyDescent="0.2">
      <c r="B1008" s="554"/>
      <c r="C1008" s="382"/>
      <c r="D1008" s="383"/>
      <c r="E1008" s="381"/>
      <c r="F1008" s="1040"/>
      <c r="G1008" s="1038"/>
      <c r="H1008" s="1041"/>
      <c r="I1008" s="381"/>
      <c r="J1008" s="568">
        <f t="shared" si="228"/>
        <v>0</v>
      </c>
      <c r="K1008" s="381"/>
      <c r="L1008" s="381"/>
      <c r="M1008" s="568">
        <f t="shared" si="237"/>
        <v>0</v>
      </c>
      <c r="N1008" s="570">
        <f>IFERROR(VLOOKUP($C1008,Listen!$J$3:$L$39,2,0),0)</f>
        <v>0</v>
      </c>
      <c r="O1008" s="570">
        <f>IFERROR(VLOOKUP($C1008,Listen!$J$3:$L$39,3,0),0)</f>
        <v>0</v>
      </c>
      <c r="P1008" s="453">
        <f t="shared" si="229"/>
        <v>0</v>
      </c>
      <c r="Q1008" s="453">
        <f t="shared" si="241"/>
        <v>0</v>
      </c>
      <c r="R1008" s="453">
        <f t="shared" si="241"/>
        <v>0</v>
      </c>
      <c r="S1008" s="453">
        <f t="shared" si="241"/>
        <v>0</v>
      </c>
      <c r="T1008" s="453">
        <f t="shared" si="241"/>
        <v>0</v>
      </c>
      <c r="U1008" s="453">
        <f t="shared" si="241"/>
        <v>0</v>
      </c>
      <c r="V1008" s="453">
        <f t="shared" si="241"/>
        <v>0</v>
      </c>
      <c r="W1008" s="384">
        <f t="shared" si="239"/>
        <v>0</v>
      </c>
      <c r="X1008" s="565">
        <f>IF(D1008='A. Allgemeine Informationen'!$C$17,$M1008-Y1008,HLOOKUP('A. Allgemeine Informationen'!$C$17-1,$Z$1:$AF$2005,ROW(D1008),FALSE)-$Y1008)</f>
        <v>0</v>
      </c>
      <c r="Y1008" s="384">
        <f>HLOOKUP('A. Allgemeine Informationen'!$C$17,$Z$1:$AF$2005,ROW(D1008),FALSE)</f>
        <v>0</v>
      </c>
      <c r="Z1008" s="565">
        <f t="shared" si="230"/>
        <v>0</v>
      </c>
      <c r="AA1008" s="565">
        <f t="shared" si="231"/>
        <v>0</v>
      </c>
      <c r="AB1008" s="565">
        <f t="shared" si="232"/>
        <v>0</v>
      </c>
      <c r="AC1008" s="565">
        <f t="shared" si="233"/>
        <v>0</v>
      </c>
      <c r="AD1008" s="572">
        <f t="shared" si="234"/>
        <v>0</v>
      </c>
      <c r="AE1008" s="560">
        <f t="shared" si="235"/>
        <v>0</v>
      </c>
      <c r="AF1008" s="561">
        <f t="shared" si="236"/>
        <v>0</v>
      </c>
      <c r="AG1008" s="562"/>
    </row>
    <row r="1009" spans="2:33" s="418" customFormat="1" ht="15" customHeight="1" x14ac:dyDescent="0.2">
      <c r="B1009" s="554"/>
      <c r="C1009" s="382"/>
      <c r="D1009" s="383"/>
      <c r="E1009" s="381"/>
      <c r="F1009" s="1040"/>
      <c r="G1009" s="1038"/>
      <c r="H1009" s="1041"/>
      <c r="I1009" s="381"/>
      <c r="J1009" s="568">
        <f t="shared" si="228"/>
        <v>0</v>
      </c>
      <c r="K1009" s="381"/>
      <c r="L1009" s="381"/>
      <c r="M1009" s="568">
        <f t="shared" si="237"/>
        <v>0</v>
      </c>
      <c r="N1009" s="570">
        <f>IFERROR(VLOOKUP($C1009,Listen!$J$3:$L$39,2,0),0)</f>
        <v>0</v>
      </c>
      <c r="O1009" s="570">
        <f>IFERROR(VLOOKUP($C1009,Listen!$J$3:$L$39,3,0),0)</f>
        <v>0</v>
      </c>
      <c r="P1009" s="453">
        <f t="shared" si="229"/>
        <v>0</v>
      </c>
      <c r="Q1009" s="453">
        <f t="shared" si="241"/>
        <v>0</v>
      </c>
      <c r="R1009" s="453">
        <f t="shared" si="241"/>
        <v>0</v>
      </c>
      <c r="S1009" s="453">
        <f t="shared" si="241"/>
        <v>0</v>
      </c>
      <c r="T1009" s="453">
        <f t="shared" si="241"/>
        <v>0</v>
      </c>
      <c r="U1009" s="453">
        <f t="shared" si="241"/>
        <v>0</v>
      </c>
      <c r="V1009" s="453">
        <f t="shared" si="241"/>
        <v>0</v>
      </c>
      <c r="W1009" s="384">
        <f t="shared" si="239"/>
        <v>0</v>
      </c>
      <c r="X1009" s="565">
        <f>IF(D1009='A. Allgemeine Informationen'!$C$17,$M1009-Y1009,HLOOKUP('A. Allgemeine Informationen'!$C$17-1,$Z$1:$AF$2005,ROW(D1009),FALSE)-$Y1009)</f>
        <v>0</v>
      </c>
      <c r="Y1009" s="384">
        <f>HLOOKUP('A. Allgemeine Informationen'!$C$17,$Z$1:$AF$2005,ROW(D1009),FALSE)</f>
        <v>0</v>
      </c>
      <c r="Z1009" s="565">
        <f t="shared" si="230"/>
        <v>0</v>
      </c>
      <c r="AA1009" s="565">
        <f t="shared" si="231"/>
        <v>0</v>
      </c>
      <c r="AB1009" s="565">
        <f t="shared" si="232"/>
        <v>0</v>
      </c>
      <c r="AC1009" s="565">
        <f t="shared" si="233"/>
        <v>0</v>
      </c>
      <c r="AD1009" s="572">
        <f t="shared" si="234"/>
        <v>0</v>
      </c>
      <c r="AE1009" s="560">
        <f t="shared" si="235"/>
        <v>0</v>
      </c>
      <c r="AF1009" s="561">
        <f t="shared" si="236"/>
        <v>0</v>
      </c>
      <c r="AG1009" s="562"/>
    </row>
    <row r="1010" spans="2:33" s="418" customFormat="1" ht="15" customHeight="1" x14ac:dyDescent="0.2">
      <c r="B1010" s="554"/>
      <c r="C1010" s="382"/>
      <c r="D1010" s="383"/>
      <c r="E1010" s="381"/>
      <c r="F1010" s="1040"/>
      <c r="G1010" s="1038"/>
      <c r="H1010" s="1041"/>
      <c r="I1010" s="381"/>
      <c r="J1010" s="568">
        <f t="shared" si="228"/>
        <v>0</v>
      </c>
      <c r="K1010" s="381"/>
      <c r="L1010" s="381"/>
      <c r="M1010" s="568">
        <f t="shared" si="237"/>
        <v>0</v>
      </c>
      <c r="N1010" s="570">
        <f>IFERROR(VLOOKUP($C1010,Listen!$J$3:$L$39,2,0),0)</f>
        <v>0</v>
      </c>
      <c r="O1010" s="570">
        <f>IFERROR(VLOOKUP($C1010,Listen!$J$3:$L$39,3,0),0)</f>
        <v>0</v>
      </c>
      <c r="P1010" s="453">
        <f t="shared" si="229"/>
        <v>0</v>
      </c>
      <c r="Q1010" s="453">
        <f t="shared" si="241"/>
        <v>0</v>
      </c>
      <c r="R1010" s="453">
        <f t="shared" si="241"/>
        <v>0</v>
      </c>
      <c r="S1010" s="453">
        <f t="shared" si="241"/>
        <v>0</v>
      </c>
      <c r="T1010" s="453">
        <f t="shared" si="241"/>
        <v>0</v>
      </c>
      <c r="U1010" s="453">
        <f t="shared" si="241"/>
        <v>0</v>
      </c>
      <c r="V1010" s="453">
        <f t="shared" si="241"/>
        <v>0</v>
      </c>
      <c r="W1010" s="384">
        <f t="shared" si="239"/>
        <v>0</v>
      </c>
      <c r="X1010" s="565">
        <f>IF(D1010='A. Allgemeine Informationen'!$C$17,$M1010-Y1010,HLOOKUP('A. Allgemeine Informationen'!$C$17-1,$Z$1:$AF$2005,ROW(D1010),FALSE)-$Y1010)</f>
        <v>0</v>
      </c>
      <c r="Y1010" s="384">
        <f>HLOOKUP('A. Allgemeine Informationen'!$C$17,$Z$1:$AF$2005,ROW(D1010),FALSE)</f>
        <v>0</v>
      </c>
      <c r="Z1010" s="565">
        <f t="shared" si="230"/>
        <v>0</v>
      </c>
      <c r="AA1010" s="565">
        <f t="shared" si="231"/>
        <v>0</v>
      </c>
      <c r="AB1010" s="565">
        <f t="shared" si="232"/>
        <v>0</v>
      </c>
      <c r="AC1010" s="565">
        <f t="shared" si="233"/>
        <v>0</v>
      </c>
      <c r="AD1010" s="572">
        <f t="shared" si="234"/>
        <v>0</v>
      </c>
      <c r="AE1010" s="560">
        <f t="shared" si="235"/>
        <v>0</v>
      </c>
      <c r="AF1010" s="561">
        <f t="shared" si="236"/>
        <v>0</v>
      </c>
      <c r="AG1010" s="562"/>
    </row>
    <row r="1011" spans="2:33" s="418" customFormat="1" ht="15" customHeight="1" x14ac:dyDescent="0.2">
      <c r="B1011" s="554"/>
      <c r="C1011" s="382"/>
      <c r="D1011" s="383"/>
      <c r="E1011" s="381"/>
      <c r="F1011" s="1040"/>
      <c r="G1011" s="1038"/>
      <c r="H1011" s="1041"/>
      <c r="I1011" s="381"/>
      <c r="J1011" s="568">
        <f t="shared" si="228"/>
        <v>0</v>
      </c>
      <c r="K1011" s="381"/>
      <c r="L1011" s="381"/>
      <c r="M1011" s="568">
        <f t="shared" si="237"/>
        <v>0</v>
      </c>
      <c r="N1011" s="570">
        <f>IFERROR(VLOOKUP($C1011,Listen!$J$3:$L$39,2,0),0)</f>
        <v>0</v>
      </c>
      <c r="O1011" s="570">
        <f>IFERROR(VLOOKUP($C1011,Listen!$J$3:$L$39,3,0),0)</f>
        <v>0</v>
      </c>
      <c r="P1011" s="453">
        <f t="shared" si="229"/>
        <v>0</v>
      </c>
      <c r="Q1011" s="453">
        <f t="shared" si="241"/>
        <v>0</v>
      </c>
      <c r="R1011" s="453">
        <f t="shared" si="241"/>
        <v>0</v>
      </c>
      <c r="S1011" s="453">
        <f t="shared" si="241"/>
        <v>0</v>
      </c>
      <c r="T1011" s="453">
        <f t="shared" si="241"/>
        <v>0</v>
      </c>
      <c r="U1011" s="453">
        <f t="shared" si="241"/>
        <v>0</v>
      </c>
      <c r="V1011" s="453">
        <f t="shared" si="241"/>
        <v>0</v>
      </c>
      <c r="W1011" s="384">
        <f t="shared" si="239"/>
        <v>0</v>
      </c>
      <c r="X1011" s="565">
        <f>IF(D1011='A. Allgemeine Informationen'!$C$17,$M1011-Y1011,HLOOKUP('A. Allgemeine Informationen'!$C$17-1,$Z$1:$AF$2005,ROW(D1011),FALSE)-$Y1011)</f>
        <v>0</v>
      </c>
      <c r="Y1011" s="384">
        <f>HLOOKUP('A. Allgemeine Informationen'!$C$17,$Z$1:$AF$2005,ROW(D1011),FALSE)</f>
        <v>0</v>
      </c>
      <c r="Z1011" s="565">
        <f t="shared" si="230"/>
        <v>0</v>
      </c>
      <c r="AA1011" s="565">
        <f t="shared" si="231"/>
        <v>0</v>
      </c>
      <c r="AB1011" s="565">
        <f t="shared" si="232"/>
        <v>0</v>
      </c>
      <c r="AC1011" s="565">
        <f t="shared" si="233"/>
        <v>0</v>
      </c>
      <c r="AD1011" s="572">
        <f t="shared" si="234"/>
        <v>0</v>
      </c>
      <c r="AE1011" s="560">
        <f t="shared" si="235"/>
        <v>0</v>
      </c>
      <c r="AF1011" s="561">
        <f t="shared" si="236"/>
        <v>0</v>
      </c>
      <c r="AG1011" s="562"/>
    </row>
    <row r="1012" spans="2:33" s="418" customFormat="1" ht="15" customHeight="1" x14ac:dyDescent="0.2">
      <c r="B1012" s="554"/>
      <c r="C1012" s="382"/>
      <c r="D1012" s="383"/>
      <c r="E1012" s="381"/>
      <c r="F1012" s="1040"/>
      <c r="G1012" s="1038"/>
      <c r="H1012" s="1041"/>
      <c r="I1012" s="381"/>
      <c r="J1012" s="568">
        <f t="shared" si="228"/>
        <v>0</v>
      </c>
      <c r="K1012" s="381"/>
      <c r="L1012" s="381"/>
      <c r="M1012" s="568">
        <f t="shared" si="237"/>
        <v>0</v>
      </c>
      <c r="N1012" s="570">
        <f>IFERROR(VLOOKUP($C1012,Listen!$J$3:$L$39,2,0),0)</f>
        <v>0</v>
      </c>
      <c r="O1012" s="570">
        <f>IFERROR(VLOOKUP($C1012,Listen!$J$3:$L$39,3,0),0)</f>
        <v>0</v>
      </c>
      <c r="P1012" s="453">
        <f t="shared" si="229"/>
        <v>0</v>
      </c>
      <c r="Q1012" s="453">
        <f t="shared" si="241"/>
        <v>0</v>
      </c>
      <c r="R1012" s="453">
        <f t="shared" si="241"/>
        <v>0</v>
      </c>
      <c r="S1012" s="453">
        <f t="shared" si="241"/>
        <v>0</v>
      </c>
      <c r="T1012" s="453">
        <f t="shared" si="241"/>
        <v>0</v>
      </c>
      <c r="U1012" s="453">
        <f t="shared" si="241"/>
        <v>0</v>
      </c>
      <c r="V1012" s="453">
        <f t="shared" si="241"/>
        <v>0</v>
      </c>
      <c r="W1012" s="384">
        <f t="shared" si="239"/>
        <v>0</v>
      </c>
      <c r="X1012" s="565">
        <f>IF(D1012='A. Allgemeine Informationen'!$C$17,$M1012-Y1012,HLOOKUP('A. Allgemeine Informationen'!$C$17-1,$Z$1:$AF$2005,ROW(D1012),FALSE)-$Y1012)</f>
        <v>0</v>
      </c>
      <c r="Y1012" s="384">
        <f>HLOOKUP('A. Allgemeine Informationen'!$C$17,$Z$1:$AF$2005,ROW(D1012),FALSE)</f>
        <v>0</v>
      </c>
      <c r="Z1012" s="565">
        <f t="shared" si="230"/>
        <v>0</v>
      </c>
      <c r="AA1012" s="565">
        <f t="shared" si="231"/>
        <v>0</v>
      </c>
      <c r="AB1012" s="565">
        <f t="shared" si="232"/>
        <v>0</v>
      </c>
      <c r="AC1012" s="565">
        <f t="shared" si="233"/>
        <v>0</v>
      </c>
      <c r="AD1012" s="572">
        <f t="shared" si="234"/>
        <v>0</v>
      </c>
      <c r="AE1012" s="560">
        <f t="shared" si="235"/>
        <v>0</v>
      </c>
      <c r="AF1012" s="561">
        <f t="shared" si="236"/>
        <v>0</v>
      </c>
      <c r="AG1012" s="562"/>
    </row>
    <row r="1013" spans="2:33" s="418" customFormat="1" ht="15" customHeight="1" x14ac:dyDescent="0.2">
      <c r="B1013" s="554"/>
      <c r="C1013" s="382"/>
      <c r="D1013" s="383"/>
      <c r="E1013" s="381"/>
      <c r="F1013" s="1040"/>
      <c r="G1013" s="1038"/>
      <c r="H1013" s="1041"/>
      <c r="I1013" s="381"/>
      <c r="J1013" s="568">
        <f t="shared" si="228"/>
        <v>0</v>
      </c>
      <c r="K1013" s="381"/>
      <c r="L1013" s="381"/>
      <c r="M1013" s="568">
        <f t="shared" si="237"/>
        <v>0</v>
      </c>
      <c r="N1013" s="570">
        <f>IFERROR(VLOOKUP($C1013,Listen!$J$3:$L$39,2,0),0)</f>
        <v>0</v>
      </c>
      <c r="O1013" s="570">
        <f>IFERROR(VLOOKUP($C1013,Listen!$J$3:$L$39,3,0),0)</f>
        <v>0</v>
      </c>
      <c r="P1013" s="453">
        <f t="shared" si="229"/>
        <v>0</v>
      </c>
      <c r="Q1013" s="453">
        <f t="shared" si="241"/>
        <v>0</v>
      </c>
      <c r="R1013" s="453">
        <f t="shared" si="241"/>
        <v>0</v>
      </c>
      <c r="S1013" s="453">
        <f t="shared" si="241"/>
        <v>0</v>
      </c>
      <c r="T1013" s="453">
        <f t="shared" si="241"/>
        <v>0</v>
      </c>
      <c r="U1013" s="453">
        <f t="shared" si="241"/>
        <v>0</v>
      </c>
      <c r="V1013" s="453">
        <f t="shared" si="241"/>
        <v>0</v>
      </c>
      <c r="W1013" s="384">
        <f t="shared" si="239"/>
        <v>0</v>
      </c>
      <c r="X1013" s="565">
        <f>IF(D1013='A. Allgemeine Informationen'!$C$17,$M1013-Y1013,HLOOKUP('A. Allgemeine Informationen'!$C$17-1,$Z$1:$AF$2005,ROW(D1013),FALSE)-$Y1013)</f>
        <v>0</v>
      </c>
      <c r="Y1013" s="384">
        <f>HLOOKUP('A. Allgemeine Informationen'!$C$17,$Z$1:$AF$2005,ROW(D1013),FALSE)</f>
        <v>0</v>
      </c>
      <c r="Z1013" s="565">
        <f t="shared" si="230"/>
        <v>0</v>
      </c>
      <c r="AA1013" s="565">
        <f t="shared" si="231"/>
        <v>0</v>
      </c>
      <c r="AB1013" s="565">
        <f t="shared" si="232"/>
        <v>0</v>
      </c>
      <c r="AC1013" s="565">
        <f t="shared" si="233"/>
        <v>0</v>
      </c>
      <c r="AD1013" s="572">
        <f t="shared" si="234"/>
        <v>0</v>
      </c>
      <c r="AE1013" s="560">
        <f t="shared" si="235"/>
        <v>0</v>
      </c>
      <c r="AF1013" s="561">
        <f t="shared" si="236"/>
        <v>0</v>
      </c>
      <c r="AG1013" s="562"/>
    </row>
    <row r="1014" spans="2:33" s="418" customFormat="1" ht="15" customHeight="1" x14ac:dyDescent="0.2">
      <c r="B1014" s="554"/>
      <c r="C1014" s="382"/>
      <c r="D1014" s="383"/>
      <c r="E1014" s="381"/>
      <c r="F1014" s="1040"/>
      <c r="G1014" s="1038"/>
      <c r="H1014" s="1041"/>
      <c r="I1014" s="381"/>
      <c r="J1014" s="568">
        <f t="shared" si="228"/>
        <v>0</v>
      </c>
      <c r="K1014" s="381"/>
      <c r="L1014" s="381"/>
      <c r="M1014" s="568">
        <f t="shared" si="237"/>
        <v>0</v>
      </c>
      <c r="N1014" s="570">
        <f>IFERROR(VLOOKUP($C1014,Listen!$J$3:$L$39,2,0),0)</f>
        <v>0</v>
      </c>
      <c r="O1014" s="570">
        <f>IFERROR(VLOOKUP($C1014,Listen!$J$3:$L$39,3,0),0)</f>
        <v>0</v>
      </c>
      <c r="P1014" s="453">
        <f t="shared" si="229"/>
        <v>0</v>
      </c>
      <c r="Q1014" s="453">
        <f t="shared" si="241"/>
        <v>0</v>
      </c>
      <c r="R1014" s="453">
        <f t="shared" si="241"/>
        <v>0</v>
      </c>
      <c r="S1014" s="453">
        <f t="shared" si="241"/>
        <v>0</v>
      </c>
      <c r="T1014" s="453">
        <f t="shared" si="241"/>
        <v>0</v>
      </c>
      <c r="U1014" s="453">
        <f t="shared" si="241"/>
        <v>0</v>
      </c>
      <c r="V1014" s="453">
        <f t="shared" si="241"/>
        <v>0</v>
      </c>
      <c r="W1014" s="384">
        <f t="shared" si="239"/>
        <v>0</v>
      </c>
      <c r="X1014" s="565">
        <f>IF(D1014='A. Allgemeine Informationen'!$C$17,$M1014-Y1014,HLOOKUP('A. Allgemeine Informationen'!$C$17-1,$Z$1:$AF$2005,ROW(D1014),FALSE)-$Y1014)</f>
        <v>0</v>
      </c>
      <c r="Y1014" s="384">
        <f>HLOOKUP('A. Allgemeine Informationen'!$C$17,$Z$1:$AF$2005,ROW(D1014),FALSE)</f>
        <v>0</v>
      </c>
      <c r="Z1014" s="565">
        <f t="shared" si="230"/>
        <v>0</v>
      </c>
      <c r="AA1014" s="565">
        <f t="shared" si="231"/>
        <v>0</v>
      </c>
      <c r="AB1014" s="565">
        <f t="shared" si="232"/>
        <v>0</v>
      </c>
      <c r="AC1014" s="565">
        <f t="shared" si="233"/>
        <v>0</v>
      </c>
      <c r="AD1014" s="572">
        <f t="shared" si="234"/>
        <v>0</v>
      </c>
      <c r="AE1014" s="560">
        <f t="shared" si="235"/>
        <v>0</v>
      </c>
      <c r="AF1014" s="561">
        <f t="shared" si="236"/>
        <v>0</v>
      </c>
      <c r="AG1014" s="562"/>
    </row>
    <row r="1015" spans="2:33" s="418" customFormat="1" ht="15" customHeight="1" x14ac:dyDescent="0.2">
      <c r="B1015" s="554"/>
      <c r="C1015" s="382"/>
      <c r="D1015" s="383"/>
      <c r="E1015" s="381"/>
      <c r="F1015" s="1040"/>
      <c r="G1015" s="1038"/>
      <c r="H1015" s="1041"/>
      <c r="I1015" s="381"/>
      <c r="J1015" s="568">
        <f t="shared" si="228"/>
        <v>0</v>
      </c>
      <c r="K1015" s="381"/>
      <c r="L1015" s="381"/>
      <c r="M1015" s="568">
        <f t="shared" si="237"/>
        <v>0</v>
      </c>
      <c r="N1015" s="570">
        <f>IFERROR(VLOOKUP($C1015,Listen!$J$3:$L$39,2,0),0)</f>
        <v>0</v>
      </c>
      <c r="O1015" s="570">
        <f>IFERROR(VLOOKUP($C1015,Listen!$J$3:$L$39,3,0),0)</f>
        <v>0</v>
      </c>
      <c r="P1015" s="453">
        <f t="shared" si="229"/>
        <v>0</v>
      </c>
      <c r="Q1015" s="453">
        <f t="shared" ref="Q1015:V1030" si="242">P1015</f>
        <v>0</v>
      </c>
      <c r="R1015" s="453">
        <f t="shared" si="242"/>
        <v>0</v>
      </c>
      <c r="S1015" s="453">
        <f t="shared" si="242"/>
        <v>0</v>
      </c>
      <c r="T1015" s="453">
        <f t="shared" si="242"/>
        <v>0</v>
      </c>
      <c r="U1015" s="453">
        <f t="shared" si="242"/>
        <v>0</v>
      </c>
      <c r="V1015" s="453">
        <f t="shared" si="242"/>
        <v>0</v>
      </c>
      <c r="W1015" s="384">
        <f t="shared" si="239"/>
        <v>0</v>
      </c>
      <c r="X1015" s="565">
        <f>IF(D1015='A. Allgemeine Informationen'!$C$17,$M1015-Y1015,HLOOKUP('A. Allgemeine Informationen'!$C$17-1,$Z$1:$AF$2005,ROW(D1015),FALSE)-$Y1015)</f>
        <v>0</v>
      </c>
      <c r="Y1015" s="384">
        <f>HLOOKUP('A. Allgemeine Informationen'!$C$17,$Z$1:$AF$2005,ROW(D1015),FALSE)</f>
        <v>0</v>
      </c>
      <c r="Z1015" s="565">
        <f t="shared" si="230"/>
        <v>0</v>
      </c>
      <c r="AA1015" s="565">
        <f t="shared" si="231"/>
        <v>0</v>
      </c>
      <c r="AB1015" s="565">
        <f t="shared" si="232"/>
        <v>0</v>
      </c>
      <c r="AC1015" s="565">
        <f t="shared" si="233"/>
        <v>0</v>
      </c>
      <c r="AD1015" s="572">
        <f t="shared" si="234"/>
        <v>0</v>
      </c>
      <c r="AE1015" s="560">
        <f t="shared" si="235"/>
        <v>0</v>
      </c>
      <c r="AF1015" s="561">
        <f t="shared" si="236"/>
        <v>0</v>
      </c>
      <c r="AG1015" s="562"/>
    </row>
    <row r="1016" spans="2:33" s="418" customFormat="1" ht="15" customHeight="1" x14ac:dyDescent="0.2">
      <c r="B1016" s="554"/>
      <c r="C1016" s="382"/>
      <c r="D1016" s="383"/>
      <c r="E1016" s="381"/>
      <c r="F1016" s="1040"/>
      <c r="G1016" s="1038"/>
      <c r="H1016" s="1041"/>
      <c r="I1016" s="381"/>
      <c r="J1016" s="568">
        <f t="shared" si="228"/>
        <v>0</v>
      </c>
      <c r="K1016" s="381"/>
      <c r="L1016" s="381"/>
      <c r="M1016" s="568">
        <f t="shared" si="237"/>
        <v>0</v>
      </c>
      <c r="N1016" s="570">
        <f>IFERROR(VLOOKUP($C1016,Listen!$J$3:$L$39,2,0),0)</f>
        <v>0</v>
      </c>
      <c r="O1016" s="570">
        <f>IFERROR(VLOOKUP($C1016,Listen!$J$3:$L$39,3,0),0)</f>
        <v>0</v>
      </c>
      <c r="P1016" s="453">
        <f t="shared" si="229"/>
        <v>0</v>
      </c>
      <c r="Q1016" s="453">
        <f t="shared" si="242"/>
        <v>0</v>
      </c>
      <c r="R1016" s="453">
        <f t="shared" si="242"/>
        <v>0</v>
      </c>
      <c r="S1016" s="453">
        <f t="shared" si="242"/>
        <v>0</v>
      </c>
      <c r="T1016" s="453">
        <f t="shared" si="242"/>
        <v>0</v>
      </c>
      <c r="U1016" s="453">
        <f t="shared" si="242"/>
        <v>0</v>
      </c>
      <c r="V1016" s="453">
        <f t="shared" si="242"/>
        <v>0</v>
      </c>
      <c r="W1016" s="384">
        <f t="shared" si="239"/>
        <v>0</v>
      </c>
      <c r="X1016" s="565">
        <f>IF(D1016='A. Allgemeine Informationen'!$C$17,$M1016-Y1016,HLOOKUP('A. Allgemeine Informationen'!$C$17-1,$Z$1:$AF$2005,ROW(D1016),FALSE)-$Y1016)</f>
        <v>0</v>
      </c>
      <c r="Y1016" s="384">
        <f>HLOOKUP('A. Allgemeine Informationen'!$C$17,$Z$1:$AF$2005,ROW(D1016),FALSE)</f>
        <v>0</v>
      </c>
      <c r="Z1016" s="565">
        <f t="shared" si="230"/>
        <v>0</v>
      </c>
      <c r="AA1016" s="565">
        <f t="shared" si="231"/>
        <v>0</v>
      </c>
      <c r="AB1016" s="565">
        <f t="shared" si="232"/>
        <v>0</v>
      </c>
      <c r="AC1016" s="565">
        <f t="shared" si="233"/>
        <v>0</v>
      </c>
      <c r="AD1016" s="572">
        <f t="shared" si="234"/>
        <v>0</v>
      </c>
      <c r="AE1016" s="560">
        <f t="shared" si="235"/>
        <v>0</v>
      </c>
      <c r="AF1016" s="561">
        <f t="shared" si="236"/>
        <v>0</v>
      </c>
      <c r="AG1016" s="562"/>
    </row>
    <row r="1017" spans="2:33" s="418" customFormat="1" ht="15" customHeight="1" x14ac:dyDescent="0.2">
      <c r="B1017" s="554"/>
      <c r="C1017" s="382"/>
      <c r="D1017" s="383"/>
      <c r="E1017" s="381"/>
      <c r="F1017" s="1040"/>
      <c r="G1017" s="1038"/>
      <c r="H1017" s="1041"/>
      <c r="I1017" s="381"/>
      <c r="J1017" s="568">
        <f t="shared" si="228"/>
        <v>0</v>
      </c>
      <c r="K1017" s="381"/>
      <c r="L1017" s="381"/>
      <c r="M1017" s="568">
        <f t="shared" si="237"/>
        <v>0</v>
      </c>
      <c r="N1017" s="570">
        <f>IFERROR(VLOOKUP($C1017,Listen!$J$3:$L$39,2,0),0)</f>
        <v>0</v>
      </c>
      <c r="O1017" s="570">
        <f>IFERROR(VLOOKUP($C1017,Listen!$J$3:$L$39,3,0),0)</f>
        <v>0</v>
      </c>
      <c r="P1017" s="453">
        <f t="shared" si="229"/>
        <v>0</v>
      </c>
      <c r="Q1017" s="453">
        <f t="shared" si="242"/>
        <v>0</v>
      </c>
      <c r="R1017" s="453">
        <f t="shared" si="242"/>
        <v>0</v>
      </c>
      <c r="S1017" s="453">
        <f t="shared" si="242"/>
        <v>0</v>
      </c>
      <c r="T1017" s="453">
        <f t="shared" si="242"/>
        <v>0</v>
      </c>
      <c r="U1017" s="453">
        <f t="shared" si="242"/>
        <v>0</v>
      </c>
      <c r="V1017" s="453">
        <f t="shared" si="242"/>
        <v>0</v>
      </c>
      <c r="W1017" s="384">
        <f t="shared" si="239"/>
        <v>0</v>
      </c>
      <c r="X1017" s="565">
        <f>IF(D1017='A. Allgemeine Informationen'!$C$17,$M1017-Y1017,HLOOKUP('A. Allgemeine Informationen'!$C$17-1,$Z$1:$AF$2005,ROW(D1017),FALSE)-$Y1017)</f>
        <v>0</v>
      </c>
      <c r="Y1017" s="384">
        <f>HLOOKUP('A. Allgemeine Informationen'!$C$17,$Z$1:$AF$2005,ROW(D1017),FALSE)</f>
        <v>0</v>
      </c>
      <c r="Z1017" s="565">
        <f t="shared" si="230"/>
        <v>0</v>
      </c>
      <c r="AA1017" s="565">
        <f t="shared" si="231"/>
        <v>0</v>
      </c>
      <c r="AB1017" s="565">
        <f t="shared" si="232"/>
        <v>0</v>
      </c>
      <c r="AC1017" s="565">
        <f t="shared" si="233"/>
        <v>0</v>
      </c>
      <c r="AD1017" s="572">
        <f t="shared" si="234"/>
        <v>0</v>
      </c>
      <c r="AE1017" s="560">
        <f t="shared" si="235"/>
        <v>0</v>
      </c>
      <c r="AF1017" s="561">
        <f t="shared" si="236"/>
        <v>0</v>
      </c>
      <c r="AG1017" s="562"/>
    </row>
    <row r="1018" spans="2:33" s="418" customFormat="1" ht="15" customHeight="1" x14ac:dyDescent="0.2">
      <c r="B1018" s="554"/>
      <c r="C1018" s="382"/>
      <c r="D1018" s="383"/>
      <c r="E1018" s="381"/>
      <c r="F1018" s="1040"/>
      <c r="G1018" s="1038"/>
      <c r="H1018" s="1041"/>
      <c r="I1018" s="381"/>
      <c r="J1018" s="568">
        <f t="shared" si="228"/>
        <v>0</v>
      </c>
      <c r="K1018" s="381"/>
      <c r="L1018" s="381"/>
      <c r="M1018" s="568">
        <f t="shared" si="237"/>
        <v>0</v>
      </c>
      <c r="N1018" s="570">
        <f>IFERROR(VLOOKUP($C1018,Listen!$J$3:$L$39,2,0),0)</f>
        <v>0</v>
      </c>
      <c r="O1018" s="570">
        <f>IFERROR(VLOOKUP($C1018,Listen!$J$3:$L$39,3,0),0)</f>
        <v>0</v>
      </c>
      <c r="P1018" s="453">
        <f t="shared" si="229"/>
        <v>0</v>
      </c>
      <c r="Q1018" s="453">
        <f t="shared" si="242"/>
        <v>0</v>
      </c>
      <c r="R1018" s="453">
        <f t="shared" si="242"/>
        <v>0</v>
      </c>
      <c r="S1018" s="453">
        <f t="shared" si="242"/>
        <v>0</v>
      </c>
      <c r="T1018" s="453">
        <f t="shared" si="242"/>
        <v>0</v>
      </c>
      <c r="U1018" s="453">
        <f t="shared" si="242"/>
        <v>0</v>
      </c>
      <c r="V1018" s="453">
        <f t="shared" si="242"/>
        <v>0</v>
      </c>
      <c r="W1018" s="384">
        <f t="shared" si="239"/>
        <v>0</v>
      </c>
      <c r="X1018" s="565">
        <f>IF(D1018='A. Allgemeine Informationen'!$C$17,$M1018-Y1018,HLOOKUP('A. Allgemeine Informationen'!$C$17-1,$Z$1:$AF$2005,ROW(D1018),FALSE)-$Y1018)</f>
        <v>0</v>
      </c>
      <c r="Y1018" s="384">
        <f>HLOOKUP('A. Allgemeine Informationen'!$C$17,$Z$1:$AF$2005,ROW(D1018),FALSE)</f>
        <v>0</v>
      </c>
      <c r="Z1018" s="565">
        <f t="shared" si="230"/>
        <v>0</v>
      </c>
      <c r="AA1018" s="565">
        <f t="shared" si="231"/>
        <v>0</v>
      </c>
      <c r="AB1018" s="565">
        <f t="shared" si="232"/>
        <v>0</v>
      </c>
      <c r="AC1018" s="565">
        <f t="shared" si="233"/>
        <v>0</v>
      </c>
      <c r="AD1018" s="572">
        <f t="shared" si="234"/>
        <v>0</v>
      </c>
      <c r="AE1018" s="560">
        <f t="shared" si="235"/>
        <v>0</v>
      </c>
      <c r="AF1018" s="561">
        <f t="shared" si="236"/>
        <v>0</v>
      </c>
      <c r="AG1018" s="562"/>
    </row>
    <row r="1019" spans="2:33" s="418" customFormat="1" ht="15" customHeight="1" x14ac:dyDescent="0.2">
      <c r="B1019" s="554"/>
      <c r="C1019" s="382"/>
      <c r="D1019" s="383"/>
      <c r="E1019" s="381"/>
      <c r="F1019" s="1040"/>
      <c r="G1019" s="1038"/>
      <c r="H1019" s="1041"/>
      <c r="I1019" s="381"/>
      <c r="J1019" s="568">
        <f t="shared" si="228"/>
        <v>0</v>
      </c>
      <c r="K1019" s="381"/>
      <c r="L1019" s="381"/>
      <c r="M1019" s="568">
        <f t="shared" si="237"/>
        <v>0</v>
      </c>
      <c r="N1019" s="570">
        <f>IFERROR(VLOOKUP($C1019,Listen!$J$3:$L$39,2,0),0)</f>
        <v>0</v>
      </c>
      <c r="O1019" s="570">
        <f>IFERROR(VLOOKUP($C1019,Listen!$J$3:$L$39,3,0),0)</f>
        <v>0</v>
      </c>
      <c r="P1019" s="453">
        <f t="shared" si="229"/>
        <v>0</v>
      </c>
      <c r="Q1019" s="453">
        <f t="shared" si="242"/>
        <v>0</v>
      </c>
      <c r="R1019" s="453">
        <f t="shared" si="242"/>
        <v>0</v>
      </c>
      <c r="S1019" s="453">
        <f t="shared" si="242"/>
        <v>0</v>
      </c>
      <c r="T1019" s="453">
        <f t="shared" si="242"/>
        <v>0</v>
      </c>
      <c r="U1019" s="453">
        <f t="shared" si="242"/>
        <v>0</v>
      </c>
      <c r="V1019" s="453">
        <f t="shared" si="242"/>
        <v>0</v>
      </c>
      <c r="W1019" s="384">
        <f t="shared" si="239"/>
        <v>0</v>
      </c>
      <c r="X1019" s="565">
        <f>IF(D1019='A. Allgemeine Informationen'!$C$17,$M1019-Y1019,HLOOKUP('A. Allgemeine Informationen'!$C$17-1,$Z$1:$AF$2005,ROW(D1019),FALSE)-$Y1019)</f>
        <v>0</v>
      </c>
      <c r="Y1019" s="384">
        <f>HLOOKUP('A. Allgemeine Informationen'!$C$17,$Z$1:$AF$2005,ROW(D1019),FALSE)</f>
        <v>0</v>
      </c>
      <c r="Z1019" s="565">
        <f t="shared" si="230"/>
        <v>0</v>
      </c>
      <c r="AA1019" s="565">
        <f t="shared" si="231"/>
        <v>0</v>
      </c>
      <c r="AB1019" s="565">
        <f t="shared" si="232"/>
        <v>0</v>
      </c>
      <c r="AC1019" s="565">
        <f t="shared" si="233"/>
        <v>0</v>
      </c>
      <c r="AD1019" s="572">
        <f t="shared" si="234"/>
        <v>0</v>
      </c>
      <c r="AE1019" s="560">
        <f t="shared" si="235"/>
        <v>0</v>
      </c>
      <c r="AF1019" s="561">
        <f t="shared" si="236"/>
        <v>0</v>
      </c>
      <c r="AG1019" s="562"/>
    </row>
    <row r="1020" spans="2:33" s="418" customFormat="1" ht="15" customHeight="1" x14ac:dyDescent="0.2">
      <c r="B1020" s="554"/>
      <c r="C1020" s="382"/>
      <c r="D1020" s="383"/>
      <c r="E1020" s="381"/>
      <c r="F1020" s="1040"/>
      <c r="G1020" s="1038"/>
      <c r="H1020" s="1041"/>
      <c r="I1020" s="381"/>
      <c r="J1020" s="568">
        <f t="shared" si="228"/>
        <v>0</v>
      </c>
      <c r="K1020" s="381"/>
      <c r="L1020" s="381"/>
      <c r="M1020" s="568">
        <f t="shared" si="237"/>
        <v>0</v>
      </c>
      <c r="N1020" s="570">
        <f>IFERROR(VLOOKUP($C1020,Listen!$J$3:$L$39,2,0),0)</f>
        <v>0</v>
      </c>
      <c r="O1020" s="570">
        <f>IFERROR(VLOOKUP($C1020,Listen!$J$3:$L$39,3,0),0)</f>
        <v>0</v>
      </c>
      <c r="P1020" s="453">
        <f t="shared" si="229"/>
        <v>0</v>
      </c>
      <c r="Q1020" s="453">
        <f t="shared" si="242"/>
        <v>0</v>
      </c>
      <c r="R1020" s="453">
        <f t="shared" si="242"/>
        <v>0</v>
      </c>
      <c r="S1020" s="453">
        <f t="shared" si="242"/>
        <v>0</v>
      </c>
      <c r="T1020" s="453">
        <f t="shared" si="242"/>
        <v>0</v>
      </c>
      <c r="U1020" s="453">
        <f t="shared" si="242"/>
        <v>0</v>
      </c>
      <c r="V1020" s="453">
        <f t="shared" si="242"/>
        <v>0</v>
      </c>
      <c r="W1020" s="384">
        <f t="shared" si="239"/>
        <v>0</v>
      </c>
      <c r="X1020" s="565">
        <f>IF(D1020='A. Allgemeine Informationen'!$C$17,$M1020-Y1020,HLOOKUP('A. Allgemeine Informationen'!$C$17-1,$Z$1:$AF$2005,ROW(D1020),FALSE)-$Y1020)</f>
        <v>0</v>
      </c>
      <c r="Y1020" s="384">
        <f>HLOOKUP('A. Allgemeine Informationen'!$C$17,$Z$1:$AF$2005,ROW(D1020),FALSE)</f>
        <v>0</v>
      </c>
      <c r="Z1020" s="565">
        <f t="shared" si="230"/>
        <v>0</v>
      </c>
      <c r="AA1020" s="565">
        <f t="shared" si="231"/>
        <v>0</v>
      </c>
      <c r="AB1020" s="565">
        <f t="shared" si="232"/>
        <v>0</v>
      </c>
      <c r="AC1020" s="565">
        <f t="shared" si="233"/>
        <v>0</v>
      </c>
      <c r="AD1020" s="572">
        <f t="shared" si="234"/>
        <v>0</v>
      </c>
      <c r="AE1020" s="560">
        <f t="shared" si="235"/>
        <v>0</v>
      </c>
      <c r="AF1020" s="561">
        <f t="shared" si="236"/>
        <v>0</v>
      </c>
      <c r="AG1020" s="562"/>
    </row>
    <row r="1021" spans="2:33" s="418" customFormat="1" ht="15" customHeight="1" x14ac:dyDescent="0.2">
      <c r="B1021" s="554"/>
      <c r="C1021" s="382"/>
      <c r="D1021" s="383"/>
      <c r="E1021" s="381"/>
      <c r="F1021" s="1040"/>
      <c r="G1021" s="1038"/>
      <c r="H1021" s="1041"/>
      <c r="I1021" s="381"/>
      <c r="J1021" s="568">
        <f t="shared" si="228"/>
        <v>0</v>
      </c>
      <c r="K1021" s="381"/>
      <c r="L1021" s="381"/>
      <c r="M1021" s="568">
        <f t="shared" si="237"/>
        <v>0</v>
      </c>
      <c r="N1021" s="570">
        <f>IFERROR(VLOOKUP($C1021,Listen!$J$3:$L$39,2,0),0)</f>
        <v>0</v>
      </c>
      <c r="O1021" s="570">
        <f>IFERROR(VLOOKUP($C1021,Listen!$J$3:$L$39,3,0),0)</f>
        <v>0</v>
      </c>
      <c r="P1021" s="453">
        <f t="shared" si="229"/>
        <v>0</v>
      </c>
      <c r="Q1021" s="453">
        <f t="shared" si="242"/>
        <v>0</v>
      </c>
      <c r="R1021" s="453">
        <f t="shared" si="242"/>
        <v>0</v>
      </c>
      <c r="S1021" s="453">
        <f t="shared" si="242"/>
        <v>0</v>
      </c>
      <c r="T1021" s="453">
        <f t="shared" si="242"/>
        <v>0</v>
      </c>
      <c r="U1021" s="453">
        <f t="shared" si="242"/>
        <v>0</v>
      </c>
      <c r="V1021" s="453">
        <f t="shared" si="242"/>
        <v>0</v>
      </c>
      <c r="W1021" s="384">
        <f t="shared" si="239"/>
        <v>0</v>
      </c>
      <c r="X1021" s="565">
        <f>IF(D1021='A. Allgemeine Informationen'!$C$17,$M1021-Y1021,HLOOKUP('A. Allgemeine Informationen'!$C$17-1,$Z$1:$AF$2005,ROW(D1021),FALSE)-$Y1021)</f>
        <v>0</v>
      </c>
      <c r="Y1021" s="384">
        <f>HLOOKUP('A. Allgemeine Informationen'!$C$17,$Z$1:$AF$2005,ROW(D1021),FALSE)</f>
        <v>0</v>
      </c>
      <c r="Z1021" s="565">
        <f t="shared" si="230"/>
        <v>0</v>
      </c>
      <c r="AA1021" s="565">
        <f t="shared" si="231"/>
        <v>0</v>
      </c>
      <c r="AB1021" s="565">
        <f t="shared" si="232"/>
        <v>0</v>
      </c>
      <c r="AC1021" s="565">
        <f t="shared" si="233"/>
        <v>0</v>
      </c>
      <c r="AD1021" s="572">
        <f t="shared" si="234"/>
        <v>0</v>
      </c>
      <c r="AE1021" s="560">
        <f t="shared" si="235"/>
        <v>0</v>
      </c>
      <c r="AF1021" s="561">
        <f t="shared" si="236"/>
        <v>0</v>
      </c>
      <c r="AG1021" s="562"/>
    </row>
    <row r="1022" spans="2:33" s="418" customFormat="1" ht="15" customHeight="1" x14ac:dyDescent="0.2">
      <c r="B1022" s="554"/>
      <c r="C1022" s="382"/>
      <c r="D1022" s="383"/>
      <c r="E1022" s="381"/>
      <c r="F1022" s="1040"/>
      <c r="G1022" s="1038"/>
      <c r="H1022" s="1041"/>
      <c r="I1022" s="381"/>
      <c r="J1022" s="568">
        <f t="shared" si="228"/>
        <v>0</v>
      </c>
      <c r="K1022" s="381"/>
      <c r="L1022" s="381"/>
      <c r="M1022" s="568">
        <f t="shared" si="237"/>
        <v>0</v>
      </c>
      <c r="N1022" s="570">
        <f>IFERROR(VLOOKUP($C1022,Listen!$J$3:$L$39,2,0),0)</f>
        <v>0</v>
      </c>
      <c r="O1022" s="570">
        <f>IFERROR(VLOOKUP($C1022,Listen!$J$3:$L$39,3,0),0)</f>
        <v>0</v>
      </c>
      <c r="P1022" s="453">
        <f t="shared" si="229"/>
        <v>0</v>
      </c>
      <c r="Q1022" s="453">
        <f t="shared" si="242"/>
        <v>0</v>
      </c>
      <c r="R1022" s="453">
        <f t="shared" si="242"/>
        <v>0</v>
      </c>
      <c r="S1022" s="453">
        <f t="shared" si="242"/>
        <v>0</v>
      </c>
      <c r="T1022" s="453">
        <f t="shared" si="242"/>
        <v>0</v>
      </c>
      <c r="U1022" s="453">
        <f t="shared" si="242"/>
        <v>0</v>
      </c>
      <c r="V1022" s="453">
        <f t="shared" si="242"/>
        <v>0</v>
      </c>
      <c r="W1022" s="384">
        <f t="shared" si="239"/>
        <v>0</v>
      </c>
      <c r="X1022" s="565">
        <f>IF(D1022='A. Allgemeine Informationen'!$C$17,$M1022-Y1022,HLOOKUP('A. Allgemeine Informationen'!$C$17-1,$Z$1:$AF$2005,ROW(D1022),FALSE)-$Y1022)</f>
        <v>0</v>
      </c>
      <c r="Y1022" s="384">
        <f>HLOOKUP('A. Allgemeine Informationen'!$C$17,$Z$1:$AF$2005,ROW(D1022),FALSE)</f>
        <v>0</v>
      </c>
      <c r="Z1022" s="565">
        <f t="shared" si="230"/>
        <v>0</v>
      </c>
      <c r="AA1022" s="565">
        <f t="shared" si="231"/>
        <v>0</v>
      </c>
      <c r="AB1022" s="565">
        <f t="shared" si="232"/>
        <v>0</v>
      </c>
      <c r="AC1022" s="565">
        <f t="shared" si="233"/>
        <v>0</v>
      </c>
      <c r="AD1022" s="572">
        <f t="shared" si="234"/>
        <v>0</v>
      </c>
      <c r="AE1022" s="560">
        <f t="shared" si="235"/>
        <v>0</v>
      </c>
      <c r="AF1022" s="561">
        <f t="shared" si="236"/>
        <v>0</v>
      </c>
      <c r="AG1022" s="562"/>
    </row>
    <row r="1023" spans="2:33" s="418" customFormat="1" ht="15" customHeight="1" x14ac:dyDescent="0.2">
      <c r="B1023" s="554"/>
      <c r="C1023" s="382"/>
      <c r="D1023" s="383"/>
      <c r="E1023" s="381"/>
      <c r="F1023" s="1040"/>
      <c r="G1023" s="1038"/>
      <c r="H1023" s="1041"/>
      <c r="I1023" s="381"/>
      <c r="J1023" s="568">
        <f t="shared" si="228"/>
        <v>0</v>
      </c>
      <c r="K1023" s="381"/>
      <c r="L1023" s="381"/>
      <c r="M1023" s="568">
        <f t="shared" si="237"/>
        <v>0</v>
      </c>
      <c r="N1023" s="570">
        <f>IFERROR(VLOOKUP($C1023,Listen!$J$3:$L$39,2,0),0)</f>
        <v>0</v>
      </c>
      <c r="O1023" s="570">
        <f>IFERROR(VLOOKUP($C1023,Listen!$J$3:$L$39,3,0),0)</f>
        <v>0</v>
      </c>
      <c r="P1023" s="453">
        <f t="shared" si="229"/>
        <v>0</v>
      </c>
      <c r="Q1023" s="453">
        <f t="shared" si="242"/>
        <v>0</v>
      </c>
      <c r="R1023" s="453">
        <f t="shared" si="242"/>
        <v>0</v>
      </c>
      <c r="S1023" s="453">
        <f t="shared" si="242"/>
        <v>0</v>
      </c>
      <c r="T1023" s="453">
        <f t="shared" si="242"/>
        <v>0</v>
      </c>
      <c r="U1023" s="453">
        <f t="shared" si="242"/>
        <v>0</v>
      </c>
      <c r="V1023" s="453">
        <f t="shared" si="242"/>
        <v>0</v>
      </c>
      <c r="W1023" s="384">
        <f t="shared" si="239"/>
        <v>0</v>
      </c>
      <c r="X1023" s="565">
        <f>IF(D1023='A. Allgemeine Informationen'!$C$17,$M1023-Y1023,HLOOKUP('A. Allgemeine Informationen'!$C$17-1,$Z$1:$AF$2005,ROW(D1023),FALSE)-$Y1023)</f>
        <v>0</v>
      </c>
      <c r="Y1023" s="384">
        <f>HLOOKUP('A. Allgemeine Informationen'!$C$17,$Z$1:$AF$2005,ROW(D1023),FALSE)</f>
        <v>0</v>
      </c>
      <c r="Z1023" s="565">
        <f t="shared" si="230"/>
        <v>0</v>
      </c>
      <c r="AA1023" s="565">
        <f t="shared" si="231"/>
        <v>0</v>
      </c>
      <c r="AB1023" s="565">
        <f t="shared" si="232"/>
        <v>0</v>
      </c>
      <c r="AC1023" s="565">
        <f t="shared" si="233"/>
        <v>0</v>
      </c>
      <c r="AD1023" s="572">
        <f t="shared" si="234"/>
        <v>0</v>
      </c>
      <c r="AE1023" s="560">
        <f t="shared" si="235"/>
        <v>0</v>
      </c>
      <c r="AF1023" s="561">
        <f t="shared" si="236"/>
        <v>0</v>
      </c>
      <c r="AG1023" s="562"/>
    </row>
    <row r="1024" spans="2:33" s="418" customFormat="1" ht="15" customHeight="1" x14ac:dyDescent="0.2">
      <c r="B1024" s="554"/>
      <c r="C1024" s="382"/>
      <c r="D1024" s="383"/>
      <c r="E1024" s="381"/>
      <c r="F1024" s="1040"/>
      <c r="G1024" s="1038"/>
      <c r="H1024" s="1041"/>
      <c r="I1024" s="381"/>
      <c r="J1024" s="568">
        <f t="shared" si="228"/>
        <v>0</v>
      </c>
      <c r="K1024" s="381"/>
      <c r="L1024" s="381"/>
      <c r="M1024" s="568">
        <f t="shared" si="237"/>
        <v>0</v>
      </c>
      <c r="N1024" s="570">
        <f>IFERROR(VLOOKUP($C1024,Listen!$J$3:$L$39,2,0),0)</f>
        <v>0</v>
      </c>
      <c r="O1024" s="570">
        <f>IFERROR(VLOOKUP($C1024,Listen!$J$3:$L$39,3,0),0)</f>
        <v>0</v>
      </c>
      <c r="P1024" s="453">
        <f t="shared" si="229"/>
        <v>0</v>
      </c>
      <c r="Q1024" s="453">
        <f t="shared" si="242"/>
        <v>0</v>
      </c>
      <c r="R1024" s="453">
        <f t="shared" si="242"/>
        <v>0</v>
      </c>
      <c r="S1024" s="453">
        <f t="shared" si="242"/>
        <v>0</v>
      </c>
      <c r="T1024" s="453">
        <f t="shared" si="242"/>
        <v>0</v>
      </c>
      <c r="U1024" s="453">
        <f t="shared" si="242"/>
        <v>0</v>
      </c>
      <c r="V1024" s="453">
        <f t="shared" si="242"/>
        <v>0</v>
      </c>
      <c r="W1024" s="384">
        <f t="shared" si="239"/>
        <v>0</v>
      </c>
      <c r="X1024" s="565">
        <f>IF(D1024='A. Allgemeine Informationen'!$C$17,$M1024-Y1024,HLOOKUP('A. Allgemeine Informationen'!$C$17-1,$Z$1:$AF$2005,ROW(D1024),FALSE)-$Y1024)</f>
        <v>0</v>
      </c>
      <c r="Y1024" s="384">
        <f>HLOOKUP('A. Allgemeine Informationen'!$C$17,$Z$1:$AF$2005,ROW(D1024),FALSE)</f>
        <v>0</v>
      </c>
      <c r="Z1024" s="565">
        <f t="shared" si="230"/>
        <v>0</v>
      </c>
      <c r="AA1024" s="565">
        <f t="shared" si="231"/>
        <v>0</v>
      </c>
      <c r="AB1024" s="565">
        <f t="shared" si="232"/>
        <v>0</v>
      </c>
      <c r="AC1024" s="565">
        <f t="shared" si="233"/>
        <v>0</v>
      </c>
      <c r="AD1024" s="572">
        <f t="shared" si="234"/>
        <v>0</v>
      </c>
      <c r="AE1024" s="560">
        <f t="shared" si="235"/>
        <v>0</v>
      </c>
      <c r="AF1024" s="561">
        <f t="shared" si="236"/>
        <v>0</v>
      </c>
      <c r="AG1024" s="562"/>
    </row>
    <row r="1025" spans="2:33" s="418" customFormat="1" ht="15" customHeight="1" x14ac:dyDescent="0.2">
      <c r="B1025" s="554"/>
      <c r="C1025" s="382"/>
      <c r="D1025" s="383"/>
      <c r="E1025" s="381"/>
      <c r="F1025" s="1040"/>
      <c r="G1025" s="1038"/>
      <c r="H1025" s="1041"/>
      <c r="I1025" s="381"/>
      <c r="J1025" s="568">
        <f t="shared" si="228"/>
        <v>0</v>
      </c>
      <c r="K1025" s="381"/>
      <c r="L1025" s="381"/>
      <c r="M1025" s="568">
        <f t="shared" si="237"/>
        <v>0</v>
      </c>
      <c r="N1025" s="570">
        <f>IFERROR(VLOOKUP($C1025,Listen!$J$3:$L$39,2,0),0)</f>
        <v>0</v>
      </c>
      <c r="O1025" s="570">
        <f>IFERROR(VLOOKUP($C1025,Listen!$J$3:$L$39,3,0),0)</f>
        <v>0</v>
      </c>
      <c r="P1025" s="453">
        <f t="shared" si="229"/>
        <v>0</v>
      </c>
      <c r="Q1025" s="453">
        <f t="shared" si="242"/>
        <v>0</v>
      </c>
      <c r="R1025" s="453">
        <f t="shared" si="242"/>
        <v>0</v>
      </c>
      <c r="S1025" s="453">
        <f t="shared" si="242"/>
        <v>0</v>
      </c>
      <c r="T1025" s="453">
        <f t="shared" si="242"/>
        <v>0</v>
      </c>
      <c r="U1025" s="453">
        <f t="shared" si="242"/>
        <v>0</v>
      </c>
      <c r="V1025" s="453">
        <f t="shared" si="242"/>
        <v>0</v>
      </c>
      <c r="W1025" s="384">
        <f t="shared" si="239"/>
        <v>0</v>
      </c>
      <c r="X1025" s="565">
        <f>IF(D1025='A. Allgemeine Informationen'!$C$17,$M1025-Y1025,HLOOKUP('A. Allgemeine Informationen'!$C$17-1,$Z$1:$AF$2005,ROW(D1025),FALSE)-$Y1025)</f>
        <v>0</v>
      </c>
      <c r="Y1025" s="384">
        <f>HLOOKUP('A. Allgemeine Informationen'!$C$17,$Z$1:$AF$2005,ROW(D1025),FALSE)</f>
        <v>0</v>
      </c>
      <c r="Z1025" s="565">
        <f t="shared" si="230"/>
        <v>0</v>
      </c>
      <c r="AA1025" s="565">
        <f t="shared" si="231"/>
        <v>0</v>
      </c>
      <c r="AB1025" s="565">
        <f t="shared" si="232"/>
        <v>0</v>
      </c>
      <c r="AC1025" s="565">
        <f t="shared" si="233"/>
        <v>0</v>
      </c>
      <c r="AD1025" s="572">
        <f t="shared" si="234"/>
        <v>0</v>
      </c>
      <c r="AE1025" s="560">
        <f t="shared" si="235"/>
        <v>0</v>
      </c>
      <c r="AF1025" s="561">
        <f t="shared" si="236"/>
        <v>0</v>
      </c>
      <c r="AG1025" s="562"/>
    </row>
    <row r="1026" spans="2:33" s="418" customFormat="1" ht="15" customHeight="1" x14ac:dyDescent="0.2">
      <c r="B1026" s="554"/>
      <c r="C1026" s="382"/>
      <c r="D1026" s="383"/>
      <c r="E1026" s="381"/>
      <c r="F1026" s="1040"/>
      <c r="G1026" s="1038"/>
      <c r="H1026" s="1041"/>
      <c r="I1026" s="381"/>
      <c r="J1026" s="568">
        <f t="shared" si="228"/>
        <v>0</v>
      </c>
      <c r="K1026" s="381"/>
      <c r="L1026" s="381"/>
      <c r="M1026" s="568">
        <f t="shared" si="237"/>
        <v>0</v>
      </c>
      <c r="N1026" s="570">
        <f>IFERROR(VLOOKUP($C1026,Listen!$J$3:$L$39,2,0),0)</f>
        <v>0</v>
      </c>
      <c r="O1026" s="570">
        <f>IFERROR(VLOOKUP($C1026,Listen!$J$3:$L$39,3,0),0)</f>
        <v>0</v>
      </c>
      <c r="P1026" s="453">
        <f t="shared" si="229"/>
        <v>0</v>
      </c>
      <c r="Q1026" s="453">
        <f t="shared" si="242"/>
        <v>0</v>
      </c>
      <c r="R1026" s="453">
        <f t="shared" si="242"/>
        <v>0</v>
      </c>
      <c r="S1026" s="453">
        <f t="shared" si="242"/>
        <v>0</v>
      </c>
      <c r="T1026" s="453">
        <f t="shared" si="242"/>
        <v>0</v>
      </c>
      <c r="U1026" s="453">
        <f t="shared" si="242"/>
        <v>0</v>
      </c>
      <c r="V1026" s="453">
        <f t="shared" si="242"/>
        <v>0</v>
      </c>
      <c r="W1026" s="384">
        <f t="shared" si="239"/>
        <v>0</v>
      </c>
      <c r="X1026" s="565">
        <f>IF(D1026='A. Allgemeine Informationen'!$C$17,$M1026-Y1026,HLOOKUP('A. Allgemeine Informationen'!$C$17-1,$Z$1:$AF$2005,ROW(D1026),FALSE)-$Y1026)</f>
        <v>0</v>
      </c>
      <c r="Y1026" s="384">
        <f>HLOOKUP('A. Allgemeine Informationen'!$C$17,$Z$1:$AF$2005,ROW(D1026),FALSE)</f>
        <v>0</v>
      </c>
      <c r="Z1026" s="565">
        <f t="shared" si="230"/>
        <v>0</v>
      </c>
      <c r="AA1026" s="565">
        <f t="shared" si="231"/>
        <v>0</v>
      </c>
      <c r="AB1026" s="565">
        <f t="shared" si="232"/>
        <v>0</v>
      </c>
      <c r="AC1026" s="565">
        <f t="shared" si="233"/>
        <v>0</v>
      </c>
      <c r="AD1026" s="572">
        <f t="shared" si="234"/>
        <v>0</v>
      </c>
      <c r="AE1026" s="560">
        <f t="shared" si="235"/>
        <v>0</v>
      </c>
      <c r="AF1026" s="561">
        <f t="shared" si="236"/>
        <v>0</v>
      </c>
      <c r="AG1026" s="562"/>
    </row>
    <row r="1027" spans="2:33" s="418" customFormat="1" ht="15" customHeight="1" x14ac:dyDescent="0.2">
      <c r="B1027" s="554"/>
      <c r="C1027" s="382"/>
      <c r="D1027" s="383"/>
      <c r="E1027" s="381"/>
      <c r="F1027" s="1040"/>
      <c r="G1027" s="1038"/>
      <c r="H1027" s="1041"/>
      <c r="I1027" s="381"/>
      <c r="J1027" s="568">
        <f t="shared" si="228"/>
        <v>0</v>
      </c>
      <c r="K1027" s="381"/>
      <c r="L1027" s="381"/>
      <c r="M1027" s="568">
        <f t="shared" si="237"/>
        <v>0</v>
      </c>
      <c r="N1027" s="570">
        <f>IFERROR(VLOOKUP($C1027,Listen!$J$3:$L$39,2,0),0)</f>
        <v>0</v>
      </c>
      <c r="O1027" s="570">
        <f>IFERROR(VLOOKUP($C1027,Listen!$J$3:$L$39,3,0),0)</f>
        <v>0</v>
      </c>
      <c r="P1027" s="453">
        <f t="shared" si="229"/>
        <v>0</v>
      </c>
      <c r="Q1027" s="453">
        <f t="shared" si="242"/>
        <v>0</v>
      </c>
      <c r="R1027" s="453">
        <f t="shared" si="242"/>
        <v>0</v>
      </c>
      <c r="S1027" s="453">
        <f t="shared" si="242"/>
        <v>0</v>
      </c>
      <c r="T1027" s="453">
        <f t="shared" si="242"/>
        <v>0</v>
      </c>
      <c r="U1027" s="453">
        <f t="shared" si="242"/>
        <v>0</v>
      </c>
      <c r="V1027" s="453">
        <f t="shared" si="242"/>
        <v>0</v>
      </c>
      <c r="W1027" s="384">
        <f t="shared" si="239"/>
        <v>0</v>
      </c>
      <c r="X1027" s="565">
        <f>IF(D1027='A. Allgemeine Informationen'!$C$17,$M1027-Y1027,HLOOKUP('A. Allgemeine Informationen'!$C$17-1,$Z$1:$AF$2005,ROW(D1027),FALSE)-$Y1027)</f>
        <v>0</v>
      </c>
      <c r="Y1027" s="384">
        <f>HLOOKUP('A. Allgemeine Informationen'!$C$17,$Z$1:$AF$2005,ROW(D1027),FALSE)</f>
        <v>0</v>
      </c>
      <c r="Z1027" s="565">
        <f t="shared" si="230"/>
        <v>0</v>
      </c>
      <c r="AA1027" s="565">
        <f t="shared" si="231"/>
        <v>0</v>
      </c>
      <c r="AB1027" s="565">
        <f t="shared" si="232"/>
        <v>0</v>
      </c>
      <c r="AC1027" s="565">
        <f t="shared" si="233"/>
        <v>0</v>
      </c>
      <c r="AD1027" s="572">
        <f t="shared" si="234"/>
        <v>0</v>
      </c>
      <c r="AE1027" s="560">
        <f t="shared" si="235"/>
        <v>0</v>
      </c>
      <c r="AF1027" s="561">
        <f t="shared" si="236"/>
        <v>0</v>
      </c>
      <c r="AG1027" s="562"/>
    </row>
    <row r="1028" spans="2:33" s="418" customFormat="1" ht="15" customHeight="1" x14ac:dyDescent="0.2">
      <c r="B1028" s="554"/>
      <c r="C1028" s="382"/>
      <c r="D1028" s="383"/>
      <c r="E1028" s="381"/>
      <c r="F1028" s="1040"/>
      <c r="G1028" s="1038"/>
      <c r="H1028" s="1041"/>
      <c r="I1028" s="381"/>
      <c r="J1028" s="568">
        <f t="shared" si="228"/>
        <v>0</v>
      </c>
      <c r="K1028" s="381"/>
      <c r="L1028" s="381"/>
      <c r="M1028" s="568">
        <f t="shared" si="237"/>
        <v>0</v>
      </c>
      <c r="N1028" s="570">
        <f>IFERROR(VLOOKUP($C1028,Listen!$J$3:$L$39,2,0),0)</f>
        <v>0</v>
      </c>
      <c r="O1028" s="570">
        <f>IFERROR(VLOOKUP($C1028,Listen!$J$3:$L$39,3,0),0)</f>
        <v>0</v>
      </c>
      <c r="P1028" s="453">
        <f t="shared" si="229"/>
        <v>0</v>
      </c>
      <c r="Q1028" s="453">
        <f t="shared" si="242"/>
        <v>0</v>
      </c>
      <c r="R1028" s="453">
        <f t="shared" si="242"/>
        <v>0</v>
      </c>
      <c r="S1028" s="453">
        <f t="shared" si="242"/>
        <v>0</v>
      </c>
      <c r="T1028" s="453">
        <f t="shared" si="242"/>
        <v>0</v>
      </c>
      <c r="U1028" s="453">
        <f t="shared" si="242"/>
        <v>0</v>
      </c>
      <c r="V1028" s="453">
        <f t="shared" si="242"/>
        <v>0</v>
      </c>
      <c r="W1028" s="384">
        <f t="shared" si="239"/>
        <v>0</v>
      </c>
      <c r="X1028" s="565">
        <f>IF(D1028='A. Allgemeine Informationen'!$C$17,$M1028-Y1028,HLOOKUP('A. Allgemeine Informationen'!$C$17-1,$Z$1:$AF$2005,ROW(D1028),FALSE)-$Y1028)</f>
        <v>0</v>
      </c>
      <c r="Y1028" s="384">
        <f>HLOOKUP('A. Allgemeine Informationen'!$C$17,$Z$1:$AF$2005,ROW(D1028),FALSE)</f>
        <v>0</v>
      </c>
      <c r="Z1028" s="565">
        <f t="shared" si="230"/>
        <v>0</v>
      </c>
      <c r="AA1028" s="565">
        <f t="shared" si="231"/>
        <v>0</v>
      </c>
      <c r="AB1028" s="565">
        <f t="shared" si="232"/>
        <v>0</v>
      </c>
      <c r="AC1028" s="565">
        <f t="shared" si="233"/>
        <v>0</v>
      </c>
      <c r="AD1028" s="572">
        <f t="shared" si="234"/>
        <v>0</v>
      </c>
      <c r="AE1028" s="560">
        <f t="shared" si="235"/>
        <v>0</v>
      </c>
      <c r="AF1028" s="561">
        <f t="shared" si="236"/>
        <v>0</v>
      </c>
      <c r="AG1028" s="562"/>
    </row>
    <row r="1029" spans="2:33" s="418" customFormat="1" ht="15" customHeight="1" x14ac:dyDescent="0.2">
      <c r="B1029" s="554"/>
      <c r="C1029" s="382"/>
      <c r="D1029" s="383"/>
      <c r="E1029" s="381"/>
      <c r="F1029" s="1040"/>
      <c r="G1029" s="1038"/>
      <c r="H1029" s="1041"/>
      <c r="I1029" s="381"/>
      <c r="J1029" s="568">
        <f t="shared" si="228"/>
        <v>0</v>
      </c>
      <c r="K1029" s="381"/>
      <c r="L1029" s="381"/>
      <c r="M1029" s="568">
        <f t="shared" si="237"/>
        <v>0</v>
      </c>
      <c r="N1029" s="570">
        <f>IFERROR(VLOOKUP($C1029,Listen!$J$3:$L$39,2,0),0)</f>
        <v>0</v>
      </c>
      <c r="O1029" s="570">
        <f>IFERROR(VLOOKUP($C1029,Listen!$J$3:$L$39,3,0),0)</f>
        <v>0</v>
      </c>
      <c r="P1029" s="453">
        <f t="shared" si="229"/>
        <v>0</v>
      </c>
      <c r="Q1029" s="453">
        <f t="shared" si="242"/>
        <v>0</v>
      </c>
      <c r="R1029" s="453">
        <f t="shared" si="242"/>
        <v>0</v>
      </c>
      <c r="S1029" s="453">
        <f t="shared" si="242"/>
        <v>0</v>
      </c>
      <c r="T1029" s="453">
        <f t="shared" si="242"/>
        <v>0</v>
      </c>
      <c r="U1029" s="453">
        <f t="shared" si="242"/>
        <v>0</v>
      </c>
      <c r="V1029" s="453">
        <f t="shared" si="242"/>
        <v>0</v>
      </c>
      <c r="W1029" s="384">
        <f t="shared" si="239"/>
        <v>0</v>
      </c>
      <c r="X1029" s="565">
        <f>IF(D1029='A. Allgemeine Informationen'!$C$17,$M1029-Y1029,HLOOKUP('A. Allgemeine Informationen'!$C$17-1,$Z$1:$AF$2005,ROW(D1029),FALSE)-$Y1029)</f>
        <v>0</v>
      </c>
      <c r="Y1029" s="384">
        <f>HLOOKUP('A. Allgemeine Informationen'!$C$17,$Z$1:$AF$2005,ROW(D1029),FALSE)</f>
        <v>0</v>
      </c>
      <c r="Z1029" s="565">
        <f t="shared" si="230"/>
        <v>0</v>
      </c>
      <c r="AA1029" s="565">
        <f t="shared" si="231"/>
        <v>0</v>
      </c>
      <c r="AB1029" s="565">
        <f t="shared" si="232"/>
        <v>0</v>
      </c>
      <c r="AC1029" s="565">
        <f t="shared" si="233"/>
        <v>0</v>
      </c>
      <c r="AD1029" s="572">
        <f t="shared" si="234"/>
        <v>0</v>
      </c>
      <c r="AE1029" s="560">
        <f t="shared" si="235"/>
        <v>0</v>
      </c>
      <c r="AF1029" s="561">
        <f t="shared" si="236"/>
        <v>0</v>
      </c>
      <c r="AG1029" s="562"/>
    </row>
    <row r="1030" spans="2:33" s="418" customFormat="1" ht="15" customHeight="1" x14ac:dyDescent="0.2">
      <c r="B1030" s="554"/>
      <c r="C1030" s="382"/>
      <c r="D1030" s="383"/>
      <c r="E1030" s="381"/>
      <c r="F1030" s="1040"/>
      <c r="G1030" s="1038"/>
      <c r="H1030" s="1041"/>
      <c r="I1030" s="381"/>
      <c r="J1030" s="568">
        <f t="shared" ref="J1030:J1093" si="243">E1030+G1030-I1030</f>
        <v>0</v>
      </c>
      <c r="K1030" s="381"/>
      <c r="L1030" s="381"/>
      <c r="M1030" s="568">
        <f t="shared" si="237"/>
        <v>0</v>
      </c>
      <c r="N1030" s="570">
        <f>IFERROR(VLOOKUP($C1030,Listen!$J$3:$L$39,2,0),0)</f>
        <v>0</v>
      </c>
      <c r="O1030" s="570">
        <f>IFERROR(VLOOKUP($C1030,Listen!$J$3:$L$39,3,0),0)</f>
        <v>0</v>
      </c>
      <c r="P1030" s="453">
        <f t="shared" ref="P1030:P1093" si="244">$N1030</f>
        <v>0</v>
      </c>
      <c r="Q1030" s="453">
        <f t="shared" si="242"/>
        <v>0</v>
      </c>
      <c r="R1030" s="453">
        <f t="shared" si="242"/>
        <v>0</v>
      </c>
      <c r="S1030" s="453">
        <f t="shared" si="242"/>
        <v>0</v>
      </c>
      <c r="T1030" s="453">
        <f t="shared" si="242"/>
        <v>0</v>
      </c>
      <c r="U1030" s="453">
        <f t="shared" si="242"/>
        <v>0</v>
      </c>
      <c r="V1030" s="453">
        <f t="shared" si="242"/>
        <v>0</v>
      </c>
      <c r="W1030" s="384">
        <f t="shared" si="239"/>
        <v>0</v>
      </c>
      <c r="X1030" s="565">
        <f>IF(D1030='A. Allgemeine Informationen'!$C$17,$M1030-Y1030,HLOOKUP('A. Allgemeine Informationen'!$C$17-1,$Z$1:$AF$2005,ROW(D1030),FALSE)-$Y1030)</f>
        <v>0</v>
      </c>
      <c r="Y1030" s="384">
        <f>HLOOKUP('A. Allgemeine Informationen'!$C$17,$Z$1:$AF$2005,ROW(D1030),FALSE)</f>
        <v>0</v>
      </c>
      <c r="Z1030" s="565">
        <f t="shared" ref="Z1030:Z1093" si="245">IF(OR($D1030=0,$M1030=0),0,IF($D1030-$Z$5&lt;1,$M1030-$M1030/P1030*(Z$5-$D1030+1),0))</f>
        <v>0</v>
      </c>
      <c r="AA1030" s="565">
        <f t="shared" ref="AA1030:AA1093" si="246">IF(OR($D1030=0,$M1030=0,Q1030-(AA$5-$D1030)=0),0,IF($D1030-AA$5&lt;0,Z1030-Z1030/(Q1030-(AA$5-$D1030)),IF($D1030-AA$5=0,$M1030-$M1030/Q1030,0)))</f>
        <v>0</v>
      </c>
      <c r="AB1030" s="565">
        <f t="shared" ref="AB1030:AB1093" si="247">IF(OR($D1030=0,$M1030=0,R1030-(AB$5-$D1030)=0),0,IF($D1030-AB$5&lt;0,AA1030-AA1030/(R1030-(AB$5-$D1030)),IF($D1030-AB$5=0,$M1030-$M1030/R1030,0)))</f>
        <v>0</v>
      </c>
      <c r="AC1030" s="565">
        <f t="shared" ref="AC1030:AC1093" si="248">IF(OR($D1030=0,$M1030=0,S1030-(AC$5-$D1030)=0),0,IF($D1030-AC$5&lt;0,AB1030-AB1030/(S1030-(AC$5-$D1030)),IF($D1030-AC$5=0,$M1030-$M1030/S1030,0)))</f>
        <v>0</v>
      </c>
      <c r="AD1030" s="572">
        <f t="shared" ref="AD1030:AD1093" si="249">IF(OR($D1030=0,$M1030=0,T1030-(AD$5-$D1030)=0),0,IF($D1030-AD$5&lt;0,AC1030-AC1030/(T1030-(AD$5-$D1030)),IF($D1030-AD$5=0,$M1030-$M1030/T1030,0)))</f>
        <v>0</v>
      </c>
      <c r="AE1030" s="560">
        <f t="shared" ref="AE1030:AE1093" si="250">IF(OR($D1030=0,$M1030=0,U1030-(AE$5-$D1030)=0),0,IF($D1030-AE$5&lt;0,AD1030-AD1030/(U1030-(AE$5-$D1030)),IF($D1030-AE$5=0,$M1030-$M1030/U1030,0)))</f>
        <v>0</v>
      </c>
      <c r="AF1030" s="561">
        <f t="shared" ref="AF1030:AF1093" si="251">IF(OR($D1030=0,$M1030=0,V1030-(AF$5-$D1030)=0),0,IF($D1030-AF$5&lt;0,AE1030-AE1030/(V1030-(AF$5-$D1030)),IF($D1030-AF$5=0,$M1030-$M1030/V1030,0)))</f>
        <v>0</v>
      </c>
      <c r="AG1030" s="562"/>
    </row>
    <row r="1031" spans="2:33" s="418" customFormat="1" ht="15" customHeight="1" x14ac:dyDescent="0.2">
      <c r="B1031" s="554"/>
      <c r="C1031" s="382"/>
      <c r="D1031" s="383"/>
      <c r="E1031" s="381"/>
      <c r="F1031" s="1040"/>
      <c r="G1031" s="1038"/>
      <c r="H1031" s="1041"/>
      <c r="I1031" s="381"/>
      <c r="J1031" s="568">
        <f t="shared" si="243"/>
        <v>0</v>
      </c>
      <c r="K1031" s="381"/>
      <c r="L1031" s="381"/>
      <c r="M1031" s="568">
        <f t="shared" ref="M1031:M1094" si="252">J1031-K1031</f>
        <v>0</v>
      </c>
      <c r="N1031" s="570">
        <f>IFERROR(VLOOKUP($C1031,Listen!$J$3:$L$39,2,0),0)</f>
        <v>0</v>
      </c>
      <c r="O1031" s="570">
        <f>IFERROR(VLOOKUP($C1031,Listen!$J$3:$L$39,3,0),0)</f>
        <v>0</v>
      </c>
      <c r="P1031" s="453">
        <f t="shared" si="244"/>
        <v>0</v>
      </c>
      <c r="Q1031" s="453">
        <f t="shared" ref="Q1031:V1046" si="253">P1031</f>
        <v>0</v>
      </c>
      <c r="R1031" s="453">
        <f t="shared" si="253"/>
        <v>0</v>
      </c>
      <c r="S1031" s="453">
        <f t="shared" si="253"/>
        <v>0</v>
      </c>
      <c r="T1031" s="453">
        <f t="shared" si="253"/>
        <v>0</v>
      </c>
      <c r="U1031" s="453">
        <f t="shared" si="253"/>
        <v>0</v>
      </c>
      <c r="V1031" s="453">
        <f t="shared" si="253"/>
        <v>0</v>
      </c>
      <c r="W1031" s="384">
        <f t="shared" ref="W1031:W1094" si="254">Y1031+X1031</f>
        <v>0</v>
      </c>
      <c r="X1031" s="565">
        <f>IF(D1031='A. Allgemeine Informationen'!$C$17,$M1031-Y1031,HLOOKUP('A. Allgemeine Informationen'!$C$17-1,$Z$1:$AF$2005,ROW(D1031),FALSE)-$Y1031)</f>
        <v>0</v>
      </c>
      <c r="Y1031" s="384">
        <f>HLOOKUP('A. Allgemeine Informationen'!$C$17,$Z$1:$AF$2005,ROW(D1031),FALSE)</f>
        <v>0</v>
      </c>
      <c r="Z1031" s="565">
        <f t="shared" si="245"/>
        <v>0</v>
      </c>
      <c r="AA1031" s="565">
        <f t="shared" si="246"/>
        <v>0</v>
      </c>
      <c r="AB1031" s="565">
        <f t="shared" si="247"/>
        <v>0</v>
      </c>
      <c r="AC1031" s="565">
        <f t="shared" si="248"/>
        <v>0</v>
      </c>
      <c r="AD1031" s="572">
        <f t="shared" si="249"/>
        <v>0</v>
      </c>
      <c r="AE1031" s="560">
        <f t="shared" si="250"/>
        <v>0</v>
      </c>
      <c r="AF1031" s="561">
        <f t="shared" si="251"/>
        <v>0</v>
      </c>
      <c r="AG1031" s="562"/>
    </row>
    <row r="1032" spans="2:33" s="418" customFormat="1" ht="15" customHeight="1" x14ac:dyDescent="0.2">
      <c r="B1032" s="554"/>
      <c r="C1032" s="382"/>
      <c r="D1032" s="383"/>
      <c r="E1032" s="381"/>
      <c r="F1032" s="1040"/>
      <c r="G1032" s="1038"/>
      <c r="H1032" s="1041"/>
      <c r="I1032" s="381"/>
      <c r="J1032" s="568">
        <f t="shared" si="243"/>
        <v>0</v>
      </c>
      <c r="K1032" s="381"/>
      <c r="L1032" s="381"/>
      <c r="M1032" s="568">
        <f t="shared" si="252"/>
        <v>0</v>
      </c>
      <c r="N1032" s="570">
        <f>IFERROR(VLOOKUP($C1032,Listen!$J$3:$L$39,2,0),0)</f>
        <v>0</v>
      </c>
      <c r="O1032" s="570">
        <f>IFERROR(VLOOKUP($C1032,Listen!$J$3:$L$39,3,0),0)</f>
        <v>0</v>
      </c>
      <c r="P1032" s="453">
        <f t="shared" si="244"/>
        <v>0</v>
      </c>
      <c r="Q1032" s="453">
        <f t="shared" si="253"/>
        <v>0</v>
      </c>
      <c r="R1032" s="453">
        <f t="shared" si="253"/>
        <v>0</v>
      </c>
      <c r="S1032" s="453">
        <f t="shared" si="253"/>
        <v>0</v>
      </c>
      <c r="T1032" s="453">
        <f t="shared" si="253"/>
        <v>0</v>
      </c>
      <c r="U1032" s="453">
        <f t="shared" si="253"/>
        <v>0</v>
      </c>
      <c r="V1032" s="453">
        <f t="shared" si="253"/>
        <v>0</v>
      </c>
      <c r="W1032" s="384">
        <f t="shared" si="254"/>
        <v>0</v>
      </c>
      <c r="X1032" s="565">
        <f>IF(D1032='A. Allgemeine Informationen'!$C$17,$M1032-Y1032,HLOOKUP('A. Allgemeine Informationen'!$C$17-1,$Z$1:$AF$2005,ROW(D1032),FALSE)-$Y1032)</f>
        <v>0</v>
      </c>
      <c r="Y1032" s="384">
        <f>HLOOKUP('A. Allgemeine Informationen'!$C$17,$Z$1:$AF$2005,ROW(D1032),FALSE)</f>
        <v>0</v>
      </c>
      <c r="Z1032" s="565">
        <f t="shared" si="245"/>
        <v>0</v>
      </c>
      <c r="AA1032" s="565">
        <f t="shared" si="246"/>
        <v>0</v>
      </c>
      <c r="AB1032" s="565">
        <f t="shared" si="247"/>
        <v>0</v>
      </c>
      <c r="AC1032" s="565">
        <f t="shared" si="248"/>
        <v>0</v>
      </c>
      <c r="AD1032" s="572">
        <f t="shared" si="249"/>
        <v>0</v>
      </c>
      <c r="AE1032" s="560">
        <f t="shared" si="250"/>
        <v>0</v>
      </c>
      <c r="AF1032" s="561">
        <f t="shared" si="251"/>
        <v>0</v>
      </c>
      <c r="AG1032" s="562"/>
    </row>
    <row r="1033" spans="2:33" s="418" customFormat="1" ht="15" customHeight="1" x14ac:dyDescent="0.2">
      <c r="B1033" s="554"/>
      <c r="C1033" s="382"/>
      <c r="D1033" s="383"/>
      <c r="E1033" s="381"/>
      <c r="F1033" s="1040"/>
      <c r="G1033" s="1038"/>
      <c r="H1033" s="1041"/>
      <c r="I1033" s="381"/>
      <c r="J1033" s="568">
        <f t="shared" si="243"/>
        <v>0</v>
      </c>
      <c r="K1033" s="381"/>
      <c r="L1033" s="381"/>
      <c r="M1033" s="568">
        <f t="shared" si="252"/>
        <v>0</v>
      </c>
      <c r="N1033" s="570">
        <f>IFERROR(VLOOKUP($C1033,Listen!$J$3:$L$39,2,0),0)</f>
        <v>0</v>
      </c>
      <c r="O1033" s="570">
        <f>IFERROR(VLOOKUP($C1033,Listen!$J$3:$L$39,3,0),0)</f>
        <v>0</v>
      </c>
      <c r="P1033" s="453">
        <f t="shared" si="244"/>
        <v>0</v>
      </c>
      <c r="Q1033" s="453">
        <f t="shared" si="253"/>
        <v>0</v>
      </c>
      <c r="R1033" s="453">
        <f t="shared" si="253"/>
        <v>0</v>
      </c>
      <c r="S1033" s="453">
        <f t="shared" si="253"/>
        <v>0</v>
      </c>
      <c r="T1033" s="453">
        <f t="shared" si="253"/>
        <v>0</v>
      </c>
      <c r="U1033" s="453">
        <f t="shared" si="253"/>
        <v>0</v>
      </c>
      <c r="V1033" s="453">
        <f t="shared" si="253"/>
        <v>0</v>
      </c>
      <c r="W1033" s="384">
        <f t="shared" si="254"/>
        <v>0</v>
      </c>
      <c r="X1033" s="565">
        <f>IF(D1033='A. Allgemeine Informationen'!$C$17,$M1033-Y1033,HLOOKUP('A. Allgemeine Informationen'!$C$17-1,$Z$1:$AF$2005,ROW(D1033),FALSE)-$Y1033)</f>
        <v>0</v>
      </c>
      <c r="Y1033" s="384">
        <f>HLOOKUP('A. Allgemeine Informationen'!$C$17,$Z$1:$AF$2005,ROW(D1033),FALSE)</f>
        <v>0</v>
      </c>
      <c r="Z1033" s="565">
        <f t="shared" si="245"/>
        <v>0</v>
      </c>
      <c r="AA1033" s="565">
        <f t="shared" si="246"/>
        <v>0</v>
      </c>
      <c r="AB1033" s="565">
        <f t="shared" si="247"/>
        <v>0</v>
      </c>
      <c r="AC1033" s="565">
        <f t="shared" si="248"/>
        <v>0</v>
      </c>
      <c r="AD1033" s="572">
        <f t="shared" si="249"/>
        <v>0</v>
      </c>
      <c r="AE1033" s="560">
        <f t="shared" si="250"/>
        <v>0</v>
      </c>
      <c r="AF1033" s="561">
        <f t="shared" si="251"/>
        <v>0</v>
      </c>
      <c r="AG1033" s="562"/>
    </row>
    <row r="1034" spans="2:33" s="418" customFormat="1" ht="15" customHeight="1" x14ac:dyDescent="0.2">
      <c r="B1034" s="554"/>
      <c r="C1034" s="382"/>
      <c r="D1034" s="383"/>
      <c r="E1034" s="381"/>
      <c r="F1034" s="1040"/>
      <c r="G1034" s="1038"/>
      <c r="H1034" s="1041"/>
      <c r="I1034" s="381"/>
      <c r="J1034" s="568">
        <f t="shared" si="243"/>
        <v>0</v>
      </c>
      <c r="K1034" s="381"/>
      <c r="L1034" s="381"/>
      <c r="M1034" s="568">
        <f t="shared" si="252"/>
        <v>0</v>
      </c>
      <c r="N1034" s="570">
        <f>IFERROR(VLOOKUP($C1034,Listen!$J$3:$L$39,2,0),0)</f>
        <v>0</v>
      </c>
      <c r="O1034" s="570">
        <f>IFERROR(VLOOKUP($C1034,Listen!$J$3:$L$39,3,0),0)</f>
        <v>0</v>
      </c>
      <c r="P1034" s="453">
        <f t="shared" si="244"/>
        <v>0</v>
      </c>
      <c r="Q1034" s="453">
        <f t="shared" si="253"/>
        <v>0</v>
      </c>
      <c r="R1034" s="453">
        <f t="shared" si="253"/>
        <v>0</v>
      </c>
      <c r="S1034" s="453">
        <f t="shared" si="253"/>
        <v>0</v>
      </c>
      <c r="T1034" s="453">
        <f t="shared" si="253"/>
        <v>0</v>
      </c>
      <c r="U1034" s="453">
        <f t="shared" si="253"/>
        <v>0</v>
      </c>
      <c r="V1034" s="453">
        <f t="shared" si="253"/>
        <v>0</v>
      </c>
      <c r="W1034" s="384">
        <f t="shared" si="254"/>
        <v>0</v>
      </c>
      <c r="X1034" s="565">
        <f>IF(D1034='A. Allgemeine Informationen'!$C$17,$M1034-Y1034,HLOOKUP('A. Allgemeine Informationen'!$C$17-1,$Z$1:$AF$2005,ROW(D1034),FALSE)-$Y1034)</f>
        <v>0</v>
      </c>
      <c r="Y1034" s="384">
        <f>HLOOKUP('A. Allgemeine Informationen'!$C$17,$Z$1:$AF$2005,ROW(D1034),FALSE)</f>
        <v>0</v>
      </c>
      <c r="Z1034" s="565">
        <f t="shared" si="245"/>
        <v>0</v>
      </c>
      <c r="AA1034" s="565">
        <f t="shared" si="246"/>
        <v>0</v>
      </c>
      <c r="AB1034" s="565">
        <f t="shared" si="247"/>
        <v>0</v>
      </c>
      <c r="AC1034" s="565">
        <f t="shared" si="248"/>
        <v>0</v>
      </c>
      <c r="AD1034" s="572">
        <f t="shared" si="249"/>
        <v>0</v>
      </c>
      <c r="AE1034" s="560">
        <f t="shared" si="250"/>
        <v>0</v>
      </c>
      <c r="AF1034" s="561">
        <f t="shared" si="251"/>
        <v>0</v>
      </c>
      <c r="AG1034" s="562"/>
    </row>
    <row r="1035" spans="2:33" s="418" customFormat="1" ht="15" customHeight="1" x14ac:dyDescent="0.2">
      <c r="B1035" s="554"/>
      <c r="C1035" s="382"/>
      <c r="D1035" s="383"/>
      <c r="E1035" s="381"/>
      <c r="F1035" s="1040"/>
      <c r="G1035" s="1038"/>
      <c r="H1035" s="1041"/>
      <c r="I1035" s="381"/>
      <c r="J1035" s="568">
        <f t="shared" si="243"/>
        <v>0</v>
      </c>
      <c r="K1035" s="381"/>
      <c r="L1035" s="381"/>
      <c r="M1035" s="568">
        <f t="shared" si="252"/>
        <v>0</v>
      </c>
      <c r="N1035" s="570">
        <f>IFERROR(VLOOKUP($C1035,Listen!$J$3:$L$39,2,0),0)</f>
        <v>0</v>
      </c>
      <c r="O1035" s="570">
        <f>IFERROR(VLOOKUP($C1035,Listen!$J$3:$L$39,3,0),0)</f>
        <v>0</v>
      </c>
      <c r="P1035" s="453">
        <f t="shared" si="244"/>
        <v>0</v>
      </c>
      <c r="Q1035" s="453">
        <f t="shared" si="253"/>
        <v>0</v>
      </c>
      <c r="R1035" s="453">
        <f t="shared" si="253"/>
        <v>0</v>
      </c>
      <c r="S1035" s="453">
        <f t="shared" si="253"/>
        <v>0</v>
      </c>
      <c r="T1035" s="453">
        <f t="shared" si="253"/>
        <v>0</v>
      </c>
      <c r="U1035" s="453">
        <f t="shared" si="253"/>
        <v>0</v>
      </c>
      <c r="V1035" s="453">
        <f t="shared" si="253"/>
        <v>0</v>
      </c>
      <c r="W1035" s="384">
        <f t="shared" si="254"/>
        <v>0</v>
      </c>
      <c r="X1035" s="565">
        <f>IF(D1035='A. Allgemeine Informationen'!$C$17,$M1035-Y1035,HLOOKUP('A. Allgemeine Informationen'!$C$17-1,$Z$1:$AF$2005,ROW(D1035),FALSE)-$Y1035)</f>
        <v>0</v>
      </c>
      <c r="Y1035" s="384">
        <f>HLOOKUP('A. Allgemeine Informationen'!$C$17,$Z$1:$AF$2005,ROW(D1035),FALSE)</f>
        <v>0</v>
      </c>
      <c r="Z1035" s="565">
        <f t="shared" si="245"/>
        <v>0</v>
      </c>
      <c r="AA1035" s="565">
        <f t="shared" si="246"/>
        <v>0</v>
      </c>
      <c r="AB1035" s="565">
        <f t="shared" si="247"/>
        <v>0</v>
      </c>
      <c r="AC1035" s="565">
        <f t="shared" si="248"/>
        <v>0</v>
      </c>
      <c r="AD1035" s="572">
        <f t="shared" si="249"/>
        <v>0</v>
      </c>
      <c r="AE1035" s="560">
        <f t="shared" si="250"/>
        <v>0</v>
      </c>
      <c r="AF1035" s="561">
        <f t="shared" si="251"/>
        <v>0</v>
      </c>
      <c r="AG1035" s="562"/>
    </row>
    <row r="1036" spans="2:33" s="418" customFormat="1" ht="15" customHeight="1" x14ac:dyDescent="0.2">
      <c r="B1036" s="554"/>
      <c r="C1036" s="382"/>
      <c r="D1036" s="383"/>
      <c r="E1036" s="381"/>
      <c r="F1036" s="1040"/>
      <c r="G1036" s="1038"/>
      <c r="H1036" s="1041"/>
      <c r="I1036" s="381"/>
      <c r="J1036" s="568">
        <f t="shared" si="243"/>
        <v>0</v>
      </c>
      <c r="K1036" s="381"/>
      <c r="L1036" s="381"/>
      <c r="M1036" s="568">
        <f t="shared" si="252"/>
        <v>0</v>
      </c>
      <c r="N1036" s="570">
        <f>IFERROR(VLOOKUP($C1036,Listen!$J$3:$L$39,2,0),0)</f>
        <v>0</v>
      </c>
      <c r="O1036" s="570">
        <f>IFERROR(VLOOKUP($C1036,Listen!$J$3:$L$39,3,0),0)</f>
        <v>0</v>
      </c>
      <c r="P1036" s="453">
        <f t="shared" si="244"/>
        <v>0</v>
      </c>
      <c r="Q1036" s="453">
        <f t="shared" si="253"/>
        <v>0</v>
      </c>
      <c r="R1036" s="453">
        <f t="shared" si="253"/>
        <v>0</v>
      </c>
      <c r="S1036" s="453">
        <f t="shared" si="253"/>
        <v>0</v>
      </c>
      <c r="T1036" s="453">
        <f t="shared" si="253"/>
        <v>0</v>
      </c>
      <c r="U1036" s="453">
        <f t="shared" si="253"/>
        <v>0</v>
      </c>
      <c r="V1036" s="453">
        <f t="shared" si="253"/>
        <v>0</v>
      </c>
      <c r="W1036" s="384">
        <f t="shared" si="254"/>
        <v>0</v>
      </c>
      <c r="X1036" s="565">
        <f>IF(D1036='A. Allgemeine Informationen'!$C$17,$M1036-Y1036,HLOOKUP('A. Allgemeine Informationen'!$C$17-1,$Z$1:$AF$2005,ROW(D1036),FALSE)-$Y1036)</f>
        <v>0</v>
      </c>
      <c r="Y1036" s="384">
        <f>HLOOKUP('A. Allgemeine Informationen'!$C$17,$Z$1:$AF$2005,ROW(D1036),FALSE)</f>
        <v>0</v>
      </c>
      <c r="Z1036" s="565">
        <f t="shared" si="245"/>
        <v>0</v>
      </c>
      <c r="AA1036" s="565">
        <f t="shared" si="246"/>
        <v>0</v>
      </c>
      <c r="AB1036" s="565">
        <f t="shared" si="247"/>
        <v>0</v>
      </c>
      <c r="AC1036" s="565">
        <f t="shared" si="248"/>
        <v>0</v>
      </c>
      <c r="AD1036" s="572">
        <f t="shared" si="249"/>
        <v>0</v>
      </c>
      <c r="AE1036" s="560">
        <f t="shared" si="250"/>
        <v>0</v>
      </c>
      <c r="AF1036" s="561">
        <f t="shared" si="251"/>
        <v>0</v>
      </c>
      <c r="AG1036" s="562"/>
    </row>
    <row r="1037" spans="2:33" s="418" customFormat="1" ht="15" customHeight="1" x14ac:dyDescent="0.2">
      <c r="B1037" s="554"/>
      <c r="C1037" s="382"/>
      <c r="D1037" s="383"/>
      <c r="E1037" s="381"/>
      <c r="F1037" s="1040"/>
      <c r="G1037" s="1038"/>
      <c r="H1037" s="1041"/>
      <c r="I1037" s="381"/>
      <c r="J1037" s="568">
        <f t="shared" si="243"/>
        <v>0</v>
      </c>
      <c r="K1037" s="381"/>
      <c r="L1037" s="381"/>
      <c r="M1037" s="568">
        <f t="shared" si="252"/>
        <v>0</v>
      </c>
      <c r="N1037" s="570">
        <f>IFERROR(VLOOKUP($C1037,Listen!$J$3:$L$39,2,0),0)</f>
        <v>0</v>
      </c>
      <c r="O1037" s="570">
        <f>IFERROR(VLOOKUP($C1037,Listen!$J$3:$L$39,3,0),0)</f>
        <v>0</v>
      </c>
      <c r="P1037" s="453">
        <f t="shared" si="244"/>
        <v>0</v>
      </c>
      <c r="Q1037" s="453">
        <f t="shared" si="253"/>
        <v>0</v>
      </c>
      <c r="R1037" s="453">
        <f t="shared" si="253"/>
        <v>0</v>
      </c>
      <c r="S1037" s="453">
        <f t="shared" si="253"/>
        <v>0</v>
      </c>
      <c r="T1037" s="453">
        <f t="shared" si="253"/>
        <v>0</v>
      </c>
      <c r="U1037" s="453">
        <f t="shared" si="253"/>
        <v>0</v>
      </c>
      <c r="V1037" s="453">
        <f t="shared" si="253"/>
        <v>0</v>
      </c>
      <c r="W1037" s="384">
        <f t="shared" si="254"/>
        <v>0</v>
      </c>
      <c r="X1037" s="565">
        <f>IF(D1037='A. Allgemeine Informationen'!$C$17,$M1037-Y1037,HLOOKUP('A. Allgemeine Informationen'!$C$17-1,$Z$1:$AF$2005,ROW(D1037),FALSE)-$Y1037)</f>
        <v>0</v>
      </c>
      <c r="Y1037" s="384">
        <f>HLOOKUP('A. Allgemeine Informationen'!$C$17,$Z$1:$AF$2005,ROW(D1037),FALSE)</f>
        <v>0</v>
      </c>
      <c r="Z1037" s="565">
        <f t="shared" si="245"/>
        <v>0</v>
      </c>
      <c r="AA1037" s="565">
        <f t="shared" si="246"/>
        <v>0</v>
      </c>
      <c r="AB1037" s="565">
        <f t="shared" si="247"/>
        <v>0</v>
      </c>
      <c r="AC1037" s="565">
        <f t="shared" si="248"/>
        <v>0</v>
      </c>
      <c r="AD1037" s="572">
        <f t="shared" si="249"/>
        <v>0</v>
      </c>
      <c r="AE1037" s="560">
        <f t="shared" si="250"/>
        <v>0</v>
      </c>
      <c r="AF1037" s="561">
        <f t="shared" si="251"/>
        <v>0</v>
      </c>
      <c r="AG1037" s="562"/>
    </row>
    <row r="1038" spans="2:33" s="418" customFormat="1" ht="15" customHeight="1" x14ac:dyDescent="0.2">
      <c r="B1038" s="554"/>
      <c r="C1038" s="382"/>
      <c r="D1038" s="383"/>
      <c r="E1038" s="381"/>
      <c r="F1038" s="1040"/>
      <c r="G1038" s="1038"/>
      <c r="H1038" s="1041"/>
      <c r="I1038" s="381"/>
      <c r="J1038" s="568">
        <f t="shared" si="243"/>
        <v>0</v>
      </c>
      <c r="K1038" s="381"/>
      <c r="L1038" s="381"/>
      <c r="M1038" s="568">
        <f t="shared" si="252"/>
        <v>0</v>
      </c>
      <c r="N1038" s="570">
        <f>IFERROR(VLOOKUP($C1038,Listen!$J$3:$L$39,2,0),0)</f>
        <v>0</v>
      </c>
      <c r="O1038" s="570">
        <f>IFERROR(VLOOKUP($C1038,Listen!$J$3:$L$39,3,0),0)</f>
        <v>0</v>
      </c>
      <c r="P1038" s="453">
        <f t="shared" si="244"/>
        <v>0</v>
      </c>
      <c r="Q1038" s="453">
        <f t="shared" si="253"/>
        <v>0</v>
      </c>
      <c r="R1038" s="453">
        <f t="shared" si="253"/>
        <v>0</v>
      </c>
      <c r="S1038" s="453">
        <f t="shared" si="253"/>
        <v>0</v>
      </c>
      <c r="T1038" s="453">
        <f t="shared" si="253"/>
        <v>0</v>
      </c>
      <c r="U1038" s="453">
        <f t="shared" si="253"/>
        <v>0</v>
      </c>
      <c r="V1038" s="453">
        <f t="shared" si="253"/>
        <v>0</v>
      </c>
      <c r="W1038" s="384">
        <f t="shared" si="254"/>
        <v>0</v>
      </c>
      <c r="X1038" s="565">
        <f>IF(D1038='A. Allgemeine Informationen'!$C$17,$M1038-Y1038,HLOOKUP('A. Allgemeine Informationen'!$C$17-1,$Z$1:$AF$2005,ROW(D1038),FALSE)-$Y1038)</f>
        <v>0</v>
      </c>
      <c r="Y1038" s="384">
        <f>HLOOKUP('A. Allgemeine Informationen'!$C$17,$Z$1:$AF$2005,ROW(D1038),FALSE)</f>
        <v>0</v>
      </c>
      <c r="Z1038" s="565">
        <f t="shared" si="245"/>
        <v>0</v>
      </c>
      <c r="AA1038" s="565">
        <f t="shared" si="246"/>
        <v>0</v>
      </c>
      <c r="AB1038" s="565">
        <f t="shared" si="247"/>
        <v>0</v>
      </c>
      <c r="AC1038" s="565">
        <f t="shared" si="248"/>
        <v>0</v>
      </c>
      <c r="AD1038" s="572">
        <f t="shared" si="249"/>
        <v>0</v>
      </c>
      <c r="AE1038" s="560">
        <f t="shared" si="250"/>
        <v>0</v>
      </c>
      <c r="AF1038" s="561">
        <f t="shared" si="251"/>
        <v>0</v>
      </c>
      <c r="AG1038" s="562"/>
    </row>
    <row r="1039" spans="2:33" s="418" customFormat="1" ht="15" customHeight="1" x14ac:dyDescent="0.2">
      <c r="B1039" s="554"/>
      <c r="C1039" s="382"/>
      <c r="D1039" s="383"/>
      <c r="E1039" s="381"/>
      <c r="F1039" s="1040"/>
      <c r="G1039" s="1038"/>
      <c r="H1039" s="1041"/>
      <c r="I1039" s="381"/>
      <c r="J1039" s="568">
        <f t="shared" si="243"/>
        <v>0</v>
      </c>
      <c r="K1039" s="381"/>
      <c r="L1039" s="381"/>
      <c r="M1039" s="568">
        <f t="shared" si="252"/>
        <v>0</v>
      </c>
      <c r="N1039" s="570">
        <f>IFERROR(VLOOKUP($C1039,Listen!$J$3:$L$39,2,0),0)</f>
        <v>0</v>
      </c>
      <c r="O1039" s="570">
        <f>IFERROR(VLOOKUP($C1039,Listen!$J$3:$L$39,3,0),0)</f>
        <v>0</v>
      </c>
      <c r="P1039" s="453">
        <f t="shared" si="244"/>
        <v>0</v>
      </c>
      <c r="Q1039" s="453">
        <f t="shared" si="253"/>
        <v>0</v>
      </c>
      <c r="R1039" s="453">
        <f t="shared" si="253"/>
        <v>0</v>
      </c>
      <c r="S1039" s="453">
        <f t="shared" si="253"/>
        <v>0</v>
      </c>
      <c r="T1039" s="453">
        <f t="shared" si="253"/>
        <v>0</v>
      </c>
      <c r="U1039" s="453">
        <f t="shared" si="253"/>
        <v>0</v>
      </c>
      <c r="V1039" s="453">
        <f t="shared" si="253"/>
        <v>0</v>
      </c>
      <c r="W1039" s="384">
        <f t="shared" si="254"/>
        <v>0</v>
      </c>
      <c r="X1039" s="565">
        <f>IF(D1039='A. Allgemeine Informationen'!$C$17,$M1039-Y1039,HLOOKUP('A. Allgemeine Informationen'!$C$17-1,$Z$1:$AF$2005,ROW(D1039),FALSE)-$Y1039)</f>
        <v>0</v>
      </c>
      <c r="Y1039" s="384">
        <f>HLOOKUP('A. Allgemeine Informationen'!$C$17,$Z$1:$AF$2005,ROW(D1039),FALSE)</f>
        <v>0</v>
      </c>
      <c r="Z1039" s="565">
        <f t="shared" si="245"/>
        <v>0</v>
      </c>
      <c r="AA1039" s="565">
        <f t="shared" si="246"/>
        <v>0</v>
      </c>
      <c r="AB1039" s="565">
        <f t="shared" si="247"/>
        <v>0</v>
      </c>
      <c r="AC1039" s="565">
        <f t="shared" si="248"/>
        <v>0</v>
      </c>
      <c r="AD1039" s="572">
        <f t="shared" si="249"/>
        <v>0</v>
      </c>
      <c r="AE1039" s="560">
        <f t="shared" si="250"/>
        <v>0</v>
      </c>
      <c r="AF1039" s="561">
        <f t="shared" si="251"/>
        <v>0</v>
      </c>
      <c r="AG1039" s="562"/>
    </row>
    <row r="1040" spans="2:33" s="418" customFormat="1" ht="15" customHeight="1" x14ac:dyDescent="0.2">
      <c r="B1040" s="554"/>
      <c r="C1040" s="382"/>
      <c r="D1040" s="383"/>
      <c r="E1040" s="381"/>
      <c r="F1040" s="1040"/>
      <c r="G1040" s="1038"/>
      <c r="H1040" s="1041"/>
      <c r="I1040" s="381"/>
      <c r="J1040" s="568">
        <f t="shared" si="243"/>
        <v>0</v>
      </c>
      <c r="K1040" s="381"/>
      <c r="L1040" s="381"/>
      <c r="M1040" s="568">
        <f t="shared" si="252"/>
        <v>0</v>
      </c>
      <c r="N1040" s="570">
        <f>IFERROR(VLOOKUP($C1040,Listen!$J$3:$L$39,2,0),0)</f>
        <v>0</v>
      </c>
      <c r="O1040" s="570">
        <f>IFERROR(VLOOKUP($C1040,Listen!$J$3:$L$39,3,0),0)</f>
        <v>0</v>
      </c>
      <c r="P1040" s="453">
        <f t="shared" si="244"/>
        <v>0</v>
      </c>
      <c r="Q1040" s="453">
        <f t="shared" si="253"/>
        <v>0</v>
      </c>
      <c r="R1040" s="453">
        <f t="shared" si="253"/>
        <v>0</v>
      </c>
      <c r="S1040" s="453">
        <f t="shared" si="253"/>
        <v>0</v>
      </c>
      <c r="T1040" s="453">
        <f t="shared" si="253"/>
        <v>0</v>
      </c>
      <c r="U1040" s="453">
        <f t="shared" si="253"/>
        <v>0</v>
      </c>
      <c r="V1040" s="453">
        <f t="shared" si="253"/>
        <v>0</v>
      </c>
      <c r="W1040" s="384">
        <f t="shared" si="254"/>
        <v>0</v>
      </c>
      <c r="X1040" s="565">
        <f>IF(D1040='A. Allgemeine Informationen'!$C$17,$M1040-Y1040,HLOOKUP('A. Allgemeine Informationen'!$C$17-1,$Z$1:$AF$2005,ROW(D1040),FALSE)-$Y1040)</f>
        <v>0</v>
      </c>
      <c r="Y1040" s="384">
        <f>HLOOKUP('A. Allgemeine Informationen'!$C$17,$Z$1:$AF$2005,ROW(D1040),FALSE)</f>
        <v>0</v>
      </c>
      <c r="Z1040" s="565">
        <f t="shared" si="245"/>
        <v>0</v>
      </c>
      <c r="AA1040" s="565">
        <f t="shared" si="246"/>
        <v>0</v>
      </c>
      <c r="AB1040" s="565">
        <f t="shared" si="247"/>
        <v>0</v>
      </c>
      <c r="AC1040" s="565">
        <f t="shared" si="248"/>
        <v>0</v>
      </c>
      <c r="AD1040" s="572">
        <f t="shared" si="249"/>
        <v>0</v>
      </c>
      <c r="AE1040" s="560">
        <f t="shared" si="250"/>
        <v>0</v>
      </c>
      <c r="AF1040" s="561">
        <f t="shared" si="251"/>
        <v>0</v>
      </c>
      <c r="AG1040" s="562"/>
    </row>
    <row r="1041" spans="2:33" s="418" customFormat="1" ht="15" customHeight="1" x14ac:dyDescent="0.2">
      <c r="B1041" s="554"/>
      <c r="C1041" s="382"/>
      <c r="D1041" s="383"/>
      <c r="E1041" s="381"/>
      <c r="F1041" s="1040"/>
      <c r="G1041" s="1038"/>
      <c r="H1041" s="1041"/>
      <c r="I1041" s="381"/>
      <c r="J1041" s="568">
        <f t="shared" si="243"/>
        <v>0</v>
      </c>
      <c r="K1041" s="381"/>
      <c r="L1041" s="381"/>
      <c r="M1041" s="568">
        <f t="shared" si="252"/>
        <v>0</v>
      </c>
      <c r="N1041" s="570">
        <f>IFERROR(VLOOKUP($C1041,Listen!$J$3:$L$39,2,0),0)</f>
        <v>0</v>
      </c>
      <c r="O1041" s="570">
        <f>IFERROR(VLOOKUP($C1041,Listen!$J$3:$L$39,3,0),0)</f>
        <v>0</v>
      </c>
      <c r="P1041" s="453">
        <f t="shared" si="244"/>
        <v>0</v>
      </c>
      <c r="Q1041" s="453">
        <f t="shared" si="253"/>
        <v>0</v>
      </c>
      <c r="R1041" s="453">
        <f t="shared" si="253"/>
        <v>0</v>
      </c>
      <c r="S1041" s="453">
        <f t="shared" si="253"/>
        <v>0</v>
      </c>
      <c r="T1041" s="453">
        <f t="shared" si="253"/>
        <v>0</v>
      </c>
      <c r="U1041" s="453">
        <f t="shared" si="253"/>
        <v>0</v>
      </c>
      <c r="V1041" s="453">
        <f t="shared" si="253"/>
        <v>0</v>
      </c>
      <c r="W1041" s="384">
        <f t="shared" si="254"/>
        <v>0</v>
      </c>
      <c r="X1041" s="565">
        <f>IF(D1041='A. Allgemeine Informationen'!$C$17,$M1041-Y1041,HLOOKUP('A. Allgemeine Informationen'!$C$17-1,$Z$1:$AF$2005,ROW(D1041),FALSE)-$Y1041)</f>
        <v>0</v>
      </c>
      <c r="Y1041" s="384">
        <f>HLOOKUP('A. Allgemeine Informationen'!$C$17,$Z$1:$AF$2005,ROW(D1041),FALSE)</f>
        <v>0</v>
      </c>
      <c r="Z1041" s="565">
        <f t="shared" si="245"/>
        <v>0</v>
      </c>
      <c r="AA1041" s="565">
        <f t="shared" si="246"/>
        <v>0</v>
      </c>
      <c r="AB1041" s="565">
        <f t="shared" si="247"/>
        <v>0</v>
      </c>
      <c r="AC1041" s="565">
        <f t="shared" si="248"/>
        <v>0</v>
      </c>
      <c r="AD1041" s="572">
        <f t="shared" si="249"/>
        <v>0</v>
      </c>
      <c r="AE1041" s="560">
        <f t="shared" si="250"/>
        <v>0</v>
      </c>
      <c r="AF1041" s="561">
        <f t="shared" si="251"/>
        <v>0</v>
      </c>
      <c r="AG1041" s="562"/>
    </row>
    <row r="1042" spans="2:33" s="418" customFormat="1" ht="15" customHeight="1" x14ac:dyDescent="0.2">
      <c r="B1042" s="554"/>
      <c r="C1042" s="382"/>
      <c r="D1042" s="383"/>
      <c r="E1042" s="381"/>
      <c r="F1042" s="1040"/>
      <c r="G1042" s="1038"/>
      <c r="H1042" s="1041"/>
      <c r="I1042" s="381"/>
      <c r="J1042" s="568">
        <f t="shared" si="243"/>
        <v>0</v>
      </c>
      <c r="K1042" s="381"/>
      <c r="L1042" s="381"/>
      <c r="M1042" s="568">
        <f t="shared" si="252"/>
        <v>0</v>
      </c>
      <c r="N1042" s="570">
        <f>IFERROR(VLOOKUP($C1042,Listen!$J$3:$L$39,2,0),0)</f>
        <v>0</v>
      </c>
      <c r="O1042" s="570">
        <f>IFERROR(VLOOKUP($C1042,Listen!$J$3:$L$39,3,0),0)</f>
        <v>0</v>
      </c>
      <c r="P1042" s="453">
        <f t="shared" si="244"/>
        <v>0</v>
      </c>
      <c r="Q1042" s="453">
        <f t="shared" si="253"/>
        <v>0</v>
      </c>
      <c r="R1042" s="453">
        <f t="shared" si="253"/>
        <v>0</v>
      </c>
      <c r="S1042" s="453">
        <f t="shared" si="253"/>
        <v>0</v>
      </c>
      <c r="T1042" s="453">
        <f t="shared" si="253"/>
        <v>0</v>
      </c>
      <c r="U1042" s="453">
        <f t="shared" si="253"/>
        <v>0</v>
      </c>
      <c r="V1042" s="453">
        <f t="shared" si="253"/>
        <v>0</v>
      </c>
      <c r="W1042" s="384">
        <f t="shared" si="254"/>
        <v>0</v>
      </c>
      <c r="X1042" s="565">
        <f>IF(D1042='A. Allgemeine Informationen'!$C$17,$M1042-Y1042,HLOOKUP('A. Allgemeine Informationen'!$C$17-1,$Z$1:$AF$2005,ROW(D1042),FALSE)-$Y1042)</f>
        <v>0</v>
      </c>
      <c r="Y1042" s="384">
        <f>HLOOKUP('A. Allgemeine Informationen'!$C$17,$Z$1:$AF$2005,ROW(D1042),FALSE)</f>
        <v>0</v>
      </c>
      <c r="Z1042" s="565">
        <f t="shared" si="245"/>
        <v>0</v>
      </c>
      <c r="AA1042" s="565">
        <f t="shared" si="246"/>
        <v>0</v>
      </c>
      <c r="AB1042" s="565">
        <f t="shared" si="247"/>
        <v>0</v>
      </c>
      <c r="AC1042" s="565">
        <f t="shared" si="248"/>
        <v>0</v>
      </c>
      <c r="AD1042" s="572">
        <f t="shared" si="249"/>
        <v>0</v>
      </c>
      <c r="AE1042" s="560">
        <f t="shared" si="250"/>
        <v>0</v>
      </c>
      <c r="AF1042" s="561">
        <f t="shared" si="251"/>
        <v>0</v>
      </c>
      <c r="AG1042" s="562"/>
    </row>
    <row r="1043" spans="2:33" s="418" customFormat="1" ht="15" customHeight="1" x14ac:dyDescent="0.2">
      <c r="B1043" s="554"/>
      <c r="C1043" s="382"/>
      <c r="D1043" s="383"/>
      <c r="E1043" s="381"/>
      <c r="F1043" s="1040"/>
      <c r="G1043" s="1038"/>
      <c r="H1043" s="1041"/>
      <c r="I1043" s="381"/>
      <c r="J1043" s="568">
        <f t="shared" si="243"/>
        <v>0</v>
      </c>
      <c r="K1043" s="381"/>
      <c r="L1043" s="381"/>
      <c r="M1043" s="568">
        <f t="shared" si="252"/>
        <v>0</v>
      </c>
      <c r="N1043" s="570">
        <f>IFERROR(VLOOKUP($C1043,Listen!$J$3:$L$39,2,0),0)</f>
        <v>0</v>
      </c>
      <c r="O1043" s="570">
        <f>IFERROR(VLOOKUP($C1043,Listen!$J$3:$L$39,3,0),0)</f>
        <v>0</v>
      </c>
      <c r="P1043" s="453">
        <f t="shared" si="244"/>
        <v>0</v>
      </c>
      <c r="Q1043" s="453">
        <f t="shared" si="253"/>
        <v>0</v>
      </c>
      <c r="R1043" s="453">
        <f t="shared" si="253"/>
        <v>0</v>
      </c>
      <c r="S1043" s="453">
        <f t="shared" si="253"/>
        <v>0</v>
      </c>
      <c r="T1043" s="453">
        <f t="shared" si="253"/>
        <v>0</v>
      </c>
      <c r="U1043" s="453">
        <f t="shared" si="253"/>
        <v>0</v>
      </c>
      <c r="V1043" s="453">
        <f t="shared" si="253"/>
        <v>0</v>
      </c>
      <c r="W1043" s="384">
        <f t="shared" si="254"/>
        <v>0</v>
      </c>
      <c r="X1043" s="565">
        <f>IF(D1043='A. Allgemeine Informationen'!$C$17,$M1043-Y1043,HLOOKUP('A. Allgemeine Informationen'!$C$17-1,$Z$1:$AF$2005,ROW(D1043),FALSE)-$Y1043)</f>
        <v>0</v>
      </c>
      <c r="Y1043" s="384">
        <f>HLOOKUP('A. Allgemeine Informationen'!$C$17,$Z$1:$AF$2005,ROW(D1043),FALSE)</f>
        <v>0</v>
      </c>
      <c r="Z1043" s="565">
        <f t="shared" si="245"/>
        <v>0</v>
      </c>
      <c r="AA1043" s="565">
        <f t="shared" si="246"/>
        <v>0</v>
      </c>
      <c r="AB1043" s="565">
        <f t="shared" si="247"/>
        <v>0</v>
      </c>
      <c r="AC1043" s="565">
        <f t="shared" si="248"/>
        <v>0</v>
      </c>
      <c r="AD1043" s="572">
        <f t="shared" si="249"/>
        <v>0</v>
      </c>
      <c r="AE1043" s="560">
        <f t="shared" si="250"/>
        <v>0</v>
      </c>
      <c r="AF1043" s="561">
        <f t="shared" si="251"/>
        <v>0</v>
      </c>
      <c r="AG1043" s="562"/>
    </row>
    <row r="1044" spans="2:33" s="418" customFormat="1" ht="15" customHeight="1" x14ac:dyDescent="0.2">
      <c r="B1044" s="554"/>
      <c r="C1044" s="382"/>
      <c r="D1044" s="383"/>
      <c r="E1044" s="381"/>
      <c r="F1044" s="1040"/>
      <c r="G1044" s="1038"/>
      <c r="H1044" s="1041"/>
      <c r="I1044" s="381"/>
      <c r="J1044" s="568">
        <f t="shared" si="243"/>
        <v>0</v>
      </c>
      <c r="K1044" s="381"/>
      <c r="L1044" s="381"/>
      <c r="M1044" s="568">
        <f t="shared" si="252"/>
        <v>0</v>
      </c>
      <c r="N1044" s="570">
        <f>IFERROR(VLOOKUP($C1044,Listen!$J$3:$L$39,2,0),0)</f>
        <v>0</v>
      </c>
      <c r="O1044" s="570">
        <f>IFERROR(VLOOKUP($C1044,Listen!$J$3:$L$39,3,0),0)</f>
        <v>0</v>
      </c>
      <c r="P1044" s="453">
        <f t="shared" si="244"/>
        <v>0</v>
      </c>
      <c r="Q1044" s="453">
        <f t="shared" si="253"/>
        <v>0</v>
      </c>
      <c r="R1044" s="453">
        <f t="shared" si="253"/>
        <v>0</v>
      </c>
      <c r="S1044" s="453">
        <f t="shared" si="253"/>
        <v>0</v>
      </c>
      <c r="T1044" s="453">
        <f t="shared" si="253"/>
        <v>0</v>
      </c>
      <c r="U1044" s="453">
        <f t="shared" si="253"/>
        <v>0</v>
      </c>
      <c r="V1044" s="453">
        <f t="shared" si="253"/>
        <v>0</v>
      </c>
      <c r="W1044" s="384">
        <f t="shared" si="254"/>
        <v>0</v>
      </c>
      <c r="X1044" s="565">
        <f>IF(D1044='A. Allgemeine Informationen'!$C$17,$M1044-Y1044,HLOOKUP('A. Allgemeine Informationen'!$C$17-1,$Z$1:$AF$2005,ROW(D1044),FALSE)-$Y1044)</f>
        <v>0</v>
      </c>
      <c r="Y1044" s="384">
        <f>HLOOKUP('A. Allgemeine Informationen'!$C$17,$Z$1:$AF$2005,ROW(D1044),FALSE)</f>
        <v>0</v>
      </c>
      <c r="Z1044" s="565">
        <f t="shared" si="245"/>
        <v>0</v>
      </c>
      <c r="AA1044" s="565">
        <f t="shared" si="246"/>
        <v>0</v>
      </c>
      <c r="AB1044" s="565">
        <f t="shared" si="247"/>
        <v>0</v>
      </c>
      <c r="AC1044" s="565">
        <f t="shared" si="248"/>
        <v>0</v>
      </c>
      <c r="AD1044" s="572">
        <f t="shared" si="249"/>
        <v>0</v>
      </c>
      <c r="AE1044" s="560">
        <f t="shared" si="250"/>
        <v>0</v>
      </c>
      <c r="AF1044" s="561">
        <f t="shared" si="251"/>
        <v>0</v>
      </c>
      <c r="AG1044" s="562"/>
    </row>
    <row r="1045" spans="2:33" s="418" customFormat="1" ht="15" customHeight="1" x14ac:dyDescent="0.2">
      <c r="B1045" s="554"/>
      <c r="C1045" s="382"/>
      <c r="D1045" s="383"/>
      <c r="E1045" s="381"/>
      <c r="F1045" s="1040"/>
      <c r="G1045" s="1038"/>
      <c r="H1045" s="1041"/>
      <c r="I1045" s="381"/>
      <c r="J1045" s="568">
        <f t="shared" si="243"/>
        <v>0</v>
      </c>
      <c r="K1045" s="381"/>
      <c r="L1045" s="381"/>
      <c r="M1045" s="568">
        <f t="shared" si="252"/>
        <v>0</v>
      </c>
      <c r="N1045" s="570">
        <f>IFERROR(VLOOKUP($C1045,Listen!$J$3:$L$39,2,0),0)</f>
        <v>0</v>
      </c>
      <c r="O1045" s="570">
        <f>IFERROR(VLOOKUP($C1045,Listen!$J$3:$L$39,3,0),0)</f>
        <v>0</v>
      </c>
      <c r="P1045" s="453">
        <f t="shared" si="244"/>
        <v>0</v>
      </c>
      <c r="Q1045" s="453">
        <f t="shared" si="253"/>
        <v>0</v>
      </c>
      <c r="R1045" s="453">
        <f t="shared" si="253"/>
        <v>0</v>
      </c>
      <c r="S1045" s="453">
        <f t="shared" si="253"/>
        <v>0</v>
      </c>
      <c r="T1045" s="453">
        <f t="shared" si="253"/>
        <v>0</v>
      </c>
      <c r="U1045" s="453">
        <f t="shared" si="253"/>
        <v>0</v>
      </c>
      <c r="V1045" s="453">
        <f t="shared" si="253"/>
        <v>0</v>
      </c>
      <c r="W1045" s="384">
        <f t="shared" si="254"/>
        <v>0</v>
      </c>
      <c r="X1045" s="565">
        <f>IF(D1045='A. Allgemeine Informationen'!$C$17,$M1045-Y1045,HLOOKUP('A. Allgemeine Informationen'!$C$17-1,$Z$1:$AF$2005,ROW(D1045),FALSE)-$Y1045)</f>
        <v>0</v>
      </c>
      <c r="Y1045" s="384">
        <f>HLOOKUP('A. Allgemeine Informationen'!$C$17,$Z$1:$AF$2005,ROW(D1045),FALSE)</f>
        <v>0</v>
      </c>
      <c r="Z1045" s="565">
        <f t="shared" si="245"/>
        <v>0</v>
      </c>
      <c r="AA1045" s="565">
        <f t="shared" si="246"/>
        <v>0</v>
      </c>
      <c r="AB1045" s="565">
        <f t="shared" si="247"/>
        <v>0</v>
      </c>
      <c r="AC1045" s="565">
        <f t="shared" si="248"/>
        <v>0</v>
      </c>
      <c r="AD1045" s="572">
        <f t="shared" si="249"/>
        <v>0</v>
      </c>
      <c r="AE1045" s="560">
        <f t="shared" si="250"/>
        <v>0</v>
      </c>
      <c r="AF1045" s="561">
        <f t="shared" si="251"/>
        <v>0</v>
      </c>
      <c r="AG1045" s="562"/>
    </row>
    <row r="1046" spans="2:33" s="418" customFormat="1" ht="15" customHeight="1" x14ac:dyDescent="0.2">
      <c r="B1046" s="554"/>
      <c r="C1046" s="382"/>
      <c r="D1046" s="383"/>
      <c r="E1046" s="381"/>
      <c r="F1046" s="1040"/>
      <c r="G1046" s="1038"/>
      <c r="H1046" s="1041"/>
      <c r="I1046" s="381"/>
      <c r="J1046" s="568">
        <f t="shared" si="243"/>
        <v>0</v>
      </c>
      <c r="K1046" s="381"/>
      <c r="L1046" s="381"/>
      <c r="M1046" s="568">
        <f t="shared" si="252"/>
        <v>0</v>
      </c>
      <c r="N1046" s="570">
        <f>IFERROR(VLOOKUP($C1046,Listen!$J$3:$L$39,2,0),0)</f>
        <v>0</v>
      </c>
      <c r="O1046" s="570">
        <f>IFERROR(VLOOKUP($C1046,Listen!$J$3:$L$39,3,0),0)</f>
        <v>0</v>
      </c>
      <c r="P1046" s="453">
        <f t="shared" si="244"/>
        <v>0</v>
      </c>
      <c r="Q1046" s="453">
        <f t="shared" si="253"/>
        <v>0</v>
      </c>
      <c r="R1046" s="453">
        <f t="shared" si="253"/>
        <v>0</v>
      </c>
      <c r="S1046" s="453">
        <f t="shared" si="253"/>
        <v>0</v>
      </c>
      <c r="T1046" s="453">
        <f t="shared" si="253"/>
        <v>0</v>
      </c>
      <c r="U1046" s="453">
        <f t="shared" si="253"/>
        <v>0</v>
      </c>
      <c r="V1046" s="453">
        <f t="shared" si="253"/>
        <v>0</v>
      </c>
      <c r="W1046" s="384">
        <f t="shared" si="254"/>
        <v>0</v>
      </c>
      <c r="X1046" s="565">
        <f>IF(D1046='A. Allgemeine Informationen'!$C$17,$M1046-Y1046,HLOOKUP('A. Allgemeine Informationen'!$C$17-1,$Z$1:$AF$2005,ROW(D1046),FALSE)-$Y1046)</f>
        <v>0</v>
      </c>
      <c r="Y1046" s="384">
        <f>HLOOKUP('A. Allgemeine Informationen'!$C$17,$Z$1:$AF$2005,ROW(D1046),FALSE)</f>
        <v>0</v>
      </c>
      <c r="Z1046" s="565">
        <f t="shared" si="245"/>
        <v>0</v>
      </c>
      <c r="AA1046" s="565">
        <f t="shared" si="246"/>
        <v>0</v>
      </c>
      <c r="AB1046" s="565">
        <f t="shared" si="247"/>
        <v>0</v>
      </c>
      <c r="AC1046" s="565">
        <f t="shared" si="248"/>
        <v>0</v>
      </c>
      <c r="AD1046" s="572">
        <f t="shared" si="249"/>
        <v>0</v>
      </c>
      <c r="AE1046" s="560">
        <f t="shared" si="250"/>
        <v>0</v>
      </c>
      <c r="AF1046" s="561">
        <f t="shared" si="251"/>
        <v>0</v>
      </c>
      <c r="AG1046" s="562"/>
    </row>
    <row r="1047" spans="2:33" s="418" customFormat="1" ht="15" customHeight="1" x14ac:dyDescent="0.2">
      <c r="B1047" s="554"/>
      <c r="C1047" s="382"/>
      <c r="D1047" s="383"/>
      <c r="E1047" s="381"/>
      <c r="F1047" s="1040"/>
      <c r="G1047" s="1038"/>
      <c r="H1047" s="1041"/>
      <c r="I1047" s="381"/>
      <c r="J1047" s="568">
        <f t="shared" si="243"/>
        <v>0</v>
      </c>
      <c r="K1047" s="381"/>
      <c r="L1047" s="381"/>
      <c r="M1047" s="568">
        <f t="shared" si="252"/>
        <v>0</v>
      </c>
      <c r="N1047" s="570">
        <f>IFERROR(VLOOKUP($C1047,Listen!$J$3:$L$39,2,0),0)</f>
        <v>0</v>
      </c>
      <c r="O1047" s="570">
        <f>IFERROR(VLOOKUP($C1047,Listen!$J$3:$L$39,3,0),0)</f>
        <v>0</v>
      </c>
      <c r="P1047" s="453">
        <f t="shared" si="244"/>
        <v>0</v>
      </c>
      <c r="Q1047" s="453">
        <f t="shared" ref="Q1047:V1062" si="255">P1047</f>
        <v>0</v>
      </c>
      <c r="R1047" s="453">
        <f t="shared" si="255"/>
        <v>0</v>
      </c>
      <c r="S1047" s="453">
        <f t="shared" si="255"/>
        <v>0</v>
      </c>
      <c r="T1047" s="453">
        <f t="shared" si="255"/>
        <v>0</v>
      </c>
      <c r="U1047" s="453">
        <f t="shared" si="255"/>
        <v>0</v>
      </c>
      <c r="V1047" s="453">
        <f t="shared" si="255"/>
        <v>0</v>
      </c>
      <c r="W1047" s="384">
        <f t="shared" si="254"/>
        <v>0</v>
      </c>
      <c r="X1047" s="565">
        <f>IF(D1047='A. Allgemeine Informationen'!$C$17,$M1047-Y1047,HLOOKUP('A. Allgemeine Informationen'!$C$17-1,$Z$1:$AF$2005,ROW(D1047),FALSE)-$Y1047)</f>
        <v>0</v>
      </c>
      <c r="Y1047" s="384">
        <f>HLOOKUP('A. Allgemeine Informationen'!$C$17,$Z$1:$AF$2005,ROW(D1047),FALSE)</f>
        <v>0</v>
      </c>
      <c r="Z1047" s="565">
        <f t="shared" si="245"/>
        <v>0</v>
      </c>
      <c r="AA1047" s="565">
        <f t="shared" si="246"/>
        <v>0</v>
      </c>
      <c r="AB1047" s="565">
        <f t="shared" si="247"/>
        <v>0</v>
      </c>
      <c r="AC1047" s="565">
        <f t="shared" si="248"/>
        <v>0</v>
      </c>
      <c r="AD1047" s="572">
        <f t="shared" si="249"/>
        <v>0</v>
      </c>
      <c r="AE1047" s="560">
        <f t="shared" si="250"/>
        <v>0</v>
      </c>
      <c r="AF1047" s="561">
        <f t="shared" si="251"/>
        <v>0</v>
      </c>
      <c r="AG1047" s="562"/>
    </row>
    <row r="1048" spans="2:33" s="418" customFormat="1" ht="15" customHeight="1" x14ac:dyDescent="0.2">
      <c r="B1048" s="554"/>
      <c r="C1048" s="382"/>
      <c r="D1048" s="383"/>
      <c r="E1048" s="381"/>
      <c r="F1048" s="1040"/>
      <c r="G1048" s="1038"/>
      <c r="H1048" s="1041"/>
      <c r="I1048" s="381"/>
      <c r="J1048" s="568">
        <f t="shared" si="243"/>
        <v>0</v>
      </c>
      <c r="K1048" s="381"/>
      <c r="L1048" s="381"/>
      <c r="M1048" s="568">
        <f t="shared" si="252"/>
        <v>0</v>
      </c>
      <c r="N1048" s="570">
        <f>IFERROR(VLOOKUP($C1048,Listen!$J$3:$L$39,2,0),0)</f>
        <v>0</v>
      </c>
      <c r="O1048" s="570">
        <f>IFERROR(VLOOKUP($C1048,Listen!$J$3:$L$39,3,0),0)</f>
        <v>0</v>
      </c>
      <c r="P1048" s="453">
        <f t="shared" si="244"/>
        <v>0</v>
      </c>
      <c r="Q1048" s="453">
        <f t="shared" si="255"/>
        <v>0</v>
      </c>
      <c r="R1048" s="453">
        <f t="shared" si="255"/>
        <v>0</v>
      </c>
      <c r="S1048" s="453">
        <f t="shared" si="255"/>
        <v>0</v>
      </c>
      <c r="T1048" s="453">
        <f t="shared" si="255"/>
        <v>0</v>
      </c>
      <c r="U1048" s="453">
        <f t="shared" si="255"/>
        <v>0</v>
      </c>
      <c r="V1048" s="453">
        <f t="shared" si="255"/>
        <v>0</v>
      </c>
      <c r="W1048" s="384">
        <f t="shared" si="254"/>
        <v>0</v>
      </c>
      <c r="X1048" s="565">
        <f>IF(D1048='A. Allgemeine Informationen'!$C$17,$M1048-Y1048,HLOOKUP('A. Allgemeine Informationen'!$C$17-1,$Z$1:$AF$2005,ROW(D1048),FALSE)-$Y1048)</f>
        <v>0</v>
      </c>
      <c r="Y1048" s="384">
        <f>HLOOKUP('A. Allgemeine Informationen'!$C$17,$Z$1:$AF$2005,ROW(D1048),FALSE)</f>
        <v>0</v>
      </c>
      <c r="Z1048" s="565">
        <f t="shared" si="245"/>
        <v>0</v>
      </c>
      <c r="AA1048" s="565">
        <f t="shared" si="246"/>
        <v>0</v>
      </c>
      <c r="AB1048" s="565">
        <f t="shared" si="247"/>
        <v>0</v>
      </c>
      <c r="AC1048" s="565">
        <f t="shared" si="248"/>
        <v>0</v>
      </c>
      <c r="AD1048" s="572">
        <f t="shared" si="249"/>
        <v>0</v>
      </c>
      <c r="AE1048" s="560">
        <f t="shared" si="250"/>
        <v>0</v>
      </c>
      <c r="AF1048" s="561">
        <f t="shared" si="251"/>
        <v>0</v>
      </c>
      <c r="AG1048" s="562"/>
    </row>
    <row r="1049" spans="2:33" s="418" customFormat="1" ht="15" customHeight="1" x14ac:dyDescent="0.2">
      <c r="B1049" s="554"/>
      <c r="C1049" s="382"/>
      <c r="D1049" s="383"/>
      <c r="E1049" s="381"/>
      <c r="F1049" s="1040"/>
      <c r="G1049" s="1038"/>
      <c r="H1049" s="1041"/>
      <c r="I1049" s="381"/>
      <c r="J1049" s="568">
        <f t="shared" si="243"/>
        <v>0</v>
      </c>
      <c r="K1049" s="381"/>
      <c r="L1049" s="381"/>
      <c r="M1049" s="568">
        <f t="shared" si="252"/>
        <v>0</v>
      </c>
      <c r="N1049" s="570">
        <f>IFERROR(VLOOKUP($C1049,Listen!$J$3:$L$39,2,0),0)</f>
        <v>0</v>
      </c>
      <c r="O1049" s="570">
        <f>IFERROR(VLOOKUP($C1049,Listen!$J$3:$L$39,3,0),0)</f>
        <v>0</v>
      </c>
      <c r="P1049" s="453">
        <f t="shared" si="244"/>
        <v>0</v>
      </c>
      <c r="Q1049" s="453">
        <f t="shared" si="255"/>
        <v>0</v>
      </c>
      <c r="R1049" s="453">
        <f t="shared" si="255"/>
        <v>0</v>
      </c>
      <c r="S1049" s="453">
        <f t="shared" si="255"/>
        <v>0</v>
      </c>
      <c r="T1049" s="453">
        <f t="shared" si="255"/>
        <v>0</v>
      </c>
      <c r="U1049" s="453">
        <f t="shared" si="255"/>
        <v>0</v>
      </c>
      <c r="V1049" s="453">
        <f t="shared" si="255"/>
        <v>0</v>
      </c>
      <c r="W1049" s="384">
        <f t="shared" si="254"/>
        <v>0</v>
      </c>
      <c r="X1049" s="565">
        <f>IF(D1049='A. Allgemeine Informationen'!$C$17,$M1049-Y1049,HLOOKUP('A. Allgemeine Informationen'!$C$17-1,$Z$1:$AF$2005,ROW(D1049),FALSE)-$Y1049)</f>
        <v>0</v>
      </c>
      <c r="Y1049" s="384">
        <f>HLOOKUP('A. Allgemeine Informationen'!$C$17,$Z$1:$AF$2005,ROW(D1049),FALSE)</f>
        <v>0</v>
      </c>
      <c r="Z1049" s="565">
        <f t="shared" si="245"/>
        <v>0</v>
      </c>
      <c r="AA1049" s="565">
        <f t="shared" si="246"/>
        <v>0</v>
      </c>
      <c r="AB1049" s="565">
        <f t="shared" si="247"/>
        <v>0</v>
      </c>
      <c r="AC1049" s="565">
        <f t="shared" si="248"/>
        <v>0</v>
      </c>
      <c r="AD1049" s="572">
        <f t="shared" si="249"/>
        <v>0</v>
      </c>
      <c r="AE1049" s="560">
        <f t="shared" si="250"/>
        <v>0</v>
      </c>
      <c r="AF1049" s="561">
        <f t="shared" si="251"/>
        <v>0</v>
      </c>
      <c r="AG1049" s="562"/>
    </row>
    <row r="1050" spans="2:33" s="418" customFormat="1" ht="15" customHeight="1" x14ac:dyDescent="0.2">
      <c r="B1050" s="554"/>
      <c r="C1050" s="382"/>
      <c r="D1050" s="383"/>
      <c r="E1050" s="381"/>
      <c r="F1050" s="1040"/>
      <c r="G1050" s="1038"/>
      <c r="H1050" s="1041"/>
      <c r="I1050" s="381"/>
      <c r="J1050" s="568">
        <f t="shared" si="243"/>
        <v>0</v>
      </c>
      <c r="K1050" s="381"/>
      <c r="L1050" s="381"/>
      <c r="M1050" s="568">
        <f t="shared" si="252"/>
        <v>0</v>
      </c>
      <c r="N1050" s="570">
        <f>IFERROR(VLOOKUP($C1050,Listen!$J$3:$L$39,2,0),0)</f>
        <v>0</v>
      </c>
      <c r="O1050" s="570">
        <f>IFERROR(VLOOKUP($C1050,Listen!$J$3:$L$39,3,0),0)</f>
        <v>0</v>
      </c>
      <c r="P1050" s="453">
        <f t="shared" si="244"/>
        <v>0</v>
      </c>
      <c r="Q1050" s="453">
        <f t="shared" si="255"/>
        <v>0</v>
      </c>
      <c r="R1050" s="453">
        <f t="shared" si="255"/>
        <v>0</v>
      </c>
      <c r="S1050" s="453">
        <f t="shared" si="255"/>
        <v>0</v>
      </c>
      <c r="T1050" s="453">
        <f t="shared" si="255"/>
        <v>0</v>
      </c>
      <c r="U1050" s="453">
        <f t="shared" si="255"/>
        <v>0</v>
      </c>
      <c r="V1050" s="453">
        <f t="shared" si="255"/>
        <v>0</v>
      </c>
      <c r="W1050" s="384">
        <f t="shared" si="254"/>
        <v>0</v>
      </c>
      <c r="X1050" s="565">
        <f>IF(D1050='A. Allgemeine Informationen'!$C$17,$M1050-Y1050,HLOOKUP('A. Allgemeine Informationen'!$C$17-1,$Z$1:$AF$2005,ROW(D1050),FALSE)-$Y1050)</f>
        <v>0</v>
      </c>
      <c r="Y1050" s="384">
        <f>HLOOKUP('A. Allgemeine Informationen'!$C$17,$Z$1:$AF$2005,ROW(D1050),FALSE)</f>
        <v>0</v>
      </c>
      <c r="Z1050" s="565">
        <f t="shared" si="245"/>
        <v>0</v>
      </c>
      <c r="AA1050" s="565">
        <f t="shared" si="246"/>
        <v>0</v>
      </c>
      <c r="AB1050" s="565">
        <f t="shared" si="247"/>
        <v>0</v>
      </c>
      <c r="AC1050" s="565">
        <f t="shared" si="248"/>
        <v>0</v>
      </c>
      <c r="AD1050" s="572">
        <f t="shared" si="249"/>
        <v>0</v>
      </c>
      <c r="AE1050" s="560">
        <f t="shared" si="250"/>
        <v>0</v>
      </c>
      <c r="AF1050" s="561">
        <f t="shared" si="251"/>
        <v>0</v>
      </c>
      <c r="AG1050" s="562"/>
    </row>
    <row r="1051" spans="2:33" s="418" customFormat="1" ht="15" customHeight="1" x14ac:dyDescent="0.2">
      <c r="B1051" s="554"/>
      <c r="C1051" s="382"/>
      <c r="D1051" s="383"/>
      <c r="E1051" s="381"/>
      <c r="F1051" s="1040"/>
      <c r="G1051" s="1038"/>
      <c r="H1051" s="1041"/>
      <c r="I1051" s="381"/>
      <c r="J1051" s="568">
        <f t="shared" si="243"/>
        <v>0</v>
      </c>
      <c r="K1051" s="381"/>
      <c r="L1051" s="381"/>
      <c r="M1051" s="568">
        <f t="shared" si="252"/>
        <v>0</v>
      </c>
      <c r="N1051" s="570">
        <f>IFERROR(VLOOKUP($C1051,Listen!$J$3:$L$39,2,0),0)</f>
        <v>0</v>
      </c>
      <c r="O1051" s="570">
        <f>IFERROR(VLOOKUP($C1051,Listen!$J$3:$L$39,3,0),0)</f>
        <v>0</v>
      </c>
      <c r="P1051" s="453">
        <f t="shared" si="244"/>
        <v>0</v>
      </c>
      <c r="Q1051" s="453">
        <f t="shared" si="255"/>
        <v>0</v>
      </c>
      <c r="R1051" s="453">
        <f t="shared" si="255"/>
        <v>0</v>
      </c>
      <c r="S1051" s="453">
        <f t="shared" si="255"/>
        <v>0</v>
      </c>
      <c r="T1051" s="453">
        <f t="shared" si="255"/>
        <v>0</v>
      </c>
      <c r="U1051" s="453">
        <f t="shared" si="255"/>
        <v>0</v>
      </c>
      <c r="V1051" s="453">
        <f t="shared" si="255"/>
        <v>0</v>
      </c>
      <c r="W1051" s="384">
        <f t="shared" si="254"/>
        <v>0</v>
      </c>
      <c r="X1051" s="565">
        <f>IF(D1051='A. Allgemeine Informationen'!$C$17,$M1051-Y1051,HLOOKUP('A. Allgemeine Informationen'!$C$17-1,$Z$1:$AF$2005,ROW(D1051),FALSE)-$Y1051)</f>
        <v>0</v>
      </c>
      <c r="Y1051" s="384">
        <f>HLOOKUP('A. Allgemeine Informationen'!$C$17,$Z$1:$AF$2005,ROW(D1051),FALSE)</f>
        <v>0</v>
      </c>
      <c r="Z1051" s="565">
        <f t="shared" si="245"/>
        <v>0</v>
      </c>
      <c r="AA1051" s="565">
        <f t="shared" si="246"/>
        <v>0</v>
      </c>
      <c r="AB1051" s="565">
        <f t="shared" si="247"/>
        <v>0</v>
      </c>
      <c r="AC1051" s="565">
        <f t="shared" si="248"/>
        <v>0</v>
      </c>
      <c r="AD1051" s="572">
        <f t="shared" si="249"/>
        <v>0</v>
      </c>
      <c r="AE1051" s="560">
        <f t="shared" si="250"/>
        <v>0</v>
      </c>
      <c r="AF1051" s="561">
        <f t="shared" si="251"/>
        <v>0</v>
      </c>
      <c r="AG1051" s="562"/>
    </row>
    <row r="1052" spans="2:33" s="418" customFormat="1" ht="15" customHeight="1" x14ac:dyDescent="0.2">
      <c r="B1052" s="554"/>
      <c r="C1052" s="382"/>
      <c r="D1052" s="383"/>
      <c r="E1052" s="381"/>
      <c r="F1052" s="1040"/>
      <c r="G1052" s="1038"/>
      <c r="H1052" s="1041"/>
      <c r="I1052" s="381"/>
      <c r="J1052" s="568">
        <f t="shared" si="243"/>
        <v>0</v>
      </c>
      <c r="K1052" s="381"/>
      <c r="L1052" s="381"/>
      <c r="M1052" s="568">
        <f t="shared" si="252"/>
        <v>0</v>
      </c>
      <c r="N1052" s="570">
        <f>IFERROR(VLOOKUP($C1052,Listen!$J$3:$L$39,2,0),0)</f>
        <v>0</v>
      </c>
      <c r="O1052" s="570">
        <f>IFERROR(VLOOKUP($C1052,Listen!$J$3:$L$39,3,0),0)</f>
        <v>0</v>
      </c>
      <c r="P1052" s="453">
        <f t="shared" si="244"/>
        <v>0</v>
      </c>
      <c r="Q1052" s="453">
        <f t="shared" si="255"/>
        <v>0</v>
      </c>
      <c r="R1052" s="453">
        <f t="shared" si="255"/>
        <v>0</v>
      </c>
      <c r="S1052" s="453">
        <f t="shared" si="255"/>
        <v>0</v>
      </c>
      <c r="T1052" s="453">
        <f t="shared" si="255"/>
        <v>0</v>
      </c>
      <c r="U1052" s="453">
        <f t="shared" si="255"/>
        <v>0</v>
      </c>
      <c r="V1052" s="453">
        <f t="shared" si="255"/>
        <v>0</v>
      </c>
      <c r="W1052" s="384">
        <f t="shared" si="254"/>
        <v>0</v>
      </c>
      <c r="X1052" s="565">
        <f>IF(D1052='A. Allgemeine Informationen'!$C$17,$M1052-Y1052,HLOOKUP('A. Allgemeine Informationen'!$C$17-1,$Z$1:$AF$2005,ROW(D1052),FALSE)-$Y1052)</f>
        <v>0</v>
      </c>
      <c r="Y1052" s="384">
        <f>HLOOKUP('A. Allgemeine Informationen'!$C$17,$Z$1:$AF$2005,ROW(D1052),FALSE)</f>
        <v>0</v>
      </c>
      <c r="Z1052" s="565">
        <f t="shared" si="245"/>
        <v>0</v>
      </c>
      <c r="AA1052" s="565">
        <f t="shared" si="246"/>
        <v>0</v>
      </c>
      <c r="AB1052" s="565">
        <f t="shared" si="247"/>
        <v>0</v>
      </c>
      <c r="AC1052" s="565">
        <f t="shared" si="248"/>
        <v>0</v>
      </c>
      <c r="AD1052" s="572">
        <f t="shared" si="249"/>
        <v>0</v>
      </c>
      <c r="AE1052" s="560">
        <f t="shared" si="250"/>
        <v>0</v>
      </c>
      <c r="AF1052" s="561">
        <f t="shared" si="251"/>
        <v>0</v>
      </c>
      <c r="AG1052" s="562"/>
    </row>
    <row r="1053" spans="2:33" s="418" customFormat="1" ht="15" customHeight="1" x14ac:dyDescent="0.2">
      <c r="B1053" s="554"/>
      <c r="C1053" s="382"/>
      <c r="D1053" s="383"/>
      <c r="E1053" s="381"/>
      <c r="F1053" s="1040"/>
      <c r="G1053" s="1038"/>
      <c r="H1053" s="1041"/>
      <c r="I1053" s="381"/>
      <c r="J1053" s="568">
        <f t="shared" si="243"/>
        <v>0</v>
      </c>
      <c r="K1053" s="381"/>
      <c r="L1053" s="381"/>
      <c r="M1053" s="568">
        <f t="shared" si="252"/>
        <v>0</v>
      </c>
      <c r="N1053" s="570">
        <f>IFERROR(VLOOKUP($C1053,Listen!$J$3:$L$39,2,0),0)</f>
        <v>0</v>
      </c>
      <c r="O1053" s="570">
        <f>IFERROR(VLOOKUP($C1053,Listen!$J$3:$L$39,3,0),0)</f>
        <v>0</v>
      </c>
      <c r="P1053" s="453">
        <f t="shared" si="244"/>
        <v>0</v>
      </c>
      <c r="Q1053" s="453">
        <f t="shared" si="255"/>
        <v>0</v>
      </c>
      <c r="R1053" s="453">
        <f t="shared" si="255"/>
        <v>0</v>
      </c>
      <c r="S1053" s="453">
        <f t="shared" si="255"/>
        <v>0</v>
      </c>
      <c r="T1053" s="453">
        <f t="shared" si="255"/>
        <v>0</v>
      </c>
      <c r="U1053" s="453">
        <f t="shared" si="255"/>
        <v>0</v>
      </c>
      <c r="V1053" s="453">
        <f t="shared" si="255"/>
        <v>0</v>
      </c>
      <c r="W1053" s="384">
        <f t="shared" si="254"/>
        <v>0</v>
      </c>
      <c r="X1053" s="565">
        <f>IF(D1053='A. Allgemeine Informationen'!$C$17,$M1053-Y1053,HLOOKUP('A. Allgemeine Informationen'!$C$17-1,$Z$1:$AF$2005,ROW(D1053),FALSE)-$Y1053)</f>
        <v>0</v>
      </c>
      <c r="Y1053" s="384">
        <f>HLOOKUP('A. Allgemeine Informationen'!$C$17,$Z$1:$AF$2005,ROW(D1053),FALSE)</f>
        <v>0</v>
      </c>
      <c r="Z1053" s="565">
        <f t="shared" si="245"/>
        <v>0</v>
      </c>
      <c r="AA1053" s="565">
        <f t="shared" si="246"/>
        <v>0</v>
      </c>
      <c r="AB1053" s="565">
        <f t="shared" si="247"/>
        <v>0</v>
      </c>
      <c r="AC1053" s="565">
        <f t="shared" si="248"/>
        <v>0</v>
      </c>
      <c r="AD1053" s="572">
        <f t="shared" si="249"/>
        <v>0</v>
      </c>
      <c r="AE1053" s="560">
        <f t="shared" si="250"/>
        <v>0</v>
      </c>
      <c r="AF1053" s="561">
        <f t="shared" si="251"/>
        <v>0</v>
      </c>
      <c r="AG1053" s="562"/>
    </row>
    <row r="1054" spans="2:33" s="418" customFormat="1" ht="15" customHeight="1" x14ac:dyDescent="0.2">
      <c r="B1054" s="554"/>
      <c r="C1054" s="382"/>
      <c r="D1054" s="383"/>
      <c r="E1054" s="381"/>
      <c r="F1054" s="1040"/>
      <c r="G1054" s="1038"/>
      <c r="H1054" s="1041"/>
      <c r="I1054" s="381"/>
      <c r="J1054" s="568">
        <f t="shared" si="243"/>
        <v>0</v>
      </c>
      <c r="K1054" s="381"/>
      <c r="L1054" s="381"/>
      <c r="M1054" s="568">
        <f t="shared" si="252"/>
        <v>0</v>
      </c>
      <c r="N1054" s="570">
        <f>IFERROR(VLOOKUP($C1054,Listen!$J$3:$L$39,2,0),0)</f>
        <v>0</v>
      </c>
      <c r="O1054" s="570">
        <f>IFERROR(VLOOKUP($C1054,Listen!$J$3:$L$39,3,0),0)</f>
        <v>0</v>
      </c>
      <c r="P1054" s="453">
        <f t="shared" si="244"/>
        <v>0</v>
      </c>
      <c r="Q1054" s="453">
        <f t="shared" si="255"/>
        <v>0</v>
      </c>
      <c r="R1054" s="453">
        <f t="shared" si="255"/>
        <v>0</v>
      </c>
      <c r="S1054" s="453">
        <f t="shared" si="255"/>
        <v>0</v>
      </c>
      <c r="T1054" s="453">
        <f t="shared" si="255"/>
        <v>0</v>
      </c>
      <c r="U1054" s="453">
        <f t="shared" si="255"/>
        <v>0</v>
      </c>
      <c r="V1054" s="453">
        <f t="shared" si="255"/>
        <v>0</v>
      </c>
      <c r="W1054" s="384">
        <f t="shared" si="254"/>
        <v>0</v>
      </c>
      <c r="X1054" s="565">
        <f>IF(D1054='A. Allgemeine Informationen'!$C$17,$M1054-Y1054,HLOOKUP('A. Allgemeine Informationen'!$C$17-1,$Z$1:$AF$2005,ROW(D1054),FALSE)-$Y1054)</f>
        <v>0</v>
      </c>
      <c r="Y1054" s="384">
        <f>HLOOKUP('A. Allgemeine Informationen'!$C$17,$Z$1:$AF$2005,ROW(D1054),FALSE)</f>
        <v>0</v>
      </c>
      <c r="Z1054" s="565">
        <f t="shared" si="245"/>
        <v>0</v>
      </c>
      <c r="AA1054" s="565">
        <f t="shared" si="246"/>
        <v>0</v>
      </c>
      <c r="AB1054" s="565">
        <f t="shared" si="247"/>
        <v>0</v>
      </c>
      <c r="AC1054" s="565">
        <f t="shared" si="248"/>
        <v>0</v>
      </c>
      <c r="AD1054" s="572">
        <f t="shared" si="249"/>
        <v>0</v>
      </c>
      <c r="AE1054" s="560">
        <f t="shared" si="250"/>
        <v>0</v>
      </c>
      <c r="AF1054" s="561">
        <f t="shared" si="251"/>
        <v>0</v>
      </c>
      <c r="AG1054" s="562"/>
    </row>
    <row r="1055" spans="2:33" s="418" customFormat="1" ht="15" customHeight="1" x14ac:dyDescent="0.2">
      <c r="B1055" s="554"/>
      <c r="C1055" s="382"/>
      <c r="D1055" s="383"/>
      <c r="E1055" s="381"/>
      <c r="F1055" s="1040"/>
      <c r="G1055" s="1038"/>
      <c r="H1055" s="1041"/>
      <c r="I1055" s="381"/>
      <c r="J1055" s="568">
        <f t="shared" si="243"/>
        <v>0</v>
      </c>
      <c r="K1055" s="381"/>
      <c r="L1055" s="381"/>
      <c r="M1055" s="568">
        <f t="shared" si="252"/>
        <v>0</v>
      </c>
      <c r="N1055" s="570">
        <f>IFERROR(VLOOKUP($C1055,Listen!$J$3:$L$39,2,0),0)</f>
        <v>0</v>
      </c>
      <c r="O1055" s="570">
        <f>IFERROR(VLOOKUP($C1055,Listen!$J$3:$L$39,3,0),0)</f>
        <v>0</v>
      </c>
      <c r="P1055" s="453">
        <f t="shared" si="244"/>
        <v>0</v>
      </c>
      <c r="Q1055" s="453">
        <f t="shared" si="255"/>
        <v>0</v>
      </c>
      <c r="R1055" s="453">
        <f t="shared" si="255"/>
        <v>0</v>
      </c>
      <c r="S1055" s="453">
        <f t="shared" si="255"/>
        <v>0</v>
      </c>
      <c r="T1055" s="453">
        <f t="shared" si="255"/>
        <v>0</v>
      </c>
      <c r="U1055" s="453">
        <f t="shared" si="255"/>
        <v>0</v>
      </c>
      <c r="V1055" s="453">
        <f t="shared" si="255"/>
        <v>0</v>
      </c>
      <c r="W1055" s="384">
        <f t="shared" si="254"/>
        <v>0</v>
      </c>
      <c r="X1055" s="565">
        <f>IF(D1055='A. Allgemeine Informationen'!$C$17,$M1055-Y1055,HLOOKUP('A. Allgemeine Informationen'!$C$17-1,$Z$1:$AF$2005,ROW(D1055),FALSE)-$Y1055)</f>
        <v>0</v>
      </c>
      <c r="Y1055" s="384">
        <f>HLOOKUP('A. Allgemeine Informationen'!$C$17,$Z$1:$AF$2005,ROW(D1055),FALSE)</f>
        <v>0</v>
      </c>
      <c r="Z1055" s="565">
        <f t="shared" si="245"/>
        <v>0</v>
      </c>
      <c r="AA1055" s="565">
        <f t="shared" si="246"/>
        <v>0</v>
      </c>
      <c r="AB1055" s="565">
        <f t="shared" si="247"/>
        <v>0</v>
      </c>
      <c r="AC1055" s="565">
        <f t="shared" si="248"/>
        <v>0</v>
      </c>
      <c r="AD1055" s="572">
        <f t="shared" si="249"/>
        <v>0</v>
      </c>
      <c r="AE1055" s="560">
        <f t="shared" si="250"/>
        <v>0</v>
      </c>
      <c r="AF1055" s="561">
        <f t="shared" si="251"/>
        <v>0</v>
      </c>
      <c r="AG1055" s="562"/>
    </row>
    <row r="1056" spans="2:33" s="418" customFormat="1" ht="15" customHeight="1" x14ac:dyDescent="0.2">
      <c r="B1056" s="554"/>
      <c r="C1056" s="382"/>
      <c r="D1056" s="383"/>
      <c r="E1056" s="381"/>
      <c r="F1056" s="1040"/>
      <c r="G1056" s="1038"/>
      <c r="H1056" s="1041"/>
      <c r="I1056" s="381"/>
      <c r="J1056" s="568">
        <f t="shared" si="243"/>
        <v>0</v>
      </c>
      <c r="K1056" s="381"/>
      <c r="L1056" s="381"/>
      <c r="M1056" s="568">
        <f t="shared" si="252"/>
        <v>0</v>
      </c>
      <c r="N1056" s="570">
        <f>IFERROR(VLOOKUP($C1056,Listen!$J$3:$L$39,2,0),0)</f>
        <v>0</v>
      </c>
      <c r="O1056" s="570">
        <f>IFERROR(VLOOKUP($C1056,Listen!$J$3:$L$39,3,0),0)</f>
        <v>0</v>
      </c>
      <c r="P1056" s="453">
        <f t="shared" si="244"/>
        <v>0</v>
      </c>
      <c r="Q1056" s="453">
        <f t="shared" si="255"/>
        <v>0</v>
      </c>
      <c r="R1056" s="453">
        <f t="shared" si="255"/>
        <v>0</v>
      </c>
      <c r="S1056" s="453">
        <f t="shared" si="255"/>
        <v>0</v>
      </c>
      <c r="T1056" s="453">
        <f t="shared" si="255"/>
        <v>0</v>
      </c>
      <c r="U1056" s="453">
        <f t="shared" si="255"/>
        <v>0</v>
      </c>
      <c r="V1056" s="453">
        <f t="shared" si="255"/>
        <v>0</v>
      </c>
      <c r="W1056" s="384">
        <f t="shared" si="254"/>
        <v>0</v>
      </c>
      <c r="X1056" s="565">
        <f>IF(D1056='A. Allgemeine Informationen'!$C$17,$M1056-Y1056,HLOOKUP('A. Allgemeine Informationen'!$C$17-1,$Z$1:$AF$2005,ROW(D1056),FALSE)-$Y1056)</f>
        <v>0</v>
      </c>
      <c r="Y1056" s="384">
        <f>HLOOKUP('A. Allgemeine Informationen'!$C$17,$Z$1:$AF$2005,ROW(D1056),FALSE)</f>
        <v>0</v>
      </c>
      <c r="Z1056" s="565">
        <f t="shared" si="245"/>
        <v>0</v>
      </c>
      <c r="AA1056" s="565">
        <f t="shared" si="246"/>
        <v>0</v>
      </c>
      <c r="AB1056" s="565">
        <f t="shared" si="247"/>
        <v>0</v>
      </c>
      <c r="AC1056" s="565">
        <f t="shared" si="248"/>
        <v>0</v>
      </c>
      <c r="AD1056" s="572">
        <f t="shared" si="249"/>
        <v>0</v>
      </c>
      <c r="AE1056" s="560">
        <f t="shared" si="250"/>
        <v>0</v>
      </c>
      <c r="AF1056" s="561">
        <f t="shared" si="251"/>
        <v>0</v>
      </c>
      <c r="AG1056" s="562"/>
    </row>
    <row r="1057" spans="2:33" s="418" customFormat="1" ht="15" customHeight="1" x14ac:dyDescent="0.2">
      <c r="B1057" s="554"/>
      <c r="C1057" s="382"/>
      <c r="D1057" s="383"/>
      <c r="E1057" s="381"/>
      <c r="F1057" s="1040"/>
      <c r="G1057" s="1038"/>
      <c r="H1057" s="1041"/>
      <c r="I1057" s="381"/>
      <c r="J1057" s="568">
        <f t="shared" si="243"/>
        <v>0</v>
      </c>
      <c r="K1057" s="381"/>
      <c r="L1057" s="381"/>
      <c r="M1057" s="568">
        <f t="shared" si="252"/>
        <v>0</v>
      </c>
      <c r="N1057" s="570">
        <f>IFERROR(VLOOKUP($C1057,Listen!$J$3:$L$39,2,0),0)</f>
        <v>0</v>
      </c>
      <c r="O1057" s="570">
        <f>IFERROR(VLOOKUP($C1057,Listen!$J$3:$L$39,3,0),0)</f>
        <v>0</v>
      </c>
      <c r="P1057" s="453">
        <f t="shared" si="244"/>
        <v>0</v>
      </c>
      <c r="Q1057" s="453">
        <f t="shared" si="255"/>
        <v>0</v>
      </c>
      <c r="R1057" s="453">
        <f t="shared" si="255"/>
        <v>0</v>
      </c>
      <c r="S1057" s="453">
        <f t="shared" si="255"/>
        <v>0</v>
      </c>
      <c r="T1057" s="453">
        <f t="shared" si="255"/>
        <v>0</v>
      </c>
      <c r="U1057" s="453">
        <f t="shared" si="255"/>
        <v>0</v>
      </c>
      <c r="V1057" s="453">
        <f t="shared" si="255"/>
        <v>0</v>
      </c>
      <c r="W1057" s="384">
        <f t="shared" si="254"/>
        <v>0</v>
      </c>
      <c r="X1057" s="565">
        <f>IF(D1057='A. Allgemeine Informationen'!$C$17,$M1057-Y1057,HLOOKUP('A. Allgemeine Informationen'!$C$17-1,$Z$1:$AF$2005,ROW(D1057),FALSE)-$Y1057)</f>
        <v>0</v>
      </c>
      <c r="Y1057" s="384">
        <f>HLOOKUP('A. Allgemeine Informationen'!$C$17,$Z$1:$AF$2005,ROW(D1057),FALSE)</f>
        <v>0</v>
      </c>
      <c r="Z1057" s="565">
        <f t="shared" si="245"/>
        <v>0</v>
      </c>
      <c r="AA1057" s="565">
        <f t="shared" si="246"/>
        <v>0</v>
      </c>
      <c r="AB1057" s="565">
        <f t="shared" si="247"/>
        <v>0</v>
      </c>
      <c r="AC1057" s="565">
        <f t="shared" si="248"/>
        <v>0</v>
      </c>
      <c r="AD1057" s="572">
        <f t="shared" si="249"/>
        <v>0</v>
      </c>
      <c r="AE1057" s="560">
        <f t="shared" si="250"/>
        <v>0</v>
      </c>
      <c r="AF1057" s="561">
        <f t="shared" si="251"/>
        <v>0</v>
      </c>
      <c r="AG1057" s="562"/>
    </row>
    <row r="1058" spans="2:33" s="418" customFormat="1" ht="15" customHeight="1" x14ac:dyDescent="0.2">
      <c r="B1058" s="554"/>
      <c r="C1058" s="382"/>
      <c r="D1058" s="383"/>
      <c r="E1058" s="381"/>
      <c r="F1058" s="1040"/>
      <c r="G1058" s="1038"/>
      <c r="H1058" s="1041"/>
      <c r="I1058" s="381"/>
      <c r="J1058" s="568">
        <f t="shared" si="243"/>
        <v>0</v>
      </c>
      <c r="K1058" s="381"/>
      <c r="L1058" s="381"/>
      <c r="M1058" s="568">
        <f t="shared" si="252"/>
        <v>0</v>
      </c>
      <c r="N1058" s="570">
        <f>IFERROR(VLOOKUP($C1058,Listen!$J$3:$L$39,2,0),0)</f>
        <v>0</v>
      </c>
      <c r="O1058" s="570">
        <f>IFERROR(VLOOKUP($C1058,Listen!$J$3:$L$39,3,0),0)</f>
        <v>0</v>
      </c>
      <c r="P1058" s="453">
        <f t="shared" si="244"/>
        <v>0</v>
      </c>
      <c r="Q1058" s="453">
        <f t="shared" si="255"/>
        <v>0</v>
      </c>
      <c r="R1058" s="453">
        <f t="shared" si="255"/>
        <v>0</v>
      </c>
      <c r="S1058" s="453">
        <f t="shared" si="255"/>
        <v>0</v>
      </c>
      <c r="T1058" s="453">
        <f t="shared" si="255"/>
        <v>0</v>
      </c>
      <c r="U1058" s="453">
        <f t="shared" si="255"/>
        <v>0</v>
      </c>
      <c r="V1058" s="453">
        <f t="shared" si="255"/>
        <v>0</v>
      </c>
      <c r="W1058" s="384">
        <f t="shared" si="254"/>
        <v>0</v>
      </c>
      <c r="X1058" s="565">
        <f>IF(D1058='A. Allgemeine Informationen'!$C$17,$M1058-Y1058,HLOOKUP('A. Allgemeine Informationen'!$C$17-1,$Z$1:$AF$2005,ROW(D1058),FALSE)-$Y1058)</f>
        <v>0</v>
      </c>
      <c r="Y1058" s="384">
        <f>HLOOKUP('A. Allgemeine Informationen'!$C$17,$Z$1:$AF$2005,ROW(D1058),FALSE)</f>
        <v>0</v>
      </c>
      <c r="Z1058" s="565">
        <f t="shared" si="245"/>
        <v>0</v>
      </c>
      <c r="AA1058" s="565">
        <f t="shared" si="246"/>
        <v>0</v>
      </c>
      <c r="AB1058" s="565">
        <f t="shared" si="247"/>
        <v>0</v>
      </c>
      <c r="AC1058" s="565">
        <f t="shared" si="248"/>
        <v>0</v>
      </c>
      <c r="AD1058" s="572">
        <f t="shared" si="249"/>
        <v>0</v>
      </c>
      <c r="AE1058" s="560">
        <f t="shared" si="250"/>
        <v>0</v>
      </c>
      <c r="AF1058" s="561">
        <f t="shared" si="251"/>
        <v>0</v>
      </c>
      <c r="AG1058" s="562"/>
    </row>
    <row r="1059" spans="2:33" s="418" customFormat="1" ht="15" customHeight="1" x14ac:dyDescent="0.2">
      <c r="B1059" s="554"/>
      <c r="C1059" s="382"/>
      <c r="D1059" s="383"/>
      <c r="E1059" s="381"/>
      <c r="F1059" s="1040"/>
      <c r="G1059" s="1038"/>
      <c r="H1059" s="1041"/>
      <c r="I1059" s="381"/>
      <c r="J1059" s="568">
        <f t="shared" si="243"/>
        <v>0</v>
      </c>
      <c r="K1059" s="381"/>
      <c r="L1059" s="381"/>
      <c r="M1059" s="568">
        <f t="shared" si="252"/>
        <v>0</v>
      </c>
      <c r="N1059" s="570">
        <f>IFERROR(VLOOKUP($C1059,Listen!$J$3:$L$39,2,0),0)</f>
        <v>0</v>
      </c>
      <c r="O1059" s="570">
        <f>IFERROR(VLOOKUP($C1059,Listen!$J$3:$L$39,3,0),0)</f>
        <v>0</v>
      </c>
      <c r="P1059" s="453">
        <f t="shared" si="244"/>
        <v>0</v>
      </c>
      <c r="Q1059" s="453">
        <f t="shared" si="255"/>
        <v>0</v>
      </c>
      <c r="R1059" s="453">
        <f t="shared" si="255"/>
        <v>0</v>
      </c>
      <c r="S1059" s="453">
        <f t="shared" si="255"/>
        <v>0</v>
      </c>
      <c r="T1059" s="453">
        <f t="shared" si="255"/>
        <v>0</v>
      </c>
      <c r="U1059" s="453">
        <f t="shared" si="255"/>
        <v>0</v>
      </c>
      <c r="V1059" s="453">
        <f t="shared" si="255"/>
        <v>0</v>
      </c>
      <c r="W1059" s="384">
        <f t="shared" si="254"/>
        <v>0</v>
      </c>
      <c r="X1059" s="565">
        <f>IF(D1059='A. Allgemeine Informationen'!$C$17,$M1059-Y1059,HLOOKUP('A. Allgemeine Informationen'!$C$17-1,$Z$1:$AF$2005,ROW(D1059),FALSE)-$Y1059)</f>
        <v>0</v>
      </c>
      <c r="Y1059" s="384">
        <f>HLOOKUP('A. Allgemeine Informationen'!$C$17,$Z$1:$AF$2005,ROW(D1059),FALSE)</f>
        <v>0</v>
      </c>
      <c r="Z1059" s="565">
        <f t="shared" si="245"/>
        <v>0</v>
      </c>
      <c r="AA1059" s="565">
        <f t="shared" si="246"/>
        <v>0</v>
      </c>
      <c r="AB1059" s="565">
        <f t="shared" si="247"/>
        <v>0</v>
      </c>
      <c r="AC1059" s="565">
        <f t="shared" si="248"/>
        <v>0</v>
      </c>
      <c r="AD1059" s="572">
        <f t="shared" si="249"/>
        <v>0</v>
      </c>
      <c r="AE1059" s="560">
        <f t="shared" si="250"/>
        <v>0</v>
      </c>
      <c r="AF1059" s="561">
        <f t="shared" si="251"/>
        <v>0</v>
      </c>
      <c r="AG1059" s="562"/>
    </row>
    <row r="1060" spans="2:33" s="418" customFormat="1" ht="15" customHeight="1" x14ac:dyDescent="0.2">
      <c r="B1060" s="554"/>
      <c r="C1060" s="382"/>
      <c r="D1060" s="383"/>
      <c r="E1060" s="381"/>
      <c r="F1060" s="1040"/>
      <c r="G1060" s="1038"/>
      <c r="H1060" s="1041"/>
      <c r="I1060" s="381"/>
      <c r="J1060" s="568">
        <f t="shared" si="243"/>
        <v>0</v>
      </c>
      <c r="K1060" s="381"/>
      <c r="L1060" s="381"/>
      <c r="M1060" s="568">
        <f t="shared" si="252"/>
        <v>0</v>
      </c>
      <c r="N1060" s="570">
        <f>IFERROR(VLOOKUP($C1060,Listen!$J$3:$L$39,2,0),0)</f>
        <v>0</v>
      </c>
      <c r="O1060" s="570">
        <f>IFERROR(VLOOKUP($C1060,Listen!$J$3:$L$39,3,0),0)</f>
        <v>0</v>
      </c>
      <c r="P1060" s="453">
        <f t="shared" si="244"/>
        <v>0</v>
      </c>
      <c r="Q1060" s="453">
        <f t="shared" si="255"/>
        <v>0</v>
      </c>
      <c r="R1060" s="453">
        <f t="shared" si="255"/>
        <v>0</v>
      </c>
      <c r="S1060" s="453">
        <f t="shared" si="255"/>
        <v>0</v>
      </c>
      <c r="T1060" s="453">
        <f t="shared" si="255"/>
        <v>0</v>
      </c>
      <c r="U1060" s="453">
        <f t="shared" si="255"/>
        <v>0</v>
      </c>
      <c r="V1060" s="453">
        <f t="shared" si="255"/>
        <v>0</v>
      </c>
      <c r="W1060" s="384">
        <f t="shared" si="254"/>
        <v>0</v>
      </c>
      <c r="X1060" s="565">
        <f>IF(D1060='A. Allgemeine Informationen'!$C$17,$M1060-Y1060,HLOOKUP('A. Allgemeine Informationen'!$C$17-1,$Z$1:$AF$2005,ROW(D1060),FALSE)-$Y1060)</f>
        <v>0</v>
      </c>
      <c r="Y1060" s="384">
        <f>HLOOKUP('A. Allgemeine Informationen'!$C$17,$Z$1:$AF$2005,ROW(D1060),FALSE)</f>
        <v>0</v>
      </c>
      <c r="Z1060" s="565">
        <f t="shared" si="245"/>
        <v>0</v>
      </c>
      <c r="AA1060" s="565">
        <f t="shared" si="246"/>
        <v>0</v>
      </c>
      <c r="AB1060" s="565">
        <f t="shared" si="247"/>
        <v>0</v>
      </c>
      <c r="AC1060" s="565">
        <f t="shared" si="248"/>
        <v>0</v>
      </c>
      <c r="AD1060" s="572">
        <f t="shared" si="249"/>
        <v>0</v>
      </c>
      <c r="AE1060" s="560">
        <f t="shared" si="250"/>
        <v>0</v>
      </c>
      <c r="AF1060" s="561">
        <f t="shared" si="251"/>
        <v>0</v>
      </c>
      <c r="AG1060" s="562"/>
    </row>
    <row r="1061" spans="2:33" s="418" customFormat="1" ht="15" customHeight="1" x14ac:dyDescent="0.2">
      <c r="B1061" s="554"/>
      <c r="C1061" s="382"/>
      <c r="D1061" s="383"/>
      <c r="E1061" s="381"/>
      <c r="F1061" s="1040"/>
      <c r="G1061" s="1038"/>
      <c r="H1061" s="1041"/>
      <c r="I1061" s="381"/>
      <c r="J1061" s="568">
        <f t="shared" si="243"/>
        <v>0</v>
      </c>
      <c r="K1061" s="381"/>
      <c r="L1061" s="381"/>
      <c r="M1061" s="568">
        <f t="shared" si="252"/>
        <v>0</v>
      </c>
      <c r="N1061" s="570">
        <f>IFERROR(VLOOKUP($C1061,Listen!$J$3:$L$39,2,0),0)</f>
        <v>0</v>
      </c>
      <c r="O1061" s="570">
        <f>IFERROR(VLOOKUP($C1061,Listen!$J$3:$L$39,3,0),0)</f>
        <v>0</v>
      </c>
      <c r="P1061" s="453">
        <f t="shared" si="244"/>
        <v>0</v>
      </c>
      <c r="Q1061" s="453">
        <f t="shared" si="255"/>
        <v>0</v>
      </c>
      <c r="R1061" s="453">
        <f t="shared" si="255"/>
        <v>0</v>
      </c>
      <c r="S1061" s="453">
        <f t="shared" si="255"/>
        <v>0</v>
      </c>
      <c r="T1061" s="453">
        <f t="shared" si="255"/>
        <v>0</v>
      </c>
      <c r="U1061" s="453">
        <f t="shared" si="255"/>
        <v>0</v>
      </c>
      <c r="V1061" s="453">
        <f t="shared" si="255"/>
        <v>0</v>
      </c>
      <c r="W1061" s="384">
        <f t="shared" si="254"/>
        <v>0</v>
      </c>
      <c r="X1061" s="565">
        <f>IF(D1061='A. Allgemeine Informationen'!$C$17,$M1061-Y1061,HLOOKUP('A. Allgemeine Informationen'!$C$17-1,$Z$1:$AF$2005,ROW(D1061),FALSE)-$Y1061)</f>
        <v>0</v>
      </c>
      <c r="Y1061" s="384">
        <f>HLOOKUP('A. Allgemeine Informationen'!$C$17,$Z$1:$AF$2005,ROW(D1061),FALSE)</f>
        <v>0</v>
      </c>
      <c r="Z1061" s="565">
        <f t="shared" si="245"/>
        <v>0</v>
      </c>
      <c r="AA1061" s="565">
        <f t="shared" si="246"/>
        <v>0</v>
      </c>
      <c r="AB1061" s="565">
        <f t="shared" si="247"/>
        <v>0</v>
      </c>
      <c r="AC1061" s="565">
        <f t="shared" si="248"/>
        <v>0</v>
      </c>
      <c r="AD1061" s="572">
        <f t="shared" si="249"/>
        <v>0</v>
      </c>
      <c r="AE1061" s="560">
        <f t="shared" si="250"/>
        <v>0</v>
      </c>
      <c r="AF1061" s="561">
        <f t="shared" si="251"/>
        <v>0</v>
      </c>
      <c r="AG1061" s="562"/>
    </row>
    <row r="1062" spans="2:33" s="418" customFormat="1" ht="15" customHeight="1" x14ac:dyDescent="0.2">
      <c r="B1062" s="554"/>
      <c r="C1062" s="382"/>
      <c r="D1062" s="383"/>
      <c r="E1062" s="381"/>
      <c r="F1062" s="1040"/>
      <c r="G1062" s="1038"/>
      <c r="H1062" s="1041"/>
      <c r="I1062" s="381"/>
      <c r="J1062" s="568">
        <f t="shared" si="243"/>
        <v>0</v>
      </c>
      <c r="K1062" s="381"/>
      <c r="L1062" s="381"/>
      <c r="M1062" s="568">
        <f t="shared" si="252"/>
        <v>0</v>
      </c>
      <c r="N1062" s="570">
        <f>IFERROR(VLOOKUP($C1062,Listen!$J$3:$L$39,2,0),0)</f>
        <v>0</v>
      </c>
      <c r="O1062" s="570">
        <f>IFERROR(VLOOKUP($C1062,Listen!$J$3:$L$39,3,0),0)</f>
        <v>0</v>
      </c>
      <c r="P1062" s="453">
        <f t="shared" si="244"/>
        <v>0</v>
      </c>
      <c r="Q1062" s="453">
        <f t="shared" si="255"/>
        <v>0</v>
      </c>
      <c r="R1062" s="453">
        <f t="shared" si="255"/>
        <v>0</v>
      </c>
      <c r="S1062" s="453">
        <f t="shared" si="255"/>
        <v>0</v>
      </c>
      <c r="T1062" s="453">
        <f t="shared" si="255"/>
        <v>0</v>
      </c>
      <c r="U1062" s="453">
        <f t="shared" si="255"/>
        <v>0</v>
      </c>
      <c r="V1062" s="453">
        <f t="shared" si="255"/>
        <v>0</v>
      </c>
      <c r="W1062" s="384">
        <f t="shared" si="254"/>
        <v>0</v>
      </c>
      <c r="X1062" s="565">
        <f>IF(D1062='A. Allgemeine Informationen'!$C$17,$M1062-Y1062,HLOOKUP('A. Allgemeine Informationen'!$C$17-1,$Z$1:$AF$2005,ROW(D1062),FALSE)-$Y1062)</f>
        <v>0</v>
      </c>
      <c r="Y1062" s="384">
        <f>HLOOKUP('A. Allgemeine Informationen'!$C$17,$Z$1:$AF$2005,ROW(D1062),FALSE)</f>
        <v>0</v>
      </c>
      <c r="Z1062" s="565">
        <f t="shared" si="245"/>
        <v>0</v>
      </c>
      <c r="AA1062" s="565">
        <f t="shared" si="246"/>
        <v>0</v>
      </c>
      <c r="AB1062" s="565">
        <f t="shared" si="247"/>
        <v>0</v>
      </c>
      <c r="AC1062" s="565">
        <f t="shared" si="248"/>
        <v>0</v>
      </c>
      <c r="AD1062" s="572">
        <f t="shared" si="249"/>
        <v>0</v>
      </c>
      <c r="AE1062" s="560">
        <f t="shared" si="250"/>
        <v>0</v>
      </c>
      <c r="AF1062" s="561">
        <f t="shared" si="251"/>
        <v>0</v>
      </c>
      <c r="AG1062" s="562"/>
    </row>
    <row r="1063" spans="2:33" s="418" customFormat="1" ht="15" customHeight="1" x14ac:dyDescent="0.2">
      <c r="B1063" s="554"/>
      <c r="C1063" s="382"/>
      <c r="D1063" s="383"/>
      <c r="E1063" s="381"/>
      <c r="F1063" s="1040"/>
      <c r="G1063" s="1038"/>
      <c r="H1063" s="1041"/>
      <c r="I1063" s="381"/>
      <c r="J1063" s="568">
        <f t="shared" si="243"/>
        <v>0</v>
      </c>
      <c r="K1063" s="381"/>
      <c r="L1063" s="381"/>
      <c r="M1063" s="568">
        <f t="shared" si="252"/>
        <v>0</v>
      </c>
      <c r="N1063" s="570">
        <f>IFERROR(VLOOKUP($C1063,Listen!$J$3:$L$39,2,0),0)</f>
        <v>0</v>
      </c>
      <c r="O1063" s="570">
        <f>IFERROR(VLOOKUP($C1063,Listen!$J$3:$L$39,3,0),0)</f>
        <v>0</v>
      </c>
      <c r="P1063" s="453">
        <f t="shared" si="244"/>
        <v>0</v>
      </c>
      <c r="Q1063" s="453">
        <f t="shared" ref="Q1063:V1078" si="256">P1063</f>
        <v>0</v>
      </c>
      <c r="R1063" s="453">
        <f t="shared" si="256"/>
        <v>0</v>
      </c>
      <c r="S1063" s="453">
        <f t="shared" si="256"/>
        <v>0</v>
      </c>
      <c r="T1063" s="453">
        <f t="shared" si="256"/>
        <v>0</v>
      </c>
      <c r="U1063" s="453">
        <f t="shared" si="256"/>
        <v>0</v>
      </c>
      <c r="V1063" s="453">
        <f t="shared" si="256"/>
        <v>0</v>
      </c>
      <c r="W1063" s="384">
        <f t="shared" si="254"/>
        <v>0</v>
      </c>
      <c r="X1063" s="565">
        <f>IF(D1063='A. Allgemeine Informationen'!$C$17,$M1063-Y1063,HLOOKUP('A. Allgemeine Informationen'!$C$17-1,$Z$1:$AF$2005,ROW(D1063),FALSE)-$Y1063)</f>
        <v>0</v>
      </c>
      <c r="Y1063" s="384">
        <f>HLOOKUP('A. Allgemeine Informationen'!$C$17,$Z$1:$AF$2005,ROW(D1063),FALSE)</f>
        <v>0</v>
      </c>
      <c r="Z1063" s="565">
        <f t="shared" si="245"/>
        <v>0</v>
      </c>
      <c r="AA1063" s="565">
        <f t="shared" si="246"/>
        <v>0</v>
      </c>
      <c r="AB1063" s="565">
        <f t="shared" si="247"/>
        <v>0</v>
      </c>
      <c r="AC1063" s="565">
        <f t="shared" si="248"/>
        <v>0</v>
      </c>
      <c r="AD1063" s="572">
        <f t="shared" si="249"/>
        <v>0</v>
      </c>
      <c r="AE1063" s="560">
        <f t="shared" si="250"/>
        <v>0</v>
      </c>
      <c r="AF1063" s="561">
        <f t="shared" si="251"/>
        <v>0</v>
      </c>
      <c r="AG1063" s="562"/>
    </row>
    <row r="1064" spans="2:33" s="418" customFormat="1" ht="15" customHeight="1" x14ac:dyDescent="0.2">
      <c r="B1064" s="554"/>
      <c r="C1064" s="382"/>
      <c r="D1064" s="383"/>
      <c r="E1064" s="381"/>
      <c r="F1064" s="1040"/>
      <c r="G1064" s="1038"/>
      <c r="H1064" s="1041"/>
      <c r="I1064" s="381"/>
      <c r="J1064" s="568">
        <f t="shared" si="243"/>
        <v>0</v>
      </c>
      <c r="K1064" s="381"/>
      <c r="L1064" s="381"/>
      <c r="M1064" s="568">
        <f t="shared" si="252"/>
        <v>0</v>
      </c>
      <c r="N1064" s="570">
        <f>IFERROR(VLOOKUP($C1064,Listen!$J$3:$L$39,2,0),0)</f>
        <v>0</v>
      </c>
      <c r="O1064" s="570">
        <f>IFERROR(VLOOKUP($C1064,Listen!$J$3:$L$39,3,0),0)</f>
        <v>0</v>
      </c>
      <c r="P1064" s="453">
        <f t="shared" si="244"/>
        <v>0</v>
      </c>
      <c r="Q1064" s="453">
        <f t="shared" si="256"/>
        <v>0</v>
      </c>
      <c r="R1064" s="453">
        <f t="shared" si="256"/>
        <v>0</v>
      </c>
      <c r="S1064" s="453">
        <f t="shared" si="256"/>
        <v>0</v>
      </c>
      <c r="T1064" s="453">
        <f t="shared" si="256"/>
        <v>0</v>
      </c>
      <c r="U1064" s="453">
        <f t="shared" si="256"/>
        <v>0</v>
      </c>
      <c r="V1064" s="453">
        <f t="shared" si="256"/>
        <v>0</v>
      </c>
      <c r="W1064" s="384">
        <f t="shared" si="254"/>
        <v>0</v>
      </c>
      <c r="X1064" s="565">
        <f>IF(D1064='A. Allgemeine Informationen'!$C$17,$M1064-Y1064,HLOOKUP('A. Allgemeine Informationen'!$C$17-1,$Z$1:$AF$2005,ROW(D1064),FALSE)-$Y1064)</f>
        <v>0</v>
      </c>
      <c r="Y1064" s="384">
        <f>HLOOKUP('A. Allgemeine Informationen'!$C$17,$Z$1:$AF$2005,ROW(D1064),FALSE)</f>
        <v>0</v>
      </c>
      <c r="Z1064" s="565">
        <f t="shared" si="245"/>
        <v>0</v>
      </c>
      <c r="AA1064" s="565">
        <f t="shared" si="246"/>
        <v>0</v>
      </c>
      <c r="AB1064" s="565">
        <f t="shared" si="247"/>
        <v>0</v>
      </c>
      <c r="AC1064" s="565">
        <f t="shared" si="248"/>
        <v>0</v>
      </c>
      <c r="AD1064" s="572">
        <f t="shared" si="249"/>
        <v>0</v>
      </c>
      <c r="AE1064" s="560">
        <f t="shared" si="250"/>
        <v>0</v>
      </c>
      <c r="AF1064" s="561">
        <f t="shared" si="251"/>
        <v>0</v>
      </c>
      <c r="AG1064" s="562"/>
    </row>
    <row r="1065" spans="2:33" s="418" customFormat="1" ht="15" customHeight="1" x14ac:dyDescent="0.2">
      <c r="B1065" s="554"/>
      <c r="C1065" s="382"/>
      <c r="D1065" s="383"/>
      <c r="E1065" s="381"/>
      <c r="F1065" s="1040"/>
      <c r="G1065" s="1038"/>
      <c r="H1065" s="1041"/>
      <c r="I1065" s="381"/>
      <c r="J1065" s="568">
        <f t="shared" si="243"/>
        <v>0</v>
      </c>
      <c r="K1065" s="381"/>
      <c r="L1065" s="381"/>
      <c r="M1065" s="568">
        <f t="shared" si="252"/>
        <v>0</v>
      </c>
      <c r="N1065" s="570">
        <f>IFERROR(VLOOKUP($C1065,Listen!$J$3:$L$39,2,0),0)</f>
        <v>0</v>
      </c>
      <c r="O1065" s="570">
        <f>IFERROR(VLOOKUP($C1065,Listen!$J$3:$L$39,3,0),0)</f>
        <v>0</v>
      </c>
      <c r="P1065" s="453">
        <f t="shared" si="244"/>
        <v>0</v>
      </c>
      <c r="Q1065" s="453">
        <f t="shared" si="256"/>
        <v>0</v>
      </c>
      <c r="R1065" s="453">
        <f t="shared" si="256"/>
        <v>0</v>
      </c>
      <c r="S1065" s="453">
        <f t="shared" si="256"/>
        <v>0</v>
      </c>
      <c r="T1065" s="453">
        <f t="shared" si="256"/>
        <v>0</v>
      </c>
      <c r="U1065" s="453">
        <f t="shared" si="256"/>
        <v>0</v>
      </c>
      <c r="V1065" s="453">
        <f t="shared" si="256"/>
        <v>0</v>
      </c>
      <c r="W1065" s="384">
        <f t="shared" si="254"/>
        <v>0</v>
      </c>
      <c r="X1065" s="565">
        <f>IF(D1065='A. Allgemeine Informationen'!$C$17,$M1065-Y1065,HLOOKUP('A. Allgemeine Informationen'!$C$17-1,$Z$1:$AF$2005,ROW(D1065),FALSE)-$Y1065)</f>
        <v>0</v>
      </c>
      <c r="Y1065" s="384">
        <f>HLOOKUP('A. Allgemeine Informationen'!$C$17,$Z$1:$AF$2005,ROW(D1065),FALSE)</f>
        <v>0</v>
      </c>
      <c r="Z1065" s="565">
        <f t="shared" si="245"/>
        <v>0</v>
      </c>
      <c r="AA1065" s="565">
        <f t="shared" si="246"/>
        <v>0</v>
      </c>
      <c r="AB1065" s="565">
        <f t="shared" si="247"/>
        <v>0</v>
      </c>
      <c r="AC1065" s="565">
        <f t="shared" si="248"/>
        <v>0</v>
      </c>
      <c r="AD1065" s="572">
        <f t="shared" si="249"/>
        <v>0</v>
      </c>
      <c r="AE1065" s="560">
        <f t="shared" si="250"/>
        <v>0</v>
      </c>
      <c r="AF1065" s="561">
        <f t="shared" si="251"/>
        <v>0</v>
      </c>
      <c r="AG1065" s="562"/>
    </row>
    <row r="1066" spans="2:33" s="418" customFormat="1" ht="15" customHeight="1" x14ac:dyDescent="0.2">
      <c r="B1066" s="554"/>
      <c r="C1066" s="382"/>
      <c r="D1066" s="383"/>
      <c r="E1066" s="381"/>
      <c r="F1066" s="1040"/>
      <c r="G1066" s="1038"/>
      <c r="H1066" s="1041"/>
      <c r="I1066" s="381"/>
      <c r="J1066" s="568">
        <f t="shared" si="243"/>
        <v>0</v>
      </c>
      <c r="K1066" s="381"/>
      <c r="L1066" s="381"/>
      <c r="M1066" s="568">
        <f t="shared" si="252"/>
        <v>0</v>
      </c>
      <c r="N1066" s="570">
        <f>IFERROR(VLOOKUP($C1066,Listen!$J$3:$L$39,2,0),0)</f>
        <v>0</v>
      </c>
      <c r="O1066" s="570">
        <f>IFERROR(VLOOKUP($C1066,Listen!$J$3:$L$39,3,0),0)</f>
        <v>0</v>
      </c>
      <c r="P1066" s="453">
        <f t="shared" si="244"/>
        <v>0</v>
      </c>
      <c r="Q1066" s="453">
        <f t="shared" si="256"/>
        <v>0</v>
      </c>
      <c r="R1066" s="453">
        <f t="shared" si="256"/>
        <v>0</v>
      </c>
      <c r="S1066" s="453">
        <f t="shared" si="256"/>
        <v>0</v>
      </c>
      <c r="T1066" s="453">
        <f t="shared" si="256"/>
        <v>0</v>
      </c>
      <c r="U1066" s="453">
        <f t="shared" si="256"/>
        <v>0</v>
      </c>
      <c r="V1066" s="453">
        <f t="shared" si="256"/>
        <v>0</v>
      </c>
      <c r="W1066" s="384">
        <f t="shared" si="254"/>
        <v>0</v>
      </c>
      <c r="X1066" s="565">
        <f>IF(D1066='A. Allgemeine Informationen'!$C$17,$M1066-Y1066,HLOOKUP('A. Allgemeine Informationen'!$C$17-1,$Z$1:$AF$2005,ROW(D1066),FALSE)-$Y1066)</f>
        <v>0</v>
      </c>
      <c r="Y1066" s="384">
        <f>HLOOKUP('A. Allgemeine Informationen'!$C$17,$Z$1:$AF$2005,ROW(D1066),FALSE)</f>
        <v>0</v>
      </c>
      <c r="Z1066" s="565">
        <f t="shared" si="245"/>
        <v>0</v>
      </c>
      <c r="AA1066" s="565">
        <f t="shared" si="246"/>
        <v>0</v>
      </c>
      <c r="AB1066" s="565">
        <f t="shared" si="247"/>
        <v>0</v>
      </c>
      <c r="AC1066" s="565">
        <f t="shared" si="248"/>
        <v>0</v>
      </c>
      <c r="AD1066" s="572">
        <f t="shared" si="249"/>
        <v>0</v>
      </c>
      <c r="AE1066" s="560">
        <f t="shared" si="250"/>
        <v>0</v>
      </c>
      <c r="AF1066" s="561">
        <f t="shared" si="251"/>
        <v>0</v>
      </c>
      <c r="AG1066" s="562"/>
    </row>
    <row r="1067" spans="2:33" s="418" customFormat="1" ht="15" customHeight="1" x14ac:dyDescent="0.2">
      <c r="B1067" s="554"/>
      <c r="C1067" s="382"/>
      <c r="D1067" s="383"/>
      <c r="E1067" s="381"/>
      <c r="F1067" s="1040"/>
      <c r="G1067" s="1038"/>
      <c r="H1067" s="1041"/>
      <c r="I1067" s="381"/>
      <c r="J1067" s="568">
        <f t="shared" si="243"/>
        <v>0</v>
      </c>
      <c r="K1067" s="381"/>
      <c r="L1067" s="381"/>
      <c r="M1067" s="568">
        <f t="shared" si="252"/>
        <v>0</v>
      </c>
      <c r="N1067" s="570">
        <f>IFERROR(VLOOKUP($C1067,Listen!$J$3:$L$39,2,0),0)</f>
        <v>0</v>
      </c>
      <c r="O1067" s="570">
        <f>IFERROR(VLOOKUP($C1067,Listen!$J$3:$L$39,3,0),0)</f>
        <v>0</v>
      </c>
      <c r="P1067" s="453">
        <f t="shared" si="244"/>
        <v>0</v>
      </c>
      <c r="Q1067" s="453">
        <f t="shared" si="256"/>
        <v>0</v>
      </c>
      <c r="R1067" s="453">
        <f t="shared" si="256"/>
        <v>0</v>
      </c>
      <c r="S1067" s="453">
        <f t="shared" si="256"/>
        <v>0</v>
      </c>
      <c r="T1067" s="453">
        <f t="shared" si="256"/>
        <v>0</v>
      </c>
      <c r="U1067" s="453">
        <f t="shared" si="256"/>
        <v>0</v>
      </c>
      <c r="V1067" s="453">
        <f t="shared" si="256"/>
        <v>0</v>
      </c>
      <c r="W1067" s="384">
        <f t="shared" si="254"/>
        <v>0</v>
      </c>
      <c r="X1067" s="565">
        <f>IF(D1067='A. Allgemeine Informationen'!$C$17,$M1067-Y1067,HLOOKUP('A. Allgemeine Informationen'!$C$17-1,$Z$1:$AF$2005,ROW(D1067),FALSE)-$Y1067)</f>
        <v>0</v>
      </c>
      <c r="Y1067" s="384">
        <f>HLOOKUP('A. Allgemeine Informationen'!$C$17,$Z$1:$AF$2005,ROW(D1067),FALSE)</f>
        <v>0</v>
      </c>
      <c r="Z1067" s="565">
        <f t="shared" si="245"/>
        <v>0</v>
      </c>
      <c r="AA1067" s="565">
        <f t="shared" si="246"/>
        <v>0</v>
      </c>
      <c r="AB1067" s="565">
        <f t="shared" si="247"/>
        <v>0</v>
      </c>
      <c r="AC1067" s="565">
        <f t="shared" si="248"/>
        <v>0</v>
      </c>
      <c r="AD1067" s="572">
        <f t="shared" si="249"/>
        <v>0</v>
      </c>
      <c r="AE1067" s="560">
        <f t="shared" si="250"/>
        <v>0</v>
      </c>
      <c r="AF1067" s="561">
        <f t="shared" si="251"/>
        <v>0</v>
      </c>
      <c r="AG1067" s="562"/>
    </row>
    <row r="1068" spans="2:33" s="418" customFormat="1" ht="15" customHeight="1" x14ac:dyDescent="0.2">
      <c r="B1068" s="554"/>
      <c r="C1068" s="382"/>
      <c r="D1068" s="383"/>
      <c r="E1068" s="381"/>
      <c r="F1068" s="1040"/>
      <c r="G1068" s="1038"/>
      <c r="H1068" s="1041"/>
      <c r="I1068" s="381"/>
      <c r="J1068" s="568">
        <f t="shared" si="243"/>
        <v>0</v>
      </c>
      <c r="K1068" s="381"/>
      <c r="L1068" s="381"/>
      <c r="M1068" s="568">
        <f t="shared" si="252"/>
        <v>0</v>
      </c>
      <c r="N1068" s="570">
        <f>IFERROR(VLOOKUP($C1068,Listen!$J$3:$L$39,2,0),0)</f>
        <v>0</v>
      </c>
      <c r="O1068" s="570">
        <f>IFERROR(VLOOKUP($C1068,Listen!$J$3:$L$39,3,0),0)</f>
        <v>0</v>
      </c>
      <c r="P1068" s="453">
        <f t="shared" si="244"/>
        <v>0</v>
      </c>
      <c r="Q1068" s="453">
        <f t="shared" si="256"/>
        <v>0</v>
      </c>
      <c r="R1068" s="453">
        <f t="shared" si="256"/>
        <v>0</v>
      </c>
      <c r="S1068" s="453">
        <f t="shared" si="256"/>
        <v>0</v>
      </c>
      <c r="T1068" s="453">
        <f t="shared" si="256"/>
        <v>0</v>
      </c>
      <c r="U1068" s="453">
        <f t="shared" si="256"/>
        <v>0</v>
      </c>
      <c r="V1068" s="453">
        <f t="shared" si="256"/>
        <v>0</v>
      </c>
      <c r="W1068" s="384">
        <f t="shared" si="254"/>
        <v>0</v>
      </c>
      <c r="X1068" s="565">
        <f>IF(D1068='A. Allgemeine Informationen'!$C$17,$M1068-Y1068,HLOOKUP('A. Allgemeine Informationen'!$C$17-1,$Z$1:$AF$2005,ROW(D1068),FALSE)-$Y1068)</f>
        <v>0</v>
      </c>
      <c r="Y1068" s="384">
        <f>HLOOKUP('A. Allgemeine Informationen'!$C$17,$Z$1:$AF$2005,ROW(D1068),FALSE)</f>
        <v>0</v>
      </c>
      <c r="Z1068" s="565">
        <f t="shared" si="245"/>
        <v>0</v>
      </c>
      <c r="AA1068" s="565">
        <f t="shared" si="246"/>
        <v>0</v>
      </c>
      <c r="AB1068" s="565">
        <f t="shared" si="247"/>
        <v>0</v>
      </c>
      <c r="AC1068" s="565">
        <f t="shared" si="248"/>
        <v>0</v>
      </c>
      <c r="AD1068" s="572">
        <f t="shared" si="249"/>
        <v>0</v>
      </c>
      <c r="AE1068" s="560">
        <f t="shared" si="250"/>
        <v>0</v>
      </c>
      <c r="AF1068" s="561">
        <f t="shared" si="251"/>
        <v>0</v>
      </c>
      <c r="AG1068" s="562"/>
    </row>
    <row r="1069" spans="2:33" s="418" customFormat="1" ht="15" customHeight="1" x14ac:dyDescent="0.2">
      <c r="B1069" s="554"/>
      <c r="C1069" s="382"/>
      <c r="D1069" s="383"/>
      <c r="E1069" s="381"/>
      <c r="F1069" s="1040"/>
      <c r="G1069" s="1038"/>
      <c r="H1069" s="1041"/>
      <c r="I1069" s="381"/>
      <c r="J1069" s="568">
        <f t="shared" si="243"/>
        <v>0</v>
      </c>
      <c r="K1069" s="381"/>
      <c r="L1069" s="381"/>
      <c r="M1069" s="568">
        <f t="shared" si="252"/>
        <v>0</v>
      </c>
      <c r="N1069" s="570">
        <f>IFERROR(VLOOKUP($C1069,Listen!$J$3:$L$39,2,0),0)</f>
        <v>0</v>
      </c>
      <c r="O1069" s="570">
        <f>IFERROR(VLOOKUP($C1069,Listen!$J$3:$L$39,3,0),0)</f>
        <v>0</v>
      </c>
      <c r="P1069" s="453">
        <f t="shared" si="244"/>
        <v>0</v>
      </c>
      <c r="Q1069" s="453">
        <f t="shared" si="256"/>
        <v>0</v>
      </c>
      <c r="R1069" s="453">
        <f t="shared" si="256"/>
        <v>0</v>
      </c>
      <c r="S1069" s="453">
        <f t="shared" si="256"/>
        <v>0</v>
      </c>
      <c r="T1069" s="453">
        <f t="shared" si="256"/>
        <v>0</v>
      </c>
      <c r="U1069" s="453">
        <f t="shared" si="256"/>
        <v>0</v>
      </c>
      <c r="V1069" s="453">
        <f t="shared" si="256"/>
        <v>0</v>
      </c>
      <c r="W1069" s="384">
        <f t="shared" si="254"/>
        <v>0</v>
      </c>
      <c r="X1069" s="565">
        <f>IF(D1069='A. Allgemeine Informationen'!$C$17,$M1069-Y1069,HLOOKUP('A. Allgemeine Informationen'!$C$17-1,$Z$1:$AF$2005,ROW(D1069),FALSE)-$Y1069)</f>
        <v>0</v>
      </c>
      <c r="Y1069" s="384">
        <f>HLOOKUP('A. Allgemeine Informationen'!$C$17,$Z$1:$AF$2005,ROW(D1069),FALSE)</f>
        <v>0</v>
      </c>
      <c r="Z1069" s="565">
        <f t="shared" si="245"/>
        <v>0</v>
      </c>
      <c r="AA1069" s="565">
        <f t="shared" si="246"/>
        <v>0</v>
      </c>
      <c r="AB1069" s="565">
        <f t="shared" si="247"/>
        <v>0</v>
      </c>
      <c r="AC1069" s="565">
        <f t="shared" si="248"/>
        <v>0</v>
      </c>
      <c r="AD1069" s="572">
        <f t="shared" si="249"/>
        <v>0</v>
      </c>
      <c r="AE1069" s="560">
        <f t="shared" si="250"/>
        <v>0</v>
      </c>
      <c r="AF1069" s="561">
        <f t="shared" si="251"/>
        <v>0</v>
      </c>
      <c r="AG1069" s="562"/>
    </row>
    <row r="1070" spans="2:33" s="418" customFormat="1" ht="15" customHeight="1" x14ac:dyDescent="0.2">
      <c r="B1070" s="554"/>
      <c r="C1070" s="382"/>
      <c r="D1070" s="383"/>
      <c r="E1070" s="381"/>
      <c r="F1070" s="1040"/>
      <c r="G1070" s="1038"/>
      <c r="H1070" s="1041"/>
      <c r="I1070" s="381"/>
      <c r="J1070" s="568">
        <f t="shared" si="243"/>
        <v>0</v>
      </c>
      <c r="K1070" s="381"/>
      <c r="L1070" s="381"/>
      <c r="M1070" s="568">
        <f t="shared" si="252"/>
        <v>0</v>
      </c>
      <c r="N1070" s="570">
        <f>IFERROR(VLOOKUP($C1070,Listen!$J$3:$L$39,2,0),0)</f>
        <v>0</v>
      </c>
      <c r="O1070" s="570">
        <f>IFERROR(VLOOKUP($C1070,Listen!$J$3:$L$39,3,0),0)</f>
        <v>0</v>
      </c>
      <c r="P1070" s="453">
        <f t="shared" si="244"/>
        <v>0</v>
      </c>
      <c r="Q1070" s="453">
        <f t="shared" si="256"/>
        <v>0</v>
      </c>
      <c r="R1070" s="453">
        <f t="shared" si="256"/>
        <v>0</v>
      </c>
      <c r="S1070" s="453">
        <f t="shared" si="256"/>
        <v>0</v>
      </c>
      <c r="T1070" s="453">
        <f t="shared" si="256"/>
        <v>0</v>
      </c>
      <c r="U1070" s="453">
        <f t="shared" si="256"/>
        <v>0</v>
      </c>
      <c r="V1070" s="453">
        <f t="shared" si="256"/>
        <v>0</v>
      </c>
      <c r="W1070" s="384">
        <f t="shared" si="254"/>
        <v>0</v>
      </c>
      <c r="X1070" s="565">
        <f>IF(D1070='A. Allgemeine Informationen'!$C$17,$M1070-Y1070,HLOOKUP('A. Allgemeine Informationen'!$C$17-1,$Z$1:$AF$2005,ROW(D1070),FALSE)-$Y1070)</f>
        <v>0</v>
      </c>
      <c r="Y1070" s="384">
        <f>HLOOKUP('A. Allgemeine Informationen'!$C$17,$Z$1:$AF$2005,ROW(D1070),FALSE)</f>
        <v>0</v>
      </c>
      <c r="Z1070" s="565">
        <f t="shared" si="245"/>
        <v>0</v>
      </c>
      <c r="AA1070" s="565">
        <f t="shared" si="246"/>
        <v>0</v>
      </c>
      <c r="AB1070" s="565">
        <f t="shared" si="247"/>
        <v>0</v>
      </c>
      <c r="AC1070" s="565">
        <f t="shared" si="248"/>
        <v>0</v>
      </c>
      <c r="AD1070" s="572">
        <f t="shared" si="249"/>
        <v>0</v>
      </c>
      <c r="AE1070" s="560">
        <f t="shared" si="250"/>
        <v>0</v>
      </c>
      <c r="AF1070" s="561">
        <f t="shared" si="251"/>
        <v>0</v>
      </c>
      <c r="AG1070" s="562"/>
    </row>
    <row r="1071" spans="2:33" s="418" customFormat="1" ht="15" customHeight="1" x14ac:dyDescent="0.2">
      <c r="B1071" s="554"/>
      <c r="C1071" s="382"/>
      <c r="D1071" s="383"/>
      <c r="E1071" s="381"/>
      <c r="F1071" s="1040"/>
      <c r="G1071" s="1038"/>
      <c r="H1071" s="1041"/>
      <c r="I1071" s="381"/>
      <c r="J1071" s="568">
        <f t="shared" si="243"/>
        <v>0</v>
      </c>
      <c r="K1071" s="381"/>
      <c r="L1071" s="381"/>
      <c r="M1071" s="568">
        <f t="shared" si="252"/>
        <v>0</v>
      </c>
      <c r="N1071" s="570">
        <f>IFERROR(VLOOKUP($C1071,Listen!$J$3:$L$39,2,0),0)</f>
        <v>0</v>
      </c>
      <c r="O1071" s="570">
        <f>IFERROR(VLOOKUP($C1071,Listen!$J$3:$L$39,3,0),0)</f>
        <v>0</v>
      </c>
      <c r="P1071" s="453">
        <f t="shared" si="244"/>
        <v>0</v>
      </c>
      <c r="Q1071" s="453">
        <f t="shared" si="256"/>
        <v>0</v>
      </c>
      <c r="R1071" s="453">
        <f t="shared" si="256"/>
        <v>0</v>
      </c>
      <c r="S1071" s="453">
        <f t="shared" si="256"/>
        <v>0</v>
      </c>
      <c r="T1071" s="453">
        <f t="shared" si="256"/>
        <v>0</v>
      </c>
      <c r="U1071" s="453">
        <f t="shared" si="256"/>
        <v>0</v>
      </c>
      <c r="V1071" s="453">
        <f t="shared" si="256"/>
        <v>0</v>
      </c>
      <c r="W1071" s="384">
        <f t="shared" si="254"/>
        <v>0</v>
      </c>
      <c r="X1071" s="565">
        <f>IF(D1071='A. Allgemeine Informationen'!$C$17,$M1071-Y1071,HLOOKUP('A. Allgemeine Informationen'!$C$17-1,$Z$1:$AF$2005,ROW(D1071),FALSE)-$Y1071)</f>
        <v>0</v>
      </c>
      <c r="Y1071" s="384">
        <f>HLOOKUP('A. Allgemeine Informationen'!$C$17,$Z$1:$AF$2005,ROW(D1071),FALSE)</f>
        <v>0</v>
      </c>
      <c r="Z1071" s="565">
        <f t="shared" si="245"/>
        <v>0</v>
      </c>
      <c r="AA1071" s="565">
        <f t="shared" si="246"/>
        <v>0</v>
      </c>
      <c r="AB1071" s="565">
        <f t="shared" si="247"/>
        <v>0</v>
      </c>
      <c r="AC1071" s="565">
        <f t="shared" si="248"/>
        <v>0</v>
      </c>
      <c r="AD1071" s="572">
        <f t="shared" si="249"/>
        <v>0</v>
      </c>
      <c r="AE1071" s="560">
        <f t="shared" si="250"/>
        <v>0</v>
      </c>
      <c r="AF1071" s="561">
        <f t="shared" si="251"/>
        <v>0</v>
      </c>
      <c r="AG1071" s="562"/>
    </row>
    <row r="1072" spans="2:33" s="418" customFormat="1" ht="15" customHeight="1" x14ac:dyDescent="0.2">
      <c r="B1072" s="554"/>
      <c r="C1072" s="382"/>
      <c r="D1072" s="383"/>
      <c r="E1072" s="381"/>
      <c r="F1072" s="1040"/>
      <c r="G1072" s="1038"/>
      <c r="H1072" s="1041"/>
      <c r="I1072" s="381"/>
      <c r="J1072" s="568">
        <f t="shared" si="243"/>
        <v>0</v>
      </c>
      <c r="K1072" s="381"/>
      <c r="L1072" s="381"/>
      <c r="M1072" s="568">
        <f t="shared" si="252"/>
        <v>0</v>
      </c>
      <c r="N1072" s="570">
        <f>IFERROR(VLOOKUP($C1072,Listen!$J$3:$L$39,2,0),0)</f>
        <v>0</v>
      </c>
      <c r="O1072" s="570">
        <f>IFERROR(VLOOKUP($C1072,Listen!$J$3:$L$39,3,0),0)</f>
        <v>0</v>
      </c>
      <c r="P1072" s="453">
        <f t="shared" si="244"/>
        <v>0</v>
      </c>
      <c r="Q1072" s="453">
        <f t="shared" si="256"/>
        <v>0</v>
      </c>
      <c r="R1072" s="453">
        <f t="shared" si="256"/>
        <v>0</v>
      </c>
      <c r="S1072" s="453">
        <f t="shared" si="256"/>
        <v>0</v>
      </c>
      <c r="T1072" s="453">
        <f t="shared" si="256"/>
        <v>0</v>
      </c>
      <c r="U1072" s="453">
        <f t="shared" si="256"/>
        <v>0</v>
      </c>
      <c r="V1072" s="453">
        <f t="shared" si="256"/>
        <v>0</v>
      </c>
      <c r="W1072" s="384">
        <f t="shared" si="254"/>
        <v>0</v>
      </c>
      <c r="X1072" s="565">
        <f>IF(D1072='A. Allgemeine Informationen'!$C$17,$M1072-Y1072,HLOOKUP('A. Allgemeine Informationen'!$C$17-1,$Z$1:$AF$2005,ROW(D1072),FALSE)-$Y1072)</f>
        <v>0</v>
      </c>
      <c r="Y1072" s="384">
        <f>HLOOKUP('A. Allgemeine Informationen'!$C$17,$Z$1:$AF$2005,ROW(D1072),FALSE)</f>
        <v>0</v>
      </c>
      <c r="Z1072" s="565">
        <f t="shared" si="245"/>
        <v>0</v>
      </c>
      <c r="AA1072" s="565">
        <f t="shared" si="246"/>
        <v>0</v>
      </c>
      <c r="AB1072" s="565">
        <f t="shared" si="247"/>
        <v>0</v>
      </c>
      <c r="AC1072" s="565">
        <f t="shared" si="248"/>
        <v>0</v>
      </c>
      <c r="AD1072" s="572">
        <f t="shared" si="249"/>
        <v>0</v>
      </c>
      <c r="AE1072" s="560">
        <f t="shared" si="250"/>
        <v>0</v>
      </c>
      <c r="AF1072" s="561">
        <f t="shared" si="251"/>
        <v>0</v>
      </c>
      <c r="AG1072" s="562"/>
    </row>
    <row r="1073" spans="2:33" s="418" customFormat="1" ht="15" customHeight="1" x14ac:dyDescent="0.2">
      <c r="B1073" s="554"/>
      <c r="C1073" s="382"/>
      <c r="D1073" s="383"/>
      <c r="E1073" s="381"/>
      <c r="F1073" s="1040"/>
      <c r="G1073" s="1038"/>
      <c r="H1073" s="1041"/>
      <c r="I1073" s="381"/>
      <c r="J1073" s="568">
        <f t="shared" si="243"/>
        <v>0</v>
      </c>
      <c r="K1073" s="381"/>
      <c r="L1073" s="381"/>
      <c r="M1073" s="568">
        <f t="shared" si="252"/>
        <v>0</v>
      </c>
      <c r="N1073" s="570">
        <f>IFERROR(VLOOKUP($C1073,Listen!$J$3:$L$39,2,0),0)</f>
        <v>0</v>
      </c>
      <c r="O1073" s="570">
        <f>IFERROR(VLOOKUP($C1073,Listen!$J$3:$L$39,3,0),0)</f>
        <v>0</v>
      </c>
      <c r="P1073" s="453">
        <f t="shared" si="244"/>
        <v>0</v>
      </c>
      <c r="Q1073" s="453">
        <f t="shared" si="256"/>
        <v>0</v>
      </c>
      <c r="R1073" s="453">
        <f t="shared" si="256"/>
        <v>0</v>
      </c>
      <c r="S1073" s="453">
        <f t="shared" si="256"/>
        <v>0</v>
      </c>
      <c r="T1073" s="453">
        <f t="shared" si="256"/>
        <v>0</v>
      </c>
      <c r="U1073" s="453">
        <f t="shared" si="256"/>
        <v>0</v>
      </c>
      <c r="V1073" s="453">
        <f t="shared" si="256"/>
        <v>0</v>
      </c>
      <c r="W1073" s="384">
        <f t="shared" si="254"/>
        <v>0</v>
      </c>
      <c r="X1073" s="565">
        <f>IF(D1073='A. Allgemeine Informationen'!$C$17,$M1073-Y1073,HLOOKUP('A. Allgemeine Informationen'!$C$17-1,$Z$1:$AF$2005,ROW(D1073),FALSE)-$Y1073)</f>
        <v>0</v>
      </c>
      <c r="Y1073" s="384">
        <f>HLOOKUP('A. Allgemeine Informationen'!$C$17,$Z$1:$AF$2005,ROW(D1073),FALSE)</f>
        <v>0</v>
      </c>
      <c r="Z1073" s="565">
        <f t="shared" si="245"/>
        <v>0</v>
      </c>
      <c r="AA1073" s="565">
        <f t="shared" si="246"/>
        <v>0</v>
      </c>
      <c r="AB1073" s="565">
        <f t="shared" si="247"/>
        <v>0</v>
      </c>
      <c r="AC1073" s="565">
        <f t="shared" si="248"/>
        <v>0</v>
      </c>
      <c r="AD1073" s="572">
        <f t="shared" si="249"/>
        <v>0</v>
      </c>
      <c r="AE1073" s="560">
        <f t="shared" si="250"/>
        <v>0</v>
      </c>
      <c r="AF1073" s="561">
        <f t="shared" si="251"/>
        <v>0</v>
      </c>
      <c r="AG1073" s="562"/>
    </row>
    <row r="1074" spans="2:33" s="418" customFormat="1" ht="15" customHeight="1" x14ac:dyDescent="0.2">
      <c r="B1074" s="554"/>
      <c r="C1074" s="382"/>
      <c r="D1074" s="383"/>
      <c r="E1074" s="381"/>
      <c r="F1074" s="1040"/>
      <c r="G1074" s="1038"/>
      <c r="H1074" s="1041"/>
      <c r="I1074" s="381"/>
      <c r="J1074" s="568">
        <f t="shared" si="243"/>
        <v>0</v>
      </c>
      <c r="K1074" s="381"/>
      <c r="L1074" s="381"/>
      <c r="M1074" s="568">
        <f t="shared" si="252"/>
        <v>0</v>
      </c>
      <c r="N1074" s="570">
        <f>IFERROR(VLOOKUP($C1074,Listen!$J$3:$L$39,2,0),0)</f>
        <v>0</v>
      </c>
      <c r="O1074" s="570">
        <f>IFERROR(VLOOKUP($C1074,Listen!$J$3:$L$39,3,0),0)</f>
        <v>0</v>
      </c>
      <c r="P1074" s="453">
        <f t="shared" si="244"/>
        <v>0</v>
      </c>
      <c r="Q1074" s="453">
        <f t="shared" si="256"/>
        <v>0</v>
      </c>
      <c r="R1074" s="453">
        <f t="shared" si="256"/>
        <v>0</v>
      </c>
      <c r="S1074" s="453">
        <f t="shared" si="256"/>
        <v>0</v>
      </c>
      <c r="T1074" s="453">
        <f t="shared" si="256"/>
        <v>0</v>
      </c>
      <c r="U1074" s="453">
        <f t="shared" si="256"/>
        <v>0</v>
      </c>
      <c r="V1074" s="453">
        <f t="shared" si="256"/>
        <v>0</v>
      </c>
      <c r="W1074" s="384">
        <f t="shared" si="254"/>
        <v>0</v>
      </c>
      <c r="X1074" s="565">
        <f>IF(D1074='A. Allgemeine Informationen'!$C$17,$M1074-Y1074,HLOOKUP('A. Allgemeine Informationen'!$C$17-1,$Z$1:$AF$2005,ROW(D1074),FALSE)-$Y1074)</f>
        <v>0</v>
      </c>
      <c r="Y1074" s="384">
        <f>HLOOKUP('A. Allgemeine Informationen'!$C$17,$Z$1:$AF$2005,ROW(D1074),FALSE)</f>
        <v>0</v>
      </c>
      <c r="Z1074" s="565">
        <f t="shared" si="245"/>
        <v>0</v>
      </c>
      <c r="AA1074" s="565">
        <f t="shared" si="246"/>
        <v>0</v>
      </c>
      <c r="AB1074" s="565">
        <f t="shared" si="247"/>
        <v>0</v>
      </c>
      <c r="AC1074" s="565">
        <f t="shared" si="248"/>
        <v>0</v>
      </c>
      <c r="AD1074" s="572">
        <f t="shared" si="249"/>
        <v>0</v>
      </c>
      <c r="AE1074" s="560">
        <f t="shared" si="250"/>
        <v>0</v>
      </c>
      <c r="AF1074" s="561">
        <f t="shared" si="251"/>
        <v>0</v>
      </c>
      <c r="AG1074" s="562"/>
    </row>
    <row r="1075" spans="2:33" s="418" customFormat="1" ht="15" customHeight="1" x14ac:dyDescent="0.2">
      <c r="B1075" s="554"/>
      <c r="C1075" s="382"/>
      <c r="D1075" s="383"/>
      <c r="E1075" s="381"/>
      <c r="F1075" s="1040"/>
      <c r="G1075" s="1038"/>
      <c r="H1075" s="1041"/>
      <c r="I1075" s="381"/>
      <c r="J1075" s="568">
        <f t="shared" si="243"/>
        <v>0</v>
      </c>
      <c r="K1075" s="381"/>
      <c r="L1075" s="381"/>
      <c r="M1075" s="568">
        <f t="shared" si="252"/>
        <v>0</v>
      </c>
      <c r="N1075" s="570">
        <f>IFERROR(VLOOKUP($C1075,Listen!$J$3:$L$39,2,0),0)</f>
        <v>0</v>
      </c>
      <c r="O1075" s="570">
        <f>IFERROR(VLOOKUP($C1075,Listen!$J$3:$L$39,3,0),0)</f>
        <v>0</v>
      </c>
      <c r="P1075" s="453">
        <f t="shared" si="244"/>
        <v>0</v>
      </c>
      <c r="Q1075" s="453">
        <f t="shared" si="256"/>
        <v>0</v>
      </c>
      <c r="R1075" s="453">
        <f t="shared" si="256"/>
        <v>0</v>
      </c>
      <c r="S1075" s="453">
        <f t="shared" si="256"/>
        <v>0</v>
      </c>
      <c r="T1075" s="453">
        <f t="shared" si="256"/>
        <v>0</v>
      </c>
      <c r="U1075" s="453">
        <f t="shared" si="256"/>
        <v>0</v>
      </c>
      <c r="V1075" s="453">
        <f t="shared" si="256"/>
        <v>0</v>
      </c>
      <c r="W1075" s="384">
        <f t="shared" si="254"/>
        <v>0</v>
      </c>
      <c r="X1075" s="565">
        <f>IF(D1075='A. Allgemeine Informationen'!$C$17,$M1075-Y1075,HLOOKUP('A. Allgemeine Informationen'!$C$17-1,$Z$1:$AF$2005,ROW(D1075),FALSE)-$Y1075)</f>
        <v>0</v>
      </c>
      <c r="Y1075" s="384">
        <f>HLOOKUP('A. Allgemeine Informationen'!$C$17,$Z$1:$AF$2005,ROW(D1075),FALSE)</f>
        <v>0</v>
      </c>
      <c r="Z1075" s="565">
        <f t="shared" si="245"/>
        <v>0</v>
      </c>
      <c r="AA1075" s="565">
        <f t="shared" si="246"/>
        <v>0</v>
      </c>
      <c r="AB1075" s="565">
        <f t="shared" si="247"/>
        <v>0</v>
      </c>
      <c r="AC1075" s="565">
        <f t="shared" si="248"/>
        <v>0</v>
      </c>
      <c r="AD1075" s="572">
        <f t="shared" si="249"/>
        <v>0</v>
      </c>
      <c r="AE1075" s="560">
        <f t="shared" si="250"/>
        <v>0</v>
      </c>
      <c r="AF1075" s="561">
        <f t="shared" si="251"/>
        <v>0</v>
      </c>
      <c r="AG1075" s="562"/>
    </row>
    <row r="1076" spans="2:33" s="418" customFormat="1" ht="15" customHeight="1" x14ac:dyDescent="0.2">
      <c r="B1076" s="554"/>
      <c r="C1076" s="382"/>
      <c r="D1076" s="383"/>
      <c r="E1076" s="381"/>
      <c r="F1076" s="1040"/>
      <c r="G1076" s="1038"/>
      <c r="H1076" s="1041"/>
      <c r="I1076" s="381"/>
      <c r="J1076" s="568">
        <f t="shared" si="243"/>
        <v>0</v>
      </c>
      <c r="K1076" s="381"/>
      <c r="L1076" s="381"/>
      <c r="M1076" s="568">
        <f t="shared" si="252"/>
        <v>0</v>
      </c>
      <c r="N1076" s="570">
        <f>IFERROR(VLOOKUP($C1076,Listen!$J$3:$L$39,2,0),0)</f>
        <v>0</v>
      </c>
      <c r="O1076" s="570">
        <f>IFERROR(VLOOKUP($C1076,Listen!$J$3:$L$39,3,0),0)</f>
        <v>0</v>
      </c>
      <c r="P1076" s="453">
        <f t="shared" si="244"/>
        <v>0</v>
      </c>
      <c r="Q1076" s="453">
        <f t="shared" si="256"/>
        <v>0</v>
      </c>
      <c r="R1076" s="453">
        <f t="shared" si="256"/>
        <v>0</v>
      </c>
      <c r="S1076" s="453">
        <f t="shared" si="256"/>
        <v>0</v>
      </c>
      <c r="T1076" s="453">
        <f t="shared" si="256"/>
        <v>0</v>
      </c>
      <c r="U1076" s="453">
        <f t="shared" si="256"/>
        <v>0</v>
      </c>
      <c r="V1076" s="453">
        <f t="shared" si="256"/>
        <v>0</v>
      </c>
      <c r="W1076" s="384">
        <f t="shared" si="254"/>
        <v>0</v>
      </c>
      <c r="X1076" s="565">
        <f>IF(D1076='A. Allgemeine Informationen'!$C$17,$M1076-Y1076,HLOOKUP('A. Allgemeine Informationen'!$C$17-1,$Z$1:$AF$2005,ROW(D1076),FALSE)-$Y1076)</f>
        <v>0</v>
      </c>
      <c r="Y1076" s="384">
        <f>HLOOKUP('A. Allgemeine Informationen'!$C$17,$Z$1:$AF$2005,ROW(D1076),FALSE)</f>
        <v>0</v>
      </c>
      <c r="Z1076" s="565">
        <f t="shared" si="245"/>
        <v>0</v>
      </c>
      <c r="AA1076" s="565">
        <f t="shared" si="246"/>
        <v>0</v>
      </c>
      <c r="AB1076" s="565">
        <f t="shared" si="247"/>
        <v>0</v>
      </c>
      <c r="AC1076" s="565">
        <f t="shared" si="248"/>
        <v>0</v>
      </c>
      <c r="AD1076" s="572">
        <f t="shared" si="249"/>
        <v>0</v>
      </c>
      <c r="AE1076" s="560">
        <f t="shared" si="250"/>
        <v>0</v>
      </c>
      <c r="AF1076" s="561">
        <f t="shared" si="251"/>
        <v>0</v>
      </c>
      <c r="AG1076" s="562"/>
    </row>
    <row r="1077" spans="2:33" s="418" customFormat="1" ht="15" customHeight="1" x14ac:dyDescent="0.2">
      <c r="B1077" s="554"/>
      <c r="C1077" s="382"/>
      <c r="D1077" s="383"/>
      <c r="E1077" s="381"/>
      <c r="F1077" s="1040"/>
      <c r="G1077" s="1038"/>
      <c r="H1077" s="1041"/>
      <c r="I1077" s="381"/>
      <c r="J1077" s="568">
        <f t="shared" si="243"/>
        <v>0</v>
      </c>
      <c r="K1077" s="381"/>
      <c r="L1077" s="381"/>
      <c r="M1077" s="568">
        <f t="shared" si="252"/>
        <v>0</v>
      </c>
      <c r="N1077" s="570">
        <f>IFERROR(VLOOKUP($C1077,Listen!$J$3:$L$39,2,0),0)</f>
        <v>0</v>
      </c>
      <c r="O1077" s="570">
        <f>IFERROR(VLOOKUP($C1077,Listen!$J$3:$L$39,3,0),0)</f>
        <v>0</v>
      </c>
      <c r="P1077" s="453">
        <f t="shared" si="244"/>
        <v>0</v>
      </c>
      <c r="Q1077" s="453">
        <f t="shared" si="256"/>
        <v>0</v>
      </c>
      <c r="R1077" s="453">
        <f t="shared" si="256"/>
        <v>0</v>
      </c>
      <c r="S1077" s="453">
        <f t="shared" si="256"/>
        <v>0</v>
      </c>
      <c r="T1077" s="453">
        <f t="shared" si="256"/>
        <v>0</v>
      </c>
      <c r="U1077" s="453">
        <f t="shared" si="256"/>
        <v>0</v>
      </c>
      <c r="V1077" s="453">
        <f t="shared" si="256"/>
        <v>0</v>
      </c>
      <c r="W1077" s="384">
        <f t="shared" si="254"/>
        <v>0</v>
      </c>
      <c r="X1077" s="565">
        <f>IF(D1077='A. Allgemeine Informationen'!$C$17,$M1077-Y1077,HLOOKUP('A. Allgemeine Informationen'!$C$17-1,$Z$1:$AF$2005,ROW(D1077),FALSE)-$Y1077)</f>
        <v>0</v>
      </c>
      <c r="Y1077" s="384">
        <f>HLOOKUP('A. Allgemeine Informationen'!$C$17,$Z$1:$AF$2005,ROW(D1077),FALSE)</f>
        <v>0</v>
      </c>
      <c r="Z1077" s="565">
        <f t="shared" si="245"/>
        <v>0</v>
      </c>
      <c r="AA1077" s="565">
        <f t="shared" si="246"/>
        <v>0</v>
      </c>
      <c r="AB1077" s="565">
        <f t="shared" si="247"/>
        <v>0</v>
      </c>
      <c r="AC1077" s="565">
        <f t="shared" si="248"/>
        <v>0</v>
      </c>
      <c r="AD1077" s="572">
        <f t="shared" si="249"/>
        <v>0</v>
      </c>
      <c r="AE1077" s="560">
        <f t="shared" si="250"/>
        <v>0</v>
      </c>
      <c r="AF1077" s="561">
        <f t="shared" si="251"/>
        <v>0</v>
      </c>
      <c r="AG1077" s="562"/>
    </row>
    <row r="1078" spans="2:33" s="418" customFormat="1" ht="15" customHeight="1" x14ac:dyDescent="0.2">
      <c r="B1078" s="554"/>
      <c r="C1078" s="382"/>
      <c r="D1078" s="383"/>
      <c r="E1078" s="381"/>
      <c r="F1078" s="1040"/>
      <c r="G1078" s="1038"/>
      <c r="H1078" s="1041"/>
      <c r="I1078" s="381"/>
      <c r="J1078" s="568">
        <f t="shared" si="243"/>
        <v>0</v>
      </c>
      <c r="K1078" s="381"/>
      <c r="L1078" s="381"/>
      <c r="M1078" s="568">
        <f t="shared" si="252"/>
        <v>0</v>
      </c>
      <c r="N1078" s="570">
        <f>IFERROR(VLOOKUP($C1078,Listen!$J$3:$L$39,2,0),0)</f>
        <v>0</v>
      </c>
      <c r="O1078" s="570">
        <f>IFERROR(VLOOKUP($C1078,Listen!$J$3:$L$39,3,0),0)</f>
        <v>0</v>
      </c>
      <c r="P1078" s="453">
        <f t="shared" si="244"/>
        <v>0</v>
      </c>
      <c r="Q1078" s="453">
        <f t="shared" si="256"/>
        <v>0</v>
      </c>
      <c r="R1078" s="453">
        <f t="shared" si="256"/>
        <v>0</v>
      </c>
      <c r="S1078" s="453">
        <f t="shared" si="256"/>
        <v>0</v>
      </c>
      <c r="T1078" s="453">
        <f t="shared" si="256"/>
        <v>0</v>
      </c>
      <c r="U1078" s="453">
        <f t="shared" si="256"/>
        <v>0</v>
      </c>
      <c r="V1078" s="453">
        <f t="shared" si="256"/>
        <v>0</v>
      </c>
      <c r="W1078" s="384">
        <f t="shared" si="254"/>
        <v>0</v>
      </c>
      <c r="X1078" s="565">
        <f>IF(D1078='A. Allgemeine Informationen'!$C$17,$M1078-Y1078,HLOOKUP('A. Allgemeine Informationen'!$C$17-1,$Z$1:$AF$2005,ROW(D1078),FALSE)-$Y1078)</f>
        <v>0</v>
      </c>
      <c r="Y1078" s="384">
        <f>HLOOKUP('A. Allgemeine Informationen'!$C$17,$Z$1:$AF$2005,ROW(D1078),FALSE)</f>
        <v>0</v>
      </c>
      <c r="Z1078" s="565">
        <f t="shared" si="245"/>
        <v>0</v>
      </c>
      <c r="AA1078" s="565">
        <f t="shared" si="246"/>
        <v>0</v>
      </c>
      <c r="AB1078" s="565">
        <f t="shared" si="247"/>
        <v>0</v>
      </c>
      <c r="AC1078" s="565">
        <f t="shared" si="248"/>
        <v>0</v>
      </c>
      <c r="AD1078" s="572">
        <f t="shared" si="249"/>
        <v>0</v>
      </c>
      <c r="AE1078" s="560">
        <f t="shared" si="250"/>
        <v>0</v>
      </c>
      <c r="AF1078" s="561">
        <f t="shared" si="251"/>
        <v>0</v>
      </c>
      <c r="AG1078" s="562"/>
    </row>
    <row r="1079" spans="2:33" s="418" customFormat="1" ht="15" customHeight="1" x14ac:dyDescent="0.2">
      <c r="B1079" s="554"/>
      <c r="C1079" s="382"/>
      <c r="D1079" s="383"/>
      <c r="E1079" s="381"/>
      <c r="F1079" s="1040"/>
      <c r="G1079" s="1038"/>
      <c r="H1079" s="1041"/>
      <c r="I1079" s="381"/>
      <c r="J1079" s="568">
        <f t="shared" si="243"/>
        <v>0</v>
      </c>
      <c r="K1079" s="381"/>
      <c r="L1079" s="381"/>
      <c r="M1079" s="568">
        <f t="shared" si="252"/>
        <v>0</v>
      </c>
      <c r="N1079" s="570">
        <f>IFERROR(VLOOKUP($C1079,Listen!$J$3:$L$39,2,0),0)</f>
        <v>0</v>
      </c>
      <c r="O1079" s="570">
        <f>IFERROR(VLOOKUP($C1079,Listen!$J$3:$L$39,3,0),0)</f>
        <v>0</v>
      </c>
      <c r="P1079" s="453">
        <f t="shared" si="244"/>
        <v>0</v>
      </c>
      <c r="Q1079" s="453">
        <f t="shared" ref="Q1079:V1094" si="257">P1079</f>
        <v>0</v>
      </c>
      <c r="R1079" s="453">
        <f t="shared" si="257"/>
        <v>0</v>
      </c>
      <c r="S1079" s="453">
        <f t="shared" si="257"/>
        <v>0</v>
      </c>
      <c r="T1079" s="453">
        <f t="shared" si="257"/>
        <v>0</v>
      </c>
      <c r="U1079" s="453">
        <f t="shared" si="257"/>
        <v>0</v>
      </c>
      <c r="V1079" s="453">
        <f t="shared" si="257"/>
        <v>0</v>
      </c>
      <c r="W1079" s="384">
        <f t="shared" si="254"/>
        <v>0</v>
      </c>
      <c r="X1079" s="565">
        <f>IF(D1079='A. Allgemeine Informationen'!$C$17,$M1079-Y1079,HLOOKUP('A. Allgemeine Informationen'!$C$17-1,$Z$1:$AF$2005,ROW(D1079),FALSE)-$Y1079)</f>
        <v>0</v>
      </c>
      <c r="Y1079" s="384">
        <f>HLOOKUP('A. Allgemeine Informationen'!$C$17,$Z$1:$AF$2005,ROW(D1079),FALSE)</f>
        <v>0</v>
      </c>
      <c r="Z1079" s="565">
        <f t="shared" si="245"/>
        <v>0</v>
      </c>
      <c r="AA1079" s="565">
        <f t="shared" si="246"/>
        <v>0</v>
      </c>
      <c r="AB1079" s="565">
        <f t="shared" si="247"/>
        <v>0</v>
      </c>
      <c r="AC1079" s="565">
        <f t="shared" si="248"/>
        <v>0</v>
      </c>
      <c r="AD1079" s="572">
        <f t="shared" si="249"/>
        <v>0</v>
      </c>
      <c r="AE1079" s="560">
        <f t="shared" si="250"/>
        <v>0</v>
      </c>
      <c r="AF1079" s="561">
        <f t="shared" si="251"/>
        <v>0</v>
      </c>
      <c r="AG1079" s="562"/>
    </row>
    <row r="1080" spans="2:33" s="418" customFormat="1" ht="15" customHeight="1" x14ac:dyDescent="0.2">
      <c r="B1080" s="554"/>
      <c r="C1080" s="382"/>
      <c r="D1080" s="383"/>
      <c r="E1080" s="381"/>
      <c r="F1080" s="1040"/>
      <c r="G1080" s="1038"/>
      <c r="H1080" s="1041"/>
      <c r="I1080" s="381"/>
      <c r="J1080" s="568">
        <f t="shared" si="243"/>
        <v>0</v>
      </c>
      <c r="K1080" s="381"/>
      <c r="L1080" s="381"/>
      <c r="M1080" s="568">
        <f t="shared" si="252"/>
        <v>0</v>
      </c>
      <c r="N1080" s="570">
        <f>IFERROR(VLOOKUP($C1080,Listen!$J$3:$L$39,2,0),0)</f>
        <v>0</v>
      </c>
      <c r="O1080" s="570">
        <f>IFERROR(VLOOKUP($C1080,Listen!$J$3:$L$39,3,0),0)</f>
        <v>0</v>
      </c>
      <c r="P1080" s="453">
        <f t="shared" si="244"/>
        <v>0</v>
      </c>
      <c r="Q1080" s="453">
        <f t="shared" si="257"/>
        <v>0</v>
      </c>
      <c r="R1080" s="453">
        <f t="shared" si="257"/>
        <v>0</v>
      </c>
      <c r="S1080" s="453">
        <f t="shared" si="257"/>
        <v>0</v>
      </c>
      <c r="T1080" s="453">
        <f t="shared" si="257"/>
        <v>0</v>
      </c>
      <c r="U1080" s="453">
        <f t="shared" si="257"/>
        <v>0</v>
      </c>
      <c r="V1080" s="453">
        <f t="shared" si="257"/>
        <v>0</v>
      </c>
      <c r="W1080" s="384">
        <f t="shared" si="254"/>
        <v>0</v>
      </c>
      <c r="X1080" s="565">
        <f>IF(D1080='A. Allgemeine Informationen'!$C$17,$M1080-Y1080,HLOOKUP('A. Allgemeine Informationen'!$C$17-1,$Z$1:$AF$2005,ROW(D1080),FALSE)-$Y1080)</f>
        <v>0</v>
      </c>
      <c r="Y1080" s="384">
        <f>HLOOKUP('A. Allgemeine Informationen'!$C$17,$Z$1:$AF$2005,ROW(D1080),FALSE)</f>
        <v>0</v>
      </c>
      <c r="Z1080" s="565">
        <f t="shared" si="245"/>
        <v>0</v>
      </c>
      <c r="AA1080" s="565">
        <f t="shared" si="246"/>
        <v>0</v>
      </c>
      <c r="AB1080" s="565">
        <f t="shared" si="247"/>
        <v>0</v>
      </c>
      <c r="AC1080" s="565">
        <f t="shared" si="248"/>
        <v>0</v>
      </c>
      <c r="AD1080" s="572">
        <f t="shared" si="249"/>
        <v>0</v>
      </c>
      <c r="AE1080" s="560">
        <f t="shared" si="250"/>
        <v>0</v>
      </c>
      <c r="AF1080" s="561">
        <f t="shared" si="251"/>
        <v>0</v>
      </c>
      <c r="AG1080" s="562"/>
    </row>
    <row r="1081" spans="2:33" s="418" customFormat="1" ht="15" customHeight="1" x14ac:dyDescent="0.2">
      <c r="B1081" s="554"/>
      <c r="C1081" s="382"/>
      <c r="D1081" s="383"/>
      <c r="E1081" s="381"/>
      <c r="F1081" s="1040"/>
      <c r="G1081" s="1038"/>
      <c r="H1081" s="1041"/>
      <c r="I1081" s="381"/>
      <c r="J1081" s="568">
        <f t="shared" si="243"/>
        <v>0</v>
      </c>
      <c r="K1081" s="381"/>
      <c r="L1081" s="381"/>
      <c r="M1081" s="568">
        <f t="shared" si="252"/>
        <v>0</v>
      </c>
      <c r="N1081" s="570">
        <f>IFERROR(VLOOKUP($C1081,Listen!$J$3:$L$39,2,0),0)</f>
        <v>0</v>
      </c>
      <c r="O1081" s="570">
        <f>IFERROR(VLOOKUP($C1081,Listen!$J$3:$L$39,3,0),0)</f>
        <v>0</v>
      </c>
      <c r="P1081" s="453">
        <f t="shared" si="244"/>
        <v>0</v>
      </c>
      <c r="Q1081" s="453">
        <f t="shared" si="257"/>
        <v>0</v>
      </c>
      <c r="R1081" s="453">
        <f t="shared" si="257"/>
        <v>0</v>
      </c>
      <c r="S1081" s="453">
        <f t="shared" si="257"/>
        <v>0</v>
      </c>
      <c r="T1081" s="453">
        <f t="shared" si="257"/>
        <v>0</v>
      </c>
      <c r="U1081" s="453">
        <f t="shared" si="257"/>
        <v>0</v>
      </c>
      <c r="V1081" s="453">
        <f t="shared" si="257"/>
        <v>0</v>
      </c>
      <c r="W1081" s="384">
        <f t="shared" si="254"/>
        <v>0</v>
      </c>
      <c r="X1081" s="565">
        <f>IF(D1081='A. Allgemeine Informationen'!$C$17,$M1081-Y1081,HLOOKUP('A. Allgemeine Informationen'!$C$17-1,$Z$1:$AF$2005,ROW(D1081),FALSE)-$Y1081)</f>
        <v>0</v>
      </c>
      <c r="Y1081" s="384">
        <f>HLOOKUP('A. Allgemeine Informationen'!$C$17,$Z$1:$AF$2005,ROW(D1081),FALSE)</f>
        <v>0</v>
      </c>
      <c r="Z1081" s="565">
        <f t="shared" si="245"/>
        <v>0</v>
      </c>
      <c r="AA1081" s="565">
        <f t="shared" si="246"/>
        <v>0</v>
      </c>
      <c r="AB1081" s="565">
        <f t="shared" si="247"/>
        <v>0</v>
      </c>
      <c r="AC1081" s="565">
        <f t="shared" si="248"/>
        <v>0</v>
      </c>
      <c r="AD1081" s="572">
        <f t="shared" si="249"/>
        <v>0</v>
      </c>
      <c r="AE1081" s="560">
        <f t="shared" si="250"/>
        <v>0</v>
      </c>
      <c r="AF1081" s="561">
        <f t="shared" si="251"/>
        <v>0</v>
      </c>
      <c r="AG1081" s="562"/>
    </row>
    <row r="1082" spans="2:33" s="418" customFormat="1" ht="15" customHeight="1" x14ac:dyDescent="0.2">
      <c r="B1082" s="554"/>
      <c r="C1082" s="382"/>
      <c r="D1082" s="383"/>
      <c r="E1082" s="381"/>
      <c r="F1082" s="1040"/>
      <c r="G1082" s="1038"/>
      <c r="H1082" s="1041"/>
      <c r="I1082" s="381"/>
      <c r="J1082" s="568">
        <f t="shared" si="243"/>
        <v>0</v>
      </c>
      <c r="K1082" s="381"/>
      <c r="L1082" s="381"/>
      <c r="M1082" s="568">
        <f t="shared" si="252"/>
        <v>0</v>
      </c>
      <c r="N1082" s="570">
        <f>IFERROR(VLOOKUP($C1082,Listen!$J$3:$L$39,2,0),0)</f>
        <v>0</v>
      </c>
      <c r="O1082" s="570">
        <f>IFERROR(VLOOKUP($C1082,Listen!$J$3:$L$39,3,0),0)</f>
        <v>0</v>
      </c>
      <c r="P1082" s="453">
        <f t="shared" si="244"/>
        <v>0</v>
      </c>
      <c r="Q1082" s="453">
        <f t="shared" si="257"/>
        <v>0</v>
      </c>
      <c r="R1082" s="453">
        <f t="shared" si="257"/>
        <v>0</v>
      </c>
      <c r="S1082" s="453">
        <f t="shared" si="257"/>
        <v>0</v>
      </c>
      <c r="T1082" s="453">
        <f t="shared" si="257"/>
        <v>0</v>
      </c>
      <c r="U1082" s="453">
        <f t="shared" si="257"/>
        <v>0</v>
      </c>
      <c r="V1082" s="453">
        <f t="shared" si="257"/>
        <v>0</v>
      </c>
      <c r="W1082" s="384">
        <f t="shared" si="254"/>
        <v>0</v>
      </c>
      <c r="X1082" s="565">
        <f>IF(D1082='A. Allgemeine Informationen'!$C$17,$M1082-Y1082,HLOOKUP('A. Allgemeine Informationen'!$C$17-1,$Z$1:$AF$2005,ROW(D1082),FALSE)-$Y1082)</f>
        <v>0</v>
      </c>
      <c r="Y1082" s="384">
        <f>HLOOKUP('A. Allgemeine Informationen'!$C$17,$Z$1:$AF$2005,ROW(D1082),FALSE)</f>
        <v>0</v>
      </c>
      <c r="Z1082" s="565">
        <f t="shared" si="245"/>
        <v>0</v>
      </c>
      <c r="AA1082" s="565">
        <f t="shared" si="246"/>
        <v>0</v>
      </c>
      <c r="AB1082" s="565">
        <f t="shared" si="247"/>
        <v>0</v>
      </c>
      <c r="AC1082" s="565">
        <f t="shared" si="248"/>
        <v>0</v>
      </c>
      <c r="AD1082" s="572">
        <f t="shared" si="249"/>
        <v>0</v>
      </c>
      <c r="AE1082" s="560">
        <f t="shared" si="250"/>
        <v>0</v>
      </c>
      <c r="AF1082" s="561">
        <f t="shared" si="251"/>
        <v>0</v>
      </c>
      <c r="AG1082" s="562"/>
    </row>
    <row r="1083" spans="2:33" s="418" customFormat="1" ht="15" customHeight="1" x14ac:dyDescent="0.2">
      <c r="B1083" s="554"/>
      <c r="C1083" s="382"/>
      <c r="D1083" s="383"/>
      <c r="E1083" s="381"/>
      <c r="F1083" s="1040"/>
      <c r="G1083" s="1038"/>
      <c r="H1083" s="1041"/>
      <c r="I1083" s="381"/>
      <c r="J1083" s="568">
        <f t="shared" si="243"/>
        <v>0</v>
      </c>
      <c r="K1083" s="381"/>
      <c r="L1083" s="381"/>
      <c r="M1083" s="568">
        <f t="shared" si="252"/>
        <v>0</v>
      </c>
      <c r="N1083" s="570">
        <f>IFERROR(VLOOKUP($C1083,Listen!$J$3:$L$39,2,0),0)</f>
        <v>0</v>
      </c>
      <c r="O1083" s="570">
        <f>IFERROR(VLOOKUP($C1083,Listen!$J$3:$L$39,3,0),0)</f>
        <v>0</v>
      </c>
      <c r="P1083" s="453">
        <f t="shared" si="244"/>
        <v>0</v>
      </c>
      <c r="Q1083" s="453">
        <f t="shared" si="257"/>
        <v>0</v>
      </c>
      <c r="R1083" s="453">
        <f t="shared" si="257"/>
        <v>0</v>
      </c>
      <c r="S1083" s="453">
        <f t="shared" si="257"/>
        <v>0</v>
      </c>
      <c r="T1083" s="453">
        <f t="shared" si="257"/>
        <v>0</v>
      </c>
      <c r="U1083" s="453">
        <f t="shared" si="257"/>
        <v>0</v>
      </c>
      <c r="V1083" s="453">
        <f t="shared" si="257"/>
        <v>0</v>
      </c>
      <c r="W1083" s="384">
        <f t="shared" si="254"/>
        <v>0</v>
      </c>
      <c r="X1083" s="565">
        <f>IF(D1083='A. Allgemeine Informationen'!$C$17,$M1083-Y1083,HLOOKUP('A. Allgemeine Informationen'!$C$17-1,$Z$1:$AF$2005,ROW(D1083),FALSE)-$Y1083)</f>
        <v>0</v>
      </c>
      <c r="Y1083" s="384">
        <f>HLOOKUP('A. Allgemeine Informationen'!$C$17,$Z$1:$AF$2005,ROW(D1083),FALSE)</f>
        <v>0</v>
      </c>
      <c r="Z1083" s="565">
        <f t="shared" si="245"/>
        <v>0</v>
      </c>
      <c r="AA1083" s="565">
        <f t="shared" si="246"/>
        <v>0</v>
      </c>
      <c r="AB1083" s="565">
        <f t="shared" si="247"/>
        <v>0</v>
      </c>
      <c r="AC1083" s="565">
        <f t="shared" si="248"/>
        <v>0</v>
      </c>
      <c r="AD1083" s="572">
        <f t="shared" si="249"/>
        <v>0</v>
      </c>
      <c r="AE1083" s="560">
        <f t="shared" si="250"/>
        <v>0</v>
      </c>
      <c r="AF1083" s="561">
        <f t="shared" si="251"/>
        <v>0</v>
      </c>
      <c r="AG1083" s="562"/>
    </row>
    <row r="1084" spans="2:33" s="418" customFormat="1" ht="15" customHeight="1" x14ac:dyDescent="0.2">
      <c r="B1084" s="554"/>
      <c r="C1084" s="382"/>
      <c r="D1084" s="383"/>
      <c r="E1084" s="381"/>
      <c r="F1084" s="1040"/>
      <c r="G1084" s="1038"/>
      <c r="H1084" s="1041"/>
      <c r="I1084" s="381"/>
      <c r="J1084" s="568">
        <f t="shared" si="243"/>
        <v>0</v>
      </c>
      <c r="K1084" s="381"/>
      <c r="L1084" s="381"/>
      <c r="M1084" s="568">
        <f t="shared" si="252"/>
        <v>0</v>
      </c>
      <c r="N1084" s="570">
        <f>IFERROR(VLOOKUP($C1084,Listen!$J$3:$L$39,2,0),0)</f>
        <v>0</v>
      </c>
      <c r="O1084" s="570">
        <f>IFERROR(VLOOKUP($C1084,Listen!$J$3:$L$39,3,0),0)</f>
        <v>0</v>
      </c>
      <c r="P1084" s="453">
        <f t="shared" si="244"/>
        <v>0</v>
      </c>
      <c r="Q1084" s="453">
        <f t="shared" si="257"/>
        <v>0</v>
      </c>
      <c r="R1084" s="453">
        <f t="shared" si="257"/>
        <v>0</v>
      </c>
      <c r="S1084" s="453">
        <f t="shared" si="257"/>
        <v>0</v>
      </c>
      <c r="T1084" s="453">
        <f t="shared" si="257"/>
        <v>0</v>
      </c>
      <c r="U1084" s="453">
        <f t="shared" si="257"/>
        <v>0</v>
      </c>
      <c r="V1084" s="453">
        <f t="shared" si="257"/>
        <v>0</v>
      </c>
      <c r="W1084" s="384">
        <f t="shared" si="254"/>
        <v>0</v>
      </c>
      <c r="X1084" s="565">
        <f>IF(D1084='A. Allgemeine Informationen'!$C$17,$M1084-Y1084,HLOOKUP('A. Allgemeine Informationen'!$C$17-1,$Z$1:$AF$2005,ROW(D1084),FALSE)-$Y1084)</f>
        <v>0</v>
      </c>
      <c r="Y1084" s="384">
        <f>HLOOKUP('A. Allgemeine Informationen'!$C$17,$Z$1:$AF$2005,ROW(D1084),FALSE)</f>
        <v>0</v>
      </c>
      <c r="Z1084" s="565">
        <f t="shared" si="245"/>
        <v>0</v>
      </c>
      <c r="AA1084" s="565">
        <f t="shared" si="246"/>
        <v>0</v>
      </c>
      <c r="AB1084" s="565">
        <f t="shared" si="247"/>
        <v>0</v>
      </c>
      <c r="AC1084" s="565">
        <f t="shared" si="248"/>
        <v>0</v>
      </c>
      <c r="AD1084" s="572">
        <f t="shared" si="249"/>
        <v>0</v>
      </c>
      <c r="AE1084" s="560">
        <f t="shared" si="250"/>
        <v>0</v>
      </c>
      <c r="AF1084" s="561">
        <f t="shared" si="251"/>
        <v>0</v>
      </c>
      <c r="AG1084" s="562"/>
    </row>
    <row r="1085" spans="2:33" s="418" customFormat="1" ht="15" customHeight="1" x14ac:dyDescent="0.2">
      <c r="B1085" s="554"/>
      <c r="C1085" s="382"/>
      <c r="D1085" s="383"/>
      <c r="E1085" s="381"/>
      <c r="F1085" s="1040"/>
      <c r="G1085" s="1038"/>
      <c r="H1085" s="1041"/>
      <c r="I1085" s="381"/>
      <c r="J1085" s="568">
        <f t="shared" si="243"/>
        <v>0</v>
      </c>
      <c r="K1085" s="381"/>
      <c r="L1085" s="381"/>
      <c r="M1085" s="568">
        <f t="shared" si="252"/>
        <v>0</v>
      </c>
      <c r="N1085" s="570">
        <f>IFERROR(VLOOKUP($C1085,Listen!$J$3:$L$39,2,0),0)</f>
        <v>0</v>
      </c>
      <c r="O1085" s="570">
        <f>IFERROR(VLOOKUP($C1085,Listen!$J$3:$L$39,3,0),0)</f>
        <v>0</v>
      </c>
      <c r="P1085" s="453">
        <f t="shared" si="244"/>
        <v>0</v>
      </c>
      <c r="Q1085" s="453">
        <f t="shared" si="257"/>
        <v>0</v>
      </c>
      <c r="R1085" s="453">
        <f t="shared" si="257"/>
        <v>0</v>
      </c>
      <c r="S1085" s="453">
        <f t="shared" si="257"/>
        <v>0</v>
      </c>
      <c r="T1085" s="453">
        <f t="shared" si="257"/>
        <v>0</v>
      </c>
      <c r="U1085" s="453">
        <f t="shared" si="257"/>
        <v>0</v>
      </c>
      <c r="V1085" s="453">
        <f t="shared" si="257"/>
        <v>0</v>
      </c>
      <c r="W1085" s="384">
        <f t="shared" si="254"/>
        <v>0</v>
      </c>
      <c r="X1085" s="565">
        <f>IF(D1085='A. Allgemeine Informationen'!$C$17,$M1085-Y1085,HLOOKUP('A. Allgemeine Informationen'!$C$17-1,$Z$1:$AF$2005,ROW(D1085),FALSE)-$Y1085)</f>
        <v>0</v>
      </c>
      <c r="Y1085" s="384">
        <f>HLOOKUP('A. Allgemeine Informationen'!$C$17,$Z$1:$AF$2005,ROW(D1085),FALSE)</f>
        <v>0</v>
      </c>
      <c r="Z1085" s="565">
        <f t="shared" si="245"/>
        <v>0</v>
      </c>
      <c r="AA1085" s="565">
        <f t="shared" si="246"/>
        <v>0</v>
      </c>
      <c r="AB1085" s="565">
        <f t="shared" si="247"/>
        <v>0</v>
      </c>
      <c r="AC1085" s="565">
        <f t="shared" si="248"/>
        <v>0</v>
      </c>
      <c r="AD1085" s="572">
        <f t="shared" si="249"/>
        <v>0</v>
      </c>
      <c r="AE1085" s="560">
        <f t="shared" si="250"/>
        <v>0</v>
      </c>
      <c r="AF1085" s="561">
        <f t="shared" si="251"/>
        <v>0</v>
      </c>
      <c r="AG1085" s="562"/>
    </row>
    <row r="1086" spans="2:33" s="418" customFormat="1" ht="15" customHeight="1" x14ac:dyDescent="0.2">
      <c r="B1086" s="554"/>
      <c r="C1086" s="382"/>
      <c r="D1086" s="383"/>
      <c r="E1086" s="381"/>
      <c r="F1086" s="1040"/>
      <c r="G1086" s="1038"/>
      <c r="H1086" s="1041"/>
      <c r="I1086" s="381"/>
      <c r="J1086" s="568">
        <f t="shared" si="243"/>
        <v>0</v>
      </c>
      <c r="K1086" s="381"/>
      <c r="L1086" s="381"/>
      <c r="M1086" s="568">
        <f t="shared" si="252"/>
        <v>0</v>
      </c>
      <c r="N1086" s="570">
        <f>IFERROR(VLOOKUP($C1086,Listen!$J$3:$L$39,2,0),0)</f>
        <v>0</v>
      </c>
      <c r="O1086" s="570">
        <f>IFERROR(VLOOKUP($C1086,Listen!$J$3:$L$39,3,0),0)</f>
        <v>0</v>
      </c>
      <c r="P1086" s="453">
        <f t="shared" si="244"/>
        <v>0</v>
      </c>
      <c r="Q1086" s="453">
        <f t="shared" si="257"/>
        <v>0</v>
      </c>
      <c r="R1086" s="453">
        <f t="shared" si="257"/>
        <v>0</v>
      </c>
      <c r="S1086" s="453">
        <f t="shared" si="257"/>
        <v>0</v>
      </c>
      <c r="T1086" s="453">
        <f t="shared" si="257"/>
        <v>0</v>
      </c>
      <c r="U1086" s="453">
        <f t="shared" si="257"/>
        <v>0</v>
      </c>
      <c r="V1086" s="453">
        <f t="shared" si="257"/>
        <v>0</v>
      </c>
      <c r="W1086" s="384">
        <f t="shared" si="254"/>
        <v>0</v>
      </c>
      <c r="X1086" s="565">
        <f>IF(D1086='A. Allgemeine Informationen'!$C$17,$M1086-Y1086,HLOOKUP('A. Allgemeine Informationen'!$C$17-1,$Z$1:$AF$2005,ROW(D1086),FALSE)-$Y1086)</f>
        <v>0</v>
      </c>
      <c r="Y1086" s="384">
        <f>HLOOKUP('A. Allgemeine Informationen'!$C$17,$Z$1:$AF$2005,ROW(D1086),FALSE)</f>
        <v>0</v>
      </c>
      <c r="Z1086" s="565">
        <f t="shared" si="245"/>
        <v>0</v>
      </c>
      <c r="AA1086" s="565">
        <f t="shared" si="246"/>
        <v>0</v>
      </c>
      <c r="AB1086" s="565">
        <f t="shared" si="247"/>
        <v>0</v>
      </c>
      <c r="AC1086" s="565">
        <f t="shared" si="248"/>
        <v>0</v>
      </c>
      <c r="AD1086" s="572">
        <f t="shared" si="249"/>
        <v>0</v>
      </c>
      <c r="AE1086" s="560">
        <f t="shared" si="250"/>
        <v>0</v>
      </c>
      <c r="AF1086" s="561">
        <f t="shared" si="251"/>
        <v>0</v>
      </c>
      <c r="AG1086" s="562"/>
    </row>
    <row r="1087" spans="2:33" s="418" customFormat="1" ht="15" customHeight="1" x14ac:dyDescent="0.2">
      <c r="B1087" s="554"/>
      <c r="C1087" s="382"/>
      <c r="D1087" s="383"/>
      <c r="E1087" s="381"/>
      <c r="F1087" s="1040"/>
      <c r="G1087" s="1038"/>
      <c r="H1087" s="1041"/>
      <c r="I1087" s="381"/>
      <c r="J1087" s="568">
        <f t="shared" si="243"/>
        <v>0</v>
      </c>
      <c r="K1087" s="381"/>
      <c r="L1087" s="381"/>
      <c r="M1087" s="568">
        <f t="shared" si="252"/>
        <v>0</v>
      </c>
      <c r="N1087" s="570">
        <f>IFERROR(VLOOKUP($C1087,Listen!$J$3:$L$39,2,0),0)</f>
        <v>0</v>
      </c>
      <c r="O1087" s="570">
        <f>IFERROR(VLOOKUP($C1087,Listen!$J$3:$L$39,3,0),0)</f>
        <v>0</v>
      </c>
      <c r="P1087" s="453">
        <f t="shared" si="244"/>
        <v>0</v>
      </c>
      <c r="Q1087" s="453">
        <f t="shared" si="257"/>
        <v>0</v>
      </c>
      <c r="R1087" s="453">
        <f t="shared" si="257"/>
        <v>0</v>
      </c>
      <c r="S1087" s="453">
        <f t="shared" si="257"/>
        <v>0</v>
      </c>
      <c r="T1087" s="453">
        <f t="shared" si="257"/>
        <v>0</v>
      </c>
      <c r="U1087" s="453">
        <f t="shared" si="257"/>
        <v>0</v>
      </c>
      <c r="V1087" s="453">
        <f t="shared" si="257"/>
        <v>0</v>
      </c>
      <c r="W1087" s="384">
        <f t="shared" si="254"/>
        <v>0</v>
      </c>
      <c r="X1087" s="565">
        <f>IF(D1087='A. Allgemeine Informationen'!$C$17,$M1087-Y1087,HLOOKUP('A. Allgemeine Informationen'!$C$17-1,$Z$1:$AF$2005,ROW(D1087),FALSE)-$Y1087)</f>
        <v>0</v>
      </c>
      <c r="Y1087" s="384">
        <f>HLOOKUP('A. Allgemeine Informationen'!$C$17,$Z$1:$AF$2005,ROW(D1087),FALSE)</f>
        <v>0</v>
      </c>
      <c r="Z1087" s="565">
        <f t="shared" si="245"/>
        <v>0</v>
      </c>
      <c r="AA1087" s="565">
        <f t="shared" si="246"/>
        <v>0</v>
      </c>
      <c r="AB1087" s="565">
        <f t="shared" si="247"/>
        <v>0</v>
      </c>
      <c r="AC1087" s="565">
        <f t="shared" si="248"/>
        <v>0</v>
      </c>
      <c r="AD1087" s="572">
        <f t="shared" si="249"/>
        <v>0</v>
      </c>
      <c r="AE1087" s="560">
        <f t="shared" si="250"/>
        <v>0</v>
      </c>
      <c r="AF1087" s="561">
        <f t="shared" si="251"/>
        <v>0</v>
      </c>
      <c r="AG1087" s="562"/>
    </row>
    <row r="1088" spans="2:33" s="418" customFormat="1" ht="15" customHeight="1" x14ac:dyDescent="0.2">
      <c r="B1088" s="554"/>
      <c r="C1088" s="382"/>
      <c r="D1088" s="383"/>
      <c r="E1088" s="381"/>
      <c r="F1088" s="1040"/>
      <c r="G1088" s="1038"/>
      <c r="H1088" s="1041"/>
      <c r="I1088" s="381"/>
      <c r="J1088" s="568">
        <f t="shared" si="243"/>
        <v>0</v>
      </c>
      <c r="K1088" s="381"/>
      <c r="L1088" s="381"/>
      <c r="M1088" s="568">
        <f t="shared" si="252"/>
        <v>0</v>
      </c>
      <c r="N1088" s="570">
        <f>IFERROR(VLOOKUP($C1088,Listen!$J$3:$L$39,2,0),0)</f>
        <v>0</v>
      </c>
      <c r="O1088" s="570">
        <f>IFERROR(VLOOKUP($C1088,Listen!$J$3:$L$39,3,0),0)</f>
        <v>0</v>
      </c>
      <c r="P1088" s="453">
        <f t="shared" si="244"/>
        <v>0</v>
      </c>
      <c r="Q1088" s="453">
        <f t="shared" si="257"/>
        <v>0</v>
      </c>
      <c r="R1088" s="453">
        <f t="shared" si="257"/>
        <v>0</v>
      </c>
      <c r="S1088" s="453">
        <f t="shared" si="257"/>
        <v>0</v>
      </c>
      <c r="T1088" s="453">
        <f t="shared" si="257"/>
        <v>0</v>
      </c>
      <c r="U1088" s="453">
        <f t="shared" si="257"/>
        <v>0</v>
      </c>
      <c r="V1088" s="453">
        <f t="shared" si="257"/>
        <v>0</v>
      </c>
      <c r="W1088" s="384">
        <f t="shared" si="254"/>
        <v>0</v>
      </c>
      <c r="X1088" s="565">
        <f>IF(D1088='A. Allgemeine Informationen'!$C$17,$M1088-Y1088,HLOOKUP('A. Allgemeine Informationen'!$C$17-1,$Z$1:$AF$2005,ROW(D1088),FALSE)-$Y1088)</f>
        <v>0</v>
      </c>
      <c r="Y1088" s="384">
        <f>HLOOKUP('A. Allgemeine Informationen'!$C$17,$Z$1:$AF$2005,ROW(D1088),FALSE)</f>
        <v>0</v>
      </c>
      <c r="Z1088" s="565">
        <f t="shared" si="245"/>
        <v>0</v>
      </c>
      <c r="AA1088" s="565">
        <f t="shared" si="246"/>
        <v>0</v>
      </c>
      <c r="AB1088" s="565">
        <f t="shared" si="247"/>
        <v>0</v>
      </c>
      <c r="AC1088" s="565">
        <f t="shared" si="248"/>
        <v>0</v>
      </c>
      <c r="AD1088" s="572">
        <f t="shared" si="249"/>
        <v>0</v>
      </c>
      <c r="AE1088" s="560">
        <f t="shared" si="250"/>
        <v>0</v>
      </c>
      <c r="AF1088" s="561">
        <f t="shared" si="251"/>
        <v>0</v>
      </c>
      <c r="AG1088" s="562"/>
    </row>
    <row r="1089" spans="2:33" s="418" customFormat="1" ht="15" customHeight="1" x14ac:dyDescent="0.2">
      <c r="B1089" s="554"/>
      <c r="C1089" s="382"/>
      <c r="D1089" s="383"/>
      <c r="E1089" s="381"/>
      <c r="F1089" s="1040"/>
      <c r="G1089" s="1038"/>
      <c r="H1089" s="1041"/>
      <c r="I1089" s="381"/>
      <c r="J1089" s="568">
        <f t="shared" si="243"/>
        <v>0</v>
      </c>
      <c r="K1089" s="381"/>
      <c r="L1089" s="381"/>
      <c r="M1089" s="568">
        <f t="shared" si="252"/>
        <v>0</v>
      </c>
      <c r="N1089" s="570">
        <f>IFERROR(VLOOKUP($C1089,Listen!$J$3:$L$39,2,0),0)</f>
        <v>0</v>
      </c>
      <c r="O1089" s="570">
        <f>IFERROR(VLOOKUP($C1089,Listen!$J$3:$L$39,3,0),0)</f>
        <v>0</v>
      </c>
      <c r="P1089" s="453">
        <f t="shared" si="244"/>
        <v>0</v>
      </c>
      <c r="Q1089" s="453">
        <f t="shared" si="257"/>
        <v>0</v>
      </c>
      <c r="R1089" s="453">
        <f t="shared" si="257"/>
        <v>0</v>
      </c>
      <c r="S1089" s="453">
        <f t="shared" si="257"/>
        <v>0</v>
      </c>
      <c r="T1089" s="453">
        <f t="shared" si="257"/>
        <v>0</v>
      </c>
      <c r="U1089" s="453">
        <f t="shared" si="257"/>
        <v>0</v>
      </c>
      <c r="V1089" s="453">
        <f t="shared" si="257"/>
        <v>0</v>
      </c>
      <c r="W1089" s="384">
        <f t="shared" si="254"/>
        <v>0</v>
      </c>
      <c r="X1089" s="565">
        <f>IF(D1089='A. Allgemeine Informationen'!$C$17,$M1089-Y1089,HLOOKUP('A. Allgemeine Informationen'!$C$17-1,$Z$1:$AF$2005,ROW(D1089),FALSE)-$Y1089)</f>
        <v>0</v>
      </c>
      <c r="Y1089" s="384">
        <f>HLOOKUP('A. Allgemeine Informationen'!$C$17,$Z$1:$AF$2005,ROW(D1089),FALSE)</f>
        <v>0</v>
      </c>
      <c r="Z1089" s="565">
        <f t="shared" si="245"/>
        <v>0</v>
      </c>
      <c r="AA1089" s="565">
        <f t="shared" si="246"/>
        <v>0</v>
      </c>
      <c r="AB1089" s="565">
        <f t="shared" si="247"/>
        <v>0</v>
      </c>
      <c r="AC1089" s="565">
        <f t="shared" si="248"/>
        <v>0</v>
      </c>
      <c r="AD1089" s="572">
        <f t="shared" si="249"/>
        <v>0</v>
      </c>
      <c r="AE1089" s="560">
        <f t="shared" si="250"/>
        <v>0</v>
      </c>
      <c r="AF1089" s="561">
        <f t="shared" si="251"/>
        <v>0</v>
      </c>
      <c r="AG1089" s="562"/>
    </row>
    <row r="1090" spans="2:33" s="418" customFormat="1" ht="15" customHeight="1" x14ac:dyDescent="0.2">
      <c r="B1090" s="554"/>
      <c r="C1090" s="382"/>
      <c r="D1090" s="383"/>
      <c r="E1090" s="381"/>
      <c r="F1090" s="1040"/>
      <c r="G1090" s="1038"/>
      <c r="H1090" s="1041"/>
      <c r="I1090" s="381"/>
      <c r="J1090" s="568">
        <f t="shared" si="243"/>
        <v>0</v>
      </c>
      <c r="K1090" s="381"/>
      <c r="L1090" s="381"/>
      <c r="M1090" s="568">
        <f t="shared" si="252"/>
        <v>0</v>
      </c>
      <c r="N1090" s="570">
        <f>IFERROR(VLOOKUP($C1090,Listen!$J$3:$L$39,2,0),0)</f>
        <v>0</v>
      </c>
      <c r="O1090" s="570">
        <f>IFERROR(VLOOKUP($C1090,Listen!$J$3:$L$39,3,0),0)</f>
        <v>0</v>
      </c>
      <c r="P1090" s="453">
        <f t="shared" si="244"/>
        <v>0</v>
      </c>
      <c r="Q1090" s="453">
        <f t="shared" si="257"/>
        <v>0</v>
      </c>
      <c r="R1090" s="453">
        <f t="shared" si="257"/>
        <v>0</v>
      </c>
      <c r="S1090" s="453">
        <f t="shared" si="257"/>
        <v>0</v>
      </c>
      <c r="T1090" s="453">
        <f t="shared" si="257"/>
        <v>0</v>
      </c>
      <c r="U1090" s="453">
        <f t="shared" si="257"/>
        <v>0</v>
      </c>
      <c r="V1090" s="453">
        <f t="shared" si="257"/>
        <v>0</v>
      </c>
      <c r="W1090" s="384">
        <f t="shared" si="254"/>
        <v>0</v>
      </c>
      <c r="X1090" s="565">
        <f>IF(D1090='A. Allgemeine Informationen'!$C$17,$M1090-Y1090,HLOOKUP('A. Allgemeine Informationen'!$C$17-1,$Z$1:$AF$2005,ROW(D1090),FALSE)-$Y1090)</f>
        <v>0</v>
      </c>
      <c r="Y1090" s="384">
        <f>HLOOKUP('A. Allgemeine Informationen'!$C$17,$Z$1:$AF$2005,ROW(D1090),FALSE)</f>
        <v>0</v>
      </c>
      <c r="Z1090" s="565">
        <f t="shared" si="245"/>
        <v>0</v>
      </c>
      <c r="AA1090" s="565">
        <f t="shared" si="246"/>
        <v>0</v>
      </c>
      <c r="AB1090" s="565">
        <f t="shared" si="247"/>
        <v>0</v>
      </c>
      <c r="AC1090" s="565">
        <f t="shared" si="248"/>
        <v>0</v>
      </c>
      <c r="AD1090" s="572">
        <f t="shared" si="249"/>
        <v>0</v>
      </c>
      <c r="AE1090" s="560">
        <f t="shared" si="250"/>
        <v>0</v>
      </c>
      <c r="AF1090" s="561">
        <f t="shared" si="251"/>
        <v>0</v>
      </c>
      <c r="AG1090" s="562"/>
    </row>
    <row r="1091" spans="2:33" s="418" customFormat="1" ht="15" customHeight="1" x14ac:dyDescent="0.2">
      <c r="B1091" s="554"/>
      <c r="C1091" s="382"/>
      <c r="D1091" s="383"/>
      <c r="E1091" s="381"/>
      <c r="F1091" s="1040"/>
      <c r="G1091" s="1038"/>
      <c r="H1091" s="1041"/>
      <c r="I1091" s="381"/>
      <c r="J1091" s="568">
        <f t="shared" si="243"/>
        <v>0</v>
      </c>
      <c r="K1091" s="381"/>
      <c r="L1091" s="381"/>
      <c r="M1091" s="568">
        <f t="shared" si="252"/>
        <v>0</v>
      </c>
      <c r="N1091" s="570">
        <f>IFERROR(VLOOKUP($C1091,Listen!$J$3:$L$39,2,0),0)</f>
        <v>0</v>
      </c>
      <c r="O1091" s="570">
        <f>IFERROR(VLOOKUP($C1091,Listen!$J$3:$L$39,3,0),0)</f>
        <v>0</v>
      </c>
      <c r="P1091" s="453">
        <f t="shared" si="244"/>
        <v>0</v>
      </c>
      <c r="Q1091" s="453">
        <f t="shared" si="257"/>
        <v>0</v>
      </c>
      <c r="R1091" s="453">
        <f t="shared" si="257"/>
        <v>0</v>
      </c>
      <c r="S1091" s="453">
        <f t="shared" si="257"/>
        <v>0</v>
      </c>
      <c r="T1091" s="453">
        <f t="shared" si="257"/>
        <v>0</v>
      </c>
      <c r="U1091" s="453">
        <f t="shared" si="257"/>
        <v>0</v>
      </c>
      <c r="V1091" s="453">
        <f t="shared" si="257"/>
        <v>0</v>
      </c>
      <c r="W1091" s="384">
        <f t="shared" si="254"/>
        <v>0</v>
      </c>
      <c r="X1091" s="565">
        <f>IF(D1091='A. Allgemeine Informationen'!$C$17,$M1091-Y1091,HLOOKUP('A. Allgemeine Informationen'!$C$17-1,$Z$1:$AF$2005,ROW(D1091),FALSE)-$Y1091)</f>
        <v>0</v>
      </c>
      <c r="Y1091" s="384">
        <f>HLOOKUP('A. Allgemeine Informationen'!$C$17,$Z$1:$AF$2005,ROW(D1091),FALSE)</f>
        <v>0</v>
      </c>
      <c r="Z1091" s="565">
        <f t="shared" si="245"/>
        <v>0</v>
      </c>
      <c r="AA1091" s="565">
        <f t="shared" si="246"/>
        <v>0</v>
      </c>
      <c r="AB1091" s="565">
        <f t="shared" si="247"/>
        <v>0</v>
      </c>
      <c r="AC1091" s="565">
        <f t="shared" si="248"/>
        <v>0</v>
      </c>
      <c r="AD1091" s="572">
        <f t="shared" si="249"/>
        <v>0</v>
      </c>
      <c r="AE1091" s="560">
        <f t="shared" si="250"/>
        <v>0</v>
      </c>
      <c r="AF1091" s="561">
        <f t="shared" si="251"/>
        <v>0</v>
      </c>
      <c r="AG1091" s="562"/>
    </row>
    <row r="1092" spans="2:33" s="418" customFormat="1" ht="15" customHeight="1" x14ac:dyDescent="0.2">
      <c r="B1092" s="554"/>
      <c r="C1092" s="382"/>
      <c r="D1092" s="383"/>
      <c r="E1092" s="381"/>
      <c r="F1092" s="1040"/>
      <c r="G1092" s="1038"/>
      <c r="H1092" s="1041"/>
      <c r="I1092" s="381"/>
      <c r="J1092" s="568">
        <f t="shared" si="243"/>
        <v>0</v>
      </c>
      <c r="K1092" s="381"/>
      <c r="L1092" s="381"/>
      <c r="M1092" s="568">
        <f t="shared" si="252"/>
        <v>0</v>
      </c>
      <c r="N1092" s="570">
        <f>IFERROR(VLOOKUP($C1092,Listen!$J$3:$L$39,2,0),0)</f>
        <v>0</v>
      </c>
      <c r="O1092" s="570">
        <f>IFERROR(VLOOKUP($C1092,Listen!$J$3:$L$39,3,0),0)</f>
        <v>0</v>
      </c>
      <c r="P1092" s="453">
        <f t="shared" si="244"/>
        <v>0</v>
      </c>
      <c r="Q1092" s="453">
        <f t="shared" si="257"/>
        <v>0</v>
      </c>
      <c r="R1092" s="453">
        <f t="shared" si="257"/>
        <v>0</v>
      </c>
      <c r="S1092" s="453">
        <f t="shared" si="257"/>
        <v>0</v>
      </c>
      <c r="T1092" s="453">
        <f t="shared" si="257"/>
        <v>0</v>
      </c>
      <c r="U1092" s="453">
        <f t="shared" si="257"/>
        <v>0</v>
      </c>
      <c r="V1092" s="453">
        <f t="shared" si="257"/>
        <v>0</v>
      </c>
      <c r="W1092" s="384">
        <f t="shared" si="254"/>
        <v>0</v>
      </c>
      <c r="X1092" s="565">
        <f>IF(D1092='A. Allgemeine Informationen'!$C$17,$M1092-Y1092,HLOOKUP('A. Allgemeine Informationen'!$C$17-1,$Z$1:$AF$2005,ROW(D1092),FALSE)-$Y1092)</f>
        <v>0</v>
      </c>
      <c r="Y1092" s="384">
        <f>HLOOKUP('A. Allgemeine Informationen'!$C$17,$Z$1:$AF$2005,ROW(D1092),FALSE)</f>
        <v>0</v>
      </c>
      <c r="Z1092" s="565">
        <f t="shared" si="245"/>
        <v>0</v>
      </c>
      <c r="AA1092" s="565">
        <f t="shared" si="246"/>
        <v>0</v>
      </c>
      <c r="AB1092" s="565">
        <f t="shared" si="247"/>
        <v>0</v>
      </c>
      <c r="AC1092" s="565">
        <f t="shared" si="248"/>
        <v>0</v>
      </c>
      <c r="AD1092" s="572">
        <f t="shared" si="249"/>
        <v>0</v>
      </c>
      <c r="AE1092" s="560">
        <f t="shared" si="250"/>
        <v>0</v>
      </c>
      <c r="AF1092" s="561">
        <f t="shared" si="251"/>
        <v>0</v>
      </c>
      <c r="AG1092" s="562"/>
    </row>
    <row r="1093" spans="2:33" s="418" customFormat="1" ht="15" customHeight="1" x14ac:dyDescent="0.2">
      <c r="B1093" s="554"/>
      <c r="C1093" s="382"/>
      <c r="D1093" s="383"/>
      <c r="E1093" s="381"/>
      <c r="F1093" s="1040"/>
      <c r="G1093" s="1038"/>
      <c r="H1093" s="1041"/>
      <c r="I1093" s="381"/>
      <c r="J1093" s="568">
        <f t="shared" si="243"/>
        <v>0</v>
      </c>
      <c r="K1093" s="381"/>
      <c r="L1093" s="381"/>
      <c r="M1093" s="568">
        <f t="shared" si="252"/>
        <v>0</v>
      </c>
      <c r="N1093" s="570">
        <f>IFERROR(VLOOKUP($C1093,Listen!$J$3:$L$39,2,0),0)</f>
        <v>0</v>
      </c>
      <c r="O1093" s="570">
        <f>IFERROR(VLOOKUP($C1093,Listen!$J$3:$L$39,3,0),0)</f>
        <v>0</v>
      </c>
      <c r="P1093" s="453">
        <f t="shared" si="244"/>
        <v>0</v>
      </c>
      <c r="Q1093" s="453">
        <f t="shared" si="257"/>
        <v>0</v>
      </c>
      <c r="R1093" s="453">
        <f t="shared" si="257"/>
        <v>0</v>
      </c>
      <c r="S1093" s="453">
        <f t="shared" si="257"/>
        <v>0</v>
      </c>
      <c r="T1093" s="453">
        <f t="shared" si="257"/>
        <v>0</v>
      </c>
      <c r="U1093" s="453">
        <f t="shared" si="257"/>
        <v>0</v>
      </c>
      <c r="V1093" s="453">
        <f t="shared" si="257"/>
        <v>0</v>
      </c>
      <c r="W1093" s="384">
        <f t="shared" si="254"/>
        <v>0</v>
      </c>
      <c r="X1093" s="565">
        <f>IF(D1093='A. Allgemeine Informationen'!$C$17,$M1093-Y1093,HLOOKUP('A. Allgemeine Informationen'!$C$17-1,$Z$1:$AF$2005,ROW(D1093),FALSE)-$Y1093)</f>
        <v>0</v>
      </c>
      <c r="Y1093" s="384">
        <f>HLOOKUP('A. Allgemeine Informationen'!$C$17,$Z$1:$AF$2005,ROW(D1093),FALSE)</f>
        <v>0</v>
      </c>
      <c r="Z1093" s="565">
        <f t="shared" si="245"/>
        <v>0</v>
      </c>
      <c r="AA1093" s="565">
        <f t="shared" si="246"/>
        <v>0</v>
      </c>
      <c r="AB1093" s="565">
        <f t="shared" si="247"/>
        <v>0</v>
      </c>
      <c r="AC1093" s="565">
        <f t="shared" si="248"/>
        <v>0</v>
      </c>
      <c r="AD1093" s="572">
        <f t="shared" si="249"/>
        <v>0</v>
      </c>
      <c r="AE1093" s="560">
        <f t="shared" si="250"/>
        <v>0</v>
      </c>
      <c r="AF1093" s="561">
        <f t="shared" si="251"/>
        <v>0</v>
      </c>
      <c r="AG1093" s="562"/>
    </row>
    <row r="1094" spans="2:33" s="418" customFormat="1" ht="15" customHeight="1" x14ac:dyDescent="0.2">
      <c r="B1094" s="554"/>
      <c r="C1094" s="382"/>
      <c r="D1094" s="383"/>
      <c r="E1094" s="381"/>
      <c r="F1094" s="1040"/>
      <c r="G1094" s="1038"/>
      <c r="H1094" s="1041"/>
      <c r="I1094" s="381"/>
      <c r="J1094" s="568">
        <f t="shared" ref="J1094:J1157" si="258">E1094+G1094-I1094</f>
        <v>0</v>
      </c>
      <c r="K1094" s="381"/>
      <c r="L1094" s="381"/>
      <c r="M1094" s="568">
        <f t="shared" si="252"/>
        <v>0</v>
      </c>
      <c r="N1094" s="570">
        <f>IFERROR(VLOOKUP($C1094,Listen!$J$3:$L$39,2,0),0)</f>
        <v>0</v>
      </c>
      <c r="O1094" s="570">
        <f>IFERROR(VLOOKUP($C1094,Listen!$J$3:$L$39,3,0),0)</f>
        <v>0</v>
      </c>
      <c r="P1094" s="453">
        <f t="shared" ref="P1094:P1157" si="259">$N1094</f>
        <v>0</v>
      </c>
      <c r="Q1094" s="453">
        <f t="shared" si="257"/>
        <v>0</v>
      </c>
      <c r="R1094" s="453">
        <f t="shared" si="257"/>
        <v>0</v>
      </c>
      <c r="S1094" s="453">
        <f t="shared" si="257"/>
        <v>0</v>
      </c>
      <c r="T1094" s="453">
        <f t="shared" si="257"/>
        <v>0</v>
      </c>
      <c r="U1094" s="453">
        <f t="shared" si="257"/>
        <v>0</v>
      </c>
      <c r="V1094" s="453">
        <f t="shared" si="257"/>
        <v>0</v>
      </c>
      <c r="W1094" s="384">
        <f t="shared" si="254"/>
        <v>0</v>
      </c>
      <c r="X1094" s="565">
        <f>IF(D1094='A. Allgemeine Informationen'!$C$17,$M1094-Y1094,HLOOKUP('A. Allgemeine Informationen'!$C$17-1,$Z$1:$AF$2005,ROW(D1094),FALSE)-$Y1094)</f>
        <v>0</v>
      </c>
      <c r="Y1094" s="384">
        <f>HLOOKUP('A. Allgemeine Informationen'!$C$17,$Z$1:$AF$2005,ROW(D1094),FALSE)</f>
        <v>0</v>
      </c>
      <c r="Z1094" s="565">
        <f t="shared" ref="Z1094:Z1157" si="260">IF(OR($D1094=0,$M1094=0),0,IF($D1094-$Z$5&lt;1,$M1094-$M1094/P1094*(Z$5-$D1094+1),0))</f>
        <v>0</v>
      </c>
      <c r="AA1094" s="565">
        <f t="shared" ref="AA1094:AA1157" si="261">IF(OR($D1094=0,$M1094=0,Q1094-(AA$5-$D1094)=0),0,IF($D1094-AA$5&lt;0,Z1094-Z1094/(Q1094-(AA$5-$D1094)),IF($D1094-AA$5=0,$M1094-$M1094/Q1094,0)))</f>
        <v>0</v>
      </c>
      <c r="AB1094" s="565">
        <f t="shared" ref="AB1094:AB1157" si="262">IF(OR($D1094=0,$M1094=0,R1094-(AB$5-$D1094)=0),0,IF($D1094-AB$5&lt;0,AA1094-AA1094/(R1094-(AB$5-$D1094)),IF($D1094-AB$5=0,$M1094-$M1094/R1094,0)))</f>
        <v>0</v>
      </c>
      <c r="AC1094" s="565">
        <f t="shared" ref="AC1094:AC1157" si="263">IF(OR($D1094=0,$M1094=0,S1094-(AC$5-$D1094)=0),0,IF($D1094-AC$5&lt;0,AB1094-AB1094/(S1094-(AC$5-$D1094)),IF($D1094-AC$5=0,$M1094-$M1094/S1094,0)))</f>
        <v>0</v>
      </c>
      <c r="AD1094" s="572">
        <f t="shared" ref="AD1094:AD1157" si="264">IF(OR($D1094=0,$M1094=0,T1094-(AD$5-$D1094)=0),0,IF($D1094-AD$5&lt;0,AC1094-AC1094/(T1094-(AD$5-$D1094)),IF($D1094-AD$5=0,$M1094-$M1094/T1094,0)))</f>
        <v>0</v>
      </c>
      <c r="AE1094" s="560">
        <f t="shared" ref="AE1094:AE1157" si="265">IF(OR($D1094=0,$M1094=0,U1094-(AE$5-$D1094)=0),0,IF($D1094-AE$5&lt;0,AD1094-AD1094/(U1094-(AE$5-$D1094)),IF($D1094-AE$5=0,$M1094-$M1094/U1094,0)))</f>
        <v>0</v>
      </c>
      <c r="AF1094" s="561">
        <f t="shared" ref="AF1094:AF1157" si="266">IF(OR($D1094=0,$M1094=0,V1094-(AF$5-$D1094)=0),0,IF($D1094-AF$5&lt;0,AE1094-AE1094/(V1094-(AF$5-$D1094)),IF($D1094-AF$5=0,$M1094-$M1094/V1094,0)))</f>
        <v>0</v>
      </c>
      <c r="AG1094" s="562"/>
    </row>
    <row r="1095" spans="2:33" s="418" customFormat="1" ht="15" customHeight="1" x14ac:dyDescent="0.2">
      <c r="B1095" s="554"/>
      <c r="C1095" s="382"/>
      <c r="D1095" s="383"/>
      <c r="E1095" s="381"/>
      <c r="F1095" s="1040"/>
      <c r="G1095" s="1038"/>
      <c r="H1095" s="1041"/>
      <c r="I1095" s="381"/>
      <c r="J1095" s="568">
        <f t="shared" si="258"/>
        <v>0</v>
      </c>
      <c r="K1095" s="381"/>
      <c r="L1095" s="381"/>
      <c r="M1095" s="568">
        <f t="shared" ref="M1095:M1158" si="267">J1095-K1095</f>
        <v>0</v>
      </c>
      <c r="N1095" s="570">
        <f>IFERROR(VLOOKUP($C1095,Listen!$J$3:$L$39,2,0),0)</f>
        <v>0</v>
      </c>
      <c r="O1095" s="570">
        <f>IFERROR(VLOOKUP($C1095,Listen!$J$3:$L$39,3,0),0)</f>
        <v>0</v>
      </c>
      <c r="P1095" s="453">
        <f t="shared" si="259"/>
        <v>0</v>
      </c>
      <c r="Q1095" s="453">
        <f t="shared" ref="Q1095:V1110" si="268">P1095</f>
        <v>0</v>
      </c>
      <c r="R1095" s="453">
        <f t="shared" si="268"/>
        <v>0</v>
      </c>
      <c r="S1095" s="453">
        <f t="shared" si="268"/>
        <v>0</v>
      </c>
      <c r="T1095" s="453">
        <f t="shared" si="268"/>
        <v>0</v>
      </c>
      <c r="U1095" s="453">
        <f t="shared" si="268"/>
        <v>0</v>
      </c>
      <c r="V1095" s="453">
        <f t="shared" si="268"/>
        <v>0</v>
      </c>
      <c r="W1095" s="384">
        <f t="shared" ref="W1095:W1158" si="269">Y1095+X1095</f>
        <v>0</v>
      </c>
      <c r="X1095" s="565">
        <f>IF(D1095='A. Allgemeine Informationen'!$C$17,$M1095-Y1095,HLOOKUP('A. Allgemeine Informationen'!$C$17-1,$Z$1:$AF$2005,ROW(D1095),FALSE)-$Y1095)</f>
        <v>0</v>
      </c>
      <c r="Y1095" s="384">
        <f>HLOOKUP('A. Allgemeine Informationen'!$C$17,$Z$1:$AF$2005,ROW(D1095),FALSE)</f>
        <v>0</v>
      </c>
      <c r="Z1095" s="565">
        <f t="shared" si="260"/>
        <v>0</v>
      </c>
      <c r="AA1095" s="565">
        <f t="shared" si="261"/>
        <v>0</v>
      </c>
      <c r="AB1095" s="565">
        <f t="shared" si="262"/>
        <v>0</v>
      </c>
      <c r="AC1095" s="565">
        <f t="shared" si="263"/>
        <v>0</v>
      </c>
      <c r="AD1095" s="572">
        <f t="shared" si="264"/>
        <v>0</v>
      </c>
      <c r="AE1095" s="560">
        <f t="shared" si="265"/>
        <v>0</v>
      </c>
      <c r="AF1095" s="561">
        <f t="shared" si="266"/>
        <v>0</v>
      </c>
      <c r="AG1095" s="562"/>
    </row>
    <row r="1096" spans="2:33" s="418" customFormat="1" ht="15" customHeight="1" x14ac:dyDescent="0.2">
      <c r="B1096" s="554"/>
      <c r="C1096" s="382"/>
      <c r="D1096" s="383"/>
      <c r="E1096" s="381"/>
      <c r="F1096" s="1040"/>
      <c r="G1096" s="1038"/>
      <c r="H1096" s="1041"/>
      <c r="I1096" s="381"/>
      <c r="J1096" s="568">
        <f t="shared" si="258"/>
        <v>0</v>
      </c>
      <c r="K1096" s="381"/>
      <c r="L1096" s="381"/>
      <c r="M1096" s="568">
        <f t="shared" si="267"/>
        <v>0</v>
      </c>
      <c r="N1096" s="570">
        <f>IFERROR(VLOOKUP($C1096,Listen!$J$3:$L$39,2,0),0)</f>
        <v>0</v>
      </c>
      <c r="O1096" s="570">
        <f>IFERROR(VLOOKUP($C1096,Listen!$J$3:$L$39,3,0),0)</f>
        <v>0</v>
      </c>
      <c r="P1096" s="453">
        <f t="shared" si="259"/>
        <v>0</v>
      </c>
      <c r="Q1096" s="453">
        <f t="shared" si="268"/>
        <v>0</v>
      </c>
      <c r="R1096" s="453">
        <f t="shared" si="268"/>
        <v>0</v>
      </c>
      <c r="S1096" s="453">
        <f t="shared" si="268"/>
        <v>0</v>
      </c>
      <c r="T1096" s="453">
        <f t="shared" si="268"/>
        <v>0</v>
      </c>
      <c r="U1096" s="453">
        <f t="shared" si="268"/>
        <v>0</v>
      </c>
      <c r="V1096" s="453">
        <f t="shared" si="268"/>
        <v>0</v>
      </c>
      <c r="W1096" s="384">
        <f t="shared" si="269"/>
        <v>0</v>
      </c>
      <c r="X1096" s="565">
        <f>IF(D1096='A. Allgemeine Informationen'!$C$17,$M1096-Y1096,HLOOKUP('A. Allgemeine Informationen'!$C$17-1,$Z$1:$AF$2005,ROW(D1096),FALSE)-$Y1096)</f>
        <v>0</v>
      </c>
      <c r="Y1096" s="384">
        <f>HLOOKUP('A. Allgemeine Informationen'!$C$17,$Z$1:$AF$2005,ROW(D1096),FALSE)</f>
        <v>0</v>
      </c>
      <c r="Z1096" s="565">
        <f t="shared" si="260"/>
        <v>0</v>
      </c>
      <c r="AA1096" s="565">
        <f t="shared" si="261"/>
        <v>0</v>
      </c>
      <c r="AB1096" s="565">
        <f t="shared" si="262"/>
        <v>0</v>
      </c>
      <c r="AC1096" s="565">
        <f t="shared" si="263"/>
        <v>0</v>
      </c>
      <c r="AD1096" s="572">
        <f t="shared" si="264"/>
        <v>0</v>
      </c>
      <c r="AE1096" s="560">
        <f t="shared" si="265"/>
        <v>0</v>
      </c>
      <c r="AF1096" s="561">
        <f t="shared" si="266"/>
        <v>0</v>
      </c>
      <c r="AG1096" s="562"/>
    </row>
    <row r="1097" spans="2:33" s="418" customFormat="1" ht="15" customHeight="1" x14ac:dyDescent="0.2">
      <c r="B1097" s="554"/>
      <c r="C1097" s="382"/>
      <c r="D1097" s="383"/>
      <c r="E1097" s="381"/>
      <c r="F1097" s="1040"/>
      <c r="G1097" s="1038"/>
      <c r="H1097" s="1041"/>
      <c r="I1097" s="381"/>
      <c r="J1097" s="568">
        <f t="shared" si="258"/>
        <v>0</v>
      </c>
      <c r="K1097" s="381"/>
      <c r="L1097" s="381"/>
      <c r="M1097" s="568">
        <f t="shared" si="267"/>
        <v>0</v>
      </c>
      <c r="N1097" s="570">
        <f>IFERROR(VLOOKUP($C1097,Listen!$J$3:$L$39,2,0),0)</f>
        <v>0</v>
      </c>
      <c r="O1097" s="570">
        <f>IFERROR(VLOOKUP($C1097,Listen!$J$3:$L$39,3,0),0)</f>
        <v>0</v>
      </c>
      <c r="P1097" s="453">
        <f t="shared" si="259"/>
        <v>0</v>
      </c>
      <c r="Q1097" s="453">
        <f t="shared" si="268"/>
        <v>0</v>
      </c>
      <c r="R1097" s="453">
        <f t="shared" si="268"/>
        <v>0</v>
      </c>
      <c r="S1097" s="453">
        <f t="shared" si="268"/>
        <v>0</v>
      </c>
      <c r="T1097" s="453">
        <f t="shared" si="268"/>
        <v>0</v>
      </c>
      <c r="U1097" s="453">
        <f t="shared" si="268"/>
        <v>0</v>
      </c>
      <c r="V1097" s="453">
        <f t="shared" si="268"/>
        <v>0</v>
      </c>
      <c r="W1097" s="384">
        <f t="shared" si="269"/>
        <v>0</v>
      </c>
      <c r="X1097" s="565">
        <f>IF(D1097='A. Allgemeine Informationen'!$C$17,$M1097-Y1097,HLOOKUP('A. Allgemeine Informationen'!$C$17-1,$Z$1:$AF$2005,ROW(D1097),FALSE)-$Y1097)</f>
        <v>0</v>
      </c>
      <c r="Y1097" s="384">
        <f>HLOOKUP('A. Allgemeine Informationen'!$C$17,$Z$1:$AF$2005,ROW(D1097),FALSE)</f>
        <v>0</v>
      </c>
      <c r="Z1097" s="565">
        <f t="shared" si="260"/>
        <v>0</v>
      </c>
      <c r="AA1097" s="565">
        <f t="shared" si="261"/>
        <v>0</v>
      </c>
      <c r="AB1097" s="565">
        <f t="shared" si="262"/>
        <v>0</v>
      </c>
      <c r="AC1097" s="565">
        <f t="shared" si="263"/>
        <v>0</v>
      </c>
      <c r="AD1097" s="572">
        <f t="shared" si="264"/>
        <v>0</v>
      </c>
      <c r="AE1097" s="560">
        <f t="shared" si="265"/>
        <v>0</v>
      </c>
      <c r="AF1097" s="561">
        <f t="shared" si="266"/>
        <v>0</v>
      </c>
      <c r="AG1097" s="562"/>
    </row>
    <row r="1098" spans="2:33" s="418" customFormat="1" ht="15" customHeight="1" x14ac:dyDescent="0.2">
      <c r="B1098" s="554"/>
      <c r="C1098" s="382"/>
      <c r="D1098" s="383"/>
      <c r="E1098" s="381"/>
      <c r="F1098" s="1040"/>
      <c r="G1098" s="1038"/>
      <c r="H1098" s="1041"/>
      <c r="I1098" s="381"/>
      <c r="J1098" s="568">
        <f t="shared" si="258"/>
        <v>0</v>
      </c>
      <c r="K1098" s="381"/>
      <c r="L1098" s="381"/>
      <c r="M1098" s="568">
        <f t="shared" si="267"/>
        <v>0</v>
      </c>
      <c r="N1098" s="570">
        <f>IFERROR(VLOOKUP($C1098,Listen!$J$3:$L$39,2,0),0)</f>
        <v>0</v>
      </c>
      <c r="O1098" s="570">
        <f>IFERROR(VLOOKUP($C1098,Listen!$J$3:$L$39,3,0),0)</f>
        <v>0</v>
      </c>
      <c r="P1098" s="453">
        <f t="shared" si="259"/>
        <v>0</v>
      </c>
      <c r="Q1098" s="453">
        <f t="shared" si="268"/>
        <v>0</v>
      </c>
      <c r="R1098" s="453">
        <f t="shared" si="268"/>
        <v>0</v>
      </c>
      <c r="S1098" s="453">
        <f t="shared" si="268"/>
        <v>0</v>
      </c>
      <c r="T1098" s="453">
        <f t="shared" si="268"/>
        <v>0</v>
      </c>
      <c r="U1098" s="453">
        <f t="shared" si="268"/>
        <v>0</v>
      </c>
      <c r="V1098" s="453">
        <f t="shared" si="268"/>
        <v>0</v>
      </c>
      <c r="W1098" s="384">
        <f t="shared" si="269"/>
        <v>0</v>
      </c>
      <c r="X1098" s="565">
        <f>IF(D1098='A. Allgemeine Informationen'!$C$17,$M1098-Y1098,HLOOKUP('A. Allgemeine Informationen'!$C$17-1,$Z$1:$AF$2005,ROW(D1098),FALSE)-$Y1098)</f>
        <v>0</v>
      </c>
      <c r="Y1098" s="384">
        <f>HLOOKUP('A. Allgemeine Informationen'!$C$17,$Z$1:$AF$2005,ROW(D1098),FALSE)</f>
        <v>0</v>
      </c>
      <c r="Z1098" s="565">
        <f t="shared" si="260"/>
        <v>0</v>
      </c>
      <c r="AA1098" s="565">
        <f t="shared" si="261"/>
        <v>0</v>
      </c>
      <c r="AB1098" s="565">
        <f t="shared" si="262"/>
        <v>0</v>
      </c>
      <c r="AC1098" s="565">
        <f t="shared" si="263"/>
        <v>0</v>
      </c>
      <c r="AD1098" s="572">
        <f t="shared" si="264"/>
        <v>0</v>
      </c>
      <c r="AE1098" s="560">
        <f t="shared" si="265"/>
        <v>0</v>
      </c>
      <c r="AF1098" s="561">
        <f t="shared" si="266"/>
        <v>0</v>
      </c>
      <c r="AG1098" s="562"/>
    </row>
    <row r="1099" spans="2:33" s="418" customFormat="1" ht="15" customHeight="1" x14ac:dyDescent="0.2">
      <c r="B1099" s="554"/>
      <c r="C1099" s="382"/>
      <c r="D1099" s="383"/>
      <c r="E1099" s="381"/>
      <c r="F1099" s="1040"/>
      <c r="G1099" s="1038"/>
      <c r="H1099" s="1041"/>
      <c r="I1099" s="381"/>
      <c r="J1099" s="568">
        <f t="shared" si="258"/>
        <v>0</v>
      </c>
      <c r="K1099" s="381"/>
      <c r="L1099" s="381"/>
      <c r="M1099" s="568">
        <f t="shared" si="267"/>
        <v>0</v>
      </c>
      <c r="N1099" s="570">
        <f>IFERROR(VLOOKUP($C1099,Listen!$J$3:$L$39,2,0),0)</f>
        <v>0</v>
      </c>
      <c r="O1099" s="570">
        <f>IFERROR(VLOOKUP($C1099,Listen!$J$3:$L$39,3,0),0)</f>
        <v>0</v>
      </c>
      <c r="P1099" s="453">
        <f t="shared" si="259"/>
        <v>0</v>
      </c>
      <c r="Q1099" s="453">
        <f t="shared" si="268"/>
        <v>0</v>
      </c>
      <c r="R1099" s="453">
        <f t="shared" si="268"/>
        <v>0</v>
      </c>
      <c r="S1099" s="453">
        <f t="shared" si="268"/>
        <v>0</v>
      </c>
      <c r="T1099" s="453">
        <f t="shared" si="268"/>
        <v>0</v>
      </c>
      <c r="U1099" s="453">
        <f t="shared" si="268"/>
        <v>0</v>
      </c>
      <c r="V1099" s="453">
        <f t="shared" si="268"/>
        <v>0</v>
      </c>
      <c r="W1099" s="384">
        <f t="shared" si="269"/>
        <v>0</v>
      </c>
      <c r="X1099" s="565">
        <f>IF(D1099='A. Allgemeine Informationen'!$C$17,$M1099-Y1099,HLOOKUP('A. Allgemeine Informationen'!$C$17-1,$Z$1:$AF$2005,ROW(D1099),FALSE)-$Y1099)</f>
        <v>0</v>
      </c>
      <c r="Y1099" s="384">
        <f>HLOOKUP('A. Allgemeine Informationen'!$C$17,$Z$1:$AF$2005,ROW(D1099),FALSE)</f>
        <v>0</v>
      </c>
      <c r="Z1099" s="565">
        <f t="shared" si="260"/>
        <v>0</v>
      </c>
      <c r="AA1099" s="565">
        <f t="shared" si="261"/>
        <v>0</v>
      </c>
      <c r="AB1099" s="565">
        <f t="shared" si="262"/>
        <v>0</v>
      </c>
      <c r="AC1099" s="565">
        <f t="shared" si="263"/>
        <v>0</v>
      </c>
      <c r="AD1099" s="572">
        <f t="shared" si="264"/>
        <v>0</v>
      </c>
      <c r="AE1099" s="560">
        <f t="shared" si="265"/>
        <v>0</v>
      </c>
      <c r="AF1099" s="561">
        <f t="shared" si="266"/>
        <v>0</v>
      </c>
      <c r="AG1099" s="562"/>
    </row>
    <row r="1100" spans="2:33" s="418" customFormat="1" ht="15" customHeight="1" x14ac:dyDescent="0.2">
      <c r="B1100" s="554"/>
      <c r="C1100" s="382"/>
      <c r="D1100" s="383"/>
      <c r="E1100" s="381"/>
      <c r="F1100" s="1040"/>
      <c r="G1100" s="1038"/>
      <c r="H1100" s="1041"/>
      <c r="I1100" s="381"/>
      <c r="J1100" s="568">
        <f t="shared" si="258"/>
        <v>0</v>
      </c>
      <c r="K1100" s="381"/>
      <c r="L1100" s="381"/>
      <c r="M1100" s="568">
        <f t="shared" si="267"/>
        <v>0</v>
      </c>
      <c r="N1100" s="570">
        <f>IFERROR(VLOOKUP($C1100,Listen!$J$3:$L$39,2,0),0)</f>
        <v>0</v>
      </c>
      <c r="O1100" s="570">
        <f>IFERROR(VLOOKUP($C1100,Listen!$J$3:$L$39,3,0),0)</f>
        <v>0</v>
      </c>
      <c r="P1100" s="453">
        <f t="shared" si="259"/>
        <v>0</v>
      </c>
      <c r="Q1100" s="453">
        <f t="shared" si="268"/>
        <v>0</v>
      </c>
      <c r="R1100" s="453">
        <f t="shared" si="268"/>
        <v>0</v>
      </c>
      <c r="S1100" s="453">
        <f t="shared" si="268"/>
        <v>0</v>
      </c>
      <c r="T1100" s="453">
        <f t="shared" si="268"/>
        <v>0</v>
      </c>
      <c r="U1100" s="453">
        <f t="shared" si="268"/>
        <v>0</v>
      </c>
      <c r="V1100" s="453">
        <f t="shared" si="268"/>
        <v>0</v>
      </c>
      <c r="W1100" s="384">
        <f t="shared" si="269"/>
        <v>0</v>
      </c>
      <c r="X1100" s="565">
        <f>IF(D1100='A. Allgemeine Informationen'!$C$17,$M1100-Y1100,HLOOKUP('A. Allgemeine Informationen'!$C$17-1,$Z$1:$AF$2005,ROW(D1100),FALSE)-$Y1100)</f>
        <v>0</v>
      </c>
      <c r="Y1100" s="384">
        <f>HLOOKUP('A. Allgemeine Informationen'!$C$17,$Z$1:$AF$2005,ROW(D1100),FALSE)</f>
        <v>0</v>
      </c>
      <c r="Z1100" s="565">
        <f t="shared" si="260"/>
        <v>0</v>
      </c>
      <c r="AA1100" s="565">
        <f t="shared" si="261"/>
        <v>0</v>
      </c>
      <c r="AB1100" s="565">
        <f t="shared" si="262"/>
        <v>0</v>
      </c>
      <c r="AC1100" s="565">
        <f t="shared" si="263"/>
        <v>0</v>
      </c>
      <c r="AD1100" s="572">
        <f t="shared" si="264"/>
        <v>0</v>
      </c>
      <c r="AE1100" s="560">
        <f t="shared" si="265"/>
        <v>0</v>
      </c>
      <c r="AF1100" s="561">
        <f t="shared" si="266"/>
        <v>0</v>
      </c>
      <c r="AG1100" s="562"/>
    </row>
    <row r="1101" spans="2:33" s="418" customFormat="1" ht="15" customHeight="1" x14ac:dyDescent="0.2">
      <c r="B1101" s="554"/>
      <c r="C1101" s="382"/>
      <c r="D1101" s="383"/>
      <c r="E1101" s="381"/>
      <c r="F1101" s="1040"/>
      <c r="G1101" s="1038"/>
      <c r="H1101" s="1041"/>
      <c r="I1101" s="381"/>
      <c r="J1101" s="568">
        <f t="shared" si="258"/>
        <v>0</v>
      </c>
      <c r="K1101" s="381"/>
      <c r="L1101" s="381"/>
      <c r="M1101" s="568">
        <f t="shared" si="267"/>
        <v>0</v>
      </c>
      <c r="N1101" s="570">
        <f>IFERROR(VLOOKUP($C1101,Listen!$J$3:$L$39,2,0),0)</f>
        <v>0</v>
      </c>
      <c r="O1101" s="570">
        <f>IFERROR(VLOOKUP($C1101,Listen!$J$3:$L$39,3,0),0)</f>
        <v>0</v>
      </c>
      <c r="P1101" s="453">
        <f t="shared" si="259"/>
        <v>0</v>
      </c>
      <c r="Q1101" s="453">
        <f t="shared" si="268"/>
        <v>0</v>
      </c>
      <c r="R1101" s="453">
        <f t="shared" si="268"/>
        <v>0</v>
      </c>
      <c r="S1101" s="453">
        <f t="shared" si="268"/>
        <v>0</v>
      </c>
      <c r="T1101" s="453">
        <f t="shared" si="268"/>
        <v>0</v>
      </c>
      <c r="U1101" s="453">
        <f t="shared" si="268"/>
        <v>0</v>
      </c>
      <c r="V1101" s="453">
        <f t="shared" si="268"/>
        <v>0</v>
      </c>
      <c r="W1101" s="384">
        <f t="shared" si="269"/>
        <v>0</v>
      </c>
      <c r="X1101" s="565">
        <f>IF(D1101='A. Allgemeine Informationen'!$C$17,$M1101-Y1101,HLOOKUP('A. Allgemeine Informationen'!$C$17-1,$Z$1:$AF$2005,ROW(D1101),FALSE)-$Y1101)</f>
        <v>0</v>
      </c>
      <c r="Y1101" s="384">
        <f>HLOOKUP('A. Allgemeine Informationen'!$C$17,$Z$1:$AF$2005,ROW(D1101),FALSE)</f>
        <v>0</v>
      </c>
      <c r="Z1101" s="565">
        <f t="shared" si="260"/>
        <v>0</v>
      </c>
      <c r="AA1101" s="565">
        <f t="shared" si="261"/>
        <v>0</v>
      </c>
      <c r="AB1101" s="565">
        <f t="shared" si="262"/>
        <v>0</v>
      </c>
      <c r="AC1101" s="565">
        <f t="shared" si="263"/>
        <v>0</v>
      </c>
      <c r="AD1101" s="572">
        <f t="shared" si="264"/>
        <v>0</v>
      </c>
      <c r="AE1101" s="560">
        <f t="shared" si="265"/>
        <v>0</v>
      </c>
      <c r="AF1101" s="561">
        <f t="shared" si="266"/>
        <v>0</v>
      </c>
      <c r="AG1101" s="562"/>
    </row>
    <row r="1102" spans="2:33" s="418" customFormat="1" ht="15" customHeight="1" x14ac:dyDescent="0.2">
      <c r="B1102" s="554"/>
      <c r="C1102" s="382"/>
      <c r="D1102" s="383"/>
      <c r="E1102" s="381"/>
      <c r="F1102" s="1040"/>
      <c r="G1102" s="1038"/>
      <c r="H1102" s="1041"/>
      <c r="I1102" s="381"/>
      <c r="J1102" s="568">
        <f t="shared" si="258"/>
        <v>0</v>
      </c>
      <c r="K1102" s="381"/>
      <c r="L1102" s="381"/>
      <c r="M1102" s="568">
        <f t="shared" si="267"/>
        <v>0</v>
      </c>
      <c r="N1102" s="570">
        <f>IFERROR(VLOOKUP($C1102,Listen!$J$3:$L$39,2,0),0)</f>
        <v>0</v>
      </c>
      <c r="O1102" s="570">
        <f>IFERROR(VLOOKUP($C1102,Listen!$J$3:$L$39,3,0),0)</f>
        <v>0</v>
      </c>
      <c r="P1102" s="453">
        <f t="shared" si="259"/>
        <v>0</v>
      </c>
      <c r="Q1102" s="453">
        <f t="shared" si="268"/>
        <v>0</v>
      </c>
      <c r="R1102" s="453">
        <f t="shared" si="268"/>
        <v>0</v>
      </c>
      <c r="S1102" s="453">
        <f t="shared" si="268"/>
        <v>0</v>
      </c>
      <c r="T1102" s="453">
        <f t="shared" si="268"/>
        <v>0</v>
      </c>
      <c r="U1102" s="453">
        <f t="shared" si="268"/>
        <v>0</v>
      </c>
      <c r="V1102" s="453">
        <f t="shared" si="268"/>
        <v>0</v>
      </c>
      <c r="W1102" s="384">
        <f t="shared" si="269"/>
        <v>0</v>
      </c>
      <c r="X1102" s="565">
        <f>IF(D1102='A. Allgemeine Informationen'!$C$17,$M1102-Y1102,HLOOKUP('A. Allgemeine Informationen'!$C$17-1,$Z$1:$AF$2005,ROW(D1102),FALSE)-$Y1102)</f>
        <v>0</v>
      </c>
      <c r="Y1102" s="384">
        <f>HLOOKUP('A. Allgemeine Informationen'!$C$17,$Z$1:$AF$2005,ROW(D1102),FALSE)</f>
        <v>0</v>
      </c>
      <c r="Z1102" s="565">
        <f t="shared" si="260"/>
        <v>0</v>
      </c>
      <c r="AA1102" s="565">
        <f t="shared" si="261"/>
        <v>0</v>
      </c>
      <c r="AB1102" s="565">
        <f t="shared" si="262"/>
        <v>0</v>
      </c>
      <c r="AC1102" s="565">
        <f t="shared" si="263"/>
        <v>0</v>
      </c>
      <c r="AD1102" s="572">
        <f t="shared" si="264"/>
        <v>0</v>
      </c>
      <c r="AE1102" s="560">
        <f t="shared" si="265"/>
        <v>0</v>
      </c>
      <c r="AF1102" s="561">
        <f t="shared" si="266"/>
        <v>0</v>
      </c>
      <c r="AG1102" s="562"/>
    </row>
    <row r="1103" spans="2:33" s="418" customFormat="1" ht="15" customHeight="1" x14ac:dyDescent="0.2">
      <c r="B1103" s="554"/>
      <c r="C1103" s="382"/>
      <c r="D1103" s="383"/>
      <c r="E1103" s="381"/>
      <c r="F1103" s="1040"/>
      <c r="G1103" s="1038"/>
      <c r="H1103" s="1041"/>
      <c r="I1103" s="381"/>
      <c r="J1103" s="568">
        <f t="shared" si="258"/>
        <v>0</v>
      </c>
      <c r="K1103" s="381"/>
      <c r="L1103" s="381"/>
      <c r="M1103" s="568">
        <f t="shared" si="267"/>
        <v>0</v>
      </c>
      <c r="N1103" s="570">
        <f>IFERROR(VLOOKUP($C1103,Listen!$J$3:$L$39,2,0),0)</f>
        <v>0</v>
      </c>
      <c r="O1103" s="570">
        <f>IFERROR(VLOOKUP($C1103,Listen!$J$3:$L$39,3,0),0)</f>
        <v>0</v>
      </c>
      <c r="P1103" s="453">
        <f t="shared" si="259"/>
        <v>0</v>
      </c>
      <c r="Q1103" s="453">
        <f t="shared" si="268"/>
        <v>0</v>
      </c>
      <c r="R1103" s="453">
        <f t="shared" si="268"/>
        <v>0</v>
      </c>
      <c r="S1103" s="453">
        <f t="shared" si="268"/>
        <v>0</v>
      </c>
      <c r="T1103" s="453">
        <f t="shared" si="268"/>
        <v>0</v>
      </c>
      <c r="U1103" s="453">
        <f t="shared" si="268"/>
        <v>0</v>
      </c>
      <c r="V1103" s="453">
        <f t="shared" si="268"/>
        <v>0</v>
      </c>
      <c r="W1103" s="384">
        <f t="shared" si="269"/>
        <v>0</v>
      </c>
      <c r="X1103" s="565">
        <f>IF(D1103='A. Allgemeine Informationen'!$C$17,$M1103-Y1103,HLOOKUP('A. Allgemeine Informationen'!$C$17-1,$Z$1:$AF$2005,ROW(D1103),FALSE)-$Y1103)</f>
        <v>0</v>
      </c>
      <c r="Y1103" s="384">
        <f>HLOOKUP('A. Allgemeine Informationen'!$C$17,$Z$1:$AF$2005,ROW(D1103),FALSE)</f>
        <v>0</v>
      </c>
      <c r="Z1103" s="565">
        <f t="shared" si="260"/>
        <v>0</v>
      </c>
      <c r="AA1103" s="565">
        <f t="shared" si="261"/>
        <v>0</v>
      </c>
      <c r="AB1103" s="565">
        <f t="shared" si="262"/>
        <v>0</v>
      </c>
      <c r="AC1103" s="565">
        <f t="shared" si="263"/>
        <v>0</v>
      </c>
      <c r="AD1103" s="572">
        <f t="shared" si="264"/>
        <v>0</v>
      </c>
      <c r="AE1103" s="560">
        <f t="shared" si="265"/>
        <v>0</v>
      </c>
      <c r="AF1103" s="561">
        <f t="shared" si="266"/>
        <v>0</v>
      </c>
      <c r="AG1103" s="562"/>
    </row>
    <row r="1104" spans="2:33" s="418" customFormat="1" ht="15" customHeight="1" x14ac:dyDescent="0.2">
      <c r="B1104" s="554"/>
      <c r="C1104" s="382"/>
      <c r="D1104" s="383"/>
      <c r="E1104" s="381"/>
      <c r="F1104" s="1040"/>
      <c r="G1104" s="1038"/>
      <c r="H1104" s="1041"/>
      <c r="I1104" s="381"/>
      <c r="J1104" s="568">
        <f t="shared" si="258"/>
        <v>0</v>
      </c>
      <c r="K1104" s="381"/>
      <c r="L1104" s="381"/>
      <c r="M1104" s="568">
        <f t="shared" si="267"/>
        <v>0</v>
      </c>
      <c r="N1104" s="570">
        <f>IFERROR(VLOOKUP($C1104,Listen!$J$3:$L$39,2,0),0)</f>
        <v>0</v>
      </c>
      <c r="O1104" s="570">
        <f>IFERROR(VLOOKUP($C1104,Listen!$J$3:$L$39,3,0),0)</f>
        <v>0</v>
      </c>
      <c r="P1104" s="453">
        <f t="shared" si="259"/>
        <v>0</v>
      </c>
      <c r="Q1104" s="453">
        <f t="shared" si="268"/>
        <v>0</v>
      </c>
      <c r="R1104" s="453">
        <f t="shared" si="268"/>
        <v>0</v>
      </c>
      <c r="S1104" s="453">
        <f t="shared" si="268"/>
        <v>0</v>
      </c>
      <c r="T1104" s="453">
        <f t="shared" si="268"/>
        <v>0</v>
      </c>
      <c r="U1104" s="453">
        <f t="shared" si="268"/>
        <v>0</v>
      </c>
      <c r="V1104" s="453">
        <f t="shared" si="268"/>
        <v>0</v>
      </c>
      <c r="W1104" s="384">
        <f t="shared" si="269"/>
        <v>0</v>
      </c>
      <c r="X1104" s="565">
        <f>IF(D1104='A. Allgemeine Informationen'!$C$17,$M1104-Y1104,HLOOKUP('A. Allgemeine Informationen'!$C$17-1,$Z$1:$AF$2005,ROW(D1104),FALSE)-$Y1104)</f>
        <v>0</v>
      </c>
      <c r="Y1104" s="384">
        <f>HLOOKUP('A. Allgemeine Informationen'!$C$17,$Z$1:$AF$2005,ROW(D1104),FALSE)</f>
        <v>0</v>
      </c>
      <c r="Z1104" s="565">
        <f t="shared" si="260"/>
        <v>0</v>
      </c>
      <c r="AA1104" s="565">
        <f t="shared" si="261"/>
        <v>0</v>
      </c>
      <c r="AB1104" s="565">
        <f t="shared" si="262"/>
        <v>0</v>
      </c>
      <c r="AC1104" s="565">
        <f t="shared" si="263"/>
        <v>0</v>
      </c>
      <c r="AD1104" s="572">
        <f t="shared" si="264"/>
        <v>0</v>
      </c>
      <c r="AE1104" s="560">
        <f t="shared" si="265"/>
        <v>0</v>
      </c>
      <c r="AF1104" s="561">
        <f t="shared" si="266"/>
        <v>0</v>
      </c>
      <c r="AG1104" s="562"/>
    </row>
    <row r="1105" spans="2:33" s="418" customFormat="1" ht="15" customHeight="1" x14ac:dyDescent="0.2">
      <c r="B1105" s="554"/>
      <c r="C1105" s="382"/>
      <c r="D1105" s="383"/>
      <c r="E1105" s="381"/>
      <c r="F1105" s="1040"/>
      <c r="G1105" s="1038"/>
      <c r="H1105" s="1041"/>
      <c r="I1105" s="381"/>
      <c r="J1105" s="568">
        <f t="shared" si="258"/>
        <v>0</v>
      </c>
      <c r="K1105" s="381"/>
      <c r="L1105" s="381"/>
      <c r="M1105" s="568">
        <f t="shared" si="267"/>
        <v>0</v>
      </c>
      <c r="N1105" s="570">
        <f>IFERROR(VLOOKUP($C1105,Listen!$J$3:$L$39,2,0),0)</f>
        <v>0</v>
      </c>
      <c r="O1105" s="570">
        <f>IFERROR(VLOOKUP($C1105,Listen!$J$3:$L$39,3,0),0)</f>
        <v>0</v>
      </c>
      <c r="P1105" s="453">
        <f t="shared" si="259"/>
        <v>0</v>
      </c>
      <c r="Q1105" s="453">
        <f t="shared" si="268"/>
        <v>0</v>
      </c>
      <c r="R1105" s="453">
        <f t="shared" si="268"/>
        <v>0</v>
      </c>
      <c r="S1105" s="453">
        <f t="shared" si="268"/>
        <v>0</v>
      </c>
      <c r="T1105" s="453">
        <f t="shared" si="268"/>
        <v>0</v>
      </c>
      <c r="U1105" s="453">
        <f t="shared" si="268"/>
        <v>0</v>
      </c>
      <c r="V1105" s="453">
        <f t="shared" si="268"/>
        <v>0</v>
      </c>
      <c r="W1105" s="384">
        <f t="shared" si="269"/>
        <v>0</v>
      </c>
      <c r="X1105" s="565">
        <f>IF(D1105='A. Allgemeine Informationen'!$C$17,$M1105-Y1105,HLOOKUP('A. Allgemeine Informationen'!$C$17-1,$Z$1:$AF$2005,ROW(D1105),FALSE)-$Y1105)</f>
        <v>0</v>
      </c>
      <c r="Y1105" s="384">
        <f>HLOOKUP('A. Allgemeine Informationen'!$C$17,$Z$1:$AF$2005,ROW(D1105),FALSE)</f>
        <v>0</v>
      </c>
      <c r="Z1105" s="565">
        <f t="shared" si="260"/>
        <v>0</v>
      </c>
      <c r="AA1105" s="565">
        <f t="shared" si="261"/>
        <v>0</v>
      </c>
      <c r="AB1105" s="565">
        <f t="shared" si="262"/>
        <v>0</v>
      </c>
      <c r="AC1105" s="565">
        <f t="shared" si="263"/>
        <v>0</v>
      </c>
      <c r="AD1105" s="572">
        <f t="shared" si="264"/>
        <v>0</v>
      </c>
      <c r="AE1105" s="560">
        <f t="shared" si="265"/>
        <v>0</v>
      </c>
      <c r="AF1105" s="561">
        <f t="shared" si="266"/>
        <v>0</v>
      </c>
      <c r="AG1105" s="562"/>
    </row>
    <row r="1106" spans="2:33" s="418" customFormat="1" ht="15" customHeight="1" x14ac:dyDescent="0.2">
      <c r="B1106" s="554"/>
      <c r="C1106" s="382"/>
      <c r="D1106" s="383"/>
      <c r="E1106" s="381"/>
      <c r="F1106" s="1040"/>
      <c r="G1106" s="1038"/>
      <c r="H1106" s="1041"/>
      <c r="I1106" s="381"/>
      <c r="J1106" s="568">
        <f t="shared" si="258"/>
        <v>0</v>
      </c>
      <c r="K1106" s="381"/>
      <c r="L1106" s="381"/>
      <c r="M1106" s="568">
        <f t="shared" si="267"/>
        <v>0</v>
      </c>
      <c r="N1106" s="570">
        <f>IFERROR(VLOOKUP($C1106,Listen!$J$3:$L$39,2,0),0)</f>
        <v>0</v>
      </c>
      <c r="O1106" s="570">
        <f>IFERROR(VLOOKUP($C1106,Listen!$J$3:$L$39,3,0),0)</f>
        <v>0</v>
      </c>
      <c r="P1106" s="453">
        <f t="shared" si="259"/>
        <v>0</v>
      </c>
      <c r="Q1106" s="453">
        <f t="shared" si="268"/>
        <v>0</v>
      </c>
      <c r="R1106" s="453">
        <f t="shared" si="268"/>
        <v>0</v>
      </c>
      <c r="S1106" s="453">
        <f t="shared" si="268"/>
        <v>0</v>
      </c>
      <c r="T1106" s="453">
        <f t="shared" si="268"/>
        <v>0</v>
      </c>
      <c r="U1106" s="453">
        <f t="shared" si="268"/>
        <v>0</v>
      </c>
      <c r="V1106" s="453">
        <f t="shared" si="268"/>
        <v>0</v>
      </c>
      <c r="W1106" s="384">
        <f t="shared" si="269"/>
        <v>0</v>
      </c>
      <c r="X1106" s="565">
        <f>IF(D1106='A. Allgemeine Informationen'!$C$17,$M1106-Y1106,HLOOKUP('A. Allgemeine Informationen'!$C$17-1,$Z$1:$AF$2005,ROW(D1106),FALSE)-$Y1106)</f>
        <v>0</v>
      </c>
      <c r="Y1106" s="384">
        <f>HLOOKUP('A. Allgemeine Informationen'!$C$17,$Z$1:$AF$2005,ROW(D1106),FALSE)</f>
        <v>0</v>
      </c>
      <c r="Z1106" s="565">
        <f t="shared" si="260"/>
        <v>0</v>
      </c>
      <c r="AA1106" s="565">
        <f t="shared" si="261"/>
        <v>0</v>
      </c>
      <c r="AB1106" s="565">
        <f t="shared" si="262"/>
        <v>0</v>
      </c>
      <c r="AC1106" s="565">
        <f t="shared" si="263"/>
        <v>0</v>
      </c>
      <c r="AD1106" s="572">
        <f t="shared" si="264"/>
        <v>0</v>
      </c>
      <c r="AE1106" s="560">
        <f t="shared" si="265"/>
        <v>0</v>
      </c>
      <c r="AF1106" s="561">
        <f t="shared" si="266"/>
        <v>0</v>
      </c>
      <c r="AG1106" s="562"/>
    </row>
    <row r="1107" spans="2:33" s="418" customFormat="1" ht="15" customHeight="1" x14ac:dyDescent="0.2">
      <c r="B1107" s="554"/>
      <c r="C1107" s="382"/>
      <c r="D1107" s="383"/>
      <c r="E1107" s="381"/>
      <c r="F1107" s="1040"/>
      <c r="G1107" s="1038"/>
      <c r="H1107" s="1041"/>
      <c r="I1107" s="381"/>
      <c r="J1107" s="568">
        <f t="shared" si="258"/>
        <v>0</v>
      </c>
      <c r="K1107" s="381"/>
      <c r="L1107" s="381"/>
      <c r="M1107" s="568">
        <f t="shared" si="267"/>
        <v>0</v>
      </c>
      <c r="N1107" s="570">
        <f>IFERROR(VLOOKUP($C1107,Listen!$J$3:$L$39,2,0),0)</f>
        <v>0</v>
      </c>
      <c r="O1107" s="570">
        <f>IFERROR(VLOOKUP($C1107,Listen!$J$3:$L$39,3,0),0)</f>
        <v>0</v>
      </c>
      <c r="P1107" s="453">
        <f t="shared" si="259"/>
        <v>0</v>
      </c>
      <c r="Q1107" s="453">
        <f t="shared" si="268"/>
        <v>0</v>
      </c>
      <c r="R1107" s="453">
        <f t="shared" si="268"/>
        <v>0</v>
      </c>
      <c r="S1107" s="453">
        <f t="shared" si="268"/>
        <v>0</v>
      </c>
      <c r="T1107" s="453">
        <f t="shared" si="268"/>
        <v>0</v>
      </c>
      <c r="U1107" s="453">
        <f t="shared" si="268"/>
        <v>0</v>
      </c>
      <c r="V1107" s="453">
        <f t="shared" si="268"/>
        <v>0</v>
      </c>
      <c r="W1107" s="384">
        <f t="shared" si="269"/>
        <v>0</v>
      </c>
      <c r="X1107" s="565">
        <f>IF(D1107='A. Allgemeine Informationen'!$C$17,$M1107-Y1107,HLOOKUP('A. Allgemeine Informationen'!$C$17-1,$Z$1:$AF$2005,ROW(D1107),FALSE)-$Y1107)</f>
        <v>0</v>
      </c>
      <c r="Y1107" s="384">
        <f>HLOOKUP('A. Allgemeine Informationen'!$C$17,$Z$1:$AF$2005,ROW(D1107),FALSE)</f>
        <v>0</v>
      </c>
      <c r="Z1107" s="565">
        <f t="shared" si="260"/>
        <v>0</v>
      </c>
      <c r="AA1107" s="565">
        <f t="shared" si="261"/>
        <v>0</v>
      </c>
      <c r="AB1107" s="565">
        <f t="shared" si="262"/>
        <v>0</v>
      </c>
      <c r="AC1107" s="565">
        <f t="shared" si="263"/>
        <v>0</v>
      </c>
      <c r="AD1107" s="572">
        <f t="shared" si="264"/>
        <v>0</v>
      </c>
      <c r="AE1107" s="560">
        <f t="shared" si="265"/>
        <v>0</v>
      </c>
      <c r="AF1107" s="561">
        <f t="shared" si="266"/>
        <v>0</v>
      </c>
      <c r="AG1107" s="562"/>
    </row>
    <row r="1108" spans="2:33" s="418" customFormat="1" ht="15" customHeight="1" x14ac:dyDescent="0.2">
      <c r="B1108" s="554"/>
      <c r="C1108" s="382"/>
      <c r="D1108" s="383"/>
      <c r="E1108" s="381"/>
      <c r="F1108" s="1040"/>
      <c r="G1108" s="1038"/>
      <c r="H1108" s="1041"/>
      <c r="I1108" s="381"/>
      <c r="J1108" s="568">
        <f t="shared" si="258"/>
        <v>0</v>
      </c>
      <c r="K1108" s="381"/>
      <c r="L1108" s="381"/>
      <c r="M1108" s="568">
        <f t="shared" si="267"/>
        <v>0</v>
      </c>
      <c r="N1108" s="570">
        <f>IFERROR(VLOOKUP($C1108,Listen!$J$3:$L$39,2,0),0)</f>
        <v>0</v>
      </c>
      <c r="O1108" s="570">
        <f>IFERROR(VLOOKUP($C1108,Listen!$J$3:$L$39,3,0),0)</f>
        <v>0</v>
      </c>
      <c r="P1108" s="453">
        <f t="shared" si="259"/>
        <v>0</v>
      </c>
      <c r="Q1108" s="453">
        <f t="shared" si="268"/>
        <v>0</v>
      </c>
      <c r="R1108" s="453">
        <f t="shared" si="268"/>
        <v>0</v>
      </c>
      <c r="S1108" s="453">
        <f t="shared" si="268"/>
        <v>0</v>
      </c>
      <c r="T1108" s="453">
        <f t="shared" si="268"/>
        <v>0</v>
      </c>
      <c r="U1108" s="453">
        <f t="shared" si="268"/>
        <v>0</v>
      </c>
      <c r="V1108" s="453">
        <f t="shared" si="268"/>
        <v>0</v>
      </c>
      <c r="W1108" s="384">
        <f t="shared" si="269"/>
        <v>0</v>
      </c>
      <c r="X1108" s="565">
        <f>IF(D1108='A. Allgemeine Informationen'!$C$17,$M1108-Y1108,HLOOKUP('A. Allgemeine Informationen'!$C$17-1,$Z$1:$AF$2005,ROW(D1108),FALSE)-$Y1108)</f>
        <v>0</v>
      </c>
      <c r="Y1108" s="384">
        <f>HLOOKUP('A. Allgemeine Informationen'!$C$17,$Z$1:$AF$2005,ROW(D1108),FALSE)</f>
        <v>0</v>
      </c>
      <c r="Z1108" s="565">
        <f t="shared" si="260"/>
        <v>0</v>
      </c>
      <c r="AA1108" s="565">
        <f t="shared" si="261"/>
        <v>0</v>
      </c>
      <c r="AB1108" s="565">
        <f t="shared" si="262"/>
        <v>0</v>
      </c>
      <c r="AC1108" s="565">
        <f t="shared" si="263"/>
        <v>0</v>
      </c>
      <c r="AD1108" s="572">
        <f t="shared" si="264"/>
        <v>0</v>
      </c>
      <c r="AE1108" s="560">
        <f t="shared" si="265"/>
        <v>0</v>
      </c>
      <c r="AF1108" s="561">
        <f t="shared" si="266"/>
        <v>0</v>
      </c>
      <c r="AG1108" s="562"/>
    </row>
    <row r="1109" spans="2:33" s="418" customFormat="1" ht="15" customHeight="1" x14ac:dyDescent="0.2">
      <c r="B1109" s="554"/>
      <c r="C1109" s="382"/>
      <c r="D1109" s="383"/>
      <c r="E1109" s="381"/>
      <c r="F1109" s="1040"/>
      <c r="G1109" s="1038"/>
      <c r="H1109" s="1041"/>
      <c r="I1109" s="381"/>
      <c r="J1109" s="568">
        <f t="shared" si="258"/>
        <v>0</v>
      </c>
      <c r="K1109" s="381"/>
      <c r="L1109" s="381"/>
      <c r="M1109" s="568">
        <f t="shared" si="267"/>
        <v>0</v>
      </c>
      <c r="N1109" s="570">
        <f>IFERROR(VLOOKUP($C1109,Listen!$J$3:$L$39,2,0),0)</f>
        <v>0</v>
      </c>
      <c r="O1109" s="570">
        <f>IFERROR(VLOOKUP($C1109,Listen!$J$3:$L$39,3,0),0)</f>
        <v>0</v>
      </c>
      <c r="P1109" s="453">
        <f t="shared" si="259"/>
        <v>0</v>
      </c>
      <c r="Q1109" s="453">
        <f t="shared" si="268"/>
        <v>0</v>
      </c>
      <c r="R1109" s="453">
        <f t="shared" si="268"/>
        <v>0</v>
      </c>
      <c r="S1109" s="453">
        <f t="shared" si="268"/>
        <v>0</v>
      </c>
      <c r="T1109" s="453">
        <f t="shared" si="268"/>
        <v>0</v>
      </c>
      <c r="U1109" s="453">
        <f t="shared" si="268"/>
        <v>0</v>
      </c>
      <c r="V1109" s="453">
        <f t="shared" si="268"/>
        <v>0</v>
      </c>
      <c r="W1109" s="384">
        <f t="shared" si="269"/>
        <v>0</v>
      </c>
      <c r="X1109" s="565">
        <f>IF(D1109='A. Allgemeine Informationen'!$C$17,$M1109-Y1109,HLOOKUP('A. Allgemeine Informationen'!$C$17-1,$Z$1:$AF$2005,ROW(D1109),FALSE)-$Y1109)</f>
        <v>0</v>
      </c>
      <c r="Y1109" s="384">
        <f>HLOOKUP('A. Allgemeine Informationen'!$C$17,$Z$1:$AF$2005,ROW(D1109),FALSE)</f>
        <v>0</v>
      </c>
      <c r="Z1109" s="565">
        <f t="shared" si="260"/>
        <v>0</v>
      </c>
      <c r="AA1109" s="565">
        <f t="shared" si="261"/>
        <v>0</v>
      </c>
      <c r="AB1109" s="565">
        <f t="shared" si="262"/>
        <v>0</v>
      </c>
      <c r="AC1109" s="565">
        <f t="shared" si="263"/>
        <v>0</v>
      </c>
      <c r="AD1109" s="572">
        <f t="shared" si="264"/>
        <v>0</v>
      </c>
      <c r="AE1109" s="560">
        <f t="shared" si="265"/>
        <v>0</v>
      </c>
      <c r="AF1109" s="561">
        <f t="shared" si="266"/>
        <v>0</v>
      </c>
      <c r="AG1109" s="562"/>
    </row>
    <row r="1110" spans="2:33" s="418" customFormat="1" ht="15" customHeight="1" x14ac:dyDescent="0.2">
      <c r="B1110" s="554"/>
      <c r="C1110" s="382"/>
      <c r="D1110" s="383"/>
      <c r="E1110" s="381"/>
      <c r="F1110" s="1040"/>
      <c r="G1110" s="1038"/>
      <c r="H1110" s="1041"/>
      <c r="I1110" s="381"/>
      <c r="J1110" s="568">
        <f t="shared" si="258"/>
        <v>0</v>
      </c>
      <c r="K1110" s="381"/>
      <c r="L1110" s="381"/>
      <c r="M1110" s="568">
        <f t="shared" si="267"/>
        <v>0</v>
      </c>
      <c r="N1110" s="570">
        <f>IFERROR(VLOOKUP($C1110,Listen!$J$3:$L$39,2,0),0)</f>
        <v>0</v>
      </c>
      <c r="O1110" s="570">
        <f>IFERROR(VLOOKUP($C1110,Listen!$J$3:$L$39,3,0),0)</f>
        <v>0</v>
      </c>
      <c r="P1110" s="453">
        <f t="shared" si="259"/>
        <v>0</v>
      </c>
      <c r="Q1110" s="453">
        <f t="shared" si="268"/>
        <v>0</v>
      </c>
      <c r="R1110" s="453">
        <f t="shared" si="268"/>
        <v>0</v>
      </c>
      <c r="S1110" s="453">
        <f t="shared" si="268"/>
        <v>0</v>
      </c>
      <c r="T1110" s="453">
        <f t="shared" si="268"/>
        <v>0</v>
      </c>
      <c r="U1110" s="453">
        <f t="shared" si="268"/>
        <v>0</v>
      </c>
      <c r="V1110" s="453">
        <f t="shared" si="268"/>
        <v>0</v>
      </c>
      <c r="W1110" s="384">
        <f t="shared" si="269"/>
        <v>0</v>
      </c>
      <c r="X1110" s="565">
        <f>IF(D1110='A. Allgemeine Informationen'!$C$17,$M1110-Y1110,HLOOKUP('A. Allgemeine Informationen'!$C$17-1,$Z$1:$AF$2005,ROW(D1110),FALSE)-$Y1110)</f>
        <v>0</v>
      </c>
      <c r="Y1110" s="384">
        <f>HLOOKUP('A. Allgemeine Informationen'!$C$17,$Z$1:$AF$2005,ROW(D1110),FALSE)</f>
        <v>0</v>
      </c>
      <c r="Z1110" s="565">
        <f t="shared" si="260"/>
        <v>0</v>
      </c>
      <c r="AA1110" s="565">
        <f t="shared" si="261"/>
        <v>0</v>
      </c>
      <c r="AB1110" s="565">
        <f t="shared" si="262"/>
        <v>0</v>
      </c>
      <c r="AC1110" s="565">
        <f t="shared" si="263"/>
        <v>0</v>
      </c>
      <c r="AD1110" s="572">
        <f t="shared" si="264"/>
        <v>0</v>
      </c>
      <c r="AE1110" s="560">
        <f t="shared" si="265"/>
        <v>0</v>
      </c>
      <c r="AF1110" s="561">
        <f t="shared" si="266"/>
        <v>0</v>
      </c>
      <c r="AG1110" s="562"/>
    </row>
    <row r="1111" spans="2:33" s="418" customFormat="1" ht="15" customHeight="1" x14ac:dyDescent="0.2">
      <c r="B1111" s="554"/>
      <c r="C1111" s="382"/>
      <c r="D1111" s="383"/>
      <c r="E1111" s="381"/>
      <c r="F1111" s="1040"/>
      <c r="G1111" s="1038"/>
      <c r="H1111" s="1041"/>
      <c r="I1111" s="381"/>
      <c r="J1111" s="568">
        <f t="shared" si="258"/>
        <v>0</v>
      </c>
      <c r="K1111" s="381"/>
      <c r="L1111" s="381"/>
      <c r="M1111" s="568">
        <f t="shared" si="267"/>
        <v>0</v>
      </c>
      <c r="N1111" s="570">
        <f>IFERROR(VLOOKUP($C1111,Listen!$J$3:$L$39,2,0),0)</f>
        <v>0</v>
      </c>
      <c r="O1111" s="570">
        <f>IFERROR(VLOOKUP($C1111,Listen!$J$3:$L$39,3,0),0)</f>
        <v>0</v>
      </c>
      <c r="P1111" s="453">
        <f t="shared" si="259"/>
        <v>0</v>
      </c>
      <c r="Q1111" s="453">
        <f t="shared" ref="Q1111:V1126" si="270">P1111</f>
        <v>0</v>
      </c>
      <c r="R1111" s="453">
        <f t="shared" si="270"/>
        <v>0</v>
      </c>
      <c r="S1111" s="453">
        <f t="shared" si="270"/>
        <v>0</v>
      </c>
      <c r="T1111" s="453">
        <f t="shared" si="270"/>
        <v>0</v>
      </c>
      <c r="U1111" s="453">
        <f t="shared" si="270"/>
        <v>0</v>
      </c>
      <c r="V1111" s="453">
        <f t="shared" si="270"/>
        <v>0</v>
      </c>
      <c r="W1111" s="384">
        <f t="shared" si="269"/>
        <v>0</v>
      </c>
      <c r="X1111" s="565">
        <f>IF(D1111='A. Allgemeine Informationen'!$C$17,$M1111-Y1111,HLOOKUP('A. Allgemeine Informationen'!$C$17-1,$Z$1:$AF$2005,ROW(D1111),FALSE)-$Y1111)</f>
        <v>0</v>
      </c>
      <c r="Y1111" s="384">
        <f>HLOOKUP('A. Allgemeine Informationen'!$C$17,$Z$1:$AF$2005,ROW(D1111),FALSE)</f>
        <v>0</v>
      </c>
      <c r="Z1111" s="565">
        <f t="shared" si="260"/>
        <v>0</v>
      </c>
      <c r="AA1111" s="565">
        <f t="shared" si="261"/>
        <v>0</v>
      </c>
      <c r="AB1111" s="565">
        <f t="shared" si="262"/>
        <v>0</v>
      </c>
      <c r="AC1111" s="565">
        <f t="shared" si="263"/>
        <v>0</v>
      </c>
      <c r="AD1111" s="572">
        <f t="shared" si="264"/>
        <v>0</v>
      </c>
      <c r="AE1111" s="560">
        <f t="shared" si="265"/>
        <v>0</v>
      </c>
      <c r="AF1111" s="561">
        <f t="shared" si="266"/>
        <v>0</v>
      </c>
      <c r="AG1111" s="562"/>
    </row>
    <row r="1112" spans="2:33" s="418" customFormat="1" ht="15" customHeight="1" x14ac:dyDescent="0.2">
      <c r="B1112" s="554"/>
      <c r="C1112" s="382"/>
      <c r="D1112" s="383"/>
      <c r="E1112" s="381"/>
      <c r="F1112" s="1040"/>
      <c r="G1112" s="1038"/>
      <c r="H1112" s="1041"/>
      <c r="I1112" s="381"/>
      <c r="J1112" s="568">
        <f t="shared" si="258"/>
        <v>0</v>
      </c>
      <c r="K1112" s="381"/>
      <c r="L1112" s="381"/>
      <c r="M1112" s="568">
        <f t="shared" si="267"/>
        <v>0</v>
      </c>
      <c r="N1112" s="570">
        <f>IFERROR(VLOOKUP($C1112,Listen!$J$3:$L$39,2,0),0)</f>
        <v>0</v>
      </c>
      <c r="O1112" s="570">
        <f>IFERROR(VLOOKUP($C1112,Listen!$J$3:$L$39,3,0),0)</f>
        <v>0</v>
      </c>
      <c r="P1112" s="453">
        <f t="shared" si="259"/>
        <v>0</v>
      </c>
      <c r="Q1112" s="453">
        <f t="shared" si="270"/>
        <v>0</v>
      </c>
      <c r="R1112" s="453">
        <f t="shared" si="270"/>
        <v>0</v>
      </c>
      <c r="S1112" s="453">
        <f t="shared" si="270"/>
        <v>0</v>
      </c>
      <c r="T1112" s="453">
        <f t="shared" si="270"/>
        <v>0</v>
      </c>
      <c r="U1112" s="453">
        <f t="shared" si="270"/>
        <v>0</v>
      </c>
      <c r="V1112" s="453">
        <f t="shared" si="270"/>
        <v>0</v>
      </c>
      <c r="W1112" s="384">
        <f t="shared" si="269"/>
        <v>0</v>
      </c>
      <c r="X1112" s="565">
        <f>IF(D1112='A. Allgemeine Informationen'!$C$17,$M1112-Y1112,HLOOKUP('A. Allgemeine Informationen'!$C$17-1,$Z$1:$AF$2005,ROW(D1112),FALSE)-$Y1112)</f>
        <v>0</v>
      </c>
      <c r="Y1112" s="384">
        <f>HLOOKUP('A. Allgemeine Informationen'!$C$17,$Z$1:$AF$2005,ROW(D1112),FALSE)</f>
        <v>0</v>
      </c>
      <c r="Z1112" s="565">
        <f t="shared" si="260"/>
        <v>0</v>
      </c>
      <c r="AA1112" s="565">
        <f t="shared" si="261"/>
        <v>0</v>
      </c>
      <c r="AB1112" s="565">
        <f t="shared" si="262"/>
        <v>0</v>
      </c>
      <c r="AC1112" s="565">
        <f t="shared" si="263"/>
        <v>0</v>
      </c>
      <c r="AD1112" s="572">
        <f t="shared" si="264"/>
        <v>0</v>
      </c>
      <c r="AE1112" s="560">
        <f t="shared" si="265"/>
        <v>0</v>
      </c>
      <c r="AF1112" s="561">
        <f t="shared" si="266"/>
        <v>0</v>
      </c>
      <c r="AG1112" s="562"/>
    </row>
    <row r="1113" spans="2:33" s="418" customFormat="1" ht="15" customHeight="1" x14ac:dyDescent="0.2">
      <c r="B1113" s="554"/>
      <c r="C1113" s="382"/>
      <c r="D1113" s="383"/>
      <c r="E1113" s="381"/>
      <c r="F1113" s="1040"/>
      <c r="G1113" s="1038"/>
      <c r="H1113" s="1041"/>
      <c r="I1113" s="381"/>
      <c r="J1113" s="568">
        <f t="shared" si="258"/>
        <v>0</v>
      </c>
      <c r="K1113" s="381"/>
      <c r="L1113" s="381"/>
      <c r="M1113" s="568">
        <f t="shared" si="267"/>
        <v>0</v>
      </c>
      <c r="N1113" s="570">
        <f>IFERROR(VLOOKUP($C1113,Listen!$J$3:$L$39,2,0),0)</f>
        <v>0</v>
      </c>
      <c r="O1113" s="570">
        <f>IFERROR(VLOOKUP($C1113,Listen!$J$3:$L$39,3,0),0)</f>
        <v>0</v>
      </c>
      <c r="P1113" s="453">
        <f t="shared" si="259"/>
        <v>0</v>
      </c>
      <c r="Q1113" s="453">
        <f t="shared" si="270"/>
        <v>0</v>
      </c>
      <c r="R1113" s="453">
        <f t="shared" si="270"/>
        <v>0</v>
      </c>
      <c r="S1113" s="453">
        <f t="shared" si="270"/>
        <v>0</v>
      </c>
      <c r="T1113" s="453">
        <f t="shared" si="270"/>
        <v>0</v>
      </c>
      <c r="U1113" s="453">
        <f t="shared" si="270"/>
        <v>0</v>
      </c>
      <c r="V1113" s="453">
        <f t="shared" si="270"/>
        <v>0</v>
      </c>
      <c r="W1113" s="384">
        <f t="shared" si="269"/>
        <v>0</v>
      </c>
      <c r="X1113" s="565">
        <f>IF(D1113='A. Allgemeine Informationen'!$C$17,$M1113-Y1113,HLOOKUP('A. Allgemeine Informationen'!$C$17-1,$Z$1:$AF$2005,ROW(D1113),FALSE)-$Y1113)</f>
        <v>0</v>
      </c>
      <c r="Y1113" s="384">
        <f>HLOOKUP('A. Allgemeine Informationen'!$C$17,$Z$1:$AF$2005,ROW(D1113),FALSE)</f>
        <v>0</v>
      </c>
      <c r="Z1113" s="565">
        <f t="shared" si="260"/>
        <v>0</v>
      </c>
      <c r="AA1113" s="565">
        <f t="shared" si="261"/>
        <v>0</v>
      </c>
      <c r="AB1113" s="565">
        <f t="shared" si="262"/>
        <v>0</v>
      </c>
      <c r="AC1113" s="565">
        <f t="shared" si="263"/>
        <v>0</v>
      </c>
      <c r="AD1113" s="572">
        <f t="shared" si="264"/>
        <v>0</v>
      </c>
      <c r="AE1113" s="560">
        <f t="shared" si="265"/>
        <v>0</v>
      </c>
      <c r="AF1113" s="561">
        <f t="shared" si="266"/>
        <v>0</v>
      </c>
      <c r="AG1113" s="562"/>
    </row>
    <row r="1114" spans="2:33" s="418" customFormat="1" ht="15" customHeight="1" x14ac:dyDescent="0.2">
      <c r="B1114" s="554"/>
      <c r="C1114" s="382"/>
      <c r="D1114" s="383"/>
      <c r="E1114" s="381"/>
      <c r="F1114" s="1040"/>
      <c r="G1114" s="1038"/>
      <c r="H1114" s="1041"/>
      <c r="I1114" s="381"/>
      <c r="J1114" s="568">
        <f t="shared" si="258"/>
        <v>0</v>
      </c>
      <c r="K1114" s="381"/>
      <c r="L1114" s="381"/>
      <c r="M1114" s="568">
        <f t="shared" si="267"/>
        <v>0</v>
      </c>
      <c r="N1114" s="570">
        <f>IFERROR(VLOOKUP($C1114,Listen!$J$3:$L$39,2,0),0)</f>
        <v>0</v>
      </c>
      <c r="O1114" s="570">
        <f>IFERROR(VLOOKUP($C1114,Listen!$J$3:$L$39,3,0),0)</f>
        <v>0</v>
      </c>
      <c r="P1114" s="453">
        <f t="shared" si="259"/>
        <v>0</v>
      </c>
      <c r="Q1114" s="453">
        <f t="shared" si="270"/>
        <v>0</v>
      </c>
      <c r="R1114" s="453">
        <f t="shared" si="270"/>
        <v>0</v>
      </c>
      <c r="S1114" s="453">
        <f t="shared" si="270"/>
        <v>0</v>
      </c>
      <c r="T1114" s="453">
        <f t="shared" si="270"/>
        <v>0</v>
      </c>
      <c r="U1114" s="453">
        <f t="shared" si="270"/>
        <v>0</v>
      </c>
      <c r="V1114" s="453">
        <f t="shared" si="270"/>
        <v>0</v>
      </c>
      <c r="W1114" s="384">
        <f t="shared" si="269"/>
        <v>0</v>
      </c>
      <c r="X1114" s="565">
        <f>IF(D1114='A. Allgemeine Informationen'!$C$17,$M1114-Y1114,HLOOKUP('A. Allgemeine Informationen'!$C$17-1,$Z$1:$AF$2005,ROW(D1114),FALSE)-$Y1114)</f>
        <v>0</v>
      </c>
      <c r="Y1114" s="384">
        <f>HLOOKUP('A. Allgemeine Informationen'!$C$17,$Z$1:$AF$2005,ROW(D1114),FALSE)</f>
        <v>0</v>
      </c>
      <c r="Z1114" s="565">
        <f t="shared" si="260"/>
        <v>0</v>
      </c>
      <c r="AA1114" s="565">
        <f t="shared" si="261"/>
        <v>0</v>
      </c>
      <c r="AB1114" s="565">
        <f t="shared" si="262"/>
        <v>0</v>
      </c>
      <c r="AC1114" s="565">
        <f t="shared" si="263"/>
        <v>0</v>
      </c>
      <c r="AD1114" s="572">
        <f t="shared" si="264"/>
        <v>0</v>
      </c>
      <c r="AE1114" s="560">
        <f t="shared" si="265"/>
        <v>0</v>
      </c>
      <c r="AF1114" s="561">
        <f t="shared" si="266"/>
        <v>0</v>
      </c>
      <c r="AG1114" s="562"/>
    </row>
    <row r="1115" spans="2:33" s="418" customFormat="1" ht="15" customHeight="1" x14ac:dyDescent="0.2">
      <c r="B1115" s="554"/>
      <c r="C1115" s="382"/>
      <c r="D1115" s="383"/>
      <c r="E1115" s="381"/>
      <c r="F1115" s="1040"/>
      <c r="G1115" s="1038"/>
      <c r="H1115" s="1041"/>
      <c r="I1115" s="381"/>
      <c r="J1115" s="568">
        <f t="shared" si="258"/>
        <v>0</v>
      </c>
      <c r="K1115" s="381"/>
      <c r="L1115" s="381"/>
      <c r="M1115" s="568">
        <f t="shared" si="267"/>
        <v>0</v>
      </c>
      <c r="N1115" s="570">
        <f>IFERROR(VLOOKUP($C1115,Listen!$J$3:$L$39,2,0),0)</f>
        <v>0</v>
      </c>
      <c r="O1115" s="570">
        <f>IFERROR(VLOOKUP($C1115,Listen!$J$3:$L$39,3,0),0)</f>
        <v>0</v>
      </c>
      <c r="P1115" s="453">
        <f t="shared" si="259"/>
        <v>0</v>
      </c>
      <c r="Q1115" s="453">
        <f t="shared" si="270"/>
        <v>0</v>
      </c>
      <c r="R1115" s="453">
        <f t="shared" si="270"/>
        <v>0</v>
      </c>
      <c r="S1115" s="453">
        <f t="shared" si="270"/>
        <v>0</v>
      </c>
      <c r="T1115" s="453">
        <f t="shared" si="270"/>
        <v>0</v>
      </c>
      <c r="U1115" s="453">
        <f t="shared" si="270"/>
        <v>0</v>
      </c>
      <c r="V1115" s="453">
        <f t="shared" si="270"/>
        <v>0</v>
      </c>
      <c r="W1115" s="384">
        <f t="shared" si="269"/>
        <v>0</v>
      </c>
      <c r="X1115" s="565">
        <f>IF(D1115='A. Allgemeine Informationen'!$C$17,$M1115-Y1115,HLOOKUP('A. Allgemeine Informationen'!$C$17-1,$Z$1:$AF$2005,ROW(D1115),FALSE)-$Y1115)</f>
        <v>0</v>
      </c>
      <c r="Y1115" s="384">
        <f>HLOOKUP('A. Allgemeine Informationen'!$C$17,$Z$1:$AF$2005,ROW(D1115),FALSE)</f>
        <v>0</v>
      </c>
      <c r="Z1115" s="565">
        <f t="shared" si="260"/>
        <v>0</v>
      </c>
      <c r="AA1115" s="565">
        <f t="shared" si="261"/>
        <v>0</v>
      </c>
      <c r="AB1115" s="565">
        <f t="shared" si="262"/>
        <v>0</v>
      </c>
      <c r="AC1115" s="565">
        <f t="shared" si="263"/>
        <v>0</v>
      </c>
      <c r="AD1115" s="572">
        <f t="shared" si="264"/>
        <v>0</v>
      </c>
      <c r="AE1115" s="560">
        <f t="shared" si="265"/>
        <v>0</v>
      </c>
      <c r="AF1115" s="561">
        <f t="shared" si="266"/>
        <v>0</v>
      </c>
      <c r="AG1115" s="562"/>
    </row>
    <row r="1116" spans="2:33" s="418" customFormat="1" ht="15" customHeight="1" x14ac:dyDescent="0.2">
      <c r="B1116" s="554"/>
      <c r="C1116" s="382"/>
      <c r="D1116" s="383"/>
      <c r="E1116" s="381"/>
      <c r="F1116" s="1040"/>
      <c r="G1116" s="1038"/>
      <c r="H1116" s="1041"/>
      <c r="I1116" s="381"/>
      <c r="J1116" s="568">
        <f t="shared" si="258"/>
        <v>0</v>
      </c>
      <c r="K1116" s="381"/>
      <c r="L1116" s="381"/>
      <c r="M1116" s="568">
        <f t="shared" si="267"/>
        <v>0</v>
      </c>
      <c r="N1116" s="570">
        <f>IFERROR(VLOOKUP($C1116,Listen!$J$3:$L$39,2,0),0)</f>
        <v>0</v>
      </c>
      <c r="O1116" s="570">
        <f>IFERROR(VLOOKUP($C1116,Listen!$J$3:$L$39,3,0),0)</f>
        <v>0</v>
      </c>
      <c r="P1116" s="453">
        <f t="shared" si="259"/>
        <v>0</v>
      </c>
      <c r="Q1116" s="453">
        <f t="shared" si="270"/>
        <v>0</v>
      </c>
      <c r="R1116" s="453">
        <f t="shared" si="270"/>
        <v>0</v>
      </c>
      <c r="S1116" s="453">
        <f t="shared" si="270"/>
        <v>0</v>
      </c>
      <c r="T1116" s="453">
        <f t="shared" si="270"/>
        <v>0</v>
      </c>
      <c r="U1116" s="453">
        <f t="shared" si="270"/>
        <v>0</v>
      </c>
      <c r="V1116" s="453">
        <f t="shared" si="270"/>
        <v>0</v>
      </c>
      <c r="W1116" s="384">
        <f t="shared" si="269"/>
        <v>0</v>
      </c>
      <c r="X1116" s="565">
        <f>IF(D1116='A. Allgemeine Informationen'!$C$17,$M1116-Y1116,HLOOKUP('A. Allgemeine Informationen'!$C$17-1,$Z$1:$AF$2005,ROW(D1116),FALSE)-$Y1116)</f>
        <v>0</v>
      </c>
      <c r="Y1116" s="384">
        <f>HLOOKUP('A. Allgemeine Informationen'!$C$17,$Z$1:$AF$2005,ROW(D1116),FALSE)</f>
        <v>0</v>
      </c>
      <c r="Z1116" s="565">
        <f t="shared" si="260"/>
        <v>0</v>
      </c>
      <c r="AA1116" s="565">
        <f t="shared" si="261"/>
        <v>0</v>
      </c>
      <c r="AB1116" s="565">
        <f t="shared" si="262"/>
        <v>0</v>
      </c>
      <c r="AC1116" s="565">
        <f t="shared" si="263"/>
        <v>0</v>
      </c>
      <c r="AD1116" s="572">
        <f t="shared" si="264"/>
        <v>0</v>
      </c>
      <c r="AE1116" s="560">
        <f t="shared" si="265"/>
        <v>0</v>
      </c>
      <c r="AF1116" s="561">
        <f t="shared" si="266"/>
        <v>0</v>
      </c>
      <c r="AG1116" s="562"/>
    </row>
    <row r="1117" spans="2:33" s="418" customFormat="1" ht="15" customHeight="1" x14ac:dyDescent="0.2">
      <c r="B1117" s="554"/>
      <c r="C1117" s="382"/>
      <c r="D1117" s="383"/>
      <c r="E1117" s="381"/>
      <c r="F1117" s="1040"/>
      <c r="G1117" s="1038"/>
      <c r="H1117" s="1041"/>
      <c r="I1117" s="381"/>
      <c r="J1117" s="568">
        <f t="shared" si="258"/>
        <v>0</v>
      </c>
      <c r="K1117" s="381"/>
      <c r="L1117" s="381"/>
      <c r="M1117" s="568">
        <f t="shared" si="267"/>
        <v>0</v>
      </c>
      <c r="N1117" s="570">
        <f>IFERROR(VLOOKUP($C1117,Listen!$J$3:$L$39,2,0),0)</f>
        <v>0</v>
      </c>
      <c r="O1117" s="570">
        <f>IFERROR(VLOOKUP($C1117,Listen!$J$3:$L$39,3,0),0)</f>
        <v>0</v>
      </c>
      <c r="P1117" s="453">
        <f t="shared" si="259"/>
        <v>0</v>
      </c>
      <c r="Q1117" s="453">
        <f t="shared" si="270"/>
        <v>0</v>
      </c>
      <c r="R1117" s="453">
        <f t="shared" si="270"/>
        <v>0</v>
      </c>
      <c r="S1117" s="453">
        <f t="shared" si="270"/>
        <v>0</v>
      </c>
      <c r="T1117" s="453">
        <f t="shared" si="270"/>
        <v>0</v>
      </c>
      <c r="U1117" s="453">
        <f t="shared" si="270"/>
        <v>0</v>
      </c>
      <c r="V1117" s="453">
        <f t="shared" si="270"/>
        <v>0</v>
      </c>
      <c r="W1117" s="384">
        <f t="shared" si="269"/>
        <v>0</v>
      </c>
      <c r="X1117" s="565">
        <f>IF(D1117='A. Allgemeine Informationen'!$C$17,$M1117-Y1117,HLOOKUP('A. Allgemeine Informationen'!$C$17-1,$Z$1:$AF$2005,ROW(D1117),FALSE)-$Y1117)</f>
        <v>0</v>
      </c>
      <c r="Y1117" s="384">
        <f>HLOOKUP('A. Allgemeine Informationen'!$C$17,$Z$1:$AF$2005,ROW(D1117),FALSE)</f>
        <v>0</v>
      </c>
      <c r="Z1117" s="565">
        <f t="shared" si="260"/>
        <v>0</v>
      </c>
      <c r="AA1117" s="565">
        <f t="shared" si="261"/>
        <v>0</v>
      </c>
      <c r="AB1117" s="565">
        <f t="shared" si="262"/>
        <v>0</v>
      </c>
      <c r="AC1117" s="565">
        <f t="shared" si="263"/>
        <v>0</v>
      </c>
      <c r="AD1117" s="572">
        <f t="shared" si="264"/>
        <v>0</v>
      </c>
      <c r="AE1117" s="560">
        <f t="shared" si="265"/>
        <v>0</v>
      </c>
      <c r="AF1117" s="561">
        <f t="shared" si="266"/>
        <v>0</v>
      </c>
      <c r="AG1117" s="562"/>
    </row>
    <row r="1118" spans="2:33" s="418" customFormat="1" ht="15" customHeight="1" x14ac:dyDescent="0.2">
      <c r="B1118" s="554"/>
      <c r="C1118" s="382"/>
      <c r="D1118" s="383"/>
      <c r="E1118" s="381"/>
      <c r="F1118" s="1040"/>
      <c r="G1118" s="1038"/>
      <c r="H1118" s="1041"/>
      <c r="I1118" s="381"/>
      <c r="J1118" s="568">
        <f t="shared" si="258"/>
        <v>0</v>
      </c>
      <c r="K1118" s="381"/>
      <c r="L1118" s="381"/>
      <c r="M1118" s="568">
        <f t="shared" si="267"/>
        <v>0</v>
      </c>
      <c r="N1118" s="570">
        <f>IFERROR(VLOOKUP($C1118,Listen!$J$3:$L$39,2,0),0)</f>
        <v>0</v>
      </c>
      <c r="O1118" s="570">
        <f>IFERROR(VLOOKUP($C1118,Listen!$J$3:$L$39,3,0),0)</f>
        <v>0</v>
      </c>
      <c r="P1118" s="453">
        <f t="shared" si="259"/>
        <v>0</v>
      </c>
      <c r="Q1118" s="453">
        <f t="shared" si="270"/>
        <v>0</v>
      </c>
      <c r="R1118" s="453">
        <f t="shared" si="270"/>
        <v>0</v>
      </c>
      <c r="S1118" s="453">
        <f t="shared" si="270"/>
        <v>0</v>
      </c>
      <c r="T1118" s="453">
        <f t="shared" si="270"/>
        <v>0</v>
      </c>
      <c r="U1118" s="453">
        <f t="shared" si="270"/>
        <v>0</v>
      </c>
      <c r="V1118" s="453">
        <f t="shared" si="270"/>
        <v>0</v>
      </c>
      <c r="W1118" s="384">
        <f t="shared" si="269"/>
        <v>0</v>
      </c>
      <c r="X1118" s="565">
        <f>IF(D1118='A. Allgemeine Informationen'!$C$17,$M1118-Y1118,HLOOKUP('A. Allgemeine Informationen'!$C$17-1,$Z$1:$AF$2005,ROW(D1118),FALSE)-$Y1118)</f>
        <v>0</v>
      </c>
      <c r="Y1118" s="384">
        <f>HLOOKUP('A. Allgemeine Informationen'!$C$17,$Z$1:$AF$2005,ROW(D1118),FALSE)</f>
        <v>0</v>
      </c>
      <c r="Z1118" s="565">
        <f t="shared" si="260"/>
        <v>0</v>
      </c>
      <c r="AA1118" s="565">
        <f t="shared" si="261"/>
        <v>0</v>
      </c>
      <c r="AB1118" s="565">
        <f t="shared" si="262"/>
        <v>0</v>
      </c>
      <c r="AC1118" s="565">
        <f t="shared" si="263"/>
        <v>0</v>
      </c>
      <c r="AD1118" s="572">
        <f t="shared" si="264"/>
        <v>0</v>
      </c>
      <c r="AE1118" s="560">
        <f t="shared" si="265"/>
        <v>0</v>
      </c>
      <c r="AF1118" s="561">
        <f t="shared" si="266"/>
        <v>0</v>
      </c>
      <c r="AG1118" s="562"/>
    </row>
    <row r="1119" spans="2:33" s="418" customFormat="1" ht="15" customHeight="1" x14ac:dyDescent="0.2">
      <c r="B1119" s="554"/>
      <c r="C1119" s="382"/>
      <c r="D1119" s="383"/>
      <c r="E1119" s="381"/>
      <c r="F1119" s="1040"/>
      <c r="G1119" s="1038"/>
      <c r="H1119" s="1041"/>
      <c r="I1119" s="381"/>
      <c r="J1119" s="568">
        <f t="shared" si="258"/>
        <v>0</v>
      </c>
      <c r="K1119" s="381"/>
      <c r="L1119" s="381"/>
      <c r="M1119" s="568">
        <f t="shared" si="267"/>
        <v>0</v>
      </c>
      <c r="N1119" s="570">
        <f>IFERROR(VLOOKUP($C1119,Listen!$J$3:$L$39,2,0),0)</f>
        <v>0</v>
      </c>
      <c r="O1119" s="570">
        <f>IFERROR(VLOOKUP($C1119,Listen!$J$3:$L$39,3,0),0)</f>
        <v>0</v>
      </c>
      <c r="P1119" s="453">
        <f t="shared" si="259"/>
        <v>0</v>
      </c>
      <c r="Q1119" s="453">
        <f t="shared" si="270"/>
        <v>0</v>
      </c>
      <c r="R1119" s="453">
        <f t="shared" si="270"/>
        <v>0</v>
      </c>
      <c r="S1119" s="453">
        <f t="shared" si="270"/>
        <v>0</v>
      </c>
      <c r="T1119" s="453">
        <f t="shared" si="270"/>
        <v>0</v>
      </c>
      <c r="U1119" s="453">
        <f t="shared" si="270"/>
        <v>0</v>
      </c>
      <c r="V1119" s="453">
        <f t="shared" si="270"/>
        <v>0</v>
      </c>
      <c r="W1119" s="384">
        <f t="shared" si="269"/>
        <v>0</v>
      </c>
      <c r="X1119" s="565">
        <f>IF(D1119='A. Allgemeine Informationen'!$C$17,$M1119-Y1119,HLOOKUP('A. Allgemeine Informationen'!$C$17-1,$Z$1:$AF$2005,ROW(D1119),FALSE)-$Y1119)</f>
        <v>0</v>
      </c>
      <c r="Y1119" s="384">
        <f>HLOOKUP('A. Allgemeine Informationen'!$C$17,$Z$1:$AF$2005,ROW(D1119),FALSE)</f>
        <v>0</v>
      </c>
      <c r="Z1119" s="565">
        <f t="shared" si="260"/>
        <v>0</v>
      </c>
      <c r="AA1119" s="565">
        <f t="shared" si="261"/>
        <v>0</v>
      </c>
      <c r="AB1119" s="565">
        <f t="shared" si="262"/>
        <v>0</v>
      </c>
      <c r="AC1119" s="565">
        <f t="shared" si="263"/>
        <v>0</v>
      </c>
      <c r="AD1119" s="572">
        <f t="shared" si="264"/>
        <v>0</v>
      </c>
      <c r="AE1119" s="560">
        <f t="shared" si="265"/>
        <v>0</v>
      </c>
      <c r="AF1119" s="561">
        <f t="shared" si="266"/>
        <v>0</v>
      </c>
      <c r="AG1119" s="562"/>
    </row>
    <row r="1120" spans="2:33" s="418" customFormat="1" ht="15" customHeight="1" x14ac:dyDescent="0.2">
      <c r="B1120" s="554"/>
      <c r="C1120" s="382"/>
      <c r="D1120" s="383"/>
      <c r="E1120" s="381"/>
      <c r="F1120" s="1040"/>
      <c r="G1120" s="1038"/>
      <c r="H1120" s="1041"/>
      <c r="I1120" s="381"/>
      <c r="J1120" s="568">
        <f t="shared" si="258"/>
        <v>0</v>
      </c>
      <c r="K1120" s="381"/>
      <c r="L1120" s="381"/>
      <c r="M1120" s="568">
        <f t="shared" si="267"/>
        <v>0</v>
      </c>
      <c r="N1120" s="570">
        <f>IFERROR(VLOOKUP($C1120,Listen!$J$3:$L$39,2,0),0)</f>
        <v>0</v>
      </c>
      <c r="O1120" s="570">
        <f>IFERROR(VLOOKUP($C1120,Listen!$J$3:$L$39,3,0),0)</f>
        <v>0</v>
      </c>
      <c r="P1120" s="453">
        <f t="shared" si="259"/>
        <v>0</v>
      </c>
      <c r="Q1120" s="453">
        <f t="shared" si="270"/>
        <v>0</v>
      </c>
      <c r="R1120" s="453">
        <f t="shared" si="270"/>
        <v>0</v>
      </c>
      <c r="S1120" s="453">
        <f t="shared" si="270"/>
        <v>0</v>
      </c>
      <c r="T1120" s="453">
        <f t="shared" si="270"/>
        <v>0</v>
      </c>
      <c r="U1120" s="453">
        <f t="shared" si="270"/>
        <v>0</v>
      </c>
      <c r="V1120" s="453">
        <f t="shared" si="270"/>
        <v>0</v>
      </c>
      <c r="W1120" s="384">
        <f t="shared" si="269"/>
        <v>0</v>
      </c>
      <c r="X1120" s="565">
        <f>IF(D1120='A. Allgemeine Informationen'!$C$17,$M1120-Y1120,HLOOKUP('A. Allgemeine Informationen'!$C$17-1,$Z$1:$AF$2005,ROW(D1120),FALSE)-$Y1120)</f>
        <v>0</v>
      </c>
      <c r="Y1120" s="384">
        <f>HLOOKUP('A. Allgemeine Informationen'!$C$17,$Z$1:$AF$2005,ROW(D1120),FALSE)</f>
        <v>0</v>
      </c>
      <c r="Z1120" s="565">
        <f t="shared" si="260"/>
        <v>0</v>
      </c>
      <c r="AA1120" s="565">
        <f t="shared" si="261"/>
        <v>0</v>
      </c>
      <c r="AB1120" s="565">
        <f t="shared" si="262"/>
        <v>0</v>
      </c>
      <c r="AC1120" s="565">
        <f t="shared" si="263"/>
        <v>0</v>
      </c>
      <c r="AD1120" s="572">
        <f t="shared" si="264"/>
        <v>0</v>
      </c>
      <c r="AE1120" s="560">
        <f t="shared" si="265"/>
        <v>0</v>
      </c>
      <c r="AF1120" s="561">
        <f t="shared" si="266"/>
        <v>0</v>
      </c>
      <c r="AG1120" s="562"/>
    </row>
    <row r="1121" spans="2:33" s="418" customFormat="1" ht="15" customHeight="1" x14ac:dyDescent="0.2">
      <c r="B1121" s="554"/>
      <c r="C1121" s="382"/>
      <c r="D1121" s="383"/>
      <c r="E1121" s="381"/>
      <c r="F1121" s="1040"/>
      <c r="G1121" s="1038"/>
      <c r="H1121" s="1041"/>
      <c r="I1121" s="381"/>
      <c r="J1121" s="568">
        <f t="shared" si="258"/>
        <v>0</v>
      </c>
      <c r="K1121" s="381"/>
      <c r="L1121" s="381"/>
      <c r="M1121" s="568">
        <f t="shared" si="267"/>
        <v>0</v>
      </c>
      <c r="N1121" s="570">
        <f>IFERROR(VLOOKUP($C1121,Listen!$J$3:$L$39,2,0),0)</f>
        <v>0</v>
      </c>
      <c r="O1121" s="570">
        <f>IFERROR(VLOOKUP($C1121,Listen!$J$3:$L$39,3,0),0)</f>
        <v>0</v>
      </c>
      <c r="P1121" s="453">
        <f t="shared" si="259"/>
        <v>0</v>
      </c>
      <c r="Q1121" s="453">
        <f t="shared" si="270"/>
        <v>0</v>
      </c>
      <c r="R1121" s="453">
        <f t="shared" si="270"/>
        <v>0</v>
      </c>
      <c r="S1121" s="453">
        <f t="shared" si="270"/>
        <v>0</v>
      </c>
      <c r="T1121" s="453">
        <f t="shared" si="270"/>
        <v>0</v>
      </c>
      <c r="U1121" s="453">
        <f t="shared" si="270"/>
        <v>0</v>
      </c>
      <c r="V1121" s="453">
        <f t="shared" si="270"/>
        <v>0</v>
      </c>
      <c r="W1121" s="384">
        <f t="shared" si="269"/>
        <v>0</v>
      </c>
      <c r="X1121" s="565">
        <f>IF(D1121='A. Allgemeine Informationen'!$C$17,$M1121-Y1121,HLOOKUP('A. Allgemeine Informationen'!$C$17-1,$Z$1:$AF$2005,ROW(D1121),FALSE)-$Y1121)</f>
        <v>0</v>
      </c>
      <c r="Y1121" s="384">
        <f>HLOOKUP('A. Allgemeine Informationen'!$C$17,$Z$1:$AF$2005,ROW(D1121),FALSE)</f>
        <v>0</v>
      </c>
      <c r="Z1121" s="565">
        <f t="shared" si="260"/>
        <v>0</v>
      </c>
      <c r="AA1121" s="565">
        <f t="shared" si="261"/>
        <v>0</v>
      </c>
      <c r="AB1121" s="565">
        <f t="shared" si="262"/>
        <v>0</v>
      </c>
      <c r="AC1121" s="565">
        <f t="shared" si="263"/>
        <v>0</v>
      </c>
      <c r="AD1121" s="572">
        <f t="shared" si="264"/>
        <v>0</v>
      </c>
      <c r="AE1121" s="560">
        <f t="shared" si="265"/>
        <v>0</v>
      </c>
      <c r="AF1121" s="561">
        <f t="shared" si="266"/>
        <v>0</v>
      </c>
      <c r="AG1121" s="562"/>
    </row>
    <row r="1122" spans="2:33" s="418" customFormat="1" ht="15" customHeight="1" x14ac:dyDescent="0.2">
      <c r="B1122" s="554"/>
      <c r="C1122" s="382"/>
      <c r="D1122" s="383"/>
      <c r="E1122" s="381"/>
      <c r="F1122" s="1040"/>
      <c r="G1122" s="1038"/>
      <c r="H1122" s="1041"/>
      <c r="I1122" s="381"/>
      <c r="J1122" s="568">
        <f t="shared" si="258"/>
        <v>0</v>
      </c>
      <c r="K1122" s="381"/>
      <c r="L1122" s="381"/>
      <c r="M1122" s="568">
        <f t="shared" si="267"/>
        <v>0</v>
      </c>
      <c r="N1122" s="570">
        <f>IFERROR(VLOOKUP($C1122,Listen!$J$3:$L$39,2,0),0)</f>
        <v>0</v>
      </c>
      <c r="O1122" s="570">
        <f>IFERROR(VLOOKUP($C1122,Listen!$J$3:$L$39,3,0),0)</f>
        <v>0</v>
      </c>
      <c r="P1122" s="453">
        <f t="shared" si="259"/>
        <v>0</v>
      </c>
      <c r="Q1122" s="453">
        <f t="shared" si="270"/>
        <v>0</v>
      </c>
      <c r="R1122" s="453">
        <f t="shared" si="270"/>
        <v>0</v>
      </c>
      <c r="S1122" s="453">
        <f t="shared" si="270"/>
        <v>0</v>
      </c>
      <c r="T1122" s="453">
        <f t="shared" si="270"/>
        <v>0</v>
      </c>
      <c r="U1122" s="453">
        <f t="shared" si="270"/>
        <v>0</v>
      </c>
      <c r="V1122" s="453">
        <f t="shared" si="270"/>
        <v>0</v>
      </c>
      <c r="W1122" s="384">
        <f t="shared" si="269"/>
        <v>0</v>
      </c>
      <c r="X1122" s="565">
        <f>IF(D1122='A. Allgemeine Informationen'!$C$17,$M1122-Y1122,HLOOKUP('A. Allgemeine Informationen'!$C$17-1,$Z$1:$AF$2005,ROW(D1122),FALSE)-$Y1122)</f>
        <v>0</v>
      </c>
      <c r="Y1122" s="384">
        <f>HLOOKUP('A. Allgemeine Informationen'!$C$17,$Z$1:$AF$2005,ROW(D1122),FALSE)</f>
        <v>0</v>
      </c>
      <c r="Z1122" s="565">
        <f t="shared" si="260"/>
        <v>0</v>
      </c>
      <c r="AA1122" s="565">
        <f t="shared" si="261"/>
        <v>0</v>
      </c>
      <c r="AB1122" s="565">
        <f t="shared" si="262"/>
        <v>0</v>
      </c>
      <c r="AC1122" s="565">
        <f t="shared" si="263"/>
        <v>0</v>
      </c>
      <c r="AD1122" s="572">
        <f t="shared" si="264"/>
        <v>0</v>
      </c>
      <c r="AE1122" s="560">
        <f t="shared" si="265"/>
        <v>0</v>
      </c>
      <c r="AF1122" s="561">
        <f t="shared" si="266"/>
        <v>0</v>
      </c>
      <c r="AG1122" s="562"/>
    </row>
    <row r="1123" spans="2:33" s="418" customFormat="1" ht="15" customHeight="1" x14ac:dyDescent="0.2">
      <c r="B1123" s="554"/>
      <c r="C1123" s="382"/>
      <c r="D1123" s="383"/>
      <c r="E1123" s="381"/>
      <c r="F1123" s="1040"/>
      <c r="G1123" s="1038"/>
      <c r="H1123" s="1041"/>
      <c r="I1123" s="381"/>
      <c r="J1123" s="568">
        <f t="shared" si="258"/>
        <v>0</v>
      </c>
      <c r="K1123" s="381"/>
      <c r="L1123" s="381"/>
      <c r="M1123" s="568">
        <f t="shared" si="267"/>
        <v>0</v>
      </c>
      <c r="N1123" s="570">
        <f>IFERROR(VLOOKUP($C1123,Listen!$J$3:$L$39,2,0),0)</f>
        <v>0</v>
      </c>
      <c r="O1123" s="570">
        <f>IFERROR(VLOOKUP($C1123,Listen!$J$3:$L$39,3,0),0)</f>
        <v>0</v>
      </c>
      <c r="P1123" s="453">
        <f t="shared" si="259"/>
        <v>0</v>
      </c>
      <c r="Q1123" s="453">
        <f t="shared" si="270"/>
        <v>0</v>
      </c>
      <c r="R1123" s="453">
        <f t="shared" si="270"/>
        <v>0</v>
      </c>
      <c r="S1123" s="453">
        <f t="shared" si="270"/>
        <v>0</v>
      </c>
      <c r="T1123" s="453">
        <f t="shared" si="270"/>
        <v>0</v>
      </c>
      <c r="U1123" s="453">
        <f t="shared" si="270"/>
        <v>0</v>
      </c>
      <c r="V1123" s="453">
        <f t="shared" si="270"/>
        <v>0</v>
      </c>
      <c r="W1123" s="384">
        <f t="shared" si="269"/>
        <v>0</v>
      </c>
      <c r="X1123" s="565">
        <f>IF(D1123='A. Allgemeine Informationen'!$C$17,$M1123-Y1123,HLOOKUP('A. Allgemeine Informationen'!$C$17-1,$Z$1:$AF$2005,ROW(D1123),FALSE)-$Y1123)</f>
        <v>0</v>
      </c>
      <c r="Y1123" s="384">
        <f>HLOOKUP('A. Allgemeine Informationen'!$C$17,$Z$1:$AF$2005,ROW(D1123),FALSE)</f>
        <v>0</v>
      </c>
      <c r="Z1123" s="565">
        <f t="shared" si="260"/>
        <v>0</v>
      </c>
      <c r="AA1123" s="565">
        <f t="shared" si="261"/>
        <v>0</v>
      </c>
      <c r="AB1123" s="565">
        <f t="shared" si="262"/>
        <v>0</v>
      </c>
      <c r="AC1123" s="565">
        <f t="shared" si="263"/>
        <v>0</v>
      </c>
      <c r="AD1123" s="572">
        <f t="shared" si="264"/>
        <v>0</v>
      </c>
      <c r="AE1123" s="560">
        <f t="shared" si="265"/>
        <v>0</v>
      </c>
      <c r="AF1123" s="561">
        <f t="shared" si="266"/>
        <v>0</v>
      </c>
      <c r="AG1123" s="562"/>
    </row>
    <row r="1124" spans="2:33" s="418" customFormat="1" ht="15" customHeight="1" x14ac:dyDescent="0.2">
      <c r="B1124" s="554"/>
      <c r="C1124" s="382"/>
      <c r="D1124" s="383"/>
      <c r="E1124" s="381"/>
      <c r="F1124" s="1040"/>
      <c r="G1124" s="1038"/>
      <c r="H1124" s="1041"/>
      <c r="I1124" s="381"/>
      <c r="J1124" s="568">
        <f t="shared" si="258"/>
        <v>0</v>
      </c>
      <c r="K1124" s="381"/>
      <c r="L1124" s="381"/>
      <c r="M1124" s="568">
        <f t="shared" si="267"/>
        <v>0</v>
      </c>
      <c r="N1124" s="570">
        <f>IFERROR(VLOOKUP($C1124,Listen!$J$3:$L$39,2,0),0)</f>
        <v>0</v>
      </c>
      <c r="O1124" s="570">
        <f>IFERROR(VLOOKUP($C1124,Listen!$J$3:$L$39,3,0),0)</f>
        <v>0</v>
      </c>
      <c r="P1124" s="453">
        <f t="shared" si="259"/>
        <v>0</v>
      </c>
      <c r="Q1124" s="453">
        <f t="shared" si="270"/>
        <v>0</v>
      </c>
      <c r="R1124" s="453">
        <f t="shared" si="270"/>
        <v>0</v>
      </c>
      <c r="S1124" s="453">
        <f t="shared" si="270"/>
        <v>0</v>
      </c>
      <c r="T1124" s="453">
        <f t="shared" si="270"/>
        <v>0</v>
      </c>
      <c r="U1124" s="453">
        <f t="shared" si="270"/>
        <v>0</v>
      </c>
      <c r="V1124" s="453">
        <f t="shared" si="270"/>
        <v>0</v>
      </c>
      <c r="W1124" s="384">
        <f t="shared" si="269"/>
        <v>0</v>
      </c>
      <c r="X1124" s="565">
        <f>IF(D1124='A. Allgemeine Informationen'!$C$17,$M1124-Y1124,HLOOKUP('A. Allgemeine Informationen'!$C$17-1,$Z$1:$AF$2005,ROW(D1124),FALSE)-$Y1124)</f>
        <v>0</v>
      </c>
      <c r="Y1124" s="384">
        <f>HLOOKUP('A. Allgemeine Informationen'!$C$17,$Z$1:$AF$2005,ROW(D1124),FALSE)</f>
        <v>0</v>
      </c>
      <c r="Z1124" s="565">
        <f t="shared" si="260"/>
        <v>0</v>
      </c>
      <c r="AA1124" s="565">
        <f t="shared" si="261"/>
        <v>0</v>
      </c>
      <c r="AB1124" s="565">
        <f t="shared" si="262"/>
        <v>0</v>
      </c>
      <c r="AC1124" s="565">
        <f t="shared" si="263"/>
        <v>0</v>
      </c>
      <c r="AD1124" s="572">
        <f t="shared" si="264"/>
        <v>0</v>
      </c>
      <c r="AE1124" s="560">
        <f t="shared" si="265"/>
        <v>0</v>
      </c>
      <c r="AF1124" s="561">
        <f t="shared" si="266"/>
        <v>0</v>
      </c>
      <c r="AG1124" s="562"/>
    </row>
    <row r="1125" spans="2:33" s="418" customFormat="1" ht="15" customHeight="1" x14ac:dyDescent="0.2">
      <c r="B1125" s="554"/>
      <c r="C1125" s="382"/>
      <c r="D1125" s="383"/>
      <c r="E1125" s="381"/>
      <c r="F1125" s="1040"/>
      <c r="G1125" s="1038"/>
      <c r="H1125" s="1041"/>
      <c r="I1125" s="381"/>
      <c r="J1125" s="568">
        <f t="shared" si="258"/>
        <v>0</v>
      </c>
      <c r="K1125" s="381"/>
      <c r="L1125" s="381"/>
      <c r="M1125" s="568">
        <f t="shared" si="267"/>
        <v>0</v>
      </c>
      <c r="N1125" s="570">
        <f>IFERROR(VLOOKUP($C1125,Listen!$J$3:$L$39,2,0),0)</f>
        <v>0</v>
      </c>
      <c r="O1125" s="570">
        <f>IFERROR(VLOOKUP($C1125,Listen!$J$3:$L$39,3,0),0)</f>
        <v>0</v>
      </c>
      <c r="P1125" s="453">
        <f t="shared" si="259"/>
        <v>0</v>
      </c>
      <c r="Q1125" s="453">
        <f t="shared" si="270"/>
        <v>0</v>
      </c>
      <c r="R1125" s="453">
        <f t="shared" si="270"/>
        <v>0</v>
      </c>
      <c r="S1125" s="453">
        <f t="shared" si="270"/>
        <v>0</v>
      </c>
      <c r="T1125" s="453">
        <f t="shared" si="270"/>
        <v>0</v>
      </c>
      <c r="U1125" s="453">
        <f t="shared" si="270"/>
        <v>0</v>
      </c>
      <c r="V1125" s="453">
        <f t="shared" si="270"/>
        <v>0</v>
      </c>
      <c r="W1125" s="384">
        <f t="shared" si="269"/>
        <v>0</v>
      </c>
      <c r="X1125" s="565">
        <f>IF(D1125='A. Allgemeine Informationen'!$C$17,$M1125-Y1125,HLOOKUP('A. Allgemeine Informationen'!$C$17-1,$Z$1:$AF$2005,ROW(D1125),FALSE)-$Y1125)</f>
        <v>0</v>
      </c>
      <c r="Y1125" s="384">
        <f>HLOOKUP('A. Allgemeine Informationen'!$C$17,$Z$1:$AF$2005,ROW(D1125),FALSE)</f>
        <v>0</v>
      </c>
      <c r="Z1125" s="565">
        <f t="shared" si="260"/>
        <v>0</v>
      </c>
      <c r="AA1125" s="565">
        <f t="shared" si="261"/>
        <v>0</v>
      </c>
      <c r="AB1125" s="565">
        <f t="shared" si="262"/>
        <v>0</v>
      </c>
      <c r="AC1125" s="565">
        <f t="shared" si="263"/>
        <v>0</v>
      </c>
      <c r="AD1125" s="572">
        <f t="shared" si="264"/>
        <v>0</v>
      </c>
      <c r="AE1125" s="560">
        <f t="shared" si="265"/>
        <v>0</v>
      </c>
      <c r="AF1125" s="561">
        <f t="shared" si="266"/>
        <v>0</v>
      </c>
      <c r="AG1125" s="562"/>
    </row>
    <row r="1126" spans="2:33" s="418" customFormat="1" ht="15" customHeight="1" x14ac:dyDescent="0.2">
      <c r="B1126" s="554"/>
      <c r="C1126" s="382"/>
      <c r="D1126" s="383"/>
      <c r="E1126" s="381"/>
      <c r="F1126" s="1040"/>
      <c r="G1126" s="1038"/>
      <c r="H1126" s="1041"/>
      <c r="I1126" s="381"/>
      <c r="J1126" s="568">
        <f t="shared" si="258"/>
        <v>0</v>
      </c>
      <c r="K1126" s="381"/>
      <c r="L1126" s="381"/>
      <c r="M1126" s="568">
        <f t="shared" si="267"/>
        <v>0</v>
      </c>
      <c r="N1126" s="570">
        <f>IFERROR(VLOOKUP($C1126,Listen!$J$3:$L$39,2,0),0)</f>
        <v>0</v>
      </c>
      <c r="O1126" s="570">
        <f>IFERROR(VLOOKUP($C1126,Listen!$J$3:$L$39,3,0),0)</f>
        <v>0</v>
      </c>
      <c r="P1126" s="453">
        <f t="shared" si="259"/>
        <v>0</v>
      </c>
      <c r="Q1126" s="453">
        <f t="shared" si="270"/>
        <v>0</v>
      </c>
      <c r="R1126" s="453">
        <f t="shared" si="270"/>
        <v>0</v>
      </c>
      <c r="S1126" s="453">
        <f t="shared" si="270"/>
        <v>0</v>
      </c>
      <c r="T1126" s="453">
        <f t="shared" si="270"/>
        <v>0</v>
      </c>
      <c r="U1126" s="453">
        <f t="shared" si="270"/>
        <v>0</v>
      </c>
      <c r="V1126" s="453">
        <f t="shared" si="270"/>
        <v>0</v>
      </c>
      <c r="W1126" s="384">
        <f t="shared" si="269"/>
        <v>0</v>
      </c>
      <c r="X1126" s="565">
        <f>IF(D1126='A. Allgemeine Informationen'!$C$17,$M1126-Y1126,HLOOKUP('A. Allgemeine Informationen'!$C$17-1,$Z$1:$AF$2005,ROW(D1126),FALSE)-$Y1126)</f>
        <v>0</v>
      </c>
      <c r="Y1126" s="384">
        <f>HLOOKUP('A. Allgemeine Informationen'!$C$17,$Z$1:$AF$2005,ROW(D1126),FALSE)</f>
        <v>0</v>
      </c>
      <c r="Z1126" s="565">
        <f t="shared" si="260"/>
        <v>0</v>
      </c>
      <c r="AA1126" s="565">
        <f t="shared" si="261"/>
        <v>0</v>
      </c>
      <c r="AB1126" s="565">
        <f t="shared" si="262"/>
        <v>0</v>
      </c>
      <c r="AC1126" s="565">
        <f t="shared" si="263"/>
        <v>0</v>
      </c>
      <c r="AD1126" s="572">
        <f t="shared" si="264"/>
        <v>0</v>
      </c>
      <c r="AE1126" s="560">
        <f t="shared" si="265"/>
        <v>0</v>
      </c>
      <c r="AF1126" s="561">
        <f t="shared" si="266"/>
        <v>0</v>
      </c>
      <c r="AG1126" s="562"/>
    </row>
    <row r="1127" spans="2:33" s="418" customFormat="1" ht="15" customHeight="1" x14ac:dyDescent="0.2">
      <c r="B1127" s="554"/>
      <c r="C1127" s="382"/>
      <c r="D1127" s="383"/>
      <c r="E1127" s="381"/>
      <c r="F1127" s="1040"/>
      <c r="G1127" s="1038"/>
      <c r="H1127" s="1041"/>
      <c r="I1127" s="381"/>
      <c r="J1127" s="568">
        <f t="shared" si="258"/>
        <v>0</v>
      </c>
      <c r="K1127" s="381"/>
      <c r="L1127" s="381"/>
      <c r="M1127" s="568">
        <f t="shared" si="267"/>
        <v>0</v>
      </c>
      <c r="N1127" s="570">
        <f>IFERROR(VLOOKUP($C1127,Listen!$J$3:$L$39,2,0),0)</f>
        <v>0</v>
      </c>
      <c r="O1127" s="570">
        <f>IFERROR(VLOOKUP($C1127,Listen!$J$3:$L$39,3,0),0)</f>
        <v>0</v>
      </c>
      <c r="P1127" s="453">
        <f t="shared" si="259"/>
        <v>0</v>
      </c>
      <c r="Q1127" s="453">
        <f t="shared" ref="Q1127:V1142" si="271">P1127</f>
        <v>0</v>
      </c>
      <c r="R1127" s="453">
        <f t="shared" si="271"/>
        <v>0</v>
      </c>
      <c r="S1127" s="453">
        <f t="shared" si="271"/>
        <v>0</v>
      </c>
      <c r="T1127" s="453">
        <f t="shared" si="271"/>
        <v>0</v>
      </c>
      <c r="U1127" s="453">
        <f t="shared" si="271"/>
        <v>0</v>
      </c>
      <c r="V1127" s="453">
        <f t="shared" si="271"/>
        <v>0</v>
      </c>
      <c r="W1127" s="384">
        <f t="shared" si="269"/>
        <v>0</v>
      </c>
      <c r="X1127" s="565">
        <f>IF(D1127='A. Allgemeine Informationen'!$C$17,$M1127-Y1127,HLOOKUP('A. Allgemeine Informationen'!$C$17-1,$Z$1:$AF$2005,ROW(D1127),FALSE)-$Y1127)</f>
        <v>0</v>
      </c>
      <c r="Y1127" s="384">
        <f>HLOOKUP('A. Allgemeine Informationen'!$C$17,$Z$1:$AF$2005,ROW(D1127),FALSE)</f>
        <v>0</v>
      </c>
      <c r="Z1127" s="565">
        <f t="shared" si="260"/>
        <v>0</v>
      </c>
      <c r="AA1127" s="565">
        <f t="shared" si="261"/>
        <v>0</v>
      </c>
      <c r="AB1127" s="565">
        <f t="shared" si="262"/>
        <v>0</v>
      </c>
      <c r="AC1127" s="565">
        <f t="shared" si="263"/>
        <v>0</v>
      </c>
      <c r="AD1127" s="572">
        <f t="shared" si="264"/>
        <v>0</v>
      </c>
      <c r="AE1127" s="560">
        <f t="shared" si="265"/>
        <v>0</v>
      </c>
      <c r="AF1127" s="561">
        <f t="shared" si="266"/>
        <v>0</v>
      </c>
      <c r="AG1127" s="562"/>
    </row>
    <row r="1128" spans="2:33" s="418" customFormat="1" ht="15" customHeight="1" x14ac:dyDescent="0.2">
      <c r="B1128" s="554"/>
      <c r="C1128" s="382"/>
      <c r="D1128" s="383"/>
      <c r="E1128" s="381"/>
      <c r="F1128" s="1040"/>
      <c r="G1128" s="1038"/>
      <c r="H1128" s="1041"/>
      <c r="I1128" s="381"/>
      <c r="J1128" s="568">
        <f t="shared" si="258"/>
        <v>0</v>
      </c>
      <c r="K1128" s="381"/>
      <c r="L1128" s="381"/>
      <c r="M1128" s="568">
        <f t="shared" si="267"/>
        <v>0</v>
      </c>
      <c r="N1128" s="570">
        <f>IFERROR(VLOOKUP($C1128,Listen!$J$3:$L$39,2,0),0)</f>
        <v>0</v>
      </c>
      <c r="O1128" s="570">
        <f>IFERROR(VLOOKUP($C1128,Listen!$J$3:$L$39,3,0),0)</f>
        <v>0</v>
      </c>
      <c r="P1128" s="453">
        <f t="shared" si="259"/>
        <v>0</v>
      </c>
      <c r="Q1128" s="453">
        <f t="shared" si="271"/>
        <v>0</v>
      </c>
      <c r="R1128" s="453">
        <f t="shared" si="271"/>
        <v>0</v>
      </c>
      <c r="S1128" s="453">
        <f t="shared" si="271"/>
        <v>0</v>
      </c>
      <c r="T1128" s="453">
        <f t="shared" si="271"/>
        <v>0</v>
      </c>
      <c r="U1128" s="453">
        <f t="shared" si="271"/>
        <v>0</v>
      </c>
      <c r="V1128" s="453">
        <f t="shared" si="271"/>
        <v>0</v>
      </c>
      <c r="W1128" s="384">
        <f t="shared" si="269"/>
        <v>0</v>
      </c>
      <c r="X1128" s="565">
        <f>IF(D1128='A. Allgemeine Informationen'!$C$17,$M1128-Y1128,HLOOKUP('A. Allgemeine Informationen'!$C$17-1,$Z$1:$AF$2005,ROW(D1128),FALSE)-$Y1128)</f>
        <v>0</v>
      </c>
      <c r="Y1128" s="384">
        <f>HLOOKUP('A. Allgemeine Informationen'!$C$17,$Z$1:$AF$2005,ROW(D1128),FALSE)</f>
        <v>0</v>
      </c>
      <c r="Z1128" s="565">
        <f t="shared" si="260"/>
        <v>0</v>
      </c>
      <c r="AA1128" s="565">
        <f t="shared" si="261"/>
        <v>0</v>
      </c>
      <c r="AB1128" s="565">
        <f t="shared" si="262"/>
        <v>0</v>
      </c>
      <c r="AC1128" s="565">
        <f t="shared" si="263"/>
        <v>0</v>
      </c>
      <c r="AD1128" s="572">
        <f t="shared" si="264"/>
        <v>0</v>
      </c>
      <c r="AE1128" s="560">
        <f t="shared" si="265"/>
        <v>0</v>
      </c>
      <c r="AF1128" s="561">
        <f t="shared" si="266"/>
        <v>0</v>
      </c>
      <c r="AG1128" s="562"/>
    </row>
    <row r="1129" spans="2:33" s="418" customFormat="1" ht="15" customHeight="1" x14ac:dyDescent="0.2">
      <c r="B1129" s="554"/>
      <c r="C1129" s="382"/>
      <c r="D1129" s="383"/>
      <c r="E1129" s="381"/>
      <c r="F1129" s="1040"/>
      <c r="G1129" s="1038"/>
      <c r="H1129" s="1041"/>
      <c r="I1129" s="381"/>
      <c r="J1129" s="568">
        <f t="shared" si="258"/>
        <v>0</v>
      </c>
      <c r="K1129" s="381"/>
      <c r="L1129" s="381"/>
      <c r="M1129" s="568">
        <f t="shared" si="267"/>
        <v>0</v>
      </c>
      <c r="N1129" s="570">
        <f>IFERROR(VLOOKUP($C1129,Listen!$J$3:$L$39,2,0),0)</f>
        <v>0</v>
      </c>
      <c r="O1129" s="570">
        <f>IFERROR(VLOOKUP($C1129,Listen!$J$3:$L$39,3,0),0)</f>
        <v>0</v>
      </c>
      <c r="P1129" s="453">
        <f t="shared" si="259"/>
        <v>0</v>
      </c>
      <c r="Q1129" s="453">
        <f t="shared" si="271"/>
        <v>0</v>
      </c>
      <c r="R1129" s="453">
        <f t="shared" si="271"/>
        <v>0</v>
      </c>
      <c r="S1129" s="453">
        <f t="shared" si="271"/>
        <v>0</v>
      </c>
      <c r="T1129" s="453">
        <f t="shared" si="271"/>
        <v>0</v>
      </c>
      <c r="U1129" s="453">
        <f t="shared" si="271"/>
        <v>0</v>
      </c>
      <c r="V1129" s="453">
        <f t="shared" si="271"/>
        <v>0</v>
      </c>
      <c r="W1129" s="384">
        <f t="shared" si="269"/>
        <v>0</v>
      </c>
      <c r="X1129" s="565">
        <f>IF(D1129='A. Allgemeine Informationen'!$C$17,$M1129-Y1129,HLOOKUP('A. Allgemeine Informationen'!$C$17-1,$Z$1:$AF$2005,ROW(D1129),FALSE)-$Y1129)</f>
        <v>0</v>
      </c>
      <c r="Y1129" s="384">
        <f>HLOOKUP('A. Allgemeine Informationen'!$C$17,$Z$1:$AF$2005,ROW(D1129),FALSE)</f>
        <v>0</v>
      </c>
      <c r="Z1129" s="565">
        <f t="shared" si="260"/>
        <v>0</v>
      </c>
      <c r="AA1129" s="565">
        <f t="shared" si="261"/>
        <v>0</v>
      </c>
      <c r="AB1129" s="565">
        <f t="shared" si="262"/>
        <v>0</v>
      </c>
      <c r="AC1129" s="565">
        <f t="shared" si="263"/>
        <v>0</v>
      </c>
      <c r="AD1129" s="572">
        <f t="shared" si="264"/>
        <v>0</v>
      </c>
      <c r="AE1129" s="560">
        <f t="shared" si="265"/>
        <v>0</v>
      </c>
      <c r="AF1129" s="561">
        <f t="shared" si="266"/>
        <v>0</v>
      </c>
      <c r="AG1129" s="562"/>
    </row>
    <row r="1130" spans="2:33" s="418" customFormat="1" ht="15" customHeight="1" x14ac:dyDescent="0.2">
      <c r="B1130" s="554"/>
      <c r="C1130" s="382"/>
      <c r="D1130" s="383"/>
      <c r="E1130" s="381"/>
      <c r="F1130" s="1040"/>
      <c r="G1130" s="1038"/>
      <c r="H1130" s="1041"/>
      <c r="I1130" s="381"/>
      <c r="J1130" s="568">
        <f t="shared" si="258"/>
        <v>0</v>
      </c>
      <c r="K1130" s="381"/>
      <c r="L1130" s="381"/>
      <c r="M1130" s="568">
        <f t="shared" si="267"/>
        <v>0</v>
      </c>
      <c r="N1130" s="570">
        <f>IFERROR(VLOOKUP($C1130,Listen!$J$3:$L$39,2,0),0)</f>
        <v>0</v>
      </c>
      <c r="O1130" s="570">
        <f>IFERROR(VLOOKUP($C1130,Listen!$J$3:$L$39,3,0),0)</f>
        <v>0</v>
      </c>
      <c r="P1130" s="453">
        <f t="shared" si="259"/>
        <v>0</v>
      </c>
      <c r="Q1130" s="453">
        <f t="shared" si="271"/>
        <v>0</v>
      </c>
      <c r="R1130" s="453">
        <f t="shared" si="271"/>
        <v>0</v>
      </c>
      <c r="S1130" s="453">
        <f t="shared" si="271"/>
        <v>0</v>
      </c>
      <c r="T1130" s="453">
        <f t="shared" si="271"/>
        <v>0</v>
      </c>
      <c r="U1130" s="453">
        <f t="shared" si="271"/>
        <v>0</v>
      </c>
      <c r="V1130" s="453">
        <f t="shared" si="271"/>
        <v>0</v>
      </c>
      <c r="W1130" s="384">
        <f t="shared" si="269"/>
        <v>0</v>
      </c>
      <c r="X1130" s="565">
        <f>IF(D1130='A. Allgemeine Informationen'!$C$17,$M1130-Y1130,HLOOKUP('A. Allgemeine Informationen'!$C$17-1,$Z$1:$AF$2005,ROW(D1130),FALSE)-$Y1130)</f>
        <v>0</v>
      </c>
      <c r="Y1130" s="384">
        <f>HLOOKUP('A. Allgemeine Informationen'!$C$17,$Z$1:$AF$2005,ROW(D1130),FALSE)</f>
        <v>0</v>
      </c>
      <c r="Z1130" s="565">
        <f t="shared" si="260"/>
        <v>0</v>
      </c>
      <c r="AA1130" s="565">
        <f t="shared" si="261"/>
        <v>0</v>
      </c>
      <c r="AB1130" s="565">
        <f t="shared" si="262"/>
        <v>0</v>
      </c>
      <c r="AC1130" s="565">
        <f t="shared" si="263"/>
        <v>0</v>
      </c>
      <c r="AD1130" s="572">
        <f t="shared" si="264"/>
        <v>0</v>
      </c>
      <c r="AE1130" s="560">
        <f t="shared" si="265"/>
        <v>0</v>
      </c>
      <c r="AF1130" s="561">
        <f t="shared" si="266"/>
        <v>0</v>
      </c>
      <c r="AG1130" s="562"/>
    </row>
    <row r="1131" spans="2:33" s="418" customFormat="1" ht="15" customHeight="1" x14ac:dyDescent="0.2">
      <c r="B1131" s="554"/>
      <c r="C1131" s="382"/>
      <c r="D1131" s="383"/>
      <c r="E1131" s="381"/>
      <c r="F1131" s="1040"/>
      <c r="G1131" s="1038"/>
      <c r="H1131" s="1041"/>
      <c r="I1131" s="381"/>
      <c r="J1131" s="568">
        <f t="shared" si="258"/>
        <v>0</v>
      </c>
      <c r="K1131" s="381"/>
      <c r="L1131" s="381"/>
      <c r="M1131" s="568">
        <f t="shared" si="267"/>
        <v>0</v>
      </c>
      <c r="N1131" s="570">
        <f>IFERROR(VLOOKUP($C1131,Listen!$J$3:$L$39,2,0),0)</f>
        <v>0</v>
      </c>
      <c r="O1131" s="570">
        <f>IFERROR(VLOOKUP($C1131,Listen!$J$3:$L$39,3,0),0)</f>
        <v>0</v>
      </c>
      <c r="P1131" s="453">
        <f t="shared" si="259"/>
        <v>0</v>
      </c>
      <c r="Q1131" s="453">
        <f t="shared" si="271"/>
        <v>0</v>
      </c>
      <c r="R1131" s="453">
        <f t="shared" si="271"/>
        <v>0</v>
      </c>
      <c r="S1131" s="453">
        <f t="shared" si="271"/>
        <v>0</v>
      </c>
      <c r="T1131" s="453">
        <f t="shared" si="271"/>
        <v>0</v>
      </c>
      <c r="U1131" s="453">
        <f t="shared" si="271"/>
        <v>0</v>
      </c>
      <c r="V1131" s="453">
        <f t="shared" si="271"/>
        <v>0</v>
      </c>
      <c r="W1131" s="384">
        <f t="shared" si="269"/>
        <v>0</v>
      </c>
      <c r="X1131" s="565">
        <f>IF(D1131='A. Allgemeine Informationen'!$C$17,$M1131-Y1131,HLOOKUP('A. Allgemeine Informationen'!$C$17-1,$Z$1:$AF$2005,ROW(D1131),FALSE)-$Y1131)</f>
        <v>0</v>
      </c>
      <c r="Y1131" s="384">
        <f>HLOOKUP('A. Allgemeine Informationen'!$C$17,$Z$1:$AF$2005,ROW(D1131),FALSE)</f>
        <v>0</v>
      </c>
      <c r="Z1131" s="565">
        <f t="shared" si="260"/>
        <v>0</v>
      </c>
      <c r="AA1131" s="565">
        <f t="shared" si="261"/>
        <v>0</v>
      </c>
      <c r="AB1131" s="565">
        <f t="shared" si="262"/>
        <v>0</v>
      </c>
      <c r="AC1131" s="565">
        <f t="shared" si="263"/>
        <v>0</v>
      </c>
      <c r="AD1131" s="572">
        <f t="shared" si="264"/>
        <v>0</v>
      </c>
      <c r="AE1131" s="560">
        <f t="shared" si="265"/>
        <v>0</v>
      </c>
      <c r="AF1131" s="561">
        <f t="shared" si="266"/>
        <v>0</v>
      </c>
      <c r="AG1131" s="562"/>
    </row>
    <row r="1132" spans="2:33" s="418" customFormat="1" ht="15" customHeight="1" x14ac:dyDescent="0.2">
      <c r="B1132" s="554"/>
      <c r="C1132" s="382"/>
      <c r="D1132" s="383"/>
      <c r="E1132" s="381"/>
      <c r="F1132" s="1040"/>
      <c r="G1132" s="1038"/>
      <c r="H1132" s="1041"/>
      <c r="I1132" s="381"/>
      <c r="J1132" s="568">
        <f t="shared" si="258"/>
        <v>0</v>
      </c>
      <c r="K1132" s="381"/>
      <c r="L1132" s="381"/>
      <c r="M1132" s="568">
        <f t="shared" si="267"/>
        <v>0</v>
      </c>
      <c r="N1132" s="570">
        <f>IFERROR(VLOOKUP($C1132,Listen!$J$3:$L$39,2,0),0)</f>
        <v>0</v>
      </c>
      <c r="O1132" s="570">
        <f>IFERROR(VLOOKUP($C1132,Listen!$J$3:$L$39,3,0),0)</f>
        <v>0</v>
      </c>
      <c r="P1132" s="453">
        <f t="shared" si="259"/>
        <v>0</v>
      </c>
      <c r="Q1132" s="453">
        <f t="shared" si="271"/>
        <v>0</v>
      </c>
      <c r="R1132" s="453">
        <f t="shared" si="271"/>
        <v>0</v>
      </c>
      <c r="S1132" s="453">
        <f t="shared" si="271"/>
        <v>0</v>
      </c>
      <c r="T1132" s="453">
        <f t="shared" si="271"/>
        <v>0</v>
      </c>
      <c r="U1132" s="453">
        <f t="shared" si="271"/>
        <v>0</v>
      </c>
      <c r="V1132" s="453">
        <f t="shared" si="271"/>
        <v>0</v>
      </c>
      <c r="W1132" s="384">
        <f t="shared" si="269"/>
        <v>0</v>
      </c>
      <c r="X1132" s="565">
        <f>IF(D1132='A. Allgemeine Informationen'!$C$17,$M1132-Y1132,HLOOKUP('A. Allgemeine Informationen'!$C$17-1,$Z$1:$AF$2005,ROW(D1132),FALSE)-$Y1132)</f>
        <v>0</v>
      </c>
      <c r="Y1132" s="384">
        <f>HLOOKUP('A. Allgemeine Informationen'!$C$17,$Z$1:$AF$2005,ROW(D1132),FALSE)</f>
        <v>0</v>
      </c>
      <c r="Z1132" s="565">
        <f t="shared" si="260"/>
        <v>0</v>
      </c>
      <c r="AA1132" s="565">
        <f t="shared" si="261"/>
        <v>0</v>
      </c>
      <c r="AB1132" s="565">
        <f t="shared" si="262"/>
        <v>0</v>
      </c>
      <c r="AC1132" s="565">
        <f t="shared" si="263"/>
        <v>0</v>
      </c>
      <c r="AD1132" s="572">
        <f t="shared" si="264"/>
        <v>0</v>
      </c>
      <c r="AE1132" s="560">
        <f t="shared" si="265"/>
        <v>0</v>
      </c>
      <c r="AF1132" s="561">
        <f t="shared" si="266"/>
        <v>0</v>
      </c>
      <c r="AG1132" s="562"/>
    </row>
    <row r="1133" spans="2:33" s="418" customFormat="1" ht="15" customHeight="1" x14ac:dyDescent="0.2">
      <c r="B1133" s="554"/>
      <c r="C1133" s="382"/>
      <c r="D1133" s="383"/>
      <c r="E1133" s="381"/>
      <c r="F1133" s="1040"/>
      <c r="G1133" s="1038"/>
      <c r="H1133" s="1041"/>
      <c r="I1133" s="381"/>
      <c r="J1133" s="568">
        <f t="shared" si="258"/>
        <v>0</v>
      </c>
      <c r="K1133" s="381"/>
      <c r="L1133" s="381"/>
      <c r="M1133" s="568">
        <f t="shared" si="267"/>
        <v>0</v>
      </c>
      <c r="N1133" s="570">
        <f>IFERROR(VLOOKUP($C1133,Listen!$J$3:$L$39,2,0),0)</f>
        <v>0</v>
      </c>
      <c r="O1133" s="570">
        <f>IFERROR(VLOOKUP($C1133,Listen!$J$3:$L$39,3,0),0)</f>
        <v>0</v>
      </c>
      <c r="P1133" s="453">
        <f t="shared" si="259"/>
        <v>0</v>
      </c>
      <c r="Q1133" s="453">
        <f t="shared" si="271"/>
        <v>0</v>
      </c>
      <c r="R1133" s="453">
        <f t="shared" si="271"/>
        <v>0</v>
      </c>
      <c r="S1133" s="453">
        <f t="shared" si="271"/>
        <v>0</v>
      </c>
      <c r="T1133" s="453">
        <f t="shared" si="271"/>
        <v>0</v>
      </c>
      <c r="U1133" s="453">
        <f t="shared" si="271"/>
        <v>0</v>
      </c>
      <c r="V1133" s="453">
        <f t="shared" si="271"/>
        <v>0</v>
      </c>
      <c r="W1133" s="384">
        <f t="shared" si="269"/>
        <v>0</v>
      </c>
      <c r="X1133" s="565">
        <f>IF(D1133='A. Allgemeine Informationen'!$C$17,$M1133-Y1133,HLOOKUP('A. Allgemeine Informationen'!$C$17-1,$Z$1:$AF$2005,ROW(D1133),FALSE)-$Y1133)</f>
        <v>0</v>
      </c>
      <c r="Y1133" s="384">
        <f>HLOOKUP('A. Allgemeine Informationen'!$C$17,$Z$1:$AF$2005,ROW(D1133),FALSE)</f>
        <v>0</v>
      </c>
      <c r="Z1133" s="565">
        <f t="shared" si="260"/>
        <v>0</v>
      </c>
      <c r="AA1133" s="565">
        <f t="shared" si="261"/>
        <v>0</v>
      </c>
      <c r="AB1133" s="565">
        <f t="shared" si="262"/>
        <v>0</v>
      </c>
      <c r="AC1133" s="565">
        <f t="shared" si="263"/>
        <v>0</v>
      </c>
      <c r="AD1133" s="572">
        <f t="shared" si="264"/>
        <v>0</v>
      </c>
      <c r="AE1133" s="560">
        <f t="shared" si="265"/>
        <v>0</v>
      </c>
      <c r="AF1133" s="561">
        <f t="shared" si="266"/>
        <v>0</v>
      </c>
      <c r="AG1133" s="562"/>
    </row>
    <row r="1134" spans="2:33" s="418" customFormat="1" ht="15" customHeight="1" x14ac:dyDescent="0.2">
      <c r="B1134" s="554"/>
      <c r="C1134" s="382"/>
      <c r="D1134" s="383"/>
      <c r="E1134" s="381"/>
      <c r="F1134" s="1040"/>
      <c r="G1134" s="1038"/>
      <c r="H1134" s="1041"/>
      <c r="I1134" s="381"/>
      <c r="J1134" s="568">
        <f t="shared" si="258"/>
        <v>0</v>
      </c>
      <c r="K1134" s="381"/>
      <c r="L1134" s="381"/>
      <c r="M1134" s="568">
        <f t="shared" si="267"/>
        <v>0</v>
      </c>
      <c r="N1134" s="570">
        <f>IFERROR(VLOOKUP($C1134,Listen!$J$3:$L$39,2,0),0)</f>
        <v>0</v>
      </c>
      <c r="O1134" s="570">
        <f>IFERROR(VLOOKUP($C1134,Listen!$J$3:$L$39,3,0),0)</f>
        <v>0</v>
      </c>
      <c r="P1134" s="453">
        <f t="shared" si="259"/>
        <v>0</v>
      </c>
      <c r="Q1134" s="453">
        <f t="shared" si="271"/>
        <v>0</v>
      </c>
      <c r="R1134" s="453">
        <f t="shared" si="271"/>
        <v>0</v>
      </c>
      <c r="S1134" s="453">
        <f t="shared" si="271"/>
        <v>0</v>
      </c>
      <c r="T1134" s="453">
        <f t="shared" si="271"/>
        <v>0</v>
      </c>
      <c r="U1134" s="453">
        <f t="shared" si="271"/>
        <v>0</v>
      </c>
      <c r="V1134" s="453">
        <f t="shared" si="271"/>
        <v>0</v>
      </c>
      <c r="W1134" s="384">
        <f t="shared" si="269"/>
        <v>0</v>
      </c>
      <c r="X1134" s="565">
        <f>IF(D1134='A. Allgemeine Informationen'!$C$17,$M1134-Y1134,HLOOKUP('A. Allgemeine Informationen'!$C$17-1,$Z$1:$AF$2005,ROW(D1134),FALSE)-$Y1134)</f>
        <v>0</v>
      </c>
      <c r="Y1134" s="384">
        <f>HLOOKUP('A. Allgemeine Informationen'!$C$17,$Z$1:$AF$2005,ROW(D1134),FALSE)</f>
        <v>0</v>
      </c>
      <c r="Z1134" s="565">
        <f t="shared" si="260"/>
        <v>0</v>
      </c>
      <c r="AA1134" s="565">
        <f t="shared" si="261"/>
        <v>0</v>
      </c>
      <c r="AB1134" s="565">
        <f t="shared" si="262"/>
        <v>0</v>
      </c>
      <c r="AC1134" s="565">
        <f t="shared" si="263"/>
        <v>0</v>
      </c>
      <c r="AD1134" s="572">
        <f t="shared" si="264"/>
        <v>0</v>
      </c>
      <c r="AE1134" s="560">
        <f t="shared" si="265"/>
        <v>0</v>
      </c>
      <c r="AF1134" s="561">
        <f t="shared" si="266"/>
        <v>0</v>
      </c>
      <c r="AG1134" s="562"/>
    </row>
    <row r="1135" spans="2:33" s="418" customFormat="1" ht="15" customHeight="1" x14ac:dyDescent="0.2">
      <c r="B1135" s="554"/>
      <c r="C1135" s="382"/>
      <c r="D1135" s="383"/>
      <c r="E1135" s="381"/>
      <c r="F1135" s="1040"/>
      <c r="G1135" s="1038"/>
      <c r="H1135" s="1041"/>
      <c r="I1135" s="381"/>
      <c r="J1135" s="568">
        <f t="shared" si="258"/>
        <v>0</v>
      </c>
      <c r="K1135" s="381"/>
      <c r="L1135" s="381"/>
      <c r="M1135" s="568">
        <f t="shared" si="267"/>
        <v>0</v>
      </c>
      <c r="N1135" s="570">
        <f>IFERROR(VLOOKUP($C1135,Listen!$J$3:$L$39,2,0),0)</f>
        <v>0</v>
      </c>
      <c r="O1135" s="570">
        <f>IFERROR(VLOOKUP($C1135,Listen!$J$3:$L$39,3,0),0)</f>
        <v>0</v>
      </c>
      <c r="P1135" s="453">
        <f t="shared" si="259"/>
        <v>0</v>
      </c>
      <c r="Q1135" s="453">
        <f t="shared" si="271"/>
        <v>0</v>
      </c>
      <c r="R1135" s="453">
        <f t="shared" si="271"/>
        <v>0</v>
      </c>
      <c r="S1135" s="453">
        <f t="shared" si="271"/>
        <v>0</v>
      </c>
      <c r="T1135" s="453">
        <f t="shared" si="271"/>
        <v>0</v>
      </c>
      <c r="U1135" s="453">
        <f t="shared" si="271"/>
        <v>0</v>
      </c>
      <c r="V1135" s="453">
        <f t="shared" si="271"/>
        <v>0</v>
      </c>
      <c r="W1135" s="384">
        <f t="shared" si="269"/>
        <v>0</v>
      </c>
      <c r="X1135" s="565">
        <f>IF(D1135='A. Allgemeine Informationen'!$C$17,$M1135-Y1135,HLOOKUP('A. Allgemeine Informationen'!$C$17-1,$Z$1:$AF$2005,ROW(D1135),FALSE)-$Y1135)</f>
        <v>0</v>
      </c>
      <c r="Y1135" s="384">
        <f>HLOOKUP('A. Allgemeine Informationen'!$C$17,$Z$1:$AF$2005,ROW(D1135),FALSE)</f>
        <v>0</v>
      </c>
      <c r="Z1135" s="565">
        <f t="shared" si="260"/>
        <v>0</v>
      </c>
      <c r="AA1135" s="565">
        <f t="shared" si="261"/>
        <v>0</v>
      </c>
      <c r="AB1135" s="565">
        <f t="shared" si="262"/>
        <v>0</v>
      </c>
      <c r="AC1135" s="565">
        <f t="shared" si="263"/>
        <v>0</v>
      </c>
      <c r="AD1135" s="572">
        <f t="shared" si="264"/>
        <v>0</v>
      </c>
      <c r="AE1135" s="560">
        <f t="shared" si="265"/>
        <v>0</v>
      </c>
      <c r="AF1135" s="561">
        <f t="shared" si="266"/>
        <v>0</v>
      </c>
      <c r="AG1135" s="562"/>
    </row>
    <row r="1136" spans="2:33" s="418" customFormat="1" ht="15" customHeight="1" x14ac:dyDescent="0.2">
      <c r="B1136" s="554"/>
      <c r="C1136" s="382"/>
      <c r="D1136" s="383"/>
      <c r="E1136" s="381"/>
      <c r="F1136" s="1040"/>
      <c r="G1136" s="1038"/>
      <c r="H1136" s="1041"/>
      <c r="I1136" s="381"/>
      <c r="J1136" s="568">
        <f t="shared" si="258"/>
        <v>0</v>
      </c>
      <c r="K1136" s="381"/>
      <c r="L1136" s="381"/>
      <c r="M1136" s="568">
        <f t="shared" si="267"/>
        <v>0</v>
      </c>
      <c r="N1136" s="570">
        <f>IFERROR(VLOOKUP($C1136,Listen!$J$3:$L$39,2,0),0)</f>
        <v>0</v>
      </c>
      <c r="O1136" s="570">
        <f>IFERROR(VLOOKUP($C1136,Listen!$J$3:$L$39,3,0),0)</f>
        <v>0</v>
      </c>
      <c r="P1136" s="453">
        <f t="shared" si="259"/>
        <v>0</v>
      </c>
      <c r="Q1136" s="453">
        <f t="shared" si="271"/>
        <v>0</v>
      </c>
      <c r="R1136" s="453">
        <f t="shared" si="271"/>
        <v>0</v>
      </c>
      <c r="S1136" s="453">
        <f t="shared" si="271"/>
        <v>0</v>
      </c>
      <c r="T1136" s="453">
        <f t="shared" si="271"/>
        <v>0</v>
      </c>
      <c r="U1136" s="453">
        <f t="shared" si="271"/>
        <v>0</v>
      </c>
      <c r="V1136" s="453">
        <f t="shared" si="271"/>
        <v>0</v>
      </c>
      <c r="W1136" s="384">
        <f t="shared" si="269"/>
        <v>0</v>
      </c>
      <c r="X1136" s="565">
        <f>IF(D1136='A. Allgemeine Informationen'!$C$17,$M1136-Y1136,HLOOKUP('A. Allgemeine Informationen'!$C$17-1,$Z$1:$AF$2005,ROW(D1136),FALSE)-$Y1136)</f>
        <v>0</v>
      </c>
      <c r="Y1136" s="384">
        <f>HLOOKUP('A. Allgemeine Informationen'!$C$17,$Z$1:$AF$2005,ROW(D1136),FALSE)</f>
        <v>0</v>
      </c>
      <c r="Z1136" s="565">
        <f t="shared" si="260"/>
        <v>0</v>
      </c>
      <c r="AA1136" s="565">
        <f t="shared" si="261"/>
        <v>0</v>
      </c>
      <c r="AB1136" s="565">
        <f t="shared" si="262"/>
        <v>0</v>
      </c>
      <c r="AC1136" s="565">
        <f t="shared" si="263"/>
        <v>0</v>
      </c>
      <c r="AD1136" s="572">
        <f t="shared" si="264"/>
        <v>0</v>
      </c>
      <c r="AE1136" s="560">
        <f t="shared" si="265"/>
        <v>0</v>
      </c>
      <c r="AF1136" s="561">
        <f t="shared" si="266"/>
        <v>0</v>
      </c>
      <c r="AG1136" s="562"/>
    </row>
    <row r="1137" spans="2:33" s="418" customFormat="1" ht="15" customHeight="1" x14ac:dyDescent="0.2">
      <c r="B1137" s="554"/>
      <c r="C1137" s="382"/>
      <c r="D1137" s="383"/>
      <c r="E1137" s="381"/>
      <c r="F1137" s="1040"/>
      <c r="G1137" s="1038"/>
      <c r="H1137" s="1041"/>
      <c r="I1137" s="381"/>
      <c r="J1137" s="568">
        <f t="shared" si="258"/>
        <v>0</v>
      </c>
      <c r="K1137" s="381"/>
      <c r="L1137" s="381"/>
      <c r="M1137" s="568">
        <f t="shared" si="267"/>
        <v>0</v>
      </c>
      <c r="N1137" s="570">
        <f>IFERROR(VLOOKUP($C1137,Listen!$J$3:$L$39,2,0),0)</f>
        <v>0</v>
      </c>
      <c r="O1137" s="570">
        <f>IFERROR(VLOOKUP($C1137,Listen!$J$3:$L$39,3,0),0)</f>
        <v>0</v>
      </c>
      <c r="P1137" s="453">
        <f t="shared" si="259"/>
        <v>0</v>
      </c>
      <c r="Q1137" s="453">
        <f t="shared" si="271"/>
        <v>0</v>
      </c>
      <c r="R1137" s="453">
        <f t="shared" si="271"/>
        <v>0</v>
      </c>
      <c r="S1137" s="453">
        <f t="shared" si="271"/>
        <v>0</v>
      </c>
      <c r="T1137" s="453">
        <f t="shared" si="271"/>
        <v>0</v>
      </c>
      <c r="U1137" s="453">
        <f t="shared" si="271"/>
        <v>0</v>
      </c>
      <c r="V1137" s="453">
        <f t="shared" si="271"/>
        <v>0</v>
      </c>
      <c r="W1137" s="384">
        <f t="shared" si="269"/>
        <v>0</v>
      </c>
      <c r="X1137" s="565">
        <f>IF(D1137='A. Allgemeine Informationen'!$C$17,$M1137-Y1137,HLOOKUP('A. Allgemeine Informationen'!$C$17-1,$Z$1:$AF$2005,ROW(D1137),FALSE)-$Y1137)</f>
        <v>0</v>
      </c>
      <c r="Y1137" s="384">
        <f>HLOOKUP('A. Allgemeine Informationen'!$C$17,$Z$1:$AF$2005,ROW(D1137),FALSE)</f>
        <v>0</v>
      </c>
      <c r="Z1137" s="565">
        <f t="shared" si="260"/>
        <v>0</v>
      </c>
      <c r="AA1137" s="565">
        <f t="shared" si="261"/>
        <v>0</v>
      </c>
      <c r="AB1137" s="565">
        <f t="shared" si="262"/>
        <v>0</v>
      </c>
      <c r="AC1137" s="565">
        <f t="shared" si="263"/>
        <v>0</v>
      </c>
      <c r="AD1137" s="572">
        <f t="shared" si="264"/>
        <v>0</v>
      </c>
      <c r="AE1137" s="560">
        <f t="shared" si="265"/>
        <v>0</v>
      </c>
      <c r="AF1137" s="561">
        <f t="shared" si="266"/>
        <v>0</v>
      </c>
      <c r="AG1137" s="562"/>
    </row>
    <row r="1138" spans="2:33" s="418" customFormat="1" ht="15" customHeight="1" x14ac:dyDescent="0.2">
      <c r="B1138" s="554"/>
      <c r="C1138" s="382"/>
      <c r="D1138" s="383"/>
      <c r="E1138" s="381"/>
      <c r="F1138" s="1040"/>
      <c r="G1138" s="1038"/>
      <c r="H1138" s="1041"/>
      <c r="I1138" s="381"/>
      <c r="J1138" s="568">
        <f t="shared" si="258"/>
        <v>0</v>
      </c>
      <c r="K1138" s="381"/>
      <c r="L1138" s="381"/>
      <c r="M1138" s="568">
        <f t="shared" si="267"/>
        <v>0</v>
      </c>
      <c r="N1138" s="570">
        <f>IFERROR(VLOOKUP($C1138,Listen!$J$3:$L$39,2,0),0)</f>
        <v>0</v>
      </c>
      <c r="O1138" s="570">
        <f>IFERROR(VLOOKUP($C1138,Listen!$J$3:$L$39,3,0),0)</f>
        <v>0</v>
      </c>
      <c r="P1138" s="453">
        <f t="shared" si="259"/>
        <v>0</v>
      </c>
      <c r="Q1138" s="453">
        <f t="shared" si="271"/>
        <v>0</v>
      </c>
      <c r="R1138" s="453">
        <f t="shared" si="271"/>
        <v>0</v>
      </c>
      <c r="S1138" s="453">
        <f t="shared" si="271"/>
        <v>0</v>
      </c>
      <c r="T1138" s="453">
        <f t="shared" si="271"/>
        <v>0</v>
      </c>
      <c r="U1138" s="453">
        <f t="shared" si="271"/>
        <v>0</v>
      </c>
      <c r="V1138" s="453">
        <f t="shared" si="271"/>
        <v>0</v>
      </c>
      <c r="W1138" s="384">
        <f t="shared" si="269"/>
        <v>0</v>
      </c>
      <c r="X1138" s="565">
        <f>IF(D1138='A. Allgemeine Informationen'!$C$17,$M1138-Y1138,HLOOKUP('A. Allgemeine Informationen'!$C$17-1,$Z$1:$AF$2005,ROW(D1138),FALSE)-$Y1138)</f>
        <v>0</v>
      </c>
      <c r="Y1138" s="384">
        <f>HLOOKUP('A. Allgemeine Informationen'!$C$17,$Z$1:$AF$2005,ROW(D1138),FALSE)</f>
        <v>0</v>
      </c>
      <c r="Z1138" s="565">
        <f t="shared" si="260"/>
        <v>0</v>
      </c>
      <c r="AA1138" s="565">
        <f t="shared" si="261"/>
        <v>0</v>
      </c>
      <c r="AB1138" s="565">
        <f t="shared" si="262"/>
        <v>0</v>
      </c>
      <c r="AC1138" s="565">
        <f t="shared" si="263"/>
        <v>0</v>
      </c>
      <c r="AD1138" s="572">
        <f t="shared" si="264"/>
        <v>0</v>
      </c>
      <c r="AE1138" s="560">
        <f t="shared" si="265"/>
        <v>0</v>
      </c>
      <c r="AF1138" s="561">
        <f t="shared" si="266"/>
        <v>0</v>
      </c>
      <c r="AG1138" s="562"/>
    </row>
    <row r="1139" spans="2:33" s="418" customFormat="1" ht="15" customHeight="1" x14ac:dyDescent="0.2">
      <c r="B1139" s="554"/>
      <c r="C1139" s="382"/>
      <c r="D1139" s="383"/>
      <c r="E1139" s="381"/>
      <c r="F1139" s="1040"/>
      <c r="G1139" s="1038"/>
      <c r="H1139" s="1041"/>
      <c r="I1139" s="381"/>
      <c r="J1139" s="568">
        <f t="shared" si="258"/>
        <v>0</v>
      </c>
      <c r="K1139" s="381"/>
      <c r="L1139" s="381"/>
      <c r="M1139" s="568">
        <f t="shared" si="267"/>
        <v>0</v>
      </c>
      <c r="N1139" s="570">
        <f>IFERROR(VLOOKUP($C1139,Listen!$J$3:$L$39,2,0),0)</f>
        <v>0</v>
      </c>
      <c r="O1139" s="570">
        <f>IFERROR(VLOOKUP($C1139,Listen!$J$3:$L$39,3,0),0)</f>
        <v>0</v>
      </c>
      <c r="P1139" s="453">
        <f t="shared" si="259"/>
        <v>0</v>
      </c>
      <c r="Q1139" s="453">
        <f t="shared" si="271"/>
        <v>0</v>
      </c>
      <c r="R1139" s="453">
        <f t="shared" si="271"/>
        <v>0</v>
      </c>
      <c r="S1139" s="453">
        <f t="shared" si="271"/>
        <v>0</v>
      </c>
      <c r="T1139" s="453">
        <f t="shared" si="271"/>
        <v>0</v>
      </c>
      <c r="U1139" s="453">
        <f t="shared" si="271"/>
        <v>0</v>
      </c>
      <c r="V1139" s="453">
        <f t="shared" si="271"/>
        <v>0</v>
      </c>
      <c r="W1139" s="384">
        <f t="shared" si="269"/>
        <v>0</v>
      </c>
      <c r="X1139" s="565">
        <f>IF(D1139='A. Allgemeine Informationen'!$C$17,$M1139-Y1139,HLOOKUP('A. Allgemeine Informationen'!$C$17-1,$Z$1:$AF$2005,ROW(D1139),FALSE)-$Y1139)</f>
        <v>0</v>
      </c>
      <c r="Y1139" s="384">
        <f>HLOOKUP('A. Allgemeine Informationen'!$C$17,$Z$1:$AF$2005,ROW(D1139),FALSE)</f>
        <v>0</v>
      </c>
      <c r="Z1139" s="565">
        <f t="shared" si="260"/>
        <v>0</v>
      </c>
      <c r="AA1139" s="565">
        <f t="shared" si="261"/>
        <v>0</v>
      </c>
      <c r="AB1139" s="565">
        <f t="shared" si="262"/>
        <v>0</v>
      </c>
      <c r="AC1139" s="565">
        <f t="shared" si="263"/>
        <v>0</v>
      </c>
      <c r="AD1139" s="572">
        <f t="shared" si="264"/>
        <v>0</v>
      </c>
      <c r="AE1139" s="560">
        <f t="shared" si="265"/>
        <v>0</v>
      </c>
      <c r="AF1139" s="561">
        <f t="shared" si="266"/>
        <v>0</v>
      </c>
      <c r="AG1139" s="562"/>
    </row>
    <row r="1140" spans="2:33" s="418" customFormat="1" ht="15" customHeight="1" x14ac:dyDescent="0.2">
      <c r="B1140" s="554"/>
      <c r="C1140" s="382"/>
      <c r="D1140" s="383"/>
      <c r="E1140" s="381"/>
      <c r="F1140" s="1040"/>
      <c r="G1140" s="1038"/>
      <c r="H1140" s="1041"/>
      <c r="I1140" s="381"/>
      <c r="J1140" s="568">
        <f t="shared" si="258"/>
        <v>0</v>
      </c>
      <c r="K1140" s="381"/>
      <c r="L1140" s="381"/>
      <c r="M1140" s="568">
        <f t="shared" si="267"/>
        <v>0</v>
      </c>
      <c r="N1140" s="570">
        <f>IFERROR(VLOOKUP($C1140,Listen!$J$3:$L$39,2,0),0)</f>
        <v>0</v>
      </c>
      <c r="O1140" s="570">
        <f>IFERROR(VLOOKUP($C1140,Listen!$J$3:$L$39,3,0),0)</f>
        <v>0</v>
      </c>
      <c r="P1140" s="453">
        <f t="shared" si="259"/>
        <v>0</v>
      </c>
      <c r="Q1140" s="453">
        <f t="shared" si="271"/>
        <v>0</v>
      </c>
      <c r="R1140" s="453">
        <f t="shared" si="271"/>
        <v>0</v>
      </c>
      <c r="S1140" s="453">
        <f t="shared" si="271"/>
        <v>0</v>
      </c>
      <c r="T1140" s="453">
        <f t="shared" si="271"/>
        <v>0</v>
      </c>
      <c r="U1140" s="453">
        <f t="shared" si="271"/>
        <v>0</v>
      </c>
      <c r="V1140" s="453">
        <f t="shared" si="271"/>
        <v>0</v>
      </c>
      <c r="W1140" s="384">
        <f t="shared" si="269"/>
        <v>0</v>
      </c>
      <c r="X1140" s="565">
        <f>IF(D1140='A. Allgemeine Informationen'!$C$17,$M1140-Y1140,HLOOKUP('A. Allgemeine Informationen'!$C$17-1,$Z$1:$AF$2005,ROW(D1140),FALSE)-$Y1140)</f>
        <v>0</v>
      </c>
      <c r="Y1140" s="384">
        <f>HLOOKUP('A. Allgemeine Informationen'!$C$17,$Z$1:$AF$2005,ROW(D1140),FALSE)</f>
        <v>0</v>
      </c>
      <c r="Z1140" s="565">
        <f t="shared" si="260"/>
        <v>0</v>
      </c>
      <c r="AA1140" s="565">
        <f t="shared" si="261"/>
        <v>0</v>
      </c>
      <c r="AB1140" s="565">
        <f t="shared" si="262"/>
        <v>0</v>
      </c>
      <c r="AC1140" s="565">
        <f t="shared" si="263"/>
        <v>0</v>
      </c>
      <c r="AD1140" s="572">
        <f t="shared" si="264"/>
        <v>0</v>
      </c>
      <c r="AE1140" s="560">
        <f t="shared" si="265"/>
        <v>0</v>
      </c>
      <c r="AF1140" s="561">
        <f t="shared" si="266"/>
        <v>0</v>
      </c>
      <c r="AG1140" s="562"/>
    </row>
    <row r="1141" spans="2:33" s="418" customFormat="1" ht="15" customHeight="1" x14ac:dyDescent="0.2">
      <c r="B1141" s="554"/>
      <c r="C1141" s="382"/>
      <c r="D1141" s="383"/>
      <c r="E1141" s="381"/>
      <c r="F1141" s="1040"/>
      <c r="G1141" s="1038"/>
      <c r="H1141" s="1041"/>
      <c r="I1141" s="381"/>
      <c r="J1141" s="568">
        <f t="shared" si="258"/>
        <v>0</v>
      </c>
      <c r="K1141" s="381"/>
      <c r="L1141" s="381"/>
      <c r="M1141" s="568">
        <f t="shared" si="267"/>
        <v>0</v>
      </c>
      <c r="N1141" s="570">
        <f>IFERROR(VLOOKUP($C1141,Listen!$J$3:$L$39,2,0),0)</f>
        <v>0</v>
      </c>
      <c r="O1141" s="570">
        <f>IFERROR(VLOOKUP($C1141,Listen!$J$3:$L$39,3,0),0)</f>
        <v>0</v>
      </c>
      <c r="P1141" s="453">
        <f t="shared" si="259"/>
        <v>0</v>
      </c>
      <c r="Q1141" s="453">
        <f t="shared" si="271"/>
        <v>0</v>
      </c>
      <c r="R1141" s="453">
        <f t="shared" si="271"/>
        <v>0</v>
      </c>
      <c r="S1141" s="453">
        <f t="shared" si="271"/>
        <v>0</v>
      </c>
      <c r="T1141" s="453">
        <f t="shared" si="271"/>
        <v>0</v>
      </c>
      <c r="U1141" s="453">
        <f t="shared" si="271"/>
        <v>0</v>
      </c>
      <c r="V1141" s="453">
        <f t="shared" si="271"/>
        <v>0</v>
      </c>
      <c r="W1141" s="384">
        <f t="shared" si="269"/>
        <v>0</v>
      </c>
      <c r="X1141" s="565">
        <f>IF(D1141='A. Allgemeine Informationen'!$C$17,$M1141-Y1141,HLOOKUP('A. Allgemeine Informationen'!$C$17-1,$Z$1:$AF$2005,ROW(D1141),FALSE)-$Y1141)</f>
        <v>0</v>
      </c>
      <c r="Y1141" s="384">
        <f>HLOOKUP('A. Allgemeine Informationen'!$C$17,$Z$1:$AF$2005,ROW(D1141),FALSE)</f>
        <v>0</v>
      </c>
      <c r="Z1141" s="565">
        <f t="shared" si="260"/>
        <v>0</v>
      </c>
      <c r="AA1141" s="565">
        <f t="shared" si="261"/>
        <v>0</v>
      </c>
      <c r="AB1141" s="565">
        <f t="shared" si="262"/>
        <v>0</v>
      </c>
      <c r="AC1141" s="565">
        <f t="shared" si="263"/>
        <v>0</v>
      </c>
      <c r="AD1141" s="572">
        <f t="shared" si="264"/>
        <v>0</v>
      </c>
      <c r="AE1141" s="560">
        <f t="shared" si="265"/>
        <v>0</v>
      </c>
      <c r="AF1141" s="561">
        <f t="shared" si="266"/>
        <v>0</v>
      </c>
      <c r="AG1141" s="562"/>
    </row>
    <row r="1142" spans="2:33" s="418" customFormat="1" ht="15" customHeight="1" x14ac:dyDescent="0.2">
      <c r="B1142" s="554"/>
      <c r="C1142" s="382"/>
      <c r="D1142" s="383"/>
      <c r="E1142" s="381"/>
      <c r="F1142" s="1040"/>
      <c r="G1142" s="1038"/>
      <c r="H1142" s="1041"/>
      <c r="I1142" s="381"/>
      <c r="J1142" s="568">
        <f t="shared" si="258"/>
        <v>0</v>
      </c>
      <c r="K1142" s="381"/>
      <c r="L1142" s="381"/>
      <c r="M1142" s="568">
        <f t="shared" si="267"/>
        <v>0</v>
      </c>
      <c r="N1142" s="570">
        <f>IFERROR(VLOOKUP($C1142,Listen!$J$3:$L$39,2,0),0)</f>
        <v>0</v>
      </c>
      <c r="O1142" s="570">
        <f>IFERROR(VLOOKUP($C1142,Listen!$J$3:$L$39,3,0),0)</f>
        <v>0</v>
      </c>
      <c r="P1142" s="453">
        <f t="shared" si="259"/>
        <v>0</v>
      </c>
      <c r="Q1142" s="453">
        <f t="shared" si="271"/>
        <v>0</v>
      </c>
      <c r="R1142" s="453">
        <f t="shared" si="271"/>
        <v>0</v>
      </c>
      <c r="S1142" s="453">
        <f t="shared" si="271"/>
        <v>0</v>
      </c>
      <c r="T1142" s="453">
        <f t="shared" si="271"/>
        <v>0</v>
      </c>
      <c r="U1142" s="453">
        <f t="shared" si="271"/>
        <v>0</v>
      </c>
      <c r="V1142" s="453">
        <f t="shared" si="271"/>
        <v>0</v>
      </c>
      <c r="W1142" s="384">
        <f t="shared" si="269"/>
        <v>0</v>
      </c>
      <c r="X1142" s="565">
        <f>IF(D1142='A. Allgemeine Informationen'!$C$17,$M1142-Y1142,HLOOKUP('A. Allgemeine Informationen'!$C$17-1,$Z$1:$AF$2005,ROW(D1142),FALSE)-$Y1142)</f>
        <v>0</v>
      </c>
      <c r="Y1142" s="384">
        <f>HLOOKUP('A. Allgemeine Informationen'!$C$17,$Z$1:$AF$2005,ROW(D1142),FALSE)</f>
        <v>0</v>
      </c>
      <c r="Z1142" s="565">
        <f t="shared" si="260"/>
        <v>0</v>
      </c>
      <c r="AA1142" s="565">
        <f t="shared" si="261"/>
        <v>0</v>
      </c>
      <c r="AB1142" s="565">
        <f t="shared" si="262"/>
        <v>0</v>
      </c>
      <c r="AC1142" s="565">
        <f t="shared" si="263"/>
        <v>0</v>
      </c>
      <c r="AD1142" s="572">
        <f t="shared" si="264"/>
        <v>0</v>
      </c>
      <c r="AE1142" s="560">
        <f t="shared" si="265"/>
        <v>0</v>
      </c>
      <c r="AF1142" s="561">
        <f t="shared" si="266"/>
        <v>0</v>
      </c>
      <c r="AG1142" s="562"/>
    </row>
    <row r="1143" spans="2:33" s="418" customFormat="1" ht="15" customHeight="1" x14ac:dyDescent="0.2">
      <c r="B1143" s="554"/>
      <c r="C1143" s="382"/>
      <c r="D1143" s="383"/>
      <c r="E1143" s="381"/>
      <c r="F1143" s="1040"/>
      <c r="G1143" s="1038"/>
      <c r="H1143" s="1041"/>
      <c r="I1143" s="381"/>
      <c r="J1143" s="568">
        <f t="shared" si="258"/>
        <v>0</v>
      </c>
      <c r="K1143" s="381"/>
      <c r="L1143" s="381"/>
      <c r="M1143" s="568">
        <f t="shared" si="267"/>
        <v>0</v>
      </c>
      <c r="N1143" s="570">
        <f>IFERROR(VLOOKUP($C1143,Listen!$J$3:$L$39,2,0),0)</f>
        <v>0</v>
      </c>
      <c r="O1143" s="570">
        <f>IFERROR(VLOOKUP($C1143,Listen!$J$3:$L$39,3,0),0)</f>
        <v>0</v>
      </c>
      <c r="P1143" s="453">
        <f t="shared" si="259"/>
        <v>0</v>
      </c>
      <c r="Q1143" s="453">
        <f t="shared" ref="Q1143:V1158" si="272">P1143</f>
        <v>0</v>
      </c>
      <c r="R1143" s="453">
        <f t="shared" si="272"/>
        <v>0</v>
      </c>
      <c r="S1143" s="453">
        <f t="shared" si="272"/>
        <v>0</v>
      </c>
      <c r="T1143" s="453">
        <f t="shared" si="272"/>
        <v>0</v>
      </c>
      <c r="U1143" s="453">
        <f t="shared" si="272"/>
        <v>0</v>
      </c>
      <c r="V1143" s="453">
        <f t="shared" si="272"/>
        <v>0</v>
      </c>
      <c r="W1143" s="384">
        <f t="shared" si="269"/>
        <v>0</v>
      </c>
      <c r="X1143" s="565">
        <f>IF(D1143='A. Allgemeine Informationen'!$C$17,$M1143-Y1143,HLOOKUP('A. Allgemeine Informationen'!$C$17-1,$Z$1:$AF$2005,ROW(D1143),FALSE)-$Y1143)</f>
        <v>0</v>
      </c>
      <c r="Y1143" s="384">
        <f>HLOOKUP('A. Allgemeine Informationen'!$C$17,$Z$1:$AF$2005,ROW(D1143),FALSE)</f>
        <v>0</v>
      </c>
      <c r="Z1143" s="565">
        <f t="shared" si="260"/>
        <v>0</v>
      </c>
      <c r="AA1143" s="565">
        <f t="shared" si="261"/>
        <v>0</v>
      </c>
      <c r="AB1143" s="565">
        <f t="shared" si="262"/>
        <v>0</v>
      </c>
      <c r="AC1143" s="565">
        <f t="shared" si="263"/>
        <v>0</v>
      </c>
      <c r="AD1143" s="572">
        <f t="shared" si="264"/>
        <v>0</v>
      </c>
      <c r="AE1143" s="560">
        <f t="shared" si="265"/>
        <v>0</v>
      </c>
      <c r="AF1143" s="561">
        <f t="shared" si="266"/>
        <v>0</v>
      </c>
      <c r="AG1143" s="562"/>
    </row>
    <row r="1144" spans="2:33" s="418" customFormat="1" ht="15" customHeight="1" x14ac:dyDescent="0.2">
      <c r="B1144" s="554"/>
      <c r="C1144" s="382"/>
      <c r="D1144" s="383"/>
      <c r="E1144" s="381"/>
      <c r="F1144" s="1040"/>
      <c r="G1144" s="1038"/>
      <c r="H1144" s="1041"/>
      <c r="I1144" s="381"/>
      <c r="J1144" s="568">
        <f t="shared" si="258"/>
        <v>0</v>
      </c>
      <c r="K1144" s="381"/>
      <c r="L1144" s="381"/>
      <c r="M1144" s="568">
        <f t="shared" si="267"/>
        <v>0</v>
      </c>
      <c r="N1144" s="570">
        <f>IFERROR(VLOOKUP($C1144,Listen!$J$3:$L$39,2,0),0)</f>
        <v>0</v>
      </c>
      <c r="O1144" s="570">
        <f>IFERROR(VLOOKUP($C1144,Listen!$J$3:$L$39,3,0),0)</f>
        <v>0</v>
      </c>
      <c r="P1144" s="453">
        <f t="shared" si="259"/>
        <v>0</v>
      </c>
      <c r="Q1144" s="453">
        <f t="shared" si="272"/>
        <v>0</v>
      </c>
      <c r="R1144" s="453">
        <f t="shared" si="272"/>
        <v>0</v>
      </c>
      <c r="S1144" s="453">
        <f t="shared" si="272"/>
        <v>0</v>
      </c>
      <c r="T1144" s="453">
        <f t="shared" si="272"/>
        <v>0</v>
      </c>
      <c r="U1144" s="453">
        <f t="shared" si="272"/>
        <v>0</v>
      </c>
      <c r="V1144" s="453">
        <f t="shared" si="272"/>
        <v>0</v>
      </c>
      <c r="W1144" s="384">
        <f t="shared" si="269"/>
        <v>0</v>
      </c>
      <c r="X1144" s="565">
        <f>IF(D1144='A. Allgemeine Informationen'!$C$17,$M1144-Y1144,HLOOKUP('A. Allgemeine Informationen'!$C$17-1,$Z$1:$AF$2005,ROW(D1144),FALSE)-$Y1144)</f>
        <v>0</v>
      </c>
      <c r="Y1144" s="384">
        <f>HLOOKUP('A. Allgemeine Informationen'!$C$17,$Z$1:$AF$2005,ROW(D1144),FALSE)</f>
        <v>0</v>
      </c>
      <c r="Z1144" s="565">
        <f t="shared" si="260"/>
        <v>0</v>
      </c>
      <c r="AA1144" s="565">
        <f t="shared" si="261"/>
        <v>0</v>
      </c>
      <c r="AB1144" s="565">
        <f t="shared" si="262"/>
        <v>0</v>
      </c>
      <c r="AC1144" s="565">
        <f t="shared" si="263"/>
        <v>0</v>
      </c>
      <c r="AD1144" s="572">
        <f t="shared" si="264"/>
        <v>0</v>
      </c>
      <c r="AE1144" s="560">
        <f t="shared" si="265"/>
        <v>0</v>
      </c>
      <c r="AF1144" s="561">
        <f t="shared" si="266"/>
        <v>0</v>
      </c>
      <c r="AG1144" s="562"/>
    </row>
    <row r="1145" spans="2:33" s="418" customFormat="1" ht="15" customHeight="1" x14ac:dyDescent="0.2">
      <c r="B1145" s="554"/>
      <c r="C1145" s="382"/>
      <c r="D1145" s="383"/>
      <c r="E1145" s="381"/>
      <c r="F1145" s="1040"/>
      <c r="G1145" s="1038"/>
      <c r="H1145" s="1041"/>
      <c r="I1145" s="381"/>
      <c r="J1145" s="568">
        <f t="shared" si="258"/>
        <v>0</v>
      </c>
      <c r="K1145" s="381"/>
      <c r="L1145" s="381"/>
      <c r="M1145" s="568">
        <f t="shared" si="267"/>
        <v>0</v>
      </c>
      <c r="N1145" s="570">
        <f>IFERROR(VLOOKUP($C1145,Listen!$J$3:$L$39,2,0),0)</f>
        <v>0</v>
      </c>
      <c r="O1145" s="570">
        <f>IFERROR(VLOOKUP($C1145,Listen!$J$3:$L$39,3,0),0)</f>
        <v>0</v>
      </c>
      <c r="P1145" s="453">
        <f t="shared" si="259"/>
        <v>0</v>
      </c>
      <c r="Q1145" s="453">
        <f t="shared" si="272"/>
        <v>0</v>
      </c>
      <c r="R1145" s="453">
        <f t="shared" si="272"/>
        <v>0</v>
      </c>
      <c r="S1145" s="453">
        <f t="shared" si="272"/>
        <v>0</v>
      </c>
      <c r="T1145" s="453">
        <f t="shared" si="272"/>
        <v>0</v>
      </c>
      <c r="U1145" s="453">
        <f t="shared" si="272"/>
        <v>0</v>
      </c>
      <c r="V1145" s="453">
        <f t="shared" si="272"/>
        <v>0</v>
      </c>
      <c r="W1145" s="384">
        <f t="shared" si="269"/>
        <v>0</v>
      </c>
      <c r="X1145" s="565">
        <f>IF(D1145='A. Allgemeine Informationen'!$C$17,$M1145-Y1145,HLOOKUP('A. Allgemeine Informationen'!$C$17-1,$Z$1:$AF$2005,ROW(D1145),FALSE)-$Y1145)</f>
        <v>0</v>
      </c>
      <c r="Y1145" s="384">
        <f>HLOOKUP('A. Allgemeine Informationen'!$C$17,$Z$1:$AF$2005,ROW(D1145),FALSE)</f>
        <v>0</v>
      </c>
      <c r="Z1145" s="565">
        <f t="shared" si="260"/>
        <v>0</v>
      </c>
      <c r="AA1145" s="565">
        <f t="shared" si="261"/>
        <v>0</v>
      </c>
      <c r="AB1145" s="565">
        <f t="shared" si="262"/>
        <v>0</v>
      </c>
      <c r="AC1145" s="565">
        <f t="shared" si="263"/>
        <v>0</v>
      </c>
      <c r="AD1145" s="572">
        <f t="shared" si="264"/>
        <v>0</v>
      </c>
      <c r="AE1145" s="560">
        <f t="shared" si="265"/>
        <v>0</v>
      </c>
      <c r="AF1145" s="561">
        <f t="shared" si="266"/>
        <v>0</v>
      </c>
      <c r="AG1145" s="562"/>
    </row>
    <row r="1146" spans="2:33" s="418" customFormat="1" ht="15" customHeight="1" x14ac:dyDescent="0.2">
      <c r="B1146" s="554"/>
      <c r="C1146" s="382"/>
      <c r="D1146" s="383"/>
      <c r="E1146" s="381"/>
      <c r="F1146" s="1040"/>
      <c r="G1146" s="1038"/>
      <c r="H1146" s="1041"/>
      <c r="I1146" s="381"/>
      <c r="J1146" s="568">
        <f t="shared" si="258"/>
        <v>0</v>
      </c>
      <c r="K1146" s="381"/>
      <c r="L1146" s="381"/>
      <c r="M1146" s="568">
        <f t="shared" si="267"/>
        <v>0</v>
      </c>
      <c r="N1146" s="570">
        <f>IFERROR(VLOOKUP($C1146,Listen!$J$3:$L$39,2,0),0)</f>
        <v>0</v>
      </c>
      <c r="O1146" s="570">
        <f>IFERROR(VLOOKUP($C1146,Listen!$J$3:$L$39,3,0),0)</f>
        <v>0</v>
      </c>
      <c r="P1146" s="453">
        <f t="shared" si="259"/>
        <v>0</v>
      </c>
      <c r="Q1146" s="453">
        <f t="shared" si="272"/>
        <v>0</v>
      </c>
      <c r="R1146" s="453">
        <f t="shared" si="272"/>
        <v>0</v>
      </c>
      <c r="S1146" s="453">
        <f t="shared" si="272"/>
        <v>0</v>
      </c>
      <c r="T1146" s="453">
        <f t="shared" si="272"/>
        <v>0</v>
      </c>
      <c r="U1146" s="453">
        <f t="shared" si="272"/>
        <v>0</v>
      </c>
      <c r="V1146" s="453">
        <f t="shared" si="272"/>
        <v>0</v>
      </c>
      <c r="W1146" s="384">
        <f t="shared" si="269"/>
        <v>0</v>
      </c>
      <c r="X1146" s="565">
        <f>IF(D1146='A. Allgemeine Informationen'!$C$17,$M1146-Y1146,HLOOKUP('A. Allgemeine Informationen'!$C$17-1,$Z$1:$AF$2005,ROW(D1146),FALSE)-$Y1146)</f>
        <v>0</v>
      </c>
      <c r="Y1146" s="384">
        <f>HLOOKUP('A. Allgemeine Informationen'!$C$17,$Z$1:$AF$2005,ROW(D1146),FALSE)</f>
        <v>0</v>
      </c>
      <c r="Z1146" s="565">
        <f t="shared" si="260"/>
        <v>0</v>
      </c>
      <c r="AA1146" s="565">
        <f t="shared" si="261"/>
        <v>0</v>
      </c>
      <c r="AB1146" s="565">
        <f t="shared" si="262"/>
        <v>0</v>
      </c>
      <c r="AC1146" s="565">
        <f t="shared" si="263"/>
        <v>0</v>
      </c>
      <c r="AD1146" s="572">
        <f t="shared" si="264"/>
        <v>0</v>
      </c>
      <c r="AE1146" s="560">
        <f t="shared" si="265"/>
        <v>0</v>
      </c>
      <c r="AF1146" s="561">
        <f t="shared" si="266"/>
        <v>0</v>
      </c>
      <c r="AG1146" s="562"/>
    </row>
    <row r="1147" spans="2:33" s="418" customFormat="1" ht="15" customHeight="1" x14ac:dyDescent="0.2">
      <c r="B1147" s="554"/>
      <c r="C1147" s="382"/>
      <c r="D1147" s="383"/>
      <c r="E1147" s="381"/>
      <c r="F1147" s="1040"/>
      <c r="G1147" s="1038"/>
      <c r="H1147" s="1041"/>
      <c r="I1147" s="381"/>
      <c r="J1147" s="568">
        <f t="shared" si="258"/>
        <v>0</v>
      </c>
      <c r="K1147" s="381"/>
      <c r="L1147" s="381"/>
      <c r="M1147" s="568">
        <f t="shared" si="267"/>
        <v>0</v>
      </c>
      <c r="N1147" s="570">
        <f>IFERROR(VLOOKUP($C1147,Listen!$J$3:$L$39,2,0),0)</f>
        <v>0</v>
      </c>
      <c r="O1147" s="570">
        <f>IFERROR(VLOOKUP($C1147,Listen!$J$3:$L$39,3,0),0)</f>
        <v>0</v>
      </c>
      <c r="P1147" s="453">
        <f t="shared" si="259"/>
        <v>0</v>
      </c>
      <c r="Q1147" s="453">
        <f t="shared" si="272"/>
        <v>0</v>
      </c>
      <c r="R1147" s="453">
        <f t="shared" si="272"/>
        <v>0</v>
      </c>
      <c r="S1147" s="453">
        <f t="shared" si="272"/>
        <v>0</v>
      </c>
      <c r="T1147" s="453">
        <f t="shared" si="272"/>
        <v>0</v>
      </c>
      <c r="U1147" s="453">
        <f t="shared" si="272"/>
        <v>0</v>
      </c>
      <c r="V1147" s="453">
        <f t="shared" si="272"/>
        <v>0</v>
      </c>
      <c r="W1147" s="384">
        <f t="shared" si="269"/>
        <v>0</v>
      </c>
      <c r="X1147" s="565">
        <f>IF(D1147='A. Allgemeine Informationen'!$C$17,$M1147-Y1147,HLOOKUP('A. Allgemeine Informationen'!$C$17-1,$Z$1:$AF$2005,ROW(D1147),FALSE)-$Y1147)</f>
        <v>0</v>
      </c>
      <c r="Y1147" s="384">
        <f>HLOOKUP('A. Allgemeine Informationen'!$C$17,$Z$1:$AF$2005,ROW(D1147),FALSE)</f>
        <v>0</v>
      </c>
      <c r="Z1147" s="565">
        <f t="shared" si="260"/>
        <v>0</v>
      </c>
      <c r="AA1147" s="565">
        <f t="shared" si="261"/>
        <v>0</v>
      </c>
      <c r="AB1147" s="565">
        <f t="shared" si="262"/>
        <v>0</v>
      </c>
      <c r="AC1147" s="565">
        <f t="shared" si="263"/>
        <v>0</v>
      </c>
      <c r="AD1147" s="572">
        <f t="shared" si="264"/>
        <v>0</v>
      </c>
      <c r="AE1147" s="560">
        <f t="shared" si="265"/>
        <v>0</v>
      </c>
      <c r="AF1147" s="561">
        <f t="shared" si="266"/>
        <v>0</v>
      </c>
      <c r="AG1147" s="562"/>
    </row>
    <row r="1148" spans="2:33" s="418" customFormat="1" ht="15" customHeight="1" x14ac:dyDescent="0.2">
      <c r="B1148" s="554"/>
      <c r="C1148" s="382"/>
      <c r="D1148" s="383"/>
      <c r="E1148" s="381"/>
      <c r="F1148" s="1040"/>
      <c r="G1148" s="1038"/>
      <c r="H1148" s="1041"/>
      <c r="I1148" s="381"/>
      <c r="J1148" s="568">
        <f t="shared" si="258"/>
        <v>0</v>
      </c>
      <c r="K1148" s="381"/>
      <c r="L1148" s="381"/>
      <c r="M1148" s="568">
        <f t="shared" si="267"/>
        <v>0</v>
      </c>
      <c r="N1148" s="570">
        <f>IFERROR(VLOOKUP($C1148,Listen!$J$3:$L$39,2,0),0)</f>
        <v>0</v>
      </c>
      <c r="O1148" s="570">
        <f>IFERROR(VLOOKUP($C1148,Listen!$J$3:$L$39,3,0),0)</f>
        <v>0</v>
      </c>
      <c r="P1148" s="453">
        <f t="shared" si="259"/>
        <v>0</v>
      </c>
      <c r="Q1148" s="453">
        <f t="shared" si="272"/>
        <v>0</v>
      </c>
      <c r="R1148" s="453">
        <f t="shared" si="272"/>
        <v>0</v>
      </c>
      <c r="S1148" s="453">
        <f t="shared" si="272"/>
        <v>0</v>
      </c>
      <c r="T1148" s="453">
        <f t="shared" si="272"/>
        <v>0</v>
      </c>
      <c r="U1148" s="453">
        <f t="shared" si="272"/>
        <v>0</v>
      </c>
      <c r="V1148" s="453">
        <f t="shared" si="272"/>
        <v>0</v>
      </c>
      <c r="W1148" s="384">
        <f t="shared" si="269"/>
        <v>0</v>
      </c>
      <c r="X1148" s="565">
        <f>IF(D1148='A. Allgemeine Informationen'!$C$17,$M1148-Y1148,HLOOKUP('A. Allgemeine Informationen'!$C$17-1,$Z$1:$AF$2005,ROW(D1148),FALSE)-$Y1148)</f>
        <v>0</v>
      </c>
      <c r="Y1148" s="384">
        <f>HLOOKUP('A. Allgemeine Informationen'!$C$17,$Z$1:$AF$2005,ROW(D1148),FALSE)</f>
        <v>0</v>
      </c>
      <c r="Z1148" s="565">
        <f t="shared" si="260"/>
        <v>0</v>
      </c>
      <c r="AA1148" s="565">
        <f t="shared" si="261"/>
        <v>0</v>
      </c>
      <c r="AB1148" s="565">
        <f t="shared" si="262"/>
        <v>0</v>
      </c>
      <c r="AC1148" s="565">
        <f t="shared" si="263"/>
        <v>0</v>
      </c>
      <c r="AD1148" s="572">
        <f t="shared" si="264"/>
        <v>0</v>
      </c>
      <c r="AE1148" s="560">
        <f t="shared" si="265"/>
        <v>0</v>
      </c>
      <c r="AF1148" s="561">
        <f t="shared" si="266"/>
        <v>0</v>
      </c>
      <c r="AG1148" s="562"/>
    </row>
    <row r="1149" spans="2:33" s="418" customFormat="1" ht="15" customHeight="1" x14ac:dyDescent="0.2">
      <c r="B1149" s="554"/>
      <c r="C1149" s="382"/>
      <c r="D1149" s="383"/>
      <c r="E1149" s="381"/>
      <c r="F1149" s="1040"/>
      <c r="G1149" s="1038"/>
      <c r="H1149" s="1041"/>
      <c r="I1149" s="381"/>
      <c r="J1149" s="568">
        <f t="shared" si="258"/>
        <v>0</v>
      </c>
      <c r="K1149" s="381"/>
      <c r="L1149" s="381"/>
      <c r="M1149" s="568">
        <f t="shared" si="267"/>
        <v>0</v>
      </c>
      <c r="N1149" s="570">
        <f>IFERROR(VLOOKUP($C1149,Listen!$J$3:$L$39,2,0),0)</f>
        <v>0</v>
      </c>
      <c r="O1149" s="570">
        <f>IFERROR(VLOOKUP($C1149,Listen!$J$3:$L$39,3,0),0)</f>
        <v>0</v>
      </c>
      <c r="P1149" s="453">
        <f t="shared" si="259"/>
        <v>0</v>
      </c>
      <c r="Q1149" s="453">
        <f t="shared" si="272"/>
        <v>0</v>
      </c>
      <c r="R1149" s="453">
        <f t="shared" si="272"/>
        <v>0</v>
      </c>
      <c r="S1149" s="453">
        <f t="shared" si="272"/>
        <v>0</v>
      </c>
      <c r="T1149" s="453">
        <f t="shared" si="272"/>
        <v>0</v>
      </c>
      <c r="U1149" s="453">
        <f t="shared" si="272"/>
        <v>0</v>
      </c>
      <c r="V1149" s="453">
        <f t="shared" si="272"/>
        <v>0</v>
      </c>
      <c r="W1149" s="384">
        <f t="shared" si="269"/>
        <v>0</v>
      </c>
      <c r="X1149" s="565">
        <f>IF(D1149='A. Allgemeine Informationen'!$C$17,$M1149-Y1149,HLOOKUP('A. Allgemeine Informationen'!$C$17-1,$Z$1:$AF$2005,ROW(D1149),FALSE)-$Y1149)</f>
        <v>0</v>
      </c>
      <c r="Y1149" s="384">
        <f>HLOOKUP('A. Allgemeine Informationen'!$C$17,$Z$1:$AF$2005,ROW(D1149),FALSE)</f>
        <v>0</v>
      </c>
      <c r="Z1149" s="565">
        <f t="shared" si="260"/>
        <v>0</v>
      </c>
      <c r="AA1149" s="565">
        <f t="shared" si="261"/>
        <v>0</v>
      </c>
      <c r="AB1149" s="565">
        <f t="shared" si="262"/>
        <v>0</v>
      </c>
      <c r="AC1149" s="565">
        <f t="shared" si="263"/>
        <v>0</v>
      </c>
      <c r="AD1149" s="572">
        <f t="shared" si="264"/>
        <v>0</v>
      </c>
      <c r="AE1149" s="560">
        <f t="shared" si="265"/>
        <v>0</v>
      </c>
      <c r="AF1149" s="561">
        <f t="shared" si="266"/>
        <v>0</v>
      </c>
      <c r="AG1149" s="562"/>
    </row>
    <row r="1150" spans="2:33" s="418" customFormat="1" ht="15" customHeight="1" x14ac:dyDescent="0.2">
      <c r="B1150" s="554"/>
      <c r="C1150" s="382"/>
      <c r="D1150" s="383"/>
      <c r="E1150" s="381"/>
      <c r="F1150" s="1040"/>
      <c r="G1150" s="1038"/>
      <c r="H1150" s="1041"/>
      <c r="I1150" s="381"/>
      <c r="J1150" s="568">
        <f t="shared" si="258"/>
        <v>0</v>
      </c>
      <c r="K1150" s="381"/>
      <c r="L1150" s="381"/>
      <c r="M1150" s="568">
        <f t="shared" si="267"/>
        <v>0</v>
      </c>
      <c r="N1150" s="570">
        <f>IFERROR(VLOOKUP($C1150,Listen!$J$3:$L$39,2,0),0)</f>
        <v>0</v>
      </c>
      <c r="O1150" s="570">
        <f>IFERROR(VLOOKUP($C1150,Listen!$J$3:$L$39,3,0),0)</f>
        <v>0</v>
      </c>
      <c r="P1150" s="453">
        <f t="shared" si="259"/>
        <v>0</v>
      </c>
      <c r="Q1150" s="453">
        <f t="shared" si="272"/>
        <v>0</v>
      </c>
      <c r="R1150" s="453">
        <f t="shared" si="272"/>
        <v>0</v>
      </c>
      <c r="S1150" s="453">
        <f t="shared" si="272"/>
        <v>0</v>
      </c>
      <c r="T1150" s="453">
        <f t="shared" si="272"/>
        <v>0</v>
      </c>
      <c r="U1150" s="453">
        <f t="shared" si="272"/>
        <v>0</v>
      </c>
      <c r="V1150" s="453">
        <f t="shared" si="272"/>
        <v>0</v>
      </c>
      <c r="W1150" s="384">
        <f t="shared" si="269"/>
        <v>0</v>
      </c>
      <c r="X1150" s="565">
        <f>IF(D1150='A. Allgemeine Informationen'!$C$17,$M1150-Y1150,HLOOKUP('A. Allgemeine Informationen'!$C$17-1,$Z$1:$AF$2005,ROW(D1150),FALSE)-$Y1150)</f>
        <v>0</v>
      </c>
      <c r="Y1150" s="384">
        <f>HLOOKUP('A. Allgemeine Informationen'!$C$17,$Z$1:$AF$2005,ROW(D1150),FALSE)</f>
        <v>0</v>
      </c>
      <c r="Z1150" s="565">
        <f t="shared" si="260"/>
        <v>0</v>
      </c>
      <c r="AA1150" s="565">
        <f t="shared" si="261"/>
        <v>0</v>
      </c>
      <c r="AB1150" s="565">
        <f t="shared" si="262"/>
        <v>0</v>
      </c>
      <c r="AC1150" s="565">
        <f t="shared" si="263"/>
        <v>0</v>
      </c>
      <c r="AD1150" s="572">
        <f t="shared" si="264"/>
        <v>0</v>
      </c>
      <c r="AE1150" s="560">
        <f t="shared" si="265"/>
        <v>0</v>
      </c>
      <c r="AF1150" s="561">
        <f t="shared" si="266"/>
        <v>0</v>
      </c>
      <c r="AG1150" s="562"/>
    </row>
    <row r="1151" spans="2:33" s="418" customFormat="1" ht="15" customHeight="1" x14ac:dyDescent="0.2">
      <c r="B1151" s="554"/>
      <c r="C1151" s="382"/>
      <c r="D1151" s="383"/>
      <c r="E1151" s="381"/>
      <c r="F1151" s="1040"/>
      <c r="G1151" s="1038"/>
      <c r="H1151" s="1041"/>
      <c r="I1151" s="381"/>
      <c r="J1151" s="568">
        <f t="shared" si="258"/>
        <v>0</v>
      </c>
      <c r="K1151" s="381"/>
      <c r="L1151" s="381"/>
      <c r="M1151" s="568">
        <f t="shared" si="267"/>
        <v>0</v>
      </c>
      <c r="N1151" s="570">
        <f>IFERROR(VLOOKUP($C1151,Listen!$J$3:$L$39,2,0),0)</f>
        <v>0</v>
      </c>
      <c r="O1151" s="570">
        <f>IFERROR(VLOOKUP($C1151,Listen!$J$3:$L$39,3,0),0)</f>
        <v>0</v>
      </c>
      <c r="P1151" s="453">
        <f t="shared" si="259"/>
        <v>0</v>
      </c>
      <c r="Q1151" s="453">
        <f t="shared" si="272"/>
        <v>0</v>
      </c>
      <c r="R1151" s="453">
        <f t="shared" si="272"/>
        <v>0</v>
      </c>
      <c r="S1151" s="453">
        <f t="shared" si="272"/>
        <v>0</v>
      </c>
      <c r="T1151" s="453">
        <f t="shared" si="272"/>
        <v>0</v>
      </c>
      <c r="U1151" s="453">
        <f t="shared" si="272"/>
        <v>0</v>
      </c>
      <c r="V1151" s="453">
        <f t="shared" si="272"/>
        <v>0</v>
      </c>
      <c r="W1151" s="384">
        <f t="shared" si="269"/>
        <v>0</v>
      </c>
      <c r="X1151" s="565">
        <f>IF(D1151='A. Allgemeine Informationen'!$C$17,$M1151-Y1151,HLOOKUP('A. Allgemeine Informationen'!$C$17-1,$Z$1:$AF$2005,ROW(D1151),FALSE)-$Y1151)</f>
        <v>0</v>
      </c>
      <c r="Y1151" s="384">
        <f>HLOOKUP('A. Allgemeine Informationen'!$C$17,$Z$1:$AF$2005,ROW(D1151),FALSE)</f>
        <v>0</v>
      </c>
      <c r="Z1151" s="565">
        <f t="shared" si="260"/>
        <v>0</v>
      </c>
      <c r="AA1151" s="565">
        <f t="shared" si="261"/>
        <v>0</v>
      </c>
      <c r="AB1151" s="565">
        <f t="shared" si="262"/>
        <v>0</v>
      </c>
      <c r="AC1151" s="565">
        <f t="shared" si="263"/>
        <v>0</v>
      </c>
      <c r="AD1151" s="572">
        <f t="shared" si="264"/>
        <v>0</v>
      </c>
      <c r="AE1151" s="560">
        <f t="shared" si="265"/>
        <v>0</v>
      </c>
      <c r="AF1151" s="561">
        <f t="shared" si="266"/>
        <v>0</v>
      </c>
      <c r="AG1151" s="562"/>
    </row>
    <row r="1152" spans="2:33" s="418" customFormat="1" ht="15" customHeight="1" x14ac:dyDescent="0.2">
      <c r="B1152" s="554"/>
      <c r="C1152" s="382"/>
      <c r="D1152" s="383"/>
      <c r="E1152" s="381"/>
      <c r="F1152" s="1040"/>
      <c r="G1152" s="1038"/>
      <c r="H1152" s="1041"/>
      <c r="I1152" s="381"/>
      <c r="J1152" s="568">
        <f t="shared" si="258"/>
        <v>0</v>
      </c>
      <c r="K1152" s="381"/>
      <c r="L1152" s="381"/>
      <c r="M1152" s="568">
        <f t="shared" si="267"/>
        <v>0</v>
      </c>
      <c r="N1152" s="570">
        <f>IFERROR(VLOOKUP($C1152,Listen!$J$3:$L$39,2,0),0)</f>
        <v>0</v>
      </c>
      <c r="O1152" s="570">
        <f>IFERROR(VLOOKUP($C1152,Listen!$J$3:$L$39,3,0),0)</f>
        <v>0</v>
      </c>
      <c r="P1152" s="453">
        <f t="shared" si="259"/>
        <v>0</v>
      </c>
      <c r="Q1152" s="453">
        <f t="shared" si="272"/>
        <v>0</v>
      </c>
      <c r="R1152" s="453">
        <f t="shared" si="272"/>
        <v>0</v>
      </c>
      <c r="S1152" s="453">
        <f t="shared" si="272"/>
        <v>0</v>
      </c>
      <c r="T1152" s="453">
        <f t="shared" si="272"/>
        <v>0</v>
      </c>
      <c r="U1152" s="453">
        <f t="shared" si="272"/>
        <v>0</v>
      </c>
      <c r="V1152" s="453">
        <f t="shared" si="272"/>
        <v>0</v>
      </c>
      <c r="W1152" s="384">
        <f t="shared" si="269"/>
        <v>0</v>
      </c>
      <c r="X1152" s="565">
        <f>IF(D1152='A. Allgemeine Informationen'!$C$17,$M1152-Y1152,HLOOKUP('A. Allgemeine Informationen'!$C$17-1,$Z$1:$AF$2005,ROW(D1152),FALSE)-$Y1152)</f>
        <v>0</v>
      </c>
      <c r="Y1152" s="384">
        <f>HLOOKUP('A. Allgemeine Informationen'!$C$17,$Z$1:$AF$2005,ROW(D1152),FALSE)</f>
        <v>0</v>
      </c>
      <c r="Z1152" s="565">
        <f t="shared" si="260"/>
        <v>0</v>
      </c>
      <c r="AA1152" s="565">
        <f t="shared" si="261"/>
        <v>0</v>
      </c>
      <c r="AB1152" s="565">
        <f t="shared" si="262"/>
        <v>0</v>
      </c>
      <c r="AC1152" s="565">
        <f t="shared" si="263"/>
        <v>0</v>
      </c>
      <c r="AD1152" s="572">
        <f t="shared" si="264"/>
        <v>0</v>
      </c>
      <c r="AE1152" s="560">
        <f t="shared" si="265"/>
        <v>0</v>
      </c>
      <c r="AF1152" s="561">
        <f t="shared" si="266"/>
        <v>0</v>
      </c>
      <c r="AG1152" s="562"/>
    </row>
    <row r="1153" spans="2:33" s="418" customFormat="1" ht="15" customHeight="1" x14ac:dyDescent="0.2">
      <c r="B1153" s="554"/>
      <c r="C1153" s="382"/>
      <c r="D1153" s="383"/>
      <c r="E1153" s="381"/>
      <c r="F1153" s="1040"/>
      <c r="G1153" s="1038"/>
      <c r="H1153" s="1041"/>
      <c r="I1153" s="381"/>
      <c r="J1153" s="568">
        <f t="shared" si="258"/>
        <v>0</v>
      </c>
      <c r="K1153" s="381"/>
      <c r="L1153" s="381"/>
      <c r="M1153" s="568">
        <f t="shared" si="267"/>
        <v>0</v>
      </c>
      <c r="N1153" s="570">
        <f>IFERROR(VLOOKUP($C1153,Listen!$J$3:$L$39,2,0),0)</f>
        <v>0</v>
      </c>
      <c r="O1153" s="570">
        <f>IFERROR(VLOOKUP($C1153,Listen!$J$3:$L$39,3,0),0)</f>
        <v>0</v>
      </c>
      <c r="P1153" s="453">
        <f t="shared" si="259"/>
        <v>0</v>
      </c>
      <c r="Q1153" s="453">
        <f t="shared" si="272"/>
        <v>0</v>
      </c>
      <c r="R1153" s="453">
        <f t="shared" si="272"/>
        <v>0</v>
      </c>
      <c r="S1153" s="453">
        <f t="shared" si="272"/>
        <v>0</v>
      </c>
      <c r="T1153" s="453">
        <f t="shared" si="272"/>
        <v>0</v>
      </c>
      <c r="U1153" s="453">
        <f t="shared" si="272"/>
        <v>0</v>
      </c>
      <c r="V1153" s="453">
        <f t="shared" si="272"/>
        <v>0</v>
      </c>
      <c r="W1153" s="384">
        <f t="shared" si="269"/>
        <v>0</v>
      </c>
      <c r="X1153" s="565">
        <f>IF(D1153='A. Allgemeine Informationen'!$C$17,$M1153-Y1153,HLOOKUP('A. Allgemeine Informationen'!$C$17-1,$Z$1:$AF$2005,ROW(D1153),FALSE)-$Y1153)</f>
        <v>0</v>
      </c>
      <c r="Y1153" s="384">
        <f>HLOOKUP('A. Allgemeine Informationen'!$C$17,$Z$1:$AF$2005,ROW(D1153),FALSE)</f>
        <v>0</v>
      </c>
      <c r="Z1153" s="565">
        <f t="shared" si="260"/>
        <v>0</v>
      </c>
      <c r="AA1153" s="565">
        <f t="shared" si="261"/>
        <v>0</v>
      </c>
      <c r="AB1153" s="565">
        <f t="shared" si="262"/>
        <v>0</v>
      </c>
      <c r="AC1153" s="565">
        <f t="shared" si="263"/>
        <v>0</v>
      </c>
      <c r="AD1153" s="572">
        <f t="shared" si="264"/>
        <v>0</v>
      </c>
      <c r="AE1153" s="560">
        <f t="shared" si="265"/>
        <v>0</v>
      </c>
      <c r="AF1153" s="561">
        <f t="shared" si="266"/>
        <v>0</v>
      </c>
      <c r="AG1153" s="562"/>
    </row>
    <row r="1154" spans="2:33" s="418" customFormat="1" ht="15" customHeight="1" x14ac:dyDescent="0.2">
      <c r="B1154" s="554"/>
      <c r="C1154" s="382"/>
      <c r="D1154" s="383"/>
      <c r="E1154" s="381"/>
      <c r="F1154" s="1040"/>
      <c r="G1154" s="1038"/>
      <c r="H1154" s="1041"/>
      <c r="I1154" s="381"/>
      <c r="J1154" s="568">
        <f t="shared" si="258"/>
        <v>0</v>
      </c>
      <c r="K1154" s="381"/>
      <c r="L1154" s="381"/>
      <c r="M1154" s="568">
        <f t="shared" si="267"/>
        <v>0</v>
      </c>
      <c r="N1154" s="570">
        <f>IFERROR(VLOOKUP($C1154,Listen!$J$3:$L$39,2,0),0)</f>
        <v>0</v>
      </c>
      <c r="O1154" s="570">
        <f>IFERROR(VLOOKUP($C1154,Listen!$J$3:$L$39,3,0),0)</f>
        <v>0</v>
      </c>
      <c r="P1154" s="453">
        <f t="shared" si="259"/>
        <v>0</v>
      </c>
      <c r="Q1154" s="453">
        <f t="shared" si="272"/>
        <v>0</v>
      </c>
      <c r="R1154" s="453">
        <f t="shared" si="272"/>
        <v>0</v>
      </c>
      <c r="S1154" s="453">
        <f t="shared" si="272"/>
        <v>0</v>
      </c>
      <c r="T1154" s="453">
        <f t="shared" si="272"/>
        <v>0</v>
      </c>
      <c r="U1154" s="453">
        <f t="shared" si="272"/>
        <v>0</v>
      </c>
      <c r="V1154" s="453">
        <f t="shared" si="272"/>
        <v>0</v>
      </c>
      <c r="W1154" s="384">
        <f t="shared" si="269"/>
        <v>0</v>
      </c>
      <c r="X1154" s="565">
        <f>IF(D1154='A. Allgemeine Informationen'!$C$17,$M1154-Y1154,HLOOKUP('A. Allgemeine Informationen'!$C$17-1,$Z$1:$AF$2005,ROW(D1154),FALSE)-$Y1154)</f>
        <v>0</v>
      </c>
      <c r="Y1154" s="384">
        <f>HLOOKUP('A. Allgemeine Informationen'!$C$17,$Z$1:$AF$2005,ROW(D1154),FALSE)</f>
        <v>0</v>
      </c>
      <c r="Z1154" s="565">
        <f t="shared" si="260"/>
        <v>0</v>
      </c>
      <c r="AA1154" s="565">
        <f t="shared" si="261"/>
        <v>0</v>
      </c>
      <c r="AB1154" s="565">
        <f t="shared" si="262"/>
        <v>0</v>
      </c>
      <c r="AC1154" s="565">
        <f t="shared" si="263"/>
        <v>0</v>
      </c>
      <c r="AD1154" s="572">
        <f t="shared" si="264"/>
        <v>0</v>
      </c>
      <c r="AE1154" s="560">
        <f t="shared" si="265"/>
        <v>0</v>
      </c>
      <c r="AF1154" s="561">
        <f t="shared" si="266"/>
        <v>0</v>
      </c>
      <c r="AG1154" s="562"/>
    </row>
    <row r="1155" spans="2:33" s="418" customFormat="1" ht="15" customHeight="1" x14ac:dyDescent="0.2">
      <c r="B1155" s="554"/>
      <c r="C1155" s="382"/>
      <c r="D1155" s="383"/>
      <c r="E1155" s="381"/>
      <c r="F1155" s="1040"/>
      <c r="G1155" s="1038"/>
      <c r="H1155" s="1041"/>
      <c r="I1155" s="381"/>
      <c r="J1155" s="568">
        <f t="shared" si="258"/>
        <v>0</v>
      </c>
      <c r="K1155" s="381"/>
      <c r="L1155" s="381"/>
      <c r="M1155" s="568">
        <f t="shared" si="267"/>
        <v>0</v>
      </c>
      <c r="N1155" s="570">
        <f>IFERROR(VLOOKUP($C1155,Listen!$J$3:$L$39,2,0),0)</f>
        <v>0</v>
      </c>
      <c r="O1155" s="570">
        <f>IFERROR(VLOOKUP($C1155,Listen!$J$3:$L$39,3,0),0)</f>
        <v>0</v>
      </c>
      <c r="P1155" s="453">
        <f t="shared" si="259"/>
        <v>0</v>
      </c>
      <c r="Q1155" s="453">
        <f t="shared" si="272"/>
        <v>0</v>
      </c>
      <c r="R1155" s="453">
        <f t="shared" si="272"/>
        <v>0</v>
      </c>
      <c r="S1155" s="453">
        <f t="shared" si="272"/>
        <v>0</v>
      </c>
      <c r="T1155" s="453">
        <f t="shared" si="272"/>
        <v>0</v>
      </c>
      <c r="U1155" s="453">
        <f t="shared" si="272"/>
        <v>0</v>
      </c>
      <c r="V1155" s="453">
        <f t="shared" si="272"/>
        <v>0</v>
      </c>
      <c r="W1155" s="384">
        <f t="shared" si="269"/>
        <v>0</v>
      </c>
      <c r="X1155" s="565">
        <f>IF(D1155='A. Allgemeine Informationen'!$C$17,$M1155-Y1155,HLOOKUP('A. Allgemeine Informationen'!$C$17-1,$Z$1:$AF$2005,ROW(D1155),FALSE)-$Y1155)</f>
        <v>0</v>
      </c>
      <c r="Y1155" s="384">
        <f>HLOOKUP('A. Allgemeine Informationen'!$C$17,$Z$1:$AF$2005,ROW(D1155),FALSE)</f>
        <v>0</v>
      </c>
      <c r="Z1155" s="565">
        <f t="shared" si="260"/>
        <v>0</v>
      </c>
      <c r="AA1155" s="565">
        <f t="shared" si="261"/>
        <v>0</v>
      </c>
      <c r="AB1155" s="565">
        <f t="shared" si="262"/>
        <v>0</v>
      </c>
      <c r="AC1155" s="565">
        <f t="shared" si="263"/>
        <v>0</v>
      </c>
      <c r="AD1155" s="572">
        <f t="shared" si="264"/>
        <v>0</v>
      </c>
      <c r="AE1155" s="560">
        <f t="shared" si="265"/>
        <v>0</v>
      </c>
      <c r="AF1155" s="561">
        <f t="shared" si="266"/>
        <v>0</v>
      </c>
      <c r="AG1155" s="562"/>
    </row>
    <row r="1156" spans="2:33" s="418" customFormat="1" ht="15" customHeight="1" x14ac:dyDescent="0.2">
      <c r="B1156" s="554"/>
      <c r="C1156" s="382"/>
      <c r="D1156" s="383"/>
      <c r="E1156" s="381"/>
      <c r="F1156" s="1040"/>
      <c r="G1156" s="1038"/>
      <c r="H1156" s="1041"/>
      <c r="I1156" s="381"/>
      <c r="J1156" s="568">
        <f t="shared" si="258"/>
        <v>0</v>
      </c>
      <c r="K1156" s="381"/>
      <c r="L1156" s="381"/>
      <c r="M1156" s="568">
        <f t="shared" si="267"/>
        <v>0</v>
      </c>
      <c r="N1156" s="570">
        <f>IFERROR(VLOOKUP($C1156,Listen!$J$3:$L$39,2,0),0)</f>
        <v>0</v>
      </c>
      <c r="O1156" s="570">
        <f>IFERROR(VLOOKUP($C1156,Listen!$J$3:$L$39,3,0),0)</f>
        <v>0</v>
      </c>
      <c r="P1156" s="453">
        <f t="shared" si="259"/>
        <v>0</v>
      </c>
      <c r="Q1156" s="453">
        <f t="shared" si="272"/>
        <v>0</v>
      </c>
      <c r="R1156" s="453">
        <f t="shared" si="272"/>
        <v>0</v>
      </c>
      <c r="S1156" s="453">
        <f t="shared" si="272"/>
        <v>0</v>
      </c>
      <c r="T1156" s="453">
        <f t="shared" si="272"/>
        <v>0</v>
      </c>
      <c r="U1156" s="453">
        <f t="shared" si="272"/>
        <v>0</v>
      </c>
      <c r="V1156" s="453">
        <f t="shared" si="272"/>
        <v>0</v>
      </c>
      <c r="W1156" s="384">
        <f t="shared" si="269"/>
        <v>0</v>
      </c>
      <c r="X1156" s="565">
        <f>IF(D1156='A. Allgemeine Informationen'!$C$17,$M1156-Y1156,HLOOKUP('A. Allgemeine Informationen'!$C$17-1,$Z$1:$AF$2005,ROW(D1156),FALSE)-$Y1156)</f>
        <v>0</v>
      </c>
      <c r="Y1156" s="384">
        <f>HLOOKUP('A. Allgemeine Informationen'!$C$17,$Z$1:$AF$2005,ROW(D1156),FALSE)</f>
        <v>0</v>
      </c>
      <c r="Z1156" s="565">
        <f t="shared" si="260"/>
        <v>0</v>
      </c>
      <c r="AA1156" s="565">
        <f t="shared" si="261"/>
        <v>0</v>
      </c>
      <c r="AB1156" s="565">
        <f t="shared" si="262"/>
        <v>0</v>
      </c>
      <c r="AC1156" s="565">
        <f t="shared" si="263"/>
        <v>0</v>
      </c>
      <c r="AD1156" s="572">
        <f t="shared" si="264"/>
        <v>0</v>
      </c>
      <c r="AE1156" s="560">
        <f t="shared" si="265"/>
        <v>0</v>
      </c>
      <c r="AF1156" s="561">
        <f t="shared" si="266"/>
        <v>0</v>
      </c>
      <c r="AG1156" s="562"/>
    </row>
    <row r="1157" spans="2:33" s="418" customFormat="1" ht="15" customHeight="1" x14ac:dyDescent="0.2">
      <c r="B1157" s="554"/>
      <c r="C1157" s="382"/>
      <c r="D1157" s="383"/>
      <c r="E1157" s="381"/>
      <c r="F1157" s="1040"/>
      <c r="G1157" s="1038"/>
      <c r="H1157" s="1041"/>
      <c r="I1157" s="381"/>
      <c r="J1157" s="568">
        <f t="shared" si="258"/>
        <v>0</v>
      </c>
      <c r="K1157" s="381"/>
      <c r="L1157" s="381"/>
      <c r="M1157" s="568">
        <f t="shared" si="267"/>
        <v>0</v>
      </c>
      <c r="N1157" s="570">
        <f>IFERROR(VLOOKUP($C1157,Listen!$J$3:$L$39,2,0),0)</f>
        <v>0</v>
      </c>
      <c r="O1157" s="570">
        <f>IFERROR(VLOOKUP($C1157,Listen!$J$3:$L$39,3,0),0)</f>
        <v>0</v>
      </c>
      <c r="P1157" s="453">
        <f t="shared" si="259"/>
        <v>0</v>
      </c>
      <c r="Q1157" s="453">
        <f t="shared" si="272"/>
        <v>0</v>
      </c>
      <c r="R1157" s="453">
        <f t="shared" si="272"/>
        <v>0</v>
      </c>
      <c r="S1157" s="453">
        <f t="shared" si="272"/>
        <v>0</v>
      </c>
      <c r="T1157" s="453">
        <f t="shared" si="272"/>
        <v>0</v>
      </c>
      <c r="U1157" s="453">
        <f t="shared" si="272"/>
        <v>0</v>
      </c>
      <c r="V1157" s="453">
        <f t="shared" si="272"/>
        <v>0</v>
      </c>
      <c r="W1157" s="384">
        <f t="shared" si="269"/>
        <v>0</v>
      </c>
      <c r="X1157" s="565">
        <f>IF(D1157='A. Allgemeine Informationen'!$C$17,$M1157-Y1157,HLOOKUP('A. Allgemeine Informationen'!$C$17-1,$Z$1:$AF$2005,ROW(D1157),FALSE)-$Y1157)</f>
        <v>0</v>
      </c>
      <c r="Y1157" s="384">
        <f>HLOOKUP('A. Allgemeine Informationen'!$C$17,$Z$1:$AF$2005,ROW(D1157),FALSE)</f>
        <v>0</v>
      </c>
      <c r="Z1157" s="565">
        <f t="shared" si="260"/>
        <v>0</v>
      </c>
      <c r="AA1157" s="565">
        <f t="shared" si="261"/>
        <v>0</v>
      </c>
      <c r="AB1157" s="565">
        <f t="shared" si="262"/>
        <v>0</v>
      </c>
      <c r="AC1157" s="565">
        <f t="shared" si="263"/>
        <v>0</v>
      </c>
      <c r="AD1157" s="572">
        <f t="shared" si="264"/>
        <v>0</v>
      </c>
      <c r="AE1157" s="560">
        <f t="shared" si="265"/>
        <v>0</v>
      </c>
      <c r="AF1157" s="561">
        <f t="shared" si="266"/>
        <v>0</v>
      </c>
      <c r="AG1157" s="562"/>
    </row>
    <row r="1158" spans="2:33" s="418" customFormat="1" ht="15" customHeight="1" x14ac:dyDescent="0.2">
      <c r="B1158" s="554"/>
      <c r="C1158" s="382"/>
      <c r="D1158" s="383"/>
      <c r="E1158" s="381"/>
      <c r="F1158" s="1040"/>
      <c r="G1158" s="1038"/>
      <c r="H1158" s="1041"/>
      <c r="I1158" s="381"/>
      <c r="J1158" s="568">
        <f t="shared" ref="J1158:J1221" si="273">E1158+G1158-I1158</f>
        <v>0</v>
      </c>
      <c r="K1158" s="381"/>
      <c r="L1158" s="381"/>
      <c r="M1158" s="568">
        <f t="shared" si="267"/>
        <v>0</v>
      </c>
      <c r="N1158" s="570">
        <f>IFERROR(VLOOKUP($C1158,Listen!$J$3:$L$39,2,0),0)</f>
        <v>0</v>
      </c>
      <c r="O1158" s="570">
        <f>IFERROR(VLOOKUP($C1158,Listen!$J$3:$L$39,3,0),0)</f>
        <v>0</v>
      </c>
      <c r="P1158" s="453">
        <f t="shared" ref="P1158:P1221" si="274">$N1158</f>
        <v>0</v>
      </c>
      <c r="Q1158" s="453">
        <f t="shared" si="272"/>
        <v>0</v>
      </c>
      <c r="R1158" s="453">
        <f t="shared" si="272"/>
        <v>0</v>
      </c>
      <c r="S1158" s="453">
        <f t="shared" si="272"/>
        <v>0</v>
      </c>
      <c r="T1158" s="453">
        <f t="shared" si="272"/>
        <v>0</v>
      </c>
      <c r="U1158" s="453">
        <f t="shared" si="272"/>
        <v>0</v>
      </c>
      <c r="V1158" s="453">
        <f t="shared" si="272"/>
        <v>0</v>
      </c>
      <c r="W1158" s="384">
        <f t="shared" si="269"/>
        <v>0</v>
      </c>
      <c r="X1158" s="565">
        <f>IF(D1158='A. Allgemeine Informationen'!$C$17,$M1158-Y1158,HLOOKUP('A. Allgemeine Informationen'!$C$17-1,$Z$1:$AF$2005,ROW(D1158),FALSE)-$Y1158)</f>
        <v>0</v>
      </c>
      <c r="Y1158" s="384">
        <f>HLOOKUP('A. Allgemeine Informationen'!$C$17,$Z$1:$AF$2005,ROW(D1158),FALSE)</f>
        <v>0</v>
      </c>
      <c r="Z1158" s="565">
        <f t="shared" ref="Z1158:Z1221" si="275">IF(OR($D1158=0,$M1158=0),0,IF($D1158-$Z$5&lt;1,$M1158-$M1158/P1158*(Z$5-$D1158+1),0))</f>
        <v>0</v>
      </c>
      <c r="AA1158" s="565">
        <f t="shared" ref="AA1158:AA1221" si="276">IF(OR($D1158=0,$M1158=0,Q1158-(AA$5-$D1158)=0),0,IF($D1158-AA$5&lt;0,Z1158-Z1158/(Q1158-(AA$5-$D1158)),IF($D1158-AA$5=0,$M1158-$M1158/Q1158,0)))</f>
        <v>0</v>
      </c>
      <c r="AB1158" s="565">
        <f t="shared" ref="AB1158:AB1221" si="277">IF(OR($D1158=0,$M1158=0,R1158-(AB$5-$D1158)=0),0,IF($D1158-AB$5&lt;0,AA1158-AA1158/(R1158-(AB$5-$D1158)),IF($D1158-AB$5=0,$M1158-$M1158/R1158,0)))</f>
        <v>0</v>
      </c>
      <c r="AC1158" s="565">
        <f t="shared" ref="AC1158:AC1221" si="278">IF(OR($D1158=0,$M1158=0,S1158-(AC$5-$D1158)=0),0,IF($D1158-AC$5&lt;0,AB1158-AB1158/(S1158-(AC$5-$D1158)),IF($D1158-AC$5=0,$M1158-$M1158/S1158,0)))</f>
        <v>0</v>
      </c>
      <c r="AD1158" s="572">
        <f t="shared" ref="AD1158:AD1221" si="279">IF(OR($D1158=0,$M1158=0,T1158-(AD$5-$D1158)=0),0,IF($D1158-AD$5&lt;0,AC1158-AC1158/(T1158-(AD$5-$D1158)),IF($D1158-AD$5=0,$M1158-$M1158/T1158,0)))</f>
        <v>0</v>
      </c>
      <c r="AE1158" s="560">
        <f t="shared" ref="AE1158:AE1221" si="280">IF(OR($D1158=0,$M1158=0,U1158-(AE$5-$D1158)=0),0,IF($D1158-AE$5&lt;0,AD1158-AD1158/(U1158-(AE$5-$D1158)),IF($D1158-AE$5=0,$M1158-$M1158/U1158,0)))</f>
        <v>0</v>
      </c>
      <c r="AF1158" s="561">
        <f t="shared" ref="AF1158:AF1221" si="281">IF(OR($D1158=0,$M1158=0,V1158-(AF$5-$D1158)=0),0,IF($D1158-AF$5&lt;0,AE1158-AE1158/(V1158-(AF$5-$D1158)),IF($D1158-AF$5=0,$M1158-$M1158/V1158,0)))</f>
        <v>0</v>
      </c>
      <c r="AG1158" s="562"/>
    </row>
    <row r="1159" spans="2:33" s="418" customFormat="1" ht="15" customHeight="1" x14ac:dyDescent="0.2">
      <c r="B1159" s="554"/>
      <c r="C1159" s="382"/>
      <c r="D1159" s="383"/>
      <c r="E1159" s="381"/>
      <c r="F1159" s="1040"/>
      <c r="G1159" s="1038"/>
      <c r="H1159" s="1041"/>
      <c r="I1159" s="381"/>
      <c r="J1159" s="568">
        <f t="shared" si="273"/>
        <v>0</v>
      </c>
      <c r="K1159" s="381"/>
      <c r="L1159" s="381"/>
      <c r="M1159" s="568">
        <f t="shared" ref="M1159:M1222" si="282">J1159-K1159</f>
        <v>0</v>
      </c>
      <c r="N1159" s="570">
        <f>IFERROR(VLOOKUP($C1159,Listen!$J$3:$L$39,2,0),0)</f>
        <v>0</v>
      </c>
      <c r="O1159" s="570">
        <f>IFERROR(VLOOKUP($C1159,Listen!$J$3:$L$39,3,0),0)</f>
        <v>0</v>
      </c>
      <c r="P1159" s="453">
        <f t="shared" si="274"/>
        <v>0</v>
      </c>
      <c r="Q1159" s="453">
        <f t="shared" ref="Q1159:V1174" si="283">P1159</f>
        <v>0</v>
      </c>
      <c r="R1159" s="453">
        <f t="shared" si="283"/>
        <v>0</v>
      </c>
      <c r="S1159" s="453">
        <f t="shared" si="283"/>
        <v>0</v>
      </c>
      <c r="T1159" s="453">
        <f t="shared" si="283"/>
        <v>0</v>
      </c>
      <c r="U1159" s="453">
        <f t="shared" si="283"/>
        <v>0</v>
      </c>
      <c r="V1159" s="453">
        <f t="shared" si="283"/>
        <v>0</v>
      </c>
      <c r="W1159" s="384">
        <f t="shared" ref="W1159:W1222" si="284">Y1159+X1159</f>
        <v>0</v>
      </c>
      <c r="X1159" s="565">
        <f>IF(D1159='A. Allgemeine Informationen'!$C$17,$M1159-Y1159,HLOOKUP('A. Allgemeine Informationen'!$C$17-1,$Z$1:$AF$2005,ROW(D1159),FALSE)-$Y1159)</f>
        <v>0</v>
      </c>
      <c r="Y1159" s="384">
        <f>HLOOKUP('A. Allgemeine Informationen'!$C$17,$Z$1:$AF$2005,ROW(D1159),FALSE)</f>
        <v>0</v>
      </c>
      <c r="Z1159" s="565">
        <f t="shared" si="275"/>
        <v>0</v>
      </c>
      <c r="AA1159" s="565">
        <f t="shared" si="276"/>
        <v>0</v>
      </c>
      <c r="AB1159" s="565">
        <f t="shared" si="277"/>
        <v>0</v>
      </c>
      <c r="AC1159" s="565">
        <f t="shared" si="278"/>
        <v>0</v>
      </c>
      <c r="AD1159" s="572">
        <f t="shared" si="279"/>
        <v>0</v>
      </c>
      <c r="AE1159" s="560">
        <f t="shared" si="280"/>
        <v>0</v>
      </c>
      <c r="AF1159" s="561">
        <f t="shared" si="281"/>
        <v>0</v>
      </c>
      <c r="AG1159" s="562"/>
    </row>
    <row r="1160" spans="2:33" s="418" customFormat="1" ht="15" customHeight="1" x14ac:dyDescent="0.2">
      <c r="B1160" s="554"/>
      <c r="C1160" s="382"/>
      <c r="D1160" s="383"/>
      <c r="E1160" s="381"/>
      <c r="F1160" s="1040"/>
      <c r="G1160" s="1038"/>
      <c r="H1160" s="1041"/>
      <c r="I1160" s="381"/>
      <c r="J1160" s="568">
        <f t="shared" si="273"/>
        <v>0</v>
      </c>
      <c r="K1160" s="381"/>
      <c r="L1160" s="381"/>
      <c r="M1160" s="568">
        <f t="shared" si="282"/>
        <v>0</v>
      </c>
      <c r="N1160" s="570">
        <f>IFERROR(VLOOKUP($C1160,Listen!$J$3:$L$39,2,0),0)</f>
        <v>0</v>
      </c>
      <c r="O1160" s="570">
        <f>IFERROR(VLOOKUP($C1160,Listen!$J$3:$L$39,3,0),0)</f>
        <v>0</v>
      </c>
      <c r="P1160" s="453">
        <f t="shared" si="274"/>
        <v>0</v>
      </c>
      <c r="Q1160" s="453">
        <f t="shared" si="283"/>
        <v>0</v>
      </c>
      <c r="R1160" s="453">
        <f t="shared" si="283"/>
        <v>0</v>
      </c>
      <c r="S1160" s="453">
        <f t="shared" si="283"/>
        <v>0</v>
      </c>
      <c r="T1160" s="453">
        <f t="shared" si="283"/>
        <v>0</v>
      </c>
      <c r="U1160" s="453">
        <f t="shared" si="283"/>
        <v>0</v>
      </c>
      <c r="V1160" s="453">
        <f t="shared" si="283"/>
        <v>0</v>
      </c>
      <c r="W1160" s="384">
        <f t="shared" si="284"/>
        <v>0</v>
      </c>
      <c r="X1160" s="565">
        <f>IF(D1160='A. Allgemeine Informationen'!$C$17,$M1160-Y1160,HLOOKUP('A. Allgemeine Informationen'!$C$17-1,$Z$1:$AF$2005,ROW(D1160),FALSE)-$Y1160)</f>
        <v>0</v>
      </c>
      <c r="Y1160" s="384">
        <f>HLOOKUP('A. Allgemeine Informationen'!$C$17,$Z$1:$AF$2005,ROW(D1160),FALSE)</f>
        <v>0</v>
      </c>
      <c r="Z1160" s="565">
        <f t="shared" si="275"/>
        <v>0</v>
      </c>
      <c r="AA1160" s="565">
        <f t="shared" si="276"/>
        <v>0</v>
      </c>
      <c r="AB1160" s="565">
        <f t="shared" si="277"/>
        <v>0</v>
      </c>
      <c r="AC1160" s="565">
        <f t="shared" si="278"/>
        <v>0</v>
      </c>
      <c r="AD1160" s="572">
        <f t="shared" si="279"/>
        <v>0</v>
      </c>
      <c r="AE1160" s="560">
        <f t="shared" si="280"/>
        <v>0</v>
      </c>
      <c r="AF1160" s="561">
        <f t="shared" si="281"/>
        <v>0</v>
      </c>
      <c r="AG1160" s="562"/>
    </row>
    <row r="1161" spans="2:33" s="418" customFormat="1" ht="15" customHeight="1" x14ac:dyDescent="0.2">
      <c r="B1161" s="554"/>
      <c r="C1161" s="382"/>
      <c r="D1161" s="383"/>
      <c r="E1161" s="381"/>
      <c r="F1161" s="1040"/>
      <c r="G1161" s="1038"/>
      <c r="H1161" s="1041"/>
      <c r="I1161" s="381"/>
      <c r="J1161" s="568">
        <f t="shared" si="273"/>
        <v>0</v>
      </c>
      <c r="K1161" s="381"/>
      <c r="L1161" s="381"/>
      <c r="M1161" s="568">
        <f t="shared" si="282"/>
        <v>0</v>
      </c>
      <c r="N1161" s="570">
        <f>IFERROR(VLOOKUP($C1161,Listen!$J$3:$L$39,2,0),0)</f>
        <v>0</v>
      </c>
      <c r="O1161" s="570">
        <f>IFERROR(VLOOKUP($C1161,Listen!$J$3:$L$39,3,0),0)</f>
        <v>0</v>
      </c>
      <c r="P1161" s="453">
        <f t="shared" si="274"/>
        <v>0</v>
      </c>
      <c r="Q1161" s="453">
        <f t="shared" si="283"/>
        <v>0</v>
      </c>
      <c r="R1161" s="453">
        <f t="shared" si="283"/>
        <v>0</v>
      </c>
      <c r="S1161" s="453">
        <f t="shared" si="283"/>
        <v>0</v>
      </c>
      <c r="T1161" s="453">
        <f t="shared" si="283"/>
        <v>0</v>
      </c>
      <c r="U1161" s="453">
        <f t="shared" si="283"/>
        <v>0</v>
      </c>
      <c r="V1161" s="453">
        <f t="shared" si="283"/>
        <v>0</v>
      </c>
      <c r="W1161" s="384">
        <f t="shared" si="284"/>
        <v>0</v>
      </c>
      <c r="X1161" s="565">
        <f>IF(D1161='A. Allgemeine Informationen'!$C$17,$M1161-Y1161,HLOOKUP('A. Allgemeine Informationen'!$C$17-1,$Z$1:$AF$2005,ROW(D1161),FALSE)-$Y1161)</f>
        <v>0</v>
      </c>
      <c r="Y1161" s="384">
        <f>HLOOKUP('A. Allgemeine Informationen'!$C$17,$Z$1:$AF$2005,ROW(D1161),FALSE)</f>
        <v>0</v>
      </c>
      <c r="Z1161" s="565">
        <f t="shared" si="275"/>
        <v>0</v>
      </c>
      <c r="AA1161" s="565">
        <f t="shared" si="276"/>
        <v>0</v>
      </c>
      <c r="AB1161" s="565">
        <f t="shared" si="277"/>
        <v>0</v>
      </c>
      <c r="AC1161" s="565">
        <f t="shared" si="278"/>
        <v>0</v>
      </c>
      <c r="AD1161" s="572">
        <f t="shared" si="279"/>
        <v>0</v>
      </c>
      <c r="AE1161" s="560">
        <f t="shared" si="280"/>
        <v>0</v>
      </c>
      <c r="AF1161" s="561">
        <f t="shared" si="281"/>
        <v>0</v>
      </c>
      <c r="AG1161" s="562"/>
    </row>
    <row r="1162" spans="2:33" s="418" customFormat="1" ht="15" customHeight="1" x14ac:dyDescent="0.2">
      <c r="B1162" s="554"/>
      <c r="C1162" s="382"/>
      <c r="D1162" s="383"/>
      <c r="E1162" s="381"/>
      <c r="F1162" s="1040"/>
      <c r="G1162" s="1038"/>
      <c r="H1162" s="1041"/>
      <c r="I1162" s="381"/>
      <c r="J1162" s="568">
        <f t="shared" si="273"/>
        <v>0</v>
      </c>
      <c r="K1162" s="381"/>
      <c r="L1162" s="381"/>
      <c r="M1162" s="568">
        <f t="shared" si="282"/>
        <v>0</v>
      </c>
      <c r="N1162" s="570">
        <f>IFERROR(VLOOKUP($C1162,Listen!$J$3:$L$39,2,0),0)</f>
        <v>0</v>
      </c>
      <c r="O1162" s="570">
        <f>IFERROR(VLOOKUP($C1162,Listen!$J$3:$L$39,3,0),0)</f>
        <v>0</v>
      </c>
      <c r="P1162" s="453">
        <f t="shared" si="274"/>
        <v>0</v>
      </c>
      <c r="Q1162" s="453">
        <f t="shared" si="283"/>
        <v>0</v>
      </c>
      <c r="R1162" s="453">
        <f t="shared" si="283"/>
        <v>0</v>
      </c>
      <c r="S1162" s="453">
        <f t="shared" si="283"/>
        <v>0</v>
      </c>
      <c r="T1162" s="453">
        <f t="shared" si="283"/>
        <v>0</v>
      </c>
      <c r="U1162" s="453">
        <f t="shared" si="283"/>
        <v>0</v>
      </c>
      <c r="V1162" s="453">
        <f t="shared" si="283"/>
        <v>0</v>
      </c>
      <c r="W1162" s="384">
        <f t="shared" si="284"/>
        <v>0</v>
      </c>
      <c r="X1162" s="565">
        <f>IF(D1162='A. Allgemeine Informationen'!$C$17,$M1162-Y1162,HLOOKUP('A. Allgemeine Informationen'!$C$17-1,$Z$1:$AF$2005,ROW(D1162),FALSE)-$Y1162)</f>
        <v>0</v>
      </c>
      <c r="Y1162" s="384">
        <f>HLOOKUP('A. Allgemeine Informationen'!$C$17,$Z$1:$AF$2005,ROW(D1162),FALSE)</f>
        <v>0</v>
      </c>
      <c r="Z1162" s="565">
        <f t="shared" si="275"/>
        <v>0</v>
      </c>
      <c r="AA1162" s="565">
        <f t="shared" si="276"/>
        <v>0</v>
      </c>
      <c r="AB1162" s="565">
        <f t="shared" si="277"/>
        <v>0</v>
      </c>
      <c r="AC1162" s="565">
        <f t="shared" si="278"/>
        <v>0</v>
      </c>
      <c r="AD1162" s="572">
        <f t="shared" si="279"/>
        <v>0</v>
      </c>
      <c r="AE1162" s="560">
        <f t="shared" si="280"/>
        <v>0</v>
      </c>
      <c r="AF1162" s="561">
        <f t="shared" si="281"/>
        <v>0</v>
      </c>
      <c r="AG1162" s="562"/>
    </row>
    <row r="1163" spans="2:33" s="418" customFormat="1" ht="15" customHeight="1" x14ac:dyDescent="0.2">
      <c r="B1163" s="554"/>
      <c r="C1163" s="382"/>
      <c r="D1163" s="383"/>
      <c r="E1163" s="381"/>
      <c r="F1163" s="1040"/>
      <c r="G1163" s="1038"/>
      <c r="H1163" s="1041"/>
      <c r="I1163" s="381"/>
      <c r="J1163" s="568">
        <f t="shared" si="273"/>
        <v>0</v>
      </c>
      <c r="K1163" s="381"/>
      <c r="L1163" s="381"/>
      <c r="M1163" s="568">
        <f t="shared" si="282"/>
        <v>0</v>
      </c>
      <c r="N1163" s="570">
        <f>IFERROR(VLOOKUP($C1163,Listen!$J$3:$L$39,2,0),0)</f>
        <v>0</v>
      </c>
      <c r="O1163" s="570">
        <f>IFERROR(VLOOKUP($C1163,Listen!$J$3:$L$39,3,0),0)</f>
        <v>0</v>
      </c>
      <c r="P1163" s="453">
        <f t="shared" si="274"/>
        <v>0</v>
      </c>
      <c r="Q1163" s="453">
        <f t="shared" si="283"/>
        <v>0</v>
      </c>
      <c r="R1163" s="453">
        <f t="shared" si="283"/>
        <v>0</v>
      </c>
      <c r="S1163" s="453">
        <f t="shared" si="283"/>
        <v>0</v>
      </c>
      <c r="T1163" s="453">
        <f t="shared" si="283"/>
        <v>0</v>
      </c>
      <c r="U1163" s="453">
        <f t="shared" si="283"/>
        <v>0</v>
      </c>
      <c r="V1163" s="453">
        <f t="shared" si="283"/>
        <v>0</v>
      </c>
      <c r="W1163" s="384">
        <f t="shared" si="284"/>
        <v>0</v>
      </c>
      <c r="X1163" s="565">
        <f>IF(D1163='A. Allgemeine Informationen'!$C$17,$M1163-Y1163,HLOOKUP('A. Allgemeine Informationen'!$C$17-1,$Z$1:$AF$2005,ROW(D1163),FALSE)-$Y1163)</f>
        <v>0</v>
      </c>
      <c r="Y1163" s="384">
        <f>HLOOKUP('A. Allgemeine Informationen'!$C$17,$Z$1:$AF$2005,ROW(D1163),FALSE)</f>
        <v>0</v>
      </c>
      <c r="Z1163" s="565">
        <f t="shared" si="275"/>
        <v>0</v>
      </c>
      <c r="AA1163" s="565">
        <f t="shared" si="276"/>
        <v>0</v>
      </c>
      <c r="AB1163" s="565">
        <f t="shared" si="277"/>
        <v>0</v>
      </c>
      <c r="AC1163" s="565">
        <f t="shared" si="278"/>
        <v>0</v>
      </c>
      <c r="AD1163" s="572">
        <f t="shared" si="279"/>
        <v>0</v>
      </c>
      <c r="AE1163" s="560">
        <f t="shared" si="280"/>
        <v>0</v>
      </c>
      <c r="AF1163" s="561">
        <f t="shared" si="281"/>
        <v>0</v>
      </c>
      <c r="AG1163" s="562"/>
    </row>
    <row r="1164" spans="2:33" s="418" customFormat="1" ht="15" customHeight="1" x14ac:dyDescent="0.2">
      <c r="B1164" s="554"/>
      <c r="C1164" s="382"/>
      <c r="D1164" s="383"/>
      <c r="E1164" s="381"/>
      <c r="F1164" s="1040"/>
      <c r="G1164" s="1038"/>
      <c r="H1164" s="1041"/>
      <c r="I1164" s="381"/>
      <c r="J1164" s="568">
        <f t="shared" si="273"/>
        <v>0</v>
      </c>
      <c r="K1164" s="381"/>
      <c r="L1164" s="381"/>
      <c r="M1164" s="568">
        <f t="shared" si="282"/>
        <v>0</v>
      </c>
      <c r="N1164" s="570">
        <f>IFERROR(VLOOKUP($C1164,Listen!$J$3:$L$39,2,0),0)</f>
        <v>0</v>
      </c>
      <c r="O1164" s="570">
        <f>IFERROR(VLOOKUP($C1164,Listen!$J$3:$L$39,3,0),0)</f>
        <v>0</v>
      </c>
      <c r="P1164" s="453">
        <f t="shared" si="274"/>
        <v>0</v>
      </c>
      <c r="Q1164" s="453">
        <f t="shared" si="283"/>
        <v>0</v>
      </c>
      <c r="R1164" s="453">
        <f t="shared" si="283"/>
        <v>0</v>
      </c>
      <c r="S1164" s="453">
        <f t="shared" si="283"/>
        <v>0</v>
      </c>
      <c r="T1164" s="453">
        <f t="shared" si="283"/>
        <v>0</v>
      </c>
      <c r="U1164" s="453">
        <f t="shared" si="283"/>
        <v>0</v>
      </c>
      <c r="V1164" s="453">
        <f t="shared" si="283"/>
        <v>0</v>
      </c>
      <c r="W1164" s="384">
        <f t="shared" si="284"/>
        <v>0</v>
      </c>
      <c r="X1164" s="565">
        <f>IF(D1164='A. Allgemeine Informationen'!$C$17,$M1164-Y1164,HLOOKUP('A. Allgemeine Informationen'!$C$17-1,$Z$1:$AF$2005,ROW(D1164),FALSE)-$Y1164)</f>
        <v>0</v>
      </c>
      <c r="Y1164" s="384">
        <f>HLOOKUP('A. Allgemeine Informationen'!$C$17,$Z$1:$AF$2005,ROW(D1164),FALSE)</f>
        <v>0</v>
      </c>
      <c r="Z1164" s="565">
        <f t="shared" si="275"/>
        <v>0</v>
      </c>
      <c r="AA1164" s="565">
        <f t="shared" si="276"/>
        <v>0</v>
      </c>
      <c r="AB1164" s="565">
        <f t="shared" si="277"/>
        <v>0</v>
      </c>
      <c r="AC1164" s="565">
        <f t="shared" si="278"/>
        <v>0</v>
      </c>
      <c r="AD1164" s="572">
        <f t="shared" si="279"/>
        <v>0</v>
      </c>
      <c r="AE1164" s="560">
        <f t="shared" si="280"/>
        <v>0</v>
      </c>
      <c r="AF1164" s="561">
        <f t="shared" si="281"/>
        <v>0</v>
      </c>
      <c r="AG1164" s="562"/>
    </row>
    <row r="1165" spans="2:33" s="418" customFormat="1" ht="15" customHeight="1" x14ac:dyDescent="0.2">
      <c r="B1165" s="554"/>
      <c r="C1165" s="382"/>
      <c r="D1165" s="383"/>
      <c r="E1165" s="381"/>
      <c r="F1165" s="1040"/>
      <c r="G1165" s="1038"/>
      <c r="H1165" s="1041"/>
      <c r="I1165" s="381"/>
      <c r="J1165" s="568">
        <f t="shared" si="273"/>
        <v>0</v>
      </c>
      <c r="K1165" s="381"/>
      <c r="L1165" s="381"/>
      <c r="M1165" s="568">
        <f t="shared" si="282"/>
        <v>0</v>
      </c>
      <c r="N1165" s="570">
        <f>IFERROR(VLOOKUP($C1165,Listen!$J$3:$L$39,2,0),0)</f>
        <v>0</v>
      </c>
      <c r="O1165" s="570">
        <f>IFERROR(VLOOKUP($C1165,Listen!$J$3:$L$39,3,0),0)</f>
        <v>0</v>
      </c>
      <c r="P1165" s="453">
        <f t="shared" si="274"/>
        <v>0</v>
      </c>
      <c r="Q1165" s="453">
        <f t="shared" si="283"/>
        <v>0</v>
      </c>
      <c r="R1165" s="453">
        <f t="shared" si="283"/>
        <v>0</v>
      </c>
      <c r="S1165" s="453">
        <f t="shared" si="283"/>
        <v>0</v>
      </c>
      <c r="T1165" s="453">
        <f t="shared" si="283"/>
        <v>0</v>
      </c>
      <c r="U1165" s="453">
        <f t="shared" si="283"/>
        <v>0</v>
      </c>
      <c r="V1165" s="453">
        <f t="shared" si="283"/>
        <v>0</v>
      </c>
      <c r="W1165" s="384">
        <f t="shared" si="284"/>
        <v>0</v>
      </c>
      <c r="X1165" s="565">
        <f>IF(D1165='A. Allgemeine Informationen'!$C$17,$M1165-Y1165,HLOOKUP('A. Allgemeine Informationen'!$C$17-1,$Z$1:$AF$2005,ROW(D1165),FALSE)-$Y1165)</f>
        <v>0</v>
      </c>
      <c r="Y1165" s="384">
        <f>HLOOKUP('A. Allgemeine Informationen'!$C$17,$Z$1:$AF$2005,ROW(D1165),FALSE)</f>
        <v>0</v>
      </c>
      <c r="Z1165" s="565">
        <f t="shared" si="275"/>
        <v>0</v>
      </c>
      <c r="AA1165" s="565">
        <f t="shared" si="276"/>
        <v>0</v>
      </c>
      <c r="AB1165" s="565">
        <f t="shared" si="277"/>
        <v>0</v>
      </c>
      <c r="AC1165" s="565">
        <f t="shared" si="278"/>
        <v>0</v>
      </c>
      <c r="AD1165" s="572">
        <f t="shared" si="279"/>
        <v>0</v>
      </c>
      <c r="AE1165" s="560">
        <f t="shared" si="280"/>
        <v>0</v>
      </c>
      <c r="AF1165" s="561">
        <f t="shared" si="281"/>
        <v>0</v>
      </c>
      <c r="AG1165" s="562"/>
    </row>
    <row r="1166" spans="2:33" s="418" customFormat="1" ht="15" customHeight="1" x14ac:dyDescent="0.2">
      <c r="B1166" s="554"/>
      <c r="C1166" s="382"/>
      <c r="D1166" s="383"/>
      <c r="E1166" s="381"/>
      <c r="F1166" s="1040"/>
      <c r="G1166" s="1038"/>
      <c r="H1166" s="1041"/>
      <c r="I1166" s="381"/>
      <c r="J1166" s="568">
        <f t="shared" si="273"/>
        <v>0</v>
      </c>
      <c r="K1166" s="381"/>
      <c r="L1166" s="381"/>
      <c r="M1166" s="568">
        <f t="shared" si="282"/>
        <v>0</v>
      </c>
      <c r="N1166" s="570">
        <f>IFERROR(VLOOKUP($C1166,Listen!$J$3:$L$39,2,0),0)</f>
        <v>0</v>
      </c>
      <c r="O1166" s="570">
        <f>IFERROR(VLOOKUP($C1166,Listen!$J$3:$L$39,3,0),0)</f>
        <v>0</v>
      </c>
      <c r="P1166" s="453">
        <f t="shared" si="274"/>
        <v>0</v>
      </c>
      <c r="Q1166" s="453">
        <f t="shared" si="283"/>
        <v>0</v>
      </c>
      <c r="R1166" s="453">
        <f t="shared" si="283"/>
        <v>0</v>
      </c>
      <c r="S1166" s="453">
        <f t="shared" si="283"/>
        <v>0</v>
      </c>
      <c r="T1166" s="453">
        <f t="shared" si="283"/>
        <v>0</v>
      </c>
      <c r="U1166" s="453">
        <f t="shared" si="283"/>
        <v>0</v>
      </c>
      <c r="V1166" s="453">
        <f t="shared" si="283"/>
        <v>0</v>
      </c>
      <c r="W1166" s="384">
        <f t="shared" si="284"/>
        <v>0</v>
      </c>
      <c r="X1166" s="565">
        <f>IF(D1166='A. Allgemeine Informationen'!$C$17,$M1166-Y1166,HLOOKUP('A. Allgemeine Informationen'!$C$17-1,$Z$1:$AF$2005,ROW(D1166),FALSE)-$Y1166)</f>
        <v>0</v>
      </c>
      <c r="Y1166" s="384">
        <f>HLOOKUP('A. Allgemeine Informationen'!$C$17,$Z$1:$AF$2005,ROW(D1166),FALSE)</f>
        <v>0</v>
      </c>
      <c r="Z1166" s="565">
        <f t="shared" si="275"/>
        <v>0</v>
      </c>
      <c r="AA1166" s="565">
        <f t="shared" si="276"/>
        <v>0</v>
      </c>
      <c r="AB1166" s="565">
        <f t="shared" si="277"/>
        <v>0</v>
      </c>
      <c r="AC1166" s="565">
        <f t="shared" si="278"/>
        <v>0</v>
      </c>
      <c r="AD1166" s="572">
        <f t="shared" si="279"/>
        <v>0</v>
      </c>
      <c r="AE1166" s="560">
        <f t="shared" si="280"/>
        <v>0</v>
      </c>
      <c r="AF1166" s="561">
        <f t="shared" si="281"/>
        <v>0</v>
      </c>
      <c r="AG1166" s="562"/>
    </row>
    <row r="1167" spans="2:33" s="418" customFormat="1" ht="15" customHeight="1" x14ac:dyDescent="0.2">
      <c r="B1167" s="554"/>
      <c r="C1167" s="382"/>
      <c r="D1167" s="383"/>
      <c r="E1167" s="381"/>
      <c r="F1167" s="1040"/>
      <c r="G1167" s="1038"/>
      <c r="H1167" s="1041"/>
      <c r="I1167" s="381"/>
      <c r="J1167" s="568">
        <f t="shared" si="273"/>
        <v>0</v>
      </c>
      <c r="K1167" s="381"/>
      <c r="L1167" s="381"/>
      <c r="M1167" s="568">
        <f t="shared" si="282"/>
        <v>0</v>
      </c>
      <c r="N1167" s="570">
        <f>IFERROR(VLOOKUP($C1167,Listen!$J$3:$L$39,2,0),0)</f>
        <v>0</v>
      </c>
      <c r="O1167" s="570">
        <f>IFERROR(VLOOKUP($C1167,Listen!$J$3:$L$39,3,0),0)</f>
        <v>0</v>
      </c>
      <c r="P1167" s="453">
        <f t="shared" si="274"/>
        <v>0</v>
      </c>
      <c r="Q1167" s="453">
        <f t="shared" si="283"/>
        <v>0</v>
      </c>
      <c r="R1167" s="453">
        <f t="shared" si="283"/>
        <v>0</v>
      </c>
      <c r="S1167" s="453">
        <f t="shared" si="283"/>
        <v>0</v>
      </c>
      <c r="T1167" s="453">
        <f t="shared" si="283"/>
        <v>0</v>
      </c>
      <c r="U1167" s="453">
        <f t="shared" si="283"/>
        <v>0</v>
      </c>
      <c r="V1167" s="453">
        <f t="shared" si="283"/>
        <v>0</v>
      </c>
      <c r="W1167" s="384">
        <f t="shared" si="284"/>
        <v>0</v>
      </c>
      <c r="X1167" s="565">
        <f>IF(D1167='A. Allgemeine Informationen'!$C$17,$M1167-Y1167,HLOOKUP('A. Allgemeine Informationen'!$C$17-1,$Z$1:$AF$2005,ROW(D1167),FALSE)-$Y1167)</f>
        <v>0</v>
      </c>
      <c r="Y1167" s="384">
        <f>HLOOKUP('A. Allgemeine Informationen'!$C$17,$Z$1:$AF$2005,ROW(D1167),FALSE)</f>
        <v>0</v>
      </c>
      <c r="Z1167" s="565">
        <f t="shared" si="275"/>
        <v>0</v>
      </c>
      <c r="AA1167" s="565">
        <f t="shared" si="276"/>
        <v>0</v>
      </c>
      <c r="AB1167" s="565">
        <f t="shared" si="277"/>
        <v>0</v>
      </c>
      <c r="AC1167" s="565">
        <f t="shared" si="278"/>
        <v>0</v>
      </c>
      <c r="AD1167" s="572">
        <f t="shared" si="279"/>
        <v>0</v>
      </c>
      <c r="AE1167" s="560">
        <f t="shared" si="280"/>
        <v>0</v>
      </c>
      <c r="AF1167" s="561">
        <f t="shared" si="281"/>
        <v>0</v>
      </c>
      <c r="AG1167" s="562"/>
    </row>
    <row r="1168" spans="2:33" s="418" customFormat="1" ht="15" customHeight="1" x14ac:dyDescent="0.2">
      <c r="B1168" s="554"/>
      <c r="C1168" s="382"/>
      <c r="D1168" s="383"/>
      <c r="E1168" s="381"/>
      <c r="F1168" s="1040"/>
      <c r="G1168" s="1038"/>
      <c r="H1168" s="1041"/>
      <c r="I1168" s="381"/>
      <c r="J1168" s="568">
        <f t="shared" si="273"/>
        <v>0</v>
      </c>
      <c r="K1168" s="381"/>
      <c r="L1168" s="381"/>
      <c r="M1168" s="568">
        <f t="shared" si="282"/>
        <v>0</v>
      </c>
      <c r="N1168" s="570">
        <f>IFERROR(VLOOKUP($C1168,Listen!$J$3:$L$39,2,0),0)</f>
        <v>0</v>
      </c>
      <c r="O1168" s="570">
        <f>IFERROR(VLOOKUP($C1168,Listen!$J$3:$L$39,3,0),0)</f>
        <v>0</v>
      </c>
      <c r="P1168" s="453">
        <f t="shared" si="274"/>
        <v>0</v>
      </c>
      <c r="Q1168" s="453">
        <f t="shared" si="283"/>
        <v>0</v>
      </c>
      <c r="R1168" s="453">
        <f t="shared" si="283"/>
        <v>0</v>
      </c>
      <c r="S1168" s="453">
        <f t="shared" si="283"/>
        <v>0</v>
      </c>
      <c r="T1168" s="453">
        <f t="shared" si="283"/>
        <v>0</v>
      </c>
      <c r="U1168" s="453">
        <f t="shared" si="283"/>
        <v>0</v>
      </c>
      <c r="V1168" s="453">
        <f t="shared" si="283"/>
        <v>0</v>
      </c>
      <c r="W1168" s="384">
        <f t="shared" si="284"/>
        <v>0</v>
      </c>
      <c r="X1168" s="565">
        <f>IF(D1168='A. Allgemeine Informationen'!$C$17,$M1168-Y1168,HLOOKUP('A. Allgemeine Informationen'!$C$17-1,$Z$1:$AF$2005,ROW(D1168),FALSE)-$Y1168)</f>
        <v>0</v>
      </c>
      <c r="Y1168" s="384">
        <f>HLOOKUP('A. Allgemeine Informationen'!$C$17,$Z$1:$AF$2005,ROW(D1168),FALSE)</f>
        <v>0</v>
      </c>
      <c r="Z1168" s="565">
        <f t="shared" si="275"/>
        <v>0</v>
      </c>
      <c r="AA1168" s="565">
        <f t="shared" si="276"/>
        <v>0</v>
      </c>
      <c r="AB1168" s="565">
        <f t="shared" si="277"/>
        <v>0</v>
      </c>
      <c r="AC1168" s="565">
        <f t="shared" si="278"/>
        <v>0</v>
      </c>
      <c r="AD1168" s="572">
        <f t="shared" si="279"/>
        <v>0</v>
      </c>
      <c r="AE1168" s="560">
        <f t="shared" si="280"/>
        <v>0</v>
      </c>
      <c r="AF1168" s="561">
        <f t="shared" si="281"/>
        <v>0</v>
      </c>
      <c r="AG1168" s="562"/>
    </row>
    <row r="1169" spans="2:33" s="418" customFormat="1" ht="15" customHeight="1" x14ac:dyDescent="0.2">
      <c r="B1169" s="554"/>
      <c r="C1169" s="382"/>
      <c r="D1169" s="383"/>
      <c r="E1169" s="381"/>
      <c r="F1169" s="1040"/>
      <c r="G1169" s="1038"/>
      <c r="H1169" s="1041"/>
      <c r="I1169" s="381"/>
      <c r="J1169" s="568">
        <f t="shared" si="273"/>
        <v>0</v>
      </c>
      <c r="K1169" s="381"/>
      <c r="L1169" s="381"/>
      <c r="M1169" s="568">
        <f t="shared" si="282"/>
        <v>0</v>
      </c>
      <c r="N1169" s="570">
        <f>IFERROR(VLOOKUP($C1169,Listen!$J$3:$L$39,2,0),0)</f>
        <v>0</v>
      </c>
      <c r="O1169" s="570">
        <f>IFERROR(VLOOKUP($C1169,Listen!$J$3:$L$39,3,0),0)</f>
        <v>0</v>
      </c>
      <c r="P1169" s="453">
        <f t="shared" si="274"/>
        <v>0</v>
      </c>
      <c r="Q1169" s="453">
        <f t="shared" si="283"/>
        <v>0</v>
      </c>
      <c r="R1169" s="453">
        <f t="shared" si="283"/>
        <v>0</v>
      </c>
      <c r="S1169" s="453">
        <f t="shared" si="283"/>
        <v>0</v>
      </c>
      <c r="T1169" s="453">
        <f t="shared" si="283"/>
        <v>0</v>
      </c>
      <c r="U1169" s="453">
        <f t="shared" si="283"/>
        <v>0</v>
      </c>
      <c r="V1169" s="453">
        <f t="shared" si="283"/>
        <v>0</v>
      </c>
      <c r="W1169" s="384">
        <f t="shared" si="284"/>
        <v>0</v>
      </c>
      <c r="X1169" s="565">
        <f>IF(D1169='A. Allgemeine Informationen'!$C$17,$M1169-Y1169,HLOOKUP('A. Allgemeine Informationen'!$C$17-1,$Z$1:$AF$2005,ROW(D1169),FALSE)-$Y1169)</f>
        <v>0</v>
      </c>
      <c r="Y1169" s="384">
        <f>HLOOKUP('A. Allgemeine Informationen'!$C$17,$Z$1:$AF$2005,ROW(D1169),FALSE)</f>
        <v>0</v>
      </c>
      <c r="Z1169" s="565">
        <f t="shared" si="275"/>
        <v>0</v>
      </c>
      <c r="AA1169" s="565">
        <f t="shared" si="276"/>
        <v>0</v>
      </c>
      <c r="AB1169" s="565">
        <f t="shared" si="277"/>
        <v>0</v>
      </c>
      <c r="AC1169" s="565">
        <f t="shared" si="278"/>
        <v>0</v>
      </c>
      <c r="AD1169" s="572">
        <f t="shared" si="279"/>
        <v>0</v>
      </c>
      <c r="AE1169" s="560">
        <f t="shared" si="280"/>
        <v>0</v>
      </c>
      <c r="AF1169" s="561">
        <f t="shared" si="281"/>
        <v>0</v>
      </c>
      <c r="AG1169" s="562"/>
    </row>
    <row r="1170" spans="2:33" s="418" customFormat="1" ht="15" customHeight="1" x14ac:dyDescent="0.2">
      <c r="B1170" s="554"/>
      <c r="C1170" s="382"/>
      <c r="D1170" s="383"/>
      <c r="E1170" s="381"/>
      <c r="F1170" s="1040"/>
      <c r="G1170" s="1038"/>
      <c r="H1170" s="1041"/>
      <c r="I1170" s="381"/>
      <c r="J1170" s="568">
        <f t="shared" si="273"/>
        <v>0</v>
      </c>
      <c r="K1170" s="381"/>
      <c r="L1170" s="381"/>
      <c r="M1170" s="568">
        <f t="shared" si="282"/>
        <v>0</v>
      </c>
      <c r="N1170" s="570">
        <f>IFERROR(VLOOKUP($C1170,Listen!$J$3:$L$39,2,0),0)</f>
        <v>0</v>
      </c>
      <c r="O1170" s="570">
        <f>IFERROR(VLOOKUP($C1170,Listen!$J$3:$L$39,3,0),0)</f>
        <v>0</v>
      </c>
      <c r="P1170" s="453">
        <f t="shared" si="274"/>
        <v>0</v>
      </c>
      <c r="Q1170" s="453">
        <f t="shared" si="283"/>
        <v>0</v>
      </c>
      <c r="R1170" s="453">
        <f t="shared" si="283"/>
        <v>0</v>
      </c>
      <c r="S1170" s="453">
        <f t="shared" si="283"/>
        <v>0</v>
      </c>
      <c r="T1170" s="453">
        <f t="shared" si="283"/>
        <v>0</v>
      </c>
      <c r="U1170" s="453">
        <f t="shared" si="283"/>
        <v>0</v>
      </c>
      <c r="V1170" s="453">
        <f t="shared" si="283"/>
        <v>0</v>
      </c>
      <c r="W1170" s="384">
        <f t="shared" si="284"/>
        <v>0</v>
      </c>
      <c r="X1170" s="565">
        <f>IF(D1170='A. Allgemeine Informationen'!$C$17,$M1170-Y1170,HLOOKUP('A. Allgemeine Informationen'!$C$17-1,$Z$1:$AF$2005,ROW(D1170),FALSE)-$Y1170)</f>
        <v>0</v>
      </c>
      <c r="Y1170" s="384">
        <f>HLOOKUP('A. Allgemeine Informationen'!$C$17,$Z$1:$AF$2005,ROW(D1170),FALSE)</f>
        <v>0</v>
      </c>
      <c r="Z1170" s="565">
        <f t="shared" si="275"/>
        <v>0</v>
      </c>
      <c r="AA1170" s="565">
        <f t="shared" si="276"/>
        <v>0</v>
      </c>
      <c r="AB1170" s="565">
        <f t="shared" si="277"/>
        <v>0</v>
      </c>
      <c r="AC1170" s="565">
        <f t="shared" si="278"/>
        <v>0</v>
      </c>
      <c r="AD1170" s="572">
        <f t="shared" si="279"/>
        <v>0</v>
      </c>
      <c r="AE1170" s="560">
        <f t="shared" si="280"/>
        <v>0</v>
      </c>
      <c r="AF1170" s="561">
        <f t="shared" si="281"/>
        <v>0</v>
      </c>
      <c r="AG1170" s="562"/>
    </row>
    <row r="1171" spans="2:33" s="418" customFormat="1" ht="15" customHeight="1" x14ac:dyDescent="0.2">
      <c r="B1171" s="554"/>
      <c r="C1171" s="382"/>
      <c r="D1171" s="383"/>
      <c r="E1171" s="381"/>
      <c r="F1171" s="1040"/>
      <c r="G1171" s="1038"/>
      <c r="H1171" s="1041"/>
      <c r="I1171" s="381"/>
      <c r="J1171" s="568">
        <f t="shared" si="273"/>
        <v>0</v>
      </c>
      <c r="K1171" s="381"/>
      <c r="L1171" s="381"/>
      <c r="M1171" s="568">
        <f t="shared" si="282"/>
        <v>0</v>
      </c>
      <c r="N1171" s="570">
        <f>IFERROR(VLOOKUP($C1171,Listen!$J$3:$L$39,2,0),0)</f>
        <v>0</v>
      </c>
      <c r="O1171" s="570">
        <f>IFERROR(VLOOKUP($C1171,Listen!$J$3:$L$39,3,0),0)</f>
        <v>0</v>
      </c>
      <c r="P1171" s="453">
        <f t="shared" si="274"/>
        <v>0</v>
      </c>
      <c r="Q1171" s="453">
        <f t="shared" si="283"/>
        <v>0</v>
      </c>
      <c r="R1171" s="453">
        <f t="shared" si="283"/>
        <v>0</v>
      </c>
      <c r="S1171" s="453">
        <f t="shared" si="283"/>
        <v>0</v>
      </c>
      <c r="T1171" s="453">
        <f t="shared" si="283"/>
        <v>0</v>
      </c>
      <c r="U1171" s="453">
        <f t="shared" si="283"/>
        <v>0</v>
      </c>
      <c r="V1171" s="453">
        <f t="shared" si="283"/>
        <v>0</v>
      </c>
      <c r="W1171" s="384">
        <f t="shared" si="284"/>
        <v>0</v>
      </c>
      <c r="X1171" s="565">
        <f>IF(D1171='A. Allgemeine Informationen'!$C$17,$M1171-Y1171,HLOOKUP('A. Allgemeine Informationen'!$C$17-1,$Z$1:$AF$2005,ROW(D1171),FALSE)-$Y1171)</f>
        <v>0</v>
      </c>
      <c r="Y1171" s="384">
        <f>HLOOKUP('A. Allgemeine Informationen'!$C$17,$Z$1:$AF$2005,ROW(D1171),FALSE)</f>
        <v>0</v>
      </c>
      <c r="Z1171" s="565">
        <f t="shared" si="275"/>
        <v>0</v>
      </c>
      <c r="AA1171" s="565">
        <f t="shared" si="276"/>
        <v>0</v>
      </c>
      <c r="AB1171" s="565">
        <f t="shared" si="277"/>
        <v>0</v>
      </c>
      <c r="AC1171" s="565">
        <f t="shared" si="278"/>
        <v>0</v>
      </c>
      <c r="AD1171" s="572">
        <f t="shared" si="279"/>
        <v>0</v>
      </c>
      <c r="AE1171" s="560">
        <f t="shared" si="280"/>
        <v>0</v>
      </c>
      <c r="AF1171" s="561">
        <f t="shared" si="281"/>
        <v>0</v>
      </c>
      <c r="AG1171" s="562"/>
    </row>
    <row r="1172" spans="2:33" s="418" customFormat="1" ht="15" customHeight="1" x14ac:dyDescent="0.2">
      <c r="B1172" s="554"/>
      <c r="C1172" s="382"/>
      <c r="D1172" s="383"/>
      <c r="E1172" s="381"/>
      <c r="F1172" s="1040"/>
      <c r="G1172" s="1038"/>
      <c r="H1172" s="1041"/>
      <c r="I1172" s="381"/>
      <c r="J1172" s="568">
        <f t="shared" si="273"/>
        <v>0</v>
      </c>
      <c r="K1172" s="381"/>
      <c r="L1172" s="381"/>
      <c r="M1172" s="568">
        <f t="shared" si="282"/>
        <v>0</v>
      </c>
      <c r="N1172" s="570">
        <f>IFERROR(VLOOKUP($C1172,Listen!$J$3:$L$39,2,0),0)</f>
        <v>0</v>
      </c>
      <c r="O1172" s="570">
        <f>IFERROR(VLOOKUP($C1172,Listen!$J$3:$L$39,3,0),0)</f>
        <v>0</v>
      </c>
      <c r="P1172" s="453">
        <f t="shared" si="274"/>
        <v>0</v>
      </c>
      <c r="Q1172" s="453">
        <f t="shared" si="283"/>
        <v>0</v>
      </c>
      <c r="R1172" s="453">
        <f t="shared" si="283"/>
        <v>0</v>
      </c>
      <c r="S1172" s="453">
        <f t="shared" si="283"/>
        <v>0</v>
      </c>
      <c r="T1172" s="453">
        <f t="shared" si="283"/>
        <v>0</v>
      </c>
      <c r="U1172" s="453">
        <f t="shared" si="283"/>
        <v>0</v>
      </c>
      <c r="V1172" s="453">
        <f t="shared" si="283"/>
        <v>0</v>
      </c>
      <c r="W1172" s="384">
        <f t="shared" si="284"/>
        <v>0</v>
      </c>
      <c r="X1172" s="565">
        <f>IF(D1172='A. Allgemeine Informationen'!$C$17,$M1172-Y1172,HLOOKUP('A. Allgemeine Informationen'!$C$17-1,$Z$1:$AF$2005,ROW(D1172),FALSE)-$Y1172)</f>
        <v>0</v>
      </c>
      <c r="Y1172" s="384">
        <f>HLOOKUP('A. Allgemeine Informationen'!$C$17,$Z$1:$AF$2005,ROW(D1172),FALSE)</f>
        <v>0</v>
      </c>
      <c r="Z1172" s="565">
        <f t="shared" si="275"/>
        <v>0</v>
      </c>
      <c r="AA1172" s="565">
        <f t="shared" si="276"/>
        <v>0</v>
      </c>
      <c r="AB1172" s="565">
        <f t="shared" si="277"/>
        <v>0</v>
      </c>
      <c r="AC1172" s="565">
        <f t="shared" si="278"/>
        <v>0</v>
      </c>
      <c r="AD1172" s="572">
        <f t="shared" si="279"/>
        <v>0</v>
      </c>
      <c r="AE1172" s="560">
        <f t="shared" si="280"/>
        <v>0</v>
      </c>
      <c r="AF1172" s="561">
        <f t="shared" si="281"/>
        <v>0</v>
      </c>
      <c r="AG1172" s="562"/>
    </row>
    <row r="1173" spans="2:33" s="418" customFormat="1" ht="15" customHeight="1" x14ac:dyDescent="0.2">
      <c r="B1173" s="554"/>
      <c r="C1173" s="382"/>
      <c r="D1173" s="383"/>
      <c r="E1173" s="381"/>
      <c r="F1173" s="1040"/>
      <c r="G1173" s="1038"/>
      <c r="H1173" s="1041"/>
      <c r="I1173" s="381"/>
      <c r="J1173" s="568">
        <f t="shared" si="273"/>
        <v>0</v>
      </c>
      <c r="K1173" s="381"/>
      <c r="L1173" s="381"/>
      <c r="M1173" s="568">
        <f t="shared" si="282"/>
        <v>0</v>
      </c>
      <c r="N1173" s="570">
        <f>IFERROR(VLOOKUP($C1173,Listen!$J$3:$L$39,2,0),0)</f>
        <v>0</v>
      </c>
      <c r="O1173" s="570">
        <f>IFERROR(VLOOKUP($C1173,Listen!$J$3:$L$39,3,0),0)</f>
        <v>0</v>
      </c>
      <c r="P1173" s="453">
        <f t="shared" si="274"/>
        <v>0</v>
      </c>
      <c r="Q1173" s="453">
        <f t="shared" si="283"/>
        <v>0</v>
      </c>
      <c r="R1173" s="453">
        <f t="shared" si="283"/>
        <v>0</v>
      </c>
      <c r="S1173" s="453">
        <f t="shared" si="283"/>
        <v>0</v>
      </c>
      <c r="T1173" s="453">
        <f t="shared" si="283"/>
        <v>0</v>
      </c>
      <c r="U1173" s="453">
        <f t="shared" si="283"/>
        <v>0</v>
      </c>
      <c r="V1173" s="453">
        <f t="shared" si="283"/>
        <v>0</v>
      </c>
      <c r="W1173" s="384">
        <f t="shared" si="284"/>
        <v>0</v>
      </c>
      <c r="X1173" s="565">
        <f>IF(D1173='A. Allgemeine Informationen'!$C$17,$M1173-Y1173,HLOOKUP('A. Allgemeine Informationen'!$C$17-1,$Z$1:$AF$2005,ROW(D1173),FALSE)-$Y1173)</f>
        <v>0</v>
      </c>
      <c r="Y1173" s="384">
        <f>HLOOKUP('A. Allgemeine Informationen'!$C$17,$Z$1:$AF$2005,ROW(D1173),FALSE)</f>
        <v>0</v>
      </c>
      <c r="Z1173" s="565">
        <f t="shared" si="275"/>
        <v>0</v>
      </c>
      <c r="AA1173" s="565">
        <f t="shared" si="276"/>
        <v>0</v>
      </c>
      <c r="AB1173" s="565">
        <f t="shared" si="277"/>
        <v>0</v>
      </c>
      <c r="AC1173" s="565">
        <f t="shared" si="278"/>
        <v>0</v>
      </c>
      <c r="AD1173" s="572">
        <f t="shared" si="279"/>
        <v>0</v>
      </c>
      <c r="AE1173" s="560">
        <f t="shared" si="280"/>
        <v>0</v>
      </c>
      <c r="AF1173" s="561">
        <f t="shared" si="281"/>
        <v>0</v>
      </c>
      <c r="AG1173" s="562"/>
    </row>
    <row r="1174" spans="2:33" s="418" customFormat="1" ht="15" customHeight="1" x14ac:dyDescent="0.2">
      <c r="B1174" s="554"/>
      <c r="C1174" s="382"/>
      <c r="D1174" s="383"/>
      <c r="E1174" s="381"/>
      <c r="F1174" s="1040"/>
      <c r="G1174" s="1038"/>
      <c r="H1174" s="1041"/>
      <c r="I1174" s="381"/>
      <c r="J1174" s="568">
        <f t="shared" si="273"/>
        <v>0</v>
      </c>
      <c r="K1174" s="381"/>
      <c r="L1174" s="381"/>
      <c r="M1174" s="568">
        <f t="shared" si="282"/>
        <v>0</v>
      </c>
      <c r="N1174" s="570">
        <f>IFERROR(VLOOKUP($C1174,Listen!$J$3:$L$39,2,0),0)</f>
        <v>0</v>
      </c>
      <c r="O1174" s="570">
        <f>IFERROR(VLOOKUP($C1174,Listen!$J$3:$L$39,3,0),0)</f>
        <v>0</v>
      </c>
      <c r="P1174" s="453">
        <f t="shared" si="274"/>
        <v>0</v>
      </c>
      <c r="Q1174" s="453">
        <f t="shared" si="283"/>
        <v>0</v>
      </c>
      <c r="R1174" s="453">
        <f t="shared" si="283"/>
        <v>0</v>
      </c>
      <c r="S1174" s="453">
        <f t="shared" si="283"/>
        <v>0</v>
      </c>
      <c r="T1174" s="453">
        <f t="shared" si="283"/>
        <v>0</v>
      </c>
      <c r="U1174" s="453">
        <f t="shared" si="283"/>
        <v>0</v>
      </c>
      <c r="V1174" s="453">
        <f t="shared" si="283"/>
        <v>0</v>
      </c>
      <c r="W1174" s="384">
        <f t="shared" si="284"/>
        <v>0</v>
      </c>
      <c r="X1174" s="565">
        <f>IF(D1174='A. Allgemeine Informationen'!$C$17,$M1174-Y1174,HLOOKUP('A. Allgemeine Informationen'!$C$17-1,$Z$1:$AF$2005,ROW(D1174),FALSE)-$Y1174)</f>
        <v>0</v>
      </c>
      <c r="Y1174" s="384">
        <f>HLOOKUP('A. Allgemeine Informationen'!$C$17,$Z$1:$AF$2005,ROW(D1174),FALSE)</f>
        <v>0</v>
      </c>
      <c r="Z1174" s="565">
        <f t="shared" si="275"/>
        <v>0</v>
      </c>
      <c r="AA1174" s="565">
        <f t="shared" si="276"/>
        <v>0</v>
      </c>
      <c r="AB1174" s="565">
        <f t="shared" si="277"/>
        <v>0</v>
      </c>
      <c r="AC1174" s="565">
        <f t="shared" si="278"/>
        <v>0</v>
      </c>
      <c r="AD1174" s="572">
        <f t="shared" si="279"/>
        <v>0</v>
      </c>
      <c r="AE1174" s="560">
        <f t="shared" si="280"/>
        <v>0</v>
      </c>
      <c r="AF1174" s="561">
        <f t="shared" si="281"/>
        <v>0</v>
      </c>
      <c r="AG1174" s="562"/>
    </row>
    <row r="1175" spans="2:33" s="418" customFormat="1" ht="15" customHeight="1" x14ac:dyDescent="0.2">
      <c r="B1175" s="554"/>
      <c r="C1175" s="382"/>
      <c r="D1175" s="383"/>
      <c r="E1175" s="381"/>
      <c r="F1175" s="1040"/>
      <c r="G1175" s="1038"/>
      <c r="H1175" s="1041"/>
      <c r="I1175" s="381"/>
      <c r="J1175" s="568">
        <f t="shared" si="273"/>
        <v>0</v>
      </c>
      <c r="K1175" s="381"/>
      <c r="L1175" s="381"/>
      <c r="M1175" s="568">
        <f t="shared" si="282"/>
        <v>0</v>
      </c>
      <c r="N1175" s="570">
        <f>IFERROR(VLOOKUP($C1175,Listen!$J$3:$L$39,2,0),0)</f>
        <v>0</v>
      </c>
      <c r="O1175" s="570">
        <f>IFERROR(VLOOKUP($C1175,Listen!$J$3:$L$39,3,0),0)</f>
        <v>0</v>
      </c>
      <c r="P1175" s="453">
        <f t="shared" si="274"/>
        <v>0</v>
      </c>
      <c r="Q1175" s="453">
        <f t="shared" ref="Q1175:V1190" si="285">P1175</f>
        <v>0</v>
      </c>
      <c r="R1175" s="453">
        <f t="shared" si="285"/>
        <v>0</v>
      </c>
      <c r="S1175" s="453">
        <f t="shared" si="285"/>
        <v>0</v>
      </c>
      <c r="T1175" s="453">
        <f t="shared" si="285"/>
        <v>0</v>
      </c>
      <c r="U1175" s="453">
        <f t="shared" si="285"/>
        <v>0</v>
      </c>
      <c r="V1175" s="453">
        <f t="shared" si="285"/>
        <v>0</v>
      </c>
      <c r="W1175" s="384">
        <f t="shared" si="284"/>
        <v>0</v>
      </c>
      <c r="X1175" s="565">
        <f>IF(D1175='A. Allgemeine Informationen'!$C$17,$M1175-Y1175,HLOOKUP('A. Allgemeine Informationen'!$C$17-1,$Z$1:$AF$2005,ROW(D1175),FALSE)-$Y1175)</f>
        <v>0</v>
      </c>
      <c r="Y1175" s="384">
        <f>HLOOKUP('A. Allgemeine Informationen'!$C$17,$Z$1:$AF$2005,ROW(D1175),FALSE)</f>
        <v>0</v>
      </c>
      <c r="Z1175" s="565">
        <f t="shared" si="275"/>
        <v>0</v>
      </c>
      <c r="AA1175" s="565">
        <f t="shared" si="276"/>
        <v>0</v>
      </c>
      <c r="AB1175" s="565">
        <f t="shared" si="277"/>
        <v>0</v>
      </c>
      <c r="AC1175" s="565">
        <f t="shared" si="278"/>
        <v>0</v>
      </c>
      <c r="AD1175" s="572">
        <f t="shared" si="279"/>
        <v>0</v>
      </c>
      <c r="AE1175" s="560">
        <f t="shared" si="280"/>
        <v>0</v>
      </c>
      <c r="AF1175" s="561">
        <f t="shared" si="281"/>
        <v>0</v>
      </c>
      <c r="AG1175" s="562"/>
    </row>
    <row r="1176" spans="2:33" s="418" customFormat="1" ht="15" customHeight="1" x14ac:dyDescent="0.2">
      <c r="B1176" s="554"/>
      <c r="C1176" s="382"/>
      <c r="D1176" s="383"/>
      <c r="E1176" s="381"/>
      <c r="F1176" s="1040"/>
      <c r="G1176" s="1038"/>
      <c r="H1176" s="1041"/>
      <c r="I1176" s="381"/>
      <c r="J1176" s="568">
        <f t="shared" si="273"/>
        <v>0</v>
      </c>
      <c r="K1176" s="381"/>
      <c r="L1176" s="381"/>
      <c r="M1176" s="568">
        <f t="shared" si="282"/>
        <v>0</v>
      </c>
      <c r="N1176" s="570">
        <f>IFERROR(VLOOKUP($C1176,Listen!$J$3:$L$39,2,0),0)</f>
        <v>0</v>
      </c>
      <c r="O1176" s="570">
        <f>IFERROR(VLOOKUP($C1176,Listen!$J$3:$L$39,3,0),0)</f>
        <v>0</v>
      </c>
      <c r="P1176" s="453">
        <f t="shared" si="274"/>
        <v>0</v>
      </c>
      <c r="Q1176" s="453">
        <f t="shared" si="285"/>
        <v>0</v>
      </c>
      <c r="R1176" s="453">
        <f t="shared" si="285"/>
        <v>0</v>
      </c>
      <c r="S1176" s="453">
        <f t="shared" si="285"/>
        <v>0</v>
      </c>
      <c r="T1176" s="453">
        <f t="shared" si="285"/>
        <v>0</v>
      </c>
      <c r="U1176" s="453">
        <f t="shared" si="285"/>
        <v>0</v>
      </c>
      <c r="V1176" s="453">
        <f t="shared" si="285"/>
        <v>0</v>
      </c>
      <c r="W1176" s="384">
        <f t="shared" si="284"/>
        <v>0</v>
      </c>
      <c r="X1176" s="565">
        <f>IF(D1176='A. Allgemeine Informationen'!$C$17,$M1176-Y1176,HLOOKUP('A. Allgemeine Informationen'!$C$17-1,$Z$1:$AF$2005,ROW(D1176),FALSE)-$Y1176)</f>
        <v>0</v>
      </c>
      <c r="Y1176" s="384">
        <f>HLOOKUP('A. Allgemeine Informationen'!$C$17,$Z$1:$AF$2005,ROW(D1176),FALSE)</f>
        <v>0</v>
      </c>
      <c r="Z1176" s="565">
        <f t="shared" si="275"/>
        <v>0</v>
      </c>
      <c r="AA1176" s="565">
        <f t="shared" si="276"/>
        <v>0</v>
      </c>
      <c r="AB1176" s="565">
        <f t="shared" si="277"/>
        <v>0</v>
      </c>
      <c r="AC1176" s="565">
        <f t="shared" si="278"/>
        <v>0</v>
      </c>
      <c r="AD1176" s="572">
        <f t="shared" si="279"/>
        <v>0</v>
      </c>
      <c r="AE1176" s="560">
        <f t="shared" si="280"/>
        <v>0</v>
      </c>
      <c r="AF1176" s="561">
        <f t="shared" si="281"/>
        <v>0</v>
      </c>
      <c r="AG1176" s="562"/>
    </row>
    <row r="1177" spans="2:33" s="418" customFormat="1" ht="15" customHeight="1" x14ac:dyDescent="0.2">
      <c r="B1177" s="554"/>
      <c r="C1177" s="382"/>
      <c r="D1177" s="383"/>
      <c r="E1177" s="381"/>
      <c r="F1177" s="1040"/>
      <c r="G1177" s="1038"/>
      <c r="H1177" s="1041"/>
      <c r="I1177" s="381"/>
      <c r="J1177" s="568">
        <f t="shared" si="273"/>
        <v>0</v>
      </c>
      <c r="K1177" s="381"/>
      <c r="L1177" s="381"/>
      <c r="M1177" s="568">
        <f t="shared" si="282"/>
        <v>0</v>
      </c>
      <c r="N1177" s="570">
        <f>IFERROR(VLOOKUP($C1177,Listen!$J$3:$L$39,2,0),0)</f>
        <v>0</v>
      </c>
      <c r="O1177" s="570">
        <f>IFERROR(VLOOKUP($C1177,Listen!$J$3:$L$39,3,0),0)</f>
        <v>0</v>
      </c>
      <c r="P1177" s="453">
        <f t="shared" si="274"/>
        <v>0</v>
      </c>
      <c r="Q1177" s="453">
        <f t="shared" si="285"/>
        <v>0</v>
      </c>
      <c r="R1177" s="453">
        <f t="shared" si="285"/>
        <v>0</v>
      </c>
      <c r="S1177" s="453">
        <f t="shared" si="285"/>
        <v>0</v>
      </c>
      <c r="T1177" s="453">
        <f t="shared" si="285"/>
        <v>0</v>
      </c>
      <c r="U1177" s="453">
        <f t="shared" si="285"/>
        <v>0</v>
      </c>
      <c r="V1177" s="453">
        <f t="shared" si="285"/>
        <v>0</v>
      </c>
      <c r="W1177" s="384">
        <f t="shared" si="284"/>
        <v>0</v>
      </c>
      <c r="X1177" s="565">
        <f>IF(D1177='A. Allgemeine Informationen'!$C$17,$M1177-Y1177,HLOOKUP('A. Allgemeine Informationen'!$C$17-1,$Z$1:$AF$2005,ROW(D1177),FALSE)-$Y1177)</f>
        <v>0</v>
      </c>
      <c r="Y1177" s="384">
        <f>HLOOKUP('A. Allgemeine Informationen'!$C$17,$Z$1:$AF$2005,ROW(D1177),FALSE)</f>
        <v>0</v>
      </c>
      <c r="Z1177" s="565">
        <f t="shared" si="275"/>
        <v>0</v>
      </c>
      <c r="AA1177" s="565">
        <f t="shared" si="276"/>
        <v>0</v>
      </c>
      <c r="AB1177" s="565">
        <f t="shared" si="277"/>
        <v>0</v>
      </c>
      <c r="AC1177" s="565">
        <f t="shared" si="278"/>
        <v>0</v>
      </c>
      <c r="AD1177" s="572">
        <f t="shared" si="279"/>
        <v>0</v>
      </c>
      <c r="AE1177" s="560">
        <f t="shared" si="280"/>
        <v>0</v>
      </c>
      <c r="AF1177" s="561">
        <f t="shared" si="281"/>
        <v>0</v>
      </c>
      <c r="AG1177" s="562"/>
    </row>
    <row r="1178" spans="2:33" s="418" customFormat="1" ht="15" customHeight="1" x14ac:dyDescent="0.2">
      <c r="B1178" s="554"/>
      <c r="C1178" s="382"/>
      <c r="D1178" s="383"/>
      <c r="E1178" s="381"/>
      <c r="F1178" s="1040"/>
      <c r="G1178" s="1038"/>
      <c r="H1178" s="1041"/>
      <c r="I1178" s="381"/>
      <c r="J1178" s="568">
        <f t="shared" si="273"/>
        <v>0</v>
      </c>
      <c r="K1178" s="381"/>
      <c r="L1178" s="381"/>
      <c r="M1178" s="568">
        <f t="shared" si="282"/>
        <v>0</v>
      </c>
      <c r="N1178" s="570">
        <f>IFERROR(VLOOKUP($C1178,Listen!$J$3:$L$39,2,0),0)</f>
        <v>0</v>
      </c>
      <c r="O1178" s="570">
        <f>IFERROR(VLOOKUP($C1178,Listen!$J$3:$L$39,3,0),0)</f>
        <v>0</v>
      </c>
      <c r="P1178" s="453">
        <f t="shared" si="274"/>
        <v>0</v>
      </c>
      <c r="Q1178" s="453">
        <f t="shared" si="285"/>
        <v>0</v>
      </c>
      <c r="R1178" s="453">
        <f t="shared" si="285"/>
        <v>0</v>
      </c>
      <c r="S1178" s="453">
        <f t="shared" si="285"/>
        <v>0</v>
      </c>
      <c r="T1178" s="453">
        <f t="shared" si="285"/>
        <v>0</v>
      </c>
      <c r="U1178" s="453">
        <f t="shared" si="285"/>
        <v>0</v>
      </c>
      <c r="V1178" s="453">
        <f t="shared" si="285"/>
        <v>0</v>
      </c>
      <c r="W1178" s="384">
        <f t="shared" si="284"/>
        <v>0</v>
      </c>
      <c r="X1178" s="565">
        <f>IF(D1178='A. Allgemeine Informationen'!$C$17,$M1178-Y1178,HLOOKUP('A. Allgemeine Informationen'!$C$17-1,$Z$1:$AF$2005,ROW(D1178),FALSE)-$Y1178)</f>
        <v>0</v>
      </c>
      <c r="Y1178" s="384">
        <f>HLOOKUP('A. Allgemeine Informationen'!$C$17,$Z$1:$AF$2005,ROW(D1178),FALSE)</f>
        <v>0</v>
      </c>
      <c r="Z1178" s="565">
        <f t="shared" si="275"/>
        <v>0</v>
      </c>
      <c r="AA1178" s="565">
        <f t="shared" si="276"/>
        <v>0</v>
      </c>
      <c r="AB1178" s="565">
        <f t="shared" si="277"/>
        <v>0</v>
      </c>
      <c r="AC1178" s="565">
        <f t="shared" si="278"/>
        <v>0</v>
      </c>
      <c r="AD1178" s="572">
        <f t="shared" si="279"/>
        <v>0</v>
      </c>
      <c r="AE1178" s="560">
        <f t="shared" si="280"/>
        <v>0</v>
      </c>
      <c r="AF1178" s="561">
        <f t="shared" si="281"/>
        <v>0</v>
      </c>
      <c r="AG1178" s="562"/>
    </row>
    <row r="1179" spans="2:33" s="418" customFormat="1" ht="15" customHeight="1" x14ac:dyDescent="0.2">
      <c r="B1179" s="554"/>
      <c r="C1179" s="382"/>
      <c r="D1179" s="383"/>
      <c r="E1179" s="381"/>
      <c r="F1179" s="1040"/>
      <c r="G1179" s="1038"/>
      <c r="H1179" s="1041"/>
      <c r="I1179" s="381"/>
      <c r="J1179" s="568">
        <f t="shared" si="273"/>
        <v>0</v>
      </c>
      <c r="K1179" s="381"/>
      <c r="L1179" s="381"/>
      <c r="M1179" s="568">
        <f t="shared" si="282"/>
        <v>0</v>
      </c>
      <c r="N1179" s="570">
        <f>IFERROR(VLOOKUP($C1179,Listen!$J$3:$L$39,2,0),0)</f>
        <v>0</v>
      </c>
      <c r="O1179" s="570">
        <f>IFERROR(VLOOKUP($C1179,Listen!$J$3:$L$39,3,0),0)</f>
        <v>0</v>
      </c>
      <c r="P1179" s="453">
        <f t="shared" si="274"/>
        <v>0</v>
      </c>
      <c r="Q1179" s="453">
        <f t="shared" si="285"/>
        <v>0</v>
      </c>
      <c r="R1179" s="453">
        <f t="shared" si="285"/>
        <v>0</v>
      </c>
      <c r="S1179" s="453">
        <f t="shared" si="285"/>
        <v>0</v>
      </c>
      <c r="T1179" s="453">
        <f t="shared" si="285"/>
        <v>0</v>
      </c>
      <c r="U1179" s="453">
        <f t="shared" si="285"/>
        <v>0</v>
      </c>
      <c r="V1179" s="453">
        <f t="shared" si="285"/>
        <v>0</v>
      </c>
      <c r="W1179" s="384">
        <f t="shared" si="284"/>
        <v>0</v>
      </c>
      <c r="X1179" s="565">
        <f>IF(D1179='A. Allgemeine Informationen'!$C$17,$M1179-Y1179,HLOOKUP('A. Allgemeine Informationen'!$C$17-1,$Z$1:$AF$2005,ROW(D1179),FALSE)-$Y1179)</f>
        <v>0</v>
      </c>
      <c r="Y1179" s="384">
        <f>HLOOKUP('A. Allgemeine Informationen'!$C$17,$Z$1:$AF$2005,ROW(D1179),FALSE)</f>
        <v>0</v>
      </c>
      <c r="Z1179" s="565">
        <f t="shared" si="275"/>
        <v>0</v>
      </c>
      <c r="AA1179" s="565">
        <f t="shared" si="276"/>
        <v>0</v>
      </c>
      <c r="AB1179" s="565">
        <f t="shared" si="277"/>
        <v>0</v>
      </c>
      <c r="AC1179" s="565">
        <f t="shared" si="278"/>
        <v>0</v>
      </c>
      <c r="AD1179" s="572">
        <f t="shared" si="279"/>
        <v>0</v>
      </c>
      <c r="AE1179" s="560">
        <f t="shared" si="280"/>
        <v>0</v>
      </c>
      <c r="AF1179" s="561">
        <f t="shared" si="281"/>
        <v>0</v>
      </c>
      <c r="AG1179" s="562"/>
    </row>
    <row r="1180" spans="2:33" s="418" customFormat="1" ht="15" customHeight="1" x14ac:dyDescent="0.2">
      <c r="B1180" s="554"/>
      <c r="C1180" s="382"/>
      <c r="D1180" s="383"/>
      <c r="E1180" s="381"/>
      <c r="F1180" s="1040"/>
      <c r="G1180" s="1038"/>
      <c r="H1180" s="1041"/>
      <c r="I1180" s="381"/>
      <c r="J1180" s="568">
        <f t="shared" si="273"/>
        <v>0</v>
      </c>
      <c r="K1180" s="381"/>
      <c r="L1180" s="381"/>
      <c r="M1180" s="568">
        <f t="shared" si="282"/>
        <v>0</v>
      </c>
      <c r="N1180" s="570">
        <f>IFERROR(VLOOKUP($C1180,Listen!$J$3:$L$39,2,0),0)</f>
        <v>0</v>
      </c>
      <c r="O1180" s="570">
        <f>IFERROR(VLOOKUP($C1180,Listen!$J$3:$L$39,3,0),0)</f>
        <v>0</v>
      </c>
      <c r="P1180" s="453">
        <f t="shared" si="274"/>
        <v>0</v>
      </c>
      <c r="Q1180" s="453">
        <f t="shared" si="285"/>
        <v>0</v>
      </c>
      <c r="R1180" s="453">
        <f t="shared" si="285"/>
        <v>0</v>
      </c>
      <c r="S1180" s="453">
        <f t="shared" si="285"/>
        <v>0</v>
      </c>
      <c r="T1180" s="453">
        <f t="shared" si="285"/>
        <v>0</v>
      </c>
      <c r="U1180" s="453">
        <f t="shared" si="285"/>
        <v>0</v>
      </c>
      <c r="V1180" s="453">
        <f t="shared" si="285"/>
        <v>0</v>
      </c>
      <c r="W1180" s="384">
        <f t="shared" si="284"/>
        <v>0</v>
      </c>
      <c r="X1180" s="565">
        <f>IF(D1180='A. Allgemeine Informationen'!$C$17,$M1180-Y1180,HLOOKUP('A. Allgemeine Informationen'!$C$17-1,$Z$1:$AF$2005,ROW(D1180),FALSE)-$Y1180)</f>
        <v>0</v>
      </c>
      <c r="Y1180" s="384">
        <f>HLOOKUP('A. Allgemeine Informationen'!$C$17,$Z$1:$AF$2005,ROW(D1180),FALSE)</f>
        <v>0</v>
      </c>
      <c r="Z1180" s="565">
        <f t="shared" si="275"/>
        <v>0</v>
      </c>
      <c r="AA1180" s="565">
        <f t="shared" si="276"/>
        <v>0</v>
      </c>
      <c r="AB1180" s="565">
        <f t="shared" si="277"/>
        <v>0</v>
      </c>
      <c r="AC1180" s="565">
        <f t="shared" si="278"/>
        <v>0</v>
      </c>
      <c r="AD1180" s="572">
        <f t="shared" si="279"/>
        <v>0</v>
      </c>
      <c r="AE1180" s="560">
        <f t="shared" si="280"/>
        <v>0</v>
      </c>
      <c r="AF1180" s="561">
        <f t="shared" si="281"/>
        <v>0</v>
      </c>
      <c r="AG1180" s="562"/>
    </row>
    <row r="1181" spans="2:33" s="418" customFormat="1" ht="15" customHeight="1" x14ac:dyDescent="0.2">
      <c r="B1181" s="554"/>
      <c r="C1181" s="382"/>
      <c r="D1181" s="383"/>
      <c r="E1181" s="381"/>
      <c r="F1181" s="1040"/>
      <c r="G1181" s="1038"/>
      <c r="H1181" s="1041"/>
      <c r="I1181" s="381"/>
      <c r="J1181" s="568">
        <f t="shared" si="273"/>
        <v>0</v>
      </c>
      <c r="K1181" s="381"/>
      <c r="L1181" s="381"/>
      <c r="M1181" s="568">
        <f t="shared" si="282"/>
        <v>0</v>
      </c>
      <c r="N1181" s="570">
        <f>IFERROR(VLOOKUP($C1181,Listen!$J$3:$L$39,2,0),0)</f>
        <v>0</v>
      </c>
      <c r="O1181" s="570">
        <f>IFERROR(VLOOKUP($C1181,Listen!$J$3:$L$39,3,0),0)</f>
        <v>0</v>
      </c>
      <c r="P1181" s="453">
        <f t="shared" si="274"/>
        <v>0</v>
      </c>
      <c r="Q1181" s="453">
        <f t="shared" si="285"/>
        <v>0</v>
      </c>
      <c r="R1181" s="453">
        <f t="shared" si="285"/>
        <v>0</v>
      </c>
      <c r="S1181" s="453">
        <f t="shared" si="285"/>
        <v>0</v>
      </c>
      <c r="T1181" s="453">
        <f t="shared" si="285"/>
        <v>0</v>
      </c>
      <c r="U1181" s="453">
        <f t="shared" si="285"/>
        <v>0</v>
      </c>
      <c r="V1181" s="453">
        <f t="shared" si="285"/>
        <v>0</v>
      </c>
      <c r="W1181" s="384">
        <f t="shared" si="284"/>
        <v>0</v>
      </c>
      <c r="X1181" s="565">
        <f>IF(D1181='A. Allgemeine Informationen'!$C$17,$M1181-Y1181,HLOOKUP('A. Allgemeine Informationen'!$C$17-1,$Z$1:$AF$2005,ROW(D1181),FALSE)-$Y1181)</f>
        <v>0</v>
      </c>
      <c r="Y1181" s="384">
        <f>HLOOKUP('A. Allgemeine Informationen'!$C$17,$Z$1:$AF$2005,ROW(D1181),FALSE)</f>
        <v>0</v>
      </c>
      <c r="Z1181" s="565">
        <f t="shared" si="275"/>
        <v>0</v>
      </c>
      <c r="AA1181" s="565">
        <f t="shared" si="276"/>
        <v>0</v>
      </c>
      <c r="AB1181" s="565">
        <f t="shared" si="277"/>
        <v>0</v>
      </c>
      <c r="AC1181" s="565">
        <f t="shared" si="278"/>
        <v>0</v>
      </c>
      <c r="AD1181" s="572">
        <f t="shared" si="279"/>
        <v>0</v>
      </c>
      <c r="AE1181" s="560">
        <f t="shared" si="280"/>
        <v>0</v>
      </c>
      <c r="AF1181" s="561">
        <f t="shared" si="281"/>
        <v>0</v>
      </c>
      <c r="AG1181" s="562"/>
    </row>
    <row r="1182" spans="2:33" s="418" customFormat="1" ht="15" customHeight="1" x14ac:dyDescent="0.2">
      <c r="B1182" s="554"/>
      <c r="C1182" s="382"/>
      <c r="D1182" s="383"/>
      <c r="E1182" s="381"/>
      <c r="F1182" s="1040"/>
      <c r="G1182" s="1038"/>
      <c r="H1182" s="1041"/>
      <c r="I1182" s="381"/>
      <c r="J1182" s="568">
        <f t="shared" si="273"/>
        <v>0</v>
      </c>
      <c r="K1182" s="381"/>
      <c r="L1182" s="381"/>
      <c r="M1182" s="568">
        <f t="shared" si="282"/>
        <v>0</v>
      </c>
      <c r="N1182" s="570">
        <f>IFERROR(VLOOKUP($C1182,Listen!$J$3:$L$39,2,0),0)</f>
        <v>0</v>
      </c>
      <c r="O1182" s="570">
        <f>IFERROR(VLOOKUP($C1182,Listen!$J$3:$L$39,3,0),0)</f>
        <v>0</v>
      </c>
      <c r="P1182" s="453">
        <f t="shared" si="274"/>
        <v>0</v>
      </c>
      <c r="Q1182" s="453">
        <f t="shared" si="285"/>
        <v>0</v>
      </c>
      <c r="R1182" s="453">
        <f t="shared" si="285"/>
        <v>0</v>
      </c>
      <c r="S1182" s="453">
        <f t="shared" si="285"/>
        <v>0</v>
      </c>
      <c r="T1182" s="453">
        <f t="shared" si="285"/>
        <v>0</v>
      </c>
      <c r="U1182" s="453">
        <f t="shared" si="285"/>
        <v>0</v>
      </c>
      <c r="V1182" s="453">
        <f t="shared" si="285"/>
        <v>0</v>
      </c>
      <c r="W1182" s="384">
        <f t="shared" si="284"/>
        <v>0</v>
      </c>
      <c r="X1182" s="565">
        <f>IF(D1182='A. Allgemeine Informationen'!$C$17,$M1182-Y1182,HLOOKUP('A. Allgemeine Informationen'!$C$17-1,$Z$1:$AF$2005,ROW(D1182),FALSE)-$Y1182)</f>
        <v>0</v>
      </c>
      <c r="Y1182" s="384">
        <f>HLOOKUP('A. Allgemeine Informationen'!$C$17,$Z$1:$AF$2005,ROW(D1182),FALSE)</f>
        <v>0</v>
      </c>
      <c r="Z1182" s="565">
        <f t="shared" si="275"/>
        <v>0</v>
      </c>
      <c r="AA1182" s="565">
        <f t="shared" si="276"/>
        <v>0</v>
      </c>
      <c r="AB1182" s="565">
        <f t="shared" si="277"/>
        <v>0</v>
      </c>
      <c r="AC1182" s="565">
        <f t="shared" si="278"/>
        <v>0</v>
      </c>
      <c r="AD1182" s="572">
        <f t="shared" si="279"/>
        <v>0</v>
      </c>
      <c r="AE1182" s="560">
        <f t="shared" si="280"/>
        <v>0</v>
      </c>
      <c r="AF1182" s="561">
        <f t="shared" si="281"/>
        <v>0</v>
      </c>
      <c r="AG1182" s="562"/>
    </row>
    <row r="1183" spans="2:33" s="418" customFormat="1" ht="15" customHeight="1" x14ac:dyDescent="0.2">
      <c r="B1183" s="554"/>
      <c r="C1183" s="382"/>
      <c r="D1183" s="383"/>
      <c r="E1183" s="381"/>
      <c r="F1183" s="1040"/>
      <c r="G1183" s="1038"/>
      <c r="H1183" s="1041"/>
      <c r="I1183" s="381"/>
      <c r="J1183" s="568">
        <f t="shared" si="273"/>
        <v>0</v>
      </c>
      <c r="K1183" s="381"/>
      <c r="L1183" s="381"/>
      <c r="M1183" s="568">
        <f t="shared" si="282"/>
        <v>0</v>
      </c>
      <c r="N1183" s="570">
        <f>IFERROR(VLOOKUP($C1183,Listen!$J$3:$L$39,2,0),0)</f>
        <v>0</v>
      </c>
      <c r="O1183" s="570">
        <f>IFERROR(VLOOKUP($C1183,Listen!$J$3:$L$39,3,0),0)</f>
        <v>0</v>
      </c>
      <c r="P1183" s="453">
        <f t="shared" si="274"/>
        <v>0</v>
      </c>
      <c r="Q1183" s="453">
        <f t="shared" si="285"/>
        <v>0</v>
      </c>
      <c r="R1183" s="453">
        <f t="shared" si="285"/>
        <v>0</v>
      </c>
      <c r="S1183" s="453">
        <f t="shared" si="285"/>
        <v>0</v>
      </c>
      <c r="T1183" s="453">
        <f t="shared" si="285"/>
        <v>0</v>
      </c>
      <c r="U1183" s="453">
        <f t="shared" si="285"/>
        <v>0</v>
      </c>
      <c r="V1183" s="453">
        <f t="shared" si="285"/>
        <v>0</v>
      </c>
      <c r="W1183" s="384">
        <f t="shared" si="284"/>
        <v>0</v>
      </c>
      <c r="X1183" s="565">
        <f>IF(D1183='A. Allgemeine Informationen'!$C$17,$M1183-Y1183,HLOOKUP('A. Allgemeine Informationen'!$C$17-1,$Z$1:$AF$2005,ROW(D1183),FALSE)-$Y1183)</f>
        <v>0</v>
      </c>
      <c r="Y1183" s="384">
        <f>HLOOKUP('A. Allgemeine Informationen'!$C$17,$Z$1:$AF$2005,ROW(D1183),FALSE)</f>
        <v>0</v>
      </c>
      <c r="Z1183" s="565">
        <f t="shared" si="275"/>
        <v>0</v>
      </c>
      <c r="AA1183" s="565">
        <f t="shared" si="276"/>
        <v>0</v>
      </c>
      <c r="AB1183" s="565">
        <f t="shared" si="277"/>
        <v>0</v>
      </c>
      <c r="AC1183" s="565">
        <f t="shared" si="278"/>
        <v>0</v>
      </c>
      <c r="AD1183" s="572">
        <f t="shared" si="279"/>
        <v>0</v>
      </c>
      <c r="AE1183" s="560">
        <f t="shared" si="280"/>
        <v>0</v>
      </c>
      <c r="AF1183" s="561">
        <f t="shared" si="281"/>
        <v>0</v>
      </c>
      <c r="AG1183" s="562"/>
    </row>
    <row r="1184" spans="2:33" s="418" customFormat="1" ht="15" customHeight="1" x14ac:dyDescent="0.2">
      <c r="B1184" s="554"/>
      <c r="C1184" s="382"/>
      <c r="D1184" s="383"/>
      <c r="E1184" s="381"/>
      <c r="F1184" s="1040"/>
      <c r="G1184" s="1038"/>
      <c r="H1184" s="1041"/>
      <c r="I1184" s="381"/>
      <c r="J1184" s="568">
        <f t="shared" si="273"/>
        <v>0</v>
      </c>
      <c r="K1184" s="381"/>
      <c r="L1184" s="381"/>
      <c r="M1184" s="568">
        <f t="shared" si="282"/>
        <v>0</v>
      </c>
      <c r="N1184" s="570">
        <f>IFERROR(VLOOKUP($C1184,Listen!$J$3:$L$39,2,0),0)</f>
        <v>0</v>
      </c>
      <c r="O1184" s="570">
        <f>IFERROR(VLOOKUP($C1184,Listen!$J$3:$L$39,3,0),0)</f>
        <v>0</v>
      </c>
      <c r="P1184" s="453">
        <f t="shared" si="274"/>
        <v>0</v>
      </c>
      <c r="Q1184" s="453">
        <f t="shared" si="285"/>
        <v>0</v>
      </c>
      <c r="R1184" s="453">
        <f t="shared" si="285"/>
        <v>0</v>
      </c>
      <c r="S1184" s="453">
        <f t="shared" si="285"/>
        <v>0</v>
      </c>
      <c r="T1184" s="453">
        <f t="shared" si="285"/>
        <v>0</v>
      </c>
      <c r="U1184" s="453">
        <f t="shared" si="285"/>
        <v>0</v>
      </c>
      <c r="V1184" s="453">
        <f t="shared" si="285"/>
        <v>0</v>
      </c>
      <c r="W1184" s="384">
        <f t="shared" si="284"/>
        <v>0</v>
      </c>
      <c r="X1184" s="565">
        <f>IF(D1184='A. Allgemeine Informationen'!$C$17,$M1184-Y1184,HLOOKUP('A. Allgemeine Informationen'!$C$17-1,$Z$1:$AF$2005,ROW(D1184),FALSE)-$Y1184)</f>
        <v>0</v>
      </c>
      <c r="Y1184" s="384">
        <f>HLOOKUP('A. Allgemeine Informationen'!$C$17,$Z$1:$AF$2005,ROW(D1184),FALSE)</f>
        <v>0</v>
      </c>
      <c r="Z1184" s="565">
        <f t="shared" si="275"/>
        <v>0</v>
      </c>
      <c r="AA1184" s="565">
        <f t="shared" si="276"/>
        <v>0</v>
      </c>
      <c r="AB1184" s="565">
        <f t="shared" si="277"/>
        <v>0</v>
      </c>
      <c r="AC1184" s="565">
        <f t="shared" si="278"/>
        <v>0</v>
      </c>
      <c r="AD1184" s="572">
        <f t="shared" si="279"/>
        <v>0</v>
      </c>
      <c r="AE1184" s="560">
        <f t="shared" si="280"/>
        <v>0</v>
      </c>
      <c r="AF1184" s="561">
        <f t="shared" si="281"/>
        <v>0</v>
      </c>
      <c r="AG1184" s="562"/>
    </row>
    <row r="1185" spans="2:33" s="418" customFormat="1" ht="15" customHeight="1" x14ac:dyDescent="0.2">
      <c r="B1185" s="554"/>
      <c r="C1185" s="382"/>
      <c r="D1185" s="383"/>
      <c r="E1185" s="381"/>
      <c r="F1185" s="1040"/>
      <c r="G1185" s="1038"/>
      <c r="H1185" s="1041"/>
      <c r="I1185" s="381"/>
      <c r="J1185" s="568">
        <f t="shared" si="273"/>
        <v>0</v>
      </c>
      <c r="K1185" s="381"/>
      <c r="L1185" s="381"/>
      <c r="M1185" s="568">
        <f t="shared" si="282"/>
        <v>0</v>
      </c>
      <c r="N1185" s="570">
        <f>IFERROR(VLOOKUP($C1185,Listen!$J$3:$L$39,2,0),0)</f>
        <v>0</v>
      </c>
      <c r="O1185" s="570">
        <f>IFERROR(VLOOKUP($C1185,Listen!$J$3:$L$39,3,0),0)</f>
        <v>0</v>
      </c>
      <c r="P1185" s="453">
        <f t="shared" si="274"/>
        <v>0</v>
      </c>
      <c r="Q1185" s="453">
        <f t="shared" si="285"/>
        <v>0</v>
      </c>
      <c r="R1185" s="453">
        <f t="shared" si="285"/>
        <v>0</v>
      </c>
      <c r="S1185" s="453">
        <f t="shared" si="285"/>
        <v>0</v>
      </c>
      <c r="T1185" s="453">
        <f t="shared" si="285"/>
        <v>0</v>
      </c>
      <c r="U1185" s="453">
        <f t="shared" si="285"/>
        <v>0</v>
      </c>
      <c r="V1185" s="453">
        <f t="shared" si="285"/>
        <v>0</v>
      </c>
      <c r="W1185" s="384">
        <f t="shared" si="284"/>
        <v>0</v>
      </c>
      <c r="X1185" s="565">
        <f>IF(D1185='A. Allgemeine Informationen'!$C$17,$M1185-Y1185,HLOOKUP('A. Allgemeine Informationen'!$C$17-1,$Z$1:$AF$2005,ROW(D1185),FALSE)-$Y1185)</f>
        <v>0</v>
      </c>
      <c r="Y1185" s="384">
        <f>HLOOKUP('A. Allgemeine Informationen'!$C$17,$Z$1:$AF$2005,ROW(D1185),FALSE)</f>
        <v>0</v>
      </c>
      <c r="Z1185" s="565">
        <f t="shared" si="275"/>
        <v>0</v>
      </c>
      <c r="AA1185" s="565">
        <f t="shared" si="276"/>
        <v>0</v>
      </c>
      <c r="AB1185" s="565">
        <f t="shared" si="277"/>
        <v>0</v>
      </c>
      <c r="AC1185" s="565">
        <f t="shared" si="278"/>
        <v>0</v>
      </c>
      <c r="AD1185" s="572">
        <f t="shared" si="279"/>
        <v>0</v>
      </c>
      <c r="AE1185" s="560">
        <f t="shared" si="280"/>
        <v>0</v>
      </c>
      <c r="AF1185" s="561">
        <f t="shared" si="281"/>
        <v>0</v>
      </c>
      <c r="AG1185" s="562"/>
    </row>
    <row r="1186" spans="2:33" s="418" customFormat="1" ht="15" customHeight="1" x14ac:dyDescent="0.2">
      <c r="B1186" s="554"/>
      <c r="C1186" s="382"/>
      <c r="D1186" s="383"/>
      <c r="E1186" s="381"/>
      <c r="F1186" s="1040"/>
      <c r="G1186" s="1038"/>
      <c r="H1186" s="1041"/>
      <c r="I1186" s="381"/>
      <c r="J1186" s="568">
        <f t="shared" si="273"/>
        <v>0</v>
      </c>
      <c r="K1186" s="381"/>
      <c r="L1186" s="381"/>
      <c r="M1186" s="568">
        <f t="shared" si="282"/>
        <v>0</v>
      </c>
      <c r="N1186" s="570">
        <f>IFERROR(VLOOKUP($C1186,Listen!$J$3:$L$39,2,0),0)</f>
        <v>0</v>
      </c>
      <c r="O1186" s="570">
        <f>IFERROR(VLOOKUP($C1186,Listen!$J$3:$L$39,3,0),0)</f>
        <v>0</v>
      </c>
      <c r="P1186" s="453">
        <f t="shared" si="274"/>
        <v>0</v>
      </c>
      <c r="Q1186" s="453">
        <f t="shared" si="285"/>
        <v>0</v>
      </c>
      <c r="R1186" s="453">
        <f t="shared" si="285"/>
        <v>0</v>
      </c>
      <c r="S1186" s="453">
        <f t="shared" si="285"/>
        <v>0</v>
      </c>
      <c r="T1186" s="453">
        <f t="shared" si="285"/>
        <v>0</v>
      </c>
      <c r="U1186" s="453">
        <f t="shared" si="285"/>
        <v>0</v>
      </c>
      <c r="V1186" s="453">
        <f t="shared" si="285"/>
        <v>0</v>
      </c>
      <c r="W1186" s="384">
        <f t="shared" si="284"/>
        <v>0</v>
      </c>
      <c r="X1186" s="565">
        <f>IF(D1186='A. Allgemeine Informationen'!$C$17,$M1186-Y1186,HLOOKUP('A. Allgemeine Informationen'!$C$17-1,$Z$1:$AF$2005,ROW(D1186),FALSE)-$Y1186)</f>
        <v>0</v>
      </c>
      <c r="Y1186" s="384">
        <f>HLOOKUP('A. Allgemeine Informationen'!$C$17,$Z$1:$AF$2005,ROW(D1186),FALSE)</f>
        <v>0</v>
      </c>
      <c r="Z1186" s="565">
        <f t="shared" si="275"/>
        <v>0</v>
      </c>
      <c r="AA1186" s="565">
        <f t="shared" si="276"/>
        <v>0</v>
      </c>
      <c r="AB1186" s="565">
        <f t="shared" si="277"/>
        <v>0</v>
      </c>
      <c r="AC1186" s="565">
        <f t="shared" si="278"/>
        <v>0</v>
      </c>
      <c r="AD1186" s="572">
        <f t="shared" si="279"/>
        <v>0</v>
      </c>
      <c r="AE1186" s="560">
        <f t="shared" si="280"/>
        <v>0</v>
      </c>
      <c r="AF1186" s="561">
        <f t="shared" si="281"/>
        <v>0</v>
      </c>
      <c r="AG1186" s="562"/>
    </row>
    <row r="1187" spans="2:33" s="418" customFormat="1" ht="15" customHeight="1" x14ac:dyDescent="0.2">
      <c r="B1187" s="554"/>
      <c r="C1187" s="382"/>
      <c r="D1187" s="383"/>
      <c r="E1187" s="381"/>
      <c r="F1187" s="1040"/>
      <c r="G1187" s="1038"/>
      <c r="H1187" s="1041"/>
      <c r="I1187" s="381"/>
      <c r="J1187" s="568">
        <f t="shared" si="273"/>
        <v>0</v>
      </c>
      <c r="K1187" s="381"/>
      <c r="L1187" s="381"/>
      <c r="M1187" s="568">
        <f t="shared" si="282"/>
        <v>0</v>
      </c>
      <c r="N1187" s="570">
        <f>IFERROR(VLOOKUP($C1187,Listen!$J$3:$L$39,2,0),0)</f>
        <v>0</v>
      </c>
      <c r="O1187" s="570">
        <f>IFERROR(VLOOKUP($C1187,Listen!$J$3:$L$39,3,0),0)</f>
        <v>0</v>
      </c>
      <c r="P1187" s="453">
        <f t="shared" si="274"/>
        <v>0</v>
      </c>
      <c r="Q1187" s="453">
        <f t="shared" si="285"/>
        <v>0</v>
      </c>
      <c r="R1187" s="453">
        <f t="shared" si="285"/>
        <v>0</v>
      </c>
      <c r="S1187" s="453">
        <f t="shared" si="285"/>
        <v>0</v>
      </c>
      <c r="T1187" s="453">
        <f t="shared" si="285"/>
        <v>0</v>
      </c>
      <c r="U1187" s="453">
        <f t="shared" si="285"/>
        <v>0</v>
      </c>
      <c r="V1187" s="453">
        <f t="shared" si="285"/>
        <v>0</v>
      </c>
      <c r="W1187" s="384">
        <f t="shared" si="284"/>
        <v>0</v>
      </c>
      <c r="X1187" s="565">
        <f>IF(D1187='A. Allgemeine Informationen'!$C$17,$M1187-Y1187,HLOOKUP('A. Allgemeine Informationen'!$C$17-1,$Z$1:$AF$2005,ROW(D1187),FALSE)-$Y1187)</f>
        <v>0</v>
      </c>
      <c r="Y1187" s="384">
        <f>HLOOKUP('A. Allgemeine Informationen'!$C$17,$Z$1:$AF$2005,ROW(D1187),FALSE)</f>
        <v>0</v>
      </c>
      <c r="Z1187" s="565">
        <f t="shared" si="275"/>
        <v>0</v>
      </c>
      <c r="AA1187" s="565">
        <f t="shared" si="276"/>
        <v>0</v>
      </c>
      <c r="AB1187" s="565">
        <f t="shared" si="277"/>
        <v>0</v>
      </c>
      <c r="AC1187" s="565">
        <f t="shared" si="278"/>
        <v>0</v>
      </c>
      <c r="AD1187" s="572">
        <f t="shared" si="279"/>
        <v>0</v>
      </c>
      <c r="AE1187" s="560">
        <f t="shared" si="280"/>
        <v>0</v>
      </c>
      <c r="AF1187" s="561">
        <f t="shared" si="281"/>
        <v>0</v>
      </c>
      <c r="AG1187" s="562"/>
    </row>
    <row r="1188" spans="2:33" s="418" customFormat="1" ht="15" customHeight="1" x14ac:dyDescent="0.2">
      <c r="B1188" s="554"/>
      <c r="C1188" s="382"/>
      <c r="D1188" s="383"/>
      <c r="E1188" s="381"/>
      <c r="F1188" s="1040"/>
      <c r="G1188" s="1038"/>
      <c r="H1188" s="1041"/>
      <c r="I1188" s="381"/>
      <c r="J1188" s="568">
        <f t="shared" si="273"/>
        <v>0</v>
      </c>
      <c r="K1188" s="381"/>
      <c r="L1188" s="381"/>
      <c r="M1188" s="568">
        <f t="shared" si="282"/>
        <v>0</v>
      </c>
      <c r="N1188" s="570">
        <f>IFERROR(VLOOKUP($C1188,Listen!$J$3:$L$39,2,0),0)</f>
        <v>0</v>
      </c>
      <c r="O1188" s="570">
        <f>IFERROR(VLOOKUP($C1188,Listen!$J$3:$L$39,3,0),0)</f>
        <v>0</v>
      </c>
      <c r="P1188" s="453">
        <f t="shared" si="274"/>
        <v>0</v>
      </c>
      <c r="Q1188" s="453">
        <f t="shared" si="285"/>
        <v>0</v>
      </c>
      <c r="R1188" s="453">
        <f t="shared" si="285"/>
        <v>0</v>
      </c>
      <c r="S1188" s="453">
        <f t="shared" si="285"/>
        <v>0</v>
      </c>
      <c r="T1188" s="453">
        <f t="shared" si="285"/>
        <v>0</v>
      </c>
      <c r="U1188" s="453">
        <f t="shared" si="285"/>
        <v>0</v>
      </c>
      <c r="V1188" s="453">
        <f t="shared" si="285"/>
        <v>0</v>
      </c>
      <c r="W1188" s="384">
        <f t="shared" si="284"/>
        <v>0</v>
      </c>
      <c r="X1188" s="565">
        <f>IF(D1188='A. Allgemeine Informationen'!$C$17,$M1188-Y1188,HLOOKUP('A. Allgemeine Informationen'!$C$17-1,$Z$1:$AF$2005,ROW(D1188),FALSE)-$Y1188)</f>
        <v>0</v>
      </c>
      <c r="Y1188" s="384">
        <f>HLOOKUP('A. Allgemeine Informationen'!$C$17,$Z$1:$AF$2005,ROW(D1188),FALSE)</f>
        <v>0</v>
      </c>
      <c r="Z1188" s="565">
        <f t="shared" si="275"/>
        <v>0</v>
      </c>
      <c r="AA1188" s="565">
        <f t="shared" si="276"/>
        <v>0</v>
      </c>
      <c r="AB1188" s="565">
        <f t="shared" si="277"/>
        <v>0</v>
      </c>
      <c r="AC1188" s="565">
        <f t="shared" si="278"/>
        <v>0</v>
      </c>
      <c r="AD1188" s="572">
        <f t="shared" si="279"/>
        <v>0</v>
      </c>
      <c r="AE1188" s="560">
        <f t="shared" si="280"/>
        <v>0</v>
      </c>
      <c r="AF1188" s="561">
        <f t="shared" si="281"/>
        <v>0</v>
      </c>
      <c r="AG1188" s="562"/>
    </row>
    <row r="1189" spans="2:33" s="418" customFormat="1" ht="15" customHeight="1" x14ac:dyDescent="0.2">
      <c r="B1189" s="554"/>
      <c r="C1189" s="382"/>
      <c r="D1189" s="383"/>
      <c r="E1189" s="381"/>
      <c r="F1189" s="1040"/>
      <c r="G1189" s="1038"/>
      <c r="H1189" s="1041"/>
      <c r="I1189" s="381"/>
      <c r="J1189" s="568">
        <f t="shared" si="273"/>
        <v>0</v>
      </c>
      <c r="K1189" s="381"/>
      <c r="L1189" s="381"/>
      <c r="M1189" s="568">
        <f t="shared" si="282"/>
        <v>0</v>
      </c>
      <c r="N1189" s="570">
        <f>IFERROR(VLOOKUP($C1189,Listen!$J$3:$L$39,2,0),0)</f>
        <v>0</v>
      </c>
      <c r="O1189" s="570">
        <f>IFERROR(VLOOKUP($C1189,Listen!$J$3:$L$39,3,0),0)</f>
        <v>0</v>
      </c>
      <c r="P1189" s="453">
        <f t="shared" si="274"/>
        <v>0</v>
      </c>
      <c r="Q1189" s="453">
        <f t="shared" si="285"/>
        <v>0</v>
      </c>
      <c r="R1189" s="453">
        <f t="shared" si="285"/>
        <v>0</v>
      </c>
      <c r="S1189" s="453">
        <f t="shared" si="285"/>
        <v>0</v>
      </c>
      <c r="T1189" s="453">
        <f t="shared" si="285"/>
        <v>0</v>
      </c>
      <c r="U1189" s="453">
        <f t="shared" si="285"/>
        <v>0</v>
      </c>
      <c r="V1189" s="453">
        <f t="shared" si="285"/>
        <v>0</v>
      </c>
      <c r="W1189" s="384">
        <f t="shared" si="284"/>
        <v>0</v>
      </c>
      <c r="X1189" s="565">
        <f>IF(D1189='A. Allgemeine Informationen'!$C$17,$M1189-Y1189,HLOOKUP('A. Allgemeine Informationen'!$C$17-1,$Z$1:$AF$2005,ROW(D1189),FALSE)-$Y1189)</f>
        <v>0</v>
      </c>
      <c r="Y1189" s="384">
        <f>HLOOKUP('A. Allgemeine Informationen'!$C$17,$Z$1:$AF$2005,ROW(D1189),FALSE)</f>
        <v>0</v>
      </c>
      <c r="Z1189" s="565">
        <f t="shared" si="275"/>
        <v>0</v>
      </c>
      <c r="AA1189" s="565">
        <f t="shared" si="276"/>
        <v>0</v>
      </c>
      <c r="AB1189" s="565">
        <f t="shared" si="277"/>
        <v>0</v>
      </c>
      <c r="AC1189" s="565">
        <f t="shared" si="278"/>
        <v>0</v>
      </c>
      <c r="AD1189" s="572">
        <f t="shared" si="279"/>
        <v>0</v>
      </c>
      <c r="AE1189" s="560">
        <f t="shared" si="280"/>
        <v>0</v>
      </c>
      <c r="AF1189" s="561">
        <f t="shared" si="281"/>
        <v>0</v>
      </c>
      <c r="AG1189" s="562"/>
    </row>
    <row r="1190" spans="2:33" s="418" customFormat="1" ht="15" customHeight="1" x14ac:dyDescent="0.2">
      <c r="B1190" s="554"/>
      <c r="C1190" s="382"/>
      <c r="D1190" s="383"/>
      <c r="E1190" s="381"/>
      <c r="F1190" s="1040"/>
      <c r="G1190" s="1038"/>
      <c r="H1190" s="1041"/>
      <c r="I1190" s="381"/>
      <c r="J1190" s="568">
        <f t="shared" si="273"/>
        <v>0</v>
      </c>
      <c r="K1190" s="381"/>
      <c r="L1190" s="381"/>
      <c r="M1190" s="568">
        <f t="shared" si="282"/>
        <v>0</v>
      </c>
      <c r="N1190" s="570">
        <f>IFERROR(VLOOKUP($C1190,Listen!$J$3:$L$39,2,0),0)</f>
        <v>0</v>
      </c>
      <c r="O1190" s="570">
        <f>IFERROR(VLOOKUP($C1190,Listen!$J$3:$L$39,3,0),0)</f>
        <v>0</v>
      </c>
      <c r="P1190" s="453">
        <f t="shared" si="274"/>
        <v>0</v>
      </c>
      <c r="Q1190" s="453">
        <f t="shared" si="285"/>
        <v>0</v>
      </c>
      <c r="R1190" s="453">
        <f t="shared" si="285"/>
        <v>0</v>
      </c>
      <c r="S1190" s="453">
        <f t="shared" si="285"/>
        <v>0</v>
      </c>
      <c r="T1190" s="453">
        <f t="shared" si="285"/>
        <v>0</v>
      </c>
      <c r="U1190" s="453">
        <f t="shared" si="285"/>
        <v>0</v>
      </c>
      <c r="V1190" s="453">
        <f t="shared" si="285"/>
        <v>0</v>
      </c>
      <c r="W1190" s="384">
        <f t="shared" si="284"/>
        <v>0</v>
      </c>
      <c r="X1190" s="565">
        <f>IF(D1190='A. Allgemeine Informationen'!$C$17,$M1190-Y1190,HLOOKUP('A. Allgemeine Informationen'!$C$17-1,$Z$1:$AF$2005,ROW(D1190),FALSE)-$Y1190)</f>
        <v>0</v>
      </c>
      <c r="Y1190" s="384">
        <f>HLOOKUP('A. Allgemeine Informationen'!$C$17,$Z$1:$AF$2005,ROW(D1190),FALSE)</f>
        <v>0</v>
      </c>
      <c r="Z1190" s="565">
        <f t="shared" si="275"/>
        <v>0</v>
      </c>
      <c r="AA1190" s="565">
        <f t="shared" si="276"/>
        <v>0</v>
      </c>
      <c r="AB1190" s="565">
        <f t="shared" si="277"/>
        <v>0</v>
      </c>
      <c r="AC1190" s="565">
        <f t="shared" si="278"/>
        <v>0</v>
      </c>
      <c r="AD1190" s="572">
        <f t="shared" si="279"/>
        <v>0</v>
      </c>
      <c r="AE1190" s="560">
        <f t="shared" si="280"/>
        <v>0</v>
      </c>
      <c r="AF1190" s="561">
        <f t="shared" si="281"/>
        <v>0</v>
      </c>
      <c r="AG1190" s="562"/>
    </row>
    <row r="1191" spans="2:33" s="418" customFormat="1" ht="15" customHeight="1" x14ac:dyDescent="0.2">
      <c r="B1191" s="554"/>
      <c r="C1191" s="382"/>
      <c r="D1191" s="383"/>
      <c r="E1191" s="381"/>
      <c r="F1191" s="1040"/>
      <c r="G1191" s="1038"/>
      <c r="H1191" s="1041"/>
      <c r="I1191" s="381"/>
      <c r="J1191" s="568">
        <f t="shared" si="273"/>
        <v>0</v>
      </c>
      <c r="K1191" s="381"/>
      <c r="L1191" s="381"/>
      <c r="M1191" s="568">
        <f t="shared" si="282"/>
        <v>0</v>
      </c>
      <c r="N1191" s="570">
        <f>IFERROR(VLOOKUP($C1191,Listen!$J$3:$L$39,2,0),0)</f>
        <v>0</v>
      </c>
      <c r="O1191" s="570">
        <f>IFERROR(VLOOKUP($C1191,Listen!$J$3:$L$39,3,0),0)</f>
        <v>0</v>
      </c>
      <c r="P1191" s="453">
        <f t="shared" si="274"/>
        <v>0</v>
      </c>
      <c r="Q1191" s="453">
        <f t="shared" ref="Q1191:V1206" si="286">P1191</f>
        <v>0</v>
      </c>
      <c r="R1191" s="453">
        <f t="shared" si="286"/>
        <v>0</v>
      </c>
      <c r="S1191" s="453">
        <f t="shared" si="286"/>
        <v>0</v>
      </c>
      <c r="T1191" s="453">
        <f t="shared" si="286"/>
        <v>0</v>
      </c>
      <c r="U1191" s="453">
        <f t="shared" si="286"/>
        <v>0</v>
      </c>
      <c r="V1191" s="453">
        <f t="shared" si="286"/>
        <v>0</v>
      </c>
      <c r="W1191" s="384">
        <f t="shared" si="284"/>
        <v>0</v>
      </c>
      <c r="X1191" s="565">
        <f>IF(D1191='A. Allgemeine Informationen'!$C$17,$M1191-Y1191,HLOOKUP('A. Allgemeine Informationen'!$C$17-1,$Z$1:$AF$2005,ROW(D1191),FALSE)-$Y1191)</f>
        <v>0</v>
      </c>
      <c r="Y1191" s="384">
        <f>HLOOKUP('A. Allgemeine Informationen'!$C$17,$Z$1:$AF$2005,ROW(D1191),FALSE)</f>
        <v>0</v>
      </c>
      <c r="Z1191" s="565">
        <f t="shared" si="275"/>
        <v>0</v>
      </c>
      <c r="AA1191" s="565">
        <f t="shared" si="276"/>
        <v>0</v>
      </c>
      <c r="AB1191" s="565">
        <f t="shared" si="277"/>
        <v>0</v>
      </c>
      <c r="AC1191" s="565">
        <f t="shared" si="278"/>
        <v>0</v>
      </c>
      <c r="AD1191" s="572">
        <f t="shared" si="279"/>
        <v>0</v>
      </c>
      <c r="AE1191" s="560">
        <f t="shared" si="280"/>
        <v>0</v>
      </c>
      <c r="AF1191" s="561">
        <f t="shared" si="281"/>
        <v>0</v>
      </c>
      <c r="AG1191" s="562"/>
    </row>
    <row r="1192" spans="2:33" s="418" customFormat="1" ht="15" customHeight="1" x14ac:dyDescent="0.2">
      <c r="B1192" s="554"/>
      <c r="C1192" s="382"/>
      <c r="D1192" s="383"/>
      <c r="E1192" s="381"/>
      <c r="F1192" s="1040"/>
      <c r="G1192" s="1038"/>
      <c r="H1192" s="1041"/>
      <c r="I1192" s="381"/>
      <c r="J1192" s="568">
        <f t="shared" si="273"/>
        <v>0</v>
      </c>
      <c r="K1192" s="381"/>
      <c r="L1192" s="381"/>
      <c r="M1192" s="568">
        <f t="shared" si="282"/>
        <v>0</v>
      </c>
      <c r="N1192" s="570">
        <f>IFERROR(VLOOKUP($C1192,Listen!$J$3:$L$39,2,0),0)</f>
        <v>0</v>
      </c>
      <c r="O1192" s="570">
        <f>IFERROR(VLOOKUP($C1192,Listen!$J$3:$L$39,3,0),0)</f>
        <v>0</v>
      </c>
      <c r="P1192" s="453">
        <f t="shared" si="274"/>
        <v>0</v>
      </c>
      <c r="Q1192" s="453">
        <f t="shared" si="286"/>
        <v>0</v>
      </c>
      <c r="R1192" s="453">
        <f t="shared" si="286"/>
        <v>0</v>
      </c>
      <c r="S1192" s="453">
        <f t="shared" si="286"/>
        <v>0</v>
      </c>
      <c r="T1192" s="453">
        <f t="shared" si="286"/>
        <v>0</v>
      </c>
      <c r="U1192" s="453">
        <f t="shared" si="286"/>
        <v>0</v>
      </c>
      <c r="V1192" s="453">
        <f t="shared" si="286"/>
        <v>0</v>
      </c>
      <c r="W1192" s="384">
        <f t="shared" si="284"/>
        <v>0</v>
      </c>
      <c r="X1192" s="565">
        <f>IF(D1192='A. Allgemeine Informationen'!$C$17,$M1192-Y1192,HLOOKUP('A. Allgemeine Informationen'!$C$17-1,$Z$1:$AF$2005,ROW(D1192),FALSE)-$Y1192)</f>
        <v>0</v>
      </c>
      <c r="Y1192" s="384">
        <f>HLOOKUP('A. Allgemeine Informationen'!$C$17,$Z$1:$AF$2005,ROW(D1192),FALSE)</f>
        <v>0</v>
      </c>
      <c r="Z1192" s="565">
        <f t="shared" si="275"/>
        <v>0</v>
      </c>
      <c r="AA1192" s="565">
        <f t="shared" si="276"/>
        <v>0</v>
      </c>
      <c r="AB1192" s="565">
        <f t="shared" si="277"/>
        <v>0</v>
      </c>
      <c r="AC1192" s="565">
        <f t="shared" si="278"/>
        <v>0</v>
      </c>
      <c r="AD1192" s="572">
        <f t="shared" si="279"/>
        <v>0</v>
      </c>
      <c r="AE1192" s="560">
        <f t="shared" si="280"/>
        <v>0</v>
      </c>
      <c r="AF1192" s="561">
        <f t="shared" si="281"/>
        <v>0</v>
      </c>
      <c r="AG1192" s="562"/>
    </row>
    <row r="1193" spans="2:33" s="418" customFormat="1" ht="15" customHeight="1" x14ac:dyDescent="0.2">
      <c r="B1193" s="554"/>
      <c r="C1193" s="382"/>
      <c r="D1193" s="383"/>
      <c r="E1193" s="381"/>
      <c r="F1193" s="1040"/>
      <c r="G1193" s="1038"/>
      <c r="H1193" s="1041"/>
      <c r="I1193" s="381"/>
      <c r="J1193" s="568">
        <f t="shared" si="273"/>
        <v>0</v>
      </c>
      <c r="K1193" s="381"/>
      <c r="L1193" s="381"/>
      <c r="M1193" s="568">
        <f t="shared" si="282"/>
        <v>0</v>
      </c>
      <c r="N1193" s="570">
        <f>IFERROR(VLOOKUP($C1193,Listen!$J$3:$L$39,2,0),0)</f>
        <v>0</v>
      </c>
      <c r="O1193" s="570">
        <f>IFERROR(VLOOKUP($C1193,Listen!$J$3:$L$39,3,0),0)</f>
        <v>0</v>
      </c>
      <c r="P1193" s="453">
        <f t="shared" si="274"/>
        <v>0</v>
      </c>
      <c r="Q1193" s="453">
        <f t="shared" si="286"/>
        <v>0</v>
      </c>
      <c r="R1193" s="453">
        <f t="shared" si="286"/>
        <v>0</v>
      </c>
      <c r="S1193" s="453">
        <f t="shared" si="286"/>
        <v>0</v>
      </c>
      <c r="T1193" s="453">
        <f t="shared" si="286"/>
        <v>0</v>
      </c>
      <c r="U1193" s="453">
        <f t="shared" si="286"/>
        <v>0</v>
      </c>
      <c r="V1193" s="453">
        <f t="shared" si="286"/>
        <v>0</v>
      </c>
      <c r="W1193" s="384">
        <f t="shared" si="284"/>
        <v>0</v>
      </c>
      <c r="X1193" s="565">
        <f>IF(D1193='A. Allgemeine Informationen'!$C$17,$M1193-Y1193,HLOOKUP('A. Allgemeine Informationen'!$C$17-1,$Z$1:$AF$2005,ROW(D1193),FALSE)-$Y1193)</f>
        <v>0</v>
      </c>
      <c r="Y1193" s="384">
        <f>HLOOKUP('A. Allgemeine Informationen'!$C$17,$Z$1:$AF$2005,ROW(D1193),FALSE)</f>
        <v>0</v>
      </c>
      <c r="Z1193" s="565">
        <f t="shared" si="275"/>
        <v>0</v>
      </c>
      <c r="AA1193" s="565">
        <f t="shared" si="276"/>
        <v>0</v>
      </c>
      <c r="AB1193" s="565">
        <f t="shared" si="277"/>
        <v>0</v>
      </c>
      <c r="AC1193" s="565">
        <f t="shared" si="278"/>
        <v>0</v>
      </c>
      <c r="AD1193" s="572">
        <f t="shared" si="279"/>
        <v>0</v>
      </c>
      <c r="AE1193" s="560">
        <f t="shared" si="280"/>
        <v>0</v>
      </c>
      <c r="AF1193" s="561">
        <f t="shared" si="281"/>
        <v>0</v>
      </c>
      <c r="AG1193" s="562"/>
    </row>
    <row r="1194" spans="2:33" s="418" customFormat="1" ht="15" customHeight="1" x14ac:dyDescent="0.2">
      <c r="B1194" s="554"/>
      <c r="C1194" s="382"/>
      <c r="D1194" s="383"/>
      <c r="E1194" s="381"/>
      <c r="F1194" s="1040"/>
      <c r="G1194" s="1038"/>
      <c r="H1194" s="1041"/>
      <c r="I1194" s="381"/>
      <c r="J1194" s="568">
        <f t="shared" si="273"/>
        <v>0</v>
      </c>
      <c r="K1194" s="381"/>
      <c r="L1194" s="381"/>
      <c r="M1194" s="568">
        <f t="shared" si="282"/>
        <v>0</v>
      </c>
      <c r="N1194" s="570">
        <f>IFERROR(VLOOKUP($C1194,Listen!$J$3:$L$39,2,0),0)</f>
        <v>0</v>
      </c>
      <c r="O1194" s="570">
        <f>IFERROR(VLOOKUP($C1194,Listen!$J$3:$L$39,3,0),0)</f>
        <v>0</v>
      </c>
      <c r="P1194" s="453">
        <f t="shared" si="274"/>
        <v>0</v>
      </c>
      <c r="Q1194" s="453">
        <f t="shared" si="286"/>
        <v>0</v>
      </c>
      <c r="R1194" s="453">
        <f t="shared" si="286"/>
        <v>0</v>
      </c>
      <c r="S1194" s="453">
        <f t="shared" si="286"/>
        <v>0</v>
      </c>
      <c r="T1194" s="453">
        <f t="shared" si="286"/>
        <v>0</v>
      </c>
      <c r="U1194" s="453">
        <f t="shared" si="286"/>
        <v>0</v>
      </c>
      <c r="V1194" s="453">
        <f t="shared" si="286"/>
        <v>0</v>
      </c>
      <c r="W1194" s="384">
        <f t="shared" si="284"/>
        <v>0</v>
      </c>
      <c r="X1194" s="565">
        <f>IF(D1194='A. Allgemeine Informationen'!$C$17,$M1194-Y1194,HLOOKUP('A. Allgemeine Informationen'!$C$17-1,$Z$1:$AF$2005,ROW(D1194),FALSE)-$Y1194)</f>
        <v>0</v>
      </c>
      <c r="Y1194" s="384">
        <f>HLOOKUP('A. Allgemeine Informationen'!$C$17,$Z$1:$AF$2005,ROW(D1194),FALSE)</f>
        <v>0</v>
      </c>
      <c r="Z1194" s="565">
        <f t="shared" si="275"/>
        <v>0</v>
      </c>
      <c r="AA1194" s="565">
        <f t="shared" si="276"/>
        <v>0</v>
      </c>
      <c r="AB1194" s="565">
        <f t="shared" si="277"/>
        <v>0</v>
      </c>
      <c r="AC1194" s="565">
        <f t="shared" si="278"/>
        <v>0</v>
      </c>
      <c r="AD1194" s="572">
        <f t="shared" si="279"/>
        <v>0</v>
      </c>
      <c r="AE1194" s="560">
        <f t="shared" si="280"/>
        <v>0</v>
      </c>
      <c r="AF1194" s="561">
        <f t="shared" si="281"/>
        <v>0</v>
      </c>
      <c r="AG1194" s="562"/>
    </row>
    <row r="1195" spans="2:33" s="418" customFormat="1" ht="15" customHeight="1" x14ac:dyDescent="0.2">
      <c r="B1195" s="554"/>
      <c r="C1195" s="382"/>
      <c r="D1195" s="383"/>
      <c r="E1195" s="381"/>
      <c r="F1195" s="1040"/>
      <c r="G1195" s="1038"/>
      <c r="H1195" s="1041"/>
      <c r="I1195" s="381"/>
      <c r="J1195" s="568">
        <f t="shared" si="273"/>
        <v>0</v>
      </c>
      <c r="K1195" s="381"/>
      <c r="L1195" s="381"/>
      <c r="M1195" s="568">
        <f t="shared" si="282"/>
        <v>0</v>
      </c>
      <c r="N1195" s="570">
        <f>IFERROR(VLOOKUP($C1195,Listen!$J$3:$L$39,2,0),0)</f>
        <v>0</v>
      </c>
      <c r="O1195" s="570">
        <f>IFERROR(VLOOKUP($C1195,Listen!$J$3:$L$39,3,0),0)</f>
        <v>0</v>
      </c>
      <c r="P1195" s="453">
        <f t="shared" si="274"/>
        <v>0</v>
      </c>
      <c r="Q1195" s="453">
        <f t="shared" si="286"/>
        <v>0</v>
      </c>
      <c r="R1195" s="453">
        <f t="shared" si="286"/>
        <v>0</v>
      </c>
      <c r="S1195" s="453">
        <f t="shared" si="286"/>
        <v>0</v>
      </c>
      <c r="T1195" s="453">
        <f t="shared" si="286"/>
        <v>0</v>
      </c>
      <c r="U1195" s="453">
        <f t="shared" si="286"/>
        <v>0</v>
      </c>
      <c r="V1195" s="453">
        <f t="shared" si="286"/>
        <v>0</v>
      </c>
      <c r="W1195" s="384">
        <f t="shared" si="284"/>
        <v>0</v>
      </c>
      <c r="X1195" s="565">
        <f>IF(D1195='A. Allgemeine Informationen'!$C$17,$M1195-Y1195,HLOOKUP('A. Allgemeine Informationen'!$C$17-1,$Z$1:$AF$2005,ROW(D1195),FALSE)-$Y1195)</f>
        <v>0</v>
      </c>
      <c r="Y1195" s="384">
        <f>HLOOKUP('A. Allgemeine Informationen'!$C$17,$Z$1:$AF$2005,ROW(D1195),FALSE)</f>
        <v>0</v>
      </c>
      <c r="Z1195" s="565">
        <f t="shared" si="275"/>
        <v>0</v>
      </c>
      <c r="AA1195" s="565">
        <f t="shared" si="276"/>
        <v>0</v>
      </c>
      <c r="AB1195" s="565">
        <f t="shared" si="277"/>
        <v>0</v>
      </c>
      <c r="AC1195" s="565">
        <f t="shared" si="278"/>
        <v>0</v>
      </c>
      <c r="AD1195" s="572">
        <f t="shared" si="279"/>
        <v>0</v>
      </c>
      <c r="AE1195" s="560">
        <f t="shared" si="280"/>
        <v>0</v>
      </c>
      <c r="AF1195" s="561">
        <f t="shared" si="281"/>
        <v>0</v>
      </c>
      <c r="AG1195" s="562"/>
    </row>
    <row r="1196" spans="2:33" s="418" customFormat="1" ht="15" customHeight="1" x14ac:dyDescent="0.2">
      <c r="B1196" s="554"/>
      <c r="C1196" s="382"/>
      <c r="D1196" s="383"/>
      <c r="E1196" s="381"/>
      <c r="F1196" s="1040"/>
      <c r="G1196" s="1038"/>
      <c r="H1196" s="1041"/>
      <c r="I1196" s="381"/>
      <c r="J1196" s="568">
        <f t="shared" si="273"/>
        <v>0</v>
      </c>
      <c r="K1196" s="381"/>
      <c r="L1196" s="381"/>
      <c r="M1196" s="568">
        <f t="shared" si="282"/>
        <v>0</v>
      </c>
      <c r="N1196" s="570">
        <f>IFERROR(VLOOKUP($C1196,Listen!$J$3:$L$39,2,0),0)</f>
        <v>0</v>
      </c>
      <c r="O1196" s="570">
        <f>IFERROR(VLOOKUP($C1196,Listen!$J$3:$L$39,3,0),0)</f>
        <v>0</v>
      </c>
      <c r="P1196" s="453">
        <f t="shared" si="274"/>
        <v>0</v>
      </c>
      <c r="Q1196" s="453">
        <f t="shared" si="286"/>
        <v>0</v>
      </c>
      <c r="R1196" s="453">
        <f t="shared" si="286"/>
        <v>0</v>
      </c>
      <c r="S1196" s="453">
        <f t="shared" si="286"/>
        <v>0</v>
      </c>
      <c r="T1196" s="453">
        <f t="shared" si="286"/>
        <v>0</v>
      </c>
      <c r="U1196" s="453">
        <f t="shared" si="286"/>
        <v>0</v>
      </c>
      <c r="V1196" s="453">
        <f t="shared" si="286"/>
        <v>0</v>
      </c>
      <c r="W1196" s="384">
        <f t="shared" si="284"/>
        <v>0</v>
      </c>
      <c r="X1196" s="565">
        <f>IF(D1196='A. Allgemeine Informationen'!$C$17,$M1196-Y1196,HLOOKUP('A. Allgemeine Informationen'!$C$17-1,$Z$1:$AF$2005,ROW(D1196),FALSE)-$Y1196)</f>
        <v>0</v>
      </c>
      <c r="Y1196" s="384">
        <f>HLOOKUP('A. Allgemeine Informationen'!$C$17,$Z$1:$AF$2005,ROW(D1196),FALSE)</f>
        <v>0</v>
      </c>
      <c r="Z1196" s="565">
        <f t="shared" si="275"/>
        <v>0</v>
      </c>
      <c r="AA1196" s="565">
        <f t="shared" si="276"/>
        <v>0</v>
      </c>
      <c r="AB1196" s="565">
        <f t="shared" si="277"/>
        <v>0</v>
      </c>
      <c r="AC1196" s="565">
        <f t="shared" si="278"/>
        <v>0</v>
      </c>
      <c r="AD1196" s="572">
        <f t="shared" si="279"/>
        <v>0</v>
      </c>
      <c r="AE1196" s="560">
        <f t="shared" si="280"/>
        <v>0</v>
      </c>
      <c r="AF1196" s="561">
        <f t="shared" si="281"/>
        <v>0</v>
      </c>
      <c r="AG1196" s="562"/>
    </row>
    <row r="1197" spans="2:33" s="418" customFormat="1" ht="15" customHeight="1" x14ac:dyDescent="0.2">
      <c r="B1197" s="554"/>
      <c r="C1197" s="382"/>
      <c r="D1197" s="383"/>
      <c r="E1197" s="381"/>
      <c r="F1197" s="1040"/>
      <c r="G1197" s="1038"/>
      <c r="H1197" s="1041"/>
      <c r="I1197" s="381"/>
      <c r="J1197" s="568">
        <f t="shared" si="273"/>
        <v>0</v>
      </c>
      <c r="K1197" s="381"/>
      <c r="L1197" s="381"/>
      <c r="M1197" s="568">
        <f t="shared" si="282"/>
        <v>0</v>
      </c>
      <c r="N1197" s="570">
        <f>IFERROR(VLOOKUP($C1197,Listen!$J$3:$L$39,2,0),0)</f>
        <v>0</v>
      </c>
      <c r="O1197" s="570">
        <f>IFERROR(VLOOKUP($C1197,Listen!$J$3:$L$39,3,0),0)</f>
        <v>0</v>
      </c>
      <c r="P1197" s="453">
        <f t="shared" si="274"/>
        <v>0</v>
      </c>
      <c r="Q1197" s="453">
        <f t="shared" si="286"/>
        <v>0</v>
      </c>
      <c r="R1197" s="453">
        <f t="shared" si="286"/>
        <v>0</v>
      </c>
      <c r="S1197" s="453">
        <f t="shared" si="286"/>
        <v>0</v>
      </c>
      <c r="T1197" s="453">
        <f t="shared" si="286"/>
        <v>0</v>
      </c>
      <c r="U1197" s="453">
        <f t="shared" si="286"/>
        <v>0</v>
      </c>
      <c r="V1197" s="453">
        <f t="shared" si="286"/>
        <v>0</v>
      </c>
      <c r="W1197" s="384">
        <f t="shared" si="284"/>
        <v>0</v>
      </c>
      <c r="X1197" s="565">
        <f>IF(D1197='A. Allgemeine Informationen'!$C$17,$M1197-Y1197,HLOOKUP('A. Allgemeine Informationen'!$C$17-1,$Z$1:$AF$2005,ROW(D1197),FALSE)-$Y1197)</f>
        <v>0</v>
      </c>
      <c r="Y1197" s="384">
        <f>HLOOKUP('A. Allgemeine Informationen'!$C$17,$Z$1:$AF$2005,ROW(D1197),FALSE)</f>
        <v>0</v>
      </c>
      <c r="Z1197" s="565">
        <f t="shared" si="275"/>
        <v>0</v>
      </c>
      <c r="AA1197" s="565">
        <f t="shared" si="276"/>
        <v>0</v>
      </c>
      <c r="AB1197" s="565">
        <f t="shared" si="277"/>
        <v>0</v>
      </c>
      <c r="AC1197" s="565">
        <f t="shared" si="278"/>
        <v>0</v>
      </c>
      <c r="AD1197" s="572">
        <f t="shared" si="279"/>
        <v>0</v>
      </c>
      <c r="AE1197" s="560">
        <f t="shared" si="280"/>
        <v>0</v>
      </c>
      <c r="AF1197" s="561">
        <f t="shared" si="281"/>
        <v>0</v>
      </c>
      <c r="AG1197" s="562"/>
    </row>
    <row r="1198" spans="2:33" s="418" customFormat="1" ht="15" customHeight="1" x14ac:dyDescent="0.2">
      <c r="B1198" s="554"/>
      <c r="C1198" s="382"/>
      <c r="D1198" s="383"/>
      <c r="E1198" s="381"/>
      <c r="F1198" s="1040"/>
      <c r="G1198" s="1038"/>
      <c r="H1198" s="1041"/>
      <c r="I1198" s="381"/>
      <c r="J1198" s="568">
        <f t="shared" si="273"/>
        <v>0</v>
      </c>
      <c r="K1198" s="381"/>
      <c r="L1198" s="381"/>
      <c r="M1198" s="568">
        <f t="shared" si="282"/>
        <v>0</v>
      </c>
      <c r="N1198" s="570">
        <f>IFERROR(VLOOKUP($C1198,Listen!$J$3:$L$39,2,0),0)</f>
        <v>0</v>
      </c>
      <c r="O1198" s="570">
        <f>IFERROR(VLOOKUP($C1198,Listen!$J$3:$L$39,3,0),0)</f>
        <v>0</v>
      </c>
      <c r="P1198" s="453">
        <f t="shared" si="274"/>
        <v>0</v>
      </c>
      <c r="Q1198" s="453">
        <f t="shared" si="286"/>
        <v>0</v>
      </c>
      <c r="R1198" s="453">
        <f t="shared" si="286"/>
        <v>0</v>
      </c>
      <c r="S1198" s="453">
        <f t="shared" si="286"/>
        <v>0</v>
      </c>
      <c r="T1198" s="453">
        <f t="shared" si="286"/>
        <v>0</v>
      </c>
      <c r="U1198" s="453">
        <f t="shared" si="286"/>
        <v>0</v>
      </c>
      <c r="V1198" s="453">
        <f t="shared" si="286"/>
        <v>0</v>
      </c>
      <c r="W1198" s="384">
        <f t="shared" si="284"/>
        <v>0</v>
      </c>
      <c r="X1198" s="565">
        <f>IF(D1198='A. Allgemeine Informationen'!$C$17,$M1198-Y1198,HLOOKUP('A. Allgemeine Informationen'!$C$17-1,$Z$1:$AF$2005,ROW(D1198),FALSE)-$Y1198)</f>
        <v>0</v>
      </c>
      <c r="Y1198" s="384">
        <f>HLOOKUP('A. Allgemeine Informationen'!$C$17,$Z$1:$AF$2005,ROW(D1198),FALSE)</f>
        <v>0</v>
      </c>
      <c r="Z1198" s="565">
        <f t="shared" si="275"/>
        <v>0</v>
      </c>
      <c r="AA1198" s="565">
        <f t="shared" si="276"/>
        <v>0</v>
      </c>
      <c r="AB1198" s="565">
        <f t="shared" si="277"/>
        <v>0</v>
      </c>
      <c r="AC1198" s="565">
        <f t="shared" si="278"/>
        <v>0</v>
      </c>
      <c r="AD1198" s="572">
        <f t="shared" si="279"/>
        <v>0</v>
      </c>
      <c r="AE1198" s="560">
        <f t="shared" si="280"/>
        <v>0</v>
      </c>
      <c r="AF1198" s="561">
        <f t="shared" si="281"/>
        <v>0</v>
      </c>
      <c r="AG1198" s="562"/>
    </row>
    <row r="1199" spans="2:33" s="418" customFormat="1" ht="15" customHeight="1" x14ac:dyDescent="0.2">
      <c r="B1199" s="554"/>
      <c r="C1199" s="382"/>
      <c r="D1199" s="383"/>
      <c r="E1199" s="381"/>
      <c r="F1199" s="1040"/>
      <c r="G1199" s="1038"/>
      <c r="H1199" s="1041"/>
      <c r="I1199" s="381"/>
      <c r="J1199" s="568">
        <f t="shared" si="273"/>
        <v>0</v>
      </c>
      <c r="K1199" s="381"/>
      <c r="L1199" s="381"/>
      <c r="M1199" s="568">
        <f t="shared" si="282"/>
        <v>0</v>
      </c>
      <c r="N1199" s="570">
        <f>IFERROR(VLOOKUP($C1199,Listen!$J$3:$L$39,2,0),0)</f>
        <v>0</v>
      </c>
      <c r="O1199" s="570">
        <f>IFERROR(VLOOKUP($C1199,Listen!$J$3:$L$39,3,0),0)</f>
        <v>0</v>
      </c>
      <c r="P1199" s="453">
        <f t="shared" si="274"/>
        <v>0</v>
      </c>
      <c r="Q1199" s="453">
        <f t="shared" si="286"/>
        <v>0</v>
      </c>
      <c r="R1199" s="453">
        <f t="shared" si="286"/>
        <v>0</v>
      </c>
      <c r="S1199" s="453">
        <f t="shared" si="286"/>
        <v>0</v>
      </c>
      <c r="T1199" s="453">
        <f t="shared" si="286"/>
        <v>0</v>
      </c>
      <c r="U1199" s="453">
        <f t="shared" si="286"/>
        <v>0</v>
      </c>
      <c r="V1199" s="453">
        <f t="shared" si="286"/>
        <v>0</v>
      </c>
      <c r="W1199" s="384">
        <f t="shared" si="284"/>
        <v>0</v>
      </c>
      <c r="X1199" s="565">
        <f>IF(D1199='A. Allgemeine Informationen'!$C$17,$M1199-Y1199,HLOOKUP('A. Allgemeine Informationen'!$C$17-1,$Z$1:$AF$2005,ROW(D1199),FALSE)-$Y1199)</f>
        <v>0</v>
      </c>
      <c r="Y1199" s="384">
        <f>HLOOKUP('A. Allgemeine Informationen'!$C$17,$Z$1:$AF$2005,ROW(D1199),FALSE)</f>
        <v>0</v>
      </c>
      <c r="Z1199" s="565">
        <f t="shared" si="275"/>
        <v>0</v>
      </c>
      <c r="AA1199" s="565">
        <f t="shared" si="276"/>
        <v>0</v>
      </c>
      <c r="AB1199" s="565">
        <f t="shared" si="277"/>
        <v>0</v>
      </c>
      <c r="AC1199" s="565">
        <f t="shared" si="278"/>
        <v>0</v>
      </c>
      <c r="AD1199" s="572">
        <f t="shared" si="279"/>
        <v>0</v>
      </c>
      <c r="AE1199" s="560">
        <f t="shared" si="280"/>
        <v>0</v>
      </c>
      <c r="AF1199" s="561">
        <f t="shared" si="281"/>
        <v>0</v>
      </c>
      <c r="AG1199" s="562"/>
    </row>
    <row r="1200" spans="2:33" s="418" customFormat="1" ht="15" customHeight="1" x14ac:dyDescent="0.2">
      <c r="B1200" s="554"/>
      <c r="C1200" s="382"/>
      <c r="D1200" s="383"/>
      <c r="E1200" s="381"/>
      <c r="F1200" s="1040"/>
      <c r="G1200" s="1038"/>
      <c r="H1200" s="1041"/>
      <c r="I1200" s="381"/>
      <c r="J1200" s="568">
        <f t="shared" si="273"/>
        <v>0</v>
      </c>
      <c r="K1200" s="381"/>
      <c r="L1200" s="381"/>
      <c r="M1200" s="568">
        <f t="shared" si="282"/>
        <v>0</v>
      </c>
      <c r="N1200" s="570">
        <f>IFERROR(VLOOKUP($C1200,Listen!$J$3:$L$39,2,0),0)</f>
        <v>0</v>
      </c>
      <c r="O1200" s="570">
        <f>IFERROR(VLOOKUP($C1200,Listen!$J$3:$L$39,3,0),0)</f>
        <v>0</v>
      </c>
      <c r="P1200" s="453">
        <f t="shared" si="274"/>
        <v>0</v>
      </c>
      <c r="Q1200" s="453">
        <f t="shared" si="286"/>
        <v>0</v>
      </c>
      <c r="R1200" s="453">
        <f t="shared" si="286"/>
        <v>0</v>
      </c>
      <c r="S1200" s="453">
        <f t="shared" si="286"/>
        <v>0</v>
      </c>
      <c r="T1200" s="453">
        <f t="shared" si="286"/>
        <v>0</v>
      </c>
      <c r="U1200" s="453">
        <f t="shared" si="286"/>
        <v>0</v>
      </c>
      <c r="V1200" s="453">
        <f t="shared" si="286"/>
        <v>0</v>
      </c>
      <c r="W1200" s="384">
        <f t="shared" si="284"/>
        <v>0</v>
      </c>
      <c r="X1200" s="565">
        <f>IF(D1200='A. Allgemeine Informationen'!$C$17,$M1200-Y1200,HLOOKUP('A. Allgemeine Informationen'!$C$17-1,$Z$1:$AF$2005,ROW(D1200),FALSE)-$Y1200)</f>
        <v>0</v>
      </c>
      <c r="Y1200" s="384">
        <f>HLOOKUP('A. Allgemeine Informationen'!$C$17,$Z$1:$AF$2005,ROW(D1200),FALSE)</f>
        <v>0</v>
      </c>
      <c r="Z1200" s="565">
        <f t="shared" si="275"/>
        <v>0</v>
      </c>
      <c r="AA1200" s="565">
        <f t="shared" si="276"/>
        <v>0</v>
      </c>
      <c r="AB1200" s="565">
        <f t="shared" si="277"/>
        <v>0</v>
      </c>
      <c r="AC1200" s="565">
        <f t="shared" si="278"/>
        <v>0</v>
      </c>
      <c r="AD1200" s="572">
        <f t="shared" si="279"/>
        <v>0</v>
      </c>
      <c r="AE1200" s="560">
        <f t="shared" si="280"/>
        <v>0</v>
      </c>
      <c r="AF1200" s="561">
        <f t="shared" si="281"/>
        <v>0</v>
      </c>
      <c r="AG1200" s="562"/>
    </row>
    <row r="1201" spans="2:33" s="418" customFormat="1" ht="15" customHeight="1" x14ac:dyDescent="0.2">
      <c r="B1201" s="554"/>
      <c r="C1201" s="382"/>
      <c r="D1201" s="383"/>
      <c r="E1201" s="381"/>
      <c r="F1201" s="1040"/>
      <c r="G1201" s="1038"/>
      <c r="H1201" s="1041"/>
      <c r="I1201" s="381"/>
      <c r="J1201" s="568">
        <f t="shared" si="273"/>
        <v>0</v>
      </c>
      <c r="K1201" s="381"/>
      <c r="L1201" s="381"/>
      <c r="M1201" s="568">
        <f t="shared" si="282"/>
        <v>0</v>
      </c>
      <c r="N1201" s="570">
        <f>IFERROR(VLOOKUP($C1201,Listen!$J$3:$L$39,2,0),0)</f>
        <v>0</v>
      </c>
      <c r="O1201" s="570">
        <f>IFERROR(VLOOKUP($C1201,Listen!$J$3:$L$39,3,0),0)</f>
        <v>0</v>
      </c>
      <c r="P1201" s="453">
        <f t="shared" si="274"/>
        <v>0</v>
      </c>
      <c r="Q1201" s="453">
        <f t="shared" si="286"/>
        <v>0</v>
      </c>
      <c r="R1201" s="453">
        <f t="shared" si="286"/>
        <v>0</v>
      </c>
      <c r="S1201" s="453">
        <f t="shared" si="286"/>
        <v>0</v>
      </c>
      <c r="T1201" s="453">
        <f t="shared" si="286"/>
        <v>0</v>
      </c>
      <c r="U1201" s="453">
        <f t="shared" si="286"/>
        <v>0</v>
      </c>
      <c r="V1201" s="453">
        <f t="shared" si="286"/>
        <v>0</v>
      </c>
      <c r="W1201" s="384">
        <f t="shared" si="284"/>
        <v>0</v>
      </c>
      <c r="X1201" s="565">
        <f>IF(D1201='A. Allgemeine Informationen'!$C$17,$M1201-Y1201,HLOOKUP('A. Allgemeine Informationen'!$C$17-1,$Z$1:$AF$2005,ROW(D1201),FALSE)-$Y1201)</f>
        <v>0</v>
      </c>
      <c r="Y1201" s="384">
        <f>HLOOKUP('A. Allgemeine Informationen'!$C$17,$Z$1:$AF$2005,ROW(D1201),FALSE)</f>
        <v>0</v>
      </c>
      <c r="Z1201" s="565">
        <f t="shared" si="275"/>
        <v>0</v>
      </c>
      <c r="AA1201" s="565">
        <f t="shared" si="276"/>
        <v>0</v>
      </c>
      <c r="AB1201" s="565">
        <f t="shared" si="277"/>
        <v>0</v>
      </c>
      <c r="AC1201" s="565">
        <f t="shared" si="278"/>
        <v>0</v>
      </c>
      <c r="AD1201" s="572">
        <f t="shared" si="279"/>
        <v>0</v>
      </c>
      <c r="AE1201" s="560">
        <f t="shared" si="280"/>
        <v>0</v>
      </c>
      <c r="AF1201" s="561">
        <f t="shared" si="281"/>
        <v>0</v>
      </c>
      <c r="AG1201" s="562"/>
    </row>
    <row r="1202" spans="2:33" s="418" customFormat="1" ht="15" customHeight="1" x14ac:dyDescent="0.2">
      <c r="B1202" s="554"/>
      <c r="C1202" s="382"/>
      <c r="D1202" s="383"/>
      <c r="E1202" s="381"/>
      <c r="F1202" s="1040"/>
      <c r="G1202" s="1038"/>
      <c r="H1202" s="1041"/>
      <c r="I1202" s="381"/>
      <c r="J1202" s="568">
        <f t="shared" si="273"/>
        <v>0</v>
      </c>
      <c r="K1202" s="381"/>
      <c r="L1202" s="381"/>
      <c r="M1202" s="568">
        <f t="shared" si="282"/>
        <v>0</v>
      </c>
      <c r="N1202" s="570">
        <f>IFERROR(VLOOKUP($C1202,Listen!$J$3:$L$39,2,0),0)</f>
        <v>0</v>
      </c>
      <c r="O1202" s="570">
        <f>IFERROR(VLOOKUP($C1202,Listen!$J$3:$L$39,3,0),0)</f>
        <v>0</v>
      </c>
      <c r="P1202" s="453">
        <f t="shared" si="274"/>
        <v>0</v>
      </c>
      <c r="Q1202" s="453">
        <f t="shared" si="286"/>
        <v>0</v>
      </c>
      <c r="R1202" s="453">
        <f t="shared" si="286"/>
        <v>0</v>
      </c>
      <c r="S1202" s="453">
        <f t="shared" si="286"/>
        <v>0</v>
      </c>
      <c r="T1202" s="453">
        <f t="shared" si="286"/>
        <v>0</v>
      </c>
      <c r="U1202" s="453">
        <f t="shared" si="286"/>
        <v>0</v>
      </c>
      <c r="V1202" s="453">
        <f t="shared" si="286"/>
        <v>0</v>
      </c>
      <c r="W1202" s="384">
        <f t="shared" si="284"/>
        <v>0</v>
      </c>
      <c r="X1202" s="565">
        <f>IF(D1202='A. Allgemeine Informationen'!$C$17,$M1202-Y1202,HLOOKUP('A. Allgemeine Informationen'!$C$17-1,$Z$1:$AF$2005,ROW(D1202),FALSE)-$Y1202)</f>
        <v>0</v>
      </c>
      <c r="Y1202" s="384">
        <f>HLOOKUP('A. Allgemeine Informationen'!$C$17,$Z$1:$AF$2005,ROW(D1202),FALSE)</f>
        <v>0</v>
      </c>
      <c r="Z1202" s="565">
        <f t="shared" si="275"/>
        <v>0</v>
      </c>
      <c r="AA1202" s="565">
        <f t="shared" si="276"/>
        <v>0</v>
      </c>
      <c r="AB1202" s="565">
        <f t="shared" si="277"/>
        <v>0</v>
      </c>
      <c r="AC1202" s="565">
        <f t="shared" si="278"/>
        <v>0</v>
      </c>
      <c r="AD1202" s="572">
        <f t="shared" si="279"/>
        <v>0</v>
      </c>
      <c r="AE1202" s="560">
        <f t="shared" si="280"/>
        <v>0</v>
      </c>
      <c r="AF1202" s="561">
        <f t="shared" si="281"/>
        <v>0</v>
      </c>
      <c r="AG1202" s="562"/>
    </row>
    <row r="1203" spans="2:33" s="418" customFormat="1" ht="15" customHeight="1" x14ac:dyDescent="0.2">
      <c r="B1203" s="554"/>
      <c r="C1203" s="382"/>
      <c r="D1203" s="383"/>
      <c r="E1203" s="381"/>
      <c r="F1203" s="1040"/>
      <c r="G1203" s="1038"/>
      <c r="H1203" s="1041"/>
      <c r="I1203" s="381"/>
      <c r="J1203" s="568">
        <f t="shared" si="273"/>
        <v>0</v>
      </c>
      <c r="K1203" s="381"/>
      <c r="L1203" s="381"/>
      <c r="M1203" s="568">
        <f t="shared" si="282"/>
        <v>0</v>
      </c>
      <c r="N1203" s="570">
        <f>IFERROR(VLOOKUP($C1203,Listen!$J$3:$L$39,2,0),0)</f>
        <v>0</v>
      </c>
      <c r="O1203" s="570">
        <f>IFERROR(VLOOKUP($C1203,Listen!$J$3:$L$39,3,0),0)</f>
        <v>0</v>
      </c>
      <c r="P1203" s="453">
        <f t="shared" si="274"/>
        <v>0</v>
      </c>
      <c r="Q1203" s="453">
        <f t="shared" si="286"/>
        <v>0</v>
      </c>
      <c r="R1203" s="453">
        <f t="shared" si="286"/>
        <v>0</v>
      </c>
      <c r="S1203" s="453">
        <f t="shared" si="286"/>
        <v>0</v>
      </c>
      <c r="T1203" s="453">
        <f t="shared" si="286"/>
        <v>0</v>
      </c>
      <c r="U1203" s="453">
        <f t="shared" si="286"/>
        <v>0</v>
      </c>
      <c r="V1203" s="453">
        <f t="shared" si="286"/>
        <v>0</v>
      </c>
      <c r="W1203" s="384">
        <f t="shared" si="284"/>
        <v>0</v>
      </c>
      <c r="X1203" s="565">
        <f>IF(D1203='A. Allgemeine Informationen'!$C$17,$M1203-Y1203,HLOOKUP('A. Allgemeine Informationen'!$C$17-1,$Z$1:$AF$2005,ROW(D1203),FALSE)-$Y1203)</f>
        <v>0</v>
      </c>
      <c r="Y1203" s="384">
        <f>HLOOKUP('A. Allgemeine Informationen'!$C$17,$Z$1:$AF$2005,ROW(D1203),FALSE)</f>
        <v>0</v>
      </c>
      <c r="Z1203" s="565">
        <f t="shared" si="275"/>
        <v>0</v>
      </c>
      <c r="AA1203" s="565">
        <f t="shared" si="276"/>
        <v>0</v>
      </c>
      <c r="AB1203" s="565">
        <f t="shared" si="277"/>
        <v>0</v>
      </c>
      <c r="AC1203" s="565">
        <f t="shared" si="278"/>
        <v>0</v>
      </c>
      <c r="AD1203" s="572">
        <f t="shared" si="279"/>
        <v>0</v>
      </c>
      <c r="AE1203" s="560">
        <f t="shared" si="280"/>
        <v>0</v>
      </c>
      <c r="AF1203" s="561">
        <f t="shared" si="281"/>
        <v>0</v>
      </c>
      <c r="AG1203" s="562"/>
    </row>
    <row r="1204" spans="2:33" s="418" customFormat="1" ht="15" customHeight="1" x14ac:dyDescent="0.2">
      <c r="B1204" s="554"/>
      <c r="C1204" s="382"/>
      <c r="D1204" s="383"/>
      <c r="E1204" s="381"/>
      <c r="F1204" s="1040"/>
      <c r="G1204" s="1038"/>
      <c r="H1204" s="1041"/>
      <c r="I1204" s="381"/>
      <c r="J1204" s="568">
        <f t="shared" si="273"/>
        <v>0</v>
      </c>
      <c r="K1204" s="381"/>
      <c r="L1204" s="381"/>
      <c r="M1204" s="568">
        <f t="shared" si="282"/>
        <v>0</v>
      </c>
      <c r="N1204" s="570">
        <f>IFERROR(VLOOKUP($C1204,Listen!$J$3:$L$39,2,0),0)</f>
        <v>0</v>
      </c>
      <c r="O1204" s="570">
        <f>IFERROR(VLOOKUP($C1204,Listen!$J$3:$L$39,3,0),0)</f>
        <v>0</v>
      </c>
      <c r="P1204" s="453">
        <f t="shared" si="274"/>
        <v>0</v>
      </c>
      <c r="Q1204" s="453">
        <f t="shared" si="286"/>
        <v>0</v>
      </c>
      <c r="R1204" s="453">
        <f t="shared" si="286"/>
        <v>0</v>
      </c>
      <c r="S1204" s="453">
        <f t="shared" si="286"/>
        <v>0</v>
      </c>
      <c r="T1204" s="453">
        <f t="shared" si="286"/>
        <v>0</v>
      </c>
      <c r="U1204" s="453">
        <f t="shared" si="286"/>
        <v>0</v>
      </c>
      <c r="V1204" s="453">
        <f t="shared" si="286"/>
        <v>0</v>
      </c>
      <c r="W1204" s="384">
        <f t="shared" si="284"/>
        <v>0</v>
      </c>
      <c r="X1204" s="565">
        <f>IF(D1204='A. Allgemeine Informationen'!$C$17,$M1204-Y1204,HLOOKUP('A. Allgemeine Informationen'!$C$17-1,$Z$1:$AF$2005,ROW(D1204),FALSE)-$Y1204)</f>
        <v>0</v>
      </c>
      <c r="Y1204" s="384">
        <f>HLOOKUP('A. Allgemeine Informationen'!$C$17,$Z$1:$AF$2005,ROW(D1204),FALSE)</f>
        <v>0</v>
      </c>
      <c r="Z1204" s="565">
        <f t="shared" si="275"/>
        <v>0</v>
      </c>
      <c r="AA1204" s="565">
        <f t="shared" si="276"/>
        <v>0</v>
      </c>
      <c r="AB1204" s="565">
        <f t="shared" si="277"/>
        <v>0</v>
      </c>
      <c r="AC1204" s="565">
        <f t="shared" si="278"/>
        <v>0</v>
      </c>
      <c r="AD1204" s="572">
        <f t="shared" si="279"/>
        <v>0</v>
      </c>
      <c r="AE1204" s="560">
        <f t="shared" si="280"/>
        <v>0</v>
      </c>
      <c r="AF1204" s="561">
        <f t="shared" si="281"/>
        <v>0</v>
      </c>
      <c r="AG1204" s="562"/>
    </row>
    <row r="1205" spans="2:33" s="418" customFormat="1" ht="15" customHeight="1" x14ac:dyDescent="0.2">
      <c r="B1205" s="554"/>
      <c r="C1205" s="382"/>
      <c r="D1205" s="383"/>
      <c r="E1205" s="381"/>
      <c r="F1205" s="1040"/>
      <c r="G1205" s="1038"/>
      <c r="H1205" s="1041"/>
      <c r="I1205" s="381"/>
      <c r="J1205" s="568">
        <f t="shared" si="273"/>
        <v>0</v>
      </c>
      <c r="K1205" s="381"/>
      <c r="L1205" s="381"/>
      <c r="M1205" s="568">
        <f t="shared" si="282"/>
        <v>0</v>
      </c>
      <c r="N1205" s="570">
        <f>IFERROR(VLOOKUP($C1205,Listen!$J$3:$L$39,2,0),0)</f>
        <v>0</v>
      </c>
      <c r="O1205" s="570">
        <f>IFERROR(VLOOKUP($C1205,Listen!$J$3:$L$39,3,0),0)</f>
        <v>0</v>
      </c>
      <c r="P1205" s="453">
        <f t="shared" si="274"/>
        <v>0</v>
      </c>
      <c r="Q1205" s="453">
        <f t="shared" si="286"/>
        <v>0</v>
      </c>
      <c r="R1205" s="453">
        <f t="shared" si="286"/>
        <v>0</v>
      </c>
      <c r="S1205" s="453">
        <f t="shared" si="286"/>
        <v>0</v>
      </c>
      <c r="T1205" s="453">
        <f t="shared" si="286"/>
        <v>0</v>
      </c>
      <c r="U1205" s="453">
        <f t="shared" si="286"/>
        <v>0</v>
      </c>
      <c r="V1205" s="453">
        <f t="shared" si="286"/>
        <v>0</v>
      </c>
      <c r="W1205" s="384">
        <f t="shared" si="284"/>
        <v>0</v>
      </c>
      <c r="X1205" s="565">
        <f>IF(D1205='A. Allgemeine Informationen'!$C$17,$M1205-Y1205,HLOOKUP('A. Allgemeine Informationen'!$C$17-1,$Z$1:$AF$2005,ROW(D1205),FALSE)-$Y1205)</f>
        <v>0</v>
      </c>
      <c r="Y1205" s="384">
        <f>HLOOKUP('A. Allgemeine Informationen'!$C$17,$Z$1:$AF$2005,ROW(D1205),FALSE)</f>
        <v>0</v>
      </c>
      <c r="Z1205" s="565">
        <f t="shared" si="275"/>
        <v>0</v>
      </c>
      <c r="AA1205" s="565">
        <f t="shared" si="276"/>
        <v>0</v>
      </c>
      <c r="AB1205" s="565">
        <f t="shared" si="277"/>
        <v>0</v>
      </c>
      <c r="AC1205" s="565">
        <f t="shared" si="278"/>
        <v>0</v>
      </c>
      <c r="AD1205" s="572">
        <f t="shared" si="279"/>
        <v>0</v>
      </c>
      <c r="AE1205" s="560">
        <f t="shared" si="280"/>
        <v>0</v>
      </c>
      <c r="AF1205" s="561">
        <f t="shared" si="281"/>
        <v>0</v>
      </c>
      <c r="AG1205" s="562"/>
    </row>
    <row r="1206" spans="2:33" s="418" customFormat="1" ht="15" customHeight="1" x14ac:dyDescent="0.2">
      <c r="B1206" s="554"/>
      <c r="C1206" s="382"/>
      <c r="D1206" s="383"/>
      <c r="E1206" s="381"/>
      <c r="F1206" s="1040"/>
      <c r="G1206" s="1038"/>
      <c r="H1206" s="1041"/>
      <c r="I1206" s="381"/>
      <c r="J1206" s="568">
        <f t="shared" si="273"/>
        <v>0</v>
      </c>
      <c r="K1206" s="381"/>
      <c r="L1206" s="381"/>
      <c r="M1206" s="568">
        <f t="shared" si="282"/>
        <v>0</v>
      </c>
      <c r="N1206" s="570">
        <f>IFERROR(VLOOKUP($C1206,Listen!$J$3:$L$39,2,0),0)</f>
        <v>0</v>
      </c>
      <c r="O1206" s="570">
        <f>IFERROR(VLOOKUP($C1206,Listen!$J$3:$L$39,3,0),0)</f>
        <v>0</v>
      </c>
      <c r="P1206" s="453">
        <f t="shared" si="274"/>
        <v>0</v>
      </c>
      <c r="Q1206" s="453">
        <f t="shared" si="286"/>
        <v>0</v>
      </c>
      <c r="R1206" s="453">
        <f t="shared" si="286"/>
        <v>0</v>
      </c>
      <c r="S1206" s="453">
        <f t="shared" si="286"/>
        <v>0</v>
      </c>
      <c r="T1206" s="453">
        <f t="shared" si="286"/>
        <v>0</v>
      </c>
      <c r="U1206" s="453">
        <f t="shared" si="286"/>
        <v>0</v>
      </c>
      <c r="V1206" s="453">
        <f t="shared" si="286"/>
        <v>0</v>
      </c>
      <c r="W1206" s="384">
        <f t="shared" si="284"/>
        <v>0</v>
      </c>
      <c r="X1206" s="565">
        <f>IF(D1206='A. Allgemeine Informationen'!$C$17,$M1206-Y1206,HLOOKUP('A. Allgemeine Informationen'!$C$17-1,$Z$1:$AF$2005,ROW(D1206),FALSE)-$Y1206)</f>
        <v>0</v>
      </c>
      <c r="Y1206" s="384">
        <f>HLOOKUP('A. Allgemeine Informationen'!$C$17,$Z$1:$AF$2005,ROW(D1206),FALSE)</f>
        <v>0</v>
      </c>
      <c r="Z1206" s="565">
        <f t="shared" si="275"/>
        <v>0</v>
      </c>
      <c r="AA1206" s="565">
        <f t="shared" si="276"/>
        <v>0</v>
      </c>
      <c r="AB1206" s="565">
        <f t="shared" si="277"/>
        <v>0</v>
      </c>
      <c r="AC1206" s="565">
        <f t="shared" si="278"/>
        <v>0</v>
      </c>
      <c r="AD1206" s="572">
        <f t="shared" si="279"/>
        <v>0</v>
      </c>
      <c r="AE1206" s="560">
        <f t="shared" si="280"/>
        <v>0</v>
      </c>
      <c r="AF1206" s="561">
        <f t="shared" si="281"/>
        <v>0</v>
      </c>
      <c r="AG1206" s="562"/>
    </row>
    <row r="1207" spans="2:33" s="418" customFormat="1" ht="15" customHeight="1" x14ac:dyDescent="0.2">
      <c r="B1207" s="554"/>
      <c r="C1207" s="382"/>
      <c r="D1207" s="383"/>
      <c r="E1207" s="381"/>
      <c r="F1207" s="1040"/>
      <c r="G1207" s="1038"/>
      <c r="H1207" s="1041"/>
      <c r="I1207" s="381"/>
      <c r="J1207" s="568">
        <f t="shared" si="273"/>
        <v>0</v>
      </c>
      <c r="K1207" s="381"/>
      <c r="L1207" s="381"/>
      <c r="M1207" s="568">
        <f t="shared" si="282"/>
        <v>0</v>
      </c>
      <c r="N1207" s="570">
        <f>IFERROR(VLOOKUP($C1207,Listen!$J$3:$L$39,2,0),0)</f>
        <v>0</v>
      </c>
      <c r="O1207" s="570">
        <f>IFERROR(VLOOKUP($C1207,Listen!$J$3:$L$39,3,0),0)</f>
        <v>0</v>
      </c>
      <c r="P1207" s="453">
        <f t="shared" si="274"/>
        <v>0</v>
      </c>
      <c r="Q1207" s="453">
        <f t="shared" ref="Q1207:V1222" si="287">P1207</f>
        <v>0</v>
      </c>
      <c r="R1207" s="453">
        <f t="shared" si="287"/>
        <v>0</v>
      </c>
      <c r="S1207" s="453">
        <f t="shared" si="287"/>
        <v>0</v>
      </c>
      <c r="T1207" s="453">
        <f t="shared" si="287"/>
        <v>0</v>
      </c>
      <c r="U1207" s="453">
        <f t="shared" si="287"/>
        <v>0</v>
      </c>
      <c r="V1207" s="453">
        <f t="shared" si="287"/>
        <v>0</v>
      </c>
      <c r="W1207" s="384">
        <f t="shared" si="284"/>
        <v>0</v>
      </c>
      <c r="X1207" s="565">
        <f>IF(D1207='A. Allgemeine Informationen'!$C$17,$M1207-Y1207,HLOOKUP('A. Allgemeine Informationen'!$C$17-1,$Z$1:$AF$2005,ROW(D1207),FALSE)-$Y1207)</f>
        <v>0</v>
      </c>
      <c r="Y1207" s="384">
        <f>HLOOKUP('A. Allgemeine Informationen'!$C$17,$Z$1:$AF$2005,ROW(D1207),FALSE)</f>
        <v>0</v>
      </c>
      <c r="Z1207" s="565">
        <f t="shared" si="275"/>
        <v>0</v>
      </c>
      <c r="AA1207" s="565">
        <f t="shared" si="276"/>
        <v>0</v>
      </c>
      <c r="AB1207" s="565">
        <f t="shared" si="277"/>
        <v>0</v>
      </c>
      <c r="AC1207" s="565">
        <f t="shared" si="278"/>
        <v>0</v>
      </c>
      <c r="AD1207" s="572">
        <f t="shared" si="279"/>
        <v>0</v>
      </c>
      <c r="AE1207" s="560">
        <f t="shared" si="280"/>
        <v>0</v>
      </c>
      <c r="AF1207" s="561">
        <f t="shared" si="281"/>
        <v>0</v>
      </c>
      <c r="AG1207" s="562"/>
    </row>
    <row r="1208" spans="2:33" s="418" customFormat="1" ht="15" customHeight="1" x14ac:dyDescent="0.2">
      <c r="B1208" s="554"/>
      <c r="C1208" s="382"/>
      <c r="D1208" s="383"/>
      <c r="E1208" s="381"/>
      <c r="F1208" s="1040"/>
      <c r="G1208" s="1038"/>
      <c r="H1208" s="1041"/>
      <c r="I1208" s="381"/>
      <c r="J1208" s="568">
        <f t="shared" si="273"/>
        <v>0</v>
      </c>
      <c r="K1208" s="381"/>
      <c r="L1208" s="381"/>
      <c r="M1208" s="568">
        <f t="shared" si="282"/>
        <v>0</v>
      </c>
      <c r="N1208" s="570">
        <f>IFERROR(VLOOKUP($C1208,Listen!$J$3:$L$39,2,0),0)</f>
        <v>0</v>
      </c>
      <c r="O1208" s="570">
        <f>IFERROR(VLOOKUP($C1208,Listen!$J$3:$L$39,3,0),0)</f>
        <v>0</v>
      </c>
      <c r="P1208" s="453">
        <f t="shared" si="274"/>
        <v>0</v>
      </c>
      <c r="Q1208" s="453">
        <f t="shared" si="287"/>
        <v>0</v>
      </c>
      <c r="R1208" s="453">
        <f t="shared" si="287"/>
        <v>0</v>
      </c>
      <c r="S1208" s="453">
        <f t="shared" si="287"/>
        <v>0</v>
      </c>
      <c r="T1208" s="453">
        <f t="shared" si="287"/>
        <v>0</v>
      </c>
      <c r="U1208" s="453">
        <f t="shared" si="287"/>
        <v>0</v>
      </c>
      <c r="V1208" s="453">
        <f t="shared" si="287"/>
        <v>0</v>
      </c>
      <c r="W1208" s="384">
        <f t="shared" si="284"/>
        <v>0</v>
      </c>
      <c r="X1208" s="565">
        <f>IF(D1208='A. Allgemeine Informationen'!$C$17,$M1208-Y1208,HLOOKUP('A. Allgemeine Informationen'!$C$17-1,$Z$1:$AF$2005,ROW(D1208),FALSE)-$Y1208)</f>
        <v>0</v>
      </c>
      <c r="Y1208" s="384">
        <f>HLOOKUP('A. Allgemeine Informationen'!$C$17,$Z$1:$AF$2005,ROW(D1208),FALSE)</f>
        <v>0</v>
      </c>
      <c r="Z1208" s="565">
        <f t="shared" si="275"/>
        <v>0</v>
      </c>
      <c r="AA1208" s="565">
        <f t="shared" si="276"/>
        <v>0</v>
      </c>
      <c r="AB1208" s="565">
        <f t="shared" si="277"/>
        <v>0</v>
      </c>
      <c r="AC1208" s="565">
        <f t="shared" si="278"/>
        <v>0</v>
      </c>
      <c r="AD1208" s="572">
        <f t="shared" si="279"/>
        <v>0</v>
      </c>
      <c r="AE1208" s="560">
        <f t="shared" si="280"/>
        <v>0</v>
      </c>
      <c r="AF1208" s="561">
        <f t="shared" si="281"/>
        <v>0</v>
      </c>
      <c r="AG1208" s="562"/>
    </row>
    <row r="1209" spans="2:33" s="418" customFormat="1" ht="15" customHeight="1" x14ac:dyDescent="0.2">
      <c r="B1209" s="554"/>
      <c r="C1209" s="382"/>
      <c r="D1209" s="383"/>
      <c r="E1209" s="381"/>
      <c r="F1209" s="1040"/>
      <c r="G1209" s="1038"/>
      <c r="H1209" s="1041"/>
      <c r="I1209" s="381"/>
      <c r="J1209" s="568">
        <f t="shared" si="273"/>
        <v>0</v>
      </c>
      <c r="K1209" s="381"/>
      <c r="L1209" s="381"/>
      <c r="M1209" s="568">
        <f t="shared" si="282"/>
        <v>0</v>
      </c>
      <c r="N1209" s="570">
        <f>IFERROR(VLOOKUP($C1209,Listen!$J$3:$L$39,2,0),0)</f>
        <v>0</v>
      </c>
      <c r="O1209" s="570">
        <f>IFERROR(VLOOKUP($C1209,Listen!$J$3:$L$39,3,0),0)</f>
        <v>0</v>
      </c>
      <c r="P1209" s="453">
        <f t="shared" si="274"/>
        <v>0</v>
      </c>
      <c r="Q1209" s="453">
        <f t="shared" si="287"/>
        <v>0</v>
      </c>
      <c r="R1209" s="453">
        <f t="shared" si="287"/>
        <v>0</v>
      </c>
      <c r="S1209" s="453">
        <f t="shared" si="287"/>
        <v>0</v>
      </c>
      <c r="T1209" s="453">
        <f t="shared" si="287"/>
        <v>0</v>
      </c>
      <c r="U1209" s="453">
        <f t="shared" si="287"/>
        <v>0</v>
      </c>
      <c r="V1209" s="453">
        <f t="shared" si="287"/>
        <v>0</v>
      </c>
      <c r="W1209" s="384">
        <f t="shared" si="284"/>
        <v>0</v>
      </c>
      <c r="X1209" s="565">
        <f>IF(D1209='A. Allgemeine Informationen'!$C$17,$M1209-Y1209,HLOOKUP('A. Allgemeine Informationen'!$C$17-1,$Z$1:$AF$2005,ROW(D1209),FALSE)-$Y1209)</f>
        <v>0</v>
      </c>
      <c r="Y1209" s="384">
        <f>HLOOKUP('A. Allgemeine Informationen'!$C$17,$Z$1:$AF$2005,ROW(D1209),FALSE)</f>
        <v>0</v>
      </c>
      <c r="Z1209" s="565">
        <f t="shared" si="275"/>
        <v>0</v>
      </c>
      <c r="AA1209" s="565">
        <f t="shared" si="276"/>
        <v>0</v>
      </c>
      <c r="AB1209" s="565">
        <f t="shared" si="277"/>
        <v>0</v>
      </c>
      <c r="AC1209" s="565">
        <f t="shared" si="278"/>
        <v>0</v>
      </c>
      <c r="AD1209" s="572">
        <f t="shared" si="279"/>
        <v>0</v>
      </c>
      <c r="AE1209" s="560">
        <f t="shared" si="280"/>
        <v>0</v>
      </c>
      <c r="AF1209" s="561">
        <f t="shared" si="281"/>
        <v>0</v>
      </c>
      <c r="AG1209" s="562"/>
    </row>
    <row r="1210" spans="2:33" s="418" customFormat="1" ht="15" customHeight="1" x14ac:dyDescent="0.2">
      <c r="B1210" s="554"/>
      <c r="C1210" s="382"/>
      <c r="D1210" s="383"/>
      <c r="E1210" s="381"/>
      <c r="F1210" s="1040"/>
      <c r="G1210" s="1038"/>
      <c r="H1210" s="1041"/>
      <c r="I1210" s="381"/>
      <c r="J1210" s="568">
        <f t="shared" si="273"/>
        <v>0</v>
      </c>
      <c r="K1210" s="381"/>
      <c r="L1210" s="381"/>
      <c r="M1210" s="568">
        <f t="shared" si="282"/>
        <v>0</v>
      </c>
      <c r="N1210" s="570">
        <f>IFERROR(VLOOKUP($C1210,Listen!$J$3:$L$39,2,0),0)</f>
        <v>0</v>
      </c>
      <c r="O1210" s="570">
        <f>IFERROR(VLOOKUP($C1210,Listen!$J$3:$L$39,3,0),0)</f>
        <v>0</v>
      </c>
      <c r="P1210" s="453">
        <f t="shared" si="274"/>
        <v>0</v>
      </c>
      <c r="Q1210" s="453">
        <f t="shared" si="287"/>
        <v>0</v>
      </c>
      <c r="R1210" s="453">
        <f t="shared" si="287"/>
        <v>0</v>
      </c>
      <c r="S1210" s="453">
        <f t="shared" si="287"/>
        <v>0</v>
      </c>
      <c r="T1210" s="453">
        <f t="shared" si="287"/>
        <v>0</v>
      </c>
      <c r="U1210" s="453">
        <f t="shared" si="287"/>
        <v>0</v>
      </c>
      <c r="V1210" s="453">
        <f t="shared" si="287"/>
        <v>0</v>
      </c>
      <c r="W1210" s="384">
        <f t="shared" si="284"/>
        <v>0</v>
      </c>
      <c r="X1210" s="565">
        <f>IF(D1210='A. Allgemeine Informationen'!$C$17,$M1210-Y1210,HLOOKUP('A. Allgemeine Informationen'!$C$17-1,$Z$1:$AF$2005,ROW(D1210),FALSE)-$Y1210)</f>
        <v>0</v>
      </c>
      <c r="Y1210" s="384">
        <f>HLOOKUP('A. Allgemeine Informationen'!$C$17,$Z$1:$AF$2005,ROW(D1210),FALSE)</f>
        <v>0</v>
      </c>
      <c r="Z1210" s="565">
        <f t="shared" si="275"/>
        <v>0</v>
      </c>
      <c r="AA1210" s="565">
        <f t="shared" si="276"/>
        <v>0</v>
      </c>
      <c r="AB1210" s="565">
        <f t="shared" si="277"/>
        <v>0</v>
      </c>
      <c r="AC1210" s="565">
        <f t="shared" si="278"/>
        <v>0</v>
      </c>
      <c r="AD1210" s="572">
        <f t="shared" si="279"/>
        <v>0</v>
      </c>
      <c r="AE1210" s="560">
        <f t="shared" si="280"/>
        <v>0</v>
      </c>
      <c r="AF1210" s="561">
        <f t="shared" si="281"/>
        <v>0</v>
      </c>
      <c r="AG1210" s="562"/>
    </row>
    <row r="1211" spans="2:33" s="418" customFormat="1" ht="15" customHeight="1" x14ac:dyDescent="0.2">
      <c r="B1211" s="554"/>
      <c r="C1211" s="382"/>
      <c r="D1211" s="383"/>
      <c r="E1211" s="381"/>
      <c r="F1211" s="1040"/>
      <c r="G1211" s="1038"/>
      <c r="H1211" s="1041"/>
      <c r="I1211" s="381"/>
      <c r="J1211" s="568">
        <f t="shared" si="273"/>
        <v>0</v>
      </c>
      <c r="K1211" s="381"/>
      <c r="L1211" s="381"/>
      <c r="M1211" s="568">
        <f t="shared" si="282"/>
        <v>0</v>
      </c>
      <c r="N1211" s="570">
        <f>IFERROR(VLOOKUP($C1211,Listen!$J$3:$L$39,2,0),0)</f>
        <v>0</v>
      </c>
      <c r="O1211" s="570">
        <f>IFERROR(VLOOKUP($C1211,Listen!$J$3:$L$39,3,0),0)</f>
        <v>0</v>
      </c>
      <c r="P1211" s="453">
        <f t="shared" si="274"/>
        <v>0</v>
      </c>
      <c r="Q1211" s="453">
        <f t="shared" si="287"/>
        <v>0</v>
      </c>
      <c r="R1211" s="453">
        <f t="shared" si="287"/>
        <v>0</v>
      </c>
      <c r="S1211" s="453">
        <f t="shared" si="287"/>
        <v>0</v>
      </c>
      <c r="T1211" s="453">
        <f t="shared" si="287"/>
        <v>0</v>
      </c>
      <c r="U1211" s="453">
        <f t="shared" si="287"/>
        <v>0</v>
      </c>
      <c r="V1211" s="453">
        <f t="shared" si="287"/>
        <v>0</v>
      </c>
      <c r="W1211" s="384">
        <f t="shared" si="284"/>
        <v>0</v>
      </c>
      <c r="X1211" s="565">
        <f>IF(D1211='A. Allgemeine Informationen'!$C$17,$M1211-Y1211,HLOOKUP('A. Allgemeine Informationen'!$C$17-1,$Z$1:$AF$2005,ROW(D1211),FALSE)-$Y1211)</f>
        <v>0</v>
      </c>
      <c r="Y1211" s="384">
        <f>HLOOKUP('A. Allgemeine Informationen'!$C$17,$Z$1:$AF$2005,ROW(D1211),FALSE)</f>
        <v>0</v>
      </c>
      <c r="Z1211" s="565">
        <f t="shared" si="275"/>
        <v>0</v>
      </c>
      <c r="AA1211" s="565">
        <f t="shared" si="276"/>
        <v>0</v>
      </c>
      <c r="AB1211" s="565">
        <f t="shared" si="277"/>
        <v>0</v>
      </c>
      <c r="AC1211" s="565">
        <f t="shared" si="278"/>
        <v>0</v>
      </c>
      <c r="AD1211" s="572">
        <f t="shared" si="279"/>
        <v>0</v>
      </c>
      <c r="AE1211" s="560">
        <f t="shared" si="280"/>
        <v>0</v>
      </c>
      <c r="AF1211" s="561">
        <f t="shared" si="281"/>
        <v>0</v>
      </c>
      <c r="AG1211" s="562"/>
    </row>
    <row r="1212" spans="2:33" s="418" customFormat="1" ht="15" customHeight="1" x14ac:dyDescent="0.2">
      <c r="B1212" s="554"/>
      <c r="C1212" s="382"/>
      <c r="D1212" s="383"/>
      <c r="E1212" s="381"/>
      <c r="F1212" s="1040"/>
      <c r="G1212" s="1038"/>
      <c r="H1212" s="1041"/>
      <c r="I1212" s="381"/>
      <c r="J1212" s="568">
        <f t="shared" si="273"/>
        <v>0</v>
      </c>
      <c r="K1212" s="381"/>
      <c r="L1212" s="381"/>
      <c r="M1212" s="568">
        <f t="shared" si="282"/>
        <v>0</v>
      </c>
      <c r="N1212" s="570">
        <f>IFERROR(VLOOKUP($C1212,Listen!$J$3:$L$39,2,0),0)</f>
        <v>0</v>
      </c>
      <c r="O1212" s="570">
        <f>IFERROR(VLOOKUP($C1212,Listen!$J$3:$L$39,3,0),0)</f>
        <v>0</v>
      </c>
      <c r="P1212" s="453">
        <f t="shared" si="274"/>
        <v>0</v>
      </c>
      <c r="Q1212" s="453">
        <f t="shared" si="287"/>
        <v>0</v>
      </c>
      <c r="R1212" s="453">
        <f t="shared" si="287"/>
        <v>0</v>
      </c>
      <c r="S1212" s="453">
        <f t="shared" si="287"/>
        <v>0</v>
      </c>
      <c r="T1212" s="453">
        <f t="shared" si="287"/>
        <v>0</v>
      </c>
      <c r="U1212" s="453">
        <f t="shared" si="287"/>
        <v>0</v>
      </c>
      <c r="V1212" s="453">
        <f t="shared" si="287"/>
        <v>0</v>
      </c>
      <c r="W1212" s="384">
        <f t="shared" si="284"/>
        <v>0</v>
      </c>
      <c r="X1212" s="565">
        <f>IF(D1212='A. Allgemeine Informationen'!$C$17,$M1212-Y1212,HLOOKUP('A. Allgemeine Informationen'!$C$17-1,$Z$1:$AF$2005,ROW(D1212),FALSE)-$Y1212)</f>
        <v>0</v>
      </c>
      <c r="Y1212" s="384">
        <f>HLOOKUP('A. Allgemeine Informationen'!$C$17,$Z$1:$AF$2005,ROW(D1212),FALSE)</f>
        <v>0</v>
      </c>
      <c r="Z1212" s="565">
        <f t="shared" si="275"/>
        <v>0</v>
      </c>
      <c r="AA1212" s="565">
        <f t="shared" si="276"/>
        <v>0</v>
      </c>
      <c r="AB1212" s="565">
        <f t="shared" si="277"/>
        <v>0</v>
      </c>
      <c r="AC1212" s="565">
        <f t="shared" si="278"/>
        <v>0</v>
      </c>
      <c r="AD1212" s="572">
        <f t="shared" si="279"/>
        <v>0</v>
      </c>
      <c r="AE1212" s="560">
        <f t="shared" si="280"/>
        <v>0</v>
      </c>
      <c r="AF1212" s="561">
        <f t="shared" si="281"/>
        <v>0</v>
      </c>
      <c r="AG1212" s="562"/>
    </row>
    <row r="1213" spans="2:33" s="418" customFormat="1" ht="15" customHeight="1" x14ac:dyDescent="0.2">
      <c r="B1213" s="554"/>
      <c r="C1213" s="382"/>
      <c r="D1213" s="383"/>
      <c r="E1213" s="381"/>
      <c r="F1213" s="1040"/>
      <c r="G1213" s="1038"/>
      <c r="H1213" s="1041"/>
      <c r="I1213" s="381"/>
      <c r="J1213" s="568">
        <f t="shared" si="273"/>
        <v>0</v>
      </c>
      <c r="K1213" s="381"/>
      <c r="L1213" s="381"/>
      <c r="M1213" s="568">
        <f t="shared" si="282"/>
        <v>0</v>
      </c>
      <c r="N1213" s="570">
        <f>IFERROR(VLOOKUP($C1213,Listen!$J$3:$L$39,2,0),0)</f>
        <v>0</v>
      </c>
      <c r="O1213" s="570">
        <f>IFERROR(VLOOKUP($C1213,Listen!$J$3:$L$39,3,0),0)</f>
        <v>0</v>
      </c>
      <c r="P1213" s="453">
        <f t="shared" si="274"/>
        <v>0</v>
      </c>
      <c r="Q1213" s="453">
        <f t="shared" si="287"/>
        <v>0</v>
      </c>
      <c r="R1213" s="453">
        <f t="shared" si="287"/>
        <v>0</v>
      </c>
      <c r="S1213" s="453">
        <f t="shared" si="287"/>
        <v>0</v>
      </c>
      <c r="T1213" s="453">
        <f t="shared" si="287"/>
        <v>0</v>
      </c>
      <c r="U1213" s="453">
        <f t="shared" si="287"/>
        <v>0</v>
      </c>
      <c r="V1213" s="453">
        <f t="shared" si="287"/>
        <v>0</v>
      </c>
      <c r="W1213" s="384">
        <f t="shared" si="284"/>
        <v>0</v>
      </c>
      <c r="X1213" s="565">
        <f>IF(D1213='A. Allgemeine Informationen'!$C$17,$M1213-Y1213,HLOOKUP('A. Allgemeine Informationen'!$C$17-1,$Z$1:$AF$2005,ROW(D1213),FALSE)-$Y1213)</f>
        <v>0</v>
      </c>
      <c r="Y1213" s="384">
        <f>HLOOKUP('A. Allgemeine Informationen'!$C$17,$Z$1:$AF$2005,ROW(D1213),FALSE)</f>
        <v>0</v>
      </c>
      <c r="Z1213" s="565">
        <f t="shared" si="275"/>
        <v>0</v>
      </c>
      <c r="AA1213" s="565">
        <f t="shared" si="276"/>
        <v>0</v>
      </c>
      <c r="AB1213" s="565">
        <f t="shared" si="277"/>
        <v>0</v>
      </c>
      <c r="AC1213" s="565">
        <f t="shared" si="278"/>
        <v>0</v>
      </c>
      <c r="AD1213" s="572">
        <f t="shared" si="279"/>
        <v>0</v>
      </c>
      <c r="AE1213" s="560">
        <f t="shared" si="280"/>
        <v>0</v>
      </c>
      <c r="AF1213" s="561">
        <f t="shared" si="281"/>
        <v>0</v>
      </c>
      <c r="AG1213" s="562"/>
    </row>
    <row r="1214" spans="2:33" s="418" customFormat="1" ht="15" customHeight="1" x14ac:dyDescent="0.2">
      <c r="B1214" s="554"/>
      <c r="C1214" s="382"/>
      <c r="D1214" s="383"/>
      <c r="E1214" s="381"/>
      <c r="F1214" s="1040"/>
      <c r="G1214" s="1038"/>
      <c r="H1214" s="1041"/>
      <c r="I1214" s="381"/>
      <c r="J1214" s="568">
        <f t="shared" si="273"/>
        <v>0</v>
      </c>
      <c r="K1214" s="381"/>
      <c r="L1214" s="381"/>
      <c r="M1214" s="568">
        <f t="shared" si="282"/>
        <v>0</v>
      </c>
      <c r="N1214" s="570">
        <f>IFERROR(VLOOKUP($C1214,Listen!$J$3:$L$39,2,0),0)</f>
        <v>0</v>
      </c>
      <c r="O1214" s="570">
        <f>IFERROR(VLOOKUP($C1214,Listen!$J$3:$L$39,3,0),0)</f>
        <v>0</v>
      </c>
      <c r="P1214" s="453">
        <f t="shared" si="274"/>
        <v>0</v>
      </c>
      <c r="Q1214" s="453">
        <f t="shared" si="287"/>
        <v>0</v>
      </c>
      <c r="R1214" s="453">
        <f t="shared" si="287"/>
        <v>0</v>
      </c>
      <c r="S1214" s="453">
        <f t="shared" si="287"/>
        <v>0</v>
      </c>
      <c r="T1214" s="453">
        <f t="shared" si="287"/>
        <v>0</v>
      </c>
      <c r="U1214" s="453">
        <f t="shared" si="287"/>
        <v>0</v>
      </c>
      <c r="V1214" s="453">
        <f t="shared" si="287"/>
        <v>0</v>
      </c>
      <c r="W1214" s="384">
        <f t="shared" si="284"/>
        <v>0</v>
      </c>
      <c r="X1214" s="565">
        <f>IF(D1214='A. Allgemeine Informationen'!$C$17,$M1214-Y1214,HLOOKUP('A. Allgemeine Informationen'!$C$17-1,$Z$1:$AF$2005,ROW(D1214),FALSE)-$Y1214)</f>
        <v>0</v>
      </c>
      <c r="Y1214" s="384">
        <f>HLOOKUP('A. Allgemeine Informationen'!$C$17,$Z$1:$AF$2005,ROW(D1214),FALSE)</f>
        <v>0</v>
      </c>
      <c r="Z1214" s="565">
        <f t="shared" si="275"/>
        <v>0</v>
      </c>
      <c r="AA1214" s="565">
        <f t="shared" si="276"/>
        <v>0</v>
      </c>
      <c r="AB1214" s="565">
        <f t="shared" si="277"/>
        <v>0</v>
      </c>
      <c r="AC1214" s="565">
        <f t="shared" si="278"/>
        <v>0</v>
      </c>
      <c r="AD1214" s="572">
        <f t="shared" si="279"/>
        <v>0</v>
      </c>
      <c r="AE1214" s="560">
        <f t="shared" si="280"/>
        <v>0</v>
      </c>
      <c r="AF1214" s="561">
        <f t="shared" si="281"/>
        <v>0</v>
      </c>
      <c r="AG1214" s="562"/>
    </row>
    <row r="1215" spans="2:33" s="418" customFormat="1" ht="15" customHeight="1" x14ac:dyDescent="0.2">
      <c r="B1215" s="554"/>
      <c r="C1215" s="382"/>
      <c r="D1215" s="383"/>
      <c r="E1215" s="381"/>
      <c r="F1215" s="1040"/>
      <c r="G1215" s="1038"/>
      <c r="H1215" s="1041"/>
      <c r="I1215" s="381"/>
      <c r="J1215" s="568">
        <f t="shared" si="273"/>
        <v>0</v>
      </c>
      <c r="K1215" s="381"/>
      <c r="L1215" s="381"/>
      <c r="M1215" s="568">
        <f t="shared" si="282"/>
        <v>0</v>
      </c>
      <c r="N1215" s="570">
        <f>IFERROR(VLOOKUP($C1215,Listen!$J$3:$L$39,2,0),0)</f>
        <v>0</v>
      </c>
      <c r="O1215" s="570">
        <f>IFERROR(VLOOKUP($C1215,Listen!$J$3:$L$39,3,0),0)</f>
        <v>0</v>
      </c>
      <c r="P1215" s="453">
        <f t="shared" si="274"/>
        <v>0</v>
      </c>
      <c r="Q1215" s="453">
        <f t="shared" si="287"/>
        <v>0</v>
      </c>
      <c r="R1215" s="453">
        <f t="shared" si="287"/>
        <v>0</v>
      </c>
      <c r="S1215" s="453">
        <f t="shared" si="287"/>
        <v>0</v>
      </c>
      <c r="T1215" s="453">
        <f t="shared" si="287"/>
        <v>0</v>
      </c>
      <c r="U1215" s="453">
        <f t="shared" si="287"/>
        <v>0</v>
      </c>
      <c r="V1215" s="453">
        <f t="shared" si="287"/>
        <v>0</v>
      </c>
      <c r="W1215" s="384">
        <f t="shared" si="284"/>
        <v>0</v>
      </c>
      <c r="X1215" s="565">
        <f>IF(D1215='A. Allgemeine Informationen'!$C$17,$M1215-Y1215,HLOOKUP('A. Allgemeine Informationen'!$C$17-1,$Z$1:$AF$2005,ROW(D1215),FALSE)-$Y1215)</f>
        <v>0</v>
      </c>
      <c r="Y1215" s="384">
        <f>HLOOKUP('A. Allgemeine Informationen'!$C$17,$Z$1:$AF$2005,ROW(D1215),FALSE)</f>
        <v>0</v>
      </c>
      <c r="Z1215" s="565">
        <f t="shared" si="275"/>
        <v>0</v>
      </c>
      <c r="AA1215" s="565">
        <f t="shared" si="276"/>
        <v>0</v>
      </c>
      <c r="AB1215" s="565">
        <f t="shared" si="277"/>
        <v>0</v>
      </c>
      <c r="AC1215" s="565">
        <f t="shared" si="278"/>
        <v>0</v>
      </c>
      <c r="AD1215" s="572">
        <f t="shared" si="279"/>
        <v>0</v>
      </c>
      <c r="AE1215" s="560">
        <f t="shared" si="280"/>
        <v>0</v>
      </c>
      <c r="AF1215" s="561">
        <f t="shared" si="281"/>
        <v>0</v>
      </c>
      <c r="AG1215" s="562"/>
    </row>
    <row r="1216" spans="2:33" s="418" customFormat="1" ht="15" customHeight="1" x14ac:dyDescent="0.2">
      <c r="B1216" s="554"/>
      <c r="C1216" s="382"/>
      <c r="D1216" s="383"/>
      <c r="E1216" s="381"/>
      <c r="F1216" s="1040"/>
      <c r="G1216" s="1038"/>
      <c r="H1216" s="1041"/>
      <c r="I1216" s="381"/>
      <c r="J1216" s="568">
        <f t="shared" si="273"/>
        <v>0</v>
      </c>
      <c r="K1216" s="381"/>
      <c r="L1216" s="381"/>
      <c r="M1216" s="568">
        <f t="shared" si="282"/>
        <v>0</v>
      </c>
      <c r="N1216" s="570">
        <f>IFERROR(VLOOKUP($C1216,Listen!$J$3:$L$39,2,0),0)</f>
        <v>0</v>
      </c>
      <c r="O1216" s="570">
        <f>IFERROR(VLOOKUP($C1216,Listen!$J$3:$L$39,3,0),0)</f>
        <v>0</v>
      </c>
      <c r="P1216" s="453">
        <f t="shared" si="274"/>
        <v>0</v>
      </c>
      <c r="Q1216" s="453">
        <f t="shared" si="287"/>
        <v>0</v>
      </c>
      <c r="R1216" s="453">
        <f t="shared" si="287"/>
        <v>0</v>
      </c>
      <c r="S1216" s="453">
        <f t="shared" si="287"/>
        <v>0</v>
      </c>
      <c r="T1216" s="453">
        <f t="shared" si="287"/>
        <v>0</v>
      </c>
      <c r="U1216" s="453">
        <f t="shared" si="287"/>
        <v>0</v>
      </c>
      <c r="V1216" s="453">
        <f t="shared" si="287"/>
        <v>0</v>
      </c>
      <c r="W1216" s="384">
        <f t="shared" si="284"/>
        <v>0</v>
      </c>
      <c r="X1216" s="565">
        <f>IF(D1216='A. Allgemeine Informationen'!$C$17,$M1216-Y1216,HLOOKUP('A. Allgemeine Informationen'!$C$17-1,$Z$1:$AF$2005,ROW(D1216),FALSE)-$Y1216)</f>
        <v>0</v>
      </c>
      <c r="Y1216" s="384">
        <f>HLOOKUP('A. Allgemeine Informationen'!$C$17,$Z$1:$AF$2005,ROW(D1216),FALSE)</f>
        <v>0</v>
      </c>
      <c r="Z1216" s="565">
        <f t="shared" si="275"/>
        <v>0</v>
      </c>
      <c r="AA1216" s="565">
        <f t="shared" si="276"/>
        <v>0</v>
      </c>
      <c r="AB1216" s="565">
        <f t="shared" si="277"/>
        <v>0</v>
      </c>
      <c r="AC1216" s="565">
        <f t="shared" si="278"/>
        <v>0</v>
      </c>
      <c r="AD1216" s="572">
        <f t="shared" si="279"/>
        <v>0</v>
      </c>
      <c r="AE1216" s="560">
        <f t="shared" si="280"/>
        <v>0</v>
      </c>
      <c r="AF1216" s="561">
        <f t="shared" si="281"/>
        <v>0</v>
      </c>
      <c r="AG1216" s="562"/>
    </row>
    <row r="1217" spans="2:33" s="418" customFormat="1" ht="15" customHeight="1" x14ac:dyDescent="0.2">
      <c r="B1217" s="554"/>
      <c r="C1217" s="382"/>
      <c r="D1217" s="383"/>
      <c r="E1217" s="381"/>
      <c r="F1217" s="1040"/>
      <c r="G1217" s="1038"/>
      <c r="H1217" s="1041"/>
      <c r="I1217" s="381"/>
      <c r="J1217" s="568">
        <f t="shared" si="273"/>
        <v>0</v>
      </c>
      <c r="K1217" s="381"/>
      <c r="L1217" s="381"/>
      <c r="M1217" s="568">
        <f t="shared" si="282"/>
        <v>0</v>
      </c>
      <c r="N1217" s="570">
        <f>IFERROR(VLOOKUP($C1217,Listen!$J$3:$L$39,2,0),0)</f>
        <v>0</v>
      </c>
      <c r="O1217" s="570">
        <f>IFERROR(VLOOKUP($C1217,Listen!$J$3:$L$39,3,0),0)</f>
        <v>0</v>
      </c>
      <c r="P1217" s="453">
        <f t="shared" si="274"/>
        <v>0</v>
      </c>
      <c r="Q1217" s="453">
        <f t="shared" si="287"/>
        <v>0</v>
      </c>
      <c r="R1217" s="453">
        <f t="shared" si="287"/>
        <v>0</v>
      </c>
      <c r="S1217" s="453">
        <f t="shared" si="287"/>
        <v>0</v>
      </c>
      <c r="T1217" s="453">
        <f t="shared" si="287"/>
        <v>0</v>
      </c>
      <c r="U1217" s="453">
        <f t="shared" si="287"/>
        <v>0</v>
      </c>
      <c r="V1217" s="453">
        <f t="shared" si="287"/>
        <v>0</v>
      </c>
      <c r="W1217" s="384">
        <f t="shared" si="284"/>
        <v>0</v>
      </c>
      <c r="X1217" s="565">
        <f>IF(D1217='A. Allgemeine Informationen'!$C$17,$M1217-Y1217,HLOOKUP('A. Allgemeine Informationen'!$C$17-1,$Z$1:$AF$2005,ROW(D1217),FALSE)-$Y1217)</f>
        <v>0</v>
      </c>
      <c r="Y1217" s="384">
        <f>HLOOKUP('A. Allgemeine Informationen'!$C$17,$Z$1:$AF$2005,ROW(D1217),FALSE)</f>
        <v>0</v>
      </c>
      <c r="Z1217" s="565">
        <f t="shared" si="275"/>
        <v>0</v>
      </c>
      <c r="AA1217" s="565">
        <f t="shared" si="276"/>
        <v>0</v>
      </c>
      <c r="AB1217" s="565">
        <f t="shared" si="277"/>
        <v>0</v>
      </c>
      <c r="AC1217" s="565">
        <f t="shared" si="278"/>
        <v>0</v>
      </c>
      <c r="AD1217" s="572">
        <f t="shared" si="279"/>
        <v>0</v>
      </c>
      <c r="AE1217" s="560">
        <f t="shared" si="280"/>
        <v>0</v>
      </c>
      <c r="AF1217" s="561">
        <f t="shared" si="281"/>
        <v>0</v>
      </c>
      <c r="AG1217" s="562"/>
    </row>
    <row r="1218" spans="2:33" s="418" customFormat="1" ht="15" customHeight="1" x14ac:dyDescent="0.2">
      <c r="B1218" s="554"/>
      <c r="C1218" s="382"/>
      <c r="D1218" s="383"/>
      <c r="E1218" s="381"/>
      <c r="F1218" s="1040"/>
      <c r="G1218" s="1038"/>
      <c r="H1218" s="1041"/>
      <c r="I1218" s="381"/>
      <c r="J1218" s="568">
        <f t="shared" si="273"/>
        <v>0</v>
      </c>
      <c r="K1218" s="381"/>
      <c r="L1218" s="381"/>
      <c r="M1218" s="568">
        <f t="shared" si="282"/>
        <v>0</v>
      </c>
      <c r="N1218" s="570">
        <f>IFERROR(VLOOKUP($C1218,Listen!$J$3:$L$39,2,0),0)</f>
        <v>0</v>
      </c>
      <c r="O1218" s="570">
        <f>IFERROR(VLOOKUP($C1218,Listen!$J$3:$L$39,3,0),0)</f>
        <v>0</v>
      </c>
      <c r="P1218" s="453">
        <f t="shared" si="274"/>
        <v>0</v>
      </c>
      <c r="Q1218" s="453">
        <f t="shared" si="287"/>
        <v>0</v>
      </c>
      <c r="R1218" s="453">
        <f t="shared" si="287"/>
        <v>0</v>
      </c>
      <c r="S1218" s="453">
        <f t="shared" si="287"/>
        <v>0</v>
      </c>
      <c r="T1218" s="453">
        <f t="shared" si="287"/>
        <v>0</v>
      </c>
      <c r="U1218" s="453">
        <f t="shared" si="287"/>
        <v>0</v>
      </c>
      <c r="V1218" s="453">
        <f t="shared" si="287"/>
        <v>0</v>
      </c>
      <c r="W1218" s="384">
        <f t="shared" si="284"/>
        <v>0</v>
      </c>
      <c r="X1218" s="565">
        <f>IF(D1218='A. Allgemeine Informationen'!$C$17,$M1218-Y1218,HLOOKUP('A. Allgemeine Informationen'!$C$17-1,$Z$1:$AF$2005,ROW(D1218),FALSE)-$Y1218)</f>
        <v>0</v>
      </c>
      <c r="Y1218" s="384">
        <f>HLOOKUP('A. Allgemeine Informationen'!$C$17,$Z$1:$AF$2005,ROW(D1218),FALSE)</f>
        <v>0</v>
      </c>
      <c r="Z1218" s="565">
        <f t="shared" si="275"/>
        <v>0</v>
      </c>
      <c r="AA1218" s="565">
        <f t="shared" si="276"/>
        <v>0</v>
      </c>
      <c r="AB1218" s="565">
        <f t="shared" si="277"/>
        <v>0</v>
      </c>
      <c r="AC1218" s="565">
        <f t="shared" si="278"/>
        <v>0</v>
      </c>
      <c r="AD1218" s="572">
        <f t="shared" si="279"/>
        <v>0</v>
      </c>
      <c r="AE1218" s="560">
        <f t="shared" si="280"/>
        <v>0</v>
      </c>
      <c r="AF1218" s="561">
        <f t="shared" si="281"/>
        <v>0</v>
      </c>
      <c r="AG1218" s="562"/>
    </row>
    <row r="1219" spans="2:33" s="418" customFormat="1" ht="15" customHeight="1" x14ac:dyDescent="0.2">
      <c r="B1219" s="554"/>
      <c r="C1219" s="382"/>
      <c r="D1219" s="383"/>
      <c r="E1219" s="381"/>
      <c r="F1219" s="1040"/>
      <c r="G1219" s="1038"/>
      <c r="H1219" s="1041"/>
      <c r="I1219" s="381"/>
      <c r="J1219" s="568">
        <f t="shared" si="273"/>
        <v>0</v>
      </c>
      <c r="K1219" s="381"/>
      <c r="L1219" s="381"/>
      <c r="M1219" s="568">
        <f t="shared" si="282"/>
        <v>0</v>
      </c>
      <c r="N1219" s="570">
        <f>IFERROR(VLOOKUP($C1219,Listen!$J$3:$L$39,2,0),0)</f>
        <v>0</v>
      </c>
      <c r="O1219" s="570">
        <f>IFERROR(VLOOKUP($C1219,Listen!$J$3:$L$39,3,0),0)</f>
        <v>0</v>
      </c>
      <c r="P1219" s="453">
        <f t="shared" si="274"/>
        <v>0</v>
      </c>
      <c r="Q1219" s="453">
        <f t="shared" si="287"/>
        <v>0</v>
      </c>
      <c r="R1219" s="453">
        <f t="shared" si="287"/>
        <v>0</v>
      </c>
      <c r="S1219" s="453">
        <f t="shared" si="287"/>
        <v>0</v>
      </c>
      <c r="T1219" s="453">
        <f t="shared" si="287"/>
        <v>0</v>
      </c>
      <c r="U1219" s="453">
        <f t="shared" si="287"/>
        <v>0</v>
      </c>
      <c r="V1219" s="453">
        <f t="shared" si="287"/>
        <v>0</v>
      </c>
      <c r="W1219" s="384">
        <f t="shared" si="284"/>
        <v>0</v>
      </c>
      <c r="X1219" s="565">
        <f>IF(D1219='A. Allgemeine Informationen'!$C$17,$M1219-Y1219,HLOOKUP('A. Allgemeine Informationen'!$C$17-1,$Z$1:$AF$2005,ROW(D1219),FALSE)-$Y1219)</f>
        <v>0</v>
      </c>
      <c r="Y1219" s="384">
        <f>HLOOKUP('A. Allgemeine Informationen'!$C$17,$Z$1:$AF$2005,ROW(D1219),FALSE)</f>
        <v>0</v>
      </c>
      <c r="Z1219" s="565">
        <f t="shared" si="275"/>
        <v>0</v>
      </c>
      <c r="AA1219" s="565">
        <f t="shared" si="276"/>
        <v>0</v>
      </c>
      <c r="AB1219" s="565">
        <f t="shared" si="277"/>
        <v>0</v>
      </c>
      <c r="AC1219" s="565">
        <f t="shared" si="278"/>
        <v>0</v>
      </c>
      <c r="AD1219" s="572">
        <f t="shared" si="279"/>
        <v>0</v>
      </c>
      <c r="AE1219" s="560">
        <f t="shared" si="280"/>
        <v>0</v>
      </c>
      <c r="AF1219" s="561">
        <f t="shared" si="281"/>
        <v>0</v>
      </c>
      <c r="AG1219" s="562"/>
    </row>
    <row r="1220" spans="2:33" s="418" customFormat="1" ht="15" customHeight="1" x14ac:dyDescent="0.2">
      <c r="B1220" s="554"/>
      <c r="C1220" s="382"/>
      <c r="D1220" s="383"/>
      <c r="E1220" s="381"/>
      <c r="F1220" s="1040"/>
      <c r="G1220" s="1038"/>
      <c r="H1220" s="1041"/>
      <c r="I1220" s="381"/>
      <c r="J1220" s="568">
        <f t="shared" si="273"/>
        <v>0</v>
      </c>
      <c r="K1220" s="381"/>
      <c r="L1220" s="381"/>
      <c r="M1220" s="568">
        <f t="shared" si="282"/>
        <v>0</v>
      </c>
      <c r="N1220" s="570">
        <f>IFERROR(VLOOKUP($C1220,Listen!$J$3:$L$39,2,0),0)</f>
        <v>0</v>
      </c>
      <c r="O1220" s="570">
        <f>IFERROR(VLOOKUP($C1220,Listen!$J$3:$L$39,3,0),0)</f>
        <v>0</v>
      </c>
      <c r="P1220" s="453">
        <f t="shared" si="274"/>
        <v>0</v>
      </c>
      <c r="Q1220" s="453">
        <f t="shared" si="287"/>
        <v>0</v>
      </c>
      <c r="R1220" s="453">
        <f t="shared" si="287"/>
        <v>0</v>
      </c>
      <c r="S1220" s="453">
        <f t="shared" si="287"/>
        <v>0</v>
      </c>
      <c r="T1220" s="453">
        <f t="shared" si="287"/>
        <v>0</v>
      </c>
      <c r="U1220" s="453">
        <f t="shared" si="287"/>
        <v>0</v>
      </c>
      <c r="V1220" s="453">
        <f t="shared" si="287"/>
        <v>0</v>
      </c>
      <c r="W1220" s="384">
        <f t="shared" si="284"/>
        <v>0</v>
      </c>
      <c r="X1220" s="565">
        <f>IF(D1220='A. Allgemeine Informationen'!$C$17,$M1220-Y1220,HLOOKUP('A. Allgemeine Informationen'!$C$17-1,$Z$1:$AF$2005,ROW(D1220),FALSE)-$Y1220)</f>
        <v>0</v>
      </c>
      <c r="Y1220" s="384">
        <f>HLOOKUP('A. Allgemeine Informationen'!$C$17,$Z$1:$AF$2005,ROW(D1220),FALSE)</f>
        <v>0</v>
      </c>
      <c r="Z1220" s="565">
        <f t="shared" si="275"/>
        <v>0</v>
      </c>
      <c r="AA1220" s="565">
        <f t="shared" si="276"/>
        <v>0</v>
      </c>
      <c r="AB1220" s="565">
        <f t="shared" si="277"/>
        <v>0</v>
      </c>
      <c r="AC1220" s="565">
        <f t="shared" si="278"/>
        <v>0</v>
      </c>
      <c r="AD1220" s="572">
        <f t="shared" si="279"/>
        <v>0</v>
      </c>
      <c r="AE1220" s="560">
        <f t="shared" si="280"/>
        <v>0</v>
      </c>
      <c r="AF1220" s="561">
        <f t="shared" si="281"/>
        <v>0</v>
      </c>
      <c r="AG1220" s="562"/>
    </row>
    <row r="1221" spans="2:33" s="418" customFormat="1" ht="15" customHeight="1" x14ac:dyDescent="0.2">
      <c r="B1221" s="554"/>
      <c r="C1221" s="382"/>
      <c r="D1221" s="383"/>
      <c r="E1221" s="381"/>
      <c r="F1221" s="1040"/>
      <c r="G1221" s="1038"/>
      <c r="H1221" s="1041"/>
      <c r="I1221" s="381"/>
      <c r="J1221" s="568">
        <f t="shared" si="273"/>
        <v>0</v>
      </c>
      <c r="K1221" s="381"/>
      <c r="L1221" s="381"/>
      <c r="M1221" s="568">
        <f t="shared" si="282"/>
        <v>0</v>
      </c>
      <c r="N1221" s="570">
        <f>IFERROR(VLOOKUP($C1221,Listen!$J$3:$L$39,2,0),0)</f>
        <v>0</v>
      </c>
      <c r="O1221" s="570">
        <f>IFERROR(VLOOKUP($C1221,Listen!$J$3:$L$39,3,0),0)</f>
        <v>0</v>
      </c>
      <c r="P1221" s="453">
        <f t="shared" si="274"/>
        <v>0</v>
      </c>
      <c r="Q1221" s="453">
        <f t="shared" si="287"/>
        <v>0</v>
      </c>
      <c r="R1221" s="453">
        <f t="shared" si="287"/>
        <v>0</v>
      </c>
      <c r="S1221" s="453">
        <f t="shared" si="287"/>
        <v>0</v>
      </c>
      <c r="T1221" s="453">
        <f t="shared" si="287"/>
        <v>0</v>
      </c>
      <c r="U1221" s="453">
        <f t="shared" si="287"/>
        <v>0</v>
      </c>
      <c r="V1221" s="453">
        <f t="shared" si="287"/>
        <v>0</v>
      </c>
      <c r="W1221" s="384">
        <f t="shared" si="284"/>
        <v>0</v>
      </c>
      <c r="X1221" s="565">
        <f>IF(D1221='A. Allgemeine Informationen'!$C$17,$M1221-Y1221,HLOOKUP('A. Allgemeine Informationen'!$C$17-1,$Z$1:$AF$2005,ROW(D1221),FALSE)-$Y1221)</f>
        <v>0</v>
      </c>
      <c r="Y1221" s="384">
        <f>HLOOKUP('A. Allgemeine Informationen'!$C$17,$Z$1:$AF$2005,ROW(D1221),FALSE)</f>
        <v>0</v>
      </c>
      <c r="Z1221" s="565">
        <f t="shared" si="275"/>
        <v>0</v>
      </c>
      <c r="AA1221" s="565">
        <f t="shared" si="276"/>
        <v>0</v>
      </c>
      <c r="AB1221" s="565">
        <f t="shared" si="277"/>
        <v>0</v>
      </c>
      <c r="AC1221" s="565">
        <f t="shared" si="278"/>
        <v>0</v>
      </c>
      <c r="AD1221" s="572">
        <f t="shared" si="279"/>
        <v>0</v>
      </c>
      <c r="AE1221" s="560">
        <f t="shared" si="280"/>
        <v>0</v>
      </c>
      <c r="AF1221" s="561">
        <f t="shared" si="281"/>
        <v>0</v>
      </c>
      <c r="AG1221" s="562"/>
    </row>
    <row r="1222" spans="2:33" s="418" customFormat="1" ht="15" customHeight="1" x14ac:dyDescent="0.2">
      <c r="B1222" s="554"/>
      <c r="C1222" s="382"/>
      <c r="D1222" s="383"/>
      <c r="E1222" s="381"/>
      <c r="F1222" s="1040"/>
      <c r="G1222" s="1038"/>
      <c r="H1222" s="1041"/>
      <c r="I1222" s="381"/>
      <c r="J1222" s="568">
        <f t="shared" ref="J1222:J1285" si="288">E1222+G1222-I1222</f>
        <v>0</v>
      </c>
      <c r="K1222" s="381"/>
      <c r="L1222" s="381"/>
      <c r="M1222" s="568">
        <f t="shared" si="282"/>
        <v>0</v>
      </c>
      <c r="N1222" s="570">
        <f>IFERROR(VLOOKUP($C1222,Listen!$J$3:$L$39,2,0),0)</f>
        <v>0</v>
      </c>
      <c r="O1222" s="570">
        <f>IFERROR(VLOOKUP($C1222,Listen!$J$3:$L$39,3,0),0)</f>
        <v>0</v>
      </c>
      <c r="P1222" s="453">
        <f t="shared" ref="P1222:P1285" si="289">$N1222</f>
        <v>0</v>
      </c>
      <c r="Q1222" s="453">
        <f t="shared" si="287"/>
        <v>0</v>
      </c>
      <c r="R1222" s="453">
        <f t="shared" si="287"/>
        <v>0</v>
      </c>
      <c r="S1222" s="453">
        <f t="shared" si="287"/>
        <v>0</v>
      </c>
      <c r="T1222" s="453">
        <f t="shared" si="287"/>
        <v>0</v>
      </c>
      <c r="U1222" s="453">
        <f t="shared" si="287"/>
        <v>0</v>
      </c>
      <c r="V1222" s="453">
        <f t="shared" si="287"/>
        <v>0</v>
      </c>
      <c r="W1222" s="384">
        <f t="shared" si="284"/>
        <v>0</v>
      </c>
      <c r="X1222" s="565">
        <f>IF(D1222='A. Allgemeine Informationen'!$C$17,$M1222-Y1222,HLOOKUP('A. Allgemeine Informationen'!$C$17-1,$Z$1:$AF$2005,ROW(D1222),FALSE)-$Y1222)</f>
        <v>0</v>
      </c>
      <c r="Y1222" s="384">
        <f>HLOOKUP('A. Allgemeine Informationen'!$C$17,$Z$1:$AF$2005,ROW(D1222),FALSE)</f>
        <v>0</v>
      </c>
      <c r="Z1222" s="565">
        <f t="shared" ref="Z1222:Z1285" si="290">IF(OR($D1222=0,$M1222=0),0,IF($D1222-$Z$5&lt;1,$M1222-$M1222/P1222*(Z$5-$D1222+1),0))</f>
        <v>0</v>
      </c>
      <c r="AA1222" s="565">
        <f t="shared" ref="AA1222:AA1285" si="291">IF(OR($D1222=0,$M1222=0,Q1222-(AA$5-$D1222)=0),0,IF($D1222-AA$5&lt;0,Z1222-Z1222/(Q1222-(AA$5-$D1222)),IF($D1222-AA$5=0,$M1222-$M1222/Q1222,0)))</f>
        <v>0</v>
      </c>
      <c r="AB1222" s="565">
        <f t="shared" ref="AB1222:AB1285" si="292">IF(OR($D1222=0,$M1222=0,R1222-(AB$5-$D1222)=0),0,IF($D1222-AB$5&lt;0,AA1222-AA1222/(R1222-(AB$5-$D1222)),IF($D1222-AB$5=0,$M1222-$M1222/R1222,0)))</f>
        <v>0</v>
      </c>
      <c r="AC1222" s="565">
        <f t="shared" ref="AC1222:AC1285" si="293">IF(OR($D1222=0,$M1222=0,S1222-(AC$5-$D1222)=0),0,IF($D1222-AC$5&lt;0,AB1222-AB1222/(S1222-(AC$5-$D1222)),IF($D1222-AC$5=0,$M1222-$M1222/S1222,0)))</f>
        <v>0</v>
      </c>
      <c r="AD1222" s="572">
        <f t="shared" ref="AD1222:AD1285" si="294">IF(OR($D1222=0,$M1222=0,T1222-(AD$5-$D1222)=0),0,IF($D1222-AD$5&lt;0,AC1222-AC1222/(T1222-(AD$5-$D1222)),IF($D1222-AD$5=0,$M1222-$M1222/T1222,0)))</f>
        <v>0</v>
      </c>
      <c r="AE1222" s="560">
        <f t="shared" ref="AE1222:AE1285" si="295">IF(OR($D1222=0,$M1222=0,U1222-(AE$5-$D1222)=0),0,IF($D1222-AE$5&lt;0,AD1222-AD1222/(U1222-(AE$5-$D1222)),IF($D1222-AE$5=0,$M1222-$M1222/U1222,0)))</f>
        <v>0</v>
      </c>
      <c r="AF1222" s="561">
        <f t="shared" ref="AF1222:AF1285" si="296">IF(OR($D1222=0,$M1222=0,V1222-(AF$5-$D1222)=0),0,IF($D1222-AF$5&lt;0,AE1222-AE1222/(V1222-(AF$5-$D1222)),IF($D1222-AF$5=0,$M1222-$M1222/V1222,0)))</f>
        <v>0</v>
      </c>
      <c r="AG1222" s="562"/>
    </row>
    <row r="1223" spans="2:33" s="418" customFormat="1" ht="15" customHeight="1" x14ac:dyDescent="0.2">
      <c r="B1223" s="554"/>
      <c r="C1223" s="382"/>
      <c r="D1223" s="383"/>
      <c r="E1223" s="381"/>
      <c r="F1223" s="1040"/>
      <c r="G1223" s="1038"/>
      <c r="H1223" s="1041"/>
      <c r="I1223" s="381"/>
      <c r="J1223" s="568">
        <f t="shared" si="288"/>
        <v>0</v>
      </c>
      <c r="K1223" s="381"/>
      <c r="L1223" s="381"/>
      <c r="M1223" s="568">
        <f t="shared" ref="M1223:M1286" si="297">J1223-K1223</f>
        <v>0</v>
      </c>
      <c r="N1223" s="570">
        <f>IFERROR(VLOOKUP($C1223,Listen!$J$3:$L$39,2,0),0)</f>
        <v>0</v>
      </c>
      <c r="O1223" s="570">
        <f>IFERROR(VLOOKUP($C1223,Listen!$J$3:$L$39,3,0),0)</f>
        <v>0</v>
      </c>
      <c r="P1223" s="453">
        <f t="shared" si="289"/>
        <v>0</v>
      </c>
      <c r="Q1223" s="453">
        <f t="shared" ref="Q1223:V1238" si="298">P1223</f>
        <v>0</v>
      </c>
      <c r="R1223" s="453">
        <f t="shared" si="298"/>
        <v>0</v>
      </c>
      <c r="S1223" s="453">
        <f t="shared" si="298"/>
        <v>0</v>
      </c>
      <c r="T1223" s="453">
        <f t="shared" si="298"/>
        <v>0</v>
      </c>
      <c r="U1223" s="453">
        <f t="shared" si="298"/>
        <v>0</v>
      </c>
      <c r="V1223" s="453">
        <f t="shared" si="298"/>
        <v>0</v>
      </c>
      <c r="W1223" s="384">
        <f t="shared" ref="W1223:W1286" si="299">Y1223+X1223</f>
        <v>0</v>
      </c>
      <c r="X1223" s="565">
        <f>IF(D1223='A. Allgemeine Informationen'!$C$17,$M1223-Y1223,HLOOKUP('A. Allgemeine Informationen'!$C$17-1,$Z$1:$AF$2005,ROW(D1223),FALSE)-$Y1223)</f>
        <v>0</v>
      </c>
      <c r="Y1223" s="384">
        <f>HLOOKUP('A. Allgemeine Informationen'!$C$17,$Z$1:$AF$2005,ROW(D1223),FALSE)</f>
        <v>0</v>
      </c>
      <c r="Z1223" s="565">
        <f t="shared" si="290"/>
        <v>0</v>
      </c>
      <c r="AA1223" s="565">
        <f t="shared" si="291"/>
        <v>0</v>
      </c>
      <c r="AB1223" s="565">
        <f t="shared" si="292"/>
        <v>0</v>
      </c>
      <c r="AC1223" s="565">
        <f t="shared" si="293"/>
        <v>0</v>
      </c>
      <c r="AD1223" s="572">
        <f t="shared" si="294"/>
        <v>0</v>
      </c>
      <c r="AE1223" s="560">
        <f t="shared" si="295"/>
        <v>0</v>
      </c>
      <c r="AF1223" s="561">
        <f t="shared" si="296"/>
        <v>0</v>
      </c>
      <c r="AG1223" s="562"/>
    </row>
    <row r="1224" spans="2:33" s="418" customFormat="1" ht="15" customHeight="1" x14ac:dyDescent="0.2">
      <c r="B1224" s="554"/>
      <c r="C1224" s="382"/>
      <c r="D1224" s="383"/>
      <c r="E1224" s="381"/>
      <c r="F1224" s="1040"/>
      <c r="G1224" s="1038"/>
      <c r="H1224" s="1041"/>
      <c r="I1224" s="381"/>
      <c r="J1224" s="568">
        <f t="shared" si="288"/>
        <v>0</v>
      </c>
      <c r="K1224" s="381"/>
      <c r="L1224" s="381"/>
      <c r="M1224" s="568">
        <f t="shared" si="297"/>
        <v>0</v>
      </c>
      <c r="N1224" s="570">
        <f>IFERROR(VLOOKUP($C1224,Listen!$J$3:$L$39,2,0),0)</f>
        <v>0</v>
      </c>
      <c r="O1224" s="570">
        <f>IFERROR(VLOOKUP($C1224,Listen!$J$3:$L$39,3,0),0)</f>
        <v>0</v>
      </c>
      <c r="P1224" s="453">
        <f t="shared" si="289"/>
        <v>0</v>
      </c>
      <c r="Q1224" s="453">
        <f t="shared" si="298"/>
        <v>0</v>
      </c>
      <c r="R1224" s="453">
        <f t="shared" si="298"/>
        <v>0</v>
      </c>
      <c r="S1224" s="453">
        <f t="shared" si="298"/>
        <v>0</v>
      </c>
      <c r="T1224" s="453">
        <f t="shared" si="298"/>
        <v>0</v>
      </c>
      <c r="U1224" s="453">
        <f t="shared" si="298"/>
        <v>0</v>
      </c>
      <c r="V1224" s="453">
        <f t="shared" si="298"/>
        <v>0</v>
      </c>
      <c r="W1224" s="384">
        <f t="shared" si="299"/>
        <v>0</v>
      </c>
      <c r="X1224" s="565">
        <f>IF(D1224='A. Allgemeine Informationen'!$C$17,$M1224-Y1224,HLOOKUP('A. Allgemeine Informationen'!$C$17-1,$Z$1:$AF$2005,ROW(D1224),FALSE)-$Y1224)</f>
        <v>0</v>
      </c>
      <c r="Y1224" s="384">
        <f>HLOOKUP('A. Allgemeine Informationen'!$C$17,$Z$1:$AF$2005,ROW(D1224),FALSE)</f>
        <v>0</v>
      </c>
      <c r="Z1224" s="565">
        <f t="shared" si="290"/>
        <v>0</v>
      </c>
      <c r="AA1224" s="565">
        <f t="shared" si="291"/>
        <v>0</v>
      </c>
      <c r="AB1224" s="565">
        <f t="shared" si="292"/>
        <v>0</v>
      </c>
      <c r="AC1224" s="565">
        <f t="shared" si="293"/>
        <v>0</v>
      </c>
      <c r="AD1224" s="572">
        <f t="shared" si="294"/>
        <v>0</v>
      </c>
      <c r="AE1224" s="560">
        <f t="shared" si="295"/>
        <v>0</v>
      </c>
      <c r="AF1224" s="561">
        <f t="shared" si="296"/>
        <v>0</v>
      </c>
      <c r="AG1224" s="562"/>
    </row>
    <row r="1225" spans="2:33" s="418" customFormat="1" ht="15" customHeight="1" x14ac:dyDescent="0.2">
      <c r="B1225" s="554"/>
      <c r="C1225" s="382"/>
      <c r="D1225" s="383"/>
      <c r="E1225" s="381"/>
      <c r="F1225" s="1040"/>
      <c r="G1225" s="1038"/>
      <c r="H1225" s="1041"/>
      <c r="I1225" s="381"/>
      <c r="J1225" s="568">
        <f t="shared" si="288"/>
        <v>0</v>
      </c>
      <c r="K1225" s="381"/>
      <c r="L1225" s="381"/>
      <c r="M1225" s="568">
        <f t="shared" si="297"/>
        <v>0</v>
      </c>
      <c r="N1225" s="570">
        <f>IFERROR(VLOOKUP($C1225,Listen!$J$3:$L$39,2,0),0)</f>
        <v>0</v>
      </c>
      <c r="O1225" s="570">
        <f>IFERROR(VLOOKUP($C1225,Listen!$J$3:$L$39,3,0),0)</f>
        <v>0</v>
      </c>
      <c r="P1225" s="453">
        <f t="shared" si="289"/>
        <v>0</v>
      </c>
      <c r="Q1225" s="453">
        <f t="shared" si="298"/>
        <v>0</v>
      </c>
      <c r="R1225" s="453">
        <f t="shared" si="298"/>
        <v>0</v>
      </c>
      <c r="S1225" s="453">
        <f t="shared" si="298"/>
        <v>0</v>
      </c>
      <c r="T1225" s="453">
        <f t="shared" si="298"/>
        <v>0</v>
      </c>
      <c r="U1225" s="453">
        <f t="shared" si="298"/>
        <v>0</v>
      </c>
      <c r="V1225" s="453">
        <f t="shared" si="298"/>
        <v>0</v>
      </c>
      <c r="W1225" s="384">
        <f t="shared" si="299"/>
        <v>0</v>
      </c>
      <c r="X1225" s="565">
        <f>IF(D1225='A. Allgemeine Informationen'!$C$17,$M1225-Y1225,HLOOKUP('A. Allgemeine Informationen'!$C$17-1,$Z$1:$AF$2005,ROW(D1225),FALSE)-$Y1225)</f>
        <v>0</v>
      </c>
      <c r="Y1225" s="384">
        <f>HLOOKUP('A. Allgemeine Informationen'!$C$17,$Z$1:$AF$2005,ROW(D1225),FALSE)</f>
        <v>0</v>
      </c>
      <c r="Z1225" s="565">
        <f t="shared" si="290"/>
        <v>0</v>
      </c>
      <c r="AA1225" s="565">
        <f t="shared" si="291"/>
        <v>0</v>
      </c>
      <c r="AB1225" s="565">
        <f t="shared" si="292"/>
        <v>0</v>
      </c>
      <c r="AC1225" s="565">
        <f t="shared" si="293"/>
        <v>0</v>
      </c>
      <c r="AD1225" s="572">
        <f t="shared" si="294"/>
        <v>0</v>
      </c>
      <c r="AE1225" s="560">
        <f t="shared" si="295"/>
        <v>0</v>
      </c>
      <c r="AF1225" s="561">
        <f t="shared" si="296"/>
        <v>0</v>
      </c>
      <c r="AG1225" s="562"/>
    </row>
    <row r="1226" spans="2:33" s="418" customFormat="1" ht="15" customHeight="1" x14ac:dyDescent="0.2">
      <c r="B1226" s="554"/>
      <c r="C1226" s="382"/>
      <c r="D1226" s="383"/>
      <c r="E1226" s="381"/>
      <c r="F1226" s="1040"/>
      <c r="G1226" s="1038"/>
      <c r="H1226" s="1041"/>
      <c r="I1226" s="381"/>
      <c r="J1226" s="568">
        <f t="shared" si="288"/>
        <v>0</v>
      </c>
      <c r="K1226" s="381"/>
      <c r="L1226" s="381"/>
      <c r="M1226" s="568">
        <f t="shared" si="297"/>
        <v>0</v>
      </c>
      <c r="N1226" s="570">
        <f>IFERROR(VLOOKUP($C1226,Listen!$J$3:$L$39,2,0),0)</f>
        <v>0</v>
      </c>
      <c r="O1226" s="570">
        <f>IFERROR(VLOOKUP($C1226,Listen!$J$3:$L$39,3,0),0)</f>
        <v>0</v>
      </c>
      <c r="P1226" s="453">
        <f t="shared" si="289"/>
        <v>0</v>
      </c>
      <c r="Q1226" s="453">
        <f t="shared" si="298"/>
        <v>0</v>
      </c>
      <c r="R1226" s="453">
        <f t="shared" si="298"/>
        <v>0</v>
      </c>
      <c r="S1226" s="453">
        <f t="shared" si="298"/>
        <v>0</v>
      </c>
      <c r="T1226" s="453">
        <f t="shared" si="298"/>
        <v>0</v>
      </c>
      <c r="U1226" s="453">
        <f t="shared" si="298"/>
        <v>0</v>
      </c>
      <c r="V1226" s="453">
        <f t="shared" si="298"/>
        <v>0</v>
      </c>
      <c r="W1226" s="384">
        <f t="shared" si="299"/>
        <v>0</v>
      </c>
      <c r="X1226" s="565">
        <f>IF(D1226='A. Allgemeine Informationen'!$C$17,$M1226-Y1226,HLOOKUP('A. Allgemeine Informationen'!$C$17-1,$Z$1:$AF$2005,ROW(D1226),FALSE)-$Y1226)</f>
        <v>0</v>
      </c>
      <c r="Y1226" s="384">
        <f>HLOOKUP('A. Allgemeine Informationen'!$C$17,$Z$1:$AF$2005,ROW(D1226),FALSE)</f>
        <v>0</v>
      </c>
      <c r="Z1226" s="565">
        <f t="shared" si="290"/>
        <v>0</v>
      </c>
      <c r="AA1226" s="565">
        <f t="shared" si="291"/>
        <v>0</v>
      </c>
      <c r="AB1226" s="565">
        <f t="shared" si="292"/>
        <v>0</v>
      </c>
      <c r="AC1226" s="565">
        <f t="shared" si="293"/>
        <v>0</v>
      </c>
      <c r="AD1226" s="572">
        <f t="shared" si="294"/>
        <v>0</v>
      </c>
      <c r="AE1226" s="560">
        <f t="shared" si="295"/>
        <v>0</v>
      </c>
      <c r="AF1226" s="561">
        <f t="shared" si="296"/>
        <v>0</v>
      </c>
      <c r="AG1226" s="562"/>
    </row>
    <row r="1227" spans="2:33" s="418" customFormat="1" ht="15" customHeight="1" x14ac:dyDescent="0.2">
      <c r="B1227" s="554"/>
      <c r="C1227" s="382"/>
      <c r="D1227" s="383"/>
      <c r="E1227" s="381"/>
      <c r="F1227" s="1040"/>
      <c r="G1227" s="1038"/>
      <c r="H1227" s="1041"/>
      <c r="I1227" s="381"/>
      <c r="J1227" s="568">
        <f t="shared" si="288"/>
        <v>0</v>
      </c>
      <c r="K1227" s="381"/>
      <c r="L1227" s="381"/>
      <c r="M1227" s="568">
        <f t="shared" si="297"/>
        <v>0</v>
      </c>
      <c r="N1227" s="570">
        <f>IFERROR(VLOOKUP($C1227,Listen!$J$3:$L$39,2,0),0)</f>
        <v>0</v>
      </c>
      <c r="O1227" s="570">
        <f>IFERROR(VLOOKUP($C1227,Listen!$J$3:$L$39,3,0),0)</f>
        <v>0</v>
      </c>
      <c r="P1227" s="453">
        <f t="shared" si="289"/>
        <v>0</v>
      </c>
      <c r="Q1227" s="453">
        <f t="shared" si="298"/>
        <v>0</v>
      </c>
      <c r="R1227" s="453">
        <f t="shared" si="298"/>
        <v>0</v>
      </c>
      <c r="S1227" s="453">
        <f t="shared" si="298"/>
        <v>0</v>
      </c>
      <c r="T1227" s="453">
        <f t="shared" si="298"/>
        <v>0</v>
      </c>
      <c r="U1227" s="453">
        <f t="shared" si="298"/>
        <v>0</v>
      </c>
      <c r="V1227" s="453">
        <f t="shared" si="298"/>
        <v>0</v>
      </c>
      <c r="W1227" s="384">
        <f t="shared" si="299"/>
        <v>0</v>
      </c>
      <c r="X1227" s="565">
        <f>IF(D1227='A. Allgemeine Informationen'!$C$17,$M1227-Y1227,HLOOKUP('A. Allgemeine Informationen'!$C$17-1,$Z$1:$AF$2005,ROW(D1227),FALSE)-$Y1227)</f>
        <v>0</v>
      </c>
      <c r="Y1227" s="384">
        <f>HLOOKUP('A. Allgemeine Informationen'!$C$17,$Z$1:$AF$2005,ROW(D1227),FALSE)</f>
        <v>0</v>
      </c>
      <c r="Z1227" s="565">
        <f t="shared" si="290"/>
        <v>0</v>
      </c>
      <c r="AA1227" s="565">
        <f t="shared" si="291"/>
        <v>0</v>
      </c>
      <c r="AB1227" s="565">
        <f t="shared" si="292"/>
        <v>0</v>
      </c>
      <c r="AC1227" s="565">
        <f t="shared" si="293"/>
        <v>0</v>
      </c>
      <c r="AD1227" s="572">
        <f t="shared" si="294"/>
        <v>0</v>
      </c>
      <c r="AE1227" s="560">
        <f t="shared" si="295"/>
        <v>0</v>
      </c>
      <c r="AF1227" s="561">
        <f t="shared" si="296"/>
        <v>0</v>
      </c>
      <c r="AG1227" s="562"/>
    </row>
    <row r="1228" spans="2:33" s="418" customFormat="1" ht="15" customHeight="1" x14ac:dyDescent="0.2">
      <c r="B1228" s="554"/>
      <c r="C1228" s="382"/>
      <c r="D1228" s="383"/>
      <c r="E1228" s="381"/>
      <c r="F1228" s="1040"/>
      <c r="G1228" s="1038"/>
      <c r="H1228" s="1041"/>
      <c r="I1228" s="381"/>
      <c r="J1228" s="568">
        <f t="shared" si="288"/>
        <v>0</v>
      </c>
      <c r="K1228" s="381"/>
      <c r="L1228" s="381"/>
      <c r="M1228" s="568">
        <f t="shared" si="297"/>
        <v>0</v>
      </c>
      <c r="N1228" s="570">
        <f>IFERROR(VLOOKUP($C1228,Listen!$J$3:$L$39,2,0),0)</f>
        <v>0</v>
      </c>
      <c r="O1228" s="570">
        <f>IFERROR(VLOOKUP($C1228,Listen!$J$3:$L$39,3,0),0)</f>
        <v>0</v>
      </c>
      <c r="P1228" s="453">
        <f t="shared" si="289"/>
        <v>0</v>
      </c>
      <c r="Q1228" s="453">
        <f t="shared" si="298"/>
        <v>0</v>
      </c>
      <c r="R1228" s="453">
        <f t="shared" si="298"/>
        <v>0</v>
      </c>
      <c r="S1228" s="453">
        <f t="shared" si="298"/>
        <v>0</v>
      </c>
      <c r="T1228" s="453">
        <f t="shared" si="298"/>
        <v>0</v>
      </c>
      <c r="U1228" s="453">
        <f t="shared" si="298"/>
        <v>0</v>
      </c>
      <c r="V1228" s="453">
        <f t="shared" si="298"/>
        <v>0</v>
      </c>
      <c r="W1228" s="384">
        <f t="shared" si="299"/>
        <v>0</v>
      </c>
      <c r="X1228" s="565">
        <f>IF(D1228='A. Allgemeine Informationen'!$C$17,$M1228-Y1228,HLOOKUP('A. Allgemeine Informationen'!$C$17-1,$Z$1:$AF$2005,ROW(D1228),FALSE)-$Y1228)</f>
        <v>0</v>
      </c>
      <c r="Y1228" s="384">
        <f>HLOOKUP('A. Allgemeine Informationen'!$C$17,$Z$1:$AF$2005,ROW(D1228),FALSE)</f>
        <v>0</v>
      </c>
      <c r="Z1228" s="565">
        <f t="shared" si="290"/>
        <v>0</v>
      </c>
      <c r="AA1228" s="565">
        <f t="shared" si="291"/>
        <v>0</v>
      </c>
      <c r="AB1228" s="565">
        <f t="shared" si="292"/>
        <v>0</v>
      </c>
      <c r="AC1228" s="565">
        <f t="shared" si="293"/>
        <v>0</v>
      </c>
      <c r="AD1228" s="572">
        <f t="shared" si="294"/>
        <v>0</v>
      </c>
      <c r="AE1228" s="560">
        <f t="shared" si="295"/>
        <v>0</v>
      </c>
      <c r="AF1228" s="561">
        <f t="shared" si="296"/>
        <v>0</v>
      </c>
      <c r="AG1228" s="562"/>
    </row>
    <row r="1229" spans="2:33" s="418" customFormat="1" ht="15" customHeight="1" x14ac:dyDescent="0.2">
      <c r="B1229" s="554"/>
      <c r="C1229" s="382"/>
      <c r="D1229" s="383"/>
      <c r="E1229" s="381"/>
      <c r="F1229" s="1040"/>
      <c r="G1229" s="1038"/>
      <c r="H1229" s="1041"/>
      <c r="I1229" s="381"/>
      <c r="J1229" s="568">
        <f t="shared" si="288"/>
        <v>0</v>
      </c>
      <c r="K1229" s="381"/>
      <c r="L1229" s="381"/>
      <c r="M1229" s="568">
        <f t="shared" si="297"/>
        <v>0</v>
      </c>
      <c r="N1229" s="570">
        <f>IFERROR(VLOOKUP($C1229,Listen!$J$3:$L$39,2,0),0)</f>
        <v>0</v>
      </c>
      <c r="O1229" s="570">
        <f>IFERROR(VLOOKUP($C1229,Listen!$J$3:$L$39,3,0),0)</f>
        <v>0</v>
      </c>
      <c r="P1229" s="453">
        <f t="shared" si="289"/>
        <v>0</v>
      </c>
      <c r="Q1229" s="453">
        <f t="shared" si="298"/>
        <v>0</v>
      </c>
      <c r="R1229" s="453">
        <f t="shared" si="298"/>
        <v>0</v>
      </c>
      <c r="S1229" s="453">
        <f t="shared" si="298"/>
        <v>0</v>
      </c>
      <c r="T1229" s="453">
        <f t="shared" si="298"/>
        <v>0</v>
      </c>
      <c r="U1229" s="453">
        <f t="shared" si="298"/>
        <v>0</v>
      </c>
      <c r="V1229" s="453">
        <f t="shared" si="298"/>
        <v>0</v>
      </c>
      <c r="W1229" s="384">
        <f t="shared" si="299"/>
        <v>0</v>
      </c>
      <c r="X1229" s="565">
        <f>IF(D1229='A. Allgemeine Informationen'!$C$17,$M1229-Y1229,HLOOKUP('A. Allgemeine Informationen'!$C$17-1,$Z$1:$AF$2005,ROW(D1229),FALSE)-$Y1229)</f>
        <v>0</v>
      </c>
      <c r="Y1229" s="384">
        <f>HLOOKUP('A. Allgemeine Informationen'!$C$17,$Z$1:$AF$2005,ROW(D1229),FALSE)</f>
        <v>0</v>
      </c>
      <c r="Z1229" s="565">
        <f t="shared" si="290"/>
        <v>0</v>
      </c>
      <c r="AA1229" s="565">
        <f t="shared" si="291"/>
        <v>0</v>
      </c>
      <c r="AB1229" s="565">
        <f t="shared" si="292"/>
        <v>0</v>
      </c>
      <c r="AC1229" s="565">
        <f t="shared" si="293"/>
        <v>0</v>
      </c>
      <c r="AD1229" s="572">
        <f t="shared" si="294"/>
        <v>0</v>
      </c>
      <c r="AE1229" s="560">
        <f t="shared" si="295"/>
        <v>0</v>
      </c>
      <c r="AF1229" s="561">
        <f t="shared" si="296"/>
        <v>0</v>
      </c>
      <c r="AG1229" s="562"/>
    </row>
    <row r="1230" spans="2:33" s="418" customFormat="1" ht="15" customHeight="1" x14ac:dyDescent="0.2">
      <c r="B1230" s="554"/>
      <c r="C1230" s="382"/>
      <c r="D1230" s="383"/>
      <c r="E1230" s="381"/>
      <c r="F1230" s="1040"/>
      <c r="G1230" s="1038"/>
      <c r="H1230" s="1041"/>
      <c r="I1230" s="381"/>
      <c r="J1230" s="568">
        <f t="shared" si="288"/>
        <v>0</v>
      </c>
      <c r="K1230" s="381"/>
      <c r="L1230" s="381"/>
      <c r="M1230" s="568">
        <f t="shared" si="297"/>
        <v>0</v>
      </c>
      <c r="N1230" s="570">
        <f>IFERROR(VLOOKUP($C1230,Listen!$J$3:$L$39,2,0),0)</f>
        <v>0</v>
      </c>
      <c r="O1230" s="570">
        <f>IFERROR(VLOOKUP($C1230,Listen!$J$3:$L$39,3,0),0)</f>
        <v>0</v>
      </c>
      <c r="P1230" s="453">
        <f t="shared" si="289"/>
        <v>0</v>
      </c>
      <c r="Q1230" s="453">
        <f t="shared" si="298"/>
        <v>0</v>
      </c>
      <c r="R1230" s="453">
        <f t="shared" si="298"/>
        <v>0</v>
      </c>
      <c r="S1230" s="453">
        <f t="shared" si="298"/>
        <v>0</v>
      </c>
      <c r="T1230" s="453">
        <f t="shared" si="298"/>
        <v>0</v>
      </c>
      <c r="U1230" s="453">
        <f t="shared" si="298"/>
        <v>0</v>
      </c>
      <c r="V1230" s="453">
        <f t="shared" si="298"/>
        <v>0</v>
      </c>
      <c r="W1230" s="384">
        <f t="shared" si="299"/>
        <v>0</v>
      </c>
      <c r="X1230" s="565">
        <f>IF(D1230='A. Allgemeine Informationen'!$C$17,$M1230-Y1230,HLOOKUP('A. Allgemeine Informationen'!$C$17-1,$Z$1:$AF$2005,ROW(D1230),FALSE)-$Y1230)</f>
        <v>0</v>
      </c>
      <c r="Y1230" s="384">
        <f>HLOOKUP('A. Allgemeine Informationen'!$C$17,$Z$1:$AF$2005,ROW(D1230),FALSE)</f>
        <v>0</v>
      </c>
      <c r="Z1230" s="565">
        <f t="shared" si="290"/>
        <v>0</v>
      </c>
      <c r="AA1230" s="565">
        <f t="shared" si="291"/>
        <v>0</v>
      </c>
      <c r="AB1230" s="565">
        <f t="shared" si="292"/>
        <v>0</v>
      </c>
      <c r="AC1230" s="565">
        <f t="shared" si="293"/>
        <v>0</v>
      </c>
      <c r="AD1230" s="572">
        <f t="shared" si="294"/>
        <v>0</v>
      </c>
      <c r="AE1230" s="560">
        <f t="shared" si="295"/>
        <v>0</v>
      </c>
      <c r="AF1230" s="561">
        <f t="shared" si="296"/>
        <v>0</v>
      </c>
      <c r="AG1230" s="562"/>
    </row>
    <row r="1231" spans="2:33" s="418" customFormat="1" ht="15" customHeight="1" x14ac:dyDescent="0.2">
      <c r="B1231" s="554"/>
      <c r="C1231" s="382"/>
      <c r="D1231" s="383"/>
      <c r="E1231" s="381"/>
      <c r="F1231" s="1040"/>
      <c r="G1231" s="1038"/>
      <c r="H1231" s="1041"/>
      <c r="I1231" s="381"/>
      <c r="J1231" s="568">
        <f t="shared" si="288"/>
        <v>0</v>
      </c>
      <c r="K1231" s="381"/>
      <c r="L1231" s="381"/>
      <c r="M1231" s="568">
        <f t="shared" si="297"/>
        <v>0</v>
      </c>
      <c r="N1231" s="570">
        <f>IFERROR(VLOOKUP($C1231,Listen!$J$3:$L$39,2,0),0)</f>
        <v>0</v>
      </c>
      <c r="O1231" s="570">
        <f>IFERROR(VLOOKUP($C1231,Listen!$J$3:$L$39,3,0),0)</f>
        <v>0</v>
      </c>
      <c r="P1231" s="453">
        <f t="shared" si="289"/>
        <v>0</v>
      </c>
      <c r="Q1231" s="453">
        <f t="shared" si="298"/>
        <v>0</v>
      </c>
      <c r="R1231" s="453">
        <f t="shared" si="298"/>
        <v>0</v>
      </c>
      <c r="S1231" s="453">
        <f t="shared" si="298"/>
        <v>0</v>
      </c>
      <c r="T1231" s="453">
        <f t="shared" si="298"/>
        <v>0</v>
      </c>
      <c r="U1231" s="453">
        <f t="shared" si="298"/>
        <v>0</v>
      </c>
      <c r="V1231" s="453">
        <f t="shared" si="298"/>
        <v>0</v>
      </c>
      <c r="W1231" s="384">
        <f t="shared" si="299"/>
        <v>0</v>
      </c>
      <c r="X1231" s="565">
        <f>IF(D1231='A. Allgemeine Informationen'!$C$17,$M1231-Y1231,HLOOKUP('A. Allgemeine Informationen'!$C$17-1,$Z$1:$AF$2005,ROW(D1231),FALSE)-$Y1231)</f>
        <v>0</v>
      </c>
      <c r="Y1231" s="384">
        <f>HLOOKUP('A. Allgemeine Informationen'!$C$17,$Z$1:$AF$2005,ROW(D1231),FALSE)</f>
        <v>0</v>
      </c>
      <c r="Z1231" s="565">
        <f t="shared" si="290"/>
        <v>0</v>
      </c>
      <c r="AA1231" s="565">
        <f t="shared" si="291"/>
        <v>0</v>
      </c>
      <c r="AB1231" s="565">
        <f t="shared" si="292"/>
        <v>0</v>
      </c>
      <c r="AC1231" s="565">
        <f t="shared" si="293"/>
        <v>0</v>
      </c>
      <c r="AD1231" s="572">
        <f t="shared" si="294"/>
        <v>0</v>
      </c>
      <c r="AE1231" s="560">
        <f t="shared" si="295"/>
        <v>0</v>
      </c>
      <c r="AF1231" s="561">
        <f t="shared" si="296"/>
        <v>0</v>
      </c>
      <c r="AG1231" s="562"/>
    </row>
    <row r="1232" spans="2:33" s="418" customFormat="1" ht="15" customHeight="1" x14ac:dyDescent="0.2">
      <c r="B1232" s="554"/>
      <c r="C1232" s="382"/>
      <c r="D1232" s="383"/>
      <c r="E1232" s="381"/>
      <c r="F1232" s="1040"/>
      <c r="G1232" s="1038"/>
      <c r="H1232" s="1041"/>
      <c r="I1232" s="381"/>
      <c r="J1232" s="568">
        <f t="shared" si="288"/>
        <v>0</v>
      </c>
      <c r="K1232" s="381"/>
      <c r="L1232" s="381"/>
      <c r="M1232" s="568">
        <f t="shared" si="297"/>
        <v>0</v>
      </c>
      <c r="N1232" s="570">
        <f>IFERROR(VLOOKUP($C1232,Listen!$J$3:$L$39,2,0),0)</f>
        <v>0</v>
      </c>
      <c r="O1232" s="570">
        <f>IFERROR(VLOOKUP($C1232,Listen!$J$3:$L$39,3,0),0)</f>
        <v>0</v>
      </c>
      <c r="P1232" s="453">
        <f t="shared" si="289"/>
        <v>0</v>
      </c>
      <c r="Q1232" s="453">
        <f t="shared" si="298"/>
        <v>0</v>
      </c>
      <c r="R1232" s="453">
        <f t="shared" si="298"/>
        <v>0</v>
      </c>
      <c r="S1232" s="453">
        <f t="shared" si="298"/>
        <v>0</v>
      </c>
      <c r="T1232" s="453">
        <f t="shared" si="298"/>
        <v>0</v>
      </c>
      <c r="U1232" s="453">
        <f t="shared" si="298"/>
        <v>0</v>
      </c>
      <c r="V1232" s="453">
        <f t="shared" si="298"/>
        <v>0</v>
      </c>
      <c r="W1232" s="384">
        <f t="shared" si="299"/>
        <v>0</v>
      </c>
      <c r="X1232" s="565">
        <f>IF(D1232='A. Allgemeine Informationen'!$C$17,$M1232-Y1232,HLOOKUP('A. Allgemeine Informationen'!$C$17-1,$Z$1:$AF$2005,ROW(D1232),FALSE)-$Y1232)</f>
        <v>0</v>
      </c>
      <c r="Y1232" s="384">
        <f>HLOOKUP('A. Allgemeine Informationen'!$C$17,$Z$1:$AF$2005,ROW(D1232),FALSE)</f>
        <v>0</v>
      </c>
      <c r="Z1232" s="565">
        <f t="shared" si="290"/>
        <v>0</v>
      </c>
      <c r="AA1232" s="565">
        <f t="shared" si="291"/>
        <v>0</v>
      </c>
      <c r="AB1232" s="565">
        <f t="shared" si="292"/>
        <v>0</v>
      </c>
      <c r="AC1232" s="565">
        <f t="shared" si="293"/>
        <v>0</v>
      </c>
      <c r="AD1232" s="572">
        <f t="shared" si="294"/>
        <v>0</v>
      </c>
      <c r="AE1232" s="560">
        <f t="shared" si="295"/>
        <v>0</v>
      </c>
      <c r="AF1232" s="561">
        <f t="shared" si="296"/>
        <v>0</v>
      </c>
      <c r="AG1232" s="562"/>
    </row>
    <row r="1233" spans="2:33" s="418" customFormat="1" ht="15" customHeight="1" x14ac:dyDescent="0.2">
      <c r="B1233" s="554"/>
      <c r="C1233" s="382"/>
      <c r="D1233" s="383"/>
      <c r="E1233" s="381"/>
      <c r="F1233" s="1040"/>
      <c r="G1233" s="1038"/>
      <c r="H1233" s="1041"/>
      <c r="I1233" s="381"/>
      <c r="J1233" s="568">
        <f t="shared" si="288"/>
        <v>0</v>
      </c>
      <c r="K1233" s="381"/>
      <c r="L1233" s="381"/>
      <c r="M1233" s="568">
        <f t="shared" si="297"/>
        <v>0</v>
      </c>
      <c r="N1233" s="570">
        <f>IFERROR(VLOOKUP($C1233,Listen!$J$3:$L$39,2,0),0)</f>
        <v>0</v>
      </c>
      <c r="O1233" s="570">
        <f>IFERROR(VLOOKUP($C1233,Listen!$J$3:$L$39,3,0),0)</f>
        <v>0</v>
      </c>
      <c r="P1233" s="453">
        <f t="shared" si="289"/>
        <v>0</v>
      </c>
      <c r="Q1233" s="453">
        <f t="shared" si="298"/>
        <v>0</v>
      </c>
      <c r="R1233" s="453">
        <f t="shared" si="298"/>
        <v>0</v>
      </c>
      <c r="S1233" s="453">
        <f t="shared" si="298"/>
        <v>0</v>
      </c>
      <c r="T1233" s="453">
        <f t="shared" si="298"/>
        <v>0</v>
      </c>
      <c r="U1233" s="453">
        <f t="shared" si="298"/>
        <v>0</v>
      </c>
      <c r="V1233" s="453">
        <f t="shared" si="298"/>
        <v>0</v>
      </c>
      <c r="W1233" s="384">
        <f t="shared" si="299"/>
        <v>0</v>
      </c>
      <c r="X1233" s="565">
        <f>IF(D1233='A. Allgemeine Informationen'!$C$17,$M1233-Y1233,HLOOKUP('A. Allgemeine Informationen'!$C$17-1,$Z$1:$AF$2005,ROW(D1233),FALSE)-$Y1233)</f>
        <v>0</v>
      </c>
      <c r="Y1233" s="384">
        <f>HLOOKUP('A. Allgemeine Informationen'!$C$17,$Z$1:$AF$2005,ROW(D1233),FALSE)</f>
        <v>0</v>
      </c>
      <c r="Z1233" s="565">
        <f t="shared" si="290"/>
        <v>0</v>
      </c>
      <c r="AA1233" s="565">
        <f t="shared" si="291"/>
        <v>0</v>
      </c>
      <c r="AB1233" s="565">
        <f t="shared" si="292"/>
        <v>0</v>
      </c>
      <c r="AC1233" s="565">
        <f t="shared" si="293"/>
        <v>0</v>
      </c>
      <c r="AD1233" s="572">
        <f t="shared" si="294"/>
        <v>0</v>
      </c>
      <c r="AE1233" s="560">
        <f t="shared" si="295"/>
        <v>0</v>
      </c>
      <c r="AF1233" s="561">
        <f t="shared" si="296"/>
        <v>0</v>
      </c>
      <c r="AG1233" s="562"/>
    </row>
    <row r="1234" spans="2:33" s="418" customFormat="1" ht="15" customHeight="1" x14ac:dyDescent="0.2">
      <c r="B1234" s="554"/>
      <c r="C1234" s="382"/>
      <c r="D1234" s="383"/>
      <c r="E1234" s="381"/>
      <c r="F1234" s="1040"/>
      <c r="G1234" s="1038"/>
      <c r="H1234" s="1041"/>
      <c r="I1234" s="381"/>
      <c r="J1234" s="568">
        <f t="shared" si="288"/>
        <v>0</v>
      </c>
      <c r="K1234" s="381"/>
      <c r="L1234" s="381"/>
      <c r="M1234" s="568">
        <f t="shared" si="297"/>
        <v>0</v>
      </c>
      <c r="N1234" s="570">
        <f>IFERROR(VLOOKUP($C1234,Listen!$J$3:$L$39,2,0),0)</f>
        <v>0</v>
      </c>
      <c r="O1234" s="570">
        <f>IFERROR(VLOOKUP($C1234,Listen!$J$3:$L$39,3,0),0)</f>
        <v>0</v>
      </c>
      <c r="P1234" s="453">
        <f t="shared" si="289"/>
        <v>0</v>
      </c>
      <c r="Q1234" s="453">
        <f t="shared" si="298"/>
        <v>0</v>
      </c>
      <c r="R1234" s="453">
        <f t="shared" si="298"/>
        <v>0</v>
      </c>
      <c r="S1234" s="453">
        <f t="shared" si="298"/>
        <v>0</v>
      </c>
      <c r="T1234" s="453">
        <f t="shared" si="298"/>
        <v>0</v>
      </c>
      <c r="U1234" s="453">
        <f t="shared" si="298"/>
        <v>0</v>
      </c>
      <c r="V1234" s="453">
        <f t="shared" si="298"/>
        <v>0</v>
      </c>
      <c r="W1234" s="384">
        <f t="shared" si="299"/>
        <v>0</v>
      </c>
      <c r="X1234" s="565">
        <f>IF(D1234='A. Allgemeine Informationen'!$C$17,$M1234-Y1234,HLOOKUP('A. Allgemeine Informationen'!$C$17-1,$Z$1:$AF$2005,ROW(D1234),FALSE)-$Y1234)</f>
        <v>0</v>
      </c>
      <c r="Y1234" s="384">
        <f>HLOOKUP('A. Allgemeine Informationen'!$C$17,$Z$1:$AF$2005,ROW(D1234),FALSE)</f>
        <v>0</v>
      </c>
      <c r="Z1234" s="565">
        <f t="shared" si="290"/>
        <v>0</v>
      </c>
      <c r="AA1234" s="565">
        <f t="shared" si="291"/>
        <v>0</v>
      </c>
      <c r="AB1234" s="565">
        <f t="shared" si="292"/>
        <v>0</v>
      </c>
      <c r="AC1234" s="565">
        <f t="shared" si="293"/>
        <v>0</v>
      </c>
      <c r="AD1234" s="572">
        <f t="shared" si="294"/>
        <v>0</v>
      </c>
      <c r="AE1234" s="560">
        <f t="shared" si="295"/>
        <v>0</v>
      </c>
      <c r="AF1234" s="561">
        <f t="shared" si="296"/>
        <v>0</v>
      </c>
      <c r="AG1234" s="562"/>
    </row>
    <row r="1235" spans="2:33" s="418" customFormat="1" ht="15" customHeight="1" x14ac:dyDescent="0.2">
      <c r="B1235" s="554"/>
      <c r="C1235" s="382"/>
      <c r="D1235" s="383"/>
      <c r="E1235" s="381"/>
      <c r="F1235" s="1040"/>
      <c r="G1235" s="1038"/>
      <c r="H1235" s="1041"/>
      <c r="I1235" s="381"/>
      <c r="J1235" s="568">
        <f t="shared" si="288"/>
        <v>0</v>
      </c>
      <c r="K1235" s="381"/>
      <c r="L1235" s="381"/>
      <c r="M1235" s="568">
        <f t="shared" si="297"/>
        <v>0</v>
      </c>
      <c r="N1235" s="570">
        <f>IFERROR(VLOOKUP($C1235,Listen!$J$3:$L$39,2,0),0)</f>
        <v>0</v>
      </c>
      <c r="O1235" s="570">
        <f>IFERROR(VLOOKUP($C1235,Listen!$J$3:$L$39,3,0),0)</f>
        <v>0</v>
      </c>
      <c r="P1235" s="453">
        <f t="shared" si="289"/>
        <v>0</v>
      </c>
      <c r="Q1235" s="453">
        <f t="shared" si="298"/>
        <v>0</v>
      </c>
      <c r="R1235" s="453">
        <f t="shared" si="298"/>
        <v>0</v>
      </c>
      <c r="S1235" s="453">
        <f t="shared" si="298"/>
        <v>0</v>
      </c>
      <c r="T1235" s="453">
        <f t="shared" si="298"/>
        <v>0</v>
      </c>
      <c r="U1235" s="453">
        <f t="shared" si="298"/>
        <v>0</v>
      </c>
      <c r="V1235" s="453">
        <f t="shared" si="298"/>
        <v>0</v>
      </c>
      <c r="W1235" s="384">
        <f t="shared" si="299"/>
        <v>0</v>
      </c>
      <c r="X1235" s="565">
        <f>IF(D1235='A. Allgemeine Informationen'!$C$17,$M1235-Y1235,HLOOKUP('A. Allgemeine Informationen'!$C$17-1,$Z$1:$AF$2005,ROW(D1235),FALSE)-$Y1235)</f>
        <v>0</v>
      </c>
      <c r="Y1235" s="384">
        <f>HLOOKUP('A. Allgemeine Informationen'!$C$17,$Z$1:$AF$2005,ROW(D1235),FALSE)</f>
        <v>0</v>
      </c>
      <c r="Z1235" s="565">
        <f t="shared" si="290"/>
        <v>0</v>
      </c>
      <c r="AA1235" s="565">
        <f t="shared" si="291"/>
        <v>0</v>
      </c>
      <c r="AB1235" s="565">
        <f t="shared" si="292"/>
        <v>0</v>
      </c>
      <c r="AC1235" s="565">
        <f t="shared" si="293"/>
        <v>0</v>
      </c>
      <c r="AD1235" s="572">
        <f t="shared" si="294"/>
        <v>0</v>
      </c>
      <c r="AE1235" s="560">
        <f t="shared" si="295"/>
        <v>0</v>
      </c>
      <c r="AF1235" s="561">
        <f t="shared" si="296"/>
        <v>0</v>
      </c>
      <c r="AG1235" s="562"/>
    </row>
    <row r="1236" spans="2:33" s="418" customFormat="1" ht="15" customHeight="1" x14ac:dyDescent="0.2">
      <c r="B1236" s="554"/>
      <c r="C1236" s="382"/>
      <c r="D1236" s="383"/>
      <c r="E1236" s="381"/>
      <c r="F1236" s="1040"/>
      <c r="G1236" s="1038"/>
      <c r="H1236" s="1041"/>
      <c r="I1236" s="381"/>
      <c r="J1236" s="568">
        <f t="shared" si="288"/>
        <v>0</v>
      </c>
      <c r="K1236" s="381"/>
      <c r="L1236" s="381"/>
      <c r="M1236" s="568">
        <f t="shared" si="297"/>
        <v>0</v>
      </c>
      <c r="N1236" s="570">
        <f>IFERROR(VLOOKUP($C1236,Listen!$J$3:$L$39,2,0),0)</f>
        <v>0</v>
      </c>
      <c r="O1236" s="570">
        <f>IFERROR(VLOOKUP($C1236,Listen!$J$3:$L$39,3,0),0)</f>
        <v>0</v>
      </c>
      <c r="P1236" s="453">
        <f t="shared" si="289"/>
        <v>0</v>
      </c>
      <c r="Q1236" s="453">
        <f t="shared" si="298"/>
        <v>0</v>
      </c>
      <c r="R1236" s="453">
        <f t="shared" si="298"/>
        <v>0</v>
      </c>
      <c r="S1236" s="453">
        <f t="shared" si="298"/>
        <v>0</v>
      </c>
      <c r="T1236" s="453">
        <f t="shared" si="298"/>
        <v>0</v>
      </c>
      <c r="U1236" s="453">
        <f t="shared" si="298"/>
        <v>0</v>
      </c>
      <c r="V1236" s="453">
        <f t="shared" si="298"/>
        <v>0</v>
      </c>
      <c r="W1236" s="384">
        <f t="shared" si="299"/>
        <v>0</v>
      </c>
      <c r="X1236" s="565">
        <f>IF(D1236='A. Allgemeine Informationen'!$C$17,$M1236-Y1236,HLOOKUP('A. Allgemeine Informationen'!$C$17-1,$Z$1:$AF$2005,ROW(D1236),FALSE)-$Y1236)</f>
        <v>0</v>
      </c>
      <c r="Y1236" s="384">
        <f>HLOOKUP('A. Allgemeine Informationen'!$C$17,$Z$1:$AF$2005,ROW(D1236),FALSE)</f>
        <v>0</v>
      </c>
      <c r="Z1236" s="565">
        <f t="shared" si="290"/>
        <v>0</v>
      </c>
      <c r="AA1236" s="565">
        <f t="shared" si="291"/>
        <v>0</v>
      </c>
      <c r="AB1236" s="565">
        <f t="shared" si="292"/>
        <v>0</v>
      </c>
      <c r="AC1236" s="565">
        <f t="shared" si="293"/>
        <v>0</v>
      </c>
      <c r="AD1236" s="572">
        <f t="shared" si="294"/>
        <v>0</v>
      </c>
      <c r="AE1236" s="560">
        <f t="shared" si="295"/>
        <v>0</v>
      </c>
      <c r="AF1236" s="561">
        <f t="shared" si="296"/>
        <v>0</v>
      </c>
      <c r="AG1236" s="562"/>
    </row>
    <row r="1237" spans="2:33" s="418" customFormat="1" ht="15" customHeight="1" x14ac:dyDescent="0.2">
      <c r="B1237" s="554"/>
      <c r="C1237" s="382"/>
      <c r="D1237" s="383"/>
      <c r="E1237" s="381"/>
      <c r="F1237" s="1040"/>
      <c r="G1237" s="1038"/>
      <c r="H1237" s="1041"/>
      <c r="I1237" s="381"/>
      <c r="J1237" s="568">
        <f t="shared" si="288"/>
        <v>0</v>
      </c>
      <c r="K1237" s="381"/>
      <c r="L1237" s="381"/>
      <c r="M1237" s="568">
        <f t="shared" si="297"/>
        <v>0</v>
      </c>
      <c r="N1237" s="570">
        <f>IFERROR(VLOOKUP($C1237,Listen!$J$3:$L$39,2,0),0)</f>
        <v>0</v>
      </c>
      <c r="O1237" s="570">
        <f>IFERROR(VLOOKUP($C1237,Listen!$J$3:$L$39,3,0),0)</f>
        <v>0</v>
      </c>
      <c r="P1237" s="453">
        <f t="shared" si="289"/>
        <v>0</v>
      </c>
      <c r="Q1237" s="453">
        <f t="shared" si="298"/>
        <v>0</v>
      </c>
      <c r="R1237" s="453">
        <f t="shared" si="298"/>
        <v>0</v>
      </c>
      <c r="S1237" s="453">
        <f t="shared" si="298"/>
        <v>0</v>
      </c>
      <c r="T1237" s="453">
        <f t="shared" si="298"/>
        <v>0</v>
      </c>
      <c r="U1237" s="453">
        <f t="shared" si="298"/>
        <v>0</v>
      </c>
      <c r="V1237" s="453">
        <f t="shared" si="298"/>
        <v>0</v>
      </c>
      <c r="W1237" s="384">
        <f t="shared" si="299"/>
        <v>0</v>
      </c>
      <c r="X1237" s="565">
        <f>IF(D1237='A. Allgemeine Informationen'!$C$17,$M1237-Y1237,HLOOKUP('A. Allgemeine Informationen'!$C$17-1,$Z$1:$AF$2005,ROW(D1237),FALSE)-$Y1237)</f>
        <v>0</v>
      </c>
      <c r="Y1237" s="384">
        <f>HLOOKUP('A. Allgemeine Informationen'!$C$17,$Z$1:$AF$2005,ROW(D1237),FALSE)</f>
        <v>0</v>
      </c>
      <c r="Z1237" s="565">
        <f t="shared" si="290"/>
        <v>0</v>
      </c>
      <c r="AA1237" s="565">
        <f t="shared" si="291"/>
        <v>0</v>
      </c>
      <c r="AB1237" s="565">
        <f t="shared" si="292"/>
        <v>0</v>
      </c>
      <c r="AC1237" s="565">
        <f t="shared" si="293"/>
        <v>0</v>
      </c>
      <c r="AD1237" s="572">
        <f t="shared" si="294"/>
        <v>0</v>
      </c>
      <c r="AE1237" s="560">
        <f t="shared" si="295"/>
        <v>0</v>
      </c>
      <c r="AF1237" s="561">
        <f t="shared" si="296"/>
        <v>0</v>
      </c>
      <c r="AG1237" s="562"/>
    </row>
    <row r="1238" spans="2:33" s="418" customFormat="1" ht="15" customHeight="1" x14ac:dyDescent="0.2">
      <c r="B1238" s="554"/>
      <c r="C1238" s="382"/>
      <c r="D1238" s="383"/>
      <c r="E1238" s="381"/>
      <c r="F1238" s="1040"/>
      <c r="G1238" s="1038"/>
      <c r="H1238" s="1041"/>
      <c r="I1238" s="381"/>
      <c r="J1238" s="568">
        <f t="shared" si="288"/>
        <v>0</v>
      </c>
      <c r="K1238" s="381"/>
      <c r="L1238" s="381"/>
      <c r="M1238" s="568">
        <f t="shared" si="297"/>
        <v>0</v>
      </c>
      <c r="N1238" s="570">
        <f>IFERROR(VLOOKUP($C1238,Listen!$J$3:$L$39,2,0),0)</f>
        <v>0</v>
      </c>
      <c r="O1238" s="570">
        <f>IFERROR(VLOOKUP($C1238,Listen!$J$3:$L$39,3,0),0)</f>
        <v>0</v>
      </c>
      <c r="P1238" s="453">
        <f t="shared" si="289"/>
        <v>0</v>
      </c>
      <c r="Q1238" s="453">
        <f t="shared" si="298"/>
        <v>0</v>
      </c>
      <c r="R1238" s="453">
        <f t="shared" si="298"/>
        <v>0</v>
      </c>
      <c r="S1238" s="453">
        <f t="shared" si="298"/>
        <v>0</v>
      </c>
      <c r="T1238" s="453">
        <f t="shared" si="298"/>
        <v>0</v>
      </c>
      <c r="U1238" s="453">
        <f t="shared" si="298"/>
        <v>0</v>
      </c>
      <c r="V1238" s="453">
        <f t="shared" si="298"/>
        <v>0</v>
      </c>
      <c r="W1238" s="384">
        <f t="shared" si="299"/>
        <v>0</v>
      </c>
      <c r="X1238" s="565">
        <f>IF(D1238='A. Allgemeine Informationen'!$C$17,$M1238-Y1238,HLOOKUP('A. Allgemeine Informationen'!$C$17-1,$Z$1:$AF$2005,ROW(D1238),FALSE)-$Y1238)</f>
        <v>0</v>
      </c>
      <c r="Y1238" s="384">
        <f>HLOOKUP('A. Allgemeine Informationen'!$C$17,$Z$1:$AF$2005,ROW(D1238),FALSE)</f>
        <v>0</v>
      </c>
      <c r="Z1238" s="565">
        <f t="shared" si="290"/>
        <v>0</v>
      </c>
      <c r="AA1238" s="565">
        <f t="shared" si="291"/>
        <v>0</v>
      </c>
      <c r="AB1238" s="565">
        <f t="shared" si="292"/>
        <v>0</v>
      </c>
      <c r="AC1238" s="565">
        <f t="shared" si="293"/>
        <v>0</v>
      </c>
      <c r="AD1238" s="572">
        <f t="shared" si="294"/>
        <v>0</v>
      </c>
      <c r="AE1238" s="560">
        <f t="shared" si="295"/>
        <v>0</v>
      </c>
      <c r="AF1238" s="561">
        <f t="shared" si="296"/>
        <v>0</v>
      </c>
      <c r="AG1238" s="562"/>
    </row>
    <row r="1239" spans="2:33" s="418" customFormat="1" ht="15" customHeight="1" x14ac:dyDescent="0.2">
      <c r="B1239" s="554"/>
      <c r="C1239" s="382"/>
      <c r="D1239" s="383"/>
      <c r="E1239" s="381"/>
      <c r="F1239" s="1040"/>
      <c r="G1239" s="1038"/>
      <c r="H1239" s="1041"/>
      <c r="I1239" s="381"/>
      <c r="J1239" s="568">
        <f t="shared" si="288"/>
        <v>0</v>
      </c>
      <c r="K1239" s="381"/>
      <c r="L1239" s="381"/>
      <c r="M1239" s="568">
        <f t="shared" si="297"/>
        <v>0</v>
      </c>
      <c r="N1239" s="570">
        <f>IFERROR(VLOOKUP($C1239,Listen!$J$3:$L$39,2,0),0)</f>
        <v>0</v>
      </c>
      <c r="O1239" s="570">
        <f>IFERROR(VLOOKUP($C1239,Listen!$J$3:$L$39,3,0),0)</f>
        <v>0</v>
      </c>
      <c r="P1239" s="453">
        <f t="shared" si="289"/>
        <v>0</v>
      </c>
      <c r="Q1239" s="453">
        <f t="shared" ref="Q1239:V1254" si="300">P1239</f>
        <v>0</v>
      </c>
      <c r="R1239" s="453">
        <f t="shared" si="300"/>
        <v>0</v>
      </c>
      <c r="S1239" s="453">
        <f t="shared" si="300"/>
        <v>0</v>
      </c>
      <c r="T1239" s="453">
        <f t="shared" si="300"/>
        <v>0</v>
      </c>
      <c r="U1239" s="453">
        <f t="shared" si="300"/>
        <v>0</v>
      </c>
      <c r="V1239" s="453">
        <f t="shared" si="300"/>
        <v>0</v>
      </c>
      <c r="W1239" s="384">
        <f t="shared" si="299"/>
        <v>0</v>
      </c>
      <c r="X1239" s="565">
        <f>IF(D1239='A. Allgemeine Informationen'!$C$17,$M1239-Y1239,HLOOKUP('A. Allgemeine Informationen'!$C$17-1,$Z$1:$AF$2005,ROW(D1239),FALSE)-$Y1239)</f>
        <v>0</v>
      </c>
      <c r="Y1239" s="384">
        <f>HLOOKUP('A. Allgemeine Informationen'!$C$17,$Z$1:$AF$2005,ROW(D1239),FALSE)</f>
        <v>0</v>
      </c>
      <c r="Z1239" s="565">
        <f t="shared" si="290"/>
        <v>0</v>
      </c>
      <c r="AA1239" s="565">
        <f t="shared" si="291"/>
        <v>0</v>
      </c>
      <c r="AB1239" s="565">
        <f t="shared" si="292"/>
        <v>0</v>
      </c>
      <c r="AC1239" s="565">
        <f t="shared" si="293"/>
        <v>0</v>
      </c>
      <c r="AD1239" s="572">
        <f t="shared" si="294"/>
        <v>0</v>
      </c>
      <c r="AE1239" s="560">
        <f t="shared" si="295"/>
        <v>0</v>
      </c>
      <c r="AF1239" s="561">
        <f t="shared" si="296"/>
        <v>0</v>
      </c>
      <c r="AG1239" s="562"/>
    </row>
    <row r="1240" spans="2:33" s="418" customFormat="1" ht="15" customHeight="1" x14ac:dyDescent="0.2">
      <c r="B1240" s="554"/>
      <c r="C1240" s="382"/>
      <c r="D1240" s="383"/>
      <c r="E1240" s="381"/>
      <c r="F1240" s="1040"/>
      <c r="G1240" s="1038"/>
      <c r="H1240" s="1041"/>
      <c r="I1240" s="381"/>
      <c r="J1240" s="568">
        <f t="shared" si="288"/>
        <v>0</v>
      </c>
      <c r="K1240" s="381"/>
      <c r="L1240" s="381"/>
      <c r="M1240" s="568">
        <f t="shared" si="297"/>
        <v>0</v>
      </c>
      <c r="N1240" s="570">
        <f>IFERROR(VLOOKUP($C1240,Listen!$J$3:$L$39,2,0),0)</f>
        <v>0</v>
      </c>
      <c r="O1240" s="570">
        <f>IFERROR(VLOOKUP($C1240,Listen!$J$3:$L$39,3,0),0)</f>
        <v>0</v>
      </c>
      <c r="P1240" s="453">
        <f t="shared" si="289"/>
        <v>0</v>
      </c>
      <c r="Q1240" s="453">
        <f t="shared" si="300"/>
        <v>0</v>
      </c>
      <c r="R1240" s="453">
        <f t="shared" si="300"/>
        <v>0</v>
      </c>
      <c r="S1240" s="453">
        <f t="shared" si="300"/>
        <v>0</v>
      </c>
      <c r="T1240" s="453">
        <f t="shared" si="300"/>
        <v>0</v>
      </c>
      <c r="U1240" s="453">
        <f t="shared" si="300"/>
        <v>0</v>
      </c>
      <c r="V1240" s="453">
        <f t="shared" si="300"/>
        <v>0</v>
      </c>
      <c r="W1240" s="384">
        <f t="shared" si="299"/>
        <v>0</v>
      </c>
      <c r="X1240" s="565">
        <f>IF(D1240='A. Allgemeine Informationen'!$C$17,$M1240-Y1240,HLOOKUP('A. Allgemeine Informationen'!$C$17-1,$Z$1:$AF$2005,ROW(D1240),FALSE)-$Y1240)</f>
        <v>0</v>
      </c>
      <c r="Y1240" s="384">
        <f>HLOOKUP('A. Allgemeine Informationen'!$C$17,$Z$1:$AF$2005,ROW(D1240),FALSE)</f>
        <v>0</v>
      </c>
      <c r="Z1240" s="565">
        <f t="shared" si="290"/>
        <v>0</v>
      </c>
      <c r="AA1240" s="565">
        <f t="shared" si="291"/>
        <v>0</v>
      </c>
      <c r="AB1240" s="565">
        <f t="shared" si="292"/>
        <v>0</v>
      </c>
      <c r="AC1240" s="565">
        <f t="shared" si="293"/>
        <v>0</v>
      </c>
      <c r="AD1240" s="572">
        <f t="shared" si="294"/>
        <v>0</v>
      </c>
      <c r="AE1240" s="560">
        <f t="shared" si="295"/>
        <v>0</v>
      </c>
      <c r="AF1240" s="561">
        <f t="shared" si="296"/>
        <v>0</v>
      </c>
      <c r="AG1240" s="562"/>
    </row>
    <row r="1241" spans="2:33" s="418" customFormat="1" ht="15" customHeight="1" x14ac:dyDescent="0.2">
      <c r="B1241" s="554"/>
      <c r="C1241" s="382"/>
      <c r="D1241" s="383"/>
      <c r="E1241" s="381"/>
      <c r="F1241" s="1040"/>
      <c r="G1241" s="1038"/>
      <c r="H1241" s="1041"/>
      <c r="I1241" s="381"/>
      <c r="J1241" s="568">
        <f t="shared" si="288"/>
        <v>0</v>
      </c>
      <c r="K1241" s="381"/>
      <c r="L1241" s="381"/>
      <c r="M1241" s="568">
        <f t="shared" si="297"/>
        <v>0</v>
      </c>
      <c r="N1241" s="570">
        <f>IFERROR(VLOOKUP($C1241,Listen!$J$3:$L$39,2,0),0)</f>
        <v>0</v>
      </c>
      <c r="O1241" s="570">
        <f>IFERROR(VLOOKUP($C1241,Listen!$J$3:$L$39,3,0),0)</f>
        <v>0</v>
      </c>
      <c r="P1241" s="453">
        <f t="shared" si="289"/>
        <v>0</v>
      </c>
      <c r="Q1241" s="453">
        <f t="shared" si="300"/>
        <v>0</v>
      </c>
      <c r="R1241" s="453">
        <f t="shared" si="300"/>
        <v>0</v>
      </c>
      <c r="S1241" s="453">
        <f t="shared" si="300"/>
        <v>0</v>
      </c>
      <c r="T1241" s="453">
        <f t="shared" si="300"/>
        <v>0</v>
      </c>
      <c r="U1241" s="453">
        <f t="shared" si="300"/>
        <v>0</v>
      </c>
      <c r="V1241" s="453">
        <f t="shared" si="300"/>
        <v>0</v>
      </c>
      <c r="W1241" s="384">
        <f t="shared" si="299"/>
        <v>0</v>
      </c>
      <c r="X1241" s="565">
        <f>IF(D1241='A. Allgemeine Informationen'!$C$17,$M1241-Y1241,HLOOKUP('A. Allgemeine Informationen'!$C$17-1,$Z$1:$AF$2005,ROW(D1241),FALSE)-$Y1241)</f>
        <v>0</v>
      </c>
      <c r="Y1241" s="384">
        <f>HLOOKUP('A. Allgemeine Informationen'!$C$17,$Z$1:$AF$2005,ROW(D1241),FALSE)</f>
        <v>0</v>
      </c>
      <c r="Z1241" s="565">
        <f t="shared" si="290"/>
        <v>0</v>
      </c>
      <c r="AA1241" s="565">
        <f t="shared" si="291"/>
        <v>0</v>
      </c>
      <c r="AB1241" s="565">
        <f t="shared" si="292"/>
        <v>0</v>
      </c>
      <c r="AC1241" s="565">
        <f t="shared" si="293"/>
        <v>0</v>
      </c>
      <c r="AD1241" s="572">
        <f t="shared" si="294"/>
        <v>0</v>
      </c>
      <c r="AE1241" s="560">
        <f t="shared" si="295"/>
        <v>0</v>
      </c>
      <c r="AF1241" s="561">
        <f t="shared" si="296"/>
        <v>0</v>
      </c>
      <c r="AG1241" s="562"/>
    </row>
    <row r="1242" spans="2:33" s="418" customFormat="1" ht="15" customHeight="1" x14ac:dyDescent="0.2">
      <c r="B1242" s="554"/>
      <c r="C1242" s="382"/>
      <c r="D1242" s="383"/>
      <c r="E1242" s="381"/>
      <c r="F1242" s="1040"/>
      <c r="G1242" s="1038"/>
      <c r="H1242" s="1041"/>
      <c r="I1242" s="381"/>
      <c r="J1242" s="568">
        <f t="shared" si="288"/>
        <v>0</v>
      </c>
      <c r="K1242" s="381"/>
      <c r="L1242" s="381"/>
      <c r="M1242" s="568">
        <f t="shared" si="297"/>
        <v>0</v>
      </c>
      <c r="N1242" s="570">
        <f>IFERROR(VLOOKUP($C1242,Listen!$J$3:$L$39,2,0),0)</f>
        <v>0</v>
      </c>
      <c r="O1242" s="570">
        <f>IFERROR(VLOOKUP($C1242,Listen!$J$3:$L$39,3,0),0)</f>
        <v>0</v>
      </c>
      <c r="P1242" s="453">
        <f t="shared" si="289"/>
        <v>0</v>
      </c>
      <c r="Q1242" s="453">
        <f t="shared" si="300"/>
        <v>0</v>
      </c>
      <c r="R1242" s="453">
        <f t="shared" si="300"/>
        <v>0</v>
      </c>
      <c r="S1242" s="453">
        <f t="shared" si="300"/>
        <v>0</v>
      </c>
      <c r="T1242" s="453">
        <f t="shared" si="300"/>
        <v>0</v>
      </c>
      <c r="U1242" s="453">
        <f t="shared" si="300"/>
        <v>0</v>
      </c>
      <c r="V1242" s="453">
        <f t="shared" si="300"/>
        <v>0</v>
      </c>
      <c r="W1242" s="384">
        <f t="shared" si="299"/>
        <v>0</v>
      </c>
      <c r="X1242" s="565">
        <f>IF(D1242='A. Allgemeine Informationen'!$C$17,$M1242-Y1242,HLOOKUP('A. Allgemeine Informationen'!$C$17-1,$Z$1:$AF$2005,ROW(D1242),FALSE)-$Y1242)</f>
        <v>0</v>
      </c>
      <c r="Y1242" s="384">
        <f>HLOOKUP('A. Allgemeine Informationen'!$C$17,$Z$1:$AF$2005,ROW(D1242),FALSE)</f>
        <v>0</v>
      </c>
      <c r="Z1242" s="565">
        <f t="shared" si="290"/>
        <v>0</v>
      </c>
      <c r="AA1242" s="565">
        <f t="shared" si="291"/>
        <v>0</v>
      </c>
      <c r="AB1242" s="565">
        <f t="shared" si="292"/>
        <v>0</v>
      </c>
      <c r="AC1242" s="565">
        <f t="shared" si="293"/>
        <v>0</v>
      </c>
      <c r="AD1242" s="572">
        <f t="shared" si="294"/>
        <v>0</v>
      </c>
      <c r="AE1242" s="560">
        <f t="shared" si="295"/>
        <v>0</v>
      </c>
      <c r="AF1242" s="561">
        <f t="shared" si="296"/>
        <v>0</v>
      </c>
      <c r="AG1242" s="562"/>
    </row>
    <row r="1243" spans="2:33" s="418" customFormat="1" ht="15" customHeight="1" x14ac:dyDescent="0.2">
      <c r="B1243" s="554"/>
      <c r="C1243" s="382"/>
      <c r="D1243" s="383"/>
      <c r="E1243" s="381"/>
      <c r="F1243" s="1040"/>
      <c r="G1243" s="1038"/>
      <c r="H1243" s="1041"/>
      <c r="I1243" s="381"/>
      <c r="J1243" s="568">
        <f t="shared" si="288"/>
        <v>0</v>
      </c>
      <c r="K1243" s="381"/>
      <c r="L1243" s="381"/>
      <c r="M1243" s="568">
        <f t="shared" si="297"/>
        <v>0</v>
      </c>
      <c r="N1243" s="570">
        <f>IFERROR(VLOOKUP($C1243,Listen!$J$3:$L$39,2,0),0)</f>
        <v>0</v>
      </c>
      <c r="O1243" s="570">
        <f>IFERROR(VLOOKUP($C1243,Listen!$J$3:$L$39,3,0),0)</f>
        <v>0</v>
      </c>
      <c r="P1243" s="453">
        <f t="shared" si="289"/>
        <v>0</v>
      </c>
      <c r="Q1243" s="453">
        <f t="shared" si="300"/>
        <v>0</v>
      </c>
      <c r="R1243" s="453">
        <f t="shared" si="300"/>
        <v>0</v>
      </c>
      <c r="S1243" s="453">
        <f t="shared" si="300"/>
        <v>0</v>
      </c>
      <c r="T1243" s="453">
        <f t="shared" si="300"/>
        <v>0</v>
      </c>
      <c r="U1243" s="453">
        <f t="shared" si="300"/>
        <v>0</v>
      </c>
      <c r="V1243" s="453">
        <f t="shared" si="300"/>
        <v>0</v>
      </c>
      <c r="W1243" s="384">
        <f t="shared" si="299"/>
        <v>0</v>
      </c>
      <c r="X1243" s="565">
        <f>IF(D1243='A. Allgemeine Informationen'!$C$17,$M1243-Y1243,HLOOKUP('A. Allgemeine Informationen'!$C$17-1,$Z$1:$AF$2005,ROW(D1243),FALSE)-$Y1243)</f>
        <v>0</v>
      </c>
      <c r="Y1243" s="384">
        <f>HLOOKUP('A. Allgemeine Informationen'!$C$17,$Z$1:$AF$2005,ROW(D1243),FALSE)</f>
        <v>0</v>
      </c>
      <c r="Z1243" s="565">
        <f t="shared" si="290"/>
        <v>0</v>
      </c>
      <c r="AA1243" s="565">
        <f t="shared" si="291"/>
        <v>0</v>
      </c>
      <c r="AB1243" s="565">
        <f t="shared" si="292"/>
        <v>0</v>
      </c>
      <c r="AC1243" s="565">
        <f t="shared" si="293"/>
        <v>0</v>
      </c>
      <c r="AD1243" s="572">
        <f t="shared" si="294"/>
        <v>0</v>
      </c>
      <c r="AE1243" s="560">
        <f t="shared" si="295"/>
        <v>0</v>
      </c>
      <c r="AF1243" s="561">
        <f t="shared" si="296"/>
        <v>0</v>
      </c>
      <c r="AG1243" s="562"/>
    </row>
    <row r="1244" spans="2:33" s="418" customFormat="1" ht="15" customHeight="1" x14ac:dyDescent="0.2">
      <c r="B1244" s="554"/>
      <c r="C1244" s="382"/>
      <c r="D1244" s="383"/>
      <c r="E1244" s="381"/>
      <c r="F1244" s="1040"/>
      <c r="G1244" s="1038"/>
      <c r="H1244" s="1041"/>
      <c r="I1244" s="381"/>
      <c r="J1244" s="568">
        <f t="shared" si="288"/>
        <v>0</v>
      </c>
      <c r="K1244" s="381"/>
      <c r="L1244" s="381"/>
      <c r="M1244" s="568">
        <f t="shared" si="297"/>
        <v>0</v>
      </c>
      <c r="N1244" s="570">
        <f>IFERROR(VLOOKUP($C1244,Listen!$J$3:$L$39,2,0),0)</f>
        <v>0</v>
      </c>
      <c r="O1244" s="570">
        <f>IFERROR(VLOOKUP($C1244,Listen!$J$3:$L$39,3,0),0)</f>
        <v>0</v>
      </c>
      <c r="P1244" s="453">
        <f t="shared" si="289"/>
        <v>0</v>
      </c>
      <c r="Q1244" s="453">
        <f t="shared" si="300"/>
        <v>0</v>
      </c>
      <c r="R1244" s="453">
        <f t="shared" si="300"/>
        <v>0</v>
      </c>
      <c r="S1244" s="453">
        <f t="shared" si="300"/>
        <v>0</v>
      </c>
      <c r="T1244" s="453">
        <f t="shared" si="300"/>
        <v>0</v>
      </c>
      <c r="U1244" s="453">
        <f t="shared" si="300"/>
        <v>0</v>
      </c>
      <c r="V1244" s="453">
        <f t="shared" si="300"/>
        <v>0</v>
      </c>
      <c r="W1244" s="384">
        <f t="shared" si="299"/>
        <v>0</v>
      </c>
      <c r="X1244" s="565">
        <f>IF(D1244='A. Allgemeine Informationen'!$C$17,$M1244-Y1244,HLOOKUP('A. Allgemeine Informationen'!$C$17-1,$Z$1:$AF$2005,ROW(D1244),FALSE)-$Y1244)</f>
        <v>0</v>
      </c>
      <c r="Y1244" s="384">
        <f>HLOOKUP('A. Allgemeine Informationen'!$C$17,$Z$1:$AF$2005,ROW(D1244),FALSE)</f>
        <v>0</v>
      </c>
      <c r="Z1244" s="565">
        <f t="shared" si="290"/>
        <v>0</v>
      </c>
      <c r="AA1244" s="565">
        <f t="shared" si="291"/>
        <v>0</v>
      </c>
      <c r="AB1244" s="565">
        <f t="shared" si="292"/>
        <v>0</v>
      </c>
      <c r="AC1244" s="565">
        <f t="shared" si="293"/>
        <v>0</v>
      </c>
      <c r="AD1244" s="572">
        <f t="shared" si="294"/>
        <v>0</v>
      </c>
      <c r="AE1244" s="560">
        <f t="shared" si="295"/>
        <v>0</v>
      </c>
      <c r="AF1244" s="561">
        <f t="shared" si="296"/>
        <v>0</v>
      </c>
      <c r="AG1244" s="562"/>
    </row>
    <row r="1245" spans="2:33" s="418" customFormat="1" ht="15" customHeight="1" x14ac:dyDescent="0.2">
      <c r="B1245" s="554"/>
      <c r="C1245" s="382"/>
      <c r="D1245" s="383"/>
      <c r="E1245" s="381"/>
      <c r="F1245" s="1040"/>
      <c r="G1245" s="1038"/>
      <c r="H1245" s="1041"/>
      <c r="I1245" s="381"/>
      <c r="J1245" s="568">
        <f t="shared" si="288"/>
        <v>0</v>
      </c>
      <c r="K1245" s="381"/>
      <c r="L1245" s="381"/>
      <c r="M1245" s="568">
        <f t="shared" si="297"/>
        <v>0</v>
      </c>
      <c r="N1245" s="570">
        <f>IFERROR(VLOOKUP($C1245,Listen!$J$3:$L$39,2,0),0)</f>
        <v>0</v>
      </c>
      <c r="O1245" s="570">
        <f>IFERROR(VLOOKUP($C1245,Listen!$J$3:$L$39,3,0),0)</f>
        <v>0</v>
      </c>
      <c r="P1245" s="453">
        <f t="shared" si="289"/>
        <v>0</v>
      </c>
      <c r="Q1245" s="453">
        <f t="shared" si="300"/>
        <v>0</v>
      </c>
      <c r="R1245" s="453">
        <f t="shared" si="300"/>
        <v>0</v>
      </c>
      <c r="S1245" s="453">
        <f t="shared" si="300"/>
        <v>0</v>
      </c>
      <c r="T1245" s="453">
        <f t="shared" si="300"/>
        <v>0</v>
      </c>
      <c r="U1245" s="453">
        <f t="shared" si="300"/>
        <v>0</v>
      </c>
      <c r="V1245" s="453">
        <f t="shared" si="300"/>
        <v>0</v>
      </c>
      <c r="W1245" s="384">
        <f t="shared" si="299"/>
        <v>0</v>
      </c>
      <c r="X1245" s="565">
        <f>IF(D1245='A. Allgemeine Informationen'!$C$17,$M1245-Y1245,HLOOKUP('A. Allgemeine Informationen'!$C$17-1,$Z$1:$AF$2005,ROW(D1245),FALSE)-$Y1245)</f>
        <v>0</v>
      </c>
      <c r="Y1245" s="384">
        <f>HLOOKUP('A. Allgemeine Informationen'!$C$17,$Z$1:$AF$2005,ROW(D1245),FALSE)</f>
        <v>0</v>
      </c>
      <c r="Z1245" s="565">
        <f t="shared" si="290"/>
        <v>0</v>
      </c>
      <c r="AA1245" s="565">
        <f t="shared" si="291"/>
        <v>0</v>
      </c>
      <c r="AB1245" s="565">
        <f t="shared" si="292"/>
        <v>0</v>
      </c>
      <c r="AC1245" s="565">
        <f t="shared" si="293"/>
        <v>0</v>
      </c>
      <c r="AD1245" s="572">
        <f t="shared" si="294"/>
        <v>0</v>
      </c>
      <c r="AE1245" s="560">
        <f t="shared" si="295"/>
        <v>0</v>
      </c>
      <c r="AF1245" s="561">
        <f t="shared" si="296"/>
        <v>0</v>
      </c>
      <c r="AG1245" s="562"/>
    </row>
    <row r="1246" spans="2:33" s="418" customFormat="1" ht="15" customHeight="1" x14ac:dyDescent="0.2">
      <c r="B1246" s="554"/>
      <c r="C1246" s="382"/>
      <c r="D1246" s="383"/>
      <c r="E1246" s="381"/>
      <c r="F1246" s="1040"/>
      <c r="G1246" s="1038"/>
      <c r="H1246" s="1041"/>
      <c r="I1246" s="381"/>
      <c r="J1246" s="568">
        <f t="shared" si="288"/>
        <v>0</v>
      </c>
      <c r="K1246" s="381"/>
      <c r="L1246" s="381"/>
      <c r="M1246" s="568">
        <f t="shared" si="297"/>
        <v>0</v>
      </c>
      <c r="N1246" s="570">
        <f>IFERROR(VLOOKUP($C1246,Listen!$J$3:$L$39,2,0),0)</f>
        <v>0</v>
      </c>
      <c r="O1246" s="570">
        <f>IFERROR(VLOOKUP($C1246,Listen!$J$3:$L$39,3,0),0)</f>
        <v>0</v>
      </c>
      <c r="P1246" s="453">
        <f t="shared" si="289"/>
        <v>0</v>
      </c>
      <c r="Q1246" s="453">
        <f t="shared" si="300"/>
        <v>0</v>
      </c>
      <c r="R1246" s="453">
        <f t="shared" si="300"/>
        <v>0</v>
      </c>
      <c r="S1246" s="453">
        <f t="shared" si="300"/>
        <v>0</v>
      </c>
      <c r="T1246" s="453">
        <f t="shared" si="300"/>
        <v>0</v>
      </c>
      <c r="U1246" s="453">
        <f t="shared" si="300"/>
        <v>0</v>
      </c>
      <c r="V1246" s="453">
        <f t="shared" si="300"/>
        <v>0</v>
      </c>
      <c r="W1246" s="384">
        <f t="shared" si="299"/>
        <v>0</v>
      </c>
      <c r="X1246" s="565">
        <f>IF(D1246='A. Allgemeine Informationen'!$C$17,$M1246-Y1246,HLOOKUP('A. Allgemeine Informationen'!$C$17-1,$Z$1:$AF$2005,ROW(D1246),FALSE)-$Y1246)</f>
        <v>0</v>
      </c>
      <c r="Y1246" s="384">
        <f>HLOOKUP('A. Allgemeine Informationen'!$C$17,$Z$1:$AF$2005,ROW(D1246),FALSE)</f>
        <v>0</v>
      </c>
      <c r="Z1246" s="565">
        <f t="shared" si="290"/>
        <v>0</v>
      </c>
      <c r="AA1246" s="565">
        <f t="shared" si="291"/>
        <v>0</v>
      </c>
      <c r="AB1246" s="565">
        <f t="shared" si="292"/>
        <v>0</v>
      </c>
      <c r="AC1246" s="565">
        <f t="shared" si="293"/>
        <v>0</v>
      </c>
      <c r="AD1246" s="572">
        <f t="shared" si="294"/>
        <v>0</v>
      </c>
      <c r="AE1246" s="560">
        <f t="shared" si="295"/>
        <v>0</v>
      </c>
      <c r="AF1246" s="561">
        <f t="shared" si="296"/>
        <v>0</v>
      </c>
      <c r="AG1246" s="562"/>
    </row>
    <row r="1247" spans="2:33" s="418" customFormat="1" ht="15" customHeight="1" x14ac:dyDescent="0.2">
      <c r="B1247" s="554"/>
      <c r="C1247" s="382"/>
      <c r="D1247" s="383"/>
      <c r="E1247" s="381"/>
      <c r="F1247" s="1040"/>
      <c r="G1247" s="1038"/>
      <c r="H1247" s="1041"/>
      <c r="I1247" s="381"/>
      <c r="J1247" s="568">
        <f t="shared" si="288"/>
        <v>0</v>
      </c>
      <c r="K1247" s="381"/>
      <c r="L1247" s="381"/>
      <c r="M1247" s="568">
        <f t="shared" si="297"/>
        <v>0</v>
      </c>
      <c r="N1247" s="570">
        <f>IFERROR(VLOOKUP($C1247,Listen!$J$3:$L$39,2,0),0)</f>
        <v>0</v>
      </c>
      <c r="O1247" s="570">
        <f>IFERROR(VLOOKUP($C1247,Listen!$J$3:$L$39,3,0),0)</f>
        <v>0</v>
      </c>
      <c r="P1247" s="453">
        <f t="shared" si="289"/>
        <v>0</v>
      </c>
      <c r="Q1247" s="453">
        <f t="shared" si="300"/>
        <v>0</v>
      </c>
      <c r="R1247" s="453">
        <f t="shared" si="300"/>
        <v>0</v>
      </c>
      <c r="S1247" s="453">
        <f t="shared" si="300"/>
        <v>0</v>
      </c>
      <c r="T1247" s="453">
        <f t="shared" si="300"/>
        <v>0</v>
      </c>
      <c r="U1247" s="453">
        <f t="shared" si="300"/>
        <v>0</v>
      </c>
      <c r="V1247" s="453">
        <f t="shared" si="300"/>
        <v>0</v>
      </c>
      <c r="W1247" s="384">
        <f t="shared" si="299"/>
        <v>0</v>
      </c>
      <c r="X1247" s="565">
        <f>IF(D1247='A. Allgemeine Informationen'!$C$17,$M1247-Y1247,HLOOKUP('A. Allgemeine Informationen'!$C$17-1,$Z$1:$AF$2005,ROW(D1247),FALSE)-$Y1247)</f>
        <v>0</v>
      </c>
      <c r="Y1247" s="384">
        <f>HLOOKUP('A. Allgemeine Informationen'!$C$17,$Z$1:$AF$2005,ROW(D1247),FALSE)</f>
        <v>0</v>
      </c>
      <c r="Z1247" s="565">
        <f t="shared" si="290"/>
        <v>0</v>
      </c>
      <c r="AA1247" s="565">
        <f t="shared" si="291"/>
        <v>0</v>
      </c>
      <c r="AB1247" s="565">
        <f t="shared" si="292"/>
        <v>0</v>
      </c>
      <c r="AC1247" s="565">
        <f t="shared" si="293"/>
        <v>0</v>
      </c>
      <c r="AD1247" s="572">
        <f t="shared" si="294"/>
        <v>0</v>
      </c>
      <c r="AE1247" s="560">
        <f t="shared" si="295"/>
        <v>0</v>
      </c>
      <c r="AF1247" s="561">
        <f t="shared" si="296"/>
        <v>0</v>
      </c>
      <c r="AG1247" s="562"/>
    </row>
    <row r="1248" spans="2:33" s="418" customFormat="1" ht="15" customHeight="1" x14ac:dyDescent="0.2">
      <c r="B1248" s="554"/>
      <c r="C1248" s="382"/>
      <c r="D1248" s="383"/>
      <c r="E1248" s="381"/>
      <c r="F1248" s="1040"/>
      <c r="G1248" s="1038"/>
      <c r="H1248" s="1041"/>
      <c r="I1248" s="381"/>
      <c r="J1248" s="568">
        <f t="shared" si="288"/>
        <v>0</v>
      </c>
      <c r="K1248" s="381"/>
      <c r="L1248" s="381"/>
      <c r="M1248" s="568">
        <f t="shared" si="297"/>
        <v>0</v>
      </c>
      <c r="N1248" s="570">
        <f>IFERROR(VLOOKUP($C1248,Listen!$J$3:$L$39,2,0),0)</f>
        <v>0</v>
      </c>
      <c r="O1248" s="570">
        <f>IFERROR(VLOOKUP($C1248,Listen!$J$3:$L$39,3,0),0)</f>
        <v>0</v>
      </c>
      <c r="P1248" s="453">
        <f t="shared" si="289"/>
        <v>0</v>
      </c>
      <c r="Q1248" s="453">
        <f t="shared" si="300"/>
        <v>0</v>
      </c>
      <c r="R1248" s="453">
        <f t="shared" si="300"/>
        <v>0</v>
      </c>
      <c r="S1248" s="453">
        <f t="shared" si="300"/>
        <v>0</v>
      </c>
      <c r="T1248" s="453">
        <f t="shared" si="300"/>
        <v>0</v>
      </c>
      <c r="U1248" s="453">
        <f t="shared" si="300"/>
        <v>0</v>
      </c>
      <c r="V1248" s="453">
        <f t="shared" si="300"/>
        <v>0</v>
      </c>
      <c r="W1248" s="384">
        <f t="shared" si="299"/>
        <v>0</v>
      </c>
      <c r="X1248" s="565">
        <f>IF(D1248='A. Allgemeine Informationen'!$C$17,$M1248-Y1248,HLOOKUP('A. Allgemeine Informationen'!$C$17-1,$Z$1:$AF$2005,ROW(D1248),FALSE)-$Y1248)</f>
        <v>0</v>
      </c>
      <c r="Y1248" s="384">
        <f>HLOOKUP('A. Allgemeine Informationen'!$C$17,$Z$1:$AF$2005,ROW(D1248),FALSE)</f>
        <v>0</v>
      </c>
      <c r="Z1248" s="565">
        <f t="shared" si="290"/>
        <v>0</v>
      </c>
      <c r="AA1248" s="565">
        <f t="shared" si="291"/>
        <v>0</v>
      </c>
      <c r="AB1248" s="565">
        <f t="shared" si="292"/>
        <v>0</v>
      </c>
      <c r="AC1248" s="565">
        <f t="shared" si="293"/>
        <v>0</v>
      </c>
      <c r="AD1248" s="572">
        <f t="shared" si="294"/>
        <v>0</v>
      </c>
      <c r="AE1248" s="560">
        <f t="shared" si="295"/>
        <v>0</v>
      </c>
      <c r="AF1248" s="561">
        <f t="shared" si="296"/>
        <v>0</v>
      </c>
      <c r="AG1248" s="562"/>
    </row>
    <row r="1249" spans="2:33" s="418" customFormat="1" ht="15" customHeight="1" x14ac:dyDescent="0.2">
      <c r="B1249" s="554"/>
      <c r="C1249" s="382"/>
      <c r="D1249" s="383"/>
      <c r="E1249" s="381"/>
      <c r="F1249" s="1040"/>
      <c r="G1249" s="1038"/>
      <c r="H1249" s="1041"/>
      <c r="I1249" s="381"/>
      <c r="J1249" s="568">
        <f t="shared" si="288"/>
        <v>0</v>
      </c>
      <c r="K1249" s="381"/>
      <c r="L1249" s="381"/>
      <c r="M1249" s="568">
        <f t="shared" si="297"/>
        <v>0</v>
      </c>
      <c r="N1249" s="570">
        <f>IFERROR(VLOOKUP($C1249,Listen!$J$3:$L$39,2,0),0)</f>
        <v>0</v>
      </c>
      <c r="O1249" s="570">
        <f>IFERROR(VLOOKUP($C1249,Listen!$J$3:$L$39,3,0),0)</f>
        <v>0</v>
      </c>
      <c r="P1249" s="453">
        <f t="shared" si="289"/>
        <v>0</v>
      </c>
      <c r="Q1249" s="453">
        <f t="shared" si="300"/>
        <v>0</v>
      </c>
      <c r="R1249" s="453">
        <f t="shared" si="300"/>
        <v>0</v>
      </c>
      <c r="S1249" s="453">
        <f t="shared" si="300"/>
        <v>0</v>
      </c>
      <c r="T1249" s="453">
        <f t="shared" si="300"/>
        <v>0</v>
      </c>
      <c r="U1249" s="453">
        <f t="shared" si="300"/>
        <v>0</v>
      </c>
      <c r="V1249" s="453">
        <f t="shared" si="300"/>
        <v>0</v>
      </c>
      <c r="W1249" s="384">
        <f t="shared" si="299"/>
        <v>0</v>
      </c>
      <c r="X1249" s="565">
        <f>IF(D1249='A. Allgemeine Informationen'!$C$17,$M1249-Y1249,HLOOKUP('A. Allgemeine Informationen'!$C$17-1,$Z$1:$AF$2005,ROW(D1249),FALSE)-$Y1249)</f>
        <v>0</v>
      </c>
      <c r="Y1249" s="384">
        <f>HLOOKUP('A. Allgemeine Informationen'!$C$17,$Z$1:$AF$2005,ROW(D1249),FALSE)</f>
        <v>0</v>
      </c>
      <c r="Z1249" s="565">
        <f t="shared" si="290"/>
        <v>0</v>
      </c>
      <c r="AA1249" s="565">
        <f t="shared" si="291"/>
        <v>0</v>
      </c>
      <c r="AB1249" s="565">
        <f t="shared" si="292"/>
        <v>0</v>
      </c>
      <c r="AC1249" s="565">
        <f t="shared" si="293"/>
        <v>0</v>
      </c>
      <c r="AD1249" s="572">
        <f t="shared" si="294"/>
        <v>0</v>
      </c>
      <c r="AE1249" s="560">
        <f t="shared" si="295"/>
        <v>0</v>
      </c>
      <c r="AF1249" s="561">
        <f t="shared" si="296"/>
        <v>0</v>
      </c>
      <c r="AG1249" s="562"/>
    </row>
    <row r="1250" spans="2:33" s="418" customFormat="1" ht="15" customHeight="1" x14ac:dyDescent="0.2">
      <c r="B1250" s="554"/>
      <c r="C1250" s="382"/>
      <c r="D1250" s="383"/>
      <c r="E1250" s="381"/>
      <c r="F1250" s="1040"/>
      <c r="G1250" s="1038"/>
      <c r="H1250" s="1041"/>
      <c r="I1250" s="381"/>
      <c r="J1250" s="568">
        <f t="shared" si="288"/>
        <v>0</v>
      </c>
      <c r="K1250" s="381"/>
      <c r="L1250" s="381"/>
      <c r="M1250" s="568">
        <f t="shared" si="297"/>
        <v>0</v>
      </c>
      <c r="N1250" s="570">
        <f>IFERROR(VLOOKUP($C1250,Listen!$J$3:$L$39,2,0),0)</f>
        <v>0</v>
      </c>
      <c r="O1250" s="570">
        <f>IFERROR(VLOOKUP($C1250,Listen!$J$3:$L$39,3,0),0)</f>
        <v>0</v>
      </c>
      <c r="P1250" s="453">
        <f t="shared" si="289"/>
        <v>0</v>
      </c>
      <c r="Q1250" s="453">
        <f t="shared" si="300"/>
        <v>0</v>
      </c>
      <c r="R1250" s="453">
        <f t="shared" si="300"/>
        <v>0</v>
      </c>
      <c r="S1250" s="453">
        <f t="shared" si="300"/>
        <v>0</v>
      </c>
      <c r="T1250" s="453">
        <f t="shared" si="300"/>
        <v>0</v>
      </c>
      <c r="U1250" s="453">
        <f t="shared" si="300"/>
        <v>0</v>
      </c>
      <c r="V1250" s="453">
        <f t="shared" si="300"/>
        <v>0</v>
      </c>
      <c r="W1250" s="384">
        <f t="shared" si="299"/>
        <v>0</v>
      </c>
      <c r="X1250" s="565">
        <f>IF(D1250='A. Allgemeine Informationen'!$C$17,$M1250-Y1250,HLOOKUP('A. Allgemeine Informationen'!$C$17-1,$Z$1:$AF$2005,ROW(D1250),FALSE)-$Y1250)</f>
        <v>0</v>
      </c>
      <c r="Y1250" s="384">
        <f>HLOOKUP('A. Allgemeine Informationen'!$C$17,$Z$1:$AF$2005,ROW(D1250),FALSE)</f>
        <v>0</v>
      </c>
      <c r="Z1250" s="565">
        <f t="shared" si="290"/>
        <v>0</v>
      </c>
      <c r="AA1250" s="565">
        <f t="shared" si="291"/>
        <v>0</v>
      </c>
      <c r="AB1250" s="565">
        <f t="shared" si="292"/>
        <v>0</v>
      </c>
      <c r="AC1250" s="565">
        <f t="shared" si="293"/>
        <v>0</v>
      </c>
      <c r="AD1250" s="572">
        <f t="shared" si="294"/>
        <v>0</v>
      </c>
      <c r="AE1250" s="560">
        <f t="shared" si="295"/>
        <v>0</v>
      </c>
      <c r="AF1250" s="561">
        <f t="shared" si="296"/>
        <v>0</v>
      </c>
      <c r="AG1250" s="562"/>
    </row>
    <row r="1251" spans="2:33" s="418" customFormat="1" ht="15" customHeight="1" x14ac:dyDescent="0.2">
      <c r="B1251" s="554"/>
      <c r="C1251" s="382"/>
      <c r="D1251" s="383"/>
      <c r="E1251" s="381"/>
      <c r="F1251" s="1040"/>
      <c r="G1251" s="1038"/>
      <c r="H1251" s="1041"/>
      <c r="I1251" s="381"/>
      <c r="J1251" s="568">
        <f t="shared" si="288"/>
        <v>0</v>
      </c>
      <c r="K1251" s="381"/>
      <c r="L1251" s="381"/>
      <c r="M1251" s="568">
        <f t="shared" si="297"/>
        <v>0</v>
      </c>
      <c r="N1251" s="570">
        <f>IFERROR(VLOOKUP($C1251,Listen!$J$3:$L$39,2,0),0)</f>
        <v>0</v>
      </c>
      <c r="O1251" s="570">
        <f>IFERROR(VLOOKUP($C1251,Listen!$J$3:$L$39,3,0),0)</f>
        <v>0</v>
      </c>
      <c r="P1251" s="453">
        <f t="shared" si="289"/>
        <v>0</v>
      </c>
      <c r="Q1251" s="453">
        <f t="shared" si="300"/>
        <v>0</v>
      </c>
      <c r="R1251" s="453">
        <f t="shared" si="300"/>
        <v>0</v>
      </c>
      <c r="S1251" s="453">
        <f t="shared" si="300"/>
        <v>0</v>
      </c>
      <c r="T1251" s="453">
        <f t="shared" si="300"/>
        <v>0</v>
      </c>
      <c r="U1251" s="453">
        <f t="shared" si="300"/>
        <v>0</v>
      </c>
      <c r="V1251" s="453">
        <f t="shared" si="300"/>
        <v>0</v>
      </c>
      <c r="W1251" s="384">
        <f t="shared" si="299"/>
        <v>0</v>
      </c>
      <c r="X1251" s="565">
        <f>IF(D1251='A. Allgemeine Informationen'!$C$17,$M1251-Y1251,HLOOKUP('A. Allgemeine Informationen'!$C$17-1,$Z$1:$AF$2005,ROW(D1251),FALSE)-$Y1251)</f>
        <v>0</v>
      </c>
      <c r="Y1251" s="384">
        <f>HLOOKUP('A. Allgemeine Informationen'!$C$17,$Z$1:$AF$2005,ROW(D1251),FALSE)</f>
        <v>0</v>
      </c>
      <c r="Z1251" s="565">
        <f t="shared" si="290"/>
        <v>0</v>
      </c>
      <c r="AA1251" s="565">
        <f t="shared" si="291"/>
        <v>0</v>
      </c>
      <c r="AB1251" s="565">
        <f t="shared" si="292"/>
        <v>0</v>
      </c>
      <c r="AC1251" s="565">
        <f t="shared" si="293"/>
        <v>0</v>
      </c>
      <c r="AD1251" s="572">
        <f t="shared" si="294"/>
        <v>0</v>
      </c>
      <c r="AE1251" s="560">
        <f t="shared" si="295"/>
        <v>0</v>
      </c>
      <c r="AF1251" s="561">
        <f t="shared" si="296"/>
        <v>0</v>
      </c>
      <c r="AG1251" s="562"/>
    </row>
    <row r="1252" spans="2:33" s="418" customFormat="1" ht="15" customHeight="1" x14ac:dyDescent="0.2">
      <c r="B1252" s="554"/>
      <c r="C1252" s="382"/>
      <c r="D1252" s="383"/>
      <c r="E1252" s="381"/>
      <c r="F1252" s="1040"/>
      <c r="G1252" s="1038"/>
      <c r="H1252" s="1041"/>
      <c r="I1252" s="381"/>
      <c r="J1252" s="568">
        <f t="shared" si="288"/>
        <v>0</v>
      </c>
      <c r="K1252" s="381"/>
      <c r="L1252" s="381"/>
      <c r="M1252" s="568">
        <f t="shared" si="297"/>
        <v>0</v>
      </c>
      <c r="N1252" s="570">
        <f>IFERROR(VLOOKUP($C1252,Listen!$J$3:$L$39,2,0),0)</f>
        <v>0</v>
      </c>
      <c r="O1252" s="570">
        <f>IFERROR(VLOOKUP($C1252,Listen!$J$3:$L$39,3,0),0)</f>
        <v>0</v>
      </c>
      <c r="P1252" s="453">
        <f t="shared" si="289"/>
        <v>0</v>
      </c>
      <c r="Q1252" s="453">
        <f t="shared" si="300"/>
        <v>0</v>
      </c>
      <c r="R1252" s="453">
        <f t="shared" si="300"/>
        <v>0</v>
      </c>
      <c r="S1252" s="453">
        <f t="shared" si="300"/>
        <v>0</v>
      </c>
      <c r="T1252" s="453">
        <f t="shared" si="300"/>
        <v>0</v>
      </c>
      <c r="U1252" s="453">
        <f t="shared" si="300"/>
        <v>0</v>
      </c>
      <c r="V1252" s="453">
        <f t="shared" si="300"/>
        <v>0</v>
      </c>
      <c r="W1252" s="384">
        <f t="shared" si="299"/>
        <v>0</v>
      </c>
      <c r="X1252" s="565">
        <f>IF(D1252='A. Allgemeine Informationen'!$C$17,$M1252-Y1252,HLOOKUP('A. Allgemeine Informationen'!$C$17-1,$Z$1:$AF$2005,ROW(D1252),FALSE)-$Y1252)</f>
        <v>0</v>
      </c>
      <c r="Y1252" s="384">
        <f>HLOOKUP('A. Allgemeine Informationen'!$C$17,$Z$1:$AF$2005,ROW(D1252),FALSE)</f>
        <v>0</v>
      </c>
      <c r="Z1252" s="565">
        <f t="shared" si="290"/>
        <v>0</v>
      </c>
      <c r="AA1252" s="565">
        <f t="shared" si="291"/>
        <v>0</v>
      </c>
      <c r="AB1252" s="565">
        <f t="shared" si="292"/>
        <v>0</v>
      </c>
      <c r="AC1252" s="565">
        <f t="shared" si="293"/>
        <v>0</v>
      </c>
      <c r="AD1252" s="572">
        <f t="shared" si="294"/>
        <v>0</v>
      </c>
      <c r="AE1252" s="560">
        <f t="shared" si="295"/>
        <v>0</v>
      </c>
      <c r="AF1252" s="561">
        <f t="shared" si="296"/>
        <v>0</v>
      </c>
      <c r="AG1252" s="562"/>
    </row>
    <row r="1253" spans="2:33" s="418" customFormat="1" ht="15" customHeight="1" x14ac:dyDescent="0.2">
      <c r="B1253" s="554"/>
      <c r="C1253" s="382"/>
      <c r="D1253" s="383"/>
      <c r="E1253" s="381"/>
      <c r="F1253" s="1040"/>
      <c r="G1253" s="1038"/>
      <c r="H1253" s="1041"/>
      <c r="I1253" s="381"/>
      <c r="J1253" s="568">
        <f t="shared" si="288"/>
        <v>0</v>
      </c>
      <c r="K1253" s="381"/>
      <c r="L1253" s="381"/>
      <c r="M1253" s="568">
        <f t="shared" si="297"/>
        <v>0</v>
      </c>
      <c r="N1253" s="570">
        <f>IFERROR(VLOOKUP($C1253,Listen!$J$3:$L$39,2,0),0)</f>
        <v>0</v>
      </c>
      <c r="O1253" s="570">
        <f>IFERROR(VLOOKUP($C1253,Listen!$J$3:$L$39,3,0),0)</f>
        <v>0</v>
      </c>
      <c r="P1253" s="453">
        <f t="shared" si="289"/>
        <v>0</v>
      </c>
      <c r="Q1253" s="453">
        <f t="shared" si="300"/>
        <v>0</v>
      </c>
      <c r="R1253" s="453">
        <f t="shared" si="300"/>
        <v>0</v>
      </c>
      <c r="S1253" s="453">
        <f t="shared" si="300"/>
        <v>0</v>
      </c>
      <c r="T1253" s="453">
        <f t="shared" si="300"/>
        <v>0</v>
      </c>
      <c r="U1253" s="453">
        <f t="shared" si="300"/>
        <v>0</v>
      </c>
      <c r="V1253" s="453">
        <f t="shared" si="300"/>
        <v>0</v>
      </c>
      <c r="W1253" s="384">
        <f t="shared" si="299"/>
        <v>0</v>
      </c>
      <c r="X1253" s="565">
        <f>IF(D1253='A. Allgemeine Informationen'!$C$17,$M1253-Y1253,HLOOKUP('A. Allgemeine Informationen'!$C$17-1,$Z$1:$AF$2005,ROW(D1253),FALSE)-$Y1253)</f>
        <v>0</v>
      </c>
      <c r="Y1253" s="384">
        <f>HLOOKUP('A. Allgemeine Informationen'!$C$17,$Z$1:$AF$2005,ROW(D1253),FALSE)</f>
        <v>0</v>
      </c>
      <c r="Z1253" s="565">
        <f t="shared" si="290"/>
        <v>0</v>
      </c>
      <c r="AA1253" s="565">
        <f t="shared" si="291"/>
        <v>0</v>
      </c>
      <c r="AB1253" s="565">
        <f t="shared" si="292"/>
        <v>0</v>
      </c>
      <c r="AC1253" s="565">
        <f t="shared" si="293"/>
        <v>0</v>
      </c>
      <c r="AD1253" s="572">
        <f t="shared" si="294"/>
        <v>0</v>
      </c>
      <c r="AE1253" s="560">
        <f t="shared" si="295"/>
        <v>0</v>
      </c>
      <c r="AF1253" s="561">
        <f t="shared" si="296"/>
        <v>0</v>
      </c>
      <c r="AG1253" s="562"/>
    </row>
    <row r="1254" spans="2:33" s="418" customFormat="1" ht="15" customHeight="1" x14ac:dyDescent="0.2">
      <c r="B1254" s="554"/>
      <c r="C1254" s="382"/>
      <c r="D1254" s="383"/>
      <c r="E1254" s="381"/>
      <c r="F1254" s="1040"/>
      <c r="G1254" s="1038"/>
      <c r="H1254" s="1041"/>
      <c r="I1254" s="381"/>
      <c r="J1254" s="568">
        <f t="shared" si="288"/>
        <v>0</v>
      </c>
      <c r="K1254" s="381"/>
      <c r="L1254" s="381"/>
      <c r="M1254" s="568">
        <f t="shared" si="297"/>
        <v>0</v>
      </c>
      <c r="N1254" s="570">
        <f>IFERROR(VLOOKUP($C1254,Listen!$J$3:$L$39,2,0),0)</f>
        <v>0</v>
      </c>
      <c r="O1254" s="570">
        <f>IFERROR(VLOOKUP($C1254,Listen!$J$3:$L$39,3,0),0)</f>
        <v>0</v>
      </c>
      <c r="P1254" s="453">
        <f t="shared" si="289"/>
        <v>0</v>
      </c>
      <c r="Q1254" s="453">
        <f t="shared" si="300"/>
        <v>0</v>
      </c>
      <c r="R1254" s="453">
        <f t="shared" si="300"/>
        <v>0</v>
      </c>
      <c r="S1254" s="453">
        <f t="shared" si="300"/>
        <v>0</v>
      </c>
      <c r="T1254" s="453">
        <f t="shared" si="300"/>
        <v>0</v>
      </c>
      <c r="U1254" s="453">
        <f t="shared" si="300"/>
        <v>0</v>
      </c>
      <c r="V1254" s="453">
        <f t="shared" si="300"/>
        <v>0</v>
      </c>
      <c r="W1254" s="384">
        <f t="shared" si="299"/>
        <v>0</v>
      </c>
      <c r="X1254" s="565">
        <f>IF(D1254='A. Allgemeine Informationen'!$C$17,$M1254-Y1254,HLOOKUP('A. Allgemeine Informationen'!$C$17-1,$Z$1:$AF$2005,ROW(D1254),FALSE)-$Y1254)</f>
        <v>0</v>
      </c>
      <c r="Y1254" s="384">
        <f>HLOOKUP('A. Allgemeine Informationen'!$C$17,$Z$1:$AF$2005,ROW(D1254),FALSE)</f>
        <v>0</v>
      </c>
      <c r="Z1254" s="565">
        <f t="shared" si="290"/>
        <v>0</v>
      </c>
      <c r="AA1254" s="565">
        <f t="shared" si="291"/>
        <v>0</v>
      </c>
      <c r="AB1254" s="565">
        <f t="shared" si="292"/>
        <v>0</v>
      </c>
      <c r="AC1254" s="565">
        <f t="shared" si="293"/>
        <v>0</v>
      </c>
      <c r="AD1254" s="572">
        <f t="shared" si="294"/>
        <v>0</v>
      </c>
      <c r="AE1254" s="560">
        <f t="shared" si="295"/>
        <v>0</v>
      </c>
      <c r="AF1254" s="561">
        <f t="shared" si="296"/>
        <v>0</v>
      </c>
      <c r="AG1254" s="562"/>
    </row>
    <row r="1255" spans="2:33" s="418" customFormat="1" ht="15" customHeight="1" x14ac:dyDescent="0.2">
      <c r="B1255" s="554"/>
      <c r="C1255" s="382"/>
      <c r="D1255" s="383"/>
      <c r="E1255" s="381"/>
      <c r="F1255" s="1040"/>
      <c r="G1255" s="1038"/>
      <c r="H1255" s="1041"/>
      <c r="I1255" s="381"/>
      <c r="J1255" s="568">
        <f t="shared" si="288"/>
        <v>0</v>
      </c>
      <c r="K1255" s="381"/>
      <c r="L1255" s="381"/>
      <c r="M1255" s="568">
        <f t="shared" si="297"/>
        <v>0</v>
      </c>
      <c r="N1255" s="570">
        <f>IFERROR(VLOOKUP($C1255,Listen!$J$3:$L$39,2,0),0)</f>
        <v>0</v>
      </c>
      <c r="O1255" s="570">
        <f>IFERROR(VLOOKUP($C1255,Listen!$J$3:$L$39,3,0),0)</f>
        <v>0</v>
      </c>
      <c r="P1255" s="453">
        <f t="shared" si="289"/>
        <v>0</v>
      </c>
      <c r="Q1255" s="453">
        <f t="shared" ref="Q1255:V1270" si="301">P1255</f>
        <v>0</v>
      </c>
      <c r="R1255" s="453">
        <f t="shared" si="301"/>
        <v>0</v>
      </c>
      <c r="S1255" s="453">
        <f t="shared" si="301"/>
        <v>0</v>
      </c>
      <c r="T1255" s="453">
        <f t="shared" si="301"/>
        <v>0</v>
      </c>
      <c r="U1255" s="453">
        <f t="shared" si="301"/>
        <v>0</v>
      </c>
      <c r="V1255" s="453">
        <f t="shared" si="301"/>
        <v>0</v>
      </c>
      <c r="W1255" s="384">
        <f t="shared" si="299"/>
        <v>0</v>
      </c>
      <c r="X1255" s="565">
        <f>IF(D1255='A. Allgemeine Informationen'!$C$17,$M1255-Y1255,HLOOKUP('A. Allgemeine Informationen'!$C$17-1,$Z$1:$AF$2005,ROW(D1255),FALSE)-$Y1255)</f>
        <v>0</v>
      </c>
      <c r="Y1255" s="384">
        <f>HLOOKUP('A. Allgemeine Informationen'!$C$17,$Z$1:$AF$2005,ROW(D1255),FALSE)</f>
        <v>0</v>
      </c>
      <c r="Z1255" s="565">
        <f t="shared" si="290"/>
        <v>0</v>
      </c>
      <c r="AA1255" s="565">
        <f t="shared" si="291"/>
        <v>0</v>
      </c>
      <c r="AB1255" s="565">
        <f t="shared" si="292"/>
        <v>0</v>
      </c>
      <c r="AC1255" s="565">
        <f t="shared" si="293"/>
        <v>0</v>
      </c>
      <c r="AD1255" s="572">
        <f t="shared" si="294"/>
        <v>0</v>
      </c>
      <c r="AE1255" s="560">
        <f t="shared" si="295"/>
        <v>0</v>
      </c>
      <c r="AF1255" s="561">
        <f t="shared" si="296"/>
        <v>0</v>
      </c>
      <c r="AG1255" s="562"/>
    </row>
    <row r="1256" spans="2:33" s="418" customFormat="1" ht="15" customHeight="1" x14ac:dyDescent="0.2">
      <c r="B1256" s="554"/>
      <c r="C1256" s="382"/>
      <c r="D1256" s="383"/>
      <c r="E1256" s="381"/>
      <c r="F1256" s="1040"/>
      <c r="G1256" s="1038"/>
      <c r="H1256" s="1041"/>
      <c r="I1256" s="381"/>
      <c r="J1256" s="568">
        <f t="shared" si="288"/>
        <v>0</v>
      </c>
      <c r="K1256" s="381"/>
      <c r="L1256" s="381"/>
      <c r="M1256" s="568">
        <f t="shared" si="297"/>
        <v>0</v>
      </c>
      <c r="N1256" s="570">
        <f>IFERROR(VLOOKUP($C1256,Listen!$J$3:$L$39,2,0),0)</f>
        <v>0</v>
      </c>
      <c r="O1256" s="570">
        <f>IFERROR(VLOOKUP($C1256,Listen!$J$3:$L$39,3,0),0)</f>
        <v>0</v>
      </c>
      <c r="P1256" s="453">
        <f t="shared" si="289"/>
        <v>0</v>
      </c>
      <c r="Q1256" s="453">
        <f t="shared" si="301"/>
        <v>0</v>
      </c>
      <c r="R1256" s="453">
        <f t="shared" si="301"/>
        <v>0</v>
      </c>
      <c r="S1256" s="453">
        <f t="shared" si="301"/>
        <v>0</v>
      </c>
      <c r="T1256" s="453">
        <f t="shared" si="301"/>
        <v>0</v>
      </c>
      <c r="U1256" s="453">
        <f t="shared" si="301"/>
        <v>0</v>
      </c>
      <c r="V1256" s="453">
        <f t="shared" si="301"/>
        <v>0</v>
      </c>
      <c r="W1256" s="384">
        <f t="shared" si="299"/>
        <v>0</v>
      </c>
      <c r="X1256" s="565">
        <f>IF(D1256='A. Allgemeine Informationen'!$C$17,$M1256-Y1256,HLOOKUP('A. Allgemeine Informationen'!$C$17-1,$Z$1:$AF$2005,ROW(D1256),FALSE)-$Y1256)</f>
        <v>0</v>
      </c>
      <c r="Y1256" s="384">
        <f>HLOOKUP('A. Allgemeine Informationen'!$C$17,$Z$1:$AF$2005,ROW(D1256),FALSE)</f>
        <v>0</v>
      </c>
      <c r="Z1256" s="565">
        <f t="shared" si="290"/>
        <v>0</v>
      </c>
      <c r="AA1256" s="565">
        <f t="shared" si="291"/>
        <v>0</v>
      </c>
      <c r="AB1256" s="565">
        <f t="shared" si="292"/>
        <v>0</v>
      </c>
      <c r="AC1256" s="565">
        <f t="shared" si="293"/>
        <v>0</v>
      </c>
      <c r="AD1256" s="572">
        <f t="shared" si="294"/>
        <v>0</v>
      </c>
      <c r="AE1256" s="560">
        <f t="shared" si="295"/>
        <v>0</v>
      </c>
      <c r="AF1256" s="561">
        <f t="shared" si="296"/>
        <v>0</v>
      </c>
      <c r="AG1256" s="562"/>
    </row>
    <row r="1257" spans="2:33" s="418" customFormat="1" ht="15" customHeight="1" x14ac:dyDescent="0.2">
      <c r="B1257" s="554"/>
      <c r="C1257" s="382"/>
      <c r="D1257" s="383"/>
      <c r="E1257" s="381"/>
      <c r="F1257" s="1040"/>
      <c r="G1257" s="1038"/>
      <c r="H1257" s="1041"/>
      <c r="I1257" s="381"/>
      <c r="J1257" s="568">
        <f t="shared" si="288"/>
        <v>0</v>
      </c>
      <c r="K1257" s="381"/>
      <c r="L1257" s="381"/>
      <c r="M1257" s="568">
        <f t="shared" si="297"/>
        <v>0</v>
      </c>
      <c r="N1257" s="570">
        <f>IFERROR(VLOOKUP($C1257,Listen!$J$3:$L$39,2,0),0)</f>
        <v>0</v>
      </c>
      <c r="O1257" s="570">
        <f>IFERROR(VLOOKUP($C1257,Listen!$J$3:$L$39,3,0),0)</f>
        <v>0</v>
      </c>
      <c r="P1257" s="453">
        <f t="shared" si="289"/>
        <v>0</v>
      </c>
      <c r="Q1257" s="453">
        <f t="shared" si="301"/>
        <v>0</v>
      </c>
      <c r="R1257" s="453">
        <f t="shared" si="301"/>
        <v>0</v>
      </c>
      <c r="S1257" s="453">
        <f t="shared" si="301"/>
        <v>0</v>
      </c>
      <c r="T1257" s="453">
        <f t="shared" si="301"/>
        <v>0</v>
      </c>
      <c r="U1257" s="453">
        <f t="shared" si="301"/>
        <v>0</v>
      </c>
      <c r="V1257" s="453">
        <f t="shared" si="301"/>
        <v>0</v>
      </c>
      <c r="W1257" s="384">
        <f t="shared" si="299"/>
        <v>0</v>
      </c>
      <c r="X1257" s="565">
        <f>IF(D1257='A. Allgemeine Informationen'!$C$17,$M1257-Y1257,HLOOKUP('A. Allgemeine Informationen'!$C$17-1,$Z$1:$AF$2005,ROW(D1257),FALSE)-$Y1257)</f>
        <v>0</v>
      </c>
      <c r="Y1257" s="384">
        <f>HLOOKUP('A. Allgemeine Informationen'!$C$17,$Z$1:$AF$2005,ROW(D1257),FALSE)</f>
        <v>0</v>
      </c>
      <c r="Z1257" s="565">
        <f t="shared" si="290"/>
        <v>0</v>
      </c>
      <c r="AA1257" s="565">
        <f t="shared" si="291"/>
        <v>0</v>
      </c>
      <c r="AB1257" s="565">
        <f t="shared" si="292"/>
        <v>0</v>
      </c>
      <c r="AC1257" s="565">
        <f t="shared" si="293"/>
        <v>0</v>
      </c>
      <c r="AD1257" s="572">
        <f t="shared" si="294"/>
        <v>0</v>
      </c>
      <c r="AE1257" s="560">
        <f t="shared" si="295"/>
        <v>0</v>
      </c>
      <c r="AF1257" s="561">
        <f t="shared" si="296"/>
        <v>0</v>
      </c>
      <c r="AG1257" s="562"/>
    </row>
    <row r="1258" spans="2:33" s="418" customFormat="1" ht="15" customHeight="1" x14ac:dyDescent="0.2">
      <c r="B1258" s="554"/>
      <c r="C1258" s="382"/>
      <c r="D1258" s="383"/>
      <c r="E1258" s="381"/>
      <c r="F1258" s="1040"/>
      <c r="G1258" s="1038"/>
      <c r="H1258" s="1041"/>
      <c r="I1258" s="381"/>
      <c r="J1258" s="568">
        <f t="shared" si="288"/>
        <v>0</v>
      </c>
      <c r="K1258" s="381"/>
      <c r="L1258" s="381"/>
      <c r="M1258" s="568">
        <f t="shared" si="297"/>
        <v>0</v>
      </c>
      <c r="N1258" s="570">
        <f>IFERROR(VLOOKUP($C1258,Listen!$J$3:$L$39,2,0),0)</f>
        <v>0</v>
      </c>
      <c r="O1258" s="570">
        <f>IFERROR(VLOOKUP($C1258,Listen!$J$3:$L$39,3,0),0)</f>
        <v>0</v>
      </c>
      <c r="P1258" s="453">
        <f t="shared" si="289"/>
        <v>0</v>
      </c>
      <c r="Q1258" s="453">
        <f t="shared" si="301"/>
        <v>0</v>
      </c>
      <c r="R1258" s="453">
        <f t="shared" si="301"/>
        <v>0</v>
      </c>
      <c r="S1258" s="453">
        <f t="shared" si="301"/>
        <v>0</v>
      </c>
      <c r="T1258" s="453">
        <f t="shared" si="301"/>
        <v>0</v>
      </c>
      <c r="U1258" s="453">
        <f t="shared" si="301"/>
        <v>0</v>
      </c>
      <c r="V1258" s="453">
        <f t="shared" si="301"/>
        <v>0</v>
      </c>
      <c r="W1258" s="384">
        <f t="shared" si="299"/>
        <v>0</v>
      </c>
      <c r="X1258" s="565">
        <f>IF(D1258='A. Allgemeine Informationen'!$C$17,$M1258-Y1258,HLOOKUP('A. Allgemeine Informationen'!$C$17-1,$Z$1:$AF$2005,ROW(D1258),FALSE)-$Y1258)</f>
        <v>0</v>
      </c>
      <c r="Y1258" s="384">
        <f>HLOOKUP('A. Allgemeine Informationen'!$C$17,$Z$1:$AF$2005,ROW(D1258),FALSE)</f>
        <v>0</v>
      </c>
      <c r="Z1258" s="565">
        <f t="shared" si="290"/>
        <v>0</v>
      </c>
      <c r="AA1258" s="565">
        <f t="shared" si="291"/>
        <v>0</v>
      </c>
      <c r="AB1258" s="565">
        <f t="shared" si="292"/>
        <v>0</v>
      </c>
      <c r="AC1258" s="565">
        <f t="shared" si="293"/>
        <v>0</v>
      </c>
      <c r="AD1258" s="572">
        <f t="shared" si="294"/>
        <v>0</v>
      </c>
      <c r="AE1258" s="560">
        <f t="shared" si="295"/>
        <v>0</v>
      </c>
      <c r="AF1258" s="561">
        <f t="shared" si="296"/>
        <v>0</v>
      </c>
      <c r="AG1258" s="562"/>
    </row>
    <row r="1259" spans="2:33" s="418" customFormat="1" ht="15" customHeight="1" x14ac:dyDescent="0.2">
      <c r="B1259" s="554"/>
      <c r="C1259" s="382"/>
      <c r="D1259" s="383"/>
      <c r="E1259" s="381"/>
      <c r="F1259" s="1040"/>
      <c r="G1259" s="1038"/>
      <c r="H1259" s="1041"/>
      <c r="I1259" s="381"/>
      <c r="J1259" s="568">
        <f t="shared" si="288"/>
        <v>0</v>
      </c>
      <c r="K1259" s="381"/>
      <c r="L1259" s="381"/>
      <c r="M1259" s="568">
        <f t="shared" si="297"/>
        <v>0</v>
      </c>
      <c r="N1259" s="570">
        <f>IFERROR(VLOOKUP($C1259,Listen!$J$3:$L$39,2,0),0)</f>
        <v>0</v>
      </c>
      <c r="O1259" s="570">
        <f>IFERROR(VLOOKUP($C1259,Listen!$J$3:$L$39,3,0),0)</f>
        <v>0</v>
      </c>
      <c r="P1259" s="453">
        <f t="shared" si="289"/>
        <v>0</v>
      </c>
      <c r="Q1259" s="453">
        <f t="shared" si="301"/>
        <v>0</v>
      </c>
      <c r="R1259" s="453">
        <f t="shared" si="301"/>
        <v>0</v>
      </c>
      <c r="S1259" s="453">
        <f t="shared" si="301"/>
        <v>0</v>
      </c>
      <c r="T1259" s="453">
        <f t="shared" si="301"/>
        <v>0</v>
      </c>
      <c r="U1259" s="453">
        <f t="shared" si="301"/>
        <v>0</v>
      </c>
      <c r="V1259" s="453">
        <f t="shared" si="301"/>
        <v>0</v>
      </c>
      <c r="W1259" s="384">
        <f t="shared" si="299"/>
        <v>0</v>
      </c>
      <c r="X1259" s="565">
        <f>IF(D1259='A. Allgemeine Informationen'!$C$17,$M1259-Y1259,HLOOKUP('A. Allgemeine Informationen'!$C$17-1,$Z$1:$AF$2005,ROW(D1259),FALSE)-$Y1259)</f>
        <v>0</v>
      </c>
      <c r="Y1259" s="384">
        <f>HLOOKUP('A. Allgemeine Informationen'!$C$17,$Z$1:$AF$2005,ROW(D1259),FALSE)</f>
        <v>0</v>
      </c>
      <c r="Z1259" s="565">
        <f t="shared" si="290"/>
        <v>0</v>
      </c>
      <c r="AA1259" s="565">
        <f t="shared" si="291"/>
        <v>0</v>
      </c>
      <c r="AB1259" s="565">
        <f t="shared" si="292"/>
        <v>0</v>
      </c>
      <c r="AC1259" s="565">
        <f t="shared" si="293"/>
        <v>0</v>
      </c>
      <c r="AD1259" s="572">
        <f t="shared" si="294"/>
        <v>0</v>
      </c>
      <c r="AE1259" s="560">
        <f t="shared" si="295"/>
        <v>0</v>
      </c>
      <c r="AF1259" s="561">
        <f t="shared" si="296"/>
        <v>0</v>
      </c>
      <c r="AG1259" s="562"/>
    </row>
    <row r="1260" spans="2:33" s="418" customFormat="1" ht="15" customHeight="1" x14ac:dyDescent="0.2">
      <c r="B1260" s="554"/>
      <c r="C1260" s="382"/>
      <c r="D1260" s="383"/>
      <c r="E1260" s="381"/>
      <c r="F1260" s="1040"/>
      <c r="G1260" s="1038"/>
      <c r="H1260" s="1041"/>
      <c r="I1260" s="381"/>
      <c r="J1260" s="568">
        <f t="shared" si="288"/>
        <v>0</v>
      </c>
      <c r="K1260" s="381"/>
      <c r="L1260" s="381"/>
      <c r="M1260" s="568">
        <f t="shared" si="297"/>
        <v>0</v>
      </c>
      <c r="N1260" s="570">
        <f>IFERROR(VLOOKUP($C1260,Listen!$J$3:$L$39,2,0),0)</f>
        <v>0</v>
      </c>
      <c r="O1260" s="570">
        <f>IFERROR(VLOOKUP($C1260,Listen!$J$3:$L$39,3,0),0)</f>
        <v>0</v>
      </c>
      <c r="P1260" s="453">
        <f t="shared" si="289"/>
        <v>0</v>
      </c>
      <c r="Q1260" s="453">
        <f t="shared" si="301"/>
        <v>0</v>
      </c>
      <c r="R1260" s="453">
        <f t="shared" si="301"/>
        <v>0</v>
      </c>
      <c r="S1260" s="453">
        <f t="shared" si="301"/>
        <v>0</v>
      </c>
      <c r="T1260" s="453">
        <f t="shared" si="301"/>
        <v>0</v>
      </c>
      <c r="U1260" s="453">
        <f t="shared" si="301"/>
        <v>0</v>
      </c>
      <c r="V1260" s="453">
        <f t="shared" si="301"/>
        <v>0</v>
      </c>
      <c r="W1260" s="384">
        <f t="shared" si="299"/>
        <v>0</v>
      </c>
      <c r="X1260" s="565">
        <f>IF(D1260='A. Allgemeine Informationen'!$C$17,$M1260-Y1260,HLOOKUP('A. Allgemeine Informationen'!$C$17-1,$Z$1:$AF$2005,ROW(D1260),FALSE)-$Y1260)</f>
        <v>0</v>
      </c>
      <c r="Y1260" s="384">
        <f>HLOOKUP('A. Allgemeine Informationen'!$C$17,$Z$1:$AF$2005,ROW(D1260),FALSE)</f>
        <v>0</v>
      </c>
      <c r="Z1260" s="565">
        <f t="shared" si="290"/>
        <v>0</v>
      </c>
      <c r="AA1260" s="565">
        <f t="shared" si="291"/>
        <v>0</v>
      </c>
      <c r="AB1260" s="565">
        <f t="shared" si="292"/>
        <v>0</v>
      </c>
      <c r="AC1260" s="565">
        <f t="shared" si="293"/>
        <v>0</v>
      </c>
      <c r="AD1260" s="572">
        <f t="shared" si="294"/>
        <v>0</v>
      </c>
      <c r="AE1260" s="560">
        <f t="shared" si="295"/>
        <v>0</v>
      </c>
      <c r="AF1260" s="561">
        <f t="shared" si="296"/>
        <v>0</v>
      </c>
      <c r="AG1260" s="562"/>
    </row>
    <row r="1261" spans="2:33" s="418" customFormat="1" ht="15" customHeight="1" x14ac:dyDescent="0.2">
      <c r="B1261" s="554"/>
      <c r="C1261" s="382"/>
      <c r="D1261" s="383"/>
      <c r="E1261" s="381"/>
      <c r="F1261" s="1040"/>
      <c r="G1261" s="1038"/>
      <c r="H1261" s="1041"/>
      <c r="I1261" s="381"/>
      <c r="J1261" s="568">
        <f t="shared" si="288"/>
        <v>0</v>
      </c>
      <c r="K1261" s="381"/>
      <c r="L1261" s="381"/>
      <c r="M1261" s="568">
        <f t="shared" si="297"/>
        <v>0</v>
      </c>
      <c r="N1261" s="570">
        <f>IFERROR(VLOOKUP($C1261,Listen!$J$3:$L$39,2,0),0)</f>
        <v>0</v>
      </c>
      <c r="O1261" s="570">
        <f>IFERROR(VLOOKUP($C1261,Listen!$J$3:$L$39,3,0),0)</f>
        <v>0</v>
      </c>
      <c r="P1261" s="453">
        <f t="shared" si="289"/>
        <v>0</v>
      </c>
      <c r="Q1261" s="453">
        <f t="shared" si="301"/>
        <v>0</v>
      </c>
      <c r="R1261" s="453">
        <f t="shared" si="301"/>
        <v>0</v>
      </c>
      <c r="S1261" s="453">
        <f t="shared" si="301"/>
        <v>0</v>
      </c>
      <c r="T1261" s="453">
        <f t="shared" si="301"/>
        <v>0</v>
      </c>
      <c r="U1261" s="453">
        <f t="shared" si="301"/>
        <v>0</v>
      </c>
      <c r="V1261" s="453">
        <f t="shared" si="301"/>
        <v>0</v>
      </c>
      <c r="W1261" s="384">
        <f t="shared" si="299"/>
        <v>0</v>
      </c>
      <c r="X1261" s="565">
        <f>IF(D1261='A. Allgemeine Informationen'!$C$17,$M1261-Y1261,HLOOKUP('A. Allgemeine Informationen'!$C$17-1,$Z$1:$AF$2005,ROW(D1261),FALSE)-$Y1261)</f>
        <v>0</v>
      </c>
      <c r="Y1261" s="384">
        <f>HLOOKUP('A. Allgemeine Informationen'!$C$17,$Z$1:$AF$2005,ROW(D1261),FALSE)</f>
        <v>0</v>
      </c>
      <c r="Z1261" s="565">
        <f t="shared" si="290"/>
        <v>0</v>
      </c>
      <c r="AA1261" s="565">
        <f t="shared" si="291"/>
        <v>0</v>
      </c>
      <c r="AB1261" s="565">
        <f t="shared" si="292"/>
        <v>0</v>
      </c>
      <c r="AC1261" s="565">
        <f t="shared" si="293"/>
        <v>0</v>
      </c>
      <c r="AD1261" s="572">
        <f t="shared" si="294"/>
        <v>0</v>
      </c>
      <c r="AE1261" s="560">
        <f t="shared" si="295"/>
        <v>0</v>
      </c>
      <c r="AF1261" s="561">
        <f t="shared" si="296"/>
        <v>0</v>
      </c>
      <c r="AG1261" s="562"/>
    </row>
    <row r="1262" spans="2:33" s="418" customFormat="1" ht="15" customHeight="1" x14ac:dyDescent="0.2">
      <c r="B1262" s="554"/>
      <c r="C1262" s="382"/>
      <c r="D1262" s="383"/>
      <c r="E1262" s="381"/>
      <c r="F1262" s="1040"/>
      <c r="G1262" s="1038"/>
      <c r="H1262" s="1041"/>
      <c r="I1262" s="381"/>
      <c r="J1262" s="568">
        <f t="shared" si="288"/>
        <v>0</v>
      </c>
      <c r="K1262" s="381"/>
      <c r="L1262" s="381"/>
      <c r="M1262" s="568">
        <f t="shared" si="297"/>
        <v>0</v>
      </c>
      <c r="N1262" s="570">
        <f>IFERROR(VLOOKUP($C1262,Listen!$J$3:$L$39,2,0),0)</f>
        <v>0</v>
      </c>
      <c r="O1262" s="570">
        <f>IFERROR(VLOOKUP($C1262,Listen!$J$3:$L$39,3,0),0)</f>
        <v>0</v>
      </c>
      <c r="P1262" s="453">
        <f t="shared" si="289"/>
        <v>0</v>
      </c>
      <c r="Q1262" s="453">
        <f t="shared" si="301"/>
        <v>0</v>
      </c>
      <c r="R1262" s="453">
        <f t="shared" si="301"/>
        <v>0</v>
      </c>
      <c r="S1262" s="453">
        <f t="shared" si="301"/>
        <v>0</v>
      </c>
      <c r="T1262" s="453">
        <f t="shared" si="301"/>
        <v>0</v>
      </c>
      <c r="U1262" s="453">
        <f t="shared" si="301"/>
        <v>0</v>
      </c>
      <c r="V1262" s="453">
        <f t="shared" si="301"/>
        <v>0</v>
      </c>
      <c r="W1262" s="384">
        <f t="shared" si="299"/>
        <v>0</v>
      </c>
      <c r="X1262" s="565">
        <f>IF(D1262='A. Allgemeine Informationen'!$C$17,$M1262-Y1262,HLOOKUP('A. Allgemeine Informationen'!$C$17-1,$Z$1:$AF$2005,ROW(D1262),FALSE)-$Y1262)</f>
        <v>0</v>
      </c>
      <c r="Y1262" s="384">
        <f>HLOOKUP('A. Allgemeine Informationen'!$C$17,$Z$1:$AF$2005,ROW(D1262),FALSE)</f>
        <v>0</v>
      </c>
      <c r="Z1262" s="565">
        <f t="shared" si="290"/>
        <v>0</v>
      </c>
      <c r="AA1262" s="565">
        <f t="shared" si="291"/>
        <v>0</v>
      </c>
      <c r="AB1262" s="565">
        <f t="shared" si="292"/>
        <v>0</v>
      </c>
      <c r="AC1262" s="565">
        <f t="shared" si="293"/>
        <v>0</v>
      </c>
      <c r="AD1262" s="572">
        <f t="shared" si="294"/>
        <v>0</v>
      </c>
      <c r="AE1262" s="560">
        <f t="shared" si="295"/>
        <v>0</v>
      </c>
      <c r="AF1262" s="561">
        <f t="shared" si="296"/>
        <v>0</v>
      </c>
      <c r="AG1262" s="562"/>
    </row>
    <row r="1263" spans="2:33" s="418" customFormat="1" ht="15" customHeight="1" x14ac:dyDescent="0.2">
      <c r="B1263" s="554"/>
      <c r="C1263" s="382"/>
      <c r="D1263" s="383"/>
      <c r="E1263" s="381"/>
      <c r="F1263" s="1040"/>
      <c r="G1263" s="1038"/>
      <c r="H1263" s="1041"/>
      <c r="I1263" s="381"/>
      <c r="J1263" s="568">
        <f t="shared" si="288"/>
        <v>0</v>
      </c>
      <c r="K1263" s="381"/>
      <c r="L1263" s="381"/>
      <c r="M1263" s="568">
        <f t="shared" si="297"/>
        <v>0</v>
      </c>
      <c r="N1263" s="570">
        <f>IFERROR(VLOOKUP($C1263,Listen!$J$3:$L$39,2,0),0)</f>
        <v>0</v>
      </c>
      <c r="O1263" s="570">
        <f>IFERROR(VLOOKUP($C1263,Listen!$J$3:$L$39,3,0),0)</f>
        <v>0</v>
      </c>
      <c r="P1263" s="453">
        <f t="shared" si="289"/>
        <v>0</v>
      </c>
      <c r="Q1263" s="453">
        <f t="shared" si="301"/>
        <v>0</v>
      </c>
      <c r="R1263" s="453">
        <f t="shared" si="301"/>
        <v>0</v>
      </c>
      <c r="S1263" s="453">
        <f t="shared" si="301"/>
        <v>0</v>
      </c>
      <c r="T1263" s="453">
        <f t="shared" si="301"/>
        <v>0</v>
      </c>
      <c r="U1263" s="453">
        <f t="shared" si="301"/>
        <v>0</v>
      </c>
      <c r="V1263" s="453">
        <f t="shared" si="301"/>
        <v>0</v>
      </c>
      <c r="W1263" s="384">
        <f t="shared" si="299"/>
        <v>0</v>
      </c>
      <c r="X1263" s="565">
        <f>IF(D1263='A. Allgemeine Informationen'!$C$17,$M1263-Y1263,HLOOKUP('A. Allgemeine Informationen'!$C$17-1,$Z$1:$AF$2005,ROW(D1263),FALSE)-$Y1263)</f>
        <v>0</v>
      </c>
      <c r="Y1263" s="384">
        <f>HLOOKUP('A. Allgemeine Informationen'!$C$17,$Z$1:$AF$2005,ROW(D1263),FALSE)</f>
        <v>0</v>
      </c>
      <c r="Z1263" s="565">
        <f t="shared" si="290"/>
        <v>0</v>
      </c>
      <c r="AA1263" s="565">
        <f t="shared" si="291"/>
        <v>0</v>
      </c>
      <c r="AB1263" s="565">
        <f t="shared" si="292"/>
        <v>0</v>
      </c>
      <c r="AC1263" s="565">
        <f t="shared" si="293"/>
        <v>0</v>
      </c>
      <c r="AD1263" s="572">
        <f t="shared" si="294"/>
        <v>0</v>
      </c>
      <c r="AE1263" s="560">
        <f t="shared" si="295"/>
        <v>0</v>
      </c>
      <c r="AF1263" s="561">
        <f t="shared" si="296"/>
        <v>0</v>
      </c>
      <c r="AG1263" s="562"/>
    </row>
    <row r="1264" spans="2:33" s="418" customFormat="1" ht="15" customHeight="1" x14ac:dyDescent="0.2">
      <c r="B1264" s="554"/>
      <c r="C1264" s="382"/>
      <c r="D1264" s="383"/>
      <c r="E1264" s="381"/>
      <c r="F1264" s="1040"/>
      <c r="G1264" s="1038"/>
      <c r="H1264" s="1041"/>
      <c r="I1264" s="381"/>
      <c r="J1264" s="568">
        <f t="shared" si="288"/>
        <v>0</v>
      </c>
      <c r="K1264" s="381"/>
      <c r="L1264" s="381"/>
      <c r="M1264" s="568">
        <f t="shared" si="297"/>
        <v>0</v>
      </c>
      <c r="N1264" s="570">
        <f>IFERROR(VLOOKUP($C1264,Listen!$J$3:$L$39,2,0),0)</f>
        <v>0</v>
      </c>
      <c r="O1264" s="570">
        <f>IFERROR(VLOOKUP($C1264,Listen!$J$3:$L$39,3,0),0)</f>
        <v>0</v>
      </c>
      <c r="P1264" s="453">
        <f t="shared" si="289"/>
        <v>0</v>
      </c>
      <c r="Q1264" s="453">
        <f t="shared" si="301"/>
        <v>0</v>
      </c>
      <c r="R1264" s="453">
        <f t="shared" si="301"/>
        <v>0</v>
      </c>
      <c r="S1264" s="453">
        <f t="shared" si="301"/>
        <v>0</v>
      </c>
      <c r="T1264" s="453">
        <f t="shared" si="301"/>
        <v>0</v>
      </c>
      <c r="U1264" s="453">
        <f t="shared" si="301"/>
        <v>0</v>
      </c>
      <c r="V1264" s="453">
        <f t="shared" si="301"/>
        <v>0</v>
      </c>
      <c r="W1264" s="384">
        <f t="shared" si="299"/>
        <v>0</v>
      </c>
      <c r="X1264" s="565">
        <f>IF(D1264='A. Allgemeine Informationen'!$C$17,$M1264-Y1264,HLOOKUP('A. Allgemeine Informationen'!$C$17-1,$Z$1:$AF$2005,ROW(D1264),FALSE)-$Y1264)</f>
        <v>0</v>
      </c>
      <c r="Y1264" s="384">
        <f>HLOOKUP('A. Allgemeine Informationen'!$C$17,$Z$1:$AF$2005,ROW(D1264),FALSE)</f>
        <v>0</v>
      </c>
      <c r="Z1264" s="565">
        <f t="shared" si="290"/>
        <v>0</v>
      </c>
      <c r="AA1264" s="565">
        <f t="shared" si="291"/>
        <v>0</v>
      </c>
      <c r="AB1264" s="565">
        <f t="shared" si="292"/>
        <v>0</v>
      </c>
      <c r="AC1264" s="565">
        <f t="shared" si="293"/>
        <v>0</v>
      </c>
      <c r="AD1264" s="572">
        <f t="shared" si="294"/>
        <v>0</v>
      </c>
      <c r="AE1264" s="560">
        <f t="shared" si="295"/>
        <v>0</v>
      </c>
      <c r="AF1264" s="561">
        <f t="shared" si="296"/>
        <v>0</v>
      </c>
      <c r="AG1264" s="562"/>
    </row>
    <row r="1265" spans="2:33" s="418" customFormat="1" ht="15" customHeight="1" x14ac:dyDescent="0.2">
      <c r="B1265" s="554"/>
      <c r="C1265" s="382"/>
      <c r="D1265" s="383"/>
      <c r="E1265" s="381"/>
      <c r="F1265" s="1040"/>
      <c r="G1265" s="1038"/>
      <c r="H1265" s="1041"/>
      <c r="I1265" s="381"/>
      <c r="J1265" s="568">
        <f t="shared" si="288"/>
        <v>0</v>
      </c>
      <c r="K1265" s="381"/>
      <c r="L1265" s="381"/>
      <c r="M1265" s="568">
        <f t="shared" si="297"/>
        <v>0</v>
      </c>
      <c r="N1265" s="570">
        <f>IFERROR(VLOOKUP($C1265,Listen!$J$3:$L$39,2,0),0)</f>
        <v>0</v>
      </c>
      <c r="O1265" s="570">
        <f>IFERROR(VLOOKUP($C1265,Listen!$J$3:$L$39,3,0),0)</f>
        <v>0</v>
      </c>
      <c r="P1265" s="453">
        <f t="shared" si="289"/>
        <v>0</v>
      </c>
      <c r="Q1265" s="453">
        <f t="shared" si="301"/>
        <v>0</v>
      </c>
      <c r="R1265" s="453">
        <f t="shared" si="301"/>
        <v>0</v>
      </c>
      <c r="S1265" s="453">
        <f t="shared" si="301"/>
        <v>0</v>
      </c>
      <c r="T1265" s="453">
        <f t="shared" si="301"/>
        <v>0</v>
      </c>
      <c r="U1265" s="453">
        <f t="shared" si="301"/>
        <v>0</v>
      </c>
      <c r="V1265" s="453">
        <f t="shared" si="301"/>
        <v>0</v>
      </c>
      <c r="W1265" s="384">
        <f t="shared" si="299"/>
        <v>0</v>
      </c>
      <c r="X1265" s="565">
        <f>IF(D1265='A. Allgemeine Informationen'!$C$17,$M1265-Y1265,HLOOKUP('A. Allgemeine Informationen'!$C$17-1,$Z$1:$AF$2005,ROW(D1265),FALSE)-$Y1265)</f>
        <v>0</v>
      </c>
      <c r="Y1265" s="384">
        <f>HLOOKUP('A. Allgemeine Informationen'!$C$17,$Z$1:$AF$2005,ROW(D1265),FALSE)</f>
        <v>0</v>
      </c>
      <c r="Z1265" s="565">
        <f t="shared" si="290"/>
        <v>0</v>
      </c>
      <c r="AA1265" s="565">
        <f t="shared" si="291"/>
        <v>0</v>
      </c>
      <c r="AB1265" s="565">
        <f t="shared" si="292"/>
        <v>0</v>
      </c>
      <c r="AC1265" s="565">
        <f t="shared" si="293"/>
        <v>0</v>
      </c>
      <c r="AD1265" s="572">
        <f t="shared" si="294"/>
        <v>0</v>
      </c>
      <c r="AE1265" s="560">
        <f t="shared" si="295"/>
        <v>0</v>
      </c>
      <c r="AF1265" s="561">
        <f t="shared" si="296"/>
        <v>0</v>
      </c>
      <c r="AG1265" s="562"/>
    </row>
    <row r="1266" spans="2:33" s="418" customFormat="1" ht="15" customHeight="1" x14ac:dyDescent="0.2">
      <c r="B1266" s="554"/>
      <c r="C1266" s="382"/>
      <c r="D1266" s="383"/>
      <c r="E1266" s="381"/>
      <c r="F1266" s="1040"/>
      <c r="G1266" s="1038"/>
      <c r="H1266" s="1041"/>
      <c r="I1266" s="381"/>
      <c r="J1266" s="568">
        <f t="shared" si="288"/>
        <v>0</v>
      </c>
      <c r="K1266" s="381"/>
      <c r="L1266" s="381"/>
      <c r="M1266" s="568">
        <f t="shared" si="297"/>
        <v>0</v>
      </c>
      <c r="N1266" s="570">
        <f>IFERROR(VLOOKUP($C1266,Listen!$J$3:$L$39,2,0),0)</f>
        <v>0</v>
      </c>
      <c r="O1266" s="570">
        <f>IFERROR(VLOOKUP($C1266,Listen!$J$3:$L$39,3,0),0)</f>
        <v>0</v>
      </c>
      <c r="P1266" s="453">
        <f t="shared" si="289"/>
        <v>0</v>
      </c>
      <c r="Q1266" s="453">
        <f t="shared" si="301"/>
        <v>0</v>
      </c>
      <c r="R1266" s="453">
        <f t="shared" si="301"/>
        <v>0</v>
      </c>
      <c r="S1266" s="453">
        <f t="shared" si="301"/>
        <v>0</v>
      </c>
      <c r="T1266" s="453">
        <f t="shared" si="301"/>
        <v>0</v>
      </c>
      <c r="U1266" s="453">
        <f t="shared" si="301"/>
        <v>0</v>
      </c>
      <c r="V1266" s="453">
        <f t="shared" si="301"/>
        <v>0</v>
      </c>
      <c r="W1266" s="384">
        <f t="shared" si="299"/>
        <v>0</v>
      </c>
      <c r="X1266" s="565">
        <f>IF(D1266='A. Allgemeine Informationen'!$C$17,$M1266-Y1266,HLOOKUP('A. Allgemeine Informationen'!$C$17-1,$Z$1:$AF$2005,ROW(D1266),FALSE)-$Y1266)</f>
        <v>0</v>
      </c>
      <c r="Y1266" s="384">
        <f>HLOOKUP('A. Allgemeine Informationen'!$C$17,$Z$1:$AF$2005,ROW(D1266),FALSE)</f>
        <v>0</v>
      </c>
      <c r="Z1266" s="565">
        <f t="shared" si="290"/>
        <v>0</v>
      </c>
      <c r="AA1266" s="565">
        <f t="shared" si="291"/>
        <v>0</v>
      </c>
      <c r="AB1266" s="565">
        <f t="shared" si="292"/>
        <v>0</v>
      </c>
      <c r="AC1266" s="565">
        <f t="shared" si="293"/>
        <v>0</v>
      </c>
      <c r="AD1266" s="572">
        <f t="shared" si="294"/>
        <v>0</v>
      </c>
      <c r="AE1266" s="560">
        <f t="shared" si="295"/>
        <v>0</v>
      </c>
      <c r="AF1266" s="561">
        <f t="shared" si="296"/>
        <v>0</v>
      </c>
      <c r="AG1266" s="562"/>
    </row>
    <row r="1267" spans="2:33" s="418" customFormat="1" ht="15" customHeight="1" x14ac:dyDescent="0.2">
      <c r="B1267" s="554"/>
      <c r="C1267" s="382"/>
      <c r="D1267" s="383"/>
      <c r="E1267" s="381"/>
      <c r="F1267" s="1040"/>
      <c r="G1267" s="1038"/>
      <c r="H1267" s="1041"/>
      <c r="I1267" s="381"/>
      <c r="J1267" s="568">
        <f t="shared" si="288"/>
        <v>0</v>
      </c>
      <c r="K1267" s="381"/>
      <c r="L1267" s="381"/>
      <c r="M1267" s="568">
        <f t="shared" si="297"/>
        <v>0</v>
      </c>
      <c r="N1267" s="570">
        <f>IFERROR(VLOOKUP($C1267,Listen!$J$3:$L$39,2,0),0)</f>
        <v>0</v>
      </c>
      <c r="O1267" s="570">
        <f>IFERROR(VLOOKUP($C1267,Listen!$J$3:$L$39,3,0),0)</f>
        <v>0</v>
      </c>
      <c r="P1267" s="453">
        <f t="shared" si="289"/>
        <v>0</v>
      </c>
      <c r="Q1267" s="453">
        <f t="shared" si="301"/>
        <v>0</v>
      </c>
      <c r="R1267" s="453">
        <f t="shared" si="301"/>
        <v>0</v>
      </c>
      <c r="S1267" s="453">
        <f t="shared" si="301"/>
        <v>0</v>
      </c>
      <c r="T1267" s="453">
        <f t="shared" si="301"/>
        <v>0</v>
      </c>
      <c r="U1267" s="453">
        <f t="shared" si="301"/>
        <v>0</v>
      </c>
      <c r="V1267" s="453">
        <f t="shared" si="301"/>
        <v>0</v>
      </c>
      <c r="W1267" s="384">
        <f t="shared" si="299"/>
        <v>0</v>
      </c>
      <c r="X1267" s="565">
        <f>IF(D1267='A. Allgemeine Informationen'!$C$17,$M1267-Y1267,HLOOKUP('A. Allgemeine Informationen'!$C$17-1,$Z$1:$AF$2005,ROW(D1267),FALSE)-$Y1267)</f>
        <v>0</v>
      </c>
      <c r="Y1267" s="384">
        <f>HLOOKUP('A. Allgemeine Informationen'!$C$17,$Z$1:$AF$2005,ROW(D1267),FALSE)</f>
        <v>0</v>
      </c>
      <c r="Z1267" s="565">
        <f t="shared" si="290"/>
        <v>0</v>
      </c>
      <c r="AA1267" s="565">
        <f t="shared" si="291"/>
        <v>0</v>
      </c>
      <c r="AB1267" s="565">
        <f t="shared" si="292"/>
        <v>0</v>
      </c>
      <c r="AC1267" s="565">
        <f t="shared" si="293"/>
        <v>0</v>
      </c>
      <c r="AD1267" s="572">
        <f t="shared" si="294"/>
        <v>0</v>
      </c>
      <c r="AE1267" s="560">
        <f t="shared" si="295"/>
        <v>0</v>
      </c>
      <c r="AF1267" s="561">
        <f t="shared" si="296"/>
        <v>0</v>
      </c>
      <c r="AG1267" s="562"/>
    </row>
    <row r="1268" spans="2:33" s="418" customFormat="1" ht="15" customHeight="1" x14ac:dyDescent="0.2">
      <c r="B1268" s="554"/>
      <c r="C1268" s="382"/>
      <c r="D1268" s="383"/>
      <c r="E1268" s="381"/>
      <c r="F1268" s="1040"/>
      <c r="G1268" s="1038"/>
      <c r="H1268" s="1041"/>
      <c r="I1268" s="381"/>
      <c r="J1268" s="568">
        <f t="shared" si="288"/>
        <v>0</v>
      </c>
      <c r="K1268" s="381"/>
      <c r="L1268" s="381"/>
      <c r="M1268" s="568">
        <f t="shared" si="297"/>
        <v>0</v>
      </c>
      <c r="N1268" s="570">
        <f>IFERROR(VLOOKUP($C1268,Listen!$J$3:$L$39,2,0),0)</f>
        <v>0</v>
      </c>
      <c r="O1268" s="570">
        <f>IFERROR(VLOOKUP($C1268,Listen!$J$3:$L$39,3,0),0)</f>
        <v>0</v>
      </c>
      <c r="P1268" s="453">
        <f t="shared" si="289"/>
        <v>0</v>
      </c>
      <c r="Q1268" s="453">
        <f t="shared" si="301"/>
        <v>0</v>
      </c>
      <c r="R1268" s="453">
        <f t="shared" si="301"/>
        <v>0</v>
      </c>
      <c r="S1268" s="453">
        <f t="shared" si="301"/>
        <v>0</v>
      </c>
      <c r="T1268" s="453">
        <f t="shared" si="301"/>
        <v>0</v>
      </c>
      <c r="U1268" s="453">
        <f t="shared" si="301"/>
        <v>0</v>
      </c>
      <c r="V1268" s="453">
        <f t="shared" si="301"/>
        <v>0</v>
      </c>
      <c r="W1268" s="384">
        <f t="shared" si="299"/>
        <v>0</v>
      </c>
      <c r="X1268" s="565">
        <f>IF(D1268='A. Allgemeine Informationen'!$C$17,$M1268-Y1268,HLOOKUP('A. Allgemeine Informationen'!$C$17-1,$Z$1:$AF$2005,ROW(D1268),FALSE)-$Y1268)</f>
        <v>0</v>
      </c>
      <c r="Y1268" s="384">
        <f>HLOOKUP('A. Allgemeine Informationen'!$C$17,$Z$1:$AF$2005,ROW(D1268),FALSE)</f>
        <v>0</v>
      </c>
      <c r="Z1268" s="565">
        <f t="shared" si="290"/>
        <v>0</v>
      </c>
      <c r="AA1268" s="565">
        <f t="shared" si="291"/>
        <v>0</v>
      </c>
      <c r="AB1268" s="565">
        <f t="shared" si="292"/>
        <v>0</v>
      </c>
      <c r="AC1268" s="565">
        <f t="shared" si="293"/>
        <v>0</v>
      </c>
      <c r="AD1268" s="572">
        <f t="shared" si="294"/>
        <v>0</v>
      </c>
      <c r="AE1268" s="560">
        <f t="shared" si="295"/>
        <v>0</v>
      </c>
      <c r="AF1268" s="561">
        <f t="shared" si="296"/>
        <v>0</v>
      </c>
      <c r="AG1268" s="562"/>
    </row>
    <row r="1269" spans="2:33" s="418" customFormat="1" ht="15" customHeight="1" x14ac:dyDescent="0.2">
      <c r="B1269" s="554"/>
      <c r="C1269" s="382"/>
      <c r="D1269" s="383"/>
      <c r="E1269" s="381"/>
      <c r="F1269" s="1040"/>
      <c r="G1269" s="1038"/>
      <c r="H1269" s="1041"/>
      <c r="I1269" s="381"/>
      <c r="J1269" s="568">
        <f t="shared" si="288"/>
        <v>0</v>
      </c>
      <c r="K1269" s="381"/>
      <c r="L1269" s="381"/>
      <c r="M1269" s="568">
        <f t="shared" si="297"/>
        <v>0</v>
      </c>
      <c r="N1269" s="570">
        <f>IFERROR(VLOOKUP($C1269,Listen!$J$3:$L$39,2,0),0)</f>
        <v>0</v>
      </c>
      <c r="O1269" s="570">
        <f>IFERROR(VLOOKUP($C1269,Listen!$J$3:$L$39,3,0),0)</f>
        <v>0</v>
      </c>
      <c r="P1269" s="453">
        <f t="shared" si="289"/>
        <v>0</v>
      </c>
      <c r="Q1269" s="453">
        <f t="shared" si="301"/>
        <v>0</v>
      </c>
      <c r="R1269" s="453">
        <f t="shared" si="301"/>
        <v>0</v>
      </c>
      <c r="S1269" s="453">
        <f t="shared" si="301"/>
        <v>0</v>
      </c>
      <c r="T1269" s="453">
        <f t="shared" si="301"/>
        <v>0</v>
      </c>
      <c r="U1269" s="453">
        <f t="shared" si="301"/>
        <v>0</v>
      </c>
      <c r="V1269" s="453">
        <f t="shared" si="301"/>
        <v>0</v>
      </c>
      <c r="W1269" s="384">
        <f t="shared" si="299"/>
        <v>0</v>
      </c>
      <c r="X1269" s="565">
        <f>IF(D1269='A. Allgemeine Informationen'!$C$17,$M1269-Y1269,HLOOKUP('A. Allgemeine Informationen'!$C$17-1,$Z$1:$AF$2005,ROW(D1269),FALSE)-$Y1269)</f>
        <v>0</v>
      </c>
      <c r="Y1269" s="384">
        <f>HLOOKUP('A. Allgemeine Informationen'!$C$17,$Z$1:$AF$2005,ROW(D1269),FALSE)</f>
        <v>0</v>
      </c>
      <c r="Z1269" s="565">
        <f t="shared" si="290"/>
        <v>0</v>
      </c>
      <c r="AA1269" s="565">
        <f t="shared" si="291"/>
        <v>0</v>
      </c>
      <c r="AB1269" s="565">
        <f t="shared" si="292"/>
        <v>0</v>
      </c>
      <c r="AC1269" s="565">
        <f t="shared" si="293"/>
        <v>0</v>
      </c>
      <c r="AD1269" s="572">
        <f t="shared" si="294"/>
        <v>0</v>
      </c>
      <c r="AE1269" s="560">
        <f t="shared" si="295"/>
        <v>0</v>
      </c>
      <c r="AF1269" s="561">
        <f t="shared" si="296"/>
        <v>0</v>
      </c>
      <c r="AG1269" s="562"/>
    </row>
    <row r="1270" spans="2:33" s="418" customFormat="1" ht="15" customHeight="1" x14ac:dyDescent="0.2">
      <c r="B1270" s="554"/>
      <c r="C1270" s="382"/>
      <c r="D1270" s="383"/>
      <c r="E1270" s="381"/>
      <c r="F1270" s="1040"/>
      <c r="G1270" s="1038"/>
      <c r="H1270" s="1041"/>
      <c r="I1270" s="381"/>
      <c r="J1270" s="568">
        <f t="shared" si="288"/>
        <v>0</v>
      </c>
      <c r="K1270" s="381"/>
      <c r="L1270" s="381"/>
      <c r="M1270" s="568">
        <f t="shared" si="297"/>
        <v>0</v>
      </c>
      <c r="N1270" s="570">
        <f>IFERROR(VLOOKUP($C1270,Listen!$J$3:$L$39,2,0),0)</f>
        <v>0</v>
      </c>
      <c r="O1270" s="570">
        <f>IFERROR(VLOOKUP($C1270,Listen!$J$3:$L$39,3,0),0)</f>
        <v>0</v>
      </c>
      <c r="P1270" s="453">
        <f t="shared" si="289"/>
        <v>0</v>
      </c>
      <c r="Q1270" s="453">
        <f t="shared" si="301"/>
        <v>0</v>
      </c>
      <c r="R1270" s="453">
        <f t="shared" si="301"/>
        <v>0</v>
      </c>
      <c r="S1270" s="453">
        <f t="shared" si="301"/>
        <v>0</v>
      </c>
      <c r="T1270" s="453">
        <f t="shared" si="301"/>
        <v>0</v>
      </c>
      <c r="U1270" s="453">
        <f t="shared" si="301"/>
        <v>0</v>
      </c>
      <c r="V1270" s="453">
        <f t="shared" si="301"/>
        <v>0</v>
      </c>
      <c r="W1270" s="384">
        <f t="shared" si="299"/>
        <v>0</v>
      </c>
      <c r="X1270" s="565">
        <f>IF(D1270='A. Allgemeine Informationen'!$C$17,$M1270-Y1270,HLOOKUP('A. Allgemeine Informationen'!$C$17-1,$Z$1:$AF$2005,ROW(D1270),FALSE)-$Y1270)</f>
        <v>0</v>
      </c>
      <c r="Y1270" s="384">
        <f>HLOOKUP('A. Allgemeine Informationen'!$C$17,$Z$1:$AF$2005,ROW(D1270),FALSE)</f>
        <v>0</v>
      </c>
      <c r="Z1270" s="565">
        <f t="shared" si="290"/>
        <v>0</v>
      </c>
      <c r="AA1270" s="565">
        <f t="shared" si="291"/>
        <v>0</v>
      </c>
      <c r="AB1270" s="565">
        <f t="shared" si="292"/>
        <v>0</v>
      </c>
      <c r="AC1270" s="565">
        <f t="shared" si="293"/>
        <v>0</v>
      </c>
      <c r="AD1270" s="572">
        <f t="shared" si="294"/>
        <v>0</v>
      </c>
      <c r="AE1270" s="560">
        <f t="shared" si="295"/>
        <v>0</v>
      </c>
      <c r="AF1270" s="561">
        <f t="shared" si="296"/>
        <v>0</v>
      </c>
      <c r="AG1270" s="562"/>
    </row>
    <row r="1271" spans="2:33" s="418" customFormat="1" ht="15" customHeight="1" x14ac:dyDescent="0.2">
      <c r="B1271" s="554"/>
      <c r="C1271" s="382"/>
      <c r="D1271" s="383"/>
      <c r="E1271" s="381"/>
      <c r="F1271" s="1040"/>
      <c r="G1271" s="1038"/>
      <c r="H1271" s="1041"/>
      <c r="I1271" s="381"/>
      <c r="J1271" s="568">
        <f t="shared" si="288"/>
        <v>0</v>
      </c>
      <c r="K1271" s="381"/>
      <c r="L1271" s="381"/>
      <c r="M1271" s="568">
        <f t="shared" si="297"/>
        <v>0</v>
      </c>
      <c r="N1271" s="570">
        <f>IFERROR(VLOOKUP($C1271,Listen!$J$3:$L$39,2,0),0)</f>
        <v>0</v>
      </c>
      <c r="O1271" s="570">
        <f>IFERROR(VLOOKUP($C1271,Listen!$J$3:$L$39,3,0),0)</f>
        <v>0</v>
      </c>
      <c r="P1271" s="453">
        <f t="shared" si="289"/>
        <v>0</v>
      </c>
      <c r="Q1271" s="453">
        <f t="shared" ref="Q1271:V1286" si="302">P1271</f>
        <v>0</v>
      </c>
      <c r="R1271" s="453">
        <f t="shared" si="302"/>
        <v>0</v>
      </c>
      <c r="S1271" s="453">
        <f t="shared" si="302"/>
        <v>0</v>
      </c>
      <c r="T1271" s="453">
        <f t="shared" si="302"/>
        <v>0</v>
      </c>
      <c r="U1271" s="453">
        <f t="shared" si="302"/>
        <v>0</v>
      </c>
      <c r="V1271" s="453">
        <f t="shared" si="302"/>
        <v>0</v>
      </c>
      <c r="W1271" s="384">
        <f t="shared" si="299"/>
        <v>0</v>
      </c>
      <c r="X1271" s="565">
        <f>IF(D1271='A. Allgemeine Informationen'!$C$17,$M1271-Y1271,HLOOKUP('A. Allgemeine Informationen'!$C$17-1,$Z$1:$AF$2005,ROW(D1271),FALSE)-$Y1271)</f>
        <v>0</v>
      </c>
      <c r="Y1271" s="384">
        <f>HLOOKUP('A. Allgemeine Informationen'!$C$17,$Z$1:$AF$2005,ROW(D1271),FALSE)</f>
        <v>0</v>
      </c>
      <c r="Z1271" s="565">
        <f t="shared" si="290"/>
        <v>0</v>
      </c>
      <c r="AA1271" s="565">
        <f t="shared" si="291"/>
        <v>0</v>
      </c>
      <c r="AB1271" s="565">
        <f t="shared" si="292"/>
        <v>0</v>
      </c>
      <c r="AC1271" s="565">
        <f t="shared" si="293"/>
        <v>0</v>
      </c>
      <c r="AD1271" s="572">
        <f t="shared" si="294"/>
        <v>0</v>
      </c>
      <c r="AE1271" s="560">
        <f t="shared" si="295"/>
        <v>0</v>
      </c>
      <c r="AF1271" s="561">
        <f t="shared" si="296"/>
        <v>0</v>
      </c>
      <c r="AG1271" s="562"/>
    </row>
    <row r="1272" spans="2:33" s="418" customFormat="1" ht="15" customHeight="1" x14ac:dyDescent="0.2">
      <c r="B1272" s="554"/>
      <c r="C1272" s="382"/>
      <c r="D1272" s="383"/>
      <c r="E1272" s="381"/>
      <c r="F1272" s="1040"/>
      <c r="G1272" s="1038"/>
      <c r="H1272" s="1041"/>
      <c r="I1272" s="381"/>
      <c r="J1272" s="568">
        <f t="shared" si="288"/>
        <v>0</v>
      </c>
      <c r="K1272" s="381"/>
      <c r="L1272" s="381"/>
      <c r="M1272" s="568">
        <f t="shared" si="297"/>
        <v>0</v>
      </c>
      <c r="N1272" s="570">
        <f>IFERROR(VLOOKUP($C1272,Listen!$J$3:$L$39,2,0),0)</f>
        <v>0</v>
      </c>
      <c r="O1272" s="570">
        <f>IFERROR(VLOOKUP($C1272,Listen!$J$3:$L$39,3,0),0)</f>
        <v>0</v>
      </c>
      <c r="P1272" s="453">
        <f t="shared" si="289"/>
        <v>0</v>
      </c>
      <c r="Q1272" s="453">
        <f t="shared" si="302"/>
        <v>0</v>
      </c>
      <c r="R1272" s="453">
        <f t="shared" si="302"/>
        <v>0</v>
      </c>
      <c r="S1272" s="453">
        <f t="shared" si="302"/>
        <v>0</v>
      </c>
      <c r="T1272" s="453">
        <f t="shared" si="302"/>
        <v>0</v>
      </c>
      <c r="U1272" s="453">
        <f t="shared" si="302"/>
        <v>0</v>
      </c>
      <c r="V1272" s="453">
        <f t="shared" si="302"/>
        <v>0</v>
      </c>
      <c r="W1272" s="384">
        <f t="shared" si="299"/>
        <v>0</v>
      </c>
      <c r="X1272" s="565">
        <f>IF(D1272='A. Allgemeine Informationen'!$C$17,$M1272-Y1272,HLOOKUP('A. Allgemeine Informationen'!$C$17-1,$Z$1:$AF$2005,ROW(D1272),FALSE)-$Y1272)</f>
        <v>0</v>
      </c>
      <c r="Y1272" s="384">
        <f>HLOOKUP('A. Allgemeine Informationen'!$C$17,$Z$1:$AF$2005,ROW(D1272),FALSE)</f>
        <v>0</v>
      </c>
      <c r="Z1272" s="565">
        <f t="shared" si="290"/>
        <v>0</v>
      </c>
      <c r="AA1272" s="565">
        <f t="shared" si="291"/>
        <v>0</v>
      </c>
      <c r="AB1272" s="565">
        <f t="shared" si="292"/>
        <v>0</v>
      </c>
      <c r="AC1272" s="565">
        <f t="shared" si="293"/>
        <v>0</v>
      </c>
      <c r="AD1272" s="572">
        <f t="shared" si="294"/>
        <v>0</v>
      </c>
      <c r="AE1272" s="560">
        <f t="shared" si="295"/>
        <v>0</v>
      </c>
      <c r="AF1272" s="561">
        <f t="shared" si="296"/>
        <v>0</v>
      </c>
      <c r="AG1272" s="562"/>
    </row>
    <row r="1273" spans="2:33" s="418" customFormat="1" ht="15" customHeight="1" x14ac:dyDescent="0.2">
      <c r="B1273" s="554"/>
      <c r="C1273" s="382"/>
      <c r="D1273" s="383"/>
      <c r="E1273" s="381"/>
      <c r="F1273" s="1040"/>
      <c r="G1273" s="1038"/>
      <c r="H1273" s="1041"/>
      <c r="I1273" s="381"/>
      <c r="J1273" s="568">
        <f t="shared" si="288"/>
        <v>0</v>
      </c>
      <c r="K1273" s="381"/>
      <c r="L1273" s="381"/>
      <c r="M1273" s="568">
        <f t="shared" si="297"/>
        <v>0</v>
      </c>
      <c r="N1273" s="570">
        <f>IFERROR(VLOOKUP($C1273,Listen!$J$3:$L$39,2,0),0)</f>
        <v>0</v>
      </c>
      <c r="O1273" s="570">
        <f>IFERROR(VLOOKUP($C1273,Listen!$J$3:$L$39,3,0),0)</f>
        <v>0</v>
      </c>
      <c r="P1273" s="453">
        <f t="shared" si="289"/>
        <v>0</v>
      </c>
      <c r="Q1273" s="453">
        <f t="shared" si="302"/>
        <v>0</v>
      </c>
      <c r="R1273" s="453">
        <f t="shared" si="302"/>
        <v>0</v>
      </c>
      <c r="S1273" s="453">
        <f t="shared" si="302"/>
        <v>0</v>
      </c>
      <c r="T1273" s="453">
        <f t="shared" si="302"/>
        <v>0</v>
      </c>
      <c r="U1273" s="453">
        <f t="shared" si="302"/>
        <v>0</v>
      </c>
      <c r="V1273" s="453">
        <f t="shared" si="302"/>
        <v>0</v>
      </c>
      <c r="W1273" s="384">
        <f t="shared" si="299"/>
        <v>0</v>
      </c>
      <c r="X1273" s="565">
        <f>IF(D1273='A. Allgemeine Informationen'!$C$17,$M1273-Y1273,HLOOKUP('A. Allgemeine Informationen'!$C$17-1,$Z$1:$AF$2005,ROW(D1273),FALSE)-$Y1273)</f>
        <v>0</v>
      </c>
      <c r="Y1273" s="384">
        <f>HLOOKUP('A. Allgemeine Informationen'!$C$17,$Z$1:$AF$2005,ROW(D1273),FALSE)</f>
        <v>0</v>
      </c>
      <c r="Z1273" s="565">
        <f t="shared" si="290"/>
        <v>0</v>
      </c>
      <c r="AA1273" s="565">
        <f t="shared" si="291"/>
        <v>0</v>
      </c>
      <c r="AB1273" s="565">
        <f t="shared" si="292"/>
        <v>0</v>
      </c>
      <c r="AC1273" s="565">
        <f t="shared" si="293"/>
        <v>0</v>
      </c>
      <c r="AD1273" s="572">
        <f t="shared" si="294"/>
        <v>0</v>
      </c>
      <c r="AE1273" s="560">
        <f t="shared" si="295"/>
        <v>0</v>
      </c>
      <c r="AF1273" s="561">
        <f t="shared" si="296"/>
        <v>0</v>
      </c>
      <c r="AG1273" s="562"/>
    </row>
    <row r="1274" spans="2:33" s="418" customFormat="1" ht="15" customHeight="1" x14ac:dyDescent="0.2">
      <c r="B1274" s="554"/>
      <c r="C1274" s="382"/>
      <c r="D1274" s="383"/>
      <c r="E1274" s="381"/>
      <c r="F1274" s="1040"/>
      <c r="G1274" s="1038"/>
      <c r="H1274" s="1041"/>
      <c r="I1274" s="381"/>
      <c r="J1274" s="568">
        <f t="shared" si="288"/>
        <v>0</v>
      </c>
      <c r="K1274" s="381"/>
      <c r="L1274" s="381"/>
      <c r="M1274" s="568">
        <f t="shared" si="297"/>
        <v>0</v>
      </c>
      <c r="N1274" s="570">
        <f>IFERROR(VLOOKUP($C1274,Listen!$J$3:$L$39,2,0),0)</f>
        <v>0</v>
      </c>
      <c r="O1274" s="570">
        <f>IFERROR(VLOOKUP($C1274,Listen!$J$3:$L$39,3,0),0)</f>
        <v>0</v>
      </c>
      <c r="P1274" s="453">
        <f t="shared" si="289"/>
        <v>0</v>
      </c>
      <c r="Q1274" s="453">
        <f t="shared" si="302"/>
        <v>0</v>
      </c>
      <c r="R1274" s="453">
        <f t="shared" si="302"/>
        <v>0</v>
      </c>
      <c r="S1274" s="453">
        <f t="shared" si="302"/>
        <v>0</v>
      </c>
      <c r="T1274" s="453">
        <f t="shared" si="302"/>
        <v>0</v>
      </c>
      <c r="U1274" s="453">
        <f t="shared" si="302"/>
        <v>0</v>
      </c>
      <c r="V1274" s="453">
        <f t="shared" si="302"/>
        <v>0</v>
      </c>
      <c r="W1274" s="384">
        <f t="shared" si="299"/>
        <v>0</v>
      </c>
      <c r="X1274" s="565">
        <f>IF(D1274='A. Allgemeine Informationen'!$C$17,$M1274-Y1274,HLOOKUP('A. Allgemeine Informationen'!$C$17-1,$Z$1:$AF$2005,ROW(D1274),FALSE)-$Y1274)</f>
        <v>0</v>
      </c>
      <c r="Y1274" s="384">
        <f>HLOOKUP('A. Allgemeine Informationen'!$C$17,$Z$1:$AF$2005,ROW(D1274),FALSE)</f>
        <v>0</v>
      </c>
      <c r="Z1274" s="565">
        <f t="shared" si="290"/>
        <v>0</v>
      </c>
      <c r="AA1274" s="565">
        <f t="shared" si="291"/>
        <v>0</v>
      </c>
      <c r="AB1274" s="565">
        <f t="shared" si="292"/>
        <v>0</v>
      </c>
      <c r="AC1274" s="565">
        <f t="shared" si="293"/>
        <v>0</v>
      </c>
      <c r="AD1274" s="572">
        <f t="shared" si="294"/>
        <v>0</v>
      </c>
      <c r="AE1274" s="560">
        <f t="shared" si="295"/>
        <v>0</v>
      </c>
      <c r="AF1274" s="561">
        <f t="shared" si="296"/>
        <v>0</v>
      </c>
      <c r="AG1274" s="562"/>
    </row>
    <row r="1275" spans="2:33" s="418" customFormat="1" ht="15" customHeight="1" x14ac:dyDescent="0.2">
      <c r="B1275" s="554"/>
      <c r="C1275" s="382"/>
      <c r="D1275" s="383"/>
      <c r="E1275" s="381"/>
      <c r="F1275" s="1040"/>
      <c r="G1275" s="1038"/>
      <c r="H1275" s="1041"/>
      <c r="I1275" s="381"/>
      <c r="J1275" s="568">
        <f t="shared" si="288"/>
        <v>0</v>
      </c>
      <c r="K1275" s="381"/>
      <c r="L1275" s="381"/>
      <c r="M1275" s="568">
        <f t="shared" si="297"/>
        <v>0</v>
      </c>
      <c r="N1275" s="570">
        <f>IFERROR(VLOOKUP($C1275,Listen!$J$3:$L$39,2,0),0)</f>
        <v>0</v>
      </c>
      <c r="O1275" s="570">
        <f>IFERROR(VLOOKUP($C1275,Listen!$J$3:$L$39,3,0),0)</f>
        <v>0</v>
      </c>
      <c r="P1275" s="453">
        <f t="shared" si="289"/>
        <v>0</v>
      </c>
      <c r="Q1275" s="453">
        <f t="shared" si="302"/>
        <v>0</v>
      </c>
      <c r="R1275" s="453">
        <f t="shared" si="302"/>
        <v>0</v>
      </c>
      <c r="S1275" s="453">
        <f t="shared" si="302"/>
        <v>0</v>
      </c>
      <c r="T1275" s="453">
        <f t="shared" si="302"/>
        <v>0</v>
      </c>
      <c r="U1275" s="453">
        <f t="shared" si="302"/>
        <v>0</v>
      </c>
      <c r="V1275" s="453">
        <f t="shared" si="302"/>
        <v>0</v>
      </c>
      <c r="W1275" s="384">
        <f t="shared" si="299"/>
        <v>0</v>
      </c>
      <c r="X1275" s="565">
        <f>IF(D1275='A. Allgemeine Informationen'!$C$17,$M1275-Y1275,HLOOKUP('A. Allgemeine Informationen'!$C$17-1,$Z$1:$AF$2005,ROW(D1275),FALSE)-$Y1275)</f>
        <v>0</v>
      </c>
      <c r="Y1275" s="384">
        <f>HLOOKUP('A. Allgemeine Informationen'!$C$17,$Z$1:$AF$2005,ROW(D1275),FALSE)</f>
        <v>0</v>
      </c>
      <c r="Z1275" s="565">
        <f t="shared" si="290"/>
        <v>0</v>
      </c>
      <c r="AA1275" s="565">
        <f t="shared" si="291"/>
        <v>0</v>
      </c>
      <c r="AB1275" s="565">
        <f t="shared" si="292"/>
        <v>0</v>
      </c>
      <c r="AC1275" s="565">
        <f t="shared" si="293"/>
        <v>0</v>
      </c>
      <c r="AD1275" s="572">
        <f t="shared" si="294"/>
        <v>0</v>
      </c>
      <c r="AE1275" s="560">
        <f t="shared" si="295"/>
        <v>0</v>
      </c>
      <c r="AF1275" s="561">
        <f t="shared" si="296"/>
        <v>0</v>
      </c>
      <c r="AG1275" s="562"/>
    </row>
    <row r="1276" spans="2:33" s="418" customFormat="1" ht="15" customHeight="1" x14ac:dyDescent="0.2">
      <c r="B1276" s="554"/>
      <c r="C1276" s="382"/>
      <c r="D1276" s="383"/>
      <c r="E1276" s="381"/>
      <c r="F1276" s="1040"/>
      <c r="G1276" s="1038"/>
      <c r="H1276" s="1041"/>
      <c r="I1276" s="381"/>
      <c r="J1276" s="568">
        <f t="shared" si="288"/>
        <v>0</v>
      </c>
      <c r="K1276" s="381"/>
      <c r="L1276" s="381"/>
      <c r="M1276" s="568">
        <f t="shared" si="297"/>
        <v>0</v>
      </c>
      <c r="N1276" s="570">
        <f>IFERROR(VLOOKUP($C1276,Listen!$J$3:$L$39,2,0),0)</f>
        <v>0</v>
      </c>
      <c r="O1276" s="570">
        <f>IFERROR(VLOOKUP($C1276,Listen!$J$3:$L$39,3,0),0)</f>
        <v>0</v>
      </c>
      <c r="P1276" s="453">
        <f t="shared" si="289"/>
        <v>0</v>
      </c>
      <c r="Q1276" s="453">
        <f t="shared" si="302"/>
        <v>0</v>
      </c>
      <c r="R1276" s="453">
        <f t="shared" si="302"/>
        <v>0</v>
      </c>
      <c r="S1276" s="453">
        <f t="shared" si="302"/>
        <v>0</v>
      </c>
      <c r="T1276" s="453">
        <f t="shared" si="302"/>
        <v>0</v>
      </c>
      <c r="U1276" s="453">
        <f t="shared" si="302"/>
        <v>0</v>
      </c>
      <c r="V1276" s="453">
        <f t="shared" si="302"/>
        <v>0</v>
      </c>
      <c r="W1276" s="384">
        <f t="shared" si="299"/>
        <v>0</v>
      </c>
      <c r="X1276" s="565">
        <f>IF(D1276='A. Allgemeine Informationen'!$C$17,$M1276-Y1276,HLOOKUP('A. Allgemeine Informationen'!$C$17-1,$Z$1:$AF$2005,ROW(D1276),FALSE)-$Y1276)</f>
        <v>0</v>
      </c>
      <c r="Y1276" s="384">
        <f>HLOOKUP('A. Allgemeine Informationen'!$C$17,$Z$1:$AF$2005,ROW(D1276),FALSE)</f>
        <v>0</v>
      </c>
      <c r="Z1276" s="565">
        <f t="shared" si="290"/>
        <v>0</v>
      </c>
      <c r="AA1276" s="565">
        <f t="shared" si="291"/>
        <v>0</v>
      </c>
      <c r="AB1276" s="565">
        <f t="shared" si="292"/>
        <v>0</v>
      </c>
      <c r="AC1276" s="565">
        <f t="shared" si="293"/>
        <v>0</v>
      </c>
      <c r="AD1276" s="572">
        <f t="shared" si="294"/>
        <v>0</v>
      </c>
      <c r="AE1276" s="560">
        <f t="shared" si="295"/>
        <v>0</v>
      </c>
      <c r="AF1276" s="561">
        <f t="shared" si="296"/>
        <v>0</v>
      </c>
      <c r="AG1276" s="562"/>
    </row>
    <row r="1277" spans="2:33" s="418" customFormat="1" ht="15" customHeight="1" x14ac:dyDescent="0.2">
      <c r="B1277" s="554"/>
      <c r="C1277" s="382"/>
      <c r="D1277" s="383"/>
      <c r="E1277" s="381"/>
      <c r="F1277" s="1040"/>
      <c r="G1277" s="1038"/>
      <c r="H1277" s="1041"/>
      <c r="I1277" s="381"/>
      <c r="J1277" s="568">
        <f t="shared" si="288"/>
        <v>0</v>
      </c>
      <c r="K1277" s="381"/>
      <c r="L1277" s="381"/>
      <c r="M1277" s="568">
        <f t="shared" si="297"/>
        <v>0</v>
      </c>
      <c r="N1277" s="570">
        <f>IFERROR(VLOOKUP($C1277,Listen!$J$3:$L$39,2,0),0)</f>
        <v>0</v>
      </c>
      <c r="O1277" s="570">
        <f>IFERROR(VLOOKUP($C1277,Listen!$J$3:$L$39,3,0),0)</f>
        <v>0</v>
      </c>
      <c r="P1277" s="453">
        <f t="shared" si="289"/>
        <v>0</v>
      </c>
      <c r="Q1277" s="453">
        <f t="shared" si="302"/>
        <v>0</v>
      </c>
      <c r="R1277" s="453">
        <f t="shared" si="302"/>
        <v>0</v>
      </c>
      <c r="S1277" s="453">
        <f t="shared" si="302"/>
        <v>0</v>
      </c>
      <c r="T1277" s="453">
        <f t="shared" si="302"/>
        <v>0</v>
      </c>
      <c r="U1277" s="453">
        <f t="shared" si="302"/>
        <v>0</v>
      </c>
      <c r="V1277" s="453">
        <f t="shared" si="302"/>
        <v>0</v>
      </c>
      <c r="W1277" s="384">
        <f t="shared" si="299"/>
        <v>0</v>
      </c>
      <c r="X1277" s="565">
        <f>IF(D1277='A. Allgemeine Informationen'!$C$17,$M1277-Y1277,HLOOKUP('A. Allgemeine Informationen'!$C$17-1,$Z$1:$AF$2005,ROW(D1277),FALSE)-$Y1277)</f>
        <v>0</v>
      </c>
      <c r="Y1277" s="384">
        <f>HLOOKUP('A. Allgemeine Informationen'!$C$17,$Z$1:$AF$2005,ROW(D1277),FALSE)</f>
        <v>0</v>
      </c>
      <c r="Z1277" s="565">
        <f t="shared" si="290"/>
        <v>0</v>
      </c>
      <c r="AA1277" s="565">
        <f t="shared" si="291"/>
        <v>0</v>
      </c>
      <c r="AB1277" s="565">
        <f t="shared" si="292"/>
        <v>0</v>
      </c>
      <c r="AC1277" s="565">
        <f t="shared" si="293"/>
        <v>0</v>
      </c>
      <c r="AD1277" s="572">
        <f t="shared" si="294"/>
        <v>0</v>
      </c>
      <c r="AE1277" s="560">
        <f t="shared" si="295"/>
        <v>0</v>
      </c>
      <c r="AF1277" s="561">
        <f t="shared" si="296"/>
        <v>0</v>
      </c>
      <c r="AG1277" s="562"/>
    </row>
    <row r="1278" spans="2:33" s="418" customFormat="1" ht="15" customHeight="1" x14ac:dyDescent="0.2">
      <c r="B1278" s="554"/>
      <c r="C1278" s="382"/>
      <c r="D1278" s="383"/>
      <c r="E1278" s="381"/>
      <c r="F1278" s="1040"/>
      <c r="G1278" s="1038"/>
      <c r="H1278" s="1041"/>
      <c r="I1278" s="381"/>
      <c r="J1278" s="568">
        <f t="shared" si="288"/>
        <v>0</v>
      </c>
      <c r="K1278" s="381"/>
      <c r="L1278" s="381"/>
      <c r="M1278" s="568">
        <f t="shared" si="297"/>
        <v>0</v>
      </c>
      <c r="N1278" s="570">
        <f>IFERROR(VLOOKUP($C1278,Listen!$J$3:$L$39,2,0),0)</f>
        <v>0</v>
      </c>
      <c r="O1278" s="570">
        <f>IFERROR(VLOOKUP($C1278,Listen!$J$3:$L$39,3,0),0)</f>
        <v>0</v>
      </c>
      <c r="P1278" s="453">
        <f t="shared" si="289"/>
        <v>0</v>
      </c>
      <c r="Q1278" s="453">
        <f t="shared" si="302"/>
        <v>0</v>
      </c>
      <c r="R1278" s="453">
        <f t="shared" si="302"/>
        <v>0</v>
      </c>
      <c r="S1278" s="453">
        <f t="shared" si="302"/>
        <v>0</v>
      </c>
      <c r="T1278" s="453">
        <f t="shared" si="302"/>
        <v>0</v>
      </c>
      <c r="U1278" s="453">
        <f t="shared" si="302"/>
        <v>0</v>
      </c>
      <c r="V1278" s="453">
        <f t="shared" si="302"/>
        <v>0</v>
      </c>
      <c r="W1278" s="384">
        <f t="shared" si="299"/>
        <v>0</v>
      </c>
      <c r="X1278" s="565">
        <f>IF(D1278='A. Allgemeine Informationen'!$C$17,$M1278-Y1278,HLOOKUP('A. Allgemeine Informationen'!$C$17-1,$Z$1:$AF$2005,ROW(D1278),FALSE)-$Y1278)</f>
        <v>0</v>
      </c>
      <c r="Y1278" s="384">
        <f>HLOOKUP('A. Allgemeine Informationen'!$C$17,$Z$1:$AF$2005,ROW(D1278),FALSE)</f>
        <v>0</v>
      </c>
      <c r="Z1278" s="565">
        <f t="shared" si="290"/>
        <v>0</v>
      </c>
      <c r="AA1278" s="565">
        <f t="shared" si="291"/>
        <v>0</v>
      </c>
      <c r="AB1278" s="565">
        <f t="shared" si="292"/>
        <v>0</v>
      </c>
      <c r="AC1278" s="565">
        <f t="shared" si="293"/>
        <v>0</v>
      </c>
      <c r="AD1278" s="572">
        <f t="shared" si="294"/>
        <v>0</v>
      </c>
      <c r="AE1278" s="560">
        <f t="shared" si="295"/>
        <v>0</v>
      </c>
      <c r="AF1278" s="561">
        <f t="shared" si="296"/>
        <v>0</v>
      </c>
      <c r="AG1278" s="562"/>
    </row>
    <row r="1279" spans="2:33" s="418" customFormat="1" ht="15" customHeight="1" x14ac:dyDescent="0.2">
      <c r="B1279" s="554"/>
      <c r="C1279" s="382"/>
      <c r="D1279" s="383"/>
      <c r="E1279" s="381"/>
      <c r="F1279" s="1040"/>
      <c r="G1279" s="1038"/>
      <c r="H1279" s="1041"/>
      <c r="I1279" s="381"/>
      <c r="J1279" s="568">
        <f t="shared" si="288"/>
        <v>0</v>
      </c>
      <c r="K1279" s="381"/>
      <c r="L1279" s="381"/>
      <c r="M1279" s="568">
        <f t="shared" si="297"/>
        <v>0</v>
      </c>
      <c r="N1279" s="570">
        <f>IFERROR(VLOOKUP($C1279,Listen!$J$3:$L$39,2,0),0)</f>
        <v>0</v>
      </c>
      <c r="O1279" s="570">
        <f>IFERROR(VLOOKUP($C1279,Listen!$J$3:$L$39,3,0),0)</f>
        <v>0</v>
      </c>
      <c r="P1279" s="453">
        <f t="shared" si="289"/>
        <v>0</v>
      </c>
      <c r="Q1279" s="453">
        <f t="shared" si="302"/>
        <v>0</v>
      </c>
      <c r="R1279" s="453">
        <f t="shared" si="302"/>
        <v>0</v>
      </c>
      <c r="S1279" s="453">
        <f t="shared" si="302"/>
        <v>0</v>
      </c>
      <c r="T1279" s="453">
        <f t="shared" si="302"/>
        <v>0</v>
      </c>
      <c r="U1279" s="453">
        <f t="shared" si="302"/>
        <v>0</v>
      </c>
      <c r="V1279" s="453">
        <f t="shared" si="302"/>
        <v>0</v>
      </c>
      <c r="W1279" s="384">
        <f t="shared" si="299"/>
        <v>0</v>
      </c>
      <c r="X1279" s="565">
        <f>IF(D1279='A. Allgemeine Informationen'!$C$17,$M1279-Y1279,HLOOKUP('A. Allgemeine Informationen'!$C$17-1,$Z$1:$AF$2005,ROW(D1279),FALSE)-$Y1279)</f>
        <v>0</v>
      </c>
      <c r="Y1279" s="384">
        <f>HLOOKUP('A. Allgemeine Informationen'!$C$17,$Z$1:$AF$2005,ROW(D1279),FALSE)</f>
        <v>0</v>
      </c>
      <c r="Z1279" s="565">
        <f t="shared" si="290"/>
        <v>0</v>
      </c>
      <c r="AA1279" s="565">
        <f t="shared" si="291"/>
        <v>0</v>
      </c>
      <c r="AB1279" s="565">
        <f t="shared" si="292"/>
        <v>0</v>
      </c>
      <c r="AC1279" s="565">
        <f t="shared" si="293"/>
        <v>0</v>
      </c>
      <c r="AD1279" s="572">
        <f t="shared" si="294"/>
        <v>0</v>
      </c>
      <c r="AE1279" s="560">
        <f t="shared" si="295"/>
        <v>0</v>
      </c>
      <c r="AF1279" s="561">
        <f t="shared" si="296"/>
        <v>0</v>
      </c>
      <c r="AG1279" s="562"/>
    </row>
    <row r="1280" spans="2:33" s="418" customFormat="1" ht="15" customHeight="1" x14ac:dyDescent="0.2">
      <c r="B1280" s="554"/>
      <c r="C1280" s="382"/>
      <c r="D1280" s="383"/>
      <c r="E1280" s="381"/>
      <c r="F1280" s="1040"/>
      <c r="G1280" s="1038"/>
      <c r="H1280" s="1041"/>
      <c r="I1280" s="381"/>
      <c r="J1280" s="568">
        <f t="shared" si="288"/>
        <v>0</v>
      </c>
      <c r="K1280" s="381"/>
      <c r="L1280" s="381"/>
      <c r="M1280" s="568">
        <f t="shared" si="297"/>
        <v>0</v>
      </c>
      <c r="N1280" s="570">
        <f>IFERROR(VLOOKUP($C1280,Listen!$J$3:$L$39,2,0),0)</f>
        <v>0</v>
      </c>
      <c r="O1280" s="570">
        <f>IFERROR(VLOOKUP($C1280,Listen!$J$3:$L$39,3,0),0)</f>
        <v>0</v>
      </c>
      <c r="P1280" s="453">
        <f t="shared" si="289"/>
        <v>0</v>
      </c>
      <c r="Q1280" s="453">
        <f t="shared" si="302"/>
        <v>0</v>
      </c>
      <c r="R1280" s="453">
        <f t="shared" si="302"/>
        <v>0</v>
      </c>
      <c r="S1280" s="453">
        <f t="shared" si="302"/>
        <v>0</v>
      </c>
      <c r="T1280" s="453">
        <f t="shared" si="302"/>
        <v>0</v>
      </c>
      <c r="U1280" s="453">
        <f t="shared" si="302"/>
        <v>0</v>
      </c>
      <c r="V1280" s="453">
        <f t="shared" si="302"/>
        <v>0</v>
      </c>
      <c r="W1280" s="384">
        <f t="shared" si="299"/>
        <v>0</v>
      </c>
      <c r="X1280" s="565">
        <f>IF(D1280='A. Allgemeine Informationen'!$C$17,$M1280-Y1280,HLOOKUP('A. Allgemeine Informationen'!$C$17-1,$Z$1:$AF$2005,ROW(D1280),FALSE)-$Y1280)</f>
        <v>0</v>
      </c>
      <c r="Y1280" s="384">
        <f>HLOOKUP('A. Allgemeine Informationen'!$C$17,$Z$1:$AF$2005,ROW(D1280),FALSE)</f>
        <v>0</v>
      </c>
      <c r="Z1280" s="565">
        <f t="shared" si="290"/>
        <v>0</v>
      </c>
      <c r="AA1280" s="565">
        <f t="shared" si="291"/>
        <v>0</v>
      </c>
      <c r="AB1280" s="565">
        <f t="shared" si="292"/>
        <v>0</v>
      </c>
      <c r="AC1280" s="565">
        <f t="shared" si="293"/>
        <v>0</v>
      </c>
      <c r="AD1280" s="572">
        <f t="shared" si="294"/>
        <v>0</v>
      </c>
      <c r="AE1280" s="560">
        <f t="shared" si="295"/>
        <v>0</v>
      </c>
      <c r="AF1280" s="561">
        <f t="shared" si="296"/>
        <v>0</v>
      </c>
      <c r="AG1280" s="562"/>
    </row>
    <row r="1281" spans="2:33" s="418" customFormat="1" ht="15" customHeight="1" x14ac:dyDescent="0.2">
      <c r="B1281" s="554"/>
      <c r="C1281" s="382"/>
      <c r="D1281" s="383"/>
      <c r="E1281" s="381"/>
      <c r="F1281" s="1040"/>
      <c r="G1281" s="1038"/>
      <c r="H1281" s="1041"/>
      <c r="I1281" s="381"/>
      <c r="J1281" s="568">
        <f t="shared" si="288"/>
        <v>0</v>
      </c>
      <c r="K1281" s="381"/>
      <c r="L1281" s="381"/>
      <c r="M1281" s="568">
        <f t="shared" si="297"/>
        <v>0</v>
      </c>
      <c r="N1281" s="570">
        <f>IFERROR(VLOOKUP($C1281,Listen!$J$3:$L$39,2,0),0)</f>
        <v>0</v>
      </c>
      <c r="O1281" s="570">
        <f>IFERROR(VLOOKUP($C1281,Listen!$J$3:$L$39,3,0),0)</f>
        <v>0</v>
      </c>
      <c r="P1281" s="453">
        <f t="shared" si="289"/>
        <v>0</v>
      </c>
      <c r="Q1281" s="453">
        <f t="shared" si="302"/>
        <v>0</v>
      </c>
      <c r="R1281" s="453">
        <f t="shared" si="302"/>
        <v>0</v>
      </c>
      <c r="S1281" s="453">
        <f t="shared" si="302"/>
        <v>0</v>
      </c>
      <c r="T1281" s="453">
        <f t="shared" si="302"/>
        <v>0</v>
      </c>
      <c r="U1281" s="453">
        <f t="shared" si="302"/>
        <v>0</v>
      </c>
      <c r="V1281" s="453">
        <f t="shared" si="302"/>
        <v>0</v>
      </c>
      <c r="W1281" s="384">
        <f t="shared" si="299"/>
        <v>0</v>
      </c>
      <c r="X1281" s="565">
        <f>IF(D1281='A. Allgemeine Informationen'!$C$17,$M1281-Y1281,HLOOKUP('A. Allgemeine Informationen'!$C$17-1,$Z$1:$AF$2005,ROW(D1281),FALSE)-$Y1281)</f>
        <v>0</v>
      </c>
      <c r="Y1281" s="384">
        <f>HLOOKUP('A. Allgemeine Informationen'!$C$17,$Z$1:$AF$2005,ROW(D1281),FALSE)</f>
        <v>0</v>
      </c>
      <c r="Z1281" s="565">
        <f t="shared" si="290"/>
        <v>0</v>
      </c>
      <c r="AA1281" s="565">
        <f t="shared" si="291"/>
        <v>0</v>
      </c>
      <c r="AB1281" s="565">
        <f t="shared" si="292"/>
        <v>0</v>
      </c>
      <c r="AC1281" s="565">
        <f t="shared" si="293"/>
        <v>0</v>
      </c>
      <c r="AD1281" s="572">
        <f t="shared" si="294"/>
        <v>0</v>
      </c>
      <c r="AE1281" s="560">
        <f t="shared" si="295"/>
        <v>0</v>
      </c>
      <c r="AF1281" s="561">
        <f t="shared" si="296"/>
        <v>0</v>
      </c>
      <c r="AG1281" s="562"/>
    </row>
    <row r="1282" spans="2:33" s="418" customFormat="1" ht="15" customHeight="1" x14ac:dyDescent="0.2">
      <c r="B1282" s="554"/>
      <c r="C1282" s="382"/>
      <c r="D1282" s="383"/>
      <c r="E1282" s="381"/>
      <c r="F1282" s="1040"/>
      <c r="G1282" s="1038"/>
      <c r="H1282" s="1041"/>
      <c r="I1282" s="381"/>
      <c r="J1282" s="568">
        <f t="shared" si="288"/>
        <v>0</v>
      </c>
      <c r="K1282" s="381"/>
      <c r="L1282" s="381"/>
      <c r="M1282" s="568">
        <f t="shared" si="297"/>
        <v>0</v>
      </c>
      <c r="N1282" s="570">
        <f>IFERROR(VLOOKUP($C1282,Listen!$J$3:$L$39,2,0),0)</f>
        <v>0</v>
      </c>
      <c r="O1282" s="570">
        <f>IFERROR(VLOOKUP($C1282,Listen!$J$3:$L$39,3,0),0)</f>
        <v>0</v>
      </c>
      <c r="P1282" s="453">
        <f t="shared" si="289"/>
        <v>0</v>
      </c>
      <c r="Q1282" s="453">
        <f t="shared" si="302"/>
        <v>0</v>
      </c>
      <c r="R1282" s="453">
        <f t="shared" si="302"/>
        <v>0</v>
      </c>
      <c r="S1282" s="453">
        <f t="shared" si="302"/>
        <v>0</v>
      </c>
      <c r="T1282" s="453">
        <f t="shared" si="302"/>
        <v>0</v>
      </c>
      <c r="U1282" s="453">
        <f t="shared" si="302"/>
        <v>0</v>
      </c>
      <c r="V1282" s="453">
        <f t="shared" si="302"/>
        <v>0</v>
      </c>
      <c r="W1282" s="384">
        <f t="shared" si="299"/>
        <v>0</v>
      </c>
      <c r="X1282" s="565">
        <f>IF(D1282='A. Allgemeine Informationen'!$C$17,$M1282-Y1282,HLOOKUP('A. Allgemeine Informationen'!$C$17-1,$Z$1:$AF$2005,ROW(D1282),FALSE)-$Y1282)</f>
        <v>0</v>
      </c>
      <c r="Y1282" s="384">
        <f>HLOOKUP('A. Allgemeine Informationen'!$C$17,$Z$1:$AF$2005,ROW(D1282),FALSE)</f>
        <v>0</v>
      </c>
      <c r="Z1282" s="565">
        <f t="shared" si="290"/>
        <v>0</v>
      </c>
      <c r="AA1282" s="565">
        <f t="shared" si="291"/>
        <v>0</v>
      </c>
      <c r="AB1282" s="565">
        <f t="shared" si="292"/>
        <v>0</v>
      </c>
      <c r="AC1282" s="565">
        <f t="shared" si="293"/>
        <v>0</v>
      </c>
      <c r="AD1282" s="572">
        <f t="shared" si="294"/>
        <v>0</v>
      </c>
      <c r="AE1282" s="560">
        <f t="shared" si="295"/>
        <v>0</v>
      </c>
      <c r="AF1282" s="561">
        <f t="shared" si="296"/>
        <v>0</v>
      </c>
      <c r="AG1282" s="562"/>
    </row>
    <row r="1283" spans="2:33" s="418" customFormat="1" ht="15" customHeight="1" x14ac:dyDescent="0.2">
      <c r="B1283" s="554"/>
      <c r="C1283" s="382"/>
      <c r="D1283" s="383"/>
      <c r="E1283" s="381"/>
      <c r="F1283" s="1040"/>
      <c r="G1283" s="1038"/>
      <c r="H1283" s="1041"/>
      <c r="I1283" s="381"/>
      <c r="J1283" s="568">
        <f t="shared" si="288"/>
        <v>0</v>
      </c>
      <c r="K1283" s="381"/>
      <c r="L1283" s="381"/>
      <c r="M1283" s="568">
        <f t="shared" si="297"/>
        <v>0</v>
      </c>
      <c r="N1283" s="570">
        <f>IFERROR(VLOOKUP($C1283,Listen!$J$3:$L$39,2,0),0)</f>
        <v>0</v>
      </c>
      <c r="O1283" s="570">
        <f>IFERROR(VLOOKUP($C1283,Listen!$J$3:$L$39,3,0),0)</f>
        <v>0</v>
      </c>
      <c r="P1283" s="453">
        <f t="shared" si="289"/>
        <v>0</v>
      </c>
      <c r="Q1283" s="453">
        <f t="shared" si="302"/>
        <v>0</v>
      </c>
      <c r="R1283" s="453">
        <f t="shared" si="302"/>
        <v>0</v>
      </c>
      <c r="S1283" s="453">
        <f t="shared" si="302"/>
        <v>0</v>
      </c>
      <c r="T1283" s="453">
        <f t="shared" si="302"/>
        <v>0</v>
      </c>
      <c r="U1283" s="453">
        <f t="shared" si="302"/>
        <v>0</v>
      </c>
      <c r="V1283" s="453">
        <f t="shared" si="302"/>
        <v>0</v>
      </c>
      <c r="W1283" s="384">
        <f t="shared" si="299"/>
        <v>0</v>
      </c>
      <c r="X1283" s="565">
        <f>IF(D1283='A. Allgemeine Informationen'!$C$17,$M1283-Y1283,HLOOKUP('A. Allgemeine Informationen'!$C$17-1,$Z$1:$AF$2005,ROW(D1283),FALSE)-$Y1283)</f>
        <v>0</v>
      </c>
      <c r="Y1283" s="384">
        <f>HLOOKUP('A. Allgemeine Informationen'!$C$17,$Z$1:$AF$2005,ROW(D1283),FALSE)</f>
        <v>0</v>
      </c>
      <c r="Z1283" s="565">
        <f t="shared" si="290"/>
        <v>0</v>
      </c>
      <c r="AA1283" s="565">
        <f t="shared" si="291"/>
        <v>0</v>
      </c>
      <c r="AB1283" s="565">
        <f t="shared" si="292"/>
        <v>0</v>
      </c>
      <c r="AC1283" s="565">
        <f t="shared" si="293"/>
        <v>0</v>
      </c>
      <c r="AD1283" s="572">
        <f t="shared" si="294"/>
        <v>0</v>
      </c>
      <c r="AE1283" s="560">
        <f t="shared" si="295"/>
        <v>0</v>
      </c>
      <c r="AF1283" s="561">
        <f t="shared" si="296"/>
        <v>0</v>
      </c>
      <c r="AG1283" s="562"/>
    </row>
    <row r="1284" spans="2:33" s="418" customFormat="1" ht="15" customHeight="1" x14ac:dyDescent="0.2">
      <c r="B1284" s="554"/>
      <c r="C1284" s="382"/>
      <c r="D1284" s="383"/>
      <c r="E1284" s="381"/>
      <c r="F1284" s="1040"/>
      <c r="G1284" s="1038"/>
      <c r="H1284" s="1041"/>
      <c r="I1284" s="381"/>
      <c r="J1284" s="568">
        <f t="shared" si="288"/>
        <v>0</v>
      </c>
      <c r="K1284" s="381"/>
      <c r="L1284" s="381"/>
      <c r="M1284" s="568">
        <f t="shared" si="297"/>
        <v>0</v>
      </c>
      <c r="N1284" s="570">
        <f>IFERROR(VLOOKUP($C1284,Listen!$J$3:$L$39,2,0),0)</f>
        <v>0</v>
      </c>
      <c r="O1284" s="570">
        <f>IFERROR(VLOOKUP($C1284,Listen!$J$3:$L$39,3,0),0)</f>
        <v>0</v>
      </c>
      <c r="P1284" s="453">
        <f t="shared" si="289"/>
        <v>0</v>
      </c>
      <c r="Q1284" s="453">
        <f t="shared" si="302"/>
        <v>0</v>
      </c>
      <c r="R1284" s="453">
        <f t="shared" si="302"/>
        <v>0</v>
      </c>
      <c r="S1284" s="453">
        <f t="shared" si="302"/>
        <v>0</v>
      </c>
      <c r="T1284" s="453">
        <f t="shared" si="302"/>
        <v>0</v>
      </c>
      <c r="U1284" s="453">
        <f t="shared" si="302"/>
        <v>0</v>
      </c>
      <c r="V1284" s="453">
        <f t="shared" si="302"/>
        <v>0</v>
      </c>
      <c r="W1284" s="384">
        <f t="shared" si="299"/>
        <v>0</v>
      </c>
      <c r="X1284" s="565">
        <f>IF(D1284='A. Allgemeine Informationen'!$C$17,$M1284-Y1284,HLOOKUP('A. Allgemeine Informationen'!$C$17-1,$Z$1:$AF$2005,ROW(D1284),FALSE)-$Y1284)</f>
        <v>0</v>
      </c>
      <c r="Y1284" s="384">
        <f>HLOOKUP('A. Allgemeine Informationen'!$C$17,$Z$1:$AF$2005,ROW(D1284),FALSE)</f>
        <v>0</v>
      </c>
      <c r="Z1284" s="565">
        <f t="shared" si="290"/>
        <v>0</v>
      </c>
      <c r="AA1284" s="565">
        <f t="shared" si="291"/>
        <v>0</v>
      </c>
      <c r="AB1284" s="565">
        <f t="shared" si="292"/>
        <v>0</v>
      </c>
      <c r="AC1284" s="565">
        <f t="shared" si="293"/>
        <v>0</v>
      </c>
      <c r="AD1284" s="572">
        <f t="shared" si="294"/>
        <v>0</v>
      </c>
      <c r="AE1284" s="560">
        <f t="shared" si="295"/>
        <v>0</v>
      </c>
      <c r="AF1284" s="561">
        <f t="shared" si="296"/>
        <v>0</v>
      </c>
      <c r="AG1284" s="562"/>
    </row>
    <row r="1285" spans="2:33" s="418" customFormat="1" ht="15" customHeight="1" x14ac:dyDescent="0.2">
      <c r="B1285" s="554"/>
      <c r="C1285" s="382"/>
      <c r="D1285" s="383"/>
      <c r="E1285" s="381"/>
      <c r="F1285" s="1040"/>
      <c r="G1285" s="1038"/>
      <c r="H1285" s="1041"/>
      <c r="I1285" s="381"/>
      <c r="J1285" s="568">
        <f t="shared" si="288"/>
        <v>0</v>
      </c>
      <c r="K1285" s="381"/>
      <c r="L1285" s="381"/>
      <c r="M1285" s="568">
        <f t="shared" si="297"/>
        <v>0</v>
      </c>
      <c r="N1285" s="570">
        <f>IFERROR(VLOOKUP($C1285,Listen!$J$3:$L$39,2,0),0)</f>
        <v>0</v>
      </c>
      <c r="O1285" s="570">
        <f>IFERROR(VLOOKUP($C1285,Listen!$J$3:$L$39,3,0),0)</f>
        <v>0</v>
      </c>
      <c r="P1285" s="453">
        <f t="shared" si="289"/>
        <v>0</v>
      </c>
      <c r="Q1285" s="453">
        <f t="shared" si="302"/>
        <v>0</v>
      </c>
      <c r="R1285" s="453">
        <f t="shared" si="302"/>
        <v>0</v>
      </c>
      <c r="S1285" s="453">
        <f t="shared" si="302"/>
        <v>0</v>
      </c>
      <c r="T1285" s="453">
        <f t="shared" si="302"/>
        <v>0</v>
      </c>
      <c r="U1285" s="453">
        <f t="shared" si="302"/>
        <v>0</v>
      </c>
      <c r="V1285" s="453">
        <f t="shared" si="302"/>
        <v>0</v>
      </c>
      <c r="W1285" s="384">
        <f t="shared" si="299"/>
        <v>0</v>
      </c>
      <c r="X1285" s="565">
        <f>IF(D1285='A. Allgemeine Informationen'!$C$17,$M1285-Y1285,HLOOKUP('A. Allgemeine Informationen'!$C$17-1,$Z$1:$AF$2005,ROW(D1285),FALSE)-$Y1285)</f>
        <v>0</v>
      </c>
      <c r="Y1285" s="384">
        <f>HLOOKUP('A. Allgemeine Informationen'!$C$17,$Z$1:$AF$2005,ROW(D1285),FALSE)</f>
        <v>0</v>
      </c>
      <c r="Z1285" s="565">
        <f t="shared" si="290"/>
        <v>0</v>
      </c>
      <c r="AA1285" s="565">
        <f t="shared" si="291"/>
        <v>0</v>
      </c>
      <c r="AB1285" s="565">
        <f t="shared" si="292"/>
        <v>0</v>
      </c>
      <c r="AC1285" s="565">
        <f t="shared" si="293"/>
        <v>0</v>
      </c>
      <c r="AD1285" s="572">
        <f t="shared" si="294"/>
        <v>0</v>
      </c>
      <c r="AE1285" s="560">
        <f t="shared" si="295"/>
        <v>0</v>
      </c>
      <c r="AF1285" s="561">
        <f t="shared" si="296"/>
        <v>0</v>
      </c>
      <c r="AG1285" s="562"/>
    </row>
    <row r="1286" spans="2:33" s="418" customFormat="1" ht="15" customHeight="1" x14ac:dyDescent="0.2">
      <c r="B1286" s="554"/>
      <c r="C1286" s="382"/>
      <c r="D1286" s="383"/>
      <c r="E1286" s="381"/>
      <c r="F1286" s="1040"/>
      <c r="G1286" s="1038"/>
      <c r="H1286" s="1041"/>
      <c r="I1286" s="381"/>
      <c r="J1286" s="568">
        <f t="shared" ref="J1286:J1349" si="303">E1286+G1286-I1286</f>
        <v>0</v>
      </c>
      <c r="K1286" s="381"/>
      <c r="L1286" s="381"/>
      <c r="M1286" s="568">
        <f t="shared" si="297"/>
        <v>0</v>
      </c>
      <c r="N1286" s="570">
        <f>IFERROR(VLOOKUP($C1286,Listen!$J$3:$L$39,2,0),0)</f>
        <v>0</v>
      </c>
      <c r="O1286" s="570">
        <f>IFERROR(VLOOKUP($C1286,Listen!$J$3:$L$39,3,0),0)</f>
        <v>0</v>
      </c>
      <c r="P1286" s="453">
        <f t="shared" ref="P1286:P1349" si="304">$N1286</f>
        <v>0</v>
      </c>
      <c r="Q1286" s="453">
        <f t="shared" si="302"/>
        <v>0</v>
      </c>
      <c r="R1286" s="453">
        <f t="shared" si="302"/>
        <v>0</v>
      </c>
      <c r="S1286" s="453">
        <f t="shared" si="302"/>
        <v>0</v>
      </c>
      <c r="T1286" s="453">
        <f t="shared" si="302"/>
        <v>0</v>
      </c>
      <c r="U1286" s="453">
        <f t="shared" si="302"/>
        <v>0</v>
      </c>
      <c r="V1286" s="453">
        <f t="shared" si="302"/>
        <v>0</v>
      </c>
      <c r="W1286" s="384">
        <f t="shared" si="299"/>
        <v>0</v>
      </c>
      <c r="X1286" s="565">
        <f>IF(D1286='A. Allgemeine Informationen'!$C$17,$M1286-Y1286,HLOOKUP('A. Allgemeine Informationen'!$C$17-1,$Z$1:$AF$2005,ROW(D1286),FALSE)-$Y1286)</f>
        <v>0</v>
      </c>
      <c r="Y1286" s="384">
        <f>HLOOKUP('A. Allgemeine Informationen'!$C$17,$Z$1:$AF$2005,ROW(D1286),FALSE)</f>
        <v>0</v>
      </c>
      <c r="Z1286" s="565">
        <f t="shared" ref="Z1286:Z1349" si="305">IF(OR($D1286=0,$M1286=0),0,IF($D1286-$Z$5&lt;1,$M1286-$M1286/P1286*(Z$5-$D1286+1),0))</f>
        <v>0</v>
      </c>
      <c r="AA1286" s="565">
        <f t="shared" ref="AA1286:AA1349" si="306">IF(OR($D1286=0,$M1286=0,Q1286-(AA$5-$D1286)=0),0,IF($D1286-AA$5&lt;0,Z1286-Z1286/(Q1286-(AA$5-$D1286)),IF($D1286-AA$5=0,$M1286-$M1286/Q1286,0)))</f>
        <v>0</v>
      </c>
      <c r="AB1286" s="565">
        <f t="shared" ref="AB1286:AB1349" si="307">IF(OR($D1286=0,$M1286=0,R1286-(AB$5-$D1286)=0),0,IF($D1286-AB$5&lt;0,AA1286-AA1286/(R1286-(AB$5-$D1286)),IF($D1286-AB$5=0,$M1286-$M1286/R1286,0)))</f>
        <v>0</v>
      </c>
      <c r="AC1286" s="565">
        <f t="shared" ref="AC1286:AC1349" si="308">IF(OR($D1286=0,$M1286=0,S1286-(AC$5-$D1286)=0),0,IF($D1286-AC$5&lt;0,AB1286-AB1286/(S1286-(AC$5-$D1286)),IF($D1286-AC$5=0,$M1286-$M1286/S1286,0)))</f>
        <v>0</v>
      </c>
      <c r="AD1286" s="572">
        <f t="shared" ref="AD1286:AD1349" si="309">IF(OR($D1286=0,$M1286=0,T1286-(AD$5-$D1286)=0),0,IF($D1286-AD$5&lt;0,AC1286-AC1286/(T1286-(AD$5-$D1286)),IF($D1286-AD$5=0,$M1286-$M1286/T1286,0)))</f>
        <v>0</v>
      </c>
      <c r="AE1286" s="560">
        <f t="shared" ref="AE1286:AE1349" si="310">IF(OR($D1286=0,$M1286=0,U1286-(AE$5-$D1286)=0),0,IF($D1286-AE$5&lt;0,AD1286-AD1286/(U1286-(AE$5-$D1286)),IF($D1286-AE$5=0,$M1286-$M1286/U1286,0)))</f>
        <v>0</v>
      </c>
      <c r="AF1286" s="561">
        <f t="shared" ref="AF1286:AF1349" si="311">IF(OR($D1286=0,$M1286=0,V1286-(AF$5-$D1286)=0),0,IF($D1286-AF$5&lt;0,AE1286-AE1286/(V1286-(AF$5-$D1286)),IF($D1286-AF$5=0,$M1286-$M1286/V1286,0)))</f>
        <v>0</v>
      </c>
      <c r="AG1286" s="562"/>
    </row>
    <row r="1287" spans="2:33" s="418" customFormat="1" ht="15" customHeight="1" x14ac:dyDescent="0.2">
      <c r="B1287" s="554"/>
      <c r="C1287" s="382"/>
      <c r="D1287" s="383"/>
      <c r="E1287" s="381"/>
      <c r="F1287" s="1040"/>
      <c r="G1287" s="1038"/>
      <c r="H1287" s="1041"/>
      <c r="I1287" s="381"/>
      <c r="J1287" s="568">
        <f t="shared" si="303"/>
        <v>0</v>
      </c>
      <c r="K1287" s="381"/>
      <c r="L1287" s="381"/>
      <c r="M1287" s="568">
        <f t="shared" ref="M1287:M1350" si="312">J1287-K1287</f>
        <v>0</v>
      </c>
      <c r="N1287" s="570">
        <f>IFERROR(VLOOKUP($C1287,Listen!$J$3:$L$39,2,0),0)</f>
        <v>0</v>
      </c>
      <c r="O1287" s="570">
        <f>IFERROR(VLOOKUP($C1287,Listen!$J$3:$L$39,3,0),0)</f>
        <v>0</v>
      </c>
      <c r="P1287" s="453">
        <f t="shared" si="304"/>
        <v>0</v>
      </c>
      <c r="Q1287" s="453">
        <f t="shared" ref="Q1287:V1302" si="313">P1287</f>
        <v>0</v>
      </c>
      <c r="R1287" s="453">
        <f t="shared" si="313"/>
        <v>0</v>
      </c>
      <c r="S1287" s="453">
        <f t="shared" si="313"/>
        <v>0</v>
      </c>
      <c r="T1287" s="453">
        <f t="shared" si="313"/>
        <v>0</v>
      </c>
      <c r="U1287" s="453">
        <f t="shared" si="313"/>
        <v>0</v>
      </c>
      <c r="V1287" s="453">
        <f t="shared" si="313"/>
        <v>0</v>
      </c>
      <c r="W1287" s="384">
        <f t="shared" ref="W1287:W1350" si="314">Y1287+X1287</f>
        <v>0</v>
      </c>
      <c r="X1287" s="565">
        <f>IF(D1287='A. Allgemeine Informationen'!$C$17,$M1287-Y1287,HLOOKUP('A. Allgemeine Informationen'!$C$17-1,$Z$1:$AF$2005,ROW(D1287),FALSE)-$Y1287)</f>
        <v>0</v>
      </c>
      <c r="Y1287" s="384">
        <f>HLOOKUP('A. Allgemeine Informationen'!$C$17,$Z$1:$AF$2005,ROW(D1287),FALSE)</f>
        <v>0</v>
      </c>
      <c r="Z1287" s="565">
        <f t="shared" si="305"/>
        <v>0</v>
      </c>
      <c r="AA1287" s="565">
        <f t="shared" si="306"/>
        <v>0</v>
      </c>
      <c r="AB1287" s="565">
        <f t="shared" si="307"/>
        <v>0</v>
      </c>
      <c r="AC1287" s="565">
        <f t="shared" si="308"/>
        <v>0</v>
      </c>
      <c r="AD1287" s="572">
        <f t="shared" si="309"/>
        <v>0</v>
      </c>
      <c r="AE1287" s="560">
        <f t="shared" si="310"/>
        <v>0</v>
      </c>
      <c r="AF1287" s="561">
        <f t="shared" si="311"/>
        <v>0</v>
      </c>
      <c r="AG1287" s="562"/>
    </row>
    <row r="1288" spans="2:33" s="418" customFormat="1" ht="15" customHeight="1" x14ac:dyDescent="0.2">
      <c r="B1288" s="554"/>
      <c r="C1288" s="382"/>
      <c r="D1288" s="383"/>
      <c r="E1288" s="381"/>
      <c r="F1288" s="1040"/>
      <c r="G1288" s="1038"/>
      <c r="H1288" s="1041"/>
      <c r="I1288" s="381"/>
      <c r="J1288" s="568">
        <f t="shared" si="303"/>
        <v>0</v>
      </c>
      <c r="K1288" s="381"/>
      <c r="L1288" s="381"/>
      <c r="M1288" s="568">
        <f t="shared" si="312"/>
        <v>0</v>
      </c>
      <c r="N1288" s="570">
        <f>IFERROR(VLOOKUP($C1288,Listen!$J$3:$L$39,2,0),0)</f>
        <v>0</v>
      </c>
      <c r="O1288" s="570">
        <f>IFERROR(VLOOKUP($C1288,Listen!$J$3:$L$39,3,0),0)</f>
        <v>0</v>
      </c>
      <c r="P1288" s="453">
        <f t="shared" si="304"/>
        <v>0</v>
      </c>
      <c r="Q1288" s="453">
        <f t="shared" si="313"/>
        <v>0</v>
      </c>
      <c r="R1288" s="453">
        <f t="shared" si="313"/>
        <v>0</v>
      </c>
      <c r="S1288" s="453">
        <f t="shared" si="313"/>
        <v>0</v>
      </c>
      <c r="T1288" s="453">
        <f t="shared" si="313"/>
        <v>0</v>
      </c>
      <c r="U1288" s="453">
        <f t="shared" si="313"/>
        <v>0</v>
      </c>
      <c r="V1288" s="453">
        <f t="shared" si="313"/>
        <v>0</v>
      </c>
      <c r="W1288" s="384">
        <f t="shared" si="314"/>
        <v>0</v>
      </c>
      <c r="X1288" s="565">
        <f>IF(D1288='A. Allgemeine Informationen'!$C$17,$M1288-Y1288,HLOOKUP('A. Allgemeine Informationen'!$C$17-1,$Z$1:$AF$2005,ROW(D1288),FALSE)-$Y1288)</f>
        <v>0</v>
      </c>
      <c r="Y1288" s="384">
        <f>HLOOKUP('A. Allgemeine Informationen'!$C$17,$Z$1:$AF$2005,ROW(D1288),FALSE)</f>
        <v>0</v>
      </c>
      <c r="Z1288" s="565">
        <f t="shared" si="305"/>
        <v>0</v>
      </c>
      <c r="AA1288" s="565">
        <f t="shared" si="306"/>
        <v>0</v>
      </c>
      <c r="AB1288" s="565">
        <f t="shared" si="307"/>
        <v>0</v>
      </c>
      <c r="AC1288" s="565">
        <f t="shared" si="308"/>
        <v>0</v>
      </c>
      <c r="AD1288" s="572">
        <f t="shared" si="309"/>
        <v>0</v>
      </c>
      <c r="AE1288" s="560">
        <f t="shared" si="310"/>
        <v>0</v>
      </c>
      <c r="AF1288" s="561">
        <f t="shared" si="311"/>
        <v>0</v>
      </c>
      <c r="AG1288" s="562"/>
    </row>
    <row r="1289" spans="2:33" s="418" customFormat="1" ht="15" customHeight="1" x14ac:dyDescent="0.2">
      <c r="B1289" s="554"/>
      <c r="C1289" s="382"/>
      <c r="D1289" s="383"/>
      <c r="E1289" s="381"/>
      <c r="F1289" s="1040"/>
      <c r="G1289" s="1038"/>
      <c r="H1289" s="1041"/>
      <c r="I1289" s="381"/>
      <c r="J1289" s="568">
        <f t="shared" si="303"/>
        <v>0</v>
      </c>
      <c r="K1289" s="381"/>
      <c r="L1289" s="381"/>
      <c r="M1289" s="568">
        <f t="shared" si="312"/>
        <v>0</v>
      </c>
      <c r="N1289" s="570">
        <f>IFERROR(VLOOKUP($C1289,Listen!$J$3:$L$39,2,0),0)</f>
        <v>0</v>
      </c>
      <c r="O1289" s="570">
        <f>IFERROR(VLOOKUP($C1289,Listen!$J$3:$L$39,3,0),0)</f>
        <v>0</v>
      </c>
      <c r="P1289" s="453">
        <f t="shared" si="304"/>
        <v>0</v>
      </c>
      <c r="Q1289" s="453">
        <f t="shared" si="313"/>
        <v>0</v>
      </c>
      <c r="R1289" s="453">
        <f t="shared" si="313"/>
        <v>0</v>
      </c>
      <c r="S1289" s="453">
        <f t="shared" si="313"/>
        <v>0</v>
      </c>
      <c r="T1289" s="453">
        <f t="shared" si="313"/>
        <v>0</v>
      </c>
      <c r="U1289" s="453">
        <f t="shared" si="313"/>
        <v>0</v>
      </c>
      <c r="V1289" s="453">
        <f t="shared" si="313"/>
        <v>0</v>
      </c>
      <c r="W1289" s="384">
        <f t="shared" si="314"/>
        <v>0</v>
      </c>
      <c r="X1289" s="565">
        <f>IF(D1289='A. Allgemeine Informationen'!$C$17,$M1289-Y1289,HLOOKUP('A. Allgemeine Informationen'!$C$17-1,$Z$1:$AF$2005,ROW(D1289),FALSE)-$Y1289)</f>
        <v>0</v>
      </c>
      <c r="Y1289" s="384">
        <f>HLOOKUP('A. Allgemeine Informationen'!$C$17,$Z$1:$AF$2005,ROW(D1289),FALSE)</f>
        <v>0</v>
      </c>
      <c r="Z1289" s="565">
        <f t="shared" si="305"/>
        <v>0</v>
      </c>
      <c r="AA1289" s="565">
        <f t="shared" si="306"/>
        <v>0</v>
      </c>
      <c r="AB1289" s="565">
        <f t="shared" si="307"/>
        <v>0</v>
      </c>
      <c r="AC1289" s="565">
        <f t="shared" si="308"/>
        <v>0</v>
      </c>
      <c r="AD1289" s="572">
        <f t="shared" si="309"/>
        <v>0</v>
      </c>
      <c r="AE1289" s="560">
        <f t="shared" si="310"/>
        <v>0</v>
      </c>
      <c r="AF1289" s="561">
        <f t="shared" si="311"/>
        <v>0</v>
      </c>
      <c r="AG1289" s="562"/>
    </row>
    <row r="1290" spans="2:33" s="418" customFormat="1" ht="15" customHeight="1" x14ac:dyDescent="0.2">
      <c r="B1290" s="554"/>
      <c r="C1290" s="382"/>
      <c r="D1290" s="383"/>
      <c r="E1290" s="381"/>
      <c r="F1290" s="1040"/>
      <c r="G1290" s="1038"/>
      <c r="H1290" s="1041"/>
      <c r="I1290" s="381"/>
      <c r="J1290" s="568">
        <f t="shared" si="303"/>
        <v>0</v>
      </c>
      <c r="K1290" s="381"/>
      <c r="L1290" s="381"/>
      <c r="M1290" s="568">
        <f t="shared" si="312"/>
        <v>0</v>
      </c>
      <c r="N1290" s="570">
        <f>IFERROR(VLOOKUP($C1290,Listen!$J$3:$L$39,2,0),0)</f>
        <v>0</v>
      </c>
      <c r="O1290" s="570">
        <f>IFERROR(VLOOKUP($C1290,Listen!$J$3:$L$39,3,0),0)</f>
        <v>0</v>
      </c>
      <c r="P1290" s="453">
        <f t="shared" si="304"/>
        <v>0</v>
      </c>
      <c r="Q1290" s="453">
        <f t="shared" si="313"/>
        <v>0</v>
      </c>
      <c r="R1290" s="453">
        <f t="shared" si="313"/>
        <v>0</v>
      </c>
      <c r="S1290" s="453">
        <f t="shared" si="313"/>
        <v>0</v>
      </c>
      <c r="T1290" s="453">
        <f t="shared" si="313"/>
        <v>0</v>
      </c>
      <c r="U1290" s="453">
        <f t="shared" si="313"/>
        <v>0</v>
      </c>
      <c r="V1290" s="453">
        <f t="shared" si="313"/>
        <v>0</v>
      </c>
      <c r="W1290" s="384">
        <f t="shared" si="314"/>
        <v>0</v>
      </c>
      <c r="X1290" s="565">
        <f>IF(D1290='A. Allgemeine Informationen'!$C$17,$M1290-Y1290,HLOOKUP('A. Allgemeine Informationen'!$C$17-1,$Z$1:$AF$2005,ROW(D1290),FALSE)-$Y1290)</f>
        <v>0</v>
      </c>
      <c r="Y1290" s="384">
        <f>HLOOKUP('A. Allgemeine Informationen'!$C$17,$Z$1:$AF$2005,ROW(D1290),FALSE)</f>
        <v>0</v>
      </c>
      <c r="Z1290" s="565">
        <f t="shared" si="305"/>
        <v>0</v>
      </c>
      <c r="AA1290" s="565">
        <f t="shared" si="306"/>
        <v>0</v>
      </c>
      <c r="AB1290" s="565">
        <f t="shared" si="307"/>
        <v>0</v>
      </c>
      <c r="AC1290" s="565">
        <f t="shared" si="308"/>
        <v>0</v>
      </c>
      <c r="AD1290" s="572">
        <f t="shared" si="309"/>
        <v>0</v>
      </c>
      <c r="AE1290" s="560">
        <f t="shared" si="310"/>
        <v>0</v>
      </c>
      <c r="AF1290" s="561">
        <f t="shared" si="311"/>
        <v>0</v>
      </c>
      <c r="AG1290" s="562"/>
    </row>
    <row r="1291" spans="2:33" s="418" customFormat="1" ht="15" customHeight="1" x14ac:dyDescent="0.2">
      <c r="B1291" s="554"/>
      <c r="C1291" s="382"/>
      <c r="D1291" s="383"/>
      <c r="E1291" s="381"/>
      <c r="F1291" s="1040"/>
      <c r="G1291" s="1038"/>
      <c r="H1291" s="1041"/>
      <c r="I1291" s="381"/>
      <c r="J1291" s="568">
        <f t="shared" si="303"/>
        <v>0</v>
      </c>
      <c r="K1291" s="381"/>
      <c r="L1291" s="381"/>
      <c r="M1291" s="568">
        <f t="shared" si="312"/>
        <v>0</v>
      </c>
      <c r="N1291" s="570">
        <f>IFERROR(VLOOKUP($C1291,Listen!$J$3:$L$39,2,0),0)</f>
        <v>0</v>
      </c>
      <c r="O1291" s="570">
        <f>IFERROR(VLOOKUP($C1291,Listen!$J$3:$L$39,3,0),0)</f>
        <v>0</v>
      </c>
      <c r="P1291" s="453">
        <f t="shared" si="304"/>
        <v>0</v>
      </c>
      <c r="Q1291" s="453">
        <f t="shared" si="313"/>
        <v>0</v>
      </c>
      <c r="R1291" s="453">
        <f t="shared" si="313"/>
        <v>0</v>
      </c>
      <c r="S1291" s="453">
        <f t="shared" si="313"/>
        <v>0</v>
      </c>
      <c r="T1291" s="453">
        <f t="shared" si="313"/>
        <v>0</v>
      </c>
      <c r="U1291" s="453">
        <f t="shared" si="313"/>
        <v>0</v>
      </c>
      <c r="V1291" s="453">
        <f t="shared" si="313"/>
        <v>0</v>
      </c>
      <c r="W1291" s="384">
        <f t="shared" si="314"/>
        <v>0</v>
      </c>
      <c r="X1291" s="565">
        <f>IF(D1291='A. Allgemeine Informationen'!$C$17,$M1291-Y1291,HLOOKUP('A. Allgemeine Informationen'!$C$17-1,$Z$1:$AF$2005,ROW(D1291),FALSE)-$Y1291)</f>
        <v>0</v>
      </c>
      <c r="Y1291" s="384">
        <f>HLOOKUP('A. Allgemeine Informationen'!$C$17,$Z$1:$AF$2005,ROW(D1291),FALSE)</f>
        <v>0</v>
      </c>
      <c r="Z1291" s="565">
        <f t="shared" si="305"/>
        <v>0</v>
      </c>
      <c r="AA1291" s="565">
        <f t="shared" si="306"/>
        <v>0</v>
      </c>
      <c r="AB1291" s="565">
        <f t="shared" si="307"/>
        <v>0</v>
      </c>
      <c r="AC1291" s="565">
        <f t="shared" si="308"/>
        <v>0</v>
      </c>
      <c r="AD1291" s="572">
        <f t="shared" si="309"/>
        <v>0</v>
      </c>
      <c r="AE1291" s="560">
        <f t="shared" si="310"/>
        <v>0</v>
      </c>
      <c r="AF1291" s="561">
        <f t="shared" si="311"/>
        <v>0</v>
      </c>
      <c r="AG1291" s="562"/>
    </row>
    <row r="1292" spans="2:33" s="418" customFormat="1" ht="15" customHeight="1" x14ac:dyDescent="0.2">
      <c r="B1292" s="554"/>
      <c r="C1292" s="382"/>
      <c r="D1292" s="383"/>
      <c r="E1292" s="381"/>
      <c r="F1292" s="1040"/>
      <c r="G1292" s="1038"/>
      <c r="H1292" s="1041"/>
      <c r="I1292" s="381"/>
      <c r="J1292" s="568">
        <f t="shared" si="303"/>
        <v>0</v>
      </c>
      <c r="K1292" s="381"/>
      <c r="L1292" s="381"/>
      <c r="M1292" s="568">
        <f t="shared" si="312"/>
        <v>0</v>
      </c>
      <c r="N1292" s="570">
        <f>IFERROR(VLOOKUP($C1292,Listen!$J$3:$L$39,2,0),0)</f>
        <v>0</v>
      </c>
      <c r="O1292" s="570">
        <f>IFERROR(VLOOKUP($C1292,Listen!$J$3:$L$39,3,0),0)</f>
        <v>0</v>
      </c>
      <c r="P1292" s="453">
        <f t="shared" si="304"/>
        <v>0</v>
      </c>
      <c r="Q1292" s="453">
        <f t="shared" si="313"/>
        <v>0</v>
      </c>
      <c r="R1292" s="453">
        <f t="shared" si="313"/>
        <v>0</v>
      </c>
      <c r="S1292" s="453">
        <f t="shared" si="313"/>
        <v>0</v>
      </c>
      <c r="T1292" s="453">
        <f t="shared" si="313"/>
        <v>0</v>
      </c>
      <c r="U1292" s="453">
        <f t="shared" si="313"/>
        <v>0</v>
      </c>
      <c r="V1292" s="453">
        <f t="shared" si="313"/>
        <v>0</v>
      </c>
      <c r="W1292" s="384">
        <f t="shared" si="314"/>
        <v>0</v>
      </c>
      <c r="X1292" s="565">
        <f>IF(D1292='A. Allgemeine Informationen'!$C$17,$M1292-Y1292,HLOOKUP('A. Allgemeine Informationen'!$C$17-1,$Z$1:$AF$2005,ROW(D1292),FALSE)-$Y1292)</f>
        <v>0</v>
      </c>
      <c r="Y1292" s="384">
        <f>HLOOKUP('A. Allgemeine Informationen'!$C$17,$Z$1:$AF$2005,ROW(D1292),FALSE)</f>
        <v>0</v>
      </c>
      <c r="Z1292" s="565">
        <f t="shared" si="305"/>
        <v>0</v>
      </c>
      <c r="AA1292" s="565">
        <f t="shared" si="306"/>
        <v>0</v>
      </c>
      <c r="AB1292" s="565">
        <f t="shared" si="307"/>
        <v>0</v>
      </c>
      <c r="AC1292" s="565">
        <f t="shared" si="308"/>
        <v>0</v>
      </c>
      <c r="AD1292" s="572">
        <f t="shared" si="309"/>
        <v>0</v>
      </c>
      <c r="AE1292" s="560">
        <f t="shared" si="310"/>
        <v>0</v>
      </c>
      <c r="AF1292" s="561">
        <f t="shared" si="311"/>
        <v>0</v>
      </c>
      <c r="AG1292" s="562"/>
    </row>
    <row r="1293" spans="2:33" s="418" customFormat="1" ht="15" customHeight="1" x14ac:dyDescent="0.2">
      <c r="B1293" s="554"/>
      <c r="C1293" s="382"/>
      <c r="D1293" s="383"/>
      <c r="E1293" s="381"/>
      <c r="F1293" s="1040"/>
      <c r="G1293" s="1038"/>
      <c r="H1293" s="1041"/>
      <c r="I1293" s="381"/>
      <c r="J1293" s="568">
        <f t="shared" si="303"/>
        <v>0</v>
      </c>
      <c r="K1293" s="381"/>
      <c r="L1293" s="381"/>
      <c r="M1293" s="568">
        <f t="shared" si="312"/>
        <v>0</v>
      </c>
      <c r="N1293" s="570">
        <f>IFERROR(VLOOKUP($C1293,Listen!$J$3:$L$39,2,0),0)</f>
        <v>0</v>
      </c>
      <c r="O1293" s="570">
        <f>IFERROR(VLOOKUP($C1293,Listen!$J$3:$L$39,3,0),0)</f>
        <v>0</v>
      </c>
      <c r="P1293" s="453">
        <f t="shared" si="304"/>
        <v>0</v>
      </c>
      <c r="Q1293" s="453">
        <f t="shared" si="313"/>
        <v>0</v>
      </c>
      <c r="R1293" s="453">
        <f t="shared" si="313"/>
        <v>0</v>
      </c>
      <c r="S1293" s="453">
        <f t="shared" si="313"/>
        <v>0</v>
      </c>
      <c r="T1293" s="453">
        <f t="shared" si="313"/>
        <v>0</v>
      </c>
      <c r="U1293" s="453">
        <f t="shared" si="313"/>
        <v>0</v>
      </c>
      <c r="V1293" s="453">
        <f t="shared" si="313"/>
        <v>0</v>
      </c>
      <c r="W1293" s="384">
        <f t="shared" si="314"/>
        <v>0</v>
      </c>
      <c r="X1293" s="565">
        <f>IF(D1293='A. Allgemeine Informationen'!$C$17,$M1293-Y1293,HLOOKUP('A. Allgemeine Informationen'!$C$17-1,$Z$1:$AF$2005,ROW(D1293),FALSE)-$Y1293)</f>
        <v>0</v>
      </c>
      <c r="Y1293" s="384">
        <f>HLOOKUP('A. Allgemeine Informationen'!$C$17,$Z$1:$AF$2005,ROW(D1293),FALSE)</f>
        <v>0</v>
      </c>
      <c r="Z1293" s="565">
        <f t="shared" si="305"/>
        <v>0</v>
      </c>
      <c r="AA1293" s="565">
        <f t="shared" si="306"/>
        <v>0</v>
      </c>
      <c r="AB1293" s="565">
        <f t="shared" si="307"/>
        <v>0</v>
      </c>
      <c r="AC1293" s="565">
        <f t="shared" si="308"/>
        <v>0</v>
      </c>
      <c r="AD1293" s="572">
        <f t="shared" si="309"/>
        <v>0</v>
      </c>
      <c r="AE1293" s="560">
        <f t="shared" si="310"/>
        <v>0</v>
      </c>
      <c r="AF1293" s="561">
        <f t="shared" si="311"/>
        <v>0</v>
      </c>
      <c r="AG1293" s="562"/>
    </row>
    <row r="1294" spans="2:33" s="418" customFormat="1" ht="15" customHeight="1" x14ac:dyDescent="0.2">
      <c r="B1294" s="554"/>
      <c r="C1294" s="382"/>
      <c r="D1294" s="383"/>
      <c r="E1294" s="381"/>
      <c r="F1294" s="1040"/>
      <c r="G1294" s="1038"/>
      <c r="H1294" s="1041"/>
      <c r="I1294" s="381"/>
      <c r="J1294" s="568">
        <f t="shared" si="303"/>
        <v>0</v>
      </c>
      <c r="K1294" s="381"/>
      <c r="L1294" s="381"/>
      <c r="M1294" s="568">
        <f t="shared" si="312"/>
        <v>0</v>
      </c>
      <c r="N1294" s="570">
        <f>IFERROR(VLOOKUP($C1294,Listen!$J$3:$L$39,2,0),0)</f>
        <v>0</v>
      </c>
      <c r="O1294" s="570">
        <f>IFERROR(VLOOKUP($C1294,Listen!$J$3:$L$39,3,0),0)</f>
        <v>0</v>
      </c>
      <c r="P1294" s="453">
        <f t="shared" si="304"/>
        <v>0</v>
      </c>
      <c r="Q1294" s="453">
        <f t="shared" si="313"/>
        <v>0</v>
      </c>
      <c r="R1294" s="453">
        <f t="shared" si="313"/>
        <v>0</v>
      </c>
      <c r="S1294" s="453">
        <f t="shared" si="313"/>
        <v>0</v>
      </c>
      <c r="T1294" s="453">
        <f t="shared" si="313"/>
        <v>0</v>
      </c>
      <c r="U1294" s="453">
        <f t="shared" si="313"/>
        <v>0</v>
      </c>
      <c r="V1294" s="453">
        <f t="shared" si="313"/>
        <v>0</v>
      </c>
      <c r="W1294" s="384">
        <f t="shared" si="314"/>
        <v>0</v>
      </c>
      <c r="X1294" s="565">
        <f>IF(D1294='A. Allgemeine Informationen'!$C$17,$M1294-Y1294,HLOOKUP('A. Allgemeine Informationen'!$C$17-1,$Z$1:$AF$2005,ROW(D1294),FALSE)-$Y1294)</f>
        <v>0</v>
      </c>
      <c r="Y1294" s="384">
        <f>HLOOKUP('A. Allgemeine Informationen'!$C$17,$Z$1:$AF$2005,ROW(D1294),FALSE)</f>
        <v>0</v>
      </c>
      <c r="Z1294" s="565">
        <f t="shared" si="305"/>
        <v>0</v>
      </c>
      <c r="AA1294" s="565">
        <f t="shared" si="306"/>
        <v>0</v>
      </c>
      <c r="AB1294" s="565">
        <f t="shared" si="307"/>
        <v>0</v>
      </c>
      <c r="AC1294" s="565">
        <f t="shared" si="308"/>
        <v>0</v>
      </c>
      <c r="AD1294" s="572">
        <f t="shared" si="309"/>
        <v>0</v>
      </c>
      <c r="AE1294" s="560">
        <f t="shared" si="310"/>
        <v>0</v>
      </c>
      <c r="AF1294" s="561">
        <f t="shared" si="311"/>
        <v>0</v>
      </c>
      <c r="AG1294" s="562"/>
    </row>
    <row r="1295" spans="2:33" s="418" customFormat="1" ht="15" customHeight="1" x14ac:dyDescent="0.2">
      <c r="B1295" s="554"/>
      <c r="C1295" s="382"/>
      <c r="D1295" s="383"/>
      <c r="E1295" s="381"/>
      <c r="F1295" s="1040"/>
      <c r="G1295" s="1038"/>
      <c r="H1295" s="1041"/>
      <c r="I1295" s="381"/>
      <c r="J1295" s="568">
        <f t="shared" si="303"/>
        <v>0</v>
      </c>
      <c r="K1295" s="381"/>
      <c r="L1295" s="381"/>
      <c r="M1295" s="568">
        <f t="shared" si="312"/>
        <v>0</v>
      </c>
      <c r="N1295" s="570">
        <f>IFERROR(VLOOKUP($C1295,Listen!$J$3:$L$39,2,0),0)</f>
        <v>0</v>
      </c>
      <c r="O1295" s="570">
        <f>IFERROR(VLOOKUP($C1295,Listen!$J$3:$L$39,3,0),0)</f>
        <v>0</v>
      </c>
      <c r="P1295" s="453">
        <f t="shared" si="304"/>
        <v>0</v>
      </c>
      <c r="Q1295" s="453">
        <f t="shared" si="313"/>
        <v>0</v>
      </c>
      <c r="R1295" s="453">
        <f t="shared" si="313"/>
        <v>0</v>
      </c>
      <c r="S1295" s="453">
        <f t="shared" si="313"/>
        <v>0</v>
      </c>
      <c r="T1295" s="453">
        <f t="shared" si="313"/>
        <v>0</v>
      </c>
      <c r="U1295" s="453">
        <f t="shared" si="313"/>
        <v>0</v>
      </c>
      <c r="V1295" s="453">
        <f t="shared" si="313"/>
        <v>0</v>
      </c>
      <c r="W1295" s="384">
        <f t="shared" si="314"/>
        <v>0</v>
      </c>
      <c r="X1295" s="565">
        <f>IF(D1295='A. Allgemeine Informationen'!$C$17,$M1295-Y1295,HLOOKUP('A. Allgemeine Informationen'!$C$17-1,$Z$1:$AF$2005,ROW(D1295),FALSE)-$Y1295)</f>
        <v>0</v>
      </c>
      <c r="Y1295" s="384">
        <f>HLOOKUP('A. Allgemeine Informationen'!$C$17,$Z$1:$AF$2005,ROW(D1295),FALSE)</f>
        <v>0</v>
      </c>
      <c r="Z1295" s="565">
        <f t="shared" si="305"/>
        <v>0</v>
      </c>
      <c r="AA1295" s="565">
        <f t="shared" si="306"/>
        <v>0</v>
      </c>
      <c r="AB1295" s="565">
        <f t="shared" si="307"/>
        <v>0</v>
      </c>
      <c r="AC1295" s="565">
        <f t="shared" si="308"/>
        <v>0</v>
      </c>
      <c r="AD1295" s="572">
        <f t="shared" si="309"/>
        <v>0</v>
      </c>
      <c r="AE1295" s="560">
        <f t="shared" si="310"/>
        <v>0</v>
      </c>
      <c r="AF1295" s="561">
        <f t="shared" si="311"/>
        <v>0</v>
      </c>
      <c r="AG1295" s="562"/>
    </row>
    <row r="1296" spans="2:33" s="418" customFormat="1" ht="15" customHeight="1" x14ac:dyDescent="0.2">
      <c r="B1296" s="554"/>
      <c r="C1296" s="382"/>
      <c r="D1296" s="383"/>
      <c r="E1296" s="381"/>
      <c r="F1296" s="1040"/>
      <c r="G1296" s="1038"/>
      <c r="H1296" s="1041"/>
      <c r="I1296" s="381"/>
      <c r="J1296" s="568">
        <f t="shared" si="303"/>
        <v>0</v>
      </c>
      <c r="K1296" s="381"/>
      <c r="L1296" s="381"/>
      <c r="M1296" s="568">
        <f t="shared" si="312"/>
        <v>0</v>
      </c>
      <c r="N1296" s="570">
        <f>IFERROR(VLOOKUP($C1296,Listen!$J$3:$L$39,2,0),0)</f>
        <v>0</v>
      </c>
      <c r="O1296" s="570">
        <f>IFERROR(VLOOKUP($C1296,Listen!$J$3:$L$39,3,0),0)</f>
        <v>0</v>
      </c>
      <c r="P1296" s="453">
        <f t="shared" si="304"/>
        <v>0</v>
      </c>
      <c r="Q1296" s="453">
        <f t="shared" si="313"/>
        <v>0</v>
      </c>
      <c r="R1296" s="453">
        <f t="shared" si="313"/>
        <v>0</v>
      </c>
      <c r="S1296" s="453">
        <f t="shared" si="313"/>
        <v>0</v>
      </c>
      <c r="T1296" s="453">
        <f t="shared" si="313"/>
        <v>0</v>
      </c>
      <c r="U1296" s="453">
        <f t="shared" si="313"/>
        <v>0</v>
      </c>
      <c r="V1296" s="453">
        <f t="shared" si="313"/>
        <v>0</v>
      </c>
      <c r="W1296" s="384">
        <f t="shared" si="314"/>
        <v>0</v>
      </c>
      <c r="X1296" s="565">
        <f>IF(D1296='A. Allgemeine Informationen'!$C$17,$M1296-Y1296,HLOOKUP('A. Allgemeine Informationen'!$C$17-1,$Z$1:$AF$2005,ROW(D1296),FALSE)-$Y1296)</f>
        <v>0</v>
      </c>
      <c r="Y1296" s="384">
        <f>HLOOKUP('A. Allgemeine Informationen'!$C$17,$Z$1:$AF$2005,ROW(D1296),FALSE)</f>
        <v>0</v>
      </c>
      <c r="Z1296" s="565">
        <f t="shared" si="305"/>
        <v>0</v>
      </c>
      <c r="AA1296" s="565">
        <f t="shared" si="306"/>
        <v>0</v>
      </c>
      <c r="AB1296" s="565">
        <f t="shared" si="307"/>
        <v>0</v>
      </c>
      <c r="AC1296" s="565">
        <f t="shared" si="308"/>
        <v>0</v>
      </c>
      <c r="AD1296" s="572">
        <f t="shared" si="309"/>
        <v>0</v>
      </c>
      <c r="AE1296" s="560">
        <f t="shared" si="310"/>
        <v>0</v>
      </c>
      <c r="AF1296" s="561">
        <f t="shared" si="311"/>
        <v>0</v>
      </c>
      <c r="AG1296" s="562"/>
    </row>
    <row r="1297" spans="2:33" s="418" customFormat="1" ht="15" customHeight="1" x14ac:dyDescent="0.2">
      <c r="B1297" s="554"/>
      <c r="C1297" s="382"/>
      <c r="D1297" s="383"/>
      <c r="E1297" s="381"/>
      <c r="F1297" s="1040"/>
      <c r="G1297" s="1038"/>
      <c r="H1297" s="1041"/>
      <c r="I1297" s="381"/>
      <c r="J1297" s="568">
        <f t="shared" si="303"/>
        <v>0</v>
      </c>
      <c r="K1297" s="381"/>
      <c r="L1297" s="381"/>
      <c r="M1297" s="568">
        <f t="shared" si="312"/>
        <v>0</v>
      </c>
      <c r="N1297" s="570">
        <f>IFERROR(VLOOKUP($C1297,Listen!$J$3:$L$39,2,0),0)</f>
        <v>0</v>
      </c>
      <c r="O1297" s="570">
        <f>IFERROR(VLOOKUP($C1297,Listen!$J$3:$L$39,3,0),0)</f>
        <v>0</v>
      </c>
      <c r="P1297" s="453">
        <f t="shared" si="304"/>
        <v>0</v>
      </c>
      <c r="Q1297" s="453">
        <f t="shared" si="313"/>
        <v>0</v>
      </c>
      <c r="R1297" s="453">
        <f t="shared" si="313"/>
        <v>0</v>
      </c>
      <c r="S1297" s="453">
        <f t="shared" si="313"/>
        <v>0</v>
      </c>
      <c r="T1297" s="453">
        <f t="shared" si="313"/>
        <v>0</v>
      </c>
      <c r="U1297" s="453">
        <f t="shared" si="313"/>
        <v>0</v>
      </c>
      <c r="V1297" s="453">
        <f t="shared" si="313"/>
        <v>0</v>
      </c>
      <c r="W1297" s="384">
        <f t="shared" si="314"/>
        <v>0</v>
      </c>
      <c r="X1297" s="565">
        <f>IF(D1297='A. Allgemeine Informationen'!$C$17,$M1297-Y1297,HLOOKUP('A. Allgemeine Informationen'!$C$17-1,$Z$1:$AF$2005,ROW(D1297),FALSE)-$Y1297)</f>
        <v>0</v>
      </c>
      <c r="Y1297" s="384">
        <f>HLOOKUP('A. Allgemeine Informationen'!$C$17,$Z$1:$AF$2005,ROW(D1297),FALSE)</f>
        <v>0</v>
      </c>
      <c r="Z1297" s="565">
        <f t="shared" si="305"/>
        <v>0</v>
      </c>
      <c r="AA1297" s="565">
        <f t="shared" si="306"/>
        <v>0</v>
      </c>
      <c r="AB1297" s="565">
        <f t="shared" si="307"/>
        <v>0</v>
      </c>
      <c r="AC1297" s="565">
        <f t="shared" si="308"/>
        <v>0</v>
      </c>
      <c r="AD1297" s="572">
        <f t="shared" si="309"/>
        <v>0</v>
      </c>
      <c r="AE1297" s="560">
        <f t="shared" si="310"/>
        <v>0</v>
      </c>
      <c r="AF1297" s="561">
        <f t="shared" si="311"/>
        <v>0</v>
      </c>
      <c r="AG1297" s="562"/>
    </row>
    <row r="1298" spans="2:33" s="418" customFormat="1" ht="15" customHeight="1" x14ac:dyDescent="0.2">
      <c r="B1298" s="554"/>
      <c r="C1298" s="382"/>
      <c r="D1298" s="383"/>
      <c r="E1298" s="381"/>
      <c r="F1298" s="1040"/>
      <c r="G1298" s="1038"/>
      <c r="H1298" s="1041"/>
      <c r="I1298" s="381"/>
      <c r="J1298" s="568">
        <f t="shared" si="303"/>
        <v>0</v>
      </c>
      <c r="K1298" s="381"/>
      <c r="L1298" s="381"/>
      <c r="M1298" s="568">
        <f t="shared" si="312"/>
        <v>0</v>
      </c>
      <c r="N1298" s="570">
        <f>IFERROR(VLOOKUP($C1298,Listen!$J$3:$L$39,2,0),0)</f>
        <v>0</v>
      </c>
      <c r="O1298" s="570">
        <f>IFERROR(VLOOKUP($C1298,Listen!$J$3:$L$39,3,0),0)</f>
        <v>0</v>
      </c>
      <c r="P1298" s="453">
        <f t="shared" si="304"/>
        <v>0</v>
      </c>
      <c r="Q1298" s="453">
        <f t="shared" si="313"/>
        <v>0</v>
      </c>
      <c r="R1298" s="453">
        <f t="shared" si="313"/>
        <v>0</v>
      </c>
      <c r="S1298" s="453">
        <f t="shared" si="313"/>
        <v>0</v>
      </c>
      <c r="T1298" s="453">
        <f t="shared" si="313"/>
        <v>0</v>
      </c>
      <c r="U1298" s="453">
        <f t="shared" si="313"/>
        <v>0</v>
      </c>
      <c r="V1298" s="453">
        <f t="shared" si="313"/>
        <v>0</v>
      </c>
      <c r="W1298" s="384">
        <f t="shared" si="314"/>
        <v>0</v>
      </c>
      <c r="X1298" s="565">
        <f>IF(D1298='A. Allgemeine Informationen'!$C$17,$M1298-Y1298,HLOOKUP('A. Allgemeine Informationen'!$C$17-1,$Z$1:$AF$2005,ROW(D1298),FALSE)-$Y1298)</f>
        <v>0</v>
      </c>
      <c r="Y1298" s="384">
        <f>HLOOKUP('A. Allgemeine Informationen'!$C$17,$Z$1:$AF$2005,ROW(D1298),FALSE)</f>
        <v>0</v>
      </c>
      <c r="Z1298" s="565">
        <f t="shared" si="305"/>
        <v>0</v>
      </c>
      <c r="AA1298" s="565">
        <f t="shared" si="306"/>
        <v>0</v>
      </c>
      <c r="AB1298" s="565">
        <f t="shared" si="307"/>
        <v>0</v>
      </c>
      <c r="AC1298" s="565">
        <f t="shared" si="308"/>
        <v>0</v>
      </c>
      <c r="AD1298" s="572">
        <f t="shared" si="309"/>
        <v>0</v>
      </c>
      <c r="AE1298" s="560">
        <f t="shared" si="310"/>
        <v>0</v>
      </c>
      <c r="AF1298" s="561">
        <f t="shared" si="311"/>
        <v>0</v>
      </c>
      <c r="AG1298" s="562"/>
    </row>
    <row r="1299" spans="2:33" s="418" customFormat="1" ht="15" customHeight="1" x14ac:dyDescent="0.2">
      <c r="B1299" s="554"/>
      <c r="C1299" s="382"/>
      <c r="D1299" s="383"/>
      <c r="E1299" s="381"/>
      <c r="F1299" s="1040"/>
      <c r="G1299" s="1038"/>
      <c r="H1299" s="1041"/>
      <c r="I1299" s="381"/>
      <c r="J1299" s="568">
        <f t="shared" si="303"/>
        <v>0</v>
      </c>
      <c r="K1299" s="381"/>
      <c r="L1299" s="381"/>
      <c r="M1299" s="568">
        <f t="shared" si="312"/>
        <v>0</v>
      </c>
      <c r="N1299" s="570">
        <f>IFERROR(VLOOKUP($C1299,Listen!$J$3:$L$39,2,0),0)</f>
        <v>0</v>
      </c>
      <c r="O1299" s="570">
        <f>IFERROR(VLOOKUP($C1299,Listen!$J$3:$L$39,3,0),0)</f>
        <v>0</v>
      </c>
      <c r="P1299" s="453">
        <f t="shared" si="304"/>
        <v>0</v>
      </c>
      <c r="Q1299" s="453">
        <f t="shared" si="313"/>
        <v>0</v>
      </c>
      <c r="R1299" s="453">
        <f t="shared" si="313"/>
        <v>0</v>
      </c>
      <c r="S1299" s="453">
        <f t="shared" si="313"/>
        <v>0</v>
      </c>
      <c r="T1299" s="453">
        <f t="shared" si="313"/>
        <v>0</v>
      </c>
      <c r="U1299" s="453">
        <f t="shared" si="313"/>
        <v>0</v>
      </c>
      <c r="V1299" s="453">
        <f t="shared" si="313"/>
        <v>0</v>
      </c>
      <c r="W1299" s="384">
        <f t="shared" si="314"/>
        <v>0</v>
      </c>
      <c r="X1299" s="565">
        <f>IF(D1299='A. Allgemeine Informationen'!$C$17,$M1299-Y1299,HLOOKUP('A. Allgemeine Informationen'!$C$17-1,$Z$1:$AF$2005,ROW(D1299),FALSE)-$Y1299)</f>
        <v>0</v>
      </c>
      <c r="Y1299" s="384">
        <f>HLOOKUP('A. Allgemeine Informationen'!$C$17,$Z$1:$AF$2005,ROW(D1299),FALSE)</f>
        <v>0</v>
      </c>
      <c r="Z1299" s="565">
        <f t="shared" si="305"/>
        <v>0</v>
      </c>
      <c r="AA1299" s="565">
        <f t="shared" si="306"/>
        <v>0</v>
      </c>
      <c r="AB1299" s="565">
        <f t="shared" si="307"/>
        <v>0</v>
      </c>
      <c r="AC1299" s="565">
        <f t="shared" si="308"/>
        <v>0</v>
      </c>
      <c r="AD1299" s="572">
        <f t="shared" si="309"/>
        <v>0</v>
      </c>
      <c r="AE1299" s="560">
        <f t="shared" si="310"/>
        <v>0</v>
      </c>
      <c r="AF1299" s="561">
        <f t="shared" si="311"/>
        <v>0</v>
      </c>
      <c r="AG1299" s="562"/>
    </row>
    <row r="1300" spans="2:33" s="418" customFormat="1" ht="15" customHeight="1" x14ac:dyDescent="0.2">
      <c r="B1300" s="554"/>
      <c r="C1300" s="382"/>
      <c r="D1300" s="383"/>
      <c r="E1300" s="381"/>
      <c r="F1300" s="1040"/>
      <c r="G1300" s="1038"/>
      <c r="H1300" s="1041"/>
      <c r="I1300" s="381"/>
      <c r="J1300" s="568">
        <f t="shared" si="303"/>
        <v>0</v>
      </c>
      <c r="K1300" s="381"/>
      <c r="L1300" s="381"/>
      <c r="M1300" s="568">
        <f t="shared" si="312"/>
        <v>0</v>
      </c>
      <c r="N1300" s="570">
        <f>IFERROR(VLOOKUP($C1300,Listen!$J$3:$L$39,2,0),0)</f>
        <v>0</v>
      </c>
      <c r="O1300" s="570">
        <f>IFERROR(VLOOKUP($C1300,Listen!$J$3:$L$39,3,0),0)</f>
        <v>0</v>
      </c>
      <c r="P1300" s="453">
        <f t="shared" si="304"/>
        <v>0</v>
      </c>
      <c r="Q1300" s="453">
        <f t="shared" si="313"/>
        <v>0</v>
      </c>
      <c r="R1300" s="453">
        <f t="shared" si="313"/>
        <v>0</v>
      </c>
      <c r="S1300" s="453">
        <f t="shared" si="313"/>
        <v>0</v>
      </c>
      <c r="T1300" s="453">
        <f t="shared" si="313"/>
        <v>0</v>
      </c>
      <c r="U1300" s="453">
        <f t="shared" si="313"/>
        <v>0</v>
      </c>
      <c r="V1300" s="453">
        <f t="shared" si="313"/>
        <v>0</v>
      </c>
      <c r="W1300" s="384">
        <f t="shared" si="314"/>
        <v>0</v>
      </c>
      <c r="X1300" s="565">
        <f>IF(D1300='A. Allgemeine Informationen'!$C$17,$M1300-Y1300,HLOOKUP('A. Allgemeine Informationen'!$C$17-1,$Z$1:$AF$2005,ROW(D1300),FALSE)-$Y1300)</f>
        <v>0</v>
      </c>
      <c r="Y1300" s="384">
        <f>HLOOKUP('A. Allgemeine Informationen'!$C$17,$Z$1:$AF$2005,ROW(D1300),FALSE)</f>
        <v>0</v>
      </c>
      <c r="Z1300" s="565">
        <f t="shared" si="305"/>
        <v>0</v>
      </c>
      <c r="AA1300" s="565">
        <f t="shared" si="306"/>
        <v>0</v>
      </c>
      <c r="AB1300" s="565">
        <f t="shared" si="307"/>
        <v>0</v>
      </c>
      <c r="AC1300" s="565">
        <f t="shared" si="308"/>
        <v>0</v>
      </c>
      <c r="AD1300" s="572">
        <f t="shared" si="309"/>
        <v>0</v>
      </c>
      <c r="AE1300" s="560">
        <f t="shared" si="310"/>
        <v>0</v>
      </c>
      <c r="AF1300" s="561">
        <f t="shared" si="311"/>
        <v>0</v>
      </c>
      <c r="AG1300" s="562"/>
    </row>
    <row r="1301" spans="2:33" s="418" customFormat="1" ht="15" customHeight="1" x14ac:dyDescent="0.2">
      <c r="B1301" s="554"/>
      <c r="C1301" s="382"/>
      <c r="D1301" s="383"/>
      <c r="E1301" s="381"/>
      <c r="F1301" s="1040"/>
      <c r="G1301" s="1038"/>
      <c r="H1301" s="1041"/>
      <c r="I1301" s="381"/>
      <c r="J1301" s="568">
        <f t="shared" si="303"/>
        <v>0</v>
      </c>
      <c r="K1301" s="381"/>
      <c r="L1301" s="381"/>
      <c r="M1301" s="568">
        <f t="shared" si="312"/>
        <v>0</v>
      </c>
      <c r="N1301" s="570">
        <f>IFERROR(VLOOKUP($C1301,Listen!$J$3:$L$39,2,0),0)</f>
        <v>0</v>
      </c>
      <c r="O1301" s="570">
        <f>IFERROR(VLOOKUP($C1301,Listen!$J$3:$L$39,3,0),0)</f>
        <v>0</v>
      </c>
      <c r="P1301" s="453">
        <f t="shared" si="304"/>
        <v>0</v>
      </c>
      <c r="Q1301" s="453">
        <f t="shared" si="313"/>
        <v>0</v>
      </c>
      <c r="R1301" s="453">
        <f t="shared" si="313"/>
        <v>0</v>
      </c>
      <c r="S1301" s="453">
        <f t="shared" si="313"/>
        <v>0</v>
      </c>
      <c r="T1301" s="453">
        <f t="shared" si="313"/>
        <v>0</v>
      </c>
      <c r="U1301" s="453">
        <f t="shared" si="313"/>
        <v>0</v>
      </c>
      <c r="V1301" s="453">
        <f t="shared" si="313"/>
        <v>0</v>
      </c>
      <c r="W1301" s="384">
        <f t="shared" si="314"/>
        <v>0</v>
      </c>
      <c r="X1301" s="565">
        <f>IF(D1301='A. Allgemeine Informationen'!$C$17,$M1301-Y1301,HLOOKUP('A. Allgemeine Informationen'!$C$17-1,$Z$1:$AF$2005,ROW(D1301),FALSE)-$Y1301)</f>
        <v>0</v>
      </c>
      <c r="Y1301" s="384">
        <f>HLOOKUP('A. Allgemeine Informationen'!$C$17,$Z$1:$AF$2005,ROW(D1301),FALSE)</f>
        <v>0</v>
      </c>
      <c r="Z1301" s="565">
        <f t="shared" si="305"/>
        <v>0</v>
      </c>
      <c r="AA1301" s="565">
        <f t="shared" si="306"/>
        <v>0</v>
      </c>
      <c r="AB1301" s="565">
        <f t="shared" si="307"/>
        <v>0</v>
      </c>
      <c r="AC1301" s="565">
        <f t="shared" si="308"/>
        <v>0</v>
      </c>
      <c r="AD1301" s="572">
        <f t="shared" si="309"/>
        <v>0</v>
      </c>
      <c r="AE1301" s="560">
        <f t="shared" si="310"/>
        <v>0</v>
      </c>
      <c r="AF1301" s="561">
        <f t="shared" si="311"/>
        <v>0</v>
      </c>
      <c r="AG1301" s="562"/>
    </row>
    <row r="1302" spans="2:33" s="418" customFormat="1" ht="15" customHeight="1" x14ac:dyDescent="0.2">
      <c r="B1302" s="554"/>
      <c r="C1302" s="382"/>
      <c r="D1302" s="383"/>
      <c r="E1302" s="381"/>
      <c r="F1302" s="1040"/>
      <c r="G1302" s="1038"/>
      <c r="H1302" s="1041"/>
      <c r="I1302" s="381"/>
      <c r="J1302" s="568">
        <f t="shared" si="303"/>
        <v>0</v>
      </c>
      <c r="K1302" s="381"/>
      <c r="L1302" s="381"/>
      <c r="M1302" s="568">
        <f t="shared" si="312"/>
        <v>0</v>
      </c>
      <c r="N1302" s="570">
        <f>IFERROR(VLOOKUP($C1302,Listen!$J$3:$L$39,2,0),0)</f>
        <v>0</v>
      </c>
      <c r="O1302" s="570">
        <f>IFERROR(VLOOKUP($C1302,Listen!$J$3:$L$39,3,0),0)</f>
        <v>0</v>
      </c>
      <c r="P1302" s="453">
        <f t="shared" si="304"/>
        <v>0</v>
      </c>
      <c r="Q1302" s="453">
        <f t="shared" si="313"/>
        <v>0</v>
      </c>
      <c r="R1302" s="453">
        <f t="shared" si="313"/>
        <v>0</v>
      </c>
      <c r="S1302" s="453">
        <f t="shared" si="313"/>
        <v>0</v>
      </c>
      <c r="T1302" s="453">
        <f t="shared" si="313"/>
        <v>0</v>
      </c>
      <c r="U1302" s="453">
        <f t="shared" si="313"/>
        <v>0</v>
      </c>
      <c r="V1302" s="453">
        <f t="shared" si="313"/>
        <v>0</v>
      </c>
      <c r="W1302" s="384">
        <f t="shared" si="314"/>
        <v>0</v>
      </c>
      <c r="X1302" s="565">
        <f>IF(D1302='A. Allgemeine Informationen'!$C$17,$M1302-Y1302,HLOOKUP('A. Allgemeine Informationen'!$C$17-1,$Z$1:$AF$2005,ROW(D1302),FALSE)-$Y1302)</f>
        <v>0</v>
      </c>
      <c r="Y1302" s="384">
        <f>HLOOKUP('A. Allgemeine Informationen'!$C$17,$Z$1:$AF$2005,ROW(D1302),FALSE)</f>
        <v>0</v>
      </c>
      <c r="Z1302" s="565">
        <f t="shared" si="305"/>
        <v>0</v>
      </c>
      <c r="AA1302" s="565">
        <f t="shared" si="306"/>
        <v>0</v>
      </c>
      <c r="AB1302" s="565">
        <f t="shared" si="307"/>
        <v>0</v>
      </c>
      <c r="AC1302" s="565">
        <f t="shared" si="308"/>
        <v>0</v>
      </c>
      <c r="AD1302" s="572">
        <f t="shared" si="309"/>
        <v>0</v>
      </c>
      <c r="AE1302" s="560">
        <f t="shared" si="310"/>
        <v>0</v>
      </c>
      <c r="AF1302" s="561">
        <f t="shared" si="311"/>
        <v>0</v>
      </c>
      <c r="AG1302" s="562"/>
    </row>
    <row r="1303" spans="2:33" s="418" customFormat="1" ht="15" customHeight="1" x14ac:dyDescent="0.2">
      <c r="B1303" s="554"/>
      <c r="C1303" s="382"/>
      <c r="D1303" s="383"/>
      <c r="E1303" s="381"/>
      <c r="F1303" s="1040"/>
      <c r="G1303" s="1038"/>
      <c r="H1303" s="1041"/>
      <c r="I1303" s="381"/>
      <c r="J1303" s="568">
        <f t="shared" si="303"/>
        <v>0</v>
      </c>
      <c r="K1303" s="381"/>
      <c r="L1303" s="381"/>
      <c r="M1303" s="568">
        <f t="shared" si="312"/>
        <v>0</v>
      </c>
      <c r="N1303" s="570">
        <f>IFERROR(VLOOKUP($C1303,Listen!$J$3:$L$39,2,0),0)</f>
        <v>0</v>
      </c>
      <c r="O1303" s="570">
        <f>IFERROR(VLOOKUP($C1303,Listen!$J$3:$L$39,3,0),0)</f>
        <v>0</v>
      </c>
      <c r="P1303" s="453">
        <f t="shared" si="304"/>
        <v>0</v>
      </c>
      <c r="Q1303" s="453">
        <f t="shared" ref="Q1303:V1318" si="315">P1303</f>
        <v>0</v>
      </c>
      <c r="R1303" s="453">
        <f t="shared" si="315"/>
        <v>0</v>
      </c>
      <c r="S1303" s="453">
        <f t="shared" si="315"/>
        <v>0</v>
      </c>
      <c r="T1303" s="453">
        <f t="shared" si="315"/>
        <v>0</v>
      </c>
      <c r="U1303" s="453">
        <f t="shared" si="315"/>
        <v>0</v>
      </c>
      <c r="V1303" s="453">
        <f t="shared" si="315"/>
        <v>0</v>
      </c>
      <c r="W1303" s="384">
        <f t="shared" si="314"/>
        <v>0</v>
      </c>
      <c r="X1303" s="565">
        <f>IF(D1303='A. Allgemeine Informationen'!$C$17,$M1303-Y1303,HLOOKUP('A. Allgemeine Informationen'!$C$17-1,$Z$1:$AF$2005,ROW(D1303),FALSE)-$Y1303)</f>
        <v>0</v>
      </c>
      <c r="Y1303" s="384">
        <f>HLOOKUP('A. Allgemeine Informationen'!$C$17,$Z$1:$AF$2005,ROW(D1303),FALSE)</f>
        <v>0</v>
      </c>
      <c r="Z1303" s="565">
        <f t="shared" si="305"/>
        <v>0</v>
      </c>
      <c r="AA1303" s="565">
        <f t="shared" si="306"/>
        <v>0</v>
      </c>
      <c r="AB1303" s="565">
        <f t="shared" si="307"/>
        <v>0</v>
      </c>
      <c r="AC1303" s="565">
        <f t="shared" si="308"/>
        <v>0</v>
      </c>
      <c r="AD1303" s="572">
        <f t="shared" si="309"/>
        <v>0</v>
      </c>
      <c r="AE1303" s="560">
        <f t="shared" si="310"/>
        <v>0</v>
      </c>
      <c r="AF1303" s="561">
        <f t="shared" si="311"/>
        <v>0</v>
      </c>
      <c r="AG1303" s="562"/>
    </row>
    <row r="1304" spans="2:33" s="418" customFormat="1" ht="15" customHeight="1" x14ac:dyDescent="0.2">
      <c r="B1304" s="554"/>
      <c r="C1304" s="382"/>
      <c r="D1304" s="383"/>
      <c r="E1304" s="381"/>
      <c r="F1304" s="1040"/>
      <c r="G1304" s="1038"/>
      <c r="H1304" s="1041"/>
      <c r="I1304" s="381"/>
      <c r="J1304" s="568">
        <f t="shared" si="303"/>
        <v>0</v>
      </c>
      <c r="K1304" s="381"/>
      <c r="L1304" s="381"/>
      <c r="M1304" s="568">
        <f t="shared" si="312"/>
        <v>0</v>
      </c>
      <c r="N1304" s="570">
        <f>IFERROR(VLOOKUP($C1304,Listen!$J$3:$L$39,2,0),0)</f>
        <v>0</v>
      </c>
      <c r="O1304" s="570">
        <f>IFERROR(VLOOKUP($C1304,Listen!$J$3:$L$39,3,0),0)</f>
        <v>0</v>
      </c>
      <c r="P1304" s="453">
        <f t="shared" si="304"/>
        <v>0</v>
      </c>
      <c r="Q1304" s="453">
        <f t="shared" si="315"/>
        <v>0</v>
      </c>
      <c r="R1304" s="453">
        <f t="shared" si="315"/>
        <v>0</v>
      </c>
      <c r="S1304" s="453">
        <f t="shared" si="315"/>
        <v>0</v>
      </c>
      <c r="T1304" s="453">
        <f t="shared" si="315"/>
        <v>0</v>
      </c>
      <c r="U1304" s="453">
        <f t="shared" si="315"/>
        <v>0</v>
      </c>
      <c r="V1304" s="453">
        <f t="shared" si="315"/>
        <v>0</v>
      </c>
      <c r="W1304" s="384">
        <f t="shared" si="314"/>
        <v>0</v>
      </c>
      <c r="X1304" s="565">
        <f>IF(D1304='A. Allgemeine Informationen'!$C$17,$M1304-Y1304,HLOOKUP('A. Allgemeine Informationen'!$C$17-1,$Z$1:$AF$2005,ROW(D1304),FALSE)-$Y1304)</f>
        <v>0</v>
      </c>
      <c r="Y1304" s="384">
        <f>HLOOKUP('A. Allgemeine Informationen'!$C$17,$Z$1:$AF$2005,ROW(D1304),FALSE)</f>
        <v>0</v>
      </c>
      <c r="Z1304" s="565">
        <f t="shared" si="305"/>
        <v>0</v>
      </c>
      <c r="AA1304" s="565">
        <f t="shared" si="306"/>
        <v>0</v>
      </c>
      <c r="AB1304" s="565">
        <f t="shared" si="307"/>
        <v>0</v>
      </c>
      <c r="AC1304" s="565">
        <f t="shared" si="308"/>
        <v>0</v>
      </c>
      <c r="AD1304" s="572">
        <f t="shared" si="309"/>
        <v>0</v>
      </c>
      <c r="AE1304" s="560">
        <f t="shared" si="310"/>
        <v>0</v>
      </c>
      <c r="AF1304" s="561">
        <f t="shared" si="311"/>
        <v>0</v>
      </c>
      <c r="AG1304" s="562"/>
    </row>
    <row r="1305" spans="2:33" s="418" customFormat="1" ht="15" customHeight="1" x14ac:dyDescent="0.2">
      <c r="B1305" s="554"/>
      <c r="C1305" s="382"/>
      <c r="D1305" s="383"/>
      <c r="E1305" s="381"/>
      <c r="F1305" s="1040"/>
      <c r="G1305" s="1038"/>
      <c r="H1305" s="1041"/>
      <c r="I1305" s="381"/>
      <c r="J1305" s="568">
        <f t="shared" si="303"/>
        <v>0</v>
      </c>
      <c r="K1305" s="381"/>
      <c r="L1305" s="381"/>
      <c r="M1305" s="568">
        <f t="shared" si="312"/>
        <v>0</v>
      </c>
      <c r="N1305" s="570">
        <f>IFERROR(VLOOKUP($C1305,Listen!$J$3:$L$39,2,0),0)</f>
        <v>0</v>
      </c>
      <c r="O1305" s="570">
        <f>IFERROR(VLOOKUP($C1305,Listen!$J$3:$L$39,3,0),0)</f>
        <v>0</v>
      </c>
      <c r="P1305" s="453">
        <f t="shared" si="304"/>
        <v>0</v>
      </c>
      <c r="Q1305" s="453">
        <f t="shared" si="315"/>
        <v>0</v>
      </c>
      <c r="R1305" s="453">
        <f t="shared" si="315"/>
        <v>0</v>
      </c>
      <c r="S1305" s="453">
        <f t="shared" si="315"/>
        <v>0</v>
      </c>
      <c r="T1305" s="453">
        <f t="shared" si="315"/>
        <v>0</v>
      </c>
      <c r="U1305" s="453">
        <f t="shared" si="315"/>
        <v>0</v>
      </c>
      <c r="V1305" s="453">
        <f t="shared" si="315"/>
        <v>0</v>
      </c>
      <c r="W1305" s="384">
        <f t="shared" si="314"/>
        <v>0</v>
      </c>
      <c r="X1305" s="565">
        <f>IF(D1305='A. Allgemeine Informationen'!$C$17,$M1305-Y1305,HLOOKUP('A. Allgemeine Informationen'!$C$17-1,$Z$1:$AF$2005,ROW(D1305),FALSE)-$Y1305)</f>
        <v>0</v>
      </c>
      <c r="Y1305" s="384">
        <f>HLOOKUP('A. Allgemeine Informationen'!$C$17,$Z$1:$AF$2005,ROW(D1305),FALSE)</f>
        <v>0</v>
      </c>
      <c r="Z1305" s="565">
        <f t="shared" si="305"/>
        <v>0</v>
      </c>
      <c r="AA1305" s="565">
        <f t="shared" si="306"/>
        <v>0</v>
      </c>
      <c r="AB1305" s="565">
        <f t="shared" si="307"/>
        <v>0</v>
      </c>
      <c r="AC1305" s="565">
        <f t="shared" si="308"/>
        <v>0</v>
      </c>
      <c r="AD1305" s="572">
        <f t="shared" si="309"/>
        <v>0</v>
      </c>
      <c r="AE1305" s="560">
        <f t="shared" si="310"/>
        <v>0</v>
      </c>
      <c r="AF1305" s="561">
        <f t="shared" si="311"/>
        <v>0</v>
      </c>
      <c r="AG1305" s="562"/>
    </row>
    <row r="1306" spans="2:33" s="418" customFormat="1" ht="15" customHeight="1" x14ac:dyDescent="0.2">
      <c r="B1306" s="554"/>
      <c r="C1306" s="382"/>
      <c r="D1306" s="383"/>
      <c r="E1306" s="381"/>
      <c r="F1306" s="1040"/>
      <c r="G1306" s="1038"/>
      <c r="H1306" s="1041"/>
      <c r="I1306" s="381"/>
      <c r="J1306" s="568">
        <f t="shared" si="303"/>
        <v>0</v>
      </c>
      <c r="K1306" s="381"/>
      <c r="L1306" s="381"/>
      <c r="M1306" s="568">
        <f t="shared" si="312"/>
        <v>0</v>
      </c>
      <c r="N1306" s="570">
        <f>IFERROR(VLOOKUP($C1306,Listen!$J$3:$L$39,2,0),0)</f>
        <v>0</v>
      </c>
      <c r="O1306" s="570">
        <f>IFERROR(VLOOKUP($C1306,Listen!$J$3:$L$39,3,0),0)</f>
        <v>0</v>
      </c>
      <c r="P1306" s="453">
        <f t="shared" si="304"/>
        <v>0</v>
      </c>
      <c r="Q1306" s="453">
        <f t="shared" si="315"/>
        <v>0</v>
      </c>
      <c r="R1306" s="453">
        <f t="shared" si="315"/>
        <v>0</v>
      </c>
      <c r="S1306" s="453">
        <f t="shared" si="315"/>
        <v>0</v>
      </c>
      <c r="T1306" s="453">
        <f t="shared" si="315"/>
        <v>0</v>
      </c>
      <c r="U1306" s="453">
        <f t="shared" si="315"/>
        <v>0</v>
      </c>
      <c r="V1306" s="453">
        <f t="shared" si="315"/>
        <v>0</v>
      </c>
      <c r="W1306" s="384">
        <f t="shared" si="314"/>
        <v>0</v>
      </c>
      <c r="X1306" s="565">
        <f>IF(D1306='A. Allgemeine Informationen'!$C$17,$M1306-Y1306,HLOOKUP('A. Allgemeine Informationen'!$C$17-1,$Z$1:$AF$2005,ROW(D1306),FALSE)-$Y1306)</f>
        <v>0</v>
      </c>
      <c r="Y1306" s="384">
        <f>HLOOKUP('A. Allgemeine Informationen'!$C$17,$Z$1:$AF$2005,ROW(D1306),FALSE)</f>
        <v>0</v>
      </c>
      <c r="Z1306" s="565">
        <f t="shared" si="305"/>
        <v>0</v>
      </c>
      <c r="AA1306" s="565">
        <f t="shared" si="306"/>
        <v>0</v>
      </c>
      <c r="AB1306" s="565">
        <f t="shared" si="307"/>
        <v>0</v>
      </c>
      <c r="AC1306" s="565">
        <f t="shared" si="308"/>
        <v>0</v>
      </c>
      <c r="AD1306" s="572">
        <f t="shared" si="309"/>
        <v>0</v>
      </c>
      <c r="AE1306" s="560">
        <f t="shared" si="310"/>
        <v>0</v>
      </c>
      <c r="AF1306" s="561">
        <f t="shared" si="311"/>
        <v>0</v>
      </c>
      <c r="AG1306" s="562"/>
    </row>
    <row r="1307" spans="2:33" s="418" customFormat="1" ht="15" customHeight="1" x14ac:dyDescent="0.2">
      <c r="B1307" s="554"/>
      <c r="C1307" s="382"/>
      <c r="D1307" s="383"/>
      <c r="E1307" s="381"/>
      <c r="F1307" s="1040"/>
      <c r="G1307" s="1038"/>
      <c r="H1307" s="1041"/>
      <c r="I1307" s="381"/>
      <c r="J1307" s="568">
        <f t="shared" si="303"/>
        <v>0</v>
      </c>
      <c r="K1307" s="381"/>
      <c r="L1307" s="381"/>
      <c r="M1307" s="568">
        <f t="shared" si="312"/>
        <v>0</v>
      </c>
      <c r="N1307" s="570">
        <f>IFERROR(VLOOKUP($C1307,Listen!$J$3:$L$39,2,0),0)</f>
        <v>0</v>
      </c>
      <c r="O1307" s="570">
        <f>IFERROR(VLOOKUP($C1307,Listen!$J$3:$L$39,3,0),0)</f>
        <v>0</v>
      </c>
      <c r="P1307" s="453">
        <f t="shared" si="304"/>
        <v>0</v>
      </c>
      <c r="Q1307" s="453">
        <f t="shared" si="315"/>
        <v>0</v>
      </c>
      <c r="R1307" s="453">
        <f t="shared" si="315"/>
        <v>0</v>
      </c>
      <c r="S1307" s="453">
        <f t="shared" si="315"/>
        <v>0</v>
      </c>
      <c r="T1307" s="453">
        <f t="shared" si="315"/>
        <v>0</v>
      </c>
      <c r="U1307" s="453">
        <f t="shared" si="315"/>
        <v>0</v>
      </c>
      <c r="V1307" s="453">
        <f t="shared" si="315"/>
        <v>0</v>
      </c>
      <c r="W1307" s="384">
        <f t="shared" si="314"/>
        <v>0</v>
      </c>
      <c r="X1307" s="565">
        <f>IF(D1307='A. Allgemeine Informationen'!$C$17,$M1307-Y1307,HLOOKUP('A. Allgemeine Informationen'!$C$17-1,$Z$1:$AF$2005,ROW(D1307),FALSE)-$Y1307)</f>
        <v>0</v>
      </c>
      <c r="Y1307" s="384">
        <f>HLOOKUP('A. Allgemeine Informationen'!$C$17,$Z$1:$AF$2005,ROW(D1307),FALSE)</f>
        <v>0</v>
      </c>
      <c r="Z1307" s="565">
        <f t="shared" si="305"/>
        <v>0</v>
      </c>
      <c r="AA1307" s="565">
        <f t="shared" si="306"/>
        <v>0</v>
      </c>
      <c r="AB1307" s="565">
        <f t="shared" si="307"/>
        <v>0</v>
      </c>
      <c r="AC1307" s="565">
        <f t="shared" si="308"/>
        <v>0</v>
      </c>
      <c r="AD1307" s="572">
        <f t="shared" si="309"/>
        <v>0</v>
      </c>
      <c r="AE1307" s="560">
        <f t="shared" si="310"/>
        <v>0</v>
      </c>
      <c r="AF1307" s="561">
        <f t="shared" si="311"/>
        <v>0</v>
      </c>
      <c r="AG1307" s="562"/>
    </row>
    <row r="1308" spans="2:33" s="418" customFormat="1" ht="15" customHeight="1" x14ac:dyDescent="0.2">
      <c r="B1308" s="554"/>
      <c r="C1308" s="382"/>
      <c r="D1308" s="383"/>
      <c r="E1308" s="381"/>
      <c r="F1308" s="1040"/>
      <c r="G1308" s="1038"/>
      <c r="H1308" s="1041"/>
      <c r="I1308" s="381"/>
      <c r="J1308" s="568">
        <f t="shared" si="303"/>
        <v>0</v>
      </c>
      <c r="K1308" s="381"/>
      <c r="L1308" s="381"/>
      <c r="M1308" s="568">
        <f t="shared" si="312"/>
        <v>0</v>
      </c>
      <c r="N1308" s="570">
        <f>IFERROR(VLOOKUP($C1308,Listen!$J$3:$L$39,2,0),0)</f>
        <v>0</v>
      </c>
      <c r="O1308" s="570">
        <f>IFERROR(VLOOKUP($C1308,Listen!$J$3:$L$39,3,0),0)</f>
        <v>0</v>
      </c>
      <c r="P1308" s="453">
        <f t="shared" si="304"/>
        <v>0</v>
      </c>
      <c r="Q1308" s="453">
        <f t="shared" si="315"/>
        <v>0</v>
      </c>
      <c r="R1308" s="453">
        <f t="shared" si="315"/>
        <v>0</v>
      </c>
      <c r="S1308" s="453">
        <f t="shared" si="315"/>
        <v>0</v>
      </c>
      <c r="T1308" s="453">
        <f t="shared" si="315"/>
        <v>0</v>
      </c>
      <c r="U1308" s="453">
        <f t="shared" si="315"/>
        <v>0</v>
      </c>
      <c r="V1308" s="453">
        <f t="shared" si="315"/>
        <v>0</v>
      </c>
      <c r="W1308" s="384">
        <f t="shared" si="314"/>
        <v>0</v>
      </c>
      <c r="X1308" s="565">
        <f>IF(D1308='A. Allgemeine Informationen'!$C$17,$M1308-Y1308,HLOOKUP('A. Allgemeine Informationen'!$C$17-1,$Z$1:$AF$2005,ROW(D1308),FALSE)-$Y1308)</f>
        <v>0</v>
      </c>
      <c r="Y1308" s="384">
        <f>HLOOKUP('A. Allgemeine Informationen'!$C$17,$Z$1:$AF$2005,ROW(D1308),FALSE)</f>
        <v>0</v>
      </c>
      <c r="Z1308" s="565">
        <f t="shared" si="305"/>
        <v>0</v>
      </c>
      <c r="AA1308" s="565">
        <f t="shared" si="306"/>
        <v>0</v>
      </c>
      <c r="AB1308" s="565">
        <f t="shared" si="307"/>
        <v>0</v>
      </c>
      <c r="AC1308" s="565">
        <f t="shared" si="308"/>
        <v>0</v>
      </c>
      <c r="AD1308" s="572">
        <f t="shared" si="309"/>
        <v>0</v>
      </c>
      <c r="AE1308" s="560">
        <f t="shared" si="310"/>
        <v>0</v>
      </c>
      <c r="AF1308" s="561">
        <f t="shared" si="311"/>
        <v>0</v>
      </c>
      <c r="AG1308" s="562"/>
    </row>
    <row r="1309" spans="2:33" s="418" customFormat="1" ht="15" customHeight="1" x14ac:dyDescent="0.2">
      <c r="B1309" s="554"/>
      <c r="C1309" s="382"/>
      <c r="D1309" s="383"/>
      <c r="E1309" s="381"/>
      <c r="F1309" s="1040"/>
      <c r="G1309" s="1038"/>
      <c r="H1309" s="1041"/>
      <c r="I1309" s="381"/>
      <c r="J1309" s="568">
        <f t="shared" si="303"/>
        <v>0</v>
      </c>
      <c r="K1309" s="381"/>
      <c r="L1309" s="381"/>
      <c r="M1309" s="568">
        <f t="shared" si="312"/>
        <v>0</v>
      </c>
      <c r="N1309" s="570">
        <f>IFERROR(VLOOKUP($C1309,Listen!$J$3:$L$39,2,0),0)</f>
        <v>0</v>
      </c>
      <c r="O1309" s="570">
        <f>IFERROR(VLOOKUP($C1309,Listen!$J$3:$L$39,3,0),0)</f>
        <v>0</v>
      </c>
      <c r="P1309" s="453">
        <f t="shared" si="304"/>
        <v>0</v>
      </c>
      <c r="Q1309" s="453">
        <f t="shared" si="315"/>
        <v>0</v>
      </c>
      <c r="R1309" s="453">
        <f t="shared" si="315"/>
        <v>0</v>
      </c>
      <c r="S1309" s="453">
        <f t="shared" si="315"/>
        <v>0</v>
      </c>
      <c r="T1309" s="453">
        <f t="shared" si="315"/>
        <v>0</v>
      </c>
      <c r="U1309" s="453">
        <f t="shared" si="315"/>
        <v>0</v>
      </c>
      <c r="V1309" s="453">
        <f t="shared" si="315"/>
        <v>0</v>
      </c>
      <c r="W1309" s="384">
        <f t="shared" si="314"/>
        <v>0</v>
      </c>
      <c r="X1309" s="565">
        <f>IF(D1309='A. Allgemeine Informationen'!$C$17,$M1309-Y1309,HLOOKUP('A. Allgemeine Informationen'!$C$17-1,$Z$1:$AF$2005,ROW(D1309),FALSE)-$Y1309)</f>
        <v>0</v>
      </c>
      <c r="Y1309" s="384">
        <f>HLOOKUP('A. Allgemeine Informationen'!$C$17,$Z$1:$AF$2005,ROW(D1309),FALSE)</f>
        <v>0</v>
      </c>
      <c r="Z1309" s="565">
        <f t="shared" si="305"/>
        <v>0</v>
      </c>
      <c r="AA1309" s="565">
        <f t="shared" si="306"/>
        <v>0</v>
      </c>
      <c r="AB1309" s="565">
        <f t="shared" si="307"/>
        <v>0</v>
      </c>
      <c r="AC1309" s="565">
        <f t="shared" si="308"/>
        <v>0</v>
      </c>
      <c r="AD1309" s="572">
        <f t="shared" si="309"/>
        <v>0</v>
      </c>
      <c r="AE1309" s="560">
        <f t="shared" si="310"/>
        <v>0</v>
      </c>
      <c r="AF1309" s="561">
        <f t="shared" si="311"/>
        <v>0</v>
      </c>
      <c r="AG1309" s="562"/>
    </row>
    <row r="1310" spans="2:33" s="418" customFormat="1" ht="15" customHeight="1" x14ac:dyDescent="0.2">
      <c r="B1310" s="554"/>
      <c r="C1310" s="382"/>
      <c r="D1310" s="383"/>
      <c r="E1310" s="381"/>
      <c r="F1310" s="1040"/>
      <c r="G1310" s="1038"/>
      <c r="H1310" s="1041"/>
      <c r="I1310" s="381"/>
      <c r="J1310" s="568">
        <f t="shared" si="303"/>
        <v>0</v>
      </c>
      <c r="K1310" s="381"/>
      <c r="L1310" s="381"/>
      <c r="M1310" s="568">
        <f t="shared" si="312"/>
        <v>0</v>
      </c>
      <c r="N1310" s="570">
        <f>IFERROR(VLOOKUP($C1310,Listen!$J$3:$L$39,2,0),0)</f>
        <v>0</v>
      </c>
      <c r="O1310" s="570">
        <f>IFERROR(VLOOKUP($C1310,Listen!$J$3:$L$39,3,0),0)</f>
        <v>0</v>
      </c>
      <c r="P1310" s="453">
        <f t="shared" si="304"/>
        <v>0</v>
      </c>
      <c r="Q1310" s="453">
        <f t="shared" si="315"/>
        <v>0</v>
      </c>
      <c r="R1310" s="453">
        <f t="shared" si="315"/>
        <v>0</v>
      </c>
      <c r="S1310" s="453">
        <f t="shared" si="315"/>
        <v>0</v>
      </c>
      <c r="T1310" s="453">
        <f t="shared" si="315"/>
        <v>0</v>
      </c>
      <c r="U1310" s="453">
        <f t="shared" si="315"/>
        <v>0</v>
      </c>
      <c r="V1310" s="453">
        <f t="shared" si="315"/>
        <v>0</v>
      </c>
      <c r="W1310" s="384">
        <f t="shared" si="314"/>
        <v>0</v>
      </c>
      <c r="X1310" s="565">
        <f>IF(D1310='A. Allgemeine Informationen'!$C$17,$M1310-Y1310,HLOOKUP('A. Allgemeine Informationen'!$C$17-1,$Z$1:$AF$2005,ROW(D1310),FALSE)-$Y1310)</f>
        <v>0</v>
      </c>
      <c r="Y1310" s="384">
        <f>HLOOKUP('A. Allgemeine Informationen'!$C$17,$Z$1:$AF$2005,ROW(D1310),FALSE)</f>
        <v>0</v>
      </c>
      <c r="Z1310" s="565">
        <f t="shared" si="305"/>
        <v>0</v>
      </c>
      <c r="AA1310" s="565">
        <f t="shared" si="306"/>
        <v>0</v>
      </c>
      <c r="AB1310" s="565">
        <f t="shared" si="307"/>
        <v>0</v>
      </c>
      <c r="AC1310" s="565">
        <f t="shared" si="308"/>
        <v>0</v>
      </c>
      <c r="AD1310" s="572">
        <f t="shared" si="309"/>
        <v>0</v>
      </c>
      <c r="AE1310" s="560">
        <f t="shared" si="310"/>
        <v>0</v>
      </c>
      <c r="AF1310" s="561">
        <f t="shared" si="311"/>
        <v>0</v>
      </c>
      <c r="AG1310" s="562"/>
    </row>
    <row r="1311" spans="2:33" s="418" customFormat="1" ht="15" customHeight="1" x14ac:dyDescent="0.2">
      <c r="B1311" s="554"/>
      <c r="C1311" s="382"/>
      <c r="D1311" s="383"/>
      <c r="E1311" s="381"/>
      <c r="F1311" s="1040"/>
      <c r="G1311" s="1038"/>
      <c r="H1311" s="1041"/>
      <c r="I1311" s="381"/>
      <c r="J1311" s="568">
        <f t="shared" si="303"/>
        <v>0</v>
      </c>
      <c r="K1311" s="381"/>
      <c r="L1311" s="381"/>
      <c r="M1311" s="568">
        <f t="shared" si="312"/>
        <v>0</v>
      </c>
      <c r="N1311" s="570">
        <f>IFERROR(VLOOKUP($C1311,Listen!$J$3:$L$39,2,0),0)</f>
        <v>0</v>
      </c>
      <c r="O1311" s="570">
        <f>IFERROR(VLOOKUP($C1311,Listen!$J$3:$L$39,3,0),0)</f>
        <v>0</v>
      </c>
      <c r="P1311" s="453">
        <f t="shared" si="304"/>
        <v>0</v>
      </c>
      <c r="Q1311" s="453">
        <f t="shared" si="315"/>
        <v>0</v>
      </c>
      <c r="R1311" s="453">
        <f t="shared" si="315"/>
        <v>0</v>
      </c>
      <c r="S1311" s="453">
        <f t="shared" si="315"/>
        <v>0</v>
      </c>
      <c r="T1311" s="453">
        <f t="shared" si="315"/>
        <v>0</v>
      </c>
      <c r="U1311" s="453">
        <f t="shared" si="315"/>
        <v>0</v>
      </c>
      <c r="V1311" s="453">
        <f t="shared" si="315"/>
        <v>0</v>
      </c>
      <c r="W1311" s="384">
        <f t="shared" si="314"/>
        <v>0</v>
      </c>
      <c r="X1311" s="565">
        <f>IF(D1311='A. Allgemeine Informationen'!$C$17,$M1311-Y1311,HLOOKUP('A. Allgemeine Informationen'!$C$17-1,$Z$1:$AF$2005,ROW(D1311),FALSE)-$Y1311)</f>
        <v>0</v>
      </c>
      <c r="Y1311" s="384">
        <f>HLOOKUP('A. Allgemeine Informationen'!$C$17,$Z$1:$AF$2005,ROW(D1311),FALSE)</f>
        <v>0</v>
      </c>
      <c r="Z1311" s="565">
        <f t="shared" si="305"/>
        <v>0</v>
      </c>
      <c r="AA1311" s="565">
        <f t="shared" si="306"/>
        <v>0</v>
      </c>
      <c r="AB1311" s="565">
        <f t="shared" si="307"/>
        <v>0</v>
      </c>
      <c r="AC1311" s="565">
        <f t="shared" si="308"/>
        <v>0</v>
      </c>
      <c r="AD1311" s="572">
        <f t="shared" si="309"/>
        <v>0</v>
      </c>
      <c r="AE1311" s="560">
        <f t="shared" si="310"/>
        <v>0</v>
      </c>
      <c r="AF1311" s="561">
        <f t="shared" si="311"/>
        <v>0</v>
      </c>
      <c r="AG1311" s="562"/>
    </row>
    <row r="1312" spans="2:33" s="418" customFormat="1" ht="15" customHeight="1" x14ac:dyDescent="0.2">
      <c r="B1312" s="554"/>
      <c r="C1312" s="382"/>
      <c r="D1312" s="383"/>
      <c r="E1312" s="381"/>
      <c r="F1312" s="1040"/>
      <c r="G1312" s="1038"/>
      <c r="H1312" s="1041"/>
      <c r="I1312" s="381"/>
      <c r="J1312" s="568">
        <f t="shared" si="303"/>
        <v>0</v>
      </c>
      <c r="K1312" s="381"/>
      <c r="L1312" s="381"/>
      <c r="M1312" s="568">
        <f t="shared" si="312"/>
        <v>0</v>
      </c>
      <c r="N1312" s="570">
        <f>IFERROR(VLOOKUP($C1312,Listen!$J$3:$L$39,2,0),0)</f>
        <v>0</v>
      </c>
      <c r="O1312" s="570">
        <f>IFERROR(VLOOKUP($C1312,Listen!$J$3:$L$39,3,0),0)</f>
        <v>0</v>
      </c>
      <c r="P1312" s="453">
        <f t="shared" si="304"/>
        <v>0</v>
      </c>
      <c r="Q1312" s="453">
        <f t="shared" si="315"/>
        <v>0</v>
      </c>
      <c r="R1312" s="453">
        <f t="shared" si="315"/>
        <v>0</v>
      </c>
      <c r="S1312" s="453">
        <f t="shared" si="315"/>
        <v>0</v>
      </c>
      <c r="T1312" s="453">
        <f t="shared" si="315"/>
        <v>0</v>
      </c>
      <c r="U1312" s="453">
        <f t="shared" si="315"/>
        <v>0</v>
      </c>
      <c r="V1312" s="453">
        <f t="shared" si="315"/>
        <v>0</v>
      </c>
      <c r="W1312" s="384">
        <f t="shared" si="314"/>
        <v>0</v>
      </c>
      <c r="X1312" s="565">
        <f>IF(D1312='A. Allgemeine Informationen'!$C$17,$M1312-Y1312,HLOOKUP('A. Allgemeine Informationen'!$C$17-1,$Z$1:$AF$2005,ROW(D1312),FALSE)-$Y1312)</f>
        <v>0</v>
      </c>
      <c r="Y1312" s="384">
        <f>HLOOKUP('A. Allgemeine Informationen'!$C$17,$Z$1:$AF$2005,ROW(D1312),FALSE)</f>
        <v>0</v>
      </c>
      <c r="Z1312" s="565">
        <f t="shared" si="305"/>
        <v>0</v>
      </c>
      <c r="AA1312" s="565">
        <f t="shared" si="306"/>
        <v>0</v>
      </c>
      <c r="AB1312" s="565">
        <f t="shared" si="307"/>
        <v>0</v>
      </c>
      <c r="AC1312" s="565">
        <f t="shared" si="308"/>
        <v>0</v>
      </c>
      <c r="AD1312" s="572">
        <f t="shared" si="309"/>
        <v>0</v>
      </c>
      <c r="AE1312" s="560">
        <f t="shared" si="310"/>
        <v>0</v>
      </c>
      <c r="AF1312" s="561">
        <f t="shared" si="311"/>
        <v>0</v>
      </c>
      <c r="AG1312" s="562"/>
    </row>
    <row r="1313" spans="2:33" s="418" customFormat="1" ht="15" customHeight="1" x14ac:dyDescent="0.2">
      <c r="B1313" s="554"/>
      <c r="C1313" s="382"/>
      <c r="D1313" s="383"/>
      <c r="E1313" s="381"/>
      <c r="F1313" s="1040"/>
      <c r="G1313" s="1038"/>
      <c r="H1313" s="1041"/>
      <c r="I1313" s="381"/>
      <c r="J1313" s="568">
        <f t="shared" si="303"/>
        <v>0</v>
      </c>
      <c r="K1313" s="381"/>
      <c r="L1313" s="381"/>
      <c r="M1313" s="568">
        <f t="shared" si="312"/>
        <v>0</v>
      </c>
      <c r="N1313" s="570">
        <f>IFERROR(VLOOKUP($C1313,Listen!$J$3:$L$39,2,0),0)</f>
        <v>0</v>
      </c>
      <c r="O1313" s="570">
        <f>IFERROR(VLOOKUP($C1313,Listen!$J$3:$L$39,3,0),0)</f>
        <v>0</v>
      </c>
      <c r="P1313" s="453">
        <f t="shared" si="304"/>
        <v>0</v>
      </c>
      <c r="Q1313" s="453">
        <f t="shared" si="315"/>
        <v>0</v>
      </c>
      <c r="R1313" s="453">
        <f t="shared" si="315"/>
        <v>0</v>
      </c>
      <c r="S1313" s="453">
        <f t="shared" si="315"/>
        <v>0</v>
      </c>
      <c r="T1313" s="453">
        <f t="shared" si="315"/>
        <v>0</v>
      </c>
      <c r="U1313" s="453">
        <f t="shared" si="315"/>
        <v>0</v>
      </c>
      <c r="V1313" s="453">
        <f t="shared" si="315"/>
        <v>0</v>
      </c>
      <c r="W1313" s="384">
        <f t="shared" si="314"/>
        <v>0</v>
      </c>
      <c r="X1313" s="565">
        <f>IF(D1313='A. Allgemeine Informationen'!$C$17,$M1313-Y1313,HLOOKUP('A. Allgemeine Informationen'!$C$17-1,$Z$1:$AF$2005,ROW(D1313),FALSE)-$Y1313)</f>
        <v>0</v>
      </c>
      <c r="Y1313" s="384">
        <f>HLOOKUP('A. Allgemeine Informationen'!$C$17,$Z$1:$AF$2005,ROW(D1313),FALSE)</f>
        <v>0</v>
      </c>
      <c r="Z1313" s="565">
        <f t="shared" si="305"/>
        <v>0</v>
      </c>
      <c r="AA1313" s="565">
        <f t="shared" si="306"/>
        <v>0</v>
      </c>
      <c r="AB1313" s="565">
        <f t="shared" si="307"/>
        <v>0</v>
      </c>
      <c r="AC1313" s="565">
        <f t="shared" si="308"/>
        <v>0</v>
      </c>
      <c r="AD1313" s="572">
        <f t="shared" si="309"/>
        <v>0</v>
      </c>
      <c r="AE1313" s="560">
        <f t="shared" si="310"/>
        <v>0</v>
      </c>
      <c r="AF1313" s="561">
        <f t="shared" si="311"/>
        <v>0</v>
      </c>
      <c r="AG1313" s="562"/>
    </row>
    <row r="1314" spans="2:33" s="418" customFormat="1" ht="15" customHeight="1" x14ac:dyDescent="0.2">
      <c r="B1314" s="554"/>
      <c r="C1314" s="382"/>
      <c r="D1314" s="383"/>
      <c r="E1314" s="381"/>
      <c r="F1314" s="1040"/>
      <c r="G1314" s="1038"/>
      <c r="H1314" s="1041"/>
      <c r="I1314" s="381"/>
      <c r="J1314" s="568">
        <f t="shared" si="303"/>
        <v>0</v>
      </c>
      <c r="K1314" s="381"/>
      <c r="L1314" s="381"/>
      <c r="M1314" s="568">
        <f t="shared" si="312"/>
        <v>0</v>
      </c>
      <c r="N1314" s="570">
        <f>IFERROR(VLOOKUP($C1314,Listen!$J$3:$L$39,2,0),0)</f>
        <v>0</v>
      </c>
      <c r="O1314" s="570">
        <f>IFERROR(VLOOKUP($C1314,Listen!$J$3:$L$39,3,0),0)</f>
        <v>0</v>
      </c>
      <c r="P1314" s="453">
        <f t="shared" si="304"/>
        <v>0</v>
      </c>
      <c r="Q1314" s="453">
        <f t="shared" si="315"/>
        <v>0</v>
      </c>
      <c r="R1314" s="453">
        <f t="shared" si="315"/>
        <v>0</v>
      </c>
      <c r="S1314" s="453">
        <f t="shared" si="315"/>
        <v>0</v>
      </c>
      <c r="T1314" s="453">
        <f t="shared" si="315"/>
        <v>0</v>
      </c>
      <c r="U1314" s="453">
        <f t="shared" si="315"/>
        <v>0</v>
      </c>
      <c r="V1314" s="453">
        <f t="shared" si="315"/>
        <v>0</v>
      </c>
      <c r="W1314" s="384">
        <f t="shared" si="314"/>
        <v>0</v>
      </c>
      <c r="X1314" s="565">
        <f>IF(D1314='A. Allgemeine Informationen'!$C$17,$M1314-Y1314,HLOOKUP('A. Allgemeine Informationen'!$C$17-1,$Z$1:$AF$2005,ROW(D1314),FALSE)-$Y1314)</f>
        <v>0</v>
      </c>
      <c r="Y1314" s="384">
        <f>HLOOKUP('A. Allgemeine Informationen'!$C$17,$Z$1:$AF$2005,ROW(D1314),FALSE)</f>
        <v>0</v>
      </c>
      <c r="Z1314" s="565">
        <f t="shared" si="305"/>
        <v>0</v>
      </c>
      <c r="AA1314" s="565">
        <f t="shared" si="306"/>
        <v>0</v>
      </c>
      <c r="AB1314" s="565">
        <f t="shared" si="307"/>
        <v>0</v>
      </c>
      <c r="AC1314" s="565">
        <f t="shared" si="308"/>
        <v>0</v>
      </c>
      <c r="AD1314" s="572">
        <f t="shared" si="309"/>
        <v>0</v>
      </c>
      <c r="AE1314" s="560">
        <f t="shared" si="310"/>
        <v>0</v>
      </c>
      <c r="AF1314" s="561">
        <f t="shared" si="311"/>
        <v>0</v>
      </c>
      <c r="AG1314" s="562"/>
    </row>
    <row r="1315" spans="2:33" s="418" customFormat="1" ht="15" customHeight="1" x14ac:dyDescent="0.2">
      <c r="B1315" s="554"/>
      <c r="C1315" s="382"/>
      <c r="D1315" s="383"/>
      <c r="E1315" s="381"/>
      <c r="F1315" s="1040"/>
      <c r="G1315" s="1038"/>
      <c r="H1315" s="1041"/>
      <c r="I1315" s="381"/>
      <c r="J1315" s="568">
        <f t="shared" si="303"/>
        <v>0</v>
      </c>
      <c r="K1315" s="381"/>
      <c r="L1315" s="381"/>
      <c r="M1315" s="568">
        <f t="shared" si="312"/>
        <v>0</v>
      </c>
      <c r="N1315" s="570">
        <f>IFERROR(VLOOKUP($C1315,Listen!$J$3:$L$39,2,0),0)</f>
        <v>0</v>
      </c>
      <c r="O1315" s="570">
        <f>IFERROR(VLOOKUP($C1315,Listen!$J$3:$L$39,3,0),0)</f>
        <v>0</v>
      </c>
      <c r="P1315" s="453">
        <f t="shared" si="304"/>
        <v>0</v>
      </c>
      <c r="Q1315" s="453">
        <f t="shared" si="315"/>
        <v>0</v>
      </c>
      <c r="R1315" s="453">
        <f t="shared" si="315"/>
        <v>0</v>
      </c>
      <c r="S1315" s="453">
        <f t="shared" si="315"/>
        <v>0</v>
      </c>
      <c r="T1315" s="453">
        <f t="shared" si="315"/>
        <v>0</v>
      </c>
      <c r="U1315" s="453">
        <f t="shared" si="315"/>
        <v>0</v>
      </c>
      <c r="V1315" s="453">
        <f t="shared" si="315"/>
        <v>0</v>
      </c>
      <c r="W1315" s="384">
        <f t="shared" si="314"/>
        <v>0</v>
      </c>
      <c r="X1315" s="565">
        <f>IF(D1315='A. Allgemeine Informationen'!$C$17,$M1315-Y1315,HLOOKUP('A. Allgemeine Informationen'!$C$17-1,$Z$1:$AF$2005,ROW(D1315),FALSE)-$Y1315)</f>
        <v>0</v>
      </c>
      <c r="Y1315" s="384">
        <f>HLOOKUP('A. Allgemeine Informationen'!$C$17,$Z$1:$AF$2005,ROW(D1315),FALSE)</f>
        <v>0</v>
      </c>
      <c r="Z1315" s="565">
        <f t="shared" si="305"/>
        <v>0</v>
      </c>
      <c r="AA1315" s="565">
        <f t="shared" si="306"/>
        <v>0</v>
      </c>
      <c r="AB1315" s="565">
        <f t="shared" si="307"/>
        <v>0</v>
      </c>
      <c r="AC1315" s="565">
        <f t="shared" si="308"/>
        <v>0</v>
      </c>
      <c r="AD1315" s="572">
        <f t="shared" si="309"/>
        <v>0</v>
      </c>
      <c r="AE1315" s="560">
        <f t="shared" si="310"/>
        <v>0</v>
      </c>
      <c r="AF1315" s="561">
        <f t="shared" si="311"/>
        <v>0</v>
      </c>
      <c r="AG1315" s="562"/>
    </row>
    <row r="1316" spans="2:33" s="418" customFormat="1" ht="15" customHeight="1" x14ac:dyDescent="0.2">
      <c r="B1316" s="554"/>
      <c r="C1316" s="382"/>
      <c r="D1316" s="383"/>
      <c r="E1316" s="381"/>
      <c r="F1316" s="1040"/>
      <c r="G1316" s="1038"/>
      <c r="H1316" s="1041"/>
      <c r="I1316" s="381"/>
      <c r="J1316" s="568">
        <f t="shared" si="303"/>
        <v>0</v>
      </c>
      <c r="K1316" s="381"/>
      <c r="L1316" s="381"/>
      <c r="M1316" s="568">
        <f t="shared" si="312"/>
        <v>0</v>
      </c>
      <c r="N1316" s="570">
        <f>IFERROR(VLOOKUP($C1316,Listen!$J$3:$L$39,2,0),0)</f>
        <v>0</v>
      </c>
      <c r="O1316" s="570">
        <f>IFERROR(VLOOKUP($C1316,Listen!$J$3:$L$39,3,0),0)</f>
        <v>0</v>
      </c>
      <c r="P1316" s="453">
        <f t="shared" si="304"/>
        <v>0</v>
      </c>
      <c r="Q1316" s="453">
        <f t="shared" si="315"/>
        <v>0</v>
      </c>
      <c r="R1316" s="453">
        <f t="shared" si="315"/>
        <v>0</v>
      </c>
      <c r="S1316" s="453">
        <f t="shared" si="315"/>
        <v>0</v>
      </c>
      <c r="T1316" s="453">
        <f t="shared" si="315"/>
        <v>0</v>
      </c>
      <c r="U1316" s="453">
        <f t="shared" si="315"/>
        <v>0</v>
      </c>
      <c r="V1316" s="453">
        <f t="shared" si="315"/>
        <v>0</v>
      </c>
      <c r="W1316" s="384">
        <f t="shared" si="314"/>
        <v>0</v>
      </c>
      <c r="X1316" s="565">
        <f>IF(D1316='A. Allgemeine Informationen'!$C$17,$M1316-Y1316,HLOOKUP('A. Allgemeine Informationen'!$C$17-1,$Z$1:$AF$2005,ROW(D1316),FALSE)-$Y1316)</f>
        <v>0</v>
      </c>
      <c r="Y1316" s="384">
        <f>HLOOKUP('A. Allgemeine Informationen'!$C$17,$Z$1:$AF$2005,ROW(D1316),FALSE)</f>
        <v>0</v>
      </c>
      <c r="Z1316" s="565">
        <f t="shared" si="305"/>
        <v>0</v>
      </c>
      <c r="AA1316" s="565">
        <f t="shared" si="306"/>
        <v>0</v>
      </c>
      <c r="AB1316" s="565">
        <f t="shared" si="307"/>
        <v>0</v>
      </c>
      <c r="AC1316" s="565">
        <f t="shared" si="308"/>
        <v>0</v>
      </c>
      <c r="AD1316" s="572">
        <f t="shared" si="309"/>
        <v>0</v>
      </c>
      <c r="AE1316" s="560">
        <f t="shared" si="310"/>
        <v>0</v>
      </c>
      <c r="AF1316" s="561">
        <f t="shared" si="311"/>
        <v>0</v>
      </c>
      <c r="AG1316" s="562"/>
    </row>
    <row r="1317" spans="2:33" s="418" customFormat="1" ht="15" customHeight="1" x14ac:dyDescent="0.2">
      <c r="B1317" s="554"/>
      <c r="C1317" s="382"/>
      <c r="D1317" s="383"/>
      <c r="E1317" s="381"/>
      <c r="F1317" s="1040"/>
      <c r="G1317" s="1038"/>
      <c r="H1317" s="1041"/>
      <c r="I1317" s="381"/>
      <c r="J1317" s="568">
        <f t="shared" si="303"/>
        <v>0</v>
      </c>
      <c r="K1317" s="381"/>
      <c r="L1317" s="381"/>
      <c r="M1317" s="568">
        <f t="shared" si="312"/>
        <v>0</v>
      </c>
      <c r="N1317" s="570">
        <f>IFERROR(VLOOKUP($C1317,Listen!$J$3:$L$39,2,0),0)</f>
        <v>0</v>
      </c>
      <c r="O1317" s="570">
        <f>IFERROR(VLOOKUP($C1317,Listen!$J$3:$L$39,3,0),0)</f>
        <v>0</v>
      </c>
      <c r="P1317" s="453">
        <f t="shared" si="304"/>
        <v>0</v>
      </c>
      <c r="Q1317" s="453">
        <f t="shared" si="315"/>
        <v>0</v>
      </c>
      <c r="R1317" s="453">
        <f t="shared" si="315"/>
        <v>0</v>
      </c>
      <c r="S1317" s="453">
        <f t="shared" si="315"/>
        <v>0</v>
      </c>
      <c r="T1317" s="453">
        <f t="shared" si="315"/>
        <v>0</v>
      </c>
      <c r="U1317" s="453">
        <f t="shared" si="315"/>
        <v>0</v>
      </c>
      <c r="V1317" s="453">
        <f t="shared" si="315"/>
        <v>0</v>
      </c>
      <c r="W1317" s="384">
        <f t="shared" si="314"/>
        <v>0</v>
      </c>
      <c r="X1317" s="565">
        <f>IF(D1317='A. Allgemeine Informationen'!$C$17,$M1317-Y1317,HLOOKUP('A. Allgemeine Informationen'!$C$17-1,$Z$1:$AF$2005,ROW(D1317),FALSE)-$Y1317)</f>
        <v>0</v>
      </c>
      <c r="Y1317" s="384">
        <f>HLOOKUP('A. Allgemeine Informationen'!$C$17,$Z$1:$AF$2005,ROW(D1317),FALSE)</f>
        <v>0</v>
      </c>
      <c r="Z1317" s="565">
        <f t="shared" si="305"/>
        <v>0</v>
      </c>
      <c r="AA1317" s="565">
        <f t="shared" si="306"/>
        <v>0</v>
      </c>
      <c r="AB1317" s="565">
        <f t="shared" si="307"/>
        <v>0</v>
      </c>
      <c r="AC1317" s="565">
        <f t="shared" si="308"/>
        <v>0</v>
      </c>
      <c r="AD1317" s="572">
        <f t="shared" si="309"/>
        <v>0</v>
      </c>
      <c r="AE1317" s="560">
        <f t="shared" si="310"/>
        <v>0</v>
      </c>
      <c r="AF1317" s="561">
        <f t="shared" si="311"/>
        <v>0</v>
      </c>
      <c r="AG1317" s="562"/>
    </row>
    <row r="1318" spans="2:33" s="418" customFormat="1" ht="15" customHeight="1" x14ac:dyDescent="0.2">
      <c r="B1318" s="554"/>
      <c r="C1318" s="382"/>
      <c r="D1318" s="383"/>
      <c r="E1318" s="381"/>
      <c r="F1318" s="1040"/>
      <c r="G1318" s="1038"/>
      <c r="H1318" s="1041"/>
      <c r="I1318" s="381"/>
      <c r="J1318" s="568">
        <f t="shared" si="303"/>
        <v>0</v>
      </c>
      <c r="K1318" s="381"/>
      <c r="L1318" s="381"/>
      <c r="M1318" s="568">
        <f t="shared" si="312"/>
        <v>0</v>
      </c>
      <c r="N1318" s="570">
        <f>IFERROR(VLOOKUP($C1318,Listen!$J$3:$L$39,2,0),0)</f>
        <v>0</v>
      </c>
      <c r="O1318" s="570">
        <f>IFERROR(VLOOKUP($C1318,Listen!$J$3:$L$39,3,0),0)</f>
        <v>0</v>
      </c>
      <c r="P1318" s="453">
        <f t="shared" si="304"/>
        <v>0</v>
      </c>
      <c r="Q1318" s="453">
        <f t="shared" si="315"/>
        <v>0</v>
      </c>
      <c r="R1318" s="453">
        <f t="shared" si="315"/>
        <v>0</v>
      </c>
      <c r="S1318" s="453">
        <f t="shared" si="315"/>
        <v>0</v>
      </c>
      <c r="T1318" s="453">
        <f t="shared" si="315"/>
        <v>0</v>
      </c>
      <c r="U1318" s="453">
        <f t="shared" si="315"/>
        <v>0</v>
      </c>
      <c r="V1318" s="453">
        <f t="shared" si="315"/>
        <v>0</v>
      </c>
      <c r="W1318" s="384">
        <f t="shared" si="314"/>
        <v>0</v>
      </c>
      <c r="X1318" s="565">
        <f>IF(D1318='A. Allgemeine Informationen'!$C$17,$M1318-Y1318,HLOOKUP('A. Allgemeine Informationen'!$C$17-1,$Z$1:$AF$2005,ROW(D1318),FALSE)-$Y1318)</f>
        <v>0</v>
      </c>
      <c r="Y1318" s="384">
        <f>HLOOKUP('A. Allgemeine Informationen'!$C$17,$Z$1:$AF$2005,ROW(D1318),FALSE)</f>
        <v>0</v>
      </c>
      <c r="Z1318" s="565">
        <f t="shared" si="305"/>
        <v>0</v>
      </c>
      <c r="AA1318" s="565">
        <f t="shared" si="306"/>
        <v>0</v>
      </c>
      <c r="AB1318" s="565">
        <f t="shared" si="307"/>
        <v>0</v>
      </c>
      <c r="AC1318" s="565">
        <f t="shared" si="308"/>
        <v>0</v>
      </c>
      <c r="AD1318" s="572">
        <f t="shared" si="309"/>
        <v>0</v>
      </c>
      <c r="AE1318" s="560">
        <f t="shared" si="310"/>
        <v>0</v>
      </c>
      <c r="AF1318" s="561">
        <f t="shared" si="311"/>
        <v>0</v>
      </c>
      <c r="AG1318" s="562"/>
    </row>
    <row r="1319" spans="2:33" s="418" customFormat="1" ht="15" customHeight="1" x14ac:dyDescent="0.2">
      <c r="B1319" s="554"/>
      <c r="C1319" s="382"/>
      <c r="D1319" s="383"/>
      <c r="E1319" s="381"/>
      <c r="F1319" s="1040"/>
      <c r="G1319" s="1038"/>
      <c r="H1319" s="1041"/>
      <c r="I1319" s="381"/>
      <c r="J1319" s="568">
        <f t="shared" si="303"/>
        <v>0</v>
      </c>
      <c r="K1319" s="381"/>
      <c r="L1319" s="381"/>
      <c r="M1319" s="568">
        <f t="shared" si="312"/>
        <v>0</v>
      </c>
      <c r="N1319" s="570">
        <f>IFERROR(VLOOKUP($C1319,Listen!$J$3:$L$39,2,0),0)</f>
        <v>0</v>
      </c>
      <c r="O1319" s="570">
        <f>IFERROR(VLOOKUP($C1319,Listen!$J$3:$L$39,3,0),0)</f>
        <v>0</v>
      </c>
      <c r="P1319" s="453">
        <f t="shared" si="304"/>
        <v>0</v>
      </c>
      <c r="Q1319" s="453">
        <f t="shared" ref="Q1319:V1334" si="316">P1319</f>
        <v>0</v>
      </c>
      <c r="R1319" s="453">
        <f t="shared" si="316"/>
        <v>0</v>
      </c>
      <c r="S1319" s="453">
        <f t="shared" si="316"/>
        <v>0</v>
      </c>
      <c r="T1319" s="453">
        <f t="shared" si="316"/>
        <v>0</v>
      </c>
      <c r="U1319" s="453">
        <f t="shared" si="316"/>
        <v>0</v>
      </c>
      <c r="V1319" s="453">
        <f t="shared" si="316"/>
        <v>0</v>
      </c>
      <c r="W1319" s="384">
        <f t="shared" si="314"/>
        <v>0</v>
      </c>
      <c r="X1319" s="565">
        <f>IF(D1319='A. Allgemeine Informationen'!$C$17,$M1319-Y1319,HLOOKUP('A. Allgemeine Informationen'!$C$17-1,$Z$1:$AF$2005,ROW(D1319),FALSE)-$Y1319)</f>
        <v>0</v>
      </c>
      <c r="Y1319" s="384">
        <f>HLOOKUP('A. Allgemeine Informationen'!$C$17,$Z$1:$AF$2005,ROW(D1319),FALSE)</f>
        <v>0</v>
      </c>
      <c r="Z1319" s="565">
        <f t="shared" si="305"/>
        <v>0</v>
      </c>
      <c r="AA1319" s="565">
        <f t="shared" si="306"/>
        <v>0</v>
      </c>
      <c r="AB1319" s="565">
        <f t="shared" si="307"/>
        <v>0</v>
      </c>
      <c r="AC1319" s="565">
        <f t="shared" si="308"/>
        <v>0</v>
      </c>
      <c r="AD1319" s="572">
        <f t="shared" si="309"/>
        <v>0</v>
      </c>
      <c r="AE1319" s="560">
        <f t="shared" si="310"/>
        <v>0</v>
      </c>
      <c r="AF1319" s="561">
        <f t="shared" si="311"/>
        <v>0</v>
      </c>
      <c r="AG1319" s="562"/>
    </row>
    <row r="1320" spans="2:33" s="418" customFormat="1" ht="15" customHeight="1" x14ac:dyDescent="0.2">
      <c r="B1320" s="554"/>
      <c r="C1320" s="382"/>
      <c r="D1320" s="383"/>
      <c r="E1320" s="381"/>
      <c r="F1320" s="1040"/>
      <c r="G1320" s="1038"/>
      <c r="H1320" s="1041"/>
      <c r="I1320" s="381"/>
      <c r="J1320" s="568">
        <f t="shared" si="303"/>
        <v>0</v>
      </c>
      <c r="K1320" s="381"/>
      <c r="L1320" s="381"/>
      <c r="M1320" s="568">
        <f t="shared" si="312"/>
        <v>0</v>
      </c>
      <c r="N1320" s="570">
        <f>IFERROR(VLOOKUP($C1320,Listen!$J$3:$L$39,2,0),0)</f>
        <v>0</v>
      </c>
      <c r="O1320" s="570">
        <f>IFERROR(VLOOKUP($C1320,Listen!$J$3:$L$39,3,0),0)</f>
        <v>0</v>
      </c>
      <c r="P1320" s="453">
        <f t="shared" si="304"/>
        <v>0</v>
      </c>
      <c r="Q1320" s="453">
        <f t="shared" si="316"/>
        <v>0</v>
      </c>
      <c r="R1320" s="453">
        <f t="shared" si="316"/>
        <v>0</v>
      </c>
      <c r="S1320" s="453">
        <f t="shared" si="316"/>
        <v>0</v>
      </c>
      <c r="T1320" s="453">
        <f t="shared" si="316"/>
        <v>0</v>
      </c>
      <c r="U1320" s="453">
        <f t="shared" si="316"/>
        <v>0</v>
      </c>
      <c r="V1320" s="453">
        <f t="shared" si="316"/>
        <v>0</v>
      </c>
      <c r="W1320" s="384">
        <f t="shared" si="314"/>
        <v>0</v>
      </c>
      <c r="X1320" s="565">
        <f>IF(D1320='A. Allgemeine Informationen'!$C$17,$M1320-Y1320,HLOOKUP('A. Allgemeine Informationen'!$C$17-1,$Z$1:$AF$2005,ROW(D1320),FALSE)-$Y1320)</f>
        <v>0</v>
      </c>
      <c r="Y1320" s="384">
        <f>HLOOKUP('A. Allgemeine Informationen'!$C$17,$Z$1:$AF$2005,ROW(D1320),FALSE)</f>
        <v>0</v>
      </c>
      <c r="Z1320" s="565">
        <f t="shared" si="305"/>
        <v>0</v>
      </c>
      <c r="AA1320" s="565">
        <f t="shared" si="306"/>
        <v>0</v>
      </c>
      <c r="AB1320" s="565">
        <f t="shared" si="307"/>
        <v>0</v>
      </c>
      <c r="AC1320" s="565">
        <f t="shared" si="308"/>
        <v>0</v>
      </c>
      <c r="AD1320" s="572">
        <f t="shared" si="309"/>
        <v>0</v>
      </c>
      <c r="AE1320" s="560">
        <f t="shared" si="310"/>
        <v>0</v>
      </c>
      <c r="AF1320" s="561">
        <f t="shared" si="311"/>
        <v>0</v>
      </c>
      <c r="AG1320" s="562"/>
    </row>
    <row r="1321" spans="2:33" s="418" customFormat="1" ht="15" customHeight="1" x14ac:dyDescent="0.2">
      <c r="B1321" s="554"/>
      <c r="C1321" s="382"/>
      <c r="D1321" s="383"/>
      <c r="E1321" s="381"/>
      <c r="F1321" s="1040"/>
      <c r="G1321" s="1038"/>
      <c r="H1321" s="1041"/>
      <c r="I1321" s="381"/>
      <c r="J1321" s="568">
        <f t="shared" si="303"/>
        <v>0</v>
      </c>
      <c r="K1321" s="381"/>
      <c r="L1321" s="381"/>
      <c r="M1321" s="568">
        <f t="shared" si="312"/>
        <v>0</v>
      </c>
      <c r="N1321" s="570">
        <f>IFERROR(VLOOKUP($C1321,Listen!$J$3:$L$39,2,0),0)</f>
        <v>0</v>
      </c>
      <c r="O1321" s="570">
        <f>IFERROR(VLOOKUP($C1321,Listen!$J$3:$L$39,3,0),0)</f>
        <v>0</v>
      </c>
      <c r="P1321" s="453">
        <f t="shared" si="304"/>
        <v>0</v>
      </c>
      <c r="Q1321" s="453">
        <f t="shared" si="316"/>
        <v>0</v>
      </c>
      <c r="R1321" s="453">
        <f t="shared" si="316"/>
        <v>0</v>
      </c>
      <c r="S1321" s="453">
        <f t="shared" si="316"/>
        <v>0</v>
      </c>
      <c r="T1321" s="453">
        <f t="shared" si="316"/>
        <v>0</v>
      </c>
      <c r="U1321" s="453">
        <f t="shared" si="316"/>
        <v>0</v>
      </c>
      <c r="V1321" s="453">
        <f t="shared" si="316"/>
        <v>0</v>
      </c>
      <c r="W1321" s="384">
        <f t="shared" si="314"/>
        <v>0</v>
      </c>
      <c r="X1321" s="565">
        <f>IF(D1321='A. Allgemeine Informationen'!$C$17,$M1321-Y1321,HLOOKUP('A. Allgemeine Informationen'!$C$17-1,$Z$1:$AF$2005,ROW(D1321),FALSE)-$Y1321)</f>
        <v>0</v>
      </c>
      <c r="Y1321" s="384">
        <f>HLOOKUP('A. Allgemeine Informationen'!$C$17,$Z$1:$AF$2005,ROW(D1321),FALSE)</f>
        <v>0</v>
      </c>
      <c r="Z1321" s="565">
        <f t="shared" si="305"/>
        <v>0</v>
      </c>
      <c r="AA1321" s="565">
        <f t="shared" si="306"/>
        <v>0</v>
      </c>
      <c r="AB1321" s="565">
        <f t="shared" si="307"/>
        <v>0</v>
      </c>
      <c r="AC1321" s="565">
        <f t="shared" si="308"/>
        <v>0</v>
      </c>
      <c r="AD1321" s="572">
        <f t="shared" si="309"/>
        <v>0</v>
      </c>
      <c r="AE1321" s="560">
        <f t="shared" si="310"/>
        <v>0</v>
      </c>
      <c r="AF1321" s="561">
        <f t="shared" si="311"/>
        <v>0</v>
      </c>
      <c r="AG1321" s="562"/>
    </row>
    <row r="1322" spans="2:33" s="418" customFormat="1" ht="15" customHeight="1" x14ac:dyDescent="0.2">
      <c r="B1322" s="554"/>
      <c r="C1322" s="382"/>
      <c r="D1322" s="383"/>
      <c r="E1322" s="381"/>
      <c r="F1322" s="1040"/>
      <c r="G1322" s="1038"/>
      <c r="H1322" s="1041"/>
      <c r="I1322" s="381"/>
      <c r="J1322" s="568">
        <f t="shared" si="303"/>
        <v>0</v>
      </c>
      <c r="K1322" s="381"/>
      <c r="L1322" s="381"/>
      <c r="M1322" s="568">
        <f t="shared" si="312"/>
        <v>0</v>
      </c>
      <c r="N1322" s="570">
        <f>IFERROR(VLOOKUP($C1322,Listen!$J$3:$L$39,2,0),0)</f>
        <v>0</v>
      </c>
      <c r="O1322" s="570">
        <f>IFERROR(VLOOKUP($C1322,Listen!$J$3:$L$39,3,0),0)</f>
        <v>0</v>
      </c>
      <c r="P1322" s="453">
        <f t="shared" si="304"/>
        <v>0</v>
      </c>
      <c r="Q1322" s="453">
        <f t="shared" si="316"/>
        <v>0</v>
      </c>
      <c r="R1322" s="453">
        <f t="shared" si="316"/>
        <v>0</v>
      </c>
      <c r="S1322" s="453">
        <f t="shared" si="316"/>
        <v>0</v>
      </c>
      <c r="T1322" s="453">
        <f t="shared" si="316"/>
        <v>0</v>
      </c>
      <c r="U1322" s="453">
        <f t="shared" si="316"/>
        <v>0</v>
      </c>
      <c r="V1322" s="453">
        <f t="shared" si="316"/>
        <v>0</v>
      </c>
      <c r="W1322" s="384">
        <f t="shared" si="314"/>
        <v>0</v>
      </c>
      <c r="X1322" s="565">
        <f>IF(D1322='A. Allgemeine Informationen'!$C$17,$M1322-Y1322,HLOOKUP('A. Allgemeine Informationen'!$C$17-1,$Z$1:$AF$2005,ROW(D1322),FALSE)-$Y1322)</f>
        <v>0</v>
      </c>
      <c r="Y1322" s="384">
        <f>HLOOKUP('A. Allgemeine Informationen'!$C$17,$Z$1:$AF$2005,ROW(D1322),FALSE)</f>
        <v>0</v>
      </c>
      <c r="Z1322" s="565">
        <f t="shared" si="305"/>
        <v>0</v>
      </c>
      <c r="AA1322" s="565">
        <f t="shared" si="306"/>
        <v>0</v>
      </c>
      <c r="AB1322" s="565">
        <f t="shared" si="307"/>
        <v>0</v>
      </c>
      <c r="AC1322" s="565">
        <f t="shared" si="308"/>
        <v>0</v>
      </c>
      <c r="AD1322" s="572">
        <f t="shared" si="309"/>
        <v>0</v>
      </c>
      <c r="AE1322" s="560">
        <f t="shared" si="310"/>
        <v>0</v>
      </c>
      <c r="AF1322" s="561">
        <f t="shared" si="311"/>
        <v>0</v>
      </c>
      <c r="AG1322" s="562"/>
    </row>
    <row r="1323" spans="2:33" s="418" customFormat="1" ht="15" customHeight="1" x14ac:dyDescent="0.2">
      <c r="B1323" s="554"/>
      <c r="C1323" s="382"/>
      <c r="D1323" s="383"/>
      <c r="E1323" s="381"/>
      <c r="F1323" s="1040"/>
      <c r="G1323" s="1038"/>
      <c r="H1323" s="1041"/>
      <c r="I1323" s="381"/>
      <c r="J1323" s="568">
        <f t="shared" si="303"/>
        <v>0</v>
      </c>
      <c r="K1323" s="381"/>
      <c r="L1323" s="381"/>
      <c r="M1323" s="568">
        <f t="shared" si="312"/>
        <v>0</v>
      </c>
      <c r="N1323" s="570">
        <f>IFERROR(VLOOKUP($C1323,Listen!$J$3:$L$39,2,0),0)</f>
        <v>0</v>
      </c>
      <c r="O1323" s="570">
        <f>IFERROR(VLOOKUP($C1323,Listen!$J$3:$L$39,3,0),0)</f>
        <v>0</v>
      </c>
      <c r="P1323" s="453">
        <f t="shared" si="304"/>
        <v>0</v>
      </c>
      <c r="Q1323" s="453">
        <f t="shared" si="316"/>
        <v>0</v>
      </c>
      <c r="R1323" s="453">
        <f t="shared" si="316"/>
        <v>0</v>
      </c>
      <c r="S1323" s="453">
        <f t="shared" si="316"/>
        <v>0</v>
      </c>
      <c r="T1323" s="453">
        <f t="shared" si="316"/>
        <v>0</v>
      </c>
      <c r="U1323" s="453">
        <f t="shared" si="316"/>
        <v>0</v>
      </c>
      <c r="V1323" s="453">
        <f t="shared" si="316"/>
        <v>0</v>
      </c>
      <c r="W1323" s="384">
        <f t="shared" si="314"/>
        <v>0</v>
      </c>
      <c r="X1323" s="565">
        <f>IF(D1323='A. Allgemeine Informationen'!$C$17,$M1323-Y1323,HLOOKUP('A. Allgemeine Informationen'!$C$17-1,$Z$1:$AF$2005,ROW(D1323),FALSE)-$Y1323)</f>
        <v>0</v>
      </c>
      <c r="Y1323" s="384">
        <f>HLOOKUP('A. Allgemeine Informationen'!$C$17,$Z$1:$AF$2005,ROW(D1323),FALSE)</f>
        <v>0</v>
      </c>
      <c r="Z1323" s="565">
        <f t="shared" si="305"/>
        <v>0</v>
      </c>
      <c r="AA1323" s="565">
        <f t="shared" si="306"/>
        <v>0</v>
      </c>
      <c r="AB1323" s="565">
        <f t="shared" si="307"/>
        <v>0</v>
      </c>
      <c r="AC1323" s="565">
        <f t="shared" si="308"/>
        <v>0</v>
      </c>
      <c r="AD1323" s="572">
        <f t="shared" si="309"/>
        <v>0</v>
      </c>
      <c r="AE1323" s="560">
        <f t="shared" si="310"/>
        <v>0</v>
      </c>
      <c r="AF1323" s="561">
        <f t="shared" si="311"/>
        <v>0</v>
      </c>
      <c r="AG1323" s="562"/>
    </row>
    <row r="1324" spans="2:33" s="418" customFormat="1" ht="15" customHeight="1" x14ac:dyDescent="0.2">
      <c r="B1324" s="554"/>
      <c r="C1324" s="382"/>
      <c r="D1324" s="383"/>
      <c r="E1324" s="381"/>
      <c r="F1324" s="1040"/>
      <c r="G1324" s="1038"/>
      <c r="H1324" s="1041"/>
      <c r="I1324" s="381"/>
      <c r="J1324" s="568">
        <f t="shared" si="303"/>
        <v>0</v>
      </c>
      <c r="K1324" s="381"/>
      <c r="L1324" s="381"/>
      <c r="M1324" s="568">
        <f t="shared" si="312"/>
        <v>0</v>
      </c>
      <c r="N1324" s="570">
        <f>IFERROR(VLOOKUP($C1324,Listen!$J$3:$L$39,2,0),0)</f>
        <v>0</v>
      </c>
      <c r="O1324" s="570">
        <f>IFERROR(VLOOKUP($C1324,Listen!$J$3:$L$39,3,0),0)</f>
        <v>0</v>
      </c>
      <c r="P1324" s="453">
        <f t="shared" si="304"/>
        <v>0</v>
      </c>
      <c r="Q1324" s="453">
        <f t="shared" si="316"/>
        <v>0</v>
      </c>
      <c r="R1324" s="453">
        <f t="shared" si="316"/>
        <v>0</v>
      </c>
      <c r="S1324" s="453">
        <f t="shared" si="316"/>
        <v>0</v>
      </c>
      <c r="T1324" s="453">
        <f t="shared" si="316"/>
        <v>0</v>
      </c>
      <c r="U1324" s="453">
        <f t="shared" si="316"/>
        <v>0</v>
      </c>
      <c r="V1324" s="453">
        <f t="shared" si="316"/>
        <v>0</v>
      </c>
      <c r="W1324" s="384">
        <f t="shared" si="314"/>
        <v>0</v>
      </c>
      <c r="X1324" s="565">
        <f>IF(D1324='A. Allgemeine Informationen'!$C$17,$M1324-Y1324,HLOOKUP('A. Allgemeine Informationen'!$C$17-1,$Z$1:$AF$2005,ROW(D1324),FALSE)-$Y1324)</f>
        <v>0</v>
      </c>
      <c r="Y1324" s="384">
        <f>HLOOKUP('A. Allgemeine Informationen'!$C$17,$Z$1:$AF$2005,ROW(D1324),FALSE)</f>
        <v>0</v>
      </c>
      <c r="Z1324" s="565">
        <f t="shared" si="305"/>
        <v>0</v>
      </c>
      <c r="AA1324" s="565">
        <f t="shared" si="306"/>
        <v>0</v>
      </c>
      <c r="AB1324" s="565">
        <f t="shared" si="307"/>
        <v>0</v>
      </c>
      <c r="AC1324" s="565">
        <f t="shared" si="308"/>
        <v>0</v>
      </c>
      <c r="AD1324" s="572">
        <f t="shared" si="309"/>
        <v>0</v>
      </c>
      <c r="AE1324" s="560">
        <f t="shared" si="310"/>
        <v>0</v>
      </c>
      <c r="AF1324" s="561">
        <f t="shared" si="311"/>
        <v>0</v>
      </c>
      <c r="AG1324" s="562"/>
    </row>
    <row r="1325" spans="2:33" s="418" customFormat="1" ht="15" customHeight="1" x14ac:dyDescent="0.2">
      <c r="B1325" s="554"/>
      <c r="C1325" s="382"/>
      <c r="D1325" s="383"/>
      <c r="E1325" s="381"/>
      <c r="F1325" s="1040"/>
      <c r="G1325" s="1038"/>
      <c r="H1325" s="1041"/>
      <c r="I1325" s="381"/>
      <c r="J1325" s="568">
        <f t="shared" si="303"/>
        <v>0</v>
      </c>
      <c r="K1325" s="381"/>
      <c r="L1325" s="381"/>
      <c r="M1325" s="568">
        <f t="shared" si="312"/>
        <v>0</v>
      </c>
      <c r="N1325" s="570">
        <f>IFERROR(VLOOKUP($C1325,Listen!$J$3:$L$39,2,0),0)</f>
        <v>0</v>
      </c>
      <c r="O1325" s="570">
        <f>IFERROR(VLOOKUP($C1325,Listen!$J$3:$L$39,3,0),0)</f>
        <v>0</v>
      </c>
      <c r="P1325" s="453">
        <f t="shared" si="304"/>
        <v>0</v>
      </c>
      <c r="Q1325" s="453">
        <f t="shared" si="316"/>
        <v>0</v>
      </c>
      <c r="R1325" s="453">
        <f t="shared" si="316"/>
        <v>0</v>
      </c>
      <c r="S1325" s="453">
        <f t="shared" si="316"/>
        <v>0</v>
      </c>
      <c r="T1325" s="453">
        <f t="shared" si="316"/>
        <v>0</v>
      </c>
      <c r="U1325" s="453">
        <f t="shared" si="316"/>
        <v>0</v>
      </c>
      <c r="V1325" s="453">
        <f t="shared" si="316"/>
        <v>0</v>
      </c>
      <c r="W1325" s="384">
        <f t="shared" si="314"/>
        <v>0</v>
      </c>
      <c r="X1325" s="565">
        <f>IF(D1325='A. Allgemeine Informationen'!$C$17,$M1325-Y1325,HLOOKUP('A. Allgemeine Informationen'!$C$17-1,$Z$1:$AF$2005,ROW(D1325),FALSE)-$Y1325)</f>
        <v>0</v>
      </c>
      <c r="Y1325" s="384">
        <f>HLOOKUP('A. Allgemeine Informationen'!$C$17,$Z$1:$AF$2005,ROW(D1325),FALSE)</f>
        <v>0</v>
      </c>
      <c r="Z1325" s="565">
        <f t="shared" si="305"/>
        <v>0</v>
      </c>
      <c r="AA1325" s="565">
        <f t="shared" si="306"/>
        <v>0</v>
      </c>
      <c r="AB1325" s="565">
        <f t="shared" si="307"/>
        <v>0</v>
      </c>
      <c r="AC1325" s="565">
        <f t="shared" si="308"/>
        <v>0</v>
      </c>
      <c r="AD1325" s="572">
        <f t="shared" si="309"/>
        <v>0</v>
      </c>
      <c r="AE1325" s="560">
        <f t="shared" si="310"/>
        <v>0</v>
      </c>
      <c r="AF1325" s="561">
        <f t="shared" si="311"/>
        <v>0</v>
      </c>
      <c r="AG1325" s="562"/>
    </row>
    <row r="1326" spans="2:33" s="418" customFormat="1" ht="15" customHeight="1" x14ac:dyDescent="0.2">
      <c r="B1326" s="554"/>
      <c r="C1326" s="382"/>
      <c r="D1326" s="383"/>
      <c r="E1326" s="381"/>
      <c r="F1326" s="1040"/>
      <c r="G1326" s="1038"/>
      <c r="H1326" s="1041"/>
      <c r="I1326" s="381"/>
      <c r="J1326" s="568">
        <f t="shared" si="303"/>
        <v>0</v>
      </c>
      <c r="K1326" s="381"/>
      <c r="L1326" s="381"/>
      <c r="M1326" s="568">
        <f t="shared" si="312"/>
        <v>0</v>
      </c>
      <c r="N1326" s="570">
        <f>IFERROR(VLOOKUP($C1326,Listen!$J$3:$L$39,2,0),0)</f>
        <v>0</v>
      </c>
      <c r="O1326" s="570">
        <f>IFERROR(VLOOKUP($C1326,Listen!$J$3:$L$39,3,0),0)</f>
        <v>0</v>
      </c>
      <c r="P1326" s="453">
        <f t="shared" si="304"/>
        <v>0</v>
      </c>
      <c r="Q1326" s="453">
        <f t="shared" si="316"/>
        <v>0</v>
      </c>
      <c r="R1326" s="453">
        <f t="shared" si="316"/>
        <v>0</v>
      </c>
      <c r="S1326" s="453">
        <f t="shared" si="316"/>
        <v>0</v>
      </c>
      <c r="T1326" s="453">
        <f t="shared" si="316"/>
        <v>0</v>
      </c>
      <c r="U1326" s="453">
        <f t="shared" si="316"/>
        <v>0</v>
      </c>
      <c r="V1326" s="453">
        <f t="shared" si="316"/>
        <v>0</v>
      </c>
      <c r="W1326" s="384">
        <f t="shared" si="314"/>
        <v>0</v>
      </c>
      <c r="X1326" s="565">
        <f>IF(D1326='A. Allgemeine Informationen'!$C$17,$M1326-Y1326,HLOOKUP('A. Allgemeine Informationen'!$C$17-1,$Z$1:$AF$2005,ROW(D1326),FALSE)-$Y1326)</f>
        <v>0</v>
      </c>
      <c r="Y1326" s="384">
        <f>HLOOKUP('A. Allgemeine Informationen'!$C$17,$Z$1:$AF$2005,ROW(D1326),FALSE)</f>
        <v>0</v>
      </c>
      <c r="Z1326" s="565">
        <f t="shared" si="305"/>
        <v>0</v>
      </c>
      <c r="AA1326" s="565">
        <f t="shared" si="306"/>
        <v>0</v>
      </c>
      <c r="AB1326" s="565">
        <f t="shared" si="307"/>
        <v>0</v>
      </c>
      <c r="AC1326" s="565">
        <f t="shared" si="308"/>
        <v>0</v>
      </c>
      <c r="AD1326" s="572">
        <f t="shared" si="309"/>
        <v>0</v>
      </c>
      <c r="AE1326" s="560">
        <f t="shared" si="310"/>
        <v>0</v>
      </c>
      <c r="AF1326" s="561">
        <f t="shared" si="311"/>
        <v>0</v>
      </c>
      <c r="AG1326" s="562"/>
    </row>
    <row r="1327" spans="2:33" s="418" customFormat="1" ht="15" customHeight="1" x14ac:dyDescent="0.2">
      <c r="B1327" s="554"/>
      <c r="C1327" s="382"/>
      <c r="D1327" s="383"/>
      <c r="E1327" s="381"/>
      <c r="F1327" s="1040"/>
      <c r="G1327" s="1038"/>
      <c r="H1327" s="1041"/>
      <c r="I1327" s="381"/>
      <c r="J1327" s="568">
        <f t="shared" si="303"/>
        <v>0</v>
      </c>
      <c r="K1327" s="381"/>
      <c r="L1327" s="381"/>
      <c r="M1327" s="568">
        <f t="shared" si="312"/>
        <v>0</v>
      </c>
      <c r="N1327" s="570">
        <f>IFERROR(VLOOKUP($C1327,Listen!$J$3:$L$39,2,0),0)</f>
        <v>0</v>
      </c>
      <c r="O1327" s="570">
        <f>IFERROR(VLOOKUP($C1327,Listen!$J$3:$L$39,3,0),0)</f>
        <v>0</v>
      </c>
      <c r="P1327" s="453">
        <f t="shared" si="304"/>
        <v>0</v>
      </c>
      <c r="Q1327" s="453">
        <f t="shared" si="316"/>
        <v>0</v>
      </c>
      <c r="R1327" s="453">
        <f t="shared" si="316"/>
        <v>0</v>
      </c>
      <c r="S1327" s="453">
        <f t="shared" si="316"/>
        <v>0</v>
      </c>
      <c r="T1327" s="453">
        <f t="shared" si="316"/>
        <v>0</v>
      </c>
      <c r="U1327" s="453">
        <f t="shared" si="316"/>
        <v>0</v>
      </c>
      <c r="V1327" s="453">
        <f t="shared" si="316"/>
        <v>0</v>
      </c>
      <c r="W1327" s="384">
        <f t="shared" si="314"/>
        <v>0</v>
      </c>
      <c r="X1327" s="565">
        <f>IF(D1327='A. Allgemeine Informationen'!$C$17,$M1327-Y1327,HLOOKUP('A. Allgemeine Informationen'!$C$17-1,$Z$1:$AF$2005,ROW(D1327),FALSE)-$Y1327)</f>
        <v>0</v>
      </c>
      <c r="Y1327" s="384">
        <f>HLOOKUP('A. Allgemeine Informationen'!$C$17,$Z$1:$AF$2005,ROW(D1327),FALSE)</f>
        <v>0</v>
      </c>
      <c r="Z1327" s="565">
        <f t="shared" si="305"/>
        <v>0</v>
      </c>
      <c r="AA1327" s="565">
        <f t="shared" si="306"/>
        <v>0</v>
      </c>
      <c r="AB1327" s="565">
        <f t="shared" si="307"/>
        <v>0</v>
      </c>
      <c r="AC1327" s="565">
        <f t="shared" si="308"/>
        <v>0</v>
      </c>
      <c r="AD1327" s="572">
        <f t="shared" si="309"/>
        <v>0</v>
      </c>
      <c r="AE1327" s="560">
        <f t="shared" si="310"/>
        <v>0</v>
      </c>
      <c r="AF1327" s="561">
        <f t="shared" si="311"/>
        <v>0</v>
      </c>
      <c r="AG1327" s="562"/>
    </row>
    <row r="1328" spans="2:33" s="418" customFormat="1" ht="15" customHeight="1" x14ac:dyDescent="0.2">
      <c r="B1328" s="554"/>
      <c r="C1328" s="382"/>
      <c r="D1328" s="383"/>
      <c r="E1328" s="381"/>
      <c r="F1328" s="1040"/>
      <c r="G1328" s="1038"/>
      <c r="H1328" s="1041"/>
      <c r="I1328" s="381"/>
      <c r="J1328" s="568">
        <f t="shared" si="303"/>
        <v>0</v>
      </c>
      <c r="K1328" s="381"/>
      <c r="L1328" s="381"/>
      <c r="M1328" s="568">
        <f t="shared" si="312"/>
        <v>0</v>
      </c>
      <c r="N1328" s="570">
        <f>IFERROR(VLOOKUP($C1328,Listen!$J$3:$L$39,2,0),0)</f>
        <v>0</v>
      </c>
      <c r="O1328" s="570">
        <f>IFERROR(VLOOKUP($C1328,Listen!$J$3:$L$39,3,0),0)</f>
        <v>0</v>
      </c>
      <c r="P1328" s="453">
        <f t="shared" si="304"/>
        <v>0</v>
      </c>
      <c r="Q1328" s="453">
        <f t="shared" si="316"/>
        <v>0</v>
      </c>
      <c r="R1328" s="453">
        <f t="shared" si="316"/>
        <v>0</v>
      </c>
      <c r="S1328" s="453">
        <f t="shared" si="316"/>
        <v>0</v>
      </c>
      <c r="T1328" s="453">
        <f t="shared" si="316"/>
        <v>0</v>
      </c>
      <c r="U1328" s="453">
        <f t="shared" si="316"/>
        <v>0</v>
      </c>
      <c r="V1328" s="453">
        <f t="shared" si="316"/>
        <v>0</v>
      </c>
      <c r="W1328" s="384">
        <f t="shared" si="314"/>
        <v>0</v>
      </c>
      <c r="X1328" s="565">
        <f>IF(D1328='A. Allgemeine Informationen'!$C$17,$M1328-Y1328,HLOOKUP('A. Allgemeine Informationen'!$C$17-1,$Z$1:$AF$2005,ROW(D1328),FALSE)-$Y1328)</f>
        <v>0</v>
      </c>
      <c r="Y1328" s="384">
        <f>HLOOKUP('A. Allgemeine Informationen'!$C$17,$Z$1:$AF$2005,ROW(D1328),FALSE)</f>
        <v>0</v>
      </c>
      <c r="Z1328" s="565">
        <f t="shared" si="305"/>
        <v>0</v>
      </c>
      <c r="AA1328" s="565">
        <f t="shared" si="306"/>
        <v>0</v>
      </c>
      <c r="AB1328" s="565">
        <f t="shared" si="307"/>
        <v>0</v>
      </c>
      <c r="AC1328" s="565">
        <f t="shared" si="308"/>
        <v>0</v>
      </c>
      <c r="AD1328" s="572">
        <f t="shared" si="309"/>
        <v>0</v>
      </c>
      <c r="AE1328" s="560">
        <f t="shared" si="310"/>
        <v>0</v>
      </c>
      <c r="AF1328" s="561">
        <f t="shared" si="311"/>
        <v>0</v>
      </c>
      <c r="AG1328" s="562"/>
    </row>
    <row r="1329" spans="2:33" s="418" customFormat="1" ht="15" customHeight="1" x14ac:dyDescent="0.2">
      <c r="B1329" s="554"/>
      <c r="C1329" s="382"/>
      <c r="D1329" s="383"/>
      <c r="E1329" s="381"/>
      <c r="F1329" s="1040"/>
      <c r="G1329" s="1038"/>
      <c r="H1329" s="1041"/>
      <c r="I1329" s="381"/>
      <c r="J1329" s="568">
        <f t="shared" si="303"/>
        <v>0</v>
      </c>
      <c r="K1329" s="381"/>
      <c r="L1329" s="381"/>
      <c r="M1329" s="568">
        <f t="shared" si="312"/>
        <v>0</v>
      </c>
      <c r="N1329" s="570">
        <f>IFERROR(VLOOKUP($C1329,Listen!$J$3:$L$39,2,0),0)</f>
        <v>0</v>
      </c>
      <c r="O1329" s="570">
        <f>IFERROR(VLOOKUP($C1329,Listen!$J$3:$L$39,3,0),0)</f>
        <v>0</v>
      </c>
      <c r="P1329" s="453">
        <f t="shared" si="304"/>
        <v>0</v>
      </c>
      <c r="Q1329" s="453">
        <f t="shared" si="316"/>
        <v>0</v>
      </c>
      <c r="R1329" s="453">
        <f t="shared" si="316"/>
        <v>0</v>
      </c>
      <c r="S1329" s="453">
        <f t="shared" si="316"/>
        <v>0</v>
      </c>
      <c r="T1329" s="453">
        <f t="shared" si="316"/>
        <v>0</v>
      </c>
      <c r="U1329" s="453">
        <f t="shared" si="316"/>
        <v>0</v>
      </c>
      <c r="V1329" s="453">
        <f t="shared" si="316"/>
        <v>0</v>
      </c>
      <c r="W1329" s="384">
        <f t="shared" si="314"/>
        <v>0</v>
      </c>
      <c r="X1329" s="565">
        <f>IF(D1329='A. Allgemeine Informationen'!$C$17,$M1329-Y1329,HLOOKUP('A. Allgemeine Informationen'!$C$17-1,$Z$1:$AF$2005,ROW(D1329),FALSE)-$Y1329)</f>
        <v>0</v>
      </c>
      <c r="Y1329" s="384">
        <f>HLOOKUP('A. Allgemeine Informationen'!$C$17,$Z$1:$AF$2005,ROW(D1329),FALSE)</f>
        <v>0</v>
      </c>
      <c r="Z1329" s="565">
        <f t="shared" si="305"/>
        <v>0</v>
      </c>
      <c r="AA1329" s="565">
        <f t="shared" si="306"/>
        <v>0</v>
      </c>
      <c r="AB1329" s="565">
        <f t="shared" si="307"/>
        <v>0</v>
      </c>
      <c r="AC1329" s="565">
        <f t="shared" si="308"/>
        <v>0</v>
      </c>
      <c r="AD1329" s="572">
        <f t="shared" si="309"/>
        <v>0</v>
      </c>
      <c r="AE1329" s="560">
        <f t="shared" si="310"/>
        <v>0</v>
      </c>
      <c r="AF1329" s="561">
        <f t="shared" si="311"/>
        <v>0</v>
      </c>
      <c r="AG1329" s="562"/>
    </row>
    <row r="1330" spans="2:33" s="418" customFormat="1" ht="15" customHeight="1" x14ac:dyDescent="0.2">
      <c r="B1330" s="554"/>
      <c r="C1330" s="382"/>
      <c r="D1330" s="383"/>
      <c r="E1330" s="381"/>
      <c r="F1330" s="1040"/>
      <c r="G1330" s="1038"/>
      <c r="H1330" s="1041"/>
      <c r="I1330" s="381"/>
      <c r="J1330" s="568">
        <f t="shared" si="303"/>
        <v>0</v>
      </c>
      <c r="K1330" s="381"/>
      <c r="L1330" s="381"/>
      <c r="M1330" s="568">
        <f t="shared" si="312"/>
        <v>0</v>
      </c>
      <c r="N1330" s="570">
        <f>IFERROR(VLOOKUP($C1330,Listen!$J$3:$L$39,2,0),0)</f>
        <v>0</v>
      </c>
      <c r="O1330" s="570">
        <f>IFERROR(VLOOKUP($C1330,Listen!$J$3:$L$39,3,0),0)</f>
        <v>0</v>
      </c>
      <c r="P1330" s="453">
        <f t="shared" si="304"/>
        <v>0</v>
      </c>
      <c r="Q1330" s="453">
        <f t="shared" si="316"/>
        <v>0</v>
      </c>
      <c r="R1330" s="453">
        <f t="shared" si="316"/>
        <v>0</v>
      </c>
      <c r="S1330" s="453">
        <f t="shared" si="316"/>
        <v>0</v>
      </c>
      <c r="T1330" s="453">
        <f t="shared" si="316"/>
        <v>0</v>
      </c>
      <c r="U1330" s="453">
        <f t="shared" si="316"/>
        <v>0</v>
      </c>
      <c r="V1330" s="453">
        <f t="shared" si="316"/>
        <v>0</v>
      </c>
      <c r="W1330" s="384">
        <f t="shared" si="314"/>
        <v>0</v>
      </c>
      <c r="X1330" s="565">
        <f>IF(D1330='A. Allgemeine Informationen'!$C$17,$M1330-Y1330,HLOOKUP('A. Allgemeine Informationen'!$C$17-1,$Z$1:$AF$2005,ROW(D1330),FALSE)-$Y1330)</f>
        <v>0</v>
      </c>
      <c r="Y1330" s="384">
        <f>HLOOKUP('A. Allgemeine Informationen'!$C$17,$Z$1:$AF$2005,ROW(D1330),FALSE)</f>
        <v>0</v>
      </c>
      <c r="Z1330" s="565">
        <f t="shared" si="305"/>
        <v>0</v>
      </c>
      <c r="AA1330" s="565">
        <f t="shared" si="306"/>
        <v>0</v>
      </c>
      <c r="AB1330" s="565">
        <f t="shared" si="307"/>
        <v>0</v>
      </c>
      <c r="AC1330" s="565">
        <f t="shared" si="308"/>
        <v>0</v>
      </c>
      <c r="AD1330" s="572">
        <f t="shared" si="309"/>
        <v>0</v>
      </c>
      <c r="AE1330" s="560">
        <f t="shared" si="310"/>
        <v>0</v>
      </c>
      <c r="AF1330" s="561">
        <f t="shared" si="311"/>
        <v>0</v>
      </c>
      <c r="AG1330" s="562"/>
    </row>
    <row r="1331" spans="2:33" s="418" customFormat="1" ht="15" customHeight="1" x14ac:dyDescent="0.2">
      <c r="B1331" s="554"/>
      <c r="C1331" s="382"/>
      <c r="D1331" s="383"/>
      <c r="E1331" s="381"/>
      <c r="F1331" s="1040"/>
      <c r="G1331" s="1038"/>
      <c r="H1331" s="1041"/>
      <c r="I1331" s="381"/>
      <c r="J1331" s="568">
        <f t="shared" si="303"/>
        <v>0</v>
      </c>
      <c r="K1331" s="381"/>
      <c r="L1331" s="381"/>
      <c r="M1331" s="568">
        <f t="shared" si="312"/>
        <v>0</v>
      </c>
      <c r="N1331" s="570">
        <f>IFERROR(VLOOKUP($C1331,Listen!$J$3:$L$39,2,0),0)</f>
        <v>0</v>
      </c>
      <c r="O1331" s="570">
        <f>IFERROR(VLOOKUP($C1331,Listen!$J$3:$L$39,3,0),0)</f>
        <v>0</v>
      </c>
      <c r="P1331" s="453">
        <f t="shared" si="304"/>
        <v>0</v>
      </c>
      <c r="Q1331" s="453">
        <f t="shared" si="316"/>
        <v>0</v>
      </c>
      <c r="R1331" s="453">
        <f t="shared" si="316"/>
        <v>0</v>
      </c>
      <c r="S1331" s="453">
        <f t="shared" si="316"/>
        <v>0</v>
      </c>
      <c r="T1331" s="453">
        <f t="shared" si="316"/>
        <v>0</v>
      </c>
      <c r="U1331" s="453">
        <f t="shared" si="316"/>
        <v>0</v>
      </c>
      <c r="V1331" s="453">
        <f t="shared" si="316"/>
        <v>0</v>
      </c>
      <c r="W1331" s="384">
        <f t="shared" si="314"/>
        <v>0</v>
      </c>
      <c r="X1331" s="565">
        <f>IF(D1331='A. Allgemeine Informationen'!$C$17,$M1331-Y1331,HLOOKUP('A. Allgemeine Informationen'!$C$17-1,$Z$1:$AF$2005,ROW(D1331),FALSE)-$Y1331)</f>
        <v>0</v>
      </c>
      <c r="Y1331" s="384">
        <f>HLOOKUP('A. Allgemeine Informationen'!$C$17,$Z$1:$AF$2005,ROW(D1331),FALSE)</f>
        <v>0</v>
      </c>
      <c r="Z1331" s="565">
        <f t="shared" si="305"/>
        <v>0</v>
      </c>
      <c r="AA1331" s="565">
        <f t="shared" si="306"/>
        <v>0</v>
      </c>
      <c r="AB1331" s="565">
        <f t="shared" si="307"/>
        <v>0</v>
      </c>
      <c r="AC1331" s="565">
        <f t="shared" si="308"/>
        <v>0</v>
      </c>
      <c r="AD1331" s="572">
        <f t="shared" si="309"/>
        <v>0</v>
      </c>
      <c r="AE1331" s="560">
        <f t="shared" si="310"/>
        <v>0</v>
      </c>
      <c r="AF1331" s="561">
        <f t="shared" si="311"/>
        <v>0</v>
      </c>
      <c r="AG1331" s="562"/>
    </row>
    <row r="1332" spans="2:33" s="418" customFormat="1" ht="15" customHeight="1" x14ac:dyDescent="0.2">
      <c r="B1332" s="554"/>
      <c r="C1332" s="382"/>
      <c r="D1332" s="383"/>
      <c r="E1332" s="381"/>
      <c r="F1332" s="1040"/>
      <c r="G1332" s="1038"/>
      <c r="H1332" s="1041"/>
      <c r="I1332" s="381"/>
      <c r="J1332" s="568">
        <f t="shared" si="303"/>
        <v>0</v>
      </c>
      <c r="K1332" s="381"/>
      <c r="L1332" s="381"/>
      <c r="M1332" s="568">
        <f t="shared" si="312"/>
        <v>0</v>
      </c>
      <c r="N1332" s="570">
        <f>IFERROR(VLOOKUP($C1332,Listen!$J$3:$L$39,2,0),0)</f>
        <v>0</v>
      </c>
      <c r="O1332" s="570">
        <f>IFERROR(VLOOKUP($C1332,Listen!$J$3:$L$39,3,0),0)</f>
        <v>0</v>
      </c>
      <c r="P1332" s="453">
        <f t="shared" si="304"/>
        <v>0</v>
      </c>
      <c r="Q1332" s="453">
        <f t="shared" si="316"/>
        <v>0</v>
      </c>
      <c r="R1332" s="453">
        <f t="shared" si="316"/>
        <v>0</v>
      </c>
      <c r="S1332" s="453">
        <f t="shared" si="316"/>
        <v>0</v>
      </c>
      <c r="T1332" s="453">
        <f t="shared" si="316"/>
        <v>0</v>
      </c>
      <c r="U1332" s="453">
        <f t="shared" si="316"/>
        <v>0</v>
      </c>
      <c r="V1332" s="453">
        <f t="shared" si="316"/>
        <v>0</v>
      </c>
      <c r="W1332" s="384">
        <f t="shared" si="314"/>
        <v>0</v>
      </c>
      <c r="X1332" s="565">
        <f>IF(D1332='A. Allgemeine Informationen'!$C$17,$M1332-Y1332,HLOOKUP('A. Allgemeine Informationen'!$C$17-1,$Z$1:$AF$2005,ROW(D1332),FALSE)-$Y1332)</f>
        <v>0</v>
      </c>
      <c r="Y1332" s="384">
        <f>HLOOKUP('A. Allgemeine Informationen'!$C$17,$Z$1:$AF$2005,ROW(D1332),FALSE)</f>
        <v>0</v>
      </c>
      <c r="Z1332" s="565">
        <f t="shared" si="305"/>
        <v>0</v>
      </c>
      <c r="AA1332" s="565">
        <f t="shared" si="306"/>
        <v>0</v>
      </c>
      <c r="AB1332" s="565">
        <f t="shared" si="307"/>
        <v>0</v>
      </c>
      <c r="AC1332" s="565">
        <f t="shared" si="308"/>
        <v>0</v>
      </c>
      <c r="AD1332" s="572">
        <f t="shared" si="309"/>
        <v>0</v>
      </c>
      <c r="AE1332" s="560">
        <f t="shared" si="310"/>
        <v>0</v>
      </c>
      <c r="AF1332" s="561">
        <f t="shared" si="311"/>
        <v>0</v>
      </c>
      <c r="AG1332" s="562"/>
    </row>
    <row r="1333" spans="2:33" s="418" customFormat="1" ht="15" customHeight="1" x14ac:dyDescent="0.2">
      <c r="B1333" s="554"/>
      <c r="C1333" s="382"/>
      <c r="D1333" s="383"/>
      <c r="E1333" s="381"/>
      <c r="F1333" s="1040"/>
      <c r="G1333" s="1038"/>
      <c r="H1333" s="1041"/>
      <c r="I1333" s="381"/>
      <c r="J1333" s="568">
        <f t="shared" si="303"/>
        <v>0</v>
      </c>
      <c r="K1333" s="381"/>
      <c r="L1333" s="381"/>
      <c r="M1333" s="568">
        <f t="shared" si="312"/>
        <v>0</v>
      </c>
      <c r="N1333" s="570">
        <f>IFERROR(VLOOKUP($C1333,Listen!$J$3:$L$39,2,0),0)</f>
        <v>0</v>
      </c>
      <c r="O1333" s="570">
        <f>IFERROR(VLOOKUP($C1333,Listen!$J$3:$L$39,3,0),0)</f>
        <v>0</v>
      </c>
      <c r="P1333" s="453">
        <f t="shared" si="304"/>
        <v>0</v>
      </c>
      <c r="Q1333" s="453">
        <f t="shared" si="316"/>
        <v>0</v>
      </c>
      <c r="R1333" s="453">
        <f t="shared" si="316"/>
        <v>0</v>
      </c>
      <c r="S1333" s="453">
        <f t="shared" si="316"/>
        <v>0</v>
      </c>
      <c r="T1333" s="453">
        <f t="shared" si="316"/>
        <v>0</v>
      </c>
      <c r="U1333" s="453">
        <f t="shared" si="316"/>
        <v>0</v>
      </c>
      <c r="V1333" s="453">
        <f t="shared" si="316"/>
        <v>0</v>
      </c>
      <c r="W1333" s="384">
        <f t="shared" si="314"/>
        <v>0</v>
      </c>
      <c r="X1333" s="565">
        <f>IF(D1333='A. Allgemeine Informationen'!$C$17,$M1333-Y1333,HLOOKUP('A. Allgemeine Informationen'!$C$17-1,$Z$1:$AF$2005,ROW(D1333),FALSE)-$Y1333)</f>
        <v>0</v>
      </c>
      <c r="Y1333" s="384">
        <f>HLOOKUP('A. Allgemeine Informationen'!$C$17,$Z$1:$AF$2005,ROW(D1333),FALSE)</f>
        <v>0</v>
      </c>
      <c r="Z1333" s="565">
        <f t="shared" si="305"/>
        <v>0</v>
      </c>
      <c r="AA1333" s="565">
        <f t="shared" si="306"/>
        <v>0</v>
      </c>
      <c r="AB1333" s="565">
        <f t="shared" si="307"/>
        <v>0</v>
      </c>
      <c r="AC1333" s="565">
        <f t="shared" si="308"/>
        <v>0</v>
      </c>
      <c r="AD1333" s="572">
        <f t="shared" si="309"/>
        <v>0</v>
      </c>
      <c r="AE1333" s="560">
        <f t="shared" si="310"/>
        <v>0</v>
      </c>
      <c r="AF1333" s="561">
        <f t="shared" si="311"/>
        <v>0</v>
      </c>
      <c r="AG1333" s="562"/>
    </row>
    <row r="1334" spans="2:33" s="418" customFormat="1" ht="15" customHeight="1" x14ac:dyDescent="0.2">
      <c r="B1334" s="554"/>
      <c r="C1334" s="382"/>
      <c r="D1334" s="383"/>
      <c r="E1334" s="381"/>
      <c r="F1334" s="1040"/>
      <c r="G1334" s="1038"/>
      <c r="H1334" s="1041"/>
      <c r="I1334" s="381"/>
      <c r="J1334" s="568">
        <f t="shared" si="303"/>
        <v>0</v>
      </c>
      <c r="K1334" s="381"/>
      <c r="L1334" s="381"/>
      <c r="M1334" s="568">
        <f t="shared" si="312"/>
        <v>0</v>
      </c>
      <c r="N1334" s="570">
        <f>IFERROR(VLOOKUP($C1334,Listen!$J$3:$L$39,2,0),0)</f>
        <v>0</v>
      </c>
      <c r="O1334" s="570">
        <f>IFERROR(VLOOKUP($C1334,Listen!$J$3:$L$39,3,0),0)</f>
        <v>0</v>
      </c>
      <c r="P1334" s="453">
        <f t="shared" si="304"/>
        <v>0</v>
      </c>
      <c r="Q1334" s="453">
        <f t="shared" si="316"/>
        <v>0</v>
      </c>
      <c r="R1334" s="453">
        <f t="shared" si="316"/>
        <v>0</v>
      </c>
      <c r="S1334" s="453">
        <f t="shared" si="316"/>
        <v>0</v>
      </c>
      <c r="T1334" s="453">
        <f t="shared" si="316"/>
        <v>0</v>
      </c>
      <c r="U1334" s="453">
        <f t="shared" si="316"/>
        <v>0</v>
      </c>
      <c r="V1334" s="453">
        <f t="shared" si="316"/>
        <v>0</v>
      </c>
      <c r="W1334" s="384">
        <f t="shared" si="314"/>
        <v>0</v>
      </c>
      <c r="X1334" s="565">
        <f>IF(D1334='A. Allgemeine Informationen'!$C$17,$M1334-Y1334,HLOOKUP('A. Allgemeine Informationen'!$C$17-1,$Z$1:$AF$2005,ROW(D1334),FALSE)-$Y1334)</f>
        <v>0</v>
      </c>
      <c r="Y1334" s="384">
        <f>HLOOKUP('A. Allgemeine Informationen'!$C$17,$Z$1:$AF$2005,ROW(D1334),FALSE)</f>
        <v>0</v>
      </c>
      <c r="Z1334" s="565">
        <f t="shared" si="305"/>
        <v>0</v>
      </c>
      <c r="AA1334" s="565">
        <f t="shared" si="306"/>
        <v>0</v>
      </c>
      <c r="AB1334" s="565">
        <f t="shared" si="307"/>
        <v>0</v>
      </c>
      <c r="AC1334" s="565">
        <f t="shared" si="308"/>
        <v>0</v>
      </c>
      <c r="AD1334" s="572">
        <f t="shared" si="309"/>
        <v>0</v>
      </c>
      <c r="AE1334" s="560">
        <f t="shared" si="310"/>
        <v>0</v>
      </c>
      <c r="AF1334" s="561">
        <f t="shared" si="311"/>
        <v>0</v>
      </c>
      <c r="AG1334" s="562"/>
    </row>
    <row r="1335" spans="2:33" s="418" customFormat="1" ht="15" customHeight="1" x14ac:dyDescent="0.2">
      <c r="B1335" s="554"/>
      <c r="C1335" s="382"/>
      <c r="D1335" s="383"/>
      <c r="E1335" s="381"/>
      <c r="F1335" s="1040"/>
      <c r="G1335" s="1038"/>
      <c r="H1335" s="1041"/>
      <c r="I1335" s="381"/>
      <c r="J1335" s="568">
        <f t="shared" si="303"/>
        <v>0</v>
      </c>
      <c r="K1335" s="381"/>
      <c r="L1335" s="381"/>
      <c r="M1335" s="568">
        <f t="shared" si="312"/>
        <v>0</v>
      </c>
      <c r="N1335" s="570">
        <f>IFERROR(VLOOKUP($C1335,Listen!$J$3:$L$39,2,0),0)</f>
        <v>0</v>
      </c>
      <c r="O1335" s="570">
        <f>IFERROR(VLOOKUP($C1335,Listen!$J$3:$L$39,3,0),0)</f>
        <v>0</v>
      </c>
      <c r="P1335" s="453">
        <f t="shared" si="304"/>
        <v>0</v>
      </c>
      <c r="Q1335" s="453">
        <f t="shared" ref="Q1335:V1350" si="317">P1335</f>
        <v>0</v>
      </c>
      <c r="R1335" s="453">
        <f t="shared" si="317"/>
        <v>0</v>
      </c>
      <c r="S1335" s="453">
        <f t="shared" si="317"/>
        <v>0</v>
      </c>
      <c r="T1335" s="453">
        <f t="shared" si="317"/>
        <v>0</v>
      </c>
      <c r="U1335" s="453">
        <f t="shared" si="317"/>
        <v>0</v>
      </c>
      <c r="V1335" s="453">
        <f t="shared" si="317"/>
        <v>0</v>
      </c>
      <c r="W1335" s="384">
        <f t="shared" si="314"/>
        <v>0</v>
      </c>
      <c r="X1335" s="565">
        <f>IF(D1335='A. Allgemeine Informationen'!$C$17,$M1335-Y1335,HLOOKUP('A. Allgemeine Informationen'!$C$17-1,$Z$1:$AF$2005,ROW(D1335),FALSE)-$Y1335)</f>
        <v>0</v>
      </c>
      <c r="Y1335" s="384">
        <f>HLOOKUP('A. Allgemeine Informationen'!$C$17,$Z$1:$AF$2005,ROW(D1335),FALSE)</f>
        <v>0</v>
      </c>
      <c r="Z1335" s="565">
        <f t="shared" si="305"/>
        <v>0</v>
      </c>
      <c r="AA1335" s="565">
        <f t="shared" si="306"/>
        <v>0</v>
      </c>
      <c r="AB1335" s="565">
        <f t="shared" si="307"/>
        <v>0</v>
      </c>
      <c r="AC1335" s="565">
        <f t="shared" si="308"/>
        <v>0</v>
      </c>
      <c r="AD1335" s="572">
        <f t="shared" si="309"/>
        <v>0</v>
      </c>
      <c r="AE1335" s="560">
        <f t="shared" si="310"/>
        <v>0</v>
      </c>
      <c r="AF1335" s="561">
        <f t="shared" si="311"/>
        <v>0</v>
      </c>
      <c r="AG1335" s="562"/>
    </row>
    <row r="1336" spans="2:33" s="418" customFormat="1" ht="15" customHeight="1" x14ac:dyDescent="0.2">
      <c r="B1336" s="554"/>
      <c r="C1336" s="382"/>
      <c r="D1336" s="383"/>
      <c r="E1336" s="381"/>
      <c r="F1336" s="1040"/>
      <c r="G1336" s="1038"/>
      <c r="H1336" s="1041"/>
      <c r="I1336" s="381"/>
      <c r="J1336" s="568">
        <f t="shared" si="303"/>
        <v>0</v>
      </c>
      <c r="K1336" s="381"/>
      <c r="L1336" s="381"/>
      <c r="M1336" s="568">
        <f t="shared" si="312"/>
        <v>0</v>
      </c>
      <c r="N1336" s="570">
        <f>IFERROR(VLOOKUP($C1336,Listen!$J$3:$L$39,2,0),0)</f>
        <v>0</v>
      </c>
      <c r="O1336" s="570">
        <f>IFERROR(VLOOKUP($C1336,Listen!$J$3:$L$39,3,0),0)</f>
        <v>0</v>
      </c>
      <c r="P1336" s="453">
        <f t="shared" si="304"/>
        <v>0</v>
      </c>
      <c r="Q1336" s="453">
        <f t="shared" si="317"/>
        <v>0</v>
      </c>
      <c r="R1336" s="453">
        <f t="shared" si="317"/>
        <v>0</v>
      </c>
      <c r="S1336" s="453">
        <f t="shared" si="317"/>
        <v>0</v>
      </c>
      <c r="T1336" s="453">
        <f t="shared" si="317"/>
        <v>0</v>
      </c>
      <c r="U1336" s="453">
        <f t="shared" si="317"/>
        <v>0</v>
      </c>
      <c r="V1336" s="453">
        <f t="shared" si="317"/>
        <v>0</v>
      </c>
      <c r="W1336" s="384">
        <f t="shared" si="314"/>
        <v>0</v>
      </c>
      <c r="X1336" s="565">
        <f>IF(D1336='A. Allgemeine Informationen'!$C$17,$M1336-Y1336,HLOOKUP('A. Allgemeine Informationen'!$C$17-1,$Z$1:$AF$2005,ROW(D1336),FALSE)-$Y1336)</f>
        <v>0</v>
      </c>
      <c r="Y1336" s="384">
        <f>HLOOKUP('A. Allgemeine Informationen'!$C$17,$Z$1:$AF$2005,ROW(D1336),FALSE)</f>
        <v>0</v>
      </c>
      <c r="Z1336" s="565">
        <f t="shared" si="305"/>
        <v>0</v>
      </c>
      <c r="AA1336" s="565">
        <f t="shared" si="306"/>
        <v>0</v>
      </c>
      <c r="AB1336" s="565">
        <f t="shared" si="307"/>
        <v>0</v>
      </c>
      <c r="AC1336" s="565">
        <f t="shared" si="308"/>
        <v>0</v>
      </c>
      <c r="AD1336" s="572">
        <f t="shared" si="309"/>
        <v>0</v>
      </c>
      <c r="AE1336" s="560">
        <f t="shared" si="310"/>
        <v>0</v>
      </c>
      <c r="AF1336" s="561">
        <f t="shared" si="311"/>
        <v>0</v>
      </c>
      <c r="AG1336" s="562"/>
    </row>
    <row r="1337" spans="2:33" s="418" customFormat="1" ht="15" customHeight="1" x14ac:dyDescent="0.2">
      <c r="B1337" s="554"/>
      <c r="C1337" s="382"/>
      <c r="D1337" s="383"/>
      <c r="E1337" s="381"/>
      <c r="F1337" s="1040"/>
      <c r="G1337" s="1038"/>
      <c r="H1337" s="1041"/>
      <c r="I1337" s="381"/>
      <c r="J1337" s="568">
        <f t="shared" si="303"/>
        <v>0</v>
      </c>
      <c r="K1337" s="381"/>
      <c r="L1337" s="381"/>
      <c r="M1337" s="568">
        <f t="shared" si="312"/>
        <v>0</v>
      </c>
      <c r="N1337" s="570">
        <f>IFERROR(VLOOKUP($C1337,Listen!$J$3:$L$39,2,0),0)</f>
        <v>0</v>
      </c>
      <c r="O1337" s="570">
        <f>IFERROR(VLOOKUP($C1337,Listen!$J$3:$L$39,3,0),0)</f>
        <v>0</v>
      </c>
      <c r="P1337" s="453">
        <f t="shared" si="304"/>
        <v>0</v>
      </c>
      <c r="Q1337" s="453">
        <f t="shared" si="317"/>
        <v>0</v>
      </c>
      <c r="R1337" s="453">
        <f t="shared" si="317"/>
        <v>0</v>
      </c>
      <c r="S1337" s="453">
        <f t="shared" si="317"/>
        <v>0</v>
      </c>
      <c r="T1337" s="453">
        <f t="shared" si="317"/>
        <v>0</v>
      </c>
      <c r="U1337" s="453">
        <f t="shared" si="317"/>
        <v>0</v>
      </c>
      <c r="V1337" s="453">
        <f t="shared" si="317"/>
        <v>0</v>
      </c>
      <c r="W1337" s="384">
        <f t="shared" si="314"/>
        <v>0</v>
      </c>
      <c r="X1337" s="565">
        <f>IF(D1337='A. Allgemeine Informationen'!$C$17,$M1337-Y1337,HLOOKUP('A. Allgemeine Informationen'!$C$17-1,$Z$1:$AF$2005,ROW(D1337),FALSE)-$Y1337)</f>
        <v>0</v>
      </c>
      <c r="Y1337" s="384">
        <f>HLOOKUP('A. Allgemeine Informationen'!$C$17,$Z$1:$AF$2005,ROW(D1337),FALSE)</f>
        <v>0</v>
      </c>
      <c r="Z1337" s="565">
        <f t="shared" si="305"/>
        <v>0</v>
      </c>
      <c r="AA1337" s="565">
        <f t="shared" si="306"/>
        <v>0</v>
      </c>
      <c r="AB1337" s="565">
        <f t="shared" si="307"/>
        <v>0</v>
      </c>
      <c r="AC1337" s="565">
        <f t="shared" si="308"/>
        <v>0</v>
      </c>
      <c r="AD1337" s="572">
        <f t="shared" si="309"/>
        <v>0</v>
      </c>
      <c r="AE1337" s="560">
        <f t="shared" si="310"/>
        <v>0</v>
      </c>
      <c r="AF1337" s="561">
        <f t="shared" si="311"/>
        <v>0</v>
      </c>
      <c r="AG1337" s="562"/>
    </row>
    <row r="1338" spans="2:33" s="418" customFormat="1" ht="15" customHeight="1" x14ac:dyDescent="0.2">
      <c r="B1338" s="554"/>
      <c r="C1338" s="382"/>
      <c r="D1338" s="383"/>
      <c r="E1338" s="381"/>
      <c r="F1338" s="1040"/>
      <c r="G1338" s="1038"/>
      <c r="H1338" s="1041"/>
      <c r="I1338" s="381"/>
      <c r="J1338" s="568">
        <f t="shared" si="303"/>
        <v>0</v>
      </c>
      <c r="K1338" s="381"/>
      <c r="L1338" s="381"/>
      <c r="M1338" s="568">
        <f t="shared" si="312"/>
        <v>0</v>
      </c>
      <c r="N1338" s="570">
        <f>IFERROR(VLOOKUP($C1338,Listen!$J$3:$L$39,2,0),0)</f>
        <v>0</v>
      </c>
      <c r="O1338" s="570">
        <f>IFERROR(VLOOKUP($C1338,Listen!$J$3:$L$39,3,0),0)</f>
        <v>0</v>
      </c>
      <c r="P1338" s="453">
        <f t="shared" si="304"/>
        <v>0</v>
      </c>
      <c r="Q1338" s="453">
        <f t="shared" si="317"/>
        <v>0</v>
      </c>
      <c r="R1338" s="453">
        <f t="shared" si="317"/>
        <v>0</v>
      </c>
      <c r="S1338" s="453">
        <f t="shared" si="317"/>
        <v>0</v>
      </c>
      <c r="T1338" s="453">
        <f t="shared" si="317"/>
        <v>0</v>
      </c>
      <c r="U1338" s="453">
        <f t="shared" si="317"/>
        <v>0</v>
      </c>
      <c r="V1338" s="453">
        <f t="shared" si="317"/>
        <v>0</v>
      </c>
      <c r="W1338" s="384">
        <f t="shared" si="314"/>
        <v>0</v>
      </c>
      <c r="X1338" s="565">
        <f>IF(D1338='A. Allgemeine Informationen'!$C$17,$M1338-Y1338,HLOOKUP('A. Allgemeine Informationen'!$C$17-1,$Z$1:$AF$2005,ROW(D1338),FALSE)-$Y1338)</f>
        <v>0</v>
      </c>
      <c r="Y1338" s="384">
        <f>HLOOKUP('A. Allgemeine Informationen'!$C$17,$Z$1:$AF$2005,ROW(D1338),FALSE)</f>
        <v>0</v>
      </c>
      <c r="Z1338" s="565">
        <f t="shared" si="305"/>
        <v>0</v>
      </c>
      <c r="AA1338" s="565">
        <f t="shared" si="306"/>
        <v>0</v>
      </c>
      <c r="AB1338" s="565">
        <f t="shared" si="307"/>
        <v>0</v>
      </c>
      <c r="AC1338" s="565">
        <f t="shared" si="308"/>
        <v>0</v>
      </c>
      <c r="AD1338" s="572">
        <f t="shared" si="309"/>
        <v>0</v>
      </c>
      <c r="AE1338" s="560">
        <f t="shared" si="310"/>
        <v>0</v>
      </c>
      <c r="AF1338" s="561">
        <f t="shared" si="311"/>
        <v>0</v>
      </c>
      <c r="AG1338" s="562"/>
    </row>
    <row r="1339" spans="2:33" s="418" customFormat="1" ht="15" customHeight="1" x14ac:dyDescent="0.2">
      <c r="B1339" s="554"/>
      <c r="C1339" s="382"/>
      <c r="D1339" s="383"/>
      <c r="E1339" s="381"/>
      <c r="F1339" s="1040"/>
      <c r="G1339" s="1038"/>
      <c r="H1339" s="1041"/>
      <c r="I1339" s="381"/>
      <c r="J1339" s="568">
        <f t="shared" si="303"/>
        <v>0</v>
      </c>
      <c r="K1339" s="381"/>
      <c r="L1339" s="381"/>
      <c r="M1339" s="568">
        <f t="shared" si="312"/>
        <v>0</v>
      </c>
      <c r="N1339" s="570">
        <f>IFERROR(VLOOKUP($C1339,Listen!$J$3:$L$39,2,0),0)</f>
        <v>0</v>
      </c>
      <c r="O1339" s="570">
        <f>IFERROR(VLOOKUP($C1339,Listen!$J$3:$L$39,3,0),0)</f>
        <v>0</v>
      </c>
      <c r="P1339" s="453">
        <f t="shared" si="304"/>
        <v>0</v>
      </c>
      <c r="Q1339" s="453">
        <f t="shared" si="317"/>
        <v>0</v>
      </c>
      <c r="R1339" s="453">
        <f t="shared" si="317"/>
        <v>0</v>
      </c>
      <c r="S1339" s="453">
        <f t="shared" si="317"/>
        <v>0</v>
      </c>
      <c r="T1339" s="453">
        <f t="shared" si="317"/>
        <v>0</v>
      </c>
      <c r="U1339" s="453">
        <f t="shared" si="317"/>
        <v>0</v>
      </c>
      <c r="V1339" s="453">
        <f t="shared" si="317"/>
        <v>0</v>
      </c>
      <c r="W1339" s="384">
        <f t="shared" si="314"/>
        <v>0</v>
      </c>
      <c r="X1339" s="565">
        <f>IF(D1339='A. Allgemeine Informationen'!$C$17,$M1339-Y1339,HLOOKUP('A. Allgemeine Informationen'!$C$17-1,$Z$1:$AF$2005,ROW(D1339),FALSE)-$Y1339)</f>
        <v>0</v>
      </c>
      <c r="Y1339" s="384">
        <f>HLOOKUP('A. Allgemeine Informationen'!$C$17,$Z$1:$AF$2005,ROW(D1339),FALSE)</f>
        <v>0</v>
      </c>
      <c r="Z1339" s="565">
        <f t="shared" si="305"/>
        <v>0</v>
      </c>
      <c r="AA1339" s="565">
        <f t="shared" si="306"/>
        <v>0</v>
      </c>
      <c r="AB1339" s="565">
        <f t="shared" si="307"/>
        <v>0</v>
      </c>
      <c r="AC1339" s="565">
        <f t="shared" si="308"/>
        <v>0</v>
      </c>
      <c r="AD1339" s="572">
        <f t="shared" si="309"/>
        <v>0</v>
      </c>
      <c r="AE1339" s="560">
        <f t="shared" si="310"/>
        <v>0</v>
      </c>
      <c r="AF1339" s="561">
        <f t="shared" si="311"/>
        <v>0</v>
      </c>
      <c r="AG1339" s="562"/>
    </row>
    <row r="1340" spans="2:33" s="418" customFormat="1" ht="15" customHeight="1" x14ac:dyDescent="0.2">
      <c r="B1340" s="554"/>
      <c r="C1340" s="382"/>
      <c r="D1340" s="383"/>
      <c r="E1340" s="381"/>
      <c r="F1340" s="1040"/>
      <c r="G1340" s="1038"/>
      <c r="H1340" s="1041"/>
      <c r="I1340" s="381"/>
      <c r="J1340" s="568">
        <f t="shared" si="303"/>
        <v>0</v>
      </c>
      <c r="K1340" s="381"/>
      <c r="L1340" s="381"/>
      <c r="M1340" s="568">
        <f t="shared" si="312"/>
        <v>0</v>
      </c>
      <c r="N1340" s="570">
        <f>IFERROR(VLOOKUP($C1340,Listen!$J$3:$L$39,2,0),0)</f>
        <v>0</v>
      </c>
      <c r="O1340" s="570">
        <f>IFERROR(VLOOKUP($C1340,Listen!$J$3:$L$39,3,0),0)</f>
        <v>0</v>
      </c>
      <c r="P1340" s="453">
        <f t="shared" si="304"/>
        <v>0</v>
      </c>
      <c r="Q1340" s="453">
        <f t="shared" si="317"/>
        <v>0</v>
      </c>
      <c r="R1340" s="453">
        <f t="shared" si="317"/>
        <v>0</v>
      </c>
      <c r="S1340" s="453">
        <f t="shared" si="317"/>
        <v>0</v>
      </c>
      <c r="T1340" s="453">
        <f t="shared" si="317"/>
        <v>0</v>
      </c>
      <c r="U1340" s="453">
        <f t="shared" si="317"/>
        <v>0</v>
      </c>
      <c r="V1340" s="453">
        <f t="shared" si="317"/>
        <v>0</v>
      </c>
      <c r="W1340" s="384">
        <f t="shared" si="314"/>
        <v>0</v>
      </c>
      <c r="X1340" s="565">
        <f>IF(D1340='A. Allgemeine Informationen'!$C$17,$M1340-Y1340,HLOOKUP('A. Allgemeine Informationen'!$C$17-1,$Z$1:$AF$2005,ROW(D1340),FALSE)-$Y1340)</f>
        <v>0</v>
      </c>
      <c r="Y1340" s="384">
        <f>HLOOKUP('A. Allgemeine Informationen'!$C$17,$Z$1:$AF$2005,ROW(D1340),FALSE)</f>
        <v>0</v>
      </c>
      <c r="Z1340" s="565">
        <f t="shared" si="305"/>
        <v>0</v>
      </c>
      <c r="AA1340" s="565">
        <f t="shared" si="306"/>
        <v>0</v>
      </c>
      <c r="AB1340" s="565">
        <f t="shared" si="307"/>
        <v>0</v>
      </c>
      <c r="AC1340" s="565">
        <f t="shared" si="308"/>
        <v>0</v>
      </c>
      <c r="AD1340" s="572">
        <f t="shared" si="309"/>
        <v>0</v>
      </c>
      <c r="AE1340" s="560">
        <f t="shared" si="310"/>
        <v>0</v>
      </c>
      <c r="AF1340" s="561">
        <f t="shared" si="311"/>
        <v>0</v>
      </c>
      <c r="AG1340" s="562"/>
    </row>
    <row r="1341" spans="2:33" s="418" customFormat="1" ht="15" customHeight="1" x14ac:dyDescent="0.2">
      <c r="B1341" s="554"/>
      <c r="C1341" s="382"/>
      <c r="D1341" s="383"/>
      <c r="E1341" s="381"/>
      <c r="F1341" s="1040"/>
      <c r="G1341" s="1038"/>
      <c r="H1341" s="1041"/>
      <c r="I1341" s="381"/>
      <c r="J1341" s="568">
        <f t="shared" si="303"/>
        <v>0</v>
      </c>
      <c r="K1341" s="381"/>
      <c r="L1341" s="381"/>
      <c r="M1341" s="568">
        <f t="shared" si="312"/>
        <v>0</v>
      </c>
      <c r="N1341" s="570">
        <f>IFERROR(VLOOKUP($C1341,Listen!$J$3:$L$39,2,0),0)</f>
        <v>0</v>
      </c>
      <c r="O1341" s="570">
        <f>IFERROR(VLOOKUP($C1341,Listen!$J$3:$L$39,3,0),0)</f>
        <v>0</v>
      </c>
      <c r="P1341" s="453">
        <f t="shared" si="304"/>
        <v>0</v>
      </c>
      <c r="Q1341" s="453">
        <f t="shared" si="317"/>
        <v>0</v>
      </c>
      <c r="R1341" s="453">
        <f t="shared" si="317"/>
        <v>0</v>
      </c>
      <c r="S1341" s="453">
        <f t="shared" si="317"/>
        <v>0</v>
      </c>
      <c r="T1341" s="453">
        <f t="shared" si="317"/>
        <v>0</v>
      </c>
      <c r="U1341" s="453">
        <f t="shared" si="317"/>
        <v>0</v>
      </c>
      <c r="V1341" s="453">
        <f t="shared" si="317"/>
        <v>0</v>
      </c>
      <c r="W1341" s="384">
        <f t="shared" si="314"/>
        <v>0</v>
      </c>
      <c r="X1341" s="565">
        <f>IF(D1341='A. Allgemeine Informationen'!$C$17,$M1341-Y1341,HLOOKUP('A. Allgemeine Informationen'!$C$17-1,$Z$1:$AF$2005,ROW(D1341),FALSE)-$Y1341)</f>
        <v>0</v>
      </c>
      <c r="Y1341" s="384">
        <f>HLOOKUP('A. Allgemeine Informationen'!$C$17,$Z$1:$AF$2005,ROW(D1341),FALSE)</f>
        <v>0</v>
      </c>
      <c r="Z1341" s="565">
        <f t="shared" si="305"/>
        <v>0</v>
      </c>
      <c r="AA1341" s="565">
        <f t="shared" si="306"/>
        <v>0</v>
      </c>
      <c r="AB1341" s="565">
        <f t="shared" si="307"/>
        <v>0</v>
      </c>
      <c r="AC1341" s="565">
        <f t="shared" si="308"/>
        <v>0</v>
      </c>
      <c r="AD1341" s="572">
        <f t="shared" si="309"/>
        <v>0</v>
      </c>
      <c r="AE1341" s="560">
        <f t="shared" si="310"/>
        <v>0</v>
      </c>
      <c r="AF1341" s="561">
        <f t="shared" si="311"/>
        <v>0</v>
      </c>
      <c r="AG1341" s="562"/>
    </row>
    <row r="1342" spans="2:33" s="418" customFormat="1" ht="15" customHeight="1" x14ac:dyDescent="0.2">
      <c r="B1342" s="554"/>
      <c r="C1342" s="382"/>
      <c r="D1342" s="383"/>
      <c r="E1342" s="381"/>
      <c r="F1342" s="1040"/>
      <c r="G1342" s="1038"/>
      <c r="H1342" s="1041"/>
      <c r="I1342" s="381"/>
      <c r="J1342" s="568">
        <f t="shared" si="303"/>
        <v>0</v>
      </c>
      <c r="K1342" s="381"/>
      <c r="L1342" s="381"/>
      <c r="M1342" s="568">
        <f t="shared" si="312"/>
        <v>0</v>
      </c>
      <c r="N1342" s="570">
        <f>IFERROR(VLOOKUP($C1342,Listen!$J$3:$L$39,2,0),0)</f>
        <v>0</v>
      </c>
      <c r="O1342" s="570">
        <f>IFERROR(VLOOKUP($C1342,Listen!$J$3:$L$39,3,0),0)</f>
        <v>0</v>
      </c>
      <c r="P1342" s="453">
        <f t="shared" si="304"/>
        <v>0</v>
      </c>
      <c r="Q1342" s="453">
        <f t="shared" si="317"/>
        <v>0</v>
      </c>
      <c r="R1342" s="453">
        <f t="shared" si="317"/>
        <v>0</v>
      </c>
      <c r="S1342" s="453">
        <f t="shared" si="317"/>
        <v>0</v>
      </c>
      <c r="T1342" s="453">
        <f t="shared" si="317"/>
        <v>0</v>
      </c>
      <c r="U1342" s="453">
        <f t="shared" si="317"/>
        <v>0</v>
      </c>
      <c r="V1342" s="453">
        <f t="shared" si="317"/>
        <v>0</v>
      </c>
      <c r="W1342" s="384">
        <f t="shared" si="314"/>
        <v>0</v>
      </c>
      <c r="X1342" s="565">
        <f>IF(D1342='A. Allgemeine Informationen'!$C$17,$M1342-Y1342,HLOOKUP('A. Allgemeine Informationen'!$C$17-1,$Z$1:$AF$2005,ROW(D1342),FALSE)-$Y1342)</f>
        <v>0</v>
      </c>
      <c r="Y1342" s="384">
        <f>HLOOKUP('A. Allgemeine Informationen'!$C$17,$Z$1:$AF$2005,ROW(D1342),FALSE)</f>
        <v>0</v>
      </c>
      <c r="Z1342" s="565">
        <f t="shared" si="305"/>
        <v>0</v>
      </c>
      <c r="AA1342" s="565">
        <f t="shared" si="306"/>
        <v>0</v>
      </c>
      <c r="AB1342" s="565">
        <f t="shared" si="307"/>
        <v>0</v>
      </c>
      <c r="AC1342" s="565">
        <f t="shared" si="308"/>
        <v>0</v>
      </c>
      <c r="AD1342" s="572">
        <f t="shared" si="309"/>
        <v>0</v>
      </c>
      <c r="AE1342" s="560">
        <f t="shared" si="310"/>
        <v>0</v>
      </c>
      <c r="AF1342" s="561">
        <f t="shared" si="311"/>
        <v>0</v>
      </c>
      <c r="AG1342" s="562"/>
    </row>
    <row r="1343" spans="2:33" s="418" customFormat="1" ht="15" customHeight="1" x14ac:dyDescent="0.2">
      <c r="B1343" s="554"/>
      <c r="C1343" s="382"/>
      <c r="D1343" s="383"/>
      <c r="E1343" s="381"/>
      <c r="F1343" s="1040"/>
      <c r="G1343" s="1038"/>
      <c r="H1343" s="1041"/>
      <c r="I1343" s="381"/>
      <c r="J1343" s="568">
        <f t="shared" si="303"/>
        <v>0</v>
      </c>
      <c r="K1343" s="381"/>
      <c r="L1343" s="381"/>
      <c r="M1343" s="568">
        <f t="shared" si="312"/>
        <v>0</v>
      </c>
      <c r="N1343" s="570">
        <f>IFERROR(VLOOKUP($C1343,Listen!$J$3:$L$39,2,0),0)</f>
        <v>0</v>
      </c>
      <c r="O1343" s="570">
        <f>IFERROR(VLOOKUP($C1343,Listen!$J$3:$L$39,3,0),0)</f>
        <v>0</v>
      </c>
      <c r="P1343" s="453">
        <f t="shared" si="304"/>
        <v>0</v>
      </c>
      <c r="Q1343" s="453">
        <f t="shared" si="317"/>
        <v>0</v>
      </c>
      <c r="R1343" s="453">
        <f t="shared" si="317"/>
        <v>0</v>
      </c>
      <c r="S1343" s="453">
        <f t="shared" si="317"/>
        <v>0</v>
      </c>
      <c r="T1343" s="453">
        <f t="shared" si="317"/>
        <v>0</v>
      </c>
      <c r="U1343" s="453">
        <f t="shared" si="317"/>
        <v>0</v>
      </c>
      <c r="V1343" s="453">
        <f t="shared" si="317"/>
        <v>0</v>
      </c>
      <c r="W1343" s="384">
        <f t="shared" si="314"/>
        <v>0</v>
      </c>
      <c r="X1343" s="565">
        <f>IF(D1343='A. Allgemeine Informationen'!$C$17,$M1343-Y1343,HLOOKUP('A. Allgemeine Informationen'!$C$17-1,$Z$1:$AF$2005,ROW(D1343),FALSE)-$Y1343)</f>
        <v>0</v>
      </c>
      <c r="Y1343" s="384">
        <f>HLOOKUP('A. Allgemeine Informationen'!$C$17,$Z$1:$AF$2005,ROW(D1343),FALSE)</f>
        <v>0</v>
      </c>
      <c r="Z1343" s="565">
        <f t="shared" si="305"/>
        <v>0</v>
      </c>
      <c r="AA1343" s="565">
        <f t="shared" si="306"/>
        <v>0</v>
      </c>
      <c r="AB1343" s="565">
        <f t="shared" si="307"/>
        <v>0</v>
      </c>
      <c r="AC1343" s="565">
        <f t="shared" si="308"/>
        <v>0</v>
      </c>
      <c r="AD1343" s="572">
        <f t="shared" si="309"/>
        <v>0</v>
      </c>
      <c r="AE1343" s="560">
        <f t="shared" si="310"/>
        <v>0</v>
      </c>
      <c r="AF1343" s="561">
        <f t="shared" si="311"/>
        <v>0</v>
      </c>
      <c r="AG1343" s="562"/>
    </row>
    <row r="1344" spans="2:33" s="418" customFormat="1" ht="15" customHeight="1" x14ac:dyDescent="0.2">
      <c r="B1344" s="554"/>
      <c r="C1344" s="382"/>
      <c r="D1344" s="383"/>
      <c r="E1344" s="381"/>
      <c r="F1344" s="1040"/>
      <c r="G1344" s="1038"/>
      <c r="H1344" s="1041"/>
      <c r="I1344" s="381"/>
      <c r="J1344" s="568">
        <f t="shared" si="303"/>
        <v>0</v>
      </c>
      <c r="K1344" s="381"/>
      <c r="L1344" s="381"/>
      <c r="M1344" s="568">
        <f t="shared" si="312"/>
        <v>0</v>
      </c>
      <c r="N1344" s="570">
        <f>IFERROR(VLOOKUP($C1344,Listen!$J$3:$L$39,2,0),0)</f>
        <v>0</v>
      </c>
      <c r="O1344" s="570">
        <f>IFERROR(VLOOKUP($C1344,Listen!$J$3:$L$39,3,0),0)</f>
        <v>0</v>
      </c>
      <c r="P1344" s="453">
        <f t="shared" si="304"/>
        <v>0</v>
      </c>
      <c r="Q1344" s="453">
        <f t="shared" si="317"/>
        <v>0</v>
      </c>
      <c r="R1344" s="453">
        <f t="shared" si="317"/>
        <v>0</v>
      </c>
      <c r="S1344" s="453">
        <f t="shared" si="317"/>
        <v>0</v>
      </c>
      <c r="T1344" s="453">
        <f t="shared" si="317"/>
        <v>0</v>
      </c>
      <c r="U1344" s="453">
        <f t="shared" si="317"/>
        <v>0</v>
      </c>
      <c r="V1344" s="453">
        <f t="shared" si="317"/>
        <v>0</v>
      </c>
      <c r="W1344" s="384">
        <f t="shared" si="314"/>
        <v>0</v>
      </c>
      <c r="X1344" s="565">
        <f>IF(D1344='A. Allgemeine Informationen'!$C$17,$M1344-Y1344,HLOOKUP('A. Allgemeine Informationen'!$C$17-1,$Z$1:$AF$2005,ROW(D1344),FALSE)-$Y1344)</f>
        <v>0</v>
      </c>
      <c r="Y1344" s="384">
        <f>HLOOKUP('A. Allgemeine Informationen'!$C$17,$Z$1:$AF$2005,ROW(D1344),FALSE)</f>
        <v>0</v>
      </c>
      <c r="Z1344" s="565">
        <f t="shared" si="305"/>
        <v>0</v>
      </c>
      <c r="AA1344" s="565">
        <f t="shared" si="306"/>
        <v>0</v>
      </c>
      <c r="AB1344" s="565">
        <f t="shared" si="307"/>
        <v>0</v>
      </c>
      <c r="AC1344" s="565">
        <f t="shared" si="308"/>
        <v>0</v>
      </c>
      <c r="AD1344" s="572">
        <f t="shared" si="309"/>
        <v>0</v>
      </c>
      <c r="AE1344" s="560">
        <f t="shared" si="310"/>
        <v>0</v>
      </c>
      <c r="AF1344" s="561">
        <f t="shared" si="311"/>
        <v>0</v>
      </c>
      <c r="AG1344" s="562"/>
    </row>
    <row r="1345" spans="2:33" s="418" customFormat="1" ht="15" customHeight="1" x14ac:dyDescent="0.2">
      <c r="B1345" s="554"/>
      <c r="C1345" s="382"/>
      <c r="D1345" s="383"/>
      <c r="E1345" s="381"/>
      <c r="F1345" s="1040"/>
      <c r="G1345" s="1038"/>
      <c r="H1345" s="1041"/>
      <c r="I1345" s="381"/>
      <c r="J1345" s="568">
        <f t="shared" si="303"/>
        <v>0</v>
      </c>
      <c r="K1345" s="381"/>
      <c r="L1345" s="381"/>
      <c r="M1345" s="568">
        <f t="shared" si="312"/>
        <v>0</v>
      </c>
      <c r="N1345" s="570">
        <f>IFERROR(VLOOKUP($C1345,Listen!$J$3:$L$39,2,0),0)</f>
        <v>0</v>
      </c>
      <c r="O1345" s="570">
        <f>IFERROR(VLOOKUP($C1345,Listen!$J$3:$L$39,3,0),0)</f>
        <v>0</v>
      </c>
      <c r="P1345" s="453">
        <f t="shared" si="304"/>
        <v>0</v>
      </c>
      <c r="Q1345" s="453">
        <f t="shared" si="317"/>
        <v>0</v>
      </c>
      <c r="R1345" s="453">
        <f t="shared" si="317"/>
        <v>0</v>
      </c>
      <c r="S1345" s="453">
        <f t="shared" si="317"/>
        <v>0</v>
      </c>
      <c r="T1345" s="453">
        <f t="shared" si="317"/>
        <v>0</v>
      </c>
      <c r="U1345" s="453">
        <f t="shared" si="317"/>
        <v>0</v>
      </c>
      <c r="V1345" s="453">
        <f t="shared" si="317"/>
        <v>0</v>
      </c>
      <c r="W1345" s="384">
        <f t="shared" si="314"/>
        <v>0</v>
      </c>
      <c r="X1345" s="565">
        <f>IF(D1345='A. Allgemeine Informationen'!$C$17,$M1345-Y1345,HLOOKUP('A. Allgemeine Informationen'!$C$17-1,$Z$1:$AF$2005,ROW(D1345),FALSE)-$Y1345)</f>
        <v>0</v>
      </c>
      <c r="Y1345" s="384">
        <f>HLOOKUP('A. Allgemeine Informationen'!$C$17,$Z$1:$AF$2005,ROW(D1345),FALSE)</f>
        <v>0</v>
      </c>
      <c r="Z1345" s="565">
        <f t="shared" si="305"/>
        <v>0</v>
      </c>
      <c r="AA1345" s="565">
        <f t="shared" si="306"/>
        <v>0</v>
      </c>
      <c r="AB1345" s="565">
        <f t="shared" si="307"/>
        <v>0</v>
      </c>
      <c r="AC1345" s="565">
        <f t="shared" si="308"/>
        <v>0</v>
      </c>
      <c r="AD1345" s="572">
        <f t="shared" si="309"/>
        <v>0</v>
      </c>
      <c r="AE1345" s="560">
        <f t="shared" si="310"/>
        <v>0</v>
      </c>
      <c r="AF1345" s="561">
        <f t="shared" si="311"/>
        <v>0</v>
      </c>
      <c r="AG1345" s="562"/>
    </row>
    <row r="1346" spans="2:33" s="418" customFormat="1" ht="15" customHeight="1" x14ac:dyDescent="0.2">
      <c r="B1346" s="554"/>
      <c r="C1346" s="382"/>
      <c r="D1346" s="383"/>
      <c r="E1346" s="381"/>
      <c r="F1346" s="1040"/>
      <c r="G1346" s="1038"/>
      <c r="H1346" s="1041"/>
      <c r="I1346" s="381"/>
      <c r="J1346" s="568">
        <f t="shared" si="303"/>
        <v>0</v>
      </c>
      <c r="K1346" s="381"/>
      <c r="L1346" s="381"/>
      <c r="M1346" s="568">
        <f t="shared" si="312"/>
        <v>0</v>
      </c>
      <c r="N1346" s="570">
        <f>IFERROR(VLOOKUP($C1346,Listen!$J$3:$L$39,2,0),0)</f>
        <v>0</v>
      </c>
      <c r="O1346" s="570">
        <f>IFERROR(VLOOKUP($C1346,Listen!$J$3:$L$39,3,0),0)</f>
        <v>0</v>
      </c>
      <c r="P1346" s="453">
        <f t="shared" si="304"/>
        <v>0</v>
      </c>
      <c r="Q1346" s="453">
        <f t="shared" si="317"/>
        <v>0</v>
      </c>
      <c r="R1346" s="453">
        <f t="shared" si="317"/>
        <v>0</v>
      </c>
      <c r="S1346" s="453">
        <f t="shared" si="317"/>
        <v>0</v>
      </c>
      <c r="T1346" s="453">
        <f t="shared" si="317"/>
        <v>0</v>
      </c>
      <c r="U1346" s="453">
        <f t="shared" si="317"/>
        <v>0</v>
      </c>
      <c r="V1346" s="453">
        <f t="shared" si="317"/>
        <v>0</v>
      </c>
      <c r="W1346" s="384">
        <f t="shared" si="314"/>
        <v>0</v>
      </c>
      <c r="X1346" s="565">
        <f>IF(D1346='A. Allgemeine Informationen'!$C$17,$M1346-Y1346,HLOOKUP('A. Allgemeine Informationen'!$C$17-1,$Z$1:$AF$2005,ROW(D1346),FALSE)-$Y1346)</f>
        <v>0</v>
      </c>
      <c r="Y1346" s="384">
        <f>HLOOKUP('A. Allgemeine Informationen'!$C$17,$Z$1:$AF$2005,ROW(D1346),FALSE)</f>
        <v>0</v>
      </c>
      <c r="Z1346" s="565">
        <f t="shared" si="305"/>
        <v>0</v>
      </c>
      <c r="AA1346" s="565">
        <f t="shared" si="306"/>
        <v>0</v>
      </c>
      <c r="AB1346" s="565">
        <f t="shared" si="307"/>
        <v>0</v>
      </c>
      <c r="AC1346" s="565">
        <f t="shared" si="308"/>
        <v>0</v>
      </c>
      <c r="AD1346" s="572">
        <f t="shared" si="309"/>
        <v>0</v>
      </c>
      <c r="AE1346" s="560">
        <f t="shared" si="310"/>
        <v>0</v>
      </c>
      <c r="AF1346" s="561">
        <f t="shared" si="311"/>
        <v>0</v>
      </c>
      <c r="AG1346" s="562"/>
    </row>
    <row r="1347" spans="2:33" s="418" customFormat="1" ht="15" customHeight="1" x14ac:dyDescent="0.2">
      <c r="B1347" s="554"/>
      <c r="C1347" s="382"/>
      <c r="D1347" s="383"/>
      <c r="E1347" s="381"/>
      <c r="F1347" s="1040"/>
      <c r="G1347" s="1038"/>
      <c r="H1347" s="1041"/>
      <c r="I1347" s="381"/>
      <c r="J1347" s="568">
        <f t="shared" si="303"/>
        <v>0</v>
      </c>
      <c r="K1347" s="381"/>
      <c r="L1347" s="381"/>
      <c r="M1347" s="568">
        <f t="shared" si="312"/>
        <v>0</v>
      </c>
      <c r="N1347" s="570">
        <f>IFERROR(VLOOKUP($C1347,Listen!$J$3:$L$39,2,0),0)</f>
        <v>0</v>
      </c>
      <c r="O1347" s="570">
        <f>IFERROR(VLOOKUP($C1347,Listen!$J$3:$L$39,3,0),0)</f>
        <v>0</v>
      </c>
      <c r="P1347" s="453">
        <f t="shared" si="304"/>
        <v>0</v>
      </c>
      <c r="Q1347" s="453">
        <f t="shared" si="317"/>
        <v>0</v>
      </c>
      <c r="R1347" s="453">
        <f t="shared" si="317"/>
        <v>0</v>
      </c>
      <c r="S1347" s="453">
        <f t="shared" si="317"/>
        <v>0</v>
      </c>
      <c r="T1347" s="453">
        <f t="shared" si="317"/>
        <v>0</v>
      </c>
      <c r="U1347" s="453">
        <f t="shared" si="317"/>
        <v>0</v>
      </c>
      <c r="V1347" s="453">
        <f t="shared" si="317"/>
        <v>0</v>
      </c>
      <c r="W1347" s="384">
        <f t="shared" si="314"/>
        <v>0</v>
      </c>
      <c r="X1347" s="565">
        <f>IF(D1347='A. Allgemeine Informationen'!$C$17,$M1347-Y1347,HLOOKUP('A. Allgemeine Informationen'!$C$17-1,$Z$1:$AF$2005,ROW(D1347),FALSE)-$Y1347)</f>
        <v>0</v>
      </c>
      <c r="Y1347" s="384">
        <f>HLOOKUP('A. Allgemeine Informationen'!$C$17,$Z$1:$AF$2005,ROW(D1347),FALSE)</f>
        <v>0</v>
      </c>
      <c r="Z1347" s="565">
        <f t="shared" si="305"/>
        <v>0</v>
      </c>
      <c r="AA1347" s="565">
        <f t="shared" si="306"/>
        <v>0</v>
      </c>
      <c r="AB1347" s="565">
        <f t="shared" si="307"/>
        <v>0</v>
      </c>
      <c r="AC1347" s="565">
        <f t="shared" si="308"/>
        <v>0</v>
      </c>
      <c r="AD1347" s="572">
        <f t="shared" si="309"/>
        <v>0</v>
      </c>
      <c r="AE1347" s="560">
        <f t="shared" si="310"/>
        <v>0</v>
      </c>
      <c r="AF1347" s="561">
        <f t="shared" si="311"/>
        <v>0</v>
      </c>
      <c r="AG1347" s="562"/>
    </row>
    <row r="1348" spans="2:33" s="418" customFormat="1" ht="15" customHeight="1" x14ac:dyDescent="0.2">
      <c r="B1348" s="554"/>
      <c r="C1348" s="382"/>
      <c r="D1348" s="383"/>
      <c r="E1348" s="381"/>
      <c r="F1348" s="1040"/>
      <c r="G1348" s="1038"/>
      <c r="H1348" s="1041"/>
      <c r="I1348" s="381"/>
      <c r="J1348" s="568">
        <f t="shared" si="303"/>
        <v>0</v>
      </c>
      <c r="K1348" s="381"/>
      <c r="L1348" s="381"/>
      <c r="M1348" s="568">
        <f t="shared" si="312"/>
        <v>0</v>
      </c>
      <c r="N1348" s="570">
        <f>IFERROR(VLOOKUP($C1348,Listen!$J$3:$L$39,2,0),0)</f>
        <v>0</v>
      </c>
      <c r="O1348" s="570">
        <f>IFERROR(VLOOKUP($C1348,Listen!$J$3:$L$39,3,0),0)</f>
        <v>0</v>
      </c>
      <c r="P1348" s="453">
        <f t="shared" si="304"/>
        <v>0</v>
      </c>
      <c r="Q1348" s="453">
        <f t="shared" si="317"/>
        <v>0</v>
      </c>
      <c r="R1348" s="453">
        <f t="shared" si="317"/>
        <v>0</v>
      </c>
      <c r="S1348" s="453">
        <f t="shared" si="317"/>
        <v>0</v>
      </c>
      <c r="T1348" s="453">
        <f t="shared" si="317"/>
        <v>0</v>
      </c>
      <c r="U1348" s="453">
        <f t="shared" si="317"/>
        <v>0</v>
      </c>
      <c r="V1348" s="453">
        <f t="shared" si="317"/>
        <v>0</v>
      </c>
      <c r="W1348" s="384">
        <f t="shared" si="314"/>
        <v>0</v>
      </c>
      <c r="X1348" s="565">
        <f>IF(D1348='A. Allgemeine Informationen'!$C$17,$M1348-Y1348,HLOOKUP('A. Allgemeine Informationen'!$C$17-1,$Z$1:$AF$2005,ROW(D1348),FALSE)-$Y1348)</f>
        <v>0</v>
      </c>
      <c r="Y1348" s="384">
        <f>HLOOKUP('A. Allgemeine Informationen'!$C$17,$Z$1:$AF$2005,ROW(D1348),FALSE)</f>
        <v>0</v>
      </c>
      <c r="Z1348" s="565">
        <f t="shared" si="305"/>
        <v>0</v>
      </c>
      <c r="AA1348" s="565">
        <f t="shared" si="306"/>
        <v>0</v>
      </c>
      <c r="AB1348" s="565">
        <f t="shared" si="307"/>
        <v>0</v>
      </c>
      <c r="AC1348" s="565">
        <f t="shared" si="308"/>
        <v>0</v>
      </c>
      <c r="AD1348" s="572">
        <f t="shared" si="309"/>
        <v>0</v>
      </c>
      <c r="AE1348" s="560">
        <f t="shared" si="310"/>
        <v>0</v>
      </c>
      <c r="AF1348" s="561">
        <f t="shared" si="311"/>
        <v>0</v>
      </c>
      <c r="AG1348" s="562"/>
    </row>
    <row r="1349" spans="2:33" s="418" customFormat="1" ht="15" customHeight="1" x14ac:dyDescent="0.2">
      <c r="B1349" s="554"/>
      <c r="C1349" s="382"/>
      <c r="D1349" s="383"/>
      <c r="E1349" s="381"/>
      <c r="F1349" s="1040"/>
      <c r="G1349" s="1038"/>
      <c r="H1349" s="1041"/>
      <c r="I1349" s="381"/>
      <c r="J1349" s="568">
        <f t="shared" si="303"/>
        <v>0</v>
      </c>
      <c r="K1349" s="381"/>
      <c r="L1349" s="381"/>
      <c r="M1349" s="568">
        <f t="shared" si="312"/>
        <v>0</v>
      </c>
      <c r="N1349" s="570">
        <f>IFERROR(VLOOKUP($C1349,Listen!$J$3:$L$39,2,0),0)</f>
        <v>0</v>
      </c>
      <c r="O1349" s="570">
        <f>IFERROR(VLOOKUP($C1349,Listen!$J$3:$L$39,3,0),0)</f>
        <v>0</v>
      </c>
      <c r="P1349" s="453">
        <f t="shared" si="304"/>
        <v>0</v>
      </c>
      <c r="Q1349" s="453">
        <f t="shared" si="317"/>
        <v>0</v>
      </c>
      <c r="R1349" s="453">
        <f t="shared" si="317"/>
        <v>0</v>
      </c>
      <c r="S1349" s="453">
        <f t="shared" si="317"/>
        <v>0</v>
      </c>
      <c r="T1349" s="453">
        <f t="shared" si="317"/>
        <v>0</v>
      </c>
      <c r="U1349" s="453">
        <f t="shared" si="317"/>
        <v>0</v>
      </c>
      <c r="V1349" s="453">
        <f t="shared" si="317"/>
        <v>0</v>
      </c>
      <c r="W1349" s="384">
        <f t="shared" si="314"/>
        <v>0</v>
      </c>
      <c r="X1349" s="565">
        <f>IF(D1349='A. Allgemeine Informationen'!$C$17,$M1349-Y1349,HLOOKUP('A. Allgemeine Informationen'!$C$17-1,$Z$1:$AF$2005,ROW(D1349),FALSE)-$Y1349)</f>
        <v>0</v>
      </c>
      <c r="Y1349" s="384">
        <f>HLOOKUP('A. Allgemeine Informationen'!$C$17,$Z$1:$AF$2005,ROW(D1349),FALSE)</f>
        <v>0</v>
      </c>
      <c r="Z1349" s="565">
        <f t="shared" si="305"/>
        <v>0</v>
      </c>
      <c r="AA1349" s="565">
        <f t="shared" si="306"/>
        <v>0</v>
      </c>
      <c r="AB1349" s="565">
        <f t="shared" si="307"/>
        <v>0</v>
      </c>
      <c r="AC1349" s="565">
        <f t="shared" si="308"/>
        <v>0</v>
      </c>
      <c r="AD1349" s="572">
        <f t="shared" si="309"/>
        <v>0</v>
      </c>
      <c r="AE1349" s="560">
        <f t="shared" si="310"/>
        <v>0</v>
      </c>
      <c r="AF1349" s="561">
        <f t="shared" si="311"/>
        <v>0</v>
      </c>
      <c r="AG1349" s="562"/>
    </row>
    <row r="1350" spans="2:33" s="418" customFormat="1" ht="15" customHeight="1" x14ac:dyDescent="0.2">
      <c r="B1350" s="554"/>
      <c r="C1350" s="382"/>
      <c r="D1350" s="383"/>
      <c r="E1350" s="381"/>
      <c r="F1350" s="1040"/>
      <c r="G1350" s="1038"/>
      <c r="H1350" s="1041"/>
      <c r="I1350" s="381"/>
      <c r="J1350" s="568">
        <f t="shared" ref="J1350:J1413" si="318">E1350+G1350-I1350</f>
        <v>0</v>
      </c>
      <c r="K1350" s="381"/>
      <c r="L1350" s="381"/>
      <c r="M1350" s="568">
        <f t="shared" si="312"/>
        <v>0</v>
      </c>
      <c r="N1350" s="570">
        <f>IFERROR(VLOOKUP($C1350,Listen!$J$3:$L$39,2,0),0)</f>
        <v>0</v>
      </c>
      <c r="O1350" s="570">
        <f>IFERROR(VLOOKUP($C1350,Listen!$J$3:$L$39,3,0),0)</f>
        <v>0</v>
      </c>
      <c r="P1350" s="453">
        <f t="shared" ref="P1350:P1413" si="319">$N1350</f>
        <v>0</v>
      </c>
      <c r="Q1350" s="453">
        <f t="shared" si="317"/>
        <v>0</v>
      </c>
      <c r="R1350" s="453">
        <f t="shared" si="317"/>
        <v>0</v>
      </c>
      <c r="S1350" s="453">
        <f t="shared" si="317"/>
        <v>0</v>
      </c>
      <c r="T1350" s="453">
        <f t="shared" si="317"/>
        <v>0</v>
      </c>
      <c r="U1350" s="453">
        <f t="shared" si="317"/>
        <v>0</v>
      </c>
      <c r="V1350" s="453">
        <f t="shared" si="317"/>
        <v>0</v>
      </c>
      <c r="W1350" s="384">
        <f t="shared" si="314"/>
        <v>0</v>
      </c>
      <c r="X1350" s="565">
        <f>IF(D1350='A. Allgemeine Informationen'!$C$17,$M1350-Y1350,HLOOKUP('A. Allgemeine Informationen'!$C$17-1,$Z$1:$AF$2005,ROW(D1350),FALSE)-$Y1350)</f>
        <v>0</v>
      </c>
      <c r="Y1350" s="384">
        <f>HLOOKUP('A. Allgemeine Informationen'!$C$17,$Z$1:$AF$2005,ROW(D1350),FALSE)</f>
        <v>0</v>
      </c>
      <c r="Z1350" s="565">
        <f t="shared" ref="Z1350:Z1413" si="320">IF(OR($D1350=0,$M1350=0),0,IF($D1350-$Z$5&lt;1,$M1350-$M1350/P1350*(Z$5-$D1350+1),0))</f>
        <v>0</v>
      </c>
      <c r="AA1350" s="565">
        <f t="shared" ref="AA1350:AA1413" si="321">IF(OR($D1350=0,$M1350=0,Q1350-(AA$5-$D1350)=0),0,IF($D1350-AA$5&lt;0,Z1350-Z1350/(Q1350-(AA$5-$D1350)),IF($D1350-AA$5=0,$M1350-$M1350/Q1350,0)))</f>
        <v>0</v>
      </c>
      <c r="AB1350" s="565">
        <f t="shared" ref="AB1350:AB1413" si="322">IF(OR($D1350=0,$M1350=0,R1350-(AB$5-$D1350)=0),0,IF($D1350-AB$5&lt;0,AA1350-AA1350/(R1350-(AB$5-$D1350)),IF($D1350-AB$5=0,$M1350-$M1350/R1350,0)))</f>
        <v>0</v>
      </c>
      <c r="AC1350" s="565">
        <f t="shared" ref="AC1350:AC1413" si="323">IF(OR($D1350=0,$M1350=0,S1350-(AC$5-$D1350)=0),0,IF($D1350-AC$5&lt;0,AB1350-AB1350/(S1350-(AC$5-$D1350)),IF($D1350-AC$5=0,$M1350-$M1350/S1350,0)))</f>
        <v>0</v>
      </c>
      <c r="AD1350" s="572">
        <f t="shared" ref="AD1350:AD1413" si="324">IF(OR($D1350=0,$M1350=0,T1350-(AD$5-$D1350)=0),0,IF($D1350-AD$5&lt;0,AC1350-AC1350/(T1350-(AD$5-$D1350)),IF($D1350-AD$5=0,$M1350-$M1350/T1350,0)))</f>
        <v>0</v>
      </c>
      <c r="AE1350" s="560">
        <f t="shared" ref="AE1350:AE1413" si="325">IF(OR($D1350=0,$M1350=0,U1350-(AE$5-$D1350)=0),0,IF($D1350-AE$5&lt;0,AD1350-AD1350/(U1350-(AE$5-$D1350)),IF($D1350-AE$5=0,$M1350-$M1350/U1350,0)))</f>
        <v>0</v>
      </c>
      <c r="AF1350" s="561">
        <f t="shared" ref="AF1350:AF1413" si="326">IF(OR($D1350=0,$M1350=0,V1350-(AF$5-$D1350)=0),0,IF($D1350-AF$5&lt;0,AE1350-AE1350/(V1350-(AF$5-$D1350)),IF($D1350-AF$5=0,$M1350-$M1350/V1350,0)))</f>
        <v>0</v>
      </c>
      <c r="AG1350" s="562"/>
    </row>
    <row r="1351" spans="2:33" s="418" customFormat="1" ht="15" customHeight="1" x14ac:dyDescent="0.2">
      <c r="B1351" s="554"/>
      <c r="C1351" s="382"/>
      <c r="D1351" s="383"/>
      <c r="E1351" s="381"/>
      <c r="F1351" s="1040"/>
      <c r="G1351" s="1038"/>
      <c r="H1351" s="1041"/>
      <c r="I1351" s="381"/>
      <c r="J1351" s="568">
        <f t="shared" si="318"/>
        <v>0</v>
      </c>
      <c r="K1351" s="381"/>
      <c r="L1351" s="381"/>
      <c r="M1351" s="568">
        <f t="shared" ref="M1351:M1414" si="327">J1351-K1351</f>
        <v>0</v>
      </c>
      <c r="N1351" s="570">
        <f>IFERROR(VLOOKUP($C1351,Listen!$J$3:$L$39,2,0),0)</f>
        <v>0</v>
      </c>
      <c r="O1351" s="570">
        <f>IFERROR(VLOOKUP($C1351,Listen!$J$3:$L$39,3,0),0)</f>
        <v>0</v>
      </c>
      <c r="P1351" s="453">
        <f t="shared" si="319"/>
        <v>0</v>
      </c>
      <c r="Q1351" s="453">
        <f t="shared" ref="Q1351:V1366" si="328">P1351</f>
        <v>0</v>
      </c>
      <c r="R1351" s="453">
        <f t="shared" si="328"/>
        <v>0</v>
      </c>
      <c r="S1351" s="453">
        <f t="shared" si="328"/>
        <v>0</v>
      </c>
      <c r="T1351" s="453">
        <f t="shared" si="328"/>
        <v>0</v>
      </c>
      <c r="U1351" s="453">
        <f t="shared" si="328"/>
        <v>0</v>
      </c>
      <c r="V1351" s="453">
        <f t="shared" si="328"/>
        <v>0</v>
      </c>
      <c r="W1351" s="384">
        <f t="shared" ref="W1351:W1414" si="329">Y1351+X1351</f>
        <v>0</v>
      </c>
      <c r="X1351" s="565">
        <f>IF(D1351='A. Allgemeine Informationen'!$C$17,$M1351-Y1351,HLOOKUP('A. Allgemeine Informationen'!$C$17-1,$Z$1:$AF$2005,ROW(D1351),FALSE)-$Y1351)</f>
        <v>0</v>
      </c>
      <c r="Y1351" s="384">
        <f>HLOOKUP('A. Allgemeine Informationen'!$C$17,$Z$1:$AF$2005,ROW(D1351),FALSE)</f>
        <v>0</v>
      </c>
      <c r="Z1351" s="565">
        <f t="shared" si="320"/>
        <v>0</v>
      </c>
      <c r="AA1351" s="565">
        <f t="shared" si="321"/>
        <v>0</v>
      </c>
      <c r="AB1351" s="565">
        <f t="shared" si="322"/>
        <v>0</v>
      </c>
      <c r="AC1351" s="565">
        <f t="shared" si="323"/>
        <v>0</v>
      </c>
      <c r="AD1351" s="572">
        <f t="shared" si="324"/>
        <v>0</v>
      </c>
      <c r="AE1351" s="560">
        <f t="shared" si="325"/>
        <v>0</v>
      </c>
      <c r="AF1351" s="561">
        <f t="shared" si="326"/>
        <v>0</v>
      </c>
      <c r="AG1351" s="562"/>
    </row>
    <row r="1352" spans="2:33" s="418" customFormat="1" ht="15" customHeight="1" x14ac:dyDescent="0.2">
      <c r="B1352" s="554"/>
      <c r="C1352" s="382"/>
      <c r="D1352" s="383"/>
      <c r="E1352" s="381"/>
      <c r="F1352" s="1040"/>
      <c r="G1352" s="1038"/>
      <c r="H1352" s="1041"/>
      <c r="I1352" s="381"/>
      <c r="J1352" s="568">
        <f t="shared" si="318"/>
        <v>0</v>
      </c>
      <c r="K1352" s="381"/>
      <c r="L1352" s="381"/>
      <c r="M1352" s="568">
        <f t="shared" si="327"/>
        <v>0</v>
      </c>
      <c r="N1352" s="570">
        <f>IFERROR(VLOOKUP($C1352,Listen!$J$3:$L$39,2,0),0)</f>
        <v>0</v>
      </c>
      <c r="O1352" s="570">
        <f>IFERROR(VLOOKUP($C1352,Listen!$J$3:$L$39,3,0),0)</f>
        <v>0</v>
      </c>
      <c r="P1352" s="453">
        <f t="shared" si="319"/>
        <v>0</v>
      </c>
      <c r="Q1352" s="453">
        <f t="shared" si="328"/>
        <v>0</v>
      </c>
      <c r="R1352" s="453">
        <f t="shared" si="328"/>
        <v>0</v>
      </c>
      <c r="S1352" s="453">
        <f t="shared" si="328"/>
        <v>0</v>
      </c>
      <c r="T1352" s="453">
        <f t="shared" si="328"/>
        <v>0</v>
      </c>
      <c r="U1352" s="453">
        <f t="shared" si="328"/>
        <v>0</v>
      </c>
      <c r="V1352" s="453">
        <f t="shared" si="328"/>
        <v>0</v>
      </c>
      <c r="W1352" s="384">
        <f t="shared" si="329"/>
        <v>0</v>
      </c>
      <c r="X1352" s="565">
        <f>IF(D1352='A. Allgemeine Informationen'!$C$17,$M1352-Y1352,HLOOKUP('A. Allgemeine Informationen'!$C$17-1,$Z$1:$AF$2005,ROW(D1352),FALSE)-$Y1352)</f>
        <v>0</v>
      </c>
      <c r="Y1352" s="384">
        <f>HLOOKUP('A. Allgemeine Informationen'!$C$17,$Z$1:$AF$2005,ROW(D1352),FALSE)</f>
        <v>0</v>
      </c>
      <c r="Z1352" s="565">
        <f t="shared" si="320"/>
        <v>0</v>
      </c>
      <c r="AA1352" s="565">
        <f t="shared" si="321"/>
        <v>0</v>
      </c>
      <c r="AB1352" s="565">
        <f t="shared" si="322"/>
        <v>0</v>
      </c>
      <c r="AC1352" s="565">
        <f t="shared" si="323"/>
        <v>0</v>
      </c>
      <c r="AD1352" s="572">
        <f t="shared" si="324"/>
        <v>0</v>
      </c>
      <c r="AE1352" s="560">
        <f t="shared" si="325"/>
        <v>0</v>
      </c>
      <c r="AF1352" s="561">
        <f t="shared" si="326"/>
        <v>0</v>
      </c>
      <c r="AG1352" s="562"/>
    </row>
    <row r="1353" spans="2:33" s="418" customFormat="1" ht="15" customHeight="1" x14ac:dyDescent="0.2">
      <c r="B1353" s="554"/>
      <c r="C1353" s="382"/>
      <c r="D1353" s="383"/>
      <c r="E1353" s="381"/>
      <c r="F1353" s="1040"/>
      <c r="G1353" s="1038"/>
      <c r="H1353" s="1041"/>
      <c r="I1353" s="381"/>
      <c r="J1353" s="568">
        <f t="shared" si="318"/>
        <v>0</v>
      </c>
      <c r="K1353" s="381"/>
      <c r="L1353" s="381"/>
      <c r="M1353" s="568">
        <f t="shared" si="327"/>
        <v>0</v>
      </c>
      <c r="N1353" s="570">
        <f>IFERROR(VLOOKUP($C1353,Listen!$J$3:$L$39,2,0),0)</f>
        <v>0</v>
      </c>
      <c r="O1353" s="570">
        <f>IFERROR(VLOOKUP($C1353,Listen!$J$3:$L$39,3,0),0)</f>
        <v>0</v>
      </c>
      <c r="P1353" s="453">
        <f t="shared" si="319"/>
        <v>0</v>
      </c>
      <c r="Q1353" s="453">
        <f t="shared" si="328"/>
        <v>0</v>
      </c>
      <c r="R1353" s="453">
        <f t="shared" si="328"/>
        <v>0</v>
      </c>
      <c r="S1353" s="453">
        <f t="shared" si="328"/>
        <v>0</v>
      </c>
      <c r="T1353" s="453">
        <f t="shared" si="328"/>
        <v>0</v>
      </c>
      <c r="U1353" s="453">
        <f t="shared" si="328"/>
        <v>0</v>
      </c>
      <c r="V1353" s="453">
        <f t="shared" si="328"/>
        <v>0</v>
      </c>
      <c r="W1353" s="384">
        <f t="shared" si="329"/>
        <v>0</v>
      </c>
      <c r="X1353" s="565">
        <f>IF(D1353='A. Allgemeine Informationen'!$C$17,$M1353-Y1353,HLOOKUP('A. Allgemeine Informationen'!$C$17-1,$Z$1:$AF$2005,ROW(D1353),FALSE)-$Y1353)</f>
        <v>0</v>
      </c>
      <c r="Y1353" s="384">
        <f>HLOOKUP('A. Allgemeine Informationen'!$C$17,$Z$1:$AF$2005,ROW(D1353),FALSE)</f>
        <v>0</v>
      </c>
      <c r="Z1353" s="565">
        <f t="shared" si="320"/>
        <v>0</v>
      </c>
      <c r="AA1353" s="565">
        <f t="shared" si="321"/>
        <v>0</v>
      </c>
      <c r="AB1353" s="565">
        <f t="shared" si="322"/>
        <v>0</v>
      </c>
      <c r="AC1353" s="565">
        <f t="shared" si="323"/>
        <v>0</v>
      </c>
      <c r="AD1353" s="572">
        <f t="shared" si="324"/>
        <v>0</v>
      </c>
      <c r="AE1353" s="560">
        <f t="shared" si="325"/>
        <v>0</v>
      </c>
      <c r="AF1353" s="561">
        <f t="shared" si="326"/>
        <v>0</v>
      </c>
      <c r="AG1353" s="562"/>
    </row>
    <row r="1354" spans="2:33" s="418" customFormat="1" ht="15" customHeight="1" x14ac:dyDescent="0.2">
      <c r="B1354" s="554"/>
      <c r="C1354" s="382"/>
      <c r="D1354" s="383"/>
      <c r="E1354" s="381"/>
      <c r="F1354" s="1040"/>
      <c r="G1354" s="1038"/>
      <c r="H1354" s="1041"/>
      <c r="I1354" s="381"/>
      <c r="J1354" s="568">
        <f t="shared" si="318"/>
        <v>0</v>
      </c>
      <c r="K1354" s="381"/>
      <c r="L1354" s="381"/>
      <c r="M1354" s="568">
        <f t="shared" si="327"/>
        <v>0</v>
      </c>
      <c r="N1354" s="570">
        <f>IFERROR(VLOOKUP($C1354,Listen!$J$3:$L$39,2,0),0)</f>
        <v>0</v>
      </c>
      <c r="O1354" s="570">
        <f>IFERROR(VLOOKUP($C1354,Listen!$J$3:$L$39,3,0),0)</f>
        <v>0</v>
      </c>
      <c r="P1354" s="453">
        <f t="shared" si="319"/>
        <v>0</v>
      </c>
      <c r="Q1354" s="453">
        <f t="shared" si="328"/>
        <v>0</v>
      </c>
      <c r="R1354" s="453">
        <f t="shared" si="328"/>
        <v>0</v>
      </c>
      <c r="S1354" s="453">
        <f t="shared" si="328"/>
        <v>0</v>
      </c>
      <c r="T1354" s="453">
        <f t="shared" si="328"/>
        <v>0</v>
      </c>
      <c r="U1354" s="453">
        <f t="shared" si="328"/>
        <v>0</v>
      </c>
      <c r="V1354" s="453">
        <f t="shared" si="328"/>
        <v>0</v>
      </c>
      <c r="W1354" s="384">
        <f t="shared" si="329"/>
        <v>0</v>
      </c>
      <c r="X1354" s="565">
        <f>IF(D1354='A. Allgemeine Informationen'!$C$17,$M1354-Y1354,HLOOKUP('A. Allgemeine Informationen'!$C$17-1,$Z$1:$AF$2005,ROW(D1354),FALSE)-$Y1354)</f>
        <v>0</v>
      </c>
      <c r="Y1354" s="384">
        <f>HLOOKUP('A. Allgemeine Informationen'!$C$17,$Z$1:$AF$2005,ROW(D1354),FALSE)</f>
        <v>0</v>
      </c>
      <c r="Z1354" s="565">
        <f t="shared" si="320"/>
        <v>0</v>
      </c>
      <c r="AA1354" s="565">
        <f t="shared" si="321"/>
        <v>0</v>
      </c>
      <c r="AB1354" s="565">
        <f t="shared" si="322"/>
        <v>0</v>
      </c>
      <c r="AC1354" s="565">
        <f t="shared" si="323"/>
        <v>0</v>
      </c>
      <c r="AD1354" s="572">
        <f t="shared" si="324"/>
        <v>0</v>
      </c>
      <c r="AE1354" s="560">
        <f t="shared" si="325"/>
        <v>0</v>
      </c>
      <c r="AF1354" s="561">
        <f t="shared" si="326"/>
        <v>0</v>
      </c>
      <c r="AG1354" s="562"/>
    </row>
    <row r="1355" spans="2:33" s="418" customFormat="1" ht="15" customHeight="1" x14ac:dyDescent="0.2">
      <c r="B1355" s="554"/>
      <c r="C1355" s="382"/>
      <c r="D1355" s="383"/>
      <c r="E1355" s="381"/>
      <c r="F1355" s="1040"/>
      <c r="G1355" s="1038"/>
      <c r="H1355" s="1041"/>
      <c r="I1355" s="381"/>
      <c r="J1355" s="568">
        <f t="shared" si="318"/>
        <v>0</v>
      </c>
      <c r="K1355" s="381"/>
      <c r="L1355" s="381"/>
      <c r="M1355" s="568">
        <f t="shared" si="327"/>
        <v>0</v>
      </c>
      <c r="N1355" s="570">
        <f>IFERROR(VLOOKUP($C1355,Listen!$J$3:$L$39,2,0),0)</f>
        <v>0</v>
      </c>
      <c r="O1355" s="570">
        <f>IFERROR(VLOOKUP($C1355,Listen!$J$3:$L$39,3,0),0)</f>
        <v>0</v>
      </c>
      <c r="P1355" s="453">
        <f t="shared" si="319"/>
        <v>0</v>
      </c>
      <c r="Q1355" s="453">
        <f t="shared" si="328"/>
        <v>0</v>
      </c>
      <c r="R1355" s="453">
        <f t="shared" si="328"/>
        <v>0</v>
      </c>
      <c r="S1355" s="453">
        <f t="shared" si="328"/>
        <v>0</v>
      </c>
      <c r="T1355" s="453">
        <f t="shared" si="328"/>
        <v>0</v>
      </c>
      <c r="U1355" s="453">
        <f t="shared" si="328"/>
        <v>0</v>
      </c>
      <c r="V1355" s="453">
        <f t="shared" si="328"/>
        <v>0</v>
      </c>
      <c r="W1355" s="384">
        <f t="shared" si="329"/>
        <v>0</v>
      </c>
      <c r="X1355" s="565">
        <f>IF(D1355='A. Allgemeine Informationen'!$C$17,$M1355-Y1355,HLOOKUP('A. Allgemeine Informationen'!$C$17-1,$Z$1:$AF$2005,ROW(D1355),FALSE)-$Y1355)</f>
        <v>0</v>
      </c>
      <c r="Y1355" s="384">
        <f>HLOOKUP('A. Allgemeine Informationen'!$C$17,$Z$1:$AF$2005,ROW(D1355),FALSE)</f>
        <v>0</v>
      </c>
      <c r="Z1355" s="565">
        <f t="shared" si="320"/>
        <v>0</v>
      </c>
      <c r="AA1355" s="565">
        <f t="shared" si="321"/>
        <v>0</v>
      </c>
      <c r="AB1355" s="565">
        <f t="shared" si="322"/>
        <v>0</v>
      </c>
      <c r="AC1355" s="565">
        <f t="shared" si="323"/>
        <v>0</v>
      </c>
      <c r="AD1355" s="572">
        <f t="shared" si="324"/>
        <v>0</v>
      </c>
      <c r="AE1355" s="560">
        <f t="shared" si="325"/>
        <v>0</v>
      </c>
      <c r="AF1355" s="561">
        <f t="shared" si="326"/>
        <v>0</v>
      </c>
      <c r="AG1355" s="562"/>
    </row>
    <row r="1356" spans="2:33" s="418" customFormat="1" ht="15" customHeight="1" x14ac:dyDescent="0.2">
      <c r="B1356" s="554"/>
      <c r="C1356" s="382"/>
      <c r="D1356" s="383"/>
      <c r="E1356" s="381"/>
      <c r="F1356" s="1040"/>
      <c r="G1356" s="1038"/>
      <c r="H1356" s="1041"/>
      <c r="I1356" s="381"/>
      <c r="J1356" s="568">
        <f t="shared" si="318"/>
        <v>0</v>
      </c>
      <c r="K1356" s="381"/>
      <c r="L1356" s="381"/>
      <c r="M1356" s="568">
        <f t="shared" si="327"/>
        <v>0</v>
      </c>
      <c r="N1356" s="570">
        <f>IFERROR(VLOOKUP($C1356,Listen!$J$3:$L$39,2,0),0)</f>
        <v>0</v>
      </c>
      <c r="O1356" s="570">
        <f>IFERROR(VLOOKUP($C1356,Listen!$J$3:$L$39,3,0),0)</f>
        <v>0</v>
      </c>
      <c r="P1356" s="453">
        <f t="shared" si="319"/>
        <v>0</v>
      </c>
      <c r="Q1356" s="453">
        <f t="shared" si="328"/>
        <v>0</v>
      </c>
      <c r="R1356" s="453">
        <f t="shared" si="328"/>
        <v>0</v>
      </c>
      <c r="S1356" s="453">
        <f t="shared" si="328"/>
        <v>0</v>
      </c>
      <c r="T1356" s="453">
        <f t="shared" si="328"/>
        <v>0</v>
      </c>
      <c r="U1356" s="453">
        <f t="shared" si="328"/>
        <v>0</v>
      </c>
      <c r="V1356" s="453">
        <f t="shared" si="328"/>
        <v>0</v>
      </c>
      <c r="W1356" s="384">
        <f t="shared" si="329"/>
        <v>0</v>
      </c>
      <c r="X1356" s="565">
        <f>IF(D1356='A. Allgemeine Informationen'!$C$17,$M1356-Y1356,HLOOKUP('A. Allgemeine Informationen'!$C$17-1,$Z$1:$AF$2005,ROW(D1356),FALSE)-$Y1356)</f>
        <v>0</v>
      </c>
      <c r="Y1356" s="384">
        <f>HLOOKUP('A. Allgemeine Informationen'!$C$17,$Z$1:$AF$2005,ROW(D1356),FALSE)</f>
        <v>0</v>
      </c>
      <c r="Z1356" s="565">
        <f t="shared" si="320"/>
        <v>0</v>
      </c>
      <c r="AA1356" s="565">
        <f t="shared" si="321"/>
        <v>0</v>
      </c>
      <c r="AB1356" s="565">
        <f t="shared" si="322"/>
        <v>0</v>
      </c>
      <c r="AC1356" s="565">
        <f t="shared" si="323"/>
        <v>0</v>
      </c>
      <c r="AD1356" s="572">
        <f t="shared" si="324"/>
        <v>0</v>
      </c>
      <c r="AE1356" s="560">
        <f t="shared" si="325"/>
        <v>0</v>
      </c>
      <c r="AF1356" s="561">
        <f t="shared" si="326"/>
        <v>0</v>
      </c>
      <c r="AG1356" s="562"/>
    </row>
    <row r="1357" spans="2:33" s="418" customFormat="1" ht="15" customHeight="1" x14ac:dyDescent="0.2">
      <c r="B1357" s="554"/>
      <c r="C1357" s="382"/>
      <c r="D1357" s="383"/>
      <c r="E1357" s="381"/>
      <c r="F1357" s="1040"/>
      <c r="G1357" s="1038"/>
      <c r="H1357" s="1041"/>
      <c r="I1357" s="381"/>
      <c r="J1357" s="568">
        <f t="shared" si="318"/>
        <v>0</v>
      </c>
      <c r="K1357" s="381"/>
      <c r="L1357" s="381"/>
      <c r="M1357" s="568">
        <f t="shared" si="327"/>
        <v>0</v>
      </c>
      <c r="N1357" s="570">
        <f>IFERROR(VLOOKUP($C1357,Listen!$J$3:$L$39,2,0),0)</f>
        <v>0</v>
      </c>
      <c r="O1357" s="570">
        <f>IFERROR(VLOOKUP($C1357,Listen!$J$3:$L$39,3,0),0)</f>
        <v>0</v>
      </c>
      <c r="P1357" s="453">
        <f t="shared" si="319"/>
        <v>0</v>
      </c>
      <c r="Q1357" s="453">
        <f t="shared" si="328"/>
        <v>0</v>
      </c>
      <c r="R1357" s="453">
        <f t="shared" si="328"/>
        <v>0</v>
      </c>
      <c r="S1357" s="453">
        <f t="shared" si="328"/>
        <v>0</v>
      </c>
      <c r="T1357" s="453">
        <f t="shared" si="328"/>
        <v>0</v>
      </c>
      <c r="U1357" s="453">
        <f t="shared" si="328"/>
        <v>0</v>
      </c>
      <c r="V1357" s="453">
        <f t="shared" si="328"/>
        <v>0</v>
      </c>
      <c r="W1357" s="384">
        <f t="shared" si="329"/>
        <v>0</v>
      </c>
      <c r="X1357" s="565">
        <f>IF(D1357='A. Allgemeine Informationen'!$C$17,$M1357-Y1357,HLOOKUP('A. Allgemeine Informationen'!$C$17-1,$Z$1:$AF$2005,ROW(D1357),FALSE)-$Y1357)</f>
        <v>0</v>
      </c>
      <c r="Y1357" s="384">
        <f>HLOOKUP('A. Allgemeine Informationen'!$C$17,$Z$1:$AF$2005,ROW(D1357),FALSE)</f>
        <v>0</v>
      </c>
      <c r="Z1357" s="565">
        <f t="shared" si="320"/>
        <v>0</v>
      </c>
      <c r="AA1357" s="565">
        <f t="shared" si="321"/>
        <v>0</v>
      </c>
      <c r="AB1357" s="565">
        <f t="shared" si="322"/>
        <v>0</v>
      </c>
      <c r="AC1357" s="565">
        <f t="shared" si="323"/>
        <v>0</v>
      </c>
      <c r="AD1357" s="572">
        <f t="shared" si="324"/>
        <v>0</v>
      </c>
      <c r="AE1357" s="560">
        <f t="shared" si="325"/>
        <v>0</v>
      </c>
      <c r="AF1357" s="561">
        <f t="shared" si="326"/>
        <v>0</v>
      </c>
      <c r="AG1357" s="562"/>
    </row>
    <row r="1358" spans="2:33" s="418" customFormat="1" ht="15" customHeight="1" x14ac:dyDescent="0.2">
      <c r="B1358" s="554"/>
      <c r="C1358" s="382"/>
      <c r="D1358" s="383"/>
      <c r="E1358" s="381"/>
      <c r="F1358" s="1040"/>
      <c r="G1358" s="1038"/>
      <c r="H1358" s="1041"/>
      <c r="I1358" s="381"/>
      <c r="J1358" s="568">
        <f t="shared" si="318"/>
        <v>0</v>
      </c>
      <c r="K1358" s="381"/>
      <c r="L1358" s="381"/>
      <c r="M1358" s="568">
        <f t="shared" si="327"/>
        <v>0</v>
      </c>
      <c r="N1358" s="570">
        <f>IFERROR(VLOOKUP($C1358,Listen!$J$3:$L$39,2,0),0)</f>
        <v>0</v>
      </c>
      <c r="O1358" s="570">
        <f>IFERROR(VLOOKUP($C1358,Listen!$J$3:$L$39,3,0),0)</f>
        <v>0</v>
      </c>
      <c r="P1358" s="453">
        <f t="shared" si="319"/>
        <v>0</v>
      </c>
      <c r="Q1358" s="453">
        <f t="shared" si="328"/>
        <v>0</v>
      </c>
      <c r="R1358" s="453">
        <f t="shared" si="328"/>
        <v>0</v>
      </c>
      <c r="S1358" s="453">
        <f t="shared" si="328"/>
        <v>0</v>
      </c>
      <c r="T1358" s="453">
        <f t="shared" si="328"/>
        <v>0</v>
      </c>
      <c r="U1358" s="453">
        <f t="shared" si="328"/>
        <v>0</v>
      </c>
      <c r="V1358" s="453">
        <f t="shared" si="328"/>
        <v>0</v>
      </c>
      <c r="W1358" s="384">
        <f t="shared" si="329"/>
        <v>0</v>
      </c>
      <c r="X1358" s="565">
        <f>IF(D1358='A. Allgemeine Informationen'!$C$17,$M1358-Y1358,HLOOKUP('A. Allgemeine Informationen'!$C$17-1,$Z$1:$AF$2005,ROW(D1358),FALSE)-$Y1358)</f>
        <v>0</v>
      </c>
      <c r="Y1358" s="384">
        <f>HLOOKUP('A. Allgemeine Informationen'!$C$17,$Z$1:$AF$2005,ROW(D1358),FALSE)</f>
        <v>0</v>
      </c>
      <c r="Z1358" s="565">
        <f t="shared" si="320"/>
        <v>0</v>
      </c>
      <c r="AA1358" s="565">
        <f t="shared" si="321"/>
        <v>0</v>
      </c>
      <c r="AB1358" s="565">
        <f t="shared" si="322"/>
        <v>0</v>
      </c>
      <c r="AC1358" s="565">
        <f t="shared" si="323"/>
        <v>0</v>
      </c>
      <c r="AD1358" s="572">
        <f t="shared" si="324"/>
        <v>0</v>
      </c>
      <c r="AE1358" s="560">
        <f t="shared" si="325"/>
        <v>0</v>
      </c>
      <c r="AF1358" s="561">
        <f t="shared" si="326"/>
        <v>0</v>
      </c>
      <c r="AG1358" s="562"/>
    </row>
    <row r="1359" spans="2:33" s="418" customFormat="1" ht="15" customHeight="1" x14ac:dyDescent="0.2">
      <c r="B1359" s="554"/>
      <c r="C1359" s="382"/>
      <c r="D1359" s="383"/>
      <c r="E1359" s="381"/>
      <c r="F1359" s="1040"/>
      <c r="G1359" s="1038"/>
      <c r="H1359" s="1041"/>
      <c r="I1359" s="381"/>
      <c r="J1359" s="568">
        <f t="shared" si="318"/>
        <v>0</v>
      </c>
      <c r="K1359" s="381"/>
      <c r="L1359" s="381"/>
      <c r="M1359" s="568">
        <f t="shared" si="327"/>
        <v>0</v>
      </c>
      <c r="N1359" s="570">
        <f>IFERROR(VLOOKUP($C1359,Listen!$J$3:$L$39,2,0),0)</f>
        <v>0</v>
      </c>
      <c r="O1359" s="570">
        <f>IFERROR(VLOOKUP($C1359,Listen!$J$3:$L$39,3,0),0)</f>
        <v>0</v>
      </c>
      <c r="P1359" s="453">
        <f t="shared" si="319"/>
        <v>0</v>
      </c>
      <c r="Q1359" s="453">
        <f t="shared" si="328"/>
        <v>0</v>
      </c>
      <c r="R1359" s="453">
        <f t="shared" si="328"/>
        <v>0</v>
      </c>
      <c r="S1359" s="453">
        <f t="shared" si="328"/>
        <v>0</v>
      </c>
      <c r="T1359" s="453">
        <f t="shared" si="328"/>
        <v>0</v>
      </c>
      <c r="U1359" s="453">
        <f t="shared" si="328"/>
        <v>0</v>
      </c>
      <c r="V1359" s="453">
        <f t="shared" si="328"/>
        <v>0</v>
      </c>
      <c r="W1359" s="384">
        <f t="shared" si="329"/>
        <v>0</v>
      </c>
      <c r="X1359" s="565">
        <f>IF(D1359='A. Allgemeine Informationen'!$C$17,$M1359-Y1359,HLOOKUP('A. Allgemeine Informationen'!$C$17-1,$Z$1:$AF$2005,ROW(D1359),FALSE)-$Y1359)</f>
        <v>0</v>
      </c>
      <c r="Y1359" s="384">
        <f>HLOOKUP('A. Allgemeine Informationen'!$C$17,$Z$1:$AF$2005,ROW(D1359),FALSE)</f>
        <v>0</v>
      </c>
      <c r="Z1359" s="565">
        <f t="shared" si="320"/>
        <v>0</v>
      </c>
      <c r="AA1359" s="565">
        <f t="shared" si="321"/>
        <v>0</v>
      </c>
      <c r="AB1359" s="565">
        <f t="shared" si="322"/>
        <v>0</v>
      </c>
      <c r="AC1359" s="565">
        <f t="shared" si="323"/>
        <v>0</v>
      </c>
      <c r="AD1359" s="572">
        <f t="shared" si="324"/>
        <v>0</v>
      </c>
      <c r="AE1359" s="560">
        <f t="shared" si="325"/>
        <v>0</v>
      </c>
      <c r="AF1359" s="561">
        <f t="shared" si="326"/>
        <v>0</v>
      </c>
      <c r="AG1359" s="562"/>
    </row>
    <row r="1360" spans="2:33" s="418" customFormat="1" ht="15" customHeight="1" x14ac:dyDescent="0.2">
      <c r="B1360" s="554"/>
      <c r="C1360" s="382"/>
      <c r="D1360" s="383"/>
      <c r="E1360" s="381"/>
      <c r="F1360" s="1040"/>
      <c r="G1360" s="1038"/>
      <c r="H1360" s="1041"/>
      <c r="I1360" s="381"/>
      <c r="J1360" s="568">
        <f t="shared" si="318"/>
        <v>0</v>
      </c>
      <c r="K1360" s="381"/>
      <c r="L1360" s="381"/>
      <c r="M1360" s="568">
        <f t="shared" si="327"/>
        <v>0</v>
      </c>
      <c r="N1360" s="570">
        <f>IFERROR(VLOOKUP($C1360,Listen!$J$3:$L$39,2,0),0)</f>
        <v>0</v>
      </c>
      <c r="O1360" s="570">
        <f>IFERROR(VLOOKUP($C1360,Listen!$J$3:$L$39,3,0),0)</f>
        <v>0</v>
      </c>
      <c r="P1360" s="453">
        <f t="shared" si="319"/>
        <v>0</v>
      </c>
      <c r="Q1360" s="453">
        <f t="shared" si="328"/>
        <v>0</v>
      </c>
      <c r="R1360" s="453">
        <f t="shared" si="328"/>
        <v>0</v>
      </c>
      <c r="S1360" s="453">
        <f t="shared" si="328"/>
        <v>0</v>
      </c>
      <c r="T1360" s="453">
        <f t="shared" si="328"/>
        <v>0</v>
      </c>
      <c r="U1360" s="453">
        <f t="shared" si="328"/>
        <v>0</v>
      </c>
      <c r="V1360" s="453">
        <f t="shared" si="328"/>
        <v>0</v>
      </c>
      <c r="W1360" s="384">
        <f t="shared" si="329"/>
        <v>0</v>
      </c>
      <c r="X1360" s="565">
        <f>IF(D1360='A. Allgemeine Informationen'!$C$17,$M1360-Y1360,HLOOKUP('A. Allgemeine Informationen'!$C$17-1,$Z$1:$AF$2005,ROW(D1360),FALSE)-$Y1360)</f>
        <v>0</v>
      </c>
      <c r="Y1360" s="384">
        <f>HLOOKUP('A. Allgemeine Informationen'!$C$17,$Z$1:$AF$2005,ROW(D1360),FALSE)</f>
        <v>0</v>
      </c>
      <c r="Z1360" s="565">
        <f t="shared" si="320"/>
        <v>0</v>
      </c>
      <c r="AA1360" s="565">
        <f t="shared" si="321"/>
        <v>0</v>
      </c>
      <c r="AB1360" s="565">
        <f t="shared" si="322"/>
        <v>0</v>
      </c>
      <c r="AC1360" s="565">
        <f t="shared" si="323"/>
        <v>0</v>
      </c>
      <c r="AD1360" s="572">
        <f t="shared" si="324"/>
        <v>0</v>
      </c>
      <c r="AE1360" s="560">
        <f t="shared" si="325"/>
        <v>0</v>
      </c>
      <c r="AF1360" s="561">
        <f t="shared" si="326"/>
        <v>0</v>
      </c>
      <c r="AG1360" s="562"/>
    </row>
    <row r="1361" spans="2:33" s="418" customFormat="1" ht="15" customHeight="1" x14ac:dyDescent="0.2">
      <c r="B1361" s="554"/>
      <c r="C1361" s="382"/>
      <c r="D1361" s="383"/>
      <c r="E1361" s="381"/>
      <c r="F1361" s="1040"/>
      <c r="G1361" s="1038"/>
      <c r="H1361" s="1041"/>
      <c r="I1361" s="381"/>
      <c r="J1361" s="568">
        <f t="shared" si="318"/>
        <v>0</v>
      </c>
      <c r="K1361" s="381"/>
      <c r="L1361" s="381"/>
      <c r="M1361" s="568">
        <f t="shared" si="327"/>
        <v>0</v>
      </c>
      <c r="N1361" s="570">
        <f>IFERROR(VLOOKUP($C1361,Listen!$J$3:$L$39,2,0),0)</f>
        <v>0</v>
      </c>
      <c r="O1361" s="570">
        <f>IFERROR(VLOOKUP($C1361,Listen!$J$3:$L$39,3,0),0)</f>
        <v>0</v>
      </c>
      <c r="P1361" s="453">
        <f t="shared" si="319"/>
        <v>0</v>
      </c>
      <c r="Q1361" s="453">
        <f t="shared" si="328"/>
        <v>0</v>
      </c>
      <c r="R1361" s="453">
        <f t="shared" si="328"/>
        <v>0</v>
      </c>
      <c r="S1361" s="453">
        <f t="shared" si="328"/>
        <v>0</v>
      </c>
      <c r="T1361" s="453">
        <f t="shared" si="328"/>
        <v>0</v>
      </c>
      <c r="U1361" s="453">
        <f t="shared" si="328"/>
        <v>0</v>
      </c>
      <c r="V1361" s="453">
        <f t="shared" si="328"/>
        <v>0</v>
      </c>
      <c r="W1361" s="384">
        <f t="shared" si="329"/>
        <v>0</v>
      </c>
      <c r="X1361" s="565">
        <f>IF(D1361='A. Allgemeine Informationen'!$C$17,$M1361-Y1361,HLOOKUP('A. Allgemeine Informationen'!$C$17-1,$Z$1:$AF$2005,ROW(D1361),FALSE)-$Y1361)</f>
        <v>0</v>
      </c>
      <c r="Y1361" s="384">
        <f>HLOOKUP('A. Allgemeine Informationen'!$C$17,$Z$1:$AF$2005,ROW(D1361),FALSE)</f>
        <v>0</v>
      </c>
      <c r="Z1361" s="565">
        <f t="shared" si="320"/>
        <v>0</v>
      </c>
      <c r="AA1361" s="565">
        <f t="shared" si="321"/>
        <v>0</v>
      </c>
      <c r="AB1361" s="565">
        <f t="shared" si="322"/>
        <v>0</v>
      </c>
      <c r="AC1361" s="565">
        <f t="shared" si="323"/>
        <v>0</v>
      </c>
      <c r="AD1361" s="572">
        <f t="shared" si="324"/>
        <v>0</v>
      </c>
      <c r="AE1361" s="560">
        <f t="shared" si="325"/>
        <v>0</v>
      </c>
      <c r="AF1361" s="561">
        <f t="shared" si="326"/>
        <v>0</v>
      </c>
      <c r="AG1361" s="562"/>
    </row>
    <row r="1362" spans="2:33" s="418" customFormat="1" ht="15" customHeight="1" x14ac:dyDescent="0.2">
      <c r="B1362" s="554"/>
      <c r="C1362" s="382"/>
      <c r="D1362" s="383"/>
      <c r="E1362" s="381"/>
      <c r="F1362" s="1040"/>
      <c r="G1362" s="1038"/>
      <c r="H1362" s="1041"/>
      <c r="I1362" s="381"/>
      <c r="J1362" s="568">
        <f t="shared" si="318"/>
        <v>0</v>
      </c>
      <c r="K1362" s="381"/>
      <c r="L1362" s="381"/>
      <c r="M1362" s="568">
        <f t="shared" si="327"/>
        <v>0</v>
      </c>
      <c r="N1362" s="570">
        <f>IFERROR(VLOOKUP($C1362,Listen!$J$3:$L$39,2,0),0)</f>
        <v>0</v>
      </c>
      <c r="O1362" s="570">
        <f>IFERROR(VLOOKUP($C1362,Listen!$J$3:$L$39,3,0),0)</f>
        <v>0</v>
      </c>
      <c r="P1362" s="453">
        <f t="shared" si="319"/>
        <v>0</v>
      </c>
      <c r="Q1362" s="453">
        <f t="shared" si="328"/>
        <v>0</v>
      </c>
      <c r="R1362" s="453">
        <f t="shared" si="328"/>
        <v>0</v>
      </c>
      <c r="S1362" s="453">
        <f t="shared" si="328"/>
        <v>0</v>
      </c>
      <c r="T1362" s="453">
        <f t="shared" si="328"/>
        <v>0</v>
      </c>
      <c r="U1362" s="453">
        <f t="shared" si="328"/>
        <v>0</v>
      </c>
      <c r="V1362" s="453">
        <f t="shared" si="328"/>
        <v>0</v>
      </c>
      <c r="W1362" s="384">
        <f t="shared" si="329"/>
        <v>0</v>
      </c>
      <c r="X1362" s="565">
        <f>IF(D1362='A. Allgemeine Informationen'!$C$17,$M1362-Y1362,HLOOKUP('A. Allgemeine Informationen'!$C$17-1,$Z$1:$AF$2005,ROW(D1362),FALSE)-$Y1362)</f>
        <v>0</v>
      </c>
      <c r="Y1362" s="384">
        <f>HLOOKUP('A. Allgemeine Informationen'!$C$17,$Z$1:$AF$2005,ROW(D1362),FALSE)</f>
        <v>0</v>
      </c>
      <c r="Z1362" s="565">
        <f t="shared" si="320"/>
        <v>0</v>
      </c>
      <c r="AA1362" s="565">
        <f t="shared" si="321"/>
        <v>0</v>
      </c>
      <c r="AB1362" s="565">
        <f t="shared" si="322"/>
        <v>0</v>
      </c>
      <c r="AC1362" s="565">
        <f t="shared" si="323"/>
        <v>0</v>
      </c>
      <c r="AD1362" s="572">
        <f t="shared" si="324"/>
        <v>0</v>
      </c>
      <c r="AE1362" s="560">
        <f t="shared" si="325"/>
        <v>0</v>
      </c>
      <c r="AF1362" s="561">
        <f t="shared" si="326"/>
        <v>0</v>
      </c>
      <c r="AG1362" s="562"/>
    </row>
    <row r="1363" spans="2:33" s="418" customFormat="1" ht="15" customHeight="1" x14ac:dyDescent="0.2">
      <c r="B1363" s="554"/>
      <c r="C1363" s="382"/>
      <c r="D1363" s="383"/>
      <c r="E1363" s="381"/>
      <c r="F1363" s="1040"/>
      <c r="G1363" s="1038"/>
      <c r="H1363" s="1041"/>
      <c r="I1363" s="381"/>
      <c r="J1363" s="568">
        <f t="shared" si="318"/>
        <v>0</v>
      </c>
      <c r="K1363" s="381"/>
      <c r="L1363" s="381"/>
      <c r="M1363" s="568">
        <f t="shared" si="327"/>
        <v>0</v>
      </c>
      <c r="N1363" s="570">
        <f>IFERROR(VLOOKUP($C1363,Listen!$J$3:$L$39,2,0),0)</f>
        <v>0</v>
      </c>
      <c r="O1363" s="570">
        <f>IFERROR(VLOOKUP($C1363,Listen!$J$3:$L$39,3,0),0)</f>
        <v>0</v>
      </c>
      <c r="P1363" s="453">
        <f t="shared" si="319"/>
        <v>0</v>
      </c>
      <c r="Q1363" s="453">
        <f t="shared" si="328"/>
        <v>0</v>
      </c>
      <c r="R1363" s="453">
        <f t="shared" si="328"/>
        <v>0</v>
      </c>
      <c r="S1363" s="453">
        <f t="shared" si="328"/>
        <v>0</v>
      </c>
      <c r="T1363" s="453">
        <f t="shared" si="328"/>
        <v>0</v>
      </c>
      <c r="U1363" s="453">
        <f t="shared" si="328"/>
        <v>0</v>
      </c>
      <c r="V1363" s="453">
        <f t="shared" si="328"/>
        <v>0</v>
      </c>
      <c r="W1363" s="384">
        <f t="shared" si="329"/>
        <v>0</v>
      </c>
      <c r="X1363" s="565">
        <f>IF(D1363='A. Allgemeine Informationen'!$C$17,$M1363-Y1363,HLOOKUP('A. Allgemeine Informationen'!$C$17-1,$Z$1:$AF$2005,ROW(D1363),FALSE)-$Y1363)</f>
        <v>0</v>
      </c>
      <c r="Y1363" s="384">
        <f>HLOOKUP('A. Allgemeine Informationen'!$C$17,$Z$1:$AF$2005,ROW(D1363),FALSE)</f>
        <v>0</v>
      </c>
      <c r="Z1363" s="565">
        <f t="shared" si="320"/>
        <v>0</v>
      </c>
      <c r="AA1363" s="565">
        <f t="shared" si="321"/>
        <v>0</v>
      </c>
      <c r="AB1363" s="565">
        <f t="shared" si="322"/>
        <v>0</v>
      </c>
      <c r="AC1363" s="565">
        <f t="shared" si="323"/>
        <v>0</v>
      </c>
      <c r="AD1363" s="572">
        <f t="shared" si="324"/>
        <v>0</v>
      </c>
      <c r="AE1363" s="560">
        <f t="shared" si="325"/>
        <v>0</v>
      </c>
      <c r="AF1363" s="561">
        <f t="shared" si="326"/>
        <v>0</v>
      </c>
      <c r="AG1363" s="562"/>
    </row>
    <row r="1364" spans="2:33" s="418" customFormat="1" ht="15" customHeight="1" x14ac:dyDescent="0.2">
      <c r="B1364" s="554"/>
      <c r="C1364" s="382"/>
      <c r="D1364" s="383"/>
      <c r="E1364" s="381"/>
      <c r="F1364" s="1040"/>
      <c r="G1364" s="1038"/>
      <c r="H1364" s="1041"/>
      <c r="I1364" s="381"/>
      <c r="J1364" s="568">
        <f t="shared" si="318"/>
        <v>0</v>
      </c>
      <c r="K1364" s="381"/>
      <c r="L1364" s="381"/>
      <c r="M1364" s="568">
        <f t="shared" si="327"/>
        <v>0</v>
      </c>
      <c r="N1364" s="570">
        <f>IFERROR(VLOOKUP($C1364,Listen!$J$3:$L$39,2,0),0)</f>
        <v>0</v>
      </c>
      <c r="O1364" s="570">
        <f>IFERROR(VLOOKUP($C1364,Listen!$J$3:$L$39,3,0),0)</f>
        <v>0</v>
      </c>
      <c r="P1364" s="453">
        <f t="shared" si="319"/>
        <v>0</v>
      </c>
      <c r="Q1364" s="453">
        <f t="shared" si="328"/>
        <v>0</v>
      </c>
      <c r="R1364" s="453">
        <f t="shared" si="328"/>
        <v>0</v>
      </c>
      <c r="S1364" s="453">
        <f t="shared" si="328"/>
        <v>0</v>
      </c>
      <c r="T1364" s="453">
        <f t="shared" si="328"/>
        <v>0</v>
      </c>
      <c r="U1364" s="453">
        <f t="shared" si="328"/>
        <v>0</v>
      </c>
      <c r="V1364" s="453">
        <f t="shared" si="328"/>
        <v>0</v>
      </c>
      <c r="W1364" s="384">
        <f t="shared" si="329"/>
        <v>0</v>
      </c>
      <c r="X1364" s="565">
        <f>IF(D1364='A. Allgemeine Informationen'!$C$17,$M1364-Y1364,HLOOKUP('A. Allgemeine Informationen'!$C$17-1,$Z$1:$AF$2005,ROW(D1364),FALSE)-$Y1364)</f>
        <v>0</v>
      </c>
      <c r="Y1364" s="384">
        <f>HLOOKUP('A. Allgemeine Informationen'!$C$17,$Z$1:$AF$2005,ROW(D1364),FALSE)</f>
        <v>0</v>
      </c>
      <c r="Z1364" s="565">
        <f t="shared" si="320"/>
        <v>0</v>
      </c>
      <c r="AA1364" s="565">
        <f t="shared" si="321"/>
        <v>0</v>
      </c>
      <c r="AB1364" s="565">
        <f t="shared" si="322"/>
        <v>0</v>
      </c>
      <c r="AC1364" s="565">
        <f t="shared" si="323"/>
        <v>0</v>
      </c>
      <c r="AD1364" s="572">
        <f t="shared" si="324"/>
        <v>0</v>
      </c>
      <c r="AE1364" s="560">
        <f t="shared" si="325"/>
        <v>0</v>
      </c>
      <c r="AF1364" s="561">
        <f t="shared" si="326"/>
        <v>0</v>
      </c>
      <c r="AG1364" s="562"/>
    </row>
    <row r="1365" spans="2:33" s="418" customFormat="1" ht="15" customHeight="1" x14ac:dyDescent="0.2">
      <c r="B1365" s="554"/>
      <c r="C1365" s="382"/>
      <c r="D1365" s="383"/>
      <c r="E1365" s="381"/>
      <c r="F1365" s="1040"/>
      <c r="G1365" s="1038"/>
      <c r="H1365" s="1041"/>
      <c r="I1365" s="381"/>
      <c r="J1365" s="568">
        <f t="shared" si="318"/>
        <v>0</v>
      </c>
      <c r="K1365" s="381"/>
      <c r="L1365" s="381"/>
      <c r="M1365" s="568">
        <f t="shared" si="327"/>
        <v>0</v>
      </c>
      <c r="N1365" s="570">
        <f>IFERROR(VLOOKUP($C1365,Listen!$J$3:$L$39,2,0),0)</f>
        <v>0</v>
      </c>
      <c r="O1365" s="570">
        <f>IFERROR(VLOOKUP($C1365,Listen!$J$3:$L$39,3,0),0)</f>
        <v>0</v>
      </c>
      <c r="P1365" s="453">
        <f t="shared" si="319"/>
        <v>0</v>
      </c>
      <c r="Q1365" s="453">
        <f t="shared" si="328"/>
        <v>0</v>
      </c>
      <c r="R1365" s="453">
        <f t="shared" si="328"/>
        <v>0</v>
      </c>
      <c r="S1365" s="453">
        <f t="shared" si="328"/>
        <v>0</v>
      </c>
      <c r="T1365" s="453">
        <f t="shared" si="328"/>
        <v>0</v>
      </c>
      <c r="U1365" s="453">
        <f t="shared" si="328"/>
        <v>0</v>
      </c>
      <c r="V1365" s="453">
        <f t="shared" si="328"/>
        <v>0</v>
      </c>
      <c r="W1365" s="384">
        <f t="shared" si="329"/>
        <v>0</v>
      </c>
      <c r="X1365" s="565">
        <f>IF(D1365='A. Allgemeine Informationen'!$C$17,$M1365-Y1365,HLOOKUP('A. Allgemeine Informationen'!$C$17-1,$Z$1:$AF$2005,ROW(D1365),FALSE)-$Y1365)</f>
        <v>0</v>
      </c>
      <c r="Y1365" s="384">
        <f>HLOOKUP('A. Allgemeine Informationen'!$C$17,$Z$1:$AF$2005,ROW(D1365),FALSE)</f>
        <v>0</v>
      </c>
      <c r="Z1365" s="565">
        <f t="shared" si="320"/>
        <v>0</v>
      </c>
      <c r="AA1365" s="565">
        <f t="shared" si="321"/>
        <v>0</v>
      </c>
      <c r="AB1365" s="565">
        <f t="shared" si="322"/>
        <v>0</v>
      </c>
      <c r="AC1365" s="565">
        <f t="shared" si="323"/>
        <v>0</v>
      </c>
      <c r="AD1365" s="572">
        <f t="shared" si="324"/>
        <v>0</v>
      </c>
      <c r="AE1365" s="560">
        <f t="shared" si="325"/>
        <v>0</v>
      </c>
      <c r="AF1365" s="561">
        <f t="shared" si="326"/>
        <v>0</v>
      </c>
      <c r="AG1365" s="562"/>
    </row>
    <row r="1366" spans="2:33" s="418" customFormat="1" ht="15" customHeight="1" x14ac:dyDescent="0.2">
      <c r="B1366" s="554"/>
      <c r="C1366" s="382"/>
      <c r="D1366" s="383"/>
      <c r="E1366" s="381"/>
      <c r="F1366" s="1040"/>
      <c r="G1366" s="1038"/>
      <c r="H1366" s="1041"/>
      <c r="I1366" s="381"/>
      <c r="J1366" s="568">
        <f t="shared" si="318"/>
        <v>0</v>
      </c>
      <c r="K1366" s="381"/>
      <c r="L1366" s="381"/>
      <c r="M1366" s="568">
        <f t="shared" si="327"/>
        <v>0</v>
      </c>
      <c r="N1366" s="570">
        <f>IFERROR(VLOOKUP($C1366,Listen!$J$3:$L$39,2,0),0)</f>
        <v>0</v>
      </c>
      <c r="O1366" s="570">
        <f>IFERROR(VLOOKUP($C1366,Listen!$J$3:$L$39,3,0),0)</f>
        <v>0</v>
      </c>
      <c r="P1366" s="453">
        <f t="shared" si="319"/>
        <v>0</v>
      </c>
      <c r="Q1366" s="453">
        <f t="shared" si="328"/>
        <v>0</v>
      </c>
      <c r="R1366" s="453">
        <f t="shared" si="328"/>
        <v>0</v>
      </c>
      <c r="S1366" s="453">
        <f t="shared" si="328"/>
        <v>0</v>
      </c>
      <c r="T1366" s="453">
        <f t="shared" si="328"/>
        <v>0</v>
      </c>
      <c r="U1366" s="453">
        <f t="shared" si="328"/>
        <v>0</v>
      </c>
      <c r="V1366" s="453">
        <f t="shared" si="328"/>
        <v>0</v>
      </c>
      <c r="W1366" s="384">
        <f t="shared" si="329"/>
        <v>0</v>
      </c>
      <c r="X1366" s="565">
        <f>IF(D1366='A. Allgemeine Informationen'!$C$17,$M1366-Y1366,HLOOKUP('A. Allgemeine Informationen'!$C$17-1,$Z$1:$AF$2005,ROW(D1366),FALSE)-$Y1366)</f>
        <v>0</v>
      </c>
      <c r="Y1366" s="384">
        <f>HLOOKUP('A. Allgemeine Informationen'!$C$17,$Z$1:$AF$2005,ROW(D1366),FALSE)</f>
        <v>0</v>
      </c>
      <c r="Z1366" s="565">
        <f t="shared" si="320"/>
        <v>0</v>
      </c>
      <c r="AA1366" s="565">
        <f t="shared" si="321"/>
        <v>0</v>
      </c>
      <c r="AB1366" s="565">
        <f t="shared" si="322"/>
        <v>0</v>
      </c>
      <c r="AC1366" s="565">
        <f t="shared" si="323"/>
        <v>0</v>
      </c>
      <c r="AD1366" s="572">
        <f t="shared" si="324"/>
        <v>0</v>
      </c>
      <c r="AE1366" s="560">
        <f t="shared" si="325"/>
        <v>0</v>
      </c>
      <c r="AF1366" s="561">
        <f t="shared" si="326"/>
        <v>0</v>
      </c>
      <c r="AG1366" s="562"/>
    </row>
    <row r="1367" spans="2:33" s="418" customFormat="1" ht="15" customHeight="1" x14ac:dyDescent="0.2">
      <c r="B1367" s="554"/>
      <c r="C1367" s="382"/>
      <c r="D1367" s="383"/>
      <c r="E1367" s="381"/>
      <c r="F1367" s="1040"/>
      <c r="G1367" s="1038"/>
      <c r="H1367" s="1041"/>
      <c r="I1367" s="381"/>
      <c r="J1367" s="568">
        <f t="shared" si="318"/>
        <v>0</v>
      </c>
      <c r="K1367" s="381"/>
      <c r="L1367" s="381"/>
      <c r="M1367" s="568">
        <f t="shared" si="327"/>
        <v>0</v>
      </c>
      <c r="N1367" s="570">
        <f>IFERROR(VLOOKUP($C1367,Listen!$J$3:$L$39,2,0),0)</f>
        <v>0</v>
      </c>
      <c r="O1367" s="570">
        <f>IFERROR(VLOOKUP($C1367,Listen!$J$3:$L$39,3,0),0)</f>
        <v>0</v>
      </c>
      <c r="P1367" s="453">
        <f t="shared" si="319"/>
        <v>0</v>
      </c>
      <c r="Q1367" s="453">
        <f t="shared" ref="Q1367:V1382" si="330">P1367</f>
        <v>0</v>
      </c>
      <c r="R1367" s="453">
        <f t="shared" si="330"/>
        <v>0</v>
      </c>
      <c r="S1367" s="453">
        <f t="shared" si="330"/>
        <v>0</v>
      </c>
      <c r="T1367" s="453">
        <f t="shared" si="330"/>
        <v>0</v>
      </c>
      <c r="U1367" s="453">
        <f t="shared" si="330"/>
        <v>0</v>
      </c>
      <c r="V1367" s="453">
        <f t="shared" si="330"/>
        <v>0</v>
      </c>
      <c r="W1367" s="384">
        <f t="shared" si="329"/>
        <v>0</v>
      </c>
      <c r="X1367" s="565">
        <f>IF(D1367='A. Allgemeine Informationen'!$C$17,$M1367-Y1367,HLOOKUP('A. Allgemeine Informationen'!$C$17-1,$Z$1:$AF$2005,ROW(D1367),FALSE)-$Y1367)</f>
        <v>0</v>
      </c>
      <c r="Y1367" s="384">
        <f>HLOOKUP('A. Allgemeine Informationen'!$C$17,$Z$1:$AF$2005,ROW(D1367),FALSE)</f>
        <v>0</v>
      </c>
      <c r="Z1367" s="565">
        <f t="shared" si="320"/>
        <v>0</v>
      </c>
      <c r="AA1367" s="565">
        <f t="shared" si="321"/>
        <v>0</v>
      </c>
      <c r="AB1367" s="565">
        <f t="shared" si="322"/>
        <v>0</v>
      </c>
      <c r="AC1367" s="565">
        <f t="shared" si="323"/>
        <v>0</v>
      </c>
      <c r="AD1367" s="572">
        <f t="shared" si="324"/>
        <v>0</v>
      </c>
      <c r="AE1367" s="560">
        <f t="shared" si="325"/>
        <v>0</v>
      </c>
      <c r="AF1367" s="561">
        <f t="shared" si="326"/>
        <v>0</v>
      </c>
      <c r="AG1367" s="562"/>
    </row>
    <row r="1368" spans="2:33" s="418" customFormat="1" ht="15" customHeight="1" x14ac:dyDescent="0.2">
      <c r="B1368" s="554"/>
      <c r="C1368" s="382"/>
      <c r="D1368" s="383"/>
      <c r="E1368" s="381"/>
      <c r="F1368" s="1040"/>
      <c r="G1368" s="1038"/>
      <c r="H1368" s="1041"/>
      <c r="I1368" s="381"/>
      <c r="J1368" s="568">
        <f t="shared" si="318"/>
        <v>0</v>
      </c>
      <c r="K1368" s="381"/>
      <c r="L1368" s="381"/>
      <c r="M1368" s="568">
        <f t="shared" si="327"/>
        <v>0</v>
      </c>
      <c r="N1368" s="570">
        <f>IFERROR(VLOOKUP($C1368,Listen!$J$3:$L$39,2,0),0)</f>
        <v>0</v>
      </c>
      <c r="O1368" s="570">
        <f>IFERROR(VLOOKUP($C1368,Listen!$J$3:$L$39,3,0),0)</f>
        <v>0</v>
      </c>
      <c r="P1368" s="453">
        <f t="shared" si="319"/>
        <v>0</v>
      </c>
      <c r="Q1368" s="453">
        <f t="shared" si="330"/>
        <v>0</v>
      </c>
      <c r="R1368" s="453">
        <f t="shared" si="330"/>
        <v>0</v>
      </c>
      <c r="S1368" s="453">
        <f t="shared" si="330"/>
        <v>0</v>
      </c>
      <c r="T1368" s="453">
        <f t="shared" si="330"/>
        <v>0</v>
      </c>
      <c r="U1368" s="453">
        <f t="shared" si="330"/>
        <v>0</v>
      </c>
      <c r="V1368" s="453">
        <f t="shared" si="330"/>
        <v>0</v>
      </c>
      <c r="W1368" s="384">
        <f t="shared" si="329"/>
        <v>0</v>
      </c>
      <c r="X1368" s="565">
        <f>IF(D1368='A. Allgemeine Informationen'!$C$17,$M1368-Y1368,HLOOKUP('A. Allgemeine Informationen'!$C$17-1,$Z$1:$AF$2005,ROW(D1368),FALSE)-$Y1368)</f>
        <v>0</v>
      </c>
      <c r="Y1368" s="384">
        <f>HLOOKUP('A. Allgemeine Informationen'!$C$17,$Z$1:$AF$2005,ROW(D1368),FALSE)</f>
        <v>0</v>
      </c>
      <c r="Z1368" s="565">
        <f t="shared" si="320"/>
        <v>0</v>
      </c>
      <c r="AA1368" s="565">
        <f t="shared" si="321"/>
        <v>0</v>
      </c>
      <c r="AB1368" s="565">
        <f t="shared" si="322"/>
        <v>0</v>
      </c>
      <c r="AC1368" s="565">
        <f t="shared" si="323"/>
        <v>0</v>
      </c>
      <c r="AD1368" s="572">
        <f t="shared" si="324"/>
        <v>0</v>
      </c>
      <c r="AE1368" s="560">
        <f t="shared" si="325"/>
        <v>0</v>
      </c>
      <c r="AF1368" s="561">
        <f t="shared" si="326"/>
        <v>0</v>
      </c>
      <c r="AG1368" s="562"/>
    </row>
    <row r="1369" spans="2:33" s="418" customFormat="1" ht="15" customHeight="1" x14ac:dyDescent="0.2">
      <c r="B1369" s="554"/>
      <c r="C1369" s="382"/>
      <c r="D1369" s="383"/>
      <c r="E1369" s="381"/>
      <c r="F1369" s="1040"/>
      <c r="G1369" s="1038"/>
      <c r="H1369" s="1041"/>
      <c r="I1369" s="381"/>
      <c r="J1369" s="568">
        <f t="shared" si="318"/>
        <v>0</v>
      </c>
      <c r="K1369" s="381"/>
      <c r="L1369" s="381"/>
      <c r="M1369" s="568">
        <f t="shared" si="327"/>
        <v>0</v>
      </c>
      <c r="N1369" s="570">
        <f>IFERROR(VLOOKUP($C1369,Listen!$J$3:$L$39,2,0),0)</f>
        <v>0</v>
      </c>
      <c r="O1369" s="570">
        <f>IFERROR(VLOOKUP($C1369,Listen!$J$3:$L$39,3,0),0)</f>
        <v>0</v>
      </c>
      <c r="P1369" s="453">
        <f t="shared" si="319"/>
        <v>0</v>
      </c>
      <c r="Q1369" s="453">
        <f t="shared" si="330"/>
        <v>0</v>
      </c>
      <c r="R1369" s="453">
        <f t="shared" si="330"/>
        <v>0</v>
      </c>
      <c r="S1369" s="453">
        <f t="shared" si="330"/>
        <v>0</v>
      </c>
      <c r="T1369" s="453">
        <f t="shared" si="330"/>
        <v>0</v>
      </c>
      <c r="U1369" s="453">
        <f t="shared" si="330"/>
        <v>0</v>
      </c>
      <c r="V1369" s="453">
        <f t="shared" si="330"/>
        <v>0</v>
      </c>
      <c r="W1369" s="384">
        <f t="shared" si="329"/>
        <v>0</v>
      </c>
      <c r="X1369" s="565">
        <f>IF(D1369='A. Allgemeine Informationen'!$C$17,$M1369-Y1369,HLOOKUP('A. Allgemeine Informationen'!$C$17-1,$Z$1:$AF$2005,ROW(D1369),FALSE)-$Y1369)</f>
        <v>0</v>
      </c>
      <c r="Y1369" s="384">
        <f>HLOOKUP('A. Allgemeine Informationen'!$C$17,$Z$1:$AF$2005,ROW(D1369),FALSE)</f>
        <v>0</v>
      </c>
      <c r="Z1369" s="565">
        <f t="shared" si="320"/>
        <v>0</v>
      </c>
      <c r="AA1369" s="565">
        <f t="shared" si="321"/>
        <v>0</v>
      </c>
      <c r="AB1369" s="565">
        <f t="shared" si="322"/>
        <v>0</v>
      </c>
      <c r="AC1369" s="565">
        <f t="shared" si="323"/>
        <v>0</v>
      </c>
      <c r="AD1369" s="572">
        <f t="shared" si="324"/>
        <v>0</v>
      </c>
      <c r="AE1369" s="560">
        <f t="shared" si="325"/>
        <v>0</v>
      </c>
      <c r="AF1369" s="561">
        <f t="shared" si="326"/>
        <v>0</v>
      </c>
      <c r="AG1369" s="562"/>
    </row>
    <row r="1370" spans="2:33" s="418" customFormat="1" ht="15" customHeight="1" x14ac:dyDescent="0.2">
      <c r="B1370" s="554"/>
      <c r="C1370" s="382"/>
      <c r="D1370" s="383"/>
      <c r="E1370" s="381"/>
      <c r="F1370" s="1040"/>
      <c r="G1370" s="1038"/>
      <c r="H1370" s="1041"/>
      <c r="I1370" s="381"/>
      <c r="J1370" s="568">
        <f t="shared" si="318"/>
        <v>0</v>
      </c>
      <c r="K1370" s="381"/>
      <c r="L1370" s="381"/>
      <c r="M1370" s="568">
        <f t="shared" si="327"/>
        <v>0</v>
      </c>
      <c r="N1370" s="570">
        <f>IFERROR(VLOOKUP($C1370,Listen!$J$3:$L$39,2,0),0)</f>
        <v>0</v>
      </c>
      <c r="O1370" s="570">
        <f>IFERROR(VLOOKUP($C1370,Listen!$J$3:$L$39,3,0),0)</f>
        <v>0</v>
      </c>
      <c r="P1370" s="453">
        <f t="shared" si="319"/>
        <v>0</v>
      </c>
      <c r="Q1370" s="453">
        <f t="shared" si="330"/>
        <v>0</v>
      </c>
      <c r="R1370" s="453">
        <f t="shared" si="330"/>
        <v>0</v>
      </c>
      <c r="S1370" s="453">
        <f t="shared" si="330"/>
        <v>0</v>
      </c>
      <c r="T1370" s="453">
        <f t="shared" si="330"/>
        <v>0</v>
      </c>
      <c r="U1370" s="453">
        <f t="shared" si="330"/>
        <v>0</v>
      </c>
      <c r="V1370" s="453">
        <f t="shared" si="330"/>
        <v>0</v>
      </c>
      <c r="W1370" s="384">
        <f t="shared" si="329"/>
        <v>0</v>
      </c>
      <c r="X1370" s="565">
        <f>IF(D1370='A. Allgemeine Informationen'!$C$17,$M1370-Y1370,HLOOKUP('A. Allgemeine Informationen'!$C$17-1,$Z$1:$AF$2005,ROW(D1370),FALSE)-$Y1370)</f>
        <v>0</v>
      </c>
      <c r="Y1370" s="384">
        <f>HLOOKUP('A. Allgemeine Informationen'!$C$17,$Z$1:$AF$2005,ROW(D1370),FALSE)</f>
        <v>0</v>
      </c>
      <c r="Z1370" s="565">
        <f t="shared" si="320"/>
        <v>0</v>
      </c>
      <c r="AA1370" s="565">
        <f t="shared" si="321"/>
        <v>0</v>
      </c>
      <c r="AB1370" s="565">
        <f t="shared" si="322"/>
        <v>0</v>
      </c>
      <c r="AC1370" s="565">
        <f t="shared" si="323"/>
        <v>0</v>
      </c>
      <c r="AD1370" s="572">
        <f t="shared" si="324"/>
        <v>0</v>
      </c>
      <c r="AE1370" s="560">
        <f t="shared" si="325"/>
        <v>0</v>
      </c>
      <c r="AF1370" s="561">
        <f t="shared" si="326"/>
        <v>0</v>
      </c>
      <c r="AG1370" s="562"/>
    </row>
    <row r="1371" spans="2:33" s="418" customFormat="1" ht="15" customHeight="1" x14ac:dyDescent="0.2">
      <c r="B1371" s="554"/>
      <c r="C1371" s="382"/>
      <c r="D1371" s="383"/>
      <c r="E1371" s="381"/>
      <c r="F1371" s="1040"/>
      <c r="G1371" s="1038"/>
      <c r="H1371" s="1041"/>
      <c r="I1371" s="381"/>
      <c r="J1371" s="568">
        <f t="shared" si="318"/>
        <v>0</v>
      </c>
      <c r="K1371" s="381"/>
      <c r="L1371" s="381"/>
      <c r="M1371" s="568">
        <f t="shared" si="327"/>
        <v>0</v>
      </c>
      <c r="N1371" s="570">
        <f>IFERROR(VLOOKUP($C1371,Listen!$J$3:$L$39,2,0),0)</f>
        <v>0</v>
      </c>
      <c r="O1371" s="570">
        <f>IFERROR(VLOOKUP($C1371,Listen!$J$3:$L$39,3,0),0)</f>
        <v>0</v>
      </c>
      <c r="P1371" s="453">
        <f t="shared" si="319"/>
        <v>0</v>
      </c>
      <c r="Q1371" s="453">
        <f t="shared" si="330"/>
        <v>0</v>
      </c>
      <c r="R1371" s="453">
        <f t="shared" si="330"/>
        <v>0</v>
      </c>
      <c r="S1371" s="453">
        <f t="shared" si="330"/>
        <v>0</v>
      </c>
      <c r="T1371" s="453">
        <f t="shared" si="330"/>
        <v>0</v>
      </c>
      <c r="U1371" s="453">
        <f t="shared" si="330"/>
        <v>0</v>
      </c>
      <c r="V1371" s="453">
        <f t="shared" si="330"/>
        <v>0</v>
      </c>
      <c r="W1371" s="384">
        <f t="shared" si="329"/>
        <v>0</v>
      </c>
      <c r="X1371" s="565">
        <f>IF(D1371='A. Allgemeine Informationen'!$C$17,$M1371-Y1371,HLOOKUP('A. Allgemeine Informationen'!$C$17-1,$Z$1:$AF$2005,ROW(D1371),FALSE)-$Y1371)</f>
        <v>0</v>
      </c>
      <c r="Y1371" s="384">
        <f>HLOOKUP('A. Allgemeine Informationen'!$C$17,$Z$1:$AF$2005,ROW(D1371),FALSE)</f>
        <v>0</v>
      </c>
      <c r="Z1371" s="565">
        <f t="shared" si="320"/>
        <v>0</v>
      </c>
      <c r="AA1371" s="565">
        <f t="shared" si="321"/>
        <v>0</v>
      </c>
      <c r="AB1371" s="565">
        <f t="shared" si="322"/>
        <v>0</v>
      </c>
      <c r="AC1371" s="565">
        <f t="shared" si="323"/>
        <v>0</v>
      </c>
      <c r="AD1371" s="572">
        <f t="shared" si="324"/>
        <v>0</v>
      </c>
      <c r="AE1371" s="560">
        <f t="shared" si="325"/>
        <v>0</v>
      </c>
      <c r="AF1371" s="561">
        <f t="shared" si="326"/>
        <v>0</v>
      </c>
      <c r="AG1371" s="562"/>
    </row>
    <row r="1372" spans="2:33" s="418" customFormat="1" ht="15" customHeight="1" x14ac:dyDescent="0.2">
      <c r="B1372" s="554"/>
      <c r="C1372" s="382"/>
      <c r="D1372" s="383"/>
      <c r="E1372" s="381"/>
      <c r="F1372" s="1040"/>
      <c r="G1372" s="1038"/>
      <c r="H1372" s="1041"/>
      <c r="I1372" s="381"/>
      <c r="J1372" s="568">
        <f t="shared" si="318"/>
        <v>0</v>
      </c>
      <c r="K1372" s="381"/>
      <c r="L1372" s="381"/>
      <c r="M1372" s="568">
        <f t="shared" si="327"/>
        <v>0</v>
      </c>
      <c r="N1372" s="570">
        <f>IFERROR(VLOOKUP($C1372,Listen!$J$3:$L$39,2,0),0)</f>
        <v>0</v>
      </c>
      <c r="O1372" s="570">
        <f>IFERROR(VLOOKUP($C1372,Listen!$J$3:$L$39,3,0),0)</f>
        <v>0</v>
      </c>
      <c r="P1372" s="453">
        <f t="shared" si="319"/>
        <v>0</v>
      </c>
      <c r="Q1372" s="453">
        <f t="shared" si="330"/>
        <v>0</v>
      </c>
      <c r="R1372" s="453">
        <f t="shared" si="330"/>
        <v>0</v>
      </c>
      <c r="S1372" s="453">
        <f t="shared" si="330"/>
        <v>0</v>
      </c>
      <c r="T1372" s="453">
        <f t="shared" si="330"/>
        <v>0</v>
      </c>
      <c r="U1372" s="453">
        <f t="shared" si="330"/>
        <v>0</v>
      </c>
      <c r="V1372" s="453">
        <f t="shared" si="330"/>
        <v>0</v>
      </c>
      <c r="W1372" s="384">
        <f t="shared" si="329"/>
        <v>0</v>
      </c>
      <c r="X1372" s="565">
        <f>IF(D1372='A. Allgemeine Informationen'!$C$17,$M1372-Y1372,HLOOKUP('A. Allgemeine Informationen'!$C$17-1,$Z$1:$AF$2005,ROW(D1372),FALSE)-$Y1372)</f>
        <v>0</v>
      </c>
      <c r="Y1372" s="384">
        <f>HLOOKUP('A. Allgemeine Informationen'!$C$17,$Z$1:$AF$2005,ROW(D1372),FALSE)</f>
        <v>0</v>
      </c>
      <c r="Z1372" s="565">
        <f t="shared" si="320"/>
        <v>0</v>
      </c>
      <c r="AA1372" s="565">
        <f t="shared" si="321"/>
        <v>0</v>
      </c>
      <c r="AB1372" s="565">
        <f t="shared" si="322"/>
        <v>0</v>
      </c>
      <c r="AC1372" s="565">
        <f t="shared" si="323"/>
        <v>0</v>
      </c>
      <c r="AD1372" s="572">
        <f t="shared" si="324"/>
        <v>0</v>
      </c>
      <c r="AE1372" s="560">
        <f t="shared" si="325"/>
        <v>0</v>
      </c>
      <c r="AF1372" s="561">
        <f t="shared" si="326"/>
        <v>0</v>
      </c>
      <c r="AG1372" s="562"/>
    </row>
    <row r="1373" spans="2:33" s="418" customFormat="1" ht="15" customHeight="1" x14ac:dyDescent="0.2">
      <c r="B1373" s="554"/>
      <c r="C1373" s="382"/>
      <c r="D1373" s="383"/>
      <c r="E1373" s="381"/>
      <c r="F1373" s="1040"/>
      <c r="G1373" s="1038"/>
      <c r="H1373" s="1041"/>
      <c r="I1373" s="381"/>
      <c r="J1373" s="568">
        <f t="shared" si="318"/>
        <v>0</v>
      </c>
      <c r="K1373" s="381"/>
      <c r="L1373" s="381"/>
      <c r="M1373" s="568">
        <f t="shared" si="327"/>
        <v>0</v>
      </c>
      <c r="N1373" s="570">
        <f>IFERROR(VLOOKUP($C1373,Listen!$J$3:$L$39,2,0),0)</f>
        <v>0</v>
      </c>
      <c r="O1373" s="570">
        <f>IFERROR(VLOOKUP($C1373,Listen!$J$3:$L$39,3,0),0)</f>
        <v>0</v>
      </c>
      <c r="P1373" s="453">
        <f t="shared" si="319"/>
        <v>0</v>
      </c>
      <c r="Q1373" s="453">
        <f t="shared" si="330"/>
        <v>0</v>
      </c>
      <c r="R1373" s="453">
        <f t="shared" si="330"/>
        <v>0</v>
      </c>
      <c r="S1373" s="453">
        <f t="shared" si="330"/>
        <v>0</v>
      </c>
      <c r="T1373" s="453">
        <f t="shared" si="330"/>
        <v>0</v>
      </c>
      <c r="U1373" s="453">
        <f t="shared" si="330"/>
        <v>0</v>
      </c>
      <c r="V1373" s="453">
        <f t="shared" si="330"/>
        <v>0</v>
      </c>
      <c r="W1373" s="384">
        <f t="shared" si="329"/>
        <v>0</v>
      </c>
      <c r="X1373" s="565">
        <f>IF(D1373='A. Allgemeine Informationen'!$C$17,$M1373-Y1373,HLOOKUP('A. Allgemeine Informationen'!$C$17-1,$Z$1:$AF$2005,ROW(D1373),FALSE)-$Y1373)</f>
        <v>0</v>
      </c>
      <c r="Y1373" s="384">
        <f>HLOOKUP('A. Allgemeine Informationen'!$C$17,$Z$1:$AF$2005,ROW(D1373),FALSE)</f>
        <v>0</v>
      </c>
      <c r="Z1373" s="565">
        <f t="shared" si="320"/>
        <v>0</v>
      </c>
      <c r="AA1373" s="565">
        <f t="shared" si="321"/>
        <v>0</v>
      </c>
      <c r="AB1373" s="565">
        <f t="shared" si="322"/>
        <v>0</v>
      </c>
      <c r="AC1373" s="565">
        <f t="shared" si="323"/>
        <v>0</v>
      </c>
      <c r="AD1373" s="572">
        <f t="shared" si="324"/>
        <v>0</v>
      </c>
      <c r="AE1373" s="560">
        <f t="shared" si="325"/>
        <v>0</v>
      </c>
      <c r="AF1373" s="561">
        <f t="shared" si="326"/>
        <v>0</v>
      </c>
      <c r="AG1373" s="562"/>
    </row>
    <row r="1374" spans="2:33" s="418" customFormat="1" ht="15" customHeight="1" x14ac:dyDescent="0.2">
      <c r="B1374" s="554"/>
      <c r="C1374" s="382"/>
      <c r="D1374" s="383"/>
      <c r="E1374" s="381"/>
      <c r="F1374" s="1040"/>
      <c r="G1374" s="1038"/>
      <c r="H1374" s="1041"/>
      <c r="I1374" s="381"/>
      <c r="J1374" s="568">
        <f t="shared" si="318"/>
        <v>0</v>
      </c>
      <c r="K1374" s="381"/>
      <c r="L1374" s="381"/>
      <c r="M1374" s="568">
        <f t="shared" si="327"/>
        <v>0</v>
      </c>
      <c r="N1374" s="570">
        <f>IFERROR(VLOOKUP($C1374,Listen!$J$3:$L$39,2,0),0)</f>
        <v>0</v>
      </c>
      <c r="O1374" s="570">
        <f>IFERROR(VLOOKUP($C1374,Listen!$J$3:$L$39,3,0),0)</f>
        <v>0</v>
      </c>
      <c r="P1374" s="453">
        <f t="shared" si="319"/>
        <v>0</v>
      </c>
      <c r="Q1374" s="453">
        <f t="shared" si="330"/>
        <v>0</v>
      </c>
      <c r="R1374" s="453">
        <f t="shared" si="330"/>
        <v>0</v>
      </c>
      <c r="S1374" s="453">
        <f t="shared" si="330"/>
        <v>0</v>
      </c>
      <c r="T1374" s="453">
        <f t="shared" si="330"/>
        <v>0</v>
      </c>
      <c r="U1374" s="453">
        <f t="shared" si="330"/>
        <v>0</v>
      </c>
      <c r="V1374" s="453">
        <f t="shared" si="330"/>
        <v>0</v>
      </c>
      <c r="W1374" s="384">
        <f t="shared" si="329"/>
        <v>0</v>
      </c>
      <c r="X1374" s="565">
        <f>IF(D1374='A. Allgemeine Informationen'!$C$17,$M1374-Y1374,HLOOKUP('A. Allgemeine Informationen'!$C$17-1,$Z$1:$AF$2005,ROW(D1374),FALSE)-$Y1374)</f>
        <v>0</v>
      </c>
      <c r="Y1374" s="384">
        <f>HLOOKUP('A. Allgemeine Informationen'!$C$17,$Z$1:$AF$2005,ROW(D1374),FALSE)</f>
        <v>0</v>
      </c>
      <c r="Z1374" s="565">
        <f t="shared" si="320"/>
        <v>0</v>
      </c>
      <c r="AA1374" s="565">
        <f t="shared" si="321"/>
        <v>0</v>
      </c>
      <c r="AB1374" s="565">
        <f t="shared" si="322"/>
        <v>0</v>
      </c>
      <c r="AC1374" s="565">
        <f t="shared" si="323"/>
        <v>0</v>
      </c>
      <c r="AD1374" s="572">
        <f t="shared" si="324"/>
        <v>0</v>
      </c>
      <c r="AE1374" s="560">
        <f t="shared" si="325"/>
        <v>0</v>
      </c>
      <c r="AF1374" s="561">
        <f t="shared" si="326"/>
        <v>0</v>
      </c>
      <c r="AG1374" s="562"/>
    </row>
    <row r="1375" spans="2:33" s="418" customFormat="1" ht="15" customHeight="1" x14ac:dyDescent="0.2">
      <c r="B1375" s="554"/>
      <c r="C1375" s="382"/>
      <c r="D1375" s="383"/>
      <c r="E1375" s="381"/>
      <c r="F1375" s="1040"/>
      <c r="G1375" s="1038"/>
      <c r="H1375" s="1041"/>
      <c r="I1375" s="381"/>
      <c r="J1375" s="568">
        <f t="shared" si="318"/>
        <v>0</v>
      </c>
      <c r="K1375" s="381"/>
      <c r="L1375" s="381"/>
      <c r="M1375" s="568">
        <f t="shared" si="327"/>
        <v>0</v>
      </c>
      <c r="N1375" s="570">
        <f>IFERROR(VLOOKUP($C1375,Listen!$J$3:$L$39,2,0),0)</f>
        <v>0</v>
      </c>
      <c r="O1375" s="570">
        <f>IFERROR(VLOOKUP($C1375,Listen!$J$3:$L$39,3,0),0)</f>
        <v>0</v>
      </c>
      <c r="P1375" s="453">
        <f t="shared" si="319"/>
        <v>0</v>
      </c>
      <c r="Q1375" s="453">
        <f t="shared" si="330"/>
        <v>0</v>
      </c>
      <c r="R1375" s="453">
        <f t="shared" si="330"/>
        <v>0</v>
      </c>
      <c r="S1375" s="453">
        <f t="shared" si="330"/>
        <v>0</v>
      </c>
      <c r="T1375" s="453">
        <f t="shared" si="330"/>
        <v>0</v>
      </c>
      <c r="U1375" s="453">
        <f t="shared" si="330"/>
        <v>0</v>
      </c>
      <c r="V1375" s="453">
        <f t="shared" si="330"/>
        <v>0</v>
      </c>
      <c r="W1375" s="384">
        <f t="shared" si="329"/>
        <v>0</v>
      </c>
      <c r="X1375" s="565">
        <f>IF(D1375='A. Allgemeine Informationen'!$C$17,$M1375-Y1375,HLOOKUP('A. Allgemeine Informationen'!$C$17-1,$Z$1:$AF$2005,ROW(D1375),FALSE)-$Y1375)</f>
        <v>0</v>
      </c>
      <c r="Y1375" s="384">
        <f>HLOOKUP('A. Allgemeine Informationen'!$C$17,$Z$1:$AF$2005,ROW(D1375),FALSE)</f>
        <v>0</v>
      </c>
      <c r="Z1375" s="565">
        <f t="shared" si="320"/>
        <v>0</v>
      </c>
      <c r="AA1375" s="565">
        <f t="shared" si="321"/>
        <v>0</v>
      </c>
      <c r="AB1375" s="565">
        <f t="shared" si="322"/>
        <v>0</v>
      </c>
      <c r="AC1375" s="565">
        <f t="shared" si="323"/>
        <v>0</v>
      </c>
      <c r="AD1375" s="572">
        <f t="shared" si="324"/>
        <v>0</v>
      </c>
      <c r="AE1375" s="560">
        <f t="shared" si="325"/>
        <v>0</v>
      </c>
      <c r="AF1375" s="561">
        <f t="shared" si="326"/>
        <v>0</v>
      </c>
      <c r="AG1375" s="562"/>
    </row>
    <row r="1376" spans="2:33" s="418" customFormat="1" ht="15" customHeight="1" x14ac:dyDescent="0.2">
      <c r="B1376" s="554"/>
      <c r="C1376" s="382"/>
      <c r="D1376" s="383"/>
      <c r="E1376" s="381"/>
      <c r="F1376" s="1040"/>
      <c r="G1376" s="1038"/>
      <c r="H1376" s="1041"/>
      <c r="I1376" s="381"/>
      <c r="J1376" s="568">
        <f t="shared" si="318"/>
        <v>0</v>
      </c>
      <c r="K1376" s="381"/>
      <c r="L1376" s="381"/>
      <c r="M1376" s="568">
        <f t="shared" si="327"/>
        <v>0</v>
      </c>
      <c r="N1376" s="570">
        <f>IFERROR(VLOOKUP($C1376,Listen!$J$3:$L$39,2,0),0)</f>
        <v>0</v>
      </c>
      <c r="O1376" s="570">
        <f>IFERROR(VLOOKUP($C1376,Listen!$J$3:$L$39,3,0),0)</f>
        <v>0</v>
      </c>
      <c r="P1376" s="453">
        <f t="shared" si="319"/>
        <v>0</v>
      </c>
      <c r="Q1376" s="453">
        <f t="shared" si="330"/>
        <v>0</v>
      </c>
      <c r="R1376" s="453">
        <f t="shared" si="330"/>
        <v>0</v>
      </c>
      <c r="S1376" s="453">
        <f t="shared" si="330"/>
        <v>0</v>
      </c>
      <c r="T1376" s="453">
        <f t="shared" si="330"/>
        <v>0</v>
      </c>
      <c r="U1376" s="453">
        <f t="shared" si="330"/>
        <v>0</v>
      </c>
      <c r="V1376" s="453">
        <f t="shared" si="330"/>
        <v>0</v>
      </c>
      <c r="W1376" s="384">
        <f t="shared" si="329"/>
        <v>0</v>
      </c>
      <c r="X1376" s="565">
        <f>IF(D1376='A. Allgemeine Informationen'!$C$17,$M1376-Y1376,HLOOKUP('A. Allgemeine Informationen'!$C$17-1,$Z$1:$AF$2005,ROW(D1376),FALSE)-$Y1376)</f>
        <v>0</v>
      </c>
      <c r="Y1376" s="384">
        <f>HLOOKUP('A. Allgemeine Informationen'!$C$17,$Z$1:$AF$2005,ROW(D1376),FALSE)</f>
        <v>0</v>
      </c>
      <c r="Z1376" s="565">
        <f t="shared" si="320"/>
        <v>0</v>
      </c>
      <c r="AA1376" s="565">
        <f t="shared" si="321"/>
        <v>0</v>
      </c>
      <c r="AB1376" s="565">
        <f t="shared" si="322"/>
        <v>0</v>
      </c>
      <c r="AC1376" s="565">
        <f t="shared" si="323"/>
        <v>0</v>
      </c>
      <c r="AD1376" s="572">
        <f t="shared" si="324"/>
        <v>0</v>
      </c>
      <c r="AE1376" s="560">
        <f t="shared" si="325"/>
        <v>0</v>
      </c>
      <c r="AF1376" s="561">
        <f t="shared" si="326"/>
        <v>0</v>
      </c>
      <c r="AG1376" s="562"/>
    </row>
    <row r="1377" spans="2:33" s="418" customFormat="1" ht="15" customHeight="1" x14ac:dyDescent="0.2">
      <c r="B1377" s="554"/>
      <c r="C1377" s="382"/>
      <c r="D1377" s="383"/>
      <c r="E1377" s="381"/>
      <c r="F1377" s="1040"/>
      <c r="G1377" s="1038"/>
      <c r="H1377" s="1041"/>
      <c r="I1377" s="381"/>
      <c r="J1377" s="568">
        <f t="shared" si="318"/>
        <v>0</v>
      </c>
      <c r="K1377" s="381"/>
      <c r="L1377" s="381"/>
      <c r="M1377" s="568">
        <f t="shared" si="327"/>
        <v>0</v>
      </c>
      <c r="N1377" s="570">
        <f>IFERROR(VLOOKUP($C1377,Listen!$J$3:$L$39,2,0),0)</f>
        <v>0</v>
      </c>
      <c r="O1377" s="570">
        <f>IFERROR(VLOOKUP($C1377,Listen!$J$3:$L$39,3,0),0)</f>
        <v>0</v>
      </c>
      <c r="P1377" s="453">
        <f t="shared" si="319"/>
        <v>0</v>
      </c>
      <c r="Q1377" s="453">
        <f t="shared" si="330"/>
        <v>0</v>
      </c>
      <c r="R1377" s="453">
        <f t="shared" si="330"/>
        <v>0</v>
      </c>
      <c r="S1377" s="453">
        <f t="shared" si="330"/>
        <v>0</v>
      </c>
      <c r="T1377" s="453">
        <f t="shared" si="330"/>
        <v>0</v>
      </c>
      <c r="U1377" s="453">
        <f t="shared" si="330"/>
        <v>0</v>
      </c>
      <c r="V1377" s="453">
        <f t="shared" si="330"/>
        <v>0</v>
      </c>
      <c r="W1377" s="384">
        <f t="shared" si="329"/>
        <v>0</v>
      </c>
      <c r="X1377" s="565">
        <f>IF(D1377='A. Allgemeine Informationen'!$C$17,$M1377-Y1377,HLOOKUP('A. Allgemeine Informationen'!$C$17-1,$Z$1:$AF$2005,ROW(D1377),FALSE)-$Y1377)</f>
        <v>0</v>
      </c>
      <c r="Y1377" s="384">
        <f>HLOOKUP('A. Allgemeine Informationen'!$C$17,$Z$1:$AF$2005,ROW(D1377),FALSE)</f>
        <v>0</v>
      </c>
      <c r="Z1377" s="565">
        <f t="shared" si="320"/>
        <v>0</v>
      </c>
      <c r="AA1377" s="565">
        <f t="shared" si="321"/>
        <v>0</v>
      </c>
      <c r="AB1377" s="565">
        <f t="shared" si="322"/>
        <v>0</v>
      </c>
      <c r="AC1377" s="565">
        <f t="shared" si="323"/>
        <v>0</v>
      </c>
      <c r="AD1377" s="572">
        <f t="shared" si="324"/>
        <v>0</v>
      </c>
      <c r="AE1377" s="560">
        <f t="shared" si="325"/>
        <v>0</v>
      </c>
      <c r="AF1377" s="561">
        <f t="shared" si="326"/>
        <v>0</v>
      </c>
      <c r="AG1377" s="562"/>
    </row>
    <row r="1378" spans="2:33" s="418" customFormat="1" ht="15" customHeight="1" x14ac:dyDescent="0.2">
      <c r="B1378" s="554"/>
      <c r="C1378" s="382"/>
      <c r="D1378" s="383"/>
      <c r="E1378" s="381"/>
      <c r="F1378" s="1040"/>
      <c r="G1378" s="1038"/>
      <c r="H1378" s="1041"/>
      <c r="I1378" s="381"/>
      <c r="J1378" s="568">
        <f t="shared" si="318"/>
        <v>0</v>
      </c>
      <c r="K1378" s="381"/>
      <c r="L1378" s="381"/>
      <c r="M1378" s="568">
        <f t="shared" si="327"/>
        <v>0</v>
      </c>
      <c r="N1378" s="570">
        <f>IFERROR(VLOOKUP($C1378,Listen!$J$3:$L$39,2,0),0)</f>
        <v>0</v>
      </c>
      <c r="O1378" s="570">
        <f>IFERROR(VLOOKUP($C1378,Listen!$J$3:$L$39,3,0),0)</f>
        <v>0</v>
      </c>
      <c r="P1378" s="453">
        <f t="shared" si="319"/>
        <v>0</v>
      </c>
      <c r="Q1378" s="453">
        <f t="shared" si="330"/>
        <v>0</v>
      </c>
      <c r="R1378" s="453">
        <f t="shared" si="330"/>
        <v>0</v>
      </c>
      <c r="S1378" s="453">
        <f t="shared" si="330"/>
        <v>0</v>
      </c>
      <c r="T1378" s="453">
        <f t="shared" si="330"/>
        <v>0</v>
      </c>
      <c r="U1378" s="453">
        <f t="shared" si="330"/>
        <v>0</v>
      </c>
      <c r="V1378" s="453">
        <f t="shared" si="330"/>
        <v>0</v>
      </c>
      <c r="W1378" s="384">
        <f t="shared" si="329"/>
        <v>0</v>
      </c>
      <c r="X1378" s="565">
        <f>IF(D1378='A. Allgemeine Informationen'!$C$17,$M1378-Y1378,HLOOKUP('A. Allgemeine Informationen'!$C$17-1,$Z$1:$AF$2005,ROW(D1378),FALSE)-$Y1378)</f>
        <v>0</v>
      </c>
      <c r="Y1378" s="384">
        <f>HLOOKUP('A. Allgemeine Informationen'!$C$17,$Z$1:$AF$2005,ROW(D1378),FALSE)</f>
        <v>0</v>
      </c>
      <c r="Z1378" s="565">
        <f t="shared" si="320"/>
        <v>0</v>
      </c>
      <c r="AA1378" s="565">
        <f t="shared" si="321"/>
        <v>0</v>
      </c>
      <c r="AB1378" s="565">
        <f t="shared" si="322"/>
        <v>0</v>
      </c>
      <c r="AC1378" s="565">
        <f t="shared" si="323"/>
        <v>0</v>
      </c>
      <c r="AD1378" s="572">
        <f t="shared" si="324"/>
        <v>0</v>
      </c>
      <c r="AE1378" s="560">
        <f t="shared" si="325"/>
        <v>0</v>
      </c>
      <c r="AF1378" s="561">
        <f t="shared" si="326"/>
        <v>0</v>
      </c>
      <c r="AG1378" s="562"/>
    </row>
    <row r="1379" spans="2:33" s="418" customFormat="1" ht="15" customHeight="1" x14ac:dyDescent="0.2">
      <c r="B1379" s="554"/>
      <c r="C1379" s="382"/>
      <c r="D1379" s="383"/>
      <c r="E1379" s="381"/>
      <c r="F1379" s="1040"/>
      <c r="G1379" s="1038"/>
      <c r="H1379" s="1041"/>
      <c r="I1379" s="381"/>
      <c r="J1379" s="568">
        <f t="shared" si="318"/>
        <v>0</v>
      </c>
      <c r="K1379" s="381"/>
      <c r="L1379" s="381"/>
      <c r="M1379" s="568">
        <f t="shared" si="327"/>
        <v>0</v>
      </c>
      <c r="N1379" s="570">
        <f>IFERROR(VLOOKUP($C1379,Listen!$J$3:$L$39,2,0),0)</f>
        <v>0</v>
      </c>
      <c r="O1379" s="570">
        <f>IFERROR(VLOOKUP($C1379,Listen!$J$3:$L$39,3,0),0)</f>
        <v>0</v>
      </c>
      <c r="P1379" s="453">
        <f t="shared" si="319"/>
        <v>0</v>
      </c>
      <c r="Q1379" s="453">
        <f t="shared" si="330"/>
        <v>0</v>
      </c>
      <c r="R1379" s="453">
        <f t="shared" si="330"/>
        <v>0</v>
      </c>
      <c r="S1379" s="453">
        <f t="shared" si="330"/>
        <v>0</v>
      </c>
      <c r="T1379" s="453">
        <f t="shared" si="330"/>
        <v>0</v>
      </c>
      <c r="U1379" s="453">
        <f t="shared" si="330"/>
        <v>0</v>
      </c>
      <c r="V1379" s="453">
        <f t="shared" si="330"/>
        <v>0</v>
      </c>
      <c r="W1379" s="384">
        <f t="shared" si="329"/>
        <v>0</v>
      </c>
      <c r="X1379" s="565">
        <f>IF(D1379='A. Allgemeine Informationen'!$C$17,$M1379-Y1379,HLOOKUP('A. Allgemeine Informationen'!$C$17-1,$Z$1:$AF$2005,ROW(D1379),FALSE)-$Y1379)</f>
        <v>0</v>
      </c>
      <c r="Y1379" s="384">
        <f>HLOOKUP('A. Allgemeine Informationen'!$C$17,$Z$1:$AF$2005,ROW(D1379),FALSE)</f>
        <v>0</v>
      </c>
      <c r="Z1379" s="565">
        <f t="shared" si="320"/>
        <v>0</v>
      </c>
      <c r="AA1379" s="565">
        <f t="shared" si="321"/>
        <v>0</v>
      </c>
      <c r="AB1379" s="565">
        <f t="shared" si="322"/>
        <v>0</v>
      </c>
      <c r="AC1379" s="565">
        <f t="shared" si="323"/>
        <v>0</v>
      </c>
      <c r="AD1379" s="572">
        <f t="shared" si="324"/>
        <v>0</v>
      </c>
      <c r="AE1379" s="560">
        <f t="shared" si="325"/>
        <v>0</v>
      </c>
      <c r="AF1379" s="561">
        <f t="shared" si="326"/>
        <v>0</v>
      </c>
      <c r="AG1379" s="562"/>
    </row>
    <row r="1380" spans="2:33" s="418" customFormat="1" ht="15" customHeight="1" x14ac:dyDescent="0.2">
      <c r="B1380" s="554"/>
      <c r="C1380" s="382"/>
      <c r="D1380" s="383"/>
      <c r="E1380" s="381"/>
      <c r="F1380" s="1040"/>
      <c r="G1380" s="1038"/>
      <c r="H1380" s="1041"/>
      <c r="I1380" s="381"/>
      <c r="J1380" s="568">
        <f t="shared" si="318"/>
        <v>0</v>
      </c>
      <c r="K1380" s="381"/>
      <c r="L1380" s="381"/>
      <c r="M1380" s="568">
        <f t="shared" si="327"/>
        <v>0</v>
      </c>
      <c r="N1380" s="570">
        <f>IFERROR(VLOOKUP($C1380,Listen!$J$3:$L$39,2,0),0)</f>
        <v>0</v>
      </c>
      <c r="O1380" s="570">
        <f>IFERROR(VLOOKUP($C1380,Listen!$J$3:$L$39,3,0),0)</f>
        <v>0</v>
      </c>
      <c r="P1380" s="453">
        <f t="shared" si="319"/>
        <v>0</v>
      </c>
      <c r="Q1380" s="453">
        <f t="shared" si="330"/>
        <v>0</v>
      </c>
      <c r="R1380" s="453">
        <f t="shared" si="330"/>
        <v>0</v>
      </c>
      <c r="S1380" s="453">
        <f t="shared" si="330"/>
        <v>0</v>
      </c>
      <c r="T1380" s="453">
        <f t="shared" si="330"/>
        <v>0</v>
      </c>
      <c r="U1380" s="453">
        <f t="shared" si="330"/>
        <v>0</v>
      </c>
      <c r="V1380" s="453">
        <f t="shared" si="330"/>
        <v>0</v>
      </c>
      <c r="W1380" s="384">
        <f t="shared" si="329"/>
        <v>0</v>
      </c>
      <c r="X1380" s="565">
        <f>IF(D1380='A. Allgemeine Informationen'!$C$17,$M1380-Y1380,HLOOKUP('A. Allgemeine Informationen'!$C$17-1,$Z$1:$AF$2005,ROW(D1380),FALSE)-$Y1380)</f>
        <v>0</v>
      </c>
      <c r="Y1380" s="384">
        <f>HLOOKUP('A. Allgemeine Informationen'!$C$17,$Z$1:$AF$2005,ROW(D1380),FALSE)</f>
        <v>0</v>
      </c>
      <c r="Z1380" s="565">
        <f t="shared" si="320"/>
        <v>0</v>
      </c>
      <c r="AA1380" s="565">
        <f t="shared" si="321"/>
        <v>0</v>
      </c>
      <c r="AB1380" s="565">
        <f t="shared" si="322"/>
        <v>0</v>
      </c>
      <c r="AC1380" s="565">
        <f t="shared" si="323"/>
        <v>0</v>
      </c>
      <c r="AD1380" s="572">
        <f t="shared" si="324"/>
        <v>0</v>
      </c>
      <c r="AE1380" s="560">
        <f t="shared" si="325"/>
        <v>0</v>
      </c>
      <c r="AF1380" s="561">
        <f t="shared" si="326"/>
        <v>0</v>
      </c>
      <c r="AG1380" s="562"/>
    </row>
    <row r="1381" spans="2:33" s="418" customFormat="1" ht="15" customHeight="1" x14ac:dyDescent="0.2">
      <c r="B1381" s="554"/>
      <c r="C1381" s="382"/>
      <c r="D1381" s="383"/>
      <c r="E1381" s="381"/>
      <c r="F1381" s="1040"/>
      <c r="G1381" s="1038"/>
      <c r="H1381" s="1041"/>
      <c r="I1381" s="381"/>
      <c r="J1381" s="568">
        <f t="shared" si="318"/>
        <v>0</v>
      </c>
      <c r="K1381" s="381"/>
      <c r="L1381" s="381"/>
      <c r="M1381" s="568">
        <f t="shared" si="327"/>
        <v>0</v>
      </c>
      <c r="N1381" s="570">
        <f>IFERROR(VLOOKUP($C1381,Listen!$J$3:$L$39,2,0),0)</f>
        <v>0</v>
      </c>
      <c r="O1381" s="570">
        <f>IFERROR(VLOOKUP($C1381,Listen!$J$3:$L$39,3,0),0)</f>
        <v>0</v>
      </c>
      <c r="P1381" s="453">
        <f t="shared" si="319"/>
        <v>0</v>
      </c>
      <c r="Q1381" s="453">
        <f t="shared" si="330"/>
        <v>0</v>
      </c>
      <c r="R1381" s="453">
        <f t="shared" si="330"/>
        <v>0</v>
      </c>
      <c r="S1381" s="453">
        <f t="shared" si="330"/>
        <v>0</v>
      </c>
      <c r="T1381" s="453">
        <f t="shared" si="330"/>
        <v>0</v>
      </c>
      <c r="U1381" s="453">
        <f t="shared" si="330"/>
        <v>0</v>
      </c>
      <c r="V1381" s="453">
        <f t="shared" si="330"/>
        <v>0</v>
      </c>
      <c r="W1381" s="384">
        <f t="shared" si="329"/>
        <v>0</v>
      </c>
      <c r="X1381" s="565">
        <f>IF(D1381='A. Allgemeine Informationen'!$C$17,$M1381-Y1381,HLOOKUP('A. Allgemeine Informationen'!$C$17-1,$Z$1:$AF$2005,ROW(D1381),FALSE)-$Y1381)</f>
        <v>0</v>
      </c>
      <c r="Y1381" s="384">
        <f>HLOOKUP('A. Allgemeine Informationen'!$C$17,$Z$1:$AF$2005,ROW(D1381),FALSE)</f>
        <v>0</v>
      </c>
      <c r="Z1381" s="565">
        <f t="shared" si="320"/>
        <v>0</v>
      </c>
      <c r="AA1381" s="565">
        <f t="shared" si="321"/>
        <v>0</v>
      </c>
      <c r="AB1381" s="565">
        <f t="shared" si="322"/>
        <v>0</v>
      </c>
      <c r="AC1381" s="565">
        <f t="shared" si="323"/>
        <v>0</v>
      </c>
      <c r="AD1381" s="572">
        <f t="shared" si="324"/>
        <v>0</v>
      </c>
      <c r="AE1381" s="560">
        <f t="shared" si="325"/>
        <v>0</v>
      </c>
      <c r="AF1381" s="561">
        <f t="shared" si="326"/>
        <v>0</v>
      </c>
      <c r="AG1381" s="562"/>
    </row>
    <row r="1382" spans="2:33" s="418" customFormat="1" ht="15" customHeight="1" x14ac:dyDescent="0.2">
      <c r="B1382" s="554"/>
      <c r="C1382" s="382"/>
      <c r="D1382" s="383"/>
      <c r="E1382" s="381"/>
      <c r="F1382" s="1040"/>
      <c r="G1382" s="1038"/>
      <c r="H1382" s="1041"/>
      <c r="I1382" s="381"/>
      <c r="J1382" s="568">
        <f t="shared" si="318"/>
        <v>0</v>
      </c>
      <c r="K1382" s="381"/>
      <c r="L1382" s="381"/>
      <c r="M1382" s="568">
        <f t="shared" si="327"/>
        <v>0</v>
      </c>
      <c r="N1382" s="570">
        <f>IFERROR(VLOOKUP($C1382,Listen!$J$3:$L$39,2,0),0)</f>
        <v>0</v>
      </c>
      <c r="O1382" s="570">
        <f>IFERROR(VLOOKUP($C1382,Listen!$J$3:$L$39,3,0),0)</f>
        <v>0</v>
      </c>
      <c r="P1382" s="453">
        <f t="shared" si="319"/>
        <v>0</v>
      </c>
      <c r="Q1382" s="453">
        <f t="shared" si="330"/>
        <v>0</v>
      </c>
      <c r="R1382" s="453">
        <f t="shared" si="330"/>
        <v>0</v>
      </c>
      <c r="S1382" s="453">
        <f t="shared" si="330"/>
        <v>0</v>
      </c>
      <c r="T1382" s="453">
        <f t="shared" si="330"/>
        <v>0</v>
      </c>
      <c r="U1382" s="453">
        <f t="shared" si="330"/>
        <v>0</v>
      </c>
      <c r="V1382" s="453">
        <f t="shared" si="330"/>
        <v>0</v>
      </c>
      <c r="W1382" s="384">
        <f t="shared" si="329"/>
        <v>0</v>
      </c>
      <c r="X1382" s="565">
        <f>IF(D1382='A. Allgemeine Informationen'!$C$17,$M1382-Y1382,HLOOKUP('A. Allgemeine Informationen'!$C$17-1,$Z$1:$AF$2005,ROW(D1382),FALSE)-$Y1382)</f>
        <v>0</v>
      </c>
      <c r="Y1382" s="384">
        <f>HLOOKUP('A. Allgemeine Informationen'!$C$17,$Z$1:$AF$2005,ROW(D1382),FALSE)</f>
        <v>0</v>
      </c>
      <c r="Z1382" s="565">
        <f t="shared" si="320"/>
        <v>0</v>
      </c>
      <c r="AA1382" s="565">
        <f t="shared" si="321"/>
        <v>0</v>
      </c>
      <c r="AB1382" s="565">
        <f t="shared" si="322"/>
        <v>0</v>
      </c>
      <c r="AC1382" s="565">
        <f t="shared" si="323"/>
        <v>0</v>
      </c>
      <c r="AD1382" s="572">
        <f t="shared" si="324"/>
        <v>0</v>
      </c>
      <c r="AE1382" s="560">
        <f t="shared" si="325"/>
        <v>0</v>
      </c>
      <c r="AF1382" s="561">
        <f t="shared" si="326"/>
        <v>0</v>
      </c>
      <c r="AG1382" s="562"/>
    </row>
    <row r="1383" spans="2:33" s="418" customFormat="1" ht="15" customHeight="1" x14ac:dyDescent="0.2">
      <c r="B1383" s="554"/>
      <c r="C1383" s="382"/>
      <c r="D1383" s="383"/>
      <c r="E1383" s="381"/>
      <c r="F1383" s="1040"/>
      <c r="G1383" s="1038"/>
      <c r="H1383" s="1041"/>
      <c r="I1383" s="381"/>
      <c r="J1383" s="568">
        <f t="shared" si="318"/>
        <v>0</v>
      </c>
      <c r="K1383" s="381"/>
      <c r="L1383" s="381"/>
      <c r="M1383" s="568">
        <f t="shared" si="327"/>
        <v>0</v>
      </c>
      <c r="N1383" s="570">
        <f>IFERROR(VLOOKUP($C1383,Listen!$J$3:$L$39,2,0),0)</f>
        <v>0</v>
      </c>
      <c r="O1383" s="570">
        <f>IFERROR(VLOOKUP($C1383,Listen!$J$3:$L$39,3,0),0)</f>
        <v>0</v>
      </c>
      <c r="P1383" s="453">
        <f t="shared" si="319"/>
        <v>0</v>
      </c>
      <c r="Q1383" s="453">
        <f t="shared" ref="Q1383:V1398" si="331">P1383</f>
        <v>0</v>
      </c>
      <c r="R1383" s="453">
        <f t="shared" si="331"/>
        <v>0</v>
      </c>
      <c r="S1383" s="453">
        <f t="shared" si="331"/>
        <v>0</v>
      </c>
      <c r="T1383" s="453">
        <f t="shared" si="331"/>
        <v>0</v>
      </c>
      <c r="U1383" s="453">
        <f t="shared" si="331"/>
        <v>0</v>
      </c>
      <c r="V1383" s="453">
        <f t="shared" si="331"/>
        <v>0</v>
      </c>
      <c r="W1383" s="384">
        <f t="shared" si="329"/>
        <v>0</v>
      </c>
      <c r="X1383" s="565">
        <f>IF(D1383='A. Allgemeine Informationen'!$C$17,$M1383-Y1383,HLOOKUP('A. Allgemeine Informationen'!$C$17-1,$Z$1:$AF$2005,ROW(D1383),FALSE)-$Y1383)</f>
        <v>0</v>
      </c>
      <c r="Y1383" s="384">
        <f>HLOOKUP('A. Allgemeine Informationen'!$C$17,$Z$1:$AF$2005,ROW(D1383),FALSE)</f>
        <v>0</v>
      </c>
      <c r="Z1383" s="565">
        <f t="shared" si="320"/>
        <v>0</v>
      </c>
      <c r="AA1383" s="565">
        <f t="shared" si="321"/>
        <v>0</v>
      </c>
      <c r="AB1383" s="565">
        <f t="shared" si="322"/>
        <v>0</v>
      </c>
      <c r="AC1383" s="565">
        <f t="shared" si="323"/>
        <v>0</v>
      </c>
      <c r="AD1383" s="572">
        <f t="shared" si="324"/>
        <v>0</v>
      </c>
      <c r="AE1383" s="560">
        <f t="shared" si="325"/>
        <v>0</v>
      </c>
      <c r="AF1383" s="561">
        <f t="shared" si="326"/>
        <v>0</v>
      </c>
      <c r="AG1383" s="562"/>
    </row>
    <row r="1384" spans="2:33" s="418" customFormat="1" ht="15" customHeight="1" x14ac:dyDescent="0.2">
      <c r="B1384" s="554"/>
      <c r="C1384" s="382"/>
      <c r="D1384" s="383"/>
      <c r="E1384" s="381"/>
      <c r="F1384" s="1040"/>
      <c r="G1384" s="1038"/>
      <c r="H1384" s="1041"/>
      <c r="I1384" s="381"/>
      <c r="J1384" s="568">
        <f t="shared" si="318"/>
        <v>0</v>
      </c>
      <c r="K1384" s="381"/>
      <c r="L1384" s="381"/>
      <c r="M1384" s="568">
        <f t="shared" si="327"/>
        <v>0</v>
      </c>
      <c r="N1384" s="570">
        <f>IFERROR(VLOOKUP($C1384,Listen!$J$3:$L$39,2,0),0)</f>
        <v>0</v>
      </c>
      <c r="O1384" s="570">
        <f>IFERROR(VLOOKUP($C1384,Listen!$J$3:$L$39,3,0),0)</f>
        <v>0</v>
      </c>
      <c r="P1384" s="453">
        <f t="shared" si="319"/>
        <v>0</v>
      </c>
      <c r="Q1384" s="453">
        <f t="shared" si="331"/>
        <v>0</v>
      </c>
      <c r="R1384" s="453">
        <f t="shared" si="331"/>
        <v>0</v>
      </c>
      <c r="S1384" s="453">
        <f t="shared" si="331"/>
        <v>0</v>
      </c>
      <c r="T1384" s="453">
        <f t="shared" si="331"/>
        <v>0</v>
      </c>
      <c r="U1384" s="453">
        <f t="shared" si="331"/>
        <v>0</v>
      </c>
      <c r="V1384" s="453">
        <f t="shared" si="331"/>
        <v>0</v>
      </c>
      <c r="W1384" s="384">
        <f t="shared" si="329"/>
        <v>0</v>
      </c>
      <c r="X1384" s="565">
        <f>IF(D1384='A. Allgemeine Informationen'!$C$17,$M1384-Y1384,HLOOKUP('A. Allgemeine Informationen'!$C$17-1,$Z$1:$AF$2005,ROW(D1384),FALSE)-$Y1384)</f>
        <v>0</v>
      </c>
      <c r="Y1384" s="384">
        <f>HLOOKUP('A. Allgemeine Informationen'!$C$17,$Z$1:$AF$2005,ROW(D1384),FALSE)</f>
        <v>0</v>
      </c>
      <c r="Z1384" s="565">
        <f t="shared" si="320"/>
        <v>0</v>
      </c>
      <c r="AA1384" s="565">
        <f t="shared" si="321"/>
        <v>0</v>
      </c>
      <c r="AB1384" s="565">
        <f t="shared" si="322"/>
        <v>0</v>
      </c>
      <c r="AC1384" s="565">
        <f t="shared" si="323"/>
        <v>0</v>
      </c>
      <c r="AD1384" s="572">
        <f t="shared" si="324"/>
        <v>0</v>
      </c>
      <c r="AE1384" s="560">
        <f t="shared" si="325"/>
        <v>0</v>
      </c>
      <c r="AF1384" s="561">
        <f t="shared" si="326"/>
        <v>0</v>
      </c>
      <c r="AG1384" s="562"/>
    </row>
    <row r="1385" spans="2:33" s="418" customFormat="1" ht="15" customHeight="1" x14ac:dyDescent="0.2">
      <c r="B1385" s="554"/>
      <c r="C1385" s="382"/>
      <c r="D1385" s="383"/>
      <c r="E1385" s="381"/>
      <c r="F1385" s="1040"/>
      <c r="G1385" s="1038"/>
      <c r="H1385" s="1041"/>
      <c r="I1385" s="381"/>
      <c r="J1385" s="568">
        <f t="shared" si="318"/>
        <v>0</v>
      </c>
      <c r="K1385" s="381"/>
      <c r="L1385" s="381"/>
      <c r="M1385" s="568">
        <f t="shared" si="327"/>
        <v>0</v>
      </c>
      <c r="N1385" s="570">
        <f>IFERROR(VLOOKUP($C1385,Listen!$J$3:$L$39,2,0),0)</f>
        <v>0</v>
      </c>
      <c r="O1385" s="570">
        <f>IFERROR(VLOOKUP($C1385,Listen!$J$3:$L$39,3,0),0)</f>
        <v>0</v>
      </c>
      <c r="P1385" s="453">
        <f t="shared" si="319"/>
        <v>0</v>
      </c>
      <c r="Q1385" s="453">
        <f t="shared" si="331"/>
        <v>0</v>
      </c>
      <c r="R1385" s="453">
        <f t="shared" si="331"/>
        <v>0</v>
      </c>
      <c r="S1385" s="453">
        <f t="shared" si="331"/>
        <v>0</v>
      </c>
      <c r="T1385" s="453">
        <f t="shared" si="331"/>
        <v>0</v>
      </c>
      <c r="U1385" s="453">
        <f t="shared" si="331"/>
        <v>0</v>
      </c>
      <c r="V1385" s="453">
        <f t="shared" si="331"/>
        <v>0</v>
      </c>
      <c r="W1385" s="384">
        <f t="shared" si="329"/>
        <v>0</v>
      </c>
      <c r="X1385" s="565">
        <f>IF(D1385='A. Allgemeine Informationen'!$C$17,$M1385-Y1385,HLOOKUP('A. Allgemeine Informationen'!$C$17-1,$Z$1:$AF$2005,ROW(D1385),FALSE)-$Y1385)</f>
        <v>0</v>
      </c>
      <c r="Y1385" s="384">
        <f>HLOOKUP('A. Allgemeine Informationen'!$C$17,$Z$1:$AF$2005,ROW(D1385),FALSE)</f>
        <v>0</v>
      </c>
      <c r="Z1385" s="565">
        <f t="shared" si="320"/>
        <v>0</v>
      </c>
      <c r="AA1385" s="565">
        <f t="shared" si="321"/>
        <v>0</v>
      </c>
      <c r="AB1385" s="565">
        <f t="shared" si="322"/>
        <v>0</v>
      </c>
      <c r="AC1385" s="565">
        <f t="shared" si="323"/>
        <v>0</v>
      </c>
      <c r="AD1385" s="572">
        <f t="shared" si="324"/>
        <v>0</v>
      </c>
      <c r="AE1385" s="560">
        <f t="shared" si="325"/>
        <v>0</v>
      </c>
      <c r="AF1385" s="561">
        <f t="shared" si="326"/>
        <v>0</v>
      </c>
      <c r="AG1385" s="562"/>
    </row>
    <row r="1386" spans="2:33" s="418" customFormat="1" ht="15" customHeight="1" x14ac:dyDescent="0.2">
      <c r="B1386" s="554"/>
      <c r="C1386" s="382"/>
      <c r="D1386" s="383"/>
      <c r="E1386" s="381"/>
      <c r="F1386" s="1040"/>
      <c r="G1386" s="1038"/>
      <c r="H1386" s="1041"/>
      <c r="I1386" s="381"/>
      <c r="J1386" s="568">
        <f t="shared" si="318"/>
        <v>0</v>
      </c>
      <c r="K1386" s="381"/>
      <c r="L1386" s="381"/>
      <c r="M1386" s="568">
        <f t="shared" si="327"/>
        <v>0</v>
      </c>
      <c r="N1386" s="570">
        <f>IFERROR(VLOOKUP($C1386,Listen!$J$3:$L$39,2,0),0)</f>
        <v>0</v>
      </c>
      <c r="O1386" s="570">
        <f>IFERROR(VLOOKUP($C1386,Listen!$J$3:$L$39,3,0),0)</f>
        <v>0</v>
      </c>
      <c r="P1386" s="453">
        <f t="shared" si="319"/>
        <v>0</v>
      </c>
      <c r="Q1386" s="453">
        <f t="shared" si="331"/>
        <v>0</v>
      </c>
      <c r="R1386" s="453">
        <f t="shared" si="331"/>
        <v>0</v>
      </c>
      <c r="S1386" s="453">
        <f t="shared" si="331"/>
        <v>0</v>
      </c>
      <c r="T1386" s="453">
        <f t="shared" si="331"/>
        <v>0</v>
      </c>
      <c r="U1386" s="453">
        <f t="shared" si="331"/>
        <v>0</v>
      </c>
      <c r="V1386" s="453">
        <f t="shared" si="331"/>
        <v>0</v>
      </c>
      <c r="W1386" s="384">
        <f t="shared" si="329"/>
        <v>0</v>
      </c>
      <c r="X1386" s="565">
        <f>IF(D1386='A. Allgemeine Informationen'!$C$17,$M1386-Y1386,HLOOKUP('A. Allgemeine Informationen'!$C$17-1,$Z$1:$AF$2005,ROW(D1386),FALSE)-$Y1386)</f>
        <v>0</v>
      </c>
      <c r="Y1386" s="384">
        <f>HLOOKUP('A. Allgemeine Informationen'!$C$17,$Z$1:$AF$2005,ROW(D1386),FALSE)</f>
        <v>0</v>
      </c>
      <c r="Z1386" s="565">
        <f t="shared" si="320"/>
        <v>0</v>
      </c>
      <c r="AA1386" s="565">
        <f t="shared" si="321"/>
        <v>0</v>
      </c>
      <c r="AB1386" s="565">
        <f t="shared" si="322"/>
        <v>0</v>
      </c>
      <c r="AC1386" s="565">
        <f t="shared" si="323"/>
        <v>0</v>
      </c>
      <c r="AD1386" s="572">
        <f t="shared" si="324"/>
        <v>0</v>
      </c>
      <c r="AE1386" s="560">
        <f t="shared" si="325"/>
        <v>0</v>
      </c>
      <c r="AF1386" s="561">
        <f t="shared" si="326"/>
        <v>0</v>
      </c>
      <c r="AG1386" s="562"/>
    </row>
    <row r="1387" spans="2:33" s="418" customFormat="1" ht="15" customHeight="1" x14ac:dyDescent="0.2">
      <c r="B1387" s="554"/>
      <c r="C1387" s="382"/>
      <c r="D1387" s="383"/>
      <c r="E1387" s="381"/>
      <c r="F1387" s="1040"/>
      <c r="G1387" s="1038"/>
      <c r="H1387" s="1041"/>
      <c r="I1387" s="381"/>
      <c r="J1387" s="568">
        <f t="shared" si="318"/>
        <v>0</v>
      </c>
      <c r="K1387" s="381"/>
      <c r="L1387" s="381"/>
      <c r="M1387" s="568">
        <f t="shared" si="327"/>
        <v>0</v>
      </c>
      <c r="N1387" s="570">
        <f>IFERROR(VLOOKUP($C1387,Listen!$J$3:$L$39,2,0),0)</f>
        <v>0</v>
      </c>
      <c r="O1387" s="570">
        <f>IFERROR(VLOOKUP($C1387,Listen!$J$3:$L$39,3,0),0)</f>
        <v>0</v>
      </c>
      <c r="P1387" s="453">
        <f t="shared" si="319"/>
        <v>0</v>
      </c>
      <c r="Q1387" s="453">
        <f t="shared" si="331"/>
        <v>0</v>
      </c>
      <c r="R1387" s="453">
        <f t="shared" si="331"/>
        <v>0</v>
      </c>
      <c r="S1387" s="453">
        <f t="shared" si="331"/>
        <v>0</v>
      </c>
      <c r="T1387" s="453">
        <f t="shared" si="331"/>
        <v>0</v>
      </c>
      <c r="U1387" s="453">
        <f t="shared" si="331"/>
        <v>0</v>
      </c>
      <c r="V1387" s="453">
        <f t="shared" si="331"/>
        <v>0</v>
      </c>
      <c r="W1387" s="384">
        <f t="shared" si="329"/>
        <v>0</v>
      </c>
      <c r="X1387" s="565">
        <f>IF(D1387='A. Allgemeine Informationen'!$C$17,$M1387-Y1387,HLOOKUP('A. Allgemeine Informationen'!$C$17-1,$Z$1:$AF$2005,ROW(D1387),FALSE)-$Y1387)</f>
        <v>0</v>
      </c>
      <c r="Y1387" s="384">
        <f>HLOOKUP('A. Allgemeine Informationen'!$C$17,$Z$1:$AF$2005,ROW(D1387),FALSE)</f>
        <v>0</v>
      </c>
      <c r="Z1387" s="565">
        <f t="shared" si="320"/>
        <v>0</v>
      </c>
      <c r="AA1387" s="565">
        <f t="shared" si="321"/>
        <v>0</v>
      </c>
      <c r="AB1387" s="565">
        <f t="shared" si="322"/>
        <v>0</v>
      </c>
      <c r="AC1387" s="565">
        <f t="shared" si="323"/>
        <v>0</v>
      </c>
      <c r="AD1387" s="572">
        <f t="shared" si="324"/>
        <v>0</v>
      </c>
      <c r="AE1387" s="560">
        <f t="shared" si="325"/>
        <v>0</v>
      </c>
      <c r="AF1387" s="561">
        <f t="shared" si="326"/>
        <v>0</v>
      </c>
      <c r="AG1387" s="562"/>
    </row>
    <row r="1388" spans="2:33" s="418" customFormat="1" ht="15" customHeight="1" x14ac:dyDescent="0.2">
      <c r="B1388" s="554"/>
      <c r="C1388" s="382"/>
      <c r="D1388" s="383"/>
      <c r="E1388" s="381"/>
      <c r="F1388" s="1040"/>
      <c r="G1388" s="1038"/>
      <c r="H1388" s="1041"/>
      <c r="I1388" s="381"/>
      <c r="J1388" s="568">
        <f t="shared" si="318"/>
        <v>0</v>
      </c>
      <c r="K1388" s="381"/>
      <c r="L1388" s="381"/>
      <c r="M1388" s="568">
        <f t="shared" si="327"/>
        <v>0</v>
      </c>
      <c r="N1388" s="570">
        <f>IFERROR(VLOOKUP($C1388,Listen!$J$3:$L$39,2,0),0)</f>
        <v>0</v>
      </c>
      <c r="O1388" s="570">
        <f>IFERROR(VLOOKUP($C1388,Listen!$J$3:$L$39,3,0),0)</f>
        <v>0</v>
      </c>
      <c r="P1388" s="453">
        <f t="shared" si="319"/>
        <v>0</v>
      </c>
      <c r="Q1388" s="453">
        <f t="shared" si="331"/>
        <v>0</v>
      </c>
      <c r="R1388" s="453">
        <f t="shared" si="331"/>
        <v>0</v>
      </c>
      <c r="S1388" s="453">
        <f t="shared" si="331"/>
        <v>0</v>
      </c>
      <c r="T1388" s="453">
        <f t="shared" si="331"/>
        <v>0</v>
      </c>
      <c r="U1388" s="453">
        <f t="shared" si="331"/>
        <v>0</v>
      </c>
      <c r="V1388" s="453">
        <f t="shared" si="331"/>
        <v>0</v>
      </c>
      <c r="W1388" s="384">
        <f t="shared" si="329"/>
        <v>0</v>
      </c>
      <c r="X1388" s="565">
        <f>IF(D1388='A. Allgemeine Informationen'!$C$17,$M1388-Y1388,HLOOKUP('A. Allgemeine Informationen'!$C$17-1,$Z$1:$AF$2005,ROW(D1388),FALSE)-$Y1388)</f>
        <v>0</v>
      </c>
      <c r="Y1388" s="384">
        <f>HLOOKUP('A. Allgemeine Informationen'!$C$17,$Z$1:$AF$2005,ROW(D1388),FALSE)</f>
        <v>0</v>
      </c>
      <c r="Z1388" s="565">
        <f t="shared" si="320"/>
        <v>0</v>
      </c>
      <c r="AA1388" s="565">
        <f t="shared" si="321"/>
        <v>0</v>
      </c>
      <c r="AB1388" s="565">
        <f t="shared" si="322"/>
        <v>0</v>
      </c>
      <c r="AC1388" s="565">
        <f t="shared" si="323"/>
        <v>0</v>
      </c>
      <c r="AD1388" s="572">
        <f t="shared" si="324"/>
        <v>0</v>
      </c>
      <c r="AE1388" s="560">
        <f t="shared" si="325"/>
        <v>0</v>
      </c>
      <c r="AF1388" s="561">
        <f t="shared" si="326"/>
        <v>0</v>
      </c>
      <c r="AG1388" s="562"/>
    </row>
    <row r="1389" spans="2:33" s="418" customFormat="1" ht="15" customHeight="1" x14ac:dyDescent="0.2">
      <c r="B1389" s="554"/>
      <c r="C1389" s="382"/>
      <c r="D1389" s="383"/>
      <c r="E1389" s="381"/>
      <c r="F1389" s="1040"/>
      <c r="G1389" s="1038"/>
      <c r="H1389" s="1041"/>
      <c r="I1389" s="381"/>
      <c r="J1389" s="568">
        <f t="shared" si="318"/>
        <v>0</v>
      </c>
      <c r="K1389" s="381"/>
      <c r="L1389" s="381"/>
      <c r="M1389" s="568">
        <f t="shared" si="327"/>
        <v>0</v>
      </c>
      <c r="N1389" s="570">
        <f>IFERROR(VLOOKUP($C1389,Listen!$J$3:$L$39,2,0),0)</f>
        <v>0</v>
      </c>
      <c r="O1389" s="570">
        <f>IFERROR(VLOOKUP($C1389,Listen!$J$3:$L$39,3,0),0)</f>
        <v>0</v>
      </c>
      <c r="P1389" s="453">
        <f t="shared" si="319"/>
        <v>0</v>
      </c>
      <c r="Q1389" s="453">
        <f t="shared" si="331"/>
        <v>0</v>
      </c>
      <c r="R1389" s="453">
        <f t="shared" si="331"/>
        <v>0</v>
      </c>
      <c r="S1389" s="453">
        <f t="shared" si="331"/>
        <v>0</v>
      </c>
      <c r="T1389" s="453">
        <f t="shared" si="331"/>
        <v>0</v>
      </c>
      <c r="U1389" s="453">
        <f t="shared" si="331"/>
        <v>0</v>
      </c>
      <c r="V1389" s="453">
        <f t="shared" si="331"/>
        <v>0</v>
      </c>
      <c r="W1389" s="384">
        <f t="shared" si="329"/>
        <v>0</v>
      </c>
      <c r="X1389" s="565">
        <f>IF(D1389='A. Allgemeine Informationen'!$C$17,$M1389-Y1389,HLOOKUP('A. Allgemeine Informationen'!$C$17-1,$Z$1:$AF$2005,ROW(D1389),FALSE)-$Y1389)</f>
        <v>0</v>
      </c>
      <c r="Y1389" s="384">
        <f>HLOOKUP('A. Allgemeine Informationen'!$C$17,$Z$1:$AF$2005,ROW(D1389),FALSE)</f>
        <v>0</v>
      </c>
      <c r="Z1389" s="565">
        <f t="shared" si="320"/>
        <v>0</v>
      </c>
      <c r="AA1389" s="565">
        <f t="shared" si="321"/>
        <v>0</v>
      </c>
      <c r="AB1389" s="565">
        <f t="shared" si="322"/>
        <v>0</v>
      </c>
      <c r="AC1389" s="565">
        <f t="shared" si="323"/>
        <v>0</v>
      </c>
      <c r="AD1389" s="572">
        <f t="shared" si="324"/>
        <v>0</v>
      </c>
      <c r="AE1389" s="560">
        <f t="shared" si="325"/>
        <v>0</v>
      </c>
      <c r="AF1389" s="561">
        <f t="shared" si="326"/>
        <v>0</v>
      </c>
      <c r="AG1389" s="562"/>
    </row>
    <row r="1390" spans="2:33" s="418" customFormat="1" ht="15" customHeight="1" x14ac:dyDescent="0.2">
      <c r="B1390" s="554"/>
      <c r="C1390" s="382"/>
      <c r="D1390" s="383"/>
      <c r="E1390" s="381"/>
      <c r="F1390" s="1040"/>
      <c r="G1390" s="1038"/>
      <c r="H1390" s="1041"/>
      <c r="I1390" s="381"/>
      <c r="J1390" s="568">
        <f t="shared" si="318"/>
        <v>0</v>
      </c>
      <c r="K1390" s="381"/>
      <c r="L1390" s="381"/>
      <c r="M1390" s="568">
        <f t="shared" si="327"/>
        <v>0</v>
      </c>
      <c r="N1390" s="570">
        <f>IFERROR(VLOOKUP($C1390,Listen!$J$3:$L$39,2,0),0)</f>
        <v>0</v>
      </c>
      <c r="O1390" s="570">
        <f>IFERROR(VLOOKUP($C1390,Listen!$J$3:$L$39,3,0),0)</f>
        <v>0</v>
      </c>
      <c r="P1390" s="453">
        <f t="shared" si="319"/>
        <v>0</v>
      </c>
      <c r="Q1390" s="453">
        <f t="shared" si="331"/>
        <v>0</v>
      </c>
      <c r="R1390" s="453">
        <f t="shared" si="331"/>
        <v>0</v>
      </c>
      <c r="S1390" s="453">
        <f t="shared" si="331"/>
        <v>0</v>
      </c>
      <c r="T1390" s="453">
        <f t="shared" si="331"/>
        <v>0</v>
      </c>
      <c r="U1390" s="453">
        <f t="shared" si="331"/>
        <v>0</v>
      </c>
      <c r="V1390" s="453">
        <f t="shared" si="331"/>
        <v>0</v>
      </c>
      <c r="W1390" s="384">
        <f t="shared" si="329"/>
        <v>0</v>
      </c>
      <c r="X1390" s="565">
        <f>IF(D1390='A. Allgemeine Informationen'!$C$17,$M1390-Y1390,HLOOKUP('A. Allgemeine Informationen'!$C$17-1,$Z$1:$AF$2005,ROW(D1390),FALSE)-$Y1390)</f>
        <v>0</v>
      </c>
      <c r="Y1390" s="384">
        <f>HLOOKUP('A. Allgemeine Informationen'!$C$17,$Z$1:$AF$2005,ROW(D1390),FALSE)</f>
        <v>0</v>
      </c>
      <c r="Z1390" s="565">
        <f t="shared" si="320"/>
        <v>0</v>
      </c>
      <c r="AA1390" s="565">
        <f t="shared" si="321"/>
        <v>0</v>
      </c>
      <c r="AB1390" s="565">
        <f t="shared" si="322"/>
        <v>0</v>
      </c>
      <c r="AC1390" s="565">
        <f t="shared" si="323"/>
        <v>0</v>
      </c>
      <c r="AD1390" s="572">
        <f t="shared" si="324"/>
        <v>0</v>
      </c>
      <c r="AE1390" s="560">
        <f t="shared" si="325"/>
        <v>0</v>
      </c>
      <c r="AF1390" s="561">
        <f t="shared" si="326"/>
        <v>0</v>
      </c>
      <c r="AG1390" s="562"/>
    </row>
    <row r="1391" spans="2:33" s="418" customFormat="1" ht="15" customHeight="1" x14ac:dyDescent="0.2">
      <c r="B1391" s="554"/>
      <c r="C1391" s="382"/>
      <c r="D1391" s="383"/>
      <c r="E1391" s="381"/>
      <c r="F1391" s="1040"/>
      <c r="G1391" s="1038"/>
      <c r="H1391" s="1041"/>
      <c r="I1391" s="381"/>
      <c r="J1391" s="568">
        <f t="shared" si="318"/>
        <v>0</v>
      </c>
      <c r="K1391" s="381"/>
      <c r="L1391" s="381"/>
      <c r="M1391" s="568">
        <f t="shared" si="327"/>
        <v>0</v>
      </c>
      <c r="N1391" s="570">
        <f>IFERROR(VLOOKUP($C1391,Listen!$J$3:$L$39,2,0),0)</f>
        <v>0</v>
      </c>
      <c r="O1391" s="570">
        <f>IFERROR(VLOOKUP($C1391,Listen!$J$3:$L$39,3,0),0)</f>
        <v>0</v>
      </c>
      <c r="P1391" s="453">
        <f t="shared" si="319"/>
        <v>0</v>
      </c>
      <c r="Q1391" s="453">
        <f t="shared" si="331"/>
        <v>0</v>
      </c>
      <c r="R1391" s="453">
        <f t="shared" si="331"/>
        <v>0</v>
      </c>
      <c r="S1391" s="453">
        <f t="shared" si="331"/>
        <v>0</v>
      </c>
      <c r="T1391" s="453">
        <f t="shared" si="331"/>
        <v>0</v>
      </c>
      <c r="U1391" s="453">
        <f t="shared" si="331"/>
        <v>0</v>
      </c>
      <c r="V1391" s="453">
        <f t="shared" si="331"/>
        <v>0</v>
      </c>
      <c r="W1391" s="384">
        <f t="shared" si="329"/>
        <v>0</v>
      </c>
      <c r="X1391" s="565">
        <f>IF(D1391='A. Allgemeine Informationen'!$C$17,$M1391-Y1391,HLOOKUP('A. Allgemeine Informationen'!$C$17-1,$Z$1:$AF$2005,ROW(D1391),FALSE)-$Y1391)</f>
        <v>0</v>
      </c>
      <c r="Y1391" s="384">
        <f>HLOOKUP('A. Allgemeine Informationen'!$C$17,$Z$1:$AF$2005,ROW(D1391),FALSE)</f>
        <v>0</v>
      </c>
      <c r="Z1391" s="565">
        <f t="shared" si="320"/>
        <v>0</v>
      </c>
      <c r="AA1391" s="565">
        <f t="shared" si="321"/>
        <v>0</v>
      </c>
      <c r="AB1391" s="565">
        <f t="shared" si="322"/>
        <v>0</v>
      </c>
      <c r="AC1391" s="565">
        <f t="shared" si="323"/>
        <v>0</v>
      </c>
      <c r="AD1391" s="572">
        <f t="shared" si="324"/>
        <v>0</v>
      </c>
      <c r="AE1391" s="560">
        <f t="shared" si="325"/>
        <v>0</v>
      </c>
      <c r="AF1391" s="561">
        <f t="shared" si="326"/>
        <v>0</v>
      </c>
      <c r="AG1391" s="562"/>
    </row>
    <row r="1392" spans="2:33" s="418" customFormat="1" ht="15" customHeight="1" x14ac:dyDescent="0.2">
      <c r="B1392" s="554"/>
      <c r="C1392" s="382"/>
      <c r="D1392" s="383"/>
      <c r="E1392" s="381"/>
      <c r="F1392" s="1040"/>
      <c r="G1392" s="1038"/>
      <c r="H1392" s="1041"/>
      <c r="I1392" s="381"/>
      <c r="J1392" s="568">
        <f t="shared" si="318"/>
        <v>0</v>
      </c>
      <c r="K1392" s="381"/>
      <c r="L1392" s="381"/>
      <c r="M1392" s="568">
        <f t="shared" si="327"/>
        <v>0</v>
      </c>
      <c r="N1392" s="570">
        <f>IFERROR(VLOOKUP($C1392,Listen!$J$3:$L$39,2,0),0)</f>
        <v>0</v>
      </c>
      <c r="O1392" s="570">
        <f>IFERROR(VLOOKUP($C1392,Listen!$J$3:$L$39,3,0),0)</f>
        <v>0</v>
      </c>
      <c r="P1392" s="453">
        <f t="shared" si="319"/>
        <v>0</v>
      </c>
      <c r="Q1392" s="453">
        <f t="shared" si="331"/>
        <v>0</v>
      </c>
      <c r="R1392" s="453">
        <f t="shared" si="331"/>
        <v>0</v>
      </c>
      <c r="S1392" s="453">
        <f t="shared" si="331"/>
        <v>0</v>
      </c>
      <c r="T1392" s="453">
        <f t="shared" si="331"/>
        <v>0</v>
      </c>
      <c r="U1392" s="453">
        <f t="shared" si="331"/>
        <v>0</v>
      </c>
      <c r="V1392" s="453">
        <f t="shared" si="331"/>
        <v>0</v>
      </c>
      <c r="W1392" s="384">
        <f t="shared" si="329"/>
        <v>0</v>
      </c>
      <c r="X1392" s="565">
        <f>IF(D1392='A. Allgemeine Informationen'!$C$17,$M1392-Y1392,HLOOKUP('A. Allgemeine Informationen'!$C$17-1,$Z$1:$AF$2005,ROW(D1392),FALSE)-$Y1392)</f>
        <v>0</v>
      </c>
      <c r="Y1392" s="384">
        <f>HLOOKUP('A. Allgemeine Informationen'!$C$17,$Z$1:$AF$2005,ROW(D1392),FALSE)</f>
        <v>0</v>
      </c>
      <c r="Z1392" s="565">
        <f t="shared" si="320"/>
        <v>0</v>
      </c>
      <c r="AA1392" s="565">
        <f t="shared" si="321"/>
        <v>0</v>
      </c>
      <c r="AB1392" s="565">
        <f t="shared" si="322"/>
        <v>0</v>
      </c>
      <c r="AC1392" s="565">
        <f t="shared" si="323"/>
        <v>0</v>
      </c>
      <c r="AD1392" s="572">
        <f t="shared" si="324"/>
        <v>0</v>
      </c>
      <c r="AE1392" s="560">
        <f t="shared" si="325"/>
        <v>0</v>
      </c>
      <c r="AF1392" s="561">
        <f t="shared" si="326"/>
        <v>0</v>
      </c>
      <c r="AG1392" s="562"/>
    </row>
    <row r="1393" spans="2:33" s="418" customFormat="1" ht="15" customHeight="1" x14ac:dyDescent="0.2">
      <c r="B1393" s="554"/>
      <c r="C1393" s="382"/>
      <c r="D1393" s="383"/>
      <c r="E1393" s="381"/>
      <c r="F1393" s="1040"/>
      <c r="G1393" s="1038"/>
      <c r="H1393" s="1041"/>
      <c r="I1393" s="381"/>
      <c r="J1393" s="568">
        <f t="shared" si="318"/>
        <v>0</v>
      </c>
      <c r="K1393" s="381"/>
      <c r="L1393" s="381"/>
      <c r="M1393" s="568">
        <f t="shared" si="327"/>
        <v>0</v>
      </c>
      <c r="N1393" s="570">
        <f>IFERROR(VLOOKUP($C1393,Listen!$J$3:$L$39,2,0),0)</f>
        <v>0</v>
      </c>
      <c r="O1393" s="570">
        <f>IFERROR(VLOOKUP($C1393,Listen!$J$3:$L$39,3,0),0)</f>
        <v>0</v>
      </c>
      <c r="P1393" s="453">
        <f t="shared" si="319"/>
        <v>0</v>
      </c>
      <c r="Q1393" s="453">
        <f t="shared" si="331"/>
        <v>0</v>
      </c>
      <c r="R1393" s="453">
        <f t="shared" si="331"/>
        <v>0</v>
      </c>
      <c r="S1393" s="453">
        <f t="shared" si="331"/>
        <v>0</v>
      </c>
      <c r="T1393" s="453">
        <f t="shared" si="331"/>
        <v>0</v>
      </c>
      <c r="U1393" s="453">
        <f t="shared" si="331"/>
        <v>0</v>
      </c>
      <c r="V1393" s="453">
        <f t="shared" si="331"/>
        <v>0</v>
      </c>
      <c r="W1393" s="384">
        <f t="shared" si="329"/>
        <v>0</v>
      </c>
      <c r="X1393" s="565">
        <f>IF(D1393='A. Allgemeine Informationen'!$C$17,$M1393-Y1393,HLOOKUP('A. Allgemeine Informationen'!$C$17-1,$Z$1:$AF$2005,ROW(D1393),FALSE)-$Y1393)</f>
        <v>0</v>
      </c>
      <c r="Y1393" s="384">
        <f>HLOOKUP('A. Allgemeine Informationen'!$C$17,$Z$1:$AF$2005,ROW(D1393),FALSE)</f>
        <v>0</v>
      </c>
      <c r="Z1393" s="565">
        <f t="shared" si="320"/>
        <v>0</v>
      </c>
      <c r="AA1393" s="565">
        <f t="shared" si="321"/>
        <v>0</v>
      </c>
      <c r="AB1393" s="565">
        <f t="shared" si="322"/>
        <v>0</v>
      </c>
      <c r="AC1393" s="565">
        <f t="shared" si="323"/>
        <v>0</v>
      </c>
      <c r="AD1393" s="572">
        <f t="shared" si="324"/>
        <v>0</v>
      </c>
      <c r="AE1393" s="560">
        <f t="shared" si="325"/>
        <v>0</v>
      </c>
      <c r="AF1393" s="561">
        <f t="shared" si="326"/>
        <v>0</v>
      </c>
      <c r="AG1393" s="562"/>
    </row>
    <row r="1394" spans="2:33" s="418" customFormat="1" ht="15" customHeight="1" x14ac:dyDescent="0.2">
      <c r="B1394" s="554"/>
      <c r="C1394" s="382"/>
      <c r="D1394" s="383"/>
      <c r="E1394" s="381"/>
      <c r="F1394" s="1040"/>
      <c r="G1394" s="1038"/>
      <c r="H1394" s="1041"/>
      <c r="I1394" s="381"/>
      <c r="J1394" s="568">
        <f t="shared" si="318"/>
        <v>0</v>
      </c>
      <c r="K1394" s="381"/>
      <c r="L1394" s="381"/>
      <c r="M1394" s="568">
        <f t="shared" si="327"/>
        <v>0</v>
      </c>
      <c r="N1394" s="570">
        <f>IFERROR(VLOOKUP($C1394,Listen!$J$3:$L$39,2,0),0)</f>
        <v>0</v>
      </c>
      <c r="O1394" s="570">
        <f>IFERROR(VLOOKUP($C1394,Listen!$J$3:$L$39,3,0),0)</f>
        <v>0</v>
      </c>
      <c r="P1394" s="453">
        <f t="shared" si="319"/>
        <v>0</v>
      </c>
      <c r="Q1394" s="453">
        <f t="shared" si="331"/>
        <v>0</v>
      </c>
      <c r="R1394" s="453">
        <f t="shared" si="331"/>
        <v>0</v>
      </c>
      <c r="S1394" s="453">
        <f t="shared" si="331"/>
        <v>0</v>
      </c>
      <c r="T1394" s="453">
        <f t="shared" si="331"/>
        <v>0</v>
      </c>
      <c r="U1394" s="453">
        <f t="shared" si="331"/>
        <v>0</v>
      </c>
      <c r="V1394" s="453">
        <f t="shared" si="331"/>
        <v>0</v>
      </c>
      <c r="W1394" s="384">
        <f t="shared" si="329"/>
        <v>0</v>
      </c>
      <c r="X1394" s="565">
        <f>IF(D1394='A. Allgemeine Informationen'!$C$17,$M1394-Y1394,HLOOKUP('A. Allgemeine Informationen'!$C$17-1,$Z$1:$AF$2005,ROW(D1394),FALSE)-$Y1394)</f>
        <v>0</v>
      </c>
      <c r="Y1394" s="384">
        <f>HLOOKUP('A. Allgemeine Informationen'!$C$17,$Z$1:$AF$2005,ROW(D1394),FALSE)</f>
        <v>0</v>
      </c>
      <c r="Z1394" s="565">
        <f t="shared" si="320"/>
        <v>0</v>
      </c>
      <c r="AA1394" s="565">
        <f t="shared" si="321"/>
        <v>0</v>
      </c>
      <c r="AB1394" s="565">
        <f t="shared" si="322"/>
        <v>0</v>
      </c>
      <c r="AC1394" s="565">
        <f t="shared" si="323"/>
        <v>0</v>
      </c>
      <c r="AD1394" s="572">
        <f t="shared" si="324"/>
        <v>0</v>
      </c>
      <c r="AE1394" s="560">
        <f t="shared" si="325"/>
        <v>0</v>
      </c>
      <c r="AF1394" s="561">
        <f t="shared" si="326"/>
        <v>0</v>
      </c>
      <c r="AG1394" s="562"/>
    </row>
    <row r="1395" spans="2:33" s="418" customFormat="1" ht="15" customHeight="1" x14ac:dyDescent="0.2">
      <c r="B1395" s="554"/>
      <c r="C1395" s="382"/>
      <c r="D1395" s="383"/>
      <c r="E1395" s="381"/>
      <c r="F1395" s="1040"/>
      <c r="G1395" s="1038"/>
      <c r="H1395" s="1041"/>
      <c r="I1395" s="381"/>
      <c r="J1395" s="568">
        <f t="shared" si="318"/>
        <v>0</v>
      </c>
      <c r="K1395" s="381"/>
      <c r="L1395" s="381"/>
      <c r="M1395" s="568">
        <f t="shared" si="327"/>
        <v>0</v>
      </c>
      <c r="N1395" s="570">
        <f>IFERROR(VLOOKUP($C1395,Listen!$J$3:$L$39,2,0),0)</f>
        <v>0</v>
      </c>
      <c r="O1395" s="570">
        <f>IFERROR(VLOOKUP($C1395,Listen!$J$3:$L$39,3,0),0)</f>
        <v>0</v>
      </c>
      <c r="P1395" s="453">
        <f t="shared" si="319"/>
        <v>0</v>
      </c>
      <c r="Q1395" s="453">
        <f t="shared" si="331"/>
        <v>0</v>
      </c>
      <c r="R1395" s="453">
        <f t="shared" si="331"/>
        <v>0</v>
      </c>
      <c r="S1395" s="453">
        <f t="shared" si="331"/>
        <v>0</v>
      </c>
      <c r="T1395" s="453">
        <f t="shared" si="331"/>
        <v>0</v>
      </c>
      <c r="U1395" s="453">
        <f t="shared" si="331"/>
        <v>0</v>
      </c>
      <c r="V1395" s="453">
        <f t="shared" si="331"/>
        <v>0</v>
      </c>
      <c r="W1395" s="384">
        <f t="shared" si="329"/>
        <v>0</v>
      </c>
      <c r="X1395" s="565">
        <f>IF(D1395='A. Allgemeine Informationen'!$C$17,$M1395-Y1395,HLOOKUP('A. Allgemeine Informationen'!$C$17-1,$Z$1:$AF$2005,ROW(D1395),FALSE)-$Y1395)</f>
        <v>0</v>
      </c>
      <c r="Y1395" s="384">
        <f>HLOOKUP('A. Allgemeine Informationen'!$C$17,$Z$1:$AF$2005,ROW(D1395),FALSE)</f>
        <v>0</v>
      </c>
      <c r="Z1395" s="565">
        <f t="shared" si="320"/>
        <v>0</v>
      </c>
      <c r="AA1395" s="565">
        <f t="shared" si="321"/>
        <v>0</v>
      </c>
      <c r="AB1395" s="565">
        <f t="shared" si="322"/>
        <v>0</v>
      </c>
      <c r="AC1395" s="565">
        <f t="shared" si="323"/>
        <v>0</v>
      </c>
      <c r="AD1395" s="572">
        <f t="shared" si="324"/>
        <v>0</v>
      </c>
      <c r="AE1395" s="560">
        <f t="shared" si="325"/>
        <v>0</v>
      </c>
      <c r="AF1395" s="561">
        <f t="shared" si="326"/>
        <v>0</v>
      </c>
      <c r="AG1395" s="562"/>
    </row>
    <row r="1396" spans="2:33" s="418" customFormat="1" ht="15" customHeight="1" x14ac:dyDescent="0.2">
      <c r="B1396" s="554"/>
      <c r="C1396" s="382"/>
      <c r="D1396" s="383"/>
      <c r="E1396" s="381"/>
      <c r="F1396" s="1040"/>
      <c r="G1396" s="1038"/>
      <c r="H1396" s="1041"/>
      <c r="I1396" s="381"/>
      <c r="J1396" s="568">
        <f t="shared" si="318"/>
        <v>0</v>
      </c>
      <c r="K1396" s="381"/>
      <c r="L1396" s="381"/>
      <c r="M1396" s="568">
        <f t="shared" si="327"/>
        <v>0</v>
      </c>
      <c r="N1396" s="570">
        <f>IFERROR(VLOOKUP($C1396,Listen!$J$3:$L$39,2,0),0)</f>
        <v>0</v>
      </c>
      <c r="O1396" s="570">
        <f>IFERROR(VLOOKUP($C1396,Listen!$J$3:$L$39,3,0),0)</f>
        <v>0</v>
      </c>
      <c r="P1396" s="453">
        <f t="shared" si="319"/>
        <v>0</v>
      </c>
      <c r="Q1396" s="453">
        <f t="shared" si="331"/>
        <v>0</v>
      </c>
      <c r="R1396" s="453">
        <f t="shared" si="331"/>
        <v>0</v>
      </c>
      <c r="S1396" s="453">
        <f t="shared" si="331"/>
        <v>0</v>
      </c>
      <c r="T1396" s="453">
        <f t="shared" si="331"/>
        <v>0</v>
      </c>
      <c r="U1396" s="453">
        <f t="shared" si="331"/>
        <v>0</v>
      </c>
      <c r="V1396" s="453">
        <f t="shared" si="331"/>
        <v>0</v>
      </c>
      <c r="W1396" s="384">
        <f t="shared" si="329"/>
        <v>0</v>
      </c>
      <c r="X1396" s="565">
        <f>IF(D1396='A. Allgemeine Informationen'!$C$17,$M1396-Y1396,HLOOKUP('A. Allgemeine Informationen'!$C$17-1,$Z$1:$AF$2005,ROW(D1396),FALSE)-$Y1396)</f>
        <v>0</v>
      </c>
      <c r="Y1396" s="384">
        <f>HLOOKUP('A. Allgemeine Informationen'!$C$17,$Z$1:$AF$2005,ROW(D1396),FALSE)</f>
        <v>0</v>
      </c>
      <c r="Z1396" s="565">
        <f t="shared" si="320"/>
        <v>0</v>
      </c>
      <c r="AA1396" s="565">
        <f t="shared" si="321"/>
        <v>0</v>
      </c>
      <c r="AB1396" s="565">
        <f t="shared" si="322"/>
        <v>0</v>
      </c>
      <c r="AC1396" s="565">
        <f t="shared" si="323"/>
        <v>0</v>
      </c>
      <c r="AD1396" s="572">
        <f t="shared" si="324"/>
        <v>0</v>
      </c>
      <c r="AE1396" s="560">
        <f t="shared" si="325"/>
        <v>0</v>
      </c>
      <c r="AF1396" s="561">
        <f t="shared" si="326"/>
        <v>0</v>
      </c>
      <c r="AG1396" s="562"/>
    </row>
    <row r="1397" spans="2:33" s="418" customFormat="1" ht="15" customHeight="1" x14ac:dyDescent="0.2">
      <c r="B1397" s="554"/>
      <c r="C1397" s="382"/>
      <c r="D1397" s="383"/>
      <c r="E1397" s="381"/>
      <c r="F1397" s="1040"/>
      <c r="G1397" s="1038"/>
      <c r="H1397" s="1041"/>
      <c r="I1397" s="381"/>
      <c r="J1397" s="568">
        <f t="shared" si="318"/>
        <v>0</v>
      </c>
      <c r="K1397" s="381"/>
      <c r="L1397" s="381"/>
      <c r="M1397" s="568">
        <f t="shared" si="327"/>
        <v>0</v>
      </c>
      <c r="N1397" s="570">
        <f>IFERROR(VLOOKUP($C1397,Listen!$J$3:$L$39,2,0),0)</f>
        <v>0</v>
      </c>
      <c r="O1397" s="570">
        <f>IFERROR(VLOOKUP($C1397,Listen!$J$3:$L$39,3,0),0)</f>
        <v>0</v>
      </c>
      <c r="P1397" s="453">
        <f t="shared" si="319"/>
        <v>0</v>
      </c>
      <c r="Q1397" s="453">
        <f t="shared" si="331"/>
        <v>0</v>
      </c>
      <c r="R1397" s="453">
        <f t="shared" si="331"/>
        <v>0</v>
      </c>
      <c r="S1397" s="453">
        <f t="shared" si="331"/>
        <v>0</v>
      </c>
      <c r="T1397" s="453">
        <f t="shared" si="331"/>
        <v>0</v>
      </c>
      <c r="U1397" s="453">
        <f t="shared" si="331"/>
        <v>0</v>
      </c>
      <c r="V1397" s="453">
        <f t="shared" si="331"/>
        <v>0</v>
      </c>
      <c r="W1397" s="384">
        <f t="shared" si="329"/>
        <v>0</v>
      </c>
      <c r="X1397" s="565">
        <f>IF(D1397='A. Allgemeine Informationen'!$C$17,$M1397-Y1397,HLOOKUP('A. Allgemeine Informationen'!$C$17-1,$Z$1:$AF$2005,ROW(D1397),FALSE)-$Y1397)</f>
        <v>0</v>
      </c>
      <c r="Y1397" s="384">
        <f>HLOOKUP('A. Allgemeine Informationen'!$C$17,$Z$1:$AF$2005,ROW(D1397),FALSE)</f>
        <v>0</v>
      </c>
      <c r="Z1397" s="565">
        <f t="shared" si="320"/>
        <v>0</v>
      </c>
      <c r="AA1397" s="565">
        <f t="shared" si="321"/>
        <v>0</v>
      </c>
      <c r="AB1397" s="565">
        <f t="shared" si="322"/>
        <v>0</v>
      </c>
      <c r="AC1397" s="565">
        <f t="shared" si="323"/>
        <v>0</v>
      </c>
      <c r="AD1397" s="572">
        <f t="shared" si="324"/>
        <v>0</v>
      </c>
      <c r="AE1397" s="560">
        <f t="shared" si="325"/>
        <v>0</v>
      </c>
      <c r="AF1397" s="561">
        <f t="shared" si="326"/>
        <v>0</v>
      </c>
      <c r="AG1397" s="562"/>
    </row>
    <row r="1398" spans="2:33" s="418" customFormat="1" ht="15" customHeight="1" x14ac:dyDescent="0.2">
      <c r="B1398" s="554"/>
      <c r="C1398" s="382"/>
      <c r="D1398" s="383"/>
      <c r="E1398" s="381"/>
      <c r="F1398" s="1040"/>
      <c r="G1398" s="1038"/>
      <c r="H1398" s="1041"/>
      <c r="I1398" s="381"/>
      <c r="J1398" s="568">
        <f t="shared" si="318"/>
        <v>0</v>
      </c>
      <c r="K1398" s="381"/>
      <c r="L1398" s="381"/>
      <c r="M1398" s="568">
        <f t="shared" si="327"/>
        <v>0</v>
      </c>
      <c r="N1398" s="570">
        <f>IFERROR(VLOOKUP($C1398,Listen!$J$3:$L$39,2,0),0)</f>
        <v>0</v>
      </c>
      <c r="O1398" s="570">
        <f>IFERROR(VLOOKUP($C1398,Listen!$J$3:$L$39,3,0),0)</f>
        <v>0</v>
      </c>
      <c r="P1398" s="453">
        <f t="shared" si="319"/>
        <v>0</v>
      </c>
      <c r="Q1398" s="453">
        <f t="shared" si="331"/>
        <v>0</v>
      </c>
      <c r="R1398" s="453">
        <f t="shared" si="331"/>
        <v>0</v>
      </c>
      <c r="S1398" s="453">
        <f t="shared" si="331"/>
        <v>0</v>
      </c>
      <c r="T1398" s="453">
        <f t="shared" si="331"/>
        <v>0</v>
      </c>
      <c r="U1398" s="453">
        <f t="shared" si="331"/>
        <v>0</v>
      </c>
      <c r="V1398" s="453">
        <f t="shared" si="331"/>
        <v>0</v>
      </c>
      <c r="W1398" s="384">
        <f t="shared" si="329"/>
        <v>0</v>
      </c>
      <c r="X1398" s="565">
        <f>IF(D1398='A. Allgemeine Informationen'!$C$17,$M1398-Y1398,HLOOKUP('A. Allgemeine Informationen'!$C$17-1,$Z$1:$AF$2005,ROW(D1398),FALSE)-$Y1398)</f>
        <v>0</v>
      </c>
      <c r="Y1398" s="384">
        <f>HLOOKUP('A. Allgemeine Informationen'!$C$17,$Z$1:$AF$2005,ROW(D1398),FALSE)</f>
        <v>0</v>
      </c>
      <c r="Z1398" s="565">
        <f t="shared" si="320"/>
        <v>0</v>
      </c>
      <c r="AA1398" s="565">
        <f t="shared" si="321"/>
        <v>0</v>
      </c>
      <c r="AB1398" s="565">
        <f t="shared" si="322"/>
        <v>0</v>
      </c>
      <c r="AC1398" s="565">
        <f t="shared" si="323"/>
        <v>0</v>
      </c>
      <c r="AD1398" s="572">
        <f t="shared" si="324"/>
        <v>0</v>
      </c>
      <c r="AE1398" s="560">
        <f t="shared" si="325"/>
        <v>0</v>
      </c>
      <c r="AF1398" s="561">
        <f t="shared" si="326"/>
        <v>0</v>
      </c>
      <c r="AG1398" s="562"/>
    </row>
    <row r="1399" spans="2:33" s="418" customFormat="1" ht="15" customHeight="1" x14ac:dyDescent="0.2">
      <c r="B1399" s="554"/>
      <c r="C1399" s="382"/>
      <c r="D1399" s="383"/>
      <c r="E1399" s="381"/>
      <c r="F1399" s="1040"/>
      <c r="G1399" s="1038"/>
      <c r="H1399" s="1041"/>
      <c r="I1399" s="381"/>
      <c r="J1399" s="568">
        <f t="shared" si="318"/>
        <v>0</v>
      </c>
      <c r="K1399" s="381"/>
      <c r="L1399" s="381"/>
      <c r="M1399" s="568">
        <f t="shared" si="327"/>
        <v>0</v>
      </c>
      <c r="N1399" s="570">
        <f>IFERROR(VLOOKUP($C1399,Listen!$J$3:$L$39,2,0),0)</f>
        <v>0</v>
      </c>
      <c r="O1399" s="570">
        <f>IFERROR(VLOOKUP($C1399,Listen!$J$3:$L$39,3,0),0)</f>
        <v>0</v>
      </c>
      <c r="P1399" s="453">
        <f t="shared" si="319"/>
        <v>0</v>
      </c>
      <c r="Q1399" s="453">
        <f t="shared" ref="Q1399:V1414" si="332">P1399</f>
        <v>0</v>
      </c>
      <c r="R1399" s="453">
        <f t="shared" si="332"/>
        <v>0</v>
      </c>
      <c r="S1399" s="453">
        <f t="shared" si="332"/>
        <v>0</v>
      </c>
      <c r="T1399" s="453">
        <f t="shared" si="332"/>
        <v>0</v>
      </c>
      <c r="U1399" s="453">
        <f t="shared" si="332"/>
        <v>0</v>
      </c>
      <c r="V1399" s="453">
        <f t="shared" si="332"/>
        <v>0</v>
      </c>
      <c r="W1399" s="384">
        <f t="shared" si="329"/>
        <v>0</v>
      </c>
      <c r="X1399" s="565">
        <f>IF(D1399='A. Allgemeine Informationen'!$C$17,$M1399-Y1399,HLOOKUP('A. Allgemeine Informationen'!$C$17-1,$Z$1:$AF$2005,ROW(D1399),FALSE)-$Y1399)</f>
        <v>0</v>
      </c>
      <c r="Y1399" s="384">
        <f>HLOOKUP('A. Allgemeine Informationen'!$C$17,$Z$1:$AF$2005,ROW(D1399),FALSE)</f>
        <v>0</v>
      </c>
      <c r="Z1399" s="565">
        <f t="shared" si="320"/>
        <v>0</v>
      </c>
      <c r="AA1399" s="565">
        <f t="shared" si="321"/>
        <v>0</v>
      </c>
      <c r="AB1399" s="565">
        <f t="shared" si="322"/>
        <v>0</v>
      </c>
      <c r="AC1399" s="565">
        <f t="shared" si="323"/>
        <v>0</v>
      </c>
      <c r="AD1399" s="572">
        <f t="shared" si="324"/>
        <v>0</v>
      </c>
      <c r="AE1399" s="560">
        <f t="shared" si="325"/>
        <v>0</v>
      </c>
      <c r="AF1399" s="561">
        <f t="shared" si="326"/>
        <v>0</v>
      </c>
      <c r="AG1399" s="562"/>
    </row>
    <row r="1400" spans="2:33" s="418" customFormat="1" ht="15" customHeight="1" x14ac:dyDescent="0.2">
      <c r="B1400" s="554"/>
      <c r="C1400" s="382"/>
      <c r="D1400" s="383"/>
      <c r="E1400" s="381"/>
      <c r="F1400" s="1040"/>
      <c r="G1400" s="1038"/>
      <c r="H1400" s="1041"/>
      <c r="I1400" s="381"/>
      <c r="J1400" s="568">
        <f t="shared" si="318"/>
        <v>0</v>
      </c>
      <c r="K1400" s="381"/>
      <c r="L1400" s="381"/>
      <c r="M1400" s="568">
        <f t="shared" si="327"/>
        <v>0</v>
      </c>
      <c r="N1400" s="570">
        <f>IFERROR(VLOOKUP($C1400,Listen!$J$3:$L$39,2,0),0)</f>
        <v>0</v>
      </c>
      <c r="O1400" s="570">
        <f>IFERROR(VLOOKUP($C1400,Listen!$J$3:$L$39,3,0),0)</f>
        <v>0</v>
      </c>
      <c r="P1400" s="453">
        <f t="shared" si="319"/>
        <v>0</v>
      </c>
      <c r="Q1400" s="453">
        <f t="shared" si="332"/>
        <v>0</v>
      </c>
      <c r="R1400" s="453">
        <f t="shared" si="332"/>
        <v>0</v>
      </c>
      <c r="S1400" s="453">
        <f t="shared" si="332"/>
        <v>0</v>
      </c>
      <c r="T1400" s="453">
        <f t="shared" si="332"/>
        <v>0</v>
      </c>
      <c r="U1400" s="453">
        <f t="shared" si="332"/>
        <v>0</v>
      </c>
      <c r="V1400" s="453">
        <f t="shared" si="332"/>
        <v>0</v>
      </c>
      <c r="W1400" s="384">
        <f t="shared" si="329"/>
        <v>0</v>
      </c>
      <c r="X1400" s="565">
        <f>IF(D1400='A. Allgemeine Informationen'!$C$17,$M1400-Y1400,HLOOKUP('A. Allgemeine Informationen'!$C$17-1,$Z$1:$AF$2005,ROW(D1400),FALSE)-$Y1400)</f>
        <v>0</v>
      </c>
      <c r="Y1400" s="384">
        <f>HLOOKUP('A. Allgemeine Informationen'!$C$17,$Z$1:$AF$2005,ROW(D1400),FALSE)</f>
        <v>0</v>
      </c>
      <c r="Z1400" s="565">
        <f t="shared" si="320"/>
        <v>0</v>
      </c>
      <c r="AA1400" s="565">
        <f t="shared" si="321"/>
        <v>0</v>
      </c>
      <c r="AB1400" s="565">
        <f t="shared" si="322"/>
        <v>0</v>
      </c>
      <c r="AC1400" s="565">
        <f t="shared" si="323"/>
        <v>0</v>
      </c>
      <c r="AD1400" s="572">
        <f t="shared" si="324"/>
        <v>0</v>
      </c>
      <c r="AE1400" s="560">
        <f t="shared" si="325"/>
        <v>0</v>
      </c>
      <c r="AF1400" s="561">
        <f t="shared" si="326"/>
        <v>0</v>
      </c>
      <c r="AG1400" s="562"/>
    </row>
    <row r="1401" spans="2:33" s="418" customFormat="1" ht="15" customHeight="1" x14ac:dyDescent="0.2">
      <c r="B1401" s="554"/>
      <c r="C1401" s="382"/>
      <c r="D1401" s="383"/>
      <c r="E1401" s="381"/>
      <c r="F1401" s="1040"/>
      <c r="G1401" s="1038"/>
      <c r="H1401" s="1041"/>
      <c r="I1401" s="381"/>
      <c r="J1401" s="568">
        <f t="shared" si="318"/>
        <v>0</v>
      </c>
      <c r="K1401" s="381"/>
      <c r="L1401" s="381"/>
      <c r="M1401" s="568">
        <f t="shared" si="327"/>
        <v>0</v>
      </c>
      <c r="N1401" s="570">
        <f>IFERROR(VLOOKUP($C1401,Listen!$J$3:$L$39,2,0),0)</f>
        <v>0</v>
      </c>
      <c r="O1401" s="570">
        <f>IFERROR(VLOOKUP($C1401,Listen!$J$3:$L$39,3,0),0)</f>
        <v>0</v>
      </c>
      <c r="P1401" s="453">
        <f t="shared" si="319"/>
        <v>0</v>
      </c>
      <c r="Q1401" s="453">
        <f t="shared" si="332"/>
        <v>0</v>
      </c>
      <c r="R1401" s="453">
        <f t="shared" si="332"/>
        <v>0</v>
      </c>
      <c r="S1401" s="453">
        <f t="shared" si="332"/>
        <v>0</v>
      </c>
      <c r="T1401" s="453">
        <f t="shared" si="332"/>
        <v>0</v>
      </c>
      <c r="U1401" s="453">
        <f t="shared" si="332"/>
        <v>0</v>
      </c>
      <c r="V1401" s="453">
        <f t="shared" si="332"/>
        <v>0</v>
      </c>
      <c r="W1401" s="384">
        <f t="shared" si="329"/>
        <v>0</v>
      </c>
      <c r="X1401" s="565">
        <f>IF(D1401='A. Allgemeine Informationen'!$C$17,$M1401-Y1401,HLOOKUP('A. Allgemeine Informationen'!$C$17-1,$Z$1:$AF$2005,ROW(D1401),FALSE)-$Y1401)</f>
        <v>0</v>
      </c>
      <c r="Y1401" s="384">
        <f>HLOOKUP('A. Allgemeine Informationen'!$C$17,$Z$1:$AF$2005,ROW(D1401),FALSE)</f>
        <v>0</v>
      </c>
      <c r="Z1401" s="565">
        <f t="shared" si="320"/>
        <v>0</v>
      </c>
      <c r="AA1401" s="565">
        <f t="shared" si="321"/>
        <v>0</v>
      </c>
      <c r="AB1401" s="565">
        <f t="shared" si="322"/>
        <v>0</v>
      </c>
      <c r="AC1401" s="565">
        <f t="shared" si="323"/>
        <v>0</v>
      </c>
      <c r="AD1401" s="572">
        <f t="shared" si="324"/>
        <v>0</v>
      </c>
      <c r="AE1401" s="560">
        <f t="shared" si="325"/>
        <v>0</v>
      </c>
      <c r="AF1401" s="561">
        <f t="shared" si="326"/>
        <v>0</v>
      </c>
      <c r="AG1401" s="562"/>
    </row>
    <row r="1402" spans="2:33" s="418" customFormat="1" ht="15" customHeight="1" x14ac:dyDescent="0.2">
      <c r="B1402" s="554"/>
      <c r="C1402" s="382"/>
      <c r="D1402" s="383"/>
      <c r="E1402" s="381"/>
      <c r="F1402" s="1040"/>
      <c r="G1402" s="1038"/>
      <c r="H1402" s="1041"/>
      <c r="I1402" s="381"/>
      <c r="J1402" s="568">
        <f t="shared" si="318"/>
        <v>0</v>
      </c>
      <c r="K1402" s="381"/>
      <c r="L1402" s="381"/>
      <c r="M1402" s="568">
        <f t="shared" si="327"/>
        <v>0</v>
      </c>
      <c r="N1402" s="570">
        <f>IFERROR(VLOOKUP($C1402,Listen!$J$3:$L$39,2,0),0)</f>
        <v>0</v>
      </c>
      <c r="O1402" s="570">
        <f>IFERROR(VLOOKUP($C1402,Listen!$J$3:$L$39,3,0),0)</f>
        <v>0</v>
      </c>
      <c r="P1402" s="453">
        <f t="shared" si="319"/>
        <v>0</v>
      </c>
      <c r="Q1402" s="453">
        <f t="shared" si="332"/>
        <v>0</v>
      </c>
      <c r="R1402" s="453">
        <f t="shared" si="332"/>
        <v>0</v>
      </c>
      <c r="S1402" s="453">
        <f t="shared" si="332"/>
        <v>0</v>
      </c>
      <c r="T1402" s="453">
        <f t="shared" si="332"/>
        <v>0</v>
      </c>
      <c r="U1402" s="453">
        <f t="shared" si="332"/>
        <v>0</v>
      </c>
      <c r="V1402" s="453">
        <f t="shared" si="332"/>
        <v>0</v>
      </c>
      <c r="W1402" s="384">
        <f t="shared" si="329"/>
        <v>0</v>
      </c>
      <c r="X1402" s="565">
        <f>IF(D1402='A. Allgemeine Informationen'!$C$17,$M1402-Y1402,HLOOKUP('A. Allgemeine Informationen'!$C$17-1,$Z$1:$AF$2005,ROW(D1402),FALSE)-$Y1402)</f>
        <v>0</v>
      </c>
      <c r="Y1402" s="384">
        <f>HLOOKUP('A. Allgemeine Informationen'!$C$17,$Z$1:$AF$2005,ROW(D1402),FALSE)</f>
        <v>0</v>
      </c>
      <c r="Z1402" s="565">
        <f t="shared" si="320"/>
        <v>0</v>
      </c>
      <c r="AA1402" s="565">
        <f t="shared" si="321"/>
        <v>0</v>
      </c>
      <c r="AB1402" s="565">
        <f t="shared" si="322"/>
        <v>0</v>
      </c>
      <c r="AC1402" s="565">
        <f t="shared" si="323"/>
        <v>0</v>
      </c>
      <c r="AD1402" s="572">
        <f t="shared" si="324"/>
        <v>0</v>
      </c>
      <c r="AE1402" s="560">
        <f t="shared" si="325"/>
        <v>0</v>
      </c>
      <c r="AF1402" s="561">
        <f t="shared" si="326"/>
        <v>0</v>
      </c>
      <c r="AG1402" s="562"/>
    </row>
    <row r="1403" spans="2:33" s="418" customFormat="1" ht="15" customHeight="1" x14ac:dyDescent="0.2">
      <c r="B1403" s="554"/>
      <c r="C1403" s="382"/>
      <c r="D1403" s="383"/>
      <c r="E1403" s="381"/>
      <c r="F1403" s="1040"/>
      <c r="G1403" s="1038"/>
      <c r="H1403" s="1041"/>
      <c r="I1403" s="381"/>
      <c r="J1403" s="568">
        <f t="shared" si="318"/>
        <v>0</v>
      </c>
      <c r="K1403" s="381"/>
      <c r="L1403" s="381"/>
      <c r="M1403" s="568">
        <f t="shared" si="327"/>
        <v>0</v>
      </c>
      <c r="N1403" s="570">
        <f>IFERROR(VLOOKUP($C1403,Listen!$J$3:$L$39,2,0),0)</f>
        <v>0</v>
      </c>
      <c r="O1403" s="570">
        <f>IFERROR(VLOOKUP($C1403,Listen!$J$3:$L$39,3,0),0)</f>
        <v>0</v>
      </c>
      <c r="P1403" s="453">
        <f t="shared" si="319"/>
        <v>0</v>
      </c>
      <c r="Q1403" s="453">
        <f t="shared" si="332"/>
        <v>0</v>
      </c>
      <c r="R1403" s="453">
        <f t="shared" si="332"/>
        <v>0</v>
      </c>
      <c r="S1403" s="453">
        <f t="shared" si="332"/>
        <v>0</v>
      </c>
      <c r="T1403" s="453">
        <f t="shared" si="332"/>
        <v>0</v>
      </c>
      <c r="U1403" s="453">
        <f t="shared" si="332"/>
        <v>0</v>
      </c>
      <c r="V1403" s="453">
        <f t="shared" si="332"/>
        <v>0</v>
      </c>
      <c r="W1403" s="384">
        <f t="shared" si="329"/>
        <v>0</v>
      </c>
      <c r="X1403" s="565">
        <f>IF(D1403='A. Allgemeine Informationen'!$C$17,$M1403-Y1403,HLOOKUP('A. Allgemeine Informationen'!$C$17-1,$Z$1:$AF$2005,ROW(D1403),FALSE)-$Y1403)</f>
        <v>0</v>
      </c>
      <c r="Y1403" s="384">
        <f>HLOOKUP('A. Allgemeine Informationen'!$C$17,$Z$1:$AF$2005,ROW(D1403),FALSE)</f>
        <v>0</v>
      </c>
      <c r="Z1403" s="565">
        <f t="shared" si="320"/>
        <v>0</v>
      </c>
      <c r="AA1403" s="565">
        <f t="shared" si="321"/>
        <v>0</v>
      </c>
      <c r="AB1403" s="565">
        <f t="shared" si="322"/>
        <v>0</v>
      </c>
      <c r="AC1403" s="565">
        <f t="shared" si="323"/>
        <v>0</v>
      </c>
      <c r="AD1403" s="572">
        <f t="shared" si="324"/>
        <v>0</v>
      </c>
      <c r="AE1403" s="560">
        <f t="shared" si="325"/>
        <v>0</v>
      </c>
      <c r="AF1403" s="561">
        <f t="shared" si="326"/>
        <v>0</v>
      </c>
      <c r="AG1403" s="562"/>
    </row>
    <row r="1404" spans="2:33" s="418" customFormat="1" ht="15" customHeight="1" x14ac:dyDescent="0.2">
      <c r="B1404" s="554"/>
      <c r="C1404" s="382"/>
      <c r="D1404" s="383"/>
      <c r="E1404" s="381"/>
      <c r="F1404" s="1040"/>
      <c r="G1404" s="1038"/>
      <c r="H1404" s="1041"/>
      <c r="I1404" s="381"/>
      <c r="J1404" s="568">
        <f t="shared" si="318"/>
        <v>0</v>
      </c>
      <c r="K1404" s="381"/>
      <c r="L1404" s="381"/>
      <c r="M1404" s="568">
        <f t="shared" si="327"/>
        <v>0</v>
      </c>
      <c r="N1404" s="570">
        <f>IFERROR(VLOOKUP($C1404,Listen!$J$3:$L$39,2,0),0)</f>
        <v>0</v>
      </c>
      <c r="O1404" s="570">
        <f>IFERROR(VLOOKUP($C1404,Listen!$J$3:$L$39,3,0),0)</f>
        <v>0</v>
      </c>
      <c r="P1404" s="453">
        <f t="shared" si="319"/>
        <v>0</v>
      </c>
      <c r="Q1404" s="453">
        <f t="shared" si="332"/>
        <v>0</v>
      </c>
      <c r="R1404" s="453">
        <f t="shared" si="332"/>
        <v>0</v>
      </c>
      <c r="S1404" s="453">
        <f t="shared" si="332"/>
        <v>0</v>
      </c>
      <c r="T1404" s="453">
        <f t="shared" si="332"/>
        <v>0</v>
      </c>
      <c r="U1404" s="453">
        <f t="shared" si="332"/>
        <v>0</v>
      </c>
      <c r="V1404" s="453">
        <f t="shared" si="332"/>
        <v>0</v>
      </c>
      <c r="W1404" s="384">
        <f t="shared" si="329"/>
        <v>0</v>
      </c>
      <c r="X1404" s="565">
        <f>IF(D1404='A. Allgemeine Informationen'!$C$17,$M1404-Y1404,HLOOKUP('A. Allgemeine Informationen'!$C$17-1,$Z$1:$AF$2005,ROW(D1404),FALSE)-$Y1404)</f>
        <v>0</v>
      </c>
      <c r="Y1404" s="384">
        <f>HLOOKUP('A. Allgemeine Informationen'!$C$17,$Z$1:$AF$2005,ROW(D1404),FALSE)</f>
        <v>0</v>
      </c>
      <c r="Z1404" s="565">
        <f t="shared" si="320"/>
        <v>0</v>
      </c>
      <c r="AA1404" s="565">
        <f t="shared" si="321"/>
        <v>0</v>
      </c>
      <c r="AB1404" s="565">
        <f t="shared" si="322"/>
        <v>0</v>
      </c>
      <c r="AC1404" s="565">
        <f t="shared" si="323"/>
        <v>0</v>
      </c>
      <c r="AD1404" s="572">
        <f t="shared" si="324"/>
        <v>0</v>
      </c>
      <c r="AE1404" s="560">
        <f t="shared" si="325"/>
        <v>0</v>
      </c>
      <c r="AF1404" s="561">
        <f t="shared" si="326"/>
        <v>0</v>
      </c>
      <c r="AG1404" s="562"/>
    </row>
    <row r="1405" spans="2:33" s="418" customFormat="1" ht="15" customHeight="1" x14ac:dyDescent="0.2">
      <c r="B1405" s="554"/>
      <c r="C1405" s="382"/>
      <c r="D1405" s="383"/>
      <c r="E1405" s="381"/>
      <c r="F1405" s="1040"/>
      <c r="G1405" s="1038"/>
      <c r="H1405" s="1041"/>
      <c r="I1405" s="381"/>
      <c r="J1405" s="568">
        <f t="shared" si="318"/>
        <v>0</v>
      </c>
      <c r="K1405" s="381"/>
      <c r="L1405" s="381"/>
      <c r="M1405" s="568">
        <f t="shared" si="327"/>
        <v>0</v>
      </c>
      <c r="N1405" s="570">
        <f>IFERROR(VLOOKUP($C1405,Listen!$J$3:$L$39,2,0),0)</f>
        <v>0</v>
      </c>
      <c r="O1405" s="570">
        <f>IFERROR(VLOOKUP($C1405,Listen!$J$3:$L$39,3,0),0)</f>
        <v>0</v>
      </c>
      <c r="P1405" s="453">
        <f t="shared" si="319"/>
        <v>0</v>
      </c>
      <c r="Q1405" s="453">
        <f t="shared" si="332"/>
        <v>0</v>
      </c>
      <c r="R1405" s="453">
        <f t="shared" si="332"/>
        <v>0</v>
      </c>
      <c r="S1405" s="453">
        <f t="shared" si="332"/>
        <v>0</v>
      </c>
      <c r="T1405" s="453">
        <f t="shared" si="332"/>
        <v>0</v>
      </c>
      <c r="U1405" s="453">
        <f t="shared" si="332"/>
        <v>0</v>
      </c>
      <c r="V1405" s="453">
        <f t="shared" si="332"/>
        <v>0</v>
      </c>
      <c r="W1405" s="384">
        <f t="shared" si="329"/>
        <v>0</v>
      </c>
      <c r="X1405" s="565">
        <f>IF(D1405='A. Allgemeine Informationen'!$C$17,$M1405-Y1405,HLOOKUP('A. Allgemeine Informationen'!$C$17-1,$Z$1:$AF$2005,ROW(D1405),FALSE)-$Y1405)</f>
        <v>0</v>
      </c>
      <c r="Y1405" s="384">
        <f>HLOOKUP('A. Allgemeine Informationen'!$C$17,$Z$1:$AF$2005,ROW(D1405),FALSE)</f>
        <v>0</v>
      </c>
      <c r="Z1405" s="565">
        <f t="shared" si="320"/>
        <v>0</v>
      </c>
      <c r="AA1405" s="565">
        <f t="shared" si="321"/>
        <v>0</v>
      </c>
      <c r="AB1405" s="565">
        <f t="shared" si="322"/>
        <v>0</v>
      </c>
      <c r="AC1405" s="565">
        <f t="shared" si="323"/>
        <v>0</v>
      </c>
      <c r="AD1405" s="572">
        <f t="shared" si="324"/>
        <v>0</v>
      </c>
      <c r="AE1405" s="560">
        <f t="shared" si="325"/>
        <v>0</v>
      </c>
      <c r="AF1405" s="561">
        <f t="shared" si="326"/>
        <v>0</v>
      </c>
      <c r="AG1405" s="562"/>
    </row>
    <row r="1406" spans="2:33" s="418" customFormat="1" ht="15" customHeight="1" x14ac:dyDescent="0.2">
      <c r="B1406" s="554"/>
      <c r="C1406" s="382"/>
      <c r="D1406" s="383"/>
      <c r="E1406" s="381"/>
      <c r="F1406" s="1040"/>
      <c r="G1406" s="1038"/>
      <c r="H1406" s="1041"/>
      <c r="I1406" s="381"/>
      <c r="J1406" s="568">
        <f t="shared" si="318"/>
        <v>0</v>
      </c>
      <c r="K1406" s="381"/>
      <c r="L1406" s="381"/>
      <c r="M1406" s="568">
        <f t="shared" si="327"/>
        <v>0</v>
      </c>
      <c r="N1406" s="570">
        <f>IFERROR(VLOOKUP($C1406,Listen!$J$3:$L$39,2,0),0)</f>
        <v>0</v>
      </c>
      <c r="O1406" s="570">
        <f>IFERROR(VLOOKUP($C1406,Listen!$J$3:$L$39,3,0),0)</f>
        <v>0</v>
      </c>
      <c r="P1406" s="453">
        <f t="shared" si="319"/>
        <v>0</v>
      </c>
      <c r="Q1406" s="453">
        <f t="shared" si="332"/>
        <v>0</v>
      </c>
      <c r="R1406" s="453">
        <f t="shared" si="332"/>
        <v>0</v>
      </c>
      <c r="S1406" s="453">
        <f t="shared" si="332"/>
        <v>0</v>
      </c>
      <c r="T1406" s="453">
        <f t="shared" si="332"/>
        <v>0</v>
      </c>
      <c r="U1406" s="453">
        <f t="shared" si="332"/>
        <v>0</v>
      </c>
      <c r="V1406" s="453">
        <f t="shared" si="332"/>
        <v>0</v>
      </c>
      <c r="W1406" s="384">
        <f t="shared" si="329"/>
        <v>0</v>
      </c>
      <c r="X1406" s="565">
        <f>IF(D1406='A. Allgemeine Informationen'!$C$17,$M1406-Y1406,HLOOKUP('A. Allgemeine Informationen'!$C$17-1,$Z$1:$AF$2005,ROW(D1406),FALSE)-$Y1406)</f>
        <v>0</v>
      </c>
      <c r="Y1406" s="384">
        <f>HLOOKUP('A. Allgemeine Informationen'!$C$17,$Z$1:$AF$2005,ROW(D1406),FALSE)</f>
        <v>0</v>
      </c>
      <c r="Z1406" s="565">
        <f t="shared" si="320"/>
        <v>0</v>
      </c>
      <c r="AA1406" s="565">
        <f t="shared" si="321"/>
        <v>0</v>
      </c>
      <c r="AB1406" s="565">
        <f t="shared" si="322"/>
        <v>0</v>
      </c>
      <c r="AC1406" s="565">
        <f t="shared" si="323"/>
        <v>0</v>
      </c>
      <c r="AD1406" s="572">
        <f t="shared" si="324"/>
        <v>0</v>
      </c>
      <c r="AE1406" s="560">
        <f t="shared" si="325"/>
        <v>0</v>
      </c>
      <c r="AF1406" s="561">
        <f t="shared" si="326"/>
        <v>0</v>
      </c>
      <c r="AG1406" s="562"/>
    </row>
    <row r="1407" spans="2:33" s="418" customFormat="1" ht="15" customHeight="1" x14ac:dyDescent="0.2">
      <c r="B1407" s="554"/>
      <c r="C1407" s="382"/>
      <c r="D1407" s="383"/>
      <c r="E1407" s="381"/>
      <c r="F1407" s="1040"/>
      <c r="G1407" s="1038"/>
      <c r="H1407" s="1041"/>
      <c r="I1407" s="381"/>
      <c r="J1407" s="568">
        <f t="shared" si="318"/>
        <v>0</v>
      </c>
      <c r="K1407" s="381"/>
      <c r="L1407" s="381"/>
      <c r="M1407" s="568">
        <f t="shared" si="327"/>
        <v>0</v>
      </c>
      <c r="N1407" s="570">
        <f>IFERROR(VLOOKUP($C1407,Listen!$J$3:$L$39,2,0),0)</f>
        <v>0</v>
      </c>
      <c r="O1407" s="570">
        <f>IFERROR(VLOOKUP($C1407,Listen!$J$3:$L$39,3,0),0)</f>
        <v>0</v>
      </c>
      <c r="P1407" s="453">
        <f t="shared" si="319"/>
        <v>0</v>
      </c>
      <c r="Q1407" s="453">
        <f t="shared" si="332"/>
        <v>0</v>
      </c>
      <c r="R1407" s="453">
        <f t="shared" si="332"/>
        <v>0</v>
      </c>
      <c r="S1407" s="453">
        <f t="shared" si="332"/>
        <v>0</v>
      </c>
      <c r="T1407" s="453">
        <f t="shared" si="332"/>
        <v>0</v>
      </c>
      <c r="U1407" s="453">
        <f t="shared" si="332"/>
        <v>0</v>
      </c>
      <c r="V1407" s="453">
        <f t="shared" si="332"/>
        <v>0</v>
      </c>
      <c r="W1407" s="384">
        <f t="shared" si="329"/>
        <v>0</v>
      </c>
      <c r="X1407" s="565">
        <f>IF(D1407='A. Allgemeine Informationen'!$C$17,$M1407-Y1407,HLOOKUP('A. Allgemeine Informationen'!$C$17-1,$Z$1:$AF$2005,ROW(D1407),FALSE)-$Y1407)</f>
        <v>0</v>
      </c>
      <c r="Y1407" s="384">
        <f>HLOOKUP('A. Allgemeine Informationen'!$C$17,$Z$1:$AF$2005,ROW(D1407),FALSE)</f>
        <v>0</v>
      </c>
      <c r="Z1407" s="565">
        <f t="shared" si="320"/>
        <v>0</v>
      </c>
      <c r="AA1407" s="565">
        <f t="shared" si="321"/>
        <v>0</v>
      </c>
      <c r="AB1407" s="565">
        <f t="shared" si="322"/>
        <v>0</v>
      </c>
      <c r="AC1407" s="565">
        <f t="shared" si="323"/>
        <v>0</v>
      </c>
      <c r="AD1407" s="572">
        <f t="shared" si="324"/>
        <v>0</v>
      </c>
      <c r="AE1407" s="560">
        <f t="shared" si="325"/>
        <v>0</v>
      </c>
      <c r="AF1407" s="561">
        <f t="shared" si="326"/>
        <v>0</v>
      </c>
      <c r="AG1407" s="562"/>
    </row>
    <row r="1408" spans="2:33" s="418" customFormat="1" ht="15" customHeight="1" x14ac:dyDescent="0.2">
      <c r="B1408" s="554"/>
      <c r="C1408" s="382"/>
      <c r="D1408" s="383"/>
      <c r="E1408" s="381"/>
      <c r="F1408" s="1040"/>
      <c r="G1408" s="1038"/>
      <c r="H1408" s="1041"/>
      <c r="I1408" s="381"/>
      <c r="J1408" s="568">
        <f t="shared" si="318"/>
        <v>0</v>
      </c>
      <c r="K1408" s="381"/>
      <c r="L1408" s="381"/>
      <c r="M1408" s="568">
        <f t="shared" si="327"/>
        <v>0</v>
      </c>
      <c r="N1408" s="570">
        <f>IFERROR(VLOOKUP($C1408,Listen!$J$3:$L$39,2,0),0)</f>
        <v>0</v>
      </c>
      <c r="O1408" s="570">
        <f>IFERROR(VLOOKUP($C1408,Listen!$J$3:$L$39,3,0),0)</f>
        <v>0</v>
      </c>
      <c r="P1408" s="453">
        <f t="shared" si="319"/>
        <v>0</v>
      </c>
      <c r="Q1408" s="453">
        <f t="shared" si="332"/>
        <v>0</v>
      </c>
      <c r="R1408" s="453">
        <f t="shared" si="332"/>
        <v>0</v>
      </c>
      <c r="S1408" s="453">
        <f t="shared" si="332"/>
        <v>0</v>
      </c>
      <c r="T1408" s="453">
        <f t="shared" si="332"/>
        <v>0</v>
      </c>
      <c r="U1408" s="453">
        <f t="shared" si="332"/>
        <v>0</v>
      </c>
      <c r="V1408" s="453">
        <f t="shared" si="332"/>
        <v>0</v>
      </c>
      <c r="W1408" s="384">
        <f t="shared" si="329"/>
        <v>0</v>
      </c>
      <c r="X1408" s="565">
        <f>IF(D1408='A. Allgemeine Informationen'!$C$17,$M1408-Y1408,HLOOKUP('A. Allgemeine Informationen'!$C$17-1,$Z$1:$AF$2005,ROW(D1408),FALSE)-$Y1408)</f>
        <v>0</v>
      </c>
      <c r="Y1408" s="384">
        <f>HLOOKUP('A. Allgemeine Informationen'!$C$17,$Z$1:$AF$2005,ROW(D1408),FALSE)</f>
        <v>0</v>
      </c>
      <c r="Z1408" s="565">
        <f t="shared" si="320"/>
        <v>0</v>
      </c>
      <c r="AA1408" s="565">
        <f t="shared" si="321"/>
        <v>0</v>
      </c>
      <c r="AB1408" s="565">
        <f t="shared" si="322"/>
        <v>0</v>
      </c>
      <c r="AC1408" s="565">
        <f t="shared" si="323"/>
        <v>0</v>
      </c>
      <c r="AD1408" s="572">
        <f t="shared" si="324"/>
        <v>0</v>
      </c>
      <c r="AE1408" s="560">
        <f t="shared" si="325"/>
        <v>0</v>
      </c>
      <c r="AF1408" s="561">
        <f t="shared" si="326"/>
        <v>0</v>
      </c>
      <c r="AG1408" s="562"/>
    </row>
    <row r="1409" spans="2:33" s="418" customFormat="1" ht="15" customHeight="1" x14ac:dyDescent="0.2">
      <c r="B1409" s="554"/>
      <c r="C1409" s="382"/>
      <c r="D1409" s="383"/>
      <c r="E1409" s="381"/>
      <c r="F1409" s="1040"/>
      <c r="G1409" s="1038"/>
      <c r="H1409" s="1041"/>
      <c r="I1409" s="381"/>
      <c r="J1409" s="568">
        <f t="shared" si="318"/>
        <v>0</v>
      </c>
      <c r="K1409" s="381"/>
      <c r="L1409" s="381"/>
      <c r="M1409" s="568">
        <f t="shared" si="327"/>
        <v>0</v>
      </c>
      <c r="N1409" s="570">
        <f>IFERROR(VLOOKUP($C1409,Listen!$J$3:$L$39,2,0),0)</f>
        <v>0</v>
      </c>
      <c r="O1409" s="570">
        <f>IFERROR(VLOOKUP($C1409,Listen!$J$3:$L$39,3,0),0)</f>
        <v>0</v>
      </c>
      <c r="P1409" s="453">
        <f t="shared" si="319"/>
        <v>0</v>
      </c>
      <c r="Q1409" s="453">
        <f t="shared" si="332"/>
        <v>0</v>
      </c>
      <c r="R1409" s="453">
        <f t="shared" si="332"/>
        <v>0</v>
      </c>
      <c r="S1409" s="453">
        <f t="shared" si="332"/>
        <v>0</v>
      </c>
      <c r="T1409" s="453">
        <f t="shared" si="332"/>
        <v>0</v>
      </c>
      <c r="U1409" s="453">
        <f t="shared" si="332"/>
        <v>0</v>
      </c>
      <c r="V1409" s="453">
        <f t="shared" si="332"/>
        <v>0</v>
      </c>
      <c r="W1409" s="384">
        <f t="shared" si="329"/>
        <v>0</v>
      </c>
      <c r="X1409" s="565">
        <f>IF(D1409='A. Allgemeine Informationen'!$C$17,$M1409-Y1409,HLOOKUP('A. Allgemeine Informationen'!$C$17-1,$Z$1:$AF$2005,ROW(D1409),FALSE)-$Y1409)</f>
        <v>0</v>
      </c>
      <c r="Y1409" s="384">
        <f>HLOOKUP('A. Allgemeine Informationen'!$C$17,$Z$1:$AF$2005,ROW(D1409),FALSE)</f>
        <v>0</v>
      </c>
      <c r="Z1409" s="565">
        <f t="shared" si="320"/>
        <v>0</v>
      </c>
      <c r="AA1409" s="565">
        <f t="shared" si="321"/>
        <v>0</v>
      </c>
      <c r="AB1409" s="565">
        <f t="shared" si="322"/>
        <v>0</v>
      </c>
      <c r="AC1409" s="565">
        <f t="shared" si="323"/>
        <v>0</v>
      </c>
      <c r="AD1409" s="572">
        <f t="shared" si="324"/>
        <v>0</v>
      </c>
      <c r="AE1409" s="560">
        <f t="shared" si="325"/>
        <v>0</v>
      </c>
      <c r="AF1409" s="561">
        <f t="shared" si="326"/>
        <v>0</v>
      </c>
      <c r="AG1409" s="562"/>
    </row>
    <row r="1410" spans="2:33" s="418" customFormat="1" ht="15" customHeight="1" x14ac:dyDescent="0.2">
      <c r="B1410" s="554"/>
      <c r="C1410" s="382"/>
      <c r="D1410" s="383"/>
      <c r="E1410" s="381"/>
      <c r="F1410" s="1040"/>
      <c r="G1410" s="1038"/>
      <c r="H1410" s="1041"/>
      <c r="I1410" s="381"/>
      <c r="J1410" s="568">
        <f t="shared" si="318"/>
        <v>0</v>
      </c>
      <c r="K1410" s="381"/>
      <c r="L1410" s="381"/>
      <c r="M1410" s="568">
        <f t="shared" si="327"/>
        <v>0</v>
      </c>
      <c r="N1410" s="570">
        <f>IFERROR(VLOOKUP($C1410,Listen!$J$3:$L$39,2,0),0)</f>
        <v>0</v>
      </c>
      <c r="O1410" s="570">
        <f>IFERROR(VLOOKUP($C1410,Listen!$J$3:$L$39,3,0),0)</f>
        <v>0</v>
      </c>
      <c r="P1410" s="453">
        <f t="shared" si="319"/>
        <v>0</v>
      </c>
      <c r="Q1410" s="453">
        <f t="shared" si="332"/>
        <v>0</v>
      </c>
      <c r="R1410" s="453">
        <f t="shared" si="332"/>
        <v>0</v>
      </c>
      <c r="S1410" s="453">
        <f t="shared" si="332"/>
        <v>0</v>
      </c>
      <c r="T1410" s="453">
        <f t="shared" si="332"/>
        <v>0</v>
      </c>
      <c r="U1410" s="453">
        <f t="shared" si="332"/>
        <v>0</v>
      </c>
      <c r="V1410" s="453">
        <f t="shared" si="332"/>
        <v>0</v>
      </c>
      <c r="W1410" s="384">
        <f t="shared" si="329"/>
        <v>0</v>
      </c>
      <c r="X1410" s="565">
        <f>IF(D1410='A. Allgemeine Informationen'!$C$17,$M1410-Y1410,HLOOKUP('A. Allgemeine Informationen'!$C$17-1,$Z$1:$AF$2005,ROW(D1410),FALSE)-$Y1410)</f>
        <v>0</v>
      </c>
      <c r="Y1410" s="384">
        <f>HLOOKUP('A. Allgemeine Informationen'!$C$17,$Z$1:$AF$2005,ROW(D1410),FALSE)</f>
        <v>0</v>
      </c>
      <c r="Z1410" s="565">
        <f t="shared" si="320"/>
        <v>0</v>
      </c>
      <c r="AA1410" s="565">
        <f t="shared" si="321"/>
        <v>0</v>
      </c>
      <c r="AB1410" s="565">
        <f t="shared" si="322"/>
        <v>0</v>
      </c>
      <c r="AC1410" s="565">
        <f t="shared" si="323"/>
        <v>0</v>
      </c>
      <c r="AD1410" s="572">
        <f t="shared" si="324"/>
        <v>0</v>
      </c>
      <c r="AE1410" s="560">
        <f t="shared" si="325"/>
        <v>0</v>
      </c>
      <c r="AF1410" s="561">
        <f t="shared" si="326"/>
        <v>0</v>
      </c>
      <c r="AG1410" s="562"/>
    </row>
    <row r="1411" spans="2:33" s="418" customFormat="1" ht="15" customHeight="1" x14ac:dyDescent="0.2">
      <c r="B1411" s="554"/>
      <c r="C1411" s="382"/>
      <c r="D1411" s="383"/>
      <c r="E1411" s="381"/>
      <c r="F1411" s="1040"/>
      <c r="G1411" s="1038"/>
      <c r="H1411" s="1041"/>
      <c r="I1411" s="381"/>
      <c r="J1411" s="568">
        <f t="shared" si="318"/>
        <v>0</v>
      </c>
      <c r="K1411" s="381"/>
      <c r="L1411" s="381"/>
      <c r="M1411" s="568">
        <f t="shared" si="327"/>
        <v>0</v>
      </c>
      <c r="N1411" s="570">
        <f>IFERROR(VLOOKUP($C1411,Listen!$J$3:$L$39,2,0),0)</f>
        <v>0</v>
      </c>
      <c r="O1411" s="570">
        <f>IFERROR(VLOOKUP($C1411,Listen!$J$3:$L$39,3,0),0)</f>
        <v>0</v>
      </c>
      <c r="P1411" s="453">
        <f t="shared" si="319"/>
        <v>0</v>
      </c>
      <c r="Q1411" s="453">
        <f t="shared" si="332"/>
        <v>0</v>
      </c>
      <c r="R1411" s="453">
        <f t="shared" si="332"/>
        <v>0</v>
      </c>
      <c r="S1411" s="453">
        <f t="shared" si="332"/>
        <v>0</v>
      </c>
      <c r="T1411" s="453">
        <f t="shared" si="332"/>
        <v>0</v>
      </c>
      <c r="U1411" s="453">
        <f t="shared" si="332"/>
        <v>0</v>
      </c>
      <c r="V1411" s="453">
        <f t="shared" si="332"/>
        <v>0</v>
      </c>
      <c r="W1411" s="384">
        <f t="shared" si="329"/>
        <v>0</v>
      </c>
      <c r="X1411" s="565">
        <f>IF(D1411='A. Allgemeine Informationen'!$C$17,$M1411-Y1411,HLOOKUP('A. Allgemeine Informationen'!$C$17-1,$Z$1:$AF$2005,ROW(D1411),FALSE)-$Y1411)</f>
        <v>0</v>
      </c>
      <c r="Y1411" s="384">
        <f>HLOOKUP('A. Allgemeine Informationen'!$C$17,$Z$1:$AF$2005,ROW(D1411),FALSE)</f>
        <v>0</v>
      </c>
      <c r="Z1411" s="565">
        <f t="shared" si="320"/>
        <v>0</v>
      </c>
      <c r="AA1411" s="565">
        <f t="shared" si="321"/>
        <v>0</v>
      </c>
      <c r="AB1411" s="565">
        <f t="shared" si="322"/>
        <v>0</v>
      </c>
      <c r="AC1411" s="565">
        <f t="shared" si="323"/>
        <v>0</v>
      </c>
      <c r="AD1411" s="572">
        <f t="shared" si="324"/>
        <v>0</v>
      </c>
      <c r="AE1411" s="560">
        <f t="shared" si="325"/>
        <v>0</v>
      </c>
      <c r="AF1411" s="561">
        <f t="shared" si="326"/>
        <v>0</v>
      </c>
      <c r="AG1411" s="562"/>
    </row>
    <row r="1412" spans="2:33" s="418" customFormat="1" ht="15" customHeight="1" x14ac:dyDescent="0.2">
      <c r="B1412" s="554"/>
      <c r="C1412" s="382"/>
      <c r="D1412" s="383"/>
      <c r="E1412" s="381"/>
      <c r="F1412" s="1040"/>
      <c r="G1412" s="1038"/>
      <c r="H1412" s="1041"/>
      <c r="I1412" s="381"/>
      <c r="J1412" s="568">
        <f t="shared" si="318"/>
        <v>0</v>
      </c>
      <c r="K1412" s="381"/>
      <c r="L1412" s="381"/>
      <c r="M1412" s="568">
        <f t="shared" si="327"/>
        <v>0</v>
      </c>
      <c r="N1412" s="570">
        <f>IFERROR(VLOOKUP($C1412,Listen!$J$3:$L$39,2,0),0)</f>
        <v>0</v>
      </c>
      <c r="O1412" s="570">
        <f>IFERROR(VLOOKUP($C1412,Listen!$J$3:$L$39,3,0),0)</f>
        <v>0</v>
      </c>
      <c r="P1412" s="453">
        <f t="shared" si="319"/>
        <v>0</v>
      </c>
      <c r="Q1412" s="453">
        <f t="shared" si="332"/>
        <v>0</v>
      </c>
      <c r="R1412" s="453">
        <f t="shared" si="332"/>
        <v>0</v>
      </c>
      <c r="S1412" s="453">
        <f t="shared" si="332"/>
        <v>0</v>
      </c>
      <c r="T1412" s="453">
        <f t="shared" si="332"/>
        <v>0</v>
      </c>
      <c r="U1412" s="453">
        <f t="shared" si="332"/>
        <v>0</v>
      </c>
      <c r="V1412" s="453">
        <f t="shared" si="332"/>
        <v>0</v>
      </c>
      <c r="W1412" s="384">
        <f t="shared" si="329"/>
        <v>0</v>
      </c>
      <c r="X1412" s="565">
        <f>IF(D1412='A. Allgemeine Informationen'!$C$17,$M1412-Y1412,HLOOKUP('A. Allgemeine Informationen'!$C$17-1,$Z$1:$AF$2005,ROW(D1412),FALSE)-$Y1412)</f>
        <v>0</v>
      </c>
      <c r="Y1412" s="384">
        <f>HLOOKUP('A. Allgemeine Informationen'!$C$17,$Z$1:$AF$2005,ROW(D1412),FALSE)</f>
        <v>0</v>
      </c>
      <c r="Z1412" s="565">
        <f t="shared" si="320"/>
        <v>0</v>
      </c>
      <c r="AA1412" s="565">
        <f t="shared" si="321"/>
        <v>0</v>
      </c>
      <c r="AB1412" s="565">
        <f t="shared" si="322"/>
        <v>0</v>
      </c>
      <c r="AC1412" s="565">
        <f t="shared" si="323"/>
        <v>0</v>
      </c>
      <c r="AD1412" s="572">
        <f t="shared" si="324"/>
        <v>0</v>
      </c>
      <c r="AE1412" s="560">
        <f t="shared" si="325"/>
        <v>0</v>
      </c>
      <c r="AF1412" s="561">
        <f t="shared" si="326"/>
        <v>0</v>
      </c>
      <c r="AG1412" s="562"/>
    </row>
    <row r="1413" spans="2:33" s="418" customFormat="1" ht="15" customHeight="1" x14ac:dyDescent="0.2">
      <c r="B1413" s="554"/>
      <c r="C1413" s="382"/>
      <c r="D1413" s="383"/>
      <c r="E1413" s="381"/>
      <c r="F1413" s="1040"/>
      <c r="G1413" s="1038"/>
      <c r="H1413" s="1041"/>
      <c r="I1413" s="381"/>
      <c r="J1413" s="568">
        <f t="shared" si="318"/>
        <v>0</v>
      </c>
      <c r="K1413" s="381"/>
      <c r="L1413" s="381"/>
      <c r="M1413" s="568">
        <f t="shared" si="327"/>
        <v>0</v>
      </c>
      <c r="N1413" s="570">
        <f>IFERROR(VLOOKUP($C1413,Listen!$J$3:$L$39,2,0),0)</f>
        <v>0</v>
      </c>
      <c r="O1413" s="570">
        <f>IFERROR(VLOOKUP($C1413,Listen!$J$3:$L$39,3,0),0)</f>
        <v>0</v>
      </c>
      <c r="P1413" s="453">
        <f t="shared" si="319"/>
        <v>0</v>
      </c>
      <c r="Q1413" s="453">
        <f t="shared" si="332"/>
        <v>0</v>
      </c>
      <c r="R1413" s="453">
        <f t="shared" si="332"/>
        <v>0</v>
      </c>
      <c r="S1413" s="453">
        <f t="shared" si="332"/>
        <v>0</v>
      </c>
      <c r="T1413" s="453">
        <f t="shared" si="332"/>
        <v>0</v>
      </c>
      <c r="U1413" s="453">
        <f t="shared" si="332"/>
        <v>0</v>
      </c>
      <c r="V1413" s="453">
        <f t="shared" si="332"/>
        <v>0</v>
      </c>
      <c r="W1413" s="384">
        <f t="shared" si="329"/>
        <v>0</v>
      </c>
      <c r="X1413" s="565">
        <f>IF(D1413='A. Allgemeine Informationen'!$C$17,$M1413-Y1413,HLOOKUP('A. Allgemeine Informationen'!$C$17-1,$Z$1:$AF$2005,ROW(D1413),FALSE)-$Y1413)</f>
        <v>0</v>
      </c>
      <c r="Y1413" s="384">
        <f>HLOOKUP('A. Allgemeine Informationen'!$C$17,$Z$1:$AF$2005,ROW(D1413),FALSE)</f>
        <v>0</v>
      </c>
      <c r="Z1413" s="565">
        <f t="shared" si="320"/>
        <v>0</v>
      </c>
      <c r="AA1413" s="565">
        <f t="shared" si="321"/>
        <v>0</v>
      </c>
      <c r="AB1413" s="565">
        <f t="shared" si="322"/>
        <v>0</v>
      </c>
      <c r="AC1413" s="565">
        <f t="shared" si="323"/>
        <v>0</v>
      </c>
      <c r="AD1413" s="572">
        <f t="shared" si="324"/>
        <v>0</v>
      </c>
      <c r="AE1413" s="560">
        <f t="shared" si="325"/>
        <v>0</v>
      </c>
      <c r="AF1413" s="561">
        <f t="shared" si="326"/>
        <v>0</v>
      </c>
      <c r="AG1413" s="562"/>
    </row>
    <row r="1414" spans="2:33" s="418" customFormat="1" ht="15" customHeight="1" x14ac:dyDescent="0.2">
      <c r="B1414" s="554"/>
      <c r="C1414" s="382"/>
      <c r="D1414" s="383"/>
      <c r="E1414" s="381"/>
      <c r="F1414" s="1040"/>
      <c r="G1414" s="1038"/>
      <c r="H1414" s="1041"/>
      <c r="I1414" s="381"/>
      <c r="J1414" s="568">
        <f t="shared" ref="J1414:J1477" si="333">E1414+G1414-I1414</f>
        <v>0</v>
      </c>
      <c r="K1414" s="381"/>
      <c r="L1414" s="381"/>
      <c r="M1414" s="568">
        <f t="shared" si="327"/>
        <v>0</v>
      </c>
      <c r="N1414" s="570">
        <f>IFERROR(VLOOKUP($C1414,Listen!$J$3:$L$39,2,0),0)</f>
        <v>0</v>
      </c>
      <c r="O1414" s="570">
        <f>IFERROR(VLOOKUP($C1414,Listen!$J$3:$L$39,3,0),0)</f>
        <v>0</v>
      </c>
      <c r="P1414" s="453">
        <f t="shared" ref="P1414:P1477" si="334">$N1414</f>
        <v>0</v>
      </c>
      <c r="Q1414" s="453">
        <f t="shared" si="332"/>
        <v>0</v>
      </c>
      <c r="R1414" s="453">
        <f t="shared" si="332"/>
        <v>0</v>
      </c>
      <c r="S1414" s="453">
        <f t="shared" si="332"/>
        <v>0</v>
      </c>
      <c r="T1414" s="453">
        <f t="shared" si="332"/>
        <v>0</v>
      </c>
      <c r="U1414" s="453">
        <f t="shared" si="332"/>
        <v>0</v>
      </c>
      <c r="V1414" s="453">
        <f t="shared" si="332"/>
        <v>0</v>
      </c>
      <c r="W1414" s="384">
        <f t="shared" si="329"/>
        <v>0</v>
      </c>
      <c r="X1414" s="565">
        <f>IF(D1414='A. Allgemeine Informationen'!$C$17,$M1414-Y1414,HLOOKUP('A. Allgemeine Informationen'!$C$17-1,$Z$1:$AF$2005,ROW(D1414),FALSE)-$Y1414)</f>
        <v>0</v>
      </c>
      <c r="Y1414" s="384">
        <f>HLOOKUP('A. Allgemeine Informationen'!$C$17,$Z$1:$AF$2005,ROW(D1414),FALSE)</f>
        <v>0</v>
      </c>
      <c r="Z1414" s="565">
        <f t="shared" ref="Z1414:Z1477" si="335">IF(OR($D1414=0,$M1414=0),0,IF($D1414-$Z$5&lt;1,$M1414-$M1414/P1414*(Z$5-$D1414+1),0))</f>
        <v>0</v>
      </c>
      <c r="AA1414" s="565">
        <f t="shared" ref="AA1414:AA1477" si="336">IF(OR($D1414=0,$M1414=0,Q1414-(AA$5-$D1414)=0),0,IF($D1414-AA$5&lt;0,Z1414-Z1414/(Q1414-(AA$5-$D1414)),IF($D1414-AA$5=0,$M1414-$M1414/Q1414,0)))</f>
        <v>0</v>
      </c>
      <c r="AB1414" s="565">
        <f t="shared" ref="AB1414:AB1477" si="337">IF(OR($D1414=0,$M1414=0,R1414-(AB$5-$D1414)=0),0,IF($D1414-AB$5&lt;0,AA1414-AA1414/(R1414-(AB$5-$D1414)),IF($D1414-AB$5=0,$M1414-$M1414/R1414,0)))</f>
        <v>0</v>
      </c>
      <c r="AC1414" s="565">
        <f t="shared" ref="AC1414:AC1477" si="338">IF(OR($D1414=0,$M1414=0,S1414-(AC$5-$D1414)=0),0,IF($D1414-AC$5&lt;0,AB1414-AB1414/(S1414-(AC$5-$D1414)),IF($D1414-AC$5=0,$M1414-$M1414/S1414,0)))</f>
        <v>0</v>
      </c>
      <c r="AD1414" s="572">
        <f t="shared" ref="AD1414:AD1477" si="339">IF(OR($D1414=0,$M1414=0,T1414-(AD$5-$D1414)=0),0,IF($D1414-AD$5&lt;0,AC1414-AC1414/(T1414-(AD$5-$D1414)),IF($D1414-AD$5=0,$M1414-$M1414/T1414,0)))</f>
        <v>0</v>
      </c>
      <c r="AE1414" s="560">
        <f t="shared" ref="AE1414:AE1477" si="340">IF(OR($D1414=0,$M1414=0,U1414-(AE$5-$D1414)=0),0,IF($D1414-AE$5&lt;0,AD1414-AD1414/(U1414-(AE$5-$D1414)),IF($D1414-AE$5=0,$M1414-$M1414/U1414,0)))</f>
        <v>0</v>
      </c>
      <c r="AF1414" s="561">
        <f t="shared" ref="AF1414:AF1477" si="341">IF(OR($D1414=0,$M1414=0,V1414-(AF$5-$D1414)=0),0,IF($D1414-AF$5&lt;0,AE1414-AE1414/(V1414-(AF$5-$D1414)),IF($D1414-AF$5=0,$M1414-$M1414/V1414,0)))</f>
        <v>0</v>
      </c>
      <c r="AG1414" s="562"/>
    </row>
    <row r="1415" spans="2:33" s="418" customFormat="1" ht="15" customHeight="1" x14ac:dyDescent="0.2">
      <c r="B1415" s="554"/>
      <c r="C1415" s="382"/>
      <c r="D1415" s="383"/>
      <c r="E1415" s="381"/>
      <c r="F1415" s="1040"/>
      <c r="G1415" s="1038"/>
      <c r="H1415" s="1041"/>
      <c r="I1415" s="381"/>
      <c r="J1415" s="568">
        <f t="shared" si="333"/>
        <v>0</v>
      </c>
      <c r="K1415" s="381"/>
      <c r="L1415" s="381"/>
      <c r="M1415" s="568">
        <f t="shared" ref="M1415:M1478" si="342">J1415-K1415</f>
        <v>0</v>
      </c>
      <c r="N1415" s="570">
        <f>IFERROR(VLOOKUP($C1415,Listen!$J$3:$L$39,2,0),0)</f>
        <v>0</v>
      </c>
      <c r="O1415" s="570">
        <f>IFERROR(VLOOKUP($C1415,Listen!$J$3:$L$39,3,0),0)</f>
        <v>0</v>
      </c>
      <c r="P1415" s="453">
        <f t="shared" si="334"/>
        <v>0</v>
      </c>
      <c r="Q1415" s="453">
        <f t="shared" ref="Q1415:V1430" si="343">P1415</f>
        <v>0</v>
      </c>
      <c r="R1415" s="453">
        <f t="shared" si="343"/>
        <v>0</v>
      </c>
      <c r="S1415" s="453">
        <f t="shared" si="343"/>
        <v>0</v>
      </c>
      <c r="T1415" s="453">
        <f t="shared" si="343"/>
        <v>0</v>
      </c>
      <c r="U1415" s="453">
        <f t="shared" si="343"/>
        <v>0</v>
      </c>
      <c r="V1415" s="453">
        <f t="shared" si="343"/>
        <v>0</v>
      </c>
      <c r="W1415" s="384">
        <f t="shared" ref="W1415:W1478" si="344">Y1415+X1415</f>
        <v>0</v>
      </c>
      <c r="X1415" s="565">
        <f>IF(D1415='A. Allgemeine Informationen'!$C$17,$M1415-Y1415,HLOOKUP('A. Allgemeine Informationen'!$C$17-1,$Z$1:$AF$2005,ROW(D1415),FALSE)-$Y1415)</f>
        <v>0</v>
      </c>
      <c r="Y1415" s="384">
        <f>HLOOKUP('A. Allgemeine Informationen'!$C$17,$Z$1:$AF$2005,ROW(D1415),FALSE)</f>
        <v>0</v>
      </c>
      <c r="Z1415" s="565">
        <f t="shared" si="335"/>
        <v>0</v>
      </c>
      <c r="AA1415" s="565">
        <f t="shared" si="336"/>
        <v>0</v>
      </c>
      <c r="AB1415" s="565">
        <f t="shared" si="337"/>
        <v>0</v>
      </c>
      <c r="AC1415" s="565">
        <f t="shared" si="338"/>
        <v>0</v>
      </c>
      <c r="AD1415" s="572">
        <f t="shared" si="339"/>
        <v>0</v>
      </c>
      <c r="AE1415" s="560">
        <f t="shared" si="340"/>
        <v>0</v>
      </c>
      <c r="AF1415" s="561">
        <f t="shared" si="341"/>
        <v>0</v>
      </c>
      <c r="AG1415" s="562"/>
    </row>
    <row r="1416" spans="2:33" s="418" customFormat="1" ht="15" customHeight="1" x14ac:dyDescent="0.2">
      <c r="B1416" s="554"/>
      <c r="C1416" s="382"/>
      <c r="D1416" s="383"/>
      <c r="E1416" s="381"/>
      <c r="F1416" s="1040"/>
      <c r="G1416" s="1038"/>
      <c r="H1416" s="1041"/>
      <c r="I1416" s="381"/>
      <c r="J1416" s="568">
        <f t="shared" si="333"/>
        <v>0</v>
      </c>
      <c r="K1416" s="381"/>
      <c r="L1416" s="381"/>
      <c r="M1416" s="568">
        <f t="shared" si="342"/>
        <v>0</v>
      </c>
      <c r="N1416" s="570">
        <f>IFERROR(VLOOKUP($C1416,Listen!$J$3:$L$39,2,0),0)</f>
        <v>0</v>
      </c>
      <c r="O1416" s="570">
        <f>IFERROR(VLOOKUP($C1416,Listen!$J$3:$L$39,3,0),0)</f>
        <v>0</v>
      </c>
      <c r="P1416" s="453">
        <f t="shared" si="334"/>
        <v>0</v>
      </c>
      <c r="Q1416" s="453">
        <f t="shared" si="343"/>
        <v>0</v>
      </c>
      <c r="R1416" s="453">
        <f t="shared" si="343"/>
        <v>0</v>
      </c>
      <c r="S1416" s="453">
        <f t="shared" si="343"/>
        <v>0</v>
      </c>
      <c r="T1416" s="453">
        <f t="shared" si="343"/>
        <v>0</v>
      </c>
      <c r="U1416" s="453">
        <f t="shared" si="343"/>
        <v>0</v>
      </c>
      <c r="V1416" s="453">
        <f t="shared" si="343"/>
        <v>0</v>
      </c>
      <c r="W1416" s="384">
        <f t="shared" si="344"/>
        <v>0</v>
      </c>
      <c r="X1416" s="565">
        <f>IF(D1416='A. Allgemeine Informationen'!$C$17,$M1416-Y1416,HLOOKUP('A. Allgemeine Informationen'!$C$17-1,$Z$1:$AF$2005,ROW(D1416),FALSE)-$Y1416)</f>
        <v>0</v>
      </c>
      <c r="Y1416" s="384">
        <f>HLOOKUP('A. Allgemeine Informationen'!$C$17,$Z$1:$AF$2005,ROW(D1416),FALSE)</f>
        <v>0</v>
      </c>
      <c r="Z1416" s="565">
        <f t="shared" si="335"/>
        <v>0</v>
      </c>
      <c r="AA1416" s="565">
        <f t="shared" si="336"/>
        <v>0</v>
      </c>
      <c r="AB1416" s="565">
        <f t="shared" si="337"/>
        <v>0</v>
      </c>
      <c r="AC1416" s="565">
        <f t="shared" si="338"/>
        <v>0</v>
      </c>
      <c r="AD1416" s="572">
        <f t="shared" si="339"/>
        <v>0</v>
      </c>
      <c r="AE1416" s="560">
        <f t="shared" si="340"/>
        <v>0</v>
      </c>
      <c r="AF1416" s="561">
        <f t="shared" si="341"/>
        <v>0</v>
      </c>
      <c r="AG1416" s="562"/>
    </row>
    <row r="1417" spans="2:33" s="418" customFormat="1" ht="15" customHeight="1" x14ac:dyDescent="0.2">
      <c r="B1417" s="554"/>
      <c r="C1417" s="382"/>
      <c r="D1417" s="383"/>
      <c r="E1417" s="381"/>
      <c r="F1417" s="1040"/>
      <c r="G1417" s="1038"/>
      <c r="H1417" s="1041"/>
      <c r="I1417" s="381"/>
      <c r="J1417" s="568">
        <f t="shared" si="333"/>
        <v>0</v>
      </c>
      <c r="K1417" s="381"/>
      <c r="L1417" s="381"/>
      <c r="M1417" s="568">
        <f t="shared" si="342"/>
        <v>0</v>
      </c>
      <c r="N1417" s="570">
        <f>IFERROR(VLOOKUP($C1417,Listen!$J$3:$L$39,2,0),0)</f>
        <v>0</v>
      </c>
      <c r="O1417" s="570">
        <f>IFERROR(VLOOKUP($C1417,Listen!$J$3:$L$39,3,0),0)</f>
        <v>0</v>
      </c>
      <c r="P1417" s="453">
        <f t="shared" si="334"/>
        <v>0</v>
      </c>
      <c r="Q1417" s="453">
        <f t="shared" si="343"/>
        <v>0</v>
      </c>
      <c r="R1417" s="453">
        <f t="shared" si="343"/>
        <v>0</v>
      </c>
      <c r="S1417" s="453">
        <f t="shared" si="343"/>
        <v>0</v>
      </c>
      <c r="T1417" s="453">
        <f t="shared" si="343"/>
        <v>0</v>
      </c>
      <c r="U1417" s="453">
        <f t="shared" si="343"/>
        <v>0</v>
      </c>
      <c r="V1417" s="453">
        <f t="shared" si="343"/>
        <v>0</v>
      </c>
      <c r="W1417" s="384">
        <f t="shared" si="344"/>
        <v>0</v>
      </c>
      <c r="X1417" s="565">
        <f>IF(D1417='A. Allgemeine Informationen'!$C$17,$M1417-Y1417,HLOOKUP('A. Allgemeine Informationen'!$C$17-1,$Z$1:$AF$2005,ROW(D1417),FALSE)-$Y1417)</f>
        <v>0</v>
      </c>
      <c r="Y1417" s="384">
        <f>HLOOKUP('A. Allgemeine Informationen'!$C$17,$Z$1:$AF$2005,ROW(D1417),FALSE)</f>
        <v>0</v>
      </c>
      <c r="Z1417" s="565">
        <f t="shared" si="335"/>
        <v>0</v>
      </c>
      <c r="AA1417" s="565">
        <f t="shared" si="336"/>
        <v>0</v>
      </c>
      <c r="AB1417" s="565">
        <f t="shared" si="337"/>
        <v>0</v>
      </c>
      <c r="AC1417" s="565">
        <f t="shared" si="338"/>
        <v>0</v>
      </c>
      <c r="AD1417" s="572">
        <f t="shared" si="339"/>
        <v>0</v>
      </c>
      <c r="AE1417" s="560">
        <f t="shared" si="340"/>
        <v>0</v>
      </c>
      <c r="AF1417" s="561">
        <f t="shared" si="341"/>
        <v>0</v>
      </c>
      <c r="AG1417" s="562"/>
    </row>
    <row r="1418" spans="2:33" s="418" customFormat="1" ht="15" customHeight="1" x14ac:dyDescent="0.2">
      <c r="B1418" s="554"/>
      <c r="C1418" s="382"/>
      <c r="D1418" s="383"/>
      <c r="E1418" s="381"/>
      <c r="F1418" s="1040"/>
      <c r="G1418" s="1038"/>
      <c r="H1418" s="1041"/>
      <c r="I1418" s="381"/>
      <c r="J1418" s="568">
        <f t="shared" si="333"/>
        <v>0</v>
      </c>
      <c r="K1418" s="381"/>
      <c r="L1418" s="381"/>
      <c r="M1418" s="568">
        <f t="shared" si="342"/>
        <v>0</v>
      </c>
      <c r="N1418" s="570">
        <f>IFERROR(VLOOKUP($C1418,Listen!$J$3:$L$39,2,0),0)</f>
        <v>0</v>
      </c>
      <c r="O1418" s="570">
        <f>IFERROR(VLOOKUP($C1418,Listen!$J$3:$L$39,3,0),0)</f>
        <v>0</v>
      </c>
      <c r="P1418" s="453">
        <f t="shared" si="334"/>
        <v>0</v>
      </c>
      <c r="Q1418" s="453">
        <f t="shared" si="343"/>
        <v>0</v>
      </c>
      <c r="R1418" s="453">
        <f t="shared" si="343"/>
        <v>0</v>
      </c>
      <c r="S1418" s="453">
        <f t="shared" si="343"/>
        <v>0</v>
      </c>
      <c r="T1418" s="453">
        <f t="shared" si="343"/>
        <v>0</v>
      </c>
      <c r="U1418" s="453">
        <f t="shared" si="343"/>
        <v>0</v>
      </c>
      <c r="V1418" s="453">
        <f t="shared" si="343"/>
        <v>0</v>
      </c>
      <c r="W1418" s="384">
        <f t="shared" si="344"/>
        <v>0</v>
      </c>
      <c r="X1418" s="565">
        <f>IF(D1418='A. Allgemeine Informationen'!$C$17,$M1418-Y1418,HLOOKUP('A. Allgemeine Informationen'!$C$17-1,$Z$1:$AF$2005,ROW(D1418),FALSE)-$Y1418)</f>
        <v>0</v>
      </c>
      <c r="Y1418" s="384">
        <f>HLOOKUP('A. Allgemeine Informationen'!$C$17,$Z$1:$AF$2005,ROW(D1418),FALSE)</f>
        <v>0</v>
      </c>
      <c r="Z1418" s="565">
        <f t="shared" si="335"/>
        <v>0</v>
      </c>
      <c r="AA1418" s="565">
        <f t="shared" si="336"/>
        <v>0</v>
      </c>
      <c r="AB1418" s="565">
        <f t="shared" si="337"/>
        <v>0</v>
      </c>
      <c r="AC1418" s="565">
        <f t="shared" si="338"/>
        <v>0</v>
      </c>
      <c r="AD1418" s="572">
        <f t="shared" si="339"/>
        <v>0</v>
      </c>
      <c r="AE1418" s="560">
        <f t="shared" si="340"/>
        <v>0</v>
      </c>
      <c r="AF1418" s="561">
        <f t="shared" si="341"/>
        <v>0</v>
      </c>
      <c r="AG1418" s="562"/>
    </row>
    <row r="1419" spans="2:33" s="418" customFormat="1" ht="15" customHeight="1" x14ac:dyDescent="0.2">
      <c r="B1419" s="554"/>
      <c r="C1419" s="382"/>
      <c r="D1419" s="383"/>
      <c r="E1419" s="381"/>
      <c r="F1419" s="1040"/>
      <c r="G1419" s="1038"/>
      <c r="H1419" s="1041"/>
      <c r="I1419" s="381"/>
      <c r="J1419" s="568">
        <f t="shared" si="333"/>
        <v>0</v>
      </c>
      <c r="K1419" s="381"/>
      <c r="L1419" s="381"/>
      <c r="M1419" s="568">
        <f t="shared" si="342"/>
        <v>0</v>
      </c>
      <c r="N1419" s="570">
        <f>IFERROR(VLOOKUP($C1419,Listen!$J$3:$L$39,2,0),0)</f>
        <v>0</v>
      </c>
      <c r="O1419" s="570">
        <f>IFERROR(VLOOKUP($C1419,Listen!$J$3:$L$39,3,0),0)</f>
        <v>0</v>
      </c>
      <c r="P1419" s="453">
        <f t="shared" si="334"/>
        <v>0</v>
      </c>
      <c r="Q1419" s="453">
        <f t="shared" si="343"/>
        <v>0</v>
      </c>
      <c r="R1419" s="453">
        <f t="shared" si="343"/>
        <v>0</v>
      </c>
      <c r="S1419" s="453">
        <f t="shared" si="343"/>
        <v>0</v>
      </c>
      <c r="T1419" s="453">
        <f t="shared" si="343"/>
        <v>0</v>
      </c>
      <c r="U1419" s="453">
        <f t="shared" si="343"/>
        <v>0</v>
      </c>
      <c r="V1419" s="453">
        <f t="shared" si="343"/>
        <v>0</v>
      </c>
      <c r="W1419" s="384">
        <f t="shared" si="344"/>
        <v>0</v>
      </c>
      <c r="X1419" s="565">
        <f>IF(D1419='A. Allgemeine Informationen'!$C$17,$M1419-Y1419,HLOOKUP('A. Allgemeine Informationen'!$C$17-1,$Z$1:$AF$2005,ROW(D1419),FALSE)-$Y1419)</f>
        <v>0</v>
      </c>
      <c r="Y1419" s="384">
        <f>HLOOKUP('A. Allgemeine Informationen'!$C$17,$Z$1:$AF$2005,ROW(D1419),FALSE)</f>
        <v>0</v>
      </c>
      <c r="Z1419" s="565">
        <f t="shared" si="335"/>
        <v>0</v>
      </c>
      <c r="AA1419" s="565">
        <f t="shared" si="336"/>
        <v>0</v>
      </c>
      <c r="AB1419" s="565">
        <f t="shared" si="337"/>
        <v>0</v>
      </c>
      <c r="AC1419" s="565">
        <f t="shared" si="338"/>
        <v>0</v>
      </c>
      <c r="AD1419" s="572">
        <f t="shared" si="339"/>
        <v>0</v>
      </c>
      <c r="AE1419" s="560">
        <f t="shared" si="340"/>
        <v>0</v>
      </c>
      <c r="AF1419" s="561">
        <f t="shared" si="341"/>
        <v>0</v>
      </c>
      <c r="AG1419" s="562"/>
    </row>
    <row r="1420" spans="2:33" s="418" customFormat="1" ht="15" customHeight="1" x14ac:dyDescent="0.2">
      <c r="B1420" s="554"/>
      <c r="C1420" s="382"/>
      <c r="D1420" s="383"/>
      <c r="E1420" s="381"/>
      <c r="F1420" s="1040"/>
      <c r="G1420" s="1038"/>
      <c r="H1420" s="1041"/>
      <c r="I1420" s="381"/>
      <c r="J1420" s="568">
        <f t="shared" si="333"/>
        <v>0</v>
      </c>
      <c r="K1420" s="381"/>
      <c r="L1420" s="381"/>
      <c r="M1420" s="568">
        <f t="shared" si="342"/>
        <v>0</v>
      </c>
      <c r="N1420" s="570">
        <f>IFERROR(VLOOKUP($C1420,Listen!$J$3:$L$39,2,0),0)</f>
        <v>0</v>
      </c>
      <c r="O1420" s="570">
        <f>IFERROR(VLOOKUP($C1420,Listen!$J$3:$L$39,3,0),0)</f>
        <v>0</v>
      </c>
      <c r="P1420" s="453">
        <f t="shared" si="334"/>
        <v>0</v>
      </c>
      <c r="Q1420" s="453">
        <f t="shared" si="343"/>
        <v>0</v>
      </c>
      <c r="R1420" s="453">
        <f t="shared" si="343"/>
        <v>0</v>
      </c>
      <c r="S1420" s="453">
        <f t="shared" si="343"/>
        <v>0</v>
      </c>
      <c r="T1420" s="453">
        <f t="shared" si="343"/>
        <v>0</v>
      </c>
      <c r="U1420" s="453">
        <f t="shared" si="343"/>
        <v>0</v>
      </c>
      <c r="V1420" s="453">
        <f t="shared" si="343"/>
        <v>0</v>
      </c>
      <c r="W1420" s="384">
        <f t="shared" si="344"/>
        <v>0</v>
      </c>
      <c r="X1420" s="565">
        <f>IF(D1420='A. Allgemeine Informationen'!$C$17,$M1420-Y1420,HLOOKUP('A. Allgemeine Informationen'!$C$17-1,$Z$1:$AF$2005,ROW(D1420),FALSE)-$Y1420)</f>
        <v>0</v>
      </c>
      <c r="Y1420" s="384">
        <f>HLOOKUP('A. Allgemeine Informationen'!$C$17,$Z$1:$AF$2005,ROW(D1420),FALSE)</f>
        <v>0</v>
      </c>
      <c r="Z1420" s="565">
        <f t="shared" si="335"/>
        <v>0</v>
      </c>
      <c r="AA1420" s="565">
        <f t="shared" si="336"/>
        <v>0</v>
      </c>
      <c r="AB1420" s="565">
        <f t="shared" si="337"/>
        <v>0</v>
      </c>
      <c r="AC1420" s="565">
        <f t="shared" si="338"/>
        <v>0</v>
      </c>
      <c r="AD1420" s="572">
        <f t="shared" si="339"/>
        <v>0</v>
      </c>
      <c r="AE1420" s="560">
        <f t="shared" si="340"/>
        <v>0</v>
      </c>
      <c r="AF1420" s="561">
        <f t="shared" si="341"/>
        <v>0</v>
      </c>
      <c r="AG1420" s="562"/>
    </row>
    <row r="1421" spans="2:33" s="418" customFormat="1" ht="15" customHeight="1" x14ac:dyDescent="0.2">
      <c r="B1421" s="554"/>
      <c r="C1421" s="382"/>
      <c r="D1421" s="383"/>
      <c r="E1421" s="381"/>
      <c r="F1421" s="1040"/>
      <c r="G1421" s="1038"/>
      <c r="H1421" s="1041"/>
      <c r="I1421" s="381"/>
      <c r="J1421" s="568">
        <f t="shared" si="333"/>
        <v>0</v>
      </c>
      <c r="K1421" s="381"/>
      <c r="L1421" s="381"/>
      <c r="M1421" s="568">
        <f t="shared" si="342"/>
        <v>0</v>
      </c>
      <c r="N1421" s="570">
        <f>IFERROR(VLOOKUP($C1421,Listen!$J$3:$L$39,2,0),0)</f>
        <v>0</v>
      </c>
      <c r="O1421" s="570">
        <f>IFERROR(VLOOKUP($C1421,Listen!$J$3:$L$39,3,0),0)</f>
        <v>0</v>
      </c>
      <c r="P1421" s="453">
        <f t="shared" si="334"/>
        <v>0</v>
      </c>
      <c r="Q1421" s="453">
        <f t="shared" si="343"/>
        <v>0</v>
      </c>
      <c r="R1421" s="453">
        <f t="shared" si="343"/>
        <v>0</v>
      </c>
      <c r="S1421" s="453">
        <f t="shared" si="343"/>
        <v>0</v>
      </c>
      <c r="T1421" s="453">
        <f t="shared" si="343"/>
        <v>0</v>
      </c>
      <c r="U1421" s="453">
        <f t="shared" si="343"/>
        <v>0</v>
      </c>
      <c r="V1421" s="453">
        <f t="shared" si="343"/>
        <v>0</v>
      </c>
      <c r="W1421" s="384">
        <f t="shared" si="344"/>
        <v>0</v>
      </c>
      <c r="X1421" s="565">
        <f>IF(D1421='A. Allgemeine Informationen'!$C$17,$M1421-Y1421,HLOOKUP('A. Allgemeine Informationen'!$C$17-1,$Z$1:$AF$2005,ROW(D1421),FALSE)-$Y1421)</f>
        <v>0</v>
      </c>
      <c r="Y1421" s="384">
        <f>HLOOKUP('A. Allgemeine Informationen'!$C$17,$Z$1:$AF$2005,ROW(D1421),FALSE)</f>
        <v>0</v>
      </c>
      <c r="Z1421" s="565">
        <f t="shared" si="335"/>
        <v>0</v>
      </c>
      <c r="AA1421" s="565">
        <f t="shared" si="336"/>
        <v>0</v>
      </c>
      <c r="AB1421" s="565">
        <f t="shared" si="337"/>
        <v>0</v>
      </c>
      <c r="AC1421" s="565">
        <f t="shared" si="338"/>
        <v>0</v>
      </c>
      <c r="AD1421" s="572">
        <f t="shared" si="339"/>
        <v>0</v>
      </c>
      <c r="AE1421" s="560">
        <f t="shared" si="340"/>
        <v>0</v>
      </c>
      <c r="AF1421" s="561">
        <f t="shared" si="341"/>
        <v>0</v>
      </c>
      <c r="AG1421" s="562"/>
    </row>
    <row r="1422" spans="2:33" s="418" customFormat="1" ht="15" customHeight="1" x14ac:dyDescent="0.2">
      <c r="B1422" s="554"/>
      <c r="C1422" s="382"/>
      <c r="D1422" s="383"/>
      <c r="E1422" s="381"/>
      <c r="F1422" s="1040"/>
      <c r="G1422" s="1038"/>
      <c r="H1422" s="1041"/>
      <c r="I1422" s="381"/>
      <c r="J1422" s="568">
        <f t="shared" si="333"/>
        <v>0</v>
      </c>
      <c r="K1422" s="381"/>
      <c r="L1422" s="381"/>
      <c r="M1422" s="568">
        <f t="shared" si="342"/>
        <v>0</v>
      </c>
      <c r="N1422" s="570">
        <f>IFERROR(VLOOKUP($C1422,Listen!$J$3:$L$39,2,0),0)</f>
        <v>0</v>
      </c>
      <c r="O1422" s="570">
        <f>IFERROR(VLOOKUP($C1422,Listen!$J$3:$L$39,3,0),0)</f>
        <v>0</v>
      </c>
      <c r="P1422" s="453">
        <f t="shared" si="334"/>
        <v>0</v>
      </c>
      <c r="Q1422" s="453">
        <f t="shared" si="343"/>
        <v>0</v>
      </c>
      <c r="R1422" s="453">
        <f t="shared" si="343"/>
        <v>0</v>
      </c>
      <c r="S1422" s="453">
        <f t="shared" si="343"/>
        <v>0</v>
      </c>
      <c r="T1422" s="453">
        <f t="shared" si="343"/>
        <v>0</v>
      </c>
      <c r="U1422" s="453">
        <f t="shared" si="343"/>
        <v>0</v>
      </c>
      <c r="V1422" s="453">
        <f t="shared" si="343"/>
        <v>0</v>
      </c>
      <c r="W1422" s="384">
        <f t="shared" si="344"/>
        <v>0</v>
      </c>
      <c r="X1422" s="565">
        <f>IF(D1422='A. Allgemeine Informationen'!$C$17,$M1422-Y1422,HLOOKUP('A. Allgemeine Informationen'!$C$17-1,$Z$1:$AF$2005,ROW(D1422),FALSE)-$Y1422)</f>
        <v>0</v>
      </c>
      <c r="Y1422" s="384">
        <f>HLOOKUP('A. Allgemeine Informationen'!$C$17,$Z$1:$AF$2005,ROW(D1422),FALSE)</f>
        <v>0</v>
      </c>
      <c r="Z1422" s="565">
        <f t="shared" si="335"/>
        <v>0</v>
      </c>
      <c r="AA1422" s="565">
        <f t="shared" si="336"/>
        <v>0</v>
      </c>
      <c r="AB1422" s="565">
        <f t="shared" si="337"/>
        <v>0</v>
      </c>
      <c r="AC1422" s="565">
        <f t="shared" si="338"/>
        <v>0</v>
      </c>
      <c r="AD1422" s="572">
        <f t="shared" si="339"/>
        <v>0</v>
      </c>
      <c r="AE1422" s="560">
        <f t="shared" si="340"/>
        <v>0</v>
      </c>
      <c r="AF1422" s="561">
        <f t="shared" si="341"/>
        <v>0</v>
      </c>
      <c r="AG1422" s="562"/>
    </row>
    <row r="1423" spans="2:33" s="418" customFormat="1" ht="15" customHeight="1" x14ac:dyDescent="0.2">
      <c r="B1423" s="554"/>
      <c r="C1423" s="382"/>
      <c r="D1423" s="383"/>
      <c r="E1423" s="381"/>
      <c r="F1423" s="1040"/>
      <c r="G1423" s="1038"/>
      <c r="H1423" s="1041"/>
      <c r="I1423" s="381"/>
      <c r="J1423" s="568">
        <f t="shared" si="333"/>
        <v>0</v>
      </c>
      <c r="K1423" s="381"/>
      <c r="L1423" s="381"/>
      <c r="M1423" s="568">
        <f t="shared" si="342"/>
        <v>0</v>
      </c>
      <c r="N1423" s="570">
        <f>IFERROR(VLOOKUP($C1423,Listen!$J$3:$L$39,2,0),0)</f>
        <v>0</v>
      </c>
      <c r="O1423" s="570">
        <f>IFERROR(VLOOKUP($C1423,Listen!$J$3:$L$39,3,0),0)</f>
        <v>0</v>
      </c>
      <c r="P1423" s="453">
        <f t="shared" si="334"/>
        <v>0</v>
      </c>
      <c r="Q1423" s="453">
        <f t="shared" si="343"/>
        <v>0</v>
      </c>
      <c r="R1423" s="453">
        <f t="shared" si="343"/>
        <v>0</v>
      </c>
      <c r="S1423" s="453">
        <f t="shared" si="343"/>
        <v>0</v>
      </c>
      <c r="T1423" s="453">
        <f t="shared" si="343"/>
        <v>0</v>
      </c>
      <c r="U1423" s="453">
        <f t="shared" si="343"/>
        <v>0</v>
      </c>
      <c r="V1423" s="453">
        <f t="shared" si="343"/>
        <v>0</v>
      </c>
      <c r="W1423" s="384">
        <f t="shared" si="344"/>
        <v>0</v>
      </c>
      <c r="X1423" s="565">
        <f>IF(D1423='A. Allgemeine Informationen'!$C$17,$M1423-Y1423,HLOOKUP('A. Allgemeine Informationen'!$C$17-1,$Z$1:$AF$2005,ROW(D1423),FALSE)-$Y1423)</f>
        <v>0</v>
      </c>
      <c r="Y1423" s="384">
        <f>HLOOKUP('A. Allgemeine Informationen'!$C$17,$Z$1:$AF$2005,ROW(D1423),FALSE)</f>
        <v>0</v>
      </c>
      <c r="Z1423" s="565">
        <f t="shared" si="335"/>
        <v>0</v>
      </c>
      <c r="AA1423" s="565">
        <f t="shared" si="336"/>
        <v>0</v>
      </c>
      <c r="AB1423" s="565">
        <f t="shared" si="337"/>
        <v>0</v>
      </c>
      <c r="AC1423" s="565">
        <f t="shared" si="338"/>
        <v>0</v>
      </c>
      <c r="AD1423" s="572">
        <f t="shared" si="339"/>
        <v>0</v>
      </c>
      <c r="AE1423" s="560">
        <f t="shared" si="340"/>
        <v>0</v>
      </c>
      <c r="AF1423" s="561">
        <f t="shared" si="341"/>
        <v>0</v>
      </c>
      <c r="AG1423" s="562"/>
    </row>
    <row r="1424" spans="2:33" s="418" customFormat="1" ht="15" customHeight="1" x14ac:dyDescent="0.2">
      <c r="B1424" s="554"/>
      <c r="C1424" s="382"/>
      <c r="D1424" s="383"/>
      <c r="E1424" s="381"/>
      <c r="F1424" s="1040"/>
      <c r="G1424" s="1038"/>
      <c r="H1424" s="1041"/>
      <c r="I1424" s="381"/>
      <c r="J1424" s="568">
        <f t="shared" si="333"/>
        <v>0</v>
      </c>
      <c r="K1424" s="381"/>
      <c r="L1424" s="381"/>
      <c r="M1424" s="568">
        <f t="shared" si="342"/>
        <v>0</v>
      </c>
      <c r="N1424" s="570">
        <f>IFERROR(VLOOKUP($C1424,Listen!$J$3:$L$39,2,0),0)</f>
        <v>0</v>
      </c>
      <c r="O1424" s="570">
        <f>IFERROR(VLOOKUP($C1424,Listen!$J$3:$L$39,3,0),0)</f>
        <v>0</v>
      </c>
      <c r="P1424" s="453">
        <f t="shared" si="334"/>
        <v>0</v>
      </c>
      <c r="Q1424" s="453">
        <f t="shared" si="343"/>
        <v>0</v>
      </c>
      <c r="R1424" s="453">
        <f t="shared" si="343"/>
        <v>0</v>
      </c>
      <c r="S1424" s="453">
        <f t="shared" si="343"/>
        <v>0</v>
      </c>
      <c r="T1424" s="453">
        <f t="shared" si="343"/>
        <v>0</v>
      </c>
      <c r="U1424" s="453">
        <f t="shared" si="343"/>
        <v>0</v>
      </c>
      <c r="V1424" s="453">
        <f t="shared" si="343"/>
        <v>0</v>
      </c>
      <c r="W1424" s="384">
        <f t="shared" si="344"/>
        <v>0</v>
      </c>
      <c r="X1424" s="565">
        <f>IF(D1424='A. Allgemeine Informationen'!$C$17,$M1424-Y1424,HLOOKUP('A. Allgemeine Informationen'!$C$17-1,$Z$1:$AF$2005,ROW(D1424),FALSE)-$Y1424)</f>
        <v>0</v>
      </c>
      <c r="Y1424" s="384">
        <f>HLOOKUP('A. Allgemeine Informationen'!$C$17,$Z$1:$AF$2005,ROW(D1424),FALSE)</f>
        <v>0</v>
      </c>
      <c r="Z1424" s="565">
        <f t="shared" si="335"/>
        <v>0</v>
      </c>
      <c r="AA1424" s="565">
        <f t="shared" si="336"/>
        <v>0</v>
      </c>
      <c r="AB1424" s="565">
        <f t="shared" si="337"/>
        <v>0</v>
      </c>
      <c r="AC1424" s="565">
        <f t="shared" si="338"/>
        <v>0</v>
      </c>
      <c r="AD1424" s="572">
        <f t="shared" si="339"/>
        <v>0</v>
      </c>
      <c r="AE1424" s="560">
        <f t="shared" si="340"/>
        <v>0</v>
      </c>
      <c r="AF1424" s="561">
        <f t="shared" si="341"/>
        <v>0</v>
      </c>
      <c r="AG1424" s="562"/>
    </row>
    <row r="1425" spans="2:33" s="418" customFormat="1" ht="15" customHeight="1" x14ac:dyDescent="0.2">
      <c r="B1425" s="554"/>
      <c r="C1425" s="382"/>
      <c r="D1425" s="383"/>
      <c r="E1425" s="381"/>
      <c r="F1425" s="1040"/>
      <c r="G1425" s="1038"/>
      <c r="H1425" s="1041"/>
      <c r="I1425" s="381"/>
      <c r="J1425" s="568">
        <f t="shared" si="333"/>
        <v>0</v>
      </c>
      <c r="K1425" s="381"/>
      <c r="L1425" s="381"/>
      <c r="M1425" s="568">
        <f t="shared" si="342"/>
        <v>0</v>
      </c>
      <c r="N1425" s="570">
        <f>IFERROR(VLOOKUP($C1425,Listen!$J$3:$L$39,2,0),0)</f>
        <v>0</v>
      </c>
      <c r="O1425" s="570">
        <f>IFERROR(VLOOKUP($C1425,Listen!$J$3:$L$39,3,0),0)</f>
        <v>0</v>
      </c>
      <c r="P1425" s="453">
        <f t="shared" si="334"/>
        <v>0</v>
      </c>
      <c r="Q1425" s="453">
        <f t="shared" si="343"/>
        <v>0</v>
      </c>
      <c r="R1425" s="453">
        <f t="shared" si="343"/>
        <v>0</v>
      </c>
      <c r="S1425" s="453">
        <f t="shared" si="343"/>
        <v>0</v>
      </c>
      <c r="T1425" s="453">
        <f t="shared" si="343"/>
        <v>0</v>
      </c>
      <c r="U1425" s="453">
        <f t="shared" si="343"/>
        <v>0</v>
      </c>
      <c r="V1425" s="453">
        <f t="shared" si="343"/>
        <v>0</v>
      </c>
      <c r="W1425" s="384">
        <f t="shared" si="344"/>
        <v>0</v>
      </c>
      <c r="X1425" s="565">
        <f>IF(D1425='A. Allgemeine Informationen'!$C$17,$M1425-Y1425,HLOOKUP('A. Allgemeine Informationen'!$C$17-1,$Z$1:$AF$2005,ROW(D1425),FALSE)-$Y1425)</f>
        <v>0</v>
      </c>
      <c r="Y1425" s="384">
        <f>HLOOKUP('A. Allgemeine Informationen'!$C$17,$Z$1:$AF$2005,ROW(D1425),FALSE)</f>
        <v>0</v>
      </c>
      <c r="Z1425" s="565">
        <f t="shared" si="335"/>
        <v>0</v>
      </c>
      <c r="AA1425" s="565">
        <f t="shared" si="336"/>
        <v>0</v>
      </c>
      <c r="AB1425" s="565">
        <f t="shared" si="337"/>
        <v>0</v>
      </c>
      <c r="AC1425" s="565">
        <f t="shared" si="338"/>
        <v>0</v>
      </c>
      <c r="AD1425" s="572">
        <f t="shared" si="339"/>
        <v>0</v>
      </c>
      <c r="AE1425" s="560">
        <f t="shared" si="340"/>
        <v>0</v>
      </c>
      <c r="AF1425" s="561">
        <f t="shared" si="341"/>
        <v>0</v>
      </c>
      <c r="AG1425" s="562"/>
    </row>
    <row r="1426" spans="2:33" s="418" customFormat="1" ht="15" customHeight="1" x14ac:dyDescent="0.2">
      <c r="B1426" s="554"/>
      <c r="C1426" s="382"/>
      <c r="D1426" s="383"/>
      <c r="E1426" s="381"/>
      <c r="F1426" s="1040"/>
      <c r="G1426" s="1038"/>
      <c r="H1426" s="1041"/>
      <c r="I1426" s="381"/>
      <c r="J1426" s="568">
        <f t="shared" si="333"/>
        <v>0</v>
      </c>
      <c r="K1426" s="381"/>
      <c r="L1426" s="381"/>
      <c r="M1426" s="568">
        <f t="shared" si="342"/>
        <v>0</v>
      </c>
      <c r="N1426" s="570">
        <f>IFERROR(VLOOKUP($C1426,Listen!$J$3:$L$39,2,0),0)</f>
        <v>0</v>
      </c>
      <c r="O1426" s="570">
        <f>IFERROR(VLOOKUP($C1426,Listen!$J$3:$L$39,3,0),0)</f>
        <v>0</v>
      </c>
      <c r="P1426" s="453">
        <f t="shared" si="334"/>
        <v>0</v>
      </c>
      <c r="Q1426" s="453">
        <f t="shared" si="343"/>
        <v>0</v>
      </c>
      <c r="R1426" s="453">
        <f t="shared" si="343"/>
        <v>0</v>
      </c>
      <c r="S1426" s="453">
        <f t="shared" si="343"/>
        <v>0</v>
      </c>
      <c r="T1426" s="453">
        <f t="shared" si="343"/>
        <v>0</v>
      </c>
      <c r="U1426" s="453">
        <f t="shared" si="343"/>
        <v>0</v>
      </c>
      <c r="V1426" s="453">
        <f t="shared" si="343"/>
        <v>0</v>
      </c>
      <c r="W1426" s="384">
        <f t="shared" si="344"/>
        <v>0</v>
      </c>
      <c r="X1426" s="565">
        <f>IF(D1426='A. Allgemeine Informationen'!$C$17,$M1426-Y1426,HLOOKUP('A. Allgemeine Informationen'!$C$17-1,$Z$1:$AF$2005,ROW(D1426),FALSE)-$Y1426)</f>
        <v>0</v>
      </c>
      <c r="Y1426" s="384">
        <f>HLOOKUP('A. Allgemeine Informationen'!$C$17,$Z$1:$AF$2005,ROW(D1426),FALSE)</f>
        <v>0</v>
      </c>
      <c r="Z1426" s="565">
        <f t="shared" si="335"/>
        <v>0</v>
      </c>
      <c r="AA1426" s="565">
        <f t="shared" si="336"/>
        <v>0</v>
      </c>
      <c r="AB1426" s="565">
        <f t="shared" si="337"/>
        <v>0</v>
      </c>
      <c r="AC1426" s="565">
        <f t="shared" si="338"/>
        <v>0</v>
      </c>
      <c r="AD1426" s="572">
        <f t="shared" si="339"/>
        <v>0</v>
      </c>
      <c r="AE1426" s="560">
        <f t="shared" si="340"/>
        <v>0</v>
      </c>
      <c r="AF1426" s="561">
        <f t="shared" si="341"/>
        <v>0</v>
      </c>
      <c r="AG1426" s="562"/>
    </row>
    <row r="1427" spans="2:33" s="418" customFormat="1" ht="15" customHeight="1" x14ac:dyDescent="0.2">
      <c r="B1427" s="554"/>
      <c r="C1427" s="382"/>
      <c r="D1427" s="383"/>
      <c r="E1427" s="381"/>
      <c r="F1427" s="1040"/>
      <c r="G1427" s="1038"/>
      <c r="H1427" s="1041"/>
      <c r="I1427" s="381"/>
      <c r="J1427" s="568">
        <f t="shared" si="333"/>
        <v>0</v>
      </c>
      <c r="K1427" s="381"/>
      <c r="L1427" s="381"/>
      <c r="M1427" s="568">
        <f t="shared" si="342"/>
        <v>0</v>
      </c>
      <c r="N1427" s="570">
        <f>IFERROR(VLOOKUP($C1427,Listen!$J$3:$L$39,2,0),0)</f>
        <v>0</v>
      </c>
      <c r="O1427" s="570">
        <f>IFERROR(VLOOKUP($C1427,Listen!$J$3:$L$39,3,0),0)</f>
        <v>0</v>
      </c>
      <c r="P1427" s="453">
        <f t="shared" si="334"/>
        <v>0</v>
      </c>
      <c r="Q1427" s="453">
        <f t="shared" si="343"/>
        <v>0</v>
      </c>
      <c r="R1427" s="453">
        <f t="shared" si="343"/>
        <v>0</v>
      </c>
      <c r="S1427" s="453">
        <f t="shared" si="343"/>
        <v>0</v>
      </c>
      <c r="T1427" s="453">
        <f t="shared" si="343"/>
        <v>0</v>
      </c>
      <c r="U1427" s="453">
        <f t="shared" si="343"/>
        <v>0</v>
      </c>
      <c r="V1427" s="453">
        <f t="shared" si="343"/>
        <v>0</v>
      </c>
      <c r="W1427" s="384">
        <f t="shared" si="344"/>
        <v>0</v>
      </c>
      <c r="X1427" s="565">
        <f>IF(D1427='A. Allgemeine Informationen'!$C$17,$M1427-Y1427,HLOOKUP('A. Allgemeine Informationen'!$C$17-1,$Z$1:$AF$2005,ROW(D1427),FALSE)-$Y1427)</f>
        <v>0</v>
      </c>
      <c r="Y1427" s="384">
        <f>HLOOKUP('A. Allgemeine Informationen'!$C$17,$Z$1:$AF$2005,ROW(D1427),FALSE)</f>
        <v>0</v>
      </c>
      <c r="Z1427" s="565">
        <f t="shared" si="335"/>
        <v>0</v>
      </c>
      <c r="AA1427" s="565">
        <f t="shared" si="336"/>
        <v>0</v>
      </c>
      <c r="AB1427" s="565">
        <f t="shared" si="337"/>
        <v>0</v>
      </c>
      <c r="AC1427" s="565">
        <f t="shared" si="338"/>
        <v>0</v>
      </c>
      <c r="AD1427" s="572">
        <f t="shared" si="339"/>
        <v>0</v>
      </c>
      <c r="AE1427" s="560">
        <f t="shared" si="340"/>
        <v>0</v>
      </c>
      <c r="AF1427" s="561">
        <f t="shared" si="341"/>
        <v>0</v>
      </c>
      <c r="AG1427" s="562"/>
    </row>
    <row r="1428" spans="2:33" s="418" customFormat="1" ht="15" customHeight="1" x14ac:dyDescent="0.2">
      <c r="B1428" s="554"/>
      <c r="C1428" s="382"/>
      <c r="D1428" s="383"/>
      <c r="E1428" s="381"/>
      <c r="F1428" s="1040"/>
      <c r="G1428" s="1038"/>
      <c r="H1428" s="1041"/>
      <c r="I1428" s="381"/>
      <c r="J1428" s="568">
        <f t="shared" si="333"/>
        <v>0</v>
      </c>
      <c r="K1428" s="381"/>
      <c r="L1428" s="381"/>
      <c r="M1428" s="568">
        <f t="shared" si="342"/>
        <v>0</v>
      </c>
      <c r="N1428" s="570">
        <f>IFERROR(VLOOKUP($C1428,Listen!$J$3:$L$39,2,0),0)</f>
        <v>0</v>
      </c>
      <c r="O1428" s="570">
        <f>IFERROR(VLOOKUP($C1428,Listen!$J$3:$L$39,3,0),0)</f>
        <v>0</v>
      </c>
      <c r="P1428" s="453">
        <f t="shared" si="334"/>
        <v>0</v>
      </c>
      <c r="Q1428" s="453">
        <f t="shared" si="343"/>
        <v>0</v>
      </c>
      <c r="R1428" s="453">
        <f t="shared" si="343"/>
        <v>0</v>
      </c>
      <c r="S1428" s="453">
        <f t="shared" si="343"/>
        <v>0</v>
      </c>
      <c r="T1428" s="453">
        <f t="shared" si="343"/>
        <v>0</v>
      </c>
      <c r="U1428" s="453">
        <f t="shared" si="343"/>
        <v>0</v>
      </c>
      <c r="V1428" s="453">
        <f t="shared" si="343"/>
        <v>0</v>
      </c>
      <c r="W1428" s="384">
        <f t="shared" si="344"/>
        <v>0</v>
      </c>
      <c r="X1428" s="565">
        <f>IF(D1428='A. Allgemeine Informationen'!$C$17,$M1428-Y1428,HLOOKUP('A. Allgemeine Informationen'!$C$17-1,$Z$1:$AF$2005,ROW(D1428),FALSE)-$Y1428)</f>
        <v>0</v>
      </c>
      <c r="Y1428" s="384">
        <f>HLOOKUP('A. Allgemeine Informationen'!$C$17,$Z$1:$AF$2005,ROW(D1428),FALSE)</f>
        <v>0</v>
      </c>
      <c r="Z1428" s="565">
        <f t="shared" si="335"/>
        <v>0</v>
      </c>
      <c r="AA1428" s="565">
        <f t="shared" si="336"/>
        <v>0</v>
      </c>
      <c r="AB1428" s="565">
        <f t="shared" si="337"/>
        <v>0</v>
      </c>
      <c r="AC1428" s="565">
        <f t="shared" si="338"/>
        <v>0</v>
      </c>
      <c r="AD1428" s="572">
        <f t="shared" si="339"/>
        <v>0</v>
      </c>
      <c r="AE1428" s="560">
        <f t="shared" si="340"/>
        <v>0</v>
      </c>
      <c r="AF1428" s="561">
        <f t="shared" si="341"/>
        <v>0</v>
      </c>
      <c r="AG1428" s="562"/>
    </row>
    <row r="1429" spans="2:33" s="418" customFormat="1" ht="15" customHeight="1" x14ac:dyDescent="0.2">
      <c r="B1429" s="554"/>
      <c r="C1429" s="382"/>
      <c r="D1429" s="383"/>
      <c r="E1429" s="381"/>
      <c r="F1429" s="1040"/>
      <c r="G1429" s="1038"/>
      <c r="H1429" s="1041"/>
      <c r="I1429" s="381"/>
      <c r="J1429" s="568">
        <f t="shared" si="333"/>
        <v>0</v>
      </c>
      <c r="K1429" s="381"/>
      <c r="L1429" s="381"/>
      <c r="M1429" s="568">
        <f t="shared" si="342"/>
        <v>0</v>
      </c>
      <c r="N1429" s="570">
        <f>IFERROR(VLOOKUP($C1429,Listen!$J$3:$L$39,2,0),0)</f>
        <v>0</v>
      </c>
      <c r="O1429" s="570">
        <f>IFERROR(VLOOKUP($C1429,Listen!$J$3:$L$39,3,0),0)</f>
        <v>0</v>
      </c>
      <c r="P1429" s="453">
        <f t="shared" si="334"/>
        <v>0</v>
      </c>
      <c r="Q1429" s="453">
        <f t="shared" si="343"/>
        <v>0</v>
      </c>
      <c r="R1429" s="453">
        <f t="shared" si="343"/>
        <v>0</v>
      </c>
      <c r="S1429" s="453">
        <f t="shared" si="343"/>
        <v>0</v>
      </c>
      <c r="T1429" s="453">
        <f t="shared" si="343"/>
        <v>0</v>
      </c>
      <c r="U1429" s="453">
        <f t="shared" si="343"/>
        <v>0</v>
      </c>
      <c r="V1429" s="453">
        <f t="shared" si="343"/>
        <v>0</v>
      </c>
      <c r="W1429" s="384">
        <f t="shared" si="344"/>
        <v>0</v>
      </c>
      <c r="X1429" s="565">
        <f>IF(D1429='A. Allgemeine Informationen'!$C$17,$M1429-Y1429,HLOOKUP('A. Allgemeine Informationen'!$C$17-1,$Z$1:$AF$2005,ROW(D1429),FALSE)-$Y1429)</f>
        <v>0</v>
      </c>
      <c r="Y1429" s="384">
        <f>HLOOKUP('A. Allgemeine Informationen'!$C$17,$Z$1:$AF$2005,ROW(D1429),FALSE)</f>
        <v>0</v>
      </c>
      <c r="Z1429" s="565">
        <f t="shared" si="335"/>
        <v>0</v>
      </c>
      <c r="AA1429" s="565">
        <f t="shared" si="336"/>
        <v>0</v>
      </c>
      <c r="AB1429" s="565">
        <f t="shared" si="337"/>
        <v>0</v>
      </c>
      <c r="AC1429" s="565">
        <f t="shared" si="338"/>
        <v>0</v>
      </c>
      <c r="AD1429" s="572">
        <f t="shared" si="339"/>
        <v>0</v>
      </c>
      <c r="AE1429" s="560">
        <f t="shared" si="340"/>
        <v>0</v>
      </c>
      <c r="AF1429" s="561">
        <f t="shared" si="341"/>
        <v>0</v>
      </c>
      <c r="AG1429" s="562"/>
    </row>
    <row r="1430" spans="2:33" s="418" customFormat="1" ht="15" customHeight="1" x14ac:dyDescent="0.2">
      <c r="B1430" s="554"/>
      <c r="C1430" s="382"/>
      <c r="D1430" s="383"/>
      <c r="E1430" s="381"/>
      <c r="F1430" s="1040"/>
      <c r="G1430" s="1038"/>
      <c r="H1430" s="1041"/>
      <c r="I1430" s="381"/>
      <c r="J1430" s="568">
        <f t="shared" si="333"/>
        <v>0</v>
      </c>
      <c r="K1430" s="381"/>
      <c r="L1430" s="381"/>
      <c r="M1430" s="568">
        <f t="shared" si="342"/>
        <v>0</v>
      </c>
      <c r="N1430" s="570">
        <f>IFERROR(VLOOKUP($C1430,Listen!$J$3:$L$39,2,0),0)</f>
        <v>0</v>
      </c>
      <c r="O1430" s="570">
        <f>IFERROR(VLOOKUP($C1430,Listen!$J$3:$L$39,3,0),0)</f>
        <v>0</v>
      </c>
      <c r="P1430" s="453">
        <f t="shared" si="334"/>
        <v>0</v>
      </c>
      <c r="Q1430" s="453">
        <f t="shared" si="343"/>
        <v>0</v>
      </c>
      <c r="R1430" s="453">
        <f t="shared" si="343"/>
        <v>0</v>
      </c>
      <c r="S1430" s="453">
        <f t="shared" si="343"/>
        <v>0</v>
      </c>
      <c r="T1430" s="453">
        <f t="shared" si="343"/>
        <v>0</v>
      </c>
      <c r="U1430" s="453">
        <f t="shared" si="343"/>
        <v>0</v>
      </c>
      <c r="V1430" s="453">
        <f t="shared" si="343"/>
        <v>0</v>
      </c>
      <c r="W1430" s="384">
        <f t="shared" si="344"/>
        <v>0</v>
      </c>
      <c r="X1430" s="565">
        <f>IF(D1430='A. Allgemeine Informationen'!$C$17,$M1430-Y1430,HLOOKUP('A. Allgemeine Informationen'!$C$17-1,$Z$1:$AF$2005,ROW(D1430),FALSE)-$Y1430)</f>
        <v>0</v>
      </c>
      <c r="Y1430" s="384">
        <f>HLOOKUP('A. Allgemeine Informationen'!$C$17,$Z$1:$AF$2005,ROW(D1430),FALSE)</f>
        <v>0</v>
      </c>
      <c r="Z1430" s="565">
        <f t="shared" si="335"/>
        <v>0</v>
      </c>
      <c r="AA1430" s="565">
        <f t="shared" si="336"/>
        <v>0</v>
      </c>
      <c r="AB1430" s="565">
        <f t="shared" si="337"/>
        <v>0</v>
      </c>
      <c r="AC1430" s="565">
        <f t="shared" si="338"/>
        <v>0</v>
      </c>
      <c r="AD1430" s="572">
        <f t="shared" si="339"/>
        <v>0</v>
      </c>
      <c r="AE1430" s="560">
        <f t="shared" si="340"/>
        <v>0</v>
      </c>
      <c r="AF1430" s="561">
        <f t="shared" si="341"/>
        <v>0</v>
      </c>
      <c r="AG1430" s="562"/>
    </row>
    <row r="1431" spans="2:33" s="418" customFormat="1" ht="15" customHeight="1" x14ac:dyDescent="0.2">
      <c r="B1431" s="554"/>
      <c r="C1431" s="382"/>
      <c r="D1431" s="383"/>
      <c r="E1431" s="381"/>
      <c r="F1431" s="1040"/>
      <c r="G1431" s="1038"/>
      <c r="H1431" s="1041"/>
      <c r="I1431" s="381"/>
      <c r="J1431" s="568">
        <f t="shared" si="333"/>
        <v>0</v>
      </c>
      <c r="K1431" s="381"/>
      <c r="L1431" s="381"/>
      <c r="M1431" s="568">
        <f t="shared" si="342"/>
        <v>0</v>
      </c>
      <c r="N1431" s="570">
        <f>IFERROR(VLOOKUP($C1431,Listen!$J$3:$L$39,2,0),0)</f>
        <v>0</v>
      </c>
      <c r="O1431" s="570">
        <f>IFERROR(VLOOKUP($C1431,Listen!$J$3:$L$39,3,0),0)</f>
        <v>0</v>
      </c>
      <c r="P1431" s="453">
        <f t="shared" si="334"/>
        <v>0</v>
      </c>
      <c r="Q1431" s="453">
        <f t="shared" ref="Q1431:V1446" si="345">P1431</f>
        <v>0</v>
      </c>
      <c r="R1431" s="453">
        <f t="shared" si="345"/>
        <v>0</v>
      </c>
      <c r="S1431" s="453">
        <f t="shared" si="345"/>
        <v>0</v>
      </c>
      <c r="T1431" s="453">
        <f t="shared" si="345"/>
        <v>0</v>
      </c>
      <c r="U1431" s="453">
        <f t="shared" si="345"/>
        <v>0</v>
      </c>
      <c r="V1431" s="453">
        <f t="shared" si="345"/>
        <v>0</v>
      </c>
      <c r="W1431" s="384">
        <f t="shared" si="344"/>
        <v>0</v>
      </c>
      <c r="X1431" s="565">
        <f>IF(D1431='A. Allgemeine Informationen'!$C$17,$M1431-Y1431,HLOOKUP('A. Allgemeine Informationen'!$C$17-1,$Z$1:$AF$2005,ROW(D1431),FALSE)-$Y1431)</f>
        <v>0</v>
      </c>
      <c r="Y1431" s="384">
        <f>HLOOKUP('A. Allgemeine Informationen'!$C$17,$Z$1:$AF$2005,ROW(D1431),FALSE)</f>
        <v>0</v>
      </c>
      <c r="Z1431" s="565">
        <f t="shared" si="335"/>
        <v>0</v>
      </c>
      <c r="AA1431" s="565">
        <f t="shared" si="336"/>
        <v>0</v>
      </c>
      <c r="AB1431" s="565">
        <f t="shared" si="337"/>
        <v>0</v>
      </c>
      <c r="AC1431" s="565">
        <f t="shared" si="338"/>
        <v>0</v>
      </c>
      <c r="AD1431" s="572">
        <f t="shared" si="339"/>
        <v>0</v>
      </c>
      <c r="AE1431" s="560">
        <f t="shared" si="340"/>
        <v>0</v>
      </c>
      <c r="AF1431" s="561">
        <f t="shared" si="341"/>
        <v>0</v>
      </c>
      <c r="AG1431" s="562"/>
    </row>
    <row r="1432" spans="2:33" s="418" customFormat="1" ht="15" customHeight="1" x14ac:dyDescent="0.2">
      <c r="B1432" s="554"/>
      <c r="C1432" s="382"/>
      <c r="D1432" s="383"/>
      <c r="E1432" s="381"/>
      <c r="F1432" s="1040"/>
      <c r="G1432" s="1038"/>
      <c r="H1432" s="1041"/>
      <c r="I1432" s="381"/>
      <c r="J1432" s="568">
        <f t="shared" si="333"/>
        <v>0</v>
      </c>
      <c r="K1432" s="381"/>
      <c r="L1432" s="381"/>
      <c r="M1432" s="568">
        <f t="shared" si="342"/>
        <v>0</v>
      </c>
      <c r="N1432" s="570">
        <f>IFERROR(VLOOKUP($C1432,Listen!$J$3:$L$39,2,0),0)</f>
        <v>0</v>
      </c>
      <c r="O1432" s="570">
        <f>IFERROR(VLOOKUP($C1432,Listen!$J$3:$L$39,3,0),0)</f>
        <v>0</v>
      </c>
      <c r="P1432" s="453">
        <f t="shared" si="334"/>
        <v>0</v>
      </c>
      <c r="Q1432" s="453">
        <f t="shared" si="345"/>
        <v>0</v>
      </c>
      <c r="R1432" s="453">
        <f t="shared" si="345"/>
        <v>0</v>
      </c>
      <c r="S1432" s="453">
        <f t="shared" si="345"/>
        <v>0</v>
      </c>
      <c r="T1432" s="453">
        <f t="shared" si="345"/>
        <v>0</v>
      </c>
      <c r="U1432" s="453">
        <f t="shared" si="345"/>
        <v>0</v>
      </c>
      <c r="V1432" s="453">
        <f t="shared" si="345"/>
        <v>0</v>
      </c>
      <c r="W1432" s="384">
        <f t="shared" si="344"/>
        <v>0</v>
      </c>
      <c r="X1432" s="565">
        <f>IF(D1432='A. Allgemeine Informationen'!$C$17,$M1432-Y1432,HLOOKUP('A. Allgemeine Informationen'!$C$17-1,$Z$1:$AF$2005,ROW(D1432),FALSE)-$Y1432)</f>
        <v>0</v>
      </c>
      <c r="Y1432" s="384">
        <f>HLOOKUP('A. Allgemeine Informationen'!$C$17,$Z$1:$AF$2005,ROW(D1432),FALSE)</f>
        <v>0</v>
      </c>
      <c r="Z1432" s="565">
        <f t="shared" si="335"/>
        <v>0</v>
      </c>
      <c r="AA1432" s="565">
        <f t="shared" si="336"/>
        <v>0</v>
      </c>
      <c r="AB1432" s="565">
        <f t="shared" si="337"/>
        <v>0</v>
      </c>
      <c r="AC1432" s="565">
        <f t="shared" si="338"/>
        <v>0</v>
      </c>
      <c r="AD1432" s="572">
        <f t="shared" si="339"/>
        <v>0</v>
      </c>
      <c r="AE1432" s="560">
        <f t="shared" si="340"/>
        <v>0</v>
      </c>
      <c r="AF1432" s="561">
        <f t="shared" si="341"/>
        <v>0</v>
      </c>
      <c r="AG1432" s="562"/>
    </row>
    <row r="1433" spans="2:33" s="418" customFormat="1" ht="15" customHeight="1" x14ac:dyDescent="0.2">
      <c r="B1433" s="554"/>
      <c r="C1433" s="382"/>
      <c r="D1433" s="383"/>
      <c r="E1433" s="381"/>
      <c r="F1433" s="1040"/>
      <c r="G1433" s="1038"/>
      <c r="H1433" s="1041"/>
      <c r="I1433" s="381"/>
      <c r="J1433" s="568">
        <f t="shared" si="333"/>
        <v>0</v>
      </c>
      <c r="K1433" s="381"/>
      <c r="L1433" s="381"/>
      <c r="M1433" s="568">
        <f t="shared" si="342"/>
        <v>0</v>
      </c>
      <c r="N1433" s="570">
        <f>IFERROR(VLOOKUP($C1433,Listen!$J$3:$L$39,2,0),0)</f>
        <v>0</v>
      </c>
      <c r="O1433" s="570">
        <f>IFERROR(VLOOKUP($C1433,Listen!$J$3:$L$39,3,0),0)</f>
        <v>0</v>
      </c>
      <c r="P1433" s="453">
        <f t="shared" si="334"/>
        <v>0</v>
      </c>
      <c r="Q1433" s="453">
        <f t="shared" si="345"/>
        <v>0</v>
      </c>
      <c r="R1433" s="453">
        <f t="shared" si="345"/>
        <v>0</v>
      </c>
      <c r="S1433" s="453">
        <f t="shared" si="345"/>
        <v>0</v>
      </c>
      <c r="T1433" s="453">
        <f t="shared" si="345"/>
        <v>0</v>
      </c>
      <c r="U1433" s="453">
        <f t="shared" si="345"/>
        <v>0</v>
      </c>
      <c r="V1433" s="453">
        <f t="shared" si="345"/>
        <v>0</v>
      </c>
      <c r="W1433" s="384">
        <f t="shared" si="344"/>
        <v>0</v>
      </c>
      <c r="X1433" s="565">
        <f>IF(D1433='A. Allgemeine Informationen'!$C$17,$M1433-Y1433,HLOOKUP('A. Allgemeine Informationen'!$C$17-1,$Z$1:$AF$2005,ROW(D1433),FALSE)-$Y1433)</f>
        <v>0</v>
      </c>
      <c r="Y1433" s="384">
        <f>HLOOKUP('A. Allgemeine Informationen'!$C$17,$Z$1:$AF$2005,ROW(D1433),FALSE)</f>
        <v>0</v>
      </c>
      <c r="Z1433" s="565">
        <f t="shared" si="335"/>
        <v>0</v>
      </c>
      <c r="AA1433" s="565">
        <f t="shared" si="336"/>
        <v>0</v>
      </c>
      <c r="AB1433" s="565">
        <f t="shared" si="337"/>
        <v>0</v>
      </c>
      <c r="AC1433" s="565">
        <f t="shared" si="338"/>
        <v>0</v>
      </c>
      <c r="AD1433" s="572">
        <f t="shared" si="339"/>
        <v>0</v>
      </c>
      <c r="AE1433" s="560">
        <f t="shared" si="340"/>
        <v>0</v>
      </c>
      <c r="AF1433" s="561">
        <f t="shared" si="341"/>
        <v>0</v>
      </c>
      <c r="AG1433" s="562"/>
    </row>
    <row r="1434" spans="2:33" s="418" customFormat="1" ht="15" customHeight="1" x14ac:dyDescent="0.2">
      <c r="B1434" s="554"/>
      <c r="C1434" s="382"/>
      <c r="D1434" s="383"/>
      <c r="E1434" s="381"/>
      <c r="F1434" s="1040"/>
      <c r="G1434" s="1038"/>
      <c r="H1434" s="1041"/>
      <c r="I1434" s="381"/>
      <c r="J1434" s="568">
        <f t="shared" si="333"/>
        <v>0</v>
      </c>
      <c r="K1434" s="381"/>
      <c r="L1434" s="381"/>
      <c r="M1434" s="568">
        <f t="shared" si="342"/>
        <v>0</v>
      </c>
      <c r="N1434" s="570">
        <f>IFERROR(VLOOKUP($C1434,Listen!$J$3:$L$39,2,0),0)</f>
        <v>0</v>
      </c>
      <c r="O1434" s="570">
        <f>IFERROR(VLOOKUP($C1434,Listen!$J$3:$L$39,3,0),0)</f>
        <v>0</v>
      </c>
      <c r="P1434" s="453">
        <f t="shared" si="334"/>
        <v>0</v>
      </c>
      <c r="Q1434" s="453">
        <f t="shared" si="345"/>
        <v>0</v>
      </c>
      <c r="R1434" s="453">
        <f t="shared" si="345"/>
        <v>0</v>
      </c>
      <c r="S1434" s="453">
        <f t="shared" si="345"/>
        <v>0</v>
      </c>
      <c r="T1434" s="453">
        <f t="shared" si="345"/>
        <v>0</v>
      </c>
      <c r="U1434" s="453">
        <f t="shared" si="345"/>
        <v>0</v>
      </c>
      <c r="V1434" s="453">
        <f t="shared" si="345"/>
        <v>0</v>
      </c>
      <c r="W1434" s="384">
        <f t="shared" si="344"/>
        <v>0</v>
      </c>
      <c r="X1434" s="565">
        <f>IF(D1434='A. Allgemeine Informationen'!$C$17,$M1434-Y1434,HLOOKUP('A. Allgemeine Informationen'!$C$17-1,$Z$1:$AF$2005,ROW(D1434),FALSE)-$Y1434)</f>
        <v>0</v>
      </c>
      <c r="Y1434" s="384">
        <f>HLOOKUP('A. Allgemeine Informationen'!$C$17,$Z$1:$AF$2005,ROW(D1434),FALSE)</f>
        <v>0</v>
      </c>
      <c r="Z1434" s="565">
        <f t="shared" si="335"/>
        <v>0</v>
      </c>
      <c r="AA1434" s="565">
        <f t="shared" si="336"/>
        <v>0</v>
      </c>
      <c r="AB1434" s="565">
        <f t="shared" si="337"/>
        <v>0</v>
      </c>
      <c r="AC1434" s="565">
        <f t="shared" si="338"/>
        <v>0</v>
      </c>
      <c r="AD1434" s="572">
        <f t="shared" si="339"/>
        <v>0</v>
      </c>
      <c r="AE1434" s="560">
        <f t="shared" si="340"/>
        <v>0</v>
      </c>
      <c r="AF1434" s="561">
        <f t="shared" si="341"/>
        <v>0</v>
      </c>
      <c r="AG1434" s="562"/>
    </row>
    <row r="1435" spans="2:33" s="418" customFormat="1" ht="15" customHeight="1" x14ac:dyDescent="0.2">
      <c r="B1435" s="554"/>
      <c r="C1435" s="382"/>
      <c r="D1435" s="383"/>
      <c r="E1435" s="381"/>
      <c r="F1435" s="1040"/>
      <c r="G1435" s="1038"/>
      <c r="H1435" s="1041"/>
      <c r="I1435" s="381"/>
      <c r="J1435" s="568">
        <f t="shared" si="333"/>
        <v>0</v>
      </c>
      <c r="K1435" s="381"/>
      <c r="L1435" s="381"/>
      <c r="M1435" s="568">
        <f t="shared" si="342"/>
        <v>0</v>
      </c>
      <c r="N1435" s="570">
        <f>IFERROR(VLOOKUP($C1435,Listen!$J$3:$L$39,2,0),0)</f>
        <v>0</v>
      </c>
      <c r="O1435" s="570">
        <f>IFERROR(VLOOKUP($C1435,Listen!$J$3:$L$39,3,0),0)</f>
        <v>0</v>
      </c>
      <c r="P1435" s="453">
        <f t="shared" si="334"/>
        <v>0</v>
      </c>
      <c r="Q1435" s="453">
        <f t="shared" si="345"/>
        <v>0</v>
      </c>
      <c r="R1435" s="453">
        <f t="shared" si="345"/>
        <v>0</v>
      </c>
      <c r="S1435" s="453">
        <f t="shared" si="345"/>
        <v>0</v>
      </c>
      <c r="T1435" s="453">
        <f t="shared" si="345"/>
        <v>0</v>
      </c>
      <c r="U1435" s="453">
        <f t="shared" si="345"/>
        <v>0</v>
      </c>
      <c r="V1435" s="453">
        <f t="shared" si="345"/>
        <v>0</v>
      </c>
      <c r="W1435" s="384">
        <f t="shared" si="344"/>
        <v>0</v>
      </c>
      <c r="X1435" s="565">
        <f>IF(D1435='A. Allgemeine Informationen'!$C$17,$M1435-Y1435,HLOOKUP('A. Allgemeine Informationen'!$C$17-1,$Z$1:$AF$2005,ROW(D1435),FALSE)-$Y1435)</f>
        <v>0</v>
      </c>
      <c r="Y1435" s="384">
        <f>HLOOKUP('A. Allgemeine Informationen'!$C$17,$Z$1:$AF$2005,ROW(D1435),FALSE)</f>
        <v>0</v>
      </c>
      <c r="Z1435" s="565">
        <f t="shared" si="335"/>
        <v>0</v>
      </c>
      <c r="AA1435" s="565">
        <f t="shared" si="336"/>
        <v>0</v>
      </c>
      <c r="AB1435" s="565">
        <f t="shared" si="337"/>
        <v>0</v>
      </c>
      <c r="AC1435" s="565">
        <f t="shared" si="338"/>
        <v>0</v>
      </c>
      <c r="AD1435" s="572">
        <f t="shared" si="339"/>
        <v>0</v>
      </c>
      <c r="AE1435" s="560">
        <f t="shared" si="340"/>
        <v>0</v>
      </c>
      <c r="AF1435" s="561">
        <f t="shared" si="341"/>
        <v>0</v>
      </c>
      <c r="AG1435" s="562"/>
    </row>
    <row r="1436" spans="2:33" s="418" customFormat="1" ht="15" customHeight="1" x14ac:dyDescent="0.2">
      <c r="B1436" s="554"/>
      <c r="C1436" s="382"/>
      <c r="D1436" s="383"/>
      <c r="E1436" s="381"/>
      <c r="F1436" s="1040"/>
      <c r="G1436" s="1038"/>
      <c r="H1436" s="1041"/>
      <c r="I1436" s="381"/>
      <c r="J1436" s="568">
        <f t="shared" si="333"/>
        <v>0</v>
      </c>
      <c r="K1436" s="381"/>
      <c r="L1436" s="381"/>
      <c r="M1436" s="568">
        <f t="shared" si="342"/>
        <v>0</v>
      </c>
      <c r="N1436" s="570">
        <f>IFERROR(VLOOKUP($C1436,Listen!$J$3:$L$39,2,0),0)</f>
        <v>0</v>
      </c>
      <c r="O1436" s="570">
        <f>IFERROR(VLOOKUP($C1436,Listen!$J$3:$L$39,3,0),0)</f>
        <v>0</v>
      </c>
      <c r="P1436" s="453">
        <f t="shared" si="334"/>
        <v>0</v>
      </c>
      <c r="Q1436" s="453">
        <f t="shared" si="345"/>
        <v>0</v>
      </c>
      <c r="R1436" s="453">
        <f t="shared" si="345"/>
        <v>0</v>
      </c>
      <c r="S1436" s="453">
        <f t="shared" si="345"/>
        <v>0</v>
      </c>
      <c r="T1436" s="453">
        <f t="shared" si="345"/>
        <v>0</v>
      </c>
      <c r="U1436" s="453">
        <f t="shared" si="345"/>
        <v>0</v>
      </c>
      <c r="V1436" s="453">
        <f t="shared" si="345"/>
        <v>0</v>
      </c>
      <c r="W1436" s="384">
        <f t="shared" si="344"/>
        <v>0</v>
      </c>
      <c r="X1436" s="565">
        <f>IF(D1436='A. Allgemeine Informationen'!$C$17,$M1436-Y1436,HLOOKUP('A. Allgemeine Informationen'!$C$17-1,$Z$1:$AF$2005,ROW(D1436),FALSE)-$Y1436)</f>
        <v>0</v>
      </c>
      <c r="Y1436" s="384">
        <f>HLOOKUP('A. Allgemeine Informationen'!$C$17,$Z$1:$AF$2005,ROW(D1436),FALSE)</f>
        <v>0</v>
      </c>
      <c r="Z1436" s="565">
        <f t="shared" si="335"/>
        <v>0</v>
      </c>
      <c r="AA1436" s="565">
        <f t="shared" si="336"/>
        <v>0</v>
      </c>
      <c r="AB1436" s="565">
        <f t="shared" si="337"/>
        <v>0</v>
      </c>
      <c r="AC1436" s="565">
        <f t="shared" si="338"/>
        <v>0</v>
      </c>
      <c r="AD1436" s="572">
        <f t="shared" si="339"/>
        <v>0</v>
      </c>
      <c r="AE1436" s="560">
        <f t="shared" si="340"/>
        <v>0</v>
      </c>
      <c r="AF1436" s="561">
        <f t="shared" si="341"/>
        <v>0</v>
      </c>
      <c r="AG1436" s="562"/>
    </row>
    <row r="1437" spans="2:33" s="418" customFormat="1" ht="15" customHeight="1" x14ac:dyDescent="0.2">
      <c r="B1437" s="554"/>
      <c r="C1437" s="382"/>
      <c r="D1437" s="383"/>
      <c r="E1437" s="381"/>
      <c r="F1437" s="1040"/>
      <c r="G1437" s="1038"/>
      <c r="H1437" s="1041"/>
      <c r="I1437" s="381"/>
      <c r="J1437" s="568">
        <f t="shared" si="333"/>
        <v>0</v>
      </c>
      <c r="K1437" s="381"/>
      <c r="L1437" s="381"/>
      <c r="M1437" s="568">
        <f t="shared" si="342"/>
        <v>0</v>
      </c>
      <c r="N1437" s="570">
        <f>IFERROR(VLOOKUP($C1437,Listen!$J$3:$L$39,2,0),0)</f>
        <v>0</v>
      </c>
      <c r="O1437" s="570">
        <f>IFERROR(VLOOKUP($C1437,Listen!$J$3:$L$39,3,0),0)</f>
        <v>0</v>
      </c>
      <c r="P1437" s="453">
        <f t="shared" si="334"/>
        <v>0</v>
      </c>
      <c r="Q1437" s="453">
        <f t="shared" si="345"/>
        <v>0</v>
      </c>
      <c r="R1437" s="453">
        <f t="shared" si="345"/>
        <v>0</v>
      </c>
      <c r="S1437" s="453">
        <f t="shared" si="345"/>
        <v>0</v>
      </c>
      <c r="T1437" s="453">
        <f t="shared" si="345"/>
        <v>0</v>
      </c>
      <c r="U1437" s="453">
        <f t="shared" si="345"/>
        <v>0</v>
      </c>
      <c r="V1437" s="453">
        <f t="shared" si="345"/>
        <v>0</v>
      </c>
      <c r="W1437" s="384">
        <f t="shared" si="344"/>
        <v>0</v>
      </c>
      <c r="X1437" s="565">
        <f>IF(D1437='A. Allgemeine Informationen'!$C$17,$M1437-Y1437,HLOOKUP('A. Allgemeine Informationen'!$C$17-1,$Z$1:$AF$2005,ROW(D1437),FALSE)-$Y1437)</f>
        <v>0</v>
      </c>
      <c r="Y1437" s="384">
        <f>HLOOKUP('A. Allgemeine Informationen'!$C$17,$Z$1:$AF$2005,ROW(D1437),FALSE)</f>
        <v>0</v>
      </c>
      <c r="Z1437" s="565">
        <f t="shared" si="335"/>
        <v>0</v>
      </c>
      <c r="AA1437" s="565">
        <f t="shared" si="336"/>
        <v>0</v>
      </c>
      <c r="AB1437" s="565">
        <f t="shared" si="337"/>
        <v>0</v>
      </c>
      <c r="AC1437" s="565">
        <f t="shared" si="338"/>
        <v>0</v>
      </c>
      <c r="AD1437" s="572">
        <f t="shared" si="339"/>
        <v>0</v>
      </c>
      <c r="AE1437" s="560">
        <f t="shared" si="340"/>
        <v>0</v>
      </c>
      <c r="AF1437" s="561">
        <f t="shared" si="341"/>
        <v>0</v>
      </c>
      <c r="AG1437" s="562"/>
    </row>
    <row r="1438" spans="2:33" s="418" customFormat="1" ht="15" customHeight="1" x14ac:dyDescent="0.2">
      <c r="B1438" s="554"/>
      <c r="C1438" s="382"/>
      <c r="D1438" s="383"/>
      <c r="E1438" s="381"/>
      <c r="F1438" s="1040"/>
      <c r="G1438" s="1038"/>
      <c r="H1438" s="1041"/>
      <c r="I1438" s="381"/>
      <c r="J1438" s="568">
        <f t="shared" si="333"/>
        <v>0</v>
      </c>
      <c r="K1438" s="381"/>
      <c r="L1438" s="381"/>
      <c r="M1438" s="568">
        <f t="shared" si="342"/>
        <v>0</v>
      </c>
      <c r="N1438" s="570">
        <f>IFERROR(VLOOKUP($C1438,Listen!$J$3:$L$39,2,0),0)</f>
        <v>0</v>
      </c>
      <c r="O1438" s="570">
        <f>IFERROR(VLOOKUP($C1438,Listen!$J$3:$L$39,3,0),0)</f>
        <v>0</v>
      </c>
      <c r="P1438" s="453">
        <f t="shared" si="334"/>
        <v>0</v>
      </c>
      <c r="Q1438" s="453">
        <f t="shared" si="345"/>
        <v>0</v>
      </c>
      <c r="R1438" s="453">
        <f t="shared" si="345"/>
        <v>0</v>
      </c>
      <c r="S1438" s="453">
        <f t="shared" si="345"/>
        <v>0</v>
      </c>
      <c r="T1438" s="453">
        <f t="shared" si="345"/>
        <v>0</v>
      </c>
      <c r="U1438" s="453">
        <f t="shared" si="345"/>
        <v>0</v>
      </c>
      <c r="V1438" s="453">
        <f t="shared" si="345"/>
        <v>0</v>
      </c>
      <c r="W1438" s="384">
        <f t="shared" si="344"/>
        <v>0</v>
      </c>
      <c r="X1438" s="565">
        <f>IF(D1438='A. Allgemeine Informationen'!$C$17,$M1438-Y1438,HLOOKUP('A. Allgemeine Informationen'!$C$17-1,$Z$1:$AF$2005,ROW(D1438),FALSE)-$Y1438)</f>
        <v>0</v>
      </c>
      <c r="Y1438" s="384">
        <f>HLOOKUP('A. Allgemeine Informationen'!$C$17,$Z$1:$AF$2005,ROW(D1438),FALSE)</f>
        <v>0</v>
      </c>
      <c r="Z1438" s="565">
        <f t="shared" si="335"/>
        <v>0</v>
      </c>
      <c r="AA1438" s="565">
        <f t="shared" si="336"/>
        <v>0</v>
      </c>
      <c r="AB1438" s="565">
        <f t="shared" si="337"/>
        <v>0</v>
      </c>
      <c r="AC1438" s="565">
        <f t="shared" si="338"/>
        <v>0</v>
      </c>
      <c r="AD1438" s="572">
        <f t="shared" si="339"/>
        <v>0</v>
      </c>
      <c r="AE1438" s="560">
        <f t="shared" si="340"/>
        <v>0</v>
      </c>
      <c r="AF1438" s="561">
        <f t="shared" si="341"/>
        <v>0</v>
      </c>
      <c r="AG1438" s="562"/>
    </row>
    <row r="1439" spans="2:33" s="418" customFormat="1" ht="15" customHeight="1" x14ac:dyDescent="0.2">
      <c r="B1439" s="554"/>
      <c r="C1439" s="382"/>
      <c r="D1439" s="383"/>
      <c r="E1439" s="381"/>
      <c r="F1439" s="1040"/>
      <c r="G1439" s="1038"/>
      <c r="H1439" s="1041"/>
      <c r="I1439" s="381"/>
      <c r="J1439" s="568">
        <f t="shared" si="333"/>
        <v>0</v>
      </c>
      <c r="K1439" s="381"/>
      <c r="L1439" s="381"/>
      <c r="M1439" s="568">
        <f t="shared" si="342"/>
        <v>0</v>
      </c>
      <c r="N1439" s="570">
        <f>IFERROR(VLOOKUP($C1439,Listen!$J$3:$L$39,2,0),0)</f>
        <v>0</v>
      </c>
      <c r="O1439" s="570">
        <f>IFERROR(VLOOKUP($C1439,Listen!$J$3:$L$39,3,0),0)</f>
        <v>0</v>
      </c>
      <c r="P1439" s="453">
        <f t="shared" si="334"/>
        <v>0</v>
      </c>
      <c r="Q1439" s="453">
        <f t="shared" si="345"/>
        <v>0</v>
      </c>
      <c r="R1439" s="453">
        <f t="shared" si="345"/>
        <v>0</v>
      </c>
      <c r="S1439" s="453">
        <f t="shared" si="345"/>
        <v>0</v>
      </c>
      <c r="T1439" s="453">
        <f t="shared" si="345"/>
        <v>0</v>
      </c>
      <c r="U1439" s="453">
        <f t="shared" si="345"/>
        <v>0</v>
      </c>
      <c r="V1439" s="453">
        <f t="shared" si="345"/>
        <v>0</v>
      </c>
      <c r="W1439" s="384">
        <f t="shared" si="344"/>
        <v>0</v>
      </c>
      <c r="X1439" s="565">
        <f>IF(D1439='A. Allgemeine Informationen'!$C$17,$M1439-Y1439,HLOOKUP('A. Allgemeine Informationen'!$C$17-1,$Z$1:$AF$2005,ROW(D1439),FALSE)-$Y1439)</f>
        <v>0</v>
      </c>
      <c r="Y1439" s="384">
        <f>HLOOKUP('A. Allgemeine Informationen'!$C$17,$Z$1:$AF$2005,ROW(D1439),FALSE)</f>
        <v>0</v>
      </c>
      <c r="Z1439" s="565">
        <f t="shared" si="335"/>
        <v>0</v>
      </c>
      <c r="AA1439" s="565">
        <f t="shared" si="336"/>
        <v>0</v>
      </c>
      <c r="AB1439" s="565">
        <f t="shared" si="337"/>
        <v>0</v>
      </c>
      <c r="AC1439" s="565">
        <f t="shared" si="338"/>
        <v>0</v>
      </c>
      <c r="AD1439" s="572">
        <f t="shared" si="339"/>
        <v>0</v>
      </c>
      <c r="AE1439" s="560">
        <f t="shared" si="340"/>
        <v>0</v>
      </c>
      <c r="AF1439" s="561">
        <f t="shared" si="341"/>
        <v>0</v>
      </c>
      <c r="AG1439" s="562"/>
    </row>
    <row r="1440" spans="2:33" s="418" customFormat="1" ht="15" customHeight="1" x14ac:dyDescent="0.2">
      <c r="B1440" s="554"/>
      <c r="C1440" s="382"/>
      <c r="D1440" s="383"/>
      <c r="E1440" s="381"/>
      <c r="F1440" s="1040"/>
      <c r="G1440" s="1038"/>
      <c r="H1440" s="1041"/>
      <c r="I1440" s="381"/>
      <c r="J1440" s="568">
        <f t="shared" si="333"/>
        <v>0</v>
      </c>
      <c r="K1440" s="381"/>
      <c r="L1440" s="381"/>
      <c r="M1440" s="568">
        <f t="shared" si="342"/>
        <v>0</v>
      </c>
      <c r="N1440" s="570">
        <f>IFERROR(VLOOKUP($C1440,Listen!$J$3:$L$39,2,0),0)</f>
        <v>0</v>
      </c>
      <c r="O1440" s="570">
        <f>IFERROR(VLOOKUP($C1440,Listen!$J$3:$L$39,3,0),0)</f>
        <v>0</v>
      </c>
      <c r="P1440" s="453">
        <f t="shared" si="334"/>
        <v>0</v>
      </c>
      <c r="Q1440" s="453">
        <f t="shared" si="345"/>
        <v>0</v>
      </c>
      <c r="R1440" s="453">
        <f t="shared" si="345"/>
        <v>0</v>
      </c>
      <c r="S1440" s="453">
        <f t="shared" si="345"/>
        <v>0</v>
      </c>
      <c r="T1440" s="453">
        <f t="shared" si="345"/>
        <v>0</v>
      </c>
      <c r="U1440" s="453">
        <f t="shared" si="345"/>
        <v>0</v>
      </c>
      <c r="V1440" s="453">
        <f t="shared" si="345"/>
        <v>0</v>
      </c>
      <c r="W1440" s="384">
        <f t="shared" si="344"/>
        <v>0</v>
      </c>
      <c r="X1440" s="565">
        <f>IF(D1440='A. Allgemeine Informationen'!$C$17,$M1440-Y1440,HLOOKUP('A. Allgemeine Informationen'!$C$17-1,$Z$1:$AF$2005,ROW(D1440),FALSE)-$Y1440)</f>
        <v>0</v>
      </c>
      <c r="Y1440" s="384">
        <f>HLOOKUP('A. Allgemeine Informationen'!$C$17,$Z$1:$AF$2005,ROW(D1440),FALSE)</f>
        <v>0</v>
      </c>
      <c r="Z1440" s="565">
        <f t="shared" si="335"/>
        <v>0</v>
      </c>
      <c r="AA1440" s="565">
        <f t="shared" si="336"/>
        <v>0</v>
      </c>
      <c r="AB1440" s="565">
        <f t="shared" si="337"/>
        <v>0</v>
      </c>
      <c r="AC1440" s="565">
        <f t="shared" si="338"/>
        <v>0</v>
      </c>
      <c r="AD1440" s="572">
        <f t="shared" si="339"/>
        <v>0</v>
      </c>
      <c r="AE1440" s="560">
        <f t="shared" si="340"/>
        <v>0</v>
      </c>
      <c r="AF1440" s="561">
        <f t="shared" si="341"/>
        <v>0</v>
      </c>
      <c r="AG1440" s="562"/>
    </row>
    <row r="1441" spans="2:33" s="418" customFormat="1" ht="15" customHeight="1" x14ac:dyDescent="0.2">
      <c r="B1441" s="554"/>
      <c r="C1441" s="382"/>
      <c r="D1441" s="383"/>
      <c r="E1441" s="381"/>
      <c r="F1441" s="1040"/>
      <c r="G1441" s="1038"/>
      <c r="H1441" s="1041"/>
      <c r="I1441" s="381"/>
      <c r="J1441" s="568">
        <f t="shared" si="333"/>
        <v>0</v>
      </c>
      <c r="K1441" s="381"/>
      <c r="L1441" s="381"/>
      <c r="M1441" s="568">
        <f t="shared" si="342"/>
        <v>0</v>
      </c>
      <c r="N1441" s="570">
        <f>IFERROR(VLOOKUP($C1441,Listen!$J$3:$L$39,2,0),0)</f>
        <v>0</v>
      </c>
      <c r="O1441" s="570">
        <f>IFERROR(VLOOKUP($C1441,Listen!$J$3:$L$39,3,0),0)</f>
        <v>0</v>
      </c>
      <c r="P1441" s="453">
        <f t="shared" si="334"/>
        <v>0</v>
      </c>
      <c r="Q1441" s="453">
        <f t="shared" si="345"/>
        <v>0</v>
      </c>
      <c r="R1441" s="453">
        <f t="shared" si="345"/>
        <v>0</v>
      </c>
      <c r="S1441" s="453">
        <f t="shared" si="345"/>
        <v>0</v>
      </c>
      <c r="T1441" s="453">
        <f t="shared" si="345"/>
        <v>0</v>
      </c>
      <c r="U1441" s="453">
        <f t="shared" si="345"/>
        <v>0</v>
      </c>
      <c r="V1441" s="453">
        <f t="shared" si="345"/>
        <v>0</v>
      </c>
      <c r="W1441" s="384">
        <f t="shared" si="344"/>
        <v>0</v>
      </c>
      <c r="X1441" s="565">
        <f>IF(D1441='A. Allgemeine Informationen'!$C$17,$M1441-Y1441,HLOOKUP('A. Allgemeine Informationen'!$C$17-1,$Z$1:$AF$2005,ROW(D1441),FALSE)-$Y1441)</f>
        <v>0</v>
      </c>
      <c r="Y1441" s="384">
        <f>HLOOKUP('A. Allgemeine Informationen'!$C$17,$Z$1:$AF$2005,ROW(D1441),FALSE)</f>
        <v>0</v>
      </c>
      <c r="Z1441" s="565">
        <f t="shared" si="335"/>
        <v>0</v>
      </c>
      <c r="AA1441" s="565">
        <f t="shared" si="336"/>
        <v>0</v>
      </c>
      <c r="AB1441" s="565">
        <f t="shared" si="337"/>
        <v>0</v>
      </c>
      <c r="AC1441" s="565">
        <f t="shared" si="338"/>
        <v>0</v>
      </c>
      <c r="AD1441" s="572">
        <f t="shared" si="339"/>
        <v>0</v>
      </c>
      <c r="AE1441" s="560">
        <f t="shared" si="340"/>
        <v>0</v>
      </c>
      <c r="AF1441" s="561">
        <f t="shared" si="341"/>
        <v>0</v>
      </c>
      <c r="AG1441" s="562"/>
    </row>
    <row r="1442" spans="2:33" s="418" customFormat="1" ht="15" customHeight="1" x14ac:dyDescent="0.2">
      <c r="B1442" s="554"/>
      <c r="C1442" s="382"/>
      <c r="D1442" s="383"/>
      <c r="E1442" s="381"/>
      <c r="F1442" s="1040"/>
      <c r="G1442" s="1038"/>
      <c r="H1442" s="1041"/>
      <c r="I1442" s="381"/>
      <c r="J1442" s="568">
        <f t="shared" si="333"/>
        <v>0</v>
      </c>
      <c r="K1442" s="381"/>
      <c r="L1442" s="381"/>
      <c r="M1442" s="568">
        <f t="shared" si="342"/>
        <v>0</v>
      </c>
      <c r="N1442" s="570">
        <f>IFERROR(VLOOKUP($C1442,Listen!$J$3:$L$39,2,0),0)</f>
        <v>0</v>
      </c>
      <c r="O1442" s="570">
        <f>IFERROR(VLOOKUP($C1442,Listen!$J$3:$L$39,3,0),0)</f>
        <v>0</v>
      </c>
      <c r="P1442" s="453">
        <f t="shared" si="334"/>
        <v>0</v>
      </c>
      <c r="Q1442" s="453">
        <f t="shared" si="345"/>
        <v>0</v>
      </c>
      <c r="R1442" s="453">
        <f t="shared" si="345"/>
        <v>0</v>
      </c>
      <c r="S1442" s="453">
        <f t="shared" si="345"/>
        <v>0</v>
      </c>
      <c r="T1442" s="453">
        <f t="shared" si="345"/>
        <v>0</v>
      </c>
      <c r="U1442" s="453">
        <f t="shared" si="345"/>
        <v>0</v>
      </c>
      <c r="V1442" s="453">
        <f t="shared" si="345"/>
        <v>0</v>
      </c>
      <c r="W1442" s="384">
        <f t="shared" si="344"/>
        <v>0</v>
      </c>
      <c r="X1442" s="565">
        <f>IF(D1442='A. Allgemeine Informationen'!$C$17,$M1442-Y1442,HLOOKUP('A. Allgemeine Informationen'!$C$17-1,$Z$1:$AF$2005,ROW(D1442),FALSE)-$Y1442)</f>
        <v>0</v>
      </c>
      <c r="Y1442" s="384">
        <f>HLOOKUP('A. Allgemeine Informationen'!$C$17,$Z$1:$AF$2005,ROW(D1442),FALSE)</f>
        <v>0</v>
      </c>
      <c r="Z1442" s="565">
        <f t="shared" si="335"/>
        <v>0</v>
      </c>
      <c r="AA1442" s="565">
        <f t="shared" si="336"/>
        <v>0</v>
      </c>
      <c r="AB1442" s="565">
        <f t="shared" si="337"/>
        <v>0</v>
      </c>
      <c r="AC1442" s="565">
        <f t="shared" si="338"/>
        <v>0</v>
      </c>
      <c r="AD1442" s="572">
        <f t="shared" si="339"/>
        <v>0</v>
      </c>
      <c r="AE1442" s="560">
        <f t="shared" si="340"/>
        <v>0</v>
      </c>
      <c r="AF1442" s="561">
        <f t="shared" si="341"/>
        <v>0</v>
      </c>
      <c r="AG1442" s="562"/>
    </row>
    <row r="1443" spans="2:33" s="418" customFormat="1" ht="15" customHeight="1" x14ac:dyDescent="0.2">
      <c r="B1443" s="554"/>
      <c r="C1443" s="382"/>
      <c r="D1443" s="383"/>
      <c r="E1443" s="381"/>
      <c r="F1443" s="1040"/>
      <c r="G1443" s="1038"/>
      <c r="H1443" s="1041"/>
      <c r="I1443" s="381"/>
      <c r="J1443" s="568">
        <f t="shared" si="333"/>
        <v>0</v>
      </c>
      <c r="K1443" s="381"/>
      <c r="L1443" s="381"/>
      <c r="M1443" s="568">
        <f t="shared" si="342"/>
        <v>0</v>
      </c>
      <c r="N1443" s="570">
        <f>IFERROR(VLOOKUP($C1443,Listen!$J$3:$L$39,2,0),0)</f>
        <v>0</v>
      </c>
      <c r="O1443" s="570">
        <f>IFERROR(VLOOKUP($C1443,Listen!$J$3:$L$39,3,0),0)</f>
        <v>0</v>
      </c>
      <c r="P1443" s="453">
        <f t="shared" si="334"/>
        <v>0</v>
      </c>
      <c r="Q1443" s="453">
        <f t="shared" si="345"/>
        <v>0</v>
      </c>
      <c r="R1443" s="453">
        <f t="shared" si="345"/>
        <v>0</v>
      </c>
      <c r="S1443" s="453">
        <f t="shared" si="345"/>
        <v>0</v>
      </c>
      <c r="T1443" s="453">
        <f t="shared" si="345"/>
        <v>0</v>
      </c>
      <c r="U1443" s="453">
        <f t="shared" si="345"/>
        <v>0</v>
      </c>
      <c r="V1443" s="453">
        <f t="shared" si="345"/>
        <v>0</v>
      </c>
      <c r="W1443" s="384">
        <f t="shared" si="344"/>
        <v>0</v>
      </c>
      <c r="X1443" s="565">
        <f>IF(D1443='A. Allgemeine Informationen'!$C$17,$M1443-Y1443,HLOOKUP('A. Allgemeine Informationen'!$C$17-1,$Z$1:$AF$2005,ROW(D1443),FALSE)-$Y1443)</f>
        <v>0</v>
      </c>
      <c r="Y1443" s="384">
        <f>HLOOKUP('A. Allgemeine Informationen'!$C$17,$Z$1:$AF$2005,ROW(D1443),FALSE)</f>
        <v>0</v>
      </c>
      <c r="Z1443" s="565">
        <f t="shared" si="335"/>
        <v>0</v>
      </c>
      <c r="AA1443" s="565">
        <f t="shared" si="336"/>
        <v>0</v>
      </c>
      <c r="AB1443" s="565">
        <f t="shared" si="337"/>
        <v>0</v>
      </c>
      <c r="AC1443" s="565">
        <f t="shared" si="338"/>
        <v>0</v>
      </c>
      <c r="AD1443" s="572">
        <f t="shared" si="339"/>
        <v>0</v>
      </c>
      <c r="AE1443" s="560">
        <f t="shared" si="340"/>
        <v>0</v>
      </c>
      <c r="AF1443" s="561">
        <f t="shared" si="341"/>
        <v>0</v>
      </c>
      <c r="AG1443" s="562"/>
    </row>
    <row r="1444" spans="2:33" s="418" customFormat="1" ht="15" customHeight="1" x14ac:dyDescent="0.2">
      <c r="B1444" s="554"/>
      <c r="C1444" s="382"/>
      <c r="D1444" s="383"/>
      <c r="E1444" s="381"/>
      <c r="F1444" s="1040"/>
      <c r="G1444" s="1038"/>
      <c r="H1444" s="1041"/>
      <c r="I1444" s="381"/>
      <c r="J1444" s="568">
        <f t="shared" si="333"/>
        <v>0</v>
      </c>
      <c r="K1444" s="381"/>
      <c r="L1444" s="381"/>
      <c r="M1444" s="568">
        <f t="shared" si="342"/>
        <v>0</v>
      </c>
      <c r="N1444" s="570">
        <f>IFERROR(VLOOKUP($C1444,Listen!$J$3:$L$39,2,0),0)</f>
        <v>0</v>
      </c>
      <c r="O1444" s="570">
        <f>IFERROR(VLOOKUP($C1444,Listen!$J$3:$L$39,3,0),0)</f>
        <v>0</v>
      </c>
      <c r="P1444" s="453">
        <f t="shared" si="334"/>
        <v>0</v>
      </c>
      <c r="Q1444" s="453">
        <f t="shared" si="345"/>
        <v>0</v>
      </c>
      <c r="R1444" s="453">
        <f t="shared" si="345"/>
        <v>0</v>
      </c>
      <c r="S1444" s="453">
        <f t="shared" si="345"/>
        <v>0</v>
      </c>
      <c r="T1444" s="453">
        <f t="shared" si="345"/>
        <v>0</v>
      </c>
      <c r="U1444" s="453">
        <f t="shared" si="345"/>
        <v>0</v>
      </c>
      <c r="V1444" s="453">
        <f t="shared" si="345"/>
        <v>0</v>
      </c>
      <c r="W1444" s="384">
        <f t="shared" si="344"/>
        <v>0</v>
      </c>
      <c r="X1444" s="565">
        <f>IF(D1444='A. Allgemeine Informationen'!$C$17,$M1444-Y1444,HLOOKUP('A. Allgemeine Informationen'!$C$17-1,$Z$1:$AF$2005,ROW(D1444),FALSE)-$Y1444)</f>
        <v>0</v>
      </c>
      <c r="Y1444" s="384">
        <f>HLOOKUP('A. Allgemeine Informationen'!$C$17,$Z$1:$AF$2005,ROW(D1444),FALSE)</f>
        <v>0</v>
      </c>
      <c r="Z1444" s="565">
        <f t="shared" si="335"/>
        <v>0</v>
      </c>
      <c r="AA1444" s="565">
        <f t="shared" si="336"/>
        <v>0</v>
      </c>
      <c r="AB1444" s="565">
        <f t="shared" si="337"/>
        <v>0</v>
      </c>
      <c r="AC1444" s="565">
        <f t="shared" si="338"/>
        <v>0</v>
      </c>
      <c r="AD1444" s="572">
        <f t="shared" si="339"/>
        <v>0</v>
      </c>
      <c r="AE1444" s="560">
        <f t="shared" si="340"/>
        <v>0</v>
      </c>
      <c r="AF1444" s="561">
        <f t="shared" si="341"/>
        <v>0</v>
      </c>
      <c r="AG1444" s="562"/>
    </row>
    <row r="1445" spans="2:33" s="418" customFormat="1" ht="15" customHeight="1" x14ac:dyDescent="0.2">
      <c r="B1445" s="554"/>
      <c r="C1445" s="382"/>
      <c r="D1445" s="383"/>
      <c r="E1445" s="381"/>
      <c r="F1445" s="1040"/>
      <c r="G1445" s="1038"/>
      <c r="H1445" s="1041"/>
      <c r="I1445" s="381"/>
      <c r="J1445" s="568">
        <f t="shared" si="333"/>
        <v>0</v>
      </c>
      <c r="K1445" s="381"/>
      <c r="L1445" s="381"/>
      <c r="M1445" s="568">
        <f t="shared" si="342"/>
        <v>0</v>
      </c>
      <c r="N1445" s="570">
        <f>IFERROR(VLOOKUP($C1445,Listen!$J$3:$L$39,2,0),0)</f>
        <v>0</v>
      </c>
      <c r="O1445" s="570">
        <f>IFERROR(VLOOKUP($C1445,Listen!$J$3:$L$39,3,0),0)</f>
        <v>0</v>
      </c>
      <c r="P1445" s="453">
        <f t="shared" si="334"/>
        <v>0</v>
      </c>
      <c r="Q1445" s="453">
        <f t="shared" si="345"/>
        <v>0</v>
      </c>
      <c r="R1445" s="453">
        <f t="shared" si="345"/>
        <v>0</v>
      </c>
      <c r="S1445" s="453">
        <f t="shared" si="345"/>
        <v>0</v>
      </c>
      <c r="T1445" s="453">
        <f t="shared" si="345"/>
        <v>0</v>
      </c>
      <c r="U1445" s="453">
        <f t="shared" si="345"/>
        <v>0</v>
      </c>
      <c r="V1445" s="453">
        <f t="shared" si="345"/>
        <v>0</v>
      </c>
      <c r="W1445" s="384">
        <f t="shared" si="344"/>
        <v>0</v>
      </c>
      <c r="X1445" s="565">
        <f>IF(D1445='A. Allgemeine Informationen'!$C$17,$M1445-Y1445,HLOOKUP('A. Allgemeine Informationen'!$C$17-1,$Z$1:$AF$2005,ROW(D1445),FALSE)-$Y1445)</f>
        <v>0</v>
      </c>
      <c r="Y1445" s="384">
        <f>HLOOKUP('A. Allgemeine Informationen'!$C$17,$Z$1:$AF$2005,ROW(D1445),FALSE)</f>
        <v>0</v>
      </c>
      <c r="Z1445" s="565">
        <f t="shared" si="335"/>
        <v>0</v>
      </c>
      <c r="AA1445" s="565">
        <f t="shared" si="336"/>
        <v>0</v>
      </c>
      <c r="AB1445" s="565">
        <f t="shared" si="337"/>
        <v>0</v>
      </c>
      <c r="AC1445" s="565">
        <f t="shared" si="338"/>
        <v>0</v>
      </c>
      <c r="AD1445" s="572">
        <f t="shared" si="339"/>
        <v>0</v>
      </c>
      <c r="AE1445" s="560">
        <f t="shared" si="340"/>
        <v>0</v>
      </c>
      <c r="AF1445" s="561">
        <f t="shared" si="341"/>
        <v>0</v>
      </c>
      <c r="AG1445" s="562"/>
    </row>
    <row r="1446" spans="2:33" s="418" customFormat="1" ht="15" customHeight="1" x14ac:dyDescent="0.2">
      <c r="B1446" s="554"/>
      <c r="C1446" s="382"/>
      <c r="D1446" s="383"/>
      <c r="E1446" s="381"/>
      <c r="F1446" s="1040"/>
      <c r="G1446" s="1038"/>
      <c r="H1446" s="1041"/>
      <c r="I1446" s="381"/>
      <c r="J1446" s="568">
        <f t="shared" si="333"/>
        <v>0</v>
      </c>
      <c r="K1446" s="381"/>
      <c r="L1446" s="381"/>
      <c r="M1446" s="568">
        <f t="shared" si="342"/>
        <v>0</v>
      </c>
      <c r="N1446" s="570">
        <f>IFERROR(VLOOKUP($C1446,Listen!$J$3:$L$39,2,0),0)</f>
        <v>0</v>
      </c>
      <c r="O1446" s="570">
        <f>IFERROR(VLOOKUP($C1446,Listen!$J$3:$L$39,3,0),0)</f>
        <v>0</v>
      </c>
      <c r="P1446" s="453">
        <f t="shared" si="334"/>
        <v>0</v>
      </c>
      <c r="Q1446" s="453">
        <f t="shared" si="345"/>
        <v>0</v>
      </c>
      <c r="R1446" s="453">
        <f t="shared" si="345"/>
        <v>0</v>
      </c>
      <c r="S1446" s="453">
        <f t="shared" si="345"/>
        <v>0</v>
      </c>
      <c r="T1446" s="453">
        <f t="shared" si="345"/>
        <v>0</v>
      </c>
      <c r="U1446" s="453">
        <f t="shared" si="345"/>
        <v>0</v>
      </c>
      <c r="V1446" s="453">
        <f t="shared" si="345"/>
        <v>0</v>
      </c>
      <c r="W1446" s="384">
        <f t="shared" si="344"/>
        <v>0</v>
      </c>
      <c r="X1446" s="565">
        <f>IF(D1446='A. Allgemeine Informationen'!$C$17,$M1446-Y1446,HLOOKUP('A. Allgemeine Informationen'!$C$17-1,$Z$1:$AF$2005,ROW(D1446),FALSE)-$Y1446)</f>
        <v>0</v>
      </c>
      <c r="Y1446" s="384">
        <f>HLOOKUP('A. Allgemeine Informationen'!$C$17,$Z$1:$AF$2005,ROW(D1446),FALSE)</f>
        <v>0</v>
      </c>
      <c r="Z1446" s="565">
        <f t="shared" si="335"/>
        <v>0</v>
      </c>
      <c r="AA1446" s="565">
        <f t="shared" si="336"/>
        <v>0</v>
      </c>
      <c r="AB1446" s="565">
        <f t="shared" si="337"/>
        <v>0</v>
      </c>
      <c r="AC1446" s="565">
        <f t="shared" si="338"/>
        <v>0</v>
      </c>
      <c r="AD1446" s="572">
        <f t="shared" si="339"/>
        <v>0</v>
      </c>
      <c r="AE1446" s="560">
        <f t="shared" si="340"/>
        <v>0</v>
      </c>
      <c r="AF1446" s="561">
        <f t="shared" si="341"/>
        <v>0</v>
      </c>
      <c r="AG1446" s="562"/>
    </row>
    <row r="1447" spans="2:33" s="418" customFormat="1" ht="15" customHeight="1" x14ac:dyDescent="0.2">
      <c r="B1447" s="554"/>
      <c r="C1447" s="382"/>
      <c r="D1447" s="383"/>
      <c r="E1447" s="381"/>
      <c r="F1447" s="1040"/>
      <c r="G1447" s="1038"/>
      <c r="H1447" s="1041"/>
      <c r="I1447" s="381"/>
      <c r="J1447" s="568">
        <f t="shared" si="333"/>
        <v>0</v>
      </c>
      <c r="K1447" s="381"/>
      <c r="L1447" s="381"/>
      <c r="M1447" s="568">
        <f t="shared" si="342"/>
        <v>0</v>
      </c>
      <c r="N1447" s="570">
        <f>IFERROR(VLOOKUP($C1447,Listen!$J$3:$L$39,2,0),0)</f>
        <v>0</v>
      </c>
      <c r="O1447" s="570">
        <f>IFERROR(VLOOKUP($C1447,Listen!$J$3:$L$39,3,0),0)</f>
        <v>0</v>
      </c>
      <c r="P1447" s="453">
        <f t="shared" si="334"/>
        <v>0</v>
      </c>
      <c r="Q1447" s="453">
        <f t="shared" ref="Q1447:V1462" si="346">P1447</f>
        <v>0</v>
      </c>
      <c r="R1447" s="453">
        <f t="shared" si="346"/>
        <v>0</v>
      </c>
      <c r="S1447" s="453">
        <f t="shared" si="346"/>
        <v>0</v>
      </c>
      <c r="T1447" s="453">
        <f t="shared" si="346"/>
        <v>0</v>
      </c>
      <c r="U1447" s="453">
        <f t="shared" si="346"/>
        <v>0</v>
      </c>
      <c r="V1447" s="453">
        <f t="shared" si="346"/>
        <v>0</v>
      </c>
      <c r="W1447" s="384">
        <f t="shared" si="344"/>
        <v>0</v>
      </c>
      <c r="X1447" s="565">
        <f>IF(D1447='A. Allgemeine Informationen'!$C$17,$M1447-Y1447,HLOOKUP('A. Allgemeine Informationen'!$C$17-1,$Z$1:$AF$2005,ROW(D1447),FALSE)-$Y1447)</f>
        <v>0</v>
      </c>
      <c r="Y1447" s="384">
        <f>HLOOKUP('A. Allgemeine Informationen'!$C$17,$Z$1:$AF$2005,ROW(D1447),FALSE)</f>
        <v>0</v>
      </c>
      <c r="Z1447" s="565">
        <f t="shared" si="335"/>
        <v>0</v>
      </c>
      <c r="AA1447" s="565">
        <f t="shared" si="336"/>
        <v>0</v>
      </c>
      <c r="AB1447" s="565">
        <f t="shared" si="337"/>
        <v>0</v>
      </c>
      <c r="AC1447" s="565">
        <f t="shared" si="338"/>
        <v>0</v>
      </c>
      <c r="AD1447" s="572">
        <f t="shared" si="339"/>
        <v>0</v>
      </c>
      <c r="AE1447" s="560">
        <f t="shared" si="340"/>
        <v>0</v>
      </c>
      <c r="AF1447" s="561">
        <f t="shared" si="341"/>
        <v>0</v>
      </c>
      <c r="AG1447" s="562"/>
    </row>
    <row r="1448" spans="2:33" s="418" customFormat="1" ht="15" customHeight="1" x14ac:dyDescent="0.2">
      <c r="B1448" s="554"/>
      <c r="C1448" s="382"/>
      <c r="D1448" s="383"/>
      <c r="E1448" s="381"/>
      <c r="F1448" s="1040"/>
      <c r="G1448" s="1038"/>
      <c r="H1448" s="1041"/>
      <c r="I1448" s="381"/>
      <c r="J1448" s="568">
        <f t="shared" si="333"/>
        <v>0</v>
      </c>
      <c r="K1448" s="381"/>
      <c r="L1448" s="381"/>
      <c r="M1448" s="568">
        <f t="shared" si="342"/>
        <v>0</v>
      </c>
      <c r="N1448" s="570">
        <f>IFERROR(VLOOKUP($C1448,Listen!$J$3:$L$39,2,0),0)</f>
        <v>0</v>
      </c>
      <c r="O1448" s="570">
        <f>IFERROR(VLOOKUP($C1448,Listen!$J$3:$L$39,3,0),0)</f>
        <v>0</v>
      </c>
      <c r="P1448" s="453">
        <f t="shared" si="334"/>
        <v>0</v>
      </c>
      <c r="Q1448" s="453">
        <f t="shared" si="346"/>
        <v>0</v>
      </c>
      <c r="R1448" s="453">
        <f t="shared" si="346"/>
        <v>0</v>
      </c>
      <c r="S1448" s="453">
        <f t="shared" si="346"/>
        <v>0</v>
      </c>
      <c r="T1448" s="453">
        <f t="shared" si="346"/>
        <v>0</v>
      </c>
      <c r="U1448" s="453">
        <f t="shared" si="346"/>
        <v>0</v>
      </c>
      <c r="V1448" s="453">
        <f t="shared" si="346"/>
        <v>0</v>
      </c>
      <c r="W1448" s="384">
        <f t="shared" si="344"/>
        <v>0</v>
      </c>
      <c r="X1448" s="565">
        <f>IF(D1448='A. Allgemeine Informationen'!$C$17,$M1448-Y1448,HLOOKUP('A. Allgemeine Informationen'!$C$17-1,$Z$1:$AF$2005,ROW(D1448),FALSE)-$Y1448)</f>
        <v>0</v>
      </c>
      <c r="Y1448" s="384">
        <f>HLOOKUP('A. Allgemeine Informationen'!$C$17,$Z$1:$AF$2005,ROW(D1448),FALSE)</f>
        <v>0</v>
      </c>
      <c r="Z1448" s="565">
        <f t="shared" si="335"/>
        <v>0</v>
      </c>
      <c r="AA1448" s="565">
        <f t="shared" si="336"/>
        <v>0</v>
      </c>
      <c r="AB1448" s="565">
        <f t="shared" si="337"/>
        <v>0</v>
      </c>
      <c r="AC1448" s="565">
        <f t="shared" si="338"/>
        <v>0</v>
      </c>
      <c r="AD1448" s="572">
        <f t="shared" si="339"/>
        <v>0</v>
      </c>
      <c r="AE1448" s="560">
        <f t="shared" si="340"/>
        <v>0</v>
      </c>
      <c r="AF1448" s="561">
        <f t="shared" si="341"/>
        <v>0</v>
      </c>
      <c r="AG1448" s="562"/>
    </row>
    <row r="1449" spans="2:33" s="418" customFormat="1" ht="15" customHeight="1" x14ac:dyDescent="0.2">
      <c r="B1449" s="554"/>
      <c r="C1449" s="382"/>
      <c r="D1449" s="383"/>
      <c r="E1449" s="381"/>
      <c r="F1449" s="1040"/>
      <c r="G1449" s="1038"/>
      <c r="H1449" s="1041"/>
      <c r="I1449" s="381"/>
      <c r="J1449" s="568">
        <f t="shared" si="333"/>
        <v>0</v>
      </c>
      <c r="K1449" s="381"/>
      <c r="L1449" s="381"/>
      <c r="M1449" s="568">
        <f t="shared" si="342"/>
        <v>0</v>
      </c>
      <c r="N1449" s="570">
        <f>IFERROR(VLOOKUP($C1449,Listen!$J$3:$L$39,2,0),0)</f>
        <v>0</v>
      </c>
      <c r="O1449" s="570">
        <f>IFERROR(VLOOKUP($C1449,Listen!$J$3:$L$39,3,0),0)</f>
        <v>0</v>
      </c>
      <c r="P1449" s="453">
        <f t="shared" si="334"/>
        <v>0</v>
      </c>
      <c r="Q1449" s="453">
        <f t="shared" si="346"/>
        <v>0</v>
      </c>
      <c r="R1449" s="453">
        <f t="shared" si="346"/>
        <v>0</v>
      </c>
      <c r="S1449" s="453">
        <f t="shared" si="346"/>
        <v>0</v>
      </c>
      <c r="T1449" s="453">
        <f t="shared" si="346"/>
        <v>0</v>
      </c>
      <c r="U1449" s="453">
        <f t="shared" si="346"/>
        <v>0</v>
      </c>
      <c r="V1449" s="453">
        <f t="shared" si="346"/>
        <v>0</v>
      </c>
      <c r="W1449" s="384">
        <f t="shared" si="344"/>
        <v>0</v>
      </c>
      <c r="X1449" s="565">
        <f>IF(D1449='A. Allgemeine Informationen'!$C$17,$M1449-Y1449,HLOOKUP('A. Allgemeine Informationen'!$C$17-1,$Z$1:$AF$2005,ROW(D1449),FALSE)-$Y1449)</f>
        <v>0</v>
      </c>
      <c r="Y1449" s="384">
        <f>HLOOKUP('A. Allgemeine Informationen'!$C$17,$Z$1:$AF$2005,ROW(D1449),FALSE)</f>
        <v>0</v>
      </c>
      <c r="Z1449" s="565">
        <f t="shared" si="335"/>
        <v>0</v>
      </c>
      <c r="AA1449" s="565">
        <f t="shared" si="336"/>
        <v>0</v>
      </c>
      <c r="AB1449" s="565">
        <f t="shared" si="337"/>
        <v>0</v>
      </c>
      <c r="AC1449" s="565">
        <f t="shared" si="338"/>
        <v>0</v>
      </c>
      <c r="AD1449" s="572">
        <f t="shared" si="339"/>
        <v>0</v>
      </c>
      <c r="AE1449" s="560">
        <f t="shared" si="340"/>
        <v>0</v>
      </c>
      <c r="AF1449" s="561">
        <f t="shared" si="341"/>
        <v>0</v>
      </c>
      <c r="AG1449" s="562"/>
    </row>
    <row r="1450" spans="2:33" s="418" customFormat="1" ht="15" customHeight="1" x14ac:dyDescent="0.2">
      <c r="B1450" s="554"/>
      <c r="C1450" s="382"/>
      <c r="D1450" s="383"/>
      <c r="E1450" s="381"/>
      <c r="F1450" s="1040"/>
      <c r="G1450" s="1038"/>
      <c r="H1450" s="1041"/>
      <c r="I1450" s="381"/>
      <c r="J1450" s="568">
        <f t="shared" si="333"/>
        <v>0</v>
      </c>
      <c r="K1450" s="381"/>
      <c r="L1450" s="381"/>
      <c r="M1450" s="568">
        <f t="shared" si="342"/>
        <v>0</v>
      </c>
      <c r="N1450" s="570">
        <f>IFERROR(VLOOKUP($C1450,Listen!$J$3:$L$39,2,0),0)</f>
        <v>0</v>
      </c>
      <c r="O1450" s="570">
        <f>IFERROR(VLOOKUP($C1450,Listen!$J$3:$L$39,3,0),0)</f>
        <v>0</v>
      </c>
      <c r="P1450" s="453">
        <f t="shared" si="334"/>
        <v>0</v>
      </c>
      <c r="Q1450" s="453">
        <f t="shared" si="346"/>
        <v>0</v>
      </c>
      <c r="R1450" s="453">
        <f t="shared" si="346"/>
        <v>0</v>
      </c>
      <c r="S1450" s="453">
        <f t="shared" si="346"/>
        <v>0</v>
      </c>
      <c r="T1450" s="453">
        <f t="shared" si="346"/>
        <v>0</v>
      </c>
      <c r="U1450" s="453">
        <f t="shared" si="346"/>
        <v>0</v>
      </c>
      <c r="V1450" s="453">
        <f t="shared" si="346"/>
        <v>0</v>
      </c>
      <c r="W1450" s="384">
        <f t="shared" si="344"/>
        <v>0</v>
      </c>
      <c r="X1450" s="565">
        <f>IF(D1450='A. Allgemeine Informationen'!$C$17,$M1450-Y1450,HLOOKUP('A. Allgemeine Informationen'!$C$17-1,$Z$1:$AF$2005,ROW(D1450),FALSE)-$Y1450)</f>
        <v>0</v>
      </c>
      <c r="Y1450" s="384">
        <f>HLOOKUP('A. Allgemeine Informationen'!$C$17,$Z$1:$AF$2005,ROW(D1450),FALSE)</f>
        <v>0</v>
      </c>
      <c r="Z1450" s="565">
        <f t="shared" si="335"/>
        <v>0</v>
      </c>
      <c r="AA1450" s="565">
        <f t="shared" si="336"/>
        <v>0</v>
      </c>
      <c r="AB1450" s="565">
        <f t="shared" si="337"/>
        <v>0</v>
      </c>
      <c r="AC1450" s="565">
        <f t="shared" si="338"/>
        <v>0</v>
      </c>
      <c r="AD1450" s="572">
        <f t="shared" si="339"/>
        <v>0</v>
      </c>
      <c r="AE1450" s="560">
        <f t="shared" si="340"/>
        <v>0</v>
      </c>
      <c r="AF1450" s="561">
        <f t="shared" si="341"/>
        <v>0</v>
      </c>
      <c r="AG1450" s="562"/>
    </row>
    <row r="1451" spans="2:33" s="418" customFormat="1" ht="15" customHeight="1" x14ac:dyDescent="0.2">
      <c r="B1451" s="554"/>
      <c r="C1451" s="382"/>
      <c r="D1451" s="383"/>
      <c r="E1451" s="381"/>
      <c r="F1451" s="1040"/>
      <c r="G1451" s="1038"/>
      <c r="H1451" s="1041"/>
      <c r="I1451" s="381"/>
      <c r="J1451" s="568">
        <f t="shared" si="333"/>
        <v>0</v>
      </c>
      <c r="K1451" s="381"/>
      <c r="L1451" s="381"/>
      <c r="M1451" s="568">
        <f t="shared" si="342"/>
        <v>0</v>
      </c>
      <c r="N1451" s="570">
        <f>IFERROR(VLOOKUP($C1451,Listen!$J$3:$L$39,2,0),0)</f>
        <v>0</v>
      </c>
      <c r="O1451" s="570">
        <f>IFERROR(VLOOKUP($C1451,Listen!$J$3:$L$39,3,0),0)</f>
        <v>0</v>
      </c>
      <c r="P1451" s="453">
        <f t="shared" si="334"/>
        <v>0</v>
      </c>
      <c r="Q1451" s="453">
        <f t="shared" si="346"/>
        <v>0</v>
      </c>
      <c r="R1451" s="453">
        <f t="shared" si="346"/>
        <v>0</v>
      </c>
      <c r="S1451" s="453">
        <f t="shared" si="346"/>
        <v>0</v>
      </c>
      <c r="T1451" s="453">
        <f t="shared" si="346"/>
        <v>0</v>
      </c>
      <c r="U1451" s="453">
        <f t="shared" si="346"/>
        <v>0</v>
      </c>
      <c r="V1451" s="453">
        <f t="shared" si="346"/>
        <v>0</v>
      </c>
      <c r="W1451" s="384">
        <f t="shared" si="344"/>
        <v>0</v>
      </c>
      <c r="X1451" s="565">
        <f>IF(D1451='A. Allgemeine Informationen'!$C$17,$M1451-Y1451,HLOOKUP('A. Allgemeine Informationen'!$C$17-1,$Z$1:$AF$2005,ROW(D1451),FALSE)-$Y1451)</f>
        <v>0</v>
      </c>
      <c r="Y1451" s="384">
        <f>HLOOKUP('A. Allgemeine Informationen'!$C$17,$Z$1:$AF$2005,ROW(D1451),FALSE)</f>
        <v>0</v>
      </c>
      <c r="Z1451" s="565">
        <f t="shared" si="335"/>
        <v>0</v>
      </c>
      <c r="AA1451" s="565">
        <f t="shared" si="336"/>
        <v>0</v>
      </c>
      <c r="AB1451" s="565">
        <f t="shared" si="337"/>
        <v>0</v>
      </c>
      <c r="AC1451" s="565">
        <f t="shared" si="338"/>
        <v>0</v>
      </c>
      <c r="AD1451" s="572">
        <f t="shared" si="339"/>
        <v>0</v>
      </c>
      <c r="AE1451" s="560">
        <f t="shared" si="340"/>
        <v>0</v>
      </c>
      <c r="AF1451" s="561">
        <f t="shared" si="341"/>
        <v>0</v>
      </c>
      <c r="AG1451" s="562"/>
    </row>
    <row r="1452" spans="2:33" s="418" customFormat="1" ht="15" customHeight="1" x14ac:dyDescent="0.2">
      <c r="B1452" s="554"/>
      <c r="C1452" s="382"/>
      <c r="D1452" s="383"/>
      <c r="E1452" s="381"/>
      <c r="F1452" s="1040"/>
      <c r="G1452" s="1038"/>
      <c r="H1452" s="1041"/>
      <c r="I1452" s="381"/>
      <c r="J1452" s="568">
        <f t="shared" si="333"/>
        <v>0</v>
      </c>
      <c r="K1452" s="381"/>
      <c r="L1452" s="381"/>
      <c r="M1452" s="568">
        <f t="shared" si="342"/>
        <v>0</v>
      </c>
      <c r="N1452" s="570">
        <f>IFERROR(VLOOKUP($C1452,Listen!$J$3:$L$39,2,0),0)</f>
        <v>0</v>
      </c>
      <c r="O1452" s="570">
        <f>IFERROR(VLOOKUP($C1452,Listen!$J$3:$L$39,3,0),0)</f>
        <v>0</v>
      </c>
      <c r="P1452" s="453">
        <f t="shared" si="334"/>
        <v>0</v>
      </c>
      <c r="Q1452" s="453">
        <f t="shared" si="346"/>
        <v>0</v>
      </c>
      <c r="R1452" s="453">
        <f t="shared" si="346"/>
        <v>0</v>
      </c>
      <c r="S1452" s="453">
        <f t="shared" si="346"/>
        <v>0</v>
      </c>
      <c r="T1452" s="453">
        <f t="shared" si="346"/>
        <v>0</v>
      </c>
      <c r="U1452" s="453">
        <f t="shared" si="346"/>
        <v>0</v>
      </c>
      <c r="V1452" s="453">
        <f t="shared" si="346"/>
        <v>0</v>
      </c>
      <c r="W1452" s="384">
        <f t="shared" si="344"/>
        <v>0</v>
      </c>
      <c r="X1452" s="565">
        <f>IF(D1452='A. Allgemeine Informationen'!$C$17,$M1452-Y1452,HLOOKUP('A. Allgemeine Informationen'!$C$17-1,$Z$1:$AF$2005,ROW(D1452),FALSE)-$Y1452)</f>
        <v>0</v>
      </c>
      <c r="Y1452" s="384">
        <f>HLOOKUP('A. Allgemeine Informationen'!$C$17,$Z$1:$AF$2005,ROW(D1452),FALSE)</f>
        <v>0</v>
      </c>
      <c r="Z1452" s="565">
        <f t="shared" si="335"/>
        <v>0</v>
      </c>
      <c r="AA1452" s="565">
        <f t="shared" si="336"/>
        <v>0</v>
      </c>
      <c r="AB1452" s="565">
        <f t="shared" si="337"/>
        <v>0</v>
      </c>
      <c r="AC1452" s="565">
        <f t="shared" si="338"/>
        <v>0</v>
      </c>
      <c r="AD1452" s="572">
        <f t="shared" si="339"/>
        <v>0</v>
      </c>
      <c r="AE1452" s="560">
        <f t="shared" si="340"/>
        <v>0</v>
      </c>
      <c r="AF1452" s="561">
        <f t="shared" si="341"/>
        <v>0</v>
      </c>
      <c r="AG1452" s="562"/>
    </row>
    <row r="1453" spans="2:33" s="418" customFormat="1" ht="15" customHeight="1" x14ac:dyDescent="0.2">
      <c r="B1453" s="554"/>
      <c r="C1453" s="382"/>
      <c r="D1453" s="383"/>
      <c r="E1453" s="381"/>
      <c r="F1453" s="1040"/>
      <c r="G1453" s="1038"/>
      <c r="H1453" s="1041"/>
      <c r="I1453" s="381"/>
      <c r="J1453" s="568">
        <f t="shared" si="333"/>
        <v>0</v>
      </c>
      <c r="K1453" s="381"/>
      <c r="L1453" s="381"/>
      <c r="M1453" s="568">
        <f t="shared" si="342"/>
        <v>0</v>
      </c>
      <c r="N1453" s="570">
        <f>IFERROR(VLOOKUP($C1453,Listen!$J$3:$L$39,2,0),0)</f>
        <v>0</v>
      </c>
      <c r="O1453" s="570">
        <f>IFERROR(VLOOKUP($C1453,Listen!$J$3:$L$39,3,0),0)</f>
        <v>0</v>
      </c>
      <c r="P1453" s="453">
        <f t="shared" si="334"/>
        <v>0</v>
      </c>
      <c r="Q1453" s="453">
        <f t="shared" si="346"/>
        <v>0</v>
      </c>
      <c r="R1453" s="453">
        <f t="shared" si="346"/>
        <v>0</v>
      </c>
      <c r="S1453" s="453">
        <f t="shared" si="346"/>
        <v>0</v>
      </c>
      <c r="T1453" s="453">
        <f t="shared" si="346"/>
        <v>0</v>
      </c>
      <c r="U1453" s="453">
        <f t="shared" si="346"/>
        <v>0</v>
      </c>
      <c r="V1453" s="453">
        <f t="shared" si="346"/>
        <v>0</v>
      </c>
      <c r="W1453" s="384">
        <f t="shared" si="344"/>
        <v>0</v>
      </c>
      <c r="X1453" s="565">
        <f>IF(D1453='A. Allgemeine Informationen'!$C$17,$M1453-Y1453,HLOOKUP('A. Allgemeine Informationen'!$C$17-1,$Z$1:$AF$2005,ROW(D1453),FALSE)-$Y1453)</f>
        <v>0</v>
      </c>
      <c r="Y1453" s="384">
        <f>HLOOKUP('A. Allgemeine Informationen'!$C$17,$Z$1:$AF$2005,ROW(D1453),FALSE)</f>
        <v>0</v>
      </c>
      <c r="Z1453" s="565">
        <f t="shared" si="335"/>
        <v>0</v>
      </c>
      <c r="AA1453" s="565">
        <f t="shared" si="336"/>
        <v>0</v>
      </c>
      <c r="AB1453" s="565">
        <f t="shared" si="337"/>
        <v>0</v>
      </c>
      <c r="AC1453" s="565">
        <f t="shared" si="338"/>
        <v>0</v>
      </c>
      <c r="AD1453" s="572">
        <f t="shared" si="339"/>
        <v>0</v>
      </c>
      <c r="AE1453" s="560">
        <f t="shared" si="340"/>
        <v>0</v>
      </c>
      <c r="AF1453" s="561">
        <f t="shared" si="341"/>
        <v>0</v>
      </c>
      <c r="AG1453" s="562"/>
    </row>
    <row r="1454" spans="2:33" s="418" customFormat="1" ht="15" customHeight="1" x14ac:dyDescent="0.2">
      <c r="B1454" s="554"/>
      <c r="C1454" s="382"/>
      <c r="D1454" s="383"/>
      <c r="E1454" s="381"/>
      <c r="F1454" s="1040"/>
      <c r="G1454" s="1038"/>
      <c r="H1454" s="1041"/>
      <c r="I1454" s="381"/>
      <c r="J1454" s="568">
        <f t="shared" si="333"/>
        <v>0</v>
      </c>
      <c r="K1454" s="381"/>
      <c r="L1454" s="381"/>
      <c r="M1454" s="568">
        <f t="shared" si="342"/>
        <v>0</v>
      </c>
      <c r="N1454" s="570">
        <f>IFERROR(VLOOKUP($C1454,Listen!$J$3:$L$39,2,0),0)</f>
        <v>0</v>
      </c>
      <c r="O1454" s="570">
        <f>IFERROR(VLOOKUP($C1454,Listen!$J$3:$L$39,3,0),0)</f>
        <v>0</v>
      </c>
      <c r="P1454" s="453">
        <f t="shared" si="334"/>
        <v>0</v>
      </c>
      <c r="Q1454" s="453">
        <f t="shared" si="346"/>
        <v>0</v>
      </c>
      <c r="R1454" s="453">
        <f t="shared" si="346"/>
        <v>0</v>
      </c>
      <c r="S1454" s="453">
        <f t="shared" si="346"/>
        <v>0</v>
      </c>
      <c r="T1454" s="453">
        <f t="shared" si="346"/>
        <v>0</v>
      </c>
      <c r="U1454" s="453">
        <f t="shared" si="346"/>
        <v>0</v>
      </c>
      <c r="V1454" s="453">
        <f t="shared" si="346"/>
        <v>0</v>
      </c>
      <c r="W1454" s="384">
        <f t="shared" si="344"/>
        <v>0</v>
      </c>
      <c r="X1454" s="565">
        <f>IF(D1454='A. Allgemeine Informationen'!$C$17,$M1454-Y1454,HLOOKUP('A. Allgemeine Informationen'!$C$17-1,$Z$1:$AF$2005,ROW(D1454),FALSE)-$Y1454)</f>
        <v>0</v>
      </c>
      <c r="Y1454" s="384">
        <f>HLOOKUP('A. Allgemeine Informationen'!$C$17,$Z$1:$AF$2005,ROW(D1454),FALSE)</f>
        <v>0</v>
      </c>
      <c r="Z1454" s="565">
        <f t="shared" si="335"/>
        <v>0</v>
      </c>
      <c r="AA1454" s="565">
        <f t="shared" si="336"/>
        <v>0</v>
      </c>
      <c r="AB1454" s="565">
        <f t="shared" si="337"/>
        <v>0</v>
      </c>
      <c r="AC1454" s="565">
        <f t="shared" si="338"/>
        <v>0</v>
      </c>
      <c r="AD1454" s="572">
        <f t="shared" si="339"/>
        <v>0</v>
      </c>
      <c r="AE1454" s="560">
        <f t="shared" si="340"/>
        <v>0</v>
      </c>
      <c r="AF1454" s="561">
        <f t="shared" si="341"/>
        <v>0</v>
      </c>
      <c r="AG1454" s="562"/>
    </row>
    <row r="1455" spans="2:33" s="418" customFormat="1" ht="15" customHeight="1" x14ac:dyDescent="0.2">
      <c r="B1455" s="554"/>
      <c r="C1455" s="382"/>
      <c r="D1455" s="383"/>
      <c r="E1455" s="381"/>
      <c r="F1455" s="1040"/>
      <c r="G1455" s="1038"/>
      <c r="H1455" s="1041"/>
      <c r="I1455" s="381"/>
      <c r="J1455" s="568">
        <f t="shared" si="333"/>
        <v>0</v>
      </c>
      <c r="K1455" s="381"/>
      <c r="L1455" s="381"/>
      <c r="M1455" s="568">
        <f t="shared" si="342"/>
        <v>0</v>
      </c>
      <c r="N1455" s="570">
        <f>IFERROR(VLOOKUP($C1455,Listen!$J$3:$L$39,2,0),0)</f>
        <v>0</v>
      </c>
      <c r="O1455" s="570">
        <f>IFERROR(VLOOKUP($C1455,Listen!$J$3:$L$39,3,0),0)</f>
        <v>0</v>
      </c>
      <c r="P1455" s="453">
        <f t="shared" si="334"/>
        <v>0</v>
      </c>
      <c r="Q1455" s="453">
        <f t="shared" si="346"/>
        <v>0</v>
      </c>
      <c r="R1455" s="453">
        <f t="shared" si="346"/>
        <v>0</v>
      </c>
      <c r="S1455" s="453">
        <f t="shared" si="346"/>
        <v>0</v>
      </c>
      <c r="T1455" s="453">
        <f t="shared" si="346"/>
        <v>0</v>
      </c>
      <c r="U1455" s="453">
        <f t="shared" si="346"/>
        <v>0</v>
      </c>
      <c r="V1455" s="453">
        <f t="shared" si="346"/>
        <v>0</v>
      </c>
      <c r="W1455" s="384">
        <f t="shared" si="344"/>
        <v>0</v>
      </c>
      <c r="X1455" s="565">
        <f>IF(D1455='A. Allgemeine Informationen'!$C$17,$M1455-Y1455,HLOOKUP('A. Allgemeine Informationen'!$C$17-1,$Z$1:$AF$2005,ROW(D1455),FALSE)-$Y1455)</f>
        <v>0</v>
      </c>
      <c r="Y1455" s="384">
        <f>HLOOKUP('A. Allgemeine Informationen'!$C$17,$Z$1:$AF$2005,ROW(D1455),FALSE)</f>
        <v>0</v>
      </c>
      <c r="Z1455" s="565">
        <f t="shared" si="335"/>
        <v>0</v>
      </c>
      <c r="AA1455" s="565">
        <f t="shared" si="336"/>
        <v>0</v>
      </c>
      <c r="AB1455" s="565">
        <f t="shared" si="337"/>
        <v>0</v>
      </c>
      <c r="AC1455" s="565">
        <f t="shared" si="338"/>
        <v>0</v>
      </c>
      <c r="AD1455" s="572">
        <f t="shared" si="339"/>
        <v>0</v>
      </c>
      <c r="AE1455" s="560">
        <f t="shared" si="340"/>
        <v>0</v>
      </c>
      <c r="AF1455" s="561">
        <f t="shared" si="341"/>
        <v>0</v>
      </c>
      <c r="AG1455" s="562"/>
    </row>
    <row r="1456" spans="2:33" s="418" customFormat="1" ht="15" customHeight="1" x14ac:dyDescent="0.2">
      <c r="B1456" s="554"/>
      <c r="C1456" s="382"/>
      <c r="D1456" s="383"/>
      <c r="E1456" s="381"/>
      <c r="F1456" s="1040"/>
      <c r="G1456" s="1038"/>
      <c r="H1456" s="1041"/>
      <c r="I1456" s="381"/>
      <c r="J1456" s="568">
        <f t="shared" si="333"/>
        <v>0</v>
      </c>
      <c r="K1456" s="381"/>
      <c r="L1456" s="381"/>
      <c r="M1456" s="568">
        <f t="shared" si="342"/>
        <v>0</v>
      </c>
      <c r="N1456" s="570">
        <f>IFERROR(VLOOKUP($C1456,Listen!$J$3:$L$39,2,0),0)</f>
        <v>0</v>
      </c>
      <c r="O1456" s="570">
        <f>IFERROR(VLOOKUP($C1456,Listen!$J$3:$L$39,3,0),0)</f>
        <v>0</v>
      </c>
      <c r="P1456" s="453">
        <f t="shared" si="334"/>
        <v>0</v>
      </c>
      <c r="Q1456" s="453">
        <f t="shared" si="346"/>
        <v>0</v>
      </c>
      <c r="R1456" s="453">
        <f t="shared" si="346"/>
        <v>0</v>
      </c>
      <c r="S1456" s="453">
        <f t="shared" si="346"/>
        <v>0</v>
      </c>
      <c r="T1456" s="453">
        <f t="shared" si="346"/>
        <v>0</v>
      </c>
      <c r="U1456" s="453">
        <f t="shared" si="346"/>
        <v>0</v>
      </c>
      <c r="V1456" s="453">
        <f t="shared" si="346"/>
        <v>0</v>
      </c>
      <c r="W1456" s="384">
        <f t="shared" si="344"/>
        <v>0</v>
      </c>
      <c r="X1456" s="565">
        <f>IF(D1456='A. Allgemeine Informationen'!$C$17,$M1456-Y1456,HLOOKUP('A. Allgemeine Informationen'!$C$17-1,$Z$1:$AF$2005,ROW(D1456),FALSE)-$Y1456)</f>
        <v>0</v>
      </c>
      <c r="Y1456" s="384">
        <f>HLOOKUP('A. Allgemeine Informationen'!$C$17,$Z$1:$AF$2005,ROW(D1456),FALSE)</f>
        <v>0</v>
      </c>
      <c r="Z1456" s="565">
        <f t="shared" si="335"/>
        <v>0</v>
      </c>
      <c r="AA1456" s="565">
        <f t="shared" si="336"/>
        <v>0</v>
      </c>
      <c r="AB1456" s="565">
        <f t="shared" si="337"/>
        <v>0</v>
      </c>
      <c r="AC1456" s="565">
        <f t="shared" si="338"/>
        <v>0</v>
      </c>
      <c r="AD1456" s="572">
        <f t="shared" si="339"/>
        <v>0</v>
      </c>
      <c r="AE1456" s="560">
        <f t="shared" si="340"/>
        <v>0</v>
      </c>
      <c r="AF1456" s="561">
        <f t="shared" si="341"/>
        <v>0</v>
      </c>
      <c r="AG1456" s="562"/>
    </row>
    <row r="1457" spans="2:33" s="418" customFormat="1" ht="15" customHeight="1" x14ac:dyDescent="0.2">
      <c r="B1457" s="554"/>
      <c r="C1457" s="382"/>
      <c r="D1457" s="383"/>
      <c r="E1457" s="381"/>
      <c r="F1457" s="1040"/>
      <c r="G1457" s="1038"/>
      <c r="H1457" s="1041"/>
      <c r="I1457" s="381"/>
      <c r="J1457" s="568">
        <f t="shared" si="333"/>
        <v>0</v>
      </c>
      <c r="K1457" s="381"/>
      <c r="L1457" s="381"/>
      <c r="M1457" s="568">
        <f t="shared" si="342"/>
        <v>0</v>
      </c>
      <c r="N1457" s="570">
        <f>IFERROR(VLOOKUP($C1457,Listen!$J$3:$L$39,2,0),0)</f>
        <v>0</v>
      </c>
      <c r="O1457" s="570">
        <f>IFERROR(VLOOKUP($C1457,Listen!$J$3:$L$39,3,0),0)</f>
        <v>0</v>
      </c>
      <c r="P1457" s="453">
        <f t="shared" si="334"/>
        <v>0</v>
      </c>
      <c r="Q1457" s="453">
        <f t="shared" si="346"/>
        <v>0</v>
      </c>
      <c r="R1457" s="453">
        <f t="shared" si="346"/>
        <v>0</v>
      </c>
      <c r="S1457" s="453">
        <f t="shared" si="346"/>
        <v>0</v>
      </c>
      <c r="T1457" s="453">
        <f t="shared" si="346"/>
        <v>0</v>
      </c>
      <c r="U1457" s="453">
        <f t="shared" si="346"/>
        <v>0</v>
      </c>
      <c r="V1457" s="453">
        <f t="shared" si="346"/>
        <v>0</v>
      </c>
      <c r="W1457" s="384">
        <f t="shared" si="344"/>
        <v>0</v>
      </c>
      <c r="X1457" s="565">
        <f>IF(D1457='A. Allgemeine Informationen'!$C$17,$M1457-Y1457,HLOOKUP('A. Allgemeine Informationen'!$C$17-1,$Z$1:$AF$2005,ROW(D1457),FALSE)-$Y1457)</f>
        <v>0</v>
      </c>
      <c r="Y1457" s="384">
        <f>HLOOKUP('A. Allgemeine Informationen'!$C$17,$Z$1:$AF$2005,ROW(D1457),FALSE)</f>
        <v>0</v>
      </c>
      <c r="Z1457" s="565">
        <f t="shared" si="335"/>
        <v>0</v>
      </c>
      <c r="AA1457" s="565">
        <f t="shared" si="336"/>
        <v>0</v>
      </c>
      <c r="AB1457" s="565">
        <f t="shared" si="337"/>
        <v>0</v>
      </c>
      <c r="AC1457" s="565">
        <f t="shared" si="338"/>
        <v>0</v>
      </c>
      <c r="AD1457" s="572">
        <f t="shared" si="339"/>
        <v>0</v>
      </c>
      <c r="AE1457" s="560">
        <f t="shared" si="340"/>
        <v>0</v>
      </c>
      <c r="AF1457" s="561">
        <f t="shared" si="341"/>
        <v>0</v>
      </c>
      <c r="AG1457" s="562"/>
    </row>
    <row r="1458" spans="2:33" s="418" customFormat="1" ht="15" customHeight="1" x14ac:dyDescent="0.2">
      <c r="B1458" s="554"/>
      <c r="C1458" s="382"/>
      <c r="D1458" s="383"/>
      <c r="E1458" s="381"/>
      <c r="F1458" s="1040"/>
      <c r="G1458" s="1038"/>
      <c r="H1458" s="1041"/>
      <c r="I1458" s="381"/>
      <c r="J1458" s="568">
        <f t="shared" si="333"/>
        <v>0</v>
      </c>
      <c r="K1458" s="381"/>
      <c r="L1458" s="381"/>
      <c r="M1458" s="568">
        <f t="shared" si="342"/>
        <v>0</v>
      </c>
      <c r="N1458" s="570">
        <f>IFERROR(VLOOKUP($C1458,Listen!$J$3:$L$39,2,0),0)</f>
        <v>0</v>
      </c>
      <c r="O1458" s="570">
        <f>IFERROR(VLOOKUP($C1458,Listen!$J$3:$L$39,3,0),0)</f>
        <v>0</v>
      </c>
      <c r="P1458" s="453">
        <f t="shared" si="334"/>
        <v>0</v>
      </c>
      <c r="Q1458" s="453">
        <f t="shared" si="346"/>
        <v>0</v>
      </c>
      <c r="R1458" s="453">
        <f t="shared" si="346"/>
        <v>0</v>
      </c>
      <c r="S1458" s="453">
        <f t="shared" si="346"/>
        <v>0</v>
      </c>
      <c r="T1458" s="453">
        <f t="shared" si="346"/>
        <v>0</v>
      </c>
      <c r="U1458" s="453">
        <f t="shared" si="346"/>
        <v>0</v>
      </c>
      <c r="V1458" s="453">
        <f t="shared" si="346"/>
        <v>0</v>
      </c>
      <c r="W1458" s="384">
        <f t="shared" si="344"/>
        <v>0</v>
      </c>
      <c r="X1458" s="565">
        <f>IF(D1458='A. Allgemeine Informationen'!$C$17,$M1458-Y1458,HLOOKUP('A. Allgemeine Informationen'!$C$17-1,$Z$1:$AF$2005,ROW(D1458),FALSE)-$Y1458)</f>
        <v>0</v>
      </c>
      <c r="Y1458" s="384">
        <f>HLOOKUP('A. Allgemeine Informationen'!$C$17,$Z$1:$AF$2005,ROW(D1458),FALSE)</f>
        <v>0</v>
      </c>
      <c r="Z1458" s="565">
        <f t="shared" si="335"/>
        <v>0</v>
      </c>
      <c r="AA1458" s="565">
        <f t="shared" si="336"/>
        <v>0</v>
      </c>
      <c r="AB1458" s="565">
        <f t="shared" si="337"/>
        <v>0</v>
      </c>
      <c r="AC1458" s="565">
        <f t="shared" si="338"/>
        <v>0</v>
      </c>
      <c r="AD1458" s="572">
        <f t="shared" si="339"/>
        <v>0</v>
      </c>
      <c r="AE1458" s="560">
        <f t="shared" si="340"/>
        <v>0</v>
      </c>
      <c r="AF1458" s="561">
        <f t="shared" si="341"/>
        <v>0</v>
      </c>
      <c r="AG1458" s="562"/>
    </row>
    <row r="1459" spans="2:33" s="418" customFormat="1" ht="15" customHeight="1" x14ac:dyDescent="0.2">
      <c r="B1459" s="554"/>
      <c r="C1459" s="382"/>
      <c r="D1459" s="383"/>
      <c r="E1459" s="381"/>
      <c r="F1459" s="1040"/>
      <c r="G1459" s="1038"/>
      <c r="H1459" s="1041"/>
      <c r="I1459" s="381"/>
      <c r="J1459" s="568">
        <f t="shared" si="333"/>
        <v>0</v>
      </c>
      <c r="K1459" s="381"/>
      <c r="L1459" s="381"/>
      <c r="M1459" s="568">
        <f t="shared" si="342"/>
        <v>0</v>
      </c>
      <c r="N1459" s="570">
        <f>IFERROR(VLOOKUP($C1459,Listen!$J$3:$L$39,2,0),0)</f>
        <v>0</v>
      </c>
      <c r="O1459" s="570">
        <f>IFERROR(VLOOKUP($C1459,Listen!$J$3:$L$39,3,0),0)</f>
        <v>0</v>
      </c>
      <c r="P1459" s="453">
        <f t="shared" si="334"/>
        <v>0</v>
      </c>
      <c r="Q1459" s="453">
        <f t="shared" si="346"/>
        <v>0</v>
      </c>
      <c r="R1459" s="453">
        <f t="shared" si="346"/>
        <v>0</v>
      </c>
      <c r="S1459" s="453">
        <f t="shared" si="346"/>
        <v>0</v>
      </c>
      <c r="T1459" s="453">
        <f t="shared" si="346"/>
        <v>0</v>
      </c>
      <c r="U1459" s="453">
        <f t="shared" si="346"/>
        <v>0</v>
      </c>
      <c r="V1459" s="453">
        <f t="shared" si="346"/>
        <v>0</v>
      </c>
      <c r="W1459" s="384">
        <f t="shared" si="344"/>
        <v>0</v>
      </c>
      <c r="X1459" s="565">
        <f>IF(D1459='A. Allgemeine Informationen'!$C$17,$M1459-Y1459,HLOOKUP('A. Allgemeine Informationen'!$C$17-1,$Z$1:$AF$2005,ROW(D1459),FALSE)-$Y1459)</f>
        <v>0</v>
      </c>
      <c r="Y1459" s="384">
        <f>HLOOKUP('A. Allgemeine Informationen'!$C$17,$Z$1:$AF$2005,ROW(D1459),FALSE)</f>
        <v>0</v>
      </c>
      <c r="Z1459" s="565">
        <f t="shared" si="335"/>
        <v>0</v>
      </c>
      <c r="AA1459" s="565">
        <f t="shared" si="336"/>
        <v>0</v>
      </c>
      <c r="AB1459" s="565">
        <f t="shared" si="337"/>
        <v>0</v>
      </c>
      <c r="AC1459" s="565">
        <f t="shared" si="338"/>
        <v>0</v>
      </c>
      <c r="AD1459" s="572">
        <f t="shared" si="339"/>
        <v>0</v>
      </c>
      <c r="AE1459" s="560">
        <f t="shared" si="340"/>
        <v>0</v>
      </c>
      <c r="AF1459" s="561">
        <f t="shared" si="341"/>
        <v>0</v>
      </c>
      <c r="AG1459" s="562"/>
    </row>
    <row r="1460" spans="2:33" s="418" customFormat="1" ht="15" customHeight="1" x14ac:dyDescent="0.2">
      <c r="B1460" s="554"/>
      <c r="C1460" s="382"/>
      <c r="D1460" s="383"/>
      <c r="E1460" s="381"/>
      <c r="F1460" s="1040"/>
      <c r="G1460" s="1038"/>
      <c r="H1460" s="1041"/>
      <c r="I1460" s="381"/>
      <c r="J1460" s="568">
        <f t="shared" si="333"/>
        <v>0</v>
      </c>
      <c r="K1460" s="381"/>
      <c r="L1460" s="381"/>
      <c r="M1460" s="568">
        <f t="shared" si="342"/>
        <v>0</v>
      </c>
      <c r="N1460" s="570">
        <f>IFERROR(VLOOKUP($C1460,Listen!$J$3:$L$39,2,0),0)</f>
        <v>0</v>
      </c>
      <c r="O1460" s="570">
        <f>IFERROR(VLOOKUP($C1460,Listen!$J$3:$L$39,3,0),0)</f>
        <v>0</v>
      </c>
      <c r="P1460" s="453">
        <f t="shared" si="334"/>
        <v>0</v>
      </c>
      <c r="Q1460" s="453">
        <f t="shared" si="346"/>
        <v>0</v>
      </c>
      <c r="R1460" s="453">
        <f t="shared" si="346"/>
        <v>0</v>
      </c>
      <c r="S1460" s="453">
        <f t="shared" si="346"/>
        <v>0</v>
      </c>
      <c r="T1460" s="453">
        <f t="shared" si="346"/>
        <v>0</v>
      </c>
      <c r="U1460" s="453">
        <f t="shared" si="346"/>
        <v>0</v>
      </c>
      <c r="V1460" s="453">
        <f t="shared" si="346"/>
        <v>0</v>
      </c>
      <c r="W1460" s="384">
        <f t="shared" si="344"/>
        <v>0</v>
      </c>
      <c r="X1460" s="565">
        <f>IF(D1460='A. Allgemeine Informationen'!$C$17,$M1460-Y1460,HLOOKUP('A. Allgemeine Informationen'!$C$17-1,$Z$1:$AF$2005,ROW(D1460),FALSE)-$Y1460)</f>
        <v>0</v>
      </c>
      <c r="Y1460" s="384">
        <f>HLOOKUP('A. Allgemeine Informationen'!$C$17,$Z$1:$AF$2005,ROW(D1460),FALSE)</f>
        <v>0</v>
      </c>
      <c r="Z1460" s="565">
        <f t="shared" si="335"/>
        <v>0</v>
      </c>
      <c r="AA1460" s="565">
        <f t="shared" si="336"/>
        <v>0</v>
      </c>
      <c r="AB1460" s="565">
        <f t="shared" si="337"/>
        <v>0</v>
      </c>
      <c r="AC1460" s="565">
        <f t="shared" si="338"/>
        <v>0</v>
      </c>
      <c r="AD1460" s="572">
        <f t="shared" si="339"/>
        <v>0</v>
      </c>
      <c r="AE1460" s="560">
        <f t="shared" si="340"/>
        <v>0</v>
      </c>
      <c r="AF1460" s="561">
        <f t="shared" si="341"/>
        <v>0</v>
      </c>
      <c r="AG1460" s="562"/>
    </row>
    <row r="1461" spans="2:33" s="418" customFormat="1" ht="15" customHeight="1" x14ac:dyDescent="0.2">
      <c r="B1461" s="554"/>
      <c r="C1461" s="382"/>
      <c r="D1461" s="383"/>
      <c r="E1461" s="381"/>
      <c r="F1461" s="1040"/>
      <c r="G1461" s="1038"/>
      <c r="H1461" s="1041"/>
      <c r="I1461" s="381"/>
      <c r="J1461" s="568">
        <f t="shared" si="333"/>
        <v>0</v>
      </c>
      <c r="K1461" s="381"/>
      <c r="L1461" s="381"/>
      <c r="M1461" s="568">
        <f t="shared" si="342"/>
        <v>0</v>
      </c>
      <c r="N1461" s="570">
        <f>IFERROR(VLOOKUP($C1461,Listen!$J$3:$L$39,2,0),0)</f>
        <v>0</v>
      </c>
      <c r="O1461" s="570">
        <f>IFERROR(VLOOKUP($C1461,Listen!$J$3:$L$39,3,0),0)</f>
        <v>0</v>
      </c>
      <c r="P1461" s="453">
        <f t="shared" si="334"/>
        <v>0</v>
      </c>
      <c r="Q1461" s="453">
        <f t="shared" si="346"/>
        <v>0</v>
      </c>
      <c r="R1461" s="453">
        <f t="shared" si="346"/>
        <v>0</v>
      </c>
      <c r="S1461" s="453">
        <f t="shared" si="346"/>
        <v>0</v>
      </c>
      <c r="T1461" s="453">
        <f t="shared" si="346"/>
        <v>0</v>
      </c>
      <c r="U1461" s="453">
        <f t="shared" si="346"/>
        <v>0</v>
      </c>
      <c r="V1461" s="453">
        <f t="shared" si="346"/>
        <v>0</v>
      </c>
      <c r="W1461" s="384">
        <f t="shared" si="344"/>
        <v>0</v>
      </c>
      <c r="X1461" s="565">
        <f>IF(D1461='A. Allgemeine Informationen'!$C$17,$M1461-Y1461,HLOOKUP('A. Allgemeine Informationen'!$C$17-1,$Z$1:$AF$2005,ROW(D1461),FALSE)-$Y1461)</f>
        <v>0</v>
      </c>
      <c r="Y1461" s="384">
        <f>HLOOKUP('A. Allgemeine Informationen'!$C$17,$Z$1:$AF$2005,ROW(D1461),FALSE)</f>
        <v>0</v>
      </c>
      <c r="Z1461" s="565">
        <f t="shared" si="335"/>
        <v>0</v>
      </c>
      <c r="AA1461" s="565">
        <f t="shared" si="336"/>
        <v>0</v>
      </c>
      <c r="AB1461" s="565">
        <f t="shared" si="337"/>
        <v>0</v>
      </c>
      <c r="AC1461" s="565">
        <f t="shared" si="338"/>
        <v>0</v>
      </c>
      <c r="AD1461" s="572">
        <f t="shared" si="339"/>
        <v>0</v>
      </c>
      <c r="AE1461" s="560">
        <f t="shared" si="340"/>
        <v>0</v>
      </c>
      <c r="AF1461" s="561">
        <f t="shared" si="341"/>
        <v>0</v>
      </c>
      <c r="AG1461" s="562"/>
    </row>
    <row r="1462" spans="2:33" s="418" customFormat="1" ht="15" customHeight="1" x14ac:dyDescent="0.2">
      <c r="B1462" s="554"/>
      <c r="C1462" s="382"/>
      <c r="D1462" s="383"/>
      <c r="E1462" s="381"/>
      <c r="F1462" s="1040"/>
      <c r="G1462" s="1038"/>
      <c r="H1462" s="1041"/>
      <c r="I1462" s="381"/>
      <c r="J1462" s="568">
        <f t="shared" si="333"/>
        <v>0</v>
      </c>
      <c r="K1462" s="381"/>
      <c r="L1462" s="381"/>
      <c r="M1462" s="568">
        <f t="shared" si="342"/>
        <v>0</v>
      </c>
      <c r="N1462" s="570">
        <f>IFERROR(VLOOKUP($C1462,Listen!$J$3:$L$39,2,0),0)</f>
        <v>0</v>
      </c>
      <c r="O1462" s="570">
        <f>IFERROR(VLOOKUP($C1462,Listen!$J$3:$L$39,3,0),0)</f>
        <v>0</v>
      </c>
      <c r="P1462" s="453">
        <f t="shared" si="334"/>
        <v>0</v>
      </c>
      <c r="Q1462" s="453">
        <f t="shared" si="346"/>
        <v>0</v>
      </c>
      <c r="R1462" s="453">
        <f t="shared" si="346"/>
        <v>0</v>
      </c>
      <c r="S1462" s="453">
        <f t="shared" si="346"/>
        <v>0</v>
      </c>
      <c r="T1462" s="453">
        <f t="shared" si="346"/>
        <v>0</v>
      </c>
      <c r="U1462" s="453">
        <f t="shared" si="346"/>
        <v>0</v>
      </c>
      <c r="V1462" s="453">
        <f t="shared" si="346"/>
        <v>0</v>
      </c>
      <c r="W1462" s="384">
        <f t="shared" si="344"/>
        <v>0</v>
      </c>
      <c r="X1462" s="565">
        <f>IF(D1462='A. Allgemeine Informationen'!$C$17,$M1462-Y1462,HLOOKUP('A. Allgemeine Informationen'!$C$17-1,$Z$1:$AF$2005,ROW(D1462),FALSE)-$Y1462)</f>
        <v>0</v>
      </c>
      <c r="Y1462" s="384">
        <f>HLOOKUP('A. Allgemeine Informationen'!$C$17,$Z$1:$AF$2005,ROW(D1462),FALSE)</f>
        <v>0</v>
      </c>
      <c r="Z1462" s="565">
        <f t="shared" si="335"/>
        <v>0</v>
      </c>
      <c r="AA1462" s="565">
        <f t="shared" si="336"/>
        <v>0</v>
      </c>
      <c r="AB1462" s="565">
        <f t="shared" si="337"/>
        <v>0</v>
      </c>
      <c r="AC1462" s="565">
        <f t="shared" si="338"/>
        <v>0</v>
      </c>
      <c r="AD1462" s="572">
        <f t="shared" si="339"/>
        <v>0</v>
      </c>
      <c r="AE1462" s="560">
        <f t="shared" si="340"/>
        <v>0</v>
      </c>
      <c r="AF1462" s="561">
        <f t="shared" si="341"/>
        <v>0</v>
      </c>
      <c r="AG1462" s="562"/>
    </row>
    <row r="1463" spans="2:33" s="418" customFormat="1" ht="15" customHeight="1" x14ac:dyDescent="0.2">
      <c r="B1463" s="554"/>
      <c r="C1463" s="382"/>
      <c r="D1463" s="383"/>
      <c r="E1463" s="381"/>
      <c r="F1463" s="1040"/>
      <c r="G1463" s="1038"/>
      <c r="H1463" s="1041"/>
      <c r="I1463" s="381"/>
      <c r="J1463" s="568">
        <f t="shared" si="333"/>
        <v>0</v>
      </c>
      <c r="K1463" s="381"/>
      <c r="L1463" s="381"/>
      <c r="M1463" s="568">
        <f t="shared" si="342"/>
        <v>0</v>
      </c>
      <c r="N1463" s="570">
        <f>IFERROR(VLOOKUP($C1463,Listen!$J$3:$L$39,2,0),0)</f>
        <v>0</v>
      </c>
      <c r="O1463" s="570">
        <f>IFERROR(VLOOKUP($C1463,Listen!$J$3:$L$39,3,0),0)</f>
        <v>0</v>
      </c>
      <c r="P1463" s="453">
        <f t="shared" si="334"/>
        <v>0</v>
      </c>
      <c r="Q1463" s="453">
        <f t="shared" ref="Q1463:V1478" si="347">P1463</f>
        <v>0</v>
      </c>
      <c r="R1463" s="453">
        <f t="shared" si="347"/>
        <v>0</v>
      </c>
      <c r="S1463" s="453">
        <f t="shared" si="347"/>
        <v>0</v>
      </c>
      <c r="T1463" s="453">
        <f t="shared" si="347"/>
        <v>0</v>
      </c>
      <c r="U1463" s="453">
        <f t="shared" si="347"/>
        <v>0</v>
      </c>
      <c r="V1463" s="453">
        <f t="shared" si="347"/>
        <v>0</v>
      </c>
      <c r="W1463" s="384">
        <f t="shared" si="344"/>
        <v>0</v>
      </c>
      <c r="X1463" s="565">
        <f>IF(D1463='A. Allgemeine Informationen'!$C$17,$M1463-Y1463,HLOOKUP('A. Allgemeine Informationen'!$C$17-1,$Z$1:$AF$2005,ROW(D1463),FALSE)-$Y1463)</f>
        <v>0</v>
      </c>
      <c r="Y1463" s="384">
        <f>HLOOKUP('A. Allgemeine Informationen'!$C$17,$Z$1:$AF$2005,ROW(D1463),FALSE)</f>
        <v>0</v>
      </c>
      <c r="Z1463" s="565">
        <f t="shared" si="335"/>
        <v>0</v>
      </c>
      <c r="AA1463" s="565">
        <f t="shared" si="336"/>
        <v>0</v>
      </c>
      <c r="AB1463" s="565">
        <f t="shared" si="337"/>
        <v>0</v>
      </c>
      <c r="AC1463" s="565">
        <f t="shared" si="338"/>
        <v>0</v>
      </c>
      <c r="AD1463" s="572">
        <f t="shared" si="339"/>
        <v>0</v>
      </c>
      <c r="AE1463" s="560">
        <f t="shared" si="340"/>
        <v>0</v>
      </c>
      <c r="AF1463" s="561">
        <f t="shared" si="341"/>
        <v>0</v>
      </c>
      <c r="AG1463" s="562"/>
    </row>
    <row r="1464" spans="2:33" s="418" customFormat="1" ht="15" customHeight="1" x14ac:dyDescent="0.2">
      <c r="B1464" s="554"/>
      <c r="C1464" s="382"/>
      <c r="D1464" s="383"/>
      <c r="E1464" s="381"/>
      <c r="F1464" s="1040"/>
      <c r="G1464" s="1038"/>
      <c r="H1464" s="1041"/>
      <c r="I1464" s="381"/>
      <c r="J1464" s="568">
        <f t="shared" si="333"/>
        <v>0</v>
      </c>
      <c r="K1464" s="381"/>
      <c r="L1464" s="381"/>
      <c r="M1464" s="568">
        <f t="shared" si="342"/>
        <v>0</v>
      </c>
      <c r="N1464" s="570">
        <f>IFERROR(VLOOKUP($C1464,Listen!$J$3:$L$39,2,0),0)</f>
        <v>0</v>
      </c>
      <c r="O1464" s="570">
        <f>IFERROR(VLOOKUP($C1464,Listen!$J$3:$L$39,3,0),0)</f>
        <v>0</v>
      </c>
      <c r="P1464" s="453">
        <f t="shared" si="334"/>
        <v>0</v>
      </c>
      <c r="Q1464" s="453">
        <f t="shared" si="347"/>
        <v>0</v>
      </c>
      <c r="R1464" s="453">
        <f t="shared" si="347"/>
        <v>0</v>
      </c>
      <c r="S1464" s="453">
        <f t="shared" si="347"/>
        <v>0</v>
      </c>
      <c r="T1464" s="453">
        <f t="shared" si="347"/>
        <v>0</v>
      </c>
      <c r="U1464" s="453">
        <f t="shared" si="347"/>
        <v>0</v>
      </c>
      <c r="V1464" s="453">
        <f t="shared" si="347"/>
        <v>0</v>
      </c>
      <c r="W1464" s="384">
        <f t="shared" si="344"/>
        <v>0</v>
      </c>
      <c r="X1464" s="565">
        <f>IF(D1464='A. Allgemeine Informationen'!$C$17,$M1464-Y1464,HLOOKUP('A. Allgemeine Informationen'!$C$17-1,$Z$1:$AF$2005,ROW(D1464),FALSE)-$Y1464)</f>
        <v>0</v>
      </c>
      <c r="Y1464" s="384">
        <f>HLOOKUP('A. Allgemeine Informationen'!$C$17,$Z$1:$AF$2005,ROW(D1464),FALSE)</f>
        <v>0</v>
      </c>
      <c r="Z1464" s="565">
        <f t="shared" si="335"/>
        <v>0</v>
      </c>
      <c r="AA1464" s="565">
        <f t="shared" si="336"/>
        <v>0</v>
      </c>
      <c r="AB1464" s="565">
        <f t="shared" si="337"/>
        <v>0</v>
      </c>
      <c r="AC1464" s="565">
        <f t="shared" si="338"/>
        <v>0</v>
      </c>
      <c r="AD1464" s="572">
        <f t="shared" si="339"/>
        <v>0</v>
      </c>
      <c r="AE1464" s="560">
        <f t="shared" si="340"/>
        <v>0</v>
      </c>
      <c r="AF1464" s="561">
        <f t="shared" si="341"/>
        <v>0</v>
      </c>
      <c r="AG1464" s="562"/>
    </row>
    <row r="1465" spans="2:33" s="418" customFormat="1" ht="15" customHeight="1" x14ac:dyDescent="0.2">
      <c r="B1465" s="554"/>
      <c r="C1465" s="382"/>
      <c r="D1465" s="383"/>
      <c r="E1465" s="381"/>
      <c r="F1465" s="1040"/>
      <c r="G1465" s="1038"/>
      <c r="H1465" s="1041"/>
      <c r="I1465" s="381"/>
      <c r="J1465" s="568">
        <f t="shared" si="333"/>
        <v>0</v>
      </c>
      <c r="K1465" s="381"/>
      <c r="L1465" s="381"/>
      <c r="M1465" s="568">
        <f t="shared" si="342"/>
        <v>0</v>
      </c>
      <c r="N1465" s="570">
        <f>IFERROR(VLOOKUP($C1465,Listen!$J$3:$L$39,2,0),0)</f>
        <v>0</v>
      </c>
      <c r="O1465" s="570">
        <f>IFERROR(VLOOKUP($C1465,Listen!$J$3:$L$39,3,0),0)</f>
        <v>0</v>
      </c>
      <c r="P1465" s="453">
        <f t="shared" si="334"/>
        <v>0</v>
      </c>
      <c r="Q1465" s="453">
        <f t="shared" si="347"/>
        <v>0</v>
      </c>
      <c r="R1465" s="453">
        <f t="shared" si="347"/>
        <v>0</v>
      </c>
      <c r="S1465" s="453">
        <f t="shared" si="347"/>
        <v>0</v>
      </c>
      <c r="T1465" s="453">
        <f t="shared" si="347"/>
        <v>0</v>
      </c>
      <c r="U1465" s="453">
        <f t="shared" si="347"/>
        <v>0</v>
      </c>
      <c r="V1465" s="453">
        <f t="shared" si="347"/>
        <v>0</v>
      </c>
      <c r="W1465" s="384">
        <f t="shared" si="344"/>
        <v>0</v>
      </c>
      <c r="X1465" s="565">
        <f>IF(D1465='A. Allgemeine Informationen'!$C$17,$M1465-Y1465,HLOOKUP('A. Allgemeine Informationen'!$C$17-1,$Z$1:$AF$2005,ROW(D1465),FALSE)-$Y1465)</f>
        <v>0</v>
      </c>
      <c r="Y1465" s="384">
        <f>HLOOKUP('A. Allgemeine Informationen'!$C$17,$Z$1:$AF$2005,ROW(D1465),FALSE)</f>
        <v>0</v>
      </c>
      <c r="Z1465" s="565">
        <f t="shared" si="335"/>
        <v>0</v>
      </c>
      <c r="AA1465" s="565">
        <f t="shared" si="336"/>
        <v>0</v>
      </c>
      <c r="AB1465" s="565">
        <f t="shared" si="337"/>
        <v>0</v>
      </c>
      <c r="AC1465" s="565">
        <f t="shared" si="338"/>
        <v>0</v>
      </c>
      <c r="AD1465" s="572">
        <f t="shared" si="339"/>
        <v>0</v>
      </c>
      <c r="AE1465" s="560">
        <f t="shared" si="340"/>
        <v>0</v>
      </c>
      <c r="AF1465" s="561">
        <f t="shared" si="341"/>
        <v>0</v>
      </c>
      <c r="AG1465" s="562"/>
    </row>
    <row r="1466" spans="2:33" s="418" customFormat="1" ht="15" customHeight="1" x14ac:dyDescent="0.2">
      <c r="B1466" s="554"/>
      <c r="C1466" s="382"/>
      <c r="D1466" s="383"/>
      <c r="E1466" s="381"/>
      <c r="F1466" s="1040"/>
      <c r="G1466" s="1038"/>
      <c r="H1466" s="1041"/>
      <c r="I1466" s="381"/>
      <c r="J1466" s="568">
        <f t="shared" si="333"/>
        <v>0</v>
      </c>
      <c r="K1466" s="381"/>
      <c r="L1466" s="381"/>
      <c r="M1466" s="568">
        <f t="shared" si="342"/>
        <v>0</v>
      </c>
      <c r="N1466" s="570">
        <f>IFERROR(VLOOKUP($C1466,Listen!$J$3:$L$39,2,0),0)</f>
        <v>0</v>
      </c>
      <c r="O1466" s="570">
        <f>IFERROR(VLOOKUP($C1466,Listen!$J$3:$L$39,3,0),0)</f>
        <v>0</v>
      </c>
      <c r="P1466" s="453">
        <f t="shared" si="334"/>
        <v>0</v>
      </c>
      <c r="Q1466" s="453">
        <f t="shared" si="347"/>
        <v>0</v>
      </c>
      <c r="R1466" s="453">
        <f t="shared" si="347"/>
        <v>0</v>
      </c>
      <c r="S1466" s="453">
        <f t="shared" si="347"/>
        <v>0</v>
      </c>
      <c r="T1466" s="453">
        <f t="shared" si="347"/>
        <v>0</v>
      </c>
      <c r="U1466" s="453">
        <f t="shared" si="347"/>
        <v>0</v>
      </c>
      <c r="V1466" s="453">
        <f t="shared" si="347"/>
        <v>0</v>
      </c>
      <c r="W1466" s="384">
        <f t="shared" si="344"/>
        <v>0</v>
      </c>
      <c r="X1466" s="565">
        <f>IF(D1466='A. Allgemeine Informationen'!$C$17,$M1466-Y1466,HLOOKUP('A. Allgemeine Informationen'!$C$17-1,$Z$1:$AF$2005,ROW(D1466),FALSE)-$Y1466)</f>
        <v>0</v>
      </c>
      <c r="Y1466" s="384">
        <f>HLOOKUP('A. Allgemeine Informationen'!$C$17,$Z$1:$AF$2005,ROW(D1466),FALSE)</f>
        <v>0</v>
      </c>
      <c r="Z1466" s="565">
        <f t="shared" si="335"/>
        <v>0</v>
      </c>
      <c r="AA1466" s="565">
        <f t="shared" si="336"/>
        <v>0</v>
      </c>
      <c r="AB1466" s="565">
        <f t="shared" si="337"/>
        <v>0</v>
      </c>
      <c r="AC1466" s="565">
        <f t="shared" si="338"/>
        <v>0</v>
      </c>
      <c r="AD1466" s="572">
        <f t="shared" si="339"/>
        <v>0</v>
      </c>
      <c r="AE1466" s="560">
        <f t="shared" si="340"/>
        <v>0</v>
      </c>
      <c r="AF1466" s="561">
        <f t="shared" si="341"/>
        <v>0</v>
      </c>
      <c r="AG1466" s="562"/>
    </row>
    <row r="1467" spans="2:33" s="418" customFormat="1" ht="15" customHeight="1" x14ac:dyDescent="0.2">
      <c r="B1467" s="554"/>
      <c r="C1467" s="382"/>
      <c r="D1467" s="383"/>
      <c r="E1467" s="381"/>
      <c r="F1467" s="1040"/>
      <c r="G1467" s="1038"/>
      <c r="H1467" s="1041"/>
      <c r="I1467" s="381"/>
      <c r="J1467" s="568">
        <f t="shared" si="333"/>
        <v>0</v>
      </c>
      <c r="K1467" s="381"/>
      <c r="L1467" s="381"/>
      <c r="M1467" s="568">
        <f t="shared" si="342"/>
        <v>0</v>
      </c>
      <c r="N1467" s="570">
        <f>IFERROR(VLOOKUP($C1467,Listen!$J$3:$L$39,2,0),0)</f>
        <v>0</v>
      </c>
      <c r="O1467" s="570">
        <f>IFERROR(VLOOKUP($C1467,Listen!$J$3:$L$39,3,0),0)</f>
        <v>0</v>
      </c>
      <c r="P1467" s="453">
        <f t="shared" si="334"/>
        <v>0</v>
      </c>
      <c r="Q1467" s="453">
        <f t="shared" si="347"/>
        <v>0</v>
      </c>
      <c r="R1467" s="453">
        <f t="shared" si="347"/>
        <v>0</v>
      </c>
      <c r="S1467" s="453">
        <f t="shared" si="347"/>
        <v>0</v>
      </c>
      <c r="T1467" s="453">
        <f t="shared" si="347"/>
        <v>0</v>
      </c>
      <c r="U1467" s="453">
        <f t="shared" si="347"/>
        <v>0</v>
      </c>
      <c r="V1467" s="453">
        <f t="shared" si="347"/>
        <v>0</v>
      </c>
      <c r="W1467" s="384">
        <f t="shared" si="344"/>
        <v>0</v>
      </c>
      <c r="X1467" s="565">
        <f>IF(D1467='A. Allgemeine Informationen'!$C$17,$M1467-Y1467,HLOOKUP('A. Allgemeine Informationen'!$C$17-1,$Z$1:$AF$2005,ROW(D1467),FALSE)-$Y1467)</f>
        <v>0</v>
      </c>
      <c r="Y1467" s="384">
        <f>HLOOKUP('A. Allgemeine Informationen'!$C$17,$Z$1:$AF$2005,ROW(D1467),FALSE)</f>
        <v>0</v>
      </c>
      <c r="Z1467" s="565">
        <f t="shared" si="335"/>
        <v>0</v>
      </c>
      <c r="AA1467" s="565">
        <f t="shared" si="336"/>
        <v>0</v>
      </c>
      <c r="AB1467" s="565">
        <f t="shared" si="337"/>
        <v>0</v>
      </c>
      <c r="AC1467" s="565">
        <f t="shared" si="338"/>
        <v>0</v>
      </c>
      <c r="AD1467" s="572">
        <f t="shared" si="339"/>
        <v>0</v>
      </c>
      <c r="AE1467" s="560">
        <f t="shared" si="340"/>
        <v>0</v>
      </c>
      <c r="AF1467" s="561">
        <f t="shared" si="341"/>
        <v>0</v>
      </c>
      <c r="AG1467" s="562"/>
    </row>
    <row r="1468" spans="2:33" s="418" customFormat="1" ht="15" customHeight="1" x14ac:dyDescent="0.2">
      <c r="B1468" s="554"/>
      <c r="C1468" s="382"/>
      <c r="D1468" s="383"/>
      <c r="E1468" s="381"/>
      <c r="F1468" s="1040"/>
      <c r="G1468" s="1038"/>
      <c r="H1468" s="1041"/>
      <c r="I1468" s="381"/>
      <c r="J1468" s="568">
        <f t="shared" si="333"/>
        <v>0</v>
      </c>
      <c r="K1468" s="381"/>
      <c r="L1468" s="381"/>
      <c r="M1468" s="568">
        <f t="shared" si="342"/>
        <v>0</v>
      </c>
      <c r="N1468" s="570">
        <f>IFERROR(VLOOKUP($C1468,Listen!$J$3:$L$39,2,0),0)</f>
        <v>0</v>
      </c>
      <c r="O1468" s="570">
        <f>IFERROR(VLOOKUP($C1468,Listen!$J$3:$L$39,3,0),0)</f>
        <v>0</v>
      </c>
      <c r="P1468" s="453">
        <f t="shared" si="334"/>
        <v>0</v>
      </c>
      <c r="Q1468" s="453">
        <f t="shared" si="347"/>
        <v>0</v>
      </c>
      <c r="R1468" s="453">
        <f t="shared" si="347"/>
        <v>0</v>
      </c>
      <c r="S1468" s="453">
        <f t="shared" si="347"/>
        <v>0</v>
      </c>
      <c r="T1468" s="453">
        <f t="shared" si="347"/>
        <v>0</v>
      </c>
      <c r="U1468" s="453">
        <f t="shared" si="347"/>
        <v>0</v>
      </c>
      <c r="V1468" s="453">
        <f t="shared" si="347"/>
        <v>0</v>
      </c>
      <c r="W1468" s="384">
        <f t="shared" si="344"/>
        <v>0</v>
      </c>
      <c r="X1468" s="565">
        <f>IF(D1468='A. Allgemeine Informationen'!$C$17,$M1468-Y1468,HLOOKUP('A. Allgemeine Informationen'!$C$17-1,$Z$1:$AF$2005,ROW(D1468),FALSE)-$Y1468)</f>
        <v>0</v>
      </c>
      <c r="Y1468" s="384">
        <f>HLOOKUP('A. Allgemeine Informationen'!$C$17,$Z$1:$AF$2005,ROW(D1468),FALSE)</f>
        <v>0</v>
      </c>
      <c r="Z1468" s="565">
        <f t="shared" si="335"/>
        <v>0</v>
      </c>
      <c r="AA1468" s="565">
        <f t="shared" si="336"/>
        <v>0</v>
      </c>
      <c r="AB1468" s="565">
        <f t="shared" si="337"/>
        <v>0</v>
      </c>
      <c r="AC1468" s="565">
        <f t="shared" si="338"/>
        <v>0</v>
      </c>
      <c r="AD1468" s="572">
        <f t="shared" si="339"/>
        <v>0</v>
      </c>
      <c r="AE1468" s="560">
        <f t="shared" si="340"/>
        <v>0</v>
      </c>
      <c r="AF1468" s="561">
        <f t="shared" si="341"/>
        <v>0</v>
      </c>
      <c r="AG1468" s="562"/>
    </row>
    <row r="1469" spans="2:33" s="418" customFormat="1" ht="15" customHeight="1" x14ac:dyDescent="0.2">
      <c r="B1469" s="554"/>
      <c r="C1469" s="382"/>
      <c r="D1469" s="383"/>
      <c r="E1469" s="381"/>
      <c r="F1469" s="1040"/>
      <c r="G1469" s="1038"/>
      <c r="H1469" s="1041"/>
      <c r="I1469" s="381"/>
      <c r="J1469" s="568">
        <f t="shared" si="333"/>
        <v>0</v>
      </c>
      <c r="K1469" s="381"/>
      <c r="L1469" s="381"/>
      <c r="M1469" s="568">
        <f t="shared" si="342"/>
        <v>0</v>
      </c>
      <c r="N1469" s="570">
        <f>IFERROR(VLOOKUP($C1469,Listen!$J$3:$L$39,2,0),0)</f>
        <v>0</v>
      </c>
      <c r="O1469" s="570">
        <f>IFERROR(VLOOKUP($C1469,Listen!$J$3:$L$39,3,0),0)</f>
        <v>0</v>
      </c>
      <c r="P1469" s="453">
        <f t="shared" si="334"/>
        <v>0</v>
      </c>
      <c r="Q1469" s="453">
        <f t="shared" si="347"/>
        <v>0</v>
      </c>
      <c r="R1469" s="453">
        <f t="shared" si="347"/>
        <v>0</v>
      </c>
      <c r="S1469" s="453">
        <f t="shared" si="347"/>
        <v>0</v>
      </c>
      <c r="T1469" s="453">
        <f t="shared" si="347"/>
        <v>0</v>
      </c>
      <c r="U1469" s="453">
        <f t="shared" si="347"/>
        <v>0</v>
      </c>
      <c r="V1469" s="453">
        <f t="shared" si="347"/>
        <v>0</v>
      </c>
      <c r="W1469" s="384">
        <f t="shared" si="344"/>
        <v>0</v>
      </c>
      <c r="X1469" s="565">
        <f>IF(D1469='A. Allgemeine Informationen'!$C$17,$M1469-Y1469,HLOOKUP('A. Allgemeine Informationen'!$C$17-1,$Z$1:$AF$2005,ROW(D1469),FALSE)-$Y1469)</f>
        <v>0</v>
      </c>
      <c r="Y1469" s="384">
        <f>HLOOKUP('A. Allgemeine Informationen'!$C$17,$Z$1:$AF$2005,ROW(D1469),FALSE)</f>
        <v>0</v>
      </c>
      <c r="Z1469" s="565">
        <f t="shared" si="335"/>
        <v>0</v>
      </c>
      <c r="AA1469" s="565">
        <f t="shared" si="336"/>
        <v>0</v>
      </c>
      <c r="AB1469" s="565">
        <f t="shared" si="337"/>
        <v>0</v>
      </c>
      <c r="AC1469" s="565">
        <f t="shared" si="338"/>
        <v>0</v>
      </c>
      <c r="AD1469" s="572">
        <f t="shared" si="339"/>
        <v>0</v>
      </c>
      <c r="AE1469" s="560">
        <f t="shared" si="340"/>
        <v>0</v>
      </c>
      <c r="AF1469" s="561">
        <f t="shared" si="341"/>
        <v>0</v>
      </c>
      <c r="AG1469" s="562"/>
    </row>
    <row r="1470" spans="2:33" s="418" customFormat="1" ht="15" customHeight="1" x14ac:dyDescent="0.2">
      <c r="B1470" s="554"/>
      <c r="C1470" s="382"/>
      <c r="D1470" s="383"/>
      <c r="E1470" s="381"/>
      <c r="F1470" s="1040"/>
      <c r="G1470" s="1038"/>
      <c r="H1470" s="1041"/>
      <c r="I1470" s="381"/>
      <c r="J1470" s="568">
        <f t="shared" si="333"/>
        <v>0</v>
      </c>
      <c r="K1470" s="381"/>
      <c r="L1470" s="381"/>
      <c r="M1470" s="568">
        <f t="shared" si="342"/>
        <v>0</v>
      </c>
      <c r="N1470" s="570">
        <f>IFERROR(VLOOKUP($C1470,Listen!$J$3:$L$39,2,0),0)</f>
        <v>0</v>
      </c>
      <c r="O1470" s="570">
        <f>IFERROR(VLOOKUP($C1470,Listen!$J$3:$L$39,3,0),0)</f>
        <v>0</v>
      </c>
      <c r="P1470" s="453">
        <f t="shared" si="334"/>
        <v>0</v>
      </c>
      <c r="Q1470" s="453">
        <f t="shared" si="347"/>
        <v>0</v>
      </c>
      <c r="R1470" s="453">
        <f t="shared" si="347"/>
        <v>0</v>
      </c>
      <c r="S1470" s="453">
        <f t="shared" si="347"/>
        <v>0</v>
      </c>
      <c r="T1470" s="453">
        <f t="shared" si="347"/>
        <v>0</v>
      </c>
      <c r="U1470" s="453">
        <f t="shared" si="347"/>
        <v>0</v>
      </c>
      <c r="V1470" s="453">
        <f t="shared" si="347"/>
        <v>0</v>
      </c>
      <c r="W1470" s="384">
        <f t="shared" si="344"/>
        <v>0</v>
      </c>
      <c r="X1470" s="565">
        <f>IF(D1470='A. Allgemeine Informationen'!$C$17,$M1470-Y1470,HLOOKUP('A. Allgemeine Informationen'!$C$17-1,$Z$1:$AF$2005,ROW(D1470),FALSE)-$Y1470)</f>
        <v>0</v>
      </c>
      <c r="Y1470" s="384">
        <f>HLOOKUP('A. Allgemeine Informationen'!$C$17,$Z$1:$AF$2005,ROW(D1470),FALSE)</f>
        <v>0</v>
      </c>
      <c r="Z1470" s="565">
        <f t="shared" si="335"/>
        <v>0</v>
      </c>
      <c r="AA1470" s="565">
        <f t="shared" si="336"/>
        <v>0</v>
      </c>
      <c r="AB1470" s="565">
        <f t="shared" si="337"/>
        <v>0</v>
      </c>
      <c r="AC1470" s="565">
        <f t="shared" si="338"/>
        <v>0</v>
      </c>
      <c r="AD1470" s="572">
        <f t="shared" si="339"/>
        <v>0</v>
      </c>
      <c r="AE1470" s="560">
        <f t="shared" si="340"/>
        <v>0</v>
      </c>
      <c r="AF1470" s="561">
        <f t="shared" si="341"/>
        <v>0</v>
      </c>
      <c r="AG1470" s="562"/>
    </row>
    <row r="1471" spans="2:33" s="418" customFormat="1" ht="15" customHeight="1" x14ac:dyDescent="0.2">
      <c r="B1471" s="554"/>
      <c r="C1471" s="382"/>
      <c r="D1471" s="383"/>
      <c r="E1471" s="381"/>
      <c r="F1471" s="1040"/>
      <c r="G1471" s="1038"/>
      <c r="H1471" s="1041"/>
      <c r="I1471" s="381"/>
      <c r="J1471" s="568">
        <f t="shared" si="333"/>
        <v>0</v>
      </c>
      <c r="K1471" s="381"/>
      <c r="L1471" s="381"/>
      <c r="M1471" s="568">
        <f t="shared" si="342"/>
        <v>0</v>
      </c>
      <c r="N1471" s="570">
        <f>IFERROR(VLOOKUP($C1471,Listen!$J$3:$L$39,2,0),0)</f>
        <v>0</v>
      </c>
      <c r="O1471" s="570">
        <f>IFERROR(VLOOKUP($C1471,Listen!$J$3:$L$39,3,0),0)</f>
        <v>0</v>
      </c>
      <c r="P1471" s="453">
        <f t="shared" si="334"/>
        <v>0</v>
      </c>
      <c r="Q1471" s="453">
        <f t="shared" si="347"/>
        <v>0</v>
      </c>
      <c r="R1471" s="453">
        <f t="shared" si="347"/>
        <v>0</v>
      </c>
      <c r="S1471" s="453">
        <f t="shared" si="347"/>
        <v>0</v>
      </c>
      <c r="T1471" s="453">
        <f t="shared" si="347"/>
        <v>0</v>
      </c>
      <c r="U1471" s="453">
        <f t="shared" si="347"/>
        <v>0</v>
      </c>
      <c r="V1471" s="453">
        <f t="shared" si="347"/>
        <v>0</v>
      </c>
      <c r="W1471" s="384">
        <f t="shared" si="344"/>
        <v>0</v>
      </c>
      <c r="X1471" s="565">
        <f>IF(D1471='A. Allgemeine Informationen'!$C$17,$M1471-Y1471,HLOOKUP('A. Allgemeine Informationen'!$C$17-1,$Z$1:$AF$2005,ROW(D1471),FALSE)-$Y1471)</f>
        <v>0</v>
      </c>
      <c r="Y1471" s="384">
        <f>HLOOKUP('A. Allgemeine Informationen'!$C$17,$Z$1:$AF$2005,ROW(D1471),FALSE)</f>
        <v>0</v>
      </c>
      <c r="Z1471" s="565">
        <f t="shared" si="335"/>
        <v>0</v>
      </c>
      <c r="AA1471" s="565">
        <f t="shared" si="336"/>
        <v>0</v>
      </c>
      <c r="AB1471" s="565">
        <f t="shared" si="337"/>
        <v>0</v>
      </c>
      <c r="AC1471" s="565">
        <f t="shared" si="338"/>
        <v>0</v>
      </c>
      <c r="AD1471" s="572">
        <f t="shared" si="339"/>
        <v>0</v>
      </c>
      <c r="AE1471" s="560">
        <f t="shared" si="340"/>
        <v>0</v>
      </c>
      <c r="AF1471" s="561">
        <f t="shared" si="341"/>
        <v>0</v>
      </c>
      <c r="AG1471" s="562"/>
    </row>
    <row r="1472" spans="2:33" s="418" customFormat="1" ht="15" customHeight="1" x14ac:dyDescent="0.2">
      <c r="B1472" s="554"/>
      <c r="C1472" s="382"/>
      <c r="D1472" s="383"/>
      <c r="E1472" s="381"/>
      <c r="F1472" s="1040"/>
      <c r="G1472" s="1038"/>
      <c r="H1472" s="1041"/>
      <c r="I1472" s="381"/>
      <c r="J1472" s="568">
        <f t="shared" si="333"/>
        <v>0</v>
      </c>
      <c r="K1472" s="381"/>
      <c r="L1472" s="381"/>
      <c r="M1472" s="568">
        <f t="shared" si="342"/>
        <v>0</v>
      </c>
      <c r="N1472" s="570">
        <f>IFERROR(VLOOKUP($C1472,Listen!$J$3:$L$39,2,0),0)</f>
        <v>0</v>
      </c>
      <c r="O1472" s="570">
        <f>IFERROR(VLOOKUP($C1472,Listen!$J$3:$L$39,3,0),0)</f>
        <v>0</v>
      </c>
      <c r="P1472" s="453">
        <f t="shared" si="334"/>
        <v>0</v>
      </c>
      <c r="Q1472" s="453">
        <f t="shared" si="347"/>
        <v>0</v>
      </c>
      <c r="R1472" s="453">
        <f t="shared" si="347"/>
        <v>0</v>
      </c>
      <c r="S1472" s="453">
        <f t="shared" si="347"/>
        <v>0</v>
      </c>
      <c r="T1472" s="453">
        <f t="shared" si="347"/>
        <v>0</v>
      </c>
      <c r="U1472" s="453">
        <f t="shared" si="347"/>
        <v>0</v>
      </c>
      <c r="V1472" s="453">
        <f t="shared" si="347"/>
        <v>0</v>
      </c>
      <c r="W1472" s="384">
        <f t="shared" si="344"/>
        <v>0</v>
      </c>
      <c r="X1472" s="565">
        <f>IF(D1472='A. Allgemeine Informationen'!$C$17,$M1472-Y1472,HLOOKUP('A. Allgemeine Informationen'!$C$17-1,$Z$1:$AF$2005,ROW(D1472),FALSE)-$Y1472)</f>
        <v>0</v>
      </c>
      <c r="Y1472" s="384">
        <f>HLOOKUP('A. Allgemeine Informationen'!$C$17,$Z$1:$AF$2005,ROW(D1472),FALSE)</f>
        <v>0</v>
      </c>
      <c r="Z1472" s="565">
        <f t="shared" si="335"/>
        <v>0</v>
      </c>
      <c r="AA1472" s="565">
        <f t="shared" si="336"/>
        <v>0</v>
      </c>
      <c r="AB1472" s="565">
        <f t="shared" si="337"/>
        <v>0</v>
      </c>
      <c r="AC1472" s="565">
        <f t="shared" si="338"/>
        <v>0</v>
      </c>
      <c r="AD1472" s="572">
        <f t="shared" si="339"/>
        <v>0</v>
      </c>
      <c r="AE1472" s="560">
        <f t="shared" si="340"/>
        <v>0</v>
      </c>
      <c r="AF1472" s="561">
        <f t="shared" si="341"/>
        <v>0</v>
      </c>
      <c r="AG1472" s="562"/>
    </row>
    <row r="1473" spans="2:33" s="418" customFormat="1" ht="15" customHeight="1" x14ac:dyDescent="0.2">
      <c r="B1473" s="554"/>
      <c r="C1473" s="382"/>
      <c r="D1473" s="383"/>
      <c r="E1473" s="381"/>
      <c r="F1473" s="1040"/>
      <c r="G1473" s="1038"/>
      <c r="H1473" s="1041"/>
      <c r="I1473" s="381"/>
      <c r="J1473" s="568">
        <f t="shared" si="333"/>
        <v>0</v>
      </c>
      <c r="K1473" s="381"/>
      <c r="L1473" s="381"/>
      <c r="M1473" s="568">
        <f t="shared" si="342"/>
        <v>0</v>
      </c>
      <c r="N1473" s="570">
        <f>IFERROR(VLOOKUP($C1473,Listen!$J$3:$L$39,2,0),0)</f>
        <v>0</v>
      </c>
      <c r="O1473" s="570">
        <f>IFERROR(VLOOKUP($C1473,Listen!$J$3:$L$39,3,0),0)</f>
        <v>0</v>
      </c>
      <c r="P1473" s="453">
        <f t="shared" si="334"/>
        <v>0</v>
      </c>
      <c r="Q1473" s="453">
        <f t="shared" si="347"/>
        <v>0</v>
      </c>
      <c r="R1473" s="453">
        <f t="shared" si="347"/>
        <v>0</v>
      </c>
      <c r="S1473" s="453">
        <f t="shared" si="347"/>
        <v>0</v>
      </c>
      <c r="T1473" s="453">
        <f t="shared" si="347"/>
        <v>0</v>
      </c>
      <c r="U1473" s="453">
        <f t="shared" si="347"/>
        <v>0</v>
      </c>
      <c r="V1473" s="453">
        <f t="shared" si="347"/>
        <v>0</v>
      </c>
      <c r="W1473" s="384">
        <f t="shared" si="344"/>
        <v>0</v>
      </c>
      <c r="X1473" s="565">
        <f>IF(D1473='A. Allgemeine Informationen'!$C$17,$M1473-Y1473,HLOOKUP('A. Allgemeine Informationen'!$C$17-1,$Z$1:$AF$2005,ROW(D1473),FALSE)-$Y1473)</f>
        <v>0</v>
      </c>
      <c r="Y1473" s="384">
        <f>HLOOKUP('A. Allgemeine Informationen'!$C$17,$Z$1:$AF$2005,ROW(D1473),FALSE)</f>
        <v>0</v>
      </c>
      <c r="Z1473" s="565">
        <f t="shared" si="335"/>
        <v>0</v>
      </c>
      <c r="AA1473" s="565">
        <f t="shared" si="336"/>
        <v>0</v>
      </c>
      <c r="AB1473" s="565">
        <f t="shared" si="337"/>
        <v>0</v>
      </c>
      <c r="AC1473" s="565">
        <f t="shared" si="338"/>
        <v>0</v>
      </c>
      <c r="AD1473" s="572">
        <f t="shared" si="339"/>
        <v>0</v>
      </c>
      <c r="AE1473" s="560">
        <f t="shared" si="340"/>
        <v>0</v>
      </c>
      <c r="AF1473" s="561">
        <f t="shared" si="341"/>
        <v>0</v>
      </c>
      <c r="AG1473" s="562"/>
    </row>
    <row r="1474" spans="2:33" s="418" customFormat="1" ht="15" customHeight="1" x14ac:dyDescent="0.2">
      <c r="B1474" s="554"/>
      <c r="C1474" s="382"/>
      <c r="D1474" s="383"/>
      <c r="E1474" s="381"/>
      <c r="F1474" s="1040"/>
      <c r="G1474" s="1038"/>
      <c r="H1474" s="1041"/>
      <c r="I1474" s="381"/>
      <c r="J1474" s="568">
        <f t="shared" si="333"/>
        <v>0</v>
      </c>
      <c r="K1474" s="381"/>
      <c r="L1474" s="381"/>
      <c r="M1474" s="568">
        <f t="shared" si="342"/>
        <v>0</v>
      </c>
      <c r="N1474" s="570">
        <f>IFERROR(VLOOKUP($C1474,Listen!$J$3:$L$39,2,0),0)</f>
        <v>0</v>
      </c>
      <c r="O1474" s="570">
        <f>IFERROR(VLOOKUP($C1474,Listen!$J$3:$L$39,3,0),0)</f>
        <v>0</v>
      </c>
      <c r="P1474" s="453">
        <f t="shared" si="334"/>
        <v>0</v>
      </c>
      <c r="Q1474" s="453">
        <f t="shared" si="347"/>
        <v>0</v>
      </c>
      <c r="R1474" s="453">
        <f t="shared" si="347"/>
        <v>0</v>
      </c>
      <c r="S1474" s="453">
        <f t="shared" si="347"/>
        <v>0</v>
      </c>
      <c r="T1474" s="453">
        <f t="shared" si="347"/>
        <v>0</v>
      </c>
      <c r="U1474" s="453">
        <f t="shared" si="347"/>
        <v>0</v>
      </c>
      <c r="V1474" s="453">
        <f t="shared" si="347"/>
        <v>0</v>
      </c>
      <c r="W1474" s="384">
        <f t="shared" si="344"/>
        <v>0</v>
      </c>
      <c r="X1474" s="565">
        <f>IF(D1474='A. Allgemeine Informationen'!$C$17,$M1474-Y1474,HLOOKUP('A. Allgemeine Informationen'!$C$17-1,$Z$1:$AF$2005,ROW(D1474),FALSE)-$Y1474)</f>
        <v>0</v>
      </c>
      <c r="Y1474" s="384">
        <f>HLOOKUP('A. Allgemeine Informationen'!$C$17,$Z$1:$AF$2005,ROW(D1474),FALSE)</f>
        <v>0</v>
      </c>
      <c r="Z1474" s="565">
        <f t="shared" si="335"/>
        <v>0</v>
      </c>
      <c r="AA1474" s="565">
        <f t="shared" si="336"/>
        <v>0</v>
      </c>
      <c r="AB1474" s="565">
        <f t="shared" si="337"/>
        <v>0</v>
      </c>
      <c r="AC1474" s="565">
        <f t="shared" si="338"/>
        <v>0</v>
      </c>
      <c r="AD1474" s="572">
        <f t="shared" si="339"/>
        <v>0</v>
      </c>
      <c r="AE1474" s="560">
        <f t="shared" si="340"/>
        <v>0</v>
      </c>
      <c r="AF1474" s="561">
        <f t="shared" si="341"/>
        <v>0</v>
      </c>
      <c r="AG1474" s="562"/>
    </row>
    <row r="1475" spans="2:33" s="418" customFormat="1" ht="15" customHeight="1" x14ac:dyDescent="0.2">
      <c r="B1475" s="554"/>
      <c r="C1475" s="382"/>
      <c r="D1475" s="383"/>
      <c r="E1475" s="381"/>
      <c r="F1475" s="1040"/>
      <c r="G1475" s="1038"/>
      <c r="H1475" s="1041"/>
      <c r="I1475" s="381"/>
      <c r="J1475" s="568">
        <f t="shared" si="333"/>
        <v>0</v>
      </c>
      <c r="K1475" s="381"/>
      <c r="L1475" s="381"/>
      <c r="M1475" s="568">
        <f t="shared" si="342"/>
        <v>0</v>
      </c>
      <c r="N1475" s="570">
        <f>IFERROR(VLOOKUP($C1475,Listen!$J$3:$L$39,2,0),0)</f>
        <v>0</v>
      </c>
      <c r="O1475" s="570">
        <f>IFERROR(VLOOKUP($C1475,Listen!$J$3:$L$39,3,0),0)</f>
        <v>0</v>
      </c>
      <c r="P1475" s="453">
        <f t="shared" si="334"/>
        <v>0</v>
      </c>
      <c r="Q1475" s="453">
        <f t="shared" si="347"/>
        <v>0</v>
      </c>
      <c r="R1475" s="453">
        <f t="shared" si="347"/>
        <v>0</v>
      </c>
      <c r="S1475" s="453">
        <f t="shared" si="347"/>
        <v>0</v>
      </c>
      <c r="T1475" s="453">
        <f t="shared" si="347"/>
        <v>0</v>
      </c>
      <c r="U1475" s="453">
        <f t="shared" si="347"/>
        <v>0</v>
      </c>
      <c r="V1475" s="453">
        <f t="shared" si="347"/>
        <v>0</v>
      </c>
      <c r="W1475" s="384">
        <f t="shared" si="344"/>
        <v>0</v>
      </c>
      <c r="X1475" s="565">
        <f>IF(D1475='A. Allgemeine Informationen'!$C$17,$M1475-Y1475,HLOOKUP('A. Allgemeine Informationen'!$C$17-1,$Z$1:$AF$2005,ROW(D1475),FALSE)-$Y1475)</f>
        <v>0</v>
      </c>
      <c r="Y1475" s="384">
        <f>HLOOKUP('A. Allgemeine Informationen'!$C$17,$Z$1:$AF$2005,ROW(D1475),FALSE)</f>
        <v>0</v>
      </c>
      <c r="Z1475" s="565">
        <f t="shared" si="335"/>
        <v>0</v>
      </c>
      <c r="AA1475" s="565">
        <f t="shared" si="336"/>
        <v>0</v>
      </c>
      <c r="AB1475" s="565">
        <f t="shared" si="337"/>
        <v>0</v>
      </c>
      <c r="AC1475" s="565">
        <f t="shared" si="338"/>
        <v>0</v>
      </c>
      <c r="AD1475" s="572">
        <f t="shared" si="339"/>
        <v>0</v>
      </c>
      <c r="AE1475" s="560">
        <f t="shared" si="340"/>
        <v>0</v>
      </c>
      <c r="AF1475" s="561">
        <f t="shared" si="341"/>
        <v>0</v>
      </c>
      <c r="AG1475" s="562"/>
    </row>
    <row r="1476" spans="2:33" s="418" customFormat="1" ht="15" customHeight="1" x14ac:dyDescent="0.2">
      <c r="B1476" s="554"/>
      <c r="C1476" s="382"/>
      <c r="D1476" s="383"/>
      <c r="E1476" s="381"/>
      <c r="F1476" s="1040"/>
      <c r="G1476" s="1038"/>
      <c r="H1476" s="1041"/>
      <c r="I1476" s="381"/>
      <c r="J1476" s="568">
        <f t="shared" si="333"/>
        <v>0</v>
      </c>
      <c r="K1476" s="381"/>
      <c r="L1476" s="381"/>
      <c r="M1476" s="568">
        <f t="shared" si="342"/>
        <v>0</v>
      </c>
      <c r="N1476" s="570">
        <f>IFERROR(VLOOKUP($C1476,Listen!$J$3:$L$39,2,0),0)</f>
        <v>0</v>
      </c>
      <c r="O1476" s="570">
        <f>IFERROR(VLOOKUP($C1476,Listen!$J$3:$L$39,3,0),0)</f>
        <v>0</v>
      </c>
      <c r="P1476" s="453">
        <f t="shared" si="334"/>
        <v>0</v>
      </c>
      <c r="Q1476" s="453">
        <f t="shared" si="347"/>
        <v>0</v>
      </c>
      <c r="R1476" s="453">
        <f t="shared" si="347"/>
        <v>0</v>
      </c>
      <c r="S1476" s="453">
        <f t="shared" si="347"/>
        <v>0</v>
      </c>
      <c r="T1476" s="453">
        <f t="shared" si="347"/>
        <v>0</v>
      </c>
      <c r="U1476" s="453">
        <f t="shared" si="347"/>
        <v>0</v>
      </c>
      <c r="V1476" s="453">
        <f t="shared" si="347"/>
        <v>0</v>
      </c>
      <c r="W1476" s="384">
        <f t="shared" si="344"/>
        <v>0</v>
      </c>
      <c r="X1476" s="565">
        <f>IF(D1476='A. Allgemeine Informationen'!$C$17,$M1476-Y1476,HLOOKUP('A. Allgemeine Informationen'!$C$17-1,$Z$1:$AF$2005,ROW(D1476),FALSE)-$Y1476)</f>
        <v>0</v>
      </c>
      <c r="Y1476" s="384">
        <f>HLOOKUP('A. Allgemeine Informationen'!$C$17,$Z$1:$AF$2005,ROW(D1476),FALSE)</f>
        <v>0</v>
      </c>
      <c r="Z1476" s="565">
        <f t="shared" si="335"/>
        <v>0</v>
      </c>
      <c r="AA1476" s="565">
        <f t="shared" si="336"/>
        <v>0</v>
      </c>
      <c r="AB1476" s="565">
        <f t="shared" si="337"/>
        <v>0</v>
      </c>
      <c r="AC1476" s="565">
        <f t="shared" si="338"/>
        <v>0</v>
      </c>
      <c r="AD1476" s="572">
        <f t="shared" si="339"/>
        <v>0</v>
      </c>
      <c r="AE1476" s="560">
        <f t="shared" si="340"/>
        <v>0</v>
      </c>
      <c r="AF1476" s="561">
        <f t="shared" si="341"/>
        <v>0</v>
      </c>
      <c r="AG1476" s="562"/>
    </row>
    <row r="1477" spans="2:33" s="418" customFormat="1" ht="15" customHeight="1" x14ac:dyDescent="0.2">
      <c r="B1477" s="554"/>
      <c r="C1477" s="382"/>
      <c r="D1477" s="383"/>
      <c r="E1477" s="381"/>
      <c r="F1477" s="1040"/>
      <c r="G1477" s="1038"/>
      <c r="H1477" s="1041"/>
      <c r="I1477" s="381"/>
      <c r="J1477" s="568">
        <f t="shared" si="333"/>
        <v>0</v>
      </c>
      <c r="K1477" s="381"/>
      <c r="L1477" s="381"/>
      <c r="M1477" s="568">
        <f t="shared" si="342"/>
        <v>0</v>
      </c>
      <c r="N1477" s="570">
        <f>IFERROR(VLOOKUP($C1477,Listen!$J$3:$L$39,2,0),0)</f>
        <v>0</v>
      </c>
      <c r="O1477" s="570">
        <f>IFERROR(VLOOKUP($C1477,Listen!$J$3:$L$39,3,0),0)</f>
        <v>0</v>
      </c>
      <c r="P1477" s="453">
        <f t="shared" si="334"/>
        <v>0</v>
      </c>
      <c r="Q1477" s="453">
        <f t="shared" si="347"/>
        <v>0</v>
      </c>
      <c r="R1477" s="453">
        <f t="shared" si="347"/>
        <v>0</v>
      </c>
      <c r="S1477" s="453">
        <f t="shared" si="347"/>
        <v>0</v>
      </c>
      <c r="T1477" s="453">
        <f t="shared" si="347"/>
        <v>0</v>
      </c>
      <c r="U1477" s="453">
        <f t="shared" si="347"/>
        <v>0</v>
      </c>
      <c r="V1477" s="453">
        <f t="shared" si="347"/>
        <v>0</v>
      </c>
      <c r="W1477" s="384">
        <f t="shared" si="344"/>
        <v>0</v>
      </c>
      <c r="X1477" s="565">
        <f>IF(D1477='A. Allgemeine Informationen'!$C$17,$M1477-Y1477,HLOOKUP('A. Allgemeine Informationen'!$C$17-1,$Z$1:$AF$2005,ROW(D1477),FALSE)-$Y1477)</f>
        <v>0</v>
      </c>
      <c r="Y1477" s="384">
        <f>HLOOKUP('A. Allgemeine Informationen'!$C$17,$Z$1:$AF$2005,ROW(D1477),FALSE)</f>
        <v>0</v>
      </c>
      <c r="Z1477" s="565">
        <f t="shared" si="335"/>
        <v>0</v>
      </c>
      <c r="AA1477" s="565">
        <f t="shared" si="336"/>
        <v>0</v>
      </c>
      <c r="AB1477" s="565">
        <f t="shared" si="337"/>
        <v>0</v>
      </c>
      <c r="AC1477" s="565">
        <f t="shared" si="338"/>
        <v>0</v>
      </c>
      <c r="AD1477" s="572">
        <f t="shared" si="339"/>
        <v>0</v>
      </c>
      <c r="AE1477" s="560">
        <f t="shared" si="340"/>
        <v>0</v>
      </c>
      <c r="AF1477" s="561">
        <f t="shared" si="341"/>
        <v>0</v>
      </c>
      <c r="AG1477" s="562"/>
    </row>
    <row r="1478" spans="2:33" s="418" customFormat="1" ht="15" customHeight="1" x14ac:dyDescent="0.2">
      <c r="B1478" s="554"/>
      <c r="C1478" s="382"/>
      <c r="D1478" s="383"/>
      <c r="E1478" s="381"/>
      <c r="F1478" s="1040"/>
      <c r="G1478" s="1038"/>
      <c r="H1478" s="1041"/>
      <c r="I1478" s="381"/>
      <c r="J1478" s="568">
        <f t="shared" ref="J1478:J1541" si="348">E1478+G1478-I1478</f>
        <v>0</v>
      </c>
      <c r="K1478" s="381"/>
      <c r="L1478" s="381"/>
      <c r="M1478" s="568">
        <f t="shared" si="342"/>
        <v>0</v>
      </c>
      <c r="N1478" s="570">
        <f>IFERROR(VLOOKUP($C1478,Listen!$J$3:$L$39,2,0),0)</f>
        <v>0</v>
      </c>
      <c r="O1478" s="570">
        <f>IFERROR(VLOOKUP($C1478,Listen!$J$3:$L$39,3,0),0)</f>
        <v>0</v>
      </c>
      <c r="P1478" s="453">
        <f t="shared" ref="P1478:P1541" si="349">$N1478</f>
        <v>0</v>
      </c>
      <c r="Q1478" s="453">
        <f t="shared" si="347"/>
        <v>0</v>
      </c>
      <c r="R1478" s="453">
        <f t="shared" si="347"/>
        <v>0</v>
      </c>
      <c r="S1478" s="453">
        <f t="shared" si="347"/>
        <v>0</v>
      </c>
      <c r="T1478" s="453">
        <f t="shared" si="347"/>
        <v>0</v>
      </c>
      <c r="U1478" s="453">
        <f t="shared" si="347"/>
        <v>0</v>
      </c>
      <c r="V1478" s="453">
        <f t="shared" si="347"/>
        <v>0</v>
      </c>
      <c r="W1478" s="384">
        <f t="shared" si="344"/>
        <v>0</v>
      </c>
      <c r="X1478" s="565">
        <f>IF(D1478='A. Allgemeine Informationen'!$C$17,$M1478-Y1478,HLOOKUP('A. Allgemeine Informationen'!$C$17-1,$Z$1:$AF$2005,ROW(D1478),FALSE)-$Y1478)</f>
        <v>0</v>
      </c>
      <c r="Y1478" s="384">
        <f>HLOOKUP('A. Allgemeine Informationen'!$C$17,$Z$1:$AF$2005,ROW(D1478),FALSE)</f>
        <v>0</v>
      </c>
      <c r="Z1478" s="565">
        <f t="shared" ref="Z1478:Z1541" si="350">IF(OR($D1478=0,$M1478=0),0,IF($D1478-$Z$5&lt;1,$M1478-$M1478/P1478*(Z$5-$D1478+1),0))</f>
        <v>0</v>
      </c>
      <c r="AA1478" s="565">
        <f t="shared" ref="AA1478:AA1541" si="351">IF(OR($D1478=0,$M1478=0,Q1478-(AA$5-$D1478)=0),0,IF($D1478-AA$5&lt;0,Z1478-Z1478/(Q1478-(AA$5-$D1478)),IF($D1478-AA$5=0,$M1478-$M1478/Q1478,0)))</f>
        <v>0</v>
      </c>
      <c r="AB1478" s="565">
        <f t="shared" ref="AB1478:AB1541" si="352">IF(OR($D1478=0,$M1478=0,R1478-(AB$5-$D1478)=0),0,IF($D1478-AB$5&lt;0,AA1478-AA1478/(R1478-(AB$5-$D1478)),IF($D1478-AB$5=0,$M1478-$M1478/R1478,0)))</f>
        <v>0</v>
      </c>
      <c r="AC1478" s="565">
        <f t="shared" ref="AC1478:AC1541" si="353">IF(OR($D1478=0,$M1478=0,S1478-(AC$5-$D1478)=0),0,IF($D1478-AC$5&lt;0,AB1478-AB1478/(S1478-(AC$5-$D1478)),IF($D1478-AC$5=0,$M1478-$M1478/S1478,0)))</f>
        <v>0</v>
      </c>
      <c r="AD1478" s="572">
        <f t="shared" ref="AD1478:AD1541" si="354">IF(OR($D1478=0,$M1478=0,T1478-(AD$5-$D1478)=0),0,IF($D1478-AD$5&lt;0,AC1478-AC1478/(T1478-(AD$5-$D1478)),IF($D1478-AD$5=0,$M1478-$M1478/T1478,0)))</f>
        <v>0</v>
      </c>
      <c r="AE1478" s="560">
        <f t="shared" ref="AE1478:AE1541" si="355">IF(OR($D1478=0,$M1478=0,U1478-(AE$5-$D1478)=0),0,IF($D1478-AE$5&lt;0,AD1478-AD1478/(U1478-(AE$5-$D1478)),IF($D1478-AE$5=0,$M1478-$M1478/U1478,0)))</f>
        <v>0</v>
      </c>
      <c r="AF1478" s="561">
        <f t="shared" ref="AF1478:AF1541" si="356">IF(OR($D1478=0,$M1478=0,V1478-(AF$5-$D1478)=0),0,IF($D1478-AF$5&lt;0,AE1478-AE1478/(V1478-(AF$5-$D1478)),IF($D1478-AF$5=0,$M1478-$M1478/V1478,0)))</f>
        <v>0</v>
      </c>
      <c r="AG1478" s="562"/>
    </row>
    <row r="1479" spans="2:33" s="418" customFormat="1" ht="15" customHeight="1" x14ac:dyDescent="0.2">
      <c r="B1479" s="554"/>
      <c r="C1479" s="382"/>
      <c r="D1479" s="383"/>
      <c r="E1479" s="381"/>
      <c r="F1479" s="1040"/>
      <c r="G1479" s="1038"/>
      <c r="H1479" s="1041"/>
      <c r="I1479" s="381"/>
      <c r="J1479" s="568">
        <f t="shared" si="348"/>
        <v>0</v>
      </c>
      <c r="K1479" s="381"/>
      <c r="L1479" s="381"/>
      <c r="M1479" s="568">
        <f t="shared" ref="M1479:M1542" si="357">J1479-K1479</f>
        <v>0</v>
      </c>
      <c r="N1479" s="570">
        <f>IFERROR(VLOOKUP($C1479,Listen!$J$3:$L$39,2,0),0)</f>
        <v>0</v>
      </c>
      <c r="O1479" s="570">
        <f>IFERROR(VLOOKUP($C1479,Listen!$J$3:$L$39,3,0),0)</f>
        <v>0</v>
      </c>
      <c r="P1479" s="453">
        <f t="shared" si="349"/>
        <v>0</v>
      </c>
      <c r="Q1479" s="453">
        <f t="shared" ref="Q1479:V1494" si="358">P1479</f>
        <v>0</v>
      </c>
      <c r="R1479" s="453">
        <f t="shared" si="358"/>
        <v>0</v>
      </c>
      <c r="S1479" s="453">
        <f t="shared" si="358"/>
        <v>0</v>
      </c>
      <c r="T1479" s="453">
        <f t="shared" si="358"/>
        <v>0</v>
      </c>
      <c r="U1479" s="453">
        <f t="shared" si="358"/>
        <v>0</v>
      </c>
      <c r="V1479" s="453">
        <f t="shared" si="358"/>
        <v>0</v>
      </c>
      <c r="W1479" s="384">
        <f t="shared" ref="W1479:W1542" si="359">Y1479+X1479</f>
        <v>0</v>
      </c>
      <c r="X1479" s="565">
        <f>IF(D1479='A. Allgemeine Informationen'!$C$17,$M1479-Y1479,HLOOKUP('A. Allgemeine Informationen'!$C$17-1,$Z$1:$AF$2005,ROW(D1479),FALSE)-$Y1479)</f>
        <v>0</v>
      </c>
      <c r="Y1479" s="384">
        <f>HLOOKUP('A. Allgemeine Informationen'!$C$17,$Z$1:$AF$2005,ROW(D1479),FALSE)</f>
        <v>0</v>
      </c>
      <c r="Z1479" s="565">
        <f t="shared" si="350"/>
        <v>0</v>
      </c>
      <c r="AA1479" s="565">
        <f t="shared" si="351"/>
        <v>0</v>
      </c>
      <c r="AB1479" s="565">
        <f t="shared" si="352"/>
        <v>0</v>
      </c>
      <c r="AC1479" s="565">
        <f t="shared" si="353"/>
        <v>0</v>
      </c>
      <c r="AD1479" s="572">
        <f t="shared" si="354"/>
        <v>0</v>
      </c>
      <c r="AE1479" s="560">
        <f t="shared" si="355"/>
        <v>0</v>
      </c>
      <c r="AF1479" s="561">
        <f t="shared" si="356"/>
        <v>0</v>
      </c>
      <c r="AG1479" s="562"/>
    </row>
    <row r="1480" spans="2:33" s="418" customFormat="1" ht="15" customHeight="1" x14ac:dyDescent="0.2">
      <c r="B1480" s="554"/>
      <c r="C1480" s="382"/>
      <c r="D1480" s="383"/>
      <c r="E1480" s="381"/>
      <c r="F1480" s="1040"/>
      <c r="G1480" s="1038"/>
      <c r="H1480" s="1041"/>
      <c r="I1480" s="381"/>
      <c r="J1480" s="568">
        <f t="shared" si="348"/>
        <v>0</v>
      </c>
      <c r="K1480" s="381"/>
      <c r="L1480" s="381"/>
      <c r="M1480" s="568">
        <f t="shared" si="357"/>
        <v>0</v>
      </c>
      <c r="N1480" s="570">
        <f>IFERROR(VLOOKUP($C1480,Listen!$J$3:$L$39,2,0),0)</f>
        <v>0</v>
      </c>
      <c r="O1480" s="570">
        <f>IFERROR(VLOOKUP($C1480,Listen!$J$3:$L$39,3,0),0)</f>
        <v>0</v>
      </c>
      <c r="P1480" s="453">
        <f t="shared" si="349"/>
        <v>0</v>
      </c>
      <c r="Q1480" s="453">
        <f t="shared" si="358"/>
        <v>0</v>
      </c>
      <c r="R1480" s="453">
        <f t="shared" si="358"/>
        <v>0</v>
      </c>
      <c r="S1480" s="453">
        <f t="shared" si="358"/>
        <v>0</v>
      </c>
      <c r="T1480" s="453">
        <f t="shared" si="358"/>
        <v>0</v>
      </c>
      <c r="U1480" s="453">
        <f t="shared" si="358"/>
        <v>0</v>
      </c>
      <c r="V1480" s="453">
        <f t="shared" si="358"/>
        <v>0</v>
      </c>
      <c r="W1480" s="384">
        <f t="shared" si="359"/>
        <v>0</v>
      </c>
      <c r="X1480" s="565">
        <f>IF(D1480='A. Allgemeine Informationen'!$C$17,$M1480-Y1480,HLOOKUP('A. Allgemeine Informationen'!$C$17-1,$Z$1:$AF$2005,ROW(D1480),FALSE)-$Y1480)</f>
        <v>0</v>
      </c>
      <c r="Y1480" s="384">
        <f>HLOOKUP('A. Allgemeine Informationen'!$C$17,$Z$1:$AF$2005,ROW(D1480),FALSE)</f>
        <v>0</v>
      </c>
      <c r="Z1480" s="565">
        <f t="shared" si="350"/>
        <v>0</v>
      </c>
      <c r="AA1480" s="565">
        <f t="shared" si="351"/>
        <v>0</v>
      </c>
      <c r="AB1480" s="565">
        <f t="shared" si="352"/>
        <v>0</v>
      </c>
      <c r="AC1480" s="565">
        <f t="shared" si="353"/>
        <v>0</v>
      </c>
      <c r="AD1480" s="572">
        <f t="shared" si="354"/>
        <v>0</v>
      </c>
      <c r="AE1480" s="560">
        <f t="shared" si="355"/>
        <v>0</v>
      </c>
      <c r="AF1480" s="561">
        <f t="shared" si="356"/>
        <v>0</v>
      </c>
      <c r="AG1480" s="562"/>
    </row>
    <row r="1481" spans="2:33" s="418" customFormat="1" ht="15" customHeight="1" x14ac:dyDescent="0.2">
      <c r="B1481" s="554"/>
      <c r="C1481" s="382"/>
      <c r="D1481" s="383"/>
      <c r="E1481" s="381"/>
      <c r="F1481" s="1040"/>
      <c r="G1481" s="1038"/>
      <c r="H1481" s="1041"/>
      <c r="I1481" s="381"/>
      <c r="J1481" s="568">
        <f t="shared" si="348"/>
        <v>0</v>
      </c>
      <c r="K1481" s="381"/>
      <c r="L1481" s="381"/>
      <c r="M1481" s="568">
        <f t="shared" si="357"/>
        <v>0</v>
      </c>
      <c r="N1481" s="570">
        <f>IFERROR(VLOOKUP($C1481,Listen!$J$3:$L$39,2,0),0)</f>
        <v>0</v>
      </c>
      <c r="O1481" s="570">
        <f>IFERROR(VLOOKUP($C1481,Listen!$J$3:$L$39,3,0),0)</f>
        <v>0</v>
      </c>
      <c r="P1481" s="453">
        <f t="shared" si="349"/>
        <v>0</v>
      </c>
      <c r="Q1481" s="453">
        <f t="shared" si="358"/>
        <v>0</v>
      </c>
      <c r="R1481" s="453">
        <f t="shared" si="358"/>
        <v>0</v>
      </c>
      <c r="S1481" s="453">
        <f t="shared" si="358"/>
        <v>0</v>
      </c>
      <c r="T1481" s="453">
        <f t="shared" si="358"/>
        <v>0</v>
      </c>
      <c r="U1481" s="453">
        <f t="shared" si="358"/>
        <v>0</v>
      </c>
      <c r="V1481" s="453">
        <f t="shared" si="358"/>
        <v>0</v>
      </c>
      <c r="W1481" s="384">
        <f t="shared" si="359"/>
        <v>0</v>
      </c>
      <c r="X1481" s="565">
        <f>IF(D1481='A. Allgemeine Informationen'!$C$17,$M1481-Y1481,HLOOKUP('A. Allgemeine Informationen'!$C$17-1,$Z$1:$AF$2005,ROW(D1481),FALSE)-$Y1481)</f>
        <v>0</v>
      </c>
      <c r="Y1481" s="384">
        <f>HLOOKUP('A. Allgemeine Informationen'!$C$17,$Z$1:$AF$2005,ROW(D1481),FALSE)</f>
        <v>0</v>
      </c>
      <c r="Z1481" s="565">
        <f t="shared" si="350"/>
        <v>0</v>
      </c>
      <c r="AA1481" s="565">
        <f t="shared" si="351"/>
        <v>0</v>
      </c>
      <c r="AB1481" s="565">
        <f t="shared" si="352"/>
        <v>0</v>
      </c>
      <c r="AC1481" s="565">
        <f t="shared" si="353"/>
        <v>0</v>
      </c>
      <c r="AD1481" s="572">
        <f t="shared" si="354"/>
        <v>0</v>
      </c>
      <c r="AE1481" s="560">
        <f t="shared" si="355"/>
        <v>0</v>
      </c>
      <c r="AF1481" s="561">
        <f t="shared" si="356"/>
        <v>0</v>
      </c>
      <c r="AG1481" s="562"/>
    </row>
    <row r="1482" spans="2:33" s="418" customFormat="1" ht="15" customHeight="1" x14ac:dyDescent="0.2">
      <c r="B1482" s="554"/>
      <c r="C1482" s="382"/>
      <c r="D1482" s="383"/>
      <c r="E1482" s="381"/>
      <c r="F1482" s="1040"/>
      <c r="G1482" s="1038"/>
      <c r="H1482" s="1041"/>
      <c r="I1482" s="381"/>
      <c r="J1482" s="568">
        <f t="shared" si="348"/>
        <v>0</v>
      </c>
      <c r="K1482" s="381"/>
      <c r="L1482" s="381"/>
      <c r="M1482" s="568">
        <f t="shared" si="357"/>
        <v>0</v>
      </c>
      <c r="N1482" s="570">
        <f>IFERROR(VLOOKUP($C1482,Listen!$J$3:$L$39,2,0),0)</f>
        <v>0</v>
      </c>
      <c r="O1482" s="570">
        <f>IFERROR(VLOOKUP($C1482,Listen!$J$3:$L$39,3,0),0)</f>
        <v>0</v>
      </c>
      <c r="P1482" s="453">
        <f t="shared" si="349"/>
        <v>0</v>
      </c>
      <c r="Q1482" s="453">
        <f t="shared" si="358"/>
        <v>0</v>
      </c>
      <c r="R1482" s="453">
        <f t="shared" si="358"/>
        <v>0</v>
      </c>
      <c r="S1482" s="453">
        <f t="shared" si="358"/>
        <v>0</v>
      </c>
      <c r="T1482" s="453">
        <f t="shared" si="358"/>
        <v>0</v>
      </c>
      <c r="U1482" s="453">
        <f t="shared" si="358"/>
        <v>0</v>
      </c>
      <c r="V1482" s="453">
        <f t="shared" si="358"/>
        <v>0</v>
      </c>
      <c r="W1482" s="384">
        <f t="shared" si="359"/>
        <v>0</v>
      </c>
      <c r="X1482" s="565">
        <f>IF(D1482='A. Allgemeine Informationen'!$C$17,$M1482-Y1482,HLOOKUP('A. Allgemeine Informationen'!$C$17-1,$Z$1:$AF$2005,ROW(D1482),FALSE)-$Y1482)</f>
        <v>0</v>
      </c>
      <c r="Y1482" s="384">
        <f>HLOOKUP('A. Allgemeine Informationen'!$C$17,$Z$1:$AF$2005,ROW(D1482),FALSE)</f>
        <v>0</v>
      </c>
      <c r="Z1482" s="565">
        <f t="shared" si="350"/>
        <v>0</v>
      </c>
      <c r="AA1482" s="565">
        <f t="shared" si="351"/>
        <v>0</v>
      </c>
      <c r="AB1482" s="565">
        <f t="shared" si="352"/>
        <v>0</v>
      </c>
      <c r="AC1482" s="565">
        <f t="shared" si="353"/>
        <v>0</v>
      </c>
      <c r="AD1482" s="572">
        <f t="shared" si="354"/>
        <v>0</v>
      </c>
      <c r="AE1482" s="560">
        <f t="shared" si="355"/>
        <v>0</v>
      </c>
      <c r="AF1482" s="561">
        <f t="shared" si="356"/>
        <v>0</v>
      </c>
      <c r="AG1482" s="562"/>
    </row>
    <row r="1483" spans="2:33" s="418" customFormat="1" ht="15" customHeight="1" x14ac:dyDescent="0.2">
      <c r="B1483" s="554"/>
      <c r="C1483" s="382"/>
      <c r="D1483" s="383"/>
      <c r="E1483" s="381"/>
      <c r="F1483" s="1040"/>
      <c r="G1483" s="1038"/>
      <c r="H1483" s="1041"/>
      <c r="I1483" s="381"/>
      <c r="J1483" s="568">
        <f t="shared" si="348"/>
        <v>0</v>
      </c>
      <c r="K1483" s="381"/>
      <c r="L1483" s="381"/>
      <c r="M1483" s="568">
        <f t="shared" si="357"/>
        <v>0</v>
      </c>
      <c r="N1483" s="570">
        <f>IFERROR(VLOOKUP($C1483,Listen!$J$3:$L$39,2,0),0)</f>
        <v>0</v>
      </c>
      <c r="O1483" s="570">
        <f>IFERROR(VLOOKUP($C1483,Listen!$J$3:$L$39,3,0),0)</f>
        <v>0</v>
      </c>
      <c r="P1483" s="453">
        <f t="shared" si="349"/>
        <v>0</v>
      </c>
      <c r="Q1483" s="453">
        <f t="shared" si="358"/>
        <v>0</v>
      </c>
      <c r="R1483" s="453">
        <f t="shared" si="358"/>
        <v>0</v>
      </c>
      <c r="S1483" s="453">
        <f t="shared" si="358"/>
        <v>0</v>
      </c>
      <c r="T1483" s="453">
        <f t="shared" si="358"/>
        <v>0</v>
      </c>
      <c r="U1483" s="453">
        <f t="shared" si="358"/>
        <v>0</v>
      </c>
      <c r="V1483" s="453">
        <f t="shared" si="358"/>
        <v>0</v>
      </c>
      <c r="W1483" s="384">
        <f t="shared" si="359"/>
        <v>0</v>
      </c>
      <c r="X1483" s="565">
        <f>IF(D1483='A. Allgemeine Informationen'!$C$17,$M1483-Y1483,HLOOKUP('A. Allgemeine Informationen'!$C$17-1,$Z$1:$AF$2005,ROW(D1483),FALSE)-$Y1483)</f>
        <v>0</v>
      </c>
      <c r="Y1483" s="384">
        <f>HLOOKUP('A. Allgemeine Informationen'!$C$17,$Z$1:$AF$2005,ROW(D1483),FALSE)</f>
        <v>0</v>
      </c>
      <c r="Z1483" s="565">
        <f t="shared" si="350"/>
        <v>0</v>
      </c>
      <c r="AA1483" s="565">
        <f t="shared" si="351"/>
        <v>0</v>
      </c>
      <c r="AB1483" s="565">
        <f t="shared" si="352"/>
        <v>0</v>
      </c>
      <c r="AC1483" s="565">
        <f t="shared" si="353"/>
        <v>0</v>
      </c>
      <c r="AD1483" s="572">
        <f t="shared" si="354"/>
        <v>0</v>
      </c>
      <c r="AE1483" s="560">
        <f t="shared" si="355"/>
        <v>0</v>
      </c>
      <c r="AF1483" s="561">
        <f t="shared" si="356"/>
        <v>0</v>
      </c>
      <c r="AG1483" s="562"/>
    </row>
    <row r="1484" spans="2:33" s="418" customFormat="1" ht="15" customHeight="1" x14ac:dyDescent="0.2">
      <c r="B1484" s="554"/>
      <c r="C1484" s="382"/>
      <c r="D1484" s="383"/>
      <c r="E1484" s="381"/>
      <c r="F1484" s="1040"/>
      <c r="G1484" s="1038"/>
      <c r="H1484" s="1041"/>
      <c r="I1484" s="381"/>
      <c r="J1484" s="568">
        <f t="shared" si="348"/>
        <v>0</v>
      </c>
      <c r="K1484" s="381"/>
      <c r="L1484" s="381"/>
      <c r="M1484" s="568">
        <f t="shared" si="357"/>
        <v>0</v>
      </c>
      <c r="N1484" s="570">
        <f>IFERROR(VLOOKUP($C1484,Listen!$J$3:$L$39,2,0),0)</f>
        <v>0</v>
      </c>
      <c r="O1484" s="570">
        <f>IFERROR(VLOOKUP($C1484,Listen!$J$3:$L$39,3,0),0)</f>
        <v>0</v>
      </c>
      <c r="P1484" s="453">
        <f t="shared" si="349"/>
        <v>0</v>
      </c>
      <c r="Q1484" s="453">
        <f t="shared" si="358"/>
        <v>0</v>
      </c>
      <c r="R1484" s="453">
        <f t="shared" si="358"/>
        <v>0</v>
      </c>
      <c r="S1484" s="453">
        <f t="shared" si="358"/>
        <v>0</v>
      </c>
      <c r="T1484" s="453">
        <f t="shared" si="358"/>
        <v>0</v>
      </c>
      <c r="U1484" s="453">
        <f t="shared" si="358"/>
        <v>0</v>
      </c>
      <c r="V1484" s="453">
        <f t="shared" si="358"/>
        <v>0</v>
      </c>
      <c r="W1484" s="384">
        <f t="shared" si="359"/>
        <v>0</v>
      </c>
      <c r="X1484" s="565">
        <f>IF(D1484='A. Allgemeine Informationen'!$C$17,$M1484-Y1484,HLOOKUP('A. Allgemeine Informationen'!$C$17-1,$Z$1:$AF$2005,ROW(D1484),FALSE)-$Y1484)</f>
        <v>0</v>
      </c>
      <c r="Y1484" s="384">
        <f>HLOOKUP('A. Allgemeine Informationen'!$C$17,$Z$1:$AF$2005,ROW(D1484),FALSE)</f>
        <v>0</v>
      </c>
      <c r="Z1484" s="565">
        <f t="shared" si="350"/>
        <v>0</v>
      </c>
      <c r="AA1484" s="565">
        <f t="shared" si="351"/>
        <v>0</v>
      </c>
      <c r="AB1484" s="565">
        <f t="shared" si="352"/>
        <v>0</v>
      </c>
      <c r="AC1484" s="565">
        <f t="shared" si="353"/>
        <v>0</v>
      </c>
      <c r="AD1484" s="572">
        <f t="shared" si="354"/>
        <v>0</v>
      </c>
      <c r="AE1484" s="560">
        <f t="shared" si="355"/>
        <v>0</v>
      </c>
      <c r="AF1484" s="561">
        <f t="shared" si="356"/>
        <v>0</v>
      </c>
      <c r="AG1484" s="562"/>
    </row>
    <row r="1485" spans="2:33" s="418" customFormat="1" ht="15" customHeight="1" x14ac:dyDescent="0.2">
      <c r="B1485" s="554"/>
      <c r="C1485" s="382"/>
      <c r="D1485" s="383"/>
      <c r="E1485" s="381"/>
      <c r="F1485" s="1040"/>
      <c r="G1485" s="1038"/>
      <c r="H1485" s="1041"/>
      <c r="I1485" s="381"/>
      <c r="J1485" s="568">
        <f t="shared" si="348"/>
        <v>0</v>
      </c>
      <c r="K1485" s="381"/>
      <c r="L1485" s="381"/>
      <c r="M1485" s="568">
        <f t="shared" si="357"/>
        <v>0</v>
      </c>
      <c r="N1485" s="570">
        <f>IFERROR(VLOOKUP($C1485,Listen!$J$3:$L$39,2,0),0)</f>
        <v>0</v>
      </c>
      <c r="O1485" s="570">
        <f>IFERROR(VLOOKUP($C1485,Listen!$J$3:$L$39,3,0),0)</f>
        <v>0</v>
      </c>
      <c r="P1485" s="453">
        <f t="shared" si="349"/>
        <v>0</v>
      </c>
      <c r="Q1485" s="453">
        <f t="shared" si="358"/>
        <v>0</v>
      </c>
      <c r="R1485" s="453">
        <f t="shared" si="358"/>
        <v>0</v>
      </c>
      <c r="S1485" s="453">
        <f t="shared" si="358"/>
        <v>0</v>
      </c>
      <c r="T1485" s="453">
        <f t="shared" si="358"/>
        <v>0</v>
      </c>
      <c r="U1485" s="453">
        <f t="shared" si="358"/>
        <v>0</v>
      </c>
      <c r="V1485" s="453">
        <f t="shared" si="358"/>
        <v>0</v>
      </c>
      <c r="W1485" s="384">
        <f t="shared" si="359"/>
        <v>0</v>
      </c>
      <c r="X1485" s="565">
        <f>IF(D1485='A. Allgemeine Informationen'!$C$17,$M1485-Y1485,HLOOKUP('A. Allgemeine Informationen'!$C$17-1,$Z$1:$AF$2005,ROW(D1485),FALSE)-$Y1485)</f>
        <v>0</v>
      </c>
      <c r="Y1485" s="384">
        <f>HLOOKUP('A. Allgemeine Informationen'!$C$17,$Z$1:$AF$2005,ROW(D1485),FALSE)</f>
        <v>0</v>
      </c>
      <c r="Z1485" s="565">
        <f t="shared" si="350"/>
        <v>0</v>
      </c>
      <c r="AA1485" s="565">
        <f t="shared" si="351"/>
        <v>0</v>
      </c>
      <c r="AB1485" s="565">
        <f t="shared" si="352"/>
        <v>0</v>
      </c>
      <c r="AC1485" s="565">
        <f t="shared" si="353"/>
        <v>0</v>
      </c>
      <c r="AD1485" s="572">
        <f t="shared" si="354"/>
        <v>0</v>
      </c>
      <c r="AE1485" s="560">
        <f t="shared" si="355"/>
        <v>0</v>
      </c>
      <c r="AF1485" s="561">
        <f t="shared" si="356"/>
        <v>0</v>
      </c>
      <c r="AG1485" s="562"/>
    </row>
    <row r="1486" spans="2:33" s="418" customFormat="1" ht="15" customHeight="1" x14ac:dyDescent="0.2">
      <c r="B1486" s="554"/>
      <c r="C1486" s="382"/>
      <c r="D1486" s="383"/>
      <c r="E1486" s="381"/>
      <c r="F1486" s="1040"/>
      <c r="G1486" s="1038"/>
      <c r="H1486" s="1041"/>
      <c r="I1486" s="381"/>
      <c r="J1486" s="568">
        <f t="shared" si="348"/>
        <v>0</v>
      </c>
      <c r="K1486" s="381"/>
      <c r="L1486" s="381"/>
      <c r="M1486" s="568">
        <f t="shared" si="357"/>
        <v>0</v>
      </c>
      <c r="N1486" s="570">
        <f>IFERROR(VLOOKUP($C1486,Listen!$J$3:$L$39,2,0),0)</f>
        <v>0</v>
      </c>
      <c r="O1486" s="570">
        <f>IFERROR(VLOOKUP($C1486,Listen!$J$3:$L$39,3,0),0)</f>
        <v>0</v>
      </c>
      <c r="P1486" s="453">
        <f t="shared" si="349"/>
        <v>0</v>
      </c>
      <c r="Q1486" s="453">
        <f t="shared" si="358"/>
        <v>0</v>
      </c>
      <c r="R1486" s="453">
        <f t="shared" si="358"/>
        <v>0</v>
      </c>
      <c r="S1486" s="453">
        <f t="shared" si="358"/>
        <v>0</v>
      </c>
      <c r="T1486" s="453">
        <f t="shared" si="358"/>
        <v>0</v>
      </c>
      <c r="U1486" s="453">
        <f t="shared" si="358"/>
        <v>0</v>
      </c>
      <c r="V1486" s="453">
        <f t="shared" si="358"/>
        <v>0</v>
      </c>
      <c r="W1486" s="384">
        <f t="shared" si="359"/>
        <v>0</v>
      </c>
      <c r="X1486" s="565">
        <f>IF(D1486='A. Allgemeine Informationen'!$C$17,$M1486-Y1486,HLOOKUP('A. Allgemeine Informationen'!$C$17-1,$Z$1:$AF$2005,ROW(D1486),FALSE)-$Y1486)</f>
        <v>0</v>
      </c>
      <c r="Y1486" s="384">
        <f>HLOOKUP('A. Allgemeine Informationen'!$C$17,$Z$1:$AF$2005,ROW(D1486),FALSE)</f>
        <v>0</v>
      </c>
      <c r="Z1486" s="565">
        <f t="shared" si="350"/>
        <v>0</v>
      </c>
      <c r="AA1486" s="565">
        <f t="shared" si="351"/>
        <v>0</v>
      </c>
      <c r="AB1486" s="565">
        <f t="shared" si="352"/>
        <v>0</v>
      </c>
      <c r="AC1486" s="565">
        <f t="shared" si="353"/>
        <v>0</v>
      </c>
      <c r="AD1486" s="572">
        <f t="shared" si="354"/>
        <v>0</v>
      </c>
      <c r="AE1486" s="560">
        <f t="shared" si="355"/>
        <v>0</v>
      </c>
      <c r="AF1486" s="561">
        <f t="shared" si="356"/>
        <v>0</v>
      </c>
      <c r="AG1486" s="562"/>
    </row>
    <row r="1487" spans="2:33" s="418" customFormat="1" ht="15" customHeight="1" x14ac:dyDescent="0.2">
      <c r="B1487" s="554"/>
      <c r="C1487" s="382"/>
      <c r="D1487" s="383"/>
      <c r="E1487" s="381"/>
      <c r="F1487" s="1040"/>
      <c r="G1487" s="1038"/>
      <c r="H1487" s="1041"/>
      <c r="I1487" s="381"/>
      <c r="J1487" s="568">
        <f t="shared" si="348"/>
        <v>0</v>
      </c>
      <c r="K1487" s="381"/>
      <c r="L1487" s="381"/>
      <c r="M1487" s="568">
        <f t="shared" si="357"/>
        <v>0</v>
      </c>
      <c r="N1487" s="570">
        <f>IFERROR(VLOOKUP($C1487,Listen!$J$3:$L$39,2,0),0)</f>
        <v>0</v>
      </c>
      <c r="O1487" s="570">
        <f>IFERROR(VLOOKUP($C1487,Listen!$J$3:$L$39,3,0),0)</f>
        <v>0</v>
      </c>
      <c r="P1487" s="453">
        <f t="shared" si="349"/>
        <v>0</v>
      </c>
      <c r="Q1487" s="453">
        <f t="shared" si="358"/>
        <v>0</v>
      </c>
      <c r="R1487" s="453">
        <f t="shared" si="358"/>
        <v>0</v>
      </c>
      <c r="S1487" s="453">
        <f t="shared" si="358"/>
        <v>0</v>
      </c>
      <c r="T1487" s="453">
        <f t="shared" si="358"/>
        <v>0</v>
      </c>
      <c r="U1487" s="453">
        <f t="shared" si="358"/>
        <v>0</v>
      </c>
      <c r="V1487" s="453">
        <f t="shared" si="358"/>
        <v>0</v>
      </c>
      <c r="W1487" s="384">
        <f t="shared" si="359"/>
        <v>0</v>
      </c>
      <c r="X1487" s="565">
        <f>IF(D1487='A. Allgemeine Informationen'!$C$17,$M1487-Y1487,HLOOKUP('A. Allgemeine Informationen'!$C$17-1,$Z$1:$AF$2005,ROW(D1487),FALSE)-$Y1487)</f>
        <v>0</v>
      </c>
      <c r="Y1487" s="384">
        <f>HLOOKUP('A. Allgemeine Informationen'!$C$17,$Z$1:$AF$2005,ROW(D1487),FALSE)</f>
        <v>0</v>
      </c>
      <c r="Z1487" s="565">
        <f t="shared" si="350"/>
        <v>0</v>
      </c>
      <c r="AA1487" s="565">
        <f t="shared" si="351"/>
        <v>0</v>
      </c>
      <c r="AB1487" s="565">
        <f t="shared" si="352"/>
        <v>0</v>
      </c>
      <c r="AC1487" s="565">
        <f t="shared" si="353"/>
        <v>0</v>
      </c>
      <c r="AD1487" s="572">
        <f t="shared" si="354"/>
        <v>0</v>
      </c>
      <c r="AE1487" s="560">
        <f t="shared" si="355"/>
        <v>0</v>
      </c>
      <c r="AF1487" s="561">
        <f t="shared" si="356"/>
        <v>0</v>
      </c>
      <c r="AG1487" s="562"/>
    </row>
    <row r="1488" spans="2:33" s="418" customFormat="1" ht="15" customHeight="1" x14ac:dyDescent="0.2">
      <c r="B1488" s="554"/>
      <c r="C1488" s="382"/>
      <c r="D1488" s="383"/>
      <c r="E1488" s="381"/>
      <c r="F1488" s="1040"/>
      <c r="G1488" s="1038"/>
      <c r="H1488" s="1041"/>
      <c r="I1488" s="381"/>
      <c r="J1488" s="568">
        <f t="shared" si="348"/>
        <v>0</v>
      </c>
      <c r="K1488" s="381"/>
      <c r="L1488" s="381"/>
      <c r="M1488" s="568">
        <f t="shared" si="357"/>
        <v>0</v>
      </c>
      <c r="N1488" s="570">
        <f>IFERROR(VLOOKUP($C1488,Listen!$J$3:$L$39,2,0),0)</f>
        <v>0</v>
      </c>
      <c r="O1488" s="570">
        <f>IFERROR(VLOOKUP($C1488,Listen!$J$3:$L$39,3,0),0)</f>
        <v>0</v>
      </c>
      <c r="P1488" s="453">
        <f t="shared" si="349"/>
        <v>0</v>
      </c>
      <c r="Q1488" s="453">
        <f t="shared" si="358"/>
        <v>0</v>
      </c>
      <c r="R1488" s="453">
        <f t="shared" si="358"/>
        <v>0</v>
      </c>
      <c r="S1488" s="453">
        <f t="shared" si="358"/>
        <v>0</v>
      </c>
      <c r="T1488" s="453">
        <f t="shared" si="358"/>
        <v>0</v>
      </c>
      <c r="U1488" s="453">
        <f t="shared" si="358"/>
        <v>0</v>
      </c>
      <c r="V1488" s="453">
        <f t="shared" si="358"/>
        <v>0</v>
      </c>
      <c r="W1488" s="384">
        <f t="shared" si="359"/>
        <v>0</v>
      </c>
      <c r="X1488" s="565">
        <f>IF(D1488='A. Allgemeine Informationen'!$C$17,$M1488-Y1488,HLOOKUP('A. Allgemeine Informationen'!$C$17-1,$Z$1:$AF$2005,ROW(D1488),FALSE)-$Y1488)</f>
        <v>0</v>
      </c>
      <c r="Y1488" s="384">
        <f>HLOOKUP('A. Allgemeine Informationen'!$C$17,$Z$1:$AF$2005,ROW(D1488),FALSE)</f>
        <v>0</v>
      </c>
      <c r="Z1488" s="565">
        <f t="shared" si="350"/>
        <v>0</v>
      </c>
      <c r="AA1488" s="565">
        <f t="shared" si="351"/>
        <v>0</v>
      </c>
      <c r="AB1488" s="565">
        <f t="shared" si="352"/>
        <v>0</v>
      </c>
      <c r="AC1488" s="565">
        <f t="shared" si="353"/>
        <v>0</v>
      </c>
      <c r="AD1488" s="572">
        <f t="shared" si="354"/>
        <v>0</v>
      </c>
      <c r="AE1488" s="560">
        <f t="shared" si="355"/>
        <v>0</v>
      </c>
      <c r="AF1488" s="561">
        <f t="shared" si="356"/>
        <v>0</v>
      </c>
      <c r="AG1488" s="562"/>
    </row>
    <row r="1489" spans="2:33" s="418" customFormat="1" ht="15" customHeight="1" x14ac:dyDescent="0.2">
      <c r="B1489" s="554"/>
      <c r="C1489" s="382"/>
      <c r="D1489" s="383"/>
      <c r="E1489" s="381"/>
      <c r="F1489" s="1040"/>
      <c r="G1489" s="1038"/>
      <c r="H1489" s="1041"/>
      <c r="I1489" s="381"/>
      <c r="J1489" s="568">
        <f t="shared" si="348"/>
        <v>0</v>
      </c>
      <c r="K1489" s="381"/>
      <c r="L1489" s="381"/>
      <c r="M1489" s="568">
        <f t="shared" si="357"/>
        <v>0</v>
      </c>
      <c r="N1489" s="570">
        <f>IFERROR(VLOOKUP($C1489,Listen!$J$3:$L$39,2,0),0)</f>
        <v>0</v>
      </c>
      <c r="O1489" s="570">
        <f>IFERROR(VLOOKUP($C1489,Listen!$J$3:$L$39,3,0),0)</f>
        <v>0</v>
      </c>
      <c r="P1489" s="453">
        <f t="shared" si="349"/>
        <v>0</v>
      </c>
      <c r="Q1489" s="453">
        <f t="shared" si="358"/>
        <v>0</v>
      </c>
      <c r="R1489" s="453">
        <f t="shared" si="358"/>
        <v>0</v>
      </c>
      <c r="S1489" s="453">
        <f t="shared" si="358"/>
        <v>0</v>
      </c>
      <c r="T1489" s="453">
        <f t="shared" si="358"/>
        <v>0</v>
      </c>
      <c r="U1489" s="453">
        <f t="shared" si="358"/>
        <v>0</v>
      </c>
      <c r="V1489" s="453">
        <f t="shared" si="358"/>
        <v>0</v>
      </c>
      <c r="W1489" s="384">
        <f t="shared" si="359"/>
        <v>0</v>
      </c>
      <c r="X1489" s="565">
        <f>IF(D1489='A. Allgemeine Informationen'!$C$17,$M1489-Y1489,HLOOKUP('A. Allgemeine Informationen'!$C$17-1,$Z$1:$AF$2005,ROW(D1489),FALSE)-$Y1489)</f>
        <v>0</v>
      </c>
      <c r="Y1489" s="384">
        <f>HLOOKUP('A. Allgemeine Informationen'!$C$17,$Z$1:$AF$2005,ROW(D1489),FALSE)</f>
        <v>0</v>
      </c>
      <c r="Z1489" s="565">
        <f t="shared" si="350"/>
        <v>0</v>
      </c>
      <c r="AA1489" s="565">
        <f t="shared" si="351"/>
        <v>0</v>
      </c>
      <c r="AB1489" s="565">
        <f t="shared" si="352"/>
        <v>0</v>
      </c>
      <c r="AC1489" s="565">
        <f t="shared" si="353"/>
        <v>0</v>
      </c>
      <c r="AD1489" s="572">
        <f t="shared" si="354"/>
        <v>0</v>
      </c>
      <c r="AE1489" s="560">
        <f t="shared" si="355"/>
        <v>0</v>
      </c>
      <c r="AF1489" s="561">
        <f t="shared" si="356"/>
        <v>0</v>
      </c>
      <c r="AG1489" s="562"/>
    </row>
    <row r="1490" spans="2:33" s="418" customFormat="1" ht="15" customHeight="1" x14ac:dyDescent="0.2">
      <c r="B1490" s="554"/>
      <c r="C1490" s="382"/>
      <c r="D1490" s="383"/>
      <c r="E1490" s="381"/>
      <c r="F1490" s="1040"/>
      <c r="G1490" s="1038"/>
      <c r="H1490" s="1041"/>
      <c r="I1490" s="381"/>
      <c r="J1490" s="568">
        <f t="shared" si="348"/>
        <v>0</v>
      </c>
      <c r="K1490" s="381"/>
      <c r="L1490" s="381"/>
      <c r="M1490" s="568">
        <f t="shared" si="357"/>
        <v>0</v>
      </c>
      <c r="N1490" s="570">
        <f>IFERROR(VLOOKUP($C1490,Listen!$J$3:$L$39,2,0),0)</f>
        <v>0</v>
      </c>
      <c r="O1490" s="570">
        <f>IFERROR(VLOOKUP($C1490,Listen!$J$3:$L$39,3,0),0)</f>
        <v>0</v>
      </c>
      <c r="P1490" s="453">
        <f t="shared" si="349"/>
        <v>0</v>
      </c>
      <c r="Q1490" s="453">
        <f t="shared" si="358"/>
        <v>0</v>
      </c>
      <c r="R1490" s="453">
        <f t="shared" si="358"/>
        <v>0</v>
      </c>
      <c r="S1490" s="453">
        <f t="shared" si="358"/>
        <v>0</v>
      </c>
      <c r="T1490" s="453">
        <f t="shared" si="358"/>
        <v>0</v>
      </c>
      <c r="U1490" s="453">
        <f t="shared" si="358"/>
        <v>0</v>
      </c>
      <c r="V1490" s="453">
        <f t="shared" si="358"/>
        <v>0</v>
      </c>
      <c r="W1490" s="384">
        <f t="shared" si="359"/>
        <v>0</v>
      </c>
      <c r="X1490" s="565">
        <f>IF(D1490='A. Allgemeine Informationen'!$C$17,$M1490-Y1490,HLOOKUP('A. Allgemeine Informationen'!$C$17-1,$Z$1:$AF$2005,ROW(D1490),FALSE)-$Y1490)</f>
        <v>0</v>
      </c>
      <c r="Y1490" s="384">
        <f>HLOOKUP('A. Allgemeine Informationen'!$C$17,$Z$1:$AF$2005,ROW(D1490),FALSE)</f>
        <v>0</v>
      </c>
      <c r="Z1490" s="565">
        <f t="shared" si="350"/>
        <v>0</v>
      </c>
      <c r="AA1490" s="565">
        <f t="shared" si="351"/>
        <v>0</v>
      </c>
      <c r="AB1490" s="565">
        <f t="shared" si="352"/>
        <v>0</v>
      </c>
      <c r="AC1490" s="565">
        <f t="shared" si="353"/>
        <v>0</v>
      </c>
      <c r="AD1490" s="572">
        <f t="shared" si="354"/>
        <v>0</v>
      </c>
      <c r="AE1490" s="560">
        <f t="shared" si="355"/>
        <v>0</v>
      </c>
      <c r="AF1490" s="561">
        <f t="shared" si="356"/>
        <v>0</v>
      </c>
      <c r="AG1490" s="562"/>
    </row>
    <row r="1491" spans="2:33" s="418" customFormat="1" ht="15" customHeight="1" x14ac:dyDescent="0.2">
      <c r="B1491" s="554"/>
      <c r="C1491" s="382"/>
      <c r="D1491" s="383"/>
      <c r="E1491" s="381"/>
      <c r="F1491" s="1040"/>
      <c r="G1491" s="1038"/>
      <c r="H1491" s="1041"/>
      <c r="I1491" s="381"/>
      <c r="J1491" s="568">
        <f t="shared" si="348"/>
        <v>0</v>
      </c>
      <c r="K1491" s="381"/>
      <c r="L1491" s="381"/>
      <c r="M1491" s="568">
        <f t="shared" si="357"/>
        <v>0</v>
      </c>
      <c r="N1491" s="570">
        <f>IFERROR(VLOOKUP($C1491,Listen!$J$3:$L$39,2,0),0)</f>
        <v>0</v>
      </c>
      <c r="O1491" s="570">
        <f>IFERROR(VLOOKUP($C1491,Listen!$J$3:$L$39,3,0),0)</f>
        <v>0</v>
      </c>
      <c r="P1491" s="453">
        <f t="shared" si="349"/>
        <v>0</v>
      </c>
      <c r="Q1491" s="453">
        <f t="shared" si="358"/>
        <v>0</v>
      </c>
      <c r="R1491" s="453">
        <f t="shared" si="358"/>
        <v>0</v>
      </c>
      <c r="S1491" s="453">
        <f t="shared" si="358"/>
        <v>0</v>
      </c>
      <c r="T1491" s="453">
        <f t="shared" si="358"/>
        <v>0</v>
      </c>
      <c r="U1491" s="453">
        <f t="shared" si="358"/>
        <v>0</v>
      </c>
      <c r="V1491" s="453">
        <f t="shared" si="358"/>
        <v>0</v>
      </c>
      <c r="W1491" s="384">
        <f t="shared" si="359"/>
        <v>0</v>
      </c>
      <c r="X1491" s="565">
        <f>IF(D1491='A. Allgemeine Informationen'!$C$17,$M1491-Y1491,HLOOKUP('A. Allgemeine Informationen'!$C$17-1,$Z$1:$AF$2005,ROW(D1491),FALSE)-$Y1491)</f>
        <v>0</v>
      </c>
      <c r="Y1491" s="384">
        <f>HLOOKUP('A. Allgemeine Informationen'!$C$17,$Z$1:$AF$2005,ROW(D1491),FALSE)</f>
        <v>0</v>
      </c>
      <c r="Z1491" s="565">
        <f t="shared" si="350"/>
        <v>0</v>
      </c>
      <c r="AA1491" s="565">
        <f t="shared" si="351"/>
        <v>0</v>
      </c>
      <c r="AB1491" s="565">
        <f t="shared" si="352"/>
        <v>0</v>
      </c>
      <c r="AC1491" s="565">
        <f t="shared" si="353"/>
        <v>0</v>
      </c>
      <c r="AD1491" s="572">
        <f t="shared" si="354"/>
        <v>0</v>
      </c>
      <c r="AE1491" s="560">
        <f t="shared" si="355"/>
        <v>0</v>
      </c>
      <c r="AF1491" s="561">
        <f t="shared" si="356"/>
        <v>0</v>
      </c>
      <c r="AG1491" s="562"/>
    </row>
    <row r="1492" spans="2:33" s="418" customFormat="1" ht="15" customHeight="1" x14ac:dyDescent="0.2">
      <c r="B1492" s="554"/>
      <c r="C1492" s="382"/>
      <c r="D1492" s="383"/>
      <c r="E1492" s="381"/>
      <c r="F1492" s="1040"/>
      <c r="G1492" s="1038"/>
      <c r="H1492" s="1041"/>
      <c r="I1492" s="381"/>
      <c r="J1492" s="568">
        <f t="shared" si="348"/>
        <v>0</v>
      </c>
      <c r="K1492" s="381"/>
      <c r="L1492" s="381"/>
      <c r="M1492" s="568">
        <f t="shared" si="357"/>
        <v>0</v>
      </c>
      <c r="N1492" s="570">
        <f>IFERROR(VLOOKUP($C1492,Listen!$J$3:$L$39,2,0),0)</f>
        <v>0</v>
      </c>
      <c r="O1492" s="570">
        <f>IFERROR(VLOOKUP($C1492,Listen!$J$3:$L$39,3,0),0)</f>
        <v>0</v>
      </c>
      <c r="P1492" s="453">
        <f t="shared" si="349"/>
        <v>0</v>
      </c>
      <c r="Q1492" s="453">
        <f t="shared" si="358"/>
        <v>0</v>
      </c>
      <c r="R1492" s="453">
        <f t="shared" si="358"/>
        <v>0</v>
      </c>
      <c r="S1492" s="453">
        <f t="shared" si="358"/>
        <v>0</v>
      </c>
      <c r="T1492" s="453">
        <f t="shared" si="358"/>
        <v>0</v>
      </c>
      <c r="U1492" s="453">
        <f t="shared" si="358"/>
        <v>0</v>
      </c>
      <c r="V1492" s="453">
        <f t="shared" si="358"/>
        <v>0</v>
      </c>
      <c r="W1492" s="384">
        <f t="shared" si="359"/>
        <v>0</v>
      </c>
      <c r="X1492" s="565">
        <f>IF(D1492='A. Allgemeine Informationen'!$C$17,$M1492-Y1492,HLOOKUP('A. Allgemeine Informationen'!$C$17-1,$Z$1:$AF$2005,ROW(D1492),FALSE)-$Y1492)</f>
        <v>0</v>
      </c>
      <c r="Y1492" s="384">
        <f>HLOOKUP('A. Allgemeine Informationen'!$C$17,$Z$1:$AF$2005,ROW(D1492),FALSE)</f>
        <v>0</v>
      </c>
      <c r="Z1492" s="565">
        <f t="shared" si="350"/>
        <v>0</v>
      </c>
      <c r="AA1492" s="565">
        <f t="shared" si="351"/>
        <v>0</v>
      </c>
      <c r="AB1492" s="565">
        <f t="shared" si="352"/>
        <v>0</v>
      </c>
      <c r="AC1492" s="565">
        <f t="shared" si="353"/>
        <v>0</v>
      </c>
      <c r="AD1492" s="572">
        <f t="shared" si="354"/>
        <v>0</v>
      </c>
      <c r="AE1492" s="560">
        <f t="shared" si="355"/>
        <v>0</v>
      </c>
      <c r="AF1492" s="561">
        <f t="shared" si="356"/>
        <v>0</v>
      </c>
      <c r="AG1492" s="562"/>
    </row>
    <row r="1493" spans="2:33" s="418" customFormat="1" ht="15" customHeight="1" x14ac:dyDescent="0.2">
      <c r="B1493" s="554"/>
      <c r="C1493" s="382"/>
      <c r="D1493" s="383"/>
      <c r="E1493" s="381"/>
      <c r="F1493" s="1040"/>
      <c r="G1493" s="1038"/>
      <c r="H1493" s="1041"/>
      <c r="I1493" s="381"/>
      <c r="J1493" s="568">
        <f t="shared" si="348"/>
        <v>0</v>
      </c>
      <c r="K1493" s="381"/>
      <c r="L1493" s="381"/>
      <c r="M1493" s="568">
        <f t="shared" si="357"/>
        <v>0</v>
      </c>
      <c r="N1493" s="570">
        <f>IFERROR(VLOOKUP($C1493,Listen!$J$3:$L$39,2,0),0)</f>
        <v>0</v>
      </c>
      <c r="O1493" s="570">
        <f>IFERROR(VLOOKUP($C1493,Listen!$J$3:$L$39,3,0),0)</f>
        <v>0</v>
      </c>
      <c r="P1493" s="453">
        <f t="shared" si="349"/>
        <v>0</v>
      </c>
      <c r="Q1493" s="453">
        <f t="shared" si="358"/>
        <v>0</v>
      </c>
      <c r="R1493" s="453">
        <f t="shared" si="358"/>
        <v>0</v>
      </c>
      <c r="S1493" s="453">
        <f t="shared" si="358"/>
        <v>0</v>
      </c>
      <c r="T1493" s="453">
        <f t="shared" si="358"/>
        <v>0</v>
      </c>
      <c r="U1493" s="453">
        <f t="shared" si="358"/>
        <v>0</v>
      </c>
      <c r="V1493" s="453">
        <f t="shared" si="358"/>
        <v>0</v>
      </c>
      <c r="W1493" s="384">
        <f t="shared" si="359"/>
        <v>0</v>
      </c>
      <c r="X1493" s="565">
        <f>IF(D1493='A. Allgemeine Informationen'!$C$17,$M1493-Y1493,HLOOKUP('A. Allgemeine Informationen'!$C$17-1,$Z$1:$AF$2005,ROW(D1493),FALSE)-$Y1493)</f>
        <v>0</v>
      </c>
      <c r="Y1493" s="384">
        <f>HLOOKUP('A. Allgemeine Informationen'!$C$17,$Z$1:$AF$2005,ROW(D1493),FALSE)</f>
        <v>0</v>
      </c>
      <c r="Z1493" s="565">
        <f t="shared" si="350"/>
        <v>0</v>
      </c>
      <c r="AA1493" s="565">
        <f t="shared" si="351"/>
        <v>0</v>
      </c>
      <c r="AB1493" s="565">
        <f t="shared" si="352"/>
        <v>0</v>
      </c>
      <c r="AC1493" s="565">
        <f t="shared" si="353"/>
        <v>0</v>
      </c>
      <c r="AD1493" s="572">
        <f t="shared" si="354"/>
        <v>0</v>
      </c>
      <c r="AE1493" s="560">
        <f t="shared" si="355"/>
        <v>0</v>
      </c>
      <c r="AF1493" s="561">
        <f t="shared" si="356"/>
        <v>0</v>
      </c>
      <c r="AG1493" s="562"/>
    </row>
    <row r="1494" spans="2:33" s="418" customFormat="1" ht="15" customHeight="1" x14ac:dyDescent="0.2">
      <c r="B1494" s="554"/>
      <c r="C1494" s="382"/>
      <c r="D1494" s="383"/>
      <c r="E1494" s="381"/>
      <c r="F1494" s="1040"/>
      <c r="G1494" s="1038"/>
      <c r="H1494" s="1041"/>
      <c r="I1494" s="381"/>
      <c r="J1494" s="568">
        <f t="shared" si="348"/>
        <v>0</v>
      </c>
      <c r="K1494" s="381"/>
      <c r="L1494" s="381"/>
      <c r="M1494" s="568">
        <f t="shared" si="357"/>
        <v>0</v>
      </c>
      <c r="N1494" s="570">
        <f>IFERROR(VLOOKUP($C1494,Listen!$J$3:$L$39,2,0),0)</f>
        <v>0</v>
      </c>
      <c r="O1494" s="570">
        <f>IFERROR(VLOOKUP($C1494,Listen!$J$3:$L$39,3,0),0)</f>
        <v>0</v>
      </c>
      <c r="P1494" s="453">
        <f t="shared" si="349"/>
        <v>0</v>
      </c>
      <c r="Q1494" s="453">
        <f t="shared" si="358"/>
        <v>0</v>
      </c>
      <c r="R1494" s="453">
        <f t="shared" si="358"/>
        <v>0</v>
      </c>
      <c r="S1494" s="453">
        <f t="shared" si="358"/>
        <v>0</v>
      </c>
      <c r="T1494" s="453">
        <f t="shared" si="358"/>
        <v>0</v>
      </c>
      <c r="U1494" s="453">
        <f t="shared" si="358"/>
        <v>0</v>
      </c>
      <c r="V1494" s="453">
        <f t="shared" si="358"/>
        <v>0</v>
      </c>
      <c r="W1494" s="384">
        <f t="shared" si="359"/>
        <v>0</v>
      </c>
      <c r="X1494" s="565">
        <f>IF(D1494='A. Allgemeine Informationen'!$C$17,$M1494-Y1494,HLOOKUP('A. Allgemeine Informationen'!$C$17-1,$Z$1:$AF$2005,ROW(D1494),FALSE)-$Y1494)</f>
        <v>0</v>
      </c>
      <c r="Y1494" s="384">
        <f>HLOOKUP('A. Allgemeine Informationen'!$C$17,$Z$1:$AF$2005,ROW(D1494),FALSE)</f>
        <v>0</v>
      </c>
      <c r="Z1494" s="565">
        <f t="shared" si="350"/>
        <v>0</v>
      </c>
      <c r="AA1494" s="565">
        <f t="shared" si="351"/>
        <v>0</v>
      </c>
      <c r="AB1494" s="565">
        <f t="shared" si="352"/>
        <v>0</v>
      </c>
      <c r="AC1494" s="565">
        <f t="shared" si="353"/>
        <v>0</v>
      </c>
      <c r="AD1494" s="572">
        <f t="shared" si="354"/>
        <v>0</v>
      </c>
      <c r="AE1494" s="560">
        <f t="shared" si="355"/>
        <v>0</v>
      </c>
      <c r="AF1494" s="561">
        <f t="shared" si="356"/>
        <v>0</v>
      </c>
      <c r="AG1494" s="562"/>
    </row>
    <row r="1495" spans="2:33" s="418" customFormat="1" ht="15" customHeight="1" x14ac:dyDescent="0.2">
      <c r="B1495" s="554"/>
      <c r="C1495" s="382"/>
      <c r="D1495" s="383"/>
      <c r="E1495" s="381"/>
      <c r="F1495" s="1040"/>
      <c r="G1495" s="1038"/>
      <c r="H1495" s="1041"/>
      <c r="I1495" s="381"/>
      <c r="J1495" s="568">
        <f t="shared" si="348"/>
        <v>0</v>
      </c>
      <c r="K1495" s="381"/>
      <c r="L1495" s="381"/>
      <c r="M1495" s="568">
        <f t="shared" si="357"/>
        <v>0</v>
      </c>
      <c r="N1495" s="570">
        <f>IFERROR(VLOOKUP($C1495,Listen!$J$3:$L$39,2,0),0)</f>
        <v>0</v>
      </c>
      <c r="O1495" s="570">
        <f>IFERROR(VLOOKUP($C1495,Listen!$J$3:$L$39,3,0),0)</f>
        <v>0</v>
      </c>
      <c r="P1495" s="453">
        <f t="shared" si="349"/>
        <v>0</v>
      </c>
      <c r="Q1495" s="453">
        <f t="shared" ref="Q1495:V1510" si="360">P1495</f>
        <v>0</v>
      </c>
      <c r="R1495" s="453">
        <f t="shared" si="360"/>
        <v>0</v>
      </c>
      <c r="S1495" s="453">
        <f t="shared" si="360"/>
        <v>0</v>
      </c>
      <c r="T1495" s="453">
        <f t="shared" si="360"/>
        <v>0</v>
      </c>
      <c r="U1495" s="453">
        <f t="shared" si="360"/>
        <v>0</v>
      </c>
      <c r="V1495" s="453">
        <f t="shared" si="360"/>
        <v>0</v>
      </c>
      <c r="W1495" s="384">
        <f t="shared" si="359"/>
        <v>0</v>
      </c>
      <c r="X1495" s="565">
        <f>IF(D1495='A. Allgemeine Informationen'!$C$17,$M1495-Y1495,HLOOKUP('A. Allgemeine Informationen'!$C$17-1,$Z$1:$AF$2005,ROW(D1495),FALSE)-$Y1495)</f>
        <v>0</v>
      </c>
      <c r="Y1495" s="384">
        <f>HLOOKUP('A. Allgemeine Informationen'!$C$17,$Z$1:$AF$2005,ROW(D1495),FALSE)</f>
        <v>0</v>
      </c>
      <c r="Z1495" s="565">
        <f t="shared" si="350"/>
        <v>0</v>
      </c>
      <c r="AA1495" s="565">
        <f t="shared" si="351"/>
        <v>0</v>
      </c>
      <c r="AB1495" s="565">
        <f t="shared" si="352"/>
        <v>0</v>
      </c>
      <c r="AC1495" s="565">
        <f t="shared" si="353"/>
        <v>0</v>
      </c>
      <c r="AD1495" s="572">
        <f t="shared" si="354"/>
        <v>0</v>
      </c>
      <c r="AE1495" s="560">
        <f t="shared" si="355"/>
        <v>0</v>
      </c>
      <c r="AF1495" s="561">
        <f t="shared" si="356"/>
        <v>0</v>
      </c>
      <c r="AG1495" s="562"/>
    </row>
    <row r="1496" spans="2:33" s="418" customFormat="1" ht="15" customHeight="1" x14ac:dyDescent="0.2">
      <c r="B1496" s="554"/>
      <c r="C1496" s="382"/>
      <c r="D1496" s="383"/>
      <c r="E1496" s="381"/>
      <c r="F1496" s="1040"/>
      <c r="G1496" s="1038"/>
      <c r="H1496" s="1041"/>
      <c r="I1496" s="381"/>
      <c r="J1496" s="568">
        <f t="shared" si="348"/>
        <v>0</v>
      </c>
      <c r="K1496" s="381"/>
      <c r="L1496" s="381"/>
      <c r="M1496" s="568">
        <f t="shared" si="357"/>
        <v>0</v>
      </c>
      <c r="N1496" s="570">
        <f>IFERROR(VLOOKUP($C1496,Listen!$J$3:$L$39,2,0),0)</f>
        <v>0</v>
      </c>
      <c r="O1496" s="570">
        <f>IFERROR(VLOOKUP($C1496,Listen!$J$3:$L$39,3,0),0)</f>
        <v>0</v>
      </c>
      <c r="P1496" s="453">
        <f t="shared" si="349"/>
        <v>0</v>
      </c>
      <c r="Q1496" s="453">
        <f t="shared" si="360"/>
        <v>0</v>
      </c>
      <c r="R1496" s="453">
        <f t="shared" si="360"/>
        <v>0</v>
      </c>
      <c r="S1496" s="453">
        <f t="shared" si="360"/>
        <v>0</v>
      </c>
      <c r="T1496" s="453">
        <f t="shared" si="360"/>
        <v>0</v>
      </c>
      <c r="U1496" s="453">
        <f t="shared" si="360"/>
        <v>0</v>
      </c>
      <c r="V1496" s="453">
        <f t="shared" si="360"/>
        <v>0</v>
      </c>
      <c r="W1496" s="384">
        <f t="shared" si="359"/>
        <v>0</v>
      </c>
      <c r="X1496" s="565">
        <f>IF(D1496='A. Allgemeine Informationen'!$C$17,$M1496-Y1496,HLOOKUP('A. Allgemeine Informationen'!$C$17-1,$Z$1:$AF$2005,ROW(D1496),FALSE)-$Y1496)</f>
        <v>0</v>
      </c>
      <c r="Y1496" s="384">
        <f>HLOOKUP('A. Allgemeine Informationen'!$C$17,$Z$1:$AF$2005,ROW(D1496),FALSE)</f>
        <v>0</v>
      </c>
      <c r="Z1496" s="565">
        <f t="shared" si="350"/>
        <v>0</v>
      </c>
      <c r="AA1496" s="565">
        <f t="shared" si="351"/>
        <v>0</v>
      </c>
      <c r="AB1496" s="565">
        <f t="shared" si="352"/>
        <v>0</v>
      </c>
      <c r="AC1496" s="565">
        <f t="shared" si="353"/>
        <v>0</v>
      </c>
      <c r="AD1496" s="572">
        <f t="shared" si="354"/>
        <v>0</v>
      </c>
      <c r="AE1496" s="560">
        <f t="shared" si="355"/>
        <v>0</v>
      </c>
      <c r="AF1496" s="561">
        <f t="shared" si="356"/>
        <v>0</v>
      </c>
      <c r="AG1496" s="562"/>
    </row>
    <row r="1497" spans="2:33" s="418" customFormat="1" ht="15" customHeight="1" x14ac:dyDescent="0.2">
      <c r="B1497" s="554"/>
      <c r="C1497" s="382"/>
      <c r="D1497" s="383"/>
      <c r="E1497" s="381"/>
      <c r="F1497" s="1040"/>
      <c r="G1497" s="1038"/>
      <c r="H1497" s="1041"/>
      <c r="I1497" s="381"/>
      <c r="J1497" s="568">
        <f t="shared" si="348"/>
        <v>0</v>
      </c>
      <c r="K1497" s="381"/>
      <c r="L1497" s="381"/>
      <c r="M1497" s="568">
        <f t="shared" si="357"/>
        <v>0</v>
      </c>
      <c r="N1497" s="570">
        <f>IFERROR(VLOOKUP($C1497,Listen!$J$3:$L$39,2,0),0)</f>
        <v>0</v>
      </c>
      <c r="O1497" s="570">
        <f>IFERROR(VLOOKUP($C1497,Listen!$J$3:$L$39,3,0),0)</f>
        <v>0</v>
      </c>
      <c r="P1497" s="453">
        <f t="shared" si="349"/>
        <v>0</v>
      </c>
      <c r="Q1497" s="453">
        <f t="shared" si="360"/>
        <v>0</v>
      </c>
      <c r="R1497" s="453">
        <f t="shared" si="360"/>
        <v>0</v>
      </c>
      <c r="S1497" s="453">
        <f t="shared" si="360"/>
        <v>0</v>
      </c>
      <c r="T1497" s="453">
        <f t="shared" si="360"/>
        <v>0</v>
      </c>
      <c r="U1497" s="453">
        <f t="shared" si="360"/>
        <v>0</v>
      </c>
      <c r="V1497" s="453">
        <f t="shared" si="360"/>
        <v>0</v>
      </c>
      <c r="W1497" s="384">
        <f t="shared" si="359"/>
        <v>0</v>
      </c>
      <c r="X1497" s="565">
        <f>IF(D1497='A. Allgemeine Informationen'!$C$17,$M1497-Y1497,HLOOKUP('A. Allgemeine Informationen'!$C$17-1,$Z$1:$AF$2005,ROW(D1497),FALSE)-$Y1497)</f>
        <v>0</v>
      </c>
      <c r="Y1497" s="384">
        <f>HLOOKUP('A. Allgemeine Informationen'!$C$17,$Z$1:$AF$2005,ROW(D1497),FALSE)</f>
        <v>0</v>
      </c>
      <c r="Z1497" s="565">
        <f t="shared" si="350"/>
        <v>0</v>
      </c>
      <c r="AA1497" s="565">
        <f t="shared" si="351"/>
        <v>0</v>
      </c>
      <c r="AB1497" s="565">
        <f t="shared" si="352"/>
        <v>0</v>
      </c>
      <c r="AC1497" s="565">
        <f t="shared" si="353"/>
        <v>0</v>
      </c>
      <c r="AD1497" s="572">
        <f t="shared" si="354"/>
        <v>0</v>
      </c>
      <c r="AE1497" s="560">
        <f t="shared" si="355"/>
        <v>0</v>
      </c>
      <c r="AF1497" s="561">
        <f t="shared" si="356"/>
        <v>0</v>
      </c>
      <c r="AG1497" s="562"/>
    </row>
    <row r="1498" spans="2:33" s="418" customFormat="1" ht="15" customHeight="1" x14ac:dyDescent="0.2">
      <c r="B1498" s="554"/>
      <c r="C1498" s="382"/>
      <c r="D1498" s="383"/>
      <c r="E1498" s="381"/>
      <c r="F1498" s="1040"/>
      <c r="G1498" s="1038"/>
      <c r="H1498" s="1041"/>
      <c r="I1498" s="381"/>
      <c r="J1498" s="568">
        <f t="shared" si="348"/>
        <v>0</v>
      </c>
      <c r="K1498" s="381"/>
      <c r="L1498" s="381"/>
      <c r="M1498" s="568">
        <f t="shared" si="357"/>
        <v>0</v>
      </c>
      <c r="N1498" s="570">
        <f>IFERROR(VLOOKUP($C1498,Listen!$J$3:$L$39,2,0),0)</f>
        <v>0</v>
      </c>
      <c r="O1498" s="570">
        <f>IFERROR(VLOOKUP($C1498,Listen!$J$3:$L$39,3,0),0)</f>
        <v>0</v>
      </c>
      <c r="P1498" s="453">
        <f t="shared" si="349"/>
        <v>0</v>
      </c>
      <c r="Q1498" s="453">
        <f t="shared" si="360"/>
        <v>0</v>
      </c>
      <c r="R1498" s="453">
        <f t="shared" si="360"/>
        <v>0</v>
      </c>
      <c r="S1498" s="453">
        <f t="shared" si="360"/>
        <v>0</v>
      </c>
      <c r="T1498" s="453">
        <f t="shared" si="360"/>
        <v>0</v>
      </c>
      <c r="U1498" s="453">
        <f t="shared" si="360"/>
        <v>0</v>
      </c>
      <c r="V1498" s="453">
        <f t="shared" si="360"/>
        <v>0</v>
      </c>
      <c r="W1498" s="384">
        <f t="shared" si="359"/>
        <v>0</v>
      </c>
      <c r="X1498" s="565">
        <f>IF(D1498='A. Allgemeine Informationen'!$C$17,$M1498-Y1498,HLOOKUP('A. Allgemeine Informationen'!$C$17-1,$Z$1:$AF$2005,ROW(D1498),FALSE)-$Y1498)</f>
        <v>0</v>
      </c>
      <c r="Y1498" s="384">
        <f>HLOOKUP('A. Allgemeine Informationen'!$C$17,$Z$1:$AF$2005,ROW(D1498),FALSE)</f>
        <v>0</v>
      </c>
      <c r="Z1498" s="565">
        <f t="shared" si="350"/>
        <v>0</v>
      </c>
      <c r="AA1498" s="565">
        <f t="shared" si="351"/>
        <v>0</v>
      </c>
      <c r="AB1498" s="565">
        <f t="shared" si="352"/>
        <v>0</v>
      </c>
      <c r="AC1498" s="565">
        <f t="shared" si="353"/>
        <v>0</v>
      </c>
      <c r="AD1498" s="572">
        <f t="shared" si="354"/>
        <v>0</v>
      </c>
      <c r="AE1498" s="560">
        <f t="shared" si="355"/>
        <v>0</v>
      </c>
      <c r="AF1498" s="561">
        <f t="shared" si="356"/>
        <v>0</v>
      </c>
      <c r="AG1498" s="562"/>
    </row>
    <row r="1499" spans="2:33" s="418" customFormat="1" ht="15" customHeight="1" x14ac:dyDescent="0.2">
      <c r="B1499" s="554"/>
      <c r="C1499" s="382"/>
      <c r="D1499" s="383"/>
      <c r="E1499" s="381"/>
      <c r="F1499" s="1040"/>
      <c r="G1499" s="1038"/>
      <c r="H1499" s="1041"/>
      <c r="I1499" s="381"/>
      <c r="J1499" s="568">
        <f t="shared" si="348"/>
        <v>0</v>
      </c>
      <c r="K1499" s="381"/>
      <c r="L1499" s="381"/>
      <c r="M1499" s="568">
        <f t="shared" si="357"/>
        <v>0</v>
      </c>
      <c r="N1499" s="570">
        <f>IFERROR(VLOOKUP($C1499,Listen!$J$3:$L$39,2,0),0)</f>
        <v>0</v>
      </c>
      <c r="O1499" s="570">
        <f>IFERROR(VLOOKUP($C1499,Listen!$J$3:$L$39,3,0),0)</f>
        <v>0</v>
      </c>
      <c r="P1499" s="453">
        <f t="shared" si="349"/>
        <v>0</v>
      </c>
      <c r="Q1499" s="453">
        <f t="shared" si="360"/>
        <v>0</v>
      </c>
      <c r="R1499" s="453">
        <f t="shared" si="360"/>
        <v>0</v>
      </c>
      <c r="S1499" s="453">
        <f t="shared" si="360"/>
        <v>0</v>
      </c>
      <c r="T1499" s="453">
        <f t="shared" si="360"/>
        <v>0</v>
      </c>
      <c r="U1499" s="453">
        <f t="shared" si="360"/>
        <v>0</v>
      </c>
      <c r="V1499" s="453">
        <f t="shared" si="360"/>
        <v>0</v>
      </c>
      <c r="W1499" s="384">
        <f t="shared" si="359"/>
        <v>0</v>
      </c>
      <c r="X1499" s="565">
        <f>IF(D1499='A. Allgemeine Informationen'!$C$17,$M1499-Y1499,HLOOKUP('A. Allgemeine Informationen'!$C$17-1,$Z$1:$AF$2005,ROW(D1499),FALSE)-$Y1499)</f>
        <v>0</v>
      </c>
      <c r="Y1499" s="384">
        <f>HLOOKUP('A. Allgemeine Informationen'!$C$17,$Z$1:$AF$2005,ROW(D1499),FALSE)</f>
        <v>0</v>
      </c>
      <c r="Z1499" s="565">
        <f t="shared" si="350"/>
        <v>0</v>
      </c>
      <c r="AA1499" s="565">
        <f t="shared" si="351"/>
        <v>0</v>
      </c>
      <c r="AB1499" s="565">
        <f t="shared" si="352"/>
        <v>0</v>
      </c>
      <c r="AC1499" s="565">
        <f t="shared" si="353"/>
        <v>0</v>
      </c>
      <c r="AD1499" s="572">
        <f t="shared" si="354"/>
        <v>0</v>
      </c>
      <c r="AE1499" s="560">
        <f t="shared" si="355"/>
        <v>0</v>
      </c>
      <c r="AF1499" s="561">
        <f t="shared" si="356"/>
        <v>0</v>
      </c>
      <c r="AG1499" s="562"/>
    </row>
    <row r="1500" spans="2:33" s="418" customFormat="1" ht="15" customHeight="1" x14ac:dyDescent="0.2">
      <c r="B1500" s="554"/>
      <c r="C1500" s="382"/>
      <c r="D1500" s="383"/>
      <c r="E1500" s="381"/>
      <c r="F1500" s="1040"/>
      <c r="G1500" s="1038"/>
      <c r="H1500" s="1041"/>
      <c r="I1500" s="381"/>
      <c r="J1500" s="568">
        <f t="shared" si="348"/>
        <v>0</v>
      </c>
      <c r="K1500" s="381"/>
      <c r="L1500" s="381"/>
      <c r="M1500" s="568">
        <f t="shared" si="357"/>
        <v>0</v>
      </c>
      <c r="N1500" s="570">
        <f>IFERROR(VLOOKUP($C1500,Listen!$J$3:$L$39,2,0),0)</f>
        <v>0</v>
      </c>
      <c r="O1500" s="570">
        <f>IFERROR(VLOOKUP($C1500,Listen!$J$3:$L$39,3,0),0)</f>
        <v>0</v>
      </c>
      <c r="P1500" s="453">
        <f t="shared" si="349"/>
        <v>0</v>
      </c>
      <c r="Q1500" s="453">
        <f t="shared" si="360"/>
        <v>0</v>
      </c>
      <c r="R1500" s="453">
        <f t="shared" si="360"/>
        <v>0</v>
      </c>
      <c r="S1500" s="453">
        <f t="shared" si="360"/>
        <v>0</v>
      </c>
      <c r="T1500" s="453">
        <f t="shared" si="360"/>
        <v>0</v>
      </c>
      <c r="U1500" s="453">
        <f t="shared" si="360"/>
        <v>0</v>
      </c>
      <c r="V1500" s="453">
        <f t="shared" si="360"/>
        <v>0</v>
      </c>
      <c r="W1500" s="384">
        <f t="shared" si="359"/>
        <v>0</v>
      </c>
      <c r="X1500" s="565">
        <f>IF(D1500='A. Allgemeine Informationen'!$C$17,$M1500-Y1500,HLOOKUP('A. Allgemeine Informationen'!$C$17-1,$Z$1:$AF$2005,ROW(D1500),FALSE)-$Y1500)</f>
        <v>0</v>
      </c>
      <c r="Y1500" s="384">
        <f>HLOOKUP('A. Allgemeine Informationen'!$C$17,$Z$1:$AF$2005,ROW(D1500),FALSE)</f>
        <v>0</v>
      </c>
      <c r="Z1500" s="565">
        <f t="shared" si="350"/>
        <v>0</v>
      </c>
      <c r="AA1500" s="565">
        <f t="shared" si="351"/>
        <v>0</v>
      </c>
      <c r="AB1500" s="565">
        <f t="shared" si="352"/>
        <v>0</v>
      </c>
      <c r="AC1500" s="565">
        <f t="shared" si="353"/>
        <v>0</v>
      </c>
      <c r="AD1500" s="572">
        <f t="shared" si="354"/>
        <v>0</v>
      </c>
      <c r="AE1500" s="560">
        <f t="shared" si="355"/>
        <v>0</v>
      </c>
      <c r="AF1500" s="561">
        <f t="shared" si="356"/>
        <v>0</v>
      </c>
      <c r="AG1500" s="562"/>
    </row>
    <row r="1501" spans="2:33" s="418" customFormat="1" ht="15" customHeight="1" x14ac:dyDescent="0.2">
      <c r="B1501" s="554"/>
      <c r="C1501" s="382"/>
      <c r="D1501" s="383"/>
      <c r="E1501" s="381"/>
      <c r="F1501" s="1040"/>
      <c r="G1501" s="1038"/>
      <c r="H1501" s="1041"/>
      <c r="I1501" s="381"/>
      <c r="J1501" s="568">
        <f t="shared" si="348"/>
        <v>0</v>
      </c>
      <c r="K1501" s="381"/>
      <c r="L1501" s="381"/>
      <c r="M1501" s="568">
        <f t="shared" si="357"/>
        <v>0</v>
      </c>
      <c r="N1501" s="570">
        <f>IFERROR(VLOOKUP($C1501,Listen!$J$3:$L$39,2,0),0)</f>
        <v>0</v>
      </c>
      <c r="O1501" s="570">
        <f>IFERROR(VLOOKUP($C1501,Listen!$J$3:$L$39,3,0),0)</f>
        <v>0</v>
      </c>
      <c r="P1501" s="453">
        <f t="shared" si="349"/>
        <v>0</v>
      </c>
      <c r="Q1501" s="453">
        <f t="shared" si="360"/>
        <v>0</v>
      </c>
      <c r="R1501" s="453">
        <f t="shared" si="360"/>
        <v>0</v>
      </c>
      <c r="S1501" s="453">
        <f t="shared" si="360"/>
        <v>0</v>
      </c>
      <c r="T1501" s="453">
        <f t="shared" si="360"/>
        <v>0</v>
      </c>
      <c r="U1501" s="453">
        <f t="shared" si="360"/>
        <v>0</v>
      </c>
      <c r="V1501" s="453">
        <f t="shared" si="360"/>
        <v>0</v>
      </c>
      <c r="W1501" s="384">
        <f t="shared" si="359"/>
        <v>0</v>
      </c>
      <c r="X1501" s="565">
        <f>IF(D1501='A. Allgemeine Informationen'!$C$17,$M1501-Y1501,HLOOKUP('A. Allgemeine Informationen'!$C$17-1,$Z$1:$AF$2005,ROW(D1501),FALSE)-$Y1501)</f>
        <v>0</v>
      </c>
      <c r="Y1501" s="384">
        <f>HLOOKUP('A. Allgemeine Informationen'!$C$17,$Z$1:$AF$2005,ROW(D1501),FALSE)</f>
        <v>0</v>
      </c>
      <c r="Z1501" s="565">
        <f t="shared" si="350"/>
        <v>0</v>
      </c>
      <c r="AA1501" s="565">
        <f t="shared" si="351"/>
        <v>0</v>
      </c>
      <c r="AB1501" s="565">
        <f t="shared" si="352"/>
        <v>0</v>
      </c>
      <c r="AC1501" s="565">
        <f t="shared" si="353"/>
        <v>0</v>
      </c>
      <c r="AD1501" s="572">
        <f t="shared" si="354"/>
        <v>0</v>
      </c>
      <c r="AE1501" s="560">
        <f t="shared" si="355"/>
        <v>0</v>
      </c>
      <c r="AF1501" s="561">
        <f t="shared" si="356"/>
        <v>0</v>
      </c>
      <c r="AG1501" s="562"/>
    </row>
    <row r="1502" spans="2:33" s="418" customFormat="1" ht="15" customHeight="1" x14ac:dyDescent="0.2">
      <c r="B1502" s="554"/>
      <c r="C1502" s="382"/>
      <c r="D1502" s="383"/>
      <c r="E1502" s="381"/>
      <c r="F1502" s="1040"/>
      <c r="G1502" s="1038"/>
      <c r="H1502" s="1041"/>
      <c r="I1502" s="381"/>
      <c r="J1502" s="568">
        <f t="shared" si="348"/>
        <v>0</v>
      </c>
      <c r="K1502" s="381"/>
      <c r="L1502" s="381"/>
      <c r="M1502" s="568">
        <f t="shared" si="357"/>
        <v>0</v>
      </c>
      <c r="N1502" s="570">
        <f>IFERROR(VLOOKUP($C1502,Listen!$J$3:$L$39,2,0),0)</f>
        <v>0</v>
      </c>
      <c r="O1502" s="570">
        <f>IFERROR(VLOOKUP($C1502,Listen!$J$3:$L$39,3,0),0)</f>
        <v>0</v>
      </c>
      <c r="P1502" s="453">
        <f t="shared" si="349"/>
        <v>0</v>
      </c>
      <c r="Q1502" s="453">
        <f t="shared" si="360"/>
        <v>0</v>
      </c>
      <c r="R1502" s="453">
        <f t="shared" si="360"/>
        <v>0</v>
      </c>
      <c r="S1502" s="453">
        <f t="shared" si="360"/>
        <v>0</v>
      </c>
      <c r="T1502" s="453">
        <f t="shared" si="360"/>
        <v>0</v>
      </c>
      <c r="U1502" s="453">
        <f t="shared" si="360"/>
        <v>0</v>
      </c>
      <c r="V1502" s="453">
        <f t="shared" si="360"/>
        <v>0</v>
      </c>
      <c r="W1502" s="384">
        <f t="shared" si="359"/>
        <v>0</v>
      </c>
      <c r="X1502" s="565">
        <f>IF(D1502='A. Allgemeine Informationen'!$C$17,$M1502-Y1502,HLOOKUP('A. Allgemeine Informationen'!$C$17-1,$Z$1:$AF$2005,ROW(D1502),FALSE)-$Y1502)</f>
        <v>0</v>
      </c>
      <c r="Y1502" s="384">
        <f>HLOOKUP('A. Allgemeine Informationen'!$C$17,$Z$1:$AF$2005,ROW(D1502),FALSE)</f>
        <v>0</v>
      </c>
      <c r="Z1502" s="565">
        <f t="shared" si="350"/>
        <v>0</v>
      </c>
      <c r="AA1502" s="565">
        <f t="shared" si="351"/>
        <v>0</v>
      </c>
      <c r="AB1502" s="565">
        <f t="shared" si="352"/>
        <v>0</v>
      </c>
      <c r="AC1502" s="565">
        <f t="shared" si="353"/>
        <v>0</v>
      </c>
      <c r="AD1502" s="572">
        <f t="shared" si="354"/>
        <v>0</v>
      </c>
      <c r="AE1502" s="560">
        <f t="shared" si="355"/>
        <v>0</v>
      </c>
      <c r="AF1502" s="561">
        <f t="shared" si="356"/>
        <v>0</v>
      </c>
      <c r="AG1502" s="562"/>
    </row>
    <row r="1503" spans="2:33" s="418" customFormat="1" ht="15" customHeight="1" x14ac:dyDescent="0.2">
      <c r="B1503" s="554"/>
      <c r="C1503" s="382"/>
      <c r="D1503" s="383"/>
      <c r="E1503" s="381"/>
      <c r="F1503" s="1040"/>
      <c r="G1503" s="1038"/>
      <c r="H1503" s="1041"/>
      <c r="I1503" s="381"/>
      <c r="J1503" s="568">
        <f t="shared" si="348"/>
        <v>0</v>
      </c>
      <c r="K1503" s="381"/>
      <c r="L1503" s="381"/>
      <c r="M1503" s="568">
        <f t="shared" si="357"/>
        <v>0</v>
      </c>
      <c r="N1503" s="570">
        <f>IFERROR(VLOOKUP($C1503,Listen!$J$3:$L$39,2,0),0)</f>
        <v>0</v>
      </c>
      <c r="O1503" s="570">
        <f>IFERROR(VLOOKUP($C1503,Listen!$J$3:$L$39,3,0),0)</f>
        <v>0</v>
      </c>
      <c r="P1503" s="453">
        <f t="shared" si="349"/>
        <v>0</v>
      </c>
      <c r="Q1503" s="453">
        <f t="shared" si="360"/>
        <v>0</v>
      </c>
      <c r="R1503" s="453">
        <f t="shared" si="360"/>
        <v>0</v>
      </c>
      <c r="S1503" s="453">
        <f t="shared" si="360"/>
        <v>0</v>
      </c>
      <c r="T1503" s="453">
        <f t="shared" si="360"/>
        <v>0</v>
      </c>
      <c r="U1503" s="453">
        <f t="shared" si="360"/>
        <v>0</v>
      </c>
      <c r="V1503" s="453">
        <f t="shared" si="360"/>
        <v>0</v>
      </c>
      <c r="W1503" s="384">
        <f t="shared" si="359"/>
        <v>0</v>
      </c>
      <c r="X1503" s="565">
        <f>IF(D1503='A. Allgemeine Informationen'!$C$17,$M1503-Y1503,HLOOKUP('A. Allgemeine Informationen'!$C$17-1,$Z$1:$AF$2005,ROW(D1503),FALSE)-$Y1503)</f>
        <v>0</v>
      </c>
      <c r="Y1503" s="384">
        <f>HLOOKUP('A. Allgemeine Informationen'!$C$17,$Z$1:$AF$2005,ROW(D1503),FALSE)</f>
        <v>0</v>
      </c>
      <c r="Z1503" s="565">
        <f t="shared" si="350"/>
        <v>0</v>
      </c>
      <c r="AA1503" s="565">
        <f t="shared" si="351"/>
        <v>0</v>
      </c>
      <c r="AB1503" s="565">
        <f t="shared" si="352"/>
        <v>0</v>
      </c>
      <c r="AC1503" s="565">
        <f t="shared" si="353"/>
        <v>0</v>
      </c>
      <c r="AD1503" s="572">
        <f t="shared" si="354"/>
        <v>0</v>
      </c>
      <c r="AE1503" s="560">
        <f t="shared" si="355"/>
        <v>0</v>
      </c>
      <c r="AF1503" s="561">
        <f t="shared" si="356"/>
        <v>0</v>
      </c>
      <c r="AG1503" s="562"/>
    </row>
    <row r="1504" spans="2:33" s="418" customFormat="1" ht="15" customHeight="1" x14ac:dyDescent="0.2">
      <c r="B1504" s="554"/>
      <c r="C1504" s="382"/>
      <c r="D1504" s="383"/>
      <c r="E1504" s="381"/>
      <c r="F1504" s="1040"/>
      <c r="G1504" s="1038"/>
      <c r="H1504" s="1041"/>
      <c r="I1504" s="381"/>
      <c r="J1504" s="568">
        <f t="shared" si="348"/>
        <v>0</v>
      </c>
      <c r="K1504" s="381"/>
      <c r="L1504" s="381"/>
      <c r="M1504" s="568">
        <f t="shared" si="357"/>
        <v>0</v>
      </c>
      <c r="N1504" s="570">
        <f>IFERROR(VLOOKUP($C1504,Listen!$J$3:$L$39,2,0),0)</f>
        <v>0</v>
      </c>
      <c r="O1504" s="570">
        <f>IFERROR(VLOOKUP($C1504,Listen!$J$3:$L$39,3,0),0)</f>
        <v>0</v>
      </c>
      <c r="P1504" s="453">
        <f t="shared" si="349"/>
        <v>0</v>
      </c>
      <c r="Q1504" s="453">
        <f t="shared" si="360"/>
        <v>0</v>
      </c>
      <c r="R1504" s="453">
        <f t="shared" si="360"/>
        <v>0</v>
      </c>
      <c r="S1504" s="453">
        <f t="shared" si="360"/>
        <v>0</v>
      </c>
      <c r="T1504" s="453">
        <f t="shared" si="360"/>
        <v>0</v>
      </c>
      <c r="U1504" s="453">
        <f t="shared" si="360"/>
        <v>0</v>
      </c>
      <c r="V1504" s="453">
        <f t="shared" si="360"/>
        <v>0</v>
      </c>
      <c r="W1504" s="384">
        <f t="shared" si="359"/>
        <v>0</v>
      </c>
      <c r="X1504" s="565">
        <f>IF(D1504='A. Allgemeine Informationen'!$C$17,$M1504-Y1504,HLOOKUP('A. Allgemeine Informationen'!$C$17-1,$Z$1:$AF$2005,ROW(D1504),FALSE)-$Y1504)</f>
        <v>0</v>
      </c>
      <c r="Y1504" s="384">
        <f>HLOOKUP('A. Allgemeine Informationen'!$C$17,$Z$1:$AF$2005,ROW(D1504),FALSE)</f>
        <v>0</v>
      </c>
      <c r="Z1504" s="565">
        <f t="shared" si="350"/>
        <v>0</v>
      </c>
      <c r="AA1504" s="565">
        <f t="shared" si="351"/>
        <v>0</v>
      </c>
      <c r="AB1504" s="565">
        <f t="shared" si="352"/>
        <v>0</v>
      </c>
      <c r="AC1504" s="565">
        <f t="shared" si="353"/>
        <v>0</v>
      </c>
      <c r="AD1504" s="572">
        <f t="shared" si="354"/>
        <v>0</v>
      </c>
      <c r="AE1504" s="560">
        <f t="shared" si="355"/>
        <v>0</v>
      </c>
      <c r="AF1504" s="561">
        <f t="shared" si="356"/>
        <v>0</v>
      </c>
      <c r="AG1504" s="562"/>
    </row>
    <row r="1505" spans="2:33" s="418" customFormat="1" ht="15" customHeight="1" x14ac:dyDescent="0.2">
      <c r="B1505" s="554"/>
      <c r="C1505" s="382"/>
      <c r="D1505" s="383"/>
      <c r="E1505" s="381"/>
      <c r="F1505" s="1040"/>
      <c r="G1505" s="1038"/>
      <c r="H1505" s="1041"/>
      <c r="I1505" s="381"/>
      <c r="J1505" s="568">
        <f t="shared" si="348"/>
        <v>0</v>
      </c>
      <c r="K1505" s="381"/>
      <c r="L1505" s="381"/>
      <c r="M1505" s="568">
        <f t="shared" si="357"/>
        <v>0</v>
      </c>
      <c r="N1505" s="570">
        <f>IFERROR(VLOOKUP($C1505,Listen!$J$3:$L$39,2,0),0)</f>
        <v>0</v>
      </c>
      <c r="O1505" s="570">
        <f>IFERROR(VLOOKUP($C1505,Listen!$J$3:$L$39,3,0),0)</f>
        <v>0</v>
      </c>
      <c r="P1505" s="453">
        <f t="shared" si="349"/>
        <v>0</v>
      </c>
      <c r="Q1505" s="453">
        <f t="shared" si="360"/>
        <v>0</v>
      </c>
      <c r="R1505" s="453">
        <f t="shared" si="360"/>
        <v>0</v>
      </c>
      <c r="S1505" s="453">
        <f t="shared" si="360"/>
        <v>0</v>
      </c>
      <c r="T1505" s="453">
        <f t="shared" si="360"/>
        <v>0</v>
      </c>
      <c r="U1505" s="453">
        <f t="shared" si="360"/>
        <v>0</v>
      </c>
      <c r="V1505" s="453">
        <f t="shared" si="360"/>
        <v>0</v>
      </c>
      <c r="W1505" s="384">
        <f t="shared" si="359"/>
        <v>0</v>
      </c>
      <c r="X1505" s="565">
        <f>IF(D1505='A. Allgemeine Informationen'!$C$17,$M1505-Y1505,HLOOKUP('A. Allgemeine Informationen'!$C$17-1,$Z$1:$AF$2005,ROW(D1505),FALSE)-$Y1505)</f>
        <v>0</v>
      </c>
      <c r="Y1505" s="384">
        <f>HLOOKUP('A. Allgemeine Informationen'!$C$17,$Z$1:$AF$2005,ROW(D1505),FALSE)</f>
        <v>0</v>
      </c>
      <c r="Z1505" s="565">
        <f t="shared" si="350"/>
        <v>0</v>
      </c>
      <c r="AA1505" s="565">
        <f t="shared" si="351"/>
        <v>0</v>
      </c>
      <c r="AB1505" s="565">
        <f t="shared" si="352"/>
        <v>0</v>
      </c>
      <c r="AC1505" s="565">
        <f t="shared" si="353"/>
        <v>0</v>
      </c>
      <c r="AD1505" s="572">
        <f t="shared" si="354"/>
        <v>0</v>
      </c>
      <c r="AE1505" s="560">
        <f t="shared" si="355"/>
        <v>0</v>
      </c>
      <c r="AF1505" s="561">
        <f t="shared" si="356"/>
        <v>0</v>
      </c>
      <c r="AG1505" s="562"/>
    </row>
    <row r="1506" spans="2:33" s="418" customFormat="1" ht="15" customHeight="1" x14ac:dyDescent="0.2">
      <c r="B1506" s="554"/>
      <c r="C1506" s="382"/>
      <c r="D1506" s="383"/>
      <c r="E1506" s="381"/>
      <c r="F1506" s="1040"/>
      <c r="G1506" s="1038"/>
      <c r="H1506" s="1041"/>
      <c r="I1506" s="381"/>
      <c r="J1506" s="568">
        <f t="shared" si="348"/>
        <v>0</v>
      </c>
      <c r="K1506" s="381"/>
      <c r="L1506" s="381"/>
      <c r="M1506" s="568">
        <f t="shared" si="357"/>
        <v>0</v>
      </c>
      <c r="N1506" s="570">
        <f>IFERROR(VLOOKUP($C1506,Listen!$J$3:$L$39,2,0),0)</f>
        <v>0</v>
      </c>
      <c r="O1506" s="570">
        <f>IFERROR(VLOOKUP($C1506,Listen!$J$3:$L$39,3,0),0)</f>
        <v>0</v>
      </c>
      <c r="P1506" s="453">
        <f t="shared" si="349"/>
        <v>0</v>
      </c>
      <c r="Q1506" s="453">
        <f t="shared" si="360"/>
        <v>0</v>
      </c>
      <c r="R1506" s="453">
        <f t="shared" si="360"/>
        <v>0</v>
      </c>
      <c r="S1506" s="453">
        <f t="shared" si="360"/>
        <v>0</v>
      </c>
      <c r="T1506" s="453">
        <f t="shared" si="360"/>
        <v>0</v>
      </c>
      <c r="U1506" s="453">
        <f t="shared" si="360"/>
        <v>0</v>
      </c>
      <c r="V1506" s="453">
        <f t="shared" si="360"/>
        <v>0</v>
      </c>
      <c r="W1506" s="384">
        <f t="shared" si="359"/>
        <v>0</v>
      </c>
      <c r="X1506" s="565">
        <f>IF(D1506='A. Allgemeine Informationen'!$C$17,$M1506-Y1506,HLOOKUP('A. Allgemeine Informationen'!$C$17-1,$Z$1:$AF$2005,ROW(D1506),FALSE)-$Y1506)</f>
        <v>0</v>
      </c>
      <c r="Y1506" s="384">
        <f>HLOOKUP('A. Allgemeine Informationen'!$C$17,$Z$1:$AF$2005,ROW(D1506),FALSE)</f>
        <v>0</v>
      </c>
      <c r="Z1506" s="565">
        <f t="shared" si="350"/>
        <v>0</v>
      </c>
      <c r="AA1506" s="565">
        <f t="shared" si="351"/>
        <v>0</v>
      </c>
      <c r="AB1506" s="565">
        <f t="shared" si="352"/>
        <v>0</v>
      </c>
      <c r="AC1506" s="565">
        <f t="shared" si="353"/>
        <v>0</v>
      </c>
      <c r="AD1506" s="572">
        <f t="shared" si="354"/>
        <v>0</v>
      </c>
      <c r="AE1506" s="560">
        <f t="shared" si="355"/>
        <v>0</v>
      </c>
      <c r="AF1506" s="561">
        <f t="shared" si="356"/>
        <v>0</v>
      </c>
      <c r="AG1506" s="562"/>
    </row>
    <row r="1507" spans="2:33" s="418" customFormat="1" ht="15" customHeight="1" x14ac:dyDescent="0.2">
      <c r="B1507" s="554"/>
      <c r="C1507" s="382"/>
      <c r="D1507" s="383"/>
      <c r="E1507" s="381"/>
      <c r="F1507" s="1040"/>
      <c r="G1507" s="1038"/>
      <c r="H1507" s="1041"/>
      <c r="I1507" s="381"/>
      <c r="J1507" s="568">
        <f t="shared" si="348"/>
        <v>0</v>
      </c>
      <c r="K1507" s="381"/>
      <c r="L1507" s="381"/>
      <c r="M1507" s="568">
        <f t="shared" si="357"/>
        <v>0</v>
      </c>
      <c r="N1507" s="570">
        <f>IFERROR(VLOOKUP($C1507,Listen!$J$3:$L$39,2,0),0)</f>
        <v>0</v>
      </c>
      <c r="O1507" s="570">
        <f>IFERROR(VLOOKUP($C1507,Listen!$J$3:$L$39,3,0),0)</f>
        <v>0</v>
      </c>
      <c r="P1507" s="453">
        <f t="shared" si="349"/>
        <v>0</v>
      </c>
      <c r="Q1507" s="453">
        <f t="shared" si="360"/>
        <v>0</v>
      </c>
      <c r="R1507" s="453">
        <f t="shared" si="360"/>
        <v>0</v>
      </c>
      <c r="S1507" s="453">
        <f t="shared" si="360"/>
        <v>0</v>
      </c>
      <c r="T1507" s="453">
        <f t="shared" si="360"/>
        <v>0</v>
      </c>
      <c r="U1507" s="453">
        <f t="shared" si="360"/>
        <v>0</v>
      </c>
      <c r="V1507" s="453">
        <f t="shared" si="360"/>
        <v>0</v>
      </c>
      <c r="W1507" s="384">
        <f t="shared" si="359"/>
        <v>0</v>
      </c>
      <c r="X1507" s="565">
        <f>IF(D1507='A. Allgemeine Informationen'!$C$17,$M1507-Y1507,HLOOKUP('A. Allgemeine Informationen'!$C$17-1,$Z$1:$AF$2005,ROW(D1507),FALSE)-$Y1507)</f>
        <v>0</v>
      </c>
      <c r="Y1507" s="384">
        <f>HLOOKUP('A. Allgemeine Informationen'!$C$17,$Z$1:$AF$2005,ROW(D1507),FALSE)</f>
        <v>0</v>
      </c>
      <c r="Z1507" s="565">
        <f t="shared" si="350"/>
        <v>0</v>
      </c>
      <c r="AA1507" s="565">
        <f t="shared" si="351"/>
        <v>0</v>
      </c>
      <c r="AB1507" s="565">
        <f t="shared" si="352"/>
        <v>0</v>
      </c>
      <c r="AC1507" s="565">
        <f t="shared" si="353"/>
        <v>0</v>
      </c>
      <c r="AD1507" s="572">
        <f t="shared" si="354"/>
        <v>0</v>
      </c>
      <c r="AE1507" s="560">
        <f t="shared" si="355"/>
        <v>0</v>
      </c>
      <c r="AF1507" s="561">
        <f t="shared" si="356"/>
        <v>0</v>
      </c>
      <c r="AG1507" s="562"/>
    </row>
    <row r="1508" spans="2:33" s="418" customFormat="1" ht="15" customHeight="1" x14ac:dyDescent="0.2">
      <c r="B1508" s="554"/>
      <c r="C1508" s="382"/>
      <c r="D1508" s="383"/>
      <c r="E1508" s="381"/>
      <c r="F1508" s="1040"/>
      <c r="G1508" s="1038"/>
      <c r="H1508" s="1041"/>
      <c r="I1508" s="381"/>
      <c r="J1508" s="568">
        <f t="shared" si="348"/>
        <v>0</v>
      </c>
      <c r="K1508" s="381"/>
      <c r="L1508" s="381"/>
      <c r="M1508" s="568">
        <f t="shared" si="357"/>
        <v>0</v>
      </c>
      <c r="N1508" s="570">
        <f>IFERROR(VLOOKUP($C1508,Listen!$J$3:$L$39,2,0),0)</f>
        <v>0</v>
      </c>
      <c r="O1508" s="570">
        <f>IFERROR(VLOOKUP($C1508,Listen!$J$3:$L$39,3,0),0)</f>
        <v>0</v>
      </c>
      <c r="P1508" s="453">
        <f t="shared" si="349"/>
        <v>0</v>
      </c>
      <c r="Q1508" s="453">
        <f t="shared" si="360"/>
        <v>0</v>
      </c>
      <c r="R1508" s="453">
        <f t="shared" si="360"/>
        <v>0</v>
      </c>
      <c r="S1508" s="453">
        <f t="shared" si="360"/>
        <v>0</v>
      </c>
      <c r="T1508" s="453">
        <f t="shared" si="360"/>
        <v>0</v>
      </c>
      <c r="U1508" s="453">
        <f t="shared" si="360"/>
        <v>0</v>
      </c>
      <c r="V1508" s="453">
        <f t="shared" si="360"/>
        <v>0</v>
      </c>
      <c r="W1508" s="384">
        <f t="shared" si="359"/>
        <v>0</v>
      </c>
      <c r="X1508" s="565">
        <f>IF(D1508='A. Allgemeine Informationen'!$C$17,$M1508-Y1508,HLOOKUP('A. Allgemeine Informationen'!$C$17-1,$Z$1:$AF$2005,ROW(D1508),FALSE)-$Y1508)</f>
        <v>0</v>
      </c>
      <c r="Y1508" s="384">
        <f>HLOOKUP('A. Allgemeine Informationen'!$C$17,$Z$1:$AF$2005,ROW(D1508),FALSE)</f>
        <v>0</v>
      </c>
      <c r="Z1508" s="565">
        <f t="shared" si="350"/>
        <v>0</v>
      </c>
      <c r="AA1508" s="565">
        <f t="shared" si="351"/>
        <v>0</v>
      </c>
      <c r="AB1508" s="565">
        <f t="shared" si="352"/>
        <v>0</v>
      </c>
      <c r="AC1508" s="565">
        <f t="shared" si="353"/>
        <v>0</v>
      </c>
      <c r="AD1508" s="572">
        <f t="shared" si="354"/>
        <v>0</v>
      </c>
      <c r="AE1508" s="560">
        <f t="shared" si="355"/>
        <v>0</v>
      </c>
      <c r="AF1508" s="561">
        <f t="shared" si="356"/>
        <v>0</v>
      </c>
      <c r="AG1508" s="562"/>
    </row>
    <row r="1509" spans="2:33" s="418" customFormat="1" ht="15" customHeight="1" x14ac:dyDescent="0.2">
      <c r="B1509" s="554"/>
      <c r="C1509" s="382"/>
      <c r="D1509" s="383"/>
      <c r="E1509" s="381"/>
      <c r="F1509" s="1040"/>
      <c r="G1509" s="1038"/>
      <c r="H1509" s="1041"/>
      <c r="I1509" s="381"/>
      <c r="J1509" s="568">
        <f t="shared" si="348"/>
        <v>0</v>
      </c>
      <c r="K1509" s="381"/>
      <c r="L1509" s="381"/>
      <c r="M1509" s="568">
        <f t="shared" si="357"/>
        <v>0</v>
      </c>
      <c r="N1509" s="570">
        <f>IFERROR(VLOOKUP($C1509,Listen!$J$3:$L$39,2,0),0)</f>
        <v>0</v>
      </c>
      <c r="O1509" s="570">
        <f>IFERROR(VLOOKUP($C1509,Listen!$J$3:$L$39,3,0),0)</f>
        <v>0</v>
      </c>
      <c r="P1509" s="453">
        <f t="shared" si="349"/>
        <v>0</v>
      </c>
      <c r="Q1509" s="453">
        <f t="shared" si="360"/>
        <v>0</v>
      </c>
      <c r="R1509" s="453">
        <f t="shared" si="360"/>
        <v>0</v>
      </c>
      <c r="S1509" s="453">
        <f t="shared" si="360"/>
        <v>0</v>
      </c>
      <c r="T1509" s="453">
        <f t="shared" si="360"/>
        <v>0</v>
      </c>
      <c r="U1509" s="453">
        <f t="shared" si="360"/>
        <v>0</v>
      </c>
      <c r="V1509" s="453">
        <f t="shared" si="360"/>
        <v>0</v>
      </c>
      <c r="W1509" s="384">
        <f t="shared" si="359"/>
        <v>0</v>
      </c>
      <c r="X1509" s="565">
        <f>IF(D1509='A. Allgemeine Informationen'!$C$17,$M1509-Y1509,HLOOKUP('A. Allgemeine Informationen'!$C$17-1,$Z$1:$AF$2005,ROW(D1509),FALSE)-$Y1509)</f>
        <v>0</v>
      </c>
      <c r="Y1509" s="384">
        <f>HLOOKUP('A. Allgemeine Informationen'!$C$17,$Z$1:$AF$2005,ROW(D1509),FALSE)</f>
        <v>0</v>
      </c>
      <c r="Z1509" s="565">
        <f t="shared" si="350"/>
        <v>0</v>
      </c>
      <c r="AA1509" s="565">
        <f t="shared" si="351"/>
        <v>0</v>
      </c>
      <c r="AB1509" s="565">
        <f t="shared" si="352"/>
        <v>0</v>
      </c>
      <c r="AC1509" s="565">
        <f t="shared" si="353"/>
        <v>0</v>
      </c>
      <c r="AD1509" s="572">
        <f t="shared" si="354"/>
        <v>0</v>
      </c>
      <c r="AE1509" s="560">
        <f t="shared" si="355"/>
        <v>0</v>
      </c>
      <c r="AF1509" s="561">
        <f t="shared" si="356"/>
        <v>0</v>
      </c>
      <c r="AG1509" s="562"/>
    </row>
    <row r="1510" spans="2:33" s="418" customFormat="1" ht="15" customHeight="1" x14ac:dyDescent="0.2">
      <c r="B1510" s="554"/>
      <c r="C1510" s="382"/>
      <c r="D1510" s="383"/>
      <c r="E1510" s="381"/>
      <c r="F1510" s="1040"/>
      <c r="G1510" s="1038"/>
      <c r="H1510" s="1041"/>
      <c r="I1510" s="381"/>
      <c r="J1510" s="568">
        <f t="shared" si="348"/>
        <v>0</v>
      </c>
      <c r="K1510" s="381"/>
      <c r="L1510" s="381"/>
      <c r="M1510" s="568">
        <f t="shared" si="357"/>
        <v>0</v>
      </c>
      <c r="N1510" s="570">
        <f>IFERROR(VLOOKUP($C1510,Listen!$J$3:$L$39,2,0),0)</f>
        <v>0</v>
      </c>
      <c r="O1510" s="570">
        <f>IFERROR(VLOOKUP($C1510,Listen!$J$3:$L$39,3,0),0)</f>
        <v>0</v>
      </c>
      <c r="P1510" s="453">
        <f t="shared" si="349"/>
        <v>0</v>
      </c>
      <c r="Q1510" s="453">
        <f t="shared" si="360"/>
        <v>0</v>
      </c>
      <c r="R1510" s="453">
        <f t="shared" si="360"/>
        <v>0</v>
      </c>
      <c r="S1510" s="453">
        <f t="shared" si="360"/>
        <v>0</v>
      </c>
      <c r="T1510" s="453">
        <f t="shared" si="360"/>
        <v>0</v>
      </c>
      <c r="U1510" s="453">
        <f t="shared" si="360"/>
        <v>0</v>
      </c>
      <c r="V1510" s="453">
        <f t="shared" si="360"/>
        <v>0</v>
      </c>
      <c r="W1510" s="384">
        <f t="shared" si="359"/>
        <v>0</v>
      </c>
      <c r="X1510" s="565">
        <f>IF(D1510='A. Allgemeine Informationen'!$C$17,$M1510-Y1510,HLOOKUP('A. Allgemeine Informationen'!$C$17-1,$Z$1:$AF$2005,ROW(D1510),FALSE)-$Y1510)</f>
        <v>0</v>
      </c>
      <c r="Y1510" s="384">
        <f>HLOOKUP('A. Allgemeine Informationen'!$C$17,$Z$1:$AF$2005,ROW(D1510),FALSE)</f>
        <v>0</v>
      </c>
      <c r="Z1510" s="565">
        <f t="shared" si="350"/>
        <v>0</v>
      </c>
      <c r="AA1510" s="565">
        <f t="shared" si="351"/>
        <v>0</v>
      </c>
      <c r="AB1510" s="565">
        <f t="shared" si="352"/>
        <v>0</v>
      </c>
      <c r="AC1510" s="565">
        <f t="shared" si="353"/>
        <v>0</v>
      </c>
      <c r="AD1510" s="572">
        <f t="shared" si="354"/>
        <v>0</v>
      </c>
      <c r="AE1510" s="560">
        <f t="shared" si="355"/>
        <v>0</v>
      </c>
      <c r="AF1510" s="561">
        <f t="shared" si="356"/>
        <v>0</v>
      </c>
      <c r="AG1510" s="562"/>
    </row>
    <row r="1511" spans="2:33" s="418" customFormat="1" ht="15" customHeight="1" x14ac:dyDescent="0.2">
      <c r="B1511" s="554"/>
      <c r="C1511" s="382"/>
      <c r="D1511" s="383"/>
      <c r="E1511" s="381"/>
      <c r="F1511" s="1040"/>
      <c r="G1511" s="1038"/>
      <c r="H1511" s="1041"/>
      <c r="I1511" s="381"/>
      <c r="J1511" s="568">
        <f t="shared" si="348"/>
        <v>0</v>
      </c>
      <c r="K1511" s="381"/>
      <c r="L1511" s="381"/>
      <c r="M1511" s="568">
        <f t="shared" si="357"/>
        <v>0</v>
      </c>
      <c r="N1511" s="570">
        <f>IFERROR(VLOOKUP($C1511,Listen!$J$3:$L$39,2,0),0)</f>
        <v>0</v>
      </c>
      <c r="O1511" s="570">
        <f>IFERROR(VLOOKUP($C1511,Listen!$J$3:$L$39,3,0),0)</f>
        <v>0</v>
      </c>
      <c r="P1511" s="453">
        <f t="shared" si="349"/>
        <v>0</v>
      </c>
      <c r="Q1511" s="453">
        <f t="shared" ref="Q1511:V1526" si="361">P1511</f>
        <v>0</v>
      </c>
      <c r="R1511" s="453">
        <f t="shared" si="361"/>
        <v>0</v>
      </c>
      <c r="S1511" s="453">
        <f t="shared" si="361"/>
        <v>0</v>
      </c>
      <c r="T1511" s="453">
        <f t="shared" si="361"/>
        <v>0</v>
      </c>
      <c r="U1511" s="453">
        <f t="shared" si="361"/>
        <v>0</v>
      </c>
      <c r="V1511" s="453">
        <f t="shared" si="361"/>
        <v>0</v>
      </c>
      <c r="W1511" s="384">
        <f t="shared" si="359"/>
        <v>0</v>
      </c>
      <c r="X1511" s="565">
        <f>IF(D1511='A. Allgemeine Informationen'!$C$17,$M1511-Y1511,HLOOKUP('A. Allgemeine Informationen'!$C$17-1,$Z$1:$AF$2005,ROW(D1511),FALSE)-$Y1511)</f>
        <v>0</v>
      </c>
      <c r="Y1511" s="384">
        <f>HLOOKUP('A. Allgemeine Informationen'!$C$17,$Z$1:$AF$2005,ROW(D1511),FALSE)</f>
        <v>0</v>
      </c>
      <c r="Z1511" s="565">
        <f t="shared" si="350"/>
        <v>0</v>
      </c>
      <c r="AA1511" s="565">
        <f t="shared" si="351"/>
        <v>0</v>
      </c>
      <c r="AB1511" s="565">
        <f t="shared" si="352"/>
        <v>0</v>
      </c>
      <c r="AC1511" s="565">
        <f t="shared" si="353"/>
        <v>0</v>
      </c>
      <c r="AD1511" s="572">
        <f t="shared" si="354"/>
        <v>0</v>
      </c>
      <c r="AE1511" s="560">
        <f t="shared" si="355"/>
        <v>0</v>
      </c>
      <c r="AF1511" s="561">
        <f t="shared" si="356"/>
        <v>0</v>
      </c>
      <c r="AG1511" s="562"/>
    </row>
    <row r="1512" spans="2:33" s="418" customFormat="1" ht="15" customHeight="1" x14ac:dyDescent="0.2">
      <c r="B1512" s="554"/>
      <c r="C1512" s="382"/>
      <c r="D1512" s="383"/>
      <c r="E1512" s="381"/>
      <c r="F1512" s="1040"/>
      <c r="G1512" s="1038"/>
      <c r="H1512" s="1041"/>
      <c r="I1512" s="381"/>
      <c r="J1512" s="568">
        <f t="shared" si="348"/>
        <v>0</v>
      </c>
      <c r="K1512" s="381"/>
      <c r="L1512" s="381"/>
      <c r="M1512" s="568">
        <f t="shared" si="357"/>
        <v>0</v>
      </c>
      <c r="N1512" s="570">
        <f>IFERROR(VLOOKUP($C1512,Listen!$J$3:$L$39,2,0),0)</f>
        <v>0</v>
      </c>
      <c r="O1512" s="570">
        <f>IFERROR(VLOOKUP($C1512,Listen!$J$3:$L$39,3,0),0)</f>
        <v>0</v>
      </c>
      <c r="P1512" s="453">
        <f t="shared" si="349"/>
        <v>0</v>
      </c>
      <c r="Q1512" s="453">
        <f t="shared" si="361"/>
        <v>0</v>
      </c>
      <c r="R1512" s="453">
        <f t="shared" si="361"/>
        <v>0</v>
      </c>
      <c r="S1512" s="453">
        <f t="shared" si="361"/>
        <v>0</v>
      </c>
      <c r="T1512" s="453">
        <f t="shared" si="361"/>
        <v>0</v>
      </c>
      <c r="U1512" s="453">
        <f t="shared" si="361"/>
        <v>0</v>
      </c>
      <c r="V1512" s="453">
        <f t="shared" si="361"/>
        <v>0</v>
      </c>
      <c r="W1512" s="384">
        <f t="shared" si="359"/>
        <v>0</v>
      </c>
      <c r="X1512" s="565">
        <f>IF(D1512='A. Allgemeine Informationen'!$C$17,$M1512-Y1512,HLOOKUP('A. Allgemeine Informationen'!$C$17-1,$Z$1:$AF$2005,ROW(D1512),FALSE)-$Y1512)</f>
        <v>0</v>
      </c>
      <c r="Y1512" s="384">
        <f>HLOOKUP('A. Allgemeine Informationen'!$C$17,$Z$1:$AF$2005,ROW(D1512),FALSE)</f>
        <v>0</v>
      </c>
      <c r="Z1512" s="565">
        <f t="shared" si="350"/>
        <v>0</v>
      </c>
      <c r="AA1512" s="565">
        <f t="shared" si="351"/>
        <v>0</v>
      </c>
      <c r="AB1512" s="565">
        <f t="shared" si="352"/>
        <v>0</v>
      </c>
      <c r="AC1512" s="565">
        <f t="shared" si="353"/>
        <v>0</v>
      </c>
      <c r="AD1512" s="572">
        <f t="shared" si="354"/>
        <v>0</v>
      </c>
      <c r="AE1512" s="560">
        <f t="shared" si="355"/>
        <v>0</v>
      </c>
      <c r="AF1512" s="561">
        <f t="shared" si="356"/>
        <v>0</v>
      </c>
      <c r="AG1512" s="562"/>
    </row>
    <row r="1513" spans="2:33" s="418" customFormat="1" ht="15" customHeight="1" x14ac:dyDescent="0.2">
      <c r="B1513" s="554"/>
      <c r="C1513" s="382"/>
      <c r="D1513" s="383"/>
      <c r="E1513" s="381"/>
      <c r="F1513" s="1040"/>
      <c r="G1513" s="1038"/>
      <c r="H1513" s="1041"/>
      <c r="I1513" s="381"/>
      <c r="J1513" s="568">
        <f t="shared" si="348"/>
        <v>0</v>
      </c>
      <c r="K1513" s="381"/>
      <c r="L1513" s="381"/>
      <c r="M1513" s="568">
        <f t="shared" si="357"/>
        <v>0</v>
      </c>
      <c r="N1513" s="570">
        <f>IFERROR(VLOOKUP($C1513,Listen!$J$3:$L$39,2,0),0)</f>
        <v>0</v>
      </c>
      <c r="O1513" s="570">
        <f>IFERROR(VLOOKUP($C1513,Listen!$J$3:$L$39,3,0),0)</f>
        <v>0</v>
      </c>
      <c r="P1513" s="453">
        <f t="shared" si="349"/>
        <v>0</v>
      </c>
      <c r="Q1513" s="453">
        <f t="shared" si="361"/>
        <v>0</v>
      </c>
      <c r="R1513" s="453">
        <f t="shared" si="361"/>
        <v>0</v>
      </c>
      <c r="S1513" s="453">
        <f t="shared" si="361"/>
        <v>0</v>
      </c>
      <c r="T1513" s="453">
        <f t="shared" si="361"/>
        <v>0</v>
      </c>
      <c r="U1513" s="453">
        <f t="shared" si="361"/>
        <v>0</v>
      </c>
      <c r="V1513" s="453">
        <f t="shared" si="361"/>
        <v>0</v>
      </c>
      <c r="W1513" s="384">
        <f t="shared" si="359"/>
        <v>0</v>
      </c>
      <c r="X1513" s="565">
        <f>IF(D1513='A. Allgemeine Informationen'!$C$17,$M1513-Y1513,HLOOKUP('A. Allgemeine Informationen'!$C$17-1,$Z$1:$AF$2005,ROW(D1513),FALSE)-$Y1513)</f>
        <v>0</v>
      </c>
      <c r="Y1513" s="384">
        <f>HLOOKUP('A. Allgemeine Informationen'!$C$17,$Z$1:$AF$2005,ROW(D1513),FALSE)</f>
        <v>0</v>
      </c>
      <c r="Z1513" s="565">
        <f t="shared" si="350"/>
        <v>0</v>
      </c>
      <c r="AA1513" s="565">
        <f t="shared" si="351"/>
        <v>0</v>
      </c>
      <c r="AB1513" s="565">
        <f t="shared" si="352"/>
        <v>0</v>
      </c>
      <c r="AC1513" s="565">
        <f t="shared" si="353"/>
        <v>0</v>
      </c>
      <c r="AD1513" s="572">
        <f t="shared" si="354"/>
        <v>0</v>
      </c>
      <c r="AE1513" s="560">
        <f t="shared" si="355"/>
        <v>0</v>
      </c>
      <c r="AF1513" s="561">
        <f t="shared" si="356"/>
        <v>0</v>
      </c>
      <c r="AG1513" s="562"/>
    </row>
    <row r="1514" spans="2:33" s="418" customFormat="1" ht="15" customHeight="1" x14ac:dyDescent="0.2">
      <c r="B1514" s="554"/>
      <c r="C1514" s="382"/>
      <c r="D1514" s="383"/>
      <c r="E1514" s="381"/>
      <c r="F1514" s="1040"/>
      <c r="G1514" s="1038"/>
      <c r="H1514" s="1041"/>
      <c r="I1514" s="381"/>
      <c r="J1514" s="568">
        <f t="shared" si="348"/>
        <v>0</v>
      </c>
      <c r="K1514" s="381"/>
      <c r="L1514" s="381"/>
      <c r="M1514" s="568">
        <f t="shared" si="357"/>
        <v>0</v>
      </c>
      <c r="N1514" s="570">
        <f>IFERROR(VLOOKUP($C1514,Listen!$J$3:$L$39,2,0),0)</f>
        <v>0</v>
      </c>
      <c r="O1514" s="570">
        <f>IFERROR(VLOOKUP($C1514,Listen!$J$3:$L$39,3,0),0)</f>
        <v>0</v>
      </c>
      <c r="P1514" s="453">
        <f t="shared" si="349"/>
        <v>0</v>
      </c>
      <c r="Q1514" s="453">
        <f t="shared" si="361"/>
        <v>0</v>
      </c>
      <c r="R1514" s="453">
        <f t="shared" si="361"/>
        <v>0</v>
      </c>
      <c r="S1514" s="453">
        <f t="shared" si="361"/>
        <v>0</v>
      </c>
      <c r="T1514" s="453">
        <f t="shared" si="361"/>
        <v>0</v>
      </c>
      <c r="U1514" s="453">
        <f t="shared" si="361"/>
        <v>0</v>
      </c>
      <c r="V1514" s="453">
        <f t="shared" si="361"/>
        <v>0</v>
      </c>
      <c r="W1514" s="384">
        <f t="shared" si="359"/>
        <v>0</v>
      </c>
      <c r="X1514" s="565">
        <f>IF(D1514='A. Allgemeine Informationen'!$C$17,$M1514-Y1514,HLOOKUP('A. Allgemeine Informationen'!$C$17-1,$Z$1:$AF$2005,ROW(D1514),FALSE)-$Y1514)</f>
        <v>0</v>
      </c>
      <c r="Y1514" s="384">
        <f>HLOOKUP('A. Allgemeine Informationen'!$C$17,$Z$1:$AF$2005,ROW(D1514),FALSE)</f>
        <v>0</v>
      </c>
      <c r="Z1514" s="565">
        <f t="shared" si="350"/>
        <v>0</v>
      </c>
      <c r="AA1514" s="565">
        <f t="shared" si="351"/>
        <v>0</v>
      </c>
      <c r="AB1514" s="565">
        <f t="shared" si="352"/>
        <v>0</v>
      </c>
      <c r="AC1514" s="565">
        <f t="shared" si="353"/>
        <v>0</v>
      </c>
      <c r="AD1514" s="572">
        <f t="shared" si="354"/>
        <v>0</v>
      </c>
      <c r="AE1514" s="560">
        <f t="shared" si="355"/>
        <v>0</v>
      </c>
      <c r="AF1514" s="561">
        <f t="shared" si="356"/>
        <v>0</v>
      </c>
      <c r="AG1514" s="562"/>
    </row>
    <row r="1515" spans="2:33" s="418" customFormat="1" ht="15" customHeight="1" x14ac:dyDescent="0.2">
      <c r="B1515" s="554"/>
      <c r="C1515" s="382"/>
      <c r="D1515" s="383"/>
      <c r="E1515" s="381"/>
      <c r="F1515" s="1040"/>
      <c r="G1515" s="1038"/>
      <c r="H1515" s="1041"/>
      <c r="I1515" s="381"/>
      <c r="J1515" s="568">
        <f t="shared" si="348"/>
        <v>0</v>
      </c>
      <c r="K1515" s="381"/>
      <c r="L1515" s="381"/>
      <c r="M1515" s="568">
        <f t="shared" si="357"/>
        <v>0</v>
      </c>
      <c r="N1515" s="570">
        <f>IFERROR(VLOOKUP($C1515,Listen!$J$3:$L$39,2,0),0)</f>
        <v>0</v>
      </c>
      <c r="O1515" s="570">
        <f>IFERROR(VLOOKUP($C1515,Listen!$J$3:$L$39,3,0),0)</f>
        <v>0</v>
      </c>
      <c r="P1515" s="453">
        <f t="shared" si="349"/>
        <v>0</v>
      </c>
      <c r="Q1515" s="453">
        <f t="shared" si="361"/>
        <v>0</v>
      </c>
      <c r="R1515" s="453">
        <f t="shared" si="361"/>
        <v>0</v>
      </c>
      <c r="S1515" s="453">
        <f t="shared" si="361"/>
        <v>0</v>
      </c>
      <c r="T1515" s="453">
        <f t="shared" si="361"/>
        <v>0</v>
      </c>
      <c r="U1515" s="453">
        <f t="shared" si="361"/>
        <v>0</v>
      </c>
      <c r="V1515" s="453">
        <f t="shared" si="361"/>
        <v>0</v>
      </c>
      <c r="W1515" s="384">
        <f t="shared" si="359"/>
        <v>0</v>
      </c>
      <c r="X1515" s="565">
        <f>IF(D1515='A. Allgemeine Informationen'!$C$17,$M1515-Y1515,HLOOKUP('A. Allgemeine Informationen'!$C$17-1,$Z$1:$AF$2005,ROW(D1515),FALSE)-$Y1515)</f>
        <v>0</v>
      </c>
      <c r="Y1515" s="384">
        <f>HLOOKUP('A. Allgemeine Informationen'!$C$17,$Z$1:$AF$2005,ROW(D1515),FALSE)</f>
        <v>0</v>
      </c>
      <c r="Z1515" s="565">
        <f t="shared" si="350"/>
        <v>0</v>
      </c>
      <c r="AA1515" s="565">
        <f t="shared" si="351"/>
        <v>0</v>
      </c>
      <c r="AB1515" s="565">
        <f t="shared" si="352"/>
        <v>0</v>
      </c>
      <c r="AC1515" s="565">
        <f t="shared" si="353"/>
        <v>0</v>
      </c>
      <c r="AD1515" s="572">
        <f t="shared" si="354"/>
        <v>0</v>
      </c>
      <c r="AE1515" s="560">
        <f t="shared" si="355"/>
        <v>0</v>
      </c>
      <c r="AF1515" s="561">
        <f t="shared" si="356"/>
        <v>0</v>
      </c>
      <c r="AG1515" s="562"/>
    </row>
    <row r="1516" spans="2:33" s="418" customFormat="1" ht="15" customHeight="1" x14ac:dyDescent="0.2">
      <c r="B1516" s="554"/>
      <c r="C1516" s="382"/>
      <c r="D1516" s="383"/>
      <c r="E1516" s="381"/>
      <c r="F1516" s="1040"/>
      <c r="G1516" s="1038"/>
      <c r="H1516" s="1041"/>
      <c r="I1516" s="381"/>
      <c r="J1516" s="568">
        <f t="shared" si="348"/>
        <v>0</v>
      </c>
      <c r="K1516" s="381"/>
      <c r="L1516" s="381"/>
      <c r="M1516" s="568">
        <f t="shared" si="357"/>
        <v>0</v>
      </c>
      <c r="N1516" s="570">
        <f>IFERROR(VLOOKUP($C1516,Listen!$J$3:$L$39,2,0),0)</f>
        <v>0</v>
      </c>
      <c r="O1516" s="570">
        <f>IFERROR(VLOOKUP($C1516,Listen!$J$3:$L$39,3,0),0)</f>
        <v>0</v>
      </c>
      <c r="P1516" s="453">
        <f t="shared" si="349"/>
        <v>0</v>
      </c>
      <c r="Q1516" s="453">
        <f t="shared" si="361"/>
        <v>0</v>
      </c>
      <c r="R1516" s="453">
        <f t="shared" si="361"/>
        <v>0</v>
      </c>
      <c r="S1516" s="453">
        <f t="shared" si="361"/>
        <v>0</v>
      </c>
      <c r="T1516" s="453">
        <f t="shared" si="361"/>
        <v>0</v>
      </c>
      <c r="U1516" s="453">
        <f t="shared" si="361"/>
        <v>0</v>
      </c>
      <c r="V1516" s="453">
        <f t="shared" si="361"/>
        <v>0</v>
      </c>
      <c r="W1516" s="384">
        <f t="shared" si="359"/>
        <v>0</v>
      </c>
      <c r="X1516" s="565">
        <f>IF(D1516='A. Allgemeine Informationen'!$C$17,$M1516-Y1516,HLOOKUP('A. Allgemeine Informationen'!$C$17-1,$Z$1:$AF$2005,ROW(D1516),FALSE)-$Y1516)</f>
        <v>0</v>
      </c>
      <c r="Y1516" s="384">
        <f>HLOOKUP('A. Allgemeine Informationen'!$C$17,$Z$1:$AF$2005,ROW(D1516),FALSE)</f>
        <v>0</v>
      </c>
      <c r="Z1516" s="565">
        <f t="shared" si="350"/>
        <v>0</v>
      </c>
      <c r="AA1516" s="565">
        <f t="shared" si="351"/>
        <v>0</v>
      </c>
      <c r="AB1516" s="565">
        <f t="shared" si="352"/>
        <v>0</v>
      </c>
      <c r="AC1516" s="565">
        <f t="shared" si="353"/>
        <v>0</v>
      </c>
      <c r="AD1516" s="572">
        <f t="shared" si="354"/>
        <v>0</v>
      </c>
      <c r="AE1516" s="560">
        <f t="shared" si="355"/>
        <v>0</v>
      </c>
      <c r="AF1516" s="561">
        <f t="shared" si="356"/>
        <v>0</v>
      </c>
      <c r="AG1516" s="562"/>
    </row>
    <row r="1517" spans="2:33" s="418" customFormat="1" ht="15" customHeight="1" x14ac:dyDescent="0.2">
      <c r="B1517" s="554"/>
      <c r="C1517" s="382"/>
      <c r="D1517" s="383"/>
      <c r="E1517" s="381"/>
      <c r="F1517" s="1040"/>
      <c r="G1517" s="1038"/>
      <c r="H1517" s="1041"/>
      <c r="I1517" s="381"/>
      <c r="J1517" s="568">
        <f t="shared" si="348"/>
        <v>0</v>
      </c>
      <c r="K1517" s="381"/>
      <c r="L1517" s="381"/>
      <c r="M1517" s="568">
        <f t="shared" si="357"/>
        <v>0</v>
      </c>
      <c r="N1517" s="570">
        <f>IFERROR(VLOOKUP($C1517,Listen!$J$3:$L$39,2,0),0)</f>
        <v>0</v>
      </c>
      <c r="O1517" s="570">
        <f>IFERROR(VLOOKUP($C1517,Listen!$J$3:$L$39,3,0),0)</f>
        <v>0</v>
      </c>
      <c r="P1517" s="453">
        <f t="shared" si="349"/>
        <v>0</v>
      </c>
      <c r="Q1517" s="453">
        <f t="shared" si="361"/>
        <v>0</v>
      </c>
      <c r="R1517" s="453">
        <f t="shared" si="361"/>
        <v>0</v>
      </c>
      <c r="S1517" s="453">
        <f t="shared" si="361"/>
        <v>0</v>
      </c>
      <c r="T1517" s="453">
        <f t="shared" si="361"/>
        <v>0</v>
      </c>
      <c r="U1517" s="453">
        <f t="shared" si="361"/>
        <v>0</v>
      </c>
      <c r="V1517" s="453">
        <f t="shared" si="361"/>
        <v>0</v>
      </c>
      <c r="W1517" s="384">
        <f t="shared" si="359"/>
        <v>0</v>
      </c>
      <c r="X1517" s="565">
        <f>IF(D1517='A. Allgemeine Informationen'!$C$17,$M1517-Y1517,HLOOKUP('A. Allgemeine Informationen'!$C$17-1,$Z$1:$AF$2005,ROW(D1517),FALSE)-$Y1517)</f>
        <v>0</v>
      </c>
      <c r="Y1517" s="384">
        <f>HLOOKUP('A. Allgemeine Informationen'!$C$17,$Z$1:$AF$2005,ROW(D1517),FALSE)</f>
        <v>0</v>
      </c>
      <c r="Z1517" s="565">
        <f t="shared" si="350"/>
        <v>0</v>
      </c>
      <c r="AA1517" s="565">
        <f t="shared" si="351"/>
        <v>0</v>
      </c>
      <c r="AB1517" s="565">
        <f t="shared" si="352"/>
        <v>0</v>
      </c>
      <c r="AC1517" s="565">
        <f t="shared" si="353"/>
        <v>0</v>
      </c>
      <c r="AD1517" s="572">
        <f t="shared" si="354"/>
        <v>0</v>
      </c>
      <c r="AE1517" s="560">
        <f t="shared" si="355"/>
        <v>0</v>
      </c>
      <c r="AF1517" s="561">
        <f t="shared" si="356"/>
        <v>0</v>
      </c>
      <c r="AG1517" s="562"/>
    </row>
    <row r="1518" spans="2:33" s="418" customFormat="1" ht="15" customHeight="1" x14ac:dyDescent="0.2">
      <c r="B1518" s="554"/>
      <c r="C1518" s="382"/>
      <c r="D1518" s="383"/>
      <c r="E1518" s="381"/>
      <c r="F1518" s="1040"/>
      <c r="G1518" s="1038"/>
      <c r="H1518" s="1041"/>
      <c r="I1518" s="381"/>
      <c r="J1518" s="568">
        <f t="shared" si="348"/>
        <v>0</v>
      </c>
      <c r="K1518" s="381"/>
      <c r="L1518" s="381"/>
      <c r="M1518" s="568">
        <f t="shared" si="357"/>
        <v>0</v>
      </c>
      <c r="N1518" s="570">
        <f>IFERROR(VLOOKUP($C1518,Listen!$J$3:$L$39,2,0),0)</f>
        <v>0</v>
      </c>
      <c r="O1518" s="570">
        <f>IFERROR(VLOOKUP($C1518,Listen!$J$3:$L$39,3,0),0)</f>
        <v>0</v>
      </c>
      <c r="P1518" s="453">
        <f t="shared" si="349"/>
        <v>0</v>
      </c>
      <c r="Q1518" s="453">
        <f t="shared" si="361"/>
        <v>0</v>
      </c>
      <c r="R1518" s="453">
        <f t="shared" si="361"/>
        <v>0</v>
      </c>
      <c r="S1518" s="453">
        <f t="shared" si="361"/>
        <v>0</v>
      </c>
      <c r="T1518" s="453">
        <f t="shared" si="361"/>
        <v>0</v>
      </c>
      <c r="U1518" s="453">
        <f t="shared" si="361"/>
        <v>0</v>
      </c>
      <c r="V1518" s="453">
        <f t="shared" si="361"/>
        <v>0</v>
      </c>
      <c r="W1518" s="384">
        <f t="shared" si="359"/>
        <v>0</v>
      </c>
      <c r="X1518" s="565">
        <f>IF(D1518='A. Allgemeine Informationen'!$C$17,$M1518-Y1518,HLOOKUP('A. Allgemeine Informationen'!$C$17-1,$Z$1:$AF$2005,ROW(D1518),FALSE)-$Y1518)</f>
        <v>0</v>
      </c>
      <c r="Y1518" s="384">
        <f>HLOOKUP('A. Allgemeine Informationen'!$C$17,$Z$1:$AF$2005,ROW(D1518),FALSE)</f>
        <v>0</v>
      </c>
      <c r="Z1518" s="565">
        <f t="shared" si="350"/>
        <v>0</v>
      </c>
      <c r="AA1518" s="565">
        <f t="shared" si="351"/>
        <v>0</v>
      </c>
      <c r="AB1518" s="565">
        <f t="shared" si="352"/>
        <v>0</v>
      </c>
      <c r="AC1518" s="565">
        <f t="shared" si="353"/>
        <v>0</v>
      </c>
      <c r="AD1518" s="572">
        <f t="shared" si="354"/>
        <v>0</v>
      </c>
      <c r="AE1518" s="560">
        <f t="shared" si="355"/>
        <v>0</v>
      </c>
      <c r="AF1518" s="561">
        <f t="shared" si="356"/>
        <v>0</v>
      </c>
      <c r="AG1518" s="562"/>
    </row>
    <row r="1519" spans="2:33" s="418" customFormat="1" ht="15" customHeight="1" x14ac:dyDescent="0.2">
      <c r="B1519" s="554"/>
      <c r="C1519" s="382"/>
      <c r="D1519" s="383"/>
      <c r="E1519" s="381"/>
      <c r="F1519" s="1040"/>
      <c r="G1519" s="1038"/>
      <c r="H1519" s="1041"/>
      <c r="I1519" s="381"/>
      <c r="J1519" s="568">
        <f t="shared" si="348"/>
        <v>0</v>
      </c>
      <c r="K1519" s="381"/>
      <c r="L1519" s="381"/>
      <c r="M1519" s="568">
        <f t="shared" si="357"/>
        <v>0</v>
      </c>
      <c r="N1519" s="570">
        <f>IFERROR(VLOOKUP($C1519,Listen!$J$3:$L$39,2,0),0)</f>
        <v>0</v>
      </c>
      <c r="O1519" s="570">
        <f>IFERROR(VLOOKUP($C1519,Listen!$J$3:$L$39,3,0),0)</f>
        <v>0</v>
      </c>
      <c r="P1519" s="453">
        <f t="shared" si="349"/>
        <v>0</v>
      </c>
      <c r="Q1519" s="453">
        <f t="shared" si="361"/>
        <v>0</v>
      </c>
      <c r="R1519" s="453">
        <f t="shared" si="361"/>
        <v>0</v>
      </c>
      <c r="S1519" s="453">
        <f t="shared" si="361"/>
        <v>0</v>
      </c>
      <c r="T1519" s="453">
        <f t="shared" si="361"/>
        <v>0</v>
      </c>
      <c r="U1519" s="453">
        <f t="shared" si="361"/>
        <v>0</v>
      </c>
      <c r="V1519" s="453">
        <f t="shared" si="361"/>
        <v>0</v>
      </c>
      <c r="W1519" s="384">
        <f t="shared" si="359"/>
        <v>0</v>
      </c>
      <c r="X1519" s="565">
        <f>IF(D1519='A. Allgemeine Informationen'!$C$17,$M1519-Y1519,HLOOKUP('A. Allgemeine Informationen'!$C$17-1,$Z$1:$AF$2005,ROW(D1519),FALSE)-$Y1519)</f>
        <v>0</v>
      </c>
      <c r="Y1519" s="384">
        <f>HLOOKUP('A. Allgemeine Informationen'!$C$17,$Z$1:$AF$2005,ROW(D1519),FALSE)</f>
        <v>0</v>
      </c>
      <c r="Z1519" s="565">
        <f t="shared" si="350"/>
        <v>0</v>
      </c>
      <c r="AA1519" s="565">
        <f t="shared" si="351"/>
        <v>0</v>
      </c>
      <c r="AB1519" s="565">
        <f t="shared" si="352"/>
        <v>0</v>
      </c>
      <c r="AC1519" s="565">
        <f t="shared" si="353"/>
        <v>0</v>
      </c>
      <c r="AD1519" s="572">
        <f t="shared" si="354"/>
        <v>0</v>
      </c>
      <c r="AE1519" s="560">
        <f t="shared" si="355"/>
        <v>0</v>
      </c>
      <c r="AF1519" s="561">
        <f t="shared" si="356"/>
        <v>0</v>
      </c>
      <c r="AG1519" s="562"/>
    </row>
    <row r="1520" spans="2:33" s="418" customFormat="1" ht="15" customHeight="1" x14ac:dyDescent="0.2">
      <c r="B1520" s="554"/>
      <c r="C1520" s="382"/>
      <c r="D1520" s="383"/>
      <c r="E1520" s="381"/>
      <c r="F1520" s="1040"/>
      <c r="G1520" s="1038"/>
      <c r="H1520" s="1041"/>
      <c r="I1520" s="381"/>
      <c r="J1520" s="568">
        <f t="shared" si="348"/>
        <v>0</v>
      </c>
      <c r="K1520" s="381"/>
      <c r="L1520" s="381"/>
      <c r="M1520" s="568">
        <f t="shared" si="357"/>
        <v>0</v>
      </c>
      <c r="N1520" s="570">
        <f>IFERROR(VLOOKUP($C1520,Listen!$J$3:$L$39,2,0),0)</f>
        <v>0</v>
      </c>
      <c r="O1520" s="570">
        <f>IFERROR(VLOOKUP($C1520,Listen!$J$3:$L$39,3,0),0)</f>
        <v>0</v>
      </c>
      <c r="P1520" s="453">
        <f t="shared" si="349"/>
        <v>0</v>
      </c>
      <c r="Q1520" s="453">
        <f t="shared" si="361"/>
        <v>0</v>
      </c>
      <c r="R1520" s="453">
        <f t="shared" si="361"/>
        <v>0</v>
      </c>
      <c r="S1520" s="453">
        <f t="shared" si="361"/>
        <v>0</v>
      </c>
      <c r="T1520" s="453">
        <f t="shared" si="361"/>
        <v>0</v>
      </c>
      <c r="U1520" s="453">
        <f t="shared" si="361"/>
        <v>0</v>
      </c>
      <c r="V1520" s="453">
        <f t="shared" si="361"/>
        <v>0</v>
      </c>
      <c r="W1520" s="384">
        <f t="shared" si="359"/>
        <v>0</v>
      </c>
      <c r="X1520" s="565">
        <f>IF(D1520='A. Allgemeine Informationen'!$C$17,$M1520-Y1520,HLOOKUP('A. Allgemeine Informationen'!$C$17-1,$Z$1:$AF$2005,ROW(D1520),FALSE)-$Y1520)</f>
        <v>0</v>
      </c>
      <c r="Y1520" s="384">
        <f>HLOOKUP('A. Allgemeine Informationen'!$C$17,$Z$1:$AF$2005,ROW(D1520),FALSE)</f>
        <v>0</v>
      </c>
      <c r="Z1520" s="565">
        <f t="shared" si="350"/>
        <v>0</v>
      </c>
      <c r="AA1520" s="565">
        <f t="shared" si="351"/>
        <v>0</v>
      </c>
      <c r="AB1520" s="565">
        <f t="shared" si="352"/>
        <v>0</v>
      </c>
      <c r="AC1520" s="565">
        <f t="shared" si="353"/>
        <v>0</v>
      </c>
      <c r="AD1520" s="572">
        <f t="shared" si="354"/>
        <v>0</v>
      </c>
      <c r="AE1520" s="560">
        <f t="shared" si="355"/>
        <v>0</v>
      </c>
      <c r="AF1520" s="561">
        <f t="shared" si="356"/>
        <v>0</v>
      </c>
      <c r="AG1520" s="562"/>
    </row>
    <row r="1521" spans="2:33" s="418" customFormat="1" ht="15" customHeight="1" x14ac:dyDescent="0.2">
      <c r="B1521" s="554"/>
      <c r="C1521" s="382"/>
      <c r="D1521" s="383"/>
      <c r="E1521" s="381"/>
      <c r="F1521" s="1040"/>
      <c r="G1521" s="1038"/>
      <c r="H1521" s="1041"/>
      <c r="I1521" s="381"/>
      <c r="J1521" s="568">
        <f t="shared" si="348"/>
        <v>0</v>
      </c>
      <c r="K1521" s="381"/>
      <c r="L1521" s="381"/>
      <c r="M1521" s="568">
        <f t="shared" si="357"/>
        <v>0</v>
      </c>
      <c r="N1521" s="570">
        <f>IFERROR(VLOOKUP($C1521,Listen!$J$3:$L$39,2,0),0)</f>
        <v>0</v>
      </c>
      <c r="O1521" s="570">
        <f>IFERROR(VLOOKUP($C1521,Listen!$J$3:$L$39,3,0),0)</f>
        <v>0</v>
      </c>
      <c r="P1521" s="453">
        <f t="shared" si="349"/>
        <v>0</v>
      </c>
      <c r="Q1521" s="453">
        <f t="shared" si="361"/>
        <v>0</v>
      </c>
      <c r="R1521" s="453">
        <f t="shared" si="361"/>
        <v>0</v>
      </c>
      <c r="S1521" s="453">
        <f t="shared" si="361"/>
        <v>0</v>
      </c>
      <c r="T1521" s="453">
        <f t="shared" si="361"/>
        <v>0</v>
      </c>
      <c r="U1521" s="453">
        <f t="shared" si="361"/>
        <v>0</v>
      </c>
      <c r="V1521" s="453">
        <f t="shared" si="361"/>
        <v>0</v>
      </c>
      <c r="W1521" s="384">
        <f t="shared" si="359"/>
        <v>0</v>
      </c>
      <c r="X1521" s="565">
        <f>IF(D1521='A. Allgemeine Informationen'!$C$17,$M1521-Y1521,HLOOKUP('A. Allgemeine Informationen'!$C$17-1,$Z$1:$AF$2005,ROW(D1521),FALSE)-$Y1521)</f>
        <v>0</v>
      </c>
      <c r="Y1521" s="384">
        <f>HLOOKUP('A. Allgemeine Informationen'!$C$17,$Z$1:$AF$2005,ROW(D1521),FALSE)</f>
        <v>0</v>
      </c>
      <c r="Z1521" s="565">
        <f t="shared" si="350"/>
        <v>0</v>
      </c>
      <c r="AA1521" s="565">
        <f t="shared" si="351"/>
        <v>0</v>
      </c>
      <c r="AB1521" s="565">
        <f t="shared" si="352"/>
        <v>0</v>
      </c>
      <c r="AC1521" s="565">
        <f t="shared" si="353"/>
        <v>0</v>
      </c>
      <c r="AD1521" s="572">
        <f t="shared" si="354"/>
        <v>0</v>
      </c>
      <c r="AE1521" s="560">
        <f t="shared" si="355"/>
        <v>0</v>
      </c>
      <c r="AF1521" s="561">
        <f t="shared" si="356"/>
        <v>0</v>
      </c>
      <c r="AG1521" s="562"/>
    </row>
    <row r="1522" spans="2:33" s="418" customFormat="1" ht="15" customHeight="1" x14ac:dyDescent="0.2">
      <c r="B1522" s="554"/>
      <c r="C1522" s="382"/>
      <c r="D1522" s="383"/>
      <c r="E1522" s="381"/>
      <c r="F1522" s="1040"/>
      <c r="G1522" s="1038"/>
      <c r="H1522" s="1041"/>
      <c r="I1522" s="381"/>
      <c r="J1522" s="568">
        <f t="shared" si="348"/>
        <v>0</v>
      </c>
      <c r="K1522" s="381"/>
      <c r="L1522" s="381"/>
      <c r="M1522" s="568">
        <f t="shared" si="357"/>
        <v>0</v>
      </c>
      <c r="N1522" s="570">
        <f>IFERROR(VLOOKUP($C1522,Listen!$J$3:$L$39,2,0),0)</f>
        <v>0</v>
      </c>
      <c r="O1522" s="570">
        <f>IFERROR(VLOOKUP($C1522,Listen!$J$3:$L$39,3,0),0)</f>
        <v>0</v>
      </c>
      <c r="P1522" s="453">
        <f t="shared" si="349"/>
        <v>0</v>
      </c>
      <c r="Q1522" s="453">
        <f t="shared" si="361"/>
        <v>0</v>
      </c>
      <c r="R1522" s="453">
        <f t="shared" si="361"/>
        <v>0</v>
      </c>
      <c r="S1522" s="453">
        <f t="shared" si="361"/>
        <v>0</v>
      </c>
      <c r="T1522" s="453">
        <f t="shared" si="361"/>
        <v>0</v>
      </c>
      <c r="U1522" s="453">
        <f t="shared" si="361"/>
        <v>0</v>
      </c>
      <c r="V1522" s="453">
        <f t="shared" si="361"/>
        <v>0</v>
      </c>
      <c r="W1522" s="384">
        <f t="shared" si="359"/>
        <v>0</v>
      </c>
      <c r="X1522" s="565">
        <f>IF(D1522='A. Allgemeine Informationen'!$C$17,$M1522-Y1522,HLOOKUP('A. Allgemeine Informationen'!$C$17-1,$Z$1:$AF$2005,ROW(D1522),FALSE)-$Y1522)</f>
        <v>0</v>
      </c>
      <c r="Y1522" s="384">
        <f>HLOOKUP('A. Allgemeine Informationen'!$C$17,$Z$1:$AF$2005,ROW(D1522),FALSE)</f>
        <v>0</v>
      </c>
      <c r="Z1522" s="565">
        <f t="shared" si="350"/>
        <v>0</v>
      </c>
      <c r="AA1522" s="565">
        <f t="shared" si="351"/>
        <v>0</v>
      </c>
      <c r="AB1522" s="565">
        <f t="shared" si="352"/>
        <v>0</v>
      </c>
      <c r="AC1522" s="565">
        <f t="shared" si="353"/>
        <v>0</v>
      </c>
      <c r="AD1522" s="572">
        <f t="shared" si="354"/>
        <v>0</v>
      </c>
      <c r="AE1522" s="560">
        <f t="shared" si="355"/>
        <v>0</v>
      </c>
      <c r="AF1522" s="561">
        <f t="shared" si="356"/>
        <v>0</v>
      </c>
      <c r="AG1522" s="562"/>
    </row>
    <row r="1523" spans="2:33" s="418" customFormat="1" ht="15" customHeight="1" x14ac:dyDescent="0.2">
      <c r="B1523" s="554"/>
      <c r="C1523" s="382"/>
      <c r="D1523" s="383"/>
      <c r="E1523" s="381"/>
      <c r="F1523" s="1040"/>
      <c r="G1523" s="1038"/>
      <c r="H1523" s="1041"/>
      <c r="I1523" s="381"/>
      <c r="J1523" s="568">
        <f t="shared" si="348"/>
        <v>0</v>
      </c>
      <c r="K1523" s="381"/>
      <c r="L1523" s="381"/>
      <c r="M1523" s="568">
        <f t="shared" si="357"/>
        <v>0</v>
      </c>
      <c r="N1523" s="570">
        <f>IFERROR(VLOOKUP($C1523,Listen!$J$3:$L$39,2,0),0)</f>
        <v>0</v>
      </c>
      <c r="O1523" s="570">
        <f>IFERROR(VLOOKUP($C1523,Listen!$J$3:$L$39,3,0),0)</f>
        <v>0</v>
      </c>
      <c r="P1523" s="453">
        <f t="shared" si="349"/>
        <v>0</v>
      </c>
      <c r="Q1523" s="453">
        <f t="shared" si="361"/>
        <v>0</v>
      </c>
      <c r="R1523" s="453">
        <f t="shared" si="361"/>
        <v>0</v>
      </c>
      <c r="S1523" s="453">
        <f t="shared" si="361"/>
        <v>0</v>
      </c>
      <c r="T1523" s="453">
        <f t="shared" si="361"/>
        <v>0</v>
      </c>
      <c r="U1523" s="453">
        <f t="shared" si="361"/>
        <v>0</v>
      </c>
      <c r="V1523" s="453">
        <f t="shared" si="361"/>
        <v>0</v>
      </c>
      <c r="W1523" s="384">
        <f t="shared" si="359"/>
        <v>0</v>
      </c>
      <c r="X1523" s="565">
        <f>IF(D1523='A. Allgemeine Informationen'!$C$17,$M1523-Y1523,HLOOKUP('A. Allgemeine Informationen'!$C$17-1,$Z$1:$AF$2005,ROW(D1523),FALSE)-$Y1523)</f>
        <v>0</v>
      </c>
      <c r="Y1523" s="384">
        <f>HLOOKUP('A. Allgemeine Informationen'!$C$17,$Z$1:$AF$2005,ROW(D1523),FALSE)</f>
        <v>0</v>
      </c>
      <c r="Z1523" s="565">
        <f t="shared" si="350"/>
        <v>0</v>
      </c>
      <c r="AA1523" s="565">
        <f t="shared" si="351"/>
        <v>0</v>
      </c>
      <c r="AB1523" s="565">
        <f t="shared" si="352"/>
        <v>0</v>
      </c>
      <c r="AC1523" s="565">
        <f t="shared" si="353"/>
        <v>0</v>
      </c>
      <c r="AD1523" s="572">
        <f t="shared" si="354"/>
        <v>0</v>
      </c>
      <c r="AE1523" s="560">
        <f t="shared" si="355"/>
        <v>0</v>
      </c>
      <c r="AF1523" s="561">
        <f t="shared" si="356"/>
        <v>0</v>
      </c>
      <c r="AG1523" s="562"/>
    </row>
    <row r="1524" spans="2:33" s="418" customFormat="1" ht="15" customHeight="1" x14ac:dyDescent="0.2">
      <c r="B1524" s="554"/>
      <c r="C1524" s="382"/>
      <c r="D1524" s="383"/>
      <c r="E1524" s="381"/>
      <c r="F1524" s="1040"/>
      <c r="G1524" s="1038"/>
      <c r="H1524" s="1041"/>
      <c r="I1524" s="381"/>
      <c r="J1524" s="568">
        <f t="shared" si="348"/>
        <v>0</v>
      </c>
      <c r="K1524" s="381"/>
      <c r="L1524" s="381"/>
      <c r="M1524" s="568">
        <f t="shared" si="357"/>
        <v>0</v>
      </c>
      <c r="N1524" s="570">
        <f>IFERROR(VLOOKUP($C1524,Listen!$J$3:$L$39,2,0),0)</f>
        <v>0</v>
      </c>
      <c r="O1524" s="570">
        <f>IFERROR(VLOOKUP($C1524,Listen!$J$3:$L$39,3,0),0)</f>
        <v>0</v>
      </c>
      <c r="P1524" s="453">
        <f t="shared" si="349"/>
        <v>0</v>
      </c>
      <c r="Q1524" s="453">
        <f t="shared" si="361"/>
        <v>0</v>
      </c>
      <c r="R1524" s="453">
        <f t="shared" si="361"/>
        <v>0</v>
      </c>
      <c r="S1524" s="453">
        <f t="shared" si="361"/>
        <v>0</v>
      </c>
      <c r="T1524" s="453">
        <f t="shared" si="361"/>
        <v>0</v>
      </c>
      <c r="U1524" s="453">
        <f t="shared" si="361"/>
        <v>0</v>
      </c>
      <c r="V1524" s="453">
        <f t="shared" si="361"/>
        <v>0</v>
      </c>
      <c r="W1524" s="384">
        <f t="shared" si="359"/>
        <v>0</v>
      </c>
      <c r="X1524" s="565">
        <f>IF(D1524='A. Allgemeine Informationen'!$C$17,$M1524-Y1524,HLOOKUP('A. Allgemeine Informationen'!$C$17-1,$Z$1:$AF$2005,ROW(D1524),FALSE)-$Y1524)</f>
        <v>0</v>
      </c>
      <c r="Y1524" s="384">
        <f>HLOOKUP('A. Allgemeine Informationen'!$C$17,$Z$1:$AF$2005,ROW(D1524),FALSE)</f>
        <v>0</v>
      </c>
      <c r="Z1524" s="565">
        <f t="shared" si="350"/>
        <v>0</v>
      </c>
      <c r="AA1524" s="565">
        <f t="shared" si="351"/>
        <v>0</v>
      </c>
      <c r="AB1524" s="565">
        <f t="shared" si="352"/>
        <v>0</v>
      </c>
      <c r="AC1524" s="565">
        <f t="shared" si="353"/>
        <v>0</v>
      </c>
      <c r="AD1524" s="572">
        <f t="shared" si="354"/>
        <v>0</v>
      </c>
      <c r="AE1524" s="560">
        <f t="shared" si="355"/>
        <v>0</v>
      </c>
      <c r="AF1524" s="561">
        <f t="shared" si="356"/>
        <v>0</v>
      </c>
      <c r="AG1524" s="562"/>
    </row>
    <row r="1525" spans="2:33" s="418" customFormat="1" ht="15" customHeight="1" x14ac:dyDescent="0.2">
      <c r="B1525" s="554"/>
      <c r="C1525" s="382"/>
      <c r="D1525" s="383"/>
      <c r="E1525" s="381"/>
      <c r="F1525" s="1040"/>
      <c r="G1525" s="1038"/>
      <c r="H1525" s="1041"/>
      <c r="I1525" s="381"/>
      <c r="J1525" s="568">
        <f t="shared" si="348"/>
        <v>0</v>
      </c>
      <c r="K1525" s="381"/>
      <c r="L1525" s="381"/>
      <c r="M1525" s="568">
        <f t="shared" si="357"/>
        <v>0</v>
      </c>
      <c r="N1525" s="570">
        <f>IFERROR(VLOOKUP($C1525,Listen!$J$3:$L$39,2,0),0)</f>
        <v>0</v>
      </c>
      <c r="O1525" s="570">
        <f>IFERROR(VLOOKUP($C1525,Listen!$J$3:$L$39,3,0),0)</f>
        <v>0</v>
      </c>
      <c r="P1525" s="453">
        <f t="shared" si="349"/>
        <v>0</v>
      </c>
      <c r="Q1525" s="453">
        <f t="shared" si="361"/>
        <v>0</v>
      </c>
      <c r="R1525" s="453">
        <f t="shared" si="361"/>
        <v>0</v>
      </c>
      <c r="S1525" s="453">
        <f t="shared" si="361"/>
        <v>0</v>
      </c>
      <c r="T1525" s="453">
        <f t="shared" si="361"/>
        <v>0</v>
      </c>
      <c r="U1525" s="453">
        <f t="shared" si="361"/>
        <v>0</v>
      </c>
      <c r="V1525" s="453">
        <f t="shared" si="361"/>
        <v>0</v>
      </c>
      <c r="W1525" s="384">
        <f t="shared" si="359"/>
        <v>0</v>
      </c>
      <c r="X1525" s="565">
        <f>IF(D1525='A. Allgemeine Informationen'!$C$17,$M1525-Y1525,HLOOKUP('A. Allgemeine Informationen'!$C$17-1,$Z$1:$AF$2005,ROW(D1525),FALSE)-$Y1525)</f>
        <v>0</v>
      </c>
      <c r="Y1525" s="384">
        <f>HLOOKUP('A. Allgemeine Informationen'!$C$17,$Z$1:$AF$2005,ROW(D1525),FALSE)</f>
        <v>0</v>
      </c>
      <c r="Z1525" s="565">
        <f t="shared" si="350"/>
        <v>0</v>
      </c>
      <c r="AA1525" s="565">
        <f t="shared" si="351"/>
        <v>0</v>
      </c>
      <c r="AB1525" s="565">
        <f t="shared" si="352"/>
        <v>0</v>
      </c>
      <c r="AC1525" s="565">
        <f t="shared" si="353"/>
        <v>0</v>
      </c>
      <c r="AD1525" s="572">
        <f t="shared" si="354"/>
        <v>0</v>
      </c>
      <c r="AE1525" s="560">
        <f t="shared" si="355"/>
        <v>0</v>
      </c>
      <c r="AF1525" s="561">
        <f t="shared" si="356"/>
        <v>0</v>
      </c>
      <c r="AG1525" s="562"/>
    </row>
    <row r="1526" spans="2:33" s="418" customFormat="1" ht="15" customHeight="1" x14ac:dyDescent="0.2">
      <c r="B1526" s="554"/>
      <c r="C1526" s="382"/>
      <c r="D1526" s="383"/>
      <c r="E1526" s="381"/>
      <c r="F1526" s="1040"/>
      <c r="G1526" s="1038"/>
      <c r="H1526" s="1041"/>
      <c r="I1526" s="381"/>
      <c r="J1526" s="568">
        <f t="shared" si="348"/>
        <v>0</v>
      </c>
      <c r="K1526" s="381"/>
      <c r="L1526" s="381"/>
      <c r="M1526" s="568">
        <f t="shared" si="357"/>
        <v>0</v>
      </c>
      <c r="N1526" s="570">
        <f>IFERROR(VLOOKUP($C1526,Listen!$J$3:$L$39,2,0),0)</f>
        <v>0</v>
      </c>
      <c r="O1526" s="570">
        <f>IFERROR(VLOOKUP($C1526,Listen!$J$3:$L$39,3,0),0)</f>
        <v>0</v>
      </c>
      <c r="P1526" s="453">
        <f t="shared" si="349"/>
        <v>0</v>
      </c>
      <c r="Q1526" s="453">
        <f t="shared" si="361"/>
        <v>0</v>
      </c>
      <c r="R1526" s="453">
        <f t="shared" si="361"/>
        <v>0</v>
      </c>
      <c r="S1526" s="453">
        <f t="shared" si="361"/>
        <v>0</v>
      </c>
      <c r="T1526" s="453">
        <f t="shared" si="361"/>
        <v>0</v>
      </c>
      <c r="U1526" s="453">
        <f t="shared" si="361"/>
        <v>0</v>
      </c>
      <c r="V1526" s="453">
        <f t="shared" si="361"/>
        <v>0</v>
      </c>
      <c r="W1526" s="384">
        <f t="shared" si="359"/>
        <v>0</v>
      </c>
      <c r="X1526" s="565">
        <f>IF(D1526='A. Allgemeine Informationen'!$C$17,$M1526-Y1526,HLOOKUP('A. Allgemeine Informationen'!$C$17-1,$Z$1:$AF$2005,ROW(D1526),FALSE)-$Y1526)</f>
        <v>0</v>
      </c>
      <c r="Y1526" s="384">
        <f>HLOOKUP('A. Allgemeine Informationen'!$C$17,$Z$1:$AF$2005,ROW(D1526),FALSE)</f>
        <v>0</v>
      </c>
      <c r="Z1526" s="565">
        <f t="shared" si="350"/>
        <v>0</v>
      </c>
      <c r="AA1526" s="565">
        <f t="shared" si="351"/>
        <v>0</v>
      </c>
      <c r="AB1526" s="565">
        <f t="shared" si="352"/>
        <v>0</v>
      </c>
      <c r="AC1526" s="565">
        <f t="shared" si="353"/>
        <v>0</v>
      </c>
      <c r="AD1526" s="572">
        <f t="shared" si="354"/>
        <v>0</v>
      </c>
      <c r="AE1526" s="560">
        <f t="shared" si="355"/>
        <v>0</v>
      </c>
      <c r="AF1526" s="561">
        <f t="shared" si="356"/>
        <v>0</v>
      </c>
      <c r="AG1526" s="562"/>
    </row>
    <row r="1527" spans="2:33" s="418" customFormat="1" ht="15" customHeight="1" x14ac:dyDescent="0.2">
      <c r="B1527" s="554"/>
      <c r="C1527" s="382"/>
      <c r="D1527" s="383"/>
      <c r="E1527" s="381"/>
      <c r="F1527" s="1040"/>
      <c r="G1527" s="1038"/>
      <c r="H1527" s="1041"/>
      <c r="I1527" s="381"/>
      <c r="J1527" s="568">
        <f t="shared" si="348"/>
        <v>0</v>
      </c>
      <c r="K1527" s="381"/>
      <c r="L1527" s="381"/>
      <c r="M1527" s="568">
        <f t="shared" si="357"/>
        <v>0</v>
      </c>
      <c r="N1527" s="570">
        <f>IFERROR(VLOOKUP($C1527,Listen!$J$3:$L$39,2,0),0)</f>
        <v>0</v>
      </c>
      <c r="O1527" s="570">
        <f>IFERROR(VLOOKUP($C1527,Listen!$J$3:$L$39,3,0),0)</f>
        <v>0</v>
      </c>
      <c r="P1527" s="453">
        <f t="shared" si="349"/>
        <v>0</v>
      </c>
      <c r="Q1527" s="453">
        <f t="shared" ref="Q1527:V1542" si="362">P1527</f>
        <v>0</v>
      </c>
      <c r="R1527" s="453">
        <f t="shared" si="362"/>
        <v>0</v>
      </c>
      <c r="S1527" s="453">
        <f t="shared" si="362"/>
        <v>0</v>
      </c>
      <c r="T1527" s="453">
        <f t="shared" si="362"/>
        <v>0</v>
      </c>
      <c r="U1527" s="453">
        <f t="shared" si="362"/>
        <v>0</v>
      </c>
      <c r="V1527" s="453">
        <f t="shared" si="362"/>
        <v>0</v>
      </c>
      <c r="W1527" s="384">
        <f t="shared" si="359"/>
        <v>0</v>
      </c>
      <c r="X1527" s="565">
        <f>IF(D1527='A. Allgemeine Informationen'!$C$17,$M1527-Y1527,HLOOKUP('A. Allgemeine Informationen'!$C$17-1,$Z$1:$AF$2005,ROW(D1527),FALSE)-$Y1527)</f>
        <v>0</v>
      </c>
      <c r="Y1527" s="384">
        <f>HLOOKUP('A. Allgemeine Informationen'!$C$17,$Z$1:$AF$2005,ROW(D1527),FALSE)</f>
        <v>0</v>
      </c>
      <c r="Z1527" s="565">
        <f t="shared" si="350"/>
        <v>0</v>
      </c>
      <c r="AA1527" s="565">
        <f t="shared" si="351"/>
        <v>0</v>
      </c>
      <c r="AB1527" s="565">
        <f t="shared" si="352"/>
        <v>0</v>
      </c>
      <c r="AC1527" s="565">
        <f t="shared" si="353"/>
        <v>0</v>
      </c>
      <c r="AD1527" s="572">
        <f t="shared" si="354"/>
        <v>0</v>
      </c>
      <c r="AE1527" s="560">
        <f t="shared" si="355"/>
        <v>0</v>
      </c>
      <c r="AF1527" s="561">
        <f t="shared" si="356"/>
        <v>0</v>
      </c>
      <c r="AG1527" s="562"/>
    </row>
    <row r="1528" spans="2:33" s="418" customFormat="1" ht="15" customHeight="1" x14ac:dyDescent="0.2">
      <c r="B1528" s="554"/>
      <c r="C1528" s="382"/>
      <c r="D1528" s="383"/>
      <c r="E1528" s="381"/>
      <c r="F1528" s="1040"/>
      <c r="G1528" s="1038"/>
      <c r="H1528" s="1041"/>
      <c r="I1528" s="381"/>
      <c r="J1528" s="568">
        <f t="shared" si="348"/>
        <v>0</v>
      </c>
      <c r="K1528" s="381"/>
      <c r="L1528" s="381"/>
      <c r="M1528" s="568">
        <f t="shared" si="357"/>
        <v>0</v>
      </c>
      <c r="N1528" s="570">
        <f>IFERROR(VLOOKUP($C1528,Listen!$J$3:$L$39,2,0),0)</f>
        <v>0</v>
      </c>
      <c r="O1528" s="570">
        <f>IFERROR(VLOOKUP($C1528,Listen!$J$3:$L$39,3,0),0)</f>
        <v>0</v>
      </c>
      <c r="P1528" s="453">
        <f t="shared" si="349"/>
        <v>0</v>
      </c>
      <c r="Q1528" s="453">
        <f t="shared" si="362"/>
        <v>0</v>
      </c>
      <c r="R1528" s="453">
        <f t="shared" si="362"/>
        <v>0</v>
      </c>
      <c r="S1528" s="453">
        <f t="shared" si="362"/>
        <v>0</v>
      </c>
      <c r="T1528" s="453">
        <f t="shared" si="362"/>
        <v>0</v>
      </c>
      <c r="U1528" s="453">
        <f t="shared" si="362"/>
        <v>0</v>
      </c>
      <c r="V1528" s="453">
        <f t="shared" si="362"/>
        <v>0</v>
      </c>
      <c r="W1528" s="384">
        <f t="shared" si="359"/>
        <v>0</v>
      </c>
      <c r="X1528" s="565">
        <f>IF(D1528='A. Allgemeine Informationen'!$C$17,$M1528-Y1528,HLOOKUP('A. Allgemeine Informationen'!$C$17-1,$Z$1:$AF$2005,ROW(D1528),FALSE)-$Y1528)</f>
        <v>0</v>
      </c>
      <c r="Y1528" s="384">
        <f>HLOOKUP('A. Allgemeine Informationen'!$C$17,$Z$1:$AF$2005,ROW(D1528),FALSE)</f>
        <v>0</v>
      </c>
      <c r="Z1528" s="565">
        <f t="shared" si="350"/>
        <v>0</v>
      </c>
      <c r="AA1528" s="565">
        <f t="shared" si="351"/>
        <v>0</v>
      </c>
      <c r="AB1528" s="565">
        <f t="shared" si="352"/>
        <v>0</v>
      </c>
      <c r="AC1528" s="565">
        <f t="shared" si="353"/>
        <v>0</v>
      </c>
      <c r="AD1528" s="572">
        <f t="shared" si="354"/>
        <v>0</v>
      </c>
      <c r="AE1528" s="560">
        <f t="shared" si="355"/>
        <v>0</v>
      </c>
      <c r="AF1528" s="561">
        <f t="shared" si="356"/>
        <v>0</v>
      </c>
      <c r="AG1528" s="562"/>
    </row>
    <row r="1529" spans="2:33" s="418" customFormat="1" ht="15" customHeight="1" x14ac:dyDescent="0.2">
      <c r="B1529" s="554"/>
      <c r="C1529" s="382"/>
      <c r="D1529" s="383"/>
      <c r="E1529" s="381"/>
      <c r="F1529" s="1040"/>
      <c r="G1529" s="1038"/>
      <c r="H1529" s="1041"/>
      <c r="I1529" s="381"/>
      <c r="J1529" s="568">
        <f t="shared" si="348"/>
        <v>0</v>
      </c>
      <c r="K1529" s="381"/>
      <c r="L1529" s="381"/>
      <c r="M1529" s="568">
        <f t="shared" si="357"/>
        <v>0</v>
      </c>
      <c r="N1529" s="570">
        <f>IFERROR(VLOOKUP($C1529,Listen!$J$3:$L$39,2,0),0)</f>
        <v>0</v>
      </c>
      <c r="O1529" s="570">
        <f>IFERROR(VLOOKUP($C1529,Listen!$J$3:$L$39,3,0),0)</f>
        <v>0</v>
      </c>
      <c r="P1529" s="453">
        <f t="shared" si="349"/>
        <v>0</v>
      </c>
      <c r="Q1529" s="453">
        <f t="shared" si="362"/>
        <v>0</v>
      </c>
      <c r="R1529" s="453">
        <f t="shared" si="362"/>
        <v>0</v>
      </c>
      <c r="S1529" s="453">
        <f t="shared" si="362"/>
        <v>0</v>
      </c>
      <c r="T1529" s="453">
        <f t="shared" si="362"/>
        <v>0</v>
      </c>
      <c r="U1529" s="453">
        <f t="shared" si="362"/>
        <v>0</v>
      </c>
      <c r="V1529" s="453">
        <f t="shared" si="362"/>
        <v>0</v>
      </c>
      <c r="W1529" s="384">
        <f t="shared" si="359"/>
        <v>0</v>
      </c>
      <c r="X1529" s="565">
        <f>IF(D1529='A. Allgemeine Informationen'!$C$17,$M1529-Y1529,HLOOKUP('A. Allgemeine Informationen'!$C$17-1,$Z$1:$AF$2005,ROW(D1529),FALSE)-$Y1529)</f>
        <v>0</v>
      </c>
      <c r="Y1529" s="384">
        <f>HLOOKUP('A. Allgemeine Informationen'!$C$17,$Z$1:$AF$2005,ROW(D1529),FALSE)</f>
        <v>0</v>
      </c>
      <c r="Z1529" s="565">
        <f t="shared" si="350"/>
        <v>0</v>
      </c>
      <c r="AA1529" s="565">
        <f t="shared" si="351"/>
        <v>0</v>
      </c>
      <c r="AB1529" s="565">
        <f t="shared" si="352"/>
        <v>0</v>
      </c>
      <c r="AC1529" s="565">
        <f t="shared" si="353"/>
        <v>0</v>
      </c>
      <c r="AD1529" s="572">
        <f t="shared" si="354"/>
        <v>0</v>
      </c>
      <c r="AE1529" s="560">
        <f t="shared" si="355"/>
        <v>0</v>
      </c>
      <c r="AF1529" s="561">
        <f t="shared" si="356"/>
        <v>0</v>
      </c>
      <c r="AG1529" s="562"/>
    </row>
    <row r="1530" spans="2:33" s="418" customFormat="1" ht="15" customHeight="1" x14ac:dyDescent="0.2">
      <c r="B1530" s="554"/>
      <c r="C1530" s="382"/>
      <c r="D1530" s="383"/>
      <c r="E1530" s="381"/>
      <c r="F1530" s="1040"/>
      <c r="G1530" s="1038"/>
      <c r="H1530" s="1041"/>
      <c r="I1530" s="381"/>
      <c r="J1530" s="568">
        <f t="shared" si="348"/>
        <v>0</v>
      </c>
      <c r="K1530" s="381"/>
      <c r="L1530" s="381"/>
      <c r="M1530" s="568">
        <f t="shared" si="357"/>
        <v>0</v>
      </c>
      <c r="N1530" s="570">
        <f>IFERROR(VLOOKUP($C1530,Listen!$J$3:$L$39,2,0),0)</f>
        <v>0</v>
      </c>
      <c r="O1530" s="570">
        <f>IFERROR(VLOOKUP($C1530,Listen!$J$3:$L$39,3,0),0)</f>
        <v>0</v>
      </c>
      <c r="P1530" s="453">
        <f t="shared" si="349"/>
        <v>0</v>
      </c>
      <c r="Q1530" s="453">
        <f t="shared" si="362"/>
        <v>0</v>
      </c>
      <c r="R1530" s="453">
        <f t="shared" si="362"/>
        <v>0</v>
      </c>
      <c r="S1530" s="453">
        <f t="shared" si="362"/>
        <v>0</v>
      </c>
      <c r="T1530" s="453">
        <f t="shared" si="362"/>
        <v>0</v>
      </c>
      <c r="U1530" s="453">
        <f t="shared" si="362"/>
        <v>0</v>
      </c>
      <c r="V1530" s="453">
        <f t="shared" si="362"/>
        <v>0</v>
      </c>
      <c r="W1530" s="384">
        <f t="shared" si="359"/>
        <v>0</v>
      </c>
      <c r="X1530" s="565">
        <f>IF(D1530='A. Allgemeine Informationen'!$C$17,$M1530-Y1530,HLOOKUP('A. Allgemeine Informationen'!$C$17-1,$Z$1:$AF$2005,ROW(D1530),FALSE)-$Y1530)</f>
        <v>0</v>
      </c>
      <c r="Y1530" s="384">
        <f>HLOOKUP('A. Allgemeine Informationen'!$C$17,$Z$1:$AF$2005,ROW(D1530),FALSE)</f>
        <v>0</v>
      </c>
      <c r="Z1530" s="565">
        <f t="shared" si="350"/>
        <v>0</v>
      </c>
      <c r="AA1530" s="565">
        <f t="shared" si="351"/>
        <v>0</v>
      </c>
      <c r="AB1530" s="565">
        <f t="shared" si="352"/>
        <v>0</v>
      </c>
      <c r="AC1530" s="565">
        <f t="shared" si="353"/>
        <v>0</v>
      </c>
      <c r="AD1530" s="572">
        <f t="shared" si="354"/>
        <v>0</v>
      </c>
      <c r="AE1530" s="560">
        <f t="shared" si="355"/>
        <v>0</v>
      </c>
      <c r="AF1530" s="561">
        <f t="shared" si="356"/>
        <v>0</v>
      </c>
      <c r="AG1530" s="562"/>
    </row>
    <row r="1531" spans="2:33" s="418" customFormat="1" ht="15" customHeight="1" x14ac:dyDescent="0.2">
      <c r="B1531" s="554"/>
      <c r="C1531" s="382"/>
      <c r="D1531" s="383"/>
      <c r="E1531" s="381"/>
      <c r="F1531" s="1040"/>
      <c r="G1531" s="1038"/>
      <c r="H1531" s="1041"/>
      <c r="I1531" s="381"/>
      <c r="J1531" s="568">
        <f t="shared" si="348"/>
        <v>0</v>
      </c>
      <c r="K1531" s="381"/>
      <c r="L1531" s="381"/>
      <c r="M1531" s="568">
        <f t="shared" si="357"/>
        <v>0</v>
      </c>
      <c r="N1531" s="570">
        <f>IFERROR(VLOOKUP($C1531,Listen!$J$3:$L$39,2,0),0)</f>
        <v>0</v>
      </c>
      <c r="O1531" s="570">
        <f>IFERROR(VLOOKUP($C1531,Listen!$J$3:$L$39,3,0),0)</f>
        <v>0</v>
      </c>
      <c r="P1531" s="453">
        <f t="shared" si="349"/>
        <v>0</v>
      </c>
      <c r="Q1531" s="453">
        <f t="shared" si="362"/>
        <v>0</v>
      </c>
      <c r="R1531" s="453">
        <f t="shared" si="362"/>
        <v>0</v>
      </c>
      <c r="S1531" s="453">
        <f t="shared" si="362"/>
        <v>0</v>
      </c>
      <c r="T1531" s="453">
        <f t="shared" si="362"/>
        <v>0</v>
      </c>
      <c r="U1531" s="453">
        <f t="shared" si="362"/>
        <v>0</v>
      </c>
      <c r="V1531" s="453">
        <f t="shared" si="362"/>
        <v>0</v>
      </c>
      <c r="W1531" s="384">
        <f t="shared" si="359"/>
        <v>0</v>
      </c>
      <c r="X1531" s="565">
        <f>IF(D1531='A. Allgemeine Informationen'!$C$17,$M1531-Y1531,HLOOKUP('A. Allgemeine Informationen'!$C$17-1,$Z$1:$AF$2005,ROW(D1531),FALSE)-$Y1531)</f>
        <v>0</v>
      </c>
      <c r="Y1531" s="384">
        <f>HLOOKUP('A. Allgemeine Informationen'!$C$17,$Z$1:$AF$2005,ROW(D1531),FALSE)</f>
        <v>0</v>
      </c>
      <c r="Z1531" s="565">
        <f t="shared" si="350"/>
        <v>0</v>
      </c>
      <c r="AA1531" s="565">
        <f t="shared" si="351"/>
        <v>0</v>
      </c>
      <c r="AB1531" s="565">
        <f t="shared" si="352"/>
        <v>0</v>
      </c>
      <c r="AC1531" s="565">
        <f t="shared" si="353"/>
        <v>0</v>
      </c>
      <c r="AD1531" s="572">
        <f t="shared" si="354"/>
        <v>0</v>
      </c>
      <c r="AE1531" s="560">
        <f t="shared" si="355"/>
        <v>0</v>
      </c>
      <c r="AF1531" s="561">
        <f t="shared" si="356"/>
        <v>0</v>
      </c>
      <c r="AG1531" s="562"/>
    </row>
    <row r="1532" spans="2:33" s="418" customFormat="1" ht="15" customHeight="1" x14ac:dyDescent="0.2">
      <c r="B1532" s="554"/>
      <c r="C1532" s="382"/>
      <c r="D1532" s="383"/>
      <c r="E1532" s="381"/>
      <c r="F1532" s="1040"/>
      <c r="G1532" s="1038"/>
      <c r="H1532" s="1041"/>
      <c r="I1532" s="381"/>
      <c r="J1532" s="568">
        <f t="shared" si="348"/>
        <v>0</v>
      </c>
      <c r="K1532" s="381"/>
      <c r="L1532" s="381"/>
      <c r="M1532" s="568">
        <f t="shared" si="357"/>
        <v>0</v>
      </c>
      <c r="N1532" s="570">
        <f>IFERROR(VLOOKUP($C1532,Listen!$J$3:$L$39,2,0),0)</f>
        <v>0</v>
      </c>
      <c r="O1532" s="570">
        <f>IFERROR(VLOOKUP($C1532,Listen!$J$3:$L$39,3,0),0)</f>
        <v>0</v>
      </c>
      <c r="P1532" s="453">
        <f t="shared" si="349"/>
        <v>0</v>
      </c>
      <c r="Q1532" s="453">
        <f t="shared" si="362"/>
        <v>0</v>
      </c>
      <c r="R1532" s="453">
        <f t="shared" si="362"/>
        <v>0</v>
      </c>
      <c r="S1532" s="453">
        <f t="shared" si="362"/>
        <v>0</v>
      </c>
      <c r="T1532" s="453">
        <f t="shared" si="362"/>
        <v>0</v>
      </c>
      <c r="U1532" s="453">
        <f t="shared" si="362"/>
        <v>0</v>
      </c>
      <c r="V1532" s="453">
        <f t="shared" si="362"/>
        <v>0</v>
      </c>
      <c r="W1532" s="384">
        <f t="shared" si="359"/>
        <v>0</v>
      </c>
      <c r="X1532" s="565">
        <f>IF(D1532='A. Allgemeine Informationen'!$C$17,$M1532-Y1532,HLOOKUP('A. Allgemeine Informationen'!$C$17-1,$Z$1:$AF$2005,ROW(D1532),FALSE)-$Y1532)</f>
        <v>0</v>
      </c>
      <c r="Y1532" s="384">
        <f>HLOOKUP('A. Allgemeine Informationen'!$C$17,$Z$1:$AF$2005,ROW(D1532),FALSE)</f>
        <v>0</v>
      </c>
      <c r="Z1532" s="565">
        <f t="shared" si="350"/>
        <v>0</v>
      </c>
      <c r="AA1532" s="565">
        <f t="shared" si="351"/>
        <v>0</v>
      </c>
      <c r="AB1532" s="565">
        <f t="shared" si="352"/>
        <v>0</v>
      </c>
      <c r="AC1532" s="565">
        <f t="shared" si="353"/>
        <v>0</v>
      </c>
      <c r="AD1532" s="572">
        <f t="shared" si="354"/>
        <v>0</v>
      </c>
      <c r="AE1532" s="560">
        <f t="shared" si="355"/>
        <v>0</v>
      </c>
      <c r="AF1532" s="561">
        <f t="shared" si="356"/>
        <v>0</v>
      </c>
      <c r="AG1532" s="562"/>
    </row>
    <row r="1533" spans="2:33" s="418" customFormat="1" ht="15" customHeight="1" x14ac:dyDescent="0.2">
      <c r="B1533" s="554"/>
      <c r="C1533" s="382"/>
      <c r="D1533" s="383"/>
      <c r="E1533" s="381"/>
      <c r="F1533" s="1040"/>
      <c r="G1533" s="1038"/>
      <c r="H1533" s="1041"/>
      <c r="I1533" s="381"/>
      <c r="J1533" s="568">
        <f t="shared" si="348"/>
        <v>0</v>
      </c>
      <c r="K1533" s="381"/>
      <c r="L1533" s="381"/>
      <c r="M1533" s="568">
        <f t="shared" si="357"/>
        <v>0</v>
      </c>
      <c r="N1533" s="570">
        <f>IFERROR(VLOOKUP($C1533,Listen!$J$3:$L$39,2,0),0)</f>
        <v>0</v>
      </c>
      <c r="O1533" s="570">
        <f>IFERROR(VLOOKUP($C1533,Listen!$J$3:$L$39,3,0),0)</f>
        <v>0</v>
      </c>
      <c r="P1533" s="453">
        <f t="shared" si="349"/>
        <v>0</v>
      </c>
      <c r="Q1533" s="453">
        <f t="shared" si="362"/>
        <v>0</v>
      </c>
      <c r="R1533" s="453">
        <f t="shared" si="362"/>
        <v>0</v>
      </c>
      <c r="S1533" s="453">
        <f t="shared" si="362"/>
        <v>0</v>
      </c>
      <c r="T1533" s="453">
        <f t="shared" si="362"/>
        <v>0</v>
      </c>
      <c r="U1533" s="453">
        <f t="shared" si="362"/>
        <v>0</v>
      </c>
      <c r="V1533" s="453">
        <f t="shared" si="362"/>
        <v>0</v>
      </c>
      <c r="W1533" s="384">
        <f t="shared" si="359"/>
        <v>0</v>
      </c>
      <c r="X1533" s="565">
        <f>IF(D1533='A. Allgemeine Informationen'!$C$17,$M1533-Y1533,HLOOKUP('A. Allgemeine Informationen'!$C$17-1,$Z$1:$AF$2005,ROW(D1533),FALSE)-$Y1533)</f>
        <v>0</v>
      </c>
      <c r="Y1533" s="384">
        <f>HLOOKUP('A. Allgemeine Informationen'!$C$17,$Z$1:$AF$2005,ROW(D1533),FALSE)</f>
        <v>0</v>
      </c>
      <c r="Z1533" s="565">
        <f t="shared" si="350"/>
        <v>0</v>
      </c>
      <c r="AA1533" s="565">
        <f t="shared" si="351"/>
        <v>0</v>
      </c>
      <c r="AB1533" s="565">
        <f t="shared" si="352"/>
        <v>0</v>
      </c>
      <c r="AC1533" s="565">
        <f t="shared" si="353"/>
        <v>0</v>
      </c>
      <c r="AD1533" s="572">
        <f t="shared" si="354"/>
        <v>0</v>
      </c>
      <c r="AE1533" s="560">
        <f t="shared" si="355"/>
        <v>0</v>
      </c>
      <c r="AF1533" s="561">
        <f t="shared" si="356"/>
        <v>0</v>
      </c>
      <c r="AG1533" s="562"/>
    </row>
    <row r="1534" spans="2:33" s="418" customFormat="1" ht="15" customHeight="1" x14ac:dyDescent="0.2">
      <c r="B1534" s="554"/>
      <c r="C1534" s="382"/>
      <c r="D1534" s="383"/>
      <c r="E1534" s="381"/>
      <c r="F1534" s="1040"/>
      <c r="G1534" s="1038"/>
      <c r="H1534" s="1041"/>
      <c r="I1534" s="381"/>
      <c r="J1534" s="568">
        <f t="shared" si="348"/>
        <v>0</v>
      </c>
      <c r="K1534" s="381"/>
      <c r="L1534" s="381"/>
      <c r="M1534" s="568">
        <f t="shared" si="357"/>
        <v>0</v>
      </c>
      <c r="N1534" s="570">
        <f>IFERROR(VLOOKUP($C1534,Listen!$J$3:$L$39,2,0),0)</f>
        <v>0</v>
      </c>
      <c r="O1534" s="570">
        <f>IFERROR(VLOOKUP($C1534,Listen!$J$3:$L$39,3,0),0)</f>
        <v>0</v>
      </c>
      <c r="P1534" s="453">
        <f t="shared" si="349"/>
        <v>0</v>
      </c>
      <c r="Q1534" s="453">
        <f t="shared" si="362"/>
        <v>0</v>
      </c>
      <c r="R1534" s="453">
        <f t="shared" si="362"/>
        <v>0</v>
      </c>
      <c r="S1534" s="453">
        <f t="shared" si="362"/>
        <v>0</v>
      </c>
      <c r="T1534" s="453">
        <f t="shared" si="362"/>
        <v>0</v>
      </c>
      <c r="U1534" s="453">
        <f t="shared" si="362"/>
        <v>0</v>
      </c>
      <c r="V1534" s="453">
        <f t="shared" si="362"/>
        <v>0</v>
      </c>
      <c r="W1534" s="384">
        <f t="shared" si="359"/>
        <v>0</v>
      </c>
      <c r="X1534" s="565">
        <f>IF(D1534='A. Allgemeine Informationen'!$C$17,$M1534-Y1534,HLOOKUP('A. Allgemeine Informationen'!$C$17-1,$Z$1:$AF$2005,ROW(D1534),FALSE)-$Y1534)</f>
        <v>0</v>
      </c>
      <c r="Y1534" s="384">
        <f>HLOOKUP('A. Allgemeine Informationen'!$C$17,$Z$1:$AF$2005,ROW(D1534),FALSE)</f>
        <v>0</v>
      </c>
      <c r="Z1534" s="565">
        <f t="shared" si="350"/>
        <v>0</v>
      </c>
      <c r="AA1534" s="565">
        <f t="shared" si="351"/>
        <v>0</v>
      </c>
      <c r="AB1534" s="565">
        <f t="shared" si="352"/>
        <v>0</v>
      </c>
      <c r="AC1534" s="565">
        <f t="shared" si="353"/>
        <v>0</v>
      </c>
      <c r="AD1534" s="572">
        <f t="shared" si="354"/>
        <v>0</v>
      </c>
      <c r="AE1534" s="560">
        <f t="shared" si="355"/>
        <v>0</v>
      </c>
      <c r="AF1534" s="561">
        <f t="shared" si="356"/>
        <v>0</v>
      </c>
      <c r="AG1534" s="562"/>
    </row>
    <row r="1535" spans="2:33" s="418" customFormat="1" ht="15" customHeight="1" x14ac:dyDescent="0.2">
      <c r="B1535" s="554"/>
      <c r="C1535" s="382"/>
      <c r="D1535" s="383"/>
      <c r="E1535" s="381"/>
      <c r="F1535" s="1040"/>
      <c r="G1535" s="1038"/>
      <c r="H1535" s="1041"/>
      <c r="I1535" s="381"/>
      <c r="J1535" s="568">
        <f t="shared" si="348"/>
        <v>0</v>
      </c>
      <c r="K1535" s="381"/>
      <c r="L1535" s="381"/>
      <c r="M1535" s="568">
        <f t="shared" si="357"/>
        <v>0</v>
      </c>
      <c r="N1535" s="570">
        <f>IFERROR(VLOOKUP($C1535,Listen!$J$3:$L$39,2,0),0)</f>
        <v>0</v>
      </c>
      <c r="O1535" s="570">
        <f>IFERROR(VLOOKUP($C1535,Listen!$J$3:$L$39,3,0),0)</f>
        <v>0</v>
      </c>
      <c r="P1535" s="453">
        <f t="shared" si="349"/>
        <v>0</v>
      </c>
      <c r="Q1535" s="453">
        <f t="shared" si="362"/>
        <v>0</v>
      </c>
      <c r="R1535" s="453">
        <f t="shared" si="362"/>
        <v>0</v>
      </c>
      <c r="S1535" s="453">
        <f t="shared" si="362"/>
        <v>0</v>
      </c>
      <c r="T1535" s="453">
        <f t="shared" si="362"/>
        <v>0</v>
      </c>
      <c r="U1535" s="453">
        <f t="shared" si="362"/>
        <v>0</v>
      </c>
      <c r="V1535" s="453">
        <f t="shared" si="362"/>
        <v>0</v>
      </c>
      <c r="W1535" s="384">
        <f t="shared" si="359"/>
        <v>0</v>
      </c>
      <c r="X1535" s="565">
        <f>IF(D1535='A. Allgemeine Informationen'!$C$17,$M1535-Y1535,HLOOKUP('A. Allgemeine Informationen'!$C$17-1,$Z$1:$AF$2005,ROW(D1535),FALSE)-$Y1535)</f>
        <v>0</v>
      </c>
      <c r="Y1535" s="384">
        <f>HLOOKUP('A. Allgemeine Informationen'!$C$17,$Z$1:$AF$2005,ROW(D1535),FALSE)</f>
        <v>0</v>
      </c>
      <c r="Z1535" s="565">
        <f t="shared" si="350"/>
        <v>0</v>
      </c>
      <c r="AA1535" s="565">
        <f t="shared" si="351"/>
        <v>0</v>
      </c>
      <c r="AB1535" s="565">
        <f t="shared" si="352"/>
        <v>0</v>
      </c>
      <c r="AC1535" s="565">
        <f t="shared" si="353"/>
        <v>0</v>
      </c>
      <c r="AD1535" s="572">
        <f t="shared" si="354"/>
        <v>0</v>
      </c>
      <c r="AE1535" s="560">
        <f t="shared" si="355"/>
        <v>0</v>
      </c>
      <c r="AF1535" s="561">
        <f t="shared" si="356"/>
        <v>0</v>
      </c>
      <c r="AG1535" s="562"/>
    </row>
    <row r="1536" spans="2:33" s="418" customFormat="1" ht="15" customHeight="1" x14ac:dyDescent="0.2">
      <c r="B1536" s="554"/>
      <c r="C1536" s="382"/>
      <c r="D1536" s="383"/>
      <c r="E1536" s="381"/>
      <c r="F1536" s="1040"/>
      <c r="G1536" s="1038"/>
      <c r="H1536" s="1041"/>
      <c r="I1536" s="381"/>
      <c r="J1536" s="568">
        <f t="shared" si="348"/>
        <v>0</v>
      </c>
      <c r="K1536" s="381"/>
      <c r="L1536" s="381"/>
      <c r="M1536" s="568">
        <f t="shared" si="357"/>
        <v>0</v>
      </c>
      <c r="N1536" s="570">
        <f>IFERROR(VLOOKUP($C1536,Listen!$J$3:$L$39,2,0),0)</f>
        <v>0</v>
      </c>
      <c r="O1536" s="570">
        <f>IFERROR(VLOOKUP($C1536,Listen!$J$3:$L$39,3,0),0)</f>
        <v>0</v>
      </c>
      <c r="P1536" s="453">
        <f t="shared" si="349"/>
        <v>0</v>
      </c>
      <c r="Q1536" s="453">
        <f t="shared" si="362"/>
        <v>0</v>
      </c>
      <c r="R1536" s="453">
        <f t="shared" si="362"/>
        <v>0</v>
      </c>
      <c r="S1536" s="453">
        <f t="shared" si="362"/>
        <v>0</v>
      </c>
      <c r="T1536" s="453">
        <f t="shared" si="362"/>
        <v>0</v>
      </c>
      <c r="U1536" s="453">
        <f t="shared" si="362"/>
        <v>0</v>
      </c>
      <c r="V1536" s="453">
        <f t="shared" si="362"/>
        <v>0</v>
      </c>
      <c r="W1536" s="384">
        <f t="shared" si="359"/>
        <v>0</v>
      </c>
      <c r="X1536" s="565">
        <f>IF(D1536='A. Allgemeine Informationen'!$C$17,$M1536-Y1536,HLOOKUP('A. Allgemeine Informationen'!$C$17-1,$Z$1:$AF$2005,ROW(D1536),FALSE)-$Y1536)</f>
        <v>0</v>
      </c>
      <c r="Y1536" s="384">
        <f>HLOOKUP('A. Allgemeine Informationen'!$C$17,$Z$1:$AF$2005,ROW(D1536),FALSE)</f>
        <v>0</v>
      </c>
      <c r="Z1536" s="565">
        <f t="shared" si="350"/>
        <v>0</v>
      </c>
      <c r="AA1536" s="565">
        <f t="shared" si="351"/>
        <v>0</v>
      </c>
      <c r="AB1536" s="565">
        <f t="shared" si="352"/>
        <v>0</v>
      </c>
      <c r="AC1536" s="565">
        <f t="shared" si="353"/>
        <v>0</v>
      </c>
      <c r="AD1536" s="572">
        <f t="shared" si="354"/>
        <v>0</v>
      </c>
      <c r="AE1536" s="560">
        <f t="shared" si="355"/>
        <v>0</v>
      </c>
      <c r="AF1536" s="561">
        <f t="shared" si="356"/>
        <v>0</v>
      </c>
      <c r="AG1536" s="562"/>
    </row>
    <row r="1537" spans="2:33" s="418" customFormat="1" ht="15" customHeight="1" x14ac:dyDescent="0.2">
      <c r="B1537" s="554"/>
      <c r="C1537" s="382"/>
      <c r="D1537" s="383"/>
      <c r="E1537" s="381"/>
      <c r="F1537" s="1040"/>
      <c r="G1537" s="1038"/>
      <c r="H1537" s="1041"/>
      <c r="I1537" s="381"/>
      <c r="J1537" s="568">
        <f t="shared" si="348"/>
        <v>0</v>
      </c>
      <c r="K1537" s="381"/>
      <c r="L1537" s="381"/>
      <c r="M1537" s="568">
        <f t="shared" si="357"/>
        <v>0</v>
      </c>
      <c r="N1537" s="570">
        <f>IFERROR(VLOOKUP($C1537,Listen!$J$3:$L$39,2,0),0)</f>
        <v>0</v>
      </c>
      <c r="O1537" s="570">
        <f>IFERROR(VLOOKUP($C1537,Listen!$J$3:$L$39,3,0),0)</f>
        <v>0</v>
      </c>
      <c r="P1537" s="453">
        <f t="shared" si="349"/>
        <v>0</v>
      </c>
      <c r="Q1537" s="453">
        <f t="shared" si="362"/>
        <v>0</v>
      </c>
      <c r="R1537" s="453">
        <f t="shared" si="362"/>
        <v>0</v>
      </c>
      <c r="S1537" s="453">
        <f t="shared" si="362"/>
        <v>0</v>
      </c>
      <c r="T1537" s="453">
        <f t="shared" si="362"/>
        <v>0</v>
      </c>
      <c r="U1537" s="453">
        <f t="shared" si="362"/>
        <v>0</v>
      </c>
      <c r="V1537" s="453">
        <f t="shared" si="362"/>
        <v>0</v>
      </c>
      <c r="W1537" s="384">
        <f t="shared" si="359"/>
        <v>0</v>
      </c>
      <c r="X1537" s="565">
        <f>IF(D1537='A. Allgemeine Informationen'!$C$17,$M1537-Y1537,HLOOKUP('A. Allgemeine Informationen'!$C$17-1,$Z$1:$AF$2005,ROW(D1537),FALSE)-$Y1537)</f>
        <v>0</v>
      </c>
      <c r="Y1537" s="384">
        <f>HLOOKUP('A. Allgemeine Informationen'!$C$17,$Z$1:$AF$2005,ROW(D1537),FALSE)</f>
        <v>0</v>
      </c>
      <c r="Z1537" s="565">
        <f t="shared" si="350"/>
        <v>0</v>
      </c>
      <c r="AA1537" s="565">
        <f t="shared" si="351"/>
        <v>0</v>
      </c>
      <c r="AB1537" s="565">
        <f t="shared" si="352"/>
        <v>0</v>
      </c>
      <c r="AC1537" s="565">
        <f t="shared" si="353"/>
        <v>0</v>
      </c>
      <c r="AD1537" s="572">
        <f t="shared" si="354"/>
        <v>0</v>
      </c>
      <c r="AE1537" s="560">
        <f t="shared" si="355"/>
        <v>0</v>
      </c>
      <c r="AF1537" s="561">
        <f t="shared" si="356"/>
        <v>0</v>
      </c>
      <c r="AG1537" s="562"/>
    </row>
    <row r="1538" spans="2:33" s="418" customFormat="1" ht="15" customHeight="1" x14ac:dyDescent="0.2">
      <c r="B1538" s="554"/>
      <c r="C1538" s="382"/>
      <c r="D1538" s="383"/>
      <c r="E1538" s="381"/>
      <c r="F1538" s="1040"/>
      <c r="G1538" s="1038"/>
      <c r="H1538" s="1041"/>
      <c r="I1538" s="381"/>
      <c r="J1538" s="568">
        <f t="shared" si="348"/>
        <v>0</v>
      </c>
      <c r="K1538" s="381"/>
      <c r="L1538" s="381"/>
      <c r="M1538" s="568">
        <f t="shared" si="357"/>
        <v>0</v>
      </c>
      <c r="N1538" s="570">
        <f>IFERROR(VLOOKUP($C1538,Listen!$J$3:$L$39,2,0),0)</f>
        <v>0</v>
      </c>
      <c r="O1538" s="570">
        <f>IFERROR(VLOOKUP($C1538,Listen!$J$3:$L$39,3,0),0)</f>
        <v>0</v>
      </c>
      <c r="P1538" s="453">
        <f t="shared" si="349"/>
        <v>0</v>
      </c>
      <c r="Q1538" s="453">
        <f t="shared" si="362"/>
        <v>0</v>
      </c>
      <c r="R1538" s="453">
        <f t="shared" si="362"/>
        <v>0</v>
      </c>
      <c r="S1538" s="453">
        <f t="shared" si="362"/>
        <v>0</v>
      </c>
      <c r="T1538" s="453">
        <f t="shared" si="362"/>
        <v>0</v>
      </c>
      <c r="U1538" s="453">
        <f t="shared" si="362"/>
        <v>0</v>
      </c>
      <c r="V1538" s="453">
        <f t="shared" si="362"/>
        <v>0</v>
      </c>
      <c r="W1538" s="384">
        <f t="shared" si="359"/>
        <v>0</v>
      </c>
      <c r="X1538" s="565">
        <f>IF(D1538='A. Allgemeine Informationen'!$C$17,$M1538-Y1538,HLOOKUP('A. Allgemeine Informationen'!$C$17-1,$Z$1:$AF$2005,ROW(D1538),FALSE)-$Y1538)</f>
        <v>0</v>
      </c>
      <c r="Y1538" s="384">
        <f>HLOOKUP('A. Allgemeine Informationen'!$C$17,$Z$1:$AF$2005,ROW(D1538),FALSE)</f>
        <v>0</v>
      </c>
      <c r="Z1538" s="565">
        <f t="shared" si="350"/>
        <v>0</v>
      </c>
      <c r="AA1538" s="565">
        <f t="shared" si="351"/>
        <v>0</v>
      </c>
      <c r="AB1538" s="565">
        <f t="shared" si="352"/>
        <v>0</v>
      </c>
      <c r="AC1538" s="565">
        <f t="shared" si="353"/>
        <v>0</v>
      </c>
      <c r="AD1538" s="572">
        <f t="shared" si="354"/>
        <v>0</v>
      </c>
      <c r="AE1538" s="560">
        <f t="shared" si="355"/>
        <v>0</v>
      </c>
      <c r="AF1538" s="561">
        <f t="shared" si="356"/>
        <v>0</v>
      </c>
      <c r="AG1538" s="562"/>
    </row>
    <row r="1539" spans="2:33" s="418" customFormat="1" ht="15" customHeight="1" x14ac:dyDescent="0.2">
      <c r="B1539" s="554"/>
      <c r="C1539" s="382"/>
      <c r="D1539" s="383"/>
      <c r="E1539" s="381"/>
      <c r="F1539" s="1040"/>
      <c r="G1539" s="1038"/>
      <c r="H1539" s="1041"/>
      <c r="I1539" s="381"/>
      <c r="J1539" s="568">
        <f t="shared" si="348"/>
        <v>0</v>
      </c>
      <c r="K1539" s="381"/>
      <c r="L1539" s="381"/>
      <c r="M1539" s="568">
        <f t="shared" si="357"/>
        <v>0</v>
      </c>
      <c r="N1539" s="570">
        <f>IFERROR(VLOOKUP($C1539,Listen!$J$3:$L$39,2,0),0)</f>
        <v>0</v>
      </c>
      <c r="O1539" s="570">
        <f>IFERROR(VLOOKUP($C1539,Listen!$J$3:$L$39,3,0),0)</f>
        <v>0</v>
      </c>
      <c r="P1539" s="453">
        <f t="shared" si="349"/>
        <v>0</v>
      </c>
      <c r="Q1539" s="453">
        <f t="shared" si="362"/>
        <v>0</v>
      </c>
      <c r="R1539" s="453">
        <f t="shared" si="362"/>
        <v>0</v>
      </c>
      <c r="S1539" s="453">
        <f t="shared" si="362"/>
        <v>0</v>
      </c>
      <c r="T1539" s="453">
        <f t="shared" si="362"/>
        <v>0</v>
      </c>
      <c r="U1539" s="453">
        <f t="shared" si="362"/>
        <v>0</v>
      </c>
      <c r="V1539" s="453">
        <f t="shared" si="362"/>
        <v>0</v>
      </c>
      <c r="W1539" s="384">
        <f t="shared" si="359"/>
        <v>0</v>
      </c>
      <c r="X1539" s="565">
        <f>IF(D1539='A. Allgemeine Informationen'!$C$17,$M1539-Y1539,HLOOKUP('A. Allgemeine Informationen'!$C$17-1,$Z$1:$AF$2005,ROW(D1539),FALSE)-$Y1539)</f>
        <v>0</v>
      </c>
      <c r="Y1539" s="384">
        <f>HLOOKUP('A. Allgemeine Informationen'!$C$17,$Z$1:$AF$2005,ROW(D1539),FALSE)</f>
        <v>0</v>
      </c>
      <c r="Z1539" s="565">
        <f t="shared" si="350"/>
        <v>0</v>
      </c>
      <c r="AA1539" s="565">
        <f t="shared" si="351"/>
        <v>0</v>
      </c>
      <c r="AB1539" s="565">
        <f t="shared" si="352"/>
        <v>0</v>
      </c>
      <c r="AC1539" s="565">
        <f t="shared" si="353"/>
        <v>0</v>
      </c>
      <c r="AD1539" s="572">
        <f t="shared" si="354"/>
        <v>0</v>
      </c>
      <c r="AE1539" s="560">
        <f t="shared" si="355"/>
        <v>0</v>
      </c>
      <c r="AF1539" s="561">
        <f t="shared" si="356"/>
        <v>0</v>
      </c>
      <c r="AG1539" s="562"/>
    </row>
    <row r="1540" spans="2:33" s="418" customFormat="1" ht="15" customHeight="1" x14ac:dyDescent="0.2">
      <c r="B1540" s="554"/>
      <c r="C1540" s="382"/>
      <c r="D1540" s="383"/>
      <c r="E1540" s="381"/>
      <c r="F1540" s="1040"/>
      <c r="G1540" s="1038"/>
      <c r="H1540" s="1041"/>
      <c r="I1540" s="381"/>
      <c r="J1540" s="568">
        <f t="shared" si="348"/>
        <v>0</v>
      </c>
      <c r="K1540" s="381"/>
      <c r="L1540" s="381"/>
      <c r="M1540" s="568">
        <f t="shared" si="357"/>
        <v>0</v>
      </c>
      <c r="N1540" s="570">
        <f>IFERROR(VLOOKUP($C1540,Listen!$J$3:$L$39,2,0),0)</f>
        <v>0</v>
      </c>
      <c r="O1540" s="570">
        <f>IFERROR(VLOOKUP($C1540,Listen!$J$3:$L$39,3,0),0)</f>
        <v>0</v>
      </c>
      <c r="P1540" s="453">
        <f t="shared" si="349"/>
        <v>0</v>
      </c>
      <c r="Q1540" s="453">
        <f t="shared" si="362"/>
        <v>0</v>
      </c>
      <c r="R1540" s="453">
        <f t="shared" si="362"/>
        <v>0</v>
      </c>
      <c r="S1540" s="453">
        <f t="shared" si="362"/>
        <v>0</v>
      </c>
      <c r="T1540" s="453">
        <f t="shared" si="362"/>
        <v>0</v>
      </c>
      <c r="U1540" s="453">
        <f t="shared" si="362"/>
        <v>0</v>
      </c>
      <c r="V1540" s="453">
        <f t="shared" si="362"/>
        <v>0</v>
      </c>
      <c r="W1540" s="384">
        <f t="shared" si="359"/>
        <v>0</v>
      </c>
      <c r="X1540" s="565">
        <f>IF(D1540='A. Allgemeine Informationen'!$C$17,$M1540-Y1540,HLOOKUP('A. Allgemeine Informationen'!$C$17-1,$Z$1:$AF$2005,ROW(D1540),FALSE)-$Y1540)</f>
        <v>0</v>
      </c>
      <c r="Y1540" s="384">
        <f>HLOOKUP('A. Allgemeine Informationen'!$C$17,$Z$1:$AF$2005,ROW(D1540),FALSE)</f>
        <v>0</v>
      </c>
      <c r="Z1540" s="565">
        <f t="shared" si="350"/>
        <v>0</v>
      </c>
      <c r="AA1540" s="565">
        <f t="shared" si="351"/>
        <v>0</v>
      </c>
      <c r="AB1540" s="565">
        <f t="shared" si="352"/>
        <v>0</v>
      </c>
      <c r="AC1540" s="565">
        <f t="shared" si="353"/>
        <v>0</v>
      </c>
      <c r="AD1540" s="572">
        <f t="shared" si="354"/>
        <v>0</v>
      </c>
      <c r="AE1540" s="560">
        <f t="shared" si="355"/>
        <v>0</v>
      </c>
      <c r="AF1540" s="561">
        <f t="shared" si="356"/>
        <v>0</v>
      </c>
      <c r="AG1540" s="562"/>
    </row>
    <row r="1541" spans="2:33" s="418" customFormat="1" ht="15" customHeight="1" x14ac:dyDescent="0.2">
      <c r="B1541" s="554"/>
      <c r="C1541" s="382"/>
      <c r="D1541" s="383"/>
      <c r="E1541" s="381"/>
      <c r="F1541" s="1040"/>
      <c r="G1541" s="1038"/>
      <c r="H1541" s="1041"/>
      <c r="I1541" s="381"/>
      <c r="J1541" s="568">
        <f t="shared" si="348"/>
        <v>0</v>
      </c>
      <c r="K1541" s="381"/>
      <c r="L1541" s="381"/>
      <c r="M1541" s="568">
        <f t="shared" si="357"/>
        <v>0</v>
      </c>
      <c r="N1541" s="570">
        <f>IFERROR(VLOOKUP($C1541,Listen!$J$3:$L$39,2,0),0)</f>
        <v>0</v>
      </c>
      <c r="O1541" s="570">
        <f>IFERROR(VLOOKUP($C1541,Listen!$J$3:$L$39,3,0),0)</f>
        <v>0</v>
      </c>
      <c r="P1541" s="453">
        <f t="shared" si="349"/>
        <v>0</v>
      </c>
      <c r="Q1541" s="453">
        <f t="shared" si="362"/>
        <v>0</v>
      </c>
      <c r="R1541" s="453">
        <f t="shared" si="362"/>
        <v>0</v>
      </c>
      <c r="S1541" s="453">
        <f t="shared" si="362"/>
        <v>0</v>
      </c>
      <c r="T1541" s="453">
        <f t="shared" si="362"/>
        <v>0</v>
      </c>
      <c r="U1541" s="453">
        <f t="shared" si="362"/>
        <v>0</v>
      </c>
      <c r="V1541" s="453">
        <f t="shared" si="362"/>
        <v>0</v>
      </c>
      <c r="W1541" s="384">
        <f t="shared" si="359"/>
        <v>0</v>
      </c>
      <c r="X1541" s="565">
        <f>IF(D1541='A. Allgemeine Informationen'!$C$17,$M1541-Y1541,HLOOKUP('A. Allgemeine Informationen'!$C$17-1,$Z$1:$AF$2005,ROW(D1541),FALSE)-$Y1541)</f>
        <v>0</v>
      </c>
      <c r="Y1541" s="384">
        <f>HLOOKUP('A. Allgemeine Informationen'!$C$17,$Z$1:$AF$2005,ROW(D1541),FALSE)</f>
        <v>0</v>
      </c>
      <c r="Z1541" s="565">
        <f t="shared" si="350"/>
        <v>0</v>
      </c>
      <c r="AA1541" s="565">
        <f t="shared" si="351"/>
        <v>0</v>
      </c>
      <c r="AB1541" s="565">
        <f t="shared" si="352"/>
        <v>0</v>
      </c>
      <c r="AC1541" s="565">
        <f t="shared" si="353"/>
        <v>0</v>
      </c>
      <c r="AD1541" s="572">
        <f t="shared" si="354"/>
        <v>0</v>
      </c>
      <c r="AE1541" s="560">
        <f t="shared" si="355"/>
        <v>0</v>
      </c>
      <c r="AF1541" s="561">
        <f t="shared" si="356"/>
        <v>0</v>
      </c>
      <c r="AG1541" s="562"/>
    </row>
    <row r="1542" spans="2:33" s="418" customFormat="1" ht="15" customHeight="1" x14ac:dyDescent="0.2">
      <c r="B1542" s="554"/>
      <c r="C1542" s="382"/>
      <c r="D1542" s="383"/>
      <c r="E1542" s="381"/>
      <c r="F1542" s="1040"/>
      <c r="G1542" s="1038"/>
      <c r="H1542" s="1041"/>
      <c r="I1542" s="381"/>
      <c r="J1542" s="568">
        <f t="shared" ref="J1542:J1605" si="363">E1542+G1542-I1542</f>
        <v>0</v>
      </c>
      <c r="K1542" s="381"/>
      <c r="L1542" s="381"/>
      <c r="M1542" s="568">
        <f t="shared" si="357"/>
        <v>0</v>
      </c>
      <c r="N1542" s="570">
        <f>IFERROR(VLOOKUP($C1542,Listen!$J$3:$L$39,2,0),0)</f>
        <v>0</v>
      </c>
      <c r="O1542" s="570">
        <f>IFERROR(VLOOKUP($C1542,Listen!$J$3:$L$39,3,0),0)</f>
        <v>0</v>
      </c>
      <c r="P1542" s="453">
        <f t="shared" ref="P1542:P1605" si="364">$N1542</f>
        <v>0</v>
      </c>
      <c r="Q1542" s="453">
        <f t="shared" si="362"/>
        <v>0</v>
      </c>
      <c r="R1542" s="453">
        <f t="shared" si="362"/>
        <v>0</v>
      </c>
      <c r="S1542" s="453">
        <f t="shared" si="362"/>
        <v>0</v>
      </c>
      <c r="T1542" s="453">
        <f t="shared" si="362"/>
        <v>0</v>
      </c>
      <c r="U1542" s="453">
        <f t="shared" si="362"/>
        <v>0</v>
      </c>
      <c r="V1542" s="453">
        <f t="shared" si="362"/>
        <v>0</v>
      </c>
      <c r="W1542" s="384">
        <f t="shared" si="359"/>
        <v>0</v>
      </c>
      <c r="X1542" s="565">
        <f>IF(D1542='A. Allgemeine Informationen'!$C$17,$M1542-Y1542,HLOOKUP('A. Allgemeine Informationen'!$C$17-1,$Z$1:$AF$2005,ROW(D1542),FALSE)-$Y1542)</f>
        <v>0</v>
      </c>
      <c r="Y1542" s="384">
        <f>HLOOKUP('A. Allgemeine Informationen'!$C$17,$Z$1:$AF$2005,ROW(D1542),FALSE)</f>
        <v>0</v>
      </c>
      <c r="Z1542" s="565">
        <f t="shared" ref="Z1542:Z1605" si="365">IF(OR($D1542=0,$M1542=0),0,IF($D1542-$Z$5&lt;1,$M1542-$M1542/P1542*(Z$5-$D1542+1),0))</f>
        <v>0</v>
      </c>
      <c r="AA1542" s="565">
        <f t="shared" ref="AA1542:AA1605" si="366">IF(OR($D1542=0,$M1542=0,Q1542-(AA$5-$D1542)=0),0,IF($D1542-AA$5&lt;0,Z1542-Z1542/(Q1542-(AA$5-$D1542)),IF($D1542-AA$5=0,$M1542-$M1542/Q1542,0)))</f>
        <v>0</v>
      </c>
      <c r="AB1542" s="565">
        <f t="shared" ref="AB1542:AB1605" si="367">IF(OR($D1542=0,$M1542=0,R1542-(AB$5-$D1542)=0),0,IF($D1542-AB$5&lt;0,AA1542-AA1542/(R1542-(AB$5-$D1542)),IF($D1542-AB$5=0,$M1542-$M1542/R1542,0)))</f>
        <v>0</v>
      </c>
      <c r="AC1542" s="565">
        <f t="shared" ref="AC1542:AC1605" si="368">IF(OR($D1542=0,$M1542=0,S1542-(AC$5-$D1542)=0),0,IF($D1542-AC$5&lt;0,AB1542-AB1542/(S1542-(AC$5-$D1542)),IF($D1542-AC$5=0,$M1542-$M1542/S1542,0)))</f>
        <v>0</v>
      </c>
      <c r="AD1542" s="572">
        <f t="shared" ref="AD1542:AD1605" si="369">IF(OR($D1542=0,$M1542=0,T1542-(AD$5-$D1542)=0),0,IF($D1542-AD$5&lt;0,AC1542-AC1542/(T1542-(AD$5-$D1542)),IF($D1542-AD$5=0,$M1542-$M1542/T1542,0)))</f>
        <v>0</v>
      </c>
      <c r="AE1542" s="560">
        <f t="shared" ref="AE1542:AE1605" si="370">IF(OR($D1542=0,$M1542=0,U1542-(AE$5-$D1542)=0),0,IF($D1542-AE$5&lt;0,AD1542-AD1542/(U1542-(AE$5-$D1542)),IF($D1542-AE$5=0,$M1542-$M1542/U1542,0)))</f>
        <v>0</v>
      </c>
      <c r="AF1542" s="561">
        <f t="shared" ref="AF1542:AF1605" si="371">IF(OR($D1542=0,$M1542=0,V1542-(AF$5-$D1542)=0),0,IF($D1542-AF$5&lt;0,AE1542-AE1542/(V1542-(AF$5-$D1542)),IF($D1542-AF$5=0,$M1542-$M1542/V1542,0)))</f>
        <v>0</v>
      </c>
      <c r="AG1542" s="562"/>
    </row>
    <row r="1543" spans="2:33" s="418" customFormat="1" ht="15" customHeight="1" x14ac:dyDescent="0.2">
      <c r="B1543" s="554"/>
      <c r="C1543" s="382"/>
      <c r="D1543" s="383"/>
      <c r="E1543" s="381"/>
      <c r="F1543" s="1040"/>
      <c r="G1543" s="1038"/>
      <c r="H1543" s="1041"/>
      <c r="I1543" s="381"/>
      <c r="J1543" s="568">
        <f t="shared" si="363"/>
        <v>0</v>
      </c>
      <c r="K1543" s="381"/>
      <c r="L1543" s="381"/>
      <c r="M1543" s="568">
        <f t="shared" ref="M1543:M1606" si="372">J1543-K1543</f>
        <v>0</v>
      </c>
      <c r="N1543" s="570">
        <f>IFERROR(VLOOKUP($C1543,Listen!$J$3:$L$39,2,0),0)</f>
        <v>0</v>
      </c>
      <c r="O1543" s="570">
        <f>IFERROR(VLOOKUP($C1543,Listen!$J$3:$L$39,3,0),0)</f>
        <v>0</v>
      </c>
      <c r="P1543" s="453">
        <f t="shared" si="364"/>
        <v>0</v>
      </c>
      <c r="Q1543" s="453">
        <f t="shared" ref="Q1543:V1558" si="373">P1543</f>
        <v>0</v>
      </c>
      <c r="R1543" s="453">
        <f t="shared" si="373"/>
        <v>0</v>
      </c>
      <c r="S1543" s="453">
        <f t="shared" si="373"/>
        <v>0</v>
      </c>
      <c r="T1543" s="453">
        <f t="shared" si="373"/>
        <v>0</v>
      </c>
      <c r="U1543" s="453">
        <f t="shared" si="373"/>
        <v>0</v>
      </c>
      <c r="V1543" s="453">
        <f t="shared" si="373"/>
        <v>0</v>
      </c>
      <c r="W1543" s="384">
        <f t="shared" ref="W1543:W1606" si="374">Y1543+X1543</f>
        <v>0</v>
      </c>
      <c r="X1543" s="565">
        <f>IF(D1543='A. Allgemeine Informationen'!$C$17,$M1543-Y1543,HLOOKUP('A. Allgemeine Informationen'!$C$17-1,$Z$1:$AF$2005,ROW(D1543),FALSE)-$Y1543)</f>
        <v>0</v>
      </c>
      <c r="Y1543" s="384">
        <f>HLOOKUP('A. Allgemeine Informationen'!$C$17,$Z$1:$AF$2005,ROW(D1543),FALSE)</f>
        <v>0</v>
      </c>
      <c r="Z1543" s="565">
        <f t="shared" si="365"/>
        <v>0</v>
      </c>
      <c r="AA1543" s="565">
        <f t="shared" si="366"/>
        <v>0</v>
      </c>
      <c r="AB1543" s="565">
        <f t="shared" si="367"/>
        <v>0</v>
      </c>
      <c r="AC1543" s="565">
        <f t="shared" si="368"/>
        <v>0</v>
      </c>
      <c r="AD1543" s="572">
        <f t="shared" si="369"/>
        <v>0</v>
      </c>
      <c r="AE1543" s="560">
        <f t="shared" si="370"/>
        <v>0</v>
      </c>
      <c r="AF1543" s="561">
        <f t="shared" si="371"/>
        <v>0</v>
      </c>
      <c r="AG1543" s="562"/>
    </row>
    <row r="1544" spans="2:33" s="418" customFormat="1" ht="15" customHeight="1" x14ac:dyDescent="0.2">
      <c r="B1544" s="554"/>
      <c r="C1544" s="382"/>
      <c r="D1544" s="383"/>
      <c r="E1544" s="381"/>
      <c r="F1544" s="1040"/>
      <c r="G1544" s="1038"/>
      <c r="H1544" s="1041"/>
      <c r="I1544" s="381"/>
      <c r="J1544" s="568">
        <f t="shared" si="363"/>
        <v>0</v>
      </c>
      <c r="K1544" s="381"/>
      <c r="L1544" s="381"/>
      <c r="M1544" s="568">
        <f t="shared" si="372"/>
        <v>0</v>
      </c>
      <c r="N1544" s="570">
        <f>IFERROR(VLOOKUP($C1544,Listen!$J$3:$L$39,2,0),0)</f>
        <v>0</v>
      </c>
      <c r="O1544" s="570">
        <f>IFERROR(VLOOKUP($C1544,Listen!$J$3:$L$39,3,0),0)</f>
        <v>0</v>
      </c>
      <c r="P1544" s="453">
        <f t="shared" si="364"/>
        <v>0</v>
      </c>
      <c r="Q1544" s="453">
        <f t="shared" si="373"/>
        <v>0</v>
      </c>
      <c r="R1544" s="453">
        <f t="shared" si="373"/>
        <v>0</v>
      </c>
      <c r="S1544" s="453">
        <f t="shared" si="373"/>
        <v>0</v>
      </c>
      <c r="T1544" s="453">
        <f t="shared" si="373"/>
        <v>0</v>
      </c>
      <c r="U1544" s="453">
        <f t="shared" si="373"/>
        <v>0</v>
      </c>
      <c r="V1544" s="453">
        <f t="shared" si="373"/>
        <v>0</v>
      </c>
      <c r="W1544" s="384">
        <f t="shared" si="374"/>
        <v>0</v>
      </c>
      <c r="X1544" s="565">
        <f>IF(D1544='A. Allgemeine Informationen'!$C$17,$M1544-Y1544,HLOOKUP('A. Allgemeine Informationen'!$C$17-1,$Z$1:$AF$2005,ROW(D1544),FALSE)-$Y1544)</f>
        <v>0</v>
      </c>
      <c r="Y1544" s="384">
        <f>HLOOKUP('A. Allgemeine Informationen'!$C$17,$Z$1:$AF$2005,ROW(D1544),FALSE)</f>
        <v>0</v>
      </c>
      <c r="Z1544" s="565">
        <f t="shared" si="365"/>
        <v>0</v>
      </c>
      <c r="AA1544" s="565">
        <f t="shared" si="366"/>
        <v>0</v>
      </c>
      <c r="AB1544" s="565">
        <f t="shared" si="367"/>
        <v>0</v>
      </c>
      <c r="AC1544" s="565">
        <f t="shared" si="368"/>
        <v>0</v>
      </c>
      <c r="AD1544" s="572">
        <f t="shared" si="369"/>
        <v>0</v>
      </c>
      <c r="AE1544" s="560">
        <f t="shared" si="370"/>
        <v>0</v>
      </c>
      <c r="AF1544" s="561">
        <f t="shared" si="371"/>
        <v>0</v>
      </c>
      <c r="AG1544" s="562"/>
    </row>
    <row r="1545" spans="2:33" s="418" customFormat="1" ht="15" customHeight="1" x14ac:dyDescent="0.2">
      <c r="B1545" s="554"/>
      <c r="C1545" s="382"/>
      <c r="D1545" s="383"/>
      <c r="E1545" s="381"/>
      <c r="F1545" s="1040"/>
      <c r="G1545" s="1038"/>
      <c r="H1545" s="1041"/>
      <c r="I1545" s="381"/>
      <c r="J1545" s="568">
        <f t="shared" si="363"/>
        <v>0</v>
      </c>
      <c r="K1545" s="381"/>
      <c r="L1545" s="381"/>
      <c r="M1545" s="568">
        <f t="shared" si="372"/>
        <v>0</v>
      </c>
      <c r="N1545" s="570">
        <f>IFERROR(VLOOKUP($C1545,Listen!$J$3:$L$39,2,0),0)</f>
        <v>0</v>
      </c>
      <c r="O1545" s="570">
        <f>IFERROR(VLOOKUP($C1545,Listen!$J$3:$L$39,3,0),0)</f>
        <v>0</v>
      </c>
      <c r="P1545" s="453">
        <f t="shared" si="364"/>
        <v>0</v>
      </c>
      <c r="Q1545" s="453">
        <f t="shared" si="373"/>
        <v>0</v>
      </c>
      <c r="R1545" s="453">
        <f t="shared" si="373"/>
        <v>0</v>
      </c>
      <c r="S1545" s="453">
        <f t="shared" si="373"/>
        <v>0</v>
      </c>
      <c r="T1545" s="453">
        <f t="shared" si="373"/>
        <v>0</v>
      </c>
      <c r="U1545" s="453">
        <f t="shared" si="373"/>
        <v>0</v>
      </c>
      <c r="V1545" s="453">
        <f t="shared" si="373"/>
        <v>0</v>
      </c>
      <c r="W1545" s="384">
        <f t="shared" si="374"/>
        <v>0</v>
      </c>
      <c r="X1545" s="565">
        <f>IF(D1545='A. Allgemeine Informationen'!$C$17,$M1545-Y1545,HLOOKUP('A. Allgemeine Informationen'!$C$17-1,$Z$1:$AF$2005,ROW(D1545),FALSE)-$Y1545)</f>
        <v>0</v>
      </c>
      <c r="Y1545" s="384">
        <f>HLOOKUP('A. Allgemeine Informationen'!$C$17,$Z$1:$AF$2005,ROW(D1545),FALSE)</f>
        <v>0</v>
      </c>
      <c r="Z1545" s="565">
        <f t="shared" si="365"/>
        <v>0</v>
      </c>
      <c r="AA1545" s="565">
        <f t="shared" si="366"/>
        <v>0</v>
      </c>
      <c r="AB1545" s="565">
        <f t="shared" si="367"/>
        <v>0</v>
      </c>
      <c r="AC1545" s="565">
        <f t="shared" si="368"/>
        <v>0</v>
      </c>
      <c r="AD1545" s="572">
        <f t="shared" si="369"/>
        <v>0</v>
      </c>
      <c r="AE1545" s="560">
        <f t="shared" si="370"/>
        <v>0</v>
      </c>
      <c r="AF1545" s="561">
        <f t="shared" si="371"/>
        <v>0</v>
      </c>
      <c r="AG1545" s="562"/>
    </row>
    <row r="1546" spans="2:33" s="418" customFormat="1" ht="15" customHeight="1" x14ac:dyDescent="0.2">
      <c r="B1546" s="554"/>
      <c r="C1546" s="382"/>
      <c r="D1546" s="383"/>
      <c r="E1546" s="381"/>
      <c r="F1546" s="1040"/>
      <c r="G1546" s="1038"/>
      <c r="H1546" s="1041"/>
      <c r="I1546" s="381"/>
      <c r="J1546" s="568">
        <f t="shared" si="363"/>
        <v>0</v>
      </c>
      <c r="K1546" s="381"/>
      <c r="L1546" s="381"/>
      <c r="M1546" s="568">
        <f t="shared" si="372"/>
        <v>0</v>
      </c>
      <c r="N1546" s="570">
        <f>IFERROR(VLOOKUP($C1546,Listen!$J$3:$L$39,2,0),0)</f>
        <v>0</v>
      </c>
      <c r="O1546" s="570">
        <f>IFERROR(VLOOKUP($C1546,Listen!$J$3:$L$39,3,0),0)</f>
        <v>0</v>
      </c>
      <c r="P1546" s="453">
        <f t="shared" si="364"/>
        <v>0</v>
      </c>
      <c r="Q1546" s="453">
        <f t="shared" si="373"/>
        <v>0</v>
      </c>
      <c r="R1546" s="453">
        <f t="shared" si="373"/>
        <v>0</v>
      </c>
      <c r="S1546" s="453">
        <f t="shared" si="373"/>
        <v>0</v>
      </c>
      <c r="T1546" s="453">
        <f t="shared" si="373"/>
        <v>0</v>
      </c>
      <c r="U1546" s="453">
        <f t="shared" si="373"/>
        <v>0</v>
      </c>
      <c r="V1546" s="453">
        <f t="shared" si="373"/>
        <v>0</v>
      </c>
      <c r="W1546" s="384">
        <f t="shared" si="374"/>
        <v>0</v>
      </c>
      <c r="X1546" s="565">
        <f>IF(D1546='A. Allgemeine Informationen'!$C$17,$M1546-Y1546,HLOOKUP('A. Allgemeine Informationen'!$C$17-1,$Z$1:$AF$2005,ROW(D1546),FALSE)-$Y1546)</f>
        <v>0</v>
      </c>
      <c r="Y1546" s="384">
        <f>HLOOKUP('A. Allgemeine Informationen'!$C$17,$Z$1:$AF$2005,ROW(D1546),FALSE)</f>
        <v>0</v>
      </c>
      <c r="Z1546" s="565">
        <f t="shared" si="365"/>
        <v>0</v>
      </c>
      <c r="AA1546" s="565">
        <f t="shared" si="366"/>
        <v>0</v>
      </c>
      <c r="AB1546" s="565">
        <f t="shared" si="367"/>
        <v>0</v>
      </c>
      <c r="AC1546" s="565">
        <f t="shared" si="368"/>
        <v>0</v>
      </c>
      <c r="AD1546" s="572">
        <f t="shared" si="369"/>
        <v>0</v>
      </c>
      <c r="AE1546" s="560">
        <f t="shared" si="370"/>
        <v>0</v>
      </c>
      <c r="AF1546" s="561">
        <f t="shared" si="371"/>
        <v>0</v>
      </c>
      <c r="AG1546" s="562"/>
    </row>
    <row r="1547" spans="2:33" s="418" customFormat="1" ht="15" customHeight="1" x14ac:dyDescent="0.2">
      <c r="B1547" s="554"/>
      <c r="C1547" s="382"/>
      <c r="D1547" s="383"/>
      <c r="E1547" s="381"/>
      <c r="F1547" s="1040"/>
      <c r="G1547" s="1038"/>
      <c r="H1547" s="1041"/>
      <c r="I1547" s="381"/>
      <c r="J1547" s="568">
        <f t="shared" si="363"/>
        <v>0</v>
      </c>
      <c r="K1547" s="381"/>
      <c r="L1547" s="381"/>
      <c r="M1547" s="568">
        <f t="shared" si="372"/>
        <v>0</v>
      </c>
      <c r="N1547" s="570">
        <f>IFERROR(VLOOKUP($C1547,Listen!$J$3:$L$39,2,0),0)</f>
        <v>0</v>
      </c>
      <c r="O1547" s="570">
        <f>IFERROR(VLOOKUP($C1547,Listen!$J$3:$L$39,3,0),0)</f>
        <v>0</v>
      </c>
      <c r="P1547" s="453">
        <f t="shared" si="364"/>
        <v>0</v>
      </c>
      <c r="Q1547" s="453">
        <f t="shared" si="373"/>
        <v>0</v>
      </c>
      <c r="R1547" s="453">
        <f t="shared" si="373"/>
        <v>0</v>
      </c>
      <c r="S1547" s="453">
        <f t="shared" si="373"/>
        <v>0</v>
      </c>
      <c r="T1547" s="453">
        <f t="shared" si="373"/>
        <v>0</v>
      </c>
      <c r="U1547" s="453">
        <f t="shared" si="373"/>
        <v>0</v>
      </c>
      <c r="V1547" s="453">
        <f t="shared" si="373"/>
        <v>0</v>
      </c>
      <c r="W1547" s="384">
        <f t="shared" si="374"/>
        <v>0</v>
      </c>
      <c r="X1547" s="565">
        <f>IF(D1547='A. Allgemeine Informationen'!$C$17,$M1547-Y1547,HLOOKUP('A. Allgemeine Informationen'!$C$17-1,$Z$1:$AF$2005,ROW(D1547),FALSE)-$Y1547)</f>
        <v>0</v>
      </c>
      <c r="Y1547" s="384">
        <f>HLOOKUP('A. Allgemeine Informationen'!$C$17,$Z$1:$AF$2005,ROW(D1547),FALSE)</f>
        <v>0</v>
      </c>
      <c r="Z1547" s="565">
        <f t="shared" si="365"/>
        <v>0</v>
      </c>
      <c r="AA1547" s="565">
        <f t="shared" si="366"/>
        <v>0</v>
      </c>
      <c r="AB1547" s="565">
        <f t="shared" si="367"/>
        <v>0</v>
      </c>
      <c r="AC1547" s="565">
        <f t="shared" si="368"/>
        <v>0</v>
      </c>
      <c r="AD1547" s="572">
        <f t="shared" si="369"/>
        <v>0</v>
      </c>
      <c r="AE1547" s="560">
        <f t="shared" si="370"/>
        <v>0</v>
      </c>
      <c r="AF1547" s="561">
        <f t="shared" si="371"/>
        <v>0</v>
      </c>
      <c r="AG1547" s="562"/>
    </row>
    <row r="1548" spans="2:33" s="418" customFormat="1" ht="15" customHeight="1" x14ac:dyDescent="0.2">
      <c r="B1548" s="554"/>
      <c r="C1548" s="382"/>
      <c r="D1548" s="383"/>
      <c r="E1548" s="381"/>
      <c r="F1548" s="1040"/>
      <c r="G1548" s="1038"/>
      <c r="H1548" s="1041"/>
      <c r="I1548" s="381"/>
      <c r="J1548" s="568">
        <f t="shared" si="363"/>
        <v>0</v>
      </c>
      <c r="K1548" s="381"/>
      <c r="L1548" s="381"/>
      <c r="M1548" s="568">
        <f t="shared" si="372"/>
        <v>0</v>
      </c>
      <c r="N1548" s="570">
        <f>IFERROR(VLOOKUP($C1548,Listen!$J$3:$L$39,2,0),0)</f>
        <v>0</v>
      </c>
      <c r="O1548" s="570">
        <f>IFERROR(VLOOKUP($C1548,Listen!$J$3:$L$39,3,0),0)</f>
        <v>0</v>
      </c>
      <c r="P1548" s="453">
        <f t="shared" si="364"/>
        <v>0</v>
      </c>
      <c r="Q1548" s="453">
        <f t="shared" si="373"/>
        <v>0</v>
      </c>
      <c r="R1548" s="453">
        <f t="shared" si="373"/>
        <v>0</v>
      </c>
      <c r="S1548" s="453">
        <f t="shared" si="373"/>
        <v>0</v>
      </c>
      <c r="T1548" s="453">
        <f t="shared" si="373"/>
        <v>0</v>
      </c>
      <c r="U1548" s="453">
        <f t="shared" si="373"/>
        <v>0</v>
      </c>
      <c r="V1548" s="453">
        <f t="shared" si="373"/>
        <v>0</v>
      </c>
      <c r="W1548" s="384">
        <f t="shared" si="374"/>
        <v>0</v>
      </c>
      <c r="X1548" s="565">
        <f>IF(D1548='A. Allgemeine Informationen'!$C$17,$M1548-Y1548,HLOOKUP('A. Allgemeine Informationen'!$C$17-1,$Z$1:$AF$2005,ROW(D1548),FALSE)-$Y1548)</f>
        <v>0</v>
      </c>
      <c r="Y1548" s="384">
        <f>HLOOKUP('A. Allgemeine Informationen'!$C$17,$Z$1:$AF$2005,ROW(D1548),FALSE)</f>
        <v>0</v>
      </c>
      <c r="Z1548" s="565">
        <f t="shared" si="365"/>
        <v>0</v>
      </c>
      <c r="AA1548" s="565">
        <f t="shared" si="366"/>
        <v>0</v>
      </c>
      <c r="AB1548" s="565">
        <f t="shared" si="367"/>
        <v>0</v>
      </c>
      <c r="AC1548" s="565">
        <f t="shared" si="368"/>
        <v>0</v>
      </c>
      <c r="AD1548" s="572">
        <f t="shared" si="369"/>
        <v>0</v>
      </c>
      <c r="AE1548" s="560">
        <f t="shared" si="370"/>
        <v>0</v>
      </c>
      <c r="AF1548" s="561">
        <f t="shared" si="371"/>
        <v>0</v>
      </c>
      <c r="AG1548" s="562"/>
    </row>
    <row r="1549" spans="2:33" s="418" customFormat="1" ht="15" customHeight="1" x14ac:dyDescent="0.2">
      <c r="B1549" s="554"/>
      <c r="C1549" s="382"/>
      <c r="D1549" s="383"/>
      <c r="E1549" s="381"/>
      <c r="F1549" s="1040"/>
      <c r="G1549" s="1038"/>
      <c r="H1549" s="1041"/>
      <c r="I1549" s="381"/>
      <c r="J1549" s="568">
        <f t="shared" si="363"/>
        <v>0</v>
      </c>
      <c r="K1549" s="381"/>
      <c r="L1549" s="381"/>
      <c r="M1549" s="568">
        <f t="shared" si="372"/>
        <v>0</v>
      </c>
      <c r="N1549" s="570">
        <f>IFERROR(VLOOKUP($C1549,Listen!$J$3:$L$39,2,0),0)</f>
        <v>0</v>
      </c>
      <c r="O1549" s="570">
        <f>IFERROR(VLOOKUP($C1549,Listen!$J$3:$L$39,3,0),0)</f>
        <v>0</v>
      </c>
      <c r="P1549" s="453">
        <f t="shared" si="364"/>
        <v>0</v>
      </c>
      <c r="Q1549" s="453">
        <f t="shared" si="373"/>
        <v>0</v>
      </c>
      <c r="R1549" s="453">
        <f t="shared" si="373"/>
        <v>0</v>
      </c>
      <c r="S1549" s="453">
        <f t="shared" si="373"/>
        <v>0</v>
      </c>
      <c r="T1549" s="453">
        <f t="shared" si="373"/>
        <v>0</v>
      </c>
      <c r="U1549" s="453">
        <f t="shared" si="373"/>
        <v>0</v>
      </c>
      <c r="V1549" s="453">
        <f t="shared" si="373"/>
        <v>0</v>
      </c>
      <c r="W1549" s="384">
        <f t="shared" si="374"/>
        <v>0</v>
      </c>
      <c r="X1549" s="565">
        <f>IF(D1549='A. Allgemeine Informationen'!$C$17,$M1549-Y1549,HLOOKUP('A. Allgemeine Informationen'!$C$17-1,$Z$1:$AF$2005,ROW(D1549),FALSE)-$Y1549)</f>
        <v>0</v>
      </c>
      <c r="Y1549" s="384">
        <f>HLOOKUP('A. Allgemeine Informationen'!$C$17,$Z$1:$AF$2005,ROW(D1549),FALSE)</f>
        <v>0</v>
      </c>
      <c r="Z1549" s="565">
        <f t="shared" si="365"/>
        <v>0</v>
      </c>
      <c r="AA1549" s="565">
        <f t="shared" si="366"/>
        <v>0</v>
      </c>
      <c r="AB1549" s="565">
        <f t="shared" si="367"/>
        <v>0</v>
      </c>
      <c r="AC1549" s="565">
        <f t="shared" si="368"/>
        <v>0</v>
      </c>
      <c r="AD1549" s="572">
        <f t="shared" si="369"/>
        <v>0</v>
      </c>
      <c r="AE1549" s="560">
        <f t="shared" si="370"/>
        <v>0</v>
      </c>
      <c r="AF1549" s="561">
        <f t="shared" si="371"/>
        <v>0</v>
      </c>
      <c r="AG1549" s="562"/>
    </row>
    <row r="1550" spans="2:33" s="418" customFormat="1" ht="15" customHeight="1" x14ac:dyDescent="0.2">
      <c r="B1550" s="554"/>
      <c r="C1550" s="382"/>
      <c r="D1550" s="383"/>
      <c r="E1550" s="381"/>
      <c r="F1550" s="1040"/>
      <c r="G1550" s="1038"/>
      <c r="H1550" s="1041"/>
      <c r="I1550" s="381"/>
      <c r="J1550" s="568">
        <f t="shared" si="363"/>
        <v>0</v>
      </c>
      <c r="K1550" s="381"/>
      <c r="L1550" s="381"/>
      <c r="M1550" s="568">
        <f t="shared" si="372"/>
        <v>0</v>
      </c>
      <c r="N1550" s="570">
        <f>IFERROR(VLOOKUP($C1550,Listen!$J$3:$L$39,2,0),0)</f>
        <v>0</v>
      </c>
      <c r="O1550" s="570">
        <f>IFERROR(VLOOKUP($C1550,Listen!$J$3:$L$39,3,0),0)</f>
        <v>0</v>
      </c>
      <c r="P1550" s="453">
        <f t="shared" si="364"/>
        <v>0</v>
      </c>
      <c r="Q1550" s="453">
        <f t="shared" si="373"/>
        <v>0</v>
      </c>
      <c r="R1550" s="453">
        <f t="shared" si="373"/>
        <v>0</v>
      </c>
      <c r="S1550" s="453">
        <f t="shared" si="373"/>
        <v>0</v>
      </c>
      <c r="T1550" s="453">
        <f t="shared" si="373"/>
        <v>0</v>
      </c>
      <c r="U1550" s="453">
        <f t="shared" si="373"/>
        <v>0</v>
      </c>
      <c r="V1550" s="453">
        <f t="shared" si="373"/>
        <v>0</v>
      </c>
      <c r="W1550" s="384">
        <f t="shared" si="374"/>
        <v>0</v>
      </c>
      <c r="X1550" s="565">
        <f>IF(D1550='A. Allgemeine Informationen'!$C$17,$M1550-Y1550,HLOOKUP('A. Allgemeine Informationen'!$C$17-1,$Z$1:$AF$2005,ROW(D1550),FALSE)-$Y1550)</f>
        <v>0</v>
      </c>
      <c r="Y1550" s="384">
        <f>HLOOKUP('A. Allgemeine Informationen'!$C$17,$Z$1:$AF$2005,ROW(D1550),FALSE)</f>
        <v>0</v>
      </c>
      <c r="Z1550" s="565">
        <f t="shared" si="365"/>
        <v>0</v>
      </c>
      <c r="AA1550" s="565">
        <f t="shared" si="366"/>
        <v>0</v>
      </c>
      <c r="AB1550" s="565">
        <f t="shared" si="367"/>
        <v>0</v>
      </c>
      <c r="AC1550" s="565">
        <f t="shared" si="368"/>
        <v>0</v>
      </c>
      <c r="AD1550" s="572">
        <f t="shared" si="369"/>
        <v>0</v>
      </c>
      <c r="AE1550" s="560">
        <f t="shared" si="370"/>
        <v>0</v>
      </c>
      <c r="AF1550" s="561">
        <f t="shared" si="371"/>
        <v>0</v>
      </c>
      <c r="AG1550" s="562"/>
    </row>
    <row r="1551" spans="2:33" s="418" customFormat="1" ht="15" customHeight="1" x14ac:dyDescent="0.2">
      <c r="B1551" s="554"/>
      <c r="C1551" s="382"/>
      <c r="D1551" s="383"/>
      <c r="E1551" s="381"/>
      <c r="F1551" s="1040"/>
      <c r="G1551" s="1038"/>
      <c r="H1551" s="1041"/>
      <c r="I1551" s="381"/>
      <c r="J1551" s="568">
        <f t="shared" si="363"/>
        <v>0</v>
      </c>
      <c r="K1551" s="381"/>
      <c r="L1551" s="381"/>
      <c r="M1551" s="568">
        <f t="shared" si="372"/>
        <v>0</v>
      </c>
      <c r="N1551" s="570">
        <f>IFERROR(VLOOKUP($C1551,Listen!$J$3:$L$39,2,0),0)</f>
        <v>0</v>
      </c>
      <c r="O1551" s="570">
        <f>IFERROR(VLOOKUP($C1551,Listen!$J$3:$L$39,3,0),0)</f>
        <v>0</v>
      </c>
      <c r="P1551" s="453">
        <f t="shared" si="364"/>
        <v>0</v>
      </c>
      <c r="Q1551" s="453">
        <f t="shared" si="373"/>
        <v>0</v>
      </c>
      <c r="R1551" s="453">
        <f t="shared" si="373"/>
        <v>0</v>
      </c>
      <c r="S1551" s="453">
        <f t="shared" si="373"/>
        <v>0</v>
      </c>
      <c r="T1551" s="453">
        <f t="shared" si="373"/>
        <v>0</v>
      </c>
      <c r="U1551" s="453">
        <f t="shared" si="373"/>
        <v>0</v>
      </c>
      <c r="V1551" s="453">
        <f t="shared" si="373"/>
        <v>0</v>
      </c>
      <c r="W1551" s="384">
        <f t="shared" si="374"/>
        <v>0</v>
      </c>
      <c r="X1551" s="565">
        <f>IF(D1551='A. Allgemeine Informationen'!$C$17,$M1551-Y1551,HLOOKUP('A. Allgemeine Informationen'!$C$17-1,$Z$1:$AF$2005,ROW(D1551),FALSE)-$Y1551)</f>
        <v>0</v>
      </c>
      <c r="Y1551" s="384">
        <f>HLOOKUP('A. Allgemeine Informationen'!$C$17,$Z$1:$AF$2005,ROW(D1551),FALSE)</f>
        <v>0</v>
      </c>
      <c r="Z1551" s="565">
        <f t="shared" si="365"/>
        <v>0</v>
      </c>
      <c r="AA1551" s="565">
        <f t="shared" si="366"/>
        <v>0</v>
      </c>
      <c r="AB1551" s="565">
        <f t="shared" si="367"/>
        <v>0</v>
      </c>
      <c r="AC1551" s="565">
        <f t="shared" si="368"/>
        <v>0</v>
      </c>
      <c r="AD1551" s="572">
        <f t="shared" si="369"/>
        <v>0</v>
      </c>
      <c r="AE1551" s="560">
        <f t="shared" si="370"/>
        <v>0</v>
      </c>
      <c r="AF1551" s="561">
        <f t="shared" si="371"/>
        <v>0</v>
      </c>
      <c r="AG1551" s="562"/>
    </row>
    <row r="1552" spans="2:33" s="418" customFormat="1" ht="15" customHeight="1" x14ac:dyDescent="0.2">
      <c r="B1552" s="554"/>
      <c r="C1552" s="382"/>
      <c r="D1552" s="383"/>
      <c r="E1552" s="381"/>
      <c r="F1552" s="1040"/>
      <c r="G1552" s="1038"/>
      <c r="H1552" s="1041"/>
      <c r="I1552" s="381"/>
      <c r="J1552" s="568">
        <f t="shared" si="363"/>
        <v>0</v>
      </c>
      <c r="K1552" s="381"/>
      <c r="L1552" s="381"/>
      <c r="M1552" s="568">
        <f t="shared" si="372"/>
        <v>0</v>
      </c>
      <c r="N1552" s="570">
        <f>IFERROR(VLOOKUP($C1552,Listen!$J$3:$L$39,2,0),0)</f>
        <v>0</v>
      </c>
      <c r="O1552" s="570">
        <f>IFERROR(VLOOKUP($C1552,Listen!$J$3:$L$39,3,0),0)</f>
        <v>0</v>
      </c>
      <c r="P1552" s="453">
        <f t="shared" si="364"/>
        <v>0</v>
      </c>
      <c r="Q1552" s="453">
        <f t="shared" si="373"/>
        <v>0</v>
      </c>
      <c r="R1552" s="453">
        <f t="shared" si="373"/>
        <v>0</v>
      </c>
      <c r="S1552" s="453">
        <f t="shared" si="373"/>
        <v>0</v>
      </c>
      <c r="T1552" s="453">
        <f t="shared" si="373"/>
        <v>0</v>
      </c>
      <c r="U1552" s="453">
        <f t="shared" si="373"/>
        <v>0</v>
      </c>
      <c r="V1552" s="453">
        <f t="shared" si="373"/>
        <v>0</v>
      </c>
      <c r="W1552" s="384">
        <f t="shared" si="374"/>
        <v>0</v>
      </c>
      <c r="X1552" s="565">
        <f>IF(D1552='A. Allgemeine Informationen'!$C$17,$M1552-Y1552,HLOOKUP('A. Allgemeine Informationen'!$C$17-1,$Z$1:$AF$2005,ROW(D1552),FALSE)-$Y1552)</f>
        <v>0</v>
      </c>
      <c r="Y1552" s="384">
        <f>HLOOKUP('A. Allgemeine Informationen'!$C$17,$Z$1:$AF$2005,ROW(D1552),FALSE)</f>
        <v>0</v>
      </c>
      <c r="Z1552" s="565">
        <f t="shared" si="365"/>
        <v>0</v>
      </c>
      <c r="AA1552" s="565">
        <f t="shared" si="366"/>
        <v>0</v>
      </c>
      <c r="AB1552" s="565">
        <f t="shared" si="367"/>
        <v>0</v>
      </c>
      <c r="AC1552" s="565">
        <f t="shared" si="368"/>
        <v>0</v>
      </c>
      <c r="AD1552" s="572">
        <f t="shared" si="369"/>
        <v>0</v>
      </c>
      <c r="AE1552" s="560">
        <f t="shared" si="370"/>
        <v>0</v>
      </c>
      <c r="AF1552" s="561">
        <f t="shared" si="371"/>
        <v>0</v>
      </c>
      <c r="AG1552" s="562"/>
    </row>
    <row r="1553" spans="2:33" s="418" customFormat="1" ht="15" customHeight="1" x14ac:dyDescent="0.2">
      <c r="B1553" s="554"/>
      <c r="C1553" s="382"/>
      <c r="D1553" s="383"/>
      <c r="E1553" s="381"/>
      <c r="F1553" s="1040"/>
      <c r="G1553" s="1038"/>
      <c r="H1553" s="1041"/>
      <c r="I1553" s="381"/>
      <c r="J1553" s="568">
        <f t="shared" si="363"/>
        <v>0</v>
      </c>
      <c r="K1553" s="381"/>
      <c r="L1553" s="381"/>
      <c r="M1553" s="568">
        <f t="shared" si="372"/>
        <v>0</v>
      </c>
      <c r="N1553" s="570">
        <f>IFERROR(VLOOKUP($C1553,Listen!$J$3:$L$39,2,0),0)</f>
        <v>0</v>
      </c>
      <c r="O1553" s="570">
        <f>IFERROR(VLOOKUP($C1553,Listen!$J$3:$L$39,3,0),0)</f>
        <v>0</v>
      </c>
      <c r="P1553" s="453">
        <f t="shared" si="364"/>
        <v>0</v>
      </c>
      <c r="Q1553" s="453">
        <f t="shared" si="373"/>
        <v>0</v>
      </c>
      <c r="R1553" s="453">
        <f t="shared" si="373"/>
        <v>0</v>
      </c>
      <c r="S1553" s="453">
        <f t="shared" si="373"/>
        <v>0</v>
      </c>
      <c r="T1553" s="453">
        <f t="shared" si="373"/>
        <v>0</v>
      </c>
      <c r="U1553" s="453">
        <f t="shared" si="373"/>
        <v>0</v>
      </c>
      <c r="V1553" s="453">
        <f t="shared" si="373"/>
        <v>0</v>
      </c>
      <c r="W1553" s="384">
        <f t="shared" si="374"/>
        <v>0</v>
      </c>
      <c r="X1553" s="565">
        <f>IF(D1553='A. Allgemeine Informationen'!$C$17,$M1553-Y1553,HLOOKUP('A. Allgemeine Informationen'!$C$17-1,$Z$1:$AF$2005,ROW(D1553),FALSE)-$Y1553)</f>
        <v>0</v>
      </c>
      <c r="Y1553" s="384">
        <f>HLOOKUP('A. Allgemeine Informationen'!$C$17,$Z$1:$AF$2005,ROW(D1553),FALSE)</f>
        <v>0</v>
      </c>
      <c r="Z1553" s="565">
        <f t="shared" si="365"/>
        <v>0</v>
      </c>
      <c r="AA1553" s="565">
        <f t="shared" si="366"/>
        <v>0</v>
      </c>
      <c r="AB1553" s="565">
        <f t="shared" si="367"/>
        <v>0</v>
      </c>
      <c r="AC1553" s="565">
        <f t="shared" si="368"/>
        <v>0</v>
      </c>
      <c r="AD1553" s="572">
        <f t="shared" si="369"/>
        <v>0</v>
      </c>
      <c r="AE1553" s="560">
        <f t="shared" si="370"/>
        <v>0</v>
      </c>
      <c r="AF1553" s="561">
        <f t="shared" si="371"/>
        <v>0</v>
      </c>
      <c r="AG1553" s="562"/>
    </row>
    <row r="1554" spans="2:33" s="418" customFormat="1" ht="15" customHeight="1" x14ac:dyDescent="0.2">
      <c r="B1554" s="554"/>
      <c r="C1554" s="382"/>
      <c r="D1554" s="383"/>
      <c r="E1554" s="381"/>
      <c r="F1554" s="1040"/>
      <c r="G1554" s="1038"/>
      <c r="H1554" s="1041"/>
      <c r="I1554" s="381"/>
      <c r="J1554" s="568">
        <f t="shared" si="363"/>
        <v>0</v>
      </c>
      <c r="K1554" s="381"/>
      <c r="L1554" s="381"/>
      <c r="M1554" s="568">
        <f t="shared" si="372"/>
        <v>0</v>
      </c>
      <c r="N1554" s="570">
        <f>IFERROR(VLOOKUP($C1554,Listen!$J$3:$L$39,2,0),0)</f>
        <v>0</v>
      </c>
      <c r="O1554" s="570">
        <f>IFERROR(VLOOKUP($C1554,Listen!$J$3:$L$39,3,0),0)</f>
        <v>0</v>
      </c>
      <c r="P1554" s="453">
        <f t="shared" si="364"/>
        <v>0</v>
      </c>
      <c r="Q1554" s="453">
        <f t="shared" si="373"/>
        <v>0</v>
      </c>
      <c r="R1554" s="453">
        <f t="shared" si="373"/>
        <v>0</v>
      </c>
      <c r="S1554" s="453">
        <f t="shared" si="373"/>
        <v>0</v>
      </c>
      <c r="T1554" s="453">
        <f t="shared" si="373"/>
        <v>0</v>
      </c>
      <c r="U1554" s="453">
        <f t="shared" si="373"/>
        <v>0</v>
      </c>
      <c r="V1554" s="453">
        <f t="shared" si="373"/>
        <v>0</v>
      </c>
      <c r="W1554" s="384">
        <f t="shared" si="374"/>
        <v>0</v>
      </c>
      <c r="X1554" s="565">
        <f>IF(D1554='A. Allgemeine Informationen'!$C$17,$M1554-Y1554,HLOOKUP('A. Allgemeine Informationen'!$C$17-1,$Z$1:$AF$2005,ROW(D1554),FALSE)-$Y1554)</f>
        <v>0</v>
      </c>
      <c r="Y1554" s="384">
        <f>HLOOKUP('A. Allgemeine Informationen'!$C$17,$Z$1:$AF$2005,ROW(D1554),FALSE)</f>
        <v>0</v>
      </c>
      <c r="Z1554" s="565">
        <f t="shared" si="365"/>
        <v>0</v>
      </c>
      <c r="AA1554" s="565">
        <f t="shared" si="366"/>
        <v>0</v>
      </c>
      <c r="AB1554" s="565">
        <f t="shared" si="367"/>
        <v>0</v>
      </c>
      <c r="AC1554" s="565">
        <f t="shared" si="368"/>
        <v>0</v>
      </c>
      <c r="AD1554" s="572">
        <f t="shared" si="369"/>
        <v>0</v>
      </c>
      <c r="AE1554" s="560">
        <f t="shared" si="370"/>
        <v>0</v>
      </c>
      <c r="AF1554" s="561">
        <f t="shared" si="371"/>
        <v>0</v>
      </c>
      <c r="AG1554" s="562"/>
    </row>
    <row r="1555" spans="2:33" s="418" customFormat="1" ht="15" customHeight="1" x14ac:dyDescent="0.2">
      <c r="B1555" s="554"/>
      <c r="C1555" s="382"/>
      <c r="D1555" s="383"/>
      <c r="E1555" s="381"/>
      <c r="F1555" s="1040"/>
      <c r="G1555" s="1038"/>
      <c r="H1555" s="1041"/>
      <c r="I1555" s="381"/>
      <c r="J1555" s="568">
        <f t="shared" si="363"/>
        <v>0</v>
      </c>
      <c r="K1555" s="381"/>
      <c r="L1555" s="381"/>
      <c r="M1555" s="568">
        <f t="shared" si="372"/>
        <v>0</v>
      </c>
      <c r="N1555" s="570">
        <f>IFERROR(VLOOKUP($C1555,Listen!$J$3:$L$39,2,0),0)</f>
        <v>0</v>
      </c>
      <c r="O1555" s="570">
        <f>IFERROR(VLOOKUP($C1555,Listen!$J$3:$L$39,3,0),0)</f>
        <v>0</v>
      </c>
      <c r="P1555" s="453">
        <f t="shared" si="364"/>
        <v>0</v>
      </c>
      <c r="Q1555" s="453">
        <f t="shared" si="373"/>
        <v>0</v>
      </c>
      <c r="R1555" s="453">
        <f t="shared" si="373"/>
        <v>0</v>
      </c>
      <c r="S1555" s="453">
        <f t="shared" si="373"/>
        <v>0</v>
      </c>
      <c r="T1555" s="453">
        <f t="shared" si="373"/>
        <v>0</v>
      </c>
      <c r="U1555" s="453">
        <f t="shared" si="373"/>
        <v>0</v>
      </c>
      <c r="V1555" s="453">
        <f t="shared" si="373"/>
        <v>0</v>
      </c>
      <c r="W1555" s="384">
        <f t="shared" si="374"/>
        <v>0</v>
      </c>
      <c r="X1555" s="565">
        <f>IF(D1555='A. Allgemeine Informationen'!$C$17,$M1555-Y1555,HLOOKUP('A. Allgemeine Informationen'!$C$17-1,$Z$1:$AF$2005,ROW(D1555),FALSE)-$Y1555)</f>
        <v>0</v>
      </c>
      <c r="Y1555" s="384">
        <f>HLOOKUP('A. Allgemeine Informationen'!$C$17,$Z$1:$AF$2005,ROW(D1555),FALSE)</f>
        <v>0</v>
      </c>
      <c r="Z1555" s="565">
        <f t="shared" si="365"/>
        <v>0</v>
      </c>
      <c r="AA1555" s="565">
        <f t="shared" si="366"/>
        <v>0</v>
      </c>
      <c r="AB1555" s="565">
        <f t="shared" si="367"/>
        <v>0</v>
      </c>
      <c r="AC1555" s="565">
        <f t="shared" si="368"/>
        <v>0</v>
      </c>
      <c r="AD1555" s="572">
        <f t="shared" si="369"/>
        <v>0</v>
      </c>
      <c r="AE1555" s="560">
        <f t="shared" si="370"/>
        <v>0</v>
      </c>
      <c r="AF1555" s="561">
        <f t="shared" si="371"/>
        <v>0</v>
      </c>
      <c r="AG1555" s="562"/>
    </row>
    <row r="1556" spans="2:33" s="418" customFormat="1" ht="15" customHeight="1" x14ac:dyDescent="0.2">
      <c r="B1556" s="554"/>
      <c r="C1556" s="382"/>
      <c r="D1556" s="383"/>
      <c r="E1556" s="381"/>
      <c r="F1556" s="1040"/>
      <c r="G1556" s="1038"/>
      <c r="H1556" s="1041"/>
      <c r="I1556" s="381"/>
      <c r="J1556" s="568">
        <f t="shared" si="363"/>
        <v>0</v>
      </c>
      <c r="K1556" s="381"/>
      <c r="L1556" s="381"/>
      <c r="M1556" s="568">
        <f t="shared" si="372"/>
        <v>0</v>
      </c>
      <c r="N1556" s="570">
        <f>IFERROR(VLOOKUP($C1556,Listen!$J$3:$L$39,2,0),0)</f>
        <v>0</v>
      </c>
      <c r="O1556" s="570">
        <f>IFERROR(VLOOKUP($C1556,Listen!$J$3:$L$39,3,0),0)</f>
        <v>0</v>
      </c>
      <c r="P1556" s="453">
        <f t="shared" si="364"/>
        <v>0</v>
      </c>
      <c r="Q1556" s="453">
        <f t="shared" si="373"/>
        <v>0</v>
      </c>
      <c r="R1556" s="453">
        <f t="shared" si="373"/>
        <v>0</v>
      </c>
      <c r="S1556" s="453">
        <f t="shared" si="373"/>
        <v>0</v>
      </c>
      <c r="T1556" s="453">
        <f t="shared" si="373"/>
        <v>0</v>
      </c>
      <c r="U1556" s="453">
        <f t="shared" si="373"/>
        <v>0</v>
      </c>
      <c r="V1556" s="453">
        <f t="shared" si="373"/>
        <v>0</v>
      </c>
      <c r="W1556" s="384">
        <f t="shared" si="374"/>
        <v>0</v>
      </c>
      <c r="X1556" s="565">
        <f>IF(D1556='A. Allgemeine Informationen'!$C$17,$M1556-Y1556,HLOOKUP('A. Allgemeine Informationen'!$C$17-1,$Z$1:$AF$2005,ROW(D1556),FALSE)-$Y1556)</f>
        <v>0</v>
      </c>
      <c r="Y1556" s="384">
        <f>HLOOKUP('A. Allgemeine Informationen'!$C$17,$Z$1:$AF$2005,ROW(D1556),FALSE)</f>
        <v>0</v>
      </c>
      <c r="Z1556" s="565">
        <f t="shared" si="365"/>
        <v>0</v>
      </c>
      <c r="AA1556" s="565">
        <f t="shared" si="366"/>
        <v>0</v>
      </c>
      <c r="AB1556" s="565">
        <f t="shared" si="367"/>
        <v>0</v>
      </c>
      <c r="AC1556" s="565">
        <f t="shared" si="368"/>
        <v>0</v>
      </c>
      <c r="AD1556" s="572">
        <f t="shared" si="369"/>
        <v>0</v>
      </c>
      <c r="AE1556" s="560">
        <f t="shared" si="370"/>
        <v>0</v>
      </c>
      <c r="AF1556" s="561">
        <f t="shared" si="371"/>
        <v>0</v>
      </c>
      <c r="AG1556" s="562"/>
    </row>
    <row r="1557" spans="2:33" s="418" customFormat="1" ht="15" customHeight="1" x14ac:dyDescent="0.2">
      <c r="B1557" s="554"/>
      <c r="C1557" s="382"/>
      <c r="D1557" s="383"/>
      <c r="E1557" s="381"/>
      <c r="F1557" s="1040"/>
      <c r="G1557" s="1038"/>
      <c r="H1557" s="1041"/>
      <c r="I1557" s="381"/>
      <c r="J1557" s="568">
        <f t="shared" si="363"/>
        <v>0</v>
      </c>
      <c r="K1557" s="381"/>
      <c r="L1557" s="381"/>
      <c r="M1557" s="568">
        <f t="shared" si="372"/>
        <v>0</v>
      </c>
      <c r="N1557" s="570">
        <f>IFERROR(VLOOKUP($C1557,Listen!$J$3:$L$39,2,0),0)</f>
        <v>0</v>
      </c>
      <c r="O1557" s="570">
        <f>IFERROR(VLOOKUP($C1557,Listen!$J$3:$L$39,3,0),0)</f>
        <v>0</v>
      </c>
      <c r="P1557" s="453">
        <f t="shared" si="364"/>
        <v>0</v>
      </c>
      <c r="Q1557" s="453">
        <f t="shared" si="373"/>
        <v>0</v>
      </c>
      <c r="R1557" s="453">
        <f t="shared" si="373"/>
        <v>0</v>
      </c>
      <c r="S1557" s="453">
        <f t="shared" si="373"/>
        <v>0</v>
      </c>
      <c r="T1557" s="453">
        <f t="shared" si="373"/>
        <v>0</v>
      </c>
      <c r="U1557" s="453">
        <f t="shared" si="373"/>
        <v>0</v>
      </c>
      <c r="V1557" s="453">
        <f t="shared" si="373"/>
        <v>0</v>
      </c>
      <c r="W1557" s="384">
        <f t="shared" si="374"/>
        <v>0</v>
      </c>
      <c r="X1557" s="565">
        <f>IF(D1557='A. Allgemeine Informationen'!$C$17,$M1557-Y1557,HLOOKUP('A. Allgemeine Informationen'!$C$17-1,$Z$1:$AF$2005,ROW(D1557),FALSE)-$Y1557)</f>
        <v>0</v>
      </c>
      <c r="Y1557" s="384">
        <f>HLOOKUP('A. Allgemeine Informationen'!$C$17,$Z$1:$AF$2005,ROW(D1557),FALSE)</f>
        <v>0</v>
      </c>
      <c r="Z1557" s="565">
        <f t="shared" si="365"/>
        <v>0</v>
      </c>
      <c r="AA1557" s="565">
        <f t="shared" si="366"/>
        <v>0</v>
      </c>
      <c r="AB1557" s="565">
        <f t="shared" si="367"/>
        <v>0</v>
      </c>
      <c r="AC1557" s="565">
        <f t="shared" si="368"/>
        <v>0</v>
      </c>
      <c r="AD1557" s="572">
        <f t="shared" si="369"/>
        <v>0</v>
      </c>
      <c r="AE1557" s="560">
        <f t="shared" si="370"/>
        <v>0</v>
      </c>
      <c r="AF1557" s="561">
        <f t="shared" si="371"/>
        <v>0</v>
      </c>
      <c r="AG1557" s="562"/>
    </row>
    <row r="1558" spans="2:33" s="418" customFormat="1" ht="15" customHeight="1" x14ac:dyDescent="0.2">
      <c r="B1558" s="554"/>
      <c r="C1558" s="382"/>
      <c r="D1558" s="383"/>
      <c r="E1558" s="381"/>
      <c r="F1558" s="1040"/>
      <c r="G1558" s="1038"/>
      <c r="H1558" s="1041"/>
      <c r="I1558" s="381"/>
      <c r="J1558" s="568">
        <f t="shared" si="363"/>
        <v>0</v>
      </c>
      <c r="K1558" s="381"/>
      <c r="L1558" s="381"/>
      <c r="M1558" s="568">
        <f t="shared" si="372"/>
        <v>0</v>
      </c>
      <c r="N1558" s="570">
        <f>IFERROR(VLOOKUP($C1558,Listen!$J$3:$L$39,2,0),0)</f>
        <v>0</v>
      </c>
      <c r="O1558" s="570">
        <f>IFERROR(VLOOKUP($C1558,Listen!$J$3:$L$39,3,0),0)</f>
        <v>0</v>
      </c>
      <c r="P1558" s="453">
        <f t="shared" si="364"/>
        <v>0</v>
      </c>
      <c r="Q1558" s="453">
        <f t="shared" si="373"/>
        <v>0</v>
      </c>
      <c r="R1558" s="453">
        <f t="shared" si="373"/>
        <v>0</v>
      </c>
      <c r="S1558" s="453">
        <f t="shared" si="373"/>
        <v>0</v>
      </c>
      <c r="T1558" s="453">
        <f t="shared" si="373"/>
        <v>0</v>
      </c>
      <c r="U1558" s="453">
        <f t="shared" si="373"/>
        <v>0</v>
      </c>
      <c r="V1558" s="453">
        <f t="shared" si="373"/>
        <v>0</v>
      </c>
      <c r="W1558" s="384">
        <f t="shared" si="374"/>
        <v>0</v>
      </c>
      <c r="X1558" s="565">
        <f>IF(D1558='A. Allgemeine Informationen'!$C$17,$M1558-Y1558,HLOOKUP('A. Allgemeine Informationen'!$C$17-1,$Z$1:$AF$2005,ROW(D1558),FALSE)-$Y1558)</f>
        <v>0</v>
      </c>
      <c r="Y1558" s="384">
        <f>HLOOKUP('A. Allgemeine Informationen'!$C$17,$Z$1:$AF$2005,ROW(D1558),FALSE)</f>
        <v>0</v>
      </c>
      <c r="Z1558" s="565">
        <f t="shared" si="365"/>
        <v>0</v>
      </c>
      <c r="AA1558" s="565">
        <f t="shared" si="366"/>
        <v>0</v>
      </c>
      <c r="AB1558" s="565">
        <f t="shared" si="367"/>
        <v>0</v>
      </c>
      <c r="AC1558" s="565">
        <f t="shared" si="368"/>
        <v>0</v>
      </c>
      <c r="AD1558" s="572">
        <f t="shared" si="369"/>
        <v>0</v>
      </c>
      <c r="AE1558" s="560">
        <f t="shared" si="370"/>
        <v>0</v>
      </c>
      <c r="AF1558" s="561">
        <f t="shared" si="371"/>
        <v>0</v>
      </c>
      <c r="AG1558" s="562"/>
    </row>
    <row r="1559" spans="2:33" s="418" customFormat="1" ht="15" customHeight="1" x14ac:dyDescent="0.2">
      <c r="B1559" s="554"/>
      <c r="C1559" s="382"/>
      <c r="D1559" s="383"/>
      <c r="E1559" s="381"/>
      <c r="F1559" s="1040"/>
      <c r="G1559" s="1038"/>
      <c r="H1559" s="1041"/>
      <c r="I1559" s="381"/>
      <c r="J1559" s="568">
        <f t="shared" si="363"/>
        <v>0</v>
      </c>
      <c r="K1559" s="381"/>
      <c r="L1559" s="381"/>
      <c r="M1559" s="568">
        <f t="shared" si="372"/>
        <v>0</v>
      </c>
      <c r="N1559" s="570">
        <f>IFERROR(VLOOKUP($C1559,Listen!$J$3:$L$39,2,0),0)</f>
        <v>0</v>
      </c>
      <c r="O1559" s="570">
        <f>IFERROR(VLOOKUP($C1559,Listen!$J$3:$L$39,3,0),0)</f>
        <v>0</v>
      </c>
      <c r="P1559" s="453">
        <f t="shared" si="364"/>
        <v>0</v>
      </c>
      <c r="Q1559" s="453">
        <f t="shared" ref="Q1559:V1574" si="375">P1559</f>
        <v>0</v>
      </c>
      <c r="R1559" s="453">
        <f t="shared" si="375"/>
        <v>0</v>
      </c>
      <c r="S1559" s="453">
        <f t="shared" si="375"/>
        <v>0</v>
      </c>
      <c r="T1559" s="453">
        <f t="shared" si="375"/>
        <v>0</v>
      </c>
      <c r="U1559" s="453">
        <f t="shared" si="375"/>
        <v>0</v>
      </c>
      <c r="V1559" s="453">
        <f t="shared" si="375"/>
        <v>0</v>
      </c>
      <c r="W1559" s="384">
        <f t="shared" si="374"/>
        <v>0</v>
      </c>
      <c r="X1559" s="565">
        <f>IF(D1559='A. Allgemeine Informationen'!$C$17,$M1559-Y1559,HLOOKUP('A. Allgemeine Informationen'!$C$17-1,$Z$1:$AF$2005,ROW(D1559),FALSE)-$Y1559)</f>
        <v>0</v>
      </c>
      <c r="Y1559" s="384">
        <f>HLOOKUP('A. Allgemeine Informationen'!$C$17,$Z$1:$AF$2005,ROW(D1559),FALSE)</f>
        <v>0</v>
      </c>
      <c r="Z1559" s="565">
        <f t="shared" si="365"/>
        <v>0</v>
      </c>
      <c r="AA1559" s="565">
        <f t="shared" si="366"/>
        <v>0</v>
      </c>
      <c r="AB1559" s="565">
        <f t="shared" si="367"/>
        <v>0</v>
      </c>
      <c r="AC1559" s="565">
        <f t="shared" si="368"/>
        <v>0</v>
      </c>
      <c r="AD1559" s="572">
        <f t="shared" si="369"/>
        <v>0</v>
      </c>
      <c r="AE1559" s="560">
        <f t="shared" si="370"/>
        <v>0</v>
      </c>
      <c r="AF1559" s="561">
        <f t="shared" si="371"/>
        <v>0</v>
      </c>
      <c r="AG1559" s="562"/>
    </row>
    <row r="1560" spans="2:33" s="418" customFormat="1" ht="15" customHeight="1" x14ac:dyDescent="0.2">
      <c r="B1560" s="554"/>
      <c r="C1560" s="382"/>
      <c r="D1560" s="383"/>
      <c r="E1560" s="381"/>
      <c r="F1560" s="1040"/>
      <c r="G1560" s="1038"/>
      <c r="H1560" s="1041"/>
      <c r="I1560" s="381"/>
      <c r="J1560" s="568">
        <f t="shared" si="363"/>
        <v>0</v>
      </c>
      <c r="K1560" s="381"/>
      <c r="L1560" s="381"/>
      <c r="M1560" s="568">
        <f t="shared" si="372"/>
        <v>0</v>
      </c>
      <c r="N1560" s="570">
        <f>IFERROR(VLOOKUP($C1560,Listen!$J$3:$L$39,2,0),0)</f>
        <v>0</v>
      </c>
      <c r="O1560" s="570">
        <f>IFERROR(VLOOKUP($C1560,Listen!$J$3:$L$39,3,0),0)</f>
        <v>0</v>
      </c>
      <c r="P1560" s="453">
        <f t="shared" si="364"/>
        <v>0</v>
      </c>
      <c r="Q1560" s="453">
        <f t="shared" si="375"/>
        <v>0</v>
      </c>
      <c r="R1560" s="453">
        <f t="shared" si="375"/>
        <v>0</v>
      </c>
      <c r="S1560" s="453">
        <f t="shared" si="375"/>
        <v>0</v>
      </c>
      <c r="T1560" s="453">
        <f t="shared" si="375"/>
        <v>0</v>
      </c>
      <c r="U1560" s="453">
        <f t="shared" si="375"/>
        <v>0</v>
      </c>
      <c r="V1560" s="453">
        <f t="shared" si="375"/>
        <v>0</v>
      </c>
      <c r="W1560" s="384">
        <f t="shared" si="374"/>
        <v>0</v>
      </c>
      <c r="X1560" s="565">
        <f>IF(D1560='A. Allgemeine Informationen'!$C$17,$M1560-Y1560,HLOOKUP('A. Allgemeine Informationen'!$C$17-1,$Z$1:$AF$2005,ROW(D1560),FALSE)-$Y1560)</f>
        <v>0</v>
      </c>
      <c r="Y1560" s="384">
        <f>HLOOKUP('A. Allgemeine Informationen'!$C$17,$Z$1:$AF$2005,ROW(D1560),FALSE)</f>
        <v>0</v>
      </c>
      <c r="Z1560" s="565">
        <f t="shared" si="365"/>
        <v>0</v>
      </c>
      <c r="AA1560" s="565">
        <f t="shared" si="366"/>
        <v>0</v>
      </c>
      <c r="AB1560" s="565">
        <f t="shared" si="367"/>
        <v>0</v>
      </c>
      <c r="AC1560" s="565">
        <f t="shared" si="368"/>
        <v>0</v>
      </c>
      <c r="AD1560" s="572">
        <f t="shared" si="369"/>
        <v>0</v>
      </c>
      <c r="AE1560" s="560">
        <f t="shared" si="370"/>
        <v>0</v>
      </c>
      <c r="AF1560" s="561">
        <f t="shared" si="371"/>
        <v>0</v>
      </c>
      <c r="AG1560" s="562"/>
    </row>
    <row r="1561" spans="2:33" s="418" customFormat="1" ht="15" customHeight="1" x14ac:dyDescent="0.2">
      <c r="B1561" s="554"/>
      <c r="C1561" s="382"/>
      <c r="D1561" s="383"/>
      <c r="E1561" s="381"/>
      <c r="F1561" s="1040"/>
      <c r="G1561" s="1038"/>
      <c r="H1561" s="1041"/>
      <c r="I1561" s="381"/>
      <c r="J1561" s="568">
        <f t="shared" si="363"/>
        <v>0</v>
      </c>
      <c r="K1561" s="381"/>
      <c r="L1561" s="381"/>
      <c r="M1561" s="568">
        <f t="shared" si="372"/>
        <v>0</v>
      </c>
      <c r="N1561" s="570">
        <f>IFERROR(VLOOKUP($C1561,Listen!$J$3:$L$39,2,0),0)</f>
        <v>0</v>
      </c>
      <c r="O1561" s="570">
        <f>IFERROR(VLOOKUP($C1561,Listen!$J$3:$L$39,3,0),0)</f>
        <v>0</v>
      </c>
      <c r="P1561" s="453">
        <f t="shared" si="364"/>
        <v>0</v>
      </c>
      <c r="Q1561" s="453">
        <f t="shared" si="375"/>
        <v>0</v>
      </c>
      <c r="R1561" s="453">
        <f t="shared" si="375"/>
        <v>0</v>
      </c>
      <c r="S1561" s="453">
        <f t="shared" si="375"/>
        <v>0</v>
      </c>
      <c r="T1561" s="453">
        <f t="shared" si="375"/>
        <v>0</v>
      </c>
      <c r="U1561" s="453">
        <f t="shared" si="375"/>
        <v>0</v>
      </c>
      <c r="V1561" s="453">
        <f t="shared" si="375"/>
        <v>0</v>
      </c>
      <c r="W1561" s="384">
        <f t="shared" si="374"/>
        <v>0</v>
      </c>
      <c r="X1561" s="565">
        <f>IF(D1561='A. Allgemeine Informationen'!$C$17,$M1561-Y1561,HLOOKUP('A. Allgemeine Informationen'!$C$17-1,$Z$1:$AF$2005,ROW(D1561),FALSE)-$Y1561)</f>
        <v>0</v>
      </c>
      <c r="Y1561" s="384">
        <f>HLOOKUP('A. Allgemeine Informationen'!$C$17,$Z$1:$AF$2005,ROW(D1561),FALSE)</f>
        <v>0</v>
      </c>
      <c r="Z1561" s="565">
        <f t="shared" si="365"/>
        <v>0</v>
      </c>
      <c r="AA1561" s="565">
        <f t="shared" si="366"/>
        <v>0</v>
      </c>
      <c r="AB1561" s="565">
        <f t="shared" si="367"/>
        <v>0</v>
      </c>
      <c r="AC1561" s="565">
        <f t="shared" si="368"/>
        <v>0</v>
      </c>
      <c r="AD1561" s="572">
        <f t="shared" si="369"/>
        <v>0</v>
      </c>
      <c r="AE1561" s="560">
        <f t="shared" si="370"/>
        <v>0</v>
      </c>
      <c r="AF1561" s="561">
        <f t="shared" si="371"/>
        <v>0</v>
      </c>
      <c r="AG1561" s="562"/>
    </row>
    <row r="1562" spans="2:33" s="418" customFormat="1" ht="15" customHeight="1" x14ac:dyDescent="0.2">
      <c r="B1562" s="554"/>
      <c r="C1562" s="382"/>
      <c r="D1562" s="383"/>
      <c r="E1562" s="381"/>
      <c r="F1562" s="1040"/>
      <c r="G1562" s="1038"/>
      <c r="H1562" s="1041"/>
      <c r="I1562" s="381"/>
      <c r="J1562" s="568">
        <f t="shared" si="363"/>
        <v>0</v>
      </c>
      <c r="K1562" s="381"/>
      <c r="L1562" s="381"/>
      <c r="M1562" s="568">
        <f t="shared" si="372"/>
        <v>0</v>
      </c>
      <c r="N1562" s="570">
        <f>IFERROR(VLOOKUP($C1562,Listen!$J$3:$L$39,2,0),0)</f>
        <v>0</v>
      </c>
      <c r="O1562" s="570">
        <f>IFERROR(VLOOKUP($C1562,Listen!$J$3:$L$39,3,0),0)</f>
        <v>0</v>
      </c>
      <c r="P1562" s="453">
        <f t="shared" si="364"/>
        <v>0</v>
      </c>
      <c r="Q1562" s="453">
        <f t="shared" si="375"/>
        <v>0</v>
      </c>
      <c r="R1562" s="453">
        <f t="shared" si="375"/>
        <v>0</v>
      </c>
      <c r="S1562" s="453">
        <f t="shared" si="375"/>
        <v>0</v>
      </c>
      <c r="T1562" s="453">
        <f t="shared" si="375"/>
        <v>0</v>
      </c>
      <c r="U1562" s="453">
        <f t="shared" si="375"/>
        <v>0</v>
      </c>
      <c r="V1562" s="453">
        <f t="shared" si="375"/>
        <v>0</v>
      </c>
      <c r="W1562" s="384">
        <f t="shared" si="374"/>
        <v>0</v>
      </c>
      <c r="X1562" s="565">
        <f>IF(D1562='A. Allgemeine Informationen'!$C$17,$M1562-Y1562,HLOOKUP('A. Allgemeine Informationen'!$C$17-1,$Z$1:$AF$2005,ROW(D1562),FALSE)-$Y1562)</f>
        <v>0</v>
      </c>
      <c r="Y1562" s="384">
        <f>HLOOKUP('A. Allgemeine Informationen'!$C$17,$Z$1:$AF$2005,ROW(D1562),FALSE)</f>
        <v>0</v>
      </c>
      <c r="Z1562" s="565">
        <f t="shared" si="365"/>
        <v>0</v>
      </c>
      <c r="AA1562" s="565">
        <f t="shared" si="366"/>
        <v>0</v>
      </c>
      <c r="AB1562" s="565">
        <f t="shared" si="367"/>
        <v>0</v>
      </c>
      <c r="AC1562" s="565">
        <f t="shared" si="368"/>
        <v>0</v>
      </c>
      <c r="AD1562" s="572">
        <f t="shared" si="369"/>
        <v>0</v>
      </c>
      <c r="AE1562" s="560">
        <f t="shared" si="370"/>
        <v>0</v>
      </c>
      <c r="AF1562" s="561">
        <f t="shared" si="371"/>
        <v>0</v>
      </c>
      <c r="AG1562" s="562"/>
    </row>
    <row r="1563" spans="2:33" s="418" customFormat="1" ht="15" customHeight="1" x14ac:dyDescent="0.2">
      <c r="B1563" s="554"/>
      <c r="C1563" s="382"/>
      <c r="D1563" s="383"/>
      <c r="E1563" s="381"/>
      <c r="F1563" s="1040"/>
      <c r="G1563" s="1038"/>
      <c r="H1563" s="1041"/>
      <c r="I1563" s="381"/>
      <c r="J1563" s="568">
        <f t="shared" si="363"/>
        <v>0</v>
      </c>
      <c r="K1563" s="381"/>
      <c r="L1563" s="381"/>
      <c r="M1563" s="568">
        <f t="shared" si="372"/>
        <v>0</v>
      </c>
      <c r="N1563" s="570">
        <f>IFERROR(VLOOKUP($C1563,Listen!$J$3:$L$39,2,0),0)</f>
        <v>0</v>
      </c>
      <c r="O1563" s="570">
        <f>IFERROR(VLOOKUP($C1563,Listen!$J$3:$L$39,3,0),0)</f>
        <v>0</v>
      </c>
      <c r="P1563" s="453">
        <f t="shared" si="364"/>
        <v>0</v>
      </c>
      <c r="Q1563" s="453">
        <f t="shared" si="375"/>
        <v>0</v>
      </c>
      <c r="R1563" s="453">
        <f t="shared" si="375"/>
        <v>0</v>
      </c>
      <c r="S1563" s="453">
        <f t="shared" si="375"/>
        <v>0</v>
      </c>
      <c r="T1563" s="453">
        <f t="shared" si="375"/>
        <v>0</v>
      </c>
      <c r="U1563" s="453">
        <f t="shared" si="375"/>
        <v>0</v>
      </c>
      <c r="V1563" s="453">
        <f t="shared" si="375"/>
        <v>0</v>
      </c>
      <c r="W1563" s="384">
        <f t="shared" si="374"/>
        <v>0</v>
      </c>
      <c r="X1563" s="565">
        <f>IF(D1563='A. Allgemeine Informationen'!$C$17,$M1563-Y1563,HLOOKUP('A. Allgemeine Informationen'!$C$17-1,$Z$1:$AF$2005,ROW(D1563),FALSE)-$Y1563)</f>
        <v>0</v>
      </c>
      <c r="Y1563" s="384">
        <f>HLOOKUP('A. Allgemeine Informationen'!$C$17,$Z$1:$AF$2005,ROW(D1563),FALSE)</f>
        <v>0</v>
      </c>
      <c r="Z1563" s="565">
        <f t="shared" si="365"/>
        <v>0</v>
      </c>
      <c r="AA1563" s="565">
        <f t="shared" si="366"/>
        <v>0</v>
      </c>
      <c r="AB1563" s="565">
        <f t="shared" si="367"/>
        <v>0</v>
      </c>
      <c r="AC1563" s="565">
        <f t="shared" si="368"/>
        <v>0</v>
      </c>
      <c r="AD1563" s="572">
        <f t="shared" si="369"/>
        <v>0</v>
      </c>
      <c r="AE1563" s="560">
        <f t="shared" si="370"/>
        <v>0</v>
      </c>
      <c r="AF1563" s="561">
        <f t="shared" si="371"/>
        <v>0</v>
      </c>
      <c r="AG1563" s="562"/>
    </row>
    <row r="1564" spans="2:33" s="418" customFormat="1" ht="15" customHeight="1" x14ac:dyDescent="0.2">
      <c r="B1564" s="554"/>
      <c r="C1564" s="382"/>
      <c r="D1564" s="383"/>
      <c r="E1564" s="381"/>
      <c r="F1564" s="1040"/>
      <c r="G1564" s="1038"/>
      <c r="H1564" s="1041"/>
      <c r="I1564" s="381"/>
      <c r="J1564" s="568">
        <f t="shared" si="363"/>
        <v>0</v>
      </c>
      <c r="K1564" s="381"/>
      <c r="L1564" s="381"/>
      <c r="M1564" s="568">
        <f t="shared" si="372"/>
        <v>0</v>
      </c>
      <c r="N1564" s="570">
        <f>IFERROR(VLOOKUP($C1564,Listen!$J$3:$L$39,2,0),0)</f>
        <v>0</v>
      </c>
      <c r="O1564" s="570">
        <f>IFERROR(VLOOKUP($C1564,Listen!$J$3:$L$39,3,0),0)</f>
        <v>0</v>
      </c>
      <c r="P1564" s="453">
        <f t="shared" si="364"/>
        <v>0</v>
      </c>
      <c r="Q1564" s="453">
        <f t="shared" si="375"/>
        <v>0</v>
      </c>
      <c r="R1564" s="453">
        <f t="shared" si="375"/>
        <v>0</v>
      </c>
      <c r="S1564" s="453">
        <f t="shared" si="375"/>
        <v>0</v>
      </c>
      <c r="T1564" s="453">
        <f t="shared" si="375"/>
        <v>0</v>
      </c>
      <c r="U1564" s="453">
        <f t="shared" si="375"/>
        <v>0</v>
      </c>
      <c r="V1564" s="453">
        <f t="shared" si="375"/>
        <v>0</v>
      </c>
      <c r="W1564" s="384">
        <f t="shared" si="374"/>
        <v>0</v>
      </c>
      <c r="X1564" s="565">
        <f>IF(D1564='A. Allgemeine Informationen'!$C$17,$M1564-Y1564,HLOOKUP('A. Allgemeine Informationen'!$C$17-1,$Z$1:$AF$2005,ROW(D1564),FALSE)-$Y1564)</f>
        <v>0</v>
      </c>
      <c r="Y1564" s="384">
        <f>HLOOKUP('A. Allgemeine Informationen'!$C$17,$Z$1:$AF$2005,ROW(D1564),FALSE)</f>
        <v>0</v>
      </c>
      <c r="Z1564" s="565">
        <f t="shared" si="365"/>
        <v>0</v>
      </c>
      <c r="AA1564" s="565">
        <f t="shared" si="366"/>
        <v>0</v>
      </c>
      <c r="AB1564" s="565">
        <f t="shared" si="367"/>
        <v>0</v>
      </c>
      <c r="AC1564" s="565">
        <f t="shared" si="368"/>
        <v>0</v>
      </c>
      <c r="AD1564" s="572">
        <f t="shared" si="369"/>
        <v>0</v>
      </c>
      <c r="AE1564" s="560">
        <f t="shared" si="370"/>
        <v>0</v>
      </c>
      <c r="AF1564" s="561">
        <f t="shared" si="371"/>
        <v>0</v>
      </c>
      <c r="AG1564" s="562"/>
    </row>
    <row r="1565" spans="2:33" s="418" customFormat="1" ht="15" customHeight="1" x14ac:dyDescent="0.2">
      <c r="B1565" s="554"/>
      <c r="C1565" s="382"/>
      <c r="D1565" s="383"/>
      <c r="E1565" s="381"/>
      <c r="F1565" s="1040"/>
      <c r="G1565" s="1038"/>
      <c r="H1565" s="1041"/>
      <c r="I1565" s="381"/>
      <c r="J1565" s="568">
        <f t="shared" si="363"/>
        <v>0</v>
      </c>
      <c r="K1565" s="381"/>
      <c r="L1565" s="381"/>
      <c r="M1565" s="568">
        <f t="shared" si="372"/>
        <v>0</v>
      </c>
      <c r="N1565" s="570">
        <f>IFERROR(VLOOKUP($C1565,Listen!$J$3:$L$39,2,0),0)</f>
        <v>0</v>
      </c>
      <c r="O1565" s="570">
        <f>IFERROR(VLOOKUP($C1565,Listen!$J$3:$L$39,3,0),0)</f>
        <v>0</v>
      </c>
      <c r="P1565" s="453">
        <f t="shared" si="364"/>
        <v>0</v>
      </c>
      <c r="Q1565" s="453">
        <f t="shared" si="375"/>
        <v>0</v>
      </c>
      <c r="R1565" s="453">
        <f t="shared" si="375"/>
        <v>0</v>
      </c>
      <c r="S1565" s="453">
        <f t="shared" si="375"/>
        <v>0</v>
      </c>
      <c r="T1565" s="453">
        <f t="shared" si="375"/>
        <v>0</v>
      </c>
      <c r="U1565" s="453">
        <f t="shared" si="375"/>
        <v>0</v>
      </c>
      <c r="V1565" s="453">
        <f t="shared" si="375"/>
        <v>0</v>
      </c>
      <c r="W1565" s="384">
        <f t="shared" si="374"/>
        <v>0</v>
      </c>
      <c r="X1565" s="565">
        <f>IF(D1565='A. Allgemeine Informationen'!$C$17,$M1565-Y1565,HLOOKUP('A. Allgemeine Informationen'!$C$17-1,$Z$1:$AF$2005,ROW(D1565),FALSE)-$Y1565)</f>
        <v>0</v>
      </c>
      <c r="Y1565" s="384">
        <f>HLOOKUP('A. Allgemeine Informationen'!$C$17,$Z$1:$AF$2005,ROW(D1565),FALSE)</f>
        <v>0</v>
      </c>
      <c r="Z1565" s="565">
        <f t="shared" si="365"/>
        <v>0</v>
      </c>
      <c r="AA1565" s="565">
        <f t="shared" si="366"/>
        <v>0</v>
      </c>
      <c r="AB1565" s="565">
        <f t="shared" si="367"/>
        <v>0</v>
      </c>
      <c r="AC1565" s="565">
        <f t="shared" si="368"/>
        <v>0</v>
      </c>
      <c r="AD1565" s="572">
        <f t="shared" si="369"/>
        <v>0</v>
      </c>
      <c r="AE1565" s="560">
        <f t="shared" si="370"/>
        <v>0</v>
      </c>
      <c r="AF1565" s="561">
        <f t="shared" si="371"/>
        <v>0</v>
      </c>
      <c r="AG1565" s="562"/>
    </row>
    <row r="1566" spans="2:33" s="418" customFormat="1" ht="15" customHeight="1" x14ac:dyDescent="0.2">
      <c r="B1566" s="554"/>
      <c r="C1566" s="382"/>
      <c r="D1566" s="383"/>
      <c r="E1566" s="381"/>
      <c r="F1566" s="1040"/>
      <c r="G1566" s="1038"/>
      <c r="H1566" s="1041"/>
      <c r="I1566" s="381"/>
      <c r="J1566" s="568">
        <f t="shared" si="363"/>
        <v>0</v>
      </c>
      <c r="K1566" s="381"/>
      <c r="L1566" s="381"/>
      <c r="M1566" s="568">
        <f t="shared" si="372"/>
        <v>0</v>
      </c>
      <c r="N1566" s="570">
        <f>IFERROR(VLOOKUP($C1566,Listen!$J$3:$L$39,2,0),0)</f>
        <v>0</v>
      </c>
      <c r="O1566" s="570">
        <f>IFERROR(VLOOKUP($C1566,Listen!$J$3:$L$39,3,0),0)</f>
        <v>0</v>
      </c>
      <c r="P1566" s="453">
        <f t="shared" si="364"/>
        <v>0</v>
      </c>
      <c r="Q1566" s="453">
        <f t="shared" si="375"/>
        <v>0</v>
      </c>
      <c r="R1566" s="453">
        <f t="shared" si="375"/>
        <v>0</v>
      </c>
      <c r="S1566" s="453">
        <f t="shared" si="375"/>
        <v>0</v>
      </c>
      <c r="T1566" s="453">
        <f t="shared" si="375"/>
        <v>0</v>
      </c>
      <c r="U1566" s="453">
        <f t="shared" si="375"/>
        <v>0</v>
      </c>
      <c r="V1566" s="453">
        <f t="shared" si="375"/>
        <v>0</v>
      </c>
      <c r="W1566" s="384">
        <f t="shared" si="374"/>
        <v>0</v>
      </c>
      <c r="X1566" s="565">
        <f>IF(D1566='A. Allgemeine Informationen'!$C$17,$M1566-Y1566,HLOOKUP('A. Allgemeine Informationen'!$C$17-1,$Z$1:$AF$2005,ROW(D1566),FALSE)-$Y1566)</f>
        <v>0</v>
      </c>
      <c r="Y1566" s="384">
        <f>HLOOKUP('A. Allgemeine Informationen'!$C$17,$Z$1:$AF$2005,ROW(D1566),FALSE)</f>
        <v>0</v>
      </c>
      <c r="Z1566" s="565">
        <f t="shared" si="365"/>
        <v>0</v>
      </c>
      <c r="AA1566" s="565">
        <f t="shared" si="366"/>
        <v>0</v>
      </c>
      <c r="AB1566" s="565">
        <f t="shared" si="367"/>
        <v>0</v>
      </c>
      <c r="AC1566" s="565">
        <f t="shared" si="368"/>
        <v>0</v>
      </c>
      <c r="AD1566" s="572">
        <f t="shared" si="369"/>
        <v>0</v>
      </c>
      <c r="AE1566" s="560">
        <f t="shared" si="370"/>
        <v>0</v>
      </c>
      <c r="AF1566" s="561">
        <f t="shared" si="371"/>
        <v>0</v>
      </c>
      <c r="AG1566" s="562"/>
    </row>
    <row r="1567" spans="2:33" s="418" customFormat="1" ht="15" customHeight="1" x14ac:dyDescent="0.2">
      <c r="B1567" s="554"/>
      <c r="C1567" s="382"/>
      <c r="D1567" s="383"/>
      <c r="E1567" s="381"/>
      <c r="F1567" s="1040"/>
      <c r="G1567" s="1038"/>
      <c r="H1567" s="1041"/>
      <c r="I1567" s="381"/>
      <c r="J1567" s="568">
        <f t="shared" si="363"/>
        <v>0</v>
      </c>
      <c r="K1567" s="381"/>
      <c r="L1567" s="381"/>
      <c r="M1567" s="568">
        <f t="shared" si="372"/>
        <v>0</v>
      </c>
      <c r="N1567" s="570">
        <f>IFERROR(VLOOKUP($C1567,Listen!$J$3:$L$39,2,0),0)</f>
        <v>0</v>
      </c>
      <c r="O1567" s="570">
        <f>IFERROR(VLOOKUP($C1567,Listen!$J$3:$L$39,3,0),0)</f>
        <v>0</v>
      </c>
      <c r="P1567" s="453">
        <f t="shared" si="364"/>
        <v>0</v>
      </c>
      <c r="Q1567" s="453">
        <f t="shared" si="375"/>
        <v>0</v>
      </c>
      <c r="R1567" s="453">
        <f t="shared" si="375"/>
        <v>0</v>
      </c>
      <c r="S1567" s="453">
        <f t="shared" si="375"/>
        <v>0</v>
      </c>
      <c r="T1567" s="453">
        <f t="shared" si="375"/>
        <v>0</v>
      </c>
      <c r="U1567" s="453">
        <f t="shared" si="375"/>
        <v>0</v>
      </c>
      <c r="V1567" s="453">
        <f t="shared" si="375"/>
        <v>0</v>
      </c>
      <c r="W1567" s="384">
        <f t="shared" si="374"/>
        <v>0</v>
      </c>
      <c r="X1567" s="565">
        <f>IF(D1567='A. Allgemeine Informationen'!$C$17,$M1567-Y1567,HLOOKUP('A. Allgemeine Informationen'!$C$17-1,$Z$1:$AF$2005,ROW(D1567),FALSE)-$Y1567)</f>
        <v>0</v>
      </c>
      <c r="Y1567" s="384">
        <f>HLOOKUP('A. Allgemeine Informationen'!$C$17,$Z$1:$AF$2005,ROW(D1567),FALSE)</f>
        <v>0</v>
      </c>
      <c r="Z1567" s="565">
        <f t="shared" si="365"/>
        <v>0</v>
      </c>
      <c r="AA1567" s="565">
        <f t="shared" si="366"/>
        <v>0</v>
      </c>
      <c r="AB1567" s="565">
        <f t="shared" si="367"/>
        <v>0</v>
      </c>
      <c r="AC1567" s="565">
        <f t="shared" si="368"/>
        <v>0</v>
      </c>
      <c r="AD1567" s="572">
        <f t="shared" si="369"/>
        <v>0</v>
      </c>
      <c r="AE1567" s="560">
        <f t="shared" si="370"/>
        <v>0</v>
      </c>
      <c r="AF1567" s="561">
        <f t="shared" si="371"/>
        <v>0</v>
      </c>
      <c r="AG1567" s="562"/>
    </row>
    <row r="1568" spans="2:33" s="418" customFormat="1" ht="15" customHeight="1" x14ac:dyDescent="0.2">
      <c r="B1568" s="554"/>
      <c r="C1568" s="382"/>
      <c r="D1568" s="383"/>
      <c r="E1568" s="381"/>
      <c r="F1568" s="1040"/>
      <c r="G1568" s="1038"/>
      <c r="H1568" s="1041"/>
      <c r="I1568" s="381"/>
      <c r="J1568" s="568">
        <f t="shared" si="363"/>
        <v>0</v>
      </c>
      <c r="K1568" s="381"/>
      <c r="L1568" s="381"/>
      <c r="M1568" s="568">
        <f t="shared" si="372"/>
        <v>0</v>
      </c>
      <c r="N1568" s="570">
        <f>IFERROR(VLOOKUP($C1568,Listen!$J$3:$L$39,2,0),0)</f>
        <v>0</v>
      </c>
      <c r="O1568" s="570">
        <f>IFERROR(VLOOKUP($C1568,Listen!$J$3:$L$39,3,0),0)</f>
        <v>0</v>
      </c>
      <c r="P1568" s="453">
        <f t="shared" si="364"/>
        <v>0</v>
      </c>
      <c r="Q1568" s="453">
        <f t="shared" si="375"/>
        <v>0</v>
      </c>
      <c r="R1568" s="453">
        <f t="shared" si="375"/>
        <v>0</v>
      </c>
      <c r="S1568" s="453">
        <f t="shared" si="375"/>
        <v>0</v>
      </c>
      <c r="T1568" s="453">
        <f t="shared" si="375"/>
        <v>0</v>
      </c>
      <c r="U1568" s="453">
        <f t="shared" si="375"/>
        <v>0</v>
      </c>
      <c r="V1568" s="453">
        <f t="shared" si="375"/>
        <v>0</v>
      </c>
      <c r="W1568" s="384">
        <f t="shared" si="374"/>
        <v>0</v>
      </c>
      <c r="X1568" s="565">
        <f>IF(D1568='A. Allgemeine Informationen'!$C$17,$M1568-Y1568,HLOOKUP('A. Allgemeine Informationen'!$C$17-1,$Z$1:$AF$2005,ROW(D1568),FALSE)-$Y1568)</f>
        <v>0</v>
      </c>
      <c r="Y1568" s="384">
        <f>HLOOKUP('A. Allgemeine Informationen'!$C$17,$Z$1:$AF$2005,ROW(D1568),FALSE)</f>
        <v>0</v>
      </c>
      <c r="Z1568" s="565">
        <f t="shared" si="365"/>
        <v>0</v>
      </c>
      <c r="AA1568" s="565">
        <f t="shared" si="366"/>
        <v>0</v>
      </c>
      <c r="AB1568" s="565">
        <f t="shared" si="367"/>
        <v>0</v>
      </c>
      <c r="AC1568" s="565">
        <f t="shared" si="368"/>
        <v>0</v>
      </c>
      <c r="AD1568" s="572">
        <f t="shared" si="369"/>
        <v>0</v>
      </c>
      <c r="AE1568" s="560">
        <f t="shared" si="370"/>
        <v>0</v>
      </c>
      <c r="AF1568" s="561">
        <f t="shared" si="371"/>
        <v>0</v>
      </c>
      <c r="AG1568" s="562"/>
    </row>
    <row r="1569" spans="2:33" s="418" customFormat="1" ht="15" customHeight="1" x14ac:dyDescent="0.2">
      <c r="B1569" s="554"/>
      <c r="C1569" s="382"/>
      <c r="D1569" s="383"/>
      <c r="E1569" s="381"/>
      <c r="F1569" s="1040"/>
      <c r="G1569" s="1038"/>
      <c r="H1569" s="1041"/>
      <c r="I1569" s="381"/>
      <c r="J1569" s="568">
        <f t="shared" si="363"/>
        <v>0</v>
      </c>
      <c r="K1569" s="381"/>
      <c r="L1569" s="381"/>
      <c r="M1569" s="568">
        <f t="shared" si="372"/>
        <v>0</v>
      </c>
      <c r="N1569" s="570">
        <f>IFERROR(VLOOKUP($C1569,Listen!$J$3:$L$39,2,0),0)</f>
        <v>0</v>
      </c>
      <c r="O1569" s="570">
        <f>IFERROR(VLOOKUP($C1569,Listen!$J$3:$L$39,3,0),0)</f>
        <v>0</v>
      </c>
      <c r="P1569" s="453">
        <f t="shared" si="364"/>
        <v>0</v>
      </c>
      <c r="Q1569" s="453">
        <f t="shared" si="375"/>
        <v>0</v>
      </c>
      <c r="R1569" s="453">
        <f t="shared" si="375"/>
        <v>0</v>
      </c>
      <c r="S1569" s="453">
        <f t="shared" si="375"/>
        <v>0</v>
      </c>
      <c r="T1569" s="453">
        <f t="shared" si="375"/>
        <v>0</v>
      </c>
      <c r="U1569" s="453">
        <f t="shared" si="375"/>
        <v>0</v>
      </c>
      <c r="V1569" s="453">
        <f t="shared" si="375"/>
        <v>0</v>
      </c>
      <c r="W1569" s="384">
        <f t="shared" si="374"/>
        <v>0</v>
      </c>
      <c r="X1569" s="565">
        <f>IF(D1569='A. Allgemeine Informationen'!$C$17,$M1569-Y1569,HLOOKUP('A. Allgemeine Informationen'!$C$17-1,$Z$1:$AF$2005,ROW(D1569),FALSE)-$Y1569)</f>
        <v>0</v>
      </c>
      <c r="Y1569" s="384">
        <f>HLOOKUP('A. Allgemeine Informationen'!$C$17,$Z$1:$AF$2005,ROW(D1569),FALSE)</f>
        <v>0</v>
      </c>
      <c r="Z1569" s="565">
        <f t="shared" si="365"/>
        <v>0</v>
      </c>
      <c r="AA1569" s="565">
        <f t="shared" si="366"/>
        <v>0</v>
      </c>
      <c r="AB1569" s="565">
        <f t="shared" si="367"/>
        <v>0</v>
      </c>
      <c r="AC1569" s="565">
        <f t="shared" si="368"/>
        <v>0</v>
      </c>
      <c r="AD1569" s="572">
        <f t="shared" si="369"/>
        <v>0</v>
      </c>
      <c r="AE1569" s="560">
        <f t="shared" si="370"/>
        <v>0</v>
      </c>
      <c r="AF1569" s="561">
        <f t="shared" si="371"/>
        <v>0</v>
      </c>
      <c r="AG1569" s="562"/>
    </row>
    <row r="1570" spans="2:33" s="418" customFormat="1" ht="15" customHeight="1" x14ac:dyDescent="0.2">
      <c r="B1570" s="554"/>
      <c r="C1570" s="382"/>
      <c r="D1570" s="383"/>
      <c r="E1570" s="381"/>
      <c r="F1570" s="1040"/>
      <c r="G1570" s="1038"/>
      <c r="H1570" s="1041"/>
      <c r="I1570" s="381"/>
      <c r="J1570" s="568">
        <f t="shared" si="363"/>
        <v>0</v>
      </c>
      <c r="K1570" s="381"/>
      <c r="L1570" s="381"/>
      <c r="M1570" s="568">
        <f t="shared" si="372"/>
        <v>0</v>
      </c>
      <c r="N1570" s="570">
        <f>IFERROR(VLOOKUP($C1570,Listen!$J$3:$L$39,2,0),0)</f>
        <v>0</v>
      </c>
      <c r="O1570" s="570">
        <f>IFERROR(VLOOKUP($C1570,Listen!$J$3:$L$39,3,0),0)</f>
        <v>0</v>
      </c>
      <c r="P1570" s="453">
        <f t="shared" si="364"/>
        <v>0</v>
      </c>
      <c r="Q1570" s="453">
        <f t="shared" si="375"/>
        <v>0</v>
      </c>
      <c r="R1570" s="453">
        <f t="shared" si="375"/>
        <v>0</v>
      </c>
      <c r="S1570" s="453">
        <f t="shared" si="375"/>
        <v>0</v>
      </c>
      <c r="T1570" s="453">
        <f t="shared" si="375"/>
        <v>0</v>
      </c>
      <c r="U1570" s="453">
        <f t="shared" si="375"/>
        <v>0</v>
      </c>
      <c r="V1570" s="453">
        <f t="shared" si="375"/>
        <v>0</v>
      </c>
      <c r="W1570" s="384">
        <f t="shared" si="374"/>
        <v>0</v>
      </c>
      <c r="X1570" s="565">
        <f>IF(D1570='A. Allgemeine Informationen'!$C$17,$M1570-Y1570,HLOOKUP('A. Allgemeine Informationen'!$C$17-1,$Z$1:$AF$2005,ROW(D1570),FALSE)-$Y1570)</f>
        <v>0</v>
      </c>
      <c r="Y1570" s="384">
        <f>HLOOKUP('A. Allgemeine Informationen'!$C$17,$Z$1:$AF$2005,ROW(D1570),FALSE)</f>
        <v>0</v>
      </c>
      <c r="Z1570" s="565">
        <f t="shared" si="365"/>
        <v>0</v>
      </c>
      <c r="AA1570" s="565">
        <f t="shared" si="366"/>
        <v>0</v>
      </c>
      <c r="AB1570" s="565">
        <f t="shared" si="367"/>
        <v>0</v>
      </c>
      <c r="AC1570" s="565">
        <f t="shared" si="368"/>
        <v>0</v>
      </c>
      <c r="AD1570" s="572">
        <f t="shared" si="369"/>
        <v>0</v>
      </c>
      <c r="AE1570" s="560">
        <f t="shared" si="370"/>
        <v>0</v>
      </c>
      <c r="AF1570" s="561">
        <f t="shared" si="371"/>
        <v>0</v>
      </c>
      <c r="AG1570" s="562"/>
    </row>
    <row r="1571" spans="2:33" s="418" customFormat="1" ht="15" customHeight="1" x14ac:dyDescent="0.2">
      <c r="B1571" s="554"/>
      <c r="C1571" s="382"/>
      <c r="D1571" s="383"/>
      <c r="E1571" s="381"/>
      <c r="F1571" s="1040"/>
      <c r="G1571" s="1038"/>
      <c r="H1571" s="1041"/>
      <c r="I1571" s="381"/>
      <c r="J1571" s="568">
        <f t="shared" si="363"/>
        <v>0</v>
      </c>
      <c r="K1571" s="381"/>
      <c r="L1571" s="381"/>
      <c r="M1571" s="568">
        <f t="shared" si="372"/>
        <v>0</v>
      </c>
      <c r="N1571" s="570">
        <f>IFERROR(VLOOKUP($C1571,Listen!$J$3:$L$39,2,0),0)</f>
        <v>0</v>
      </c>
      <c r="O1571" s="570">
        <f>IFERROR(VLOOKUP($C1571,Listen!$J$3:$L$39,3,0),0)</f>
        <v>0</v>
      </c>
      <c r="P1571" s="453">
        <f t="shared" si="364"/>
        <v>0</v>
      </c>
      <c r="Q1571" s="453">
        <f t="shared" si="375"/>
        <v>0</v>
      </c>
      <c r="R1571" s="453">
        <f t="shared" si="375"/>
        <v>0</v>
      </c>
      <c r="S1571" s="453">
        <f t="shared" si="375"/>
        <v>0</v>
      </c>
      <c r="T1571" s="453">
        <f t="shared" si="375"/>
        <v>0</v>
      </c>
      <c r="U1571" s="453">
        <f t="shared" si="375"/>
        <v>0</v>
      </c>
      <c r="V1571" s="453">
        <f t="shared" si="375"/>
        <v>0</v>
      </c>
      <c r="W1571" s="384">
        <f t="shared" si="374"/>
        <v>0</v>
      </c>
      <c r="X1571" s="565">
        <f>IF(D1571='A. Allgemeine Informationen'!$C$17,$M1571-Y1571,HLOOKUP('A. Allgemeine Informationen'!$C$17-1,$Z$1:$AF$2005,ROW(D1571),FALSE)-$Y1571)</f>
        <v>0</v>
      </c>
      <c r="Y1571" s="384">
        <f>HLOOKUP('A. Allgemeine Informationen'!$C$17,$Z$1:$AF$2005,ROW(D1571),FALSE)</f>
        <v>0</v>
      </c>
      <c r="Z1571" s="565">
        <f t="shared" si="365"/>
        <v>0</v>
      </c>
      <c r="AA1571" s="565">
        <f t="shared" si="366"/>
        <v>0</v>
      </c>
      <c r="AB1571" s="565">
        <f t="shared" si="367"/>
        <v>0</v>
      </c>
      <c r="AC1571" s="565">
        <f t="shared" si="368"/>
        <v>0</v>
      </c>
      <c r="AD1571" s="572">
        <f t="shared" si="369"/>
        <v>0</v>
      </c>
      <c r="AE1571" s="560">
        <f t="shared" si="370"/>
        <v>0</v>
      </c>
      <c r="AF1571" s="561">
        <f t="shared" si="371"/>
        <v>0</v>
      </c>
      <c r="AG1571" s="562"/>
    </row>
    <row r="1572" spans="2:33" s="418" customFormat="1" ht="15" customHeight="1" x14ac:dyDescent="0.2">
      <c r="B1572" s="554"/>
      <c r="C1572" s="382"/>
      <c r="D1572" s="383"/>
      <c r="E1572" s="381"/>
      <c r="F1572" s="1040"/>
      <c r="G1572" s="1038"/>
      <c r="H1572" s="1041"/>
      <c r="I1572" s="381"/>
      <c r="J1572" s="568">
        <f t="shared" si="363"/>
        <v>0</v>
      </c>
      <c r="K1572" s="381"/>
      <c r="L1572" s="381"/>
      <c r="M1572" s="568">
        <f t="shared" si="372"/>
        <v>0</v>
      </c>
      <c r="N1572" s="570">
        <f>IFERROR(VLOOKUP($C1572,Listen!$J$3:$L$39,2,0),0)</f>
        <v>0</v>
      </c>
      <c r="O1572" s="570">
        <f>IFERROR(VLOOKUP($C1572,Listen!$J$3:$L$39,3,0),0)</f>
        <v>0</v>
      </c>
      <c r="P1572" s="453">
        <f t="shared" si="364"/>
        <v>0</v>
      </c>
      <c r="Q1572" s="453">
        <f t="shared" si="375"/>
        <v>0</v>
      </c>
      <c r="R1572" s="453">
        <f t="shared" si="375"/>
        <v>0</v>
      </c>
      <c r="S1572" s="453">
        <f t="shared" si="375"/>
        <v>0</v>
      </c>
      <c r="T1572" s="453">
        <f t="shared" si="375"/>
        <v>0</v>
      </c>
      <c r="U1572" s="453">
        <f t="shared" si="375"/>
        <v>0</v>
      </c>
      <c r="V1572" s="453">
        <f t="shared" si="375"/>
        <v>0</v>
      </c>
      <c r="W1572" s="384">
        <f t="shared" si="374"/>
        <v>0</v>
      </c>
      <c r="X1572" s="565">
        <f>IF(D1572='A. Allgemeine Informationen'!$C$17,$M1572-Y1572,HLOOKUP('A. Allgemeine Informationen'!$C$17-1,$Z$1:$AF$2005,ROW(D1572),FALSE)-$Y1572)</f>
        <v>0</v>
      </c>
      <c r="Y1572" s="384">
        <f>HLOOKUP('A. Allgemeine Informationen'!$C$17,$Z$1:$AF$2005,ROW(D1572),FALSE)</f>
        <v>0</v>
      </c>
      <c r="Z1572" s="565">
        <f t="shared" si="365"/>
        <v>0</v>
      </c>
      <c r="AA1572" s="565">
        <f t="shared" si="366"/>
        <v>0</v>
      </c>
      <c r="AB1572" s="565">
        <f t="shared" si="367"/>
        <v>0</v>
      </c>
      <c r="AC1572" s="565">
        <f t="shared" si="368"/>
        <v>0</v>
      </c>
      <c r="AD1572" s="572">
        <f t="shared" si="369"/>
        <v>0</v>
      </c>
      <c r="AE1572" s="560">
        <f t="shared" si="370"/>
        <v>0</v>
      </c>
      <c r="AF1572" s="561">
        <f t="shared" si="371"/>
        <v>0</v>
      </c>
      <c r="AG1572" s="562"/>
    </row>
    <row r="1573" spans="2:33" s="418" customFormat="1" ht="15" customHeight="1" x14ac:dyDescent="0.2">
      <c r="B1573" s="554"/>
      <c r="C1573" s="382"/>
      <c r="D1573" s="383"/>
      <c r="E1573" s="381"/>
      <c r="F1573" s="1040"/>
      <c r="G1573" s="1038"/>
      <c r="H1573" s="1041"/>
      <c r="I1573" s="381"/>
      <c r="J1573" s="568">
        <f t="shared" si="363"/>
        <v>0</v>
      </c>
      <c r="K1573" s="381"/>
      <c r="L1573" s="381"/>
      <c r="M1573" s="568">
        <f t="shared" si="372"/>
        <v>0</v>
      </c>
      <c r="N1573" s="570">
        <f>IFERROR(VLOOKUP($C1573,Listen!$J$3:$L$39,2,0),0)</f>
        <v>0</v>
      </c>
      <c r="O1573" s="570">
        <f>IFERROR(VLOOKUP($C1573,Listen!$J$3:$L$39,3,0),0)</f>
        <v>0</v>
      </c>
      <c r="P1573" s="453">
        <f t="shared" si="364"/>
        <v>0</v>
      </c>
      <c r="Q1573" s="453">
        <f t="shared" si="375"/>
        <v>0</v>
      </c>
      <c r="R1573" s="453">
        <f t="shared" si="375"/>
        <v>0</v>
      </c>
      <c r="S1573" s="453">
        <f t="shared" si="375"/>
        <v>0</v>
      </c>
      <c r="T1573" s="453">
        <f t="shared" si="375"/>
        <v>0</v>
      </c>
      <c r="U1573" s="453">
        <f t="shared" si="375"/>
        <v>0</v>
      </c>
      <c r="V1573" s="453">
        <f t="shared" si="375"/>
        <v>0</v>
      </c>
      <c r="W1573" s="384">
        <f t="shared" si="374"/>
        <v>0</v>
      </c>
      <c r="X1573" s="565">
        <f>IF(D1573='A. Allgemeine Informationen'!$C$17,$M1573-Y1573,HLOOKUP('A. Allgemeine Informationen'!$C$17-1,$Z$1:$AF$2005,ROW(D1573),FALSE)-$Y1573)</f>
        <v>0</v>
      </c>
      <c r="Y1573" s="384">
        <f>HLOOKUP('A. Allgemeine Informationen'!$C$17,$Z$1:$AF$2005,ROW(D1573),FALSE)</f>
        <v>0</v>
      </c>
      <c r="Z1573" s="565">
        <f t="shared" si="365"/>
        <v>0</v>
      </c>
      <c r="AA1573" s="565">
        <f t="shared" si="366"/>
        <v>0</v>
      </c>
      <c r="AB1573" s="565">
        <f t="shared" si="367"/>
        <v>0</v>
      </c>
      <c r="AC1573" s="565">
        <f t="shared" si="368"/>
        <v>0</v>
      </c>
      <c r="AD1573" s="572">
        <f t="shared" si="369"/>
        <v>0</v>
      </c>
      <c r="AE1573" s="560">
        <f t="shared" si="370"/>
        <v>0</v>
      </c>
      <c r="AF1573" s="561">
        <f t="shared" si="371"/>
        <v>0</v>
      </c>
      <c r="AG1573" s="562"/>
    </row>
    <row r="1574" spans="2:33" s="418" customFormat="1" ht="15" customHeight="1" x14ac:dyDescent="0.2">
      <c r="B1574" s="554"/>
      <c r="C1574" s="382"/>
      <c r="D1574" s="383"/>
      <c r="E1574" s="381"/>
      <c r="F1574" s="1040"/>
      <c r="G1574" s="1038"/>
      <c r="H1574" s="1041"/>
      <c r="I1574" s="381"/>
      <c r="J1574" s="568">
        <f t="shared" si="363"/>
        <v>0</v>
      </c>
      <c r="K1574" s="381"/>
      <c r="L1574" s="381"/>
      <c r="M1574" s="568">
        <f t="shared" si="372"/>
        <v>0</v>
      </c>
      <c r="N1574" s="570">
        <f>IFERROR(VLOOKUP($C1574,Listen!$J$3:$L$39,2,0),0)</f>
        <v>0</v>
      </c>
      <c r="O1574" s="570">
        <f>IFERROR(VLOOKUP($C1574,Listen!$J$3:$L$39,3,0),0)</f>
        <v>0</v>
      </c>
      <c r="P1574" s="453">
        <f t="shared" si="364"/>
        <v>0</v>
      </c>
      <c r="Q1574" s="453">
        <f t="shared" si="375"/>
        <v>0</v>
      </c>
      <c r="R1574" s="453">
        <f t="shared" si="375"/>
        <v>0</v>
      </c>
      <c r="S1574" s="453">
        <f t="shared" si="375"/>
        <v>0</v>
      </c>
      <c r="T1574" s="453">
        <f t="shared" si="375"/>
        <v>0</v>
      </c>
      <c r="U1574" s="453">
        <f t="shared" si="375"/>
        <v>0</v>
      </c>
      <c r="V1574" s="453">
        <f t="shared" si="375"/>
        <v>0</v>
      </c>
      <c r="W1574" s="384">
        <f t="shared" si="374"/>
        <v>0</v>
      </c>
      <c r="X1574" s="565">
        <f>IF(D1574='A. Allgemeine Informationen'!$C$17,$M1574-Y1574,HLOOKUP('A. Allgemeine Informationen'!$C$17-1,$Z$1:$AF$2005,ROW(D1574),FALSE)-$Y1574)</f>
        <v>0</v>
      </c>
      <c r="Y1574" s="384">
        <f>HLOOKUP('A. Allgemeine Informationen'!$C$17,$Z$1:$AF$2005,ROW(D1574),FALSE)</f>
        <v>0</v>
      </c>
      <c r="Z1574" s="565">
        <f t="shared" si="365"/>
        <v>0</v>
      </c>
      <c r="AA1574" s="565">
        <f t="shared" si="366"/>
        <v>0</v>
      </c>
      <c r="AB1574" s="565">
        <f t="shared" si="367"/>
        <v>0</v>
      </c>
      <c r="AC1574" s="565">
        <f t="shared" si="368"/>
        <v>0</v>
      </c>
      <c r="AD1574" s="572">
        <f t="shared" si="369"/>
        <v>0</v>
      </c>
      <c r="AE1574" s="560">
        <f t="shared" si="370"/>
        <v>0</v>
      </c>
      <c r="AF1574" s="561">
        <f t="shared" si="371"/>
        <v>0</v>
      </c>
      <c r="AG1574" s="562"/>
    </row>
    <row r="1575" spans="2:33" s="418" customFormat="1" ht="15" customHeight="1" x14ac:dyDescent="0.2">
      <c r="B1575" s="554"/>
      <c r="C1575" s="382"/>
      <c r="D1575" s="383"/>
      <c r="E1575" s="381"/>
      <c r="F1575" s="1040"/>
      <c r="G1575" s="1038"/>
      <c r="H1575" s="1041"/>
      <c r="I1575" s="381"/>
      <c r="J1575" s="568">
        <f t="shared" si="363"/>
        <v>0</v>
      </c>
      <c r="K1575" s="381"/>
      <c r="L1575" s="381"/>
      <c r="M1575" s="568">
        <f t="shared" si="372"/>
        <v>0</v>
      </c>
      <c r="N1575" s="570">
        <f>IFERROR(VLOOKUP($C1575,Listen!$J$3:$L$39,2,0),0)</f>
        <v>0</v>
      </c>
      <c r="O1575" s="570">
        <f>IFERROR(VLOOKUP($C1575,Listen!$J$3:$L$39,3,0),0)</f>
        <v>0</v>
      </c>
      <c r="P1575" s="453">
        <f t="shared" si="364"/>
        <v>0</v>
      </c>
      <c r="Q1575" s="453">
        <f t="shared" ref="Q1575:V1590" si="376">P1575</f>
        <v>0</v>
      </c>
      <c r="R1575" s="453">
        <f t="shared" si="376"/>
        <v>0</v>
      </c>
      <c r="S1575" s="453">
        <f t="shared" si="376"/>
        <v>0</v>
      </c>
      <c r="T1575" s="453">
        <f t="shared" si="376"/>
        <v>0</v>
      </c>
      <c r="U1575" s="453">
        <f t="shared" si="376"/>
        <v>0</v>
      </c>
      <c r="V1575" s="453">
        <f t="shared" si="376"/>
        <v>0</v>
      </c>
      <c r="W1575" s="384">
        <f t="shared" si="374"/>
        <v>0</v>
      </c>
      <c r="X1575" s="565">
        <f>IF(D1575='A. Allgemeine Informationen'!$C$17,$M1575-Y1575,HLOOKUP('A. Allgemeine Informationen'!$C$17-1,$Z$1:$AF$2005,ROW(D1575),FALSE)-$Y1575)</f>
        <v>0</v>
      </c>
      <c r="Y1575" s="384">
        <f>HLOOKUP('A. Allgemeine Informationen'!$C$17,$Z$1:$AF$2005,ROW(D1575),FALSE)</f>
        <v>0</v>
      </c>
      <c r="Z1575" s="565">
        <f t="shared" si="365"/>
        <v>0</v>
      </c>
      <c r="AA1575" s="565">
        <f t="shared" si="366"/>
        <v>0</v>
      </c>
      <c r="AB1575" s="565">
        <f t="shared" si="367"/>
        <v>0</v>
      </c>
      <c r="AC1575" s="565">
        <f t="shared" si="368"/>
        <v>0</v>
      </c>
      <c r="AD1575" s="572">
        <f t="shared" si="369"/>
        <v>0</v>
      </c>
      <c r="AE1575" s="560">
        <f t="shared" si="370"/>
        <v>0</v>
      </c>
      <c r="AF1575" s="561">
        <f t="shared" si="371"/>
        <v>0</v>
      </c>
      <c r="AG1575" s="562"/>
    </row>
    <row r="1576" spans="2:33" s="418" customFormat="1" ht="15" customHeight="1" x14ac:dyDescent="0.2">
      <c r="B1576" s="554"/>
      <c r="C1576" s="382"/>
      <c r="D1576" s="383"/>
      <c r="E1576" s="381"/>
      <c r="F1576" s="1040"/>
      <c r="G1576" s="1038"/>
      <c r="H1576" s="1041"/>
      <c r="I1576" s="381"/>
      <c r="J1576" s="568">
        <f t="shared" si="363"/>
        <v>0</v>
      </c>
      <c r="K1576" s="381"/>
      <c r="L1576" s="381"/>
      <c r="M1576" s="568">
        <f t="shared" si="372"/>
        <v>0</v>
      </c>
      <c r="N1576" s="570">
        <f>IFERROR(VLOOKUP($C1576,Listen!$J$3:$L$39,2,0),0)</f>
        <v>0</v>
      </c>
      <c r="O1576" s="570">
        <f>IFERROR(VLOOKUP($C1576,Listen!$J$3:$L$39,3,0),0)</f>
        <v>0</v>
      </c>
      <c r="P1576" s="453">
        <f t="shared" si="364"/>
        <v>0</v>
      </c>
      <c r="Q1576" s="453">
        <f t="shared" si="376"/>
        <v>0</v>
      </c>
      <c r="R1576" s="453">
        <f t="shared" si="376"/>
        <v>0</v>
      </c>
      <c r="S1576" s="453">
        <f t="shared" si="376"/>
        <v>0</v>
      </c>
      <c r="T1576" s="453">
        <f t="shared" si="376"/>
        <v>0</v>
      </c>
      <c r="U1576" s="453">
        <f t="shared" si="376"/>
        <v>0</v>
      </c>
      <c r="V1576" s="453">
        <f t="shared" si="376"/>
        <v>0</v>
      </c>
      <c r="W1576" s="384">
        <f t="shared" si="374"/>
        <v>0</v>
      </c>
      <c r="X1576" s="565">
        <f>IF(D1576='A. Allgemeine Informationen'!$C$17,$M1576-Y1576,HLOOKUP('A. Allgemeine Informationen'!$C$17-1,$Z$1:$AF$2005,ROW(D1576),FALSE)-$Y1576)</f>
        <v>0</v>
      </c>
      <c r="Y1576" s="384">
        <f>HLOOKUP('A. Allgemeine Informationen'!$C$17,$Z$1:$AF$2005,ROW(D1576),FALSE)</f>
        <v>0</v>
      </c>
      <c r="Z1576" s="565">
        <f t="shared" si="365"/>
        <v>0</v>
      </c>
      <c r="AA1576" s="565">
        <f t="shared" si="366"/>
        <v>0</v>
      </c>
      <c r="AB1576" s="565">
        <f t="shared" si="367"/>
        <v>0</v>
      </c>
      <c r="AC1576" s="565">
        <f t="shared" si="368"/>
        <v>0</v>
      </c>
      <c r="AD1576" s="572">
        <f t="shared" si="369"/>
        <v>0</v>
      </c>
      <c r="AE1576" s="560">
        <f t="shared" si="370"/>
        <v>0</v>
      </c>
      <c r="AF1576" s="561">
        <f t="shared" si="371"/>
        <v>0</v>
      </c>
      <c r="AG1576" s="562"/>
    </row>
    <row r="1577" spans="2:33" s="418" customFormat="1" ht="15" customHeight="1" x14ac:dyDescent="0.2">
      <c r="B1577" s="554"/>
      <c r="C1577" s="382"/>
      <c r="D1577" s="383"/>
      <c r="E1577" s="381"/>
      <c r="F1577" s="1040"/>
      <c r="G1577" s="1038"/>
      <c r="H1577" s="1041"/>
      <c r="I1577" s="381"/>
      <c r="J1577" s="568">
        <f t="shared" si="363"/>
        <v>0</v>
      </c>
      <c r="K1577" s="381"/>
      <c r="L1577" s="381"/>
      <c r="M1577" s="568">
        <f t="shared" si="372"/>
        <v>0</v>
      </c>
      <c r="N1577" s="570">
        <f>IFERROR(VLOOKUP($C1577,Listen!$J$3:$L$39,2,0),0)</f>
        <v>0</v>
      </c>
      <c r="O1577" s="570">
        <f>IFERROR(VLOOKUP($C1577,Listen!$J$3:$L$39,3,0),0)</f>
        <v>0</v>
      </c>
      <c r="P1577" s="453">
        <f t="shared" si="364"/>
        <v>0</v>
      </c>
      <c r="Q1577" s="453">
        <f t="shared" si="376"/>
        <v>0</v>
      </c>
      <c r="R1577" s="453">
        <f t="shared" si="376"/>
        <v>0</v>
      </c>
      <c r="S1577" s="453">
        <f t="shared" si="376"/>
        <v>0</v>
      </c>
      <c r="T1577" s="453">
        <f t="shared" si="376"/>
        <v>0</v>
      </c>
      <c r="U1577" s="453">
        <f t="shared" si="376"/>
        <v>0</v>
      </c>
      <c r="V1577" s="453">
        <f t="shared" si="376"/>
        <v>0</v>
      </c>
      <c r="W1577" s="384">
        <f t="shared" si="374"/>
        <v>0</v>
      </c>
      <c r="X1577" s="565">
        <f>IF(D1577='A. Allgemeine Informationen'!$C$17,$M1577-Y1577,HLOOKUP('A. Allgemeine Informationen'!$C$17-1,$Z$1:$AF$2005,ROW(D1577),FALSE)-$Y1577)</f>
        <v>0</v>
      </c>
      <c r="Y1577" s="384">
        <f>HLOOKUP('A. Allgemeine Informationen'!$C$17,$Z$1:$AF$2005,ROW(D1577),FALSE)</f>
        <v>0</v>
      </c>
      <c r="Z1577" s="565">
        <f t="shared" si="365"/>
        <v>0</v>
      </c>
      <c r="AA1577" s="565">
        <f t="shared" si="366"/>
        <v>0</v>
      </c>
      <c r="AB1577" s="565">
        <f t="shared" si="367"/>
        <v>0</v>
      </c>
      <c r="AC1577" s="565">
        <f t="shared" si="368"/>
        <v>0</v>
      </c>
      <c r="AD1577" s="572">
        <f t="shared" si="369"/>
        <v>0</v>
      </c>
      <c r="AE1577" s="560">
        <f t="shared" si="370"/>
        <v>0</v>
      </c>
      <c r="AF1577" s="561">
        <f t="shared" si="371"/>
        <v>0</v>
      </c>
      <c r="AG1577" s="562"/>
    </row>
    <row r="1578" spans="2:33" s="418" customFormat="1" ht="15" customHeight="1" x14ac:dyDescent="0.2">
      <c r="B1578" s="554"/>
      <c r="C1578" s="382"/>
      <c r="D1578" s="383"/>
      <c r="E1578" s="381"/>
      <c r="F1578" s="1040"/>
      <c r="G1578" s="1038"/>
      <c r="H1578" s="1041"/>
      <c r="I1578" s="381"/>
      <c r="J1578" s="568">
        <f t="shared" si="363"/>
        <v>0</v>
      </c>
      <c r="K1578" s="381"/>
      <c r="L1578" s="381"/>
      <c r="M1578" s="568">
        <f t="shared" si="372"/>
        <v>0</v>
      </c>
      <c r="N1578" s="570">
        <f>IFERROR(VLOOKUP($C1578,Listen!$J$3:$L$39,2,0),0)</f>
        <v>0</v>
      </c>
      <c r="O1578" s="570">
        <f>IFERROR(VLOOKUP($C1578,Listen!$J$3:$L$39,3,0),0)</f>
        <v>0</v>
      </c>
      <c r="P1578" s="453">
        <f t="shared" si="364"/>
        <v>0</v>
      </c>
      <c r="Q1578" s="453">
        <f t="shared" si="376"/>
        <v>0</v>
      </c>
      <c r="R1578" s="453">
        <f t="shared" si="376"/>
        <v>0</v>
      </c>
      <c r="S1578" s="453">
        <f t="shared" si="376"/>
        <v>0</v>
      </c>
      <c r="T1578" s="453">
        <f t="shared" si="376"/>
        <v>0</v>
      </c>
      <c r="U1578" s="453">
        <f t="shared" si="376"/>
        <v>0</v>
      </c>
      <c r="V1578" s="453">
        <f t="shared" si="376"/>
        <v>0</v>
      </c>
      <c r="W1578" s="384">
        <f t="shared" si="374"/>
        <v>0</v>
      </c>
      <c r="X1578" s="565">
        <f>IF(D1578='A. Allgemeine Informationen'!$C$17,$M1578-Y1578,HLOOKUP('A. Allgemeine Informationen'!$C$17-1,$Z$1:$AF$2005,ROW(D1578),FALSE)-$Y1578)</f>
        <v>0</v>
      </c>
      <c r="Y1578" s="384">
        <f>HLOOKUP('A. Allgemeine Informationen'!$C$17,$Z$1:$AF$2005,ROW(D1578),FALSE)</f>
        <v>0</v>
      </c>
      <c r="Z1578" s="565">
        <f t="shared" si="365"/>
        <v>0</v>
      </c>
      <c r="AA1578" s="565">
        <f t="shared" si="366"/>
        <v>0</v>
      </c>
      <c r="AB1578" s="565">
        <f t="shared" si="367"/>
        <v>0</v>
      </c>
      <c r="AC1578" s="565">
        <f t="shared" si="368"/>
        <v>0</v>
      </c>
      <c r="AD1578" s="572">
        <f t="shared" si="369"/>
        <v>0</v>
      </c>
      <c r="AE1578" s="560">
        <f t="shared" si="370"/>
        <v>0</v>
      </c>
      <c r="AF1578" s="561">
        <f t="shared" si="371"/>
        <v>0</v>
      </c>
      <c r="AG1578" s="562"/>
    </row>
    <row r="1579" spans="2:33" s="418" customFormat="1" ht="15" customHeight="1" x14ac:dyDescent="0.2">
      <c r="B1579" s="554"/>
      <c r="C1579" s="382"/>
      <c r="D1579" s="383"/>
      <c r="E1579" s="381"/>
      <c r="F1579" s="1040"/>
      <c r="G1579" s="1038"/>
      <c r="H1579" s="1041"/>
      <c r="I1579" s="381"/>
      <c r="J1579" s="568">
        <f t="shared" si="363"/>
        <v>0</v>
      </c>
      <c r="K1579" s="381"/>
      <c r="L1579" s="381"/>
      <c r="M1579" s="568">
        <f t="shared" si="372"/>
        <v>0</v>
      </c>
      <c r="N1579" s="570">
        <f>IFERROR(VLOOKUP($C1579,Listen!$J$3:$L$39,2,0),0)</f>
        <v>0</v>
      </c>
      <c r="O1579" s="570">
        <f>IFERROR(VLOOKUP($C1579,Listen!$J$3:$L$39,3,0),0)</f>
        <v>0</v>
      </c>
      <c r="P1579" s="453">
        <f t="shared" si="364"/>
        <v>0</v>
      </c>
      <c r="Q1579" s="453">
        <f t="shared" si="376"/>
        <v>0</v>
      </c>
      <c r="R1579" s="453">
        <f t="shared" si="376"/>
        <v>0</v>
      </c>
      <c r="S1579" s="453">
        <f t="shared" si="376"/>
        <v>0</v>
      </c>
      <c r="T1579" s="453">
        <f t="shared" si="376"/>
        <v>0</v>
      </c>
      <c r="U1579" s="453">
        <f t="shared" si="376"/>
        <v>0</v>
      </c>
      <c r="V1579" s="453">
        <f t="shared" si="376"/>
        <v>0</v>
      </c>
      <c r="W1579" s="384">
        <f t="shared" si="374"/>
        <v>0</v>
      </c>
      <c r="X1579" s="565">
        <f>IF(D1579='A. Allgemeine Informationen'!$C$17,$M1579-Y1579,HLOOKUP('A. Allgemeine Informationen'!$C$17-1,$Z$1:$AF$2005,ROW(D1579),FALSE)-$Y1579)</f>
        <v>0</v>
      </c>
      <c r="Y1579" s="384">
        <f>HLOOKUP('A. Allgemeine Informationen'!$C$17,$Z$1:$AF$2005,ROW(D1579),FALSE)</f>
        <v>0</v>
      </c>
      <c r="Z1579" s="565">
        <f t="shared" si="365"/>
        <v>0</v>
      </c>
      <c r="AA1579" s="565">
        <f t="shared" si="366"/>
        <v>0</v>
      </c>
      <c r="AB1579" s="565">
        <f t="shared" si="367"/>
        <v>0</v>
      </c>
      <c r="AC1579" s="565">
        <f t="shared" si="368"/>
        <v>0</v>
      </c>
      <c r="AD1579" s="572">
        <f t="shared" si="369"/>
        <v>0</v>
      </c>
      <c r="AE1579" s="560">
        <f t="shared" si="370"/>
        <v>0</v>
      </c>
      <c r="AF1579" s="561">
        <f t="shared" si="371"/>
        <v>0</v>
      </c>
      <c r="AG1579" s="562"/>
    </row>
    <row r="1580" spans="2:33" s="418" customFormat="1" ht="15" customHeight="1" x14ac:dyDescent="0.2">
      <c r="B1580" s="554"/>
      <c r="C1580" s="382"/>
      <c r="D1580" s="383"/>
      <c r="E1580" s="381"/>
      <c r="F1580" s="1040"/>
      <c r="G1580" s="1038"/>
      <c r="H1580" s="1041"/>
      <c r="I1580" s="381"/>
      <c r="J1580" s="568">
        <f t="shared" si="363"/>
        <v>0</v>
      </c>
      <c r="K1580" s="381"/>
      <c r="L1580" s="381"/>
      <c r="M1580" s="568">
        <f t="shared" si="372"/>
        <v>0</v>
      </c>
      <c r="N1580" s="570">
        <f>IFERROR(VLOOKUP($C1580,Listen!$J$3:$L$39,2,0),0)</f>
        <v>0</v>
      </c>
      <c r="O1580" s="570">
        <f>IFERROR(VLOOKUP($C1580,Listen!$J$3:$L$39,3,0),0)</f>
        <v>0</v>
      </c>
      <c r="P1580" s="453">
        <f t="shared" si="364"/>
        <v>0</v>
      </c>
      <c r="Q1580" s="453">
        <f t="shared" si="376"/>
        <v>0</v>
      </c>
      <c r="R1580" s="453">
        <f t="shared" si="376"/>
        <v>0</v>
      </c>
      <c r="S1580" s="453">
        <f t="shared" si="376"/>
        <v>0</v>
      </c>
      <c r="T1580" s="453">
        <f t="shared" si="376"/>
        <v>0</v>
      </c>
      <c r="U1580" s="453">
        <f t="shared" si="376"/>
        <v>0</v>
      </c>
      <c r="V1580" s="453">
        <f t="shared" si="376"/>
        <v>0</v>
      </c>
      <c r="W1580" s="384">
        <f t="shared" si="374"/>
        <v>0</v>
      </c>
      <c r="X1580" s="565">
        <f>IF(D1580='A. Allgemeine Informationen'!$C$17,$M1580-Y1580,HLOOKUP('A. Allgemeine Informationen'!$C$17-1,$Z$1:$AF$2005,ROW(D1580),FALSE)-$Y1580)</f>
        <v>0</v>
      </c>
      <c r="Y1580" s="384">
        <f>HLOOKUP('A. Allgemeine Informationen'!$C$17,$Z$1:$AF$2005,ROW(D1580),FALSE)</f>
        <v>0</v>
      </c>
      <c r="Z1580" s="565">
        <f t="shared" si="365"/>
        <v>0</v>
      </c>
      <c r="AA1580" s="565">
        <f t="shared" si="366"/>
        <v>0</v>
      </c>
      <c r="AB1580" s="565">
        <f t="shared" si="367"/>
        <v>0</v>
      </c>
      <c r="AC1580" s="565">
        <f t="shared" si="368"/>
        <v>0</v>
      </c>
      <c r="AD1580" s="572">
        <f t="shared" si="369"/>
        <v>0</v>
      </c>
      <c r="AE1580" s="560">
        <f t="shared" si="370"/>
        <v>0</v>
      </c>
      <c r="AF1580" s="561">
        <f t="shared" si="371"/>
        <v>0</v>
      </c>
      <c r="AG1580" s="562"/>
    </row>
    <row r="1581" spans="2:33" s="418" customFormat="1" ht="15" customHeight="1" x14ac:dyDescent="0.2">
      <c r="B1581" s="554"/>
      <c r="C1581" s="382"/>
      <c r="D1581" s="383"/>
      <c r="E1581" s="381"/>
      <c r="F1581" s="1040"/>
      <c r="G1581" s="1038"/>
      <c r="H1581" s="1041"/>
      <c r="I1581" s="381"/>
      <c r="J1581" s="568">
        <f t="shared" si="363"/>
        <v>0</v>
      </c>
      <c r="K1581" s="381"/>
      <c r="L1581" s="381"/>
      <c r="M1581" s="568">
        <f t="shared" si="372"/>
        <v>0</v>
      </c>
      <c r="N1581" s="570">
        <f>IFERROR(VLOOKUP($C1581,Listen!$J$3:$L$39,2,0),0)</f>
        <v>0</v>
      </c>
      <c r="O1581" s="570">
        <f>IFERROR(VLOOKUP($C1581,Listen!$J$3:$L$39,3,0),0)</f>
        <v>0</v>
      </c>
      <c r="P1581" s="453">
        <f t="shared" si="364"/>
        <v>0</v>
      </c>
      <c r="Q1581" s="453">
        <f t="shared" si="376"/>
        <v>0</v>
      </c>
      <c r="R1581" s="453">
        <f t="shared" si="376"/>
        <v>0</v>
      </c>
      <c r="S1581" s="453">
        <f t="shared" si="376"/>
        <v>0</v>
      </c>
      <c r="T1581" s="453">
        <f t="shared" si="376"/>
        <v>0</v>
      </c>
      <c r="U1581" s="453">
        <f t="shared" si="376"/>
        <v>0</v>
      </c>
      <c r="V1581" s="453">
        <f t="shared" si="376"/>
        <v>0</v>
      </c>
      <c r="W1581" s="384">
        <f t="shared" si="374"/>
        <v>0</v>
      </c>
      <c r="X1581" s="565">
        <f>IF(D1581='A. Allgemeine Informationen'!$C$17,$M1581-Y1581,HLOOKUP('A. Allgemeine Informationen'!$C$17-1,$Z$1:$AF$2005,ROW(D1581),FALSE)-$Y1581)</f>
        <v>0</v>
      </c>
      <c r="Y1581" s="384">
        <f>HLOOKUP('A. Allgemeine Informationen'!$C$17,$Z$1:$AF$2005,ROW(D1581),FALSE)</f>
        <v>0</v>
      </c>
      <c r="Z1581" s="565">
        <f t="shared" si="365"/>
        <v>0</v>
      </c>
      <c r="AA1581" s="565">
        <f t="shared" si="366"/>
        <v>0</v>
      </c>
      <c r="AB1581" s="565">
        <f t="shared" si="367"/>
        <v>0</v>
      </c>
      <c r="AC1581" s="565">
        <f t="shared" si="368"/>
        <v>0</v>
      </c>
      <c r="AD1581" s="572">
        <f t="shared" si="369"/>
        <v>0</v>
      </c>
      <c r="AE1581" s="560">
        <f t="shared" si="370"/>
        <v>0</v>
      </c>
      <c r="AF1581" s="561">
        <f t="shared" si="371"/>
        <v>0</v>
      </c>
      <c r="AG1581" s="562"/>
    </row>
    <row r="1582" spans="2:33" s="418" customFormat="1" ht="15" customHeight="1" x14ac:dyDescent="0.2">
      <c r="B1582" s="554"/>
      <c r="C1582" s="382"/>
      <c r="D1582" s="383"/>
      <c r="E1582" s="381"/>
      <c r="F1582" s="1040"/>
      <c r="G1582" s="1038"/>
      <c r="H1582" s="1041"/>
      <c r="I1582" s="381"/>
      <c r="J1582" s="568">
        <f t="shared" si="363"/>
        <v>0</v>
      </c>
      <c r="K1582" s="381"/>
      <c r="L1582" s="381"/>
      <c r="M1582" s="568">
        <f t="shared" si="372"/>
        <v>0</v>
      </c>
      <c r="N1582" s="570">
        <f>IFERROR(VLOOKUP($C1582,Listen!$J$3:$L$39,2,0),0)</f>
        <v>0</v>
      </c>
      <c r="O1582" s="570">
        <f>IFERROR(VLOOKUP($C1582,Listen!$J$3:$L$39,3,0),0)</f>
        <v>0</v>
      </c>
      <c r="P1582" s="453">
        <f t="shared" si="364"/>
        <v>0</v>
      </c>
      <c r="Q1582" s="453">
        <f t="shared" si="376"/>
        <v>0</v>
      </c>
      <c r="R1582" s="453">
        <f t="shared" si="376"/>
        <v>0</v>
      </c>
      <c r="S1582" s="453">
        <f t="shared" si="376"/>
        <v>0</v>
      </c>
      <c r="T1582" s="453">
        <f t="shared" si="376"/>
        <v>0</v>
      </c>
      <c r="U1582" s="453">
        <f t="shared" si="376"/>
        <v>0</v>
      </c>
      <c r="V1582" s="453">
        <f t="shared" si="376"/>
        <v>0</v>
      </c>
      <c r="W1582" s="384">
        <f t="shared" si="374"/>
        <v>0</v>
      </c>
      <c r="X1582" s="565">
        <f>IF(D1582='A. Allgemeine Informationen'!$C$17,$M1582-Y1582,HLOOKUP('A. Allgemeine Informationen'!$C$17-1,$Z$1:$AF$2005,ROW(D1582),FALSE)-$Y1582)</f>
        <v>0</v>
      </c>
      <c r="Y1582" s="384">
        <f>HLOOKUP('A. Allgemeine Informationen'!$C$17,$Z$1:$AF$2005,ROW(D1582),FALSE)</f>
        <v>0</v>
      </c>
      <c r="Z1582" s="565">
        <f t="shared" si="365"/>
        <v>0</v>
      </c>
      <c r="AA1582" s="565">
        <f t="shared" si="366"/>
        <v>0</v>
      </c>
      <c r="AB1582" s="565">
        <f t="shared" si="367"/>
        <v>0</v>
      </c>
      <c r="AC1582" s="565">
        <f t="shared" si="368"/>
        <v>0</v>
      </c>
      <c r="AD1582" s="572">
        <f t="shared" si="369"/>
        <v>0</v>
      </c>
      <c r="AE1582" s="560">
        <f t="shared" si="370"/>
        <v>0</v>
      </c>
      <c r="AF1582" s="561">
        <f t="shared" si="371"/>
        <v>0</v>
      </c>
      <c r="AG1582" s="562"/>
    </row>
    <row r="1583" spans="2:33" s="418" customFormat="1" ht="15" customHeight="1" x14ac:dyDescent="0.2">
      <c r="B1583" s="554"/>
      <c r="C1583" s="382"/>
      <c r="D1583" s="383"/>
      <c r="E1583" s="381"/>
      <c r="F1583" s="1040"/>
      <c r="G1583" s="1038"/>
      <c r="H1583" s="1041"/>
      <c r="I1583" s="381"/>
      <c r="J1583" s="568">
        <f t="shared" si="363"/>
        <v>0</v>
      </c>
      <c r="K1583" s="381"/>
      <c r="L1583" s="381"/>
      <c r="M1583" s="568">
        <f t="shared" si="372"/>
        <v>0</v>
      </c>
      <c r="N1583" s="570">
        <f>IFERROR(VLOOKUP($C1583,Listen!$J$3:$L$39,2,0),0)</f>
        <v>0</v>
      </c>
      <c r="O1583" s="570">
        <f>IFERROR(VLOOKUP($C1583,Listen!$J$3:$L$39,3,0),0)</f>
        <v>0</v>
      </c>
      <c r="P1583" s="453">
        <f t="shared" si="364"/>
        <v>0</v>
      </c>
      <c r="Q1583" s="453">
        <f t="shared" si="376"/>
        <v>0</v>
      </c>
      <c r="R1583" s="453">
        <f t="shared" si="376"/>
        <v>0</v>
      </c>
      <c r="S1583" s="453">
        <f t="shared" si="376"/>
        <v>0</v>
      </c>
      <c r="T1583" s="453">
        <f t="shared" si="376"/>
        <v>0</v>
      </c>
      <c r="U1583" s="453">
        <f t="shared" si="376"/>
        <v>0</v>
      </c>
      <c r="V1583" s="453">
        <f t="shared" si="376"/>
        <v>0</v>
      </c>
      <c r="W1583" s="384">
        <f t="shared" si="374"/>
        <v>0</v>
      </c>
      <c r="X1583" s="565">
        <f>IF(D1583='A. Allgemeine Informationen'!$C$17,$M1583-Y1583,HLOOKUP('A. Allgemeine Informationen'!$C$17-1,$Z$1:$AF$2005,ROW(D1583),FALSE)-$Y1583)</f>
        <v>0</v>
      </c>
      <c r="Y1583" s="384">
        <f>HLOOKUP('A. Allgemeine Informationen'!$C$17,$Z$1:$AF$2005,ROW(D1583),FALSE)</f>
        <v>0</v>
      </c>
      <c r="Z1583" s="565">
        <f t="shared" si="365"/>
        <v>0</v>
      </c>
      <c r="AA1583" s="565">
        <f t="shared" si="366"/>
        <v>0</v>
      </c>
      <c r="AB1583" s="565">
        <f t="shared" si="367"/>
        <v>0</v>
      </c>
      <c r="AC1583" s="565">
        <f t="shared" si="368"/>
        <v>0</v>
      </c>
      <c r="AD1583" s="572">
        <f t="shared" si="369"/>
        <v>0</v>
      </c>
      <c r="AE1583" s="560">
        <f t="shared" si="370"/>
        <v>0</v>
      </c>
      <c r="AF1583" s="561">
        <f t="shared" si="371"/>
        <v>0</v>
      </c>
      <c r="AG1583" s="562"/>
    </row>
    <row r="1584" spans="2:33" s="418" customFormat="1" ht="15" customHeight="1" x14ac:dyDescent="0.2">
      <c r="B1584" s="554"/>
      <c r="C1584" s="382"/>
      <c r="D1584" s="383"/>
      <c r="E1584" s="381"/>
      <c r="F1584" s="1040"/>
      <c r="G1584" s="1038"/>
      <c r="H1584" s="1041"/>
      <c r="I1584" s="381"/>
      <c r="J1584" s="568">
        <f t="shared" si="363"/>
        <v>0</v>
      </c>
      <c r="K1584" s="381"/>
      <c r="L1584" s="381"/>
      <c r="M1584" s="568">
        <f t="shared" si="372"/>
        <v>0</v>
      </c>
      <c r="N1584" s="570">
        <f>IFERROR(VLOOKUP($C1584,Listen!$J$3:$L$39,2,0),0)</f>
        <v>0</v>
      </c>
      <c r="O1584" s="570">
        <f>IFERROR(VLOOKUP($C1584,Listen!$J$3:$L$39,3,0),0)</f>
        <v>0</v>
      </c>
      <c r="P1584" s="453">
        <f t="shared" si="364"/>
        <v>0</v>
      </c>
      <c r="Q1584" s="453">
        <f t="shared" si="376"/>
        <v>0</v>
      </c>
      <c r="R1584" s="453">
        <f t="shared" si="376"/>
        <v>0</v>
      </c>
      <c r="S1584" s="453">
        <f t="shared" si="376"/>
        <v>0</v>
      </c>
      <c r="T1584" s="453">
        <f t="shared" si="376"/>
        <v>0</v>
      </c>
      <c r="U1584" s="453">
        <f t="shared" si="376"/>
        <v>0</v>
      </c>
      <c r="V1584" s="453">
        <f t="shared" si="376"/>
        <v>0</v>
      </c>
      <c r="W1584" s="384">
        <f t="shared" si="374"/>
        <v>0</v>
      </c>
      <c r="X1584" s="565">
        <f>IF(D1584='A. Allgemeine Informationen'!$C$17,$M1584-Y1584,HLOOKUP('A. Allgemeine Informationen'!$C$17-1,$Z$1:$AF$2005,ROW(D1584),FALSE)-$Y1584)</f>
        <v>0</v>
      </c>
      <c r="Y1584" s="384">
        <f>HLOOKUP('A. Allgemeine Informationen'!$C$17,$Z$1:$AF$2005,ROW(D1584),FALSE)</f>
        <v>0</v>
      </c>
      <c r="Z1584" s="565">
        <f t="shared" si="365"/>
        <v>0</v>
      </c>
      <c r="AA1584" s="565">
        <f t="shared" si="366"/>
        <v>0</v>
      </c>
      <c r="AB1584" s="565">
        <f t="shared" si="367"/>
        <v>0</v>
      </c>
      <c r="AC1584" s="565">
        <f t="shared" si="368"/>
        <v>0</v>
      </c>
      <c r="AD1584" s="572">
        <f t="shared" si="369"/>
        <v>0</v>
      </c>
      <c r="AE1584" s="560">
        <f t="shared" si="370"/>
        <v>0</v>
      </c>
      <c r="AF1584" s="561">
        <f t="shared" si="371"/>
        <v>0</v>
      </c>
      <c r="AG1584" s="562"/>
    </row>
    <row r="1585" spans="2:33" s="418" customFormat="1" ht="15" customHeight="1" x14ac:dyDescent="0.2">
      <c r="B1585" s="554"/>
      <c r="C1585" s="382"/>
      <c r="D1585" s="383"/>
      <c r="E1585" s="381"/>
      <c r="F1585" s="1040"/>
      <c r="G1585" s="1038"/>
      <c r="H1585" s="1041"/>
      <c r="I1585" s="381"/>
      <c r="J1585" s="568">
        <f t="shared" si="363"/>
        <v>0</v>
      </c>
      <c r="K1585" s="381"/>
      <c r="L1585" s="381"/>
      <c r="M1585" s="568">
        <f t="shared" si="372"/>
        <v>0</v>
      </c>
      <c r="N1585" s="570">
        <f>IFERROR(VLOOKUP($C1585,Listen!$J$3:$L$39,2,0),0)</f>
        <v>0</v>
      </c>
      <c r="O1585" s="570">
        <f>IFERROR(VLOOKUP($C1585,Listen!$J$3:$L$39,3,0),0)</f>
        <v>0</v>
      </c>
      <c r="P1585" s="453">
        <f t="shared" si="364"/>
        <v>0</v>
      </c>
      <c r="Q1585" s="453">
        <f t="shared" si="376"/>
        <v>0</v>
      </c>
      <c r="R1585" s="453">
        <f t="shared" si="376"/>
        <v>0</v>
      </c>
      <c r="S1585" s="453">
        <f t="shared" si="376"/>
        <v>0</v>
      </c>
      <c r="T1585" s="453">
        <f t="shared" si="376"/>
        <v>0</v>
      </c>
      <c r="U1585" s="453">
        <f t="shared" si="376"/>
        <v>0</v>
      </c>
      <c r="V1585" s="453">
        <f t="shared" si="376"/>
        <v>0</v>
      </c>
      <c r="W1585" s="384">
        <f t="shared" si="374"/>
        <v>0</v>
      </c>
      <c r="X1585" s="565">
        <f>IF(D1585='A. Allgemeine Informationen'!$C$17,$M1585-Y1585,HLOOKUP('A. Allgemeine Informationen'!$C$17-1,$Z$1:$AF$2005,ROW(D1585),FALSE)-$Y1585)</f>
        <v>0</v>
      </c>
      <c r="Y1585" s="384">
        <f>HLOOKUP('A. Allgemeine Informationen'!$C$17,$Z$1:$AF$2005,ROW(D1585),FALSE)</f>
        <v>0</v>
      </c>
      <c r="Z1585" s="565">
        <f t="shared" si="365"/>
        <v>0</v>
      </c>
      <c r="AA1585" s="565">
        <f t="shared" si="366"/>
        <v>0</v>
      </c>
      <c r="AB1585" s="565">
        <f t="shared" si="367"/>
        <v>0</v>
      </c>
      <c r="AC1585" s="565">
        <f t="shared" si="368"/>
        <v>0</v>
      </c>
      <c r="AD1585" s="572">
        <f t="shared" si="369"/>
        <v>0</v>
      </c>
      <c r="AE1585" s="560">
        <f t="shared" si="370"/>
        <v>0</v>
      </c>
      <c r="AF1585" s="561">
        <f t="shared" si="371"/>
        <v>0</v>
      </c>
      <c r="AG1585" s="562"/>
    </row>
    <row r="1586" spans="2:33" s="418" customFormat="1" ht="15" customHeight="1" x14ac:dyDescent="0.2">
      <c r="B1586" s="554"/>
      <c r="C1586" s="382"/>
      <c r="D1586" s="383"/>
      <c r="E1586" s="381"/>
      <c r="F1586" s="1040"/>
      <c r="G1586" s="1038"/>
      <c r="H1586" s="1041"/>
      <c r="I1586" s="381"/>
      <c r="J1586" s="568">
        <f t="shared" si="363"/>
        <v>0</v>
      </c>
      <c r="K1586" s="381"/>
      <c r="L1586" s="381"/>
      <c r="M1586" s="568">
        <f t="shared" si="372"/>
        <v>0</v>
      </c>
      <c r="N1586" s="570">
        <f>IFERROR(VLOOKUP($C1586,Listen!$J$3:$L$39,2,0),0)</f>
        <v>0</v>
      </c>
      <c r="O1586" s="570">
        <f>IFERROR(VLOOKUP($C1586,Listen!$J$3:$L$39,3,0),0)</f>
        <v>0</v>
      </c>
      <c r="P1586" s="453">
        <f t="shared" si="364"/>
        <v>0</v>
      </c>
      <c r="Q1586" s="453">
        <f t="shared" si="376"/>
        <v>0</v>
      </c>
      <c r="R1586" s="453">
        <f t="shared" si="376"/>
        <v>0</v>
      </c>
      <c r="S1586" s="453">
        <f t="shared" si="376"/>
        <v>0</v>
      </c>
      <c r="T1586" s="453">
        <f t="shared" si="376"/>
        <v>0</v>
      </c>
      <c r="U1586" s="453">
        <f t="shared" si="376"/>
        <v>0</v>
      </c>
      <c r="V1586" s="453">
        <f t="shared" si="376"/>
        <v>0</v>
      </c>
      <c r="W1586" s="384">
        <f t="shared" si="374"/>
        <v>0</v>
      </c>
      <c r="X1586" s="565">
        <f>IF(D1586='A. Allgemeine Informationen'!$C$17,$M1586-Y1586,HLOOKUP('A. Allgemeine Informationen'!$C$17-1,$Z$1:$AF$2005,ROW(D1586),FALSE)-$Y1586)</f>
        <v>0</v>
      </c>
      <c r="Y1586" s="384">
        <f>HLOOKUP('A. Allgemeine Informationen'!$C$17,$Z$1:$AF$2005,ROW(D1586),FALSE)</f>
        <v>0</v>
      </c>
      <c r="Z1586" s="565">
        <f t="shared" si="365"/>
        <v>0</v>
      </c>
      <c r="AA1586" s="565">
        <f t="shared" si="366"/>
        <v>0</v>
      </c>
      <c r="AB1586" s="565">
        <f t="shared" si="367"/>
        <v>0</v>
      </c>
      <c r="AC1586" s="565">
        <f t="shared" si="368"/>
        <v>0</v>
      </c>
      <c r="AD1586" s="572">
        <f t="shared" si="369"/>
        <v>0</v>
      </c>
      <c r="AE1586" s="560">
        <f t="shared" si="370"/>
        <v>0</v>
      </c>
      <c r="AF1586" s="561">
        <f t="shared" si="371"/>
        <v>0</v>
      </c>
      <c r="AG1586" s="562"/>
    </row>
    <row r="1587" spans="2:33" s="418" customFormat="1" ht="15" customHeight="1" x14ac:dyDescent="0.2">
      <c r="B1587" s="554"/>
      <c r="C1587" s="382"/>
      <c r="D1587" s="383"/>
      <c r="E1587" s="381"/>
      <c r="F1587" s="1040"/>
      <c r="G1587" s="1038"/>
      <c r="H1587" s="1041"/>
      <c r="I1587" s="381"/>
      <c r="J1587" s="568">
        <f t="shared" si="363"/>
        <v>0</v>
      </c>
      <c r="K1587" s="381"/>
      <c r="L1587" s="381"/>
      <c r="M1587" s="568">
        <f t="shared" si="372"/>
        <v>0</v>
      </c>
      <c r="N1587" s="570">
        <f>IFERROR(VLOOKUP($C1587,Listen!$J$3:$L$39,2,0),0)</f>
        <v>0</v>
      </c>
      <c r="O1587" s="570">
        <f>IFERROR(VLOOKUP($C1587,Listen!$J$3:$L$39,3,0),0)</f>
        <v>0</v>
      </c>
      <c r="P1587" s="453">
        <f t="shared" si="364"/>
        <v>0</v>
      </c>
      <c r="Q1587" s="453">
        <f t="shared" si="376"/>
        <v>0</v>
      </c>
      <c r="R1587" s="453">
        <f t="shared" si="376"/>
        <v>0</v>
      </c>
      <c r="S1587" s="453">
        <f t="shared" si="376"/>
        <v>0</v>
      </c>
      <c r="T1587" s="453">
        <f t="shared" si="376"/>
        <v>0</v>
      </c>
      <c r="U1587" s="453">
        <f t="shared" si="376"/>
        <v>0</v>
      </c>
      <c r="V1587" s="453">
        <f t="shared" si="376"/>
        <v>0</v>
      </c>
      <c r="W1587" s="384">
        <f t="shared" si="374"/>
        <v>0</v>
      </c>
      <c r="X1587" s="565">
        <f>IF(D1587='A. Allgemeine Informationen'!$C$17,$M1587-Y1587,HLOOKUP('A. Allgemeine Informationen'!$C$17-1,$Z$1:$AF$2005,ROW(D1587),FALSE)-$Y1587)</f>
        <v>0</v>
      </c>
      <c r="Y1587" s="384">
        <f>HLOOKUP('A. Allgemeine Informationen'!$C$17,$Z$1:$AF$2005,ROW(D1587),FALSE)</f>
        <v>0</v>
      </c>
      <c r="Z1587" s="565">
        <f t="shared" si="365"/>
        <v>0</v>
      </c>
      <c r="AA1587" s="565">
        <f t="shared" si="366"/>
        <v>0</v>
      </c>
      <c r="AB1587" s="565">
        <f t="shared" si="367"/>
        <v>0</v>
      </c>
      <c r="AC1587" s="565">
        <f t="shared" si="368"/>
        <v>0</v>
      </c>
      <c r="AD1587" s="572">
        <f t="shared" si="369"/>
        <v>0</v>
      </c>
      <c r="AE1587" s="560">
        <f t="shared" si="370"/>
        <v>0</v>
      </c>
      <c r="AF1587" s="561">
        <f t="shared" si="371"/>
        <v>0</v>
      </c>
      <c r="AG1587" s="562"/>
    </row>
    <row r="1588" spans="2:33" s="418" customFormat="1" ht="15" customHeight="1" x14ac:dyDescent="0.2">
      <c r="B1588" s="554"/>
      <c r="C1588" s="382"/>
      <c r="D1588" s="383"/>
      <c r="E1588" s="381"/>
      <c r="F1588" s="1040"/>
      <c r="G1588" s="1038"/>
      <c r="H1588" s="1041"/>
      <c r="I1588" s="381"/>
      <c r="J1588" s="568">
        <f t="shared" si="363"/>
        <v>0</v>
      </c>
      <c r="K1588" s="381"/>
      <c r="L1588" s="381"/>
      <c r="M1588" s="568">
        <f t="shared" si="372"/>
        <v>0</v>
      </c>
      <c r="N1588" s="570">
        <f>IFERROR(VLOOKUP($C1588,Listen!$J$3:$L$39,2,0),0)</f>
        <v>0</v>
      </c>
      <c r="O1588" s="570">
        <f>IFERROR(VLOOKUP($C1588,Listen!$J$3:$L$39,3,0),0)</f>
        <v>0</v>
      </c>
      <c r="P1588" s="453">
        <f t="shared" si="364"/>
        <v>0</v>
      </c>
      <c r="Q1588" s="453">
        <f t="shared" si="376"/>
        <v>0</v>
      </c>
      <c r="R1588" s="453">
        <f t="shared" si="376"/>
        <v>0</v>
      </c>
      <c r="S1588" s="453">
        <f t="shared" si="376"/>
        <v>0</v>
      </c>
      <c r="T1588" s="453">
        <f t="shared" si="376"/>
        <v>0</v>
      </c>
      <c r="U1588" s="453">
        <f t="shared" si="376"/>
        <v>0</v>
      </c>
      <c r="V1588" s="453">
        <f t="shared" si="376"/>
        <v>0</v>
      </c>
      <c r="W1588" s="384">
        <f t="shared" si="374"/>
        <v>0</v>
      </c>
      <c r="X1588" s="565">
        <f>IF(D1588='A. Allgemeine Informationen'!$C$17,$M1588-Y1588,HLOOKUP('A. Allgemeine Informationen'!$C$17-1,$Z$1:$AF$2005,ROW(D1588),FALSE)-$Y1588)</f>
        <v>0</v>
      </c>
      <c r="Y1588" s="384">
        <f>HLOOKUP('A. Allgemeine Informationen'!$C$17,$Z$1:$AF$2005,ROW(D1588),FALSE)</f>
        <v>0</v>
      </c>
      <c r="Z1588" s="565">
        <f t="shared" si="365"/>
        <v>0</v>
      </c>
      <c r="AA1588" s="565">
        <f t="shared" si="366"/>
        <v>0</v>
      </c>
      <c r="AB1588" s="565">
        <f t="shared" si="367"/>
        <v>0</v>
      </c>
      <c r="AC1588" s="565">
        <f t="shared" si="368"/>
        <v>0</v>
      </c>
      <c r="AD1588" s="572">
        <f t="shared" si="369"/>
        <v>0</v>
      </c>
      <c r="AE1588" s="560">
        <f t="shared" si="370"/>
        <v>0</v>
      </c>
      <c r="AF1588" s="561">
        <f t="shared" si="371"/>
        <v>0</v>
      </c>
      <c r="AG1588" s="562"/>
    </row>
    <row r="1589" spans="2:33" s="418" customFormat="1" ht="15" customHeight="1" x14ac:dyDescent="0.2">
      <c r="B1589" s="554"/>
      <c r="C1589" s="382"/>
      <c r="D1589" s="383"/>
      <c r="E1589" s="381"/>
      <c r="F1589" s="1040"/>
      <c r="G1589" s="1038"/>
      <c r="H1589" s="1041"/>
      <c r="I1589" s="381"/>
      <c r="J1589" s="568">
        <f t="shared" si="363"/>
        <v>0</v>
      </c>
      <c r="K1589" s="381"/>
      <c r="L1589" s="381"/>
      <c r="M1589" s="568">
        <f t="shared" si="372"/>
        <v>0</v>
      </c>
      <c r="N1589" s="570">
        <f>IFERROR(VLOOKUP($C1589,Listen!$J$3:$L$39,2,0),0)</f>
        <v>0</v>
      </c>
      <c r="O1589" s="570">
        <f>IFERROR(VLOOKUP($C1589,Listen!$J$3:$L$39,3,0),0)</f>
        <v>0</v>
      </c>
      <c r="P1589" s="453">
        <f t="shared" si="364"/>
        <v>0</v>
      </c>
      <c r="Q1589" s="453">
        <f t="shared" si="376"/>
        <v>0</v>
      </c>
      <c r="R1589" s="453">
        <f t="shared" si="376"/>
        <v>0</v>
      </c>
      <c r="S1589" s="453">
        <f t="shared" si="376"/>
        <v>0</v>
      </c>
      <c r="T1589" s="453">
        <f t="shared" si="376"/>
        <v>0</v>
      </c>
      <c r="U1589" s="453">
        <f t="shared" si="376"/>
        <v>0</v>
      </c>
      <c r="V1589" s="453">
        <f t="shared" si="376"/>
        <v>0</v>
      </c>
      <c r="W1589" s="384">
        <f t="shared" si="374"/>
        <v>0</v>
      </c>
      <c r="X1589" s="565">
        <f>IF(D1589='A. Allgemeine Informationen'!$C$17,$M1589-Y1589,HLOOKUP('A. Allgemeine Informationen'!$C$17-1,$Z$1:$AF$2005,ROW(D1589),FALSE)-$Y1589)</f>
        <v>0</v>
      </c>
      <c r="Y1589" s="384">
        <f>HLOOKUP('A. Allgemeine Informationen'!$C$17,$Z$1:$AF$2005,ROW(D1589),FALSE)</f>
        <v>0</v>
      </c>
      <c r="Z1589" s="565">
        <f t="shared" si="365"/>
        <v>0</v>
      </c>
      <c r="AA1589" s="565">
        <f t="shared" si="366"/>
        <v>0</v>
      </c>
      <c r="AB1589" s="565">
        <f t="shared" si="367"/>
        <v>0</v>
      </c>
      <c r="AC1589" s="565">
        <f t="shared" si="368"/>
        <v>0</v>
      </c>
      <c r="AD1589" s="572">
        <f t="shared" si="369"/>
        <v>0</v>
      </c>
      <c r="AE1589" s="560">
        <f t="shared" si="370"/>
        <v>0</v>
      </c>
      <c r="AF1589" s="561">
        <f t="shared" si="371"/>
        <v>0</v>
      </c>
      <c r="AG1589" s="562"/>
    </row>
    <row r="1590" spans="2:33" s="418" customFormat="1" ht="15" customHeight="1" x14ac:dyDescent="0.2">
      <c r="B1590" s="554"/>
      <c r="C1590" s="382"/>
      <c r="D1590" s="383"/>
      <c r="E1590" s="381"/>
      <c r="F1590" s="1040"/>
      <c r="G1590" s="1038"/>
      <c r="H1590" s="1041"/>
      <c r="I1590" s="381"/>
      <c r="J1590" s="568">
        <f t="shared" si="363"/>
        <v>0</v>
      </c>
      <c r="K1590" s="381"/>
      <c r="L1590" s="381"/>
      <c r="M1590" s="568">
        <f t="shared" si="372"/>
        <v>0</v>
      </c>
      <c r="N1590" s="570">
        <f>IFERROR(VLOOKUP($C1590,Listen!$J$3:$L$39,2,0),0)</f>
        <v>0</v>
      </c>
      <c r="O1590" s="570">
        <f>IFERROR(VLOOKUP($C1590,Listen!$J$3:$L$39,3,0),0)</f>
        <v>0</v>
      </c>
      <c r="P1590" s="453">
        <f t="shared" si="364"/>
        <v>0</v>
      </c>
      <c r="Q1590" s="453">
        <f t="shared" si="376"/>
        <v>0</v>
      </c>
      <c r="R1590" s="453">
        <f t="shared" si="376"/>
        <v>0</v>
      </c>
      <c r="S1590" s="453">
        <f t="shared" si="376"/>
        <v>0</v>
      </c>
      <c r="T1590" s="453">
        <f t="shared" si="376"/>
        <v>0</v>
      </c>
      <c r="U1590" s="453">
        <f t="shared" si="376"/>
        <v>0</v>
      </c>
      <c r="V1590" s="453">
        <f t="shared" si="376"/>
        <v>0</v>
      </c>
      <c r="W1590" s="384">
        <f t="shared" si="374"/>
        <v>0</v>
      </c>
      <c r="X1590" s="565">
        <f>IF(D1590='A. Allgemeine Informationen'!$C$17,$M1590-Y1590,HLOOKUP('A. Allgemeine Informationen'!$C$17-1,$Z$1:$AF$2005,ROW(D1590),FALSE)-$Y1590)</f>
        <v>0</v>
      </c>
      <c r="Y1590" s="384">
        <f>HLOOKUP('A. Allgemeine Informationen'!$C$17,$Z$1:$AF$2005,ROW(D1590),FALSE)</f>
        <v>0</v>
      </c>
      <c r="Z1590" s="565">
        <f t="shared" si="365"/>
        <v>0</v>
      </c>
      <c r="AA1590" s="565">
        <f t="shared" si="366"/>
        <v>0</v>
      </c>
      <c r="AB1590" s="565">
        <f t="shared" si="367"/>
        <v>0</v>
      </c>
      <c r="AC1590" s="565">
        <f t="shared" si="368"/>
        <v>0</v>
      </c>
      <c r="AD1590" s="572">
        <f t="shared" si="369"/>
        <v>0</v>
      </c>
      <c r="AE1590" s="560">
        <f t="shared" si="370"/>
        <v>0</v>
      </c>
      <c r="AF1590" s="561">
        <f t="shared" si="371"/>
        <v>0</v>
      </c>
      <c r="AG1590" s="562"/>
    </row>
    <row r="1591" spans="2:33" s="418" customFormat="1" ht="15" customHeight="1" x14ac:dyDescent="0.2">
      <c r="B1591" s="554"/>
      <c r="C1591" s="382"/>
      <c r="D1591" s="383"/>
      <c r="E1591" s="381"/>
      <c r="F1591" s="1040"/>
      <c r="G1591" s="1038"/>
      <c r="H1591" s="1041"/>
      <c r="I1591" s="381"/>
      <c r="J1591" s="568">
        <f t="shared" si="363"/>
        <v>0</v>
      </c>
      <c r="K1591" s="381"/>
      <c r="L1591" s="381"/>
      <c r="M1591" s="568">
        <f t="shared" si="372"/>
        <v>0</v>
      </c>
      <c r="N1591" s="570">
        <f>IFERROR(VLOOKUP($C1591,Listen!$J$3:$L$39,2,0),0)</f>
        <v>0</v>
      </c>
      <c r="O1591" s="570">
        <f>IFERROR(VLOOKUP($C1591,Listen!$J$3:$L$39,3,0),0)</f>
        <v>0</v>
      </c>
      <c r="P1591" s="453">
        <f t="shared" si="364"/>
        <v>0</v>
      </c>
      <c r="Q1591" s="453">
        <f t="shared" ref="Q1591:V1606" si="377">P1591</f>
        <v>0</v>
      </c>
      <c r="R1591" s="453">
        <f t="shared" si="377"/>
        <v>0</v>
      </c>
      <c r="S1591" s="453">
        <f t="shared" si="377"/>
        <v>0</v>
      </c>
      <c r="T1591" s="453">
        <f t="shared" si="377"/>
        <v>0</v>
      </c>
      <c r="U1591" s="453">
        <f t="shared" si="377"/>
        <v>0</v>
      </c>
      <c r="V1591" s="453">
        <f t="shared" si="377"/>
        <v>0</v>
      </c>
      <c r="W1591" s="384">
        <f t="shared" si="374"/>
        <v>0</v>
      </c>
      <c r="X1591" s="565">
        <f>IF(D1591='A. Allgemeine Informationen'!$C$17,$M1591-Y1591,HLOOKUP('A. Allgemeine Informationen'!$C$17-1,$Z$1:$AF$2005,ROW(D1591),FALSE)-$Y1591)</f>
        <v>0</v>
      </c>
      <c r="Y1591" s="384">
        <f>HLOOKUP('A. Allgemeine Informationen'!$C$17,$Z$1:$AF$2005,ROW(D1591),FALSE)</f>
        <v>0</v>
      </c>
      <c r="Z1591" s="565">
        <f t="shared" si="365"/>
        <v>0</v>
      </c>
      <c r="AA1591" s="565">
        <f t="shared" si="366"/>
        <v>0</v>
      </c>
      <c r="AB1591" s="565">
        <f t="shared" si="367"/>
        <v>0</v>
      </c>
      <c r="AC1591" s="565">
        <f t="shared" si="368"/>
        <v>0</v>
      </c>
      <c r="AD1591" s="572">
        <f t="shared" si="369"/>
        <v>0</v>
      </c>
      <c r="AE1591" s="560">
        <f t="shared" si="370"/>
        <v>0</v>
      </c>
      <c r="AF1591" s="561">
        <f t="shared" si="371"/>
        <v>0</v>
      </c>
      <c r="AG1591" s="562"/>
    </row>
    <row r="1592" spans="2:33" s="418" customFormat="1" ht="15" customHeight="1" x14ac:dyDescent="0.2">
      <c r="B1592" s="554"/>
      <c r="C1592" s="382"/>
      <c r="D1592" s="383"/>
      <c r="E1592" s="381"/>
      <c r="F1592" s="1040"/>
      <c r="G1592" s="1038"/>
      <c r="H1592" s="1041"/>
      <c r="I1592" s="381"/>
      <c r="J1592" s="568">
        <f t="shared" si="363"/>
        <v>0</v>
      </c>
      <c r="K1592" s="381"/>
      <c r="L1592" s="381"/>
      <c r="M1592" s="568">
        <f t="shared" si="372"/>
        <v>0</v>
      </c>
      <c r="N1592" s="570">
        <f>IFERROR(VLOOKUP($C1592,Listen!$J$3:$L$39,2,0),0)</f>
        <v>0</v>
      </c>
      <c r="O1592" s="570">
        <f>IFERROR(VLOOKUP($C1592,Listen!$J$3:$L$39,3,0),0)</f>
        <v>0</v>
      </c>
      <c r="P1592" s="453">
        <f t="shared" si="364"/>
        <v>0</v>
      </c>
      <c r="Q1592" s="453">
        <f t="shared" si="377"/>
        <v>0</v>
      </c>
      <c r="R1592" s="453">
        <f t="shared" si="377"/>
        <v>0</v>
      </c>
      <c r="S1592" s="453">
        <f t="shared" si="377"/>
        <v>0</v>
      </c>
      <c r="T1592" s="453">
        <f t="shared" si="377"/>
        <v>0</v>
      </c>
      <c r="U1592" s="453">
        <f t="shared" si="377"/>
        <v>0</v>
      </c>
      <c r="V1592" s="453">
        <f t="shared" si="377"/>
        <v>0</v>
      </c>
      <c r="W1592" s="384">
        <f t="shared" si="374"/>
        <v>0</v>
      </c>
      <c r="X1592" s="565">
        <f>IF(D1592='A. Allgemeine Informationen'!$C$17,$M1592-Y1592,HLOOKUP('A. Allgemeine Informationen'!$C$17-1,$Z$1:$AF$2005,ROW(D1592),FALSE)-$Y1592)</f>
        <v>0</v>
      </c>
      <c r="Y1592" s="384">
        <f>HLOOKUP('A. Allgemeine Informationen'!$C$17,$Z$1:$AF$2005,ROW(D1592),FALSE)</f>
        <v>0</v>
      </c>
      <c r="Z1592" s="565">
        <f t="shared" si="365"/>
        <v>0</v>
      </c>
      <c r="AA1592" s="565">
        <f t="shared" si="366"/>
        <v>0</v>
      </c>
      <c r="AB1592" s="565">
        <f t="shared" si="367"/>
        <v>0</v>
      </c>
      <c r="AC1592" s="565">
        <f t="shared" si="368"/>
        <v>0</v>
      </c>
      <c r="AD1592" s="572">
        <f t="shared" si="369"/>
        <v>0</v>
      </c>
      <c r="AE1592" s="560">
        <f t="shared" si="370"/>
        <v>0</v>
      </c>
      <c r="AF1592" s="561">
        <f t="shared" si="371"/>
        <v>0</v>
      </c>
      <c r="AG1592" s="562"/>
    </row>
    <row r="1593" spans="2:33" s="418" customFormat="1" ht="15" customHeight="1" x14ac:dyDescent="0.2">
      <c r="B1593" s="554"/>
      <c r="C1593" s="382"/>
      <c r="D1593" s="383"/>
      <c r="E1593" s="381"/>
      <c r="F1593" s="1040"/>
      <c r="G1593" s="1038"/>
      <c r="H1593" s="1041"/>
      <c r="I1593" s="381"/>
      <c r="J1593" s="568">
        <f t="shared" si="363"/>
        <v>0</v>
      </c>
      <c r="K1593" s="381"/>
      <c r="L1593" s="381"/>
      <c r="M1593" s="568">
        <f t="shared" si="372"/>
        <v>0</v>
      </c>
      <c r="N1593" s="570">
        <f>IFERROR(VLOOKUP($C1593,Listen!$J$3:$L$39,2,0),0)</f>
        <v>0</v>
      </c>
      <c r="O1593" s="570">
        <f>IFERROR(VLOOKUP($C1593,Listen!$J$3:$L$39,3,0),0)</f>
        <v>0</v>
      </c>
      <c r="P1593" s="453">
        <f t="shared" si="364"/>
        <v>0</v>
      </c>
      <c r="Q1593" s="453">
        <f t="shared" si="377"/>
        <v>0</v>
      </c>
      <c r="R1593" s="453">
        <f t="shared" si="377"/>
        <v>0</v>
      </c>
      <c r="S1593" s="453">
        <f t="shared" si="377"/>
        <v>0</v>
      </c>
      <c r="T1593" s="453">
        <f t="shared" si="377"/>
        <v>0</v>
      </c>
      <c r="U1593" s="453">
        <f t="shared" si="377"/>
        <v>0</v>
      </c>
      <c r="V1593" s="453">
        <f t="shared" si="377"/>
        <v>0</v>
      </c>
      <c r="W1593" s="384">
        <f t="shared" si="374"/>
        <v>0</v>
      </c>
      <c r="X1593" s="565">
        <f>IF(D1593='A. Allgemeine Informationen'!$C$17,$M1593-Y1593,HLOOKUP('A. Allgemeine Informationen'!$C$17-1,$Z$1:$AF$2005,ROW(D1593),FALSE)-$Y1593)</f>
        <v>0</v>
      </c>
      <c r="Y1593" s="384">
        <f>HLOOKUP('A. Allgemeine Informationen'!$C$17,$Z$1:$AF$2005,ROW(D1593),FALSE)</f>
        <v>0</v>
      </c>
      <c r="Z1593" s="565">
        <f t="shared" si="365"/>
        <v>0</v>
      </c>
      <c r="AA1593" s="565">
        <f t="shared" si="366"/>
        <v>0</v>
      </c>
      <c r="AB1593" s="565">
        <f t="shared" si="367"/>
        <v>0</v>
      </c>
      <c r="AC1593" s="565">
        <f t="shared" si="368"/>
        <v>0</v>
      </c>
      <c r="AD1593" s="572">
        <f t="shared" si="369"/>
        <v>0</v>
      </c>
      <c r="AE1593" s="560">
        <f t="shared" si="370"/>
        <v>0</v>
      </c>
      <c r="AF1593" s="561">
        <f t="shared" si="371"/>
        <v>0</v>
      </c>
      <c r="AG1593" s="562"/>
    </row>
    <row r="1594" spans="2:33" s="418" customFormat="1" ht="15" customHeight="1" x14ac:dyDescent="0.2">
      <c r="B1594" s="554"/>
      <c r="C1594" s="382"/>
      <c r="D1594" s="383"/>
      <c r="E1594" s="381"/>
      <c r="F1594" s="1040"/>
      <c r="G1594" s="1038"/>
      <c r="H1594" s="1041"/>
      <c r="I1594" s="381"/>
      <c r="J1594" s="568">
        <f t="shared" si="363"/>
        <v>0</v>
      </c>
      <c r="K1594" s="381"/>
      <c r="L1594" s="381"/>
      <c r="M1594" s="568">
        <f t="shared" si="372"/>
        <v>0</v>
      </c>
      <c r="N1594" s="570">
        <f>IFERROR(VLOOKUP($C1594,Listen!$J$3:$L$39,2,0),0)</f>
        <v>0</v>
      </c>
      <c r="O1594" s="570">
        <f>IFERROR(VLOOKUP($C1594,Listen!$J$3:$L$39,3,0),0)</f>
        <v>0</v>
      </c>
      <c r="P1594" s="453">
        <f t="shared" si="364"/>
        <v>0</v>
      </c>
      <c r="Q1594" s="453">
        <f t="shared" si="377"/>
        <v>0</v>
      </c>
      <c r="R1594" s="453">
        <f t="shared" si="377"/>
        <v>0</v>
      </c>
      <c r="S1594" s="453">
        <f t="shared" si="377"/>
        <v>0</v>
      </c>
      <c r="T1594" s="453">
        <f t="shared" si="377"/>
        <v>0</v>
      </c>
      <c r="U1594" s="453">
        <f t="shared" si="377"/>
        <v>0</v>
      </c>
      <c r="V1594" s="453">
        <f t="shared" si="377"/>
        <v>0</v>
      </c>
      <c r="W1594" s="384">
        <f t="shared" si="374"/>
        <v>0</v>
      </c>
      <c r="X1594" s="565">
        <f>IF(D1594='A. Allgemeine Informationen'!$C$17,$M1594-Y1594,HLOOKUP('A. Allgemeine Informationen'!$C$17-1,$Z$1:$AF$2005,ROW(D1594),FALSE)-$Y1594)</f>
        <v>0</v>
      </c>
      <c r="Y1594" s="384">
        <f>HLOOKUP('A. Allgemeine Informationen'!$C$17,$Z$1:$AF$2005,ROW(D1594),FALSE)</f>
        <v>0</v>
      </c>
      <c r="Z1594" s="565">
        <f t="shared" si="365"/>
        <v>0</v>
      </c>
      <c r="AA1594" s="565">
        <f t="shared" si="366"/>
        <v>0</v>
      </c>
      <c r="AB1594" s="565">
        <f t="shared" si="367"/>
        <v>0</v>
      </c>
      <c r="AC1594" s="565">
        <f t="shared" si="368"/>
        <v>0</v>
      </c>
      <c r="AD1594" s="572">
        <f t="shared" si="369"/>
        <v>0</v>
      </c>
      <c r="AE1594" s="560">
        <f t="shared" si="370"/>
        <v>0</v>
      </c>
      <c r="AF1594" s="561">
        <f t="shared" si="371"/>
        <v>0</v>
      </c>
      <c r="AG1594" s="562"/>
    </row>
    <row r="1595" spans="2:33" s="418" customFormat="1" ht="15" customHeight="1" x14ac:dyDescent="0.2">
      <c r="B1595" s="554"/>
      <c r="C1595" s="382"/>
      <c r="D1595" s="383"/>
      <c r="E1595" s="381"/>
      <c r="F1595" s="1040"/>
      <c r="G1595" s="1038"/>
      <c r="H1595" s="1041"/>
      <c r="I1595" s="381"/>
      <c r="J1595" s="568">
        <f t="shared" si="363"/>
        <v>0</v>
      </c>
      <c r="K1595" s="381"/>
      <c r="L1595" s="381"/>
      <c r="M1595" s="568">
        <f t="shared" si="372"/>
        <v>0</v>
      </c>
      <c r="N1595" s="570">
        <f>IFERROR(VLOOKUP($C1595,Listen!$J$3:$L$39,2,0),0)</f>
        <v>0</v>
      </c>
      <c r="O1595" s="570">
        <f>IFERROR(VLOOKUP($C1595,Listen!$J$3:$L$39,3,0),0)</f>
        <v>0</v>
      </c>
      <c r="P1595" s="453">
        <f t="shared" si="364"/>
        <v>0</v>
      </c>
      <c r="Q1595" s="453">
        <f t="shared" si="377"/>
        <v>0</v>
      </c>
      <c r="R1595" s="453">
        <f t="shared" si="377"/>
        <v>0</v>
      </c>
      <c r="S1595" s="453">
        <f t="shared" si="377"/>
        <v>0</v>
      </c>
      <c r="T1595" s="453">
        <f t="shared" si="377"/>
        <v>0</v>
      </c>
      <c r="U1595" s="453">
        <f t="shared" si="377"/>
        <v>0</v>
      </c>
      <c r="V1595" s="453">
        <f t="shared" si="377"/>
        <v>0</v>
      </c>
      <c r="W1595" s="384">
        <f t="shared" si="374"/>
        <v>0</v>
      </c>
      <c r="X1595" s="565">
        <f>IF(D1595='A. Allgemeine Informationen'!$C$17,$M1595-Y1595,HLOOKUP('A. Allgemeine Informationen'!$C$17-1,$Z$1:$AF$2005,ROW(D1595),FALSE)-$Y1595)</f>
        <v>0</v>
      </c>
      <c r="Y1595" s="384">
        <f>HLOOKUP('A. Allgemeine Informationen'!$C$17,$Z$1:$AF$2005,ROW(D1595),FALSE)</f>
        <v>0</v>
      </c>
      <c r="Z1595" s="565">
        <f t="shared" si="365"/>
        <v>0</v>
      </c>
      <c r="AA1595" s="565">
        <f t="shared" si="366"/>
        <v>0</v>
      </c>
      <c r="AB1595" s="565">
        <f t="shared" si="367"/>
        <v>0</v>
      </c>
      <c r="AC1595" s="565">
        <f t="shared" si="368"/>
        <v>0</v>
      </c>
      <c r="AD1595" s="572">
        <f t="shared" si="369"/>
        <v>0</v>
      </c>
      <c r="AE1595" s="560">
        <f t="shared" si="370"/>
        <v>0</v>
      </c>
      <c r="AF1595" s="561">
        <f t="shared" si="371"/>
        <v>0</v>
      </c>
      <c r="AG1595" s="562"/>
    </row>
    <row r="1596" spans="2:33" s="418" customFormat="1" ht="15" customHeight="1" x14ac:dyDescent="0.2">
      <c r="B1596" s="554"/>
      <c r="C1596" s="382"/>
      <c r="D1596" s="383"/>
      <c r="E1596" s="381"/>
      <c r="F1596" s="1040"/>
      <c r="G1596" s="1038"/>
      <c r="H1596" s="1041"/>
      <c r="I1596" s="381"/>
      <c r="J1596" s="568">
        <f t="shared" si="363"/>
        <v>0</v>
      </c>
      <c r="K1596" s="381"/>
      <c r="L1596" s="381"/>
      <c r="M1596" s="568">
        <f t="shared" si="372"/>
        <v>0</v>
      </c>
      <c r="N1596" s="570">
        <f>IFERROR(VLOOKUP($C1596,Listen!$J$3:$L$39,2,0),0)</f>
        <v>0</v>
      </c>
      <c r="O1596" s="570">
        <f>IFERROR(VLOOKUP($C1596,Listen!$J$3:$L$39,3,0),0)</f>
        <v>0</v>
      </c>
      <c r="P1596" s="453">
        <f t="shared" si="364"/>
        <v>0</v>
      </c>
      <c r="Q1596" s="453">
        <f t="shared" si="377"/>
        <v>0</v>
      </c>
      <c r="R1596" s="453">
        <f t="shared" si="377"/>
        <v>0</v>
      </c>
      <c r="S1596" s="453">
        <f t="shared" si="377"/>
        <v>0</v>
      </c>
      <c r="T1596" s="453">
        <f t="shared" si="377"/>
        <v>0</v>
      </c>
      <c r="U1596" s="453">
        <f t="shared" si="377"/>
        <v>0</v>
      </c>
      <c r="V1596" s="453">
        <f t="shared" si="377"/>
        <v>0</v>
      </c>
      <c r="W1596" s="384">
        <f t="shared" si="374"/>
        <v>0</v>
      </c>
      <c r="X1596" s="565">
        <f>IF(D1596='A. Allgemeine Informationen'!$C$17,$M1596-Y1596,HLOOKUP('A. Allgemeine Informationen'!$C$17-1,$Z$1:$AF$2005,ROW(D1596),FALSE)-$Y1596)</f>
        <v>0</v>
      </c>
      <c r="Y1596" s="384">
        <f>HLOOKUP('A. Allgemeine Informationen'!$C$17,$Z$1:$AF$2005,ROW(D1596),FALSE)</f>
        <v>0</v>
      </c>
      <c r="Z1596" s="565">
        <f t="shared" si="365"/>
        <v>0</v>
      </c>
      <c r="AA1596" s="565">
        <f t="shared" si="366"/>
        <v>0</v>
      </c>
      <c r="AB1596" s="565">
        <f t="shared" si="367"/>
        <v>0</v>
      </c>
      <c r="AC1596" s="565">
        <f t="shared" si="368"/>
        <v>0</v>
      </c>
      <c r="AD1596" s="572">
        <f t="shared" si="369"/>
        <v>0</v>
      </c>
      <c r="AE1596" s="560">
        <f t="shared" si="370"/>
        <v>0</v>
      </c>
      <c r="AF1596" s="561">
        <f t="shared" si="371"/>
        <v>0</v>
      </c>
      <c r="AG1596" s="562"/>
    </row>
    <row r="1597" spans="2:33" s="418" customFormat="1" ht="15" customHeight="1" x14ac:dyDescent="0.2">
      <c r="B1597" s="554"/>
      <c r="C1597" s="382"/>
      <c r="D1597" s="383"/>
      <c r="E1597" s="381"/>
      <c r="F1597" s="1040"/>
      <c r="G1597" s="1038"/>
      <c r="H1597" s="1041"/>
      <c r="I1597" s="381"/>
      <c r="J1597" s="568">
        <f t="shared" si="363"/>
        <v>0</v>
      </c>
      <c r="K1597" s="381"/>
      <c r="L1597" s="381"/>
      <c r="M1597" s="568">
        <f t="shared" si="372"/>
        <v>0</v>
      </c>
      <c r="N1597" s="570">
        <f>IFERROR(VLOOKUP($C1597,Listen!$J$3:$L$39,2,0),0)</f>
        <v>0</v>
      </c>
      <c r="O1597" s="570">
        <f>IFERROR(VLOOKUP($C1597,Listen!$J$3:$L$39,3,0),0)</f>
        <v>0</v>
      </c>
      <c r="P1597" s="453">
        <f t="shared" si="364"/>
        <v>0</v>
      </c>
      <c r="Q1597" s="453">
        <f t="shared" si="377"/>
        <v>0</v>
      </c>
      <c r="R1597" s="453">
        <f t="shared" si="377"/>
        <v>0</v>
      </c>
      <c r="S1597" s="453">
        <f t="shared" si="377"/>
        <v>0</v>
      </c>
      <c r="T1597" s="453">
        <f t="shared" si="377"/>
        <v>0</v>
      </c>
      <c r="U1597" s="453">
        <f t="shared" si="377"/>
        <v>0</v>
      </c>
      <c r="V1597" s="453">
        <f t="shared" si="377"/>
        <v>0</v>
      </c>
      <c r="W1597" s="384">
        <f t="shared" si="374"/>
        <v>0</v>
      </c>
      <c r="X1597" s="565">
        <f>IF(D1597='A. Allgemeine Informationen'!$C$17,$M1597-Y1597,HLOOKUP('A. Allgemeine Informationen'!$C$17-1,$Z$1:$AF$2005,ROW(D1597),FALSE)-$Y1597)</f>
        <v>0</v>
      </c>
      <c r="Y1597" s="384">
        <f>HLOOKUP('A. Allgemeine Informationen'!$C$17,$Z$1:$AF$2005,ROW(D1597),FALSE)</f>
        <v>0</v>
      </c>
      <c r="Z1597" s="565">
        <f t="shared" si="365"/>
        <v>0</v>
      </c>
      <c r="AA1597" s="565">
        <f t="shared" si="366"/>
        <v>0</v>
      </c>
      <c r="AB1597" s="565">
        <f t="shared" si="367"/>
        <v>0</v>
      </c>
      <c r="AC1597" s="565">
        <f t="shared" si="368"/>
        <v>0</v>
      </c>
      <c r="AD1597" s="572">
        <f t="shared" si="369"/>
        <v>0</v>
      </c>
      <c r="AE1597" s="560">
        <f t="shared" si="370"/>
        <v>0</v>
      </c>
      <c r="AF1597" s="561">
        <f t="shared" si="371"/>
        <v>0</v>
      </c>
      <c r="AG1597" s="562"/>
    </row>
    <row r="1598" spans="2:33" s="418" customFormat="1" ht="15" customHeight="1" x14ac:dyDescent="0.2">
      <c r="B1598" s="554"/>
      <c r="C1598" s="382"/>
      <c r="D1598" s="383"/>
      <c r="E1598" s="381"/>
      <c r="F1598" s="1040"/>
      <c r="G1598" s="1038"/>
      <c r="H1598" s="1041"/>
      <c r="I1598" s="381"/>
      <c r="J1598" s="568">
        <f t="shared" si="363"/>
        <v>0</v>
      </c>
      <c r="K1598" s="381"/>
      <c r="L1598" s="381"/>
      <c r="M1598" s="568">
        <f t="shared" si="372"/>
        <v>0</v>
      </c>
      <c r="N1598" s="570">
        <f>IFERROR(VLOOKUP($C1598,Listen!$J$3:$L$39,2,0),0)</f>
        <v>0</v>
      </c>
      <c r="O1598" s="570">
        <f>IFERROR(VLOOKUP($C1598,Listen!$J$3:$L$39,3,0),0)</f>
        <v>0</v>
      </c>
      <c r="P1598" s="453">
        <f t="shared" si="364"/>
        <v>0</v>
      </c>
      <c r="Q1598" s="453">
        <f t="shared" si="377"/>
        <v>0</v>
      </c>
      <c r="R1598" s="453">
        <f t="shared" si="377"/>
        <v>0</v>
      </c>
      <c r="S1598" s="453">
        <f t="shared" si="377"/>
        <v>0</v>
      </c>
      <c r="T1598" s="453">
        <f t="shared" si="377"/>
        <v>0</v>
      </c>
      <c r="U1598" s="453">
        <f t="shared" si="377"/>
        <v>0</v>
      </c>
      <c r="V1598" s="453">
        <f t="shared" si="377"/>
        <v>0</v>
      </c>
      <c r="W1598" s="384">
        <f t="shared" si="374"/>
        <v>0</v>
      </c>
      <c r="X1598" s="565">
        <f>IF(D1598='A. Allgemeine Informationen'!$C$17,$M1598-Y1598,HLOOKUP('A. Allgemeine Informationen'!$C$17-1,$Z$1:$AF$2005,ROW(D1598),FALSE)-$Y1598)</f>
        <v>0</v>
      </c>
      <c r="Y1598" s="384">
        <f>HLOOKUP('A. Allgemeine Informationen'!$C$17,$Z$1:$AF$2005,ROW(D1598),FALSE)</f>
        <v>0</v>
      </c>
      <c r="Z1598" s="565">
        <f t="shared" si="365"/>
        <v>0</v>
      </c>
      <c r="AA1598" s="565">
        <f t="shared" si="366"/>
        <v>0</v>
      </c>
      <c r="AB1598" s="565">
        <f t="shared" si="367"/>
        <v>0</v>
      </c>
      <c r="AC1598" s="565">
        <f t="shared" si="368"/>
        <v>0</v>
      </c>
      <c r="AD1598" s="572">
        <f t="shared" si="369"/>
        <v>0</v>
      </c>
      <c r="AE1598" s="560">
        <f t="shared" si="370"/>
        <v>0</v>
      </c>
      <c r="AF1598" s="561">
        <f t="shared" si="371"/>
        <v>0</v>
      </c>
      <c r="AG1598" s="562"/>
    </row>
    <row r="1599" spans="2:33" s="418" customFormat="1" ht="15" customHeight="1" x14ac:dyDescent="0.2">
      <c r="B1599" s="554"/>
      <c r="C1599" s="382"/>
      <c r="D1599" s="383"/>
      <c r="E1599" s="381"/>
      <c r="F1599" s="1040"/>
      <c r="G1599" s="1038"/>
      <c r="H1599" s="1041"/>
      <c r="I1599" s="381"/>
      <c r="J1599" s="568">
        <f t="shared" si="363"/>
        <v>0</v>
      </c>
      <c r="K1599" s="381"/>
      <c r="L1599" s="381"/>
      <c r="M1599" s="568">
        <f t="shared" si="372"/>
        <v>0</v>
      </c>
      <c r="N1599" s="570">
        <f>IFERROR(VLOOKUP($C1599,Listen!$J$3:$L$39,2,0),0)</f>
        <v>0</v>
      </c>
      <c r="O1599" s="570">
        <f>IFERROR(VLOOKUP($C1599,Listen!$J$3:$L$39,3,0),0)</f>
        <v>0</v>
      </c>
      <c r="P1599" s="453">
        <f t="shared" si="364"/>
        <v>0</v>
      </c>
      <c r="Q1599" s="453">
        <f t="shared" si="377"/>
        <v>0</v>
      </c>
      <c r="R1599" s="453">
        <f t="shared" si="377"/>
        <v>0</v>
      </c>
      <c r="S1599" s="453">
        <f t="shared" si="377"/>
        <v>0</v>
      </c>
      <c r="T1599" s="453">
        <f t="shared" si="377"/>
        <v>0</v>
      </c>
      <c r="U1599" s="453">
        <f t="shared" si="377"/>
        <v>0</v>
      </c>
      <c r="V1599" s="453">
        <f t="shared" si="377"/>
        <v>0</v>
      </c>
      <c r="W1599" s="384">
        <f t="shared" si="374"/>
        <v>0</v>
      </c>
      <c r="X1599" s="565">
        <f>IF(D1599='A. Allgemeine Informationen'!$C$17,$M1599-Y1599,HLOOKUP('A. Allgemeine Informationen'!$C$17-1,$Z$1:$AF$2005,ROW(D1599),FALSE)-$Y1599)</f>
        <v>0</v>
      </c>
      <c r="Y1599" s="384">
        <f>HLOOKUP('A. Allgemeine Informationen'!$C$17,$Z$1:$AF$2005,ROW(D1599),FALSE)</f>
        <v>0</v>
      </c>
      <c r="Z1599" s="565">
        <f t="shared" si="365"/>
        <v>0</v>
      </c>
      <c r="AA1599" s="565">
        <f t="shared" si="366"/>
        <v>0</v>
      </c>
      <c r="AB1599" s="565">
        <f t="shared" si="367"/>
        <v>0</v>
      </c>
      <c r="AC1599" s="565">
        <f t="shared" si="368"/>
        <v>0</v>
      </c>
      <c r="AD1599" s="572">
        <f t="shared" si="369"/>
        <v>0</v>
      </c>
      <c r="AE1599" s="560">
        <f t="shared" si="370"/>
        <v>0</v>
      </c>
      <c r="AF1599" s="561">
        <f t="shared" si="371"/>
        <v>0</v>
      </c>
      <c r="AG1599" s="562"/>
    </row>
    <row r="1600" spans="2:33" s="418" customFormat="1" ht="15" customHeight="1" x14ac:dyDescent="0.2">
      <c r="B1600" s="554"/>
      <c r="C1600" s="382"/>
      <c r="D1600" s="383"/>
      <c r="E1600" s="381"/>
      <c r="F1600" s="1040"/>
      <c r="G1600" s="1038"/>
      <c r="H1600" s="1041"/>
      <c r="I1600" s="381"/>
      <c r="J1600" s="568">
        <f t="shared" si="363"/>
        <v>0</v>
      </c>
      <c r="K1600" s="381"/>
      <c r="L1600" s="381"/>
      <c r="M1600" s="568">
        <f t="shared" si="372"/>
        <v>0</v>
      </c>
      <c r="N1600" s="570">
        <f>IFERROR(VLOOKUP($C1600,Listen!$J$3:$L$39,2,0),0)</f>
        <v>0</v>
      </c>
      <c r="O1600" s="570">
        <f>IFERROR(VLOOKUP($C1600,Listen!$J$3:$L$39,3,0),0)</f>
        <v>0</v>
      </c>
      <c r="P1600" s="453">
        <f t="shared" si="364"/>
        <v>0</v>
      </c>
      <c r="Q1600" s="453">
        <f t="shared" si="377"/>
        <v>0</v>
      </c>
      <c r="R1600" s="453">
        <f t="shared" si="377"/>
        <v>0</v>
      </c>
      <c r="S1600" s="453">
        <f t="shared" si="377"/>
        <v>0</v>
      </c>
      <c r="T1600" s="453">
        <f t="shared" si="377"/>
        <v>0</v>
      </c>
      <c r="U1600" s="453">
        <f t="shared" si="377"/>
        <v>0</v>
      </c>
      <c r="V1600" s="453">
        <f t="shared" si="377"/>
        <v>0</v>
      </c>
      <c r="W1600" s="384">
        <f t="shared" si="374"/>
        <v>0</v>
      </c>
      <c r="X1600" s="565">
        <f>IF(D1600='A. Allgemeine Informationen'!$C$17,$M1600-Y1600,HLOOKUP('A. Allgemeine Informationen'!$C$17-1,$Z$1:$AF$2005,ROW(D1600),FALSE)-$Y1600)</f>
        <v>0</v>
      </c>
      <c r="Y1600" s="384">
        <f>HLOOKUP('A. Allgemeine Informationen'!$C$17,$Z$1:$AF$2005,ROW(D1600),FALSE)</f>
        <v>0</v>
      </c>
      <c r="Z1600" s="565">
        <f t="shared" si="365"/>
        <v>0</v>
      </c>
      <c r="AA1600" s="565">
        <f t="shared" si="366"/>
        <v>0</v>
      </c>
      <c r="AB1600" s="565">
        <f t="shared" si="367"/>
        <v>0</v>
      </c>
      <c r="AC1600" s="565">
        <f t="shared" si="368"/>
        <v>0</v>
      </c>
      <c r="AD1600" s="572">
        <f t="shared" si="369"/>
        <v>0</v>
      </c>
      <c r="AE1600" s="560">
        <f t="shared" si="370"/>
        <v>0</v>
      </c>
      <c r="AF1600" s="561">
        <f t="shared" si="371"/>
        <v>0</v>
      </c>
      <c r="AG1600" s="562"/>
    </row>
    <row r="1601" spans="2:33" s="418" customFormat="1" ht="15" customHeight="1" x14ac:dyDescent="0.2">
      <c r="B1601" s="554"/>
      <c r="C1601" s="382"/>
      <c r="D1601" s="383"/>
      <c r="E1601" s="381"/>
      <c r="F1601" s="1040"/>
      <c r="G1601" s="1038"/>
      <c r="H1601" s="1041"/>
      <c r="I1601" s="381"/>
      <c r="J1601" s="568">
        <f t="shared" si="363"/>
        <v>0</v>
      </c>
      <c r="K1601" s="381"/>
      <c r="L1601" s="381"/>
      <c r="M1601" s="568">
        <f t="shared" si="372"/>
        <v>0</v>
      </c>
      <c r="N1601" s="570">
        <f>IFERROR(VLOOKUP($C1601,Listen!$J$3:$L$39,2,0),0)</f>
        <v>0</v>
      </c>
      <c r="O1601" s="570">
        <f>IFERROR(VLOOKUP($C1601,Listen!$J$3:$L$39,3,0),0)</f>
        <v>0</v>
      </c>
      <c r="P1601" s="453">
        <f t="shared" si="364"/>
        <v>0</v>
      </c>
      <c r="Q1601" s="453">
        <f t="shared" si="377"/>
        <v>0</v>
      </c>
      <c r="R1601" s="453">
        <f t="shared" si="377"/>
        <v>0</v>
      </c>
      <c r="S1601" s="453">
        <f t="shared" si="377"/>
        <v>0</v>
      </c>
      <c r="T1601" s="453">
        <f t="shared" si="377"/>
        <v>0</v>
      </c>
      <c r="U1601" s="453">
        <f t="shared" si="377"/>
        <v>0</v>
      </c>
      <c r="V1601" s="453">
        <f t="shared" si="377"/>
        <v>0</v>
      </c>
      <c r="W1601" s="384">
        <f t="shared" si="374"/>
        <v>0</v>
      </c>
      <c r="X1601" s="565">
        <f>IF(D1601='A. Allgemeine Informationen'!$C$17,$M1601-Y1601,HLOOKUP('A. Allgemeine Informationen'!$C$17-1,$Z$1:$AF$2005,ROW(D1601),FALSE)-$Y1601)</f>
        <v>0</v>
      </c>
      <c r="Y1601" s="384">
        <f>HLOOKUP('A. Allgemeine Informationen'!$C$17,$Z$1:$AF$2005,ROW(D1601),FALSE)</f>
        <v>0</v>
      </c>
      <c r="Z1601" s="565">
        <f t="shared" si="365"/>
        <v>0</v>
      </c>
      <c r="AA1601" s="565">
        <f t="shared" si="366"/>
        <v>0</v>
      </c>
      <c r="AB1601" s="565">
        <f t="shared" si="367"/>
        <v>0</v>
      </c>
      <c r="AC1601" s="565">
        <f t="shared" si="368"/>
        <v>0</v>
      </c>
      <c r="AD1601" s="572">
        <f t="shared" si="369"/>
        <v>0</v>
      </c>
      <c r="AE1601" s="560">
        <f t="shared" si="370"/>
        <v>0</v>
      </c>
      <c r="AF1601" s="561">
        <f t="shared" si="371"/>
        <v>0</v>
      </c>
      <c r="AG1601" s="562"/>
    </row>
    <row r="1602" spans="2:33" s="418" customFormat="1" ht="15" customHeight="1" x14ac:dyDescent="0.2">
      <c r="B1602" s="554"/>
      <c r="C1602" s="382"/>
      <c r="D1602" s="383"/>
      <c r="E1602" s="381"/>
      <c r="F1602" s="1040"/>
      <c r="G1602" s="1038"/>
      <c r="H1602" s="1041"/>
      <c r="I1602" s="381"/>
      <c r="J1602" s="568">
        <f t="shared" si="363"/>
        <v>0</v>
      </c>
      <c r="K1602" s="381"/>
      <c r="L1602" s="381"/>
      <c r="M1602" s="568">
        <f t="shared" si="372"/>
        <v>0</v>
      </c>
      <c r="N1602" s="570">
        <f>IFERROR(VLOOKUP($C1602,Listen!$J$3:$L$39,2,0),0)</f>
        <v>0</v>
      </c>
      <c r="O1602" s="570">
        <f>IFERROR(VLOOKUP($C1602,Listen!$J$3:$L$39,3,0),0)</f>
        <v>0</v>
      </c>
      <c r="P1602" s="453">
        <f t="shared" si="364"/>
        <v>0</v>
      </c>
      <c r="Q1602" s="453">
        <f t="shared" si="377"/>
        <v>0</v>
      </c>
      <c r="R1602" s="453">
        <f t="shared" si="377"/>
        <v>0</v>
      </c>
      <c r="S1602" s="453">
        <f t="shared" si="377"/>
        <v>0</v>
      </c>
      <c r="T1602" s="453">
        <f t="shared" si="377"/>
        <v>0</v>
      </c>
      <c r="U1602" s="453">
        <f t="shared" si="377"/>
        <v>0</v>
      </c>
      <c r="V1602" s="453">
        <f t="shared" si="377"/>
        <v>0</v>
      </c>
      <c r="W1602" s="384">
        <f t="shared" si="374"/>
        <v>0</v>
      </c>
      <c r="X1602" s="565">
        <f>IF(D1602='A. Allgemeine Informationen'!$C$17,$M1602-Y1602,HLOOKUP('A. Allgemeine Informationen'!$C$17-1,$Z$1:$AF$2005,ROW(D1602),FALSE)-$Y1602)</f>
        <v>0</v>
      </c>
      <c r="Y1602" s="384">
        <f>HLOOKUP('A. Allgemeine Informationen'!$C$17,$Z$1:$AF$2005,ROW(D1602),FALSE)</f>
        <v>0</v>
      </c>
      <c r="Z1602" s="565">
        <f t="shared" si="365"/>
        <v>0</v>
      </c>
      <c r="AA1602" s="565">
        <f t="shared" si="366"/>
        <v>0</v>
      </c>
      <c r="AB1602" s="565">
        <f t="shared" si="367"/>
        <v>0</v>
      </c>
      <c r="AC1602" s="565">
        <f t="shared" si="368"/>
        <v>0</v>
      </c>
      <c r="AD1602" s="572">
        <f t="shared" si="369"/>
        <v>0</v>
      </c>
      <c r="AE1602" s="560">
        <f t="shared" si="370"/>
        <v>0</v>
      </c>
      <c r="AF1602" s="561">
        <f t="shared" si="371"/>
        <v>0</v>
      </c>
      <c r="AG1602" s="562"/>
    </row>
    <row r="1603" spans="2:33" s="418" customFormat="1" ht="15" customHeight="1" x14ac:dyDescent="0.2">
      <c r="B1603" s="554"/>
      <c r="C1603" s="382"/>
      <c r="D1603" s="383"/>
      <c r="E1603" s="381"/>
      <c r="F1603" s="1040"/>
      <c r="G1603" s="1038"/>
      <c r="H1603" s="1041"/>
      <c r="I1603" s="381"/>
      <c r="J1603" s="568">
        <f t="shared" si="363"/>
        <v>0</v>
      </c>
      <c r="K1603" s="381"/>
      <c r="L1603" s="381"/>
      <c r="M1603" s="568">
        <f t="shared" si="372"/>
        <v>0</v>
      </c>
      <c r="N1603" s="570">
        <f>IFERROR(VLOOKUP($C1603,Listen!$J$3:$L$39,2,0),0)</f>
        <v>0</v>
      </c>
      <c r="O1603" s="570">
        <f>IFERROR(VLOOKUP($C1603,Listen!$J$3:$L$39,3,0),0)</f>
        <v>0</v>
      </c>
      <c r="P1603" s="453">
        <f t="shared" si="364"/>
        <v>0</v>
      </c>
      <c r="Q1603" s="453">
        <f t="shared" si="377"/>
        <v>0</v>
      </c>
      <c r="R1603" s="453">
        <f t="shared" si="377"/>
        <v>0</v>
      </c>
      <c r="S1603" s="453">
        <f t="shared" si="377"/>
        <v>0</v>
      </c>
      <c r="T1603" s="453">
        <f t="shared" si="377"/>
        <v>0</v>
      </c>
      <c r="U1603" s="453">
        <f t="shared" si="377"/>
        <v>0</v>
      </c>
      <c r="V1603" s="453">
        <f t="shared" si="377"/>
        <v>0</v>
      </c>
      <c r="W1603" s="384">
        <f t="shared" si="374"/>
        <v>0</v>
      </c>
      <c r="X1603" s="565">
        <f>IF(D1603='A. Allgemeine Informationen'!$C$17,$M1603-Y1603,HLOOKUP('A. Allgemeine Informationen'!$C$17-1,$Z$1:$AF$2005,ROW(D1603),FALSE)-$Y1603)</f>
        <v>0</v>
      </c>
      <c r="Y1603" s="384">
        <f>HLOOKUP('A. Allgemeine Informationen'!$C$17,$Z$1:$AF$2005,ROW(D1603),FALSE)</f>
        <v>0</v>
      </c>
      <c r="Z1603" s="565">
        <f t="shared" si="365"/>
        <v>0</v>
      </c>
      <c r="AA1603" s="565">
        <f t="shared" si="366"/>
        <v>0</v>
      </c>
      <c r="AB1603" s="565">
        <f t="shared" si="367"/>
        <v>0</v>
      </c>
      <c r="AC1603" s="565">
        <f t="shared" si="368"/>
        <v>0</v>
      </c>
      <c r="AD1603" s="572">
        <f t="shared" si="369"/>
        <v>0</v>
      </c>
      <c r="AE1603" s="560">
        <f t="shared" si="370"/>
        <v>0</v>
      </c>
      <c r="AF1603" s="561">
        <f t="shared" si="371"/>
        <v>0</v>
      </c>
      <c r="AG1603" s="562"/>
    </row>
    <row r="1604" spans="2:33" s="418" customFormat="1" ht="15" customHeight="1" x14ac:dyDescent="0.2">
      <c r="B1604" s="554"/>
      <c r="C1604" s="382"/>
      <c r="D1604" s="383"/>
      <c r="E1604" s="381"/>
      <c r="F1604" s="1040"/>
      <c r="G1604" s="1038"/>
      <c r="H1604" s="1041"/>
      <c r="I1604" s="381"/>
      <c r="J1604" s="568">
        <f t="shared" si="363"/>
        <v>0</v>
      </c>
      <c r="K1604" s="381"/>
      <c r="L1604" s="381"/>
      <c r="M1604" s="568">
        <f t="shared" si="372"/>
        <v>0</v>
      </c>
      <c r="N1604" s="570">
        <f>IFERROR(VLOOKUP($C1604,Listen!$J$3:$L$39,2,0),0)</f>
        <v>0</v>
      </c>
      <c r="O1604" s="570">
        <f>IFERROR(VLOOKUP($C1604,Listen!$J$3:$L$39,3,0),0)</f>
        <v>0</v>
      </c>
      <c r="P1604" s="453">
        <f t="shared" si="364"/>
        <v>0</v>
      </c>
      <c r="Q1604" s="453">
        <f t="shared" si="377"/>
        <v>0</v>
      </c>
      <c r="R1604" s="453">
        <f t="shared" si="377"/>
        <v>0</v>
      </c>
      <c r="S1604" s="453">
        <f t="shared" si="377"/>
        <v>0</v>
      </c>
      <c r="T1604" s="453">
        <f t="shared" si="377"/>
        <v>0</v>
      </c>
      <c r="U1604" s="453">
        <f t="shared" si="377"/>
        <v>0</v>
      </c>
      <c r="V1604" s="453">
        <f t="shared" si="377"/>
        <v>0</v>
      </c>
      <c r="W1604" s="384">
        <f t="shared" si="374"/>
        <v>0</v>
      </c>
      <c r="X1604" s="565">
        <f>IF(D1604='A. Allgemeine Informationen'!$C$17,$M1604-Y1604,HLOOKUP('A. Allgemeine Informationen'!$C$17-1,$Z$1:$AF$2005,ROW(D1604),FALSE)-$Y1604)</f>
        <v>0</v>
      </c>
      <c r="Y1604" s="384">
        <f>HLOOKUP('A. Allgemeine Informationen'!$C$17,$Z$1:$AF$2005,ROW(D1604),FALSE)</f>
        <v>0</v>
      </c>
      <c r="Z1604" s="565">
        <f t="shared" si="365"/>
        <v>0</v>
      </c>
      <c r="AA1604" s="565">
        <f t="shared" si="366"/>
        <v>0</v>
      </c>
      <c r="AB1604" s="565">
        <f t="shared" si="367"/>
        <v>0</v>
      </c>
      <c r="AC1604" s="565">
        <f t="shared" si="368"/>
        <v>0</v>
      </c>
      <c r="AD1604" s="572">
        <f t="shared" si="369"/>
        <v>0</v>
      </c>
      <c r="AE1604" s="560">
        <f t="shared" si="370"/>
        <v>0</v>
      </c>
      <c r="AF1604" s="561">
        <f t="shared" si="371"/>
        <v>0</v>
      </c>
      <c r="AG1604" s="562"/>
    </row>
    <row r="1605" spans="2:33" s="418" customFormat="1" ht="15" customHeight="1" x14ac:dyDescent="0.2">
      <c r="B1605" s="554"/>
      <c r="C1605" s="382"/>
      <c r="D1605" s="383"/>
      <c r="E1605" s="381"/>
      <c r="F1605" s="1040"/>
      <c r="G1605" s="1038"/>
      <c r="H1605" s="1041"/>
      <c r="I1605" s="381"/>
      <c r="J1605" s="568">
        <f t="shared" si="363"/>
        <v>0</v>
      </c>
      <c r="K1605" s="381"/>
      <c r="L1605" s="381"/>
      <c r="M1605" s="568">
        <f t="shared" si="372"/>
        <v>0</v>
      </c>
      <c r="N1605" s="570">
        <f>IFERROR(VLOOKUP($C1605,Listen!$J$3:$L$39,2,0),0)</f>
        <v>0</v>
      </c>
      <c r="O1605" s="570">
        <f>IFERROR(VLOOKUP($C1605,Listen!$J$3:$L$39,3,0),0)</f>
        <v>0</v>
      </c>
      <c r="P1605" s="453">
        <f t="shared" si="364"/>
        <v>0</v>
      </c>
      <c r="Q1605" s="453">
        <f t="shared" si="377"/>
        <v>0</v>
      </c>
      <c r="R1605" s="453">
        <f t="shared" si="377"/>
        <v>0</v>
      </c>
      <c r="S1605" s="453">
        <f t="shared" si="377"/>
        <v>0</v>
      </c>
      <c r="T1605" s="453">
        <f t="shared" si="377"/>
        <v>0</v>
      </c>
      <c r="U1605" s="453">
        <f t="shared" si="377"/>
        <v>0</v>
      </c>
      <c r="V1605" s="453">
        <f t="shared" si="377"/>
        <v>0</v>
      </c>
      <c r="W1605" s="384">
        <f t="shared" si="374"/>
        <v>0</v>
      </c>
      <c r="X1605" s="565">
        <f>IF(D1605='A. Allgemeine Informationen'!$C$17,$M1605-Y1605,HLOOKUP('A. Allgemeine Informationen'!$C$17-1,$Z$1:$AF$2005,ROW(D1605),FALSE)-$Y1605)</f>
        <v>0</v>
      </c>
      <c r="Y1605" s="384">
        <f>HLOOKUP('A. Allgemeine Informationen'!$C$17,$Z$1:$AF$2005,ROW(D1605),FALSE)</f>
        <v>0</v>
      </c>
      <c r="Z1605" s="565">
        <f t="shared" si="365"/>
        <v>0</v>
      </c>
      <c r="AA1605" s="565">
        <f t="shared" si="366"/>
        <v>0</v>
      </c>
      <c r="AB1605" s="565">
        <f t="shared" si="367"/>
        <v>0</v>
      </c>
      <c r="AC1605" s="565">
        <f t="shared" si="368"/>
        <v>0</v>
      </c>
      <c r="AD1605" s="572">
        <f t="shared" si="369"/>
        <v>0</v>
      </c>
      <c r="AE1605" s="560">
        <f t="shared" si="370"/>
        <v>0</v>
      </c>
      <c r="AF1605" s="561">
        <f t="shared" si="371"/>
        <v>0</v>
      </c>
      <c r="AG1605" s="562"/>
    </row>
    <row r="1606" spans="2:33" s="418" customFormat="1" ht="15" customHeight="1" x14ac:dyDescent="0.2">
      <c r="B1606" s="554"/>
      <c r="C1606" s="382"/>
      <c r="D1606" s="383"/>
      <c r="E1606" s="381"/>
      <c r="F1606" s="1040"/>
      <c r="G1606" s="1038"/>
      <c r="H1606" s="1041"/>
      <c r="I1606" s="381"/>
      <c r="J1606" s="568">
        <f t="shared" ref="J1606:J1669" si="378">E1606+G1606-I1606</f>
        <v>0</v>
      </c>
      <c r="K1606" s="381"/>
      <c r="L1606" s="381"/>
      <c r="M1606" s="568">
        <f t="shared" si="372"/>
        <v>0</v>
      </c>
      <c r="N1606" s="570">
        <f>IFERROR(VLOOKUP($C1606,Listen!$J$3:$L$39,2,0),0)</f>
        <v>0</v>
      </c>
      <c r="O1606" s="570">
        <f>IFERROR(VLOOKUP($C1606,Listen!$J$3:$L$39,3,0),0)</f>
        <v>0</v>
      </c>
      <c r="P1606" s="453">
        <f t="shared" ref="P1606:P1669" si="379">$N1606</f>
        <v>0</v>
      </c>
      <c r="Q1606" s="453">
        <f t="shared" si="377"/>
        <v>0</v>
      </c>
      <c r="R1606" s="453">
        <f t="shared" si="377"/>
        <v>0</v>
      </c>
      <c r="S1606" s="453">
        <f t="shared" si="377"/>
        <v>0</v>
      </c>
      <c r="T1606" s="453">
        <f t="shared" si="377"/>
        <v>0</v>
      </c>
      <c r="U1606" s="453">
        <f t="shared" si="377"/>
        <v>0</v>
      </c>
      <c r="V1606" s="453">
        <f t="shared" si="377"/>
        <v>0</v>
      </c>
      <c r="W1606" s="384">
        <f t="shared" si="374"/>
        <v>0</v>
      </c>
      <c r="X1606" s="565">
        <f>IF(D1606='A. Allgemeine Informationen'!$C$17,$M1606-Y1606,HLOOKUP('A. Allgemeine Informationen'!$C$17-1,$Z$1:$AF$2005,ROW(D1606),FALSE)-$Y1606)</f>
        <v>0</v>
      </c>
      <c r="Y1606" s="384">
        <f>HLOOKUP('A. Allgemeine Informationen'!$C$17,$Z$1:$AF$2005,ROW(D1606),FALSE)</f>
        <v>0</v>
      </c>
      <c r="Z1606" s="565">
        <f t="shared" ref="Z1606:Z1669" si="380">IF(OR($D1606=0,$M1606=0),0,IF($D1606-$Z$5&lt;1,$M1606-$M1606/P1606*(Z$5-$D1606+1),0))</f>
        <v>0</v>
      </c>
      <c r="AA1606" s="565">
        <f t="shared" ref="AA1606:AA1669" si="381">IF(OR($D1606=0,$M1606=0,Q1606-(AA$5-$D1606)=0),0,IF($D1606-AA$5&lt;0,Z1606-Z1606/(Q1606-(AA$5-$D1606)),IF($D1606-AA$5=0,$M1606-$M1606/Q1606,0)))</f>
        <v>0</v>
      </c>
      <c r="AB1606" s="565">
        <f t="shared" ref="AB1606:AB1669" si="382">IF(OR($D1606=0,$M1606=0,R1606-(AB$5-$D1606)=0),0,IF($D1606-AB$5&lt;0,AA1606-AA1606/(R1606-(AB$5-$D1606)),IF($D1606-AB$5=0,$M1606-$M1606/R1606,0)))</f>
        <v>0</v>
      </c>
      <c r="AC1606" s="565">
        <f t="shared" ref="AC1606:AC1669" si="383">IF(OR($D1606=0,$M1606=0,S1606-(AC$5-$D1606)=0),0,IF($D1606-AC$5&lt;0,AB1606-AB1606/(S1606-(AC$5-$D1606)),IF($D1606-AC$5=0,$M1606-$M1606/S1606,0)))</f>
        <v>0</v>
      </c>
      <c r="AD1606" s="572">
        <f t="shared" ref="AD1606:AD1669" si="384">IF(OR($D1606=0,$M1606=0,T1606-(AD$5-$D1606)=0),0,IF($D1606-AD$5&lt;0,AC1606-AC1606/(T1606-(AD$5-$D1606)),IF($D1606-AD$5=0,$M1606-$M1606/T1606,0)))</f>
        <v>0</v>
      </c>
      <c r="AE1606" s="560">
        <f t="shared" ref="AE1606:AE1669" si="385">IF(OR($D1606=0,$M1606=0,U1606-(AE$5-$D1606)=0),0,IF($D1606-AE$5&lt;0,AD1606-AD1606/(U1606-(AE$5-$D1606)),IF($D1606-AE$5=0,$M1606-$M1606/U1606,0)))</f>
        <v>0</v>
      </c>
      <c r="AF1606" s="561">
        <f t="shared" ref="AF1606:AF1669" si="386">IF(OR($D1606=0,$M1606=0,V1606-(AF$5-$D1606)=0),0,IF($D1606-AF$5&lt;0,AE1606-AE1606/(V1606-(AF$5-$D1606)),IF($D1606-AF$5=0,$M1606-$M1606/V1606,0)))</f>
        <v>0</v>
      </c>
      <c r="AG1606" s="562"/>
    </row>
    <row r="1607" spans="2:33" s="418" customFormat="1" ht="15" customHeight="1" x14ac:dyDescent="0.2">
      <c r="B1607" s="554"/>
      <c r="C1607" s="382"/>
      <c r="D1607" s="383"/>
      <c r="E1607" s="381"/>
      <c r="F1607" s="1040"/>
      <c r="G1607" s="1038"/>
      <c r="H1607" s="1041"/>
      <c r="I1607" s="381"/>
      <c r="J1607" s="568">
        <f t="shared" si="378"/>
        <v>0</v>
      </c>
      <c r="K1607" s="381"/>
      <c r="L1607" s="381"/>
      <c r="M1607" s="568">
        <f t="shared" ref="M1607:M1670" si="387">J1607-K1607</f>
        <v>0</v>
      </c>
      <c r="N1607" s="570">
        <f>IFERROR(VLOOKUP($C1607,Listen!$J$3:$L$39,2,0),0)</f>
        <v>0</v>
      </c>
      <c r="O1607" s="570">
        <f>IFERROR(VLOOKUP($C1607,Listen!$J$3:$L$39,3,0),0)</f>
        <v>0</v>
      </c>
      <c r="P1607" s="453">
        <f t="shared" si="379"/>
        <v>0</v>
      </c>
      <c r="Q1607" s="453">
        <f t="shared" ref="Q1607:V1622" si="388">P1607</f>
        <v>0</v>
      </c>
      <c r="R1607" s="453">
        <f t="shared" si="388"/>
        <v>0</v>
      </c>
      <c r="S1607" s="453">
        <f t="shared" si="388"/>
        <v>0</v>
      </c>
      <c r="T1607" s="453">
        <f t="shared" si="388"/>
        <v>0</v>
      </c>
      <c r="U1607" s="453">
        <f t="shared" si="388"/>
        <v>0</v>
      </c>
      <c r="V1607" s="453">
        <f t="shared" si="388"/>
        <v>0</v>
      </c>
      <c r="W1607" s="384">
        <f t="shared" ref="W1607:W1670" si="389">Y1607+X1607</f>
        <v>0</v>
      </c>
      <c r="X1607" s="565">
        <f>IF(D1607='A. Allgemeine Informationen'!$C$17,$M1607-Y1607,HLOOKUP('A. Allgemeine Informationen'!$C$17-1,$Z$1:$AF$2005,ROW(D1607),FALSE)-$Y1607)</f>
        <v>0</v>
      </c>
      <c r="Y1607" s="384">
        <f>HLOOKUP('A. Allgemeine Informationen'!$C$17,$Z$1:$AF$2005,ROW(D1607),FALSE)</f>
        <v>0</v>
      </c>
      <c r="Z1607" s="565">
        <f t="shared" si="380"/>
        <v>0</v>
      </c>
      <c r="AA1607" s="565">
        <f t="shared" si="381"/>
        <v>0</v>
      </c>
      <c r="AB1607" s="565">
        <f t="shared" si="382"/>
        <v>0</v>
      </c>
      <c r="AC1607" s="565">
        <f t="shared" si="383"/>
        <v>0</v>
      </c>
      <c r="AD1607" s="572">
        <f t="shared" si="384"/>
        <v>0</v>
      </c>
      <c r="AE1607" s="560">
        <f t="shared" si="385"/>
        <v>0</v>
      </c>
      <c r="AF1607" s="561">
        <f t="shared" si="386"/>
        <v>0</v>
      </c>
      <c r="AG1607" s="562"/>
    </row>
    <row r="1608" spans="2:33" s="418" customFormat="1" ht="15" customHeight="1" x14ac:dyDescent="0.2">
      <c r="B1608" s="554"/>
      <c r="C1608" s="382"/>
      <c r="D1608" s="383"/>
      <c r="E1608" s="381"/>
      <c r="F1608" s="1040"/>
      <c r="G1608" s="1038"/>
      <c r="H1608" s="1041"/>
      <c r="I1608" s="381"/>
      <c r="J1608" s="568">
        <f t="shared" si="378"/>
        <v>0</v>
      </c>
      <c r="K1608" s="381"/>
      <c r="L1608" s="381"/>
      <c r="M1608" s="568">
        <f t="shared" si="387"/>
        <v>0</v>
      </c>
      <c r="N1608" s="570">
        <f>IFERROR(VLOOKUP($C1608,Listen!$J$3:$L$39,2,0),0)</f>
        <v>0</v>
      </c>
      <c r="O1608" s="570">
        <f>IFERROR(VLOOKUP($C1608,Listen!$J$3:$L$39,3,0),0)</f>
        <v>0</v>
      </c>
      <c r="P1608" s="453">
        <f t="shared" si="379"/>
        <v>0</v>
      </c>
      <c r="Q1608" s="453">
        <f t="shared" si="388"/>
        <v>0</v>
      </c>
      <c r="R1608" s="453">
        <f t="shared" si="388"/>
        <v>0</v>
      </c>
      <c r="S1608" s="453">
        <f t="shared" si="388"/>
        <v>0</v>
      </c>
      <c r="T1608" s="453">
        <f t="shared" si="388"/>
        <v>0</v>
      </c>
      <c r="U1608" s="453">
        <f t="shared" si="388"/>
        <v>0</v>
      </c>
      <c r="V1608" s="453">
        <f t="shared" si="388"/>
        <v>0</v>
      </c>
      <c r="W1608" s="384">
        <f t="shared" si="389"/>
        <v>0</v>
      </c>
      <c r="X1608" s="565">
        <f>IF(D1608='A. Allgemeine Informationen'!$C$17,$M1608-Y1608,HLOOKUP('A. Allgemeine Informationen'!$C$17-1,$Z$1:$AF$2005,ROW(D1608),FALSE)-$Y1608)</f>
        <v>0</v>
      </c>
      <c r="Y1608" s="384">
        <f>HLOOKUP('A. Allgemeine Informationen'!$C$17,$Z$1:$AF$2005,ROW(D1608),FALSE)</f>
        <v>0</v>
      </c>
      <c r="Z1608" s="565">
        <f t="shared" si="380"/>
        <v>0</v>
      </c>
      <c r="AA1608" s="565">
        <f t="shared" si="381"/>
        <v>0</v>
      </c>
      <c r="AB1608" s="565">
        <f t="shared" si="382"/>
        <v>0</v>
      </c>
      <c r="AC1608" s="565">
        <f t="shared" si="383"/>
        <v>0</v>
      </c>
      <c r="AD1608" s="572">
        <f t="shared" si="384"/>
        <v>0</v>
      </c>
      <c r="AE1608" s="560">
        <f t="shared" si="385"/>
        <v>0</v>
      </c>
      <c r="AF1608" s="561">
        <f t="shared" si="386"/>
        <v>0</v>
      </c>
      <c r="AG1608" s="562"/>
    </row>
    <row r="1609" spans="2:33" s="418" customFormat="1" ht="15" customHeight="1" x14ac:dyDescent="0.2">
      <c r="B1609" s="554"/>
      <c r="C1609" s="382"/>
      <c r="D1609" s="383"/>
      <c r="E1609" s="381"/>
      <c r="F1609" s="1040"/>
      <c r="G1609" s="1038"/>
      <c r="H1609" s="1041"/>
      <c r="I1609" s="381"/>
      <c r="J1609" s="568">
        <f t="shared" si="378"/>
        <v>0</v>
      </c>
      <c r="K1609" s="381"/>
      <c r="L1609" s="381"/>
      <c r="M1609" s="568">
        <f t="shared" si="387"/>
        <v>0</v>
      </c>
      <c r="N1609" s="570">
        <f>IFERROR(VLOOKUP($C1609,Listen!$J$3:$L$39,2,0),0)</f>
        <v>0</v>
      </c>
      <c r="O1609" s="570">
        <f>IFERROR(VLOOKUP($C1609,Listen!$J$3:$L$39,3,0),0)</f>
        <v>0</v>
      </c>
      <c r="P1609" s="453">
        <f t="shared" si="379"/>
        <v>0</v>
      </c>
      <c r="Q1609" s="453">
        <f t="shared" si="388"/>
        <v>0</v>
      </c>
      <c r="R1609" s="453">
        <f t="shared" si="388"/>
        <v>0</v>
      </c>
      <c r="S1609" s="453">
        <f t="shared" si="388"/>
        <v>0</v>
      </c>
      <c r="T1609" s="453">
        <f t="shared" si="388"/>
        <v>0</v>
      </c>
      <c r="U1609" s="453">
        <f t="shared" si="388"/>
        <v>0</v>
      </c>
      <c r="V1609" s="453">
        <f t="shared" si="388"/>
        <v>0</v>
      </c>
      <c r="W1609" s="384">
        <f t="shared" si="389"/>
        <v>0</v>
      </c>
      <c r="X1609" s="565">
        <f>IF(D1609='A. Allgemeine Informationen'!$C$17,$M1609-Y1609,HLOOKUP('A. Allgemeine Informationen'!$C$17-1,$Z$1:$AF$2005,ROW(D1609),FALSE)-$Y1609)</f>
        <v>0</v>
      </c>
      <c r="Y1609" s="384">
        <f>HLOOKUP('A. Allgemeine Informationen'!$C$17,$Z$1:$AF$2005,ROW(D1609),FALSE)</f>
        <v>0</v>
      </c>
      <c r="Z1609" s="565">
        <f t="shared" si="380"/>
        <v>0</v>
      </c>
      <c r="AA1609" s="565">
        <f t="shared" si="381"/>
        <v>0</v>
      </c>
      <c r="AB1609" s="565">
        <f t="shared" si="382"/>
        <v>0</v>
      </c>
      <c r="AC1609" s="565">
        <f t="shared" si="383"/>
        <v>0</v>
      </c>
      <c r="AD1609" s="572">
        <f t="shared" si="384"/>
        <v>0</v>
      </c>
      <c r="AE1609" s="560">
        <f t="shared" si="385"/>
        <v>0</v>
      </c>
      <c r="AF1609" s="561">
        <f t="shared" si="386"/>
        <v>0</v>
      </c>
      <c r="AG1609" s="562"/>
    </row>
    <row r="1610" spans="2:33" s="418" customFormat="1" ht="15" customHeight="1" x14ac:dyDescent="0.2">
      <c r="B1610" s="554"/>
      <c r="C1610" s="382"/>
      <c r="D1610" s="383"/>
      <c r="E1610" s="381"/>
      <c r="F1610" s="1040"/>
      <c r="G1610" s="1038"/>
      <c r="H1610" s="1041"/>
      <c r="I1610" s="381"/>
      <c r="J1610" s="568">
        <f t="shared" si="378"/>
        <v>0</v>
      </c>
      <c r="K1610" s="381"/>
      <c r="L1610" s="381"/>
      <c r="M1610" s="568">
        <f t="shared" si="387"/>
        <v>0</v>
      </c>
      <c r="N1610" s="570">
        <f>IFERROR(VLOOKUP($C1610,Listen!$J$3:$L$39,2,0),0)</f>
        <v>0</v>
      </c>
      <c r="O1610" s="570">
        <f>IFERROR(VLOOKUP($C1610,Listen!$J$3:$L$39,3,0),0)</f>
        <v>0</v>
      </c>
      <c r="P1610" s="453">
        <f t="shared" si="379"/>
        <v>0</v>
      </c>
      <c r="Q1610" s="453">
        <f t="shared" si="388"/>
        <v>0</v>
      </c>
      <c r="R1610" s="453">
        <f t="shared" si="388"/>
        <v>0</v>
      </c>
      <c r="S1610" s="453">
        <f t="shared" si="388"/>
        <v>0</v>
      </c>
      <c r="T1610" s="453">
        <f t="shared" si="388"/>
        <v>0</v>
      </c>
      <c r="U1610" s="453">
        <f t="shared" si="388"/>
        <v>0</v>
      </c>
      <c r="V1610" s="453">
        <f t="shared" si="388"/>
        <v>0</v>
      </c>
      <c r="W1610" s="384">
        <f t="shared" si="389"/>
        <v>0</v>
      </c>
      <c r="X1610" s="565">
        <f>IF(D1610='A. Allgemeine Informationen'!$C$17,$M1610-Y1610,HLOOKUP('A. Allgemeine Informationen'!$C$17-1,$Z$1:$AF$2005,ROW(D1610),FALSE)-$Y1610)</f>
        <v>0</v>
      </c>
      <c r="Y1610" s="384">
        <f>HLOOKUP('A. Allgemeine Informationen'!$C$17,$Z$1:$AF$2005,ROW(D1610),FALSE)</f>
        <v>0</v>
      </c>
      <c r="Z1610" s="565">
        <f t="shared" si="380"/>
        <v>0</v>
      </c>
      <c r="AA1610" s="565">
        <f t="shared" si="381"/>
        <v>0</v>
      </c>
      <c r="AB1610" s="565">
        <f t="shared" si="382"/>
        <v>0</v>
      </c>
      <c r="AC1610" s="565">
        <f t="shared" si="383"/>
        <v>0</v>
      </c>
      <c r="AD1610" s="572">
        <f t="shared" si="384"/>
        <v>0</v>
      </c>
      <c r="AE1610" s="560">
        <f t="shared" si="385"/>
        <v>0</v>
      </c>
      <c r="AF1610" s="561">
        <f t="shared" si="386"/>
        <v>0</v>
      </c>
      <c r="AG1610" s="562"/>
    </row>
    <row r="1611" spans="2:33" s="418" customFormat="1" ht="15" customHeight="1" x14ac:dyDescent="0.2">
      <c r="B1611" s="554"/>
      <c r="C1611" s="382"/>
      <c r="D1611" s="383"/>
      <c r="E1611" s="381"/>
      <c r="F1611" s="1040"/>
      <c r="G1611" s="1038"/>
      <c r="H1611" s="1041"/>
      <c r="I1611" s="381"/>
      <c r="J1611" s="568">
        <f t="shared" si="378"/>
        <v>0</v>
      </c>
      <c r="K1611" s="381"/>
      <c r="L1611" s="381"/>
      <c r="M1611" s="568">
        <f t="shared" si="387"/>
        <v>0</v>
      </c>
      <c r="N1611" s="570">
        <f>IFERROR(VLOOKUP($C1611,Listen!$J$3:$L$39,2,0),0)</f>
        <v>0</v>
      </c>
      <c r="O1611" s="570">
        <f>IFERROR(VLOOKUP($C1611,Listen!$J$3:$L$39,3,0),0)</f>
        <v>0</v>
      </c>
      <c r="P1611" s="453">
        <f t="shared" si="379"/>
        <v>0</v>
      </c>
      <c r="Q1611" s="453">
        <f t="shared" si="388"/>
        <v>0</v>
      </c>
      <c r="R1611" s="453">
        <f t="shared" si="388"/>
        <v>0</v>
      </c>
      <c r="S1611" s="453">
        <f t="shared" si="388"/>
        <v>0</v>
      </c>
      <c r="T1611" s="453">
        <f t="shared" si="388"/>
        <v>0</v>
      </c>
      <c r="U1611" s="453">
        <f t="shared" si="388"/>
        <v>0</v>
      </c>
      <c r="V1611" s="453">
        <f t="shared" si="388"/>
        <v>0</v>
      </c>
      <c r="W1611" s="384">
        <f t="shared" si="389"/>
        <v>0</v>
      </c>
      <c r="X1611" s="565">
        <f>IF(D1611='A. Allgemeine Informationen'!$C$17,$M1611-Y1611,HLOOKUP('A. Allgemeine Informationen'!$C$17-1,$Z$1:$AF$2005,ROW(D1611),FALSE)-$Y1611)</f>
        <v>0</v>
      </c>
      <c r="Y1611" s="384">
        <f>HLOOKUP('A. Allgemeine Informationen'!$C$17,$Z$1:$AF$2005,ROW(D1611),FALSE)</f>
        <v>0</v>
      </c>
      <c r="Z1611" s="565">
        <f t="shared" si="380"/>
        <v>0</v>
      </c>
      <c r="AA1611" s="565">
        <f t="shared" si="381"/>
        <v>0</v>
      </c>
      <c r="AB1611" s="565">
        <f t="shared" si="382"/>
        <v>0</v>
      </c>
      <c r="AC1611" s="565">
        <f t="shared" si="383"/>
        <v>0</v>
      </c>
      <c r="AD1611" s="572">
        <f t="shared" si="384"/>
        <v>0</v>
      </c>
      <c r="AE1611" s="560">
        <f t="shared" si="385"/>
        <v>0</v>
      </c>
      <c r="AF1611" s="561">
        <f t="shared" si="386"/>
        <v>0</v>
      </c>
      <c r="AG1611" s="562"/>
    </row>
    <row r="1612" spans="2:33" s="418" customFormat="1" ht="15" customHeight="1" x14ac:dyDescent="0.2">
      <c r="B1612" s="554"/>
      <c r="C1612" s="382"/>
      <c r="D1612" s="383"/>
      <c r="E1612" s="381"/>
      <c r="F1612" s="1040"/>
      <c r="G1612" s="1038"/>
      <c r="H1612" s="1041"/>
      <c r="I1612" s="381"/>
      <c r="J1612" s="568">
        <f t="shared" si="378"/>
        <v>0</v>
      </c>
      <c r="K1612" s="381"/>
      <c r="L1612" s="381"/>
      <c r="M1612" s="568">
        <f t="shared" si="387"/>
        <v>0</v>
      </c>
      <c r="N1612" s="570">
        <f>IFERROR(VLOOKUP($C1612,Listen!$J$3:$L$39,2,0),0)</f>
        <v>0</v>
      </c>
      <c r="O1612" s="570">
        <f>IFERROR(VLOOKUP($C1612,Listen!$J$3:$L$39,3,0),0)</f>
        <v>0</v>
      </c>
      <c r="P1612" s="453">
        <f t="shared" si="379"/>
        <v>0</v>
      </c>
      <c r="Q1612" s="453">
        <f t="shared" si="388"/>
        <v>0</v>
      </c>
      <c r="R1612" s="453">
        <f t="shared" si="388"/>
        <v>0</v>
      </c>
      <c r="S1612" s="453">
        <f t="shared" si="388"/>
        <v>0</v>
      </c>
      <c r="T1612" s="453">
        <f t="shared" si="388"/>
        <v>0</v>
      </c>
      <c r="U1612" s="453">
        <f t="shared" si="388"/>
        <v>0</v>
      </c>
      <c r="V1612" s="453">
        <f t="shared" si="388"/>
        <v>0</v>
      </c>
      <c r="W1612" s="384">
        <f t="shared" si="389"/>
        <v>0</v>
      </c>
      <c r="X1612" s="565">
        <f>IF(D1612='A. Allgemeine Informationen'!$C$17,$M1612-Y1612,HLOOKUP('A. Allgemeine Informationen'!$C$17-1,$Z$1:$AF$2005,ROW(D1612),FALSE)-$Y1612)</f>
        <v>0</v>
      </c>
      <c r="Y1612" s="384">
        <f>HLOOKUP('A. Allgemeine Informationen'!$C$17,$Z$1:$AF$2005,ROW(D1612),FALSE)</f>
        <v>0</v>
      </c>
      <c r="Z1612" s="565">
        <f t="shared" si="380"/>
        <v>0</v>
      </c>
      <c r="AA1612" s="565">
        <f t="shared" si="381"/>
        <v>0</v>
      </c>
      <c r="AB1612" s="565">
        <f t="shared" si="382"/>
        <v>0</v>
      </c>
      <c r="AC1612" s="565">
        <f t="shared" si="383"/>
        <v>0</v>
      </c>
      <c r="AD1612" s="572">
        <f t="shared" si="384"/>
        <v>0</v>
      </c>
      <c r="AE1612" s="560">
        <f t="shared" si="385"/>
        <v>0</v>
      </c>
      <c r="AF1612" s="561">
        <f t="shared" si="386"/>
        <v>0</v>
      </c>
      <c r="AG1612" s="562"/>
    </row>
    <row r="1613" spans="2:33" s="418" customFormat="1" ht="15" customHeight="1" x14ac:dyDescent="0.2">
      <c r="B1613" s="554"/>
      <c r="C1613" s="382"/>
      <c r="D1613" s="383"/>
      <c r="E1613" s="381"/>
      <c r="F1613" s="1040"/>
      <c r="G1613" s="1038"/>
      <c r="H1613" s="1041"/>
      <c r="I1613" s="381"/>
      <c r="J1613" s="568">
        <f t="shared" si="378"/>
        <v>0</v>
      </c>
      <c r="K1613" s="381"/>
      <c r="L1613" s="381"/>
      <c r="M1613" s="568">
        <f t="shared" si="387"/>
        <v>0</v>
      </c>
      <c r="N1613" s="570">
        <f>IFERROR(VLOOKUP($C1613,Listen!$J$3:$L$39,2,0),0)</f>
        <v>0</v>
      </c>
      <c r="O1613" s="570">
        <f>IFERROR(VLOOKUP($C1613,Listen!$J$3:$L$39,3,0),0)</f>
        <v>0</v>
      </c>
      <c r="P1613" s="453">
        <f t="shared" si="379"/>
        <v>0</v>
      </c>
      <c r="Q1613" s="453">
        <f t="shared" si="388"/>
        <v>0</v>
      </c>
      <c r="R1613" s="453">
        <f t="shared" si="388"/>
        <v>0</v>
      </c>
      <c r="S1613" s="453">
        <f t="shared" si="388"/>
        <v>0</v>
      </c>
      <c r="T1613" s="453">
        <f t="shared" si="388"/>
        <v>0</v>
      </c>
      <c r="U1613" s="453">
        <f t="shared" si="388"/>
        <v>0</v>
      </c>
      <c r="V1613" s="453">
        <f t="shared" si="388"/>
        <v>0</v>
      </c>
      <c r="W1613" s="384">
        <f t="shared" si="389"/>
        <v>0</v>
      </c>
      <c r="X1613" s="565">
        <f>IF(D1613='A. Allgemeine Informationen'!$C$17,$M1613-Y1613,HLOOKUP('A. Allgemeine Informationen'!$C$17-1,$Z$1:$AF$2005,ROW(D1613),FALSE)-$Y1613)</f>
        <v>0</v>
      </c>
      <c r="Y1613" s="384">
        <f>HLOOKUP('A. Allgemeine Informationen'!$C$17,$Z$1:$AF$2005,ROW(D1613),FALSE)</f>
        <v>0</v>
      </c>
      <c r="Z1613" s="565">
        <f t="shared" si="380"/>
        <v>0</v>
      </c>
      <c r="AA1613" s="565">
        <f t="shared" si="381"/>
        <v>0</v>
      </c>
      <c r="AB1613" s="565">
        <f t="shared" si="382"/>
        <v>0</v>
      </c>
      <c r="AC1613" s="565">
        <f t="shared" si="383"/>
        <v>0</v>
      </c>
      <c r="AD1613" s="572">
        <f t="shared" si="384"/>
        <v>0</v>
      </c>
      <c r="AE1613" s="560">
        <f t="shared" si="385"/>
        <v>0</v>
      </c>
      <c r="AF1613" s="561">
        <f t="shared" si="386"/>
        <v>0</v>
      </c>
      <c r="AG1613" s="562"/>
    </row>
    <row r="1614" spans="2:33" s="418" customFormat="1" ht="15" customHeight="1" x14ac:dyDescent="0.2">
      <c r="B1614" s="554"/>
      <c r="C1614" s="382"/>
      <c r="D1614" s="383"/>
      <c r="E1614" s="381"/>
      <c r="F1614" s="1040"/>
      <c r="G1614" s="1038"/>
      <c r="H1614" s="1041"/>
      <c r="I1614" s="381"/>
      <c r="J1614" s="568">
        <f t="shared" si="378"/>
        <v>0</v>
      </c>
      <c r="K1614" s="381"/>
      <c r="L1614" s="381"/>
      <c r="M1614" s="568">
        <f t="shared" si="387"/>
        <v>0</v>
      </c>
      <c r="N1614" s="570">
        <f>IFERROR(VLOOKUP($C1614,Listen!$J$3:$L$39,2,0),0)</f>
        <v>0</v>
      </c>
      <c r="O1614" s="570">
        <f>IFERROR(VLOOKUP($C1614,Listen!$J$3:$L$39,3,0),0)</f>
        <v>0</v>
      </c>
      <c r="P1614" s="453">
        <f t="shared" si="379"/>
        <v>0</v>
      </c>
      <c r="Q1614" s="453">
        <f t="shared" si="388"/>
        <v>0</v>
      </c>
      <c r="R1614" s="453">
        <f t="shared" si="388"/>
        <v>0</v>
      </c>
      <c r="S1614" s="453">
        <f t="shared" si="388"/>
        <v>0</v>
      </c>
      <c r="T1614" s="453">
        <f t="shared" si="388"/>
        <v>0</v>
      </c>
      <c r="U1614" s="453">
        <f t="shared" si="388"/>
        <v>0</v>
      </c>
      <c r="V1614" s="453">
        <f t="shared" si="388"/>
        <v>0</v>
      </c>
      <c r="W1614" s="384">
        <f t="shared" si="389"/>
        <v>0</v>
      </c>
      <c r="X1614" s="565">
        <f>IF(D1614='A. Allgemeine Informationen'!$C$17,$M1614-Y1614,HLOOKUP('A. Allgemeine Informationen'!$C$17-1,$Z$1:$AF$2005,ROW(D1614),FALSE)-$Y1614)</f>
        <v>0</v>
      </c>
      <c r="Y1614" s="384">
        <f>HLOOKUP('A. Allgemeine Informationen'!$C$17,$Z$1:$AF$2005,ROW(D1614),FALSE)</f>
        <v>0</v>
      </c>
      <c r="Z1614" s="565">
        <f t="shared" si="380"/>
        <v>0</v>
      </c>
      <c r="AA1614" s="565">
        <f t="shared" si="381"/>
        <v>0</v>
      </c>
      <c r="AB1614" s="565">
        <f t="shared" si="382"/>
        <v>0</v>
      </c>
      <c r="AC1614" s="565">
        <f t="shared" si="383"/>
        <v>0</v>
      </c>
      <c r="AD1614" s="572">
        <f t="shared" si="384"/>
        <v>0</v>
      </c>
      <c r="AE1614" s="560">
        <f t="shared" si="385"/>
        <v>0</v>
      </c>
      <c r="AF1614" s="561">
        <f t="shared" si="386"/>
        <v>0</v>
      </c>
      <c r="AG1614" s="562"/>
    </row>
    <row r="1615" spans="2:33" s="418" customFormat="1" ht="15" customHeight="1" x14ac:dyDescent="0.2">
      <c r="B1615" s="554"/>
      <c r="C1615" s="382"/>
      <c r="D1615" s="383"/>
      <c r="E1615" s="381"/>
      <c r="F1615" s="1040"/>
      <c r="G1615" s="1038"/>
      <c r="H1615" s="1041"/>
      <c r="I1615" s="381"/>
      <c r="J1615" s="568">
        <f t="shared" si="378"/>
        <v>0</v>
      </c>
      <c r="K1615" s="381"/>
      <c r="L1615" s="381"/>
      <c r="M1615" s="568">
        <f t="shared" si="387"/>
        <v>0</v>
      </c>
      <c r="N1615" s="570">
        <f>IFERROR(VLOOKUP($C1615,Listen!$J$3:$L$39,2,0),0)</f>
        <v>0</v>
      </c>
      <c r="O1615" s="570">
        <f>IFERROR(VLOOKUP($C1615,Listen!$J$3:$L$39,3,0),0)</f>
        <v>0</v>
      </c>
      <c r="P1615" s="453">
        <f t="shared" si="379"/>
        <v>0</v>
      </c>
      <c r="Q1615" s="453">
        <f t="shared" si="388"/>
        <v>0</v>
      </c>
      <c r="R1615" s="453">
        <f t="shared" si="388"/>
        <v>0</v>
      </c>
      <c r="S1615" s="453">
        <f t="shared" si="388"/>
        <v>0</v>
      </c>
      <c r="T1615" s="453">
        <f t="shared" si="388"/>
        <v>0</v>
      </c>
      <c r="U1615" s="453">
        <f t="shared" si="388"/>
        <v>0</v>
      </c>
      <c r="V1615" s="453">
        <f t="shared" si="388"/>
        <v>0</v>
      </c>
      <c r="W1615" s="384">
        <f t="shared" si="389"/>
        <v>0</v>
      </c>
      <c r="X1615" s="565">
        <f>IF(D1615='A. Allgemeine Informationen'!$C$17,$M1615-Y1615,HLOOKUP('A. Allgemeine Informationen'!$C$17-1,$Z$1:$AF$2005,ROW(D1615),FALSE)-$Y1615)</f>
        <v>0</v>
      </c>
      <c r="Y1615" s="384">
        <f>HLOOKUP('A. Allgemeine Informationen'!$C$17,$Z$1:$AF$2005,ROW(D1615),FALSE)</f>
        <v>0</v>
      </c>
      <c r="Z1615" s="565">
        <f t="shared" si="380"/>
        <v>0</v>
      </c>
      <c r="AA1615" s="565">
        <f t="shared" si="381"/>
        <v>0</v>
      </c>
      <c r="AB1615" s="565">
        <f t="shared" si="382"/>
        <v>0</v>
      </c>
      <c r="AC1615" s="565">
        <f t="shared" si="383"/>
        <v>0</v>
      </c>
      <c r="AD1615" s="572">
        <f t="shared" si="384"/>
        <v>0</v>
      </c>
      <c r="AE1615" s="560">
        <f t="shared" si="385"/>
        <v>0</v>
      </c>
      <c r="AF1615" s="561">
        <f t="shared" si="386"/>
        <v>0</v>
      </c>
      <c r="AG1615" s="562"/>
    </row>
    <row r="1616" spans="2:33" s="418" customFormat="1" ht="15" customHeight="1" x14ac:dyDescent="0.2">
      <c r="B1616" s="554"/>
      <c r="C1616" s="382"/>
      <c r="D1616" s="383"/>
      <c r="E1616" s="381"/>
      <c r="F1616" s="1040"/>
      <c r="G1616" s="1038"/>
      <c r="H1616" s="1041"/>
      <c r="I1616" s="381"/>
      <c r="J1616" s="568">
        <f t="shared" si="378"/>
        <v>0</v>
      </c>
      <c r="K1616" s="381"/>
      <c r="L1616" s="381"/>
      <c r="M1616" s="568">
        <f t="shared" si="387"/>
        <v>0</v>
      </c>
      <c r="N1616" s="570">
        <f>IFERROR(VLOOKUP($C1616,Listen!$J$3:$L$39,2,0),0)</f>
        <v>0</v>
      </c>
      <c r="O1616" s="570">
        <f>IFERROR(VLOOKUP($C1616,Listen!$J$3:$L$39,3,0),0)</f>
        <v>0</v>
      </c>
      <c r="P1616" s="453">
        <f t="shared" si="379"/>
        <v>0</v>
      </c>
      <c r="Q1616" s="453">
        <f t="shared" si="388"/>
        <v>0</v>
      </c>
      <c r="R1616" s="453">
        <f t="shared" si="388"/>
        <v>0</v>
      </c>
      <c r="S1616" s="453">
        <f t="shared" si="388"/>
        <v>0</v>
      </c>
      <c r="T1616" s="453">
        <f t="shared" si="388"/>
        <v>0</v>
      </c>
      <c r="U1616" s="453">
        <f t="shared" si="388"/>
        <v>0</v>
      </c>
      <c r="V1616" s="453">
        <f t="shared" si="388"/>
        <v>0</v>
      </c>
      <c r="W1616" s="384">
        <f t="shared" si="389"/>
        <v>0</v>
      </c>
      <c r="X1616" s="565">
        <f>IF(D1616='A. Allgemeine Informationen'!$C$17,$M1616-Y1616,HLOOKUP('A. Allgemeine Informationen'!$C$17-1,$Z$1:$AF$2005,ROW(D1616),FALSE)-$Y1616)</f>
        <v>0</v>
      </c>
      <c r="Y1616" s="384">
        <f>HLOOKUP('A. Allgemeine Informationen'!$C$17,$Z$1:$AF$2005,ROW(D1616),FALSE)</f>
        <v>0</v>
      </c>
      <c r="Z1616" s="565">
        <f t="shared" si="380"/>
        <v>0</v>
      </c>
      <c r="AA1616" s="565">
        <f t="shared" si="381"/>
        <v>0</v>
      </c>
      <c r="AB1616" s="565">
        <f t="shared" si="382"/>
        <v>0</v>
      </c>
      <c r="AC1616" s="565">
        <f t="shared" si="383"/>
        <v>0</v>
      </c>
      <c r="AD1616" s="572">
        <f t="shared" si="384"/>
        <v>0</v>
      </c>
      <c r="AE1616" s="560">
        <f t="shared" si="385"/>
        <v>0</v>
      </c>
      <c r="AF1616" s="561">
        <f t="shared" si="386"/>
        <v>0</v>
      </c>
      <c r="AG1616" s="562"/>
    </row>
    <row r="1617" spans="2:33" s="418" customFormat="1" ht="15" customHeight="1" x14ac:dyDescent="0.2">
      <c r="B1617" s="554"/>
      <c r="C1617" s="382"/>
      <c r="D1617" s="383"/>
      <c r="E1617" s="381"/>
      <c r="F1617" s="1040"/>
      <c r="G1617" s="1038"/>
      <c r="H1617" s="1041"/>
      <c r="I1617" s="381"/>
      <c r="J1617" s="568">
        <f t="shared" si="378"/>
        <v>0</v>
      </c>
      <c r="K1617" s="381"/>
      <c r="L1617" s="381"/>
      <c r="M1617" s="568">
        <f t="shared" si="387"/>
        <v>0</v>
      </c>
      <c r="N1617" s="570">
        <f>IFERROR(VLOOKUP($C1617,Listen!$J$3:$L$39,2,0),0)</f>
        <v>0</v>
      </c>
      <c r="O1617" s="570">
        <f>IFERROR(VLOOKUP($C1617,Listen!$J$3:$L$39,3,0),0)</f>
        <v>0</v>
      </c>
      <c r="P1617" s="453">
        <f t="shared" si="379"/>
        <v>0</v>
      </c>
      <c r="Q1617" s="453">
        <f t="shared" si="388"/>
        <v>0</v>
      </c>
      <c r="R1617" s="453">
        <f t="shared" si="388"/>
        <v>0</v>
      </c>
      <c r="S1617" s="453">
        <f t="shared" si="388"/>
        <v>0</v>
      </c>
      <c r="T1617" s="453">
        <f t="shared" si="388"/>
        <v>0</v>
      </c>
      <c r="U1617" s="453">
        <f t="shared" si="388"/>
        <v>0</v>
      </c>
      <c r="V1617" s="453">
        <f t="shared" si="388"/>
        <v>0</v>
      </c>
      <c r="W1617" s="384">
        <f t="shared" si="389"/>
        <v>0</v>
      </c>
      <c r="X1617" s="565">
        <f>IF(D1617='A. Allgemeine Informationen'!$C$17,$M1617-Y1617,HLOOKUP('A. Allgemeine Informationen'!$C$17-1,$Z$1:$AF$2005,ROW(D1617),FALSE)-$Y1617)</f>
        <v>0</v>
      </c>
      <c r="Y1617" s="384">
        <f>HLOOKUP('A. Allgemeine Informationen'!$C$17,$Z$1:$AF$2005,ROW(D1617),FALSE)</f>
        <v>0</v>
      </c>
      <c r="Z1617" s="565">
        <f t="shared" si="380"/>
        <v>0</v>
      </c>
      <c r="AA1617" s="565">
        <f t="shared" si="381"/>
        <v>0</v>
      </c>
      <c r="AB1617" s="565">
        <f t="shared" si="382"/>
        <v>0</v>
      </c>
      <c r="AC1617" s="565">
        <f t="shared" si="383"/>
        <v>0</v>
      </c>
      <c r="AD1617" s="572">
        <f t="shared" si="384"/>
        <v>0</v>
      </c>
      <c r="AE1617" s="560">
        <f t="shared" si="385"/>
        <v>0</v>
      </c>
      <c r="AF1617" s="561">
        <f t="shared" si="386"/>
        <v>0</v>
      </c>
      <c r="AG1617" s="562"/>
    </row>
    <row r="1618" spans="2:33" s="418" customFormat="1" ht="15" customHeight="1" x14ac:dyDescent="0.2">
      <c r="B1618" s="554"/>
      <c r="C1618" s="382"/>
      <c r="D1618" s="383"/>
      <c r="E1618" s="381"/>
      <c r="F1618" s="1040"/>
      <c r="G1618" s="1038"/>
      <c r="H1618" s="1041"/>
      <c r="I1618" s="381"/>
      <c r="J1618" s="568">
        <f t="shared" si="378"/>
        <v>0</v>
      </c>
      <c r="K1618" s="381"/>
      <c r="L1618" s="381"/>
      <c r="M1618" s="568">
        <f t="shared" si="387"/>
        <v>0</v>
      </c>
      <c r="N1618" s="570">
        <f>IFERROR(VLOOKUP($C1618,Listen!$J$3:$L$39,2,0),0)</f>
        <v>0</v>
      </c>
      <c r="O1618" s="570">
        <f>IFERROR(VLOOKUP($C1618,Listen!$J$3:$L$39,3,0),0)</f>
        <v>0</v>
      </c>
      <c r="P1618" s="453">
        <f t="shared" si="379"/>
        <v>0</v>
      </c>
      <c r="Q1618" s="453">
        <f t="shared" si="388"/>
        <v>0</v>
      </c>
      <c r="R1618" s="453">
        <f t="shared" si="388"/>
        <v>0</v>
      </c>
      <c r="S1618" s="453">
        <f t="shared" si="388"/>
        <v>0</v>
      </c>
      <c r="T1618" s="453">
        <f t="shared" si="388"/>
        <v>0</v>
      </c>
      <c r="U1618" s="453">
        <f t="shared" si="388"/>
        <v>0</v>
      </c>
      <c r="V1618" s="453">
        <f t="shared" si="388"/>
        <v>0</v>
      </c>
      <c r="W1618" s="384">
        <f t="shared" si="389"/>
        <v>0</v>
      </c>
      <c r="X1618" s="565">
        <f>IF(D1618='A. Allgemeine Informationen'!$C$17,$M1618-Y1618,HLOOKUP('A. Allgemeine Informationen'!$C$17-1,$Z$1:$AF$2005,ROW(D1618),FALSE)-$Y1618)</f>
        <v>0</v>
      </c>
      <c r="Y1618" s="384">
        <f>HLOOKUP('A. Allgemeine Informationen'!$C$17,$Z$1:$AF$2005,ROW(D1618),FALSE)</f>
        <v>0</v>
      </c>
      <c r="Z1618" s="565">
        <f t="shared" si="380"/>
        <v>0</v>
      </c>
      <c r="AA1618" s="565">
        <f t="shared" si="381"/>
        <v>0</v>
      </c>
      <c r="AB1618" s="565">
        <f t="shared" si="382"/>
        <v>0</v>
      </c>
      <c r="AC1618" s="565">
        <f t="shared" si="383"/>
        <v>0</v>
      </c>
      <c r="AD1618" s="572">
        <f t="shared" si="384"/>
        <v>0</v>
      </c>
      <c r="AE1618" s="560">
        <f t="shared" si="385"/>
        <v>0</v>
      </c>
      <c r="AF1618" s="561">
        <f t="shared" si="386"/>
        <v>0</v>
      </c>
      <c r="AG1618" s="562"/>
    </row>
    <row r="1619" spans="2:33" s="418" customFormat="1" ht="15" customHeight="1" x14ac:dyDescent="0.2">
      <c r="B1619" s="554"/>
      <c r="C1619" s="382"/>
      <c r="D1619" s="383"/>
      <c r="E1619" s="381"/>
      <c r="F1619" s="1040"/>
      <c r="G1619" s="1038"/>
      <c r="H1619" s="1041"/>
      <c r="I1619" s="381"/>
      <c r="J1619" s="568">
        <f t="shared" si="378"/>
        <v>0</v>
      </c>
      <c r="K1619" s="381"/>
      <c r="L1619" s="381"/>
      <c r="M1619" s="568">
        <f t="shared" si="387"/>
        <v>0</v>
      </c>
      <c r="N1619" s="570">
        <f>IFERROR(VLOOKUP($C1619,Listen!$J$3:$L$39,2,0),0)</f>
        <v>0</v>
      </c>
      <c r="O1619" s="570">
        <f>IFERROR(VLOOKUP($C1619,Listen!$J$3:$L$39,3,0),0)</f>
        <v>0</v>
      </c>
      <c r="P1619" s="453">
        <f t="shared" si="379"/>
        <v>0</v>
      </c>
      <c r="Q1619" s="453">
        <f t="shared" si="388"/>
        <v>0</v>
      </c>
      <c r="R1619" s="453">
        <f t="shared" si="388"/>
        <v>0</v>
      </c>
      <c r="S1619" s="453">
        <f t="shared" si="388"/>
        <v>0</v>
      </c>
      <c r="T1619" s="453">
        <f t="shared" si="388"/>
        <v>0</v>
      </c>
      <c r="U1619" s="453">
        <f t="shared" si="388"/>
        <v>0</v>
      </c>
      <c r="V1619" s="453">
        <f t="shared" si="388"/>
        <v>0</v>
      </c>
      <c r="W1619" s="384">
        <f t="shared" si="389"/>
        <v>0</v>
      </c>
      <c r="X1619" s="565">
        <f>IF(D1619='A. Allgemeine Informationen'!$C$17,$M1619-Y1619,HLOOKUP('A. Allgemeine Informationen'!$C$17-1,$Z$1:$AF$2005,ROW(D1619),FALSE)-$Y1619)</f>
        <v>0</v>
      </c>
      <c r="Y1619" s="384">
        <f>HLOOKUP('A. Allgemeine Informationen'!$C$17,$Z$1:$AF$2005,ROW(D1619),FALSE)</f>
        <v>0</v>
      </c>
      <c r="Z1619" s="565">
        <f t="shared" si="380"/>
        <v>0</v>
      </c>
      <c r="AA1619" s="565">
        <f t="shared" si="381"/>
        <v>0</v>
      </c>
      <c r="AB1619" s="565">
        <f t="shared" si="382"/>
        <v>0</v>
      </c>
      <c r="AC1619" s="565">
        <f t="shared" si="383"/>
        <v>0</v>
      </c>
      <c r="AD1619" s="572">
        <f t="shared" si="384"/>
        <v>0</v>
      </c>
      <c r="AE1619" s="560">
        <f t="shared" si="385"/>
        <v>0</v>
      </c>
      <c r="AF1619" s="561">
        <f t="shared" si="386"/>
        <v>0</v>
      </c>
      <c r="AG1619" s="562"/>
    </row>
    <row r="1620" spans="2:33" s="418" customFormat="1" ht="15" customHeight="1" x14ac:dyDescent="0.2">
      <c r="B1620" s="554"/>
      <c r="C1620" s="382"/>
      <c r="D1620" s="383"/>
      <c r="E1620" s="381"/>
      <c r="F1620" s="1040"/>
      <c r="G1620" s="1038"/>
      <c r="H1620" s="1041"/>
      <c r="I1620" s="381"/>
      <c r="J1620" s="568">
        <f t="shared" si="378"/>
        <v>0</v>
      </c>
      <c r="K1620" s="381"/>
      <c r="L1620" s="381"/>
      <c r="M1620" s="568">
        <f t="shared" si="387"/>
        <v>0</v>
      </c>
      <c r="N1620" s="570">
        <f>IFERROR(VLOOKUP($C1620,Listen!$J$3:$L$39,2,0),0)</f>
        <v>0</v>
      </c>
      <c r="O1620" s="570">
        <f>IFERROR(VLOOKUP($C1620,Listen!$J$3:$L$39,3,0),0)</f>
        <v>0</v>
      </c>
      <c r="P1620" s="453">
        <f t="shared" si="379"/>
        <v>0</v>
      </c>
      <c r="Q1620" s="453">
        <f t="shared" si="388"/>
        <v>0</v>
      </c>
      <c r="R1620" s="453">
        <f t="shared" si="388"/>
        <v>0</v>
      </c>
      <c r="S1620" s="453">
        <f t="shared" si="388"/>
        <v>0</v>
      </c>
      <c r="T1620" s="453">
        <f t="shared" si="388"/>
        <v>0</v>
      </c>
      <c r="U1620" s="453">
        <f t="shared" si="388"/>
        <v>0</v>
      </c>
      <c r="V1620" s="453">
        <f t="shared" si="388"/>
        <v>0</v>
      </c>
      <c r="W1620" s="384">
        <f t="shared" si="389"/>
        <v>0</v>
      </c>
      <c r="X1620" s="565">
        <f>IF(D1620='A. Allgemeine Informationen'!$C$17,$M1620-Y1620,HLOOKUP('A. Allgemeine Informationen'!$C$17-1,$Z$1:$AF$2005,ROW(D1620),FALSE)-$Y1620)</f>
        <v>0</v>
      </c>
      <c r="Y1620" s="384">
        <f>HLOOKUP('A. Allgemeine Informationen'!$C$17,$Z$1:$AF$2005,ROW(D1620),FALSE)</f>
        <v>0</v>
      </c>
      <c r="Z1620" s="565">
        <f t="shared" si="380"/>
        <v>0</v>
      </c>
      <c r="AA1620" s="565">
        <f t="shared" si="381"/>
        <v>0</v>
      </c>
      <c r="AB1620" s="565">
        <f t="shared" si="382"/>
        <v>0</v>
      </c>
      <c r="AC1620" s="565">
        <f t="shared" si="383"/>
        <v>0</v>
      </c>
      <c r="AD1620" s="572">
        <f t="shared" si="384"/>
        <v>0</v>
      </c>
      <c r="AE1620" s="560">
        <f t="shared" si="385"/>
        <v>0</v>
      </c>
      <c r="AF1620" s="561">
        <f t="shared" si="386"/>
        <v>0</v>
      </c>
      <c r="AG1620" s="562"/>
    </row>
    <row r="1621" spans="2:33" s="418" customFormat="1" ht="15" customHeight="1" x14ac:dyDescent="0.2">
      <c r="B1621" s="554"/>
      <c r="C1621" s="382"/>
      <c r="D1621" s="383"/>
      <c r="E1621" s="381"/>
      <c r="F1621" s="1040"/>
      <c r="G1621" s="1038"/>
      <c r="H1621" s="1041"/>
      <c r="I1621" s="381"/>
      <c r="J1621" s="568">
        <f t="shared" si="378"/>
        <v>0</v>
      </c>
      <c r="K1621" s="381"/>
      <c r="L1621" s="381"/>
      <c r="M1621" s="568">
        <f t="shared" si="387"/>
        <v>0</v>
      </c>
      <c r="N1621" s="570">
        <f>IFERROR(VLOOKUP($C1621,Listen!$J$3:$L$39,2,0),0)</f>
        <v>0</v>
      </c>
      <c r="O1621" s="570">
        <f>IFERROR(VLOOKUP($C1621,Listen!$J$3:$L$39,3,0),0)</f>
        <v>0</v>
      </c>
      <c r="P1621" s="453">
        <f t="shared" si="379"/>
        <v>0</v>
      </c>
      <c r="Q1621" s="453">
        <f t="shared" si="388"/>
        <v>0</v>
      </c>
      <c r="R1621" s="453">
        <f t="shared" si="388"/>
        <v>0</v>
      </c>
      <c r="S1621" s="453">
        <f t="shared" si="388"/>
        <v>0</v>
      </c>
      <c r="T1621" s="453">
        <f t="shared" si="388"/>
        <v>0</v>
      </c>
      <c r="U1621" s="453">
        <f t="shared" si="388"/>
        <v>0</v>
      </c>
      <c r="V1621" s="453">
        <f t="shared" si="388"/>
        <v>0</v>
      </c>
      <c r="W1621" s="384">
        <f t="shared" si="389"/>
        <v>0</v>
      </c>
      <c r="X1621" s="565">
        <f>IF(D1621='A. Allgemeine Informationen'!$C$17,$M1621-Y1621,HLOOKUP('A. Allgemeine Informationen'!$C$17-1,$Z$1:$AF$2005,ROW(D1621),FALSE)-$Y1621)</f>
        <v>0</v>
      </c>
      <c r="Y1621" s="384">
        <f>HLOOKUP('A. Allgemeine Informationen'!$C$17,$Z$1:$AF$2005,ROW(D1621),FALSE)</f>
        <v>0</v>
      </c>
      <c r="Z1621" s="565">
        <f t="shared" si="380"/>
        <v>0</v>
      </c>
      <c r="AA1621" s="565">
        <f t="shared" si="381"/>
        <v>0</v>
      </c>
      <c r="AB1621" s="565">
        <f t="shared" si="382"/>
        <v>0</v>
      </c>
      <c r="AC1621" s="565">
        <f t="shared" si="383"/>
        <v>0</v>
      </c>
      <c r="AD1621" s="572">
        <f t="shared" si="384"/>
        <v>0</v>
      </c>
      <c r="AE1621" s="560">
        <f t="shared" si="385"/>
        <v>0</v>
      </c>
      <c r="AF1621" s="561">
        <f t="shared" si="386"/>
        <v>0</v>
      </c>
      <c r="AG1621" s="562"/>
    </row>
    <row r="1622" spans="2:33" s="418" customFormat="1" ht="15" customHeight="1" x14ac:dyDescent="0.2">
      <c r="B1622" s="554"/>
      <c r="C1622" s="382"/>
      <c r="D1622" s="383"/>
      <c r="E1622" s="381"/>
      <c r="F1622" s="1040"/>
      <c r="G1622" s="1038"/>
      <c r="H1622" s="1041"/>
      <c r="I1622" s="381"/>
      <c r="J1622" s="568">
        <f t="shared" si="378"/>
        <v>0</v>
      </c>
      <c r="K1622" s="381"/>
      <c r="L1622" s="381"/>
      <c r="M1622" s="568">
        <f t="shared" si="387"/>
        <v>0</v>
      </c>
      <c r="N1622" s="570">
        <f>IFERROR(VLOOKUP($C1622,Listen!$J$3:$L$39,2,0),0)</f>
        <v>0</v>
      </c>
      <c r="O1622" s="570">
        <f>IFERROR(VLOOKUP($C1622,Listen!$J$3:$L$39,3,0),0)</f>
        <v>0</v>
      </c>
      <c r="P1622" s="453">
        <f t="shared" si="379"/>
        <v>0</v>
      </c>
      <c r="Q1622" s="453">
        <f t="shared" si="388"/>
        <v>0</v>
      </c>
      <c r="R1622" s="453">
        <f t="shared" si="388"/>
        <v>0</v>
      </c>
      <c r="S1622" s="453">
        <f t="shared" si="388"/>
        <v>0</v>
      </c>
      <c r="T1622" s="453">
        <f t="shared" si="388"/>
        <v>0</v>
      </c>
      <c r="U1622" s="453">
        <f t="shared" si="388"/>
        <v>0</v>
      </c>
      <c r="V1622" s="453">
        <f t="shared" si="388"/>
        <v>0</v>
      </c>
      <c r="W1622" s="384">
        <f t="shared" si="389"/>
        <v>0</v>
      </c>
      <c r="X1622" s="565">
        <f>IF(D1622='A. Allgemeine Informationen'!$C$17,$M1622-Y1622,HLOOKUP('A. Allgemeine Informationen'!$C$17-1,$Z$1:$AF$2005,ROW(D1622),FALSE)-$Y1622)</f>
        <v>0</v>
      </c>
      <c r="Y1622" s="384">
        <f>HLOOKUP('A. Allgemeine Informationen'!$C$17,$Z$1:$AF$2005,ROW(D1622),FALSE)</f>
        <v>0</v>
      </c>
      <c r="Z1622" s="565">
        <f t="shared" si="380"/>
        <v>0</v>
      </c>
      <c r="AA1622" s="565">
        <f t="shared" si="381"/>
        <v>0</v>
      </c>
      <c r="AB1622" s="565">
        <f t="shared" si="382"/>
        <v>0</v>
      </c>
      <c r="AC1622" s="565">
        <f t="shared" si="383"/>
        <v>0</v>
      </c>
      <c r="AD1622" s="572">
        <f t="shared" si="384"/>
        <v>0</v>
      </c>
      <c r="AE1622" s="560">
        <f t="shared" si="385"/>
        <v>0</v>
      </c>
      <c r="AF1622" s="561">
        <f t="shared" si="386"/>
        <v>0</v>
      </c>
      <c r="AG1622" s="562"/>
    </row>
    <row r="1623" spans="2:33" s="418" customFormat="1" ht="15" customHeight="1" x14ac:dyDescent="0.2">
      <c r="B1623" s="554"/>
      <c r="C1623" s="382"/>
      <c r="D1623" s="383"/>
      <c r="E1623" s="381"/>
      <c r="F1623" s="1040"/>
      <c r="G1623" s="1038"/>
      <c r="H1623" s="1041"/>
      <c r="I1623" s="381"/>
      <c r="J1623" s="568">
        <f t="shared" si="378"/>
        <v>0</v>
      </c>
      <c r="K1623" s="381"/>
      <c r="L1623" s="381"/>
      <c r="M1623" s="568">
        <f t="shared" si="387"/>
        <v>0</v>
      </c>
      <c r="N1623" s="570">
        <f>IFERROR(VLOOKUP($C1623,Listen!$J$3:$L$39,2,0),0)</f>
        <v>0</v>
      </c>
      <c r="O1623" s="570">
        <f>IFERROR(VLOOKUP($C1623,Listen!$J$3:$L$39,3,0),0)</f>
        <v>0</v>
      </c>
      <c r="P1623" s="453">
        <f t="shared" si="379"/>
        <v>0</v>
      </c>
      <c r="Q1623" s="453">
        <f t="shared" ref="Q1623:V1638" si="390">P1623</f>
        <v>0</v>
      </c>
      <c r="R1623" s="453">
        <f t="shared" si="390"/>
        <v>0</v>
      </c>
      <c r="S1623" s="453">
        <f t="shared" si="390"/>
        <v>0</v>
      </c>
      <c r="T1623" s="453">
        <f t="shared" si="390"/>
        <v>0</v>
      </c>
      <c r="U1623" s="453">
        <f t="shared" si="390"/>
        <v>0</v>
      </c>
      <c r="V1623" s="453">
        <f t="shared" si="390"/>
        <v>0</v>
      </c>
      <c r="W1623" s="384">
        <f t="shared" si="389"/>
        <v>0</v>
      </c>
      <c r="X1623" s="565">
        <f>IF(D1623='A. Allgemeine Informationen'!$C$17,$M1623-Y1623,HLOOKUP('A. Allgemeine Informationen'!$C$17-1,$Z$1:$AF$2005,ROW(D1623),FALSE)-$Y1623)</f>
        <v>0</v>
      </c>
      <c r="Y1623" s="384">
        <f>HLOOKUP('A. Allgemeine Informationen'!$C$17,$Z$1:$AF$2005,ROW(D1623),FALSE)</f>
        <v>0</v>
      </c>
      <c r="Z1623" s="565">
        <f t="shared" si="380"/>
        <v>0</v>
      </c>
      <c r="AA1623" s="565">
        <f t="shared" si="381"/>
        <v>0</v>
      </c>
      <c r="AB1623" s="565">
        <f t="shared" si="382"/>
        <v>0</v>
      </c>
      <c r="AC1623" s="565">
        <f t="shared" si="383"/>
        <v>0</v>
      </c>
      <c r="AD1623" s="572">
        <f t="shared" si="384"/>
        <v>0</v>
      </c>
      <c r="AE1623" s="560">
        <f t="shared" si="385"/>
        <v>0</v>
      </c>
      <c r="AF1623" s="561">
        <f t="shared" si="386"/>
        <v>0</v>
      </c>
      <c r="AG1623" s="562"/>
    </row>
    <row r="1624" spans="2:33" s="418" customFormat="1" ht="15" customHeight="1" x14ac:dyDescent="0.2">
      <c r="B1624" s="554"/>
      <c r="C1624" s="382"/>
      <c r="D1624" s="383"/>
      <c r="E1624" s="381"/>
      <c r="F1624" s="1040"/>
      <c r="G1624" s="1038"/>
      <c r="H1624" s="1041"/>
      <c r="I1624" s="381"/>
      <c r="J1624" s="568">
        <f t="shared" si="378"/>
        <v>0</v>
      </c>
      <c r="K1624" s="381"/>
      <c r="L1624" s="381"/>
      <c r="M1624" s="568">
        <f t="shared" si="387"/>
        <v>0</v>
      </c>
      <c r="N1624" s="570">
        <f>IFERROR(VLOOKUP($C1624,Listen!$J$3:$L$39,2,0),0)</f>
        <v>0</v>
      </c>
      <c r="O1624" s="570">
        <f>IFERROR(VLOOKUP($C1624,Listen!$J$3:$L$39,3,0),0)</f>
        <v>0</v>
      </c>
      <c r="P1624" s="453">
        <f t="shared" si="379"/>
        <v>0</v>
      </c>
      <c r="Q1624" s="453">
        <f t="shared" si="390"/>
        <v>0</v>
      </c>
      <c r="R1624" s="453">
        <f t="shared" si="390"/>
        <v>0</v>
      </c>
      <c r="S1624" s="453">
        <f t="shared" si="390"/>
        <v>0</v>
      </c>
      <c r="T1624" s="453">
        <f t="shared" si="390"/>
        <v>0</v>
      </c>
      <c r="U1624" s="453">
        <f t="shared" si="390"/>
        <v>0</v>
      </c>
      <c r="V1624" s="453">
        <f t="shared" si="390"/>
        <v>0</v>
      </c>
      <c r="W1624" s="384">
        <f t="shared" si="389"/>
        <v>0</v>
      </c>
      <c r="X1624" s="565">
        <f>IF(D1624='A. Allgemeine Informationen'!$C$17,$M1624-Y1624,HLOOKUP('A. Allgemeine Informationen'!$C$17-1,$Z$1:$AF$2005,ROW(D1624),FALSE)-$Y1624)</f>
        <v>0</v>
      </c>
      <c r="Y1624" s="384">
        <f>HLOOKUP('A. Allgemeine Informationen'!$C$17,$Z$1:$AF$2005,ROW(D1624),FALSE)</f>
        <v>0</v>
      </c>
      <c r="Z1624" s="565">
        <f t="shared" si="380"/>
        <v>0</v>
      </c>
      <c r="AA1624" s="565">
        <f t="shared" si="381"/>
        <v>0</v>
      </c>
      <c r="AB1624" s="565">
        <f t="shared" si="382"/>
        <v>0</v>
      </c>
      <c r="AC1624" s="565">
        <f t="shared" si="383"/>
        <v>0</v>
      </c>
      <c r="AD1624" s="572">
        <f t="shared" si="384"/>
        <v>0</v>
      </c>
      <c r="AE1624" s="560">
        <f t="shared" si="385"/>
        <v>0</v>
      </c>
      <c r="AF1624" s="561">
        <f t="shared" si="386"/>
        <v>0</v>
      </c>
      <c r="AG1624" s="562"/>
    </row>
    <row r="1625" spans="2:33" s="418" customFormat="1" ht="15" customHeight="1" x14ac:dyDescent="0.2">
      <c r="B1625" s="554"/>
      <c r="C1625" s="382"/>
      <c r="D1625" s="383"/>
      <c r="E1625" s="381"/>
      <c r="F1625" s="1040"/>
      <c r="G1625" s="1038"/>
      <c r="H1625" s="1041"/>
      <c r="I1625" s="381"/>
      <c r="J1625" s="568">
        <f t="shared" si="378"/>
        <v>0</v>
      </c>
      <c r="K1625" s="381"/>
      <c r="L1625" s="381"/>
      <c r="M1625" s="568">
        <f t="shared" si="387"/>
        <v>0</v>
      </c>
      <c r="N1625" s="570">
        <f>IFERROR(VLOOKUP($C1625,Listen!$J$3:$L$39,2,0),0)</f>
        <v>0</v>
      </c>
      <c r="O1625" s="570">
        <f>IFERROR(VLOOKUP($C1625,Listen!$J$3:$L$39,3,0),0)</f>
        <v>0</v>
      </c>
      <c r="P1625" s="453">
        <f t="shared" si="379"/>
        <v>0</v>
      </c>
      <c r="Q1625" s="453">
        <f t="shared" si="390"/>
        <v>0</v>
      </c>
      <c r="R1625" s="453">
        <f t="shared" si="390"/>
        <v>0</v>
      </c>
      <c r="S1625" s="453">
        <f t="shared" si="390"/>
        <v>0</v>
      </c>
      <c r="T1625" s="453">
        <f t="shared" si="390"/>
        <v>0</v>
      </c>
      <c r="U1625" s="453">
        <f t="shared" si="390"/>
        <v>0</v>
      </c>
      <c r="V1625" s="453">
        <f t="shared" si="390"/>
        <v>0</v>
      </c>
      <c r="W1625" s="384">
        <f t="shared" si="389"/>
        <v>0</v>
      </c>
      <c r="X1625" s="565">
        <f>IF(D1625='A. Allgemeine Informationen'!$C$17,$M1625-Y1625,HLOOKUP('A. Allgemeine Informationen'!$C$17-1,$Z$1:$AF$2005,ROW(D1625),FALSE)-$Y1625)</f>
        <v>0</v>
      </c>
      <c r="Y1625" s="384">
        <f>HLOOKUP('A. Allgemeine Informationen'!$C$17,$Z$1:$AF$2005,ROW(D1625),FALSE)</f>
        <v>0</v>
      </c>
      <c r="Z1625" s="565">
        <f t="shared" si="380"/>
        <v>0</v>
      </c>
      <c r="AA1625" s="565">
        <f t="shared" si="381"/>
        <v>0</v>
      </c>
      <c r="AB1625" s="565">
        <f t="shared" si="382"/>
        <v>0</v>
      </c>
      <c r="AC1625" s="565">
        <f t="shared" si="383"/>
        <v>0</v>
      </c>
      <c r="AD1625" s="572">
        <f t="shared" si="384"/>
        <v>0</v>
      </c>
      <c r="AE1625" s="560">
        <f t="shared" si="385"/>
        <v>0</v>
      </c>
      <c r="AF1625" s="561">
        <f t="shared" si="386"/>
        <v>0</v>
      </c>
      <c r="AG1625" s="562"/>
    </row>
    <row r="1626" spans="2:33" s="418" customFormat="1" ht="15" customHeight="1" x14ac:dyDescent="0.2">
      <c r="B1626" s="554"/>
      <c r="C1626" s="382"/>
      <c r="D1626" s="383"/>
      <c r="E1626" s="381"/>
      <c r="F1626" s="1040"/>
      <c r="G1626" s="1038"/>
      <c r="H1626" s="1041"/>
      <c r="I1626" s="381"/>
      <c r="J1626" s="568">
        <f t="shared" si="378"/>
        <v>0</v>
      </c>
      <c r="K1626" s="381"/>
      <c r="L1626" s="381"/>
      <c r="M1626" s="568">
        <f t="shared" si="387"/>
        <v>0</v>
      </c>
      <c r="N1626" s="570">
        <f>IFERROR(VLOOKUP($C1626,Listen!$J$3:$L$39,2,0),0)</f>
        <v>0</v>
      </c>
      <c r="O1626" s="570">
        <f>IFERROR(VLOOKUP($C1626,Listen!$J$3:$L$39,3,0),0)</f>
        <v>0</v>
      </c>
      <c r="P1626" s="453">
        <f t="shared" si="379"/>
        <v>0</v>
      </c>
      <c r="Q1626" s="453">
        <f t="shared" si="390"/>
        <v>0</v>
      </c>
      <c r="R1626" s="453">
        <f t="shared" si="390"/>
        <v>0</v>
      </c>
      <c r="S1626" s="453">
        <f t="shared" si="390"/>
        <v>0</v>
      </c>
      <c r="T1626" s="453">
        <f t="shared" si="390"/>
        <v>0</v>
      </c>
      <c r="U1626" s="453">
        <f t="shared" si="390"/>
        <v>0</v>
      </c>
      <c r="V1626" s="453">
        <f t="shared" si="390"/>
        <v>0</v>
      </c>
      <c r="W1626" s="384">
        <f t="shared" si="389"/>
        <v>0</v>
      </c>
      <c r="X1626" s="565">
        <f>IF(D1626='A. Allgemeine Informationen'!$C$17,$M1626-Y1626,HLOOKUP('A. Allgemeine Informationen'!$C$17-1,$Z$1:$AF$2005,ROW(D1626),FALSE)-$Y1626)</f>
        <v>0</v>
      </c>
      <c r="Y1626" s="384">
        <f>HLOOKUP('A. Allgemeine Informationen'!$C$17,$Z$1:$AF$2005,ROW(D1626),FALSE)</f>
        <v>0</v>
      </c>
      <c r="Z1626" s="565">
        <f t="shared" si="380"/>
        <v>0</v>
      </c>
      <c r="AA1626" s="565">
        <f t="shared" si="381"/>
        <v>0</v>
      </c>
      <c r="AB1626" s="565">
        <f t="shared" si="382"/>
        <v>0</v>
      </c>
      <c r="AC1626" s="565">
        <f t="shared" si="383"/>
        <v>0</v>
      </c>
      <c r="AD1626" s="572">
        <f t="shared" si="384"/>
        <v>0</v>
      </c>
      <c r="AE1626" s="560">
        <f t="shared" si="385"/>
        <v>0</v>
      </c>
      <c r="AF1626" s="561">
        <f t="shared" si="386"/>
        <v>0</v>
      </c>
      <c r="AG1626" s="562"/>
    </row>
    <row r="1627" spans="2:33" s="418" customFormat="1" ht="15" customHeight="1" x14ac:dyDescent="0.2">
      <c r="B1627" s="554"/>
      <c r="C1627" s="382"/>
      <c r="D1627" s="383"/>
      <c r="E1627" s="381"/>
      <c r="F1627" s="1040"/>
      <c r="G1627" s="1038"/>
      <c r="H1627" s="1041"/>
      <c r="I1627" s="381"/>
      <c r="J1627" s="568">
        <f t="shared" si="378"/>
        <v>0</v>
      </c>
      <c r="K1627" s="381"/>
      <c r="L1627" s="381"/>
      <c r="M1627" s="568">
        <f t="shared" si="387"/>
        <v>0</v>
      </c>
      <c r="N1627" s="570">
        <f>IFERROR(VLOOKUP($C1627,Listen!$J$3:$L$39,2,0),0)</f>
        <v>0</v>
      </c>
      <c r="O1627" s="570">
        <f>IFERROR(VLOOKUP($C1627,Listen!$J$3:$L$39,3,0),0)</f>
        <v>0</v>
      </c>
      <c r="P1627" s="453">
        <f t="shared" si="379"/>
        <v>0</v>
      </c>
      <c r="Q1627" s="453">
        <f t="shared" si="390"/>
        <v>0</v>
      </c>
      <c r="R1627" s="453">
        <f t="shared" si="390"/>
        <v>0</v>
      </c>
      <c r="S1627" s="453">
        <f t="shared" si="390"/>
        <v>0</v>
      </c>
      <c r="T1627" s="453">
        <f t="shared" si="390"/>
        <v>0</v>
      </c>
      <c r="U1627" s="453">
        <f t="shared" si="390"/>
        <v>0</v>
      </c>
      <c r="V1627" s="453">
        <f t="shared" si="390"/>
        <v>0</v>
      </c>
      <c r="W1627" s="384">
        <f t="shared" si="389"/>
        <v>0</v>
      </c>
      <c r="X1627" s="565">
        <f>IF(D1627='A. Allgemeine Informationen'!$C$17,$M1627-Y1627,HLOOKUP('A. Allgemeine Informationen'!$C$17-1,$Z$1:$AF$2005,ROW(D1627),FALSE)-$Y1627)</f>
        <v>0</v>
      </c>
      <c r="Y1627" s="384">
        <f>HLOOKUP('A. Allgemeine Informationen'!$C$17,$Z$1:$AF$2005,ROW(D1627),FALSE)</f>
        <v>0</v>
      </c>
      <c r="Z1627" s="565">
        <f t="shared" si="380"/>
        <v>0</v>
      </c>
      <c r="AA1627" s="565">
        <f t="shared" si="381"/>
        <v>0</v>
      </c>
      <c r="AB1627" s="565">
        <f t="shared" si="382"/>
        <v>0</v>
      </c>
      <c r="AC1627" s="565">
        <f t="shared" si="383"/>
        <v>0</v>
      </c>
      <c r="AD1627" s="572">
        <f t="shared" si="384"/>
        <v>0</v>
      </c>
      <c r="AE1627" s="560">
        <f t="shared" si="385"/>
        <v>0</v>
      </c>
      <c r="AF1627" s="561">
        <f t="shared" si="386"/>
        <v>0</v>
      </c>
      <c r="AG1627" s="562"/>
    </row>
    <row r="1628" spans="2:33" s="418" customFormat="1" ht="15" customHeight="1" x14ac:dyDescent="0.2">
      <c r="B1628" s="554"/>
      <c r="C1628" s="382"/>
      <c r="D1628" s="383"/>
      <c r="E1628" s="381"/>
      <c r="F1628" s="1040"/>
      <c r="G1628" s="1038"/>
      <c r="H1628" s="1041"/>
      <c r="I1628" s="381"/>
      <c r="J1628" s="568">
        <f t="shared" si="378"/>
        <v>0</v>
      </c>
      <c r="K1628" s="381"/>
      <c r="L1628" s="381"/>
      <c r="M1628" s="568">
        <f t="shared" si="387"/>
        <v>0</v>
      </c>
      <c r="N1628" s="570">
        <f>IFERROR(VLOOKUP($C1628,Listen!$J$3:$L$39,2,0),0)</f>
        <v>0</v>
      </c>
      <c r="O1628" s="570">
        <f>IFERROR(VLOOKUP($C1628,Listen!$J$3:$L$39,3,0),0)</f>
        <v>0</v>
      </c>
      <c r="P1628" s="453">
        <f t="shared" si="379"/>
        <v>0</v>
      </c>
      <c r="Q1628" s="453">
        <f t="shared" si="390"/>
        <v>0</v>
      </c>
      <c r="R1628" s="453">
        <f t="shared" si="390"/>
        <v>0</v>
      </c>
      <c r="S1628" s="453">
        <f t="shared" si="390"/>
        <v>0</v>
      </c>
      <c r="T1628" s="453">
        <f t="shared" si="390"/>
        <v>0</v>
      </c>
      <c r="U1628" s="453">
        <f t="shared" si="390"/>
        <v>0</v>
      </c>
      <c r="V1628" s="453">
        <f t="shared" si="390"/>
        <v>0</v>
      </c>
      <c r="W1628" s="384">
        <f t="shared" si="389"/>
        <v>0</v>
      </c>
      <c r="X1628" s="565">
        <f>IF(D1628='A. Allgemeine Informationen'!$C$17,$M1628-Y1628,HLOOKUP('A. Allgemeine Informationen'!$C$17-1,$Z$1:$AF$2005,ROW(D1628),FALSE)-$Y1628)</f>
        <v>0</v>
      </c>
      <c r="Y1628" s="384">
        <f>HLOOKUP('A. Allgemeine Informationen'!$C$17,$Z$1:$AF$2005,ROW(D1628),FALSE)</f>
        <v>0</v>
      </c>
      <c r="Z1628" s="565">
        <f t="shared" si="380"/>
        <v>0</v>
      </c>
      <c r="AA1628" s="565">
        <f t="shared" si="381"/>
        <v>0</v>
      </c>
      <c r="AB1628" s="565">
        <f t="shared" si="382"/>
        <v>0</v>
      </c>
      <c r="AC1628" s="565">
        <f t="shared" si="383"/>
        <v>0</v>
      </c>
      <c r="AD1628" s="572">
        <f t="shared" si="384"/>
        <v>0</v>
      </c>
      <c r="AE1628" s="560">
        <f t="shared" si="385"/>
        <v>0</v>
      </c>
      <c r="AF1628" s="561">
        <f t="shared" si="386"/>
        <v>0</v>
      </c>
      <c r="AG1628" s="562"/>
    </row>
    <row r="1629" spans="2:33" s="418" customFormat="1" ht="15" customHeight="1" x14ac:dyDescent="0.2">
      <c r="B1629" s="554"/>
      <c r="C1629" s="382"/>
      <c r="D1629" s="383"/>
      <c r="E1629" s="381"/>
      <c r="F1629" s="1040"/>
      <c r="G1629" s="1038"/>
      <c r="H1629" s="1041"/>
      <c r="I1629" s="381"/>
      <c r="J1629" s="568">
        <f t="shared" si="378"/>
        <v>0</v>
      </c>
      <c r="K1629" s="381"/>
      <c r="L1629" s="381"/>
      <c r="M1629" s="568">
        <f t="shared" si="387"/>
        <v>0</v>
      </c>
      <c r="N1629" s="570">
        <f>IFERROR(VLOOKUP($C1629,Listen!$J$3:$L$39,2,0),0)</f>
        <v>0</v>
      </c>
      <c r="O1629" s="570">
        <f>IFERROR(VLOOKUP($C1629,Listen!$J$3:$L$39,3,0),0)</f>
        <v>0</v>
      </c>
      <c r="P1629" s="453">
        <f t="shared" si="379"/>
        <v>0</v>
      </c>
      <c r="Q1629" s="453">
        <f t="shared" si="390"/>
        <v>0</v>
      </c>
      <c r="R1629" s="453">
        <f t="shared" si="390"/>
        <v>0</v>
      </c>
      <c r="S1629" s="453">
        <f t="shared" si="390"/>
        <v>0</v>
      </c>
      <c r="T1629" s="453">
        <f t="shared" si="390"/>
        <v>0</v>
      </c>
      <c r="U1629" s="453">
        <f t="shared" si="390"/>
        <v>0</v>
      </c>
      <c r="V1629" s="453">
        <f t="shared" si="390"/>
        <v>0</v>
      </c>
      <c r="W1629" s="384">
        <f t="shared" si="389"/>
        <v>0</v>
      </c>
      <c r="X1629" s="565">
        <f>IF(D1629='A. Allgemeine Informationen'!$C$17,$M1629-Y1629,HLOOKUP('A. Allgemeine Informationen'!$C$17-1,$Z$1:$AF$2005,ROW(D1629),FALSE)-$Y1629)</f>
        <v>0</v>
      </c>
      <c r="Y1629" s="384">
        <f>HLOOKUP('A. Allgemeine Informationen'!$C$17,$Z$1:$AF$2005,ROW(D1629),FALSE)</f>
        <v>0</v>
      </c>
      <c r="Z1629" s="565">
        <f t="shared" si="380"/>
        <v>0</v>
      </c>
      <c r="AA1629" s="565">
        <f t="shared" si="381"/>
        <v>0</v>
      </c>
      <c r="AB1629" s="565">
        <f t="shared" si="382"/>
        <v>0</v>
      </c>
      <c r="AC1629" s="565">
        <f t="shared" si="383"/>
        <v>0</v>
      </c>
      <c r="AD1629" s="572">
        <f t="shared" si="384"/>
        <v>0</v>
      </c>
      <c r="AE1629" s="560">
        <f t="shared" si="385"/>
        <v>0</v>
      </c>
      <c r="AF1629" s="561">
        <f t="shared" si="386"/>
        <v>0</v>
      </c>
      <c r="AG1629" s="562"/>
    </row>
    <row r="1630" spans="2:33" s="418" customFormat="1" ht="15" customHeight="1" x14ac:dyDescent="0.2">
      <c r="B1630" s="554"/>
      <c r="C1630" s="382"/>
      <c r="D1630" s="383"/>
      <c r="E1630" s="381"/>
      <c r="F1630" s="1040"/>
      <c r="G1630" s="1038"/>
      <c r="H1630" s="1041"/>
      <c r="I1630" s="381"/>
      <c r="J1630" s="568">
        <f t="shared" si="378"/>
        <v>0</v>
      </c>
      <c r="K1630" s="381"/>
      <c r="L1630" s="381"/>
      <c r="M1630" s="568">
        <f t="shared" si="387"/>
        <v>0</v>
      </c>
      <c r="N1630" s="570">
        <f>IFERROR(VLOOKUP($C1630,Listen!$J$3:$L$39,2,0),0)</f>
        <v>0</v>
      </c>
      <c r="O1630" s="570">
        <f>IFERROR(VLOOKUP($C1630,Listen!$J$3:$L$39,3,0),0)</f>
        <v>0</v>
      </c>
      <c r="P1630" s="453">
        <f t="shared" si="379"/>
        <v>0</v>
      </c>
      <c r="Q1630" s="453">
        <f t="shared" si="390"/>
        <v>0</v>
      </c>
      <c r="R1630" s="453">
        <f t="shared" si="390"/>
        <v>0</v>
      </c>
      <c r="S1630" s="453">
        <f t="shared" si="390"/>
        <v>0</v>
      </c>
      <c r="T1630" s="453">
        <f t="shared" si="390"/>
        <v>0</v>
      </c>
      <c r="U1630" s="453">
        <f t="shared" si="390"/>
        <v>0</v>
      </c>
      <c r="V1630" s="453">
        <f t="shared" si="390"/>
        <v>0</v>
      </c>
      <c r="W1630" s="384">
        <f t="shared" si="389"/>
        <v>0</v>
      </c>
      <c r="X1630" s="565">
        <f>IF(D1630='A. Allgemeine Informationen'!$C$17,$M1630-Y1630,HLOOKUP('A. Allgemeine Informationen'!$C$17-1,$Z$1:$AF$2005,ROW(D1630),FALSE)-$Y1630)</f>
        <v>0</v>
      </c>
      <c r="Y1630" s="384">
        <f>HLOOKUP('A. Allgemeine Informationen'!$C$17,$Z$1:$AF$2005,ROW(D1630),FALSE)</f>
        <v>0</v>
      </c>
      <c r="Z1630" s="565">
        <f t="shared" si="380"/>
        <v>0</v>
      </c>
      <c r="AA1630" s="565">
        <f t="shared" si="381"/>
        <v>0</v>
      </c>
      <c r="AB1630" s="565">
        <f t="shared" si="382"/>
        <v>0</v>
      </c>
      <c r="AC1630" s="565">
        <f t="shared" si="383"/>
        <v>0</v>
      </c>
      <c r="AD1630" s="572">
        <f t="shared" si="384"/>
        <v>0</v>
      </c>
      <c r="AE1630" s="560">
        <f t="shared" si="385"/>
        <v>0</v>
      </c>
      <c r="AF1630" s="561">
        <f t="shared" si="386"/>
        <v>0</v>
      </c>
      <c r="AG1630" s="562"/>
    </row>
    <row r="1631" spans="2:33" s="418" customFormat="1" ht="15" customHeight="1" x14ac:dyDescent="0.2">
      <c r="B1631" s="554"/>
      <c r="C1631" s="382"/>
      <c r="D1631" s="383"/>
      <c r="E1631" s="381"/>
      <c r="F1631" s="1040"/>
      <c r="G1631" s="1038"/>
      <c r="H1631" s="1041"/>
      <c r="I1631" s="381"/>
      <c r="J1631" s="568">
        <f t="shared" si="378"/>
        <v>0</v>
      </c>
      <c r="K1631" s="381"/>
      <c r="L1631" s="381"/>
      <c r="M1631" s="568">
        <f t="shared" si="387"/>
        <v>0</v>
      </c>
      <c r="N1631" s="570">
        <f>IFERROR(VLOOKUP($C1631,Listen!$J$3:$L$39,2,0),0)</f>
        <v>0</v>
      </c>
      <c r="O1631" s="570">
        <f>IFERROR(VLOOKUP($C1631,Listen!$J$3:$L$39,3,0),0)</f>
        <v>0</v>
      </c>
      <c r="P1631" s="453">
        <f t="shared" si="379"/>
        <v>0</v>
      </c>
      <c r="Q1631" s="453">
        <f t="shared" si="390"/>
        <v>0</v>
      </c>
      <c r="R1631" s="453">
        <f t="shared" si="390"/>
        <v>0</v>
      </c>
      <c r="S1631" s="453">
        <f t="shared" si="390"/>
        <v>0</v>
      </c>
      <c r="T1631" s="453">
        <f t="shared" si="390"/>
        <v>0</v>
      </c>
      <c r="U1631" s="453">
        <f t="shared" si="390"/>
        <v>0</v>
      </c>
      <c r="V1631" s="453">
        <f t="shared" si="390"/>
        <v>0</v>
      </c>
      <c r="W1631" s="384">
        <f t="shared" si="389"/>
        <v>0</v>
      </c>
      <c r="X1631" s="565">
        <f>IF(D1631='A. Allgemeine Informationen'!$C$17,$M1631-Y1631,HLOOKUP('A. Allgemeine Informationen'!$C$17-1,$Z$1:$AF$2005,ROW(D1631),FALSE)-$Y1631)</f>
        <v>0</v>
      </c>
      <c r="Y1631" s="384">
        <f>HLOOKUP('A. Allgemeine Informationen'!$C$17,$Z$1:$AF$2005,ROW(D1631),FALSE)</f>
        <v>0</v>
      </c>
      <c r="Z1631" s="565">
        <f t="shared" si="380"/>
        <v>0</v>
      </c>
      <c r="AA1631" s="565">
        <f t="shared" si="381"/>
        <v>0</v>
      </c>
      <c r="AB1631" s="565">
        <f t="shared" si="382"/>
        <v>0</v>
      </c>
      <c r="AC1631" s="565">
        <f t="shared" si="383"/>
        <v>0</v>
      </c>
      <c r="AD1631" s="572">
        <f t="shared" si="384"/>
        <v>0</v>
      </c>
      <c r="AE1631" s="560">
        <f t="shared" si="385"/>
        <v>0</v>
      </c>
      <c r="AF1631" s="561">
        <f t="shared" si="386"/>
        <v>0</v>
      </c>
      <c r="AG1631" s="562"/>
    </row>
    <row r="1632" spans="2:33" s="418" customFormat="1" ht="15" customHeight="1" x14ac:dyDescent="0.2">
      <c r="B1632" s="554"/>
      <c r="C1632" s="382"/>
      <c r="D1632" s="383"/>
      <c r="E1632" s="381"/>
      <c r="F1632" s="1040"/>
      <c r="G1632" s="1038"/>
      <c r="H1632" s="1041"/>
      <c r="I1632" s="381"/>
      <c r="J1632" s="568">
        <f t="shared" si="378"/>
        <v>0</v>
      </c>
      <c r="K1632" s="381"/>
      <c r="L1632" s="381"/>
      <c r="M1632" s="568">
        <f t="shared" si="387"/>
        <v>0</v>
      </c>
      <c r="N1632" s="570">
        <f>IFERROR(VLOOKUP($C1632,Listen!$J$3:$L$39,2,0),0)</f>
        <v>0</v>
      </c>
      <c r="O1632" s="570">
        <f>IFERROR(VLOOKUP($C1632,Listen!$J$3:$L$39,3,0),0)</f>
        <v>0</v>
      </c>
      <c r="P1632" s="453">
        <f t="shared" si="379"/>
        <v>0</v>
      </c>
      <c r="Q1632" s="453">
        <f t="shared" si="390"/>
        <v>0</v>
      </c>
      <c r="R1632" s="453">
        <f t="shared" si="390"/>
        <v>0</v>
      </c>
      <c r="S1632" s="453">
        <f t="shared" si="390"/>
        <v>0</v>
      </c>
      <c r="T1632" s="453">
        <f t="shared" si="390"/>
        <v>0</v>
      </c>
      <c r="U1632" s="453">
        <f t="shared" si="390"/>
        <v>0</v>
      </c>
      <c r="V1632" s="453">
        <f t="shared" si="390"/>
        <v>0</v>
      </c>
      <c r="W1632" s="384">
        <f t="shared" si="389"/>
        <v>0</v>
      </c>
      <c r="X1632" s="565">
        <f>IF(D1632='A. Allgemeine Informationen'!$C$17,$M1632-Y1632,HLOOKUP('A. Allgemeine Informationen'!$C$17-1,$Z$1:$AF$2005,ROW(D1632),FALSE)-$Y1632)</f>
        <v>0</v>
      </c>
      <c r="Y1632" s="384">
        <f>HLOOKUP('A. Allgemeine Informationen'!$C$17,$Z$1:$AF$2005,ROW(D1632),FALSE)</f>
        <v>0</v>
      </c>
      <c r="Z1632" s="565">
        <f t="shared" si="380"/>
        <v>0</v>
      </c>
      <c r="AA1632" s="565">
        <f t="shared" si="381"/>
        <v>0</v>
      </c>
      <c r="AB1632" s="565">
        <f t="shared" si="382"/>
        <v>0</v>
      </c>
      <c r="AC1632" s="565">
        <f t="shared" si="383"/>
        <v>0</v>
      </c>
      <c r="AD1632" s="572">
        <f t="shared" si="384"/>
        <v>0</v>
      </c>
      <c r="AE1632" s="560">
        <f t="shared" si="385"/>
        <v>0</v>
      </c>
      <c r="AF1632" s="561">
        <f t="shared" si="386"/>
        <v>0</v>
      </c>
      <c r="AG1632" s="562"/>
    </row>
    <row r="1633" spans="2:33" s="418" customFormat="1" ht="15" customHeight="1" x14ac:dyDescent="0.2">
      <c r="B1633" s="554"/>
      <c r="C1633" s="382"/>
      <c r="D1633" s="383"/>
      <c r="E1633" s="381"/>
      <c r="F1633" s="1040"/>
      <c r="G1633" s="1038"/>
      <c r="H1633" s="1041"/>
      <c r="I1633" s="381"/>
      <c r="J1633" s="568">
        <f t="shared" si="378"/>
        <v>0</v>
      </c>
      <c r="K1633" s="381"/>
      <c r="L1633" s="381"/>
      <c r="M1633" s="568">
        <f t="shared" si="387"/>
        <v>0</v>
      </c>
      <c r="N1633" s="570">
        <f>IFERROR(VLOOKUP($C1633,Listen!$J$3:$L$39,2,0),0)</f>
        <v>0</v>
      </c>
      <c r="O1633" s="570">
        <f>IFERROR(VLOOKUP($C1633,Listen!$J$3:$L$39,3,0),0)</f>
        <v>0</v>
      </c>
      <c r="P1633" s="453">
        <f t="shared" si="379"/>
        <v>0</v>
      </c>
      <c r="Q1633" s="453">
        <f t="shared" si="390"/>
        <v>0</v>
      </c>
      <c r="R1633" s="453">
        <f t="shared" si="390"/>
        <v>0</v>
      </c>
      <c r="S1633" s="453">
        <f t="shared" si="390"/>
        <v>0</v>
      </c>
      <c r="T1633" s="453">
        <f t="shared" si="390"/>
        <v>0</v>
      </c>
      <c r="U1633" s="453">
        <f t="shared" si="390"/>
        <v>0</v>
      </c>
      <c r="V1633" s="453">
        <f t="shared" si="390"/>
        <v>0</v>
      </c>
      <c r="W1633" s="384">
        <f t="shared" si="389"/>
        <v>0</v>
      </c>
      <c r="X1633" s="565">
        <f>IF(D1633='A. Allgemeine Informationen'!$C$17,$M1633-Y1633,HLOOKUP('A. Allgemeine Informationen'!$C$17-1,$Z$1:$AF$2005,ROW(D1633),FALSE)-$Y1633)</f>
        <v>0</v>
      </c>
      <c r="Y1633" s="384">
        <f>HLOOKUP('A. Allgemeine Informationen'!$C$17,$Z$1:$AF$2005,ROW(D1633),FALSE)</f>
        <v>0</v>
      </c>
      <c r="Z1633" s="565">
        <f t="shared" si="380"/>
        <v>0</v>
      </c>
      <c r="AA1633" s="565">
        <f t="shared" si="381"/>
        <v>0</v>
      </c>
      <c r="AB1633" s="565">
        <f t="shared" si="382"/>
        <v>0</v>
      </c>
      <c r="AC1633" s="565">
        <f t="shared" si="383"/>
        <v>0</v>
      </c>
      <c r="AD1633" s="572">
        <f t="shared" si="384"/>
        <v>0</v>
      </c>
      <c r="AE1633" s="560">
        <f t="shared" si="385"/>
        <v>0</v>
      </c>
      <c r="AF1633" s="561">
        <f t="shared" si="386"/>
        <v>0</v>
      </c>
      <c r="AG1633" s="562"/>
    </row>
    <row r="1634" spans="2:33" s="418" customFormat="1" ht="15" customHeight="1" x14ac:dyDescent="0.2">
      <c r="B1634" s="554"/>
      <c r="C1634" s="382"/>
      <c r="D1634" s="383"/>
      <c r="E1634" s="381"/>
      <c r="F1634" s="1040"/>
      <c r="G1634" s="1038"/>
      <c r="H1634" s="1041"/>
      <c r="I1634" s="381"/>
      <c r="J1634" s="568">
        <f t="shared" si="378"/>
        <v>0</v>
      </c>
      <c r="K1634" s="381"/>
      <c r="L1634" s="381"/>
      <c r="M1634" s="568">
        <f t="shared" si="387"/>
        <v>0</v>
      </c>
      <c r="N1634" s="570">
        <f>IFERROR(VLOOKUP($C1634,Listen!$J$3:$L$39,2,0),0)</f>
        <v>0</v>
      </c>
      <c r="O1634" s="570">
        <f>IFERROR(VLOOKUP($C1634,Listen!$J$3:$L$39,3,0),0)</f>
        <v>0</v>
      </c>
      <c r="P1634" s="453">
        <f t="shared" si="379"/>
        <v>0</v>
      </c>
      <c r="Q1634" s="453">
        <f t="shared" si="390"/>
        <v>0</v>
      </c>
      <c r="R1634" s="453">
        <f t="shared" si="390"/>
        <v>0</v>
      </c>
      <c r="S1634" s="453">
        <f t="shared" si="390"/>
        <v>0</v>
      </c>
      <c r="T1634" s="453">
        <f t="shared" si="390"/>
        <v>0</v>
      </c>
      <c r="U1634" s="453">
        <f t="shared" si="390"/>
        <v>0</v>
      </c>
      <c r="V1634" s="453">
        <f t="shared" si="390"/>
        <v>0</v>
      </c>
      <c r="W1634" s="384">
        <f t="shared" si="389"/>
        <v>0</v>
      </c>
      <c r="X1634" s="565">
        <f>IF(D1634='A. Allgemeine Informationen'!$C$17,$M1634-Y1634,HLOOKUP('A. Allgemeine Informationen'!$C$17-1,$Z$1:$AF$2005,ROW(D1634),FALSE)-$Y1634)</f>
        <v>0</v>
      </c>
      <c r="Y1634" s="384">
        <f>HLOOKUP('A. Allgemeine Informationen'!$C$17,$Z$1:$AF$2005,ROW(D1634),FALSE)</f>
        <v>0</v>
      </c>
      <c r="Z1634" s="565">
        <f t="shared" si="380"/>
        <v>0</v>
      </c>
      <c r="AA1634" s="565">
        <f t="shared" si="381"/>
        <v>0</v>
      </c>
      <c r="AB1634" s="565">
        <f t="shared" si="382"/>
        <v>0</v>
      </c>
      <c r="AC1634" s="565">
        <f t="shared" si="383"/>
        <v>0</v>
      </c>
      <c r="AD1634" s="572">
        <f t="shared" si="384"/>
        <v>0</v>
      </c>
      <c r="AE1634" s="560">
        <f t="shared" si="385"/>
        <v>0</v>
      </c>
      <c r="AF1634" s="561">
        <f t="shared" si="386"/>
        <v>0</v>
      </c>
      <c r="AG1634" s="562"/>
    </row>
    <row r="1635" spans="2:33" s="418" customFormat="1" ht="15" customHeight="1" x14ac:dyDescent="0.2">
      <c r="B1635" s="554"/>
      <c r="C1635" s="382"/>
      <c r="D1635" s="383"/>
      <c r="E1635" s="381"/>
      <c r="F1635" s="1040"/>
      <c r="G1635" s="1038"/>
      <c r="H1635" s="1041"/>
      <c r="I1635" s="381"/>
      <c r="J1635" s="568">
        <f t="shared" si="378"/>
        <v>0</v>
      </c>
      <c r="K1635" s="381"/>
      <c r="L1635" s="381"/>
      <c r="M1635" s="568">
        <f t="shared" si="387"/>
        <v>0</v>
      </c>
      <c r="N1635" s="570">
        <f>IFERROR(VLOOKUP($C1635,Listen!$J$3:$L$39,2,0),0)</f>
        <v>0</v>
      </c>
      <c r="O1635" s="570">
        <f>IFERROR(VLOOKUP($C1635,Listen!$J$3:$L$39,3,0),0)</f>
        <v>0</v>
      </c>
      <c r="P1635" s="453">
        <f t="shared" si="379"/>
        <v>0</v>
      </c>
      <c r="Q1635" s="453">
        <f t="shared" si="390"/>
        <v>0</v>
      </c>
      <c r="R1635" s="453">
        <f t="shared" si="390"/>
        <v>0</v>
      </c>
      <c r="S1635" s="453">
        <f t="shared" si="390"/>
        <v>0</v>
      </c>
      <c r="T1635" s="453">
        <f t="shared" si="390"/>
        <v>0</v>
      </c>
      <c r="U1635" s="453">
        <f t="shared" si="390"/>
        <v>0</v>
      </c>
      <c r="V1635" s="453">
        <f t="shared" si="390"/>
        <v>0</v>
      </c>
      <c r="W1635" s="384">
        <f t="shared" si="389"/>
        <v>0</v>
      </c>
      <c r="X1635" s="565">
        <f>IF(D1635='A. Allgemeine Informationen'!$C$17,$M1635-Y1635,HLOOKUP('A. Allgemeine Informationen'!$C$17-1,$Z$1:$AF$2005,ROW(D1635),FALSE)-$Y1635)</f>
        <v>0</v>
      </c>
      <c r="Y1635" s="384">
        <f>HLOOKUP('A. Allgemeine Informationen'!$C$17,$Z$1:$AF$2005,ROW(D1635),FALSE)</f>
        <v>0</v>
      </c>
      <c r="Z1635" s="565">
        <f t="shared" si="380"/>
        <v>0</v>
      </c>
      <c r="AA1635" s="565">
        <f t="shared" si="381"/>
        <v>0</v>
      </c>
      <c r="AB1635" s="565">
        <f t="shared" si="382"/>
        <v>0</v>
      </c>
      <c r="AC1635" s="565">
        <f t="shared" si="383"/>
        <v>0</v>
      </c>
      <c r="AD1635" s="572">
        <f t="shared" si="384"/>
        <v>0</v>
      </c>
      <c r="AE1635" s="560">
        <f t="shared" si="385"/>
        <v>0</v>
      </c>
      <c r="AF1635" s="561">
        <f t="shared" si="386"/>
        <v>0</v>
      </c>
      <c r="AG1635" s="562"/>
    </row>
    <row r="1636" spans="2:33" s="418" customFormat="1" ht="15" customHeight="1" x14ac:dyDescent="0.2">
      <c r="B1636" s="554"/>
      <c r="C1636" s="382"/>
      <c r="D1636" s="383"/>
      <c r="E1636" s="381"/>
      <c r="F1636" s="1040"/>
      <c r="G1636" s="1038"/>
      <c r="H1636" s="1041"/>
      <c r="I1636" s="381"/>
      <c r="J1636" s="568">
        <f t="shared" si="378"/>
        <v>0</v>
      </c>
      <c r="K1636" s="381"/>
      <c r="L1636" s="381"/>
      <c r="M1636" s="568">
        <f t="shared" si="387"/>
        <v>0</v>
      </c>
      <c r="N1636" s="570">
        <f>IFERROR(VLOOKUP($C1636,Listen!$J$3:$L$39,2,0),0)</f>
        <v>0</v>
      </c>
      <c r="O1636" s="570">
        <f>IFERROR(VLOOKUP($C1636,Listen!$J$3:$L$39,3,0),0)</f>
        <v>0</v>
      </c>
      <c r="P1636" s="453">
        <f t="shared" si="379"/>
        <v>0</v>
      </c>
      <c r="Q1636" s="453">
        <f t="shared" si="390"/>
        <v>0</v>
      </c>
      <c r="R1636" s="453">
        <f t="shared" si="390"/>
        <v>0</v>
      </c>
      <c r="S1636" s="453">
        <f t="shared" si="390"/>
        <v>0</v>
      </c>
      <c r="T1636" s="453">
        <f t="shared" si="390"/>
        <v>0</v>
      </c>
      <c r="U1636" s="453">
        <f t="shared" si="390"/>
        <v>0</v>
      </c>
      <c r="V1636" s="453">
        <f t="shared" si="390"/>
        <v>0</v>
      </c>
      <c r="W1636" s="384">
        <f t="shared" si="389"/>
        <v>0</v>
      </c>
      <c r="X1636" s="565">
        <f>IF(D1636='A. Allgemeine Informationen'!$C$17,$M1636-Y1636,HLOOKUP('A. Allgemeine Informationen'!$C$17-1,$Z$1:$AF$2005,ROW(D1636),FALSE)-$Y1636)</f>
        <v>0</v>
      </c>
      <c r="Y1636" s="384">
        <f>HLOOKUP('A. Allgemeine Informationen'!$C$17,$Z$1:$AF$2005,ROW(D1636),FALSE)</f>
        <v>0</v>
      </c>
      <c r="Z1636" s="565">
        <f t="shared" si="380"/>
        <v>0</v>
      </c>
      <c r="AA1636" s="565">
        <f t="shared" si="381"/>
        <v>0</v>
      </c>
      <c r="AB1636" s="565">
        <f t="shared" si="382"/>
        <v>0</v>
      </c>
      <c r="AC1636" s="565">
        <f t="shared" si="383"/>
        <v>0</v>
      </c>
      <c r="AD1636" s="572">
        <f t="shared" si="384"/>
        <v>0</v>
      </c>
      <c r="AE1636" s="560">
        <f t="shared" si="385"/>
        <v>0</v>
      </c>
      <c r="AF1636" s="561">
        <f t="shared" si="386"/>
        <v>0</v>
      </c>
      <c r="AG1636" s="562"/>
    </row>
    <row r="1637" spans="2:33" s="418" customFormat="1" ht="15" customHeight="1" x14ac:dyDescent="0.2">
      <c r="B1637" s="554"/>
      <c r="C1637" s="382"/>
      <c r="D1637" s="383"/>
      <c r="E1637" s="381"/>
      <c r="F1637" s="1040"/>
      <c r="G1637" s="1038"/>
      <c r="H1637" s="1041"/>
      <c r="I1637" s="381"/>
      <c r="J1637" s="568">
        <f t="shared" si="378"/>
        <v>0</v>
      </c>
      <c r="K1637" s="381"/>
      <c r="L1637" s="381"/>
      <c r="M1637" s="568">
        <f t="shared" si="387"/>
        <v>0</v>
      </c>
      <c r="N1637" s="570">
        <f>IFERROR(VLOOKUP($C1637,Listen!$J$3:$L$39,2,0),0)</f>
        <v>0</v>
      </c>
      <c r="O1637" s="570">
        <f>IFERROR(VLOOKUP($C1637,Listen!$J$3:$L$39,3,0),0)</f>
        <v>0</v>
      </c>
      <c r="P1637" s="453">
        <f t="shared" si="379"/>
        <v>0</v>
      </c>
      <c r="Q1637" s="453">
        <f t="shared" si="390"/>
        <v>0</v>
      </c>
      <c r="R1637" s="453">
        <f t="shared" si="390"/>
        <v>0</v>
      </c>
      <c r="S1637" s="453">
        <f t="shared" si="390"/>
        <v>0</v>
      </c>
      <c r="T1637" s="453">
        <f t="shared" si="390"/>
        <v>0</v>
      </c>
      <c r="U1637" s="453">
        <f t="shared" si="390"/>
        <v>0</v>
      </c>
      <c r="V1637" s="453">
        <f t="shared" si="390"/>
        <v>0</v>
      </c>
      <c r="W1637" s="384">
        <f t="shared" si="389"/>
        <v>0</v>
      </c>
      <c r="X1637" s="565">
        <f>IF(D1637='A. Allgemeine Informationen'!$C$17,$M1637-Y1637,HLOOKUP('A. Allgemeine Informationen'!$C$17-1,$Z$1:$AF$2005,ROW(D1637),FALSE)-$Y1637)</f>
        <v>0</v>
      </c>
      <c r="Y1637" s="384">
        <f>HLOOKUP('A. Allgemeine Informationen'!$C$17,$Z$1:$AF$2005,ROW(D1637),FALSE)</f>
        <v>0</v>
      </c>
      <c r="Z1637" s="565">
        <f t="shared" si="380"/>
        <v>0</v>
      </c>
      <c r="AA1637" s="565">
        <f t="shared" si="381"/>
        <v>0</v>
      </c>
      <c r="AB1637" s="565">
        <f t="shared" si="382"/>
        <v>0</v>
      </c>
      <c r="AC1637" s="565">
        <f t="shared" si="383"/>
        <v>0</v>
      </c>
      <c r="AD1637" s="572">
        <f t="shared" si="384"/>
        <v>0</v>
      </c>
      <c r="AE1637" s="560">
        <f t="shared" si="385"/>
        <v>0</v>
      </c>
      <c r="AF1637" s="561">
        <f t="shared" si="386"/>
        <v>0</v>
      </c>
      <c r="AG1637" s="562"/>
    </row>
    <row r="1638" spans="2:33" s="418" customFormat="1" ht="15" customHeight="1" x14ac:dyDescent="0.2">
      <c r="B1638" s="554"/>
      <c r="C1638" s="382"/>
      <c r="D1638" s="383"/>
      <c r="E1638" s="381"/>
      <c r="F1638" s="1040"/>
      <c r="G1638" s="1038"/>
      <c r="H1638" s="1041"/>
      <c r="I1638" s="381"/>
      <c r="J1638" s="568">
        <f t="shared" si="378"/>
        <v>0</v>
      </c>
      <c r="K1638" s="381"/>
      <c r="L1638" s="381"/>
      <c r="M1638" s="568">
        <f t="shared" si="387"/>
        <v>0</v>
      </c>
      <c r="N1638" s="570">
        <f>IFERROR(VLOOKUP($C1638,Listen!$J$3:$L$39,2,0),0)</f>
        <v>0</v>
      </c>
      <c r="O1638" s="570">
        <f>IFERROR(VLOOKUP($C1638,Listen!$J$3:$L$39,3,0),0)</f>
        <v>0</v>
      </c>
      <c r="P1638" s="453">
        <f t="shared" si="379"/>
        <v>0</v>
      </c>
      <c r="Q1638" s="453">
        <f t="shared" si="390"/>
        <v>0</v>
      </c>
      <c r="R1638" s="453">
        <f t="shared" si="390"/>
        <v>0</v>
      </c>
      <c r="S1638" s="453">
        <f t="shared" si="390"/>
        <v>0</v>
      </c>
      <c r="T1638" s="453">
        <f t="shared" si="390"/>
        <v>0</v>
      </c>
      <c r="U1638" s="453">
        <f t="shared" si="390"/>
        <v>0</v>
      </c>
      <c r="V1638" s="453">
        <f t="shared" si="390"/>
        <v>0</v>
      </c>
      <c r="W1638" s="384">
        <f t="shared" si="389"/>
        <v>0</v>
      </c>
      <c r="X1638" s="565">
        <f>IF(D1638='A. Allgemeine Informationen'!$C$17,$M1638-Y1638,HLOOKUP('A. Allgemeine Informationen'!$C$17-1,$Z$1:$AF$2005,ROW(D1638),FALSE)-$Y1638)</f>
        <v>0</v>
      </c>
      <c r="Y1638" s="384">
        <f>HLOOKUP('A. Allgemeine Informationen'!$C$17,$Z$1:$AF$2005,ROW(D1638),FALSE)</f>
        <v>0</v>
      </c>
      <c r="Z1638" s="565">
        <f t="shared" si="380"/>
        <v>0</v>
      </c>
      <c r="AA1638" s="565">
        <f t="shared" si="381"/>
        <v>0</v>
      </c>
      <c r="AB1638" s="565">
        <f t="shared" si="382"/>
        <v>0</v>
      </c>
      <c r="AC1638" s="565">
        <f t="shared" si="383"/>
        <v>0</v>
      </c>
      <c r="AD1638" s="572">
        <f t="shared" si="384"/>
        <v>0</v>
      </c>
      <c r="AE1638" s="560">
        <f t="shared" si="385"/>
        <v>0</v>
      </c>
      <c r="AF1638" s="561">
        <f t="shared" si="386"/>
        <v>0</v>
      </c>
      <c r="AG1638" s="562"/>
    </row>
    <row r="1639" spans="2:33" s="418" customFormat="1" ht="15" customHeight="1" x14ac:dyDescent="0.2">
      <c r="B1639" s="554"/>
      <c r="C1639" s="382"/>
      <c r="D1639" s="383"/>
      <c r="E1639" s="381"/>
      <c r="F1639" s="1040"/>
      <c r="G1639" s="1038"/>
      <c r="H1639" s="1041"/>
      <c r="I1639" s="381"/>
      <c r="J1639" s="568">
        <f t="shared" si="378"/>
        <v>0</v>
      </c>
      <c r="K1639" s="381"/>
      <c r="L1639" s="381"/>
      <c r="M1639" s="568">
        <f t="shared" si="387"/>
        <v>0</v>
      </c>
      <c r="N1639" s="570">
        <f>IFERROR(VLOOKUP($C1639,Listen!$J$3:$L$39,2,0),0)</f>
        <v>0</v>
      </c>
      <c r="O1639" s="570">
        <f>IFERROR(VLOOKUP($C1639,Listen!$J$3:$L$39,3,0),0)</f>
        <v>0</v>
      </c>
      <c r="P1639" s="453">
        <f t="shared" si="379"/>
        <v>0</v>
      </c>
      <c r="Q1639" s="453">
        <f t="shared" ref="Q1639:V1654" si="391">P1639</f>
        <v>0</v>
      </c>
      <c r="R1639" s="453">
        <f t="shared" si="391"/>
        <v>0</v>
      </c>
      <c r="S1639" s="453">
        <f t="shared" si="391"/>
        <v>0</v>
      </c>
      <c r="T1639" s="453">
        <f t="shared" si="391"/>
        <v>0</v>
      </c>
      <c r="U1639" s="453">
        <f t="shared" si="391"/>
        <v>0</v>
      </c>
      <c r="V1639" s="453">
        <f t="shared" si="391"/>
        <v>0</v>
      </c>
      <c r="W1639" s="384">
        <f t="shared" si="389"/>
        <v>0</v>
      </c>
      <c r="X1639" s="565">
        <f>IF(D1639='A. Allgemeine Informationen'!$C$17,$M1639-Y1639,HLOOKUP('A. Allgemeine Informationen'!$C$17-1,$Z$1:$AF$2005,ROW(D1639),FALSE)-$Y1639)</f>
        <v>0</v>
      </c>
      <c r="Y1639" s="384">
        <f>HLOOKUP('A. Allgemeine Informationen'!$C$17,$Z$1:$AF$2005,ROW(D1639),FALSE)</f>
        <v>0</v>
      </c>
      <c r="Z1639" s="565">
        <f t="shared" si="380"/>
        <v>0</v>
      </c>
      <c r="AA1639" s="565">
        <f t="shared" si="381"/>
        <v>0</v>
      </c>
      <c r="AB1639" s="565">
        <f t="shared" si="382"/>
        <v>0</v>
      </c>
      <c r="AC1639" s="565">
        <f t="shared" si="383"/>
        <v>0</v>
      </c>
      <c r="AD1639" s="572">
        <f t="shared" si="384"/>
        <v>0</v>
      </c>
      <c r="AE1639" s="560">
        <f t="shared" si="385"/>
        <v>0</v>
      </c>
      <c r="AF1639" s="561">
        <f t="shared" si="386"/>
        <v>0</v>
      </c>
      <c r="AG1639" s="562"/>
    </row>
    <row r="1640" spans="2:33" s="418" customFormat="1" ht="15" customHeight="1" x14ac:dyDescent="0.2">
      <c r="B1640" s="554"/>
      <c r="C1640" s="382"/>
      <c r="D1640" s="383"/>
      <c r="E1640" s="381"/>
      <c r="F1640" s="1040"/>
      <c r="G1640" s="1038"/>
      <c r="H1640" s="1041"/>
      <c r="I1640" s="381"/>
      <c r="J1640" s="568">
        <f t="shared" si="378"/>
        <v>0</v>
      </c>
      <c r="K1640" s="381"/>
      <c r="L1640" s="381"/>
      <c r="M1640" s="568">
        <f t="shared" si="387"/>
        <v>0</v>
      </c>
      <c r="N1640" s="570">
        <f>IFERROR(VLOOKUP($C1640,Listen!$J$3:$L$39,2,0),0)</f>
        <v>0</v>
      </c>
      <c r="O1640" s="570">
        <f>IFERROR(VLOOKUP($C1640,Listen!$J$3:$L$39,3,0),0)</f>
        <v>0</v>
      </c>
      <c r="P1640" s="453">
        <f t="shared" si="379"/>
        <v>0</v>
      </c>
      <c r="Q1640" s="453">
        <f t="shared" si="391"/>
        <v>0</v>
      </c>
      <c r="R1640" s="453">
        <f t="shared" si="391"/>
        <v>0</v>
      </c>
      <c r="S1640" s="453">
        <f t="shared" si="391"/>
        <v>0</v>
      </c>
      <c r="T1640" s="453">
        <f t="shared" si="391"/>
        <v>0</v>
      </c>
      <c r="U1640" s="453">
        <f t="shared" si="391"/>
        <v>0</v>
      </c>
      <c r="V1640" s="453">
        <f t="shared" si="391"/>
        <v>0</v>
      </c>
      <c r="W1640" s="384">
        <f t="shared" si="389"/>
        <v>0</v>
      </c>
      <c r="X1640" s="565">
        <f>IF(D1640='A. Allgemeine Informationen'!$C$17,$M1640-Y1640,HLOOKUP('A. Allgemeine Informationen'!$C$17-1,$Z$1:$AF$2005,ROW(D1640),FALSE)-$Y1640)</f>
        <v>0</v>
      </c>
      <c r="Y1640" s="384">
        <f>HLOOKUP('A. Allgemeine Informationen'!$C$17,$Z$1:$AF$2005,ROW(D1640),FALSE)</f>
        <v>0</v>
      </c>
      <c r="Z1640" s="565">
        <f t="shared" si="380"/>
        <v>0</v>
      </c>
      <c r="AA1640" s="565">
        <f t="shared" si="381"/>
        <v>0</v>
      </c>
      <c r="AB1640" s="565">
        <f t="shared" si="382"/>
        <v>0</v>
      </c>
      <c r="AC1640" s="565">
        <f t="shared" si="383"/>
        <v>0</v>
      </c>
      <c r="AD1640" s="572">
        <f t="shared" si="384"/>
        <v>0</v>
      </c>
      <c r="AE1640" s="560">
        <f t="shared" si="385"/>
        <v>0</v>
      </c>
      <c r="AF1640" s="561">
        <f t="shared" si="386"/>
        <v>0</v>
      </c>
      <c r="AG1640" s="562"/>
    </row>
    <row r="1641" spans="2:33" s="418" customFormat="1" ht="15" customHeight="1" x14ac:dyDescent="0.2">
      <c r="B1641" s="554"/>
      <c r="C1641" s="382"/>
      <c r="D1641" s="383"/>
      <c r="E1641" s="381"/>
      <c r="F1641" s="1040"/>
      <c r="G1641" s="1038"/>
      <c r="H1641" s="1041"/>
      <c r="I1641" s="381"/>
      <c r="J1641" s="568">
        <f t="shared" si="378"/>
        <v>0</v>
      </c>
      <c r="K1641" s="381"/>
      <c r="L1641" s="381"/>
      <c r="M1641" s="568">
        <f t="shared" si="387"/>
        <v>0</v>
      </c>
      <c r="N1641" s="570">
        <f>IFERROR(VLOOKUP($C1641,Listen!$J$3:$L$39,2,0),0)</f>
        <v>0</v>
      </c>
      <c r="O1641" s="570">
        <f>IFERROR(VLOOKUP($C1641,Listen!$J$3:$L$39,3,0),0)</f>
        <v>0</v>
      </c>
      <c r="P1641" s="453">
        <f t="shared" si="379"/>
        <v>0</v>
      </c>
      <c r="Q1641" s="453">
        <f t="shared" si="391"/>
        <v>0</v>
      </c>
      <c r="R1641" s="453">
        <f t="shared" si="391"/>
        <v>0</v>
      </c>
      <c r="S1641" s="453">
        <f t="shared" si="391"/>
        <v>0</v>
      </c>
      <c r="T1641" s="453">
        <f t="shared" si="391"/>
        <v>0</v>
      </c>
      <c r="U1641" s="453">
        <f t="shared" si="391"/>
        <v>0</v>
      </c>
      <c r="V1641" s="453">
        <f t="shared" si="391"/>
        <v>0</v>
      </c>
      <c r="W1641" s="384">
        <f t="shared" si="389"/>
        <v>0</v>
      </c>
      <c r="X1641" s="565">
        <f>IF(D1641='A. Allgemeine Informationen'!$C$17,$M1641-Y1641,HLOOKUP('A. Allgemeine Informationen'!$C$17-1,$Z$1:$AF$2005,ROW(D1641),FALSE)-$Y1641)</f>
        <v>0</v>
      </c>
      <c r="Y1641" s="384">
        <f>HLOOKUP('A. Allgemeine Informationen'!$C$17,$Z$1:$AF$2005,ROW(D1641),FALSE)</f>
        <v>0</v>
      </c>
      <c r="Z1641" s="565">
        <f t="shared" si="380"/>
        <v>0</v>
      </c>
      <c r="AA1641" s="565">
        <f t="shared" si="381"/>
        <v>0</v>
      </c>
      <c r="AB1641" s="565">
        <f t="shared" si="382"/>
        <v>0</v>
      </c>
      <c r="AC1641" s="565">
        <f t="shared" si="383"/>
        <v>0</v>
      </c>
      <c r="AD1641" s="572">
        <f t="shared" si="384"/>
        <v>0</v>
      </c>
      <c r="AE1641" s="560">
        <f t="shared" si="385"/>
        <v>0</v>
      </c>
      <c r="AF1641" s="561">
        <f t="shared" si="386"/>
        <v>0</v>
      </c>
      <c r="AG1641" s="562"/>
    </row>
    <row r="1642" spans="2:33" s="418" customFormat="1" ht="15" customHeight="1" x14ac:dyDescent="0.2">
      <c r="B1642" s="554"/>
      <c r="C1642" s="382"/>
      <c r="D1642" s="383"/>
      <c r="E1642" s="381"/>
      <c r="F1642" s="1040"/>
      <c r="G1642" s="1038"/>
      <c r="H1642" s="1041"/>
      <c r="I1642" s="381"/>
      <c r="J1642" s="568">
        <f t="shared" si="378"/>
        <v>0</v>
      </c>
      <c r="K1642" s="381"/>
      <c r="L1642" s="381"/>
      <c r="M1642" s="568">
        <f t="shared" si="387"/>
        <v>0</v>
      </c>
      <c r="N1642" s="570">
        <f>IFERROR(VLOOKUP($C1642,Listen!$J$3:$L$39,2,0),0)</f>
        <v>0</v>
      </c>
      <c r="O1642" s="570">
        <f>IFERROR(VLOOKUP($C1642,Listen!$J$3:$L$39,3,0),0)</f>
        <v>0</v>
      </c>
      <c r="P1642" s="453">
        <f t="shared" si="379"/>
        <v>0</v>
      </c>
      <c r="Q1642" s="453">
        <f t="shared" si="391"/>
        <v>0</v>
      </c>
      <c r="R1642" s="453">
        <f t="shared" si="391"/>
        <v>0</v>
      </c>
      <c r="S1642" s="453">
        <f t="shared" si="391"/>
        <v>0</v>
      </c>
      <c r="T1642" s="453">
        <f t="shared" si="391"/>
        <v>0</v>
      </c>
      <c r="U1642" s="453">
        <f t="shared" si="391"/>
        <v>0</v>
      </c>
      <c r="V1642" s="453">
        <f t="shared" si="391"/>
        <v>0</v>
      </c>
      <c r="W1642" s="384">
        <f t="shared" si="389"/>
        <v>0</v>
      </c>
      <c r="X1642" s="565">
        <f>IF(D1642='A. Allgemeine Informationen'!$C$17,$M1642-Y1642,HLOOKUP('A. Allgemeine Informationen'!$C$17-1,$Z$1:$AF$2005,ROW(D1642),FALSE)-$Y1642)</f>
        <v>0</v>
      </c>
      <c r="Y1642" s="384">
        <f>HLOOKUP('A. Allgemeine Informationen'!$C$17,$Z$1:$AF$2005,ROW(D1642),FALSE)</f>
        <v>0</v>
      </c>
      <c r="Z1642" s="565">
        <f t="shared" si="380"/>
        <v>0</v>
      </c>
      <c r="AA1642" s="565">
        <f t="shared" si="381"/>
        <v>0</v>
      </c>
      <c r="AB1642" s="565">
        <f t="shared" si="382"/>
        <v>0</v>
      </c>
      <c r="AC1642" s="565">
        <f t="shared" si="383"/>
        <v>0</v>
      </c>
      <c r="AD1642" s="572">
        <f t="shared" si="384"/>
        <v>0</v>
      </c>
      <c r="AE1642" s="560">
        <f t="shared" si="385"/>
        <v>0</v>
      </c>
      <c r="AF1642" s="561">
        <f t="shared" si="386"/>
        <v>0</v>
      </c>
      <c r="AG1642" s="562"/>
    </row>
    <row r="1643" spans="2:33" s="418" customFormat="1" ht="15" customHeight="1" x14ac:dyDescent="0.2">
      <c r="B1643" s="554"/>
      <c r="C1643" s="382"/>
      <c r="D1643" s="383"/>
      <c r="E1643" s="381"/>
      <c r="F1643" s="1040"/>
      <c r="G1643" s="1038"/>
      <c r="H1643" s="1041"/>
      <c r="I1643" s="381"/>
      <c r="J1643" s="568">
        <f t="shared" si="378"/>
        <v>0</v>
      </c>
      <c r="K1643" s="381"/>
      <c r="L1643" s="381"/>
      <c r="M1643" s="568">
        <f t="shared" si="387"/>
        <v>0</v>
      </c>
      <c r="N1643" s="570">
        <f>IFERROR(VLOOKUP($C1643,Listen!$J$3:$L$39,2,0),0)</f>
        <v>0</v>
      </c>
      <c r="O1643" s="570">
        <f>IFERROR(VLOOKUP($C1643,Listen!$J$3:$L$39,3,0),0)</f>
        <v>0</v>
      </c>
      <c r="P1643" s="453">
        <f t="shared" si="379"/>
        <v>0</v>
      </c>
      <c r="Q1643" s="453">
        <f t="shared" si="391"/>
        <v>0</v>
      </c>
      <c r="R1643" s="453">
        <f t="shared" si="391"/>
        <v>0</v>
      </c>
      <c r="S1643" s="453">
        <f t="shared" si="391"/>
        <v>0</v>
      </c>
      <c r="T1643" s="453">
        <f t="shared" si="391"/>
        <v>0</v>
      </c>
      <c r="U1643" s="453">
        <f t="shared" si="391"/>
        <v>0</v>
      </c>
      <c r="V1643" s="453">
        <f t="shared" si="391"/>
        <v>0</v>
      </c>
      <c r="W1643" s="384">
        <f t="shared" si="389"/>
        <v>0</v>
      </c>
      <c r="X1643" s="565">
        <f>IF(D1643='A. Allgemeine Informationen'!$C$17,$M1643-Y1643,HLOOKUP('A. Allgemeine Informationen'!$C$17-1,$Z$1:$AF$2005,ROW(D1643),FALSE)-$Y1643)</f>
        <v>0</v>
      </c>
      <c r="Y1643" s="384">
        <f>HLOOKUP('A. Allgemeine Informationen'!$C$17,$Z$1:$AF$2005,ROW(D1643),FALSE)</f>
        <v>0</v>
      </c>
      <c r="Z1643" s="565">
        <f t="shared" si="380"/>
        <v>0</v>
      </c>
      <c r="AA1643" s="565">
        <f t="shared" si="381"/>
        <v>0</v>
      </c>
      <c r="AB1643" s="565">
        <f t="shared" si="382"/>
        <v>0</v>
      </c>
      <c r="AC1643" s="565">
        <f t="shared" si="383"/>
        <v>0</v>
      </c>
      <c r="AD1643" s="572">
        <f t="shared" si="384"/>
        <v>0</v>
      </c>
      <c r="AE1643" s="560">
        <f t="shared" si="385"/>
        <v>0</v>
      </c>
      <c r="AF1643" s="561">
        <f t="shared" si="386"/>
        <v>0</v>
      </c>
      <c r="AG1643" s="562"/>
    </row>
    <row r="1644" spans="2:33" s="418" customFormat="1" ht="15" customHeight="1" x14ac:dyDescent="0.2">
      <c r="B1644" s="554"/>
      <c r="C1644" s="382"/>
      <c r="D1644" s="383"/>
      <c r="E1644" s="381"/>
      <c r="F1644" s="1040"/>
      <c r="G1644" s="1038"/>
      <c r="H1644" s="1041"/>
      <c r="I1644" s="381"/>
      <c r="J1644" s="568">
        <f t="shared" si="378"/>
        <v>0</v>
      </c>
      <c r="K1644" s="381"/>
      <c r="L1644" s="381"/>
      <c r="M1644" s="568">
        <f t="shared" si="387"/>
        <v>0</v>
      </c>
      <c r="N1644" s="570">
        <f>IFERROR(VLOOKUP($C1644,Listen!$J$3:$L$39,2,0),0)</f>
        <v>0</v>
      </c>
      <c r="O1644" s="570">
        <f>IFERROR(VLOOKUP($C1644,Listen!$J$3:$L$39,3,0),0)</f>
        <v>0</v>
      </c>
      <c r="P1644" s="453">
        <f t="shared" si="379"/>
        <v>0</v>
      </c>
      <c r="Q1644" s="453">
        <f t="shared" si="391"/>
        <v>0</v>
      </c>
      <c r="R1644" s="453">
        <f t="shared" si="391"/>
        <v>0</v>
      </c>
      <c r="S1644" s="453">
        <f t="shared" si="391"/>
        <v>0</v>
      </c>
      <c r="T1644" s="453">
        <f t="shared" si="391"/>
        <v>0</v>
      </c>
      <c r="U1644" s="453">
        <f t="shared" si="391"/>
        <v>0</v>
      </c>
      <c r="V1644" s="453">
        <f t="shared" si="391"/>
        <v>0</v>
      </c>
      <c r="W1644" s="384">
        <f t="shared" si="389"/>
        <v>0</v>
      </c>
      <c r="X1644" s="565">
        <f>IF(D1644='A. Allgemeine Informationen'!$C$17,$M1644-Y1644,HLOOKUP('A. Allgemeine Informationen'!$C$17-1,$Z$1:$AF$2005,ROW(D1644),FALSE)-$Y1644)</f>
        <v>0</v>
      </c>
      <c r="Y1644" s="384">
        <f>HLOOKUP('A. Allgemeine Informationen'!$C$17,$Z$1:$AF$2005,ROW(D1644),FALSE)</f>
        <v>0</v>
      </c>
      <c r="Z1644" s="565">
        <f t="shared" si="380"/>
        <v>0</v>
      </c>
      <c r="AA1644" s="565">
        <f t="shared" si="381"/>
        <v>0</v>
      </c>
      <c r="AB1644" s="565">
        <f t="shared" si="382"/>
        <v>0</v>
      </c>
      <c r="AC1644" s="565">
        <f t="shared" si="383"/>
        <v>0</v>
      </c>
      <c r="AD1644" s="572">
        <f t="shared" si="384"/>
        <v>0</v>
      </c>
      <c r="AE1644" s="560">
        <f t="shared" si="385"/>
        <v>0</v>
      </c>
      <c r="AF1644" s="561">
        <f t="shared" si="386"/>
        <v>0</v>
      </c>
      <c r="AG1644" s="562"/>
    </row>
    <row r="1645" spans="2:33" s="418" customFormat="1" ht="15" customHeight="1" x14ac:dyDescent="0.2">
      <c r="B1645" s="554"/>
      <c r="C1645" s="382"/>
      <c r="D1645" s="383"/>
      <c r="E1645" s="381"/>
      <c r="F1645" s="1040"/>
      <c r="G1645" s="1038"/>
      <c r="H1645" s="1041"/>
      <c r="I1645" s="381"/>
      <c r="J1645" s="568">
        <f t="shared" si="378"/>
        <v>0</v>
      </c>
      <c r="K1645" s="381"/>
      <c r="L1645" s="381"/>
      <c r="M1645" s="568">
        <f t="shared" si="387"/>
        <v>0</v>
      </c>
      <c r="N1645" s="570">
        <f>IFERROR(VLOOKUP($C1645,Listen!$J$3:$L$39,2,0),0)</f>
        <v>0</v>
      </c>
      <c r="O1645" s="570">
        <f>IFERROR(VLOOKUP($C1645,Listen!$J$3:$L$39,3,0),0)</f>
        <v>0</v>
      </c>
      <c r="P1645" s="453">
        <f t="shared" si="379"/>
        <v>0</v>
      </c>
      <c r="Q1645" s="453">
        <f t="shared" si="391"/>
        <v>0</v>
      </c>
      <c r="R1645" s="453">
        <f t="shared" si="391"/>
        <v>0</v>
      </c>
      <c r="S1645" s="453">
        <f t="shared" si="391"/>
        <v>0</v>
      </c>
      <c r="T1645" s="453">
        <f t="shared" si="391"/>
        <v>0</v>
      </c>
      <c r="U1645" s="453">
        <f t="shared" si="391"/>
        <v>0</v>
      </c>
      <c r="V1645" s="453">
        <f t="shared" si="391"/>
        <v>0</v>
      </c>
      <c r="W1645" s="384">
        <f t="shared" si="389"/>
        <v>0</v>
      </c>
      <c r="X1645" s="565">
        <f>IF(D1645='A. Allgemeine Informationen'!$C$17,$M1645-Y1645,HLOOKUP('A. Allgemeine Informationen'!$C$17-1,$Z$1:$AF$2005,ROW(D1645),FALSE)-$Y1645)</f>
        <v>0</v>
      </c>
      <c r="Y1645" s="384">
        <f>HLOOKUP('A. Allgemeine Informationen'!$C$17,$Z$1:$AF$2005,ROW(D1645),FALSE)</f>
        <v>0</v>
      </c>
      <c r="Z1645" s="565">
        <f t="shared" si="380"/>
        <v>0</v>
      </c>
      <c r="AA1645" s="565">
        <f t="shared" si="381"/>
        <v>0</v>
      </c>
      <c r="AB1645" s="565">
        <f t="shared" si="382"/>
        <v>0</v>
      </c>
      <c r="AC1645" s="565">
        <f t="shared" si="383"/>
        <v>0</v>
      </c>
      <c r="AD1645" s="572">
        <f t="shared" si="384"/>
        <v>0</v>
      </c>
      <c r="AE1645" s="560">
        <f t="shared" si="385"/>
        <v>0</v>
      </c>
      <c r="AF1645" s="561">
        <f t="shared" si="386"/>
        <v>0</v>
      </c>
      <c r="AG1645" s="562"/>
    </row>
    <row r="1646" spans="2:33" s="418" customFormat="1" ht="15" customHeight="1" x14ac:dyDescent="0.2">
      <c r="B1646" s="554"/>
      <c r="C1646" s="382"/>
      <c r="D1646" s="383"/>
      <c r="E1646" s="381"/>
      <c r="F1646" s="1040"/>
      <c r="G1646" s="1038"/>
      <c r="H1646" s="1041"/>
      <c r="I1646" s="381"/>
      <c r="J1646" s="568">
        <f t="shared" si="378"/>
        <v>0</v>
      </c>
      <c r="K1646" s="381"/>
      <c r="L1646" s="381"/>
      <c r="M1646" s="568">
        <f t="shared" si="387"/>
        <v>0</v>
      </c>
      <c r="N1646" s="570">
        <f>IFERROR(VLOOKUP($C1646,Listen!$J$3:$L$39,2,0),0)</f>
        <v>0</v>
      </c>
      <c r="O1646" s="570">
        <f>IFERROR(VLOOKUP($C1646,Listen!$J$3:$L$39,3,0),0)</f>
        <v>0</v>
      </c>
      <c r="P1646" s="453">
        <f t="shared" si="379"/>
        <v>0</v>
      </c>
      <c r="Q1646" s="453">
        <f t="shared" si="391"/>
        <v>0</v>
      </c>
      <c r="R1646" s="453">
        <f t="shared" si="391"/>
        <v>0</v>
      </c>
      <c r="S1646" s="453">
        <f t="shared" si="391"/>
        <v>0</v>
      </c>
      <c r="T1646" s="453">
        <f t="shared" si="391"/>
        <v>0</v>
      </c>
      <c r="U1646" s="453">
        <f t="shared" si="391"/>
        <v>0</v>
      </c>
      <c r="V1646" s="453">
        <f t="shared" si="391"/>
        <v>0</v>
      </c>
      <c r="W1646" s="384">
        <f t="shared" si="389"/>
        <v>0</v>
      </c>
      <c r="X1646" s="565">
        <f>IF(D1646='A. Allgemeine Informationen'!$C$17,$M1646-Y1646,HLOOKUP('A. Allgemeine Informationen'!$C$17-1,$Z$1:$AF$2005,ROW(D1646),FALSE)-$Y1646)</f>
        <v>0</v>
      </c>
      <c r="Y1646" s="384">
        <f>HLOOKUP('A. Allgemeine Informationen'!$C$17,$Z$1:$AF$2005,ROW(D1646),FALSE)</f>
        <v>0</v>
      </c>
      <c r="Z1646" s="565">
        <f t="shared" si="380"/>
        <v>0</v>
      </c>
      <c r="AA1646" s="565">
        <f t="shared" si="381"/>
        <v>0</v>
      </c>
      <c r="AB1646" s="565">
        <f t="shared" si="382"/>
        <v>0</v>
      </c>
      <c r="AC1646" s="565">
        <f t="shared" si="383"/>
        <v>0</v>
      </c>
      <c r="AD1646" s="572">
        <f t="shared" si="384"/>
        <v>0</v>
      </c>
      <c r="AE1646" s="560">
        <f t="shared" si="385"/>
        <v>0</v>
      </c>
      <c r="AF1646" s="561">
        <f t="shared" si="386"/>
        <v>0</v>
      </c>
      <c r="AG1646" s="562"/>
    </row>
    <row r="1647" spans="2:33" s="418" customFormat="1" ht="15" customHeight="1" x14ac:dyDescent="0.2">
      <c r="B1647" s="554"/>
      <c r="C1647" s="382"/>
      <c r="D1647" s="383"/>
      <c r="E1647" s="381"/>
      <c r="F1647" s="1040"/>
      <c r="G1647" s="1038"/>
      <c r="H1647" s="1041"/>
      <c r="I1647" s="381"/>
      <c r="J1647" s="568">
        <f t="shared" si="378"/>
        <v>0</v>
      </c>
      <c r="K1647" s="381"/>
      <c r="L1647" s="381"/>
      <c r="M1647" s="568">
        <f t="shared" si="387"/>
        <v>0</v>
      </c>
      <c r="N1647" s="570">
        <f>IFERROR(VLOOKUP($C1647,Listen!$J$3:$L$39,2,0),0)</f>
        <v>0</v>
      </c>
      <c r="O1647" s="570">
        <f>IFERROR(VLOOKUP($C1647,Listen!$J$3:$L$39,3,0),0)</f>
        <v>0</v>
      </c>
      <c r="P1647" s="453">
        <f t="shared" si="379"/>
        <v>0</v>
      </c>
      <c r="Q1647" s="453">
        <f t="shared" si="391"/>
        <v>0</v>
      </c>
      <c r="R1647" s="453">
        <f t="shared" si="391"/>
        <v>0</v>
      </c>
      <c r="S1647" s="453">
        <f t="shared" si="391"/>
        <v>0</v>
      </c>
      <c r="T1647" s="453">
        <f t="shared" si="391"/>
        <v>0</v>
      </c>
      <c r="U1647" s="453">
        <f t="shared" si="391"/>
        <v>0</v>
      </c>
      <c r="V1647" s="453">
        <f t="shared" si="391"/>
        <v>0</v>
      </c>
      <c r="W1647" s="384">
        <f t="shared" si="389"/>
        <v>0</v>
      </c>
      <c r="X1647" s="565">
        <f>IF(D1647='A. Allgemeine Informationen'!$C$17,$M1647-Y1647,HLOOKUP('A. Allgemeine Informationen'!$C$17-1,$Z$1:$AF$2005,ROW(D1647),FALSE)-$Y1647)</f>
        <v>0</v>
      </c>
      <c r="Y1647" s="384">
        <f>HLOOKUP('A. Allgemeine Informationen'!$C$17,$Z$1:$AF$2005,ROW(D1647),FALSE)</f>
        <v>0</v>
      </c>
      <c r="Z1647" s="565">
        <f t="shared" si="380"/>
        <v>0</v>
      </c>
      <c r="AA1647" s="565">
        <f t="shared" si="381"/>
        <v>0</v>
      </c>
      <c r="AB1647" s="565">
        <f t="shared" si="382"/>
        <v>0</v>
      </c>
      <c r="AC1647" s="565">
        <f t="shared" si="383"/>
        <v>0</v>
      </c>
      <c r="AD1647" s="572">
        <f t="shared" si="384"/>
        <v>0</v>
      </c>
      <c r="AE1647" s="560">
        <f t="shared" si="385"/>
        <v>0</v>
      </c>
      <c r="AF1647" s="561">
        <f t="shared" si="386"/>
        <v>0</v>
      </c>
      <c r="AG1647" s="562"/>
    </row>
    <row r="1648" spans="2:33" s="418" customFormat="1" ht="15" customHeight="1" x14ac:dyDescent="0.2">
      <c r="B1648" s="554"/>
      <c r="C1648" s="382"/>
      <c r="D1648" s="383"/>
      <c r="E1648" s="381"/>
      <c r="F1648" s="1040"/>
      <c r="G1648" s="1038"/>
      <c r="H1648" s="1041"/>
      <c r="I1648" s="381"/>
      <c r="J1648" s="568">
        <f t="shared" si="378"/>
        <v>0</v>
      </c>
      <c r="K1648" s="381"/>
      <c r="L1648" s="381"/>
      <c r="M1648" s="568">
        <f t="shared" si="387"/>
        <v>0</v>
      </c>
      <c r="N1648" s="570">
        <f>IFERROR(VLOOKUP($C1648,Listen!$J$3:$L$39,2,0),0)</f>
        <v>0</v>
      </c>
      <c r="O1648" s="570">
        <f>IFERROR(VLOOKUP($C1648,Listen!$J$3:$L$39,3,0),0)</f>
        <v>0</v>
      </c>
      <c r="P1648" s="453">
        <f t="shared" si="379"/>
        <v>0</v>
      </c>
      <c r="Q1648" s="453">
        <f t="shared" si="391"/>
        <v>0</v>
      </c>
      <c r="R1648" s="453">
        <f t="shared" si="391"/>
        <v>0</v>
      </c>
      <c r="S1648" s="453">
        <f t="shared" si="391"/>
        <v>0</v>
      </c>
      <c r="T1648" s="453">
        <f t="shared" si="391"/>
        <v>0</v>
      </c>
      <c r="U1648" s="453">
        <f t="shared" si="391"/>
        <v>0</v>
      </c>
      <c r="V1648" s="453">
        <f t="shared" si="391"/>
        <v>0</v>
      </c>
      <c r="W1648" s="384">
        <f t="shared" si="389"/>
        <v>0</v>
      </c>
      <c r="X1648" s="565">
        <f>IF(D1648='A. Allgemeine Informationen'!$C$17,$M1648-Y1648,HLOOKUP('A. Allgemeine Informationen'!$C$17-1,$Z$1:$AF$2005,ROW(D1648),FALSE)-$Y1648)</f>
        <v>0</v>
      </c>
      <c r="Y1648" s="384">
        <f>HLOOKUP('A. Allgemeine Informationen'!$C$17,$Z$1:$AF$2005,ROW(D1648),FALSE)</f>
        <v>0</v>
      </c>
      <c r="Z1648" s="565">
        <f t="shared" si="380"/>
        <v>0</v>
      </c>
      <c r="AA1648" s="565">
        <f t="shared" si="381"/>
        <v>0</v>
      </c>
      <c r="AB1648" s="565">
        <f t="shared" si="382"/>
        <v>0</v>
      </c>
      <c r="AC1648" s="565">
        <f t="shared" si="383"/>
        <v>0</v>
      </c>
      <c r="AD1648" s="572">
        <f t="shared" si="384"/>
        <v>0</v>
      </c>
      <c r="AE1648" s="560">
        <f t="shared" si="385"/>
        <v>0</v>
      </c>
      <c r="AF1648" s="561">
        <f t="shared" si="386"/>
        <v>0</v>
      </c>
      <c r="AG1648" s="562"/>
    </row>
    <row r="1649" spans="2:33" s="418" customFormat="1" ht="15" customHeight="1" x14ac:dyDescent="0.2">
      <c r="B1649" s="554"/>
      <c r="C1649" s="382"/>
      <c r="D1649" s="383"/>
      <c r="E1649" s="381"/>
      <c r="F1649" s="1040"/>
      <c r="G1649" s="1038"/>
      <c r="H1649" s="1041"/>
      <c r="I1649" s="381"/>
      <c r="J1649" s="568">
        <f t="shared" si="378"/>
        <v>0</v>
      </c>
      <c r="K1649" s="381"/>
      <c r="L1649" s="381"/>
      <c r="M1649" s="568">
        <f t="shared" si="387"/>
        <v>0</v>
      </c>
      <c r="N1649" s="570">
        <f>IFERROR(VLOOKUP($C1649,Listen!$J$3:$L$39,2,0),0)</f>
        <v>0</v>
      </c>
      <c r="O1649" s="570">
        <f>IFERROR(VLOOKUP($C1649,Listen!$J$3:$L$39,3,0),0)</f>
        <v>0</v>
      </c>
      <c r="P1649" s="453">
        <f t="shared" si="379"/>
        <v>0</v>
      </c>
      <c r="Q1649" s="453">
        <f t="shared" si="391"/>
        <v>0</v>
      </c>
      <c r="R1649" s="453">
        <f t="shared" si="391"/>
        <v>0</v>
      </c>
      <c r="S1649" s="453">
        <f t="shared" si="391"/>
        <v>0</v>
      </c>
      <c r="T1649" s="453">
        <f t="shared" si="391"/>
        <v>0</v>
      </c>
      <c r="U1649" s="453">
        <f t="shared" si="391"/>
        <v>0</v>
      </c>
      <c r="V1649" s="453">
        <f t="shared" si="391"/>
        <v>0</v>
      </c>
      <c r="W1649" s="384">
        <f t="shared" si="389"/>
        <v>0</v>
      </c>
      <c r="X1649" s="565">
        <f>IF(D1649='A. Allgemeine Informationen'!$C$17,$M1649-Y1649,HLOOKUP('A. Allgemeine Informationen'!$C$17-1,$Z$1:$AF$2005,ROW(D1649),FALSE)-$Y1649)</f>
        <v>0</v>
      </c>
      <c r="Y1649" s="384">
        <f>HLOOKUP('A. Allgemeine Informationen'!$C$17,$Z$1:$AF$2005,ROW(D1649),FALSE)</f>
        <v>0</v>
      </c>
      <c r="Z1649" s="565">
        <f t="shared" si="380"/>
        <v>0</v>
      </c>
      <c r="AA1649" s="565">
        <f t="shared" si="381"/>
        <v>0</v>
      </c>
      <c r="AB1649" s="565">
        <f t="shared" si="382"/>
        <v>0</v>
      </c>
      <c r="AC1649" s="565">
        <f t="shared" si="383"/>
        <v>0</v>
      </c>
      <c r="AD1649" s="572">
        <f t="shared" si="384"/>
        <v>0</v>
      </c>
      <c r="AE1649" s="560">
        <f t="shared" si="385"/>
        <v>0</v>
      </c>
      <c r="AF1649" s="561">
        <f t="shared" si="386"/>
        <v>0</v>
      </c>
      <c r="AG1649" s="562"/>
    </row>
    <row r="1650" spans="2:33" s="418" customFormat="1" ht="15" customHeight="1" x14ac:dyDescent="0.2">
      <c r="B1650" s="554"/>
      <c r="C1650" s="382"/>
      <c r="D1650" s="383"/>
      <c r="E1650" s="381"/>
      <c r="F1650" s="1040"/>
      <c r="G1650" s="1038"/>
      <c r="H1650" s="1041"/>
      <c r="I1650" s="381"/>
      <c r="J1650" s="568">
        <f t="shared" si="378"/>
        <v>0</v>
      </c>
      <c r="K1650" s="381"/>
      <c r="L1650" s="381"/>
      <c r="M1650" s="568">
        <f t="shared" si="387"/>
        <v>0</v>
      </c>
      <c r="N1650" s="570">
        <f>IFERROR(VLOOKUP($C1650,Listen!$J$3:$L$39,2,0),0)</f>
        <v>0</v>
      </c>
      <c r="O1650" s="570">
        <f>IFERROR(VLOOKUP($C1650,Listen!$J$3:$L$39,3,0),0)</f>
        <v>0</v>
      </c>
      <c r="P1650" s="453">
        <f t="shared" si="379"/>
        <v>0</v>
      </c>
      <c r="Q1650" s="453">
        <f t="shared" si="391"/>
        <v>0</v>
      </c>
      <c r="R1650" s="453">
        <f t="shared" si="391"/>
        <v>0</v>
      </c>
      <c r="S1650" s="453">
        <f t="shared" si="391"/>
        <v>0</v>
      </c>
      <c r="T1650" s="453">
        <f t="shared" si="391"/>
        <v>0</v>
      </c>
      <c r="U1650" s="453">
        <f t="shared" si="391"/>
        <v>0</v>
      </c>
      <c r="V1650" s="453">
        <f t="shared" si="391"/>
        <v>0</v>
      </c>
      <c r="W1650" s="384">
        <f t="shared" si="389"/>
        <v>0</v>
      </c>
      <c r="X1650" s="565">
        <f>IF(D1650='A. Allgemeine Informationen'!$C$17,$M1650-Y1650,HLOOKUP('A. Allgemeine Informationen'!$C$17-1,$Z$1:$AF$2005,ROW(D1650),FALSE)-$Y1650)</f>
        <v>0</v>
      </c>
      <c r="Y1650" s="384">
        <f>HLOOKUP('A. Allgemeine Informationen'!$C$17,$Z$1:$AF$2005,ROW(D1650),FALSE)</f>
        <v>0</v>
      </c>
      <c r="Z1650" s="565">
        <f t="shared" si="380"/>
        <v>0</v>
      </c>
      <c r="AA1650" s="565">
        <f t="shared" si="381"/>
        <v>0</v>
      </c>
      <c r="AB1650" s="565">
        <f t="shared" si="382"/>
        <v>0</v>
      </c>
      <c r="AC1650" s="565">
        <f t="shared" si="383"/>
        <v>0</v>
      </c>
      <c r="AD1650" s="572">
        <f t="shared" si="384"/>
        <v>0</v>
      </c>
      <c r="AE1650" s="560">
        <f t="shared" si="385"/>
        <v>0</v>
      </c>
      <c r="AF1650" s="561">
        <f t="shared" si="386"/>
        <v>0</v>
      </c>
      <c r="AG1650" s="562"/>
    </row>
    <row r="1651" spans="2:33" s="418" customFormat="1" ht="15" customHeight="1" x14ac:dyDescent="0.2">
      <c r="B1651" s="554"/>
      <c r="C1651" s="382"/>
      <c r="D1651" s="383"/>
      <c r="E1651" s="381"/>
      <c r="F1651" s="1040"/>
      <c r="G1651" s="1038"/>
      <c r="H1651" s="1041"/>
      <c r="I1651" s="381"/>
      <c r="J1651" s="568">
        <f t="shared" si="378"/>
        <v>0</v>
      </c>
      <c r="K1651" s="381"/>
      <c r="L1651" s="381"/>
      <c r="M1651" s="568">
        <f t="shared" si="387"/>
        <v>0</v>
      </c>
      <c r="N1651" s="570">
        <f>IFERROR(VLOOKUP($C1651,Listen!$J$3:$L$39,2,0),0)</f>
        <v>0</v>
      </c>
      <c r="O1651" s="570">
        <f>IFERROR(VLOOKUP($C1651,Listen!$J$3:$L$39,3,0),0)</f>
        <v>0</v>
      </c>
      <c r="P1651" s="453">
        <f t="shared" si="379"/>
        <v>0</v>
      </c>
      <c r="Q1651" s="453">
        <f t="shared" si="391"/>
        <v>0</v>
      </c>
      <c r="R1651" s="453">
        <f t="shared" si="391"/>
        <v>0</v>
      </c>
      <c r="S1651" s="453">
        <f t="shared" si="391"/>
        <v>0</v>
      </c>
      <c r="T1651" s="453">
        <f t="shared" si="391"/>
        <v>0</v>
      </c>
      <c r="U1651" s="453">
        <f t="shared" si="391"/>
        <v>0</v>
      </c>
      <c r="V1651" s="453">
        <f t="shared" si="391"/>
        <v>0</v>
      </c>
      <c r="W1651" s="384">
        <f t="shared" si="389"/>
        <v>0</v>
      </c>
      <c r="X1651" s="565">
        <f>IF(D1651='A. Allgemeine Informationen'!$C$17,$M1651-Y1651,HLOOKUP('A. Allgemeine Informationen'!$C$17-1,$Z$1:$AF$2005,ROW(D1651),FALSE)-$Y1651)</f>
        <v>0</v>
      </c>
      <c r="Y1651" s="384">
        <f>HLOOKUP('A. Allgemeine Informationen'!$C$17,$Z$1:$AF$2005,ROW(D1651),FALSE)</f>
        <v>0</v>
      </c>
      <c r="Z1651" s="565">
        <f t="shared" si="380"/>
        <v>0</v>
      </c>
      <c r="AA1651" s="565">
        <f t="shared" si="381"/>
        <v>0</v>
      </c>
      <c r="AB1651" s="565">
        <f t="shared" si="382"/>
        <v>0</v>
      </c>
      <c r="AC1651" s="565">
        <f t="shared" si="383"/>
        <v>0</v>
      </c>
      <c r="AD1651" s="572">
        <f t="shared" si="384"/>
        <v>0</v>
      </c>
      <c r="AE1651" s="560">
        <f t="shared" si="385"/>
        <v>0</v>
      </c>
      <c r="AF1651" s="561">
        <f t="shared" si="386"/>
        <v>0</v>
      </c>
      <c r="AG1651" s="562"/>
    </row>
    <row r="1652" spans="2:33" s="418" customFormat="1" ht="15" customHeight="1" x14ac:dyDescent="0.2">
      <c r="B1652" s="554"/>
      <c r="C1652" s="382"/>
      <c r="D1652" s="383"/>
      <c r="E1652" s="381"/>
      <c r="F1652" s="1040"/>
      <c r="G1652" s="1038"/>
      <c r="H1652" s="1041"/>
      <c r="I1652" s="381"/>
      <c r="J1652" s="568">
        <f t="shared" si="378"/>
        <v>0</v>
      </c>
      <c r="K1652" s="381"/>
      <c r="L1652" s="381"/>
      <c r="M1652" s="568">
        <f t="shared" si="387"/>
        <v>0</v>
      </c>
      <c r="N1652" s="570">
        <f>IFERROR(VLOOKUP($C1652,Listen!$J$3:$L$39,2,0),0)</f>
        <v>0</v>
      </c>
      <c r="O1652" s="570">
        <f>IFERROR(VLOOKUP($C1652,Listen!$J$3:$L$39,3,0),0)</f>
        <v>0</v>
      </c>
      <c r="P1652" s="453">
        <f t="shared" si="379"/>
        <v>0</v>
      </c>
      <c r="Q1652" s="453">
        <f t="shared" si="391"/>
        <v>0</v>
      </c>
      <c r="R1652" s="453">
        <f t="shared" si="391"/>
        <v>0</v>
      </c>
      <c r="S1652" s="453">
        <f t="shared" si="391"/>
        <v>0</v>
      </c>
      <c r="T1652" s="453">
        <f t="shared" si="391"/>
        <v>0</v>
      </c>
      <c r="U1652" s="453">
        <f t="shared" si="391"/>
        <v>0</v>
      </c>
      <c r="V1652" s="453">
        <f t="shared" si="391"/>
        <v>0</v>
      </c>
      <c r="W1652" s="384">
        <f t="shared" si="389"/>
        <v>0</v>
      </c>
      <c r="X1652" s="565">
        <f>IF(D1652='A. Allgemeine Informationen'!$C$17,$M1652-Y1652,HLOOKUP('A. Allgemeine Informationen'!$C$17-1,$Z$1:$AF$2005,ROW(D1652),FALSE)-$Y1652)</f>
        <v>0</v>
      </c>
      <c r="Y1652" s="384">
        <f>HLOOKUP('A. Allgemeine Informationen'!$C$17,$Z$1:$AF$2005,ROW(D1652),FALSE)</f>
        <v>0</v>
      </c>
      <c r="Z1652" s="565">
        <f t="shared" si="380"/>
        <v>0</v>
      </c>
      <c r="AA1652" s="565">
        <f t="shared" si="381"/>
        <v>0</v>
      </c>
      <c r="AB1652" s="565">
        <f t="shared" si="382"/>
        <v>0</v>
      </c>
      <c r="AC1652" s="565">
        <f t="shared" si="383"/>
        <v>0</v>
      </c>
      <c r="AD1652" s="572">
        <f t="shared" si="384"/>
        <v>0</v>
      </c>
      <c r="AE1652" s="560">
        <f t="shared" si="385"/>
        <v>0</v>
      </c>
      <c r="AF1652" s="561">
        <f t="shared" si="386"/>
        <v>0</v>
      </c>
      <c r="AG1652" s="562"/>
    </row>
    <row r="1653" spans="2:33" s="418" customFormat="1" ht="15" customHeight="1" x14ac:dyDescent="0.2">
      <c r="B1653" s="554"/>
      <c r="C1653" s="382"/>
      <c r="D1653" s="383"/>
      <c r="E1653" s="381"/>
      <c r="F1653" s="1040"/>
      <c r="G1653" s="1038"/>
      <c r="H1653" s="1041"/>
      <c r="I1653" s="381"/>
      <c r="J1653" s="568">
        <f t="shared" si="378"/>
        <v>0</v>
      </c>
      <c r="K1653" s="381"/>
      <c r="L1653" s="381"/>
      <c r="M1653" s="568">
        <f t="shared" si="387"/>
        <v>0</v>
      </c>
      <c r="N1653" s="570">
        <f>IFERROR(VLOOKUP($C1653,Listen!$J$3:$L$39,2,0),0)</f>
        <v>0</v>
      </c>
      <c r="O1653" s="570">
        <f>IFERROR(VLOOKUP($C1653,Listen!$J$3:$L$39,3,0),0)</f>
        <v>0</v>
      </c>
      <c r="P1653" s="453">
        <f t="shared" si="379"/>
        <v>0</v>
      </c>
      <c r="Q1653" s="453">
        <f t="shared" si="391"/>
        <v>0</v>
      </c>
      <c r="R1653" s="453">
        <f t="shared" si="391"/>
        <v>0</v>
      </c>
      <c r="S1653" s="453">
        <f t="shared" si="391"/>
        <v>0</v>
      </c>
      <c r="T1653" s="453">
        <f t="shared" si="391"/>
        <v>0</v>
      </c>
      <c r="U1653" s="453">
        <f t="shared" si="391"/>
        <v>0</v>
      </c>
      <c r="V1653" s="453">
        <f t="shared" si="391"/>
        <v>0</v>
      </c>
      <c r="W1653" s="384">
        <f t="shared" si="389"/>
        <v>0</v>
      </c>
      <c r="X1653" s="565">
        <f>IF(D1653='A. Allgemeine Informationen'!$C$17,$M1653-Y1653,HLOOKUP('A. Allgemeine Informationen'!$C$17-1,$Z$1:$AF$2005,ROW(D1653),FALSE)-$Y1653)</f>
        <v>0</v>
      </c>
      <c r="Y1653" s="384">
        <f>HLOOKUP('A. Allgemeine Informationen'!$C$17,$Z$1:$AF$2005,ROW(D1653),FALSE)</f>
        <v>0</v>
      </c>
      <c r="Z1653" s="565">
        <f t="shared" si="380"/>
        <v>0</v>
      </c>
      <c r="AA1653" s="565">
        <f t="shared" si="381"/>
        <v>0</v>
      </c>
      <c r="AB1653" s="565">
        <f t="shared" si="382"/>
        <v>0</v>
      </c>
      <c r="AC1653" s="565">
        <f t="shared" si="383"/>
        <v>0</v>
      </c>
      <c r="AD1653" s="572">
        <f t="shared" si="384"/>
        <v>0</v>
      </c>
      <c r="AE1653" s="560">
        <f t="shared" si="385"/>
        <v>0</v>
      </c>
      <c r="AF1653" s="561">
        <f t="shared" si="386"/>
        <v>0</v>
      </c>
      <c r="AG1653" s="562"/>
    </row>
    <row r="1654" spans="2:33" s="418" customFormat="1" ht="15" customHeight="1" x14ac:dyDescent="0.2">
      <c r="B1654" s="554"/>
      <c r="C1654" s="382"/>
      <c r="D1654" s="383"/>
      <c r="E1654" s="381"/>
      <c r="F1654" s="1040"/>
      <c r="G1654" s="1038"/>
      <c r="H1654" s="1041"/>
      <c r="I1654" s="381"/>
      <c r="J1654" s="568">
        <f t="shared" si="378"/>
        <v>0</v>
      </c>
      <c r="K1654" s="381"/>
      <c r="L1654" s="381"/>
      <c r="M1654" s="568">
        <f t="shared" si="387"/>
        <v>0</v>
      </c>
      <c r="N1654" s="570">
        <f>IFERROR(VLOOKUP($C1654,Listen!$J$3:$L$39,2,0),0)</f>
        <v>0</v>
      </c>
      <c r="O1654" s="570">
        <f>IFERROR(VLOOKUP($C1654,Listen!$J$3:$L$39,3,0),0)</f>
        <v>0</v>
      </c>
      <c r="P1654" s="453">
        <f t="shared" si="379"/>
        <v>0</v>
      </c>
      <c r="Q1654" s="453">
        <f t="shared" si="391"/>
        <v>0</v>
      </c>
      <c r="R1654" s="453">
        <f t="shared" si="391"/>
        <v>0</v>
      </c>
      <c r="S1654" s="453">
        <f t="shared" si="391"/>
        <v>0</v>
      </c>
      <c r="T1654" s="453">
        <f t="shared" si="391"/>
        <v>0</v>
      </c>
      <c r="U1654" s="453">
        <f t="shared" si="391"/>
        <v>0</v>
      </c>
      <c r="V1654" s="453">
        <f t="shared" si="391"/>
        <v>0</v>
      </c>
      <c r="W1654" s="384">
        <f t="shared" si="389"/>
        <v>0</v>
      </c>
      <c r="X1654" s="565">
        <f>IF(D1654='A. Allgemeine Informationen'!$C$17,$M1654-Y1654,HLOOKUP('A. Allgemeine Informationen'!$C$17-1,$Z$1:$AF$2005,ROW(D1654),FALSE)-$Y1654)</f>
        <v>0</v>
      </c>
      <c r="Y1654" s="384">
        <f>HLOOKUP('A. Allgemeine Informationen'!$C$17,$Z$1:$AF$2005,ROW(D1654),FALSE)</f>
        <v>0</v>
      </c>
      <c r="Z1654" s="565">
        <f t="shared" si="380"/>
        <v>0</v>
      </c>
      <c r="AA1654" s="565">
        <f t="shared" si="381"/>
        <v>0</v>
      </c>
      <c r="AB1654" s="565">
        <f t="shared" si="382"/>
        <v>0</v>
      </c>
      <c r="AC1654" s="565">
        <f t="shared" si="383"/>
        <v>0</v>
      </c>
      <c r="AD1654" s="572">
        <f t="shared" si="384"/>
        <v>0</v>
      </c>
      <c r="AE1654" s="560">
        <f t="shared" si="385"/>
        <v>0</v>
      </c>
      <c r="AF1654" s="561">
        <f t="shared" si="386"/>
        <v>0</v>
      </c>
      <c r="AG1654" s="562"/>
    </row>
    <row r="1655" spans="2:33" s="418" customFormat="1" ht="15" customHeight="1" x14ac:dyDescent="0.2">
      <c r="B1655" s="554"/>
      <c r="C1655" s="382"/>
      <c r="D1655" s="383"/>
      <c r="E1655" s="381"/>
      <c r="F1655" s="1040"/>
      <c r="G1655" s="1038"/>
      <c r="H1655" s="1041"/>
      <c r="I1655" s="381"/>
      <c r="J1655" s="568">
        <f t="shared" si="378"/>
        <v>0</v>
      </c>
      <c r="K1655" s="381"/>
      <c r="L1655" s="381"/>
      <c r="M1655" s="568">
        <f t="shared" si="387"/>
        <v>0</v>
      </c>
      <c r="N1655" s="570">
        <f>IFERROR(VLOOKUP($C1655,Listen!$J$3:$L$39,2,0),0)</f>
        <v>0</v>
      </c>
      <c r="O1655" s="570">
        <f>IFERROR(VLOOKUP($C1655,Listen!$J$3:$L$39,3,0),0)</f>
        <v>0</v>
      </c>
      <c r="P1655" s="453">
        <f t="shared" si="379"/>
        <v>0</v>
      </c>
      <c r="Q1655" s="453">
        <f t="shared" ref="Q1655:V1670" si="392">P1655</f>
        <v>0</v>
      </c>
      <c r="R1655" s="453">
        <f t="shared" si="392"/>
        <v>0</v>
      </c>
      <c r="S1655" s="453">
        <f t="shared" si="392"/>
        <v>0</v>
      </c>
      <c r="T1655" s="453">
        <f t="shared" si="392"/>
        <v>0</v>
      </c>
      <c r="U1655" s="453">
        <f t="shared" si="392"/>
        <v>0</v>
      </c>
      <c r="V1655" s="453">
        <f t="shared" si="392"/>
        <v>0</v>
      </c>
      <c r="W1655" s="384">
        <f t="shared" si="389"/>
        <v>0</v>
      </c>
      <c r="X1655" s="565">
        <f>IF(D1655='A. Allgemeine Informationen'!$C$17,$M1655-Y1655,HLOOKUP('A. Allgemeine Informationen'!$C$17-1,$Z$1:$AF$2005,ROW(D1655),FALSE)-$Y1655)</f>
        <v>0</v>
      </c>
      <c r="Y1655" s="384">
        <f>HLOOKUP('A. Allgemeine Informationen'!$C$17,$Z$1:$AF$2005,ROW(D1655),FALSE)</f>
        <v>0</v>
      </c>
      <c r="Z1655" s="565">
        <f t="shared" si="380"/>
        <v>0</v>
      </c>
      <c r="AA1655" s="565">
        <f t="shared" si="381"/>
        <v>0</v>
      </c>
      <c r="AB1655" s="565">
        <f t="shared" si="382"/>
        <v>0</v>
      </c>
      <c r="AC1655" s="565">
        <f t="shared" si="383"/>
        <v>0</v>
      </c>
      <c r="AD1655" s="572">
        <f t="shared" si="384"/>
        <v>0</v>
      </c>
      <c r="AE1655" s="560">
        <f t="shared" si="385"/>
        <v>0</v>
      </c>
      <c r="AF1655" s="561">
        <f t="shared" si="386"/>
        <v>0</v>
      </c>
      <c r="AG1655" s="562"/>
    </row>
    <row r="1656" spans="2:33" s="418" customFormat="1" ht="15" customHeight="1" x14ac:dyDescent="0.2">
      <c r="B1656" s="554"/>
      <c r="C1656" s="382"/>
      <c r="D1656" s="383"/>
      <c r="E1656" s="381"/>
      <c r="F1656" s="1040"/>
      <c r="G1656" s="1038"/>
      <c r="H1656" s="1041"/>
      <c r="I1656" s="381"/>
      <c r="J1656" s="568">
        <f t="shared" si="378"/>
        <v>0</v>
      </c>
      <c r="K1656" s="381"/>
      <c r="L1656" s="381"/>
      <c r="M1656" s="568">
        <f t="shared" si="387"/>
        <v>0</v>
      </c>
      <c r="N1656" s="570">
        <f>IFERROR(VLOOKUP($C1656,Listen!$J$3:$L$39,2,0),0)</f>
        <v>0</v>
      </c>
      <c r="O1656" s="570">
        <f>IFERROR(VLOOKUP($C1656,Listen!$J$3:$L$39,3,0),0)</f>
        <v>0</v>
      </c>
      <c r="P1656" s="453">
        <f t="shared" si="379"/>
        <v>0</v>
      </c>
      <c r="Q1656" s="453">
        <f t="shared" si="392"/>
        <v>0</v>
      </c>
      <c r="R1656" s="453">
        <f t="shared" si="392"/>
        <v>0</v>
      </c>
      <c r="S1656" s="453">
        <f t="shared" si="392"/>
        <v>0</v>
      </c>
      <c r="T1656" s="453">
        <f t="shared" si="392"/>
        <v>0</v>
      </c>
      <c r="U1656" s="453">
        <f t="shared" si="392"/>
        <v>0</v>
      </c>
      <c r="V1656" s="453">
        <f t="shared" si="392"/>
        <v>0</v>
      </c>
      <c r="W1656" s="384">
        <f t="shared" si="389"/>
        <v>0</v>
      </c>
      <c r="X1656" s="565">
        <f>IF(D1656='A. Allgemeine Informationen'!$C$17,$M1656-Y1656,HLOOKUP('A. Allgemeine Informationen'!$C$17-1,$Z$1:$AF$2005,ROW(D1656),FALSE)-$Y1656)</f>
        <v>0</v>
      </c>
      <c r="Y1656" s="384">
        <f>HLOOKUP('A. Allgemeine Informationen'!$C$17,$Z$1:$AF$2005,ROW(D1656),FALSE)</f>
        <v>0</v>
      </c>
      <c r="Z1656" s="565">
        <f t="shared" si="380"/>
        <v>0</v>
      </c>
      <c r="AA1656" s="565">
        <f t="shared" si="381"/>
        <v>0</v>
      </c>
      <c r="AB1656" s="565">
        <f t="shared" si="382"/>
        <v>0</v>
      </c>
      <c r="AC1656" s="565">
        <f t="shared" si="383"/>
        <v>0</v>
      </c>
      <c r="AD1656" s="572">
        <f t="shared" si="384"/>
        <v>0</v>
      </c>
      <c r="AE1656" s="560">
        <f t="shared" si="385"/>
        <v>0</v>
      </c>
      <c r="AF1656" s="561">
        <f t="shared" si="386"/>
        <v>0</v>
      </c>
      <c r="AG1656" s="562"/>
    </row>
    <row r="1657" spans="2:33" s="418" customFormat="1" ht="15" customHeight="1" x14ac:dyDescent="0.2">
      <c r="B1657" s="554"/>
      <c r="C1657" s="382"/>
      <c r="D1657" s="383"/>
      <c r="E1657" s="381"/>
      <c r="F1657" s="1040"/>
      <c r="G1657" s="1038"/>
      <c r="H1657" s="1041"/>
      <c r="I1657" s="381"/>
      <c r="J1657" s="568">
        <f t="shared" si="378"/>
        <v>0</v>
      </c>
      <c r="K1657" s="381"/>
      <c r="L1657" s="381"/>
      <c r="M1657" s="568">
        <f t="shared" si="387"/>
        <v>0</v>
      </c>
      <c r="N1657" s="570">
        <f>IFERROR(VLOOKUP($C1657,Listen!$J$3:$L$39,2,0),0)</f>
        <v>0</v>
      </c>
      <c r="O1657" s="570">
        <f>IFERROR(VLOOKUP($C1657,Listen!$J$3:$L$39,3,0),0)</f>
        <v>0</v>
      </c>
      <c r="P1657" s="453">
        <f t="shared" si="379"/>
        <v>0</v>
      </c>
      <c r="Q1657" s="453">
        <f t="shared" si="392"/>
        <v>0</v>
      </c>
      <c r="R1657" s="453">
        <f t="shared" si="392"/>
        <v>0</v>
      </c>
      <c r="S1657" s="453">
        <f t="shared" si="392"/>
        <v>0</v>
      </c>
      <c r="T1657" s="453">
        <f t="shared" si="392"/>
        <v>0</v>
      </c>
      <c r="U1657" s="453">
        <f t="shared" si="392"/>
        <v>0</v>
      </c>
      <c r="V1657" s="453">
        <f t="shared" si="392"/>
        <v>0</v>
      </c>
      <c r="W1657" s="384">
        <f t="shared" si="389"/>
        <v>0</v>
      </c>
      <c r="X1657" s="565">
        <f>IF(D1657='A. Allgemeine Informationen'!$C$17,$M1657-Y1657,HLOOKUP('A. Allgemeine Informationen'!$C$17-1,$Z$1:$AF$2005,ROW(D1657),FALSE)-$Y1657)</f>
        <v>0</v>
      </c>
      <c r="Y1657" s="384">
        <f>HLOOKUP('A. Allgemeine Informationen'!$C$17,$Z$1:$AF$2005,ROW(D1657),FALSE)</f>
        <v>0</v>
      </c>
      <c r="Z1657" s="565">
        <f t="shared" si="380"/>
        <v>0</v>
      </c>
      <c r="AA1657" s="565">
        <f t="shared" si="381"/>
        <v>0</v>
      </c>
      <c r="AB1657" s="565">
        <f t="shared" si="382"/>
        <v>0</v>
      </c>
      <c r="AC1657" s="565">
        <f t="shared" si="383"/>
        <v>0</v>
      </c>
      <c r="AD1657" s="572">
        <f t="shared" si="384"/>
        <v>0</v>
      </c>
      <c r="AE1657" s="560">
        <f t="shared" si="385"/>
        <v>0</v>
      </c>
      <c r="AF1657" s="561">
        <f t="shared" si="386"/>
        <v>0</v>
      </c>
      <c r="AG1657" s="562"/>
    </row>
    <row r="1658" spans="2:33" s="418" customFormat="1" ht="15" customHeight="1" x14ac:dyDescent="0.2">
      <c r="B1658" s="554"/>
      <c r="C1658" s="382"/>
      <c r="D1658" s="383"/>
      <c r="E1658" s="381"/>
      <c r="F1658" s="1040"/>
      <c r="G1658" s="1038"/>
      <c r="H1658" s="1041"/>
      <c r="I1658" s="381"/>
      <c r="J1658" s="568">
        <f t="shared" si="378"/>
        <v>0</v>
      </c>
      <c r="K1658" s="381"/>
      <c r="L1658" s="381"/>
      <c r="M1658" s="568">
        <f t="shared" si="387"/>
        <v>0</v>
      </c>
      <c r="N1658" s="570">
        <f>IFERROR(VLOOKUP($C1658,Listen!$J$3:$L$39,2,0),0)</f>
        <v>0</v>
      </c>
      <c r="O1658" s="570">
        <f>IFERROR(VLOOKUP($C1658,Listen!$J$3:$L$39,3,0),0)</f>
        <v>0</v>
      </c>
      <c r="P1658" s="453">
        <f t="shared" si="379"/>
        <v>0</v>
      </c>
      <c r="Q1658" s="453">
        <f t="shared" si="392"/>
        <v>0</v>
      </c>
      <c r="R1658" s="453">
        <f t="shared" si="392"/>
        <v>0</v>
      </c>
      <c r="S1658" s="453">
        <f t="shared" si="392"/>
        <v>0</v>
      </c>
      <c r="T1658" s="453">
        <f t="shared" si="392"/>
        <v>0</v>
      </c>
      <c r="U1658" s="453">
        <f t="shared" si="392"/>
        <v>0</v>
      </c>
      <c r="V1658" s="453">
        <f t="shared" si="392"/>
        <v>0</v>
      </c>
      <c r="W1658" s="384">
        <f t="shared" si="389"/>
        <v>0</v>
      </c>
      <c r="X1658" s="565">
        <f>IF(D1658='A. Allgemeine Informationen'!$C$17,$M1658-Y1658,HLOOKUP('A. Allgemeine Informationen'!$C$17-1,$Z$1:$AF$2005,ROW(D1658),FALSE)-$Y1658)</f>
        <v>0</v>
      </c>
      <c r="Y1658" s="384">
        <f>HLOOKUP('A. Allgemeine Informationen'!$C$17,$Z$1:$AF$2005,ROW(D1658),FALSE)</f>
        <v>0</v>
      </c>
      <c r="Z1658" s="565">
        <f t="shared" si="380"/>
        <v>0</v>
      </c>
      <c r="AA1658" s="565">
        <f t="shared" si="381"/>
        <v>0</v>
      </c>
      <c r="AB1658" s="565">
        <f t="shared" si="382"/>
        <v>0</v>
      </c>
      <c r="AC1658" s="565">
        <f t="shared" si="383"/>
        <v>0</v>
      </c>
      <c r="AD1658" s="572">
        <f t="shared" si="384"/>
        <v>0</v>
      </c>
      <c r="AE1658" s="560">
        <f t="shared" si="385"/>
        <v>0</v>
      </c>
      <c r="AF1658" s="561">
        <f t="shared" si="386"/>
        <v>0</v>
      </c>
      <c r="AG1658" s="562"/>
    </row>
    <row r="1659" spans="2:33" s="418" customFormat="1" ht="15" customHeight="1" x14ac:dyDescent="0.2">
      <c r="B1659" s="554"/>
      <c r="C1659" s="382"/>
      <c r="D1659" s="383"/>
      <c r="E1659" s="381"/>
      <c r="F1659" s="1040"/>
      <c r="G1659" s="1038"/>
      <c r="H1659" s="1041"/>
      <c r="I1659" s="381"/>
      <c r="J1659" s="568">
        <f t="shared" si="378"/>
        <v>0</v>
      </c>
      <c r="K1659" s="381"/>
      <c r="L1659" s="381"/>
      <c r="M1659" s="568">
        <f t="shared" si="387"/>
        <v>0</v>
      </c>
      <c r="N1659" s="570">
        <f>IFERROR(VLOOKUP($C1659,Listen!$J$3:$L$39,2,0),0)</f>
        <v>0</v>
      </c>
      <c r="O1659" s="570">
        <f>IFERROR(VLOOKUP($C1659,Listen!$J$3:$L$39,3,0),0)</f>
        <v>0</v>
      </c>
      <c r="P1659" s="453">
        <f t="shared" si="379"/>
        <v>0</v>
      </c>
      <c r="Q1659" s="453">
        <f t="shared" si="392"/>
        <v>0</v>
      </c>
      <c r="R1659" s="453">
        <f t="shared" si="392"/>
        <v>0</v>
      </c>
      <c r="S1659" s="453">
        <f t="shared" si="392"/>
        <v>0</v>
      </c>
      <c r="T1659" s="453">
        <f t="shared" si="392"/>
        <v>0</v>
      </c>
      <c r="U1659" s="453">
        <f t="shared" si="392"/>
        <v>0</v>
      </c>
      <c r="V1659" s="453">
        <f t="shared" si="392"/>
        <v>0</v>
      </c>
      <c r="W1659" s="384">
        <f t="shared" si="389"/>
        <v>0</v>
      </c>
      <c r="X1659" s="565">
        <f>IF(D1659='A. Allgemeine Informationen'!$C$17,$M1659-Y1659,HLOOKUP('A. Allgemeine Informationen'!$C$17-1,$Z$1:$AF$2005,ROW(D1659),FALSE)-$Y1659)</f>
        <v>0</v>
      </c>
      <c r="Y1659" s="384">
        <f>HLOOKUP('A. Allgemeine Informationen'!$C$17,$Z$1:$AF$2005,ROW(D1659),FALSE)</f>
        <v>0</v>
      </c>
      <c r="Z1659" s="565">
        <f t="shared" si="380"/>
        <v>0</v>
      </c>
      <c r="AA1659" s="565">
        <f t="shared" si="381"/>
        <v>0</v>
      </c>
      <c r="AB1659" s="565">
        <f t="shared" si="382"/>
        <v>0</v>
      </c>
      <c r="AC1659" s="565">
        <f t="shared" si="383"/>
        <v>0</v>
      </c>
      <c r="AD1659" s="572">
        <f t="shared" si="384"/>
        <v>0</v>
      </c>
      <c r="AE1659" s="560">
        <f t="shared" si="385"/>
        <v>0</v>
      </c>
      <c r="AF1659" s="561">
        <f t="shared" si="386"/>
        <v>0</v>
      </c>
      <c r="AG1659" s="562"/>
    </row>
    <row r="1660" spans="2:33" s="418" customFormat="1" ht="15" customHeight="1" x14ac:dyDescent="0.2">
      <c r="B1660" s="554"/>
      <c r="C1660" s="382"/>
      <c r="D1660" s="383"/>
      <c r="E1660" s="381"/>
      <c r="F1660" s="1040"/>
      <c r="G1660" s="1038"/>
      <c r="H1660" s="1041"/>
      <c r="I1660" s="381"/>
      <c r="J1660" s="568">
        <f t="shared" si="378"/>
        <v>0</v>
      </c>
      <c r="K1660" s="381"/>
      <c r="L1660" s="381"/>
      <c r="M1660" s="568">
        <f t="shared" si="387"/>
        <v>0</v>
      </c>
      <c r="N1660" s="570">
        <f>IFERROR(VLOOKUP($C1660,Listen!$J$3:$L$39,2,0),0)</f>
        <v>0</v>
      </c>
      <c r="O1660" s="570">
        <f>IFERROR(VLOOKUP($C1660,Listen!$J$3:$L$39,3,0),0)</f>
        <v>0</v>
      </c>
      <c r="P1660" s="453">
        <f t="shared" si="379"/>
        <v>0</v>
      </c>
      <c r="Q1660" s="453">
        <f t="shared" si="392"/>
        <v>0</v>
      </c>
      <c r="R1660" s="453">
        <f t="shared" si="392"/>
        <v>0</v>
      </c>
      <c r="S1660" s="453">
        <f t="shared" si="392"/>
        <v>0</v>
      </c>
      <c r="T1660" s="453">
        <f t="shared" si="392"/>
        <v>0</v>
      </c>
      <c r="U1660" s="453">
        <f t="shared" si="392"/>
        <v>0</v>
      </c>
      <c r="V1660" s="453">
        <f t="shared" si="392"/>
        <v>0</v>
      </c>
      <c r="W1660" s="384">
        <f t="shared" si="389"/>
        <v>0</v>
      </c>
      <c r="X1660" s="565">
        <f>IF(D1660='A. Allgemeine Informationen'!$C$17,$M1660-Y1660,HLOOKUP('A. Allgemeine Informationen'!$C$17-1,$Z$1:$AF$2005,ROW(D1660),FALSE)-$Y1660)</f>
        <v>0</v>
      </c>
      <c r="Y1660" s="384">
        <f>HLOOKUP('A. Allgemeine Informationen'!$C$17,$Z$1:$AF$2005,ROW(D1660),FALSE)</f>
        <v>0</v>
      </c>
      <c r="Z1660" s="565">
        <f t="shared" si="380"/>
        <v>0</v>
      </c>
      <c r="AA1660" s="565">
        <f t="shared" si="381"/>
        <v>0</v>
      </c>
      <c r="AB1660" s="565">
        <f t="shared" si="382"/>
        <v>0</v>
      </c>
      <c r="AC1660" s="565">
        <f t="shared" si="383"/>
        <v>0</v>
      </c>
      <c r="AD1660" s="572">
        <f t="shared" si="384"/>
        <v>0</v>
      </c>
      <c r="AE1660" s="560">
        <f t="shared" si="385"/>
        <v>0</v>
      </c>
      <c r="AF1660" s="561">
        <f t="shared" si="386"/>
        <v>0</v>
      </c>
      <c r="AG1660" s="562"/>
    </row>
    <row r="1661" spans="2:33" s="418" customFormat="1" ht="15" customHeight="1" x14ac:dyDescent="0.2">
      <c r="B1661" s="554"/>
      <c r="C1661" s="382"/>
      <c r="D1661" s="383"/>
      <c r="E1661" s="381"/>
      <c r="F1661" s="1040"/>
      <c r="G1661" s="1038"/>
      <c r="H1661" s="1041"/>
      <c r="I1661" s="381"/>
      <c r="J1661" s="568">
        <f t="shared" si="378"/>
        <v>0</v>
      </c>
      <c r="K1661" s="381"/>
      <c r="L1661" s="381"/>
      <c r="M1661" s="568">
        <f t="shared" si="387"/>
        <v>0</v>
      </c>
      <c r="N1661" s="570">
        <f>IFERROR(VLOOKUP($C1661,Listen!$J$3:$L$39,2,0),0)</f>
        <v>0</v>
      </c>
      <c r="O1661" s="570">
        <f>IFERROR(VLOOKUP($C1661,Listen!$J$3:$L$39,3,0),0)</f>
        <v>0</v>
      </c>
      <c r="P1661" s="453">
        <f t="shared" si="379"/>
        <v>0</v>
      </c>
      <c r="Q1661" s="453">
        <f t="shared" si="392"/>
        <v>0</v>
      </c>
      <c r="R1661" s="453">
        <f t="shared" si="392"/>
        <v>0</v>
      </c>
      <c r="S1661" s="453">
        <f t="shared" si="392"/>
        <v>0</v>
      </c>
      <c r="T1661" s="453">
        <f t="shared" si="392"/>
        <v>0</v>
      </c>
      <c r="U1661" s="453">
        <f t="shared" si="392"/>
        <v>0</v>
      </c>
      <c r="V1661" s="453">
        <f t="shared" si="392"/>
        <v>0</v>
      </c>
      <c r="W1661" s="384">
        <f t="shared" si="389"/>
        <v>0</v>
      </c>
      <c r="X1661" s="565">
        <f>IF(D1661='A. Allgemeine Informationen'!$C$17,$M1661-Y1661,HLOOKUP('A. Allgemeine Informationen'!$C$17-1,$Z$1:$AF$2005,ROW(D1661),FALSE)-$Y1661)</f>
        <v>0</v>
      </c>
      <c r="Y1661" s="384">
        <f>HLOOKUP('A. Allgemeine Informationen'!$C$17,$Z$1:$AF$2005,ROW(D1661),FALSE)</f>
        <v>0</v>
      </c>
      <c r="Z1661" s="565">
        <f t="shared" si="380"/>
        <v>0</v>
      </c>
      <c r="AA1661" s="565">
        <f t="shared" si="381"/>
        <v>0</v>
      </c>
      <c r="AB1661" s="565">
        <f t="shared" si="382"/>
        <v>0</v>
      </c>
      <c r="AC1661" s="565">
        <f t="shared" si="383"/>
        <v>0</v>
      </c>
      <c r="AD1661" s="572">
        <f t="shared" si="384"/>
        <v>0</v>
      </c>
      <c r="AE1661" s="560">
        <f t="shared" si="385"/>
        <v>0</v>
      </c>
      <c r="AF1661" s="561">
        <f t="shared" si="386"/>
        <v>0</v>
      </c>
      <c r="AG1661" s="562"/>
    </row>
    <row r="1662" spans="2:33" s="418" customFormat="1" ht="15" customHeight="1" x14ac:dyDescent="0.2">
      <c r="B1662" s="554"/>
      <c r="C1662" s="382"/>
      <c r="D1662" s="383"/>
      <c r="E1662" s="381"/>
      <c r="F1662" s="1040"/>
      <c r="G1662" s="1038"/>
      <c r="H1662" s="1041"/>
      <c r="I1662" s="381"/>
      <c r="J1662" s="568">
        <f t="shared" si="378"/>
        <v>0</v>
      </c>
      <c r="K1662" s="381"/>
      <c r="L1662" s="381"/>
      <c r="M1662" s="568">
        <f t="shared" si="387"/>
        <v>0</v>
      </c>
      <c r="N1662" s="570">
        <f>IFERROR(VLOOKUP($C1662,Listen!$J$3:$L$39,2,0),0)</f>
        <v>0</v>
      </c>
      <c r="O1662" s="570">
        <f>IFERROR(VLOOKUP($C1662,Listen!$J$3:$L$39,3,0),0)</f>
        <v>0</v>
      </c>
      <c r="P1662" s="453">
        <f t="shared" si="379"/>
        <v>0</v>
      </c>
      <c r="Q1662" s="453">
        <f t="shared" si="392"/>
        <v>0</v>
      </c>
      <c r="R1662" s="453">
        <f t="shared" si="392"/>
        <v>0</v>
      </c>
      <c r="S1662" s="453">
        <f t="shared" si="392"/>
        <v>0</v>
      </c>
      <c r="T1662" s="453">
        <f t="shared" si="392"/>
        <v>0</v>
      </c>
      <c r="U1662" s="453">
        <f t="shared" si="392"/>
        <v>0</v>
      </c>
      <c r="V1662" s="453">
        <f t="shared" si="392"/>
        <v>0</v>
      </c>
      <c r="W1662" s="384">
        <f t="shared" si="389"/>
        <v>0</v>
      </c>
      <c r="X1662" s="565">
        <f>IF(D1662='A. Allgemeine Informationen'!$C$17,$M1662-Y1662,HLOOKUP('A. Allgemeine Informationen'!$C$17-1,$Z$1:$AF$2005,ROW(D1662),FALSE)-$Y1662)</f>
        <v>0</v>
      </c>
      <c r="Y1662" s="384">
        <f>HLOOKUP('A. Allgemeine Informationen'!$C$17,$Z$1:$AF$2005,ROW(D1662),FALSE)</f>
        <v>0</v>
      </c>
      <c r="Z1662" s="565">
        <f t="shared" si="380"/>
        <v>0</v>
      </c>
      <c r="AA1662" s="565">
        <f t="shared" si="381"/>
        <v>0</v>
      </c>
      <c r="AB1662" s="565">
        <f t="shared" si="382"/>
        <v>0</v>
      </c>
      <c r="AC1662" s="565">
        <f t="shared" si="383"/>
        <v>0</v>
      </c>
      <c r="AD1662" s="572">
        <f t="shared" si="384"/>
        <v>0</v>
      </c>
      <c r="AE1662" s="560">
        <f t="shared" si="385"/>
        <v>0</v>
      </c>
      <c r="AF1662" s="561">
        <f t="shared" si="386"/>
        <v>0</v>
      </c>
      <c r="AG1662" s="562"/>
    </row>
    <row r="1663" spans="2:33" s="418" customFormat="1" ht="15" customHeight="1" x14ac:dyDescent="0.2">
      <c r="B1663" s="554"/>
      <c r="C1663" s="382"/>
      <c r="D1663" s="383"/>
      <c r="E1663" s="381"/>
      <c r="F1663" s="1040"/>
      <c r="G1663" s="1038"/>
      <c r="H1663" s="1041"/>
      <c r="I1663" s="381"/>
      <c r="J1663" s="568">
        <f t="shared" si="378"/>
        <v>0</v>
      </c>
      <c r="K1663" s="381"/>
      <c r="L1663" s="381"/>
      <c r="M1663" s="568">
        <f t="shared" si="387"/>
        <v>0</v>
      </c>
      <c r="N1663" s="570">
        <f>IFERROR(VLOOKUP($C1663,Listen!$J$3:$L$39,2,0),0)</f>
        <v>0</v>
      </c>
      <c r="O1663" s="570">
        <f>IFERROR(VLOOKUP($C1663,Listen!$J$3:$L$39,3,0),0)</f>
        <v>0</v>
      </c>
      <c r="P1663" s="453">
        <f t="shared" si="379"/>
        <v>0</v>
      </c>
      <c r="Q1663" s="453">
        <f t="shared" si="392"/>
        <v>0</v>
      </c>
      <c r="R1663" s="453">
        <f t="shared" si="392"/>
        <v>0</v>
      </c>
      <c r="S1663" s="453">
        <f t="shared" si="392"/>
        <v>0</v>
      </c>
      <c r="T1663" s="453">
        <f t="shared" si="392"/>
        <v>0</v>
      </c>
      <c r="U1663" s="453">
        <f t="shared" si="392"/>
        <v>0</v>
      </c>
      <c r="V1663" s="453">
        <f t="shared" si="392"/>
        <v>0</v>
      </c>
      <c r="W1663" s="384">
        <f t="shared" si="389"/>
        <v>0</v>
      </c>
      <c r="X1663" s="565">
        <f>IF(D1663='A. Allgemeine Informationen'!$C$17,$M1663-Y1663,HLOOKUP('A. Allgemeine Informationen'!$C$17-1,$Z$1:$AF$2005,ROW(D1663),FALSE)-$Y1663)</f>
        <v>0</v>
      </c>
      <c r="Y1663" s="384">
        <f>HLOOKUP('A. Allgemeine Informationen'!$C$17,$Z$1:$AF$2005,ROW(D1663),FALSE)</f>
        <v>0</v>
      </c>
      <c r="Z1663" s="565">
        <f t="shared" si="380"/>
        <v>0</v>
      </c>
      <c r="AA1663" s="565">
        <f t="shared" si="381"/>
        <v>0</v>
      </c>
      <c r="AB1663" s="565">
        <f t="shared" si="382"/>
        <v>0</v>
      </c>
      <c r="AC1663" s="565">
        <f t="shared" si="383"/>
        <v>0</v>
      </c>
      <c r="AD1663" s="572">
        <f t="shared" si="384"/>
        <v>0</v>
      </c>
      <c r="AE1663" s="560">
        <f t="shared" si="385"/>
        <v>0</v>
      </c>
      <c r="AF1663" s="561">
        <f t="shared" si="386"/>
        <v>0</v>
      </c>
      <c r="AG1663" s="562"/>
    </row>
    <row r="1664" spans="2:33" s="418" customFormat="1" ht="15" customHeight="1" x14ac:dyDescent="0.2">
      <c r="B1664" s="554"/>
      <c r="C1664" s="382"/>
      <c r="D1664" s="383"/>
      <c r="E1664" s="381"/>
      <c r="F1664" s="1040"/>
      <c r="G1664" s="1038"/>
      <c r="H1664" s="1041"/>
      <c r="I1664" s="381"/>
      <c r="J1664" s="568">
        <f t="shared" si="378"/>
        <v>0</v>
      </c>
      <c r="K1664" s="381"/>
      <c r="L1664" s="381"/>
      <c r="M1664" s="568">
        <f t="shared" si="387"/>
        <v>0</v>
      </c>
      <c r="N1664" s="570">
        <f>IFERROR(VLOOKUP($C1664,Listen!$J$3:$L$39,2,0),0)</f>
        <v>0</v>
      </c>
      <c r="O1664" s="570">
        <f>IFERROR(VLOOKUP($C1664,Listen!$J$3:$L$39,3,0),0)</f>
        <v>0</v>
      </c>
      <c r="P1664" s="453">
        <f t="shared" si="379"/>
        <v>0</v>
      </c>
      <c r="Q1664" s="453">
        <f t="shared" si="392"/>
        <v>0</v>
      </c>
      <c r="R1664" s="453">
        <f t="shared" si="392"/>
        <v>0</v>
      </c>
      <c r="S1664" s="453">
        <f t="shared" si="392"/>
        <v>0</v>
      </c>
      <c r="T1664" s="453">
        <f t="shared" si="392"/>
        <v>0</v>
      </c>
      <c r="U1664" s="453">
        <f t="shared" si="392"/>
        <v>0</v>
      </c>
      <c r="V1664" s="453">
        <f t="shared" si="392"/>
        <v>0</v>
      </c>
      <c r="W1664" s="384">
        <f t="shared" si="389"/>
        <v>0</v>
      </c>
      <c r="X1664" s="565">
        <f>IF(D1664='A. Allgemeine Informationen'!$C$17,$M1664-Y1664,HLOOKUP('A. Allgemeine Informationen'!$C$17-1,$Z$1:$AF$2005,ROW(D1664),FALSE)-$Y1664)</f>
        <v>0</v>
      </c>
      <c r="Y1664" s="384">
        <f>HLOOKUP('A. Allgemeine Informationen'!$C$17,$Z$1:$AF$2005,ROW(D1664),FALSE)</f>
        <v>0</v>
      </c>
      <c r="Z1664" s="565">
        <f t="shared" si="380"/>
        <v>0</v>
      </c>
      <c r="AA1664" s="565">
        <f t="shared" si="381"/>
        <v>0</v>
      </c>
      <c r="AB1664" s="565">
        <f t="shared" si="382"/>
        <v>0</v>
      </c>
      <c r="AC1664" s="565">
        <f t="shared" si="383"/>
        <v>0</v>
      </c>
      <c r="AD1664" s="572">
        <f t="shared" si="384"/>
        <v>0</v>
      </c>
      <c r="AE1664" s="560">
        <f t="shared" si="385"/>
        <v>0</v>
      </c>
      <c r="AF1664" s="561">
        <f t="shared" si="386"/>
        <v>0</v>
      </c>
      <c r="AG1664" s="562"/>
    </row>
    <row r="1665" spans="2:33" s="418" customFormat="1" ht="15" customHeight="1" x14ac:dyDescent="0.2">
      <c r="B1665" s="554"/>
      <c r="C1665" s="382"/>
      <c r="D1665" s="383"/>
      <c r="E1665" s="381"/>
      <c r="F1665" s="1040"/>
      <c r="G1665" s="1038"/>
      <c r="H1665" s="1041"/>
      <c r="I1665" s="381"/>
      <c r="J1665" s="568">
        <f t="shared" si="378"/>
        <v>0</v>
      </c>
      <c r="K1665" s="381"/>
      <c r="L1665" s="381"/>
      <c r="M1665" s="568">
        <f t="shared" si="387"/>
        <v>0</v>
      </c>
      <c r="N1665" s="570">
        <f>IFERROR(VLOOKUP($C1665,Listen!$J$3:$L$39,2,0),0)</f>
        <v>0</v>
      </c>
      <c r="O1665" s="570">
        <f>IFERROR(VLOOKUP($C1665,Listen!$J$3:$L$39,3,0),0)</f>
        <v>0</v>
      </c>
      <c r="P1665" s="453">
        <f t="shared" si="379"/>
        <v>0</v>
      </c>
      <c r="Q1665" s="453">
        <f t="shared" si="392"/>
        <v>0</v>
      </c>
      <c r="R1665" s="453">
        <f t="shared" si="392"/>
        <v>0</v>
      </c>
      <c r="S1665" s="453">
        <f t="shared" si="392"/>
        <v>0</v>
      </c>
      <c r="T1665" s="453">
        <f t="shared" si="392"/>
        <v>0</v>
      </c>
      <c r="U1665" s="453">
        <f t="shared" si="392"/>
        <v>0</v>
      </c>
      <c r="V1665" s="453">
        <f t="shared" si="392"/>
        <v>0</v>
      </c>
      <c r="W1665" s="384">
        <f t="shared" si="389"/>
        <v>0</v>
      </c>
      <c r="X1665" s="565">
        <f>IF(D1665='A. Allgemeine Informationen'!$C$17,$M1665-Y1665,HLOOKUP('A. Allgemeine Informationen'!$C$17-1,$Z$1:$AF$2005,ROW(D1665),FALSE)-$Y1665)</f>
        <v>0</v>
      </c>
      <c r="Y1665" s="384">
        <f>HLOOKUP('A. Allgemeine Informationen'!$C$17,$Z$1:$AF$2005,ROW(D1665),FALSE)</f>
        <v>0</v>
      </c>
      <c r="Z1665" s="565">
        <f t="shared" si="380"/>
        <v>0</v>
      </c>
      <c r="AA1665" s="565">
        <f t="shared" si="381"/>
        <v>0</v>
      </c>
      <c r="AB1665" s="565">
        <f t="shared" si="382"/>
        <v>0</v>
      </c>
      <c r="AC1665" s="565">
        <f t="shared" si="383"/>
        <v>0</v>
      </c>
      <c r="AD1665" s="572">
        <f t="shared" si="384"/>
        <v>0</v>
      </c>
      <c r="AE1665" s="560">
        <f t="shared" si="385"/>
        <v>0</v>
      </c>
      <c r="AF1665" s="561">
        <f t="shared" si="386"/>
        <v>0</v>
      </c>
      <c r="AG1665" s="562"/>
    </row>
    <row r="1666" spans="2:33" s="418" customFormat="1" ht="15" customHeight="1" x14ac:dyDescent="0.2">
      <c r="B1666" s="554"/>
      <c r="C1666" s="382"/>
      <c r="D1666" s="383"/>
      <c r="E1666" s="381"/>
      <c r="F1666" s="1040"/>
      <c r="G1666" s="1038"/>
      <c r="H1666" s="1041"/>
      <c r="I1666" s="381"/>
      <c r="J1666" s="568">
        <f t="shared" si="378"/>
        <v>0</v>
      </c>
      <c r="K1666" s="381"/>
      <c r="L1666" s="381"/>
      <c r="M1666" s="568">
        <f t="shared" si="387"/>
        <v>0</v>
      </c>
      <c r="N1666" s="570">
        <f>IFERROR(VLOOKUP($C1666,Listen!$J$3:$L$39,2,0),0)</f>
        <v>0</v>
      </c>
      <c r="O1666" s="570">
        <f>IFERROR(VLOOKUP($C1666,Listen!$J$3:$L$39,3,0),0)</f>
        <v>0</v>
      </c>
      <c r="P1666" s="453">
        <f t="shared" si="379"/>
        <v>0</v>
      </c>
      <c r="Q1666" s="453">
        <f t="shared" si="392"/>
        <v>0</v>
      </c>
      <c r="R1666" s="453">
        <f t="shared" si="392"/>
        <v>0</v>
      </c>
      <c r="S1666" s="453">
        <f t="shared" si="392"/>
        <v>0</v>
      </c>
      <c r="T1666" s="453">
        <f t="shared" si="392"/>
        <v>0</v>
      </c>
      <c r="U1666" s="453">
        <f t="shared" si="392"/>
        <v>0</v>
      </c>
      <c r="V1666" s="453">
        <f t="shared" si="392"/>
        <v>0</v>
      </c>
      <c r="W1666" s="384">
        <f t="shared" si="389"/>
        <v>0</v>
      </c>
      <c r="X1666" s="565">
        <f>IF(D1666='A. Allgemeine Informationen'!$C$17,$M1666-Y1666,HLOOKUP('A. Allgemeine Informationen'!$C$17-1,$Z$1:$AF$2005,ROW(D1666),FALSE)-$Y1666)</f>
        <v>0</v>
      </c>
      <c r="Y1666" s="384">
        <f>HLOOKUP('A. Allgemeine Informationen'!$C$17,$Z$1:$AF$2005,ROW(D1666),FALSE)</f>
        <v>0</v>
      </c>
      <c r="Z1666" s="565">
        <f t="shared" si="380"/>
        <v>0</v>
      </c>
      <c r="AA1666" s="565">
        <f t="shared" si="381"/>
        <v>0</v>
      </c>
      <c r="AB1666" s="565">
        <f t="shared" si="382"/>
        <v>0</v>
      </c>
      <c r="AC1666" s="565">
        <f t="shared" si="383"/>
        <v>0</v>
      </c>
      <c r="AD1666" s="572">
        <f t="shared" si="384"/>
        <v>0</v>
      </c>
      <c r="AE1666" s="560">
        <f t="shared" si="385"/>
        <v>0</v>
      </c>
      <c r="AF1666" s="561">
        <f t="shared" si="386"/>
        <v>0</v>
      </c>
      <c r="AG1666" s="562"/>
    </row>
    <row r="1667" spans="2:33" s="418" customFormat="1" ht="15" customHeight="1" x14ac:dyDescent="0.2">
      <c r="B1667" s="554"/>
      <c r="C1667" s="382"/>
      <c r="D1667" s="383"/>
      <c r="E1667" s="381"/>
      <c r="F1667" s="1040"/>
      <c r="G1667" s="1038"/>
      <c r="H1667" s="1041"/>
      <c r="I1667" s="381"/>
      <c r="J1667" s="568">
        <f t="shared" si="378"/>
        <v>0</v>
      </c>
      <c r="K1667" s="381"/>
      <c r="L1667" s="381"/>
      <c r="M1667" s="568">
        <f t="shared" si="387"/>
        <v>0</v>
      </c>
      <c r="N1667" s="570">
        <f>IFERROR(VLOOKUP($C1667,Listen!$J$3:$L$39,2,0),0)</f>
        <v>0</v>
      </c>
      <c r="O1667" s="570">
        <f>IFERROR(VLOOKUP($C1667,Listen!$J$3:$L$39,3,0),0)</f>
        <v>0</v>
      </c>
      <c r="P1667" s="453">
        <f t="shared" si="379"/>
        <v>0</v>
      </c>
      <c r="Q1667" s="453">
        <f t="shared" si="392"/>
        <v>0</v>
      </c>
      <c r="R1667" s="453">
        <f t="shared" si="392"/>
        <v>0</v>
      </c>
      <c r="S1667" s="453">
        <f t="shared" si="392"/>
        <v>0</v>
      </c>
      <c r="T1667" s="453">
        <f t="shared" si="392"/>
        <v>0</v>
      </c>
      <c r="U1667" s="453">
        <f t="shared" si="392"/>
        <v>0</v>
      </c>
      <c r="V1667" s="453">
        <f t="shared" si="392"/>
        <v>0</v>
      </c>
      <c r="W1667" s="384">
        <f t="shared" si="389"/>
        <v>0</v>
      </c>
      <c r="X1667" s="565">
        <f>IF(D1667='A. Allgemeine Informationen'!$C$17,$M1667-Y1667,HLOOKUP('A. Allgemeine Informationen'!$C$17-1,$Z$1:$AF$2005,ROW(D1667),FALSE)-$Y1667)</f>
        <v>0</v>
      </c>
      <c r="Y1667" s="384">
        <f>HLOOKUP('A. Allgemeine Informationen'!$C$17,$Z$1:$AF$2005,ROW(D1667),FALSE)</f>
        <v>0</v>
      </c>
      <c r="Z1667" s="565">
        <f t="shared" si="380"/>
        <v>0</v>
      </c>
      <c r="AA1667" s="565">
        <f t="shared" si="381"/>
        <v>0</v>
      </c>
      <c r="AB1667" s="565">
        <f t="shared" si="382"/>
        <v>0</v>
      </c>
      <c r="AC1667" s="565">
        <f t="shared" si="383"/>
        <v>0</v>
      </c>
      <c r="AD1667" s="572">
        <f t="shared" si="384"/>
        <v>0</v>
      </c>
      <c r="AE1667" s="560">
        <f t="shared" si="385"/>
        <v>0</v>
      </c>
      <c r="AF1667" s="561">
        <f t="shared" si="386"/>
        <v>0</v>
      </c>
      <c r="AG1667" s="562"/>
    </row>
    <row r="1668" spans="2:33" s="418" customFormat="1" ht="15" customHeight="1" x14ac:dyDescent="0.2">
      <c r="B1668" s="554"/>
      <c r="C1668" s="382"/>
      <c r="D1668" s="383"/>
      <c r="E1668" s="381"/>
      <c r="F1668" s="1040"/>
      <c r="G1668" s="1038"/>
      <c r="H1668" s="1041"/>
      <c r="I1668" s="381"/>
      <c r="J1668" s="568">
        <f t="shared" si="378"/>
        <v>0</v>
      </c>
      <c r="K1668" s="381"/>
      <c r="L1668" s="381"/>
      <c r="M1668" s="568">
        <f t="shared" si="387"/>
        <v>0</v>
      </c>
      <c r="N1668" s="570">
        <f>IFERROR(VLOOKUP($C1668,Listen!$J$3:$L$39,2,0),0)</f>
        <v>0</v>
      </c>
      <c r="O1668" s="570">
        <f>IFERROR(VLOOKUP($C1668,Listen!$J$3:$L$39,3,0),0)</f>
        <v>0</v>
      </c>
      <c r="P1668" s="453">
        <f t="shared" si="379"/>
        <v>0</v>
      </c>
      <c r="Q1668" s="453">
        <f t="shared" si="392"/>
        <v>0</v>
      </c>
      <c r="R1668" s="453">
        <f t="shared" si="392"/>
        <v>0</v>
      </c>
      <c r="S1668" s="453">
        <f t="shared" si="392"/>
        <v>0</v>
      </c>
      <c r="T1668" s="453">
        <f t="shared" si="392"/>
        <v>0</v>
      </c>
      <c r="U1668" s="453">
        <f t="shared" si="392"/>
        <v>0</v>
      </c>
      <c r="V1668" s="453">
        <f t="shared" si="392"/>
        <v>0</v>
      </c>
      <c r="W1668" s="384">
        <f t="shared" si="389"/>
        <v>0</v>
      </c>
      <c r="X1668" s="565">
        <f>IF(D1668='A. Allgemeine Informationen'!$C$17,$M1668-Y1668,HLOOKUP('A. Allgemeine Informationen'!$C$17-1,$Z$1:$AF$2005,ROW(D1668),FALSE)-$Y1668)</f>
        <v>0</v>
      </c>
      <c r="Y1668" s="384">
        <f>HLOOKUP('A. Allgemeine Informationen'!$C$17,$Z$1:$AF$2005,ROW(D1668),FALSE)</f>
        <v>0</v>
      </c>
      <c r="Z1668" s="565">
        <f t="shared" si="380"/>
        <v>0</v>
      </c>
      <c r="AA1668" s="565">
        <f t="shared" si="381"/>
        <v>0</v>
      </c>
      <c r="AB1668" s="565">
        <f t="shared" si="382"/>
        <v>0</v>
      </c>
      <c r="AC1668" s="565">
        <f t="shared" si="383"/>
        <v>0</v>
      </c>
      <c r="AD1668" s="572">
        <f t="shared" si="384"/>
        <v>0</v>
      </c>
      <c r="AE1668" s="560">
        <f t="shared" si="385"/>
        <v>0</v>
      </c>
      <c r="AF1668" s="561">
        <f t="shared" si="386"/>
        <v>0</v>
      </c>
      <c r="AG1668" s="562"/>
    </row>
    <row r="1669" spans="2:33" s="418" customFormat="1" ht="15" customHeight="1" x14ac:dyDescent="0.2">
      <c r="B1669" s="554"/>
      <c r="C1669" s="382"/>
      <c r="D1669" s="383"/>
      <c r="E1669" s="381"/>
      <c r="F1669" s="1040"/>
      <c r="G1669" s="1038"/>
      <c r="H1669" s="1041"/>
      <c r="I1669" s="381"/>
      <c r="J1669" s="568">
        <f t="shared" si="378"/>
        <v>0</v>
      </c>
      <c r="K1669" s="381"/>
      <c r="L1669" s="381"/>
      <c r="M1669" s="568">
        <f t="shared" si="387"/>
        <v>0</v>
      </c>
      <c r="N1669" s="570">
        <f>IFERROR(VLOOKUP($C1669,Listen!$J$3:$L$39,2,0),0)</f>
        <v>0</v>
      </c>
      <c r="O1669" s="570">
        <f>IFERROR(VLOOKUP($C1669,Listen!$J$3:$L$39,3,0),0)</f>
        <v>0</v>
      </c>
      <c r="P1669" s="453">
        <f t="shared" si="379"/>
        <v>0</v>
      </c>
      <c r="Q1669" s="453">
        <f t="shared" si="392"/>
        <v>0</v>
      </c>
      <c r="R1669" s="453">
        <f t="shared" si="392"/>
        <v>0</v>
      </c>
      <c r="S1669" s="453">
        <f t="shared" si="392"/>
        <v>0</v>
      </c>
      <c r="T1669" s="453">
        <f t="shared" si="392"/>
        <v>0</v>
      </c>
      <c r="U1669" s="453">
        <f t="shared" si="392"/>
        <v>0</v>
      </c>
      <c r="V1669" s="453">
        <f t="shared" si="392"/>
        <v>0</v>
      </c>
      <c r="W1669" s="384">
        <f t="shared" si="389"/>
        <v>0</v>
      </c>
      <c r="X1669" s="565">
        <f>IF(D1669='A. Allgemeine Informationen'!$C$17,$M1669-Y1669,HLOOKUP('A. Allgemeine Informationen'!$C$17-1,$Z$1:$AF$2005,ROW(D1669),FALSE)-$Y1669)</f>
        <v>0</v>
      </c>
      <c r="Y1669" s="384">
        <f>HLOOKUP('A. Allgemeine Informationen'!$C$17,$Z$1:$AF$2005,ROW(D1669),FALSE)</f>
        <v>0</v>
      </c>
      <c r="Z1669" s="565">
        <f t="shared" si="380"/>
        <v>0</v>
      </c>
      <c r="AA1669" s="565">
        <f t="shared" si="381"/>
        <v>0</v>
      </c>
      <c r="AB1669" s="565">
        <f t="shared" si="382"/>
        <v>0</v>
      </c>
      <c r="AC1669" s="565">
        <f t="shared" si="383"/>
        <v>0</v>
      </c>
      <c r="AD1669" s="572">
        <f t="shared" si="384"/>
        <v>0</v>
      </c>
      <c r="AE1669" s="560">
        <f t="shared" si="385"/>
        <v>0</v>
      </c>
      <c r="AF1669" s="561">
        <f t="shared" si="386"/>
        <v>0</v>
      </c>
      <c r="AG1669" s="562"/>
    </row>
    <row r="1670" spans="2:33" s="418" customFormat="1" ht="15" customHeight="1" x14ac:dyDescent="0.2">
      <c r="B1670" s="554"/>
      <c r="C1670" s="382"/>
      <c r="D1670" s="383"/>
      <c r="E1670" s="381"/>
      <c r="F1670" s="1040"/>
      <c r="G1670" s="1038"/>
      <c r="H1670" s="1041"/>
      <c r="I1670" s="381"/>
      <c r="J1670" s="568">
        <f t="shared" ref="J1670:J1733" si="393">E1670+G1670-I1670</f>
        <v>0</v>
      </c>
      <c r="K1670" s="381"/>
      <c r="L1670" s="381"/>
      <c r="M1670" s="568">
        <f t="shared" si="387"/>
        <v>0</v>
      </c>
      <c r="N1670" s="570">
        <f>IFERROR(VLOOKUP($C1670,Listen!$J$3:$L$39,2,0),0)</f>
        <v>0</v>
      </c>
      <c r="O1670" s="570">
        <f>IFERROR(VLOOKUP($C1670,Listen!$J$3:$L$39,3,0),0)</f>
        <v>0</v>
      </c>
      <c r="P1670" s="453">
        <f t="shared" ref="P1670:P1733" si="394">$N1670</f>
        <v>0</v>
      </c>
      <c r="Q1670" s="453">
        <f t="shared" si="392"/>
        <v>0</v>
      </c>
      <c r="R1670" s="453">
        <f t="shared" si="392"/>
        <v>0</v>
      </c>
      <c r="S1670" s="453">
        <f t="shared" si="392"/>
        <v>0</v>
      </c>
      <c r="T1670" s="453">
        <f t="shared" si="392"/>
        <v>0</v>
      </c>
      <c r="U1670" s="453">
        <f t="shared" si="392"/>
        <v>0</v>
      </c>
      <c r="V1670" s="453">
        <f t="shared" si="392"/>
        <v>0</v>
      </c>
      <c r="W1670" s="384">
        <f t="shared" si="389"/>
        <v>0</v>
      </c>
      <c r="X1670" s="565">
        <f>IF(D1670='A. Allgemeine Informationen'!$C$17,$M1670-Y1670,HLOOKUP('A. Allgemeine Informationen'!$C$17-1,$Z$1:$AF$2005,ROW(D1670),FALSE)-$Y1670)</f>
        <v>0</v>
      </c>
      <c r="Y1670" s="384">
        <f>HLOOKUP('A. Allgemeine Informationen'!$C$17,$Z$1:$AF$2005,ROW(D1670),FALSE)</f>
        <v>0</v>
      </c>
      <c r="Z1670" s="565">
        <f t="shared" ref="Z1670:Z1733" si="395">IF(OR($D1670=0,$M1670=0),0,IF($D1670-$Z$5&lt;1,$M1670-$M1670/P1670*(Z$5-$D1670+1),0))</f>
        <v>0</v>
      </c>
      <c r="AA1670" s="565">
        <f t="shared" ref="AA1670:AA1733" si="396">IF(OR($D1670=0,$M1670=0,Q1670-(AA$5-$D1670)=0),0,IF($D1670-AA$5&lt;0,Z1670-Z1670/(Q1670-(AA$5-$D1670)),IF($D1670-AA$5=0,$M1670-$M1670/Q1670,0)))</f>
        <v>0</v>
      </c>
      <c r="AB1670" s="565">
        <f t="shared" ref="AB1670:AB1733" si="397">IF(OR($D1670=0,$M1670=0,R1670-(AB$5-$D1670)=0),0,IF($D1670-AB$5&lt;0,AA1670-AA1670/(R1670-(AB$5-$D1670)),IF($D1670-AB$5=0,$M1670-$M1670/R1670,0)))</f>
        <v>0</v>
      </c>
      <c r="AC1670" s="565">
        <f t="shared" ref="AC1670:AC1733" si="398">IF(OR($D1670=0,$M1670=0,S1670-(AC$5-$D1670)=0),0,IF($D1670-AC$5&lt;0,AB1670-AB1670/(S1670-(AC$5-$D1670)),IF($D1670-AC$5=0,$M1670-$M1670/S1670,0)))</f>
        <v>0</v>
      </c>
      <c r="AD1670" s="572">
        <f t="shared" ref="AD1670:AD1733" si="399">IF(OR($D1670=0,$M1670=0,T1670-(AD$5-$D1670)=0),0,IF($D1670-AD$5&lt;0,AC1670-AC1670/(T1670-(AD$5-$D1670)),IF($D1670-AD$5=0,$M1670-$M1670/T1670,0)))</f>
        <v>0</v>
      </c>
      <c r="AE1670" s="560">
        <f t="shared" ref="AE1670:AE1733" si="400">IF(OR($D1670=0,$M1670=0,U1670-(AE$5-$D1670)=0),0,IF($D1670-AE$5&lt;0,AD1670-AD1670/(U1670-(AE$5-$D1670)),IF($D1670-AE$5=0,$M1670-$M1670/U1670,0)))</f>
        <v>0</v>
      </c>
      <c r="AF1670" s="561">
        <f t="shared" ref="AF1670:AF1733" si="401">IF(OR($D1670=0,$M1670=0,V1670-(AF$5-$D1670)=0),0,IF($D1670-AF$5&lt;0,AE1670-AE1670/(V1670-(AF$5-$D1670)),IF($D1670-AF$5=0,$M1670-$M1670/V1670,0)))</f>
        <v>0</v>
      </c>
      <c r="AG1670" s="562"/>
    </row>
    <row r="1671" spans="2:33" s="418" customFormat="1" ht="15" customHeight="1" x14ac:dyDescent="0.2">
      <c r="B1671" s="554"/>
      <c r="C1671" s="382"/>
      <c r="D1671" s="383"/>
      <c r="E1671" s="381"/>
      <c r="F1671" s="1040"/>
      <c r="G1671" s="1038"/>
      <c r="H1671" s="1041"/>
      <c r="I1671" s="381"/>
      <c r="J1671" s="568">
        <f t="shared" si="393"/>
        <v>0</v>
      </c>
      <c r="K1671" s="381"/>
      <c r="L1671" s="381"/>
      <c r="M1671" s="568">
        <f t="shared" ref="M1671:M1734" si="402">J1671-K1671</f>
        <v>0</v>
      </c>
      <c r="N1671" s="570">
        <f>IFERROR(VLOOKUP($C1671,Listen!$J$3:$L$39,2,0),0)</f>
        <v>0</v>
      </c>
      <c r="O1671" s="570">
        <f>IFERROR(VLOOKUP($C1671,Listen!$J$3:$L$39,3,0),0)</f>
        <v>0</v>
      </c>
      <c r="P1671" s="453">
        <f t="shared" si="394"/>
        <v>0</v>
      </c>
      <c r="Q1671" s="453">
        <f t="shared" ref="Q1671:V1686" si="403">P1671</f>
        <v>0</v>
      </c>
      <c r="R1671" s="453">
        <f t="shared" si="403"/>
        <v>0</v>
      </c>
      <c r="S1671" s="453">
        <f t="shared" si="403"/>
        <v>0</v>
      </c>
      <c r="T1671" s="453">
        <f t="shared" si="403"/>
        <v>0</v>
      </c>
      <c r="U1671" s="453">
        <f t="shared" si="403"/>
        <v>0</v>
      </c>
      <c r="V1671" s="453">
        <f t="shared" si="403"/>
        <v>0</v>
      </c>
      <c r="W1671" s="384">
        <f t="shared" ref="W1671:W1734" si="404">Y1671+X1671</f>
        <v>0</v>
      </c>
      <c r="X1671" s="565">
        <f>IF(D1671='A. Allgemeine Informationen'!$C$17,$M1671-Y1671,HLOOKUP('A. Allgemeine Informationen'!$C$17-1,$Z$1:$AF$2005,ROW(D1671),FALSE)-$Y1671)</f>
        <v>0</v>
      </c>
      <c r="Y1671" s="384">
        <f>HLOOKUP('A. Allgemeine Informationen'!$C$17,$Z$1:$AF$2005,ROW(D1671),FALSE)</f>
        <v>0</v>
      </c>
      <c r="Z1671" s="565">
        <f t="shared" si="395"/>
        <v>0</v>
      </c>
      <c r="AA1671" s="565">
        <f t="shared" si="396"/>
        <v>0</v>
      </c>
      <c r="AB1671" s="565">
        <f t="shared" si="397"/>
        <v>0</v>
      </c>
      <c r="AC1671" s="565">
        <f t="shared" si="398"/>
        <v>0</v>
      </c>
      <c r="AD1671" s="572">
        <f t="shared" si="399"/>
        <v>0</v>
      </c>
      <c r="AE1671" s="560">
        <f t="shared" si="400"/>
        <v>0</v>
      </c>
      <c r="AF1671" s="561">
        <f t="shared" si="401"/>
        <v>0</v>
      </c>
      <c r="AG1671" s="562"/>
    </row>
    <row r="1672" spans="2:33" s="418" customFormat="1" ht="15" customHeight="1" x14ac:dyDescent="0.2">
      <c r="B1672" s="554"/>
      <c r="C1672" s="382"/>
      <c r="D1672" s="383"/>
      <c r="E1672" s="381"/>
      <c r="F1672" s="1040"/>
      <c r="G1672" s="1038"/>
      <c r="H1672" s="1041"/>
      <c r="I1672" s="381"/>
      <c r="J1672" s="568">
        <f t="shared" si="393"/>
        <v>0</v>
      </c>
      <c r="K1672" s="381"/>
      <c r="L1672" s="381"/>
      <c r="M1672" s="568">
        <f t="shared" si="402"/>
        <v>0</v>
      </c>
      <c r="N1672" s="570">
        <f>IFERROR(VLOOKUP($C1672,Listen!$J$3:$L$39,2,0),0)</f>
        <v>0</v>
      </c>
      <c r="O1672" s="570">
        <f>IFERROR(VLOOKUP($C1672,Listen!$J$3:$L$39,3,0),0)</f>
        <v>0</v>
      </c>
      <c r="P1672" s="453">
        <f t="shared" si="394"/>
        <v>0</v>
      </c>
      <c r="Q1672" s="453">
        <f t="shared" si="403"/>
        <v>0</v>
      </c>
      <c r="R1672" s="453">
        <f t="shared" si="403"/>
        <v>0</v>
      </c>
      <c r="S1672" s="453">
        <f t="shared" si="403"/>
        <v>0</v>
      </c>
      <c r="T1672" s="453">
        <f t="shared" si="403"/>
        <v>0</v>
      </c>
      <c r="U1672" s="453">
        <f t="shared" si="403"/>
        <v>0</v>
      </c>
      <c r="V1672" s="453">
        <f t="shared" si="403"/>
        <v>0</v>
      </c>
      <c r="W1672" s="384">
        <f t="shared" si="404"/>
        <v>0</v>
      </c>
      <c r="X1672" s="565">
        <f>IF(D1672='A. Allgemeine Informationen'!$C$17,$M1672-Y1672,HLOOKUP('A. Allgemeine Informationen'!$C$17-1,$Z$1:$AF$2005,ROW(D1672),FALSE)-$Y1672)</f>
        <v>0</v>
      </c>
      <c r="Y1672" s="384">
        <f>HLOOKUP('A. Allgemeine Informationen'!$C$17,$Z$1:$AF$2005,ROW(D1672),FALSE)</f>
        <v>0</v>
      </c>
      <c r="Z1672" s="565">
        <f t="shared" si="395"/>
        <v>0</v>
      </c>
      <c r="AA1672" s="565">
        <f t="shared" si="396"/>
        <v>0</v>
      </c>
      <c r="AB1672" s="565">
        <f t="shared" si="397"/>
        <v>0</v>
      </c>
      <c r="AC1672" s="565">
        <f t="shared" si="398"/>
        <v>0</v>
      </c>
      <c r="AD1672" s="572">
        <f t="shared" si="399"/>
        <v>0</v>
      </c>
      <c r="AE1672" s="560">
        <f t="shared" si="400"/>
        <v>0</v>
      </c>
      <c r="AF1672" s="561">
        <f t="shared" si="401"/>
        <v>0</v>
      </c>
      <c r="AG1672" s="562"/>
    </row>
    <row r="1673" spans="2:33" s="418" customFormat="1" ht="15" customHeight="1" x14ac:dyDescent="0.2">
      <c r="B1673" s="554"/>
      <c r="C1673" s="382"/>
      <c r="D1673" s="383"/>
      <c r="E1673" s="381"/>
      <c r="F1673" s="1040"/>
      <c r="G1673" s="1038"/>
      <c r="H1673" s="1041"/>
      <c r="I1673" s="381"/>
      <c r="J1673" s="568">
        <f t="shared" si="393"/>
        <v>0</v>
      </c>
      <c r="K1673" s="381"/>
      <c r="L1673" s="381"/>
      <c r="M1673" s="568">
        <f t="shared" si="402"/>
        <v>0</v>
      </c>
      <c r="N1673" s="570">
        <f>IFERROR(VLOOKUP($C1673,Listen!$J$3:$L$39,2,0),0)</f>
        <v>0</v>
      </c>
      <c r="O1673" s="570">
        <f>IFERROR(VLOOKUP($C1673,Listen!$J$3:$L$39,3,0),0)</f>
        <v>0</v>
      </c>
      <c r="P1673" s="453">
        <f t="shared" si="394"/>
        <v>0</v>
      </c>
      <c r="Q1673" s="453">
        <f t="shared" si="403"/>
        <v>0</v>
      </c>
      <c r="R1673" s="453">
        <f t="shared" si="403"/>
        <v>0</v>
      </c>
      <c r="S1673" s="453">
        <f t="shared" si="403"/>
        <v>0</v>
      </c>
      <c r="T1673" s="453">
        <f t="shared" si="403"/>
        <v>0</v>
      </c>
      <c r="U1673" s="453">
        <f t="shared" si="403"/>
        <v>0</v>
      </c>
      <c r="V1673" s="453">
        <f t="shared" si="403"/>
        <v>0</v>
      </c>
      <c r="W1673" s="384">
        <f t="shared" si="404"/>
        <v>0</v>
      </c>
      <c r="X1673" s="565">
        <f>IF(D1673='A. Allgemeine Informationen'!$C$17,$M1673-Y1673,HLOOKUP('A. Allgemeine Informationen'!$C$17-1,$Z$1:$AF$2005,ROW(D1673),FALSE)-$Y1673)</f>
        <v>0</v>
      </c>
      <c r="Y1673" s="384">
        <f>HLOOKUP('A. Allgemeine Informationen'!$C$17,$Z$1:$AF$2005,ROW(D1673),FALSE)</f>
        <v>0</v>
      </c>
      <c r="Z1673" s="565">
        <f t="shared" si="395"/>
        <v>0</v>
      </c>
      <c r="AA1673" s="565">
        <f t="shared" si="396"/>
        <v>0</v>
      </c>
      <c r="AB1673" s="565">
        <f t="shared" si="397"/>
        <v>0</v>
      </c>
      <c r="AC1673" s="565">
        <f t="shared" si="398"/>
        <v>0</v>
      </c>
      <c r="AD1673" s="572">
        <f t="shared" si="399"/>
        <v>0</v>
      </c>
      <c r="AE1673" s="560">
        <f t="shared" si="400"/>
        <v>0</v>
      </c>
      <c r="AF1673" s="561">
        <f t="shared" si="401"/>
        <v>0</v>
      </c>
      <c r="AG1673" s="562"/>
    </row>
    <row r="1674" spans="2:33" s="418" customFormat="1" ht="15" customHeight="1" x14ac:dyDescent="0.2">
      <c r="B1674" s="554"/>
      <c r="C1674" s="382"/>
      <c r="D1674" s="383"/>
      <c r="E1674" s="381"/>
      <c r="F1674" s="1040"/>
      <c r="G1674" s="1038"/>
      <c r="H1674" s="1041"/>
      <c r="I1674" s="381"/>
      <c r="J1674" s="568">
        <f t="shared" si="393"/>
        <v>0</v>
      </c>
      <c r="K1674" s="381"/>
      <c r="L1674" s="381"/>
      <c r="M1674" s="568">
        <f t="shared" si="402"/>
        <v>0</v>
      </c>
      <c r="N1674" s="570">
        <f>IFERROR(VLOOKUP($C1674,Listen!$J$3:$L$39,2,0),0)</f>
        <v>0</v>
      </c>
      <c r="O1674" s="570">
        <f>IFERROR(VLOOKUP($C1674,Listen!$J$3:$L$39,3,0),0)</f>
        <v>0</v>
      </c>
      <c r="P1674" s="453">
        <f t="shared" si="394"/>
        <v>0</v>
      </c>
      <c r="Q1674" s="453">
        <f t="shared" si="403"/>
        <v>0</v>
      </c>
      <c r="R1674" s="453">
        <f t="shared" si="403"/>
        <v>0</v>
      </c>
      <c r="S1674" s="453">
        <f t="shared" si="403"/>
        <v>0</v>
      </c>
      <c r="T1674" s="453">
        <f t="shared" si="403"/>
        <v>0</v>
      </c>
      <c r="U1674" s="453">
        <f t="shared" si="403"/>
        <v>0</v>
      </c>
      <c r="V1674" s="453">
        <f t="shared" si="403"/>
        <v>0</v>
      </c>
      <c r="W1674" s="384">
        <f t="shared" si="404"/>
        <v>0</v>
      </c>
      <c r="X1674" s="565">
        <f>IF(D1674='A. Allgemeine Informationen'!$C$17,$M1674-Y1674,HLOOKUP('A. Allgemeine Informationen'!$C$17-1,$Z$1:$AF$2005,ROW(D1674),FALSE)-$Y1674)</f>
        <v>0</v>
      </c>
      <c r="Y1674" s="384">
        <f>HLOOKUP('A. Allgemeine Informationen'!$C$17,$Z$1:$AF$2005,ROW(D1674),FALSE)</f>
        <v>0</v>
      </c>
      <c r="Z1674" s="565">
        <f t="shared" si="395"/>
        <v>0</v>
      </c>
      <c r="AA1674" s="565">
        <f t="shared" si="396"/>
        <v>0</v>
      </c>
      <c r="AB1674" s="565">
        <f t="shared" si="397"/>
        <v>0</v>
      </c>
      <c r="AC1674" s="565">
        <f t="shared" si="398"/>
        <v>0</v>
      </c>
      <c r="AD1674" s="572">
        <f t="shared" si="399"/>
        <v>0</v>
      </c>
      <c r="AE1674" s="560">
        <f t="shared" si="400"/>
        <v>0</v>
      </c>
      <c r="AF1674" s="561">
        <f t="shared" si="401"/>
        <v>0</v>
      </c>
      <c r="AG1674" s="562"/>
    </row>
    <row r="1675" spans="2:33" s="418" customFormat="1" ht="15" customHeight="1" x14ac:dyDescent="0.2">
      <c r="B1675" s="554"/>
      <c r="C1675" s="382"/>
      <c r="D1675" s="383"/>
      <c r="E1675" s="381"/>
      <c r="F1675" s="1040"/>
      <c r="G1675" s="1038"/>
      <c r="H1675" s="1041"/>
      <c r="I1675" s="381"/>
      <c r="J1675" s="568">
        <f t="shared" si="393"/>
        <v>0</v>
      </c>
      <c r="K1675" s="381"/>
      <c r="L1675" s="381"/>
      <c r="M1675" s="568">
        <f t="shared" si="402"/>
        <v>0</v>
      </c>
      <c r="N1675" s="570">
        <f>IFERROR(VLOOKUP($C1675,Listen!$J$3:$L$39,2,0),0)</f>
        <v>0</v>
      </c>
      <c r="O1675" s="570">
        <f>IFERROR(VLOOKUP($C1675,Listen!$J$3:$L$39,3,0),0)</f>
        <v>0</v>
      </c>
      <c r="P1675" s="453">
        <f t="shared" si="394"/>
        <v>0</v>
      </c>
      <c r="Q1675" s="453">
        <f t="shared" si="403"/>
        <v>0</v>
      </c>
      <c r="R1675" s="453">
        <f t="shared" si="403"/>
        <v>0</v>
      </c>
      <c r="S1675" s="453">
        <f t="shared" si="403"/>
        <v>0</v>
      </c>
      <c r="T1675" s="453">
        <f t="shared" si="403"/>
        <v>0</v>
      </c>
      <c r="U1675" s="453">
        <f t="shared" si="403"/>
        <v>0</v>
      </c>
      <c r="V1675" s="453">
        <f t="shared" si="403"/>
        <v>0</v>
      </c>
      <c r="W1675" s="384">
        <f t="shared" si="404"/>
        <v>0</v>
      </c>
      <c r="X1675" s="565">
        <f>IF(D1675='A. Allgemeine Informationen'!$C$17,$M1675-Y1675,HLOOKUP('A. Allgemeine Informationen'!$C$17-1,$Z$1:$AF$2005,ROW(D1675),FALSE)-$Y1675)</f>
        <v>0</v>
      </c>
      <c r="Y1675" s="384">
        <f>HLOOKUP('A. Allgemeine Informationen'!$C$17,$Z$1:$AF$2005,ROW(D1675),FALSE)</f>
        <v>0</v>
      </c>
      <c r="Z1675" s="565">
        <f t="shared" si="395"/>
        <v>0</v>
      </c>
      <c r="AA1675" s="565">
        <f t="shared" si="396"/>
        <v>0</v>
      </c>
      <c r="AB1675" s="565">
        <f t="shared" si="397"/>
        <v>0</v>
      </c>
      <c r="AC1675" s="565">
        <f t="shared" si="398"/>
        <v>0</v>
      </c>
      <c r="AD1675" s="572">
        <f t="shared" si="399"/>
        <v>0</v>
      </c>
      <c r="AE1675" s="560">
        <f t="shared" si="400"/>
        <v>0</v>
      </c>
      <c r="AF1675" s="561">
        <f t="shared" si="401"/>
        <v>0</v>
      </c>
      <c r="AG1675" s="562"/>
    </row>
    <row r="1676" spans="2:33" s="418" customFormat="1" ht="15" customHeight="1" x14ac:dyDescent="0.2">
      <c r="B1676" s="554"/>
      <c r="C1676" s="382"/>
      <c r="D1676" s="383"/>
      <c r="E1676" s="381"/>
      <c r="F1676" s="1040"/>
      <c r="G1676" s="1038"/>
      <c r="H1676" s="1041"/>
      <c r="I1676" s="381"/>
      <c r="J1676" s="568">
        <f t="shared" si="393"/>
        <v>0</v>
      </c>
      <c r="K1676" s="381"/>
      <c r="L1676" s="381"/>
      <c r="M1676" s="568">
        <f t="shared" si="402"/>
        <v>0</v>
      </c>
      <c r="N1676" s="570">
        <f>IFERROR(VLOOKUP($C1676,Listen!$J$3:$L$39,2,0),0)</f>
        <v>0</v>
      </c>
      <c r="O1676" s="570">
        <f>IFERROR(VLOOKUP($C1676,Listen!$J$3:$L$39,3,0),0)</f>
        <v>0</v>
      </c>
      <c r="P1676" s="453">
        <f t="shared" si="394"/>
        <v>0</v>
      </c>
      <c r="Q1676" s="453">
        <f t="shared" si="403"/>
        <v>0</v>
      </c>
      <c r="R1676" s="453">
        <f t="shared" si="403"/>
        <v>0</v>
      </c>
      <c r="S1676" s="453">
        <f t="shared" si="403"/>
        <v>0</v>
      </c>
      <c r="T1676" s="453">
        <f t="shared" si="403"/>
        <v>0</v>
      </c>
      <c r="U1676" s="453">
        <f t="shared" si="403"/>
        <v>0</v>
      </c>
      <c r="V1676" s="453">
        <f t="shared" si="403"/>
        <v>0</v>
      </c>
      <c r="W1676" s="384">
        <f t="shared" si="404"/>
        <v>0</v>
      </c>
      <c r="X1676" s="565">
        <f>IF(D1676='A. Allgemeine Informationen'!$C$17,$M1676-Y1676,HLOOKUP('A. Allgemeine Informationen'!$C$17-1,$Z$1:$AF$2005,ROW(D1676),FALSE)-$Y1676)</f>
        <v>0</v>
      </c>
      <c r="Y1676" s="384">
        <f>HLOOKUP('A. Allgemeine Informationen'!$C$17,$Z$1:$AF$2005,ROW(D1676),FALSE)</f>
        <v>0</v>
      </c>
      <c r="Z1676" s="565">
        <f t="shared" si="395"/>
        <v>0</v>
      </c>
      <c r="AA1676" s="565">
        <f t="shared" si="396"/>
        <v>0</v>
      </c>
      <c r="AB1676" s="565">
        <f t="shared" si="397"/>
        <v>0</v>
      </c>
      <c r="AC1676" s="565">
        <f t="shared" si="398"/>
        <v>0</v>
      </c>
      <c r="AD1676" s="572">
        <f t="shared" si="399"/>
        <v>0</v>
      </c>
      <c r="AE1676" s="560">
        <f t="shared" si="400"/>
        <v>0</v>
      </c>
      <c r="AF1676" s="561">
        <f t="shared" si="401"/>
        <v>0</v>
      </c>
      <c r="AG1676" s="562"/>
    </row>
    <row r="1677" spans="2:33" s="418" customFormat="1" ht="15" customHeight="1" x14ac:dyDescent="0.2">
      <c r="B1677" s="554"/>
      <c r="C1677" s="382"/>
      <c r="D1677" s="383"/>
      <c r="E1677" s="381"/>
      <c r="F1677" s="1040"/>
      <c r="G1677" s="1038"/>
      <c r="H1677" s="1041"/>
      <c r="I1677" s="381"/>
      <c r="J1677" s="568">
        <f t="shared" si="393"/>
        <v>0</v>
      </c>
      <c r="K1677" s="381"/>
      <c r="L1677" s="381"/>
      <c r="M1677" s="568">
        <f t="shared" si="402"/>
        <v>0</v>
      </c>
      <c r="N1677" s="570">
        <f>IFERROR(VLOOKUP($C1677,Listen!$J$3:$L$39,2,0),0)</f>
        <v>0</v>
      </c>
      <c r="O1677" s="570">
        <f>IFERROR(VLOOKUP($C1677,Listen!$J$3:$L$39,3,0),0)</f>
        <v>0</v>
      </c>
      <c r="P1677" s="453">
        <f t="shared" si="394"/>
        <v>0</v>
      </c>
      <c r="Q1677" s="453">
        <f t="shared" si="403"/>
        <v>0</v>
      </c>
      <c r="R1677" s="453">
        <f t="shared" si="403"/>
        <v>0</v>
      </c>
      <c r="S1677" s="453">
        <f t="shared" si="403"/>
        <v>0</v>
      </c>
      <c r="T1677" s="453">
        <f t="shared" si="403"/>
        <v>0</v>
      </c>
      <c r="U1677" s="453">
        <f t="shared" si="403"/>
        <v>0</v>
      </c>
      <c r="V1677" s="453">
        <f t="shared" si="403"/>
        <v>0</v>
      </c>
      <c r="W1677" s="384">
        <f t="shared" si="404"/>
        <v>0</v>
      </c>
      <c r="X1677" s="565">
        <f>IF(D1677='A. Allgemeine Informationen'!$C$17,$M1677-Y1677,HLOOKUP('A. Allgemeine Informationen'!$C$17-1,$Z$1:$AF$2005,ROW(D1677),FALSE)-$Y1677)</f>
        <v>0</v>
      </c>
      <c r="Y1677" s="384">
        <f>HLOOKUP('A. Allgemeine Informationen'!$C$17,$Z$1:$AF$2005,ROW(D1677),FALSE)</f>
        <v>0</v>
      </c>
      <c r="Z1677" s="565">
        <f t="shared" si="395"/>
        <v>0</v>
      </c>
      <c r="AA1677" s="565">
        <f t="shared" si="396"/>
        <v>0</v>
      </c>
      <c r="AB1677" s="565">
        <f t="shared" si="397"/>
        <v>0</v>
      </c>
      <c r="AC1677" s="565">
        <f t="shared" si="398"/>
        <v>0</v>
      </c>
      <c r="AD1677" s="572">
        <f t="shared" si="399"/>
        <v>0</v>
      </c>
      <c r="AE1677" s="560">
        <f t="shared" si="400"/>
        <v>0</v>
      </c>
      <c r="AF1677" s="561">
        <f t="shared" si="401"/>
        <v>0</v>
      </c>
      <c r="AG1677" s="562"/>
    </row>
    <row r="1678" spans="2:33" s="418" customFormat="1" ht="15" customHeight="1" x14ac:dyDescent="0.2">
      <c r="B1678" s="554"/>
      <c r="C1678" s="382"/>
      <c r="D1678" s="383"/>
      <c r="E1678" s="381"/>
      <c r="F1678" s="1040"/>
      <c r="G1678" s="1038"/>
      <c r="H1678" s="1041"/>
      <c r="I1678" s="381"/>
      <c r="J1678" s="568">
        <f t="shared" si="393"/>
        <v>0</v>
      </c>
      <c r="K1678" s="381"/>
      <c r="L1678" s="381"/>
      <c r="M1678" s="568">
        <f t="shared" si="402"/>
        <v>0</v>
      </c>
      <c r="N1678" s="570">
        <f>IFERROR(VLOOKUP($C1678,Listen!$J$3:$L$39,2,0),0)</f>
        <v>0</v>
      </c>
      <c r="O1678" s="570">
        <f>IFERROR(VLOOKUP($C1678,Listen!$J$3:$L$39,3,0),0)</f>
        <v>0</v>
      </c>
      <c r="P1678" s="453">
        <f t="shared" si="394"/>
        <v>0</v>
      </c>
      <c r="Q1678" s="453">
        <f t="shared" si="403"/>
        <v>0</v>
      </c>
      <c r="R1678" s="453">
        <f t="shared" si="403"/>
        <v>0</v>
      </c>
      <c r="S1678" s="453">
        <f t="shared" si="403"/>
        <v>0</v>
      </c>
      <c r="T1678" s="453">
        <f t="shared" si="403"/>
        <v>0</v>
      </c>
      <c r="U1678" s="453">
        <f t="shared" si="403"/>
        <v>0</v>
      </c>
      <c r="V1678" s="453">
        <f t="shared" si="403"/>
        <v>0</v>
      </c>
      <c r="W1678" s="384">
        <f t="shared" si="404"/>
        <v>0</v>
      </c>
      <c r="X1678" s="565">
        <f>IF(D1678='A. Allgemeine Informationen'!$C$17,$M1678-Y1678,HLOOKUP('A. Allgemeine Informationen'!$C$17-1,$Z$1:$AF$2005,ROW(D1678),FALSE)-$Y1678)</f>
        <v>0</v>
      </c>
      <c r="Y1678" s="384">
        <f>HLOOKUP('A. Allgemeine Informationen'!$C$17,$Z$1:$AF$2005,ROW(D1678),FALSE)</f>
        <v>0</v>
      </c>
      <c r="Z1678" s="565">
        <f t="shared" si="395"/>
        <v>0</v>
      </c>
      <c r="AA1678" s="565">
        <f t="shared" si="396"/>
        <v>0</v>
      </c>
      <c r="AB1678" s="565">
        <f t="shared" si="397"/>
        <v>0</v>
      </c>
      <c r="AC1678" s="565">
        <f t="shared" si="398"/>
        <v>0</v>
      </c>
      <c r="AD1678" s="572">
        <f t="shared" si="399"/>
        <v>0</v>
      </c>
      <c r="AE1678" s="560">
        <f t="shared" si="400"/>
        <v>0</v>
      </c>
      <c r="AF1678" s="561">
        <f t="shared" si="401"/>
        <v>0</v>
      </c>
      <c r="AG1678" s="562"/>
    </row>
    <row r="1679" spans="2:33" s="418" customFormat="1" ht="15" customHeight="1" x14ac:dyDescent="0.2">
      <c r="B1679" s="554"/>
      <c r="C1679" s="382"/>
      <c r="D1679" s="383"/>
      <c r="E1679" s="381"/>
      <c r="F1679" s="1040"/>
      <c r="G1679" s="1038"/>
      <c r="H1679" s="1041"/>
      <c r="I1679" s="381"/>
      <c r="J1679" s="568">
        <f t="shared" si="393"/>
        <v>0</v>
      </c>
      <c r="K1679" s="381"/>
      <c r="L1679" s="381"/>
      <c r="M1679" s="568">
        <f t="shared" si="402"/>
        <v>0</v>
      </c>
      <c r="N1679" s="570">
        <f>IFERROR(VLOOKUP($C1679,Listen!$J$3:$L$39,2,0),0)</f>
        <v>0</v>
      </c>
      <c r="O1679" s="570">
        <f>IFERROR(VLOOKUP($C1679,Listen!$J$3:$L$39,3,0),0)</f>
        <v>0</v>
      </c>
      <c r="P1679" s="453">
        <f t="shared" si="394"/>
        <v>0</v>
      </c>
      <c r="Q1679" s="453">
        <f t="shared" si="403"/>
        <v>0</v>
      </c>
      <c r="R1679" s="453">
        <f t="shared" si="403"/>
        <v>0</v>
      </c>
      <c r="S1679" s="453">
        <f t="shared" si="403"/>
        <v>0</v>
      </c>
      <c r="T1679" s="453">
        <f t="shared" si="403"/>
        <v>0</v>
      </c>
      <c r="U1679" s="453">
        <f t="shared" si="403"/>
        <v>0</v>
      </c>
      <c r="V1679" s="453">
        <f t="shared" si="403"/>
        <v>0</v>
      </c>
      <c r="W1679" s="384">
        <f t="shared" si="404"/>
        <v>0</v>
      </c>
      <c r="X1679" s="565">
        <f>IF(D1679='A. Allgemeine Informationen'!$C$17,$M1679-Y1679,HLOOKUP('A. Allgemeine Informationen'!$C$17-1,$Z$1:$AF$2005,ROW(D1679),FALSE)-$Y1679)</f>
        <v>0</v>
      </c>
      <c r="Y1679" s="384">
        <f>HLOOKUP('A. Allgemeine Informationen'!$C$17,$Z$1:$AF$2005,ROW(D1679),FALSE)</f>
        <v>0</v>
      </c>
      <c r="Z1679" s="565">
        <f t="shared" si="395"/>
        <v>0</v>
      </c>
      <c r="AA1679" s="565">
        <f t="shared" si="396"/>
        <v>0</v>
      </c>
      <c r="AB1679" s="565">
        <f t="shared" si="397"/>
        <v>0</v>
      </c>
      <c r="AC1679" s="565">
        <f t="shared" si="398"/>
        <v>0</v>
      </c>
      <c r="AD1679" s="572">
        <f t="shared" si="399"/>
        <v>0</v>
      </c>
      <c r="AE1679" s="560">
        <f t="shared" si="400"/>
        <v>0</v>
      </c>
      <c r="AF1679" s="561">
        <f t="shared" si="401"/>
        <v>0</v>
      </c>
      <c r="AG1679" s="562"/>
    </row>
    <row r="1680" spans="2:33" s="418" customFormat="1" ht="15" customHeight="1" x14ac:dyDescent="0.2">
      <c r="B1680" s="554"/>
      <c r="C1680" s="382"/>
      <c r="D1680" s="383"/>
      <c r="E1680" s="381"/>
      <c r="F1680" s="1040"/>
      <c r="G1680" s="1038"/>
      <c r="H1680" s="1041"/>
      <c r="I1680" s="381"/>
      <c r="J1680" s="568">
        <f t="shared" si="393"/>
        <v>0</v>
      </c>
      <c r="K1680" s="381"/>
      <c r="L1680" s="381"/>
      <c r="M1680" s="568">
        <f t="shared" si="402"/>
        <v>0</v>
      </c>
      <c r="N1680" s="570">
        <f>IFERROR(VLOOKUP($C1680,Listen!$J$3:$L$39,2,0),0)</f>
        <v>0</v>
      </c>
      <c r="O1680" s="570">
        <f>IFERROR(VLOOKUP($C1680,Listen!$J$3:$L$39,3,0),0)</f>
        <v>0</v>
      </c>
      <c r="P1680" s="453">
        <f t="shared" si="394"/>
        <v>0</v>
      </c>
      <c r="Q1680" s="453">
        <f t="shared" si="403"/>
        <v>0</v>
      </c>
      <c r="R1680" s="453">
        <f t="shared" si="403"/>
        <v>0</v>
      </c>
      <c r="S1680" s="453">
        <f t="shared" si="403"/>
        <v>0</v>
      </c>
      <c r="T1680" s="453">
        <f t="shared" si="403"/>
        <v>0</v>
      </c>
      <c r="U1680" s="453">
        <f t="shared" si="403"/>
        <v>0</v>
      </c>
      <c r="V1680" s="453">
        <f t="shared" si="403"/>
        <v>0</v>
      </c>
      <c r="W1680" s="384">
        <f t="shared" si="404"/>
        <v>0</v>
      </c>
      <c r="X1680" s="565">
        <f>IF(D1680='A. Allgemeine Informationen'!$C$17,$M1680-Y1680,HLOOKUP('A. Allgemeine Informationen'!$C$17-1,$Z$1:$AF$2005,ROW(D1680),FALSE)-$Y1680)</f>
        <v>0</v>
      </c>
      <c r="Y1680" s="384">
        <f>HLOOKUP('A. Allgemeine Informationen'!$C$17,$Z$1:$AF$2005,ROW(D1680),FALSE)</f>
        <v>0</v>
      </c>
      <c r="Z1680" s="565">
        <f t="shared" si="395"/>
        <v>0</v>
      </c>
      <c r="AA1680" s="565">
        <f t="shared" si="396"/>
        <v>0</v>
      </c>
      <c r="AB1680" s="565">
        <f t="shared" si="397"/>
        <v>0</v>
      </c>
      <c r="AC1680" s="565">
        <f t="shared" si="398"/>
        <v>0</v>
      </c>
      <c r="AD1680" s="572">
        <f t="shared" si="399"/>
        <v>0</v>
      </c>
      <c r="AE1680" s="560">
        <f t="shared" si="400"/>
        <v>0</v>
      </c>
      <c r="AF1680" s="561">
        <f t="shared" si="401"/>
        <v>0</v>
      </c>
      <c r="AG1680" s="562"/>
    </row>
    <row r="1681" spans="2:33" s="418" customFormat="1" ht="15" customHeight="1" x14ac:dyDescent="0.2">
      <c r="B1681" s="554"/>
      <c r="C1681" s="382"/>
      <c r="D1681" s="383"/>
      <c r="E1681" s="381"/>
      <c r="F1681" s="1040"/>
      <c r="G1681" s="1038"/>
      <c r="H1681" s="1041"/>
      <c r="I1681" s="381"/>
      <c r="J1681" s="568">
        <f t="shared" si="393"/>
        <v>0</v>
      </c>
      <c r="K1681" s="381"/>
      <c r="L1681" s="381"/>
      <c r="M1681" s="568">
        <f t="shared" si="402"/>
        <v>0</v>
      </c>
      <c r="N1681" s="570">
        <f>IFERROR(VLOOKUP($C1681,Listen!$J$3:$L$39,2,0),0)</f>
        <v>0</v>
      </c>
      <c r="O1681" s="570">
        <f>IFERROR(VLOOKUP($C1681,Listen!$J$3:$L$39,3,0),0)</f>
        <v>0</v>
      </c>
      <c r="P1681" s="453">
        <f t="shared" si="394"/>
        <v>0</v>
      </c>
      <c r="Q1681" s="453">
        <f t="shared" si="403"/>
        <v>0</v>
      </c>
      <c r="R1681" s="453">
        <f t="shared" si="403"/>
        <v>0</v>
      </c>
      <c r="S1681" s="453">
        <f t="shared" si="403"/>
        <v>0</v>
      </c>
      <c r="T1681" s="453">
        <f t="shared" si="403"/>
        <v>0</v>
      </c>
      <c r="U1681" s="453">
        <f t="shared" si="403"/>
        <v>0</v>
      </c>
      <c r="V1681" s="453">
        <f t="shared" si="403"/>
        <v>0</v>
      </c>
      <c r="W1681" s="384">
        <f t="shared" si="404"/>
        <v>0</v>
      </c>
      <c r="X1681" s="565">
        <f>IF(D1681='A. Allgemeine Informationen'!$C$17,$M1681-Y1681,HLOOKUP('A. Allgemeine Informationen'!$C$17-1,$Z$1:$AF$2005,ROW(D1681),FALSE)-$Y1681)</f>
        <v>0</v>
      </c>
      <c r="Y1681" s="384">
        <f>HLOOKUP('A. Allgemeine Informationen'!$C$17,$Z$1:$AF$2005,ROW(D1681),FALSE)</f>
        <v>0</v>
      </c>
      <c r="Z1681" s="565">
        <f t="shared" si="395"/>
        <v>0</v>
      </c>
      <c r="AA1681" s="565">
        <f t="shared" si="396"/>
        <v>0</v>
      </c>
      <c r="AB1681" s="565">
        <f t="shared" si="397"/>
        <v>0</v>
      </c>
      <c r="AC1681" s="565">
        <f t="shared" si="398"/>
        <v>0</v>
      </c>
      <c r="AD1681" s="572">
        <f t="shared" si="399"/>
        <v>0</v>
      </c>
      <c r="AE1681" s="560">
        <f t="shared" si="400"/>
        <v>0</v>
      </c>
      <c r="AF1681" s="561">
        <f t="shared" si="401"/>
        <v>0</v>
      </c>
      <c r="AG1681" s="562"/>
    </row>
    <row r="1682" spans="2:33" s="418" customFormat="1" ht="15" customHeight="1" x14ac:dyDescent="0.2">
      <c r="B1682" s="554"/>
      <c r="C1682" s="382"/>
      <c r="D1682" s="383"/>
      <c r="E1682" s="381"/>
      <c r="F1682" s="1040"/>
      <c r="G1682" s="1038"/>
      <c r="H1682" s="1041"/>
      <c r="I1682" s="381"/>
      <c r="J1682" s="568">
        <f t="shared" si="393"/>
        <v>0</v>
      </c>
      <c r="K1682" s="381"/>
      <c r="L1682" s="381"/>
      <c r="M1682" s="568">
        <f t="shared" si="402"/>
        <v>0</v>
      </c>
      <c r="N1682" s="570">
        <f>IFERROR(VLOOKUP($C1682,Listen!$J$3:$L$39,2,0),0)</f>
        <v>0</v>
      </c>
      <c r="O1682" s="570">
        <f>IFERROR(VLOOKUP($C1682,Listen!$J$3:$L$39,3,0),0)</f>
        <v>0</v>
      </c>
      <c r="P1682" s="453">
        <f t="shared" si="394"/>
        <v>0</v>
      </c>
      <c r="Q1682" s="453">
        <f t="shared" si="403"/>
        <v>0</v>
      </c>
      <c r="R1682" s="453">
        <f t="shared" si="403"/>
        <v>0</v>
      </c>
      <c r="S1682" s="453">
        <f t="shared" si="403"/>
        <v>0</v>
      </c>
      <c r="T1682" s="453">
        <f t="shared" si="403"/>
        <v>0</v>
      </c>
      <c r="U1682" s="453">
        <f t="shared" si="403"/>
        <v>0</v>
      </c>
      <c r="V1682" s="453">
        <f t="shared" si="403"/>
        <v>0</v>
      </c>
      <c r="W1682" s="384">
        <f t="shared" si="404"/>
        <v>0</v>
      </c>
      <c r="X1682" s="565">
        <f>IF(D1682='A. Allgemeine Informationen'!$C$17,$M1682-Y1682,HLOOKUP('A. Allgemeine Informationen'!$C$17-1,$Z$1:$AF$2005,ROW(D1682),FALSE)-$Y1682)</f>
        <v>0</v>
      </c>
      <c r="Y1682" s="384">
        <f>HLOOKUP('A. Allgemeine Informationen'!$C$17,$Z$1:$AF$2005,ROW(D1682),FALSE)</f>
        <v>0</v>
      </c>
      <c r="Z1682" s="565">
        <f t="shared" si="395"/>
        <v>0</v>
      </c>
      <c r="AA1682" s="565">
        <f t="shared" si="396"/>
        <v>0</v>
      </c>
      <c r="AB1682" s="565">
        <f t="shared" si="397"/>
        <v>0</v>
      </c>
      <c r="AC1682" s="565">
        <f t="shared" si="398"/>
        <v>0</v>
      </c>
      <c r="AD1682" s="572">
        <f t="shared" si="399"/>
        <v>0</v>
      </c>
      <c r="AE1682" s="560">
        <f t="shared" si="400"/>
        <v>0</v>
      </c>
      <c r="AF1682" s="561">
        <f t="shared" si="401"/>
        <v>0</v>
      </c>
      <c r="AG1682" s="562"/>
    </row>
    <row r="1683" spans="2:33" s="418" customFormat="1" ht="15" customHeight="1" x14ac:dyDescent="0.2">
      <c r="B1683" s="554"/>
      <c r="C1683" s="382"/>
      <c r="D1683" s="383"/>
      <c r="E1683" s="381"/>
      <c r="F1683" s="1040"/>
      <c r="G1683" s="1038"/>
      <c r="H1683" s="1041"/>
      <c r="I1683" s="381"/>
      <c r="J1683" s="568">
        <f t="shared" si="393"/>
        <v>0</v>
      </c>
      <c r="K1683" s="381"/>
      <c r="L1683" s="381"/>
      <c r="M1683" s="568">
        <f t="shared" si="402"/>
        <v>0</v>
      </c>
      <c r="N1683" s="570">
        <f>IFERROR(VLOOKUP($C1683,Listen!$J$3:$L$39,2,0),0)</f>
        <v>0</v>
      </c>
      <c r="O1683" s="570">
        <f>IFERROR(VLOOKUP($C1683,Listen!$J$3:$L$39,3,0),0)</f>
        <v>0</v>
      </c>
      <c r="P1683" s="453">
        <f t="shared" si="394"/>
        <v>0</v>
      </c>
      <c r="Q1683" s="453">
        <f t="shared" si="403"/>
        <v>0</v>
      </c>
      <c r="R1683" s="453">
        <f t="shared" si="403"/>
        <v>0</v>
      </c>
      <c r="S1683" s="453">
        <f t="shared" si="403"/>
        <v>0</v>
      </c>
      <c r="T1683" s="453">
        <f t="shared" si="403"/>
        <v>0</v>
      </c>
      <c r="U1683" s="453">
        <f t="shared" si="403"/>
        <v>0</v>
      </c>
      <c r="V1683" s="453">
        <f t="shared" si="403"/>
        <v>0</v>
      </c>
      <c r="W1683" s="384">
        <f t="shared" si="404"/>
        <v>0</v>
      </c>
      <c r="X1683" s="565">
        <f>IF(D1683='A. Allgemeine Informationen'!$C$17,$M1683-Y1683,HLOOKUP('A. Allgemeine Informationen'!$C$17-1,$Z$1:$AF$2005,ROW(D1683),FALSE)-$Y1683)</f>
        <v>0</v>
      </c>
      <c r="Y1683" s="384">
        <f>HLOOKUP('A. Allgemeine Informationen'!$C$17,$Z$1:$AF$2005,ROW(D1683),FALSE)</f>
        <v>0</v>
      </c>
      <c r="Z1683" s="565">
        <f t="shared" si="395"/>
        <v>0</v>
      </c>
      <c r="AA1683" s="565">
        <f t="shared" si="396"/>
        <v>0</v>
      </c>
      <c r="AB1683" s="565">
        <f t="shared" si="397"/>
        <v>0</v>
      </c>
      <c r="AC1683" s="565">
        <f t="shared" si="398"/>
        <v>0</v>
      </c>
      <c r="AD1683" s="572">
        <f t="shared" si="399"/>
        <v>0</v>
      </c>
      <c r="AE1683" s="560">
        <f t="shared" si="400"/>
        <v>0</v>
      </c>
      <c r="AF1683" s="561">
        <f t="shared" si="401"/>
        <v>0</v>
      </c>
      <c r="AG1683" s="562"/>
    </row>
    <row r="1684" spans="2:33" s="418" customFormat="1" ht="15" customHeight="1" x14ac:dyDescent="0.2">
      <c r="B1684" s="554"/>
      <c r="C1684" s="382"/>
      <c r="D1684" s="383"/>
      <c r="E1684" s="381"/>
      <c r="F1684" s="1040"/>
      <c r="G1684" s="1038"/>
      <c r="H1684" s="1041"/>
      <c r="I1684" s="381"/>
      <c r="J1684" s="568">
        <f t="shared" si="393"/>
        <v>0</v>
      </c>
      <c r="K1684" s="381"/>
      <c r="L1684" s="381"/>
      <c r="M1684" s="568">
        <f t="shared" si="402"/>
        <v>0</v>
      </c>
      <c r="N1684" s="570">
        <f>IFERROR(VLOOKUP($C1684,Listen!$J$3:$L$39,2,0),0)</f>
        <v>0</v>
      </c>
      <c r="O1684" s="570">
        <f>IFERROR(VLOOKUP($C1684,Listen!$J$3:$L$39,3,0),0)</f>
        <v>0</v>
      </c>
      <c r="P1684" s="453">
        <f t="shared" si="394"/>
        <v>0</v>
      </c>
      <c r="Q1684" s="453">
        <f t="shared" si="403"/>
        <v>0</v>
      </c>
      <c r="R1684" s="453">
        <f t="shared" si="403"/>
        <v>0</v>
      </c>
      <c r="S1684" s="453">
        <f t="shared" si="403"/>
        <v>0</v>
      </c>
      <c r="T1684" s="453">
        <f t="shared" si="403"/>
        <v>0</v>
      </c>
      <c r="U1684" s="453">
        <f t="shared" si="403"/>
        <v>0</v>
      </c>
      <c r="V1684" s="453">
        <f t="shared" si="403"/>
        <v>0</v>
      </c>
      <c r="W1684" s="384">
        <f t="shared" si="404"/>
        <v>0</v>
      </c>
      <c r="X1684" s="565">
        <f>IF(D1684='A. Allgemeine Informationen'!$C$17,$M1684-Y1684,HLOOKUP('A. Allgemeine Informationen'!$C$17-1,$Z$1:$AF$2005,ROW(D1684),FALSE)-$Y1684)</f>
        <v>0</v>
      </c>
      <c r="Y1684" s="384">
        <f>HLOOKUP('A. Allgemeine Informationen'!$C$17,$Z$1:$AF$2005,ROW(D1684),FALSE)</f>
        <v>0</v>
      </c>
      <c r="Z1684" s="565">
        <f t="shared" si="395"/>
        <v>0</v>
      </c>
      <c r="AA1684" s="565">
        <f t="shared" si="396"/>
        <v>0</v>
      </c>
      <c r="AB1684" s="565">
        <f t="shared" si="397"/>
        <v>0</v>
      </c>
      <c r="AC1684" s="565">
        <f t="shared" si="398"/>
        <v>0</v>
      </c>
      <c r="AD1684" s="572">
        <f t="shared" si="399"/>
        <v>0</v>
      </c>
      <c r="AE1684" s="560">
        <f t="shared" si="400"/>
        <v>0</v>
      </c>
      <c r="AF1684" s="561">
        <f t="shared" si="401"/>
        <v>0</v>
      </c>
      <c r="AG1684" s="562"/>
    </row>
    <row r="1685" spans="2:33" s="418" customFormat="1" ht="15" customHeight="1" x14ac:dyDescent="0.2">
      <c r="B1685" s="554"/>
      <c r="C1685" s="382"/>
      <c r="D1685" s="383"/>
      <c r="E1685" s="381"/>
      <c r="F1685" s="1040"/>
      <c r="G1685" s="1038"/>
      <c r="H1685" s="1041"/>
      <c r="I1685" s="381"/>
      <c r="J1685" s="568">
        <f t="shared" si="393"/>
        <v>0</v>
      </c>
      <c r="K1685" s="381"/>
      <c r="L1685" s="381"/>
      <c r="M1685" s="568">
        <f t="shared" si="402"/>
        <v>0</v>
      </c>
      <c r="N1685" s="570">
        <f>IFERROR(VLOOKUP($C1685,Listen!$J$3:$L$39,2,0),0)</f>
        <v>0</v>
      </c>
      <c r="O1685" s="570">
        <f>IFERROR(VLOOKUP($C1685,Listen!$J$3:$L$39,3,0),0)</f>
        <v>0</v>
      </c>
      <c r="P1685" s="453">
        <f t="shared" si="394"/>
        <v>0</v>
      </c>
      <c r="Q1685" s="453">
        <f t="shared" si="403"/>
        <v>0</v>
      </c>
      <c r="R1685" s="453">
        <f t="shared" si="403"/>
        <v>0</v>
      </c>
      <c r="S1685" s="453">
        <f t="shared" si="403"/>
        <v>0</v>
      </c>
      <c r="T1685" s="453">
        <f t="shared" si="403"/>
        <v>0</v>
      </c>
      <c r="U1685" s="453">
        <f t="shared" si="403"/>
        <v>0</v>
      </c>
      <c r="V1685" s="453">
        <f t="shared" si="403"/>
        <v>0</v>
      </c>
      <c r="W1685" s="384">
        <f t="shared" si="404"/>
        <v>0</v>
      </c>
      <c r="X1685" s="565">
        <f>IF(D1685='A. Allgemeine Informationen'!$C$17,$M1685-Y1685,HLOOKUP('A. Allgemeine Informationen'!$C$17-1,$Z$1:$AF$2005,ROW(D1685),FALSE)-$Y1685)</f>
        <v>0</v>
      </c>
      <c r="Y1685" s="384">
        <f>HLOOKUP('A. Allgemeine Informationen'!$C$17,$Z$1:$AF$2005,ROW(D1685),FALSE)</f>
        <v>0</v>
      </c>
      <c r="Z1685" s="565">
        <f t="shared" si="395"/>
        <v>0</v>
      </c>
      <c r="AA1685" s="565">
        <f t="shared" si="396"/>
        <v>0</v>
      </c>
      <c r="AB1685" s="565">
        <f t="shared" si="397"/>
        <v>0</v>
      </c>
      <c r="AC1685" s="565">
        <f t="shared" si="398"/>
        <v>0</v>
      </c>
      <c r="AD1685" s="572">
        <f t="shared" si="399"/>
        <v>0</v>
      </c>
      <c r="AE1685" s="560">
        <f t="shared" si="400"/>
        <v>0</v>
      </c>
      <c r="AF1685" s="561">
        <f t="shared" si="401"/>
        <v>0</v>
      </c>
      <c r="AG1685" s="562"/>
    </row>
    <row r="1686" spans="2:33" s="418" customFormat="1" ht="15" customHeight="1" x14ac:dyDescent="0.2">
      <c r="B1686" s="554"/>
      <c r="C1686" s="382"/>
      <c r="D1686" s="383"/>
      <c r="E1686" s="381"/>
      <c r="F1686" s="1040"/>
      <c r="G1686" s="1038"/>
      <c r="H1686" s="1041"/>
      <c r="I1686" s="381"/>
      <c r="J1686" s="568">
        <f t="shared" si="393"/>
        <v>0</v>
      </c>
      <c r="K1686" s="381"/>
      <c r="L1686" s="381"/>
      <c r="M1686" s="568">
        <f t="shared" si="402"/>
        <v>0</v>
      </c>
      <c r="N1686" s="570">
        <f>IFERROR(VLOOKUP($C1686,Listen!$J$3:$L$39,2,0),0)</f>
        <v>0</v>
      </c>
      <c r="O1686" s="570">
        <f>IFERROR(VLOOKUP($C1686,Listen!$J$3:$L$39,3,0),0)</f>
        <v>0</v>
      </c>
      <c r="P1686" s="453">
        <f t="shared" si="394"/>
        <v>0</v>
      </c>
      <c r="Q1686" s="453">
        <f t="shared" si="403"/>
        <v>0</v>
      </c>
      <c r="R1686" s="453">
        <f t="shared" si="403"/>
        <v>0</v>
      </c>
      <c r="S1686" s="453">
        <f t="shared" si="403"/>
        <v>0</v>
      </c>
      <c r="T1686" s="453">
        <f t="shared" si="403"/>
        <v>0</v>
      </c>
      <c r="U1686" s="453">
        <f t="shared" si="403"/>
        <v>0</v>
      </c>
      <c r="V1686" s="453">
        <f t="shared" si="403"/>
        <v>0</v>
      </c>
      <c r="W1686" s="384">
        <f t="shared" si="404"/>
        <v>0</v>
      </c>
      <c r="X1686" s="565">
        <f>IF(D1686='A. Allgemeine Informationen'!$C$17,$M1686-Y1686,HLOOKUP('A. Allgemeine Informationen'!$C$17-1,$Z$1:$AF$2005,ROW(D1686),FALSE)-$Y1686)</f>
        <v>0</v>
      </c>
      <c r="Y1686" s="384">
        <f>HLOOKUP('A. Allgemeine Informationen'!$C$17,$Z$1:$AF$2005,ROW(D1686),FALSE)</f>
        <v>0</v>
      </c>
      <c r="Z1686" s="565">
        <f t="shared" si="395"/>
        <v>0</v>
      </c>
      <c r="AA1686" s="565">
        <f t="shared" si="396"/>
        <v>0</v>
      </c>
      <c r="AB1686" s="565">
        <f t="shared" si="397"/>
        <v>0</v>
      </c>
      <c r="AC1686" s="565">
        <f t="shared" si="398"/>
        <v>0</v>
      </c>
      <c r="AD1686" s="572">
        <f t="shared" si="399"/>
        <v>0</v>
      </c>
      <c r="AE1686" s="560">
        <f t="shared" si="400"/>
        <v>0</v>
      </c>
      <c r="AF1686" s="561">
        <f t="shared" si="401"/>
        <v>0</v>
      </c>
      <c r="AG1686" s="562"/>
    </row>
    <row r="1687" spans="2:33" s="418" customFormat="1" ht="15" customHeight="1" x14ac:dyDescent="0.2">
      <c r="B1687" s="554"/>
      <c r="C1687" s="382"/>
      <c r="D1687" s="383"/>
      <c r="E1687" s="381"/>
      <c r="F1687" s="1040"/>
      <c r="G1687" s="1038"/>
      <c r="H1687" s="1041"/>
      <c r="I1687" s="381"/>
      <c r="J1687" s="568">
        <f t="shared" si="393"/>
        <v>0</v>
      </c>
      <c r="K1687" s="381"/>
      <c r="L1687" s="381"/>
      <c r="M1687" s="568">
        <f t="shared" si="402"/>
        <v>0</v>
      </c>
      <c r="N1687" s="570">
        <f>IFERROR(VLOOKUP($C1687,Listen!$J$3:$L$39,2,0),0)</f>
        <v>0</v>
      </c>
      <c r="O1687" s="570">
        <f>IFERROR(VLOOKUP($C1687,Listen!$J$3:$L$39,3,0),0)</f>
        <v>0</v>
      </c>
      <c r="P1687" s="453">
        <f t="shared" si="394"/>
        <v>0</v>
      </c>
      <c r="Q1687" s="453">
        <f t="shared" ref="Q1687:V1702" si="405">P1687</f>
        <v>0</v>
      </c>
      <c r="R1687" s="453">
        <f t="shared" si="405"/>
        <v>0</v>
      </c>
      <c r="S1687" s="453">
        <f t="shared" si="405"/>
        <v>0</v>
      </c>
      <c r="T1687" s="453">
        <f t="shared" si="405"/>
        <v>0</v>
      </c>
      <c r="U1687" s="453">
        <f t="shared" si="405"/>
        <v>0</v>
      </c>
      <c r="V1687" s="453">
        <f t="shared" si="405"/>
        <v>0</v>
      </c>
      <c r="W1687" s="384">
        <f t="shared" si="404"/>
        <v>0</v>
      </c>
      <c r="X1687" s="565">
        <f>IF(D1687='A. Allgemeine Informationen'!$C$17,$M1687-Y1687,HLOOKUP('A. Allgemeine Informationen'!$C$17-1,$Z$1:$AF$2005,ROW(D1687),FALSE)-$Y1687)</f>
        <v>0</v>
      </c>
      <c r="Y1687" s="384">
        <f>HLOOKUP('A. Allgemeine Informationen'!$C$17,$Z$1:$AF$2005,ROW(D1687),FALSE)</f>
        <v>0</v>
      </c>
      <c r="Z1687" s="565">
        <f t="shared" si="395"/>
        <v>0</v>
      </c>
      <c r="AA1687" s="565">
        <f t="shared" si="396"/>
        <v>0</v>
      </c>
      <c r="AB1687" s="565">
        <f t="shared" si="397"/>
        <v>0</v>
      </c>
      <c r="AC1687" s="565">
        <f t="shared" si="398"/>
        <v>0</v>
      </c>
      <c r="AD1687" s="572">
        <f t="shared" si="399"/>
        <v>0</v>
      </c>
      <c r="AE1687" s="560">
        <f t="shared" si="400"/>
        <v>0</v>
      </c>
      <c r="AF1687" s="561">
        <f t="shared" si="401"/>
        <v>0</v>
      </c>
      <c r="AG1687" s="562"/>
    </row>
    <row r="1688" spans="2:33" s="418" customFormat="1" ht="15" customHeight="1" x14ac:dyDescent="0.2">
      <c r="B1688" s="554"/>
      <c r="C1688" s="382"/>
      <c r="D1688" s="383"/>
      <c r="E1688" s="381"/>
      <c r="F1688" s="1040"/>
      <c r="G1688" s="1038"/>
      <c r="H1688" s="1041"/>
      <c r="I1688" s="381"/>
      <c r="J1688" s="568">
        <f t="shared" si="393"/>
        <v>0</v>
      </c>
      <c r="K1688" s="381"/>
      <c r="L1688" s="381"/>
      <c r="M1688" s="568">
        <f t="shared" si="402"/>
        <v>0</v>
      </c>
      <c r="N1688" s="570">
        <f>IFERROR(VLOOKUP($C1688,Listen!$J$3:$L$39,2,0),0)</f>
        <v>0</v>
      </c>
      <c r="O1688" s="570">
        <f>IFERROR(VLOOKUP($C1688,Listen!$J$3:$L$39,3,0),0)</f>
        <v>0</v>
      </c>
      <c r="P1688" s="453">
        <f t="shared" si="394"/>
        <v>0</v>
      </c>
      <c r="Q1688" s="453">
        <f t="shared" si="405"/>
        <v>0</v>
      </c>
      <c r="R1688" s="453">
        <f t="shared" si="405"/>
        <v>0</v>
      </c>
      <c r="S1688" s="453">
        <f t="shared" si="405"/>
        <v>0</v>
      </c>
      <c r="T1688" s="453">
        <f t="shared" si="405"/>
        <v>0</v>
      </c>
      <c r="U1688" s="453">
        <f t="shared" si="405"/>
        <v>0</v>
      </c>
      <c r="V1688" s="453">
        <f t="shared" si="405"/>
        <v>0</v>
      </c>
      <c r="W1688" s="384">
        <f t="shared" si="404"/>
        <v>0</v>
      </c>
      <c r="X1688" s="565">
        <f>IF(D1688='A. Allgemeine Informationen'!$C$17,$M1688-Y1688,HLOOKUP('A. Allgemeine Informationen'!$C$17-1,$Z$1:$AF$2005,ROW(D1688),FALSE)-$Y1688)</f>
        <v>0</v>
      </c>
      <c r="Y1688" s="384">
        <f>HLOOKUP('A. Allgemeine Informationen'!$C$17,$Z$1:$AF$2005,ROW(D1688),FALSE)</f>
        <v>0</v>
      </c>
      <c r="Z1688" s="565">
        <f t="shared" si="395"/>
        <v>0</v>
      </c>
      <c r="AA1688" s="565">
        <f t="shared" si="396"/>
        <v>0</v>
      </c>
      <c r="AB1688" s="565">
        <f t="shared" si="397"/>
        <v>0</v>
      </c>
      <c r="AC1688" s="565">
        <f t="shared" si="398"/>
        <v>0</v>
      </c>
      <c r="AD1688" s="572">
        <f t="shared" si="399"/>
        <v>0</v>
      </c>
      <c r="AE1688" s="560">
        <f t="shared" si="400"/>
        <v>0</v>
      </c>
      <c r="AF1688" s="561">
        <f t="shared" si="401"/>
        <v>0</v>
      </c>
      <c r="AG1688" s="562"/>
    </row>
    <row r="1689" spans="2:33" s="418" customFormat="1" ht="15" customHeight="1" x14ac:dyDescent="0.2">
      <c r="B1689" s="554"/>
      <c r="C1689" s="382"/>
      <c r="D1689" s="383"/>
      <c r="E1689" s="381"/>
      <c r="F1689" s="1040"/>
      <c r="G1689" s="1038"/>
      <c r="H1689" s="1041"/>
      <c r="I1689" s="381"/>
      <c r="J1689" s="568">
        <f t="shared" si="393"/>
        <v>0</v>
      </c>
      <c r="K1689" s="381"/>
      <c r="L1689" s="381"/>
      <c r="M1689" s="568">
        <f t="shared" si="402"/>
        <v>0</v>
      </c>
      <c r="N1689" s="570">
        <f>IFERROR(VLOOKUP($C1689,Listen!$J$3:$L$39,2,0),0)</f>
        <v>0</v>
      </c>
      <c r="O1689" s="570">
        <f>IFERROR(VLOOKUP($C1689,Listen!$J$3:$L$39,3,0),0)</f>
        <v>0</v>
      </c>
      <c r="P1689" s="453">
        <f t="shared" si="394"/>
        <v>0</v>
      </c>
      <c r="Q1689" s="453">
        <f t="shared" si="405"/>
        <v>0</v>
      </c>
      <c r="R1689" s="453">
        <f t="shared" si="405"/>
        <v>0</v>
      </c>
      <c r="S1689" s="453">
        <f t="shared" si="405"/>
        <v>0</v>
      </c>
      <c r="T1689" s="453">
        <f t="shared" si="405"/>
        <v>0</v>
      </c>
      <c r="U1689" s="453">
        <f t="shared" si="405"/>
        <v>0</v>
      </c>
      <c r="V1689" s="453">
        <f t="shared" si="405"/>
        <v>0</v>
      </c>
      <c r="W1689" s="384">
        <f t="shared" si="404"/>
        <v>0</v>
      </c>
      <c r="X1689" s="565">
        <f>IF(D1689='A. Allgemeine Informationen'!$C$17,$M1689-Y1689,HLOOKUP('A. Allgemeine Informationen'!$C$17-1,$Z$1:$AF$2005,ROW(D1689),FALSE)-$Y1689)</f>
        <v>0</v>
      </c>
      <c r="Y1689" s="384">
        <f>HLOOKUP('A. Allgemeine Informationen'!$C$17,$Z$1:$AF$2005,ROW(D1689),FALSE)</f>
        <v>0</v>
      </c>
      <c r="Z1689" s="565">
        <f t="shared" si="395"/>
        <v>0</v>
      </c>
      <c r="AA1689" s="565">
        <f t="shared" si="396"/>
        <v>0</v>
      </c>
      <c r="AB1689" s="565">
        <f t="shared" si="397"/>
        <v>0</v>
      </c>
      <c r="AC1689" s="565">
        <f t="shared" si="398"/>
        <v>0</v>
      </c>
      <c r="AD1689" s="572">
        <f t="shared" si="399"/>
        <v>0</v>
      </c>
      <c r="AE1689" s="560">
        <f t="shared" si="400"/>
        <v>0</v>
      </c>
      <c r="AF1689" s="561">
        <f t="shared" si="401"/>
        <v>0</v>
      </c>
      <c r="AG1689" s="562"/>
    </row>
    <row r="1690" spans="2:33" s="418" customFormat="1" ht="15" customHeight="1" x14ac:dyDescent="0.2">
      <c r="B1690" s="554"/>
      <c r="C1690" s="382"/>
      <c r="D1690" s="383"/>
      <c r="E1690" s="381"/>
      <c r="F1690" s="1040"/>
      <c r="G1690" s="1038"/>
      <c r="H1690" s="1041"/>
      <c r="I1690" s="381"/>
      <c r="J1690" s="568">
        <f t="shared" si="393"/>
        <v>0</v>
      </c>
      <c r="K1690" s="381"/>
      <c r="L1690" s="381"/>
      <c r="M1690" s="568">
        <f t="shared" si="402"/>
        <v>0</v>
      </c>
      <c r="N1690" s="570">
        <f>IFERROR(VLOOKUP($C1690,Listen!$J$3:$L$39,2,0),0)</f>
        <v>0</v>
      </c>
      <c r="O1690" s="570">
        <f>IFERROR(VLOOKUP($C1690,Listen!$J$3:$L$39,3,0),0)</f>
        <v>0</v>
      </c>
      <c r="P1690" s="453">
        <f t="shared" si="394"/>
        <v>0</v>
      </c>
      <c r="Q1690" s="453">
        <f t="shared" si="405"/>
        <v>0</v>
      </c>
      <c r="R1690" s="453">
        <f t="shared" si="405"/>
        <v>0</v>
      </c>
      <c r="S1690" s="453">
        <f t="shared" si="405"/>
        <v>0</v>
      </c>
      <c r="T1690" s="453">
        <f t="shared" si="405"/>
        <v>0</v>
      </c>
      <c r="U1690" s="453">
        <f t="shared" si="405"/>
        <v>0</v>
      </c>
      <c r="V1690" s="453">
        <f t="shared" si="405"/>
        <v>0</v>
      </c>
      <c r="W1690" s="384">
        <f t="shared" si="404"/>
        <v>0</v>
      </c>
      <c r="X1690" s="565">
        <f>IF(D1690='A. Allgemeine Informationen'!$C$17,$M1690-Y1690,HLOOKUP('A. Allgemeine Informationen'!$C$17-1,$Z$1:$AF$2005,ROW(D1690),FALSE)-$Y1690)</f>
        <v>0</v>
      </c>
      <c r="Y1690" s="384">
        <f>HLOOKUP('A. Allgemeine Informationen'!$C$17,$Z$1:$AF$2005,ROW(D1690),FALSE)</f>
        <v>0</v>
      </c>
      <c r="Z1690" s="565">
        <f t="shared" si="395"/>
        <v>0</v>
      </c>
      <c r="AA1690" s="565">
        <f t="shared" si="396"/>
        <v>0</v>
      </c>
      <c r="AB1690" s="565">
        <f t="shared" si="397"/>
        <v>0</v>
      </c>
      <c r="AC1690" s="565">
        <f t="shared" si="398"/>
        <v>0</v>
      </c>
      <c r="AD1690" s="572">
        <f t="shared" si="399"/>
        <v>0</v>
      </c>
      <c r="AE1690" s="560">
        <f t="shared" si="400"/>
        <v>0</v>
      </c>
      <c r="AF1690" s="561">
        <f t="shared" si="401"/>
        <v>0</v>
      </c>
      <c r="AG1690" s="562"/>
    </row>
    <row r="1691" spans="2:33" s="418" customFormat="1" ht="15" customHeight="1" x14ac:dyDescent="0.2">
      <c r="B1691" s="554"/>
      <c r="C1691" s="382"/>
      <c r="D1691" s="383"/>
      <c r="E1691" s="381"/>
      <c r="F1691" s="1040"/>
      <c r="G1691" s="1038"/>
      <c r="H1691" s="1041"/>
      <c r="I1691" s="381"/>
      <c r="J1691" s="568">
        <f t="shared" si="393"/>
        <v>0</v>
      </c>
      <c r="K1691" s="381"/>
      <c r="L1691" s="381"/>
      <c r="M1691" s="568">
        <f t="shared" si="402"/>
        <v>0</v>
      </c>
      <c r="N1691" s="570">
        <f>IFERROR(VLOOKUP($C1691,Listen!$J$3:$L$39,2,0),0)</f>
        <v>0</v>
      </c>
      <c r="O1691" s="570">
        <f>IFERROR(VLOOKUP($C1691,Listen!$J$3:$L$39,3,0),0)</f>
        <v>0</v>
      </c>
      <c r="P1691" s="453">
        <f t="shared" si="394"/>
        <v>0</v>
      </c>
      <c r="Q1691" s="453">
        <f t="shared" si="405"/>
        <v>0</v>
      </c>
      <c r="R1691" s="453">
        <f t="shared" si="405"/>
        <v>0</v>
      </c>
      <c r="S1691" s="453">
        <f t="shared" si="405"/>
        <v>0</v>
      </c>
      <c r="T1691" s="453">
        <f t="shared" si="405"/>
        <v>0</v>
      </c>
      <c r="U1691" s="453">
        <f t="shared" si="405"/>
        <v>0</v>
      </c>
      <c r="V1691" s="453">
        <f t="shared" si="405"/>
        <v>0</v>
      </c>
      <c r="W1691" s="384">
        <f t="shared" si="404"/>
        <v>0</v>
      </c>
      <c r="X1691" s="565">
        <f>IF(D1691='A. Allgemeine Informationen'!$C$17,$M1691-Y1691,HLOOKUP('A. Allgemeine Informationen'!$C$17-1,$Z$1:$AF$2005,ROW(D1691),FALSE)-$Y1691)</f>
        <v>0</v>
      </c>
      <c r="Y1691" s="384">
        <f>HLOOKUP('A. Allgemeine Informationen'!$C$17,$Z$1:$AF$2005,ROW(D1691),FALSE)</f>
        <v>0</v>
      </c>
      <c r="Z1691" s="565">
        <f t="shared" si="395"/>
        <v>0</v>
      </c>
      <c r="AA1691" s="565">
        <f t="shared" si="396"/>
        <v>0</v>
      </c>
      <c r="AB1691" s="565">
        <f t="shared" si="397"/>
        <v>0</v>
      </c>
      <c r="AC1691" s="565">
        <f t="shared" si="398"/>
        <v>0</v>
      </c>
      <c r="AD1691" s="572">
        <f t="shared" si="399"/>
        <v>0</v>
      </c>
      <c r="AE1691" s="560">
        <f t="shared" si="400"/>
        <v>0</v>
      </c>
      <c r="AF1691" s="561">
        <f t="shared" si="401"/>
        <v>0</v>
      </c>
      <c r="AG1691" s="562"/>
    </row>
    <row r="1692" spans="2:33" s="418" customFormat="1" ht="15" customHeight="1" x14ac:dyDescent="0.2">
      <c r="B1692" s="554"/>
      <c r="C1692" s="382"/>
      <c r="D1692" s="383"/>
      <c r="E1692" s="381"/>
      <c r="F1692" s="1040"/>
      <c r="G1692" s="1038"/>
      <c r="H1692" s="1041"/>
      <c r="I1692" s="381"/>
      <c r="J1692" s="568">
        <f t="shared" si="393"/>
        <v>0</v>
      </c>
      <c r="K1692" s="381"/>
      <c r="L1692" s="381"/>
      <c r="M1692" s="568">
        <f t="shared" si="402"/>
        <v>0</v>
      </c>
      <c r="N1692" s="570">
        <f>IFERROR(VLOOKUP($C1692,Listen!$J$3:$L$39,2,0),0)</f>
        <v>0</v>
      </c>
      <c r="O1692" s="570">
        <f>IFERROR(VLOOKUP($C1692,Listen!$J$3:$L$39,3,0),0)</f>
        <v>0</v>
      </c>
      <c r="P1692" s="453">
        <f t="shared" si="394"/>
        <v>0</v>
      </c>
      <c r="Q1692" s="453">
        <f t="shared" si="405"/>
        <v>0</v>
      </c>
      <c r="R1692" s="453">
        <f t="shared" si="405"/>
        <v>0</v>
      </c>
      <c r="S1692" s="453">
        <f t="shared" si="405"/>
        <v>0</v>
      </c>
      <c r="T1692" s="453">
        <f t="shared" si="405"/>
        <v>0</v>
      </c>
      <c r="U1692" s="453">
        <f t="shared" si="405"/>
        <v>0</v>
      </c>
      <c r="V1692" s="453">
        <f t="shared" si="405"/>
        <v>0</v>
      </c>
      <c r="W1692" s="384">
        <f t="shared" si="404"/>
        <v>0</v>
      </c>
      <c r="X1692" s="565">
        <f>IF(D1692='A. Allgemeine Informationen'!$C$17,$M1692-Y1692,HLOOKUP('A. Allgemeine Informationen'!$C$17-1,$Z$1:$AF$2005,ROW(D1692),FALSE)-$Y1692)</f>
        <v>0</v>
      </c>
      <c r="Y1692" s="384">
        <f>HLOOKUP('A. Allgemeine Informationen'!$C$17,$Z$1:$AF$2005,ROW(D1692),FALSE)</f>
        <v>0</v>
      </c>
      <c r="Z1692" s="565">
        <f t="shared" si="395"/>
        <v>0</v>
      </c>
      <c r="AA1692" s="565">
        <f t="shared" si="396"/>
        <v>0</v>
      </c>
      <c r="AB1692" s="565">
        <f t="shared" si="397"/>
        <v>0</v>
      </c>
      <c r="AC1692" s="565">
        <f t="shared" si="398"/>
        <v>0</v>
      </c>
      <c r="AD1692" s="572">
        <f t="shared" si="399"/>
        <v>0</v>
      </c>
      <c r="AE1692" s="560">
        <f t="shared" si="400"/>
        <v>0</v>
      </c>
      <c r="AF1692" s="561">
        <f t="shared" si="401"/>
        <v>0</v>
      </c>
      <c r="AG1692" s="562"/>
    </row>
    <row r="1693" spans="2:33" s="418" customFormat="1" ht="15" customHeight="1" x14ac:dyDescent="0.2">
      <c r="B1693" s="554"/>
      <c r="C1693" s="382"/>
      <c r="D1693" s="383"/>
      <c r="E1693" s="381"/>
      <c r="F1693" s="1040"/>
      <c r="G1693" s="1038"/>
      <c r="H1693" s="1041"/>
      <c r="I1693" s="381"/>
      <c r="J1693" s="568">
        <f t="shared" si="393"/>
        <v>0</v>
      </c>
      <c r="K1693" s="381"/>
      <c r="L1693" s="381"/>
      <c r="M1693" s="568">
        <f t="shared" si="402"/>
        <v>0</v>
      </c>
      <c r="N1693" s="570">
        <f>IFERROR(VLOOKUP($C1693,Listen!$J$3:$L$39,2,0),0)</f>
        <v>0</v>
      </c>
      <c r="O1693" s="570">
        <f>IFERROR(VLOOKUP($C1693,Listen!$J$3:$L$39,3,0),0)</f>
        <v>0</v>
      </c>
      <c r="P1693" s="453">
        <f t="shared" si="394"/>
        <v>0</v>
      </c>
      <c r="Q1693" s="453">
        <f t="shared" si="405"/>
        <v>0</v>
      </c>
      <c r="R1693" s="453">
        <f t="shared" si="405"/>
        <v>0</v>
      </c>
      <c r="S1693" s="453">
        <f t="shared" si="405"/>
        <v>0</v>
      </c>
      <c r="T1693" s="453">
        <f t="shared" si="405"/>
        <v>0</v>
      </c>
      <c r="U1693" s="453">
        <f t="shared" si="405"/>
        <v>0</v>
      </c>
      <c r="V1693" s="453">
        <f t="shared" si="405"/>
        <v>0</v>
      </c>
      <c r="W1693" s="384">
        <f t="shared" si="404"/>
        <v>0</v>
      </c>
      <c r="X1693" s="565">
        <f>IF(D1693='A. Allgemeine Informationen'!$C$17,$M1693-Y1693,HLOOKUP('A. Allgemeine Informationen'!$C$17-1,$Z$1:$AF$2005,ROW(D1693),FALSE)-$Y1693)</f>
        <v>0</v>
      </c>
      <c r="Y1693" s="384">
        <f>HLOOKUP('A. Allgemeine Informationen'!$C$17,$Z$1:$AF$2005,ROW(D1693),FALSE)</f>
        <v>0</v>
      </c>
      <c r="Z1693" s="565">
        <f t="shared" si="395"/>
        <v>0</v>
      </c>
      <c r="AA1693" s="565">
        <f t="shared" si="396"/>
        <v>0</v>
      </c>
      <c r="AB1693" s="565">
        <f t="shared" si="397"/>
        <v>0</v>
      </c>
      <c r="AC1693" s="565">
        <f t="shared" si="398"/>
        <v>0</v>
      </c>
      <c r="AD1693" s="572">
        <f t="shared" si="399"/>
        <v>0</v>
      </c>
      <c r="AE1693" s="560">
        <f t="shared" si="400"/>
        <v>0</v>
      </c>
      <c r="AF1693" s="561">
        <f t="shared" si="401"/>
        <v>0</v>
      </c>
      <c r="AG1693" s="562"/>
    </row>
    <row r="1694" spans="2:33" s="418" customFormat="1" ht="15" customHeight="1" x14ac:dyDescent="0.2">
      <c r="B1694" s="554"/>
      <c r="C1694" s="382"/>
      <c r="D1694" s="383"/>
      <c r="E1694" s="381"/>
      <c r="F1694" s="1040"/>
      <c r="G1694" s="1038"/>
      <c r="H1694" s="1041"/>
      <c r="I1694" s="381"/>
      <c r="J1694" s="568">
        <f t="shared" si="393"/>
        <v>0</v>
      </c>
      <c r="K1694" s="381"/>
      <c r="L1694" s="381"/>
      <c r="M1694" s="568">
        <f t="shared" si="402"/>
        <v>0</v>
      </c>
      <c r="N1694" s="570">
        <f>IFERROR(VLOOKUP($C1694,Listen!$J$3:$L$39,2,0),0)</f>
        <v>0</v>
      </c>
      <c r="O1694" s="570">
        <f>IFERROR(VLOOKUP($C1694,Listen!$J$3:$L$39,3,0),0)</f>
        <v>0</v>
      </c>
      <c r="P1694" s="453">
        <f t="shared" si="394"/>
        <v>0</v>
      </c>
      <c r="Q1694" s="453">
        <f t="shared" si="405"/>
        <v>0</v>
      </c>
      <c r="R1694" s="453">
        <f t="shared" si="405"/>
        <v>0</v>
      </c>
      <c r="S1694" s="453">
        <f t="shared" si="405"/>
        <v>0</v>
      </c>
      <c r="T1694" s="453">
        <f t="shared" si="405"/>
        <v>0</v>
      </c>
      <c r="U1694" s="453">
        <f t="shared" si="405"/>
        <v>0</v>
      </c>
      <c r="V1694" s="453">
        <f t="shared" si="405"/>
        <v>0</v>
      </c>
      <c r="W1694" s="384">
        <f t="shared" si="404"/>
        <v>0</v>
      </c>
      <c r="X1694" s="565">
        <f>IF(D1694='A. Allgemeine Informationen'!$C$17,$M1694-Y1694,HLOOKUP('A. Allgemeine Informationen'!$C$17-1,$Z$1:$AF$2005,ROW(D1694),FALSE)-$Y1694)</f>
        <v>0</v>
      </c>
      <c r="Y1694" s="384">
        <f>HLOOKUP('A. Allgemeine Informationen'!$C$17,$Z$1:$AF$2005,ROW(D1694),FALSE)</f>
        <v>0</v>
      </c>
      <c r="Z1694" s="565">
        <f t="shared" si="395"/>
        <v>0</v>
      </c>
      <c r="AA1694" s="565">
        <f t="shared" si="396"/>
        <v>0</v>
      </c>
      <c r="AB1694" s="565">
        <f t="shared" si="397"/>
        <v>0</v>
      </c>
      <c r="AC1694" s="565">
        <f t="shared" si="398"/>
        <v>0</v>
      </c>
      <c r="AD1694" s="572">
        <f t="shared" si="399"/>
        <v>0</v>
      </c>
      <c r="AE1694" s="560">
        <f t="shared" si="400"/>
        <v>0</v>
      </c>
      <c r="AF1694" s="561">
        <f t="shared" si="401"/>
        <v>0</v>
      </c>
      <c r="AG1694" s="562"/>
    </row>
    <row r="1695" spans="2:33" s="418" customFormat="1" ht="15" customHeight="1" x14ac:dyDescent="0.2">
      <c r="B1695" s="554"/>
      <c r="C1695" s="382"/>
      <c r="D1695" s="383"/>
      <c r="E1695" s="381"/>
      <c r="F1695" s="1040"/>
      <c r="G1695" s="1038"/>
      <c r="H1695" s="1041"/>
      <c r="I1695" s="381"/>
      <c r="J1695" s="568">
        <f t="shared" si="393"/>
        <v>0</v>
      </c>
      <c r="K1695" s="381"/>
      <c r="L1695" s="381"/>
      <c r="M1695" s="568">
        <f t="shared" si="402"/>
        <v>0</v>
      </c>
      <c r="N1695" s="570">
        <f>IFERROR(VLOOKUP($C1695,Listen!$J$3:$L$39,2,0),0)</f>
        <v>0</v>
      </c>
      <c r="O1695" s="570">
        <f>IFERROR(VLOOKUP($C1695,Listen!$J$3:$L$39,3,0),0)</f>
        <v>0</v>
      </c>
      <c r="P1695" s="453">
        <f t="shared" si="394"/>
        <v>0</v>
      </c>
      <c r="Q1695" s="453">
        <f t="shared" si="405"/>
        <v>0</v>
      </c>
      <c r="R1695" s="453">
        <f t="shared" si="405"/>
        <v>0</v>
      </c>
      <c r="S1695" s="453">
        <f t="shared" si="405"/>
        <v>0</v>
      </c>
      <c r="T1695" s="453">
        <f t="shared" si="405"/>
        <v>0</v>
      </c>
      <c r="U1695" s="453">
        <f t="shared" si="405"/>
        <v>0</v>
      </c>
      <c r="V1695" s="453">
        <f t="shared" si="405"/>
        <v>0</v>
      </c>
      <c r="W1695" s="384">
        <f t="shared" si="404"/>
        <v>0</v>
      </c>
      <c r="X1695" s="565">
        <f>IF(D1695='A. Allgemeine Informationen'!$C$17,$M1695-Y1695,HLOOKUP('A. Allgemeine Informationen'!$C$17-1,$Z$1:$AF$2005,ROW(D1695),FALSE)-$Y1695)</f>
        <v>0</v>
      </c>
      <c r="Y1695" s="384">
        <f>HLOOKUP('A. Allgemeine Informationen'!$C$17,$Z$1:$AF$2005,ROW(D1695),FALSE)</f>
        <v>0</v>
      </c>
      <c r="Z1695" s="565">
        <f t="shared" si="395"/>
        <v>0</v>
      </c>
      <c r="AA1695" s="565">
        <f t="shared" si="396"/>
        <v>0</v>
      </c>
      <c r="AB1695" s="565">
        <f t="shared" si="397"/>
        <v>0</v>
      </c>
      <c r="AC1695" s="565">
        <f t="shared" si="398"/>
        <v>0</v>
      </c>
      <c r="AD1695" s="572">
        <f t="shared" si="399"/>
        <v>0</v>
      </c>
      <c r="AE1695" s="560">
        <f t="shared" si="400"/>
        <v>0</v>
      </c>
      <c r="AF1695" s="561">
        <f t="shared" si="401"/>
        <v>0</v>
      </c>
      <c r="AG1695" s="562"/>
    </row>
    <row r="1696" spans="2:33" s="418" customFormat="1" ht="15" customHeight="1" x14ac:dyDescent="0.2">
      <c r="B1696" s="554"/>
      <c r="C1696" s="382"/>
      <c r="D1696" s="383"/>
      <c r="E1696" s="381"/>
      <c r="F1696" s="1040"/>
      <c r="G1696" s="1038"/>
      <c r="H1696" s="1041"/>
      <c r="I1696" s="381"/>
      <c r="J1696" s="568">
        <f t="shared" si="393"/>
        <v>0</v>
      </c>
      <c r="K1696" s="381"/>
      <c r="L1696" s="381"/>
      <c r="M1696" s="568">
        <f t="shared" si="402"/>
        <v>0</v>
      </c>
      <c r="N1696" s="570">
        <f>IFERROR(VLOOKUP($C1696,Listen!$J$3:$L$39,2,0),0)</f>
        <v>0</v>
      </c>
      <c r="O1696" s="570">
        <f>IFERROR(VLOOKUP($C1696,Listen!$J$3:$L$39,3,0),0)</f>
        <v>0</v>
      </c>
      <c r="P1696" s="453">
        <f t="shared" si="394"/>
        <v>0</v>
      </c>
      <c r="Q1696" s="453">
        <f t="shared" si="405"/>
        <v>0</v>
      </c>
      <c r="R1696" s="453">
        <f t="shared" si="405"/>
        <v>0</v>
      </c>
      <c r="S1696" s="453">
        <f t="shared" si="405"/>
        <v>0</v>
      </c>
      <c r="T1696" s="453">
        <f t="shared" si="405"/>
        <v>0</v>
      </c>
      <c r="U1696" s="453">
        <f t="shared" si="405"/>
        <v>0</v>
      </c>
      <c r="V1696" s="453">
        <f t="shared" si="405"/>
        <v>0</v>
      </c>
      <c r="W1696" s="384">
        <f t="shared" si="404"/>
        <v>0</v>
      </c>
      <c r="X1696" s="565">
        <f>IF(D1696='A. Allgemeine Informationen'!$C$17,$M1696-Y1696,HLOOKUP('A. Allgemeine Informationen'!$C$17-1,$Z$1:$AF$2005,ROW(D1696),FALSE)-$Y1696)</f>
        <v>0</v>
      </c>
      <c r="Y1696" s="384">
        <f>HLOOKUP('A. Allgemeine Informationen'!$C$17,$Z$1:$AF$2005,ROW(D1696),FALSE)</f>
        <v>0</v>
      </c>
      <c r="Z1696" s="565">
        <f t="shared" si="395"/>
        <v>0</v>
      </c>
      <c r="AA1696" s="565">
        <f t="shared" si="396"/>
        <v>0</v>
      </c>
      <c r="AB1696" s="565">
        <f t="shared" si="397"/>
        <v>0</v>
      </c>
      <c r="AC1696" s="565">
        <f t="shared" si="398"/>
        <v>0</v>
      </c>
      <c r="AD1696" s="572">
        <f t="shared" si="399"/>
        <v>0</v>
      </c>
      <c r="AE1696" s="560">
        <f t="shared" si="400"/>
        <v>0</v>
      </c>
      <c r="AF1696" s="561">
        <f t="shared" si="401"/>
        <v>0</v>
      </c>
      <c r="AG1696" s="562"/>
    </row>
    <row r="1697" spans="2:33" s="418" customFormat="1" ht="15" customHeight="1" x14ac:dyDescent="0.2">
      <c r="B1697" s="554"/>
      <c r="C1697" s="382"/>
      <c r="D1697" s="383"/>
      <c r="E1697" s="381"/>
      <c r="F1697" s="1040"/>
      <c r="G1697" s="1038"/>
      <c r="H1697" s="1041"/>
      <c r="I1697" s="381"/>
      <c r="J1697" s="568">
        <f t="shared" si="393"/>
        <v>0</v>
      </c>
      <c r="K1697" s="381"/>
      <c r="L1697" s="381"/>
      <c r="M1697" s="568">
        <f t="shared" si="402"/>
        <v>0</v>
      </c>
      <c r="N1697" s="570">
        <f>IFERROR(VLOOKUP($C1697,Listen!$J$3:$L$39,2,0),0)</f>
        <v>0</v>
      </c>
      <c r="O1697" s="570">
        <f>IFERROR(VLOOKUP($C1697,Listen!$J$3:$L$39,3,0),0)</f>
        <v>0</v>
      </c>
      <c r="P1697" s="453">
        <f t="shared" si="394"/>
        <v>0</v>
      </c>
      <c r="Q1697" s="453">
        <f t="shared" si="405"/>
        <v>0</v>
      </c>
      <c r="R1697" s="453">
        <f t="shared" si="405"/>
        <v>0</v>
      </c>
      <c r="S1697" s="453">
        <f t="shared" si="405"/>
        <v>0</v>
      </c>
      <c r="T1697" s="453">
        <f t="shared" si="405"/>
        <v>0</v>
      </c>
      <c r="U1697" s="453">
        <f t="shared" si="405"/>
        <v>0</v>
      </c>
      <c r="V1697" s="453">
        <f t="shared" si="405"/>
        <v>0</v>
      </c>
      <c r="W1697" s="384">
        <f t="shared" si="404"/>
        <v>0</v>
      </c>
      <c r="X1697" s="565">
        <f>IF(D1697='A. Allgemeine Informationen'!$C$17,$M1697-Y1697,HLOOKUP('A. Allgemeine Informationen'!$C$17-1,$Z$1:$AF$2005,ROW(D1697),FALSE)-$Y1697)</f>
        <v>0</v>
      </c>
      <c r="Y1697" s="384">
        <f>HLOOKUP('A. Allgemeine Informationen'!$C$17,$Z$1:$AF$2005,ROW(D1697),FALSE)</f>
        <v>0</v>
      </c>
      <c r="Z1697" s="565">
        <f t="shared" si="395"/>
        <v>0</v>
      </c>
      <c r="AA1697" s="565">
        <f t="shared" si="396"/>
        <v>0</v>
      </c>
      <c r="AB1697" s="565">
        <f t="shared" si="397"/>
        <v>0</v>
      </c>
      <c r="AC1697" s="565">
        <f t="shared" si="398"/>
        <v>0</v>
      </c>
      <c r="AD1697" s="572">
        <f t="shared" si="399"/>
        <v>0</v>
      </c>
      <c r="AE1697" s="560">
        <f t="shared" si="400"/>
        <v>0</v>
      </c>
      <c r="AF1697" s="561">
        <f t="shared" si="401"/>
        <v>0</v>
      </c>
      <c r="AG1697" s="562"/>
    </row>
    <row r="1698" spans="2:33" s="418" customFormat="1" ht="15" customHeight="1" x14ac:dyDescent="0.2">
      <c r="B1698" s="554"/>
      <c r="C1698" s="382"/>
      <c r="D1698" s="383"/>
      <c r="E1698" s="381"/>
      <c r="F1698" s="1040"/>
      <c r="G1698" s="1038"/>
      <c r="H1698" s="1041"/>
      <c r="I1698" s="381"/>
      <c r="J1698" s="568">
        <f t="shared" si="393"/>
        <v>0</v>
      </c>
      <c r="K1698" s="381"/>
      <c r="L1698" s="381"/>
      <c r="M1698" s="568">
        <f t="shared" si="402"/>
        <v>0</v>
      </c>
      <c r="N1698" s="570">
        <f>IFERROR(VLOOKUP($C1698,Listen!$J$3:$L$39,2,0),0)</f>
        <v>0</v>
      </c>
      <c r="O1698" s="570">
        <f>IFERROR(VLOOKUP($C1698,Listen!$J$3:$L$39,3,0),0)</f>
        <v>0</v>
      </c>
      <c r="P1698" s="453">
        <f t="shared" si="394"/>
        <v>0</v>
      </c>
      <c r="Q1698" s="453">
        <f t="shared" si="405"/>
        <v>0</v>
      </c>
      <c r="R1698" s="453">
        <f t="shared" si="405"/>
        <v>0</v>
      </c>
      <c r="S1698" s="453">
        <f t="shared" si="405"/>
        <v>0</v>
      </c>
      <c r="T1698" s="453">
        <f t="shared" si="405"/>
        <v>0</v>
      </c>
      <c r="U1698" s="453">
        <f t="shared" si="405"/>
        <v>0</v>
      </c>
      <c r="V1698" s="453">
        <f t="shared" si="405"/>
        <v>0</v>
      </c>
      <c r="W1698" s="384">
        <f t="shared" si="404"/>
        <v>0</v>
      </c>
      <c r="X1698" s="565">
        <f>IF(D1698='A. Allgemeine Informationen'!$C$17,$M1698-Y1698,HLOOKUP('A. Allgemeine Informationen'!$C$17-1,$Z$1:$AF$2005,ROW(D1698),FALSE)-$Y1698)</f>
        <v>0</v>
      </c>
      <c r="Y1698" s="384">
        <f>HLOOKUP('A. Allgemeine Informationen'!$C$17,$Z$1:$AF$2005,ROW(D1698),FALSE)</f>
        <v>0</v>
      </c>
      <c r="Z1698" s="565">
        <f t="shared" si="395"/>
        <v>0</v>
      </c>
      <c r="AA1698" s="565">
        <f t="shared" si="396"/>
        <v>0</v>
      </c>
      <c r="AB1698" s="565">
        <f t="shared" si="397"/>
        <v>0</v>
      </c>
      <c r="AC1698" s="565">
        <f t="shared" si="398"/>
        <v>0</v>
      </c>
      <c r="AD1698" s="572">
        <f t="shared" si="399"/>
        <v>0</v>
      </c>
      <c r="AE1698" s="560">
        <f t="shared" si="400"/>
        <v>0</v>
      </c>
      <c r="AF1698" s="561">
        <f t="shared" si="401"/>
        <v>0</v>
      </c>
      <c r="AG1698" s="562"/>
    </row>
    <row r="1699" spans="2:33" s="418" customFormat="1" ht="15" customHeight="1" x14ac:dyDescent="0.2">
      <c r="B1699" s="554"/>
      <c r="C1699" s="382"/>
      <c r="D1699" s="383"/>
      <c r="E1699" s="381"/>
      <c r="F1699" s="1040"/>
      <c r="G1699" s="1038"/>
      <c r="H1699" s="1041"/>
      <c r="I1699" s="381"/>
      <c r="J1699" s="568">
        <f t="shared" si="393"/>
        <v>0</v>
      </c>
      <c r="K1699" s="381"/>
      <c r="L1699" s="381"/>
      <c r="M1699" s="568">
        <f t="shared" si="402"/>
        <v>0</v>
      </c>
      <c r="N1699" s="570">
        <f>IFERROR(VLOOKUP($C1699,Listen!$J$3:$L$39,2,0),0)</f>
        <v>0</v>
      </c>
      <c r="O1699" s="570">
        <f>IFERROR(VLOOKUP($C1699,Listen!$J$3:$L$39,3,0),0)</f>
        <v>0</v>
      </c>
      <c r="P1699" s="453">
        <f t="shared" si="394"/>
        <v>0</v>
      </c>
      <c r="Q1699" s="453">
        <f t="shared" si="405"/>
        <v>0</v>
      </c>
      <c r="R1699" s="453">
        <f t="shared" si="405"/>
        <v>0</v>
      </c>
      <c r="S1699" s="453">
        <f t="shared" si="405"/>
        <v>0</v>
      </c>
      <c r="T1699" s="453">
        <f t="shared" si="405"/>
        <v>0</v>
      </c>
      <c r="U1699" s="453">
        <f t="shared" si="405"/>
        <v>0</v>
      </c>
      <c r="V1699" s="453">
        <f t="shared" si="405"/>
        <v>0</v>
      </c>
      <c r="W1699" s="384">
        <f t="shared" si="404"/>
        <v>0</v>
      </c>
      <c r="X1699" s="565">
        <f>IF(D1699='A. Allgemeine Informationen'!$C$17,$M1699-Y1699,HLOOKUP('A. Allgemeine Informationen'!$C$17-1,$Z$1:$AF$2005,ROW(D1699),FALSE)-$Y1699)</f>
        <v>0</v>
      </c>
      <c r="Y1699" s="384">
        <f>HLOOKUP('A. Allgemeine Informationen'!$C$17,$Z$1:$AF$2005,ROW(D1699),FALSE)</f>
        <v>0</v>
      </c>
      <c r="Z1699" s="565">
        <f t="shared" si="395"/>
        <v>0</v>
      </c>
      <c r="AA1699" s="565">
        <f t="shared" si="396"/>
        <v>0</v>
      </c>
      <c r="AB1699" s="565">
        <f t="shared" si="397"/>
        <v>0</v>
      </c>
      <c r="AC1699" s="565">
        <f t="shared" si="398"/>
        <v>0</v>
      </c>
      <c r="AD1699" s="572">
        <f t="shared" si="399"/>
        <v>0</v>
      </c>
      <c r="AE1699" s="560">
        <f t="shared" si="400"/>
        <v>0</v>
      </c>
      <c r="AF1699" s="561">
        <f t="shared" si="401"/>
        <v>0</v>
      </c>
      <c r="AG1699" s="562"/>
    </row>
    <row r="1700" spans="2:33" s="418" customFormat="1" ht="15" customHeight="1" x14ac:dyDescent="0.2">
      <c r="B1700" s="554"/>
      <c r="C1700" s="382"/>
      <c r="D1700" s="383"/>
      <c r="E1700" s="381"/>
      <c r="F1700" s="1040"/>
      <c r="G1700" s="1038"/>
      <c r="H1700" s="1041"/>
      <c r="I1700" s="381"/>
      <c r="J1700" s="568">
        <f t="shared" si="393"/>
        <v>0</v>
      </c>
      <c r="K1700" s="381"/>
      <c r="L1700" s="381"/>
      <c r="M1700" s="568">
        <f t="shared" si="402"/>
        <v>0</v>
      </c>
      <c r="N1700" s="570">
        <f>IFERROR(VLOOKUP($C1700,Listen!$J$3:$L$39,2,0),0)</f>
        <v>0</v>
      </c>
      <c r="O1700" s="570">
        <f>IFERROR(VLOOKUP($C1700,Listen!$J$3:$L$39,3,0),0)</f>
        <v>0</v>
      </c>
      <c r="P1700" s="453">
        <f t="shared" si="394"/>
        <v>0</v>
      </c>
      <c r="Q1700" s="453">
        <f t="shared" si="405"/>
        <v>0</v>
      </c>
      <c r="R1700" s="453">
        <f t="shared" si="405"/>
        <v>0</v>
      </c>
      <c r="S1700" s="453">
        <f t="shared" si="405"/>
        <v>0</v>
      </c>
      <c r="T1700" s="453">
        <f t="shared" si="405"/>
        <v>0</v>
      </c>
      <c r="U1700" s="453">
        <f t="shared" si="405"/>
        <v>0</v>
      </c>
      <c r="V1700" s="453">
        <f t="shared" si="405"/>
        <v>0</v>
      </c>
      <c r="W1700" s="384">
        <f t="shared" si="404"/>
        <v>0</v>
      </c>
      <c r="X1700" s="565">
        <f>IF(D1700='A. Allgemeine Informationen'!$C$17,$M1700-Y1700,HLOOKUP('A. Allgemeine Informationen'!$C$17-1,$Z$1:$AF$2005,ROW(D1700),FALSE)-$Y1700)</f>
        <v>0</v>
      </c>
      <c r="Y1700" s="384">
        <f>HLOOKUP('A. Allgemeine Informationen'!$C$17,$Z$1:$AF$2005,ROW(D1700),FALSE)</f>
        <v>0</v>
      </c>
      <c r="Z1700" s="565">
        <f t="shared" si="395"/>
        <v>0</v>
      </c>
      <c r="AA1700" s="565">
        <f t="shared" si="396"/>
        <v>0</v>
      </c>
      <c r="AB1700" s="565">
        <f t="shared" si="397"/>
        <v>0</v>
      </c>
      <c r="AC1700" s="565">
        <f t="shared" si="398"/>
        <v>0</v>
      </c>
      <c r="AD1700" s="572">
        <f t="shared" si="399"/>
        <v>0</v>
      </c>
      <c r="AE1700" s="560">
        <f t="shared" si="400"/>
        <v>0</v>
      </c>
      <c r="AF1700" s="561">
        <f t="shared" si="401"/>
        <v>0</v>
      </c>
      <c r="AG1700" s="562"/>
    </row>
    <row r="1701" spans="2:33" s="418" customFormat="1" ht="15" customHeight="1" x14ac:dyDescent="0.2">
      <c r="B1701" s="554"/>
      <c r="C1701" s="382"/>
      <c r="D1701" s="383"/>
      <c r="E1701" s="381"/>
      <c r="F1701" s="1040"/>
      <c r="G1701" s="1038"/>
      <c r="H1701" s="1041"/>
      <c r="I1701" s="381"/>
      <c r="J1701" s="568">
        <f t="shared" si="393"/>
        <v>0</v>
      </c>
      <c r="K1701" s="381"/>
      <c r="L1701" s="381"/>
      <c r="M1701" s="568">
        <f t="shared" si="402"/>
        <v>0</v>
      </c>
      <c r="N1701" s="570">
        <f>IFERROR(VLOOKUP($C1701,Listen!$J$3:$L$39,2,0),0)</f>
        <v>0</v>
      </c>
      <c r="O1701" s="570">
        <f>IFERROR(VLOOKUP($C1701,Listen!$J$3:$L$39,3,0),0)</f>
        <v>0</v>
      </c>
      <c r="P1701" s="453">
        <f t="shared" si="394"/>
        <v>0</v>
      </c>
      <c r="Q1701" s="453">
        <f t="shared" si="405"/>
        <v>0</v>
      </c>
      <c r="R1701" s="453">
        <f t="shared" si="405"/>
        <v>0</v>
      </c>
      <c r="S1701" s="453">
        <f t="shared" si="405"/>
        <v>0</v>
      </c>
      <c r="T1701" s="453">
        <f t="shared" si="405"/>
        <v>0</v>
      </c>
      <c r="U1701" s="453">
        <f t="shared" si="405"/>
        <v>0</v>
      </c>
      <c r="V1701" s="453">
        <f t="shared" si="405"/>
        <v>0</v>
      </c>
      <c r="W1701" s="384">
        <f t="shared" si="404"/>
        <v>0</v>
      </c>
      <c r="X1701" s="565">
        <f>IF(D1701='A. Allgemeine Informationen'!$C$17,$M1701-Y1701,HLOOKUP('A. Allgemeine Informationen'!$C$17-1,$Z$1:$AF$2005,ROW(D1701),FALSE)-$Y1701)</f>
        <v>0</v>
      </c>
      <c r="Y1701" s="384">
        <f>HLOOKUP('A. Allgemeine Informationen'!$C$17,$Z$1:$AF$2005,ROW(D1701),FALSE)</f>
        <v>0</v>
      </c>
      <c r="Z1701" s="565">
        <f t="shared" si="395"/>
        <v>0</v>
      </c>
      <c r="AA1701" s="565">
        <f t="shared" si="396"/>
        <v>0</v>
      </c>
      <c r="AB1701" s="565">
        <f t="shared" si="397"/>
        <v>0</v>
      </c>
      <c r="AC1701" s="565">
        <f t="shared" si="398"/>
        <v>0</v>
      </c>
      <c r="AD1701" s="572">
        <f t="shared" si="399"/>
        <v>0</v>
      </c>
      <c r="AE1701" s="560">
        <f t="shared" si="400"/>
        <v>0</v>
      </c>
      <c r="AF1701" s="561">
        <f t="shared" si="401"/>
        <v>0</v>
      </c>
      <c r="AG1701" s="562"/>
    </row>
    <row r="1702" spans="2:33" s="418" customFormat="1" ht="15" customHeight="1" x14ac:dyDescent="0.2">
      <c r="B1702" s="554"/>
      <c r="C1702" s="382"/>
      <c r="D1702" s="383"/>
      <c r="E1702" s="381"/>
      <c r="F1702" s="1040"/>
      <c r="G1702" s="1038"/>
      <c r="H1702" s="1041"/>
      <c r="I1702" s="381"/>
      <c r="J1702" s="568">
        <f t="shared" si="393"/>
        <v>0</v>
      </c>
      <c r="K1702" s="381"/>
      <c r="L1702" s="381"/>
      <c r="M1702" s="568">
        <f t="shared" si="402"/>
        <v>0</v>
      </c>
      <c r="N1702" s="570">
        <f>IFERROR(VLOOKUP($C1702,Listen!$J$3:$L$39,2,0),0)</f>
        <v>0</v>
      </c>
      <c r="O1702" s="570">
        <f>IFERROR(VLOOKUP($C1702,Listen!$J$3:$L$39,3,0),0)</f>
        <v>0</v>
      </c>
      <c r="P1702" s="453">
        <f t="shared" si="394"/>
        <v>0</v>
      </c>
      <c r="Q1702" s="453">
        <f t="shared" si="405"/>
        <v>0</v>
      </c>
      <c r="R1702" s="453">
        <f t="shared" si="405"/>
        <v>0</v>
      </c>
      <c r="S1702" s="453">
        <f t="shared" si="405"/>
        <v>0</v>
      </c>
      <c r="T1702" s="453">
        <f t="shared" si="405"/>
        <v>0</v>
      </c>
      <c r="U1702" s="453">
        <f t="shared" si="405"/>
        <v>0</v>
      </c>
      <c r="V1702" s="453">
        <f t="shared" si="405"/>
        <v>0</v>
      </c>
      <c r="W1702" s="384">
        <f t="shared" si="404"/>
        <v>0</v>
      </c>
      <c r="X1702" s="565">
        <f>IF(D1702='A. Allgemeine Informationen'!$C$17,$M1702-Y1702,HLOOKUP('A. Allgemeine Informationen'!$C$17-1,$Z$1:$AF$2005,ROW(D1702),FALSE)-$Y1702)</f>
        <v>0</v>
      </c>
      <c r="Y1702" s="384">
        <f>HLOOKUP('A. Allgemeine Informationen'!$C$17,$Z$1:$AF$2005,ROW(D1702),FALSE)</f>
        <v>0</v>
      </c>
      <c r="Z1702" s="565">
        <f t="shared" si="395"/>
        <v>0</v>
      </c>
      <c r="AA1702" s="565">
        <f t="shared" si="396"/>
        <v>0</v>
      </c>
      <c r="AB1702" s="565">
        <f t="shared" si="397"/>
        <v>0</v>
      </c>
      <c r="AC1702" s="565">
        <f t="shared" si="398"/>
        <v>0</v>
      </c>
      <c r="AD1702" s="572">
        <f t="shared" si="399"/>
        <v>0</v>
      </c>
      <c r="AE1702" s="560">
        <f t="shared" si="400"/>
        <v>0</v>
      </c>
      <c r="AF1702" s="561">
        <f t="shared" si="401"/>
        <v>0</v>
      </c>
      <c r="AG1702" s="562"/>
    </row>
    <row r="1703" spans="2:33" s="418" customFormat="1" ht="15" customHeight="1" x14ac:dyDescent="0.2">
      <c r="B1703" s="554"/>
      <c r="C1703" s="382"/>
      <c r="D1703" s="383"/>
      <c r="E1703" s="381"/>
      <c r="F1703" s="1040"/>
      <c r="G1703" s="1038"/>
      <c r="H1703" s="1041"/>
      <c r="I1703" s="381"/>
      <c r="J1703" s="568">
        <f t="shared" si="393"/>
        <v>0</v>
      </c>
      <c r="K1703" s="381"/>
      <c r="L1703" s="381"/>
      <c r="M1703" s="568">
        <f t="shared" si="402"/>
        <v>0</v>
      </c>
      <c r="N1703" s="570">
        <f>IFERROR(VLOOKUP($C1703,Listen!$J$3:$L$39,2,0),0)</f>
        <v>0</v>
      </c>
      <c r="O1703" s="570">
        <f>IFERROR(VLOOKUP($C1703,Listen!$J$3:$L$39,3,0),0)</f>
        <v>0</v>
      </c>
      <c r="P1703" s="453">
        <f t="shared" si="394"/>
        <v>0</v>
      </c>
      <c r="Q1703" s="453">
        <f t="shared" ref="Q1703:V1718" si="406">P1703</f>
        <v>0</v>
      </c>
      <c r="R1703" s="453">
        <f t="shared" si="406"/>
        <v>0</v>
      </c>
      <c r="S1703" s="453">
        <f t="shared" si="406"/>
        <v>0</v>
      </c>
      <c r="T1703" s="453">
        <f t="shared" si="406"/>
        <v>0</v>
      </c>
      <c r="U1703" s="453">
        <f t="shared" si="406"/>
        <v>0</v>
      </c>
      <c r="V1703" s="453">
        <f t="shared" si="406"/>
        <v>0</v>
      </c>
      <c r="W1703" s="384">
        <f t="shared" si="404"/>
        <v>0</v>
      </c>
      <c r="X1703" s="565">
        <f>IF(D1703='A. Allgemeine Informationen'!$C$17,$M1703-Y1703,HLOOKUP('A. Allgemeine Informationen'!$C$17-1,$Z$1:$AF$2005,ROW(D1703),FALSE)-$Y1703)</f>
        <v>0</v>
      </c>
      <c r="Y1703" s="384">
        <f>HLOOKUP('A. Allgemeine Informationen'!$C$17,$Z$1:$AF$2005,ROW(D1703),FALSE)</f>
        <v>0</v>
      </c>
      <c r="Z1703" s="565">
        <f t="shared" si="395"/>
        <v>0</v>
      </c>
      <c r="AA1703" s="565">
        <f t="shared" si="396"/>
        <v>0</v>
      </c>
      <c r="AB1703" s="565">
        <f t="shared" si="397"/>
        <v>0</v>
      </c>
      <c r="AC1703" s="565">
        <f t="shared" si="398"/>
        <v>0</v>
      </c>
      <c r="AD1703" s="572">
        <f t="shared" si="399"/>
        <v>0</v>
      </c>
      <c r="AE1703" s="560">
        <f t="shared" si="400"/>
        <v>0</v>
      </c>
      <c r="AF1703" s="561">
        <f t="shared" si="401"/>
        <v>0</v>
      </c>
      <c r="AG1703" s="562"/>
    </row>
    <row r="1704" spans="2:33" s="418" customFormat="1" ht="15" customHeight="1" x14ac:dyDescent="0.2">
      <c r="B1704" s="554"/>
      <c r="C1704" s="382"/>
      <c r="D1704" s="383"/>
      <c r="E1704" s="381"/>
      <c r="F1704" s="1040"/>
      <c r="G1704" s="1038"/>
      <c r="H1704" s="1041"/>
      <c r="I1704" s="381"/>
      <c r="J1704" s="568">
        <f t="shared" si="393"/>
        <v>0</v>
      </c>
      <c r="K1704" s="381"/>
      <c r="L1704" s="381"/>
      <c r="M1704" s="568">
        <f t="shared" si="402"/>
        <v>0</v>
      </c>
      <c r="N1704" s="570">
        <f>IFERROR(VLOOKUP($C1704,Listen!$J$3:$L$39,2,0),0)</f>
        <v>0</v>
      </c>
      <c r="O1704" s="570">
        <f>IFERROR(VLOOKUP($C1704,Listen!$J$3:$L$39,3,0),0)</f>
        <v>0</v>
      </c>
      <c r="P1704" s="453">
        <f t="shared" si="394"/>
        <v>0</v>
      </c>
      <c r="Q1704" s="453">
        <f t="shared" si="406"/>
        <v>0</v>
      </c>
      <c r="R1704" s="453">
        <f t="shared" si="406"/>
        <v>0</v>
      </c>
      <c r="S1704" s="453">
        <f t="shared" si="406"/>
        <v>0</v>
      </c>
      <c r="T1704" s="453">
        <f t="shared" si="406"/>
        <v>0</v>
      </c>
      <c r="U1704" s="453">
        <f t="shared" si="406"/>
        <v>0</v>
      </c>
      <c r="V1704" s="453">
        <f t="shared" si="406"/>
        <v>0</v>
      </c>
      <c r="W1704" s="384">
        <f t="shared" si="404"/>
        <v>0</v>
      </c>
      <c r="X1704" s="565">
        <f>IF(D1704='A. Allgemeine Informationen'!$C$17,$M1704-Y1704,HLOOKUP('A. Allgemeine Informationen'!$C$17-1,$Z$1:$AF$2005,ROW(D1704),FALSE)-$Y1704)</f>
        <v>0</v>
      </c>
      <c r="Y1704" s="384">
        <f>HLOOKUP('A. Allgemeine Informationen'!$C$17,$Z$1:$AF$2005,ROW(D1704),FALSE)</f>
        <v>0</v>
      </c>
      <c r="Z1704" s="565">
        <f t="shared" si="395"/>
        <v>0</v>
      </c>
      <c r="AA1704" s="565">
        <f t="shared" si="396"/>
        <v>0</v>
      </c>
      <c r="AB1704" s="565">
        <f t="shared" si="397"/>
        <v>0</v>
      </c>
      <c r="AC1704" s="565">
        <f t="shared" si="398"/>
        <v>0</v>
      </c>
      <c r="AD1704" s="572">
        <f t="shared" si="399"/>
        <v>0</v>
      </c>
      <c r="AE1704" s="560">
        <f t="shared" si="400"/>
        <v>0</v>
      </c>
      <c r="AF1704" s="561">
        <f t="shared" si="401"/>
        <v>0</v>
      </c>
      <c r="AG1704" s="562"/>
    </row>
    <row r="1705" spans="2:33" s="418" customFormat="1" ht="15" customHeight="1" x14ac:dyDescent="0.2">
      <c r="B1705" s="554"/>
      <c r="C1705" s="382"/>
      <c r="D1705" s="383"/>
      <c r="E1705" s="381"/>
      <c r="F1705" s="1040"/>
      <c r="G1705" s="1038"/>
      <c r="H1705" s="1041"/>
      <c r="I1705" s="381"/>
      <c r="J1705" s="568">
        <f t="shared" si="393"/>
        <v>0</v>
      </c>
      <c r="K1705" s="381"/>
      <c r="L1705" s="381"/>
      <c r="M1705" s="568">
        <f t="shared" si="402"/>
        <v>0</v>
      </c>
      <c r="N1705" s="570">
        <f>IFERROR(VLOOKUP($C1705,Listen!$J$3:$L$39,2,0),0)</f>
        <v>0</v>
      </c>
      <c r="O1705" s="570">
        <f>IFERROR(VLOOKUP($C1705,Listen!$J$3:$L$39,3,0),0)</f>
        <v>0</v>
      </c>
      <c r="P1705" s="453">
        <f t="shared" si="394"/>
        <v>0</v>
      </c>
      <c r="Q1705" s="453">
        <f t="shared" si="406"/>
        <v>0</v>
      </c>
      <c r="R1705" s="453">
        <f t="shared" si="406"/>
        <v>0</v>
      </c>
      <c r="S1705" s="453">
        <f t="shared" si="406"/>
        <v>0</v>
      </c>
      <c r="T1705" s="453">
        <f t="shared" si="406"/>
        <v>0</v>
      </c>
      <c r="U1705" s="453">
        <f t="shared" si="406"/>
        <v>0</v>
      </c>
      <c r="V1705" s="453">
        <f t="shared" si="406"/>
        <v>0</v>
      </c>
      <c r="W1705" s="384">
        <f t="shared" si="404"/>
        <v>0</v>
      </c>
      <c r="X1705" s="565">
        <f>IF(D1705='A. Allgemeine Informationen'!$C$17,$M1705-Y1705,HLOOKUP('A. Allgemeine Informationen'!$C$17-1,$Z$1:$AF$2005,ROW(D1705),FALSE)-$Y1705)</f>
        <v>0</v>
      </c>
      <c r="Y1705" s="384">
        <f>HLOOKUP('A. Allgemeine Informationen'!$C$17,$Z$1:$AF$2005,ROW(D1705),FALSE)</f>
        <v>0</v>
      </c>
      <c r="Z1705" s="565">
        <f t="shared" si="395"/>
        <v>0</v>
      </c>
      <c r="AA1705" s="565">
        <f t="shared" si="396"/>
        <v>0</v>
      </c>
      <c r="AB1705" s="565">
        <f t="shared" si="397"/>
        <v>0</v>
      </c>
      <c r="AC1705" s="565">
        <f t="shared" si="398"/>
        <v>0</v>
      </c>
      <c r="AD1705" s="572">
        <f t="shared" si="399"/>
        <v>0</v>
      </c>
      <c r="AE1705" s="560">
        <f t="shared" si="400"/>
        <v>0</v>
      </c>
      <c r="AF1705" s="561">
        <f t="shared" si="401"/>
        <v>0</v>
      </c>
      <c r="AG1705" s="562"/>
    </row>
    <row r="1706" spans="2:33" s="418" customFormat="1" ht="15" customHeight="1" x14ac:dyDescent="0.2">
      <c r="B1706" s="554"/>
      <c r="C1706" s="382"/>
      <c r="D1706" s="383"/>
      <c r="E1706" s="381"/>
      <c r="F1706" s="1040"/>
      <c r="G1706" s="1038"/>
      <c r="H1706" s="1041"/>
      <c r="I1706" s="381"/>
      <c r="J1706" s="568">
        <f t="shared" si="393"/>
        <v>0</v>
      </c>
      <c r="K1706" s="381"/>
      <c r="L1706" s="381"/>
      <c r="M1706" s="568">
        <f t="shared" si="402"/>
        <v>0</v>
      </c>
      <c r="N1706" s="570">
        <f>IFERROR(VLOOKUP($C1706,Listen!$J$3:$L$39,2,0),0)</f>
        <v>0</v>
      </c>
      <c r="O1706" s="570">
        <f>IFERROR(VLOOKUP($C1706,Listen!$J$3:$L$39,3,0),0)</f>
        <v>0</v>
      </c>
      <c r="P1706" s="453">
        <f t="shared" si="394"/>
        <v>0</v>
      </c>
      <c r="Q1706" s="453">
        <f t="shared" si="406"/>
        <v>0</v>
      </c>
      <c r="R1706" s="453">
        <f t="shared" si="406"/>
        <v>0</v>
      </c>
      <c r="S1706" s="453">
        <f t="shared" si="406"/>
        <v>0</v>
      </c>
      <c r="T1706" s="453">
        <f t="shared" si="406"/>
        <v>0</v>
      </c>
      <c r="U1706" s="453">
        <f t="shared" si="406"/>
        <v>0</v>
      </c>
      <c r="V1706" s="453">
        <f t="shared" si="406"/>
        <v>0</v>
      </c>
      <c r="W1706" s="384">
        <f t="shared" si="404"/>
        <v>0</v>
      </c>
      <c r="X1706" s="565">
        <f>IF(D1706='A. Allgemeine Informationen'!$C$17,$M1706-Y1706,HLOOKUP('A. Allgemeine Informationen'!$C$17-1,$Z$1:$AF$2005,ROW(D1706),FALSE)-$Y1706)</f>
        <v>0</v>
      </c>
      <c r="Y1706" s="384">
        <f>HLOOKUP('A. Allgemeine Informationen'!$C$17,$Z$1:$AF$2005,ROW(D1706),FALSE)</f>
        <v>0</v>
      </c>
      <c r="Z1706" s="565">
        <f t="shared" si="395"/>
        <v>0</v>
      </c>
      <c r="AA1706" s="565">
        <f t="shared" si="396"/>
        <v>0</v>
      </c>
      <c r="AB1706" s="565">
        <f t="shared" si="397"/>
        <v>0</v>
      </c>
      <c r="AC1706" s="565">
        <f t="shared" si="398"/>
        <v>0</v>
      </c>
      <c r="AD1706" s="572">
        <f t="shared" si="399"/>
        <v>0</v>
      </c>
      <c r="AE1706" s="560">
        <f t="shared" si="400"/>
        <v>0</v>
      </c>
      <c r="AF1706" s="561">
        <f t="shared" si="401"/>
        <v>0</v>
      </c>
      <c r="AG1706" s="562"/>
    </row>
    <row r="1707" spans="2:33" s="418" customFormat="1" ht="15" customHeight="1" x14ac:dyDescent="0.2">
      <c r="B1707" s="554"/>
      <c r="C1707" s="382"/>
      <c r="D1707" s="383"/>
      <c r="E1707" s="381"/>
      <c r="F1707" s="1040"/>
      <c r="G1707" s="1038"/>
      <c r="H1707" s="1041"/>
      <c r="I1707" s="381"/>
      <c r="J1707" s="568">
        <f t="shared" si="393"/>
        <v>0</v>
      </c>
      <c r="K1707" s="381"/>
      <c r="L1707" s="381"/>
      <c r="M1707" s="568">
        <f t="shared" si="402"/>
        <v>0</v>
      </c>
      <c r="N1707" s="570">
        <f>IFERROR(VLOOKUP($C1707,Listen!$J$3:$L$39,2,0),0)</f>
        <v>0</v>
      </c>
      <c r="O1707" s="570">
        <f>IFERROR(VLOOKUP($C1707,Listen!$J$3:$L$39,3,0),0)</f>
        <v>0</v>
      </c>
      <c r="P1707" s="453">
        <f t="shared" si="394"/>
        <v>0</v>
      </c>
      <c r="Q1707" s="453">
        <f t="shared" si="406"/>
        <v>0</v>
      </c>
      <c r="R1707" s="453">
        <f t="shared" si="406"/>
        <v>0</v>
      </c>
      <c r="S1707" s="453">
        <f t="shared" si="406"/>
        <v>0</v>
      </c>
      <c r="T1707" s="453">
        <f t="shared" si="406"/>
        <v>0</v>
      </c>
      <c r="U1707" s="453">
        <f t="shared" si="406"/>
        <v>0</v>
      </c>
      <c r="V1707" s="453">
        <f t="shared" si="406"/>
        <v>0</v>
      </c>
      <c r="W1707" s="384">
        <f t="shared" si="404"/>
        <v>0</v>
      </c>
      <c r="X1707" s="565">
        <f>IF(D1707='A. Allgemeine Informationen'!$C$17,$M1707-Y1707,HLOOKUP('A. Allgemeine Informationen'!$C$17-1,$Z$1:$AF$2005,ROW(D1707),FALSE)-$Y1707)</f>
        <v>0</v>
      </c>
      <c r="Y1707" s="384">
        <f>HLOOKUP('A. Allgemeine Informationen'!$C$17,$Z$1:$AF$2005,ROW(D1707),FALSE)</f>
        <v>0</v>
      </c>
      <c r="Z1707" s="565">
        <f t="shared" si="395"/>
        <v>0</v>
      </c>
      <c r="AA1707" s="565">
        <f t="shared" si="396"/>
        <v>0</v>
      </c>
      <c r="AB1707" s="565">
        <f t="shared" si="397"/>
        <v>0</v>
      </c>
      <c r="AC1707" s="565">
        <f t="shared" si="398"/>
        <v>0</v>
      </c>
      <c r="AD1707" s="572">
        <f t="shared" si="399"/>
        <v>0</v>
      </c>
      <c r="AE1707" s="560">
        <f t="shared" si="400"/>
        <v>0</v>
      </c>
      <c r="AF1707" s="561">
        <f t="shared" si="401"/>
        <v>0</v>
      </c>
      <c r="AG1707" s="562"/>
    </row>
    <row r="1708" spans="2:33" s="418" customFormat="1" ht="15" customHeight="1" x14ac:dyDescent="0.2">
      <c r="B1708" s="554"/>
      <c r="C1708" s="382"/>
      <c r="D1708" s="383"/>
      <c r="E1708" s="381"/>
      <c r="F1708" s="1040"/>
      <c r="G1708" s="1038"/>
      <c r="H1708" s="1041"/>
      <c r="I1708" s="381"/>
      <c r="J1708" s="568">
        <f t="shared" si="393"/>
        <v>0</v>
      </c>
      <c r="K1708" s="381"/>
      <c r="L1708" s="381"/>
      <c r="M1708" s="568">
        <f t="shared" si="402"/>
        <v>0</v>
      </c>
      <c r="N1708" s="570">
        <f>IFERROR(VLOOKUP($C1708,Listen!$J$3:$L$39,2,0),0)</f>
        <v>0</v>
      </c>
      <c r="O1708" s="570">
        <f>IFERROR(VLOOKUP($C1708,Listen!$J$3:$L$39,3,0),0)</f>
        <v>0</v>
      </c>
      <c r="P1708" s="453">
        <f t="shared" si="394"/>
        <v>0</v>
      </c>
      <c r="Q1708" s="453">
        <f t="shared" si="406"/>
        <v>0</v>
      </c>
      <c r="R1708" s="453">
        <f t="shared" si="406"/>
        <v>0</v>
      </c>
      <c r="S1708" s="453">
        <f t="shared" si="406"/>
        <v>0</v>
      </c>
      <c r="T1708" s="453">
        <f t="shared" si="406"/>
        <v>0</v>
      </c>
      <c r="U1708" s="453">
        <f t="shared" si="406"/>
        <v>0</v>
      </c>
      <c r="V1708" s="453">
        <f t="shared" si="406"/>
        <v>0</v>
      </c>
      <c r="W1708" s="384">
        <f t="shared" si="404"/>
        <v>0</v>
      </c>
      <c r="X1708" s="565">
        <f>IF(D1708='A. Allgemeine Informationen'!$C$17,$M1708-Y1708,HLOOKUP('A. Allgemeine Informationen'!$C$17-1,$Z$1:$AF$2005,ROW(D1708),FALSE)-$Y1708)</f>
        <v>0</v>
      </c>
      <c r="Y1708" s="384">
        <f>HLOOKUP('A. Allgemeine Informationen'!$C$17,$Z$1:$AF$2005,ROW(D1708),FALSE)</f>
        <v>0</v>
      </c>
      <c r="Z1708" s="565">
        <f t="shared" si="395"/>
        <v>0</v>
      </c>
      <c r="AA1708" s="565">
        <f t="shared" si="396"/>
        <v>0</v>
      </c>
      <c r="AB1708" s="565">
        <f t="shared" si="397"/>
        <v>0</v>
      </c>
      <c r="AC1708" s="565">
        <f t="shared" si="398"/>
        <v>0</v>
      </c>
      <c r="AD1708" s="572">
        <f t="shared" si="399"/>
        <v>0</v>
      </c>
      <c r="AE1708" s="560">
        <f t="shared" si="400"/>
        <v>0</v>
      </c>
      <c r="AF1708" s="561">
        <f t="shared" si="401"/>
        <v>0</v>
      </c>
      <c r="AG1708" s="562"/>
    </row>
    <row r="1709" spans="2:33" s="418" customFormat="1" ht="15" customHeight="1" x14ac:dyDescent="0.2">
      <c r="B1709" s="554"/>
      <c r="C1709" s="382"/>
      <c r="D1709" s="383"/>
      <c r="E1709" s="381"/>
      <c r="F1709" s="1040"/>
      <c r="G1709" s="1038"/>
      <c r="H1709" s="1041"/>
      <c r="I1709" s="381"/>
      <c r="J1709" s="568">
        <f t="shared" si="393"/>
        <v>0</v>
      </c>
      <c r="K1709" s="381"/>
      <c r="L1709" s="381"/>
      <c r="M1709" s="568">
        <f t="shared" si="402"/>
        <v>0</v>
      </c>
      <c r="N1709" s="570">
        <f>IFERROR(VLOOKUP($C1709,Listen!$J$3:$L$39,2,0),0)</f>
        <v>0</v>
      </c>
      <c r="O1709" s="570">
        <f>IFERROR(VLOOKUP($C1709,Listen!$J$3:$L$39,3,0),0)</f>
        <v>0</v>
      </c>
      <c r="P1709" s="453">
        <f t="shared" si="394"/>
        <v>0</v>
      </c>
      <c r="Q1709" s="453">
        <f t="shared" si="406"/>
        <v>0</v>
      </c>
      <c r="R1709" s="453">
        <f t="shared" si="406"/>
        <v>0</v>
      </c>
      <c r="S1709" s="453">
        <f t="shared" si="406"/>
        <v>0</v>
      </c>
      <c r="T1709" s="453">
        <f t="shared" si="406"/>
        <v>0</v>
      </c>
      <c r="U1709" s="453">
        <f t="shared" si="406"/>
        <v>0</v>
      </c>
      <c r="V1709" s="453">
        <f t="shared" si="406"/>
        <v>0</v>
      </c>
      <c r="W1709" s="384">
        <f t="shared" si="404"/>
        <v>0</v>
      </c>
      <c r="X1709" s="565">
        <f>IF(D1709='A. Allgemeine Informationen'!$C$17,$M1709-Y1709,HLOOKUP('A. Allgemeine Informationen'!$C$17-1,$Z$1:$AF$2005,ROW(D1709),FALSE)-$Y1709)</f>
        <v>0</v>
      </c>
      <c r="Y1709" s="384">
        <f>HLOOKUP('A. Allgemeine Informationen'!$C$17,$Z$1:$AF$2005,ROW(D1709),FALSE)</f>
        <v>0</v>
      </c>
      <c r="Z1709" s="565">
        <f t="shared" si="395"/>
        <v>0</v>
      </c>
      <c r="AA1709" s="565">
        <f t="shared" si="396"/>
        <v>0</v>
      </c>
      <c r="AB1709" s="565">
        <f t="shared" si="397"/>
        <v>0</v>
      </c>
      <c r="AC1709" s="565">
        <f t="shared" si="398"/>
        <v>0</v>
      </c>
      <c r="AD1709" s="572">
        <f t="shared" si="399"/>
        <v>0</v>
      </c>
      <c r="AE1709" s="560">
        <f t="shared" si="400"/>
        <v>0</v>
      </c>
      <c r="AF1709" s="561">
        <f t="shared" si="401"/>
        <v>0</v>
      </c>
      <c r="AG1709" s="562"/>
    </row>
    <row r="1710" spans="2:33" s="418" customFormat="1" ht="15" customHeight="1" x14ac:dyDescent="0.2">
      <c r="B1710" s="554"/>
      <c r="C1710" s="382"/>
      <c r="D1710" s="383"/>
      <c r="E1710" s="381"/>
      <c r="F1710" s="1040"/>
      <c r="G1710" s="1038"/>
      <c r="H1710" s="1041"/>
      <c r="I1710" s="381"/>
      <c r="J1710" s="568">
        <f t="shared" si="393"/>
        <v>0</v>
      </c>
      <c r="K1710" s="381"/>
      <c r="L1710" s="381"/>
      <c r="M1710" s="568">
        <f t="shared" si="402"/>
        <v>0</v>
      </c>
      <c r="N1710" s="570">
        <f>IFERROR(VLOOKUP($C1710,Listen!$J$3:$L$39,2,0),0)</f>
        <v>0</v>
      </c>
      <c r="O1710" s="570">
        <f>IFERROR(VLOOKUP($C1710,Listen!$J$3:$L$39,3,0),0)</f>
        <v>0</v>
      </c>
      <c r="P1710" s="453">
        <f t="shared" si="394"/>
        <v>0</v>
      </c>
      <c r="Q1710" s="453">
        <f t="shared" si="406"/>
        <v>0</v>
      </c>
      <c r="R1710" s="453">
        <f t="shared" si="406"/>
        <v>0</v>
      </c>
      <c r="S1710" s="453">
        <f t="shared" si="406"/>
        <v>0</v>
      </c>
      <c r="T1710" s="453">
        <f t="shared" si="406"/>
        <v>0</v>
      </c>
      <c r="U1710" s="453">
        <f t="shared" si="406"/>
        <v>0</v>
      </c>
      <c r="V1710" s="453">
        <f t="shared" si="406"/>
        <v>0</v>
      </c>
      <c r="W1710" s="384">
        <f t="shared" si="404"/>
        <v>0</v>
      </c>
      <c r="X1710" s="565">
        <f>IF(D1710='A. Allgemeine Informationen'!$C$17,$M1710-Y1710,HLOOKUP('A. Allgemeine Informationen'!$C$17-1,$Z$1:$AF$2005,ROW(D1710),FALSE)-$Y1710)</f>
        <v>0</v>
      </c>
      <c r="Y1710" s="384">
        <f>HLOOKUP('A. Allgemeine Informationen'!$C$17,$Z$1:$AF$2005,ROW(D1710),FALSE)</f>
        <v>0</v>
      </c>
      <c r="Z1710" s="565">
        <f t="shared" si="395"/>
        <v>0</v>
      </c>
      <c r="AA1710" s="565">
        <f t="shared" si="396"/>
        <v>0</v>
      </c>
      <c r="AB1710" s="565">
        <f t="shared" si="397"/>
        <v>0</v>
      </c>
      <c r="AC1710" s="565">
        <f t="shared" si="398"/>
        <v>0</v>
      </c>
      <c r="AD1710" s="572">
        <f t="shared" si="399"/>
        <v>0</v>
      </c>
      <c r="AE1710" s="560">
        <f t="shared" si="400"/>
        <v>0</v>
      </c>
      <c r="AF1710" s="561">
        <f t="shared" si="401"/>
        <v>0</v>
      </c>
      <c r="AG1710" s="562"/>
    </row>
    <row r="1711" spans="2:33" s="418" customFormat="1" ht="15" customHeight="1" x14ac:dyDescent="0.2">
      <c r="B1711" s="554"/>
      <c r="C1711" s="382"/>
      <c r="D1711" s="383"/>
      <c r="E1711" s="381"/>
      <c r="F1711" s="1040"/>
      <c r="G1711" s="1038"/>
      <c r="H1711" s="1041"/>
      <c r="I1711" s="381"/>
      <c r="J1711" s="568">
        <f t="shared" si="393"/>
        <v>0</v>
      </c>
      <c r="K1711" s="381"/>
      <c r="L1711" s="381"/>
      <c r="M1711" s="568">
        <f t="shared" si="402"/>
        <v>0</v>
      </c>
      <c r="N1711" s="570">
        <f>IFERROR(VLOOKUP($C1711,Listen!$J$3:$L$39,2,0),0)</f>
        <v>0</v>
      </c>
      <c r="O1711" s="570">
        <f>IFERROR(VLOOKUP($C1711,Listen!$J$3:$L$39,3,0),0)</f>
        <v>0</v>
      </c>
      <c r="P1711" s="453">
        <f t="shared" si="394"/>
        <v>0</v>
      </c>
      <c r="Q1711" s="453">
        <f t="shared" si="406"/>
        <v>0</v>
      </c>
      <c r="R1711" s="453">
        <f t="shared" si="406"/>
        <v>0</v>
      </c>
      <c r="S1711" s="453">
        <f t="shared" si="406"/>
        <v>0</v>
      </c>
      <c r="T1711" s="453">
        <f t="shared" si="406"/>
        <v>0</v>
      </c>
      <c r="U1711" s="453">
        <f t="shared" si="406"/>
        <v>0</v>
      </c>
      <c r="V1711" s="453">
        <f t="shared" si="406"/>
        <v>0</v>
      </c>
      <c r="W1711" s="384">
        <f t="shared" si="404"/>
        <v>0</v>
      </c>
      <c r="X1711" s="565">
        <f>IF(D1711='A. Allgemeine Informationen'!$C$17,$M1711-Y1711,HLOOKUP('A. Allgemeine Informationen'!$C$17-1,$Z$1:$AF$2005,ROW(D1711),FALSE)-$Y1711)</f>
        <v>0</v>
      </c>
      <c r="Y1711" s="384">
        <f>HLOOKUP('A. Allgemeine Informationen'!$C$17,$Z$1:$AF$2005,ROW(D1711),FALSE)</f>
        <v>0</v>
      </c>
      <c r="Z1711" s="565">
        <f t="shared" si="395"/>
        <v>0</v>
      </c>
      <c r="AA1711" s="565">
        <f t="shared" si="396"/>
        <v>0</v>
      </c>
      <c r="AB1711" s="565">
        <f t="shared" si="397"/>
        <v>0</v>
      </c>
      <c r="AC1711" s="565">
        <f t="shared" si="398"/>
        <v>0</v>
      </c>
      <c r="AD1711" s="572">
        <f t="shared" si="399"/>
        <v>0</v>
      </c>
      <c r="AE1711" s="560">
        <f t="shared" si="400"/>
        <v>0</v>
      </c>
      <c r="AF1711" s="561">
        <f t="shared" si="401"/>
        <v>0</v>
      </c>
      <c r="AG1711" s="562"/>
    </row>
    <row r="1712" spans="2:33" s="418" customFormat="1" ht="15" customHeight="1" x14ac:dyDescent="0.2">
      <c r="B1712" s="554"/>
      <c r="C1712" s="382"/>
      <c r="D1712" s="383"/>
      <c r="E1712" s="381"/>
      <c r="F1712" s="1040"/>
      <c r="G1712" s="1038"/>
      <c r="H1712" s="1041"/>
      <c r="I1712" s="381"/>
      <c r="J1712" s="568">
        <f t="shared" si="393"/>
        <v>0</v>
      </c>
      <c r="K1712" s="381"/>
      <c r="L1712" s="381"/>
      <c r="M1712" s="568">
        <f t="shared" si="402"/>
        <v>0</v>
      </c>
      <c r="N1712" s="570">
        <f>IFERROR(VLOOKUP($C1712,Listen!$J$3:$L$39,2,0),0)</f>
        <v>0</v>
      </c>
      <c r="O1712" s="570">
        <f>IFERROR(VLOOKUP($C1712,Listen!$J$3:$L$39,3,0),0)</f>
        <v>0</v>
      </c>
      <c r="P1712" s="453">
        <f t="shared" si="394"/>
        <v>0</v>
      </c>
      <c r="Q1712" s="453">
        <f t="shared" si="406"/>
        <v>0</v>
      </c>
      <c r="R1712" s="453">
        <f t="shared" si="406"/>
        <v>0</v>
      </c>
      <c r="S1712" s="453">
        <f t="shared" si="406"/>
        <v>0</v>
      </c>
      <c r="T1712" s="453">
        <f t="shared" si="406"/>
        <v>0</v>
      </c>
      <c r="U1712" s="453">
        <f t="shared" si="406"/>
        <v>0</v>
      </c>
      <c r="V1712" s="453">
        <f t="shared" si="406"/>
        <v>0</v>
      </c>
      <c r="W1712" s="384">
        <f t="shared" si="404"/>
        <v>0</v>
      </c>
      <c r="X1712" s="565">
        <f>IF(D1712='A. Allgemeine Informationen'!$C$17,$M1712-Y1712,HLOOKUP('A. Allgemeine Informationen'!$C$17-1,$Z$1:$AF$2005,ROW(D1712),FALSE)-$Y1712)</f>
        <v>0</v>
      </c>
      <c r="Y1712" s="384">
        <f>HLOOKUP('A. Allgemeine Informationen'!$C$17,$Z$1:$AF$2005,ROW(D1712),FALSE)</f>
        <v>0</v>
      </c>
      <c r="Z1712" s="565">
        <f t="shared" si="395"/>
        <v>0</v>
      </c>
      <c r="AA1712" s="565">
        <f t="shared" si="396"/>
        <v>0</v>
      </c>
      <c r="AB1712" s="565">
        <f t="shared" si="397"/>
        <v>0</v>
      </c>
      <c r="AC1712" s="565">
        <f t="shared" si="398"/>
        <v>0</v>
      </c>
      <c r="AD1712" s="572">
        <f t="shared" si="399"/>
        <v>0</v>
      </c>
      <c r="AE1712" s="560">
        <f t="shared" si="400"/>
        <v>0</v>
      </c>
      <c r="AF1712" s="561">
        <f t="shared" si="401"/>
        <v>0</v>
      </c>
      <c r="AG1712" s="562"/>
    </row>
    <row r="1713" spans="2:33" s="418" customFormat="1" ht="15" customHeight="1" x14ac:dyDescent="0.2">
      <c r="B1713" s="554"/>
      <c r="C1713" s="382"/>
      <c r="D1713" s="383"/>
      <c r="E1713" s="381"/>
      <c r="F1713" s="1040"/>
      <c r="G1713" s="1038"/>
      <c r="H1713" s="1041"/>
      <c r="I1713" s="381"/>
      <c r="J1713" s="568">
        <f t="shared" si="393"/>
        <v>0</v>
      </c>
      <c r="K1713" s="381"/>
      <c r="L1713" s="381"/>
      <c r="M1713" s="568">
        <f t="shared" si="402"/>
        <v>0</v>
      </c>
      <c r="N1713" s="570">
        <f>IFERROR(VLOOKUP($C1713,Listen!$J$3:$L$39,2,0),0)</f>
        <v>0</v>
      </c>
      <c r="O1713" s="570">
        <f>IFERROR(VLOOKUP($C1713,Listen!$J$3:$L$39,3,0),0)</f>
        <v>0</v>
      </c>
      <c r="P1713" s="453">
        <f t="shared" si="394"/>
        <v>0</v>
      </c>
      <c r="Q1713" s="453">
        <f t="shared" si="406"/>
        <v>0</v>
      </c>
      <c r="R1713" s="453">
        <f t="shared" si="406"/>
        <v>0</v>
      </c>
      <c r="S1713" s="453">
        <f t="shared" si="406"/>
        <v>0</v>
      </c>
      <c r="T1713" s="453">
        <f t="shared" si="406"/>
        <v>0</v>
      </c>
      <c r="U1713" s="453">
        <f t="shared" si="406"/>
        <v>0</v>
      </c>
      <c r="V1713" s="453">
        <f t="shared" si="406"/>
        <v>0</v>
      </c>
      <c r="W1713" s="384">
        <f t="shared" si="404"/>
        <v>0</v>
      </c>
      <c r="X1713" s="565">
        <f>IF(D1713='A. Allgemeine Informationen'!$C$17,$M1713-Y1713,HLOOKUP('A. Allgemeine Informationen'!$C$17-1,$Z$1:$AF$2005,ROW(D1713),FALSE)-$Y1713)</f>
        <v>0</v>
      </c>
      <c r="Y1713" s="384">
        <f>HLOOKUP('A. Allgemeine Informationen'!$C$17,$Z$1:$AF$2005,ROW(D1713),FALSE)</f>
        <v>0</v>
      </c>
      <c r="Z1713" s="565">
        <f t="shared" si="395"/>
        <v>0</v>
      </c>
      <c r="AA1713" s="565">
        <f t="shared" si="396"/>
        <v>0</v>
      </c>
      <c r="AB1713" s="565">
        <f t="shared" si="397"/>
        <v>0</v>
      </c>
      <c r="AC1713" s="565">
        <f t="shared" si="398"/>
        <v>0</v>
      </c>
      <c r="AD1713" s="572">
        <f t="shared" si="399"/>
        <v>0</v>
      </c>
      <c r="AE1713" s="560">
        <f t="shared" si="400"/>
        <v>0</v>
      </c>
      <c r="AF1713" s="561">
        <f t="shared" si="401"/>
        <v>0</v>
      </c>
      <c r="AG1713" s="562"/>
    </row>
    <row r="1714" spans="2:33" s="418" customFormat="1" ht="15" customHeight="1" x14ac:dyDescent="0.2">
      <c r="B1714" s="554"/>
      <c r="C1714" s="382"/>
      <c r="D1714" s="383"/>
      <c r="E1714" s="381"/>
      <c r="F1714" s="1040"/>
      <c r="G1714" s="1038"/>
      <c r="H1714" s="1041"/>
      <c r="I1714" s="381"/>
      <c r="J1714" s="568">
        <f t="shared" si="393"/>
        <v>0</v>
      </c>
      <c r="K1714" s="381"/>
      <c r="L1714" s="381"/>
      <c r="M1714" s="568">
        <f t="shared" si="402"/>
        <v>0</v>
      </c>
      <c r="N1714" s="570">
        <f>IFERROR(VLOOKUP($C1714,Listen!$J$3:$L$39,2,0),0)</f>
        <v>0</v>
      </c>
      <c r="O1714" s="570">
        <f>IFERROR(VLOOKUP($C1714,Listen!$J$3:$L$39,3,0),0)</f>
        <v>0</v>
      </c>
      <c r="P1714" s="453">
        <f t="shared" si="394"/>
        <v>0</v>
      </c>
      <c r="Q1714" s="453">
        <f t="shared" si="406"/>
        <v>0</v>
      </c>
      <c r="R1714" s="453">
        <f t="shared" si="406"/>
        <v>0</v>
      </c>
      <c r="S1714" s="453">
        <f t="shared" si="406"/>
        <v>0</v>
      </c>
      <c r="T1714" s="453">
        <f t="shared" si="406"/>
        <v>0</v>
      </c>
      <c r="U1714" s="453">
        <f t="shared" si="406"/>
        <v>0</v>
      </c>
      <c r="V1714" s="453">
        <f t="shared" si="406"/>
        <v>0</v>
      </c>
      <c r="W1714" s="384">
        <f t="shared" si="404"/>
        <v>0</v>
      </c>
      <c r="X1714" s="565">
        <f>IF(D1714='A. Allgemeine Informationen'!$C$17,$M1714-Y1714,HLOOKUP('A. Allgemeine Informationen'!$C$17-1,$Z$1:$AF$2005,ROW(D1714),FALSE)-$Y1714)</f>
        <v>0</v>
      </c>
      <c r="Y1714" s="384">
        <f>HLOOKUP('A. Allgemeine Informationen'!$C$17,$Z$1:$AF$2005,ROW(D1714),FALSE)</f>
        <v>0</v>
      </c>
      <c r="Z1714" s="565">
        <f t="shared" si="395"/>
        <v>0</v>
      </c>
      <c r="AA1714" s="565">
        <f t="shared" si="396"/>
        <v>0</v>
      </c>
      <c r="AB1714" s="565">
        <f t="shared" si="397"/>
        <v>0</v>
      </c>
      <c r="AC1714" s="565">
        <f t="shared" si="398"/>
        <v>0</v>
      </c>
      <c r="AD1714" s="572">
        <f t="shared" si="399"/>
        <v>0</v>
      </c>
      <c r="AE1714" s="560">
        <f t="shared" si="400"/>
        <v>0</v>
      </c>
      <c r="AF1714" s="561">
        <f t="shared" si="401"/>
        <v>0</v>
      </c>
      <c r="AG1714" s="562"/>
    </row>
    <row r="1715" spans="2:33" s="418" customFormat="1" ht="15" customHeight="1" x14ac:dyDescent="0.2">
      <c r="B1715" s="554"/>
      <c r="C1715" s="382"/>
      <c r="D1715" s="383"/>
      <c r="E1715" s="381"/>
      <c r="F1715" s="1040"/>
      <c r="G1715" s="1038"/>
      <c r="H1715" s="1041"/>
      <c r="I1715" s="381"/>
      <c r="J1715" s="568">
        <f t="shared" si="393"/>
        <v>0</v>
      </c>
      <c r="K1715" s="381"/>
      <c r="L1715" s="381"/>
      <c r="M1715" s="568">
        <f t="shared" si="402"/>
        <v>0</v>
      </c>
      <c r="N1715" s="570">
        <f>IFERROR(VLOOKUP($C1715,Listen!$J$3:$L$39,2,0),0)</f>
        <v>0</v>
      </c>
      <c r="O1715" s="570">
        <f>IFERROR(VLOOKUP($C1715,Listen!$J$3:$L$39,3,0),0)</f>
        <v>0</v>
      </c>
      <c r="P1715" s="453">
        <f t="shared" si="394"/>
        <v>0</v>
      </c>
      <c r="Q1715" s="453">
        <f t="shared" si="406"/>
        <v>0</v>
      </c>
      <c r="R1715" s="453">
        <f t="shared" si="406"/>
        <v>0</v>
      </c>
      <c r="S1715" s="453">
        <f t="shared" si="406"/>
        <v>0</v>
      </c>
      <c r="T1715" s="453">
        <f t="shared" si="406"/>
        <v>0</v>
      </c>
      <c r="U1715" s="453">
        <f t="shared" si="406"/>
        <v>0</v>
      </c>
      <c r="V1715" s="453">
        <f t="shared" si="406"/>
        <v>0</v>
      </c>
      <c r="W1715" s="384">
        <f t="shared" si="404"/>
        <v>0</v>
      </c>
      <c r="X1715" s="565">
        <f>IF(D1715='A. Allgemeine Informationen'!$C$17,$M1715-Y1715,HLOOKUP('A. Allgemeine Informationen'!$C$17-1,$Z$1:$AF$2005,ROW(D1715),FALSE)-$Y1715)</f>
        <v>0</v>
      </c>
      <c r="Y1715" s="384">
        <f>HLOOKUP('A. Allgemeine Informationen'!$C$17,$Z$1:$AF$2005,ROW(D1715),FALSE)</f>
        <v>0</v>
      </c>
      <c r="Z1715" s="565">
        <f t="shared" si="395"/>
        <v>0</v>
      </c>
      <c r="AA1715" s="565">
        <f t="shared" si="396"/>
        <v>0</v>
      </c>
      <c r="AB1715" s="565">
        <f t="shared" si="397"/>
        <v>0</v>
      </c>
      <c r="AC1715" s="565">
        <f t="shared" si="398"/>
        <v>0</v>
      </c>
      <c r="AD1715" s="572">
        <f t="shared" si="399"/>
        <v>0</v>
      </c>
      <c r="AE1715" s="560">
        <f t="shared" si="400"/>
        <v>0</v>
      </c>
      <c r="AF1715" s="561">
        <f t="shared" si="401"/>
        <v>0</v>
      </c>
      <c r="AG1715" s="562"/>
    </row>
    <row r="1716" spans="2:33" s="418" customFormat="1" ht="15" customHeight="1" x14ac:dyDescent="0.2">
      <c r="B1716" s="554"/>
      <c r="C1716" s="382"/>
      <c r="D1716" s="383"/>
      <c r="E1716" s="381"/>
      <c r="F1716" s="1040"/>
      <c r="G1716" s="1038"/>
      <c r="H1716" s="1041"/>
      <c r="I1716" s="381"/>
      <c r="J1716" s="568">
        <f t="shared" si="393"/>
        <v>0</v>
      </c>
      <c r="K1716" s="381"/>
      <c r="L1716" s="381"/>
      <c r="M1716" s="568">
        <f t="shared" si="402"/>
        <v>0</v>
      </c>
      <c r="N1716" s="570">
        <f>IFERROR(VLOOKUP($C1716,Listen!$J$3:$L$39,2,0),0)</f>
        <v>0</v>
      </c>
      <c r="O1716" s="570">
        <f>IFERROR(VLOOKUP($C1716,Listen!$J$3:$L$39,3,0),0)</f>
        <v>0</v>
      </c>
      <c r="P1716" s="453">
        <f t="shared" si="394"/>
        <v>0</v>
      </c>
      <c r="Q1716" s="453">
        <f t="shared" si="406"/>
        <v>0</v>
      </c>
      <c r="R1716" s="453">
        <f t="shared" si="406"/>
        <v>0</v>
      </c>
      <c r="S1716" s="453">
        <f t="shared" si="406"/>
        <v>0</v>
      </c>
      <c r="T1716" s="453">
        <f t="shared" si="406"/>
        <v>0</v>
      </c>
      <c r="U1716" s="453">
        <f t="shared" si="406"/>
        <v>0</v>
      </c>
      <c r="V1716" s="453">
        <f t="shared" si="406"/>
        <v>0</v>
      </c>
      <c r="W1716" s="384">
        <f t="shared" si="404"/>
        <v>0</v>
      </c>
      <c r="X1716" s="565">
        <f>IF(D1716='A. Allgemeine Informationen'!$C$17,$M1716-Y1716,HLOOKUP('A. Allgemeine Informationen'!$C$17-1,$Z$1:$AF$2005,ROW(D1716),FALSE)-$Y1716)</f>
        <v>0</v>
      </c>
      <c r="Y1716" s="384">
        <f>HLOOKUP('A. Allgemeine Informationen'!$C$17,$Z$1:$AF$2005,ROW(D1716),FALSE)</f>
        <v>0</v>
      </c>
      <c r="Z1716" s="565">
        <f t="shared" si="395"/>
        <v>0</v>
      </c>
      <c r="AA1716" s="565">
        <f t="shared" si="396"/>
        <v>0</v>
      </c>
      <c r="AB1716" s="565">
        <f t="shared" si="397"/>
        <v>0</v>
      </c>
      <c r="AC1716" s="565">
        <f t="shared" si="398"/>
        <v>0</v>
      </c>
      <c r="AD1716" s="572">
        <f t="shared" si="399"/>
        <v>0</v>
      </c>
      <c r="AE1716" s="560">
        <f t="shared" si="400"/>
        <v>0</v>
      </c>
      <c r="AF1716" s="561">
        <f t="shared" si="401"/>
        <v>0</v>
      </c>
      <c r="AG1716" s="562"/>
    </row>
    <row r="1717" spans="2:33" s="418" customFormat="1" ht="15" customHeight="1" x14ac:dyDescent="0.2">
      <c r="B1717" s="554"/>
      <c r="C1717" s="382"/>
      <c r="D1717" s="383"/>
      <c r="E1717" s="381"/>
      <c r="F1717" s="1040"/>
      <c r="G1717" s="1038"/>
      <c r="H1717" s="1041"/>
      <c r="I1717" s="381"/>
      <c r="J1717" s="568">
        <f t="shared" si="393"/>
        <v>0</v>
      </c>
      <c r="K1717" s="381"/>
      <c r="L1717" s="381"/>
      <c r="M1717" s="568">
        <f t="shared" si="402"/>
        <v>0</v>
      </c>
      <c r="N1717" s="570">
        <f>IFERROR(VLOOKUP($C1717,Listen!$J$3:$L$39,2,0),0)</f>
        <v>0</v>
      </c>
      <c r="O1717" s="570">
        <f>IFERROR(VLOOKUP($C1717,Listen!$J$3:$L$39,3,0),0)</f>
        <v>0</v>
      </c>
      <c r="P1717" s="453">
        <f t="shared" si="394"/>
        <v>0</v>
      </c>
      <c r="Q1717" s="453">
        <f t="shared" si="406"/>
        <v>0</v>
      </c>
      <c r="R1717" s="453">
        <f t="shared" si="406"/>
        <v>0</v>
      </c>
      <c r="S1717" s="453">
        <f t="shared" si="406"/>
        <v>0</v>
      </c>
      <c r="T1717" s="453">
        <f t="shared" si="406"/>
        <v>0</v>
      </c>
      <c r="U1717" s="453">
        <f t="shared" si="406"/>
        <v>0</v>
      </c>
      <c r="V1717" s="453">
        <f t="shared" si="406"/>
        <v>0</v>
      </c>
      <c r="W1717" s="384">
        <f t="shared" si="404"/>
        <v>0</v>
      </c>
      <c r="X1717" s="565">
        <f>IF(D1717='A. Allgemeine Informationen'!$C$17,$M1717-Y1717,HLOOKUP('A. Allgemeine Informationen'!$C$17-1,$Z$1:$AF$2005,ROW(D1717),FALSE)-$Y1717)</f>
        <v>0</v>
      </c>
      <c r="Y1717" s="384">
        <f>HLOOKUP('A. Allgemeine Informationen'!$C$17,$Z$1:$AF$2005,ROW(D1717),FALSE)</f>
        <v>0</v>
      </c>
      <c r="Z1717" s="565">
        <f t="shared" si="395"/>
        <v>0</v>
      </c>
      <c r="AA1717" s="565">
        <f t="shared" si="396"/>
        <v>0</v>
      </c>
      <c r="AB1717" s="565">
        <f t="shared" si="397"/>
        <v>0</v>
      </c>
      <c r="AC1717" s="565">
        <f t="shared" si="398"/>
        <v>0</v>
      </c>
      <c r="AD1717" s="572">
        <f t="shared" si="399"/>
        <v>0</v>
      </c>
      <c r="AE1717" s="560">
        <f t="shared" si="400"/>
        <v>0</v>
      </c>
      <c r="AF1717" s="561">
        <f t="shared" si="401"/>
        <v>0</v>
      </c>
      <c r="AG1717" s="562"/>
    </row>
    <row r="1718" spans="2:33" s="418" customFormat="1" ht="15" customHeight="1" x14ac:dyDescent="0.2">
      <c r="B1718" s="554"/>
      <c r="C1718" s="382"/>
      <c r="D1718" s="383"/>
      <c r="E1718" s="381"/>
      <c r="F1718" s="1040"/>
      <c r="G1718" s="1038"/>
      <c r="H1718" s="1041"/>
      <c r="I1718" s="381"/>
      <c r="J1718" s="568">
        <f t="shared" si="393"/>
        <v>0</v>
      </c>
      <c r="K1718" s="381"/>
      <c r="L1718" s="381"/>
      <c r="M1718" s="568">
        <f t="shared" si="402"/>
        <v>0</v>
      </c>
      <c r="N1718" s="570">
        <f>IFERROR(VLOOKUP($C1718,Listen!$J$3:$L$39,2,0),0)</f>
        <v>0</v>
      </c>
      <c r="O1718" s="570">
        <f>IFERROR(VLOOKUP($C1718,Listen!$J$3:$L$39,3,0),0)</f>
        <v>0</v>
      </c>
      <c r="P1718" s="453">
        <f t="shared" si="394"/>
        <v>0</v>
      </c>
      <c r="Q1718" s="453">
        <f t="shared" si="406"/>
        <v>0</v>
      </c>
      <c r="R1718" s="453">
        <f t="shared" si="406"/>
        <v>0</v>
      </c>
      <c r="S1718" s="453">
        <f t="shared" si="406"/>
        <v>0</v>
      </c>
      <c r="T1718" s="453">
        <f t="shared" si="406"/>
        <v>0</v>
      </c>
      <c r="U1718" s="453">
        <f t="shared" si="406"/>
        <v>0</v>
      </c>
      <c r="V1718" s="453">
        <f t="shared" si="406"/>
        <v>0</v>
      </c>
      <c r="W1718" s="384">
        <f t="shared" si="404"/>
        <v>0</v>
      </c>
      <c r="X1718" s="565">
        <f>IF(D1718='A. Allgemeine Informationen'!$C$17,$M1718-Y1718,HLOOKUP('A. Allgemeine Informationen'!$C$17-1,$Z$1:$AF$2005,ROW(D1718),FALSE)-$Y1718)</f>
        <v>0</v>
      </c>
      <c r="Y1718" s="384">
        <f>HLOOKUP('A. Allgemeine Informationen'!$C$17,$Z$1:$AF$2005,ROW(D1718),FALSE)</f>
        <v>0</v>
      </c>
      <c r="Z1718" s="565">
        <f t="shared" si="395"/>
        <v>0</v>
      </c>
      <c r="AA1718" s="565">
        <f t="shared" si="396"/>
        <v>0</v>
      </c>
      <c r="AB1718" s="565">
        <f t="shared" si="397"/>
        <v>0</v>
      </c>
      <c r="AC1718" s="565">
        <f t="shared" si="398"/>
        <v>0</v>
      </c>
      <c r="AD1718" s="572">
        <f t="shared" si="399"/>
        <v>0</v>
      </c>
      <c r="AE1718" s="560">
        <f t="shared" si="400"/>
        <v>0</v>
      </c>
      <c r="AF1718" s="561">
        <f t="shared" si="401"/>
        <v>0</v>
      </c>
      <c r="AG1718" s="562"/>
    </row>
    <row r="1719" spans="2:33" s="418" customFormat="1" ht="15" customHeight="1" x14ac:dyDescent="0.2">
      <c r="B1719" s="554"/>
      <c r="C1719" s="382"/>
      <c r="D1719" s="383"/>
      <c r="E1719" s="381"/>
      <c r="F1719" s="1040"/>
      <c r="G1719" s="1038"/>
      <c r="H1719" s="1041"/>
      <c r="I1719" s="381"/>
      <c r="J1719" s="568">
        <f t="shared" si="393"/>
        <v>0</v>
      </c>
      <c r="K1719" s="381"/>
      <c r="L1719" s="381"/>
      <c r="M1719" s="568">
        <f t="shared" si="402"/>
        <v>0</v>
      </c>
      <c r="N1719" s="570">
        <f>IFERROR(VLOOKUP($C1719,Listen!$J$3:$L$39,2,0),0)</f>
        <v>0</v>
      </c>
      <c r="O1719" s="570">
        <f>IFERROR(VLOOKUP($C1719,Listen!$J$3:$L$39,3,0),0)</f>
        <v>0</v>
      </c>
      <c r="P1719" s="453">
        <f t="shared" si="394"/>
        <v>0</v>
      </c>
      <c r="Q1719" s="453">
        <f t="shared" ref="Q1719:V1734" si="407">P1719</f>
        <v>0</v>
      </c>
      <c r="R1719" s="453">
        <f t="shared" si="407"/>
        <v>0</v>
      </c>
      <c r="S1719" s="453">
        <f t="shared" si="407"/>
        <v>0</v>
      </c>
      <c r="T1719" s="453">
        <f t="shared" si="407"/>
        <v>0</v>
      </c>
      <c r="U1719" s="453">
        <f t="shared" si="407"/>
        <v>0</v>
      </c>
      <c r="V1719" s="453">
        <f t="shared" si="407"/>
        <v>0</v>
      </c>
      <c r="W1719" s="384">
        <f t="shared" si="404"/>
        <v>0</v>
      </c>
      <c r="X1719" s="565">
        <f>IF(D1719='A. Allgemeine Informationen'!$C$17,$M1719-Y1719,HLOOKUP('A. Allgemeine Informationen'!$C$17-1,$Z$1:$AF$2005,ROW(D1719),FALSE)-$Y1719)</f>
        <v>0</v>
      </c>
      <c r="Y1719" s="384">
        <f>HLOOKUP('A. Allgemeine Informationen'!$C$17,$Z$1:$AF$2005,ROW(D1719),FALSE)</f>
        <v>0</v>
      </c>
      <c r="Z1719" s="565">
        <f t="shared" si="395"/>
        <v>0</v>
      </c>
      <c r="AA1719" s="565">
        <f t="shared" si="396"/>
        <v>0</v>
      </c>
      <c r="AB1719" s="565">
        <f t="shared" si="397"/>
        <v>0</v>
      </c>
      <c r="AC1719" s="565">
        <f t="shared" si="398"/>
        <v>0</v>
      </c>
      <c r="AD1719" s="572">
        <f t="shared" si="399"/>
        <v>0</v>
      </c>
      <c r="AE1719" s="560">
        <f t="shared" si="400"/>
        <v>0</v>
      </c>
      <c r="AF1719" s="561">
        <f t="shared" si="401"/>
        <v>0</v>
      </c>
      <c r="AG1719" s="562"/>
    </row>
    <row r="1720" spans="2:33" s="418" customFormat="1" ht="15" customHeight="1" x14ac:dyDescent="0.2">
      <c r="B1720" s="554"/>
      <c r="C1720" s="382"/>
      <c r="D1720" s="383"/>
      <c r="E1720" s="381"/>
      <c r="F1720" s="1040"/>
      <c r="G1720" s="1038"/>
      <c r="H1720" s="1041"/>
      <c r="I1720" s="381"/>
      <c r="J1720" s="568">
        <f t="shared" si="393"/>
        <v>0</v>
      </c>
      <c r="K1720" s="381"/>
      <c r="L1720" s="381"/>
      <c r="M1720" s="568">
        <f t="shared" si="402"/>
        <v>0</v>
      </c>
      <c r="N1720" s="570">
        <f>IFERROR(VLOOKUP($C1720,Listen!$J$3:$L$39,2,0),0)</f>
        <v>0</v>
      </c>
      <c r="O1720" s="570">
        <f>IFERROR(VLOOKUP($C1720,Listen!$J$3:$L$39,3,0),0)</f>
        <v>0</v>
      </c>
      <c r="P1720" s="453">
        <f t="shared" si="394"/>
        <v>0</v>
      </c>
      <c r="Q1720" s="453">
        <f t="shared" si="407"/>
        <v>0</v>
      </c>
      <c r="R1720" s="453">
        <f t="shared" si="407"/>
        <v>0</v>
      </c>
      <c r="S1720" s="453">
        <f t="shared" si="407"/>
        <v>0</v>
      </c>
      <c r="T1720" s="453">
        <f t="shared" si="407"/>
        <v>0</v>
      </c>
      <c r="U1720" s="453">
        <f t="shared" si="407"/>
        <v>0</v>
      </c>
      <c r="V1720" s="453">
        <f t="shared" si="407"/>
        <v>0</v>
      </c>
      <c r="W1720" s="384">
        <f t="shared" si="404"/>
        <v>0</v>
      </c>
      <c r="X1720" s="565">
        <f>IF(D1720='A. Allgemeine Informationen'!$C$17,$M1720-Y1720,HLOOKUP('A. Allgemeine Informationen'!$C$17-1,$Z$1:$AF$2005,ROW(D1720),FALSE)-$Y1720)</f>
        <v>0</v>
      </c>
      <c r="Y1720" s="384">
        <f>HLOOKUP('A. Allgemeine Informationen'!$C$17,$Z$1:$AF$2005,ROW(D1720),FALSE)</f>
        <v>0</v>
      </c>
      <c r="Z1720" s="565">
        <f t="shared" si="395"/>
        <v>0</v>
      </c>
      <c r="AA1720" s="565">
        <f t="shared" si="396"/>
        <v>0</v>
      </c>
      <c r="AB1720" s="565">
        <f t="shared" si="397"/>
        <v>0</v>
      </c>
      <c r="AC1720" s="565">
        <f t="shared" si="398"/>
        <v>0</v>
      </c>
      <c r="AD1720" s="572">
        <f t="shared" si="399"/>
        <v>0</v>
      </c>
      <c r="AE1720" s="560">
        <f t="shared" si="400"/>
        <v>0</v>
      </c>
      <c r="AF1720" s="561">
        <f t="shared" si="401"/>
        <v>0</v>
      </c>
      <c r="AG1720" s="562"/>
    </row>
    <row r="1721" spans="2:33" s="418" customFormat="1" ht="15" customHeight="1" x14ac:dyDescent="0.2">
      <c r="B1721" s="554"/>
      <c r="C1721" s="382"/>
      <c r="D1721" s="383"/>
      <c r="E1721" s="381"/>
      <c r="F1721" s="1040"/>
      <c r="G1721" s="1038"/>
      <c r="H1721" s="1041"/>
      <c r="I1721" s="381"/>
      <c r="J1721" s="568">
        <f t="shared" si="393"/>
        <v>0</v>
      </c>
      <c r="K1721" s="381"/>
      <c r="L1721" s="381"/>
      <c r="M1721" s="568">
        <f t="shared" si="402"/>
        <v>0</v>
      </c>
      <c r="N1721" s="570">
        <f>IFERROR(VLOOKUP($C1721,Listen!$J$3:$L$39,2,0),0)</f>
        <v>0</v>
      </c>
      <c r="O1721" s="570">
        <f>IFERROR(VLOOKUP($C1721,Listen!$J$3:$L$39,3,0),0)</f>
        <v>0</v>
      </c>
      <c r="P1721" s="453">
        <f t="shared" si="394"/>
        <v>0</v>
      </c>
      <c r="Q1721" s="453">
        <f t="shared" si="407"/>
        <v>0</v>
      </c>
      <c r="R1721" s="453">
        <f t="shared" si="407"/>
        <v>0</v>
      </c>
      <c r="S1721" s="453">
        <f t="shared" si="407"/>
        <v>0</v>
      </c>
      <c r="T1721" s="453">
        <f t="shared" si="407"/>
        <v>0</v>
      </c>
      <c r="U1721" s="453">
        <f t="shared" si="407"/>
        <v>0</v>
      </c>
      <c r="V1721" s="453">
        <f t="shared" si="407"/>
        <v>0</v>
      </c>
      <c r="W1721" s="384">
        <f t="shared" si="404"/>
        <v>0</v>
      </c>
      <c r="X1721" s="565">
        <f>IF(D1721='A. Allgemeine Informationen'!$C$17,$M1721-Y1721,HLOOKUP('A. Allgemeine Informationen'!$C$17-1,$Z$1:$AF$2005,ROW(D1721),FALSE)-$Y1721)</f>
        <v>0</v>
      </c>
      <c r="Y1721" s="384">
        <f>HLOOKUP('A. Allgemeine Informationen'!$C$17,$Z$1:$AF$2005,ROW(D1721),FALSE)</f>
        <v>0</v>
      </c>
      <c r="Z1721" s="565">
        <f t="shared" si="395"/>
        <v>0</v>
      </c>
      <c r="AA1721" s="565">
        <f t="shared" si="396"/>
        <v>0</v>
      </c>
      <c r="AB1721" s="565">
        <f t="shared" si="397"/>
        <v>0</v>
      </c>
      <c r="AC1721" s="565">
        <f t="shared" si="398"/>
        <v>0</v>
      </c>
      <c r="AD1721" s="572">
        <f t="shared" si="399"/>
        <v>0</v>
      </c>
      <c r="AE1721" s="560">
        <f t="shared" si="400"/>
        <v>0</v>
      </c>
      <c r="AF1721" s="561">
        <f t="shared" si="401"/>
        <v>0</v>
      </c>
      <c r="AG1721" s="562"/>
    </row>
    <row r="1722" spans="2:33" s="418" customFormat="1" ht="15" customHeight="1" x14ac:dyDescent="0.2">
      <c r="B1722" s="554"/>
      <c r="C1722" s="382"/>
      <c r="D1722" s="383"/>
      <c r="E1722" s="381"/>
      <c r="F1722" s="1040"/>
      <c r="G1722" s="1038"/>
      <c r="H1722" s="1041"/>
      <c r="I1722" s="381"/>
      <c r="J1722" s="568">
        <f t="shared" si="393"/>
        <v>0</v>
      </c>
      <c r="K1722" s="381"/>
      <c r="L1722" s="381"/>
      <c r="M1722" s="568">
        <f t="shared" si="402"/>
        <v>0</v>
      </c>
      <c r="N1722" s="570">
        <f>IFERROR(VLOOKUP($C1722,Listen!$J$3:$L$39,2,0),0)</f>
        <v>0</v>
      </c>
      <c r="O1722" s="570">
        <f>IFERROR(VLOOKUP($C1722,Listen!$J$3:$L$39,3,0),0)</f>
        <v>0</v>
      </c>
      <c r="P1722" s="453">
        <f t="shared" si="394"/>
        <v>0</v>
      </c>
      <c r="Q1722" s="453">
        <f t="shared" si="407"/>
        <v>0</v>
      </c>
      <c r="R1722" s="453">
        <f t="shared" si="407"/>
        <v>0</v>
      </c>
      <c r="S1722" s="453">
        <f t="shared" si="407"/>
        <v>0</v>
      </c>
      <c r="T1722" s="453">
        <f t="shared" si="407"/>
        <v>0</v>
      </c>
      <c r="U1722" s="453">
        <f t="shared" si="407"/>
        <v>0</v>
      </c>
      <c r="V1722" s="453">
        <f t="shared" si="407"/>
        <v>0</v>
      </c>
      <c r="W1722" s="384">
        <f t="shared" si="404"/>
        <v>0</v>
      </c>
      <c r="X1722" s="565">
        <f>IF(D1722='A. Allgemeine Informationen'!$C$17,$M1722-Y1722,HLOOKUP('A. Allgemeine Informationen'!$C$17-1,$Z$1:$AF$2005,ROW(D1722),FALSE)-$Y1722)</f>
        <v>0</v>
      </c>
      <c r="Y1722" s="384">
        <f>HLOOKUP('A. Allgemeine Informationen'!$C$17,$Z$1:$AF$2005,ROW(D1722),FALSE)</f>
        <v>0</v>
      </c>
      <c r="Z1722" s="565">
        <f t="shared" si="395"/>
        <v>0</v>
      </c>
      <c r="AA1722" s="565">
        <f t="shared" si="396"/>
        <v>0</v>
      </c>
      <c r="AB1722" s="565">
        <f t="shared" si="397"/>
        <v>0</v>
      </c>
      <c r="AC1722" s="565">
        <f t="shared" si="398"/>
        <v>0</v>
      </c>
      <c r="AD1722" s="572">
        <f t="shared" si="399"/>
        <v>0</v>
      </c>
      <c r="AE1722" s="560">
        <f t="shared" si="400"/>
        <v>0</v>
      </c>
      <c r="AF1722" s="561">
        <f t="shared" si="401"/>
        <v>0</v>
      </c>
      <c r="AG1722" s="562"/>
    </row>
    <row r="1723" spans="2:33" s="418" customFormat="1" ht="15" customHeight="1" x14ac:dyDescent="0.2">
      <c r="B1723" s="554"/>
      <c r="C1723" s="382"/>
      <c r="D1723" s="383"/>
      <c r="E1723" s="381"/>
      <c r="F1723" s="1040"/>
      <c r="G1723" s="1038"/>
      <c r="H1723" s="1041"/>
      <c r="I1723" s="381"/>
      <c r="J1723" s="568">
        <f t="shared" si="393"/>
        <v>0</v>
      </c>
      <c r="K1723" s="381"/>
      <c r="L1723" s="381"/>
      <c r="M1723" s="568">
        <f t="shared" si="402"/>
        <v>0</v>
      </c>
      <c r="N1723" s="570">
        <f>IFERROR(VLOOKUP($C1723,Listen!$J$3:$L$39,2,0),0)</f>
        <v>0</v>
      </c>
      <c r="O1723" s="570">
        <f>IFERROR(VLOOKUP($C1723,Listen!$J$3:$L$39,3,0),0)</f>
        <v>0</v>
      </c>
      <c r="P1723" s="453">
        <f t="shared" si="394"/>
        <v>0</v>
      </c>
      <c r="Q1723" s="453">
        <f t="shared" si="407"/>
        <v>0</v>
      </c>
      <c r="R1723" s="453">
        <f t="shared" si="407"/>
        <v>0</v>
      </c>
      <c r="S1723" s="453">
        <f t="shared" si="407"/>
        <v>0</v>
      </c>
      <c r="T1723" s="453">
        <f t="shared" si="407"/>
        <v>0</v>
      </c>
      <c r="U1723" s="453">
        <f t="shared" si="407"/>
        <v>0</v>
      </c>
      <c r="V1723" s="453">
        <f t="shared" si="407"/>
        <v>0</v>
      </c>
      <c r="W1723" s="384">
        <f t="shared" si="404"/>
        <v>0</v>
      </c>
      <c r="X1723" s="565">
        <f>IF(D1723='A. Allgemeine Informationen'!$C$17,$M1723-Y1723,HLOOKUP('A. Allgemeine Informationen'!$C$17-1,$Z$1:$AF$2005,ROW(D1723),FALSE)-$Y1723)</f>
        <v>0</v>
      </c>
      <c r="Y1723" s="384">
        <f>HLOOKUP('A. Allgemeine Informationen'!$C$17,$Z$1:$AF$2005,ROW(D1723),FALSE)</f>
        <v>0</v>
      </c>
      <c r="Z1723" s="565">
        <f t="shared" si="395"/>
        <v>0</v>
      </c>
      <c r="AA1723" s="565">
        <f t="shared" si="396"/>
        <v>0</v>
      </c>
      <c r="AB1723" s="565">
        <f t="shared" si="397"/>
        <v>0</v>
      </c>
      <c r="AC1723" s="565">
        <f t="shared" si="398"/>
        <v>0</v>
      </c>
      <c r="AD1723" s="572">
        <f t="shared" si="399"/>
        <v>0</v>
      </c>
      <c r="AE1723" s="560">
        <f t="shared" si="400"/>
        <v>0</v>
      </c>
      <c r="AF1723" s="561">
        <f t="shared" si="401"/>
        <v>0</v>
      </c>
      <c r="AG1723" s="562"/>
    </row>
    <row r="1724" spans="2:33" s="418" customFormat="1" ht="15" customHeight="1" x14ac:dyDescent="0.2">
      <c r="B1724" s="554"/>
      <c r="C1724" s="382"/>
      <c r="D1724" s="383"/>
      <c r="E1724" s="381"/>
      <c r="F1724" s="1040"/>
      <c r="G1724" s="1038"/>
      <c r="H1724" s="1041"/>
      <c r="I1724" s="381"/>
      <c r="J1724" s="568">
        <f t="shared" si="393"/>
        <v>0</v>
      </c>
      <c r="K1724" s="381"/>
      <c r="L1724" s="381"/>
      <c r="M1724" s="568">
        <f t="shared" si="402"/>
        <v>0</v>
      </c>
      <c r="N1724" s="570">
        <f>IFERROR(VLOOKUP($C1724,Listen!$J$3:$L$39,2,0),0)</f>
        <v>0</v>
      </c>
      <c r="O1724" s="570">
        <f>IFERROR(VLOOKUP($C1724,Listen!$J$3:$L$39,3,0),0)</f>
        <v>0</v>
      </c>
      <c r="P1724" s="453">
        <f t="shared" si="394"/>
        <v>0</v>
      </c>
      <c r="Q1724" s="453">
        <f t="shared" si="407"/>
        <v>0</v>
      </c>
      <c r="R1724" s="453">
        <f t="shared" si="407"/>
        <v>0</v>
      </c>
      <c r="S1724" s="453">
        <f t="shared" si="407"/>
        <v>0</v>
      </c>
      <c r="T1724" s="453">
        <f t="shared" si="407"/>
        <v>0</v>
      </c>
      <c r="U1724" s="453">
        <f t="shared" si="407"/>
        <v>0</v>
      </c>
      <c r="V1724" s="453">
        <f t="shared" si="407"/>
        <v>0</v>
      </c>
      <c r="W1724" s="384">
        <f t="shared" si="404"/>
        <v>0</v>
      </c>
      <c r="X1724" s="565">
        <f>IF(D1724='A. Allgemeine Informationen'!$C$17,$M1724-Y1724,HLOOKUP('A. Allgemeine Informationen'!$C$17-1,$Z$1:$AF$2005,ROW(D1724),FALSE)-$Y1724)</f>
        <v>0</v>
      </c>
      <c r="Y1724" s="384">
        <f>HLOOKUP('A. Allgemeine Informationen'!$C$17,$Z$1:$AF$2005,ROW(D1724),FALSE)</f>
        <v>0</v>
      </c>
      <c r="Z1724" s="565">
        <f t="shared" si="395"/>
        <v>0</v>
      </c>
      <c r="AA1724" s="565">
        <f t="shared" si="396"/>
        <v>0</v>
      </c>
      <c r="AB1724" s="565">
        <f t="shared" si="397"/>
        <v>0</v>
      </c>
      <c r="AC1724" s="565">
        <f t="shared" si="398"/>
        <v>0</v>
      </c>
      <c r="AD1724" s="572">
        <f t="shared" si="399"/>
        <v>0</v>
      </c>
      <c r="AE1724" s="560">
        <f t="shared" si="400"/>
        <v>0</v>
      </c>
      <c r="AF1724" s="561">
        <f t="shared" si="401"/>
        <v>0</v>
      </c>
      <c r="AG1724" s="562"/>
    </row>
    <row r="1725" spans="2:33" s="418" customFormat="1" ht="15" customHeight="1" x14ac:dyDescent="0.2">
      <c r="B1725" s="554"/>
      <c r="C1725" s="382"/>
      <c r="D1725" s="383"/>
      <c r="E1725" s="381"/>
      <c r="F1725" s="1040"/>
      <c r="G1725" s="1038"/>
      <c r="H1725" s="1041"/>
      <c r="I1725" s="381"/>
      <c r="J1725" s="568">
        <f t="shared" si="393"/>
        <v>0</v>
      </c>
      <c r="K1725" s="381"/>
      <c r="L1725" s="381"/>
      <c r="M1725" s="568">
        <f t="shared" si="402"/>
        <v>0</v>
      </c>
      <c r="N1725" s="570">
        <f>IFERROR(VLOOKUP($C1725,Listen!$J$3:$L$39,2,0),0)</f>
        <v>0</v>
      </c>
      <c r="O1725" s="570">
        <f>IFERROR(VLOOKUP($C1725,Listen!$J$3:$L$39,3,0),0)</f>
        <v>0</v>
      </c>
      <c r="P1725" s="453">
        <f t="shared" si="394"/>
        <v>0</v>
      </c>
      <c r="Q1725" s="453">
        <f t="shared" si="407"/>
        <v>0</v>
      </c>
      <c r="R1725" s="453">
        <f t="shared" si="407"/>
        <v>0</v>
      </c>
      <c r="S1725" s="453">
        <f t="shared" si="407"/>
        <v>0</v>
      </c>
      <c r="T1725" s="453">
        <f t="shared" si="407"/>
        <v>0</v>
      </c>
      <c r="U1725" s="453">
        <f t="shared" si="407"/>
        <v>0</v>
      </c>
      <c r="V1725" s="453">
        <f t="shared" si="407"/>
        <v>0</v>
      </c>
      <c r="W1725" s="384">
        <f t="shared" si="404"/>
        <v>0</v>
      </c>
      <c r="X1725" s="565">
        <f>IF(D1725='A. Allgemeine Informationen'!$C$17,$M1725-Y1725,HLOOKUP('A. Allgemeine Informationen'!$C$17-1,$Z$1:$AF$2005,ROW(D1725),FALSE)-$Y1725)</f>
        <v>0</v>
      </c>
      <c r="Y1725" s="384">
        <f>HLOOKUP('A. Allgemeine Informationen'!$C$17,$Z$1:$AF$2005,ROW(D1725),FALSE)</f>
        <v>0</v>
      </c>
      <c r="Z1725" s="565">
        <f t="shared" si="395"/>
        <v>0</v>
      </c>
      <c r="AA1725" s="565">
        <f t="shared" si="396"/>
        <v>0</v>
      </c>
      <c r="AB1725" s="565">
        <f t="shared" si="397"/>
        <v>0</v>
      </c>
      <c r="AC1725" s="565">
        <f t="shared" si="398"/>
        <v>0</v>
      </c>
      <c r="AD1725" s="572">
        <f t="shared" si="399"/>
        <v>0</v>
      </c>
      <c r="AE1725" s="560">
        <f t="shared" si="400"/>
        <v>0</v>
      </c>
      <c r="AF1725" s="561">
        <f t="shared" si="401"/>
        <v>0</v>
      </c>
      <c r="AG1725" s="562"/>
    </row>
    <row r="1726" spans="2:33" s="418" customFormat="1" ht="15" customHeight="1" x14ac:dyDescent="0.2">
      <c r="B1726" s="554"/>
      <c r="C1726" s="382"/>
      <c r="D1726" s="383"/>
      <c r="E1726" s="381"/>
      <c r="F1726" s="1040"/>
      <c r="G1726" s="1038"/>
      <c r="H1726" s="1041"/>
      <c r="I1726" s="381"/>
      <c r="J1726" s="568">
        <f t="shared" si="393"/>
        <v>0</v>
      </c>
      <c r="K1726" s="381"/>
      <c r="L1726" s="381"/>
      <c r="M1726" s="568">
        <f t="shared" si="402"/>
        <v>0</v>
      </c>
      <c r="N1726" s="570">
        <f>IFERROR(VLOOKUP($C1726,Listen!$J$3:$L$39,2,0),0)</f>
        <v>0</v>
      </c>
      <c r="O1726" s="570">
        <f>IFERROR(VLOOKUP($C1726,Listen!$J$3:$L$39,3,0),0)</f>
        <v>0</v>
      </c>
      <c r="P1726" s="453">
        <f t="shared" si="394"/>
        <v>0</v>
      </c>
      <c r="Q1726" s="453">
        <f t="shared" si="407"/>
        <v>0</v>
      </c>
      <c r="R1726" s="453">
        <f t="shared" si="407"/>
        <v>0</v>
      </c>
      <c r="S1726" s="453">
        <f t="shared" si="407"/>
        <v>0</v>
      </c>
      <c r="T1726" s="453">
        <f t="shared" si="407"/>
        <v>0</v>
      </c>
      <c r="U1726" s="453">
        <f t="shared" si="407"/>
        <v>0</v>
      </c>
      <c r="V1726" s="453">
        <f t="shared" si="407"/>
        <v>0</v>
      </c>
      <c r="W1726" s="384">
        <f t="shared" si="404"/>
        <v>0</v>
      </c>
      <c r="X1726" s="565">
        <f>IF(D1726='A. Allgemeine Informationen'!$C$17,$M1726-Y1726,HLOOKUP('A. Allgemeine Informationen'!$C$17-1,$Z$1:$AF$2005,ROW(D1726),FALSE)-$Y1726)</f>
        <v>0</v>
      </c>
      <c r="Y1726" s="384">
        <f>HLOOKUP('A. Allgemeine Informationen'!$C$17,$Z$1:$AF$2005,ROW(D1726),FALSE)</f>
        <v>0</v>
      </c>
      <c r="Z1726" s="565">
        <f t="shared" si="395"/>
        <v>0</v>
      </c>
      <c r="AA1726" s="565">
        <f t="shared" si="396"/>
        <v>0</v>
      </c>
      <c r="AB1726" s="565">
        <f t="shared" si="397"/>
        <v>0</v>
      </c>
      <c r="AC1726" s="565">
        <f t="shared" si="398"/>
        <v>0</v>
      </c>
      <c r="AD1726" s="572">
        <f t="shared" si="399"/>
        <v>0</v>
      </c>
      <c r="AE1726" s="560">
        <f t="shared" si="400"/>
        <v>0</v>
      </c>
      <c r="AF1726" s="561">
        <f t="shared" si="401"/>
        <v>0</v>
      </c>
      <c r="AG1726" s="562"/>
    </row>
    <row r="1727" spans="2:33" s="418" customFormat="1" ht="15" customHeight="1" x14ac:dyDescent="0.2">
      <c r="B1727" s="554"/>
      <c r="C1727" s="382"/>
      <c r="D1727" s="383"/>
      <c r="E1727" s="381"/>
      <c r="F1727" s="1040"/>
      <c r="G1727" s="1038"/>
      <c r="H1727" s="1041"/>
      <c r="I1727" s="381"/>
      <c r="J1727" s="568">
        <f t="shared" si="393"/>
        <v>0</v>
      </c>
      <c r="K1727" s="381"/>
      <c r="L1727" s="381"/>
      <c r="M1727" s="568">
        <f t="shared" si="402"/>
        <v>0</v>
      </c>
      <c r="N1727" s="570">
        <f>IFERROR(VLOOKUP($C1727,Listen!$J$3:$L$39,2,0),0)</f>
        <v>0</v>
      </c>
      <c r="O1727" s="570">
        <f>IFERROR(VLOOKUP($C1727,Listen!$J$3:$L$39,3,0),0)</f>
        <v>0</v>
      </c>
      <c r="P1727" s="453">
        <f t="shared" si="394"/>
        <v>0</v>
      </c>
      <c r="Q1727" s="453">
        <f t="shared" si="407"/>
        <v>0</v>
      </c>
      <c r="R1727" s="453">
        <f t="shared" si="407"/>
        <v>0</v>
      </c>
      <c r="S1727" s="453">
        <f t="shared" si="407"/>
        <v>0</v>
      </c>
      <c r="T1727" s="453">
        <f t="shared" si="407"/>
        <v>0</v>
      </c>
      <c r="U1727" s="453">
        <f t="shared" si="407"/>
        <v>0</v>
      </c>
      <c r="V1727" s="453">
        <f t="shared" si="407"/>
        <v>0</v>
      </c>
      <c r="W1727" s="384">
        <f t="shared" si="404"/>
        <v>0</v>
      </c>
      <c r="X1727" s="565">
        <f>IF(D1727='A. Allgemeine Informationen'!$C$17,$M1727-Y1727,HLOOKUP('A. Allgemeine Informationen'!$C$17-1,$Z$1:$AF$2005,ROW(D1727),FALSE)-$Y1727)</f>
        <v>0</v>
      </c>
      <c r="Y1727" s="384">
        <f>HLOOKUP('A. Allgemeine Informationen'!$C$17,$Z$1:$AF$2005,ROW(D1727),FALSE)</f>
        <v>0</v>
      </c>
      <c r="Z1727" s="565">
        <f t="shared" si="395"/>
        <v>0</v>
      </c>
      <c r="AA1727" s="565">
        <f t="shared" si="396"/>
        <v>0</v>
      </c>
      <c r="AB1727" s="565">
        <f t="shared" si="397"/>
        <v>0</v>
      </c>
      <c r="AC1727" s="565">
        <f t="shared" si="398"/>
        <v>0</v>
      </c>
      <c r="AD1727" s="572">
        <f t="shared" si="399"/>
        <v>0</v>
      </c>
      <c r="AE1727" s="560">
        <f t="shared" si="400"/>
        <v>0</v>
      </c>
      <c r="AF1727" s="561">
        <f t="shared" si="401"/>
        <v>0</v>
      </c>
      <c r="AG1727" s="562"/>
    </row>
    <row r="1728" spans="2:33" s="418" customFormat="1" ht="15" customHeight="1" x14ac:dyDescent="0.2">
      <c r="B1728" s="554"/>
      <c r="C1728" s="382"/>
      <c r="D1728" s="383"/>
      <c r="E1728" s="381"/>
      <c r="F1728" s="1040"/>
      <c r="G1728" s="1038"/>
      <c r="H1728" s="1041"/>
      <c r="I1728" s="381"/>
      <c r="J1728" s="568">
        <f t="shared" si="393"/>
        <v>0</v>
      </c>
      <c r="K1728" s="381"/>
      <c r="L1728" s="381"/>
      <c r="M1728" s="568">
        <f t="shared" si="402"/>
        <v>0</v>
      </c>
      <c r="N1728" s="570">
        <f>IFERROR(VLOOKUP($C1728,Listen!$J$3:$L$39,2,0),0)</f>
        <v>0</v>
      </c>
      <c r="O1728" s="570">
        <f>IFERROR(VLOOKUP($C1728,Listen!$J$3:$L$39,3,0),0)</f>
        <v>0</v>
      </c>
      <c r="P1728" s="453">
        <f t="shared" si="394"/>
        <v>0</v>
      </c>
      <c r="Q1728" s="453">
        <f t="shared" si="407"/>
        <v>0</v>
      </c>
      <c r="R1728" s="453">
        <f t="shared" si="407"/>
        <v>0</v>
      </c>
      <c r="S1728" s="453">
        <f t="shared" si="407"/>
        <v>0</v>
      </c>
      <c r="T1728" s="453">
        <f t="shared" si="407"/>
        <v>0</v>
      </c>
      <c r="U1728" s="453">
        <f t="shared" si="407"/>
        <v>0</v>
      </c>
      <c r="V1728" s="453">
        <f t="shared" si="407"/>
        <v>0</v>
      </c>
      <c r="W1728" s="384">
        <f t="shared" si="404"/>
        <v>0</v>
      </c>
      <c r="X1728" s="565">
        <f>IF(D1728='A. Allgemeine Informationen'!$C$17,$M1728-Y1728,HLOOKUP('A. Allgemeine Informationen'!$C$17-1,$Z$1:$AF$2005,ROW(D1728),FALSE)-$Y1728)</f>
        <v>0</v>
      </c>
      <c r="Y1728" s="384">
        <f>HLOOKUP('A. Allgemeine Informationen'!$C$17,$Z$1:$AF$2005,ROW(D1728),FALSE)</f>
        <v>0</v>
      </c>
      <c r="Z1728" s="565">
        <f t="shared" si="395"/>
        <v>0</v>
      </c>
      <c r="AA1728" s="565">
        <f t="shared" si="396"/>
        <v>0</v>
      </c>
      <c r="AB1728" s="565">
        <f t="shared" si="397"/>
        <v>0</v>
      </c>
      <c r="AC1728" s="565">
        <f t="shared" si="398"/>
        <v>0</v>
      </c>
      <c r="AD1728" s="572">
        <f t="shared" si="399"/>
        <v>0</v>
      </c>
      <c r="AE1728" s="560">
        <f t="shared" si="400"/>
        <v>0</v>
      </c>
      <c r="AF1728" s="561">
        <f t="shared" si="401"/>
        <v>0</v>
      </c>
      <c r="AG1728" s="562"/>
    </row>
    <row r="1729" spans="2:33" s="418" customFormat="1" ht="15" customHeight="1" x14ac:dyDescent="0.2">
      <c r="B1729" s="554"/>
      <c r="C1729" s="382"/>
      <c r="D1729" s="383"/>
      <c r="E1729" s="381"/>
      <c r="F1729" s="1040"/>
      <c r="G1729" s="1038"/>
      <c r="H1729" s="1041"/>
      <c r="I1729" s="381"/>
      <c r="J1729" s="568">
        <f t="shared" si="393"/>
        <v>0</v>
      </c>
      <c r="K1729" s="381"/>
      <c r="L1729" s="381"/>
      <c r="M1729" s="568">
        <f t="shared" si="402"/>
        <v>0</v>
      </c>
      <c r="N1729" s="570">
        <f>IFERROR(VLOOKUP($C1729,Listen!$J$3:$L$39,2,0),0)</f>
        <v>0</v>
      </c>
      <c r="O1729" s="570">
        <f>IFERROR(VLOOKUP($C1729,Listen!$J$3:$L$39,3,0),0)</f>
        <v>0</v>
      </c>
      <c r="P1729" s="453">
        <f t="shared" si="394"/>
        <v>0</v>
      </c>
      <c r="Q1729" s="453">
        <f t="shared" si="407"/>
        <v>0</v>
      </c>
      <c r="R1729" s="453">
        <f t="shared" si="407"/>
        <v>0</v>
      </c>
      <c r="S1729" s="453">
        <f t="shared" si="407"/>
        <v>0</v>
      </c>
      <c r="T1729" s="453">
        <f t="shared" si="407"/>
        <v>0</v>
      </c>
      <c r="U1729" s="453">
        <f t="shared" si="407"/>
        <v>0</v>
      </c>
      <c r="V1729" s="453">
        <f t="shared" si="407"/>
        <v>0</v>
      </c>
      <c r="W1729" s="384">
        <f t="shared" si="404"/>
        <v>0</v>
      </c>
      <c r="X1729" s="565">
        <f>IF(D1729='A. Allgemeine Informationen'!$C$17,$M1729-Y1729,HLOOKUP('A. Allgemeine Informationen'!$C$17-1,$Z$1:$AF$2005,ROW(D1729),FALSE)-$Y1729)</f>
        <v>0</v>
      </c>
      <c r="Y1729" s="384">
        <f>HLOOKUP('A. Allgemeine Informationen'!$C$17,$Z$1:$AF$2005,ROW(D1729),FALSE)</f>
        <v>0</v>
      </c>
      <c r="Z1729" s="565">
        <f t="shared" si="395"/>
        <v>0</v>
      </c>
      <c r="AA1729" s="565">
        <f t="shared" si="396"/>
        <v>0</v>
      </c>
      <c r="AB1729" s="565">
        <f t="shared" si="397"/>
        <v>0</v>
      </c>
      <c r="AC1729" s="565">
        <f t="shared" si="398"/>
        <v>0</v>
      </c>
      <c r="AD1729" s="572">
        <f t="shared" si="399"/>
        <v>0</v>
      </c>
      <c r="AE1729" s="560">
        <f t="shared" si="400"/>
        <v>0</v>
      </c>
      <c r="AF1729" s="561">
        <f t="shared" si="401"/>
        <v>0</v>
      </c>
      <c r="AG1729" s="562"/>
    </row>
    <row r="1730" spans="2:33" s="418" customFormat="1" ht="15" customHeight="1" x14ac:dyDescent="0.2">
      <c r="B1730" s="554"/>
      <c r="C1730" s="382"/>
      <c r="D1730" s="383"/>
      <c r="E1730" s="381"/>
      <c r="F1730" s="1040"/>
      <c r="G1730" s="1038"/>
      <c r="H1730" s="1041"/>
      <c r="I1730" s="381"/>
      <c r="J1730" s="568">
        <f t="shared" si="393"/>
        <v>0</v>
      </c>
      <c r="K1730" s="381"/>
      <c r="L1730" s="381"/>
      <c r="M1730" s="568">
        <f t="shared" si="402"/>
        <v>0</v>
      </c>
      <c r="N1730" s="570">
        <f>IFERROR(VLOOKUP($C1730,Listen!$J$3:$L$39,2,0),0)</f>
        <v>0</v>
      </c>
      <c r="O1730" s="570">
        <f>IFERROR(VLOOKUP($C1730,Listen!$J$3:$L$39,3,0),0)</f>
        <v>0</v>
      </c>
      <c r="P1730" s="453">
        <f t="shared" si="394"/>
        <v>0</v>
      </c>
      <c r="Q1730" s="453">
        <f t="shared" si="407"/>
        <v>0</v>
      </c>
      <c r="R1730" s="453">
        <f t="shared" si="407"/>
        <v>0</v>
      </c>
      <c r="S1730" s="453">
        <f t="shared" si="407"/>
        <v>0</v>
      </c>
      <c r="T1730" s="453">
        <f t="shared" si="407"/>
        <v>0</v>
      </c>
      <c r="U1730" s="453">
        <f t="shared" si="407"/>
        <v>0</v>
      </c>
      <c r="V1730" s="453">
        <f t="shared" si="407"/>
        <v>0</v>
      </c>
      <c r="W1730" s="384">
        <f t="shared" si="404"/>
        <v>0</v>
      </c>
      <c r="X1730" s="565">
        <f>IF(D1730='A. Allgemeine Informationen'!$C$17,$M1730-Y1730,HLOOKUP('A. Allgemeine Informationen'!$C$17-1,$Z$1:$AF$2005,ROW(D1730),FALSE)-$Y1730)</f>
        <v>0</v>
      </c>
      <c r="Y1730" s="384">
        <f>HLOOKUP('A. Allgemeine Informationen'!$C$17,$Z$1:$AF$2005,ROW(D1730),FALSE)</f>
        <v>0</v>
      </c>
      <c r="Z1730" s="565">
        <f t="shared" si="395"/>
        <v>0</v>
      </c>
      <c r="AA1730" s="565">
        <f t="shared" si="396"/>
        <v>0</v>
      </c>
      <c r="AB1730" s="565">
        <f t="shared" si="397"/>
        <v>0</v>
      </c>
      <c r="AC1730" s="565">
        <f t="shared" si="398"/>
        <v>0</v>
      </c>
      <c r="AD1730" s="572">
        <f t="shared" si="399"/>
        <v>0</v>
      </c>
      <c r="AE1730" s="560">
        <f t="shared" si="400"/>
        <v>0</v>
      </c>
      <c r="AF1730" s="561">
        <f t="shared" si="401"/>
        <v>0</v>
      </c>
      <c r="AG1730" s="562"/>
    </row>
    <row r="1731" spans="2:33" s="418" customFormat="1" ht="15" customHeight="1" x14ac:dyDescent="0.2">
      <c r="B1731" s="554"/>
      <c r="C1731" s="382"/>
      <c r="D1731" s="383"/>
      <c r="E1731" s="381"/>
      <c r="F1731" s="1040"/>
      <c r="G1731" s="1038"/>
      <c r="H1731" s="1041"/>
      <c r="I1731" s="381"/>
      <c r="J1731" s="568">
        <f t="shared" si="393"/>
        <v>0</v>
      </c>
      <c r="K1731" s="381"/>
      <c r="L1731" s="381"/>
      <c r="M1731" s="568">
        <f t="shared" si="402"/>
        <v>0</v>
      </c>
      <c r="N1731" s="570">
        <f>IFERROR(VLOOKUP($C1731,Listen!$J$3:$L$39,2,0),0)</f>
        <v>0</v>
      </c>
      <c r="O1731" s="570">
        <f>IFERROR(VLOOKUP($C1731,Listen!$J$3:$L$39,3,0),0)</f>
        <v>0</v>
      </c>
      <c r="P1731" s="453">
        <f t="shared" si="394"/>
        <v>0</v>
      </c>
      <c r="Q1731" s="453">
        <f t="shared" si="407"/>
        <v>0</v>
      </c>
      <c r="R1731" s="453">
        <f t="shared" si="407"/>
        <v>0</v>
      </c>
      <c r="S1731" s="453">
        <f t="shared" si="407"/>
        <v>0</v>
      </c>
      <c r="T1731" s="453">
        <f t="shared" si="407"/>
        <v>0</v>
      </c>
      <c r="U1731" s="453">
        <f t="shared" si="407"/>
        <v>0</v>
      </c>
      <c r="V1731" s="453">
        <f t="shared" si="407"/>
        <v>0</v>
      </c>
      <c r="W1731" s="384">
        <f t="shared" si="404"/>
        <v>0</v>
      </c>
      <c r="X1731" s="565">
        <f>IF(D1731='A. Allgemeine Informationen'!$C$17,$M1731-Y1731,HLOOKUP('A. Allgemeine Informationen'!$C$17-1,$Z$1:$AF$2005,ROW(D1731),FALSE)-$Y1731)</f>
        <v>0</v>
      </c>
      <c r="Y1731" s="384">
        <f>HLOOKUP('A. Allgemeine Informationen'!$C$17,$Z$1:$AF$2005,ROW(D1731),FALSE)</f>
        <v>0</v>
      </c>
      <c r="Z1731" s="565">
        <f t="shared" si="395"/>
        <v>0</v>
      </c>
      <c r="AA1731" s="565">
        <f t="shared" si="396"/>
        <v>0</v>
      </c>
      <c r="AB1731" s="565">
        <f t="shared" si="397"/>
        <v>0</v>
      </c>
      <c r="AC1731" s="565">
        <f t="shared" si="398"/>
        <v>0</v>
      </c>
      <c r="AD1731" s="572">
        <f t="shared" si="399"/>
        <v>0</v>
      </c>
      <c r="AE1731" s="560">
        <f t="shared" si="400"/>
        <v>0</v>
      </c>
      <c r="AF1731" s="561">
        <f t="shared" si="401"/>
        <v>0</v>
      </c>
      <c r="AG1731" s="562"/>
    </row>
    <row r="1732" spans="2:33" s="418" customFormat="1" ht="15" customHeight="1" x14ac:dyDescent="0.2">
      <c r="B1732" s="554"/>
      <c r="C1732" s="382"/>
      <c r="D1732" s="383"/>
      <c r="E1732" s="381"/>
      <c r="F1732" s="1040"/>
      <c r="G1732" s="1038"/>
      <c r="H1732" s="1041"/>
      <c r="I1732" s="381"/>
      <c r="J1732" s="568">
        <f t="shared" si="393"/>
        <v>0</v>
      </c>
      <c r="K1732" s="381"/>
      <c r="L1732" s="381"/>
      <c r="M1732" s="568">
        <f t="shared" si="402"/>
        <v>0</v>
      </c>
      <c r="N1732" s="570">
        <f>IFERROR(VLOOKUP($C1732,Listen!$J$3:$L$39,2,0),0)</f>
        <v>0</v>
      </c>
      <c r="O1732" s="570">
        <f>IFERROR(VLOOKUP($C1732,Listen!$J$3:$L$39,3,0),0)</f>
        <v>0</v>
      </c>
      <c r="P1732" s="453">
        <f t="shared" si="394"/>
        <v>0</v>
      </c>
      <c r="Q1732" s="453">
        <f t="shared" si="407"/>
        <v>0</v>
      </c>
      <c r="R1732" s="453">
        <f t="shared" si="407"/>
        <v>0</v>
      </c>
      <c r="S1732" s="453">
        <f t="shared" si="407"/>
        <v>0</v>
      </c>
      <c r="T1732" s="453">
        <f t="shared" si="407"/>
        <v>0</v>
      </c>
      <c r="U1732" s="453">
        <f t="shared" si="407"/>
        <v>0</v>
      </c>
      <c r="V1732" s="453">
        <f t="shared" si="407"/>
        <v>0</v>
      </c>
      <c r="W1732" s="384">
        <f t="shared" si="404"/>
        <v>0</v>
      </c>
      <c r="X1732" s="565">
        <f>IF(D1732='A. Allgemeine Informationen'!$C$17,$M1732-Y1732,HLOOKUP('A. Allgemeine Informationen'!$C$17-1,$Z$1:$AF$2005,ROW(D1732),FALSE)-$Y1732)</f>
        <v>0</v>
      </c>
      <c r="Y1732" s="384">
        <f>HLOOKUP('A. Allgemeine Informationen'!$C$17,$Z$1:$AF$2005,ROW(D1732),FALSE)</f>
        <v>0</v>
      </c>
      <c r="Z1732" s="565">
        <f t="shared" si="395"/>
        <v>0</v>
      </c>
      <c r="AA1732" s="565">
        <f t="shared" si="396"/>
        <v>0</v>
      </c>
      <c r="AB1732" s="565">
        <f t="shared" si="397"/>
        <v>0</v>
      </c>
      <c r="AC1732" s="565">
        <f t="shared" si="398"/>
        <v>0</v>
      </c>
      <c r="AD1732" s="572">
        <f t="shared" si="399"/>
        <v>0</v>
      </c>
      <c r="AE1732" s="560">
        <f t="shared" si="400"/>
        <v>0</v>
      </c>
      <c r="AF1732" s="561">
        <f t="shared" si="401"/>
        <v>0</v>
      </c>
      <c r="AG1732" s="562"/>
    </row>
    <row r="1733" spans="2:33" s="418" customFormat="1" ht="15" customHeight="1" x14ac:dyDescent="0.2">
      <c r="B1733" s="554"/>
      <c r="C1733" s="382"/>
      <c r="D1733" s="383"/>
      <c r="E1733" s="381"/>
      <c r="F1733" s="1040"/>
      <c r="G1733" s="1038"/>
      <c r="H1733" s="1041"/>
      <c r="I1733" s="381"/>
      <c r="J1733" s="568">
        <f t="shared" si="393"/>
        <v>0</v>
      </c>
      <c r="K1733" s="381"/>
      <c r="L1733" s="381"/>
      <c r="M1733" s="568">
        <f t="shared" si="402"/>
        <v>0</v>
      </c>
      <c r="N1733" s="570">
        <f>IFERROR(VLOOKUP($C1733,Listen!$J$3:$L$39,2,0),0)</f>
        <v>0</v>
      </c>
      <c r="O1733" s="570">
        <f>IFERROR(VLOOKUP($C1733,Listen!$J$3:$L$39,3,0),0)</f>
        <v>0</v>
      </c>
      <c r="P1733" s="453">
        <f t="shared" si="394"/>
        <v>0</v>
      </c>
      <c r="Q1733" s="453">
        <f t="shared" si="407"/>
        <v>0</v>
      </c>
      <c r="R1733" s="453">
        <f t="shared" si="407"/>
        <v>0</v>
      </c>
      <c r="S1733" s="453">
        <f t="shared" si="407"/>
        <v>0</v>
      </c>
      <c r="T1733" s="453">
        <f t="shared" si="407"/>
        <v>0</v>
      </c>
      <c r="U1733" s="453">
        <f t="shared" si="407"/>
        <v>0</v>
      </c>
      <c r="V1733" s="453">
        <f t="shared" si="407"/>
        <v>0</v>
      </c>
      <c r="W1733" s="384">
        <f t="shared" si="404"/>
        <v>0</v>
      </c>
      <c r="X1733" s="565">
        <f>IF(D1733='A. Allgemeine Informationen'!$C$17,$M1733-Y1733,HLOOKUP('A. Allgemeine Informationen'!$C$17-1,$Z$1:$AF$2005,ROW(D1733),FALSE)-$Y1733)</f>
        <v>0</v>
      </c>
      <c r="Y1733" s="384">
        <f>HLOOKUP('A. Allgemeine Informationen'!$C$17,$Z$1:$AF$2005,ROW(D1733),FALSE)</f>
        <v>0</v>
      </c>
      <c r="Z1733" s="565">
        <f t="shared" si="395"/>
        <v>0</v>
      </c>
      <c r="AA1733" s="565">
        <f t="shared" si="396"/>
        <v>0</v>
      </c>
      <c r="AB1733" s="565">
        <f t="shared" si="397"/>
        <v>0</v>
      </c>
      <c r="AC1733" s="565">
        <f t="shared" si="398"/>
        <v>0</v>
      </c>
      <c r="AD1733" s="572">
        <f t="shared" si="399"/>
        <v>0</v>
      </c>
      <c r="AE1733" s="560">
        <f t="shared" si="400"/>
        <v>0</v>
      </c>
      <c r="AF1733" s="561">
        <f t="shared" si="401"/>
        <v>0</v>
      </c>
      <c r="AG1733" s="562"/>
    </row>
    <row r="1734" spans="2:33" s="418" customFormat="1" ht="15" customHeight="1" x14ac:dyDescent="0.2">
      <c r="B1734" s="554"/>
      <c r="C1734" s="382"/>
      <c r="D1734" s="383"/>
      <c r="E1734" s="381"/>
      <c r="F1734" s="1040"/>
      <c r="G1734" s="1038"/>
      <c r="H1734" s="1041"/>
      <c r="I1734" s="381"/>
      <c r="J1734" s="568">
        <f t="shared" ref="J1734:J1797" si="408">E1734+G1734-I1734</f>
        <v>0</v>
      </c>
      <c r="K1734" s="381"/>
      <c r="L1734" s="381"/>
      <c r="M1734" s="568">
        <f t="shared" si="402"/>
        <v>0</v>
      </c>
      <c r="N1734" s="570">
        <f>IFERROR(VLOOKUP($C1734,Listen!$J$3:$L$39,2,0),0)</f>
        <v>0</v>
      </c>
      <c r="O1734" s="570">
        <f>IFERROR(VLOOKUP($C1734,Listen!$J$3:$L$39,3,0),0)</f>
        <v>0</v>
      </c>
      <c r="P1734" s="453">
        <f t="shared" ref="P1734:P1797" si="409">$N1734</f>
        <v>0</v>
      </c>
      <c r="Q1734" s="453">
        <f t="shared" si="407"/>
        <v>0</v>
      </c>
      <c r="R1734" s="453">
        <f t="shared" si="407"/>
        <v>0</v>
      </c>
      <c r="S1734" s="453">
        <f t="shared" si="407"/>
        <v>0</v>
      </c>
      <c r="T1734" s="453">
        <f t="shared" si="407"/>
        <v>0</v>
      </c>
      <c r="U1734" s="453">
        <f t="shared" si="407"/>
        <v>0</v>
      </c>
      <c r="V1734" s="453">
        <f t="shared" si="407"/>
        <v>0</v>
      </c>
      <c r="W1734" s="384">
        <f t="shared" si="404"/>
        <v>0</v>
      </c>
      <c r="X1734" s="565">
        <f>IF(D1734='A. Allgemeine Informationen'!$C$17,$M1734-Y1734,HLOOKUP('A. Allgemeine Informationen'!$C$17-1,$Z$1:$AF$2005,ROW(D1734),FALSE)-$Y1734)</f>
        <v>0</v>
      </c>
      <c r="Y1734" s="384">
        <f>HLOOKUP('A. Allgemeine Informationen'!$C$17,$Z$1:$AF$2005,ROW(D1734),FALSE)</f>
        <v>0</v>
      </c>
      <c r="Z1734" s="565">
        <f t="shared" ref="Z1734:Z1797" si="410">IF(OR($D1734=0,$M1734=0),0,IF($D1734-$Z$5&lt;1,$M1734-$M1734/P1734*(Z$5-$D1734+1),0))</f>
        <v>0</v>
      </c>
      <c r="AA1734" s="565">
        <f t="shared" ref="AA1734:AA1797" si="411">IF(OR($D1734=0,$M1734=0,Q1734-(AA$5-$D1734)=0),0,IF($D1734-AA$5&lt;0,Z1734-Z1734/(Q1734-(AA$5-$D1734)),IF($D1734-AA$5=0,$M1734-$M1734/Q1734,0)))</f>
        <v>0</v>
      </c>
      <c r="AB1734" s="565">
        <f t="shared" ref="AB1734:AB1797" si="412">IF(OR($D1734=0,$M1734=0,R1734-(AB$5-$D1734)=0),0,IF($D1734-AB$5&lt;0,AA1734-AA1734/(R1734-(AB$5-$D1734)),IF($D1734-AB$5=0,$M1734-$M1734/R1734,0)))</f>
        <v>0</v>
      </c>
      <c r="AC1734" s="565">
        <f t="shared" ref="AC1734:AC1797" si="413">IF(OR($D1734=0,$M1734=0,S1734-(AC$5-$D1734)=0),0,IF($D1734-AC$5&lt;0,AB1734-AB1734/(S1734-(AC$5-$D1734)),IF($D1734-AC$5=0,$M1734-$M1734/S1734,0)))</f>
        <v>0</v>
      </c>
      <c r="AD1734" s="572">
        <f t="shared" ref="AD1734:AD1797" si="414">IF(OR($D1734=0,$M1734=0,T1734-(AD$5-$D1734)=0),0,IF($D1734-AD$5&lt;0,AC1734-AC1734/(T1734-(AD$5-$D1734)),IF($D1734-AD$5=0,$M1734-$M1734/T1734,0)))</f>
        <v>0</v>
      </c>
      <c r="AE1734" s="560">
        <f t="shared" ref="AE1734:AE1797" si="415">IF(OR($D1734=0,$M1734=0,U1734-(AE$5-$D1734)=0),0,IF($D1734-AE$5&lt;0,AD1734-AD1734/(U1734-(AE$5-$D1734)),IF($D1734-AE$5=0,$M1734-$M1734/U1734,0)))</f>
        <v>0</v>
      </c>
      <c r="AF1734" s="561">
        <f t="shared" ref="AF1734:AF1797" si="416">IF(OR($D1734=0,$M1734=0,V1734-(AF$5-$D1734)=0),0,IF($D1734-AF$5&lt;0,AE1734-AE1734/(V1734-(AF$5-$D1734)),IF($D1734-AF$5=0,$M1734-$M1734/V1734,0)))</f>
        <v>0</v>
      </c>
      <c r="AG1734" s="562"/>
    </row>
    <row r="1735" spans="2:33" s="418" customFormat="1" ht="15" customHeight="1" x14ac:dyDescent="0.2">
      <c r="B1735" s="554"/>
      <c r="C1735" s="382"/>
      <c r="D1735" s="383"/>
      <c r="E1735" s="381"/>
      <c r="F1735" s="1040"/>
      <c r="G1735" s="1038"/>
      <c r="H1735" s="1041"/>
      <c r="I1735" s="381"/>
      <c r="J1735" s="568">
        <f t="shared" si="408"/>
        <v>0</v>
      </c>
      <c r="K1735" s="381"/>
      <c r="L1735" s="381"/>
      <c r="M1735" s="568">
        <f t="shared" ref="M1735:M1798" si="417">J1735-K1735</f>
        <v>0</v>
      </c>
      <c r="N1735" s="570">
        <f>IFERROR(VLOOKUP($C1735,Listen!$J$3:$L$39,2,0),0)</f>
        <v>0</v>
      </c>
      <c r="O1735" s="570">
        <f>IFERROR(VLOOKUP($C1735,Listen!$J$3:$L$39,3,0),0)</f>
        <v>0</v>
      </c>
      <c r="P1735" s="453">
        <f t="shared" si="409"/>
        <v>0</v>
      </c>
      <c r="Q1735" s="453">
        <f t="shared" ref="Q1735:V1750" si="418">P1735</f>
        <v>0</v>
      </c>
      <c r="R1735" s="453">
        <f t="shared" si="418"/>
        <v>0</v>
      </c>
      <c r="S1735" s="453">
        <f t="shared" si="418"/>
        <v>0</v>
      </c>
      <c r="T1735" s="453">
        <f t="shared" si="418"/>
        <v>0</v>
      </c>
      <c r="U1735" s="453">
        <f t="shared" si="418"/>
        <v>0</v>
      </c>
      <c r="V1735" s="453">
        <f t="shared" si="418"/>
        <v>0</v>
      </c>
      <c r="W1735" s="384">
        <f t="shared" ref="W1735:W1798" si="419">Y1735+X1735</f>
        <v>0</v>
      </c>
      <c r="X1735" s="565">
        <f>IF(D1735='A. Allgemeine Informationen'!$C$17,$M1735-Y1735,HLOOKUP('A. Allgemeine Informationen'!$C$17-1,$Z$1:$AF$2005,ROW(D1735),FALSE)-$Y1735)</f>
        <v>0</v>
      </c>
      <c r="Y1735" s="384">
        <f>HLOOKUP('A. Allgemeine Informationen'!$C$17,$Z$1:$AF$2005,ROW(D1735),FALSE)</f>
        <v>0</v>
      </c>
      <c r="Z1735" s="565">
        <f t="shared" si="410"/>
        <v>0</v>
      </c>
      <c r="AA1735" s="565">
        <f t="shared" si="411"/>
        <v>0</v>
      </c>
      <c r="AB1735" s="565">
        <f t="shared" si="412"/>
        <v>0</v>
      </c>
      <c r="AC1735" s="565">
        <f t="shared" si="413"/>
        <v>0</v>
      </c>
      <c r="AD1735" s="572">
        <f t="shared" si="414"/>
        <v>0</v>
      </c>
      <c r="AE1735" s="560">
        <f t="shared" si="415"/>
        <v>0</v>
      </c>
      <c r="AF1735" s="561">
        <f t="shared" si="416"/>
        <v>0</v>
      </c>
      <c r="AG1735" s="562"/>
    </row>
    <row r="1736" spans="2:33" s="418" customFormat="1" ht="15" customHeight="1" x14ac:dyDescent="0.2">
      <c r="B1736" s="554"/>
      <c r="C1736" s="382"/>
      <c r="D1736" s="383"/>
      <c r="E1736" s="381"/>
      <c r="F1736" s="1040"/>
      <c r="G1736" s="1038"/>
      <c r="H1736" s="1041"/>
      <c r="I1736" s="381"/>
      <c r="J1736" s="568">
        <f t="shared" si="408"/>
        <v>0</v>
      </c>
      <c r="K1736" s="381"/>
      <c r="L1736" s="381"/>
      <c r="M1736" s="568">
        <f t="shared" si="417"/>
        <v>0</v>
      </c>
      <c r="N1736" s="570">
        <f>IFERROR(VLOOKUP($C1736,Listen!$J$3:$L$39,2,0),0)</f>
        <v>0</v>
      </c>
      <c r="O1736" s="570">
        <f>IFERROR(VLOOKUP($C1736,Listen!$J$3:$L$39,3,0),0)</f>
        <v>0</v>
      </c>
      <c r="P1736" s="453">
        <f t="shared" si="409"/>
        <v>0</v>
      </c>
      <c r="Q1736" s="453">
        <f t="shared" si="418"/>
        <v>0</v>
      </c>
      <c r="R1736" s="453">
        <f t="shared" si="418"/>
        <v>0</v>
      </c>
      <c r="S1736" s="453">
        <f t="shared" si="418"/>
        <v>0</v>
      </c>
      <c r="T1736" s="453">
        <f t="shared" si="418"/>
        <v>0</v>
      </c>
      <c r="U1736" s="453">
        <f t="shared" si="418"/>
        <v>0</v>
      </c>
      <c r="V1736" s="453">
        <f t="shared" si="418"/>
        <v>0</v>
      </c>
      <c r="W1736" s="384">
        <f t="shared" si="419"/>
        <v>0</v>
      </c>
      <c r="X1736" s="565">
        <f>IF(D1736='A. Allgemeine Informationen'!$C$17,$M1736-Y1736,HLOOKUP('A. Allgemeine Informationen'!$C$17-1,$Z$1:$AF$2005,ROW(D1736),FALSE)-$Y1736)</f>
        <v>0</v>
      </c>
      <c r="Y1736" s="384">
        <f>HLOOKUP('A. Allgemeine Informationen'!$C$17,$Z$1:$AF$2005,ROW(D1736),FALSE)</f>
        <v>0</v>
      </c>
      <c r="Z1736" s="565">
        <f t="shared" si="410"/>
        <v>0</v>
      </c>
      <c r="AA1736" s="565">
        <f t="shared" si="411"/>
        <v>0</v>
      </c>
      <c r="AB1736" s="565">
        <f t="shared" si="412"/>
        <v>0</v>
      </c>
      <c r="AC1736" s="565">
        <f t="shared" si="413"/>
        <v>0</v>
      </c>
      <c r="AD1736" s="572">
        <f t="shared" si="414"/>
        <v>0</v>
      </c>
      <c r="AE1736" s="560">
        <f t="shared" si="415"/>
        <v>0</v>
      </c>
      <c r="AF1736" s="561">
        <f t="shared" si="416"/>
        <v>0</v>
      </c>
      <c r="AG1736" s="562"/>
    </row>
    <row r="1737" spans="2:33" s="418" customFormat="1" ht="15" customHeight="1" x14ac:dyDescent="0.2">
      <c r="B1737" s="554"/>
      <c r="C1737" s="382"/>
      <c r="D1737" s="383"/>
      <c r="E1737" s="381"/>
      <c r="F1737" s="1040"/>
      <c r="G1737" s="1038"/>
      <c r="H1737" s="1041"/>
      <c r="I1737" s="381"/>
      <c r="J1737" s="568">
        <f t="shared" si="408"/>
        <v>0</v>
      </c>
      <c r="K1737" s="381"/>
      <c r="L1737" s="381"/>
      <c r="M1737" s="568">
        <f t="shared" si="417"/>
        <v>0</v>
      </c>
      <c r="N1737" s="570">
        <f>IFERROR(VLOOKUP($C1737,Listen!$J$3:$L$39,2,0),0)</f>
        <v>0</v>
      </c>
      <c r="O1737" s="570">
        <f>IFERROR(VLOOKUP($C1737,Listen!$J$3:$L$39,3,0),0)</f>
        <v>0</v>
      </c>
      <c r="P1737" s="453">
        <f t="shared" si="409"/>
        <v>0</v>
      </c>
      <c r="Q1737" s="453">
        <f t="shared" si="418"/>
        <v>0</v>
      </c>
      <c r="R1737" s="453">
        <f t="shared" si="418"/>
        <v>0</v>
      </c>
      <c r="S1737" s="453">
        <f t="shared" si="418"/>
        <v>0</v>
      </c>
      <c r="T1737" s="453">
        <f t="shared" si="418"/>
        <v>0</v>
      </c>
      <c r="U1737" s="453">
        <f t="shared" si="418"/>
        <v>0</v>
      </c>
      <c r="V1737" s="453">
        <f t="shared" si="418"/>
        <v>0</v>
      </c>
      <c r="W1737" s="384">
        <f t="shared" si="419"/>
        <v>0</v>
      </c>
      <c r="X1737" s="565">
        <f>IF(D1737='A. Allgemeine Informationen'!$C$17,$M1737-Y1737,HLOOKUP('A. Allgemeine Informationen'!$C$17-1,$Z$1:$AF$2005,ROW(D1737),FALSE)-$Y1737)</f>
        <v>0</v>
      </c>
      <c r="Y1737" s="384">
        <f>HLOOKUP('A. Allgemeine Informationen'!$C$17,$Z$1:$AF$2005,ROW(D1737),FALSE)</f>
        <v>0</v>
      </c>
      <c r="Z1737" s="565">
        <f t="shared" si="410"/>
        <v>0</v>
      </c>
      <c r="AA1737" s="565">
        <f t="shared" si="411"/>
        <v>0</v>
      </c>
      <c r="AB1737" s="565">
        <f t="shared" si="412"/>
        <v>0</v>
      </c>
      <c r="AC1737" s="565">
        <f t="shared" si="413"/>
        <v>0</v>
      </c>
      <c r="AD1737" s="572">
        <f t="shared" si="414"/>
        <v>0</v>
      </c>
      <c r="AE1737" s="560">
        <f t="shared" si="415"/>
        <v>0</v>
      </c>
      <c r="AF1737" s="561">
        <f t="shared" si="416"/>
        <v>0</v>
      </c>
      <c r="AG1737" s="562"/>
    </row>
    <row r="1738" spans="2:33" s="418" customFormat="1" ht="15" customHeight="1" x14ac:dyDescent="0.2">
      <c r="B1738" s="554"/>
      <c r="C1738" s="382"/>
      <c r="D1738" s="383"/>
      <c r="E1738" s="381"/>
      <c r="F1738" s="1040"/>
      <c r="G1738" s="1038"/>
      <c r="H1738" s="1041"/>
      <c r="I1738" s="381"/>
      <c r="J1738" s="568">
        <f t="shared" si="408"/>
        <v>0</v>
      </c>
      <c r="K1738" s="381"/>
      <c r="L1738" s="381"/>
      <c r="M1738" s="568">
        <f t="shared" si="417"/>
        <v>0</v>
      </c>
      <c r="N1738" s="570">
        <f>IFERROR(VLOOKUP($C1738,Listen!$J$3:$L$39,2,0),0)</f>
        <v>0</v>
      </c>
      <c r="O1738" s="570">
        <f>IFERROR(VLOOKUP($C1738,Listen!$J$3:$L$39,3,0),0)</f>
        <v>0</v>
      </c>
      <c r="P1738" s="453">
        <f t="shared" si="409"/>
        <v>0</v>
      </c>
      <c r="Q1738" s="453">
        <f t="shared" si="418"/>
        <v>0</v>
      </c>
      <c r="R1738" s="453">
        <f t="shared" si="418"/>
        <v>0</v>
      </c>
      <c r="S1738" s="453">
        <f t="shared" si="418"/>
        <v>0</v>
      </c>
      <c r="T1738" s="453">
        <f t="shared" si="418"/>
        <v>0</v>
      </c>
      <c r="U1738" s="453">
        <f t="shared" si="418"/>
        <v>0</v>
      </c>
      <c r="V1738" s="453">
        <f t="shared" si="418"/>
        <v>0</v>
      </c>
      <c r="W1738" s="384">
        <f t="shared" si="419"/>
        <v>0</v>
      </c>
      <c r="X1738" s="565">
        <f>IF(D1738='A. Allgemeine Informationen'!$C$17,$M1738-Y1738,HLOOKUP('A. Allgemeine Informationen'!$C$17-1,$Z$1:$AF$2005,ROW(D1738),FALSE)-$Y1738)</f>
        <v>0</v>
      </c>
      <c r="Y1738" s="384">
        <f>HLOOKUP('A. Allgemeine Informationen'!$C$17,$Z$1:$AF$2005,ROW(D1738),FALSE)</f>
        <v>0</v>
      </c>
      <c r="Z1738" s="565">
        <f t="shared" si="410"/>
        <v>0</v>
      </c>
      <c r="AA1738" s="565">
        <f t="shared" si="411"/>
        <v>0</v>
      </c>
      <c r="AB1738" s="565">
        <f t="shared" si="412"/>
        <v>0</v>
      </c>
      <c r="AC1738" s="565">
        <f t="shared" si="413"/>
        <v>0</v>
      </c>
      <c r="AD1738" s="572">
        <f t="shared" si="414"/>
        <v>0</v>
      </c>
      <c r="AE1738" s="560">
        <f t="shared" si="415"/>
        <v>0</v>
      </c>
      <c r="AF1738" s="561">
        <f t="shared" si="416"/>
        <v>0</v>
      </c>
      <c r="AG1738" s="562"/>
    </row>
    <row r="1739" spans="2:33" s="418" customFormat="1" ht="15" customHeight="1" x14ac:dyDescent="0.2">
      <c r="B1739" s="554"/>
      <c r="C1739" s="382"/>
      <c r="D1739" s="383"/>
      <c r="E1739" s="381"/>
      <c r="F1739" s="1040"/>
      <c r="G1739" s="1038"/>
      <c r="H1739" s="1041"/>
      <c r="I1739" s="381"/>
      <c r="J1739" s="568">
        <f t="shared" si="408"/>
        <v>0</v>
      </c>
      <c r="K1739" s="381"/>
      <c r="L1739" s="381"/>
      <c r="M1739" s="568">
        <f t="shared" si="417"/>
        <v>0</v>
      </c>
      <c r="N1739" s="570">
        <f>IFERROR(VLOOKUP($C1739,Listen!$J$3:$L$39,2,0),0)</f>
        <v>0</v>
      </c>
      <c r="O1739" s="570">
        <f>IFERROR(VLOOKUP($C1739,Listen!$J$3:$L$39,3,0),0)</f>
        <v>0</v>
      </c>
      <c r="P1739" s="453">
        <f t="shared" si="409"/>
        <v>0</v>
      </c>
      <c r="Q1739" s="453">
        <f t="shared" si="418"/>
        <v>0</v>
      </c>
      <c r="R1739" s="453">
        <f t="shared" si="418"/>
        <v>0</v>
      </c>
      <c r="S1739" s="453">
        <f t="shared" si="418"/>
        <v>0</v>
      </c>
      <c r="T1739" s="453">
        <f t="shared" si="418"/>
        <v>0</v>
      </c>
      <c r="U1739" s="453">
        <f t="shared" si="418"/>
        <v>0</v>
      </c>
      <c r="V1739" s="453">
        <f t="shared" si="418"/>
        <v>0</v>
      </c>
      <c r="W1739" s="384">
        <f t="shared" si="419"/>
        <v>0</v>
      </c>
      <c r="X1739" s="565">
        <f>IF(D1739='A. Allgemeine Informationen'!$C$17,$M1739-Y1739,HLOOKUP('A. Allgemeine Informationen'!$C$17-1,$Z$1:$AF$2005,ROW(D1739),FALSE)-$Y1739)</f>
        <v>0</v>
      </c>
      <c r="Y1739" s="384">
        <f>HLOOKUP('A. Allgemeine Informationen'!$C$17,$Z$1:$AF$2005,ROW(D1739),FALSE)</f>
        <v>0</v>
      </c>
      <c r="Z1739" s="565">
        <f t="shared" si="410"/>
        <v>0</v>
      </c>
      <c r="AA1739" s="565">
        <f t="shared" si="411"/>
        <v>0</v>
      </c>
      <c r="AB1739" s="565">
        <f t="shared" si="412"/>
        <v>0</v>
      </c>
      <c r="AC1739" s="565">
        <f t="shared" si="413"/>
        <v>0</v>
      </c>
      <c r="AD1739" s="572">
        <f t="shared" si="414"/>
        <v>0</v>
      </c>
      <c r="AE1739" s="560">
        <f t="shared" si="415"/>
        <v>0</v>
      </c>
      <c r="AF1739" s="561">
        <f t="shared" si="416"/>
        <v>0</v>
      </c>
      <c r="AG1739" s="562"/>
    </row>
    <row r="1740" spans="2:33" s="418" customFormat="1" ht="15" customHeight="1" x14ac:dyDescent="0.2">
      <c r="B1740" s="554"/>
      <c r="C1740" s="382"/>
      <c r="D1740" s="383"/>
      <c r="E1740" s="381"/>
      <c r="F1740" s="1040"/>
      <c r="G1740" s="1038"/>
      <c r="H1740" s="1041"/>
      <c r="I1740" s="381"/>
      <c r="J1740" s="568">
        <f t="shared" si="408"/>
        <v>0</v>
      </c>
      <c r="K1740" s="381"/>
      <c r="L1740" s="381"/>
      <c r="M1740" s="568">
        <f t="shared" si="417"/>
        <v>0</v>
      </c>
      <c r="N1740" s="570">
        <f>IFERROR(VLOOKUP($C1740,Listen!$J$3:$L$39,2,0),0)</f>
        <v>0</v>
      </c>
      <c r="O1740" s="570">
        <f>IFERROR(VLOOKUP($C1740,Listen!$J$3:$L$39,3,0),0)</f>
        <v>0</v>
      </c>
      <c r="P1740" s="453">
        <f t="shared" si="409"/>
        <v>0</v>
      </c>
      <c r="Q1740" s="453">
        <f t="shared" si="418"/>
        <v>0</v>
      </c>
      <c r="R1740" s="453">
        <f t="shared" si="418"/>
        <v>0</v>
      </c>
      <c r="S1740" s="453">
        <f t="shared" si="418"/>
        <v>0</v>
      </c>
      <c r="T1740" s="453">
        <f t="shared" si="418"/>
        <v>0</v>
      </c>
      <c r="U1740" s="453">
        <f t="shared" si="418"/>
        <v>0</v>
      </c>
      <c r="V1740" s="453">
        <f t="shared" si="418"/>
        <v>0</v>
      </c>
      <c r="W1740" s="384">
        <f t="shared" si="419"/>
        <v>0</v>
      </c>
      <c r="X1740" s="565">
        <f>IF(D1740='A. Allgemeine Informationen'!$C$17,$M1740-Y1740,HLOOKUP('A. Allgemeine Informationen'!$C$17-1,$Z$1:$AF$2005,ROW(D1740),FALSE)-$Y1740)</f>
        <v>0</v>
      </c>
      <c r="Y1740" s="384">
        <f>HLOOKUP('A. Allgemeine Informationen'!$C$17,$Z$1:$AF$2005,ROW(D1740),FALSE)</f>
        <v>0</v>
      </c>
      <c r="Z1740" s="565">
        <f t="shared" si="410"/>
        <v>0</v>
      </c>
      <c r="AA1740" s="565">
        <f t="shared" si="411"/>
        <v>0</v>
      </c>
      <c r="AB1740" s="565">
        <f t="shared" si="412"/>
        <v>0</v>
      </c>
      <c r="AC1740" s="565">
        <f t="shared" si="413"/>
        <v>0</v>
      </c>
      <c r="AD1740" s="572">
        <f t="shared" si="414"/>
        <v>0</v>
      </c>
      <c r="AE1740" s="560">
        <f t="shared" si="415"/>
        <v>0</v>
      </c>
      <c r="AF1740" s="561">
        <f t="shared" si="416"/>
        <v>0</v>
      </c>
      <c r="AG1740" s="562"/>
    </row>
    <row r="1741" spans="2:33" s="418" customFormat="1" ht="15" customHeight="1" x14ac:dyDescent="0.2">
      <c r="B1741" s="554"/>
      <c r="C1741" s="382"/>
      <c r="D1741" s="383"/>
      <c r="E1741" s="381"/>
      <c r="F1741" s="1040"/>
      <c r="G1741" s="1038"/>
      <c r="H1741" s="1041"/>
      <c r="I1741" s="381"/>
      <c r="J1741" s="568">
        <f t="shared" si="408"/>
        <v>0</v>
      </c>
      <c r="K1741" s="381"/>
      <c r="L1741" s="381"/>
      <c r="M1741" s="568">
        <f t="shared" si="417"/>
        <v>0</v>
      </c>
      <c r="N1741" s="570">
        <f>IFERROR(VLOOKUP($C1741,Listen!$J$3:$L$39,2,0),0)</f>
        <v>0</v>
      </c>
      <c r="O1741" s="570">
        <f>IFERROR(VLOOKUP($C1741,Listen!$J$3:$L$39,3,0),0)</f>
        <v>0</v>
      </c>
      <c r="P1741" s="453">
        <f t="shared" si="409"/>
        <v>0</v>
      </c>
      <c r="Q1741" s="453">
        <f t="shared" si="418"/>
        <v>0</v>
      </c>
      <c r="R1741" s="453">
        <f t="shared" si="418"/>
        <v>0</v>
      </c>
      <c r="S1741" s="453">
        <f t="shared" si="418"/>
        <v>0</v>
      </c>
      <c r="T1741" s="453">
        <f t="shared" si="418"/>
        <v>0</v>
      </c>
      <c r="U1741" s="453">
        <f t="shared" si="418"/>
        <v>0</v>
      </c>
      <c r="V1741" s="453">
        <f t="shared" si="418"/>
        <v>0</v>
      </c>
      <c r="W1741" s="384">
        <f t="shared" si="419"/>
        <v>0</v>
      </c>
      <c r="X1741" s="565">
        <f>IF(D1741='A. Allgemeine Informationen'!$C$17,$M1741-Y1741,HLOOKUP('A. Allgemeine Informationen'!$C$17-1,$Z$1:$AF$2005,ROW(D1741),FALSE)-$Y1741)</f>
        <v>0</v>
      </c>
      <c r="Y1741" s="384">
        <f>HLOOKUP('A. Allgemeine Informationen'!$C$17,$Z$1:$AF$2005,ROW(D1741),FALSE)</f>
        <v>0</v>
      </c>
      <c r="Z1741" s="565">
        <f t="shared" si="410"/>
        <v>0</v>
      </c>
      <c r="AA1741" s="565">
        <f t="shared" si="411"/>
        <v>0</v>
      </c>
      <c r="AB1741" s="565">
        <f t="shared" si="412"/>
        <v>0</v>
      </c>
      <c r="AC1741" s="565">
        <f t="shared" si="413"/>
        <v>0</v>
      </c>
      <c r="AD1741" s="572">
        <f t="shared" si="414"/>
        <v>0</v>
      </c>
      <c r="AE1741" s="560">
        <f t="shared" si="415"/>
        <v>0</v>
      </c>
      <c r="AF1741" s="561">
        <f t="shared" si="416"/>
        <v>0</v>
      </c>
      <c r="AG1741" s="562"/>
    </row>
    <row r="1742" spans="2:33" s="418" customFormat="1" ht="15" customHeight="1" x14ac:dyDescent="0.2">
      <c r="B1742" s="554"/>
      <c r="C1742" s="382"/>
      <c r="D1742" s="383"/>
      <c r="E1742" s="381"/>
      <c r="F1742" s="1040"/>
      <c r="G1742" s="1038"/>
      <c r="H1742" s="1041"/>
      <c r="I1742" s="381"/>
      <c r="J1742" s="568">
        <f t="shared" si="408"/>
        <v>0</v>
      </c>
      <c r="K1742" s="381"/>
      <c r="L1742" s="381"/>
      <c r="M1742" s="568">
        <f t="shared" si="417"/>
        <v>0</v>
      </c>
      <c r="N1742" s="570">
        <f>IFERROR(VLOOKUP($C1742,Listen!$J$3:$L$39,2,0),0)</f>
        <v>0</v>
      </c>
      <c r="O1742" s="570">
        <f>IFERROR(VLOOKUP($C1742,Listen!$J$3:$L$39,3,0),0)</f>
        <v>0</v>
      </c>
      <c r="P1742" s="453">
        <f t="shared" si="409"/>
        <v>0</v>
      </c>
      <c r="Q1742" s="453">
        <f t="shared" si="418"/>
        <v>0</v>
      </c>
      <c r="R1742" s="453">
        <f t="shared" si="418"/>
        <v>0</v>
      </c>
      <c r="S1742" s="453">
        <f t="shared" si="418"/>
        <v>0</v>
      </c>
      <c r="T1742" s="453">
        <f t="shared" si="418"/>
        <v>0</v>
      </c>
      <c r="U1742" s="453">
        <f t="shared" si="418"/>
        <v>0</v>
      </c>
      <c r="V1742" s="453">
        <f t="shared" si="418"/>
        <v>0</v>
      </c>
      <c r="W1742" s="384">
        <f t="shared" si="419"/>
        <v>0</v>
      </c>
      <c r="X1742" s="565">
        <f>IF(D1742='A. Allgemeine Informationen'!$C$17,$M1742-Y1742,HLOOKUP('A. Allgemeine Informationen'!$C$17-1,$Z$1:$AF$2005,ROW(D1742),FALSE)-$Y1742)</f>
        <v>0</v>
      </c>
      <c r="Y1742" s="384">
        <f>HLOOKUP('A. Allgemeine Informationen'!$C$17,$Z$1:$AF$2005,ROW(D1742),FALSE)</f>
        <v>0</v>
      </c>
      <c r="Z1742" s="565">
        <f t="shared" si="410"/>
        <v>0</v>
      </c>
      <c r="AA1742" s="565">
        <f t="shared" si="411"/>
        <v>0</v>
      </c>
      <c r="AB1742" s="565">
        <f t="shared" si="412"/>
        <v>0</v>
      </c>
      <c r="AC1742" s="565">
        <f t="shared" si="413"/>
        <v>0</v>
      </c>
      <c r="AD1742" s="572">
        <f t="shared" si="414"/>
        <v>0</v>
      </c>
      <c r="AE1742" s="560">
        <f t="shared" si="415"/>
        <v>0</v>
      </c>
      <c r="AF1742" s="561">
        <f t="shared" si="416"/>
        <v>0</v>
      </c>
      <c r="AG1742" s="562"/>
    </row>
    <row r="1743" spans="2:33" s="418" customFormat="1" ht="15" customHeight="1" x14ac:dyDescent="0.2">
      <c r="B1743" s="554"/>
      <c r="C1743" s="382"/>
      <c r="D1743" s="383"/>
      <c r="E1743" s="381"/>
      <c r="F1743" s="1040"/>
      <c r="G1743" s="1038"/>
      <c r="H1743" s="1041"/>
      <c r="I1743" s="381"/>
      <c r="J1743" s="568">
        <f t="shared" si="408"/>
        <v>0</v>
      </c>
      <c r="K1743" s="381"/>
      <c r="L1743" s="381"/>
      <c r="M1743" s="568">
        <f t="shared" si="417"/>
        <v>0</v>
      </c>
      <c r="N1743" s="570">
        <f>IFERROR(VLOOKUP($C1743,Listen!$J$3:$L$39,2,0),0)</f>
        <v>0</v>
      </c>
      <c r="O1743" s="570">
        <f>IFERROR(VLOOKUP($C1743,Listen!$J$3:$L$39,3,0),0)</f>
        <v>0</v>
      </c>
      <c r="P1743" s="453">
        <f t="shared" si="409"/>
        <v>0</v>
      </c>
      <c r="Q1743" s="453">
        <f t="shared" si="418"/>
        <v>0</v>
      </c>
      <c r="R1743" s="453">
        <f t="shared" si="418"/>
        <v>0</v>
      </c>
      <c r="S1743" s="453">
        <f t="shared" si="418"/>
        <v>0</v>
      </c>
      <c r="T1743" s="453">
        <f t="shared" si="418"/>
        <v>0</v>
      </c>
      <c r="U1743" s="453">
        <f t="shared" si="418"/>
        <v>0</v>
      </c>
      <c r="V1743" s="453">
        <f t="shared" si="418"/>
        <v>0</v>
      </c>
      <c r="W1743" s="384">
        <f t="shared" si="419"/>
        <v>0</v>
      </c>
      <c r="X1743" s="565">
        <f>IF(D1743='A. Allgemeine Informationen'!$C$17,$M1743-Y1743,HLOOKUP('A. Allgemeine Informationen'!$C$17-1,$Z$1:$AF$2005,ROW(D1743),FALSE)-$Y1743)</f>
        <v>0</v>
      </c>
      <c r="Y1743" s="384">
        <f>HLOOKUP('A. Allgemeine Informationen'!$C$17,$Z$1:$AF$2005,ROW(D1743),FALSE)</f>
        <v>0</v>
      </c>
      <c r="Z1743" s="565">
        <f t="shared" si="410"/>
        <v>0</v>
      </c>
      <c r="AA1743" s="565">
        <f t="shared" si="411"/>
        <v>0</v>
      </c>
      <c r="AB1743" s="565">
        <f t="shared" si="412"/>
        <v>0</v>
      </c>
      <c r="AC1743" s="565">
        <f t="shared" si="413"/>
        <v>0</v>
      </c>
      <c r="AD1743" s="572">
        <f t="shared" si="414"/>
        <v>0</v>
      </c>
      <c r="AE1743" s="560">
        <f t="shared" si="415"/>
        <v>0</v>
      </c>
      <c r="AF1743" s="561">
        <f t="shared" si="416"/>
        <v>0</v>
      </c>
      <c r="AG1743" s="562"/>
    </row>
    <row r="1744" spans="2:33" s="418" customFormat="1" ht="15" customHeight="1" x14ac:dyDescent="0.2">
      <c r="B1744" s="554"/>
      <c r="C1744" s="382"/>
      <c r="D1744" s="383"/>
      <c r="E1744" s="381"/>
      <c r="F1744" s="1040"/>
      <c r="G1744" s="1038"/>
      <c r="H1744" s="1041"/>
      <c r="I1744" s="381"/>
      <c r="J1744" s="568">
        <f t="shared" si="408"/>
        <v>0</v>
      </c>
      <c r="K1744" s="381"/>
      <c r="L1744" s="381"/>
      <c r="M1744" s="568">
        <f t="shared" si="417"/>
        <v>0</v>
      </c>
      <c r="N1744" s="570">
        <f>IFERROR(VLOOKUP($C1744,Listen!$J$3:$L$39,2,0),0)</f>
        <v>0</v>
      </c>
      <c r="O1744" s="570">
        <f>IFERROR(VLOOKUP($C1744,Listen!$J$3:$L$39,3,0),0)</f>
        <v>0</v>
      </c>
      <c r="P1744" s="453">
        <f t="shared" si="409"/>
        <v>0</v>
      </c>
      <c r="Q1744" s="453">
        <f t="shared" si="418"/>
        <v>0</v>
      </c>
      <c r="R1744" s="453">
        <f t="shared" si="418"/>
        <v>0</v>
      </c>
      <c r="S1744" s="453">
        <f t="shared" si="418"/>
        <v>0</v>
      </c>
      <c r="T1744" s="453">
        <f t="shared" si="418"/>
        <v>0</v>
      </c>
      <c r="U1744" s="453">
        <f t="shared" si="418"/>
        <v>0</v>
      </c>
      <c r="V1744" s="453">
        <f t="shared" si="418"/>
        <v>0</v>
      </c>
      <c r="W1744" s="384">
        <f t="shared" si="419"/>
        <v>0</v>
      </c>
      <c r="X1744" s="565">
        <f>IF(D1744='A. Allgemeine Informationen'!$C$17,$M1744-Y1744,HLOOKUP('A. Allgemeine Informationen'!$C$17-1,$Z$1:$AF$2005,ROW(D1744),FALSE)-$Y1744)</f>
        <v>0</v>
      </c>
      <c r="Y1744" s="384">
        <f>HLOOKUP('A. Allgemeine Informationen'!$C$17,$Z$1:$AF$2005,ROW(D1744),FALSE)</f>
        <v>0</v>
      </c>
      <c r="Z1744" s="565">
        <f t="shared" si="410"/>
        <v>0</v>
      </c>
      <c r="AA1744" s="565">
        <f t="shared" si="411"/>
        <v>0</v>
      </c>
      <c r="AB1744" s="565">
        <f t="shared" si="412"/>
        <v>0</v>
      </c>
      <c r="AC1744" s="565">
        <f t="shared" si="413"/>
        <v>0</v>
      </c>
      <c r="AD1744" s="572">
        <f t="shared" si="414"/>
        <v>0</v>
      </c>
      <c r="AE1744" s="560">
        <f t="shared" si="415"/>
        <v>0</v>
      </c>
      <c r="AF1744" s="561">
        <f t="shared" si="416"/>
        <v>0</v>
      </c>
      <c r="AG1744" s="562"/>
    </row>
    <row r="1745" spans="2:33" s="418" customFormat="1" ht="15" customHeight="1" x14ac:dyDescent="0.2">
      <c r="B1745" s="554"/>
      <c r="C1745" s="382"/>
      <c r="D1745" s="383"/>
      <c r="E1745" s="381"/>
      <c r="F1745" s="1040"/>
      <c r="G1745" s="1038"/>
      <c r="H1745" s="1041"/>
      <c r="I1745" s="381"/>
      <c r="J1745" s="568">
        <f t="shared" si="408"/>
        <v>0</v>
      </c>
      <c r="K1745" s="381"/>
      <c r="L1745" s="381"/>
      <c r="M1745" s="568">
        <f t="shared" si="417"/>
        <v>0</v>
      </c>
      <c r="N1745" s="570">
        <f>IFERROR(VLOOKUP($C1745,Listen!$J$3:$L$39,2,0),0)</f>
        <v>0</v>
      </c>
      <c r="O1745" s="570">
        <f>IFERROR(VLOOKUP($C1745,Listen!$J$3:$L$39,3,0),0)</f>
        <v>0</v>
      </c>
      <c r="P1745" s="453">
        <f t="shared" si="409"/>
        <v>0</v>
      </c>
      <c r="Q1745" s="453">
        <f t="shared" si="418"/>
        <v>0</v>
      </c>
      <c r="R1745" s="453">
        <f t="shared" si="418"/>
        <v>0</v>
      </c>
      <c r="S1745" s="453">
        <f t="shared" si="418"/>
        <v>0</v>
      </c>
      <c r="T1745" s="453">
        <f t="shared" si="418"/>
        <v>0</v>
      </c>
      <c r="U1745" s="453">
        <f t="shared" si="418"/>
        <v>0</v>
      </c>
      <c r="V1745" s="453">
        <f t="shared" si="418"/>
        <v>0</v>
      </c>
      <c r="W1745" s="384">
        <f t="shared" si="419"/>
        <v>0</v>
      </c>
      <c r="X1745" s="565">
        <f>IF(D1745='A. Allgemeine Informationen'!$C$17,$M1745-Y1745,HLOOKUP('A. Allgemeine Informationen'!$C$17-1,$Z$1:$AF$2005,ROW(D1745),FALSE)-$Y1745)</f>
        <v>0</v>
      </c>
      <c r="Y1745" s="384">
        <f>HLOOKUP('A. Allgemeine Informationen'!$C$17,$Z$1:$AF$2005,ROW(D1745),FALSE)</f>
        <v>0</v>
      </c>
      <c r="Z1745" s="565">
        <f t="shared" si="410"/>
        <v>0</v>
      </c>
      <c r="AA1745" s="565">
        <f t="shared" si="411"/>
        <v>0</v>
      </c>
      <c r="AB1745" s="565">
        <f t="shared" si="412"/>
        <v>0</v>
      </c>
      <c r="AC1745" s="565">
        <f t="shared" si="413"/>
        <v>0</v>
      </c>
      <c r="AD1745" s="572">
        <f t="shared" si="414"/>
        <v>0</v>
      </c>
      <c r="AE1745" s="560">
        <f t="shared" si="415"/>
        <v>0</v>
      </c>
      <c r="AF1745" s="561">
        <f t="shared" si="416"/>
        <v>0</v>
      </c>
      <c r="AG1745" s="562"/>
    </row>
    <row r="1746" spans="2:33" s="418" customFormat="1" ht="15" customHeight="1" x14ac:dyDescent="0.2">
      <c r="B1746" s="554"/>
      <c r="C1746" s="382"/>
      <c r="D1746" s="383"/>
      <c r="E1746" s="381"/>
      <c r="F1746" s="1040"/>
      <c r="G1746" s="1038"/>
      <c r="H1746" s="1041"/>
      <c r="I1746" s="381"/>
      <c r="J1746" s="568">
        <f t="shared" si="408"/>
        <v>0</v>
      </c>
      <c r="K1746" s="381"/>
      <c r="L1746" s="381"/>
      <c r="M1746" s="568">
        <f t="shared" si="417"/>
        <v>0</v>
      </c>
      <c r="N1746" s="570">
        <f>IFERROR(VLOOKUP($C1746,Listen!$J$3:$L$39,2,0),0)</f>
        <v>0</v>
      </c>
      <c r="O1746" s="570">
        <f>IFERROR(VLOOKUP($C1746,Listen!$J$3:$L$39,3,0),0)</f>
        <v>0</v>
      </c>
      <c r="P1746" s="453">
        <f t="shared" si="409"/>
        <v>0</v>
      </c>
      <c r="Q1746" s="453">
        <f t="shared" si="418"/>
        <v>0</v>
      </c>
      <c r="R1746" s="453">
        <f t="shared" si="418"/>
        <v>0</v>
      </c>
      <c r="S1746" s="453">
        <f t="shared" si="418"/>
        <v>0</v>
      </c>
      <c r="T1746" s="453">
        <f t="shared" si="418"/>
        <v>0</v>
      </c>
      <c r="U1746" s="453">
        <f t="shared" si="418"/>
        <v>0</v>
      </c>
      <c r="V1746" s="453">
        <f t="shared" si="418"/>
        <v>0</v>
      </c>
      <c r="W1746" s="384">
        <f t="shared" si="419"/>
        <v>0</v>
      </c>
      <c r="X1746" s="565">
        <f>IF(D1746='A. Allgemeine Informationen'!$C$17,$M1746-Y1746,HLOOKUP('A. Allgemeine Informationen'!$C$17-1,$Z$1:$AF$2005,ROW(D1746),FALSE)-$Y1746)</f>
        <v>0</v>
      </c>
      <c r="Y1746" s="384">
        <f>HLOOKUP('A. Allgemeine Informationen'!$C$17,$Z$1:$AF$2005,ROW(D1746),FALSE)</f>
        <v>0</v>
      </c>
      <c r="Z1746" s="565">
        <f t="shared" si="410"/>
        <v>0</v>
      </c>
      <c r="AA1746" s="565">
        <f t="shared" si="411"/>
        <v>0</v>
      </c>
      <c r="AB1746" s="565">
        <f t="shared" si="412"/>
        <v>0</v>
      </c>
      <c r="AC1746" s="565">
        <f t="shared" si="413"/>
        <v>0</v>
      </c>
      <c r="AD1746" s="572">
        <f t="shared" si="414"/>
        <v>0</v>
      </c>
      <c r="AE1746" s="560">
        <f t="shared" si="415"/>
        <v>0</v>
      </c>
      <c r="AF1746" s="561">
        <f t="shared" si="416"/>
        <v>0</v>
      </c>
      <c r="AG1746" s="562"/>
    </row>
    <row r="1747" spans="2:33" s="418" customFormat="1" ht="15" customHeight="1" x14ac:dyDescent="0.2">
      <c r="B1747" s="554"/>
      <c r="C1747" s="382"/>
      <c r="D1747" s="383"/>
      <c r="E1747" s="381"/>
      <c r="F1747" s="1040"/>
      <c r="G1747" s="1038"/>
      <c r="H1747" s="1041"/>
      <c r="I1747" s="381"/>
      <c r="J1747" s="568">
        <f t="shared" si="408"/>
        <v>0</v>
      </c>
      <c r="K1747" s="381"/>
      <c r="L1747" s="381"/>
      <c r="M1747" s="568">
        <f t="shared" si="417"/>
        <v>0</v>
      </c>
      <c r="N1747" s="570">
        <f>IFERROR(VLOOKUP($C1747,Listen!$J$3:$L$39,2,0),0)</f>
        <v>0</v>
      </c>
      <c r="O1747" s="570">
        <f>IFERROR(VLOOKUP($C1747,Listen!$J$3:$L$39,3,0),0)</f>
        <v>0</v>
      </c>
      <c r="P1747" s="453">
        <f t="shared" si="409"/>
        <v>0</v>
      </c>
      <c r="Q1747" s="453">
        <f t="shared" si="418"/>
        <v>0</v>
      </c>
      <c r="R1747" s="453">
        <f t="shared" si="418"/>
        <v>0</v>
      </c>
      <c r="S1747" s="453">
        <f t="shared" si="418"/>
        <v>0</v>
      </c>
      <c r="T1747" s="453">
        <f t="shared" si="418"/>
        <v>0</v>
      </c>
      <c r="U1747" s="453">
        <f t="shared" si="418"/>
        <v>0</v>
      </c>
      <c r="V1747" s="453">
        <f t="shared" si="418"/>
        <v>0</v>
      </c>
      <c r="W1747" s="384">
        <f t="shared" si="419"/>
        <v>0</v>
      </c>
      <c r="X1747" s="565">
        <f>IF(D1747='A. Allgemeine Informationen'!$C$17,$M1747-Y1747,HLOOKUP('A. Allgemeine Informationen'!$C$17-1,$Z$1:$AF$2005,ROW(D1747),FALSE)-$Y1747)</f>
        <v>0</v>
      </c>
      <c r="Y1747" s="384">
        <f>HLOOKUP('A. Allgemeine Informationen'!$C$17,$Z$1:$AF$2005,ROW(D1747),FALSE)</f>
        <v>0</v>
      </c>
      <c r="Z1747" s="565">
        <f t="shared" si="410"/>
        <v>0</v>
      </c>
      <c r="AA1747" s="565">
        <f t="shared" si="411"/>
        <v>0</v>
      </c>
      <c r="AB1747" s="565">
        <f t="shared" si="412"/>
        <v>0</v>
      </c>
      <c r="AC1747" s="565">
        <f t="shared" si="413"/>
        <v>0</v>
      </c>
      <c r="AD1747" s="572">
        <f t="shared" si="414"/>
        <v>0</v>
      </c>
      <c r="AE1747" s="560">
        <f t="shared" si="415"/>
        <v>0</v>
      </c>
      <c r="AF1747" s="561">
        <f t="shared" si="416"/>
        <v>0</v>
      </c>
      <c r="AG1747" s="562"/>
    </row>
    <row r="1748" spans="2:33" s="418" customFormat="1" ht="15" customHeight="1" x14ac:dyDescent="0.2">
      <c r="B1748" s="554"/>
      <c r="C1748" s="382"/>
      <c r="D1748" s="383"/>
      <c r="E1748" s="381"/>
      <c r="F1748" s="1040"/>
      <c r="G1748" s="1038"/>
      <c r="H1748" s="1041"/>
      <c r="I1748" s="381"/>
      <c r="J1748" s="568">
        <f t="shared" si="408"/>
        <v>0</v>
      </c>
      <c r="K1748" s="381"/>
      <c r="L1748" s="381"/>
      <c r="M1748" s="568">
        <f t="shared" si="417"/>
        <v>0</v>
      </c>
      <c r="N1748" s="570">
        <f>IFERROR(VLOOKUP($C1748,Listen!$J$3:$L$39,2,0),0)</f>
        <v>0</v>
      </c>
      <c r="O1748" s="570">
        <f>IFERROR(VLOOKUP($C1748,Listen!$J$3:$L$39,3,0),0)</f>
        <v>0</v>
      </c>
      <c r="P1748" s="453">
        <f t="shared" si="409"/>
        <v>0</v>
      </c>
      <c r="Q1748" s="453">
        <f t="shared" si="418"/>
        <v>0</v>
      </c>
      <c r="R1748" s="453">
        <f t="shared" si="418"/>
        <v>0</v>
      </c>
      <c r="S1748" s="453">
        <f t="shared" si="418"/>
        <v>0</v>
      </c>
      <c r="T1748" s="453">
        <f t="shared" si="418"/>
        <v>0</v>
      </c>
      <c r="U1748" s="453">
        <f t="shared" si="418"/>
        <v>0</v>
      </c>
      <c r="V1748" s="453">
        <f t="shared" si="418"/>
        <v>0</v>
      </c>
      <c r="W1748" s="384">
        <f t="shared" si="419"/>
        <v>0</v>
      </c>
      <c r="X1748" s="565">
        <f>IF(D1748='A. Allgemeine Informationen'!$C$17,$M1748-Y1748,HLOOKUP('A. Allgemeine Informationen'!$C$17-1,$Z$1:$AF$2005,ROW(D1748),FALSE)-$Y1748)</f>
        <v>0</v>
      </c>
      <c r="Y1748" s="384">
        <f>HLOOKUP('A. Allgemeine Informationen'!$C$17,$Z$1:$AF$2005,ROW(D1748),FALSE)</f>
        <v>0</v>
      </c>
      <c r="Z1748" s="565">
        <f t="shared" si="410"/>
        <v>0</v>
      </c>
      <c r="AA1748" s="565">
        <f t="shared" si="411"/>
        <v>0</v>
      </c>
      <c r="AB1748" s="565">
        <f t="shared" si="412"/>
        <v>0</v>
      </c>
      <c r="AC1748" s="565">
        <f t="shared" si="413"/>
        <v>0</v>
      </c>
      <c r="AD1748" s="572">
        <f t="shared" si="414"/>
        <v>0</v>
      </c>
      <c r="AE1748" s="560">
        <f t="shared" si="415"/>
        <v>0</v>
      </c>
      <c r="AF1748" s="561">
        <f t="shared" si="416"/>
        <v>0</v>
      </c>
      <c r="AG1748" s="562"/>
    </row>
    <row r="1749" spans="2:33" s="418" customFormat="1" ht="15" customHeight="1" x14ac:dyDescent="0.2">
      <c r="B1749" s="554"/>
      <c r="C1749" s="382"/>
      <c r="D1749" s="383"/>
      <c r="E1749" s="381"/>
      <c r="F1749" s="1040"/>
      <c r="G1749" s="1038"/>
      <c r="H1749" s="1041"/>
      <c r="I1749" s="381"/>
      <c r="J1749" s="568">
        <f t="shared" si="408"/>
        <v>0</v>
      </c>
      <c r="K1749" s="381"/>
      <c r="L1749" s="381"/>
      <c r="M1749" s="568">
        <f t="shared" si="417"/>
        <v>0</v>
      </c>
      <c r="N1749" s="570">
        <f>IFERROR(VLOOKUP($C1749,Listen!$J$3:$L$39,2,0),0)</f>
        <v>0</v>
      </c>
      <c r="O1749" s="570">
        <f>IFERROR(VLOOKUP($C1749,Listen!$J$3:$L$39,3,0),0)</f>
        <v>0</v>
      </c>
      <c r="P1749" s="453">
        <f t="shared" si="409"/>
        <v>0</v>
      </c>
      <c r="Q1749" s="453">
        <f t="shared" si="418"/>
        <v>0</v>
      </c>
      <c r="R1749" s="453">
        <f t="shared" si="418"/>
        <v>0</v>
      </c>
      <c r="S1749" s="453">
        <f t="shared" si="418"/>
        <v>0</v>
      </c>
      <c r="T1749" s="453">
        <f t="shared" si="418"/>
        <v>0</v>
      </c>
      <c r="U1749" s="453">
        <f t="shared" si="418"/>
        <v>0</v>
      </c>
      <c r="V1749" s="453">
        <f t="shared" si="418"/>
        <v>0</v>
      </c>
      <c r="W1749" s="384">
        <f t="shared" si="419"/>
        <v>0</v>
      </c>
      <c r="X1749" s="565">
        <f>IF(D1749='A. Allgemeine Informationen'!$C$17,$M1749-Y1749,HLOOKUP('A. Allgemeine Informationen'!$C$17-1,$Z$1:$AF$2005,ROW(D1749),FALSE)-$Y1749)</f>
        <v>0</v>
      </c>
      <c r="Y1749" s="384">
        <f>HLOOKUP('A. Allgemeine Informationen'!$C$17,$Z$1:$AF$2005,ROW(D1749),FALSE)</f>
        <v>0</v>
      </c>
      <c r="Z1749" s="565">
        <f t="shared" si="410"/>
        <v>0</v>
      </c>
      <c r="AA1749" s="565">
        <f t="shared" si="411"/>
        <v>0</v>
      </c>
      <c r="AB1749" s="565">
        <f t="shared" si="412"/>
        <v>0</v>
      </c>
      <c r="AC1749" s="565">
        <f t="shared" si="413"/>
        <v>0</v>
      </c>
      <c r="AD1749" s="572">
        <f t="shared" si="414"/>
        <v>0</v>
      </c>
      <c r="AE1749" s="560">
        <f t="shared" si="415"/>
        <v>0</v>
      </c>
      <c r="AF1749" s="561">
        <f t="shared" si="416"/>
        <v>0</v>
      </c>
      <c r="AG1749" s="562"/>
    </row>
    <row r="1750" spans="2:33" s="418" customFormat="1" ht="15" customHeight="1" x14ac:dyDescent="0.2">
      <c r="B1750" s="554"/>
      <c r="C1750" s="382"/>
      <c r="D1750" s="383"/>
      <c r="E1750" s="381"/>
      <c r="F1750" s="1040"/>
      <c r="G1750" s="1038"/>
      <c r="H1750" s="1041"/>
      <c r="I1750" s="381"/>
      <c r="J1750" s="568">
        <f t="shared" si="408"/>
        <v>0</v>
      </c>
      <c r="K1750" s="381"/>
      <c r="L1750" s="381"/>
      <c r="M1750" s="568">
        <f t="shared" si="417"/>
        <v>0</v>
      </c>
      <c r="N1750" s="570">
        <f>IFERROR(VLOOKUP($C1750,Listen!$J$3:$L$39,2,0),0)</f>
        <v>0</v>
      </c>
      <c r="O1750" s="570">
        <f>IFERROR(VLOOKUP($C1750,Listen!$J$3:$L$39,3,0),0)</f>
        <v>0</v>
      </c>
      <c r="P1750" s="453">
        <f t="shared" si="409"/>
        <v>0</v>
      </c>
      <c r="Q1750" s="453">
        <f t="shared" si="418"/>
        <v>0</v>
      </c>
      <c r="R1750" s="453">
        <f t="shared" si="418"/>
        <v>0</v>
      </c>
      <c r="S1750" s="453">
        <f t="shared" si="418"/>
        <v>0</v>
      </c>
      <c r="T1750" s="453">
        <f t="shared" si="418"/>
        <v>0</v>
      </c>
      <c r="U1750" s="453">
        <f t="shared" si="418"/>
        <v>0</v>
      </c>
      <c r="V1750" s="453">
        <f t="shared" si="418"/>
        <v>0</v>
      </c>
      <c r="W1750" s="384">
        <f t="shared" si="419"/>
        <v>0</v>
      </c>
      <c r="X1750" s="565">
        <f>IF(D1750='A. Allgemeine Informationen'!$C$17,$M1750-Y1750,HLOOKUP('A. Allgemeine Informationen'!$C$17-1,$Z$1:$AF$2005,ROW(D1750),FALSE)-$Y1750)</f>
        <v>0</v>
      </c>
      <c r="Y1750" s="384">
        <f>HLOOKUP('A. Allgemeine Informationen'!$C$17,$Z$1:$AF$2005,ROW(D1750),FALSE)</f>
        <v>0</v>
      </c>
      <c r="Z1750" s="565">
        <f t="shared" si="410"/>
        <v>0</v>
      </c>
      <c r="AA1750" s="565">
        <f t="shared" si="411"/>
        <v>0</v>
      </c>
      <c r="AB1750" s="565">
        <f t="shared" si="412"/>
        <v>0</v>
      </c>
      <c r="AC1750" s="565">
        <f t="shared" si="413"/>
        <v>0</v>
      </c>
      <c r="AD1750" s="572">
        <f t="shared" si="414"/>
        <v>0</v>
      </c>
      <c r="AE1750" s="560">
        <f t="shared" si="415"/>
        <v>0</v>
      </c>
      <c r="AF1750" s="561">
        <f t="shared" si="416"/>
        <v>0</v>
      </c>
      <c r="AG1750" s="562"/>
    </row>
    <row r="1751" spans="2:33" s="418" customFormat="1" ht="15" customHeight="1" x14ac:dyDescent="0.2">
      <c r="B1751" s="554"/>
      <c r="C1751" s="382"/>
      <c r="D1751" s="383"/>
      <c r="E1751" s="381"/>
      <c r="F1751" s="1040"/>
      <c r="G1751" s="1038"/>
      <c r="H1751" s="1041"/>
      <c r="I1751" s="381"/>
      <c r="J1751" s="568">
        <f t="shared" si="408"/>
        <v>0</v>
      </c>
      <c r="K1751" s="381"/>
      <c r="L1751" s="381"/>
      <c r="M1751" s="568">
        <f t="shared" si="417"/>
        <v>0</v>
      </c>
      <c r="N1751" s="570">
        <f>IFERROR(VLOOKUP($C1751,Listen!$J$3:$L$39,2,0),0)</f>
        <v>0</v>
      </c>
      <c r="O1751" s="570">
        <f>IFERROR(VLOOKUP($C1751,Listen!$J$3:$L$39,3,0),0)</f>
        <v>0</v>
      </c>
      <c r="P1751" s="453">
        <f t="shared" si="409"/>
        <v>0</v>
      </c>
      <c r="Q1751" s="453">
        <f t="shared" ref="Q1751:V1766" si="420">P1751</f>
        <v>0</v>
      </c>
      <c r="R1751" s="453">
        <f t="shared" si="420"/>
        <v>0</v>
      </c>
      <c r="S1751" s="453">
        <f t="shared" si="420"/>
        <v>0</v>
      </c>
      <c r="T1751" s="453">
        <f t="shared" si="420"/>
        <v>0</v>
      </c>
      <c r="U1751" s="453">
        <f t="shared" si="420"/>
        <v>0</v>
      </c>
      <c r="V1751" s="453">
        <f t="shared" si="420"/>
        <v>0</v>
      </c>
      <c r="W1751" s="384">
        <f t="shared" si="419"/>
        <v>0</v>
      </c>
      <c r="X1751" s="565">
        <f>IF(D1751='A. Allgemeine Informationen'!$C$17,$M1751-Y1751,HLOOKUP('A. Allgemeine Informationen'!$C$17-1,$Z$1:$AF$2005,ROW(D1751),FALSE)-$Y1751)</f>
        <v>0</v>
      </c>
      <c r="Y1751" s="384">
        <f>HLOOKUP('A. Allgemeine Informationen'!$C$17,$Z$1:$AF$2005,ROW(D1751),FALSE)</f>
        <v>0</v>
      </c>
      <c r="Z1751" s="565">
        <f t="shared" si="410"/>
        <v>0</v>
      </c>
      <c r="AA1751" s="565">
        <f t="shared" si="411"/>
        <v>0</v>
      </c>
      <c r="AB1751" s="565">
        <f t="shared" si="412"/>
        <v>0</v>
      </c>
      <c r="AC1751" s="565">
        <f t="shared" si="413"/>
        <v>0</v>
      </c>
      <c r="AD1751" s="572">
        <f t="shared" si="414"/>
        <v>0</v>
      </c>
      <c r="AE1751" s="560">
        <f t="shared" si="415"/>
        <v>0</v>
      </c>
      <c r="AF1751" s="561">
        <f t="shared" si="416"/>
        <v>0</v>
      </c>
      <c r="AG1751" s="562"/>
    </row>
    <row r="1752" spans="2:33" s="418" customFormat="1" ht="15" customHeight="1" x14ac:dyDescent="0.2">
      <c r="B1752" s="554"/>
      <c r="C1752" s="382"/>
      <c r="D1752" s="383"/>
      <c r="E1752" s="381"/>
      <c r="F1752" s="1040"/>
      <c r="G1752" s="1038"/>
      <c r="H1752" s="1041"/>
      <c r="I1752" s="381"/>
      <c r="J1752" s="568">
        <f t="shared" si="408"/>
        <v>0</v>
      </c>
      <c r="K1752" s="381"/>
      <c r="L1752" s="381"/>
      <c r="M1752" s="568">
        <f t="shared" si="417"/>
        <v>0</v>
      </c>
      <c r="N1752" s="570">
        <f>IFERROR(VLOOKUP($C1752,Listen!$J$3:$L$39,2,0),0)</f>
        <v>0</v>
      </c>
      <c r="O1752" s="570">
        <f>IFERROR(VLOOKUP($C1752,Listen!$J$3:$L$39,3,0),0)</f>
        <v>0</v>
      </c>
      <c r="P1752" s="453">
        <f t="shared" si="409"/>
        <v>0</v>
      </c>
      <c r="Q1752" s="453">
        <f t="shared" si="420"/>
        <v>0</v>
      </c>
      <c r="R1752" s="453">
        <f t="shared" si="420"/>
        <v>0</v>
      </c>
      <c r="S1752" s="453">
        <f t="shared" si="420"/>
        <v>0</v>
      </c>
      <c r="T1752" s="453">
        <f t="shared" si="420"/>
        <v>0</v>
      </c>
      <c r="U1752" s="453">
        <f t="shared" si="420"/>
        <v>0</v>
      </c>
      <c r="V1752" s="453">
        <f t="shared" si="420"/>
        <v>0</v>
      </c>
      <c r="W1752" s="384">
        <f t="shared" si="419"/>
        <v>0</v>
      </c>
      <c r="X1752" s="565">
        <f>IF(D1752='A. Allgemeine Informationen'!$C$17,$M1752-Y1752,HLOOKUP('A. Allgemeine Informationen'!$C$17-1,$Z$1:$AF$2005,ROW(D1752),FALSE)-$Y1752)</f>
        <v>0</v>
      </c>
      <c r="Y1752" s="384">
        <f>HLOOKUP('A. Allgemeine Informationen'!$C$17,$Z$1:$AF$2005,ROW(D1752),FALSE)</f>
        <v>0</v>
      </c>
      <c r="Z1752" s="565">
        <f t="shared" si="410"/>
        <v>0</v>
      </c>
      <c r="AA1752" s="565">
        <f t="shared" si="411"/>
        <v>0</v>
      </c>
      <c r="AB1752" s="565">
        <f t="shared" si="412"/>
        <v>0</v>
      </c>
      <c r="AC1752" s="565">
        <f t="shared" si="413"/>
        <v>0</v>
      </c>
      <c r="AD1752" s="572">
        <f t="shared" si="414"/>
        <v>0</v>
      </c>
      <c r="AE1752" s="560">
        <f t="shared" si="415"/>
        <v>0</v>
      </c>
      <c r="AF1752" s="561">
        <f t="shared" si="416"/>
        <v>0</v>
      </c>
      <c r="AG1752" s="562"/>
    </row>
    <row r="1753" spans="2:33" s="418" customFormat="1" ht="15" customHeight="1" x14ac:dyDescent="0.2">
      <c r="B1753" s="554"/>
      <c r="C1753" s="382"/>
      <c r="D1753" s="383"/>
      <c r="E1753" s="381"/>
      <c r="F1753" s="1040"/>
      <c r="G1753" s="1038"/>
      <c r="H1753" s="1041"/>
      <c r="I1753" s="381"/>
      <c r="J1753" s="568">
        <f t="shared" si="408"/>
        <v>0</v>
      </c>
      <c r="K1753" s="381"/>
      <c r="L1753" s="381"/>
      <c r="M1753" s="568">
        <f t="shared" si="417"/>
        <v>0</v>
      </c>
      <c r="N1753" s="570">
        <f>IFERROR(VLOOKUP($C1753,Listen!$J$3:$L$39,2,0),0)</f>
        <v>0</v>
      </c>
      <c r="O1753" s="570">
        <f>IFERROR(VLOOKUP($C1753,Listen!$J$3:$L$39,3,0),0)</f>
        <v>0</v>
      </c>
      <c r="P1753" s="453">
        <f t="shared" si="409"/>
        <v>0</v>
      </c>
      <c r="Q1753" s="453">
        <f t="shared" si="420"/>
        <v>0</v>
      </c>
      <c r="R1753" s="453">
        <f t="shared" si="420"/>
        <v>0</v>
      </c>
      <c r="S1753" s="453">
        <f t="shared" si="420"/>
        <v>0</v>
      </c>
      <c r="T1753" s="453">
        <f t="shared" si="420"/>
        <v>0</v>
      </c>
      <c r="U1753" s="453">
        <f t="shared" si="420"/>
        <v>0</v>
      </c>
      <c r="V1753" s="453">
        <f t="shared" si="420"/>
        <v>0</v>
      </c>
      <c r="W1753" s="384">
        <f t="shared" si="419"/>
        <v>0</v>
      </c>
      <c r="X1753" s="565">
        <f>IF(D1753='A. Allgemeine Informationen'!$C$17,$M1753-Y1753,HLOOKUP('A. Allgemeine Informationen'!$C$17-1,$Z$1:$AF$2005,ROW(D1753),FALSE)-$Y1753)</f>
        <v>0</v>
      </c>
      <c r="Y1753" s="384">
        <f>HLOOKUP('A. Allgemeine Informationen'!$C$17,$Z$1:$AF$2005,ROW(D1753),FALSE)</f>
        <v>0</v>
      </c>
      <c r="Z1753" s="565">
        <f t="shared" si="410"/>
        <v>0</v>
      </c>
      <c r="AA1753" s="565">
        <f t="shared" si="411"/>
        <v>0</v>
      </c>
      <c r="AB1753" s="565">
        <f t="shared" si="412"/>
        <v>0</v>
      </c>
      <c r="AC1753" s="565">
        <f t="shared" si="413"/>
        <v>0</v>
      </c>
      <c r="AD1753" s="572">
        <f t="shared" si="414"/>
        <v>0</v>
      </c>
      <c r="AE1753" s="560">
        <f t="shared" si="415"/>
        <v>0</v>
      </c>
      <c r="AF1753" s="561">
        <f t="shared" si="416"/>
        <v>0</v>
      </c>
      <c r="AG1753" s="562"/>
    </row>
    <row r="1754" spans="2:33" s="418" customFormat="1" ht="15" customHeight="1" x14ac:dyDescent="0.2">
      <c r="B1754" s="554"/>
      <c r="C1754" s="382"/>
      <c r="D1754" s="383"/>
      <c r="E1754" s="381"/>
      <c r="F1754" s="1040"/>
      <c r="G1754" s="1038"/>
      <c r="H1754" s="1041"/>
      <c r="I1754" s="381"/>
      <c r="J1754" s="568">
        <f t="shared" si="408"/>
        <v>0</v>
      </c>
      <c r="K1754" s="381"/>
      <c r="L1754" s="381"/>
      <c r="M1754" s="568">
        <f t="shared" si="417"/>
        <v>0</v>
      </c>
      <c r="N1754" s="570">
        <f>IFERROR(VLOOKUP($C1754,Listen!$J$3:$L$39,2,0),0)</f>
        <v>0</v>
      </c>
      <c r="O1754" s="570">
        <f>IFERROR(VLOOKUP($C1754,Listen!$J$3:$L$39,3,0),0)</f>
        <v>0</v>
      </c>
      <c r="P1754" s="453">
        <f t="shared" si="409"/>
        <v>0</v>
      </c>
      <c r="Q1754" s="453">
        <f t="shared" si="420"/>
        <v>0</v>
      </c>
      <c r="R1754" s="453">
        <f t="shared" si="420"/>
        <v>0</v>
      </c>
      <c r="S1754" s="453">
        <f t="shared" si="420"/>
        <v>0</v>
      </c>
      <c r="T1754" s="453">
        <f t="shared" si="420"/>
        <v>0</v>
      </c>
      <c r="U1754" s="453">
        <f t="shared" si="420"/>
        <v>0</v>
      </c>
      <c r="V1754" s="453">
        <f t="shared" si="420"/>
        <v>0</v>
      </c>
      <c r="W1754" s="384">
        <f t="shared" si="419"/>
        <v>0</v>
      </c>
      <c r="X1754" s="565">
        <f>IF(D1754='A. Allgemeine Informationen'!$C$17,$M1754-Y1754,HLOOKUP('A. Allgemeine Informationen'!$C$17-1,$Z$1:$AF$2005,ROW(D1754),FALSE)-$Y1754)</f>
        <v>0</v>
      </c>
      <c r="Y1754" s="384">
        <f>HLOOKUP('A. Allgemeine Informationen'!$C$17,$Z$1:$AF$2005,ROW(D1754),FALSE)</f>
        <v>0</v>
      </c>
      <c r="Z1754" s="565">
        <f t="shared" si="410"/>
        <v>0</v>
      </c>
      <c r="AA1754" s="565">
        <f t="shared" si="411"/>
        <v>0</v>
      </c>
      <c r="AB1754" s="565">
        <f t="shared" si="412"/>
        <v>0</v>
      </c>
      <c r="AC1754" s="565">
        <f t="shared" si="413"/>
        <v>0</v>
      </c>
      <c r="AD1754" s="572">
        <f t="shared" si="414"/>
        <v>0</v>
      </c>
      <c r="AE1754" s="560">
        <f t="shared" si="415"/>
        <v>0</v>
      </c>
      <c r="AF1754" s="561">
        <f t="shared" si="416"/>
        <v>0</v>
      </c>
      <c r="AG1754" s="562"/>
    </row>
    <row r="1755" spans="2:33" s="418" customFormat="1" ht="15" customHeight="1" x14ac:dyDescent="0.2">
      <c r="B1755" s="554"/>
      <c r="C1755" s="382"/>
      <c r="D1755" s="383"/>
      <c r="E1755" s="381"/>
      <c r="F1755" s="1040"/>
      <c r="G1755" s="1038"/>
      <c r="H1755" s="1041"/>
      <c r="I1755" s="381"/>
      <c r="J1755" s="568">
        <f t="shared" si="408"/>
        <v>0</v>
      </c>
      <c r="K1755" s="381"/>
      <c r="L1755" s="381"/>
      <c r="M1755" s="568">
        <f t="shared" si="417"/>
        <v>0</v>
      </c>
      <c r="N1755" s="570">
        <f>IFERROR(VLOOKUP($C1755,Listen!$J$3:$L$39,2,0),0)</f>
        <v>0</v>
      </c>
      <c r="O1755" s="570">
        <f>IFERROR(VLOOKUP($C1755,Listen!$J$3:$L$39,3,0),0)</f>
        <v>0</v>
      </c>
      <c r="P1755" s="453">
        <f t="shared" si="409"/>
        <v>0</v>
      </c>
      <c r="Q1755" s="453">
        <f t="shared" si="420"/>
        <v>0</v>
      </c>
      <c r="R1755" s="453">
        <f t="shared" si="420"/>
        <v>0</v>
      </c>
      <c r="S1755" s="453">
        <f t="shared" si="420"/>
        <v>0</v>
      </c>
      <c r="T1755" s="453">
        <f t="shared" si="420"/>
        <v>0</v>
      </c>
      <c r="U1755" s="453">
        <f t="shared" si="420"/>
        <v>0</v>
      </c>
      <c r="V1755" s="453">
        <f t="shared" si="420"/>
        <v>0</v>
      </c>
      <c r="W1755" s="384">
        <f t="shared" si="419"/>
        <v>0</v>
      </c>
      <c r="X1755" s="565">
        <f>IF(D1755='A. Allgemeine Informationen'!$C$17,$M1755-Y1755,HLOOKUP('A. Allgemeine Informationen'!$C$17-1,$Z$1:$AF$2005,ROW(D1755),FALSE)-$Y1755)</f>
        <v>0</v>
      </c>
      <c r="Y1755" s="384">
        <f>HLOOKUP('A. Allgemeine Informationen'!$C$17,$Z$1:$AF$2005,ROW(D1755),FALSE)</f>
        <v>0</v>
      </c>
      <c r="Z1755" s="565">
        <f t="shared" si="410"/>
        <v>0</v>
      </c>
      <c r="AA1755" s="565">
        <f t="shared" si="411"/>
        <v>0</v>
      </c>
      <c r="AB1755" s="565">
        <f t="shared" si="412"/>
        <v>0</v>
      </c>
      <c r="AC1755" s="565">
        <f t="shared" si="413"/>
        <v>0</v>
      </c>
      <c r="AD1755" s="572">
        <f t="shared" si="414"/>
        <v>0</v>
      </c>
      <c r="AE1755" s="560">
        <f t="shared" si="415"/>
        <v>0</v>
      </c>
      <c r="AF1755" s="561">
        <f t="shared" si="416"/>
        <v>0</v>
      </c>
      <c r="AG1755" s="562"/>
    </row>
    <row r="1756" spans="2:33" s="418" customFormat="1" ht="15" customHeight="1" x14ac:dyDescent="0.2">
      <c r="B1756" s="554"/>
      <c r="C1756" s="382"/>
      <c r="D1756" s="383"/>
      <c r="E1756" s="381"/>
      <c r="F1756" s="1040"/>
      <c r="G1756" s="1038"/>
      <c r="H1756" s="1041"/>
      <c r="I1756" s="381"/>
      <c r="J1756" s="568">
        <f t="shared" si="408"/>
        <v>0</v>
      </c>
      <c r="K1756" s="381"/>
      <c r="L1756" s="381"/>
      <c r="M1756" s="568">
        <f t="shared" si="417"/>
        <v>0</v>
      </c>
      <c r="N1756" s="570">
        <f>IFERROR(VLOOKUP($C1756,Listen!$J$3:$L$39,2,0),0)</f>
        <v>0</v>
      </c>
      <c r="O1756" s="570">
        <f>IFERROR(VLOOKUP($C1756,Listen!$J$3:$L$39,3,0),0)</f>
        <v>0</v>
      </c>
      <c r="P1756" s="453">
        <f t="shared" si="409"/>
        <v>0</v>
      </c>
      <c r="Q1756" s="453">
        <f t="shared" si="420"/>
        <v>0</v>
      </c>
      <c r="R1756" s="453">
        <f t="shared" si="420"/>
        <v>0</v>
      </c>
      <c r="S1756" s="453">
        <f t="shared" si="420"/>
        <v>0</v>
      </c>
      <c r="T1756" s="453">
        <f t="shared" si="420"/>
        <v>0</v>
      </c>
      <c r="U1756" s="453">
        <f t="shared" si="420"/>
        <v>0</v>
      </c>
      <c r="V1756" s="453">
        <f t="shared" si="420"/>
        <v>0</v>
      </c>
      <c r="W1756" s="384">
        <f t="shared" si="419"/>
        <v>0</v>
      </c>
      <c r="X1756" s="565">
        <f>IF(D1756='A. Allgemeine Informationen'!$C$17,$M1756-Y1756,HLOOKUP('A. Allgemeine Informationen'!$C$17-1,$Z$1:$AF$2005,ROW(D1756),FALSE)-$Y1756)</f>
        <v>0</v>
      </c>
      <c r="Y1756" s="384">
        <f>HLOOKUP('A. Allgemeine Informationen'!$C$17,$Z$1:$AF$2005,ROW(D1756),FALSE)</f>
        <v>0</v>
      </c>
      <c r="Z1756" s="565">
        <f t="shared" si="410"/>
        <v>0</v>
      </c>
      <c r="AA1756" s="565">
        <f t="shared" si="411"/>
        <v>0</v>
      </c>
      <c r="AB1756" s="565">
        <f t="shared" si="412"/>
        <v>0</v>
      </c>
      <c r="AC1756" s="565">
        <f t="shared" si="413"/>
        <v>0</v>
      </c>
      <c r="AD1756" s="572">
        <f t="shared" si="414"/>
        <v>0</v>
      </c>
      <c r="AE1756" s="560">
        <f t="shared" si="415"/>
        <v>0</v>
      </c>
      <c r="AF1756" s="561">
        <f t="shared" si="416"/>
        <v>0</v>
      </c>
      <c r="AG1756" s="562"/>
    </row>
    <row r="1757" spans="2:33" s="418" customFormat="1" ht="15" customHeight="1" x14ac:dyDescent="0.2">
      <c r="B1757" s="554"/>
      <c r="C1757" s="382"/>
      <c r="D1757" s="383"/>
      <c r="E1757" s="381"/>
      <c r="F1757" s="1040"/>
      <c r="G1757" s="1038"/>
      <c r="H1757" s="1041"/>
      <c r="I1757" s="381"/>
      <c r="J1757" s="568">
        <f t="shared" si="408"/>
        <v>0</v>
      </c>
      <c r="K1757" s="381"/>
      <c r="L1757" s="381"/>
      <c r="M1757" s="568">
        <f t="shared" si="417"/>
        <v>0</v>
      </c>
      <c r="N1757" s="570">
        <f>IFERROR(VLOOKUP($C1757,Listen!$J$3:$L$39,2,0),0)</f>
        <v>0</v>
      </c>
      <c r="O1757" s="570">
        <f>IFERROR(VLOOKUP($C1757,Listen!$J$3:$L$39,3,0),0)</f>
        <v>0</v>
      </c>
      <c r="P1757" s="453">
        <f t="shared" si="409"/>
        <v>0</v>
      </c>
      <c r="Q1757" s="453">
        <f t="shared" si="420"/>
        <v>0</v>
      </c>
      <c r="R1757" s="453">
        <f t="shared" si="420"/>
        <v>0</v>
      </c>
      <c r="S1757" s="453">
        <f t="shared" si="420"/>
        <v>0</v>
      </c>
      <c r="T1757" s="453">
        <f t="shared" si="420"/>
        <v>0</v>
      </c>
      <c r="U1757" s="453">
        <f t="shared" si="420"/>
        <v>0</v>
      </c>
      <c r="V1757" s="453">
        <f t="shared" si="420"/>
        <v>0</v>
      </c>
      <c r="W1757" s="384">
        <f t="shared" si="419"/>
        <v>0</v>
      </c>
      <c r="X1757" s="565">
        <f>IF(D1757='A. Allgemeine Informationen'!$C$17,$M1757-Y1757,HLOOKUP('A. Allgemeine Informationen'!$C$17-1,$Z$1:$AF$2005,ROW(D1757),FALSE)-$Y1757)</f>
        <v>0</v>
      </c>
      <c r="Y1757" s="384">
        <f>HLOOKUP('A. Allgemeine Informationen'!$C$17,$Z$1:$AF$2005,ROW(D1757),FALSE)</f>
        <v>0</v>
      </c>
      <c r="Z1757" s="565">
        <f t="shared" si="410"/>
        <v>0</v>
      </c>
      <c r="AA1757" s="565">
        <f t="shared" si="411"/>
        <v>0</v>
      </c>
      <c r="AB1757" s="565">
        <f t="shared" si="412"/>
        <v>0</v>
      </c>
      <c r="AC1757" s="565">
        <f t="shared" si="413"/>
        <v>0</v>
      </c>
      <c r="AD1757" s="572">
        <f t="shared" si="414"/>
        <v>0</v>
      </c>
      <c r="AE1757" s="560">
        <f t="shared" si="415"/>
        <v>0</v>
      </c>
      <c r="AF1757" s="561">
        <f t="shared" si="416"/>
        <v>0</v>
      </c>
      <c r="AG1757" s="562"/>
    </row>
    <row r="1758" spans="2:33" s="418" customFormat="1" ht="15" customHeight="1" x14ac:dyDescent="0.2">
      <c r="B1758" s="554"/>
      <c r="C1758" s="382"/>
      <c r="D1758" s="383"/>
      <c r="E1758" s="381"/>
      <c r="F1758" s="1040"/>
      <c r="G1758" s="1038"/>
      <c r="H1758" s="1041"/>
      <c r="I1758" s="381"/>
      <c r="J1758" s="568">
        <f t="shared" si="408"/>
        <v>0</v>
      </c>
      <c r="K1758" s="381"/>
      <c r="L1758" s="381"/>
      <c r="M1758" s="568">
        <f t="shared" si="417"/>
        <v>0</v>
      </c>
      <c r="N1758" s="570">
        <f>IFERROR(VLOOKUP($C1758,Listen!$J$3:$L$39,2,0),0)</f>
        <v>0</v>
      </c>
      <c r="O1758" s="570">
        <f>IFERROR(VLOOKUP($C1758,Listen!$J$3:$L$39,3,0),0)</f>
        <v>0</v>
      </c>
      <c r="P1758" s="453">
        <f t="shared" si="409"/>
        <v>0</v>
      </c>
      <c r="Q1758" s="453">
        <f t="shared" si="420"/>
        <v>0</v>
      </c>
      <c r="R1758" s="453">
        <f t="shared" si="420"/>
        <v>0</v>
      </c>
      <c r="S1758" s="453">
        <f t="shared" si="420"/>
        <v>0</v>
      </c>
      <c r="T1758" s="453">
        <f t="shared" si="420"/>
        <v>0</v>
      </c>
      <c r="U1758" s="453">
        <f t="shared" si="420"/>
        <v>0</v>
      </c>
      <c r="V1758" s="453">
        <f t="shared" si="420"/>
        <v>0</v>
      </c>
      <c r="W1758" s="384">
        <f t="shared" si="419"/>
        <v>0</v>
      </c>
      <c r="X1758" s="565">
        <f>IF(D1758='A. Allgemeine Informationen'!$C$17,$M1758-Y1758,HLOOKUP('A. Allgemeine Informationen'!$C$17-1,$Z$1:$AF$2005,ROW(D1758),FALSE)-$Y1758)</f>
        <v>0</v>
      </c>
      <c r="Y1758" s="384">
        <f>HLOOKUP('A. Allgemeine Informationen'!$C$17,$Z$1:$AF$2005,ROW(D1758),FALSE)</f>
        <v>0</v>
      </c>
      <c r="Z1758" s="565">
        <f t="shared" si="410"/>
        <v>0</v>
      </c>
      <c r="AA1758" s="565">
        <f t="shared" si="411"/>
        <v>0</v>
      </c>
      <c r="AB1758" s="565">
        <f t="shared" si="412"/>
        <v>0</v>
      </c>
      <c r="AC1758" s="565">
        <f t="shared" si="413"/>
        <v>0</v>
      </c>
      <c r="AD1758" s="572">
        <f t="shared" si="414"/>
        <v>0</v>
      </c>
      <c r="AE1758" s="560">
        <f t="shared" si="415"/>
        <v>0</v>
      </c>
      <c r="AF1758" s="561">
        <f t="shared" si="416"/>
        <v>0</v>
      </c>
      <c r="AG1758" s="562"/>
    </row>
    <row r="1759" spans="2:33" s="418" customFormat="1" ht="15" customHeight="1" x14ac:dyDescent="0.2">
      <c r="B1759" s="554"/>
      <c r="C1759" s="382"/>
      <c r="D1759" s="383"/>
      <c r="E1759" s="381"/>
      <c r="F1759" s="1040"/>
      <c r="G1759" s="1038"/>
      <c r="H1759" s="1041"/>
      <c r="I1759" s="381"/>
      <c r="J1759" s="568">
        <f t="shared" si="408"/>
        <v>0</v>
      </c>
      <c r="K1759" s="381"/>
      <c r="L1759" s="381"/>
      <c r="M1759" s="568">
        <f t="shared" si="417"/>
        <v>0</v>
      </c>
      <c r="N1759" s="570">
        <f>IFERROR(VLOOKUP($C1759,Listen!$J$3:$L$39,2,0),0)</f>
        <v>0</v>
      </c>
      <c r="O1759" s="570">
        <f>IFERROR(VLOOKUP($C1759,Listen!$J$3:$L$39,3,0),0)</f>
        <v>0</v>
      </c>
      <c r="P1759" s="453">
        <f t="shared" si="409"/>
        <v>0</v>
      </c>
      <c r="Q1759" s="453">
        <f t="shared" si="420"/>
        <v>0</v>
      </c>
      <c r="R1759" s="453">
        <f t="shared" si="420"/>
        <v>0</v>
      </c>
      <c r="S1759" s="453">
        <f t="shared" si="420"/>
        <v>0</v>
      </c>
      <c r="T1759" s="453">
        <f t="shared" si="420"/>
        <v>0</v>
      </c>
      <c r="U1759" s="453">
        <f t="shared" si="420"/>
        <v>0</v>
      </c>
      <c r="V1759" s="453">
        <f t="shared" si="420"/>
        <v>0</v>
      </c>
      <c r="W1759" s="384">
        <f t="shared" si="419"/>
        <v>0</v>
      </c>
      <c r="X1759" s="565">
        <f>IF(D1759='A. Allgemeine Informationen'!$C$17,$M1759-Y1759,HLOOKUP('A. Allgemeine Informationen'!$C$17-1,$Z$1:$AF$2005,ROW(D1759),FALSE)-$Y1759)</f>
        <v>0</v>
      </c>
      <c r="Y1759" s="384">
        <f>HLOOKUP('A. Allgemeine Informationen'!$C$17,$Z$1:$AF$2005,ROW(D1759),FALSE)</f>
        <v>0</v>
      </c>
      <c r="Z1759" s="565">
        <f t="shared" si="410"/>
        <v>0</v>
      </c>
      <c r="AA1759" s="565">
        <f t="shared" si="411"/>
        <v>0</v>
      </c>
      <c r="AB1759" s="565">
        <f t="shared" si="412"/>
        <v>0</v>
      </c>
      <c r="AC1759" s="565">
        <f t="shared" si="413"/>
        <v>0</v>
      </c>
      <c r="AD1759" s="572">
        <f t="shared" si="414"/>
        <v>0</v>
      </c>
      <c r="AE1759" s="560">
        <f t="shared" si="415"/>
        <v>0</v>
      </c>
      <c r="AF1759" s="561">
        <f t="shared" si="416"/>
        <v>0</v>
      </c>
      <c r="AG1759" s="562"/>
    </row>
    <row r="1760" spans="2:33" s="418" customFormat="1" ht="15" customHeight="1" x14ac:dyDescent="0.2">
      <c r="B1760" s="554"/>
      <c r="C1760" s="382"/>
      <c r="D1760" s="383"/>
      <c r="E1760" s="381"/>
      <c r="F1760" s="1040"/>
      <c r="G1760" s="1038"/>
      <c r="H1760" s="1041"/>
      <c r="I1760" s="381"/>
      <c r="J1760" s="568">
        <f t="shared" si="408"/>
        <v>0</v>
      </c>
      <c r="K1760" s="381"/>
      <c r="L1760" s="381"/>
      <c r="M1760" s="568">
        <f t="shared" si="417"/>
        <v>0</v>
      </c>
      <c r="N1760" s="570">
        <f>IFERROR(VLOOKUP($C1760,Listen!$J$3:$L$39,2,0),0)</f>
        <v>0</v>
      </c>
      <c r="O1760" s="570">
        <f>IFERROR(VLOOKUP($C1760,Listen!$J$3:$L$39,3,0),0)</f>
        <v>0</v>
      </c>
      <c r="P1760" s="453">
        <f t="shared" si="409"/>
        <v>0</v>
      </c>
      <c r="Q1760" s="453">
        <f t="shared" si="420"/>
        <v>0</v>
      </c>
      <c r="R1760" s="453">
        <f t="shared" si="420"/>
        <v>0</v>
      </c>
      <c r="S1760" s="453">
        <f t="shared" si="420"/>
        <v>0</v>
      </c>
      <c r="T1760" s="453">
        <f t="shared" si="420"/>
        <v>0</v>
      </c>
      <c r="U1760" s="453">
        <f t="shared" si="420"/>
        <v>0</v>
      </c>
      <c r="V1760" s="453">
        <f t="shared" si="420"/>
        <v>0</v>
      </c>
      <c r="W1760" s="384">
        <f t="shared" si="419"/>
        <v>0</v>
      </c>
      <c r="X1760" s="565">
        <f>IF(D1760='A. Allgemeine Informationen'!$C$17,$M1760-Y1760,HLOOKUP('A. Allgemeine Informationen'!$C$17-1,$Z$1:$AF$2005,ROW(D1760),FALSE)-$Y1760)</f>
        <v>0</v>
      </c>
      <c r="Y1760" s="384">
        <f>HLOOKUP('A. Allgemeine Informationen'!$C$17,$Z$1:$AF$2005,ROW(D1760),FALSE)</f>
        <v>0</v>
      </c>
      <c r="Z1760" s="565">
        <f t="shared" si="410"/>
        <v>0</v>
      </c>
      <c r="AA1760" s="565">
        <f t="shared" si="411"/>
        <v>0</v>
      </c>
      <c r="AB1760" s="565">
        <f t="shared" si="412"/>
        <v>0</v>
      </c>
      <c r="AC1760" s="565">
        <f t="shared" si="413"/>
        <v>0</v>
      </c>
      <c r="AD1760" s="572">
        <f t="shared" si="414"/>
        <v>0</v>
      </c>
      <c r="AE1760" s="560">
        <f t="shared" si="415"/>
        <v>0</v>
      </c>
      <c r="AF1760" s="561">
        <f t="shared" si="416"/>
        <v>0</v>
      </c>
      <c r="AG1760" s="562"/>
    </row>
    <row r="1761" spans="2:33" s="418" customFormat="1" ht="15" customHeight="1" x14ac:dyDescent="0.2">
      <c r="B1761" s="554"/>
      <c r="C1761" s="382"/>
      <c r="D1761" s="383"/>
      <c r="E1761" s="381"/>
      <c r="F1761" s="1040"/>
      <c r="G1761" s="1038"/>
      <c r="H1761" s="1041"/>
      <c r="I1761" s="381"/>
      <c r="J1761" s="568">
        <f t="shared" si="408"/>
        <v>0</v>
      </c>
      <c r="K1761" s="381"/>
      <c r="L1761" s="381"/>
      <c r="M1761" s="568">
        <f t="shared" si="417"/>
        <v>0</v>
      </c>
      <c r="N1761" s="570">
        <f>IFERROR(VLOOKUP($C1761,Listen!$J$3:$L$39,2,0),0)</f>
        <v>0</v>
      </c>
      <c r="O1761" s="570">
        <f>IFERROR(VLOOKUP($C1761,Listen!$J$3:$L$39,3,0),0)</f>
        <v>0</v>
      </c>
      <c r="P1761" s="453">
        <f t="shared" si="409"/>
        <v>0</v>
      </c>
      <c r="Q1761" s="453">
        <f t="shared" si="420"/>
        <v>0</v>
      </c>
      <c r="R1761" s="453">
        <f t="shared" si="420"/>
        <v>0</v>
      </c>
      <c r="S1761" s="453">
        <f t="shared" si="420"/>
        <v>0</v>
      </c>
      <c r="T1761" s="453">
        <f t="shared" si="420"/>
        <v>0</v>
      </c>
      <c r="U1761" s="453">
        <f t="shared" si="420"/>
        <v>0</v>
      </c>
      <c r="V1761" s="453">
        <f t="shared" si="420"/>
        <v>0</v>
      </c>
      <c r="W1761" s="384">
        <f t="shared" si="419"/>
        <v>0</v>
      </c>
      <c r="X1761" s="565">
        <f>IF(D1761='A. Allgemeine Informationen'!$C$17,$M1761-Y1761,HLOOKUP('A. Allgemeine Informationen'!$C$17-1,$Z$1:$AF$2005,ROW(D1761),FALSE)-$Y1761)</f>
        <v>0</v>
      </c>
      <c r="Y1761" s="384">
        <f>HLOOKUP('A. Allgemeine Informationen'!$C$17,$Z$1:$AF$2005,ROW(D1761),FALSE)</f>
        <v>0</v>
      </c>
      <c r="Z1761" s="565">
        <f t="shared" si="410"/>
        <v>0</v>
      </c>
      <c r="AA1761" s="565">
        <f t="shared" si="411"/>
        <v>0</v>
      </c>
      <c r="AB1761" s="565">
        <f t="shared" si="412"/>
        <v>0</v>
      </c>
      <c r="AC1761" s="565">
        <f t="shared" si="413"/>
        <v>0</v>
      </c>
      <c r="AD1761" s="572">
        <f t="shared" si="414"/>
        <v>0</v>
      </c>
      <c r="AE1761" s="560">
        <f t="shared" si="415"/>
        <v>0</v>
      </c>
      <c r="AF1761" s="561">
        <f t="shared" si="416"/>
        <v>0</v>
      </c>
      <c r="AG1761" s="562"/>
    </row>
    <row r="1762" spans="2:33" s="418" customFormat="1" ht="15" customHeight="1" x14ac:dyDescent="0.2">
      <c r="B1762" s="554"/>
      <c r="C1762" s="382"/>
      <c r="D1762" s="383"/>
      <c r="E1762" s="381"/>
      <c r="F1762" s="1040"/>
      <c r="G1762" s="1038"/>
      <c r="H1762" s="1041"/>
      <c r="I1762" s="381"/>
      <c r="J1762" s="568">
        <f t="shared" si="408"/>
        <v>0</v>
      </c>
      <c r="K1762" s="381"/>
      <c r="L1762" s="381"/>
      <c r="M1762" s="568">
        <f t="shared" si="417"/>
        <v>0</v>
      </c>
      <c r="N1762" s="570">
        <f>IFERROR(VLOOKUP($C1762,Listen!$J$3:$L$39,2,0),0)</f>
        <v>0</v>
      </c>
      <c r="O1762" s="570">
        <f>IFERROR(VLOOKUP($C1762,Listen!$J$3:$L$39,3,0),0)</f>
        <v>0</v>
      </c>
      <c r="P1762" s="453">
        <f t="shared" si="409"/>
        <v>0</v>
      </c>
      <c r="Q1762" s="453">
        <f t="shared" si="420"/>
        <v>0</v>
      </c>
      <c r="R1762" s="453">
        <f t="shared" si="420"/>
        <v>0</v>
      </c>
      <c r="S1762" s="453">
        <f t="shared" si="420"/>
        <v>0</v>
      </c>
      <c r="T1762" s="453">
        <f t="shared" si="420"/>
        <v>0</v>
      </c>
      <c r="U1762" s="453">
        <f t="shared" si="420"/>
        <v>0</v>
      </c>
      <c r="V1762" s="453">
        <f t="shared" si="420"/>
        <v>0</v>
      </c>
      <c r="W1762" s="384">
        <f t="shared" si="419"/>
        <v>0</v>
      </c>
      <c r="X1762" s="565">
        <f>IF(D1762='A. Allgemeine Informationen'!$C$17,$M1762-Y1762,HLOOKUP('A. Allgemeine Informationen'!$C$17-1,$Z$1:$AF$2005,ROW(D1762),FALSE)-$Y1762)</f>
        <v>0</v>
      </c>
      <c r="Y1762" s="384">
        <f>HLOOKUP('A. Allgemeine Informationen'!$C$17,$Z$1:$AF$2005,ROW(D1762),FALSE)</f>
        <v>0</v>
      </c>
      <c r="Z1762" s="565">
        <f t="shared" si="410"/>
        <v>0</v>
      </c>
      <c r="AA1762" s="565">
        <f t="shared" si="411"/>
        <v>0</v>
      </c>
      <c r="AB1762" s="565">
        <f t="shared" si="412"/>
        <v>0</v>
      </c>
      <c r="AC1762" s="565">
        <f t="shared" si="413"/>
        <v>0</v>
      </c>
      <c r="AD1762" s="572">
        <f t="shared" si="414"/>
        <v>0</v>
      </c>
      <c r="AE1762" s="560">
        <f t="shared" si="415"/>
        <v>0</v>
      </c>
      <c r="AF1762" s="561">
        <f t="shared" si="416"/>
        <v>0</v>
      </c>
      <c r="AG1762" s="562"/>
    </row>
    <row r="1763" spans="2:33" s="418" customFormat="1" ht="15" customHeight="1" x14ac:dyDescent="0.2">
      <c r="B1763" s="554"/>
      <c r="C1763" s="382"/>
      <c r="D1763" s="383"/>
      <c r="E1763" s="381"/>
      <c r="F1763" s="1040"/>
      <c r="G1763" s="1038"/>
      <c r="H1763" s="1041"/>
      <c r="I1763" s="381"/>
      <c r="J1763" s="568">
        <f t="shared" si="408"/>
        <v>0</v>
      </c>
      <c r="K1763" s="381"/>
      <c r="L1763" s="381"/>
      <c r="M1763" s="568">
        <f t="shared" si="417"/>
        <v>0</v>
      </c>
      <c r="N1763" s="570">
        <f>IFERROR(VLOOKUP($C1763,Listen!$J$3:$L$39,2,0),0)</f>
        <v>0</v>
      </c>
      <c r="O1763" s="570">
        <f>IFERROR(VLOOKUP($C1763,Listen!$J$3:$L$39,3,0),0)</f>
        <v>0</v>
      </c>
      <c r="P1763" s="453">
        <f t="shared" si="409"/>
        <v>0</v>
      </c>
      <c r="Q1763" s="453">
        <f t="shared" si="420"/>
        <v>0</v>
      </c>
      <c r="R1763" s="453">
        <f t="shared" si="420"/>
        <v>0</v>
      </c>
      <c r="S1763" s="453">
        <f t="shared" si="420"/>
        <v>0</v>
      </c>
      <c r="T1763" s="453">
        <f t="shared" si="420"/>
        <v>0</v>
      </c>
      <c r="U1763" s="453">
        <f t="shared" si="420"/>
        <v>0</v>
      </c>
      <c r="V1763" s="453">
        <f t="shared" si="420"/>
        <v>0</v>
      </c>
      <c r="W1763" s="384">
        <f t="shared" si="419"/>
        <v>0</v>
      </c>
      <c r="X1763" s="565">
        <f>IF(D1763='A. Allgemeine Informationen'!$C$17,$M1763-Y1763,HLOOKUP('A. Allgemeine Informationen'!$C$17-1,$Z$1:$AF$2005,ROW(D1763),FALSE)-$Y1763)</f>
        <v>0</v>
      </c>
      <c r="Y1763" s="384">
        <f>HLOOKUP('A. Allgemeine Informationen'!$C$17,$Z$1:$AF$2005,ROW(D1763),FALSE)</f>
        <v>0</v>
      </c>
      <c r="Z1763" s="565">
        <f t="shared" si="410"/>
        <v>0</v>
      </c>
      <c r="AA1763" s="565">
        <f t="shared" si="411"/>
        <v>0</v>
      </c>
      <c r="AB1763" s="565">
        <f t="shared" si="412"/>
        <v>0</v>
      </c>
      <c r="AC1763" s="565">
        <f t="shared" si="413"/>
        <v>0</v>
      </c>
      <c r="AD1763" s="572">
        <f t="shared" si="414"/>
        <v>0</v>
      </c>
      <c r="AE1763" s="560">
        <f t="shared" si="415"/>
        <v>0</v>
      </c>
      <c r="AF1763" s="561">
        <f t="shared" si="416"/>
        <v>0</v>
      </c>
      <c r="AG1763" s="562"/>
    </row>
    <row r="1764" spans="2:33" s="418" customFormat="1" ht="15" customHeight="1" x14ac:dyDescent="0.2">
      <c r="B1764" s="554"/>
      <c r="C1764" s="382"/>
      <c r="D1764" s="383"/>
      <c r="E1764" s="381"/>
      <c r="F1764" s="1040"/>
      <c r="G1764" s="1038"/>
      <c r="H1764" s="1041"/>
      <c r="I1764" s="381"/>
      <c r="J1764" s="568">
        <f t="shared" si="408"/>
        <v>0</v>
      </c>
      <c r="K1764" s="381"/>
      <c r="L1764" s="381"/>
      <c r="M1764" s="568">
        <f t="shared" si="417"/>
        <v>0</v>
      </c>
      <c r="N1764" s="570">
        <f>IFERROR(VLOOKUP($C1764,Listen!$J$3:$L$39,2,0),0)</f>
        <v>0</v>
      </c>
      <c r="O1764" s="570">
        <f>IFERROR(VLOOKUP($C1764,Listen!$J$3:$L$39,3,0),0)</f>
        <v>0</v>
      </c>
      <c r="P1764" s="453">
        <f t="shared" si="409"/>
        <v>0</v>
      </c>
      <c r="Q1764" s="453">
        <f t="shared" si="420"/>
        <v>0</v>
      </c>
      <c r="R1764" s="453">
        <f t="shared" si="420"/>
        <v>0</v>
      </c>
      <c r="S1764" s="453">
        <f t="shared" si="420"/>
        <v>0</v>
      </c>
      <c r="T1764" s="453">
        <f t="shared" si="420"/>
        <v>0</v>
      </c>
      <c r="U1764" s="453">
        <f t="shared" si="420"/>
        <v>0</v>
      </c>
      <c r="V1764" s="453">
        <f t="shared" si="420"/>
        <v>0</v>
      </c>
      <c r="W1764" s="384">
        <f t="shared" si="419"/>
        <v>0</v>
      </c>
      <c r="X1764" s="565">
        <f>IF(D1764='A. Allgemeine Informationen'!$C$17,$M1764-Y1764,HLOOKUP('A. Allgemeine Informationen'!$C$17-1,$Z$1:$AF$2005,ROW(D1764),FALSE)-$Y1764)</f>
        <v>0</v>
      </c>
      <c r="Y1764" s="384">
        <f>HLOOKUP('A. Allgemeine Informationen'!$C$17,$Z$1:$AF$2005,ROW(D1764),FALSE)</f>
        <v>0</v>
      </c>
      <c r="Z1764" s="565">
        <f t="shared" si="410"/>
        <v>0</v>
      </c>
      <c r="AA1764" s="565">
        <f t="shared" si="411"/>
        <v>0</v>
      </c>
      <c r="AB1764" s="565">
        <f t="shared" si="412"/>
        <v>0</v>
      </c>
      <c r="AC1764" s="565">
        <f t="shared" si="413"/>
        <v>0</v>
      </c>
      <c r="AD1764" s="572">
        <f t="shared" si="414"/>
        <v>0</v>
      </c>
      <c r="AE1764" s="560">
        <f t="shared" si="415"/>
        <v>0</v>
      </c>
      <c r="AF1764" s="561">
        <f t="shared" si="416"/>
        <v>0</v>
      </c>
      <c r="AG1764" s="562"/>
    </row>
    <row r="1765" spans="2:33" s="418" customFormat="1" ht="15" customHeight="1" x14ac:dyDescent="0.2">
      <c r="B1765" s="554"/>
      <c r="C1765" s="382"/>
      <c r="D1765" s="383"/>
      <c r="E1765" s="381"/>
      <c r="F1765" s="1040"/>
      <c r="G1765" s="1038"/>
      <c r="H1765" s="1041"/>
      <c r="I1765" s="381"/>
      <c r="J1765" s="568">
        <f t="shared" si="408"/>
        <v>0</v>
      </c>
      <c r="K1765" s="381"/>
      <c r="L1765" s="381"/>
      <c r="M1765" s="568">
        <f t="shared" si="417"/>
        <v>0</v>
      </c>
      <c r="N1765" s="570">
        <f>IFERROR(VLOOKUP($C1765,Listen!$J$3:$L$39,2,0),0)</f>
        <v>0</v>
      </c>
      <c r="O1765" s="570">
        <f>IFERROR(VLOOKUP($C1765,Listen!$J$3:$L$39,3,0),0)</f>
        <v>0</v>
      </c>
      <c r="P1765" s="453">
        <f t="shared" si="409"/>
        <v>0</v>
      </c>
      <c r="Q1765" s="453">
        <f t="shared" si="420"/>
        <v>0</v>
      </c>
      <c r="R1765" s="453">
        <f t="shared" si="420"/>
        <v>0</v>
      </c>
      <c r="S1765" s="453">
        <f t="shared" si="420"/>
        <v>0</v>
      </c>
      <c r="T1765" s="453">
        <f t="shared" si="420"/>
        <v>0</v>
      </c>
      <c r="U1765" s="453">
        <f t="shared" si="420"/>
        <v>0</v>
      </c>
      <c r="V1765" s="453">
        <f t="shared" si="420"/>
        <v>0</v>
      </c>
      <c r="W1765" s="384">
        <f t="shared" si="419"/>
        <v>0</v>
      </c>
      <c r="X1765" s="565">
        <f>IF(D1765='A. Allgemeine Informationen'!$C$17,$M1765-Y1765,HLOOKUP('A. Allgemeine Informationen'!$C$17-1,$Z$1:$AF$2005,ROW(D1765),FALSE)-$Y1765)</f>
        <v>0</v>
      </c>
      <c r="Y1765" s="384">
        <f>HLOOKUP('A. Allgemeine Informationen'!$C$17,$Z$1:$AF$2005,ROW(D1765),FALSE)</f>
        <v>0</v>
      </c>
      <c r="Z1765" s="565">
        <f t="shared" si="410"/>
        <v>0</v>
      </c>
      <c r="AA1765" s="565">
        <f t="shared" si="411"/>
        <v>0</v>
      </c>
      <c r="AB1765" s="565">
        <f t="shared" si="412"/>
        <v>0</v>
      </c>
      <c r="AC1765" s="565">
        <f t="shared" si="413"/>
        <v>0</v>
      </c>
      <c r="AD1765" s="572">
        <f t="shared" si="414"/>
        <v>0</v>
      </c>
      <c r="AE1765" s="560">
        <f t="shared" si="415"/>
        <v>0</v>
      </c>
      <c r="AF1765" s="561">
        <f t="shared" si="416"/>
        <v>0</v>
      </c>
      <c r="AG1765" s="562"/>
    </row>
    <row r="1766" spans="2:33" s="418" customFormat="1" ht="15" customHeight="1" x14ac:dyDescent="0.2">
      <c r="B1766" s="554"/>
      <c r="C1766" s="382"/>
      <c r="D1766" s="383"/>
      <c r="E1766" s="381"/>
      <c r="F1766" s="1040"/>
      <c r="G1766" s="1038"/>
      <c r="H1766" s="1041"/>
      <c r="I1766" s="381"/>
      <c r="J1766" s="568">
        <f t="shared" si="408"/>
        <v>0</v>
      </c>
      <c r="K1766" s="381"/>
      <c r="L1766" s="381"/>
      <c r="M1766" s="568">
        <f t="shared" si="417"/>
        <v>0</v>
      </c>
      <c r="N1766" s="570">
        <f>IFERROR(VLOOKUP($C1766,Listen!$J$3:$L$39,2,0),0)</f>
        <v>0</v>
      </c>
      <c r="O1766" s="570">
        <f>IFERROR(VLOOKUP($C1766,Listen!$J$3:$L$39,3,0),0)</f>
        <v>0</v>
      </c>
      <c r="P1766" s="453">
        <f t="shared" si="409"/>
        <v>0</v>
      </c>
      <c r="Q1766" s="453">
        <f t="shared" si="420"/>
        <v>0</v>
      </c>
      <c r="R1766" s="453">
        <f t="shared" si="420"/>
        <v>0</v>
      </c>
      <c r="S1766" s="453">
        <f t="shared" si="420"/>
        <v>0</v>
      </c>
      <c r="T1766" s="453">
        <f t="shared" si="420"/>
        <v>0</v>
      </c>
      <c r="U1766" s="453">
        <f t="shared" si="420"/>
        <v>0</v>
      </c>
      <c r="V1766" s="453">
        <f t="shared" si="420"/>
        <v>0</v>
      </c>
      <c r="W1766" s="384">
        <f t="shared" si="419"/>
        <v>0</v>
      </c>
      <c r="X1766" s="565">
        <f>IF(D1766='A. Allgemeine Informationen'!$C$17,$M1766-Y1766,HLOOKUP('A. Allgemeine Informationen'!$C$17-1,$Z$1:$AF$2005,ROW(D1766),FALSE)-$Y1766)</f>
        <v>0</v>
      </c>
      <c r="Y1766" s="384">
        <f>HLOOKUP('A. Allgemeine Informationen'!$C$17,$Z$1:$AF$2005,ROW(D1766),FALSE)</f>
        <v>0</v>
      </c>
      <c r="Z1766" s="565">
        <f t="shared" si="410"/>
        <v>0</v>
      </c>
      <c r="AA1766" s="565">
        <f t="shared" si="411"/>
        <v>0</v>
      </c>
      <c r="AB1766" s="565">
        <f t="shared" si="412"/>
        <v>0</v>
      </c>
      <c r="AC1766" s="565">
        <f t="shared" si="413"/>
        <v>0</v>
      </c>
      <c r="AD1766" s="572">
        <f t="shared" si="414"/>
        <v>0</v>
      </c>
      <c r="AE1766" s="560">
        <f t="shared" si="415"/>
        <v>0</v>
      </c>
      <c r="AF1766" s="561">
        <f t="shared" si="416"/>
        <v>0</v>
      </c>
      <c r="AG1766" s="562"/>
    </row>
    <row r="1767" spans="2:33" s="418" customFormat="1" ht="15" customHeight="1" x14ac:dyDescent="0.2">
      <c r="B1767" s="554"/>
      <c r="C1767" s="382"/>
      <c r="D1767" s="383"/>
      <c r="E1767" s="381"/>
      <c r="F1767" s="1040"/>
      <c r="G1767" s="1038"/>
      <c r="H1767" s="1041"/>
      <c r="I1767" s="381"/>
      <c r="J1767" s="568">
        <f t="shared" si="408"/>
        <v>0</v>
      </c>
      <c r="K1767" s="381"/>
      <c r="L1767" s="381"/>
      <c r="M1767" s="568">
        <f t="shared" si="417"/>
        <v>0</v>
      </c>
      <c r="N1767" s="570">
        <f>IFERROR(VLOOKUP($C1767,Listen!$J$3:$L$39,2,0),0)</f>
        <v>0</v>
      </c>
      <c r="O1767" s="570">
        <f>IFERROR(VLOOKUP($C1767,Listen!$J$3:$L$39,3,0),0)</f>
        <v>0</v>
      </c>
      <c r="P1767" s="453">
        <f t="shared" si="409"/>
        <v>0</v>
      </c>
      <c r="Q1767" s="453">
        <f t="shared" ref="Q1767:V1782" si="421">P1767</f>
        <v>0</v>
      </c>
      <c r="R1767" s="453">
        <f t="shared" si="421"/>
        <v>0</v>
      </c>
      <c r="S1767" s="453">
        <f t="shared" si="421"/>
        <v>0</v>
      </c>
      <c r="T1767" s="453">
        <f t="shared" si="421"/>
        <v>0</v>
      </c>
      <c r="U1767" s="453">
        <f t="shared" si="421"/>
        <v>0</v>
      </c>
      <c r="V1767" s="453">
        <f t="shared" si="421"/>
        <v>0</v>
      </c>
      <c r="W1767" s="384">
        <f t="shared" si="419"/>
        <v>0</v>
      </c>
      <c r="X1767" s="565">
        <f>IF(D1767='A. Allgemeine Informationen'!$C$17,$M1767-Y1767,HLOOKUP('A. Allgemeine Informationen'!$C$17-1,$Z$1:$AF$2005,ROW(D1767),FALSE)-$Y1767)</f>
        <v>0</v>
      </c>
      <c r="Y1767" s="384">
        <f>HLOOKUP('A. Allgemeine Informationen'!$C$17,$Z$1:$AF$2005,ROW(D1767),FALSE)</f>
        <v>0</v>
      </c>
      <c r="Z1767" s="565">
        <f t="shared" si="410"/>
        <v>0</v>
      </c>
      <c r="AA1767" s="565">
        <f t="shared" si="411"/>
        <v>0</v>
      </c>
      <c r="AB1767" s="565">
        <f t="shared" si="412"/>
        <v>0</v>
      </c>
      <c r="AC1767" s="565">
        <f t="shared" si="413"/>
        <v>0</v>
      </c>
      <c r="AD1767" s="572">
        <f t="shared" si="414"/>
        <v>0</v>
      </c>
      <c r="AE1767" s="560">
        <f t="shared" si="415"/>
        <v>0</v>
      </c>
      <c r="AF1767" s="561">
        <f t="shared" si="416"/>
        <v>0</v>
      </c>
      <c r="AG1767" s="562"/>
    </row>
    <row r="1768" spans="2:33" s="418" customFormat="1" ht="15" customHeight="1" x14ac:dyDescent="0.2">
      <c r="B1768" s="554"/>
      <c r="C1768" s="382"/>
      <c r="D1768" s="383"/>
      <c r="E1768" s="381"/>
      <c r="F1768" s="1040"/>
      <c r="G1768" s="1038"/>
      <c r="H1768" s="1041"/>
      <c r="I1768" s="381"/>
      <c r="J1768" s="568">
        <f t="shared" si="408"/>
        <v>0</v>
      </c>
      <c r="K1768" s="381"/>
      <c r="L1768" s="381"/>
      <c r="M1768" s="568">
        <f t="shared" si="417"/>
        <v>0</v>
      </c>
      <c r="N1768" s="570">
        <f>IFERROR(VLOOKUP($C1768,Listen!$J$3:$L$39,2,0),0)</f>
        <v>0</v>
      </c>
      <c r="O1768" s="570">
        <f>IFERROR(VLOOKUP($C1768,Listen!$J$3:$L$39,3,0),0)</f>
        <v>0</v>
      </c>
      <c r="P1768" s="453">
        <f t="shared" si="409"/>
        <v>0</v>
      </c>
      <c r="Q1768" s="453">
        <f t="shared" si="421"/>
        <v>0</v>
      </c>
      <c r="R1768" s="453">
        <f t="shared" si="421"/>
        <v>0</v>
      </c>
      <c r="S1768" s="453">
        <f t="shared" si="421"/>
        <v>0</v>
      </c>
      <c r="T1768" s="453">
        <f t="shared" si="421"/>
        <v>0</v>
      </c>
      <c r="U1768" s="453">
        <f t="shared" si="421"/>
        <v>0</v>
      </c>
      <c r="V1768" s="453">
        <f t="shared" si="421"/>
        <v>0</v>
      </c>
      <c r="W1768" s="384">
        <f t="shared" si="419"/>
        <v>0</v>
      </c>
      <c r="X1768" s="565">
        <f>IF(D1768='A. Allgemeine Informationen'!$C$17,$M1768-Y1768,HLOOKUP('A. Allgemeine Informationen'!$C$17-1,$Z$1:$AF$2005,ROW(D1768),FALSE)-$Y1768)</f>
        <v>0</v>
      </c>
      <c r="Y1768" s="384">
        <f>HLOOKUP('A. Allgemeine Informationen'!$C$17,$Z$1:$AF$2005,ROW(D1768),FALSE)</f>
        <v>0</v>
      </c>
      <c r="Z1768" s="565">
        <f t="shared" si="410"/>
        <v>0</v>
      </c>
      <c r="AA1768" s="565">
        <f t="shared" si="411"/>
        <v>0</v>
      </c>
      <c r="AB1768" s="565">
        <f t="shared" si="412"/>
        <v>0</v>
      </c>
      <c r="AC1768" s="565">
        <f t="shared" si="413"/>
        <v>0</v>
      </c>
      <c r="AD1768" s="572">
        <f t="shared" si="414"/>
        <v>0</v>
      </c>
      <c r="AE1768" s="560">
        <f t="shared" si="415"/>
        <v>0</v>
      </c>
      <c r="AF1768" s="561">
        <f t="shared" si="416"/>
        <v>0</v>
      </c>
      <c r="AG1768" s="562"/>
    </row>
    <row r="1769" spans="2:33" s="418" customFormat="1" ht="15" customHeight="1" x14ac:dyDescent="0.2">
      <c r="B1769" s="554"/>
      <c r="C1769" s="382"/>
      <c r="D1769" s="383"/>
      <c r="E1769" s="381"/>
      <c r="F1769" s="1040"/>
      <c r="G1769" s="1038"/>
      <c r="H1769" s="1041"/>
      <c r="I1769" s="381"/>
      <c r="J1769" s="568">
        <f t="shared" si="408"/>
        <v>0</v>
      </c>
      <c r="K1769" s="381"/>
      <c r="L1769" s="381"/>
      <c r="M1769" s="568">
        <f t="shared" si="417"/>
        <v>0</v>
      </c>
      <c r="N1769" s="570">
        <f>IFERROR(VLOOKUP($C1769,Listen!$J$3:$L$39,2,0),0)</f>
        <v>0</v>
      </c>
      <c r="O1769" s="570">
        <f>IFERROR(VLOOKUP($C1769,Listen!$J$3:$L$39,3,0),0)</f>
        <v>0</v>
      </c>
      <c r="P1769" s="453">
        <f t="shared" si="409"/>
        <v>0</v>
      </c>
      <c r="Q1769" s="453">
        <f t="shared" si="421"/>
        <v>0</v>
      </c>
      <c r="R1769" s="453">
        <f t="shared" si="421"/>
        <v>0</v>
      </c>
      <c r="S1769" s="453">
        <f t="shared" si="421"/>
        <v>0</v>
      </c>
      <c r="T1769" s="453">
        <f t="shared" si="421"/>
        <v>0</v>
      </c>
      <c r="U1769" s="453">
        <f t="shared" si="421"/>
        <v>0</v>
      </c>
      <c r="V1769" s="453">
        <f t="shared" si="421"/>
        <v>0</v>
      </c>
      <c r="W1769" s="384">
        <f t="shared" si="419"/>
        <v>0</v>
      </c>
      <c r="X1769" s="565">
        <f>IF(D1769='A. Allgemeine Informationen'!$C$17,$M1769-Y1769,HLOOKUP('A. Allgemeine Informationen'!$C$17-1,$Z$1:$AF$2005,ROW(D1769),FALSE)-$Y1769)</f>
        <v>0</v>
      </c>
      <c r="Y1769" s="384">
        <f>HLOOKUP('A. Allgemeine Informationen'!$C$17,$Z$1:$AF$2005,ROW(D1769),FALSE)</f>
        <v>0</v>
      </c>
      <c r="Z1769" s="565">
        <f t="shared" si="410"/>
        <v>0</v>
      </c>
      <c r="AA1769" s="565">
        <f t="shared" si="411"/>
        <v>0</v>
      </c>
      <c r="AB1769" s="565">
        <f t="shared" si="412"/>
        <v>0</v>
      </c>
      <c r="AC1769" s="565">
        <f t="shared" si="413"/>
        <v>0</v>
      </c>
      <c r="AD1769" s="572">
        <f t="shared" si="414"/>
        <v>0</v>
      </c>
      <c r="AE1769" s="560">
        <f t="shared" si="415"/>
        <v>0</v>
      </c>
      <c r="AF1769" s="561">
        <f t="shared" si="416"/>
        <v>0</v>
      </c>
      <c r="AG1769" s="562"/>
    </row>
    <row r="1770" spans="2:33" s="418" customFormat="1" ht="15" customHeight="1" x14ac:dyDescent="0.2">
      <c r="B1770" s="554"/>
      <c r="C1770" s="382"/>
      <c r="D1770" s="383"/>
      <c r="E1770" s="381"/>
      <c r="F1770" s="1040"/>
      <c r="G1770" s="1038"/>
      <c r="H1770" s="1041"/>
      <c r="I1770" s="381"/>
      <c r="J1770" s="568">
        <f t="shared" si="408"/>
        <v>0</v>
      </c>
      <c r="K1770" s="381"/>
      <c r="L1770" s="381"/>
      <c r="M1770" s="568">
        <f t="shared" si="417"/>
        <v>0</v>
      </c>
      <c r="N1770" s="570">
        <f>IFERROR(VLOOKUP($C1770,Listen!$J$3:$L$39,2,0),0)</f>
        <v>0</v>
      </c>
      <c r="O1770" s="570">
        <f>IFERROR(VLOOKUP($C1770,Listen!$J$3:$L$39,3,0),0)</f>
        <v>0</v>
      </c>
      <c r="P1770" s="453">
        <f t="shared" si="409"/>
        <v>0</v>
      </c>
      <c r="Q1770" s="453">
        <f t="shared" si="421"/>
        <v>0</v>
      </c>
      <c r="R1770" s="453">
        <f t="shared" si="421"/>
        <v>0</v>
      </c>
      <c r="S1770" s="453">
        <f t="shared" si="421"/>
        <v>0</v>
      </c>
      <c r="T1770" s="453">
        <f t="shared" si="421"/>
        <v>0</v>
      </c>
      <c r="U1770" s="453">
        <f t="shared" si="421"/>
        <v>0</v>
      </c>
      <c r="V1770" s="453">
        <f t="shared" si="421"/>
        <v>0</v>
      </c>
      <c r="W1770" s="384">
        <f t="shared" si="419"/>
        <v>0</v>
      </c>
      <c r="X1770" s="565">
        <f>IF(D1770='A. Allgemeine Informationen'!$C$17,$M1770-Y1770,HLOOKUP('A. Allgemeine Informationen'!$C$17-1,$Z$1:$AF$2005,ROW(D1770),FALSE)-$Y1770)</f>
        <v>0</v>
      </c>
      <c r="Y1770" s="384">
        <f>HLOOKUP('A. Allgemeine Informationen'!$C$17,$Z$1:$AF$2005,ROW(D1770),FALSE)</f>
        <v>0</v>
      </c>
      <c r="Z1770" s="565">
        <f t="shared" si="410"/>
        <v>0</v>
      </c>
      <c r="AA1770" s="565">
        <f t="shared" si="411"/>
        <v>0</v>
      </c>
      <c r="AB1770" s="565">
        <f t="shared" si="412"/>
        <v>0</v>
      </c>
      <c r="AC1770" s="565">
        <f t="shared" si="413"/>
        <v>0</v>
      </c>
      <c r="AD1770" s="572">
        <f t="shared" si="414"/>
        <v>0</v>
      </c>
      <c r="AE1770" s="560">
        <f t="shared" si="415"/>
        <v>0</v>
      </c>
      <c r="AF1770" s="561">
        <f t="shared" si="416"/>
        <v>0</v>
      </c>
      <c r="AG1770" s="562"/>
    </row>
    <row r="1771" spans="2:33" s="418" customFormat="1" ht="15" customHeight="1" x14ac:dyDescent="0.2">
      <c r="B1771" s="554"/>
      <c r="C1771" s="382"/>
      <c r="D1771" s="383"/>
      <c r="E1771" s="381"/>
      <c r="F1771" s="1040"/>
      <c r="G1771" s="1038"/>
      <c r="H1771" s="1041"/>
      <c r="I1771" s="381"/>
      <c r="J1771" s="568">
        <f t="shared" si="408"/>
        <v>0</v>
      </c>
      <c r="K1771" s="381"/>
      <c r="L1771" s="381"/>
      <c r="M1771" s="568">
        <f t="shared" si="417"/>
        <v>0</v>
      </c>
      <c r="N1771" s="570">
        <f>IFERROR(VLOOKUP($C1771,Listen!$J$3:$L$39,2,0),0)</f>
        <v>0</v>
      </c>
      <c r="O1771" s="570">
        <f>IFERROR(VLOOKUP($C1771,Listen!$J$3:$L$39,3,0),0)</f>
        <v>0</v>
      </c>
      <c r="P1771" s="453">
        <f t="shared" si="409"/>
        <v>0</v>
      </c>
      <c r="Q1771" s="453">
        <f t="shared" si="421"/>
        <v>0</v>
      </c>
      <c r="R1771" s="453">
        <f t="shared" si="421"/>
        <v>0</v>
      </c>
      <c r="S1771" s="453">
        <f t="shared" si="421"/>
        <v>0</v>
      </c>
      <c r="T1771" s="453">
        <f t="shared" si="421"/>
        <v>0</v>
      </c>
      <c r="U1771" s="453">
        <f t="shared" si="421"/>
        <v>0</v>
      </c>
      <c r="V1771" s="453">
        <f t="shared" si="421"/>
        <v>0</v>
      </c>
      <c r="W1771" s="384">
        <f t="shared" si="419"/>
        <v>0</v>
      </c>
      <c r="X1771" s="565">
        <f>IF(D1771='A. Allgemeine Informationen'!$C$17,$M1771-Y1771,HLOOKUP('A. Allgemeine Informationen'!$C$17-1,$Z$1:$AF$2005,ROW(D1771),FALSE)-$Y1771)</f>
        <v>0</v>
      </c>
      <c r="Y1771" s="384">
        <f>HLOOKUP('A. Allgemeine Informationen'!$C$17,$Z$1:$AF$2005,ROW(D1771),FALSE)</f>
        <v>0</v>
      </c>
      <c r="Z1771" s="565">
        <f t="shared" si="410"/>
        <v>0</v>
      </c>
      <c r="AA1771" s="565">
        <f t="shared" si="411"/>
        <v>0</v>
      </c>
      <c r="AB1771" s="565">
        <f t="shared" si="412"/>
        <v>0</v>
      </c>
      <c r="AC1771" s="565">
        <f t="shared" si="413"/>
        <v>0</v>
      </c>
      <c r="AD1771" s="572">
        <f t="shared" si="414"/>
        <v>0</v>
      </c>
      <c r="AE1771" s="560">
        <f t="shared" si="415"/>
        <v>0</v>
      </c>
      <c r="AF1771" s="561">
        <f t="shared" si="416"/>
        <v>0</v>
      </c>
      <c r="AG1771" s="562"/>
    </row>
    <row r="1772" spans="2:33" s="418" customFormat="1" ht="15" customHeight="1" x14ac:dyDescent="0.2">
      <c r="B1772" s="554"/>
      <c r="C1772" s="382"/>
      <c r="D1772" s="383"/>
      <c r="E1772" s="381"/>
      <c r="F1772" s="1040"/>
      <c r="G1772" s="1038"/>
      <c r="H1772" s="1041"/>
      <c r="I1772" s="381"/>
      <c r="J1772" s="568">
        <f t="shared" si="408"/>
        <v>0</v>
      </c>
      <c r="K1772" s="381"/>
      <c r="L1772" s="381"/>
      <c r="M1772" s="568">
        <f t="shared" si="417"/>
        <v>0</v>
      </c>
      <c r="N1772" s="570">
        <f>IFERROR(VLOOKUP($C1772,Listen!$J$3:$L$39,2,0),0)</f>
        <v>0</v>
      </c>
      <c r="O1772" s="570">
        <f>IFERROR(VLOOKUP($C1772,Listen!$J$3:$L$39,3,0),0)</f>
        <v>0</v>
      </c>
      <c r="P1772" s="453">
        <f t="shared" si="409"/>
        <v>0</v>
      </c>
      <c r="Q1772" s="453">
        <f t="shared" si="421"/>
        <v>0</v>
      </c>
      <c r="R1772" s="453">
        <f t="shared" si="421"/>
        <v>0</v>
      </c>
      <c r="S1772" s="453">
        <f t="shared" si="421"/>
        <v>0</v>
      </c>
      <c r="T1772" s="453">
        <f t="shared" si="421"/>
        <v>0</v>
      </c>
      <c r="U1772" s="453">
        <f t="shared" si="421"/>
        <v>0</v>
      </c>
      <c r="V1772" s="453">
        <f t="shared" si="421"/>
        <v>0</v>
      </c>
      <c r="W1772" s="384">
        <f t="shared" si="419"/>
        <v>0</v>
      </c>
      <c r="X1772" s="565">
        <f>IF(D1772='A. Allgemeine Informationen'!$C$17,$M1772-Y1772,HLOOKUP('A. Allgemeine Informationen'!$C$17-1,$Z$1:$AF$2005,ROW(D1772),FALSE)-$Y1772)</f>
        <v>0</v>
      </c>
      <c r="Y1772" s="384">
        <f>HLOOKUP('A. Allgemeine Informationen'!$C$17,$Z$1:$AF$2005,ROW(D1772),FALSE)</f>
        <v>0</v>
      </c>
      <c r="Z1772" s="565">
        <f t="shared" si="410"/>
        <v>0</v>
      </c>
      <c r="AA1772" s="565">
        <f t="shared" si="411"/>
        <v>0</v>
      </c>
      <c r="AB1772" s="565">
        <f t="shared" si="412"/>
        <v>0</v>
      </c>
      <c r="AC1772" s="565">
        <f t="shared" si="413"/>
        <v>0</v>
      </c>
      <c r="AD1772" s="572">
        <f t="shared" si="414"/>
        <v>0</v>
      </c>
      <c r="AE1772" s="560">
        <f t="shared" si="415"/>
        <v>0</v>
      </c>
      <c r="AF1772" s="561">
        <f t="shared" si="416"/>
        <v>0</v>
      </c>
      <c r="AG1772" s="562"/>
    </row>
    <row r="1773" spans="2:33" s="418" customFormat="1" ht="15" customHeight="1" x14ac:dyDescent="0.2">
      <c r="B1773" s="554"/>
      <c r="C1773" s="382"/>
      <c r="D1773" s="383"/>
      <c r="E1773" s="381"/>
      <c r="F1773" s="1040"/>
      <c r="G1773" s="1038"/>
      <c r="H1773" s="1041"/>
      <c r="I1773" s="381"/>
      <c r="J1773" s="568">
        <f t="shared" si="408"/>
        <v>0</v>
      </c>
      <c r="K1773" s="381"/>
      <c r="L1773" s="381"/>
      <c r="M1773" s="568">
        <f t="shared" si="417"/>
        <v>0</v>
      </c>
      <c r="N1773" s="570">
        <f>IFERROR(VLOOKUP($C1773,Listen!$J$3:$L$39,2,0),0)</f>
        <v>0</v>
      </c>
      <c r="O1773" s="570">
        <f>IFERROR(VLOOKUP($C1773,Listen!$J$3:$L$39,3,0),0)</f>
        <v>0</v>
      </c>
      <c r="P1773" s="453">
        <f t="shared" si="409"/>
        <v>0</v>
      </c>
      <c r="Q1773" s="453">
        <f t="shared" si="421"/>
        <v>0</v>
      </c>
      <c r="R1773" s="453">
        <f t="shared" si="421"/>
        <v>0</v>
      </c>
      <c r="S1773" s="453">
        <f t="shared" si="421"/>
        <v>0</v>
      </c>
      <c r="T1773" s="453">
        <f t="shared" si="421"/>
        <v>0</v>
      </c>
      <c r="U1773" s="453">
        <f t="shared" si="421"/>
        <v>0</v>
      </c>
      <c r="V1773" s="453">
        <f t="shared" si="421"/>
        <v>0</v>
      </c>
      <c r="W1773" s="384">
        <f t="shared" si="419"/>
        <v>0</v>
      </c>
      <c r="X1773" s="565">
        <f>IF(D1773='A. Allgemeine Informationen'!$C$17,$M1773-Y1773,HLOOKUP('A. Allgemeine Informationen'!$C$17-1,$Z$1:$AF$2005,ROW(D1773),FALSE)-$Y1773)</f>
        <v>0</v>
      </c>
      <c r="Y1773" s="384">
        <f>HLOOKUP('A. Allgemeine Informationen'!$C$17,$Z$1:$AF$2005,ROW(D1773),FALSE)</f>
        <v>0</v>
      </c>
      <c r="Z1773" s="565">
        <f t="shared" si="410"/>
        <v>0</v>
      </c>
      <c r="AA1773" s="565">
        <f t="shared" si="411"/>
        <v>0</v>
      </c>
      <c r="AB1773" s="565">
        <f t="shared" si="412"/>
        <v>0</v>
      </c>
      <c r="AC1773" s="565">
        <f t="shared" si="413"/>
        <v>0</v>
      </c>
      <c r="AD1773" s="572">
        <f t="shared" si="414"/>
        <v>0</v>
      </c>
      <c r="AE1773" s="560">
        <f t="shared" si="415"/>
        <v>0</v>
      </c>
      <c r="AF1773" s="561">
        <f t="shared" si="416"/>
        <v>0</v>
      </c>
      <c r="AG1773" s="562"/>
    </row>
    <row r="1774" spans="2:33" s="418" customFormat="1" ht="15" customHeight="1" x14ac:dyDescent="0.2">
      <c r="B1774" s="554"/>
      <c r="C1774" s="382"/>
      <c r="D1774" s="383"/>
      <c r="E1774" s="381"/>
      <c r="F1774" s="1040"/>
      <c r="G1774" s="1038"/>
      <c r="H1774" s="1041"/>
      <c r="I1774" s="381"/>
      <c r="J1774" s="568">
        <f t="shared" si="408"/>
        <v>0</v>
      </c>
      <c r="K1774" s="381"/>
      <c r="L1774" s="381"/>
      <c r="M1774" s="568">
        <f t="shared" si="417"/>
        <v>0</v>
      </c>
      <c r="N1774" s="570">
        <f>IFERROR(VLOOKUP($C1774,Listen!$J$3:$L$39,2,0),0)</f>
        <v>0</v>
      </c>
      <c r="O1774" s="570">
        <f>IFERROR(VLOOKUP($C1774,Listen!$J$3:$L$39,3,0),0)</f>
        <v>0</v>
      </c>
      <c r="P1774" s="453">
        <f t="shared" si="409"/>
        <v>0</v>
      </c>
      <c r="Q1774" s="453">
        <f t="shared" si="421"/>
        <v>0</v>
      </c>
      <c r="R1774" s="453">
        <f t="shared" si="421"/>
        <v>0</v>
      </c>
      <c r="S1774" s="453">
        <f t="shared" si="421"/>
        <v>0</v>
      </c>
      <c r="T1774" s="453">
        <f t="shared" si="421"/>
        <v>0</v>
      </c>
      <c r="U1774" s="453">
        <f t="shared" si="421"/>
        <v>0</v>
      </c>
      <c r="V1774" s="453">
        <f t="shared" si="421"/>
        <v>0</v>
      </c>
      <c r="W1774" s="384">
        <f t="shared" si="419"/>
        <v>0</v>
      </c>
      <c r="X1774" s="565">
        <f>IF(D1774='A. Allgemeine Informationen'!$C$17,$M1774-Y1774,HLOOKUP('A. Allgemeine Informationen'!$C$17-1,$Z$1:$AF$2005,ROW(D1774),FALSE)-$Y1774)</f>
        <v>0</v>
      </c>
      <c r="Y1774" s="384">
        <f>HLOOKUP('A. Allgemeine Informationen'!$C$17,$Z$1:$AF$2005,ROW(D1774),FALSE)</f>
        <v>0</v>
      </c>
      <c r="Z1774" s="565">
        <f t="shared" si="410"/>
        <v>0</v>
      </c>
      <c r="AA1774" s="565">
        <f t="shared" si="411"/>
        <v>0</v>
      </c>
      <c r="AB1774" s="565">
        <f t="shared" si="412"/>
        <v>0</v>
      </c>
      <c r="AC1774" s="565">
        <f t="shared" si="413"/>
        <v>0</v>
      </c>
      <c r="AD1774" s="572">
        <f t="shared" si="414"/>
        <v>0</v>
      </c>
      <c r="AE1774" s="560">
        <f t="shared" si="415"/>
        <v>0</v>
      </c>
      <c r="AF1774" s="561">
        <f t="shared" si="416"/>
        <v>0</v>
      </c>
      <c r="AG1774" s="562"/>
    </row>
    <row r="1775" spans="2:33" s="418" customFormat="1" ht="15" customHeight="1" x14ac:dyDescent="0.2">
      <c r="B1775" s="554"/>
      <c r="C1775" s="382"/>
      <c r="D1775" s="383"/>
      <c r="E1775" s="381"/>
      <c r="F1775" s="1040"/>
      <c r="G1775" s="1038"/>
      <c r="H1775" s="1041"/>
      <c r="I1775" s="381"/>
      <c r="J1775" s="568">
        <f t="shared" si="408"/>
        <v>0</v>
      </c>
      <c r="K1775" s="381"/>
      <c r="L1775" s="381"/>
      <c r="M1775" s="568">
        <f t="shared" si="417"/>
        <v>0</v>
      </c>
      <c r="N1775" s="570">
        <f>IFERROR(VLOOKUP($C1775,Listen!$J$3:$L$39,2,0),0)</f>
        <v>0</v>
      </c>
      <c r="O1775" s="570">
        <f>IFERROR(VLOOKUP($C1775,Listen!$J$3:$L$39,3,0),0)</f>
        <v>0</v>
      </c>
      <c r="P1775" s="453">
        <f t="shared" si="409"/>
        <v>0</v>
      </c>
      <c r="Q1775" s="453">
        <f t="shared" si="421"/>
        <v>0</v>
      </c>
      <c r="R1775" s="453">
        <f t="shared" si="421"/>
        <v>0</v>
      </c>
      <c r="S1775" s="453">
        <f t="shared" si="421"/>
        <v>0</v>
      </c>
      <c r="T1775" s="453">
        <f t="shared" si="421"/>
        <v>0</v>
      </c>
      <c r="U1775" s="453">
        <f t="shared" si="421"/>
        <v>0</v>
      </c>
      <c r="V1775" s="453">
        <f t="shared" si="421"/>
        <v>0</v>
      </c>
      <c r="W1775" s="384">
        <f t="shared" si="419"/>
        <v>0</v>
      </c>
      <c r="X1775" s="565">
        <f>IF(D1775='A. Allgemeine Informationen'!$C$17,$M1775-Y1775,HLOOKUP('A. Allgemeine Informationen'!$C$17-1,$Z$1:$AF$2005,ROW(D1775),FALSE)-$Y1775)</f>
        <v>0</v>
      </c>
      <c r="Y1775" s="384">
        <f>HLOOKUP('A. Allgemeine Informationen'!$C$17,$Z$1:$AF$2005,ROW(D1775),FALSE)</f>
        <v>0</v>
      </c>
      <c r="Z1775" s="565">
        <f t="shared" si="410"/>
        <v>0</v>
      </c>
      <c r="AA1775" s="565">
        <f t="shared" si="411"/>
        <v>0</v>
      </c>
      <c r="AB1775" s="565">
        <f t="shared" si="412"/>
        <v>0</v>
      </c>
      <c r="AC1775" s="565">
        <f t="shared" si="413"/>
        <v>0</v>
      </c>
      <c r="AD1775" s="572">
        <f t="shared" si="414"/>
        <v>0</v>
      </c>
      <c r="AE1775" s="560">
        <f t="shared" si="415"/>
        <v>0</v>
      </c>
      <c r="AF1775" s="561">
        <f t="shared" si="416"/>
        <v>0</v>
      </c>
      <c r="AG1775" s="562"/>
    </row>
    <row r="1776" spans="2:33" s="418" customFormat="1" ht="15" customHeight="1" x14ac:dyDescent="0.2">
      <c r="B1776" s="554"/>
      <c r="C1776" s="382"/>
      <c r="D1776" s="383"/>
      <c r="E1776" s="381"/>
      <c r="F1776" s="1040"/>
      <c r="G1776" s="1038"/>
      <c r="H1776" s="1041"/>
      <c r="I1776" s="381"/>
      <c r="J1776" s="568">
        <f t="shared" si="408"/>
        <v>0</v>
      </c>
      <c r="K1776" s="381"/>
      <c r="L1776" s="381"/>
      <c r="M1776" s="568">
        <f t="shared" si="417"/>
        <v>0</v>
      </c>
      <c r="N1776" s="570">
        <f>IFERROR(VLOOKUP($C1776,Listen!$J$3:$L$39,2,0),0)</f>
        <v>0</v>
      </c>
      <c r="O1776" s="570">
        <f>IFERROR(VLOOKUP($C1776,Listen!$J$3:$L$39,3,0),0)</f>
        <v>0</v>
      </c>
      <c r="P1776" s="453">
        <f t="shared" si="409"/>
        <v>0</v>
      </c>
      <c r="Q1776" s="453">
        <f t="shared" si="421"/>
        <v>0</v>
      </c>
      <c r="R1776" s="453">
        <f t="shared" si="421"/>
        <v>0</v>
      </c>
      <c r="S1776" s="453">
        <f t="shared" si="421"/>
        <v>0</v>
      </c>
      <c r="T1776" s="453">
        <f t="shared" si="421"/>
        <v>0</v>
      </c>
      <c r="U1776" s="453">
        <f t="shared" si="421"/>
        <v>0</v>
      </c>
      <c r="V1776" s="453">
        <f t="shared" si="421"/>
        <v>0</v>
      </c>
      <c r="W1776" s="384">
        <f t="shared" si="419"/>
        <v>0</v>
      </c>
      <c r="X1776" s="565">
        <f>IF(D1776='A. Allgemeine Informationen'!$C$17,$M1776-Y1776,HLOOKUP('A. Allgemeine Informationen'!$C$17-1,$Z$1:$AF$2005,ROW(D1776),FALSE)-$Y1776)</f>
        <v>0</v>
      </c>
      <c r="Y1776" s="384">
        <f>HLOOKUP('A. Allgemeine Informationen'!$C$17,$Z$1:$AF$2005,ROW(D1776),FALSE)</f>
        <v>0</v>
      </c>
      <c r="Z1776" s="565">
        <f t="shared" si="410"/>
        <v>0</v>
      </c>
      <c r="AA1776" s="565">
        <f t="shared" si="411"/>
        <v>0</v>
      </c>
      <c r="AB1776" s="565">
        <f t="shared" si="412"/>
        <v>0</v>
      </c>
      <c r="AC1776" s="565">
        <f t="shared" si="413"/>
        <v>0</v>
      </c>
      <c r="AD1776" s="572">
        <f t="shared" si="414"/>
        <v>0</v>
      </c>
      <c r="AE1776" s="560">
        <f t="shared" si="415"/>
        <v>0</v>
      </c>
      <c r="AF1776" s="561">
        <f t="shared" si="416"/>
        <v>0</v>
      </c>
      <c r="AG1776" s="562"/>
    </row>
    <row r="1777" spans="2:33" s="418" customFormat="1" ht="15" customHeight="1" x14ac:dyDescent="0.2">
      <c r="B1777" s="554"/>
      <c r="C1777" s="382"/>
      <c r="D1777" s="383"/>
      <c r="E1777" s="381"/>
      <c r="F1777" s="1040"/>
      <c r="G1777" s="1038"/>
      <c r="H1777" s="1041"/>
      <c r="I1777" s="381"/>
      <c r="J1777" s="568">
        <f t="shared" si="408"/>
        <v>0</v>
      </c>
      <c r="K1777" s="381"/>
      <c r="L1777" s="381"/>
      <c r="M1777" s="568">
        <f t="shared" si="417"/>
        <v>0</v>
      </c>
      <c r="N1777" s="570">
        <f>IFERROR(VLOOKUP($C1777,Listen!$J$3:$L$39,2,0),0)</f>
        <v>0</v>
      </c>
      <c r="O1777" s="570">
        <f>IFERROR(VLOOKUP($C1777,Listen!$J$3:$L$39,3,0),0)</f>
        <v>0</v>
      </c>
      <c r="P1777" s="453">
        <f t="shared" si="409"/>
        <v>0</v>
      </c>
      <c r="Q1777" s="453">
        <f t="shared" si="421"/>
        <v>0</v>
      </c>
      <c r="R1777" s="453">
        <f t="shared" si="421"/>
        <v>0</v>
      </c>
      <c r="S1777" s="453">
        <f t="shared" si="421"/>
        <v>0</v>
      </c>
      <c r="T1777" s="453">
        <f t="shared" si="421"/>
        <v>0</v>
      </c>
      <c r="U1777" s="453">
        <f t="shared" si="421"/>
        <v>0</v>
      </c>
      <c r="V1777" s="453">
        <f t="shared" si="421"/>
        <v>0</v>
      </c>
      <c r="W1777" s="384">
        <f t="shared" si="419"/>
        <v>0</v>
      </c>
      <c r="X1777" s="565">
        <f>IF(D1777='A. Allgemeine Informationen'!$C$17,$M1777-Y1777,HLOOKUP('A. Allgemeine Informationen'!$C$17-1,$Z$1:$AF$2005,ROW(D1777),FALSE)-$Y1777)</f>
        <v>0</v>
      </c>
      <c r="Y1777" s="384">
        <f>HLOOKUP('A. Allgemeine Informationen'!$C$17,$Z$1:$AF$2005,ROW(D1777),FALSE)</f>
        <v>0</v>
      </c>
      <c r="Z1777" s="565">
        <f t="shared" si="410"/>
        <v>0</v>
      </c>
      <c r="AA1777" s="565">
        <f t="shared" si="411"/>
        <v>0</v>
      </c>
      <c r="AB1777" s="565">
        <f t="shared" si="412"/>
        <v>0</v>
      </c>
      <c r="AC1777" s="565">
        <f t="shared" si="413"/>
        <v>0</v>
      </c>
      <c r="AD1777" s="572">
        <f t="shared" si="414"/>
        <v>0</v>
      </c>
      <c r="AE1777" s="560">
        <f t="shared" si="415"/>
        <v>0</v>
      </c>
      <c r="AF1777" s="561">
        <f t="shared" si="416"/>
        <v>0</v>
      </c>
      <c r="AG1777" s="562"/>
    </row>
    <row r="1778" spans="2:33" s="418" customFormat="1" ht="15" customHeight="1" x14ac:dyDescent="0.2">
      <c r="B1778" s="554"/>
      <c r="C1778" s="382"/>
      <c r="D1778" s="383"/>
      <c r="E1778" s="381"/>
      <c r="F1778" s="1040"/>
      <c r="G1778" s="1038"/>
      <c r="H1778" s="1041"/>
      <c r="I1778" s="381"/>
      <c r="J1778" s="568">
        <f t="shared" si="408"/>
        <v>0</v>
      </c>
      <c r="K1778" s="381"/>
      <c r="L1778" s="381"/>
      <c r="M1778" s="568">
        <f t="shared" si="417"/>
        <v>0</v>
      </c>
      <c r="N1778" s="570">
        <f>IFERROR(VLOOKUP($C1778,Listen!$J$3:$L$39,2,0),0)</f>
        <v>0</v>
      </c>
      <c r="O1778" s="570">
        <f>IFERROR(VLOOKUP($C1778,Listen!$J$3:$L$39,3,0),0)</f>
        <v>0</v>
      </c>
      <c r="P1778" s="453">
        <f t="shared" si="409"/>
        <v>0</v>
      </c>
      <c r="Q1778" s="453">
        <f t="shared" si="421"/>
        <v>0</v>
      </c>
      <c r="R1778" s="453">
        <f t="shared" si="421"/>
        <v>0</v>
      </c>
      <c r="S1778" s="453">
        <f t="shared" si="421"/>
        <v>0</v>
      </c>
      <c r="T1778" s="453">
        <f t="shared" si="421"/>
        <v>0</v>
      </c>
      <c r="U1778" s="453">
        <f t="shared" si="421"/>
        <v>0</v>
      </c>
      <c r="V1778" s="453">
        <f t="shared" si="421"/>
        <v>0</v>
      </c>
      <c r="W1778" s="384">
        <f t="shared" si="419"/>
        <v>0</v>
      </c>
      <c r="X1778" s="565">
        <f>IF(D1778='A. Allgemeine Informationen'!$C$17,$M1778-Y1778,HLOOKUP('A. Allgemeine Informationen'!$C$17-1,$Z$1:$AF$2005,ROW(D1778),FALSE)-$Y1778)</f>
        <v>0</v>
      </c>
      <c r="Y1778" s="384">
        <f>HLOOKUP('A. Allgemeine Informationen'!$C$17,$Z$1:$AF$2005,ROW(D1778),FALSE)</f>
        <v>0</v>
      </c>
      <c r="Z1778" s="565">
        <f t="shared" si="410"/>
        <v>0</v>
      </c>
      <c r="AA1778" s="565">
        <f t="shared" si="411"/>
        <v>0</v>
      </c>
      <c r="AB1778" s="565">
        <f t="shared" si="412"/>
        <v>0</v>
      </c>
      <c r="AC1778" s="565">
        <f t="shared" si="413"/>
        <v>0</v>
      </c>
      <c r="AD1778" s="572">
        <f t="shared" si="414"/>
        <v>0</v>
      </c>
      <c r="AE1778" s="560">
        <f t="shared" si="415"/>
        <v>0</v>
      </c>
      <c r="AF1778" s="561">
        <f t="shared" si="416"/>
        <v>0</v>
      </c>
      <c r="AG1778" s="562"/>
    </row>
    <row r="1779" spans="2:33" s="418" customFormat="1" ht="15" customHeight="1" x14ac:dyDescent="0.2">
      <c r="B1779" s="554"/>
      <c r="C1779" s="382"/>
      <c r="D1779" s="383"/>
      <c r="E1779" s="381"/>
      <c r="F1779" s="1040"/>
      <c r="G1779" s="1038"/>
      <c r="H1779" s="1041"/>
      <c r="I1779" s="381"/>
      <c r="J1779" s="568">
        <f t="shared" si="408"/>
        <v>0</v>
      </c>
      <c r="K1779" s="381"/>
      <c r="L1779" s="381"/>
      <c r="M1779" s="568">
        <f t="shared" si="417"/>
        <v>0</v>
      </c>
      <c r="N1779" s="570">
        <f>IFERROR(VLOOKUP($C1779,Listen!$J$3:$L$39,2,0),0)</f>
        <v>0</v>
      </c>
      <c r="O1779" s="570">
        <f>IFERROR(VLOOKUP($C1779,Listen!$J$3:$L$39,3,0),0)</f>
        <v>0</v>
      </c>
      <c r="P1779" s="453">
        <f t="shared" si="409"/>
        <v>0</v>
      </c>
      <c r="Q1779" s="453">
        <f t="shared" si="421"/>
        <v>0</v>
      </c>
      <c r="R1779" s="453">
        <f t="shared" si="421"/>
        <v>0</v>
      </c>
      <c r="S1779" s="453">
        <f t="shared" si="421"/>
        <v>0</v>
      </c>
      <c r="T1779" s="453">
        <f t="shared" si="421"/>
        <v>0</v>
      </c>
      <c r="U1779" s="453">
        <f t="shared" si="421"/>
        <v>0</v>
      </c>
      <c r="V1779" s="453">
        <f t="shared" si="421"/>
        <v>0</v>
      </c>
      <c r="W1779" s="384">
        <f t="shared" si="419"/>
        <v>0</v>
      </c>
      <c r="X1779" s="565">
        <f>IF(D1779='A. Allgemeine Informationen'!$C$17,$M1779-Y1779,HLOOKUP('A. Allgemeine Informationen'!$C$17-1,$Z$1:$AF$2005,ROW(D1779),FALSE)-$Y1779)</f>
        <v>0</v>
      </c>
      <c r="Y1779" s="384">
        <f>HLOOKUP('A. Allgemeine Informationen'!$C$17,$Z$1:$AF$2005,ROW(D1779),FALSE)</f>
        <v>0</v>
      </c>
      <c r="Z1779" s="565">
        <f t="shared" si="410"/>
        <v>0</v>
      </c>
      <c r="AA1779" s="565">
        <f t="shared" si="411"/>
        <v>0</v>
      </c>
      <c r="AB1779" s="565">
        <f t="shared" si="412"/>
        <v>0</v>
      </c>
      <c r="AC1779" s="565">
        <f t="shared" si="413"/>
        <v>0</v>
      </c>
      <c r="AD1779" s="572">
        <f t="shared" si="414"/>
        <v>0</v>
      </c>
      <c r="AE1779" s="560">
        <f t="shared" si="415"/>
        <v>0</v>
      </c>
      <c r="AF1779" s="561">
        <f t="shared" si="416"/>
        <v>0</v>
      </c>
      <c r="AG1779" s="562"/>
    </row>
    <row r="1780" spans="2:33" s="418" customFormat="1" ht="15" customHeight="1" x14ac:dyDescent="0.2">
      <c r="B1780" s="554"/>
      <c r="C1780" s="382"/>
      <c r="D1780" s="383"/>
      <c r="E1780" s="381"/>
      <c r="F1780" s="1040"/>
      <c r="G1780" s="1038"/>
      <c r="H1780" s="1041"/>
      <c r="I1780" s="381"/>
      <c r="J1780" s="568">
        <f t="shared" si="408"/>
        <v>0</v>
      </c>
      <c r="K1780" s="381"/>
      <c r="L1780" s="381"/>
      <c r="M1780" s="568">
        <f t="shared" si="417"/>
        <v>0</v>
      </c>
      <c r="N1780" s="570">
        <f>IFERROR(VLOOKUP($C1780,Listen!$J$3:$L$39,2,0),0)</f>
        <v>0</v>
      </c>
      <c r="O1780" s="570">
        <f>IFERROR(VLOOKUP($C1780,Listen!$J$3:$L$39,3,0),0)</f>
        <v>0</v>
      </c>
      <c r="P1780" s="453">
        <f t="shared" si="409"/>
        <v>0</v>
      </c>
      <c r="Q1780" s="453">
        <f t="shared" si="421"/>
        <v>0</v>
      </c>
      <c r="R1780" s="453">
        <f t="shared" si="421"/>
        <v>0</v>
      </c>
      <c r="S1780" s="453">
        <f t="shared" si="421"/>
        <v>0</v>
      </c>
      <c r="T1780" s="453">
        <f t="shared" si="421"/>
        <v>0</v>
      </c>
      <c r="U1780" s="453">
        <f t="shared" si="421"/>
        <v>0</v>
      </c>
      <c r="V1780" s="453">
        <f t="shared" si="421"/>
        <v>0</v>
      </c>
      <c r="W1780" s="384">
        <f t="shared" si="419"/>
        <v>0</v>
      </c>
      <c r="X1780" s="565">
        <f>IF(D1780='A. Allgemeine Informationen'!$C$17,$M1780-Y1780,HLOOKUP('A. Allgemeine Informationen'!$C$17-1,$Z$1:$AF$2005,ROW(D1780),FALSE)-$Y1780)</f>
        <v>0</v>
      </c>
      <c r="Y1780" s="384">
        <f>HLOOKUP('A. Allgemeine Informationen'!$C$17,$Z$1:$AF$2005,ROW(D1780),FALSE)</f>
        <v>0</v>
      </c>
      <c r="Z1780" s="565">
        <f t="shared" si="410"/>
        <v>0</v>
      </c>
      <c r="AA1780" s="565">
        <f t="shared" si="411"/>
        <v>0</v>
      </c>
      <c r="AB1780" s="565">
        <f t="shared" si="412"/>
        <v>0</v>
      </c>
      <c r="AC1780" s="565">
        <f t="shared" si="413"/>
        <v>0</v>
      </c>
      <c r="AD1780" s="572">
        <f t="shared" si="414"/>
        <v>0</v>
      </c>
      <c r="AE1780" s="560">
        <f t="shared" si="415"/>
        <v>0</v>
      </c>
      <c r="AF1780" s="561">
        <f t="shared" si="416"/>
        <v>0</v>
      </c>
      <c r="AG1780" s="562"/>
    </row>
    <row r="1781" spans="2:33" s="418" customFormat="1" ht="15" customHeight="1" x14ac:dyDescent="0.2">
      <c r="B1781" s="554"/>
      <c r="C1781" s="382"/>
      <c r="D1781" s="383"/>
      <c r="E1781" s="381"/>
      <c r="F1781" s="1040"/>
      <c r="G1781" s="1038"/>
      <c r="H1781" s="1041"/>
      <c r="I1781" s="381"/>
      <c r="J1781" s="568">
        <f t="shared" si="408"/>
        <v>0</v>
      </c>
      <c r="K1781" s="381"/>
      <c r="L1781" s="381"/>
      <c r="M1781" s="568">
        <f t="shared" si="417"/>
        <v>0</v>
      </c>
      <c r="N1781" s="570">
        <f>IFERROR(VLOOKUP($C1781,Listen!$J$3:$L$39,2,0),0)</f>
        <v>0</v>
      </c>
      <c r="O1781" s="570">
        <f>IFERROR(VLOOKUP($C1781,Listen!$J$3:$L$39,3,0),0)</f>
        <v>0</v>
      </c>
      <c r="P1781" s="453">
        <f t="shared" si="409"/>
        <v>0</v>
      </c>
      <c r="Q1781" s="453">
        <f t="shared" si="421"/>
        <v>0</v>
      </c>
      <c r="R1781" s="453">
        <f t="shared" si="421"/>
        <v>0</v>
      </c>
      <c r="S1781" s="453">
        <f t="shared" si="421"/>
        <v>0</v>
      </c>
      <c r="T1781" s="453">
        <f t="shared" si="421"/>
        <v>0</v>
      </c>
      <c r="U1781" s="453">
        <f t="shared" si="421"/>
        <v>0</v>
      </c>
      <c r="V1781" s="453">
        <f t="shared" si="421"/>
        <v>0</v>
      </c>
      <c r="W1781" s="384">
        <f t="shared" si="419"/>
        <v>0</v>
      </c>
      <c r="X1781" s="565">
        <f>IF(D1781='A. Allgemeine Informationen'!$C$17,$M1781-Y1781,HLOOKUP('A. Allgemeine Informationen'!$C$17-1,$Z$1:$AF$2005,ROW(D1781),FALSE)-$Y1781)</f>
        <v>0</v>
      </c>
      <c r="Y1781" s="384">
        <f>HLOOKUP('A. Allgemeine Informationen'!$C$17,$Z$1:$AF$2005,ROW(D1781),FALSE)</f>
        <v>0</v>
      </c>
      <c r="Z1781" s="565">
        <f t="shared" si="410"/>
        <v>0</v>
      </c>
      <c r="AA1781" s="565">
        <f t="shared" si="411"/>
        <v>0</v>
      </c>
      <c r="AB1781" s="565">
        <f t="shared" si="412"/>
        <v>0</v>
      </c>
      <c r="AC1781" s="565">
        <f t="shared" si="413"/>
        <v>0</v>
      </c>
      <c r="AD1781" s="572">
        <f t="shared" si="414"/>
        <v>0</v>
      </c>
      <c r="AE1781" s="560">
        <f t="shared" si="415"/>
        <v>0</v>
      </c>
      <c r="AF1781" s="561">
        <f t="shared" si="416"/>
        <v>0</v>
      </c>
      <c r="AG1781" s="562"/>
    </row>
    <row r="1782" spans="2:33" s="418" customFormat="1" ht="15" customHeight="1" x14ac:dyDescent="0.2">
      <c r="B1782" s="554"/>
      <c r="C1782" s="382"/>
      <c r="D1782" s="383"/>
      <c r="E1782" s="381"/>
      <c r="F1782" s="1040"/>
      <c r="G1782" s="1038"/>
      <c r="H1782" s="1041"/>
      <c r="I1782" s="381"/>
      <c r="J1782" s="568">
        <f t="shared" si="408"/>
        <v>0</v>
      </c>
      <c r="K1782" s="381"/>
      <c r="L1782" s="381"/>
      <c r="M1782" s="568">
        <f t="shared" si="417"/>
        <v>0</v>
      </c>
      <c r="N1782" s="570">
        <f>IFERROR(VLOOKUP($C1782,Listen!$J$3:$L$39,2,0),0)</f>
        <v>0</v>
      </c>
      <c r="O1782" s="570">
        <f>IFERROR(VLOOKUP($C1782,Listen!$J$3:$L$39,3,0),0)</f>
        <v>0</v>
      </c>
      <c r="P1782" s="453">
        <f t="shared" si="409"/>
        <v>0</v>
      </c>
      <c r="Q1782" s="453">
        <f t="shared" si="421"/>
        <v>0</v>
      </c>
      <c r="R1782" s="453">
        <f t="shared" si="421"/>
        <v>0</v>
      </c>
      <c r="S1782" s="453">
        <f t="shared" si="421"/>
        <v>0</v>
      </c>
      <c r="T1782" s="453">
        <f t="shared" si="421"/>
        <v>0</v>
      </c>
      <c r="U1782" s="453">
        <f t="shared" si="421"/>
        <v>0</v>
      </c>
      <c r="V1782" s="453">
        <f t="shared" si="421"/>
        <v>0</v>
      </c>
      <c r="W1782" s="384">
        <f t="shared" si="419"/>
        <v>0</v>
      </c>
      <c r="X1782" s="565">
        <f>IF(D1782='A. Allgemeine Informationen'!$C$17,$M1782-Y1782,HLOOKUP('A. Allgemeine Informationen'!$C$17-1,$Z$1:$AF$2005,ROW(D1782),FALSE)-$Y1782)</f>
        <v>0</v>
      </c>
      <c r="Y1782" s="384">
        <f>HLOOKUP('A. Allgemeine Informationen'!$C$17,$Z$1:$AF$2005,ROW(D1782),FALSE)</f>
        <v>0</v>
      </c>
      <c r="Z1782" s="565">
        <f t="shared" si="410"/>
        <v>0</v>
      </c>
      <c r="AA1782" s="565">
        <f t="shared" si="411"/>
        <v>0</v>
      </c>
      <c r="AB1782" s="565">
        <f t="shared" si="412"/>
        <v>0</v>
      </c>
      <c r="AC1782" s="565">
        <f t="shared" si="413"/>
        <v>0</v>
      </c>
      <c r="AD1782" s="572">
        <f t="shared" si="414"/>
        <v>0</v>
      </c>
      <c r="AE1782" s="560">
        <f t="shared" si="415"/>
        <v>0</v>
      </c>
      <c r="AF1782" s="561">
        <f t="shared" si="416"/>
        <v>0</v>
      </c>
      <c r="AG1782" s="562"/>
    </row>
    <row r="1783" spans="2:33" s="418" customFormat="1" ht="15" customHeight="1" x14ac:dyDescent="0.2">
      <c r="B1783" s="554"/>
      <c r="C1783" s="382"/>
      <c r="D1783" s="383"/>
      <c r="E1783" s="381"/>
      <c r="F1783" s="1040"/>
      <c r="G1783" s="1038"/>
      <c r="H1783" s="1041"/>
      <c r="I1783" s="381"/>
      <c r="J1783" s="568">
        <f t="shared" si="408"/>
        <v>0</v>
      </c>
      <c r="K1783" s="381"/>
      <c r="L1783" s="381"/>
      <c r="M1783" s="568">
        <f t="shared" si="417"/>
        <v>0</v>
      </c>
      <c r="N1783" s="570">
        <f>IFERROR(VLOOKUP($C1783,Listen!$J$3:$L$39,2,0),0)</f>
        <v>0</v>
      </c>
      <c r="O1783" s="570">
        <f>IFERROR(VLOOKUP($C1783,Listen!$J$3:$L$39,3,0),0)</f>
        <v>0</v>
      </c>
      <c r="P1783" s="453">
        <f t="shared" si="409"/>
        <v>0</v>
      </c>
      <c r="Q1783" s="453">
        <f t="shared" ref="Q1783:V1798" si="422">P1783</f>
        <v>0</v>
      </c>
      <c r="R1783" s="453">
        <f t="shared" si="422"/>
        <v>0</v>
      </c>
      <c r="S1783" s="453">
        <f t="shared" si="422"/>
        <v>0</v>
      </c>
      <c r="T1783" s="453">
        <f t="shared" si="422"/>
        <v>0</v>
      </c>
      <c r="U1783" s="453">
        <f t="shared" si="422"/>
        <v>0</v>
      </c>
      <c r="V1783" s="453">
        <f t="shared" si="422"/>
        <v>0</v>
      </c>
      <c r="W1783" s="384">
        <f t="shared" si="419"/>
        <v>0</v>
      </c>
      <c r="X1783" s="565">
        <f>IF(D1783='A. Allgemeine Informationen'!$C$17,$M1783-Y1783,HLOOKUP('A. Allgemeine Informationen'!$C$17-1,$Z$1:$AF$2005,ROW(D1783),FALSE)-$Y1783)</f>
        <v>0</v>
      </c>
      <c r="Y1783" s="384">
        <f>HLOOKUP('A. Allgemeine Informationen'!$C$17,$Z$1:$AF$2005,ROW(D1783),FALSE)</f>
        <v>0</v>
      </c>
      <c r="Z1783" s="565">
        <f t="shared" si="410"/>
        <v>0</v>
      </c>
      <c r="AA1783" s="565">
        <f t="shared" si="411"/>
        <v>0</v>
      </c>
      <c r="AB1783" s="565">
        <f t="shared" si="412"/>
        <v>0</v>
      </c>
      <c r="AC1783" s="565">
        <f t="shared" si="413"/>
        <v>0</v>
      </c>
      <c r="AD1783" s="572">
        <f t="shared" si="414"/>
        <v>0</v>
      </c>
      <c r="AE1783" s="560">
        <f t="shared" si="415"/>
        <v>0</v>
      </c>
      <c r="AF1783" s="561">
        <f t="shared" si="416"/>
        <v>0</v>
      </c>
      <c r="AG1783" s="562"/>
    </row>
    <row r="1784" spans="2:33" s="418" customFormat="1" ht="15" customHeight="1" x14ac:dyDescent="0.2">
      <c r="B1784" s="554"/>
      <c r="C1784" s="382"/>
      <c r="D1784" s="383"/>
      <c r="E1784" s="381"/>
      <c r="F1784" s="1040"/>
      <c r="G1784" s="1038"/>
      <c r="H1784" s="1041"/>
      <c r="I1784" s="381"/>
      <c r="J1784" s="568">
        <f t="shared" si="408"/>
        <v>0</v>
      </c>
      <c r="K1784" s="381"/>
      <c r="L1784" s="381"/>
      <c r="M1784" s="568">
        <f t="shared" si="417"/>
        <v>0</v>
      </c>
      <c r="N1784" s="570">
        <f>IFERROR(VLOOKUP($C1784,Listen!$J$3:$L$39,2,0),0)</f>
        <v>0</v>
      </c>
      <c r="O1784" s="570">
        <f>IFERROR(VLOOKUP($C1784,Listen!$J$3:$L$39,3,0),0)</f>
        <v>0</v>
      </c>
      <c r="P1784" s="453">
        <f t="shared" si="409"/>
        <v>0</v>
      </c>
      <c r="Q1784" s="453">
        <f t="shared" si="422"/>
        <v>0</v>
      </c>
      <c r="R1784" s="453">
        <f t="shared" si="422"/>
        <v>0</v>
      </c>
      <c r="S1784" s="453">
        <f t="shared" si="422"/>
        <v>0</v>
      </c>
      <c r="T1784" s="453">
        <f t="shared" si="422"/>
        <v>0</v>
      </c>
      <c r="U1784" s="453">
        <f t="shared" si="422"/>
        <v>0</v>
      </c>
      <c r="V1784" s="453">
        <f t="shared" si="422"/>
        <v>0</v>
      </c>
      <c r="W1784" s="384">
        <f t="shared" si="419"/>
        <v>0</v>
      </c>
      <c r="X1784" s="565">
        <f>IF(D1784='A. Allgemeine Informationen'!$C$17,$M1784-Y1784,HLOOKUP('A. Allgemeine Informationen'!$C$17-1,$Z$1:$AF$2005,ROW(D1784),FALSE)-$Y1784)</f>
        <v>0</v>
      </c>
      <c r="Y1784" s="384">
        <f>HLOOKUP('A. Allgemeine Informationen'!$C$17,$Z$1:$AF$2005,ROW(D1784),FALSE)</f>
        <v>0</v>
      </c>
      <c r="Z1784" s="565">
        <f t="shared" si="410"/>
        <v>0</v>
      </c>
      <c r="AA1784" s="565">
        <f t="shared" si="411"/>
        <v>0</v>
      </c>
      <c r="AB1784" s="565">
        <f t="shared" si="412"/>
        <v>0</v>
      </c>
      <c r="AC1784" s="565">
        <f t="shared" si="413"/>
        <v>0</v>
      </c>
      <c r="AD1784" s="572">
        <f t="shared" si="414"/>
        <v>0</v>
      </c>
      <c r="AE1784" s="560">
        <f t="shared" si="415"/>
        <v>0</v>
      </c>
      <c r="AF1784" s="561">
        <f t="shared" si="416"/>
        <v>0</v>
      </c>
      <c r="AG1784" s="562"/>
    </row>
    <row r="1785" spans="2:33" s="418" customFormat="1" ht="15" customHeight="1" x14ac:dyDescent="0.2">
      <c r="B1785" s="554"/>
      <c r="C1785" s="382"/>
      <c r="D1785" s="383"/>
      <c r="E1785" s="381"/>
      <c r="F1785" s="1040"/>
      <c r="G1785" s="1038"/>
      <c r="H1785" s="1041"/>
      <c r="I1785" s="381"/>
      <c r="J1785" s="568">
        <f t="shared" si="408"/>
        <v>0</v>
      </c>
      <c r="K1785" s="381"/>
      <c r="L1785" s="381"/>
      <c r="M1785" s="568">
        <f t="shared" si="417"/>
        <v>0</v>
      </c>
      <c r="N1785" s="570">
        <f>IFERROR(VLOOKUP($C1785,Listen!$J$3:$L$39,2,0),0)</f>
        <v>0</v>
      </c>
      <c r="O1785" s="570">
        <f>IFERROR(VLOOKUP($C1785,Listen!$J$3:$L$39,3,0),0)</f>
        <v>0</v>
      </c>
      <c r="P1785" s="453">
        <f t="shared" si="409"/>
        <v>0</v>
      </c>
      <c r="Q1785" s="453">
        <f t="shared" si="422"/>
        <v>0</v>
      </c>
      <c r="R1785" s="453">
        <f t="shared" si="422"/>
        <v>0</v>
      </c>
      <c r="S1785" s="453">
        <f t="shared" si="422"/>
        <v>0</v>
      </c>
      <c r="T1785" s="453">
        <f t="shared" si="422"/>
        <v>0</v>
      </c>
      <c r="U1785" s="453">
        <f t="shared" si="422"/>
        <v>0</v>
      </c>
      <c r="V1785" s="453">
        <f t="shared" si="422"/>
        <v>0</v>
      </c>
      <c r="W1785" s="384">
        <f t="shared" si="419"/>
        <v>0</v>
      </c>
      <c r="X1785" s="565">
        <f>IF(D1785='A. Allgemeine Informationen'!$C$17,$M1785-Y1785,HLOOKUP('A. Allgemeine Informationen'!$C$17-1,$Z$1:$AF$2005,ROW(D1785),FALSE)-$Y1785)</f>
        <v>0</v>
      </c>
      <c r="Y1785" s="384">
        <f>HLOOKUP('A. Allgemeine Informationen'!$C$17,$Z$1:$AF$2005,ROW(D1785),FALSE)</f>
        <v>0</v>
      </c>
      <c r="Z1785" s="565">
        <f t="shared" si="410"/>
        <v>0</v>
      </c>
      <c r="AA1785" s="565">
        <f t="shared" si="411"/>
        <v>0</v>
      </c>
      <c r="AB1785" s="565">
        <f t="shared" si="412"/>
        <v>0</v>
      </c>
      <c r="AC1785" s="565">
        <f t="shared" si="413"/>
        <v>0</v>
      </c>
      <c r="AD1785" s="572">
        <f t="shared" si="414"/>
        <v>0</v>
      </c>
      <c r="AE1785" s="560">
        <f t="shared" si="415"/>
        <v>0</v>
      </c>
      <c r="AF1785" s="561">
        <f t="shared" si="416"/>
        <v>0</v>
      </c>
      <c r="AG1785" s="562"/>
    </row>
    <row r="1786" spans="2:33" s="418" customFormat="1" ht="15" customHeight="1" x14ac:dyDescent="0.2">
      <c r="B1786" s="554"/>
      <c r="C1786" s="382"/>
      <c r="D1786" s="383"/>
      <c r="E1786" s="381"/>
      <c r="F1786" s="1040"/>
      <c r="G1786" s="1038"/>
      <c r="H1786" s="1041"/>
      <c r="I1786" s="381"/>
      <c r="J1786" s="568">
        <f t="shared" si="408"/>
        <v>0</v>
      </c>
      <c r="K1786" s="381"/>
      <c r="L1786" s="381"/>
      <c r="M1786" s="568">
        <f t="shared" si="417"/>
        <v>0</v>
      </c>
      <c r="N1786" s="570">
        <f>IFERROR(VLOOKUP($C1786,Listen!$J$3:$L$39,2,0),0)</f>
        <v>0</v>
      </c>
      <c r="O1786" s="570">
        <f>IFERROR(VLOOKUP($C1786,Listen!$J$3:$L$39,3,0),0)</f>
        <v>0</v>
      </c>
      <c r="P1786" s="453">
        <f t="shared" si="409"/>
        <v>0</v>
      </c>
      <c r="Q1786" s="453">
        <f t="shared" si="422"/>
        <v>0</v>
      </c>
      <c r="R1786" s="453">
        <f t="shared" si="422"/>
        <v>0</v>
      </c>
      <c r="S1786" s="453">
        <f t="shared" si="422"/>
        <v>0</v>
      </c>
      <c r="T1786" s="453">
        <f t="shared" si="422"/>
        <v>0</v>
      </c>
      <c r="U1786" s="453">
        <f t="shared" si="422"/>
        <v>0</v>
      </c>
      <c r="V1786" s="453">
        <f t="shared" si="422"/>
        <v>0</v>
      </c>
      <c r="W1786" s="384">
        <f t="shared" si="419"/>
        <v>0</v>
      </c>
      <c r="X1786" s="565">
        <f>IF(D1786='A. Allgemeine Informationen'!$C$17,$M1786-Y1786,HLOOKUP('A. Allgemeine Informationen'!$C$17-1,$Z$1:$AF$2005,ROW(D1786),FALSE)-$Y1786)</f>
        <v>0</v>
      </c>
      <c r="Y1786" s="384">
        <f>HLOOKUP('A. Allgemeine Informationen'!$C$17,$Z$1:$AF$2005,ROW(D1786),FALSE)</f>
        <v>0</v>
      </c>
      <c r="Z1786" s="565">
        <f t="shared" si="410"/>
        <v>0</v>
      </c>
      <c r="AA1786" s="565">
        <f t="shared" si="411"/>
        <v>0</v>
      </c>
      <c r="AB1786" s="565">
        <f t="shared" si="412"/>
        <v>0</v>
      </c>
      <c r="AC1786" s="565">
        <f t="shared" si="413"/>
        <v>0</v>
      </c>
      <c r="AD1786" s="572">
        <f t="shared" si="414"/>
        <v>0</v>
      </c>
      <c r="AE1786" s="560">
        <f t="shared" si="415"/>
        <v>0</v>
      </c>
      <c r="AF1786" s="561">
        <f t="shared" si="416"/>
        <v>0</v>
      </c>
      <c r="AG1786" s="562"/>
    </row>
    <row r="1787" spans="2:33" s="418" customFormat="1" ht="15" customHeight="1" x14ac:dyDescent="0.2">
      <c r="B1787" s="554"/>
      <c r="C1787" s="382"/>
      <c r="D1787" s="383"/>
      <c r="E1787" s="381"/>
      <c r="F1787" s="1040"/>
      <c r="G1787" s="1038"/>
      <c r="H1787" s="1041"/>
      <c r="I1787" s="381"/>
      <c r="J1787" s="568">
        <f t="shared" si="408"/>
        <v>0</v>
      </c>
      <c r="K1787" s="381"/>
      <c r="L1787" s="381"/>
      <c r="M1787" s="568">
        <f t="shared" si="417"/>
        <v>0</v>
      </c>
      <c r="N1787" s="570">
        <f>IFERROR(VLOOKUP($C1787,Listen!$J$3:$L$39,2,0),0)</f>
        <v>0</v>
      </c>
      <c r="O1787" s="570">
        <f>IFERROR(VLOOKUP($C1787,Listen!$J$3:$L$39,3,0),0)</f>
        <v>0</v>
      </c>
      <c r="P1787" s="453">
        <f t="shared" si="409"/>
        <v>0</v>
      </c>
      <c r="Q1787" s="453">
        <f t="shared" si="422"/>
        <v>0</v>
      </c>
      <c r="R1787" s="453">
        <f t="shared" si="422"/>
        <v>0</v>
      </c>
      <c r="S1787" s="453">
        <f t="shared" si="422"/>
        <v>0</v>
      </c>
      <c r="T1787" s="453">
        <f t="shared" si="422"/>
        <v>0</v>
      </c>
      <c r="U1787" s="453">
        <f t="shared" si="422"/>
        <v>0</v>
      </c>
      <c r="V1787" s="453">
        <f t="shared" si="422"/>
        <v>0</v>
      </c>
      <c r="W1787" s="384">
        <f t="shared" si="419"/>
        <v>0</v>
      </c>
      <c r="X1787" s="565">
        <f>IF(D1787='A. Allgemeine Informationen'!$C$17,$M1787-Y1787,HLOOKUP('A. Allgemeine Informationen'!$C$17-1,$Z$1:$AF$2005,ROW(D1787),FALSE)-$Y1787)</f>
        <v>0</v>
      </c>
      <c r="Y1787" s="384">
        <f>HLOOKUP('A. Allgemeine Informationen'!$C$17,$Z$1:$AF$2005,ROW(D1787),FALSE)</f>
        <v>0</v>
      </c>
      <c r="Z1787" s="565">
        <f t="shared" si="410"/>
        <v>0</v>
      </c>
      <c r="AA1787" s="565">
        <f t="shared" si="411"/>
        <v>0</v>
      </c>
      <c r="AB1787" s="565">
        <f t="shared" si="412"/>
        <v>0</v>
      </c>
      <c r="AC1787" s="565">
        <f t="shared" si="413"/>
        <v>0</v>
      </c>
      <c r="AD1787" s="572">
        <f t="shared" si="414"/>
        <v>0</v>
      </c>
      <c r="AE1787" s="560">
        <f t="shared" si="415"/>
        <v>0</v>
      </c>
      <c r="AF1787" s="561">
        <f t="shared" si="416"/>
        <v>0</v>
      </c>
      <c r="AG1787" s="562"/>
    </row>
    <row r="1788" spans="2:33" s="418" customFormat="1" ht="15" customHeight="1" x14ac:dyDescent="0.2">
      <c r="B1788" s="554"/>
      <c r="C1788" s="382"/>
      <c r="D1788" s="383"/>
      <c r="E1788" s="381"/>
      <c r="F1788" s="1040"/>
      <c r="G1788" s="1038"/>
      <c r="H1788" s="1041"/>
      <c r="I1788" s="381"/>
      <c r="J1788" s="568">
        <f t="shared" si="408"/>
        <v>0</v>
      </c>
      <c r="K1788" s="381"/>
      <c r="L1788" s="381"/>
      <c r="M1788" s="568">
        <f t="shared" si="417"/>
        <v>0</v>
      </c>
      <c r="N1788" s="570">
        <f>IFERROR(VLOOKUP($C1788,Listen!$J$3:$L$39,2,0),0)</f>
        <v>0</v>
      </c>
      <c r="O1788" s="570">
        <f>IFERROR(VLOOKUP($C1788,Listen!$J$3:$L$39,3,0),0)</f>
        <v>0</v>
      </c>
      <c r="P1788" s="453">
        <f t="shared" si="409"/>
        <v>0</v>
      </c>
      <c r="Q1788" s="453">
        <f t="shared" si="422"/>
        <v>0</v>
      </c>
      <c r="R1788" s="453">
        <f t="shared" si="422"/>
        <v>0</v>
      </c>
      <c r="S1788" s="453">
        <f t="shared" si="422"/>
        <v>0</v>
      </c>
      <c r="T1788" s="453">
        <f t="shared" si="422"/>
        <v>0</v>
      </c>
      <c r="U1788" s="453">
        <f t="shared" si="422"/>
        <v>0</v>
      </c>
      <c r="V1788" s="453">
        <f t="shared" si="422"/>
        <v>0</v>
      </c>
      <c r="W1788" s="384">
        <f t="shared" si="419"/>
        <v>0</v>
      </c>
      <c r="X1788" s="565">
        <f>IF(D1788='A. Allgemeine Informationen'!$C$17,$M1788-Y1788,HLOOKUP('A. Allgemeine Informationen'!$C$17-1,$Z$1:$AF$2005,ROW(D1788),FALSE)-$Y1788)</f>
        <v>0</v>
      </c>
      <c r="Y1788" s="384">
        <f>HLOOKUP('A. Allgemeine Informationen'!$C$17,$Z$1:$AF$2005,ROW(D1788),FALSE)</f>
        <v>0</v>
      </c>
      <c r="Z1788" s="565">
        <f t="shared" si="410"/>
        <v>0</v>
      </c>
      <c r="AA1788" s="565">
        <f t="shared" si="411"/>
        <v>0</v>
      </c>
      <c r="AB1788" s="565">
        <f t="shared" si="412"/>
        <v>0</v>
      </c>
      <c r="AC1788" s="565">
        <f t="shared" si="413"/>
        <v>0</v>
      </c>
      <c r="AD1788" s="572">
        <f t="shared" si="414"/>
        <v>0</v>
      </c>
      <c r="AE1788" s="560">
        <f t="shared" si="415"/>
        <v>0</v>
      </c>
      <c r="AF1788" s="561">
        <f t="shared" si="416"/>
        <v>0</v>
      </c>
      <c r="AG1788" s="562"/>
    </row>
    <row r="1789" spans="2:33" s="418" customFormat="1" ht="15" customHeight="1" x14ac:dyDescent="0.2">
      <c r="B1789" s="554"/>
      <c r="C1789" s="382"/>
      <c r="D1789" s="383"/>
      <c r="E1789" s="381"/>
      <c r="F1789" s="1040"/>
      <c r="G1789" s="1038"/>
      <c r="H1789" s="1041"/>
      <c r="I1789" s="381"/>
      <c r="J1789" s="568">
        <f t="shared" si="408"/>
        <v>0</v>
      </c>
      <c r="K1789" s="381"/>
      <c r="L1789" s="381"/>
      <c r="M1789" s="568">
        <f t="shared" si="417"/>
        <v>0</v>
      </c>
      <c r="N1789" s="570">
        <f>IFERROR(VLOOKUP($C1789,Listen!$J$3:$L$39,2,0),0)</f>
        <v>0</v>
      </c>
      <c r="O1789" s="570">
        <f>IFERROR(VLOOKUP($C1789,Listen!$J$3:$L$39,3,0),0)</f>
        <v>0</v>
      </c>
      <c r="P1789" s="453">
        <f t="shared" si="409"/>
        <v>0</v>
      </c>
      <c r="Q1789" s="453">
        <f t="shared" si="422"/>
        <v>0</v>
      </c>
      <c r="R1789" s="453">
        <f t="shared" si="422"/>
        <v>0</v>
      </c>
      <c r="S1789" s="453">
        <f t="shared" si="422"/>
        <v>0</v>
      </c>
      <c r="T1789" s="453">
        <f t="shared" si="422"/>
        <v>0</v>
      </c>
      <c r="U1789" s="453">
        <f t="shared" si="422"/>
        <v>0</v>
      </c>
      <c r="V1789" s="453">
        <f t="shared" si="422"/>
        <v>0</v>
      </c>
      <c r="W1789" s="384">
        <f t="shared" si="419"/>
        <v>0</v>
      </c>
      <c r="X1789" s="565">
        <f>IF(D1789='A. Allgemeine Informationen'!$C$17,$M1789-Y1789,HLOOKUP('A. Allgemeine Informationen'!$C$17-1,$Z$1:$AF$2005,ROW(D1789),FALSE)-$Y1789)</f>
        <v>0</v>
      </c>
      <c r="Y1789" s="384">
        <f>HLOOKUP('A. Allgemeine Informationen'!$C$17,$Z$1:$AF$2005,ROW(D1789),FALSE)</f>
        <v>0</v>
      </c>
      <c r="Z1789" s="565">
        <f t="shared" si="410"/>
        <v>0</v>
      </c>
      <c r="AA1789" s="565">
        <f t="shared" si="411"/>
        <v>0</v>
      </c>
      <c r="AB1789" s="565">
        <f t="shared" si="412"/>
        <v>0</v>
      </c>
      <c r="AC1789" s="565">
        <f t="shared" si="413"/>
        <v>0</v>
      </c>
      <c r="AD1789" s="572">
        <f t="shared" si="414"/>
        <v>0</v>
      </c>
      <c r="AE1789" s="560">
        <f t="shared" si="415"/>
        <v>0</v>
      </c>
      <c r="AF1789" s="561">
        <f t="shared" si="416"/>
        <v>0</v>
      </c>
      <c r="AG1789" s="562"/>
    </row>
    <row r="1790" spans="2:33" s="418" customFormat="1" ht="15" customHeight="1" x14ac:dyDescent="0.2">
      <c r="B1790" s="554"/>
      <c r="C1790" s="382"/>
      <c r="D1790" s="383"/>
      <c r="E1790" s="381"/>
      <c r="F1790" s="1040"/>
      <c r="G1790" s="1038"/>
      <c r="H1790" s="1041"/>
      <c r="I1790" s="381"/>
      <c r="J1790" s="568">
        <f t="shared" si="408"/>
        <v>0</v>
      </c>
      <c r="K1790" s="381"/>
      <c r="L1790" s="381"/>
      <c r="M1790" s="568">
        <f t="shared" si="417"/>
        <v>0</v>
      </c>
      <c r="N1790" s="570">
        <f>IFERROR(VLOOKUP($C1790,Listen!$J$3:$L$39,2,0),0)</f>
        <v>0</v>
      </c>
      <c r="O1790" s="570">
        <f>IFERROR(VLOOKUP($C1790,Listen!$J$3:$L$39,3,0),0)</f>
        <v>0</v>
      </c>
      <c r="P1790" s="453">
        <f t="shared" si="409"/>
        <v>0</v>
      </c>
      <c r="Q1790" s="453">
        <f t="shared" si="422"/>
        <v>0</v>
      </c>
      <c r="R1790" s="453">
        <f t="shared" si="422"/>
        <v>0</v>
      </c>
      <c r="S1790" s="453">
        <f t="shared" si="422"/>
        <v>0</v>
      </c>
      <c r="T1790" s="453">
        <f t="shared" si="422"/>
        <v>0</v>
      </c>
      <c r="U1790" s="453">
        <f t="shared" si="422"/>
        <v>0</v>
      </c>
      <c r="V1790" s="453">
        <f t="shared" si="422"/>
        <v>0</v>
      </c>
      <c r="W1790" s="384">
        <f t="shared" si="419"/>
        <v>0</v>
      </c>
      <c r="X1790" s="565">
        <f>IF(D1790='A. Allgemeine Informationen'!$C$17,$M1790-Y1790,HLOOKUP('A. Allgemeine Informationen'!$C$17-1,$Z$1:$AF$2005,ROW(D1790),FALSE)-$Y1790)</f>
        <v>0</v>
      </c>
      <c r="Y1790" s="384">
        <f>HLOOKUP('A. Allgemeine Informationen'!$C$17,$Z$1:$AF$2005,ROW(D1790),FALSE)</f>
        <v>0</v>
      </c>
      <c r="Z1790" s="565">
        <f t="shared" si="410"/>
        <v>0</v>
      </c>
      <c r="AA1790" s="565">
        <f t="shared" si="411"/>
        <v>0</v>
      </c>
      <c r="AB1790" s="565">
        <f t="shared" si="412"/>
        <v>0</v>
      </c>
      <c r="AC1790" s="565">
        <f t="shared" si="413"/>
        <v>0</v>
      </c>
      <c r="AD1790" s="572">
        <f t="shared" si="414"/>
        <v>0</v>
      </c>
      <c r="AE1790" s="560">
        <f t="shared" si="415"/>
        <v>0</v>
      </c>
      <c r="AF1790" s="561">
        <f t="shared" si="416"/>
        <v>0</v>
      </c>
      <c r="AG1790" s="562"/>
    </row>
    <row r="1791" spans="2:33" s="418" customFormat="1" ht="15" customHeight="1" x14ac:dyDescent="0.2">
      <c r="B1791" s="554"/>
      <c r="C1791" s="382"/>
      <c r="D1791" s="383"/>
      <c r="E1791" s="381"/>
      <c r="F1791" s="1040"/>
      <c r="G1791" s="1038"/>
      <c r="H1791" s="1041"/>
      <c r="I1791" s="381"/>
      <c r="J1791" s="568">
        <f t="shared" si="408"/>
        <v>0</v>
      </c>
      <c r="K1791" s="381"/>
      <c r="L1791" s="381"/>
      <c r="M1791" s="568">
        <f t="shared" si="417"/>
        <v>0</v>
      </c>
      <c r="N1791" s="570">
        <f>IFERROR(VLOOKUP($C1791,Listen!$J$3:$L$39,2,0),0)</f>
        <v>0</v>
      </c>
      <c r="O1791" s="570">
        <f>IFERROR(VLOOKUP($C1791,Listen!$J$3:$L$39,3,0),0)</f>
        <v>0</v>
      </c>
      <c r="P1791" s="453">
        <f t="shared" si="409"/>
        <v>0</v>
      </c>
      <c r="Q1791" s="453">
        <f t="shared" si="422"/>
        <v>0</v>
      </c>
      <c r="R1791" s="453">
        <f t="shared" si="422"/>
        <v>0</v>
      </c>
      <c r="S1791" s="453">
        <f t="shared" si="422"/>
        <v>0</v>
      </c>
      <c r="T1791" s="453">
        <f t="shared" si="422"/>
        <v>0</v>
      </c>
      <c r="U1791" s="453">
        <f t="shared" si="422"/>
        <v>0</v>
      </c>
      <c r="V1791" s="453">
        <f t="shared" si="422"/>
        <v>0</v>
      </c>
      <c r="W1791" s="384">
        <f t="shared" si="419"/>
        <v>0</v>
      </c>
      <c r="X1791" s="565">
        <f>IF(D1791='A. Allgemeine Informationen'!$C$17,$M1791-Y1791,HLOOKUP('A. Allgemeine Informationen'!$C$17-1,$Z$1:$AF$2005,ROW(D1791),FALSE)-$Y1791)</f>
        <v>0</v>
      </c>
      <c r="Y1791" s="384">
        <f>HLOOKUP('A. Allgemeine Informationen'!$C$17,$Z$1:$AF$2005,ROW(D1791),FALSE)</f>
        <v>0</v>
      </c>
      <c r="Z1791" s="565">
        <f t="shared" si="410"/>
        <v>0</v>
      </c>
      <c r="AA1791" s="565">
        <f t="shared" si="411"/>
        <v>0</v>
      </c>
      <c r="AB1791" s="565">
        <f t="shared" si="412"/>
        <v>0</v>
      </c>
      <c r="AC1791" s="565">
        <f t="shared" si="413"/>
        <v>0</v>
      </c>
      <c r="AD1791" s="572">
        <f t="shared" si="414"/>
        <v>0</v>
      </c>
      <c r="AE1791" s="560">
        <f t="shared" si="415"/>
        <v>0</v>
      </c>
      <c r="AF1791" s="561">
        <f t="shared" si="416"/>
        <v>0</v>
      </c>
      <c r="AG1791" s="562"/>
    </row>
    <row r="1792" spans="2:33" s="418" customFormat="1" ht="15" customHeight="1" x14ac:dyDescent="0.2">
      <c r="B1792" s="554"/>
      <c r="C1792" s="382"/>
      <c r="D1792" s="383"/>
      <c r="E1792" s="381"/>
      <c r="F1792" s="1040"/>
      <c r="G1792" s="1038"/>
      <c r="H1792" s="1041"/>
      <c r="I1792" s="381"/>
      <c r="J1792" s="568">
        <f t="shared" si="408"/>
        <v>0</v>
      </c>
      <c r="K1792" s="381"/>
      <c r="L1792" s="381"/>
      <c r="M1792" s="568">
        <f t="shared" si="417"/>
        <v>0</v>
      </c>
      <c r="N1792" s="570">
        <f>IFERROR(VLOOKUP($C1792,Listen!$J$3:$L$39,2,0),0)</f>
        <v>0</v>
      </c>
      <c r="O1792" s="570">
        <f>IFERROR(VLOOKUP($C1792,Listen!$J$3:$L$39,3,0),0)</f>
        <v>0</v>
      </c>
      <c r="P1792" s="453">
        <f t="shared" si="409"/>
        <v>0</v>
      </c>
      <c r="Q1792" s="453">
        <f t="shared" si="422"/>
        <v>0</v>
      </c>
      <c r="R1792" s="453">
        <f t="shared" si="422"/>
        <v>0</v>
      </c>
      <c r="S1792" s="453">
        <f t="shared" si="422"/>
        <v>0</v>
      </c>
      <c r="T1792" s="453">
        <f t="shared" si="422"/>
        <v>0</v>
      </c>
      <c r="U1792" s="453">
        <f t="shared" si="422"/>
        <v>0</v>
      </c>
      <c r="V1792" s="453">
        <f t="shared" si="422"/>
        <v>0</v>
      </c>
      <c r="W1792" s="384">
        <f t="shared" si="419"/>
        <v>0</v>
      </c>
      <c r="X1792" s="565">
        <f>IF(D1792='A. Allgemeine Informationen'!$C$17,$M1792-Y1792,HLOOKUP('A. Allgemeine Informationen'!$C$17-1,$Z$1:$AF$2005,ROW(D1792),FALSE)-$Y1792)</f>
        <v>0</v>
      </c>
      <c r="Y1792" s="384">
        <f>HLOOKUP('A. Allgemeine Informationen'!$C$17,$Z$1:$AF$2005,ROW(D1792),FALSE)</f>
        <v>0</v>
      </c>
      <c r="Z1792" s="565">
        <f t="shared" si="410"/>
        <v>0</v>
      </c>
      <c r="AA1792" s="565">
        <f t="shared" si="411"/>
        <v>0</v>
      </c>
      <c r="AB1792" s="565">
        <f t="shared" si="412"/>
        <v>0</v>
      </c>
      <c r="AC1792" s="565">
        <f t="shared" si="413"/>
        <v>0</v>
      </c>
      <c r="AD1792" s="572">
        <f t="shared" si="414"/>
        <v>0</v>
      </c>
      <c r="AE1792" s="560">
        <f t="shared" si="415"/>
        <v>0</v>
      </c>
      <c r="AF1792" s="561">
        <f t="shared" si="416"/>
        <v>0</v>
      </c>
      <c r="AG1792" s="562"/>
    </row>
    <row r="1793" spans="2:33" s="418" customFormat="1" ht="15" customHeight="1" x14ac:dyDescent="0.2">
      <c r="B1793" s="554"/>
      <c r="C1793" s="382"/>
      <c r="D1793" s="383"/>
      <c r="E1793" s="381"/>
      <c r="F1793" s="1040"/>
      <c r="G1793" s="1038"/>
      <c r="H1793" s="1041"/>
      <c r="I1793" s="381"/>
      <c r="J1793" s="568">
        <f t="shared" si="408"/>
        <v>0</v>
      </c>
      <c r="K1793" s="381"/>
      <c r="L1793" s="381"/>
      <c r="M1793" s="568">
        <f t="shared" si="417"/>
        <v>0</v>
      </c>
      <c r="N1793" s="570">
        <f>IFERROR(VLOOKUP($C1793,Listen!$J$3:$L$39,2,0),0)</f>
        <v>0</v>
      </c>
      <c r="O1793" s="570">
        <f>IFERROR(VLOOKUP($C1793,Listen!$J$3:$L$39,3,0),0)</f>
        <v>0</v>
      </c>
      <c r="P1793" s="453">
        <f t="shared" si="409"/>
        <v>0</v>
      </c>
      <c r="Q1793" s="453">
        <f t="shared" si="422"/>
        <v>0</v>
      </c>
      <c r="R1793" s="453">
        <f t="shared" si="422"/>
        <v>0</v>
      </c>
      <c r="S1793" s="453">
        <f t="shared" si="422"/>
        <v>0</v>
      </c>
      <c r="T1793" s="453">
        <f t="shared" si="422"/>
        <v>0</v>
      </c>
      <c r="U1793" s="453">
        <f t="shared" si="422"/>
        <v>0</v>
      </c>
      <c r="V1793" s="453">
        <f t="shared" si="422"/>
        <v>0</v>
      </c>
      <c r="W1793" s="384">
        <f t="shared" si="419"/>
        <v>0</v>
      </c>
      <c r="X1793" s="565">
        <f>IF(D1793='A. Allgemeine Informationen'!$C$17,$M1793-Y1793,HLOOKUP('A. Allgemeine Informationen'!$C$17-1,$Z$1:$AF$2005,ROW(D1793),FALSE)-$Y1793)</f>
        <v>0</v>
      </c>
      <c r="Y1793" s="384">
        <f>HLOOKUP('A. Allgemeine Informationen'!$C$17,$Z$1:$AF$2005,ROW(D1793),FALSE)</f>
        <v>0</v>
      </c>
      <c r="Z1793" s="565">
        <f t="shared" si="410"/>
        <v>0</v>
      </c>
      <c r="AA1793" s="565">
        <f t="shared" si="411"/>
        <v>0</v>
      </c>
      <c r="AB1793" s="565">
        <f t="shared" si="412"/>
        <v>0</v>
      </c>
      <c r="AC1793" s="565">
        <f t="shared" si="413"/>
        <v>0</v>
      </c>
      <c r="AD1793" s="572">
        <f t="shared" si="414"/>
        <v>0</v>
      </c>
      <c r="AE1793" s="560">
        <f t="shared" si="415"/>
        <v>0</v>
      </c>
      <c r="AF1793" s="561">
        <f t="shared" si="416"/>
        <v>0</v>
      </c>
      <c r="AG1793" s="562"/>
    </row>
    <row r="1794" spans="2:33" s="418" customFormat="1" ht="15" customHeight="1" x14ac:dyDescent="0.2">
      <c r="B1794" s="554"/>
      <c r="C1794" s="382"/>
      <c r="D1794" s="383"/>
      <c r="E1794" s="381"/>
      <c r="F1794" s="1040"/>
      <c r="G1794" s="1038"/>
      <c r="H1794" s="1041"/>
      <c r="I1794" s="381"/>
      <c r="J1794" s="568">
        <f t="shared" si="408"/>
        <v>0</v>
      </c>
      <c r="K1794" s="381"/>
      <c r="L1794" s="381"/>
      <c r="M1794" s="568">
        <f t="shared" si="417"/>
        <v>0</v>
      </c>
      <c r="N1794" s="570">
        <f>IFERROR(VLOOKUP($C1794,Listen!$J$3:$L$39,2,0),0)</f>
        <v>0</v>
      </c>
      <c r="O1794" s="570">
        <f>IFERROR(VLOOKUP($C1794,Listen!$J$3:$L$39,3,0),0)</f>
        <v>0</v>
      </c>
      <c r="P1794" s="453">
        <f t="shared" si="409"/>
        <v>0</v>
      </c>
      <c r="Q1794" s="453">
        <f t="shared" si="422"/>
        <v>0</v>
      </c>
      <c r="R1794" s="453">
        <f t="shared" si="422"/>
        <v>0</v>
      </c>
      <c r="S1794" s="453">
        <f t="shared" si="422"/>
        <v>0</v>
      </c>
      <c r="T1794" s="453">
        <f t="shared" si="422"/>
        <v>0</v>
      </c>
      <c r="U1794" s="453">
        <f t="shared" si="422"/>
        <v>0</v>
      </c>
      <c r="V1794" s="453">
        <f t="shared" si="422"/>
        <v>0</v>
      </c>
      <c r="W1794" s="384">
        <f t="shared" si="419"/>
        <v>0</v>
      </c>
      <c r="X1794" s="565">
        <f>IF(D1794='A. Allgemeine Informationen'!$C$17,$M1794-Y1794,HLOOKUP('A. Allgemeine Informationen'!$C$17-1,$Z$1:$AF$2005,ROW(D1794),FALSE)-$Y1794)</f>
        <v>0</v>
      </c>
      <c r="Y1794" s="384">
        <f>HLOOKUP('A. Allgemeine Informationen'!$C$17,$Z$1:$AF$2005,ROW(D1794),FALSE)</f>
        <v>0</v>
      </c>
      <c r="Z1794" s="565">
        <f t="shared" si="410"/>
        <v>0</v>
      </c>
      <c r="AA1794" s="565">
        <f t="shared" si="411"/>
        <v>0</v>
      </c>
      <c r="AB1794" s="565">
        <f t="shared" si="412"/>
        <v>0</v>
      </c>
      <c r="AC1794" s="565">
        <f t="shared" si="413"/>
        <v>0</v>
      </c>
      <c r="AD1794" s="572">
        <f t="shared" si="414"/>
        <v>0</v>
      </c>
      <c r="AE1794" s="560">
        <f t="shared" si="415"/>
        <v>0</v>
      </c>
      <c r="AF1794" s="561">
        <f t="shared" si="416"/>
        <v>0</v>
      </c>
      <c r="AG1794" s="562"/>
    </row>
    <row r="1795" spans="2:33" s="418" customFormat="1" ht="15" customHeight="1" x14ac:dyDescent="0.2">
      <c r="B1795" s="554"/>
      <c r="C1795" s="382"/>
      <c r="D1795" s="383"/>
      <c r="E1795" s="381"/>
      <c r="F1795" s="1040"/>
      <c r="G1795" s="1038"/>
      <c r="H1795" s="1041"/>
      <c r="I1795" s="381"/>
      <c r="J1795" s="568">
        <f t="shared" si="408"/>
        <v>0</v>
      </c>
      <c r="K1795" s="381"/>
      <c r="L1795" s="381"/>
      <c r="M1795" s="568">
        <f t="shared" si="417"/>
        <v>0</v>
      </c>
      <c r="N1795" s="570">
        <f>IFERROR(VLOOKUP($C1795,Listen!$J$3:$L$39,2,0),0)</f>
        <v>0</v>
      </c>
      <c r="O1795" s="570">
        <f>IFERROR(VLOOKUP($C1795,Listen!$J$3:$L$39,3,0),0)</f>
        <v>0</v>
      </c>
      <c r="P1795" s="453">
        <f t="shared" si="409"/>
        <v>0</v>
      </c>
      <c r="Q1795" s="453">
        <f t="shared" si="422"/>
        <v>0</v>
      </c>
      <c r="R1795" s="453">
        <f t="shared" si="422"/>
        <v>0</v>
      </c>
      <c r="S1795" s="453">
        <f t="shared" si="422"/>
        <v>0</v>
      </c>
      <c r="T1795" s="453">
        <f t="shared" si="422"/>
        <v>0</v>
      </c>
      <c r="U1795" s="453">
        <f t="shared" si="422"/>
        <v>0</v>
      </c>
      <c r="V1795" s="453">
        <f t="shared" si="422"/>
        <v>0</v>
      </c>
      <c r="W1795" s="384">
        <f t="shared" si="419"/>
        <v>0</v>
      </c>
      <c r="X1795" s="565">
        <f>IF(D1795='A. Allgemeine Informationen'!$C$17,$M1795-Y1795,HLOOKUP('A. Allgemeine Informationen'!$C$17-1,$Z$1:$AF$2005,ROW(D1795),FALSE)-$Y1795)</f>
        <v>0</v>
      </c>
      <c r="Y1795" s="384">
        <f>HLOOKUP('A. Allgemeine Informationen'!$C$17,$Z$1:$AF$2005,ROW(D1795),FALSE)</f>
        <v>0</v>
      </c>
      <c r="Z1795" s="565">
        <f t="shared" si="410"/>
        <v>0</v>
      </c>
      <c r="AA1795" s="565">
        <f t="shared" si="411"/>
        <v>0</v>
      </c>
      <c r="AB1795" s="565">
        <f t="shared" si="412"/>
        <v>0</v>
      </c>
      <c r="AC1795" s="565">
        <f t="shared" si="413"/>
        <v>0</v>
      </c>
      <c r="AD1795" s="572">
        <f t="shared" si="414"/>
        <v>0</v>
      </c>
      <c r="AE1795" s="560">
        <f t="shared" si="415"/>
        <v>0</v>
      </c>
      <c r="AF1795" s="561">
        <f t="shared" si="416"/>
        <v>0</v>
      </c>
      <c r="AG1795" s="562"/>
    </row>
    <row r="1796" spans="2:33" s="418" customFormat="1" ht="15" customHeight="1" x14ac:dyDescent="0.2">
      <c r="B1796" s="554"/>
      <c r="C1796" s="382"/>
      <c r="D1796" s="383"/>
      <c r="E1796" s="381"/>
      <c r="F1796" s="1040"/>
      <c r="G1796" s="1038"/>
      <c r="H1796" s="1041"/>
      <c r="I1796" s="381"/>
      <c r="J1796" s="568">
        <f t="shared" si="408"/>
        <v>0</v>
      </c>
      <c r="K1796" s="381"/>
      <c r="L1796" s="381"/>
      <c r="M1796" s="568">
        <f t="shared" si="417"/>
        <v>0</v>
      </c>
      <c r="N1796" s="570">
        <f>IFERROR(VLOOKUP($C1796,Listen!$J$3:$L$39,2,0),0)</f>
        <v>0</v>
      </c>
      <c r="O1796" s="570">
        <f>IFERROR(VLOOKUP($C1796,Listen!$J$3:$L$39,3,0),0)</f>
        <v>0</v>
      </c>
      <c r="P1796" s="453">
        <f t="shared" si="409"/>
        <v>0</v>
      </c>
      <c r="Q1796" s="453">
        <f t="shared" si="422"/>
        <v>0</v>
      </c>
      <c r="R1796" s="453">
        <f t="shared" si="422"/>
        <v>0</v>
      </c>
      <c r="S1796" s="453">
        <f t="shared" si="422"/>
        <v>0</v>
      </c>
      <c r="T1796" s="453">
        <f t="shared" si="422"/>
        <v>0</v>
      </c>
      <c r="U1796" s="453">
        <f t="shared" si="422"/>
        <v>0</v>
      </c>
      <c r="V1796" s="453">
        <f t="shared" si="422"/>
        <v>0</v>
      </c>
      <c r="W1796" s="384">
        <f t="shared" si="419"/>
        <v>0</v>
      </c>
      <c r="X1796" s="565">
        <f>IF(D1796='A. Allgemeine Informationen'!$C$17,$M1796-Y1796,HLOOKUP('A. Allgemeine Informationen'!$C$17-1,$Z$1:$AF$2005,ROW(D1796),FALSE)-$Y1796)</f>
        <v>0</v>
      </c>
      <c r="Y1796" s="384">
        <f>HLOOKUP('A. Allgemeine Informationen'!$C$17,$Z$1:$AF$2005,ROW(D1796),FALSE)</f>
        <v>0</v>
      </c>
      <c r="Z1796" s="565">
        <f t="shared" si="410"/>
        <v>0</v>
      </c>
      <c r="AA1796" s="565">
        <f t="shared" si="411"/>
        <v>0</v>
      </c>
      <c r="AB1796" s="565">
        <f t="shared" si="412"/>
        <v>0</v>
      </c>
      <c r="AC1796" s="565">
        <f t="shared" si="413"/>
        <v>0</v>
      </c>
      <c r="AD1796" s="572">
        <f t="shared" si="414"/>
        <v>0</v>
      </c>
      <c r="AE1796" s="560">
        <f t="shared" si="415"/>
        <v>0</v>
      </c>
      <c r="AF1796" s="561">
        <f t="shared" si="416"/>
        <v>0</v>
      </c>
      <c r="AG1796" s="562"/>
    </row>
    <row r="1797" spans="2:33" s="418" customFormat="1" ht="15" customHeight="1" x14ac:dyDescent="0.2">
      <c r="B1797" s="554"/>
      <c r="C1797" s="382"/>
      <c r="D1797" s="383"/>
      <c r="E1797" s="381"/>
      <c r="F1797" s="1040"/>
      <c r="G1797" s="1038"/>
      <c r="H1797" s="1041"/>
      <c r="I1797" s="381"/>
      <c r="J1797" s="568">
        <f t="shared" si="408"/>
        <v>0</v>
      </c>
      <c r="K1797" s="381"/>
      <c r="L1797" s="381"/>
      <c r="M1797" s="568">
        <f t="shared" si="417"/>
        <v>0</v>
      </c>
      <c r="N1797" s="570">
        <f>IFERROR(VLOOKUP($C1797,Listen!$J$3:$L$39,2,0),0)</f>
        <v>0</v>
      </c>
      <c r="O1797" s="570">
        <f>IFERROR(VLOOKUP($C1797,Listen!$J$3:$L$39,3,0),0)</f>
        <v>0</v>
      </c>
      <c r="P1797" s="453">
        <f t="shared" si="409"/>
        <v>0</v>
      </c>
      <c r="Q1797" s="453">
        <f t="shared" si="422"/>
        <v>0</v>
      </c>
      <c r="R1797" s="453">
        <f t="shared" si="422"/>
        <v>0</v>
      </c>
      <c r="S1797" s="453">
        <f t="shared" si="422"/>
        <v>0</v>
      </c>
      <c r="T1797" s="453">
        <f t="shared" si="422"/>
        <v>0</v>
      </c>
      <c r="U1797" s="453">
        <f t="shared" si="422"/>
        <v>0</v>
      </c>
      <c r="V1797" s="453">
        <f t="shared" si="422"/>
        <v>0</v>
      </c>
      <c r="W1797" s="384">
        <f t="shared" si="419"/>
        <v>0</v>
      </c>
      <c r="X1797" s="565">
        <f>IF(D1797='A. Allgemeine Informationen'!$C$17,$M1797-Y1797,HLOOKUP('A. Allgemeine Informationen'!$C$17-1,$Z$1:$AF$2005,ROW(D1797),FALSE)-$Y1797)</f>
        <v>0</v>
      </c>
      <c r="Y1797" s="384">
        <f>HLOOKUP('A. Allgemeine Informationen'!$C$17,$Z$1:$AF$2005,ROW(D1797),FALSE)</f>
        <v>0</v>
      </c>
      <c r="Z1797" s="565">
        <f t="shared" si="410"/>
        <v>0</v>
      </c>
      <c r="AA1797" s="565">
        <f t="shared" si="411"/>
        <v>0</v>
      </c>
      <c r="AB1797" s="565">
        <f t="shared" si="412"/>
        <v>0</v>
      </c>
      <c r="AC1797" s="565">
        <f t="shared" si="413"/>
        <v>0</v>
      </c>
      <c r="AD1797" s="572">
        <f t="shared" si="414"/>
        <v>0</v>
      </c>
      <c r="AE1797" s="560">
        <f t="shared" si="415"/>
        <v>0</v>
      </c>
      <c r="AF1797" s="561">
        <f t="shared" si="416"/>
        <v>0</v>
      </c>
      <c r="AG1797" s="562"/>
    </row>
    <row r="1798" spans="2:33" s="418" customFormat="1" ht="15" customHeight="1" x14ac:dyDescent="0.2">
      <c r="B1798" s="554"/>
      <c r="C1798" s="382"/>
      <c r="D1798" s="383"/>
      <c r="E1798" s="381"/>
      <c r="F1798" s="1040"/>
      <c r="G1798" s="1038"/>
      <c r="H1798" s="1041"/>
      <c r="I1798" s="381"/>
      <c r="J1798" s="568">
        <f t="shared" ref="J1798:J1861" si="423">E1798+G1798-I1798</f>
        <v>0</v>
      </c>
      <c r="K1798" s="381"/>
      <c r="L1798" s="381"/>
      <c r="M1798" s="568">
        <f t="shared" si="417"/>
        <v>0</v>
      </c>
      <c r="N1798" s="570">
        <f>IFERROR(VLOOKUP($C1798,Listen!$J$3:$L$39,2,0),0)</f>
        <v>0</v>
      </c>
      <c r="O1798" s="570">
        <f>IFERROR(VLOOKUP($C1798,Listen!$J$3:$L$39,3,0),0)</f>
        <v>0</v>
      </c>
      <c r="P1798" s="453">
        <f t="shared" ref="P1798:P1861" si="424">$N1798</f>
        <v>0</v>
      </c>
      <c r="Q1798" s="453">
        <f t="shared" si="422"/>
        <v>0</v>
      </c>
      <c r="R1798" s="453">
        <f t="shared" si="422"/>
        <v>0</v>
      </c>
      <c r="S1798" s="453">
        <f t="shared" si="422"/>
        <v>0</v>
      </c>
      <c r="T1798" s="453">
        <f t="shared" si="422"/>
        <v>0</v>
      </c>
      <c r="U1798" s="453">
        <f t="shared" si="422"/>
        <v>0</v>
      </c>
      <c r="V1798" s="453">
        <f t="shared" si="422"/>
        <v>0</v>
      </c>
      <c r="W1798" s="384">
        <f t="shared" si="419"/>
        <v>0</v>
      </c>
      <c r="X1798" s="565">
        <f>IF(D1798='A. Allgemeine Informationen'!$C$17,$M1798-Y1798,HLOOKUP('A. Allgemeine Informationen'!$C$17-1,$Z$1:$AF$2005,ROW(D1798),FALSE)-$Y1798)</f>
        <v>0</v>
      </c>
      <c r="Y1798" s="384">
        <f>HLOOKUP('A. Allgemeine Informationen'!$C$17,$Z$1:$AF$2005,ROW(D1798),FALSE)</f>
        <v>0</v>
      </c>
      <c r="Z1798" s="565">
        <f t="shared" ref="Z1798:Z1861" si="425">IF(OR($D1798=0,$M1798=0),0,IF($D1798-$Z$5&lt;1,$M1798-$M1798/P1798*(Z$5-$D1798+1),0))</f>
        <v>0</v>
      </c>
      <c r="AA1798" s="565">
        <f t="shared" ref="AA1798:AA1861" si="426">IF(OR($D1798=0,$M1798=0,Q1798-(AA$5-$D1798)=0),0,IF($D1798-AA$5&lt;0,Z1798-Z1798/(Q1798-(AA$5-$D1798)),IF($D1798-AA$5=0,$M1798-$M1798/Q1798,0)))</f>
        <v>0</v>
      </c>
      <c r="AB1798" s="565">
        <f t="shared" ref="AB1798:AB1861" si="427">IF(OR($D1798=0,$M1798=0,R1798-(AB$5-$D1798)=0),0,IF($D1798-AB$5&lt;0,AA1798-AA1798/(R1798-(AB$5-$D1798)),IF($D1798-AB$5=0,$M1798-$M1798/R1798,0)))</f>
        <v>0</v>
      </c>
      <c r="AC1798" s="565">
        <f t="shared" ref="AC1798:AC1861" si="428">IF(OR($D1798=0,$M1798=0,S1798-(AC$5-$D1798)=0),0,IF($D1798-AC$5&lt;0,AB1798-AB1798/(S1798-(AC$5-$D1798)),IF($D1798-AC$5=0,$M1798-$M1798/S1798,0)))</f>
        <v>0</v>
      </c>
      <c r="AD1798" s="572">
        <f t="shared" ref="AD1798:AD1861" si="429">IF(OR($D1798=0,$M1798=0,T1798-(AD$5-$D1798)=0),0,IF($D1798-AD$5&lt;0,AC1798-AC1798/(T1798-(AD$5-$D1798)),IF($D1798-AD$5=0,$M1798-$M1798/T1798,0)))</f>
        <v>0</v>
      </c>
      <c r="AE1798" s="560">
        <f t="shared" ref="AE1798:AE1861" si="430">IF(OR($D1798=0,$M1798=0,U1798-(AE$5-$D1798)=0),0,IF($D1798-AE$5&lt;0,AD1798-AD1798/(U1798-(AE$5-$D1798)),IF($D1798-AE$5=0,$M1798-$M1798/U1798,0)))</f>
        <v>0</v>
      </c>
      <c r="AF1798" s="561">
        <f t="shared" ref="AF1798:AF1861" si="431">IF(OR($D1798=0,$M1798=0,V1798-(AF$5-$D1798)=0),0,IF($D1798-AF$5&lt;0,AE1798-AE1798/(V1798-(AF$5-$D1798)),IF($D1798-AF$5=0,$M1798-$M1798/V1798,0)))</f>
        <v>0</v>
      </c>
      <c r="AG1798" s="562"/>
    </row>
    <row r="1799" spans="2:33" s="418" customFormat="1" ht="15" customHeight="1" x14ac:dyDescent="0.2">
      <c r="B1799" s="554"/>
      <c r="C1799" s="382"/>
      <c r="D1799" s="383"/>
      <c r="E1799" s="381"/>
      <c r="F1799" s="1040"/>
      <c r="G1799" s="1038"/>
      <c r="H1799" s="1041"/>
      <c r="I1799" s="381"/>
      <c r="J1799" s="568">
        <f t="shared" si="423"/>
        <v>0</v>
      </c>
      <c r="K1799" s="381"/>
      <c r="L1799" s="381"/>
      <c r="M1799" s="568">
        <f t="shared" ref="M1799:M1862" si="432">J1799-K1799</f>
        <v>0</v>
      </c>
      <c r="N1799" s="570">
        <f>IFERROR(VLOOKUP($C1799,Listen!$J$3:$L$39,2,0),0)</f>
        <v>0</v>
      </c>
      <c r="O1799" s="570">
        <f>IFERROR(VLOOKUP($C1799,Listen!$J$3:$L$39,3,0),0)</f>
        <v>0</v>
      </c>
      <c r="P1799" s="453">
        <f t="shared" si="424"/>
        <v>0</v>
      </c>
      <c r="Q1799" s="453">
        <f t="shared" ref="Q1799:V1814" si="433">P1799</f>
        <v>0</v>
      </c>
      <c r="R1799" s="453">
        <f t="shared" si="433"/>
        <v>0</v>
      </c>
      <c r="S1799" s="453">
        <f t="shared" si="433"/>
        <v>0</v>
      </c>
      <c r="T1799" s="453">
        <f t="shared" si="433"/>
        <v>0</v>
      </c>
      <c r="U1799" s="453">
        <f t="shared" si="433"/>
        <v>0</v>
      </c>
      <c r="V1799" s="453">
        <f t="shared" si="433"/>
        <v>0</v>
      </c>
      <c r="W1799" s="384">
        <f t="shared" ref="W1799:W1862" si="434">Y1799+X1799</f>
        <v>0</v>
      </c>
      <c r="X1799" s="565">
        <f>IF(D1799='A. Allgemeine Informationen'!$C$17,$M1799-Y1799,HLOOKUP('A. Allgemeine Informationen'!$C$17-1,$Z$1:$AF$2005,ROW(D1799),FALSE)-$Y1799)</f>
        <v>0</v>
      </c>
      <c r="Y1799" s="384">
        <f>HLOOKUP('A. Allgemeine Informationen'!$C$17,$Z$1:$AF$2005,ROW(D1799),FALSE)</f>
        <v>0</v>
      </c>
      <c r="Z1799" s="565">
        <f t="shared" si="425"/>
        <v>0</v>
      </c>
      <c r="AA1799" s="565">
        <f t="shared" si="426"/>
        <v>0</v>
      </c>
      <c r="AB1799" s="565">
        <f t="shared" si="427"/>
        <v>0</v>
      </c>
      <c r="AC1799" s="565">
        <f t="shared" si="428"/>
        <v>0</v>
      </c>
      <c r="AD1799" s="572">
        <f t="shared" si="429"/>
        <v>0</v>
      </c>
      <c r="AE1799" s="560">
        <f t="shared" si="430"/>
        <v>0</v>
      </c>
      <c r="AF1799" s="561">
        <f t="shared" si="431"/>
        <v>0</v>
      </c>
      <c r="AG1799" s="562"/>
    </row>
    <row r="1800" spans="2:33" s="418" customFormat="1" ht="15" customHeight="1" x14ac:dyDescent="0.2">
      <c r="B1800" s="554"/>
      <c r="C1800" s="382"/>
      <c r="D1800" s="383"/>
      <c r="E1800" s="381"/>
      <c r="F1800" s="1040"/>
      <c r="G1800" s="1038"/>
      <c r="H1800" s="1041"/>
      <c r="I1800" s="381"/>
      <c r="J1800" s="568">
        <f t="shared" si="423"/>
        <v>0</v>
      </c>
      <c r="K1800" s="381"/>
      <c r="L1800" s="381"/>
      <c r="M1800" s="568">
        <f t="shared" si="432"/>
        <v>0</v>
      </c>
      <c r="N1800" s="570">
        <f>IFERROR(VLOOKUP($C1800,Listen!$J$3:$L$39,2,0),0)</f>
        <v>0</v>
      </c>
      <c r="O1800" s="570">
        <f>IFERROR(VLOOKUP($C1800,Listen!$J$3:$L$39,3,0),0)</f>
        <v>0</v>
      </c>
      <c r="P1800" s="453">
        <f t="shared" si="424"/>
        <v>0</v>
      </c>
      <c r="Q1800" s="453">
        <f t="shared" si="433"/>
        <v>0</v>
      </c>
      <c r="R1800" s="453">
        <f t="shared" si="433"/>
        <v>0</v>
      </c>
      <c r="S1800" s="453">
        <f t="shared" si="433"/>
        <v>0</v>
      </c>
      <c r="T1800" s="453">
        <f t="shared" si="433"/>
        <v>0</v>
      </c>
      <c r="U1800" s="453">
        <f t="shared" si="433"/>
        <v>0</v>
      </c>
      <c r="V1800" s="453">
        <f t="shared" si="433"/>
        <v>0</v>
      </c>
      <c r="W1800" s="384">
        <f t="shared" si="434"/>
        <v>0</v>
      </c>
      <c r="X1800" s="565">
        <f>IF(D1800='A. Allgemeine Informationen'!$C$17,$M1800-Y1800,HLOOKUP('A. Allgemeine Informationen'!$C$17-1,$Z$1:$AF$2005,ROW(D1800),FALSE)-$Y1800)</f>
        <v>0</v>
      </c>
      <c r="Y1800" s="384">
        <f>HLOOKUP('A. Allgemeine Informationen'!$C$17,$Z$1:$AF$2005,ROW(D1800),FALSE)</f>
        <v>0</v>
      </c>
      <c r="Z1800" s="565">
        <f t="shared" si="425"/>
        <v>0</v>
      </c>
      <c r="AA1800" s="565">
        <f t="shared" si="426"/>
        <v>0</v>
      </c>
      <c r="AB1800" s="565">
        <f t="shared" si="427"/>
        <v>0</v>
      </c>
      <c r="AC1800" s="565">
        <f t="shared" si="428"/>
        <v>0</v>
      </c>
      <c r="AD1800" s="572">
        <f t="shared" si="429"/>
        <v>0</v>
      </c>
      <c r="AE1800" s="560">
        <f t="shared" si="430"/>
        <v>0</v>
      </c>
      <c r="AF1800" s="561">
        <f t="shared" si="431"/>
        <v>0</v>
      </c>
      <c r="AG1800" s="562"/>
    </row>
    <row r="1801" spans="2:33" s="418" customFormat="1" ht="15" customHeight="1" x14ac:dyDescent="0.2">
      <c r="B1801" s="554"/>
      <c r="C1801" s="382"/>
      <c r="D1801" s="383"/>
      <c r="E1801" s="381"/>
      <c r="F1801" s="1040"/>
      <c r="G1801" s="1038"/>
      <c r="H1801" s="1041"/>
      <c r="I1801" s="381"/>
      <c r="J1801" s="568">
        <f t="shared" si="423"/>
        <v>0</v>
      </c>
      <c r="K1801" s="381"/>
      <c r="L1801" s="381"/>
      <c r="M1801" s="568">
        <f t="shared" si="432"/>
        <v>0</v>
      </c>
      <c r="N1801" s="570">
        <f>IFERROR(VLOOKUP($C1801,Listen!$J$3:$L$39,2,0),0)</f>
        <v>0</v>
      </c>
      <c r="O1801" s="570">
        <f>IFERROR(VLOOKUP($C1801,Listen!$J$3:$L$39,3,0),0)</f>
        <v>0</v>
      </c>
      <c r="P1801" s="453">
        <f t="shared" si="424"/>
        <v>0</v>
      </c>
      <c r="Q1801" s="453">
        <f t="shared" si="433"/>
        <v>0</v>
      </c>
      <c r="R1801" s="453">
        <f t="shared" si="433"/>
        <v>0</v>
      </c>
      <c r="S1801" s="453">
        <f t="shared" si="433"/>
        <v>0</v>
      </c>
      <c r="T1801" s="453">
        <f t="shared" si="433"/>
        <v>0</v>
      </c>
      <c r="U1801" s="453">
        <f t="shared" si="433"/>
        <v>0</v>
      </c>
      <c r="V1801" s="453">
        <f t="shared" si="433"/>
        <v>0</v>
      </c>
      <c r="W1801" s="384">
        <f t="shared" si="434"/>
        <v>0</v>
      </c>
      <c r="X1801" s="565">
        <f>IF(D1801='A. Allgemeine Informationen'!$C$17,$M1801-Y1801,HLOOKUP('A. Allgemeine Informationen'!$C$17-1,$Z$1:$AF$2005,ROW(D1801),FALSE)-$Y1801)</f>
        <v>0</v>
      </c>
      <c r="Y1801" s="384">
        <f>HLOOKUP('A. Allgemeine Informationen'!$C$17,$Z$1:$AF$2005,ROW(D1801),FALSE)</f>
        <v>0</v>
      </c>
      <c r="Z1801" s="565">
        <f t="shared" si="425"/>
        <v>0</v>
      </c>
      <c r="AA1801" s="565">
        <f t="shared" si="426"/>
        <v>0</v>
      </c>
      <c r="AB1801" s="565">
        <f t="shared" si="427"/>
        <v>0</v>
      </c>
      <c r="AC1801" s="565">
        <f t="shared" si="428"/>
        <v>0</v>
      </c>
      <c r="AD1801" s="572">
        <f t="shared" si="429"/>
        <v>0</v>
      </c>
      <c r="AE1801" s="560">
        <f t="shared" si="430"/>
        <v>0</v>
      </c>
      <c r="AF1801" s="561">
        <f t="shared" si="431"/>
        <v>0</v>
      </c>
      <c r="AG1801" s="562"/>
    </row>
    <row r="1802" spans="2:33" s="418" customFormat="1" ht="15" customHeight="1" x14ac:dyDescent="0.2">
      <c r="B1802" s="554"/>
      <c r="C1802" s="382"/>
      <c r="D1802" s="383"/>
      <c r="E1802" s="381"/>
      <c r="F1802" s="1040"/>
      <c r="G1802" s="1038"/>
      <c r="H1802" s="1041"/>
      <c r="I1802" s="381"/>
      <c r="J1802" s="568">
        <f t="shared" si="423"/>
        <v>0</v>
      </c>
      <c r="K1802" s="381"/>
      <c r="L1802" s="381"/>
      <c r="M1802" s="568">
        <f t="shared" si="432"/>
        <v>0</v>
      </c>
      <c r="N1802" s="570">
        <f>IFERROR(VLOOKUP($C1802,Listen!$J$3:$L$39,2,0),0)</f>
        <v>0</v>
      </c>
      <c r="O1802" s="570">
        <f>IFERROR(VLOOKUP($C1802,Listen!$J$3:$L$39,3,0),0)</f>
        <v>0</v>
      </c>
      <c r="P1802" s="453">
        <f t="shared" si="424"/>
        <v>0</v>
      </c>
      <c r="Q1802" s="453">
        <f t="shared" si="433"/>
        <v>0</v>
      </c>
      <c r="R1802" s="453">
        <f t="shared" si="433"/>
        <v>0</v>
      </c>
      <c r="S1802" s="453">
        <f t="shared" si="433"/>
        <v>0</v>
      </c>
      <c r="T1802" s="453">
        <f t="shared" si="433"/>
        <v>0</v>
      </c>
      <c r="U1802" s="453">
        <f t="shared" si="433"/>
        <v>0</v>
      </c>
      <c r="V1802" s="453">
        <f t="shared" si="433"/>
        <v>0</v>
      </c>
      <c r="W1802" s="384">
        <f t="shared" si="434"/>
        <v>0</v>
      </c>
      <c r="X1802" s="565">
        <f>IF(D1802='A. Allgemeine Informationen'!$C$17,$M1802-Y1802,HLOOKUP('A. Allgemeine Informationen'!$C$17-1,$Z$1:$AF$2005,ROW(D1802),FALSE)-$Y1802)</f>
        <v>0</v>
      </c>
      <c r="Y1802" s="384">
        <f>HLOOKUP('A. Allgemeine Informationen'!$C$17,$Z$1:$AF$2005,ROW(D1802),FALSE)</f>
        <v>0</v>
      </c>
      <c r="Z1802" s="565">
        <f t="shared" si="425"/>
        <v>0</v>
      </c>
      <c r="AA1802" s="565">
        <f t="shared" si="426"/>
        <v>0</v>
      </c>
      <c r="AB1802" s="565">
        <f t="shared" si="427"/>
        <v>0</v>
      </c>
      <c r="AC1802" s="565">
        <f t="shared" si="428"/>
        <v>0</v>
      </c>
      <c r="AD1802" s="572">
        <f t="shared" si="429"/>
        <v>0</v>
      </c>
      <c r="AE1802" s="560">
        <f t="shared" si="430"/>
        <v>0</v>
      </c>
      <c r="AF1802" s="561">
        <f t="shared" si="431"/>
        <v>0</v>
      </c>
      <c r="AG1802" s="562"/>
    </row>
    <row r="1803" spans="2:33" s="418" customFormat="1" ht="15" customHeight="1" x14ac:dyDescent="0.2">
      <c r="B1803" s="554"/>
      <c r="C1803" s="382"/>
      <c r="D1803" s="383"/>
      <c r="E1803" s="381"/>
      <c r="F1803" s="1040"/>
      <c r="G1803" s="1038"/>
      <c r="H1803" s="1041"/>
      <c r="I1803" s="381"/>
      <c r="J1803" s="568">
        <f t="shared" si="423"/>
        <v>0</v>
      </c>
      <c r="K1803" s="381"/>
      <c r="L1803" s="381"/>
      <c r="M1803" s="568">
        <f t="shared" si="432"/>
        <v>0</v>
      </c>
      <c r="N1803" s="570">
        <f>IFERROR(VLOOKUP($C1803,Listen!$J$3:$L$39,2,0),0)</f>
        <v>0</v>
      </c>
      <c r="O1803" s="570">
        <f>IFERROR(VLOOKUP($C1803,Listen!$J$3:$L$39,3,0),0)</f>
        <v>0</v>
      </c>
      <c r="P1803" s="453">
        <f t="shared" si="424"/>
        <v>0</v>
      </c>
      <c r="Q1803" s="453">
        <f t="shared" si="433"/>
        <v>0</v>
      </c>
      <c r="R1803" s="453">
        <f t="shared" si="433"/>
        <v>0</v>
      </c>
      <c r="S1803" s="453">
        <f t="shared" si="433"/>
        <v>0</v>
      </c>
      <c r="T1803" s="453">
        <f t="shared" si="433"/>
        <v>0</v>
      </c>
      <c r="U1803" s="453">
        <f t="shared" si="433"/>
        <v>0</v>
      </c>
      <c r="V1803" s="453">
        <f t="shared" si="433"/>
        <v>0</v>
      </c>
      <c r="W1803" s="384">
        <f t="shared" si="434"/>
        <v>0</v>
      </c>
      <c r="X1803" s="565">
        <f>IF(D1803='A. Allgemeine Informationen'!$C$17,$M1803-Y1803,HLOOKUP('A. Allgemeine Informationen'!$C$17-1,$Z$1:$AF$2005,ROW(D1803),FALSE)-$Y1803)</f>
        <v>0</v>
      </c>
      <c r="Y1803" s="384">
        <f>HLOOKUP('A. Allgemeine Informationen'!$C$17,$Z$1:$AF$2005,ROW(D1803),FALSE)</f>
        <v>0</v>
      </c>
      <c r="Z1803" s="565">
        <f t="shared" si="425"/>
        <v>0</v>
      </c>
      <c r="AA1803" s="565">
        <f t="shared" si="426"/>
        <v>0</v>
      </c>
      <c r="AB1803" s="565">
        <f t="shared" si="427"/>
        <v>0</v>
      </c>
      <c r="AC1803" s="565">
        <f t="shared" si="428"/>
        <v>0</v>
      </c>
      <c r="AD1803" s="572">
        <f t="shared" si="429"/>
        <v>0</v>
      </c>
      <c r="AE1803" s="560">
        <f t="shared" si="430"/>
        <v>0</v>
      </c>
      <c r="AF1803" s="561">
        <f t="shared" si="431"/>
        <v>0</v>
      </c>
      <c r="AG1803" s="562"/>
    </row>
    <row r="1804" spans="2:33" s="418" customFormat="1" ht="15" customHeight="1" x14ac:dyDescent="0.2">
      <c r="B1804" s="554"/>
      <c r="C1804" s="382"/>
      <c r="D1804" s="383"/>
      <c r="E1804" s="381"/>
      <c r="F1804" s="1040"/>
      <c r="G1804" s="1038"/>
      <c r="H1804" s="1041"/>
      <c r="I1804" s="381"/>
      <c r="J1804" s="568">
        <f t="shared" si="423"/>
        <v>0</v>
      </c>
      <c r="K1804" s="381"/>
      <c r="L1804" s="381"/>
      <c r="M1804" s="568">
        <f t="shared" si="432"/>
        <v>0</v>
      </c>
      <c r="N1804" s="570">
        <f>IFERROR(VLOOKUP($C1804,Listen!$J$3:$L$39,2,0),0)</f>
        <v>0</v>
      </c>
      <c r="O1804" s="570">
        <f>IFERROR(VLOOKUP($C1804,Listen!$J$3:$L$39,3,0),0)</f>
        <v>0</v>
      </c>
      <c r="P1804" s="453">
        <f t="shared" si="424"/>
        <v>0</v>
      </c>
      <c r="Q1804" s="453">
        <f t="shared" si="433"/>
        <v>0</v>
      </c>
      <c r="R1804" s="453">
        <f t="shared" si="433"/>
        <v>0</v>
      </c>
      <c r="S1804" s="453">
        <f t="shared" si="433"/>
        <v>0</v>
      </c>
      <c r="T1804" s="453">
        <f t="shared" si="433"/>
        <v>0</v>
      </c>
      <c r="U1804" s="453">
        <f t="shared" si="433"/>
        <v>0</v>
      </c>
      <c r="V1804" s="453">
        <f t="shared" si="433"/>
        <v>0</v>
      </c>
      <c r="W1804" s="384">
        <f t="shared" si="434"/>
        <v>0</v>
      </c>
      <c r="X1804" s="565">
        <f>IF(D1804='A. Allgemeine Informationen'!$C$17,$M1804-Y1804,HLOOKUP('A. Allgemeine Informationen'!$C$17-1,$Z$1:$AF$2005,ROW(D1804),FALSE)-$Y1804)</f>
        <v>0</v>
      </c>
      <c r="Y1804" s="384">
        <f>HLOOKUP('A. Allgemeine Informationen'!$C$17,$Z$1:$AF$2005,ROW(D1804),FALSE)</f>
        <v>0</v>
      </c>
      <c r="Z1804" s="565">
        <f t="shared" si="425"/>
        <v>0</v>
      </c>
      <c r="AA1804" s="565">
        <f t="shared" si="426"/>
        <v>0</v>
      </c>
      <c r="AB1804" s="565">
        <f t="shared" si="427"/>
        <v>0</v>
      </c>
      <c r="AC1804" s="565">
        <f t="shared" si="428"/>
        <v>0</v>
      </c>
      <c r="AD1804" s="572">
        <f t="shared" si="429"/>
        <v>0</v>
      </c>
      <c r="AE1804" s="560">
        <f t="shared" si="430"/>
        <v>0</v>
      </c>
      <c r="AF1804" s="561">
        <f t="shared" si="431"/>
        <v>0</v>
      </c>
      <c r="AG1804" s="562"/>
    </row>
    <row r="1805" spans="2:33" s="418" customFormat="1" ht="15" customHeight="1" x14ac:dyDescent="0.2">
      <c r="B1805" s="554"/>
      <c r="C1805" s="382"/>
      <c r="D1805" s="383"/>
      <c r="E1805" s="381"/>
      <c r="F1805" s="1040"/>
      <c r="G1805" s="1038"/>
      <c r="H1805" s="1041"/>
      <c r="I1805" s="381"/>
      <c r="J1805" s="568">
        <f t="shared" si="423"/>
        <v>0</v>
      </c>
      <c r="K1805" s="381"/>
      <c r="L1805" s="381"/>
      <c r="M1805" s="568">
        <f t="shared" si="432"/>
        <v>0</v>
      </c>
      <c r="N1805" s="570">
        <f>IFERROR(VLOOKUP($C1805,Listen!$J$3:$L$39,2,0),0)</f>
        <v>0</v>
      </c>
      <c r="O1805" s="570">
        <f>IFERROR(VLOOKUP($C1805,Listen!$J$3:$L$39,3,0),0)</f>
        <v>0</v>
      </c>
      <c r="P1805" s="453">
        <f t="shared" si="424"/>
        <v>0</v>
      </c>
      <c r="Q1805" s="453">
        <f t="shared" si="433"/>
        <v>0</v>
      </c>
      <c r="R1805" s="453">
        <f t="shared" si="433"/>
        <v>0</v>
      </c>
      <c r="S1805" s="453">
        <f t="shared" si="433"/>
        <v>0</v>
      </c>
      <c r="T1805" s="453">
        <f t="shared" si="433"/>
        <v>0</v>
      </c>
      <c r="U1805" s="453">
        <f t="shared" si="433"/>
        <v>0</v>
      </c>
      <c r="V1805" s="453">
        <f t="shared" si="433"/>
        <v>0</v>
      </c>
      <c r="W1805" s="384">
        <f t="shared" si="434"/>
        <v>0</v>
      </c>
      <c r="X1805" s="565">
        <f>IF(D1805='A. Allgemeine Informationen'!$C$17,$M1805-Y1805,HLOOKUP('A. Allgemeine Informationen'!$C$17-1,$Z$1:$AF$2005,ROW(D1805),FALSE)-$Y1805)</f>
        <v>0</v>
      </c>
      <c r="Y1805" s="384">
        <f>HLOOKUP('A. Allgemeine Informationen'!$C$17,$Z$1:$AF$2005,ROW(D1805),FALSE)</f>
        <v>0</v>
      </c>
      <c r="Z1805" s="565">
        <f t="shared" si="425"/>
        <v>0</v>
      </c>
      <c r="AA1805" s="565">
        <f t="shared" si="426"/>
        <v>0</v>
      </c>
      <c r="AB1805" s="565">
        <f t="shared" si="427"/>
        <v>0</v>
      </c>
      <c r="AC1805" s="565">
        <f t="shared" si="428"/>
        <v>0</v>
      </c>
      <c r="AD1805" s="572">
        <f t="shared" si="429"/>
        <v>0</v>
      </c>
      <c r="AE1805" s="560">
        <f t="shared" si="430"/>
        <v>0</v>
      </c>
      <c r="AF1805" s="561">
        <f t="shared" si="431"/>
        <v>0</v>
      </c>
      <c r="AG1805" s="562"/>
    </row>
    <row r="1806" spans="2:33" s="418" customFormat="1" ht="15" customHeight="1" x14ac:dyDescent="0.2">
      <c r="B1806" s="554"/>
      <c r="C1806" s="382"/>
      <c r="D1806" s="383"/>
      <c r="E1806" s="381"/>
      <c r="F1806" s="1040"/>
      <c r="G1806" s="1038"/>
      <c r="H1806" s="1041"/>
      <c r="I1806" s="381"/>
      <c r="J1806" s="568">
        <f t="shared" si="423"/>
        <v>0</v>
      </c>
      <c r="K1806" s="381"/>
      <c r="L1806" s="381"/>
      <c r="M1806" s="568">
        <f t="shared" si="432"/>
        <v>0</v>
      </c>
      <c r="N1806" s="570">
        <f>IFERROR(VLOOKUP($C1806,Listen!$J$3:$L$39,2,0),0)</f>
        <v>0</v>
      </c>
      <c r="O1806" s="570">
        <f>IFERROR(VLOOKUP($C1806,Listen!$J$3:$L$39,3,0),0)</f>
        <v>0</v>
      </c>
      <c r="P1806" s="453">
        <f t="shared" si="424"/>
        <v>0</v>
      </c>
      <c r="Q1806" s="453">
        <f t="shared" si="433"/>
        <v>0</v>
      </c>
      <c r="R1806" s="453">
        <f t="shared" si="433"/>
        <v>0</v>
      </c>
      <c r="S1806" s="453">
        <f t="shared" si="433"/>
        <v>0</v>
      </c>
      <c r="T1806" s="453">
        <f t="shared" si="433"/>
        <v>0</v>
      </c>
      <c r="U1806" s="453">
        <f t="shared" si="433"/>
        <v>0</v>
      </c>
      <c r="V1806" s="453">
        <f t="shared" si="433"/>
        <v>0</v>
      </c>
      <c r="W1806" s="384">
        <f t="shared" si="434"/>
        <v>0</v>
      </c>
      <c r="X1806" s="565">
        <f>IF(D1806='A. Allgemeine Informationen'!$C$17,$M1806-Y1806,HLOOKUP('A. Allgemeine Informationen'!$C$17-1,$Z$1:$AF$2005,ROW(D1806),FALSE)-$Y1806)</f>
        <v>0</v>
      </c>
      <c r="Y1806" s="384">
        <f>HLOOKUP('A. Allgemeine Informationen'!$C$17,$Z$1:$AF$2005,ROW(D1806),FALSE)</f>
        <v>0</v>
      </c>
      <c r="Z1806" s="565">
        <f t="shared" si="425"/>
        <v>0</v>
      </c>
      <c r="AA1806" s="565">
        <f t="shared" si="426"/>
        <v>0</v>
      </c>
      <c r="AB1806" s="565">
        <f t="shared" si="427"/>
        <v>0</v>
      </c>
      <c r="AC1806" s="565">
        <f t="shared" si="428"/>
        <v>0</v>
      </c>
      <c r="AD1806" s="572">
        <f t="shared" si="429"/>
        <v>0</v>
      </c>
      <c r="AE1806" s="560">
        <f t="shared" si="430"/>
        <v>0</v>
      </c>
      <c r="AF1806" s="561">
        <f t="shared" si="431"/>
        <v>0</v>
      </c>
      <c r="AG1806" s="562"/>
    </row>
    <row r="1807" spans="2:33" s="418" customFormat="1" ht="15" customHeight="1" x14ac:dyDescent="0.2">
      <c r="B1807" s="554"/>
      <c r="C1807" s="382"/>
      <c r="D1807" s="383"/>
      <c r="E1807" s="381"/>
      <c r="F1807" s="1040"/>
      <c r="G1807" s="1038"/>
      <c r="H1807" s="1041"/>
      <c r="I1807" s="381"/>
      <c r="J1807" s="568">
        <f t="shared" si="423"/>
        <v>0</v>
      </c>
      <c r="K1807" s="381"/>
      <c r="L1807" s="381"/>
      <c r="M1807" s="568">
        <f t="shared" si="432"/>
        <v>0</v>
      </c>
      <c r="N1807" s="570">
        <f>IFERROR(VLOOKUP($C1807,Listen!$J$3:$L$39,2,0),0)</f>
        <v>0</v>
      </c>
      <c r="O1807" s="570">
        <f>IFERROR(VLOOKUP($C1807,Listen!$J$3:$L$39,3,0),0)</f>
        <v>0</v>
      </c>
      <c r="P1807" s="453">
        <f t="shared" si="424"/>
        <v>0</v>
      </c>
      <c r="Q1807" s="453">
        <f t="shared" si="433"/>
        <v>0</v>
      </c>
      <c r="R1807" s="453">
        <f t="shared" si="433"/>
        <v>0</v>
      </c>
      <c r="S1807" s="453">
        <f t="shared" si="433"/>
        <v>0</v>
      </c>
      <c r="T1807" s="453">
        <f t="shared" si="433"/>
        <v>0</v>
      </c>
      <c r="U1807" s="453">
        <f t="shared" si="433"/>
        <v>0</v>
      </c>
      <c r="V1807" s="453">
        <f t="shared" si="433"/>
        <v>0</v>
      </c>
      <c r="W1807" s="384">
        <f t="shared" si="434"/>
        <v>0</v>
      </c>
      <c r="X1807" s="565">
        <f>IF(D1807='A. Allgemeine Informationen'!$C$17,$M1807-Y1807,HLOOKUP('A. Allgemeine Informationen'!$C$17-1,$Z$1:$AF$2005,ROW(D1807),FALSE)-$Y1807)</f>
        <v>0</v>
      </c>
      <c r="Y1807" s="384">
        <f>HLOOKUP('A. Allgemeine Informationen'!$C$17,$Z$1:$AF$2005,ROW(D1807),FALSE)</f>
        <v>0</v>
      </c>
      <c r="Z1807" s="565">
        <f t="shared" si="425"/>
        <v>0</v>
      </c>
      <c r="AA1807" s="565">
        <f t="shared" si="426"/>
        <v>0</v>
      </c>
      <c r="AB1807" s="565">
        <f t="shared" si="427"/>
        <v>0</v>
      </c>
      <c r="AC1807" s="565">
        <f t="shared" si="428"/>
        <v>0</v>
      </c>
      <c r="AD1807" s="572">
        <f t="shared" si="429"/>
        <v>0</v>
      </c>
      <c r="AE1807" s="560">
        <f t="shared" si="430"/>
        <v>0</v>
      </c>
      <c r="AF1807" s="561">
        <f t="shared" si="431"/>
        <v>0</v>
      </c>
      <c r="AG1807" s="562"/>
    </row>
    <row r="1808" spans="2:33" s="418" customFormat="1" ht="15" customHeight="1" x14ac:dyDescent="0.2">
      <c r="B1808" s="554"/>
      <c r="C1808" s="382"/>
      <c r="D1808" s="383"/>
      <c r="E1808" s="381"/>
      <c r="F1808" s="1040"/>
      <c r="G1808" s="1038"/>
      <c r="H1808" s="1041"/>
      <c r="I1808" s="381"/>
      <c r="J1808" s="568">
        <f t="shared" si="423"/>
        <v>0</v>
      </c>
      <c r="K1808" s="381"/>
      <c r="L1808" s="381"/>
      <c r="M1808" s="568">
        <f t="shared" si="432"/>
        <v>0</v>
      </c>
      <c r="N1808" s="570">
        <f>IFERROR(VLOOKUP($C1808,Listen!$J$3:$L$39,2,0),0)</f>
        <v>0</v>
      </c>
      <c r="O1808" s="570">
        <f>IFERROR(VLOOKUP($C1808,Listen!$J$3:$L$39,3,0),0)</f>
        <v>0</v>
      </c>
      <c r="P1808" s="453">
        <f t="shared" si="424"/>
        <v>0</v>
      </c>
      <c r="Q1808" s="453">
        <f t="shared" si="433"/>
        <v>0</v>
      </c>
      <c r="R1808" s="453">
        <f t="shared" si="433"/>
        <v>0</v>
      </c>
      <c r="S1808" s="453">
        <f t="shared" si="433"/>
        <v>0</v>
      </c>
      <c r="T1808" s="453">
        <f t="shared" si="433"/>
        <v>0</v>
      </c>
      <c r="U1808" s="453">
        <f t="shared" si="433"/>
        <v>0</v>
      </c>
      <c r="V1808" s="453">
        <f t="shared" si="433"/>
        <v>0</v>
      </c>
      <c r="W1808" s="384">
        <f t="shared" si="434"/>
        <v>0</v>
      </c>
      <c r="X1808" s="565">
        <f>IF(D1808='A. Allgemeine Informationen'!$C$17,$M1808-Y1808,HLOOKUP('A. Allgemeine Informationen'!$C$17-1,$Z$1:$AF$2005,ROW(D1808),FALSE)-$Y1808)</f>
        <v>0</v>
      </c>
      <c r="Y1808" s="384">
        <f>HLOOKUP('A. Allgemeine Informationen'!$C$17,$Z$1:$AF$2005,ROW(D1808),FALSE)</f>
        <v>0</v>
      </c>
      <c r="Z1808" s="565">
        <f t="shared" si="425"/>
        <v>0</v>
      </c>
      <c r="AA1808" s="565">
        <f t="shared" si="426"/>
        <v>0</v>
      </c>
      <c r="AB1808" s="565">
        <f t="shared" si="427"/>
        <v>0</v>
      </c>
      <c r="AC1808" s="565">
        <f t="shared" si="428"/>
        <v>0</v>
      </c>
      <c r="AD1808" s="572">
        <f t="shared" si="429"/>
        <v>0</v>
      </c>
      <c r="AE1808" s="560">
        <f t="shared" si="430"/>
        <v>0</v>
      </c>
      <c r="AF1808" s="561">
        <f t="shared" si="431"/>
        <v>0</v>
      </c>
      <c r="AG1808" s="562"/>
    </row>
    <row r="1809" spans="2:33" s="418" customFormat="1" ht="15" customHeight="1" x14ac:dyDescent="0.2">
      <c r="B1809" s="554"/>
      <c r="C1809" s="382"/>
      <c r="D1809" s="383"/>
      <c r="E1809" s="381"/>
      <c r="F1809" s="1040"/>
      <c r="G1809" s="1038"/>
      <c r="H1809" s="1041"/>
      <c r="I1809" s="381"/>
      <c r="J1809" s="568">
        <f t="shared" si="423"/>
        <v>0</v>
      </c>
      <c r="K1809" s="381"/>
      <c r="L1809" s="381"/>
      <c r="M1809" s="568">
        <f t="shared" si="432"/>
        <v>0</v>
      </c>
      <c r="N1809" s="570">
        <f>IFERROR(VLOOKUP($C1809,Listen!$J$3:$L$39,2,0),0)</f>
        <v>0</v>
      </c>
      <c r="O1809" s="570">
        <f>IFERROR(VLOOKUP($C1809,Listen!$J$3:$L$39,3,0),0)</f>
        <v>0</v>
      </c>
      <c r="P1809" s="453">
        <f t="shared" si="424"/>
        <v>0</v>
      </c>
      <c r="Q1809" s="453">
        <f t="shared" si="433"/>
        <v>0</v>
      </c>
      <c r="R1809" s="453">
        <f t="shared" si="433"/>
        <v>0</v>
      </c>
      <c r="S1809" s="453">
        <f t="shared" si="433"/>
        <v>0</v>
      </c>
      <c r="T1809" s="453">
        <f t="shared" si="433"/>
        <v>0</v>
      </c>
      <c r="U1809" s="453">
        <f t="shared" si="433"/>
        <v>0</v>
      </c>
      <c r="V1809" s="453">
        <f t="shared" si="433"/>
        <v>0</v>
      </c>
      <c r="W1809" s="384">
        <f t="shared" si="434"/>
        <v>0</v>
      </c>
      <c r="X1809" s="565">
        <f>IF(D1809='A. Allgemeine Informationen'!$C$17,$M1809-Y1809,HLOOKUP('A. Allgemeine Informationen'!$C$17-1,$Z$1:$AF$2005,ROW(D1809),FALSE)-$Y1809)</f>
        <v>0</v>
      </c>
      <c r="Y1809" s="384">
        <f>HLOOKUP('A. Allgemeine Informationen'!$C$17,$Z$1:$AF$2005,ROW(D1809),FALSE)</f>
        <v>0</v>
      </c>
      <c r="Z1809" s="565">
        <f t="shared" si="425"/>
        <v>0</v>
      </c>
      <c r="AA1809" s="565">
        <f t="shared" si="426"/>
        <v>0</v>
      </c>
      <c r="AB1809" s="565">
        <f t="shared" si="427"/>
        <v>0</v>
      </c>
      <c r="AC1809" s="565">
        <f t="shared" si="428"/>
        <v>0</v>
      </c>
      <c r="AD1809" s="572">
        <f t="shared" si="429"/>
        <v>0</v>
      </c>
      <c r="AE1809" s="560">
        <f t="shared" si="430"/>
        <v>0</v>
      </c>
      <c r="AF1809" s="561">
        <f t="shared" si="431"/>
        <v>0</v>
      </c>
      <c r="AG1809" s="562"/>
    </row>
    <row r="1810" spans="2:33" s="418" customFormat="1" ht="15" customHeight="1" x14ac:dyDescent="0.2">
      <c r="B1810" s="554"/>
      <c r="C1810" s="382"/>
      <c r="D1810" s="383"/>
      <c r="E1810" s="381"/>
      <c r="F1810" s="1040"/>
      <c r="G1810" s="1038"/>
      <c r="H1810" s="1041"/>
      <c r="I1810" s="381"/>
      <c r="J1810" s="568">
        <f t="shared" si="423"/>
        <v>0</v>
      </c>
      <c r="K1810" s="381"/>
      <c r="L1810" s="381"/>
      <c r="M1810" s="568">
        <f t="shared" si="432"/>
        <v>0</v>
      </c>
      <c r="N1810" s="570">
        <f>IFERROR(VLOOKUP($C1810,Listen!$J$3:$L$39,2,0),0)</f>
        <v>0</v>
      </c>
      <c r="O1810" s="570">
        <f>IFERROR(VLOOKUP($C1810,Listen!$J$3:$L$39,3,0),0)</f>
        <v>0</v>
      </c>
      <c r="P1810" s="453">
        <f t="shared" si="424"/>
        <v>0</v>
      </c>
      <c r="Q1810" s="453">
        <f t="shared" si="433"/>
        <v>0</v>
      </c>
      <c r="R1810" s="453">
        <f t="shared" si="433"/>
        <v>0</v>
      </c>
      <c r="S1810" s="453">
        <f t="shared" si="433"/>
        <v>0</v>
      </c>
      <c r="T1810" s="453">
        <f t="shared" si="433"/>
        <v>0</v>
      </c>
      <c r="U1810" s="453">
        <f t="shared" si="433"/>
        <v>0</v>
      </c>
      <c r="V1810" s="453">
        <f t="shared" si="433"/>
        <v>0</v>
      </c>
      <c r="W1810" s="384">
        <f t="shared" si="434"/>
        <v>0</v>
      </c>
      <c r="X1810" s="565">
        <f>IF(D1810='A. Allgemeine Informationen'!$C$17,$M1810-Y1810,HLOOKUP('A. Allgemeine Informationen'!$C$17-1,$Z$1:$AF$2005,ROW(D1810),FALSE)-$Y1810)</f>
        <v>0</v>
      </c>
      <c r="Y1810" s="384">
        <f>HLOOKUP('A. Allgemeine Informationen'!$C$17,$Z$1:$AF$2005,ROW(D1810),FALSE)</f>
        <v>0</v>
      </c>
      <c r="Z1810" s="565">
        <f t="shared" si="425"/>
        <v>0</v>
      </c>
      <c r="AA1810" s="565">
        <f t="shared" si="426"/>
        <v>0</v>
      </c>
      <c r="AB1810" s="565">
        <f t="shared" si="427"/>
        <v>0</v>
      </c>
      <c r="AC1810" s="565">
        <f t="shared" si="428"/>
        <v>0</v>
      </c>
      <c r="AD1810" s="572">
        <f t="shared" si="429"/>
        <v>0</v>
      </c>
      <c r="AE1810" s="560">
        <f t="shared" si="430"/>
        <v>0</v>
      </c>
      <c r="AF1810" s="561">
        <f t="shared" si="431"/>
        <v>0</v>
      </c>
      <c r="AG1810" s="562"/>
    </row>
    <row r="1811" spans="2:33" s="418" customFormat="1" ht="15" customHeight="1" x14ac:dyDescent="0.2">
      <c r="B1811" s="554"/>
      <c r="C1811" s="382"/>
      <c r="D1811" s="383"/>
      <c r="E1811" s="381"/>
      <c r="F1811" s="1040"/>
      <c r="G1811" s="1038"/>
      <c r="H1811" s="1041"/>
      <c r="I1811" s="381"/>
      <c r="J1811" s="568">
        <f t="shared" si="423"/>
        <v>0</v>
      </c>
      <c r="K1811" s="381"/>
      <c r="L1811" s="381"/>
      <c r="M1811" s="568">
        <f t="shared" si="432"/>
        <v>0</v>
      </c>
      <c r="N1811" s="570">
        <f>IFERROR(VLOOKUP($C1811,Listen!$J$3:$L$39,2,0),0)</f>
        <v>0</v>
      </c>
      <c r="O1811" s="570">
        <f>IFERROR(VLOOKUP($C1811,Listen!$J$3:$L$39,3,0),0)</f>
        <v>0</v>
      </c>
      <c r="P1811" s="453">
        <f t="shared" si="424"/>
        <v>0</v>
      </c>
      <c r="Q1811" s="453">
        <f t="shared" si="433"/>
        <v>0</v>
      </c>
      <c r="R1811" s="453">
        <f t="shared" si="433"/>
        <v>0</v>
      </c>
      <c r="S1811" s="453">
        <f t="shared" si="433"/>
        <v>0</v>
      </c>
      <c r="T1811" s="453">
        <f t="shared" si="433"/>
        <v>0</v>
      </c>
      <c r="U1811" s="453">
        <f t="shared" si="433"/>
        <v>0</v>
      </c>
      <c r="V1811" s="453">
        <f t="shared" si="433"/>
        <v>0</v>
      </c>
      <c r="W1811" s="384">
        <f t="shared" si="434"/>
        <v>0</v>
      </c>
      <c r="X1811" s="565">
        <f>IF(D1811='A. Allgemeine Informationen'!$C$17,$M1811-Y1811,HLOOKUP('A. Allgemeine Informationen'!$C$17-1,$Z$1:$AF$2005,ROW(D1811),FALSE)-$Y1811)</f>
        <v>0</v>
      </c>
      <c r="Y1811" s="384">
        <f>HLOOKUP('A. Allgemeine Informationen'!$C$17,$Z$1:$AF$2005,ROW(D1811),FALSE)</f>
        <v>0</v>
      </c>
      <c r="Z1811" s="565">
        <f t="shared" si="425"/>
        <v>0</v>
      </c>
      <c r="AA1811" s="565">
        <f t="shared" si="426"/>
        <v>0</v>
      </c>
      <c r="AB1811" s="565">
        <f t="shared" si="427"/>
        <v>0</v>
      </c>
      <c r="AC1811" s="565">
        <f t="shared" si="428"/>
        <v>0</v>
      </c>
      <c r="AD1811" s="572">
        <f t="shared" si="429"/>
        <v>0</v>
      </c>
      <c r="AE1811" s="560">
        <f t="shared" si="430"/>
        <v>0</v>
      </c>
      <c r="AF1811" s="561">
        <f t="shared" si="431"/>
        <v>0</v>
      </c>
      <c r="AG1811" s="562"/>
    </row>
    <row r="1812" spans="2:33" s="418" customFormat="1" ht="15" customHeight="1" x14ac:dyDescent="0.2">
      <c r="B1812" s="554"/>
      <c r="C1812" s="382"/>
      <c r="D1812" s="383"/>
      <c r="E1812" s="381"/>
      <c r="F1812" s="1040"/>
      <c r="G1812" s="1038"/>
      <c r="H1812" s="1041"/>
      <c r="I1812" s="381"/>
      <c r="J1812" s="568">
        <f t="shared" si="423"/>
        <v>0</v>
      </c>
      <c r="K1812" s="381"/>
      <c r="L1812" s="381"/>
      <c r="M1812" s="568">
        <f t="shared" si="432"/>
        <v>0</v>
      </c>
      <c r="N1812" s="570">
        <f>IFERROR(VLOOKUP($C1812,Listen!$J$3:$L$39,2,0),0)</f>
        <v>0</v>
      </c>
      <c r="O1812" s="570">
        <f>IFERROR(VLOOKUP($C1812,Listen!$J$3:$L$39,3,0),0)</f>
        <v>0</v>
      </c>
      <c r="P1812" s="453">
        <f t="shared" si="424"/>
        <v>0</v>
      </c>
      <c r="Q1812" s="453">
        <f t="shared" si="433"/>
        <v>0</v>
      </c>
      <c r="R1812" s="453">
        <f t="shared" si="433"/>
        <v>0</v>
      </c>
      <c r="S1812" s="453">
        <f t="shared" si="433"/>
        <v>0</v>
      </c>
      <c r="T1812" s="453">
        <f t="shared" si="433"/>
        <v>0</v>
      </c>
      <c r="U1812" s="453">
        <f t="shared" si="433"/>
        <v>0</v>
      </c>
      <c r="V1812" s="453">
        <f t="shared" si="433"/>
        <v>0</v>
      </c>
      <c r="W1812" s="384">
        <f t="shared" si="434"/>
        <v>0</v>
      </c>
      <c r="X1812" s="565">
        <f>IF(D1812='A. Allgemeine Informationen'!$C$17,$M1812-Y1812,HLOOKUP('A. Allgemeine Informationen'!$C$17-1,$Z$1:$AF$2005,ROW(D1812),FALSE)-$Y1812)</f>
        <v>0</v>
      </c>
      <c r="Y1812" s="384">
        <f>HLOOKUP('A. Allgemeine Informationen'!$C$17,$Z$1:$AF$2005,ROW(D1812),FALSE)</f>
        <v>0</v>
      </c>
      <c r="Z1812" s="565">
        <f t="shared" si="425"/>
        <v>0</v>
      </c>
      <c r="AA1812" s="565">
        <f t="shared" si="426"/>
        <v>0</v>
      </c>
      <c r="AB1812" s="565">
        <f t="shared" si="427"/>
        <v>0</v>
      </c>
      <c r="AC1812" s="565">
        <f t="shared" si="428"/>
        <v>0</v>
      </c>
      <c r="AD1812" s="572">
        <f t="shared" si="429"/>
        <v>0</v>
      </c>
      <c r="AE1812" s="560">
        <f t="shared" si="430"/>
        <v>0</v>
      </c>
      <c r="AF1812" s="561">
        <f t="shared" si="431"/>
        <v>0</v>
      </c>
      <c r="AG1812" s="562"/>
    </row>
    <row r="1813" spans="2:33" s="418" customFormat="1" ht="15" customHeight="1" x14ac:dyDescent="0.2">
      <c r="B1813" s="554"/>
      <c r="C1813" s="382"/>
      <c r="D1813" s="383"/>
      <c r="E1813" s="381"/>
      <c r="F1813" s="1040"/>
      <c r="G1813" s="1038"/>
      <c r="H1813" s="1041"/>
      <c r="I1813" s="381"/>
      <c r="J1813" s="568">
        <f t="shared" si="423"/>
        <v>0</v>
      </c>
      <c r="K1813" s="381"/>
      <c r="L1813" s="381"/>
      <c r="M1813" s="568">
        <f t="shared" si="432"/>
        <v>0</v>
      </c>
      <c r="N1813" s="570">
        <f>IFERROR(VLOOKUP($C1813,Listen!$J$3:$L$39,2,0),0)</f>
        <v>0</v>
      </c>
      <c r="O1813" s="570">
        <f>IFERROR(VLOOKUP($C1813,Listen!$J$3:$L$39,3,0),0)</f>
        <v>0</v>
      </c>
      <c r="P1813" s="453">
        <f t="shared" si="424"/>
        <v>0</v>
      </c>
      <c r="Q1813" s="453">
        <f t="shared" si="433"/>
        <v>0</v>
      </c>
      <c r="R1813" s="453">
        <f t="shared" si="433"/>
        <v>0</v>
      </c>
      <c r="S1813" s="453">
        <f t="shared" si="433"/>
        <v>0</v>
      </c>
      <c r="T1813" s="453">
        <f t="shared" si="433"/>
        <v>0</v>
      </c>
      <c r="U1813" s="453">
        <f t="shared" si="433"/>
        <v>0</v>
      </c>
      <c r="V1813" s="453">
        <f t="shared" si="433"/>
        <v>0</v>
      </c>
      <c r="W1813" s="384">
        <f t="shared" si="434"/>
        <v>0</v>
      </c>
      <c r="X1813" s="565">
        <f>IF(D1813='A. Allgemeine Informationen'!$C$17,$M1813-Y1813,HLOOKUP('A. Allgemeine Informationen'!$C$17-1,$Z$1:$AF$2005,ROW(D1813),FALSE)-$Y1813)</f>
        <v>0</v>
      </c>
      <c r="Y1813" s="384">
        <f>HLOOKUP('A. Allgemeine Informationen'!$C$17,$Z$1:$AF$2005,ROW(D1813),FALSE)</f>
        <v>0</v>
      </c>
      <c r="Z1813" s="565">
        <f t="shared" si="425"/>
        <v>0</v>
      </c>
      <c r="AA1813" s="565">
        <f t="shared" si="426"/>
        <v>0</v>
      </c>
      <c r="AB1813" s="565">
        <f t="shared" si="427"/>
        <v>0</v>
      </c>
      <c r="AC1813" s="565">
        <f t="shared" si="428"/>
        <v>0</v>
      </c>
      <c r="AD1813" s="572">
        <f t="shared" si="429"/>
        <v>0</v>
      </c>
      <c r="AE1813" s="560">
        <f t="shared" si="430"/>
        <v>0</v>
      </c>
      <c r="AF1813" s="561">
        <f t="shared" si="431"/>
        <v>0</v>
      </c>
      <c r="AG1813" s="562"/>
    </row>
    <row r="1814" spans="2:33" s="418" customFormat="1" ht="15" customHeight="1" x14ac:dyDescent="0.2">
      <c r="B1814" s="554"/>
      <c r="C1814" s="382"/>
      <c r="D1814" s="383"/>
      <c r="E1814" s="381"/>
      <c r="F1814" s="1040"/>
      <c r="G1814" s="1038"/>
      <c r="H1814" s="1041"/>
      <c r="I1814" s="381"/>
      <c r="J1814" s="568">
        <f t="shared" si="423"/>
        <v>0</v>
      </c>
      <c r="K1814" s="381"/>
      <c r="L1814" s="381"/>
      <c r="M1814" s="568">
        <f t="shared" si="432"/>
        <v>0</v>
      </c>
      <c r="N1814" s="570">
        <f>IFERROR(VLOOKUP($C1814,Listen!$J$3:$L$39,2,0),0)</f>
        <v>0</v>
      </c>
      <c r="O1814" s="570">
        <f>IFERROR(VLOOKUP($C1814,Listen!$J$3:$L$39,3,0),0)</f>
        <v>0</v>
      </c>
      <c r="P1814" s="453">
        <f t="shared" si="424"/>
        <v>0</v>
      </c>
      <c r="Q1814" s="453">
        <f t="shared" si="433"/>
        <v>0</v>
      </c>
      <c r="R1814" s="453">
        <f t="shared" si="433"/>
        <v>0</v>
      </c>
      <c r="S1814" s="453">
        <f t="shared" si="433"/>
        <v>0</v>
      </c>
      <c r="T1814" s="453">
        <f t="shared" si="433"/>
        <v>0</v>
      </c>
      <c r="U1814" s="453">
        <f t="shared" si="433"/>
        <v>0</v>
      </c>
      <c r="V1814" s="453">
        <f t="shared" si="433"/>
        <v>0</v>
      </c>
      <c r="W1814" s="384">
        <f t="shared" si="434"/>
        <v>0</v>
      </c>
      <c r="X1814" s="565">
        <f>IF(D1814='A. Allgemeine Informationen'!$C$17,$M1814-Y1814,HLOOKUP('A. Allgemeine Informationen'!$C$17-1,$Z$1:$AF$2005,ROW(D1814),FALSE)-$Y1814)</f>
        <v>0</v>
      </c>
      <c r="Y1814" s="384">
        <f>HLOOKUP('A. Allgemeine Informationen'!$C$17,$Z$1:$AF$2005,ROW(D1814),FALSE)</f>
        <v>0</v>
      </c>
      <c r="Z1814" s="565">
        <f t="shared" si="425"/>
        <v>0</v>
      </c>
      <c r="AA1814" s="565">
        <f t="shared" si="426"/>
        <v>0</v>
      </c>
      <c r="AB1814" s="565">
        <f t="shared" si="427"/>
        <v>0</v>
      </c>
      <c r="AC1814" s="565">
        <f t="shared" si="428"/>
        <v>0</v>
      </c>
      <c r="AD1814" s="572">
        <f t="shared" si="429"/>
        <v>0</v>
      </c>
      <c r="AE1814" s="560">
        <f t="shared" si="430"/>
        <v>0</v>
      </c>
      <c r="AF1814" s="561">
        <f t="shared" si="431"/>
        <v>0</v>
      </c>
      <c r="AG1814" s="562"/>
    </row>
    <row r="1815" spans="2:33" s="418" customFormat="1" ht="15" customHeight="1" x14ac:dyDescent="0.2">
      <c r="B1815" s="554"/>
      <c r="C1815" s="382"/>
      <c r="D1815" s="383"/>
      <c r="E1815" s="381"/>
      <c r="F1815" s="1040"/>
      <c r="G1815" s="1038"/>
      <c r="H1815" s="1041"/>
      <c r="I1815" s="381"/>
      <c r="J1815" s="568">
        <f t="shared" si="423"/>
        <v>0</v>
      </c>
      <c r="K1815" s="381"/>
      <c r="L1815" s="381"/>
      <c r="M1815" s="568">
        <f t="shared" si="432"/>
        <v>0</v>
      </c>
      <c r="N1815" s="570">
        <f>IFERROR(VLOOKUP($C1815,Listen!$J$3:$L$39,2,0),0)</f>
        <v>0</v>
      </c>
      <c r="O1815" s="570">
        <f>IFERROR(VLOOKUP($C1815,Listen!$J$3:$L$39,3,0),0)</f>
        <v>0</v>
      </c>
      <c r="P1815" s="453">
        <f t="shared" si="424"/>
        <v>0</v>
      </c>
      <c r="Q1815" s="453">
        <f t="shared" ref="Q1815:V1830" si="435">P1815</f>
        <v>0</v>
      </c>
      <c r="R1815" s="453">
        <f t="shared" si="435"/>
        <v>0</v>
      </c>
      <c r="S1815" s="453">
        <f t="shared" si="435"/>
        <v>0</v>
      </c>
      <c r="T1815" s="453">
        <f t="shared" si="435"/>
        <v>0</v>
      </c>
      <c r="U1815" s="453">
        <f t="shared" si="435"/>
        <v>0</v>
      </c>
      <c r="V1815" s="453">
        <f t="shared" si="435"/>
        <v>0</v>
      </c>
      <c r="W1815" s="384">
        <f t="shared" si="434"/>
        <v>0</v>
      </c>
      <c r="X1815" s="565">
        <f>IF(D1815='A. Allgemeine Informationen'!$C$17,$M1815-Y1815,HLOOKUP('A. Allgemeine Informationen'!$C$17-1,$Z$1:$AF$2005,ROW(D1815),FALSE)-$Y1815)</f>
        <v>0</v>
      </c>
      <c r="Y1815" s="384">
        <f>HLOOKUP('A. Allgemeine Informationen'!$C$17,$Z$1:$AF$2005,ROW(D1815),FALSE)</f>
        <v>0</v>
      </c>
      <c r="Z1815" s="565">
        <f t="shared" si="425"/>
        <v>0</v>
      </c>
      <c r="AA1815" s="565">
        <f t="shared" si="426"/>
        <v>0</v>
      </c>
      <c r="AB1815" s="565">
        <f t="shared" si="427"/>
        <v>0</v>
      </c>
      <c r="AC1815" s="565">
        <f t="shared" si="428"/>
        <v>0</v>
      </c>
      <c r="AD1815" s="572">
        <f t="shared" si="429"/>
        <v>0</v>
      </c>
      <c r="AE1815" s="560">
        <f t="shared" si="430"/>
        <v>0</v>
      </c>
      <c r="AF1815" s="561">
        <f t="shared" si="431"/>
        <v>0</v>
      </c>
      <c r="AG1815" s="562"/>
    </row>
    <row r="1816" spans="2:33" s="418" customFormat="1" ht="15" customHeight="1" x14ac:dyDescent="0.2">
      <c r="B1816" s="554"/>
      <c r="C1816" s="382"/>
      <c r="D1816" s="383"/>
      <c r="E1816" s="381"/>
      <c r="F1816" s="1040"/>
      <c r="G1816" s="1038"/>
      <c r="H1816" s="1041"/>
      <c r="I1816" s="381"/>
      <c r="J1816" s="568">
        <f t="shared" si="423"/>
        <v>0</v>
      </c>
      <c r="K1816" s="381"/>
      <c r="L1816" s="381"/>
      <c r="M1816" s="568">
        <f t="shared" si="432"/>
        <v>0</v>
      </c>
      <c r="N1816" s="570">
        <f>IFERROR(VLOOKUP($C1816,Listen!$J$3:$L$39,2,0),0)</f>
        <v>0</v>
      </c>
      <c r="O1816" s="570">
        <f>IFERROR(VLOOKUP($C1816,Listen!$J$3:$L$39,3,0),0)</f>
        <v>0</v>
      </c>
      <c r="P1816" s="453">
        <f t="shared" si="424"/>
        <v>0</v>
      </c>
      <c r="Q1816" s="453">
        <f t="shared" si="435"/>
        <v>0</v>
      </c>
      <c r="R1816" s="453">
        <f t="shared" si="435"/>
        <v>0</v>
      </c>
      <c r="S1816" s="453">
        <f t="shared" si="435"/>
        <v>0</v>
      </c>
      <c r="T1816" s="453">
        <f t="shared" si="435"/>
        <v>0</v>
      </c>
      <c r="U1816" s="453">
        <f t="shared" si="435"/>
        <v>0</v>
      </c>
      <c r="V1816" s="453">
        <f t="shared" si="435"/>
        <v>0</v>
      </c>
      <c r="W1816" s="384">
        <f t="shared" si="434"/>
        <v>0</v>
      </c>
      <c r="X1816" s="565">
        <f>IF(D1816='A. Allgemeine Informationen'!$C$17,$M1816-Y1816,HLOOKUP('A. Allgemeine Informationen'!$C$17-1,$Z$1:$AF$2005,ROW(D1816),FALSE)-$Y1816)</f>
        <v>0</v>
      </c>
      <c r="Y1816" s="384">
        <f>HLOOKUP('A. Allgemeine Informationen'!$C$17,$Z$1:$AF$2005,ROW(D1816),FALSE)</f>
        <v>0</v>
      </c>
      <c r="Z1816" s="565">
        <f t="shared" si="425"/>
        <v>0</v>
      </c>
      <c r="AA1816" s="565">
        <f t="shared" si="426"/>
        <v>0</v>
      </c>
      <c r="AB1816" s="565">
        <f t="shared" si="427"/>
        <v>0</v>
      </c>
      <c r="AC1816" s="565">
        <f t="shared" si="428"/>
        <v>0</v>
      </c>
      <c r="AD1816" s="572">
        <f t="shared" si="429"/>
        <v>0</v>
      </c>
      <c r="AE1816" s="560">
        <f t="shared" si="430"/>
        <v>0</v>
      </c>
      <c r="AF1816" s="561">
        <f t="shared" si="431"/>
        <v>0</v>
      </c>
      <c r="AG1816" s="562"/>
    </row>
    <row r="1817" spans="2:33" s="418" customFormat="1" ht="15" customHeight="1" x14ac:dyDescent="0.2">
      <c r="B1817" s="554"/>
      <c r="C1817" s="382"/>
      <c r="D1817" s="383"/>
      <c r="E1817" s="381"/>
      <c r="F1817" s="1040"/>
      <c r="G1817" s="1038"/>
      <c r="H1817" s="1041"/>
      <c r="I1817" s="381"/>
      <c r="J1817" s="568">
        <f t="shared" si="423"/>
        <v>0</v>
      </c>
      <c r="K1817" s="381"/>
      <c r="L1817" s="381"/>
      <c r="M1817" s="568">
        <f t="shared" si="432"/>
        <v>0</v>
      </c>
      <c r="N1817" s="570">
        <f>IFERROR(VLOOKUP($C1817,Listen!$J$3:$L$39,2,0),0)</f>
        <v>0</v>
      </c>
      <c r="O1817" s="570">
        <f>IFERROR(VLOOKUP($C1817,Listen!$J$3:$L$39,3,0),0)</f>
        <v>0</v>
      </c>
      <c r="P1817" s="453">
        <f t="shared" si="424"/>
        <v>0</v>
      </c>
      <c r="Q1817" s="453">
        <f t="shared" si="435"/>
        <v>0</v>
      </c>
      <c r="R1817" s="453">
        <f t="shared" si="435"/>
        <v>0</v>
      </c>
      <c r="S1817" s="453">
        <f t="shared" si="435"/>
        <v>0</v>
      </c>
      <c r="T1817" s="453">
        <f t="shared" si="435"/>
        <v>0</v>
      </c>
      <c r="U1817" s="453">
        <f t="shared" si="435"/>
        <v>0</v>
      </c>
      <c r="V1817" s="453">
        <f t="shared" si="435"/>
        <v>0</v>
      </c>
      <c r="W1817" s="384">
        <f t="shared" si="434"/>
        <v>0</v>
      </c>
      <c r="X1817" s="565">
        <f>IF(D1817='A. Allgemeine Informationen'!$C$17,$M1817-Y1817,HLOOKUP('A. Allgemeine Informationen'!$C$17-1,$Z$1:$AF$2005,ROW(D1817),FALSE)-$Y1817)</f>
        <v>0</v>
      </c>
      <c r="Y1817" s="384">
        <f>HLOOKUP('A. Allgemeine Informationen'!$C$17,$Z$1:$AF$2005,ROW(D1817),FALSE)</f>
        <v>0</v>
      </c>
      <c r="Z1817" s="565">
        <f t="shared" si="425"/>
        <v>0</v>
      </c>
      <c r="AA1817" s="565">
        <f t="shared" si="426"/>
        <v>0</v>
      </c>
      <c r="AB1817" s="565">
        <f t="shared" si="427"/>
        <v>0</v>
      </c>
      <c r="AC1817" s="565">
        <f t="shared" si="428"/>
        <v>0</v>
      </c>
      <c r="AD1817" s="572">
        <f t="shared" si="429"/>
        <v>0</v>
      </c>
      <c r="AE1817" s="560">
        <f t="shared" si="430"/>
        <v>0</v>
      </c>
      <c r="AF1817" s="561">
        <f t="shared" si="431"/>
        <v>0</v>
      </c>
      <c r="AG1817" s="562"/>
    </row>
    <row r="1818" spans="2:33" s="418" customFormat="1" ht="15" customHeight="1" x14ac:dyDescent="0.2">
      <c r="B1818" s="554"/>
      <c r="C1818" s="382"/>
      <c r="D1818" s="383"/>
      <c r="E1818" s="381"/>
      <c r="F1818" s="1040"/>
      <c r="G1818" s="1038"/>
      <c r="H1818" s="1041"/>
      <c r="I1818" s="381"/>
      <c r="J1818" s="568">
        <f t="shared" si="423"/>
        <v>0</v>
      </c>
      <c r="K1818" s="381"/>
      <c r="L1818" s="381"/>
      <c r="M1818" s="568">
        <f t="shared" si="432"/>
        <v>0</v>
      </c>
      <c r="N1818" s="570">
        <f>IFERROR(VLOOKUP($C1818,Listen!$J$3:$L$39,2,0),0)</f>
        <v>0</v>
      </c>
      <c r="O1818" s="570">
        <f>IFERROR(VLOOKUP($C1818,Listen!$J$3:$L$39,3,0),0)</f>
        <v>0</v>
      </c>
      <c r="P1818" s="453">
        <f t="shared" si="424"/>
        <v>0</v>
      </c>
      <c r="Q1818" s="453">
        <f t="shared" si="435"/>
        <v>0</v>
      </c>
      <c r="R1818" s="453">
        <f t="shared" si="435"/>
        <v>0</v>
      </c>
      <c r="S1818" s="453">
        <f t="shared" si="435"/>
        <v>0</v>
      </c>
      <c r="T1818" s="453">
        <f t="shared" si="435"/>
        <v>0</v>
      </c>
      <c r="U1818" s="453">
        <f t="shared" si="435"/>
        <v>0</v>
      </c>
      <c r="V1818" s="453">
        <f t="shared" si="435"/>
        <v>0</v>
      </c>
      <c r="W1818" s="384">
        <f t="shared" si="434"/>
        <v>0</v>
      </c>
      <c r="X1818" s="565">
        <f>IF(D1818='A. Allgemeine Informationen'!$C$17,$M1818-Y1818,HLOOKUP('A. Allgemeine Informationen'!$C$17-1,$Z$1:$AF$2005,ROW(D1818),FALSE)-$Y1818)</f>
        <v>0</v>
      </c>
      <c r="Y1818" s="384">
        <f>HLOOKUP('A. Allgemeine Informationen'!$C$17,$Z$1:$AF$2005,ROW(D1818),FALSE)</f>
        <v>0</v>
      </c>
      <c r="Z1818" s="565">
        <f t="shared" si="425"/>
        <v>0</v>
      </c>
      <c r="AA1818" s="565">
        <f t="shared" si="426"/>
        <v>0</v>
      </c>
      <c r="AB1818" s="565">
        <f t="shared" si="427"/>
        <v>0</v>
      </c>
      <c r="AC1818" s="565">
        <f t="shared" si="428"/>
        <v>0</v>
      </c>
      <c r="AD1818" s="572">
        <f t="shared" si="429"/>
        <v>0</v>
      </c>
      <c r="AE1818" s="560">
        <f t="shared" si="430"/>
        <v>0</v>
      </c>
      <c r="AF1818" s="561">
        <f t="shared" si="431"/>
        <v>0</v>
      </c>
      <c r="AG1818" s="562"/>
    </row>
    <row r="1819" spans="2:33" s="418" customFormat="1" ht="15" customHeight="1" x14ac:dyDescent="0.2">
      <c r="B1819" s="554"/>
      <c r="C1819" s="382"/>
      <c r="D1819" s="383"/>
      <c r="E1819" s="381"/>
      <c r="F1819" s="1040"/>
      <c r="G1819" s="1038"/>
      <c r="H1819" s="1041"/>
      <c r="I1819" s="381"/>
      <c r="J1819" s="568">
        <f t="shared" si="423"/>
        <v>0</v>
      </c>
      <c r="K1819" s="381"/>
      <c r="L1819" s="381"/>
      <c r="M1819" s="568">
        <f t="shared" si="432"/>
        <v>0</v>
      </c>
      <c r="N1819" s="570">
        <f>IFERROR(VLOOKUP($C1819,Listen!$J$3:$L$39,2,0),0)</f>
        <v>0</v>
      </c>
      <c r="O1819" s="570">
        <f>IFERROR(VLOOKUP($C1819,Listen!$J$3:$L$39,3,0),0)</f>
        <v>0</v>
      </c>
      <c r="P1819" s="453">
        <f t="shared" si="424"/>
        <v>0</v>
      </c>
      <c r="Q1819" s="453">
        <f t="shared" si="435"/>
        <v>0</v>
      </c>
      <c r="R1819" s="453">
        <f t="shared" si="435"/>
        <v>0</v>
      </c>
      <c r="S1819" s="453">
        <f t="shared" si="435"/>
        <v>0</v>
      </c>
      <c r="T1819" s="453">
        <f t="shared" si="435"/>
        <v>0</v>
      </c>
      <c r="U1819" s="453">
        <f t="shared" si="435"/>
        <v>0</v>
      </c>
      <c r="V1819" s="453">
        <f t="shared" si="435"/>
        <v>0</v>
      </c>
      <c r="W1819" s="384">
        <f t="shared" si="434"/>
        <v>0</v>
      </c>
      <c r="X1819" s="565">
        <f>IF(D1819='A. Allgemeine Informationen'!$C$17,$M1819-Y1819,HLOOKUP('A. Allgemeine Informationen'!$C$17-1,$Z$1:$AF$2005,ROW(D1819),FALSE)-$Y1819)</f>
        <v>0</v>
      </c>
      <c r="Y1819" s="384">
        <f>HLOOKUP('A. Allgemeine Informationen'!$C$17,$Z$1:$AF$2005,ROW(D1819),FALSE)</f>
        <v>0</v>
      </c>
      <c r="Z1819" s="565">
        <f t="shared" si="425"/>
        <v>0</v>
      </c>
      <c r="AA1819" s="565">
        <f t="shared" si="426"/>
        <v>0</v>
      </c>
      <c r="AB1819" s="565">
        <f t="shared" si="427"/>
        <v>0</v>
      </c>
      <c r="AC1819" s="565">
        <f t="shared" si="428"/>
        <v>0</v>
      </c>
      <c r="AD1819" s="572">
        <f t="shared" si="429"/>
        <v>0</v>
      </c>
      <c r="AE1819" s="560">
        <f t="shared" si="430"/>
        <v>0</v>
      </c>
      <c r="AF1819" s="561">
        <f t="shared" si="431"/>
        <v>0</v>
      </c>
      <c r="AG1819" s="562"/>
    </row>
    <row r="1820" spans="2:33" s="418" customFormat="1" ht="15" customHeight="1" x14ac:dyDescent="0.2">
      <c r="B1820" s="554"/>
      <c r="C1820" s="382"/>
      <c r="D1820" s="383"/>
      <c r="E1820" s="381"/>
      <c r="F1820" s="1040"/>
      <c r="G1820" s="1038"/>
      <c r="H1820" s="1041"/>
      <c r="I1820" s="381"/>
      <c r="J1820" s="568">
        <f t="shared" si="423"/>
        <v>0</v>
      </c>
      <c r="K1820" s="381"/>
      <c r="L1820" s="381"/>
      <c r="M1820" s="568">
        <f t="shared" si="432"/>
        <v>0</v>
      </c>
      <c r="N1820" s="570">
        <f>IFERROR(VLOOKUP($C1820,Listen!$J$3:$L$39,2,0),0)</f>
        <v>0</v>
      </c>
      <c r="O1820" s="570">
        <f>IFERROR(VLOOKUP($C1820,Listen!$J$3:$L$39,3,0),0)</f>
        <v>0</v>
      </c>
      <c r="P1820" s="453">
        <f t="shared" si="424"/>
        <v>0</v>
      </c>
      <c r="Q1820" s="453">
        <f t="shared" si="435"/>
        <v>0</v>
      </c>
      <c r="R1820" s="453">
        <f t="shared" si="435"/>
        <v>0</v>
      </c>
      <c r="S1820" s="453">
        <f t="shared" si="435"/>
        <v>0</v>
      </c>
      <c r="T1820" s="453">
        <f t="shared" si="435"/>
        <v>0</v>
      </c>
      <c r="U1820" s="453">
        <f t="shared" si="435"/>
        <v>0</v>
      </c>
      <c r="V1820" s="453">
        <f t="shared" si="435"/>
        <v>0</v>
      </c>
      <c r="W1820" s="384">
        <f t="shared" si="434"/>
        <v>0</v>
      </c>
      <c r="X1820" s="565">
        <f>IF(D1820='A. Allgemeine Informationen'!$C$17,$M1820-Y1820,HLOOKUP('A. Allgemeine Informationen'!$C$17-1,$Z$1:$AF$2005,ROW(D1820),FALSE)-$Y1820)</f>
        <v>0</v>
      </c>
      <c r="Y1820" s="384">
        <f>HLOOKUP('A. Allgemeine Informationen'!$C$17,$Z$1:$AF$2005,ROW(D1820),FALSE)</f>
        <v>0</v>
      </c>
      <c r="Z1820" s="565">
        <f t="shared" si="425"/>
        <v>0</v>
      </c>
      <c r="AA1820" s="565">
        <f t="shared" si="426"/>
        <v>0</v>
      </c>
      <c r="AB1820" s="565">
        <f t="shared" si="427"/>
        <v>0</v>
      </c>
      <c r="AC1820" s="565">
        <f t="shared" si="428"/>
        <v>0</v>
      </c>
      <c r="AD1820" s="572">
        <f t="shared" si="429"/>
        <v>0</v>
      </c>
      <c r="AE1820" s="560">
        <f t="shared" si="430"/>
        <v>0</v>
      </c>
      <c r="AF1820" s="561">
        <f t="shared" si="431"/>
        <v>0</v>
      </c>
      <c r="AG1820" s="562"/>
    </row>
    <row r="1821" spans="2:33" s="418" customFormat="1" ht="15" customHeight="1" x14ac:dyDescent="0.2">
      <c r="B1821" s="554"/>
      <c r="C1821" s="382"/>
      <c r="D1821" s="383"/>
      <c r="E1821" s="381"/>
      <c r="F1821" s="1040"/>
      <c r="G1821" s="1038"/>
      <c r="H1821" s="1041"/>
      <c r="I1821" s="381"/>
      <c r="J1821" s="568">
        <f t="shared" si="423"/>
        <v>0</v>
      </c>
      <c r="K1821" s="381"/>
      <c r="L1821" s="381"/>
      <c r="M1821" s="568">
        <f t="shared" si="432"/>
        <v>0</v>
      </c>
      <c r="N1821" s="570">
        <f>IFERROR(VLOOKUP($C1821,Listen!$J$3:$L$39,2,0),0)</f>
        <v>0</v>
      </c>
      <c r="O1821" s="570">
        <f>IFERROR(VLOOKUP($C1821,Listen!$J$3:$L$39,3,0),0)</f>
        <v>0</v>
      </c>
      <c r="P1821" s="453">
        <f t="shared" si="424"/>
        <v>0</v>
      </c>
      <c r="Q1821" s="453">
        <f t="shared" si="435"/>
        <v>0</v>
      </c>
      <c r="R1821" s="453">
        <f t="shared" si="435"/>
        <v>0</v>
      </c>
      <c r="S1821" s="453">
        <f t="shared" si="435"/>
        <v>0</v>
      </c>
      <c r="T1821" s="453">
        <f t="shared" si="435"/>
        <v>0</v>
      </c>
      <c r="U1821" s="453">
        <f t="shared" si="435"/>
        <v>0</v>
      </c>
      <c r="V1821" s="453">
        <f t="shared" si="435"/>
        <v>0</v>
      </c>
      <c r="W1821" s="384">
        <f t="shared" si="434"/>
        <v>0</v>
      </c>
      <c r="X1821" s="565">
        <f>IF(D1821='A. Allgemeine Informationen'!$C$17,$M1821-Y1821,HLOOKUP('A. Allgemeine Informationen'!$C$17-1,$Z$1:$AF$2005,ROW(D1821),FALSE)-$Y1821)</f>
        <v>0</v>
      </c>
      <c r="Y1821" s="384">
        <f>HLOOKUP('A. Allgemeine Informationen'!$C$17,$Z$1:$AF$2005,ROW(D1821),FALSE)</f>
        <v>0</v>
      </c>
      <c r="Z1821" s="565">
        <f t="shared" si="425"/>
        <v>0</v>
      </c>
      <c r="AA1821" s="565">
        <f t="shared" si="426"/>
        <v>0</v>
      </c>
      <c r="AB1821" s="565">
        <f t="shared" si="427"/>
        <v>0</v>
      </c>
      <c r="AC1821" s="565">
        <f t="shared" si="428"/>
        <v>0</v>
      </c>
      <c r="AD1821" s="572">
        <f t="shared" si="429"/>
        <v>0</v>
      </c>
      <c r="AE1821" s="560">
        <f t="shared" si="430"/>
        <v>0</v>
      </c>
      <c r="AF1821" s="561">
        <f t="shared" si="431"/>
        <v>0</v>
      </c>
      <c r="AG1821" s="562"/>
    </row>
    <row r="1822" spans="2:33" s="418" customFormat="1" ht="15" customHeight="1" x14ac:dyDescent="0.2">
      <c r="B1822" s="554"/>
      <c r="C1822" s="382"/>
      <c r="D1822" s="383"/>
      <c r="E1822" s="381"/>
      <c r="F1822" s="1040"/>
      <c r="G1822" s="1038"/>
      <c r="H1822" s="1041"/>
      <c r="I1822" s="381"/>
      <c r="J1822" s="568">
        <f t="shared" si="423"/>
        <v>0</v>
      </c>
      <c r="K1822" s="381"/>
      <c r="L1822" s="381"/>
      <c r="M1822" s="568">
        <f t="shared" si="432"/>
        <v>0</v>
      </c>
      <c r="N1822" s="570">
        <f>IFERROR(VLOOKUP($C1822,Listen!$J$3:$L$39,2,0),0)</f>
        <v>0</v>
      </c>
      <c r="O1822" s="570">
        <f>IFERROR(VLOOKUP($C1822,Listen!$J$3:$L$39,3,0),0)</f>
        <v>0</v>
      </c>
      <c r="P1822" s="453">
        <f t="shared" si="424"/>
        <v>0</v>
      </c>
      <c r="Q1822" s="453">
        <f t="shared" si="435"/>
        <v>0</v>
      </c>
      <c r="R1822" s="453">
        <f t="shared" si="435"/>
        <v>0</v>
      </c>
      <c r="S1822" s="453">
        <f t="shared" si="435"/>
        <v>0</v>
      </c>
      <c r="T1822" s="453">
        <f t="shared" si="435"/>
        <v>0</v>
      </c>
      <c r="U1822" s="453">
        <f t="shared" si="435"/>
        <v>0</v>
      </c>
      <c r="V1822" s="453">
        <f t="shared" si="435"/>
        <v>0</v>
      </c>
      <c r="W1822" s="384">
        <f t="shared" si="434"/>
        <v>0</v>
      </c>
      <c r="X1822" s="565">
        <f>IF(D1822='A. Allgemeine Informationen'!$C$17,$M1822-Y1822,HLOOKUP('A. Allgemeine Informationen'!$C$17-1,$Z$1:$AF$2005,ROW(D1822),FALSE)-$Y1822)</f>
        <v>0</v>
      </c>
      <c r="Y1822" s="384">
        <f>HLOOKUP('A. Allgemeine Informationen'!$C$17,$Z$1:$AF$2005,ROW(D1822),FALSE)</f>
        <v>0</v>
      </c>
      <c r="Z1822" s="565">
        <f t="shared" si="425"/>
        <v>0</v>
      </c>
      <c r="AA1822" s="565">
        <f t="shared" si="426"/>
        <v>0</v>
      </c>
      <c r="AB1822" s="565">
        <f t="shared" si="427"/>
        <v>0</v>
      </c>
      <c r="AC1822" s="565">
        <f t="shared" si="428"/>
        <v>0</v>
      </c>
      <c r="AD1822" s="572">
        <f t="shared" si="429"/>
        <v>0</v>
      </c>
      <c r="AE1822" s="560">
        <f t="shared" si="430"/>
        <v>0</v>
      </c>
      <c r="AF1822" s="561">
        <f t="shared" si="431"/>
        <v>0</v>
      </c>
      <c r="AG1822" s="562"/>
    </row>
    <row r="1823" spans="2:33" s="418" customFormat="1" ht="15" customHeight="1" x14ac:dyDescent="0.2">
      <c r="B1823" s="554"/>
      <c r="C1823" s="382"/>
      <c r="D1823" s="383"/>
      <c r="E1823" s="381"/>
      <c r="F1823" s="1040"/>
      <c r="G1823" s="1038"/>
      <c r="H1823" s="1041"/>
      <c r="I1823" s="381"/>
      <c r="J1823" s="568">
        <f t="shared" si="423"/>
        <v>0</v>
      </c>
      <c r="K1823" s="381"/>
      <c r="L1823" s="381"/>
      <c r="M1823" s="568">
        <f t="shared" si="432"/>
        <v>0</v>
      </c>
      <c r="N1823" s="570">
        <f>IFERROR(VLOOKUP($C1823,Listen!$J$3:$L$39,2,0),0)</f>
        <v>0</v>
      </c>
      <c r="O1823" s="570">
        <f>IFERROR(VLOOKUP($C1823,Listen!$J$3:$L$39,3,0),0)</f>
        <v>0</v>
      </c>
      <c r="P1823" s="453">
        <f t="shared" si="424"/>
        <v>0</v>
      </c>
      <c r="Q1823" s="453">
        <f t="shared" si="435"/>
        <v>0</v>
      </c>
      <c r="R1823" s="453">
        <f t="shared" si="435"/>
        <v>0</v>
      </c>
      <c r="S1823" s="453">
        <f t="shared" si="435"/>
        <v>0</v>
      </c>
      <c r="T1823" s="453">
        <f t="shared" si="435"/>
        <v>0</v>
      </c>
      <c r="U1823" s="453">
        <f t="shared" si="435"/>
        <v>0</v>
      </c>
      <c r="V1823" s="453">
        <f t="shared" si="435"/>
        <v>0</v>
      </c>
      <c r="W1823" s="384">
        <f t="shared" si="434"/>
        <v>0</v>
      </c>
      <c r="X1823" s="565">
        <f>IF(D1823='A. Allgemeine Informationen'!$C$17,$M1823-Y1823,HLOOKUP('A. Allgemeine Informationen'!$C$17-1,$Z$1:$AF$2005,ROW(D1823),FALSE)-$Y1823)</f>
        <v>0</v>
      </c>
      <c r="Y1823" s="384">
        <f>HLOOKUP('A. Allgemeine Informationen'!$C$17,$Z$1:$AF$2005,ROW(D1823),FALSE)</f>
        <v>0</v>
      </c>
      <c r="Z1823" s="565">
        <f t="shared" si="425"/>
        <v>0</v>
      </c>
      <c r="AA1823" s="565">
        <f t="shared" si="426"/>
        <v>0</v>
      </c>
      <c r="AB1823" s="565">
        <f t="shared" si="427"/>
        <v>0</v>
      </c>
      <c r="AC1823" s="565">
        <f t="shared" si="428"/>
        <v>0</v>
      </c>
      <c r="AD1823" s="572">
        <f t="shared" si="429"/>
        <v>0</v>
      </c>
      <c r="AE1823" s="560">
        <f t="shared" si="430"/>
        <v>0</v>
      </c>
      <c r="AF1823" s="561">
        <f t="shared" si="431"/>
        <v>0</v>
      </c>
      <c r="AG1823" s="562"/>
    </row>
    <row r="1824" spans="2:33" s="418" customFormat="1" ht="15" customHeight="1" x14ac:dyDescent="0.2">
      <c r="B1824" s="554"/>
      <c r="C1824" s="382"/>
      <c r="D1824" s="383"/>
      <c r="E1824" s="381"/>
      <c r="F1824" s="1040"/>
      <c r="G1824" s="1038"/>
      <c r="H1824" s="1041"/>
      <c r="I1824" s="381"/>
      <c r="J1824" s="568">
        <f t="shared" si="423"/>
        <v>0</v>
      </c>
      <c r="K1824" s="381"/>
      <c r="L1824" s="381"/>
      <c r="M1824" s="568">
        <f t="shared" si="432"/>
        <v>0</v>
      </c>
      <c r="N1824" s="570">
        <f>IFERROR(VLOOKUP($C1824,Listen!$J$3:$L$39,2,0),0)</f>
        <v>0</v>
      </c>
      <c r="O1824" s="570">
        <f>IFERROR(VLOOKUP($C1824,Listen!$J$3:$L$39,3,0),0)</f>
        <v>0</v>
      </c>
      <c r="P1824" s="453">
        <f t="shared" si="424"/>
        <v>0</v>
      </c>
      <c r="Q1824" s="453">
        <f t="shared" si="435"/>
        <v>0</v>
      </c>
      <c r="R1824" s="453">
        <f t="shared" si="435"/>
        <v>0</v>
      </c>
      <c r="S1824" s="453">
        <f t="shared" si="435"/>
        <v>0</v>
      </c>
      <c r="T1824" s="453">
        <f t="shared" si="435"/>
        <v>0</v>
      </c>
      <c r="U1824" s="453">
        <f t="shared" si="435"/>
        <v>0</v>
      </c>
      <c r="V1824" s="453">
        <f t="shared" si="435"/>
        <v>0</v>
      </c>
      <c r="W1824" s="384">
        <f t="shared" si="434"/>
        <v>0</v>
      </c>
      <c r="X1824" s="565">
        <f>IF(D1824='A. Allgemeine Informationen'!$C$17,$M1824-Y1824,HLOOKUP('A. Allgemeine Informationen'!$C$17-1,$Z$1:$AF$2005,ROW(D1824),FALSE)-$Y1824)</f>
        <v>0</v>
      </c>
      <c r="Y1824" s="384">
        <f>HLOOKUP('A. Allgemeine Informationen'!$C$17,$Z$1:$AF$2005,ROW(D1824),FALSE)</f>
        <v>0</v>
      </c>
      <c r="Z1824" s="565">
        <f t="shared" si="425"/>
        <v>0</v>
      </c>
      <c r="AA1824" s="565">
        <f t="shared" si="426"/>
        <v>0</v>
      </c>
      <c r="AB1824" s="565">
        <f t="shared" si="427"/>
        <v>0</v>
      </c>
      <c r="AC1824" s="565">
        <f t="shared" si="428"/>
        <v>0</v>
      </c>
      <c r="AD1824" s="572">
        <f t="shared" si="429"/>
        <v>0</v>
      </c>
      <c r="AE1824" s="560">
        <f t="shared" si="430"/>
        <v>0</v>
      </c>
      <c r="AF1824" s="561">
        <f t="shared" si="431"/>
        <v>0</v>
      </c>
      <c r="AG1824" s="562"/>
    </row>
    <row r="1825" spans="2:33" s="418" customFormat="1" ht="15" customHeight="1" x14ac:dyDescent="0.2">
      <c r="B1825" s="554"/>
      <c r="C1825" s="382"/>
      <c r="D1825" s="383"/>
      <c r="E1825" s="381"/>
      <c r="F1825" s="1040"/>
      <c r="G1825" s="1038"/>
      <c r="H1825" s="1041"/>
      <c r="I1825" s="381"/>
      <c r="J1825" s="568">
        <f t="shared" si="423"/>
        <v>0</v>
      </c>
      <c r="K1825" s="381"/>
      <c r="L1825" s="381"/>
      <c r="M1825" s="568">
        <f t="shared" si="432"/>
        <v>0</v>
      </c>
      <c r="N1825" s="570">
        <f>IFERROR(VLOOKUP($C1825,Listen!$J$3:$L$39,2,0),0)</f>
        <v>0</v>
      </c>
      <c r="O1825" s="570">
        <f>IFERROR(VLOOKUP($C1825,Listen!$J$3:$L$39,3,0),0)</f>
        <v>0</v>
      </c>
      <c r="P1825" s="453">
        <f t="shared" si="424"/>
        <v>0</v>
      </c>
      <c r="Q1825" s="453">
        <f t="shared" si="435"/>
        <v>0</v>
      </c>
      <c r="R1825" s="453">
        <f t="shared" si="435"/>
        <v>0</v>
      </c>
      <c r="S1825" s="453">
        <f t="shared" si="435"/>
        <v>0</v>
      </c>
      <c r="T1825" s="453">
        <f t="shared" si="435"/>
        <v>0</v>
      </c>
      <c r="U1825" s="453">
        <f t="shared" si="435"/>
        <v>0</v>
      </c>
      <c r="V1825" s="453">
        <f t="shared" si="435"/>
        <v>0</v>
      </c>
      <c r="W1825" s="384">
        <f t="shared" si="434"/>
        <v>0</v>
      </c>
      <c r="X1825" s="565">
        <f>IF(D1825='A. Allgemeine Informationen'!$C$17,$M1825-Y1825,HLOOKUP('A. Allgemeine Informationen'!$C$17-1,$Z$1:$AF$2005,ROW(D1825),FALSE)-$Y1825)</f>
        <v>0</v>
      </c>
      <c r="Y1825" s="384">
        <f>HLOOKUP('A. Allgemeine Informationen'!$C$17,$Z$1:$AF$2005,ROW(D1825),FALSE)</f>
        <v>0</v>
      </c>
      <c r="Z1825" s="565">
        <f t="shared" si="425"/>
        <v>0</v>
      </c>
      <c r="AA1825" s="565">
        <f t="shared" si="426"/>
        <v>0</v>
      </c>
      <c r="AB1825" s="565">
        <f t="shared" si="427"/>
        <v>0</v>
      </c>
      <c r="AC1825" s="565">
        <f t="shared" si="428"/>
        <v>0</v>
      </c>
      <c r="AD1825" s="572">
        <f t="shared" si="429"/>
        <v>0</v>
      </c>
      <c r="AE1825" s="560">
        <f t="shared" si="430"/>
        <v>0</v>
      </c>
      <c r="AF1825" s="561">
        <f t="shared" si="431"/>
        <v>0</v>
      </c>
      <c r="AG1825" s="562"/>
    </row>
    <row r="1826" spans="2:33" s="418" customFormat="1" ht="15" customHeight="1" x14ac:dyDescent="0.2">
      <c r="B1826" s="554"/>
      <c r="C1826" s="382"/>
      <c r="D1826" s="383"/>
      <c r="E1826" s="381"/>
      <c r="F1826" s="1040"/>
      <c r="G1826" s="1038"/>
      <c r="H1826" s="1041"/>
      <c r="I1826" s="381"/>
      <c r="J1826" s="568">
        <f t="shared" si="423"/>
        <v>0</v>
      </c>
      <c r="K1826" s="381"/>
      <c r="L1826" s="381"/>
      <c r="M1826" s="568">
        <f t="shared" si="432"/>
        <v>0</v>
      </c>
      <c r="N1826" s="570">
        <f>IFERROR(VLOOKUP($C1826,Listen!$J$3:$L$39,2,0),0)</f>
        <v>0</v>
      </c>
      <c r="O1826" s="570">
        <f>IFERROR(VLOOKUP($C1826,Listen!$J$3:$L$39,3,0),0)</f>
        <v>0</v>
      </c>
      <c r="P1826" s="453">
        <f t="shared" si="424"/>
        <v>0</v>
      </c>
      <c r="Q1826" s="453">
        <f t="shared" si="435"/>
        <v>0</v>
      </c>
      <c r="R1826" s="453">
        <f t="shared" si="435"/>
        <v>0</v>
      </c>
      <c r="S1826" s="453">
        <f t="shared" si="435"/>
        <v>0</v>
      </c>
      <c r="T1826" s="453">
        <f t="shared" si="435"/>
        <v>0</v>
      </c>
      <c r="U1826" s="453">
        <f t="shared" si="435"/>
        <v>0</v>
      </c>
      <c r="V1826" s="453">
        <f t="shared" si="435"/>
        <v>0</v>
      </c>
      <c r="W1826" s="384">
        <f t="shared" si="434"/>
        <v>0</v>
      </c>
      <c r="X1826" s="565">
        <f>IF(D1826='A. Allgemeine Informationen'!$C$17,$M1826-Y1826,HLOOKUP('A. Allgemeine Informationen'!$C$17-1,$Z$1:$AF$2005,ROW(D1826),FALSE)-$Y1826)</f>
        <v>0</v>
      </c>
      <c r="Y1826" s="384">
        <f>HLOOKUP('A. Allgemeine Informationen'!$C$17,$Z$1:$AF$2005,ROW(D1826),FALSE)</f>
        <v>0</v>
      </c>
      <c r="Z1826" s="565">
        <f t="shared" si="425"/>
        <v>0</v>
      </c>
      <c r="AA1826" s="565">
        <f t="shared" si="426"/>
        <v>0</v>
      </c>
      <c r="AB1826" s="565">
        <f t="shared" si="427"/>
        <v>0</v>
      </c>
      <c r="AC1826" s="565">
        <f t="shared" si="428"/>
        <v>0</v>
      </c>
      <c r="AD1826" s="572">
        <f t="shared" si="429"/>
        <v>0</v>
      </c>
      <c r="AE1826" s="560">
        <f t="shared" si="430"/>
        <v>0</v>
      </c>
      <c r="AF1826" s="561">
        <f t="shared" si="431"/>
        <v>0</v>
      </c>
      <c r="AG1826" s="562"/>
    </row>
    <row r="1827" spans="2:33" s="418" customFormat="1" ht="15" customHeight="1" x14ac:dyDescent="0.2">
      <c r="B1827" s="554"/>
      <c r="C1827" s="382"/>
      <c r="D1827" s="383"/>
      <c r="E1827" s="381"/>
      <c r="F1827" s="1040"/>
      <c r="G1827" s="1038"/>
      <c r="H1827" s="1041"/>
      <c r="I1827" s="381"/>
      <c r="J1827" s="568">
        <f t="shared" si="423"/>
        <v>0</v>
      </c>
      <c r="K1827" s="381"/>
      <c r="L1827" s="381"/>
      <c r="M1827" s="568">
        <f t="shared" si="432"/>
        <v>0</v>
      </c>
      <c r="N1827" s="570">
        <f>IFERROR(VLOOKUP($C1827,Listen!$J$3:$L$39,2,0),0)</f>
        <v>0</v>
      </c>
      <c r="O1827" s="570">
        <f>IFERROR(VLOOKUP($C1827,Listen!$J$3:$L$39,3,0),0)</f>
        <v>0</v>
      </c>
      <c r="P1827" s="453">
        <f t="shared" si="424"/>
        <v>0</v>
      </c>
      <c r="Q1827" s="453">
        <f t="shared" si="435"/>
        <v>0</v>
      </c>
      <c r="R1827" s="453">
        <f t="shared" si="435"/>
        <v>0</v>
      </c>
      <c r="S1827" s="453">
        <f t="shared" si="435"/>
        <v>0</v>
      </c>
      <c r="T1827" s="453">
        <f t="shared" si="435"/>
        <v>0</v>
      </c>
      <c r="U1827" s="453">
        <f t="shared" si="435"/>
        <v>0</v>
      </c>
      <c r="V1827" s="453">
        <f t="shared" si="435"/>
        <v>0</v>
      </c>
      <c r="W1827" s="384">
        <f t="shared" si="434"/>
        <v>0</v>
      </c>
      <c r="X1827" s="565">
        <f>IF(D1827='A. Allgemeine Informationen'!$C$17,$M1827-Y1827,HLOOKUP('A. Allgemeine Informationen'!$C$17-1,$Z$1:$AF$2005,ROW(D1827),FALSE)-$Y1827)</f>
        <v>0</v>
      </c>
      <c r="Y1827" s="384">
        <f>HLOOKUP('A. Allgemeine Informationen'!$C$17,$Z$1:$AF$2005,ROW(D1827),FALSE)</f>
        <v>0</v>
      </c>
      <c r="Z1827" s="565">
        <f t="shared" si="425"/>
        <v>0</v>
      </c>
      <c r="AA1827" s="565">
        <f t="shared" si="426"/>
        <v>0</v>
      </c>
      <c r="AB1827" s="565">
        <f t="shared" si="427"/>
        <v>0</v>
      </c>
      <c r="AC1827" s="565">
        <f t="shared" si="428"/>
        <v>0</v>
      </c>
      <c r="AD1827" s="572">
        <f t="shared" si="429"/>
        <v>0</v>
      </c>
      <c r="AE1827" s="560">
        <f t="shared" si="430"/>
        <v>0</v>
      </c>
      <c r="AF1827" s="561">
        <f t="shared" si="431"/>
        <v>0</v>
      </c>
      <c r="AG1827" s="562"/>
    </row>
    <row r="1828" spans="2:33" s="418" customFormat="1" ht="15" customHeight="1" x14ac:dyDescent="0.2">
      <c r="B1828" s="554"/>
      <c r="C1828" s="382"/>
      <c r="D1828" s="383"/>
      <c r="E1828" s="381"/>
      <c r="F1828" s="1040"/>
      <c r="G1828" s="1038"/>
      <c r="H1828" s="1041"/>
      <c r="I1828" s="381"/>
      <c r="J1828" s="568">
        <f t="shared" si="423"/>
        <v>0</v>
      </c>
      <c r="K1828" s="381"/>
      <c r="L1828" s="381"/>
      <c r="M1828" s="568">
        <f t="shared" si="432"/>
        <v>0</v>
      </c>
      <c r="N1828" s="570">
        <f>IFERROR(VLOOKUP($C1828,Listen!$J$3:$L$39,2,0),0)</f>
        <v>0</v>
      </c>
      <c r="O1828" s="570">
        <f>IFERROR(VLOOKUP($C1828,Listen!$J$3:$L$39,3,0),0)</f>
        <v>0</v>
      </c>
      <c r="P1828" s="453">
        <f t="shared" si="424"/>
        <v>0</v>
      </c>
      <c r="Q1828" s="453">
        <f t="shared" si="435"/>
        <v>0</v>
      </c>
      <c r="R1828" s="453">
        <f t="shared" si="435"/>
        <v>0</v>
      </c>
      <c r="S1828" s="453">
        <f t="shared" si="435"/>
        <v>0</v>
      </c>
      <c r="T1828" s="453">
        <f t="shared" si="435"/>
        <v>0</v>
      </c>
      <c r="U1828" s="453">
        <f t="shared" si="435"/>
        <v>0</v>
      </c>
      <c r="V1828" s="453">
        <f t="shared" si="435"/>
        <v>0</v>
      </c>
      <c r="W1828" s="384">
        <f t="shared" si="434"/>
        <v>0</v>
      </c>
      <c r="X1828" s="565">
        <f>IF(D1828='A. Allgemeine Informationen'!$C$17,$M1828-Y1828,HLOOKUP('A. Allgemeine Informationen'!$C$17-1,$Z$1:$AF$2005,ROW(D1828),FALSE)-$Y1828)</f>
        <v>0</v>
      </c>
      <c r="Y1828" s="384">
        <f>HLOOKUP('A. Allgemeine Informationen'!$C$17,$Z$1:$AF$2005,ROW(D1828),FALSE)</f>
        <v>0</v>
      </c>
      <c r="Z1828" s="565">
        <f t="shared" si="425"/>
        <v>0</v>
      </c>
      <c r="AA1828" s="565">
        <f t="shared" si="426"/>
        <v>0</v>
      </c>
      <c r="AB1828" s="565">
        <f t="shared" si="427"/>
        <v>0</v>
      </c>
      <c r="AC1828" s="565">
        <f t="shared" si="428"/>
        <v>0</v>
      </c>
      <c r="AD1828" s="572">
        <f t="shared" si="429"/>
        <v>0</v>
      </c>
      <c r="AE1828" s="560">
        <f t="shared" si="430"/>
        <v>0</v>
      </c>
      <c r="AF1828" s="561">
        <f t="shared" si="431"/>
        <v>0</v>
      </c>
      <c r="AG1828" s="562"/>
    </row>
    <row r="1829" spans="2:33" s="418" customFormat="1" ht="15" customHeight="1" x14ac:dyDescent="0.2">
      <c r="B1829" s="554"/>
      <c r="C1829" s="382"/>
      <c r="D1829" s="383"/>
      <c r="E1829" s="381"/>
      <c r="F1829" s="1040"/>
      <c r="G1829" s="1038"/>
      <c r="H1829" s="1041"/>
      <c r="I1829" s="381"/>
      <c r="J1829" s="568">
        <f t="shared" si="423"/>
        <v>0</v>
      </c>
      <c r="K1829" s="381"/>
      <c r="L1829" s="381"/>
      <c r="M1829" s="568">
        <f t="shared" si="432"/>
        <v>0</v>
      </c>
      <c r="N1829" s="570">
        <f>IFERROR(VLOOKUP($C1829,Listen!$J$3:$L$39,2,0),0)</f>
        <v>0</v>
      </c>
      <c r="O1829" s="570">
        <f>IFERROR(VLOOKUP($C1829,Listen!$J$3:$L$39,3,0),0)</f>
        <v>0</v>
      </c>
      <c r="P1829" s="453">
        <f t="shared" si="424"/>
        <v>0</v>
      </c>
      <c r="Q1829" s="453">
        <f t="shared" si="435"/>
        <v>0</v>
      </c>
      <c r="R1829" s="453">
        <f t="shared" si="435"/>
        <v>0</v>
      </c>
      <c r="S1829" s="453">
        <f t="shared" si="435"/>
        <v>0</v>
      </c>
      <c r="T1829" s="453">
        <f t="shared" si="435"/>
        <v>0</v>
      </c>
      <c r="U1829" s="453">
        <f t="shared" si="435"/>
        <v>0</v>
      </c>
      <c r="V1829" s="453">
        <f t="shared" si="435"/>
        <v>0</v>
      </c>
      <c r="W1829" s="384">
        <f t="shared" si="434"/>
        <v>0</v>
      </c>
      <c r="X1829" s="565">
        <f>IF(D1829='A. Allgemeine Informationen'!$C$17,$M1829-Y1829,HLOOKUP('A. Allgemeine Informationen'!$C$17-1,$Z$1:$AF$2005,ROW(D1829),FALSE)-$Y1829)</f>
        <v>0</v>
      </c>
      <c r="Y1829" s="384">
        <f>HLOOKUP('A. Allgemeine Informationen'!$C$17,$Z$1:$AF$2005,ROW(D1829),FALSE)</f>
        <v>0</v>
      </c>
      <c r="Z1829" s="565">
        <f t="shared" si="425"/>
        <v>0</v>
      </c>
      <c r="AA1829" s="565">
        <f t="shared" si="426"/>
        <v>0</v>
      </c>
      <c r="AB1829" s="565">
        <f t="shared" si="427"/>
        <v>0</v>
      </c>
      <c r="AC1829" s="565">
        <f t="shared" si="428"/>
        <v>0</v>
      </c>
      <c r="AD1829" s="572">
        <f t="shared" si="429"/>
        <v>0</v>
      </c>
      <c r="AE1829" s="560">
        <f t="shared" si="430"/>
        <v>0</v>
      </c>
      <c r="AF1829" s="561">
        <f t="shared" si="431"/>
        <v>0</v>
      </c>
      <c r="AG1829" s="562"/>
    </row>
    <row r="1830" spans="2:33" s="418" customFormat="1" ht="15" customHeight="1" x14ac:dyDescent="0.2">
      <c r="B1830" s="554"/>
      <c r="C1830" s="382"/>
      <c r="D1830" s="383"/>
      <c r="E1830" s="381"/>
      <c r="F1830" s="1040"/>
      <c r="G1830" s="1038"/>
      <c r="H1830" s="1041"/>
      <c r="I1830" s="381"/>
      <c r="J1830" s="568">
        <f t="shared" si="423"/>
        <v>0</v>
      </c>
      <c r="K1830" s="381"/>
      <c r="L1830" s="381"/>
      <c r="M1830" s="568">
        <f t="shared" si="432"/>
        <v>0</v>
      </c>
      <c r="N1830" s="570">
        <f>IFERROR(VLOOKUP($C1830,Listen!$J$3:$L$39,2,0),0)</f>
        <v>0</v>
      </c>
      <c r="O1830" s="570">
        <f>IFERROR(VLOOKUP($C1830,Listen!$J$3:$L$39,3,0),0)</f>
        <v>0</v>
      </c>
      <c r="P1830" s="453">
        <f t="shared" si="424"/>
        <v>0</v>
      </c>
      <c r="Q1830" s="453">
        <f t="shared" si="435"/>
        <v>0</v>
      </c>
      <c r="R1830" s="453">
        <f t="shared" si="435"/>
        <v>0</v>
      </c>
      <c r="S1830" s="453">
        <f t="shared" si="435"/>
        <v>0</v>
      </c>
      <c r="T1830" s="453">
        <f t="shared" si="435"/>
        <v>0</v>
      </c>
      <c r="U1830" s="453">
        <f t="shared" si="435"/>
        <v>0</v>
      </c>
      <c r="V1830" s="453">
        <f t="shared" si="435"/>
        <v>0</v>
      </c>
      <c r="W1830" s="384">
        <f t="shared" si="434"/>
        <v>0</v>
      </c>
      <c r="X1830" s="565">
        <f>IF(D1830='A. Allgemeine Informationen'!$C$17,$M1830-Y1830,HLOOKUP('A. Allgemeine Informationen'!$C$17-1,$Z$1:$AF$2005,ROW(D1830),FALSE)-$Y1830)</f>
        <v>0</v>
      </c>
      <c r="Y1830" s="384">
        <f>HLOOKUP('A. Allgemeine Informationen'!$C$17,$Z$1:$AF$2005,ROW(D1830),FALSE)</f>
        <v>0</v>
      </c>
      <c r="Z1830" s="565">
        <f t="shared" si="425"/>
        <v>0</v>
      </c>
      <c r="AA1830" s="565">
        <f t="shared" si="426"/>
        <v>0</v>
      </c>
      <c r="AB1830" s="565">
        <f t="shared" si="427"/>
        <v>0</v>
      </c>
      <c r="AC1830" s="565">
        <f t="shared" si="428"/>
        <v>0</v>
      </c>
      <c r="AD1830" s="572">
        <f t="shared" si="429"/>
        <v>0</v>
      </c>
      <c r="AE1830" s="560">
        <f t="shared" si="430"/>
        <v>0</v>
      </c>
      <c r="AF1830" s="561">
        <f t="shared" si="431"/>
        <v>0</v>
      </c>
      <c r="AG1830" s="562"/>
    </row>
    <row r="1831" spans="2:33" s="418" customFormat="1" ht="15" customHeight="1" x14ac:dyDescent="0.2">
      <c r="B1831" s="554"/>
      <c r="C1831" s="382"/>
      <c r="D1831" s="383"/>
      <c r="E1831" s="381"/>
      <c r="F1831" s="1040"/>
      <c r="G1831" s="1038"/>
      <c r="H1831" s="1041"/>
      <c r="I1831" s="381"/>
      <c r="J1831" s="568">
        <f t="shared" si="423"/>
        <v>0</v>
      </c>
      <c r="K1831" s="381"/>
      <c r="L1831" s="381"/>
      <c r="M1831" s="568">
        <f t="shared" si="432"/>
        <v>0</v>
      </c>
      <c r="N1831" s="570">
        <f>IFERROR(VLOOKUP($C1831,Listen!$J$3:$L$39,2,0),0)</f>
        <v>0</v>
      </c>
      <c r="O1831" s="570">
        <f>IFERROR(VLOOKUP($C1831,Listen!$J$3:$L$39,3,0),0)</f>
        <v>0</v>
      </c>
      <c r="P1831" s="453">
        <f t="shared" si="424"/>
        <v>0</v>
      </c>
      <c r="Q1831" s="453">
        <f t="shared" ref="Q1831:V1846" si="436">P1831</f>
        <v>0</v>
      </c>
      <c r="R1831" s="453">
        <f t="shared" si="436"/>
        <v>0</v>
      </c>
      <c r="S1831" s="453">
        <f t="shared" si="436"/>
        <v>0</v>
      </c>
      <c r="T1831" s="453">
        <f t="shared" si="436"/>
        <v>0</v>
      </c>
      <c r="U1831" s="453">
        <f t="shared" si="436"/>
        <v>0</v>
      </c>
      <c r="V1831" s="453">
        <f t="shared" si="436"/>
        <v>0</v>
      </c>
      <c r="W1831" s="384">
        <f t="shared" si="434"/>
        <v>0</v>
      </c>
      <c r="X1831" s="565">
        <f>IF(D1831='A. Allgemeine Informationen'!$C$17,$M1831-Y1831,HLOOKUP('A. Allgemeine Informationen'!$C$17-1,$Z$1:$AF$2005,ROW(D1831),FALSE)-$Y1831)</f>
        <v>0</v>
      </c>
      <c r="Y1831" s="384">
        <f>HLOOKUP('A. Allgemeine Informationen'!$C$17,$Z$1:$AF$2005,ROW(D1831),FALSE)</f>
        <v>0</v>
      </c>
      <c r="Z1831" s="565">
        <f t="shared" si="425"/>
        <v>0</v>
      </c>
      <c r="AA1831" s="565">
        <f t="shared" si="426"/>
        <v>0</v>
      </c>
      <c r="AB1831" s="565">
        <f t="shared" si="427"/>
        <v>0</v>
      </c>
      <c r="AC1831" s="565">
        <f t="shared" si="428"/>
        <v>0</v>
      </c>
      <c r="AD1831" s="572">
        <f t="shared" si="429"/>
        <v>0</v>
      </c>
      <c r="AE1831" s="560">
        <f t="shared" si="430"/>
        <v>0</v>
      </c>
      <c r="AF1831" s="561">
        <f t="shared" si="431"/>
        <v>0</v>
      </c>
      <c r="AG1831" s="562"/>
    </row>
    <row r="1832" spans="2:33" s="418" customFormat="1" ht="15" customHeight="1" x14ac:dyDescent="0.2">
      <c r="B1832" s="554"/>
      <c r="C1832" s="382"/>
      <c r="D1832" s="383"/>
      <c r="E1832" s="381"/>
      <c r="F1832" s="1040"/>
      <c r="G1832" s="1038"/>
      <c r="H1832" s="1041"/>
      <c r="I1832" s="381"/>
      <c r="J1832" s="568">
        <f t="shared" si="423"/>
        <v>0</v>
      </c>
      <c r="K1832" s="381"/>
      <c r="L1832" s="381"/>
      <c r="M1832" s="568">
        <f t="shared" si="432"/>
        <v>0</v>
      </c>
      <c r="N1832" s="570">
        <f>IFERROR(VLOOKUP($C1832,Listen!$J$3:$L$39,2,0),0)</f>
        <v>0</v>
      </c>
      <c r="O1832" s="570">
        <f>IFERROR(VLOOKUP($C1832,Listen!$J$3:$L$39,3,0),0)</f>
        <v>0</v>
      </c>
      <c r="P1832" s="453">
        <f t="shared" si="424"/>
        <v>0</v>
      </c>
      <c r="Q1832" s="453">
        <f t="shared" si="436"/>
        <v>0</v>
      </c>
      <c r="R1832" s="453">
        <f t="shared" si="436"/>
        <v>0</v>
      </c>
      <c r="S1832" s="453">
        <f t="shared" si="436"/>
        <v>0</v>
      </c>
      <c r="T1832" s="453">
        <f t="shared" si="436"/>
        <v>0</v>
      </c>
      <c r="U1832" s="453">
        <f t="shared" si="436"/>
        <v>0</v>
      </c>
      <c r="V1832" s="453">
        <f t="shared" si="436"/>
        <v>0</v>
      </c>
      <c r="W1832" s="384">
        <f t="shared" si="434"/>
        <v>0</v>
      </c>
      <c r="X1832" s="565">
        <f>IF(D1832='A. Allgemeine Informationen'!$C$17,$M1832-Y1832,HLOOKUP('A. Allgemeine Informationen'!$C$17-1,$Z$1:$AF$2005,ROW(D1832),FALSE)-$Y1832)</f>
        <v>0</v>
      </c>
      <c r="Y1832" s="384">
        <f>HLOOKUP('A. Allgemeine Informationen'!$C$17,$Z$1:$AF$2005,ROW(D1832),FALSE)</f>
        <v>0</v>
      </c>
      <c r="Z1832" s="565">
        <f t="shared" si="425"/>
        <v>0</v>
      </c>
      <c r="AA1832" s="565">
        <f t="shared" si="426"/>
        <v>0</v>
      </c>
      <c r="AB1832" s="565">
        <f t="shared" si="427"/>
        <v>0</v>
      </c>
      <c r="AC1832" s="565">
        <f t="shared" si="428"/>
        <v>0</v>
      </c>
      <c r="AD1832" s="572">
        <f t="shared" si="429"/>
        <v>0</v>
      </c>
      <c r="AE1832" s="560">
        <f t="shared" si="430"/>
        <v>0</v>
      </c>
      <c r="AF1832" s="561">
        <f t="shared" si="431"/>
        <v>0</v>
      </c>
      <c r="AG1832" s="562"/>
    </row>
    <row r="1833" spans="2:33" s="418" customFormat="1" ht="15" customHeight="1" x14ac:dyDescent="0.2">
      <c r="B1833" s="554"/>
      <c r="C1833" s="382"/>
      <c r="D1833" s="383"/>
      <c r="E1833" s="381"/>
      <c r="F1833" s="1040"/>
      <c r="G1833" s="1038"/>
      <c r="H1833" s="1041"/>
      <c r="I1833" s="381"/>
      <c r="J1833" s="568">
        <f t="shared" si="423"/>
        <v>0</v>
      </c>
      <c r="K1833" s="381"/>
      <c r="L1833" s="381"/>
      <c r="M1833" s="568">
        <f t="shared" si="432"/>
        <v>0</v>
      </c>
      <c r="N1833" s="570">
        <f>IFERROR(VLOOKUP($C1833,Listen!$J$3:$L$39,2,0),0)</f>
        <v>0</v>
      </c>
      <c r="O1833" s="570">
        <f>IFERROR(VLOOKUP($C1833,Listen!$J$3:$L$39,3,0),0)</f>
        <v>0</v>
      </c>
      <c r="P1833" s="453">
        <f t="shared" si="424"/>
        <v>0</v>
      </c>
      <c r="Q1833" s="453">
        <f t="shared" si="436"/>
        <v>0</v>
      </c>
      <c r="R1833" s="453">
        <f t="shared" si="436"/>
        <v>0</v>
      </c>
      <c r="S1833" s="453">
        <f t="shared" si="436"/>
        <v>0</v>
      </c>
      <c r="T1833" s="453">
        <f t="shared" si="436"/>
        <v>0</v>
      </c>
      <c r="U1833" s="453">
        <f t="shared" si="436"/>
        <v>0</v>
      </c>
      <c r="V1833" s="453">
        <f t="shared" si="436"/>
        <v>0</v>
      </c>
      <c r="W1833" s="384">
        <f t="shared" si="434"/>
        <v>0</v>
      </c>
      <c r="X1833" s="565">
        <f>IF(D1833='A. Allgemeine Informationen'!$C$17,$M1833-Y1833,HLOOKUP('A. Allgemeine Informationen'!$C$17-1,$Z$1:$AF$2005,ROW(D1833),FALSE)-$Y1833)</f>
        <v>0</v>
      </c>
      <c r="Y1833" s="384">
        <f>HLOOKUP('A. Allgemeine Informationen'!$C$17,$Z$1:$AF$2005,ROW(D1833),FALSE)</f>
        <v>0</v>
      </c>
      <c r="Z1833" s="565">
        <f t="shared" si="425"/>
        <v>0</v>
      </c>
      <c r="AA1833" s="565">
        <f t="shared" si="426"/>
        <v>0</v>
      </c>
      <c r="AB1833" s="565">
        <f t="shared" si="427"/>
        <v>0</v>
      </c>
      <c r="AC1833" s="565">
        <f t="shared" si="428"/>
        <v>0</v>
      </c>
      <c r="AD1833" s="572">
        <f t="shared" si="429"/>
        <v>0</v>
      </c>
      <c r="AE1833" s="560">
        <f t="shared" si="430"/>
        <v>0</v>
      </c>
      <c r="AF1833" s="561">
        <f t="shared" si="431"/>
        <v>0</v>
      </c>
      <c r="AG1833" s="562"/>
    </row>
    <row r="1834" spans="2:33" s="418" customFormat="1" ht="15" customHeight="1" x14ac:dyDescent="0.2">
      <c r="B1834" s="554"/>
      <c r="C1834" s="382"/>
      <c r="D1834" s="383"/>
      <c r="E1834" s="381"/>
      <c r="F1834" s="1040"/>
      <c r="G1834" s="1038"/>
      <c r="H1834" s="1041"/>
      <c r="I1834" s="381"/>
      <c r="J1834" s="568">
        <f t="shared" si="423"/>
        <v>0</v>
      </c>
      <c r="K1834" s="381"/>
      <c r="L1834" s="381"/>
      <c r="M1834" s="568">
        <f t="shared" si="432"/>
        <v>0</v>
      </c>
      <c r="N1834" s="570">
        <f>IFERROR(VLOOKUP($C1834,Listen!$J$3:$L$39,2,0),0)</f>
        <v>0</v>
      </c>
      <c r="O1834" s="570">
        <f>IFERROR(VLOOKUP($C1834,Listen!$J$3:$L$39,3,0),0)</f>
        <v>0</v>
      </c>
      <c r="P1834" s="453">
        <f t="shared" si="424"/>
        <v>0</v>
      </c>
      <c r="Q1834" s="453">
        <f t="shared" si="436"/>
        <v>0</v>
      </c>
      <c r="R1834" s="453">
        <f t="shared" si="436"/>
        <v>0</v>
      </c>
      <c r="S1834" s="453">
        <f t="shared" si="436"/>
        <v>0</v>
      </c>
      <c r="T1834" s="453">
        <f t="shared" si="436"/>
        <v>0</v>
      </c>
      <c r="U1834" s="453">
        <f t="shared" si="436"/>
        <v>0</v>
      </c>
      <c r="V1834" s="453">
        <f t="shared" si="436"/>
        <v>0</v>
      </c>
      <c r="W1834" s="384">
        <f t="shared" si="434"/>
        <v>0</v>
      </c>
      <c r="X1834" s="565">
        <f>IF(D1834='A. Allgemeine Informationen'!$C$17,$M1834-Y1834,HLOOKUP('A. Allgemeine Informationen'!$C$17-1,$Z$1:$AF$2005,ROW(D1834),FALSE)-$Y1834)</f>
        <v>0</v>
      </c>
      <c r="Y1834" s="384">
        <f>HLOOKUP('A. Allgemeine Informationen'!$C$17,$Z$1:$AF$2005,ROW(D1834),FALSE)</f>
        <v>0</v>
      </c>
      <c r="Z1834" s="565">
        <f t="shared" si="425"/>
        <v>0</v>
      </c>
      <c r="AA1834" s="565">
        <f t="shared" si="426"/>
        <v>0</v>
      </c>
      <c r="AB1834" s="565">
        <f t="shared" si="427"/>
        <v>0</v>
      </c>
      <c r="AC1834" s="565">
        <f t="shared" si="428"/>
        <v>0</v>
      </c>
      <c r="AD1834" s="572">
        <f t="shared" si="429"/>
        <v>0</v>
      </c>
      <c r="AE1834" s="560">
        <f t="shared" si="430"/>
        <v>0</v>
      </c>
      <c r="AF1834" s="561">
        <f t="shared" si="431"/>
        <v>0</v>
      </c>
      <c r="AG1834" s="562"/>
    </row>
    <row r="1835" spans="2:33" s="418" customFormat="1" ht="15" customHeight="1" x14ac:dyDescent="0.2">
      <c r="B1835" s="554"/>
      <c r="C1835" s="382"/>
      <c r="D1835" s="383"/>
      <c r="E1835" s="381"/>
      <c r="F1835" s="1040"/>
      <c r="G1835" s="1038"/>
      <c r="H1835" s="1041"/>
      <c r="I1835" s="381"/>
      <c r="J1835" s="568">
        <f t="shared" si="423"/>
        <v>0</v>
      </c>
      <c r="K1835" s="381"/>
      <c r="L1835" s="381"/>
      <c r="M1835" s="568">
        <f t="shared" si="432"/>
        <v>0</v>
      </c>
      <c r="N1835" s="570">
        <f>IFERROR(VLOOKUP($C1835,Listen!$J$3:$L$39,2,0),0)</f>
        <v>0</v>
      </c>
      <c r="O1835" s="570">
        <f>IFERROR(VLOOKUP($C1835,Listen!$J$3:$L$39,3,0),0)</f>
        <v>0</v>
      </c>
      <c r="P1835" s="453">
        <f t="shared" si="424"/>
        <v>0</v>
      </c>
      <c r="Q1835" s="453">
        <f t="shared" si="436"/>
        <v>0</v>
      </c>
      <c r="R1835" s="453">
        <f t="shared" si="436"/>
        <v>0</v>
      </c>
      <c r="S1835" s="453">
        <f t="shared" si="436"/>
        <v>0</v>
      </c>
      <c r="T1835" s="453">
        <f t="shared" si="436"/>
        <v>0</v>
      </c>
      <c r="U1835" s="453">
        <f t="shared" si="436"/>
        <v>0</v>
      </c>
      <c r="V1835" s="453">
        <f t="shared" si="436"/>
        <v>0</v>
      </c>
      <c r="W1835" s="384">
        <f t="shared" si="434"/>
        <v>0</v>
      </c>
      <c r="X1835" s="565">
        <f>IF(D1835='A. Allgemeine Informationen'!$C$17,$M1835-Y1835,HLOOKUP('A. Allgemeine Informationen'!$C$17-1,$Z$1:$AF$2005,ROW(D1835),FALSE)-$Y1835)</f>
        <v>0</v>
      </c>
      <c r="Y1835" s="384">
        <f>HLOOKUP('A. Allgemeine Informationen'!$C$17,$Z$1:$AF$2005,ROW(D1835),FALSE)</f>
        <v>0</v>
      </c>
      <c r="Z1835" s="565">
        <f t="shared" si="425"/>
        <v>0</v>
      </c>
      <c r="AA1835" s="565">
        <f t="shared" si="426"/>
        <v>0</v>
      </c>
      <c r="AB1835" s="565">
        <f t="shared" si="427"/>
        <v>0</v>
      </c>
      <c r="AC1835" s="565">
        <f t="shared" si="428"/>
        <v>0</v>
      </c>
      <c r="AD1835" s="572">
        <f t="shared" si="429"/>
        <v>0</v>
      </c>
      <c r="AE1835" s="560">
        <f t="shared" si="430"/>
        <v>0</v>
      </c>
      <c r="AF1835" s="561">
        <f t="shared" si="431"/>
        <v>0</v>
      </c>
      <c r="AG1835" s="562"/>
    </row>
    <row r="1836" spans="2:33" s="418" customFormat="1" ht="15" customHeight="1" x14ac:dyDescent="0.2">
      <c r="B1836" s="554"/>
      <c r="C1836" s="382"/>
      <c r="D1836" s="383"/>
      <c r="E1836" s="381"/>
      <c r="F1836" s="1040"/>
      <c r="G1836" s="1038"/>
      <c r="H1836" s="1041"/>
      <c r="I1836" s="381"/>
      <c r="J1836" s="568">
        <f t="shared" si="423"/>
        <v>0</v>
      </c>
      <c r="K1836" s="381"/>
      <c r="L1836" s="381"/>
      <c r="M1836" s="568">
        <f t="shared" si="432"/>
        <v>0</v>
      </c>
      <c r="N1836" s="570">
        <f>IFERROR(VLOOKUP($C1836,Listen!$J$3:$L$39,2,0),0)</f>
        <v>0</v>
      </c>
      <c r="O1836" s="570">
        <f>IFERROR(VLOOKUP($C1836,Listen!$J$3:$L$39,3,0),0)</f>
        <v>0</v>
      </c>
      <c r="P1836" s="453">
        <f t="shared" si="424"/>
        <v>0</v>
      </c>
      <c r="Q1836" s="453">
        <f t="shared" si="436"/>
        <v>0</v>
      </c>
      <c r="R1836" s="453">
        <f t="shared" si="436"/>
        <v>0</v>
      </c>
      <c r="S1836" s="453">
        <f t="shared" si="436"/>
        <v>0</v>
      </c>
      <c r="T1836" s="453">
        <f t="shared" si="436"/>
        <v>0</v>
      </c>
      <c r="U1836" s="453">
        <f t="shared" si="436"/>
        <v>0</v>
      </c>
      <c r="V1836" s="453">
        <f t="shared" si="436"/>
        <v>0</v>
      </c>
      <c r="W1836" s="384">
        <f t="shared" si="434"/>
        <v>0</v>
      </c>
      <c r="X1836" s="565">
        <f>IF(D1836='A. Allgemeine Informationen'!$C$17,$M1836-Y1836,HLOOKUP('A. Allgemeine Informationen'!$C$17-1,$Z$1:$AF$2005,ROW(D1836),FALSE)-$Y1836)</f>
        <v>0</v>
      </c>
      <c r="Y1836" s="384">
        <f>HLOOKUP('A. Allgemeine Informationen'!$C$17,$Z$1:$AF$2005,ROW(D1836),FALSE)</f>
        <v>0</v>
      </c>
      <c r="Z1836" s="565">
        <f t="shared" si="425"/>
        <v>0</v>
      </c>
      <c r="AA1836" s="565">
        <f t="shared" si="426"/>
        <v>0</v>
      </c>
      <c r="AB1836" s="565">
        <f t="shared" si="427"/>
        <v>0</v>
      </c>
      <c r="AC1836" s="565">
        <f t="shared" si="428"/>
        <v>0</v>
      </c>
      <c r="AD1836" s="572">
        <f t="shared" si="429"/>
        <v>0</v>
      </c>
      <c r="AE1836" s="560">
        <f t="shared" si="430"/>
        <v>0</v>
      </c>
      <c r="AF1836" s="561">
        <f t="shared" si="431"/>
        <v>0</v>
      </c>
      <c r="AG1836" s="562"/>
    </row>
    <row r="1837" spans="2:33" s="418" customFormat="1" ht="15" customHeight="1" x14ac:dyDescent="0.2">
      <c r="B1837" s="554"/>
      <c r="C1837" s="382"/>
      <c r="D1837" s="383"/>
      <c r="E1837" s="381"/>
      <c r="F1837" s="1040"/>
      <c r="G1837" s="1038"/>
      <c r="H1837" s="1041"/>
      <c r="I1837" s="381"/>
      <c r="J1837" s="568">
        <f t="shared" si="423"/>
        <v>0</v>
      </c>
      <c r="K1837" s="381"/>
      <c r="L1837" s="381"/>
      <c r="M1837" s="568">
        <f t="shared" si="432"/>
        <v>0</v>
      </c>
      <c r="N1837" s="570">
        <f>IFERROR(VLOOKUP($C1837,Listen!$J$3:$L$39,2,0),0)</f>
        <v>0</v>
      </c>
      <c r="O1837" s="570">
        <f>IFERROR(VLOOKUP($C1837,Listen!$J$3:$L$39,3,0),0)</f>
        <v>0</v>
      </c>
      <c r="P1837" s="453">
        <f t="shared" si="424"/>
        <v>0</v>
      </c>
      <c r="Q1837" s="453">
        <f t="shared" si="436"/>
        <v>0</v>
      </c>
      <c r="R1837" s="453">
        <f t="shared" si="436"/>
        <v>0</v>
      </c>
      <c r="S1837" s="453">
        <f t="shared" si="436"/>
        <v>0</v>
      </c>
      <c r="T1837" s="453">
        <f t="shared" si="436"/>
        <v>0</v>
      </c>
      <c r="U1837" s="453">
        <f t="shared" si="436"/>
        <v>0</v>
      </c>
      <c r="V1837" s="453">
        <f t="shared" si="436"/>
        <v>0</v>
      </c>
      <c r="W1837" s="384">
        <f t="shared" si="434"/>
        <v>0</v>
      </c>
      <c r="X1837" s="565">
        <f>IF(D1837='A. Allgemeine Informationen'!$C$17,$M1837-Y1837,HLOOKUP('A. Allgemeine Informationen'!$C$17-1,$Z$1:$AF$2005,ROW(D1837),FALSE)-$Y1837)</f>
        <v>0</v>
      </c>
      <c r="Y1837" s="384">
        <f>HLOOKUP('A. Allgemeine Informationen'!$C$17,$Z$1:$AF$2005,ROW(D1837),FALSE)</f>
        <v>0</v>
      </c>
      <c r="Z1837" s="565">
        <f t="shared" si="425"/>
        <v>0</v>
      </c>
      <c r="AA1837" s="565">
        <f t="shared" si="426"/>
        <v>0</v>
      </c>
      <c r="AB1837" s="565">
        <f t="shared" si="427"/>
        <v>0</v>
      </c>
      <c r="AC1837" s="565">
        <f t="shared" si="428"/>
        <v>0</v>
      </c>
      <c r="AD1837" s="572">
        <f t="shared" si="429"/>
        <v>0</v>
      </c>
      <c r="AE1837" s="560">
        <f t="shared" si="430"/>
        <v>0</v>
      </c>
      <c r="AF1837" s="561">
        <f t="shared" si="431"/>
        <v>0</v>
      </c>
      <c r="AG1837" s="562"/>
    </row>
    <row r="1838" spans="2:33" s="418" customFormat="1" ht="15" customHeight="1" x14ac:dyDescent="0.2">
      <c r="B1838" s="554"/>
      <c r="C1838" s="382"/>
      <c r="D1838" s="383"/>
      <c r="E1838" s="381"/>
      <c r="F1838" s="1040"/>
      <c r="G1838" s="1038"/>
      <c r="H1838" s="1041"/>
      <c r="I1838" s="381"/>
      <c r="J1838" s="568">
        <f t="shared" si="423"/>
        <v>0</v>
      </c>
      <c r="K1838" s="381"/>
      <c r="L1838" s="381"/>
      <c r="M1838" s="568">
        <f t="shared" si="432"/>
        <v>0</v>
      </c>
      <c r="N1838" s="570">
        <f>IFERROR(VLOOKUP($C1838,Listen!$J$3:$L$39,2,0),0)</f>
        <v>0</v>
      </c>
      <c r="O1838" s="570">
        <f>IFERROR(VLOOKUP($C1838,Listen!$J$3:$L$39,3,0),0)</f>
        <v>0</v>
      </c>
      <c r="P1838" s="453">
        <f t="shared" si="424"/>
        <v>0</v>
      </c>
      <c r="Q1838" s="453">
        <f t="shared" si="436"/>
        <v>0</v>
      </c>
      <c r="R1838" s="453">
        <f t="shared" si="436"/>
        <v>0</v>
      </c>
      <c r="S1838" s="453">
        <f t="shared" si="436"/>
        <v>0</v>
      </c>
      <c r="T1838" s="453">
        <f t="shared" si="436"/>
        <v>0</v>
      </c>
      <c r="U1838" s="453">
        <f t="shared" si="436"/>
        <v>0</v>
      </c>
      <c r="V1838" s="453">
        <f t="shared" si="436"/>
        <v>0</v>
      </c>
      <c r="W1838" s="384">
        <f t="shared" si="434"/>
        <v>0</v>
      </c>
      <c r="X1838" s="565">
        <f>IF(D1838='A. Allgemeine Informationen'!$C$17,$M1838-Y1838,HLOOKUP('A. Allgemeine Informationen'!$C$17-1,$Z$1:$AF$2005,ROW(D1838),FALSE)-$Y1838)</f>
        <v>0</v>
      </c>
      <c r="Y1838" s="384">
        <f>HLOOKUP('A. Allgemeine Informationen'!$C$17,$Z$1:$AF$2005,ROW(D1838),FALSE)</f>
        <v>0</v>
      </c>
      <c r="Z1838" s="565">
        <f t="shared" si="425"/>
        <v>0</v>
      </c>
      <c r="AA1838" s="565">
        <f t="shared" si="426"/>
        <v>0</v>
      </c>
      <c r="AB1838" s="565">
        <f t="shared" si="427"/>
        <v>0</v>
      </c>
      <c r="AC1838" s="565">
        <f t="shared" si="428"/>
        <v>0</v>
      </c>
      <c r="AD1838" s="572">
        <f t="shared" si="429"/>
        <v>0</v>
      </c>
      <c r="AE1838" s="560">
        <f t="shared" si="430"/>
        <v>0</v>
      </c>
      <c r="AF1838" s="561">
        <f t="shared" si="431"/>
        <v>0</v>
      </c>
      <c r="AG1838" s="562"/>
    </row>
    <row r="1839" spans="2:33" s="418" customFormat="1" ht="15" customHeight="1" x14ac:dyDescent="0.2">
      <c r="B1839" s="554"/>
      <c r="C1839" s="382"/>
      <c r="D1839" s="383"/>
      <c r="E1839" s="381"/>
      <c r="F1839" s="1040"/>
      <c r="G1839" s="1038"/>
      <c r="H1839" s="1041"/>
      <c r="I1839" s="381"/>
      <c r="J1839" s="568">
        <f t="shared" si="423"/>
        <v>0</v>
      </c>
      <c r="K1839" s="381"/>
      <c r="L1839" s="381"/>
      <c r="M1839" s="568">
        <f t="shared" si="432"/>
        <v>0</v>
      </c>
      <c r="N1839" s="570">
        <f>IFERROR(VLOOKUP($C1839,Listen!$J$3:$L$39,2,0),0)</f>
        <v>0</v>
      </c>
      <c r="O1839" s="570">
        <f>IFERROR(VLOOKUP($C1839,Listen!$J$3:$L$39,3,0),0)</f>
        <v>0</v>
      </c>
      <c r="P1839" s="453">
        <f t="shared" si="424"/>
        <v>0</v>
      </c>
      <c r="Q1839" s="453">
        <f t="shared" si="436"/>
        <v>0</v>
      </c>
      <c r="R1839" s="453">
        <f t="shared" si="436"/>
        <v>0</v>
      </c>
      <c r="S1839" s="453">
        <f t="shared" si="436"/>
        <v>0</v>
      </c>
      <c r="T1839" s="453">
        <f t="shared" si="436"/>
        <v>0</v>
      </c>
      <c r="U1839" s="453">
        <f t="shared" si="436"/>
        <v>0</v>
      </c>
      <c r="V1839" s="453">
        <f t="shared" si="436"/>
        <v>0</v>
      </c>
      <c r="W1839" s="384">
        <f t="shared" si="434"/>
        <v>0</v>
      </c>
      <c r="X1839" s="565">
        <f>IF(D1839='A. Allgemeine Informationen'!$C$17,$M1839-Y1839,HLOOKUP('A. Allgemeine Informationen'!$C$17-1,$Z$1:$AF$2005,ROW(D1839),FALSE)-$Y1839)</f>
        <v>0</v>
      </c>
      <c r="Y1839" s="384">
        <f>HLOOKUP('A. Allgemeine Informationen'!$C$17,$Z$1:$AF$2005,ROW(D1839),FALSE)</f>
        <v>0</v>
      </c>
      <c r="Z1839" s="565">
        <f t="shared" si="425"/>
        <v>0</v>
      </c>
      <c r="AA1839" s="565">
        <f t="shared" si="426"/>
        <v>0</v>
      </c>
      <c r="AB1839" s="565">
        <f t="shared" si="427"/>
        <v>0</v>
      </c>
      <c r="AC1839" s="565">
        <f t="shared" si="428"/>
        <v>0</v>
      </c>
      <c r="AD1839" s="572">
        <f t="shared" si="429"/>
        <v>0</v>
      </c>
      <c r="AE1839" s="560">
        <f t="shared" si="430"/>
        <v>0</v>
      </c>
      <c r="AF1839" s="561">
        <f t="shared" si="431"/>
        <v>0</v>
      </c>
      <c r="AG1839" s="562"/>
    </row>
    <row r="1840" spans="2:33" s="418" customFormat="1" ht="15" customHeight="1" x14ac:dyDescent="0.2">
      <c r="B1840" s="554"/>
      <c r="C1840" s="382"/>
      <c r="D1840" s="383"/>
      <c r="E1840" s="381"/>
      <c r="F1840" s="1040"/>
      <c r="G1840" s="1038"/>
      <c r="H1840" s="1041"/>
      <c r="I1840" s="381"/>
      <c r="J1840" s="568">
        <f t="shared" si="423"/>
        <v>0</v>
      </c>
      <c r="K1840" s="381"/>
      <c r="L1840" s="381"/>
      <c r="M1840" s="568">
        <f t="shared" si="432"/>
        <v>0</v>
      </c>
      <c r="N1840" s="570">
        <f>IFERROR(VLOOKUP($C1840,Listen!$J$3:$L$39,2,0),0)</f>
        <v>0</v>
      </c>
      <c r="O1840" s="570">
        <f>IFERROR(VLOOKUP($C1840,Listen!$J$3:$L$39,3,0),0)</f>
        <v>0</v>
      </c>
      <c r="P1840" s="453">
        <f t="shared" si="424"/>
        <v>0</v>
      </c>
      <c r="Q1840" s="453">
        <f t="shared" si="436"/>
        <v>0</v>
      </c>
      <c r="R1840" s="453">
        <f t="shared" si="436"/>
        <v>0</v>
      </c>
      <c r="S1840" s="453">
        <f t="shared" si="436"/>
        <v>0</v>
      </c>
      <c r="T1840" s="453">
        <f t="shared" si="436"/>
        <v>0</v>
      </c>
      <c r="U1840" s="453">
        <f t="shared" si="436"/>
        <v>0</v>
      </c>
      <c r="V1840" s="453">
        <f t="shared" si="436"/>
        <v>0</v>
      </c>
      <c r="W1840" s="384">
        <f t="shared" si="434"/>
        <v>0</v>
      </c>
      <c r="X1840" s="565">
        <f>IF(D1840='A. Allgemeine Informationen'!$C$17,$M1840-Y1840,HLOOKUP('A. Allgemeine Informationen'!$C$17-1,$Z$1:$AF$2005,ROW(D1840),FALSE)-$Y1840)</f>
        <v>0</v>
      </c>
      <c r="Y1840" s="384">
        <f>HLOOKUP('A. Allgemeine Informationen'!$C$17,$Z$1:$AF$2005,ROW(D1840),FALSE)</f>
        <v>0</v>
      </c>
      <c r="Z1840" s="565">
        <f t="shared" si="425"/>
        <v>0</v>
      </c>
      <c r="AA1840" s="565">
        <f t="shared" si="426"/>
        <v>0</v>
      </c>
      <c r="AB1840" s="565">
        <f t="shared" si="427"/>
        <v>0</v>
      </c>
      <c r="AC1840" s="565">
        <f t="shared" si="428"/>
        <v>0</v>
      </c>
      <c r="AD1840" s="572">
        <f t="shared" si="429"/>
        <v>0</v>
      </c>
      <c r="AE1840" s="560">
        <f t="shared" si="430"/>
        <v>0</v>
      </c>
      <c r="AF1840" s="561">
        <f t="shared" si="431"/>
        <v>0</v>
      </c>
      <c r="AG1840" s="562"/>
    </row>
    <row r="1841" spans="2:33" s="418" customFormat="1" ht="15" customHeight="1" x14ac:dyDescent="0.2">
      <c r="B1841" s="554"/>
      <c r="C1841" s="382"/>
      <c r="D1841" s="383"/>
      <c r="E1841" s="381"/>
      <c r="F1841" s="1040"/>
      <c r="G1841" s="1038"/>
      <c r="H1841" s="1041"/>
      <c r="I1841" s="381"/>
      <c r="J1841" s="568">
        <f t="shared" si="423"/>
        <v>0</v>
      </c>
      <c r="K1841" s="381"/>
      <c r="L1841" s="381"/>
      <c r="M1841" s="568">
        <f t="shared" si="432"/>
        <v>0</v>
      </c>
      <c r="N1841" s="570">
        <f>IFERROR(VLOOKUP($C1841,Listen!$J$3:$L$39,2,0),0)</f>
        <v>0</v>
      </c>
      <c r="O1841" s="570">
        <f>IFERROR(VLOOKUP($C1841,Listen!$J$3:$L$39,3,0),0)</f>
        <v>0</v>
      </c>
      <c r="P1841" s="453">
        <f t="shared" si="424"/>
        <v>0</v>
      </c>
      <c r="Q1841" s="453">
        <f t="shared" si="436"/>
        <v>0</v>
      </c>
      <c r="R1841" s="453">
        <f t="shared" si="436"/>
        <v>0</v>
      </c>
      <c r="S1841" s="453">
        <f t="shared" si="436"/>
        <v>0</v>
      </c>
      <c r="T1841" s="453">
        <f t="shared" si="436"/>
        <v>0</v>
      </c>
      <c r="U1841" s="453">
        <f t="shared" si="436"/>
        <v>0</v>
      </c>
      <c r="V1841" s="453">
        <f t="shared" si="436"/>
        <v>0</v>
      </c>
      <c r="W1841" s="384">
        <f t="shared" si="434"/>
        <v>0</v>
      </c>
      <c r="X1841" s="565">
        <f>IF(D1841='A. Allgemeine Informationen'!$C$17,$M1841-Y1841,HLOOKUP('A. Allgemeine Informationen'!$C$17-1,$Z$1:$AF$2005,ROW(D1841),FALSE)-$Y1841)</f>
        <v>0</v>
      </c>
      <c r="Y1841" s="384">
        <f>HLOOKUP('A. Allgemeine Informationen'!$C$17,$Z$1:$AF$2005,ROW(D1841),FALSE)</f>
        <v>0</v>
      </c>
      <c r="Z1841" s="565">
        <f t="shared" si="425"/>
        <v>0</v>
      </c>
      <c r="AA1841" s="565">
        <f t="shared" si="426"/>
        <v>0</v>
      </c>
      <c r="AB1841" s="565">
        <f t="shared" si="427"/>
        <v>0</v>
      </c>
      <c r="AC1841" s="565">
        <f t="shared" si="428"/>
        <v>0</v>
      </c>
      <c r="AD1841" s="572">
        <f t="shared" si="429"/>
        <v>0</v>
      </c>
      <c r="AE1841" s="560">
        <f t="shared" si="430"/>
        <v>0</v>
      </c>
      <c r="AF1841" s="561">
        <f t="shared" si="431"/>
        <v>0</v>
      </c>
      <c r="AG1841" s="562"/>
    </row>
    <row r="1842" spans="2:33" s="418" customFormat="1" ht="15" customHeight="1" x14ac:dyDescent="0.2">
      <c r="B1842" s="554"/>
      <c r="C1842" s="382"/>
      <c r="D1842" s="383"/>
      <c r="E1842" s="381"/>
      <c r="F1842" s="1040"/>
      <c r="G1842" s="1038"/>
      <c r="H1842" s="1041"/>
      <c r="I1842" s="381"/>
      <c r="J1842" s="568">
        <f t="shared" si="423"/>
        <v>0</v>
      </c>
      <c r="K1842" s="381"/>
      <c r="L1842" s="381"/>
      <c r="M1842" s="568">
        <f t="shared" si="432"/>
        <v>0</v>
      </c>
      <c r="N1842" s="570">
        <f>IFERROR(VLOOKUP($C1842,Listen!$J$3:$L$39,2,0),0)</f>
        <v>0</v>
      </c>
      <c r="O1842" s="570">
        <f>IFERROR(VLOOKUP($C1842,Listen!$J$3:$L$39,3,0),0)</f>
        <v>0</v>
      </c>
      <c r="P1842" s="453">
        <f t="shared" si="424"/>
        <v>0</v>
      </c>
      <c r="Q1842" s="453">
        <f t="shared" si="436"/>
        <v>0</v>
      </c>
      <c r="R1842" s="453">
        <f t="shared" si="436"/>
        <v>0</v>
      </c>
      <c r="S1842" s="453">
        <f t="shared" si="436"/>
        <v>0</v>
      </c>
      <c r="T1842" s="453">
        <f t="shared" si="436"/>
        <v>0</v>
      </c>
      <c r="U1842" s="453">
        <f t="shared" si="436"/>
        <v>0</v>
      </c>
      <c r="V1842" s="453">
        <f t="shared" si="436"/>
        <v>0</v>
      </c>
      <c r="W1842" s="384">
        <f t="shared" si="434"/>
        <v>0</v>
      </c>
      <c r="X1842" s="565">
        <f>IF(D1842='A. Allgemeine Informationen'!$C$17,$M1842-Y1842,HLOOKUP('A. Allgemeine Informationen'!$C$17-1,$Z$1:$AF$2005,ROW(D1842),FALSE)-$Y1842)</f>
        <v>0</v>
      </c>
      <c r="Y1842" s="384">
        <f>HLOOKUP('A. Allgemeine Informationen'!$C$17,$Z$1:$AF$2005,ROW(D1842),FALSE)</f>
        <v>0</v>
      </c>
      <c r="Z1842" s="565">
        <f t="shared" si="425"/>
        <v>0</v>
      </c>
      <c r="AA1842" s="565">
        <f t="shared" si="426"/>
        <v>0</v>
      </c>
      <c r="AB1842" s="565">
        <f t="shared" si="427"/>
        <v>0</v>
      </c>
      <c r="AC1842" s="565">
        <f t="shared" si="428"/>
        <v>0</v>
      </c>
      <c r="AD1842" s="572">
        <f t="shared" si="429"/>
        <v>0</v>
      </c>
      <c r="AE1842" s="560">
        <f t="shared" si="430"/>
        <v>0</v>
      </c>
      <c r="AF1842" s="561">
        <f t="shared" si="431"/>
        <v>0</v>
      </c>
      <c r="AG1842" s="562"/>
    </row>
    <row r="1843" spans="2:33" s="418" customFormat="1" ht="15" customHeight="1" x14ac:dyDescent="0.2">
      <c r="B1843" s="554"/>
      <c r="C1843" s="382"/>
      <c r="D1843" s="383"/>
      <c r="E1843" s="381"/>
      <c r="F1843" s="1040"/>
      <c r="G1843" s="1038"/>
      <c r="H1843" s="1041"/>
      <c r="I1843" s="381"/>
      <c r="J1843" s="568">
        <f t="shared" si="423"/>
        <v>0</v>
      </c>
      <c r="K1843" s="381"/>
      <c r="L1843" s="381"/>
      <c r="M1843" s="568">
        <f t="shared" si="432"/>
        <v>0</v>
      </c>
      <c r="N1843" s="570">
        <f>IFERROR(VLOOKUP($C1843,Listen!$J$3:$L$39,2,0),0)</f>
        <v>0</v>
      </c>
      <c r="O1843" s="570">
        <f>IFERROR(VLOOKUP($C1843,Listen!$J$3:$L$39,3,0),0)</f>
        <v>0</v>
      </c>
      <c r="P1843" s="453">
        <f t="shared" si="424"/>
        <v>0</v>
      </c>
      <c r="Q1843" s="453">
        <f t="shared" si="436"/>
        <v>0</v>
      </c>
      <c r="R1843" s="453">
        <f t="shared" si="436"/>
        <v>0</v>
      </c>
      <c r="S1843" s="453">
        <f t="shared" si="436"/>
        <v>0</v>
      </c>
      <c r="T1843" s="453">
        <f t="shared" si="436"/>
        <v>0</v>
      </c>
      <c r="U1843" s="453">
        <f t="shared" si="436"/>
        <v>0</v>
      </c>
      <c r="V1843" s="453">
        <f t="shared" si="436"/>
        <v>0</v>
      </c>
      <c r="W1843" s="384">
        <f t="shared" si="434"/>
        <v>0</v>
      </c>
      <c r="X1843" s="565">
        <f>IF(D1843='A. Allgemeine Informationen'!$C$17,$M1843-Y1843,HLOOKUP('A. Allgemeine Informationen'!$C$17-1,$Z$1:$AF$2005,ROW(D1843),FALSE)-$Y1843)</f>
        <v>0</v>
      </c>
      <c r="Y1843" s="384">
        <f>HLOOKUP('A. Allgemeine Informationen'!$C$17,$Z$1:$AF$2005,ROW(D1843),FALSE)</f>
        <v>0</v>
      </c>
      <c r="Z1843" s="565">
        <f t="shared" si="425"/>
        <v>0</v>
      </c>
      <c r="AA1843" s="565">
        <f t="shared" si="426"/>
        <v>0</v>
      </c>
      <c r="AB1843" s="565">
        <f t="shared" si="427"/>
        <v>0</v>
      </c>
      <c r="AC1843" s="565">
        <f t="shared" si="428"/>
        <v>0</v>
      </c>
      <c r="AD1843" s="572">
        <f t="shared" si="429"/>
        <v>0</v>
      </c>
      <c r="AE1843" s="560">
        <f t="shared" si="430"/>
        <v>0</v>
      </c>
      <c r="AF1843" s="561">
        <f t="shared" si="431"/>
        <v>0</v>
      </c>
      <c r="AG1843" s="562"/>
    </row>
    <row r="1844" spans="2:33" s="418" customFormat="1" ht="15" customHeight="1" x14ac:dyDescent="0.2">
      <c r="B1844" s="554"/>
      <c r="C1844" s="382"/>
      <c r="D1844" s="383"/>
      <c r="E1844" s="381"/>
      <c r="F1844" s="1040"/>
      <c r="G1844" s="1038"/>
      <c r="H1844" s="1041"/>
      <c r="I1844" s="381"/>
      <c r="J1844" s="568">
        <f t="shared" si="423"/>
        <v>0</v>
      </c>
      <c r="K1844" s="381"/>
      <c r="L1844" s="381"/>
      <c r="M1844" s="568">
        <f t="shared" si="432"/>
        <v>0</v>
      </c>
      <c r="N1844" s="570">
        <f>IFERROR(VLOOKUP($C1844,Listen!$J$3:$L$39,2,0),0)</f>
        <v>0</v>
      </c>
      <c r="O1844" s="570">
        <f>IFERROR(VLOOKUP($C1844,Listen!$J$3:$L$39,3,0),0)</f>
        <v>0</v>
      </c>
      <c r="P1844" s="453">
        <f t="shared" si="424"/>
        <v>0</v>
      </c>
      <c r="Q1844" s="453">
        <f t="shared" si="436"/>
        <v>0</v>
      </c>
      <c r="R1844" s="453">
        <f t="shared" si="436"/>
        <v>0</v>
      </c>
      <c r="S1844" s="453">
        <f t="shared" si="436"/>
        <v>0</v>
      </c>
      <c r="T1844" s="453">
        <f t="shared" si="436"/>
        <v>0</v>
      </c>
      <c r="U1844" s="453">
        <f t="shared" si="436"/>
        <v>0</v>
      </c>
      <c r="V1844" s="453">
        <f t="shared" si="436"/>
        <v>0</v>
      </c>
      <c r="W1844" s="384">
        <f t="shared" si="434"/>
        <v>0</v>
      </c>
      <c r="X1844" s="565">
        <f>IF(D1844='A. Allgemeine Informationen'!$C$17,$M1844-Y1844,HLOOKUP('A. Allgemeine Informationen'!$C$17-1,$Z$1:$AF$2005,ROW(D1844),FALSE)-$Y1844)</f>
        <v>0</v>
      </c>
      <c r="Y1844" s="384">
        <f>HLOOKUP('A. Allgemeine Informationen'!$C$17,$Z$1:$AF$2005,ROW(D1844),FALSE)</f>
        <v>0</v>
      </c>
      <c r="Z1844" s="565">
        <f t="shared" si="425"/>
        <v>0</v>
      </c>
      <c r="AA1844" s="565">
        <f t="shared" si="426"/>
        <v>0</v>
      </c>
      <c r="AB1844" s="565">
        <f t="shared" si="427"/>
        <v>0</v>
      </c>
      <c r="AC1844" s="565">
        <f t="shared" si="428"/>
        <v>0</v>
      </c>
      <c r="AD1844" s="572">
        <f t="shared" si="429"/>
        <v>0</v>
      </c>
      <c r="AE1844" s="560">
        <f t="shared" si="430"/>
        <v>0</v>
      </c>
      <c r="AF1844" s="561">
        <f t="shared" si="431"/>
        <v>0</v>
      </c>
      <c r="AG1844" s="562"/>
    </row>
    <row r="1845" spans="2:33" s="418" customFormat="1" ht="15" customHeight="1" x14ac:dyDescent="0.2">
      <c r="B1845" s="554"/>
      <c r="C1845" s="382"/>
      <c r="D1845" s="383"/>
      <c r="E1845" s="381"/>
      <c r="F1845" s="1040"/>
      <c r="G1845" s="1038"/>
      <c r="H1845" s="1041"/>
      <c r="I1845" s="381"/>
      <c r="J1845" s="568">
        <f t="shared" si="423"/>
        <v>0</v>
      </c>
      <c r="K1845" s="381"/>
      <c r="L1845" s="381"/>
      <c r="M1845" s="568">
        <f t="shared" si="432"/>
        <v>0</v>
      </c>
      <c r="N1845" s="570">
        <f>IFERROR(VLOOKUP($C1845,Listen!$J$3:$L$39,2,0),0)</f>
        <v>0</v>
      </c>
      <c r="O1845" s="570">
        <f>IFERROR(VLOOKUP($C1845,Listen!$J$3:$L$39,3,0),0)</f>
        <v>0</v>
      </c>
      <c r="P1845" s="453">
        <f t="shared" si="424"/>
        <v>0</v>
      </c>
      <c r="Q1845" s="453">
        <f t="shared" si="436"/>
        <v>0</v>
      </c>
      <c r="R1845" s="453">
        <f t="shared" si="436"/>
        <v>0</v>
      </c>
      <c r="S1845" s="453">
        <f t="shared" si="436"/>
        <v>0</v>
      </c>
      <c r="T1845" s="453">
        <f t="shared" si="436"/>
        <v>0</v>
      </c>
      <c r="U1845" s="453">
        <f t="shared" si="436"/>
        <v>0</v>
      </c>
      <c r="V1845" s="453">
        <f t="shared" si="436"/>
        <v>0</v>
      </c>
      <c r="W1845" s="384">
        <f t="shared" si="434"/>
        <v>0</v>
      </c>
      <c r="X1845" s="565">
        <f>IF(D1845='A. Allgemeine Informationen'!$C$17,$M1845-Y1845,HLOOKUP('A. Allgemeine Informationen'!$C$17-1,$Z$1:$AF$2005,ROW(D1845),FALSE)-$Y1845)</f>
        <v>0</v>
      </c>
      <c r="Y1845" s="384">
        <f>HLOOKUP('A. Allgemeine Informationen'!$C$17,$Z$1:$AF$2005,ROW(D1845),FALSE)</f>
        <v>0</v>
      </c>
      <c r="Z1845" s="565">
        <f t="shared" si="425"/>
        <v>0</v>
      </c>
      <c r="AA1845" s="565">
        <f t="shared" si="426"/>
        <v>0</v>
      </c>
      <c r="AB1845" s="565">
        <f t="shared" si="427"/>
        <v>0</v>
      </c>
      <c r="AC1845" s="565">
        <f t="shared" si="428"/>
        <v>0</v>
      </c>
      <c r="AD1845" s="572">
        <f t="shared" si="429"/>
        <v>0</v>
      </c>
      <c r="AE1845" s="560">
        <f t="shared" si="430"/>
        <v>0</v>
      </c>
      <c r="AF1845" s="561">
        <f t="shared" si="431"/>
        <v>0</v>
      </c>
      <c r="AG1845" s="562"/>
    </row>
    <row r="1846" spans="2:33" s="418" customFormat="1" ht="15" customHeight="1" x14ac:dyDescent="0.2">
      <c r="B1846" s="554"/>
      <c r="C1846" s="382"/>
      <c r="D1846" s="383"/>
      <c r="E1846" s="381"/>
      <c r="F1846" s="1040"/>
      <c r="G1846" s="1038"/>
      <c r="H1846" s="1041"/>
      <c r="I1846" s="381"/>
      <c r="J1846" s="568">
        <f t="shared" si="423"/>
        <v>0</v>
      </c>
      <c r="K1846" s="381"/>
      <c r="L1846" s="381"/>
      <c r="M1846" s="568">
        <f t="shared" si="432"/>
        <v>0</v>
      </c>
      <c r="N1846" s="570">
        <f>IFERROR(VLOOKUP($C1846,Listen!$J$3:$L$39,2,0),0)</f>
        <v>0</v>
      </c>
      <c r="O1846" s="570">
        <f>IFERROR(VLOOKUP($C1846,Listen!$J$3:$L$39,3,0),0)</f>
        <v>0</v>
      </c>
      <c r="P1846" s="453">
        <f t="shared" si="424"/>
        <v>0</v>
      </c>
      <c r="Q1846" s="453">
        <f t="shared" si="436"/>
        <v>0</v>
      </c>
      <c r="R1846" s="453">
        <f t="shared" si="436"/>
        <v>0</v>
      </c>
      <c r="S1846" s="453">
        <f t="shared" si="436"/>
        <v>0</v>
      </c>
      <c r="T1846" s="453">
        <f t="shared" si="436"/>
        <v>0</v>
      </c>
      <c r="U1846" s="453">
        <f t="shared" si="436"/>
        <v>0</v>
      </c>
      <c r="V1846" s="453">
        <f t="shared" si="436"/>
        <v>0</v>
      </c>
      <c r="W1846" s="384">
        <f t="shared" si="434"/>
        <v>0</v>
      </c>
      <c r="X1846" s="565">
        <f>IF(D1846='A. Allgemeine Informationen'!$C$17,$M1846-Y1846,HLOOKUP('A. Allgemeine Informationen'!$C$17-1,$Z$1:$AF$2005,ROW(D1846),FALSE)-$Y1846)</f>
        <v>0</v>
      </c>
      <c r="Y1846" s="384">
        <f>HLOOKUP('A. Allgemeine Informationen'!$C$17,$Z$1:$AF$2005,ROW(D1846),FALSE)</f>
        <v>0</v>
      </c>
      <c r="Z1846" s="565">
        <f t="shared" si="425"/>
        <v>0</v>
      </c>
      <c r="AA1846" s="565">
        <f t="shared" si="426"/>
        <v>0</v>
      </c>
      <c r="AB1846" s="565">
        <f t="shared" si="427"/>
        <v>0</v>
      </c>
      <c r="AC1846" s="565">
        <f t="shared" si="428"/>
        <v>0</v>
      </c>
      <c r="AD1846" s="572">
        <f t="shared" si="429"/>
        <v>0</v>
      </c>
      <c r="AE1846" s="560">
        <f t="shared" si="430"/>
        <v>0</v>
      </c>
      <c r="AF1846" s="561">
        <f t="shared" si="431"/>
        <v>0</v>
      </c>
      <c r="AG1846" s="562"/>
    </row>
    <row r="1847" spans="2:33" s="418" customFormat="1" ht="15" customHeight="1" x14ac:dyDescent="0.2">
      <c r="B1847" s="554"/>
      <c r="C1847" s="382"/>
      <c r="D1847" s="383"/>
      <c r="E1847" s="381"/>
      <c r="F1847" s="1040"/>
      <c r="G1847" s="1038"/>
      <c r="H1847" s="1041"/>
      <c r="I1847" s="381"/>
      <c r="J1847" s="568">
        <f t="shared" si="423"/>
        <v>0</v>
      </c>
      <c r="K1847" s="381"/>
      <c r="L1847" s="381"/>
      <c r="M1847" s="568">
        <f t="shared" si="432"/>
        <v>0</v>
      </c>
      <c r="N1847" s="570">
        <f>IFERROR(VLOOKUP($C1847,Listen!$J$3:$L$39,2,0),0)</f>
        <v>0</v>
      </c>
      <c r="O1847" s="570">
        <f>IFERROR(VLOOKUP($C1847,Listen!$J$3:$L$39,3,0),0)</f>
        <v>0</v>
      </c>
      <c r="P1847" s="453">
        <f t="shared" si="424"/>
        <v>0</v>
      </c>
      <c r="Q1847" s="453">
        <f t="shared" ref="Q1847:V1862" si="437">P1847</f>
        <v>0</v>
      </c>
      <c r="R1847" s="453">
        <f t="shared" si="437"/>
        <v>0</v>
      </c>
      <c r="S1847" s="453">
        <f t="shared" si="437"/>
        <v>0</v>
      </c>
      <c r="T1847" s="453">
        <f t="shared" si="437"/>
        <v>0</v>
      </c>
      <c r="U1847" s="453">
        <f t="shared" si="437"/>
        <v>0</v>
      </c>
      <c r="V1847" s="453">
        <f t="shared" si="437"/>
        <v>0</v>
      </c>
      <c r="W1847" s="384">
        <f t="shared" si="434"/>
        <v>0</v>
      </c>
      <c r="X1847" s="565">
        <f>IF(D1847='A. Allgemeine Informationen'!$C$17,$M1847-Y1847,HLOOKUP('A. Allgemeine Informationen'!$C$17-1,$Z$1:$AF$2005,ROW(D1847),FALSE)-$Y1847)</f>
        <v>0</v>
      </c>
      <c r="Y1847" s="384">
        <f>HLOOKUP('A. Allgemeine Informationen'!$C$17,$Z$1:$AF$2005,ROW(D1847),FALSE)</f>
        <v>0</v>
      </c>
      <c r="Z1847" s="565">
        <f t="shared" si="425"/>
        <v>0</v>
      </c>
      <c r="AA1847" s="565">
        <f t="shared" si="426"/>
        <v>0</v>
      </c>
      <c r="AB1847" s="565">
        <f t="shared" si="427"/>
        <v>0</v>
      </c>
      <c r="AC1847" s="565">
        <f t="shared" si="428"/>
        <v>0</v>
      </c>
      <c r="AD1847" s="572">
        <f t="shared" si="429"/>
        <v>0</v>
      </c>
      <c r="AE1847" s="560">
        <f t="shared" si="430"/>
        <v>0</v>
      </c>
      <c r="AF1847" s="561">
        <f t="shared" si="431"/>
        <v>0</v>
      </c>
      <c r="AG1847" s="562"/>
    </row>
    <row r="1848" spans="2:33" s="418" customFormat="1" ht="15" customHeight="1" x14ac:dyDescent="0.2">
      <c r="B1848" s="554"/>
      <c r="C1848" s="382"/>
      <c r="D1848" s="383"/>
      <c r="E1848" s="381"/>
      <c r="F1848" s="1040"/>
      <c r="G1848" s="1038"/>
      <c r="H1848" s="1041"/>
      <c r="I1848" s="381"/>
      <c r="J1848" s="568">
        <f t="shared" si="423"/>
        <v>0</v>
      </c>
      <c r="K1848" s="381"/>
      <c r="L1848" s="381"/>
      <c r="M1848" s="568">
        <f t="shared" si="432"/>
        <v>0</v>
      </c>
      <c r="N1848" s="570">
        <f>IFERROR(VLOOKUP($C1848,Listen!$J$3:$L$39,2,0),0)</f>
        <v>0</v>
      </c>
      <c r="O1848" s="570">
        <f>IFERROR(VLOOKUP($C1848,Listen!$J$3:$L$39,3,0),0)</f>
        <v>0</v>
      </c>
      <c r="P1848" s="453">
        <f t="shared" si="424"/>
        <v>0</v>
      </c>
      <c r="Q1848" s="453">
        <f t="shared" si="437"/>
        <v>0</v>
      </c>
      <c r="R1848" s="453">
        <f t="shared" si="437"/>
        <v>0</v>
      </c>
      <c r="S1848" s="453">
        <f t="shared" si="437"/>
        <v>0</v>
      </c>
      <c r="T1848" s="453">
        <f t="shared" si="437"/>
        <v>0</v>
      </c>
      <c r="U1848" s="453">
        <f t="shared" si="437"/>
        <v>0</v>
      </c>
      <c r="V1848" s="453">
        <f t="shared" si="437"/>
        <v>0</v>
      </c>
      <c r="W1848" s="384">
        <f t="shared" si="434"/>
        <v>0</v>
      </c>
      <c r="X1848" s="565">
        <f>IF(D1848='A. Allgemeine Informationen'!$C$17,$M1848-Y1848,HLOOKUP('A. Allgemeine Informationen'!$C$17-1,$Z$1:$AF$2005,ROW(D1848),FALSE)-$Y1848)</f>
        <v>0</v>
      </c>
      <c r="Y1848" s="384">
        <f>HLOOKUP('A. Allgemeine Informationen'!$C$17,$Z$1:$AF$2005,ROW(D1848),FALSE)</f>
        <v>0</v>
      </c>
      <c r="Z1848" s="565">
        <f t="shared" si="425"/>
        <v>0</v>
      </c>
      <c r="AA1848" s="565">
        <f t="shared" si="426"/>
        <v>0</v>
      </c>
      <c r="AB1848" s="565">
        <f t="shared" si="427"/>
        <v>0</v>
      </c>
      <c r="AC1848" s="565">
        <f t="shared" si="428"/>
        <v>0</v>
      </c>
      <c r="AD1848" s="572">
        <f t="shared" si="429"/>
        <v>0</v>
      </c>
      <c r="AE1848" s="560">
        <f t="shared" si="430"/>
        <v>0</v>
      </c>
      <c r="AF1848" s="561">
        <f t="shared" si="431"/>
        <v>0</v>
      </c>
      <c r="AG1848" s="562"/>
    </row>
    <row r="1849" spans="2:33" s="418" customFormat="1" ht="15" customHeight="1" x14ac:dyDescent="0.2">
      <c r="B1849" s="554"/>
      <c r="C1849" s="382"/>
      <c r="D1849" s="383"/>
      <c r="E1849" s="381"/>
      <c r="F1849" s="1040"/>
      <c r="G1849" s="1038"/>
      <c r="H1849" s="1041"/>
      <c r="I1849" s="381"/>
      <c r="J1849" s="568">
        <f t="shared" si="423"/>
        <v>0</v>
      </c>
      <c r="K1849" s="381"/>
      <c r="L1849" s="381"/>
      <c r="M1849" s="568">
        <f t="shared" si="432"/>
        <v>0</v>
      </c>
      <c r="N1849" s="570">
        <f>IFERROR(VLOOKUP($C1849,Listen!$J$3:$L$39,2,0),0)</f>
        <v>0</v>
      </c>
      <c r="O1849" s="570">
        <f>IFERROR(VLOOKUP($C1849,Listen!$J$3:$L$39,3,0),0)</f>
        <v>0</v>
      </c>
      <c r="P1849" s="453">
        <f t="shared" si="424"/>
        <v>0</v>
      </c>
      <c r="Q1849" s="453">
        <f t="shared" si="437"/>
        <v>0</v>
      </c>
      <c r="R1849" s="453">
        <f t="shared" si="437"/>
        <v>0</v>
      </c>
      <c r="S1849" s="453">
        <f t="shared" si="437"/>
        <v>0</v>
      </c>
      <c r="T1849" s="453">
        <f t="shared" si="437"/>
        <v>0</v>
      </c>
      <c r="U1849" s="453">
        <f t="shared" si="437"/>
        <v>0</v>
      </c>
      <c r="V1849" s="453">
        <f t="shared" si="437"/>
        <v>0</v>
      </c>
      <c r="W1849" s="384">
        <f t="shared" si="434"/>
        <v>0</v>
      </c>
      <c r="X1849" s="565">
        <f>IF(D1849='A. Allgemeine Informationen'!$C$17,$M1849-Y1849,HLOOKUP('A. Allgemeine Informationen'!$C$17-1,$Z$1:$AF$2005,ROW(D1849),FALSE)-$Y1849)</f>
        <v>0</v>
      </c>
      <c r="Y1849" s="384">
        <f>HLOOKUP('A. Allgemeine Informationen'!$C$17,$Z$1:$AF$2005,ROW(D1849),FALSE)</f>
        <v>0</v>
      </c>
      <c r="Z1849" s="565">
        <f t="shared" si="425"/>
        <v>0</v>
      </c>
      <c r="AA1849" s="565">
        <f t="shared" si="426"/>
        <v>0</v>
      </c>
      <c r="AB1849" s="565">
        <f t="shared" si="427"/>
        <v>0</v>
      </c>
      <c r="AC1849" s="565">
        <f t="shared" si="428"/>
        <v>0</v>
      </c>
      <c r="AD1849" s="572">
        <f t="shared" si="429"/>
        <v>0</v>
      </c>
      <c r="AE1849" s="560">
        <f t="shared" si="430"/>
        <v>0</v>
      </c>
      <c r="AF1849" s="561">
        <f t="shared" si="431"/>
        <v>0</v>
      </c>
      <c r="AG1849" s="562"/>
    </row>
    <row r="1850" spans="2:33" s="418" customFormat="1" ht="15" customHeight="1" x14ac:dyDescent="0.2">
      <c r="B1850" s="554"/>
      <c r="C1850" s="382"/>
      <c r="D1850" s="383"/>
      <c r="E1850" s="381"/>
      <c r="F1850" s="1040"/>
      <c r="G1850" s="1038"/>
      <c r="H1850" s="1041"/>
      <c r="I1850" s="381"/>
      <c r="J1850" s="568">
        <f t="shared" si="423"/>
        <v>0</v>
      </c>
      <c r="K1850" s="381"/>
      <c r="L1850" s="381"/>
      <c r="M1850" s="568">
        <f t="shared" si="432"/>
        <v>0</v>
      </c>
      <c r="N1850" s="570">
        <f>IFERROR(VLOOKUP($C1850,Listen!$J$3:$L$39,2,0),0)</f>
        <v>0</v>
      </c>
      <c r="O1850" s="570">
        <f>IFERROR(VLOOKUP($C1850,Listen!$J$3:$L$39,3,0),0)</f>
        <v>0</v>
      </c>
      <c r="P1850" s="453">
        <f t="shared" si="424"/>
        <v>0</v>
      </c>
      <c r="Q1850" s="453">
        <f t="shared" si="437"/>
        <v>0</v>
      </c>
      <c r="R1850" s="453">
        <f t="shared" si="437"/>
        <v>0</v>
      </c>
      <c r="S1850" s="453">
        <f t="shared" si="437"/>
        <v>0</v>
      </c>
      <c r="T1850" s="453">
        <f t="shared" si="437"/>
        <v>0</v>
      </c>
      <c r="U1850" s="453">
        <f t="shared" si="437"/>
        <v>0</v>
      </c>
      <c r="V1850" s="453">
        <f t="shared" si="437"/>
        <v>0</v>
      </c>
      <c r="W1850" s="384">
        <f t="shared" si="434"/>
        <v>0</v>
      </c>
      <c r="X1850" s="565">
        <f>IF(D1850='A. Allgemeine Informationen'!$C$17,$M1850-Y1850,HLOOKUP('A. Allgemeine Informationen'!$C$17-1,$Z$1:$AF$2005,ROW(D1850),FALSE)-$Y1850)</f>
        <v>0</v>
      </c>
      <c r="Y1850" s="384">
        <f>HLOOKUP('A. Allgemeine Informationen'!$C$17,$Z$1:$AF$2005,ROW(D1850),FALSE)</f>
        <v>0</v>
      </c>
      <c r="Z1850" s="565">
        <f t="shared" si="425"/>
        <v>0</v>
      </c>
      <c r="AA1850" s="565">
        <f t="shared" si="426"/>
        <v>0</v>
      </c>
      <c r="AB1850" s="565">
        <f t="shared" si="427"/>
        <v>0</v>
      </c>
      <c r="AC1850" s="565">
        <f t="shared" si="428"/>
        <v>0</v>
      </c>
      <c r="AD1850" s="572">
        <f t="shared" si="429"/>
        <v>0</v>
      </c>
      <c r="AE1850" s="560">
        <f t="shared" si="430"/>
        <v>0</v>
      </c>
      <c r="AF1850" s="561">
        <f t="shared" si="431"/>
        <v>0</v>
      </c>
      <c r="AG1850" s="562"/>
    </row>
    <row r="1851" spans="2:33" s="418" customFormat="1" ht="15" customHeight="1" x14ac:dyDescent="0.2">
      <c r="B1851" s="554"/>
      <c r="C1851" s="382"/>
      <c r="D1851" s="383"/>
      <c r="E1851" s="381"/>
      <c r="F1851" s="1040"/>
      <c r="G1851" s="1038"/>
      <c r="H1851" s="1041"/>
      <c r="I1851" s="381"/>
      <c r="J1851" s="568">
        <f t="shared" si="423"/>
        <v>0</v>
      </c>
      <c r="K1851" s="381"/>
      <c r="L1851" s="381"/>
      <c r="M1851" s="568">
        <f t="shared" si="432"/>
        <v>0</v>
      </c>
      <c r="N1851" s="570">
        <f>IFERROR(VLOOKUP($C1851,Listen!$J$3:$L$39,2,0),0)</f>
        <v>0</v>
      </c>
      <c r="O1851" s="570">
        <f>IFERROR(VLOOKUP($C1851,Listen!$J$3:$L$39,3,0),0)</f>
        <v>0</v>
      </c>
      <c r="P1851" s="453">
        <f t="shared" si="424"/>
        <v>0</v>
      </c>
      <c r="Q1851" s="453">
        <f t="shared" si="437"/>
        <v>0</v>
      </c>
      <c r="R1851" s="453">
        <f t="shared" si="437"/>
        <v>0</v>
      </c>
      <c r="S1851" s="453">
        <f t="shared" si="437"/>
        <v>0</v>
      </c>
      <c r="T1851" s="453">
        <f t="shared" si="437"/>
        <v>0</v>
      </c>
      <c r="U1851" s="453">
        <f t="shared" si="437"/>
        <v>0</v>
      </c>
      <c r="V1851" s="453">
        <f t="shared" si="437"/>
        <v>0</v>
      </c>
      <c r="W1851" s="384">
        <f t="shared" si="434"/>
        <v>0</v>
      </c>
      <c r="X1851" s="565">
        <f>IF(D1851='A. Allgemeine Informationen'!$C$17,$M1851-Y1851,HLOOKUP('A. Allgemeine Informationen'!$C$17-1,$Z$1:$AF$2005,ROW(D1851),FALSE)-$Y1851)</f>
        <v>0</v>
      </c>
      <c r="Y1851" s="384">
        <f>HLOOKUP('A. Allgemeine Informationen'!$C$17,$Z$1:$AF$2005,ROW(D1851),FALSE)</f>
        <v>0</v>
      </c>
      <c r="Z1851" s="565">
        <f t="shared" si="425"/>
        <v>0</v>
      </c>
      <c r="AA1851" s="565">
        <f t="shared" si="426"/>
        <v>0</v>
      </c>
      <c r="AB1851" s="565">
        <f t="shared" si="427"/>
        <v>0</v>
      </c>
      <c r="AC1851" s="565">
        <f t="shared" si="428"/>
        <v>0</v>
      </c>
      <c r="AD1851" s="572">
        <f t="shared" si="429"/>
        <v>0</v>
      </c>
      <c r="AE1851" s="560">
        <f t="shared" si="430"/>
        <v>0</v>
      </c>
      <c r="AF1851" s="561">
        <f t="shared" si="431"/>
        <v>0</v>
      </c>
      <c r="AG1851" s="562"/>
    </row>
    <row r="1852" spans="2:33" s="418" customFormat="1" ht="15" customHeight="1" x14ac:dyDescent="0.2">
      <c r="B1852" s="554"/>
      <c r="C1852" s="382"/>
      <c r="D1852" s="383"/>
      <c r="E1852" s="381"/>
      <c r="F1852" s="1040"/>
      <c r="G1852" s="1038"/>
      <c r="H1852" s="1041"/>
      <c r="I1852" s="381"/>
      <c r="J1852" s="568">
        <f t="shared" si="423"/>
        <v>0</v>
      </c>
      <c r="K1852" s="381"/>
      <c r="L1852" s="381"/>
      <c r="M1852" s="568">
        <f t="shared" si="432"/>
        <v>0</v>
      </c>
      <c r="N1852" s="570">
        <f>IFERROR(VLOOKUP($C1852,Listen!$J$3:$L$39,2,0),0)</f>
        <v>0</v>
      </c>
      <c r="O1852" s="570">
        <f>IFERROR(VLOOKUP($C1852,Listen!$J$3:$L$39,3,0),0)</f>
        <v>0</v>
      </c>
      <c r="P1852" s="453">
        <f t="shared" si="424"/>
        <v>0</v>
      </c>
      <c r="Q1852" s="453">
        <f t="shared" si="437"/>
        <v>0</v>
      </c>
      <c r="R1852" s="453">
        <f t="shared" si="437"/>
        <v>0</v>
      </c>
      <c r="S1852" s="453">
        <f t="shared" si="437"/>
        <v>0</v>
      </c>
      <c r="T1852" s="453">
        <f t="shared" si="437"/>
        <v>0</v>
      </c>
      <c r="U1852" s="453">
        <f t="shared" si="437"/>
        <v>0</v>
      </c>
      <c r="V1852" s="453">
        <f t="shared" si="437"/>
        <v>0</v>
      </c>
      <c r="W1852" s="384">
        <f t="shared" si="434"/>
        <v>0</v>
      </c>
      <c r="X1852" s="565">
        <f>IF(D1852='A. Allgemeine Informationen'!$C$17,$M1852-Y1852,HLOOKUP('A. Allgemeine Informationen'!$C$17-1,$Z$1:$AF$2005,ROW(D1852),FALSE)-$Y1852)</f>
        <v>0</v>
      </c>
      <c r="Y1852" s="384">
        <f>HLOOKUP('A. Allgemeine Informationen'!$C$17,$Z$1:$AF$2005,ROW(D1852),FALSE)</f>
        <v>0</v>
      </c>
      <c r="Z1852" s="565">
        <f t="shared" si="425"/>
        <v>0</v>
      </c>
      <c r="AA1852" s="565">
        <f t="shared" si="426"/>
        <v>0</v>
      </c>
      <c r="AB1852" s="565">
        <f t="shared" si="427"/>
        <v>0</v>
      </c>
      <c r="AC1852" s="565">
        <f t="shared" si="428"/>
        <v>0</v>
      </c>
      <c r="AD1852" s="572">
        <f t="shared" si="429"/>
        <v>0</v>
      </c>
      <c r="AE1852" s="560">
        <f t="shared" si="430"/>
        <v>0</v>
      </c>
      <c r="AF1852" s="561">
        <f t="shared" si="431"/>
        <v>0</v>
      </c>
      <c r="AG1852" s="562"/>
    </row>
    <row r="1853" spans="2:33" s="418" customFormat="1" ht="15" customHeight="1" x14ac:dyDescent="0.2">
      <c r="B1853" s="554"/>
      <c r="C1853" s="382"/>
      <c r="D1853" s="383"/>
      <c r="E1853" s="381"/>
      <c r="F1853" s="1040"/>
      <c r="G1853" s="1038"/>
      <c r="H1853" s="1041"/>
      <c r="I1853" s="381"/>
      <c r="J1853" s="568">
        <f t="shared" si="423"/>
        <v>0</v>
      </c>
      <c r="K1853" s="381"/>
      <c r="L1853" s="381"/>
      <c r="M1853" s="568">
        <f t="shared" si="432"/>
        <v>0</v>
      </c>
      <c r="N1853" s="570">
        <f>IFERROR(VLOOKUP($C1853,Listen!$J$3:$L$39,2,0),0)</f>
        <v>0</v>
      </c>
      <c r="O1853" s="570">
        <f>IFERROR(VLOOKUP($C1853,Listen!$J$3:$L$39,3,0),0)</f>
        <v>0</v>
      </c>
      <c r="P1853" s="453">
        <f t="shared" si="424"/>
        <v>0</v>
      </c>
      <c r="Q1853" s="453">
        <f t="shared" si="437"/>
        <v>0</v>
      </c>
      <c r="R1853" s="453">
        <f t="shared" si="437"/>
        <v>0</v>
      </c>
      <c r="S1853" s="453">
        <f t="shared" si="437"/>
        <v>0</v>
      </c>
      <c r="T1853" s="453">
        <f t="shared" si="437"/>
        <v>0</v>
      </c>
      <c r="U1853" s="453">
        <f t="shared" si="437"/>
        <v>0</v>
      </c>
      <c r="V1853" s="453">
        <f t="shared" si="437"/>
        <v>0</v>
      </c>
      <c r="W1853" s="384">
        <f t="shared" si="434"/>
        <v>0</v>
      </c>
      <c r="X1853" s="565">
        <f>IF(D1853='A. Allgemeine Informationen'!$C$17,$M1853-Y1853,HLOOKUP('A. Allgemeine Informationen'!$C$17-1,$Z$1:$AF$2005,ROW(D1853),FALSE)-$Y1853)</f>
        <v>0</v>
      </c>
      <c r="Y1853" s="384">
        <f>HLOOKUP('A. Allgemeine Informationen'!$C$17,$Z$1:$AF$2005,ROW(D1853),FALSE)</f>
        <v>0</v>
      </c>
      <c r="Z1853" s="565">
        <f t="shared" si="425"/>
        <v>0</v>
      </c>
      <c r="AA1853" s="565">
        <f t="shared" si="426"/>
        <v>0</v>
      </c>
      <c r="AB1853" s="565">
        <f t="shared" si="427"/>
        <v>0</v>
      </c>
      <c r="AC1853" s="565">
        <f t="shared" si="428"/>
        <v>0</v>
      </c>
      <c r="AD1853" s="572">
        <f t="shared" si="429"/>
        <v>0</v>
      </c>
      <c r="AE1853" s="560">
        <f t="shared" si="430"/>
        <v>0</v>
      </c>
      <c r="AF1853" s="561">
        <f t="shared" si="431"/>
        <v>0</v>
      </c>
      <c r="AG1853" s="562"/>
    </row>
    <row r="1854" spans="2:33" s="418" customFormat="1" ht="15" customHeight="1" x14ac:dyDescent="0.2">
      <c r="B1854" s="554"/>
      <c r="C1854" s="382"/>
      <c r="D1854" s="383"/>
      <c r="E1854" s="381"/>
      <c r="F1854" s="1040"/>
      <c r="G1854" s="1038"/>
      <c r="H1854" s="1041"/>
      <c r="I1854" s="381"/>
      <c r="J1854" s="568">
        <f t="shared" si="423"/>
        <v>0</v>
      </c>
      <c r="K1854" s="381"/>
      <c r="L1854" s="381"/>
      <c r="M1854" s="568">
        <f t="shared" si="432"/>
        <v>0</v>
      </c>
      <c r="N1854" s="570">
        <f>IFERROR(VLOOKUP($C1854,Listen!$J$3:$L$39,2,0),0)</f>
        <v>0</v>
      </c>
      <c r="O1854" s="570">
        <f>IFERROR(VLOOKUP($C1854,Listen!$J$3:$L$39,3,0),0)</f>
        <v>0</v>
      </c>
      <c r="P1854" s="453">
        <f t="shared" si="424"/>
        <v>0</v>
      </c>
      <c r="Q1854" s="453">
        <f t="shared" si="437"/>
        <v>0</v>
      </c>
      <c r="R1854" s="453">
        <f t="shared" si="437"/>
        <v>0</v>
      </c>
      <c r="S1854" s="453">
        <f t="shared" si="437"/>
        <v>0</v>
      </c>
      <c r="T1854" s="453">
        <f t="shared" si="437"/>
        <v>0</v>
      </c>
      <c r="U1854" s="453">
        <f t="shared" si="437"/>
        <v>0</v>
      </c>
      <c r="V1854" s="453">
        <f t="shared" si="437"/>
        <v>0</v>
      </c>
      <c r="W1854" s="384">
        <f t="shared" si="434"/>
        <v>0</v>
      </c>
      <c r="X1854" s="565">
        <f>IF(D1854='A. Allgemeine Informationen'!$C$17,$M1854-Y1854,HLOOKUP('A. Allgemeine Informationen'!$C$17-1,$Z$1:$AF$2005,ROW(D1854),FALSE)-$Y1854)</f>
        <v>0</v>
      </c>
      <c r="Y1854" s="384">
        <f>HLOOKUP('A. Allgemeine Informationen'!$C$17,$Z$1:$AF$2005,ROW(D1854),FALSE)</f>
        <v>0</v>
      </c>
      <c r="Z1854" s="565">
        <f t="shared" si="425"/>
        <v>0</v>
      </c>
      <c r="AA1854" s="565">
        <f t="shared" si="426"/>
        <v>0</v>
      </c>
      <c r="AB1854" s="565">
        <f t="shared" si="427"/>
        <v>0</v>
      </c>
      <c r="AC1854" s="565">
        <f t="shared" si="428"/>
        <v>0</v>
      </c>
      <c r="AD1854" s="572">
        <f t="shared" si="429"/>
        <v>0</v>
      </c>
      <c r="AE1854" s="560">
        <f t="shared" si="430"/>
        <v>0</v>
      </c>
      <c r="AF1854" s="561">
        <f t="shared" si="431"/>
        <v>0</v>
      </c>
      <c r="AG1854" s="562"/>
    </row>
    <row r="1855" spans="2:33" s="418" customFormat="1" ht="15" customHeight="1" x14ac:dyDescent="0.2">
      <c r="B1855" s="554"/>
      <c r="C1855" s="382"/>
      <c r="D1855" s="383"/>
      <c r="E1855" s="381"/>
      <c r="F1855" s="1040"/>
      <c r="G1855" s="1038"/>
      <c r="H1855" s="1041"/>
      <c r="I1855" s="381"/>
      <c r="J1855" s="568">
        <f t="shared" si="423"/>
        <v>0</v>
      </c>
      <c r="K1855" s="381"/>
      <c r="L1855" s="381"/>
      <c r="M1855" s="568">
        <f t="shared" si="432"/>
        <v>0</v>
      </c>
      <c r="N1855" s="570">
        <f>IFERROR(VLOOKUP($C1855,Listen!$J$3:$L$39,2,0),0)</f>
        <v>0</v>
      </c>
      <c r="O1855" s="570">
        <f>IFERROR(VLOOKUP($C1855,Listen!$J$3:$L$39,3,0),0)</f>
        <v>0</v>
      </c>
      <c r="P1855" s="453">
        <f t="shared" si="424"/>
        <v>0</v>
      </c>
      <c r="Q1855" s="453">
        <f t="shared" si="437"/>
        <v>0</v>
      </c>
      <c r="R1855" s="453">
        <f t="shared" si="437"/>
        <v>0</v>
      </c>
      <c r="S1855" s="453">
        <f t="shared" si="437"/>
        <v>0</v>
      </c>
      <c r="T1855" s="453">
        <f t="shared" si="437"/>
        <v>0</v>
      </c>
      <c r="U1855" s="453">
        <f t="shared" si="437"/>
        <v>0</v>
      </c>
      <c r="V1855" s="453">
        <f t="shared" si="437"/>
        <v>0</v>
      </c>
      <c r="W1855" s="384">
        <f t="shared" si="434"/>
        <v>0</v>
      </c>
      <c r="X1855" s="565">
        <f>IF(D1855='A. Allgemeine Informationen'!$C$17,$M1855-Y1855,HLOOKUP('A. Allgemeine Informationen'!$C$17-1,$Z$1:$AF$2005,ROW(D1855),FALSE)-$Y1855)</f>
        <v>0</v>
      </c>
      <c r="Y1855" s="384">
        <f>HLOOKUP('A. Allgemeine Informationen'!$C$17,$Z$1:$AF$2005,ROW(D1855),FALSE)</f>
        <v>0</v>
      </c>
      <c r="Z1855" s="565">
        <f t="shared" si="425"/>
        <v>0</v>
      </c>
      <c r="AA1855" s="565">
        <f t="shared" si="426"/>
        <v>0</v>
      </c>
      <c r="AB1855" s="565">
        <f t="shared" si="427"/>
        <v>0</v>
      </c>
      <c r="AC1855" s="565">
        <f t="shared" si="428"/>
        <v>0</v>
      </c>
      <c r="AD1855" s="572">
        <f t="shared" si="429"/>
        <v>0</v>
      </c>
      <c r="AE1855" s="560">
        <f t="shared" si="430"/>
        <v>0</v>
      </c>
      <c r="AF1855" s="561">
        <f t="shared" si="431"/>
        <v>0</v>
      </c>
      <c r="AG1855" s="562"/>
    </row>
    <row r="1856" spans="2:33" s="418" customFormat="1" ht="15" customHeight="1" x14ac:dyDescent="0.2">
      <c r="B1856" s="554"/>
      <c r="C1856" s="382"/>
      <c r="D1856" s="383"/>
      <c r="E1856" s="381"/>
      <c r="F1856" s="1040"/>
      <c r="G1856" s="1038"/>
      <c r="H1856" s="1041"/>
      <c r="I1856" s="381"/>
      <c r="J1856" s="568">
        <f t="shared" si="423"/>
        <v>0</v>
      </c>
      <c r="K1856" s="381"/>
      <c r="L1856" s="381"/>
      <c r="M1856" s="568">
        <f t="shared" si="432"/>
        <v>0</v>
      </c>
      <c r="N1856" s="570">
        <f>IFERROR(VLOOKUP($C1856,Listen!$J$3:$L$39,2,0),0)</f>
        <v>0</v>
      </c>
      <c r="O1856" s="570">
        <f>IFERROR(VLOOKUP($C1856,Listen!$J$3:$L$39,3,0),0)</f>
        <v>0</v>
      </c>
      <c r="P1856" s="453">
        <f t="shared" si="424"/>
        <v>0</v>
      </c>
      <c r="Q1856" s="453">
        <f t="shared" si="437"/>
        <v>0</v>
      </c>
      <c r="R1856" s="453">
        <f t="shared" si="437"/>
        <v>0</v>
      </c>
      <c r="S1856" s="453">
        <f t="shared" si="437"/>
        <v>0</v>
      </c>
      <c r="T1856" s="453">
        <f t="shared" si="437"/>
        <v>0</v>
      </c>
      <c r="U1856" s="453">
        <f t="shared" si="437"/>
        <v>0</v>
      </c>
      <c r="V1856" s="453">
        <f t="shared" si="437"/>
        <v>0</v>
      </c>
      <c r="W1856" s="384">
        <f t="shared" si="434"/>
        <v>0</v>
      </c>
      <c r="X1856" s="565">
        <f>IF(D1856='A. Allgemeine Informationen'!$C$17,$M1856-Y1856,HLOOKUP('A. Allgemeine Informationen'!$C$17-1,$Z$1:$AF$2005,ROW(D1856),FALSE)-$Y1856)</f>
        <v>0</v>
      </c>
      <c r="Y1856" s="384">
        <f>HLOOKUP('A. Allgemeine Informationen'!$C$17,$Z$1:$AF$2005,ROW(D1856),FALSE)</f>
        <v>0</v>
      </c>
      <c r="Z1856" s="565">
        <f t="shared" si="425"/>
        <v>0</v>
      </c>
      <c r="AA1856" s="565">
        <f t="shared" si="426"/>
        <v>0</v>
      </c>
      <c r="AB1856" s="565">
        <f t="shared" si="427"/>
        <v>0</v>
      </c>
      <c r="AC1856" s="565">
        <f t="shared" si="428"/>
        <v>0</v>
      </c>
      <c r="AD1856" s="572">
        <f t="shared" si="429"/>
        <v>0</v>
      </c>
      <c r="AE1856" s="560">
        <f t="shared" si="430"/>
        <v>0</v>
      </c>
      <c r="AF1856" s="561">
        <f t="shared" si="431"/>
        <v>0</v>
      </c>
      <c r="AG1856" s="562"/>
    </row>
    <row r="1857" spans="2:33" s="418" customFormat="1" ht="15" customHeight="1" x14ac:dyDescent="0.2">
      <c r="B1857" s="554"/>
      <c r="C1857" s="382"/>
      <c r="D1857" s="383"/>
      <c r="E1857" s="381"/>
      <c r="F1857" s="1040"/>
      <c r="G1857" s="1038"/>
      <c r="H1857" s="1041"/>
      <c r="I1857" s="381"/>
      <c r="J1857" s="568">
        <f t="shared" si="423"/>
        <v>0</v>
      </c>
      <c r="K1857" s="381"/>
      <c r="L1857" s="381"/>
      <c r="M1857" s="568">
        <f t="shared" si="432"/>
        <v>0</v>
      </c>
      <c r="N1857" s="570">
        <f>IFERROR(VLOOKUP($C1857,Listen!$J$3:$L$39,2,0),0)</f>
        <v>0</v>
      </c>
      <c r="O1857" s="570">
        <f>IFERROR(VLOOKUP($C1857,Listen!$J$3:$L$39,3,0),0)</f>
        <v>0</v>
      </c>
      <c r="P1857" s="453">
        <f t="shared" si="424"/>
        <v>0</v>
      </c>
      <c r="Q1857" s="453">
        <f t="shared" si="437"/>
        <v>0</v>
      </c>
      <c r="R1857" s="453">
        <f t="shared" si="437"/>
        <v>0</v>
      </c>
      <c r="S1857" s="453">
        <f t="shared" si="437"/>
        <v>0</v>
      </c>
      <c r="T1857" s="453">
        <f t="shared" si="437"/>
        <v>0</v>
      </c>
      <c r="U1857" s="453">
        <f t="shared" si="437"/>
        <v>0</v>
      </c>
      <c r="V1857" s="453">
        <f t="shared" si="437"/>
        <v>0</v>
      </c>
      <c r="W1857" s="384">
        <f t="shared" si="434"/>
        <v>0</v>
      </c>
      <c r="X1857" s="565">
        <f>IF(D1857='A. Allgemeine Informationen'!$C$17,$M1857-Y1857,HLOOKUP('A. Allgemeine Informationen'!$C$17-1,$Z$1:$AF$2005,ROW(D1857),FALSE)-$Y1857)</f>
        <v>0</v>
      </c>
      <c r="Y1857" s="384">
        <f>HLOOKUP('A. Allgemeine Informationen'!$C$17,$Z$1:$AF$2005,ROW(D1857),FALSE)</f>
        <v>0</v>
      </c>
      <c r="Z1857" s="565">
        <f t="shared" si="425"/>
        <v>0</v>
      </c>
      <c r="AA1857" s="565">
        <f t="shared" si="426"/>
        <v>0</v>
      </c>
      <c r="AB1857" s="565">
        <f t="shared" si="427"/>
        <v>0</v>
      </c>
      <c r="AC1857" s="565">
        <f t="shared" si="428"/>
        <v>0</v>
      </c>
      <c r="AD1857" s="572">
        <f t="shared" si="429"/>
        <v>0</v>
      </c>
      <c r="AE1857" s="560">
        <f t="shared" si="430"/>
        <v>0</v>
      </c>
      <c r="AF1857" s="561">
        <f t="shared" si="431"/>
        <v>0</v>
      </c>
      <c r="AG1857" s="562"/>
    </row>
    <row r="1858" spans="2:33" s="418" customFormat="1" ht="15" customHeight="1" x14ac:dyDescent="0.2">
      <c r="B1858" s="554"/>
      <c r="C1858" s="382"/>
      <c r="D1858" s="383"/>
      <c r="E1858" s="381"/>
      <c r="F1858" s="1040"/>
      <c r="G1858" s="1038"/>
      <c r="H1858" s="1041"/>
      <c r="I1858" s="381"/>
      <c r="J1858" s="568">
        <f t="shared" si="423"/>
        <v>0</v>
      </c>
      <c r="K1858" s="381"/>
      <c r="L1858" s="381"/>
      <c r="M1858" s="568">
        <f t="shared" si="432"/>
        <v>0</v>
      </c>
      <c r="N1858" s="570">
        <f>IFERROR(VLOOKUP($C1858,Listen!$J$3:$L$39,2,0),0)</f>
        <v>0</v>
      </c>
      <c r="O1858" s="570">
        <f>IFERROR(VLOOKUP($C1858,Listen!$J$3:$L$39,3,0),0)</f>
        <v>0</v>
      </c>
      <c r="P1858" s="453">
        <f t="shared" si="424"/>
        <v>0</v>
      </c>
      <c r="Q1858" s="453">
        <f t="shared" si="437"/>
        <v>0</v>
      </c>
      <c r="R1858" s="453">
        <f t="shared" si="437"/>
        <v>0</v>
      </c>
      <c r="S1858" s="453">
        <f t="shared" si="437"/>
        <v>0</v>
      </c>
      <c r="T1858" s="453">
        <f t="shared" si="437"/>
        <v>0</v>
      </c>
      <c r="U1858" s="453">
        <f t="shared" si="437"/>
        <v>0</v>
      </c>
      <c r="V1858" s="453">
        <f t="shared" si="437"/>
        <v>0</v>
      </c>
      <c r="W1858" s="384">
        <f t="shared" si="434"/>
        <v>0</v>
      </c>
      <c r="X1858" s="565">
        <f>IF(D1858='A. Allgemeine Informationen'!$C$17,$M1858-Y1858,HLOOKUP('A. Allgemeine Informationen'!$C$17-1,$Z$1:$AF$2005,ROW(D1858),FALSE)-$Y1858)</f>
        <v>0</v>
      </c>
      <c r="Y1858" s="384">
        <f>HLOOKUP('A. Allgemeine Informationen'!$C$17,$Z$1:$AF$2005,ROW(D1858),FALSE)</f>
        <v>0</v>
      </c>
      <c r="Z1858" s="565">
        <f t="shared" si="425"/>
        <v>0</v>
      </c>
      <c r="AA1858" s="565">
        <f t="shared" si="426"/>
        <v>0</v>
      </c>
      <c r="AB1858" s="565">
        <f t="shared" si="427"/>
        <v>0</v>
      </c>
      <c r="AC1858" s="565">
        <f t="shared" si="428"/>
        <v>0</v>
      </c>
      <c r="AD1858" s="572">
        <f t="shared" si="429"/>
        <v>0</v>
      </c>
      <c r="AE1858" s="560">
        <f t="shared" si="430"/>
        <v>0</v>
      </c>
      <c r="AF1858" s="561">
        <f t="shared" si="431"/>
        <v>0</v>
      </c>
      <c r="AG1858" s="562"/>
    </row>
    <row r="1859" spans="2:33" s="418" customFormat="1" ht="15" customHeight="1" x14ac:dyDescent="0.2">
      <c r="B1859" s="554"/>
      <c r="C1859" s="382"/>
      <c r="D1859" s="383"/>
      <c r="E1859" s="381"/>
      <c r="F1859" s="1040"/>
      <c r="G1859" s="1038"/>
      <c r="H1859" s="1041"/>
      <c r="I1859" s="381"/>
      <c r="J1859" s="568">
        <f t="shared" si="423"/>
        <v>0</v>
      </c>
      <c r="K1859" s="381"/>
      <c r="L1859" s="381"/>
      <c r="M1859" s="568">
        <f t="shared" si="432"/>
        <v>0</v>
      </c>
      <c r="N1859" s="570">
        <f>IFERROR(VLOOKUP($C1859,Listen!$J$3:$L$39,2,0),0)</f>
        <v>0</v>
      </c>
      <c r="O1859" s="570">
        <f>IFERROR(VLOOKUP($C1859,Listen!$J$3:$L$39,3,0),0)</f>
        <v>0</v>
      </c>
      <c r="P1859" s="453">
        <f t="shared" si="424"/>
        <v>0</v>
      </c>
      <c r="Q1859" s="453">
        <f t="shared" si="437"/>
        <v>0</v>
      </c>
      <c r="R1859" s="453">
        <f t="shared" si="437"/>
        <v>0</v>
      </c>
      <c r="S1859" s="453">
        <f t="shared" si="437"/>
        <v>0</v>
      </c>
      <c r="T1859" s="453">
        <f t="shared" si="437"/>
        <v>0</v>
      </c>
      <c r="U1859" s="453">
        <f t="shared" si="437"/>
        <v>0</v>
      </c>
      <c r="V1859" s="453">
        <f t="shared" si="437"/>
        <v>0</v>
      </c>
      <c r="W1859" s="384">
        <f t="shared" si="434"/>
        <v>0</v>
      </c>
      <c r="X1859" s="565">
        <f>IF(D1859='A. Allgemeine Informationen'!$C$17,$M1859-Y1859,HLOOKUP('A. Allgemeine Informationen'!$C$17-1,$Z$1:$AF$2005,ROW(D1859),FALSE)-$Y1859)</f>
        <v>0</v>
      </c>
      <c r="Y1859" s="384">
        <f>HLOOKUP('A. Allgemeine Informationen'!$C$17,$Z$1:$AF$2005,ROW(D1859),FALSE)</f>
        <v>0</v>
      </c>
      <c r="Z1859" s="565">
        <f t="shared" si="425"/>
        <v>0</v>
      </c>
      <c r="AA1859" s="565">
        <f t="shared" si="426"/>
        <v>0</v>
      </c>
      <c r="AB1859" s="565">
        <f t="shared" si="427"/>
        <v>0</v>
      </c>
      <c r="AC1859" s="565">
        <f t="shared" si="428"/>
        <v>0</v>
      </c>
      <c r="AD1859" s="572">
        <f t="shared" si="429"/>
        <v>0</v>
      </c>
      <c r="AE1859" s="560">
        <f t="shared" si="430"/>
        <v>0</v>
      </c>
      <c r="AF1859" s="561">
        <f t="shared" si="431"/>
        <v>0</v>
      </c>
      <c r="AG1859" s="562"/>
    </row>
    <row r="1860" spans="2:33" s="418" customFormat="1" ht="15" customHeight="1" x14ac:dyDescent="0.2">
      <c r="B1860" s="554"/>
      <c r="C1860" s="382"/>
      <c r="D1860" s="383"/>
      <c r="E1860" s="381"/>
      <c r="F1860" s="1040"/>
      <c r="G1860" s="1038"/>
      <c r="H1860" s="1041"/>
      <c r="I1860" s="381"/>
      <c r="J1860" s="568">
        <f t="shared" si="423"/>
        <v>0</v>
      </c>
      <c r="K1860" s="381"/>
      <c r="L1860" s="381"/>
      <c r="M1860" s="568">
        <f t="shared" si="432"/>
        <v>0</v>
      </c>
      <c r="N1860" s="570">
        <f>IFERROR(VLOOKUP($C1860,Listen!$J$3:$L$39,2,0),0)</f>
        <v>0</v>
      </c>
      <c r="O1860" s="570">
        <f>IFERROR(VLOOKUP($C1860,Listen!$J$3:$L$39,3,0),0)</f>
        <v>0</v>
      </c>
      <c r="P1860" s="453">
        <f t="shared" si="424"/>
        <v>0</v>
      </c>
      <c r="Q1860" s="453">
        <f t="shared" si="437"/>
        <v>0</v>
      </c>
      <c r="R1860" s="453">
        <f t="shared" si="437"/>
        <v>0</v>
      </c>
      <c r="S1860" s="453">
        <f t="shared" si="437"/>
        <v>0</v>
      </c>
      <c r="T1860" s="453">
        <f t="shared" si="437"/>
        <v>0</v>
      </c>
      <c r="U1860" s="453">
        <f t="shared" si="437"/>
        <v>0</v>
      </c>
      <c r="V1860" s="453">
        <f t="shared" si="437"/>
        <v>0</v>
      </c>
      <c r="W1860" s="384">
        <f t="shared" si="434"/>
        <v>0</v>
      </c>
      <c r="X1860" s="565">
        <f>IF(D1860='A. Allgemeine Informationen'!$C$17,$M1860-Y1860,HLOOKUP('A. Allgemeine Informationen'!$C$17-1,$Z$1:$AF$2005,ROW(D1860),FALSE)-$Y1860)</f>
        <v>0</v>
      </c>
      <c r="Y1860" s="384">
        <f>HLOOKUP('A. Allgemeine Informationen'!$C$17,$Z$1:$AF$2005,ROW(D1860),FALSE)</f>
        <v>0</v>
      </c>
      <c r="Z1860" s="565">
        <f t="shared" si="425"/>
        <v>0</v>
      </c>
      <c r="AA1860" s="565">
        <f t="shared" si="426"/>
        <v>0</v>
      </c>
      <c r="AB1860" s="565">
        <f t="shared" si="427"/>
        <v>0</v>
      </c>
      <c r="AC1860" s="565">
        <f t="shared" si="428"/>
        <v>0</v>
      </c>
      <c r="AD1860" s="572">
        <f t="shared" si="429"/>
        <v>0</v>
      </c>
      <c r="AE1860" s="560">
        <f t="shared" si="430"/>
        <v>0</v>
      </c>
      <c r="AF1860" s="561">
        <f t="shared" si="431"/>
        <v>0</v>
      </c>
      <c r="AG1860" s="562"/>
    </row>
    <row r="1861" spans="2:33" s="418" customFormat="1" ht="15" customHeight="1" x14ac:dyDescent="0.2">
      <c r="B1861" s="554"/>
      <c r="C1861" s="382"/>
      <c r="D1861" s="383"/>
      <c r="E1861" s="381"/>
      <c r="F1861" s="1040"/>
      <c r="G1861" s="1038"/>
      <c r="H1861" s="1041"/>
      <c r="I1861" s="381"/>
      <c r="J1861" s="568">
        <f t="shared" si="423"/>
        <v>0</v>
      </c>
      <c r="K1861" s="381"/>
      <c r="L1861" s="381"/>
      <c r="M1861" s="568">
        <f t="shared" si="432"/>
        <v>0</v>
      </c>
      <c r="N1861" s="570">
        <f>IFERROR(VLOOKUP($C1861,Listen!$J$3:$L$39,2,0),0)</f>
        <v>0</v>
      </c>
      <c r="O1861" s="570">
        <f>IFERROR(VLOOKUP($C1861,Listen!$J$3:$L$39,3,0),0)</f>
        <v>0</v>
      </c>
      <c r="P1861" s="453">
        <f t="shared" si="424"/>
        <v>0</v>
      </c>
      <c r="Q1861" s="453">
        <f t="shared" si="437"/>
        <v>0</v>
      </c>
      <c r="R1861" s="453">
        <f t="shared" si="437"/>
        <v>0</v>
      </c>
      <c r="S1861" s="453">
        <f t="shared" si="437"/>
        <v>0</v>
      </c>
      <c r="T1861" s="453">
        <f t="shared" si="437"/>
        <v>0</v>
      </c>
      <c r="U1861" s="453">
        <f t="shared" si="437"/>
        <v>0</v>
      </c>
      <c r="V1861" s="453">
        <f t="shared" si="437"/>
        <v>0</v>
      </c>
      <c r="W1861" s="384">
        <f t="shared" si="434"/>
        <v>0</v>
      </c>
      <c r="X1861" s="565">
        <f>IF(D1861='A. Allgemeine Informationen'!$C$17,$M1861-Y1861,HLOOKUP('A. Allgemeine Informationen'!$C$17-1,$Z$1:$AF$2005,ROW(D1861),FALSE)-$Y1861)</f>
        <v>0</v>
      </c>
      <c r="Y1861" s="384">
        <f>HLOOKUP('A. Allgemeine Informationen'!$C$17,$Z$1:$AF$2005,ROW(D1861),FALSE)</f>
        <v>0</v>
      </c>
      <c r="Z1861" s="565">
        <f t="shared" si="425"/>
        <v>0</v>
      </c>
      <c r="AA1861" s="565">
        <f t="shared" si="426"/>
        <v>0</v>
      </c>
      <c r="AB1861" s="565">
        <f t="shared" si="427"/>
        <v>0</v>
      </c>
      <c r="AC1861" s="565">
        <f t="shared" si="428"/>
        <v>0</v>
      </c>
      <c r="AD1861" s="572">
        <f t="shared" si="429"/>
        <v>0</v>
      </c>
      <c r="AE1861" s="560">
        <f t="shared" si="430"/>
        <v>0</v>
      </c>
      <c r="AF1861" s="561">
        <f t="shared" si="431"/>
        <v>0</v>
      </c>
      <c r="AG1861" s="562"/>
    </row>
    <row r="1862" spans="2:33" s="418" customFormat="1" ht="15" customHeight="1" x14ac:dyDescent="0.2">
      <c r="B1862" s="554"/>
      <c r="C1862" s="382"/>
      <c r="D1862" s="383"/>
      <c r="E1862" s="381"/>
      <c r="F1862" s="1040"/>
      <c r="G1862" s="1038"/>
      <c r="H1862" s="1041"/>
      <c r="I1862" s="381"/>
      <c r="J1862" s="568">
        <f t="shared" ref="J1862:J1925" si="438">E1862+G1862-I1862</f>
        <v>0</v>
      </c>
      <c r="K1862" s="381"/>
      <c r="L1862" s="381"/>
      <c r="M1862" s="568">
        <f t="shared" si="432"/>
        <v>0</v>
      </c>
      <c r="N1862" s="570">
        <f>IFERROR(VLOOKUP($C1862,Listen!$J$3:$L$39,2,0),0)</f>
        <v>0</v>
      </c>
      <c r="O1862" s="570">
        <f>IFERROR(VLOOKUP($C1862,Listen!$J$3:$L$39,3,0),0)</f>
        <v>0</v>
      </c>
      <c r="P1862" s="453">
        <f t="shared" ref="P1862:P1925" si="439">$N1862</f>
        <v>0</v>
      </c>
      <c r="Q1862" s="453">
        <f t="shared" si="437"/>
        <v>0</v>
      </c>
      <c r="R1862" s="453">
        <f t="shared" si="437"/>
        <v>0</v>
      </c>
      <c r="S1862" s="453">
        <f t="shared" si="437"/>
        <v>0</v>
      </c>
      <c r="T1862" s="453">
        <f t="shared" si="437"/>
        <v>0</v>
      </c>
      <c r="U1862" s="453">
        <f t="shared" si="437"/>
        <v>0</v>
      </c>
      <c r="V1862" s="453">
        <f t="shared" si="437"/>
        <v>0</v>
      </c>
      <c r="W1862" s="384">
        <f t="shared" si="434"/>
        <v>0</v>
      </c>
      <c r="X1862" s="565">
        <f>IF(D1862='A. Allgemeine Informationen'!$C$17,$M1862-Y1862,HLOOKUP('A. Allgemeine Informationen'!$C$17-1,$Z$1:$AF$2005,ROW(D1862),FALSE)-$Y1862)</f>
        <v>0</v>
      </c>
      <c r="Y1862" s="384">
        <f>HLOOKUP('A. Allgemeine Informationen'!$C$17,$Z$1:$AF$2005,ROW(D1862),FALSE)</f>
        <v>0</v>
      </c>
      <c r="Z1862" s="565">
        <f t="shared" ref="Z1862:Z1925" si="440">IF(OR($D1862=0,$M1862=0),0,IF($D1862-$Z$5&lt;1,$M1862-$M1862/P1862*(Z$5-$D1862+1),0))</f>
        <v>0</v>
      </c>
      <c r="AA1862" s="565">
        <f t="shared" ref="AA1862:AA1925" si="441">IF(OR($D1862=0,$M1862=0,Q1862-(AA$5-$D1862)=0),0,IF($D1862-AA$5&lt;0,Z1862-Z1862/(Q1862-(AA$5-$D1862)),IF($D1862-AA$5=0,$M1862-$M1862/Q1862,0)))</f>
        <v>0</v>
      </c>
      <c r="AB1862" s="565">
        <f t="shared" ref="AB1862:AB1925" si="442">IF(OR($D1862=0,$M1862=0,R1862-(AB$5-$D1862)=0),0,IF($D1862-AB$5&lt;0,AA1862-AA1862/(R1862-(AB$5-$D1862)),IF($D1862-AB$5=0,$M1862-$M1862/R1862,0)))</f>
        <v>0</v>
      </c>
      <c r="AC1862" s="565">
        <f t="shared" ref="AC1862:AC1925" si="443">IF(OR($D1862=0,$M1862=0,S1862-(AC$5-$D1862)=0),0,IF($D1862-AC$5&lt;0,AB1862-AB1862/(S1862-(AC$5-$D1862)),IF($D1862-AC$5=0,$M1862-$M1862/S1862,0)))</f>
        <v>0</v>
      </c>
      <c r="AD1862" s="572">
        <f t="shared" ref="AD1862:AD1925" si="444">IF(OR($D1862=0,$M1862=0,T1862-(AD$5-$D1862)=0),0,IF($D1862-AD$5&lt;0,AC1862-AC1862/(T1862-(AD$5-$D1862)),IF($D1862-AD$5=0,$M1862-$M1862/T1862,0)))</f>
        <v>0</v>
      </c>
      <c r="AE1862" s="560">
        <f t="shared" ref="AE1862:AE1925" si="445">IF(OR($D1862=0,$M1862=0,U1862-(AE$5-$D1862)=0),0,IF($D1862-AE$5&lt;0,AD1862-AD1862/(U1862-(AE$5-$D1862)),IF($D1862-AE$5=0,$M1862-$M1862/U1862,0)))</f>
        <v>0</v>
      </c>
      <c r="AF1862" s="561">
        <f t="shared" ref="AF1862:AF1925" si="446">IF(OR($D1862=0,$M1862=0,V1862-(AF$5-$D1862)=0),0,IF($D1862-AF$5&lt;0,AE1862-AE1862/(V1862-(AF$5-$D1862)),IF($D1862-AF$5=0,$M1862-$M1862/V1862,0)))</f>
        <v>0</v>
      </c>
      <c r="AG1862" s="562"/>
    </row>
    <row r="1863" spans="2:33" s="418" customFormat="1" ht="15" customHeight="1" x14ac:dyDescent="0.2">
      <c r="B1863" s="554"/>
      <c r="C1863" s="382"/>
      <c r="D1863" s="383"/>
      <c r="E1863" s="381"/>
      <c r="F1863" s="1040"/>
      <c r="G1863" s="1038"/>
      <c r="H1863" s="1041"/>
      <c r="I1863" s="381"/>
      <c r="J1863" s="568">
        <f t="shared" si="438"/>
        <v>0</v>
      </c>
      <c r="K1863" s="381"/>
      <c r="L1863" s="381"/>
      <c r="M1863" s="568">
        <f t="shared" ref="M1863:M1926" si="447">J1863-K1863</f>
        <v>0</v>
      </c>
      <c r="N1863" s="570">
        <f>IFERROR(VLOOKUP($C1863,Listen!$J$3:$L$39,2,0),0)</f>
        <v>0</v>
      </c>
      <c r="O1863" s="570">
        <f>IFERROR(VLOOKUP($C1863,Listen!$J$3:$L$39,3,0),0)</f>
        <v>0</v>
      </c>
      <c r="P1863" s="453">
        <f t="shared" si="439"/>
        <v>0</v>
      </c>
      <c r="Q1863" s="453">
        <f t="shared" ref="Q1863:V1878" si="448">P1863</f>
        <v>0</v>
      </c>
      <c r="R1863" s="453">
        <f t="shared" si="448"/>
        <v>0</v>
      </c>
      <c r="S1863" s="453">
        <f t="shared" si="448"/>
        <v>0</v>
      </c>
      <c r="T1863" s="453">
        <f t="shared" si="448"/>
        <v>0</v>
      </c>
      <c r="U1863" s="453">
        <f t="shared" si="448"/>
        <v>0</v>
      </c>
      <c r="V1863" s="453">
        <f t="shared" si="448"/>
        <v>0</v>
      </c>
      <c r="W1863" s="384">
        <f t="shared" ref="W1863:W1926" si="449">Y1863+X1863</f>
        <v>0</v>
      </c>
      <c r="X1863" s="565">
        <f>IF(D1863='A. Allgemeine Informationen'!$C$17,$M1863-Y1863,HLOOKUP('A. Allgemeine Informationen'!$C$17-1,$Z$1:$AF$2005,ROW(D1863),FALSE)-$Y1863)</f>
        <v>0</v>
      </c>
      <c r="Y1863" s="384">
        <f>HLOOKUP('A. Allgemeine Informationen'!$C$17,$Z$1:$AF$2005,ROW(D1863),FALSE)</f>
        <v>0</v>
      </c>
      <c r="Z1863" s="565">
        <f t="shared" si="440"/>
        <v>0</v>
      </c>
      <c r="AA1863" s="565">
        <f t="shared" si="441"/>
        <v>0</v>
      </c>
      <c r="AB1863" s="565">
        <f t="shared" si="442"/>
        <v>0</v>
      </c>
      <c r="AC1863" s="565">
        <f t="shared" si="443"/>
        <v>0</v>
      </c>
      <c r="AD1863" s="572">
        <f t="shared" si="444"/>
        <v>0</v>
      </c>
      <c r="AE1863" s="560">
        <f t="shared" si="445"/>
        <v>0</v>
      </c>
      <c r="AF1863" s="561">
        <f t="shared" si="446"/>
        <v>0</v>
      </c>
      <c r="AG1863" s="562"/>
    </row>
    <row r="1864" spans="2:33" s="418" customFormat="1" ht="15" customHeight="1" x14ac:dyDescent="0.2">
      <c r="B1864" s="554"/>
      <c r="C1864" s="382"/>
      <c r="D1864" s="383"/>
      <c r="E1864" s="381"/>
      <c r="F1864" s="1040"/>
      <c r="G1864" s="1038"/>
      <c r="H1864" s="1041"/>
      <c r="I1864" s="381"/>
      <c r="J1864" s="568">
        <f t="shared" si="438"/>
        <v>0</v>
      </c>
      <c r="K1864" s="381"/>
      <c r="L1864" s="381"/>
      <c r="M1864" s="568">
        <f t="shared" si="447"/>
        <v>0</v>
      </c>
      <c r="N1864" s="570">
        <f>IFERROR(VLOOKUP($C1864,Listen!$J$3:$L$39,2,0),0)</f>
        <v>0</v>
      </c>
      <c r="O1864" s="570">
        <f>IFERROR(VLOOKUP($C1864,Listen!$J$3:$L$39,3,0),0)</f>
        <v>0</v>
      </c>
      <c r="P1864" s="453">
        <f t="shared" si="439"/>
        <v>0</v>
      </c>
      <c r="Q1864" s="453">
        <f t="shared" si="448"/>
        <v>0</v>
      </c>
      <c r="R1864" s="453">
        <f t="shared" si="448"/>
        <v>0</v>
      </c>
      <c r="S1864" s="453">
        <f t="shared" si="448"/>
        <v>0</v>
      </c>
      <c r="T1864" s="453">
        <f t="shared" si="448"/>
        <v>0</v>
      </c>
      <c r="U1864" s="453">
        <f t="shared" si="448"/>
        <v>0</v>
      </c>
      <c r="V1864" s="453">
        <f t="shared" si="448"/>
        <v>0</v>
      </c>
      <c r="W1864" s="384">
        <f t="shared" si="449"/>
        <v>0</v>
      </c>
      <c r="X1864" s="565">
        <f>IF(D1864='A. Allgemeine Informationen'!$C$17,$M1864-Y1864,HLOOKUP('A. Allgemeine Informationen'!$C$17-1,$Z$1:$AF$2005,ROW(D1864),FALSE)-$Y1864)</f>
        <v>0</v>
      </c>
      <c r="Y1864" s="384">
        <f>HLOOKUP('A. Allgemeine Informationen'!$C$17,$Z$1:$AF$2005,ROW(D1864),FALSE)</f>
        <v>0</v>
      </c>
      <c r="Z1864" s="565">
        <f t="shared" si="440"/>
        <v>0</v>
      </c>
      <c r="AA1864" s="565">
        <f t="shared" si="441"/>
        <v>0</v>
      </c>
      <c r="AB1864" s="565">
        <f t="shared" si="442"/>
        <v>0</v>
      </c>
      <c r="AC1864" s="565">
        <f t="shared" si="443"/>
        <v>0</v>
      </c>
      <c r="AD1864" s="572">
        <f t="shared" si="444"/>
        <v>0</v>
      </c>
      <c r="AE1864" s="560">
        <f t="shared" si="445"/>
        <v>0</v>
      </c>
      <c r="AF1864" s="561">
        <f t="shared" si="446"/>
        <v>0</v>
      </c>
      <c r="AG1864" s="562"/>
    </row>
    <row r="1865" spans="2:33" s="418" customFormat="1" ht="15" customHeight="1" x14ac:dyDescent="0.2">
      <c r="B1865" s="554"/>
      <c r="C1865" s="382"/>
      <c r="D1865" s="383"/>
      <c r="E1865" s="381"/>
      <c r="F1865" s="1040"/>
      <c r="G1865" s="1038"/>
      <c r="H1865" s="1041"/>
      <c r="I1865" s="381"/>
      <c r="J1865" s="568">
        <f t="shared" si="438"/>
        <v>0</v>
      </c>
      <c r="K1865" s="381"/>
      <c r="L1865" s="381"/>
      <c r="M1865" s="568">
        <f t="shared" si="447"/>
        <v>0</v>
      </c>
      <c r="N1865" s="570">
        <f>IFERROR(VLOOKUP($C1865,Listen!$J$3:$L$39,2,0),0)</f>
        <v>0</v>
      </c>
      <c r="O1865" s="570">
        <f>IFERROR(VLOOKUP($C1865,Listen!$J$3:$L$39,3,0),0)</f>
        <v>0</v>
      </c>
      <c r="P1865" s="453">
        <f t="shared" si="439"/>
        <v>0</v>
      </c>
      <c r="Q1865" s="453">
        <f t="shared" si="448"/>
        <v>0</v>
      </c>
      <c r="R1865" s="453">
        <f t="shared" si="448"/>
        <v>0</v>
      </c>
      <c r="S1865" s="453">
        <f t="shared" si="448"/>
        <v>0</v>
      </c>
      <c r="T1865" s="453">
        <f t="shared" si="448"/>
        <v>0</v>
      </c>
      <c r="U1865" s="453">
        <f t="shared" si="448"/>
        <v>0</v>
      </c>
      <c r="V1865" s="453">
        <f t="shared" si="448"/>
        <v>0</v>
      </c>
      <c r="W1865" s="384">
        <f t="shared" si="449"/>
        <v>0</v>
      </c>
      <c r="X1865" s="565">
        <f>IF(D1865='A. Allgemeine Informationen'!$C$17,$M1865-Y1865,HLOOKUP('A. Allgemeine Informationen'!$C$17-1,$Z$1:$AF$2005,ROW(D1865),FALSE)-$Y1865)</f>
        <v>0</v>
      </c>
      <c r="Y1865" s="384">
        <f>HLOOKUP('A. Allgemeine Informationen'!$C$17,$Z$1:$AF$2005,ROW(D1865),FALSE)</f>
        <v>0</v>
      </c>
      <c r="Z1865" s="565">
        <f t="shared" si="440"/>
        <v>0</v>
      </c>
      <c r="AA1865" s="565">
        <f t="shared" si="441"/>
        <v>0</v>
      </c>
      <c r="AB1865" s="565">
        <f t="shared" si="442"/>
        <v>0</v>
      </c>
      <c r="AC1865" s="565">
        <f t="shared" si="443"/>
        <v>0</v>
      </c>
      <c r="AD1865" s="572">
        <f t="shared" si="444"/>
        <v>0</v>
      </c>
      <c r="AE1865" s="560">
        <f t="shared" si="445"/>
        <v>0</v>
      </c>
      <c r="AF1865" s="561">
        <f t="shared" si="446"/>
        <v>0</v>
      </c>
      <c r="AG1865" s="562"/>
    </row>
    <row r="1866" spans="2:33" s="418" customFormat="1" ht="15" customHeight="1" x14ac:dyDescent="0.2">
      <c r="B1866" s="554"/>
      <c r="C1866" s="382"/>
      <c r="D1866" s="383"/>
      <c r="E1866" s="381"/>
      <c r="F1866" s="1040"/>
      <c r="G1866" s="1038"/>
      <c r="H1866" s="1041"/>
      <c r="I1866" s="381"/>
      <c r="J1866" s="568">
        <f t="shared" si="438"/>
        <v>0</v>
      </c>
      <c r="K1866" s="381"/>
      <c r="L1866" s="381"/>
      <c r="M1866" s="568">
        <f t="shared" si="447"/>
        <v>0</v>
      </c>
      <c r="N1866" s="570">
        <f>IFERROR(VLOOKUP($C1866,Listen!$J$3:$L$39,2,0),0)</f>
        <v>0</v>
      </c>
      <c r="O1866" s="570">
        <f>IFERROR(VLOOKUP($C1866,Listen!$J$3:$L$39,3,0),0)</f>
        <v>0</v>
      </c>
      <c r="P1866" s="453">
        <f t="shared" si="439"/>
        <v>0</v>
      </c>
      <c r="Q1866" s="453">
        <f t="shared" si="448"/>
        <v>0</v>
      </c>
      <c r="R1866" s="453">
        <f t="shared" si="448"/>
        <v>0</v>
      </c>
      <c r="S1866" s="453">
        <f t="shared" si="448"/>
        <v>0</v>
      </c>
      <c r="T1866" s="453">
        <f t="shared" si="448"/>
        <v>0</v>
      </c>
      <c r="U1866" s="453">
        <f t="shared" si="448"/>
        <v>0</v>
      </c>
      <c r="V1866" s="453">
        <f t="shared" si="448"/>
        <v>0</v>
      </c>
      <c r="W1866" s="384">
        <f t="shared" si="449"/>
        <v>0</v>
      </c>
      <c r="X1866" s="565">
        <f>IF(D1866='A. Allgemeine Informationen'!$C$17,$M1866-Y1866,HLOOKUP('A. Allgemeine Informationen'!$C$17-1,$Z$1:$AF$2005,ROW(D1866),FALSE)-$Y1866)</f>
        <v>0</v>
      </c>
      <c r="Y1866" s="384">
        <f>HLOOKUP('A. Allgemeine Informationen'!$C$17,$Z$1:$AF$2005,ROW(D1866),FALSE)</f>
        <v>0</v>
      </c>
      <c r="Z1866" s="565">
        <f t="shared" si="440"/>
        <v>0</v>
      </c>
      <c r="AA1866" s="565">
        <f t="shared" si="441"/>
        <v>0</v>
      </c>
      <c r="AB1866" s="565">
        <f t="shared" si="442"/>
        <v>0</v>
      </c>
      <c r="AC1866" s="565">
        <f t="shared" si="443"/>
        <v>0</v>
      </c>
      <c r="AD1866" s="572">
        <f t="shared" si="444"/>
        <v>0</v>
      </c>
      <c r="AE1866" s="560">
        <f t="shared" si="445"/>
        <v>0</v>
      </c>
      <c r="AF1866" s="561">
        <f t="shared" si="446"/>
        <v>0</v>
      </c>
      <c r="AG1866" s="562"/>
    </row>
    <row r="1867" spans="2:33" s="418" customFormat="1" ht="15" customHeight="1" x14ac:dyDescent="0.2">
      <c r="B1867" s="554"/>
      <c r="C1867" s="382"/>
      <c r="D1867" s="383"/>
      <c r="E1867" s="381"/>
      <c r="F1867" s="1040"/>
      <c r="G1867" s="1038"/>
      <c r="H1867" s="1041"/>
      <c r="I1867" s="381"/>
      <c r="J1867" s="568">
        <f t="shared" si="438"/>
        <v>0</v>
      </c>
      <c r="K1867" s="381"/>
      <c r="L1867" s="381"/>
      <c r="M1867" s="568">
        <f t="shared" si="447"/>
        <v>0</v>
      </c>
      <c r="N1867" s="570">
        <f>IFERROR(VLOOKUP($C1867,Listen!$J$3:$L$39,2,0),0)</f>
        <v>0</v>
      </c>
      <c r="O1867" s="570">
        <f>IFERROR(VLOOKUP($C1867,Listen!$J$3:$L$39,3,0),0)</f>
        <v>0</v>
      </c>
      <c r="P1867" s="453">
        <f t="shared" si="439"/>
        <v>0</v>
      </c>
      <c r="Q1867" s="453">
        <f t="shared" si="448"/>
        <v>0</v>
      </c>
      <c r="R1867" s="453">
        <f t="shared" si="448"/>
        <v>0</v>
      </c>
      <c r="S1867" s="453">
        <f t="shared" si="448"/>
        <v>0</v>
      </c>
      <c r="T1867" s="453">
        <f t="shared" si="448"/>
        <v>0</v>
      </c>
      <c r="U1867" s="453">
        <f t="shared" si="448"/>
        <v>0</v>
      </c>
      <c r="V1867" s="453">
        <f t="shared" si="448"/>
        <v>0</v>
      </c>
      <c r="W1867" s="384">
        <f t="shared" si="449"/>
        <v>0</v>
      </c>
      <c r="X1867" s="565">
        <f>IF(D1867='A. Allgemeine Informationen'!$C$17,$M1867-Y1867,HLOOKUP('A. Allgemeine Informationen'!$C$17-1,$Z$1:$AF$2005,ROW(D1867),FALSE)-$Y1867)</f>
        <v>0</v>
      </c>
      <c r="Y1867" s="384">
        <f>HLOOKUP('A. Allgemeine Informationen'!$C$17,$Z$1:$AF$2005,ROW(D1867),FALSE)</f>
        <v>0</v>
      </c>
      <c r="Z1867" s="565">
        <f t="shared" si="440"/>
        <v>0</v>
      </c>
      <c r="AA1867" s="565">
        <f t="shared" si="441"/>
        <v>0</v>
      </c>
      <c r="AB1867" s="565">
        <f t="shared" si="442"/>
        <v>0</v>
      </c>
      <c r="AC1867" s="565">
        <f t="shared" si="443"/>
        <v>0</v>
      </c>
      <c r="AD1867" s="572">
        <f t="shared" si="444"/>
        <v>0</v>
      </c>
      <c r="AE1867" s="560">
        <f t="shared" si="445"/>
        <v>0</v>
      </c>
      <c r="AF1867" s="561">
        <f t="shared" si="446"/>
        <v>0</v>
      </c>
      <c r="AG1867" s="562"/>
    </row>
    <row r="1868" spans="2:33" s="418" customFormat="1" ht="15" customHeight="1" x14ac:dyDescent="0.2">
      <c r="B1868" s="554"/>
      <c r="C1868" s="382"/>
      <c r="D1868" s="383"/>
      <c r="E1868" s="381"/>
      <c r="F1868" s="1040"/>
      <c r="G1868" s="1038"/>
      <c r="H1868" s="1041"/>
      <c r="I1868" s="381"/>
      <c r="J1868" s="568">
        <f t="shared" si="438"/>
        <v>0</v>
      </c>
      <c r="K1868" s="381"/>
      <c r="L1868" s="381"/>
      <c r="M1868" s="568">
        <f t="shared" si="447"/>
        <v>0</v>
      </c>
      <c r="N1868" s="570">
        <f>IFERROR(VLOOKUP($C1868,Listen!$J$3:$L$39,2,0),0)</f>
        <v>0</v>
      </c>
      <c r="O1868" s="570">
        <f>IFERROR(VLOOKUP($C1868,Listen!$J$3:$L$39,3,0),0)</f>
        <v>0</v>
      </c>
      <c r="P1868" s="453">
        <f t="shared" si="439"/>
        <v>0</v>
      </c>
      <c r="Q1868" s="453">
        <f t="shared" si="448"/>
        <v>0</v>
      </c>
      <c r="R1868" s="453">
        <f t="shared" si="448"/>
        <v>0</v>
      </c>
      <c r="S1868" s="453">
        <f t="shared" si="448"/>
        <v>0</v>
      </c>
      <c r="T1868" s="453">
        <f t="shared" si="448"/>
        <v>0</v>
      </c>
      <c r="U1868" s="453">
        <f t="shared" si="448"/>
        <v>0</v>
      </c>
      <c r="V1868" s="453">
        <f t="shared" si="448"/>
        <v>0</v>
      </c>
      <c r="W1868" s="384">
        <f t="shared" si="449"/>
        <v>0</v>
      </c>
      <c r="X1868" s="565">
        <f>IF(D1868='A. Allgemeine Informationen'!$C$17,$M1868-Y1868,HLOOKUP('A. Allgemeine Informationen'!$C$17-1,$Z$1:$AF$2005,ROW(D1868),FALSE)-$Y1868)</f>
        <v>0</v>
      </c>
      <c r="Y1868" s="384">
        <f>HLOOKUP('A. Allgemeine Informationen'!$C$17,$Z$1:$AF$2005,ROW(D1868),FALSE)</f>
        <v>0</v>
      </c>
      <c r="Z1868" s="565">
        <f t="shared" si="440"/>
        <v>0</v>
      </c>
      <c r="AA1868" s="565">
        <f t="shared" si="441"/>
        <v>0</v>
      </c>
      <c r="AB1868" s="565">
        <f t="shared" si="442"/>
        <v>0</v>
      </c>
      <c r="AC1868" s="565">
        <f t="shared" si="443"/>
        <v>0</v>
      </c>
      <c r="AD1868" s="572">
        <f t="shared" si="444"/>
        <v>0</v>
      </c>
      <c r="AE1868" s="560">
        <f t="shared" si="445"/>
        <v>0</v>
      </c>
      <c r="AF1868" s="561">
        <f t="shared" si="446"/>
        <v>0</v>
      </c>
      <c r="AG1868" s="562"/>
    </row>
    <row r="1869" spans="2:33" s="418" customFormat="1" ht="15" customHeight="1" x14ac:dyDescent="0.2">
      <c r="B1869" s="554"/>
      <c r="C1869" s="382"/>
      <c r="D1869" s="383"/>
      <c r="E1869" s="381"/>
      <c r="F1869" s="1040"/>
      <c r="G1869" s="1038"/>
      <c r="H1869" s="1041"/>
      <c r="I1869" s="381"/>
      <c r="J1869" s="568">
        <f t="shared" si="438"/>
        <v>0</v>
      </c>
      <c r="K1869" s="381"/>
      <c r="L1869" s="381"/>
      <c r="M1869" s="568">
        <f t="shared" si="447"/>
        <v>0</v>
      </c>
      <c r="N1869" s="570">
        <f>IFERROR(VLOOKUP($C1869,Listen!$J$3:$L$39,2,0),0)</f>
        <v>0</v>
      </c>
      <c r="O1869" s="570">
        <f>IFERROR(VLOOKUP($C1869,Listen!$J$3:$L$39,3,0),0)</f>
        <v>0</v>
      </c>
      <c r="P1869" s="453">
        <f t="shared" si="439"/>
        <v>0</v>
      </c>
      <c r="Q1869" s="453">
        <f t="shared" si="448"/>
        <v>0</v>
      </c>
      <c r="R1869" s="453">
        <f t="shared" si="448"/>
        <v>0</v>
      </c>
      <c r="S1869" s="453">
        <f t="shared" si="448"/>
        <v>0</v>
      </c>
      <c r="T1869" s="453">
        <f t="shared" si="448"/>
        <v>0</v>
      </c>
      <c r="U1869" s="453">
        <f t="shared" si="448"/>
        <v>0</v>
      </c>
      <c r="V1869" s="453">
        <f t="shared" si="448"/>
        <v>0</v>
      </c>
      <c r="W1869" s="384">
        <f t="shared" si="449"/>
        <v>0</v>
      </c>
      <c r="X1869" s="565">
        <f>IF(D1869='A. Allgemeine Informationen'!$C$17,$M1869-Y1869,HLOOKUP('A. Allgemeine Informationen'!$C$17-1,$Z$1:$AF$2005,ROW(D1869),FALSE)-$Y1869)</f>
        <v>0</v>
      </c>
      <c r="Y1869" s="384">
        <f>HLOOKUP('A. Allgemeine Informationen'!$C$17,$Z$1:$AF$2005,ROW(D1869),FALSE)</f>
        <v>0</v>
      </c>
      <c r="Z1869" s="565">
        <f t="shared" si="440"/>
        <v>0</v>
      </c>
      <c r="AA1869" s="565">
        <f t="shared" si="441"/>
        <v>0</v>
      </c>
      <c r="AB1869" s="565">
        <f t="shared" si="442"/>
        <v>0</v>
      </c>
      <c r="AC1869" s="565">
        <f t="shared" si="443"/>
        <v>0</v>
      </c>
      <c r="AD1869" s="572">
        <f t="shared" si="444"/>
        <v>0</v>
      </c>
      <c r="AE1869" s="560">
        <f t="shared" si="445"/>
        <v>0</v>
      </c>
      <c r="AF1869" s="561">
        <f t="shared" si="446"/>
        <v>0</v>
      </c>
      <c r="AG1869" s="562"/>
    </row>
    <row r="1870" spans="2:33" s="418" customFormat="1" ht="15" customHeight="1" x14ac:dyDescent="0.2">
      <c r="B1870" s="554"/>
      <c r="C1870" s="382"/>
      <c r="D1870" s="383"/>
      <c r="E1870" s="381"/>
      <c r="F1870" s="1040"/>
      <c r="G1870" s="1038"/>
      <c r="H1870" s="1041"/>
      <c r="I1870" s="381"/>
      <c r="J1870" s="568">
        <f t="shared" si="438"/>
        <v>0</v>
      </c>
      <c r="K1870" s="381"/>
      <c r="L1870" s="381"/>
      <c r="M1870" s="568">
        <f t="shared" si="447"/>
        <v>0</v>
      </c>
      <c r="N1870" s="570">
        <f>IFERROR(VLOOKUP($C1870,Listen!$J$3:$L$39,2,0),0)</f>
        <v>0</v>
      </c>
      <c r="O1870" s="570">
        <f>IFERROR(VLOOKUP($C1870,Listen!$J$3:$L$39,3,0),0)</f>
        <v>0</v>
      </c>
      <c r="P1870" s="453">
        <f t="shared" si="439"/>
        <v>0</v>
      </c>
      <c r="Q1870" s="453">
        <f t="shared" si="448"/>
        <v>0</v>
      </c>
      <c r="R1870" s="453">
        <f t="shared" si="448"/>
        <v>0</v>
      </c>
      <c r="S1870" s="453">
        <f t="shared" si="448"/>
        <v>0</v>
      </c>
      <c r="T1870" s="453">
        <f t="shared" si="448"/>
        <v>0</v>
      </c>
      <c r="U1870" s="453">
        <f t="shared" si="448"/>
        <v>0</v>
      </c>
      <c r="V1870" s="453">
        <f t="shared" si="448"/>
        <v>0</v>
      </c>
      <c r="W1870" s="384">
        <f t="shared" si="449"/>
        <v>0</v>
      </c>
      <c r="X1870" s="565">
        <f>IF(D1870='A. Allgemeine Informationen'!$C$17,$M1870-Y1870,HLOOKUP('A. Allgemeine Informationen'!$C$17-1,$Z$1:$AF$2005,ROW(D1870),FALSE)-$Y1870)</f>
        <v>0</v>
      </c>
      <c r="Y1870" s="384">
        <f>HLOOKUP('A. Allgemeine Informationen'!$C$17,$Z$1:$AF$2005,ROW(D1870),FALSE)</f>
        <v>0</v>
      </c>
      <c r="Z1870" s="565">
        <f t="shared" si="440"/>
        <v>0</v>
      </c>
      <c r="AA1870" s="565">
        <f t="shared" si="441"/>
        <v>0</v>
      </c>
      <c r="AB1870" s="565">
        <f t="shared" si="442"/>
        <v>0</v>
      </c>
      <c r="AC1870" s="565">
        <f t="shared" si="443"/>
        <v>0</v>
      </c>
      <c r="AD1870" s="572">
        <f t="shared" si="444"/>
        <v>0</v>
      </c>
      <c r="AE1870" s="560">
        <f t="shared" si="445"/>
        <v>0</v>
      </c>
      <c r="AF1870" s="561">
        <f t="shared" si="446"/>
        <v>0</v>
      </c>
      <c r="AG1870" s="562"/>
    </row>
    <row r="1871" spans="2:33" s="418" customFormat="1" ht="15" customHeight="1" x14ac:dyDescent="0.2">
      <c r="B1871" s="554"/>
      <c r="C1871" s="382"/>
      <c r="D1871" s="383"/>
      <c r="E1871" s="381"/>
      <c r="F1871" s="1040"/>
      <c r="G1871" s="1038"/>
      <c r="H1871" s="1041"/>
      <c r="I1871" s="381"/>
      <c r="J1871" s="568">
        <f t="shared" si="438"/>
        <v>0</v>
      </c>
      <c r="K1871" s="381"/>
      <c r="L1871" s="381"/>
      <c r="M1871" s="568">
        <f t="shared" si="447"/>
        <v>0</v>
      </c>
      <c r="N1871" s="570">
        <f>IFERROR(VLOOKUP($C1871,Listen!$J$3:$L$39,2,0),0)</f>
        <v>0</v>
      </c>
      <c r="O1871" s="570">
        <f>IFERROR(VLOOKUP($C1871,Listen!$J$3:$L$39,3,0),0)</f>
        <v>0</v>
      </c>
      <c r="P1871" s="453">
        <f t="shared" si="439"/>
        <v>0</v>
      </c>
      <c r="Q1871" s="453">
        <f t="shared" si="448"/>
        <v>0</v>
      </c>
      <c r="R1871" s="453">
        <f t="shared" si="448"/>
        <v>0</v>
      </c>
      <c r="S1871" s="453">
        <f t="shared" si="448"/>
        <v>0</v>
      </c>
      <c r="T1871" s="453">
        <f t="shared" si="448"/>
        <v>0</v>
      </c>
      <c r="U1871" s="453">
        <f t="shared" si="448"/>
        <v>0</v>
      </c>
      <c r="V1871" s="453">
        <f t="shared" si="448"/>
        <v>0</v>
      </c>
      <c r="W1871" s="384">
        <f t="shared" si="449"/>
        <v>0</v>
      </c>
      <c r="X1871" s="565">
        <f>IF(D1871='A. Allgemeine Informationen'!$C$17,$M1871-Y1871,HLOOKUP('A. Allgemeine Informationen'!$C$17-1,$Z$1:$AF$2005,ROW(D1871),FALSE)-$Y1871)</f>
        <v>0</v>
      </c>
      <c r="Y1871" s="384">
        <f>HLOOKUP('A. Allgemeine Informationen'!$C$17,$Z$1:$AF$2005,ROW(D1871),FALSE)</f>
        <v>0</v>
      </c>
      <c r="Z1871" s="565">
        <f t="shared" si="440"/>
        <v>0</v>
      </c>
      <c r="AA1871" s="565">
        <f t="shared" si="441"/>
        <v>0</v>
      </c>
      <c r="AB1871" s="565">
        <f t="shared" si="442"/>
        <v>0</v>
      </c>
      <c r="AC1871" s="565">
        <f t="shared" si="443"/>
        <v>0</v>
      </c>
      <c r="AD1871" s="572">
        <f t="shared" si="444"/>
        <v>0</v>
      </c>
      <c r="AE1871" s="560">
        <f t="shared" si="445"/>
        <v>0</v>
      </c>
      <c r="AF1871" s="561">
        <f t="shared" si="446"/>
        <v>0</v>
      </c>
      <c r="AG1871" s="562"/>
    </row>
    <row r="1872" spans="2:33" s="418" customFormat="1" ht="15" customHeight="1" x14ac:dyDescent="0.2">
      <c r="B1872" s="554"/>
      <c r="C1872" s="382"/>
      <c r="D1872" s="383"/>
      <c r="E1872" s="381"/>
      <c r="F1872" s="1040"/>
      <c r="G1872" s="1038"/>
      <c r="H1872" s="1041"/>
      <c r="I1872" s="381"/>
      <c r="J1872" s="568">
        <f t="shared" si="438"/>
        <v>0</v>
      </c>
      <c r="K1872" s="381"/>
      <c r="L1872" s="381"/>
      <c r="M1872" s="568">
        <f t="shared" si="447"/>
        <v>0</v>
      </c>
      <c r="N1872" s="570">
        <f>IFERROR(VLOOKUP($C1872,Listen!$J$3:$L$39,2,0),0)</f>
        <v>0</v>
      </c>
      <c r="O1872" s="570">
        <f>IFERROR(VLOOKUP($C1872,Listen!$J$3:$L$39,3,0),0)</f>
        <v>0</v>
      </c>
      <c r="P1872" s="453">
        <f t="shared" si="439"/>
        <v>0</v>
      </c>
      <c r="Q1872" s="453">
        <f t="shared" si="448"/>
        <v>0</v>
      </c>
      <c r="R1872" s="453">
        <f t="shared" si="448"/>
        <v>0</v>
      </c>
      <c r="S1872" s="453">
        <f t="shared" si="448"/>
        <v>0</v>
      </c>
      <c r="T1872" s="453">
        <f t="shared" si="448"/>
        <v>0</v>
      </c>
      <c r="U1872" s="453">
        <f t="shared" si="448"/>
        <v>0</v>
      </c>
      <c r="V1872" s="453">
        <f t="shared" si="448"/>
        <v>0</v>
      </c>
      <c r="W1872" s="384">
        <f t="shared" si="449"/>
        <v>0</v>
      </c>
      <c r="X1872" s="565">
        <f>IF(D1872='A. Allgemeine Informationen'!$C$17,$M1872-Y1872,HLOOKUP('A. Allgemeine Informationen'!$C$17-1,$Z$1:$AF$2005,ROW(D1872),FALSE)-$Y1872)</f>
        <v>0</v>
      </c>
      <c r="Y1872" s="384">
        <f>HLOOKUP('A. Allgemeine Informationen'!$C$17,$Z$1:$AF$2005,ROW(D1872),FALSE)</f>
        <v>0</v>
      </c>
      <c r="Z1872" s="565">
        <f t="shared" si="440"/>
        <v>0</v>
      </c>
      <c r="AA1872" s="565">
        <f t="shared" si="441"/>
        <v>0</v>
      </c>
      <c r="AB1872" s="565">
        <f t="shared" si="442"/>
        <v>0</v>
      </c>
      <c r="AC1872" s="565">
        <f t="shared" si="443"/>
        <v>0</v>
      </c>
      <c r="AD1872" s="572">
        <f t="shared" si="444"/>
        <v>0</v>
      </c>
      <c r="AE1872" s="560">
        <f t="shared" si="445"/>
        <v>0</v>
      </c>
      <c r="AF1872" s="561">
        <f t="shared" si="446"/>
        <v>0</v>
      </c>
      <c r="AG1872" s="562"/>
    </row>
    <row r="1873" spans="2:33" s="418" customFormat="1" ht="15" customHeight="1" x14ac:dyDescent="0.2">
      <c r="B1873" s="554"/>
      <c r="C1873" s="382"/>
      <c r="D1873" s="383"/>
      <c r="E1873" s="381"/>
      <c r="F1873" s="1040"/>
      <c r="G1873" s="1038"/>
      <c r="H1873" s="1041"/>
      <c r="I1873" s="381"/>
      <c r="J1873" s="568">
        <f t="shared" si="438"/>
        <v>0</v>
      </c>
      <c r="K1873" s="381"/>
      <c r="L1873" s="381"/>
      <c r="M1873" s="568">
        <f t="shared" si="447"/>
        <v>0</v>
      </c>
      <c r="N1873" s="570">
        <f>IFERROR(VLOOKUP($C1873,Listen!$J$3:$L$39,2,0),0)</f>
        <v>0</v>
      </c>
      <c r="O1873" s="570">
        <f>IFERROR(VLOOKUP($C1873,Listen!$J$3:$L$39,3,0),0)</f>
        <v>0</v>
      </c>
      <c r="P1873" s="453">
        <f t="shared" si="439"/>
        <v>0</v>
      </c>
      <c r="Q1873" s="453">
        <f t="shared" si="448"/>
        <v>0</v>
      </c>
      <c r="R1873" s="453">
        <f t="shared" si="448"/>
        <v>0</v>
      </c>
      <c r="S1873" s="453">
        <f t="shared" si="448"/>
        <v>0</v>
      </c>
      <c r="T1873" s="453">
        <f t="shared" si="448"/>
        <v>0</v>
      </c>
      <c r="U1873" s="453">
        <f t="shared" si="448"/>
        <v>0</v>
      </c>
      <c r="V1873" s="453">
        <f t="shared" si="448"/>
        <v>0</v>
      </c>
      <c r="W1873" s="384">
        <f t="shared" si="449"/>
        <v>0</v>
      </c>
      <c r="X1873" s="565">
        <f>IF(D1873='A. Allgemeine Informationen'!$C$17,$M1873-Y1873,HLOOKUP('A. Allgemeine Informationen'!$C$17-1,$Z$1:$AF$2005,ROW(D1873),FALSE)-$Y1873)</f>
        <v>0</v>
      </c>
      <c r="Y1873" s="384">
        <f>HLOOKUP('A. Allgemeine Informationen'!$C$17,$Z$1:$AF$2005,ROW(D1873),FALSE)</f>
        <v>0</v>
      </c>
      <c r="Z1873" s="565">
        <f t="shared" si="440"/>
        <v>0</v>
      </c>
      <c r="AA1873" s="565">
        <f t="shared" si="441"/>
        <v>0</v>
      </c>
      <c r="AB1873" s="565">
        <f t="shared" si="442"/>
        <v>0</v>
      </c>
      <c r="AC1873" s="565">
        <f t="shared" si="443"/>
        <v>0</v>
      </c>
      <c r="AD1873" s="572">
        <f t="shared" si="444"/>
        <v>0</v>
      </c>
      <c r="AE1873" s="560">
        <f t="shared" si="445"/>
        <v>0</v>
      </c>
      <c r="AF1873" s="561">
        <f t="shared" si="446"/>
        <v>0</v>
      </c>
      <c r="AG1873" s="562"/>
    </row>
    <row r="1874" spans="2:33" s="418" customFormat="1" ht="15" customHeight="1" x14ac:dyDescent="0.2">
      <c r="B1874" s="554"/>
      <c r="C1874" s="382"/>
      <c r="D1874" s="383"/>
      <c r="E1874" s="381"/>
      <c r="F1874" s="1040"/>
      <c r="G1874" s="1038"/>
      <c r="H1874" s="1041"/>
      <c r="I1874" s="381"/>
      <c r="J1874" s="568">
        <f t="shared" si="438"/>
        <v>0</v>
      </c>
      <c r="K1874" s="381"/>
      <c r="L1874" s="381"/>
      <c r="M1874" s="568">
        <f t="shared" si="447"/>
        <v>0</v>
      </c>
      <c r="N1874" s="570">
        <f>IFERROR(VLOOKUP($C1874,Listen!$J$3:$L$39,2,0),0)</f>
        <v>0</v>
      </c>
      <c r="O1874" s="570">
        <f>IFERROR(VLOOKUP($C1874,Listen!$J$3:$L$39,3,0),0)</f>
        <v>0</v>
      </c>
      <c r="P1874" s="453">
        <f t="shared" si="439"/>
        <v>0</v>
      </c>
      <c r="Q1874" s="453">
        <f t="shared" si="448"/>
        <v>0</v>
      </c>
      <c r="R1874" s="453">
        <f t="shared" si="448"/>
        <v>0</v>
      </c>
      <c r="S1874" s="453">
        <f t="shared" si="448"/>
        <v>0</v>
      </c>
      <c r="T1874" s="453">
        <f t="shared" si="448"/>
        <v>0</v>
      </c>
      <c r="U1874" s="453">
        <f t="shared" si="448"/>
        <v>0</v>
      </c>
      <c r="V1874" s="453">
        <f t="shared" si="448"/>
        <v>0</v>
      </c>
      <c r="W1874" s="384">
        <f t="shared" si="449"/>
        <v>0</v>
      </c>
      <c r="X1874" s="565">
        <f>IF(D1874='A. Allgemeine Informationen'!$C$17,$M1874-Y1874,HLOOKUP('A. Allgemeine Informationen'!$C$17-1,$Z$1:$AF$2005,ROW(D1874),FALSE)-$Y1874)</f>
        <v>0</v>
      </c>
      <c r="Y1874" s="384">
        <f>HLOOKUP('A. Allgemeine Informationen'!$C$17,$Z$1:$AF$2005,ROW(D1874),FALSE)</f>
        <v>0</v>
      </c>
      <c r="Z1874" s="565">
        <f t="shared" si="440"/>
        <v>0</v>
      </c>
      <c r="AA1874" s="565">
        <f t="shared" si="441"/>
        <v>0</v>
      </c>
      <c r="AB1874" s="565">
        <f t="shared" si="442"/>
        <v>0</v>
      </c>
      <c r="AC1874" s="565">
        <f t="shared" si="443"/>
        <v>0</v>
      </c>
      <c r="AD1874" s="572">
        <f t="shared" si="444"/>
        <v>0</v>
      </c>
      <c r="AE1874" s="560">
        <f t="shared" si="445"/>
        <v>0</v>
      </c>
      <c r="AF1874" s="561">
        <f t="shared" si="446"/>
        <v>0</v>
      </c>
      <c r="AG1874" s="562"/>
    </row>
    <row r="1875" spans="2:33" s="418" customFormat="1" ht="15" customHeight="1" x14ac:dyDescent="0.2">
      <c r="B1875" s="554"/>
      <c r="C1875" s="382"/>
      <c r="D1875" s="383"/>
      <c r="E1875" s="381"/>
      <c r="F1875" s="1040"/>
      <c r="G1875" s="1038"/>
      <c r="H1875" s="1041"/>
      <c r="I1875" s="381"/>
      <c r="J1875" s="568">
        <f t="shared" si="438"/>
        <v>0</v>
      </c>
      <c r="K1875" s="381"/>
      <c r="L1875" s="381"/>
      <c r="M1875" s="568">
        <f t="shared" si="447"/>
        <v>0</v>
      </c>
      <c r="N1875" s="570">
        <f>IFERROR(VLOOKUP($C1875,Listen!$J$3:$L$39,2,0),0)</f>
        <v>0</v>
      </c>
      <c r="O1875" s="570">
        <f>IFERROR(VLOOKUP($C1875,Listen!$J$3:$L$39,3,0),0)</f>
        <v>0</v>
      </c>
      <c r="P1875" s="453">
        <f t="shared" si="439"/>
        <v>0</v>
      </c>
      <c r="Q1875" s="453">
        <f t="shared" si="448"/>
        <v>0</v>
      </c>
      <c r="R1875" s="453">
        <f t="shared" si="448"/>
        <v>0</v>
      </c>
      <c r="S1875" s="453">
        <f t="shared" si="448"/>
        <v>0</v>
      </c>
      <c r="T1875" s="453">
        <f t="shared" si="448"/>
        <v>0</v>
      </c>
      <c r="U1875" s="453">
        <f t="shared" si="448"/>
        <v>0</v>
      </c>
      <c r="V1875" s="453">
        <f t="shared" si="448"/>
        <v>0</v>
      </c>
      <c r="W1875" s="384">
        <f t="shared" si="449"/>
        <v>0</v>
      </c>
      <c r="X1875" s="565">
        <f>IF(D1875='A. Allgemeine Informationen'!$C$17,$M1875-Y1875,HLOOKUP('A. Allgemeine Informationen'!$C$17-1,$Z$1:$AF$2005,ROW(D1875),FALSE)-$Y1875)</f>
        <v>0</v>
      </c>
      <c r="Y1875" s="384">
        <f>HLOOKUP('A. Allgemeine Informationen'!$C$17,$Z$1:$AF$2005,ROW(D1875),FALSE)</f>
        <v>0</v>
      </c>
      <c r="Z1875" s="565">
        <f t="shared" si="440"/>
        <v>0</v>
      </c>
      <c r="AA1875" s="565">
        <f t="shared" si="441"/>
        <v>0</v>
      </c>
      <c r="AB1875" s="565">
        <f t="shared" si="442"/>
        <v>0</v>
      </c>
      <c r="AC1875" s="565">
        <f t="shared" si="443"/>
        <v>0</v>
      </c>
      <c r="AD1875" s="572">
        <f t="shared" si="444"/>
        <v>0</v>
      </c>
      <c r="AE1875" s="560">
        <f t="shared" si="445"/>
        <v>0</v>
      </c>
      <c r="AF1875" s="561">
        <f t="shared" si="446"/>
        <v>0</v>
      </c>
      <c r="AG1875" s="562"/>
    </row>
    <row r="1876" spans="2:33" s="418" customFormat="1" ht="15" customHeight="1" x14ac:dyDescent="0.2">
      <c r="B1876" s="554"/>
      <c r="C1876" s="382"/>
      <c r="D1876" s="383"/>
      <c r="E1876" s="381"/>
      <c r="F1876" s="1040"/>
      <c r="G1876" s="1038"/>
      <c r="H1876" s="1041"/>
      <c r="I1876" s="381"/>
      <c r="J1876" s="568">
        <f t="shared" si="438"/>
        <v>0</v>
      </c>
      <c r="K1876" s="381"/>
      <c r="L1876" s="381"/>
      <c r="M1876" s="568">
        <f t="shared" si="447"/>
        <v>0</v>
      </c>
      <c r="N1876" s="570">
        <f>IFERROR(VLOOKUP($C1876,Listen!$J$3:$L$39,2,0),0)</f>
        <v>0</v>
      </c>
      <c r="O1876" s="570">
        <f>IFERROR(VLOOKUP($C1876,Listen!$J$3:$L$39,3,0),0)</f>
        <v>0</v>
      </c>
      <c r="P1876" s="453">
        <f t="shared" si="439"/>
        <v>0</v>
      </c>
      <c r="Q1876" s="453">
        <f t="shared" si="448"/>
        <v>0</v>
      </c>
      <c r="R1876" s="453">
        <f t="shared" si="448"/>
        <v>0</v>
      </c>
      <c r="S1876" s="453">
        <f t="shared" si="448"/>
        <v>0</v>
      </c>
      <c r="T1876" s="453">
        <f t="shared" si="448"/>
        <v>0</v>
      </c>
      <c r="U1876" s="453">
        <f t="shared" si="448"/>
        <v>0</v>
      </c>
      <c r="V1876" s="453">
        <f t="shared" si="448"/>
        <v>0</v>
      </c>
      <c r="W1876" s="384">
        <f t="shared" si="449"/>
        <v>0</v>
      </c>
      <c r="X1876" s="565">
        <f>IF(D1876='A. Allgemeine Informationen'!$C$17,$M1876-Y1876,HLOOKUP('A. Allgemeine Informationen'!$C$17-1,$Z$1:$AF$2005,ROW(D1876),FALSE)-$Y1876)</f>
        <v>0</v>
      </c>
      <c r="Y1876" s="384">
        <f>HLOOKUP('A. Allgemeine Informationen'!$C$17,$Z$1:$AF$2005,ROW(D1876),FALSE)</f>
        <v>0</v>
      </c>
      <c r="Z1876" s="565">
        <f t="shared" si="440"/>
        <v>0</v>
      </c>
      <c r="AA1876" s="565">
        <f t="shared" si="441"/>
        <v>0</v>
      </c>
      <c r="AB1876" s="565">
        <f t="shared" si="442"/>
        <v>0</v>
      </c>
      <c r="AC1876" s="565">
        <f t="shared" si="443"/>
        <v>0</v>
      </c>
      <c r="AD1876" s="572">
        <f t="shared" si="444"/>
        <v>0</v>
      </c>
      <c r="AE1876" s="560">
        <f t="shared" si="445"/>
        <v>0</v>
      </c>
      <c r="AF1876" s="561">
        <f t="shared" si="446"/>
        <v>0</v>
      </c>
      <c r="AG1876" s="562"/>
    </row>
    <row r="1877" spans="2:33" s="418" customFormat="1" ht="15" customHeight="1" x14ac:dyDescent="0.2">
      <c r="B1877" s="554"/>
      <c r="C1877" s="382"/>
      <c r="D1877" s="383"/>
      <c r="E1877" s="381"/>
      <c r="F1877" s="1040"/>
      <c r="G1877" s="1038"/>
      <c r="H1877" s="1041"/>
      <c r="I1877" s="381"/>
      <c r="J1877" s="568">
        <f t="shared" si="438"/>
        <v>0</v>
      </c>
      <c r="K1877" s="381"/>
      <c r="L1877" s="381"/>
      <c r="M1877" s="568">
        <f t="shared" si="447"/>
        <v>0</v>
      </c>
      <c r="N1877" s="570">
        <f>IFERROR(VLOOKUP($C1877,Listen!$J$3:$L$39,2,0),0)</f>
        <v>0</v>
      </c>
      <c r="O1877" s="570">
        <f>IFERROR(VLOOKUP($C1877,Listen!$J$3:$L$39,3,0),0)</f>
        <v>0</v>
      </c>
      <c r="P1877" s="453">
        <f t="shared" si="439"/>
        <v>0</v>
      </c>
      <c r="Q1877" s="453">
        <f t="shared" si="448"/>
        <v>0</v>
      </c>
      <c r="R1877" s="453">
        <f t="shared" si="448"/>
        <v>0</v>
      </c>
      <c r="S1877" s="453">
        <f t="shared" si="448"/>
        <v>0</v>
      </c>
      <c r="T1877" s="453">
        <f t="shared" si="448"/>
        <v>0</v>
      </c>
      <c r="U1877" s="453">
        <f t="shared" si="448"/>
        <v>0</v>
      </c>
      <c r="V1877" s="453">
        <f t="shared" si="448"/>
        <v>0</v>
      </c>
      <c r="W1877" s="384">
        <f t="shared" si="449"/>
        <v>0</v>
      </c>
      <c r="X1877" s="565">
        <f>IF(D1877='A. Allgemeine Informationen'!$C$17,$M1877-Y1877,HLOOKUP('A. Allgemeine Informationen'!$C$17-1,$Z$1:$AF$2005,ROW(D1877),FALSE)-$Y1877)</f>
        <v>0</v>
      </c>
      <c r="Y1877" s="384">
        <f>HLOOKUP('A. Allgemeine Informationen'!$C$17,$Z$1:$AF$2005,ROW(D1877),FALSE)</f>
        <v>0</v>
      </c>
      <c r="Z1877" s="565">
        <f t="shared" si="440"/>
        <v>0</v>
      </c>
      <c r="AA1877" s="565">
        <f t="shared" si="441"/>
        <v>0</v>
      </c>
      <c r="AB1877" s="565">
        <f t="shared" si="442"/>
        <v>0</v>
      </c>
      <c r="AC1877" s="565">
        <f t="shared" si="443"/>
        <v>0</v>
      </c>
      <c r="AD1877" s="572">
        <f t="shared" si="444"/>
        <v>0</v>
      </c>
      <c r="AE1877" s="560">
        <f t="shared" si="445"/>
        <v>0</v>
      </c>
      <c r="AF1877" s="561">
        <f t="shared" si="446"/>
        <v>0</v>
      </c>
      <c r="AG1877" s="562"/>
    </row>
    <row r="1878" spans="2:33" s="418" customFormat="1" ht="15" customHeight="1" x14ac:dyDescent="0.2">
      <c r="B1878" s="554"/>
      <c r="C1878" s="382"/>
      <c r="D1878" s="383"/>
      <c r="E1878" s="381"/>
      <c r="F1878" s="1040"/>
      <c r="G1878" s="1038"/>
      <c r="H1878" s="1041"/>
      <c r="I1878" s="381"/>
      <c r="J1878" s="568">
        <f t="shared" si="438"/>
        <v>0</v>
      </c>
      <c r="K1878" s="381"/>
      <c r="L1878" s="381"/>
      <c r="M1878" s="568">
        <f t="shared" si="447"/>
        <v>0</v>
      </c>
      <c r="N1878" s="570">
        <f>IFERROR(VLOOKUP($C1878,Listen!$J$3:$L$39,2,0),0)</f>
        <v>0</v>
      </c>
      <c r="O1878" s="570">
        <f>IFERROR(VLOOKUP($C1878,Listen!$J$3:$L$39,3,0),0)</f>
        <v>0</v>
      </c>
      <c r="P1878" s="453">
        <f t="shared" si="439"/>
        <v>0</v>
      </c>
      <c r="Q1878" s="453">
        <f t="shared" si="448"/>
        <v>0</v>
      </c>
      <c r="R1878" s="453">
        <f t="shared" si="448"/>
        <v>0</v>
      </c>
      <c r="S1878" s="453">
        <f t="shared" si="448"/>
        <v>0</v>
      </c>
      <c r="T1878" s="453">
        <f t="shared" si="448"/>
        <v>0</v>
      </c>
      <c r="U1878" s="453">
        <f t="shared" si="448"/>
        <v>0</v>
      </c>
      <c r="V1878" s="453">
        <f t="shared" si="448"/>
        <v>0</v>
      </c>
      <c r="W1878" s="384">
        <f t="shared" si="449"/>
        <v>0</v>
      </c>
      <c r="X1878" s="565">
        <f>IF(D1878='A. Allgemeine Informationen'!$C$17,$M1878-Y1878,HLOOKUP('A. Allgemeine Informationen'!$C$17-1,$Z$1:$AF$2005,ROW(D1878),FALSE)-$Y1878)</f>
        <v>0</v>
      </c>
      <c r="Y1878" s="384">
        <f>HLOOKUP('A. Allgemeine Informationen'!$C$17,$Z$1:$AF$2005,ROW(D1878),FALSE)</f>
        <v>0</v>
      </c>
      <c r="Z1878" s="565">
        <f t="shared" si="440"/>
        <v>0</v>
      </c>
      <c r="AA1878" s="565">
        <f t="shared" si="441"/>
        <v>0</v>
      </c>
      <c r="AB1878" s="565">
        <f t="shared" si="442"/>
        <v>0</v>
      </c>
      <c r="AC1878" s="565">
        <f t="shared" si="443"/>
        <v>0</v>
      </c>
      <c r="AD1878" s="572">
        <f t="shared" si="444"/>
        <v>0</v>
      </c>
      <c r="AE1878" s="560">
        <f t="shared" si="445"/>
        <v>0</v>
      </c>
      <c r="AF1878" s="561">
        <f t="shared" si="446"/>
        <v>0</v>
      </c>
      <c r="AG1878" s="562"/>
    </row>
    <row r="1879" spans="2:33" s="418" customFormat="1" ht="15" customHeight="1" x14ac:dyDescent="0.2">
      <c r="B1879" s="554"/>
      <c r="C1879" s="382"/>
      <c r="D1879" s="383"/>
      <c r="E1879" s="381"/>
      <c r="F1879" s="1040"/>
      <c r="G1879" s="1038"/>
      <c r="H1879" s="1041"/>
      <c r="I1879" s="381"/>
      <c r="J1879" s="568">
        <f t="shared" si="438"/>
        <v>0</v>
      </c>
      <c r="K1879" s="381"/>
      <c r="L1879" s="381"/>
      <c r="M1879" s="568">
        <f t="shared" si="447"/>
        <v>0</v>
      </c>
      <c r="N1879" s="570">
        <f>IFERROR(VLOOKUP($C1879,Listen!$J$3:$L$39,2,0),0)</f>
        <v>0</v>
      </c>
      <c r="O1879" s="570">
        <f>IFERROR(VLOOKUP($C1879,Listen!$J$3:$L$39,3,0),0)</f>
        <v>0</v>
      </c>
      <c r="P1879" s="453">
        <f t="shared" si="439"/>
        <v>0</v>
      </c>
      <c r="Q1879" s="453">
        <f t="shared" ref="Q1879:V1894" si="450">P1879</f>
        <v>0</v>
      </c>
      <c r="R1879" s="453">
        <f t="shared" si="450"/>
        <v>0</v>
      </c>
      <c r="S1879" s="453">
        <f t="shared" si="450"/>
        <v>0</v>
      </c>
      <c r="T1879" s="453">
        <f t="shared" si="450"/>
        <v>0</v>
      </c>
      <c r="U1879" s="453">
        <f t="shared" si="450"/>
        <v>0</v>
      </c>
      <c r="V1879" s="453">
        <f t="shared" si="450"/>
        <v>0</v>
      </c>
      <c r="W1879" s="384">
        <f t="shared" si="449"/>
        <v>0</v>
      </c>
      <c r="X1879" s="565">
        <f>IF(D1879='A. Allgemeine Informationen'!$C$17,$M1879-Y1879,HLOOKUP('A. Allgemeine Informationen'!$C$17-1,$Z$1:$AF$2005,ROW(D1879),FALSE)-$Y1879)</f>
        <v>0</v>
      </c>
      <c r="Y1879" s="384">
        <f>HLOOKUP('A. Allgemeine Informationen'!$C$17,$Z$1:$AF$2005,ROW(D1879),FALSE)</f>
        <v>0</v>
      </c>
      <c r="Z1879" s="565">
        <f t="shared" si="440"/>
        <v>0</v>
      </c>
      <c r="AA1879" s="565">
        <f t="shared" si="441"/>
        <v>0</v>
      </c>
      <c r="AB1879" s="565">
        <f t="shared" si="442"/>
        <v>0</v>
      </c>
      <c r="AC1879" s="565">
        <f t="shared" si="443"/>
        <v>0</v>
      </c>
      <c r="AD1879" s="572">
        <f t="shared" si="444"/>
        <v>0</v>
      </c>
      <c r="AE1879" s="560">
        <f t="shared" si="445"/>
        <v>0</v>
      </c>
      <c r="AF1879" s="561">
        <f t="shared" si="446"/>
        <v>0</v>
      </c>
      <c r="AG1879" s="562"/>
    </row>
    <row r="1880" spans="2:33" s="418" customFormat="1" ht="15" customHeight="1" x14ac:dyDescent="0.2">
      <c r="B1880" s="554"/>
      <c r="C1880" s="382"/>
      <c r="D1880" s="383"/>
      <c r="E1880" s="381"/>
      <c r="F1880" s="1040"/>
      <c r="G1880" s="1038"/>
      <c r="H1880" s="1041"/>
      <c r="I1880" s="381"/>
      <c r="J1880" s="568">
        <f t="shared" si="438"/>
        <v>0</v>
      </c>
      <c r="K1880" s="381"/>
      <c r="L1880" s="381"/>
      <c r="M1880" s="568">
        <f t="shared" si="447"/>
        <v>0</v>
      </c>
      <c r="N1880" s="570">
        <f>IFERROR(VLOOKUP($C1880,Listen!$J$3:$L$39,2,0),0)</f>
        <v>0</v>
      </c>
      <c r="O1880" s="570">
        <f>IFERROR(VLOOKUP($C1880,Listen!$J$3:$L$39,3,0),0)</f>
        <v>0</v>
      </c>
      <c r="P1880" s="453">
        <f t="shared" si="439"/>
        <v>0</v>
      </c>
      <c r="Q1880" s="453">
        <f t="shared" si="450"/>
        <v>0</v>
      </c>
      <c r="R1880" s="453">
        <f t="shared" si="450"/>
        <v>0</v>
      </c>
      <c r="S1880" s="453">
        <f t="shared" si="450"/>
        <v>0</v>
      </c>
      <c r="T1880" s="453">
        <f t="shared" si="450"/>
        <v>0</v>
      </c>
      <c r="U1880" s="453">
        <f t="shared" si="450"/>
        <v>0</v>
      </c>
      <c r="V1880" s="453">
        <f t="shared" si="450"/>
        <v>0</v>
      </c>
      <c r="W1880" s="384">
        <f t="shared" si="449"/>
        <v>0</v>
      </c>
      <c r="X1880" s="565">
        <f>IF(D1880='A. Allgemeine Informationen'!$C$17,$M1880-Y1880,HLOOKUP('A. Allgemeine Informationen'!$C$17-1,$Z$1:$AF$2005,ROW(D1880),FALSE)-$Y1880)</f>
        <v>0</v>
      </c>
      <c r="Y1880" s="384">
        <f>HLOOKUP('A. Allgemeine Informationen'!$C$17,$Z$1:$AF$2005,ROW(D1880),FALSE)</f>
        <v>0</v>
      </c>
      <c r="Z1880" s="565">
        <f t="shared" si="440"/>
        <v>0</v>
      </c>
      <c r="AA1880" s="565">
        <f t="shared" si="441"/>
        <v>0</v>
      </c>
      <c r="AB1880" s="565">
        <f t="shared" si="442"/>
        <v>0</v>
      </c>
      <c r="AC1880" s="565">
        <f t="shared" si="443"/>
        <v>0</v>
      </c>
      <c r="AD1880" s="572">
        <f t="shared" si="444"/>
        <v>0</v>
      </c>
      <c r="AE1880" s="560">
        <f t="shared" si="445"/>
        <v>0</v>
      </c>
      <c r="AF1880" s="561">
        <f t="shared" si="446"/>
        <v>0</v>
      </c>
      <c r="AG1880" s="562"/>
    </row>
    <row r="1881" spans="2:33" s="418" customFormat="1" ht="15" customHeight="1" x14ac:dyDescent="0.2">
      <c r="B1881" s="554"/>
      <c r="C1881" s="382"/>
      <c r="D1881" s="383"/>
      <c r="E1881" s="381"/>
      <c r="F1881" s="1040"/>
      <c r="G1881" s="1038"/>
      <c r="H1881" s="1041"/>
      <c r="I1881" s="381"/>
      <c r="J1881" s="568">
        <f t="shared" si="438"/>
        <v>0</v>
      </c>
      <c r="K1881" s="381"/>
      <c r="L1881" s="381"/>
      <c r="M1881" s="568">
        <f t="shared" si="447"/>
        <v>0</v>
      </c>
      <c r="N1881" s="570">
        <f>IFERROR(VLOOKUP($C1881,Listen!$J$3:$L$39,2,0),0)</f>
        <v>0</v>
      </c>
      <c r="O1881" s="570">
        <f>IFERROR(VLOOKUP($C1881,Listen!$J$3:$L$39,3,0),0)</f>
        <v>0</v>
      </c>
      <c r="P1881" s="453">
        <f t="shared" si="439"/>
        <v>0</v>
      </c>
      <c r="Q1881" s="453">
        <f t="shared" si="450"/>
        <v>0</v>
      </c>
      <c r="R1881" s="453">
        <f t="shared" si="450"/>
        <v>0</v>
      </c>
      <c r="S1881" s="453">
        <f t="shared" si="450"/>
        <v>0</v>
      </c>
      <c r="T1881" s="453">
        <f t="shared" si="450"/>
        <v>0</v>
      </c>
      <c r="U1881" s="453">
        <f t="shared" si="450"/>
        <v>0</v>
      </c>
      <c r="V1881" s="453">
        <f t="shared" si="450"/>
        <v>0</v>
      </c>
      <c r="W1881" s="384">
        <f t="shared" si="449"/>
        <v>0</v>
      </c>
      <c r="X1881" s="565">
        <f>IF(D1881='A. Allgemeine Informationen'!$C$17,$M1881-Y1881,HLOOKUP('A. Allgemeine Informationen'!$C$17-1,$Z$1:$AF$2005,ROW(D1881),FALSE)-$Y1881)</f>
        <v>0</v>
      </c>
      <c r="Y1881" s="384">
        <f>HLOOKUP('A. Allgemeine Informationen'!$C$17,$Z$1:$AF$2005,ROW(D1881),FALSE)</f>
        <v>0</v>
      </c>
      <c r="Z1881" s="565">
        <f t="shared" si="440"/>
        <v>0</v>
      </c>
      <c r="AA1881" s="565">
        <f t="shared" si="441"/>
        <v>0</v>
      </c>
      <c r="AB1881" s="565">
        <f t="shared" si="442"/>
        <v>0</v>
      </c>
      <c r="AC1881" s="565">
        <f t="shared" si="443"/>
        <v>0</v>
      </c>
      <c r="AD1881" s="572">
        <f t="shared" si="444"/>
        <v>0</v>
      </c>
      <c r="AE1881" s="560">
        <f t="shared" si="445"/>
        <v>0</v>
      </c>
      <c r="AF1881" s="561">
        <f t="shared" si="446"/>
        <v>0</v>
      </c>
      <c r="AG1881" s="562"/>
    </row>
    <row r="1882" spans="2:33" s="418" customFormat="1" ht="15" customHeight="1" x14ac:dyDescent="0.2">
      <c r="B1882" s="554"/>
      <c r="C1882" s="382"/>
      <c r="D1882" s="383"/>
      <c r="E1882" s="381"/>
      <c r="F1882" s="1040"/>
      <c r="G1882" s="1038"/>
      <c r="H1882" s="1041"/>
      <c r="I1882" s="381"/>
      <c r="J1882" s="568">
        <f t="shared" si="438"/>
        <v>0</v>
      </c>
      <c r="K1882" s="381"/>
      <c r="L1882" s="381"/>
      <c r="M1882" s="568">
        <f t="shared" si="447"/>
        <v>0</v>
      </c>
      <c r="N1882" s="570">
        <f>IFERROR(VLOOKUP($C1882,Listen!$J$3:$L$39,2,0),0)</f>
        <v>0</v>
      </c>
      <c r="O1882" s="570">
        <f>IFERROR(VLOOKUP($C1882,Listen!$J$3:$L$39,3,0),0)</f>
        <v>0</v>
      </c>
      <c r="P1882" s="453">
        <f t="shared" si="439"/>
        <v>0</v>
      </c>
      <c r="Q1882" s="453">
        <f t="shared" si="450"/>
        <v>0</v>
      </c>
      <c r="R1882" s="453">
        <f t="shared" si="450"/>
        <v>0</v>
      </c>
      <c r="S1882" s="453">
        <f t="shared" si="450"/>
        <v>0</v>
      </c>
      <c r="T1882" s="453">
        <f t="shared" si="450"/>
        <v>0</v>
      </c>
      <c r="U1882" s="453">
        <f t="shared" si="450"/>
        <v>0</v>
      </c>
      <c r="V1882" s="453">
        <f t="shared" si="450"/>
        <v>0</v>
      </c>
      <c r="W1882" s="384">
        <f t="shared" si="449"/>
        <v>0</v>
      </c>
      <c r="X1882" s="565">
        <f>IF(D1882='A. Allgemeine Informationen'!$C$17,$M1882-Y1882,HLOOKUP('A. Allgemeine Informationen'!$C$17-1,$Z$1:$AF$2005,ROW(D1882),FALSE)-$Y1882)</f>
        <v>0</v>
      </c>
      <c r="Y1882" s="384">
        <f>HLOOKUP('A. Allgemeine Informationen'!$C$17,$Z$1:$AF$2005,ROW(D1882),FALSE)</f>
        <v>0</v>
      </c>
      <c r="Z1882" s="565">
        <f t="shared" si="440"/>
        <v>0</v>
      </c>
      <c r="AA1882" s="565">
        <f t="shared" si="441"/>
        <v>0</v>
      </c>
      <c r="AB1882" s="565">
        <f t="shared" si="442"/>
        <v>0</v>
      </c>
      <c r="AC1882" s="565">
        <f t="shared" si="443"/>
        <v>0</v>
      </c>
      <c r="AD1882" s="572">
        <f t="shared" si="444"/>
        <v>0</v>
      </c>
      <c r="AE1882" s="560">
        <f t="shared" si="445"/>
        <v>0</v>
      </c>
      <c r="AF1882" s="561">
        <f t="shared" si="446"/>
        <v>0</v>
      </c>
      <c r="AG1882" s="562"/>
    </row>
    <row r="1883" spans="2:33" s="418" customFormat="1" ht="15" customHeight="1" x14ac:dyDescent="0.2">
      <c r="B1883" s="554"/>
      <c r="C1883" s="382"/>
      <c r="D1883" s="383"/>
      <c r="E1883" s="381"/>
      <c r="F1883" s="1040"/>
      <c r="G1883" s="1038"/>
      <c r="H1883" s="1041"/>
      <c r="I1883" s="381"/>
      <c r="J1883" s="568">
        <f t="shared" si="438"/>
        <v>0</v>
      </c>
      <c r="K1883" s="381"/>
      <c r="L1883" s="381"/>
      <c r="M1883" s="568">
        <f t="shared" si="447"/>
        <v>0</v>
      </c>
      <c r="N1883" s="570">
        <f>IFERROR(VLOOKUP($C1883,Listen!$J$3:$L$39,2,0),0)</f>
        <v>0</v>
      </c>
      <c r="O1883" s="570">
        <f>IFERROR(VLOOKUP($C1883,Listen!$J$3:$L$39,3,0),0)</f>
        <v>0</v>
      </c>
      <c r="P1883" s="453">
        <f t="shared" si="439"/>
        <v>0</v>
      </c>
      <c r="Q1883" s="453">
        <f t="shared" si="450"/>
        <v>0</v>
      </c>
      <c r="R1883" s="453">
        <f t="shared" si="450"/>
        <v>0</v>
      </c>
      <c r="S1883" s="453">
        <f t="shared" si="450"/>
        <v>0</v>
      </c>
      <c r="T1883" s="453">
        <f t="shared" si="450"/>
        <v>0</v>
      </c>
      <c r="U1883" s="453">
        <f t="shared" si="450"/>
        <v>0</v>
      </c>
      <c r="V1883" s="453">
        <f t="shared" si="450"/>
        <v>0</v>
      </c>
      <c r="W1883" s="384">
        <f t="shared" si="449"/>
        <v>0</v>
      </c>
      <c r="X1883" s="565">
        <f>IF(D1883='A. Allgemeine Informationen'!$C$17,$M1883-Y1883,HLOOKUP('A. Allgemeine Informationen'!$C$17-1,$Z$1:$AF$2005,ROW(D1883),FALSE)-$Y1883)</f>
        <v>0</v>
      </c>
      <c r="Y1883" s="384">
        <f>HLOOKUP('A. Allgemeine Informationen'!$C$17,$Z$1:$AF$2005,ROW(D1883),FALSE)</f>
        <v>0</v>
      </c>
      <c r="Z1883" s="565">
        <f t="shared" si="440"/>
        <v>0</v>
      </c>
      <c r="AA1883" s="565">
        <f t="shared" si="441"/>
        <v>0</v>
      </c>
      <c r="AB1883" s="565">
        <f t="shared" si="442"/>
        <v>0</v>
      </c>
      <c r="AC1883" s="565">
        <f t="shared" si="443"/>
        <v>0</v>
      </c>
      <c r="AD1883" s="572">
        <f t="shared" si="444"/>
        <v>0</v>
      </c>
      <c r="AE1883" s="560">
        <f t="shared" si="445"/>
        <v>0</v>
      </c>
      <c r="AF1883" s="561">
        <f t="shared" si="446"/>
        <v>0</v>
      </c>
      <c r="AG1883" s="562"/>
    </row>
    <row r="1884" spans="2:33" s="418" customFormat="1" ht="15" customHeight="1" x14ac:dyDescent="0.2">
      <c r="B1884" s="554"/>
      <c r="C1884" s="382"/>
      <c r="D1884" s="383"/>
      <c r="E1884" s="381"/>
      <c r="F1884" s="1040"/>
      <c r="G1884" s="1038"/>
      <c r="H1884" s="1041"/>
      <c r="I1884" s="381"/>
      <c r="J1884" s="568">
        <f t="shared" si="438"/>
        <v>0</v>
      </c>
      <c r="K1884" s="381"/>
      <c r="L1884" s="381"/>
      <c r="M1884" s="568">
        <f t="shared" si="447"/>
        <v>0</v>
      </c>
      <c r="N1884" s="570">
        <f>IFERROR(VLOOKUP($C1884,Listen!$J$3:$L$39,2,0),0)</f>
        <v>0</v>
      </c>
      <c r="O1884" s="570">
        <f>IFERROR(VLOOKUP($C1884,Listen!$J$3:$L$39,3,0),0)</f>
        <v>0</v>
      </c>
      <c r="P1884" s="453">
        <f t="shared" si="439"/>
        <v>0</v>
      </c>
      <c r="Q1884" s="453">
        <f t="shared" si="450"/>
        <v>0</v>
      </c>
      <c r="R1884" s="453">
        <f t="shared" si="450"/>
        <v>0</v>
      </c>
      <c r="S1884" s="453">
        <f t="shared" si="450"/>
        <v>0</v>
      </c>
      <c r="T1884" s="453">
        <f t="shared" si="450"/>
        <v>0</v>
      </c>
      <c r="U1884" s="453">
        <f t="shared" si="450"/>
        <v>0</v>
      </c>
      <c r="V1884" s="453">
        <f t="shared" si="450"/>
        <v>0</v>
      </c>
      <c r="W1884" s="384">
        <f t="shared" si="449"/>
        <v>0</v>
      </c>
      <c r="X1884" s="565">
        <f>IF(D1884='A. Allgemeine Informationen'!$C$17,$M1884-Y1884,HLOOKUP('A. Allgemeine Informationen'!$C$17-1,$Z$1:$AF$2005,ROW(D1884),FALSE)-$Y1884)</f>
        <v>0</v>
      </c>
      <c r="Y1884" s="384">
        <f>HLOOKUP('A. Allgemeine Informationen'!$C$17,$Z$1:$AF$2005,ROW(D1884),FALSE)</f>
        <v>0</v>
      </c>
      <c r="Z1884" s="565">
        <f t="shared" si="440"/>
        <v>0</v>
      </c>
      <c r="AA1884" s="565">
        <f t="shared" si="441"/>
        <v>0</v>
      </c>
      <c r="AB1884" s="565">
        <f t="shared" si="442"/>
        <v>0</v>
      </c>
      <c r="AC1884" s="565">
        <f t="shared" si="443"/>
        <v>0</v>
      </c>
      <c r="AD1884" s="572">
        <f t="shared" si="444"/>
        <v>0</v>
      </c>
      <c r="AE1884" s="560">
        <f t="shared" si="445"/>
        <v>0</v>
      </c>
      <c r="AF1884" s="561">
        <f t="shared" si="446"/>
        <v>0</v>
      </c>
      <c r="AG1884" s="562"/>
    </row>
    <row r="1885" spans="2:33" s="418" customFormat="1" ht="15" customHeight="1" x14ac:dyDescent="0.2">
      <c r="B1885" s="554"/>
      <c r="C1885" s="382"/>
      <c r="D1885" s="383"/>
      <c r="E1885" s="381"/>
      <c r="F1885" s="1040"/>
      <c r="G1885" s="1038"/>
      <c r="H1885" s="1041"/>
      <c r="I1885" s="381"/>
      <c r="J1885" s="568">
        <f t="shared" si="438"/>
        <v>0</v>
      </c>
      <c r="K1885" s="381"/>
      <c r="L1885" s="381"/>
      <c r="M1885" s="568">
        <f t="shared" si="447"/>
        <v>0</v>
      </c>
      <c r="N1885" s="570">
        <f>IFERROR(VLOOKUP($C1885,Listen!$J$3:$L$39,2,0),0)</f>
        <v>0</v>
      </c>
      <c r="O1885" s="570">
        <f>IFERROR(VLOOKUP($C1885,Listen!$J$3:$L$39,3,0),0)</f>
        <v>0</v>
      </c>
      <c r="P1885" s="453">
        <f t="shared" si="439"/>
        <v>0</v>
      </c>
      <c r="Q1885" s="453">
        <f t="shared" si="450"/>
        <v>0</v>
      </c>
      <c r="R1885" s="453">
        <f t="shared" si="450"/>
        <v>0</v>
      </c>
      <c r="S1885" s="453">
        <f t="shared" si="450"/>
        <v>0</v>
      </c>
      <c r="T1885" s="453">
        <f t="shared" si="450"/>
        <v>0</v>
      </c>
      <c r="U1885" s="453">
        <f t="shared" si="450"/>
        <v>0</v>
      </c>
      <c r="V1885" s="453">
        <f t="shared" si="450"/>
        <v>0</v>
      </c>
      <c r="W1885" s="384">
        <f t="shared" si="449"/>
        <v>0</v>
      </c>
      <c r="X1885" s="565">
        <f>IF(D1885='A. Allgemeine Informationen'!$C$17,$M1885-Y1885,HLOOKUP('A. Allgemeine Informationen'!$C$17-1,$Z$1:$AF$2005,ROW(D1885),FALSE)-$Y1885)</f>
        <v>0</v>
      </c>
      <c r="Y1885" s="384">
        <f>HLOOKUP('A. Allgemeine Informationen'!$C$17,$Z$1:$AF$2005,ROW(D1885),FALSE)</f>
        <v>0</v>
      </c>
      <c r="Z1885" s="565">
        <f t="shared" si="440"/>
        <v>0</v>
      </c>
      <c r="AA1885" s="565">
        <f t="shared" si="441"/>
        <v>0</v>
      </c>
      <c r="AB1885" s="565">
        <f t="shared" si="442"/>
        <v>0</v>
      </c>
      <c r="AC1885" s="565">
        <f t="shared" si="443"/>
        <v>0</v>
      </c>
      <c r="AD1885" s="572">
        <f t="shared" si="444"/>
        <v>0</v>
      </c>
      <c r="AE1885" s="560">
        <f t="shared" si="445"/>
        <v>0</v>
      </c>
      <c r="AF1885" s="561">
        <f t="shared" si="446"/>
        <v>0</v>
      </c>
      <c r="AG1885" s="562"/>
    </row>
    <row r="1886" spans="2:33" s="418" customFormat="1" ht="15" customHeight="1" x14ac:dyDescent="0.2">
      <c r="B1886" s="554"/>
      <c r="C1886" s="382"/>
      <c r="D1886" s="383"/>
      <c r="E1886" s="381"/>
      <c r="F1886" s="1040"/>
      <c r="G1886" s="1038"/>
      <c r="H1886" s="1041"/>
      <c r="I1886" s="381"/>
      <c r="J1886" s="568">
        <f t="shared" si="438"/>
        <v>0</v>
      </c>
      <c r="K1886" s="381"/>
      <c r="L1886" s="381"/>
      <c r="M1886" s="568">
        <f t="shared" si="447"/>
        <v>0</v>
      </c>
      <c r="N1886" s="570">
        <f>IFERROR(VLOOKUP($C1886,Listen!$J$3:$L$39,2,0),0)</f>
        <v>0</v>
      </c>
      <c r="O1886" s="570">
        <f>IFERROR(VLOOKUP($C1886,Listen!$J$3:$L$39,3,0),0)</f>
        <v>0</v>
      </c>
      <c r="P1886" s="453">
        <f t="shared" si="439"/>
        <v>0</v>
      </c>
      <c r="Q1886" s="453">
        <f t="shared" si="450"/>
        <v>0</v>
      </c>
      <c r="R1886" s="453">
        <f t="shared" si="450"/>
        <v>0</v>
      </c>
      <c r="S1886" s="453">
        <f t="shared" si="450"/>
        <v>0</v>
      </c>
      <c r="T1886" s="453">
        <f t="shared" si="450"/>
        <v>0</v>
      </c>
      <c r="U1886" s="453">
        <f t="shared" si="450"/>
        <v>0</v>
      </c>
      <c r="V1886" s="453">
        <f t="shared" si="450"/>
        <v>0</v>
      </c>
      <c r="W1886" s="384">
        <f t="shared" si="449"/>
        <v>0</v>
      </c>
      <c r="X1886" s="565">
        <f>IF(D1886='A. Allgemeine Informationen'!$C$17,$M1886-Y1886,HLOOKUP('A. Allgemeine Informationen'!$C$17-1,$Z$1:$AF$2005,ROW(D1886),FALSE)-$Y1886)</f>
        <v>0</v>
      </c>
      <c r="Y1886" s="384">
        <f>HLOOKUP('A. Allgemeine Informationen'!$C$17,$Z$1:$AF$2005,ROW(D1886),FALSE)</f>
        <v>0</v>
      </c>
      <c r="Z1886" s="565">
        <f t="shared" si="440"/>
        <v>0</v>
      </c>
      <c r="AA1886" s="565">
        <f t="shared" si="441"/>
        <v>0</v>
      </c>
      <c r="AB1886" s="565">
        <f t="shared" si="442"/>
        <v>0</v>
      </c>
      <c r="AC1886" s="565">
        <f t="shared" si="443"/>
        <v>0</v>
      </c>
      <c r="AD1886" s="572">
        <f t="shared" si="444"/>
        <v>0</v>
      </c>
      <c r="AE1886" s="560">
        <f t="shared" si="445"/>
        <v>0</v>
      </c>
      <c r="AF1886" s="561">
        <f t="shared" si="446"/>
        <v>0</v>
      </c>
      <c r="AG1886" s="562"/>
    </row>
    <row r="1887" spans="2:33" s="418" customFormat="1" ht="15" customHeight="1" x14ac:dyDescent="0.2">
      <c r="B1887" s="554"/>
      <c r="C1887" s="382"/>
      <c r="D1887" s="383"/>
      <c r="E1887" s="381"/>
      <c r="F1887" s="1040"/>
      <c r="G1887" s="1038"/>
      <c r="H1887" s="1041"/>
      <c r="I1887" s="381"/>
      <c r="J1887" s="568">
        <f t="shared" si="438"/>
        <v>0</v>
      </c>
      <c r="K1887" s="381"/>
      <c r="L1887" s="381"/>
      <c r="M1887" s="568">
        <f t="shared" si="447"/>
        <v>0</v>
      </c>
      <c r="N1887" s="570">
        <f>IFERROR(VLOOKUP($C1887,Listen!$J$3:$L$39,2,0),0)</f>
        <v>0</v>
      </c>
      <c r="O1887" s="570">
        <f>IFERROR(VLOOKUP($C1887,Listen!$J$3:$L$39,3,0),0)</f>
        <v>0</v>
      </c>
      <c r="P1887" s="453">
        <f t="shared" si="439"/>
        <v>0</v>
      </c>
      <c r="Q1887" s="453">
        <f t="shared" si="450"/>
        <v>0</v>
      </c>
      <c r="R1887" s="453">
        <f t="shared" si="450"/>
        <v>0</v>
      </c>
      <c r="S1887" s="453">
        <f t="shared" si="450"/>
        <v>0</v>
      </c>
      <c r="T1887" s="453">
        <f t="shared" si="450"/>
        <v>0</v>
      </c>
      <c r="U1887" s="453">
        <f t="shared" si="450"/>
        <v>0</v>
      </c>
      <c r="V1887" s="453">
        <f t="shared" si="450"/>
        <v>0</v>
      </c>
      <c r="W1887" s="384">
        <f t="shared" si="449"/>
        <v>0</v>
      </c>
      <c r="X1887" s="565">
        <f>IF(D1887='A. Allgemeine Informationen'!$C$17,$M1887-Y1887,HLOOKUP('A. Allgemeine Informationen'!$C$17-1,$Z$1:$AF$2005,ROW(D1887),FALSE)-$Y1887)</f>
        <v>0</v>
      </c>
      <c r="Y1887" s="384">
        <f>HLOOKUP('A. Allgemeine Informationen'!$C$17,$Z$1:$AF$2005,ROW(D1887),FALSE)</f>
        <v>0</v>
      </c>
      <c r="Z1887" s="565">
        <f t="shared" si="440"/>
        <v>0</v>
      </c>
      <c r="AA1887" s="565">
        <f t="shared" si="441"/>
        <v>0</v>
      </c>
      <c r="AB1887" s="565">
        <f t="shared" si="442"/>
        <v>0</v>
      </c>
      <c r="AC1887" s="565">
        <f t="shared" si="443"/>
        <v>0</v>
      </c>
      <c r="AD1887" s="572">
        <f t="shared" si="444"/>
        <v>0</v>
      </c>
      <c r="AE1887" s="560">
        <f t="shared" si="445"/>
        <v>0</v>
      </c>
      <c r="AF1887" s="561">
        <f t="shared" si="446"/>
        <v>0</v>
      </c>
      <c r="AG1887" s="562"/>
    </row>
    <row r="1888" spans="2:33" s="418" customFormat="1" ht="15" customHeight="1" x14ac:dyDescent="0.2">
      <c r="B1888" s="554"/>
      <c r="C1888" s="382"/>
      <c r="D1888" s="383"/>
      <c r="E1888" s="381"/>
      <c r="F1888" s="1040"/>
      <c r="G1888" s="1038"/>
      <c r="H1888" s="1041"/>
      <c r="I1888" s="381"/>
      <c r="J1888" s="568">
        <f t="shared" si="438"/>
        <v>0</v>
      </c>
      <c r="K1888" s="381"/>
      <c r="L1888" s="381"/>
      <c r="M1888" s="568">
        <f t="shared" si="447"/>
        <v>0</v>
      </c>
      <c r="N1888" s="570">
        <f>IFERROR(VLOOKUP($C1888,Listen!$J$3:$L$39,2,0),0)</f>
        <v>0</v>
      </c>
      <c r="O1888" s="570">
        <f>IFERROR(VLOOKUP($C1888,Listen!$J$3:$L$39,3,0),0)</f>
        <v>0</v>
      </c>
      <c r="P1888" s="453">
        <f t="shared" si="439"/>
        <v>0</v>
      </c>
      <c r="Q1888" s="453">
        <f t="shared" si="450"/>
        <v>0</v>
      </c>
      <c r="R1888" s="453">
        <f t="shared" si="450"/>
        <v>0</v>
      </c>
      <c r="S1888" s="453">
        <f t="shared" si="450"/>
        <v>0</v>
      </c>
      <c r="T1888" s="453">
        <f t="shared" si="450"/>
        <v>0</v>
      </c>
      <c r="U1888" s="453">
        <f t="shared" si="450"/>
        <v>0</v>
      </c>
      <c r="V1888" s="453">
        <f t="shared" si="450"/>
        <v>0</v>
      </c>
      <c r="W1888" s="384">
        <f t="shared" si="449"/>
        <v>0</v>
      </c>
      <c r="X1888" s="565">
        <f>IF(D1888='A. Allgemeine Informationen'!$C$17,$M1888-Y1888,HLOOKUP('A. Allgemeine Informationen'!$C$17-1,$Z$1:$AF$2005,ROW(D1888),FALSE)-$Y1888)</f>
        <v>0</v>
      </c>
      <c r="Y1888" s="384">
        <f>HLOOKUP('A. Allgemeine Informationen'!$C$17,$Z$1:$AF$2005,ROW(D1888),FALSE)</f>
        <v>0</v>
      </c>
      <c r="Z1888" s="565">
        <f t="shared" si="440"/>
        <v>0</v>
      </c>
      <c r="AA1888" s="565">
        <f t="shared" si="441"/>
        <v>0</v>
      </c>
      <c r="AB1888" s="565">
        <f t="shared" si="442"/>
        <v>0</v>
      </c>
      <c r="AC1888" s="565">
        <f t="shared" si="443"/>
        <v>0</v>
      </c>
      <c r="AD1888" s="572">
        <f t="shared" si="444"/>
        <v>0</v>
      </c>
      <c r="AE1888" s="560">
        <f t="shared" si="445"/>
        <v>0</v>
      </c>
      <c r="AF1888" s="561">
        <f t="shared" si="446"/>
        <v>0</v>
      </c>
      <c r="AG1888" s="562"/>
    </row>
    <row r="1889" spans="2:33" s="418" customFormat="1" ht="15" customHeight="1" x14ac:dyDescent="0.2">
      <c r="B1889" s="554"/>
      <c r="C1889" s="382"/>
      <c r="D1889" s="383"/>
      <c r="E1889" s="381"/>
      <c r="F1889" s="1040"/>
      <c r="G1889" s="1038"/>
      <c r="H1889" s="1041"/>
      <c r="I1889" s="381"/>
      <c r="J1889" s="568">
        <f t="shared" si="438"/>
        <v>0</v>
      </c>
      <c r="K1889" s="381"/>
      <c r="L1889" s="381"/>
      <c r="M1889" s="568">
        <f t="shared" si="447"/>
        <v>0</v>
      </c>
      <c r="N1889" s="570">
        <f>IFERROR(VLOOKUP($C1889,Listen!$J$3:$L$39,2,0),0)</f>
        <v>0</v>
      </c>
      <c r="O1889" s="570">
        <f>IFERROR(VLOOKUP($C1889,Listen!$J$3:$L$39,3,0),0)</f>
        <v>0</v>
      </c>
      <c r="P1889" s="453">
        <f t="shared" si="439"/>
        <v>0</v>
      </c>
      <c r="Q1889" s="453">
        <f t="shared" si="450"/>
        <v>0</v>
      </c>
      <c r="R1889" s="453">
        <f t="shared" si="450"/>
        <v>0</v>
      </c>
      <c r="S1889" s="453">
        <f t="shared" si="450"/>
        <v>0</v>
      </c>
      <c r="T1889" s="453">
        <f t="shared" si="450"/>
        <v>0</v>
      </c>
      <c r="U1889" s="453">
        <f t="shared" si="450"/>
        <v>0</v>
      </c>
      <c r="V1889" s="453">
        <f t="shared" si="450"/>
        <v>0</v>
      </c>
      <c r="W1889" s="384">
        <f t="shared" si="449"/>
        <v>0</v>
      </c>
      <c r="X1889" s="565">
        <f>IF(D1889='A. Allgemeine Informationen'!$C$17,$M1889-Y1889,HLOOKUP('A. Allgemeine Informationen'!$C$17-1,$Z$1:$AF$2005,ROW(D1889),FALSE)-$Y1889)</f>
        <v>0</v>
      </c>
      <c r="Y1889" s="384">
        <f>HLOOKUP('A. Allgemeine Informationen'!$C$17,$Z$1:$AF$2005,ROW(D1889),FALSE)</f>
        <v>0</v>
      </c>
      <c r="Z1889" s="565">
        <f t="shared" si="440"/>
        <v>0</v>
      </c>
      <c r="AA1889" s="565">
        <f t="shared" si="441"/>
        <v>0</v>
      </c>
      <c r="AB1889" s="565">
        <f t="shared" si="442"/>
        <v>0</v>
      </c>
      <c r="AC1889" s="565">
        <f t="shared" si="443"/>
        <v>0</v>
      </c>
      <c r="AD1889" s="572">
        <f t="shared" si="444"/>
        <v>0</v>
      </c>
      <c r="AE1889" s="560">
        <f t="shared" si="445"/>
        <v>0</v>
      </c>
      <c r="AF1889" s="561">
        <f t="shared" si="446"/>
        <v>0</v>
      </c>
      <c r="AG1889" s="562"/>
    </row>
    <row r="1890" spans="2:33" s="418" customFormat="1" ht="15" customHeight="1" x14ac:dyDescent="0.2">
      <c r="B1890" s="554"/>
      <c r="C1890" s="382"/>
      <c r="D1890" s="383"/>
      <c r="E1890" s="381"/>
      <c r="F1890" s="1040"/>
      <c r="G1890" s="1038"/>
      <c r="H1890" s="1041"/>
      <c r="I1890" s="381"/>
      <c r="J1890" s="568">
        <f t="shared" si="438"/>
        <v>0</v>
      </c>
      <c r="K1890" s="381"/>
      <c r="L1890" s="381"/>
      <c r="M1890" s="568">
        <f t="shared" si="447"/>
        <v>0</v>
      </c>
      <c r="N1890" s="570">
        <f>IFERROR(VLOOKUP($C1890,Listen!$J$3:$L$39,2,0),0)</f>
        <v>0</v>
      </c>
      <c r="O1890" s="570">
        <f>IFERROR(VLOOKUP($C1890,Listen!$J$3:$L$39,3,0),0)</f>
        <v>0</v>
      </c>
      <c r="P1890" s="453">
        <f t="shared" si="439"/>
        <v>0</v>
      </c>
      <c r="Q1890" s="453">
        <f t="shared" si="450"/>
        <v>0</v>
      </c>
      <c r="R1890" s="453">
        <f t="shared" si="450"/>
        <v>0</v>
      </c>
      <c r="S1890" s="453">
        <f t="shared" si="450"/>
        <v>0</v>
      </c>
      <c r="T1890" s="453">
        <f t="shared" si="450"/>
        <v>0</v>
      </c>
      <c r="U1890" s="453">
        <f t="shared" si="450"/>
        <v>0</v>
      </c>
      <c r="V1890" s="453">
        <f t="shared" si="450"/>
        <v>0</v>
      </c>
      <c r="W1890" s="384">
        <f t="shared" si="449"/>
        <v>0</v>
      </c>
      <c r="X1890" s="565">
        <f>IF(D1890='A. Allgemeine Informationen'!$C$17,$M1890-Y1890,HLOOKUP('A. Allgemeine Informationen'!$C$17-1,$Z$1:$AF$2005,ROW(D1890),FALSE)-$Y1890)</f>
        <v>0</v>
      </c>
      <c r="Y1890" s="384">
        <f>HLOOKUP('A. Allgemeine Informationen'!$C$17,$Z$1:$AF$2005,ROW(D1890),FALSE)</f>
        <v>0</v>
      </c>
      <c r="Z1890" s="565">
        <f t="shared" si="440"/>
        <v>0</v>
      </c>
      <c r="AA1890" s="565">
        <f t="shared" si="441"/>
        <v>0</v>
      </c>
      <c r="AB1890" s="565">
        <f t="shared" si="442"/>
        <v>0</v>
      </c>
      <c r="AC1890" s="565">
        <f t="shared" si="443"/>
        <v>0</v>
      </c>
      <c r="AD1890" s="572">
        <f t="shared" si="444"/>
        <v>0</v>
      </c>
      <c r="AE1890" s="560">
        <f t="shared" si="445"/>
        <v>0</v>
      </c>
      <c r="AF1890" s="561">
        <f t="shared" si="446"/>
        <v>0</v>
      </c>
      <c r="AG1890" s="562"/>
    </row>
    <row r="1891" spans="2:33" s="418" customFormat="1" ht="15" customHeight="1" x14ac:dyDescent="0.2">
      <c r="B1891" s="554"/>
      <c r="C1891" s="382"/>
      <c r="D1891" s="383"/>
      <c r="E1891" s="381"/>
      <c r="F1891" s="1040"/>
      <c r="G1891" s="1038"/>
      <c r="H1891" s="1041"/>
      <c r="I1891" s="381"/>
      <c r="J1891" s="568">
        <f t="shared" si="438"/>
        <v>0</v>
      </c>
      <c r="K1891" s="381"/>
      <c r="L1891" s="381"/>
      <c r="M1891" s="568">
        <f t="shared" si="447"/>
        <v>0</v>
      </c>
      <c r="N1891" s="570">
        <f>IFERROR(VLOOKUP($C1891,Listen!$J$3:$L$39,2,0),0)</f>
        <v>0</v>
      </c>
      <c r="O1891" s="570">
        <f>IFERROR(VLOOKUP($C1891,Listen!$J$3:$L$39,3,0),0)</f>
        <v>0</v>
      </c>
      <c r="P1891" s="453">
        <f t="shared" si="439"/>
        <v>0</v>
      </c>
      <c r="Q1891" s="453">
        <f t="shared" si="450"/>
        <v>0</v>
      </c>
      <c r="R1891" s="453">
        <f t="shared" si="450"/>
        <v>0</v>
      </c>
      <c r="S1891" s="453">
        <f t="shared" si="450"/>
        <v>0</v>
      </c>
      <c r="T1891" s="453">
        <f t="shared" si="450"/>
        <v>0</v>
      </c>
      <c r="U1891" s="453">
        <f t="shared" si="450"/>
        <v>0</v>
      </c>
      <c r="V1891" s="453">
        <f t="shared" si="450"/>
        <v>0</v>
      </c>
      <c r="W1891" s="384">
        <f t="shared" si="449"/>
        <v>0</v>
      </c>
      <c r="X1891" s="565">
        <f>IF(D1891='A. Allgemeine Informationen'!$C$17,$M1891-Y1891,HLOOKUP('A. Allgemeine Informationen'!$C$17-1,$Z$1:$AF$2005,ROW(D1891),FALSE)-$Y1891)</f>
        <v>0</v>
      </c>
      <c r="Y1891" s="384">
        <f>HLOOKUP('A. Allgemeine Informationen'!$C$17,$Z$1:$AF$2005,ROW(D1891),FALSE)</f>
        <v>0</v>
      </c>
      <c r="Z1891" s="565">
        <f t="shared" si="440"/>
        <v>0</v>
      </c>
      <c r="AA1891" s="565">
        <f t="shared" si="441"/>
        <v>0</v>
      </c>
      <c r="AB1891" s="565">
        <f t="shared" si="442"/>
        <v>0</v>
      </c>
      <c r="AC1891" s="565">
        <f t="shared" si="443"/>
        <v>0</v>
      </c>
      <c r="AD1891" s="572">
        <f t="shared" si="444"/>
        <v>0</v>
      </c>
      <c r="AE1891" s="560">
        <f t="shared" si="445"/>
        <v>0</v>
      </c>
      <c r="AF1891" s="561">
        <f t="shared" si="446"/>
        <v>0</v>
      </c>
      <c r="AG1891" s="562"/>
    </row>
    <row r="1892" spans="2:33" s="418" customFormat="1" ht="15" customHeight="1" x14ac:dyDescent="0.2">
      <c r="B1892" s="554"/>
      <c r="C1892" s="382"/>
      <c r="D1892" s="383"/>
      <c r="E1892" s="381"/>
      <c r="F1892" s="1040"/>
      <c r="G1892" s="1038"/>
      <c r="H1892" s="1041"/>
      <c r="I1892" s="381"/>
      <c r="J1892" s="568">
        <f t="shared" si="438"/>
        <v>0</v>
      </c>
      <c r="K1892" s="381"/>
      <c r="L1892" s="381"/>
      <c r="M1892" s="568">
        <f t="shared" si="447"/>
        <v>0</v>
      </c>
      <c r="N1892" s="570">
        <f>IFERROR(VLOOKUP($C1892,Listen!$J$3:$L$39,2,0),0)</f>
        <v>0</v>
      </c>
      <c r="O1892" s="570">
        <f>IFERROR(VLOOKUP($C1892,Listen!$J$3:$L$39,3,0),0)</f>
        <v>0</v>
      </c>
      <c r="P1892" s="453">
        <f t="shared" si="439"/>
        <v>0</v>
      </c>
      <c r="Q1892" s="453">
        <f t="shared" si="450"/>
        <v>0</v>
      </c>
      <c r="R1892" s="453">
        <f t="shared" si="450"/>
        <v>0</v>
      </c>
      <c r="S1892" s="453">
        <f t="shared" si="450"/>
        <v>0</v>
      </c>
      <c r="T1892" s="453">
        <f t="shared" si="450"/>
        <v>0</v>
      </c>
      <c r="U1892" s="453">
        <f t="shared" si="450"/>
        <v>0</v>
      </c>
      <c r="V1892" s="453">
        <f t="shared" si="450"/>
        <v>0</v>
      </c>
      <c r="W1892" s="384">
        <f t="shared" si="449"/>
        <v>0</v>
      </c>
      <c r="X1892" s="565">
        <f>IF(D1892='A. Allgemeine Informationen'!$C$17,$M1892-Y1892,HLOOKUP('A. Allgemeine Informationen'!$C$17-1,$Z$1:$AF$2005,ROW(D1892),FALSE)-$Y1892)</f>
        <v>0</v>
      </c>
      <c r="Y1892" s="384">
        <f>HLOOKUP('A. Allgemeine Informationen'!$C$17,$Z$1:$AF$2005,ROW(D1892),FALSE)</f>
        <v>0</v>
      </c>
      <c r="Z1892" s="565">
        <f t="shared" si="440"/>
        <v>0</v>
      </c>
      <c r="AA1892" s="565">
        <f t="shared" si="441"/>
        <v>0</v>
      </c>
      <c r="AB1892" s="565">
        <f t="shared" si="442"/>
        <v>0</v>
      </c>
      <c r="AC1892" s="565">
        <f t="shared" si="443"/>
        <v>0</v>
      </c>
      <c r="AD1892" s="572">
        <f t="shared" si="444"/>
        <v>0</v>
      </c>
      <c r="AE1892" s="560">
        <f t="shared" si="445"/>
        <v>0</v>
      </c>
      <c r="AF1892" s="561">
        <f t="shared" si="446"/>
        <v>0</v>
      </c>
      <c r="AG1892" s="562"/>
    </row>
    <row r="1893" spans="2:33" s="418" customFormat="1" ht="15" customHeight="1" x14ac:dyDescent="0.2">
      <c r="B1893" s="554"/>
      <c r="C1893" s="382"/>
      <c r="D1893" s="383"/>
      <c r="E1893" s="381"/>
      <c r="F1893" s="1040"/>
      <c r="G1893" s="1038"/>
      <c r="H1893" s="1041"/>
      <c r="I1893" s="381"/>
      <c r="J1893" s="568">
        <f t="shared" si="438"/>
        <v>0</v>
      </c>
      <c r="K1893" s="381"/>
      <c r="L1893" s="381"/>
      <c r="M1893" s="568">
        <f t="shared" si="447"/>
        <v>0</v>
      </c>
      <c r="N1893" s="570">
        <f>IFERROR(VLOOKUP($C1893,Listen!$J$3:$L$39,2,0),0)</f>
        <v>0</v>
      </c>
      <c r="O1893" s="570">
        <f>IFERROR(VLOOKUP($C1893,Listen!$J$3:$L$39,3,0),0)</f>
        <v>0</v>
      </c>
      <c r="P1893" s="453">
        <f t="shared" si="439"/>
        <v>0</v>
      </c>
      <c r="Q1893" s="453">
        <f t="shared" si="450"/>
        <v>0</v>
      </c>
      <c r="R1893" s="453">
        <f t="shared" si="450"/>
        <v>0</v>
      </c>
      <c r="S1893" s="453">
        <f t="shared" si="450"/>
        <v>0</v>
      </c>
      <c r="T1893" s="453">
        <f t="shared" si="450"/>
        <v>0</v>
      </c>
      <c r="U1893" s="453">
        <f t="shared" si="450"/>
        <v>0</v>
      </c>
      <c r="V1893" s="453">
        <f t="shared" si="450"/>
        <v>0</v>
      </c>
      <c r="W1893" s="384">
        <f t="shared" si="449"/>
        <v>0</v>
      </c>
      <c r="X1893" s="565">
        <f>IF(D1893='A. Allgemeine Informationen'!$C$17,$M1893-Y1893,HLOOKUP('A. Allgemeine Informationen'!$C$17-1,$Z$1:$AF$2005,ROW(D1893),FALSE)-$Y1893)</f>
        <v>0</v>
      </c>
      <c r="Y1893" s="384">
        <f>HLOOKUP('A. Allgemeine Informationen'!$C$17,$Z$1:$AF$2005,ROW(D1893),FALSE)</f>
        <v>0</v>
      </c>
      <c r="Z1893" s="565">
        <f t="shared" si="440"/>
        <v>0</v>
      </c>
      <c r="AA1893" s="565">
        <f t="shared" si="441"/>
        <v>0</v>
      </c>
      <c r="AB1893" s="565">
        <f t="shared" si="442"/>
        <v>0</v>
      </c>
      <c r="AC1893" s="565">
        <f t="shared" si="443"/>
        <v>0</v>
      </c>
      <c r="AD1893" s="572">
        <f t="shared" si="444"/>
        <v>0</v>
      </c>
      <c r="AE1893" s="560">
        <f t="shared" si="445"/>
        <v>0</v>
      </c>
      <c r="AF1893" s="561">
        <f t="shared" si="446"/>
        <v>0</v>
      </c>
      <c r="AG1893" s="562"/>
    </row>
    <row r="1894" spans="2:33" s="418" customFormat="1" ht="15" customHeight="1" x14ac:dyDescent="0.2">
      <c r="B1894" s="554"/>
      <c r="C1894" s="382"/>
      <c r="D1894" s="383"/>
      <c r="E1894" s="381"/>
      <c r="F1894" s="1040"/>
      <c r="G1894" s="1038"/>
      <c r="H1894" s="1041"/>
      <c r="I1894" s="381"/>
      <c r="J1894" s="568">
        <f t="shared" si="438"/>
        <v>0</v>
      </c>
      <c r="K1894" s="381"/>
      <c r="L1894" s="381"/>
      <c r="M1894" s="568">
        <f t="shared" si="447"/>
        <v>0</v>
      </c>
      <c r="N1894" s="570">
        <f>IFERROR(VLOOKUP($C1894,Listen!$J$3:$L$39,2,0),0)</f>
        <v>0</v>
      </c>
      <c r="O1894" s="570">
        <f>IFERROR(VLOOKUP($C1894,Listen!$J$3:$L$39,3,0),0)</f>
        <v>0</v>
      </c>
      <c r="P1894" s="453">
        <f t="shared" si="439"/>
        <v>0</v>
      </c>
      <c r="Q1894" s="453">
        <f t="shared" si="450"/>
        <v>0</v>
      </c>
      <c r="R1894" s="453">
        <f t="shared" si="450"/>
        <v>0</v>
      </c>
      <c r="S1894" s="453">
        <f t="shared" si="450"/>
        <v>0</v>
      </c>
      <c r="T1894" s="453">
        <f t="shared" si="450"/>
        <v>0</v>
      </c>
      <c r="U1894" s="453">
        <f t="shared" si="450"/>
        <v>0</v>
      </c>
      <c r="V1894" s="453">
        <f t="shared" si="450"/>
        <v>0</v>
      </c>
      <c r="W1894" s="384">
        <f t="shared" si="449"/>
        <v>0</v>
      </c>
      <c r="X1894" s="565">
        <f>IF(D1894='A. Allgemeine Informationen'!$C$17,$M1894-Y1894,HLOOKUP('A. Allgemeine Informationen'!$C$17-1,$Z$1:$AF$2005,ROW(D1894),FALSE)-$Y1894)</f>
        <v>0</v>
      </c>
      <c r="Y1894" s="384">
        <f>HLOOKUP('A. Allgemeine Informationen'!$C$17,$Z$1:$AF$2005,ROW(D1894),FALSE)</f>
        <v>0</v>
      </c>
      <c r="Z1894" s="565">
        <f t="shared" si="440"/>
        <v>0</v>
      </c>
      <c r="AA1894" s="565">
        <f t="shared" si="441"/>
        <v>0</v>
      </c>
      <c r="AB1894" s="565">
        <f t="shared" si="442"/>
        <v>0</v>
      </c>
      <c r="AC1894" s="565">
        <f t="shared" si="443"/>
        <v>0</v>
      </c>
      <c r="AD1894" s="572">
        <f t="shared" si="444"/>
        <v>0</v>
      </c>
      <c r="AE1894" s="560">
        <f t="shared" si="445"/>
        <v>0</v>
      </c>
      <c r="AF1894" s="561">
        <f t="shared" si="446"/>
        <v>0</v>
      </c>
      <c r="AG1894" s="562"/>
    </row>
    <row r="1895" spans="2:33" s="418" customFormat="1" ht="15" customHeight="1" x14ac:dyDescent="0.2">
      <c r="B1895" s="554"/>
      <c r="C1895" s="382"/>
      <c r="D1895" s="383"/>
      <c r="E1895" s="381"/>
      <c r="F1895" s="1040"/>
      <c r="G1895" s="1038"/>
      <c r="H1895" s="1041"/>
      <c r="I1895" s="381"/>
      <c r="J1895" s="568">
        <f t="shared" si="438"/>
        <v>0</v>
      </c>
      <c r="K1895" s="381"/>
      <c r="L1895" s="381"/>
      <c r="M1895" s="568">
        <f t="shared" si="447"/>
        <v>0</v>
      </c>
      <c r="N1895" s="570">
        <f>IFERROR(VLOOKUP($C1895,Listen!$J$3:$L$39,2,0),0)</f>
        <v>0</v>
      </c>
      <c r="O1895" s="570">
        <f>IFERROR(VLOOKUP($C1895,Listen!$J$3:$L$39,3,0),0)</f>
        <v>0</v>
      </c>
      <c r="P1895" s="453">
        <f t="shared" si="439"/>
        <v>0</v>
      </c>
      <c r="Q1895" s="453">
        <f t="shared" ref="Q1895:V1910" si="451">P1895</f>
        <v>0</v>
      </c>
      <c r="R1895" s="453">
        <f t="shared" si="451"/>
        <v>0</v>
      </c>
      <c r="S1895" s="453">
        <f t="shared" si="451"/>
        <v>0</v>
      </c>
      <c r="T1895" s="453">
        <f t="shared" si="451"/>
        <v>0</v>
      </c>
      <c r="U1895" s="453">
        <f t="shared" si="451"/>
        <v>0</v>
      </c>
      <c r="V1895" s="453">
        <f t="shared" si="451"/>
        <v>0</v>
      </c>
      <c r="W1895" s="384">
        <f t="shared" si="449"/>
        <v>0</v>
      </c>
      <c r="X1895" s="565">
        <f>IF(D1895='A. Allgemeine Informationen'!$C$17,$M1895-Y1895,HLOOKUP('A. Allgemeine Informationen'!$C$17-1,$Z$1:$AF$2005,ROW(D1895),FALSE)-$Y1895)</f>
        <v>0</v>
      </c>
      <c r="Y1895" s="384">
        <f>HLOOKUP('A. Allgemeine Informationen'!$C$17,$Z$1:$AF$2005,ROW(D1895),FALSE)</f>
        <v>0</v>
      </c>
      <c r="Z1895" s="565">
        <f t="shared" si="440"/>
        <v>0</v>
      </c>
      <c r="AA1895" s="565">
        <f t="shared" si="441"/>
        <v>0</v>
      </c>
      <c r="AB1895" s="565">
        <f t="shared" si="442"/>
        <v>0</v>
      </c>
      <c r="AC1895" s="565">
        <f t="shared" si="443"/>
        <v>0</v>
      </c>
      <c r="AD1895" s="572">
        <f t="shared" si="444"/>
        <v>0</v>
      </c>
      <c r="AE1895" s="560">
        <f t="shared" si="445"/>
        <v>0</v>
      </c>
      <c r="AF1895" s="561">
        <f t="shared" si="446"/>
        <v>0</v>
      </c>
      <c r="AG1895" s="562"/>
    </row>
    <row r="1896" spans="2:33" s="418" customFormat="1" ht="15" customHeight="1" x14ac:dyDescent="0.2">
      <c r="B1896" s="554"/>
      <c r="C1896" s="382"/>
      <c r="D1896" s="383"/>
      <c r="E1896" s="381"/>
      <c r="F1896" s="1040"/>
      <c r="G1896" s="1038"/>
      <c r="H1896" s="1041"/>
      <c r="I1896" s="381"/>
      <c r="J1896" s="568">
        <f t="shared" si="438"/>
        <v>0</v>
      </c>
      <c r="K1896" s="381"/>
      <c r="L1896" s="381"/>
      <c r="M1896" s="568">
        <f t="shared" si="447"/>
        <v>0</v>
      </c>
      <c r="N1896" s="570">
        <f>IFERROR(VLOOKUP($C1896,Listen!$J$3:$L$39,2,0),0)</f>
        <v>0</v>
      </c>
      <c r="O1896" s="570">
        <f>IFERROR(VLOOKUP($C1896,Listen!$J$3:$L$39,3,0),0)</f>
        <v>0</v>
      </c>
      <c r="P1896" s="453">
        <f t="shared" si="439"/>
        <v>0</v>
      </c>
      <c r="Q1896" s="453">
        <f t="shared" si="451"/>
        <v>0</v>
      </c>
      <c r="R1896" s="453">
        <f t="shared" si="451"/>
        <v>0</v>
      </c>
      <c r="S1896" s="453">
        <f t="shared" si="451"/>
        <v>0</v>
      </c>
      <c r="T1896" s="453">
        <f t="shared" si="451"/>
        <v>0</v>
      </c>
      <c r="U1896" s="453">
        <f t="shared" si="451"/>
        <v>0</v>
      </c>
      <c r="V1896" s="453">
        <f t="shared" si="451"/>
        <v>0</v>
      </c>
      <c r="W1896" s="384">
        <f t="shared" si="449"/>
        <v>0</v>
      </c>
      <c r="X1896" s="565">
        <f>IF(D1896='A. Allgemeine Informationen'!$C$17,$M1896-Y1896,HLOOKUP('A. Allgemeine Informationen'!$C$17-1,$Z$1:$AF$2005,ROW(D1896),FALSE)-$Y1896)</f>
        <v>0</v>
      </c>
      <c r="Y1896" s="384">
        <f>HLOOKUP('A. Allgemeine Informationen'!$C$17,$Z$1:$AF$2005,ROW(D1896),FALSE)</f>
        <v>0</v>
      </c>
      <c r="Z1896" s="565">
        <f t="shared" si="440"/>
        <v>0</v>
      </c>
      <c r="AA1896" s="565">
        <f t="shared" si="441"/>
        <v>0</v>
      </c>
      <c r="AB1896" s="565">
        <f t="shared" si="442"/>
        <v>0</v>
      </c>
      <c r="AC1896" s="565">
        <f t="shared" si="443"/>
        <v>0</v>
      </c>
      <c r="AD1896" s="572">
        <f t="shared" si="444"/>
        <v>0</v>
      </c>
      <c r="AE1896" s="560">
        <f t="shared" si="445"/>
        <v>0</v>
      </c>
      <c r="AF1896" s="561">
        <f t="shared" si="446"/>
        <v>0</v>
      </c>
      <c r="AG1896" s="562"/>
    </row>
    <row r="1897" spans="2:33" s="418" customFormat="1" ht="15" customHeight="1" x14ac:dyDescent="0.2">
      <c r="B1897" s="554"/>
      <c r="C1897" s="382"/>
      <c r="D1897" s="383"/>
      <c r="E1897" s="381"/>
      <c r="F1897" s="1040"/>
      <c r="G1897" s="1038"/>
      <c r="H1897" s="1041"/>
      <c r="I1897" s="381"/>
      <c r="J1897" s="568">
        <f t="shared" si="438"/>
        <v>0</v>
      </c>
      <c r="K1897" s="381"/>
      <c r="L1897" s="381"/>
      <c r="M1897" s="568">
        <f t="shared" si="447"/>
        <v>0</v>
      </c>
      <c r="N1897" s="570">
        <f>IFERROR(VLOOKUP($C1897,Listen!$J$3:$L$39,2,0),0)</f>
        <v>0</v>
      </c>
      <c r="O1897" s="570">
        <f>IFERROR(VLOOKUP($C1897,Listen!$J$3:$L$39,3,0),0)</f>
        <v>0</v>
      </c>
      <c r="P1897" s="453">
        <f t="shared" si="439"/>
        <v>0</v>
      </c>
      <c r="Q1897" s="453">
        <f t="shared" si="451"/>
        <v>0</v>
      </c>
      <c r="R1897" s="453">
        <f t="shared" si="451"/>
        <v>0</v>
      </c>
      <c r="S1897" s="453">
        <f t="shared" si="451"/>
        <v>0</v>
      </c>
      <c r="T1897" s="453">
        <f t="shared" si="451"/>
        <v>0</v>
      </c>
      <c r="U1897" s="453">
        <f t="shared" si="451"/>
        <v>0</v>
      </c>
      <c r="V1897" s="453">
        <f t="shared" si="451"/>
        <v>0</v>
      </c>
      <c r="W1897" s="384">
        <f t="shared" si="449"/>
        <v>0</v>
      </c>
      <c r="X1897" s="565">
        <f>IF(D1897='A. Allgemeine Informationen'!$C$17,$M1897-Y1897,HLOOKUP('A. Allgemeine Informationen'!$C$17-1,$Z$1:$AF$2005,ROW(D1897),FALSE)-$Y1897)</f>
        <v>0</v>
      </c>
      <c r="Y1897" s="384">
        <f>HLOOKUP('A. Allgemeine Informationen'!$C$17,$Z$1:$AF$2005,ROW(D1897),FALSE)</f>
        <v>0</v>
      </c>
      <c r="Z1897" s="565">
        <f t="shared" si="440"/>
        <v>0</v>
      </c>
      <c r="AA1897" s="565">
        <f t="shared" si="441"/>
        <v>0</v>
      </c>
      <c r="AB1897" s="565">
        <f t="shared" si="442"/>
        <v>0</v>
      </c>
      <c r="AC1897" s="565">
        <f t="shared" si="443"/>
        <v>0</v>
      </c>
      <c r="AD1897" s="572">
        <f t="shared" si="444"/>
        <v>0</v>
      </c>
      <c r="AE1897" s="560">
        <f t="shared" si="445"/>
        <v>0</v>
      </c>
      <c r="AF1897" s="561">
        <f t="shared" si="446"/>
        <v>0</v>
      </c>
      <c r="AG1897" s="562"/>
    </row>
    <row r="1898" spans="2:33" s="418" customFormat="1" ht="15" customHeight="1" x14ac:dyDescent="0.2">
      <c r="B1898" s="554"/>
      <c r="C1898" s="382"/>
      <c r="D1898" s="383"/>
      <c r="E1898" s="381"/>
      <c r="F1898" s="1040"/>
      <c r="G1898" s="1038"/>
      <c r="H1898" s="1041"/>
      <c r="I1898" s="381"/>
      <c r="J1898" s="568">
        <f t="shared" si="438"/>
        <v>0</v>
      </c>
      <c r="K1898" s="381"/>
      <c r="L1898" s="381"/>
      <c r="M1898" s="568">
        <f t="shared" si="447"/>
        <v>0</v>
      </c>
      <c r="N1898" s="570">
        <f>IFERROR(VLOOKUP($C1898,Listen!$J$3:$L$39,2,0),0)</f>
        <v>0</v>
      </c>
      <c r="O1898" s="570">
        <f>IFERROR(VLOOKUP($C1898,Listen!$J$3:$L$39,3,0),0)</f>
        <v>0</v>
      </c>
      <c r="P1898" s="453">
        <f t="shared" si="439"/>
        <v>0</v>
      </c>
      <c r="Q1898" s="453">
        <f t="shared" si="451"/>
        <v>0</v>
      </c>
      <c r="R1898" s="453">
        <f t="shared" si="451"/>
        <v>0</v>
      </c>
      <c r="S1898" s="453">
        <f t="shared" si="451"/>
        <v>0</v>
      </c>
      <c r="T1898" s="453">
        <f t="shared" si="451"/>
        <v>0</v>
      </c>
      <c r="U1898" s="453">
        <f t="shared" si="451"/>
        <v>0</v>
      </c>
      <c r="V1898" s="453">
        <f t="shared" si="451"/>
        <v>0</v>
      </c>
      <c r="W1898" s="384">
        <f t="shared" si="449"/>
        <v>0</v>
      </c>
      <c r="X1898" s="565">
        <f>IF(D1898='A. Allgemeine Informationen'!$C$17,$M1898-Y1898,HLOOKUP('A. Allgemeine Informationen'!$C$17-1,$Z$1:$AF$2005,ROW(D1898),FALSE)-$Y1898)</f>
        <v>0</v>
      </c>
      <c r="Y1898" s="384">
        <f>HLOOKUP('A. Allgemeine Informationen'!$C$17,$Z$1:$AF$2005,ROW(D1898),FALSE)</f>
        <v>0</v>
      </c>
      <c r="Z1898" s="565">
        <f t="shared" si="440"/>
        <v>0</v>
      </c>
      <c r="AA1898" s="565">
        <f t="shared" si="441"/>
        <v>0</v>
      </c>
      <c r="AB1898" s="565">
        <f t="shared" si="442"/>
        <v>0</v>
      </c>
      <c r="AC1898" s="565">
        <f t="shared" si="443"/>
        <v>0</v>
      </c>
      <c r="AD1898" s="572">
        <f t="shared" si="444"/>
        <v>0</v>
      </c>
      <c r="AE1898" s="560">
        <f t="shared" si="445"/>
        <v>0</v>
      </c>
      <c r="AF1898" s="561">
        <f t="shared" si="446"/>
        <v>0</v>
      </c>
      <c r="AG1898" s="562"/>
    </row>
    <row r="1899" spans="2:33" s="418" customFormat="1" ht="15" customHeight="1" x14ac:dyDescent="0.2">
      <c r="B1899" s="554"/>
      <c r="C1899" s="382"/>
      <c r="D1899" s="383"/>
      <c r="E1899" s="381"/>
      <c r="F1899" s="1040"/>
      <c r="G1899" s="1038"/>
      <c r="H1899" s="1041"/>
      <c r="I1899" s="381"/>
      <c r="J1899" s="568">
        <f t="shared" si="438"/>
        <v>0</v>
      </c>
      <c r="K1899" s="381"/>
      <c r="L1899" s="381"/>
      <c r="M1899" s="568">
        <f t="shared" si="447"/>
        <v>0</v>
      </c>
      <c r="N1899" s="570">
        <f>IFERROR(VLOOKUP($C1899,Listen!$J$3:$L$39,2,0),0)</f>
        <v>0</v>
      </c>
      <c r="O1899" s="570">
        <f>IFERROR(VLOOKUP($C1899,Listen!$J$3:$L$39,3,0),0)</f>
        <v>0</v>
      </c>
      <c r="P1899" s="453">
        <f t="shared" si="439"/>
        <v>0</v>
      </c>
      <c r="Q1899" s="453">
        <f t="shared" si="451"/>
        <v>0</v>
      </c>
      <c r="R1899" s="453">
        <f t="shared" si="451"/>
        <v>0</v>
      </c>
      <c r="S1899" s="453">
        <f t="shared" si="451"/>
        <v>0</v>
      </c>
      <c r="T1899" s="453">
        <f t="shared" si="451"/>
        <v>0</v>
      </c>
      <c r="U1899" s="453">
        <f t="shared" si="451"/>
        <v>0</v>
      </c>
      <c r="V1899" s="453">
        <f t="shared" si="451"/>
        <v>0</v>
      </c>
      <c r="W1899" s="384">
        <f t="shared" si="449"/>
        <v>0</v>
      </c>
      <c r="X1899" s="565">
        <f>IF(D1899='A. Allgemeine Informationen'!$C$17,$M1899-Y1899,HLOOKUP('A. Allgemeine Informationen'!$C$17-1,$Z$1:$AF$2005,ROW(D1899),FALSE)-$Y1899)</f>
        <v>0</v>
      </c>
      <c r="Y1899" s="384">
        <f>HLOOKUP('A. Allgemeine Informationen'!$C$17,$Z$1:$AF$2005,ROW(D1899),FALSE)</f>
        <v>0</v>
      </c>
      <c r="Z1899" s="565">
        <f t="shared" si="440"/>
        <v>0</v>
      </c>
      <c r="AA1899" s="565">
        <f t="shared" si="441"/>
        <v>0</v>
      </c>
      <c r="AB1899" s="565">
        <f t="shared" si="442"/>
        <v>0</v>
      </c>
      <c r="AC1899" s="565">
        <f t="shared" si="443"/>
        <v>0</v>
      </c>
      <c r="AD1899" s="572">
        <f t="shared" si="444"/>
        <v>0</v>
      </c>
      <c r="AE1899" s="560">
        <f t="shared" si="445"/>
        <v>0</v>
      </c>
      <c r="AF1899" s="561">
        <f t="shared" si="446"/>
        <v>0</v>
      </c>
      <c r="AG1899" s="562"/>
    </row>
    <row r="1900" spans="2:33" s="418" customFormat="1" ht="15" customHeight="1" x14ac:dyDescent="0.2">
      <c r="B1900" s="554"/>
      <c r="C1900" s="382"/>
      <c r="D1900" s="383"/>
      <c r="E1900" s="381"/>
      <c r="F1900" s="1040"/>
      <c r="G1900" s="1038"/>
      <c r="H1900" s="1041"/>
      <c r="I1900" s="381"/>
      <c r="J1900" s="568">
        <f t="shared" si="438"/>
        <v>0</v>
      </c>
      <c r="K1900" s="381"/>
      <c r="L1900" s="381"/>
      <c r="M1900" s="568">
        <f t="shared" si="447"/>
        <v>0</v>
      </c>
      <c r="N1900" s="570">
        <f>IFERROR(VLOOKUP($C1900,Listen!$J$3:$L$39,2,0),0)</f>
        <v>0</v>
      </c>
      <c r="O1900" s="570">
        <f>IFERROR(VLOOKUP($C1900,Listen!$J$3:$L$39,3,0),0)</f>
        <v>0</v>
      </c>
      <c r="P1900" s="453">
        <f t="shared" si="439"/>
        <v>0</v>
      </c>
      <c r="Q1900" s="453">
        <f t="shared" si="451"/>
        <v>0</v>
      </c>
      <c r="R1900" s="453">
        <f t="shared" si="451"/>
        <v>0</v>
      </c>
      <c r="S1900" s="453">
        <f t="shared" si="451"/>
        <v>0</v>
      </c>
      <c r="T1900" s="453">
        <f t="shared" si="451"/>
        <v>0</v>
      </c>
      <c r="U1900" s="453">
        <f t="shared" si="451"/>
        <v>0</v>
      </c>
      <c r="V1900" s="453">
        <f t="shared" si="451"/>
        <v>0</v>
      </c>
      <c r="W1900" s="384">
        <f t="shared" si="449"/>
        <v>0</v>
      </c>
      <c r="X1900" s="565">
        <f>IF(D1900='A. Allgemeine Informationen'!$C$17,$M1900-Y1900,HLOOKUP('A. Allgemeine Informationen'!$C$17-1,$Z$1:$AF$2005,ROW(D1900),FALSE)-$Y1900)</f>
        <v>0</v>
      </c>
      <c r="Y1900" s="384">
        <f>HLOOKUP('A. Allgemeine Informationen'!$C$17,$Z$1:$AF$2005,ROW(D1900),FALSE)</f>
        <v>0</v>
      </c>
      <c r="Z1900" s="565">
        <f t="shared" si="440"/>
        <v>0</v>
      </c>
      <c r="AA1900" s="565">
        <f t="shared" si="441"/>
        <v>0</v>
      </c>
      <c r="AB1900" s="565">
        <f t="shared" si="442"/>
        <v>0</v>
      </c>
      <c r="AC1900" s="565">
        <f t="shared" si="443"/>
        <v>0</v>
      </c>
      <c r="AD1900" s="572">
        <f t="shared" si="444"/>
        <v>0</v>
      </c>
      <c r="AE1900" s="560">
        <f t="shared" si="445"/>
        <v>0</v>
      </c>
      <c r="AF1900" s="561">
        <f t="shared" si="446"/>
        <v>0</v>
      </c>
      <c r="AG1900" s="562"/>
    </row>
    <row r="1901" spans="2:33" s="418" customFormat="1" ht="15" customHeight="1" x14ac:dyDescent="0.2">
      <c r="B1901" s="554"/>
      <c r="C1901" s="382"/>
      <c r="D1901" s="383"/>
      <c r="E1901" s="381"/>
      <c r="F1901" s="1040"/>
      <c r="G1901" s="1038"/>
      <c r="H1901" s="1041"/>
      <c r="I1901" s="381"/>
      <c r="J1901" s="568">
        <f t="shared" si="438"/>
        <v>0</v>
      </c>
      <c r="K1901" s="381"/>
      <c r="L1901" s="381"/>
      <c r="M1901" s="568">
        <f t="shared" si="447"/>
        <v>0</v>
      </c>
      <c r="N1901" s="570">
        <f>IFERROR(VLOOKUP($C1901,Listen!$J$3:$L$39,2,0),0)</f>
        <v>0</v>
      </c>
      <c r="O1901" s="570">
        <f>IFERROR(VLOOKUP($C1901,Listen!$J$3:$L$39,3,0),0)</f>
        <v>0</v>
      </c>
      <c r="P1901" s="453">
        <f t="shared" si="439"/>
        <v>0</v>
      </c>
      <c r="Q1901" s="453">
        <f t="shared" si="451"/>
        <v>0</v>
      </c>
      <c r="R1901" s="453">
        <f t="shared" si="451"/>
        <v>0</v>
      </c>
      <c r="S1901" s="453">
        <f t="shared" si="451"/>
        <v>0</v>
      </c>
      <c r="T1901" s="453">
        <f t="shared" si="451"/>
        <v>0</v>
      </c>
      <c r="U1901" s="453">
        <f t="shared" si="451"/>
        <v>0</v>
      </c>
      <c r="V1901" s="453">
        <f t="shared" si="451"/>
        <v>0</v>
      </c>
      <c r="W1901" s="384">
        <f t="shared" si="449"/>
        <v>0</v>
      </c>
      <c r="X1901" s="565">
        <f>IF(D1901='A. Allgemeine Informationen'!$C$17,$M1901-Y1901,HLOOKUP('A. Allgemeine Informationen'!$C$17-1,$Z$1:$AF$2005,ROW(D1901),FALSE)-$Y1901)</f>
        <v>0</v>
      </c>
      <c r="Y1901" s="384">
        <f>HLOOKUP('A. Allgemeine Informationen'!$C$17,$Z$1:$AF$2005,ROW(D1901),FALSE)</f>
        <v>0</v>
      </c>
      <c r="Z1901" s="565">
        <f t="shared" si="440"/>
        <v>0</v>
      </c>
      <c r="AA1901" s="565">
        <f t="shared" si="441"/>
        <v>0</v>
      </c>
      <c r="AB1901" s="565">
        <f t="shared" si="442"/>
        <v>0</v>
      </c>
      <c r="AC1901" s="565">
        <f t="shared" si="443"/>
        <v>0</v>
      </c>
      <c r="AD1901" s="572">
        <f t="shared" si="444"/>
        <v>0</v>
      </c>
      <c r="AE1901" s="560">
        <f t="shared" si="445"/>
        <v>0</v>
      </c>
      <c r="AF1901" s="561">
        <f t="shared" si="446"/>
        <v>0</v>
      </c>
      <c r="AG1901" s="562"/>
    </row>
    <row r="1902" spans="2:33" s="418" customFormat="1" ht="15" customHeight="1" x14ac:dyDescent="0.2">
      <c r="B1902" s="554"/>
      <c r="C1902" s="382"/>
      <c r="D1902" s="383"/>
      <c r="E1902" s="381"/>
      <c r="F1902" s="1040"/>
      <c r="G1902" s="1038"/>
      <c r="H1902" s="1041"/>
      <c r="I1902" s="381"/>
      <c r="J1902" s="568">
        <f t="shared" si="438"/>
        <v>0</v>
      </c>
      <c r="K1902" s="381"/>
      <c r="L1902" s="381"/>
      <c r="M1902" s="568">
        <f t="shared" si="447"/>
        <v>0</v>
      </c>
      <c r="N1902" s="570">
        <f>IFERROR(VLOOKUP($C1902,Listen!$J$3:$L$39,2,0),0)</f>
        <v>0</v>
      </c>
      <c r="O1902" s="570">
        <f>IFERROR(VLOOKUP($C1902,Listen!$J$3:$L$39,3,0),0)</f>
        <v>0</v>
      </c>
      <c r="P1902" s="453">
        <f t="shared" si="439"/>
        <v>0</v>
      </c>
      <c r="Q1902" s="453">
        <f t="shared" si="451"/>
        <v>0</v>
      </c>
      <c r="R1902" s="453">
        <f t="shared" si="451"/>
        <v>0</v>
      </c>
      <c r="S1902" s="453">
        <f t="shared" si="451"/>
        <v>0</v>
      </c>
      <c r="T1902" s="453">
        <f t="shared" si="451"/>
        <v>0</v>
      </c>
      <c r="U1902" s="453">
        <f t="shared" si="451"/>
        <v>0</v>
      </c>
      <c r="V1902" s="453">
        <f t="shared" si="451"/>
        <v>0</v>
      </c>
      <c r="W1902" s="384">
        <f t="shared" si="449"/>
        <v>0</v>
      </c>
      <c r="X1902" s="565">
        <f>IF(D1902='A. Allgemeine Informationen'!$C$17,$M1902-Y1902,HLOOKUP('A. Allgemeine Informationen'!$C$17-1,$Z$1:$AF$2005,ROW(D1902),FALSE)-$Y1902)</f>
        <v>0</v>
      </c>
      <c r="Y1902" s="384">
        <f>HLOOKUP('A. Allgemeine Informationen'!$C$17,$Z$1:$AF$2005,ROW(D1902),FALSE)</f>
        <v>0</v>
      </c>
      <c r="Z1902" s="565">
        <f t="shared" si="440"/>
        <v>0</v>
      </c>
      <c r="AA1902" s="565">
        <f t="shared" si="441"/>
        <v>0</v>
      </c>
      <c r="AB1902" s="565">
        <f t="shared" si="442"/>
        <v>0</v>
      </c>
      <c r="AC1902" s="565">
        <f t="shared" si="443"/>
        <v>0</v>
      </c>
      <c r="AD1902" s="572">
        <f t="shared" si="444"/>
        <v>0</v>
      </c>
      <c r="AE1902" s="560">
        <f t="shared" si="445"/>
        <v>0</v>
      </c>
      <c r="AF1902" s="561">
        <f t="shared" si="446"/>
        <v>0</v>
      </c>
      <c r="AG1902" s="562"/>
    </row>
    <row r="1903" spans="2:33" s="418" customFormat="1" ht="15" customHeight="1" x14ac:dyDescent="0.2">
      <c r="B1903" s="554"/>
      <c r="C1903" s="382"/>
      <c r="D1903" s="383"/>
      <c r="E1903" s="381"/>
      <c r="F1903" s="1040"/>
      <c r="G1903" s="1038"/>
      <c r="H1903" s="1041"/>
      <c r="I1903" s="381"/>
      <c r="J1903" s="568">
        <f t="shared" si="438"/>
        <v>0</v>
      </c>
      <c r="K1903" s="381"/>
      <c r="L1903" s="381"/>
      <c r="M1903" s="568">
        <f t="shared" si="447"/>
        <v>0</v>
      </c>
      <c r="N1903" s="570">
        <f>IFERROR(VLOOKUP($C1903,Listen!$J$3:$L$39,2,0),0)</f>
        <v>0</v>
      </c>
      <c r="O1903" s="570">
        <f>IFERROR(VLOOKUP($C1903,Listen!$J$3:$L$39,3,0),0)</f>
        <v>0</v>
      </c>
      <c r="P1903" s="453">
        <f t="shared" si="439"/>
        <v>0</v>
      </c>
      <c r="Q1903" s="453">
        <f t="shared" si="451"/>
        <v>0</v>
      </c>
      <c r="R1903" s="453">
        <f t="shared" si="451"/>
        <v>0</v>
      </c>
      <c r="S1903" s="453">
        <f t="shared" si="451"/>
        <v>0</v>
      </c>
      <c r="T1903" s="453">
        <f t="shared" si="451"/>
        <v>0</v>
      </c>
      <c r="U1903" s="453">
        <f t="shared" si="451"/>
        <v>0</v>
      </c>
      <c r="V1903" s="453">
        <f t="shared" si="451"/>
        <v>0</v>
      </c>
      <c r="W1903" s="384">
        <f t="shared" si="449"/>
        <v>0</v>
      </c>
      <c r="X1903" s="565">
        <f>IF(D1903='A. Allgemeine Informationen'!$C$17,$M1903-Y1903,HLOOKUP('A. Allgemeine Informationen'!$C$17-1,$Z$1:$AF$2005,ROW(D1903),FALSE)-$Y1903)</f>
        <v>0</v>
      </c>
      <c r="Y1903" s="384">
        <f>HLOOKUP('A. Allgemeine Informationen'!$C$17,$Z$1:$AF$2005,ROW(D1903),FALSE)</f>
        <v>0</v>
      </c>
      <c r="Z1903" s="565">
        <f t="shared" si="440"/>
        <v>0</v>
      </c>
      <c r="AA1903" s="565">
        <f t="shared" si="441"/>
        <v>0</v>
      </c>
      <c r="AB1903" s="565">
        <f t="shared" si="442"/>
        <v>0</v>
      </c>
      <c r="AC1903" s="565">
        <f t="shared" si="443"/>
        <v>0</v>
      </c>
      <c r="AD1903" s="572">
        <f t="shared" si="444"/>
        <v>0</v>
      </c>
      <c r="AE1903" s="560">
        <f t="shared" si="445"/>
        <v>0</v>
      </c>
      <c r="AF1903" s="561">
        <f t="shared" si="446"/>
        <v>0</v>
      </c>
      <c r="AG1903" s="562"/>
    </row>
    <row r="1904" spans="2:33" s="418" customFormat="1" ht="15" customHeight="1" x14ac:dyDescent="0.2">
      <c r="B1904" s="554"/>
      <c r="C1904" s="382"/>
      <c r="D1904" s="383"/>
      <c r="E1904" s="381"/>
      <c r="F1904" s="1040"/>
      <c r="G1904" s="1038"/>
      <c r="H1904" s="1041"/>
      <c r="I1904" s="381"/>
      <c r="J1904" s="568">
        <f t="shared" si="438"/>
        <v>0</v>
      </c>
      <c r="K1904" s="381"/>
      <c r="L1904" s="381"/>
      <c r="M1904" s="568">
        <f t="shared" si="447"/>
        <v>0</v>
      </c>
      <c r="N1904" s="570">
        <f>IFERROR(VLOOKUP($C1904,Listen!$J$3:$L$39,2,0),0)</f>
        <v>0</v>
      </c>
      <c r="O1904" s="570">
        <f>IFERROR(VLOOKUP($C1904,Listen!$J$3:$L$39,3,0),0)</f>
        <v>0</v>
      </c>
      <c r="P1904" s="453">
        <f t="shared" si="439"/>
        <v>0</v>
      </c>
      <c r="Q1904" s="453">
        <f t="shared" si="451"/>
        <v>0</v>
      </c>
      <c r="R1904" s="453">
        <f t="shared" si="451"/>
        <v>0</v>
      </c>
      <c r="S1904" s="453">
        <f t="shared" si="451"/>
        <v>0</v>
      </c>
      <c r="T1904" s="453">
        <f t="shared" si="451"/>
        <v>0</v>
      </c>
      <c r="U1904" s="453">
        <f t="shared" si="451"/>
        <v>0</v>
      </c>
      <c r="V1904" s="453">
        <f t="shared" si="451"/>
        <v>0</v>
      </c>
      <c r="W1904" s="384">
        <f t="shared" si="449"/>
        <v>0</v>
      </c>
      <c r="X1904" s="565">
        <f>IF(D1904='A. Allgemeine Informationen'!$C$17,$M1904-Y1904,HLOOKUP('A. Allgemeine Informationen'!$C$17-1,$Z$1:$AF$2005,ROW(D1904),FALSE)-$Y1904)</f>
        <v>0</v>
      </c>
      <c r="Y1904" s="384">
        <f>HLOOKUP('A. Allgemeine Informationen'!$C$17,$Z$1:$AF$2005,ROW(D1904),FALSE)</f>
        <v>0</v>
      </c>
      <c r="Z1904" s="565">
        <f t="shared" si="440"/>
        <v>0</v>
      </c>
      <c r="AA1904" s="565">
        <f t="shared" si="441"/>
        <v>0</v>
      </c>
      <c r="AB1904" s="565">
        <f t="shared" si="442"/>
        <v>0</v>
      </c>
      <c r="AC1904" s="565">
        <f t="shared" si="443"/>
        <v>0</v>
      </c>
      <c r="AD1904" s="572">
        <f t="shared" si="444"/>
        <v>0</v>
      </c>
      <c r="AE1904" s="560">
        <f t="shared" si="445"/>
        <v>0</v>
      </c>
      <c r="AF1904" s="561">
        <f t="shared" si="446"/>
        <v>0</v>
      </c>
      <c r="AG1904" s="562"/>
    </row>
    <row r="1905" spans="2:33" s="418" customFormat="1" ht="15" customHeight="1" x14ac:dyDescent="0.2">
      <c r="B1905" s="554"/>
      <c r="C1905" s="382"/>
      <c r="D1905" s="383"/>
      <c r="E1905" s="381"/>
      <c r="F1905" s="1040"/>
      <c r="G1905" s="1038"/>
      <c r="H1905" s="1041"/>
      <c r="I1905" s="381"/>
      <c r="J1905" s="568">
        <f t="shared" si="438"/>
        <v>0</v>
      </c>
      <c r="K1905" s="381"/>
      <c r="L1905" s="381"/>
      <c r="M1905" s="568">
        <f t="shared" si="447"/>
        <v>0</v>
      </c>
      <c r="N1905" s="570">
        <f>IFERROR(VLOOKUP($C1905,Listen!$J$3:$L$39,2,0),0)</f>
        <v>0</v>
      </c>
      <c r="O1905" s="570">
        <f>IFERROR(VLOOKUP($C1905,Listen!$J$3:$L$39,3,0),0)</f>
        <v>0</v>
      </c>
      <c r="P1905" s="453">
        <f t="shared" si="439"/>
        <v>0</v>
      </c>
      <c r="Q1905" s="453">
        <f t="shared" si="451"/>
        <v>0</v>
      </c>
      <c r="R1905" s="453">
        <f t="shared" si="451"/>
        <v>0</v>
      </c>
      <c r="S1905" s="453">
        <f t="shared" si="451"/>
        <v>0</v>
      </c>
      <c r="T1905" s="453">
        <f t="shared" si="451"/>
        <v>0</v>
      </c>
      <c r="U1905" s="453">
        <f t="shared" si="451"/>
        <v>0</v>
      </c>
      <c r="V1905" s="453">
        <f t="shared" si="451"/>
        <v>0</v>
      </c>
      <c r="W1905" s="384">
        <f t="shared" si="449"/>
        <v>0</v>
      </c>
      <c r="X1905" s="565">
        <f>IF(D1905='A. Allgemeine Informationen'!$C$17,$M1905-Y1905,HLOOKUP('A. Allgemeine Informationen'!$C$17-1,$Z$1:$AF$2005,ROW(D1905),FALSE)-$Y1905)</f>
        <v>0</v>
      </c>
      <c r="Y1905" s="384">
        <f>HLOOKUP('A. Allgemeine Informationen'!$C$17,$Z$1:$AF$2005,ROW(D1905),FALSE)</f>
        <v>0</v>
      </c>
      <c r="Z1905" s="565">
        <f t="shared" si="440"/>
        <v>0</v>
      </c>
      <c r="AA1905" s="565">
        <f t="shared" si="441"/>
        <v>0</v>
      </c>
      <c r="AB1905" s="565">
        <f t="shared" si="442"/>
        <v>0</v>
      </c>
      <c r="AC1905" s="565">
        <f t="shared" si="443"/>
        <v>0</v>
      </c>
      <c r="AD1905" s="572">
        <f t="shared" si="444"/>
        <v>0</v>
      </c>
      <c r="AE1905" s="560">
        <f t="shared" si="445"/>
        <v>0</v>
      </c>
      <c r="AF1905" s="561">
        <f t="shared" si="446"/>
        <v>0</v>
      </c>
      <c r="AG1905" s="562"/>
    </row>
    <row r="1906" spans="2:33" s="418" customFormat="1" ht="15" customHeight="1" x14ac:dyDescent="0.2">
      <c r="B1906" s="554"/>
      <c r="C1906" s="382"/>
      <c r="D1906" s="383"/>
      <c r="E1906" s="381"/>
      <c r="F1906" s="1040"/>
      <c r="G1906" s="1038"/>
      <c r="H1906" s="1041"/>
      <c r="I1906" s="381"/>
      <c r="J1906" s="568">
        <f t="shared" si="438"/>
        <v>0</v>
      </c>
      <c r="K1906" s="381"/>
      <c r="L1906" s="381"/>
      <c r="M1906" s="568">
        <f t="shared" si="447"/>
        <v>0</v>
      </c>
      <c r="N1906" s="570">
        <f>IFERROR(VLOOKUP($C1906,Listen!$J$3:$L$39,2,0),0)</f>
        <v>0</v>
      </c>
      <c r="O1906" s="570">
        <f>IFERROR(VLOOKUP($C1906,Listen!$J$3:$L$39,3,0),0)</f>
        <v>0</v>
      </c>
      <c r="P1906" s="453">
        <f t="shared" si="439"/>
        <v>0</v>
      </c>
      <c r="Q1906" s="453">
        <f t="shared" si="451"/>
        <v>0</v>
      </c>
      <c r="R1906" s="453">
        <f t="shared" si="451"/>
        <v>0</v>
      </c>
      <c r="S1906" s="453">
        <f t="shared" si="451"/>
        <v>0</v>
      </c>
      <c r="T1906" s="453">
        <f t="shared" si="451"/>
        <v>0</v>
      </c>
      <c r="U1906" s="453">
        <f t="shared" si="451"/>
        <v>0</v>
      </c>
      <c r="V1906" s="453">
        <f t="shared" si="451"/>
        <v>0</v>
      </c>
      <c r="W1906" s="384">
        <f t="shared" si="449"/>
        <v>0</v>
      </c>
      <c r="X1906" s="565">
        <f>IF(D1906='A. Allgemeine Informationen'!$C$17,$M1906-Y1906,HLOOKUP('A. Allgemeine Informationen'!$C$17-1,$Z$1:$AF$2005,ROW(D1906),FALSE)-$Y1906)</f>
        <v>0</v>
      </c>
      <c r="Y1906" s="384">
        <f>HLOOKUP('A. Allgemeine Informationen'!$C$17,$Z$1:$AF$2005,ROW(D1906),FALSE)</f>
        <v>0</v>
      </c>
      <c r="Z1906" s="565">
        <f t="shared" si="440"/>
        <v>0</v>
      </c>
      <c r="AA1906" s="565">
        <f t="shared" si="441"/>
        <v>0</v>
      </c>
      <c r="AB1906" s="565">
        <f t="shared" si="442"/>
        <v>0</v>
      </c>
      <c r="AC1906" s="565">
        <f t="shared" si="443"/>
        <v>0</v>
      </c>
      <c r="AD1906" s="572">
        <f t="shared" si="444"/>
        <v>0</v>
      </c>
      <c r="AE1906" s="560">
        <f t="shared" si="445"/>
        <v>0</v>
      </c>
      <c r="AF1906" s="561">
        <f t="shared" si="446"/>
        <v>0</v>
      </c>
      <c r="AG1906" s="562"/>
    </row>
    <row r="1907" spans="2:33" s="418" customFormat="1" ht="15" customHeight="1" x14ac:dyDescent="0.2">
      <c r="B1907" s="554"/>
      <c r="C1907" s="382"/>
      <c r="D1907" s="383"/>
      <c r="E1907" s="381"/>
      <c r="F1907" s="1040"/>
      <c r="G1907" s="1038"/>
      <c r="H1907" s="1041"/>
      <c r="I1907" s="381"/>
      <c r="J1907" s="568">
        <f t="shared" si="438"/>
        <v>0</v>
      </c>
      <c r="K1907" s="381"/>
      <c r="L1907" s="381"/>
      <c r="M1907" s="568">
        <f t="shared" si="447"/>
        <v>0</v>
      </c>
      <c r="N1907" s="570">
        <f>IFERROR(VLOOKUP($C1907,Listen!$J$3:$L$39,2,0),0)</f>
        <v>0</v>
      </c>
      <c r="O1907" s="570">
        <f>IFERROR(VLOOKUP($C1907,Listen!$J$3:$L$39,3,0),0)</f>
        <v>0</v>
      </c>
      <c r="P1907" s="453">
        <f t="shared" si="439"/>
        <v>0</v>
      </c>
      <c r="Q1907" s="453">
        <f t="shared" si="451"/>
        <v>0</v>
      </c>
      <c r="R1907" s="453">
        <f t="shared" si="451"/>
        <v>0</v>
      </c>
      <c r="S1907" s="453">
        <f t="shared" si="451"/>
        <v>0</v>
      </c>
      <c r="T1907" s="453">
        <f t="shared" si="451"/>
        <v>0</v>
      </c>
      <c r="U1907" s="453">
        <f t="shared" si="451"/>
        <v>0</v>
      </c>
      <c r="V1907" s="453">
        <f t="shared" si="451"/>
        <v>0</v>
      </c>
      <c r="W1907" s="384">
        <f t="shared" si="449"/>
        <v>0</v>
      </c>
      <c r="X1907" s="565">
        <f>IF(D1907='A. Allgemeine Informationen'!$C$17,$M1907-Y1907,HLOOKUP('A. Allgemeine Informationen'!$C$17-1,$Z$1:$AF$2005,ROW(D1907),FALSE)-$Y1907)</f>
        <v>0</v>
      </c>
      <c r="Y1907" s="384">
        <f>HLOOKUP('A. Allgemeine Informationen'!$C$17,$Z$1:$AF$2005,ROW(D1907),FALSE)</f>
        <v>0</v>
      </c>
      <c r="Z1907" s="565">
        <f t="shared" si="440"/>
        <v>0</v>
      </c>
      <c r="AA1907" s="565">
        <f t="shared" si="441"/>
        <v>0</v>
      </c>
      <c r="AB1907" s="565">
        <f t="shared" si="442"/>
        <v>0</v>
      </c>
      <c r="AC1907" s="565">
        <f t="shared" si="443"/>
        <v>0</v>
      </c>
      <c r="AD1907" s="572">
        <f t="shared" si="444"/>
        <v>0</v>
      </c>
      <c r="AE1907" s="560">
        <f t="shared" si="445"/>
        <v>0</v>
      </c>
      <c r="AF1907" s="561">
        <f t="shared" si="446"/>
        <v>0</v>
      </c>
      <c r="AG1907" s="562"/>
    </row>
    <row r="1908" spans="2:33" s="418" customFormat="1" ht="15" customHeight="1" x14ac:dyDescent="0.2">
      <c r="B1908" s="554"/>
      <c r="C1908" s="382"/>
      <c r="D1908" s="383"/>
      <c r="E1908" s="381"/>
      <c r="F1908" s="1040"/>
      <c r="G1908" s="1038"/>
      <c r="H1908" s="1041"/>
      <c r="I1908" s="381"/>
      <c r="J1908" s="568">
        <f t="shared" si="438"/>
        <v>0</v>
      </c>
      <c r="K1908" s="381"/>
      <c r="L1908" s="381"/>
      <c r="M1908" s="568">
        <f t="shared" si="447"/>
        <v>0</v>
      </c>
      <c r="N1908" s="570">
        <f>IFERROR(VLOOKUP($C1908,Listen!$J$3:$L$39,2,0),0)</f>
        <v>0</v>
      </c>
      <c r="O1908" s="570">
        <f>IFERROR(VLOOKUP($C1908,Listen!$J$3:$L$39,3,0),0)</f>
        <v>0</v>
      </c>
      <c r="P1908" s="453">
        <f t="shared" si="439"/>
        <v>0</v>
      </c>
      <c r="Q1908" s="453">
        <f t="shared" si="451"/>
        <v>0</v>
      </c>
      <c r="R1908" s="453">
        <f t="shared" si="451"/>
        <v>0</v>
      </c>
      <c r="S1908" s="453">
        <f t="shared" si="451"/>
        <v>0</v>
      </c>
      <c r="T1908" s="453">
        <f t="shared" si="451"/>
        <v>0</v>
      </c>
      <c r="U1908" s="453">
        <f t="shared" si="451"/>
        <v>0</v>
      </c>
      <c r="V1908" s="453">
        <f t="shared" si="451"/>
        <v>0</v>
      </c>
      <c r="W1908" s="384">
        <f t="shared" si="449"/>
        <v>0</v>
      </c>
      <c r="X1908" s="565">
        <f>IF(D1908='A. Allgemeine Informationen'!$C$17,$M1908-Y1908,HLOOKUP('A. Allgemeine Informationen'!$C$17-1,$Z$1:$AF$2005,ROW(D1908),FALSE)-$Y1908)</f>
        <v>0</v>
      </c>
      <c r="Y1908" s="384">
        <f>HLOOKUP('A. Allgemeine Informationen'!$C$17,$Z$1:$AF$2005,ROW(D1908),FALSE)</f>
        <v>0</v>
      </c>
      <c r="Z1908" s="565">
        <f t="shared" si="440"/>
        <v>0</v>
      </c>
      <c r="AA1908" s="565">
        <f t="shared" si="441"/>
        <v>0</v>
      </c>
      <c r="AB1908" s="565">
        <f t="shared" si="442"/>
        <v>0</v>
      </c>
      <c r="AC1908" s="565">
        <f t="shared" si="443"/>
        <v>0</v>
      </c>
      <c r="AD1908" s="572">
        <f t="shared" si="444"/>
        <v>0</v>
      </c>
      <c r="AE1908" s="560">
        <f t="shared" si="445"/>
        <v>0</v>
      </c>
      <c r="AF1908" s="561">
        <f t="shared" si="446"/>
        <v>0</v>
      </c>
      <c r="AG1908" s="562"/>
    </row>
    <row r="1909" spans="2:33" s="418" customFormat="1" ht="15" customHeight="1" x14ac:dyDescent="0.2">
      <c r="B1909" s="554"/>
      <c r="C1909" s="382"/>
      <c r="D1909" s="383"/>
      <c r="E1909" s="381"/>
      <c r="F1909" s="1040"/>
      <c r="G1909" s="1038"/>
      <c r="H1909" s="1041"/>
      <c r="I1909" s="381"/>
      <c r="J1909" s="568">
        <f t="shared" si="438"/>
        <v>0</v>
      </c>
      <c r="K1909" s="381"/>
      <c r="L1909" s="381"/>
      <c r="M1909" s="568">
        <f t="shared" si="447"/>
        <v>0</v>
      </c>
      <c r="N1909" s="570">
        <f>IFERROR(VLOOKUP($C1909,Listen!$J$3:$L$39,2,0),0)</f>
        <v>0</v>
      </c>
      <c r="O1909" s="570">
        <f>IFERROR(VLOOKUP($C1909,Listen!$J$3:$L$39,3,0),0)</f>
        <v>0</v>
      </c>
      <c r="P1909" s="453">
        <f t="shared" si="439"/>
        <v>0</v>
      </c>
      <c r="Q1909" s="453">
        <f t="shared" si="451"/>
        <v>0</v>
      </c>
      <c r="R1909" s="453">
        <f t="shared" si="451"/>
        <v>0</v>
      </c>
      <c r="S1909" s="453">
        <f t="shared" si="451"/>
        <v>0</v>
      </c>
      <c r="T1909" s="453">
        <f t="shared" si="451"/>
        <v>0</v>
      </c>
      <c r="U1909" s="453">
        <f t="shared" si="451"/>
        <v>0</v>
      </c>
      <c r="V1909" s="453">
        <f t="shared" si="451"/>
        <v>0</v>
      </c>
      <c r="W1909" s="384">
        <f t="shared" si="449"/>
        <v>0</v>
      </c>
      <c r="X1909" s="565">
        <f>IF(D1909='A. Allgemeine Informationen'!$C$17,$M1909-Y1909,HLOOKUP('A. Allgemeine Informationen'!$C$17-1,$Z$1:$AF$2005,ROW(D1909),FALSE)-$Y1909)</f>
        <v>0</v>
      </c>
      <c r="Y1909" s="384">
        <f>HLOOKUP('A. Allgemeine Informationen'!$C$17,$Z$1:$AF$2005,ROW(D1909),FALSE)</f>
        <v>0</v>
      </c>
      <c r="Z1909" s="565">
        <f t="shared" si="440"/>
        <v>0</v>
      </c>
      <c r="AA1909" s="565">
        <f t="shared" si="441"/>
        <v>0</v>
      </c>
      <c r="AB1909" s="565">
        <f t="shared" si="442"/>
        <v>0</v>
      </c>
      <c r="AC1909" s="565">
        <f t="shared" si="443"/>
        <v>0</v>
      </c>
      <c r="AD1909" s="572">
        <f t="shared" si="444"/>
        <v>0</v>
      </c>
      <c r="AE1909" s="560">
        <f t="shared" si="445"/>
        <v>0</v>
      </c>
      <c r="AF1909" s="561">
        <f t="shared" si="446"/>
        <v>0</v>
      </c>
      <c r="AG1909" s="562"/>
    </row>
    <row r="1910" spans="2:33" s="418" customFormat="1" ht="15" customHeight="1" x14ac:dyDescent="0.2">
      <c r="B1910" s="554"/>
      <c r="C1910" s="382"/>
      <c r="D1910" s="383"/>
      <c r="E1910" s="381"/>
      <c r="F1910" s="1040"/>
      <c r="G1910" s="1038"/>
      <c r="H1910" s="1041"/>
      <c r="I1910" s="381"/>
      <c r="J1910" s="568">
        <f t="shared" si="438"/>
        <v>0</v>
      </c>
      <c r="K1910" s="381"/>
      <c r="L1910" s="381"/>
      <c r="M1910" s="568">
        <f t="shared" si="447"/>
        <v>0</v>
      </c>
      <c r="N1910" s="570">
        <f>IFERROR(VLOOKUP($C1910,Listen!$J$3:$L$39,2,0),0)</f>
        <v>0</v>
      </c>
      <c r="O1910" s="570">
        <f>IFERROR(VLOOKUP($C1910,Listen!$J$3:$L$39,3,0),0)</f>
        <v>0</v>
      </c>
      <c r="P1910" s="453">
        <f t="shared" si="439"/>
        <v>0</v>
      </c>
      <c r="Q1910" s="453">
        <f t="shared" si="451"/>
        <v>0</v>
      </c>
      <c r="R1910" s="453">
        <f t="shared" si="451"/>
        <v>0</v>
      </c>
      <c r="S1910" s="453">
        <f t="shared" si="451"/>
        <v>0</v>
      </c>
      <c r="T1910" s="453">
        <f t="shared" si="451"/>
        <v>0</v>
      </c>
      <c r="U1910" s="453">
        <f t="shared" si="451"/>
        <v>0</v>
      </c>
      <c r="V1910" s="453">
        <f t="shared" si="451"/>
        <v>0</v>
      </c>
      <c r="W1910" s="384">
        <f t="shared" si="449"/>
        <v>0</v>
      </c>
      <c r="X1910" s="565">
        <f>IF(D1910='A. Allgemeine Informationen'!$C$17,$M1910-Y1910,HLOOKUP('A. Allgemeine Informationen'!$C$17-1,$Z$1:$AF$2005,ROW(D1910),FALSE)-$Y1910)</f>
        <v>0</v>
      </c>
      <c r="Y1910" s="384">
        <f>HLOOKUP('A. Allgemeine Informationen'!$C$17,$Z$1:$AF$2005,ROW(D1910),FALSE)</f>
        <v>0</v>
      </c>
      <c r="Z1910" s="565">
        <f t="shared" si="440"/>
        <v>0</v>
      </c>
      <c r="AA1910" s="565">
        <f t="shared" si="441"/>
        <v>0</v>
      </c>
      <c r="AB1910" s="565">
        <f t="shared" si="442"/>
        <v>0</v>
      </c>
      <c r="AC1910" s="565">
        <f t="shared" si="443"/>
        <v>0</v>
      </c>
      <c r="AD1910" s="572">
        <f t="shared" si="444"/>
        <v>0</v>
      </c>
      <c r="AE1910" s="560">
        <f t="shared" si="445"/>
        <v>0</v>
      </c>
      <c r="AF1910" s="561">
        <f t="shared" si="446"/>
        <v>0</v>
      </c>
      <c r="AG1910" s="562"/>
    </row>
    <row r="1911" spans="2:33" s="418" customFormat="1" ht="15" customHeight="1" x14ac:dyDescent="0.2">
      <c r="B1911" s="554"/>
      <c r="C1911" s="382"/>
      <c r="D1911" s="383"/>
      <c r="E1911" s="381"/>
      <c r="F1911" s="1040"/>
      <c r="G1911" s="1038"/>
      <c r="H1911" s="1041"/>
      <c r="I1911" s="381"/>
      <c r="J1911" s="568">
        <f t="shared" si="438"/>
        <v>0</v>
      </c>
      <c r="K1911" s="381"/>
      <c r="L1911" s="381"/>
      <c r="M1911" s="568">
        <f t="shared" si="447"/>
        <v>0</v>
      </c>
      <c r="N1911" s="570">
        <f>IFERROR(VLOOKUP($C1911,Listen!$J$3:$L$39,2,0),0)</f>
        <v>0</v>
      </c>
      <c r="O1911" s="570">
        <f>IFERROR(VLOOKUP($C1911,Listen!$J$3:$L$39,3,0),0)</f>
        <v>0</v>
      </c>
      <c r="P1911" s="453">
        <f t="shared" si="439"/>
        <v>0</v>
      </c>
      <c r="Q1911" s="453">
        <f t="shared" ref="Q1911:V1926" si="452">P1911</f>
        <v>0</v>
      </c>
      <c r="R1911" s="453">
        <f t="shared" si="452"/>
        <v>0</v>
      </c>
      <c r="S1911" s="453">
        <f t="shared" si="452"/>
        <v>0</v>
      </c>
      <c r="T1911" s="453">
        <f t="shared" si="452"/>
        <v>0</v>
      </c>
      <c r="U1911" s="453">
        <f t="shared" si="452"/>
        <v>0</v>
      </c>
      <c r="V1911" s="453">
        <f t="shared" si="452"/>
        <v>0</v>
      </c>
      <c r="W1911" s="384">
        <f t="shared" si="449"/>
        <v>0</v>
      </c>
      <c r="X1911" s="565">
        <f>IF(D1911='A. Allgemeine Informationen'!$C$17,$M1911-Y1911,HLOOKUP('A. Allgemeine Informationen'!$C$17-1,$Z$1:$AF$2005,ROW(D1911),FALSE)-$Y1911)</f>
        <v>0</v>
      </c>
      <c r="Y1911" s="384">
        <f>HLOOKUP('A. Allgemeine Informationen'!$C$17,$Z$1:$AF$2005,ROW(D1911),FALSE)</f>
        <v>0</v>
      </c>
      <c r="Z1911" s="565">
        <f t="shared" si="440"/>
        <v>0</v>
      </c>
      <c r="AA1911" s="565">
        <f t="shared" si="441"/>
        <v>0</v>
      </c>
      <c r="AB1911" s="565">
        <f t="shared" si="442"/>
        <v>0</v>
      </c>
      <c r="AC1911" s="565">
        <f t="shared" si="443"/>
        <v>0</v>
      </c>
      <c r="AD1911" s="572">
        <f t="shared" si="444"/>
        <v>0</v>
      </c>
      <c r="AE1911" s="560">
        <f t="shared" si="445"/>
        <v>0</v>
      </c>
      <c r="AF1911" s="561">
        <f t="shared" si="446"/>
        <v>0</v>
      </c>
      <c r="AG1911" s="562"/>
    </row>
    <row r="1912" spans="2:33" s="418" customFormat="1" ht="15" customHeight="1" x14ac:dyDescent="0.2">
      <c r="B1912" s="554"/>
      <c r="C1912" s="382"/>
      <c r="D1912" s="383"/>
      <c r="E1912" s="381"/>
      <c r="F1912" s="1040"/>
      <c r="G1912" s="1038"/>
      <c r="H1912" s="1041"/>
      <c r="I1912" s="381"/>
      <c r="J1912" s="568">
        <f t="shared" si="438"/>
        <v>0</v>
      </c>
      <c r="K1912" s="381"/>
      <c r="L1912" s="381"/>
      <c r="M1912" s="568">
        <f t="shared" si="447"/>
        <v>0</v>
      </c>
      <c r="N1912" s="570">
        <f>IFERROR(VLOOKUP($C1912,Listen!$J$3:$L$39,2,0),0)</f>
        <v>0</v>
      </c>
      <c r="O1912" s="570">
        <f>IFERROR(VLOOKUP($C1912,Listen!$J$3:$L$39,3,0),0)</f>
        <v>0</v>
      </c>
      <c r="P1912" s="453">
        <f t="shared" si="439"/>
        <v>0</v>
      </c>
      <c r="Q1912" s="453">
        <f t="shared" si="452"/>
        <v>0</v>
      </c>
      <c r="R1912" s="453">
        <f t="shared" si="452"/>
        <v>0</v>
      </c>
      <c r="S1912" s="453">
        <f t="shared" si="452"/>
        <v>0</v>
      </c>
      <c r="T1912" s="453">
        <f t="shared" si="452"/>
        <v>0</v>
      </c>
      <c r="U1912" s="453">
        <f t="shared" si="452"/>
        <v>0</v>
      </c>
      <c r="V1912" s="453">
        <f t="shared" si="452"/>
        <v>0</v>
      </c>
      <c r="W1912" s="384">
        <f t="shared" si="449"/>
        <v>0</v>
      </c>
      <c r="X1912" s="565">
        <f>IF(D1912='A. Allgemeine Informationen'!$C$17,$M1912-Y1912,HLOOKUP('A. Allgemeine Informationen'!$C$17-1,$Z$1:$AF$2005,ROW(D1912),FALSE)-$Y1912)</f>
        <v>0</v>
      </c>
      <c r="Y1912" s="384">
        <f>HLOOKUP('A. Allgemeine Informationen'!$C$17,$Z$1:$AF$2005,ROW(D1912),FALSE)</f>
        <v>0</v>
      </c>
      <c r="Z1912" s="565">
        <f t="shared" si="440"/>
        <v>0</v>
      </c>
      <c r="AA1912" s="565">
        <f t="shared" si="441"/>
        <v>0</v>
      </c>
      <c r="AB1912" s="565">
        <f t="shared" si="442"/>
        <v>0</v>
      </c>
      <c r="AC1912" s="565">
        <f t="shared" si="443"/>
        <v>0</v>
      </c>
      <c r="AD1912" s="572">
        <f t="shared" si="444"/>
        <v>0</v>
      </c>
      <c r="AE1912" s="560">
        <f t="shared" si="445"/>
        <v>0</v>
      </c>
      <c r="AF1912" s="561">
        <f t="shared" si="446"/>
        <v>0</v>
      </c>
      <c r="AG1912" s="562"/>
    </row>
    <row r="1913" spans="2:33" s="418" customFormat="1" ht="15" customHeight="1" x14ac:dyDescent="0.2">
      <c r="B1913" s="554"/>
      <c r="C1913" s="382"/>
      <c r="D1913" s="383"/>
      <c r="E1913" s="381"/>
      <c r="F1913" s="1040"/>
      <c r="G1913" s="1038"/>
      <c r="H1913" s="1041"/>
      <c r="I1913" s="381"/>
      <c r="J1913" s="568">
        <f t="shared" si="438"/>
        <v>0</v>
      </c>
      <c r="K1913" s="381"/>
      <c r="L1913" s="381"/>
      <c r="M1913" s="568">
        <f t="shared" si="447"/>
        <v>0</v>
      </c>
      <c r="N1913" s="570">
        <f>IFERROR(VLOOKUP($C1913,Listen!$J$3:$L$39,2,0),0)</f>
        <v>0</v>
      </c>
      <c r="O1913" s="570">
        <f>IFERROR(VLOOKUP($C1913,Listen!$J$3:$L$39,3,0),0)</f>
        <v>0</v>
      </c>
      <c r="P1913" s="453">
        <f t="shared" si="439"/>
        <v>0</v>
      </c>
      <c r="Q1913" s="453">
        <f t="shared" si="452"/>
        <v>0</v>
      </c>
      <c r="R1913" s="453">
        <f t="shared" si="452"/>
        <v>0</v>
      </c>
      <c r="S1913" s="453">
        <f t="shared" si="452"/>
        <v>0</v>
      </c>
      <c r="T1913" s="453">
        <f t="shared" si="452"/>
        <v>0</v>
      </c>
      <c r="U1913" s="453">
        <f t="shared" si="452"/>
        <v>0</v>
      </c>
      <c r="V1913" s="453">
        <f t="shared" si="452"/>
        <v>0</v>
      </c>
      <c r="W1913" s="384">
        <f t="shared" si="449"/>
        <v>0</v>
      </c>
      <c r="X1913" s="565">
        <f>IF(D1913='A. Allgemeine Informationen'!$C$17,$M1913-Y1913,HLOOKUP('A. Allgemeine Informationen'!$C$17-1,$Z$1:$AF$2005,ROW(D1913),FALSE)-$Y1913)</f>
        <v>0</v>
      </c>
      <c r="Y1913" s="384">
        <f>HLOOKUP('A. Allgemeine Informationen'!$C$17,$Z$1:$AF$2005,ROW(D1913),FALSE)</f>
        <v>0</v>
      </c>
      <c r="Z1913" s="565">
        <f t="shared" si="440"/>
        <v>0</v>
      </c>
      <c r="AA1913" s="565">
        <f t="shared" si="441"/>
        <v>0</v>
      </c>
      <c r="AB1913" s="565">
        <f t="shared" si="442"/>
        <v>0</v>
      </c>
      <c r="AC1913" s="565">
        <f t="shared" si="443"/>
        <v>0</v>
      </c>
      <c r="AD1913" s="572">
        <f t="shared" si="444"/>
        <v>0</v>
      </c>
      <c r="AE1913" s="560">
        <f t="shared" si="445"/>
        <v>0</v>
      </c>
      <c r="AF1913" s="561">
        <f t="shared" si="446"/>
        <v>0</v>
      </c>
      <c r="AG1913" s="562"/>
    </row>
    <row r="1914" spans="2:33" s="418" customFormat="1" ht="15" customHeight="1" x14ac:dyDescent="0.2">
      <c r="B1914" s="554"/>
      <c r="C1914" s="382"/>
      <c r="D1914" s="383"/>
      <c r="E1914" s="381"/>
      <c r="F1914" s="1040"/>
      <c r="G1914" s="1038"/>
      <c r="H1914" s="1041"/>
      <c r="I1914" s="381"/>
      <c r="J1914" s="568">
        <f t="shared" si="438"/>
        <v>0</v>
      </c>
      <c r="K1914" s="381"/>
      <c r="L1914" s="381"/>
      <c r="M1914" s="568">
        <f t="shared" si="447"/>
        <v>0</v>
      </c>
      <c r="N1914" s="570">
        <f>IFERROR(VLOOKUP($C1914,Listen!$J$3:$L$39,2,0),0)</f>
        <v>0</v>
      </c>
      <c r="O1914" s="570">
        <f>IFERROR(VLOOKUP($C1914,Listen!$J$3:$L$39,3,0),0)</f>
        <v>0</v>
      </c>
      <c r="P1914" s="453">
        <f t="shared" si="439"/>
        <v>0</v>
      </c>
      <c r="Q1914" s="453">
        <f t="shared" si="452"/>
        <v>0</v>
      </c>
      <c r="R1914" s="453">
        <f t="shared" si="452"/>
        <v>0</v>
      </c>
      <c r="S1914" s="453">
        <f t="shared" si="452"/>
        <v>0</v>
      </c>
      <c r="T1914" s="453">
        <f t="shared" si="452"/>
        <v>0</v>
      </c>
      <c r="U1914" s="453">
        <f t="shared" si="452"/>
        <v>0</v>
      </c>
      <c r="V1914" s="453">
        <f t="shared" si="452"/>
        <v>0</v>
      </c>
      <c r="W1914" s="384">
        <f t="shared" si="449"/>
        <v>0</v>
      </c>
      <c r="X1914" s="565">
        <f>IF(D1914='A. Allgemeine Informationen'!$C$17,$M1914-Y1914,HLOOKUP('A. Allgemeine Informationen'!$C$17-1,$Z$1:$AF$2005,ROW(D1914),FALSE)-$Y1914)</f>
        <v>0</v>
      </c>
      <c r="Y1914" s="384">
        <f>HLOOKUP('A. Allgemeine Informationen'!$C$17,$Z$1:$AF$2005,ROW(D1914),FALSE)</f>
        <v>0</v>
      </c>
      <c r="Z1914" s="565">
        <f t="shared" si="440"/>
        <v>0</v>
      </c>
      <c r="AA1914" s="565">
        <f t="shared" si="441"/>
        <v>0</v>
      </c>
      <c r="AB1914" s="565">
        <f t="shared" si="442"/>
        <v>0</v>
      </c>
      <c r="AC1914" s="565">
        <f t="shared" si="443"/>
        <v>0</v>
      </c>
      <c r="AD1914" s="572">
        <f t="shared" si="444"/>
        <v>0</v>
      </c>
      <c r="AE1914" s="560">
        <f t="shared" si="445"/>
        <v>0</v>
      </c>
      <c r="AF1914" s="561">
        <f t="shared" si="446"/>
        <v>0</v>
      </c>
      <c r="AG1914" s="562"/>
    </row>
    <row r="1915" spans="2:33" s="418" customFormat="1" ht="15" customHeight="1" x14ac:dyDescent="0.2">
      <c r="B1915" s="554"/>
      <c r="C1915" s="382"/>
      <c r="D1915" s="383"/>
      <c r="E1915" s="381"/>
      <c r="F1915" s="1040"/>
      <c r="G1915" s="1038"/>
      <c r="H1915" s="1041"/>
      <c r="I1915" s="381"/>
      <c r="J1915" s="568">
        <f t="shared" si="438"/>
        <v>0</v>
      </c>
      <c r="K1915" s="381"/>
      <c r="L1915" s="381"/>
      <c r="M1915" s="568">
        <f t="shared" si="447"/>
        <v>0</v>
      </c>
      <c r="N1915" s="570">
        <f>IFERROR(VLOOKUP($C1915,Listen!$J$3:$L$39,2,0),0)</f>
        <v>0</v>
      </c>
      <c r="O1915" s="570">
        <f>IFERROR(VLOOKUP($C1915,Listen!$J$3:$L$39,3,0),0)</f>
        <v>0</v>
      </c>
      <c r="P1915" s="453">
        <f t="shared" si="439"/>
        <v>0</v>
      </c>
      <c r="Q1915" s="453">
        <f t="shared" si="452"/>
        <v>0</v>
      </c>
      <c r="R1915" s="453">
        <f t="shared" si="452"/>
        <v>0</v>
      </c>
      <c r="S1915" s="453">
        <f t="shared" si="452"/>
        <v>0</v>
      </c>
      <c r="T1915" s="453">
        <f t="shared" si="452"/>
        <v>0</v>
      </c>
      <c r="U1915" s="453">
        <f t="shared" si="452"/>
        <v>0</v>
      </c>
      <c r="V1915" s="453">
        <f t="shared" si="452"/>
        <v>0</v>
      </c>
      <c r="W1915" s="384">
        <f t="shared" si="449"/>
        <v>0</v>
      </c>
      <c r="X1915" s="565">
        <f>IF(D1915='A. Allgemeine Informationen'!$C$17,$M1915-Y1915,HLOOKUP('A. Allgemeine Informationen'!$C$17-1,$Z$1:$AF$2005,ROW(D1915),FALSE)-$Y1915)</f>
        <v>0</v>
      </c>
      <c r="Y1915" s="384">
        <f>HLOOKUP('A. Allgemeine Informationen'!$C$17,$Z$1:$AF$2005,ROW(D1915),FALSE)</f>
        <v>0</v>
      </c>
      <c r="Z1915" s="565">
        <f t="shared" si="440"/>
        <v>0</v>
      </c>
      <c r="AA1915" s="565">
        <f t="shared" si="441"/>
        <v>0</v>
      </c>
      <c r="AB1915" s="565">
        <f t="shared" si="442"/>
        <v>0</v>
      </c>
      <c r="AC1915" s="565">
        <f t="shared" si="443"/>
        <v>0</v>
      </c>
      <c r="AD1915" s="572">
        <f t="shared" si="444"/>
        <v>0</v>
      </c>
      <c r="AE1915" s="560">
        <f t="shared" si="445"/>
        <v>0</v>
      </c>
      <c r="AF1915" s="561">
        <f t="shared" si="446"/>
        <v>0</v>
      </c>
      <c r="AG1915" s="562"/>
    </row>
    <row r="1916" spans="2:33" s="418" customFormat="1" ht="15" customHeight="1" x14ac:dyDescent="0.2">
      <c r="B1916" s="554"/>
      <c r="C1916" s="382"/>
      <c r="D1916" s="383"/>
      <c r="E1916" s="381"/>
      <c r="F1916" s="1040"/>
      <c r="G1916" s="1038"/>
      <c r="H1916" s="1041"/>
      <c r="I1916" s="381"/>
      <c r="J1916" s="568">
        <f t="shared" si="438"/>
        <v>0</v>
      </c>
      <c r="K1916" s="381"/>
      <c r="L1916" s="381"/>
      <c r="M1916" s="568">
        <f t="shared" si="447"/>
        <v>0</v>
      </c>
      <c r="N1916" s="570">
        <f>IFERROR(VLOOKUP($C1916,Listen!$J$3:$L$39,2,0),0)</f>
        <v>0</v>
      </c>
      <c r="O1916" s="570">
        <f>IFERROR(VLOOKUP($C1916,Listen!$J$3:$L$39,3,0),0)</f>
        <v>0</v>
      </c>
      <c r="P1916" s="453">
        <f t="shared" si="439"/>
        <v>0</v>
      </c>
      <c r="Q1916" s="453">
        <f t="shared" si="452"/>
        <v>0</v>
      </c>
      <c r="R1916" s="453">
        <f t="shared" si="452"/>
        <v>0</v>
      </c>
      <c r="S1916" s="453">
        <f t="shared" si="452"/>
        <v>0</v>
      </c>
      <c r="T1916" s="453">
        <f t="shared" si="452"/>
        <v>0</v>
      </c>
      <c r="U1916" s="453">
        <f t="shared" si="452"/>
        <v>0</v>
      </c>
      <c r="V1916" s="453">
        <f t="shared" si="452"/>
        <v>0</v>
      </c>
      <c r="W1916" s="384">
        <f t="shared" si="449"/>
        <v>0</v>
      </c>
      <c r="X1916" s="565">
        <f>IF(D1916='A. Allgemeine Informationen'!$C$17,$M1916-Y1916,HLOOKUP('A. Allgemeine Informationen'!$C$17-1,$Z$1:$AF$2005,ROW(D1916),FALSE)-$Y1916)</f>
        <v>0</v>
      </c>
      <c r="Y1916" s="384">
        <f>HLOOKUP('A. Allgemeine Informationen'!$C$17,$Z$1:$AF$2005,ROW(D1916),FALSE)</f>
        <v>0</v>
      </c>
      <c r="Z1916" s="565">
        <f t="shared" si="440"/>
        <v>0</v>
      </c>
      <c r="AA1916" s="565">
        <f t="shared" si="441"/>
        <v>0</v>
      </c>
      <c r="AB1916" s="565">
        <f t="shared" si="442"/>
        <v>0</v>
      </c>
      <c r="AC1916" s="565">
        <f t="shared" si="443"/>
        <v>0</v>
      </c>
      <c r="AD1916" s="572">
        <f t="shared" si="444"/>
        <v>0</v>
      </c>
      <c r="AE1916" s="560">
        <f t="shared" si="445"/>
        <v>0</v>
      </c>
      <c r="AF1916" s="561">
        <f t="shared" si="446"/>
        <v>0</v>
      </c>
      <c r="AG1916" s="562"/>
    </row>
    <row r="1917" spans="2:33" s="418" customFormat="1" ht="15" customHeight="1" x14ac:dyDescent="0.2">
      <c r="B1917" s="554"/>
      <c r="C1917" s="382"/>
      <c r="D1917" s="383"/>
      <c r="E1917" s="381"/>
      <c r="F1917" s="1040"/>
      <c r="G1917" s="1038"/>
      <c r="H1917" s="1041"/>
      <c r="I1917" s="381"/>
      <c r="J1917" s="568">
        <f t="shared" si="438"/>
        <v>0</v>
      </c>
      <c r="K1917" s="381"/>
      <c r="L1917" s="381"/>
      <c r="M1917" s="568">
        <f t="shared" si="447"/>
        <v>0</v>
      </c>
      <c r="N1917" s="570">
        <f>IFERROR(VLOOKUP($C1917,Listen!$J$3:$L$39,2,0),0)</f>
        <v>0</v>
      </c>
      <c r="O1917" s="570">
        <f>IFERROR(VLOOKUP($C1917,Listen!$J$3:$L$39,3,0),0)</f>
        <v>0</v>
      </c>
      <c r="P1917" s="453">
        <f t="shared" si="439"/>
        <v>0</v>
      </c>
      <c r="Q1917" s="453">
        <f t="shared" si="452"/>
        <v>0</v>
      </c>
      <c r="R1917" s="453">
        <f t="shared" si="452"/>
        <v>0</v>
      </c>
      <c r="S1917" s="453">
        <f t="shared" si="452"/>
        <v>0</v>
      </c>
      <c r="T1917" s="453">
        <f t="shared" si="452"/>
        <v>0</v>
      </c>
      <c r="U1917" s="453">
        <f t="shared" si="452"/>
        <v>0</v>
      </c>
      <c r="V1917" s="453">
        <f t="shared" si="452"/>
        <v>0</v>
      </c>
      <c r="W1917" s="384">
        <f t="shared" si="449"/>
        <v>0</v>
      </c>
      <c r="X1917" s="565">
        <f>IF(D1917='A. Allgemeine Informationen'!$C$17,$M1917-Y1917,HLOOKUP('A. Allgemeine Informationen'!$C$17-1,$Z$1:$AF$2005,ROW(D1917),FALSE)-$Y1917)</f>
        <v>0</v>
      </c>
      <c r="Y1917" s="384">
        <f>HLOOKUP('A. Allgemeine Informationen'!$C$17,$Z$1:$AF$2005,ROW(D1917),FALSE)</f>
        <v>0</v>
      </c>
      <c r="Z1917" s="565">
        <f t="shared" si="440"/>
        <v>0</v>
      </c>
      <c r="AA1917" s="565">
        <f t="shared" si="441"/>
        <v>0</v>
      </c>
      <c r="AB1917" s="565">
        <f t="shared" si="442"/>
        <v>0</v>
      </c>
      <c r="AC1917" s="565">
        <f t="shared" si="443"/>
        <v>0</v>
      </c>
      <c r="AD1917" s="572">
        <f t="shared" si="444"/>
        <v>0</v>
      </c>
      <c r="AE1917" s="560">
        <f t="shared" si="445"/>
        <v>0</v>
      </c>
      <c r="AF1917" s="561">
        <f t="shared" si="446"/>
        <v>0</v>
      </c>
      <c r="AG1917" s="562"/>
    </row>
    <row r="1918" spans="2:33" s="418" customFormat="1" ht="15" customHeight="1" x14ac:dyDescent="0.2">
      <c r="B1918" s="554"/>
      <c r="C1918" s="382"/>
      <c r="D1918" s="383"/>
      <c r="E1918" s="381"/>
      <c r="F1918" s="1040"/>
      <c r="G1918" s="1038"/>
      <c r="H1918" s="1041"/>
      <c r="I1918" s="381"/>
      <c r="J1918" s="568">
        <f t="shared" si="438"/>
        <v>0</v>
      </c>
      <c r="K1918" s="381"/>
      <c r="L1918" s="381"/>
      <c r="M1918" s="568">
        <f t="shared" si="447"/>
        <v>0</v>
      </c>
      <c r="N1918" s="570">
        <f>IFERROR(VLOOKUP($C1918,Listen!$J$3:$L$39,2,0),0)</f>
        <v>0</v>
      </c>
      <c r="O1918" s="570">
        <f>IFERROR(VLOOKUP($C1918,Listen!$J$3:$L$39,3,0),0)</f>
        <v>0</v>
      </c>
      <c r="P1918" s="453">
        <f t="shared" si="439"/>
        <v>0</v>
      </c>
      <c r="Q1918" s="453">
        <f t="shared" si="452"/>
        <v>0</v>
      </c>
      <c r="R1918" s="453">
        <f t="shared" si="452"/>
        <v>0</v>
      </c>
      <c r="S1918" s="453">
        <f t="shared" si="452"/>
        <v>0</v>
      </c>
      <c r="T1918" s="453">
        <f t="shared" si="452"/>
        <v>0</v>
      </c>
      <c r="U1918" s="453">
        <f t="shared" si="452"/>
        <v>0</v>
      </c>
      <c r="V1918" s="453">
        <f t="shared" si="452"/>
        <v>0</v>
      </c>
      <c r="W1918" s="384">
        <f t="shared" si="449"/>
        <v>0</v>
      </c>
      <c r="X1918" s="565">
        <f>IF(D1918='A. Allgemeine Informationen'!$C$17,$M1918-Y1918,HLOOKUP('A. Allgemeine Informationen'!$C$17-1,$Z$1:$AF$2005,ROW(D1918),FALSE)-$Y1918)</f>
        <v>0</v>
      </c>
      <c r="Y1918" s="384">
        <f>HLOOKUP('A. Allgemeine Informationen'!$C$17,$Z$1:$AF$2005,ROW(D1918),FALSE)</f>
        <v>0</v>
      </c>
      <c r="Z1918" s="565">
        <f t="shared" si="440"/>
        <v>0</v>
      </c>
      <c r="AA1918" s="565">
        <f t="shared" si="441"/>
        <v>0</v>
      </c>
      <c r="AB1918" s="565">
        <f t="shared" si="442"/>
        <v>0</v>
      </c>
      <c r="AC1918" s="565">
        <f t="shared" si="443"/>
        <v>0</v>
      </c>
      <c r="AD1918" s="572">
        <f t="shared" si="444"/>
        <v>0</v>
      </c>
      <c r="AE1918" s="560">
        <f t="shared" si="445"/>
        <v>0</v>
      </c>
      <c r="AF1918" s="561">
        <f t="shared" si="446"/>
        <v>0</v>
      </c>
      <c r="AG1918" s="562"/>
    </row>
    <row r="1919" spans="2:33" s="418" customFormat="1" ht="15" customHeight="1" x14ac:dyDescent="0.2">
      <c r="B1919" s="554"/>
      <c r="C1919" s="382"/>
      <c r="D1919" s="383"/>
      <c r="E1919" s="381"/>
      <c r="F1919" s="1040"/>
      <c r="G1919" s="1038"/>
      <c r="H1919" s="1041"/>
      <c r="I1919" s="381"/>
      <c r="J1919" s="568">
        <f t="shared" si="438"/>
        <v>0</v>
      </c>
      <c r="K1919" s="381"/>
      <c r="L1919" s="381"/>
      <c r="M1919" s="568">
        <f t="shared" si="447"/>
        <v>0</v>
      </c>
      <c r="N1919" s="570">
        <f>IFERROR(VLOOKUP($C1919,Listen!$J$3:$L$39,2,0),0)</f>
        <v>0</v>
      </c>
      <c r="O1919" s="570">
        <f>IFERROR(VLOOKUP($C1919,Listen!$J$3:$L$39,3,0),0)</f>
        <v>0</v>
      </c>
      <c r="P1919" s="453">
        <f t="shared" si="439"/>
        <v>0</v>
      </c>
      <c r="Q1919" s="453">
        <f t="shared" si="452"/>
        <v>0</v>
      </c>
      <c r="R1919" s="453">
        <f t="shared" si="452"/>
        <v>0</v>
      </c>
      <c r="S1919" s="453">
        <f t="shared" si="452"/>
        <v>0</v>
      </c>
      <c r="T1919" s="453">
        <f t="shared" si="452"/>
        <v>0</v>
      </c>
      <c r="U1919" s="453">
        <f t="shared" si="452"/>
        <v>0</v>
      </c>
      <c r="V1919" s="453">
        <f t="shared" si="452"/>
        <v>0</v>
      </c>
      <c r="W1919" s="384">
        <f t="shared" si="449"/>
        <v>0</v>
      </c>
      <c r="X1919" s="565">
        <f>IF(D1919='A. Allgemeine Informationen'!$C$17,$M1919-Y1919,HLOOKUP('A. Allgemeine Informationen'!$C$17-1,$Z$1:$AF$2005,ROW(D1919),FALSE)-$Y1919)</f>
        <v>0</v>
      </c>
      <c r="Y1919" s="384">
        <f>HLOOKUP('A. Allgemeine Informationen'!$C$17,$Z$1:$AF$2005,ROW(D1919),FALSE)</f>
        <v>0</v>
      </c>
      <c r="Z1919" s="565">
        <f t="shared" si="440"/>
        <v>0</v>
      </c>
      <c r="AA1919" s="565">
        <f t="shared" si="441"/>
        <v>0</v>
      </c>
      <c r="AB1919" s="565">
        <f t="shared" si="442"/>
        <v>0</v>
      </c>
      <c r="AC1919" s="565">
        <f t="shared" si="443"/>
        <v>0</v>
      </c>
      <c r="AD1919" s="572">
        <f t="shared" si="444"/>
        <v>0</v>
      </c>
      <c r="AE1919" s="560">
        <f t="shared" si="445"/>
        <v>0</v>
      </c>
      <c r="AF1919" s="561">
        <f t="shared" si="446"/>
        <v>0</v>
      </c>
      <c r="AG1919" s="562"/>
    </row>
    <row r="1920" spans="2:33" s="418" customFormat="1" ht="15" customHeight="1" x14ac:dyDescent="0.2">
      <c r="B1920" s="554"/>
      <c r="C1920" s="382"/>
      <c r="D1920" s="383"/>
      <c r="E1920" s="381"/>
      <c r="F1920" s="1040"/>
      <c r="G1920" s="1038"/>
      <c r="H1920" s="1041"/>
      <c r="I1920" s="381"/>
      <c r="J1920" s="568">
        <f t="shared" si="438"/>
        <v>0</v>
      </c>
      <c r="K1920" s="381"/>
      <c r="L1920" s="381"/>
      <c r="M1920" s="568">
        <f t="shared" si="447"/>
        <v>0</v>
      </c>
      <c r="N1920" s="570">
        <f>IFERROR(VLOOKUP($C1920,Listen!$J$3:$L$39,2,0),0)</f>
        <v>0</v>
      </c>
      <c r="O1920" s="570">
        <f>IFERROR(VLOOKUP($C1920,Listen!$J$3:$L$39,3,0),0)</f>
        <v>0</v>
      </c>
      <c r="P1920" s="453">
        <f t="shared" si="439"/>
        <v>0</v>
      </c>
      <c r="Q1920" s="453">
        <f t="shared" si="452"/>
        <v>0</v>
      </c>
      <c r="R1920" s="453">
        <f t="shared" si="452"/>
        <v>0</v>
      </c>
      <c r="S1920" s="453">
        <f t="shared" si="452"/>
        <v>0</v>
      </c>
      <c r="T1920" s="453">
        <f t="shared" si="452"/>
        <v>0</v>
      </c>
      <c r="U1920" s="453">
        <f t="shared" si="452"/>
        <v>0</v>
      </c>
      <c r="V1920" s="453">
        <f t="shared" si="452"/>
        <v>0</v>
      </c>
      <c r="W1920" s="384">
        <f t="shared" si="449"/>
        <v>0</v>
      </c>
      <c r="X1920" s="565">
        <f>IF(D1920='A. Allgemeine Informationen'!$C$17,$M1920-Y1920,HLOOKUP('A. Allgemeine Informationen'!$C$17-1,$Z$1:$AF$2005,ROW(D1920),FALSE)-$Y1920)</f>
        <v>0</v>
      </c>
      <c r="Y1920" s="384">
        <f>HLOOKUP('A. Allgemeine Informationen'!$C$17,$Z$1:$AF$2005,ROW(D1920),FALSE)</f>
        <v>0</v>
      </c>
      <c r="Z1920" s="565">
        <f t="shared" si="440"/>
        <v>0</v>
      </c>
      <c r="AA1920" s="565">
        <f t="shared" si="441"/>
        <v>0</v>
      </c>
      <c r="AB1920" s="565">
        <f t="shared" si="442"/>
        <v>0</v>
      </c>
      <c r="AC1920" s="565">
        <f t="shared" si="443"/>
        <v>0</v>
      </c>
      <c r="AD1920" s="572">
        <f t="shared" si="444"/>
        <v>0</v>
      </c>
      <c r="AE1920" s="560">
        <f t="shared" si="445"/>
        <v>0</v>
      </c>
      <c r="AF1920" s="561">
        <f t="shared" si="446"/>
        <v>0</v>
      </c>
      <c r="AG1920" s="562"/>
    </row>
    <row r="1921" spans="2:33" s="418" customFormat="1" ht="15" customHeight="1" x14ac:dyDescent="0.2">
      <c r="B1921" s="554"/>
      <c r="C1921" s="382"/>
      <c r="D1921" s="383"/>
      <c r="E1921" s="381"/>
      <c r="F1921" s="1040"/>
      <c r="G1921" s="1038"/>
      <c r="H1921" s="1041"/>
      <c r="I1921" s="381"/>
      <c r="J1921" s="568">
        <f t="shared" si="438"/>
        <v>0</v>
      </c>
      <c r="K1921" s="381"/>
      <c r="L1921" s="381"/>
      <c r="M1921" s="568">
        <f t="shared" si="447"/>
        <v>0</v>
      </c>
      <c r="N1921" s="570">
        <f>IFERROR(VLOOKUP($C1921,Listen!$J$3:$L$39,2,0),0)</f>
        <v>0</v>
      </c>
      <c r="O1921" s="570">
        <f>IFERROR(VLOOKUP($C1921,Listen!$J$3:$L$39,3,0),0)</f>
        <v>0</v>
      </c>
      <c r="P1921" s="453">
        <f t="shared" si="439"/>
        <v>0</v>
      </c>
      <c r="Q1921" s="453">
        <f t="shared" si="452"/>
        <v>0</v>
      </c>
      <c r="R1921" s="453">
        <f t="shared" si="452"/>
        <v>0</v>
      </c>
      <c r="S1921" s="453">
        <f t="shared" si="452"/>
        <v>0</v>
      </c>
      <c r="T1921" s="453">
        <f t="shared" si="452"/>
        <v>0</v>
      </c>
      <c r="U1921" s="453">
        <f t="shared" si="452"/>
        <v>0</v>
      </c>
      <c r="V1921" s="453">
        <f t="shared" si="452"/>
        <v>0</v>
      </c>
      <c r="W1921" s="384">
        <f t="shared" si="449"/>
        <v>0</v>
      </c>
      <c r="X1921" s="565">
        <f>IF(D1921='A. Allgemeine Informationen'!$C$17,$M1921-Y1921,HLOOKUP('A. Allgemeine Informationen'!$C$17-1,$Z$1:$AF$2005,ROW(D1921),FALSE)-$Y1921)</f>
        <v>0</v>
      </c>
      <c r="Y1921" s="384">
        <f>HLOOKUP('A. Allgemeine Informationen'!$C$17,$Z$1:$AF$2005,ROW(D1921),FALSE)</f>
        <v>0</v>
      </c>
      <c r="Z1921" s="565">
        <f t="shared" si="440"/>
        <v>0</v>
      </c>
      <c r="AA1921" s="565">
        <f t="shared" si="441"/>
        <v>0</v>
      </c>
      <c r="AB1921" s="565">
        <f t="shared" si="442"/>
        <v>0</v>
      </c>
      <c r="AC1921" s="565">
        <f t="shared" si="443"/>
        <v>0</v>
      </c>
      <c r="AD1921" s="572">
        <f t="shared" si="444"/>
        <v>0</v>
      </c>
      <c r="AE1921" s="560">
        <f t="shared" si="445"/>
        <v>0</v>
      </c>
      <c r="AF1921" s="561">
        <f t="shared" si="446"/>
        <v>0</v>
      </c>
      <c r="AG1921" s="562"/>
    </row>
    <row r="1922" spans="2:33" s="418" customFormat="1" ht="15" customHeight="1" x14ac:dyDescent="0.2">
      <c r="B1922" s="554"/>
      <c r="C1922" s="382"/>
      <c r="D1922" s="383"/>
      <c r="E1922" s="381"/>
      <c r="F1922" s="1040"/>
      <c r="G1922" s="1038"/>
      <c r="H1922" s="1041"/>
      <c r="I1922" s="381"/>
      <c r="J1922" s="568">
        <f t="shared" si="438"/>
        <v>0</v>
      </c>
      <c r="K1922" s="381"/>
      <c r="L1922" s="381"/>
      <c r="M1922" s="568">
        <f t="shared" si="447"/>
        <v>0</v>
      </c>
      <c r="N1922" s="570">
        <f>IFERROR(VLOOKUP($C1922,Listen!$J$3:$L$39,2,0),0)</f>
        <v>0</v>
      </c>
      <c r="O1922" s="570">
        <f>IFERROR(VLOOKUP($C1922,Listen!$J$3:$L$39,3,0),0)</f>
        <v>0</v>
      </c>
      <c r="P1922" s="453">
        <f t="shared" si="439"/>
        <v>0</v>
      </c>
      <c r="Q1922" s="453">
        <f t="shared" si="452"/>
        <v>0</v>
      </c>
      <c r="R1922" s="453">
        <f t="shared" si="452"/>
        <v>0</v>
      </c>
      <c r="S1922" s="453">
        <f t="shared" si="452"/>
        <v>0</v>
      </c>
      <c r="T1922" s="453">
        <f t="shared" si="452"/>
        <v>0</v>
      </c>
      <c r="U1922" s="453">
        <f t="shared" si="452"/>
        <v>0</v>
      </c>
      <c r="V1922" s="453">
        <f t="shared" si="452"/>
        <v>0</v>
      </c>
      <c r="W1922" s="384">
        <f t="shared" si="449"/>
        <v>0</v>
      </c>
      <c r="X1922" s="565">
        <f>IF(D1922='A. Allgemeine Informationen'!$C$17,$M1922-Y1922,HLOOKUP('A. Allgemeine Informationen'!$C$17-1,$Z$1:$AF$2005,ROW(D1922),FALSE)-$Y1922)</f>
        <v>0</v>
      </c>
      <c r="Y1922" s="384">
        <f>HLOOKUP('A. Allgemeine Informationen'!$C$17,$Z$1:$AF$2005,ROW(D1922),FALSE)</f>
        <v>0</v>
      </c>
      <c r="Z1922" s="565">
        <f t="shared" si="440"/>
        <v>0</v>
      </c>
      <c r="AA1922" s="565">
        <f t="shared" si="441"/>
        <v>0</v>
      </c>
      <c r="AB1922" s="565">
        <f t="shared" si="442"/>
        <v>0</v>
      </c>
      <c r="AC1922" s="565">
        <f t="shared" si="443"/>
        <v>0</v>
      </c>
      <c r="AD1922" s="572">
        <f t="shared" si="444"/>
        <v>0</v>
      </c>
      <c r="AE1922" s="560">
        <f t="shared" si="445"/>
        <v>0</v>
      </c>
      <c r="AF1922" s="561">
        <f t="shared" si="446"/>
        <v>0</v>
      </c>
      <c r="AG1922" s="562"/>
    </row>
    <row r="1923" spans="2:33" s="418" customFormat="1" ht="15" customHeight="1" x14ac:dyDescent="0.2">
      <c r="B1923" s="554"/>
      <c r="C1923" s="382"/>
      <c r="D1923" s="383"/>
      <c r="E1923" s="381"/>
      <c r="F1923" s="1040"/>
      <c r="G1923" s="1038"/>
      <c r="H1923" s="1041"/>
      <c r="I1923" s="381"/>
      <c r="J1923" s="568">
        <f t="shared" si="438"/>
        <v>0</v>
      </c>
      <c r="K1923" s="381"/>
      <c r="L1923" s="381"/>
      <c r="M1923" s="568">
        <f t="shared" si="447"/>
        <v>0</v>
      </c>
      <c r="N1923" s="570">
        <f>IFERROR(VLOOKUP($C1923,Listen!$J$3:$L$39,2,0),0)</f>
        <v>0</v>
      </c>
      <c r="O1923" s="570">
        <f>IFERROR(VLOOKUP($C1923,Listen!$J$3:$L$39,3,0),0)</f>
        <v>0</v>
      </c>
      <c r="P1923" s="453">
        <f t="shared" si="439"/>
        <v>0</v>
      </c>
      <c r="Q1923" s="453">
        <f t="shared" si="452"/>
        <v>0</v>
      </c>
      <c r="R1923" s="453">
        <f t="shared" si="452"/>
        <v>0</v>
      </c>
      <c r="S1923" s="453">
        <f t="shared" si="452"/>
        <v>0</v>
      </c>
      <c r="T1923" s="453">
        <f t="shared" si="452"/>
        <v>0</v>
      </c>
      <c r="U1923" s="453">
        <f t="shared" si="452"/>
        <v>0</v>
      </c>
      <c r="V1923" s="453">
        <f t="shared" si="452"/>
        <v>0</v>
      </c>
      <c r="W1923" s="384">
        <f t="shared" si="449"/>
        <v>0</v>
      </c>
      <c r="X1923" s="565">
        <f>IF(D1923='A. Allgemeine Informationen'!$C$17,$M1923-Y1923,HLOOKUP('A. Allgemeine Informationen'!$C$17-1,$Z$1:$AF$2005,ROW(D1923),FALSE)-$Y1923)</f>
        <v>0</v>
      </c>
      <c r="Y1923" s="384">
        <f>HLOOKUP('A. Allgemeine Informationen'!$C$17,$Z$1:$AF$2005,ROW(D1923),FALSE)</f>
        <v>0</v>
      </c>
      <c r="Z1923" s="565">
        <f t="shared" si="440"/>
        <v>0</v>
      </c>
      <c r="AA1923" s="565">
        <f t="shared" si="441"/>
        <v>0</v>
      </c>
      <c r="AB1923" s="565">
        <f t="shared" si="442"/>
        <v>0</v>
      </c>
      <c r="AC1923" s="565">
        <f t="shared" si="443"/>
        <v>0</v>
      </c>
      <c r="AD1923" s="572">
        <f t="shared" si="444"/>
        <v>0</v>
      </c>
      <c r="AE1923" s="560">
        <f t="shared" si="445"/>
        <v>0</v>
      </c>
      <c r="AF1923" s="561">
        <f t="shared" si="446"/>
        <v>0</v>
      </c>
      <c r="AG1923" s="562"/>
    </row>
    <row r="1924" spans="2:33" s="418" customFormat="1" ht="15" customHeight="1" x14ac:dyDescent="0.2">
      <c r="B1924" s="554"/>
      <c r="C1924" s="382"/>
      <c r="D1924" s="383"/>
      <c r="E1924" s="381"/>
      <c r="F1924" s="1040"/>
      <c r="G1924" s="1038"/>
      <c r="H1924" s="1041"/>
      <c r="I1924" s="381"/>
      <c r="J1924" s="568">
        <f t="shared" si="438"/>
        <v>0</v>
      </c>
      <c r="K1924" s="381"/>
      <c r="L1924" s="381"/>
      <c r="M1924" s="568">
        <f t="shared" si="447"/>
        <v>0</v>
      </c>
      <c r="N1924" s="570">
        <f>IFERROR(VLOOKUP($C1924,Listen!$J$3:$L$39,2,0),0)</f>
        <v>0</v>
      </c>
      <c r="O1924" s="570">
        <f>IFERROR(VLOOKUP($C1924,Listen!$J$3:$L$39,3,0),0)</f>
        <v>0</v>
      </c>
      <c r="P1924" s="453">
        <f t="shared" si="439"/>
        <v>0</v>
      </c>
      <c r="Q1924" s="453">
        <f t="shared" si="452"/>
        <v>0</v>
      </c>
      <c r="R1924" s="453">
        <f t="shared" si="452"/>
        <v>0</v>
      </c>
      <c r="S1924" s="453">
        <f t="shared" si="452"/>
        <v>0</v>
      </c>
      <c r="T1924" s="453">
        <f t="shared" si="452"/>
        <v>0</v>
      </c>
      <c r="U1924" s="453">
        <f t="shared" si="452"/>
        <v>0</v>
      </c>
      <c r="V1924" s="453">
        <f t="shared" si="452"/>
        <v>0</v>
      </c>
      <c r="W1924" s="384">
        <f t="shared" si="449"/>
        <v>0</v>
      </c>
      <c r="X1924" s="565">
        <f>IF(D1924='A. Allgemeine Informationen'!$C$17,$M1924-Y1924,HLOOKUP('A. Allgemeine Informationen'!$C$17-1,$Z$1:$AF$2005,ROW(D1924),FALSE)-$Y1924)</f>
        <v>0</v>
      </c>
      <c r="Y1924" s="384">
        <f>HLOOKUP('A. Allgemeine Informationen'!$C$17,$Z$1:$AF$2005,ROW(D1924),FALSE)</f>
        <v>0</v>
      </c>
      <c r="Z1924" s="565">
        <f t="shared" si="440"/>
        <v>0</v>
      </c>
      <c r="AA1924" s="565">
        <f t="shared" si="441"/>
        <v>0</v>
      </c>
      <c r="AB1924" s="565">
        <f t="shared" si="442"/>
        <v>0</v>
      </c>
      <c r="AC1924" s="565">
        <f t="shared" si="443"/>
        <v>0</v>
      </c>
      <c r="AD1924" s="572">
        <f t="shared" si="444"/>
        <v>0</v>
      </c>
      <c r="AE1924" s="560">
        <f t="shared" si="445"/>
        <v>0</v>
      </c>
      <c r="AF1924" s="561">
        <f t="shared" si="446"/>
        <v>0</v>
      </c>
      <c r="AG1924" s="562"/>
    </row>
    <row r="1925" spans="2:33" s="418" customFormat="1" ht="15" customHeight="1" x14ac:dyDescent="0.2">
      <c r="B1925" s="554"/>
      <c r="C1925" s="382"/>
      <c r="D1925" s="383"/>
      <c r="E1925" s="381"/>
      <c r="F1925" s="1040"/>
      <c r="G1925" s="1038"/>
      <c r="H1925" s="1041"/>
      <c r="I1925" s="381"/>
      <c r="J1925" s="568">
        <f t="shared" si="438"/>
        <v>0</v>
      </c>
      <c r="K1925" s="381"/>
      <c r="L1925" s="381"/>
      <c r="M1925" s="568">
        <f t="shared" si="447"/>
        <v>0</v>
      </c>
      <c r="N1925" s="570">
        <f>IFERROR(VLOOKUP($C1925,Listen!$J$3:$L$39,2,0),0)</f>
        <v>0</v>
      </c>
      <c r="O1925" s="570">
        <f>IFERROR(VLOOKUP($C1925,Listen!$J$3:$L$39,3,0),0)</f>
        <v>0</v>
      </c>
      <c r="P1925" s="453">
        <f t="shared" si="439"/>
        <v>0</v>
      </c>
      <c r="Q1925" s="453">
        <f t="shared" si="452"/>
        <v>0</v>
      </c>
      <c r="R1925" s="453">
        <f t="shared" si="452"/>
        <v>0</v>
      </c>
      <c r="S1925" s="453">
        <f t="shared" si="452"/>
        <v>0</v>
      </c>
      <c r="T1925" s="453">
        <f t="shared" si="452"/>
        <v>0</v>
      </c>
      <c r="U1925" s="453">
        <f t="shared" si="452"/>
        <v>0</v>
      </c>
      <c r="V1925" s="453">
        <f t="shared" si="452"/>
        <v>0</v>
      </c>
      <c r="W1925" s="384">
        <f t="shared" si="449"/>
        <v>0</v>
      </c>
      <c r="X1925" s="565">
        <f>IF(D1925='A. Allgemeine Informationen'!$C$17,$M1925-Y1925,HLOOKUP('A. Allgemeine Informationen'!$C$17-1,$Z$1:$AF$2005,ROW(D1925),FALSE)-$Y1925)</f>
        <v>0</v>
      </c>
      <c r="Y1925" s="384">
        <f>HLOOKUP('A. Allgemeine Informationen'!$C$17,$Z$1:$AF$2005,ROW(D1925),FALSE)</f>
        <v>0</v>
      </c>
      <c r="Z1925" s="565">
        <f t="shared" si="440"/>
        <v>0</v>
      </c>
      <c r="AA1925" s="565">
        <f t="shared" si="441"/>
        <v>0</v>
      </c>
      <c r="AB1925" s="565">
        <f t="shared" si="442"/>
        <v>0</v>
      </c>
      <c r="AC1925" s="565">
        <f t="shared" si="443"/>
        <v>0</v>
      </c>
      <c r="AD1925" s="572">
        <f t="shared" si="444"/>
        <v>0</v>
      </c>
      <c r="AE1925" s="560">
        <f t="shared" si="445"/>
        <v>0</v>
      </c>
      <c r="AF1925" s="561">
        <f t="shared" si="446"/>
        <v>0</v>
      </c>
      <c r="AG1925" s="562"/>
    </row>
    <row r="1926" spans="2:33" s="418" customFormat="1" ht="15" customHeight="1" x14ac:dyDescent="0.2">
      <c r="B1926" s="554"/>
      <c r="C1926" s="382"/>
      <c r="D1926" s="383"/>
      <c r="E1926" s="381"/>
      <c r="F1926" s="1040"/>
      <c r="G1926" s="1038"/>
      <c r="H1926" s="1041"/>
      <c r="I1926" s="381"/>
      <c r="J1926" s="568">
        <f t="shared" ref="J1926:J1989" si="453">E1926+G1926-I1926</f>
        <v>0</v>
      </c>
      <c r="K1926" s="381"/>
      <c r="L1926" s="381"/>
      <c r="M1926" s="568">
        <f t="shared" si="447"/>
        <v>0</v>
      </c>
      <c r="N1926" s="570">
        <f>IFERROR(VLOOKUP($C1926,Listen!$J$3:$L$39,2,0),0)</f>
        <v>0</v>
      </c>
      <c r="O1926" s="570">
        <f>IFERROR(VLOOKUP($C1926,Listen!$J$3:$L$39,3,0),0)</f>
        <v>0</v>
      </c>
      <c r="P1926" s="453">
        <f t="shared" ref="P1926:P1989" si="454">$N1926</f>
        <v>0</v>
      </c>
      <c r="Q1926" s="453">
        <f t="shared" si="452"/>
        <v>0</v>
      </c>
      <c r="R1926" s="453">
        <f t="shared" si="452"/>
        <v>0</v>
      </c>
      <c r="S1926" s="453">
        <f t="shared" si="452"/>
        <v>0</v>
      </c>
      <c r="T1926" s="453">
        <f t="shared" si="452"/>
        <v>0</v>
      </c>
      <c r="U1926" s="453">
        <f t="shared" si="452"/>
        <v>0</v>
      </c>
      <c r="V1926" s="453">
        <f t="shared" si="452"/>
        <v>0</v>
      </c>
      <c r="W1926" s="384">
        <f t="shared" si="449"/>
        <v>0</v>
      </c>
      <c r="X1926" s="565">
        <f>IF(D1926='A. Allgemeine Informationen'!$C$17,$M1926-Y1926,HLOOKUP('A. Allgemeine Informationen'!$C$17-1,$Z$1:$AF$2005,ROW(D1926),FALSE)-$Y1926)</f>
        <v>0</v>
      </c>
      <c r="Y1926" s="384">
        <f>HLOOKUP('A. Allgemeine Informationen'!$C$17,$Z$1:$AF$2005,ROW(D1926),FALSE)</f>
        <v>0</v>
      </c>
      <c r="Z1926" s="565">
        <f t="shared" ref="Z1926:Z1989" si="455">IF(OR($D1926=0,$M1926=0),0,IF($D1926-$Z$5&lt;1,$M1926-$M1926/P1926*(Z$5-$D1926+1),0))</f>
        <v>0</v>
      </c>
      <c r="AA1926" s="565">
        <f t="shared" ref="AA1926:AA1989" si="456">IF(OR($D1926=0,$M1926=0,Q1926-(AA$5-$D1926)=0),0,IF($D1926-AA$5&lt;0,Z1926-Z1926/(Q1926-(AA$5-$D1926)),IF($D1926-AA$5=0,$M1926-$M1926/Q1926,0)))</f>
        <v>0</v>
      </c>
      <c r="AB1926" s="565">
        <f t="shared" ref="AB1926:AB1989" si="457">IF(OR($D1926=0,$M1926=0,R1926-(AB$5-$D1926)=0),0,IF($D1926-AB$5&lt;0,AA1926-AA1926/(R1926-(AB$5-$D1926)),IF($D1926-AB$5=0,$M1926-$M1926/R1926,0)))</f>
        <v>0</v>
      </c>
      <c r="AC1926" s="565">
        <f t="shared" ref="AC1926:AC1989" si="458">IF(OR($D1926=0,$M1926=0,S1926-(AC$5-$D1926)=0),0,IF($D1926-AC$5&lt;0,AB1926-AB1926/(S1926-(AC$5-$D1926)),IF($D1926-AC$5=0,$M1926-$M1926/S1926,0)))</f>
        <v>0</v>
      </c>
      <c r="AD1926" s="572">
        <f t="shared" ref="AD1926:AD1989" si="459">IF(OR($D1926=0,$M1926=0,T1926-(AD$5-$D1926)=0),0,IF($D1926-AD$5&lt;0,AC1926-AC1926/(T1926-(AD$5-$D1926)),IF($D1926-AD$5=0,$M1926-$M1926/T1926,0)))</f>
        <v>0</v>
      </c>
      <c r="AE1926" s="560">
        <f t="shared" ref="AE1926:AE1989" si="460">IF(OR($D1926=0,$M1926=0,U1926-(AE$5-$D1926)=0),0,IF($D1926-AE$5&lt;0,AD1926-AD1926/(U1926-(AE$5-$D1926)),IF($D1926-AE$5=0,$M1926-$M1926/U1926,0)))</f>
        <v>0</v>
      </c>
      <c r="AF1926" s="561">
        <f t="shared" ref="AF1926:AF1989" si="461">IF(OR($D1926=0,$M1926=0,V1926-(AF$5-$D1926)=0),0,IF($D1926-AF$5&lt;0,AE1926-AE1926/(V1926-(AF$5-$D1926)),IF($D1926-AF$5=0,$M1926-$M1926/V1926,0)))</f>
        <v>0</v>
      </c>
      <c r="AG1926" s="562"/>
    </row>
    <row r="1927" spans="2:33" s="418" customFormat="1" ht="15" customHeight="1" x14ac:dyDescent="0.2">
      <c r="B1927" s="554"/>
      <c r="C1927" s="382"/>
      <c r="D1927" s="383"/>
      <c r="E1927" s="381"/>
      <c r="F1927" s="1040"/>
      <c r="G1927" s="1038"/>
      <c r="H1927" s="1041"/>
      <c r="I1927" s="381"/>
      <c r="J1927" s="568">
        <f t="shared" si="453"/>
        <v>0</v>
      </c>
      <c r="K1927" s="381"/>
      <c r="L1927" s="381"/>
      <c r="M1927" s="568">
        <f t="shared" ref="M1927:M1990" si="462">J1927-K1927</f>
        <v>0</v>
      </c>
      <c r="N1927" s="570">
        <f>IFERROR(VLOOKUP($C1927,Listen!$J$3:$L$39,2,0),0)</f>
        <v>0</v>
      </c>
      <c r="O1927" s="570">
        <f>IFERROR(VLOOKUP($C1927,Listen!$J$3:$L$39,3,0),0)</f>
        <v>0</v>
      </c>
      <c r="P1927" s="453">
        <f t="shared" si="454"/>
        <v>0</v>
      </c>
      <c r="Q1927" s="453">
        <f t="shared" ref="Q1927:V1942" si="463">P1927</f>
        <v>0</v>
      </c>
      <c r="R1927" s="453">
        <f t="shared" si="463"/>
        <v>0</v>
      </c>
      <c r="S1927" s="453">
        <f t="shared" si="463"/>
        <v>0</v>
      </c>
      <c r="T1927" s="453">
        <f t="shared" si="463"/>
        <v>0</v>
      </c>
      <c r="U1927" s="453">
        <f t="shared" si="463"/>
        <v>0</v>
      </c>
      <c r="V1927" s="453">
        <f t="shared" si="463"/>
        <v>0</v>
      </c>
      <c r="W1927" s="384">
        <f t="shared" ref="W1927:W1990" si="464">Y1927+X1927</f>
        <v>0</v>
      </c>
      <c r="X1927" s="565">
        <f>IF(D1927='A. Allgemeine Informationen'!$C$17,$M1927-Y1927,HLOOKUP('A. Allgemeine Informationen'!$C$17-1,$Z$1:$AF$2005,ROW(D1927),FALSE)-$Y1927)</f>
        <v>0</v>
      </c>
      <c r="Y1927" s="384">
        <f>HLOOKUP('A. Allgemeine Informationen'!$C$17,$Z$1:$AF$2005,ROW(D1927),FALSE)</f>
        <v>0</v>
      </c>
      <c r="Z1927" s="565">
        <f t="shared" si="455"/>
        <v>0</v>
      </c>
      <c r="AA1927" s="565">
        <f t="shared" si="456"/>
        <v>0</v>
      </c>
      <c r="AB1927" s="565">
        <f t="shared" si="457"/>
        <v>0</v>
      </c>
      <c r="AC1927" s="565">
        <f t="shared" si="458"/>
        <v>0</v>
      </c>
      <c r="AD1927" s="572">
        <f t="shared" si="459"/>
        <v>0</v>
      </c>
      <c r="AE1927" s="560">
        <f t="shared" si="460"/>
        <v>0</v>
      </c>
      <c r="AF1927" s="561">
        <f t="shared" si="461"/>
        <v>0</v>
      </c>
      <c r="AG1927" s="562"/>
    </row>
    <row r="1928" spans="2:33" s="418" customFormat="1" ht="15" customHeight="1" x14ac:dyDescent="0.2">
      <c r="B1928" s="554"/>
      <c r="C1928" s="382"/>
      <c r="D1928" s="383"/>
      <c r="E1928" s="381"/>
      <c r="F1928" s="1040"/>
      <c r="G1928" s="1038"/>
      <c r="H1928" s="1041"/>
      <c r="I1928" s="381"/>
      <c r="J1928" s="568">
        <f t="shared" si="453"/>
        <v>0</v>
      </c>
      <c r="K1928" s="381"/>
      <c r="L1928" s="381"/>
      <c r="M1928" s="568">
        <f t="shared" si="462"/>
        <v>0</v>
      </c>
      <c r="N1928" s="570">
        <f>IFERROR(VLOOKUP($C1928,Listen!$J$3:$L$39,2,0),0)</f>
        <v>0</v>
      </c>
      <c r="O1928" s="570">
        <f>IFERROR(VLOOKUP($C1928,Listen!$J$3:$L$39,3,0),0)</f>
        <v>0</v>
      </c>
      <c r="P1928" s="453">
        <f t="shared" si="454"/>
        <v>0</v>
      </c>
      <c r="Q1928" s="453">
        <f t="shared" si="463"/>
        <v>0</v>
      </c>
      <c r="R1928" s="453">
        <f t="shared" si="463"/>
        <v>0</v>
      </c>
      <c r="S1928" s="453">
        <f t="shared" si="463"/>
        <v>0</v>
      </c>
      <c r="T1928" s="453">
        <f t="shared" si="463"/>
        <v>0</v>
      </c>
      <c r="U1928" s="453">
        <f t="shared" si="463"/>
        <v>0</v>
      </c>
      <c r="V1928" s="453">
        <f t="shared" si="463"/>
        <v>0</v>
      </c>
      <c r="W1928" s="384">
        <f t="shared" si="464"/>
        <v>0</v>
      </c>
      <c r="X1928" s="565">
        <f>IF(D1928='A. Allgemeine Informationen'!$C$17,$M1928-Y1928,HLOOKUP('A. Allgemeine Informationen'!$C$17-1,$Z$1:$AF$2005,ROW(D1928),FALSE)-$Y1928)</f>
        <v>0</v>
      </c>
      <c r="Y1928" s="384">
        <f>HLOOKUP('A. Allgemeine Informationen'!$C$17,$Z$1:$AF$2005,ROW(D1928),FALSE)</f>
        <v>0</v>
      </c>
      <c r="Z1928" s="565">
        <f t="shared" si="455"/>
        <v>0</v>
      </c>
      <c r="AA1928" s="565">
        <f t="shared" si="456"/>
        <v>0</v>
      </c>
      <c r="AB1928" s="565">
        <f t="shared" si="457"/>
        <v>0</v>
      </c>
      <c r="AC1928" s="565">
        <f t="shared" si="458"/>
        <v>0</v>
      </c>
      <c r="AD1928" s="572">
        <f t="shared" si="459"/>
        <v>0</v>
      </c>
      <c r="AE1928" s="560">
        <f t="shared" si="460"/>
        <v>0</v>
      </c>
      <c r="AF1928" s="561">
        <f t="shared" si="461"/>
        <v>0</v>
      </c>
      <c r="AG1928" s="562"/>
    </row>
    <row r="1929" spans="2:33" s="418" customFormat="1" ht="15" customHeight="1" x14ac:dyDescent="0.2">
      <c r="B1929" s="554"/>
      <c r="C1929" s="382"/>
      <c r="D1929" s="383"/>
      <c r="E1929" s="381"/>
      <c r="F1929" s="1040"/>
      <c r="G1929" s="1038"/>
      <c r="H1929" s="1041"/>
      <c r="I1929" s="381"/>
      <c r="J1929" s="568">
        <f t="shared" si="453"/>
        <v>0</v>
      </c>
      <c r="K1929" s="381"/>
      <c r="L1929" s="381"/>
      <c r="M1929" s="568">
        <f t="shared" si="462"/>
        <v>0</v>
      </c>
      <c r="N1929" s="570">
        <f>IFERROR(VLOOKUP($C1929,Listen!$J$3:$L$39,2,0),0)</f>
        <v>0</v>
      </c>
      <c r="O1929" s="570">
        <f>IFERROR(VLOOKUP($C1929,Listen!$J$3:$L$39,3,0),0)</f>
        <v>0</v>
      </c>
      <c r="P1929" s="453">
        <f t="shared" si="454"/>
        <v>0</v>
      </c>
      <c r="Q1929" s="453">
        <f t="shared" si="463"/>
        <v>0</v>
      </c>
      <c r="R1929" s="453">
        <f t="shared" si="463"/>
        <v>0</v>
      </c>
      <c r="S1929" s="453">
        <f t="shared" si="463"/>
        <v>0</v>
      </c>
      <c r="T1929" s="453">
        <f t="shared" si="463"/>
        <v>0</v>
      </c>
      <c r="U1929" s="453">
        <f t="shared" si="463"/>
        <v>0</v>
      </c>
      <c r="V1929" s="453">
        <f t="shared" si="463"/>
        <v>0</v>
      </c>
      <c r="W1929" s="384">
        <f t="shared" si="464"/>
        <v>0</v>
      </c>
      <c r="X1929" s="565">
        <f>IF(D1929='A. Allgemeine Informationen'!$C$17,$M1929-Y1929,HLOOKUP('A. Allgemeine Informationen'!$C$17-1,$Z$1:$AF$2005,ROW(D1929),FALSE)-$Y1929)</f>
        <v>0</v>
      </c>
      <c r="Y1929" s="384">
        <f>HLOOKUP('A. Allgemeine Informationen'!$C$17,$Z$1:$AF$2005,ROW(D1929),FALSE)</f>
        <v>0</v>
      </c>
      <c r="Z1929" s="565">
        <f t="shared" si="455"/>
        <v>0</v>
      </c>
      <c r="AA1929" s="565">
        <f t="shared" si="456"/>
        <v>0</v>
      </c>
      <c r="AB1929" s="565">
        <f t="shared" si="457"/>
        <v>0</v>
      </c>
      <c r="AC1929" s="565">
        <f t="shared" si="458"/>
        <v>0</v>
      </c>
      <c r="AD1929" s="572">
        <f t="shared" si="459"/>
        <v>0</v>
      </c>
      <c r="AE1929" s="560">
        <f t="shared" si="460"/>
        <v>0</v>
      </c>
      <c r="AF1929" s="561">
        <f t="shared" si="461"/>
        <v>0</v>
      </c>
      <c r="AG1929" s="562"/>
    </row>
    <row r="1930" spans="2:33" s="418" customFormat="1" ht="15" customHeight="1" x14ac:dyDescent="0.2">
      <c r="B1930" s="554"/>
      <c r="C1930" s="382"/>
      <c r="D1930" s="383"/>
      <c r="E1930" s="381"/>
      <c r="F1930" s="1040"/>
      <c r="G1930" s="1038"/>
      <c r="H1930" s="1041"/>
      <c r="I1930" s="381"/>
      <c r="J1930" s="568">
        <f t="shared" si="453"/>
        <v>0</v>
      </c>
      <c r="K1930" s="381"/>
      <c r="L1930" s="381"/>
      <c r="M1930" s="568">
        <f t="shared" si="462"/>
        <v>0</v>
      </c>
      <c r="N1930" s="570">
        <f>IFERROR(VLOOKUP($C1930,Listen!$J$3:$L$39,2,0),0)</f>
        <v>0</v>
      </c>
      <c r="O1930" s="570">
        <f>IFERROR(VLOOKUP($C1930,Listen!$J$3:$L$39,3,0),0)</f>
        <v>0</v>
      </c>
      <c r="P1930" s="453">
        <f t="shared" si="454"/>
        <v>0</v>
      </c>
      <c r="Q1930" s="453">
        <f t="shared" si="463"/>
        <v>0</v>
      </c>
      <c r="R1930" s="453">
        <f t="shared" si="463"/>
        <v>0</v>
      </c>
      <c r="S1930" s="453">
        <f t="shared" si="463"/>
        <v>0</v>
      </c>
      <c r="T1930" s="453">
        <f t="shared" si="463"/>
        <v>0</v>
      </c>
      <c r="U1930" s="453">
        <f t="shared" si="463"/>
        <v>0</v>
      </c>
      <c r="V1930" s="453">
        <f t="shared" si="463"/>
        <v>0</v>
      </c>
      <c r="W1930" s="384">
        <f t="shared" si="464"/>
        <v>0</v>
      </c>
      <c r="X1930" s="565">
        <f>IF(D1930='A. Allgemeine Informationen'!$C$17,$M1930-Y1930,HLOOKUP('A. Allgemeine Informationen'!$C$17-1,$Z$1:$AF$2005,ROW(D1930),FALSE)-$Y1930)</f>
        <v>0</v>
      </c>
      <c r="Y1930" s="384">
        <f>HLOOKUP('A. Allgemeine Informationen'!$C$17,$Z$1:$AF$2005,ROW(D1930),FALSE)</f>
        <v>0</v>
      </c>
      <c r="Z1930" s="565">
        <f t="shared" si="455"/>
        <v>0</v>
      </c>
      <c r="AA1930" s="565">
        <f t="shared" si="456"/>
        <v>0</v>
      </c>
      <c r="AB1930" s="565">
        <f t="shared" si="457"/>
        <v>0</v>
      </c>
      <c r="AC1930" s="565">
        <f t="shared" si="458"/>
        <v>0</v>
      </c>
      <c r="AD1930" s="572">
        <f t="shared" si="459"/>
        <v>0</v>
      </c>
      <c r="AE1930" s="560">
        <f t="shared" si="460"/>
        <v>0</v>
      </c>
      <c r="AF1930" s="561">
        <f t="shared" si="461"/>
        <v>0</v>
      </c>
      <c r="AG1930" s="562"/>
    </row>
    <row r="1931" spans="2:33" s="418" customFormat="1" ht="15" customHeight="1" x14ac:dyDescent="0.2">
      <c r="B1931" s="554"/>
      <c r="C1931" s="382"/>
      <c r="D1931" s="383"/>
      <c r="E1931" s="381"/>
      <c r="F1931" s="1040"/>
      <c r="G1931" s="1038"/>
      <c r="H1931" s="1041"/>
      <c r="I1931" s="381"/>
      <c r="J1931" s="568">
        <f t="shared" si="453"/>
        <v>0</v>
      </c>
      <c r="K1931" s="381"/>
      <c r="L1931" s="381"/>
      <c r="M1931" s="568">
        <f t="shared" si="462"/>
        <v>0</v>
      </c>
      <c r="N1931" s="570">
        <f>IFERROR(VLOOKUP($C1931,Listen!$J$3:$L$39,2,0),0)</f>
        <v>0</v>
      </c>
      <c r="O1931" s="570">
        <f>IFERROR(VLOOKUP($C1931,Listen!$J$3:$L$39,3,0),0)</f>
        <v>0</v>
      </c>
      <c r="P1931" s="453">
        <f t="shared" si="454"/>
        <v>0</v>
      </c>
      <c r="Q1931" s="453">
        <f t="shared" si="463"/>
        <v>0</v>
      </c>
      <c r="R1931" s="453">
        <f t="shared" si="463"/>
        <v>0</v>
      </c>
      <c r="S1931" s="453">
        <f t="shared" si="463"/>
        <v>0</v>
      </c>
      <c r="T1931" s="453">
        <f t="shared" si="463"/>
        <v>0</v>
      </c>
      <c r="U1931" s="453">
        <f t="shared" si="463"/>
        <v>0</v>
      </c>
      <c r="V1931" s="453">
        <f t="shared" si="463"/>
        <v>0</v>
      </c>
      <c r="W1931" s="384">
        <f t="shared" si="464"/>
        <v>0</v>
      </c>
      <c r="X1931" s="565">
        <f>IF(D1931='A. Allgemeine Informationen'!$C$17,$M1931-Y1931,HLOOKUP('A. Allgemeine Informationen'!$C$17-1,$Z$1:$AF$2005,ROW(D1931),FALSE)-$Y1931)</f>
        <v>0</v>
      </c>
      <c r="Y1931" s="384">
        <f>HLOOKUP('A. Allgemeine Informationen'!$C$17,$Z$1:$AF$2005,ROW(D1931),FALSE)</f>
        <v>0</v>
      </c>
      <c r="Z1931" s="565">
        <f t="shared" si="455"/>
        <v>0</v>
      </c>
      <c r="AA1931" s="565">
        <f t="shared" si="456"/>
        <v>0</v>
      </c>
      <c r="AB1931" s="565">
        <f t="shared" si="457"/>
        <v>0</v>
      </c>
      <c r="AC1931" s="565">
        <f t="shared" si="458"/>
        <v>0</v>
      </c>
      <c r="AD1931" s="572">
        <f t="shared" si="459"/>
        <v>0</v>
      </c>
      <c r="AE1931" s="560">
        <f t="shared" si="460"/>
        <v>0</v>
      </c>
      <c r="AF1931" s="561">
        <f t="shared" si="461"/>
        <v>0</v>
      </c>
      <c r="AG1931" s="562"/>
    </row>
    <row r="1932" spans="2:33" s="418" customFormat="1" ht="15" customHeight="1" x14ac:dyDescent="0.2">
      <c r="B1932" s="554"/>
      <c r="C1932" s="382"/>
      <c r="D1932" s="383"/>
      <c r="E1932" s="381"/>
      <c r="F1932" s="1040"/>
      <c r="G1932" s="1038"/>
      <c r="H1932" s="1041"/>
      <c r="I1932" s="381"/>
      <c r="J1932" s="568">
        <f t="shared" si="453"/>
        <v>0</v>
      </c>
      <c r="K1932" s="381"/>
      <c r="L1932" s="381"/>
      <c r="M1932" s="568">
        <f t="shared" si="462"/>
        <v>0</v>
      </c>
      <c r="N1932" s="570">
        <f>IFERROR(VLOOKUP($C1932,Listen!$J$3:$L$39,2,0),0)</f>
        <v>0</v>
      </c>
      <c r="O1932" s="570">
        <f>IFERROR(VLOOKUP($C1932,Listen!$J$3:$L$39,3,0),0)</f>
        <v>0</v>
      </c>
      <c r="P1932" s="453">
        <f t="shared" si="454"/>
        <v>0</v>
      </c>
      <c r="Q1932" s="453">
        <f t="shared" si="463"/>
        <v>0</v>
      </c>
      <c r="R1932" s="453">
        <f t="shared" si="463"/>
        <v>0</v>
      </c>
      <c r="S1932" s="453">
        <f t="shared" si="463"/>
        <v>0</v>
      </c>
      <c r="T1932" s="453">
        <f t="shared" si="463"/>
        <v>0</v>
      </c>
      <c r="U1932" s="453">
        <f t="shared" si="463"/>
        <v>0</v>
      </c>
      <c r="V1932" s="453">
        <f t="shared" si="463"/>
        <v>0</v>
      </c>
      <c r="W1932" s="384">
        <f t="shared" si="464"/>
        <v>0</v>
      </c>
      <c r="X1932" s="565">
        <f>IF(D1932='A. Allgemeine Informationen'!$C$17,$M1932-Y1932,HLOOKUP('A. Allgemeine Informationen'!$C$17-1,$Z$1:$AF$2005,ROW(D1932),FALSE)-$Y1932)</f>
        <v>0</v>
      </c>
      <c r="Y1932" s="384">
        <f>HLOOKUP('A. Allgemeine Informationen'!$C$17,$Z$1:$AF$2005,ROW(D1932),FALSE)</f>
        <v>0</v>
      </c>
      <c r="Z1932" s="565">
        <f t="shared" si="455"/>
        <v>0</v>
      </c>
      <c r="AA1932" s="565">
        <f t="shared" si="456"/>
        <v>0</v>
      </c>
      <c r="AB1932" s="565">
        <f t="shared" si="457"/>
        <v>0</v>
      </c>
      <c r="AC1932" s="565">
        <f t="shared" si="458"/>
        <v>0</v>
      </c>
      <c r="AD1932" s="572">
        <f t="shared" si="459"/>
        <v>0</v>
      </c>
      <c r="AE1932" s="560">
        <f t="shared" si="460"/>
        <v>0</v>
      </c>
      <c r="AF1932" s="561">
        <f t="shared" si="461"/>
        <v>0</v>
      </c>
      <c r="AG1932" s="562"/>
    </row>
    <row r="1933" spans="2:33" s="418" customFormat="1" ht="15" customHeight="1" x14ac:dyDescent="0.2">
      <c r="B1933" s="554"/>
      <c r="C1933" s="382"/>
      <c r="D1933" s="383"/>
      <c r="E1933" s="381"/>
      <c r="F1933" s="1040"/>
      <c r="G1933" s="1038"/>
      <c r="H1933" s="1041"/>
      <c r="I1933" s="381"/>
      <c r="J1933" s="568">
        <f t="shared" si="453"/>
        <v>0</v>
      </c>
      <c r="K1933" s="381"/>
      <c r="L1933" s="381"/>
      <c r="M1933" s="568">
        <f t="shared" si="462"/>
        <v>0</v>
      </c>
      <c r="N1933" s="570">
        <f>IFERROR(VLOOKUP($C1933,Listen!$J$3:$L$39,2,0),0)</f>
        <v>0</v>
      </c>
      <c r="O1933" s="570">
        <f>IFERROR(VLOOKUP($C1933,Listen!$J$3:$L$39,3,0),0)</f>
        <v>0</v>
      </c>
      <c r="P1933" s="453">
        <f t="shared" si="454"/>
        <v>0</v>
      </c>
      <c r="Q1933" s="453">
        <f t="shared" si="463"/>
        <v>0</v>
      </c>
      <c r="R1933" s="453">
        <f t="shared" si="463"/>
        <v>0</v>
      </c>
      <c r="S1933" s="453">
        <f t="shared" si="463"/>
        <v>0</v>
      </c>
      <c r="T1933" s="453">
        <f t="shared" si="463"/>
        <v>0</v>
      </c>
      <c r="U1933" s="453">
        <f t="shared" si="463"/>
        <v>0</v>
      </c>
      <c r="V1933" s="453">
        <f t="shared" si="463"/>
        <v>0</v>
      </c>
      <c r="W1933" s="384">
        <f t="shared" si="464"/>
        <v>0</v>
      </c>
      <c r="X1933" s="565">
        <f>IF(D1933='A. Allgemeine Informationen'!$C$17,$M1933-Y1933,HLOOKUP('A. Allgemeine Informationen'!$C$17-1,$Z$1:$AF$2005,ROW(D1933),FALSE)-$Y1933)</f>
        <v>0</v>
      </c>
      <c r="Y1933" s="384">
        <f>HLOOKUP('A. Allgemeine Informationen'!$C$17,$Z$1:$AF$2005,ROW(D1933),FALSE)</f>
        <v>0</v>
      </c>
      <c r="Z1933" s="565">
        <f t="shared" si="455"/>
        <v>0</v>
      </c>
      <c r="AA1933" s="565">
        <f t="shared" si="456"/>
        <v>0</v>
      </c>
      <c r="AB1933" s="565">
        <f t="shared" si="457"/>
        <v>0</v>
      </c>
      <c r="AC1933" s="565">
        <f t="shared" si="458"/>
        <v>0</v>
      </c>
      <c r="AD1933" s="572">
        <f t="shared" si="459"/>
        <v>0</v>
      </c>
      <c r="AE1933" s="560">
        <f t="shared" si="460"/>
        <v>0</v>
      </c>
      <c r="AF1933" s="561">
        <f t="shared" si="461"/>
        <v>0</v>
      </c>
      <c r="AG1933" s="562"/>
    </row>
    <row r="1934" spans="2:33" s="418" customFormat="1" ht="15" customHeight="1" x14ac:dyDescent="0.2">
      <c r="B1934" s="554"/>
      <c r="C1934" s="382"/>
      <c r="D1934" s="383"/>
      <c r="E1934" s="381"/>
      <c r="F1934" s="1040"/>
      <c r="G1934" s="1038"/>
      <c r="H1934" s="1041"/>
      <c r="I1934" s="381"/>
      <c r="J1934" s="568">
        <f t="shared" si="453"/>
        <v>0</v>
      </c>
      <c r="K1934" s="381"/>
      <c r="L1934" s="381"/>
      <c r="M1934" s="568">
        <f t="shared" si="462"/>
        <v>0</v>
      </c>
      <c r="N1934" s="570">
        <f>IFERROR(VLOOKUP($C1934,Listen!$J$3:$L$39,2,0),0)</f>
        <v>0</v>
      </c>
      <c r="O1934" s="570">
        <f>IFERROR(VLOOKUP($C1934,Listen!$J$3:$L$39,3,0),0)</f>
        <v>0</v>
      </c>
      <c r="P1934" s="453">
        <f t="shared" si="454"/>
        <v>0</v>
      </c>
      <c r="Q1934" s="453">
        <f t="shared" si="463"/>
        <v>0</v>
      </c>
      <c r="R1934" s="453">
        <f t="shared" si="463"/>
        <v>0</v>
      </c>
      <c r="S1934" s="453">
        <f t="shared" si="463"/>
        <v>0</v>
      </c>
      <c r="T1934" s="453">
        <f t="shared" si="463"/>
        <v>0</v>
      </c>
      <c r="U1934" s="453">
        <f t="shared" si="463"/>
        <v>0</v>
      </c>
      <c r="V1934" s="453">
        <f t="shared" si="463"/>
        <v>0</v>
      </c>
      <c r="W1934" s="384">
        <f t="shared" si="464"/>
        <v>0</v>
      </c>
      <c r="X1934" s="565">
        <f>IF(D1934='A. Allgemeine Informationen'!$C$17,$M1934-Y1934,HLOOKUP('A. Allgemeine Informationen'!$C$17-1,$Z$1:$AF$2005,ROW(D1934),FALSE)-$Y1934)</f>
        <v>0</v>
      </c>
      <c r="Y1934" s="384">
        <f>HLOOKUP('A. Allgemeine Informationen'!$C$17,$Z$1:$AF$2005,ROW(D1934),FALSE)</f>
        <v>0</v>
      </c>
      <c r="Z1934" s="565">
        <f t="shared" si="455"/>
        <v>0</v>
      </c>
      <c r="AA1934" s="565">
        <f t="shared" si="456"/>
        <v>0</v>
      </c>
      <c r="AB1934" s="565">
        <f t="shared" si="457"/>
        <v>0</v>
      </c>
      <c r="AC1934" s="565">
        <f t="shared" si="458"/>
        <v>0</v>
      </c>
      <c r="AD1934" s="572">
        <f t="shared" si="459"/>
        <v>0</v>
      </c>
      <c r="AE1934" s="560">
        <f t="shared" si="460"/>
        <v>0</v>
      </c>
      <c r="AF1934" s="561">
        <f t="shared" si="461"/>
        <v>0</v>
      </c>
      <c r="AG1934" s="562"/>
    </row>
    <row r="1935" spans="2:33" s="418" customFormat="1" ht="15" customHeight="1" x14ac:dyDescent="0.2">
      <c r="B1935" s="554"/>
      <c r="C1935" s="382"/>
      <c r="D1935" s="383"/>
      <c r="E1935" s="381"/>
      <c r="F1935" s="1040"/>
      <c r="G1935" s="1038"/>
      <c r="H1935" s="1041"/>
      <c r="I1935" s="381"/>
      <c r="J1935" s="568">
        <f t="shared" si="453"/>
        <v>0</v>
      </c>
      <c r="K1935" s="381"/>
      <c r="L1935" s="381"/>
      <c r="M1935" s="568">
        <f t="shared" si="462"/>
        <v>0</v>
      </c>
      <c r="N1935" s="570">
        <f>IFERROR(VLOOKUP($C1935,Listen!$J$3:$L$39,2,0),0)</f>
        <v>0</v>
      </c>
      <c r="O1935" s="570">
        <f>IFERROR(VLOOKUP($C1935,Listen!$J$3:$L$39,3,0),0)</f>
        <v>0</v>
      </c>
      <c r="P1935" s="453">
        <f t="shared" si="454"/>
        <v>0</v>
      </c>
      <c r="Q1935" s="453">
        <f t="shared" si="463"/>
        <v>0</v>
      </c>
      <c r="R1935" s="453">
        <f t="shared" si="463"/>
        <v>0</v>
      </c>
      <c r="S1935" s="453">
        <f t="shared" si="463"/>
        <v>0</v>
      </c>
      <c r="T1935" s="453">
        <f t="shared" si="463"/>
        <v>0</v>
      </c>
      <c r="U1935" s="453">
        <f t="shared" si="463"/>
        <v>0</v>
      </c>
      <c r="V1935" s="453">
        <f t="shared" si="463"/>
        <v>0</v>
      </c>
      <c r="W1935" s="384">
        <f t="shared" si="464"/>
        <v>0</v>
      </c>
      <c r="X1935" s="565">
        <f>IF(D1935='A. Allgemeine Informationen'!$C$17,$M1935-Y1935,HLOOKUP('A. Allgemeine Informationen'!$C$17-1,$Z$1:$AF$2005,ROW(D1935),FALSE)-$Y1935)</f>
        <v>0</v>
      </c>
      <c r="Y1935" s="384">
        <f>HLOOKUP('A. Allgemeine Informationen'!$C$17,$Z$1:$AF$2005,ROW(D1935),FALSE)</f>
        <v>0</v>
      </c>
      <c r="Z1935" s="565">
        <f t="shared" si="455"/>
        <v>0</v>
      </c>
      <c r="AA1935" s="565">
        <f t="shared" si="456"/>
        <v>0</v>
      </c>
      <c r="AB1935" s="565">
        <f t="shared" si="457"/>
        <v>0</v>
      </c>
      <c r="AC1935" s="565">
        <f t="shared" si="458"/>
        <v>0</v>
      </c>
      <c r="AD1935" s="572">
        <f t="shared" si="459"/>
        <v>0</v>
      </c>
      <c r="AE1935" s="560">
        <f t="shared" si="460"/>
        <v>0</v>
      </c>
      <c r="AF1935" s="561">
        <f t="shared" si="461"/>
        <v>0</v>
      </c>
      <c r="AG1935" s="562"/>
    </row>
    <row r="1936" spans="2:33" s="418" customFormat="1" ht="15" customHeight="1" x14ac:dyDescent="0.2">
      <c r="B1936" s="554"/>
      <c r="C1936" s="382"/>
      <c r="D1936" s="383"/>
      <c r="E1936" s="381"/>
      <c r="F1936" s="1040"/>
      <c r="G1936" s="1038"/>
      <c r="H1936" s="1041"/>
      <c r="I1936" s="381"/>
      <c r="J1936" s="568">
        <f t="shared" si="453"/>
        <v>0</v>
      </c>
      <c r="K1936" s="381"/>
      <c r="L1936" s="381"/>
      <c r="M1936" s="568">
        <f t="shared" si="462"/>
        <v>0</v>
      </c>
      <c r="N1936" s="570">
        <f>IFERROR(VLOOKUP($C1936,Listen!$J$3:$L$39,2,0),0)</f>
        <v>0</v>
      </c>
      <c r="O1936" s="570">
        <f>IFERROR(VLOOKUP($C1936,Listen!$J$3:$L$39,3,0),0)</f>
        <v>0</v>
      </c>
      <c r="P1936" s="453">
        <f t="shared" si="454"/>
        <v>0</v>
      </c>
      <c r="Q1936" s="453">
        <f t="shared" si="463"/>
        <v>0</v>
      </c>
      <c r="R1936" s="453">
        <f t="shared" si="463"/>
        <v>0</v>
      </c>
      <c r="S1936" s="453">
        <f t="shared" si="463"/>
        <v>0</v>
      </c>
      <c r="T1936" s="453">
        <f t="shared" si="463"/>
        <v>0</v>
      </c>
      <c r="U1936" s="453">
        <f t="shared" si="463"/>
        <v>0</v>
      </c>
      <c r="V1936" s="453">
        <f t="shared" si="463"/>
        <v>0</v>
      </c>
      <c r="W1936" s="384">
        <f t="shared" si="464"/>
        <v>0</v>
      </c>
      <c r="X1936" s="565">
        <f>IF(D1936='A. Allgemeine Informationen'!$C$17,$M1936-Y1936,HLOOKUP('A. Allgemeine Informationen'!$C$17-1,$Z$1:$AF$2005,ROW(D1936),FALSE)-$Y1936)</f>
        <v>0</v>
      </c>
      <c r="Y1936" s="384">
        <f>HLOOKUP('A. Allgemeine Informationen'!$C$17,$Z$1:$AF$2005,ROW(D1936),FALSE)</f>
        <v>0</v>
      </c>
      <c r="Z1936" s="565">
        <f t="shared" si="455"/>
        <v>0</v>
      </c>
      <c r="AA1936" s="565">
        <f t="shared" si="456"/>
        <v>0</v>
      </c>
      <c r="AB1936" s="565">
        <f t="shared" si="457"/>
        <v>0</v>
      </c>
      <c r="AC1936" s="565">
        <f t="shared" si="458"/>
        <v>0</v>
      </c>
      <c r="AD1936" s="572">
        <f t="shared" si="459"/>
        <v>0</v>
      </c>
      <c r="AE1936" s="560">
        <f t="shared" si="460"/>
        <v>0</v>
      </c>
      <c r="AF1936" s="561">
        <f t="shared" si="461"/>
        <v>0</v>
      </c>
      <c r="AG1936" s="562"/>
    </row>
    <row r="1937" spans="2:33" s="418" customFormat="1" ht="15" customHeight="1" x14ac:dyDescent="0.2">
      <c r="B1937" s="554"/>
      <c r="C1937" s="382"/>
      <c r="D1937" s="383"/>
      <c r="E1937" s="381"/>
      <c r="F1937" s="1040"/>
      <c r="G1937" s="1038"/>
      <c r="H1937" s="1041"/>
      <c r="I1937" s="381"/>
      <c r="J1937" s="568">
        <f t="shared" si="453"/>
        <v>0</v>
      </c>
      <c r="K1937" s="381"/>
      <c r="L1937" s="381"/>
      <c r="M1937" s="568">
        <f t="shared" si="462"/>
        <v>0</v>
      </c>
      <c r="N1937" s="570">
        <f>IFERROR(VLOOKUP($C1937,Listen!$J$3:$L$39,2,0),0)</f>
        <v>0</v>
      </c>
      <c r="O1937" s="570">
        <f>IFERROR(VLOOKUP($C1937,Listen!$J$3:$L$39,3,0),0)</f>
        <v>0</v>
      </c>
      <c r="P1937" s="453">
        <f t="shared" si="454"/>
        <v>0</v>
      </c>
      <c r="Q1937" s="453">
        <f t="shared" si="463"/>
        <v>0</v>
      </c>
      <c r="R1937" s="453">
        <f t="shared" si="463"/>
        <v>0</v>
      </c>
      <c r="S1937" s="453">
        <f t="shared" si="463"/>
        <v>0</v>
      </c>
      <c r="T1937" s="453">
        <f t="shared" si="463"/>
        <v>0</v>
      </c>
      <c r="U1937" s="453">
        <f t="shared" si="463"/>
        <v>0</v>
      </c>
      <c r="V1937" s="453">
        <f t="shared" si="463"/>
        <v>0</v>
      </c>
      <c r="W1937" s="384">
        <f t="shared" si="464"/>
        <v>0</v>
      </c>
      <c r="X1937" s="565">
        <f>IF(D1937='A. Allgemeine Informationen'!$C$17,$M1937-Y1937,HLOOKUP('A. Allgemeine Informationen'!$C$17-1,$Z$1:$AF$2005,ROW(D1937),FALSE)-$Y1937)</f>
        <v>0</v>
      </c>
      <c r="Y1937" s="384">
        <f>HLOOKUP('A. Allgemeine Informationen'!$C$17,$Z$1:$AF$2005,ROW(D1937),FALSE)</f>
        <v>0</v>
      </c>
      <c r="Z1937" s="565">
        <f t="shared" si="455"/>
        <v>0</v>
      </c>
      <c r="AA1937" s="565">
        <f t="shared" si="456"/>
        <v>0</v>
      </c>
      <c r="AB1937" s="565">
        <f t="shared" si="457"/>
        <v>0</v>
      </c>
      <c r="AC1937" s="565">
        <f t="shared" si="458"/>
        <v>0</v>
      </c>
      <c r="AD1937" s="572">
        <f t="shared" si="459"/>
        <v>0</v>
      </c>
      <c r="AE1937" s="560">
        <f t="shared" si="460"/>
        <v>0</v>
      </c>
      <c r="AF1937" s="561">
        <f t="shared" si="461"/>
        <v>0</v>
      </c>
      <c r="AG1937" s="562"/>
    </row>
    <row r="1938" spans="2:33" s="418" customFormat="1" ht="15" customHeight="1" x14ac:dyDescent="0.2">
      <c r="B1938" s="554"/>
      <c r="C1938" s="382"/>
      <c r="D1938" s="383"/>
      <c r="E1938" s="381"/>
      <c r="F1938" s="1040"/>
      <c r="G1938" s="1038"/>
      <c r="H1938" s="1041"/>
      <c r="I1938" s="381"/>
      <c r="J1938" s="568">
        <f t="shared" si="453"/>
        <v>0</v>
      </c>
      <c r="K1938" s="381"/>
      <c r="L1938" s="381"/>
      <c r="M1938" s="568">
        <f t="shared" si="462"/>
        <v>0</v>
      </c>
      <c r="N1938" s="570">
        <f>IFERROR(VLOOKUP($C1938,Listen!$J$3:$L$39,2,0),0)</f>
        <v>0</v>
      </c>
      <c r="O1938" s="570">
        <f>IFERROR(VLOOKUP($C1938,Listen!$J$3:$L$39,3,0),0)</f>
        <v>0</v>
      </c>
      <c r="P1938" s="453">
        <f t="shared" si="454"/>
        <v>0</v>
      </c>
      <c r="Q1938" s="453">
        <f t="shared" si="463"/>
        <v>0</v>
      </c>
      <c r="R1938" s="453">
        <f t="shared" si="463"/>
        <v>0</v>
      </c>
      <c r="S1938" s="453">
        <f t="shared" si="463"/>
        <v>0</v>
      </c>
      <c r="T1938" s="453">
        <f t="shared" si="463"/>
        <v>0</v>
      </c>
      <c r="U1938" s="453">
        <f t="shared" si="463"/>
        <v>0</v>
      </c>
      <c r="V1938" s="453">
        <f t="shared" si="463"/>
        <v>0</v>
      </c>
      <c r="W1938" s="384">
        <f t="shared" si="464"/>
        <v>0</v>
      </c>
      <c r="X1938" s="565">
        <f>IF(D1938='A. Allgemeine Informationen'!$C$17,$M1938-Y1938,HLOOKUP('A. Allgemeine Informationen'!$C$17-1,$Z$1:$AF$2005,ROW(D1938),FALSE)-$Y1938)</f>
        <v>0</v>
      </c>
      <c r="Y1938" s="384">
        <f>HLOOKUP('A. Allgemeine Informationen'!$C$17,$Z$1:$AF$2005,ROW(D1938),FALSE)</f>
        <v>0</v>
      </c>
      <c r="Z1938" s="565">
        <f t="shared" si="455"/>
        <v>0</v>
      </c>
      <c r="AA1938" s="565">
        <f t="shared" si="456"/>
        <v>0</v>
      </c>
      <c r="AB1938" s="565">
        <f t="shared" si="457"/>
        <v>0</v>
      </c>
      <c r="AC1938" s="565">
        <f t="shared" si="458"/>
        <v>0</v>
      </c>
      <c r="AD1938" s="572">
        <f t="shared" si="459"/>
        <v>0</v>
      </c>
      <c r="AE1938" s="560">
        <f t="shared" si="460"/>
        <v>0</v>
      </c>
      <c r="AF1938" s="561">
        <f t="shared" si="461"/>
        <v>0</v>
      </c>
      <c r="AG1938" s="562"/>
    </row>
    <row r="1939" spans="2:33" s="418" customFormat="1" ht="15" customHeight="1" x14ac:dyDescent="0.2">
      <c r="B1939" s="554"/>
      <c r="C1939" s="382"/>
      <c r="D1939" s="383"/>
      <c r="E1939" s="381"/>
      <c r="F1939" s="1040"/>
      <c r="G1939" s="1038"/>
      <c r="H1939" s="1041"/>
      <c r="I1939" s="381"/>
      <c r="J1939" s="568">
        <f t="shared" si="453"/>
        <v>0</v>
      </c>
      <c r="K1939" s="381"/>
      <c r="L1939" s="381"/>
      <c r="M1939" s="568">
        <f t="shared" si="462"/>
        <v>0</v>
      </c>
      <c r="N1939" s="570">
        <f>IFERROR(VLOOKUP($C1939,Listen!$J$3:$L$39,2,0),0)</f>
        <v>0</v>
      </c>
      <c r="O1939" s="570">
        <f>IFERROR(VLOOKUP($C1939,Listen!$J$3:$L$39,3,0),0)</f>
        <v>0</v>
      </c>
      <c r="P1939" s="453">
        <f t="shared" si="454"/>
        <v>0</v>
      </c>
      <c r="Q1939" s="453">
        <f t="shared" si="463"/>
        <v>0</v>
      </c>
      <c r="R1939" s="453">
        <f t="shared" si="463"/>
        <v>0</v>
      </c>
      <c r="S1939" s="453">
        <f t="shared" si="463"/>
        <v>0</v>
      </c>
      <c r="T1939" s="453">
        <f t="shared" si="463"/>
        <v>0</v>
      </c>
      <c r="U1939" s="453">
        <f t="shared" si="463"/>
        <v>0</v>
      </c>
      <c r="V1939" s="453">
        <f t="shared" si="463"/>
        <v>0</v>
      </c>
      <c r="W1939" s="384">
        <f t="shared" si="464"/>
        <v>0</v>
      </c>
      <c r="X1939" s="565">
        <f>IF(D1939='A. Allgemeine Informationen'!$C$17,$M1939-Y1939,HLOOKUP('A. Allgemeine Informationen'!$C$17-1,$Z$1:$AF$2005,ROW(D1939),FALSE)-$Y1939)</f>
        <v>0</v>
      </c>
      <c r="Y1939" s="384">
        <f>HLOOKUP('A. Allgemeine Informationen'!$C$17,$Z$1:$AF$2005,ROW(D1939),FALSE)</f>
        <v>0</v>
      </c>
      <c r="Z1939" s="565">
        <f t="shared" si="455"/>
        <v>0</v>
      </c>
      <c r="AA1939" s="565">
        <f t="shared" si="456"/>
        <v>0</v>
      </c>
      <c r="AB1939" s="565">
        <f t="shared" si="457"/>
        <v>0</v>
      </c>
      <c r="AC1939" s="565">
        <f t="shared" si="458"/>
        <v>0</v>
      </c>
      <c r="AD1939" s="572">
        <f t="shared" si="459"/>
        <v>0</v>
      </c>
      <c r="AE1939" s="560">
        <f t="shared" si="460"/>
        <v>0</v>
      </c>
      <c r="AF1939" s="561">
        <f t="shared" si="461"/>
        <v>0</v>
      </c>
      <c r="AG1939" s="562"/>
    </row>
    <row r="1940" spans="2:33" s="418" customFormat="1" ht="15" customHeight="1" x14ac:dyDescent="0.2">
      <c r="B1940" s="554"/>
      <c r="C1940" s="382"/>
      <c r="D1940" s="383"/>
      <c r="E1940" s="381"/>
      <c r="F1940" s="1040"/>
      <c r="G1940" s="1038"/>
      <c r="H1940" s="1041"/>
      <c r="I1940" s="381"/>
      <c r="J1940" s="568">
        <f t="shared" si="453"/>
        <v>0</v>
      </c>
      <c r="K1940" s="381"/>
      <c r="L1940" s="381"/>
      <c r="M1940" s="568">
        <f t="shared" si="462"/>
        <v>0</v>
      </c>
      <c r="N1940" s="570">
        <f>IFERROR(VLOOKUP($C1940,Listen!$J$3:$L$39,2,0),0)</f>
        <v>0</v>
      </c>
      <c r="O1940" s="570">
        <f>IFERROR(VLOOKUP($C1940,Listen!$J$3:$L$39,3,0),0)</f>
        <v>0</v>
      </c>
      <c r="P1940" s="453">
        <f t="shared" si="454"/>
        <v>0</v>
      </c>
      <c r="Q1940" s="453">
        <f t="shared" si="463"/>
        <v>0</v>
      </c>
      <c r="R1940" s="453">
        <f t="shared" si="463"/>
        <v>0</v>
      </c>
      <c r="S1940" s="453">
        <f t="shared" si="463"/>
        <v>0</v>
      </c>
      <c r="T1940" s="453">
        <f t="shared" si="463"/>
        <v>0</v>
      </c>
      <c r="U1940" s="453">
        <f t="shared" si="463"/>
        <v>0</v>
      </c>
      <c r="V1940" s="453">
        <f t="shared" si="463"/>
        <v>0</v>
      </c>
      <c r="W1940" s="384">
        <f t="shared" si="464"/>
        <v>0</v>
      </c>
      <c r="X1940" s="565">
        <f>IF(D1940='A. Allgemeine Informationen'!$C$17,$M1940-Y1940,HLOOKUP('A. Allgemeine Informationen'!$C$17-1,$Z$1:$AF$2005,ROW(D1940),FALSE)-$Y1940)</f>
        <v>0</v>
      </c>
      <c r="Y1940" s="384">
        <f>HLOOKUP('A. Allgemeine Informationen'!$C$17,$Z$1:$AF$2005,ROW(D1940),FALSE)</f>
        <v>0</v>
      </c>
      <c r="Z1940" s="565">
        <f t="shared" si="455"/>
        <v>0</v>
      </c>
      <c r="AA1940" s="565">
        <f t="shared" si="456"/>
        <v>0</v>
      </c>
      <c r="AB1940" s="565">
        <f t="shared" si="457"/>
        <v>0</v>
      </c>
      <c r="AC1940" s="565">
        <f t="shared" si="458"/>
        <v>0</v>
      </c>
      <c r="AD1940" s="572">
        <f t="shared" si="459"/>
        <v>0</v>
      </c>
      <c r="AE1940" s="560">
        <f t="shared" si="460"/>
        <v>0</v>
      </c>
      <c r="AF1940" s="561">
        <f t="shared" si="461"/>
        <v>0</v>
      </c>
      <c r="AG1940" s="562"/>
    </row>
    <row r="1941" spans="2:33" s="418" customFormat="1" ht="15" customHeight="1" x14ac:dyDescent="0.2">
      <c r="B1941" s="554"/>
      <c r="C1941" s="382"/>
      <c r="D1941" s="383"/>
      <c r="E1941" s="381"/>
      <c r="F1941" s="1040"/>
      <c r="G1941" s="1038"/>
      <c r="H1941" s="1041"/>
      <c r="I1941" s="381"/>
      <c r="J1941" s="568">
        <f t="shared" si="453"/>
        <v>0</v>
      </c>
      <c r="K1941" s="381"/>
      <c r="L1941" s="381"/>
      <c r="M1941" s="568">
        <f t="shared" si="462"/>
        <v>0</v>
      </c>
      <c r="N1941" s="570">
        <f>IFERROR(VLOOKUP($C1941,Listen!$J$3:$L$39,2,0),0)</f>
        <v>0</v>
      </c>
      <c r="O1941" s="570">
        <f>IFERROR(VLOOKUP($C1941,Listen!$J$3:$L$39,3,0),0)</f>
        <v>0</v>
      </c>
      <c r="P1941" s="453">
        <f t="shared" si="454"/>
        <v>0</v>
      </c>
      <c r="Q1941" s="453">
        <f t="shared" si="463"/>
        <v>0</v>
      </c>
      <c r="R1941" s="453">
        <f t="shared" si="463"/>
        <v>0</v>
      </c>
      <c r="S1941" s="453">
        <f t="shared" si="463"/>
        <v>0</v>
      </c>
      <c r="T1941" s="453">
        <f t="shared" si="463"/>
        <v>0</v>
      </c>
      <c r="U1941" s="453">
        <f t="shared" si="463"/>
        <v>0</v>
      </c>
      <c r="V1941" s="453">
        <f t="shared" si="463"/>
        <v>0</v>
      </c>
      <c r="W1941" s="384">
        <f t="shared" si="464"/>
        <v>0</v>
      </c>
      <c r="X1941" s="565">
        <f>IF(D1941='A. Allgemeine Informationen'!$C$17,$M1941-Y1941,HLOOKUP('A. Allgemeine Informationen'!$C$17-1,$Z$1:$AF$2005,ROW(D1941),FALSE)-$Y1941)</f>
        <v>0</v>
      </c>
      <c r="Y1941" s="384">
        <f>HLOOKUP('A. Allgemeine Informationen'!$C$17,$Z$1:$AF$2005,ROW(D1941),FALSE)</f>
        <v>0</v>
      </c>
      <c r="Z1941" s="565">
        <f t="shared" si="455"/>
        <v>0</v>
      </c>
      <c r="AA1941" s="565">
        <f t="shared" si="456"/>
        <v>0</v>
      </c>
      <c r="AB1941" s="565">
        <f t="shared" si="457"/>
        <v>0</v>
      </c>
      <c r="AC1941" s="565">
        <f t="shared" si="458"/>
        <v>0</v>
      </c>
      <c r="AD1941" s="572">
        <f t="shared" si="459"/>
        <v>0</v>
      </c>
      <c r="AE1941" s="560">
        <f t="shared" si="460"/>
        <v>0</v>
      </c>
      <c r="AF1941" s="561">
        <f t="shared" si="461"/>
        <v>0</v>
      </c>
      <c r="AG1941" s="562"/>
    </row>
    <row r="1942" spans="2:33" s="418" customFormat="1" ht="15" customHeight="1" x14ac:dyDescent="0.2">
      <c r="B1942" s="554"/>
      <c r="C1942" s="382"/>
      <c r="D1942" s="383"/>
      <c r="E1942" s="381"/>
      <c r="F1942" s="1040"/>
      <c r="G1942" s="1038"/>
      <c r="H1942" s="1041"/>
      <c r="I1942" s="381"/>
      <c r="J1942" s="568">
        <f t="shared" si="453"/>
        <v>0</v>
      </c>
      <c r="K1942" s="381"/>
      <c r="L1942" s="381"/>
      <c r="M1942" s="568">
        <f t="shared" si="462"/>
        <v>0</v>
      </c>
      <c r="N1942" s="570">
        <f>IFERROR(VLOOKUP($C1942,Listen!$J$3:$L$39,2,0),0)</f>
        <v>0</v>
      </c>
      <c r="O1942" s="570">
        <f>IFERROR(VLOOKUP($C1942,Listen!$J$3:$L$39,3,0),0)</f>
        <v>0</v>
      </c>
      <c r="P1942" s="453">
        <f t="shared" si="454"/>
        <v>0</v>
      </c>
      <c r="Q1942" s="453">
        <f t="shared" si="463"/>
        <v>0</v>
      </c>
      <c r="R1942" s="453">
        <f t="shared" si="463"/>
        <v>0</v>
      </c>
      <c r="S1942" s="453">
        <f t="shared" si="463"/>
        <v>0</v>
      </c>
      <c r="T1942" s="453">
        <f t="shared" si="463"/>
        <v>0</v>
      </c>
      <c r="U1942" s="453">
        <f t="shared" si="463"/>
        <v>0</v>
      </c>
      <c r="V1942" s="453">
        <f t="shared" si="463"/>
        <v>0</v>
      </c>
      <c r="W1942" s="384">
        <f t="shared" si="464"/>
        <v>0</v>
      </c>
      <c r="X1942" s="565">
        <f>IF(D1942='A. Allgemeine Informationen'!$C$17,$M1942-Y1942,HLOOKUP('A. Allgemeine Informationen'!$C$17-1,$Z$1:$AF$2005,ROW(D1942),FALSE)-$Y1942)</f>
        <v>0</v>
      </c>
      <c r="Y1942" s="384">
        <f>HLOOKUP('A. Allgemeine Informationen'!$C$17,$Z$1:$AF$2005,ROW(D1942),FALSE)</f>
        <v>0</v>
      </c>
      <c r="Z1942" s="565">
        <f t="shared" si="455"/>
        <v>0</v>
      </c>
      <c r="AA1942" s="565">
        <f t="shared" si="456"/>
        <v>0</v>
      </c>
      <c r="AB1942" s="565">
        <f t="shared" si="457"/>
        <v>0</v>
      </c>
      <c r="AC1942" s="565">
        <f t="shared" si="458"/>
        <v>0</v>
      </c>
      <c r="AD1942" s="572">
        <f t="shared" si="459"/>
        <v>0</v>
      </c>
      <c r="AE1942" s="560">
        <f t="shared" si="460"/>
        <v>0</v>
      </c>
      <c r="AF1942" s="561">
        <f t="shared" si="461"/>
        <v>0</v>
      </c>
      <c r="AG1942" s="562"/>
    </row>
    <row r="1943" spans="2:33" s="418" customFormat="1" ht="15" customHeight="1" x14ac:dyDescent="0.2">
      <c r="B1943" s="554"/>
      <c r="C1943" s="382"/>
      <c r="D1943" s="383"/>
      <c r="E1943" s="381"/>
      <c r="F1943" s="1040"/>
      <c r="G1943" s="1038"/>
      <c r="H1943" s="1041"/>
      <c r="I1943" s="381"/>
      <c r="J1943" s="568">
        <f t="shared" si="453"/>
        <v>0</v>
      </c>
      <c r="K1943" s="381"/>
      <c r="L1943" s="381"/>
      <c r="M1943" s="568">
        <f t="shared" si="462"/>
        <v>0</v>
      </c>
      <c r="N1943" s="570">
        <f>IFERROR(VLOOKUP($C1943,Listen!$J$3:$L$39,2,0),0)</f>
        <v>0</v>
      </c>
      <c r="O1943" s="570">
        <f>IFERROR(VLOOKUP($C1943,Listen!$J$3:$L$39,3,0),0)</f>
        <v>0</v>
      </c>
      <c r="P1943" s="453">
        <f t="shared" si="454"/>
        <v>0</v>
      </c>
      <c r="Q1943" s="453">
        <f t="shared" ref="Q1943:V1958" si="465">P1943</f>
        <v>0</v>
      </c>
      <c r="R1943" s="453">
        <f t="shared" si="465"/>
        <v>0</v>
      </c>
      <c r="S1943" s="453">
        <f t="shared" si="465"/>
        <v>0</v>
      </c>
      <c r="T1943" s="453">
        <f t="shared" si="465"/>
        <v>0</v>
      </c>
      <c r="U1943" s="453">
        <f t="shared" si="465"/>
        <v>0</v>
      </c>
      <c r="V1943" s="453">
        <f t="shared" si="465"/>
        <v>0</v>
      </c>
      <c r="W1943" s="384">
        <f t="shared" si="464"/>
        <v>0</v>
      </c>
      <c r="X1943" s="565">
        <f>IF(D1943='A. Allgemeine Informationen'!$C$17,$M1943-Y1943,HLOOKUP('A. Allgemeine Informationen'!$C$17-1,$Z$1:$AF$2005,ROW(D1943),FALSE)-$Y1943)</f>
        <v>0</v>
      </c>
      <c r="Y1943" s="384">
        <f>HLOOKUP('A. Allgemeine Informationen'!$C$17,$Z$1:$AF$2005,ROW(D1943),FALSE)</f>
        <v>0</v>
      </c>
      <c r="Z1943" s="565">
        <f t="shared" si="455"/>
        <v>0</v>
      </c>
      <c r="AA1943" s="565">
        <f t="shared" si="456"/>
        <v>0</v>
      </c>
      <c r="AB1943" s="565">
        <f t="shared" si="457"/>
        <v>0</v>
      </c>
      <c r="AC1943" s="565">
        <f t="shared" si="458"/>
        <v>0</v>
      </c>
      <c r="AD1943" s="572">
        <f t="shared" si="459"/>
        <v>0</v>
      </c>
      <c r="AE1943" s="560">
        <f t="shared" si="460"/>
        <v>0</v>
      </c>
      <c r="AF1943" s="561">
        <f t="shared" si="461"/>
        <v>0</v>
      </c>
      <c r="AG1943" s="562"/>
    </row>
    <row r="1944" spans="2:33" s="418" customFormat="1" ht="15" customHeight="1" x14ac:dyDescent="0.2">
      <c r="B1944" s="554"/>
      <c r="C1944" s="382"/>
      <c r="D1944" s="383"/>
      <c r="E1944" s="381"/>
      <c r="F1944" s="1040"/>
      <c r="G1944" s="1038"/>
      <c r="H1944" s="1041"/>
      <c r="I1944" s="381"/>
      <c r="J1944" s="568">
        <f t="shared" si="453"/>
        <v>0</v>
      </c>
      <c r="K1944" s="381"/>
      <c r="L1944" s="381"/>
      <c r="M1944" s="568">
        <f t="shared" si="462"/>
        <v>0</v>
      </c>
      <c r="N1944" s="570">
        <f>IFERROR(VLOOKUP($C1944,Listen!$J$3:$L$39,2,0),0)</f>
        <v>0</v>
      </c>
      <c r="O1944" s="570">
        <f>IFERROR(VLOOKUP($C1944,Listen!$J$3:$L$39,3,0),0)</f>
        <v>0</v>
      </c>
      <c r="P1944" s="453">
        <f t="shared" si="454"/>
        <v>0</v>
      </c>
      <c r="Q1944" s="453">
        <f t="shared" si="465"/>
        <v>0</v>
      </c>
      <c r="R1944" s="453">
        <f t="shared" si="465"/>
        <v>0</v>
      </c>
      <c r="S1944" s="453">
        <f t="shared" si="465"/>
        <v>0</v>
      </c>
      <c r="T1944" s="453">
        <f t="shared" si="465"/>
        <v>0</v>
      </c>
      <c r="U1944" s="453">
        <f t="shared" si="465"/>
        <v>0</v>
      </c>
      <c r="V1944" s="453">
        <f t="shared" si="465"/>
        <v>0</v>
      </c>
      <c r="W1944" s="384">
        <f t="shared" si="464"/>
        <v>0</v>
      </c>
      <c r="X1944" s="565">
        <f>IF(D1944='A. Allgemeine Informationen'!$C$17,$M1944-Y1944,HLOOKUP('A. Allgemeine Informationen'!$C$17-1,$Z$1:$AF$2005,ROW(D1944),FALSE)-$Y1944)</f>
        <v>0</v>
      </c>
      <c r="Y1944" s="384">
        <f>HLOOKUP('A. Allgemeine Informationen'!$C$17,$Z$1:$AF$2005,ROW(D1944),FALSE)</f>
        <v>0</v>
      </c>
      <c r="Z1944" s="565">
        <f t="shared" si="455"/>
        <v>0</v>
      </c>
      <c r="AA1944" s="565">
        <f t="shared" si="456"/>
        <v>0</v>
      </c>
      <c r="AB1944" s="565">
        <f t="shared" si="457"/>
        <v>0</v>
      </c>
      <c r="AC1944" s="565">
        <f t="shared" si="458"/>
        <v>0</v>
      </c>
      <c r="AD1944" s="572">
        <f t="shared" si="459"/>
        <v>0</v>
      </c>
      <c r="AE1944" s="560">
        <f t="shared" si="460"/>
        <v>0</v>
      </c>
      <c r="AF1944" s="561">
        <f t="shared" si="461"/>
        <v>0</v>
      </c>
      <c r="AG1944" s="562"/>
    </row>
    <row r="1945" spans="2:33" s="418" customFormat="1" ht="15" customHeight="1" x14ac:dyDescent="0.2">
      <c r="B1945" s="554"/>
      <c r="C1945" s="382"/>
      <c r="D1945" s="383"/>
      <c r="E1945" s="381"/>
      <c r="F1945" s="1040"/>
      <c r="G1945" s="1038"/>
      <c r="H1945" s="1041"/>
      <c r="I1945" s="381"/>
      <c r="J1945" s="568">
        <f t="shared" si="453"/>
        <v>0</v>
      </c>
      <c r="K1945" s="381"/>
      <c r="L1945" s="381"/>
      <c r="M1945" s="568">
        <f t="shared" si="462"/>
        <v>0</v>
      </c>
      <c r="N1945" s="570">
        <f>IFERROR(VLOOKUP($C1945,Listen!$J$3:$L$39,2,0),0)</f>
        <v>0</v>
      </c>
      <c r="O1945" s="570">
        <f>IFERROR(VLOOKUP($C1945,Listen!$J$3:$L$39,3,0),0)</f>
        <v>0</v>
      </c>
      <c r="P1945" s="453">
        <f t="shared" si="454"/>
        <v>0</v>
      </c>
      <c r="Q1945" s="453">
        <f t="shared" si="465"/>
        <v>0</v>
      </c>
      <c r="R1945" s="453">
        <f t="shared" si="465"/>
        <v>0</v>
      </c>
      <c r="S1945" s="453">
        <f t="shared" si="465"/>
        <v>0</v>
      </c>
      <c r="T1945" s="453">
        <f t="shared" si="465"/>
        <v>0</v>
      </c>
      <c r="U1945" s="453">
        <f t="shared" si="465"/>
        <v>0</v>
      </c>
      <c r="V1945" s="453">
        <f t="shared" si="465"/>
        <v>0</v>
      </c>
      <c r="W1945" s="384">
        <f t="shared" si="464"/>
        <v>0</v>
      </c>
      <c r="X1945" s="565">
        <f>IF(D1945='A. Allgemeine Informationen'!$C$17,$M1945-Y1945,HLOOKUP('A. Allgemeine Informationen'!$C$17-1,$Z$1:$AF$2005,ROW(D1945),FALSE)-$Y1945)</f>
        <v>0</v>
      </c>
      <c r="Y1945" s="384">
        <f>HLOOKUP('A. Allgemeine Informationen'!$C$17,$Z$1:$AF$2005,ROW(D1945),FALSE)</f>
        <v>0</v>
      </c>
      <c r="Z1945" s="565">
        <f t="shared" si="455"/>
        <v>0</v>
      </c>
      <c r="AA1945" s="565">
        <f t="shared" si="456"/>
        <v>0</v>
      </c>
      <c r="AB1945" s="565">
        <f t="shared" si="457"/>
        <v>0</v>
      </c>
      <c r="AC1945" s="565">
        <f t="shared" si="458"/>
        <v>0</v>
      </c>
      <c r="AD1945" s="572">
        <f t="shared" si="459"/>
        <v>0</v>
      </c>
      <c r="AE1945" s="560">
        <f t="shared" si="460"/>
        <v>0</v>
      </c>
      <c r="AF1945" s="561">
        <f t="shared" si="461"/>
        <v>0</v>
      </c>
      <c r="AG1945" s="562"/>
    </row>
    <row r="1946" spans="2:33" s="418" customFormat="1" ht="15" customHeight="1" x14ac:dyDescent="0.2">
      <c r="B1946" s="554"/>
      <c r="C1946" s="382"/>
      <c r="D1946" s="383"/>
      <c r="E1946" s="381"/>
      <c r="F1946" s="1040"/>
      <c r="G1946" s="1038"/>
      <c r="H1946" s="1041"/>
      <c r="I1946" s="381"/>
      <c r="J1946" s="568">
        <f t="shared" si="453"/>
        <v>0</v>
      </c>
      <c r="K1946" s="381"/>
      <c r="L1946" s="381"/>
      <c r="M1946" s="568">
        <f t="shared" si="462"/>
        <v>0</v>
      </c>
      <c r="N1946" s="570">
        <f>IFERROR(VLOOKUP($C1946,Listen!$J$3:$L$39,2,0),0)</f>
        <v>0</v>
      </c>
      <c r="O1946" s="570">
        <f>IFERROR(VLOOKUP($C1946,Listen!$J$3:$L$39,3,0),0)</f>
        <v>0</v>
      </c>
      <c r="P1946" s="453">
        <f t="shared" si="454"/>
        <v>0</v>
      </c>
      <c r="Q1946" s="453">
        <f t="shared" si="465"/>
        <v>0</v>
      </c>
      <c r="R1946" s="453">
        <f t="shared" si="465"/>
        <v>0</v>
      </c>
      <c r="S1946" s="453">
        <f t="shared" si="465"/>
        <v>0</v>
      </c>
      <c r="T1946" s="453">
        <f t="shared" si="465"/>
        <v>0</v>
      </c>
      <c r="U1946" s="453">
        <f t="shared" si="465"/>
        <v>0</v>
      </c>
      <c r="V1946" s="453">
        <f t="shared" si="465"/>
        <v>0</v>
      </c>
      <c r="W1946" s="384">
        <f t="shared" si="464"/>
        <v>0</v>
      </c>
      <c r="X1946" s="565">
        <f>IF(D1946='A. Allgemeine Informationen'!$C$17,$M1946-Y1946,HLOOKUP('A. Allgemeine Informationen'!$C$17-1,$Z$1:$AF$2005,ROW(D1946),FALSE)-$Y1946)</f>
        <v>0</v>
      </c>
      <c r="Y1946" s="384">
        <f>HLOOKUP('A. Allgemeine Informationen'!$C$17,$Z$1:$AF$2005,ROW(D1946),FALSE)</f>
        <v>0</v>
      </c>
      <c r="Z1946" s="565">
        <f t="shared" si="455"/>
        <v>0</v>
      </c>
      <c r="AA1946" s="565">
        <f t="shared" si="456"/>
        <v>0</v>
      </c>
      <c r="AB1946" s="565">
        <f t="shared" si="457"/>
        <v>0</v>
      </c>
      <c r="AC1946" s="565">
        <f t="shared" si="458"/>
        <v>0</v>
      </c>
      <c r="AD1946" s="572">
        <f t="shared" si="459"/>
        <v>0</v>
      </c>
      <c r="AE1946" s="560">
        <f t="shared" si="460"/>
        <v>0</v>
      </c>
      <c r="AF1946" s="561">
        <f t="shared" si="461"/>
        <v>0</v>
      </c>
      <c r="AG1946" s="562"/>
    </row>
    <row r="1947" spans="2:33" s="418" customFormat="1" ht="15" customHeight="1" x14ac:dyDescent="0.2">
      <c r="B1947" s="554"/>
      <c r="C1947" s="382"/>
      <c r="D1947" s="383"/>
      <c r="E1947" s="381"/>
      <c r="F1947" s="1040"/>
      <c r="G1947" s="1038"/>
      <c r="H1947" s="1041"/>
      <c r="I1947" s="381"/>
      <c r="J1947" s="568">
        <f t="shared" si="453"/>
        <v>0</v>
      </c>
      <c r="K1947" s="381"/>
      <c r="L1947" s="381"/>
      <c r="M1947" s="568">
        <f t="shared" si="462"/>
        <v>0</v>
      </c>
      <c r="N1947" s="570">
        <f>IFERROR(VLOOKUP($C1947,Listen!$J$3:$L$39,2,0),0)</f>
        <v>0</v>
      </c>
      <c r="O1947" s="570">
        <f>IFERROR(VLOOKUP($C1947,Listen!$J$3:$L$39,3,0),0)</f>
        <v>0</v>
      </c>
      <c r="P1947" s="453">
        <f t="shared" si="454"/>
        <v>0</v>
      </c>
      <c r="Q1947" s="453">
        <f t="shared" si="465"/>
        <v>0</v>
      </c>
      <c r="R1947" s="453">
        <f t="shared" si="465"/>
        <v>0</v>
      </c>
      <c r="S1947" s="453">
        <f t="shared" si="465"/>
        <v>0</v>
      </c>
      <c r="T1947" s="453">
        <f t="shared" si="465"/>
        <v>0</v>
      </c>
      <c r="U1947" s="453">
        <f t="shared" si="465"/>
        <v>0</v>
      </c>
      <c r="V1947" s="453">
        <f t="shared" si="465"/>
        <v>0</v>
      </c>
      <c r="W1947" s="384">
        <f t="shared" si="464"/>
        <v>0</v>
      </c>
      <c r="X1947" s="565">
        <f>IF(D1947='A. Allgemeine Informationen'!$C$17,$M1947-Y1947,HLOOKUP('A. Allgemeine Informationen'!$C$17-1,$Z$1:$AF$2005,ROW(D1947),FALSE)-$Y1947)</f>
        <v>0</v>
      </c>
      <c r="Y1947" s="384">
        <f>HLOOKUP('A. Allgemeine Informationen'!$C$17,$Z$1:$AF$2005,ROW(D1947),FALSE)</f>
        <v>0</v>
      </c>
      <c r="Z1947" s="565">
        <f t="shared" si="455"/>
        <v>0</v>
      </c>
      <c r="AA1947" s="565">
        <f t="shared" si="456"/>
        <v>0</v>
      </c>
      <c r="AB1947" s="565">
        <f t="shared" si="457"/>
        <v>0</v>
      </c>
      <c r="AC1947" s="565">
        <f t="shared" si="458"/>
        <v>0</v>
      </c>
      <c r="AD1947" s="572">
        <f t="shared" si="459"/>
        <v>0</v>
      </c>
      <c r="AE1947" s="560">
        <f t="shared" si="460"/>
        <v>0</v>
      </c>
      <c r="AF1947" s="561">
        <f t="shared" si="461"/>
        <v>0</v>
      </c>
      <c r="AG1947" s="562"/>
    </row>
    <row r="1948" spans="2:33" s="418" customFormat="1" ht="15" customHeight="1" x14ac:dyDescent="0.2">
      <c r="B1948" s="554"/>
      <c r="C1948" s="382"/>
      <c r="D1948" s="383"/>
      <c r="E1948" s="381"/>
      <c r="F1948" s="1040"/>
      <c r="G1948" s="1038"/>
      <c r="H1948" s="1041"/>
      <c r="I1948" s="381"/>
      <c r="J1948" s="568">
        <f t="shared" si="453"/>
        <v>0</v>
      </c>
      <c r="K1948" s="381"/>
      <c r="L1948" s="381"/>
      <c r="M1948" s="568">
        <f t="shared" si="462"/>
        <v>0</v>
      </c>
      <c r="N1948" s="570">
        <f>IFERROR(VLOOKUP($C1948,Listen!$J$3:$L$39,2,0),0)</f>
        <v>0</v>
      </c>
      <c r="O1948" s="570">
        <f>IFERROR(VLOOKUP($C1948,Listen!$J$3:$L$39,3,0),0)</f>
        <v>0</v>
      </c>
      <c r="P1948" s="453">
        <f t="shared" si="454"/>
        <v>0</v>
      </c>
      <c r="Q1948" s="453">
        <f t="shared" si="465"/>
        <v>0</v>
      </c>
      <c r="R1948" s="453">
        <f t="shared" si="465"/>
        <v>0</v>
      </c>
      <c r="S1948" s="453">
        <f t="shared" si="465"/>
        <v>0</v>
      </c>
      <c r="T1948" s="453">
        <f t="shared" si="465"/>
        <v>0</v>
      </c>
      <c r="U1948" s="453">
        <f t="shared" si="465"/>
        <v>0</v>
      </c>
      <c r="V1948" s="453">
        <f t="shared" si="465"/>
        <v>0</v>
      </c>
      <c r="W1948" s="384">
        <f t="shared" si="464"/>
        <v>0</v>
      </c>
      <c r="X1948" s="565">
        <f>IF(D1948='A. Allgemeine Informationen'!$C$17,$M1948-Y1948,HLOOKUP('A. Allgemeine Informationen'!$C$17-1,$Z$1:$AF$2005,ROW(D1948),FALSE)-$Y1948)</f>
        <v>0</v>
      </c>
      <c r="Y1948" s="384">
        <f>HLOOKUP('A. Allgemeine Informationen'!$C$17,$Z$1:$AF$2005,ROW(D1948),FALSE)</f>
        <v>0</v>
      </c>
      <c r="Z1948" s="565">
        <f t="shared" si="455"/>
        <v>0</v>
      </c>
      <c r="AA1948" s="565">
        <f t="shared" si="456"/>
        <v>0</v>
      </c>
      <c r="AB1948" s="565">
        <f t="shared" si="457"/>
        <v>0</v>
      </c>
      <c r="AC1948" s="565">
        <f t="shared" si="458"/>
        <v>0</v>
      </c>
      <c r="AD1948" s="572">
        <f t="shared" si="459"/>
        <v>0</v>
      </c>
      <c r="AE1948" s="560">
        <f t="shared" si="460"/>
        <v>0</v>
      </c>
      <c r="AF1948" s="561">
        <f t="shared" si="461"/>
        <v>0</v>
      </c>
      <c r="AG1948" s="562"/>
    </row>
    <row r="1949" spans="2:33" s="418" customFormat="1" ht="15" customHeight="1" x14ac:dyDescent="0.2">
      <c r="B1949" s="554"/>
      <c r="C1949" s="382"/>
      <c r="D1949" s="383"/>
      <c r="E1949" s="381"/>
      <c r="F1949" s="1040"/>
      <c r="G1949" s="1038"/>
      <c r="H1949" s="1041"/>
      <c r="I1949" s="381"/>
      <c r="J1949" s="568">
        <f t="shared" si="453"/>
        <v>0</v>
      </c>
      <c r="K1949" s="381"/>
      <c r="L1949" s="381"/>
      <c r="M1949" s="568">
        <f t="shared" si="462"/>
        <v>0</v>
      </c>
      <c r="N1949" s="570">
        <f>IFERROR(VLOOKUP($C1949,Listen!$J$3:$L$39,2,0),0)</f>
        <v>0</v>
      </c>
      <c r="O1949" s="570">
        <f>IFERROR(VLOOKUP($C1949,Listen!$J$3:$L$39,3,0),0)</f>
        <v>0</v>
      </c>
      <c r="P1949" s="453">
        <f t="shared" si="454"/>
        <v>0</v>
      </c>
      <c r="Q1949" s="453">
        <f t="shared" si="465"/>
        <v>0</v>
      </c>
      <c r="R1949" s="453">
        <f t="shared" si="465"/>
        <v>0</v>
      </c>
      <c r="S1949" s="453">
        <f t="shared" si="465"/>
        <v>0</v>
      </c>
      <c r="T1949" s="453">
        <f t="shared" si="465"/>
        <v>0</v>
      </c>
      <c r="U1949" s="453">
        <f t="shared" si="465"/>
        <v>0</v>
      </c>
      <c r="V1949" s="453">
        <f t="shared" si="465"/>
        <v>0</v>
      </c>
      <c r="W1949" s="384">
        <f t="shared" si="464"/>
        <v>0</v>
      </c>
      <c r="X1949" s="565">
        <f>IF(D1949='A. Allgemeine Informationen'!$C$17,$M1949-Y1949,HLOOKUP('A. Allgemeine Informationen'!$C$17-1,$Z$1:$AF$2005,ROW(D1949),FALSE)-$Y1949)</f>
        <v>0</v>
      </c>
      <c r="Y1949" s="384">
        <f>HLOOKUP('A. Allgemeine Informationen'!$C$17,$Z$1:$AF$2005,ROW(D1949),FALSE)</f>
        <v>0</v>
      </c>
      <c r="Z1949" s="565">
        <f t="shared" si="455"/>
        <v>0</v>
      </c>
      <c r="AA1949" s="565">
        <f t="shared" si="456"/>
        <v>0</v>
      </c>
      <c r="AB1949" s="565">
        <f t="shared" si="457"/>
        <v>0</v>
      </c>
      <c r="AC1949" s="565">
        <f t="shared" si="458"/>
        <v>0</v>
      </c>
      <c r="AD1949" s="572">
        <f t="shared" si="459"/>
        <v>0</v>
      </c>
      <c r="AE1949" s="560">
        <f t="shared" si="460"/>
        <v>0</v>
      </c>
      <c r="AF1949" s="561">
        <f t="shared" si="461"/>
        <v>0</v>
      </c>
      <c r="AG1949" s="562"/>
    </row>
    <row r="1950" spans="2:33" s="418" customFormat="1" ht="15" customHeight="1" x14ac:dyDescent="0.2">
      <c r="B1950" s="554"/>
      <c r="C1950" s="382"/>
      <c r="D1950" s="383"/>
      <c r="E1950" s="381"/>
      <c r="F1950" s="1040"/>
      <c r="G1950" s="1038"/>
      <c r="H1950" s="1041"/>
      <c r="I1950" s="381"/>
      <c r="J1950" s="568">
        <f t="shared" si="453"/>
        <v>0</v>
      </c>
      <c r="K1950" s="381"/>
      <c r="L1950" s="381"/>
      <c r="M1950" s="568">
        <f t="shared" si="462"/>
        <v>0</v>
      </c>
      <c r="N1950" s="570">
        <f>IFERROR(VLOOKUP($C1950,Listen!$J$3:$L$39,2,0),0)</f>
        <v>0</v>
      </c>
      <c r="O1950" s="570">
        <f>IFERROR(VLOOKUP($C1950,Listen!$J$3:$L$39,3,0),0)</f>
        <v>0</v>
      </c>
      <c r="P1950" s="453">
        <f t="shared" si="454"/>
        <v>0</v>
      </c>
      <c r="Q1950" s="453">
        <f t="shared" si="465"/>
        <v>0</v>
      </c>
      <c r="R1950" s="453">
        <f t="shared" si="465"/>
        <v>0</v>
      </c>
      <c r="S1950" s="453">
        <f t="shared" si="465"/>
        <v>0</v>
      </c>
      <c r="T1950" s="453">
        <f t="shared" si="465"/>
        <v>0</v>
      </c>
      <c r="U1950" s="453">
        <f t="shared" si="465"/>
        <v>0</v>
      </c>
      <c r="V1950" s="453">
        <f t="shared" si="465"/>
        <v>0</v>
      </c>
      <c r="W1950" s="384">
        <f t="shared" si="464"/>
        <v>0</v>
      </c>
      <c r="X1950" s="565">
        <f>IF(D1950='A. Allgemeine Informationen'!$C$17,$M1950-Y1950,HLOOKUP('A. Allgemeine Informationen'!$C$17-1,$Z$1:$AF$2005,ROW(D1950),FALSE)-$Y1950)</f>
        <v>0</v>
      </c>
      <c r="Y1950" s="384">
        <f>HLOOKUP('A. Allgemeine Informationen'!$C$17,$Z$1:$AF$2005,ROW(D1950),FALSE)</f>
        <v>0</v>
      </c>
      <c r="Z1950" s="565">
        <f t="shared" si="455"/>
        <v>0</v>
      </c>
      <c r="AA1950" s="565">
        <f t="shared" si="456"/>
        <v>0</v>
      </c>
      <c r="AB1950" s="565">
        <f t="shared" si="457"/>
        <v>0</v>
      </c>
      <c r="AC1950" s="565">
        <f t="shared" si="458"/>
        <v>0</v>
      </c>
      <c r="AD1950" s="572">
        <f t="shared" si="459"/>
        <v>0</v>
      </c>
      <c r="AE1950" s="560">
        <f t="shared" si="460"/>
        <v>0</v>
      </c>
      <c r="AF1950" s="561">
        <f t="shared" si="461"/>
        <v>0</v>
      </c>
      <c r="AG1950" s="562"/>
    </row>
    <row r="1951" spans="2:33" s="418" customFormat="1" ht="15" customHeight="1" x14ac:dyDescent="0.2">
      <c r="B1951" s="554"/>
      <c r="C1951" s="382"/>
      <c r="D1951" s="383"/>
      <c r="E1951" s="381"/>
      <c r="F1951" s="1040"/>
      <c r="G1951" s="1038"/>
      <c r="H1951" s="1041"/>
      <c r="I1951" s="381"/>
      <c r="J1951" s="568">
        <f t="shared" si="453"/>
        <v>0</v>
      </c>
      <c r="K1951" s="381"/>
      <c r="L1951" s="381"/>
      <c r="M1951" s="568">
        <f t="shared" si="462"/>
        <v>0</v>
      </c>
      <c r="N1951" s="570">
        <f>IFERROR(VLOOKUP($C1951,Listen!$J$3:$L$39,2,0),0)</f>
        <v>0</v>
      </c>
      <c r="O1951" s="570">
        <f>IFERROR(VLOOKUP($C1951,Listen!$J$3:$L$39,3,0),0)</f>
        <v>0</v>
      </c>
      <c r="P1951" s="453">
        <f t="shared" si="454"/>
        <v>0</v>
      </c>
      <c r="Q1951" s="453">
        <f t="shared" si="465"/>
        <v>0</v>
      </c>
      <c r="R1951" s="453">
        <f t="shared" si="465"/>
        <v>0</v>
      </c>
      <c r="S1951" s="453">
        <f t="shared" si="465"/>
        <v>0</v>
      </c>
      <c r="T1951" s="453">
        <f t="shared" si="465"/>
        <v>0</v>
      </c>
      <c r="U1951" s="453">
        <f t="shared" si="465"/>
        <v>0</v>
      </c>
      <c r="V1951" s="453">
        <f t="shared" si="465"/>
        <v>0</v>
      </c>
      <c r="W1951" s="384">
        <f t="shared" si="464"/>
        <v>0</v>
      </c>
      <c r="X1951" s="565">
        <f>IF(D1951='A. Allgemeine Informationen'!$C$17,$M1951-Y1951,HLOOKUP('A. Allgemeine Informationen'!$C$17-1,$Z$1:$AF$2005,ROW(D1951),FALSE)-$Y1951)</f>
        <v>0</v>
      </c>
      <c r="Y1951" s="384">
        <f>HLOOKUP('A. Allgemeine Informationen'!$C$17,$Z$1:$AF$2005,ROW(D1951),FALSE)</f>
        <v>0</v>
      </c>
      <c r="Z1951" s="565">
        <f t="shared" si="455"/>
        <v>0</v>
      </c>
      <c r="AA1951" s="565">
        <f t="shared" si="456"/>
        <v>0</v>
      </c>
      <c r="AB1951" s="565">
        <f t="shared" si="457"/>
        <v>0</v>
      </c>
      <c r="AC1951" s="565">
        <f t="shared" si="458"/>
        <v>0</v>
      </c>
      <c r="AD1951" s="572">
        <f t="shared" si="459"/>
        <v>0</v>
      </c>
      <c r="AE1951" s="560">
        <f t="shared" si="460"/>
        <v>0</v>
      </c>
      <c r="AF1951" s="561">
        <f t="shared" si="461"/>
        <v>0</v>
      </c>
      <c r="AG1951" s="562"/>
    </row>
    <row r="1952" spans="2:33" s="418" customFormat="1" ht="15" customHeight="1" x14ac:dyDescent="0.2">
      <c r="B1952" s="554"/>
      <c r="C1952" s="382"/>
      <c r="D1952" s="383"/>
      <c r="E1952" s="381"/>
      <c r="F1952" s="1040"/>
      <c r="G1952" s="1038"/>
      <c r="H1952" s="1041"/>
      <c r="I1952" s="381"/>
      <c r="J1952" s="568">
        <f t="shared" si="453"/>
        <v>0</v>
      </c>
      <c r="K1952" s="381"/>
      <c r="L1952" s="381"/>
      <c r="M1952" s="568">
        <f t="shared" si="462"/>
        <v>0</v>
      </c>
      <c r="N1952" s="570">
        <f>IFERROR(VLOOKUP($C1952,Listen!$J$3:$L$39,2,0),0)</f>
        <v>0</v>
      </c>
      <c r="O1952" s="570">
        <f>IFERROR(VLOOKUP($C1952,Listen!$J$3:$L$39,3,0),0)</f>
        <v>0</v>
      </c>
      <c r="P1952" s="453">
        <f t="shared" si="454"/>
        <v>0</v>
      </c>
      <c r="Q1952" s="453">
        <f t="shared" si="465"/>
        <v>0</v>
      </c>
      <c r="R1952" s="453">
        <f t="shared" si="465"/>
        <v>0</v>
      </c>
      <c r="S1952" s="453">
        <f t="shared" si="465"/>
        <v>0</v>
      </c>
      <c r="T1952" s="453">
        <f t="shared" si="465"/>
        <v>0</v>
      </c>
      <c r="U1952" s="453">
        <f t="shared" si="465"/>
        <v>0</v>
      </c>
      <c r="V1952" s="453">
        <f t="shared" si="465"/>
        <v>0</v>
      </c>
      <c r="W1952" s="384">
        <f t="shared" si="464"/>
        <v>0</v>
      </c>
      <c r="X1952" s="565">
        <f>IF(D1952='A. Allgemeine Informationen'!$C$17,$M1952-Y1952,HLOOKUP('A. Allgemeine Informationen'!$C$17-1,$Z$1:$AF$2005,ROW(D1952),FALSE)-$Y1952)</f>
        <v>0</v>
      </c>
      <c r="Y1952" s="384">
        <f>HLOOKUP('A. Allgemeine Informationen'!$C$17,$Z$1:$AF$2005,ROW(D1952),FALSE)</f>
        <v>0</v>
      </c>
      <c r="Z1952" s="565">
        <f t="shared" si="455"/>
        <v>0</v>
      </c>
      <c r="AA1952" s="565">
        <f t="shared" si="456"/>
        <v>0</v>
      </c>
      <c r="AB1952" s="565">
        <f t="shared" si="457"/>
        <v>0</v>
      </c>
      <c r="AC1952" s="565">
        <f t="shared" si="458"/>
        <v>0</v>
      </c>
      <c r="AD1952" s="572">
        <f t="shared" si="459"/>
        <v>0</v>
      </c>
      <c r="AE1952" s="560">
        <f t="shared" si="460"/>
        <v>0</v>
      </c>
      <c r="AF1952" s="561">
        <f t="shared" si="461"/>
        <v>0</v>
      </c>
      <c r="AG1952" s="562"/>
    </row>
    <row r="1953" spans="2:33" s="418" customFormat="1" ht="15" customHeight="1" x14ac:dyDescent="0.2">
      <c r="B1953" s="554"/>
      <c r="C1953" s="382"/>
      <c r="D1953" s="383"/>
      <c r="E1953" s="381"/>
      <c r="F1953" s="1040"/>
      <c r="G1953" s="1038"/>
      <c r="H1953" s="1041"/>
      <c r="I1953" s="381"/>
      <c r="J1953" s="568">
        <f t="shared" si="453"/>
        <v>0</v>
      </c>
      <c r="K1953" s="381"/>
      <c r="L1953" s="381"/>
      <c r="M1953" s="568">
        <f t="shared" si="462"/>
        <v>0</v>
      </c>
      <c r="N1953" s="570">
        <f>IFERROR(VLOOKUP($C1953,Listen!$J$3:$L$39,2,0),0)</f>
        <v>0</v>
      </c>
      <c r="O1953" s="570">
        <f>IFERROR(VLOOKUP($C1953,Listen!$J$3:$L$39,3,0),0)</f>
        <v>0</v>
      </c>
      <c r="P1953" s="453">
        <f t="shared" si="454"/>
        <v>0</v>
      </c>
      <c r="Q1953" s="453">
        <f t="shared" si="465"/>
        <v>0</v>
      </c>
      <c r="R1953" s="453">
        <f t="shared" si="465"/>
        <v>0</v>
      </c>
      <c r="S1953" s="453">
        <f t="shared" si="465"/>
        <v>0</v>
      </c>
      <c r="T1953" s="453">
        <f t="shared" si="465"/>
        <v>0</v>
      </c>
      <c r="U1953" s="453">
        <f t="shared" si="465"/>
        <v>0</v>
      </c>
      <c r="V1953" s="453">
        <f t="shared" si="465"/>
        <v>0</v>
      </c>
      <c r="W1953" s="384">
        <f t="shared" si="464"/>
        <v>0</v>
      </c>
      <c r="X1953" s="565">
        <f>IF(D1953='A. Allgemeine Informationen'!$C$17,$M1953-Y1953,HLOOKUP('A. Allgemeine Informationen'!$C$17-1,$Z$1:$AF$2005,ROW(D1953),FALSE)-$Y1953)</f>
        <v>0</v>
      </c>
      <c r="Y1953" s="384">
        <f>HLOOKUP('A. Allgemeine Informationen'!$C$17,$Z$1:$AF$2005,ROW(D1953),FALSE)</f>
        <v>0</v>
      </c>
      <c r="Z1953" s="565">
        <f t="shared" si="455"/>
        <v>0</v>
      </c>
      <c r="AA1953" s="565">
        <f t="shared" si="456"/>
        <v>0</v>
      </c>
      <c r="AB1953" s="565">
        <f t="shared" si="457"/>
        <v>0</v>
      </c>
      <c r="AC1953" s="565">
        <f t="shared" si="458"/>
        <v>0</v>
      </c>
      <c r="AD1953" s="572">
        <f t="shared" si="459"/>
        <v>0</v>
      </c>
      <c r="AE1953" s="560">
        <f t="shared" si="460"/>
        <v>0</v>
      </c>
      <c r="AF1953" s="561">
        <f t="shared" si="461"/>
        <v>0</v>
      </c>
      <c r="AG1953" s="562"/>
    </row>
    <row r="1954" spans="2:33" s="418" customFormat="1" ht="15" customHeight="1" x14ac:dyDescent="0.2">
      <c r="B1954" s="554"/>
      <c r="C1954" s="382"/>
      <c r="D1954" s="383"/>
      <c r="E1954" s="381"/>
      <c r="F1954" s="1040"/>
      <c r="G1954" s="1038"/>
      <c r="H1954" s="1041"/>
      <c r="I1954" s="381"/>
      <c r="J1954" s="568">
        <f t="shared" si="453"/>
        <v>0</v>
      </c>
      <c r="K1954" s="381"/>
      <c r="L1954" s="381"/>
      <c r="M1954" s="568">
        <f t="shared" si="462"/>
        <v>0</v>
      </c>
      <c r="N1954" s="570">
        <f>IFERROR(VLOOKUP($C1954,Listen!$J$3:$L$39,2,0),0)</f>
        <v>0</v>
      </c>
      <c r="O1954" s="570">
        <f>IFERROR(VLOOKUP($C1954,Listen!$J$3:$L$39,3,0),0)</f>
        <v>0</v>
      </c>
      <c r="P1954" s="453">
        <f t="shared" si="454"/>
        <v>0</v>
      </c>
      <c r="Q1954" s="453">
        <f t="shared" si="465"/>
        <v>0</v>
      </c>
      <c r="R1954" s="453">
        <f t="shared" si="465"/>
        <v>0</v>
      </c>
      <c r="S1954" s="453">
        <f t="shared" si="465"/>
        <v>0</v>
      </c>
      <c r="T1954" s="453">
        <f t="shared" si="465"/>
        <v>0</v>
      </c>
      <c r="U1954" s="453">
        <f t="shared" si="465"/>
        <v>0</v>
      </c>
      <c r="V1954" s="453">
        <f t="shared" si="465"/>
        <v>0</v>
      </c>
      <c r="W1954" s="384">
        <f t="shared" si="464"/>
        <v>0</v>
      </c>
      <c r="X1954" s="565">
        <f>IF(D1954='A. Allgemeine Informationen'!$C$17,$M1954-Y1954,HLOOKUP('A. Allgemeine Informationen'!$C$17-1,$Z$1:$AF$2005,ROW(D1954),FALSE)-$Y1954)</f>
        <v>0</v>
      </c>
      <c r="Y1954" s="384">
        <f>HLOOKUP('A. Allgemeine Informationen'!$C$17,$Z$1:$AF$2005,ROW(D1954),FALSE)</f>
        <v>0</v>
      </c>
      <c r="Z1954" s="565">
        <f t="shared" si="455"/>
        <v>0</v>
      </c>
      <c r="AA1954" s="565">
        <f t="shared" si="456"/>
        <v>0</v>
      </c>
      <c r="AB1954" s="565">
        <f t="shared" si="457"/>
        <v>0</v>
      </c>
      <c r="AC1954" s="565">
        <f t="shared" si="458"/>
        <v>0</v>
      </c>
      <c r="AD1954" s="572">
        <f t="shared" si="459"/>
        <v>0</v>
      </c>
      <c r="AE1954" s="560">
        <f t="shared" si="460"/>
        <v>0</v>
      </c>
      <c r="AF1954" s="561">
        <f t="shared" si="461"/>
        <v>0</v>
      </c>
      <c r="AG1954" s="562"/>
    </row>
    <row r="1955" spans="2:33" s="418" customFormat="1" ht="15" customHeight="1" x14ac:dyDescent="0.2">
      <c r="B1955" s="554"/>
      <c r="C1955" s="382"/>
      <c r="D1955" s="383"/>
      <c r="E1955" s="381"/>
      <c r="F1955" s="1040"/>
      <c r="G1955" s="1038"/>
      <c r="H1955" s="1041"/>
      <c r="I1955" s="381"/>
      <c r="J1955" s="568">
        <f t="shared" si="453"/>
        <v>0</v>
      </c>
      <c r="K1955" s="381"/>
      <c r="L1955" s="381"/>
      <c r="M1955" s="568">
        <f t="shared" si="462"/>
        <v>0</v>
      </c>
      <c r="N1955" s="570">
        <f>IFERROR(VLOOKUP($C1955,Listen!$J$3:$L$39,2,0),0)</f>
        <v>0</v>
      </c>
      <c r="O1955" s="570">
        <f>IFERROR(VLOOKUP($C1955,Listen!$J$3:$L$39,3,0),0)</f>
        <v>0</v>
      </c>
      <c r="P1955" s="453">
        <f t="shared" si="454"/>
        <v>0</v>
      </c>
      <c r="Q1955" s="453">
        <f t="shared" si="465"/>
        <v>0</v>
      </c>
      <c r="R1955" s="453">
        <f t="shared" si="465"/>
        <v>0</v>
      </c>
      <c r="S1955" s="453">
        <f t="shared" si="465"/>
        <v>0</v>
      </c>
      <c r="T1955" s="453">
        <f t="shared" si="465"/>
        <v>0</v>
      </c>
      <c r="U1955" s="453">
        <f t="shared" si="465"/>
        <v>0</v>
      </c>
      <c r="V1955" s="453">
        <f t="shared" si="465"/>
        <v>0</v>
      </c>
      <c r="W1955" s="384">
        <f t="shared" si="464"/>
        <v>0</v>
      </c>
      <c r="X1955" s="565">
        <f>IF(D1955='A. Allgemeine Informationen'!$C$17,$M1955-Y1955,HLOOKUP('A. Allgemeine Informationen'!$C$17-1,$Z$1:$AF$2005,ROW(D1955),FALSE)-$Y1955)</f>
        <v>0</v>
      </c>
      <c r="Y1955" s="384">
        <f>HLOOKUP('A. Allgemeine Informationen'!$C$17,$Z$1:$AF$2005,ROW(D1955),FALSE)</f>
        <v>0</v>
      </c>
      <c r="Z1955" s="565">
        <f t="shared" si="455"/>
        <v>0</v>
      </c>
      <c r="AA1955" s="565">
        <f t="shared" si="456"/>
        <v>0</v>
      </c>
      <c r="AB1955" s="565">
        <f t="shared" si="457"/>
        <v>0</v>
      </c>
      <c r="AC1955" s="565">
        <f t="shared" si="458"/>
        <v>0</v>
      </c>
      <c r="AD1955" s="572">
        <f t="shared" si="459"/>
        <v>0</v>
      </c>
      <c r="AE1955" s="560">
        <f t="shared" si="460"/>
        <v>0</v>
      </c>
      <c r="AF1955" s="561">
        <f t="shared" si="461"/>
        <v>0</v>
      </c>
      <c r="AG1955" s="562"/>
    </row>
    <row r="1956" spans="2:33" s="418" customFormat="1" ht="15" customHeight="1" x14ac:dyDescent="0.2">
      <c r="B1956" s="554"/>
      <c r="C1956" s="382"/>
      <c r="D1956" s="383"/>
      <c r="E1956" s="381"/>
      <c r="F1956" s="1040"/>
      <c r="G1956" s="1038"/>
      <c r="H1956" s="1041"/>
      <c r="I1956" s="381"/>
      <c r="J1956" s="568">
        <f t="shared" si="453"/>
        <v>0</v>
      </c>
      <c r="K1956" s="381"/>
      <c r="L1956" s="381"/>
      <c r="M1956" s="568">
        <f t="shared" si="462"/>
        <v>0</v>
      </c>
      <c r="N1956" s="570">
        <f>IFERROR(VLOOKUP($C1956,Listen!$J$3:$L$39,2,0),0)</f>
        <v>0</v>
      </c>
      <c r="O1956" s="570">
        <f>IFERROR(VLOOKUP($C1956,Listen!$J$3:$L$39,3,0),0)</f>
        <v>0</v>
      </c>
      <c r="P1956" s="453">
        <f t="shared" si="454"/>
        <v>0</v>
      </c>
      <c r="Q1956" s="453">
        <f t="shared" si="465"/>
        <v>0</v>
      </c>
      <c r="R1956" s="453">
        <f t="shared" si="465"/>
        <v>0</v>
      </c>
      <c r="S1956" s="453">
        <f t="shared" si="465"/>
        <v>0</v>
      </c>
      <c r="T1956" s="453">
        <f t="shared" si="465"/>
        <v>0</v>
      </c>
      <c r="U1956" s="453">
        <f t="shared" si="465"/>
        <v>0</v>
      </c>
      <c r="V1956" s="453">
        <f t="shared" si="465"/>
        <v>0</v>
      </c>
      <c r="W1956" s="384">
        <f t="shared" si="464"/>
        <v>0</v>
      </c>
      <c r="X1956" s="565">
        <f>IF(D1956='A. Allgemeine Informationen'!$C$17,$M1956-Y1956,HLOOKUP('A. Allgemeine Informationen'!$C$17-1,$Z$1:$AF$2005,ROW(D1956),FALSE)-$Y1956)</f>
        <v>0</v>
      </c>
      <c r="Y1956" s="384">
        <f>HLOOKUP('A. Allgemeine Informationen'!$C$17,$Z$1:$AF$2005,ROW(D1956),FALSE)</f>
        <v>0</v>
      </c>
      <c r="Z1956" s="565">
        <f t="shared" si="455"/>
        <v>0</v>
      </c>
      <c r="AA1956" s="565">
        <f t="shared" si="456"/>
        <v>0</v>
      </c>
      <c r="AB1956" s="565">
        <f t="shared" si="457"/>
        <v>0</v>
      </c>
      <c r="AC1956" s="565">
        <f t="shared" si="458"/>
        <v>0</v>
      </c>
      <c r="AD1956" s="572">
        <f t="shared" si="459"/>
        <v>0</v>
      </c>
      <c r="AE1956" s="560">
        <f t="shared" si="460"/>
        <v>0</v>
      </c>
      <c r="AF1956" s="561">
        <f t="shared" si="461"/>
        <v>0</v>
      </c>
      <c r="AG1956" s="562"/>
    </row>
    <row r="1957" spans="2:33" s="418" customFormat="1" ht="15" customHeight="1" x14ac:dyDescent="0.2">
      <c r="B1957" s="554"/>
      <c r="C1957" s="382"/>
      <c r="D1957" s="383"/>
      <c r="E1957" s="381"/>
      <c r="F1957" s="1040"/>
      <c r="G1957" s="1038"/>
      <c r="H1957" s="1041"/>
      <c r="I1957" s="381"/>
      <c r="J1957" s="568">
        <f t="shared" si="453"/>
        <v>0</v>
      </c>
      <c r="K1957" s="381"/>
      <c r="L1957" s="381"/>
      <c r="M1957" s="568">
        <f t="shared" si="462"/>
        <v>0</v>
      </c>
      <c r="N1957" s="570">
        <f>IFERROR(VLOOKUP($C1957,Listen!$J$3:$L$39,2,0),0)</f>
        <v>0</v>
      </c>
      <c r="O1957" s="570">
        <f>IFERROR(VLOOKUP($C1957,Listen!$J$3:$L$39,3,0),0)</f>
        <v>0</v>
      </c>
      <c r="P1957" s="453">
        <f t="shared" si="454"/>
        <v>0</v>
      </c>
      <c r="Q1957" s="453">
        <f t="shared" si="465"/>
        <v>0</v>
      </c>
      <c r="R1957" s="453">
        <f t="shared" si="465"/>
        <v>0</v>
      </c>
      <c r="S1957" s="453">
        <f t="shared" si="465"/>
        <v>0</v>
      </c>
      <c r="T1957" s="453">
        <f t="shared" si="465"/>
        <v>0</v>
      </c>
      <c r="U1957" s="453">
        <f t="shared" si="465"/>
        <v>0</v>
      </c>
      <c r="V1957" s="453">
        <f t="shared" si="465"/>
        <v>0</v>
      </c>
      <c r="W1957" s="384">
        <f t="shared" si="464"/>
        <v>0</v>
      </c>
      <c r="X1957" s="565">
        <f>IF(D1957='A. Allgemeine Informationen'!$C$17,$M1957-Y1957,HLOOKUP('A. Allgemeine Informationen'!$C$17-1,$Z$1:$AF$2005,ROW(D1957),FALSE)-$Y1957)</f>
        <v>0</v>
      </c>
      <c r="Y1957" s="384">
        <f>HLOOKUP('A. Allgemeine Informationen'!$C$17,$Z$1:$AF$2005,ROW(D1957),FALSE)</f>
        <v>0</v>
      </c>
      <c r="Z1957" s="565">
        <f t="shared" si="455"/>
        <v>0</v>
      </c>
      <c r="AA1957" s="565">
        <f t="shared" si="456"/>
        <v>0</v>
      </c>
      <c r="AB1957" s="565">
        <f t="shared" si="457"/>
        <v>0</v>
      </c>
      <c r="AC1957" s="565">
        <f t="shared" si="458"/>
        <v>0</v>
      </c>
      <c r="AD1957" s="572">
        <f t="shared" si="459"/>
        <v>0</v>
      </c>
      <c r="AE1957" s="560">
        <f t="shared" si="460"/>
        <v>0</v>
      </c>
      <c r="AF1957" s="561">
        <f t="shared" si="461"/>
        <v>0</v>
      </c>
      <c r="AG1957" s="562"/>
    </row>
    <row r="1958" spans="2:33" s="418" customFormat="1" ht="15" customHeight="1" x14ac:dyDescent="0.2">
      <c r="B1958" s="554"/>
      <c r="C1958" s="382"/>
      <c r="D1958" s="383"/>
      <c r="E1958" s="381"/>
      <c r="F1958" s="1040"/>
      <c r="G1958" s="1038"/>
      <c r="H1958" s="1041"/>
      <c r="I1958" s="381"/>
      <c r="J1958" s="568">
        <f t="shared" si="453"/>
        <v>0</v>
      </c>
      <c r="K1958" s="381"/>
      <c r="L1958" s="381"/>
      <c r="M1958" s="568">
        <f t="shared" si="462"/>
        <v>0</v>
      </c>
      <c r="N1958" s="570">
        <f>IFERROR(VLOOKUP($C1958,Listen!$J$3:$L$39,2,0),0)</f>
        <v>0</v>
      </c>
      <c r="O1958" s="570">
        <f>IFERROR(VLOOKUP($C1958,Listen!$J$3:$L$39,3,0),0)</f>
        <v>0</v>
      </c>
      <c r="P1958" s="453">
        <f t="shared" si="454"/>
        <v>0</v>
      </c>
      <c r="Q1958" s="453">
        <f t="shared" si="465"/>
        <v>0</v>
      </c>
      <c r="R1958" s="453">
        <f t="shared" si="465"/>
        <v>0</v>
      </c>
      <c r="S1958" s="453">
        <f t="shared" si="465"/>
        <v>0</v>
      </c>
      <c r="T1958" s="453">
        <f t="shared" si="465"/>
        <v>0</v>
      </c>
      <c r="U1958" s="453">
        <f t="shared" si="465"/>
        <v>0</v>
      </c>
      <c r="V1958" s="453">
        <f t="shared" si="465"/>
        <v>0</v>
      </c>
      <c r="W1958" s="384">
        <f t="shared" si="464"/>
        <v>0</v>
      </c>
      <c r="X1958" s="565">
        <f>IF(D1958='A. Allgemeine Informationen'!$C$17,$M1958-Y1958,HLOOKUP('A. Allgemeine Informationen'!$C$17-1,$Z$1:$AF$2005,ROW(D1958),FALSE)-$Y1958)</f>
        <v>0</v>
      </c>
      <c r="Y1958" s="384">
        <f>HLOOKUP('A. Allgemeine Informationen'!$C$17,$Z$1:$AF$2005,ROW(D1958),FALSE)</f>
        <v>0</v>
      </c>
      <c r="Z1958" s="565">
        <f t="shared" si="455"/>
        <v>0</v>
      </c>
      <c r="AA1958" s="565">
        <f t="shared" si="456"/>
        <v>0</v>
      </c>
      <c r="AB1958" s="565">
        <f t="shared" si="457"/>
        <v>0</v>
      </c>
      <c r="AC1958" s="565">
        <f t="shared" si="458"/>
        <v>0</v>
      </c>
      <c r="AD1958" s="572">
        <f t="shared" si="459"/>
        <v>0</v>
      </c>
      <c r="AE1958" s="560">
        <f t="shared" si="460"/>
        <v>0</v>
      </c>
      <c r="AF1958" s="561">
        <f t="shared" si="461"/>
        <v>0</v>
      </c>
      <c r="AG1958" s="562"/>
    </row>
    <row r="1959" spans="2:33" s="418" customFormat="1" ht="15" customHeight="1" x14ac:dyDescent="0.2">
      <c r="B1959" s="554"/>
      <c r="C1959" s="382"/>
      <c r="D1959" s="383"/>
      <c r="E1959" s="381"/>
      <c r="F1959" s="1040"/>
      <c r="G1959" s="1038"/>
      <c r="H1959" s="1041"/>
      <c r="I1959" s="381"/>
      <c r="J1959" s="568">
        <f t="shared" si="453"/>
        <v>0</v>
      </c>
      <c r="K1959" s="381"/>
      <c r="L1959" s="381"/>
      <c r="M1959" s="568">
        <f t="shared" si="462"/>
        <v>0</v>
      </c>
      <c r="N1959" s="570">
        <f>IFERROR(VLOOKUP($C1959,Listen!$J$3:$L$39,2,0),0)</f>
        <v>0</v>
      </c>
      <c r="O1959" s="570">
        <f>IFERROR(VLOOKUP($C1959,Listen!$J$3:$L$39,3,0),0)</f>
        <v>0</v>
      </c>
      <c r="P1959" s="453">
        <f t="shared" si="454"/>
        <v>0</v>
      </c>
      <c r="Q1959" s="453">
        <f t="shared" ref="Q1959:V1974" si="466">P1959</f>
        <v>0</v>
      </c>
      <c r="R1959" s="453">
        <f t="shared" si="466"/>
        <v>0</v>
      </c>
      <c r="S1959" s="453">
        <f t="shared" si="466"/>
        <v>0</v>
      </c>
      <c r="T1959" s="453">
        <f t="shared" si="466"/>
        <v>0</v>
      </c>
      <c r="U1959" s="453">
        <f t="shared" si="466"/>
        <v>0</v>
      </c>
      <c r="V1959" s="453">
        <f t="shared" si="466"/>
        <v>0</v>
      </c>
      <c r="W1959" s="384">
        <f t="shared" si="464"/>
        <v>0</v>
      </c>
      <c r="X1959" s="565">
        <f>IF(D1959='A. Allgemeine Informationen'!$C$17,$M1959-Y1959,HLOOKUP('A. Allgemeine Informationen'!$C$17-1,$Z$1:$AF$2005,ROW(D1959),FALSE)-$Y1959)</f>
        <v>0</v>
      </c>
      <c r="Y1959" s="384">
        <f>HLOOKUP('A. Allgemeine Informationen'!$C$17,$Z$1:$AF$2005,ROW(D1959),FALSE)</f>
        <v>0</v>
      </c>
      <c r="Z1959" s="565">
        <f t="shared" si="455"/>
        <v>0</v>
      </c>
      <c r="AA1959" s="565">
        <f t="shared" si="456"/>
        <v>0</v>
      </c>
      <c r="AB1959" s="565">
        <f t="shared" si="457"/>
        <v>0</v>
      </c>
      <c r="AC1959" s="565">
        <f t="shared" si="458"/>
        <v>0</v>
      </c>
      <c r="AD1959" s="572">
        <f t="shared" si="459"/>
        <v>0</v>
      </c>
      <c r="AE1959" s="560">
        <f t="shared" si="460"/>
        <v>0</v>
      </c>
      <c r="AF1959" s="561">
        <f t="shared" si="461"/>
        <v>0</v>
      </c>
      <c r="AG1959" s="562"/>
    </row>
    <row r="1960" spans="2:33" s="418" customFormat="1" ht="15" customHeight="1" x14ac:dyDescent="0.2">
      <c r="B1960" s="554"/>
      <c r="C1960" s="382"/>
      <c r="D1960" s="383"/>
      <c r="E1960" s="381"/>
      <c r="F1960" s="1040"/>
      <c r="G1960" s="1038"/>
      <c r="H1960" s="1041"/>
      <c r="I1960" s="381"/>
      <c r="J1960" s="568">
        <f t="shared" si="453"/>
        <v>0</v>
      </c>
      <c r="K1960" s="381"/>
      <c r="L1960" s="381"/>
      <c r="M1960" s="568">
        <f t="shared" si="462"/>
        <v>0</v>
      </c>
      <c r="N1960" s="570">
        <f>IFERROR(VLOOKUP($C1960,Listen!$J$3:$L$39,2,0),0)</f>
        <v>0</v>
      </c>
      <c r="O1960" s="570">
        <f>IFERROR(VLOOKUP($C1960,Listen!$J$3:$L$39,3,0),0)</f>
        <v>0</v>
      </c>
      <c r="P1960" s="453">
        <f t="shared" si="454"/>
        <v>0</v>
      </c>
      <c r="Q1960" s="453">
        <f t="shared" si="466"/>
        <v>0</v>
      </c>
      <c r="R1960" s="453">
        <f t="shared" si="466"/>
        <v>0</v>
      </c>
      <c r="S1960" s="453">
        <f t="shared" si="466"/>
        <v>0</v>
      </c>
      <c r="T1960" s="453">
        <f t="shared" si="466"/>
        <v>0</v>
      </c>
      <c r="U1960" s="453">
        <f t="shared" si="466"/>
        <v>0</v>
      </c>
      <c r="V1960" s="453">
        <f t="shared" si="466"/>
        <v>0</v>
      </c>
      <c r="W1960" s="384">
        <f t="shared" si="464"/>
        <v>0</v>
      </c>
      <c r="X1960" s="565">
        <f>IF(D1960='A. Allgemeine Informationen'!$C$17,$M1960-Y1960,HLOOKUP('A. Allgemeine Informationen'!$C$17-1,$Z$1:$AF$2005,ROW(D1960),FALSE)-$Y1960)</f>
        <v>0</v>
      </c>
      <c r="Y1960" s="384">
        <f>HLOOKUP('A. Allgemeine Informationen'!$C$17,$Z$1:$AF$2005,ROW(D1960),FALSE)</f>
        <v>0</v>
      </c>
      <c r="Z1960" s="565">
        <f t="shared" si="455"/>
        <v>0</v>
      </c>
      <c r="AA1960" s="565">
        <f t="shared" si="456"/>
        <v>0</v>
      </c>
      <c r="AB1960" s="565">
        <f t="shared" si="457"/>
        <v>0</v>
      </c>
      <c r="AC1960" s="565">
        <f t="shared" si="458"/>
        <v>0</v>
      </c>
      <c r="AD1960" s="572">
        <f t="shared" si="459"/>
        <v>0</v>
      </c>
      <c r="AE1960" s="560">
        <f t="shared" si="460"/>
        <v>0</v>
      </c>
      <c r="AF1960" s="561">
        <f t="shared" si="461"/>
        <v>0</v>
      </c>
      <c r="AG1960" s="562"/>
    </row>
    <row r="1961" spans="2:33" s="418" customFormat="1" ht="15" customHeight="1" x14ac:dyDescent="0.2">
      <c r="B1961" s="554"/>
      <c r="C1961" s="382"/>
      <c r="D1961" s="383"/>
      <c r="E1961" s="381"/>
      <c r="F1961" s="1040"/>
      <c r="G1961" s="1038"/>
      <c r="H1961" s="1041"/>
      <c r="I1961" s="381"/>
      <c r="J1961" s="568">
        <f t="shared" si="453"/>
        <v>0</v>
      </c>
      <c r="K1961" s="381"/>
      <c r="L1961" s="381"/>
      <c r="M1961" s="568">
        <f t="shared" si="462"/>
        <v>0</v>
      </c>
      <c r="N1961" s="570">
        <f>IFERROR(VLOOKUP($C1961,Listen!$J$3:$L$39,2,0),0)</f>
        <v>0</v>
      </c>
      <c r="O1961" s="570">
        <f>IFERROR(VLOOKUP($C1961,Listen!$J$3:$L$39,3,0),0)</f>
        <v>0</v>
      </c>
      <c r="P1961" s="453">
        <f t="shared" si="454"/>
        <v>0</v>
      </c>
      <c r="Q1961" s="453">
        <f t="shared" si="466"/>
        <v>0</v>
      </c>
      <c r="R1961" s="453">
        <f t="shared" si="466"/>
        <v>0</v>
      </c>
      <c r="S1961" s="453">
        <f t="shared" si="466"/>
        <v>0</v>
      </c>
      <c r="T1961" s="453">
        <f t="shared" si="466"/>
        <v>0</v>
      </c>
      <c r="U1961" s="453">
        <f t="shared" si="466"/>
        <v>0</v>
      </c>
      <c r="V1961" s="453">
        <f t="shared" si="466"/>
        <v>0</v>
      </c>
      <c r="W1961" s="384">
        <f t="shared" si="464"/>
        <v>0</v>
      </c>
      <c r="X1961" s="565">
        <f>IF(D1961='A. Allgemeine Informationen'!$C$17,$M1961-Y1961,HLOOKUP('A. Allgemeine Informationen'!$C$17-1,$Z$1:$AF$2005,ROW(D1961),FALSE)-$Y1961)</f>
        <v>0</v>
      </c>
      <c r="Y1961" s="384">
        <f>HLOOKUP('A. Allgemeine Informationen'!$C$17,$Z$1:$AF$2005,ROW(D1961),FALSE)</f>
        <v>0</v>
      </c>
      <c r="Z1961" s="565">
        <f t="shared" si="455"/>
        <v>0</v>
      </c>
      <c r="AA1961" s="565">
        <f t="shared" si="456"/>
        <v>0</v>
      </c>
      <c r="AB1961" s="565">
        <f t="shared" si="457"/>
        <v>0</v>
      </c>
      <c r="AC1961" s="565">
        <f t="shared" si="458"/>
        <v>0</v>
      </c>
      <c r="AD1961" s="572">
        <f t="shared" si="459"/>
        <v>0</v>
      </c>
      <c r="AE1961" s="560">
        <f t="shared" si="460"/>
        <v>0</v>
      </c>
      <c r="AF1961" s="561">
        <f t="shared" si="461"/>
        <v>0</v>
      </c>
      <c r="AG1961" s="562"/>
    </row>
    <row r="1962" spans="2:33" s="418" customFormat="1" ht="15" customHeight="1" x14ac:dyDescent="0.2">
      <c r="B1962" s="554"/>
      <c r="C1962" s="382"/>
      <c r="D1962" s="383"/>
      <c r="E1962" s="381"/>
      <c r="F1962" s="1040"/>
      <c r="G1962" s="1038"/>
      <c r="H1962" s="1041"/>
      <c r="I1962" s="381"/>
      <c r="J1962" s="568">
        <f t="shared" si="453"/>
        <v>0</v>
      </c>
      <c r="K1962" s="381"/>
      <c r="L1962" s="381"/>
      <c r="M1962" s="568">
        <f t="shared" si="462"/>
        <v>0</v>
      </c>
      <c r="N1962" s="570">
        <f>IFERROR(VLOOKUP($C1962,Listen!$J$3:$L$39,2,0),0)</f>
        <v>0</v>
      </c>
      <c r="O1962" s="570">
        <f>IFERROR(VLOOKUP($C1962,Listen!$J$3:$L$39,3,0),0)</f>
        <v>0</v>
      </c>
      <c r="P1962" s="453">
        <f t="shared" si="454"/>
        <v>0</v>
      </c>
      <c r="Q1962" s="453">
        <f t="shared" si="466"/>
        <v>0</v>
      </c>
      <c r="R1962" s="453">
        <f t="shared" si="466"/>
        <v>0</v>
      </c>
      <c r="S1962" s="453">
        <f t="shared" si="466"/>
        <v>0</v>
      </c>
      <c r="T1962" s="453">
        <f t="shared" si="466"/>
        <v>0</v>
      </c>
      <c r="U1962" s="453">
        <f t="shared" si="466"/>
        <v>0</v>
      </c>
      <c r="V1962" s="453">
        <f t="shared" si="466"/>
        <v>0</v>
      </c>
      <c r="W1962" s="384">
        <f t="shared" si="464"/>
        <v>0</v>
      </c>
      <c r="X1962" s="565">
        <f>IF(D1962='A. Allgemeine Informationen'!$C$17,$M1962-Y1962,HLOOKUP('A. Allgemeine Informationen'!$C$17-1,$Z$1:$AF$2005,ROW(D1962),FALSE)-$Y1962)</f>
        <v>0</v>
      </c>
      <c r="Y1962" s="384">
        <f>HLOOKUP('A. Allgemeine Informationen'!$C$17,$Z$1:$AF$2005,ROW(D1962),FALSE)</f>
        <v>0</v>
      </c>
      <c r="Z1962" s="565">
        <f t="shared" si="455"/>
        <v>0</v>
      </c>
      <c r="AA1962" s="565">
        <f t="shared" si="456"/>
        <v>0</v>
      </c>
      <c r="AB1962" s="565">
        <f t="shared" si="457"/>
        <v>0</v>
      </c>
      <c r="AC1962" s="565">
        <f t="shared" si="458"/>
        <v>0</v>
      </c>
      <c r="AD1962" s="572">
        <f t="shared" si="459"/>
        <v>0</v>
      </c>
      <c r="AE1962" s="560">
        <f t="shared" si="460"/>
        <v>0</v>
      </c>
      <c r="AF1962" s="561">
        <f t="shared" si="461"/>
        <v>0</v>
      </c>
      <c r="AG1962" s="562"/>
    </row>
    <row r="1963" spans="2:33" s="418" customFormat="1" ht="15" customHeight="1" x14ac:dyDescent="0.2">
      <c r="B1963" s="554"/>
      <c r="C1963" s="382"/>
      <c r="D1963" s="383"/>
      <c r="E1963" s="381"/>
      <c r="F1963" s="1040"/>
      <c r="G1963" s="1038"/>
      <c r="H1963" s="1041"/>
      <c r="I1963" s="381"/>
      <c r="J1963" s="568">
        <f t="shared" si="453"/>
        <v>0</v>
      </c>
      <c r="K1963" s="381"/>
      <c r="L1963" s="381"/>
      <c r="M1963" s="568">
        <f t="shared" si="462"/>
        <v>0</v>
      </c>
      <c r="N1963" s="570">
        <f>IFERROR(VLOOKUP($C1963,Listen!$J$3:$L$39,2,0),0)</f>
        <v>0</v>
      </c>
      <c r="O1963" s="570">
        <f>IFERROR(VLOOKUP($C1963,Listen!$J$3:$L$39,3,0),0)</f>
        <v>0</v>
      </c>
      <c r="P1963" s="453">
        <f t="shared" si="454"/>
        <v>0</v>
      </c>
      <c r="Q1963" s="453">
        <f t="shared" si="466"/>
        <v>0</v>
      </c>
      <c r="R1963" s="453">
        <f t="shared" si="466"/>
        <v>0</v>
      </c>
      <c r="S1963" s="453">
        <f t="shared" si="466"/>
        <v>0</v>
      </c>
      <c r="T1963" s="453">
        <f t="shared" si="466"/>
        <v>0</v>
      </c>
      <c r="U1963" s="453">
        <f t="shared" si="466"/>
        <v>0</v>
      </c>
      <c r="V1963" s="453">
        <f t="shared" si="466"/>
        <v>0</v>
      </c>
      <c r="W1963" s="384">
        <f t="shared" si="464"/>
        <v>0</v>
      </c>
      <c r="X1963" s="565">
        <f>IF(D1963='A. Allgemeine Informationen'!$C$17,$M1963-Y1963,HLOOKUP('A. Allgemeine Informationen'!$C$17-1,$Z$1:$AF$2005,ROW(D1963),FALSE)-$Y1963)</f>
        <v>0</v>
      </c>
      <c r="Y1963" s="384">
        <f>HLOOKUP('A. Allgemeine Informationen'!$C$17,$Z$1:$AF$2005,ROW(D1963),FALSE)</f>
        <v>0</v>
      </c>
      <c r="Z1963" s="565">
        <f t="shared" si="455"/>
        <v>0</v>
      </c>
      <c r="AA1963" s="565">
        <f t="shared" si="456"/>
        <v>0</v>
      </c>
      <c r="AB1963" s="565">
        <f t="shared" si="457"/>
        <v>0</v>
      </c>
      <c r="AC1963" s="565">
        <f t="shared" si="458"/>
        <v>0</v>
      </c>
      <c r="AD1963" s="572">
        <f t="shared" si="459"/>
        <v>0</v>
      </c>
      <c r="AE1963" s="560">
        <f t="shared" si="460"/>
        <v>0</v>
      </c>
      <c r="AF1963" s="561">
        <f t="shared" si="461"/>
        <v>0</v>
      </c>
      <c r="AG1963" s="562"/>
    </row>
    <row r="1964" spans="2:33" s="418" customFormat="1" ht="15" customHeight="1" x14ac:dyDescent="0.2">
      <c r="B1964" s="554"/>
      <c r="C1964" s="382"/>
      <c r="D1964" s="383"/>
      <c r="E1964" s="381"/>
      <c r="F1964" s="1040"/>
      <c r="G1964" s="1038"/>
      <c r="H1964" s="1041"/>
      <c r="I1964" s="381"/>
      <c r="J1964" s="568">
        <f t="shared" si="453"/>
        <v>0</v>
      </c>
      <c r="K1964" s="381"/>
      <c r="L1964" s="381"/>
      <c r="M1964" s="568">
        <f t="shared" si="462"/>
        <v>0</v>
      </c>
      <c r="N1964" s="570">
        <f>IFERROR(VLOOKUP($C1964,Listen!$J$3:$L$39,2,0),0)</f>
        <v>0</v>
      </c>
      <c r="O1964" s="570">
        <f>IFERROR(VLOOKUP($C1964,Listen!$J$3:$L$39,3,0),0)</f>
        <v>0</v>
      </c>
      <c r="P1964" s="453">
        <f t="shared" si="454"/>
        <v>0</v>
      </c>
      <c r="Q1964" s="453">
        <f t="shared" si="466"/>
        <v>0</v>
      </c>
      <c r="R1964" s="453">
        <f t="shared" si="466"/>
        <v>0</v>
      </c>
      <c r="S1964" s="453">
        <f t="shared" si="466"/>
        <v>0</v>
      </c>
      <c r="T1964" s="453">
        <f t="shared" si="466"/>
        <v>0</v>
      </c>
      <c r="U1964" s="453">
        <f t="shared" si="466"/>
        <v>0</v>
      </c>
      <c r="V1964" s="453">
        <f t="shared" si="466"/>
        <v>0</v>
      </c>
      <c r="W1964" s="384">
        <f t="shared" si="464"/>
        <v>0</v>
      </c>
      <c r="X1964" s="565">
        <f>IF(D1964='A. Allgemeine Informationen'!$C$17,$M1964-Y1964,HLOOKUP('A. Allgemeine Informationen'!$C$17-1,$Z$1:$AF$2005,ROW(D1964),FALSE)-$Y1964)</f>
        <v>0</v>
      </c>
      <c r="Y1964" s="384">
        <f>HLOOKUP('A. Allgemeine Informationen'!$C$17,$Z$1:$AF$2005,ROW(D1964),FALSE)</f>
        <v>0</v>
      </c>
      <c r="Z1964" s="565">
        <f t="shared" si="455"/>
        <v>0</v>
      </c>
      <c r="AA1964" s="565">
        <f t="shared" si="456"/>
        <v>0</v>
      </c>
      <c r="AB1964" s="565">
        <f t="shared" si="457"/>
        <v>0</v>
      </c>
      <c r="AC1964" s="565">
        <f t="shared" si="458"/>
        <v>0</v>
      </c>
      <c r="AD1964" s="572">
        <f t="shared" si="459"/>
        <v>0</v>
      </c>
      <c r="AE1964" s="560">
        <f t="shared" si="460"/>
        <v>0</v>
      </c>
      <c r="AF1964" s="561">
        <f t="shared" si="461"/>
        <v>0</v>
      </c>
      <c r="AG1964" s="562"/>
    </row>
    <row r="1965" spans="2:33" s="418" customFormat="1" ht="15" customHeight="1" x14ac:dyDescent="0.2">
      <c r="B1965" s="554"/>
      <c r="C1965" s="382"/>
      <c r="D1965" s="383"/>
      <c r="E1965" s="381"/>
      <c r="F1965" s="1040"/>
      <c r="G1965" s="1038"/>
      <c r="H1965" s="1041"/>
      <c r="I1965" s="381"/>
      <c r="J1965" s="568">
        <f t="shared" si="453"/>
        <v>0</v>
      </c>
      <c r="K1965" s="381"/>
      <c r="L1965" s="381"/>
      <c r="M1965" s="568">
        <f t="shared" si="462"/>
        <v>0</v>
      </c>
      <c r="N1965" s="570">
        <f>IFERROR(VLOOKUP($C1965,Listen!$J$3:$L$39,2,0),0)</f>
        <v>0</v>
      </c>
      <c r="O1965" s="570">
        <f>IFERROR(VLOOKUP($C1965,Listen!$J$3:$L$39,3,0),0)</f>
        <v>0</v>
      </c>
      <c r="P1965" s="453">
        <f t="shared" si="454"/>
        <v>0</v>
      </c>
      <c r="Q1965" s="453">
        <f t="shared" si="466"/>
        <v>0</v>
      </c>
      <c r="R1965" s="453">
        <f t="shared" si="466"/>
        <v>0</v>
      </c>
      <c r="S1965" s="453">
        <f t="shared" si="466"/>
        <v>0</v>
      </c>
      <c r="T1965" s="453">
        <f t="shared" si="466"/>
        <v>0</v>
      </c>
      <c r="U1965" s="453">
        <f t="shared" si="466"/>
        <v>0</v>
      </c>
      <c r="V1965" s="453">
        <f t="shared" si="466"/>
        <v>0</v>
      </c>
      <c r="W1965" s="384">
        <f t="shared" si="464"/>
        <v>0</v>
      </c>
      <c r="X1965" s="565">
        <f>IF(D1965='A. Allgemeine Informationen'!$C$17,$M1965-Y1965,HLOOKUP('A. Allgemeine Informationen'!$C$17-1,$Z$1:$AF$2005,ROW(D1965),FALSE)-$Y1965)</f>
        <v>0</v>
      </c>
      <c r="Y1965" s="384">
        <f>HLOOKUP('A. Allgemeine Informationen'!$C$17,$Z$1:$AF$2005,ROW(D1965),FALSE)</f>
        <v>0</v>
      </c>
      <c r="Z1965" s="565">
        <f t="shared" si="455"/>
        <v>0</v>
      </c>
      <c r="AA1965" s="565">
        <f t="shared" si="456"/>
        <v>0</v>
      </c>
      <c r="AB1965" s="565">
        <f t="shared" si="457"/>
        <v>0</v>
      </c>
      <c r="AC1965" s="565">
        <f t="shared" si="458"/>
        <v>0</v>
      </c>
      <c r="AD1965" s="572">
        <f t="shared" si="459"/>
        <v>0</v>
      </c>
      <c r="AE1965" s="560">
        <f t="shared" si="460"/>
        <v>0</v>
      </c>
      <c r="AF1965" s="561">
        <f t="shared" si="461"/>
        <v>0</v>
      </c>
      <c r="AG1965" s="562"/>
    </row>
    <row r="1966" spans="2:33" s="418" customFormat="1" ht="15" customHeight="1" x14ac:dyDescent="0.2">
      <c r="B1966" s="554"/>
      <c r="C1966" s="382"/>
      <c r="D1966" s="383"/>
      <c r="E1966" s="381"/>
      <c r="F1966" s="1040"/>
      <c r="G1966" s="1038"/>
      <c r="H1966" s="1041"/>
      <c r="I1966" s="381"/>
      <c r="J1966" s="568">
        <f t="shared" si="453"/>
        <v>0</v>
      </c>
      <c r="K1966" s="381"/>
      <c r="L1966" s="381"/>
      <c r="M1966" s="568">
        <f t="shared" si="462"/>
        <v>0</v>
      </c>
      <c r="N1966" s="570">
        <f>IFERROR(VLOOKUP($C1966,Listen!$J$3:$L$39,2,0),0)</f>
        <v>0</v>
      </c>
      <c r="O1966" s="570">
        <f>IFERROR(VLOOKUP($C1966,Listen!$J$3:$L$39,3,0),0)</f>
        <v>0</v>
      </c>
      <c r="P1966" s="453">
        <f t="shared" si="454"/>
        <v>0</v>
      </c>
      <c r="Q1966" s="453">
        <f t="shared" si="466"/>
        <v>0</v>
      </c>
      <c r="R1966" s="453">
        <f t="shared" si="466"/>
        <v>0</v>
      </c>
      <c r="S1966" s="453">
        <f t="shared" si="466"/>
        <v>0</v>
      </c>
      <c r="T1966" s="453">
        <f t="shared" si="466"/>
        <v>0</v>
      </c>
      <c r="U1966" s="453">
        <f t="shared" si="466"/>
        <v>0</v>
      </c>
      <c r="V1966" s="453">
        <f t="shared" si="466"/>
        <v>0</v>
      </c>
      <c r="W1966" s="384">
        <f t="shared" si="464"/>
        <v>0</v>
      </c>
      <c r="X1966" s="565">
        <f>IF(D1966='A. Allgemeine Informationen'!$C$17,$M1966-Y1966,HLOOKUP('A. Allgemeine Informationen'!$C$17-1,$Z$1:$AF$2005,ROW(D1966),FALSE)-$Y1966)</f>
        <v>0</v>
      </c>
      <c r="Y1966" s="384">
        <f>HLOOKUP('A. Allgemeine Informationen'!$C$17,$Z$1:$AF$2005,ROW(D1966),FALSE)</f>
        <v>0</v>
      </c>
      <c r="Z1966" s="565">
        <f t="shared" si="455"/>
        <v>0</v>
      </c>
      <c r="AA1966" s="565">
        <f t="shared" si="456"/>
        <v>0</v>
      </c>
      <c r="AB1966" s="565">
        <f t="shared" si="457"/>
        <v>0</v>
      </c>
      <c r="AC1966" s="565">
        <f t="shared" si="458"/>
        <v>0</v>
      </c>
      <c r="AD1966" s="572">
        <f t="shared" si="459"/>
        <v>0</v>
      </c>
      <c r="AE1966" s="560">
        <f t="shared" si="460"/>
        <v>0</v>
      </c>
      <c r="AF1966" s="561">
        <f t="shared" si="461"/>
        <v>0</v>
      </c>
      <c r="AG1966" s="562"/>
    </row>
    <row r="1967" spans="2:33" s="418" customFormat="1" ht="15" customHeight="1" x14ac:dyDescent="0.2">
      <c r="B1967" s="554"/>
      <c r="C1967" s="382"/>
      <c r="D1967" s="383"/>
      <c r="E1967" s="381"/>
      <c r="F1967" s="1040"/>
      <c r="G1967" s="1038"/>
      <c r="H1967" s="1041"/>
      <c r="I1967" s="381"/>
      <c r="J1967" s="568">
        <f t="shared" si="453"/>
        <v>0</v>
      </c>
      <c r="K1967" s="381"/>
      <c r="L1967" s="381"/>
      <c r="M1967" s="568">
        <f t="shared" si="462"/>
        <v>0</v>
      </c>
      <c r="N1967" s="570">
        <f>IFERROR(VLOOKUP($C1967,Listen!$J$3:$L$39,2,0),0)</f>
        <v>0</v>
      </c>
      <c r="O1967" s="570">
        <f>IFERROR(VLOOKUP($C1967,Listen!$J$3:$L$39,3,0),0)</f>
        <v>0</v>
      </c>
      <c r="P1967" s="453">
        <f t="shared" si="454"/>
        <v>0</v>
      </c>
      <c r="Q1967" s="453">
        <f t="shared" si="466"/>
        <v>0</v>
      </c>
      <c r="R1967" s="453">
        <f t="shared" si="466"/>
        <v>0</v>
      </c>
      <c r="S1967" s="453">
        <f t="shared" si="466"/>
        <v>0</v>
      </c>
      <c r="T1967" s="453">
        <f t="shared" si="466"/>
        <v>0</v>
      </c>
      <c r="U1967" s="453">
        <f t="shared" si="466"/>
        <v>0</v>
      </c>
      <c r="V1967" s="453">
        <f t="shared" si="466"/>
        <v>0</v>
      </c>
      <c r="W1967" s="384">
        <f t="shared" si="464"/>
        <v>0</v>
      </c>
      <c r="X1967" s="565">
        <f>IF(D1967='A. Allgemeine Informationen'!$C$17,$M1967-Y1967,HLOOKUP('A. Allgemeine Informationen'!$C$17-1,$Z$1:$AF$2005,ROW(D1967),FALSE)-$Y1967)</f>
        <v>0</v>
      </c>
      <c r="Y1967" s="384">
        <f>HLOOKUP('A. Allgemeine Informationen'!$C$17,$Z$1:$AF$2005,ROW(D1967),FALSE)</f>
        <v>0</v>
      </c>
      <c r="Z1967" s="565">
        <f t="shared" si="455"/>
        <v>0</v>
      </c>
      <c r="AA1967" s="565">
        <f t="shared" si="456"/>
        <v>0</v>
      </c>
      <c r="AB1967" s="565">
        <f t="shared" si="457"/>
        <v>0</v>
      </c>
      <c r="AC1967" s="565">
        <f t="shared" si="458"/>
        <v>0</v>
      </c>
      <c r="AD1967" s="572">
        <f t="shared" si="459"/>
        <v>0</v>
      </c>
      <c r="AE1967" s="560">
        <f t="shared" si="460"/>
        <v>0</v>
      </c>
      <c r="AF1967" s="561">
        <f t="shared" si="461"/>
        <v>0</v>
      </c>
      <c r="AG1967" s="562"/>
    </row>
    <row r="1968" spans="2:33" s="418" customFormat="1" ht="15" customHeight="1" x14ac:dyDescent="0.2">
      <c r="B1968" s="554"/>
      <c r="C1968" s="382"/>
      <c r="D1968" s="383"/>
      <c r="E1968" s="381"/>
      <c r="F1968" s="1040"/>
      <c r="G1968" s="1038"/>
      <c r="H1968" s="1041"/>
      <c r="I1968" s="381"/>
      <c r="J1968" s="568">
        <f t="shared" si="453"/>
        <v>0</v>
      </c>
      <c r="K1968" s="381"/>
      <c r="L1968" s="381"/>
      <c r="M1968" s="568">
        <f t="shared" si="462"/>
        <v>0</v>
      </c>
      <c r="N1968" s="570">
        <f>IFERROR(VLOOKUP($C1968,Listen!$J$3:$L$39,2,0),0)</f>
        <v>0</v>
      </c>
      <c r="O1968" s="570">
        <f>IFERROR(VLOOKUP($C1968,Listen!$J$3:$L$39,3,0),0)</f>
        <v>0</v>
      </c>
      <c r="P1968" s="453">
        <f t="shared" si="454"/>
        <v>0</v>
      </c>
      <c r="Q1968" s="453">
        <f t="shared" si="466"/>
        <v>0</v>
      </c>
      <c r="R1968" s="453">
        <f t="shared" si="466"/>
        <v>0</v>
      </c>
      <c r="S1968" s="453">
        <f t="shared" si="466"/>
        <v>0</v>
      </c>
      <c r="T1968" s="453">
        <f t="shared" si="466"/>
        <v>0</v>
      </c>
      <c r="U1968" s="453">
        <f t="shared" si="466"/>
        <v>0</v>
      </c>
      <c r="V1968" s="453">
        <f t="shared" si="466"/>
        <v>0</v>
      </c>
      <c r="W1968" s="384">
        <f t="shared" si="464"/>
        <v>0</v>
      </c>
      <c r="X1968" s="565">
        <f>IF(D1968='A. Allgemeine Informationen'!$C$17,$M1968-Y1968,HLOOKUP('A. Allgemeine Informationen'!$C$17-1,$Z$1:$AF$2005,ROW(D1968),FALSE)-$Y1968)</f>
        <v>0</v>
      </c>
      <c r="Y1968" s="384">
        <f>HLOOKUP('A. Allgemeine Informationen'!$C$17,$Z$1:$AF$2005,ROW(D1968),FALSE)</f>
        <v>0</v>
      </c>
      <c r="Z1968" s="565">
        <f t="shared" si="455"/>
        <v>0</v>
      </c>
      <c r="AA1968" s="565">
        <f t="shared" si="456"/>
        <v>0</v>
      </c>
      <c r="AB1968" s="565">
        <f t="shared" si="457"/>
        <v>0</v>
      </c>
      <c r="AC1968" s="565">
        <f t="shared" si="458"/>
        <v>0</v>
      </c>
      <c r="AD1968" s="572">
        <f t="shared" si="459"/>
        <v>0</v>
      </c>
      <c r="AE1968" s="560">
        <f t="shared" si="460"/>
        <v>0</v>
      </c>
      <c r="AF1968" s="561">
        <f t="shared" si="461"/>
        <v>0</v>
      </c>
      <c r="AG1968" s="562"/>
    </row>
    <row r="1969" spans="2:33" s="418" customFormat="1" ht="15" customHeight="1" x14ac:dyDescent="0.2">
      <c r="B1969" s="554"/>
      <c r="C1969" s="382"/>
      <c r="D1969" s="383"/>
      <c r="E1969" s="381"/>
      <c r="F1969" s="1040"/>
      <c r="G1969" s="1038"/>
      <c r="H1969" s="1041"/>
      <c r="I1969" s="381"/>
      <c r="J1969" s="568">
        <f t="shared" si="453"/>
        <v>0</v>
      </c>
      <c r="K1969" s="381"/>
      <c r="L1969" s="381"/>
      <c r="M1969" s="568">
        <f t="shared" si="462"/>
        <v>0</v>
      </c>
      <c r="N1969" s="570">
        <f>IFERROR(VLOOKUP($C1969,Listen!$J$3:$L$39,2,0),0)</f>
        <v>0</v>
      </c>
      <c r="O1969" s="570">
        <f>IFERROR(VLOOKUP($C1969,Listen!$J$3:$L$39,3,0),0)</f>
        <v>0</v>
      </c>
      <c r="P1969" s="453">
        <f t="shared" si="454"/>
        <v>0</v>
      </c>
      <c r="Q1969" s="453">
        <f t="shared" si="466"/>
        <v>0</v>
      </c>
      <c r="R1969" s="453">
        <f t="shared" si="466"/>
        <v>0</v>
      </c>
      <c r="S1969" s="453">
        <f t="shared" si="466"/>
        <v>0</v>
      </c>
      <c r="T1969" s="453">
        <f t="shared" si="466"/>
        <v>0</v>
      </c>
      <c r="U1969" s="453">
        <f t="shared" si="466"/>
        <v>0</v>
      </c>
      <c r="V1969" s="453">
        <f t="shared" si="466"/>
        <v>0</v>
      </c>
      <c r="W1969" s="384">
        <f t="shared" si="464"/>
        <v>0</v>
      </c>
      <c r="X1969" s="565">
        <f>IF(D1969='A. Allgemeine Informationen'!$C$17,$M1969-Y1969,HLOOKUP('A. Allgemeine Informationen'!$C$17-1,$Z$1:$AF$2005,ROW(D1969),FALSE)-$Y1969)</f>
        <v>0</v>
      </c>
      <c r="Y1969" s="384">
        <f>HLOOKUP('A. Allgemeine Informationen'!$C$17,$Z$1:$AF$2005,ROW(D1969),FALSE)</f>
        <v>0</v>
      </c>
      <c r="Z1969" s="565">
        <f t="shared" si="455"/>
        <v>0</v>
      </c>
      <c r="AA1969" s="565">
        <f t="shared" si="456"/>
        <v>0</v>
      </c>
      <c r="AB1969" s="565">
        <f t="shared" si="457"/>
        <v>0</v>
      </c>
      <c r="AC1969" s="565">
        <f t="shared" si="458"/>
        <v>0</v>
      </c>
      <c r="AD1969" s="572">
        <f t="shared" si="459"/>
        <v>0</v>
      </c>
      <c r="AE1969" s="560">
        <f t="shared" si="460"/>
        <v>0</v>
      </c>
      <c r="AF1969" s="561">
        <f t="shared" si="461"/>
        <v>0</v>
      </c>
      <c r="AG1969" s="562"/>
    </row>
    <row r="1970" spans="2:33" s="418" customFormat="1" ht="15" customHeight="1" x14ac:dyDescent="0.2">
      <c r="B1970" s="554"/>
      <c r="C1970" s="382"/>
      <c r="D1970" s="383"/>
      <c r="E1970" s="381"/>
      <c r="F1970" s="1040"/>
      <c r="G1970" s="1038"/>
      <c r="H1970" s="1041"/>
      <c r="I1970" s="381"/>
      <c r="J1970" s="568">
        <f t="shared" si="453"/>
        <v>0</v>
      </c>
      <c r="K1970" s="381"/>
      <c r="L1970" s="381"/>
      <c r="M1970" s="568">
        <f t="shared" si="462"/>
        <v>0</v>
      </c>
      <c r="N1970" s="570">
        <f>IFERROR(VLOOKUP($C1970,Listen!$J$3:$L$39,2,0),0)</f>
        <v>0</v>
      </c>
      <c r="O1970" s="570">
        <f>IFERROR(VLOOKUP($C1970,Listen!$J$3:$L$39,3,0),0)</f>
        <v>0</v>
      </c>
      <c r="P1970" s="453">
        <f t="shared" si="454"/>
        <v>0</v>
      </c>
      <c r="Q1970" s="453">
        <f t="shared" si="466"/>
        <v>0</v>
      </c>
      <c r="R1970" s="453">
        <f t="shared" si="466"/>
        <v>0</v>
      </c>
      <c r="S1970" s="453">
        <f t="shared" si="466"/>
        <v>0</v>
      </c>
      <c r="T1970" s="453">
        <f t="shared" si="466"/>
        <v>0</v>
      </c>
      <c r="U1970" s="453">
        <f t="shared" si="466"/>
        <v>0</v>
      </c>
      <c r="V1970" s="453">
        <f t="shared" si="466"/>
        <v>0</v>
      </c>
      <c r="W1970" s="384">
        <f t="shared" si="464"/>
        <v>0</v>
      </c>
      <c r="X1970" s="565">
        <f>IF(D1970='A. Allgemeine Informationen'!$C$17,$M1970-Y1970,HLOOKUP('A. Allgemeine Informationen'!$C$17-1,$Z$1:$AF$2005,ROW(D1970),FALSE)-$Y1970)</f>
        <v>0</v>
      </c>
      <c r="Y1970" s="384">
        <f>HLOOKUP('A. Allgemeine Informationen'!$C$17,$Z$1:$AF$2005,ROW(D1970),FALSE)</f>
        <v>0</v>
      </c>
      <c r="Z1970" s="565">
        <f t="shared" si="455"/>
        <v>0</v>
      </c>
      <c r="AA1970" s="565">
        <f t="shared" si="456"/>
        <v>0</v>
      </c>
      <c r="AB1970" s="565">
        <f t="shared" si="457"/>
        <v>0</v>
      </c>
      <c r="AC1970" s="565">
        <f t="shared" si="458"/>
        <v>0</v>
      </c>
      <c r="AD1970" s="572">
        <f t="shared" si="459"/>
        <v>0</v>
      </c>
      <c r="AE1970" s="560">
        <f t="shared" si="460"/>
        <v>0</v>
      </c>
      <c r="AF1970" s="561">
        <f t="shared" si="461"/>
        <v>0</v>
      </c>
      <c r="AG1970" s="562"/>
    </row>
    <row r="1971" spans="2:33" s="418" customFormat="1" ht="15" customHeight="1" x14ac:dyDescent="0.2">
      <c r="B1971" s="554"/>
      <c r="C1971" s="382"/>
      <c r="D1971" s="383"/>
      <c r="E1971" s="381"/>
      <c r="F1971" s="1040"/>
      <c r="G1971" s="1038"/>
      <c r="H1971" s="1041"/>
      <c r="I1971" s="381"/>
      <c r="J1971" s="568">
        <f t="shared" si="453"/>
        <v>0</v>
      </c>
      <c r="K1971" s="381"/>
      <c r="L1971" s="381"/>
      <c r="M1971" s="568">
        <f t="shared" si="462"/>
        <v>0</v>
      </c>
      <c r="N1971" s="570">
        <f>IFERROR(VLOOKUP($C1971,Listen!$J$3:$L$39,2,0),0)</f>
        <v>0</v>
      </c>
      <c r="O1971" s="570">
        <f>IFERROR(VLOOKUP($C1971,Listen!$J$3:$L$39,3,0),0)</f>
        <v>0</v>
      </c>
      <c r="P1971" s="453">
        <f t="shared" si="454"/>
        <v>0</v>
      </c>
      <c r="Q1971" s="453">
        <f t="shared" si="466"/>
        <v>0</v>
      </c>
      <c r="R1971" s="453">
        <f t="shared" si="466"/>
        <v>0</v>
      </c>
      <c r="S1971" s="453">
        <f t="shared" si="466"/>
        <v>0</v>
      </c>
      <c r="T1971" s="453">
        <f t="shared" si="466"/>
        <v>0</v>
      </c>
      <c r="U1971" s="453">
        <f t="shared" si="466"/>
        <v>0</v>
      </c>
      <c r="V1971" s="453">
        <f t="shared" si="466"/>
        <v>0</v>
      </c>
      <c r="W1971" s="384">
        <f t="shared" si="464"/>
        <v>0</v>
      </c>
      <c r="X1971" s="565">
        <f>IF(D1971='A. Allgemeine Informationen'!$C$17,$M1971-Y1971,HLOOKUP('A. Allgemeine Informationen'!$C$17-1,$Z$1:$AF$2005,ROW(D1971),FALSE)-$Y1971)</f>
        <v>0</v>
      </c>
      <c r="Y1971" s="384">
        <f>HLOOKUP('A. Allgemeine Informationen'!$C$17,$Z$1:$AF$2005,ROW(D1971),FALSE)</f>
        <v>0</v>
      </c>
      <c r="Z1971" s="565">
        <f t="shared" si="455"/>
        <v>0</v>
      </c>
      <c r="AA1971" s="565">
        <f t="shared" si="456"/>
        <v>0</v>
      </c>
      <c r="AB1971" s="565">
        <f t="shared" si="457"/>
        <v>0</v>
      </c>
      <c r="AC1971" s="565">
        <f t="shared" si="458"/>
        <v>0</v>
      </c>
      <c r="AD1971" s="572">
        <f t="shared" si="459"/>
        <v>0</v>
      </c>
      <c r="AE1971" s="560">
        <f t="shared" si="460"/>
        <v>0</v>
      </c>
      <c r="AF1971" s="561">
        <f t="shared" si="461"/>
        <v>0</v>
      </c>
      <c r="AG1971" s="562"/>
    </row>
    <row r="1972" spans="2:33" s="418" customFormat="1" ht="15" customHeight="1" x14ac:dyDescent="0.2">
      <c r="B1972" s="554"/>
      <c r="C1972" s="382"/>
      <c r="D1972" s="383"/>
      <c r="E1972" s="381"/>
      <c r="F1972" s="1040"/>
      <c r="G1972" s="1038"/>
      <c r="H1972" s="1041"/>
      <c r="I1972" s="381"/>
      <c r="J1972" s="568">
        <f t="shared" si="453"/>
        <v>0</v>
      </c>
      <c r="K1972" s="381"/>
      <c r="L1972" s="381"/>
      <c r="M1972" s="568">
        <f t="shared" si="462"/>
        <v>0</v>
      </c>
      <c r="N1972" s="570">
        <f>IFERROR(VLOOKUP($C1972,Listen!$J$3:$L$39,2,0),0)</f>
        <v>0</v>
      </c>
      <c r="O1972" s="570">
        <f>IFERROR(VLOOKUP($C1972,Listen!$J$3:$L$39,3,0),0)</f>
        <v>0</v>
      </c>
      <c r="P1972" s="453">
        <f t="shared" si="454"/>
        <v>0</v>
      </c>
      <c r="Q1972" s="453">
        <f t="shared" si="466"/>
        <v>0</v>
      </c>
      <c r="R1972" s="453">
        <f t="shared" si="466"/>
        <v>0</v>
      </c>
      <c r="S1972" s="453">
        <f t="shared" si="466"/>
        <v>0</v>
      </c>
      <c r="T1972" s="453">
        <f t="shared" si="466"/>
        <v>0</v>
      </c>
      <c r="U1972" s="453">
        <f t="shared" si="466"/>
        <v>0</v>
      </c>
      <c r="V1972" s="453">
        <f t="shared" si="466"/>
        <v>0</v>
      </c>
      <c r="W1972" s="384">
        <f t="shared" si="464"/>
        <v>0</v>
      </c>
      <c r="X1972" s="565">
        <f>IF(D1972='A. Allgemeine Informationen'!$C$17,$M1972-Y1972,HLOOKUP('A. Allgemeine Informationen'!$C$17-1,$Z$1:$AF$2005,ROW(D1972),FALSE)-$Y1972)</f>
        <v>0</v>
      </c>
      <c r="Y1972" s="384">
        <f>HLOOKUP('A. Allgemeine Informationen'!$C$17,$Z$1:$AF$2005,ROW(D1972),FALSE)</f>
        <v>0</v>
      </c>
      <c r="Z1972" s="565">
        <f t="shared" si="455"/>
        <v>0</v>
      </c>
      <c r="AA1972" s="565">
        <f t="shared" si="456"/>
        <v>0</v>
      </c>
      <c r="AB1972" s="565">
        <f t="shared" si="457"/>
        <v>0</v>
      </c>
      <c r="AC1972" s="565">
        <f t="shared" si="458"/>
        <v>0</v>
      </c>
      <c r="AD1972" s="572">
        <f t="shared" si="459"/>
        <v>0</v>
      </c>
      <c r="AE1972" s="560">
        <f t="shared" si="460"/>
        <v>0</v>
      </c>
      <c r="AF1972" s="561">
        <f t="shared" si="461"/>
        <v>0</v>
      </c>
      <c r="AG1972" s="562"/>
    </row>
    <row r="1973" spans="2:33" s="418" customFormat="1" ht="15" customHeight="1" x14ac:dyDescent="0.2">
      <c r="B1973" s="554"/>
      <c r="C1973" s="382"/>
      <c r="D1973" s="383"/>
      <c r="E1973" s="381"/>
      <c r="F1973" s="1040"/>
      <c r="G1973" s="1038"/>
      <c r="H1973" s="1041"/>
      <c r="I1973" s="381"/>
      <c r="J1973" s="568">
        <f t="shared" si="453"/>
        <v>0</v>
      </c>
      <c r="K1973" s="381"/>
      <c r="L1973" s="381"/>
      <c r="M1973" s="568">
        <f t="shared" si="462"/>
        <v>0</v>
      </c>
      <c r="N1973" s="570">
        <f>IFERROR(VLOOKUP($C1973,Listen!$J$3:$L$39,2,0),0)</f>
        <v>0</v>
      </c>
      <c r="O1973" s="570">
        <f>IFERROR(VLOOKUP($C1973,Listen!$J$3:$L$39,3,0),0)</f>
        <v>0</v>
      </c>
      <c r="P1973" s="453">
        <f t="shared" si="454"/>
        <v>0</v>
      </c>
      <c r="Q1973" s="453">
        <f t="shared" si="466"/>
        <v>0</v>
      </c>
      <c r="R1973" s="453">
        <f t="shared" si="466"/>
        <v>0</v>
      </c>
      <c r="S1973" s="453">
        <f t="shared" si="466"/>
        <v>0</v>
      </c>
      <c r="T1973" s="453">
        <f t="shared" si="466"/>
        <v>0</v>
      </c>
      <c r="U1973" s="453">
        <f t="shared" si="466"/>
        <v>0</v>
      </c>
      <c r="V1973" s="453">
        <f t="shared" si="466"/>
        <v>0</v>
      </c>
      <c r="W1973" s="384">
        <f t="shared" si="464"/>
        <v>0</v>
      </c>
      <c r="X1973" s="565">
        <f>IF(D1973='A. Allgemeine Informationen'!$C$17,$M1973-Y1973,HLOOKUP('A. Allgemeine Informationen'!$C$17-1,$Z$1:$AF$2005,ROW(D1973),FALSE)-$Y1973)</f>
        <v>0</v>
      </c>
      <c r="Y1973" s="384">
        <f>HLOOKUP('A. Allgemeine Informationen'!$C$17,$Z$1:$AF$2005,ROW(D1973),FALSE)</f>
        <v>0</v>
      </c>
      <c r="Z1973" s="565">
        <f t="shared" si="455"/>
        <v>0</v>
      </c>
      <c r="AA1973" s="565">
        <f t="shared" si="456"/>
        <v>0</v>
      </c>
      <c r="AB1973" s="565">
        <f t="shared" si="457"/>
        <v>0</v>
      </c>
      <c r="AC1973" s="565">
        <f t="shared" si="458"/>
        <v>0</v>
      </c>
      <c r="AD1973" s="572">
        <f t="shared" si="459"/>
        <v>0</v>
      </c>
      <c r="AE1973" s="560">
        <f t="shared" si="460"/>
        <v>0</v>
      </c>
      <c r="AF1973" s="561">
        <f t="shared" si="461"/>
        <v>0</v>
      </c>
      <c r="AG1973" s="562"/>
    </row>
    <row r="1974" spans="2:33" s="418" customFormat="1" ht="15" customHeight="1" x14ac:dyDescent="0.2">
      <c r="B1974" s="554"/>
      <c r="C1974" s="382"/>
      <c r="D1974" s="383"/>
      <c r="E1974" s="381"/>
      <c r="F1974" s="1040"/>
      <c r="G1974" s="1038"/>
      <c r="H1974" s="1041"/>
      <c r="I1974" s="381"/>
      <c r="J1974" s="568">
        <f t="shared" si="453"/>
        <v>0</v>
      </c>
      <c r="K1974" s="381"/>
      <c r="L1974" s="381"/>
      <c r="M1974" s="568">
        <f t="shared" si="462"/>
        <v>0</v>
      </c>
      <c r="N1974" s="570">
        <f>IFERROR(VLOOKUP($C1974,Listen!$J$3:$L$39,2,0),0)</f>
        <v>0</v>
      </c>
      <c r="O1974" s="570">
        <f>IFERROR(VLOOKUP($C1974,Listen!$J$3:$L$39,3,0),0)</f>
        <v>0</v>
      </c>
      <c r="P1974" s="453">
        <f t="shared" si="454"/>
        <v>0</v>
      </c>
      <c r="Q1974" s="453">
        <f t="shared" si="466"/>
        <v>0</v>
      </c>
      <c r="R1974" s="453">
        <f t="shared" si="466"/>
        <v>0</v>
      </c>
      <c r="S1974" s="453">
        <f t="shared" si="466"/>
        <v>0</v>
      </c>
      <c r="T1974" s="453">
        <f t="shared" si="466"/>
        <v>0</v>
      </c>
      <c r="U1974" s="453">
        <f t="shared" si="466"/>
        <v>0</v>
      </c>
      <c r="V1974" s="453">
        <f t="shared" si="466"/>
        <v>0</v>
      </c>
      <c r="W1974" s="384">
        <f t="shared" si="464"/>
        <v>0</v>
      </c>
      <c r="X1974" s="565">
        <f>IF(D1974='A. Allgemeine Informationen'!$C$17,$M1974-Y1974,HLOOKUP('A. Allgemeine Informationen'!$C$17-1,$Z$1:$AF$2005,ROW(D1974),FALSE)-$Y1974)</f>
        <v>0</v>
      </c>
      <c r="Y1974" s="384">
        <f>HLOOKUP('A. Allgemeine Informationen'!$C$17,$Z$1:$AF$2005,ROW(D1974),FALSE)</f>
        <v>0</v>
      </c>
      <c r="Z1974" s="565">
        <f t="shared" si="455"/>
        <v>0</v>
      </c>
      <c r="AA1974" s="565">
        <f t="shared" si="456"/>
        <v>0</v>
      </c>
      <c r="AB1974" s="565">
        <f t="shared" si="457"/>
        <v>0</v>
      </c>
      <c r="AC1974" s="565">
        <f t="shared" si="458"/>
        <v>0</v>
      </c>
      <c r="AD1974" s="572">
        <f t="shared" si="459"/>
        <v>0</v>
      </c>
      <c r="AE1974" s="560">
        <f t="shared" si="460"/>
        <v>0</v>
      </c>
      <c r="AF1974" s="561">
        <f t="shared" si="461"/>
        <v>0</v>
      </c>
      <c r="AG1974" s="562"/>
    </row>
    <row r="1975" spans="2:33" s="418" customFormat="1" ht="15" customHeight="1" x14ac:dyDescent="0.2">
      <c r="B1975" s="554"/>
      <c r="C1975" s="382"/>
      <c r="D1975" s="383"/>
      <c r="E1975" s="381"/>
      <c r="F1975" s="1040"/>
      <c r="G1975" s="1038"/>
      <c r="H1975" s="1041"/>
      <c r="I1975" s="381"/>
      <c r="J1975" s="568">
        <f t="shared" si="453"/>
        <v>0</v>
      </c>
      <c r="K1975" s="381"/>
      <c r="L1975" s="381"/>
      <c r="M1975" s="568">
        <f t="shared" si="462"/>
        <v>0</v>
      </c>
      <c r="N1975" s="570">
        <f>IFERROR(VLOOKUP($C1975,Listen!$J$3:$L$39,2,0),0)</f>
        <v>0</v>
      </c>
      <c r="O1975" s="570">
        <f>IFERROR(VLOOKUP($C1975,Listen!$J$3:$L$39,3,0),0)</f>
        <v>0</v>
      </c>
      <c r="P1975" s="453">
        <f t="shared" si="454"/>
        <v>0</v>
      </c>
      <c r="Q1975" s="453">
        <f t="shared" ref="Q1975:V1990" si="467">P1975</f>
        <v>0</v>
      </c>
      <c r="R1975" s="453">
        <f t="shared" si="467"/>
        <v>0</v>
      </c>
      <c r="S1975" s="453">
        <f t="shared" si="467"/>
        <v>0</v>
      </c>
      <c r="T1975" s="453">
        <f t="shared" si="467"/>
        <v>0</v>
      </c>
      <c r="U1975" s="453">
        <f t="shared" si="467"/>
        <v>0</v>
      </c>
      <c r="V1975" s="453">
        <f t="shared" si="467"/>
        <v>0</v>
      </c>
      <c r="W1975" s="384">
        <f t="shared" si="464"/>
        <v>0</v>
      </c>
      <c r="X1975" s="565">
        <f>IF(D1975='A. Allgemeine Informationen'!$C$17,$M1975-Y1975,HLOOKUP('A. Allgemeine Informationen'!$C$17-1,$Z$1:$AF$2005,ROW(D1975),FALSE)-$Y1975)</f>
        <v>0</v>
      </c>
      <c r="Y1975" s="384">
        <f>HLOOKUP('A. Allgemeine Informationen'!$C$17,$Z$1:$AF$2005,ROW(D1975),FALSE)</f>
        <v>0</v>
      </c>
      <c r="Z1975" s="565">
        <f t="shared" si="455"/>
        <v>0</v>
      </c>
      <c r="AA1975" s="565">
        <f t="shared" si="456"/>
        <v>0</v>
      </c>
      <c r="AB1975" s="565">
        <f t="shared" si="457"/>
        <v>0</v>
      </c>
      <c r="AC1975" s="565">
        <f t="shared" si="458"/>
        <v>0</v>
      </c>
      <c r="AD1975" s="572">
        <f t="shared" si="459"/>
        <v>0</v>
      </c>
      <c r="AE1975" s="560">
        <f t="shared" si="460"/>
        <v>0</v>
      </c>
      <c r="AF1975" s="561">
        <f t="shared" si="461"/>
        <v>0</v>
      </c>
      <c r="AG1975" s="562"/>
    </row>
    <row r="1976" spans="2:33" s="418" customFormat="1" ht="15" customHeight="1" x14ac:dyDescent="0.2">
      <c r="B1976" s="554"/>
      <c r="C1976" s="382"/>
      <c r="D1976" s="383"/>
      <c r="E1976" s="381"/>
      <c r="F1976" s="1040"/>
      <c r="G1976" s="1038"/>
      <c r="H1976" s="1041"/>
      <c r="I1976" s="381"/>
      <c r="J1976" s="568">
        <f t="shared" si="453"/>
        <v>0</v>
      </c>
      <c r="K1976" s="381"/>
      <c r="L1976" s="381"/>
      <c r="M1976" s="568">
        <f t="shared" si="462"/>
        <v>0</v>
      </c>
      <c r="N1976" s="570">
        <f>IFERROR(VLOOKUP($C1976,Listen!$J$3:$L$39,2,0),0)</f>
        <v>0</v>
      </c>
      <c r="O1976" s="570">
        <f>IFERROR(VLOOKUP($C1976,Listen!$J$3:$L$39,3,0),0)</f>
        <v>0</v>
      </c>
      <c r="P1976" s="453">
        <f t="shared" si="454"/>
        <v>0</v>
      </c>
      <c r="Q1976" s="453">
        <f t="shared" si="467"/>
        <v>0</v>
      </c>
      <c r="R1976" s="453">
        <f t="shared" si="467"/>
        <v>0</v>
      </c>
      <c r="S1976" s="453">
        <f t="shared" si="467"/>
        <v>0</v>
      </c>
      <c r="T1976" s="453">
        <f t="shared" si="467"/>
        <v>0</v>
      </c>
      <c r="U1976" s="453">
        <f t="shared" si="467"/>
        <v>0</v>
      </c>
      <c r="V1976" s="453">
        <f t="shared" si="467"/>
        <v>0</v>
      </c>
      <c r="W1976" s="384">
        <f t="shared" si="464"/>
        <v>0</v>
      </c>
      <c r="X1976" s="565">
        <f>IF(D1976='A. Allgemeine Informationen'!$C$17,$M1976-Y1976,HLOOKUP('A. Allgemeine Informationen'!$C$17-1,$Z$1:$AF$2005,ROW(D1976),FALSE)-$Y1976)</f>
        <v>0</v>
      </c>
      <c r="Y1976" s="384">
        <f>HLOOKUP('A. Allgemeine Informationen'!$C$17,$Z$1:$AF$2005,ROW(D1976),FALSE)</f>
        <v>0</v>
      </c>
      <c r="Z1976" s="565">
        <f t="shared" si="455"/>
        <v>0</v>
      </c>
      <c r="AA1976" s="565">
        <f t="shared" si="456"/>
        <v>0</v>
      </c>
      <c r="AB1976" s="565">
        <f t="shared" si="457"/>
        <v>0</v>
      </c>
      <c r="AC1976" s="565">
        <f t="shared" si="458"/>
        <v>0</v>
      </c>
      <c r="AD1976" s="572">
        <f t="shared" si="459"/>
        <v>0</v>
      </c>
      <c r="AE1976" s="560">
        <f t="shared" si="460"/>
        <v>0</v>
      </c>
      <c r="AF1976" s="561">
        <f t="shared" si="461"/>
        <v>0</v>
      </c>
      <c r="AG1976" s="562"/>
    </row>
    <row r="1977" spans="2:33" s="418" customFormat="1" ht="15" customHeight="1" x14ac:dyDescent="0.2">
      <c r="B1977" s="554"/>
      <c r="C1977" s="382"/>
      <c r="D1977" s="383"/>
      <c r="E1977" s="381"/>
      <c r="F1977" s="1040"/>
      <c r="G1977" s="1038"/>
      <c r="H1977" s="1041"/>
      <c r="I1977" s="381"/>
      <c r="J1977" s="568">
        <f t="shared" si="453"/>
        <v>0</v>
      </c>
      <c r="K1977" s="381"/>
      <c r="L1977" s="381"/>
      <c r="M1977" s="568">
        <f t="shared" si="462"/>
        <v>0</v>
      </c>
      <c r="N1977" s="570">
        <f>IFERROR(VLOOKUP($C1977,Listen!$J$3:$L$39,2,0),0)</f>
        <v>0</v>
      </c>
      <c r="O1977" s="570">
        <f>IFERROR(VLOOKUP($C1977,Listen!$J$3:$L$39,3,0),0)</f>
        <v>0</v>
      </c>
      <c r="P1977" s="453">
        <f t="shared" si="454"/>
        <v>0</v>
      </c>
      <c r="Q1977" s="453">
        <f t="shared" si="467"/>
        <v>0</v>
      </c>
      <c r="R1977" s="453">
        <f t="shared" si="467"/>
        <v>0</v>
      </c>
      <c r="S1977" s="453">
        <f t="shared" si="467"/>
        <v>0</v>
      </c>
      <c r="T1977" s="453">
        <f t="shared" si="467"/>
        <v>0</v>
      </c>
      <c r="U1977" s="453">
        <f t="shared" si="467"/>
        <v>0</v>
      </c>
      <c r="V1977" s="453">
        <f t="shared" si="467"/>
        <v>0</v>
      </c>
      <c r="W1977" s="384">
        <f t="shared" si="464"/>
        <v>0</v>
      </c>
      <c r="X1977" s="565">
        <f>IF(D1977='A. Allgemeine Informationen'!$C$17,$M1977-Y1977,HLOOKUP('A. Allgemeine Informationen'!$C$17-1,$Z$1:$AF$2005,ROW(D1977),FALSE)-$Y1977)</f>
        <v>0</v>
      </c>
      <c r="Y1977" s="384">
        <f>HLOOKUP('A. Allgemeine Informationen'!$C$17,$Z$1:$AF$2005,ROW(D1977),FALSE)</f>
        <v>0</v>
      </c>
      <c r="Z1977" s="565">
        <f t="shared" si="455"/>
        <v>0</v>
      </c>
      <c r="AA1977" s="565">
        <f t="shared" si="456"/>
        <v>0</v>
      </c>
      <c r="AB1977" s="565">
        <f t="shared" si="457"/>
        <v>0</v>
      </c>
      <c r="AC1977" s="565">
        <f t="shared" si="458"/>
        <v>0</v>
      </c>
      <c r="AD1977" s="572">
        <f t="shared" si="459"/>
        <v>0</v>
      </c>
      <c r="AE1977" s="560">
        <f t="shared" si="460"/>
        <v>0</v>
      </c>
      <c r="AF1977" s="561">
        <f t="shared" si="461"/>
        <v>0</v>
      </c>
      <c r="AG1977" s="562"/>
    </row>
    <row r="1978" spans="2:33" s="418" customFormat="1" ht="15" customHeight="1" x14ac:dyDescent="0.2">
      <c r="B1978" s="554"/>
      <c r="C1978" s="382"/>
      <c r="D1978" s="383"/>
      <c r="E1978" s="381"/>
      <c r="F1978" s="1040"/>
      <c r="G1978" s="1038"/>
      <c r="H1978" s="1041"/>
      <c r="I1978" s="381"/>
      <c r="J1978" s="568">
        <f t="shared" si="453"/>
        <v>0</v>
      </c>
      <c r="K1978" s="381"/>
      <c r="L1978" s="381"/>
      <c r="M1978" s="568">
        <f t="shared" si="462"/>
        <v>0</v>
      </c>
      <c r="N1978" s="570">
        <f>IFERROR(VLOOKUP($C1978,Listen!$J$3:$L$39,2,0),0)</f>
        <v>0</v>
      </c>
      <c r="O1978" s="570">
        <f>IFERROR(VLOOKUP($C1978,Listen!$J$3:$L$39,3,0),0)</f>
        <v>0</v>
      </c>
      <c r="P1978" s="453">
        <f t="shared" si="454"/>
        <v>0</v>
      </c>
      <c r="Q1978" s="453">
        <f t="shared" si="467"/>
        <v>0</v>
      </c>
      <c r="R1978" s="453">
        <f t="shared" si="467"/>
        <v>0</v>
      </c>
      <c r="S1978" s="453">
        <f t="shared" si="467"/>
        <v>0</v>
      </c>
      <c r="T1978" s="453">
        <f t="shared" si="467"/>
        <v>0</v>
      </c>
      <c r="U1978" s="453">
        <f t="shared" si="467"/>
        <v>0</v>
      </c>
      <c r="V1978" s="453">
        <f t="shared" si="467"/>
        <v>0</v>
      </c>
      <c r="W1978" s="384">
        <f t="shared" si="464"/>
        <v>0</v>
      </c>
      <c r="X1978" s="565">
        <f>IF(D1978='A. Allgemeine Informationen'!$C$17,$M1978-Y1978,HLOOKUP('A. Allgemeine Informationen'!$C$17-1,$Z$1:$AF$2005,ROW(D1978),FALSE)-$Y1978)</f>
        <v>0</v>
      </c>
      <c r="Y1978" s="384">
        <f>HLOOKUP('A. Allgemeine Informationen'!$C$17,$Z$1:$AF$2005,ROW(D1978),FALSE)</f>
        <v>0</v>
      </c>
      <c r="Z1978" s="565">
        <f t="shared" si="455"/>
        <v>0</v>
      </c>
      <c r="AA1978" s="565">
        <f t="shared" si="456"/>
        <v>0</v>
      </c>
      <c r="AB1978" s="565">
        <f t="shared" si="457"/>
        <v>0</v>
      </c>
      <c r="AC1978" s="565">
        <f t="shared" si="458"/>
        <v>0</v>
      </c>
      <c r="AD1978" s="572">
        <f t="shared" si="459"/>
        <v>0</v>
      </c>
      <c r="AE1978" s="560">
        <f t="shared" si="460"/>
        <v>0</v>
      </c>
      <c r="AF1978" s="561">
        <f t="shared" si="461"/>
        <v>0</v>
      </c>
      <c r="AG1978" s="562"/>
    </row>
    <row r="1979" spans="2:33" s="418" customFormat="1" ht="15" customHeight="1" x14ac:dyDescent="0.2">
      <c r="B1979" s="554"/>
      <c r="C1979" s="382"/>
      <c r="D1979" s="383"/>
      <c r="E1979" s="381"/>
      <c r="F1979" s="1040"/>
      <c r="G1979" s="1038"/>
      <c r="H1979" s="1041"/>
      <c r="I1979" s="381"/>
      <c r="J1979" s="568">
        <f t="shared" si="453"/>
        <v>0</v>
      </c>
      <c r="K1979" s="381"/>
      <c r="L1979" s="381"/>
      <c r="M1979" s="568">
        <f t="shared" si="462"/>
        <v>0</v>
      </c>
      <c r="N1979" s="570">
        <f>IFERROR(VLOOKUP($C1979,Listen!$J$3:$L$39,2,0),0)</f>
        <v>0</v>
      </c>
      <c r="O1979" s="570">
        <f>IFERROR(VLOOKUP($C1979,Listen!$J$3:$L$39,3,0),0)</f>
        <v>0</v>
      </c>
      <c r="P1979" s="453">
        <f t="shared" si="454"/>
        <v>0</v>
      </c>
      <c r="Q1979" s="453">
        <f t="shared" si="467"/>
        <v>0</v>
      </c>
      <c r="R1979" s="453">
        <f t="shared" si="467"/>
        <v>0</v>
      </c>
      <c r="S1979" s="453">
        <f t="shared" si="467"/>
        <v>0</v>
      </c>
      <c r="T1979" s="453">
        <f t="shared" si="467"/>
        <v>0</v>
      </c>
      <c r="U1979" s="453">
        <f t="shared" si="467"/>
        <v>0</v>
      </c>
      <c r="V1979" s="453">
        <f t="shared" si="467"/>
        <v>0</v>
      </c>
      <c r="W1979" s="384">
        <f t="shared" si="464"/>
        <v>0</v>
      </c>
      <c r="X1979" s="565">
        <f>IF(D1979='A. Allgemeine Informationen'!$C$17,$M1979-Y1979,HLOOKUP('A. Allgemeine Informationen'!$C$17-1,$Z$1:$AF$2005,ROW(D1979),FALSE)-$Y1979)</f>
        <v>0</v>
      </c>
      <c r="Y1979" s="384">
        <f>HLOOKUP('A. Allgemeine Informationen'!$C$17,$Z$1:$AF$2005,ROW(D1979),FALSE)</f>
        <v>0</v>
      </c>
      <c r="Z1979" s="565">
        <f t="shared" si="455"/>
        <v>0</v>
      </c>
      <c r="AA1979" s="565">
        <f t="shared" si="456"/>
        <v>0</v>
      </c>
      <c r="AB1979" s="565">
        <f t="shared" si="457"/>
        <v>0</v>
      </c>
      <c r="AC1979" s="565">
        <f t="shared" si="458"/>
        <v>0</v>
      </c>
      <c r="AD1979" s="572">
        <f t="shared" si="459"/>
        <v>0</v>
      </c>
      <c r="AE1979" s="560">
        <f t="shared" si="460"/>
        <v>0</v>
      </c>
      <c r="AF1979" s="561">
        <f t="shared" si="461"/>
        <v>0</v>
      </c>
      <c r="AG1979" s="562"/>
    </row>
    <row r="1980" spans="2:33" s="418" customFormat="1" ht="15" customHeight="1" x14ac:dyDescent="0.2">
      <c r="B1980" s="554"/>
      <c r="C1980" s="382"/>
      <c r="D1980" s="383"/>
      <c r="E1980" s="381"/>
      <c r="F1980" s="1040"/>
      <c r="G1980" s="1038"/>
      <c r="H1980" s="1041"/>
      <c r="I1980" s="381"/>
      <c r="J1980" s="568">
        <f t="shared" si="453"/>
        <v>0</v>
      </c>
      <c r="K1980" s="381"/>
      <c r="L1980" s="381"/>
      <c r="M1980" s="568">
        <f t="shared" si="462"/>
        <v>0</v>
      </c>
      <c r="N1980" s="570">
        <f>IFERROR(VLOOKUP($C1980,Listen!$J$3:$L$39,2,0),0)</f>
        <v>0</v>
      </c>
      <c r="O1980" s="570">
        <f>IFERROR(VLOOKUP($C1980,Listen!$J$3:$L$39,3,0),0)</f>
        <v>0</v>
      </c>
      <c r="P1980" s="453">
        <f t="shared" si="454"/>
        <v>0</v>
      </c>
      <c r="Q1980" s="453">
        <f t="shared" si="467"/>
        <v>0</v>
      </c>
      <c r="R1980" s="453">
        <f t="shared" si="467"/>
        <v>0</v>
      </c>
      <c r="S1980" s="453">
        <f t="shared" si="467"/>
        <v>0</v>
      </c>
      <c r="T1980" s="453">
        <f t="shared" si="467"/>
        <v>0</v>
      </c>
      <c r="U1980" s="453">
        <f t="shared" si="467"/>
        <v>0</v>
      </c>
      <c r="V1980" s="453">
        <f t="shared" si="467"/>
        <v>0</v>
      </c>
      <c r="W1980" s="384">
        <f t="shared" si="464"/>
        <v>0</v>
      </c>
      <c r="X1980" s="565">
        <f>IF(D1980='A. Allgemeine Informationen'!$C$17,$M1980-Y1980,HLOOKUP('A. Allgemeine Informationen'!$C$17-1,$Z$1:$AF$2005,ROW(D1980),FALSE)-$Y1980)</f>
        <v>0</v>
      </c>
      <c r="Y1980" s="384">
        <f>HLOOKUP('A. Allgemeine Informationen'!$C$17,$Z$1:$AF$2005,ROW(D1980),FALSE)</f>
        <v>0</v>
      </c>
      <c r="Z1980" s="565">
        <f t="shared" si="455"/>
        <v>0</v>
      </c>
      <c r="AA1980" s="565">
        <f t="shared" si="456"/>
        <v>0</v>
      </c>
      <c r="AB1980" s="565">
        <f t="shared" si="457"/>
        <v>0</v>
      </c>
      <c r="AC1980" s="565">
        <f t="shared" si="458"/>
        <v>0</v>
      </c>
      <c r="AD1980" s="572">
        <f t="shared" si="459"/>
        <v>0</v>
      </c>
      <c r="AE1980" s="560">
        <f t="shared" si="460"/>
        <v>0</v>
      </c>
      <c r="AF1980" s="561">
        <f t="shared" si="461"/>
        <v>0</v>
      </c>
      <c r="AG1980" s="562"/>
    </row>
    <row r="1981" spans="2:33" s="418" customFormat="1" ht="15" customHeight="1" x14ac:dyDescent="0.2">
      <c r="B1981" s="554"/>
      <c r="C1981" s="382"/>
      <c r="D1981" s="383"/>
      <c r="E1981" s="381"/>
      <c r="F1981" s="1040"/>
      <c r="G1981" s="1038"/>
      <c r="H1981" s="1041"/>
      <c r="I1981" s="381"/>
      <c r="J1981" s="568">
        <f t="shared" si="453"/>
        <v>0</v>
      </c>
      <c r="K1981" s="381"/>
      <c r="L1981" s="381"/>
      <c r="M1981" s="568">
        <f t="shared" si="462"/>
        <v>0</v>
      </c>
      <c r="N1981" s="570">
        <f>IFERROR(VLOOKUP($C1981,Listen!$J$3:$L$39,2,0),0)</f>
        <v>0</v>
      </c>
      <c r="O1981" s="570">
        <f>IFERROR(VLOOKUP($C1981,Listen!$J$3:$L$39,3,0),0)</f>
        <v>0</v>
      </c>
      <c r="P1981" s="453">
        <f t="shared" si="454"/>
        <v>0</v>
      </c>
      <c r="Q1981" s="453">
        <f t="shared" si="467"/>
        <v>0</v>
      </c>
      <c r="R1981" s="453">
        <f t="shared" si="467"/>
        <v>0</v>
      </c>
      <c r="S1981" s="453">
        <f t="shared" si="467"/>
        <v>0</v>
      </c>
      <c r="T1981" s="453">
        <f t="shared" si="467"/>
        <v>0</v>
      </c>
      <c r="U1981" s="453">
        <f t="shared" si="467"/>
        <v>0</v>
      </c>
      <c r="V1981" s="453">
        <f t="shared" si="467"/>
        <v>0</v>
      </c>
      <c r="W1981" s="384">
        <f t="shared" si="464"/>
        <v>0</v>
      </c>
      <c r="X1981" s="565">
        <f>IF(D1981='A. Allgemeine Informationen'!$C$17,$M1981-Y1981,HLOOKUP('A. Allgemeine Informationen'!$C$17-1,$Z$1:$AF$2005,ROW(D1981),FALSE)-$Y1981)</f>
        <v>0</v>
      </c>
      <c r="Y1981" s="384">
        <f>HLOOKUP('A. Allgemeine Informationen'!$C$17,$Z$1:$AF$2005,ROW(D1981),FALSE)</f>
        <v>0</v>
      </c>
      <c r="Z1981" s="565">
        <f t="shared" si="455"/>
        <v>0</v>
      </c>
      <c r="AA1981" s="565">
        <f t="shared" si="456"/>
        <v>0</v>
      </c>
      <c r="AB1981" s="565">
        <f t="shared" si="457"/>
        <v>0</v>
      </c>
      <c r="AC1981" s="565">
        <f t="shared" si="458"/>
        <v>0</v>
      </c>
      <c r="AD1981" s="572">
        <f t="shared" si="459"/>
        <v>0</v>
      </c>
      <c r="AE1981" s="560">
        <f t="shared" si="460"/>
        <v>0</v>
      </c>
      <c r="AF1981" s="561">
        <f t="shared" si="461"/>
        <v>0</v>
      </c>
      <c r="AG1981" s="562"/>
    </row>
    <row r="1982" spans="2:33" s="418" customFormat="1" ht="15" customHeight="1" x14ac:dyDescent="0.2">
      <c r="B1982" s="554"/>
      <c r="C1982" s="382"/>
      <c r="D1982" s="383"/>
      <c r="E1982" s="381"/>
      <c r="F1982" s="1040"/>
      <c r="G1982" s="1038"/>
      <c r="H1982" s="1041"/>
      <c r="I1982" s="381"/>
      <c r="J1982" s="568">
        <f t="shared" si="453"/>
        <v>0</v>
      </c>
      <c r="K1982" s="381"/>
      <c r="L1982" s="381"/>
      <c r="M1982" s="568">
        <f t="shared" si="462"/>
        <v>0</v>
      </c>
      <c r="N1982" s="570">
        <f>IFERROR(VLOOKUP($C1982,Listen!$J$3:$L$39,2,0),0)</f>
        <v>0</v>
      </c>
      <c r="O1982" s="570">
        <f>IFERROR(VLOOKUP($C1982,Listen!$J$3:$L$39,3,0),0)</f>
        <v>0</v>
      </c>
      <c r="P1982" s="453">
        <f t="shared" si="454"/>
        <v>0</v>
      </c>
      <c r="Q1982" s="453">
        <f t="shared" si="467"/>
        <v>0</v>
      </c>
      <c r="R1982" s="453">
        <f t="shared" si="467"/>
        <v>0</v>
      </c>
      <c r="S1982" s="453">
        <f t="shared" si="467"/>
        <v>0</v>
      </c>
      <c r="T1982" s="453">
        <f t="shared" si="467"/>
        <v>0</v>
      </c>
      <c r="U1982" s="453">
        <f t="shared" si="467"/>
        <v>0</v>
      </c>
      <c r="V1982" s="453">
        <f t="shared" si="467"/>
        <v>0</v>
      </c>
      <c r="W1982" s="384">
        <f t="shared" si="464"/>
        <v>0</v>
      </c>
      <c r="X1982" s="565">
        <f>IF(D1982='A. Allgemeine Informationen'!$C$17,$M1982-Y1982,HLOOKUP('A. Allgemeine Informationen'!$C$17-1,$Z$1:$AF$2005,ROW(D1982),FALSE)-$Y1982)</f>
        <v>0</v>
      </c>
      <c r="Y1982" s="384">
        <f>HLOOKUP('A. Allgemeine Informationen'!$C$17,$Z$1:$AF$2005,ROW(D1982),FALSE)</f>
        <v>0</v>
      </c>
      <c r="Z1982" s="565">
        <f t="shared" si="455"/>
        <v>0</v>
      </c>
      <c r="AA1982" s="565">
        <f t="shared" si="456"/>
        <v>0</v>
      </c>
      <c r="AB1982" s="565">
        <f t="shared" si="457"/>
        <v>0</v>
      </c>
      <c r="AC1982" s="565">
        <f t="shared" si="458"/>
        <v>0</v>
      </c>
      <c r="AD1982" s="572">
        <f t="shared" si="459"/>
        <v>0</v>
      </c>
      <c r="AE1982" s="560">
        <f t="shared" si="460"/>
        <v>0</v>
      </c>
      <c r="AF1982" s="561">
        <f t="shared" si="461"/>
        <v>0</v>
      </c>
      <c r="AG1982" s="562"/>
    </row>
    <row r="1983" spans="2:33" s="418" customFormat="1" ht="15" customHeight="1" x14ac:dyDescent="0.2">
      <c r="B1983" s="554"/>
      <c r="C1983" s="382"/>
      <c r="D1983" s="383"/>
      <c r="E1983" s="381"/>
      <c r="F1983" s="1040"/>
      <c r="G1983" s="1038"/>
      <c r="H1983" s="1041"/>
      <c r="I1983" s="381"/>
      <c r="J1983" s="568">
        <f t="shared" si="453"/>
        <v>0</v>
      </c>
      <c r="K1983" s="381"/>
      <c r="L1983" s="381"/>
      <c r="M1983" s="568">
        <f t="shared" si="462"/>
        <v>0</v>
      </c>
      <c r="N1983" s="570">
        <f>IFERROR(VLOOKUP($C1983,Listen!$J$3:$L$39,2,0),0)</f>
        <v>0</v>
      </c>
      <c r="O1983" s="570">
        <f>IFERROR(VLOOKUP($C1983,Listen!$J$3:$L$39,3,0),0)</f>
        <v>0</v>
      </c>
      <c r="P1983" s="453">
        <f t="shared" si="454"/>
        <v>0</v>
      </c>
      <c r="Q1983" s="453">
        <f t="shared" si="467"/>
        <v>0</v>
      </c>
      <c r="R1983" s="453">
        <f t="shared" si="467"/>
        <v>0</v>
      </c>
      <c r="S1983" s="453">
        <f t="shared" si="467"/>
        <v>0</v>
      </c>
      <c r="T1983" s="453">
        <f t="shared" si="467"/>
        <v>0</v>
      </c>
      <c r="U1983" s="453">
        <f t="shared" si="467"/>
        <v>0</v>
      </c>
      <c r="V1983" s="453">
        <f t="shared" si="467"/>
        <v>0</v>
      </c>
      <c r="W1983" s="384">
        <f t="shared" si="464"/>
        <v>0</v>
      </c>
      <c r="X1983" s="565">
        <f>IF(D1983='A. Allgemeine Informationen'!$C$17,$M1983-Y1983,HLOOKUP('A. Allgemeine Informationen'!$C$17-1,$Z$1:$AF$2005,ROW(D1983),FALSE)-$Y1983)</f>
        <v>0</v>
      </c>
      <c r="Y1983" s="384">
        <f>HLOOKUP('A. Allgemeine Informationen'!$C$17,$Z$1:$AF$2005,ROW(D1983),FALSE)</f>
        <v>0</v>
      </c>
      <c r="Z1983" s="565">
        <f t="shared" si="455"/>
        <v>0</v>
      </c>
      <c r="AA1983" s="565">
        <f t="shared" si="456"/>
        <v>0</v>
      </c>
      <c r="AB1983" s="565">
        <f t="shared" si="457"/>
        <v>0</v>
      </c>
      <c r="AC1983" s="565">
        <f t="shared" si="458"/>
        <v>0</v>
      </c>
      <c r="AD1983" s="572">
        <f t="shared" si="459"/>
        <v>0</v>
      </c>
      <c r="AE1983" s="560">
        <f t="shared" si="460"/>
        <v>0</v>
      </c>
      <c r="AF1983" s="561">
        <f t="shared" si="461"/>
        <v>0</v>
      </c>
      <c r="AG1983" s="562"/>
    </row>
    <row r="1984" spans="2:33" s="418" customFormat="1" ht="15" customHeight="1" x14ac:dyDescent="0.2">
      <c r="B1984" s="554"/>
      <c r="C1984" s="382"/>
      <c r="D1984" s="383"/>
      <c r="E1984" s="381"/>
      <c r="F1984" s="1040"/>
      <c r="G1984" s="1038"/>
      <c r="H1984" s="1041"/>
      <c r="I1984" s="381"/>
      <c r="J1984" s="568">
        <f t="shared" si="453"/>
        <v>0</v>
      </c>
      <c r="K1984" s="381"/>
      <c r="L1984" s="381"/>
      <c r="M1984" s="568">
        <f t="shared" si="462"/>
        <v>0</v>
      </c>
      <c r="N1984" s="570">
        <f>IFERROR(VLOOKUP($C1984,Listen!$J$3:$L$39,2,0),0)</f>
        <v>0</v>
      </c>
      <c r="O1984" s="570">
        <f>IFERROR(VLOOKUP($C1984,Listen!$J$3:$L$39,3,0),0)</f>
        <v>0</v>
      </c>
      <c r="P1984" s="453">
        <f t="shared" si="454"/>
        <v>0</v>
      </c>
      <c r="Q1984" s="453">
        <f t="shared" si="467"/>
        <v>0</v>
      </c>
      <c r="R1984" s="453">
        <f t="shared" si="467"/>
        <v>0</v>
      </c>
      <c r="S1984" s="453">
        <f t="shared" si="467"/>
        <v>0</v>
      </c>
      <c r="T1984" s="453">
        <f t="shared" si="467"/>
        <v>0</v>
      </c>
      <c r="U1984" s="453">
        <f t="shared" si="467"/>
        <v>0</v>
      </c>
      <c r="V1984" s="453">
        <f t="shared" si="467"/>
        <v>0</v>
      </c>
      <c r="W1984" s="384">
        <f t="shared" si="464"/>
        <v>0</v>
      </c>
      <c r="X1984" s="565">
        <f>IF(D1984='A. Allgemeine Informationen'!$C$17,$M1984-Y1984,HLOOKUP('A. Allgemeine Informationen'!$C$17-1,$Z$1:$AF$2005,ROW(D1984),FALSE)-$Y1984)</f>
        <v>0</v>
      </c>
      <c r="Y1984" s="384">
        <f>HLOOKUP('A. Allgemeine Informationen'!$C$17,$Z$1:$AF$2005,ROW(D1984),FALSE)</f>
        <v>0</v>
      </c>
      <c r="Z1984" s="565">
        <f t="shared" si="455"/>
        <v>0</v>
      </c>
      <c r="AA1984" s="565">
        <f t="shared" si="456"/>
        <v>0</v>
      </c>
      <c r="AB1984" s="565">
        <f t="shared" si="457"/>
        <v>0</v>
      </c>
      <c r="AC1984" s="565">
        <f t="shared" si="458"/>
        <v>0</v>
      </c>
      <c r="AD1984" s="572">
        <f t="shared" si="459"/>
        <v>0</v>
      </c>
      <c r="AE1984" s="560">
        <f t="shared" si="460"/>
        <v>0</v>
      </c>
      <c r="AF1984" s="561">
        <f t="shared" si="461"/>
        <v>0</v>
      </c>
      <c r="AG1984" s="562"/>
    </row>
    <row r="1985" spans="2:33" s="418" customFormat="1" ht="15" customHeight="1" x14ac:dyDescent="0.2">
      <c r="B1985" s="554"/>
      <c r="C1985" s="382"/>
      <c r="D1985" s="383"/>
      <c r="E1985" s="381"/>
      <c r="F1985" s="1040"/>
      <c r="G1985" s="1038"/>
      <c r="H1985" s="1041"/>
      <c r="I1985" s="381"/>
      <c r="J1985" s="568">
        <f t="shared" si="453"/>
        <v>0</v>
      </c>
      <c r="K1985" s="381"/>
      <c r="L1985" s="381"/>
      <c r="M1985" s="568">
        <f t="shared" si="462"/>
        <v>0</v>
      </c>
      <c r="N1985" s="570">
        <f>IFERROR(VLOOKUP($C1985,Listen!$J$3:$L$39,2,0),0)</f>
        <v>0</v>
      </c>
      <c r="O1985" s="570">
        <f>IFERROR(VLOOKUP($C1985,Listen!$J$3:$L$39,3,0),0)</f>
        <v>0</v>
      </c>
      <c r="P1985" s="453">
        <f t="shared" si="454"/>
        <v>0</v>
      </c>
      <c r="Q1985" s="453">
        <f t="shared" si="467"/>
        <v>0</v>
      </c>
      <c r="R1985" s="453">
        <f t="shared" si="467"/>
        <v>0</v>
      </c>
      <c r="S1985" s="453">
        <f t="shared" si="467"/>
        <v>0</v>
      </c>
      <c r="T1985" s="453">
        <f t="shared" si="467"/>
        <v>0</v>
      </c>
      <c r="U1985" s="453">
        <f t="shared" si="467"/>
        <v>0</v>
      </c>
      <c r="V1985" s="453">
        <f t="shared" si="467"/>
        <v>0</v>
      </c>
      <c r="W1985" s="384">
        <f t="shared" si="464"/>
        <v>0</v>
      </c>
      <c r="X1985" s="565">
        <f>IF(D1985='A. Allgemeine Informationen'!$C$17,$M1985-Y1985,HLOOKUP('A. Allgemeine Informationen'!$C$17-1,$Z$1:$AF$2005,ROW(D1985),FALSE)-$Y1985)</f>
        <v>0</v>
      </c>
      <c r="Y1985" s="384">
        <f>HLOOKUP('A. Allgemeine Informationen'!$C$17,$Z$1:$AF$2005,ROW(D1985),FALSE)</f>
        <v>0</v>
      </c>
      <c r="Z1985" s="565">
        <f t="shared" si="455"/>
        <v>0</v>
      </c>
      <c r="AA1985" s="565">
        <f t="shared" si="456"/>
        <v>0</v>
      </c>
      <c r="AB1985" s="565">
        <f t="shared" si="457"/>
        <v>0</v>
      </c>
      <c r="AC1985" s="565">
        <f t="shared" si="458"/>
        <v>0</v>
      </c>
      <c r="AD1985" s="572">
        <f t="shared" si="459"/>
        <v>0</v>
      </c>
      <c r="AE1985" s="560">
        <f t="shared" si="460"/>
        <v>0</v>
      </c>
      <c r="AF1985" s="561">
        <f t="shared" si="461"/>
        <v>0</v>
      </c>
      <c r="AG1985" s="562"/>
    </row>
    <row r="1986" spans="2:33" s="418" customFormat="1" ht="15" customHeight="1" x14ac:dyDescent="0.2">
      <c r="B1986" s="554"/>
      <c r="C1986" s="382"/>
      <c r="D1986" s="383"/>
      <c r="E1986" s="381"/>
      <c r="F1986" s="1040"/>
      <c r="G1986" s="1038"/>
      <c r="H1986" s="1041"/>
      <c r="I1986" s="381"/>
      <c r="J1986" s="568">
        <f t="shared" si="453"/>
        <v>0</v>
      </c>
      <c r="K1986" s="381"/>
      <c r="L1986" s="381"/>
      <c r="M1986" s="568">
        <f t="shared" si="462"/>
        <v>0</v>
      </c>
      <c r="N1986" s="570">
        <f>IFERROR(VLOOKUP($C1986,Listen!$J$3:$L$39,2,0),0)</f>
        <v>0</v>
      </c>
      <c r="O1986" s="570">
        <f>IFERROR(VLOOKUP($C1986,Listen!$J$3:$L$39,3,0),0)</f>
        <v>0</v>
      </c>
      <c r="P1986" s="453">
        <f t="shared" si="454"/>
        <v>0</v>
      </c>
      <c r="Q1986" s="453">
        <f t="shared" si="467"/>
        <v>0</v>
      </c>
      <c r="R1986" s="453">
        <f t="shared" si="467"/>
        <v>0</v>
      </c>
      <c r="S1986" s="453">
        <f t="shared" si="467"/>
        <v>0</v>
      </c>
      <c r="T1986" s="453">
        <f t="shared" si="467"/>
        <v>0</v>
      </c>
      <c r="U1986" s="453">
        <f t="shared" si="467"/>
        <v>0</v>
      </c>
      <c r="V1986" s="453">
        <f t="shared" si="467"/>
        <v>0</v>
      </c>
      <c r="W1986" s="384">
        <f t="shared" si="464"/>
        <v>0</v>
      </c>
      <c r="X1986" s="565">
        <f>IF(D1986='A. Allgemeine Informationen'!$C$17,$M1986-Y1986,HLOOKUP('A. Allgemeine Informationen'!$C$17-1,$Z$1:$AF$2005,ROW(D1986),FALSE)-$Y1986)</f>
        <v>0</v>
      </c>
      <c r="Y1986" s="384">
        <f>HLOOKUP('A. Allgemeine Informationen'!$C$17,$Z$1:$AF$2005,ROW(D1986),FALSE)</f>
        <v>0</v>
      </c>
      <c r="Z1986" s="565">
        <f t="shared" si="455"/>
        <v>0</v>
      </c>
      <c r="AA1986" s="565">
        <f t="shared" si="456"/>
        <v>0</v>
      </c>
      <c r="AB1986" s="565">
        <f t="shared" si="457"/>
        <v>0</v>
      </c>
      <c r="AC1986" s="565">
        <f t="shared" si="458"/>
        <v>0</v>
      </c>
      <c r="AD1986" s="572">
        <f t="shared" si="459"/>
        <v>0</v>
      </c>
      <c r="AE1986" s="560">
        <f t="shared" si="460"/>
        <v>0</v>
      </c>
      <c r="AF1986" s="561">
        <f t="shared" si="461"/>
        <v>0</v>
      </c>
      <c r="AG1986" s="562"/>
    </row>
    <row r="1987" spans="2:33" s="418" customFormat="1" ht="15" customHeight="1" x14ac:dyDescent="0.2">
      <c r="B1987" s="554"/>
      <c r="C1987" s="382"/>
      <c r="D1987" s="383"/>
      <c r="E1987" s="381"/>
      <c r="F1987" s="1040"/>
      <c r="G1987" s="1038"/>
      <c r="H1987" s="1041"/>
      <c r="I1987" s="381"/>
      <c r="J1987" s="568">
        <f t="shared" si="453"/>
        <v>0</v>
      </c>
      <c r="K1987" s="381"/>
      <c r="L1987" s="381"/>
      <c r="M1987" s="568">
        <f t="shared" si="462"/>
        <v>0</v>
      </c>
      <c r="N1987" s="570">
        <f>IFERROR(VLOOKUP($C1987,Listen!$J$3:$L$39,2,0),0)</f>
        <v>0</v>
      </c>
      <c r="O1987" s="570">
        <f>IFERROR(VLOOKUP($C1987,Listen!$J$3:$L$39,3,0),0)</f>
        <v>0</v>
      </c>
      <c r="P1987" s="453">
        <f t="shared" si="454"/>
        <v>0</v>
      </c>
      <c r="Q1987" s="453">
        <f t="shared" si="467"/>
        <v>0</v>
      </c>
      <c r="R1987" s="453">
        <f t="shared" si="467"/>
        <v>0</v>
      </c>
      <c r="S1987" s="453">
        <f t="shared" si="467"/>
        <v>0</v>
      </c>
      <c r="T1987" s="453">
        <f t="shared" si="467"/>
        <v>0</v>
      </c>
      <c r="U1987" s="453">
        <f t="shared" si="467"/>
        <v>0</v>
      </c>
      <c r="V1987" s="453">
        <f t="shared" si="467"/>
        <v>0</v>
      </c>
      <c r="W1987" s="384">
        <f t="shared" si="464"/>
        <v>0</v>
      </c>
      <c r="X1987" s="565">
        <f>IF(D1987='A. Allgemeine Informationen'!$C$17,$M1987-Y1987,HLOOKUP('A. Allgemeine Informationen'!$C$17-1,$Z$1:$AF$2005,ROW(D1987),FALSE)-$Y1987)</f>
        <v>0</v>
      </c>
      <c r="Y1987" s="384">
        <f>HLOOKUP('A. Allgemeine Informationen'!$C$17,$Z$1:$AF$2005,ROW(D1987),FALSE)</f>
        <v>0</v>
      </c>
      <c r="Z1987" s="565">
        <f t="shared" si="455"/>
        <v>0</v>
      </c>
      <c r="AA1987" s="565">
        <f t="shared" si="456"/>
        <v>0</v>
      </c>
      <c r="AB1987" s="565">
        <f t="shared" si="457"/>
        <v>0</v>
      </c>
      <c r="AC1987" s="565">
        <f t="shared" si="458"/>
        <v>0</v>
      </c>
      <c r="AD1987" s="572">
        <f t="shared" si="459"/>
        <v>0</v>
      </c>
      <c r="AE1987" s="560">
        <f t="shared" si="460"/>
        <v>0</v>
      </c>
      <c r="AF1987" s="561">
        <f t="shared" si="461"/>
        <v>0</v>
      </c>
      <c r="AG1987" s="562"/>
    </row>
    <row r="1988" spans="2:33" s="418" customFormat="1" ht="15" customHeight="1" x14ac:dyDescent="0.2">
      <c r="B1988" s="554"/>
      <c r="C1988" s="382"/>
      <c r="D1988" s="383"/>
      <c r="E1988" s="381"/>
      <c r="F1988" s="1040"/>
      <c r="G1988" s="1038"/>
      <c r="H1988" s="1041"/>
      <c r="I1988" s="381"/>
      <c r="J1988" s="568">
        <f t="shared" si="453"/>
        <v>0</v>
      </c>
      <c r="K1988" s="381"/>
      <c r="L1988" s="381"/>
      <c r="M1988" s="568">
        <f t="shared" si="462"/>
        <v>0</v>
      </c>
      <c r="N1988" s="570">
        <f>IFERROR(VLOOKUP($C1988,Listen!$J$3:$L$39,2,0),0)</f>
        <v>0</v>
      </c>
      <c r="O1988" s="570">
        <f>IFERROR(VLOOKUP($C1988,Listen!$J$3:$L$39,3,0),0)</f>
        <v>0</v>
      </c>
      <c r="P1988" s="453">
        <f t="shared" si="454"/>
        <v>0</v>
      </c>
      <c r="Q1988" s="453">
        <f t="shared" si="467"/>
        <v>0</v>
      </c>
      <c r="R1988" s="453">
        <f t="shared" si="467"/>
        <v>0</v>
      </c>
      <c r="S1988" s="453">
        <f t="shared" si="467"/>
        <v>0</v>
      </c>
      <c r="T1988" s="453">
        <f t="shared" si="467"/>
        <v>0</v>
      </c>
      <c r="U1988" s="453">
        <f t="shared" si="467"/>
        <v>0</v>
      </c>
      <c r="V1988" s="453">
        <f t="shared" si="467"/>
        <v>0</v>
      </c>
      <c r="W1988" s="384">
        <f t="shared" si="464"/>
        <v>0</v>
      </c>
      <c r="X1988" s="565">
        <f>IF(D1988='A. Allgemeine Informationen'!$C$17,$M1988-Y1988,HLOOKUP('A. Allgemeine Informationen'!$C$17-1,$Z$1:$AF$2005,ROW(D1988),FALSE)-$Y1988)</f>
        <v>0</v>
      </c>
      <c r="Y1988" s="384">
        <f>HLOOKUP('A. Allgemeine Informationen'!$C$17,$Z$1:$AF$2005,ROW(D1988),FALSE)</f>
        <v>0</v>
      </c>
      <c r="Z1988" s="565">
        <f t="shared" si="455"/>
        <v>0</v>
      </c>
      <c r="AA1988" s="565">
        <f t="shared" si="456"/>
        <v>0</v>
      </c>
      <c r="AB1988" s="565">
        <f t="shared" si="457"/>
        <v>0</v>
      </c>
      <c r="AC1988" s="565">
        <f t="shared" si="458"/>
        <v>0</v>
      </c>
      <c r="AD1988" s="572">
        <f t="shared" si="459"/>
        <v>0</v>
      </c>
      <c r="AE1988" s="560">
        <f t="shared" si="460"/>
        <v>0</v>
      </c>
      <c r="AF1988" s="561">
        <f t="shared" si="461"/>
        <v>0</v>
      </c>
      <c r="AG1988" s="562"/>
    </row>
    <row r="1989" spans="2:33" s="418" customFormat="1" ht="15" customHeight="1" x14ac:dyDescent="0.2">
      <c r="B1989" s="554"/>
      <c r="C1989" s="382"/>
      <c r="D1989" s="383"/>
      <c r="E1989" s="381"/>
      <c r="F1989" s="1040"/>
      <c r="G1989" s="1038"/>
      <c r="H1989" s="1041"/>
      <c r="I1989" s="381"/>
      <c r="J1989" s="568">
        <f t="shared" si="453"/>
        <v>0</v>
      </c>
      <c r="K1989" s="381"/>
      <c r="L1989" s="381"/>
      <c r="M1989" s="568">
        <f t="shared" si="462"/>
        <v>0</v>
      </c>
      <c r="N1989" s="570">
        <f>IFERROR(VLOOKUP($C1989,Listen!$J$3:$L$39,2,0),0)</f>
        <v>0</v>
      </c>
      <c r="O1989" s="570">
        <f>IFERROR(VLOOKUP($C1989,Listen!$J$3:$L$39,3,0),0)</f>
        <v>0</v>
      </c>
      <c r="P1989" s="453">
        <f t="shared" si="454"/>
        <v>0</v>
      </c>
      <c r="Q1989" s="453">
        <f t="shared" si="467"/>
        <v>0</v>
      </c>
      <c r="R1989" s="453">
        <f t="shared" si="467"/>
        <v>0</v>
      </c>
      <c r="S1989" s="453">
        <f t="shared" si="467"/>
        <v>0</v>
      </c>
      <c r="T1989" s="453">
        <f t="shared" si="467"/>
        <v>0</v>
      </c>
      <c r="U1989" s="453">
        <f t="shared" si="467"/>
        <v>0</v>
      </c>
      <c r="V1989" s="453">
        <f t="shared" si="467"/>
        <v>0</v>
      </c>
      <c r="W1989" s="384">
        <f t="shared" si="464"/>
        <v>0</v>
      </c>
      <c r="X1989" s="565">
        <f>IF(D1989='A. Allgemeine Informationen'!$C$17,$M1989-Y1989,HLOOKUP('A. Allgemeine Informationen'!$C$17-1,$Z$1:$AF$2005,ROW(D1989),FALSE)-$Y1989)</f>
        <v>0</v>
      </c>
      <c r="Y1989" s="384">
        <f>HLOOKUP('A. Allgemeine Informationen'!$C$17,$Z$1:$AF$2005,ROW(D1989),FALSE)</f>
        <v>0</v>
      </c>
      <c r="Z1989" s="565">
        <f t="shared" si="455"/>
        <v>0</v>
      </c>
      <c r="AA1989" s="565">
        <f t="shared" si="456"/>
        <v>0</v>
      </c>
      <c r="AB1989" s="565">
        <f t="shared" si="457"/>
        <v>0</v>
      </c>
      <c r="AC1989" s="565">
        <f t="shared" si="458"/>
        <v>0</v>
      </c>
      <c r="AD1989" s="572">
        <f t="shared" si="459"/>
        <v>0</v>
      </c>
      <c r="AE1989" s="560">
        <f t="shared" si="460"/>
        <v>0</v>
      </c>
      <c r="AF1989" s="561">
        <f t="shared" si="461"/>
        <v>0</v>
      </c>
      <c r="AG1989" s="562"/>
    </row>
    <row r="1990" spans="2:33" s="418" customFormat="1" ht="15" customHeight="1" x14ac:dyDescent="0.2">
      <c r="B1990" s="554"/>
      <c r="C1990" s="382"/>
      <c r="D1990" s="383"/>
      <c r="E1990" s="381"/>
      <c r="F1990" s="1040"/>
      <c r="G1990" s="1038"/>
      <c r="H1990" s="1041"/>
      <c r="I1990" s="381"/>
      <c r="J1990" s="568">
        <f t="shared" ref="J1990:J2005" si="468">E1990+G1990-I1990</f>
        <v>0</v>
      </c>
      <c r="K1990" s="381"/>
      <c r="L1990" s="381"/>
      <c r="M1990" s="568">
        <f t="shared" si="462"/>
        <v>0</v>
      </c>
      <c r="N1990" s="570">
        <f>IFERROR(VLOOKUP($C1990,Listen!$J$3:$L$39,2,0),0)</f>
        <v>0</v>
      </c>
      <c r="O1990" s="570">
        <f>IFERROR(VLOOKUP($C1990,Listen!$J$3:$L$39,3,0),0)</f>
        <v>0</v>
      </c>
      <c r="P1990" s="453">
        <f t="shared" ref="P1990:P2005" si="469">$N1990</f>
        <v>0</v>
      </c>
      <c r="Q1990" s="453">
        <f t="shared" si="467"/>
        <v>0</v>
      </c>
      <c r="R1990" s="453">
        <f t="shared" si="467"/>
        <v>0</v>
      </c>
      <c r="S1990" s="453">
        <f t="shared" si="467"/>
        <v>0</v>
      </c>
      <c r="T1990" s="453">
        <f t="shared" si="467"/>
        <v>0</v>
      </c>
      <c r="U1990" s="453">
        <f t="shared" si="467"/>
        <v>0</v>
      </c>
      <c r="V1990" s="453">
        <f t="shared" si="467"/>
        <v>0</v>
      </c>
      <c r="W1990" s="384">
        <f t="shared" si="464"/>
        <v>0</v>
      </c>
      <c r="X1990" s="565">
        <f>IF(D1990='A. Allgemeine Informationen'!$C$17,$M1990-Y1990,HLOOKUP('A. Allgemeine Informationen'!$C$17-1,$Z$1:$AF$2005,ROW(D1990),FALSE)-$Y1990)</f>
        <v>0</v>
      </c>
      <c r="Y1990" s="384">
        <f>HLOOKUP('A. Allgemeine Informationen'!$C$17,$Z$1:$AF$2005,ROW(D1990),FALSE)</f>
        <v>0</v>
      </c>
      <c r="Z1990" s="565">
        <f t="shared" ref="Z1990:Z2005" si="470">IF(OR($D1990=0,$M1990=0),0,IF($D1990-$Z$5&lt;1,$M1990-$M1990/P1990*(Z$5-$D1990+1),0))</f>
        <v>0</v>
      </c>
      <c r="AA1990" s="565">
        <f t="shared" ref="AA1990:AA2005" si="471">IF(OR($D1990=0,$M1990=0,Q1990-(AA$5-$D1990)=0),0,IF($D1990-AA$5&lt;0,Z1990-Z1990/(Q1990-(AA$5-$D1990)),IF($D1990-AA$5=0,$M1990-$M1990/Q1990,0)))</f>
        <v>0</v>
      </c>
      <c r="AB1990" s="565">
        <f t="shared" ref="AB1990:AB2005" si="472">IF(OR($D1990=0,$M1990=0,R1990-(AB$5-$D1990)=0),0,IF($D1990-AB$5&lt;0,AA1990-AA1990/(R1990-(AB$5-$D1990)),IF($D1990-AB$5=0,$M1990-$M1990/R1990,0)))</f>
        <v>0</v>
      </c>
      <c r="AC1990" s="565">
        <f t="shared" ref="AC1990:AC2005" si="473">IF(OR($D1990=0,$M1990=0,S1990-(AC$5-$D1990)=0),0,IF($D1990-AC$5&lt;0,AB1990-AB1990/(S1990-(AC$5-$D1990)),IF($D1990-AC$5=0,$M1990-$M1990/S1990,0)))</f>
        <v>0</v>
      </c>
      <c r="AD1990" s="572">
        <f t="shared" ref="AD1990:AD2005" si="474">IF(OR($D1990=0,$M1990=0,T1990-(AD$5-$D1990)=0),0,IF($D1990-AD$5&lt;0,AC1990-AC1990/(T1990-(AD$5-$D1990)),IF($D1990-AD$5=0,$M1990-$M1990/T1990,0)))</f>
        <v>0</v>
      </c>
      <c r="AE1990" s="560">
        <f t="shared" ref="AE1990:AE2005" si="475">IF(OR($D1990=0,$M1990=0,U1990-(AE$5-$D1990)=0),0,IF($D1990-AE$5&lt;0,AD1990-AD1990/(U1990-(AE$5-$D1990)),IF($D1990-AE$5=0,$M1990-$M1990/U1990,0)))</f>
        <v>0</v>
      </c>
      <c r="AF1990" s="561">
        <f t="shared" ref="AF1990:AF2005" si="476">IF(OR($D1990=0,$M1990=0,V1990-(AF$5-$D1990)=0),0,IF($D1990-AF$5&lt;0,AE1990-AE1990/(V1990-(AF$5-$D1990)),IF($D1990-AF$5=0,$M1990-$M1990/V1990,0)))</f>
        <v>0</v>
      </c>
      <c r="AG1990" s="562"/>
    </row>
    <row r="1991" spans="2:33" s="418" customFormat="1" ht="15" customHeight="1" x14ac:dyDescent="0.2">
      <c r="B1991" s="554"/>
      <c r="C1991" s="382"/>
      <c r="D1991" s="383"/>
      <c r="E1991" s="381"/>
      <c r="F1991" s="1040"/>
      <c r="G1991" s="1038"/>
      <c r="H1991" s="1041"/>
      <c r="I1991" s="381"/>
      <c r="J1991" s="568">
        <f t="shared" si="468"/>
        <v>0</v>
      </c>
      <c r="K1991" s="381"/>
      <c r="L1991" s="381"/>
      <c r="M1991" s="568">
        <f t="shared" ref="M1991:M2005" si="477">J1991-K1991</f>
        <v>0</v>
      </c>
      <c r="N1991" s="570">
        <f>IFERROR(VLOOKUP($C1991,Listen!$J$3:$L$39,2,0),0)</f>
        <v>0</v>
      </c>
      <c r="O1991" s="570">
        <f>IFERROR(VLOOKUP($C1991,Listen!$J$3:$L$39,3,0),0)</f>
        <v>0</v>
      </c>
      <c r="P1991" s="453">
        <f t="shared" si="469"/>
        <v>0</v>
      </c>
      <c r="Q1991" s="453">
        <f t="shared" ref="Q1991:V2005" si="478">P1991</f>
        <v>0</v>
      </c>
      <c r="R1991" s="453">
        <f t="shared" si="478"/>
        <v>0</v>
      </c>
      <c r="S1991" s="453">
        <f t="shared" si="478"/>
        <v>0</v>
      </c>
      <c r="T1991" s="453">
        <f t="shared" si="478"/>
        <v>0</v>
      </c>
      <c r="U1991" s="453">
        <f t="shared" si="478"/>
        <v>0</v>
      </c>
      <c r="V1991" s="453">
        <f t="shared" si="478"/>
        <v>0</v>
      </c>
      <c r="W1991" s="384">
        <f t="shared" ref="W1991:W2005" si="479">Y1991+X1991</f>
        <v>0</v>
      </c>
      <c r="X1991" s="565">
        <f>IF(D1991='A. Allgemeine Informationen'!$C$17,$M1991-Y1991,HLOOKUP('A. Allgemeine Informationen'!$C$17-1,$Z$1:$AF$2005,ROW(D1991),FALSE)-$Y1991)</f>
        <v>0</v>
      </c>
      <c r="Y1991" s="384">
        <f>HLOOKUP('A. Allgemeine Informationen'!$C$17,$Z$1:$AF$2005,ROW(D1991),FALSE)</f>
        <v>0</v>
      </c>
      <c r="Z1991" s="565">
        <f t="shared" si="470"/>
        <v>0</v>
      </c>
      <c r="AA1991" s="565">
        <f t="shared" si="471"/>
        <v>0</v>
      </c>
      <c r="AB1991" s="565">
        <f t="shared" si="472"/>
        <v>0</v>
      </c>
      <c r="AC1991" s="565">
        <f t="shared" si="473"/>
        <v>0</v>
      </c>
      <c r="AD1991" s="572">
        <f t="shared" si="474"/>
        <v>0</v>
      </c>
      <c r="AE1991" s="560">
        <f t="shared" si="475"/>
        <v>0</v>
      </c>
      <c r="AF1991" s="561">
        <f t="shared" si="476"/>
        <v>0</v>
      </c>
      <c r="AG1991" s="562"/>
    </row>
    <row r="1992" spans="2:33" s="418" customFormat="1" ht="15" customHeight="1" x14ac:dyDescent="0.2">
      <c r="B1992" s="554"/>
      <c r="C1992" s="382"/>
      <c r="D1992" s="383"/>
      <c r="E1992" s="381"/>
      <c r="F1992" s="1040"/>
      <c r="G1992" s="1038"/>
      <c r="H1992" s="1041"/>
      <c r="I1992" s="381"/>
      <c r="J1992" s="568">
        <f t="shared" si="468"/>
        <v>0</v>
      </c>
      <c r="K1992" s="381"/>
      <c r="L1992" s="381"/>
      <c r="M1992" s="568">
        <f t="shared" si="477"/>
        <v>0</v>
      </c>
      <c r="N1992" s="570">
        <f>IFERROR(VLOOKUP($C1992,Listen!$J$3:$L$39,2,0),0)</f>
        <v>0</v>
      </c>
      <c r="O1992" s="570">
        <f>IFERROR(VLOOKUP($C1992,Listen!$J$3:$L$39,3,0),0)</f>
        <v>0</v>
      </c>
      <c r="P1992" s="453">
        <f t="shared" si="469"/>
        <v>0</v>
      </c>
      <c r="Q1992" s="453">
        <f t="shared" si="478"/>
        <v>0</v>
      </c>
      <c r="R1992" s="453">
        <f t="shared" si="478"/>
        <v>0</v>
      </c>
      <c r="S1992" s="453">
        <f t="shared" si="478"/>
        <v>0</v>
      </c>
      <c r="T1992" s="453">
        <f t="shared" si="478"/>
        <v>0</v>
      </c>
      <c r="U1992" s="453">
        <f t="shared" si="478"/>
        <v>0</v>
      </c>
      <c r="V1992" s="453">
        <f t="shared" si="478"/>
        <v>0</v>
      </c>
      <c r="W1992" s="384">
        <f t="shared" si="479"/>
        <v>0</v>
      </c>
      <c r="X1992" s="565">
        <f>IF(D1992='A. Allgemeine Informationen'!$C$17,$M1992-Y1992,HLOOKUP('A. Allgemeine Informationen'!$C$17-1,$Z$1:$AF$2005,ROW(D1992),FALSE)-$Y1992)</f>
        <v>0</v>
      </c>
      <c r="Y1992" s="384">
        <f>HLOOKUP('A. Allgemeine Informationen'!$C$17,$Z$1:$AF$2005,ROW(D1992),FALSE)</f>
        <v>0</v>
      </c>
      <c r="Z1992" s="565">
        <f t="shared" si="470"/>
        <v>0</v>
      </c>
      <c r="AA1992" s="565">
        <f t="shared" si="471"/>
        <v>0</v>
      </c>
      <c r="AB1992" s="565">
        <f t="shared" si="472"/>
        <v>0</v>
      </c>
      <c r="AC1992" s="565">
        <f t="shared" si="473"/>
        <v>0</v>
      </c>
      <c r="AD1992" s="572">
        <f t="shared" si="474"/>
        <v>0</v>
      </c>
      <c r="AE1992" s="560">
        <f t="shared" si="475"/>
        <v>0</v>
      </c>
      <c r="AF1992" s="561">
        <f t="shared" si="476"/>
        <v>0</v>
      </c>
      <c r="AG1992" s="562"/>
    </row>
    <row r="1993" spans="2:33" s="418" customFormat="1" ht="15" customHeight="1" x14ac:dyDescent="0.2">
      <c r="B1993" s="554"/>
      <c r="C1993" s="382"/>
      <c r="D1993" s="383"/>
      <c r="E1993" s="381"/>
      <c r="F1993" s="1040"/>
      <c r="G1993" s="1038"/>
      <c r="H1993" s="1041"/>
      <c r="I1993" s="381"/>
      <c r="J1993" s="568">
        <f t="shared" si="468"/>
        <v>0</v>
      </c>
      <c r="K1993" s="381"/>
      <c r="L1993" s="381"/>
      <c r="M1993" s="568">
        <f t="shared" si="477"/>
        <v>0</v>
      </c>
      <c r="N1993" s="570">
        <f>IFERROR(VLOOKUP($C1993,Listen!$J$3:$L$39,2,0),0)</f>
        <v>0</v>
      </c>
      <c r="O1993" s="570">
        <f>IFERROR(VLOOKUP($C1993,Listen!$J$3:$L$39,3,0),0)</f>
        <v>0</v>
      </c>
      <c r="P1993" s="453">
        <f t="shared" si="469"/>
        <v>0</v>
      </c>
      <c r="Q1993" s="453">
        <f t="shared" si="478"/>
        <v>0</v>
      </c>
      <c r="R1993" s="453">
        <f t="shared" si="478"/>
        <v>0</v>
      </c>
      <c r="S1993" s="453">
        <f t="shared" si="478"/>
        <v>0</v>
      </c>
      <c r="T1993" s="453">
        <f t="shared" si="478"/>
        <v>0</v>
      </c>
      <c r="U1993" s="453">
        <f t="shared" si="478"/>
        <v>0</v>
      </c>
      <c r="V1993" s="453">
        <f t="shared" si="478"/>
        <v>0</v>
      </c>
      <c r="W1993" s="384">
        <f t="shared" si="479"/>
        <v>0</v>
      </c>
      <c r="X1993" s="565">
        <f>IF(D1993='A. Allgemeine Informationen'!$C$17,$M1993-Y1993,HLOOKUP('A. Allgemeine Informationen'!$C$17-1,$Z$1:$AF$2005,ROW(D1993),FALSE)-$Y1993)</f>
        <v>0</v>
      </c>
      <c r="Y1993" s="384">
        <f>HLOOKUP('A. Allgemeine Informationen'!$C$17,$Z$1:$AF$2005,ROW(D1993),FALSE)</f>
        <v>0</v>
      </c>
      <c r="Z1993" s="565">
        <f t="shared" si="470"/>
        <v>0</v>
      </c>
      <c r="AA1993" s="565">
        <f t="shared" si="471"/>
        <v>0</v>
      </c>
      <c r="AB1993" s="565">
        <f t="shared" si="472"/>
        <v>0</v>
      </c>
      <c r="AC1993" s="565">
        <f t="shared" si="473"/>
        <v>0</v>
      </c>
      <c r="AD1993" s="572">
        <f t="shared" si="474"/>
        <v>0</v>
      </c>
      <c r="AE1993" s="560">
        <f t="shared" si="475"/>
        <v>0</v>
      </c>
      <c r="AF1993" s="561">
        <f t="shared" si="476"/>
        <v>0</v>
      </c>
      <c r="AG1993" s="562"/>
    </row>
    <row r="1994" spans="2:33" s="418" customFormat="1" ht="15" customHeight="1" x14ac:dyDescent="0.2">
      <c r="B1994" s="554"/>
      <c r="C1994" s="382"/>
      <c r="D1994" s="383"/>
      <c r="E1994" s="381"/>
      <c r="F1994" s="1040"/>
      <c r="G1994" s="1038"/>
      <c r="H1994" s="1041"/>
      <c r="I1994" s="381"/>
      <c r="J1994" s="568">
        <f t="shared" si="468"/>
        <v>0</v>
      </c>
      <c r="K1994" s="381"/>
      <c r="L1994" s="381"/>
      <c r="M1994" s="568">
        <f t="shared" si="477"/>
        <v>0</v>
      </c>
      <c r="N1994" s="570">
        <f>IFERROR(VLOOKUP($C1994,Listen!$J$3:$L$39,2,0),0)</f>
        <v>0</v>
      </c>
      <c r="O1994" s="570">
        <f>IFERROR(VLOOKUP($C1994,Listen!$J$3:$L$39,3,0),0)</f>
        <v>0</v>
      </c>
      <c r="P1994" s="453">
        <f t="shared" si="469"/>
        <v>0</v>
      </c>
      <c r="Q1994" s="453">
        <f t="shared" si="478"/>
        <v>0</v>
      </c>
      <c r="R1994" s="453">
        <f t="shared" si="478"/>
        <v>0</v>
      </c>
      <c r="S1994" s="453">
        <f t="shared" si="478"/>
        <v>0</v>
      </c>
      <c r="T1994" s="453">
        <f t="shared" si="478"/>
        <v>0</v>
      </c>
      <c r="U1994" s="453">
        <f t="shared" si="478"/>
        <v>0</v>
      </c>
      <c r="V1994" s="453">
        <f t="shared" si="478"/>
        <v>0</v>
      </c>
      <c r="W1994" s="384">
        <f t="shared" si="479"/>
        <v>0</v>
      </c>
      <c r="X1994" s="565">
        <f>IF(D1994='A. Allgemeine Informationen'!$C$17,$M1994-Y1994,HLOOKUP('A. Allgemeine Informationen'!$C$17-1,$Z$1:$AF$2005,ROW(D1994),FALSE)-$Y1994)</f>
        <v>0</v>
      </c>
      <c r="Y1994" s="384">
        <f>HLOOKUP('A. Allgemeine Informationen'!$C$17,$Z$1:$AF$2005,ROW(D1994),FALSE)</f>
        <v>0</v>
      </c>
      <c r="Z1994" s="565">
        <f t="shared" si="470"/>
        <v>0</v>
      </c>
      <c r="AA1994" s="565">
        <f t="shared" si="471"/>
        <v>0</v>
      </c>
      <c r="AB1994" s="565">
        <f t="shared" si="472"/>
        <v>0</v>
      </c>
      <c r="AC1994" s="565">
        <f t="shared" si="473"/>
        <v>0</v>
      </c>
      <c r="AD1994" s="572">
        <f t="shared" si="474"/>
        <v>0</v>
      </c>
      <c r="AE1994" s="560">
        <f t="shared" si="475"/>
        <v>0</v>
      </c>
      <c r="AF1994" s="561">
        <f t="shared" si="476"/>
        <v>0</v>
      </c>
      <c r="AG1994" s="562"/>
    </row>
    <row r="1995" spans="2:33" s="418" customFormat="1" ht="15" customHeight="1" x14ac:dyDescent="0.2">
      <c r="B1995" s="554"/>
      <c r="C1995" s="382"/>
      <c r="D1995" s="383"/>
      <c r="E1995" s="381"/>
      <c r="F1995" s="1040"/>
      <c r="G1995" s="1038"/>
      <c r="H1995" s="1041"/>
      <c r="I1995" s="381"/>
      <c r="J1995" s="568">
        <f t="shared" si="468"/>
        <v>0</v>
      </c>
      <c r="K1995" s="381"/>
      <c r="L1995" s="381"/>
      <c r="M1995" s="568">
        <f t="shared" si="477"/>
        <v>0</v>
      </c>
      <c r="N1995" s="570">
        <f>IFERROR(VLOOKUP($C1995,Listen!$J$3:$L$39,2,0),0)</f>
        <v>0</v>
      </c>
      <c r="O1995" s="570">
        <f>IFERROR(VLOOKUP($C1995,Listen!$J$3:$L$39,3,0),0)</f>
        <v>0</v>
      </c>
      <c r="P1995" s="453">
        <f t="shared" si="469"/>
        <v>0</v>
      </c>
      <c r="Q1995" s="453">
        <f t="shared" si="478"/>
        <v>0</v>
      </c>
      <c r="R1995" s="453">
        <f t="shared" si="478"/>
        <v>0</v>
      </c>
      <c r="S1995" s="453">
        <f t="shared" si="478"/>
        <v>0</v>
      </c>
      <c r="T1995" s="453">
        <f t="shared" si="478"/>
        <v>0</v>
      </c>
      <c r="U1995" s="453">
        <f t="shared" si="478"/>
        <v>0</v>
      </c>
      <c r="V1995" s="453">
        <f t="shared" si="478"/>
        <v>0</v>
      </c>
      <c r="W1995" s="384">
        <f t="shared" si="479"/>
        <v>0</v>
      </c>
      <c r="X1995" s="565">
        <f>IF(D1995='A. Allgemeine Informationen'!$C$17,$M1995-Y1995,HLOOKUP('A. Allgemeine Informationen'!$C$17-1,$Z$1:$AF$2005,ROW(D1995),FALSE)-$Y1995)</f>
        <v>0</v>
      </c>
      <c r="Y1995" s="384">
        <f>HLOOKUP('A. Allgemeine Informationen'!$C$17,$Z$1:$AF$2005,ROW(D1995),FALSE)</f>
        <v>0</v>
      </c>
      <c r="Z1995" s="565">
        <f t="shared" si="470"/>
        <v>0</v>
      </c>
      <c r="AA1995" s="565">
        <f t="shared" si="471"/>
        <v>0</v>
      </c>
      <c r="AB1995" s="565">
        <f t="shared" si="472"/>
        <v>0</v>
      </c>
      <c r="AC1995" s="565">
        <f t="shared" si="473"/>
        <v>0</v>
      </c>
      <c r="AD1995" s="572">
        <f t="shared" si="474"/>
        <v>0</v>
      </c>
      <c r="AE1995" s="560">
        <f t="shared" si="475"/>
        <v>0</v>
      </c>
      <c r="AF1995" s="561">
        <f t="shared" si="476"/>
        <v>0</v>
      </c>
      <c r="AG1995" s="562"/>
    </row>
    <row r="1996" spans="2:33" s="418" customFormat="1" ht="15" customHeight="1" x14ac:dyDescent="0.2">
      <c r="B1996" s="554"/>
      <c r="C1996" s="382"/>
      <c r="D1996" s="383"/>
      <c r="E1996" s="381"/>
      <c r="F1996" s="1040"/>
      <c r="G1996" s="1038"/>
      <c r="H1996" s="1041"/>
      <c r="I1996" s="381"/>
      <c r="J1996" s="568">
        <f t="shared" si="468"/>
        <v>0</v>
      </c>
      <c r="K1996" s="381"/>
      <c r="L1996" s="381"/>
      <c r="M1996" s="568">
        <f t="shared" si="477"/>
        <v>0</v>
      </c>
      <c r="N1996" s="570">
        <f>IFERROR(VLOOKUP($C1996,Listen!$J$3:$L$39,2,0),0)</f>
        <v>0</v>
      </c>
      <c r="O1996" s="570">
        <f>IFERROR(VLOOKUP($C1996,Listen!$J$3:$L$39,3,0),0)</f>
        <v>0</v>
      </c>
      <c r="P1996" s="453">
        <f t="shared" si="469"/>
        <v>0</v>
      </c>
      <c r="Q1996" s="453">
        <f t="shared" si="478"/>
        <v>0</v>
      </c>
      <c r="R1996" s="453">
        <f t="shared" si="478"/>
        <v>0</v>
      </c>
      <c r="S1996" s="453">
        <f t="shared" si="478"/>
        <v>0</v>
      </c>
      <c r="T1996" s="453">
        <f t="shared" si="478"/>
        <v>0</v>
      </c>
      <c r="U1996" s="453">
        <f t="shared" si="478"/>
        <v>0</v>
      </c>
      <c r="V1996" s="453">
        <f t="shared" si="478"/>
        <v>0</v>
      </c>
      <c r="W1996" s="384">
        <f t="shared" si="479"/>
        <v>0</v>
      </c>
      <c r="X1996" s="565">
        <f>IF(D1996='A. Allgemeine Informationen'!$C$17,$M1996-Y1996,HLOOKUP('A. Allgemeine Informationen'!$C$17-1,$Z$1:$AF$2005,ROW(D1996),FALSE)-$Y1996)</f>
        <v>0</v>
      </c>
      <c r="Y1996" s="384">
        <f>HLOOKUP('A. Allgemeine Informationen'!$C$17,$Z$1:$AF$2005,ROW(D1996),FALSE)</f>
        <v>0</v>
      </c>
      <c r="Z1996" s="565">
        <f t="shared" si="470"/>
        <v>0</v>
      </c>
      <c r="AA1996" s="565">
        <f t="shared" si="471"/>
        <v>0</v>
      </c>
      <c r="AB1996" s="565">
        <f t="shared" si="472"/>
        <v>0</v>
      </c>
      <c r="AC1996" s="565">
        <f t="shared" si="473"/>
        <v>0</v>
      </c>
      <c r="AD1996" s="572">
        <f t="shared" si="474"/>
        <v>0</v>
      </c>
      <c r="AE1996" s="560">
        <f t="shared" si="475"/>
        <v>0</v>
      </c>
      <c r="AF1996" s="561">
        <f t="shared" si="476"/>
        <v>0</v>
      </c>
      <c r="AG1996" s="562"/>
    </row>
    <row r="1997" spans="2:33" s="418" customFormat="1" ht="15" customHeight="1" x14ac:dyDescent="0.2">
      <c r="B1997" s="554"/>
      <c r="C1997" s="382"/>
      <c r="D1997" s="383"/>
      <c r="E1997" s="381"/>
      <c r="F1997" s="1040"/>
      <c r="G1997" s="1038"/>
      <c r="H1997" s="1041"/>
      <c r="I1997" s="381"/>
      <c r="J1997" s="568">
        <f t="shared" si="468"/>
        <v>0</v>
      </c>
      <c r="K1997" s="381"/>
      <c r="L1997" s="381"/>
      <c r="M1997" s="568">
        <f t="shared" si="477"/>
        <v>0</v>
      </c>
      <c r="N1997" s="570">
        <f>IFERROR(VLOOKUP($C1997,Listen!$J$3:$L$39,2,0),0)</f>
        <v>0</v>
      </c>
      <c r="O1997" s="570">
        <f>IFERROR(VLOOKUP($C1997,Listen!$J$3:$L$39,3,0),0)</f>
        <v>0</v>
      </c>
      <c r="P1997" s="453">
        <f t="shared" si="469"/>
        <v>0</v>
      </c>
      <c r="Q1997" s="453">
        <f t="shared" si="478"/>
        <v>0</v>
      </c>
      <c r="R1997" s="453">
        <f t="shared" si="478"/>
        <v>0</v>
      </c>
      <c r="S1997" s="453">
        <f t="shared" si="478"/>
        <v>0</v>
      </c>
      <c r="T1997" s="453">
        <f t="shared" si="478"/>
        <v>0</v>
      </c>
      <c r="U1997" s="453">
        <f t="shared" si="478"/>
        <v>0</v>
      </c>
      <c r="V1997" s="453">
        <f t="shared" si="478"/>
        <v>0</v>
      </c>
      <c r="W1997" s="384">
        <f t="shared" si="479"/>
        <v>0</v>
      </c>
      <c r="X1997" s="565">
        <f>IF(D1997='A. Allgemeine Informationen'!$C$17,$M1997-Y1997,HLOOKUP('A. Allgemeine Informationen'!$C$17-1,$Z$1:$AF$2005,ROW(D1997),FALSE)-$Y1997)</f>
        <v>0</v>
      </c>
      <c r="Y1997" s="384">
        <f>HLOOKUP('A. Allgemeine Informationen'!$C$17,$Z$1:$AF$2005,ROW(D1997),FALSE)</f>
        <v>0</v>
      </c>
      <c r="Z1997" s="565">
        <f t="shared" si="470"/>
        <v>0</v>
      </c>
      <c r="AA1997" s="565">
        <f t="shared" si="471"/>
        <v>0</v>
      </c>
      <c r="AB1997" s="565">
        <f t="shared" si="472"/>
        <v>0</v>
      </c>
      <c r="AC1997" s="565">
        <f t="shared" si="473"/>
        <v>0</v>
      </c>
      <c r="AD1997" s="572">
        <f t="shared" si="474"/>
        <v>0</v>
      </c>
      <c r="AE1997" s="560">
        <f t="shared" si="475"/>
        <v>0</v>
      </c>
      <c r="AF1997" s="561">
        <f t="shared" si="476"/>
        <v>0</v>
      </c>
      <c r="AG1997" s="562"/>
    </row>
    <row r="1998" spans="2:33" s="418" customFormat="1" ht="15" customHeight="1" x14ac:dyDescent="0.2">
      <c r="B1998" s="554"/>
      <c r="C1998" s="382"/>
      <c r="D1998" s="383"/>
      <c r="E1998" s="381"/>
      <c r="F1998" s="1040"/>
      <c r="G1998" s="1038"/>
      <c r="H1998" s="1041"/>
      <c r="I1998" s="381"/>
      <c r="J1998" s="568">
        <f t="shared" si="468"/>
        <v>0</v>
      </c>
      <c r="K1998" s="381"/>
      <c r="L1998" s="381"/>
      <c r="M1998" s="568">
        <f t="shared" si="477"/>
        <v>0</v>
      </c>
      <c r="N1998" s="570">
        <f>IFERROR(VLOOKUP($C1998,Listen!$J$3:$L$39,2,0),0)</f>
        <v>0</v>
      </c>
      <c r="O1998" s="570">
        <f>IFERROR(VLOOKUP($C1998,Listen!$J$3:$L$39,3,0),0)</f>
        <v>0</v>
      </c>
      <c r="P1998" s="453">
        <f t="shared" si="469"/>
        <v>0</v>
      </c>
      <c r="Q1998" s="453">
        <f t="shared" si="478"/>
        <v>0</v>
      </c>
      <c r="R1998" s="453">
        <f t="shared" si="478"/>
        <v>0</v>
      </c>
      <c r="S1998" s="453">
        <f t="shared" si="478"/>
        <v>0</v>
      </c>
      <c r="T1998" s="453">
        <f t="shared" si="478"/>
        <v>0</v>
      </c>
      <c r="U1998" s="453">
        <f t="shared" si="478"/>
        <v>0</v>
      </c>
      <c r="V1998" s="453">
        <f t="shared" si="478"/>
        <v>0</v>
      </c>
      <c r="W1998" s="384">
        <f t="shared" si="479"/>
        <v>0</v>
      </c>
      <c r="X1998" s="565">
        <f>IF(D1998='A. Allgemeine Informationen'!$C$17,$M1998-Y1998,HLOOKUP('A. Allgemeine Informationen'!$C$17-1,$Z$1:$AF$2005,ROW(D1998),FALSE)-$Y1998)</f>
        <v>0</v>
      </c>
      <c r="Y1998" s="384">
        <f>HLOOKUP('A. Allgemeine Informationen'!$C$17,$Z$1:$AF$2005,ROW(D1998),FALSE)</f>
        <v>0</v>
      </c>
      <c r="Z1998" s="565">
        <f t="shared" si="470"/>
        <v>0</v>
      </c>
      <c r="AA1998" s="565">
        <f t="shared" si="471"/>
        <v>0</v>
      </c>
      <c r="AB1998" s="565">
        <f t="shared" si="472"/>
        <v>0</v>
      </c>
      <c r="AC1998" s="565">
        <f t="shared" si="473"/>
        <v>0</v>
      </c>
      <c r="AD1998" s="572">
        <f t="shared" si="474"/>
        <v>0</v>
      </c>
      <c r="AE1998" s="560">
        <f t="shared" si="475"/>
        <v>0</v>
      </c>
      <c r="AF1998" s="561">
        <f t="shared" si="476"/>
        <v>0</v>
      </c>
      <c r="AG1998" s="562"/>
    </row>
    <row r="1999" spans="2:33" s="418" customFormat="1" ht="15" customHeight="1" x14ac:dyDescent="0.2">
      <c r="B1999" s="554"/>
      <c r="C1999" s="382"/>
      <c r="D1999" s="383"/>
      <c r="E1999" s="381"/>
      <c r="F1999" s="1040"/>
      <c r="G1999" s="1038"/>
      <c r="H1999" s="1041"/>
      <c r="I1999" s="381"/>
      <c r="J1999" s="568">
        <f t="shared" si="468"/>
        <v>0</v>
      </c>
      <c r="K1999" s="381"/>
      <c r="L1999" s="381"/>
      <c r="M1999" s="568">
        <f t="shared" si="477"/>
        <v>0</v>
      </c>
      <c r="N1999" s="570">
        <f>IFERROR(VLOOKUP($C1999,Listen!$J$3:$L$39,2,0),0)</f>
        <v>0</v>
      </c>
      <c r="O1999" s="570">
        <f>IFERROR(VLOOKUP($C1999,Listen!$J$3:$L$39,3,0),0)</f>
        <v>0</v>
      </c>
      <c r="P1999" s="453">
        <f t="shared" si="469"/>
        <v>0</v>
      </c>
      <c r="Q1999" s="453">
        <f t="shared" si="478"/>
        <v>0</v>
      </c>
      <c r="R1999" s="453">
        <f t="shared" si="478"/>
        <v>0</v>
      </c>
      <c r="S1999" s="453">
        <f t="shared" si="478"/>
        <v>0</v>
      </c>
      <c r="T1999" s="453">
        <f t="shared" si="478"/>
        <v>0</v>
      </c>
      <c r="U1999" s="453">
        <f t="shared" si="478"/>
        <v>0</v>
      </c>
      <c r="V1999" s="453">
        <f t="shared" si="478"/>
        <v>0</v>
      </c>
      <c r="W1999" s="384">
        <f t="shared" si="479"/>
        <v>0</v>
      </c>
      <c r="X1999" s="565">
        <f>IF(D1999='A. Allgemeine Informationen'!$C$17,$M1999-Y1999,HLOOKUP('A. Allgemeine Informationen'!$C$17-1,$Z$1:$AF$2005,ROW(D1999),FALSE)-$Y1999)</f>
        <v>0</v>
      </c>
      <c r="Y1999" s="384">
        <f>HLOOKUP('A. Allgemeine Informationen'!$C$17,$Z$1:$AF$2005,ROW(D1999),FALSE)</f>
        <v>0</v>
      </c>
      <c r="Z1999" s="565">
        <f t="shared" si="470"/>
        <v>0</v>
      </c>
      <c r="AA1999" s="565">
        <f t="shared" si="471"/>
        <v>0</v>
      </c>
      <c r="AB1999" s="565">
        <f t="shared" si="472"/>
        <v>0</v>
      </c>
      <c r="AC1999" s="565">
        <f t="shared" si="473"/>
        <v>0</v>
      </c>
      <c r="AD1999" s="572">
        <f t="shared" si="474"/>
        <v>0</v>
      </c>
      <c r="AE1999" s="560">
        <f t="shared" si="475"/>
        <v>0</v>
      </c>
      <c r="AF1999" s="561">
        <f t="shared" si="476"/>
        <v>0</v>
      </c>
      <c r="AG1999" s="562"/>
    </row>
    <row r="2000" spans="2:33" s="418" customFormat="1" ht="15" customHeight="1" x14ac:dyDescent="0.2">
      <c r="B2000" s="554"/>
      <c r="C2000" s="382"/>
      <c r="D2000" s="383"/>
      <c r="E2000" s="381"/>
      <c r="F2000" s="1040"/>
      <c r="G2000" s="1038"/>
      <c r="H2000" s="1041"/>
      <c r="I2000" s="381"/>
      <c r="J2000" s="568">
        <f t="shared" si="468"/>
        <v>0</v>
      </c>
      <c r="K2000" s="381"/>
      <c r="L2000" s="381"/>
      <c r="M2000" s="568">
        <f t="shared" si="477"/>
        <v>0</v>
      </c>
      <c r="N2000" s="570">
        <f>IFERROR(VLOOKUP($C2000,Listen!$J$3:$L$39,2,0),0)</f>
        <v>0</v>
      </c>
      <c r="O2000" s="570">
        <f>IFERROR(VLOOKUP($C2000,Listen!$J$3:$L$39,3,0),0)</f>
        <v>0</v>
      </c>
      <c r="P2000" s="453">
        <f t="shared" si="469"/>
        <v>0</v>
      </c>
      <c r="Q2000" s="453">
        <f t="shared" si="478"/>
        <v>0</v>
      </c>
      <c r="R2000" s="453">
        <f t="shared" si="478"/>
        <v>0</v>
      </c>
      <c r="S2000" s="453">
        <f t="shared" si="478"/>
        <v>0</v>
      </c>
      <c r="T2000" s="453">
        <f t="shared" si="478"/>
        <v>0</v>
      </c>
      <c r="U2000" s="453">
        <f t="shared" si="478"/>
        <v>0</v>
      </c>
      <c r="V2000" s="453">
        <f t="shared" si="478"/>
        <v>0</v>
      </c>
      <c r="W2000" s="384">
        <f t="shared" si="479"/>
        <v>0</v>
      </c>
      <c r="X2000" s="565">
        <f>IF(D2000='A. Allgemeine Informationen'!$C$17,$M2000-Y2000,HLOOKUP('A. Allgemeine Informationen'!$C$17-1,$Z$1:$AF$2005,ROW(D2000),FALSE)-$Y2000)</f>
        <v>0</v>
      </c>
      <c r="Y2000" s="384">
        <f>HLOOKUP('A. Allgemeine Informationen'!$C$17,$Z$1:$AF$2005,ROW(D2000),FALSE)</f>
        <v>0</v>
      </c>
      <c r="Z2000" s="565">
        <f t="shared" si="470"/>
        <v>0</v>
      </c>
      <c r="AA2000" s="565">
        <f t="shared" si="471"/>
        <v>0</v>
      </c>
      <c r="AB2000" s="565">
        <f t="shared" si="472"/>
        <v>0</v>
      </c>
      <c r="AC2000" s="565">
        <f t="shared" si="473"/>
        <v>0</v>
      </c>
      <c r="AD2000" s="572">
        <f t="shared" si="474"/>
        <v>0</v>
      </c>
      <c r="AE2000" s="560">
        <f t="shared" si="475"/>
        <v>0</v>
      </c>
      <c r="AF2000" s="561">
        <f t="shared" si="476"/>
        <v>0</v>
      </c>
      <c r="AG2000" s="562"/>
    </row>
    <row r="2001" spans="2:33" s="418" customFormat="1" ht="15" customHeight="1" x14ac:dyDescent="0.2">
      <c r="B2001" s="554"/>
      <c r="C2001" s="382"/>
      <c r="D2001" s="383"/>
      <c r="E2001" s="381"/>
      <c r="F2001" s="1040"/>
      <c r="G2001" s="1038"/>
      <c r="H2001" s="1041"/>
      <c r="I2001" s="381"/>
      <c r="J2001" s="568">
        <f t="shared" si="468"/>
        <v>0</v>
      </c>
      <c r="K2001" s="381"/>
      <c r="L2001" s="381"/>
      <c r="M2001" s="568">
        <f t="shared" si="477"/>
        <v>0</v>
      </c>
      <c r="N2001" s="570">
        <f>IFERROR(VLOOKUP($C2001,Listen!$J$3:$L$39,2,0),0)</f>
        <v>0</v>
      </c>
      <c r="O2001" s="570">
        <f>IFERROR(VLOOKUP($C2001,Listen!$J$3:$L$39,3,0),0)</f>
        <v>0</v>
      </c>
      <c r="P2001" s="453">
        <f t="shared" si="469"/>
        <v>0</v>
      </c>
      <c r="Q2001" s="453">
        <f t="shared" si="478"/>
        <v>0</v>
      </c>
      <c r="R2001" s="453">
        <f t="shared" si="478"/>
        <v>0</v>
      </c>
      <c r="S2001" s="453">
        <f t="shared" si="478"/>
        <v>0</v>
      </c>
      <c r="T2001" s="453">
        <f t="shared" si="478"/>
        <v>0</v>
      </c>
      <c r="U2001" s="453">
        <f t="shared" si="478"/>
        <v>0</v>
      </c>
      <c r="V2001" s="453">
        <f t="shared" si="478"/>
        <v>0</v>
      </c>
      <c r="W2001" s="384">
        <f t="shared" si="479"/>
        <v>0</v>
      </c>
      <c r="X2001" s="565">
        <f>IF(D2001='A. Allgemeine Informationen'!$C$17,$M2001-Y2001,HLOOKUP('A. Allgemeine Informationen'!$C$17-1,$Z$1:$AF$2005,ROW(D2001),FALSE)-$Y2001)</f>
        <v>0</v>
      </c>
      <c r="Y2001" s="384">
        <f>HLOOKUP('A. Allgemeine Informationen'!$C$17,$Z$1:$AF$2005,ROW(D2001),FALSE)</f>
        <v>0</v>
      </c>
      <c r="Z2001" s="565">
        <f t="shared" si="470"/>
        <v>0</v>
      </c>
      <c r="AA2001" s="565">
        <f t="shared" si="471"/>
        <v>0</v>
      </c>
      <c r="AB2001" s="565">
        <f t="shared" si="472"/>
        <v>0</v>
      </c>
      <c r="AC2001" s="565">
        <f t="shared" si="473"/>
        <v>0</v>
      </c>
      <c r="AD2001" s="572">
        <f t="shared" si="474"/>
        <v>0</v>
      </c>
      <c r="AE2001" s="560">
        <f t="shared" si="475"/>
        <v>0</v>
      </c>
      <c r="AF2001" s="561">
        <f t="shared" si="476"/>
        <v>0</v>
      </c>
      <c r="AG2001" s="562"/>
    </row>
    <row r="2002" spans="2:33" s="418" customFormat="1" ht="15" customHeight="1" x14ac:dyDescent="0.2">
      <c r="B2002" s="554"/>
      <c r="C2002" s="382"/>
      <c r="D2002" s="383"/>
      <c r="E2002" s="381"/>
      <c r="F2002" s="1040"/>
      <c r="G2002" s="1038"/>
      <c r="H2002" s="1041"/>
      <c r="I2002" s="381"/>
      <c r="J2002" s="568">
        <f t="shared" si="468"/>
        <v>0</v>
      </c>
      <c r="K2002" s="381"/>
      <c r="L2002" s="381"/>
      <c r="M2002" s="568">
        <f t="shared" si="477"/>
        <v>0</v>
      </c>
      <c r="N2002" s="570">
        <f>IFERROR(VLOOKUP($C2002,Listen!$J$3:$L$39,2,0),0)</f>
        <v>0</v>
      </c>
      <c r="O2002" s="570">
        <f>IFERROR(VLOOKUP($C2002,Listen!$J$3:$L$39,3,0),0)</f>
        <v>0</v>
      </c>
      <c r="P2002" s="453">
        <f t="shared" si="469"/>
        <v>0</v>
      </c>
      <c r="Q2002" s="453">
        <f t="shared" si="478"/>
        <v>0</v>
      </c>
      <c r="R2002" s="453">
        <f t="shared" si="478"/>
        <v>0</v>
      </c>
      <c r="S2002" s="453">
        <f t="shared" si="478"/>
        <v>0</v>
      </c>
      <c r="T2002" s="453">
        <f t="shared" si="478"/>
        <v>0</v>
      </c>
      <c r="U2002" s="453">
        <f t="shared" si="478"/>
        <v>0</v>
      </c>
      <c r="V2002" s="453">
        <f t="shared" si="478"/>
        <v>0</v>
      </c>
      <c r="W2002" s="384">
        <f t="shared" si="479"/>
        <v>0</v>
      </c>
      <c r="X2002" s="565">
        <f>IF(D2002='A. Allgemeine Informationen'!$C$17,$M2002-Y2002,HLOOKUP('A. Allgemeine Informationen'!$C$17-1,$Z$1:$AF$2005,ROW(D2002),FALSE)-$Y2002)</f>
        <v>0</v>
      </c>
      <c r="Y2002" s="384">
        <f>HLOOKUP('A. Allgemeine Informationen'!$C$17,$Z$1:$AF$2005,ROW(D2002),FALSE)</f>
        <v>0</v>
      </c>
      <c r="Z2002" s="565">
        <f t="shared" si="470"/>
        <v>0</v>
      </c>
      <c r="AA2002" s="565">
        <f t="shared" si="471"/>
        <v>0</v>
      </c>
      <c r="AB2002" s="565">
        <f t="shared" si="472"/>
        <v>0</v>
      </c>
      <c r="AC2002" s="565">
        <f t="shared" si="473"/>
        <v>0</v>
      </c>
      <c r="AD2002" s="572">
        <f t="shared" si="474"/>
        <v>0</v>
      </c>
      <c r="AE2002" s="560">
        <f t="shared" si="475"/>
        <v>0</v>
      </c>
      <c r="AF2002" s="561">
        <f t="shared" si="476"/>
        <v>0</v>
      </c>
      <c r="AG2002" s="562"/>
    </row>
    <row r="2003" spans="2:33" s="418" customFormat="1" ht="15" customHeight="1" x14ac:dyDescent="0.2">
      <c r="B2003" s="554"/>
      <c r="C2003" s="382"/>
      <c r="D2003" s="383"/>
      <c r="E2003" s="381"/>
      <c r="F2003" s="1040"/>
      <c r="G2003" s="1038"/>
      <c r="H2003" s="1041"/>
      <c r="I2003" s="381"/>
      <c r="J2003" s="568">
        <f t="shared" si="468"/>
        <v>0</v>
      </c>
      <c r="K2003" s="381"/>
      <c r="L2003" s="381"/>
      <c r="M2003" s="568">
        <f t="shared" si="477"/>
        <v>0</v>
      </c>
      <c r="N2003" s="570">
        <f>IFERROR(VLOOKUP($C2003,Listen!$J$3:$L$39,2,0),0)</f>
        <v>0</v>
      </c>
      <c r="O2003" s="570">
        <f>IFERROR(VLOOKUP($C2003,Listen!$J$3:$L$39,3,0),0)</f>
        <v>0</v>
      </c>
      <c r="P2003" s="453">
        <f t="shared" si="469"/>
        <v>0</v>
      </c>
      <c r="Q2003" s="453">
        <f t="shared" si="478"/>
        <v>0</v>
      </c>
      <c r="R2003" s="453">
        <f t="shared" si="478"/>
        <v>0</v>
      </c>
      <c r="S2003" s="453">
        <f t="shared" si="478"/>
        <v>0</v>
      </c>
      <c r="T2003" s="453">
        <f t="shared" si="478"/>
        <v>0</v>
      </c>
      <c r="U2003" s="453">
        <f t="shared" si="478"/>
        <v>0</v>
      </c>
      <c r="V2003" s="453">
        <f t="shared" si="478"/>
        <v>0</v>
      </c>
      <c r="W2003" s="384">
        <f t="shared" si="479"/>
        <v>0</v>
      </c>
      <c r="X2003" s="565">
        <f>IF(D2003='A. Allgemeine Informationen'!$C$17,$M2003-Y2003,HLOOKUP('A. Allgemeine Informationen'!$C$17-1,$Z$1:$AF$2005,ROW(D2003),FALSE)-$Y2003)</f>
        <v>0</v>
      </c>
      <c r="Y2003" s="384">
        <f>HLOOKUP('A. Allgemeine Informationen'!$C$17,$Z$1:$AF$2005,ROW(D2003),FALSE)</f>
        <v>0</v>
      </c>
      <c r="Z2003" s="565">
        <f t="shared" si="470"/>
        <v>0</v>
      </c>
      <c r="AA2003" s="565">
        <f t="shared" si="471"/>
        <v>0</v>
      </c>
      <c r="AB2003" s="565">
        <f t="shared" si="472"/>
        <v>0</v>
      </c>
      <c r="AC2003" s="565">
        <f t="shared" si="473"/>
        <v>0</v>
      </c>
      <c r="AD2003" s="572">
        <f t="shared" si="474"/>
        <v>0</v>
      </c>
      <c r="AE2003" s="560">
        <f t="shared" si="475"/>
        <v>0</v>
      </c>
      <c r="AF2003" s="561">
        <f t="shared" si="476"/>
        <v>0</v>
      </c>
      <c r="AG2003" s="562"/>
    </row>
    <row r="2004" spans="2:33" s="418" customFormat="1" ht="15" customHeight="1" x14ac:dyDescent="0.2">
      <c r="B2004" s="554"/>
      <c r="C2004" s="382"/>
      <c r="D2004" s="383"/>
      <c r="E2004" s="381"/>
      <c r="F2004" s="1040"/>
      <c r="G2004" s="1038"/>
      <c r="H2004" s="1041"/>
      <c r="I2004" s="381"/>
      <c r="J2004" s="568">
        <f t="shared" si="468"/>
        <v>0</v>
      </c>
      <c r="K2004" s="381"/>
      <c r="L2004" s="381"/>
      <c r="M2004" s="568">
        <f t="shared" si="477"/>
        <v>0</v>
      </c>
      <c r="N2004" s="570">
        <f>IFERROR(VLOOKUP($C2004,Listen!$J$3:$L$39,2,0),0)</f>
        <v>0</v>
      </c>
      <c r="O2004" s="570">
        <f>IFERROR(VLOOKUP($C2004,Listen!$J$3:$L$39,3,0),0)</f>
        <v>0</v>
      </c>
      <c r="P2004" s="453">
        <f t="shared" si="469"/>
        <v>0</v>
      </c>
      <c r="Q2004" s="453">
        <f t="shared" si="478"/>
        <v>0</v>
      </c>
      <c r="R2004" s="453">
        <f t="shared" si="478"/>
        <v>0</v>
      </c>
      <c r="S2004" s="453">
        <f t="shared" si="478"/>
        <v>0</v>
      </c>
      <c r="T2004" s="453">
        <f t="shared" si="478"/>
        <v>0</v>
      </c>
      <c r="U2004" s="453">
        <f t="shared" si="478"/>
        <v>0</v>
      </c>
      <c r="V2004" s="453">
        <f t="shared" si="478"/>
        <v>0</v>
      </c>
      <c r="W2004" s="384">
        <f t="shared" si="479"/>
        <v>0</v>
      </c>
      <c r="X2004" s="565">
        <f>IF(D2004='A. Allgemeine Informationen'!$C$17,$M2004-Y2004,HLOOKUP('A. Allgemeine Informationen'!$C$17-1,$Z$1:$AF$2005,ROW(D2004),FALSE)-$Y2004)</f>
        <v>0</v>
      </c>
      <c r="Y2004" s="384">
        <f>HLOOKUP('A. Allgemeine Informationen'!$C$17,$Z$1:$AF$2005,ROW(D2004),FALSE)</f>
        <v>0</v>
      </c>
      <c r="Z2004" s="565">
        <f t="shared" si="470"/>
        <v>0</v>
      </c>
      <c r="AA2004" s="565">
        <f t="shared" si="471"/>
        <v>0</v>
      </c>
      <c r="AB2004" s="565">
        <f t="shared" si="472"/>
        <v>0</v>
      </c>
      <c r="AC2004" s="565">
        <f t="shared" si="473"/>
        <v>0</v>
      </c>
      <c r="AD2004" s="572">
        <f t="shared" si="474"/>
        <v>0</v>
      </c>
      <c r="AE2004" s="560">
        <f t="shared" si="475"/>
        <v>0</v>
      </c>
      <c r="AF2004" s="561">
        <f t="shared" si="476"/>
        <v>0</v>
      </c>
      <c r="AG2004" s="562"/>
    </row>
    <row r="2005" spans="2:33" s="418" customFormat="1" ht="15" customHeight="1" x14ac:dyDescent="0.2">
      <c r="B2005" s="551"/>
      <c r="C2005" s="555"/>
      <c r="D2005" s="552"/>
      <c r="E2005" s="556"/>
      <c r="F2005" s="1040"/>
      <c r="G2005" s="556"/>
      <c r="H2005" s="1041"/>
      <c r="I2005" s="556"/>
      <c r="J2005" s="568">
        <f t="shared" si="468"/>
        <v>0</v>
      </c>
      <c r="K2005" s="556"/>
      <c r="L2005" s="556"/>
      <c r="M2005" s="569">
        <f t="shared" si="477"/>
        <v>0</v>
      </c>
      <c r="N2005" s="571">
        <f>IFERROR(VLOOKUP($C2005,Listen!$J$3:$L$39,2,0),0)</f>
        <v>0</v>
      </c>
      <c r="O2005" s="571">
        <f>IFERROR(VLOOKUP($C2005,Listen!$J$3:$L$39,3,0),0)</f>
        <v>0</v>
      </c>
      <c r="P2005" s="557">
        <f t="shared" si="469"/>
        <v>0</v>
      </c>
      <c r="Q2005" s="557">
        <f t="shared" si="478"/>
        <v>0</v>
      </c>
      <c r="R2005" s="557">
        <f t="shared" si="478"/>
        <v>0</v>
      </c>
      <c r="S2005" s="557">
        <f t="shared" si="478"/>
        <v>0</v>
      </c>
      <c r="T2005" s="557">
        <f t="shared" si="478"/>
        <v>0</v>
      </c>
      <c r="U2005" s="557">
        <f t="shared" si="478"/>
        <v>0</v>
      </c>
      <c r="V2005" s="557">
        <f t="shared" si="478"/>
        <v>0</v>
      </c>
      <c r="W2005" s="558">
        <f t="shared" si="479"/>
        <v>0</v>
      </c>
      <c r="X2005" s="565">
        <f>IF(D2005='A. Allgemeine Informationen'!$C$17,$M2005-Y2005,HLOOKUP('A. Allgemeine Informationen'!$C$17-1,$Z$1:$AF$2005,ROW(D2005),FALSE)-$Y2005)</f>
        <v>0</v>
      </c>
      <c r="Y2005" s="558">
        <f>HLOOKUP('A. Allgemeine Informationen'!$C$17,$Z$1:$AF$2005,ROW(D2005),FALSE)</f>
        <v>0</v>
      </c>
      <c r="Z2005" s="558">
        <f t="shared" si="470"/>
        <v>0</v>
      </c>
      <c r="AA2005" s="558">
        <f t="shared" si="471"/>
        <v>0</v>
      </c>
      <c r="AB2005" s="558">
        <f t="shared" si="472"/>
        <v>0</v>
      </c>
      <c r="AC2005" s="558">
        <f t="shared" si="473"/>
        <v>0</v>
      </c>
      <c r="AD2005" s="573">
        <f t="shared" si="474"/>
        <v>0</v>
      </c>
      <c r="AE2005" s="698">
        <f t="shared" si="475"/>
        <v>0</v>
      </c>
      <c r="AF2005" s="699">
        <f t="shared" si="476"/>
        <v>0</v>
      </c>
      <c r="AG2005" s="562"/>
    </row>
    <row r="2006" spans="2:33" ht="15" customHeight="1" thickBot="1" x14ac:dyDescent="0.25">
      <c r="B2006" s="598" t="s">
        <v>611</v>
      </c>
      <c r="C2006" s="567"/>
      <c r="D2006" s="567"/>
      <c r="E2006" s="567"/>
      <c r="F2006" s="567"/>
      <c r="G2006" s="567"/>
      <c r="H2006" s="567"/>
      <c r="I2006" s="567"/>
      <c r="J2006" s="567"/>
      <c r="K2006" s="567"/>
      <c r="L2006" s="567"/>
      <c r="M2006" s="567"/>
      <c r="N2006" s="567"/>
      <c r="O2006" s="567"/>
      <c r="P2006" s="567"/>
      <c r="Q2006" s="567"/>
      <c r="R2006" s="567"/>
      <c r="S2006" s="567"/>
      <c r="T2006" s="567"/>
      <c r="U2006" s="567"/>
      <c r="V2006" s="567"/>
      <c r="W2006" s="567"/>
      <c r="X2006" s="567"/>
      <c r="Y2006" s="567"/>
      <c r="Z2006" s="567"/>
      <c r="AA2006" s="567"/>
      <c r="AB2006" s="567"/>
      <c r="AC2006" s="567"/>
      <c r="AD2006" s="567"/>
      <c r="AE2006" s="599"/>
      <c r="AF2006" s="700"/>
      <c r="AG2006" s="56"/>
    </row>
  </sheetData>
  <sheetProtection algorithmName="SHA-512" hashValue="glBdaqF7e33IzeQZjUik2jyuI/RZpda0qRgNeCNKL16jSOgQ19SrQRglRQwYcSqrXXuI32unmI0iF65NL6yUTw==" saltValue="caLtc3CPmftE0vMJ5Herzw==" spinCount="100000" sheet="1" objects="1" scenarios="1"/>
  <dataValidations count="1">
    <dataValidation type="whole" errorStyle="warning" allowBlank="1" showErrorMessage="1" errorTitle="Nutzungsdauer" error="Die angegebene Nutzungsdauer liegt außerhalb der betriebsgewöhnlichen Nutzungsdauern gemäß Anlage zur GasNEV._x000a_Wollen Sie trotzdem fortfahren?" sqref="P6:V2005" xr:uid="{00000000-0002-0000-1100-000000000000}">
      <formula1>$N6</formula1>
      <formula2>$O6</formula2>
    </dataValidation>
  </dataValidations>
  <pageMargins left="0.7" right="0.7" top="0.78740157499999996" bottom="0.78740157499999996" header="0.3" footer="0.3"/>
  <pageSetup paperSize="9" scale="47" orientation="portrait" r:id="rId1"/>
  <colBreaks count="2" manualBreakCount="2">
    <brk id="8" max="2005" man="1"/>
    <brk id="22" max="2005" man="1"/>
  </colBreaks>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100-000001000000}">
          <x14:formula1>
            <xm:f>Listen!$AB$2:$AB$131</xm:f>
          </x14:formula1>
          <xm:sqref>B6:B2005</xm:sqref>
        </x14:dataValidation>
        <x14:dataValidation type="list" allowBlank="1" showInputMessage="1" showErrorMessage="1" xr:uid="{00000000-0002-0000-1100-000002000000}">
          <x14:formula1>
            <xm:f>Listen!$J$2:$J$39</xm:f>
          </x14:formula1>
          <xm:sqref>C6:C2005</xm:sqref>
        </x14:dataValidation>
        <x14:dataValidation type="list" allowBlank="1" showInputMessage="1" showErrorMessage="1" xr:uid="{3432CCEC-6334-42F1-868C-FA539E95F028}">
          <x14:formula1>
            <xm:f>Listen!$B$23:$B$26</xm:f>
          </x14:formula1>
          <xm:sqref>H6:H2005</xm:sqref>
        </x14:dataValidation>
        <x14:dataValidation type="list" showInputMessage="1" showErrorMessage="1" xr:uid="{DE75C995-2774-4A3E-A706-EE08DD6E5724}">
          <x14:formula1>
            <xm:f>Listen!$B$17:$B$20</xm:f>
          </x14:formula1>
          <xm:sqref>F6:F2005</xm:sqref>
        </x14:dataValidation>
        <x14:dataValidation type="list" allowBlank="1" showInputMessage="1" xr:uid="{00000000-0002-0000-1100-000003000000}">
          <x14:formula1>
            <xm:f>Listen!$Z$2:$Z$6</xm:f>
          </x14:formula1>
          <xm:sqref>D6:D2005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5">
    <tabColor rgb="FFFFFF99"/>
  </sheetPr>
  <dimension ref="A1:Q407"/>
  <sheetViews>
    <sheetView showGridLines="0" zoomScale="85" zoomScaleNormal="85" workbookViewId="0">
      <pane ySplit="5" topLeftCell="A6" activePane="bottomLeft" state="frozen"/>
      <selection pane="bottomLeft" activeCell="C6" sqref="C6"/>
    </sheetView>
  </sheetViews>
  <sheetFormatPr baseColWidth="10" defaultRowHeight="15" x14ac:dyDescent="0.25"/>
  <cols>
    <col min="1" max="1" width="2.7109375" style="41" customWidth="1"/>
    <col min="2" max="2" width="11.42578125" style="41" customWidth="1"/>
    <col min="3" max="3" width="69.7109375" style="41" customWidth="1"/>
    <col min="4" max="4" width="40.7109375" style="41" customWidth="1"/>
    <col min="5" max="5" width="16.42578125" style="41" bestFit="1" customWidth="1"/>
    <col min="6" max="15" width="17.7109375" style="41" customWidth="1"/>
    <col min="16" max="16" width="47.42578125" style="846" customWidth="1"/>
    <col min="17" max="17" width="2.7109375" style="41" customWidth="1"/>
    <col min="18" max="16384" width="11.42578125" style="41"/>
  </cols>
  <sheetData>
    <row r="1" spans="1:16" ht="30" customHeight="1" x14ac:dyDescent="0.25">
      <c r="B1" s="36" t="s">
        <v>1144</v>
      </c>
    </row>
    <row r="2" spans="1:16" ht="12" customHeight="1" thickBot="1" x14ac:dyDescent="0.3">
      <c r="B2" s="36"/>
    </row>
    <row r="3" spans="1:16" s="11" customFormat="1" ht="18" customHeight="1" x14ac:dyDescent="0.2">
      <c r="B3" s="282" t="str">
        <f t="shared" ref="B3" si="0">ROMAN(COLUMN()-1)</f>
        <v>I</v>
      </c>
      <c r="C3" s="286" t="str">
        <f>ROMAN(COLUMN()-1)</f>
        <v>II</v>
      </c>
      <c r="D3" s="283" t="str">
        <f t="shared" ref="D3:O3" si="1">ROMAN(COLUMN()-1)</f>
        <v>III</v>
      </c>
      <c r="E3" s="283" t="str">
        <f t="shared" si="1"/>
        <v>IV</v>
      </c>
      <c r="F3" s="283" t="str">
        <f t="shared" si="1"/>
        <v>V</v>
      </c>
      <c r="G3" s="283"/>
      <c r="H3" s="283" t="str">
        <f t="shared" si="1"/>
        <v>VII</v>
      </c>
      <c r="I3" s="283"/>
      <c r="J3" s="283" t="str">
        <f t="shared" si="1"/>
        <v>IX</v>
      </c>
      <c r="K3" s="283" t="str">
        <f t="shared" si="1"/>
        <v>X</v>
      </c>
      <c r="L3" s="283" t="str">
        <f t="shared" si="1"/>
        <v>XI</v>
      </c>
      <c r="M3" s="283" t="str">
        <f t="shared" si="1"/>
        <v>XII</v>
      </c>
      <c r="N3" s="283" t="str">
        <f t="shared" si="1"/>
        <v>XIII</v>
      </c>
      <c r="O3" s="847" t="str">
        <f t="shared" si="1"/>
        <v>XIV</v>
      </c>
      <c r="P3" s="284" t="str">
        <f t="shared" ref="P3" si="2">ROMAN(COLUMN())</f>
        <v>XVI</v>
      </c>
    </row>
    <row r="4" spans="1:16" s="11" customFormat="1" ht="18" customHeight="1" x14ac:dyDescent="0.2">
      <c r="B4" s="306" t="s">
        <v>273</v>
      </c>
      <c r="C4" s="419"/>
      <c r="D4" s="342"/>
      <c r="E4" s="343"/>
      <c r="F4" s="266" t="s">
        <v>376</v>
      </c>
      <c r="G4" s="575"/>
      <c r="H4" s="342"/>
      <c r="I4" s="575"/>
      <c r="J4" s="342"/>
      <c r="K4" s="342"/>
      <c r="L4" s="342"/>
      <c r="M4" s="342"/>
      <c r="N4" s="342"/>
      <c r="O4" s="575"/>
      <c r="P4" s="848"/>
    </row>
    <row r="5" spans="1:16" s="11" customFormat="1" ht="126" customHeight="1" x14ac:dyDescent="0.2">
      <c r="B5" s="543" t="s">
        <v>533</v>
      </c>
      <c r="C5" s="544" t="s">
        <v>403</v>
      </c>
      <c r="D5" s="544" t="s">
        <v>302</v>
      </c>
      <c r="E5" s="544" t="s">
        <v>574</v>
      </c>
      <c r="F5" s="544" t="s">
        <v>1326</v>
      </c>
      <c r="G5" s="544" t="s">
        <v>1261</v>
      </c>
      <c r="H5" s="544" t="s">
        <v>1263</v>
      </c>
      <c r="I5" s="544" t="s">
        <v>1262</v>
      </c>
      <c r="J5" s="544" t="s">
        <v>1256</v>
      </c>
      <c r="K5" s="544" t="s">
        <v>1232</v>
      </c>
      <c r="L5" s="544" t="s">
        <v>613</v>
      </c>
      <c r="M5" s="544" t="s">
        <v>1233</v>
      </c>
      <c r="N5" s="544" t="s">
        <v>1234</v>
      </c>
      <c r="O5" s="545" t="s">
        <v>1235</v>
      </c>
      <c r="P5" s="544" t="s">
        <v>1093</v>
      </c>
    </row>
    <row r="6" spans="1:16" ht="15" customHeight="1" x14ac:dyDescent="0.2">
      <c r="A6" s="1245" t="str">
        <f>IF(OR(C6=Listen!$P$6,C6=Listen!$P$7),1,"")</f>
        <v/>
      </c>
      <c r="B6" s="554"/>
      <c r="C6" s="291"/>
      <c r="D6" s="291"/>
      <c r="E6" s="383"/>
      <c r="F6" s="387"/>
      <c r="G6" s="549"/>
      <c r="H6" s="387"/>
      <c r="I6" s="549"/>
      <c r="J6" s="387"/>
      <c r="K6" s="542">
        <f t="shared" ref="K6" si="3">SUM(F6,H6)-J6</f>
        <v>0</v>
      </c>
      <c r="L6" s="391"/>
      <c r="M6" s="387"/>
      <c r="N6" s="387"/>
      <c r="O6" s="549"/>
      <c r="P6" s="887"/>
    </row>
    <row r="7" spans="1:16" ht="15" customHeight="1" x14ac:dyDescent="0.2">
      <c r="A7" s="1245" t="str">
        <f>IF(OR(C7=Listen!$P$6,C7=Listen!$P$7),1,"")</f>
        <v/>
      </c>
      <c r="B7" s="554"/>
      <c r="C7" s="291"/>
      <c r="D7" s="291"/>
      <c r="E7" s="383"/>
      <c r="F7" s="387"/>
      <c r="G7" s="549"/>
      <c r="H7" s="387"/>
      <c r="I7" s="549"/>
      <c r="J7" s="387"/>
      <c r="K7" s="542">
        <f t="shared" ref="K7:K8" si="4">SUM(F7,H7)-J7</f>
        <v>0</v>
      </c>
      <c r="L7" s="391"/>
      <c r="M7" s="387"/>
      <c r="N7" s="387"/>
      <c r="O7" s="549"/>
      <c r="P7" s="887"/>
    </row>
    <row r="8" spans="1:16" ht="15" customHeight="1" x14ac:dyDescent="0.2">
      <c r="A8" s="1245" t="str">
        <f>IF(OR(C8=Listen!$P$6,C8=Listen!$P$7),1,"")</f>
        <v/>
      </c>
      <c r="B8" s="554"/>
      <c r="C8" s="291"/>
      <c r="D8" s="291"/>
      <c r="E8" s="383"/>
      <c r="F8" s="387"/>
      <c r="G8" s="549"/>
      <c r="H8" s="387"/>
      <c r="I8" s="549"/>
      <c r="J8" s="387"/>
      <c r="K8" s="542">
        <f t="shared" si="4"/>
        <v>0</v>
      </c>
      <c r="L8" s="391"/>
      <c r="M8" s="387"/>
      <c r="N8" s="387"/>
      <c r="O8" s="549"/>
      <c r="P8" s="887"/>
    </row>
    <row r="9" spans="1:16" ht="15" customHeight="1" x14ac:dyDescent="0.2">
      <c r="A9" s="1245" t="str">
        <f>IF(OR(C9=Listen!$P$6,C9=Listen!$P$7),1,"")</f>
        <v/>
      </c>
      <c r="B9" s="554"/>
      <c r="C9" s="291"/>
      <c r="D9" s="291"/>
      <c r="E9" s="383"/>
      <c r="F9" s="387"/>
      <c r="G9" s="549"/>
      <c r="H9" s="387"/>
      <c r="I9" s="549"/>
      <c r="J9" s="387"/>
      <c r="K9" s="542">
        <f t="shared" ref="K9:K72" si="5">SUM(F9,H9)-J9</f>
        <v>0</v>
      </c>
      <c r="L9" s="391"/>
      <c r="M9" s="387"/>
      <c r="N9" s="387"/>
      <c r="O9" s="549"/>
      <c r="P9" s="887"/>
    </row>
    <row r="10" spans="1:16" ht="15" customHeight="1" x14ac:dyDescent="0.2">
      <c r="A10" s="1245" t="str">
        <f>IF(OR(C10=Listen!$P$6,C10=Listen!$P$7),1,"")</f>
        <v/>
      </c>
      <c r="B10" s="554"/>
      <c r="C10" s="291"/>
      <c r="D10" s="291"/>
      <c r="E10" s="383"/>
      <c r="F10" s="387"/>
      <c r="G10" s="549"/>
      <c r="H10" s="387"/>
      <c r="I10" s="549"/>
      <c r="J10" s="387"/>
      <c r="K10" s="542">
        <f t="shared" si="5"/>
        <v>0</v>
      </c>
      <c r="L10" s="391"/>
      <c r="M10" s="387"/>
      <c r="N10" s="387"/>
      <c r="O10" s="549"/>
      <c r="P10" s="887"/>
    </row>
    <row r="11" spans="1:16" ht="15" customHeight="1" x14ac:dyDescent="0.2">
      <c r="A11" s="1245" t="str">
        <f>IF(OR(C11=Listen!$P$6,C11=Listen!$P$7),1,"")</f>
        <v/>
      </c>
      <c r="B11" s="554"/>
      <c r="C11" s="291"/>
      <c r="D11" s="291"/>
      <c r="E11" s="383"/>
      <c r="F11" s="387"/>
      <c r="G11" s="549"/>
      <c r="H11" s="387"/>
      <c r="I11" s="549"/>
      <c r="J11" s="387"/>
      <c r="K11" s="542">
        <f t="shared" si="5"/>
        <v>0</v>
      </c>
      <c r="L11" s="391"/>
      <c r="M11" s="387"/>
      <c r="N11" s="387"/>
      <c r="O11" s="549"/>
      <c r="P11" s="887"/>
    </row>
    <row r="12" spans="1:16" ht="15" customHeight="1" x14ac:dyDescent="0.2">
      <c r="A12" s="1245" t="str">
        <f>IF(OR(C12=Listen!$P$6,C12=Listen!$P$7),1,"")</f>
        <v/>
      </c>
      <c r="B12" s="554"/>
      <c r="C12" s="291"/>
      <c r="D12" s="291"/>
      <c r="E12" s="383"/>
      <c r="F12" s="387"/>
      <c r="G12" s="549"/>
      <c r="H12" s="387"/>
      <c r="I12" s="549"/>
      <c r="J12" s="387"/>
      <c r="K12" s="542">
        <f t="shared" si="5"/>
        <v>0</v>
      </c>
      <c r="L12" s="391"/>
      <c r="M12" s="387"/>
      <c r="N12" s="387"/>
      <c r="O12" s="549"/>
      <c r="P12" s="887"/>
    </row>
    <row r="13" spans="1:16" ht="15" customHeight="1" x14ac:dyDescent="0.2">
      <c r="A13" s="1245" t="str">
        <f>IF(OR(C13=Listen!$P$6,C13=Listen!$P$7),1,"")</f>
        <v/>
      </c>
      <c r="B13" s="554"/>
      <c r="C13" s="291"/>
      <c r="D13" s="291"/>
      <c r="E13" s="383"/>
      <c r="F13" s="387"/>
      <c r="G13" s="549"/>
      <c r="H13" s="387"/>
      <c r="I13" s="549"/>
      <c r="J13" s="387"/>
      <c r="K13" s="542">
        <f t="shared" si="5"/>
        <v>0</v>
      </c>
      <c r="L13" s="391"/>
      <c r="M13" s="387"/>
      <c r="N13" s="387"/>
      <c r="O13" s="549"/>
      <c r="P13" s="887"/>
    </row>
    <row r="14" spans="1:16" ht="15" customHeight="1" x14ac:dyDescent="0.2">
      <c r="A14" s="1245" t="str">
        <f>IF(OR(C14=Listen!$P$6,C14=Listen!$P$7),1,"")</f>
        <v/>
      </c>
      <c r="B14" s="554"/>
      <c r="C14" s="291"/>
      <c r="D14" s="291"/>
      <c r="E14" s="383"/>
      <c r="F14" s="387"/>
      <c r="G14" s="549"/>
      <c r="H14" s="387"/>
      <c r="I14" s="549"/>
      <c r="J14" s="387"/>
      <c r="K14" s="542">
        <f t="shared" si="5"/>
        <v>0</v>
      </c>
      <c r="L14" s="391"/>
      <c r="M14" s="387"/>
      <c r="N14" s="387"/>
      <c r="O14" s="549"/>
      <c r="P14" s="887"/>
    </row>
    <row r="15" spans="1:16" ht="15" customHeight="1" x14ac:dyDescent="0.2">
      <c r="A15" s="1245" t="str">
        <f>IF(OR(C15=Listen!$P$6,C15=Listen!$P$7),1,"")</f>
        <v/>
      </c>
      <c r="B15" s="554"/>
      <c r="C15" s="291"/>
      <c r="D15" s="291"/>
      <c r="E15" s="383"/>
      <c r="F15" s="387"/>
      <c r="G15" s="549"/>
      <c r="H15" s="387"/>
      <c r="I15" s="549"/>
      <c r="J15" s="387"/>
      <c r="K15" s="542">
        <f t="shared" si="5"/>
        <v>0</v>
      </c>
      <c r="L15" s="391"/>
      <c r="M15" s="387"/>
      <c r="N15" s="387"/>
      <c r="O15" s="549"/>
      <c r="P15" s="887"/>
    </row>
    <row r="16" spans="1:16" ht="15" customHeight="1" x14ac:dyDescent="0.2">
      <c r="A16" s="1245" t="str">
        <f>IF(OR(C16=Listen!$P$6,C16=Listen!$P$7),1,"")</f>
        <v/>
      </c>
      <c r="B16" s="554"/>
      <c r="C16" s="291"/>
      <c r="D16" s="291"/>
      <c r="E16" s="383"/>
      <c r="F16" s="387"/>
      <c r="G16" s="549"/>
      <c r="H16" s="387"/>
      <c r="I16" s="549"/>
      <c r="J16" s="387"/>
      <c r="K16" s="542">
        <f t="shared" si="5"/>
        <v>0</v>
      </c>
      <c r="L16" s="391"/>
      <c r="M16" s="387"/>
      <c r="N16" s="387"/>
      <c r="O16" s="549"/>
      <c r="P16" s="887"/>
    </row>
    <row r="17" spans="1:16" ht="15" customHeight="1" x14ac:dyDescent="0.2">
      <c r="A17" s="1245" t="str">
        <f>IF(OR(C17=Listen!$P$6,C17=Listen!$P$7),1,"")</f>
        <v/>
      </c>
      <c r="B17" s="554"/>
      <c r="C17" s="291"/>
      <c r="D17" s="291"/>
      <c r="E17" s="383"/>
      <c r="F17" s="387"/>
      <c r="G17" s="549"/>
      <c r="H17" s="387"/>
      <c r="I17" s="549"/>
      <c r="J17" s="387"/>
      <c r="K17" s="542">
        <f t="shared" si="5"/>
        <v>0</v>
      </c>
      <c r="L17" s="391"/>
      <c r="M17" s="387"/>
      <c r="N17" s="387"/>
      <c r="O17" s="549"/>
      <c r="P17" s="887"/>
    </row>
    <row r="18" spans="1:16" ht="15" customHeight="1" x14ac:dyDescent="0.2">
      <c r="A18" s="1245" t="str">
        <f>IF(OR(C18=Listen!$P$6,C18=Listen!$P$7),1,"")</f>
        <v/>
      </c>
      <c r="B18" s="554"/>
      <c r="C18" s="291"/>
      <c r="D18" s="291"/>
      <c r="E18" s="383"/>
      <c r="F18" s="387"/>
      <c r="G18" s="549"/>
      <c r="H18" s="387"/>
      <c r="I18" s="549"/>
      <c r="J18" s="387"/>
      <c r="K18" s="542">
        <f t="shared" si="5"/>
        <v>0</v>
      </c>
      <c r="L18" s="391"/>
      <c r="M18" s="387"/>
      <c r="N18" s="387"/>
      <c r="O18" s="549"/>
      <c r="P18" s="887"/>
    </row>
    <row r="19" spans="1:16" ht="15" customHeight="1" x14ac:dyDescent="0.2">
      <c r="A19" s="1245" t="str">
        <f>IF(OR(C19=Listen!$P$6,C19=Listen!$P$7),1,"")</f>
        <v/>
      </c>
      <c r="B19" s="554"/>
      <c r="C19" s="291"/>
      <c r="D19" s="291"/>
      <c r="E19" s="383"/>
      <c r="F19" s="387"/>
      <c r="G19" s="549"/>
      <c r="H19" s="387"/>
      <c r="I19" s="549"/>
      <c r="J19" s="387"/>
      <c r="K19" s="542">
        <f t="shared" si="5"/>
        <v>0</v>
      </c>
      <c r="L19" s="391"/>
      <c r="M19" s="387"/>
      <c r="N19" s="387"/>
      <c r="O19" s="549"/>
      <c r="P19" s="887"/>
    </row>
    <row r="20" spans="1:16" ht="15" customHeight="1" x14ac:dyDescent="0.2">
      <c r="A20" s="1245" t="str">
        <f>IF(OR(C20=Listen!$P$6,C20=Listen!$P$7),1,"")</f>
        <v/>
      </c>
      <c r="B20" s="554"/>
      <c r="C20" s="291"/>
      <c r="D20" s="291"/>
      <c r="E20" s="383"/>
      <c r="F20" s="387"/>
      <c r="G20" s="549"/>
      <c r="H20" s="387"/>
      <c r="I20" s="549"/>
      <c r="J20" s="387"/>
      <c r="K20" s="542">
        <f t="shared" si="5"/>
        <v>0</v>
      </c>
      <c r="L20" s="391"/>
      <c r="M20" s="387"/>
      <c r="N20" s="387"/>
      <c r="O20" s="549"/>
      <c r="P20" s="887"/>
    </row>
    <row r="21" spans="1:16" ht="15" customHeight="1" x14ac:dyDescent="0.2">
      <c r="A21" s="1245" t="str">
        <f>IF(OR(C21=Listen!$P$6,C21=Listen!$P$7),1,"")</f>
        <v/>
      </c>
      <c r="B21" s="554"/>
      <c r="C21" s="291"/>
      <c r="D21" s="291"/>
      <c r="E21" s="383"/>
      <c r="F21" s="387"/>
      <c r="G21" s="549"/>
      <c r="H21" s="387"/>
      <c r="I21" s="549"/>
      <c r="J21" s="387"/>
      <c r="K21" s="542">
        <f t="shared" si="5"/>
        <v>0</v>
      </c>
      <c r="L21" s="391"/>
      <c r="M21" s="387"/>
      <c r="N21" s="387"/>
      <c r="O21" s="549"/>
      <c r="P21" s="887"/>
    </row>
    <row r="22" spans="1:16" ht="15" customHeight="1" x14ac:dyDescent="0.2">
      <c r="A22" s="1245" t="str">
        <f>IF(OR(C22=Listen!$P$6,C22=Listen!$P$7),1,"")</f>
        <v/>
      </c>
      <c r="B22" s="554"/>
      <c r="C22" s="291"/>
      <c r="D22" s="291"/>
      <c r="E22" s="383"/>
      <c r="F22" s="387"/>
      <c r="G22" s="549"/>
      <c r="H22" s="387"/>
      <c r="I22" s="549"/>
      <c r="J22" s="387"/>
      <c r="K22" s="542">
        <f t="shared" si="5"/>
        <v>0</v>
      </c>
      <c r="L22" s="391"/>
      <c r="M22" s="387"/>
      <c r="N22" s="387"/>
      <c r="O22" s="549"/>
      <c r="P22" s="887"/>
    </row>
    <row r="23" spans="1:16" ht="15" customHeight="1" x14ac:dyDescent="0.2">
      <c r="A23" s="1245" t="str">
        <f>IF(OR(C23=Listen!$P$6,C23=Listen!$P$7),1,"")</f>
        <v/>
      </c>
      <c r="B23" s="554"/>
      <c r="C23" s="291"/>
      <c r="D23" s="291"/>
      <c r="E23" s="383"/>
      <c r="F23" s="387"/>
      <c r="G23" s="549"/>
      <c r="H23" s="387"/>
      <c r="I23" s="549"/>
      <c r="J23" s="387"/>
      <c r="K23" s="542">
        <f t="shared" si="5"/>
        <v>0</v>
      </c>
      <c r="L23" s="391"/>
      <c r="M23" s="387"/>
      <c r="N23" s="387"/>
      <c r="O23" s="549"/>
      <c r="P23" s="887"/>
    </row>
    <row r="24" spans="1:16" ht="15" customHeight="1" x14ac:dyDescent="0.2">
      <c r="A24" s="1245" t="str">
        <f>IF(OR(C24=Listen!$P$6,C24=Listen!$P$7),1,"")</f>
        <v/>
      </c>
      <c r="B24" s="554"/>
      <c r="C24" s="291"/>
      <c r="D24" s="291"/>
      <c r="E24" s="383"/>
      <c r="F24" s="387"/>
      <c r="G24" s="549"/>
      <c r="H24" s="387"/>
      <c r="I24" s="549"/>
      <c r="J24" s="387"/>
      <c r="K24" s="542">
        <f t="shared" si="5"/>
        <v>0</v>
      </c>
      <c r="L24" s="391"/>
      <c r="M24" s="387"/>
      <c r="N24" s="387"/>
      <c r="O24" s="549"/>
      <c r="P24" s="887"/>
    </row>
    <row r="25" spans="1:16" ht="15" customHeight="1" x14ac:dyDescent="0.2">
      <c r="A25" s="1245" t="str">
        <f>IF(OR(C25=Listen!$P$6,C25=Listen!$P$7),1,"")</f>
        <v/>
      </c>
      <c r="B25" s="554"/>
      <c r="C25" s="291"/>
      <c r="D25" s="291"/>
      <c r="E25" s="383"/>
      <c r="F25" s="387"/>
      <c r="G25" s="549"/>
      <c r="H25" s="387"/>
      <c r="I25" s="549"/>
      <c r="J25" s="387"/>
      <c r="K25" s="542">
        <f t="shared" si="5"/>
        <v>0</v>
      </c>
      <c r="L25" s="391"/>
      <c r="M25" s="387"/>
      <c r="N25" s="387"/>
      <c r="O25" s="549"/>
      <c r="P25" s="887"/>
    </row>
    <row r="26" spans="1:16" ht="15" customHeight="1" x14ac:dyDescent="0.2">
      <c r="A26" s="1245" t="str">
        <f>IF(OR(C26=Listen!$P$6,C26=Listen!$P$7),1,"")</f>
        <v/>
      </c>
      <c r="B26" s="554"/>
      <c r="C26" s="291"/>
      <c r="D26" s="291"/>
      <c r="E26" s="383"/>
      <c r="F26" s="387"/>
      <c r="G26" s="549"/>
      <c r="H26" s="387"/>
      <c r="I26" s="549"/>
      <c r="J26" s="387"/>
      <c r="K26" s="542">
        <f t="shared" si="5"/>
        <v>0</v>
      </c>
      <c r="L26" s="391"/>
      <c r="M26" s="387"/>
      <c r="N26" s="387"/>
      <c r="O26" s="549"/>
      <c r="P26" s="887"/>
    </row>
    <row r="27" spans="1:16" ht="15" customHeight="1" x14ac:dyDescent="0.2">
      <c r="A27" s="1245" t="str">
        <f>IF(OR(C27=Listen!$P$6,C27=Listen!$P$7),1,"")</f>
        <v/>
      </c>
      <c r="B27" s="554"/>
      <c r="C27" s="291"/>
      <c r="D27" s="291"/>
      <c r="E27" s="383"/>
      <c r="F27" s="387"/>
      <c r="G27" s="549"/>
      <c r="H27" s="387"/>
      <c r="I27" s="549"/>
      <c r="J27" s="387"/>
      <c r="K27" s="542">
        <f t="shared" si="5"/>
        <v>0</v>
      </c>
      <c r="L27" s="391"/>
      <c r="M27" s="387"/>
      <c r="N27" s="387"/>
      <c r="O27" s="549"/>
      <c r="P27" s="887"/>
    </row>
    <row r="28" spans="1:16" ht="15" customHeight="1" x14ac:dyDescent="0.2">
      <c r="A28" s="1245" t="str">
        <f>IF(OR(C28=Listen!$P$6,C28=Listen!$P$7),1,"")</f>
        <v/>
      </c>
      <c r="B28" s="554"/>
      <c r="C28" s="291"/>
      <c r="D28" s="291"/>
      <c r="E28" s="383"/>
      <c r="F28" s="387"/>
      <c r="G28" s="549"/>
      <c r="H28" s="387"/>
      <c r="I28" s="549"/>
      <c r="J28" s="387"/>
      <c r="K28" s="542">
        <f t="shared" si="5"/>
        <v>0</v>
      </c>
      <c r="L28" s="391"/>
      <c r="M28" s="387"/>
      <c r="N28" s="387"/>
      <c r="O28" s="549"/>
      <c r="P28" s="887"/>
    </row>
    <row r="29" spans="1:16" ht="15" customHeight="1" x14ac:dyDescent="0.2">
      <c r="A29" s="1245" t="str">
        <f>IF(OR(C29=Listen!$P$6,C29=Listen!$P$7),1,"")</f>
        <v/>
      </c>
      <c r="B29" s="554"/>
      <c r="C29" s="291"/>
      <c r="D29" s="291"/>
      <c r="E29" s="383"/>
      <c r="F29" s="387"/>
      <c r="G29" s="549"/>
      <c r="H29" s="387"/>
      <c r="I29" s="549"/>
      <c r="J29" s="387"/>
      <c r="K29" s="542">
        <f t="shared" si="5"/>
        <v>0</v>
      </c>
      <c r="L29" s="391"/>
      <c r="M29" s="387"/>
      <c r="N29" s="387"/>
      <c r="O29" s="549"/>
      <c r="P29" s="887"/>
    </row>
    <row r="30" spans="1:16" ht="15" customHeight="1" x14ac:dyDescent="0.2">
      <c r="A30" s="1245" t="str">
        <f>IF(OR(C30=Listen!$P$6,C30=Listen!$P$7),1,"")</f>
        <v/>
      </c>
      <c r="B30" s="554"/>
      <c r="C30" s="291"/>
      <c r="D30" s="291"/>
      <c r="E30" s="383"/>
      <c r="F30" s="387"/>
      <c r="G30" s="549"/>
      <c r="H30" s="387"/>
      <c r="I30" s="549"/>
      <c r="J30" s="387"/>
      <c r="K30" s="542">
        <f t="shared" si="5"/>
        <v>0</v>
      </c>
      <c r="L30" s="391"/>
      <c r="M30" s="387"/>
      <c r="N30" s="387"/>
      <c r="O30" s="549"/>
      <c r="P30" s="887"/>
    </row>
    <row r="31" spans="1:16" ht="15" customHeight="1" x14ac:dyDescent="0.2">
      <c r="A31" s="1245" t="str">
        <f>IF(OR(C31=Listen!$P$6,C31=Listen!$P$7),1,"")</f>
        <v/>
      </c>
      <c r="B31" s="554"/>
      <c r="C31" s="291"/>
      <c r="D31" s="291"/>
      <c r="E31" s="383"/>
      <c r="F31" s="387"/>
      <c r="G31" s="549"/>
      <c r="H31" s="387"/>
      <c r="I31" s="549"/>
      <c r="J31" s="387"/>
      <c r="K31" s="542">
        <f t="shared" si="5"/>
        <v>0</v>
      </c>
      <c r="L31" s="391"/>
      <c r="M31" s="387"/>
      <c r="N31" s="387"/>
      <c r="O31" s="549"/>
      <c r="P31" s="887"/>
    </row>
    <row r="32" spans="1:16" ht="15" customHeight="1" x14ac:dyDescent="0.2">
      <c r="A32" s="1245" t="str">
        <f>IF(OR(C32=Listen!$P$6,C32=Listen!$P$7),1,"")</f>
        <v/>
      </c>
      <c r="B32" s="554"/>
      <c r="C32" s="291"/>
      <c r="D32" s="291"/>
      <c r="E32" s="383"/>
      <c r="F32" s="387"/>
      <c r="G32" s="549"/>
      <c r="H32" s="387"/>
      <c r="I32" s="549"/>
      <c r="J32" s="387"/>
      <c r="K32" s="542">
        <f t="shared" si="5"/>
        <v>0</v>
      </c>
      <c r="L32" s="391"/>
      <c r="M32" s="387"/>
      <c r="N32" s="387"/>
      <c r="O32" s="549"/>
      <c r="P32" s="887"/>
    </row>
    <row r="33" spans="1:16" ht="15" customHeight="1" x14ac:dyDescent="0.2">
      <c r="A33" s="1245" t="str">
        <f>IF(OR(C33=Listen!$P$6,C33=Listen!$P$7),1,"")</f>
        <v/>
      </c>
      <c r="B33" s="554"/>
      <c r="C33" s="291"/>
      <c r="D33" s="291"/>
      <c r="E33" s="383"/>
      <c r="F33" s="387"/>
      <c r="G33" s="549"/>
      <c r="H33" s="387"/>
      <c r="I33" s="549"/>
      <c r="J33" s="387"/>
      <c r="K33" s="542">
        <f t="shared" si="5"/>
        <v>0</v>
      </c>
      <c r="L33" s="391"/>
      <c r="M33" s="387"/>
      <c r="N33" s="387"/>
      <c r="O33" s="549"/>
      <c r="P33" s="887"/>
    </row>
    <row r="34" spans="1:16" ht="15" customHeight="1" x14ac:dyDescent="0.2">
      <c r="A34" s="1245" t="str">
        <f>IF(OR(C34=Listen!$P$6,C34=Listen!$P$7),1,"")</f>
        <v/>
      </c>
      <c r="B34" s="554"/>
      <c r="C34" s="291"/>
      <c r="D34" s="291"/>
      <c r="E34" s="383"/>
      <c r="F34" s="387"/>
      <c r="G34" s="549"/>
      <c r="H34" s="387"/>
      <c r="I34" s="549"/>
      <c r="J34" s="387"/>
      <c r="K34" s="542">
        <f t="shared" si="5"/>
        <v>0</v>
      </c>
      <c r="L34" s="391"/>
      <c r="M34" s="387"/>
      <c r="N34" s="387"/>
      <c r="O34" s="549"/>
      <c r="P34" s="887"/>
    </row>
    <row r="35" spans="1:16" ht="15" customHeight="1" x14ac:dyDescent="0.2">
      <c r="A35" s="1245" t="str">
        <f>IF(OR(C35=Listen!$P$6,C35=Listen!$P$7),1,"")</f>
        <v/>
      </c>
      <c r="B35" s="554"/>
      <c r="C35" s="291"/>
      <c r="D35" s="291"/>
      <c r="E35" s="383"/>
      <c r="F35" s="387"/>
      <c r="G35" s="549"/>
      <c r="H35" s="387"/>
      <c r="I35" s="549"/>
      <c r="J35" s="387"/>
      <c r="K35" s="542">
        <f t="shared" si="5"/>
        <v>0</v>
      </c>
      <c r="L35" s="391"/>
      <c r="M35" s="387"/>
      <c r="N35" s="387"/>
      <c r="O35" s="549"/>
      <c r="P35" s="887"/>
    </row>
    <row r="36" spans="1:16" ht="15" customHeight="1" x14ac:dyDescent="0.2">
      <c r="A36" s="1245" t="str">
        <f>IF(OR(C36=Listen!$P$6,C36=Listen!$P$7),1,"")</f>
        <v/>
      </c>
      <c r="B36" s="554"/>
      <c r="C36" s="291"/>
      <c r="D36" s="291"/>
      <c r="E36" s="383"/>
      <c r="F36" s="387"/>
      <c r="G36" s="549"/>
      <c r="H36" s="387"/>
      <c r="I36" s="549"/>
      <c r="J36" s="387"/>
      <c r="K36" s="542">
        <f t="shared" si="5"/>
        <v>0</v>
      </c>
      <c r="L36" s="391"/>
      <c r="M36" s="387"/>
      <c r="N36" s="387"/>
      <c r="O36" s="549"/>
      <c r="P36" s="887"/>
    </row>
    <row r="37" spans="1:16" ht="15" customHeight="1" x14ac:dyDescent="0.2">
      <c r="A37" s="1245" t="str">
        <f>IF(OR(C37=Listen!$P$6,C37=Listen!$P$7),1,"")</f>
        <v/>
      </c>
      <c r="B37" s="554"/>
      <c r="C37" s="291"/>
      <c r="D37" s="291"/>
      <c r="E37" s="383"/>
      <c r="F37" s="387"/>
      <c r="G37" s="549"/>
      <c r="H37" s="387"/>
      <c r="I37" s="549"/>
      <c r="J37" s="387"/>
      <c r="K37" s="542">
        <f t="shared" si="5"/>
        <v>0</v>
      </c>
      <c r="L37" s="391"/>
      <c r="M37" s="387"/>
      <c r="N37" s="387"/>
      <c r="O37" s="549"/>
      <c r="P37" s="887"/>
    </row>
    <row r="38" spans="1:16" ht="15" customHeight="1" x14ac:dyDescent="0.2">
      <c r="A38" s="1245" t="str">
        <f>IF(OR(C38=Listen!$P$6,C38=Listen!$P$7),1,"")</f>
        <v/>
      </c>
      <c r="B38" s="554"/>
      <c r="C38" s="291"/>
      <c r="D38" s="291"/>
      <c r="E38" s="383"/>
      <c r="F38" s="387"/>
      <c r="G38" s="549"/>
      <c r="H38" s="387"/>
      <c r="I38" s="549"/>
      <c r="J38" s="387"/>
      <c r="K38" s="542">
        <f t="shared" si="5"/>
        <v>0</v>
      </c>
      <c r="L38" s="391"/>
      <c r="M38" s="387"/>
      <c r="N38" s="387"/>
      <c r="O38" s="549"/>
      <c r="P38" s="887"/>
    </row>
    <row r="39" spans="1:16" ht="15" customHeight="1" x14ac:dyDescent="0.2">
      <c r="A39" s="1245" t="str">
        <f>IF(OR(C39=Listen!$P$6,C39=Listen!$P$7),1,"")</f>
        <v/>
      </c>
      <c r="B39" s="554"/>
      <c r="C39" s="291"/>
      <c r="D39" s="291"/>
      <c r="E39" s="383"/>
      <c r="F39" s="387"/>
      <c r="G39" s="549"/>
      <c r="H39" s="387"/>
      <c r="I39" s="549"/>
      <c r="J39" s="387"/>
      <c r="K39" s="542">
        <f t="shared" si="5"/>
        <v>0</v>
      </c>
      <c r="L39" s="391"/>
      <c r="M39" s="387"/>
      <c r="N39" s="387"/>
      <c r="O39" s="549"/>
      <c r="P39" s="887"/>
    </row>
    <row r="40" spans="1:16" ht="15" customHeight="1" x14ac:dyDescent="0.2">
      <c r="A40" s="1245" t="str">
        <f>IF(OR(C40=Listen!$P$6,C40=Listen!$P$7),1,"")</f>
        <v/>
      </c>
      <c r="B40" s="554"/>
      <c r="C40" s="291"/>
      <c r="D40" s="291"/>
      <c r="E40" s="383"/>
      <c r="F40" s="387"/>
      <c r="G40" s="549"/>
      <c r="H40" s="387"/>
      <c r="I40" s="549"/>
      <c r="J40" s="387"/>
      <c r="K40" s="542">
        <f t="shared" si="5"/>
        <v>0</v>
      </c>
      <c r="L40" s="391"/>
      <c r="M40" s="387"/>
      <c r="N40" s="387"/>
      <c r="O40" s="549"/>
      <c r="P40" s="887"/>
    </row>
    <row r="41" spans="1:16" ht="15" customHeight="1" x14ac:dyDescent="0.2">
      <c r="A41" s="1245" t="str">
        <f>IF(OR(C41=Listen!$P$6,C41=Listen!$P$7),1,"")</f>
        <v/>
      </c>
      <c r="B41" s="554"/>
      <c r="C41" s="291"/>
      <c r="D41" s="291"/>
      <c r="E41" s="383"/>
      <c r="F41" s="387"/>
      <c r="G41" s="549"/>
      <c r="H41" s="387"/>
      <c r="I41" s="549"/>
      <c r="J41" s="387"/>
      <c r="K41" s="542">
        <f t="shared" si="5"/>
        <v>0</v>
      </c>
      <c r="L41" s="391"/>
      <c r="M41" s="387"/>
      <c r="N41" s="387"/>
      <c r="O41" s="549"/>
      <c r="P41" s="887"/>
    </row>
    <row r="42" spans="1:16" ht="15" customHeight="1" x14ac:dyDescent="0.2">
      <c r="A42" s="1245" t="str">
        <f>IF(OR(C42=Listen!$P$6,C42=Listen!$P$7),1,"")</f>
        <v/>
      </c>
      <c r="B42" s="554"/>
      <c r="C42" s="291"/>
      <c r="D42" s="291"/>
      <c r="E42" s="383"/>
      <c r="F42" s="387"/>
      <c r="G42" s="549"/>
      <c r="H42" s="387"/>
      <c r="I42" s="549"/>
      <c r="J42" s="387"/>
      <c r="K42" s="542">
        <f t="shared" si="5"/>
        <v>0</v>
      </c>
      <c r="L42" s="391"/>
      <c r="M42" s="387"/>
      <c r="N42" s="387"/>
      <c r="O42" s="549"/>
      <c r="P42" s="887"/>
    </row>
    <row r="43" spans="1:16" ht="15" customHeight="1" x14ac:dyDescent="0.2">
      <c r="A43" s="1245" t="str">
        <f>IF(OR(C43=Listen!$P$6,C43=Listen!$P$7),1,"")</f>
        <v/>
      </c>
      <c r="B43" s="554"/>
      <c r="C43" s="291"/>
      <c r="D43" s="291"/>
      <c r="E43" s="383"/>
      <c r="F43" s="387"/>
      <c r="G43" s="549"/>
      <c r="H43" s="387"/>
      <c r="I43" s="549"/>
      <c r="J43" s="387"/>
      <c r="K43" s="542">
        <f t="shared" si="5"/>
        <v>0</v>
      </c>
      <c r="L43" s="391"/>
      <c r="M43" s="387"/>
      <c r="N43" s="387"/>
      <c r="O43" s="549"/>
      <c r="P43" s="887"/>
    </row>
    <row r="44" spans="1:16" ht="15" customHeight="1" x14ac:dyDescent="0.2">
      <c r="A44" s="1245" t="str">
        <f>IF(OR(C44=Listen!$P$6,C44=Listen!$P$7),1,"")</f>
        <v/>
      </c>
      <c r="B44" s="554"/>
      <c r="C44" s="291"/>
      <c r="D44" s="291"/>
      <c r="E44" s="383"/>
      <c r="F44" s="387"/>
      <c r="G44" s="549"/>
      <c r="H44" s="387"/>
      <c r="I44" s="549"/>
      <c r="J44" s="387"/>
      <c r="K44" s="542">
        <f t="shared" si="5"/>
        <v>0</v>
      </c>
      <c r="L44" s="391"/>
      <c r="M44" s="387"/>
      <c r="N44" s="387"/>
      <c r="O44" s="549"/>
      <c r="P44" s="887"/>
    </row>
    <row r="45" spans="1:16" ht="15" customHeight="1" x14ac:dyDescent="0.2">
      <c r="A45" s="1245" t="str">
        <f>IF(OR(C45=Listen!$P$6,C45=Listen!$P$7),1,"")</f>
        <v/>
      </c>
      <c r="B45" s="554"/>
      <c r="C45" s="291"/>
      <c r="D45" s="291"/>
      <c r="E45" s="383"/>
      <c r="F45" s="387"/>
      <c r="G45" s="549"/>
      <c r="H45" s="387"/>
      <c r="I45" s="549"/>
      <c r="J45" s="387"/>
      <c r="K45" s="542">
        <f t="shared" si="5"/>
        <v>0</v>
      </c>
      <c r="L45" s="391"/>
      <c r="M45" s="387"/>
      <c r="N45" s="387"/>
      <c r="O45" s="549"/>
      <c r="P45" s="887"/>
    </row>
    <row r="46" spans="1:16" ht="15" customHeight="1" x14ac:dyDescent="0.2">
      <c r="A46" s="1245" t="str">
        <f>IF(OR(C46=Listen!$P$6,C46=Listen!$P$7),1,"")</f>
        <v/>
      </c>
      <c r="B46" s="554"/>
      <c r="C46" s="291"/>
      <c r="D46" s="291"/>
      <c r="E46" s="383"/>
      <c r="F46" s="387"/>
      <c r="G46" s="549"/>
      <c r="H46" s="387"/>
      <c r="I46" s="549"/>
      <c r="J46" s="387"/>
      <c r="K46" s="542">
        <f t="shared" si="5"/>
        <v>0</v>
      </c>
      <c r="L46" s="391"/>
      <c r="M46" s="387"/>
      <c r="N46" s="387"/>
      <c r="O46" s="549"/>
      <c r="P46" s="887"/>
    </row>
    <row r="47" spans="1:16" ht="15" customHeight="1" x14ac:dyDescent="0.2">
      <c r="A47" s="1245" t="str">
        <f>IF(OR(C47=Listen!$P$6,C47=Listen!$P$7),1,"")</f>
        <v/>
      </c>
      <c r="B47" s="554"/>
      <c r="C47" s="291"/>
      <c r="D47" s="291"/>
      <c r="E47" s="383"/>
      <c r="F47" s="387"/>
      <c r="G47" s="549"/>
      <c r="H47" s="387"/>
      <c r="I47" s="549"/>
      <c r="J47" s="387"/>
      <c r="K47" s="542">
        <f t="shared" si="5"/>
        <v>0</v>
      </c>
      <c r="L47" s="391"/>
      <c r="M47" s="387"/>
      <c r="N47" s="387"/>
      <c r="O47" s="549"/>
      <c r="P47" s="887"/>
    </row>
    <row r="48" spans="1:16" ht="15" customHeight="1" x14ac:dyDescent="0.2">
      <c r="A48" s="1245" t="str">
        <f>IF(OR(C48=Listen!$P$6,C48=Listen!$P$7),1,"")</f>
        <v/>
      </c>
      <c r="B48" s="554"/>
      <c r="C48" s="291"/>
      <c r="D48" s="291"/>
      <c r="E48" s="383"/>
      <c r="F48" s="387"/>
      <c r="G48" s="549"/>
      <c r="H48" s="387"/>
      <c r="I48" s="549"/>
      <c r="J48" s="387"/>
      <c r="K48" s="542">
        <f t="shared" si="5"/>
        <v>0</v>
      </c>
      <c r="L48" s="391"/>
      <c r="M48" s="387"/>
      <c r="N48" s="387"/>
      <c r="O48" s="549"/>
      <c r="P48" s="887"/>
    </row>
    <row r="49" spans="1:16" ht="15" customHeight="1" x14ac:dyDescent="0.2">
      <c r="A49" s="1245" t="str">
        <f>IF(OR(C49=Listen!$P$6,C49=Listen!$P$7),1,"")</f>
        <v/>
      </c>
      <c r="B49" s="554"/>
      <c r="C49" s="291"/>
      <c r="D49" s="291"/>
      <c r="E49" s="383"/>
      <c r="F49" s="387"/>
      <c r="G49" s="549"/>
      <c r="H49" s="387"/>
      <c r="I49" s="549"/>
      <c r="J49" s="387"/>
      <c r="K49" s="542">
        <f t="shared" si="5"/>
        <v>0</v>
      </c>
      <c r="L49" s="391"/>
      <c r="M49" s="387"/>
      <c r="N49" s="387"/>
      <c r="O49" s="549"/>
      <c r="P49" s="887"/>
    </row>
    <row r="50" spans="1:16" ht="15" customHeight="1" x14ac:dyDescent="0.2">
      <c r="A50" s="1245" t="str">
        <f>IF(OR(C50=Listen!$P$6,C50=Listen!$P$7),1,"")</f>
        <v/>
      </c>
      <c r="B50" s="554"/>
      <c r="C50" s="291"/>
      <c r="D50" s="291"/>
      <c r="E50" s="383"/>
      <c r="F50" s="387"/>
      <c r="G50" s="549"/>
      <c r="H50" s="387"/>
      <c r="I50" s="549"/>
      <c r="J50" s="387"/>
      <c r="K50" s="542">
        <f t="shared" si="5"/>
        <v>0</v>
      </c>
      <c r="L50" s="391"/>
      <c r="M50" s="387"/>
      <c r="N50" s="387"/>
      <c r="O50" s="549"/>
      <c r="P50" s="887"/>
    </row>
    <row r="51" spans="1:16" ht="15" customHeight="1" x14ac:dyDescent="0.2">
      <c r="A51" s="1245" t="str">
        <f>IF(OR(C51=Listen!$P$6,C51=Listen!$P$7),1,"")</f>
        <v/>
      </c>
      <c r="B51" s="554"/>
      <c r="C51" s="291"/>
      <c r="D51" s="291"/>
      <c r="E51" s="383"/>
      <c r="F51" s="387"/>
      <c r="G51" s="549"/>
      <c r="H51" s="387"/>
      <c r="I51" s="549"/>
      <c r="J51" s="387"/>
      <c r="K51" s="542">
        <f t="shared" si="5"/>
        <v>0</v>
      </c>
      <c r="L51" s="391"/>
      <c r="M51" s="387"/>
      <c r="N51" s="387"/>
      <c r="O51" s="549"/>
      <c r="P51" s="887"/>
    </row>
    <row r="52" spans="1:16" ht="15" customHeight="1" x14ac:dyDescent="0.2">
      <c r="A52" s="1245" t="str">
        <f>IF(OR(C52=Listen!$P$6,C52=Listen!$P$7),1,"")</f>
        <v/>
      </c>
      <c r="B52" s="554"/>
      <c r="C52" s="291"/>
      <c r="D52" s="291"/>
      <c r="E52" s="383"/>
      <c r="F52" s="387"/>
      <c r="G52" s="549"/>
      <c r="H52" s="387"/>
      <c r="I52" s="549"/>
      <c r="J52" s="387"/>
      <c r="K52" s="542">
        <f t="shared" si="5"/>
        <v>0</v>
      </c>
      <c r="L52" s="391"/>
      <c r="M52" s="387"/>
      <c r="N52" s="387"/>
      <c r="O52" s="549"/>
      <c r="P52" s="887"/>
    </row>
    <row r="53" spans="1:16" ht="15" customHeight="1" x14ac:dyDescent="0.2">
      <c r="A53" s="1245" t="str">
        <f>IF(OR(C53=Listen!$P$6,C53=Listen!$P$7),1,"")</f>
        <v/>
      </c>
      <c r="B53" s="554"/>
      <c r="C53" s="291"/>
      <c r="D53" s="291"/>
      <c r="E53" s="383"/>
      <c r="F53" s="387"/>
      <c r="G53" s="549"/>
      <c r="H53" s="387"/>
      <c r="I53" s="549"/>
      <c r="J53" s="387"/>
      <c r="K53" s="542">
        <f t="shared" si="5"/>
        <v>0</v>
      </c>
      <c r="L53" s="391"/>
      <c r="M53" s="387"/>
      <c r="N53" s="387"/>
      <c r="O53" s="549"/>
      <c r="P53" s="887"/>
    </row>
    <row r="54" spans="1:16" ht="15" customHeight="1" x14ac:dyDescent="0.2">
      <c r="A54" s="1245" t="str">
        <f>IF(OR(C54=Listen!$P$6,C54=Listen!$P$7),1,"")</f>
        <v/>
      </c>
      <c r="B54" s="554"/>
      <c r="C54" s="291"/>
      <c r="D54" s="291"/>
      <c r="E54" s="383"/>
      <c r="F54" s="387"/>
      <c r="G54" s="549"/>
      <c r="H54" s="387"/>
      <c r="I54" s="549"/>
      <c r="J54" s="387"/>
      <c r="K54" s="542">
        <f t="shared" si="5"/>
        <v>0</v>
      </c>
      <c r="L54" s="391"/>
      <c r="M54" s="387"/>
      <c r="N54" s="387"/>
      <c r="O54" s="549"/>
      <c r="P54" s="887"/>
    </row>
    <row r="55" spans="1:16" ht="15" customHeight="1" x14ac:dyDescent="0.2">
      <c r="A55" s="1245" t="str">
        <f>IF(OR(C55=Listen!$P$6,C55=Listen!$P$7),1,"")</f>
        <v/>
      </c>
      <c r="B55" s="554"/>
      <c r="C55" s="291"/>
      <c r="D55" s="291"/>
      <c r="E55" s="383"/>
      <c r="F55" s="387"/>
      <c r="G55" s="549"/>
      <c r="H55" s="387"/>
      <c r="I55" s="549"/>
      <c r="J55" s="387"/>
      <c r="K55" s="542">
        <f t="shared" si="5"/>
        <v>0</v>
      </c>
      <c r="L55" s="391"/>
      <c r="M55" s="387"/>
      <c r="N55" s="387"/>
      <c r="O55" s="549"/>
      <c r="P55" s="887"/>
    </row>
    <row r="56" spans="1:16" ht="15" customHeight="1" x14ac:dyDescent="0.25">
      <c r="A56" s="1245" t="str">
        <f>IF(OR(C56=Listen!$P$6,C56=Listen!$P$7),1,"")</f>
        <v/>
      </c>
      <c r="B56" s="554"/>
      <c r="C56" s="291"/>
      <c r="D56" s="291"/>
      <c r="E56" s="383"/>
      <c r="F56" s="387"/>
      <c r="G56" s="549"/>
      <c r="H56" s="387"/>
      <c r="I56" s="549"/>
      <c r="J56" s="387"/>
      <c r="K56" s="542">
        <f t="shared" si="5"/>
        <v>0</v>
      </c>
      <c r="L56" s="391"/>
      <c r="M56" s="387"/>
      <c r="N56" s="387"/>
      <c r="O56" s="549"/>
      <c r="P56" s="888"/>
    </row>
    <row r="57" spans="1:16" ht="15" customHeight="1" x14ac:dyDescent="0.25">
      <c r="A57" s="1245" t="str">
        <f>IF(OR(C57=Listen!$P$6,C57=Listen!$P$7),1,"")</f>
        <v/>
      </c>
      <c r="B57" s="554"/>
      <c r="C57" s="291"/>
      <c r="D57" s="291"/>
      <c r="E57" s="383"/>
      <c r="F57" s="387"/>
      <c r="G57" s="549"/>
      <c r="H57" s="387"/>
      <c r="I57" s="549"/>
      <c r="J57" s="387"/>
      <c r="K57" s="542">
        <f t="shared" si="5"/>
        <v>0</v>
      </c>
      <c r="L57" s="391"/>
      <c r="M57" s="387"/>
      <c r="N57" s="387"/>
      <c r="O57" s="549"/>
      <c r="P57" s="888"/>
    </row>
    <row r="58" spans="1:16" ht="15" customHeight="1" x14ac:dyDescent="0.25">
      <c r="A58" s="1245" t="str">
        <f>IF(OR(C58=Listen!$P$6,C58=Listen!$P$7),1,"")</f>
        <v/>
      </c>
      <c r="B58" s="554"/>
      <c r="C58" s="291"/>
      <c r="D58" s="291"/>
      <c r="E58" s="383"/>
      <c r="F58" s="387"/>
      <c r="G58" s="549"/>
      <c r="H58" s="387"/>
      <c r="I58" s="549"/>
      <c r="J58" s="387"/>
      <c r="K58" s="542">
        <f t="shared" si="5"/>
        <v>0</v>
      </c>
      <c r="L58" s="391"/>
      <c r="M58" s="387"/>
      <c r="N58" s="387"/>
      <c r="O58" s="549"/>
      <c r="P58" s="888"/>
    </row>
    <row r="59" spans="1:16" ht="15" customHeight="1" x14ac:dyDescent="0.25">
      <c r="A59" s="1245" t="str">
        <f>IF(OR(C59=Listen!$P$6,C59=Listen!$P$7),1,"")</f>
        <v/>
      </c>
      <c r="B59" s="554"/>
      <c r="C59" s="291"/>
      <c r="D59" s="291"/>
      <c r="E59" s="383"/>
      <c r="F59" s="387"/>
      <c r="G59" s="549"/>
      <c r="H59" s="387"/>
      <c r="I59" s="549"/>
      <c r="J59" s="387"/>
      <c r="K59" s="542">
        <f t="shared" si="5"/>
        <v>0</v>
      </c>
      <c r="L59" s="391"/>
      <c r="M59" s="387"/>
      <c r="N59" s="387"/>
      <c r="O59" s="549"/>
      <c r="P59" s="888"/>
    </row>
    <row r="60" spans="1:16" ht="15" customHeight="1" x14ac:dyDescent="0.25">
      <c r="A60" s="1245" t="str">
        <f>IF(OR(C60=Listen!$P$6,C60=Listen!$P$7),1,"")</f>
        <v/>
      </c>
      <c r="B60" s="554"/>
      <c r="C60" s="291"/>
      <c r="D60" s="291"/>
      <c r="E60" s="383"/>
      <c r="F60" s="387"/>
      <c r="G60" s="549"/>
      <c r="H60" s="387"/>
      <c r="I60" s="549"/>
      <c r="J60" s="387"/>
      <c r="K60" s="542">
        <f t="shared" si="5"/>
        <v>0</v>
      </c>
      <c r="L60" s="391"/>
      <c r="M60" s="387"/>
      <c r="N60" s="387"/>
      <c r="O60" s="549"/>
      <c r="P60" s="888"/>
    </row>
    <row r="61" spans="1:16" ht="15" customHeight="1" x14ac:dyDescent="0.25">
      <c r="A61" s="1245" t="str">
        <f>IF(OR(C61=Listen!$P$6,C61=Listen!$P$7),1,"")</f>
        <v/>
      </c>
      <c r="B61" s="554"/>
      <c r="C61" s="291"/>
      <c r="D61" s="291"/>
      <c r="E61" s="383"/>
      <c r="F61" s="387"/>
      <c r="G61" s="549"/>
      <c r="H61" s="387"/>
      <c r="I61" s="549"/>
      <c r="J61" s="387"/>
      <c r="K61" s="542">
        <f t="shared" si="5"/>
        <v>0</v>
      </c>
      <c r="L61" s="391"/>
      <c r="M61" s="387"/>
      <c r="N61" s="387"/>
      <c r="O61" s="549"/>
      <c r="P61" s="888"/>
    </row>
    <row r="62" spans="1:16" ht="15" customHeight="1" x14ac:dyDescent="0.25">
      <c r="A62" s="1245" t="str">
        <f>IF(OR(C62=Listen!$P$6,C62=Listen!$P$7),1,"")</f>
        <v/>
      </c>
      <c r="B62" s="554"/>
      <c r="C62" s="291"/>
      <c r="D62" s="291"/>
      <c r="E62" s="383"/>
      <c r="F62" s="387"/>
      <c r="G62" s="549"/>
      <c r="H62" s="387"/>
      <c r="I62" s="549"/>
      <c r="J62" s="387"/>
      <c r="K62" s="542">
        <f t="shared" si="5"/>
        <v>0</v>
      </c>
      <c r="L62" s="391"/>
      <c r="M62" s="387"/>
      <c r="N62" s="387"/>
      <c r="O62" s="549"/>
      <c r="P62" s="888"/>
    </row>
    <row r="63" spans="1:16" ht="15" customHeight="1" x14ac:dyDescent="0.25">
      <c r="A63" s="1245" t="str">
        <f>IF(OR(C63=Listen!$P$6,C63=Listen!$P$7),1,"")</f>
        <v/>
      </c>
      <c r="B63" s="554"/>
      <c r="C63" s="291"/>
      <c r="D63" s="291"/>
      <c r="E63" s="383"/>
      <c r="F63" s="387"/>
      <c r="G63" s="549"/>
      <c r="H63" s="387"/>
      <c r="I63" s="549"/>
      <c r="J63" s="387"/>
      <c r="K63" s="542">
        <f t="shared" si="5"/>
        <v>0</v>
      </c>
      <c r="L63" s="391"/>
      <c r="M63" s="387"/>
      <c r="N63" s="387"/>
      <c r="O63" s="549"/>
      <c r="P63" s="888"/>
    </row>
    <row r="64" spans="1:16" ht="15" customHeight="1" x14ac:dyDescent="0.25">
      <c r="A64" s="1245" t="str">
        <f>IF(OR(C64=Listen!$P$6,C64=Listen!$P$7),1,"")</f>
        <v/>
      </c>
      <c r="B64" s="554"/>
      <c r="C64" s="291"/>
      <c r="D64" s="291"/>
      <c r="E64" s="383"/>
      <c r="F64" s="387"/>
      <c r="G64" s="549"/>
      <c r="H64" s="387"/>
      <c r="I64" s="549"/>
      <c r="J64" s="387"/>
      <c r="K64" s="542">
        <f t="shared" si="5"/>
        <v>0</v>
      </c>
      <c r="L64" s="391"/>
      <c r="M64" s="387"/>
      <c r="N64" s="387"/>
      <c r="O64" s="549"/>
      <c r="P64" s="888"/>
    </row>
    <row r="65" spans="1:16" ht="15" customHeight="1" x14ac:dyDescent="0.25">
      <c r="A65" s="1245" t="str">
        <f>IF(OR(C65=Listen!$P$6,C65=Listen!$P$7),1,"")</f>
        <v/>
      </c>
      <c r="B65" s="554"/>
      <c r="C65" s="291"/>
      <c r="D65" s="291"/>
      <c r="E65" s="383"/>
      <c r="F65" s="387"/>
      <c r="G65" s="549"/>
      <c r="H65" s="387"/>
      <c r="I65" s="549"/>
      <c r="J65" s="387"/>
      <c r="K65" s="542">
        <f t="shared" si="5"/>
        <v>0</v>
      </c>
      <c r="L65" s="391"/>
      <c r="M65" s="387"/>
      <c r="N65" s="387"/>
      <c r="O65" s="549"/>
      <c r="P65" s="888"/>
    </row>
    <row r="66" spans="1:16" ht="15" customHeight="1" x14ac:dyDescent="0.25">
      <c r="A66" s="1245" t="str">
        <f>IF(OR(C66=Listen!$P$6,C66=Listen!$P$7),1,"")</f>
        <v/>
      </c>
      <c r="B66" s="554"/>
      <c r="C66" s="291"/>
      <c r="D66" s="291"/>
      <c r="E66" s="383"/>
      <c r="F66" s="387"/>
      <c r="G66" s="549"/>
      <c r="H66" s="387"/>
      <c r="I66" s="549"/>
      <c r="J66" s="387"/>
      <c r="K66" s="542">
        <f t="shared" si="5"/>
        <v>0</v>
      </c>
      <c r="L66" s="391"/>
      <c r="M66" s="387"/>
      <c r="N66" s="387"/>
      <c r="O66" s="549"/>
      <c r="P66" s="888"/>
    </row>
    <row r="67" spans="1:16" ht="15" customHeight="1" x14ac:dyDescent="0.25">
      <c r="A67" s="1245" t="str">
        <f>IF(OR(C67=Listen!$P$6,C67=Listen!$P$7),1,"")</f>
        <v/>
      </c>
      <c r="B67" s="554"/>
      <c r="C67" s="291"/>
      <c r="D67" s="291"/>
      <c r="E67" s="383"/>
      <c r="F67" s="387"/>
      <c r="G67" s="549"/>
      <c r="H67" s="387"/>
      <c r="I67" s="549"/>
      <c r="J67" s="387"/>
      <c r="K67" s="542">
        <f t="shared" si="5"/>
        <v>0</v>
      </c>
      <c r="L67" s="391"/>
      <c r="M67" s="387"/>
      <c r="N67" s="387"/>
      <c r="O67" s="549"/>
      <c r="P67" s="888"/>
    </row>
    <row r="68" spans="1:16" ht="15" customHeight="1" x14ac:dyDescent="0.25">
      <c r="A68" s="1245" t="str">
        <f>IF(OR(C68=Listen!$P$6,C68=Listen!$P$7),1,"")</f>
        <v/>
      </c>
      <c r="B68" s="554"/>
      <c r="C68" s="291"/>
      <c r="D68" s="291"/>
      <c r="E68" s="383"/>
      <c r="F68" s="387"/>
      <c r="G68" s="549"/>
      <c r="H68" s="387"/>
      <c r="I68" s="549"/>
      <c r="J68" s="387"/>
      <c r="K68" s="542">
        <f t="shared" si="5"/>
        <v>0</v>
      </c>
      <c r="L68" s="391"/>
      <c r="M68" s="387"/>
      <c r="N68" s="387"/>
      <c r="O68" s="549"/>
      <c r="P68" s="888"/>
    </row>
    <row r="69" spans="1:16" ht="15" customHeight="1" x14ac:dyDescent="0.25">
      <c r="A69" s="1245" t="str">
        <f>IF(OR(C69=Listen!$P$6,C69=Listen!$P$7),1,"")</f>
        <v/>
      </c>
      <c r="B69" s="554"/>
      <c r="C69" s="291"/>
      <c r="D69" s="291"/>
      <c r="E69" s="383"/>
      <c r="F69" s="387"/>
      <c r="G69" s="549"/>
      <c r="H69" s="387"/>
      <c r="I69" s="549"/>
      <c r="J69" s="387"/>
      <c r="K69" s="542">
        <f t="shared" si="5"/>
        <v>0</v>
      </c>
      <c r="L69" s="391"/>
      <c r="M69" s="387"/>
      <c r="N69" s="387"/>
      <c r="O69" s="549"/>
      <c r="P69" s="888"/>
    </row>
    <row r="70" spans="1:16" ht="15" customHeight="1" x14ac:dyDescent="0.25">
      <c r="A70" s="1245" t="str">
        <f>IF(OR(C70=Listen!$P$6,C70=Listen!$P$7),1,"")</f>
        <v/>
      </c>
      <c r="B70" s="554"/>
      <c r="C70" s="291"/>
      <c r="D70" s="291"/>
      <c r="E70" s="383"/>
      <c r="F70" s="387"/>
      <c r="G70" s="549"/>
      <c r="H70" s="387"/>
      <c r="I70" s="549"/>
      <c r="J70" s="387"/>
      <c r="K70" s="542">
        <f t="shared" si="5"/>
        <v>0</v>
      </c>
      <c r="L70" s="391"/>
      <c r="M70" s="387"/>
      <c r="N70" s="387"/>
      <c r="O70" s="549"/>
      <c r="P70" s="888"/>
    </row>
    <row r="71" spans="1:16" ht="15" customHeight="1" x14ac:dyDescent="0.25">
      <c r="A71" s="1245" t="str">
        <f>IF(OR(C71=Listen!$P$6,C71=Listen!$P$7),1,"")</f>
        <v/>
      </c>
      <c r="B71" s="554"/>
      <c r="C71" s="291"/>
      <c r="D71" s="291"/>
      <c r="E71" s="383"/>
      <c r="F71" s="387"/>
      <c r="G71" s="549"/>
      <c r="H71" s="387"/>
      <c r="I71" s="549"/>
      <c r="J71" s="387"/>
      <c r="K71" s="542">
        <f t="shared" si="5"/>
        <v>0</v>
      </c>
      <c r="L71" s="391"/>
      <c r="M71" s="387"/>
      <c r="N71" s="387"/>
      <c r="O71" s="549"/>
      <c r="P71" s="888"/>
    </row>
    <row r="72" spans="1:16" ht="15" customHeight="1" x14ac:dyDescent="0.25">
      <c r="A72" s="1245" t="str">
        <f>IF(OR(C72=Listen!$P$6,C72=Listen!$P$7),1,"")</f>
        <v/>
      </c>
      <c r="B72" s="554"/>
      <c r="C72" s="291"/>
      <c r="D72" s="291"/>
      <c r="E72" s="383"/>
      <c r="F72" s="387"/>
      <c r="G72" s="549"/>
      <c r="H72" s="387"/>
      <c r="I72" s="549"/>
      <c r="J72" s="387"/>
      <c r="K72" s="542">
        <f t="shared" si="5"/>
        <v>0</v>
      </c>
      <c r="L72" s="391"/>
      <c r="M72" s="387"/>
      <c r="N72" s="387"/>
      <c r="O72" s="549"/>
      <c r="P72" s="888"/>
    </row>
    <row r="73" spans="1:16" ht="15" customHeight="1" x14ac:dyDescent="0.25">
      <c r="A73" s="1245" t="str">
        <f>IF(OR(C73=Listen!$P$6,C73=Listen!$P$7),1,"")</f>
        <v/>
      </c>
      <c r="B73" s="554"/>
      <c r="C73" s="291"/>
      <c r="D73" s="291"/>
      <c r="E73" s="383"/>
      <c r="F73" s="387"/>
      <c r="G73" s="549"/>
      <c r="H73" s="387"/>
      <c r="I73" s="549"/>
      <c r="J73" s="387"/>
      <c r="K73" s="542">
        <f t="shared" ref="K73:K136" si="6">SUM(F73,H73)-J73</f>
        <v>0</v>
      </c>
      <c r="L73" s="391"/>
      <c r="M73" s="387"/>
      <c r="N73" s="387"/>
      <c r="O73" s="549"/>
      <c r="P73" s="888"/>
    </row>
    <row r="74" spans="1:16" ht="15" customHeight="1" x14ac:dyDescent="0.25">
      <c r="A74" s="1245" t="str">
        <f>IF(OR(C74=Listen!$P$6,C74=Listen!$P$7),1,"")</f>
        <v/>
      </c>
      <c r="B74" s="554"/>
      <c r="C74" s="291"/>
      <c r="D74" s="291"/>
      <c r="E74" s="383"/>
      <c r="F74" s="387"/>
      <c r="G74" s="549"/>
      <c r="H74" s="387"/>
      <c r="I74" s="549"/>
      <c r="J74" s="387"/>
      <c r="K74" s="542">
        <f t="shared" si="6"/>
        <v>0</v>
      </c>
      <c r="L74" s="391"/>
      <c r="M74" s="387"/>
      <c r="N74" s="387"/>
      <c r="O74" s="549"/>
      <c r="P74" s="888"/>
    </row>
    <row r="75" spans="1:16" ht="15" customHeight="1" x14ac:dyDescent="0.25">
      <c r="A75" s="1245" t="str">
        <f>IF(OR(C75=Listen!$P$6,C75=Listen!$P$7),1,"")</f>
        <v/>
      </c>
      <c r="B75" s="554"/>
      <c r="C75" s="291"/>
      <c r="D75" s="291"/>
      <c r="E75" s="383"/>
      <c r="F75" s="387"/>
      <c r="G75" s="549"/>
      <c r="H75" s="387"/>
      <c r="I75" s="549"/>
      <c r="J75" s="387"/>
      <c r="K75" s="542">
        <f t="shared" si="6"/>
        <v>0</v>
      </c>
      <c r="L75" s="391"/>
      <c r="M75" s="387"/>
      <c r="N75" s="387"/>
      <c r="O75" s="549"/>
      <c r="P75" s="888"/>
    </row>
    <row r="76" spans="1:16" ht="15" customHeight="1" x14ac:dyDescent="0.25">
      <c r="A76" s="1245" t="str">
        <f>IF(OR(C76=Listen!$P$6,C76=Listen!$P$7),1,"")</f>
        <v/>
      </c>
      <c r="B76" s="554"/>
      <c r="C76" s="291"/>
      <c r="D76" s="291"/>
      <c r="E76" s="383"/>
      <c r="F76" s="387"/>
      <c r="G76" s="549"/>
      <c r="H76" s="387"/>
      <c r="I76" s="549"/>
      <c r="J76" s="387"/>
      <c r="K76" s="542">
        <f t="shared" si="6"/>
        <v>0</v>
      </c>
      <c r="L76" s="391"/>
      <c r="M76" s="387"/>
      <c r="N76" s="387"/>
      <c r="O76" s="549"/>
      <c r="P76" s="888"/>
    </row>
    <row r="77" spans="1:16" ht="15" customHeight="1" x14ac:dyDescent="0.25">
      <c r="A77" s="1245" t="str">
        <f>IF(OR(C77=Listen!$P$6,C77=Listen!$P$7),1,"")</f>
        <v/>
      </c>
      <c r="B77" s="554"/>
      <c r="C77" s="291"/>
      <c r="D77" s="291"/>
      <c r="E77" s="383"/>
      <c r="F77" s="387"/>
      <c r="G77" s="549"/>
      <c r="H77" s="387"/>
      <c r="I77" s="549"/>
      <c r="J77" s="387"/>
      <c r="K77" s="542">
        <f t="shared" si="6"/>
        <v>0</v>
      </c>
      <c r="L77" s="391"/>
      <c r="M77" s="387"/>
      <c r="N77" s="387"/>
      <c r="O77" s="549"/>
      <c r="P77" s="888"/>
    </row>
    <row r="78" spans="1:16" ht="15" customHeight="1" x14ac:dyDescent="0.25">
      <c r="A78" s="1245" t="str">
        <f>IF(OR(C78=Listen!$P$6,C78=Listen!$P$7),1,"")</f>
        <v/>
      </c>
      <c r="B78" s="554"/>
      <c r="C78" s="291"/>
      <c r="D78" s="291"/>
      <c r="E78" s="383"/>
      <c r="F78" s="387"/>
      <c r="G78" s="549"/>
      <c r="H78" s="387"/>
      <c r="I78" s="549"/>
      <c r="J78" s="387"/>
      <c r="K78" s="542">
        <f t="shared" si="6"/>
        <v>0</v>
      </c>
      <c r="L78" s="391"/>
      <c r="M78" s="387"/>
      <c r="N78" s="387"/>
      <c r="O78" s="549"/>
      <c r="P78" s="888"/>
    </row>
    <row r="79" spans="1:16" ht="15" customHeight="1" x14ac:dyDescent="0.25">
      <c r="A79" s="1245" t="str">
        <f>IF(OR(C79=Listen!$P$6,C79=Listen!$P$7),1,"")</f>
        <v/>
      </c>
      <c r="B79" s="554"/>
      <c r="C79" s="291"/>
      <c r="D79" s="291"/>
      <c r="E79" s="383"/>
      <c r="F79" s="387"/>
      <c r="G79" s="549"/>
      <c r="H79" s="387"/>
      <c r="I79" s="549"/>
      <c r="J79" s="387"/>
      <c r="K79" s="542">
        <f t="shared" si="6"/>
        <v>0</v>
      </c>
      <c r="L79" s="391"/>
      <c r="M79" s="387"/>
      <c r="N79" s="387"/>
      <c r="O79" s="549"/>
      <c r="P79" s="888"/>
    </row>
    <row r="80" spans="1:16" ht="15" customHeight="1" x14ac:dyDescent="0.25">
      <c r="A80" s="1245" t="str">
        <f>IF(OR(C80=Listen!$P$6,C80=Listen!$P$7),1,"")</f>
        <v/>
      </c>
      <c r="B80" s="554"/>
      <c r="C80" s="291"/>
      <c r="D80" s="291"/>
      <c r="E80" s="383"/>
      <c r="F80" s="387"/>
      <c r="G80" s="549"/>
      <c r="H80" s="387"/>
      <c r="I80" s="549"/>
      <c r="J80" s="387"/>
      <c r="K80" s="542">
        <f t="shared" si="6"/>
        <v>0</v>
      </c>
      <c r="L80" s="391"/>
      <c r="M80" s="387"/>
      <c r="N80" s="387"/>
      <c r="O80" s="549"/>
      <c r="P80" s="888"/>
    </row>
    <row r="81" spans="1:16" ht="15" customHeight="1" x14ac:dyDescent="0.25">
      <c r="A81" s="1245" t="str">
        <f>IF(OR(C81=Listen!$P$6,C81=Listen!$P$7),1,"")</f>
        <v/>
      </c>
      <c r="B81" s="554"/>
      <c r="C81" s="291"/>
      <c r="D81" s="291"/>
      <c r="E81" s="383"/>
      <c r="F81" s="387"/>
      <c r="G81" s="549"/>
      <c r="H81" s="387"/>
      <c r="I81" s="549"/>
      <c r="J81" s="387"/>
      <c r="K81" s="542">
        <f t="shared" si="6"/>
        <v>0</v>
      </c>
      <c r="L81" s="391"/>
      <c r="M81" s="387"/>
      <c r="N81" s="387"/>
      <c r="O81" s="549"/>
      <c r="P81" s="888"/>
    </row>
    <row r="82" spans="1:16" ht="15" customHeight="1" x14ac:dyDescent="0.25">
      <c r="A82" s="1245" t="str">
        <f>IF(OR(C82=Listen!$P$6,C82=Listen!$P$7),1,"")</f>
        <v/>
      </c>
      <c r="B82" s="554"/>
      <c r="C82" s="291"/>
      <c r="D82" s="291"/>
      <c r="E82" s="383"/>
      <c r="F82" s="387"/>
      <c r="G82" s="549"/>
      <c r="H82" s="387"/>
      <c r="I82" s="549"/>
      <c r="J82" s="387"/>
      <c r="K82" s="542">
        <f t="shared" si="6"/>
        <v>0</v>
      </c>
      <c r="L82" s="391"/>
      <c r="M82" s="387"/>
      <c r="N82" s="387"/>
      <c r="O82" s="549"/>
      <c r="P82" s="888"/>
    </row>
    <row r="83" spans="1:16" ht="15" customHeight="1" x14ac:dyDescent="0.25">
      <c r="A83" s="1245" t="str">
        <f>IF(OR(C83=Listen!$P$6,C83=Listen!$P$7),1,"")</f>
        <v/>
      </c>
      <c r="B83" s="554"/>
      <c r="C83" s="291"/>
      <c r="D83" s="291"/>
      <c r="E83" s="383"/>
      <c r="F83" s="387"/>
      <c r="G83" s="549"/>
      <c r="H83" s="387"/>
      <c r="I83" s="549"/>
      <c r="J83" s="387"/>
      <c r="K83" s="542">
        <f t="shared" si="6"/>
        <v>0</v>
      </c>
      <c r="L83" s="391"/>
      <c r="M83" s="387"/>
      <c r="N83" s="387"/>
      <c r="O83" s="549"/>
      <c r="P83" s="888"/>
    </row>
    <row r="84" spans="1:16" ht="15" customHeight="1" x14ac:dyDescent="0.25">
      <c r="A84" s="1245" t="str">
        <f>IF(OR(C84=Listen!$P$6,C84=Listen!$P$7),1,"")</f>
        <v/>
      </c>
      <c r="B84" s="554"/>
      <c r="C84" s="291"/>
      <c r="D84" s="291"/>
      <c r="E84" s="383"/>
      <c r="F84" s="387"/>
      <c r="G84" s="549"/>
      <c r="H84" s="387"/>
      <c r="I84" s="549"/>
      <c r="J84" s="387"/>
      <c r="K84" s="542">
        <f t="shared" si="6"/>
        <v>0</v>
      </c>
      <c r="L84" s="391"/>
      <c r="M84" s="387"/>
      <c r="N84" s="387"/>
      <c r="O84" s="549"/>
      <c r="P84" s="888"/>
    </row>
    <row r="85" spans="1:16" ht="15" customHeight="1" x14ac:dyDescent="0.25">
      <c r="A85" s="1245" t="str">
        <f>IF(OR(C85=Listen!$P$6,C85=Listen!$P$7),1,"")</f>
        <v/>
      </c>
      <c r="B85" s="554"/>
      <c r="C85" s="291"/>
      <c r="D85" s="291"/>
      <c r="E85" s="383"/>
      <c r="F85" s="387"/>
      <c r="G85" s="549"/>
      <c r="H85" s="387"/>
      <c r="I85" s="549"/>
      <c r="J85" s="387"/>
      <c r="K85" s="542">
        <f t="shared" si="6"/>
        <v>0</v>
      </c>
      <c r="L85" s="391"/>
      <c r="M85" s="387"/>
      <c r="N85" s="387"/>
      <c r="O85" s="549"/>
      <c r="P85" s="888"/>
    </row>
    <row r="86" spans="1:16" ht="15" customHeight="1" x14ac:dyDescent="0.25">
      <c r="A86" s="1245" t="str">
        <f>IF(OR(C86=Listen!$P$6,C86=Listen!$P$7),1,"")</f>
        <v/>
      </c>
      <c r="B86" s="554"/>
      <c r="C86" s="291"/>
      <c r="D86" s="291"/>
      <c r="E86" s="383"/>
      <c r="F86" s="387"/>
      <c r="G86" s="549"/>
      <c r="H86" s="387"/>
      <c r="I86" s="549"/>
      <c r="J86" s="387"/>
      <c r="K86" s="542">
        <f t="shared" si="6"/>
        <v>0</v>
      </c>
      <c r="L86" s="391"/>
      <c r="M86" s="387"/>
      <c r="N86" s="387"/>
      <c r="O86" s="549"/>
      <c r="P86" s="888"/>
    </row>
    <row r="87" spans="1:16" ht="15" customHeight="1" x14ac:dyDescent="0.25">
      <c r="A87" s="1245" t="str">
        <f>IF(OR(C87=Listen!$P$6,C87=Listen!$P$7),1,"")</f>
        <v/>
      </c>
      <c r="B87" s="554"/>
      <c r="C87" s="291"/>
      <c r="D87" s="291"/>
      <c r="E87" s="383"/>
      <c r="F87" s="387"/>
      <c r="G87" s="549"/>
      <c r="H87" s="387"/>
      <c r="I87" s="549"/>
      <c r="J87" s="387"/>
      <c r="K87" s="542">
        <f t="shared" si="6"/>
        <v>0</v>
      </c>
      <c r="L87" s="391"/>
      <c r="M87" s="387"/>
      <c r="N87" s="387"/>
      <c r="O87" s="549"/>
      <c r="P87" s="888"/>
    </row>
    <row r="88" spans="1:16" ht="15" customHeight="1" x14ac:dyDescent="0.25">
      <c r="A88" s="1245" t="str">
        <f>IF(OR(C88=Listen!$P$6,C88=Listen!$P$7),1,"")</f>
        <v/>
      </c>
      <c r="B88" s="554"/>
      <c r="C88" s="291"/>
      <c r="D88" s="291"/>
      <c r="E88" s="383"/>
      <c r="F88" s="387"/>
      <c r="G88" s="549"/>
      <c r="H88" s="387"/>
      <c r="I88" s="549"/>
      <c r="J88" s="387"/>
      <c r="K88" s="542">
        <f t="shared" si="6"/>
        <v>0</v>
      </c>
      <c r="L88" s="391"/>
      <c r="M88" s="387"/>
      <c r="N88" s="387"/>
      <c r="O88" s="549"/>
      <c r="P88" s="888"/>
    </row>
    <row r="89" spans="1:16" ht="15" customHeight="1" x14ac:dyDescent="0.25">
      <c r="A89" s="1245" t="str">
        <f>IF(OR(C89=Listen!$P$6,C89=Listen!$P$7),1,"")</f>
        <v/>
      </c>
      <c r="B89" s="554"/>
      <c r="C89" s="291"/>
      <c r="D89" s="291"/>
      <c r="E89" s="383"/>
      <c r="F89" s="387"/>
      <c r="G89" s="549"/>
      <c r="H89" s="387"/>
      <c r="I89" s="549"/>
      <c r="J89" s="387"/>
      <c r="K89" s="542">
        <f t="shared" si="6"/>
        <v>0</v>
      </c>
      <c r="L89" s="391"/>
      <c r="M89" s="387"/>
      <c r="N89" s="387"/>
      <c r="O89" s="549"/>
      <c r="P89" s="888"/>
    </row>
    <row r="90" spans="1:16" ht="15" customHeight="1" x14ac:dyDescent="0.25">
      <c r="A90" s="1245" t="str">
        <f>IF(OR(C90=Listen!$P$6,C90=Listen!$P$7),1,"")</f>
        <v/>
      </c>
      <c r="B90" s="554"/>
      <c r="C90" s="291"/>
      <c r="D90" s="291"/>
      <c r="E90" s="383"/>
      <c r="F90" s="387"/>
      <c r="G90" s="549"/>
      <c r="H90" s="387"/>
      <c r="I90" s="549"/>
      <c r="J90" s="387"/>
      <c r="K90" s="542">
        <f t="shared" si="6"/>
        <v>0</v>
      </c>
      <c r="L90" s="391"/>
      <c r="M90" s="387"/>
      <c r="N90" s="387"/>
      <c r="O90" s="549"/>
      <c r="P90" s="888"/>
    </row>
    <row r="91" spans="1:16" ht="15" customHeight="1" x14ac:dyDescent="0.25">
      <c r="A91" s="1245" t="str">
        <f>IF(OR(C91=Listen!$P$6,C91=Listen!$P$7),1,"")</f>
        <v/>
      </c>
      <c r="B91" s="554"/>
      <c r="C91" s="291"/>
      <c r="D91" s="291"/>
      <c r="E91" s="383"/>
      <c r="F91" s="387"/>
      <c r="G91" s="549"/>
      <c r="H91" s="387"/>
      <c r="I91" s="549"/>
      <c r="J91" s="387"/>
      <c r="K91" s="542">
        <f t="shared" si="6"/>
        <v>0</v>
      </c>
      <c r="L91" s="391"/>
      <c r="M91" s="387"/>
      <c r="N91" s="387"/>
      <c r="O91" s="549"/>
      <c r="P91" s="888"/>
    </row>
    <row r="92" spans="1:16" ht="15" customHeight="1" x14ac:dyDescent="0.25">
      <c r="A92" s="1245" t="str">
        <f>IF(OR(C92=Listen!$P$6,C92=Listen!$P$7),1,"")</f>
        <v/>
      </c>
      <c r="B92" s="554"/>
      <c r="C92" s="291"/>
      <c r="D92" s="291"/>
      <c r="E92" s="383"/>
      <c r="F92" s="387"/>
      <c r="G92" s="549"/>
      <c r="H92" s="387"/>
      <c r="I92" s="549"/>
      <c r="J92" s="387"/>
      <c r="K92" s="542">
        <f t="shared" si="6"/>
        <v>0</v>
      </c>
      <c r="L92" s="391"/>
      <c r="M92" s="387"/>
      <c r="N92" s="387"/>
      <c r="O92" s="549"/>
      <c r="P92" s="888"/>
    </row>
    <row r="93" spans="1:16" ht="15" customHeight="1" x14ac:dyDescent="0.25">
      <c r="A93" s="1245" t="str">
        <f>IF(OR(C93=Listen!$P$6,C93=Listen!$P$7),1,"")</f>
        <v/>
      </c>
      <c r="B93" s="554"/>
      <c r="C93" s="291"/>
      <c r="D93" s="291"/>
      <c r="E93" s="383"/>
      <c r="F93" s="387"/>
      <c r="G93" s="549"/>
      <c r="H93" s="387"/>
      <c r="I93" s="549"/>
      <c r="J93" s="387"/>
      <c r="K93" s="542">
        <f t="shared" si="6"/>
        <v>0</v>
      </c>
      <c r="L93" s="391"/>
      <c r="M93" s="387"/>
      <c r="N93" s="387"/>
      <c r="O93" s="549"/>
      <c r="P93" s="888"/>
    </row>
    <row r="94" spans="1:16" ht="15" customHeight="1" x14ac:dyDescent="0.25">
      <c r="A94" s="1245" t="str">
        <f>IF(OR(C94=Listen!$P$6,C94=Listen!$P$7),1,"")</f>
        <v/>
      </c>
      <c r="B94" s="554"/>
      <c r="C94" s="291"/>
      <c r="D94" s="291"/>
      <c r="E94" s="383"/>
      <c r="F94" s="387"/>
      <c r="G94" s="549"/>
      <c r="H94" s="387"/>
      <c r="I94" s="549"/>
      <c r="J94" s="387"/>
      <c r="K94" s="542">
        <f t="shared" si="6"/>
        <v>0</v>
      </c>
      <c r="L94" s="391"/>
      <c r="M94" s="387"/>
      <c r="N94" s="387"/>
      <c r="O94" s="549"/>
      <c r="P94" s="888"/>
    </row>
    <row r="95" spans="1:16" ht="15" customHeight="1" x14ac:dyDescent="0.25">
      <c r="A95" s="1245" t="str">
        <f>IF(OR(C95=Listen!$P$6,C95=Listen!$P$7),1,"")</f>
        <v/>
      </c>
      <c r="B95" s="554"/>
      <c r="C95" s="291"/>
      <c r="D95" s="291"/>
      <c r="E95" s="383"/>
      <c r="F95" s="387"/>
      <c r="G95" s="549"/>
      <c r="H95" s="387"/>
      <c r="I95" s="549"/>
      <c r="J95" s="387"/>
      <c r="K95" s="542">
        <f t="shared" si="6"/>
        <v>0</v>
      </c>
      <c r="L95" s="391"/>
      <c r="M95" s="387"/>
      <c r="N95" s="387"/>
      <c r="O95" s="549"/>
      <c r="P95" s="888"/>
    </row>
    <row r="96" spans="1:16" ht="15" customHeight="1" x14ac:dyDescent="0.25">
      <c r="A96" s="1245" t="str">
        <f>IF(OR(C96=Listen!$P$6,C96=Listen!$P$7),1,"")</f>
        <v/>
      </c>
      <c r="B96" s="554"/>
      <c r="C96" s="291"/>
      <c r="D96" s="291"/>
      <c r="E96" s="383"/>
      <c r="F96" s="387"/>
      <c r="G96" s="549"/>
      <c r="H96" s="387"/>
      <c r="I96" s="549"/>
      <c r="J96" s="387"/>
      <c r="K96" s="542">
        <f t="shared" si="6"/>
        <v>0</v>
      </c>
      <c r="L96" s="391"/>
      <c r="M96" s="387"/>
      <c r="N96" s="387"/>
      <c r="O96" s="549"/>
      <c r="P96" s="888"/>
    </row>
    <row r="97" spans="1:16" ht="15" customHeight="1" x14ac:dyDescent="0.25">
      <c r="A97" s="1245" t="str">
        <f>IF(OR(C97=Listen!$P$6,C97=Listen!$P$7),1,"")</f>
        <v/>
      </c>
      <c r="B97" s="554"/>
      <c r="C97" s="291"/>
      <c r="D97" s="291"/>
      <c r="E97" s="383"/>
      <c r="F97" s="387"/>
      <c r="G97" s="549"/>
      <c r="H97" s="387"/>
      <c r="I97" s="549"/>
      <c r="J97" s="387"/>
      <c r="K97" s="542">
        <f t="shared" si="6"/>
        <v>0</v>
      </c>
      <c r="L97" s="391"/>
      <c r="M97" s="387"/>
      <c r="N97" s="387"/>
      <c r="O97" s="549"/>
      <c r="P97" s="888"/>
    </row>
    <row r="98" spans="1:16" ht="15" customHeight="1" x14ac:dyDescent="0.25">
      <c r="A98" s="1245" t="str">
        <f>IF(OR(C98=Listen!$P$6,C98=Listen!$P$7),1,"")</f>
        <v/>
      </c>
      <c r="B98" s="554"/>
      <c r="C98" s="291"/>
      <c r="D98" s="291"/>
      <c r="E98" s="383"/>
      <c r="F98" s="387"/>
      <c r="G98" s="549"/>
      <c r="H98" s="387"/>
      <c r="I98" s="549"/>
      <c r="J98" s="387"/>
      <c r="K98" s="542">
        <f t="shared" si="6"/>
        <v>0</v>
      </c>
      <c r="L98" s="391"/>
      <c r="M98" s="387"/>
      <c r="N98" s="387"/>
      <c r="O98" s="549"/>
      <c r="P98" s="888"/>
    </row>
    <row r="99" spans="1:16" ht="15" customHeight="1" x14ac:dyDescent="0.25">
      <c r="A99" s="1245" t="str">
        <f>IF(OR(C99=Listen!$P$6,C99=Listen!$P$7),1,"")</f>
        <v/>
      </c>
      <c r="B99" s="554"/>
      <c r="C99" s="291"/>
      <c r="D99" s="291"/>
      <c r="E99" s="383"/>
      <c r="F99" s="387"/>
      <c r="G99" s="549"/>
      <c r="H99" s="387"/>
      <c r="I99" s="549"/>
      <c r="J99" s="387"/>
      <c r="K99" s="542">
        <f t="shared" si="6"/>
        <v>0</v>
      </c>
      <c r="L99" s="391"/>
      <c r="M99" s="387"/>
      <c r="N99" s="387"/>
      <c r="O99" s="549"/>
      <c r="P99" s="888"/>
    </row>
    <row r="100" spans="1:16" ht="15" customHeight="1" x14ac:dyDescent="0.25">
      <c r="A100" s="1245" t="str">
        <f>IF(OR(C100=Listen!$P$6,C100=Listen!$P$7),1,"")</f>
        <v/>
      </c>
      <c r="B100" s="554"/>
      <c r="C100" s="291"/>
      <c r="D100" s="291"/>
      <c r="E100" s="383"/>
      <c r="F100" s="387"/>
      <c r="G100" s="549"/>
      <c r="H100" s="387"/>
      <c r="I100" s="549"/>
      <c r="J100" s="387"/>
      <c r="K100" s="542">
        <f t="shared" si="6"/>
        <v>0</v>
      </c>
      <c r="L100" s="391"/>
      <c r="M100" s="387"/>
      <c r="N100" s="387"/>
      <c r="O100" s="549"/>
      <c r="P100" s="888"/>
    </row>
    <row r="101" spans="1:16" ht="15" customHeight="1" x14ac:dyDescent="0.25">
      <c r="A101" s="1245" t="str">
        <f>IF(OR(C101=Listen!$P$6,C101=Listen!$P$7),1,"")</f>
        <v/>
      </c>
      <c r="B101" s="554"/>
      <c r="C101" s="395"/>
      <c r="D101" s="395"/>
      <c r="E101" s="383"/>
      <c r="F101" s="387"/>
      <c r="G101" s="549"/>
      <c r="H101" s="387"/>
      <c r="I101" s="549"/>
      <c r="J101" s="387"/>
      <c r="K101" s="542">
        <f t="shared" si="6"/>
        <v>0</v>
      </c>
      <c r="L101" s="391"/>
      <c r="M101" s="387"/>
      <c r="N101" s="387"/>
      <c r="O101" s="549"/>
      <c r="P101" s="888"/>
    </row>
    <row r="102" spans="1:16" ht="15" customHeight="1" x14ac:dyDescent="0.25">
      <c r="A102" s="1245" t="str">
        <f>IF(OR(C102=Listen!$P$6,C102=Listen!$P$7),1,"")</f>
        <v/>
      </c>
      <c r="B102" s="554"/>
      <c r="C102" s="395"/>
      <c r="D102" s="395"/>
      <c r="E102" s="383"/>
      <c r="F102" s="387"/>
      <c r="G102" s="549"/>
      <c r="H102" s="387"/>
      <c r="I102" s="549"/>
      <c r="J102" s="387"/>
      <c r="K102" s="542">
        <f t="shared" si="6"/>
        <v>0</v>
      </c>
      <c r="L102" s="391"/>
      <c r="M102" s="387"/>
      <c r="N102" s="387"/>
      <c r="O102" s="549"/>
      <c r="P102" s="888"/>
    </row>
    <row r="103" spans="1:16" ht="15" customHeight="1" x14ac:dyDescent="0.25">
      <c r="A103" s="1245" t="str">
        <f>IF(OR(C103=Listen!$P$6,C103=Listen!$P$7),1,"")</f>
        <v/>
      </c>
      <c r="B103" s="554"/>
      <c r="C103" s="395"/>
      <c r="D103" s="395"/>
      <c r="E103" s="383"/>
      <c r="F103" s="387"/>
      <c r="G103" s="549"/>
      <c r="H103" s="387"/>
      <c r="I103" s="549"/>
      <c r="J103" s="387"/>
      <c r="K103" s="542">
        <f t="shared" si="6"/>
        <v>0</v>
      </c>
      <c r="L103" s="391"/>
      <c r="M103" s="387"/>
      <c r="N103" s="387"/>
      <c r="O103" s="549"/>
      <c r="P103" s="888"/>
    </row>
    <row r="104" spans="1:16" ht="15" customHeight="1" x14ac:dyDescent="0.25">
      <c r="A104" s="1245" t="str">
        <f>IF(OR(C104=Listen!$P$6,C104=Listen!$P$7),1,"")</f>
        <v/>
      </c>
      <c r="B104" s="554"/>
      <c r="C104" s="395"/>
      <c r="D104" s="395"/>
      <c r="E104" s="383"/>
      <c r="F104" s="387"/>
      <c r="G104" s="549"/>
      <c r="H104" s="387"/>
      <c r="I104" s="549"/>
      <c r="J104" s="387"/>
      <c r="K104" s="542">
        <f t="shared" si="6"/>
        <v>0</v>
      </c>
      <c r="L104" s="391"/>
      <c r="M104" s="387"/>
      <c r="N104" s="387"/>
      <c r="O104" s="549"/>
      <c r="P104" s="888"/>
    </row>
    <row r="105" spans="1:16" ht="15" customHeight="1" x14ac:dyDescent="0.25">
      <c r="A105" s="1245" t="str">
        <f>IF(OR(C105=Listen!$P$6,C105=Listen!$P$7),1,"")</f>
        <v/>
      </c>
      <c r="B105" s="554"/>
      <c r="C105" s="395"/>
      <c r="D105" s="395"/>
      <c r="E105" s="383"/>
      <c r="F105" s="387"/>
      <c r="G105" s="549"/>
      <c r="H105" s="387"/>
      <c r="I105" s="549"/>
      <c r="J105" s="387"/>
      <c r="K105" s="542">
        <f t="shared" si="6"/>
        <v>0</v>
      </c>
      <c r="L105" s="391"/>
      <c r="M105" s="387"/>
      <c r="N105" s="387"/>
      <c r="O105" s="549"/>
      <c r="P105" s="888"/>
    </row>
    <row r="106" spans="1:16" ht="15" customHeight="1" x14ac:dyDescent="0.25">
      <c r="A106" s="1245" t="str">
        <f>IF(OR(C106=Listen!$P$6,C106=Listen!$P$7),1,"")</f>
        <v/>
      </c>
      <c r="B106" s="554"/>
      <c r="C106" s="395"/>
      <c r="D106" s="395"/>
      <c r="E106" s="383"/>
      <c r="F106" s="387"/>
      <c r="G106" s="549"/>
      <c r="H106" s="387"/>
      <c r="I106" s="549"/>
      <c r="J106" s="387"/>
      <c r="K106" s="542">
        <f t="shared" si="6"/>
        <v>0</v>
      </c>
      <c r="L106" s="391"/>
      <c r="M106" s="387"/>
      <c r="N106" s="387"/>
      <c r="O106" s="549"/>
      <c r="P106" s="888"/>
    </row>
    <row r="107" spans="1:16" ht="15" customHeight="1" x14ac:dyDescent="0.25">
      <c r="A107" s="1245" t="str">
        <f>IF(OR(C107=Listen!$P$6,C107=Listen!$P$7),1,"")</f>
        <v/>
      </c>
      <c r="B107" s="554"/>
      <c r="C107" s="395"/>
      <c r="D107" s="395"/>
      <c r="E107" s="383"/>
      <c r="F107" s="387"/>
      <c r="G107" s="549"/>
      <c r="H107" s="387"/>
      <c r="I107" s="549"/>
      <c r="J107" s="387"/>
      <c r="K107" s="542">
        <f t="shared" si="6"/>
        <v>0</v>
      </c>
      <c r="L107" s="391"/>
      <c r="M107" s="387"/>
      <c r="N107" s="387"/>
      <c r="O107" s="549"/>
      <c r="P107" s="888"/>
    </row>
    <row r="108" spans="1:16" ht="15" customHeight="1" x14ac:dyDescent="0.25">
      <c r="A108" s="1245" t="str">
        <f>IF(OR(C108=Listen!$P$6,C108=Listen!$P$7),1,"")</f>
        <v/>
      </c>
      <c r="B108" s="554"/>
      <c r="C108" s="395"/>
      <c r="D108" s="395"/>
      <c r="E108" s="383"/>
      <c r="F108" s="387"/>
      <c r="G108" s="549"/>
      <c r="H108" s="387"/>
      <c r="I108" s="549"/>
      <c r="J108" s="387"/>
      <c r="K108" s="542">
        <f t="shared" si="6"/>
        <v>0</v>
      </c>
      <c r="L108" s="391"/>
      <c r="M108" s="387"/>
      <c r="N108" s="387"/>
      <c r="O108" s="549"/>
      <c r="P108" s="888"/>
    </row>
    <row r="109" spans="1:16" ht="15" customHeight="1" x14ac:dyDescent="0.25">
      <c r="A109" s="1245" t="str">
        <f>IF(OR(C109=Listen!$P$6,C109=Listen!$P$7),1,"")</f>
        <v/>
      </c>
      <c r="B109" s="554"/>
      <c r="C109" s="395"/>
      <c r="D109" s="395"/>
      <c r="E109" s="383"/>
      <c r="F109" s="387"/>
      <c r="G109" s="549"/>
      <c r="H109" s="387"/>
      <c r="I109" s="549"/>
      <c r="J109" s="387"/>
      <c r="K109" s="542">
        <f t="shared" si="6"/>
        <v>0</v>
      </c>
      <c r="L109" s="391"/>
      <c r="M109" s="387"/>
      <c r="N109" s="387"/>
      <c r="O109" s="549"/>
      <c r="P109" s="888"/>
    </row>
    <row r="110" spans="1:16" ht="15" customHeight="1" x14ac:dyDescent="0.25">
      <c r="A110" s="1245" t="str">
        <f>IF(OR(C110=Listen!$P$6,C110=Listen!$P$7),1,"")</f>
        <v/>
      </c>
      <c r="B110" s="554"/>
      <c r="C110" s="395"/>
      <c r="D110" s="395"/>
      <c r="E110" s="383"/>
      <c r="F110" s="387"/>
      <c r="G110" s="549"/>
      <c r="H110" s="387"/>
      <c r="I110" s="549"/>
      <c r="J110" s="387"/>
      <c r="K110" s="542">
        <f t="shared" si="6"/>
        <v>0</v>
      </c>
      <c r="L110" s="391"/>
      <c r="M110" s="387"/>
      <c r="N110" s="387"/>
      <c r="O110" s="549"/>
      <c r="P110" s="888"/>
    </row>
    <row r="111" spans="1:16" ht="15" customHeight="1" x14ac:dyDescent="0.25">
      <c r="A111" s="1245" t="str">
        <f>IF(OR(C111=Listen!$P$6,C111=Listen!$P$7),1,"")</f>
        <v/>
      </c>
      <c r="B111" s="554"/>
      <c r="C111" s="395"/>
      <c r="D111" s="395"/>
      <c r="E111" s="383"/>
      <c r="F111" s="387"/>
      <c r="G111" s="549"/>
      <c r="H111" s="387"/>
      <c r="I111" s="549"/>
      <c r="J111" s="387"/>
      <c r="K111" s="542">
        <f t="shared" si="6"/>
        <v>0</v>
      </c>
      <c r="L111" s="391"/>
      <c r="M111" s="387"/>
      <c r="N111" s="387"/>
      <c r="O111" s="549"/>
      <c r="P111" s="888"/>
    </row>
    <row r="112" spans="1:16" ht="15" customHeight="1" x14ac:dyDescent="0.25">
      <c r="A112" s="1245" t="str">
        <f>IF(OR(C112=Listen!$P$6,C112=Listen!$P$7),1,"")</f>
        <v/>
      </c>
      <c r="B112" s="554"/>
      <c r="C112" s="395"/>
      <c r="D112" s="395"/>
      <c r="E112" s="383"/>
      <c r="F112" s="387"/>
      <c r="G112" s="549"/>
      <c r="H112" s="387"/>
      <c r="I112" s="549"/>
      <c r="J112" s="387"/>
      <c r="K112" s="542">
        <f t="shared" si="6"/>
        <v>0</v>
      </c>
      <c r="L112" s="391"/>
      <c r="M112" s="387"/>
      <c r="N112" s="387"/>
      <c r="O112" s="549"/>
      <c r="P112" s="888"/>
    </row>
    <row r="113" spans="1:16" ht="15" customHeight="1" x14ac:dyDescent="0.25">
      <c r="A113" s="1245" t="str">
        <f>IF(OR(C113=Listen!$P$6,C113=Listen!$P$7),1,"")</f>
        <v/>
      </c>
      <c r="B113" s="554"/>
      <c r="C113" s="395"/>
      <c r="D113" s="395"/>
      <c r="E113" s="383"/>
      <c r="F113" s="387"/>
      <c r="G113" s="549"/>
      <c r="H113" s="387"/>
      <c r="I113" s="549"/>
      <c r="J113" s="387"/>
      <c r="K113" s="542">
        <f t="shared" si="6"/>
        <v>0</v>
      </c>
      <c r="L113" s="391"/>
      <c r="M113" s="387"/>
      <c r="N113" s="387"/>
      <c r="O113" s="549"/>
      <c r="P113" s="888"/>
    </row>
    <row r="114" spans="1:16" ht="15" customHeight="1" x14ac:dyDescent="0.25">
      <c r="A114" s="1245" t="str">
        <f>IF(OR(C114=Listen!$P$6,C114=Listen!$P$7),1,"")</f>
        <v/>
      </c>
      <c r="B114" s="554"/>
      <c r="C114" s="395"/>
      <c r="D114" s="395"/>
      <c r="E114" s="383"/>
      <c r="F114" s="387"/>
      <c r="G114" s="549"/>
      <c r="H114" s="387"/>
      <c r="I114" s="549"/>
      <c r="J114" s="387"/>
      <c r="K114" s="542">
        <f t="shared" si="6"/>
        <v>0</v>
      </c>
      <c r="L114" s="391"/>
      <c r="M114" s="387"/>
      <c r="N114" s="387"/>
      <c r="O114" s="549"/>
      <c r="P114" s="888"/>
    </row>
    <row r="115" spans="1:16" ht="15" customHeight="1" x14ac:dyDescent="0.25">
      <c r="A115" s="1245" t="str">
        <f>IF(OR(C115=Listen!$P$6,C115=Listen!$P$7),1,"")</f>
        <v/>
      </c>
      <c r="B115" s="554"/>
      <c r="C115" s="395"/>
      <c r="D115" s="395"/>
      <c r="E115" s="383"/>
      <c r="F115" s="387"/>
      <c r="G115" s="549"/>
      <c r="H115" s="387"/>
      <c r="I115" s="549"/>
      <c r="J115" s="387"/>
      <c r="K115" s="542">
        <f t="shared" si="6"/>
        <v>0</v>
      </c>
      <c r="L115" s="391"/>
      <c r="M115" s="387"/>
      <c r="N115" s="387"/>
      <c r="O115" s="549"/>
      <c r="P115" s="888"/>
    </row>
    <row r="116" spans="1:16" ht="15" customHeight="1" x14ac:dyDescent="0.25">
      <c r="A116" s="1245" t="str">
        <f>IF(OR(C116=Listen!$P$6,C116=Listen!$P$7),1,"")</f>
        <v/>
      </c>
      <c r="B116" s="554"/>
      <c r="C116" s="395"/>
      <c r="D116" s="395"/>
      <c r="E116" s="383"/>
      <c r="F116" s="387"/>
      <c r="G116" s="549"/>
      <c r="H116" s="387"/>
      <c r="I116" s="549"/>
      <c r="J116" s="387"/>
      <c r="K116" s="542">
        <f t="shared" si="6"/>
        <v>0</v>
      </c>
      <c r="L116" s="391"/>
      <c r="M116" s="387"/>
      <c r="N116" s="387"/>
      <c r="O116" s="549"/>
      <c r="P116" s="888"/>
    </row>
    <row r="117" spans="1:16" ht="15" customHeight="1" x14ac:dyDescent="0.25">
      <c r="A117" s="1245" t="str">
        <f>IF(OR(C117=Listen!$P$6,C117=Listen!$P$7),1,"")</f>
        <v/>
      </c>
      <c r="B117" s="554"/>
      <c r="C117" s="395"/>
      <c r="D117" s="395"/>
      <c r="E117" s="383"/>
      <c r="F117" s="387"/>
      <c r="G117" s="549"/>
      <c r="H117" s="387"/>
      <c r="I117" s="549"/>
      <c r="J117" s="387"/>
      <c r="K117" s="542">
        <f t="shared" si="6"/>
        <v>0</v>
      </c>
      <c r="L117" s="391"/>
      <c r="M117" s="387"/>
      <c r="N117" s="387"/>
      <c r="O117" s="549"/>
      <c r="P117" s="888"/>
    </row>
    <row r="118" spans="1:16" ht="15" customHeight="1" x14ac:dyDescent="0.25">
      <c r="A118" s="1245" t="str">
        <f>IF(OR(C118=Listen!$P$6,C118=Listen!$P$7),1,"")</f>
        <v/>
      </c>
      <c r="B118" s="554"/>
      <c r="C118" s="395"/>
      <c r="D118" s="395"/>
      <c r="E118" s="383"/>
      <c r="F118" s="387"/>
      <c r="G118" s="549"/>
      <c r="H118" s="387"/>
      <c r="I118" s="549"/>
      <c r="J118" s="387"/>
      <c r="K118" s="542">
        <f t="shared" si="6"/>
        <v>0</v>
      </c>
      <c r="L118" s="391"/>
      <c r="M118" s="387"/>
      <c r="N118" s="387"/>
      <c r="O118" s="549"/>
      <c r="P118" s="888"/>
    </row>
    <row r="119" spans="1:16" ht="15" customHeight="1" x14ac:dyDescent="0.25">
      <c r="A119" s="1245" t="str">
        <f>IF(OR(C119=Listen!$P$6,C119=Listen!$P$7),1,"")</f>
        <v/>
      </c>
      <c r="B119" s="554"/>
      <c r="C119" s="395"/>
      <c r="D119" s="395"/>
      <c r="E119" s="383"/>
      <c r="F119" s="387"/>
      <c r="G119" s="549"/>
      <c r="H119" s="387"/>
      <c r="I119" s="549"/>
      <c r="J119" s="387"/>
      <c r="K119" s="542">
        <f t="shared" si="6"/>
        <v>0</v>
      </c>
      <c r="L119" s="391"/>
      <c r="M119" s="387"/>
      <c r="N119" s="387"/>
      <c r="O119" s="549"/>
      <c r="P119" s="888"/>
    </row>
    <row r="120" spans="1:16" ht="15" customHeight="1" x14ac:dyDescent="0.25">
      <c r="A120" s="1245" t="str">
        <f>IF(OR(C120=Listen!$P$6,C120=Listen!$P$7),1,"")</f>
        <v/>
      </c>
      <c r="B120" s="554"/>
      <c r="C120" s="395"/>
      <c r="D120" s="395"/>
      <c r="E120" s="383"/>
      <c r="F120" s="387"/>
      <c r="G120" s="549"/>
      <c r="H120" s="387"/>
      <c r="I120" s="549"/>
      <c r="J120" s="387"/>
      <c r="K120" s="542">
        <f t="shared" si="6"/>
        <v>0</v>
      </c>
      <c r="L120" s="391"/>
      <c r="M120" s="387"/>
      <c r="N120" s="387"/>
      <c r="O120" s="549"/>
      <c r="P120" s="888"/>
    </row>
    <row r="121" spans="1:16" ht="15" customHeight="1" x14ac:dyDescent="0.25">
      <c r="A121" s="1245" t="str">
        <f>IF(OR(C121=Listen!$P$6,C121=Listen!$P$7),1,"")</f>
        <v/>
      </c>
      <c r="B121" s="554"/>
      <c r="C121" s="395"/>
      <c r="D121" s="395"/>
      <c r="E121" s="383"/>
      <c r="F121" s="387"/>
      <c r="G121" s="549"/>
      <c r="H121" s="387"/>
      <c r="I121" s="549"/>
      <c r="J121" s="387"/>
      <c r="K121" s="542">
        <f t="shared" si="6"/>
        <v>0</v>
      </c>
      <c r="L121" s="391"/>
      <c r="M121" s="387"/>
      <c r="N121" s="387"/>
      <c r="O121" s="549"/>
      <c r="P121" s="888"/>
    </row>
    <row r="122" spans="1:16" ht="15" customHeight="1" x14ac:dyDescent="0.25">
      <c r="A122" s="1245" t="str">
        <f>IF(OR(C122=Listen!$P$6,C122=Listen!$P$7),1,"")</f>
        <v/>
      </c>
      <c r="B122" s="554"/>
      <c r="C122" s="395"/>
      <c r="D122" s="395"/>
      <c r="E122" s="383"/>
      <c r="F122" s="387"/>
      <c r="G122" s="549"/>
      <c r="H122" s="387"/>
      <c r="I122" s="549"/>
      <c r="J122" s="387"/>
      <c r="K122" s="542">
        <f t="shared" si="6"/>
        <v>0</v>
      </c>
      <c r="L122" s="391"/>
      <c r="M122" s="387"/>
      <c r="N122" s="387"/>
      <c r="O122" s="549"/>
      <c r="P122" s="888"/>
    </row>
    <row r="123" spans="1:16" ht="15" customHeight="1" x14ac:dyDescent="0.25">
      <c r="A123" s="1245" t="str">
        <f>IF(OR(C123=Listen!$P$6,C123=Listen!$P$7),1,"")</f>
        <v/>
      </c>
      <c r="B123" s="554"/>
      <c r="C123" s="395"/>
      <c r="D123" s="395"/>
      <c r="E123" s="383"/>
      <c r="F123" s="387"/>
      <c r="G123" s="549"/>
      <c r="H123" s="387"/>
      <c r="I123" s="549"/>
      <c r="J123" s="387"/>
      <c r="K123" s="542">
        <f t="shared" si="6"/>
        <v>0</v>
      </c>
      <c r="L123" s="391"/>
      <c r="M123" s="387"/>
      <c r="N123" s="387"/>
      <c r="O123" s="549"/>
      <c r="P123" s="888"/>
    </row>
    <row r="124" spans="1:16" ht="15" customHeight="1" x14ac:dyDescent="0.25">
      <c r="A124" s="1245" t="str">
        <f>IF(OR(C124=Listen!$P$6,C124=Listen!$P$7),1,"")</f>
        <v/>
      </c>
      <c r="B124" s="554"/>
      <c r="C124" s="395"/>
      <c r="D124" s="395"/>
      <c r="E124" s="383"/>
      <c r="F124" s="387"/>
      <c r="G124" s="549"/>
      <c r="H124" s="387"/>
      <c r="I124" s="549"/>
      <c r="J124" s="387"/>
      <c r="K124" s="542">
        <f t="shared" si="6"/>
        <v>0</v>
      </c>
      <c r="L124" s="391"/>
      <c r="M124" s="387"/>
      <c r="N124" s="387"/>
      <c r="O124" s="549"/>
      <c r="P124" s="888"/>
    </row>
    <row r="125" spans="1:16" ht="15" customHeight="1" x14ac:dyDescent="0.25">
      <c r="A125" s="1245" t="str">
        <f>IF(OR(C125=Listen!$P$6,C125=Listen!$P$7),1,"")</f>
        <v/>
      </c>
      <c r="B125" s="554"/>
      <c r="C125" s="395"/>
      <c r="D125" s="395"/>
      <c r="E125" s="383"/>
      <c r="F125" s="387"/>
      <c r="G125" s="549"/>
      <c r="H125" s="387"/>
      <c r="I125" s="549"/>
      <c r="J125" s="387"/>
      <c r="K125" s="542">
        <f t="shared" si="6"/>
        <v>0</v>
      </c>
      <c r="L125" s="391"/>
      <c r="M125" s="387"/>
      <c r="N125" s="387"/>
      <c r="O125" s="549"/>
      <c r="P125" s="888"/>
    </row>
    <row r="126" spans="1:16" ht="15" customHeight="1" x14ac:dyDescent="0.25">
      <c r="A126" s="1245" t="str">
        <f>IF(OR(C126=Listen!$P$6,C126=Listen!$P$7),1,"")</f>
        <v/>
      </c>
      <c r="B126" s="554"/>
      <c r="C126" s="395"/>
      <c r="D126" s="395"/>
      <c r="E126" s="383"/>
      <c r="F126" s="387"/>
      <c r="G126" s="549"/>
      <c r="H126" s="387"/>
      <c r="I126" s="549"/>
      <c r="J126" s="387"/>
      <c r="K126" s="542">
        <f t="shared" si="6"/>
        <v>0</v>
      </c>
      <c r="L126" s="391"/>
      <c r="M126" s="387"/>
      <c r="N126" s="387"/>
      <c r="O126" s="549"/>
      <c r="P126" s="888"/>
    </row>
    <row r="127" spans="1:16" ht="15" customHeight="1" x14ac:dyDescent="0.25">
      <c r="A127" s="1245" t="str">
        <f>IF(OR(C127=Listen!$P$6,C127=Listen!$P$7),1,"")</f>
        <v/>
      </c>
      <c r="B127" s="554"/>
      <c r="C127" s="395"/>
      <c r="D127" s="395"/>
      <c r="E127" s="383"/>
      <c r="F127" s="387"/>
      <c r="G127" s="549"/>
      <c r="H127" s="387"/>
      <c r="I127" s="549"/>
      <c r="J127" s="387"/>
      <c r="K127" s="542">
        <f t="shared" si="6"/>
        <v>0</v>
      </c>
      <c r="L127" s="391"/>
      <c r="M127" s="387"/>
      <c r="N127" s="387"/>
      <c r="O127" s="549"/>
      <c r="P127" s="888"/>
    </row>
    <row r="128" spans="1:16" ht="15" customHeight="1" x14ac:dyDescent="0.25">
      <c r="A128" s="1245" t="str">
        <f>IF(OR(C128=Listen!$P$6,C128=Listen!$P$7),1,"")</f>
        <v/>
      </c>
      <c r="B128" s="554"/>
      <c r="C128" s="395"/>
      <c r="D128" s="395"/>
      <c r="E128" s="383"/>
      <c r="F128" s="387"/>
      <c r="G128" s="549"/>
      <c r="H128" s="387"/>
      <c r="I128" s="549"/>
      <c r="J128" s="387"/>
      <c r="K128" s="542">
        <f t="shared" si="6"/>
        <v>0</v>
      </c>
      <c r="L128" s="391"/>
      <c r="M128" s="387"/>
      <c r="N128" s="387"/>
      <c r="O128" s="549"/>
      <c r="P128" s="888"/>
    </row>
    <row r="129" spans="1:16" ht="15" customHeight="1" x14ac:dyDescent="0.25">
      <c r="A129" s="1245" t="str">
        <f>IF(OR(C129=Listen!$P$6,C129=Listen!$P$7),1,"")</f>
        <v/>
      </c>
      <c r="B129" s="554"/>
      <c r="C129" s="395"/>
      <c r="D129" s="395"/>
      <c r="E129" s="383"/>
      <c r="F129" s="387"/>
      <c r="G129" s="549"/>
      <c r="H129" s="387"/>
      <c r="I129" s="549"/>
      <c r="J129" s="387"/>
      <c r="K129" s="542">
        <f t="shared" si="6"/>
        <v>0</v>
      </c>
      <c r="L129" s="391"/>
      <c r="M129" s="387"/>
      <c r="N129" s="387"/>
      <c r="O129" s="549"/>
      <c r="P129" s="888"/>
    </row>
    <row r="130" spans="1:16" ht="15" customHeight="1" x14ac:dyDescent="0.25">
      <c r="A130" s="1245" t="str">
        <f>IF(OR(C130=Listen!$P$6,C130=Listen!$P$7),1,"")</f>
        <v/>
      </c>
      <c r="B130" s="554"/>
      <c r="C130" s="395"/>
      <c r="D130" s="395"/>
      <c r="E130" s="383"/>
      <c r="F130" s="387"/>
      <c r="G130" s="549"/>
      <c r="H130" s="387"/>
      <c r="I130" s="549"/>
      <c r="J130" s="387"/>
      <c r="K130" s="542">
        <f t="shared" si="6"/>
        <v>0</v>
      </c>
      <c r="L130" s="391"/>
      <c r="M130" s="387"/>
      <c r="N130" s="387"/>
      <c r="O130" s="549"/>
      <c r="P130" s="888"/>
    </row>
    <row r="131" spans="1:16" ht="15" customHeight="1" x14ac:dyDescent="0.25">
      <c r="A131" s="1245" t="str">
        <f>IF(OR(C131=Listen!$P$6,C131=Listen!$P$7),1,"")</f>
        <v/>
      </c>
      <c r="B131" s="554"/>
      <c r="C131" s="395"/>
      <c r="D131" s="395"/>
      <c r="E131" s="383"/>
      <c r="F131" s="387"/>
      <c r="G131" s="549"/>
      <c r="H131" s="387"/>
      <c r="I131" s="549"/>
      <c r="J131" s="387"/>
      <c r="K131" s="542">
        <f t="shared" si="6"/>
        <v>0</v>
      </c>
      <c r="L131" s="391"/>
      <c r="M131" s="387"/>
      <c r="N131" s="387"/>
      <c r="O131" s="549"/>
      <c r="P131" s="888"/>
    </row>
    <row r="132" spans="1:16" ht="15" customHeight="1" x14ac:dyDescent="0.25">
      <c r="A132" s="1245" t="str">
        <f>IF(OR(C132=Listen!$P$6,C132=Listen!$P$7),1,"")</f>
        <v/>
      </c>
      <c r="B132" s="554"/>
      <c r="C132" s="395"/>
      <c r="D132" s="395"/>
      <c r="E132" s="383"/>
      <c r="F132" s="387"/>
      <c r="G132" s="549"/>
      <c r="H132" s="387"/>
      <c r="I132" s="549"/>
      <c r="J132" s="387"/>
      <c r="K132" s="542">
        <f t="shared" si="6"/>
        <v>0</v>
      </c>
      <c r="L132" s="391"/>
      <c r="M132" s="387"/>
      <c r="N132" s="387"/>
      <c r="O132" s="549"/>
      <c r="P132" s="888"/>
    </row>
    <row r="133" spans="1:16" ht="15" customHeight="1" x14ac:dyDescent="0.25">
      <c r="A133" s="1245" t="str">
        <f>IF(OR(C133=Listen!$P$6,C133=Listen!$P$7),1,"")</f>
        <v/>
      </c>
      <c r="B133" s="554"/>
      <c r="C133" s="395"/>
      <c r="D133" s="395"/>
      <c r="E133" s="383"/>
      <c r="F133" s="387"/>
      <c r="G133" s="549"/>
      <c r="H133" s="387"/>
      <c r="I133" s="549"/>
      <c r="J133" s="387"/>
      <c r="K133" s="542">
        <f t="shared" si="6"/>
        <v>0</v>
      </c>
      <c r="L133" s="391"/>
      <c r="M133" s="387"/>
      <c r="N133" s="387"/>
      <c r="O133" s="549"/>
      <c r="P133" s="888"/>
    </row>
    <row r="134" spans="1:16" ht="15" customHeight="1" x14ac:dyDescent="0.25">
      <c r="A134" s="1245" t="str">
        <f>IF(OR(C134=Listen!$P$6,C134=Listen!$P$7),1,"")</f>
        <v/>
      </c>
      <c r="B134" s="554"/>
      <c r="C134" s="395"/>
      <c r="D134" s="395"/>
      <c r="E134" s="383"/>
      <c r="F134" s="387"/>
      <c r="G134" s="549"/>
      <c r="H134" s="387"/>
      <c r="I134" s="549"/>
      <c r="J134" s="387"/>
      <c r="K134" s="542">
        <f t="shared" si="6"/>
        <v>0</v>
      </c>
      <c r="L134" s="391"/>
      <c r="M134" s="387"/>
      <c r="N134" s="387"/>
      <c r="O134" s="549"/>
      <c r="P134" s="888"/>
    </row>
    <row r="135" spans="1:16" ht="15" customHeight="1" x14ac:dyDescent="0.25">
      <c r="A135" s="1245" t="str">
        <f>IF(OR(C135=Listen!$P$6,C135=Listen!$P$7),1,"")</f>
        <v/>
      </c>
      <c r="B135" s="554"/>
      <c r="C135" s="395"/>
      <c r="D135" s="395"/>
      <c r="E135" s="383"/>
      <c r="F135" s="387"/>
      <c r="G135" s="549"/>
      <c r="H135" s="387"/>
      <c r="I135" s="549"/>
      <c r="J135" s="387"/>
      <c r="K135" s="542">
        <f t="shared" si="6"/>
        <v>0</v>
      </c>
      <c r="L135" s="391"/>
      <c r="M135" s="387"/>
      <c r="N135" s="387"/>
      <c r="O135" s="549"/>
      <c r="P135" s="888"/>
    </row>
    <row r="136" spans="1:16" ht="15" customHeight="1" x14ac:dyDescent="0.25">
      <c r="A136" s="1245" t="str">
        <f>IF(OR(C136=Listen!$P$6,C136=Listen!$P$7),1,"")</f>
        <v/>
      </c>
      <c r="B136" s="554"/>
      <c r="C136" s="395"/>
      <c r="D136" s="395"/>
      <c r="E136" s="383"/>
      <c r="F136" s="387"/>
      <c r="G136" s="549"/>
      <c r="H136" s="387"/>
      <c r="I136" s="549"/>
      <c r="J136" s="387"/>
      <c r="K136" s="542">
        <f t="shared" si="6"/>
        <v>0</v>
      </c>
      <c r="L136" s="391"/>
      <c r="M136" s="387"/>
      <c r="N136" s="387"/>
      <c r="O136" s="549"/>
      <c r="P136" s="888"/>
    </row>
    <row r="137" spans="1:16" ht="15" customHeight="1" x14ac:dyDescent="0.25">
      <c r="A137" s="1245" t="str">
        <f>IF(OR(C137=Listen!$P$6,C137=Listen!$P$7),1,"")</f>
        <v/>
      </c>
      <c r="B137" s="554"/>
      <c r="C137" s="395"/>
      <c r="D137" s="395"/>
      <c r="E137" s="383"/>
      <c r="F137" s="387"/>
      <c r="G137" s="549"/>
      <c r="H137" s="387"/>
      <c r="I137" s="549"/>
      <c r="J137" s="387"/>
      <c r="K137" s="542">
        <f t="shared" ref="K137:K200" si="7">SUM(F137,H137)-J137</f>
        <v>0</v>
      </c>
      <c r="L137" s="391"/>
      <c r="M137" s="387"/>
      <c r="N137" s="387"/>
      <c r="O137" s="549"/>
      <c r="P137" s="888"/>
    </row>
    <row r="138" spans="1:16" ht="15" customHeight="1" x14ac:dyDescent="0.25">
      <c r="A138" s="1245" t="str">
        <f>IF(OR(C138=Listen!$P$6,C138=Listen!$P$7),1,"")</f>
        <v/>
      </c>
      <c r="B138" s="554"/>
      <c r="C138" s="395"/>
      <c r="D138" s="395"/>
      <c r="E138" s="383"/>
      <c r="F138" s="387"/>
      <c r="G138" s="549"/>
      <c r="H138" s="387"/>
      <c r="I138" s="549"/>
      <c r="J138" s="387"/>
      <c r="K138" s="542">
        <f t="shared" si="7"/>
        <v>0</v>
      </c>
      <c r="L138" s="391"/>
      <c r="M138" s="387"/>
      <c r="N138" s="387"/>
      <c r="O138" s="549"/>
      <c r="P138" s="888"/>
    </row>
    <row r="139" spans="1:16" ht="15" customHeight="1" x14ac:dyDescent="0.25">
      <c r="A139" s="1245" t="str">
        <f>IF(OR(C139=Listen!$P$6,C139=Listen!$P$7),1,"")</f>
        <v/>
      </c>
      <c r="B139" s="554"/>
      <c r="C139" s="395"/>
      <c r="D139" s="395"/>
      <c r="E139" s="383"/>
      <c r="F139" s="387"/>
      <c r="G139" s="549"/>
      <c r="H139" s="387"/>
      <c r="I139" s="549"/>
      <c r="J139" s="387"/>
      <c r="K139" s="542">
        <f t="shared" si="7"/>
        <v>0</v>
      </c>
      <c r="L139" s="391"/>
      <c r="M139" s="387"/>
      <c r="N139" s="387"/>
      <c r="O139" s="549"/>
      <c r="P139" s="888"/>
    </row>
    <row r="140" spans="1:16" ht="15" customHeight="1" x14ac:dyDescent="0.25">
      <c r="A140" s="1245" t="str">
        <f>IF(OR(C140=Listen!$P$6,C140=Listen!$P$7),1,"")</f>
        <v/>
      </c>
      <c r="B140" s="554"/>
      <c r="C140" s="395"/>
      <c r="D140" s="395"/>
      <c r="E140" s="383"/>
      <c r="F140" s="387"/>
      <c r="G140" s="549"/>
      <c r="H140" s="387"/>
      <c r="I140" s="549"/>
      <c r="J140" s="387"/>
      <c r="K140" s="542">
        <f t="shared" si="7"/>
        <v>0</v>
      </c>
      <c r="L140" s="391"/>
      <c r="M140" s="387"/>
      <c r="N140" s="387"/>
      <c r="O140" s="549"/>
      <c r="P140" s="888"/>
    </row>
    <row r="141" spans="1:16" ht="15" customHeight="1" x14ac:dyDescent="0.25">
      <c r="A141" s="1245" t="str">
        <f>IF(OR(C141=Listen!$P$6,C141=Listen!$P$7),1,"")</f>
        <v/>
      </c>
      <c r="B141" s="554"/>
      <c r="C141" s="395"/>
      <c r="D141" s="395"/>
      <c r="E141" s="383"/>
      <c r="F141" s="387"/>
      <c r="G141" s="549"/>
      <c r="H141" s="387"/>
      <c r="I141" s="549"/>
      <c r="J141" s="387"/>
      <c r="K141" s="542">
        <f t="shared" si="7"/>
        <v>0</v>
      </c>
      <c r="L141" s="391"/>
      <c r="M141" s="387"/>
      <c r="N141" s="387"/>
      <c r="O141" s="549"/>
      <c r="P141" s="888"/>
    </row>
    <row r="142" spans="1:16" ht="15" customHeight="1" x14ac:dyDescent="0.25">
      <c r="A142" s="1245" t="str">
        <f>IF(OR(C142=Listen!$P$6,C142=Listen!$P$7),1,"")</f>
        <v/>
      </c>
      <c r="B142" s="554"/>
      <c r="C142" s="395"/>
      <c r="D142" s="395"/>
      <c r="E142" s="383"/>
      <c r="F142" s="387"/>
      <c r="G142" s="549"/>
      <c r="H142" s="387"/>
      <c r="I142" s="549"/>
      <c r="J142" s="387"/>
      <c r="K142" s="542">
        <f t="shared" si="7"/>
        <v>0</v>
      </c>
      <c r="L142" s="391"/>
      <c r="M142" s="387"/>
      <c r="N142" s="387"/>
      <c r="O142" s="549"/>
      <c r="P142" s="888"/>
    </row>
    <row r="143" spans="1:16" ht="15" customHeight="1" x14ac:dyDescent="0.25">
      <c r="A143" s="1245" t="str">
        <f>IF(OR(C143=Listen!$P$6,C143=Listen!$P$7),1,"")</f>
        <v/>
      </c>
      <c r="B143" s="554"/>
      <c r="C143" s="395"/>
      <c r="D143" s="395"/>
      <c r="E143" s="383"/>
      <c r="F143" s="387"/>
      <c r="G143" s="549"/>
      <c r="H143" s="387"/>
      <c r="I143" s="549"/>
      <c r="J143" s="387"/>
      <c r="K143" s="542">
        <f t="shared" si="7"/>
        <v>0</v>
      </c>
      <c r="L143" s="391"/>
      <c r="M143" s="387"/>
      <c r="N143" s="387"/>
      <c r="O143" s="549"/>
      <c r="P143" s="888"/>
    </row>
    <row r="144" spans="1:16" ht="15" customHeight="1" x14ac:dyDescent="0.25">
      <c r="A144" s="1245" t="str">
        <f>IF(OR(C144=Listen!$P$6,C144=Listen!$P$7),1,"")</f>
        <v/>
      </c>
      <c r="B144" s="554"/>
      <c r="C144" s="395"/>
      <c r="D144" s="395"/>
      <c r="E144" s="383"/>
      <c r="F144" s="387"/>
      <c r="G144" s="549"/>
      <c r="H144" s="387"/>
      <c r="I144" s="549"/>
      <c r="J144" s="387"/>
      <c r="K144" s="542">
        <f t="shared" si="7"/>
        <v>0</v>
      </c>
      <c r="L144" s="391"/>
      <c r="M144" s="387"/>
      <c r="N144" s="387"/>
      <c r="O144" s="549"/>
      <c r="P144" s="888"/>
    </row>
    <row r="145" spans="1:16" ht="15" customHeight="1" x14ac:dyDescent="0.25">
      <c r="A145" s="1245" t="str">
        <f>IF(OR(C145=Listen!$P$6,C145=Listen!$P$7),1,"")</f>
        <v/>
      </c>
      <c r="B145" s="554"/>
      <c r="C145" s="395"/>
      <c r="D145" s="395"/>
      <c r="E145" s="383"/>
      <c r="F145" s="387"/>
      <c r="G145" s="549"/>
      <c r="H145" s="387"/>
      <c r="I145" s="549"/>
      <c r="J145" s="387"/>
      <c r="K145" s="542">
        <f t="shared" si="7"/>
        <v>0</v>
      </c>
      <c r="L145" s="391"/>
      <c r="M145" s="387"/>
      <c r="N145" s="387"/>
      <c r="O145" s="549"/>
      <c r="P145" s="888"/>
    </row>
    <row r="146" spans="1:16" ht="15" customHeight="1" x14ac:dyDescent="0.25">
      <c r="A146" s="1245" t="str">
        <f>IF(OR(C146=Listen!$P$6,C146=Listen!$P$7),1,"")</f>
        <v/>
      </c>
      <c r="B146" s="554"/>
      <c r="C146" s="395"/>
      <c r="D146" s="395"/>
      <c r="E146" s="383"/>
      <c r="F146" s="387"/>
      <c r="G146" s="549"/>
      <c r="H146" s="387"/>
      <c r="I146" s="549"/>
      <c r="J146" s="387"/>
      <c r="K146" s="542">
        <f t="shared" si="7"/>
        <v>0</v>
      </c>
      <c r="L146" s="391"/>
      <c r="M146" s="387"/>
      <c r="N146" s="387"/>
      <c r="O146" s="549"/>
      <c r="P146" s="888"/>
    </row>
    <row r="147" spans="1:16" ht="15" customHeight="1" x14ac:dyDescent="0.25">
      <c r="A147" s="1245" t="str">
        <f>IF(OR(C147=Listen!$P$6,C147=Listen!$P$7),1,"")</f>
        <v/>
      </c>
      <c r="B147" s="554"/>
      <c r="C147" s="395"/>
      <c r="D147" s="395"/>
      <c r="E147" s="383"/>
      <c r="F147" s="387"/>
      <c r="G147" s="549"/>
      <c r="H147" s="387"/>
      <c r="I147" s="549"/>
      <c r="J147" s="387"/>
      <c r="K147" s="542">
        <f t="shared" si="7"/>
        <v>0</v>
      </c>
      <c r="L147" s="391"/>
      <c r="M147" s="387"/>
      <c r="N147" s="387"/>
      <c r="O147" s="549"/>
      <c r="P147" s="888"/>
    </row>
    <row r="148" spans="1:16" ht="15" customHeight="1" x14ac:dyDescent="0.25">
      <c r="A148" s="1245" t="str">
        <f>IF(OR(C148=Listen!$P$6,C148=Listen!$P$7),1,"")</f>
        <v/>
      </c>
      <c r="B148" s="554"/>
      <c r="C148" s="395"/>
      <c r="D148" s="395"/>
      <c r="E148" s="383"/>
      <c r="F148" s="387"/>
      <c r="G148" s="549"/>
      <c r="H148" s="387"/>
      <c r="I148" s="549"/>
      <c r="J148" s="387"/>
      <c r="K148" s="542">
        <f t="shared" si="7"/>
        <v>0</v>
      </c>
      <c r="L148" s="391"/>
      <c r="M148" s="387"/>
      <c r="N148" s="387"/>
      <c r="O148" s="549"/>
      <c r="P148" s="888"/>
    </row>
    <row r="149" spans="1:16" ht="15" customHeight="1" x14ac:dyDescent="0.25">
      <c r="A149" s="1245" t="str">
        <f>IF(OR(C149=Listen!$P$6,C149=Listen!$P$7),1,"")</f>
        <v/>
      </c>
      <c r="B149" s="554"/>
      <c r="C149" s="395"/>
      <c r="D149" s="395"/>
      <c r="E149" s="383"/>
      <c r="F149" s="387"/>
      <c r="G149" s="549"/>
      <c r="H149" s="387"/>
      <c r="I149" s="549"/>
      <c r="J149" s="387"/>
      <c r="K149" s="542">
        <f t="shared" si="7"/>
        <v>0</v>
      </c>
      <c r="L149" s="391"/>
      <c r="M149" s="387"/>
      <c r="N149" s="387"/>
      <c r="O149" s="549"/>
      <c r="P149" s="888"/>
    </row>
    <row r="150" spans="1:16" ht="15" customHeight="1" x14ac:dyDescent="0.25">
      <c r="A150" s="1245" t="str">
        <f>IF(OR(C150=Listen!$P$6,C150=Listen!$P$7),1,"")</f>
        <v/>
      </c>
      <c r="B150" s="554"/>
      <c r="C150" s="395"/>
      <c r="D150" s="395"/>
      <c r="E150" s="383"/>
      <c r="F150" s="387"/>
      <c r="G150" s="549"/>
      <c r="H150" s="387"/>
      <c r="I150" s="549"/>
      <c r="J150" s="387"/>
      <c r="K150" s="542">
        <f t="shared" si="7"/>
        <v>0</v>
      </c>
      <c r="L150" s="391"/>
      <c r="M150" s="387"/>
      <c r="N150" s="387"/>
      <c r="O150" s="549"/>
      <c r="P150" s="888"/>
    </row>
    <row r="151" spans="1:16" ht="15" customHeight="1" x14ac:dyDescent="0.25">
      <c r="A151" s="1245" t="str">
        <f>IF(OR(C151=Listen!$P$6,C151=Listen!$P$7),1,"")</f>
        <v/>
      </c>
      <c r="B151" s="554"/>
      <c r="C151" s="395"/>
      <c r="D151" s="395"/>
      <c r="E151" s="383"/>
      <c r="F151" s="387"/>
      <c r="G151" s="549"/>
      <c r="H151" s="387"/>
      <c r="I151" s="549"/>
      <c r="J151" s="387"/>
      <c r="K151" s="542">
        <f t="shared" si="7"/>
        <v>0</v>
      </c>
      <c r="L151" s="391"/>
      <c r="M151" s="387"/>
      <c r="N151" s="387"/>
      <c r="O151" s="549"/>
      <c r="P151" s="888"/>
    </row>
    <row r="152" spans="1:16" ht="15" customHeight="1" x14ac:dyDescent="0.25">
      <c r="A152" s="1245" t="str">
        <f>IF(OR(C152=Listen!$P$6,C152=Listen!$P$7),1,"")</f>
        <v/>
      </c>
      <c r="B152" s="554"/>
      <c r="C152" s="395"/>
      <c r="D152" s="395"/>
      <c r="E152" s="383"/>
      <c r="F152" s="387"/>
      <c r="G152" s="549"/>
      <c r="H152" s="387"/>
      <c r="I152" s="549"/>
      <c r="J152" s="387"/>
      <c r="K152" s="542">
        <f t="shared" si="7"/>
        <v>0</v>
      </c>
      <c r="L152" s="391"/>
      <c r="M152" s="387"/>
      <c r="N152" s="387"/>
      <c r="O152" s="549"/>
      <c r="P152" s="888"/>
    </row>
    <row r="153" spans="1:16" ht="15" customHeight="1" x14ac:dyDescent="0.25">
      <c r="A153" s="1245" t="str">
        <f>IF(OR(C153=Listen!$P$6,C153=Listen!$P$7),1,"")</f>
        <v/>
      </c>
      <c r="B153" s="554"/>
      <c r="C153" s="395"/>
      <c r="D153" s="395"/>
      <c r="E153" s="383"/>
      <c r="F153" s="387"/>
      <c r="G153" s="549"/>
      <c r="H153" s="387"/>
      <c r="I153" s="549"/>
      <c r="J153" s="387"/>
      <c r="K153" s="542">
        <f t="shared" si="7"/>
        <v>0</v>
      </c>
      <c r="L153" s="391"/>
      <c r="M153" s="387"/>
      <c r="N153" s="387"/>
      <c r="O153" s="549"/>
      <c r="P153" s="888"/>
    </row>
    <row r="154" spans="1:16" ht="15" customHeight="1" x14ac:dyDescent="0.25">
      <c r="A154" s="1245" t="str">
        <f>IF(OR(C154=Listen!$P$6,C154=Listen!$P$7),1,"")</f>
        <v/>
      </c>
      <c r="B154" s="554"/>
      <c r="C154" s="395"/>
      <c r="D154" s="395"/>
      <c r="E154" s="383"/>
      <c r="F154" s="387"/>
      <c r="G154" s="549"/>
      <c r="H154" s="387"/>
      <c r="I154" s="549"/>
      <c r="J154" s="387"/>
      <c r="K154" s="542">
        <f t="shared" si="7"/>
        <v>0</v>
      </c>
      <c r="L154" s="391"/>
      <c r="M154" s="387"/>
      <c r="N154" s="387"/>
      <c r="O154" s="549"/>
      <c r="P154" s="888"/>
    </row>
    <row r="155" spans="1:16" ht="15" customHeight="1" x14ac:dyDescent="0.25">
      <c r="A155" s="1245" t="str">
        <f>IF(OR(C155=Listen!$P$6,C155=Listen!$P$7),1,"")</f>
        <v/>
      </c>
      <c r="B155" s="554"/>
      <c r="C155" s="395"/>
      <c r="D155" s="395"/>
      <c r="E155" s="383"/>
      <c r="F155" s="387"/>
      <c r="G155" s="549"/>
      <c r="H155" s="387"/>
      <c r="I155" s="549"/>
      <c r="J155" s="387"/>
      <c r="K155" s="542">
        <f t="shared" si="7"/>
        <v>0</v>
      </c>
      <c r="L155" s="391"/>
      <c r="M155" s="387"/>
      <c r="N155" s="387"/>
      <c r="O155" s="549"/>
      <c r="P155" s="888"/>
    </row>
    <row r="156" spans="1:16" ht="15" customHeight="1" x14ac:dyDescent="0.25">
      <c r="A156" s="1245" t="str">
        <f>IF(OR(C156=Listen!$P$6,C156=Listen!$P$7),1,"")</f>
        <v/>
      </c>
      <c r="B156" s="554"/>
      <c r="C156" s="395"/>
      <c r="D156" s="395"/>
      <c r="E156" s="383"/>
      <c r="F156" s="387"/>
      <c r="G156" s="549"/>
      <c r="H156" s="387"/>
      <c r="I156" s="549"/>
      <c r="J156" s="387"/>
      <c r="K156" s="542">
        <f t="shared" si="7"/>
        <v>0</v>
      </c>
      <c r="L156" s="391"/>
      <c r="M156" s="387"/>
      <c r="N156" s="387"/>
      <c r="O156" s="549"/>
      <c r="P156" s="888"/>
    </row>
    <row r="157" spans="1:16" ht="15" customHeight="1" x14ac:dyDescent="0.25">
      <c r="A157" s="1245" t="str">
        <f>IF(OR(C157=Listen!$P$6,C157=Listen!$P$7),1,"")</f>
        <v/>
      </c>
      <c r="B157" s="554"/>
      <c r="C157" s="395"/>
      <c r="D157" s="395"/>
      <c r="E157" s="383"/>
      <c r="F157" s="387"/>
      <c r="G157" s="549"/>
      <c r="H157" s="387"/>
      <c r="I157" s="549"/>
      <c r="J157" s="387"/>
      <c r="K157" s="542">
        <f t="shared" si="7"/>
        <v>0</v>
      </c>
      <c r="L157" s="391"/>
      <c r="M157" s="387"/>
      <c r="N157" s="387"/>
      <c r="O157" s="549"/>
      <c r="P157" s="888"/>
    </row>
    <row r="158" spans="1:16" ht="15" customHeight="1" x14ac:dyDescent="0.25">
      <c r="A158" s="1245" t="str">
        <f>IF(OR(C158=Listen!$P$6,C158=Listen!$P$7),1,"")</f>
        <v/>
      </c>
      <c r="B158" s="554"/>
      <c r="C158" s="395"/>
      <c r="D158" s="395"/>
      <c r="E158" s="383"/>
      <c r="F158" s="387"/>
      <c r="G158" s="549"/>
      <c r="H158" s="387"/>
      <c r="I158" s="549"/>
      <c r="J158" s="387"/>
      <c r="K158" s="542">
        <f t="shared" si="7"/>
        <v>0</v>
      </c>
      <c r="L158" s="391"/>
      <c r="M158" s="387"/>
      <c r="N158" s="387"/>
      <c r="O158" s="549"/>
      <c r="P158" s="888"/>
    </row>
    <row r="159" spans="1:16" ht="15" customHeight="1" x14ac:dyDescent="0.25">
      <c r="A159" s="1245" t="str">
        <f>IF(OR(C159=Listen!$P$6,C159=Listen!$P$7),1,"")</f>
        <v/>
      </c>
      <c r="B159" s="554"/>
      <c r="C159" s="395"/>
      <c r="D159" s="395"/>
      <c r="E159" s="383"/>
      <c r="F159" s="387"/>
      <c r="G159" s="549"/>
      <c r="H159" s="387"/>
      <c r="I159" s="549"/>
      <c r="J159" s="387"/>
      <c r="K159" s="542">
        <f t="shared" si="7"/>
        <v>0</v>
      </c>
      <c r="L159" s="391"/>
      <c r="M159" s="387"/>
      <c r="N159" s="387"/>
      <c r="O159" s="549"/>
      <c r="P159" s="888"/>
    </row>
    <row r="160" spans="1:16" ht="15" customHeight="1" x14ac:dyDescent="0.25">
      <c r="A160" s="1245" t="str">
        <f>IF(OR(C160=Listen!$P$6,C160=Listen!$P$7),1,"")</f>
        <v/>
      </c>
      <c r="B160" s="554"/>
      <c r="C160" s="395"/>
      <c r="D160" s="395"/>
      <c r="E160" s="383"/>
      <c r="F160" s="387"/>
      <c r="G160" s="549"/>
      <c r="H160" s="387"/>
      <c r="I160" s="549"/>
      <c r="J160" s="387"/>
      <c r="K160" s="542">
        <f t="shared" si="7"/>
        <v>0</v>
      </c>
      <c r="L160" s="391"/>
      <c r="M160" s="387"/>
      <c r="N160" s="387"/>
      <c r="O160" s="549"/>
      <c r="P160" s="888"/>
    </row>
    <row r="161" spans="1:16" ht="15" customHeight="1" x14ac:dyDescent="0.25">
      <c r="A161" s="1245" t="str">
        <f>IF(OR(C161=Listen!$P$6,C161=Listen!$P$7),1,"")</f>
        <v/>
      </c>
      <c r="B161" s="554"/>
      <c r="C161" s="395"/>
      <c r="D161" s="395"/>
      <c r="E161" s="383"/>
      <c r="F161" s="387"/>
      <c r="G161" s="549"/>
      <c r="H161" s="387"/>
      <c r="I161" s="549"/>
      <c r="J161" s="387"/>
      <c r="K161" s="542">
        <f t="shared" si="7"/>
        <v>0</v>
      </c>
      <c r="L161" s="391"/>
      <c r="M161" s="387"/>
      <c r="N161" s="387"/>
      <c r="O161" s="549"/>
      <c r="P161" s="888"/>
    </row>
    <row r="162" spans="1:16" ht="15" customHeight="1" x14ac:dyDescent="0.25">
      <c r="A162" s="1245" t="str">
        <f>IF(OR(C162=Listen!$P$6,C162=Listen!$P$7),1,"")</f>
        <v/>
      </c>
      <c r="B162" s="554"/>
      <c r="C162" s="395"/>
      <c r="D162" s="395"/>
      <c r="E162" s="383"/>
      <c r="F162" s="387"/>
      <c r="G162" s="549"/>
      <c r="H162" s="387"/>
      <c r="I162" s="549"/>
      <c r="J162" s="387"/>
      <c r="K162" s="542">
        <f t="shared" si="7"/>
        <v>0</v>
      </c>
      <c r="L162" s="391"/>
      <c r="M162" s="387"/>
      <c r="N162" s="387"/>
      <c r="O162" s="549"/>
      <c r="P162" s="888"/>
    </row>
    <row r="163" spans="1:16" ht="15" customHeight="1" x14ac:dyDescent="0.25">
      <c r="A163" s="1245" t="str">
        <f>IF(OR(C163=Listen!$P$6,C163=Listen!$P$7),1,"")</f>
        <v/>
      </c>
      <c r="B163" s="554"/>
      <c r="C163" s="395"/>
      <c r="D163" s="395"/>
      <c r="E163" s="383"/>
      <c r="F163" s="387"/>
      <c r="G163" s="549"/>
      <c r="H163" s="387"/>
      <c r="I163" s="549"/>
      <c r="J163" s="387"/>
      <c r="K163" s="542">
        <f t="shared" si="7"/>
        <v>0</v>
      </c>
      <c r="L163" s="391"/>
      <c r="M163" s="387"/>
      <c r="N163" s="387"/>
      <c r="O163" s="549"/>
      <c r="P163" s="888"/>
    </row>
    <row r="164" spans="1:16" ht="15" customHeight="1" x14ac:dyDescent="0.25">
      <c r="A164" s="1245" t="str">
        <f>IF(OR(C164=Listen!$P$6,C164=Listen!$P$7),1,"")</f>
        <v/>
      </c>
      <c r="B164" s="554"/>
      <c r="C164" s="395"/>
      <c r="D164" s="395"/>
      <c r="E164" s="383"/>
      <c r="F164" s="387"/>
      <c r="G164" s="549"/>
      <c r="H164" s="387"/>
      <c r="I164" s="549"/>
      <c r="J164" s="387"/>
      <c r="K164" s="542">
        <f t="shared" si="7"/>
        <v>0</v>
      </c>
      <c r="L164" s="391"/>
      <c r="M164" s="387"/>
      <c r="N164" s="387"/>
      <c r="O164" s="549"/>
      <c r="P164" s="888"/>
    </row>
    <row r="165" spans="1:16" ht="15" customHeight="1" x14ac:dyDescent="0.25">
      <c r="A165" s="1245" t="str">
        <f>IF(OR(C165=Listen!$P$6,C165=Listen!$P$7),1,"")</f>
        <v/>
      </c>
      <c r="B165" s="554"/>
      <c r="C165" s="395"/>
      <c r="D165" s="395"/>
      <c r="E165" s="383"/>
      <c r="F165" s="387"/>
      <c r="G165" s="549"/>
      <c r="H165" s="387"/>
      <c r="I165" s="549"/>
      <c r="J165" s="387"/>
      <c r="K165" s="542">
        <f t="shared" si="7"/>
        <v>0</v>
      </c>
      <c r="L165" s="391"/>
      <c r="M165" s="387"/>
      <c r="N165" s="387"/>
      <c r="O165" s="549"/>
      <c r="P165" s="888"/>
    </row>
    <row r="166" spans="1:16" ht="15" customHeight="1" x14ac:dyDescent="0.25">
      <c r="A166" s="1245" t="str">
        <f>IF(OR(C166=Listen!$P$6,C166=Listen!$P$7),1,"")</f>
        <v/>
      </c>
      <c r="B166" s="554"/>
      <c r="C166" s="395"/>
      <c r="D166" s="395"/>
      <c r="E166" s="383"/>
      <c r="F166" s="387"/>
      <c r="G166" s="549"/>
      <c r="H166" s="387"/>
      <c r="I166" s="549"/>
      <c r="J166" s="387"/>
      <c r="K166" s="542">
        <f t="shared" si="7"/>
        <v>0</v>
      </c>
      <c r="L166" s="391"/>
      <c r="M166" s="387"/>
      <c r="N166" s="387"/>
      <c r="O166" s="549"/>
      <c r="P166" s="888"/>
    </row>
    <row r="167" spans="1:16" ht="15" customHeight="1" x14ac:dyDescent="0.25">
      <c r="A167" s="1245" t="str">
        <f>IF(OR(C167=Listen!$P$6,C167=Listen!$P$7),1,"")</f>
        <v/>
      </c>
      <c r="B167" s="554"/>
      <c r="C167" s="395"/>
      <c r="D167" s="395"/>
      <c r="E167" s="383"/>
      <c r="F167" s="387"/>
      <c r="G167" s="549"/>
      <c r="H167" s="387"/>
      <c r="I167" s="549"/>
      <c r="J167" s="387"/>
      <c r="K167" s="542">
        <f t="shared" si="7"/>
        <v>0</v>
      </c>
      <c r="L167" s="391"/>
      <c r="M167" s="387"/>
      <c r="N167" s="387"/>
      <c r="O167" s="549"/>
      <c r="P167" s="888"/>
    </row>
    <row r="168" spans="1:16" ht="15" customHeight="1" x14ac:dyDescent="0.25">
      <c r="A168" s="1245" t="str">
        <f>IF(OR(C168=Listen!$P$6,C168=Listen!$P$7),1,"")</f>
        <v/>
      </c>
      <c r="B168" s="554"/>
      <c r="C168" s="395"/>
      <c r="D168" s="395"/>
      <c r="E168" s="383"/>
      <c r="F168" s="387"/>
      <c r="G168" s="549"/>
      <c r="H168" s="387"/>
      <c r="I168" s="549"/>
      <c r="J168" s="387"/>
      <c r="K168" s="542">
        <f t="shared" si="7"/>
        <v>0</v>
      </c>
      <c r="L168" s="391"/>
      <c r="M168" s="387"/>
      <c r="N168" s="387"/>
      <c r="O168" s="549"/>
      <c r="P168" s="888"/>
    </row>
    <row r="169" spans="1:16" ht="15" customHeight="1" x14ac:dyDescent="0.25">
      <c r="A169" s="1245" t="str">
        <f>IF(OR(C169=Listen!$P$6,C169=Listen!$P$7),1,"")</f>
        <v/>
      </c>
      <c r="B169" s="554"/>
      <c r="C169" s="395"/>
      <c r="D169" s="395"/>
      <c r="E169" s="383"/>
      <c r="F169" s="387"/>
      <c r="G169" s="549"/>
      <c r="H169" s="387"/>
      <c r="I169" s="549"/>
      <c r="J169" s="387"/>
      <c r="K169" s="542">
        <f t="shared" si="7"/>
        <v>0</v>
      </c>
      <c r="L169" s="391"/>
      <c r="M169" s="387"/>
      <c r="N169" s="387"/>
      <c r="O169" s="549"/>
      <c r="P169" s="888"/>
    </row>
    <row r="170" spans="1:16" ht="15" customHeight="1" x14ac:dyDescent="0.25">
      <c r="A170" s="1245" t="str">
        <f>IF(OR(C170=Listen!$P$6,C170=Listen!$P$7),1,"")</f>
        <v/>
      </c>
      <c r="B170" s="554"/>
      <c r="C170" s="395"/>
      <c r="D170" s="395"/>
      <c r="E170" s="383"/>
      <c r="F170" s="387"/>
      <c r="G170" s="549"/>
      <c r="H170" s="387"/>
      <c r="I170" s="549"/>
      <c r="J170" s="387"/>
      <c r="K170" s="542">
        <f t="shared" si="7"/>
        <v>0</v>
      </c>
      <c r="L170" s="391"/>
      <c r="M170" s="387"/>
      <c r="N170" s="387"/>
      <c r="O170" s="549"/>
      <c r="P170" s="888"/>
    </row>
    <row r="171" spans="1:16" ht="15" customHeight="1" x14ac:dyDescent="0.25">
      <c r="A171" s="1245" t="str">
        <f>IF(OR(C171=Listen!$P$6,C171=Listen!$P$7),1,"")</f>
        <v/>
      </c>
      <c r="B171" s="554"/>
      <c r="C171" s="395"/>
      <c r="D171" s="395"/>
      <c r="E171" s="383"/>
      <c r="F171" s="387"/>
      <c r="G171" s="549"/>
      <c r="H171" s="387"/>
      <c r="I171" s="549"/>
      <c r="J171" s="387"/>
      <c r="K171" s="542">
        <f t="shared" si="7"/>
        <v>0</v>
      </c>
      <c r="L171" s="391"/>
      <c r="M171" s="387"/>
      <c r="N171" s="387"/>
      <c r="O171" s="549"/>
      <c r="P171" s="888"/>
    </row>
    <row r="172" spans="1:16" ht="15" customHeight="1" x14ac:dyDescent="0.25">
      <c r="A172" s="1245" t="str">
        <f>IF(OR(C172=Listen!$P$6,C172=Listen!$P$7),1,"")</f>
        <v/>
      </c>
      <c r="B172" s="554"/>
      <c r="C172" s="395"/>
      <c r="D172" s="395"/>
      <c r="E172" s="383"/>
      <c r="F172" s="387"/>
      <c r="G172" s="549"/>
      <c r="H172" s="387"/>
      <c r="I172" s="549"/>
      <c r="J172" s="387"/>
      <c r="K172" s="542">
        <f t="shared" si="7"/>
        <v>0</v>
      </c>
      <c r="L172" s="391"/>
      <c r="M172" s="387"/>
      <c r="N172" s="387"/>
      <c r="O172" s="549"/>
      <c r="P172" s="888"/>
    </row>
    <row r="173" spans="1:16" ht="15" customHeight="1" x14ac:dyDescent="0.25">
      <c r="A173" s="1245" t="str">
        <f>IF(OR(C173=Listen!$P$6,C173=Listen!$P$7),1,"")</f>
        <v/>
      </c>
      <c r="B173" s="554"/>
      <c r="C173" s="395"/>
      <c r="D173" s="395"/>
      <c r="E173" s="383"/>
      <c r="F173" s="387"/>
      <c r="G173" s="549"/>
      <c r="H173" s="387"/>
      <c r="I173" s="549"/>
      <c r="J173" s="387"/>
      <c r="K173" s="542">
        <f t="shared" si="7"/>
        <v>0</v>
      </c>
      <c r="L173" s="391"/>
      <c r="M173" s="387"/>
      <c r="N173" s="387"/>
      <c r="O173" s="549"/>
      <c r="P173" s="888"/>
    </row>
    <row r="174" spans="1:16" ht="15" customHeight="1" x14ac:dyDescent="0.25">
      <c r="A174" s="1245" t="str">
        <f>IF(OR(C174=Listen!$P$6,C174=Listen!$P$7),1,"")</f>
        <v/>
      </c>
      <c r="B174" s="554"/>
      <c r="C174" s="395"/>
      <c r="D174" s="395"/>
      <c r="E174" s="383"/>
      <c r="F174" s="387"/>
      <c r="G174" s="549"/>
      <c r="H174" s="387"/>
      <c r="I174" s="549"/>
      <c r="J174" s="387"/>
      <c r="K174" s="542">
        <f t="shared" si="7"/>
        <v>0</v>
      </c>
      <c r="L174" s="391"/>
      <c r="M174" s="387"/>
      <c r="N174" s="387"/>
      <c r="O174" s="549"/>
      <c r="P174" s="888"/>
    </row>
    <row r="175" spans="1:16" ht="15" customHeight="1" x14ac:dyDescent="0.25">
      <c r="A175" s="1245" t="str">
        <f>IF(OR(C175=Listen!$P$6,C175=Listen!$P$7),1,"")</f>
        <v/>
      </c>
      <c r="B175" s="554"/>
      <c r="C175" s="395"/>
      <c r="D175" s="395"/>
      <c r="E175" s="383"/>
      <c r="F175" s="387"/>
      <c r="G175" s="549"/>
      <c r="H175" s="387"/>
      <c r="I175" s="549"/>
      <c r="J175" s="387"/>
      <c r="K175" s="542">
        <f t="shared" si="7"/>
        <v>0</v>
      </c>
      <c r="L175" s="391"/>
      <c r="M175" s="387"/>
      <c r="N175" s="387"/>
      <c r="O175" s="549"/>
      <c r="P175" s="888"/>
    </row>
    <row r="176" spans="1:16" ht="15" customHeight="1" x14ac:dyDescent="0.25">
      <c r="A176" s="1245" t="str">
        <f>IF(OR(C176=Listen!$P$6,C176=Listen!$P$7),1,"")</f>
        <v/>
      </c>
      <c r="B176" s="554"/>
      <c r="C176" s="395"/>
      <c r="D176" s="395"/>
      <c r="E176" s="383"/>
      <c r="F176" s="387"/>
      <c r="G176" s="549"/>
      <c r="H176" s="387"/>
      <c r="I176" s="549"/>
      <c r="J176" s="387"/>
      <c r="K176" s="542">
        <f t="shared" si="7"/>
        <v>0</v>
      </c>
      <c r="L176" s="391"/>
      <c r="M176" s="387"/>
      <c r="N176" s="387"/>
      <c r="O176" s="549"/>
      <c r="P176" s="888"/>
    </row>
    <row r="177" spans="1:16" ht="15" customHeight="1" x14ac:dyDescent="0.25">
      <c r="A177" s="1245" t="str">
        <f>IF(OR(C177=Listen!$P$6,C177=Listen!$P$7),1,"")</f>
        <v/>
      </c>
      <c r="B177" s="554"/>
      <c r="C177" s="395"/>
      <c r="D177" s="395"/>
      <c r="E177" s="383"/>
      <c r="F177" s="387"/>
      <c r="G177" s="549"/>
      <c r="H177" s="387"/>
      <c r="I177" s="549"/>
      <c r="J177" s="387"/>
      <c r="K177" s="542">
        <f t="shared" si="7"/>
        <v>0</v>
      </c>
      <c r="L177" s="391"/>
      <c r="M177" s="387"/>
      <c r="N177" s="387"/>
      <c r="O177" s="549"/>
      <c r="P177" s="888"/>
    </row>
    <row r="178" spans="1:16" ht="15" customHeight="1" x14ac:dyDescent="0.25">
      <c r="A178" s="1245" t="str">
        <f>IF(OR(C178=Listen!$P$6,C178=Listen!$P$7),1,"")</f>
        <v/>
      </c>
      <c r="B178" s="554"/>
      <c r="C178" s="395"/>
      <c r="D178" s="395"/>
      <c r="E178" s="383"/>
      <c r="F178" s="387"/>
      <c r="G178" s="549"/>
      <c r="H178" s="387"/>
      <c r="I178" s="549"/>
      <c r="J178" s="387"/>
      <c r="K178" s="542">
        <f t="shared" si="7"/>
        <v>0</v>
      </c>
      <c r="L178" s="391"/>
      <c r="M178" s="387"/>
      <c r="N178" s="387"/>
      <c r="O178" s="549"/>
      <c r="P178" s="888"/>
    </row>
    <row r="179" spans="1:16" ht="15" customHeight="1" x14ac:dyDescent="0.25">
      <c r="A179" s="1245" t="str">
        <f>IF(OR(C179=Listen!$P$6,C179=Listen!$P$7),1,"")</f>
        <v/>
      </c>
      <c r="B179" s="554"/>
      <c r="C179" s="395"/>
      <c r="D179" s="395"/>
      <c r="E179" s="383"/>
      <c r="F179" s="387"/>
      <c r="G179" s="549"/>
      <c r="H179" s="387"/>
      <c r="I179" s="549"/>
      <c r="J179" s="387"/>
      <c r="K179" s="542">
        <f t="shared" si="7"/>
        <v>0</v>
      </c>
      <c r="L179" s="391"/>
      <c r="M179" s="387"/>
      <c r="N179" s="387"/>
      <c r="O179" s="549"/>
      <c r="P179" s="888"/>
    </row>
    <row r="180" spans="1:16" ht="15" customHeight="1" x14ac:dyDescent="0.25">
      <c r="A180" s="1245" t="str">
        <f>IF(OR(C180=Listen!$P$6,C180=Listen!$P$7),1,"")</f>
        <v/>
      </c>
      <c r="B180" s="554"/>
      <c r="C180" s="395"/>
      <c r="D180" s="395"/>
      <c r="E180" s="383"/>
      <c r="F180" s="387"/>
      <c r="G180" s="549"/>
      <c r="H180" s="387"/>
      <c r="I180" s="549"/>
      <c r="J180" s="387"/>
      <c r="K180" s="542">
        <f t="shared" si="7"/>
        <v>0</v>
      </c>
      <c r="L180" s="391"/>
      <c r="M180" s="387"/>
      <c r="N180" s="387"/>
      <c r="O180" s="549"/>
      <c r="P180" s="888"/>
    </row>
    <row r="181" spans="1:16" ht="15" customHeight="1" x14ac:dyDescent="0.25">
      <c r="A181" s="1245" t="str">
        <f>IF(OR(C181=Listen!$P$6,C181=Listen!$P$7),1,"")</f>
        <v/>
      </c>
      <c r="B181" s="554"/>
      <c r="C181" s="395"/>
      <c r="D181" s="395"/>
      <c r="E181" s="383"/>
      <c r="F181" s="387"/>
      <c r="G181" s="549"/>
      <c r="H181" s="387"/>
      <c r="I181" s="549"/>
      <c r="J181" s="387"/>
      <c r="K181" s="542">
        <f t="shared" si="7"/>
        <v>0</v>
      </c>
      <c r="L181" s="391"/>
      <c r="M181" s="387"/>
      <c r="N181" s="387"/>
      <c r="O181" s="549"/>
      <c r="P181" s="888"/>
    </row>
    <row r="182" spans="1:16" ht="15" customHeight="1" x14ac:dyDescent="0.25">
      <c r="A182" s="1245" t="str">
        <f>IF(OR(C182=Listen!$P$6,C182=Listen!$P$7),1,"")</f>
        <v/>
      </c>
      <c r="B182" s="554"/>
      <c r="C182" s="395"/>
      <c r="D182" s="395"/>
      <c r="E182" s="383"/>
      <c r="F182" s="387"/>
      <c r="G182" s="549"/>
      <c r="H182" s="387"/>
      <c r="I182" s="549"/>
      <c r="J182" s="387"/>
      <c r="K182" s="542">
        <f t="shared" si="7"/>
        <v>0</v>
      </c>
      <c r="L182" s="391"/>
      <c r="M182" s="387"/>
      <c r="N182" s="387"/>
      <c r="O182" s="549"/>
      <c r="P182" s="888"/>
    </row>
    <row r="183" spans="1:16" ht="15" customHeight="1" x14ac:dyDescent="0.25">
      <c r="A183" s="1245" t="str">
        <f>IF(OR(C183=Listen!$P$6,C183=Listen!$P$7),1,"")</f>
        <v/>
      </c>
      <c r="B183" s="554"/>
      <c r="C183" s="395"/>
      <c r="D183" s="395"/>
      <c r="E183" s="383"/>
      <c r="F183" s="387"/>
      <c r="G183" s="549"/>
      <c r="H183" s="387"/>
      <c r="I183" s="549"/>
      <c r="J183" s="387"/>
      <c r="K183" s="542">
        <f t="shared" si="7"/>
        <v>0</v>
      </c>
      <c r="L183" s="391"/>
      <c r="M183" s="387"/>
      <c r="N183" s="387"/>
      <c r="O183" s="549"/>
      <c r="P183" s="888"/>
    </row>
    <row r="184" spans="1:16" ht="15" customHeight="1" x14ac:dyDescent="0.25">
      <c r="A184" s="1245" t="str">
        <f>IF(OR(C184=Listen!$P$6,C184=Listen!$P$7),1,"")</f>
        <v/>
      </c>
      <c r="B184" s="554"/>
      <c r="C184" s="395"/>
      <c r="D184" s="395"/>
      <c r="E184" s="383"/>
      <c r="F184" s="387"/>
      <c r="G184" s="549"/>
      <c r="H184" s="387"/>
      <c r="I184" s="549"/>
      <c r="J184" s="387"/>
      <c r="K184" s="542">
        <f t="shared" si="7"/>
        <v>0</v>
      </c>
      <c r="L184" s="391"/>
      <c r="M184" s="387"/>
      <c r="N184" s="387"/>
      <c r="O184" s="549"/>
      <c r="P184" s="888"/>
    </row>
    <row r="185" spans="1:16" ht="15" customHeight="1" x14ac:dyDescent="0.25">
      <c r="A185" s="1245" t="str">
        <f>IF(OR(C185=Listen!$P$6,C185=Listen!$P$7),1,"")</f>
        <v/>
      </c>
      <c r="B185" s="554"/>
      <c r="C185" s="395"/>
      <c r="D185" s="395"/>
      <c r="E185" s="383"/>
      <c r="F185" s="387"/>
      <c r="G185" s="549"/>
      <c r="H185" s="387"/>
      <c r="I185" s="549"/>
      <c r="J185" s="387"/>
      <c r="K185" s="542">
        <f t="shared" si="7"/>
        <v>0</v>
      </c>
      <c r="L185" s="391"/>
      <c r="M185" s="387"/>
      <c r="N185" s="387"/>
      <c r="O185" s="549"/>
      <c r="P185" s="888"/>
    </row>
    <row r="186" spans="1:16" ht="15" customHeight="1" x14ac:dyDescent="0.25">
      <c r="A186" s="1245" t="str">
        <f>IF(OR(C186=Listen!$P$6,C186=Listen!$P$7),1,"")</f>
        <v/>
      </c>
      <c r="B186" s="554"/>
      <c r="C186" s="395"/>
      <c r="D186" s="395"/>
      <c r="E186" s="383"/>
      <c r="F186" s="387"/>
      <c r="G186" s="549"/>
      <c r="H186" s="387"/>
      <c r="I186" s="549"/>
      <c r="J186" s="387"/>
      <c r="K186" s="542">
        <f t="shared" si="7"/>
        <v>0</v>
      </c>
      <c r="L186" s="391"/>
      <c r="M186" s="387"/>
      <c r="N186" s="387"/>
      <c r="O186" s="549"/>
      <c r="P186" s="888"/>
    </row>
    <row r="187" spans="1:16" ht="15" customHeight="1" x14ac:dyDescent="0.25">
      <c r="A187" s="1245" t="str">
        <f>IF(OR(C187=Listen!$P$6,C187=Listen!$P$7),1,"")</f>
        <v/>
      </c>
      <c r="B187" s="554"/>
      <c r="C187" s="395"/>
      <c r="D187" s="395"/>
      <c r="E187" s="383"/>
      <c r="F187" s="387"/>
      <c r="G187" s="549"/>
      <c r="H187" s="387"/>
      <c r="I187" s="549"/>
      <c r="J187" s="387"/>
      <c r="K187" s="542">
        <f t="shared" si="7"/>
        <v>0</v>
      </c>
      <c r="L187" s="391"/>
      <c r="M187" s="387"/>
      <c r="N187" s="387"/>
      <c r="O187" s="549"/>
      <c r="P187" s="888"/>
    </row>
    <row r="188" spans="1:16" ht="15" customHeight="1" x14ac:dyDescent="0.25">
      <c r="A188" s="1245" t="str">
        <f>IF(OR(C188=Listen!$P$6,C188=Listen!$P$7),1,"")</f>
        <v/>
      </c>
      <c r="B188" s="554"/>
      <c r="C188" s="395"/>
      <c r="D188" s="395"/>
      <c r="E188" s="383"/>
      <c r="F188" s="387"/>
      <c r="G188" s="549"/>
      <c r="H188" s="387"/>
      <c r="I188" s="549"/>
      <c r="J188" s="387"/>
      <c r="K188" s="542">
        <f t="shared" si="7"/>
        <v>0</v>
      </c>
      <c r="L188" s="391"/>
      <c r="M188" s="387"/>
      <c r="N188" s="387"/>
      <c r="O188" s="549"/>
      <c r="P188" s="888"/>
    </row>
    <row r="189" spans="1:16" ht="15" customHeight="1" x14ac:dyDescent="0.25">
      <c r="A189" s="1245" t="str">
        <f>IF(OR(C189=Listen!$P$6,C189=Listen!$P$7),1,"")</f>
        <v/>
      </c>
      <c r="B189" s="554"/>
      <c r="C189" s="395"/>
      <c r="D189" s="395"/>
      <c r="E189" s="383"/>
      <c r="F189" s="387"/>
      <c r="G189" s="549"/>
      <c r="H189" s="387"/>
      <c r="I189" s="549"/>
      <c r="J189" s="387"/>
      <c r="K189" s="542">
        <f t="shared" si="7"/>
        <v>0</v>
      </c>
      <c r="L189" s="391"/>
      <c r="M189" s="387"/>
      <c r="N189" s="387"/>
      <c r="O189" s="549"/>
      <c r="P189" s="888"/>
    </row>
    <row r="190" spans="1:16" ht="15" customHeight="1" x14ac:dyDescent="0.25">
      <c r="A190" s="1245" t="str">
        <f>IF(OR(C190=Listen!$P$6,C190=Listen!$P$7),1,"")</f>
        <v/>
      </c>
      <c r="B190" s="554"/>
      <c r="C190" s="395"/>
      <c r="D190" s="395"/>
      <c r="E190" s="383"/>
      <c r="F190" s="387"/>
      <c r="G190" s="549"/>
      <c r="H190" s="387"/>
      <c r="I190" s="549"/>
      <c r="J190" s="387"/>
      <c r="K190" s="542">
        <f t="shared" si="7"/>
        <v>0</v>
      </c>
      <c r="L190" s="391"/>
      <c r="M190" s="387"/>
      <c r="N190" s="387"/>
      <c r="O190" s="549"/>
      <c r="P190" s="888"/>
    </row>
    <row r="191" spans="1:16" ht="15" customHeight="1" x14ac:dyDescent="0.25">
      <c r="A191" s="1245" t="str">
        <f>IF(OR(C191=Listen!$P$6,C191=Listen!$P$7),1,"")</f>
        <v/>
      </c>
      <c r="B191" s="554"/>
      <c r="C191" s="395"/>
      <c r="D191" s="395"/>
      <c r="E191" s="383"/>
      <c r="F191" s="387"/>
      <c r="G191" s="549"/>
      <c r="H191" s="387"/>
      <c r="I191" s="549"/>
      <c r="J191" s="387"/>
      <c r="K191" s="542">
        <f t="shared" si="7"/>
        <v>0</v>
      </c>
      <c r="L191" s="391"/>
      <c r="M191" s="387"/>
      <c r="N191" s="387"/>
      <c r="O191" s="549"/>
      <c r="P191" s="888"/>
    </row>
    <row r="192" spans="1:16" ht="15" customHeight="1" x14ac:dyDescent="0.25">
      <c r="A192" s="1245" t="str">
        <f>IF(OR(C192=Listen!$P$6,C192=Listen!$P$7),1,"")</f>
        <v/>
      </c>
      <c r="B192" s="554"/>
      <c r="C192" s="395"/>
      <c r="D192" s="395"/>
      <c r="E192" s="383"/>
      <c r="F192" s="387"/>
      <c r="G192" s="549"/>
      <c r="H192" s="387"/>
      <c r="I192" s="549"/>
      <c r="J192" s="387"/>
      <c r="K192" s="542">
        <f t="shared" si="7"/>
        <v>0</v>
      </c>
      <c r="L192" s="391"/>
      <c r="M192" s="387"/>
      <c r="N192" s="387"/>
      <c r="O192" s="549"/>
      <c r="P192" s="888"/>
    </row>
    <row r="193" spans="1:16" ht="15" customHeight="1" x14ac:dyDescent="0.25">
      <c r="A193" s="1245" t="str">
        <f>IF(OR(C193=Listen!$P$6,C193=Listen!$P$7),1,"")</f>
        <v/>
      </c>
      <c r="B193" s="554"/>
      <c r="C193" s="395"/>
      <c r="D193" s="395"/>
      <c r="E193" s="383"/>
      <c r="F193" s="387"/>
      <c r="G193" s="549"/>
      <c r="H193" s="387"/>
      <c r="I193" s="549"/>
      <c r="J193" s="387"/>
      <c r="K193" s="542">
        <f t="shared" si="7"/>
        <v>0</v>
      </c>
      <c r="L193" s="391"/>
      <c r="M193" s="387"/>
      <c r="N193" s="387"/>
      <c r="O193" s="549"/>
      <c r="P193" s="888"/>
    </row>
    <row r="194" spans="1:16" ht="15" customHeight="1" x14ac:dyDescent="0.25">
      <c r="A194" s="1245" t="str">
        <f>IF(OR(C194=Listen!$P$6,C194=Listen!$P$7),1,"")</f>
        <v/>
      </c>
      <c r="B194" s="554"/>
      <c r="C194" s="395"/>
      <c r="D194" s="395"/>
      <c r="E194" s="383"/>
      <c r="F194" s="387"/>
      <c r="G194" s="549"/>
      <c r="H194" s="387"/>
      <c r="I194" s="549"/>
      <c r="J194" s="387"/>
      <c r="K194" s="542">
        <f t="shared" si="7"/>
        <v>0</v>
      </c>
      <c r="L194" s="391"/>
      <c r="M194" s="387"/>
      <c r="N194" s="387"/>
      <c r="O194" s="549"/>
      <c r="P194" s="888"/>
    </row>
    <row r="195" spans="1:16" ht="15" customHeight="1" x14ac:dyDescent="0.25">
      <c r="A195" s="1245" t="str">
        <f>IF(OR(C195=Listen!$P$6,C195=Listen!$P$7),1,"")</f>
        <v/>
      </c>
      <c r="B195" s="554"/>
      <c r="C195" s="395"/>
      <c r="D195" s="395"/>
      <c r="E195" s="383"/>
      <c r="F195" s="387"/>
      <c r="G195" s="549"/>
      <c r="H195" s="387"/>
      <c r="I195" s="549"/>
      <c r="J195" s="387"/>
      <c r="K195" s="542">
        <f t="shared" si="7"/>
        <v>0</v>
      </c>
      <c r="L195" s="391"/>
      <c r="M195" s="387"/>
      <c r="N195" s="387"/>
      <c r="O195" s="549"/>
      <c r="P195" s="888"/>
    </row>
    <row r="196" spans="1:16" ht="15" customHeight="1" x14ac:dyDescent="0.25">
      <c r="A196" s="1245" t="str">
        <f>IF(OR(C196=Listen!$P$6,C196=Listen!$P$7),1,"")</f>
        <v/>
      </c>
      <c r="B196" s="554"/>
      <c r="C196" s="395"/>
      <c r="D196" s="395"/>
      <c r="E196" s="383"/>
      <c r="F196" s="387"/>
      <c r="G196" s="549"/>
      <c r="H196" s="387"/>
      <c r="I196" s="549"/>
      <c r="J196" s="387"/>
      <c r="K196" s="542">
        <f t="shared" si="7"/>
        <v>0</v>
      </c>
      <c r="L196" s="391"/>
      <c r="M196" s="387"/>
      <c r="N196" s="387"/>
      <c r="O196" s="549"/>
      <c r="P196" s="888"/>
    </row>
    <row r="197" spans="1:16" ht="15" customHeight="1" x14ac:dyDescent="0.25">
      <c r="A197" s="1245" t="str">
        <f>IF(OR(C197=Listen!$P$6,C197=Listen!$P$7),1,"")</f>
        <v/>
      </c>
      <c r="B197" s="554"/>
      <c r="C197" s="395"/>
      <c r="D197" s="395"/>
      <c r="E197" s="383"/>
      <c r="F197" s="387"/>
      <c r="G197" s="549"/>
      <c r="H197" s="387"/>
      <c r="I197" s="549"/>
      <c r="J197" s="387"/>
      <c r="K197" s="542">
        <f t="shared" si="7"/>
        <v>0</v>
      </c>
      <c r="L197" s="391"/>
      <c r="M197" s="387"/>
      <c r="N197" s="387"/>
      <c r="O197" s="549"/>
      <c r="P197" s="888"/>
    </row>
    <row r="198" spans="1:16" ht="15" customHeight="1" x14ac:dyDescent="0.25">
      <c r="A198" s="1245" t="str">
        <f>IF(OR(C198=Listen!$P$6,C198=Listen!$P$7),1,"")</f>
        <v/>
      </c>
      <c r="B198" s="554"/>
      <c r="C198" s="395"/>
      <c r="D198" s="395"/>
      <c r="E198" s="383"/>
      <c r="F198" s="387"/>
      <c r="G198" s="549"/>
      <c r="H198" s="387"/>
      <c r="I198" s="549"/>
      <c r="J198" s="387"/>
      <c r="K198" s="542">
        <f t="shared" si="7"/>
        <v>0</v>
      </c>
      <c r="L198" s="391"/>
      <c r="M198" s="387"/>
      <c r="N198" s="387"/>
      <c r="O198" s="549"/>
      <c r="P198" s="888"/>
    </row>
    <row r="199" spans="1:16" ht="15" customHeight="1" x14ac:dyDescent="0.25">
      <c r="A199" s="1245" t="str">
        <f>IF(OR(C199=Listen!$P$6,C199=Listen!$P$7),1,"")</f>
        <v/>
      </c>
      <c r="B199" s="554"/>
      <c r="C199" s="395"/>
      <c r="D199" s="395"/>
      <c r="E199" s="383"/>
      <c r="F199" s="387"/>
      <c r="G199" s="549"/>
      <c r="H199" s="387"/>
      <c r="I199" s="549"/>
      <c r="J199" s="387"/>
      <c r="K199" s="542">
        <f t="shared" si="7"/>
        <v>0</v>
      </c>
      <c r="L199" s="391"/>
      <c r="M199" s="387"/>
      <c r="N199" s="387"/>
      <c r="O199" s="549"/>
      <c r="P199" s="888"/>
    </row>
    <row r="200" spans="1:16" ht="15" customHeight="1" x14ac:dyDescent="0.25">
      <c r="A200" s="1245" t="str">
        <f>IF(OR(C200=Listen!$P$6,C200=Listen!$P$7),1,"")</f>
        <v/>
      </c>
      <c r="B200" s="554"/>
      <c r="C200" s="395"/>
      <c r="D200" s="395"/>
      <c r="E200" s="383"/>
      <c r="F200" s="387"/>
      <c r="G200" s="549"/>
      <c r="H200" s="387"/>
      <c r="I200" s="549"/>
      <c r="J200" s="387"/>
      <c r="K200" s="542">
        <f t="shared" si="7"/>
        <v>0</v>
      </c>
      <c r="L200" s="391"/>
      <c r="M200" s="387"/>
      <c r="N200" s="387"/>
      <c r="O200" s="549"/>
      <c r="P200" s="888"/>
    </row>
    <row r="201" spans="1:16" ht="15" customHeight="1" x14ac:dyDescent="0.25">
      <c r="A201" s="1245" t="str">
        <f>IF(OR(C201=Listen!$P$6,C201=Listen!$P$7),1,"")</f>
        <v/>
      </c>
      <c r="B201" s="554"/>
      <c r="C201" s="395"/>
      <c r="D201" s="395"/>
      <c r="E201" s="383"/>
      <c r="F201" s="387"/>
      <c r="G201" s="549"/>
      <c r="H201" s="387"/>
      <c r="I201" s="549"/>
      <c r="J201" s="387"/>
      <c r="K201" s="542">
        <f t="shared" ref="K201:K264" si="8">SUM(F201,H201)-J201</f>
        <v>0</v>
      </c>
      <c r="L201" s="391"/>
      <c r="M201" s="387"/>
      <c r="N201" s="387"/>
      <c r="O201" s="549"/>
      <c r="P201" s="888"/>
    </row>
    <row r="202" spans="1:16" ht="15" customHeight="1" x14ac:dyDescent="0.25">
      <c r="A202" s="1245" t="str">
        <f>IF(OR(C202=Listen!$P$6,C202=Listen!$P$7),1,"")</f>
        <v/>
      </c>
      <c r="B202" s="554"/>
      <c r="C202" s="395"/>
      <c r="D202" s="395"/>
      <c r="E202" s="383"/>
      <c r="F202" s="387"/>
      <c r="G202" s="549"/>
      <c r="H202" s="387"/>
      <c r="I202" s="549"/>
      <c r="J202" s="387"/>
      <c r="K202" s="542">
        <f t="shared" si="8"/>
        <v>0</v>
      </c>
      <c r="L202" s="391"/>
      <c r="M202" s="387"/>
      <c r="N202" s="387"/>
      <c r="O202" s="549"/>
      <c r="P202" s="888"/>
    </row>
    <row r="203" spans="1:16" ht="15" customHeight="1" x14ac:dyDescent="0.25">
      <c r="A203" s="1245" t="str">
        <f>IF(OR(C203=Listen!$P$6,C203=Listen!$P$7),1,"")</f>
        <v/>
      </c>
      <c r="B203" s="554"/>
      <c r="C203" s="395"/>
      <c r="D203" s="395"/>
      <c r="E203" s="383"/>
      <c r="F203" s="387"/>
      <c r="G203" s="549"/>
      <c r="H203" s="387"/>
      <c r="I203" s="549"/>
      <c r="J203" s="387"/>
      <c r="K203" s="542">
        <f t="shared" si="8"/>
        <v>0</v>
      </c>
      <c r="L203" s="391"/>
      <c r="M203" s="387"/>
      <c r="N203" s="387"/>
      <c r="O203" s="549"/>
      <c r="P203" s="888"/>
    </row>
    <row r="204" spans="1:16" ht="15" customHeight="1" x14ac:dyDescent="0.25">
      <c r="A204" s="1245" t="str">
        <f>IF(OR(C204=Listen!$P$6,C204=Listen!$P$7),1,"")</f>
        <v/>
      </c>
      <c r="B204" s="554"/>
      <c r="C204" s="395"/>
      <c r="D204" s="395"/>
      <c r="E204" s="383"/>
      <c r="F204" s="387"/>
      <c r="G204" s="549"/>
      <c r="H204" s="387"/>
      <c r="I204" s="549"/>
      <c r="J204" s="387"/>
      <c r="K204" s="542">
        <f t="shared" si="8"/>
        <v>0</v>
      </c>
      <c r="L204" s="391"/>
      <c r="M204" s="387"/>
      <c r="N204" s="387"/>
      <c r="O204" s="549"/>
      <c r="P204" s="888"/>
    </row>
    <row r="205" spans="1:16" ht="15" customHeight="1" x14ac:dyDescent="0.25">
      <c r="A205" s="1245" t="str">
        <f>IF(OR(C205=Listen!$P$6,C205=Listen!$P$7),1,"")</f>
        <v/>
      </c>
      <c r="B205" s="554"/>
      <c r="C205" s="395"/>
      <c r="D205" s="395"/>
      <c r="E205" s="383"/>
      <c r="F205" s="387"/>
      <c r="G205" s="549"/>
      <c r="H205" s="387"/>
      <c r="I205" s="549"/>
      <c r="J205" s="387"/>
      <c r="K205" s="542">
        <f t="shared" si="8"/>
        <v>0</v>
      </c>
      <c r="L205" s="391"/>
      <c r="M205" s="387"/>
      <c r="N205" s="387"/>
      <c r="O205" s="549"/>
      <c r="P205" s="888"/>
    </row>
    <row r="206" spans="1:16" ht="15" customHeight="1" x14ac:dyDescent="0.25">
      <c r="A206" s="1245" t="str">
        <f>IF(OR(C206=Listen!$P$6,C206=Listen!$P$7),1,"")</f>
        <v/>
      </c>
      <c r="B206" s="554"/>
      <c r="C206" s="395"/>
      <c r="D206" s="395"/>
      <c r="E206" s="383"/>
      <c r="F206" s="387"/>
      <c r="G206" s="549"/>
      <c r="H206" s="387"/>
      <c r="I206" s="549"/>
      <c r="J206" s="387"/>
      <c r="K206" s="542">
        <f t="shared" si="8"/>
        <v>0</v>
      </c>
      <c r="L206" s="391"/>
      <c r="M206" s="387"/>
      <c r="N206" s="387"/>
      <c r="O206" s="549"/>
      <c r="P206" s="888"/>
    </row>
    <row r="207" spans="1:16" ht="15" customHeight="1" x14ac:dyDescent="0.25">
      <c r="A207" s="1245" t="str">
        <f>IF(OR(C207=Listen!$P$6,C207=Listen!$P$7),1,"")</f>
        <v/>
      </c>
      <c r="B207" s="554"/>
      <c r="C207" s="395"/>
      <c r="D207" s="395"/>
      <c r="E207" s="383"/>
      <c r="F207" s="387"/>
      <c r="G207" s="549"/>
      <c r="H207" s="387"/>
      <c r="I207" s="549"/>
      <c r="J207" s="387"/>
      <c r="K207" s="542">
        <f t="shared" si="8"/>
        <v>0</v>
      </c>
      <c r="L207" s="391"/>
      <c r="M207" s="387"/>
      <c r="N207" s="387"/>
      <c r="O207" s="549"/>
      <c r="P207" s="888"/>
    </row>
    <row r="208" spans="1:16" ht="15" customHeight="1" x14ac:dyDescent="0.25">
      <c r="A208" s="1245" t="str">
        <f>IF(OR(C208=Listen!$P$6,C208=Listen!$P$7),1,"")</f>
        <v/>
      </c>
      <c r="B208" s="554"/>
      <c r="C208" s="395"/>
      <c r="D208" s="395"/>
      <c r="E208" s="383"/>
      <c r="F208" s="387"/>
      <c r="G208" s="549"/>
      <c r="H208" s="387"/>
      <c r="I208" s="549"/>
      <c r="J208" s="387"/>
      <c r="K208" s="542">
        <f t="shared" si="8"/>
        <v>0</v>
      </c>
      <c r="L208" s="391"/>
      <c r="M208" s="387"/>
      <c r="N208" s="387"/>
      <c r="O208" s="549"/>
      <c r="P208" s="888"/>
    </row>
    <row r="209" spans="1:16" ht="15" customHeight="1" x14ac:dyDescent="0.25">
      <c r="A209" s="1245" t="str">
        <f>IF(OR(C209=Listen!$P$6,C209=Listen!$P$7),1,"")</f>
        <v/>
      </c>
      <c r="B209" s="554"/>
      <c r="C209" s="395"/>
      <c r="D209" s="395"/>
      <c r="E209" s="383"/>
      <c r="F209" s="387"/>
      <c r="G209" s="549"/>
      <c r="H209" s="387"/>
      <c r="I209" s="549"/>
      <c r="J209" s="387"/>
      <c r="K209" s="542">
        <f t="shared" si="8"/>
        <v>0</v>
      </c>
      <c r="L209" s="391"/>
      <c r="M209" s="387"/>
      <c r="N209" s="387"/>
      <c r="O209" s="549"/>
      <c r="P209" s="888"/>
    </row>
    <row r="210" spans="1:16" ht="15" customHeight="1" x14ac:dyDescent="0.25">
      <c r="A210" s="1245" t="str">
        <f>IF(OR(C210=Listen!$P$6,C210=Listen!$P$7),1,"")</f>
        <v/>
      </c>
      <c r="B210" s="554"/>
      <c r="C210" s="395"/>
      <c r="D210" s="395"/>
      <c r="E210" s="383"/>
      <c r="F210" s="387"/>
      <c r="G210" s="549"/>
      <c r="H210" s="387"/>
      <c r="I210" s="549"/>
      <c r="J210" s="387"/>
      <c r="K210" s="542">
        <f t="shared" si="8"/>
        <v>0</v>
      </c>
      <c r="L210" s="391"/>
      <c r="M210" s="387"/>
      <c r="N210" s="387"/>
      <c r="O210" s="549"/>
      <c r="P210" s="888"/>
    </row>
    <row r="211" spans="1:16" ht="15" customHeight="1" x14ac:dyDescent="0.25">
      <c r="A211" s="1245" t="str">
        <f>IF(OR(C211=Listen!$P$6,C211=Listen!$P$7),1,"")</f>
        <v/>
      </c>
      <c r="B211" s="554"/>
      <c r="C211" s="395"/>
      <c r="D211" s="395"/>
      <c r="E211" s="383"/>
      <c r="F211" s="387"/>
      <c r="G211" s="549"/>
      <c r="H211" s="387"/>
      <c r="I211" s="549"/>
      <c r="J211" s="387"/>
      <c r="K211" s="542">
        <f t="shared" si="8"/>
        <v>0</v>
      </c>
      <c r="L211" s="391"/>
      <c r="M211" s="387"/>
      <c r="N211" s="387"/>
      <c r="O211" s="549"/>
      <c r="P211" s="888"/>
    </row>
    <row r="212" spans="1:16" ht="15" customHeight="1" x14ac:dyDescent="0.25">
      <c r="A212" s="1245" t="str">
        <f>IF(OR(C212=Listen!$P$6,C212=Listen!$P$7),1,"")</f>
        <v/>
      </c>
      <c r="B212" s="554"/>
      <c r="C212" s="395"/>
      <c r="D212" s="395"/>
      <c r="E212" s="383"/>
      <c r="F212" s="387"/>
      <c r="G212" s="549"/>
      <c r="H212" s="387"/>
      <c r="I212" s="549"/>
      <c r="J212" s="387"/>
      <c r="K212" s="542">
        <f t="shared" si="8"/>
        <v>0</v>
      </c>
      <c r="L212" s="391"/>
      <c r="M212" s="387"/>
      <c r="N212" s="387"/>
      <c r="O212" s="549"/>
      <c r="P212" s="888"/>
    </row>
    <row r="213" spans="1:16" ht="15" customHeight="1" x14ac:dyDescent="0.25">
      <c r="A213" s="1245" t="str">
        <f>IF(OR(C213=Listen!$P$6,C213=Listen!$P$7),1,"")</f>
        <v/>
      </c>
      <c r="B213" s="554"/>
      <c r="C213" s="395"/>
      <c r="D213" s="395"/>
      <c r="E213" s="383"/>
      <c r="F213" s="387"/>
      <c r="G213" s="549"/>
      <c r="H213" s="387"/>
      <c r="I213" s="549"/>
      <c r="J213" s="387"/>
      <c r="K213" s="542">
        <f t="shared" si="8"/>
        <v>0</v>
      </c>
      <c r="L213" s="391"/>
      <c r="M213" s="387"/>
      <c r="N213" s="387"/>
      <c r="O213" s="549"/>
      <c r="P213" s="888"/>
    </row>
    <row r="214" spans="1:16" ht="15" customHeight="1" x14ac:dyDescent="0.25">
      <c r="A214" s="1245" t="str">
        <f>IF(OR(C214=Listen!$P$6,C214=Listen!$P$7),1,"")</f>
        <v/>
      </c>
      <c r="B214" s="554"/>
      <c r="C214" s="395"/>
      <c r="D214" s="395"/>
      <c r="E214" s="383"/>
      <c r="F214" s="387"/>
      <c r="G214" s="549"/>
      <c r="H214" s="387"/>
      <c r="I214" s="549"/>
      <c r="J214" s="387"/>
      <c r="K214" s="542">
        <f t="shared" si="8"/>
        <v>0</v>
      </c>
      <c r="L214" s="391"/>
      <c r="M214" s="387"/>
      <c r="N214" s="387"/>
      <c r="O214" s="549"/>
      <c r="P214" s="888"/>
    </row>
    <row r="215" spans="1:16" ht="15" customHeight="1" x14ac:dyDescent="0.25">
      <c r="A215" s="1245" t="str">
        <f>IF(OR(C215=Listen!$P$6,C215=Listen!$P$7),1,"")</f>
        <v/>
      </c>
      <c r="B215" s="554"/>
      <c r="C215" s="395"/>
      <c r="D215" s="395"/>
      <c r="E215" s="383"/>
      <c r="F215" s="387"/>
      <c r="G215" s="549"/>
      <c r="H215" s="387"/>
      <c r="I215" s="549"/>
      <c r="J215" s="387"/>
      <c r="K215" s="542">
        <f t="shared" si="8"/>
        <v>0</v>
      </c>
      <c r="L215" s="391"/>
      <c r="M215" s="387"/>
      <c r="N215" s="387"/>
      <c r="O215" s="549"/>
      <c r="P215" s="888"/>
    </row>
    <row r="216" spans="1:16" ht="15" customHeight="1" x14ac:dyDescent="0.25">
      <c r="A216" s="1245" t="str">
        <f>IF(OR(C216=Listen!$P$6,C216=Listen!$P$7),1,"")</f>
        <v/>
      </c>
      <c r="B216" s="554"/>
      <c r="C216" s="395"/>
      <c r="D216" s="395"/>
      <c r="E216" s="383"/>
      <c r="F216" s="387"/>
      <c r="G216" s="549"/>
      <c r="H216" s="387"/>
      <c r="I216" s="549"/>
      <c r="J216" s="387"/>
      <c r="K216" s="542">
        <f t="shared" si="8"/>
        <v>0</v>
      </c>
      <c r="L216" s="391"/>
      <c r="M216" s="387"/>
      <c r="N216" s="387"/>
      <c r="O216" s="549"/>
      <c r="P216" s="888"/>
    </row>
    <row r="217" spans="1:16" ht="15" customHeight="1" x14ac:dyDescent="0.25">
      <c r="A217" s="1245" t="str">
        <f>IF(OR(C217=Listen!$P$6,C217=Listen!$P$7),1,"")</f>
        <v/>
      </c>
      <c r="B217" s="554"/>
      <c r="C217" s="395"/>
      <c r="D217" s="395"/>
      <c r="E217" s="383"/>
      <c r="F217" s="387"/>
      <c r="G217" s="549"/>
      <c r="H217" s="387"/>
      <c r="I217" s="549"/>
      <c r="J217" s="387"/>
      <c r="K217" s="542">
        <f t="shared" si="8"/>
        <v>0</v>
      </c>
      <c r="L217" s="391"/>
      <c r="M217" s="387"/>
      <c r="N217" s="387"/>
      <c r="O217" s="549"/>
      <c r="P217" s="888"/>
    </row>
    <row r="218" spans="1:16" ht="15" customHeight="1" x14ac:dyDescent="0.25">
      <c r="A218" s="1245" t="str">
        <f>IF(OR(C218=Listen!$P$6,C218=Listen!$P$7),1,"")</f>
        <v/>
      </c>
      <c r="B218" s="554"/>
      <c r="C218" s="395"/>
      <c r="D218" s="395"/>
      <c r="E218" s="383"/>
      <c r="F218" s="387"/>
      <c r="G218" s="549"/>
      <c r="H218" s="387"/>
      <c r="I218" s="549"/>
      <c r="J218" s="387"/>
      <c r="K218" s="542">
        <f t="shared" si="8"/>
        <v>0</v>
      </c>
      <c r="L218" s="391"/>
      <c r="M218" s="387"/>
      <c r="N218" s="387"/>
      <c r="O218" s="549"/>
      <c r="P218" s="888"/>
    </row>
    <row r="219" spans="1:16" ht="15" customHeight="1" x14ac:dyDescent="0.25">
      <c r="A219" s="1245" t="str">
        <f>IF(OR(C219=Listen!$P$6,C219=Listen!$P$7),1,"")</f>
        <v/>
      </c>
      <c r="B219" s="554"/>
      <c r="C219" s="395"/>
      <c r="D219" s="395"/>
      <c r="E219" s="383"/>
      <c r="F219" s="387"/>
      <c r="G219" s="549"/>
      <c r="H219" s="387"/>
      <c r="I219" s="549"/>
      <c r="J219" s="387"/>
      <c r="K219" s="542">
        <f t="shared" si="8"/>
        <v>0</v>
      </c>
      <c r="L219" s="391"/>
      <c r="M219" s="387"/>
      <c r="N219" s="387"/>
      <c r="O219" s="549"/>
      <c r="P219" s="888"/>
    </row>
    <row r="220" spans="1:16" ht="15" customHeight="1" x14ac:dyDescent="0.25">
      <c r="A220" s="1245" t="str">
        <f>IF(OR(C220=Listen!$P$6,C220=Listen!$P$7),1,"")</f>
        <v/>
      </c>
      <c r="B220" s="554"/>
      <c r="C220" s="395"/>
      <c r="D220" s="395"/>
      <c r="E220" s="383"/>
      <c r="F220" s="387"/>
      <c r="G220" s="549"/>
      <c r="H220" s="387"/>
      <c r="I220" s="549"/>
      <c r="J220" s="387"/>
      <c r="K220" s="542">
        <f t="shared" si="8"/>
        <v>0</v>
      </c>
      <c r="L220" s="391"/>
      <c r="M220" s="387"/>
      <c r="N220" s="387"/>
      <c r="O220" s="549"/>
      <c r="P220" s="888"/>
    </row>
    <row r="221" spans="1:16" ht="15" customHeight="1" x14ac:dyDescent="0.25">
      <c r="A221" s="1245" t="str">
        <f>IF(OR(C221=Listen!$P$6,C221=Listen!$P$7),1,"")</f>
        <v/>
      </c>
      <c r="B221" s="554"/>
      <c r="C221" s="395"/>
      <c r="D221" s="395"/>
      <c r="E221" s="383"/>
      <c r="F221" s="387"/>
      <c r="G221" s="549"/>
      <c r="H221" s="387"/>
      <c r="I221" s="549"/>
      <c r="J221" s="387"/>
      <c r="K221" s="542">
        <f t="shared" si="8"/>
        <v>0</v>
      </c>
      <c r="L221" s="391"/>
      <c r="M221" s="387"/>
      <c r="N221" s="387"/>
      <c r="O221" s="549"/>
      <c r="P221" s="888"/>
    </row>
    <row r="222" spans="1:16" ht="15" customHeight="1" x14ac:dyDescent="0.25">
      <c r="A222" s="1245" t="str">
        <f>IF(OR(C222=Listen!$P$6,C222=Listen!$P$7),1,"")</f>
        <v/>
      </c>
      <c r="B222" s="554"/>
      <c r="C222" s="395"/>
      <c r="D222" s="395"/>
      <c r="E222" s="383"/>
      <c r="F222" s="387"/>
      <c r="G222" s="549"/>
      <c r="H222" s="387"/>
      <c r="I222" s="549"/>
      <c r="J222" s="387"/>
      <c r="K222" s="542">
        <f t="shared" si="8"/>
        <v>0</v>
      </c>
      <c r="L222" s="391"/>
      <c r="M222" s="387"/>
      <c r="N222" s="387"/>
      <c r="O222" s="549"/>
      <c r="P222" s="888"/>
    </row>
    <row r="223" spans="1:16" ht="15" customHeight="1" x14ac:dyDescent="0.25">
      <c r="A223" s="1245" t="str">
        <f>IF(OR(C223=Listen!$P$6,C223=Listen!$P$7),1,"")</f>
        <v/>
      </c>
      <c r="B223" s="554"/>
      <c r="C223" s="395"/>
      <c r="D223" s="395"/>
      <c r="E223" s="383"/>
      <c r="F223" s="387"/>
      <c r="G223" s="549"/>
      <c r="H223" s="387"/>
      <c r="I223" s="549"/>
      <c r="J223" s="387"/>
      <c r="K223" s="542">
        <f t="shared" si="8"/>
        <v>0</v>
      </c>
      <c r="L223" s="391"/>
      <c r="M223" s="387"/>
      <c r="N223" s="387"/>
      <c r="O223" s="549"/>
      <c r="P223" s="888"/>
    </row>
    <row r="224" spans="1:16" ht="15" customHeight="1" x14ac:dyDescent="0.25">
      <c r="A224" s="1245" t="str">
        <f>IF(OR(C224=Listen!$P$6,C224=Listen!$P$7),1,"")</f>
        <v/>
      </c>
      <c r="B224" s="554"/>
      <c r="C224" s="395"/>
      <c r="D224" s="395"/>
      <c r="E224" s="383"/>
      <c r="F224" s="387"/>
      <c r="G224" s="549"/>
      <c r="H224" s="387"/>
      <c r="I224" s="549"/>
      <c r="J224" s="387"/>
      <c r="K224" s="542">
        <f t="shared" si="8"/>
        <v>0</v>
      </c>
      <c r="L224" s="391"/>
      <c r="M224" s="387"/>
      <c r="N224" s="387"/>
      <c r="O224" s="549"/>
      <c r="P224" s="888"/>
    </row>
    <row r="225" spans="1:16" ht="15" customHeight="1" x14ac:dyDescent="0.25">
      <c r="A225" s="1245" t="str">
        <f>IF(OR(C225=Listen!$P$6,C225=Listen!$P$7),1,"")</f>
        <v/>
      </c>
      <c r="B225" s="554"/>
      <c r="C225" s="395"/>
      <c r="D225" s="395"/>
      <c r="E225" s="383"/>
      <c r="F225" s="387"/>
      <c r="G225" s="549"/>
      <c r="H225" s="387"/>
      <c r="I225" s="549"/>
      <c r="J225" s="387"/>
      <c r="K225" s="542">
        <f t="shared" si="8"/>
        <v>0</v>
      </c>
      <c r="L225" s="391"/>
      <c r="M225" s="387"/>
      <c r="N225" s="387"/>
      <c r="O225" s="549"/>
      <c r="P225" s="888"/>
    </row>
    <row r="226" spans="1:16" ht="15" customHeight="1" x14ac:dyDescent="0.25">
      <c r="A226" s="1245" t="str">
        <f>IF(OR(C226=Listen!$P$6,C226=Listen!$P$7),1,"")</f>
        <v/>
      </c>
      <c r="B226" s="554"/>
      <c r="C226" s="395"/>
      <c r="D226" s="395"/>
      <c r="E226" s="383"/>
      <c r="F226" s="387"/>
      <c r="G226" s="549"/>
      <c r="H226" s="387"/>
      <c r="I226" s="549"/>
      <c r="J226" s="387"/>
      <c r="K226" s="542">
        <f t="shared" si="8"/>
        <v>0</v>
      </c>
      <c r="L226" s="391"/>
      <c r="M226" s="387"/>
      <c r="N226" s="387"/>
      <c r="O226" s="549"/>
      <c r="P226" s="888"/>
    </row>
    <row r="227" spans="1:16" ht="15" customHeight="1" x14ac:dyDescent="0.25">
      <c r="A227" s="1245" t="str">
        <f>IF(OR(C227=Listen!$P$6,C227=Listen!$P$7),1,"")</f>
        <v/>
      </c>
      <c r="B227" s="554"/>
      <c r="C227" s="395"/>
      <c r="D227" s="395"/>
      <c r="E227" s="383"/>
      <c r="F227" s="387"/>
      <c r="G227" s="549"/>
      <c r="H227" s="387"/>
      <c r="I227" s="549"/>
      <c r="J227" s="387"/>
      <c r="K227" s="542">
        <f t="shared" si="8"/>
        <v>0</v>
      </c>
      <c r="L227" s="391"/>
      <c r="M227" s="387"/>
      <c r="N227" s="387"/>
      <c r="O227" s="549"/>
      <c r="P227" s="888"/>
    </row>
    <row r="228" spans="1:16" ht="15" customHeight="1" x14ac:dyDescent="0.25">
      <c r="A228" s="1245" t="str">
        <f>IF(OR(C228=Listen!$P$6,C228=Listen!$P$7),1,"")</f>
        <v/>
      </c>
      <c r="B228" s="554"/>
      <c r="C228" s="395"/>
      <c r="D228" s="395"/>
      <c r="E228" s="383"/>
      <c r="F228" s="387"/>
      <c r="G228" s="549"/>
      <c r="H228" s="387"/>
      <c r="I228" s="549"/>
      <c r="J228" s="387"/>
      <c r="K228" s="542">
        <f t="shared" si="8"/>
        <v>0</v>
      </c>
      <c r="L228" s="391"/>
      <c r="M228" s="387"/>
      <c r="N228" s="387"/>
      <c r="O228" s="549"/>
      <c r="P228" s="888"/>
    </row>
    <row r="229" spans="1:16" ht="15" customHeight="1" x14ac:dyDescent="0.25">
      <c r="A229" s="1245" t="str">
        <f>IF(OR(C229=Listen!$P$6,C229=Listen!$P$7),1,"")</f>
        <v/>
      </c>
      <c r="B229" s="554"/>
      <c r="C229" s="395"/>
      <c r="D229" s="395"/>
      <c r="E229" s="383"/>
      <c r="F229" s="387"/>
      <c r="G229" s="549"/>
      <c r="H229" s="387"/>
      <c r="I229" s="549"/>
      <c r="J229" s="387"/>
      <c r="K229" s="542">
        <f t="shared" si="8"/>
        <v>0</v>
      </c>
      <c r="L229" s="391"/>
      <c r="M229" s="387"/>
      <c r="N229" s="387"/>
      <c r="O229" s="549"/>
      <c r="P229" s="888"/>
    </row>
    <row r="230" spans="1:16" ht="15" customHeight="1" x14ac:dyDescent="0.25">
      <c r="A230" s="1245" t="str">
        <f>IF(OR(C230=Listen!$P$6,C230=Listen!$P$7),1,"")</f>
        <v/>
      </c>
      <c r="B230" s="554"/>
      <c r="C230" s="395"/>
      <c r="D230" s="395"/>
      <c r="E230" s="383"/>
      <c r="F230" s="387"/>
      <c r="G230" s="549"/>
      <c r="H230" s="387"/>
      <c r="I230" s="549"/>
      <c r="J230" s="387"/>
      <c r="K230" s="542">
        <f t="shared" si="8"/>
        <v>0</v>
      </c>
      <c r="L230" s="391"/>
      <c r="M230" s="387"/>
      <c r="N230" s="387"/>
      <c r="O230" s="549"/>
      <c r="P230" s="888"/>
    </row>
    <row r="231" spans="1:16" ht="15" customHeight="1" x14ac:dyDescent="0.25">
      <c r="A231" s="1245" t="str">
        <f>IF(OR(C231=Listen!$P$6,C231=Listen!$P$7),1,"")</f>
        <v/>
      </c>
      <c r="B231" s="554"/>
      <c r="C231" s="395"/>
      <c r="D231" s="395"/>
      <c r="E231" s="383"/>
      <c r="F231" s="387"/>
      <c r="G231" s="549"/>
      <c r="H231" s="387"/>
      <c r="I231" s="549"/>
      <c r="J231" s="387"/>
      <c r="K231" s="542">
        <f t="shared" si="8"/>
        <v>0</v>
      </c>
      <c r="L231" s="391"/>
      <c r="M231" s="387"/>
      <c r="N231" s="387"/>
      <c r="O231" s="549"/>
      <c r="P231" s="888"/>
    </row>
    <row r="232" spans="1:16" ht="15" customHeight="1" x14ac:dyDescent="0.25">
      <c r="A232" s="1245" t="str">
        <f>IF(OR(C232=Listen!$P$6,C232=Listen!$P$7),1,"")</f>
        <v/>
      </c>
      <c r="B232" s="554"/>
      <c r="C232" s="395"/>
      <c r="D232" s="395"/>
      <c r="E232" s="383"/>
      <c r="F232" s="387"/>
      <c r="G232" s="549"/>
      <c r="H232" s="387"/>
      <c r="I232" s="549"/>
      <c r="J232" s="387"/>
      <c r="K232" s="542">
        <f t="shared" si="8"/>
        <v>0</v>
      </c>
      <c r="L232" s="391"/>
      <c r="M232" s="387"/>
      <c r="N232" s="387"/>
      <c r="O232" s="549"/>
      <c r="P232" s="888"/>
    </row>
    <row r="233" spans="1:16" ht="15" customHeight="1" x14ac:dyDescent="0.25">
      <c r="A233" s="1245" t="str">
        <f>IF(OR(C233=Listen!$P$6,C233=Listen!$P$7),1,"")</f>
        <v/>
      </c>
      <c r="B233" s="554"/>
      <c r="C233" s="395"/>
      <c r="D233" s="395"/>
      <c r="E233" s="383"/>
      <c r="F233" s="387"/>
      <c r="G233" s="549"/>
      <c r="H233" s="387"/>
      <c r="I233" s="549"/>
      <c r="J233" s="387"/>
      <c r="K233" s="542">
        <f t="shared" si="8"/>
        <v>0</v>
      </c>
      <c r="L233" s="391"/>
      <c r="M233" s="387"/>
      <c r="N233" s="387"/>
      <c r="O233" s="549"/>
      <c r="P233" s="888"/>
    </row>
    <row r="234" spans="1:16" ht="15" customHeight="1" x14ac:dyDescent="0.25">
      <c r="A234" s="1245" t="str">
        <f>IF(OR(C234=Listen!$P$6,C234=Listen!$P$7),1,"")</f>
        <v/>
      </c>
      <c r="B234" s="554"/>
      <c r="C234" s="395"/>
      <c r="D234" s="395"/>
      <c r="E234" s="383"/>
      <c r="F234" s="387"/>
      <c r="G234" s="549"/>
      <c r="H234" s="387"/>
      <c r="I234" s="549"/>
      <c r="J234" s="387"/>
      <c r="K234" s="542">
        <f t="shared" si="8"/>
        <v>0</v>
      </c>
      <c r="L234" s="391"/>
      <c r="M234" s="387"/>
      <c r="N234" s="387"/>
      <c r="O234" s="549"/>
      <c r="P234" s="888"/>
    </row>
    <row r="235" spans="1:16" ht="15" customHeight="1" x14ac:dyDescent="0.25">
      <c r="A235" s="1245" t="str">
        <f>IF(OR(C235=Listen!$P$6,C235=Listen!$P$7),1,"")</f>
        <v/>
      </c>
      <c r="B235" s="554"/>
      <c r="C235" s="395"/>
      <c r="D235" s="395"/>
      <c r="E235" s="383"/>
      <c r="F235" s="387"/>
      <c r="G235" s="549"/>
      <c r="H235" s="387"/>
      <c r="I235" s="549"/>
      <c r="J235" s="387"/>
      <c r="K235" s="542">
        <f t="shared" si="8"/>
        <v>0</v>
      </c>
      <c r="L235" s="391"/>
      <c r="M235" s="387"/>
      <c r="N235" s="387"/>
      <c r="O235" s="549"/>
      <c r="P235" s="888"/>
    </row>
    <row r="236" spans="1:16" ht="15" customHeight="1" x14ac:dyDescent="0.25">
      <c r="A236" s="1245" t="str">
        <f>IF(OR(C236=Listen!$P$6,C236=Listen!$P$7),1,"")</f>
        <v/>
      </c>
      <c r="B236" s="554"/>
      <c r="C236" s="395"/>
      <c r="D236" s="395"/>
      <c r="E236" s="383"/>
      <c r="F236" s="387"/>
      <c r="G236" s="549"/>
      <c r="H236" s="387"/>
      <c r="I236" s="549"/>
      <c r="J236" s="387"/>
      <c r="K236" s="542">
        <f t="shared" si="8"/>
        <v>0</v>
      </c>
      <c r="L236" s="391"/>
      <c r="M236" s="387"/>
      <c r="N236" s="387"/>
      <c r="O236" s="549"/>
      <c r="P236" s="888"/>
    </row>
    <row r="237" spans="1:16" ht="15" customHeight="1" x14ac:dyDescent="0.25">
      <c r="A237" s="1245" t="str">
        <f>IF(OR(C237=Listen!$P$6,C237=Listen!$P$7),1,"")</f>
        <v/>
      </c>
      <c r="B237" s="554"/>
      <c r="C237" s="395"/>
      <c r="D237" s="395"/>
      <c r="E237" s="383"/>
      <c r="F237" s="387"/>
      <c r="G237" s="549"/>
      <c r="H237" s="387"/>
      <c r="I237" s="549"/>
      <c r="J237" s="387"/>
      <c r="K237" s="542">
        <f t="shared" si="8"/>
        <v>0</v>
      </c>
      <c r="L237" s="391"/>
      <c r="M237" s="387"/>
      <c r="N237" s="387"/>
      <c r="O237" s="549"/>
      <c r="P237" s="888"/>
    </row>
    <row r="238" spans="1:16" ht="15" customHeight="1" x14ac:dyDescent="0.25">
      <c r="A238" s="1245" t="str">
        <f>IF(OR(C238=Listen!$P$6,C238=Listen!$P$7),1,"")</f>
        <v/>
      </c>
      <c r="B238" s="554"/>
      <c r="C238" s="395"/>
      <c r="D238" s="395"/>
      <c r="E238" s="383"/>
      <c r="F238" s="387"/>
      <c r="G238" s="549"/>
      <c r="H238" s="387"/>
      <c r="I238" s="549"/>
      <c r="J238" s="387"/>
      <c r="K238" s="542">
        <f t="shared" si="8"/>
        <v>0</v>
      </c>
      <c r="L238" s="391"/>
      <c r="M238" s="387"/>
      <c r="N238" s="387"/>
      <c r="O238" s="549"/>
      <c r="P238" s="888"/>
    </row>
    <row r="239" spans="1:16" ht="15" customHeight="1" x14ac:dyDescent="0.25">
      <c r="A239" s="1245" t="str">
        <f>IF(OR(C239=Listen!$P$6,C239=Listen!$P$7),1,"")</f>
        <v/>
      </c>
      <c r="B239" s="554"/>
      <c r="C239" s="395"/>
      <c r="D239" s="395"/>
      <c r="E239" s="383"/>
      <c r="F239" s="387"/>
      <c r="G239" s="549"/>
      <c r="H239" s="387"/>
      <c r="I239" s="549"/>
      <c r="J239" s="387"/>
      <c r="K239" s="542">
        <f t="shared" si="8"/>
        <v>0</v>
      </c>
      <c r="L239" s="391"/>
      <c r="M239" s="387"/>
      <c r="N239" s="387"/>
      <c r="O239" s="549"/>
      <c r="P239" s="888"/>
    </row>
    <row r="240" spans="1:16" ht="15" customHeight="1" x14ac:dyDescent="0.25">
      <c r="A240" s="1245" t="str">
        <f>IF(OR(C240=Listen!$P$6,C240=Listen!$P$7),1,"")</f>
        <v/>
      </c>
      <c r="B240" s="554"/>
      <c r="C240" s="395"/>
      <c r="D240" s="395"/>
      <c r="E240" s="383"/>
      <c r="F240" s="387"/>
      <c r="G240" s="549"/>
      <c r="H240" s="387"/>
      <c r="I240" s="549"/>
      <c r="J240" s="387"/>
      <c r="K240" s="542">
        <f t="shared" si="8"/>
        <v>0</v>
      </c>
      <c r="L240" s="391"/>
      <c r="M240" s="387"/>
      <c r="N240" s="387"/>
      <c r="O240" s="549"/>
      <c r="P240" s="888"/>
    </row>
    <row r="241" spans="1:16" ht="15" customHeight="1" x14ac:dyDescent="0.25">
      <c r="A241" s="1245" t="str">
        <f>IF(OR(C241=Listen!$P$6,C241=Listen!$P$7),1,"")</f>
        <v/>
      </c>
      <c r="B241" s="554"/>
      <c r="C241" s="395"/>
      <c r="D241" s="395"/>
      <c r="E241" s="383"/>
      <c r="F241" s="387"/>
      <c r="G241" s="549"/>
      <c r="H241" s="387"/>
      <c r="I241" s="549"/>
      <c r="J241" s="387"/>
      <c r="K241" s="542">
        <f t="shared" si="8"/>
        <v>0</v>
      </c>
      <c r="L241" s="391"/>
      <c r="M241" s="387"/>
      <c r="N241" s="387"/>
      <c r="O241" s="549"/>
      <c r="P241" s="888"/>
    </row>
    <row r="242" spans="1:16" ht="15" customHeight="1" x14ac:dyDescent="0.25">
      <c r="A242" s="1245" t="str">
        <f>IF(OR(C242=Listen!$P$6,C242=Listen!$P$7),1,"")</f>
        <v/>
      </c>
      <c r="B242" s="554"/>
      <c r="C242" s="395"/>
      <c r="D242" s="395"/>
      <c r="E242" s="383"/>
      <c r="F242" s="387"/>
      <c r="G242" s="549"/>
      <c r="H242" s="387"/>
      <c r="I242" s="549"/>
      <c r="J242" s="387"/>
      <c r="K242" s="542">
        <f t="shared" si="8"/>
        <v>0</v>
      </c>
      <c r="L242" s="391"/>
      <c r="M242" s="387"/>
      <c r="N242" s="387"/>
      <c r="O242" s="549"/>
      <c r="P242" s="888"/>
    </row>
    <row r="243" spans="1:16" ht="15" customHeight="1" x14ac:dyDescent="0.25">
      <c r="A243" s="1245" t="str">
        <f>IF(OR(C243=Listen!$P$6,C243=Listen!$P$7),1,"")</f>
        <v/>
      </c>
      <c r="B243" s="554"/>
      <c r="C243" s="395"/>
      <c r="D243" s="395"/>
      <c r="E243" s="383"/>
      <c r="F243" s="387"/>
      <c r="G243" s="549"/>
      <c r="H243" s="387"/>
      <c r="I243" s="549"/>
      <c r="J243" s="387"/>
      <c r="K243" s="542">
        <f t="shared" si="8"/>
        <v>0</v>
      </c>
      <c r="L243" s="391"/>
      <c r="M243" s="387"/>
      <c r="N243" s="387"/>
      <c r="O243" s="549"/>
      <c r="P243" s="888"/>
    </row>
    <row r="244" spans="1:16" ht="15" customHeight="1" x14ac:dyDescent="0.25">
      <c r="A244" s="1245" t="str">
        <f>IF(OR(C244=Listen!$P$6,C244=Listen!$P$7),1,"")</f>
        <v/>
      </c>
      <c r="B244" s="554"/>
      <c r="C244" s="395"/>
      <c r="D244" s="395"/>
      <c r="E244" s="383"/>
      <c r="F244" s="387"/>
      <c r="G244" s="549"/>
      <c r="H244" s="387"/>
      <c r="I244" s="549"/>
      <c r="J244" s="387"/>
      <c r="K244" s="542">
        <f t="shared" si="8"/>
        <v>0</v>
      </c>
      <c r="L244" s="391"/>
      <c r="M244" s="387"/>
      <c r="N244" s="387"/>
      <c r="O244" s="549"/>
      <c r="P244" s="888"/>
    </row>
    <row r="245" spans="1:16" ht="15" customHeight="1" x14ac:dyDescent="0.25">
      <c r="A245" s="1245" t="str">
        <f>IF(OR(C245=Listen!$P$6,C245=Listen!$P$7),1,"")</f>
        <v/>
      </c>
      <c r="B245" s="554"/>
      <c r="C245" s="395"/>
      <c r="D245" s="395"/>
      <c r="E245" s="383"/>
      <c r="F245" s="387"/>
      <c r="G245" s="549"/>
      <c r="H245" s="387"/>
      <c r="I245" s="549"/>
      <c r="J245" s="387"/>
      <c r="K245" s="542">
        <f t="shared" si="8"/>
        <v>0</v>
      </c>
      <c r="L245" s="391"/>
      <c r="M245" s="387"/>
      <c r="N245" s="387"/>
      <c r="O245" s="549"/>
      <c r="P245" s="888"/>
    </row>
    <row r="246" spans="1:16" ht="15" customHeight="1" x14ac:dyDescent="0.25">
      <c r="A246" s="1245" t="str">
        <f>IF(OR(C246=Listen!$P$6,C246=Listen!$P$7),1,"")</f>
        <v/>
      </c>
      <c r="B246" s="554"/>
      <c r="C246" s="395"/>
      <c r="D246" s="395"/>
      <c r="E246" s="383"/>
      <c r="F246" s="387"/>
      <c r="G246" s="549"/>
      <c r="H246" s="387"/>
      <c r="I246" s="549"/>
      <c r="J246" s="387"/>
      <c r="K246" s="542">
        <f t="shared" si="8"/>
        <v>0</v>
      </c>
      <c r="L246" s="391"/>
      <c r="M246" s="387"/>
      <c r="N246" s="387"/>
      <c r="O246" s="549"/>
      <c r="P246" s="888"/>
    </row>
    <row r="247" spans="1:16" ht="15" customHeight="1" x14ac:dyDescent="0.25">
      <c r="A247" s="1245" t="str">
        <f>IF(OR(C247=Listen!$P$6,C247=Listen!$P$7),1,"")</f>
        <v/>
      </c>
      <c r="B247" s="554"/>
      <c r="C247" s="395"/>
      <c r="D247" s="395"/>
      <c r="E247" s="383"/>
      <c r="F247" s="387"/>
      <c r="G247" s="549"/>
      <c r="H247" s="387"/>
      <c r="I247" s="549"/>
      <c r="J247" s="387"/>
      <c r="K247" s="542">
        <f t="shared" si="8"/>
        <v>0</v>
      </c>
      <c r="L247" s="391"/>
      <c r="M247" s="387"/>
      <c r="N247" s="387"/>
      <c r="O247" s="549"/>
      <c r="P247" s="888"/>
    </row>
    <row r="248" spans="1:16" ht="15" customHeight="1" x14ac:dyDescent="0.25">
      <c r="A248" s="1245" t="str">
        <f>IF(OR(C248=Listen!$P$6,C248=Listen!$P$7),1,"")</f>
        <v/>
      </c>
      <c r="B248" s="554"/>
      <c r="C248" s="395"/>
      <c r="D248" s="395"/>
      <c r="E248" s="383"/>
      <c r="F248" s="387"/>
      <c r="G248" s="549"/>
      <c r="H248" s="387"/>
      <c r="I248" s="549"/>
      <c r="J248" s="387"/>
      <c r="K248" s="542">
        <f t="shared" si="8"/>
        <v>0</v>
      </c>
      <c r="L248" s="391"/>
      <c r="M248" s="387"/>
      <c r="N248" s="387"/>
      <c r="O248" s="549"/>
      <c r="P248" s="888"/>
    </row>
    <row r="249" spans="1:16" ht="15" customHeight="1" x14ac:dyDescent="0.25">
      <c r="A249" s="1245" t="str">
        <f>IF(OR(C249=Listen!$P$6,C249=Listen!$P$7),1,"")</f>
        <v/>
      </c>
      <c r="B249" s="554"/>
      <c r="C249" s="395"/>
      <c r="D249" s="395"/>
      <c r="E249" s="383"/>
      <c r="F249" s="387"/>
      <c r="G249" s="549"/>
      <c r="H249" s="387"/>
      <c r="I249" s="549"/>
      <c r="J249" s="387"/>
      <c r="K249" s="542">
        <f t="shared" si="8"/>
        <v>0</v>
      </c>
      <c r="L249" s="391"/>
      <c r="M249" s="387"/>
      <c r="N249" s="387"/>
      <c r="O249" s="549"/>
      <c r="P249" s="888"/>
    </row>
    <row r="250" spans="1:16" ht="15" customHeight="1" x14ac:dyDescent="0.25">
      <c r="A250" s="1245" t="str">
        <f>IF(OR(C250=Listen!$P$6,C250=Listen!$P$7),1,"")</f>
        <v/>
      </c>
      <c r="B250" s="554"/>
      <c r="C250" s="395"/>
      <c r="D250" s="395"/>
      <c r="E250" s="383"/>
      <c r="F250" s="387"/>
      <c r="G250" s="549"/>
      <c r="H250" s="387"/>
      <c r="I250" s="549"/>
      <c r="J250" s="387"/>
      <c r="K250" s="542">
        <f t="shared" si="8"/>
        <v>0</v>
      </c>
      <c r="L250" s="391"/>
      <c r="M250" s="387"/>
      <c r="N250" s="387"/>
      <c r="O250" s="549"/>
      <c r="P250" s="888"/>
    </row>
    <row r="251" spans="1:16" ht="15" customHeight="1" x14ac:dyDescent="0.25">
      <c r="A251" s="1245" t="str">
        <f>IF(OR(C251=Listen!$P$6,C251=Listen!$P$7),1,"")</f>
        <v/>
      </c>
      <c r="B251" s="554"/>
      <c r="C251" s="395"/>
      <c r="D251" s="395"/>
      <c r="E251" s="383"/>
      <c r="F251" s="387"/>
      <c r="G251" s="549"/>
      <c r="H251" s="387"/>
      <c r="I251" s="549"/>
      <c r="J251" s="387"/>
      <c r="K251" s="542">
        <f t="shared" si="8"/>
        <v>0</v>
      </c>
      <c r="L251" s="391"/>
      <c r="M251" s="387"/>
      <c r="N251" s="387"/>
      <c r="O251" s="549"/>
      <c r="P251" s="888"/>
    </row>
    <row r="252" spans="1:16" ht="15" customHeight="1" x14ac:dyDescent="0.25">
      <c r="A252" s="1245" t="str">
        <f>IF(OR(C252=Listen!$P$6,C252=Listen!$P$7),1,"")</f>
        <v/>
      </c>
      <c r="B252" s="554"/>
      <c r="C252" s="395"/>
      <c r="D252" s="395"/>
      <c r="E252" s="383"/>
      <c r="F252" s="387"/>
      <c r="G252" s="549"/>
      <c r="H252" s="387"/>
      <c r="I252" s="549"/>
      <c r="J252" s="387"/>
      <c r="K252" s="542">
        <f t="shared" si="8"/>
        <v>0</v>
      </c>
      <c r="L252" s="391"/>
      <c r="M252" s="387"/>
      <c r="N252" s="387"/>
      <c r="O252" s="549"/>
      <c r="P252" s="888"/>
    </row>
    <row r="253" spans="1:16" ht="15" customHeight="1" x14ac:dyDescent="0.25">
      <c r="A253" s="1245" t="str">
        <f>IF(OR(C253=Listen!$P$6,C253=Listen!$P$7),1,"")</f>
        <v/>
      </c>
      <c r="B253" s="554"/>
      <c r="C253" s="395"/>
      <c r="D253" s="395"/>
      <c r="E253" s="383"/>
      <c r="F253" s="387"/>
      <c r="G253" s="549"/>
      <c r="H253" s="387"/>
      <c r="I253" s="549"/>
      <c r="J253" s="387"/>
      <c r="K253" s="542">
        <f t="shared" si="8"/>
        <v>0</v>
      </c>
      <c r="L253" s="391"/>
      <c r="M253" s="387"/>
      <c r="N253" s="387"/>
      <c r="O253" s="549"/>
      <c r="P253" s="888"/>
    </row>
    <row r="254" spans="1:16" ht="15" customHeight="1" x14ac:dyDescent="0.25">
      <c r="A254" s="1245" t="str">
        <f>IF(OR(C254=Listen!$P$6,C254=Listen!$P$7),1,"")</f>
        <v/>
      </c>
      <c r="B254" s="554"/>
      <c r="C254" s="395"/>
      <c r="D254" s="395"/>
      <c r="E254" s="383"/>
      <c r="F254" s="387"/>
      <c r="G254" s="549"/>
      <c r="H254" s="387"/>
      <c r="I254" s="549"/>
      <c r="J254" s="387"/>
      <c r="K254" s="542">
        <f t="shared" si="8"/>
        <v>0</v>
      </c>
      <c r="L254" s="391"/>
      <c r="M254" s="387"/>
      <c r="N254" s="387"/>
      <c r="O254" s="549"/>
      <c r="P254" s="888"/>
    </row>
    <row r="255" spans="1:16" ht="15" customHeight="1" x14ac:dyDescent="0.25">
      <c r="A255" s="1245" t="str">
        <f>IF(OR(C255=Listen!$P$6,C255=Listen!$P$7),1,"")</f>
        <v/>
      </c>
      <c r="B255" s="554"/>
      <c r="C255" s="395"/>
      <c r="D255" s="395"/>
      <c r="E255" s="383"/>
      <c r="F255" s="387"/>
      <c r="G255" s="549"/>
      <c r="H255" s="387"/>
      <c r="I255" s="549"/>
      <c r="J255" s="387"/>
      <c r="K255" s="542">
        <f t="shared" si="8"/>
        <v>0</v>
      </c>
      <c r="L255" s="391"/>
      <c r="M255" s="387"/>
      <c r="N255" s="387"/>
      <c r="O255" s="549"/>
      <c r="P255" s="888"/>
    </row>
    <row r="256" spans="1:16" ht="15" customHeight="1" x14ac:dyDescent="0.25">
      <c r="A256" s="1245" t="str">
        <f>IF(OR(C256=Listen!$P$6,C256=Listen!$P$7),1,"")</f>
        <v/>
      </c>
      <c r="B256" s="554"/>
      <c r="C256" s="395"/>
      <c r="D256" s="395"/>
      <c r="E256" s="383"/>
      <c r="F256" s="387"/>
      <c r="G256" s="549"/>
      <c r="H256" s="387"/>
      <c r="I256" s="549"/>
      <c r="J256" s="387"/>
      <c r="K256" s="542">
        <f t="shared" si="8"/>
        <v>0</v>
      </c>
      <c r="L256" s="391"/>
      <c r="M256" s="387"/>
      <c r="N256" s="387"/>
      <c r="O256" s="549"/>
      <c r="P256" s="888"/>
    </row>
    <row r="257" spans="1:16" ht="15" customHeight="1" x14ac:dyDescent="0.25">
      <c r="A257" s="1245" t="str">
        <f>IF(OR(C257=Listen!$P$6,C257=Listen!$P$7),1,"")</f>
        <v/>
      </c>
      <c r="B257" s="554"/>
      <c r="C257" s="395"/>
      <c r="D257" s="395"/>
      <c r="E257" s="383"/>
      <c r="F257" s="387"/>
      <c r="G257" s="549"/>
      <c r="H257" s="387"/>
      <c r="I257" s="549"/>
      <c r="J257" s="387"/>
      <c r="K257" s="542">
        <f t="shared" si="8"/>
        <v>0</v>
      </c>
      <c r="L257" s="391"/>
      <c r="M257" s="387"/>
      <c r="N257" s="387"/>
      <c r="O257" s="549"/>
      <c r="P257" s="888"/>
    </row>
    <row r="258" spans="1:16" ht="15" customHeight="1" x14ac:dyDescent="0.25">
      <c r="A258" s="1245" t="str">
        <f>IF(OR(C258=Listen!$P$6,C258=Listen!$P$7),1,"")</f>
        <v/>
      </c>
      <c r="B258" s="554"/>
      <c r="C258" s="395"/>
      <c r="D258" s="395"/>
      <c r="E258" s="383"/>
      <c r="F258" s="387"/>
      <c r="G258" s="549"/>
      <c r="H258" s="387"/>
      <c r="I258" s="549"/>
      <c r="J258" s="387"/>
      <c r="K258" s="542">
        <f t="shared" si="8"/>
        <v>0</v>
      </c>
      <c r="L258" s="391"/>
      <c r="M258" s="387"/>
      <c r="N258" s="387"/>
      <c r="O258" s="549"/>
      <c r="P258" s="888"/>
    </row>
    <row r="259" spans="1:16" ht="15" customHeight="1" x14ac:dyDescent="0.25">
      <c r="A259" s="1245" t="str">
        <f>IF(OR(C259=Listen!$P$6,C259=Listen!$P$7),1,"")</f>
        <v/>
      </c>
      <c r="B259" s="554"/>
      <c r="C259" s="395"/>
      <c r="D259" s="395"/>
      <c r="E259" s="383"/>
      <c r="F259" s="387"/>
      <c r="G259" s="549"/>
      <c r="H259" s="387"/>
      <c r="I259" s="549"/>
      <c r="J259" s="387"/>
      <c r="K259" s="542">
        <f t="shared" si="8"/>
        <v>0</v>
      </c>
      <c r="L259" s="391"/>
      <c r="M259" s="387"/>
      <c r="N259" s="387"/>
      <c r="O259" s="549"/>
      <c r="P259" s="888"/>
    </row>
    <row r="260" spans="1:16" ht="15" customHeight="1" x14ac:dyDescent="0.25">
      <c r="A260" s="1245" t="str">
        <f>IF(OR(C260=Listen!$P$6,C260=Listen!$P$7),1,"")</f>
        <v/>
      </c>
      <c r="B260" s="554"/>
      <c r="C260" s="395"/>
      <c r="D260" s="395"/>
      <c r="E260" s="383"/>
      <c r="F260" s="387"/>
      <c r="G260" s="549"/>
      <c r="H260" s="387"/>
      <c r="I260" s="549"/>
      <c r="J260" s="387"/>
      <c r="K260" s="542">
        <f t="shared" si="8"/>
        <v>0</v>
      </c>
      <c r="L260" s="391"/>
      <c r="M260" s="387"/>
      <c r="N260" s="387"/>
      <c r="O260" s="549"/>
      <c r="P260" s="888"/>
    </row>
    <row r="261" spans="1:16" ht="15" customHeight="1" x14ac:dyDescent="0.25">
      <c r="A261" s="1245" t="str">
        <f>IF(OR(C261=Listen!$P$6,C261=Listen!$P$7),1,"")</f>
        <v/>
      </c>
      <c r="B261" s="554"/>
      <c r="C261" s="395"/>
      <c r="D261" s="395"/>
      <c r="E261" s="383"/>
      <c r="F261" s="387"/>
      <c r="G261" s="549"/>
      <c r="H261" s="387"/>
      <c r="I261" s="549"/>
      <c r="J261" s="387"/>
      <c r="K261" s="542">
        <f t="shared" si="8"/>
        <v>0</v>
      </c>
      <c r="L261" s="391"/>
      <c r="M261" s="387"/>
      <c r="N261" s="387"/>
      <c r="O261" s="549"/>
      <c r="P261" s="888"/>
    </row>
    <row r="262" spans="1:16" ht="15" customHeight="1" x14ac:dyDescent="0.25">
      <c r="A262" s="1245" t="str">
        <f>IF(OR(C262=Listen!$P$6,C262=Listen!$P$7),1,"")</f>
        <v/>
      </c>
      <c r="B262" s="554"/>
      <c r="C262" s="395"/>
      <c r="D262" s="395"/>
      <c r="E262" s="383"/>
      <c r="F262" s="387"/>
      <c r="G262" s="549"/>
      <c r="H262" s="387"/>
      <c r="I262" s="549"/>
      <c r="J262" s="387"/>
      <c r="K262" s="542">
        <f t="shared" si="8"/>
        <v>0</v>
      </c>
      <c r="L262" s="391"/>
      <c r="M262" s="387"/>
      <c r="N262" s="387"/>
      <c r="O262" s="549"/>
      <c r="P262" s="888"/>
    </row>
    <row r="263" spans="1:16" ht="15" customHeight="1" x14ac:dyDescent="0.25">
      <c r="A263" s="1245" t="str">
        <f>IF(OR(C263=Listen!$P$6,C263=Listen!$P$7),1,"")</f>
        <v/>
      </c>
      <c r="B263" s="554"/>
      <c r="C263" s="395"/>
      <c r="D263" s="395"/>
      <c r="E263" s="383"/>
      <c r="F263" s="387"/>
      <c r="G263" s="549"/>
      <c r="H263" s="387"/>
      <c r="I263" s="549"/>
      <c r="J263" s="387"/>
      <c r="K263" s="542">
        <f t="shared" si="8"/>
        <v>0</v>
      </c>
      <c r="L263" s="391"/>
      <c r="M263" s="387"/>
      <c r="N263" s="387"/>
      <c r="O263" s="549"/>
      <c r="P263" s="888"/>
    </row>
    <row r="264" spans="1:16" ht="15" customHeight="1" x14ac:dyDescent="0.25">
      <c r="A264" s="1245" t="str">
        <f>IF(OR(C264=Listen!$P$6,C264=Listen!$P$7),1,"")</f>
        <v/>
      </c>
      <c r="B264" s="554"/>
      <c r="C264" s="395"/>
      <c r="D264" s="395"/>
      <c r="E264" s="383"/>
      <c r="F264" s="387"/>
      <c r="G264" s="549"/>
      <c r="H264" s="387"/>
      <c r="I264" s="549"/>
      <c r="J264" s="387"/>
      <c r="K264" s="542">
        <f t="shared" si="8"/>
        <v>0</v>
      </c>
      <c r="L264" s="391"/>
      <c r="M264" s="387"/>
      <c r="N264" s="387"/>
      <c r="O264" s="549"/>
      <c r="P264" s="888"/>
    </row>
    <row r="265" spans="1:16" ht="15" customHeight="1" x14ac:dyDescent="0.25">
      <c r="A265" s="1245" t="str">
        <f>IF(OR(C265=Listen!$P$6,C265=Listen!$P$7),1,"")</f>
        <v/>
      </c>
      <c r="B265" s="554"/>
      <c r="C265" s="395"/>
      <c r="D265" s="395"/>
      <c r="E265" s="383"/>
      <c r="F265" s="387"/>
      <c r="G265" s="549"/>
      <c r="H265" s="387"/>
      <c r="I265" s="549"/>
      <c r="J265" s="387"/>
      <c r="K265" s="542">
        <f t="shared" ref="K265:K300" si="9">SUM(F265,H265)-J265</f>
        <v>0</v>
      </c>
      <c r="L265" s="391"/>
      <c r="M265" s="387"/>
      <c r="N265" s="387"/>
      <c r="O265" s="549"/>
      <c r="P265" s="888"/>
    </row>
    <row r="266" spans="1:16" ht="15" customHeight="1" x14ac:dyDescent="0.25">
      <c r="A266" s="1245" t="str">
        <f>IF(OR(C266=Listen!$P$6,C266=Listen!$P$7),1,"")</f>
        <v/>
      </c>
      <c r="B266" s="554"/>
      <c r="C266" s="395"/>
      <c r="D266" s="395"/>
      <c r="E266" s="383"/>
      <c r="F266" s="387"/>
      <c r="G266" s="549"/>
      <c r="H266" s="387"/>
      <c r="I266" s="549"/>
      <c r="J266" s="387"/>
      <c r="K266" s="542">
        <f t="shared" si="9"/>
        <v>0</v>
      </c>
      <c r="L266" s="391"/>
      <c r="M266" s="387"/>
      <c r="N266" s="387"/>
      <c r="O266" s="549"/>
      <c r="P266" s="888"/>
    </row>
    <row r="267" spans="1:16" ht="15" customHeight="1" x14ac:dyDescent="0.25">
      <c r="A267" s="1245" t="str">
        <f>IF(OR(C267=Listen!$P$6,C267=Listen!$P$7),1,"")</f>
        <v/>
      </c>
      <c r="B267" s="554"/>
      <c r="C267" s="395"/>
      <c r="D267" s="395"/>
      <c r="E267" s="383"/>
      <c r="F267" s="387"/>
      <c r="G267" s="549"/>
      <c r="H267" s="387"/>
      <c r="I267" s="549"/>
      <c r="J267" s="387"/>
      <c r="K267" s="542">
        <f t="shared" si="9"/>
        <v>0</v>
      </c>
      <c r="L267" s="391"/>
      <c r="M267" s="387"/>
      <c r="N267" s="387"/>
      <c r="O267" s="549"/>
      <c r="P267" s="888"/>
    </row>
    <row r="268" spans="1:16" ht="15" customHeight="1" x14ac:dyDescent="0.25">
      <c r="A268" s="1245" t="str">
        <f>IF(OR(C268=Listen!$P$6,C268=Listen!$P$7),1,"")</f>
        <v/>
      </c>
      <c r="B268" s="554"/>
      <c r="C268" s="395"/>
      <c r="D268" s="395"/>
      <c r="E268" s="383"/>
      <c r="F268" s="387"/>
      <c r="G268" s="549"/>
      <c r="H268" s="387"/>
      <c r="I268" s="549"/>
      <c r="J268" s="387"/>
      <c r="K268" s="542">
        <f t="shared" si="9"/>
        <v>0</v>
      </c>
      <c r="L268" s="391"/>
      <c r="M268" s="387"/>
      <c r="N268" s="387"/>
      <c r="O268" s="549"/>
      <c r="P268" s="888"/>
    </row>
    <row r="269" spans="1:16" ht="15" customHeight="1" x14ac:dyDescent="0.25">
      <c r="A269" s="1245" t="str">
        <f>IF(OR(C269=Listen!$P$6,C269=Listen!$P$7),1,"")</f>
        <v/>
      </c>
      <c r="B269" s="554"/>
      <c r="C269" s="395"/>
      <c r="D269" s="395"/>
      <c r="E269" s="383"/>
      <c r="F269" s="387"/>
      <c r="G269" s="549"/>
      <c r="H269" s="387"/>
      <c r="I269" s="549"/>
      <c r="J269" s="387"/>
      <c r="K269" s="542">
        <f t="shared" si="9"/>
        <v>0</v>
      </c>
      <c r="L269" s="391"/>
      <c r="M269" s="387"/>
      <c r="N269" s="387"/>
      <c r="O269" s="549"/>
      <c r="P269" s="888"/>
    </row>
    <row r="270" spans="1:16" ht="15" customHeight="1" x14ac:dyDescent="0.25">
      <c r="A270" s="1245" t="str">
        <f>IF(OR(C270=Listen!$P$6,C270=Listen!$P$7),1,"")</f>
        <v/>
      </c>
      <c r="B270" s="554"/>
      <c r="C270" s="395"/>
      <c r="D270" s="395"/>
      <c r="E270" s="383"/>
      <c r="F270" s="387"/>
      <c r="G270" s="549"/>
      <c r="H270" s="387"/>
      <c r="I270" s="549"/>
      <c r="J270" s="387"/>
      <c r="K270" s="542">
        <f t="shared" si="9"/>
        <v>0</v>
      </c>
      <c r="L270" s="391"/>
      <c r="M270" s="387"/>
      <c r="N270" s="387"/>
      <c r="O270" s="549"/>
      <c r="P270" s="888"/>
    </row>
    <row r="271" spans="1:16" ht="15" customHeight="1" x14ac:dyDescent="0.25">
      <c r="A271" s="1245" t="str">
        <f>IF(OR(C271=Listen!$P$6,C271=Listen!$P$7),1,"")</f>
        <v/>
      </c>
      <c r="B271" s="554"/>
      <c r="C271" s="395"/>
      <c r="D271" s="395"/>
      <c r="E271" s="383"/>
      <c r="F271" s="387"/>
      <c r="G271" s="549"/>
      <c r="H271" s="387"/>
      <c r="I271" s="549"/>
      <c r="J271" s="387"/>
      <c r="K271" s="542">
        <f t="shared" si="9"/>
        <v>0</v>
      </c>
      <c r="L271" s="391"/>
      <c r="M271" s="387"/>
      <c r="N271" s="387"/>
      <c r="O271" s="549"/>
      <c r="P271" s="888"/>
    </row>
    <row r="272" spans="1:16" ht="15" customHeight="1" x14ac:dyDescent="0.25">
      <c r="A272" s="1245" t="str">
        <f>IF(OR(C272=Listen!$P$6,C272=Listen!$P$7),1,"")</f>
        <v/>
      </c>
      <c r="B272" s="554"/>
      <c r="C272" s="395"/>
      <c r="D272" s="395"/>
      <c r="E272" s="383"/>
      <c r="F272" s="387"/>
      <c r="G272" s="549"/>
      <c r="H272" s="387"/>
      <c r="I272" s="549"/>
      <c r="J272" s="387"/>
      <c r="K272" s="542">
        <f t="shared" si="9"/>
        <v>0</v>
      </c>
      <c r="L272" s="391"/>
      <c r="M272" s="387"/>
      <c r="N272" s="387"/>
      <c r="O272" s="549"/>
      <c r="P272" s="888"/>
    </row>
    <row r="273" spans="1:16" ht="15" customHeight="1" x14ac:dyDescent="0.25">
      <c r="A273" s="1245" t="str">
        <f>IF(OR(C273=Listen!$P$6,C273=Listen!$P$7),1,"")</f>
        <v/>
      </c>
      <c r="B273" s="554"/>
      <c r="C273" s="395"/>
      <c r="D273" s="395"/>
      <c r="E273" s="383"/>
      <c r="F273" s="387"/>
      <c r="G273" s="549"/>
      <c r="H273" s="387"/>
      <c r="I273" s="549"/>
      <c r="J273" s="387"/>
      <c r="K273" s="542">
        <f t="shared" si="9"/>
        <v>0</v>
      </c>
      <c r="L273" s="391"/>
      <c r="M273" s="387"/>
      <c r="N273" s="387"/>
      <c r="O273" s="549"/>
      <c r="P273" s="888"/>
    </row>
    <row r="274" spans="1:16" ht="15" customHeight="1" x14ac:dyDescent="0.25">
      <c r="A274" s="1245" t="str">
        <f>IF(OR(C274=Listen!$P$6,C274=Listen!$P$7),1,"")</f>
        <v/>
      </c>
      <c r="B274" s="554"/>
      <c r="C274" s="395"/>
      <c r="D274" s="395"/>
      <c r="E274" s="383"/>
      <c r="F274" s="387"/>
      <c r="G274" s="549"/>
      <c r="H274" s="387"/>
      <c r="I274" s="549"/>
      <c r="J274" s="387"/>
      <c r="K274" s="542">
        <f t="shared" si="9"/>
        <v>0</v>
      </c>
      <c r="L274" s="391"/>
      <c r="M274" s="387"/>
      <c r="N274" s="387"/>
      <c r="O274" s="549"/>
      <c r="P274" s="888"/>
    </row>
    <row r="275" spans="1:16" ht="15" customHeight="1" x14ac:dyDescent="0.25">
      <c r="A275" s="1245" t="str">
        <f>IF(OR(C275=Listen!$P$6,C275=Listen!$P$7),1,"")</f>
        <v/>
      </c>
      <c r="B275" s="554"/>
      <c r="C275" s="395"/>
      <c r="D275" s="395"/>
      <c r="E275" s="383"/>
      <c r="F275" s="387"/>
      <c r="G275" s="549"/>
      <c r="H275" s="387"/>
      <c r="I275" s="549"/>
      <c r="J275" s="387"/>
      <c r="K275" s="542">
        <f t="shared" si="9"/>
        <v>0</v>
      </c>
      <c r="L275" s="391"/>
      <c r="M275" s="387"/>
      <c r="N275" s="387"/>
      <c r="O275" s="549"/>
      <c r="P275" s="888"/>
    </row>
    <row r="276" spans="1:16" ht="15" customHeight="1" x14ac:dyDescent="0.25">
      <c r="A276" s="1245" t="str">
        <f>IF(OR(C276=Listen!$P$6,C276=Listen!$P$7),1,"")</f>
        <v/>
      </c>
      <c r="B276" s="554"/>
      <c r="C276" s="395"/>
      <c r="D276" s="395"/>
      <c r="E276" s="383"/>
      <c r="F276" s="387"/>
      <c r="G276" s="549"/>
      <c r="H276" s="387"/>
      <c r="I276" s="549"/>
      <c r="J276" s="387"/>
      <c r="K276" s="542">
        <f t="shared" si="9"/>
        <v>0</v>
      </c>
      <c r="L276" s="391"/>
      <c r="M276" s="387"/>
      <c r="N276" s="387"/>
      <c r="O276" s="549"/>
      <c r="P276" s="888"/>
    </row>
    <row r="277" spans="1:16" ht="15" customHeight="1" x14ac:dyDescent="0.25">
      <c r="A277" s="1245" t="str">
        <f>IF(OR(C277=Listen!$P$6,C277=Listen!$P$7),1,"")</f>
        <v/>
      </c>
      <c r="B277" s="554"/>
      <c r="C277" s="395"/>
      <c r="D277" s="395"/>
      <c r="E277" s="383"/>
      <c r="F277" s="387"/>
      <c r="G277" s="549"/>
      <c r="H277" s="387"/>
      <c r="I277" s="549"/>
      <c r="J277" s="387"/>
      <c r="K277" s="542">
        <f t="shared" si="9"/>
        <v>0</v>
      </c>
      <c r="L277" s="391"/>
      <c r="M277" s="387"/>
      <c r="N277" s="387"/>
      <c r="O277" s="549"/>
      <c r="P277" s="888"/>
    </row>
    <row r="278" spans="1:16" ht="15" customHeight="1" x14ac:dyDescent="0.25">
      <c r="A278" s="1245" t="str">
        <f>IF(OR(C278=Listen!$P$6,C278=Listen!$P$7),1,"")</f>
        <v/>
      </c>
      <c r="B278" s="554"/>
      <c r="C278" s="395"/>
      <c r="D278" s="395"/>
      <c r="E278" s="383"/>
      <c r="F278" s="387"/>
      <c r="G278" s="549"/>
      <c r="H278" s="387"/>
      <c r="I278" s="549"/>
      <c r="J278" s="387"/>
      <c r="K278" s="542">
        <f t="shared" si="9"/>
        <v>0</v>
      </c>
      <c r="L278" s="391"/>
      <c r="M278" s="387"/>
      <c r="N278" s="387"/>
      <c r="O278" s="549"/>
      <c r="P278" s="888"/>
    </row>
    <row r="279" spans="1:16" ht="15" customHeight="1" x14ac:dyDescent="0.25">
      <c r="A279" s="1245" t="str">
        <f>IF(OR(C279=Listen!$P$6,C279=Listen!$P$7),1,"")</f>
        <v/>
      </c>
      <c r="B279" s="554"/>
      <c r="C279" s="395"/>
      <c r="D279" s="395"/>
      <c r="E279" s="383"/>
      <c r="F279" s="387"/>
      <c r="G279" s="549"/>
      <c r="H279" s="387"/>
      <c r="I279" s="549"/>
      <c r="J279" s="387"/>
      <c r="K279" s="542">
        <f t="shared" si="9"/>
        <v>0</v>
      </c>
      <c r="L279" s="391"/>
      <c r="M279" s="387"/>
      <c r="N279" s="387"/>
      <c r="O279" s="549"/>
      <c r="P279" s="888"/>
    </row>
    <row r="280" spans="1:16" ht="15" customHeight="1" x14ac:dyDescent="0.25">
      <c r="A280" s="1245" t="str">
        <f>IF(OR(C280=Listen!$P$6,C280=Listen!$P$7),1,"")</f>
        <v/>
      </c>
      <c r="B280" s="554"/>
      <c r="C280" s="395"/>
      <c r="D280" s="395"/>
      <c r="E280" s="383"/>
      <c r="F280" s="387"/>
      <c r="G280" s="549"/>
      <c r="H280" s="387"/>
      <c r="I280" s="549"/>
      <c r="J280" s="387"/>
      <c r="K280" s="542">
        <f t="shared" si="9"/>
        <v>0</v>
      </c>
      <c r="L280" s="391"/>
      <c r="M280" s="387"/>
      <c r="N280" s="387"/>
      <c r="O280" s="549"/>
      <c r="P280" s="888"/>
    </row>
    <row r="281" spans="1:16" ht="15" customHeight="1" x14ac:dyDescent="0.25">
      <c r="A281" s="1245" t="str">
        <f>IF(OR(C281=Listen!$P$6,C281=Listen!$P$7),1,"")</f>
        <v/>
      </c>
      <c r="B281" s="554"/>
      <c r="C281" s="395"/>
      <c r="D281" s="395"/>
      <c r="E281" s="383"/>
      <c r="F281" s="387"/>
      <c r="G281" s="549"/>
      <c r="H281" s="387"/>
      <c r="I281" s="549"/>
      <c r="J281" s="387"/>
      <c r="K281" s="542">
        <f t="shared" si="9"/>
        <v>0</v>
      </c>
      <c r="L281" s="391"/>
      <c r="M281" s="387"/>
      <c r="N281" s="387"/>
      <c r="O281" s="549"/>
      <c r="P281" s="888"/>
    </row>
    <row r="282" spans="1:16" ht="15" customHeight="1" x14ac:dyDescent="0.25">
      <c r="A282" s="1245" t="str">
        <f>IF(OR(C282=Listen!$P$6,C282=Listen!$P$7),1,"")</f>
        <v/>
      </c>
      <c r="B282" s="554"/>
      <c r="C282" s="395"/>
      <c r="D282" s="395"/>
      <c r="E282" s="383"/>
      <c r="F282" s="387"/>
      <c r="G282" s="549"/>
      <c r="H282" s="387"/>
      <c r="I282" s="549"/>
      <c r="J282" s="387"/>
      <c r="K282" s="542">
        <f t="shared" si="9"/>
        <v>0</v>
      </c>
      <c r="L282" s="391"/>
      <c r="M282" s="387"/>
      <c r="N282" s="387"/>
      <c r="O282" s="549"/>
      <c r="P282" s="888"/>
    </row>
    <row r="283" spans="1:16" ht="15" customHeight="1" x14ac:dyDescent="0.25">
      <c r="A283" s="1245" t="str">
        <f>IF(OR(C283=Listen!$P$6,C283=Listen!$P$7),1,"")</f>
        <v/>
      </c>
      <c r="B283" s="554"/>
      <c r="C283" s="395"/>
      <c r="D283" s="395"/>
      <c r="E283" s="383"/>
      <c r="F283" s="387"/>
      <c r="G283" s="549"/>
      <c r="H283" s="387"/>
      <c r="I283" s="549"/>
      <c r="J283" s="387"/>
      <c r="K283" s="542">
        <f t="shared" si="9"/>
        <v>0</v>
      </c>
      <c r="L283" s="391"/>
      <c r="M283" s="387"/>
      <c r="N283" s="387"/>
      <c r="O283" s="549"/>
      <c r="P283" s="888"/>
    </row>
    <row r="284" spans="1:16" ht="15" customHeight="1" x14ac:dyDescent="0.25">
      <c r="A284" s="1245" t="str">
        <f>IF(OR(C284=Listen!$P$6,C284=Listen!$P$7),1,"")</f>
        <v/>
      </c>
      <c r="B284" s="554"/>
      <c r="C284" s="395"/>
      <c r="D284" s="395"/>
      <c r="E284" s="383"/>
      <c r="F284" s="387"/>
      <c r="G284" s="549"/>
      <c r="H284" s="387"/>
      <c r="I284" s="549"/>
      <c r="J284" s="387"/>
      <c r="K284" s="542">
        <f t="shared" si="9"/>
        <v>0</v>
      </c>
      <c r="L284" s="391"/>
      <c r="M284" s="387"/>
      <c r="N284" s="387"/>
      <c r="O284" s="549"/>
      <c r="P284" s="888"/>
    </row>
    <row r="285" spans="1:16" ht="15" customHeight="1" x14ac:dyDescent="0.25">
      <c r="A285" s="1245" t="str">
        <f>IF(OR(C285=Listen!$P$6,C285=Listen!$P$7),1,"")</f>
        <v/>
      </c>
      <c r="B285" s="554"/>
      <c r="C285" s="395"/>
      <c r="D285" s="395"/>
      <c r="E285" s="383"/>
      <c r="F285" s="387"/>
      <c r="G285" s="549"/>
      <c r="H285" s="387"/>
      <c r="I285" s="549"/>
      <c r="J285" s="387"/>
      <c r="K285" s="542">
        <f t="shared" si="9"/>
        <v>0</v>
      </c>
      <c r="L285" s="391"/>
      <c r="M285" s="387"/>
      <c r="N285" s="387"/>
      <c r="O285" s="549"/>
      <c r="P285" s="888"/>
    </row>
    <row r="286" spans="1:16" ht="15" customHeight="1" x14ac:dyDescent="0.25">
      <c r="A286" s="1245" t="str">
        <f>IF(OR(C286=Listen!$P$6,C286=Listen!$P$7),1,"")</f>
        <v/>
      </c>
      <c r="B286" s="554"/>
      <c r="C286" s="395"/>
      <c r="D286" s="395"/>
      <c r="E286" s="383"/>
      <c r="F286" s="387"/>
      <c r="G286" s="549"/>
      <c r="H286" s="387"/>
      <c r="I286" s="549"/>
      <c r="J286" s="387"/>
      <c r="K286" s="542">
        <f t="shared" si="9"/>
        <v>0</v>
      </c>
      <c r="L286" s="391"/>
      <c r="M286" s="387"/>
      <c r="N286" s="387"/>
      <c r="O286" s="549"/>
      <c r="P286" s="888"/>
    </row>
    <row r="287" spans="1:16" ht="15" customHeight="1" x14ac:dyDescent="0.25">
      <c r="A287" s="1245" t="str">
        <f>IF(OR(C287=Listen!$P$6,C287=Listen!$P$7),1,"")</f>
        <v/>
      </c>
      <c r="B287" s="554"/>
      <c r="C287" s="395"/>
      <c r="D287" s="395"/>
      <c r="E287" s="383"/>
      <c r="F287" s="387"/>
      <c r="G287" s="549"/>
      <c r="H287" s="387"/>
      <c r="I287" s="549"/>
      <c r="J287" s="387"/>
      <c r="K287" s="542">
        <f t="shared" si="9"/>
        <v>0</v>
      </c>
      <c r="L287" s="391"/>
      <c r="M287" s="387"/>
      <c r="N287" s="387"/>
      <c r="O287" s="549"/>
      <c r="P287" s="888"/>
    </row>
    <row r="288" spans="1:16" ht="15" customHeight="1" x14ac:dyDescent="0.25">
      <c r="A288" s="1245" t="str">
        <f>IF(OR(C288=Listen!$P$6,C288=Listen!$P$7),1,"")</f>
        <v/>
      </c>
      <c r="B288" s="554"/>
      <c r="C288" s="395"/>
      <c r="D288" s="395"/>
      <c r="E288" s="383"/>
      <c r="F288" s="387"/>
      <c r="G288" s="549"/>
      <c r="H288" s="387"/>
      <c r="I288" s="549"/>
      <c r="J288" s="387"/>
      <c r="K288" s="542">
        <f t="shared" si="9"/>
        <v>0</v>
      </c>
      <c r="L288" s="391"/>
      <c r="M288" s="387"/>
      <c r="N288" s="387"/>
      <c r="O288" s="549"/>
      <c r="P288" s="888"/>
    </row>
    <row r="289" spans="1:16" ht="15" customHeight="1" x14ac:dyDescent="0.25">
      <c r="A289" s="1245" t="str">
        <f>IF(OR(C289=Listen!$P$6,C289=Listen!$P$7),1,"")</f>
        <v/>
      </c>
      <c r="B289" s="554"/>
      <c r="C289" s="395"/>
      <c r="D289" s="395"/>
      <c r="E289" s="383"/>
      <c r="F289" s="387"/>
      <c r="G289" s="549"/>
      <c r="H289" s="387"/>
      <c r="I289" s="549"/>
      <c r="J289" s="387"/>
      <c r="K289" s="542">
        <f t="shared" si="9"/>
        <v>0</v>
      </c>
      <c r="L289" s="391"/>
      <c r="M289" s="387"/>
      <c r="N289" s="387"/>
      <c r="O289" s="549"/>
      <c r="P289" s="888"/>
    </row>
    <row r="290" spans="1:16" ht="15" customHeight="1" x14ac:dyDescent="0.25">
      <c r="A290" s="1245" t="str">
        <f>IF(OR(C290=Listen!$P$6,C290=Listen!$P$7),1,"")</f>
        <v/>
      </c>
      <c r="B290" s="554"/>
      <c r="C290" s="395"/>
      <c r="D290" s="395"/>
      <c r="E290" s="383"/>
      <c r="F290" s="387"/>
      <c r="G290" s="549"/>
      <c r="H290" s="387"/>
      <c r="I290" s="549"/>
      <c r="J290" s="387"/>
      <c r="K290" s="542">
        <f t="shared" si="9"/>
        <v>0</v>
      </c>
      <c r="L290" s="391"/>
      <c r="M290" s="387"/>
      <c r="N290" s="387"/>
      <c r="O290" s="549"/>
      <c r="P290" s="888"/>
    </row>
    <row r="291" spans="1:16" ht="15" customHeight="1" x14ac:dyDescent="0.25">
      <c r="A291" s="1245" t="str">
        <f>IF(OR(C291=Listen!$P$6,C291=Listen!$P$7),1,"")</f>
        <v/>
      </c>
      <c r="B291" s="554"/>
      <c r="C291" s="395"/>
      <c r="D291" s="395"/>
      <c r="E291" s="383"/>
      <c r="F291" s="387"/>
      <c r="G291" s="549"/>
      <c r="H291" s="387"/>
      <c r="I291" s="549"/>
      <c r="J291" s="387"/>
      <c r="K291" s="542">
        <f t="shared" si="9"/>
        <v>0</v>
      </c>
      <c r="L291" s="391"/>
      <c r="M291" s="387"/>
      <c r="N291" s="387"/>
      <c r="O291" s="549"/>
      <c r="P291" s="888"/>
    </row>
    <row r="292" spans="1:16" ht="15" customHeight="1" x14ac:dyDescent="0.25">
      <c r="A292" s="1245" t="str">
        <f>IF(OR(C292=Listen!$P$6,C292=Listen!$P$7),1,"")</f>
        <v/>
      </c>
      <c r="B292" s="554"/>
      <c r="C292" s="395"/>
      <c r="D292" s="395"/>
      <c r="E292" s="383"/>
      <c r="F292" s="387"/>
      <c r="G292" s="549"/>
      <c r="H292" s="387"/>
      <c r="I292" s="549"/>
      <c r="J292" s="387"/>
      <c r="K292" s="542">
        <f t="shared" si="9"/>
        <v>0</v>
      </c>
      <c r="L292" s="391"/>
      <c r="M292" s="387"/>
      <c r="N292" s="387"/>
      <c r="O292" s="549"/>
      <c r="P292" s="888"/>
    </row>
    <row r="293" spans="1:16" ht="15" customHeight="1" x14ac:dyDescent="0.25">
      <c r="A293" s="1245" t="str">
        <f>IF(OR(C293=Listen!$P$6,C293=Listen!$P$7),1,"")</f>
        <v/>
      </c>
      <c r="B293" s="554"/>
      <c r="C293" s="395"/>
      <c r="D293" s="395"/>
      <c r="E293" s="383"/>
      <c r="F293" s="387"/>
      <c r="G293" s="549"/>
      <c r="H293" s="387"/>
      <c r="I293" s="549"/>
      <c r="J293" s="387"/>
      <c r="K293" s="542">
        <f t="shared" si="9"/>
        <v>0</v>
      </c>
      <c r="L293" s="391"/>
      <c r="M293" s="387"/>
      <c r="N293" s="387"/>
      <c r="O293" s="549"/>
      <c r="P293" s="888"/>
    </row>
    <row r="294" spans="1:16" ht="15" customHeight="1" x14ac:dyDescent="0.25">
      <c r="A294" s="1245" t="str">
        <f>IF(OR(C294=Listen!$P$6,C294=Listen!$P$7),1,"")</f>
        <v/>
      </c>
      <c r="B294" s="554"/>
      <c r="C294" s="395"/>
      <c r="D294" s="395"/>
      <c r="E294" s="383"/>
      <c r="F294" s="387"/>
      <c r="G294" s="549"/>
      <c r="H294" s="387"/>
      <c r="I294" s="549"/>
      <c r="J294" s="387"/>
      <c r="K294" s="542">
        <f t="shared" si="9"/>
        <v>0</v>
      </c>
      <c r="L294" s="391"/>
      <c r="M294" s="387"/>
      <c r="N294" s="387"/>
      <c r="O294" s="549"/>
      <c r="P294" s="888"/>
    </row>
    <row r="295" spans="1:16" ht="15" customHeight="1" x14ac:dyDescent="0.25">
      <c r="A295" s="1245" t="str">
        <f>IF(OR(C295=Listen!$P$6,C295=Listen!$P$7),1,"")</f>
        <v/>
      </c>
      <c r="B295" s="554"/>
      <c r="C295" s="395"/>
      <c r="D295" s="395"/>
      <c r="E295" s="383"/>
      <c r="F295" s="387"/>
      <c r="G295" s="549"/>
      <c r="H295" s="387"/>
      <c r="I295" s="549"/>
      <c r="J295" s="387"/>
      <c r="K295" s="542">
        <f t="shared" si="9"/>
        <v>0</v>
      </c>
      <c r="L295" s="391"/>
      <c r="M295" s="387"/>
      <c r="N295" s="387"/>
      <c r="O295" s="549"/>
      <c r="P295" s="888"/>
    </row>
    <row r="296" spans="1:16" ht="15" customHeight="1" x14ac:dyDescent="0.25">
      <c r="A296" s="1245" t="str">
        <f>IF(OR(C296=Listen!$P$6,C296=Listen!$P$7),1,"")</f>
        <v/>
      </c>
      <c r="B296" s="554"/>
      <c r="C296" s="395"/>
      <c r="D296" s="395"/>
      <c r="E296" s="383"/>
      <c r="F296" s="387"/>
      <c r="G296" s="549"/>
      <c r="H296" s="387"/>
      <c r="I296" s="549"/>
      <c r="J296" s="387"/>
      <c r="K296" s="542">
        <f t="shared" si="9"/>
        <v>0</v>
      </c>
      <c r="L296" s="391"/>
      <c r="M296" s="387"/>
      <c r="N296" s="387"/>
      <c r="O296" s="549"/>
      <c r="P296" s="888"/>
    </row>
    <row r="297" spans="1:16" ht="15" customHeight="1" x14ac:dyDescent="0.25">
      <c r="A297" s="1245" t="str">
        <f>IF(OR(C297=Listen!$P$6,C297=Listen!$P$7),1,"")</f>
        <v/>
      </c>
      <c r="B297" s="554"/>
      <c r="C297" s="395"/>
      <c r="D297" s="395"/>
      <c r="E297" s="383"/>
      <c r="F297" s="387"/>
      <c r="G297" s="549"/>
      <c r="H297" s="387"/>
      <c r="I297" s="549"/>
      <c r="J297" s="387"/>
      <c r="K297" s="542">
        <f t="shared" si="9"/>
        <v>0</v>
      </c>
      <c r="L297" s="391"/>
      <c r="M297" s="387"/>
      <c r="N297" s="387"/>
      <c r="O297" s="549"/>
      <c r="P297" s="888"/>
    </row>
    <row r="298" spans="1:16" ht="15" customHeight="1" x14ac:dyDescent="0.25">
      <c r="A298" s="1245" t="str">
        <f>IF(OR(C298=Listen!$P$6,C298=Listen!$P$7),1,"")</f>
        <v/>
      </c>
      <c r="B298" s="554"/>
      <c r="C298" s="395"/>
      <c r="D298" s="395"/>
      <c r="E298" s="383"/>
      <c r="F298" s="387"/>
      <c r="G298" s="549"/>
      <c r="H298" s="387"/>
      <c r="I298" s="549"/>
      <c r="J298" s="387"/>
      <c r="K298" s="542">
        <f t="shared" si="9"/>
        <v>0</v>
      </c>
      <c r="L298" s="391"/>
      <c r="M298" s="387"/>
      <c r="N298" s="387"/>
      <c r="O298" s="549"/>
      <c r="P298" s="888"/>
    </row>
    <row r="299" spans="1:16" ht="15" customHeight="1" x14ac:dyDescent="0.25">
      <c r="A299" s="1245" t="str">
        <f>IF(OR(C299=Listen!$P$6,C299=Listen!$P$7),1,"")</f>
        <v/>
      </c>
      <c r="B299" s="554"/>
      <c r="C299" s="395"/>
      <c r="D299" s="395"/>
      <c r="E299" s="383"/>
      <c r="F299" s="387"/>
      <c r="G299" s="549"/>
      <c r="H299" s="387"/>
      <c r="I299" s="549"/>
      <c r="J299" s="387"/>
      <c r="K299" s="542">
        <f t="shared" si="9"/>
        <v>0</v>
      </c>
      <c r="L299" s="391"/>
      <c r="M299" s="387"/>
      <c r="N299" s="387"/>
      <c r="O299" s="549"/>
      <c r="P299" s="888"/>
    </row>
    <row r="300" spans="1:16" ht="15" customHeight="1" x14ac:dyDescent="0.25">
      <c r="A300" s="1245" t="str">
        <f>IF(OR(C300=Listen!$P$6,C300=Listen!$P$7),1,"")</f>
        <v/>
      </c>
      <c r="B300" s="554"/>
      <c r="C300" s="395"/>
      <c r="D300" s="395"/>
      <c r="E300" s="383"/>
      <c r="F300" s="387"/>
      <c r="G300" s="549"/>
      <c r="H300" s="387"/>
      <c r="I300" s="549"/>
      <c r="J300" s="387"/>
      <c r="K300" s="542">
        <f t="shared" si="9"/>
        <v>0</v>
      </c>
      <c r="L300" s="391"/>
      <c r="M300" s="387"/>
      <c r="N300" s="387"/>
      <c r="O300" s="549"/>
      <c r="P300" s="888"/>
    </row>
    <row r="301" spans="1:16" ht="15" customHeight="1" x14ac:dyDescent="0.25">
      <c r="A301" s="1245" t="str">
        <f>IF(OR(C301=Listen!$P$6,C301=Listen!$P$7),1,"")</f>
        <v/>
      </c>
      <c r="B301" s="554"/>
      <c r="C301" s="291"/>
      <c r="D301" s="291"/>
      <c r="E301" s="383"/>
      <c r="F301" s="387"/>
      <c r="G301" s="549"/>
      <c r="H301" s="387"/>
      <c r="I301" s="549"/>
      <c r="J301" s="387"/>
      <c r="K301" s="542">
        <f t="shared" ref="K301:K364" si="10">SUM(F301,H301)-J301</f>
        <v>0</v>
      </c>
      <c r="L301" s="391"/>
      <c r="M301" s="387"/>
      <c r="N301" s="387"/>
      <c r="O301" s="549"/>
      <c r="P301" s="888"/>
    </row>
    <row r="302" spans="1:16" ht="15" customHeight="1" x14ac:dyDescent="0.25">
      <c r="A302" s="1245" t="str">
        <f>IF(OR(C302=Listen!$P$6,C302=Listen!$P$7),1,"")</f>
        <v/>
      </c>
      <c r="B302" s="554"/>
      <c r="C302" s="291"/>
      <c r="D302" s="291"/>
      <c r="E302" s="383"/>
      <c r="F302" s="387"/>
      <c r="G302" s="549"/>
      <c r="H302" s="387"/>
      <c r="I302" s="549"/>
      <c r="J302" s="387"/>
      <c r="K302" s="542">
        <f t="shared" si="10"/>
        <v>0</v>
      </c>
      <c r="L302" s="391"/>
      <c r="M302" s="387"/>
      <c r="N302" s="387"/>
      <c r="O302" s="549"/>
      <c r="P302" s="888"/>
    </row>
    <row r="303" spans="1:16" ht="15" customHeight="1" x14ac:dyDescent="0.25">
      <c r="A303" s="1245" t="str">
        <f>IF(OR(C303=Listen!$P$6,C303=Listen!$P$7),1,"")</f>
        <v/>
      </c>
      <c r="B303" s="554"/>
      <c r="C303" s="291"/>
      <c r="D303" s="291"/>
      <c r="E303" s="383"/>
      <c r="F303" s="387"/>
      <c r="G303" s="549"/>
      <c r="H303" s="387"/>
      <c r="I303" s="549"/>
      <c r="J303" s="387"/>
      <c r="K303" s="542">
        <f t="shared" si="10"/>
        <v>0</v>
      </c>
      <c r="L303" s="391"/>
      <c r="M303" s="387"/>
      <c r="N303" s="387"/>
      <c r="O303" s="549"/>
      <c r="P303" s="888"/>
    </row>
    <row r="304" spans="1:16" ht="15" customHeight="1" x14ac:dyDescent="0.25">
      <c r="A304" s="1245" t="str">
        <f>IF(OR(C304=Listen!$P$6,C304=Listen!$P$7),1,"")</f>
        <v/>
      </c>
      <c r="B304" s="554"/>
      <c r="C304" s="291"/>
      <c r="D304" s="291"/>
      <c r="E304" s="383"/>
      <c r="F304" s="387"/>
      <c r="G304" s="549"/>
      <c r="H304" s="387"/>
      <c r="I304" s="549"/>
      <c r="J304" s="387"/>
      <c r="K304" s="542">
        <f t="shared" si="10"/>
        <v>0</v>
      </c>
      <c r="L304" s="391"/>
      <c r="M304" s="387"/>
      <c r="N304" s="387"/>
      <c r="O304" s="549"/>
      <c r="P304" s="888"/>
    </row>
    <row r="305" spans="1:16" ht="15" customHeight="1" x14ac:dyDescent="0.25">
      <c r="A305" s="1245" t="str">
        <f>IF(OR(C305=Listen!$P$6,C305=Listen!$P$7),1,"")</f>
        <v/>
      </c>
      <c r="B305" s="554"/>
      <c r="C305" s="291"/>
      <c r="D305" s="291"/>
      <c r="E305" s="383"/>
      <c r="F305" s="387"/>
      <c r="G305" s="549"/>
      <c r="H305" s="387"/>
      <c r="I305" s="549"/>
      <c r="J305" s="387"/>
      <c r="K305" s="542">
        <f t="shared" si="10"/>
        <v>0</v>
      </c>
      <c r="L305" s="391"/>
      <c r="M305" s="387"/>
      <c r="N305" s="387"/>
      <c r="O305" s="549"/>
      <c r="P305" s="888"/>
    </row>
    <row r="306" spans="1:16" ht="15" customHeight="1" x14ac:dyDescent="0.25">
      <c r="A306" s="1245" t="str">
        <f>IF(OR(C306=Listen!$P$6,C306=Listen!$P$7),1,"")</f>
        <v/>
      </c>
      <c r="B306" s="554"/>
      <c r="C306" s="291"/>
      <c r="D306" s="291"/>
      <c r="E306" s="383"/>
      <c r="F306" s="387"/>
      <c r="G306" s="549"/>
      <c r="H306" s="387"/>
      <c r="I306" s="549"/>
      <c r="J306" s="387"/>
      <c r="K306" s="542">
        <f t="shared" si="10"/>
        <v>0</v>
      </c>
      <c r="L306" s="391"/>
      <c r="M306" s="387"/>
      <c r="N306" s="387"/>
      <c r="O306" s="549"/>
      <c r="P306" s="888"/>
    </row>
    <row r="307" spans="1:16" ht="15" customHeight="1" x14ac:dyDescent="0.25">
      <c r="A307" s="1245" t="str">
        <f>IF(OR(C307=Listen!$P$6,C307=Listen!$P$7),1,"")</f>
        <v/>
      </c>
      <c r="B307" s="554"/>
      <c r="C307" s="291"/>
      <c r="D307" s="291"/>
      <c r="E307" s="383"/>
      <c r="F307" s="387"/>
      <c r="G307" s="549"/>
      <c r="H307" s="387"/>
      <c r="I307" s="549"/>
      <c r="J307" s="387"/>
      <c r="K307" s="542">
        <f t="shared" si="10"/>
        <v>0</v>
      </c>
      <c r="L307" s="391"/>
      <c r="M307" s="387"/>
      <c r="N307" s="387"/>
      <c r="O307" s="549"/>
      <c r="P307" s="888"/>
    </row>
    <row r="308" spans="1:16" ht="15" customHeight="1" x14ac:dyDescent="0.25">
      <c r="A308" s="1245" t="str">
        <f>IF(OR(C308=Listen!$P$6,C308=Listen!$P$7),1,"")</f>
        <v/>
      </c>
      <c r="B308" s="554"/>
      <c r="C308" s="291"/>
      <c r="D308" s="291"/>
      <c r="E308" s="383"/>
      <c r="F308" s="387"/>
      <c r="G308" s="549"/>
      <c r="H308" s="387"/>
      <c r="I308" s="549"/>
      <c r="J308" s="387"/>
      <c r="K308" s="542">
        <f t="shared" si="10"/>
        <v>0</v>
      </c>
      <c r="L308" s="391"/>
      <c r="M308" s="387"/>
      <c r="N308" s="387"/>
      <c r="O308" s="549"/>
      <c r="P308" s="888"/>
    </row>
    <row r="309" spans="1:16" ht="15" customHeight="1" x14ac:dyDescent="0.25">
      <c r="A309" s="1245" t="str">
        <f>IF(OR(C309=Listen!$P$6,C309=Listen!$P$7),1,"")</f>
        <v/>
      </c>
      <c r="B309" s="554"/>
      <c r="C309" s="291"/>
      <c r="D309" s="291"/>
      <c r="E309" s="383"/>
      <c r="F309" s="387"/>
      <c r="G309" s="549"/>
      <c r="H309" s="387"/>
      <c r="I309" s="549"/>
      <c r="J309" s="387"/>
      <c r="K309" s="542">
        <f t="shared" si="10"/>
        <v>0</v>
      </c>
      <c r="L309" s="391"/>
      <c r="M309" s="387"/>
      <c r="N309" s="387"/>
      <c r="O309" s="549"/>
      <c r="P309" s="888"/>
    </row>
    <row r="310" spans="1:16" ht="15" customHeight="1" x14ac:dyDescent="0.25">
      <c r="A310" s="1245" t="str">
        <f>IF(OR(C310=Listen!$P$6,C310=Listen!$P$7),1,"")</f>
        <v/>
      </c>
      <c r="B310" s="554"/>
      <c r="C310" s="291"/>
      <c r="D310" s="291"/>
      <c r="E310" s="383"/>
      <c r="F310" s="387"/>
      <c r="G310" s="549"/>
      <c r="H310" s="387"/>
      <c r="I310" s="549"/>
      <c r="J310" s="387"/>
      <c r="K310" s="542">
        <f t="shared" si="10"/>
        <v>0</v>
      </c>
      <c r="L310" s="391"/>
      <c r="M310" s="387"/>
      <c r="N310" s="387"/>
      <c r="O310" s="549"/>
      <c r="P310" s="888"/>
    </row>
    <row r="311" spans="1:16" ht="15" customHeight="1" x14ac:dyDescent="0.25">
      <c r="A311" s="1245" t="str">
        <f>IF(OR(C311=Listen!$P$6,C311=Listen!$P$7),1,"")</f>
        <v/>
      </c>
      <c r="B311" s="554"/>
      <c r="C311" s="291"/>
      <c r="D311" s="291"/>
      <c r="E311" s="383"/>
      <c r="F311" s="387"/>
      <c r="G311" s="549"/>
      <c r="H311" s="387"/>
      <c r="I311" s="549"/>
      <c r="J311" s="387"/>
      <c r="K311" s="542">
        <f t="shared" si="10"/>
        <v>0</v>
      </c>
      <c r="L311" s="391"/>
      <c r="M311" s="387"/>
      <c r="N311" s="387"/>
      <c r="O311" s="549"/>
      <c r="P311" s="888"/>
    </row>
    <row r="312" spans="1:16" ht="15" customHeight="1" x14ac:dyDescent="0.25">
      <c r="A312" s="1245" t="str">
        <f>IF(OR(C312=Listen!$P$6,C312=Listen!$P$7),1,"")</f>
        <v/>
      </c>
      <c r="B312" s="554"/>
      <c r="C312" s="291"/>
      <c r="D312" s="291"/>
      <c r="E312" s="383"/>
      <c r="F312" s="387"/>
      <c r="G312" s="549"/>
      <c r="H312" s="387"/>
      <c r="I312" s="549"/>
      <c r="J312" s="387"/>
      <c r="K312" s="542">
        <f t="shared" si="10"/>
        <v>0</v>
      </c>
      <c r="L312" s="391"/>
      <c r="M312" s="387"/>
      <c r="N312" s="387"/>
      <c r="O312" s="549"/>
      <c r="P312" s="888"/>
    </row>
    <row r="313" spans="1:16" ht="15" customHeight="1" x14ac:dyDescent="0.25">
      <c r="A313" s="1245" t="str">
        <f>IF(OR(C313=Listen!$P$6,C313=Listen!$P$7),1,"")</f>
        <v/>
      </c>
      <c r="B313" s="554"/>
      <c r="C313" s="291"/>
      <c r="D313" s="291"/>
      <c r="E313" s="383"/>
      <c r="F313" s="387"/>
      <c r="G313" s="549"/>
      <c r="H313" s="387"/>
      <c r="I313" s="549"/>
      <c r="J313" s="387"/>
      <c r="K313" s="542">
        <f t="shared" si="10"/>
        <v>0</v>
      </c>
      <c r="L313" s="391"/>
      <c r="M313" s="387"/>
      <c r="N313" s="387"/>
      <c r="O313" s="549"/>
      <c r="P313" s="888"/>
    </row>
    <row r="314" spans="1:16" ht="15" customHeight="1" x14ac:dyDescent="0.25">
      <c r="A314" s="1245" t="str">
        <f>IF(OR(C314=Listen!$P$6,C314=Listen!$P$7),1,"")</f>
        <v/>
      </c>
      <c r="B314" s="554"/>
      <c r="C314" s="291"/>
      <c r="D314" s="291"/>
      <c r="E314" s="383"/>
      <c r="F314" s="387"/>
      <c r="G314" s="549"/>
      <c r="H314" s="387"/>
      <c r="I314" s="549"/>
      <c r="J314" s="387"/>
      <c r="K314" s="542">
        <f t="shared" si="10"/>
        <v>0</v>
      </c>
      <c r="L314" s="391"/>
      <c r="M314" s="387"/>
      <c r="N314" s="387"/>
      <c r="O314" s="549"/>
      <c r="P314" s="888"/>
    </row>
    <row r="315" spans="1:16" ht="15" customHeight="1" x14ac:dyDescent="0.25">
      <c r="A315" s="1245" t="str">
        <f>IF(OR(C315=Listen!$P$6,C315=Listen!$P$7),1,"")</f>
        <v/>
      </c>
      <c r="B315" s="554"/>
      <c r="C315" s="291"/>
      <c r="D315" s="291"/>
      <c r="E315" s="383"/>
      <c r="F315" s="387"/>
      <c r="G315" s="549"/>
      <c r="H315" s="387"/>
      <c r="I315" s="549"/>
      <c r="J315" s="387"/>
      <c r="K315" s="542">
        <f t="shared" si="10"/>
        <v>0</v>
      </c>
      <c r="L315" s="391"/>
      <c r="M315" s="387"/>
      <c r="N315" s="387"/>
      <c r="O315" s="549"/>
      <c r="P315" s="888"/>
    </row>
    <row r="316" spans="1:16" ht="15" customHeight="1" x14ac:dyDescent="0.25">
      <c r="A316" s="1245" t="str">
        <f>IF(OR(C316=Listen!$P$6,C316=Listen!$P$7),1,"")</f>
        <v/>
      </c>
      <c r="B316" s="554"/>
      <c r="C316" s="291"/>
      <c r="D316" s="291"/>
      <c r="E316" s="383"/>
      <c r="F316" s="387"/>
      <c r="G316" s="549"/>
      <c r="H316" s="387"/>
      <c r="I316" s="549"/>
      <c r="J316" s="387"/>
      <c r="K316" s="542">
        <f t="shared" si="10"/>
        <v>0</v>
      </c>
      <c r="L316" s="391"/>
      <c r="M316" s="387"/>
      <c r="N316" s="387"/>
      <c r="O316" s="549"/>
      <c r="P316" s="888"/>
    </row>
    <row r="317" spans="1:16" ht="15" customHeight="1" x14ac:dyDescent="0.25">
      <c r="A317" s="1245" t="str">
        <f>IF(OR(C317=Listen!$P$6,C317=Listen!$P$7),1,"")</f>
        <v/>
      </c>
      <c r="B317" s="554"/>
      <c r="C317" s="291"/>
      <c r="D317" s="291"/>
      <c r="E317" s="383"/>
      <c r="F317" s="387"/>
      <c r="G317" s="549"/>
      <c r="H317" s="387"/>
      <c r="I317" s="549"/>
      <c r="J317" s="387"/>
      <c r="K317" s="542">
        <f t="shared" si="10"/>
        <v>0</v>
      </c>
      <c r="L317" s="391"/>
      <c r="M317" s="387"/>
      <c r="N317" s="387"/>
      <c r="O317" s="549"/>
      <c r="P317" s="888"/>
    </row>
    <row r="318" spans="1:16" ht="15" customHeight="1" x14ac:dyDescent="0.25">
      <c r="A318" s="1245" t="str">
        <f>IF(OR(C318=Listen!$P$6,C318=Listen!$P$7),1,"")</f>
        <v/>
      </c>
      <c r="B318" s="554"/>
      <c r="C318" s="291"/>
      <c r="D318" s="291"/>
      <c r="E318" s="383"/>
      <c r="F318" s="387"/>
      <c r="G318" s="549"/>
      <c r="H318" s="387"/>
      <c r="I318" s="549"/>
      <c r="J318" s="387"/>
      <c r="K318" s="542">
        <f t="shared" si="10"/>
        <v>0</v>
      </c>
      <c r="L318" s="391"/>
      <c r="M318" s="387"/>
      <c r="N318" s="387"/>
      <c r="O318" s="549"/>
      <c r="P318" s="888"/>
    </row>
    <row r="319" spans="1:16" ht="15" customHeight="1" x14ac:dyDescent="0.25">
      <c r="A319" s="1245" t="str">
        <f>IF(OR(C319=Listen!$P$6,C319=Listen!$P$7),1,"")</f>
        <v/>
      </c>
      <c r="B319" s="554"/>
      <c r="C319" s="291"/>
      <c r="D319" s="291"/>
      <c r="E319" s="383"/>
      <c r="F319" s="387"/>
      <c r="G319" s="549"/>
      <c r="H319" s="387"/>
      <c r="I319" s="549"/>
      <c r="J319" s="387"/>
      <c r="K319" s="542">
        <f t="shared" si="10"/>
        <v>0</v>
      </c>
      <c r="L319" s="391"/>
      <c r="M319" s="387"/>
      <c r="N319" s="387"/>
      <c r="O319" s="549"/>
      <c r="P319" s="888"/>
    </row>
    <row r="320" spans="1:16" ht="15" customHeight="1" x14ac:dyDescent="0.25">
      <c r="A320" s="1245" t="str">
        <f>IF(OR(C320=Listen!$P$6,C320=Listen!$P$7),1,"")</f>
        <v/>
      </c>
      <c r="B320" s="554"/>
      <c r="C320" s="291"/>
      <c r="D320" s="291"/>
      <c r="E320" s="383"/>
      <c r="F320" s="387"/>
      <c r="G320" s="549"/>
      <c r="H320" s="387"/>
      <c r="I320" s="549"/>
      <c r="J320" s="387"/>
      <c r="K320" s="542">
        <f t="shared" si="10"/>
        <v>0</v>
      </c>
      <c r="L320" s="391"/>
      <c r="M320" s="387"/>
      <c r="N320" s="387"/>
      <c r="O320" s="549"/>
      <c r="P320" s="888"/>
    </row>
    <row r="321" spans="1:16" ht="15" customHeight="1" x14ac:dyDescent="0.25">
      <c r="A321" s="1245" t="str">
        <f>IF(OR(C321=Listen!$P$6,C321=Listen!$P$7),1,"")</f>
        <v/>
      </c>
      <c r="B321" s="554"/>
      <c r="C321" s="291"/>
      <c r="D321" s="291"/>
      <c r="E321" s="383"/>
      <c r="F321" s="387"/>
      <c r="G321" s="549"/>
      <c r="H321" s="387"/>
      <c r="I321" s="549"/>
      <c r="J321" s="387"/>
      <c r="K321" s="542">
        <f t="shared" si="10"/>
        <v>0</v>
      </c>
      <c r="L321" s="391"/>
      <c r="M321" s="387"/>
      <c r="N321" s="387"/>
      <c r="O321" s="549"/>
      <c r="P321" s="888"/>
    </row>
    <row r="322" spans="1:16" ht="15" customHeight="1" x14ac:dyDescent="0.25">
      <c r="A322" s="1245" t="str">
        <f>IF(OR(C322=Listen!$P$6,C322=Listen!$P$7),1,"")</f>
        <v/>
      </c>
      <c r="B322" s="554"/>
      <c r="C322" s="291"/>
      <c r="D322" s="291"/>
      <c r="E322" s="383"/>
      <c r="F322" s="387"/>
      <c r="G322" s="549"/>
      <c r="H322" s="387"/>
      <c r="I322" s="549"/>
      <c r="J322" s="387"/>
      <c r="K322" s="542">
        <f t="shared" si="10"/>
        <v>0</v>
      </c>
      <c r="L322" s="391"/>
      <c r="M322" s="387"/>
      <c r="N322" s="387"/>
      <c r="O322" s="549"/>
      <c r="P322" s="888"/>
    </row>
    <row r="323" spans="1:16" ht="15" customHeight="1" x14ac:dyDescent="0.25">
      <c r="A323" s="1245" t="str">
        <f>IF(OR(C323=Listen!$P$6,C323=Listen!$P$7),1,"")</f>
        <v/>
      </c>
      <c r="B323" s="554"/>
      <c r="C323" s="291"/>
      <c r="D323" s="291"/>
      <c r="E323" s="383"/>
      <c r="F323" s="387"/>
      <c r="G323" s="549"/>
      <c r="H323" s="387"/>
      <c r="I323" s="549"/>
      <c r="J323" s="387"/>
      <c r="K323" s="542">
        <f t="shared" si="10"/>
        <v>0</v>
      </c>
      <c r="L323" s="391"/>
      <c r="M323" s="387"/>
      <c r="N323" s="387"/>
      <c r="O323" s="549"/>
      <c r="P323" s="888"/>
    </row>
    <row r="324" spans="1:16" ht="15" customHeight="1" x14ac:dyDescent="0.25">
      <c r="A324" s="1245" t="str">
        <f>IF(OR(C324=Listen!$P$6,C324=Listen!$P$7),1,"")</f>
        <v/>
      </c>
      <c r="B324" s="554"/>
      <c r="C324" s="291"/>
      <c r="D324" s="291"/>
      <c r="E324" s="383"/>
      <c r="F324" s="387"/>
      <c r="G324" s="549"/>
      <c r="H324" s="387"/>
      <c r="I324" s="549"/>
      <c r="J324" s="387"/>
      <c r="K324" s="542">
        <f t="shared" si="10"/>
        <v>0</v>
      </c>
      <c r="L324" s="391"/>
      <c r="M324" s="387"/>
      <c r="N324" s="387"/>
      <c r="O324" s="549"/>
      <c r="P324" s="888"/>
    </row>
    <row r="325" spans="1:16" ht="15" customHeight="1" x14ac:dyDescent="0.25">
      <c r="A325" s="1245" t="str">
        <f>IF(OR(C325=Listen!$P$6,C325=Listen!$P$7),1,"")</f>
        <v/>
      </c>
      <c r="B325" s="554"/>
      <c r="C325" s="291"/>
      <c r="D325" s="291"/>
      <c r="E325" s="383"/>
      <c r="F325" s="387"/>
      <c r="G325" s="549"/>
      <c r="H325" s="387"/>
      <c r="I325" s="549"/>
      <c r="J325" s="387"/>
      <c r="K325" s="542">
        <f t="shared" si="10"/>
        <v>0</v>
      </c>
      <c r="L325" s="391"/>
      <c r="M325" s="387"/>
      <c r="N325" s="387"/>
      <c r="O325" s="549"/>
      <c r="P325" s="888"/>
    </row>
    <row r="326" spans="1:16" ht="15" customHeight="1" x14ac:dyDescent="0.25">
      <c r="A326" s="1245" t="str">
        <f>IF(OR(C326=Listen!$P$6,C326=Listen!$P$7),1,"")</f>
        <v/>
      </c>
      <c r="B326" s="554"/>
      <c r="C326" s="291"/>
      <c r="D326" s="291"/>
      <c r="E326" s="383"/>
      <c r="F326" s="387"/>
      <c r="G326" s="549"/>
      <c r="H326" s="387"/>
      <c r="I326" s="549"/>
      <c r="J326" s="387"/>
      <c r="K326" s="542">
        <f t="shared" si="10"/>
        <v>0</v>
      </c>
      <c r="L326" s="391"/>
      <c r="M326" s="387"/>
      <c r="N326" s="387"/>
      <c r="O326" s="549"/>
      <c r="P326" s="888"/>
    </row>
    <row r="327" spans="1:16" ht="15" customHeight="1" x14ac:dyDescent="0.25">
      <c r="A327" s="1245" t="str">
        <f>IF(OR(C327=Listen!$P$6,C327=Listen!$P$7),1,"")</f>
        <v/>
      </c>
      <c r="B327" s="554"/>
      <c r="C327" s="291"/>
      <c r="D327" s="291"/>
      <c r="E327" s="383"/>
      <c r="F327" s="387"/>
      <c r="G327" s="549"/>
      <c r="H327" s="387"/>
      <c r="I327" s="549"/>
      <c r="J327" s="387"/>
      <c r="K327" s="542">
        <f t="shared" si="10"/>
        <v>0</v>
      </c>
      <c r="L327" s="391"/>
      <c r="M327" s="387"/>
      <c r="N327" s="387"/>
      <c r="O327" s="549"/>
      <c r="P327" s="888"/>
    </row>
    <row r="328" spans="1:16" ht="15" customHeight="1" x14ac:dyDescent="0.25">
      <c r="A328" s="1245" t="str">
        <f>IF(OR(C328=Listen!$P$6,C328=Listen!$P$7),1,"")</f>
        <v/>
      </c>
      <c r="B328" s="554"/>
      <c r="C328" s="291"/>
      <c r="D328" s="291"/>
      <c r="E328" s="383"/>
      <c r="F328" s="387"/>
      <c r="G328" s="549"/>
      <c r="H328" s="387"/>
      <c r="I328" s="549"/>
      <c r="J328" s="387"/>
      <c r="K328" s="542">
        <f t="shared" si="10"/>
        <v>0</v>
      </c>
      <c r="L328" s="391"/>
      <c r="M328" s="387"/>
      <c r="N328" s="387"/>
      <c r="O328" s="549"/>
      <c r="P328" s="888"/>
    </row>
    <row r="329" spans="1:16" ht="15" customHeight="1" x14ac:dyDescent="0.25">
      <c r="A329" s="1245" t="str">
        <f>IF(OR(C329=Listen!$P$6,C329=Listen!$P$7),1,"")</f>
        <v/>
      </c>
      <c r="B329" s="554"/>
      <c r="C329" s="291"/>
      <c r="D329" s="291"/>
      <c r="E329" s="383"/>
      <c r="F329" s="387"/>
      <c r="G329" s="549"/>
      <c r="H329" s="387"/>
      <c r="I329" s="549"/>
      <c r="J329" s="387"/>
      <c r="K329" s="542">
        <f t="shared" si="10"/>
        <v>0</v>
      </c>
      <c r="L329" s="391"/>
      <c r="M329" s="387"/>
      <c r="N329" s="387"/>
      <c r="O329" s="549"/>
      <c r="P329" s="888"/>
    </row>
    <row r="330" spans="1:16" ht="15" customHeight="1" x14ac:dyDescent="0.25">
      <c r="A330" s="1245" t="str">
        <f>IF(OR(C330=Listen!$P$6,C330=Listen!$P$7),1,"")</f>
        <v/>
      </c>
      <c r="B330" s="554"/>
      <c r="C330" s="291"/>
      <c r="D330" s="291"/>
      <c r="E330" s="383"/>
      <c r="F330" s="387"/>
      <c r="G330" s="549"/>
      <c r="H330" s="387"/>
      <c r="I330" s="549"/>
      <c r="J330" s="387"/>
      <c r="K330" s="542">
        <f t="shared" si="10"/>
        <v>0</v>
      </c>
      <c r="L330" s="391"/>
      <c r="M330" s="387"/>
      <c r="N330" s="387"/>
      <c r="O330" s="549"/>
      <c r="P330" s="888"/>
    </row>
    <row r="331" spans="1:16" ht="15" customHeight="1" x14ac:dyDescent="0.25">
      <c r="A331" s="1245" t="str">
        <f>IF(OR(C331=Listen!$P$6,C331=Listen!$P$7),1,"")</f>
        <v/>
      </c>
      <c r="B331" s="554"/>
      <c r="C331" s="291"/>
      <c r="D331" s="291"/>
      <c r="E331" s="383"/>
      <c r="F331" s="387"/>
      <c r="G331" s="549"/>
      <c r="H331" s="387"/>
      <c r="I331" s="549"/>
      <c r="J331" s="387"/>
      <c r="K331" s="542">
        <f t="shared" si="10"/>
        <v>0</v>
      </c>
      <c r="L331" s="391"/>
      <c r="M331" s="387"/>
      <c r="N331" s="387"/>
      <c r="O331" s="549"/>
      <c r="P331" s="888"/>
    </row>
    <row r="332" spans="1:16" ht="15" customHeight="1" x14ac:dyDescent="0.25">
      <c r="A332" s="1245" t="str">
        <f>IF(OR(C332=Listen!$P$6,C332=Listen!$P$7),1,"")</f>
        <v/>
      </c>
      <c r="B332" s="554"/>
      <c r="C332" s="291"/>
      <c r="D332" s="291"/>
      <c r="E332" s="383"/>
      <c r="F332" s="387"/>
      <c r="G332" s="549"/>
      <c r="H332" s="387"/>
      <c r="I332" s="549"/>
      <c r="J332" s="387"/>
      <c r="K332" s="542">
        <f t="shared" si="10"/>
        <v>0</v>
      </c>
      <c r="L332" s="391"/>
      <c r="M332" s="387"/>
      <c r="N332" s="387"/>
      <c r="O332" s="549"/>
      <c r="P332" s="888"/>
    </row>
    <row r="333" spans="1:16" ht="15" customHeight="1" x14ac:dyDescent="0.25">
      <c r="A333" s="1245" t="str">
        <f>IF(OR(C333=Listen!$P$6,C333=Listen!$P$7),1,"")</f>
        <v/>
      </c>
      <c r="B333" s="554"/>
      <c r="C333" s="291"/>
      <c r="D333" s="291"/>
      <c r="E333" s="383"/>
      <c r="F333" s="387"/>
      <c r="G333" s="549"/>
      <c r="H333" s="387"/>
      <c r="I333" s="549"/>
      <c r="J333" s="387"/>
      <c r="K333" s="542">
        <f t="shared" si="10"/>
        <v>0</v>
      </c>
      <c r="L333" s="391"/>
      <c r="M333" s="387"/>
      <c r="N333" s="387"/>
      <c r="O333" s="549"/>
      <c r="P333" s="888"/>
    </row>
    <row r="334" spans="1:16" ht="15" customHeight="1" x14ac:dyDescent="0.25">
      <c r="A334" s="1245" t="str">
        <f>IF(OR(C334=Listen!$P$6,C334=Listen!$P$7),1,"")</f>
        <v/>
      </c>
      <c r="B334" s="554"/>
      <c r="C334" s="291"/>
      <c r="D334" s="291"/>
      <c r="E334" s="383"/>
      <c r="F334" s="387"/>
      <c r="G334" s="549"/>
      <c r="H334" s="387"/>
      <c r="I334" s="549"/>
      <c r="J334" s="387"/>
      <c r="K334" s="542">
        <f t="shared" si="10"/>
        <v>0</v>
      </c>
      <c r="L334" s="391"/>
      <c r="M334" s="387"/>
      <c r="N334" s="387"/>
      <c r="O334" s="549"/>
      <c r="P334" s="888"/>
    </row>
    <row r="335" spans="1:16" ht="15" customHeight="1" x14ac:dyDescent="0.25">
      <c r="A335" s="1245" t="str">
        <f>IF(OR(C335=Listen!$P$6,C335=Listen!$P$7),1,"")</f>
        <v/>
      </c>
      <c r="B335" s="554"/>
      <c r="C335" s="291"/>
      <c r="D335" s="291"/>
      <c r="E335" s="383"/>
      <c r="F335" s="387"/>
      <c r="G335" s="549"/>
      <c r="H335" s="387"/>
      <c r="I335" s="549"/>
      <c r="J335" s="387"/>
      <c r="K335" s="542">
        <f t="shared" si="10"/>
        <v>0</v>
      </c>
      <c r="L335" s="391"/>
      <c r="M335" s="387"/>
      <c r="N335" s="387"/>
      <c r="O335" s="549"/>
      <c r="P335" s="888"/>
    </row>
    <row r="336" spans="1:16" ht="15" customHeight="1" x14ac:dyDescent="0.25">
      <c r="A336" s="1245" t="str">
        <f>IF(OR(C336=Listen!$P$6,C336=Listen!$P$7),1,"")</f>
        <v/>
      </c>
      <c r="B336" s="554"/>
      <c r="C336" s="291"/>
      <c r="D336" s="291"/>
      <c r="E336" s="383"/>
      <c r="F336" s="387"/>
      <c r="G336" s="549"/>
      <c r="H336" s="387"/>
      <c r="I336" s="549"/>
      <c r="J336" s="387"/>
      <c r="K336" s="542">
        <f t="shared" si="10"/>
        <v>0</v>
      </c>
      <c r="L336" s="391"/>
      <c r="M336" s="387"/>
      <c r="N336" s="387"/>
      <c r="O336" s="549"/>
      <c r="P336" s="888"/>
    </row>
    <row r="337" spans="1:16" ht="15" customHeight="1" x14ac:dyDescent="0.25">
      <c r="A337" s="1245" t="str">
        <f>IF(OR(C337=Listen!$P$6,C337=Listen!$P$7),1,"")</f>
        <v/>
      </c>
      <c r="B337" s="554"/>
      <c r="C337" s="291"/>
      <c r="D337" s="291"/>
      <c r="E337" s="383"/>
      <c r="F337" s="387"/>
      <c r="G337" s="549"/>
      <c r="H337" s="387"/>
      <c r="I337" s="549"/>
      <c r="J337" s="387"/>
      <c r="K337" s="542">
        <f t="shared" si="10"/>
        <v>0</v>
      </c>
      <c r="L337" s="391"/>
      <c r="M337" s="387"/>
      <c r="N337" s="387"/>
      <c r="O337" s="549"/>
      <c r="P337" s="888"/>
    </row>
    <row r="338" spans="1:16" ht="15" customHeight="1" x14ac:dyDescent="0.25">
      <c r="A338" s="1245" t="str">
        <f>IF(OR(C338=Listen!$P$6,C338=Listen!$P$7),1,"")</f>
        <v/>
      </c>
      <c r="B338" s="554"/>
      <c r="C338" s="291"/>
      <c r="D338" s="291"/>
      <c r="E338" s="383"/>
      <c r="F338" s="387"/>
      <c r="G338" s="549"/>
      <c r="H338" s="387"/>
      <c r="I338" s="549"/>
      <c r="J338" s="387"/>
      <c r="K338" s="542">
        <f t="shared" si="10"/>
        <v>0</v>
      </c>
      <c r="L338" s="391"/>
      <c r="M338" s="387"/>
      <c r="N338" s="387"/>
      <c r="O338" s="549"/>
      <c r="P338" s="888"/>
    </row>
    <row r="339" spans="1:16" ht="15" customHeight="1" x14ac:dyDescent="0.25">
      <c r="A339" s="1245" t="str">
        <f>IF(OR(C339=Listen!$P$6,C339=Listen!$P$7),1,"")</f>
        <v/>
      </c>
      <c r="B339" s="554"/>
      <c r="C339" s="291"/>
      <c r="D339" s="291"/>
      <c r="E339" s="383"/>
      <c r="F339" s="387"/>
      <c r="G339" s="549"/>
      <c r="H339" s="387"/>
      <c r="I339" s="549"/>
      <c r="J339" s="387"/>
      <c r="K339" s="542">
        <f t="shared" si="10"/>
        <v>0</v>
      </c>
      <c r="L339" s="391"/>
      <c r="M339" s="387"/>
      <c r="N339" s="387"/>
      <c r="O339" s="549"/>
      <c r="P339" s="888"/>
    </row>
    <row r="340" spans="1:16" ht="15" customHeight="1" x14ac:dyDescent="0.25">
      <c r="A340" s="1245" t="str">
        <f>IF(OR(C340=Listen!$P$6,C340=Listen!$P$7),1,"")</f>
        <v/>
      </c>
      <c r="B340" s="554"/>
      <c r="C340" s="291"/>
      <c r="D340" s="291"/>
      <c r="E340" s="383"/>
      <c r="F340" s="387"/>
      <c r="G340" s="549"/>
      <c r="H340" s="387"/>
      <c r="I340" s="549"/>
      <c r="J340" s="387"/>
      <c r="K340" s="542">
        <f t="shared" si="10"/>
        <v>0</v>
      </c>
      <c r="L340" s="391"/>
      <c r="M340" s="387"/>
      <c r="N340" s="387"/>
      <c r="O340" s="549"/>
      <c r="P340" s="888"/>
    </row>
    <row r="341" spans="1:16" ht="15" customHeight="1" x14ac:dyDescent="0.25">
      <c r="A341" s="1245" t="str">
        <f>IF(OR(C341=Listen!$P$6,C341=Listen!$P$7),1,"")</f>
        <v/>
      </c>
      <c r="B341" s="554"/>
      <c r="C341" s="291"/>
      <c r="D341" s="291"/>
      <c r="E341" s="383"/>
      <c r="F341" s="387"/>
      <c r="G341" s="549"/>
      <c r="H341" s="387"/>
      <c r="I341" s="549"/>
      <c r="J341" s="387"/>
      <c r="K341" s="542">
        <f t="shared" si="10"/>
        <v>0</v>
      </c>
      <c r="L341" s="391"/>
      <c r="M341" s="387"/>
      <c r="N341" s="387"/>
      <c r="O341" s="549"/>
      <c r="P341" s="888"/>
    </row>
    <row r="342" spans="1:16" ht="15" customHeight="1" x14ac:dyDescent="0.25">
      <c r="A342" s="1245" t="str">
        <f>IF(OR(C342=Listen!$P$6,C342=Listen!$P$7),1,"")</f>
        <v/>
      </c>
      <c r="B342" s="554"/>
      <c r="C342" s="291"/>
      <c r="D342" s="291"/>
      <c r="E342" s="383"/>
      <c r="F342" s="387"/>
      <c r="G342" s="549"/>
      <c r="H342" s="387"/>
      <c r="I342" s="549"/>
      <c r="J342" s="387"/>
      <c r="K342" s="542">
        <f t="shared" si="10"/>
        <v>0</v>
      </c>
      <c r="L342" s="391"/>
      <c r="M342" s="387"/>
      <c r="N342" s="387"/>
      <c r="O342" s="549"/>
      <c r="P342" s="888"/>
    </row>
    <row r="343" spans="1:16" ht="15" customHeight="1" x14ac:dyDescent="0.25">
      <c r="A343" s="1245" t="str">
        <f>IF(OR(C343=Listen!$P$6,C343=Listen!$P$7),1,"")</f>
        <v/>
      </c>
      <c r="B343" s="554"/>
      <c r="C343" s="291"/>
      <c r="D343" s="291"/>
      <c r="E343" s="383"/>
      <c r="F343" s="387"/>
      <c r="G343" s="549"/>
      <c r="H343" s="387"/>
      <c r="I343" s="549"/>
      <c r="J343" s="387"/>
      <c r="K343" s="542">
        <f t="shared" si="10"/>
        <v>0</v>
      </c>
      <c r="L343" s="391"/>
      <c r="M343" s="387"/>
      <c r="N343" s="387"/>
      <c r="O343" s="549"/>
      <c r="P343" s="888"/>
    </row>
    <row r="344" spans="1:16" ht="15" customHeight="1" x14ac:dyDescent="0.25">
      <c r="A344" s="1245" t="str">
        <f>IF(OR(C344=Listen!$P$6,C344=Listen!$P$7),1,"")</f>
        <v/>
      </c>
      <c r="B344" s="554"/>
      <c r="C344" s="291"/>
      <c r="D344" s="291"/>
      <c r="E344" s="383"/>
      <c r="F344" s="387"/>
      <c r="G344" s="549"/>
      <c r="H344" s="387"/>
      <c r="I344" s="549"/>
      <c r="J344" s="387"/>
      <c r="K344" s="542">
        <f t="shared" si="10"/>
        <v>0</v>
      </c>
      <c r="L344" s="391"/>
      <c r="M344" s="387"/>
      <c r="N344" s="387"/>
      <c r="O344" s="549"/>
      <c r="P344" s="888"/>
    </row>
    <row r="345" spans="1:16" ht="15" customHeight="1" x14ac:dyDescent="0.25">
      <c r="A345" s="1245" t="str">
        <f>IF(OR(C345=Listen!$P$6,C345=Listen!$P$7),1,"")</f>
        <v/>
      </c>
      <c r="B345" s="554"/>
      <c r="C345" s="291"/>
      <c r="D345" s="291"/>
      <c r="E345" s="383"/>
      <c r="F345" s="387"/>
      <c r="G345" s="549"/>
      <c r="H345" s="387"/>
      <c r="I345" s="549"/>
      <c r="J345" s="387"/>
      <c r="K345" s="542">
        <f t="shared" si="10"/>
        <v>0</v>
      </c>
      <c r="L345" s="391"/>
      <c r="M345" s="387"/>
      <c r="N345" s="387"/>
      <c r="O345" s="549"/>
      <c r="P345" s="888"/>
    </row>
    <row r="346" spans="1:16" ht="15" customHeight="1" x14ac:dyDescent="0.25">
      <c r="A346" s="1245" t="str">
        <f>IF(OR(C346=Listen!$P$6,C346=Listen!$P$7),1,"")</f>
        <v/>
      </c>
      <c r="B346" s="554"/>
      <c r="C346" s="291"/>
      <c r="D346" s="291"/>
      <c r="E346" s="383"/>
      <c r="F346" s="387"/>
      <c r="G346" s="549"/>
      <c r="H346" s="387"/>
      <c r="I346" s="549"/>
      <c r="J346" s="387"/>
      <c r="K346" s="542">
        <f t="shared" si="10"/>
        <v>0</v>
      </c>
      <c r="L346" s="391"/>
      <c r="M346" s="387"/>
      <c r="N346" s="387"/>
      <c r="O346" s="549"/>
      <c r="P346" s="888"/>
    </row>
    <row r="347" spans="1:16" ht="15" customHeight="1" x14ac:dyDescent="0.25">
      <c r="A347" s="1245" t="str">
        <f>IF(OR(C347=Listen!$P$6,C347=Listen!$P$7),1,"")</f>
        <v/>
      </c>
      <c r="B347" s="554"/>
      <c r="C347" s="291"/>
      <c r="D347" s="291"/>
      <c r="E347" s="383"/>
      <c r="F347" s="387"/>
      <c r="G347" s="549"/>
      <c r="H347" s="387"/>
      <c r="I347" s="549"/>
      <c r="J347" s="387"/>
      <c r="K347" s="542">
        <f t="shared" si="10"/>
        <v>0</v>
      </c>
      <c r="L347" s="391"/>
      <c r="M347" s="387"/>
      <c r="N347" s="387"/>
      <c r="O347" s="549"/>
      <c r="P347" s="888"/>
    </row>
    <row r="348" spans="1:16" ht="15" customHeight="1" x14ac:dyDescent="0.25">
      <c r="A348" s="1245" t="str">
        <f>IF(OR(C348=Listen!$P$6,C348=Listen!$P$7),1,"")</f>
        <v/>
      </c>
      <c r="B348" s="554"/>
      <c r="C348" s="291"/>
      <c r="D348" s="291"/>
      <c r="E348" s="383"/>
      <c r="F348" s="387"/>
      <c r="G348" s="549"/>
      <c r="H348" s="387"/>
      <c r="I348" s="549"/>
      <c r="J348" s="387"/>
      <c r="K348" s="542">
        <f t="shared" si="10"/>
        <v>0</v>
      </c>
      <c r="L348" s="391"/>
      <c r="M348" s="387"/>
      <c r="N348" s="387"/>
      <c r="O348" s="549"/>
      <c r="P348" s="888"/>
    </row>
    <row r="349" spans="1:16" ht="15" customHeight="1" x14ac:dyDescent="0.25">
      <c r="A349" s="1245" t="str">
        <f>IF(OR(C349=Listen!$P$6,C349=Listen!$P$7),1,"")</f>
        <v/>
      </c>
      <c r="B349" s="554"/>
      <c r="C349" s="291"/>
      <c r="D349" s="291"/>
      <c r="E349" s="383"/>
      <c r="F349" s="387"/>
      <c r="G349" s="549"/>
      <c r="H349" s="387"/>
      <c r="I349" s="549"/>
      <c r="J349" s="387"/>
      <c r="K349" s="542">
        <f t="shared" si="10"/>
        <v>0</v>
      </c>
      <c r="L349" s="391"/>
      <c r="M349" s="387"/>
      <c r="N349" s="387"/>
      <c r="O349" s="549"/>
      <c r="P349" s="888"/>
    </row>
    <row r="350" spans="1:16" ht="15" customHeight="1" x14ac:dyDescent="0.25">
      <c r="A350" s="1245" t="str">
        <f>IF(OR(C350=Listen!$P$6,C350=Listen!$P$7),1,"")</f>
        <v/>
      </c>
      <c r="B350" s="554"/>
      <c r="C350" s="291"/>
      <c r="D350" s="291"/>
      <c r="E350" s="383"/>
      <c r="F350" s="387"/>
      <c r="G350" s="549"/>
      <c r="H350" s="387"/>
      <c r="I350" s="549"/>
      <c r="J350" s="387"/>
      <c r="K350" s="542">
        <f t="shared" si="10"/>
        <v>0</v>
      </c>
      <c r="L350" s="391"/>
      <c r="M350" s="387"/>
      <c r="N350" s="387"/>
      <c r="O350" s="549"/>
      <c r="P350" s="888"/>
    </row>
    <row r="351" spans="1:16" ht="15" customHeight="1" x14ac:dyDescent="0.25">
      <c r="A351" s="1245" t="str">
        <f>IF(OR(C351=Listen!$P$6,C351=Listen!$P$7),1,"")</f>
        <v/>
      </c>
      <c r="B351" s="554"/>
      <c r="C351" s="291"/>
      <c r="D351" s="291"/>
      <c r="E351" s="383"/>
      <c r="F351" s="387"/>
      <c r="G351" s="549"/>
      <c r="H351" s="387"/>
      <c r="I351" s="549"/>
      <c r="J351" s="387"/>
      <c r="K351" s="542">
        <f t="shared" si="10"/>
        <v>0</v>
      </c>
      <c r="L351" s="391"/>
      <c r="M351" s="387"/>
      <c r="N351" s="387"/>
      <c r="O351" s="549"/>
      <c r="P351" s="888"/>
    </row>
    <row r="352" spans="1:16" ht="15" customHeight="1" x14ac:dyDescent="0.25">
      <c r="A352" s="1245" t="str">
        <f>IF(OR(C352=Listen!$P$6,C352=Listen!$P$7),1,"")</f>
        <v/>
      </c>
      <c r="B352" s="554"/>
      <c r="C352" s="291"/>
      <c r="D352" s="291"/>
      <c r="E352" s="383"/>
      <c r="F352" s="387"/>
      <c r="G352" s="549"/>
      <c r="H352" s="387"/>
      <c r="I352" s="549"/>
      <c r="J352" s="387"/>
      <c r="K352" s="542">
        <f t="shared" si="10"/>
        <v>0</v>
      </c>
      <c r="L352" s="391"/>
      <c r="M352" s="387"/>
      <c r="N352" s="387"/>
      <c r="O352" s="549"/>
      <c r="P352" s="888"/>
    </row>
    <row r="353" spans="1:16" ht="15" customHeight="1" x14ac:dyDescent="0.25">
      <c r="A353" s="1245" t="str">
        <f>IF(OR(C353=Listen!$P$6,C353=Listen!$P$7),1,"")</f>
        <v/>
      </c>
      <c r="B353" s="554"/>
      <c r="C353" s="291"/>
      <c r="D353" s="291"/>
      <c r="E353" s="383"/>
      <c r="F353" s="387"/>
      <c r="G353" s="549"/>
      <c r="H353" s="387"/>
      <c r="I353" s="549"/>
      <c r="J353" s="387"/>
      <c r="K353" s="542">
        <f t="shared" si="10"/>
        <v>0</v>
      </c>
      <c r="L353" s="391"/>
      <c r="M353" s="387"/>
      <c r="N353" s="387"/>
      <c r="O353" s="549"/>
      <c r="P353" s="888"/>
    </row>
    <row r="354" spans="1:16" ht="15" customHeight="1" x14ac:dyDescent="0.25">
      <c r="A354" s="1245" t="str">
        <f>IF(OR(C354=Listen!$P$6,C354=Listen!$P$7),1,"")</f>
        <v/>
      </c>
      <c r="B354" s="554"/>
      <c r="C354" s="291"/>
      <c r="D354" s="291"/>
      <c r="E354" s="383"/>
      <c r="F354" s="387"/>
      <c r="G354" s="549"/>
      <c r="H354" s="387"/>
      <c r="I354" s="549"/>
      <c r="J354" s="387"/>
      <c r="K354" s="542">
        <f t="shared" si="10"/>
        <v>0</v>
      </c>
      <c r="L354" s="391"/>
      <c r="M354" s="387"/>
      <c r="N354" s="387"/>
      <c r="O354" s="549"/>
      <c r="P354" s="888"/>
    </row>
    <row r="355" spans="1:16" ht="15" customHeight="1" x14ac:dyDescent="0.25">
      <c r="A355" s="1245" t="str">
        <f>IF(OR(C355=Listen!$P$6,C355=Listen!$P$7),1,"")</f>
        <v/>
      </c>
      <c r="B355" s="554"/>
      <c r="C355" s="291"/>
      <c r="D355" s="291"/>
      <c r="E355" s="383"/>
      <c r="F355" s="387"/>
      <c r="G355" s="549"/>
      <c r="H355" s="387"/>
      <c r="I355" s="549"/>
      <c r="J355" s="387"/>
      <c r="K355" s="542">
        <f t="shared" si="10"/>
        <v>0</v>
      </c>
      <c r="L355" s="391"/>
      <c r="M355" s="387"/>
      <c r="N355" s="387"/>
      <c r="O355" s="549"/>
      <c r="P355" s="888"/>
    </row>
    <row r="356" spans="1:16" ht="15" customHeight="1" x14ac:dyDescent="0.25">
      <c r="A356" s="1245" t="str">
        <f>IF(OR(C356=Listen!$P$6,C356=Listen!$P$7),1,"")</f>
        <v/>
      </c>
      <c r="B356" s="554"/>
      <c r="C356" s="291"/>
      <c r="D356" s="291"/>
      <c r="E356" s="383"/>
      <c r="F356" s="387"/>
      <c r="G356" s="549"/>
      <c r="H356" s="387"/>
      <c r="I356" s="549"/>
      <c r="J356" s="387"/>
      <c r="K356" s="542">
        <f t="shared" si="10"/>
        <v>0</v>
      </c>
      <c r="L356" s="391"/>
      <c r="M356" s="387"/>
      <c r="N356" s="387"/>
      <c r="O356" s="549"/>
      <c r="P356" s="888"/>
    </row>
    <row r="357" spans="1:16" ht="15" customHeight="1" x14ac:dyDescent="0.25">
      <c r="A357" s="1245" t="str">
        <f>IF(OR(C357=Listen!$P$6,C357=Listen!$P$7),1,"")</f>
        <v/>
      </c>
      <c r="B357" s="554"/>
      <c r="C357" s="291"/>
      <c r="D357" s="291"/>
      <c r="E357" s="383"/>
      <c r="F357" s="387"/>
      <c r="G357" s="549"/>
      <c r="H357" s="387"/>
      <c r="I357" s="549"/>
      <c r="J357" s="387"/>
      <c r="K357" s="542">
        <f t="shared" si="10"/>
        <v>0</v>
      </c>
      <c r="L357" s="391"/>
      <c r="M357" s="387"/>
      <c r="N357" s="387"/>
      <c r="O357" s="549"/>
      <c r="P357" s="888"/>
    </row>
    <row r="358" spans="1:16" ht="15" customHeight="1" x14ac:dyDescent="0.25">
      <c r="A358" s="1245" t="str">
        <f>IF(OR(C358=Listen!$P$6,C358=Listen!$P$7),1,"")</f>
        <v/>
      </c>
      <c r="B358" s="554"/>
      <c r="C358" s="291"/>
      <c r="D358" s="291"/>
      <c r="E358" s="383"/>
      <c r="F358" s="387"/>
      <c r="G358" s="549"/>
      <c r="H358" s="387"/>
      <c r="I358" s="549"/>
      <c r="J358" s="387"/>
      <c r="K358" s="542">
        <f t="shared" si="10"/>
        <v>0</v>
      </c>
      <c r="L358" s="391"/>
      <c r="M358" s="387"/>
      <c r="N358" s="387"/>
      <c r="O358" s="549"/>
      <c r="P358" s="888"/>
    </row>
    <row r="359" spans="1:16" ht="15" customHeight="1" x14ac:dyDescent="0.25">
      <c r="A359" s="1245" t="str">
        <f>IF(OR(C359=Listen!$P$6,C359=Listen!$P$7),1,"")</f>
        <v/>
      </c>
      <c r="B359" s="554"/>
      <c r="C359" s="291"/>
      <c r="D359" s="291"/>
      <c r="E359" s="383"/>
      <c r="F359" s="387"/>
      <c r="G359" s="549"/>
      <c r="H359" s="387"/>
      <c r="I359" s="549"/>
      <c r="J359" s="387"/>
      <c r="K359" s="542">
        <f t="shared" si="10"/>
        <v>0</v>
      </c>
      <c r="L359" s="391"/>
      <c r="M359" s="387"/>
      <c r="N359" s="387"/>
      <c r="O359" s="549"/>
      <c r="P359" s="888"/>
    </row>
    <row r="360" spans="1:16" ht="15" customHeight="1" x14ac:dyDescent="0.25">
      <c r="A360" s="1245" t="str">
        <f>IF(OR(C360=Listen!$P$6,C360=Listen!$P$7),1,"")</f>
        <v/>
      </c>
      <c r="B360" s="554"/>
      <c r="C360" s="291"/>
      <c r="D360" s="291"/>
      <c r="E360" s="383"/>
      <c r="F360" s="387"/>
      <c r="G360" s="549"/>
      <c r="H360" s="387"/>
      <c r="I360" s="549"/>
      <c r="J360" s="387"/>
      <c r="K360" s="542">
        <f t="shared" si="10"/>
        <v>0</v>
      </c>
      <c r="L360" s="391"/>
      <c r="M360" s="387"/>
      <c r="N360" s="387"/>
      <c r="O360" s="549"/>
      <c r="P360" s="888"/>
    </row>
    <row r="361" spans="1:16" ht="15" customHeight="1" x14ac:dyDescent="0.25">
      <c r="A361" s="1245" t="str">
        <f>IF(OR(C361=Listen!$P$6,C361=Listen!$P$7),1,"")</f>
        <v/>
      </c>
      <c r="B361" s="554"/>
      <c r="C361" s="291"/>
      <c r="D361" s="291"/>
      <c r="E361" s="383"/>
      <c r="F361" s="387"/>
      <c r="G361" s="549"/>
      <c r="H361" s="387"/>
      <c r="I361" s="549"/>
      <c r="J361" s="387"/>
      <c r="K361" s="542">
        <f t="shared" si="10"/>
        <v>0</v>
      </c>
      <c r="L361" s="391"/>
      <c r="M361" s="387"/>
      <c r="N361" s="387"/>
      <c r="O361" s="549"/>
      <c r="P361" s="888"/>
    </row>
    <row r="362" spans="1:16" ht="15" customHeight="1" x14ac:dyDescent="0.25">
      <c r="A362" s="1245" t="str">
        <f>IF(OR(C362=Listen!$P$6,C362=Listen!$P$7),1,"")</f>
        <v/>
      </c>
      <c r="B362" s="554"/>
      <c r="C362" s="291"/>
      <c r="D362" s="291"/>
      <c r="E362" s="383"/>
      <c r="F362" s="387"/>
      <c r="G362" s="549"/>
      <c r="H362" s="387"/>
      <c r="I362" s="549"/>
      <c r="J362" s="387"/>
      <c r="K362" s="542">
        <f t="shared" si="10"/>
        <v>0</v>
      </c>
      <c r="L362" s="391"/>
      <c r="M362" s="387"/>
      <c r="N362" s="387"/>
      <c r="O362" s="549"/>
      <c r="P362" s="888"/>
    </row>
    <row r="363" spans="1:16" ht="15" customHeight="1" x14ac:dyDescent="0.25">
      <c r="A363" s="1245" t="str">
        <f>IF(OR(C363=Listen!$P$6,C363=Listen!$P$7),1,"")</f>
        <v/>
      </c>
      <c r="B363" s="554"/>
      <c r="C363" s="291"/>
      <c r="D363" s="291"/>
      <c r="E363" s="383"/>
      <c r="F363" s="387"/>
      <c r="G363" s="549"/>
      <c r="H363" s="387"/>
      <c r="I363" s="549"/>
      <c r="J363" s="387"/>
      <c r="K363" s="542">
        <f t="shared" si="10"/>
        <v>0</v>
      </c>
      <c r="L363" s="391"/>
      <c r="M363" s="387"/>
      <c r="N363" s="387"/>
      <c r="O363" s="549"/>
      <c r="P363" s="888"/>
    </row>
    <row r="364" spans="1:16" ht="15" customHeight="1" x14ac:dyDescent="0.25">
      <c r="A364" s="1245" t="str">
        <f>IF(OR(C364=Listen!$P$6,C364=Listen!$P$7),1,"")</f>
        <v/>
      </c>
      <c r="B364" s="554"/>
      <c r="C364" s="291"/>
      <c r="D364" s="291"/>
      <c r="E364" s="383"/>
      <c r="F364" s="387"/>
      <c r="G364" s="549"/>
      <c r="H364" s="387"/>
      <c r="I364" s="549"/>
      <c r="J364" s="387"/>
      <c r="K364" s="542">
        <f t="shared" si="10"/>
        <v>0</v>
      </c>
      <c r="L364" s="391"/>
      <c r="M364" s="387"/>
      <c r="N364" s="387"/>
      <c r="O364" s="549"/>
      <c r="P364" s="888"/>
    </row>
    <row r="365" spans="1:16" ht="15" customHeight="1" x14ac:dyDescent="0.25">
      <c r="A365" s="1245" t="str">
        <f>IF(OR(C365=Listen!$P$6,C365=Listen!$P$7),1,"")</f>
        <v/>
      </c>
      <c r="B365" s="554"/>
      <c r="C365" s="291"/>
      <c r="D365" s="291"/>
      <c r="E365" s="383"/>
      <c r="F365" s="387"/>
      <c r="G365" s="549"/>
      <c r="H365" s="387"/>
      <c r="I365" s="549"/>
      <c r="J365" s="387"/>
      <c r="K365" s="542">
        <f t="shared" ref="K365:K404" si="11">SUM(F365,H365)-J365</f>
        <v>0</v>
      </c>
      <c r="L365" s="391"/>
      <c r="M365" s="387"/>
      <c r="N365" s="387"/>
      <c r="O365" s="549"/>
      <c r="P365" s="888"/>
    </row>
    <row r="366" spans="1:16" ht="15" customHeight="1" x14ac:dyDescent="0.25">
      <c r="A366" s="1245" t="str">
        <f>IF(OR(C366=Listen!$P$6,C366=Listen!$P$7),1,"")</f>
        <v/>
      </c>
      <c r="B366" s="554"/>
      <c r="C366" s="291"/>
      <c r="D366" s="291"/>
      <c r="E366" s="383"/>
      <c r="F366" s="387"/>
      <c r="G366" s="549"/>
      <c r="H366" s="387"/>
      <c r="I366" s="549"/>
      <c r="J366" s="387"/>
      <c r="K366" s="542">
        <f t="shared" si="11"/>
        <v>0</v>
      </c>
      <c r="L366" s="391"/>
      <c r="M366" s="387"/>
      <c r="N366" s="387"/>
      <c r="O366" s="549"/>
      <c r="P366" s="888"/>
    </row>
    <row r="367" spans="1:16" ht="15" customHeight="1" x14ac:dyDescent="0.25">
      <c r="A367" s="1245" t="str">
        <f>IF(OR(C367=Listen!$P$6,C367=Listen!$P$7),1,"")</f>
        <v/>
      </c>
      <c r="B367" s="554"/>
      <c r="C367" s="291"/>
      <c r="D367" s="291"/>
      <c r="E367" s="383"/>
      <c r="F367" s="387"/>
      <c r="G367" s="549"/>
      <c r="H367" s="387"/>
      <c r="I367" s="549"/>
      <c r="J367" s="387"/>
      <c r="K367" s="542">
        <f t="shared" si="11"/>
        <v>0</v>
      </c>
      <c r="L367" s="391"/>
      <c r="M367" s="387"/>
      <c r="N367" s="387"/>
      <c r="O367" s="549"/>
      <c r="P367" s="888"/>
    </row>
    <row r="368" spans="1:16" ht="15" customHeight="1" x14ac:dyDescent="0.25">
      <c r="A368" s="1245" t="str">
        <f>IF(OR(C368=Listen!$P$6,C368=Listen!$P$7),1,"")</f>
        <v/>
      </c>
      <c r="B368" s="554"/>
      <c r="C368" s="291"/>
      <c r="D368" s="291"/>
      <c r="E368" s="383"/>
      <c r="F368" s="387"/>
      <c r="G368" s="549"/>
      <c r="H368" s="387"/>
      <c r="I368" s="549"/>
      <c r="J368" s="387"/>
      <c r="K368" s="542">
        <f t="shared" si="11"/>
        <v>0</v>
      </c>
      <c r="L368" s="391"/>
      <c r="M368" s="387"/>
      <c r="N368" s="387"/>
      <c r="O368" s="549"/>
      <c r="P368" s="888"/>
    </row>
    <row r="369" spans="1:16" ht="15" customHeight="1" x14ac:dyDescent="0.25">
      <c r="A369" s="1245" t="str">
        <f>IF(OR(C369=Listen!$P$6,C369=Listen!$P$7),1,"")</f>
        <v/>
      </c>
      <c r="B369" s="554"/>
      <c r="C369" s="291"/>
      <c r="D369" s="291"/>
      <c r="E369" s="383"/>
      <c r="F369" s="387"/>
      <c r="G369" s="549"/>
      <c r="H369" s="387"/>
      <c r="I369" s="549"/>
      <c r="J369" s="387"/>
      <c r="K369" s="542">
        <f t="shared" si="11"/>
        <v>0</v>
      </c>
      <c r="L369" s="391"/>
      <c r="M369" s="387"/>
      <c r="N369" s="387"/>
      <c r="O369" s="549"/>
      <c r="P369" s="888"/>
    </row>
    <row r="370" spans="1:16" ht="15" customHeight="1" x14ac:dyDescent="0.25">
      <c r="A370" s="1245" t="str">
        <f>IF(OR(C370=Listen!$P$6,C370=Listen!$P$7),1,"")</f>
        <v/>
      </c>
      <c r="B370" s="554"/>
      <c r="C370" s="291"/>
      <c r="D370" s="291"/>
      <c r="E370" s="383"/>
      <c r="F370" s="387"/>
      <c r="G370" s="549"/>
      <c r="H370" s="387"/>
      <c r="I370" s="549"/>
      <c r="J370" s="387"/>
      <c r="K370" s="542">
        <f t="shared" si="11"/>
        <v>0</v>
      </c>
      <c r="L370" s="391"/>
      <c r="M370" s="387"/>
      <c r="N370" s="387"/>
      <c r="O370" s="549"/>
      <c r="P370" s="888"/>
    </row>
    <row r="371" spans="1:16" ht="15" customHeight="1" x14ac:dyDescent="0.25">
      <c r="A371" s="1245" t="str">
        <f>IF(OR(C371=Listen!$P$6,C371=Listen!$P$7),1,"")</f>
        <v/>
      </c>
      <c r="B371" s="554"/>
      <c r="C371" s="291"/>
      <c r="D371" s="291"/>
      <c r="E371" s="383"/>
      <c r="F371" s="387"/>
      <c r="G371" s="549"/>
      <c r="H371" s="387"/>
      <c r="I371" s="549"/>
      <c r="J371" s="387"/>
      <c r="K371" s="542">
        <f t="shared" si="11"/>
        <v>0</v>
      </c>
      <c r="L371" s="391"/>
      <c r="M371" s="387"/>
      <c r="N371" s="387"/>
      <c r="O371" s="549"/>
      <c r="P371" s="888"/>
    </row>
    <row r="372" spans="1:16" ht="15" customHeight="1" x14ac:dyDescent="0.25">
      <c r="A372" s="1245" t="str">
        <f>IF(OR(C372=Listen!$P$6,C372=Listen!$P$7),1,"")</f>
        <v/>
      </c>
      <c r="B372" s="554"/>
      <c r="C372" s="291"/>
      <c r="D372" s="291"/>
      <c r="E372" s="383"/>
      <c r="F372" s="387"/>
      <c r="G372" s="549"/>
      <c r="H372" s="387"/>
      <c r="I372" s="549"/>
      <c r="J372" s="387"/>
      <c r="K372" s="542">
        <f t="shared" si="11"/>
        <v>0</v>
      </c>
      <c r="L372" s="391"/>
      <c r="M372" s="387"/>
      <c r="N372" s="387"/>
      <c r="O372" s="549"/>
      <c r="P372" s="888"/>
    </row>
    <row r="373" spans="1:16" ht="15" customHeight="1" x14ac:dyDescent="0.25">
      <c r="A373" s="1245" t="str">
        <f>IF(OR(C373=Listen!$P$6,C373=Listen!$P$7),1,"")</f>
        <v/>
      </c>
      <c r="B373" s="554"/>
      <c r="C373" s="291"/>
      <c r="D373" s="291"/>
      <c r="E373" s="383"/>
      <c r="F373" s="387"/>
      <c r="G373" s="549"/>
      <c r="H373" s="387"/>
      <c r="I373" s="549"/>
      <c r="J373" s="387"/>
      <c r="K373" s="542">
        <f t="shared" si="11"/>
        <v>0</v>
      </c>
      <c r="L373" s="391"/>
      <c r="M373" s="387"/>
      <c r="N373" s="387"/>
      <c r="O373" s="549"/>
      <c r="P373" s="888"/>
    </row>
    <row r="374" spans="1:16" ht="15" customHeight="1" x14ac:dyDescent="0.25">
      <c r="A374" s="1245" t="str">
        <f>IF(OR(C374=Listen!$P$6,C374=Listen!$P$7),1,"")</f>
        <v/>
      </c>
      <c r="B374" s="554"/>
      <c r="C374" s="291"/>
      <c r="D374" s="291"/>
      <c r="E374" s="383"/>
      <c r="F374" s="387"/>
      <c r="G374" s="549"/>
      <c r="H374" s="387"/>
      <c r="I374" s="549"/>
      <c r="J374" s="387"/>
      <c r="K374" s="542">
        <f t="shared" si="11"/>
        <v>0</v>
      </c>
      <c r="L374" s="391"/>
      <c r="M374" s="387"/>
      <c r="N374" s="387"/>
      <c r="O374" s="549"/>
      <c r="P374" s="888"/>
    </row>
    <row r="375" spans="1:16" ht="15" customHeight="1" x14ac:dyDescent="0.25">
      <c r="A375" s="1245" t="str">
        <f>IF(OR(C375=Listen!$P$6,C375=Listen!$P$7),1,"")</f>
        <v/>
      </c>
      <c r="B375" s="554"/>
      <c r="C375" s="291"/>
      <c r="D375" s="291"/>
      <c r="E375" s="383"/>
      <c r="F375" s="387"/>
      <c r="G375" s="549"/>
      <c r="H375" s="387"/>
      <c r="I375" s="549"/>
      <c r="J375" s="387"/>
      <c r="K375" s="542">
        <f t="shared" si="11"/>
        <v>0</v>
      </c>
      <c r="L375" s="391"/>
      <c r="M375" s="387"/>
      <c r="N375" s="387"/>
      <c r="O375" s="549"/>
      <c r="P375" s="888"/>
    </row>
    <row r="376" spans="1:16" ht="15" customHeight="1" x14ac:dyDescent="0.25">
      <c r="A376" s="1245" t="str">
        <f>IF(OR(C376=Listen!$P$6,C376=Listen!$P$7),1,"")</f>
        <v/>
      </c>
      <c r="B376" s="554"/>
      <c r="C376" s="291"/>
      <c r="D376" s="291"/>
      <c r="E376" s="383"/>
      <c r="F376" s="387"/>
      <c r="G376" s="549"/>
      <c r="H376" s="387"/>
      <c r="I376" s="549"/>
      <c r="J376" s="387"/>
      <c r="K376" s="542">
        <f t="shared" si="11"/>
        <v>0</v>
      </c>
      <c r="L376" s="391"/>
      <c r="M376" s="387"/>
      <c r="N376" s="387"/>
      <c r="O376" s="549"/>
      <c r="P376" s="888"/>
    </row>
    <row r="377" spans="1:16" ht="15" customHeight="1" x14ac:dyDescent="0.25">
      <c r="A377" s="1245" t="str">
        <f>IF(OR(C377=Listen!$P$6,C377=Listen!$P$7),1,"")</f>
        <v/>
      </c>
      <c r="B377" s="554"/>
      <c r="C377" s="291"/>
      <c r="D377" s="291"/>
      <c r="E377" s="383"/>
      <c r="F377" s="387"/>
      <c r="G377" s="549"/>
      <c r="H377" s="387"/>
      <c r="I377" s="549"/>
      <c r="J377" s="387"/>
      <c r="K377" s="542">
        <f t="shared" si="11"/>
        <v>0</v>
      </c>
      <c r="L377" s="391"/>
      <c r="M377" s="387"/>
      <c r="N377" s="387"/>
      <c r="O377" s="549"/>
      <c r="P377" s="888"/>
    </row>
    <row r="378" spans="1:16" ht="15" customHeight="1" x14ac:dyDescent="0.25">
      <c r="A378" s="1245" t="str">
        <f>IF(OR(C378=Listen!$P$6,C378=Listen!$P$7),1,"")</f>
        <v/>
      </c>
      <c r="B378" s="554"/>
      <c r="C378" s="291"/>
      <c r="D378" s="291"/>
      <c r="E378" s="383"/>
      <c r="F378" s="387"/>
      <c r="G378" s="549"/>
      <c r="H378" s="387"/>
      <c r="I378" s="549"/>
      <c r="J378" s="387"/>
      <c r="K378" s="542">
        <f t="shared" si="11"/>
        <v>0</v>
      </c>
      <c r="L378" s="391"/>
      <c r="M378" s="387"/>
      <c r="N378" s="387"/>
      <c r="O378" s="549"/>
      <c r="P378" s="888"/>
    </row>
    <row r="379" spans="1:16" ht="15" customHeight="1" x14ac:dyDescent="0.25">
      <c r="A379" s="1245" t="str">
        <f>IF(OR(C379=Listen!$P$6,C379=Listen!$P$7),1,"")</f>
        <v/>
      </c>
      <c r="B379" s="554"/>
      <c r="C379" s="291"/>
      <c r="D379" s="291"/>
      <c r="E379" s="383"/>
      <c r="F379" s="387"/>
      <c r="G379" s="549"/>
      <c r="H379" s="387"/>
      <c r="I379" s="549"/>
      <c r="J379" s="387"/>
      <c r="K379" s="542">
        <f t="shared" si="11"/>
        <v>0</v>
      </c>
      <c r="L379" s="391"/>
      <c r="M379" s="387"/>
      <c r="N379" s="387"/>
      <c r="O379" s="549"/>
      <c r="P379" s="888"/>
    </row>
    <row r="380" spans="1:16" ht="15" customHeight="1" x14ac:dyDescent="0.25">
      <c r="A380" s="1245" t="str">
        <f>IF(OR(C380=Listen!$P$6,C380=Listen!$P$7),1,"")</f>
        <v/>
      </c>
      <c r="B380" s="554"/>
      <c r="C380" s="291"/>
      <c r="D380" s="291"/>
      <c r="E380" s="383"/>
      <c r="F380" s="387"/>
      <c r="G380" s="549"/>
      <c r="H380" s="387"/>
      <c r="I380" s="549"/>
      <c r="J380" s="387"/>
      <c r="K380" s="542">
        <f t="shared" si="11"/>
        <v>0</v>
      </c>
      <c r="L380" s="391"/>
      <c r="M380" s="387"/>
      <c r="N380" s="387"/>
      <c r="O380" s="549"/>
      <c r="P380" s="888"/>
    </row>
    <row r="381" spans="1:16" ht="15" customHeight="1" x14ac:dyDescent="0.25">
      <c r="A381" s="1245" t="str">
        <f>IF(OR(C381=Listen!$P$6,C381=Listen!$P$7),1,"")</f>
        <v/>
      </c>
      <c r="B381" s="554"/>
      <c r="C381" s="291"/>
      <c r="D381" s="291"/>
      <c r="E381" s="383"/>
      <c r="F381" s="387"/>
      <c r="G381" s="549"/>
      <c r="H381" s="387"/>
      <c r="I381" s="549"/>
      <c r="J381" s="387"/>
      <c r="K381" s="542">
        <f t="shared" si="11"/>
        <v>0</v>
      </c>
      <c r="L381" s="391"/>
      <c r="M381" s="387"/>
      <c r="N381" s="387"/>
      <c r="O381" s="549"/>
      <c r="P381" s="888"/>
    </row>
    <row r="382" spans="1:16" ht="15" customHeight="1" x14ac:dyDescent="0.25">
      <c r="A382" s="1245" t="str">
        <f>IF(OR(C382=Listen!$P$6,C382=Listen!$P$7),1,"")</f>
        <v/>
      </c>
      <c r="B382" s="554"/>
      <c r="C382" s="291"/>
      <c r="D382" s="291"/>
      <c r="E382" s="383"/>
      <c r="F382" s="387"/>
      <c r="G382" s="549"/>
      <c r="H382" s="387"/>
      <c r="I382" s="549"/>
      <c r="J382" s="387"/>
      <c r="K382" s="542">
        <f t="shared" si="11"/>
        <v>0</v>
      </c>
      <c r="L382" s="391"/>
      <c r="M382" s="387"/>
      <c r="N382" s="387"/>
      <c r="O382" s="549"/>
      <c r="P382" s="888"/>
    </row>
    <row r="383" spans="1:16" ht="15" customHeight="1" x14ac:dyDescent="0.25">
      <c r="A383" s="1245" t="str">
        <f>IF(OR(C383=Listen!$P$6,C383=Listen!$P$7),1,"")</f>
        <v/>
      </c>
      <c r="B383" s="554"/>
      <c r="C383" s="291"/>
      <c r="D383" s="291"/>
      <c r="E383" s="383"/>
      <c r="F383" s="387"/>
      <c r="G383" s="549"/>
      <c r="H383" s="387"/>
      <c r="I383" s="549"/>
      <c r="J383" s="387"/>
      <c r="K383" s="542">
        <f t="shared" si="11"/>
        <v>0</v>
      </c>
      <c r="L383" s="391"/>
      <c r="M383" s="387"/>
      <c r="N383" s="387"/>
      <c r="O383" s="549"/>
      <c r="P383" s="888"/>
    </row>
    <row r="384" spans="1:16" ht="15" customHeight="1" x14ac:dyDescent="0.25">
      <c r="A384" s="1245" t="str">
        <f>IF(OR(C384=Listen!$P$6,C384=Listen!$P$7),1,"")</f>
        <v/>
      </c>
      <c r="B384" s="554"/>
      <c r="C384" s="291"/>
      <c r="D384" s="291"/>
      <c r="E384" s="383"/>
      <c r="F384" s="387"/>
      <c r="G384" s="549"/>
      <c r="H384" s="387"/>
      <c r="I384" s="549"/>
      <c r="J384" s="387"/>
      <c r="K384" s="542">
        <f t="shared" si="11"/>
        <v>0</v>
      </c>
      <c r="L384" s="391"/>
      <c r="M384" s="387"/>
      <c r="N384" s="387"/>
      <c r="O384" s="549"/>
      <c r="P384" s="888"/>
    </row>
    <row r="385" spans="1:16" ht="15" customHeight="1" x14ac:dyDescent="0.25">
      <c r="A385" s="1245" t="str">
        <f>IF(OR(C385=Listen!$P$6,C385=Listen!$P$7),1,"")</f>
        <v/>
      </c>
      <c r="B385" s="554"/>
      <c r="C385" s="291"/>
      <c r="D385" s="291"/>
      <c r="E385" s="383"/>
      <c r="F385" s="387"/>
      <c r="G385" s="549"/>
      <c r="H385" s="387"/>
      <c r="I385" s="549"/>
      <c r="J385" s="387"/>
      <c r="K385" s="542">
        <f t="shared" si="11"/>
        <v>0</v>
      </c>
      <c r="L385" s="391"/>
      <c r="M385" s="387"/>
      <c r="N385" s="387"/>
      <c r="O385" s="549"/>
      <c r="P385" s="888"/>
    </row>
    <row r="386" spans="1:16" ht="15" customHeight="1" x14ac:dyDescent="0.25">
      <c r="A386" s="1245" t="str">
        <f>IF(OR(C386=Listen!$P$6,C386=Listen!$P$7),1,"")</f>
        <v/>
      </c>
      <c r="B386" s="554"/>
      <c r="C386" s="291"/>
      <c r="D386" s="291"/>
      <c r="E386" s="383"/>
      <c r="F386" s="387"/>
      <c r="G386" s="549"/>
      <c r="H386" s="387"/>
      <c r="I386" s="549"/>
      <c r="J386" s="387"/>
      <c r="K386" s="542">
        <f t="shared" si="11"/>
        <v>0</v>
      </c>
      <c r="L386" s="391"/>
      <c r="M386" s="387"/>
      <c r="N386" s="387"/>
      <c r="O386" s="549"/>
      <c r="P386" s="888"/>
    </row>
    <row r="387" spans="1:16" ht="15" customHeight="1" x14ac:dyDescent="0.25">
      <c r="A387" s="1245" t="str">
        <f>IF(OR(C387=Listen!$P$6,C387=Listen!$P$7),1,"")</f>
        <v/>
      </c>
      <c r="B387" s="554"/>
      <c r="C387" s="291"/>
      <c r="D387" s="291"/>
      <c r="E387" s="383"/>
      <c r="F387" s="387"/>
      <c r="G387" s="549"/>
      <c r="H387" s="387"/>
      <c r="I387" s="549"/>
      <c r="J387" s="387"/>
      <c r="K387" s="542">
        <f t="shared" si="11"/>
        <v>0</v>
      </c>
      <c r="L387" s="391"/>
      <c r="M387" s="387"/>
      <c r="N387" s="387"/>
      <c r="O387" s="549"/>
      <c r="P387" s="888"/>
    </row>
    <row r="388" spans="1:16" ht="15" customHeight="1" x14ac:dyDescent="0.25">
      <c r="A388" s="1245" t="str">
        <f>IF(OR(C388=Listen!$P$6,C388=Listen!$P$7),1,"")</f>
        <v/>
      </c>
      <c r="B388" s="554"/>
      <c r="C388" s="291"/>
      <c r="D388" s="291"/>
      <c r="E388" s="383"/>
      <c r="F388" s="387"/>
      <c r="G388" s="549"/>
      <c r="H388" s="387"/>
      <c r="I388" s="549"/>
      <c r="J388" s="387"/>
      <c r="K388" s="542">
        <f t="shared" si="11"/>
        <v>0</v>
      </c>
      <c r="L388" s="391"/>
      <c r="M388" s="387"/>
      <c r="N388" s="387"/>
      <c r="O388" s="549"/>
      <c r="P388" s="888"/>
    </row>
    <row r="389" spans="1:16" ht="15" customHeight="1" x14ac:dyDescent="0.25">
      <c r="A389" s="1245" t="str">
        <f>IF(OR(C389=Listen!$P$6,C389=Listen!$P$7),1,"")</f>
        <v/>
      </c>
      <c r="B389" s="554"/>
      <c r="C389" s="291"/>
      <c r="D389" s="291"/>
      <c r="E389" s="383"/>
      <c r="F389" s="387"/>
      <c r="G389" s="549"/>
      <c r="H389" s="387"/>
      <c r="I389" s="549"/>
      <c r="J389" s="387"/>
      <c r="K389" s="542">
        <f t="shared" si="11"/>
        <v>0</v>
      </c>
      <c r="L389" s="391"/>
      <c r="M389" s="387"/>
      <c r="N389" s="387"/>
      <c r="O389" s="549"/>
      <c r="P389" s="888"/>
    </row>
    <row r="390" spans="1:16" ht="15" customHeight="1" x14ac:dyDescent="0.25">
      <c r="A390" s="1245" t="str">
        <f>IF(OR(C390=Listen!$P$6,C390=Listen!$P$7),1,"")</f>
        <v/>
      </c>
      <c r="B390" s="554"/>
      <c r="C390" s="291"/>
      <c r="D390" s="291"/>
      <c r="E390" s="383"/>
      <c r="F390" s="387"/>
      <c r="G390" s="549"/>
      <c r="H390" s="387"/>
      <c r="I390" s="549"/>
      <c r="J390" s="387"/>
      <c r="K390" s="542">
        <f t="shared" si="11"/>
        <v>0</v>
      </c>
      <c r="L390" s="391"/>
      <c r="M390" s="387"/>
      <c r="N390" s="387"/>
      <c r="O390" s="549"/>
      <c r="P390" s="888"/>
    </row>
    <row r="391" spans="1:16" ht="15" customHeight="1" x14ac:dyDescent="0.25">
      <c r="A391" s="1245" t="str">
        <f>IF(OR(C391=Listen!$P$6,C391=Listen!$P$7),1,"")</f>
        <v/>
      </c>
      <c r="B391" s="554"/>
      <c r="C391" s="291"/>
      <c r="D391" s="291"/>
      <c r="E391" s="383"/>
      <c r="F391" s="387"/>
      <c r="G391" s="549"/>
      <c r="H391" s="387"/>
      <c r="I391" s="549"/>
      <c r="J391" s="387"/>
      <c r="K391" s="542">
        <f t="shared" si="11"/>
        <v>0</v>
      </c>
      <c r="L391" s="391"/>
      <c r="M391" s="387"/>
      <c r="N391" s="387"/>
      <c r="O391" s="549"/>
      <c r="P391" s="888"/>
    </row>
    <row r="392" spans="1:16" ht="15" customHeight="1" x14ac:dyDescent="0.25">
      <c r="A392" s="1245" t="str">
        <f>IF(OR(C392=Listen!$P$6,C392=Listen!$P$7),1,"")</f>
        <v/>
      </c>
      <c r="B392" s="554"/>
      <c r="C392" s="291"/>
      <c r="D392" s="291"/>
      <c r="E392" s="383"/>
      <c r="F392" s="387"/>
      <c r="G392" s="549"/>
      <c r="H392" s="387"/>
      <c r="I392" s="549"/>
      <c r="J392" s="387"/>
      <c r="K392" s="542">
        <f t="shared" si="11"/>
        <v>0</v>
      </c>
      <c r="L392" s="391"/>
      <c r="M392" s="387"/>
      <c r="N392" s="387"/>
      <c r="O392" s="549"/>
      <c r="P392" s="888"/>
    </row>
    <row r="393" spans="1:16" ht="15" customHeight="1" x14ac:dyDescent="0.25">
      <c r="A393" s="1245" t="str">
        <f>IF(OR(C393=Listen!$P$6,C393=Listen!$P$7),1,"")</f>
        <v/>
      </c>
      <c r="B393" s="554"/>
      <c r="C393" s="291"/>
      <c r="D393" s="291"/>
      <c r="E393" s="383"/>
      <c r="F393" s="387"/>
      <c r="G393" s="549"/>
      <c r="H393" s="387"/>
      <c r="I393" s="549"/>
      <c r="J393" s="387"/>
      <c r="K393" s="542">
        <f t="shared" si="11"/>
        <v>0</v>
      </c>
      <c r="L393" s="391"/>
      <c r="M393" s="387"/>
      <c r="N393" s="387"/>
      <c r="O393" s="549"/>
      <c r="P393" s="888"/>
    </row>
    <row r="394" spans="1:16" ht="15" customHeight="1" x14ac:dyDescent="0.25">
      <c r="A394" s="1245" t="str">
        <f>IF(OR(C394=Listen!$P$6,C394=Listen!$P$7),1,"")</f>
        <v/>
      </c>
      <c r="B394" s="554"/>
      <c r="C394" s="291"/>
      <c r="D394" s="291"/>
      <c r="E394" s="383"/>
      <c r="F394" s="387"/>
      <c r="G394" s="549"/>
      <c r="H394" s="387"/>
      <c r="I394" s="549"/>
      <c r="J394" s="387"/>
      <c r="K394" s="542">
        <f t="shared" si="11"/>
        <v>0</v>
      </c>
      <c r="L394" s="391"/>
      <c r="M394" s="387"/>
      <c r="N394" s="387"/>
      <c r="O394" s="549"/>
      <c r="P394" s="888"/>
    </row>
    <row r="395" spans="1:16" ht="15" customHeight="1" x14ac:dyDescent="0.25">
      <c r="A395" s="1245" t="str">
        <f>IF(OR(C395=Listen!$P$6,C395=Listen!$P$7),1,"")</f>
        <v/>
      </c>
      <c r="B395" s="554"/>
      <c r="C395" s="291"/>
      <c r="D395" s="291"/>
      <c r="E395" s="383"/>
      <c r="F395" s="387"/>
      <c r="G395" s="549"/>
      <c r="H395" s="387"/>
      <c r="I395" s="549"/>
      <c r="J395" s="387"/>
      <c r="K395" s="542">
        <f t="shared" si="11"/>
        <v>0</v>
      </c>
      <c r="L395" s="391"/>
      <c r="M395" s="387"/>
      <c r="N395" s="387"/>
      <c r="O395" s="549"/>
      <c r="P395" s="888"/>
    </row>
    <row r="396" spans="1:16" ht="15" customHeight="1" x14ac:dyDescent="0.25">
      <c r="A396" s="1245" t="str">
        <f>IF(OR(C396=Listen!$P$6,C396=Listen!$P$7),1,"")</f>
        <v/>
      </c>
      <c r="B396" s="554"/>
      <c r="C396" s="291"/>
      <c r="D396" s="291"/>
      <c r="E396" s="383"/>
      <c r="F396" s="387"/>
      <c r="G396" s="549"/>
      <c r="H396" s="387"/>
      <c r="I396" s="549"/>
      <c r="J396" s="387"/>
      <c r="K396" s="542">
        <f t="shared" si="11"/>
        <v>0</v>
      </c>
      <c r="L396" s="391"/>
      <c r="M396" s="387"/>
      <c r="N396" s="387"/>
      <c r="O396" s="549"/>
      <c r="P396" s="888"/>
    </row>
    <row r="397" spans="1:16" ht="15" customHeight="1" x14ac:dyDescent="0.25">
      <c r="A397" s="1245" t="str">
        <f>IF(OR(C397=Listen!$P$6,C397=Listen!$P$7),1,"")</f>
        <v/>
      </c>
      <c r="B397" s="554"/>
      <c r="C397" s="291"/>
      <c r="D397" s="291"/>
      <c r="E397" s="383"/>
      <c r="F397" s="387"/>
      <c r="G397" s="549"/>
      <c r="H397" s="387"/>
      <c r="I397" s="549"/>
      <c r="J397" s="387"/>
      <c r="K397" s="542">
        <f t="shared" si="11"/>
        <v>0</v>
      </c>
      <c r="L397" s="391"/>
      <c r="M397" s="387"/>
      <c r="N397" s="387"/>
      <c r="O397" s="549"/>
      <c r="P397" s="888"/>
    </row>
    <row r="398" spans="1:16" ht="15" customHeight="1" x14ac:dyDescent="0.25">
      <c r="A398" s="1245" t="str">
        <f>IF(OR(C398=Listen!$P$6,C398=Listen!$P$7),1,"")</f>
        <v/>
      </c>
      <c r="B398" s="554"/>
      <c r="C398" s="291"/>
      <c r="D398" s="291"/>
      <c r="E398" s="383"/>
      <c r="F398" s="387"/>
      <c r="G398" s="549"/>
      <c r="H398" s="387"/>
      <c r="I398" s="549"/>
      <c r="J398" s="387"/>
      <c r="K398" s="542">
        <f t="shared" si="11"/>
        <v>0</v>
      </c>
      <c r="L398" s="391"/>
      <c r="M398" s="387"/>
      <c r="N398" s="387"/>
      <c r="O398" s="549"/>
      <c r="P398" s="888"/>
    </row>
    <row r="399" spans="1:16" ht="15" customHeight="1" x14ac:dyDescent="0.25">
      <c r="A399" s="1245" t="str">
        <f>IF(OR(C399=Listen!$P$6,C399=Listen!$P$7),1,"")</f>
        <v/>
      </c>
      <c r="B399" s="554"/>
      <c r="C399" s="291"/>
      <c r="D399" s="291"/>
      <c r="E399" s="383"/>
      <c r="F399" s="387"/>
      <c r="G399" s="549"/>
      <c r="H399" s="387"/>
      <c r="I399" s="549"/>
      <c r="J399" s="387"/>
      <c r="K399" s="542">
        <f t="shared" si="11"/>
        <v>0</v>
      </c>
      <c r="L399" s="391"/>
      <c r="M399" s="387"/>
      <c r="N399" s="387"/>
      <c r="O399" s="549"/>
      <c r="P399" s="888"/>
    </row>
    <row r="400" spans="1:16" ht="15" customHeight="1" x14ac:dyDescent="0.25">
      <c r="A400" s="1245" t="str">
        <f>IF(OR(C400=Listen!$P$6,C400=Listen!$P$7),1,"")</f>
        <v/>
      </c>
      <c r="B400" s="554"/>
      <c r="C400" s="291"/>
      <c r="D400" s="291"/>
      <c r="E400" s="383"/>
      <c r="F400" s="387"/>
      <c r="G400" s="549"/>
      <c r="H400" s="387"/>
      <c r="I400" s="549"/>
      <c r="J400" s="387"/>
      <c r="K400" s="542">
        <f t="shared" si="11"/>
        <v>0</v>
      </c>
      <c r="L400" s="391"/>
      <c r="M400" s="387"/>
      <c r="N400" s="387"/>
      <c r="O400" s="549"/>
      <c r="P400" s="888"/>
    </row>
    <row r="401" spans="1:17" ht="15" customHeight="1" x14ac:dyDescent="0.25">
      <c r="A401" s="1245" t="str">
        <f>IF(OR(C401=Listen!$P$6,C401=Listen!$P$7),1,"")</f>
        <v/>
      </c>
      <c r="B401" s="554"/>
      <c r="C401" s="291"/>
      <c r="D401" s="291"/>
      <c r="E401" s="383"/>
      <c r="F401" s="387"/>
      <c r="G401" s="549"/>
      <c r="H401" s="387"/>
      <c r="I401" s="549"/>
      <c r="J401" s="387"/>
      <c r="K401" s="542">
        <f t="shared" si="11"/>
        <v>0</v>
      </c>
      <c r="L401" s="391"/>
      <c r="M401" s="387"/>
      <c r="N401" s="387"/>
      <c r="O401" s="549"/>
      <c r="P401" s="888"/>
    </row>
    <row r="402" spans="1:17" ht="15" customHeight="1" x14ac:dyDescent="0.25">
      <c r="A402" s="1245" t="str">
        <f>IF(OR(C402=Listen!$P$6,C402=Listen!$P$7),1,"")</f>
        <v/>
      </c>
      <c r="B402" s="554"/>
      <c r="C402" s="291"/>
      <c r="D402" s="291"/>
      <c r="E402" s="383"/>
      <c r="F402" s="387"/>
      <c r="G402" s="549"/>
      <c r="H402" s="387"/>
      <c r="I402" s="549"/>
      <c r="J402" s="387"/>
      <c r="K402" s="542">
        <f t="shared" si="11"/>
        <v>0</v>
      </c>
      <c r="L402" s="391"/>
      <c r="M402" s="387"/>
      <c r="N402" s="387"/>
      <c r="O402" s="549"/>
      <c r="P402" s="888"/>
    </row>
    <row r="403" spans="1:17" ht="15" customHeight="1" x14ac:dyDescent="0.25">
      <c r="A403" s="1245" t="str">
        <f>IF(OR(C403=Listen!$P$6,C403=Listen!$P$7),1,"")</f>
        <v/>
      </c>
      <c r="B403" s="554"/>
      <c r="C403" s="553"/>
      <c r="D403" s="553"/>
      <c r="E403" s="383"/>
      <c r="F403" s="387"/>
      <c r="G403" s="549"/>
      <c r="H403" s="387"/>
      <c r="I403" s="549"/>
      <c r="J403" s="387"/>
      <c r="K403" s="542">
        <f t="shared" si="11"/>
        <v>0</v>
      </c>
      <c r="L403" s="391"/>
      <c r="M403" s="387"/>
      <c r="N403" s="387"/>
      <c r="O403" s="549"/>
      <c r="P403" s="888"/>
    </row>
    <row r="404" spans="1:17" ht="15" customHeight="1" x14ac:dyDescent="0.25">
      <c r="A404" s="1245" t="str">
        <f>IF(OR(C404=Listen!$P$6,C404=Listen!$P$7),1,"")</f>
        <v/>
      </c>
      <c r="B404" s="554"/>
      <c r="C404" s="553"/>
      <c r="D404" s="553"/>
      <c r="E404" s="383"/>
      <c r="F404" s="387"/>
      <c r="G404" s="549"/>
      <c r="H404" s="387"/>
      <c r="I404" s="549"/>
      <c r="J404" s="387"/>
      <c r="K404" s="542">
        <f t="shared" si="11"/>
        <v>0</v>
      </c>
      <c r="L404" s="391"/>
      <c r="M404" s="387"/>
      <c r="N404" s="387"/>
      <c r="O404" s="549"/>
      <c r="P404" s="888"/>
    </row>
    <row r="405" spans="1:17" ht="15" customHeight="1" thickBot="1" x14ac:dyDescent="0.3">
      <c r="A405" s="1245" t="str">
        <f>IF(OR(C405=Listen!$P$6,C405=Listen!$P$7),1,"")</f>
        <v/>
      </c>
      <c r="B405" s="541"/>
      <c r="C405" s="307"/>
      <c r="D405" s="307"/>
      <c r="E405" s="383"/>
      <c r="F405" s="387"/>
      <c r="G405" s="549"/>
      <c r="H405" s="387"/>
      <c r="I405" s="549"/>
      <c r="J405" s="387"/>
      <c r="K405" s="542">
        <f t="shared" ref="K405" si="12">SUM(F405,H405)-J405</f>
        <v>0</v>
      </c>
      <c r="L405" s="391"/>
      <c r="M405" s="387"/>
      <c r="N405" s="387"/>
      <c r="O405" s="849"/>
      <c r="P405" s="888"/>
    </row>
    <row r="406" spans="1:17" ht="15.75" thickBot="1" x14ac:dyDescent="0.3">
      <c r="B406" s="598" t="s">
        <v>611</v>
      </c>
      <c r="C406" s="599"/>
      <c r="D406" s="599"/>
      <c r="E406" s="599"/>
      <c r="F406" s="599"/>
      <c r="G406" s="599"/>
      <c r="H406" s="599"/>
      <c r="I406" s="599"/>
      <c r="J406" s="599"/>
      <c r="K406" s="599"/>
      <c r="L406" s="599"/>
      <c r="M406" s="599"/>
      <c r="N406" s="599"/>
      <c r="O406" s="851"/>
      <c r="P406" s="850"/>
      <c r="Q406" s="316"/>
    </row>
    <row r="407" spans="1:17" ht="12" customHeight="1" x14ac:dyDescent="0.25"/>
  </sheetData>
  <sheetProtection algorithmName="SHA-512" hashValue="vqiyD/ZaTKr3NyfUCi0uCYjs70A3IhOTwoTxEdUt/D26oR11rpvXDsPvO34iY11XZjJ6fpyMFuFTqKs5LNoxWg==" saltValue="IlHoIyvCSx94xcBVIllcHg==" spinCount="100000" sheet="1" objects="1" scenarios="1"/>
  <pageMargins left="0.7" right="0.7" top="0.78740157499999996" bottom="0.78740157499999996" header="0.3" footer="0.3"/>
  <pageSetup paperSize="9" scale="67" orientation="portrait" r:id="rId1"/>
  <colBreaks count="2" manualBreakCount="2">
    <brk id="3" max="205" man="1"/>
    <brk id="11" max="205" man="1"/>
  </col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87C42EE5-AE72-4864-AAD0-88C968D88DE5}">
            <xm:f>OR($C6=Listen!$P$6,$C6=Listen!$P$7)</xm:f>
            <x14:dxf>
              <fill>
                <patternFill>
                  <bgColor theme="0" tint="-0.14996795556505021"/>
                </patternFill>
              </fill>
            </x14:dxf>
          </x14:cfRule>
          <xm:sqref>F6:L405</xm:sqref>
        </x14:conditionalFormatting>
        <x14:conditionalFormatting xmlns:xm="http://schemas.microsoft.com/office/excel/2006/main">
          <x14:cfRule type="expression" priority="3" id="{805EB993-0F79-4125-8D54-B32F3F6D3402}">
            <xm:f>OR($C6=Listen!$P$6,$C6=Listen!$P$7)</xm:f>
            <x14:dxf>
              <font>
                <color theme="0" tint="-0.14996795556505021"/>
              </font>
            </x14:dxf>
          </x14:cfRule>
          <xm:sqref>K6:K405</xm:sqref>
        </x14:conditionalFormatting>
        <x14:conditionalFormatting xmlns:xm="http://schemas.microsoft.com/office/excel/2006/main">
          <x14:cfRule type="expression" priority="1" id="{1FC9B4A2-ED00-4ADE-BAB5-339617F0736B}">
            <xm:f>$C6=Listen!$P$8</xm:f>
            <x14:dxf>
              <fill>
                <patternFill>
                  <bgColor theme="0" tint="-0.14996795556505021"/>
                </patternFill>
              </fill>
            </x14:dxf>
          </x14:cfRule>
          <xm:sqref>L6:L405</xm:sqref>
        </x14:conditionalFormatting>
        <x14:conditionalFormatting xmlns:xm="http://schemas.microsoft.com/office/excel/2006/main">
          <x14:cfRule type="expression" priority="7" id="{395084C9-9FD1-4994-BF7A-F47924D276BD}">
            <xm:f>AND(OR($C6=Listen!$P$6,$C6=Listen!$P$7,$C6=Listen!$P$8),$E6='A. Allgemeine Informationen'!$C$17)</xm:f>
            <x14:dxf>
              <fill>
                <patternFill>
                  <bgColor theme="0" tint="-0.14996795556505021"/>
                </patternFill>
              </fill>
            </x14:dxf>
          </x14:cfRule>
          <xm:sqref>M6:M405</xm:sqref>
        </x14:conditionalFormatting>
        <x14:conditionalFormatting xmlns:xm="http://schemas.microsoft.com/office/excel/2006/main">
          <x14:cfRule type="expression" priority="45" id="{6BF9B286-38A6-4021-BCD1-DD9BE0B74AB0}">
            <xm:f>OR(C6=Listen!$P$6,C6=Listen!$P$7,C6=Listen!$P$8)</xm:f>
            <x14:dxf>
              <fill>
                <patternFill>
                  <bgColor theme="0" tint="-0.14996795556505021"/>
                </patternFill>
              </fill>
            </x14:dxf>
          </x14:cfRule>
          <xm:sqref>N6:N405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0000000}">
          <x14:formula1>
            <xm:f>Listen!$AB$2:$AB$131</xm:f>
          </x14:formula1>
          <xm:sqref>B6:B405</xm:sqref>
        </x14:dataValidation>
        <x14:dataValidation type="list" allowBlank="1" showInputMessage="1" showErrorMessage="1" xr:uid="{00000000-0002-0000-1200-000001000000}">
          <x14:formula1>
            <xm:f>Listen!$P$3:$P$9</xm:f>
          </x14:formula1>
          <xm:sqref>C6:C405</xm:sqref>
        </x14:dataValidation>
        <x14:dataValidation type="list" allowBlank="1" showInputMessage="1" xr:uid="{D0B9A83C-5528-4BAA-8CCA-6663710C726A}">
          <x14:formula1>
            <xm:f>IF($A6=1,Listen!$AA$2:$AA$5,Listen!$Z$2:$Z$6)</xm:f>
          </x14:formula1>
          <xm:sqref>E6:E405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4">
    <tabColor rgb="FFFFFF99"/>
  </sheetPr>
  <dimension ref="A1:S407"/>
  <sheetViews>
    <sheetView showGridLines="0" zoomScaleNormal="100" workbookViewId="0">
      <pane ySplit="5" topLeftCell="A6" activePane="bottomLeft" state="frozen"/>
      <selection pane="bottomLeft" activeCell="B6" sqref="B6"/>
    </sheetView>
  </sheetViews>
  <sheetFormatPr baseColWidth="10" defaultRowHeight="12.75" x14ac:dyDescent="0.2"/>
  <cols>
    <col min="1" max="1" width="2.7109375" style="276" customWidth="1"/>
    <col min="2" max="2" width="12.28515625" style="276" customWidth="1"/>
    <col min="3" max="3" width="12.7109375" style="276" customWidth="1"/>
    <col min="4" max="4" width="25.7109375" style="276" customWidth="1"/>
    <col min="5" max="6" width="17.7109375" style="276" customWidth="1"/>
    <col min="7" max="8" width="16.85546875" style="276" customWidth="1"/>
    <col min="9" max="9" width="17.140625" style="276" customWidth="1"/>
    <col min="10" max="12" width="17.7109375" style="276" customWidth="1"/>
    <col min="13" max="19" width="17.7109375" style="276" hidden="1" customWidth="1"/>
    <col min="20" max="20" width="2.7109375" style="276" customWidth="1"/>
    <col min="21" max="16384" width="11.42578125" style="276"/>
  </cols>
  <sheetData>
    <row r="1" spans="1:19" ht="60" customHeight="1" x14ac:dyDescent="0.2">
      <c r="A1" s="41"/>
      <c r="B1" s="1483" t="s">
        <v>1145</v>
      </c>
      <c r="C1" s="1483"/>
      <c r="D1" s="1483"/>
      <c r="E1" s="1483"/>
      <c r="F1" s="1483"/>
      <c r="G1" s="1483"/>
      <c r="H1" s="1483"/>
      <c r="I1" s="1483"/>
      <c r="J1" s="1483"/>
      <c r="K1" s="1483"/>
      <c r="L1" s="1483"/>
      <c r="M1" s="1483"/>
      <c r="N1" s="1483"/>
      <c r="O1" s="1483"/>
      <c r="P1" s="1483"/>
      <c r="Q1" s="1483"/>
      <c r="R1" s="36"/>
      <c r="S1" s="36"/>
    </row>
    <row r="2" spans="1:19" ht="12" customHeight="1" thickBot="1" x14ac:dyDescent="0.25">
      <c r="A2" s="41"/>
      <c r="B2" s="140"/>
      <c r="C2" s="292"/>
      <c r="D2" s="293"/>
      <c r="E2" s="294"/>
      <c r="F2" s="294"/>
      <c r="G2" s="294"/>
      <c r="H2" s="294"/>
      <c r="I2" s="294"/>
      <c r="J2" s="294"/>
      <c r="K2" s="293"/>
      <c r="L2" s="293"/>
      <c r="M2" s="581">
        <v>2022</v>
      </c>
      <c r="N2" s="581">
        <v>2023</v>
      </c>
      <c r="O2" s="581">
        <v>2024</v>
      </c>
      <c r="P2" s="581">
        <v>2025</v>
      </c>
      <c r="Q2" s="581">
        <v>2026</v>
      </c>
      <c r="R2" s="581">
        <v>2027</v>
      </c>
      <c r="S2" s="581">
        <v>2028</v>
      </c>
    </row>
    <row r="3" spans="1:19" s="277" customFormat="1" ht="18" customHeight="1" x14ac:dyDescent="0.2">
      <c r="A3" s="11"/>
      <c r="B3" s="282" t="s">
        <v>353</v>
      </c>
      <c r="C3" s="283" t="str">
        <f>ROMAN(COLUMN()-1)</f>
        <v>II</v>
      </c>
      <c r="D3" s="283" t="str">
        <f t="shared" ref="D3:S3" si="0">ROMAN(COLUMN()-1)</f>
        <v>III</v>
      </c>
      <c r="E3" s="283" t="str">
        <f t="shared" si="0"/>
        <v>IV</v>
      </c>
      <c r="F3" s="283"/>
      <c r="G3" s="283" t="str">
        <f t="shared" si="0"/>
        <v>VI</v>
      </c>
      <c r="H3" s="283"/>
      <c r="I3" s="283" t="str">
        <f t="shared" si="0"/>
        <v>VIII</v>
      </c>
      <c r="J3" s="283" t="str">
        <f t="shared" si="0"/>
        <v>IX</v>
      </c>
      <c r="K3" s="283" t="str">
        <f t="shared" si="0"/>
        <v>X</v>
      </c>
      <c r="L3" s="284" t="str">
        <f t="shared" si="0"/>
        <v>XI</v>
      </c>
      <c r="M3" s="874" t="str">
        <f t="shared" si="0"/>
        <v>XII</v>
      </c>
      <c r="N3" s="283" t="str">
        <f t="shared" si="0"/>
        <v>XIII</v>
      </c>
      <c r="O3" s="283" t="str">
        <f t="shared" si="0"/>
        <v>XIV</v>
      </c>
      <c r="P3" s="283" t="str">
        <f t="shared" si="0"/>
        <v>XV</v>
      </c>
      <c r="Q3" s="688" t="str">
        <f t="shared" si="0"/>
        <v>XVI</v>
      </c>
      <c r="R3" s="283" t="str">
        <f t="shared" si="0"/>
        <v>XVII</v>
      </c>
      <c r="S3" s="576" t="str">
        <f t="shared" si="0"/>
        <v>XVIII</v>
      </c>
    </row>
    <row r="4" spans="1:19" s="277" customFormat="1" ht="36" customHeight="1" x14ac:dyDescent="0.2">
      <c r="A4" s="11"/>
      <c r="B4" s="1484" t="s">
        <v>1097</v>
      </c>
      <c r="C4" s="1485"/>
      <c r="D4" s="1485"/>
      <c r="E4" s="1485"/>
      <c r="F4" s="1485"/>
      <c r="G4" s="1485"/>
      <c r="H4" s="1485"/>
      <c r="I4" s="1485"/>
      <c r="J4" s="1486"/>
      <c r="K4" s="266" t="s">
        <v>275</v>
      </c>
      <c r="L4" s="577"/>
      <c r="M4" s="875" t="s">
        <v>400</v>
      </c>
      <c r="N4" s="267"/>
      <c r="O4" s="267"/>
      <c r="P4" s="344"/>
      <c r="Q4" s="575"/>
      <c r="R4" s="689"/>
      <c r="S4" s="577"/>
    </row>
    <row r="5" spans="1:19" s="277" customFormat="1" ht="90" customHeight="1" x14ac:dyDescent="0.2">
      <c r="A5" s="11"/>
      <c r="B5" s="543" t="s">
        <v>533</v>
      </c>
      <c r="C5" s="544" t="s">
        <v>574</v>
      </c>
      <c r="D5" s="544" t="s">
        <v>404</v>
      </c>
      <c r="E5" s="544" t="s">
        <v>541</v>
      </c>
      <c r="F5" s="544" t="s">
        <v>1261</v>
      </c>
      <c r="G5" s="544" t="s">
        <v>1263</v>
      </c>
      <c r="H5" s="544" t="s">
        <v>1262</v>
      </c>
      <c r="I5" s="544" t="s">
        <v>1256</v>
      </c>
      <c r="J5" s="544" t="s">
        <v>1229</v>
      </c>
      <c r="K5" s="544" t="s">
        <v>1230</v>
      </c>
      <c r="L5" s="544" t="s">
        <v>1231</v>
      </c>
      <c r="M5" s="544" t="s">
        <v>698</v>
      </c>
      <c r="N5" s="544" t="s">
        <v>699</v>
      </c>
      <c r="O5" s="544" t="s">
        <v>700</v>
      </c>
      <c r="P5" s="559" t="s">
        <v>701</v>
      </c>
      <c r="Q5" s="559" t="s">
        <v>702</v>
      </c>
      <c r="R5" s="861">
        <v>2027</v>
      </c>
      <c r="S5" s="696">
        <v>2028</v>
      </c>
    </row>
    <row r="6" spans="1:19" ht="15" customHeight="1" x14ac:dyDescent="0.2">
      <c r="A6" s="41"/>
      <c r="B6" s="540"/>
      <c r="C6" s="383"/>
      <c r="D6" s="385"/>
      <c r="E6" s="387"/>
      <c r="F6" s="549"/>
      <c r="G6" s="387"/>
      <c r="H6" s="549"/>
      <c r="I6" s="387"/>
      <c r="J6" s="542">
        <f>SUM(E6,G6)-I6</f>
        <v>0</v>
      </c>
      <c r="K6" s="889">
        <f>HLOOKUP('A. Allgemeine Informationen'!$C$17,$M$2:$S$405,ROW(C6)-1,FALSE)+IF(OR(C6=0,'A. Allgemeine Informationen'!$C$17&lt;C6),0,J6*1/20)</f>
        <v>0</v>
      </c>
      <c r="L6" s="890">
        <f>HLOOKUP('A. Allgemeine Informationen'!$C$17,$M$2:$S$405,ROW(C6)-1,FALSE)</f>
        <v>0</v>
      </c>
      <c r="M6" s="857">
        <f t="shared" ref="M6:M69" si="1">IF(OR($J6=0,M$5-$C6&lt;0,$C6=0,20-(M$5-$C6)=0),0,$J6*(19-(M$5-$C6))/20)</f>
        <v>0</v>
      </c>
      <c r="N6" s="389">
        <f t="shared" ref="N6:N69" si="2">IF(OR($J6=0,N$5-$C6&lt;0,$C6=0,20-(N$5-$C6)=0),0,$J6*(19-(N$5-$C6))/20)</f>
        <v>0</v>
      </c>
      <c r="O6" s="389">
        <f t="shared" ref="O6:O69" si="3">IF(OR($J6=0,O$5-$C6&lt;0,$C6=0,20-(O$5-$C6)=0),0,$J6*(19-(O$5-$C6))/20)</f>
        <v>0</v>
      </c>
      <c r="P6" s="546">
        <f t="shared" ref="P6:P69" si="4">IF(OR($J6=0,P$5-$C6&lt;0,$C6=0,20-(P$5-$C6)=0),0,$J6*(19-(P$5-$C6))/20)</f>
        <v>0</v>
      </c>
      <c r="Q6" s="546">
        <f t="shared" ref="Q6:Q69" si="5">IF(OR($J6=0,Q$5-$C6&lt;0,$C6=0,20-(Q$5-$C6)=0),0,$J6*(19-(Q$5-$C6))/20)</f>
        <v>0</v>
      </c>
      <c r="R6" s="574">
        <f t="shared" ref="R6:S25" si="6">IF(OR($J6=0,R$5-$C6&lt;0,$C6=0,20-(R$5-$C6)=0),0,$J6*(19-(R$5-$C6))/20)</f>
        <v>0</v>
      </c>
      <c r="S6" s="686">
        <f t="shared" si="6"/>
        <v>0</v>
      </c>
    </row>
    <row r="7" spans="1:19" ht="15" customHeight="1" x14ac:dyDescent="0.2">
      <c r="A7" s="41"/>
      <c r="B7" s="540"/>
      <c r="C7" s="383"/>
      <c r="D7" s="385"/>
      <c r="E7" s="387"/>
      <c r="F7" s="549"/>
      <c r="G7" s="387"/>
      <c r="H7" s="549"/>
      <c r="I7" s="387"/>
      <c r="J7" s="542">
        <f t="shared" ref="J7:J70" si="7">SUM(E7,G7)-I7</f>
        <v>0</v>
      </c>
      <c r="K7" s="889">
        <f>HLOOKUP('A. Allgemeine Informationen'!$C$17,$M$2:$S$405,ROW(C7)-1,FALSE)+IF(OR(C7=0,'A. Allgemeine Informationen'!$C$17&lt;C7),0,J7*1/20)</f>
        <v>0</v>
      </c>
      <c r="L7" s="890">
        <f>HLOOKUP('A. Allgemeine Informationen'!$C$17,$M$2:$S$405,ROW(C7)-1,FALSE)</f>
        <v>0</v>
      </c>
      <c r="M7" s="857">
        <f t="shared" si="1"/>
        <v>0</v>
      </c>
      <c r="N7" s="389">
        <f t="shared" si="2"/>
        <v>0</v>
      </c>
      <c r="O7" s="389">
        <f t="shared" si="3"/>
        <v>0</v>
      </c>
      <c r="P7" s="546">
        <f t="shared" si="4"/>
        <v>0</v>
      </c>
      <c r="Q7" s="546">
        <f t="shared" si="5"/>
        <v>0</v>
      </c>
      <c r="R7" s="574">
        <f t="shared" si="6"/>
        <v>0</v>
      </c>
      <c r="S7" s="686">
        <f t="shared" si="6"/>
        <v>0</v>
      </c>
    </row>
    <row r="8" spans="1:19" ht="15" customHeight="1" x14ac:dyDescent="0.2">
      <c r="A8" s="41"/>
      <c r="B8" s="540"/>
      <c r="C8" s="383"/>
      <c r="D8" s="385"/>
      <c r="E8" s="387"/>
      <c r="F8" s="549"/>
      <c r="G8" s="387"/>
      <c r="H8" s="549"/>
      <c r="I8" s="387"/>
      <c r="J8" s="542">
        <f t="shared" si="7"/>
        <v>0</v>
      </c>
      <c r="K8" s="889">
        <f>HLOOKUP('A. Allgemeine Informationen'!$C$17,$M$2:$S$405,ROW(C8)-1,FALSE)+IF(OR(C8=0,'A. Allgemeine Informationen'!$C$17&lt;C8),0,J8*1/20)</f>
        <v>0</v>
      </c>
      <c r="L8" s="890">
        <f>HLOOKUP('A. Allgemeine Informationen'!$C$17,$M$2:$S$405,ROW(C8)-1,FALSE)</f>
        <v>0</v>
      </c>
      <c r="M8" s="857">
        <f t="shared" si="1"/>
        <v>0</v>
      </c>
      <c r="N8" s="389">
        <f t="shared" si="2"/>
        <v>0</v>
      </c>
      <c r="O8" s="389">
        <f t="shared" si="3"/>
        <v>0</v>
      </c>
      <c r="P8" s="546">
        <f t="shared" si="4"/>
        <v>0</v>
      </c>
      <c r="Q8" s="546">
        <f t="shared" si="5"/>
        <v>0</v>
      </c>
      <c r="R8" s="574">
        <f t="shared" si="6"/>
        <v>0</v>
      </c>
      <c r="S8" s="686">
        <f t="shared" si="6"/>
        <v>0</v>
      </c>
    </row>
    <row r="9" spans="1:19" ht="15" customHeight="1" x14ac:dyDescent="0.2">
      <c r="A9" s="41"/>
      <c r="B9" s="540"/>
      <c r="C9" s="383"/>
      <c r="D9" s="385"/>
      <c r="E9" s="387"/>
      <c r="F9" s="549"/>
      <c r="G9" s="387"/>
      <c r="H9" s="549"/>
      <c r="I9" s="387"/>
      <c r="J9" s="542">
        <f t="shared" si="7"/>
        <v>0</v>
      </c>
      <c r="K9" s="889">
        <f>HLOOKUP('A. Allgemeine Informationen'!$C$17,$M$2:$S$405,ROW(C9)-1,FALSE)+IF(OR(C9=0,'A. Allgemeine Informationen'!$C$17&lt;C9),0,J9*1/20)</f>
        <v>0</v>
      </c>
      <c r="L9" s="890">
        <f>HLOOKUP('A. Allgemeine Informationen'!$C$17,$M$2:$S$405,ROW(C9)-1,FALSE)</f>
        <v>0</v>
      </c>
      <c r="M9" s="857">
        <f t="shared" si="1"/>
        <v>0</v>
      </c>
      <c r="N9" s="389">
        <f t="shared" si="2"/>
        <v>0</v>
      </c>
      <c r="O9" s="389">
        <f t="shared" si="3"/>
        <v>0</v>
      </c>
      <c r="P9" s="546">
        <f t="shared" si="4"/>
        <v>0</v>
      </c>
      <c r="Q9" s="546">
        <f t="shared" si="5"/>
        <v>0</v>
      </c>
      <c r="R9" s="574">
        <f t="shared" si="6"/>
        <v>0</v>
      </c>
      <c r="S9" s="686">
        <f t="shared" si="6"/>
        <v>0</v>
      </c>
    </row>
    <row r="10" spans="1:19" ht="15" customHeight="1" x14ac:dyDescent="0.2">
      <c r="A10" s="41"/>
      <c r="B10" s="540"/>
      <c r="C10" s="383"/>
      <c r="D10" s="385"/>
      <c r="E10" s="387"/>
      <c r="F10" s="549"/>
      <c r="G10" s="387"/>
      <c r="H10" s="549"/>
      <c r="I10" s="387"/>
      <c r="J10" s="542">
        <f t="shared" si="7"/>
        <v>0</v>
      </c>
      <c r="K10" s="889">
        <f>HLOOKUP('A. Allgemeine Informationen'!$C$17,$M$2:$S$405,ROW(C10)-1,FALSE)+IF(OR(C10=0,'A. Allgemeine Informationen'!$C$17&lt;C10),0,J10*1/20)</f>
        <v>0</v>
      </c>
      <c r="L10" s="890">
        <f>HLOOKUP('A. Allgemeine Informationen'!$C$17,$M$2:$S$405,ROW(C10)-1,FALSE)</f>
        <v>0</v>
      </c>
      <c r="M10" s="857">
        <f t="shared" si="1"/>
        <v>0</v>
      </c>
      <c r="N10" s="389">
        <f t="shared" si="2"/>
        <v>0</v>
      </c>
      <c r="O10" s="389">
        <f t="shared" si="3"/>
        <v>0</v>
      </c>
      <c r="P10" s="546">
        <f t="shared" si="4"/>
        <v>0</v>
      </c>
      <c r="Q10" s="546">
        <f t="shared" si="5"/>
        <v>0</v>
      </c>
      <c r="R10" s="574">
        <f t="shared" si="6"/>
        <v>0</v>
      </c>
      <c r="S10" s="686">
        <f t="shared" si="6"/>
        <v>0</v>
      </c>
    </row>
    <row r="11" spans="1:19" ht="15" customHeight="1" x14ac:dyDescent="0.2">
      <c r="A11" s="41"/>
      <c r="B11" s="540"/>
      <c r="C11" s="383"/>
      <c r="D11" s="385"/>
      <c r="E11" s="387"/>
      <c r="F11" s="549"/>
      <c r="G11" s="387"/>
      <c r="H11" s="549"/>
      <c r="I11" s="387"/>
      <c r="J11" s="542">
        <f t="shared" si="7"/>
        <v>0</v>
      </c>
      <c r="K11" s="889">
        <f>HLOOKUP('A. Allgemeine Informationen'!$C$17,$M$2:$S$405,ROW(C11)-1,FALSE)+IF(OR(C11=0,'A. Allgemeine Informationen'!$C$17&lt;C11),0,J11*1/20)</f>
        <v>0</v>
      </c>
      <c r="L11" s="890">
        <f>HLOOKUP('A. Allgemeine Informationen'!$C$17,$M$2:$S$405,ROW(C11)-1,FALSE)</f>
        <v>0</v>
      </c>
      <c r="M11" s="857">
        <f t="shared" si="1"/>
        <v>0</v>
      </c>
      <c r="N11" s="389">
        <f t="shared" si="2"/>
        <v>0</v>
      </c>
      <c r="O11" s="389">
        <f t="shared" si="3"/>
        <v>0</v>
      </c>
      <c r="P11" s="546">
        <f t="shared" si="4"/>
        <v>0</v>
      </c>
      <c r="Q11" s="546">
        <f t="shared" si="5"/>
        <v>0</v>
      </c>
      <c r="R11" s="574">
        <f t="shared" si="6"/>
        <v>0</v>
      </c>
      <c r="S11" s="686">
        <f t="shared" si="6"/>
        <v>0</v>
      </c>
    </row>
    <row r="12" spans="1:19" ht="15" customHeight="1" x14ac:dyDescent="0.2">
      <c r="A12" s="41"/>
      <c r="B12" s="540"/>
      <c r="C12" s="383"/>
      <c r="D12" s="385"/>
      <c r="E12" s="387"/>
      <c r="F12" s="549"/>
      <c r="G12" s="387"/>
      <c r="H12" s="549"/>
      <c r="I12" s="387"/>
      <c r="J12" s="542">
        <f t="shared" si="7"/>
        <v>0</v>
      </c>
      <c r="K12" s="889">
        <f>HLOOKUP('A. Allgemeine Informationen'!$C$17,$M$2:$S$405,ROW(C12)-1,FALSE)+IF(OR(C12=0,'A. Allgemeine Informationen'!$C$17&lt;C12),0,J12*1/20)</f>
        <v>0</v>
      </c>
      <c r="L12" s="890">
        <f>HLOOKUP('A. Allgemeine Informationen'!$C$17,$M$2:$S$405,ROW(C12)-1,FALSE)</f>
        <v>0</v>
      </c>
      <c r="M12" s="857">
        <f t="shared" si="1"/>
        <v>0</v>
      </c>
      <c r="N12" s="389">
        <f t="shared" si="2"/>
        <v>0</v>
      </c>
      <c r="O12" s="389">
        <f t="shared" si="3"/>
        <v>0</v>
      </c>
      <c r="P12" s="546">
        <f t="shared" si="4"/>
        <v>0</v>
      </c>
      <c r="Q12" s="546">
        <f t="shared" si="5"/>
        <v>0</v>
      </c>
      <c r="R12" s="574">
        <f t="shared" si="6"/>
        <v>0</v>
      </c>
      <c r="S12" s="686">
        <f t="shared" si="6"/>
        <v>0</v>
      </c>
    </row>
    <row r="13" spans="1:19" ht="15" customHeight="1" x14ac:dyDescent="0.2">
      <c r="A13" s="41"/>
      <c r="B13" s="540"/>
      <c r="C13" s="383"/>
      <c r="D13" s="385"/>
      <c r="E13" s="387"/>
      <c r="F13" s="549"/>
      <c r="G13" s="387"/>
      <c r="H13" s="549"/>
      <c r="I13" s="387"/>
      <c r="J13" s="542">
        <f t="shared" si="7"/>
        <v>0</v>
      </c>
      <c r="K13" s="889">
        <f>HLOOKUP('A. Allgemeine Informationen'!$C$17,$M$2:$S$405,ROW(C13)-1,FALSE)+IF(OR(C13=0,'A. Allgemeine Informationen'!$C$17&lt;C13),0,J13*1/20)</f>
        <v>0</v>
      </c>
      <c r="L13" s="890">
        <f>HLOOKUP('A. Allgemeine Informationen'!$C$17,$M$2:$S$405,ROW(C13)-1,FALSE)</f>
        <v>0</v>
      </c>
      <c r="M13" s="857">
        <f t="shared" si="1"/>
        <v>0</v>
      </c>
      <c r="N13" s="389">
        <f t="shared" si="2"/>
        <v>0</v>
      </c>
      <c r="O13" s="389">
        <f t="shared" si="3"/>
        <v>0</v>
      </c>
      <c r="P13" s="546">
        <f t="shared" si="4"/>
        <v>0</v>
      </c>
      <c r="Q13" s="546">
        <f t="shared" si="5"/>
        <v>0</v>
      </c>
      <c r="R13" s="574">
        <f t="shared" si="6"/>
        <v>0</v>
      </c>
      <c r="S13" s="686">
        <f t="shared" si="6"/>
        <v>0</v>
      </c>
    </row>
    <row r="14" spans="1:19" ht="15" customHeight="1" x14ac:dyDescent="0.2">
      <c r="A14" s="41"/>
      <c r="B14" s="540"/>
      <c r="C14" s="383"/>
      <c r="D14" s="385"/>
      <c r="E14" s="387"/>
      <c r="F14" s="549"/>
      <c r="G14" s="387"/>
      <c r="H14" s="549"/>
      <c r="I14" s="387"/>
      <c r="J14" s="542">
        <f t="shared" si="7"/>
        <v>0</v>
      </c>
      <c r="K14" s="889">
        <f>HLOOKUP('A. Allgemeine Informationen'!$C$17,$M$2:$S$405,ROW(C14)-1,FALSE)+IF(OR(C14=0,'A. Allgemeine Informationen'!$C$17&lt;C14),0,J14*1/20)</f>
        <v>0</v>
      </c>
      <c r="L14" s="890">
        <f>HLOOKUP('A. Allgemeine Informationen'!$C$17,$M$2:$S$405,ROW(C14)-1,FALSE)</f>
        <v>0</v>
      </c>
      <c r="M14" s="857">
        <f t="shared" si="1"/>
        <v>0</v>
      </c>
      <c r="N14" s="389">
        <f t="shared" si="2"/>
        <v>0</v>
      </c>
      <c r="O14" s="389">
        <f t="shared" si="3"/>
        <v>0</v>
      </c>
      <c r="P14" s="546">
        <f t="shared" si="4"/>
        <v>0</v>
      </c>
      <c r="Q14" s="546">
        <f t="shared" si="5"/>
        <v>0</v>
      </c>
      <c r="R14" s="574">
        <f t="shared" si="6"/>
        <v>0</v>
      </c>
      <c r="S14" s="686">
        <f t="shared" si="6"/>
        <v>0</v>
      </c>
    </row>
    <row r="15" spans="1:19" ht="15" customHeight="1" x14ac:dyDescent="0.2">
      <c r="A15" s="41"/>
      <c r="B15" s="540"/>
      <c r="C15" s="383"/>
      <c r="D15" s="385"/>
      <c r="E15" s="387"/>
      <c r="F15" s="549"/>
      <c r="G15" s="387"/>
      <c r="H15" s="549"/>
      <c r="I15" s="387"/>
      <c r="J15" s="542">
        <f t="shared" si="7"/>
        <v>0</v>
      </c>
      <c r="K15" s="889">
        <f>HLOOKUP('A. Allgemeine Informationen'!$C$17,$M$2:$S$405,ROW(C15)-1,FALSE)+IF(OR(C15=0,'A. Allgemeine Informationen'!$C$17&lt;C15),0,J15*1/20)</f>
        <v>0</v>
      </c>
      <c r="L15" s="890">
        <f>HLOOKUP('A. Allgemeine Informationen'!$C$17,$M$2:$S$405,ROW(C15)-1,FALSE)</f>
        <v>0</v>
      </c>
      <c r="M15" s="857">
        <f t="shared" si="1"/>
        <v>0</v>
      </c>
      <c r="N15" s="389">
        <f t="shared" si="2"/>
        <v>0</v>
      </c>
      <c r="O15" s="389">
        <f t="shared" si="3"/>
        <v>0</v>
      </c>
      <c r="P15" s="546">
        <f t="shared" si="4"/>
        <v>0</v>
      </c>
      <c r="Q15" s="546">
        <f t="shared" si="5"/>
        <v>0</v>
      </c>
      <c r="R15" s="574">
        <f t="shared" si="6"/>
        <v>0</v>
      </c>
      <c r="S15" s="686">
        <f t="shared" si="6"/>
        <v>0</v>
      </c>
    </row>
    <row r="16" spans="1:19" ht="15" customHeight="1" x14ac:dyDescent="0.2">
      <c r="A16" s="41"/>
      <c r="B16" s="540"/>
      <c r="C16" s="383"/>
      <c r="D16" s="385"/>
      <c r="E16" s="387"/>
      <c r="F16" s="549"/>
      <c r="G16" s="387"/>
      <c r="H16" s="549"/>
      <c r="I16" s="387"/>
      <c r="J16" s="542">
        <f t="shared" si="7"/>
        <v>0</v>
      </c>
      <c r="K16" s="889">
        <f>HLOOKUP('A. Allgemeine Informationen'!$C$17,$M$2:$S$405,ROW(C16)-1,FALSE)+IF(OR(C16=0,'A. Allgemeine Informationen'!$C$17&lt;C16),0,J16*1/20)</f>
        <v>0</v>
      </c>
      <c r="L16" s="890">
        <f>HLOOKUP('A. Allgemeine Informationen'!$C$17,$M$2:$S$405,ROW(C16)-1,FALSE)</f>
        <v>0</v>
      </c>
      <c r="M16" s="857">
        <f t="shared" si="1"/>
        <v>0</v>
      </c>
      <c r="N16" s="389">
        <f t="shared" si="2"/>
        <v>0</v>
      </c>
      <c r="O16" s="389">
        <f t="shared" si="3"/>
        <v>0</v>
      </c>
      <c r="P16" s="546">
        <f t="shared" si="4"/>
        <v>0</v>
      </c>
      <c r="Q16" s="546">
        <f t="shared" si="5"/>
        <v>0</v>
      </c>
      <c r="R16" s="574">
        <f t="shared" si="6"/>
        <v>0</v>
      </c>
      <c r="S16" s="686">
        <f t="shared" si="6"/>
        <v>0</v>
      </c>
    </row>
    <row r="17" spans="1:19" ht="15" customHeight="1" x14ac:dyDescent="0.2">
      <c r="A17" s="41"/>
      <c r="B17" s="540"/>
      <c r="C17" s="383"/>
      <c r="D17" s="385"/>
      <c r="E17" s="387"/>
      <c r="F17" s="549"/>
      <c r="G17" s="387"/>
      <c r="H17" s="549"/>
      <c r="I17" s="387"/>
      <c r="J17" s="542">
        <f t="shared" si="7"/>
        <v>0</v>
      </c>
      <c r="K17" s="889">
        <f>HLOOKUP('A. Allgemeine Informationen'!$C$17,$M$2:$S$405,ROW(C17)-1,FALSE)+IF(OR(C17=0,'A. Allgemeine Informationen'!$C$17&lt;C17),0,J17*1/20)</f>
        <v>0</v>
      </c>
      <c r="L17" s="890">
        <f>HLOOKUP('A. Allgemeine Informationen'!$C$17,$M$2:$S$405,ROW(C17)-1,FALSE)</f>
        <v>0</v>
      </c>
      <c r="M17" s="857">
        <f t="shared" si="1"/>
        <v>0</v>
      </c>
      <c r="N17" s="389">
        <f t="shared" si="2"/>
        <v>0</v>
      </c>
      <c r="O17" s="389">
        <f t="shared" si="3"/>
        <v>0</v>
      </c>
      <c r="P17" s="546">
        <f t="shared" si="4"/>
        <v>0</v>
      </c>
      <c r="Q17" s="546">
        <f t="shared" si="5"/>
        <v>0</v>
      </c>
      <c r="R17" s="574">
        <f t="shared" si="6"/>
        <v>0</v>
      </c>
      <c r="S17" s="686">
        <f t="shared" si="6"/>
        <v>0</v>
      </c>
    </row>
    <row r="18" spans="1:19" ht="15" customHeight="1" x14ac:dyDescent="0.2">
      <c r="A18" s="41"/>
      <c r="B18" s="540"/>
      <c r="C18" s="383"/>
      <c r="D18" s="385"/>
      <c r="E18" s="387"/>
      <c r="F18" s="549"/>
      <c r="G18" s="387"/>
      <c r="H18" s="549"/>
      <c r="I18" s="387"/>
      <c r="J18" s="542">
        <f t="shared" si="7"/>
        <v>0</v>
      </c>
      <c r="K18" s="889">
        <f>HLOOKUP('A. Allgemeine Informationen'!$C$17,$M$2:$S$405,ROW(C18)-1,FALSE)+IF(OR(C18=0,'A. Allgemeine Informationen'!$C$17&lt;C18),0,J18*1/20)</f>
        <v>0</v>
      </c>
      <c r="L18" s="890">
        <f>HLOOKUP('A. Allgemeine Informationen'!$C$17,$M$2:$S$405,ROW(C18)-1,FALSE)</f>
        <v>0</v>
      </c>
      <c r="M18" s="857">
        <f t="shared" si="1"/>
        <v>0</v>
      </c>
      <c r="N18" s="389">
        <f t="shared" si="2"/>
        <v>0</v>
      </c>
      <c r="O18" s="389">
        <f t="shared" si="3"/>
        <v>0</v>
      </c>
      <c r="P18" s="546">
        <f t="shared" si="4"/>
        <v>0</v>
      </c>
      <c r="Q18" s="546">
        <f t="shared" si="5"/>
        <v>0</v>
      </c>
      <c r="R18" s="574">
        <f t="shared" si="6"/>
        <v>0</v>
      </c>
      <c r="S18" s="686">
        <f t="shared" si="6"/>
        <v>0</v>
      </c>
    </row>
    <row r="19" spans="1:19" ht="15" customHeight="1" x14ac:dyDescent="0.2">
      <c r="A19" s="41"/>
      <c r="B19" s="540"/>
      <c r="C19" s="383"/>
      <c r="D19" s="385"/>
      <c r="E19" s="387"/>
      <c r="F19" s="549"/>
      <c r="G19" s="387"/>
      <c r="H19" s="549"/>
      <c r="I19" s="387"/>
      <c r="J19" s="542">
        <f t="shared" si="7"/>
        <v>0</v>
      </c>
      <c r="K19" s="889">
        <f>HLOOKUP('A. Allgemeine Informationen'!$C$17,$M$2:$S$405,ROW(C19)-1,FALSE)+IF(OR(C19=0,'A. Allgemeine Informationen'!$C$17&lt;C19),0,J19*1/20)</f>
        <v>0</v>
      </c>
      <c r="L19" s="890">
        <f>HLOOKUP('A. Allgemeine Informationen'!$C$17,$M$2:$S$405,ROW(C19)-1,FALSE)</f>
        <v>0</v>
      </c>
      <c r="M19" s="857">
        <f t="shared" si="1"/>
        <v>0</v>
      </c>
      <c r="N19" s="389">
        <f t="shared" si="2"/>
        <v>0</v>
      </c>
      <c r="O19" s="389">
        <f t="shared" si="3"/>
        <v>0</v>
      </c>
      <c r="P19" s="546">
        <f t="shared" si="4"/>
        <v>0</v>
      </c>
      <c r="Q19" s="546">
        <f t="shared" si="5"/>
        <v>0</v>
      </c>
      <c r="R19" s="574">
        <f t="shared" si="6"/>
        <v>0</v>
      </c>
      <c r="S19" s="686">
        <f t="shared" si="6"/>
        <v>0</v>
      </c>
    </row>
    <row r="20" spans="1:19" ht="15" customHeight="1" x14ac:dyDescent="0.2">
      <c r="A20" s="41"/>
      <c r="B20" s="540"/>
      <c r="C20" s="383"/>
      <c r="D20" s="385"/>
      <c r="E20" s="387"/>
      <c r="F20" s="549"/>
      <c r="G20" s="387"/>
      <c r="H20" s="549"/>
      <c r="I20" s="387"/>
      <c r="J20" s="542">
        <f t="shared" si="7"/>
        <v>0</v>
      </c>
      <c r="K20" s="889">
        <f>HLOOKUP('A. Allgemeine Informationen'!$C$17,$M$2:$S$405,ROW(C20)-1,FALSE)+IF(OR(C20=0,'A. Allgemeine Informationen'!$C$17&lt;C20),0,J20*1/20)</f>
        <v>0</v>
      </c>
      <c r="L20" s="890">
        <f>HLOOKUP('A. Allgemeine Informationen'!$C$17,$M$2:$S$405,ROW(C20)-1,FALSE)</f>
        <v>0</v>
      </c>
      <c r="M20" s="857">
        <f t="shared" si="1"/>
        <v>0</v>
      </c>
      <c r="N20" s="389">
        <f t="shared" si="2"/>
        <v>0</v>
      </c>
      <c r="O20" s="389">
        <f t="shared" si="3"/>
        <v>0</v>
      </c>
      <c r="P20" s="546">
        <f t="shared" si="4"/>
        <v>0</v>
      </c>
      <c r="Q20" s="546">
        <f t="shared" si="5"/>
        <v>0</v>
      </c>
      <c r="R20" s="574">
        <f t="shared" si="6"/>
        <v>0</v>
      </c>
      <c r="S20" s="686">
        <f t="shared" si="6"/>
        <v>0</v>
      </c>
    </row>
    <row r="21" spans="1:19" ht="15" customHeight="1" x14ac:dyDescent="0.2">
      <c r="A21" s="41"/>
      <c r="B21" s="540"/>
      <c r="C21" s="383"/>
      <c r="D21" s="385"/>
      <c r="E21" s="387"/>
      <c r="F21" s="549"/>
      <c r="G21" s="387"/>
      <c r="H21" s="549"/>
      <c r="I21" s="387"/>
      <c r="J21" s="542">
        <f t="shared" si="7"/>
        <v>0</v>
      </c>
      <c r="K21" s="889">
        <f>HLOOKUP('A. Allgemeine Informationen'!$C$17,$M$2:$S$405,ROW(C21)-1,FALSE)+IF(OR(C21=0,'A. Allgemeine Informationen'!$C$17&lt;C21),0,J21*1/20)</f>
        <v>0</v>
      </c>
      <c r="L21" s="890">
        <f>HLOOKUP('A. Allgemeine Informationen'!$C$17,$M$2:$S$405,ROW(C21)-1,FALSE)</f>
        <v>0</v>
      </c>
      <c r="M21" s="857">
        <f t="shared" si="1"/>
        <v>0</v>
      </c>
      <c r="N21" s="389">
        <f t="shared" si="2"/>
        <v>0</v>
      </c>
      <c r="O21" s="389">
        <f t="shared" si="3"/>
        <v>0</v>
      </c>
      <c r="P21" s="546">
        <f t="shared" si="4"/>
        <v>0</v>
      </c>
      <c r="Q21" s="546">
        <f t="shared" si="5"/>
        <v>0</v>
      </c>
      <c r="R21" s="574">
        <f t="shared" si="6"/>
        <v>0</v>
      </c>
      <c r="S21" s="686">
        <f t="shared" si="6"/>
        <v>0</v>
      </c>
    </row>
    <row r="22" spans="1:19" ht="15" customHeight="1" x14ac:dyDescent="0.2">
      <c r="A22" s="41"/>
      <c r="B22" s="540"/>
      <c r="C22" s="383"/>
      <c r="D22" s="385"/>
      <c r="E22" s="387"/>
      <c r="F22" s="549"/>
      <c r="G22" s="387"/>
      <c r="H22" s="549"/>
      <c r="I22" s="387"/>
      <c r="J22" s="542">
        <f t="shared" si="7"/>
        <v>0</v>
      </c>
      <c r="K22" s="889">
        <f>HLOOKUP('A. Allgemeine Informationen'!$C$17,$M$2:$S$405,ROW(C22)-1,FALSE)+IF(OR(C22=0,'A. Allgemeine Informationen'!$C$17&lt;C22),0,J22*1/20)</f>
        <v>0</v>
      </c>
      <c r="L22" s="890">
        <f>HLOOKUP('A. Allgemeine Informationen'!$C$17,$M$2:$S$405,ROW(C22)-1,FALSE)</f>
        <v>0</v>
      </c>
      <c r="M22" s="857">
        <f t="shared" si="1"/>
        <v>0</v>
      </c>
      <c r="N22" s="389">
        <f t="shared" si="2"/>
        <v>0</v>
      </c>
      <c r="O22" s="389">
        <f t="shared" si="3"/>
        <v>0</v>
      </c>
      <c r="P22" s="546">
        <f t="shared" si="4"/>
        <v>0</v>
      </c>
      <c r="Q22" s="546">
        <f t="shared" si="5"/>
        <v>0</v>
      </c>
      <c r="R22" s="574">
        <f t="shared" si="6"/>
        <v>0</v>
      </c>
      <c r="S22" s="686">
        <f t="shared" si="6"/>
        <v>0</v>
      </c>
    </row>
    <row r="23" spans="1:19" ht="15" customHeight="1" x14ac:dyDescent="0.2">
      <c r="A23" s="41"/>
      <c r="B23" s="540"/>
      <c r="C23" s="383"/>
      <c r="D23" s="385"/>
      <c r="E23" s="387"/>
      <c r="F23" s="549"/>
      <c r="G23" s="387"/>
      <c r="H23" s="549"/>
      <c r="I23" s="387"/>
      <c r="J23" s="542">
        <f t="shared" si="7"/>
        <v>0</v>
      </c>
      <c r="K23" s="889">
        <f>HLOOKUP('A. Allgemeine Informationen'!$C$17,$M$2:$S$405,ROW(C23)-1,FALSE)+IF(OR(C23=0,'A. Allgemeine Informationen'!$C$17&lt;C23),0,J23*1/20)</f>
        <v>0</v>
      </c>
      <c r="L23" s="890">
        <f>HLOOKUP('A. Allgemeine Informationen'!$C$17,$M$2:$S$405,ROW(C23)-1,FALSE)</f>
        <v>0</v>
      </c>
      <c r="M23" s="857">
        <f t="shared" si="1"/>
        <v>0</v>
      </c>
      <c r="N23" s="389">
        <f t="shared" si="2"/>
        <v>0</v>
      </c>
      <c r="O23" s="389">
        <f t="shared" si="3"/>
        <v>0</v>
      </c>
      <c r="P23" s="546">
        <f t="shared" si="4"/>
        <v>0</v>
      </c>
      <c r="Q23" s="546">
        <f t="shared" si="5"/>
        <v>0</v>
      </c>
      <c r="R23" s="574">
        <f t="shared" si="6"/>
        <v>0</v>
      </c>
      <c r="S23" s="686">
        <f t="shared" si="6"/>
        <v>0</v>
      </c>
    </row>
    <row r="24" spans="1:19" ht="15" customHeight="1" x14ac:dyDescent="0.2">
      <c r="A24" s="41"/>
      <c r="B24" s="540"/>
      <c r="C24" s="383"/>
      <c r="D24" s="385"/>
      <c r="E24" s="387"/>
      <c r="F24" s="549"/>
      <c r="G24" s="387"/>
      <c r="H24" s="549"/>
      <c r="I24" s="387"/>
      <c r="J24" s="542">
        <f t="shared" si="7"/>
        <v>0</v>
      </c>
      <c r="K24" s="889">
        <f>HLOOKUP('A. Allgemeine Informationen'!$C$17,$M$2:$S$405,ROW(C24)-1,FALSE)+IF(OR(C24=0,'A. Allgemeine Informationen'!$C$17&lt;C24),0,J24*1/20)</f>
        <v>0</v>
      </c>
      <c r="L24" s="890">
        <f>HLOOKUP('A. Allgemeine Informationen'!$C$17,$M$2:$S$405,ROW(C24)-1,FALSE)</f>
        <v>0</v>
      </c>
      <c r="M24" s="857">
        <f t="shared" si="1"/>
        <v>0</v>
      </c>
      <c r="N24" s="389">
        <f t="shared" si="2"/>
        <v>0</v>
      </c>
      <c r="O24" s="389">
        <f t="shared" si="3"/>
        <v>0</v>
      </c>
      <c r="P24" s="546">
        <f t="shared" si="4"/>
        <v>0</v>
      </c>
      <c r="Q24" s="546">
        <f t="shared" si="5"/>
        <v>0</v>
      </c>
      <c r="R24" s="574">
        <f t="shared" si="6"/>
        <v>0</v>
      </c>
      <c r="S24" s="686">
        <f t="shared" si="6"/>
        <v>0</v>
      </c>
    </row>
    <row r="25" spans="1:19" ht="15" customHeight="1" x14ac:dyDescent="0.2">
      <c r="A25" s="41"/>
      <c r="B25" s="540"/>
      <c r="C25" s="383"/>
      <c r="D25" s="385"/>
      <c r="E25" s="387"/>
      <c r="F25" s="549"/>
      <c r="G25" s="387"/>
      <c r="H25" s="549"/>
      <c r="I25" s="387"/>
      <c r="J25" s="542">
        <f t="shared" si="7"/>
        <v>0</v>
      </c>
      <c r="K25" s="889">
        <f>HLOOKUP('A. Allgemeine Informationen'!$C$17,$M$2:$S$405,ROW(C25)-1,FALSE)+IF(OR(C25=0,'A. Allgemeine Informationen'!$C$17&lt;C25),0,J25*1/20)</f>
        <v>0</v>
      </c>
      <c r="L25" s="890">
        <f>HLOOKUP('A. Allgemeine Informationen'!$C$17,$M$2:$S$405,ROW(C25)-1,FALSE)</f>
        <v>0</v>
      </c>
      <c r="M25" s="857">
        <f t="shared" si="1"/>
        <v>0</v>
      </c>
      <c r="N25" s="389">
        <f t="shared" si="2"/>
        <v>0</v>
      </c>
      <c r="O25" s="389">
        <f t="shared" si="3"/>
        <v>0</v>
      </c>
      <c r="P25" s="546">
        <f t="shared" si="4"/>
        <v>0</v>
      </c>
      <c r="Q25" s="546">
        <f t="shared" si="5"/>
        <v>0</v>
      </c>
      <c r="R25" s="574">
        <f t="shared" si="6"/>
        <v>0</v>
      </c>
      <c r="S25" s="686">
        <f t="shared" si="6"/>
        <v>0</v>
      </c>
    </row>
    <row r="26" spans="1:19" ht="15" customHeight="1" x14ac:dyDescent="0.2">
      <c r="A26" s="41"/>
      <c r="B26" s="540"/>
      <c r="C26" s="383"/>
      <c r="D26" s="385"/>
      <c r="E26" s="387"/>
      <c r="F26" s="549"/>
      <c r="G26" s="387"/>
      <c r="H26" s="549"/>
      <c r="I26" s="387"/>
      <c r="J26" s="542">
        <f t="shared" si="7"/>
        <v>0</v>
      </c>
      <c r="K26" s="889">
        <f>HLOOKUP('A. Allgemeine Informationen'!$C$17,$M$2:$S$405,ROW(C26)-1,FALSE)+IF(OR(C26=0,'A. Allgemeine Informationen'!$C$17&lt;C26),0,J26*1/20)</f>
        <v>0</v>
      </c>
      <c r="L26" s="890">
        <f>HLOOKUP('A. Allgemeine Informationen'!$C$17,$M$2:$S$405,ROW(C26)-1,FALSE)</f>
        <v>0</v>
      </c>
      <c r="M26" s="857">
        <f t="shared" si="1"/>
        <v>0</v>
      </c>
      <c r="N26" s="389">
        <f t="shared" si="2"/>
        <v>0</v>
      </c>
      <c r="O26" s="389">
        <f t="shared" si="3"/>
        <v>0</v>
      </c>
      <c r="P26" s="546">
        <f t="shared" si="4"/>
        <v>0</v>
      </c>
      <c r="Q26" s="546">
        <f t="shared" si="5"/>
        <v>0</v>
      </c>
      <c r="R26" s="574">
        <f t="shared" ref="R26:S45" si="8">IF(OR($J26=0,R$5-$C26&lt;0,$C26=0,20-(R$5-$C26)=0),0,$J26*(19-(R$5-$C26))/20)</f>
        <v>0</v>
      </c>
      <c r="S26" s="686">
        <f t="shared" si="8"/>
        <v>0</v>
      </c>
    </row>
    <row r="27" spans="1:19" ht="15" customHeight="1" x14ac:dyDescent="0.2">
      <c r="A27" s="41"/>
      <c r="B27" s="540"/>
      <c r="C27" s="383"/>
      <c r="D27" s="385"/>
      <c r="E27" s="387"/>
      <c r="F27" s="549"/>
      <c r="G27" s="387"/>
      <c r="H27" s="549"/>
      <c r="I27" s="387"/>
      <c r="J27" s="542">
        <f t="shared" si="7"/>
        <v>0</v>
      </c>
      <c r="K27" s="889">
        <f>HLOOKUP('A. Allgemeine Informationen'!$C$17,$M$2:$S$405,ROW(C27)-1,FALSE)+IF(OR(C27=0,'A. Allgemeine Informationen'!$C$17&lt;C27),0,J27*1/20)</f>
        <v>0</v>
      </c>
      <c r="L27" s="890">
        <f>HLOOKUP('A. Allgemeine Informationen'!$C$17,$M$2:$S$405,ROW(C27)-1,FALSE)</f>
        <v>0</v>
      </c>
      <c r="M27" s="857">
        <f t="shared" si="1"/>
        <v>0</v>
      </c>
      <c r="N27" s="389">
        <f t="shared" si="2"/>
        <v>0</v>
      </c>
      <c r="O27" s="389">
        <f t="shared" si="3"/>
        <v>0</v>
      </c>
      <c r="P27" s="546">
        <f t="shared" si="4"/>
        <v>0</v>
      </c>
      <c r="Q27" s="546">
        <f t="shared" si="5"/>
        <v>0</v>
      </c>
      <c r="R27" s="574">
        <f t="shared" si="8"/>
        <v>0</v>
      </c>
      <c r="S27" s="686">
        <f t="shared" si="8"/>
        <v>0</v>
      </c>
    </row>
    <row r="28" spans="1:19" ht="15" customHeight="1" x14ac:dyDescent="0.2">
      <c r="A28" s="41"/>
      <c r="B28" s="540"/>
      <c r="C28" s="383"/>
      <c r="D28" s="385"/>
      <c r="E28" s="387"/>
      <c r="F28" s="549"/>
      <c r="G28" s="387"/>
      <c r="H28" s="549"/>
      <c r="I28" s="387"/>
      <c r="J28" s="542">
        <f t="shared" si="7"/>
        <v>0</v>
      </c>
      <c r="K28" s="889">
        <f>HLOOKUP('A. Allgemeine Informationen'!$C$17,$M$2:$S$405,ROW(C28)-1,FALSE)+IF(OR(C28=0,'A. Allgemeine Informationen'!$C$17&lt;C28),0,J28*1/20)</f>
        <v>0</v>
      </c>
      <c r="L28" s="890">
        <f>HLOOKUP('A. Allgemeine Informationen'!$C$17,$M$2:$S$405,ROW(C28)-1,FALSE)</f>
        <v>0</v>
      </c>
      <c r="M28" s="857">
        <f t="shared" si="1"/>
        <v>0</v>
      </c>
      <c r="N28" s="389">
        <f t="shared" si="2"/>
        <v>0</v>
      </c>
      <c r="O28" s="389">
        <f t="shared" si="3"/>
        <v>0</v>
      </c>
      <c r="P28" s="546">
        <f t="shared" si="4"/>
        <v>0</v>
      </c>
      <c r="Q28" s="546">
        <f t="shared" si="5"/>
        <v>0</v>
      </c>
      <c r="R28" s="574">
        <f t="shared" si="8"/>
        <v>0</v>
      </c>
      <c r="S28" s="686">
        <f t="shared" si="8"/>
        <v>0</v>
      </c>
    </row>
    <row r="29" spans="1:19" ht="15" customHeight="1" x14ac:dyDescent="0.2">
      <c r="A29" s="41"/>
      <c r="B29" s="540"/>
      <c r="C29" s="383"/>
      <c r="D29" s="385"/>
      <c r="E29" s="387"/>
      <c r="F29" s="549"/>
      <c r="G29" s="387"/>
      <c r="H29" s="549"/>
      <c r="I29" s="387"/>
      <c r="J29" s="542">
        <f t="shared" si="7"/>
        <v>0</v>
      </c>
      <c r="K29" s="889">
        <f>HLOOKUP('A. Allgemeine Informationen'!$C$17,$M$2:$S$405,ROW(C29)-1,FALSE)+IF(OR(C29=0,'A. Allgemeine Informationen'!$C$17&lt;C29),0,J29*1/20)</f>
        <v>0</v>
      </c>
      <c r="L29" s="890">
        <f>HLOOKUP('A. Allgemeine Informationen'!$C$17,$M$2:$S$405,ROW(C29)-1,FALSE)</f>
        <v>0</v>
      </c>
      <c r="M29" s="857">
        <f t="shared" si="1"/>
        <v>0</v>
      </c>
      <c r="N29" s="389">
        <f t="shared" si="2"/>
        <v>0</v>
      </c>
      <c r="O29" s="389">
        <f t="shared" si="3"/>
        <v>0</v>
      </c>
      <c r="P29" s="546">
        <f t="shared" si="4"/>
        <v>0</v>
      </c>
      <c r="Q29" s="546">
        <f t="shared" si="5"/>
        <v>0</v>
      </c>
      <c r="R29" s="574">
        <f t="shared" si="8"/>
        <v>0</v>
      </c>
      <c r="S29" s="686">
        <f t="shared" si="8"/>
        <v>0</v>
      </c>
    </row>
    <row r="30" spans="1:19" ht="15" customHeight="1" x14ac:dyDescent="0.2">
      <c r="A30" s="41"/>
      <c r="B30" s="540"/>
      <c r="C30" s="383"/>
      <c r="D30" s="385"/>
      <c r="E30" s="387"/>
      <c r="F30" s="549"/>
      <c r="G30" s="387"/>
      <c r="H30" s="549"/>
      <c r="I30" s="387"/>
      <c r="J30" s="542">
        <f t="shared" si="7"/>
        <v>0</v>
      </c>
      <c r="K30" s="889">
        <f>HLOOKUP('A. Allgemeine Informationen'!$C$17,$M$2:$S$405,ROW(C30)-1,FALSE)+IF(OR(C30=0,'A. Allgemeine Informationen'!$C$17&lt;C30),0,J30*1/20)</f>
        <v>0</v>
      </c>
      <c r="L30" s="890">
        <f>HLOOKUP('A. Allgemeine Informationen'!$C$17,$M$2:$S$405,ROW(C30)-1,FALSE)</f>
        <v>0</v>
      </c>
      <c r="M30" s="857">
        <f t="shared" si="1"/>
        <v>0</v>
      </c>
      <c r="N30" s="389">
        <f t="shared" si="2"/>
        <v>0</v>
      </c>
      <c r="O30" s="389">
        <f t="shared" si="3"/>
        <v>0</v>
      </c>
      <c r="P30" s="546">
        <f t="shared" si="4"/>
        <v>0</v>
      </c>
      <c r="Q30" s="546">
        <f t="shared" si="5"/>
        <v>0</v>
      </c>
      <c r="R30" s="574">
        <f t="shared" si="8"/>
        <v>0</v>
      </c>
      <c r="S30" s="686">
        <f t="shared" si="8"/>
        <v>0</v>
      </c>
    </row>
    <row r="31" spans="1:19" ht="15" customHeight="1" x14ac:dyDescent="0.2">
      <c r="A31" s="41"/>
      <c r="B31" s="540"/>
      <c r="C31" s="383"/>
      <c r="D31" s="385"/>
      <c r="E31" s="387"/>
      <c r="F31" s="549"/>
      <c r="G31" s="387"/>
      <c r="H31" s="549"/>
      <c r="I31" s="387"/>
      <c r="J31" s="542">
        <f t="shared" si="7"/>
        <v>0</v>
      </c>
      <c r="K31" s="889">
        <f>HLOOKUP('A. Allgemeine Informationen'!$C$17,$M$2:$S$405,ROW(C31)-1,FALSE)+IF(OR(C31=0,'A. Allgemeine Informationen'!$C$17&lt;C31),0,J31*1/20)</f>
        <v>0</v>
      </c>
      <c r="L31" s="890">
        <f>HLOOKUP('A. Allgemeine Informationen'!$C$17,$M$2:$S$405,ROW(C31)-1,FALSE)</f>
        <v>0</v>
      </c>
      <c r="M31" s="857">
        <f t="shared" si="1"/>
        <v>0</v>
      </c>
      <c r="N31" s="389">
        <f t="shared" si="2"/>
        <v>0</v>
      </c>
      <c r="O31" s="389">
        <f t="shared" si="3"/>
        <v>0</v>
      </c>
      <c r="P31" s="546">
        <f t="shared" si="4"/>
        <v>0</v>
      </c>
      <c r="Q31" s="546">
        <f t="shared" si="5"/>
        <v>0</v>
      </c>
      <c r="R31" s="574">
        <f t="shared" si="8"/>
        <v>0</v>
      </c>
      <c r="S31" s="686">
        <f t="shared" si="8"/>
        <v>0</v>
      </c>
    </row>
    <row r="32" spans="1:19" ht="15" customHeight="1" x14ac:dyDescent="0.2">
      <c r="A32" s="41"/>
      <c r="B32" s="540"/>
      <c r="C32" s="383"/>
      <c r="D32" s="385"/>
      <c r="E32" s="387"/>
      <c r="F32" s="549"/>
      <c r="G32" s="387"/>
      <c r="H32" s="549"/>
      <c r="I32" s="387"/>
      <c r="J32" s="542">
        <f t="shared" si="7"/>
        <v>0</v>
      </c>
      <c r="K32" s="889">
        <f>HLOOKUP('A. Allgemeine Informationen'!$C$17,$M$2:$S$405,ROW(C32)-1,FALSE)+IF(OR(C32=0,'A. Allgemeine Informationen'!$C$17&lt;C32),0,J32*1/20)</f>
        <v>0</v>
      </c>
      <c r="L32" s="890">
        <f>HLOOKUP('A. Allgemeine Informationen'!$C$17,$M$2:$S$405,ROW(C32)-1,FALSE)</f>
        <v>0</v>
      </c>
      <c r="M32" s="857">
        <f t="shared" si="1"/>
        <v>0</v>
      </c>
      <c r="N32" s="389">
        <f t="shared" si="2"/>
        <v>0</v>
      </c>
      <c r="O32" s="389">
        <f t="shared" si="3"/>
        <v>0</v>
      </c>
      <c r="P32" s="546">
        <f t="shared" si="4"/>
        <v>0</v>
      </c>
      <c r="Q32" s="546">
        <f t="shared" si="5"/>
        <v>0</v>
      </c>
      <c r="R32" s="574">
        <f t="shared" si="8"/>
        <v>0</v>
      </c>
      <c r="S32" s="686">
        <f t="shared" si="8"/>
        <v>0</v>
      </c>
    </row>
    <row r="33" spans="1:19" ht="15" customHeight="1" x14ac:dyDescent="0.2">
      <c r="A33" s="41"/>
      <c r="B33" s="540"/>
      <c r="C33" s="383"/>
      <c r="D33" s="385"/>
      <c r="E33" s="387"/>
      <c r="F33" s="549"/>
      <c r="G33" s="387"/>
      <c r="H33" s="549"/>
      <c r="I33" s="387"/>
      <c r="J33" s="542">
        <f t="shared" si="7"/>
        <v>0</v>
      </c>
      <c r="K33" s="889">
        <f>HLOOKUP('A. Allgemeine Informationen'!$C$17,$M$2:$S$405,ROW(C33)-1,FALSE)+IF(OR(C33=0,'A. Allgemeine Informationen'!$C$17&lt;C33),0,J33*1/20)</f>
        <v>0</v>
      </c>
      <c r="L33" s="890">
        <f>HLOOKUP('A. Allgemeine Informationen'!$C$17,$M$2:$S$405,ROW(C33)-1,FALSE)</f>
        <v>0</v>
      </c>
      <c r="M33" s="857">
        <f t="shared" si="1"/>
        <v>0</v>
      </c>
      <c r="N33" s="389">
        <f t="shared" si="2"/>
        <v>0</v>
      </c>
      <c r="O33" s="389">
        <f t="shared" si="3"/>
        <v>0</v>
      </c>
      <c r="P33" s="546">
        <f t="shared" si="4"/>
        <v>0</v>
      </c>
      <c r="Q33" s="546">
        <f t="shared" si="5"/>
        <v>0</v>
      </c>
      <c r="R33" s="574">
        <f t="shared" si="8"/>
        <v>0</v>
      </c>
      <c r="S33" s="686">
        <f t="shared" si="8"/>
        <v>0</v>
      </c>
    </row>
    <row r="34" spans="1:19" ht="15" customHeight="1" x14ac:dyDescent="0.2">
      <c r="A34" s="41"/>
      <c r="B34" s="540"/>
      <c r="C34" s="383"/>
      <c r="D34" s="385"/>
      <c r="E34" s="387"/>
      <c r="F34" s="549"/>
      <c r="G34" s="387"/>
      <c r="H34" s="549"/>
      <c r="I34" s="387"/>
      <c r="J34" s="542">
        <f t="shared" si="7"/>
        <v>0</v>
      </c>
      <c r="K34" s="889">
        <f>HLOOKUP('A. Allgemeine Informationen'!$C$17,$M$2:$S$405,ROW(C34)-1,FALSE)+IF(OR(C34=0,'A. Allgemeine Informationen'!$C$17&lt;C34),0,J34*1/20)</f>
        <v>0</v>
      </c>
      <c r="L34" s="890">
        <f>HLOOKUP('A. Allgemeine Informationen'!$C$17,$M$2:$S$405,ROW(C34)-1,FALSE)</f>
        <v>0</v>
      </c>
      <c r="M34" s="857">
        <f t="shared" si="1"/>
        <v>0</v>
      </c>
      <c r="N34" s="389">
        <f t="shared" si="2"/>
        <v>0</v>
      </c>
      <c r="O34" s="389">
        <f t="shared" si="3"/>
        <v>0</v>
      </c>
      <c r="P34" s="546">
        <f t="shared" si="4"/>
        <v>0</v>
      </c>
      <c r="Q34" s="546">
        <f t="shared" si="5"/>
        <v>0</v>
      </c>
      <c r="R34" s="574">
        <f t="shared" si="8"/>
        <v>0</v>
      </c>
      <c r="S34" s="686">
        <f t="shared" si="8"/>
        <v>0</v>
      </c>
    </row>
    <row r="35" spans="1:19" ht="15" customHeight="1" x14ac:dyDescent="0.2">
      <c r="A35" s="41"/>
      <c r="B35" s="540"/>
      <c r="C35" s="383"/>
      <c r="D35" s="385"/>
      <c r="E35" s="387"/>
      <c r="F35" s="549"/>
      <c r="G35" s="387"/>
      <c r="H35" s="549"/>
      <c r="I35" s="387"/>
      <c r="J35" s="542">
        <f t="shared" si="7"/>
        <v>0</v>
      </c>
      <c r="K35" s="889">
        <f>HLOOKUP('A. Allgemeine Informationen'!$C$17,$M$2:$S$405,ROW(C35)-1,FALSE)+IF(OR(C35=0,'A. Allgemeine Informationen'!$C$17&lt;C35),0,J35*1/20)</f>
        <v>0</v>
      </c>
      <c r="L35" s="890">
        <f>HLOOKUP('A. Allgemeine Informationen'!$C$17,$M$2:$S$405,ROW(C35)-1,FALSE)</f>
        <v>0</v>
      </c>
      <c r="M35" s="857">
        <f t="shared" si="1"/>
        <v>0</v>
      </c>
      <c r="N35" s="389">
        <f t="shared" si="2"/>
        <v>0</v>
      </c>
      <c r="O35" s="389">
        <f t="shared" si="3"/>
        <v>0</v>
      </c>
      <c r="P35" s="546">
        <f t="shared" si="4"/>
        <v>0</v>
      </c>
      <c r="Q35" s="546">
        <f t="shared" si="5"/>
        <v>0</v>
      </c>
      <c r="R35" s="574">
        <f t="shared" si="8"/>
        <v>0</v>
      </c>
      <c r="S35" s="686">
        <f t="shared" si="8"/>
        <v>0</v>
      </c>
    </row>
    <row r="36" spans="1:19" ht="15" customHeight="1" x14ac:dyDescent="0.2">
      <c r="A36" s="41"/>
      <c r="B36" s="540"/>
      <c r="C36" s="383"/>
      <c r="D36" s="385"/>
      <c r="E36" s="387"/>
      <c r="F36" s="549"/>
      <c r="G36" s="387"/>
      <c r="H36" s="549"/>
      <c r="I36" s="387"/>
      <c r="J36" s="542">
        <f t="shared" si="7"/>
        <v>0</v>
      </c>
      <c r="K36" s="889">
        <f>HLOOKUP('A. Allgemeine Informationen'!$C$17,$M$2:$S$405,ROW(C36)-1,FALSE)+IF(OR(C36=0,'A. Allgemeine Informationen'!$C$17&lt;C36),0,J36*1/20)</f>
        <v>0</v>
      </c>
      <c r="L36" s="890">
        <f>HLOOKUP('A. Allgemeine Informationen'!$C$17,$M$2:$S$405,ROW(C36)-1,FALSE)</f>
        <v>0</v>
      </c>
      <c r="M36" s="857">
        <f t="shared" si="1"/>
        <v>0</v>
      </c>
      <c r="N36" s="389">
        <f t="shared" si="2"/>
        <v>0</v>
      </c>
      <c r="O36" s="389">
        <f t="shared" si="3"/>
        <v>0</v>
      </c>
      <c r="P36" s="546">
        <f t="shared" si="4"/>
        <v>0</v>
      </c>
      <c r="Q36" s="546">
        <f t="shared" si="5"/>
        <v>0</v>
      </c>
      <c r="R36" s="574">
        <f t="shared" si="8"/>
        <v>0</v>
      </c>
      <c r="S36" s="686">
        <f t="shared" si="8"/>
        <v>0</v>
      </c>
    </row>
    <row r="37" spans="1:19" ht="15" customHeight="1" x14ac:dyDescent="0.2">
      <c r="A37" s="41"/>
      <c r="B37" s="540"/>
      <c r="C37" s="383"/>
      <c r="D37" s="385"/>
      <c r="E37" s="387"/>
      <c r="F37" s="549"/>
      <c r="G37" s="387"/>
      <c r="H37" s="549"/>
      <c r="I37" s="387"/>
      <c r="J37" s="542">
        <f t="shared" si="7"/>
        <v>0</v>
      </c>
      <c r="K37" s="889">
        <f>HLOOKUP('A. Allgemeine Informationen'!$C$17,$M$2:$S$405,ROW(C37)-1,FALSE)+IF(OR(C37=0,'A. Allgemeine Informationen'!$C$17&lt;C37),0,J37*1/20)</f>
        <v>0</v>
      </c>
      <c r="L37" s="890">
        <f>HLOOKUP('A. Allgemeine Informationen'!$C$17,$M$2:$S$405,ROW(C37)-1,FALSE)</f>
        <v>0</v>
      </c>
      <c r="M37" s="857">
        <f t="shared" si="1"/>
        <v>0</v>
      </c>
      <c r="N37" s="389">
        <f t="shared" si="2"/>
        <v>0</v>
      </c>
      <c r="O37" s="389">
        <f t="shared" si="3"/>
        <v>0</v>
      </c>
      <c r="P37" s="546">
        <f t="shared" si="4"/>
        <v>0</v>
      </c>
      <c r="Q37" s="546">
        <f t="shared" si="5"/>
        <v>0</v>
      </c>
      <c r="R37" s="574">
        <f t="shared" si="8"/>
        <v>0</v>
      </c>
      <c r="S37" s="686">
        <f t="shared" si="8"/>
        <v>0</v>
      </c>
    </row>
    <row r="38" spans="1:19" ht="15" customHeight="1" x14ac:dyDescent="0.2">
      <c r="A38" s="41"/>
      <c r="B38" s="540"/>
      <c r="C38" s="383"/>
      <c r="D38" s="385"/>
      <c r="E38" s="387"/>
      <c r="F38" s="549"/>
      <c r="G38" s="387"/>
      <c r="H38" s="549"/>
      <c r="I38" s="387"/>
      <c r="J38" s="542">
        <f t="shared" si="7"/>
        <v>0</v>
      </c>
      <c r="K38" s="889">
        <f>HLOOKUP('A. Allgemeine Informationen'!$C$17,$M$2:$S$405,ROW(C38)-1,FALSE)+IF(OR(C38=0,'A. Allgemeine Informationen'!$C$17&lt;C38),0,J38*1/20)</f>
        <v>0</v>
      </c>
      <c r="L38" s="890">
        <f>HLOOKUP('A. Allgemeine Informationen'!$C$17,$M$2:$S$405,ROW(C38)-1,FALSE)</f>
        <v>0</v>
      </c>
      <c r="M38" s="857">
        <f t="shared" si="1"/>
        <v>0</v>
      </c>
      <c r="N38" s="389">
        <f t="shared" si="2"/>
        <v>0</v>
      </c>
      <c r="O38" s="389">
        <f t="shared" si="3"/>
        <v>0</v>
      </c>
      <c r="P38" s="546">
        <f t="shared" si="4"/>
        <v>0</v>
      </c>
      <c r="Q38" s="546">
        <f t="shared" si="5"/>
        <v>0</v>
      </c>
      <c r="R38" s="574">
        <f t="shared" si="8"/>
        <v>0</v>
      </c>
      <c r="S38" s="686">
        <f t="shared" si="8"/>
        <v>0</v>
      </c>
    </row>
    <row r="39" spans="1:19" ht="15" customHeight="1" x14ac:dyDescent="0.2">
      <c r="A39" s="41"/>
      <c r="B39" s="540"/>
      <c r="C39" s="383"/>
      <c r="D39" s="385"/>
      <c r="E39" s="387"/>
      <c r="F39" s="549"/>
      <c r="G39" s="387"/>
      <c r="H39" s="549"/>
      <c r="I39" s="387"/>
      <c r="J39" s="542">
        <f t="shared" si="7"/>
        <v>0</v>
      </c>
      <c r="K39" s="889">
        <f>HLOOKUP('A. Allgemeine Informationen'!$C$17,$M$2:$S$405,ROW(C39)-1,FALSE)+IF(OR(C39=0,'A. Allgemeine Informationen'!$C$17&lt;C39),0,J39*1/20)</f>
        <v>0</v>
      </c>
      <c r="L39" s="890">
        <f>HLOOKUP('A. Allgemeine Informationen'!$C$17,$M$2:$S$405,ROW(C39)-1,FALSE)</f>
        <v>0</v>
      </c>
      <c r="M39" s="857">
        <f t="shared" si="1"/>
        <v>0</v>
      </c>
      <c r="N39" s="389">
        <f t="shared" si="2"/>
        <v>0</v>
      </c>
      <c r="O39" s="389">
        <f t="shared" si="3"/>
        <v>0</v>
      </c>
      <c r="P39" s="546">
        <f t="shared" si="4"/>
        <v>0</v>
      </c>
      <c r="Q39" s="546">
        <f t="shared" si="5"/>
        <v>0</v>
      </c>
      <c r="R39" s="574">
        <f t="shared" si="8"/>
        <v>0</v>
      </c>
      <c r="S39" s="686">
        <f t="shared" si="8"/>
        <v>0</v>
      </c>
    </row>
    <row r="40" spans="1:19" ht="15" customHeight="1" x14ac:dyDescent="0.2">
      <c r="A40" s="41"/>
      <c r="B40" s="540"/>
      <c r="C40" s="383"/>
      <c r="D40" s="385"/>
      <c r="E40" s="387"/>
      <c r="F40" s="549"/>
      <c r="G40" s="387"/>
      <c r="H40" s="549"/>
      <c r="I40" s="387"/>
      <c r="J40" s="542">
        <f t="shared" si="7"/>
        <v>0</v>
      </c>
      <c r="K40" s="889">
        <f>HLOOKUP('A. Allgemeine Informationen'!$C$17,$M$2:$S$405,ROW(C40)-1,FALSE)+IF(OR(C40=0,'A. Allgemeine Informationen'!$C$17&lt;C40),0,J40*1/20)</f>
        <v>0</v>
      </c>
      <c r="L40" s="890">
        <f>HLOOKUP('A. Allgemeine Informationen'!$C$17,$M$2:$S$405,ROW(C40)-1,FALSE)</f>
        <v>0</v>
      </c>
      <c r="M40" s="857">
        <f t="shared" si="1"/>
        <v>0</v>
      </c>
      <c r="N40" s="389">
        <f t="shared" si="2"/>
        <v>0</v>
      </c>
      <c r="O40" s="389">
        <f t="shared" si="3"/>
        <v>0</v>
      </c>
      <c r="P40" s="546">
        <f t="shared" si="4"/>
        <v>0</v>
      </c>
      <c r="Q40" s="546">
        <f t="shared" si="5"/>
        <v>0</v>
      </c>
      <c r="R40" s="574">
        <f t="shared" si="8"/>
        <v>0</v>
      </c>
      <c r="S40" s="686">
        <f t="shared" si="8"/>
        <v>0</v>
      </c>
    </row>
    <row r="41" spans="1:19" ht="15" customHeight="1" x14ac:dyDescent="0.2">
      <c r="A41" s="41"/>
      <c r="B41" s="540"/>
      <c r="C41" s="383"/>
      <c r="D41" s="385"/>
      <c r="E41" s="387"/>
      <c r="F41" s="549"/>
      <c r="G41" s="387"/>
      <c r="H41" s="549"/>
      <c r="I41" s="387"/>
      <c r="J41" s="542">
        <f t="shared" si="7"/>
        <v>0</v>
      </c>
      <c r="K41" s="889">
        <f>HLOOKUP('A. Allgemeine Informationen'!$C$17,$M$2:$S$405,ROW(C41)-1,FALSE)+IF(OR(C41=0,'A. Allgemeine Informationen'!$C$17&lt;C41),0,J41*1/20)</f>
        <v>0</v>
      </c>
      <c r="L41" s="890">
        <f>HLOOKUP('A. Allgemeine Informationen'!$C$17,$M$2:$S$405,ROW(C41)-1,FALSE)</f>
        <v>0</v>
      </c>
      <c r="M41" s="857">
        <f t="shared" si="1"/>
        <v>0</v>
      </c>
      <c r="N41" s="389">
        <f t="shared" si="2"/>
        <v>0</v>
      </c>
      <c r="O41" s="389">
        <f t="shared" si="3"/>
        <v>0</v>
      </c>
      <c r="P41" s="546">
        <f t="shared" si="4"/>
        <v>0</v>
      </c>
      <c r="Q41" s="546">
        <f t="shared" si="5"/>
        <v>0</v>
      </c>
      <c r="R41" s="574">
        <f t="shared" si="8"/>
        <v>0</v>
      </c>
      <c r="S41" s="686">
        <f t="shared" si="8"/>
        <v>0</v>
      </c>
    </row>
    <row r="42" spans="1:19" ht="15" customHeight="1" x14ac:dyDescent="0.2">
      <c r="A42" s="41"/>
      <c r="B42" s="540"/>
      <c r="C42" s="383"/>
      <c r="D42" s="385"/>
      <c r="E42" s="387"/>
      <c r="F42" s="549"/>
      <c r="G42" s="387"/>
      <c r="H42" s="549"/>
      <c r="I42" s="387"/>
      <c r="J42" s="542">
        <f t="shared" si="7"/>
        <v>0</v>
      </c>
      <c r="K42" s="889">
        <f>HLOOKUP('A. Allgemeine Informationen'!$C$17,$M$2:$S$405,ROW(C42)-1,FALSE)+IF(OR(C42=0,'A. Allgemeine Informationen'!$C$17&lt;C42),0,J42*1/20)</f>
        <v>0</v>
      </c>
      <c r="L42" s="890">
        <f>HLOOKUP('A. Allgemeine Informationen'!$C$17,$M$2:$S$405,ROW(C42)-1,FALSE)</f>
        <v>0</v>
      </c>
      <c r="M42" s="857">
        <f t="shared" si="1"/>
        <v>0</v>
      </c>
      <c r="N42" s="389">
        <f t="shared" si="2"/>
        <v>0</v>
      </c>
      <c r="O42" s="389">
        <f t="shared" si="3"/>
        <v>0</v>
      </c>
      <c r="P42" s="546">
        <f t="shared" si="4"/>
        <v>0</v>
      </c>
      <c r="Q42" s="546">
        <f t="shared" si="5"/>
        <v>0</v>
      </c>
      <c r="R42" s="574">
        <f t="shared" si="8"/>
        <v>0</v>
      </c>
      <c r="S42" s="686">
        <f t="shared" si="8"/>
        <v>0</v>
      </c>
    </row>
    <row r="43" spans="1:19" ht="15" customHeight="1" x14ac:dyDescent="0.2">
      <c r="A43" s="41"/>
      <c r="B43" s="540"/>
      <c r="C43" s="383"/>
      <c r="D43" s="385"/>
      <c r="E43" s="387"/>
      <c r="F43" s="549"/>
      <c r="G43" s="387"/>
      <c r="H43" s="549"/>
      <c r="I43" s="387"/>
      <c r="J43" s="542">
        <f t="shared" si="7"/>
        <v>0</v>
      </c>
      <c r="K43" s="889">
        <f>HLOOKUP('A. Allgemeine Informationen'!$C$17,$M$2:$S$405,ROW(C43)-1,FALSE)+IF(OR(C43=0,'A. Allgemeine Informationen'!$C$17&lt;C43),0,J43*1/20)</f>
        <v>0</v>
      </c>
      <c r="L43" s="890">
        <f>HLOOKUP('A. Allgemeine Informationen'!$C$17,$M$2:$S$405,ROW(C43)-1,FALSE)</f>
        <v>0</v>
      </c>
      <c r="M43" s="857">
        <f t="shared" si="1"/>
        <v>0</v>
      </c>
      <c r="N43" s="389">
        <f t="shared" si="2"/>
        <v>0</v>
      </c>
      <c r="O43" s="389">
        <f t="shared" si="3"/>
        <v>0</v>
      </c>
      <c r="P43" s="546">
        <f t="shared" si="4"/>
        <v>0</v>
      </c>
      <c r="Q43" s="546">
        <f t="shared" si="5"/>
        <v>0</v>
      </c>
      <c r="R43" s="574">
        <f t="shared" si="8"/>
        <v>0</v>
      </c>
      <c r="S43" s="686">
        <f t="shared" si="8"/>
        <v>0</v>
      </c>
    </row>
    <row r="44" spans="1:19" ht="15" customHeight="1" x14ac:dyDescent="0.2">
      <c r="A44" s="41"/>
      <c r="B44" s="540"/>
      <c r="C44" s="383"/>
      <c r="D44" s="385"/>
      <c r="E44" s="387"/>
      <c r="F44" s="549"/>
      <c r="G44" s="387"/>
      <c r="H44" s="549"/>
      <c r="I44" s="387"/>
      <c r="J44" s="542">
        <f t="shared" si="7"/>
        <v>0</v>
      </c>
      <c r="K44" s="889">
        <f>HLOOKUP('A. Allgemeine Informationen'!$C$17,$M$2:$S$405,ROW(C44)-1,FALSE)+IF(OR(C44=0,'A. Allgemeine Informationen'!$C$17&lt;C44),0,J44*1/20)</f>
        <v>0</v>
      </c>
      <c r="L44" s="890">
        <f>HLOOKUP('A. Allgemeine Informationen'!$C$17,$M$2:$S$405,ROW(C44)-1,FALSE)</f>
        <v>0</v>
      </c>
      <c r="M44" s="857">
        <f t="shared" si="1"/>
        <v>0</v>
      </c>
      <c r="N44" s="389">
        <f t="shared" si="2"/>
        <v>0</v>
      </c>
      <c r="O44" s="389">
        <f t="shared" si="3"/>
        <v>0</v>
      </c>
      <c r="P44" s="546">
        <f t="shared" si="4"/>
        <v>0</v>
      </c>
      <c r="Q44" s="546">
        <f t="shared" si="5"/>
        <v>0</v>
      </c>
      <c r="R44" s="574">
        <f t="shared" si="8"/>
        <v>0</v>
      </c>
      <c r="S44" s="686">
        <f t="shared" si="8"/>
        <v>0</v>
      </c>
    </row>
    <row r="45" spans="1:19" ht="15" customHeight="1" x14ac:dyDescent="0.2">
      <c r="A45" s="41"/>
      <c r="B45" s="540"/>
      <c r="C45" s="383"/>
      <c r="D45" s="385"/>
      <c r="E45" s="387"/>
      <c r="F45" s="549"/>
      <c r="G45" s="387"/>
      <c r="H45" s="549"/>
      <c r="I45" s="387"/>
      <c r="J45" s="542">
        <f t="shared" si="7"/>
        <v>0</v>
      </c>
      <c r="K45" s="889">
        <f>HLOOKUP('A. Allgemeine Informationen'!$C$17,$M$2:$S$405,ROW(C45)-1,FALSE)+IF(OR(C45=0,'A. Allgemeine Informationen'!$C$17&lt;C45),0,J45*1/20)</f>
        <v>0</v>
      </c>
      <c r="L45" s="890">
        <f>HLOOKUP('A. Allgemeine Informationen'!$C$17,$M$2:$S$405,ROW(C45)-1,FALSE)</f>
        <v>0</v>
      </c>
      <c r="M45" s="857">
        <f t="shared" si="1"/>
        <v>0</v>
      </c>
      <c r="N45" s="389">
        <f t="shared" si="2"/>
        <v>0</v>
      </c>
      <c r="O45" s="389">
        <f t="shared" si="3"/>
        <v>0</v>
      </c>
      <c r="P45" s="546">
        <f t="shared" si="4"/>
        <v>0</v>
      </c>
      <c r="Q45" s="546">
        <f t="shared" si="5"/>
        <v>0</v>
      </c>
      <c r="R45" s="574">
        <f t="shared" si="8"/>
        <v>0</v>
      </c>
      <c r="S45" s="686">
        <f t="shared" si="8"/>
        <v>0</v>
      </c>
    </row>
    <row r="46" spans="1:19" ht="15" customHeight="1" x14ac:dyDescent="0.2">
      <c r="A46" s="41"/>
      <c r="B46" s="540"/>
      <c r="C46" s="383"/>
      <c r="D46" s="385"/>
      <c r="E46" s="387"/>
      <c r="F46" s="549"/>
      <c r="G46" s="387"/>
      <c r="H46" s="549"/>
      <c r="I46" s="387"/>
      <c r="J46" s="542">
        <f t="shared" si="7"/>
        <v>0</v>
      </c>
      <c r="K46" s="889">
        <f>HLOOKUP('A. Allgemeine Informationen'!$C$17,$M$2:$S$405,ROW(C46)-1,FALSE)+IF(OR(C46=0,'A. Allgemeine Informationen'!$C$17&lt;C46),0,J46*1/20)</f>
        <v>0</v>
      </c>
      <c r="L46" s="890">
        <f>HLOOKUP('A. Allgemeine Informationen'!$C$17,$M$2:$S$405,ROW(C46)-1,FALSE)</f>
        <v>0</v>
      </c>
      <c r="M46" s="857">
        <f t="shared" si="1"/>
        <v>0</v>
      </c>
      <c r="N46" s="389">
        <f t="shared" si="2"/>
        <v>0</v>
      </c>
      <c r="O46" s="389">
        <f t="shared" si="3"/>
        <v>0</v>
      </c>
      <c r="P46" s="546">
        <f t="shared" si="4"/>
        <v>0</v>
      </c>
      <c r="Q46" s="546">
        <f t="shared" si="5"/>
        <v>0</v>
      </c>
      <c r="R46" s="574">
        <f t="shared" ref="R46:S65" si="9">IF(OR($J46=0,R$5-$C46&lt;0,$C46=0,20-(R$5-$C46)=0),0,$J46*(19-(R$5-$C46))/20)</f>
        <v>0</v>
      </c>
      <c r="S46" s="686">
        <f t="shared" si="9"/>
        <v>0</v>
      </c>
    </row>
    <row r="47" spans="1:19" ht="15" customHeight="1" x14ac:dyDescent="0.2">
      <c r="A47" s="41"/>
      <c r="B47" s="540"/>
      <c r="C47" s="383"/>
      <c r="D47" s="385"/>
      <c r="E47" s="387"/>
      <c r="F47" s="549"/>
      <c r="G47" s="387"/>
      <c r="H47" s="549"/>
      <c r="I47" s="387"/>
      <c r="J47" s="542">
        <f t="shared" si="7"/>
        <v>0</v>
      </c>
      <c r="K47" s="889">
        <f>HLOOKUP('A. Allgemeine Informationen'!$C$17,$M$2:$S$405,ROW(C47)-1,FALSE)+IF(OR(C47=0,'A. Allgemeine Informationen'!$C$17&lt;C47),0,J47*1/20)</f>
        <v>0</v>
      </c>
      <c r="L47" s="890">
        <f>HLOOKUP('A. Allgemeine Informationen'!$C$17,$M$2:$S$405,ROW(C47)-1,FALSE)</f>
        <v>0</v>
      </c>
      <c r="M47" s="857">
        <f t="shared" si="1"/>
        <v>0</v>
      </c>
      <c r="N47" s="389">
        <f t="shared" si="2"/>
        <v>0</v>
      </c>
      <c r="O47" s="389">
        <f t="shared" si="3"/>
        <v>0</v>
      </c>
      <c r="P47" s="546">
        <f t="shared" si="4"/>
        <v>0</v>
      </c>
      <c r="Q47" s="546">
        <f t="shared" si="5"/>
        <v>0</v>
      </c>
      <c r="R47" s="574">
        <f t="shared" si="9"/>
        <v>0</v>
      </c>
      <c r="S47" s="686">
        <f t="shared" si="9"/>
        <v>0</v>
      </c>
    </row>
    <row r="48" spans="1:19" ht="15" customHeight="1" x14ac:dyDescent="0.2">
      <c r="A48" s="41"/>
      <c r="B48" s="540"/>
      <c r="C48" s="383"/>
      <c r="D48" s="385"/>
      <c r="E48" s="387"/>
      <c r="F48" s="549"/>
      <c r="G48" s="387"/>
      <c r="H48" s="549"/>
      <c r="I48" s="387"/>
      <c r="J48" s="542">
        <f t="shared" si="7"/>
        <v>0</v>
      </c>
      <c r="K48" s="889">
        <f>HLOOKUP('A. Allgemeine Informationen'!$C$17,$M$2:$S$405,ROW(C48)-1,FALSE)+IF(OR(C48=0,'A. Allgemeine Informationen'!$C$17&lt;C48),0,J48*1/20)</f>
        <v>0</v>
      </c>
      <c r="L48" s="890">
        <f>HLOOKUP('A. Allgemeine Informationen'!$C$17,$M$2:$S$405,ROW(C48)-1,FALSE)</f>
        <v>0</v>
      </c>
      <c r="M48" s="857">
        <f t="shared" si="1"/>
        <v>0</v>
      </c>
      <c r="N48" s="389">
        <f t="shared" si="2"/>
        <v>0</v>
      </c>
      <c r="O48" s="389">
        <f t="shared" si="3"/>
        <v>0</v>
      </c>
      <c r="P48" s="546">
        <f t="shared" si="4"/>
        <v>0</v>
      </c>
      <c r="Q48" s="546">
        <f t="shared" si="5"/>
        <v>0</v>
      </c>
      <c r="R48" s="574">
        <f t="shared" si="9"/>
        <v>0</v>
      </c>
      <c r="S48" s="686">
        <f t="shared" si="9"/>
        <v>0</v>
      </c>
    </row>
    <row r="49" spans="1:19" ht="15" customHeight="1" x14ac:dyDescent="0.2">
      <c r="A49" s="41"/>
      <c r="B49" s="540"/>
      <c r="C49" s="383"/>
      <c r="D49" s="385"/>
      <c r="E49" s="387"/>
      <c r="F49" s="549"/>
      <c r="G49" s="387"/>
      <c r="H49" s="549"/>
      <c r="I49" s="387"/>
      <c r="J49" s="542">
        <f t="shared" si="7"/>
        <v>0</v>
      </c>
      <c r="K49" s="889">
        <f>HLOOKUP('A. Allgemeine Informationen'!$C$17,$M$2:$S$405,ROW(C49)-1,FALSE)+IF(OR(C49=0,'A. Allgemeine Informationen'!$C$17&lt;C49),0,J49*1/20)</f>
        <v>0</v>
      </c>
      <c r="L49" s="890">
        <f>HLOOKUP('A. Allgemeine Informationen'!$C$17,$M$2:$S$405,ROW(C49)-1,FALSE)</f>
        <v>0</v>
      </c>
      <c r="M49" s="857">
        <f t="shared" si="1"/>
        <v>0</v>
      </c>
      <c r="N49" s="389">
        <f t="shared" si="2"/>
        <v>0</v>
      </c>
      <c r="O49" s="389">
        <f t="shared" si="3"/>
        <v>0</v>
      </c>
      <c r="P49" s="546">
        <f t="shared" si="4"/>
        <v>0</v>
      </c>
      <c r="Q49" s="546">
        <f t="shared" si="5"/>
        <v>0</v>
      </c>
      <c r="R49" s="574">
        <f t="shared" si="9"/>
        <v>0</v>
      </c>
      <c r="S49" s="686">
        <f t="shared" si="9"/>
        <v>0</v>
      </c>
    </row>
    <row r="50" spans="1:19" ht="15" customHeight="1" x14ac:dyDescent="0.2">
      <c r="A50" s="41"/>
      <c r="B50" s="540"/>
      <c r="C50" s="383"/>
      <c r="D50" s="385"/>
      <c r="E50" s="387"/>
      <c r="F50" s="549"/>
      <c r="G50" s="387"/>
      <c r="H50" s="549"/>
      <c r="I50" s="387"/>
      <c r="J50" s="542">
        <f t="shared" si="7"/>
        <v>0</v>
      </c>
      <c r="K50" s="889">
        <f>HLOOKUP('A. Allgemeine Informationen'!$C$17,$M$2:$S$405,ROW(C50)-1,FALSE)+IF(OR(C50=0,'A. Allgemeine Informationen'!$C$17&lt;C50),0,J50*1/20)</f>
        <v>0</v>
      </c>
      <c r="L50" s="890">
        <f>HLOOKUP('A. Allgemeine Informationen'!$C$17,$M$2:$S$405,ROW(C50)-1,FALSE)</f>
        <v>0</v>
      </c>
      <c r="M50" s="857">
        <f t="shared" si="1"/>
        <v>0</v>
      </c>
      <c r="N50" s="389">
        <f t="shared" si="2"/>
        <v>0</v>
      </c>
      <c r="O50" s="389">
        <f t="shared" si="3"/>
        <v>0</v>
      </c>
      <c r="P50" s="546">
        <f t="shared" si="4"/>
        <v>0</v>
      </c>
      <c r="Q50" s="546">
        <f t="shared" si="5"/>
        <v>0</v>
      </c>
      <c r="R50" s="574">
        <f t="shared" si="9"/>
        <v>0</v>
      </c>
      <c r="S50" s="686">
        <f t="shared" si="9"/>
        <v>0</v>
      </c>
    </row>
    <row r="51" spans="1:19" ht="15" customHeight="1" x14ac:dyDescent="0.2">
      <c r="A51" s="41"/>
      <c r="B51" s="540"/>
      <c r="C51" s="383"/>
      <c r="D51" s="385"/>
      <c r="E51" s="387"/>
      <c r="F51" s="549"/>
      <c r="G51" s="387"/>
      <c r="H51" s="549"/>
      <c r="I51" s="387"/>
      <c r="J51" s="542">
        <f t="shared" si="7"/>
        <v>0</v>
      </c>
      <c r="K51" s="889">
        <f>HLOOKUP('A. Allgemeine Informationen'!$C$17,$M$2:$S$405,ROW(C51)-1,FALSE)+IF(OR(C51=0,'A. Allgemeine Informationen'!$C$17&lt;C51),0,J51*1/20)</f>
        <v>0</v>
      </c>
      <c r="L51" s="890">
        <f>HLOOKUP('A. Allgemeine Informationen'!$C$17,$M$2:$S$405,ROW(C51)-1,FALSE)</f>
        <v>0</v>
      </c>
      <c r="M51" s="857">
        <f t="shared" si="1"/>
        <v>0</v>
      </c>
      <c r="N51" s="389">
        <f t="shared" si="2"/>
        <v>0</v>
      </c>
      <c r="O51" s="389">
        <f t="shared" si="3"/>
        <v>0</v>
      </c>
      <c r="P51" s="546">
        <f t="shared" si="4"/>
        <v>0</v>
      </c>
      <c r="Q51" s="546">
        <f t="shared" si="5"/>
        <v>0</v>
      </c>
      <c r="R51" s="574">
        <f t="shared" si="9"/>
        <v>0</v>
      </c>
      <c r="S51" s="686">
        <f t="shared" si="9"/>
        <v>0</v>
      </c>
    </row>
    <row r="52" spans="1:19" ht="15" customHeight="1" x14ac:dyDescent="0.2">
      <c r="A52" s="41"/>
      <c r="B52" s="540"/>
      <c r="C52" s="383"/>
      <c r="D52" s="385"/>
      <c r="E52" s="387"/>
      <c r="F52" s="549"/>
      <c r="G52" s="387"/>
      <c r="H52" s="549"/>
      <c r="I52" s="387"/>
      <c r="J52" s="542">
        <f t="shared" si="7"/>
        <v>0</v>
      </c>
      <c r="K52" s="889">
        <f>HLOOKUP('A. Allgemeine Informationen'!$C$17,$M$2:$S$405,ROW(C52)-1,FALSE)+IF(OR(C52=0,'A. Allgemeine Informationen'!$C$17&lt;C52),0,J52*1/20)</f>
        <v>0</v>
      </c>
      <c r="L52" s="890">
        <f>HLOOKUP('A. Allgemeine Informationen'!$C$17,$M$2:$S$405,ROW(C52)-1,FALSE)</f>
        <v>0</v>
      </c>
      <c r="M52" s="857">
        <f t="shared" si="1"/>
        <v>0</v>
      </c>
      <c r="N52" s="389">
        <f t="shared" si="2"/>
        <v>0</v>
      </c>
      <c r="O52" s="389">
        <f t="shared" si="3"/>
        <v>0</v>
      </c>
      <c r="P52" s="546">
        <f t="shared" si="4"/>
        <v>0</v>
      </c>
      <c r="Q52" s="546">
        <f t="shared" si="5"/>
        <v>0</v>
      </c>
      <c r="R52" s="574">
        <f t="shared" si="9"/>
        <v>0</v>
      </c>
      <c r="S52" s="686">
        <f t="shared" si="9"/>
        <v>0</v>
      </c>
    </row>
    <row r="53" spans="1:19" ht="15" customHeight="1" x14ac:dyDescent="0.2">
      <c r="A53" s="41"/>
      <c r="B53" s="540"/>
      <c r="C53" s="383"/>
      <c r="D53" s="385"/>
      <c r="E53" s="387"/>
      <c r="F53" s="549"/>
      <c r="G53" s="387"/>
      <c r="H53" s="549"/>
      <c r="I53" s="387"/>
      <c r="J53" s="542">
        <f t="shared" si="7"/>
        <v>0</v>
      </c>
      <c r="K53" s="889">
        <f>HLOOKUP('A. Allgemeine Informationen'!$C$17,$M$2:$S$405,ROW(C53)-1,FALSE)+IF(OR(C53=0,'A. Allgemeine Informationen'!$C$17&lt;C53),0,J53*1/20)</f>
        <v>0</v>
      </c>
      <c r="L53" s="890">
        <f>HLOOKUP('A. Allgemeine Informationen'!$C$17,$M$2:$S$405,ROW(C53)-1,FALSE)</f>
        <v>0</v>
      </c>
      <c r="M53" s="857">
        <f t="shared" si="1"/>
        <v>0</v>
      </c>
      <c r="N53" s="389">
        <f t="shared" si="2"/>
        <v>0</v>
      </c>
      <c r="O53" s="389">
        <f t="shared" si="3"/>
        <v>0</v>
      </c>
      <c r="P53" s="546">
        <f t="shared" si="4"/>
        <v>0</v>
      </c>
      <c r="Q53" s="546">
        <f t="shared" si="5"/>
        <v>0</v>
      </c>
      <c r="R53" s="574">
        <f t="shared" si="9"/>
        <v>0</v>
      </c>
      <c r="S53" s="686">
        <f t="shared" si="9"/>
        <v>0</v>
      </c>
    </row>
    <row r="54" spans="1:19" ht="15" customHeight="1" x14ac:dyDescent="0.2">
      <c r="A54" s="41"/>
      <c r="B54" s="540"/>
      <c r="C54" s="383"/>
      <c r="D54" s="385"/>
      <c r="E54" s="387"/>
      <c r="F54" s="549"/>
      <c r="G54" s="387"/>
      <c r="H54" s="549"/>
      <c r="I54" s="387"/>
      <c r="J54" s="542">
        <f t="shared" si="7"/>
        <v>0</v>
      </c>
      <c r="K54" s="889">
        <f>HLOOKUP('A. Allgemeine Informationen'!$C$17,$M$2:$S$405,ROW(C54)-1,FALSE)+IF(OR(C54=0,'A. Allgemeine Informationen'!$C$17&lt;C54),0,J54*1/20)</f>
        <v>0</v>
      </c>
      <c r="L54" s="890">
        <f>HLOOKUP('A. Allgemeine Informationen'!$C$17,$M$2:$S$405,ROW(C54)-1,FALSE)</f>
        <v>0</v>
      </c>
      <c r="M54" s="857">
        <f t="shared" si="1"/>
        <v>0</v>
      </c>
      <c r="N54" s="389">
        <f t="shared" si="2"/>
        <v>0</v>
      </c>
      <c r="O54" s="389">
        <f t="shared" si="3"/>
        <v>0</v>
      </c>
      <c r="P54" s="546">
        <f t="shared" si="4"/>
        <v>0</v>
      </c>
      <c r="Q54" s="546">
        <f t="shared" si="5"/>
        <v>0</v>
      </c>
      <c r="R54" s="574">
        <f t="shared" si="9"/>
        <v>0</v>
      </c>
      <c r="S54" s="686">
        <f t="shared" si="9"/>
        <v>0</v>
      </c>
    </row>
    <row r="55" spans="1:19" ht="15" customHeight="1" x14ac:dyDescent="0.2">
      <c r="A55" s="41"/>
      <c r="B55" s="540"/>
      <c r="C55" s="383"/>
      <c r="D55" s="385"/>
      <c r="E55" s="387"/>
      <c r="F55" s="549"/>
      <c r="G55" s="387"/>
      <c r="H55" s="549"/>
      <c r="I55" s="387"/>
      <c r="J55" s="542">
        <f t="shared" si="7"/>
        <v>0</v>
      </c>
      <c r="K55" s="889">
        <f>HLOOKUP('A. Allgemeine Informationen'!$C$17,$M$2:$S$405,ROW(C55)-1,FALSE)+IF(OR(C55=0,'A. Allgemeine Informationen'!$C$17&lt;C55),0,J55*1/20)</f>
        <v>0</v>
      </c>
      <c r="L55" s="890">
        <f>HLOOKUP('A. Allgemeine Informationen'!$C$17,$M$2:$S$405,ROW(C55)-1,FALSE)</f>
        <v>0</v>
      </c>
      <c r="M55" s="857">
        <f t="shared" si="1"/>
        <v>0</v>
      </c>
      <c r="N55" s="389">
        <f t="shared" si="2"/>
        <v>0</v>
      </c>
      <c r="O55" s="389">
        <f t="shared" si="3"/>
        <v>0</v>
      </c>
      <c r="P55" s="546">
        <f t="shared" si="4"/>
        <v>0</v>
      </c>
      <c r="Q55" s="546">
        <f t="shared" si="5"/>
        <v>0</v>
      </c>
      <c r="R55" s="574">
        <f t="shared" si="9"/>
        <v>0</v>
      </c>
      <c r="S55" s="686">
        <f t="shared" si="9"/>
        <v>0</v>
      </c>
    </row>
    <row r="56" spans="1:19" ht="15" customHeight="1" x14ac:dyDescent="0.2">
      <c r="A56" s="41"/>
      <c r="B56" s="540"/>
      <c r="C56" s="383"/>
      <c r="D56" s="385"/>
      <c r="E56" s="387"/>
      <c r="F56" s="549"/>
      <c r="G56" s="387"/>
      <c r="H56" s="549"/>
      <c r="I56" s="387"/>
      <c r="J56" s="542">
        <f t="shared" si="7"/>
        <v>0</v>
      </c>
      <c r="K56" s="889">
        <f>HLOOKUP('A. Allgemeine Informationen'!$C$17,$M$2:$S$405,ROW(C56)-1,FALSE)+IF(OR(C56=0,'A. Allgemeine Informationen'!$C$17&lt;C56),0,J56*1/20)</f>
        <v>0</v>
      </c>
      <c r="L56" s="890">
        <f>HLOOKUP('A. Allgemeine Informationen'!$C$17,$M$2:$S$405,ROW(C56)-1,FALSE)</f>
        <v>0</v>
      </c>
      <c r="M56" s="857">
        <f t="shared" si="1"/>
        <v>0</v>
      </c>
      <c r="N56" s="389">
        <f t="shared" si="2"/>
        <v>0</v>
      </c>
      <c r="O56" s="389">
        <f t="shared" si="3"/>
        <v>0</v>
      </c>
      <c r="P56" s="546">
        <f t="shared" si="4"/>
        <v>0</v>
      </c>
      <c r="Q56" s="546">
        <f t="shared" si="5"/>
        <v>0</v>
      </c>
      <c r="R56" s="574">
        <f t="shared" si="9"/>
        <v>0</v>
      </c>
      <c r="S56" s="686">
        <f t="shared" si="9"/>
        <v>0</v>
      </c>
    </row>
    <row r="57" spans="1:19" ht="15" customHeight="1" x14ac:dyDescent="0.2">
      <c r="A57" s="41"/>
      <c r="B57" s="540"/>
      <c r="C57" s="383"/>
      <c r="D57" s="385"/>
      <c r="E57" s="387"/>
      <c r="F57" s="549"/>
      <c r="G57" s="387"/>
      <c r="H57" s="549"/>
      <c r="I57" s="387"/>
      <c r="J57" s="542">
        <f t="shared" si="7"/>
        <v>0</v>
      </c>
      <c r="K57" s="889">
        <f>HLOOKUP('A. Allgemeine Informationen'!$C$17,$M$2:$S$405,ROW(C57)-1,FALSE)+IF(OR(C57=0,'A. Allgemeine Informationen'!$C$17&lt;C57),0,J57*1/20)</f>
        <v>0</v>
      </c>
      <c r="L57" s="890">
        <f>HLOOKUP('A. Allgemeine Informationen'!$C$17,$M$2:$S$405,ROW(C57)-1,FALSE)</f>
        <v>0</v>
      </c>
      <c r="M57" s="857">
        <f t="shared" si="1"/>
        <v>0</v>
      </c>
      <c r="N57" s="389">
        <f t="shared" si="2"/>
        <v>0</v>
      </c>
      <c r="O57" s="389">
        <f t="shared" si="3"/>
        <v>0</v>
      </c>
      <c r="P57" s="546">
        <f t="shared" si="4"/>
        <v>0</v>
      </c>
      <c r="Q57" s="546">
        <f t="shared" si="5"/>
        <v>0</v>
      </c>
      <c r="R57" s="574">
        <f t="shared" si="9"/>
        <v>0</v>
      </c>
      <c r="S57" s="686">
        <f t="shared" si="9"/>
        <v>0</v>
      </c>
    </row>
    <row r="58" spans="1:19" ht="15" customHeight="1" x14ac:dyDescent="0.2">
      <c r="A58" s="41"/>
      <c r="B58" s="540"/>
      <c r="C58" s="383"/>
      <c r="D58" s="385"/>
      <c r="E58" s="387"/>
      <c r="F58" s="549"/>
      <c r="G58" s="387"/>
      <c r="H58" s="549"/>
      <c r="I58" s="387"/>
      <c r="J58" s="542">
        <f t="shared" si="7"/>
        <v>0</v>
      </c>
      <c r="K58" s="889">
        <f>HLOOKUP('A. Allgemeine Informationen'!$C$17,$M$2:$S$405,ROW(C58)-1,FALSE)+IF(OR(C58=0,'A. Allgemeine Informationen'!$C$17&lt;C58),0,J58*1/20)</f>
        <v>0</v>
      </c>
      <c r="L58" s="890">
        <f>HLOOKUP('A. Allgemeine Informationen'!$C$17,$M$2:$S$405,ROW(C58)-1,FALSE)</f>
        <v>0</v>
      </c>
      <c r="M58" s="857">
        <f t="shared" si="1"/>
        <v>0</v>
      </c>
      <c r="N58" s="389">
        <f t="shared" si="2"/>
        <v>0</v>
      </c>
      <c r="O58" s="389">
        <f t="shared" si="3"/>
        <v>0</v>
      </c>
      <c r="P58" s="546">
        <f t="shared" si="4"/>
        <v>0</v>
      </c>
      <c r="Q58" s="546">
        <f t="shared" si="5"/>
        <v>0</v>
      </c>
      <c r="R58" s="574">
        <f t="shared" si="9"/>
        <v>0</v>
      </c>
      <c r="S58" s="686">
        <f t="shared" si="9"/>
        <v>0</v>
      </c>
    </row>
    <row r="59" spans="1:19" ht="15" customHeight="1" x14ac:dyDescent="0.2">
      <c r="A59" s="41"/>
      <c r="B59" s="540"/>
      <c r="C59" s="383"/>
      <c r="D59" s="385"/>
      <c r="E59" s="387"/>
      <c r="F59" s="549"/>
      <c r="G59" s="387"/>
      <c r="H59" s="549"/>
      <c r="I59" s="387"/>
      <c r="J59" s="542">
        <f t="shared" si="7"/>
        <v>0</v>
      </c>
      <c r="K59" s="889">
        <f>HLOOKUP('A. Allgemeine Informationen'!$C$17,$M$2:$S$405,ROW(C59)-1,FALSE)+IF(OR(C59=0,'A. Allgemeine Informationen'!$C$17&lt;C59),0,J59*1/20)</f>
        <v>0</v>
      </c>
      <c r="L59" s="890">
        <f>HLOOKUP('A. Allgemeine Informationen'!$C$17,$M$2:$S$405,ROW(C59)-1,FALSE)</f>
        <v>0</v>
      </c>
      <c r="M59" s="857">
        <f t="shared" si="1"/>
        <v>0</v>
      </c>
      <c r="N59" s="389">
        <f t="shared" si="2"/>
        <v>0</v>
      </c>
      <c r="O59" s="389">
        <f t="shared" si="3"/>
        <v>0</v>
      </c>
      <c r="P59" s="546">
        <f t="shared" si="4"/>
        <v>0</v>
      </c>
      <c r="Q59" s="546">
        <f t="shared" si="5"/>
        <v>0</v>
      </c>
      <c r="R59" s="574">
        <f t="shared" si="9"/>
        <v>0</v>
      </c>
      <c r="S59" s="686">
        <f t="shared" si="9"/>
        <v>0</v>
      </c>
    </row>
    <row r="60" spans="1:19" ht="15" customHeight="1" x14ac:dyDescent="0.2">
      <c r="A60" s="41"/>
      <c r="B60" s="540"/>
      <c r="C60" s="383"/>
      <c r="D60" s="385"/>
      <c r="E60" s="387"/>
      <c r="F60" s="549"/>
      <c r="G60" s="387"/>
      <c r="H60" s="549"/>
      <c r="I60" s="387"/>
      <c r="J60" s="542">
        <f t="shared" si="7"/>
        <v>0</v>
      </c>
      <c r="K60" s="889">
        <f>HLOOKUP('A. Allgemeine Informationen'!$C$17,$M$2:$S$405,ROW(C60)-1,FALSE)+IF(OR(C60=0,'A. Allgemeine Informationen'!$C$17&lt;C60),0,J60*1/20)</f>
        <v>0</v>
      </c>
      <c r="L60" s="890">
        <f>HLOOKUP('A. Allgemeine Informationen'!$C$17,$M$2:$S$405,ROW(C60)-1,FALSE)</f>
        <v>0</v>
      </c>
      <c r="M60" s="857">
        <f t="shared" si="1"/>
        <v>0</v>
      </c>
      <c r="N60" s="389">
        <f t="shared" si="2"/>
        <v>0</v>
      </c>
      <c r="O60" s="389">
        <f t="shared" si="3"/>
        <v>0</v>
      </c>
      <c r="P60" s="546">
        <f t="shared" si="4"/>
        <v>0</v>
      </c>
      <c r="Q60" s="546">
        <f t="shared" si="5"/>
        <v>0</v>
      </c>
      <c r="R60" s="574">
        <f t="shared" si="9"/>
        <v>0</v>
      </c>
      <c r="S60" s="686">
        <f t="shared" si="9"/>
        <v>0</v>
      </c>
    </row>
    <row r="61" spans="1:19" ht="15" customHeight="1" x14ac:dyDescent="0.2">
      <c r="A61" s="41"/>
      <c r="B61" s="540"/>
      <c r="C61" s="383"/>
      <c r="D61" s="385"/>
      <c r="E61" s="387"/>
      <c r="F61" s="549"/>
      <c r="G61" s="387"/>
      <c r="H61" s="549"/>
      <c r="I61" s="387"/>
      <c r="J61" s="542">
        <f t="shared" si="7"/>
        <v>0</v>
      </c>
      <c r="K61" s="889">
        <f>HLOOKUP('A. Allgemeine Informationen'!$C$17,$M$2:$S$405,ROW(C61)-1,FALSE)+IF(OR(C61=0,'A. Allgemeine Informationen'!$C$17&lt;C61),0,J61*1/20)</f>
        <v>0</v>
      </c>
      <c r="L61" s="890">
        <f>HLOOKUP('A. Allgemeine Informationen'!$C$17,$M$2:$S$405,ROW(C61)-1,FALSE)</f>
        <v>0</v>
      </c>
      <c r="M61" s="857">
        <f t="shared" si="1"/>
        <v>0</v>
      </c>
      <c r="N61" s="389">
        <f t="shared" si="2"/>
        <v>0</v>
      </c>
      <c r="O61" s="389">
        <f t="shared" si="3"/>
        <v>0</v>
      </c>
      <c r="P61" s="546">
        <f t="shared" si="4"/>
        <v>0</v>
      </c>
      <c r="Q61" s="546">
        <f t="shared" si="5"/>
        <v>0</v>
      </c>
      <c r="R61" s="574">
        <f t="shared" si="9"/>
        <v>0</v>
      </c>
      <c r="S61" s="686">
        <f t="shared" si="9"/>
        <v>0</v>
      </c>
    </row>
    <row r="62" spans="1:19" ht="15" customHeight="1" x14ac:dyDescent="0.2">
      <c r="A62" s="41"/>
      <c r="B62" s="540"/>
      <c r="C62" s="383"/>
      <c r="D62" s="385"/>
      <c r="E62" s="387"/>
      <c r="F62" s="549"/>
      <c r="G62" s="387"/>
      <c r="H62" s="549"/>
      <c r="I62" s="387"/>
      <c r="J62" s="542">
        <f t="shared" si="7"/>
        <v>0</v>
      </c>
      <c r="K62" s="889">
        <f>HLOOKUP('A. Allgemeine Informationen'!$C$17,$M$2:$S$405,ROW(C62)-1,FALSE)+IF(OR(C62=0,'A. Allgemeine Informationen'!$C$17&lt;C62),0,J62*1/20)</f>
        <v>0</v>
      </c>
      <c r="L62" s="890">
        <f>HLOOKUP('A. Allgemeine Informationen'!$C$17,$M$2:$S$405,ROW(C62)-1,FALSE)</f>
        <v>0</v>
      </c>
      <c r="M62" s="857">
        <f t="shared" si="1"/>
        <v>0</v>
      </c>
      <c r="N62" s="389">
        <f t="shared" si="2"/>
        <v>0</v>
      </c>
      <c r="O62" s="389">
        <f t="shared" si="3"/>
        <v>0</v>
      </c>
      <c r="P62" s="546">
        <f t="shared" si="4"/>
        <v>0</v>
      </c>
      <c r="Q62" s="546">
        <f t="shared" si="5"/>
        <v>0</v>
      </c>
      <c r="R62" s="574">
        <f t="shared" si="9"/>
        <v>0</v>
      </c>
      <c r="S62" s="686">
        <f t="shared" si="9"/>
        <v>0</v>
      </c>
    </row>
    <row r="63" spans="1:19" ht="15" customHeight="1" x14ac:dyDescent="0.2">
      <c r="A63" s="41"/>
      <c r="B63" s="540"/>
      <c r="C63" s="383"/>
      <c r="D63" s="385"/>
      <c r="E63" s="387"/>
      <c r="F63" s="549"/>
      <c r="G63" s="387"/>
      <c r="H63" s="549"/>
      <c r="I63" s="387"/>
      <c r="J63" s="542">
        <f t="shared" si="7"/>
        <v>0</v>
      </c>
      <c r="K63" s="889">
        <f>HLOOKUP('A. Allgemeine Informationen'!$C$17,$M$2:$S$405,ROW(C63)-1,FALSE)+IF(OR(C63=0,'A. Allgemeine Informationen'!$C$17&lt;C63),0,J63*1/20)</f>
        <v>0</v>
      </c>
      <c r="L63" s="890">
        <f>HLOOKUP('A. Allgemeine Informationen'!$C$17,$M$2:$S$405,ROW(C63)-1,FALSE)</f>
        <v>0</v>
      </c>
      <c r="M63" s="857">
        <f t="shared" si="1"/>
        <v>0</v>
      </c>
      <c r="N63" s="389">
        <f t="shared" si="2"/>
        <v>0</v>
      </c>
      <c r="O63" s="389">
        <f t="shared" si="3"/>
        <v>0</v>
      </c>
      <c r="P63" s="546">
        <f t="shared" si="4"/>
        <v>0</v>
      </c>
      <c r="Q63" s="546">
        <f t="shared" si="5"/>
        <v>0</v>
      </c>
      <c r="R63" s="574">
        <f t="shared" si="9"/>
        <v>0</v>
      </c>
      <c r="S63" s="686">
        <f t="shared" si="9"/>
        <v>0</v>
      </c>
    </row>
    <row r="64" spans="1:19" ht="15" customHeight="1" x14ac:dyDescent="0.2">
      <c r="A64" s="41"/>
      <c r="B64" s="540"/>
      <c r="C64" s="383"/>
      <c r="D64" s="385"/>
      <c r="E64" s="387"/>
      <c r="F64" s="549"/>
      <c r="G64" s="387"/>
      <c r="H64" s="549"/>
      <c r="I64" s="387"/>
      <c r="J64" s="542">
        <f t="shared" si="7"/>
        <v>0</v>
      </c>
      <c r="K64" s="889">
        <f>HLOOKUP('A. Allgemeine Informationen'!$C$17,$M$2:$S$405,ROW(C64)-1,FALSE)+IF(OR(C64=0,'A. Allgemeine Informationen'!$C$17&lt;C64),0,J64*1/20)</f>
        <v>0</v>
      </c>
      <c r="L64" s="890">
        <f>HLOOKUP('A. Allgemeine Informationen'!$C$17,$M$2:$S$405,ROW(C64)-1,FALSE)</f>
        <v>0</v>
      </c>
      <c r="M64" s="857">
        <f t="shared" si="1"/>
        <v>0</v>
      </c>
      <c r="N64" s="389">
        <f t="shared" si="2"/>
        <v>0</v>
      </c>
      <c r="O64" s="389">
        <f t="shared" si="3"/>
        <v>0</v>
      </c>
      <c r="P64" s="546">
        <f t="shared" si="4"/>
        <v>0</v>
      </c>
      <c r="Q64" s="546">
        <f t="shared" si="5"/>
        <v>0</v>
      </c>
      <c r="R64" s="574">
        <f t="shared" si="9"/>
        <v>0</v>
      </c>
      <c r="S64" s="686">
        <f t="shared" si="9"/>
        <v>0</v>
      </c>
    </row>
    <row r="65" spans="1:19" ht="15" customHeight="1" x14ac:dyDescent="0.2">
      <c r="A65" s="41"/>
      <c r="B65" s="540"/>
      <c r="C65" s="383"/>
      <c r="D65" s="385"/>
      <c r="E65" s="387"/>
      <c r="F65" s="549"/>
      <c r="G65" s="387"/>
      <c r="H65" s="549"/>
      <c r="I65" s="387"/>
      <c r="J65" s="542">
        <f t="shared" si="7"/>
        <v>0</v>
      </c>
      <c r="K65" s="889">
        <f>HLOOKUP('A. Allgemeine Informationen'!$C$17,$M$2:$S$405,ROW(C65)-1,FALSE)+IF(OR(C65=0,'A. Allgemeine Informationen'!$C$17&lt;C65),0,J65*1/20)</f>
        <v>0</v>
      </c>
      <c r="L65" s="890">
        <f>HLOOKUP('A. Allgemeine Informationen'!$C$17,$M$2:$S$405,ROW(C65)-1,FALSE)</f>
        <v>0</v>
      </c>
      <c r="M65" s="857">
        <f t="shared" si="1"/>
        <v>0</v>
      </c>
      <c r="N65" s="389">
        <f t="shared" si="2"/>
        <v>0</v>
      </c>
      <c r="O65" s="389">
        <f t="shared" si="3"/>
        <v>0</v>
      </c>
      <c r="P65" s="546">
        <f t="shared" si="4"/>
        <v>0</v>
      </c>
      <c r="Q65" s="546">
        <f t="shared" si="5"/>
        <v>0</v>
      </c>
      <c r="R65" s="574">
        <f t="shared" si="9"/>
        <v>0</v>
      </c>
      <c r="S65" s="686">
        <f t="shared" si="9"/>
        <v>0</v>
      </c>
    </row>
    <row r="66" spans="1:19" ht="15" customHeight="1" x14ac:dyDescent="0.2">
      <c r="A66" s="41"/>
      <c r="B66" s="540"/>
      <c r="C66" s="383"/>
      <c r="D66" s="385"/>
      <c r="E66" s="387"/>
      <c r="F66" s="549"/>
      <c r="G66" s="387"/>
      <c r="H66" s="549"/>
      <c r="I66" s="387"/>
      <c r="J66" s="542">
        <f t="shared" si="7"/>
        <v>0</v>
      </c>
      <c r="K66" s="889">
        <f>HLOOKUP('A. Allgemeine Informationen'!$C$17,$M$2:$S$405,ROW(C66)-1,FALSE)+IF(OR(C66=0,'A. Allgemeine Informationen'!$C$17&lt;C66),0,J66*1/20)</f>
        <v>0</v>
      </c>
      <c r="L66" s="890">
        <f>HLOOKUP('A. Allgemeine Informationen'!$C$17,$M$2:$S$405,ROW(C66)-1,FALSE)</f>
        <v>0</v>
      </c>
      <c r="M66" s="857">
        <f t="shared" si="1"/>
        <v>0</v>
      </c>
      <c r="N66" s="389">
        <f t="shared" si="2"/>
        <v>0</v>
      </c>
      <c r="O66" s="389">
        <f t="shared" si="3"/>
        <v>0</v>
      </c>
      <c r="P66" s="546">
        <f t="shared" si="4"/>
        <v>0</v>
      </c>
      <c r="Q66" s="546">
        <f t="shared" si="5"/>
        <v>0</v>
      </c>
      <c r="R66" s="574">
        <f t="shared" ref="R66:S85" si="10">IF(OR($J66=0,R$5-$C66&lt;0,$C66=0,20-(R$5-$C66)=0),0,$J66*(19-(R$5-$C66))/20)</f>
        <v>0</v>
      </c>
      <c r="S66" s="686">
        <f t="shared" si="10"/>
        <v>0</v>
      </c>
    </row>
    <row r="67" spans="1:19" ht="15" customHeight="1" x14ac:dyDescent="0.2">
      <c r="A67" s="41"/>
      <c r="B67" s="540"/>
      <c r="C67" s="383"/>
      <c r="D67" s="385"/>
      <c r="E67" s="387"/>
      <c r="F67" s="549"/>
      <c r="G67" s="387"/>
      <c r="H67" s="549"/>
      <c r="I67" s="387"/>
      <c r="J67" s="542">
        <f t="shared" si="7"/>
        <v>0</v>
      </c>
      <c r="K67" s="889">
        <f>HLOOKUP('A. Allgemeine Informationen'!$C$17,$M$2:$S$405,ROW(C67)-1,FALSE)+IF(OR(C67=0,'A. Allgemeine Informationen'!$C$17&lt;C67),0,J67*1/20)</f>
        <v>0</v>
      </c>
      <c r="L67" s="890">
        <f>HLOOKUP('A. Allgemeine Informationen'!$C$17,$M$2:$S$405,ROW(C67)-1,FALSE)</f>
        <v>0</v>
      </c>
      <c r="M67" s="857">
        <f t="shared" si="1"/>
        <v>0</v>
      </c>
      <c r="N67" s="389">
        <f t="shared" si="2"/>
        <v>0</v>
      </c>
      <c r="O67" s="389">
        <f t="shared" si="3"/>
        <v>0</v>
      </c>
      <c r="P67" s="546">
        <f t="shared" si="4"/>
        <v>0</v>
      </c>
      <c r="Q67" s="546">
        <f t="shared" si="5"/>
        <v>0</v>
      </c>
      <c r="R67" s="574">
        <f t="shared" si="10"/>
        <v>0</v>
      </c>
      <c r="S67" s="686">
        <f t="shared" si="10"/>
        <v>0</v>
      </c>
    </row>
    <row r="68" spans="1:19" ht="15" customHeight="1" x14ac:dyDescent="0.2">
      <c r="A68" s="41"/>
      <c r="B68" s="540"/>
      <c r="C68" s="383"/>
      <c r="D68" s="385"/>
      <c r="E68" s="387"/>
      <c r="F68" s="549"/>
      <c r="G68" s="387"/>
      <c r="H68" s="549"/>
      <c r="I68" s="387"/>
      <c r="J68" s="542">
        <f t="shared" si="7"/>
        <v>0</v>
      </c>
      <c r="K68" s="889">
        <f>HLOOKUP('A. Allgemeine Informationen'!$C$17,$M$2:$S$405,ROW(C68)-1,FALSE)+IF(OR(C68=0,'A. Allgemeine Informationen'!$C$17&lt;C68),0,J68*1/20)</f>
        <v>0</v>
      </c>
      <c r="L68" s="890">
        <f>HLOOKUP('A. Allgemeine Informationen'!$C$17,$M$2:$S$405,ROW(C68)-1,FALSE)</f>
        <v>0</v>
      </c>
      <c r="M68" s="857">
        <f t="shared" si="1"/>
        <v>0</v>
      </c>
      <c r="N68" s="389">
        <f t="shared" si="2"/>
        <v>0</v>
      </c>
      <c r="O68" s="389">
        <f t="shared" si="3"/>
        <v>0</v>
      </c>
      <c r="P68" s="546">
        <f t="shared" si="4"/>
        <v>0</v>
      </c>
      <c r="Q68" s="546">
        <f t="shared" si="5"/>
        <v>0</v>
      </c>
      <c r="R68" s="574">
        <f t="shared" si="10"/>
        <v>0</v>
      </c>
      <c r="S68" s="686">
        <f t="shared" si="10"/>
        <v>0</v>
      </c>
    </row>
    <row r="69" spans="1:19" ht="15" customHeight="1" x14ac:dyDescent="0.2">
      <c r="A69" s="41"/>
      <c r="B69" s="540"/>
      <c r="C69" s="383"/>
      <c r="D69" s="385"/>
      <c r="E69" s="387"/>
      <c r="F69" s="549"/>
      <c r="G69" s="387"/>
      <c r="H69" s="549"/>
      <c r="I69" s="387"/>
      <c r="J69" s="542">
        <f t="shared" si="7"/>
        <v>0</v>
      </c>
      <c r="K69" s="889">
        <f>HLOOKUP('A. Allgemeine Informationen'!$C$17,$M$2:$S$405,ROW(C69)-1,FALSE)+IF(OR(C69=0,'A. Allgemeine Informationen'!$C$17&lt;C69),0,J69*1/20)</f>
        <v>0</v>
      </c>
      <c r="L69" s="890">
        <f>HLOOKUP('A. Allgemeine Informationen'!$C$17,$M$2:$S$405,ROW(C69)-1,FALSE)</f>
        <v>0</v>
      </c>
      <c r="M69" s="857">
        <f t="shared" si="1"/>
        <v>0</v>
      </c>
      <c r="N69" s="389">
        <f t="shared" si="2"/>
        <v>0</v>
      </c>
      <c r="O69" s="389">
        <f t="shared" si="3"/>
        <v>0</v>
      </c>
      <c r="P69" s="546">
        <f t="shared" si="4"/>
        <v>0</v>
      </c>
      <c r="Q69" s="546">
        <f t="shared" si="5"/>
        <v>0</v>
      </c>
      <c r="R69" s="574">
        <f t="shared" si="10"/>
        <v>0</v>
      </c>
      <c r="S69" s="686">
        <f t="shared" si="10"/>
        <v>0</v>
      </c>
    </row>
    <row r="70" spans="1:19" ht="15" customHeight="1" x14ac:dyDescent="0.2">
      <c r="A70" s="41"/>
      <c r="B70" s="540"/>
      <c r="C70" s="383"/>
      <c r="D70" s="385"/>
      <c r="E70" s="387"/>
      <c r="F70" s="549"/>
      <c r="G70" s="387"/>
      <c r="H70" s="549"/>
      <c r="I70" s="387"/>
      <c r="J70" s="542">
        <f t="shared" si="7"/>
        <v>0</v>
      </c>
      <c r="K70" s="889">
        <f>HLOOKUP('A. Allgemeine Informationen'!$C$17,$M$2:$S$405,ROW(C70)-1,FALSE)+IF(OR(C70=0,'A. Allgemeine Informationen'!$C$17&lt;C70),0,J70*1/20)</f>
        <v>0</v>
      </c>
      <c r="L70" s="890">
        <f>HLOOKUP('A. Allgemeine Informationen'!$C$17,$M$2:$S$405,ROW(C70)-1,FALSE)</f>
        <v>0</v>
      </c>
      <c r="M70" s="857">
        <f t="shared" ref="M70:M133" si="11">IF(OR($J70=0,M$5-$C70&lt;0,$C70=0,20-(M$5-$C70)=0),0,$J70*(19-(M$5-$C70))/20)</f>
        <v>0</v>
      </c>
      <c r="N70" s="389">
        <f t="shared" ref="N70:N133" si="12">IF(OR($J70=0,N$5-$C70&lt;0,$C70=0,20-(N$5-$C70)=0),0,$J70*(19-(N$5-$C70))/20)</f>
        <v>0</v>
      </c>
      <c r="O70" s="389">
        <f t="shared" ref="O70:O133" si="13">IF(OR($J70=0,O$5-$C70&lt;0,$C70=0,20-(O$5-$C70)=0),0,$J70*(19-(O$5-$C70))/20)</f>
        <v>0</v>
      </c>
      <c r="P70" s="546">
        <f t="shared" ref="P70:P133" si="14">IF(OR($J70=0,P$5-$C70&lt;0,$C70=0,20-(P$5-$C70)=0),0,$J70*(19-(P$5-$C70))/20)</f>
        <v>0</v>
      </c>
      <c r="Q70" s="546">
        <f t="shared" ref="Q70:Q133" si="15">IF(OR($J70=0,Q$5-$C70&lt;0,$C70=0,20-(Q$5-$C70)=0),0,$J70*(19-(Q$5-$C70))/20)</f>
        <v>0</v>
      </c>
      <c r="R70" s="574">
        <f t="shared" si="10"/>
        <v>0</v>
      </c>
      <c r="S70" s="686">
        <f t="shared" si="10"/>
        <v>0</v>
      </c>
    </row>
    <row r="71" spans="1:19" ht="15" customHeight="1" x14ac:dyDescent="0.2">
      <c r="A71" s="41"/>
      <c r="B71" s="540"/>
      <c r="C71" s="383"/>
      <c r="D71" s="385"/>
      <c r="E71" s="387"/>
      <c r="F71" s="549"/>
      <c r="G71" s="387"/>
      <c r="H71" s="549"/>
      <c r="I71" s="387"/>
      <c r="J71" s="542">
        <f t="shared" ref="J71:J234" si="16">SUM(E71,G71)-I71</f>
        <v>0</v>
      </c>
      <c r="K71" s="889">
        <f>HLOOKUP('A. Allgemeine Informationen'!$C$17,$M$2:$S$405,ROW(C71)-1,FALSE)+IF(OR(C71=0,'A. Allgemeine Informationen'!$C$17&lt;C71),0,J71*1/20)</f>
        <v>0</v>
      </c>
      <c r="L71" s="890">
        <f>HLOOKUP('A. Allgemeine Informationen'!$C$17,$M$2:$S$405,ROW(C71)-1,FALSE)</f>
        <v>0</v>
      </c>
      <c r="M71" s="857">
        <f t="shared" si="11"/>
        <v>0</v>
      </c>
      <c r="N71" s="389">
        <f t="shared" si="12"/>
        <v>0</v>
      </c>
      <c r="O71" s="389">
        <f t="shared" si="13"/>
        <v>0</v>
      </c>
      <c r="P71" s="546">
        <f t="shared" si="14"/>
        <v>0</v>
      </c>
      <c r="Q71" s="546">
        <f t="shared" si="15"/>
        <v>0</v>
      </c>
      <c r="R71" s="574">
        <f t="shared" si="10"/>
        <v>0</v>
      </c>
      <c r="S71" s="686">
        <f t="shared" si="10"/>
        <v>0</v>
      </c>
    </row>
    <row r="72" spans="1:19" ht="15" customHeight="1" x14ac:dyDescent="0.2">
      <c r="A72" s="41"/>
      <c r="B72" s="540"/>
      <c r="C72" s="383"/>
      <c r="D72" s="385"/>
      <c r="E72" s="387"/>
      <c r="F72" s="549"/>
      <c r="G72" s="387"/>
      <c r="H72" s="549"/>
      <c r="I72" s="387"/>
      <c r="J72" s="542">
        <f t="shared" si="16"/>
        <v>0</v>
      </c>
      <c r="K72" s="889">
        <f>HLOOKUP('A. Allgemeine Informationen'!$C$17,$M$2:$S$405,ROW(C72)-1,FALSE)+IF(OR(C72=0,'A. Allgemeine Informationen'!$C$17&lt;C72),0,J72*1/20)</f>
        <v>0</v>
      </c>
      <c r="L72" s="890">
        <f>HLOOKUP('A. Allgemeine Informationen'!$C$17,$M$2:$S$405,ROW(C72)-1,FALSE)</f>
        <v>0</v>
      </c>
      <c r="M72" s="857">
        <f t="shared" si="11"/>
        <v>0</v>
      </c>
      <c r="N72" s="389">
        <f t="shared" si="12"/>
        <v>0</v>
      </c>
      <c r="O72" s="389">
        <f t="shared" si="13"/>
        <v>0</v>
      </c>
      <c r="P72" s="546">
        <f t="shared" si="14"/>
        <v>0</v>
      </c>
      <c r="Q72" s="546">
        <f t="shared" si="15"/>
        <v>0</v>
      </c>
      <c r="R72" s="574">
        <f t="shared" si="10"/>
        <v>0</v>
      </c>
      <c r="S72" s="686">
        <f t="shared" si="10"/>
        <v>0</v>
      </c>
    </row>
    <row r="73" spans="1:19" ht="15" customHeight="1" x14ac:dyDescent="0.2">
      <c r="A73" s="41"/>
      <c r="B73" s="540"/>
      <c r="C73" s="383"/>
      <c r="D73" s="385"/>
      <c r="E73" s="387"/>
      <c r="F73" s="549"/>
      <c r="G73" s="387"/>
      <c r="H73" s="549"/>
      <c r="I73" s="387"/>
      <c r="J73" s="542">
        <f t="shared" si="16"/>
        <v>0</v>
      </c>
      <c r="K73" s="889">
        <f>HLOOKUP('A. Allgemeine Informationen'!$C$17,$M$2:$S$405,ROW(C73)-1,FALSE)+IF(OR(C73=0,'A. Allgemeine Informationen'!$C$17&lt;C73),0,J73*1/20)</f>
        <v>0</v>
      </c>
      <c r="L73" s="890">
        <f>HLOOKUP('A. Allgemeine Informationen'!$C$17,$M$2:$S$405,ROW(C73)-1,FALSE)</f>
        <v>0</v>
      </c>
      <c r="M73" s="857">
        <f t="shared" si="11"/>
        <v>0</v>
      </c>
      <c r="N73" s="389">
        <f t="shared" si="12"/>
        <v>0</v>
      </c>
      <c r="O73" s="389">
        <f t="shared" si="13"/>
        <v>0</v>
      </c>
      <c r="P73" s="546">
        <f t="shared" si="14"/>
        <v>0</v>
      </c>
      <c r="Q73" s="546">
        <f t="shared" si="15"/>
        <v>0</v>
      </c>
      <c r="R73" s="574">
        <f t="shared" si="10"/>
        <v>0</v>
      </c>
      <c r="S73" s="686">
        <f t="shared" si="10"/>
        <v>0</v>
      </c>
    </row>
    <row r="74" spans="1:19" ht="15" customHeight="1" x14ac:dyDescent="0.2">
      <c r="A74" s="41"/>
      <c r="B74" s="540"/>
      <c r="C74" s="383"/>
      <c r="D74" s="385"/>
      <c r="E74" s="387"/>
      <c r="F74" s="549"/>
      <c r="G74" s="387"/>
      <c r="H74" s="549"/>
      <c r="I74" s="387"/>
      <c r="J74" s="542">
        <f t="shared" si="16"/>
        <v>0</v>
      </c>
      <c r="K74" s="889">
        <f>HLOOKUP('A. Allgemeine Informationen'!$C$17,$M$2:$S$405,ROW(C74)-1,FALSE)+IF(OR(C74=0,'A. Allgemeine Informationen'!$C$17&lt;C74),0,J74*1/20)</f>
        <v>0</v>
      </c>
      <c r="L74" s="890">
        <f>HLOOKUP('A. Allgemeine Informationen'!$C$17,$M$2:$S$405,ROW(C74)-1,FALSE)</f>
        <v>0</v>
      </c>
      <c r="M74" s="857">
        <f t="shared" si="11"/>
        <v>0</v>
      </c>
      <c r="N74" s="389">
        <f t="shared" si="12"/>
        <v>0</v>
      </c>
      <c r="O74" s="389">
        <f t="shared" si="13"/>
        <v>0</v>
      </c>
      <c r="P74" s="546">
        <f t="shared" si="14"/>
        <v>0</v>
      </c>
      <c r="Q74" s="546">
        <f t="shared" si="15"/>
        <v>0</v>
      </c>
      <c r="R74" s="574">
        <f t="shared" si="10"/>
        <v>0</v>
      </c>
      <c r="S74" s="686">
        <f t="shared" si="10"/>
        <v>0</v>
      </c>
    </row>
    <row r="75" spans="1:19" ht="15" customHeight="1" x14ac:dyDescent="0.2">
      <c r="A75" s="41"/>
      <c r="B75" s="540"/>
      <c r="C75" s="383"/>
      <c r="D75" s="385"/>
      <c r="E75" s="387"/>
      <c r="F75" s="549"/>
      <c r="G75" s="387"/>
      <c r="H75" s="549"/>
      <c r="I75" s="387"/>
      <c r="J75" s="542">
        <f t="shared" si="16"/>
        <v>0</v>
      </c>
      <c r="K75" s="889">
        <f>HLOOKUP('A. Allgemeine Informationen'!$C$17,$M$2:$S$405,ROW(C75)-1,FALSE)+IF(OR(C75=0,'A. Allgemeine Informationen'!$C$17&lt;C75),0,J75*1/20)</f>
        <v>0</v>
      </c>
      <c r="L75" s="890">
        <f>HLOOKUP('A. Allgemeine Informationen'!$C$17,$M$2:$S$405,ROW(C75)-1,FALSE)</f>
        <v>0</v>
      </c>
      <c r="M75" s="857">
        <f t="shared" si="11"/>
        <v>0</v>
      </c>
      <c r="N75" s="389">
        <f t="shared" si="12"/>
        <v>0</v>
      </c>
      <c r="O75" s="389">
        <f t="shared" si="13"/>
        <v>0</v>
      </c>
      <c r="P75" s="546">
        <f t="shared" si="14"/>
        <v>0</v>
      </c>
      <c r="Q75" s="546">
        <f t="shared" si="15"/>
        <v>0</v>
      </c>
      <c r="R75" s="574">
        <f t="shared" si="10"/>
        <v>0</v>
      </c>
      <c r="S75" s="686">
        <f t="shared" si="10"/>
        <v>0</v>
      </c>
    </row>
    <row r="76" spans="1:19" ht="15" customHeight="1" x14ac:dyDescent="0.2">
      <c r="A76" s="41"/>
      <c r="B76" s="540"/>
      <c r="C76" s="383"/>
      <c r="D76" s="385"/>
      <c r="E76" s="387"/>
      <c r="F76" s="549"/>
      <c r="G76" s="387"/>
      <c r="H76" s="549"/>
      <c r="I76" s="387"/>
      <c r="J76" s="542">
        <f t="shared" si="16"/>
        <v>0</v>
      </c>
      <c r="K76" s="889">
        <f>HLOOKUP('A. Allgemeine Informationen'!$C$17,$M$2:$S$405,ROW(C76)-1,FALSE)+IF(OR(C76=0,'A. Allgemeine Informationen'!$C$17&lt;C76),0,J76*1/20)</f>
        <v>0</v>
      </c>
      <c r="L76" s="890">
        <f>HLOOKUP('A. Allgemeine Informationen'!$C$17,$M$2:$S$405,ROW(C76)-1,FALSE)</f>
        <v>0</v>
      </c>
      <c r="M76" s="857">
        <f t="shared" si="11"/>
        <v>0</v>
      </c>
      <c r="N76" s="389">
        <f t="shared" si="12"/>
        <v>0</v>
      </c>
      <c r="O76" s="389">
        <f t="shared" si="13"/>
        <v>0</v>
      </c>
      <c r="P76" s="546">
        <f t="shared" si="14"/>
        <v>0</v>
      </c>
      <c r="Q76" s="546">
        <f t="shared" si="15"/>
        <v>0</v>
      </c>
      <c r="R76" s="574">
        <f t="shared" si="10"/>
        <v>0</v>
      </c>
      <c r="S76" s="686">
        <f t="shared" si="10"/>
        <v>0</v>
      </c>
    </row>
    <row r="77" spans="1:19" ht="15" customHeight="1" x14ac:dyDescent="0.2">
      <c r="A77" s="41"/>
      <c r="B77" s="540"/>
      <c r="C77" s="383"/>
      <c r="D77" s="385"/>
      <c r="E77" s="387"/>
      <c r="F77" s="549"/>
      <c r="G77" s="387"/>
      <c r="H77" s="549"/>
      <c r="I77" s="387"/>
      <c r="J77" s="542">
        <f t="shared" si="16"/>
        <v>0</v>
      </c>
      <c r="K77" s="889">
        <f>HLOOKUP('A. Allgemeine Informationen'!$C$17,$M$2:$S$405,ROW(C77)-1,FALSE)+IF(OR(C77=0,'A. Allgemeine Informationen'!$C$17&lt;C77),0,J77*1/20)</f>
        <v>0</v>
      </c>
      <c r="L77" s="890">
        <f>HLOOKUP('A. Allgemeine Informationen'!$C$17,$M$2:$S$405,ROW(C77)-1,FALSE)</f>
        <v>0</v>
      </c>
      <c r="M77" s="857">
        <f t="shared" si="11"/>
        <v>0</v>
      </c>
      <c r="N77" s="389">
        <f t="shared" si="12"/>
        <v>0</v>
      </c>
      <c r="O77" s="389">
        <f t="shared" si="13"/>
        <v>0</v>
      </c>
      <c r="P77" s="546">
        <f t="shared" si="14"/>
        <v>0</v>
      </c>
      <c r="Q77" s="546">
        <f t="shared" si="15"/>
        <v>0</v>
      </c>
      <c r="R77" s="574">
        <f t="shared" si="10"/>
        <v>0</v>
      </c>
      <c r="S77" s="686">
        <f t="shared" si="10"/>
        <v>0</v>
      </c>
    </row>
    <row r="78" spans="1:19" ht="15" customHeight="1" x14ac:dyDescent="0.2">
      <c r="A78" s="41"/>
      <c r="B78" s="540"/>
      <c r="C78" s="383"/>
      <c r="D78" s="385"/>
      <c r="E78" s="387"/>
      <c r="F78" s="549"/>
      <c r="G78" s="387"/>
      <c r="H78" s="549"/>
      <c r="I78" s="387"/>
      <c r="J78" s="542">
        <f t="shared" si="16"/>
        <v>0</v>
      </c>
      <c r="K78" s="889">
        <f>HLOOKUP('A. Allgemeine Informationen'!$C$17,$M$2:$S$405,ROW(C78)-1,FALSE)+IF(OR(C78=0,'A. Allgemeine Informationen'!$C$17&lt;C78),0,J78*1/20)</f>
        <v>0</v>
      </c>
      <c r="L78" s="890">
        <f>HLOOKUP('A. Allgemeine Informationen'!$C$17,$M$2:$S$405,ROW(C78)-1,FALSE)</f>
        <v>0</v>
      </c>
      <c r="M78" s="857">
        <f t="shared" si="11"/>
        <v>0</v>
      </c>
      <c r="N78" s="389">
        <f t="shared" si="12"/>
        <v>0</v>
      </c>
      <c r="O78" s="389">
        <f t="shared" si="13"/>
        <v>0</v>
      </c>
      <c r="P78" s="546">
        <f t="shared" si="14"/>
        <v>0</v>
      </c>
      <c r="Q78" s="546">
        <f t="shared" si="15"/>
        <v>0</v>
      </c>
      <c r="R78" s="574">
        <f t="shared" si="10"/>
        <v>0</v>
      </c>
      <c r="S78" s="686">
        <f t="shared" si="10"/>
        <v>0</v>
      </c>
    </row>
    <row r="79" spans="1:19" ht="15" customHeight="1" x14ac:dyDescent="0.2">
      <c r="A79" s="41"/>
      <c r="B79" s="540"/>
      <c r="C79" s="383"/>
      <c r="D79" s="385"/>
      <c r="E79" s="387"/>
      <c r="F79" s="549"/>
      <c r="G79" s="387"/>
      <c r="H79" s="549"/>
      <c r="I79" s="387"/>
      <c r="J79" s="542">
        <f t="shared" si="16"/>
        <v>0</v>
      </c>
      <c r="K79" s="889">
        <f>HLOOKUP('A. Allgemeine Informationen'!$C$17,$M$2:$S$405,ROW(C79)-1,FALSE)+IF(OR(C79=0,'A. Allgemeine Informationen'!$C$17&lt;C79),0,J79*1/20)</f>
        <v>0</v>
      </c>
      <c r="L79" s="890">
        <f>HLOOKUP('A. Allgemeine Informationen'!$C$17,$M$2:$S$405,ROW(C79)-1,FALSE)</f>
        <v>0</v>
      </c>
      <c r="M79" s="857">
        <f t="shared" si="11"/>
        <v>0</v>
      </c>
      <c r="N79" s="389">
        <f t="shared" si="12"/>
        <v>0</v>
      </c>
      <c r="O79" s="389">
        <f t="shared" si="13"/>
        <v>0</v>
      </c>
      <c r="P79" s="546">
        <f t="shared" si="14"/>
        <v>0</v>
      </c>
      <c r="Q79" s="546">
        <f t="shared" si="15"/>
        <v>0</v>
      </c>
      <c r="R79" s="574">
        <f t="shared" si="10"/>
        <v>0</v>
      </c>
      <c r="S79" s="686">
        <f t="shared" si="10"/>
        <v>0</v>
      </c>
    </row>
    <row r="80" spans="1:19" ht="15" customHeight="1" x14ac:dyDescent="0.2">
      <c r="A80" s="41"/>
      <c r="B80" s="540"/>
      <c r="C80" s="383"/>
      <c r="D80" s="385"/>
      <c r="E80" s="387"/>
      <c r="F80" s="549"/>
      <c r="G80" s="387"/>
      <c r="H80" s="549"/>
      <c r="I80" s="387"/>
      <c r="J80" s="542">
        <f t="shared" si="16"/>
        <v>0</v>
      </c>
      <c r="K80" s="889">
        <f>HLOOKUP('A. Allgemeine Informationen'!$C$17,$M$2:$S$405,ROW(C80)-1,FALSE)+IF(OR(C80=0,'A. Allgemeine Informationen'!$C$17&lt;C80),0,J80*1/20)</f>
        <v>0</v>
      </c>
      <c r="L80" s="890">
        <f>HLOOKUP('A. Allgemeine Informationen'!$C$17,$M$2:$S$405,ROW(C80)-1,FALSE)</f>
        <v>0</v>
      </c>
      <c r="M80" s="857">
        <f t="shared" si="11"/>
        <v>0</v>
      </c>
      <c r="N80" s="389">
        <f t="shared" si="12"/>
        <v>0</v>
      </c>
      <c r="O80" s="389">
        <f t="shared" si="13"/>
        <v>0</v>
      </c>
      <c r="P80" s="546">
        <f t="shared" si="14"/>
        <v>0</v>
      </c>
      <c r="Q80" s="546">
        <f t="shared" si="15"/>
        <v>0</v>
      </c>
      <c r="R80" s="574">
        <f t="shared" si="10"/>
        <v>0</v>
      </c>
      <c r="S80" s="686">
        <f t="shared" si="10"/>
        <v>0</v>
      </c>
    </row>
    <row r="81" spans="1:19" ht="15" customHeight="1" x14ac:dyDescent="0.2">
      <c r="A81" s="41"/>
      <c r="B81" s="540"/>
      <c r="C81" s="383"/>
      <c r="D81" s="385"/>
      <c r="E81" s="387"/>
      <c r="F81" s="549"/>
      <c r="G81" s="387"/>
      <c r="H81" s="549"/>
      <c r="I81" s="387"/>
      <c r="J81" s="542">
        <f t="shared" si="16"/>
        <v>0</v>
      </c>
      <c r="K81" s="889">
        <f>HLOOKUP('A. Allgemeine Informationen'!$C$17,$M$2:$S$405,ROW(C81)-1,FALSE)+IF(OR(C81=0,'A. Allgemeine Informationen'!$C$17&lt;C81),0,J81*1/20)</f>
        <v>0</v>
      </c>
      <c r="L81" s="890">
        <f>HLOOKUP('A. Allgemeine Informationen'!$C$17,$M$2:$S$405,ROW(C81)-1,FALSE)</f>
        <v>0</v>
      </c>
      <c r="M81" s="857">
        <f t="shared" si="11"/>
        <v>0</v>
      </c>
      <c r="N81" s="389">
        <f t="shared" si="12"/>
        <v>0</v>
      </c>
      <c r="O81" s="389">
        <f t="shared" si="13"/>
        <v>0</v>
      </c>
      <c r="P81" s="546">
        <f t="shared" si="14"/>
        <v>0</v>
      </c>
      <c r="Q81" s="546">
        <f t="shared" si="15"/>
        <v>0</v>
      </c>
      <c r="R81" s="574">
        <f t="shared" si="10"/>
        <v>0</v>
      </c>
      <c r="S81" s="686">
        <f t="shared" si="10"/>
        <v>0</v>
      </c>
    </row>
    <row r="82" spans="1:19" ht="15" customHeight="1" x14ac:dyDescent="0.2">
      <c r="A82" s="41"/>
      <c r="B82" s="540"/>
      <c r="C82" s="383"/>
      <c r="D82" s="385"/>
      <c r="E82" s="387"/>
      <c r="F82" s="549"/>
      <c r="G82" s="387"/>
      <c r="H82" s="549"/>
      <c r="I82" s="387"/>
      <c r="J82" s="542">
        <f t="shared" si="16"/>
        <v>0</v>
      </c>
      <c r="K82" s="889">
        <f>HLOOKUP('A. Allgemeine Informationen'!$C$17,$M$2:$S$405,ROW(C82)-1,FALSE)+IF(OR(C82=0,'A. Allgemeine Informationen'!$C$17&lt;C82),0,J82*1/20)</f>
        <v>0</v>
      </c>
      <c r="L82" s="890">
        <f>HLOOKUP('A. Allgemeine Informationen'!$C$17,$M$2:$S$405,ROW(C82)-1,FALSE)</f>
        <v>0</v>
      </c>
      <c r="M82" s="857">
        <f t="shared" si="11"/>
        <v>0</v>
      </c>
      <c r="N82" s="389">
        <f t="shared" si="12"/>
        <v>0</v>
      </c>
      <c r="O82" s="389">
        <f t="shared" si="13"/>
        <v>0</v>
      </c>
      <c r="P82" s="546">
        <f t="shared" si="14"/>
        <v>0</v>
      </c>
      <c r="Q82" s="546">
        <f t="shared" si="15"/>
        <v>0</v>
      </c>
      <c r="R82" s="574">
        <f t="shared" si="10"/>
        <v>0</v>
      </c>
      <c r="S82" s="686">
        <f t="shared" si="10"/>
        <v>0</v>
      </c>
    </row>
    <row r="83" spans="1:19" ht="15" customHeight="1" x14ac:dyDescent="0.2">
      <c r="A83" s="41"/>
      <c r="B83" s="540"/>
      <c r="C83" s="383"/>
      <c r="D83" s="385"/>
      <c r="E83" s="387"/>
      <c r="F83" s="549"/>
      <c r="G83" s="387"/>
      <c r="H83" s="549"/>
      <c r="I83" s="387"/>
      <c r="J83" s="542">
        <f t="shared" si="16"/>
        <v>0</v>
      </c>
      <c r="K83" s="889">
        <f>HLOOKUP('A. Allgemeine Informationen'!$C$17,$M$2:$S$405,ROW(C83)-1,FALSE)+IF(OR(C83=0,'A. Allgemeine Informationen'!$C$17&lt;C83),0,J83*1/20)</f>
        <v>0</v>
      </c>
      <c r="L83" s="890">
        <f>HLOOKUP('A. Allgemeine Informationen'!$C$17,$M$2:$S$405,ROW(C83)-1,FALSE)</f>
        <v>0</v>
      </c>
      <c r="M83" s="857">
        <f t="shared" si="11"/>
        <v>0</v>
      </c>
      <c r="N83" s="389">
        <f t="shared" si="12"/>
        <v>0</v>
      </c>
      <c r="O83" s="389">
        <f t="shared" si="13"/>
        <v>0</v>
      </c>
      <c r="P83" s="546">
        <f t="shared" si="14"/>
        <v>0</v>
      </c>
      <c r="Q83" s="546">
        <f t="shared" si="15"/>
        <v>0</v>
      </c>
      <c r="R83" s="574">
        <f t="shared" si="10"/>
        <v>0</v>
      </c>
      <c r="S83" s="686">
        <f t="shared" si="10"/>
        <v>0</v>
      </c>
    </row>
    <row r="84" spans="1:19" ht="15" customHeight="1" x14ac:dyDescent="0.2">
      <c r="A84" s="41"/>
      <c r="B84" s="540"/>
      <c r="C84" s="383"/>
      <c r="D84" s="385"/>
      <c r="E84" s="387"/>
      <c r="F84" s="549"/>
      <c r="G84" s="387"/>
      <c r="H84" s="549"/>
      <c r="I84" s="387"/>
      <c r="J84" s="542">
        <f t="shared" si="16"/>
        <v>0</v>
      </c>
      <c r="K84" s="889">
        <f>HLOOKUP('A. Allgemeine Informationen'!$C$17,$M$2:$S$405,ROW(C84)-1,FALSE)+IF(OR(C84=0,'A. Allgemeine Informationen'!$C$17&lt;C84),0,J84*1/20)</f>
        <v>0</v>
      </c>
      <c r="L84" s="890">
        <f>HLOOKUP('A. Allgemeine Informationen'!$C$17,$M$2:$S$405,ROW(C84)-1,FALSE)</f>
        <v>0</v>
      </c>
      <c r="M84" s="857">
        <f t="shared" si="11"/>
        <v>0</v>
      </c>
      <c r="N84" s="389">
        <f t="shared" si="12"/>
        <v>0</v>
      </c>
      <c r="O84" s="389">
        <f t="shared" si="13"/>
        <v>0</v>
      </c>
      <c r="P84" s="546">
        <f t="shared" si="14"/>
        <v>0</v>
      </c>
      <c r="Q84" s="546">
        <f t="shared" si="15"/>
        <v>0</v>
      </c>
      <c r="R84" s="574">
        <f t="shared" si="10"/>
        <v>0</v>
      </c>
      <c r="S84" s="686">
        <f t="shared" si="10"/>
        <v>0</v>
      </c>
    </row>
    <row r="85" spans="1:19" ht="15" customHeight="1" x14ac:dyDescent="0.2">
      <c r="A85" s="41"/>
      <c r="B85" s="540"/>
      <c r="C85" s="383"/>
      <c r="D85" s="385"/>
      <c r="E85" s="387"/>
      <c r="F85" s="549"/>
      <c r="G85" s="387"/>
      <c r="H85" s="549"/>
      <c r="I85" s="387"/>
      <c r="J85" s="542">
        <f t="shared" si="16"/>
        <v>0</v>
      </c>
      <c r="K85" s="889">
        <f>HLOOKUP('A. Allgemeine Informationen'!$C$17,$M$2:$S$405,ROW(C85)-1,FALSE)+IF(OR(C85=0,'A. Allgemeine Informationen'!$C$17&lt;C85),0,J85*1/20)</f>
        <v>0</v>
      </c>
      <c r="L85" s="890">
        <f>HLOOKUP('A. Allgemeine Informationen'!$C$17,$M$2:$S$405,ROW(C85)-1,FALSE)</f>
        <v>0</v>
      </c>
      <c r="M85" s="857">
        <f t="shared" si="11"/>
        <v>0</v>
      </c>
      <c r="N85" s="389">
        <f t="shared" si="12"/>
        <v>0</v>
      </c>
      <c r="O85" s="389">
        <f t="shared" si="13"/>
        <v>0</v>
      </c>
      <c r="P85" s="546">
        <f t="shared" si="14"/>
        <v>0</v>
      </c>
      <c r="Q85" s="546">
        <f t="shared" si="15"/>
        <v>0</v>
      </c>
      <c r="R85" s="574">
        <f t="shared" si="10"/>
        <v>0</v>
      </c>
      <c r="S85" s="686">
        <f t="shared" si="10"/>
        <v>0</v>
      </c>
    </row>
    <row r="86" spans="1:19" ht="15" customHeight="1" x14ac:dyDescent="0.2">
      <c r="A86" s="41"/>
      <c r="B86" s="540"/>
      <c r="C86" s="383"/>
      <c r="D86" s="385"/>
      <c r="E86" s="387"/>
      <c r="F86" s="549"/>
      <c r="G86" s="387"/>
      <c r="H86" s="549"/>
      <c r="I86" s="387"/>
      <c r="J86" s="542">
        <f t="shared" si="16"/>
        <v>0</v>
      </c>
      <c r="K86" s="889">
        <f>HLOOKUP('A. Allgemeine Informationen'!$C$17,$M$2:$S$405,ROW(C86)-1,FALSE)+IF(OR(C86=0,'A. Allgemeine Informationen'!$C$17&lt;C86),0,J86*1/20)</f>
        <v>0</v>
      </c>
      <c r="L86" s="890">
        <f>HLOOKUP('A. Allgemeine Informationen'!$C$17,$M$2:$S$405,ROW(C86)-1,FALSE)</f>
        <v>0</v>
      </c>
      <c r="M86" s="857">
        <f t="shared" si="11"/>
        <v>0</v>
      </c>
      <c r="N86" s="389">
        <f t="shared" si="12"/>
        <v>0</v>
      </c>
      <c r="O86" s="389">
        <f t="shared" si="13"/>
        <v>0</v>
      </c>
      <c r="P86" s="546">
        <f t="shared" si="14"/>
        <v>0</v>
      </c>
      <c r="Q86" s="546">
        <f t="shared" si="15"/>
        <v>0</v>
      </c>
      <c r="R86" s="574">
        <f t="shared" ref="R86:S105" si="17">IF(OR($J86=0,R$5-$C86&lt;0,$C86=0,20-(R$5-$C86)=0),0,$J86*(19-(R$5-$C86))/20)</f>
        <v>0</v>
      </c>
      <c r="S86" s="686">
        <f t="shared" si="17"/>
        <v>0</v>
      </c>
    </row>
    <row r="87" spans="1:19" ht="15" customHeight="1" x14ac:dyDescent="0.2">
      <c r="A87" s="41"/>
      <c r="B87" s="540"/>
      <c r="C87" s="383"/>
      <c r="D87" s="385"/>
      <c r="E87" s="387"/>
      <c r="F87" s="549"/>
      <c r="G87" s="387"/>
      <c r="H87" s="549"/>
      <c r="I87" s="387"/>
      <c r="J87" s="542">
        <f t="shared" si="16"/>
        <v>0</v>
      </c>
      <c r="K87" s="889">
        <f>HLOOKUP('A. Allgemeine Informationen'!$C$17,$M$2:$S$405,ROW(C87)-1,FALSE)+IF(OR(C87=0,'A. Allgemeine Informationen'!$C$17&lt;C87),0,J87*1/20)</f>
        <v>0</v>
      </c>
      <c r="L87" s="890">
        <f>HLOOKUP('A. Allgemeine Informationen'!$C$17,$M$2:$S$405,ROW(C87)-1,FALSE)</f>
        <v>0</v>
      </c>
      <c r="M87" s="857">
        <f t="shared" si="11"/>
        <v>0</v>
      </c>
      <c r="N87" s="389">
        <f t="shared" si="12"/>
        <v>0</v>
      </c>
      <c r="O87" s="389">
        <f t="shared" si="13"/>
        <v>0</v>
      </c>
      <c r="P87" s="546">
        <f t="shared" si="14"/>
        <v>0</v>
      </c>
      <c r="Q87" s="546">
        <f t="shared" si="15"/>
        <v>0</v>
      </c>
      <c r="R87" s="574">
        <f t="shared" si="17"/>
        <v>0</v>
      </c>
      <c r="S87" s="686">
        <f t="shared" si="17"/>
        <v>0</v>
      </c>
    </row>
    <row r="88" spans="1:19" ht="15" customHeight="1" x14ac:dyDescent="0.2">
      <c r="A88" s="41"/>
      <c r="B88" s="540"/>
      <c r="C88" s="383"/>
      <c r="D88" s="385"/>
      <c r="E88" s="387"/>
      <c r="F88" s="549"/>
      <c r="G88" s="387"/>
      <c r="H88" s="549"/>
      <c r="I88" s="387"/>
      <c r="J88" s="542">
        <f t="shared" si="16"/>
        <v>0</v>
      </c>
      <c r="K88" s="889">
        <f>HLOOKUP('A. Allgemeine Informationen'!$C$17,$M$2:$S$405,ROW(C88)-1,FALSE)+IF(OR(C88=0,'A. Allgemeine Informationen'!$C$17&lt;C88),0,J88*1/20)</f>
        <v>0</v>
      </c>
      <c r="L88" s="890">
        <f>HLOOKUP('A. Allgemeine Informationen'!$C$17,$M$2:$S$405,ROW(C88)-1,FALSE)</f>
        <v>0</v>
      </c>
      <c r="M88" s="857">
        <f t="shared" si="11"/>
        <v>0</v>
      </c>
      <c r="N88" s="389">
        <f t="shared" si="12"/>
        <v>0</v>
      </c>
      <c r="O88" s="389">
        <f t="shared" si="13"/>
        <v>0</v>
      </c>
      <c r="P88" s="546">
        <f t="shared" si="14"/>
        <v>0</v>
      </c>
      <c r="Q88" s="546">
        <f t="shared" si="15"/>
        <v>0</v>
      </c>
      <c r="R88" s="574">
        <f t="shared" si="17"/>
        <v>0</v>
      </c>
      <c r="S88" s="686">
        <f t="shared" si="17"/>
        <v>0</v>
      </c>
    </row>
    <row r="89" spans="1:19" ht="15" customHeight="1" x14ac:dyDescent="0.2">
      <c r="A89" s="41"/>
      <c r="B89" s="540"/>
      <c r="C89" s="383"/>
      <c r="D89" s="385"/>
      <c r="E89" s="387"/>
      <c r="F89" s="549"/>
      <c r="G89" s="387"/>
      <c r="H89" s="549"/>
      <c r="I89" s="387"/>
      <c r="J89" s="542">
        <f t="shared" si="16"/>
        <v>0</v>
      </c>
      <c r="K89" s="889">
        <f>HLOOKUP('A. Allgemeine Informationen'!$C$17,$M$2:$S$405,ROW(C89)-1,FALSE)+IF(OR(C89=0,'A. Allgemeine Informationen'!$C$17&lt;C89),0,J89*1/20)</f>
        <v>0</v>
      </c>
      <c r="L89" s="890">
        <f>HLOOKUP('A. Allgemeine Informationen'!$C$17,$M$2:$S$405,ROW(C89)-1,FALSE)</f>
        <v>0</v>
      </c>
      <c r="M89" s="857">
        <f t="shared" si="11"/>
        <v>0</v>
      </c>
      <c r="N89" s="389">
        <f t="shared" si="12"/>
        <v>0</v>
      </c>
      <c r="O89" s="389">
        <f t="shared" si="13"/>
        <v>0</v>
      </c>
      <c r="P89" s="546">
        <f t="shared" si="14"/>
        <v>0</v>
      </c>
      <c r="Q89" s="546">
        <f t="shared" si="15"/>
        <v>0</v>
      </c>
      <c r="R89" s="574">
        <f t="shared" si="17"/>
        <v>0</v>
      </c>
      <c r="S89" s="686">
        <f t="shared" si="17"/>
        <v>0</v>
      </c>
    </row>
    <row r="90" spans="1:19" ht="15" customHeight="1" x14ac:dyDescent="0.2">
      <c r="A90" s="41"/>
      <c r="B90" s="540"/>
      <c r="C90" s="383"/>
      <c r="D90" s="385"/>
      <c r="E90" s="387"/>
      <c r="F90" s="549"/>
      <c r="G90" s="387"/>
      <c r="H90" s="549"/>
      <c r="I90" s="387"/>
      <c r="J90" s="542">
        <f t="shared" si="16"/>
        <v>0</v>
      </c>
      <c r="K90" s="889">
        <f>HLOOKUP('A. Allgemeine Informationen'!$C$17,$M$2:$S$405,ROW(C90)-1,FALSE)+IF(OR(C90=0,'A. Allgemeine Informationen'!$C$17&lt;C90),0,J90*1/20)</f>
        <v>0</v>
      </c>
      <c r="L90" s="890">
        <f>HLOOKUP('A. Allgemeine Informationen'!$C$17,$M$2:$S$405,ROW(C90)-1,FALSE)</f>
        <v>0</v>
      </c>
      <c r="M90" s="857">
        <f t="shared" si="11"/>
        <v>0</v>
      </c>
      <c r="N90" s="389">
        <f t="shared" si="12"/>
        <v>0</v>
      </c>
      <c r="O90" s="389">
        <f t="shared" si="13"/>
        <v>0</v>
      </c>
      <c r="P90" s="546">
        <f t="shared" si="14"/>
        <v>0</v>
      </c>
      <c r="Q90" s="546">
        <f t="shared" si="15"/>
        <v>0</v>
      </c>
      <c r="R90" s="574">
        <f t="shared" si="17"/>
        <v>0</v>
      </c>
      <c r="S90" s="686">
        <f t="shared" si="17"/>
        <v>0</v>
      </c>
    </row>
    <row r="91" spans="1:19" ht="15" customHeight="1" x14ac:dyDescent="0.2">
      <c r="A91" s="41"/>
      <c r="B91" s="540"/>
      <c r="C91" s="383"/>
      <c r="D91" s="385"/>
      <c r="E91" s="387"/>
      <c r="F91" s="549"/>
      <c r="G91" s="387"/>
      <c r="H91" s="549"/>
      <c r="I91" s="387"/>
      <c r="J91" s="542">
        <f t="shared" si="16"/>
        <v>0</v>
      </c>
      <c r="K91" s="889">
        <f>HLOOKUP('A. Allgemeine Informationen'!$C$17,$M$2:$S$405,ROW(C91)-1,FALSE)+IF(OR(C91=0,'A. Allgemeine Informationen'!$C$17&lt;C91),0,J91*1/20)</f>
        <v>0</v>
      </c>
      <c r="L91" s="890">
        <f>HLOOKUP('A. Allgemeine Informationen'!$C$17,$M$2:$S$405,ROW(C91)-1,FALSE)</f>
        <v>0</v>
      </c>
      <c r="M91" s="857">
        <f t="shared" si="11"/>
        <v>0</v>
      </c>
      <c r="N91" s="389">
        <f t="shared" si="12"/>
        <v>0</v>
      </c>
      <c r="O91" s="389">
        <f t="shared" si="13"/>
        <v>0</v>
      </c>
      <c r="P91" s="546">
        <f t="shared" si="14"/>
        <v>0</v>
      </c>
      <c r="Q91" s="546">
        <f t="shared" si="15"/>
        <v>0</v>
      </c>
      <c r="R91" s="574">
        <f t="shared" si="17"/>
        <v>0</v>
      </c>
      <c r="S91" s="686">
        <f t="shared" si="17"/>
        <v>0</v>
      </c>
    </row>
    <row r="92" spans="1:19" ht="15" customHeight="1" x14ac:dyDescent="0.2">
      <c r="A92" s="41"/>
      <c r="B92" s="540"/>
      <c r="C92" s="383"/>
      <c r="D92" s="385"/>
      <c r="E92" s="387"/>
      <c r="F92" s="549"/>
      <c r="G92" s="387"/>
      <c r="H92" s="549"/>
      <c r="I92" s="387"/>
      <c r="J92" s="542">
        <f t="shared" si="16"/>
        <v>0</v>
      </c>
      <c r="K92" s="889">
        <f>HLOOKUP('A. Allgemeine Informationen'!$C$17,$M$2:$S$405,ROW(C92)-1,FALSE)+IF(OR(C92=0,'A. Allgemeine Informationen'!$C$17&lt;C92),0,J92*1/20)</f>
        <v>0</v>
      </c>
      <c r="L92" s="890">
        <f>HLOOKUP('A. Allgemeine Informationen'!$C$17,$M$2:$S$405,ROW(C92)-1,FALSE)</f>
        <v>0</v>
      </c>
      <c r="M92" s="857">
        <f t="shared" si="11"/>
        <v>0</v>
      </c>
      <c r="N92" s="389">
        <f t="shared" si="12"/>
        <v>0</v>
      </c>
      <c r="O92" s="389">
        <f t="shared" si="13"/>
        <v>0</v>
      </c>
      <c r="P92" s="546">
        <f t="shared" si="14"/>
        <v>0</v>
      </c>
      <c r="Q92" s="546">
        <f t="shared" si="15"/>
        <v>0</v>
      </c>
      <c r="R92" s="574">
        <f t="shared" si="17"/>
        <v>0</v>
      </c>
      <c r="S92" s="686">
        <f t="shared" si="17"/>
        <v>0</v>
      </c>
    </row>
    <row r="93" spans="1:19" ht="15" customHeight="1" x14ac:dyDescent="0.2">
      <c r="A93" s="41"/>
      <c r="B93" s="540"/>
      <c r="C93" s="383"/>
      <c r="D93" s="385"/>
      <c r="E93" s="387"/>
      <c r="F93" s="549"/>
      <c r="G93" s="387"/>
      <c r="H93" s="549"/>
      <c r="I93" s="387"/>
      <c r="J93" s="542">
        <f t="shared" si="16"/>
        <v>0</v>
      </c>
      <c r="K93" s="889">
        <f>HLOOKUP('A. Allgemeine Informationen'!$C$17,$M$2:$S$405,ROW(C93)-1,FALSE)+IF(OR(C93=0,'A. Allgemeine Informationen'!$C$17&lt;C93),0,J93*1/20)</f>
        <v>0</v>
      </c>
      <c r="L93" s="890">
        <f>HLOOKUP('A. Allgemeine Informationen'!$C$17,$M$2:$S$405,ROW(C93)-1,FALSE)</f>
        <v>0</v>
      </c>
      <c r="M93" s="857">
        <f t="shared" si="11"/>
        <v>0</v>
      </c>
      <c r="N93" s="389">
        <f t="shared" si="12"/>
        <v>0</v>
      </c>
      <c r="O93" s="389">
        <f t="shared" si="13"/>
        <v>0</v>
      </c>
      <c r="P93" s="546">
        <f t="shared" si="14"/>
        <v>0</v>
      </c>
      <c r="Q93" s="546">
        <f t="shared" si="15"/>
        <v>0</v>
      </c>
      <c r="R93" s="574">
        <f t="shared" si="17"/>
        <v>0</v>
      </c>
      <c r="S93" s="686">
        <f t="shared" si="17"/>
        <v>0</v>
      </c>
    </row>
    <row r="94" spans="1:19" ht="15" customHeight="1" x14ac:dyDescent="0.2">
      <c r="A94" s="41"/>
      <c r="B94" s="540"/>
      <c r="C94" s="383"/>
      <c r="D94" s="385"/>
      <c r="E94" s="387"/>
      <c r="F94" s="549"/>
      <c r="G94" s="387"/>
      <c r="H94" s="549"/>
      <c r="I94" s="387"/>
      <c r="J94" s="542">
        <f t="shared" si="16"/>
        <v>0</v>
      </c>
      <c r="K94" s="889">
        <f>HLOOKUP('A. Allgemeine Informationen'!$C$17,$M$2:$S$405,ROW(C94)-1,FALSE)+IF(OR(C94=0,'A. Allgemeine Informationen'!$C$17&lt;C94),0,J94*1/20)</f>
        <v>0</v>
      </c>
      <c r="L94" s="890">
        <f>HLOOKUP('A. Allgemeine Informationen'!$C$17,$M$2:$S$405,ROW(C94)-1,FALSE)</f>
        <v>0</v>
      </c>
      <c r="M94" s="857">
        <f t="shared" si="11"/>
        <v>0</v>
      </c>
      <c r="N94" s="389">
        <f t="shared" si="12"/>
        <v>0</v>
      </c>
      <c r="O94" s="389">
        <f t="shared" si="13"/>
        <v>0</v>
      </c>
      <c r="P94" s="546">
        <f t="shared" si="14"/>
        <v>0</v>
      </c>
      <c r="Q94" s="546">
        <f t="shared" si="15"/>
        <v>0</v>
      </c>
      <c r="R94" s="574">
        <f t="shared" si="17"/>
        <v>0</v>
      </c>
      <c r="S94" s="686">
        <f t="shared" si="17"/>
        <v>0</v>
      </c>
    </row>
    <row r="95" spans="1:19" ht="15" customHeight="1" x14ac:dyDescent="0.2">
      <c r="A95" s="41"/>
      <c r="B95" s="540"/>
      <c r="C95" s="383"/>
      <c r="D95" s="385"/>
      <c r="E95" s="387"/>
      <c r="F95" s="549"/>
      <c r="G95" s="387"/>
      <c r="H95" s="549"/>
      <c r="I95" s="387"/>
      <c r="J95" s="542">
        <f t="shared" si="16"/>
        <v>0</v>
      </c>
      <c r="K95" s="889">
        <f>HLOOKUP('A. Allgemeine Informationen'!$C$17,$M$2:$S$405,ROW(C95)-1,FALSE)+IF(OR(C95=0,'A. Allgemeine Informationen'!$C$17&lt;C95),0,J95*1/20)</f>
        <v>0</v>
      </c>
      <c r="L95" s="890">
        <f>HLOOKUP('A. Allgemeine Informationen'!$C$17,$M$2:$S$405,ROW(C95)-1,FALSE)</f>
        <v>0</v>
      </c>
      <c r="M95" s="857">
        <f t="shared" si="11"/>
        <v>0</v>
      </c>
      <c r="N95" s="389">
        <f t="shared" si="12"/>
        <v>0</v>
      </c>
      <c r="O95" s="389">
        <f t="shared" si="13"/>
        <v>0</v>
      </c>
      <c r="P95" s="546">
        <f t="shared" si="14"/>
        <v>0</v>
      </c>
      <c r="Q95" s="546">
        <f t="shared" si="15"/>
        <v>0</v>
      </c>
      <c r="R95" s="574">
        <f t="shared" si="17"/>
        <v>0</v>
      </c>
      <c r="S95" s="686">
        <f t="shared" si="17"/>
        <v>0</v>
      </c>
    </row>
    <row r="96" spans="1:19" ht="15" customHeight="1" x14ac:dyDescent="0.2">
      <c r="A96" s="41"/>
      <c r="B96" s="540"/>
      <c r="C96" s="383"/>
      <c r="D96" s="385"/>
      <c r="E96" s="387"/>
      <c r="F96" s="549"/>
      <c r="G96" s="387"/>
      <c r="H96" s="549"/>
      <c r="I96" s="387"/>
      <c r="J96" s="542">
        <f t="shared" si="16"/>
        <v>0</v>
      </c>
      <c r="K96" s="889">
        <f>HLOOKUP('A. Allgemeine Informationen'!$C$17,$M$2:$S$405,ROW(C96)-1,FALSE)+IF(OR(C96=0,'A. Allgemeine Informationen'!$C$17&lt;C96),0,J96*1/20)</f>
        <v>0</v>
      </c>
      <c r="L96" s="890">
        <f>HLOOKUP('A. Allgemeine Informationen'!$C$17,$M$2:$S$405,ROW(C96)-1,FALSE)</f>
        <v>0</v>
      </c>
      <c r="M96" s="857">
        <f t="shared" si="11"/>
        <v>0</v>
      </c>
      <c r="N96" s="389">
        <f t="shared" si="12"/>
        <v>0</v>
      </c>
      <c r="O96" s="389">
        <f t="shared" si="13"/>
        <v>0</v>
      </c>
      <c r="P96" s="546">
        <f t="shared" si="14"/>
        <v>0</v>
      </c>
      <c r="Q96" s="546">
        <f t="shared" si="15"/>
        <v>0</v>
      </c>
      <c r="R96" s="574">
        <f t="shared" si="17"/>
        <v>0</v>
      </c>
      <c r="S96" s="686">
        <f t="shared" si="17"/>
        <v>0</v>
      </c>
    </row>
    <row r="97" spans="1:19" ht="15" customHeight="1" x14ac:dyDescent="0.2">
      <c r="A97" s="41"/>
      <c r="B97" s="540"/>
      <c r="C97" s="383"/>
      <c r="D97" s="385"/>
      <c r="E97" s="387"/>
      <c r="F97" s="549"/>
      <c r="G97" s="387"/>
      <c r="H97" s="549"/>
      <c r="I97" s="387"/>
      <c r="J97" s="542">
        <f t="shared" si="16"/>
        <v>0</v>
      </c>
      <c r="K97" s="889">
        <f>HLOOKUP('A. Allgemeine Informationen'!$C$17,$M$2:$S$405,ROW(C97)-1,FALSE)+IF(OR(C97=0,'A. Allgemeine Informationen'!$C$17&lt;C97),0,J97*1/20)</f>
        <v>0</v>
      </c>
      <c r="L97" s="890">
        <f>HLOOKUP('A. Allgemeine Informationen'!$C$17,$M$2:$S$405,ROW(C97)-1,FALSE)</f>
        <v>0</v>
      </c>
      <c r="M97" s="857">
        <f t="shared" si="11"/>
        <v>0</v>
      </c>
      <c r="N97" s="389">
        <f t="shared" si="12"/>
        <v>0</v>
      </c>
      <c r="O97" s="389">
        <f t="shared" si="13"/>
        <v>0</v>
      </c>
      <c r="P97" s="546">
        <f t="shared" si="14"/>
        <v>0</v>
      </c>
      <c r="Q97" s="546">
        <f t="shared" si="15"/>
        <v>0</v>
      </c>
      <c r="R97" s="574">
        <f t="shared" si="17"/>
        <v>0</v>
      </c>
      <c r="S97" s="686">
        <f t="shared" si="17"/>
        <v>0</v>
      </c>
    </row>
    <row r="98" spans="1:19" ht="15" customHeight="1" x14ac:dyDescent="0.2">
      <c r="A98" s="41"/>
      <c r="B98" s="540"/>
      <c r="C98" s="383"/>
      <c r="D98" s="385"/>
      <c r="E98" s="387"/>
      <c r="F98" s="549"/>
      <c r="G98" s="387"/>
      <c r="H98" s="549"/>
      <c r="I98" s="387"/>
      <c r="J98" s="542">
        <f t="shared" si="16"/>
        <v>0</v>
      </c>
      <c r="K98" s="889">
        <f>HLOOKUP('A. Allgemeine Informationen'!$C$17,$M$2:$S$405,ROW(C98)-1,FALSE)+IF(OR(C98=0,'A. Allgemeine Informationen'!$C$17&lt;C98),0,J98*1/20)</f>
        <v>0</v>
      </c>
      <c r="L98" s="890">
        <f>HLOOKUP('A. Allgemeine Informationen'!$C$17,$M$2:$S$405,ROW(C98)-1,FALSE)</f>
        <v>0</v>
      </c>
      <c r="M98" s="857">
        <f t="shared" si="11"/>
        <v>0</v>
      </c>
      <c r="N98" s="389">
        <f t="shared" si="12"/>
        <v>0</v>
      </c>
      <c r="O98" s="389">
        <f t="shared" si="13"/>
        <v>0</v>
      </c>
      <c r="P98" s="546">
        <f t="shared" si="14"/>
        <v>0</v>
      </c>
      <c r="Q98" s="546">
        <f t="shared" si="15"/>
        <v>0</v>
      </c>
      <c r="R98" s="574">
        <f t="shared" si="17"/>
        <v>0</v>
      </c>
      <c r="S98" s="686">
        <f t="shared" si="17"/>
        <v>0</v>
      </c>
    </row>
    <row r="99" spans="1:19" ht="15" customHeight="1" x14ac:dyDescent="0.2">
      <c r="A99" s="41"/>
      <c r="B99" s="540"/>
      <c r="C99" s="383"/>
      <c r="D99" s="385"/>
      <c r="E99" s="387"/>
      <c r="F99" s="549"/>
      <c r="G99" s="387"/>
      <c r="H99" s="549"/>
      <c r="I99" s="387"/>
      <c r="J99" s="542">
        <f t="shared" si="16"/>
        <v>0</v>
      </c>
      <c r="K99" s="889">
        <f>HLOOKUP('A. Allgemeine Informationen'!$C$17,$M$2:$S$405,ROW(C99)-1,FALSE)+IF(OR(C99=0,'A. Allgemeine Informationen'!$C$17&lt;C99),0,J99*1/20)</f>
        <v>0</v>
      </c>
      <c r="L99" s="890">
        <f>HLOOKUP('A. Allgemeine Informationen'!$C$17,$M$2:$S$405,ROW(C99)-1,FALSE)</f>
        <v>0</v>
      </c>
      <c r="M99" s="857">
        <f t="shared" si="11"/>
        <v>0</v>
      </c>
      <c r="N99" s="389">
        <f t="shared" si="12"/>
        <v>0</v>
      </c>
      <c r="O99" s="389">
        <f t="shared" si="13"/>
        <v>0</v>
      </c>
      <c r="P99" s="546">
        <f t="shared" si="14"/>
        <v>0</v>
      </c>
      <c r="Q99" s="546">
        <f t="shared" si="15"/>
        <v>0</v>
      </c>
      <c r="R99" s="574">
        <f t="shared" si="17"/>
        <v>0</v>
      </c>
      <c r="S99" s="686">
        <f t="shared" si="17"/>
        <v>0</v>
      </c>
    </row>
    <row r="100" spans="1:19" ht="15" customHeight="1" x14ac:dyDescent="0.2">
      <c r="A100" s="41"/>
      <c r="B100" s="540"/>
      <c r="C100" s="383"/>
      <c r="D100" s="385"/>
      <c r="E100" s="387"/>
      <c r="F100" s="549"/>
      <c r="G100" s="387"/>
      <c r="H100" s="549"/>
      <c r="I100" s="387"/>
      <c r="J100" s="542">
        <f t="shared" ref="J100:J163" si="18">SUM(E100,G100)-I100</f>
        <v>0</v>
      </c>
      <c r="K100" s="889">
        <f>HLOOKUP('A. Allgemeine Informationen'!$C$17,$M$2:$S$405,ROW(C100)-1,FALSE)+IF(OR(C100=0,'A. Allgemeine Informationen'!$C$17&lt;C100),0,J100*1/20)</f>
        <v>0</v>
      </c>
      <c r="L100" s="890">
        <f>HLOOKUP('A. Allgemeine Informationen'!$C$17,$M$2:$S$405,ROW(C100)-1,FALSE)</f>
        <v>0</v>
      </c>
      <c r="M100" s="857">
        <f t="shared" si="11"/>
        <v>0</v>
      </c>
      <c r="N100" s="389">
        <f t="shared" si="12"/>
        <v>0</v>
      </c>
      <c r="O100" s="389">
        <f t="shared" si="13"/>
        <v>0</v>
      </c>
      <c r="P100" s="546">
        <f t="shared" si="14"/>
        <v>0</v>
      </c>
      <c r="Q100" s="546">
        <f t="shared" si="15"/>
        <v>0</v>
      </c>
      <c r="R100" s="574">
        <f t="shared" si="17"/>
        <v>0</v>
      </c>
      <c r="S100" s="686">
        <f t="shared" si="17"/>
        <v>0</v>
      </c>
    </row>
    <row r="101" spans="1:19" ht="15" customHeight="1" x14ac:dyDescent="0.2">
      <c r="A101" s="41"/>
      <c r="B101" s="540"/>
      <c r="C101" s="383"/>
      <c r="D101" s="393"/>
      <c r="E101" s="394"/>
      <c r="F101" s="549"/>
      <c r="G101" s="394"/>
      <c r="H101" s="549"/>
      <c r="I101" s="394"/>
      <c r="J101" s="542">
        <f t="shared" si="18"/>
        <v>0</v>
      </c>
      <c r="K101" s="889">
        <f>HLOOKUP('A. Allgemeine Informationen'!$C$17,$M$2:$S$405,ROW(C101)-1,FALSE)+IF(OR(C101=0,'A. Allgemeine Informationen'!$C$17&lt;C101),0,J101*1/20)</f>
        <v>0</v>
      </c>
      <c r="L101" s="890">
        <f>HLOOKUP('A. Allgemeine Informationen'!$C$17,$M$2:$S$405,ROW(C101)-1,FALSE)</f>
        <v>0</v>
      </c>
      <c r="M101" s="857">
        <f t="shared" si="11"/>
        <v>0</v>
      </c>
      <c r="N101" s="389">
        <f t="shared" si="12"/>
        <v>0</v>
      </c>
      <c r="O101" s="389">
        <f t="shared" si="13"/>
        <v>0</v>
      </c>
      <c r="P101" s="546">
        <f t="shared" si="14"/>
        <v>0</v>
      </c>
      <c r="Q101" s="546">
        <f t="shared" si="15"/>
        <v>0</v>
      </c>
      <c r="R101" s="574">
        <f t="shared" si="17"/>
        <v>0</v>
      </c>
      <c r="S101" s="686">
        <f t="shared" si="17"/>
        <v>0</v>
      </c>
    </row>
    <row r="102" spans="1:19" ht="15" customHeight="1" x14ac:dyDescent="0.2">
      <c r="A102" s="41"/>
      <c r="B102" s="540"/>
      <c r="C102" s="383"/>
      <c r="D102" s="393"/>
      <c r="E102" s="394"/>
      <c r="F102" s="549"/>
      <c r="G102" s="394"/>
      <c r="H102" s="549"/>
      <c r="I102" s="394"/>
      <c r="J102" s="542">
        <f t="shared" si="18"/>
        <v>0</v>
      </c>
      <c r="K102" s="889">
        <f>HLOOKUP('A. Allgemeine Informationen'!$C$17,$M$2:$S$405,ROW(C102)-1,FALSE)+IF(OR(C102=0,'A. Allgemeine Informationen'!$C$17&lt;C102),0,J102*1/20)</f>
        <v>0</v>
      </c>
      <c r="L102" s="890">
        <f>HLOOKUP('A. Allgemeine Informationen'!$C$17,$M$2:$S$405,ROW(C102)-1,FALSE)</f>
        <v>0</v>
      </c>
      <c r="M102" s="857">
        <f t="shared" si="11"/>
        <v>0</v>
      </c>
      <c r="N102" s="389">
        <f t="shared" si="12"/>
        <v>0</v>
      </c>
      <c r="O102" s="389">
        <f t="shared" si="13"/>
        <v>0</v>
      </c>
      <c r="P102" s="546">
        <f t="shared" si="14"/>
        <v>0</v>
      </c>
      <c r="Q102" s="546">
        <f t="shared" si="15"/>
        <v>0</v>
      </c>
      <c r="R102" s="574">
        <f t="shared" si="17"/>
        <v>0</v>
      </c>
      <c r="S102" s="686">
        <f t="shared" si="17"/>
        <v>0</v>
      </c>
    </row>
    <row r="103" spans="1:19" ht="15" customHeight="1" x14ac:dyDescent="0.2">
      <c r="A103" s="41"/>
      <c r="B103" s="540"/>
      <c r="C103" s="383"/>
      <c r="D103" s="393"/>
      <c r="E103" s="394"/>
      <c r="F103" s="549"/>
      <c r="G103" s="394"/>
      <c r="H103" s="549"/>
      <c r="I103" s="394"/>
      <c r="J103" s="542">
        <f t="shared" si="18"/>
        <v>0</v>
      </c>
      <c r="K103" s="889">
        <f>HLOOKUP('A. Allgemeine Informationen'!$C$17,$M$2:$S$405,ROW(C103)-1,FALSE)+IF(OR(C103=0,'A. Allgemeine Informationen'!$C$17&lt;C103),0,J103*1/20)</f>
        <v>0</v>
      </c>
      <c r="L103" s="890">
        <f>HLOOKUP('A. Allgemeine Informationen'!$C$17,$M$2:$S$405,ROW(C103)-1,FALSE)</f>
        <v>0</v>
      </c>
      <c r="M103" s="857">
        <f t="shared" si="11"/>
        <v>0</v>
      </c>
      <c r="N103" s="389">
        <f t="shared" si="12"/>
        <v>0</v>
      </c>
      <c r="O103" s="389">
        <f t="shared" si="13"/>
        <v>0</v>
      </c>
      <c r="P103" s="546">
        <f t="shared" si="14"/>
        <v>0</v>
      </c>
      <c r="Q103" s="546">
        <f t="shared" si="15"/>
        <v>0</v>
      </c>
      <c r="R103" s="574">
        <f t="shared" si="17"/>
        <v>0</v>
      </c>
      <c r="S103" s="686">
        <f t="shared" si="17"/>
        <v>0</v>
      </c>
    </row>
    <row r="104" spans="1:19" ht="15" customHeight="1" x14ac:dyDescent="0.2">
      <c r="A104" s="41"/>
      <c r="B104" s="540"/>
      <c r="C104" s="383"/>
      <c r="D104" s="393"/>
      <c r="E104" s="394"/>
      <c r="F104" s="549"/>
      <c r="G104" s="394"/>
      <c r="H104" s="549"/>
      <c r="I104" s="394"/>
      <c r="J104" s="542">
        <f t="shared" si="18"/>
        <v>0</v>
      </c>
      <c r="K104" s="889">
        <f>HLOOKUP('A. Allgemeine Informationen'!$C$17,$M$2:$S$405,ROW(C104)-1,FALSE)+IF(OR(C104=0,'A. Allgemeine Informationen'!$C$17&lt;C104),0,J104*1/20)</f>
        <v>0</v>
      </c>
      <c r="L104" s="890">
        <f>HLOOKUP('A. Allgemeine Informationen'!$C$17,$M$2:$S$405,ROW(C104)-1,FALSE)</f>
        <v>0</v>
      </c>
      <c r="M104" s="857">
        <f t="shared" si="11"/>
        <v>0</v>
      </c>
      <c r="N104" s="389">
        <f t="shared" si="12"/>
        <v>0</v>
      </c>
      <c r="O104" s="389">
        <f t="shared" si="13"/>
        <v>0</v>
      </c>
      <c r="P104" s="546">
        <f t="shared" si="14"/>
        <v>0</v>
      </c>
      <c r="Q104" s="546">
        <f t="shared" si="15"/>
        <v>0</v>
      </c>
      <c r="R104" s="574">
        <f t="shared" si="17"/>
        <v>0</v>
      </c>
      <c r="S104" s="686">
        <f t="shared" si="17"/>
        <v>0</v>
      </c>
    </row>
    <row r="105" spans="1:19" ht="15" customHeight="1" x14ac:dyDescent="0.2">
      <c r="A105" s="41"/>
      <c r="B105" s="540"/>
      <c r="C105" s="383"/>
      <c r="D105" s="393"/>
      <c r="E105" s="394"/>
      <c r="F105" s="549"/>
      <c r="G105" s="394"/>
      <c r="H105" s="549"/>
      <c r="I105" s="394"/>
      <c r="J105" s="542">
        <f t="shared" si="18"/>
        <v>0</v>
      </c>
      <c r="K105" s="889">
        <f>HLOOKUP('A. Allgemeine Informationen'!$C$17,$M$2:$S$405,ROW(C105)-1,FALSE)+IF(OR(C105=0,'A. Allgemeine Informationen'!$C$17&lt;C105),0,J105*1/20)</f>
        <v>0</v>
      </c>
      <c r="L105" s="890">
        <f>HLOOKUP('A. Allgemeine Informationen'!$C$17,$M$2:$S$405,ROW(C105)-1,FALSE)</f>
        <v>0</v>
      </c>
      <c r="M105" s="857">
        <f t="shared" si="11"/>
        <v>0</v>
      </c>
      <c r="N105" s="389">
        <f t="shared" si="12"/>
        <v>0</v>
      </c>
      <c r="O105" s="389">
        <f t="shared" si="13"/>
        <v>0</v>
      </c>
      <c r="P105" s="546">
        <f t="shared" si="14"/>
        <v>0</v>
      </c>
      <c r="Q105" s="546">
        <f t="shared" si="15"/>
        <v>0</v>
      </c>
      <c r="R105" s="574">
        <f t="shared" si="17"/>
        <v>0</v>
      </c>
      <c r="S105" s="686">
        <f t="shared" si="17"/>
        <v>0</v>
      </c>
    </row>
    <row r="106" spans="1:19" ht="15" customHeight="1" x14ac:dyDescent="0.2">
      <c r="A106" s="41"/>
      <c r="B106" s="540"/>
      <c r="C106" s="383"/>
      <c r="D106" s="393"/>
      <c r="E106" s="394"/>
      <c r="F106" s="549"/>
      <c r="G106" s="394"/>
      <c r="H106" s="549"/>
      <c r="I106" s="394"/>
      <c r="J106" s="542">
        <f t="shared" si="18"/>
        <v>0</v>
      </c>
      <c r="K106" s="889">
        <f>HLOOKUP('A. Allgemeine Informationen'!$C$17,$M$2:$S$405,ROW(C106)-1,FALSE)+IF(OR(C106=0,'A. Allgemeine Informationen'!$C$17&lt;C106),0,J106*1/20)</f>
        <v>0</v>
      </c>
      <c r="L106" s="890">
        <f>HLOOKUP('A. Allgemeine Informationen'!$C$17,$M$2:$S$405,ROW(C106)-1,FALSE)</f>
        <v>0</v>
      </c>
      <c r="M106" s="857">
        <f t="shared" si="11"/>
        <v>0</v>
      </c>
      <c r="N106" s="389">
        <f t="shared" si="12"/>
        <v>0</v>
      </c>
      <c r="O106" s="389">
        <f t="shared" si="13"/>
        <v>0</v>
      </c>
      <c r="P106" s="546">
        <f t="shared" si="14"/>
        <v>0</v>
      </c>
      <c r="Q106" s="546">
        <f t="shared" si="15"/>
        <v>0</v>
      </c>
      <c r="R106" s="574">
        <f t="shared" ref="R106:S125" si="19">IF(OR($J106=0,R$5-$C106&lt;0,$C106=0,20-(R$5-$C106)=0),0,$J106*(19-(R$5-$C106))/20)</f>
        <v>0</v>
      </c>
      <c r="S106" s="686">
        <f t="shared" si="19"/>
        <v>0</v>
      </c>
    </row>
    <row r="107" spans="1:19" ht="15" customHeight="1" x14ac:dyDescent="0.2">
      <c r="A107" s="41"/>
      <c r="B107" s="540"/>
      <c r="C107" s="383"/>
      <c r="D107" s="393"/>
      <c r="E107" s="394"/>
      <c r="F107" s="549"/>
      <c r="G107" s="394"/>
      <c r="H107" s="549"/>
      <c r="I107" s="394"/>
      <c r="J107" s="542">
        <f t="shared" si="18"/>
        <v>0</v>
      </c>
      <c r="K107" s="889">
        <f>HLOOKUP('A. Allgemeine Informationen'!$C$17,$M$2:$S$405,ROW(C107)-1,FALSE)+IF(OR(C107=0,'A. Allgemeine Informationen'!$C$17&lt;C107),0,J107*1/20)</f>
        <v>0</v>
      </c>
      <c r="L107" s="890">
        <f>HLOOKUP('A. Allgemeine Informationen'!$C$17,$M$2:$S$405,ROW(C107)-1,FALSE)</f>
        <v>0</v>
      </c>
      <c r="M107" s="857">
        <f t="shared" si="11"/>
        <v>0</v>
      </c>
      <c r="N107" s="389">
        <f t="shared" si="12"/>
        <v>0</v>
      </c>
      <c r="O107" s="389">
        <f t="shared" si="13"/>
        <v>0</v>
      </c>
      <c r="P107" s="546">
        <f t="shared" si="14"/>
        <v>0</v>
      </c>
      <c r="Q107" s="546">
        <f t="shared" si="15"/>
        <v>0</v>
      </c>
      <c r="R107" s="574">
        <f t="shared" si="19"/>
        <v>0</v>
      </c>
      <c r="S107" s="686">
        <f t="shared" si="19"/>
        <v>0</v>
      </c>
    </row>
    <row r="108" spans="1:19" ht="15" customHeight="1" x14ac:dyDescent="0.2">
      <c r="A108" s="41"/>
      <c r="B108" s="540"/>
      <c r="C108" s="383"/>
      <c r="D108" s="393"/>
      <c r="E108" s="394"/>
      <c r="F108" s="549"/>
      <c r="G108" s="394"/>
      <c r="H108" s="549"/>
      <c r="I108" s="394"/>
      <c r="J108" s="542">
        <f t="shared" si="18"/>
        <v>0</v>
      </c>
      <c r="K108" s="889">
        <f>HLOOKUP('A. Allgemeine Informationen'!$C$17,$M$2:$S$405,ROW(C108)-1,FALSE)+IF(OR(C108=0,'A. Allgemeine Informationen'!$C$17&lt;C108),0,J108*1/20)</f>
        <v>0</v>
      </c>
      <c r="L108" s="890">
        <f>HLOOKUP('A. Allgemeine Informationen'!$C$17,$M$2:$S$405,ROW(C108)-1,FALSE)</f>
        <v>0</v>
      </c>
      <c r="M108" s="857">
        <f t="shared" si="11"/>
        <v>0</v>
      </c>
      <c r="N108" s="389">
        <f t="shared" si="12"/>
        <v>0</v>
      </c>
      <c r="O108" s="389">
        <f t="shared" si="13"/>
        <v>0</v>
      </c>
      <c r="P108" s="546">
        <f t="shared" si="14"/>
        <v>0</v>
      </c>
      <c r="Q108" s="546">
        <f t="shared" si="15"/>
        <v>0</v>
      </c>
      <c r="R108" s="574">
        <f t="shared" si="19"/>
        <v>0</v>
      </c>
      <c r="S108" s="686">
        <f t="shared" si="19"/>
        <v>0</v>
      </c>
    </row>
    <row r="109" spans="1:19" ht="15" customHeight="1" x14ac:dyDescent="0.2">
      <c r="A109" s="41"/>
      <c r="B109" s="540"/>
      <c r="C109" s="383"/>
      <c r="D109" s="393"/>
      <c r="E109" s="394"/>
      <c r="F109" s="549"/>
      <c r="G109" s="394"/>
      <c r="H109" s="549"/>
      <c r="I109" s="394"/>
      <c r="J109" s="542">
        <f t="shared" si="18"/>
        <v>0</v>
      </c>
      <c r="K109" s="889">
        <f>HLOOKUP('A. Allgemeine Informationen'!$C$17,$M$2:$S$405,ROW(C109)-1,FALSE)+IF(OR(C109=0,'A. Allgemeine Informationen'!$C$17&lt;C109),0,J109*1/20)</f>
        <v>0</v>
      </c>
      <c r="L109" s="890">
        <f>HLOOKUP('A. Allgemeine Informationen'!$C$17,$M$2:$S$405,ROW(C109)-1,FALSE)</f>
        <v>0</v>
      </c>
      <c r="M109" s="857">
        <f t="shared" si="11"/>
        <v>0</v>
      </c>
      <c r="N109" s="389">
        <f t="shared" si="12"/>
        <v>0</v>
      </c>
      <c r="O109" s="389">
        <f t="shared" si="13"/>
        <v>0</v>
      </c>
      <c r="P109" s="546">
        <f t="shared" si="14"/>
        <v>0</v>
      </c>
      <c r="Q109" s="546">
        <f t="shared" si="15"/>
        <v>0</v>
      </c>
      <c r="R109" s="574">
        <f t="shared" si="19"/>
        <v>0</v>
      </c>
      <c r="S109" s="686">
        <f t="shared" si="19"/>
        <v>0</v>
      </c>
    </row>
    <row r="110" spans="1:19" ht="15" customHeight="1" x14ac:dyDescent="0.2">
      <c r="A110" s="41"/>
      <c r="B110" s="540"/>
      <c r="C110" s="383"/>
      <c r="D110" s="393"/>
      <c r="E110" s="394"/>
      <c r="F110" s="549"/>
      <c r="G110" s="394"/>
      <c r="H110" s="549"/>
      <c r="I110" s="394"/>
      <c r="J110" s="542">
        <f t="shared" si="18"/>
        <v>0</v>
      </c>
      <c r="K110" s="889">
        <f>HLOOKUP('A. Allgemeine Informationen'!$C$17,$M$2:$S$405,ROW(C110)-1,FALSE)+IF(OR(C110=0,'A. Allgemeine Informationen'!$C$17&lt;C110),0,J110*1/20)</f>
        <v>0</v>
      </c>
      <c r="L110" s="890">
        <f>HLOOKUP('A. Allgemeine Informationen'!$C$17,$M$2:$S$405,ROW(C110)-1,FALSE)</f>
        <v>0</v>
      </c>
      <c r="M110" s="857">
        <f t="shared" si="11"/>
        <v>0</v>
      </c>
      <c r="N110" s="389">
        <f t="shared" si="12"/>
        <v>0</v>
      </c>
      <c r="O110" s="389">
        <f t="shared" si="13"/>
        <v>0</v>
      </c>
      <c r="P110" s="546">
        <f t="shared" si="14"/>
        <v>0</v>
      </c>
      <c r="Q110" s="546">
        <f t="shared" si="15"/>
        <v>0</v>
      </c>
      <c r="R110" s="574">
        <f t="shared" si="19"/>
        <v>0</v>
      </c>
      <c r="S110" s="686">
        <f t="shared" si="19"/>
        <v>0</v>
      </c>
    </row>
    <row r="111" spans="1:19" ht="15" customHeight="1" x14ac:dyDescent="0.2">
      <c r="A111" s="41"/>
      <c r="B111" s="540"/>
      <c r="C111" s="383"/>
      <c r="D111" s="393"/>
      <c r="E111" s="394"/>
      <c r="F111" s="549"/>
      <c r="G111" s="394"/>
      <c r="H111" s="549"/>
      <c r="I111" s="394"/>
      <c r="J111" s="542">
        <f t="shared" si="18"/>
        <v>0</v>
      </c>
      <c r="K111" s="889">
        <f>HLOOKUP('A. Allgemeine Informationen'!$C$17,$M$2:$S$405,ROW(C111)-1,FALSE)+IF(OR(C111=0,'A. Allgemeine Informationen'!$C$17&lt;C111),0,J111*1/20)</f>
        <v>0</v>
      </c>
      <c r="L111" s="890">
        <f>HLOOKUP('A. Allgemeine Informationen'!$C$17,$M$2:$S$405,ROW(C111)-1,FALSE)</f>
        <v>0</v>
      </c>
      <c r="M111" s="857">
        <f t="shared" si="11"/>
        <v>0</v>
      </c>
      <c r="N111" s="389">
        <f t="shared" si="12"/>
        <v>0</v>
      </c>
      <c r="O111" s="389">
        <f t="shared" si="13"/>
        <v>0</v>
      </c>
      <c r="P111" s="546">
        <f t="shared" si="14"/>
        <v>0</v>
      </c>
      <c r="Q111" s="546">
        <f t="shared" si="15"/>
        <v>0</v>
      </c>
      <c r="R111" s="574">
        <f t="shared" si="19"/>
        <v>0</v>
      </c>
      <c r="S111" s="686">
        <f t="shared" si="19"/>
        <v>0</v>
      </c>
    </row>
    <row r="112" spans="1:19" ht="15" customHeight="1" x14ac:dyDescent="0.2">
      <c r="A112" s="41"/>
      <c r="B112" s="540"/>
      <c r="C112" s="383"/>
      <c r="D112" s="393"/>
      <c r="E112" s="394"/>
      <c r="F112" s="549"/>
      <c r="G112" s="394"/>
      <c r="H112" s="549"/>
      <c r="I112" s="394"/>
      <c r="J112" s="542">
        <f t="shared" si="18"/>
        <v>0</v>
      </c>
      <c r="K112" s="889">
        <f>HLOOKUP('A. Allgemeine Informationen'!$C$17,$M$2:$S$405,ROW(C112)-1,FALSE)+IF(OR(C112=0,'A. Allgemeine Informationen'!$C$17&lt;C112),0,J112*1/20)</f>
        <v>0</v>
      </c>
      <c r="L112" s="890">
        <f>HLOOKUP('A. Allgemeine Informationen'!$C$17,$M$2:$S$405,ROW(C112)-1,FALSE)</f>
        <v>0</v>
      </c>
      <c r="M112" s="857">
        <f t="shared" si="11"/>
        <v>0</v>
      </c>
      <c r="N112" s="389">
        <f t="shared" si="12"/>
        <v>0</v>
      </c>
      <c r="O112" s="389">
        <f t="shared" si="13"/>
        <v>0</v>
      </c>
      <c r="P112" s="546">
        <f t="shared" si="14"/>
        <v>0</v>
      </c>
      <c r="Q112" s="546">
        <f t="shared" si="15"/>
        <v>0</v>
      </c>
      <c r="R112" s="574">
        <f t="shared" si="19"/>
        <v>0</v>
      </c>
      <c r="S112" s="686">
        <f t="shared" si="19"/>
        <v>0</v>
      </c>
    </row>
    <row r="113" spans="1:19" ht="15" customHeight="1" x14ac:dyDescent="0.2">
      <c r="A113" s="41"/>
      <c r="B113" s="540"/>
      <c r="C113" s="383"/>
      <c r="D113" s="393"/>
      <c r="E113" s="394"/>
      <c r="F113" s="549"/>
      <c r="G113" s="394"/>
      <c r="H113" s="549"/>
      <c r="I113" s="394"/>
      <c r="J113" s="542">
        <f t="shared" si="18"/>
        <v>0</v>
      </c>
      <c r="K113" s="889">
        <f>HLOOKUP('A. Allgemeine Informationen'!$C$17,$M$2:$S$405,ROW(C113)-1,FALSE)+IF(OR(C113=0,'A. Allgemeine Informationen'!$C$17&lt;C113),0,J113*1/20)</f>
        <v>0</v>
      </c>
      <c r="L113" s="890">
        <f>HLOOKUP('A. Allgemeine Informationen'!$C$17,$M$2:$S$405,ROW(C113)-1,FALSE)</f>
        <v>0</v>
      </c>
      <c r="M113" s="857">
        <f t="shared" si="11"/>
        <v>0</v>
      </c>
      <c r="N113" s="389">
        <f t="shared" si="12"/>
        <v>0</v>
      </c>
      <c r="O113" s="389">
        <f t="shared" si="13"/>
        <v>0</v>
      </c>
      <c r="P113" s="546">
        <f t="shared" si="14"/>
        <v>0</v>
      </c>
      <c r="Q113" s="546">
        <f t="shared" si="15"/>
        <v>0</v>
      </c>
      <c r="R113" s="574">
        <f t="shared" si="19"/>
        <v>0</v>
      </c>
      <c r="S113" s="686">
        <f t="shared" si="19"/>
        <v>0</v>
      </c>
    </row>
    <row r="114" spans="1:19" ht="15" customHeight="1" x14ac:dyDescent="0.2">
      <c r="A114" s="41"/>
      <c r="B114" s="540"/>
      <c r="C114" s="383"/>
      <c r="D114" s="393"/>
      <c r="E114" s="394"/>
      <c r="F114" s="549"/>
      <c r="G114" s="394"/>
      <c r="H114" s="549"/>
      <c r="I114" s="394"/>
      <c r="J114" s="542">
        <f t="shared" si="18"/>
        <v>0</v>
      </c>
      <c r="K114" s="889">
        <f>HLOOKUP('A. Allgemeine Informationen'!$C$17,$M$2:$S$405,ROW(C114)-1,FALSE)+IF(OR(C114=0,'A. Allgemeine Informationen'!$C$17&lt;C114),0,J114*1/20)</f>
        <v>0</v>
      </c>
      <c r="L114" s="890">
        <f>HLOOKUP('A. Allgemeine Informationen'!$C$17,$M$2:$S$405,ROW(C114)-1,FALSE)</f>
        <v>0</v>
      </c>
      <c r="M114" s="857">
        <f t="shared" si="11"/>
        <v>0</v>
      </c>
      <c r="N114" s="389">
        <f t="shared" si="12"/>
        <v>0</v>
      </c>
      <c r="O114" s="389">
        <f t="shared" si="13"/>
        <v>0</v>
      </c>
      <c r="P114" s="546">
        <f t="shared" si="14"/>
        <v>0</v>
      </c>
      <c r="Q114" s="546">
        <f t="shared" si="15"/>
        <v>0</v>
      </c>
      <c r="R114" s="574">
        <f t="shared" si="19"/>
        <v>0</v>
      </c>
      <c r="S114" s="686">
        <f t="shared" si="19"/>
        <v>0</v>
      </c>
    </row>
    <row r="115" spans="1:19" ht="15" customHeight="1" x14ac:dyDescent="0.2">
      <c r="A115" s="41"/>
      <c r="B115" s="540"/>
      <c r="C115" s="383"/>
      <c r="D115" s="393"/>
      <c r="E115" s="394"/>
      <c r="F115" s="549"/>
      <c r="G115" s="394"/>
      <c r="H115" s="549"/>
      <c r="I115" s="394"/>
      <c r="J115" s="542">
        <f t="shared" si="18"/>
        <v>0</v>
      </c>
      <c r="K115" s="889">
        <f>HLOOKUP('A. Allgemeine Informationen'!$C$17,$M$2:$S$405,ROW(C115)-1,FALSE)+IF(OR(C115=0,'A. Allgemeine Informationen'!$C$17&lt;C115),0,J115*1/20)</f>
        <v>0</v>
      </c>
      <c r="L115" s="890">
        <f>HLOOKUP('A. Allgemeine Informationen'!$C$17,$M$2:$S$405,ROW(C115)-1,FALSE)</f>
        <v>0</v>
      </c>
      <c r="M115" s="857">
        <f t="shared" si="11"/>
        <v>0</v>
      </c>
      <c r="N115" s="389">
        <f t="shared" si="12"/>
        <v>0</v>
      </c>
      <c r="O115" s="389">
        <f t="shared" si="13"/>
        <v>0</v>
      </c>
      <c r="P115" s="546">
        <f t="shared" si="14"/>
        <v>0</v>
      </c>
      <c r="Q115" s="546">
        <f t="shared" si="15"/>
        <v>0</v>
      </c>
      <c r="R115" s="574">
        <f t="shared" si="19"/>
        <v>0</v>
      </c>
      <c r="S115" s="686">
        <f t="shared" si="19"/>
        <v>0</v>
      </c>
    </row>
    <row r="116" spans="1:19" ht="15" customHeight="1" x14ac:dyDescent="0.2">
      <c r="A116" s="41"/>
      <c r="B116" s="540"/>
      <c r="C116" s="383"/>
      <c r="D116" s="393"/>
      <c r="E116" s="394"/>
      <c r="F116" s="549"/>
      <c r="G116" s="394"/>
      <c r="H116" s="549"/>
      <c r="I116" s="394"/>
      <c r="J116" s="542">
        <f t="shared" si="18"/>
        <v>0</v>
      </c>
      <c r="K116" s="889">
        <f>HLOOKUP('A. Allgemeine Informationen'!$C$17,$M$2:$S$405,ROW(C116)-1,FALSE)+IF(OR(C116=0,'A. Allgemeine Informationen'!$C$17&lt;C116),0,J116*1/20)</f>
        <v>0</v>
      </c>
      <c r="L116" s="890">
        <f>HLOOKUP('A. Allgemeine Informationen'!$C$17,$M$2:$S$405,ROW(C116)-1,FALSE)</f>
        <v>0</v>
      </c>
      <c r="M116" s="857">
        <f t="shared" si="11"/>
        <v>0</v>
      </c>
      <c r="N116" s="389">
        <f t="shared" si="12"/>
        <v>0</v>
      </c>
      <c r="O116" s="389">
        <f t="shared" si="13"/>
        <v>0</v>
      </c>
      <c r="P116" s="546">
        <f t="shared" si="14"/>
        <v>0</v>
      </c>
      <c r="Q116" s="546">
        <f t="shared" si="15"/>
        <v>0</v>
      </c>
      <c r="R116" s="574">
        <f t="shared" si="19"/>
        <v>0</v>
      </c>
      <c r="S116" s="686">
        <f t="shared" si="19"/>
        <v>0</v>
      </c>
    </row>
    <row r="117" spans="1:19" ht="15" customHeight="1" x14ac:dyDescent="0.2">
      <c r="A117" s="41"/>
      <c r="B117" s="540"/>
      <c r="C117" s="383"/>
      <c r="D117" s="393"/>
      <c r="E117" s="394"/>
      <c r="F117" s="549"/>
      <c r="G117" s="394"/>
      <c r="H117" s="549"/>
      <c r="I117" s="394"/>
      <c r="J117" s="542">
        <f t="shared" si="18"/>
        <v>0</v>
      </c>
      <c r="K117" s="889">
        <f>HLOOKUP('A. Allgemeine Informationen'!$C$17,$M$2:$S$405,ROW(C117)-1,FALSE)+IF(OR(C117=0,'A. Allgemeine Informationen'!$C$17&lt;C117),0,J117*1/20)</f>
        <v>0</v>
      </c>
      <c r="L117" s="890">
        <f>HLOOKUP('A. Allgemeine Informationen'!$C$17,$M$2:$S$405,ROW(C117)-1,FALSE)</f>
        <v>0</v>
      </c>
      <c r="M117" s="857">
        <f t="shared" si="11"/>
        <v>0</v>
      </c>
      <c r="N117" s="389">
        <f t="shared" si="12"/>
        <v>0</v>
      </c>
      <c r="O117" s="389">
        <f t="shared" si="13"/>
        <v>0</v>
      </c>
      <c r="P117" s="546">
        <f t="shared" si="14"/>
        <v>0</v>
      </c>
      <c r="Q117" s="546">
        <f t="shared" si="15"/>
        <v>0</v>
      </c>
      <c r="R117" s="574">
        <f t="shared" si="19"/>
        <v>0</v>
      </c>
      <c r="S117" s="686">
        <f t="shared" si="19"/>
        <v>0</v>
      </c>
    </row>
    <row r="118" spans="1:19" ht="15" customHeight="1" x14ac:dyDescent="0.2">
      <c r="A118" s="41"/>
      <c r="B118" s="540"/>
      <c r="C118" s="383"/>
      <c r="D118" s="393"/>
      <c r="E118" s="394"/>
      <c r="F118" s="549"/>
      <c r="G118" s="394"/>
      <c r="H118" s="549"/>
      <c r="I118" s="394"/>
      <c r="J118" s="542">
        <f t="shared" si="18"/>
        <v>0</v>
      </c>
      <c r="K118" s="889">
        <f>HLOOKUP('A. Allgemeine Informationen'!$C$17,$M$2:$S$405,ROW(C118)-1,FALSE)+IF(OR(C118=0,'A. Allgemeine Informationen'!$C$17&lt;C118),0,J118*1/20)</f>
        <v>0</v>
      </c>
      <c r="L118" s="890">
        <f>HLOOKUP('A. Allgemeine Informationen'!$C$17,$M$2:$S$405,ROW(C118)-1,FALSE)</f>
        <v>0</v>
      </c>
      <c r="M118" s="857">
        <f t="shared" si="11"/>
        <v>0</v>
      </c>
      <c r="N118" s="389">
        <f t="shared" si="12"/>
        <v>0</v>
      </c>
      <c r="O118" s="389">
        <f t="shared" si="13"/>
        <v>0</v>
      </c>
      <c r="P118" s="546">
        <f t="shared" si="14"/>
        <v>0</v>
      </c>
      <c r="Q118" s="546">
        <f t="shared" si="15"/>
        <v>0</v>
      </c>
      <c r="R118" s="574">
        <f t="shared" si="19"/>
        <v>0</v>
      </c>
      <c r="S118" s="686">
        <f t="shared" si="19"/>
        <v>0</v>
      </c>
    </row>
    <row r="119" spans="1:19" ht="15" customHeight="1" x14ac:dyDescent="0.2">
      <c r="A119" s="41"/>
      <c r="B119" s="540"/>
      <c r="C119" s="383"/>
      <c r="D119" s="393"/>
      <c r="E119" s="394"/>
      <c r="F119" s="549"/>
      <c r="G119" s="394"/>
      <c r="H119" s="549"/>
      <c r="I119" s="394"/>
      <c r="J119" s="542">
        <f t="shared" si="18"/>
        <v>0</v>
      </c>
      <c r="K119" s="889">
        <f>HLOOKUP('A. Allgemeine Informationen'!$C$17,$M$2:$S$405,ROW(C119)-1,FALSE)+IF(OR(C119=0,'A. Allgemeine Informationen'!$C$17&lt;C119),0,J119*1/20)</f>
        <v>0</v>
      </c>
      <c r="L119" s="890">
        <f>HLOOKUP('A. Allgemeine Informationen'!$C$17,$M$2:$S$405,ROW(C119)-1,FALSE)</f>
        <v>0</v>
      </c>
      <c r="M119" s="857">
        <f t="shared" si="11"/>
        <v>0</v>
      </c>
      <c r="N119" s="389">
        <f t="shared" si="12"/>
        <v>0</v>
      </c>
      <c r="O119" s="389">
        <f t="shared" si="13"/>
        <v>0</v>
      </c>
      <c r="P119" s="546">
        <f t="shared" si="14"/>
        <v>0</v>
      </c>
      <c r="Q119" s="546">
        <f t="shared" si="15"/>
        <v>0</v>
      </c>
      <c r="R119" s="574">
        <f t="shared" si="19"/>
        <v>0</v>
      </c>
      <c r="S119" s="686">
        <f t="shared" si="19"/>
        <v>0</v>
      </c>
    </row>
    <row r="120" spans="1:19" ht="15" customHeight="1" x14ac:dyDescent="0.2">
      <c r="A120" s="41"/>
      <c r="B120" s="540"/>
      <c r="C120" s="383"/>
      <c r="D120" s="393"/>
      <c r="E120" s="394"/>
      <c r="F120" s="549"/>
      <c r="G120" s="394"/>
      <c r="H120" s="549"/>
      <c r="I120" s="394"/>
      <c r="J120" s="542">
        <f t="shared" si="18"/>
        <v>0</v>
      </c>
      <c r="K120" s="889">
        <f>HLOOKUP('A. Allgemeine Informationen'!$C$17,$M$2:$S$405,ROW(C120)-1,FALSE)+IF(OR(C120=0,'A. Allgemeine Informationen'!$C$17&lt;C120),0,J120*1/20)</f>
        <v>0</v>
      </c>
      <c r="L120" s="890">
        <f>HLOOKUP('A. Allgemeine Informationen'!$C$17,$M$2:$S$405,ROW(C120)-1,FALSE)</f>
        <v>0</v>
      </c>
      <c r="M120" s="857">
        <f t="shared" si="11"/>
        <v>0</v>
      </c>
      <c r="N120" s="389">
        <f t="shared" si="12"/>
        <v>0</v>
      </c>
      <c r="O120" s="389">
        <f t="shared" si="13"/>
        <v>0</v>
      </c>
      <c r="P120" s="546">
        <f t="shared" si="14"/>
        <v>0</v>
      </c>
      <c r="Q120" s="546">
        <f t="shared" si="15"/>
        <v>0</v>
      </c>
      <c r="R120" s="574">
        <f t="shared" si="19"/>
        <v>0</v>
      </c>
      <c r="S120" s="686">
        <f t="shared" si="19"/>
        <v>0</v>
      </c>
    </row>
    <row r="121" spans="1:19" ht="15" customHeight="1" x14ac:dyDescent="0.2">
      <c r="A121" s="41"/>
      <c r="B121" s="540"/>
      <c r="C121" s="383"/>
      <c r="D121" s="393"/>
      <c r="E121" s="394"/>
      <c r="F121" s="549"/>
      <c r="G121" s="394"/>
      <c r="H121" s="549"/>
      <c r="I121" s="394"/>
      <c r="J121" s="542">
        <f t="shared" si="18"/>
        <v>0</v>
      </c>
      <c r="K121" s="889">
        <f>HLOOKUP('A. Allgemeine Informationen'!$C$17,$M$2:$S$405,ROW(C121)-1,FALSE)+IF(OR(C121=0,'A. Allgemeine Informationen'!$C$17&lt;C121),0,J121*1/20)</f>
        <v>0</v>
      </c>
      <c r="L121" s="890">
        <f>HLOOKUP('A. Allgemeine Informationen'!$C$17,$M$2:$S$405,ROW(C121)-1,FALSE)</f>
        <v>0</v>
      </c>
      <c r="M121" s="857">
        <f t="shared" si="11"/>
        <v>0</v>
      </c>
      <c r="N121" s="389">
        <f t="shared" si="12"/>
        <v>0</v>
      </c>
      <c r="O121" s="389">
        <f t="shared" si="13"/>
        <v>0</v>
      </c>
      <c r="P121" s="546">
        <f t="shared" si="14"/>
        <v>0</v>
      </c>
      <c r="Q121" s="546">
        <f t="shared" si="15"/>
        <v>0</v>
      </c>
      <c r="R121" s="574">
        <f t="shared" si="19"/>
        <v>0</v>
      </c>
      <c r="S121" s="686">
        <f t="shared" si="19"/>
        <v>0</v>
      </c>
    </row>
    <row r="122" spans="1:19" ht="15" customHeight="1" x14ac:dyDescent="0.2">
      <c r="A122" s="41"/>
      <c r="B122" s="540"/>
      <c r="C122" s="383"/>
      <c r="D122" s="393"/>
      <c r="E122" s="394"/>
      <c r="F122" s="549"/>
      <c r="G122" s="394"/>
      <c r="H122" s="549"/>
      <c r="I122" s="394"/>
      <c r="J122" s="542">
        <f t="shared" si="18"/>
        <v>0</v>
      </c>
      <c r="K122" s="889">
        <f>HLOOKUP('A. Allgemeine Informationen'!$C$17,$M$2:$S$405,ROW(C122)-1,FALSE)+IF(OR(C122=0,'A. Allgemeine Informationen'!$C$17&lt;C122),0,J122*1/20)</f>
        <v>0</v>
      </c>
      <c r="L122" s="890">
        <f>HLOOKUP('A. Allgemeine Informationen'!$C$17,$M$2:$S$405,ROW(C122)-1,FALSE)</f>
        <v>0</v>
      </c>
      <c r="M122" s="857">
        <f t="shared" si="11"/>
        <v>0</v>
      </c>
      <c r="N122" s="389">
        <f t="shared" si="12"/>
        <v>0</v>
      </c>
      <c r="O122" s="389">
        <f t="shared" si="13"/>
        <v>0</v>
      </c>
      <c r="P122" s="546">
        <f t="shared" si="14"/>
        <v>0</v>
      </c>
      <c r="Q122" s="546">
        <f t="shared" si="15"/>
        <v>0</v>
      </c>
      <c r="R122" s="574">
        <f t="shared" si="19"/>
        <v>0</v>
      </c>
      <c r="S122" s="686">
        <f t="shared" si="19"/>
        <v>0</v>
      </c>
    </row>
    <row r="123" spans="1:19" ht="15" customHeight="1" x14ac:dyDescent="0.2">
      <c r="A123" s="41"/>
      <c r="B123" s="540"/>
      <c r="C123" s="383"/>
      <c r="D123" s="393"/>
      <c r="E123" s="394"/>
      <c r="F123" s="549"/>
      <c r="G123" s="394"/>
      <c r="H123" s="549"/>
      <c r="I123" s="394"/>
      <c r="J123" s="542">
        <f t="shared" si="18"/>
        <v>0</v>
      </c>
      <c r="K123" s="889">
        <f>HLOOKUP('A. Allgemeine Informationen'!$C$17,$M$2:$S$405,ROW(C123)-1,FALSE)+IF(OR(C123=0,'A. Allgemeine Informationen'!$C$17&lt;C123),0,J123*1/20)</f>
        <v>0</v>
      </c>
      <c r="L123" s="890">
        <f>HLOOKUP('A. Allgemeine Informationen'!$C$17,$M$2:$S$405,ROW(C123)-1,FALSE)</f>
        <v>0</v>
      </c>
      <c r="M123" s="857">
        <f t="shared" si="11"/>
        <v>0</v>
      </c>
      <c r="N123" s="389">
        <f t="shared" si="12"/>
        <v>0</v>
      </c>
      <c r="O123" s="389">
        <f t="shared" si="13"/>
        <v>0</v>
      </c>
      <c r="P123" s="546">
        <f t="shared" si="14"/>
        <v>0</v>
      </c>
      <c r="Q123" s="546">
        <f t="shared" si="15"/>
        <v>0</v>
      </c>
      <c r="R123" s="574">
        <f t="shared" si="19"/>
        <v>0</v>
      </c>
      <c r="S123" s="686">
        <f t="shared" si="19"/>
        <v>0</v>
      </c>
    </row>
    <row r="124" spans="1:19" ht="15" customHeight="1" x14ac:dyDescent="0.2">
      <c r="A124" s="41"/>
      <c r="B124" s="540"/>
      <c r="C124" s="383"/>
      <c r="D124" s="393"/>
      <c r="E124" s="394"/>
      <c r="F124" s="549"/>
      <c r="G124" s="394"/>
      <c r="H124" s="549"/>
      <c r="I124" s="394"/>
      <c r="J124" s="542">
        <f t="shared" si="18"/>
        <v>0</v>
      </c>
      <c r="K124" s="889">
        <f>HLOOKUP('A. Allgemeine Informationen'!$C$17,$M$2:$S$405,ROW(C124)-1,FALSE)+IF(OR(C124=0,'A. Allgemeine Informationen'!$C$17&lt;C124),0,J124*1/20)</f>
        <v>0</v>
      </c>
      <c r="L124" s="890">
        <f>HLOOKUP('A. Allgemeine Informationen'!$C$17,$M$2:$S$405,ROW(C124)-1,FALSE)</f>
        <v>0</v>
      </c>
      <c r="M124" s="857">
        <f t="shared" si="11"/>
        <v>0</v>
      </c>
      <c r="N124" s="389">
        <f t="shared" si="12"/>
        <v>0</v>
      </c>
      <c r="O124" s="389">
        <f t="shared" si="13"/>
        <v>0</v>
      </c>
      <c r="P124" s="546">
        <f t="shared" si="14"/>
        <v>0</v>
      </c>
      <c r="Q124" s="546">
        <f t="shared" si="15"/>
        <v>0</v>
      </c>
      <c r="R124" s="574">
        <f t="shared" si="19"/>
        <v>0</v>
      </c>
      <c r="S124" s="686">
        <f t="shared" si="19"/>
        <v>0</v>
      </c>
    </row>
    <row r="125" spans="1:19" ht="15" customHeight="1" x14ac:dyDescent="0.2">
      <c r="A125" s="41"/>
      <c r="B125" s="540"/>
      <c r="C125" s="383"/>
      <c r="D125" s="393"/>
      <c r="E125" s="394"/>
      <c r="F125" s="549"/>
      <c r="G125" s="394"/>
      <c r="H125" s="549"/>
      <c r="I125" s="394"/>
      <c r="J125" s="542">
        <f t="shared" si="18"/>
        <v>0</v>
      </c>
      <c r="K125" s="889">
        <f>HLOOKUP('A. Allgemeine Informationen'!$C$17,$M$2:$S$405,ROW(C125)-1,FALSE)+IF(OR(C125=0,'A. Allgemeine Informationen'!$C$17&lt;C125),0,J125*1/20)</f>
        <v>0</v>
      </c>
      <c r="L125" s="890">
        <f>HLOOKUP('A. Allgemeine Informationen'!$C$17,$M$2:$S$405,ROW(C125)-1,FALSE)</f>
        <v>0</v>
      </c>
      <c r="M125" s="857">
        <f t="shared" si="11"/>
        <v>0</v>
      </c>
      <c r="N125" s="389">
        <f t="shared" si="12"/>
        <v>0</v>
      </c>
      <c r="O125" s="389">
        <f t="shared" si="13"/>
        <v>0</v>
      </c>
      <c r="P125" s="546">
        <f t="shared" si="14"/>
        <v>0</v>
      </c>
      <c r="Q125" s="546">
        <f t="shared" si="15"/>
        <v>0</v>
      </c>
      <c r="R125" s="574">
        <f t="shared" si="19"/>
        <v>0</v>
      </c>
      <c r="S125" s="686">
        <f t="shared" si="19"/>
        <v>0</v>
      </c>
    </row>
    <row r="126" spans="1:19" ht="15" customHeight="1" x14ac:dyDescent="0.2">
      <c r="A126" s="41"/>
      <c r="B126" s="540"/>
      <c r="C126" s="383"/>
      <c r="D126" s="393"/>
      <c r="E126" s="394"/>
      <c r="F126" s="549"/>
      <c r="G126" s="394"/>
      <c r="H126" s="549"/>
      <c r="I126" s="394"/>
      <c r="J126" s="542">
        <f t="shared" si="18"/>
        <v>0</v>
      </c>
      <c r="K126" s="889">
        <f>HLOOKUP('A. Allgemeine Informationen'!$C$17,$M$2:$S$405,ROW(C126)-1,FALSE)+IF(OR(C126=0,'A. Allgemeine Informationen'!$C$17&lt;C126),0,J126*1/20)</f>
        <v>0</v>
      </c>
      <c r="L126" s="890">
        <f>HLOOKUP('A. Allgemeine Informationen'!$C$17,$M$2:$S$405,ROW(C126)-1,FALSE)</f>
        <v>0</v>
      </c>
      <c r="M126" s="857">
        <f t="shared" si="11"/>
        <v>0</v>
      </c>
      <c r="N126" s="389">
        <f t="shared" si="12"/>
        <v>0</v>
      </c>
      <c r="O126" s="389">
        <f t="shared" si="13"/>
        <v>0</v>
      </c>
      <c r="P126" s="546">
        <f t="shared" si="14"/>
        <v>0</v>
      </c>
      <c r="Q126" s="546">
        <f t="shared" si="15"/>
        <v>0</v>
      </c>
      <c r="R126" s="574">
        <f t="shared" ref="R126:S145" si="20">IF(OR($J126=0,R$5-$C126&lt;0,$C126=0,20-(R$5-$C126)=0),0,$J126*(19-(R$5-$C126))/20)</f>
        <v>0</v>
      </c>
      <c r="S126" s="686">
        <f t="shared" si="20"/>
        <v>0</v>
      </c>
    </row>
    <row r="127" spans="1:19" ht="15" customHeight="1" x14ac:dyDescent="0.2">
      <c r="A127" s="41"/>
      <c r="B127" s="540"/>
      <c r="C127" s="383"/>
      <c r="D127" s="393"/>
      <c r="E127" s="394"/>
      <c r="F127" s="549"/>
      <c r="G127" s="394"/>
      <c r="H127" s="549"/>
      <c r="I127" s="394"/>
      <c r="J127" s="542">
        <f t="shared" si="18"/>
        <v>0</v>
      </c>
      <c r="K127" s="889">
        <f>HLOOKUP('A. Allgemeine Informationen'!$C$17,$M$2:$S$405,ROW(C127)-1,FALSE)+IF(OR(C127=0,'A. Allgemeine Informationen'!$C$17&lt;C127),0,J127*1/20)</f>
        <v>0</v>
      </c>
      <c r="L127" s="890">
        <f>HLOOKUP('A. Allgemeine Informationen'!$C$17,$M$2:$S$405,ROW(C127)-1,FALSE)</f>
        <v>0</v>
      </c>
      <c r="M127" s="857">
        <f t="shared" si="11"/>
        <v>0</v>
      </c>
      <c r="N127" s="389">
        <f t="shared" si="12"/>
        <v>0</v>
      </c>
      <c r="O127" s="389">
        <f t="shared" si="13"/>
        <v>0</v>
      </c>
      <c r="P127" s="546">
        <f t="shared" si="14"/>
        <v>0</v>
      </c>
      <c r="Q127" s="546">
        <f t="shared" si="15"/>
        <v>0</v>
      </c>
      <c r="R127" s="574">
        <f t="shared" si="20"/>
        <v>0</v>
      </c>
      <c r="S127" s="686">
        <f t="shared" si="20"/>
        <v>0</v>
      </c>
    </row>
    <row r="128" spans="1:19" ht="15" customHeight="1" x14ac:dyDescent="0.2">
      <c r="A128" s="41"/>
      <c r="B128" s="540"/>
      <c r="C128" s="383"/>
      <c r="D128" s="393"/>
      <c r="E128" s="394"/>
      <c r="F128" s="549"/>
      <c r="G128" s="394"/>
      <c r="H128" s="549"/>
      <c r="I128" s="394"/>
      <c r="J128" s="542">
        <f t="shared" si="18"/>
        <v>0</v>
      </c>
      <c r="K128" s="889">
        <f>HLOOKUP('A. Allgemeine Informationen'!$C$17,$M$2:$S$405,ROW(C128)-1,FALSE)+IF(OR(C128=0,'A. Allgemeine Informationen'!$C$17&lt;C128),0,J128*1/20)</f>
        <v>0</v>
      </c>
      <c r="L128" s="890">
        <f>HLOOKUP('A. Allgemeine Informationen'!$C$17,$M$2:$S$405,ROW(C128)-1,FALSE)</f>
        <v>0</v>
      </c>
      <c r="M128" s="857">
        <f t="shared" si="11"/>
        <v>0</v>
      </c>
      <c r="N128" s="389">
        <f t="shared" si="12"/>
        <v>0</v>
      </c>
      <c r="O128" s="389">
        <f t="shared" si="13"/>
        <v>0</v>
      </c>
      <c r="P128" s="546">
        <f t="shared" si="14"/>
        <v>0</v>
      </c>
      <c r="Q128" s="546">
        <f t="shared" si="15"/>
        <v>0</v>
      </c>
      <c r="R128" s="574">
        <f t="shared" si="20"/>
        <v>0</v>
      </c>
      <c r="S128" s="686">
        <f t="shared" si="20"/>
        <v>0</v>
      </c>
    </row>
    <row r="129" spans="1:19" ht="15" customHeight="1" x14ac:dyDescent="0.2">
      <c r="A129" s="41"/>
      <c r="B129" s="540"/>
      <c r="C129" s="383"/>
      <c r="D129" s="393"/>
      <c r="E129" s="394"/>
      <c r="F129" s="549"/>
      <c r="G129" s="394"/>
      <c r="H129" s="549"/>
      <c r="I129" s="394"/>
      <c r="J129" s="542">
        <f t="shared" si="18"/>
        <v>0</v>
      </c>
      <c r="K129" s="889">
        <f>HLOOKUP('A. Allgemeine Informationen'!$C$17,$M$2:$S$405,ROW(C129)-1,FALSE)+IF(OR(C129=0,'A. Allgemeine Informationen'!$C$17&lt;C129),0,J129*1/20)</f>
        <v>0</v>
      </c>
      <c r="L129" s="890">
        <f>HLOOKUP('A. Allgemeine Informationen'!$C$17,$M$2:$S$405,ROW(C129)-1,FALSE)</f>
        <v>0</v>
      </c>
      <c r="M129" s="857">
        <f t="shared" si="11"/>
        <v>0</v>
      </c>
      <c r="N129" s="389">
        <f t="shared" si="12"/>
        <v>0</v>
      </c>
      <c r="O129" s="389">
        <f t="shared" si="13"/>
        <v>0</v>
      </c>
      <c r="P129" s="546">
        <f t="shared" si="14"/>
        <v>0</v>
      </c>
      <c r="Q129" s="546">
        <f t="shared" si="15"/>
        <v>0</v>
      </c>
      <c r="R129" s="574">
        <f t="shared" si="20"/>
        <v>0</v>
      </c>
      <c r="S129" s="686">
        <f t="shared" si="20"/>
        <v>0</v>
      </c>
    </row>
    <row r="130" spans="1:19" ht="15" customHeight="1" x14ac:dyDescent="0.2">
      <c r="A130" s="41"/>
      <c r="B130" s="540"/>
      <c r="C130" s="383"/>
      <c r="D130" s="393"/>
      <c r="E130" s="394"/>
      <c r="F130" s="549"/>
      <c r="G130" s="394"/>
      <c r="H130" s="549"/>
      <c r="I130" s="394"/>
      <c r="J130" s="542">
        <f t="shared" si="18"/>
        <v>0</v>
      </c>
      <c r="K130" s="889">
        <f>HLOOKUP('A. Allgemeine Informationen'!$C$17,$M$2:$S$405,ROW(C130)-1,FALSE)+IF(OR(C130=0,'A. Allgemeine Informationen'!$C$17&lt;C130),0,J130*1/20)</f>
        <v>0</v>
      </c>
      <c r="L130" s="890">
        <f>HLOOKUP('A. Allgemeine Informationen'!$C$17,$M$2:$S$405,ROW(C130)-1,FALSE)</f>
        <v>0</v>
      </c>
      <c r="M130" s="857">
        <f t="shared" si="11"/>
        <v>0</v>
      </c>
      <c r="N130" s="389">
        <f t="shared" si="12"/>
        <v>0</v>
      </c>
      <c r="O130" s="389">
        <f t="shared" si="13"/>
        <v>0</v>
      </c>
      <c r="P130" s="546">
        <f t="shared" si="14"/>
        <v>0</v>
      </c>
      <c r="Q130" s="546">
        <f t="shared" si="15"/>
        <v>0</v>
      </c>
      <c r="R130" s="574">
        <f t="shared" si="20"/>
        <v>0</v>
      </c>
      <c r="S130" s="686">
        <f t="shared" si="20"/>
        <v>0</v>
      </c>
    </row>
    <row r="131" spans="1:19" ht="15" customHeight="1" x14ac:dyDescent="0.2">
      <c r="A131" s="41"/>
      <c r="B131" s="540"/>
      <c r="C131" s="383"/>
      <c r="D131" s="393"/>
      <c r="E131" s="394"/>
      <c r="F131" s="549"/>
      <c r="G131" s="394"/>
      <c r="H131" s="549"/>
      <c r="I131" s="394"/>
      <c r="J131" s="542">
        <f t="shared" si="18"/>
        <v>0</v>
      </c>
      <c r="K131" s="889">
        <f>HLOOKUP('A. Allgemeine Informationen'!$C$17,$M$2:$S$405,ROW(C131)-1,FALSE)+IF(OR(C131=0,'A. Allgemeine Informationen'!$C$17&lt;C131),0,J131*1/20)</f>
        <v>0</v>
      </c>
      <c r="L131" s="890">
        <f>HLOOKUP('A. Allgemeine Informationen'!$C$17,$M$2:$S$405,ROW(C131)-1,FALSE)</f>
        <v>0</v>
      </c>
      <c r="M131" s="857">
        <f t="shared" si="11"/>
        <v>0</v>
      </c>
      <c r="N131" s="389">
        <f t="shared" si="12"/>
        <v>0</v>
      </c>
      <c r="O131" s="389">
        <f t="shared" si="13"/>
        <v>0</v>
      </c>
      <c r="P131" s="546">
        <f t="shared" si="14"/>
        <v>0</v>
      </c>
      <c r="Q131" s="546">
        <f t="shared" si="15"/>
        <v>0</v>
      </c>
      <c r="R131" s="574">
        <f t="shared" si="20"/>
        <v>0</v>
      </c>
      <c r="S131" s="686">
        <f t="shared" si="20"/>
        <v>0</v>
      </c>
    </row>
    <row r="132" spans="1:19" ht="15" customHeight="1" x14ac:dyDescent="0.2">
      <c r="A132" s="41"/>
      <c r="B132" s="540"/>
      <c r="C132" s="383"/>
      <c r="D132" s="393"/>
      <c r="E132" s="394"/>
      <c r="F132" s="549"/>
      <c r="G132" s="394"/>
      <c r="H132" s="549"/>
      <c r="I132" s="394"/>
      <c r="J132" s="542">
        <f t="shared" si="18"/>
        <v>0</v>
      </c>
      <c r="K132" s="889">
        <f>HLOOKUP('A. Allgemeine Informationen'!$C$17,$M$2:$S$405,ROW(C132)-1,FALSE)+IF(OR(C132=0,'A. Allgemeine Informationen'!$C$17&lt;C132),0,J132*1/20)</f>
        <v>0</v>
      </c>
      <c r="L132" s="890">
        <f>HLOOKUP('A. Allgemeine Informationen'!$C$17,$M$2:$S$405,ROW(C132)-1,FALSE)</f>
        <v>0</v>
      </c>
      <c r="M132" s="857">
        <f t="shared" si="11"/>
        <v>0</v>
      </c>
      <c r="N132" s="389">
        <f t="shared" si="12"/>
        <v>0</v>
      </c>
      <c r="O132" s="389">
        <f t="shared" si="13"/>
        <v>0</v>
      </c>
      <c r="P132" s="546">
        <f t="shared" si="14"/>
        <v>0</v>
      </c>
      <c r="Q132" s="546">
        <f t="shared" si="15"/>
        <v>0</v>
      </c>
      <c r="R132" s="574">
        <f t="shared" si="20"/>
        <v>0</v>
      </c>
      <c r="S132" s="686">
        <f t="shared" si="20"/>
        <v>0</v>
      </c>
    </row>
    <row r="133" spans="1:19" ht="15" customHeight="1" x14ac:dyDescent="0.2">
      <c r="A133" s="41"/>
      <c r="B133" s="540"/>
      <c r="C133" s="383"/>
      <c r="D133" s="393"/>
      <c r="E133" s="394"/>
      <c r="F133" s="549"/>
      <c r="G133" s="394"/>
      <c r="H133" s="549"/>
      <c r="I133" s="394"/>
      <c r="J133" s="542">
        <f t="shared" si="18"/>
        <v>0</v>
      </c>
      <c r="K133" s="889">
        <f>HLOOKUP('A. Allgemeine Informationen'!$C$17,$M$2:$S$405,ROW(C133)-1,FALSE)+IF(OR(C133=0,'A. Allgemeine Informationen'!$C$17&lt;C133),0,J133*1/20)</f>
        <v>0</v>
      </c>
      <c r="L133" s="890">
        <f>HLOOKUP('A. Allgemeine Informationen'!$C$17,$M$2:$S$405,ROW(C133)-1,FALSE)</f>
        <v>0</v>
      </c>
      <c r="M133" s="857">
        <f t="shared" si="11"/>
        <v>0</v>
      </c>
      <c r="N133" s="389">
        <f t="shared" si="12"/>
        <v>0</v>
      </c>
      <c r="O133" s="389">
        <f t="shared" si="13"/>
        <v>0</v>
      </c>
      <c r="P133" s="546">
        <f t="shared" si="14"/>
        <v>0</v>
      </c>
      <c r="Q133" s="546">
        <f t="shared" si="15"/>
        <v>0</v>
      </c>
      <c r="R133" s="574">
        <f t="shared" si="20"/>
        <v>0</v>
      </c>
      <c r="S133" s="686">
        <f t="shared" si="20"/>
        <v>0</v>
      </c>
    </row>
    <row r="134" spans="1:19" ht="15" customHeight="1" x14ac:dyDescent="0.2">
      <c r="A134" s="41"/>
      <c r="B134" s="540"/>
      <c r="C134" s="383"/>
      <c r="D134" s="393"/>
      <c r="E134" s="394"/>
      <c r="F134" s="549"/>
      <c r="G134" s="394"/>
      <c r="H134" s="549"/>
      <c r="I134" s="394"/>
      <c r="J134" s="542">
        <f t="shared" si="18"/>
        <v>0</v>
      </c>
      <c r="K134" s="889">
        <f>HLOOKUP('A. Allgemeine Informationen'!$C$17,$M$2:$S$405,ROW(C134)-1,FALSE)+IF(OR(C134=0,'A. Allgemeine Informationen'!$C$17&lt;C134),0,J134*1/20)</f>
        <v>0</v>
      </c>
      <c r="L134" s="890">
        <f>HLOOKUP('A. Allgemeine Informationen'!$C$17,$M$2:$S$405,ROW(C134)-1,FALSE)</f>
        <v>0</v>
      </c>
      <c r="M134" s="857">
        <f t="shared" ref="M134:M197" si="21">IF(OR($J134=0,M$5-$C134&lt;0,$C134=0,20-(M$5-$C134)=0),0,$J134*(19-(M$5-$C134))/20)</f>
        <v>0</v>
      </c>
      <c r="N134" s="389">
        <f t="shared" ref="N134:N197" si="22">IF(OR($J134=0,N$5-$C134&lt;0,$C134=0,20-(N$5-$C134)=0),0,$J134*(19-(N$5-$C134))/20)</f>
        <v>0</v>
      </c>
      <c r="O134" s="389">
        <f t="shared" ref="O134:O197" si="23">IF(OR($J134=0,O$5-$C134&lt;0,$C134=0,20-(O$5-$C134)=0),0,$J134*(19-(O$5-$C134))/20)</f>
        <v>0</v>
      </c>
      <c r="P134" s="546">
        <f t="shared" ref="P134:P197" si="24">IF(OR($J134=0,P$5-$C134&lt;0,$C134=0,20-(P$5-$C134)=0),0,$J134*(19-(P$5-$C134))/20)</f>
        <v>0</v>
      </c>
      <c r="Q134" s="546">
        <f t="shared" ref="Q134:Q197" si="25">IF(OR($J134=0,Q$5-$C134&lt;0,$C134=0,20-(Q$5-$C134)=0),0,$J134*(19-(Q$5-$C134))/20)</f>
        <v>0</v>
      </c>
      <c r="R134" s="574">
        <f t="shared" si="20"/>
        <v>0</v>
      </c>
      <c r="S134" s="686">
        <f t="shared" si="20"/>
        <v>0</v>
      </c>
    </row>
    <row r="135" spans="1:19" ht="15" customHeight="1" x14ac:dyDescent="0.2">
      <c r="A135" s="41"/>
      <c r="B135" s="540"/>
      <c r="C135" s="383"/>
      <c r="D135" s="393"/>
      <c r="E135" s="394"/>
      <c r="F135" s="549"/>
      <c r="G135" s="394"/>
      <c r="H135" s="549"/>
      <c r="I135" s="394"/>
      <c r="J135" s="542">
        <f t="shared" si="18"/>
        <v>0</v>
      </c>
      <c r="K135" s="889">
        <f>HLOOKUP('A. Allgemeine Informationen'!$C$17,$M$2:$S$405,ROW(C135)-1,FALSE)+IF(OR(C135=0,'A. Allgemeine Informationen'!$C$17&lt;C135),0,J135*1/20)</f>
        <v>0</v>
      </c>
      <c r="L135" s="890">
        <f>HLOOKUP('A. Allgemeine Informationen'!$C$17,$M$2:$S$405,ROW(C135)-1,FALSE)</f>
        <v>0</v>
      </c>
      <c r="M135" s="857">
        <f t="shared" si="21"/>
        <v>0</v>
      </c>
      <c r="N135" s="389">
        <f t="shared" si="22"/>
        <v>0</v>
      </c>
      <c r="O135" s="389">
        <f t="shared" si="23"/>
        <v>0</v>
      </c>
      <c r="P135" s="546">
        <f t="shared" si="24"/>
        <v>0</v>
      </c>
      <c r="Q135" s="546">
        <f t="shared" si="25"/>
        <v>0</v>
      </c>
      <c r="R135" s="574">
        <f t="shared" si="20"/>
        <v>0</v>
      </c>
      <c r="S135" s="686">
        <f t="shared" si="20"/>
        <v>0</v>
      </c>
    </row>
    <row r="136" spans="1:19" ht="15" customHeight="1" x14ac:dyDescent="0.2">
      <c r="A136" s="41"/>
      <c r="B136" s="540"/>
      <c r="C136" s="383"/>
      <c r="D136" s="393"/>
      <c r="E136" s="394"/>
      <c r="F136" s="549"/>
      <c r="G136" s="394"/>
      <c r="H136" s="549"/>
      <c r="I136" s="394"/>
      <c r="J136" s="542">
        <f t="shared" si="18"/>
        <v>0</v>
      </c>
      <c r="K136" s="889">
        <f>HLOOKUP('A. Allgemeine Informationen'!$C$17,$M$2:$S$405,ROW(C136)-1,FALSE)+IF(OR(C136=0,'A. Allgemeine Informationen'!$C$17&lt;C136),0,J136*1/20)</f>
        <v>0</v>
      </c>
      <c r="L136" s="890">
        <f>HLOOKUP('A. Allgemeine Informationen'!$C$17,$M$2:$S$405,ROW(C136)-1,FALSE)</f>
        <v>0</v>
      </c>
      <c r="M136" s="857">
        <f t="shared" si="21"/>
        <v>0</v>
      </c>
      <c r="N136" s="389">
        <f t="shared" si="22"/>
        <v>0</v>
      </c>
      <c r="O136" s="389">
        <f t="shared" si="23"/>
        <v>0</v>
      </c>
      <c r="P136" s="546">
        <f t="shared" si="24"/>
        <v>0</v>
      </c>
      <c r="Q136" s="546">
        <f t="shared" si="25"/>
        <v>0</v>
      </c>
      <c r="R136" s="574">
        <f t="shared" si="20"/>
        <v>0</v>
      </c>
      <c r="S136" s="686">
        <f t="shared" si="20"/>
        <v>0</v>
      </c>
    </row>
    <row r="137" spans="1:19" ht="15" customHeight="1" x14ac:dyDescent="0.2">
      <c r="A137" s="41"/>
      <c r="B137" s="540"/>
      <c r="C137" s="383"/>
      <c r="D137" s="393"/>
      <c r="E137" s="394"/>
      <c r="F137" s="549"/>
      <c r="G137" s="394"/>
      <c r="H137" s="549"/>
      <c r="I137" s="394"/>
      <c r="J137" s="542">
        <f t="shared" si="18"/>
        <v>0</v>
      </c>
      <c r="K137" s="889">
        <f>HLOOKUP('A. Allgemeine Informationen'!$C$17,$M$2:$S$405,ROW(C137)-1,FALSE)+IF(OR(C137=0,'A. Allgemeine Informationen'!$C$17&lt;C137),0,J137*1/20)</f>
        <v>0</v>
      </c>
      <c r="L137" s="890">
        <f>HLOOKUP('A. Allgemeine Informationen'!$C$17,$M$2:$S$405,ROW(C137)-1,FALSE)</f>
        <v>0</v>
      </c>
      <c r="M137" s="857">
        <f t="shared" si="21"/>
        <v>0</v>
      </c>
      <c r="N137" s="389">
        <f t="shared" si="22"/>
        <v>0</v>
      </c>
      <c r="O137" s="389">
        <f t="shared" si="23"/>
        <v>0</v>
      </c>
      <c r="P137" s="546">
        <f t="shared" si="24"/>
        <v>0</v>
      </c>
      <c r="Q137" s="546">
        <f t="shared" si="25"/>
        <v>0</v>
      </c>
      <c r="R137" s="574">
        <f t="shared" si="20"/>
        <v>0</v>
      </c>
      <c r="S137" s="686">
        <f t="shared" si="20"/>
        <v>0</v>
      </c>
    </row>
    <row r="138" spans="1:19" ht="15" customHeight="1" x14ac:dyDescent="0.2">
      <c r="A138" s="41"/>
      <c r="B138" s="540"/>
      <c r="C138" s="383"/>
      <c r="D138" s="393"/>
      <c r="E138" s="394"/>
      <c r="F138" s="549"/>
      <c r="G138" s="394"/>
      <c r="H138" s="549"/>
      <c r="I138" s="394"/>
      <c r="J138" s="542">
        <f t="shared" si="18"/>
        <v>0</v>
      </c>
      <c r="K138" s="889">
        <f>HLOOKUP('A. Allgemeine Informationen'!$C$17,$M$2:$S$405,ROW(C138)-1,FALSE)+IF(OR(C138=0,'A. Allgemeine Informationen'!$C$17&lt;C138),0,J138*1/20)</f>
        <v>0</v>
      </c>
      <c r="L138" s="890">
        <f>HLOOKUP('A. Allgemeine Informationen'!$C$17,$M$2:$S$405,ROW(C138)-1,FALSE)</f>
        <v>0</v>
      </c>
      <c r="M138" s="857">
        <f t="shared" si="21"/>
        <v>0</v>
      </c>
      <c r="N138" s="389">
        <f t="shared" si="22"/>
        <v>0</v>
      </c>
      <c r="O138" s="389">
        <f t="shared" si="23"/>
        <v>0</v>
      </c>
      <c r="P138" s="546">
        <f t="shared" si="24"/>
        <v>0</v>
      </c>
      <c r="Q138" s="546">
        <f t="shared" si="25"/>
        <v>0</v>
      </c>
      <c r="R138" s="574">
        <f t="shared" si="20"/>
        <v>0</v>
      </c>
      <c r="S138" s="686">
        <f t="shared" si="20"/>
        <v>0</v>
      </c>
    </row>
    <row r="139" spans="1:19" ht="15" customHeight="1" x14ac:dyDescent="0.2">
      <c r="A139" s="41"/>
      <c r="B139" s="540"/>
      <c r="C139" s="383"/>
      <c r="D139" s="393"/>
      <c r="E139" s="394"/>
      <c r="F139" s="549"/>
      <c r="G139" s="394"/>
      <c r="H139" s="549"/>
      <c r="I139" s="394"/>
      <c r="J139" s="542">
        <f t="shared" si="18"/>
        <v>0</v>
      </c>
      <c r="K139" s="889">
        <f>HLOOKUP('A. Allgemeine Informationen'!$C$17,$M$2:$S$405,ROW(C139)-1,FALSE)+IF(OR(C139=0,'A. Allgemeine Informationen'!$C$17&lt;C139),0,J139*1/20)</f>
        <v>0</v>
      </c>
      <c r="L139" s="890">
        <f>HLOOKUP('A. Allgemeine Informationen'!$C$17,$M$2:$S$405,ROW(C139)-1,FALSE)</f>
        <v>0</v>
      </c>
      <c r="M139" s="857">
        <f t="shared" si="21"/>
        <v>0</v>
      </c>
      <c r="N139" s="389">
        <f t="shared" si="22"/>
        <v>0</v>
      </c>
      <c r="O139" s="389">
        <f t="shared" si="23"/>
        <v>0</v>
      </c>
      <c r="P139" s="546">
        <f t="shared" si="24"/>
        <v>0</v>
      </c>
      <c r="Q139" s="546">
        <f t="shared" si="25"/>
        <v>0</v>
      </c>
      <c r="R139" s="574">
        <f t="shared" si="20"/>
        <v>0</v>
      </c>
      <c r="S139" s="686">
        <f t="shared" si="20"/>
        <v>0</v>
      </c>
    </row>
    <row r="140" spans="1:19" ht="15" customHeight="1" x14ac:dyDescent="0.2">
      <c r="A140" s="41"/>
      <c r="B140" s="540"/>
      <c r="C140" s="383"/>
      <c r="D140" s="393"/>
      <c r="E140" s="394"/>
      <c r="F140" s="549"/>
      <c r="G140" s="394"/>
      <c r="H140" s="549"/>
      <c r="I140" s="394"/>
      <c r="J140" s="542">
        <f t="shared" si="18"/>
        <v>0</v>
      </c>
      <c r="K140" s="889">
        <f>HLOOKUP('A. Allgemeine Informationen'!$C$17,$M$2:$S$405,ROW(C140)-1,FALSE)+IF(OR(C140=0,'A. Allgemeine Informationen'!$C$17&lt;C140),0,J140*1/20)</f>
        <v>0</v>
      </c>
      <c r="L140" s="890">
        <f>HLOOKUP('A. Allgemeine Informationen'!$C$17,$M$2:$S$405,ROW(C140)-1,FALSE)</f>
        <v>0</v>
      </c>
      <c r="M140" s="857">
        <f t="shared" si="21"/>
        <v>0</v>
      </c>
      <c r="N140" s="389">
        <f t="shared" si="22"/>
        <v>0</v>
      </c>
      <c r="O140" s="389">
        <f t="shared" si="23"/>
        <v>0</v>
      </c>
      <c r="P140" s="546">
        <f t="shared" si="24"/>
        <v>0</v>
      </c>
      <c r="Q140" s="546">
        <f t="shared" si="25"/>
        <v>0</v>
      </c>
      <c r="R140" s="574">
        <f t="shared" si="20"/>
        <v>0</v>
      </c>
      <c r="S140" s="686">
        <f t="shared" si="20"/>
        <v>0</v>
      </c>
    </row>
    <row r="141" spans="1:19" ht="15" customHeight="1" x14ac:dyDescent="0.2">
      <c r="A141" s="41"/>
      <c r="B141" s="540"/>
      <c r="C141" s="383"/>
      <c r="D141" s="393"/>
      <c r="E141" s="394"/>
      <c r="F141" s="549"/>
      <c r="G141" s="394"/>
      <c r="H141" s="549"/>
      <c r="I141" s="394"/>
      <c r="J141" s="542">
        <f t="shared" si="18"/>
        <v>0</v>
      </c>
      <c r="K141" s="889">
        <f>HLOOKUP('A. Allgemeine Informationen'!$C$17,$M$2:$S$405,ROW(C141)-1,FALSE)+IF(OR(C141=0,'A. Allgemeine Informationen'!$C$17&lt;C141),0,J141*1/20)</f>
        <v>0</v>
      </c>
      <c r="L141" s="890">
        <f>HLOOKUP('A. Allgemeine Informationen'!$C$17,$M$2:$S$405,ROW(C141)-1,FALSE)</f>
        <v>0</v>
      </c>
      <c r="M141" s="857">
        <f t="shared" si="21"/>
        <v>0</v>
      </c>
      <c r="N141" s="389">
        <f t="shared" si="22"/>
        <v>0</v>
      </c>
      <c r="O141" s="389">
        <f t="shared" si="23"/>
        <v>0</v>
      </c>
      <c r="P141" s="546">
        <f t="shared" si="24"/>
        <v>0</v>
      </c>
      <c r="Q141" s="546">
        <f t="shared" si="25"/>
        <v>0</v>
      </c>
      <c r="R141" s="574">
        <f t="shared" si="20"/>
        <v>0</v>
      </c>
      <c r="S141" s="686">
        <f t="shared" si="20"/>
        <v>0</v>
      </c>
    </row>
    <row r="142" spans="1:19" ht="15" customHeight="1" x14ac:dyDescent="0.2">
      <c r="A142" s="41"/>
      <c r="B142" s="540"/>
      <c r="C142" s="383"/>
      <c r="D142" s="393"/>
      <c r="E142" s="394"/>
      <c r="F142" s="549"/>
      <c r="G142" s="394"/>
      <c r="H142" s="549"/>
      <c r="I142" s="394"/>
      <c r="J142" s="542">
        <f t="shared" si="18"/>
        <v>0</v>
      </c>
      <c r="K142" s="889">
        <f>HLOOKUP('A. Allgemeine Informationen'!$C$17,$M$2:$S$405,ROW(C142)-1,FALSE)+IF(OR(C142=0,'A. Allgemeine Informationen'!$C$17&lt;C142),0,J142*1/20)</f>
        <v>0</v>
      </c>
      <c r="L142" s="890">
        <f>HLOOKUP('A. Allgemeine Informationen'!$C$17,$M$2:$S$405,ROW(C142)-1,FALSE)</f>
        <v>0</v>
      </c>
      <c r="M142" s="857">
        <f t="shared" si="21"/>
        <v>0</v>
      </c>
      <c r="N142" s="389">
        <f t="shared" si="22"/>
        <v>0</v>
      </c>
      <c r="O142" s="389">
        <f t="shared" si="23"/>
        <v>0</v>
      </c>
      <c r="P142" s="546">
        <f t="shared" si="24"/>
        <v>0</v>
      </c>
      <c r="Q142" s="546">
        <f t="shared" si="25"/>
        <v>0</v>
      </c>
      <c r="R142" s="574">
        <f t="shared" si="20"/>
        <v>0</v>
      </c>
      <c r="S142" s="686">
        <f t="shared" si="20"/>
        <v>0</v>
      </c>
    </row>
    <row r="143" spans="1:19" ht="15" customHeight="1" x14ac:dyDescent="0.2">
      <c r="A143" s="41"/>
      <c r="B143" s="540"/>
      <c r="C143" s="383"/>
      <c r="D143" s="393"/>
      <c r="E143" s="394"/>
      <c r="F143" s="549"/>
      <c r="G143" s="394"/>
      <c r="H143" s="549"/>
      <c r="I143" s="394"/>
      <c r="J143" s="542">
        <f t="shared" si="18"/>
        <v>0</v>
      </c>
      <c r="K143" s="889">
        <f>HLOOKUP('A. Allgemeine Informationen'!$C$17,$M$2:$S$405,ROW(C143)-1,FALSE)+IF(OR(C143=0,'A. Allgemeine Informationen'!$C$17&lt;C143),0,J143*1/20)</f>
        <v>0</v>
      </c>
      <c r="L143" s="890">
        <f>HLOOKUP('A. Allgemeine Informationen'!$C$17,$M$2:$S$405,ROW(C143)-1,FALSE)</f>
        <v>0</v>
      </c>
      <c r="M143" s="857">
        <f t="shared" si="21"/>
        <v>0</v>
      </c>
      <c r="N143" s="389">
        <f t="shared" si="22"/>
        <v>0</v>
      </c>
      <c r="O143" s="389">
        <f t="shared" si="23"/>
        <v>0</v>
      </c>
      <c r="P143" s="546">
        <f t="shared" si="24"/>
        <v>0</v>
      </c>
      <c r="Q143" s="546">
        <f t="shared" si="25"/>
        <v>0</v>
      </c>
      <c r="R143" s="574">
        <f t="shared" si="20"/>
        <v>0</v>
      </c>
      <c r="S143" s="686">
        <f t="shared" si="20"/>
        <v>0</v>
      </c>
    </row>
    <row r="144" spans="1:19" ht="15" customHeight="1" x14ac:dyDescent="0.2">
      <c r="A144" s="41"/>
      <c r="B144" s="540"/>
      <c r="C144" s="383"/>
      <c r="D144" s="393"/>
      <c r="E144" s="394"/>
      <c r="F144" s="549"/>
      <c r="G144" s="394"/>
      <c r="H144" s="549"/>
      <c r="I144" s="394"/>
      <c r="J144" s="542">
        <f t="shared" si="18"/>
        <v>0</v>
      </c>
      <c r="K144" s="889">
        <f>HLOOKUP('A. Allgemeine Informationen'!$C$17,$M$2:$S$405,ROW(C144)-1,FALSE)+IF(OR(C144=0,'A. Allgemeine Informationen'!$C$17&lt;C144),0,J144*1/20)</f>
        <v>0</v>
      </c>
      <c r="L144" s="890">
        <f>HLOOKUP('A. Allgemeine Informationen'!$C$17,$M$2:$S$405,ROW(C144)-1,FALSE)</f>
        <v>0</v>
      </c>
      <c r="M144" s="857">
        <f t="shared" si="21"/>
        <v>0</v>
      </c>
      <c r="N144" s="389">
        <f t="shared" si="22"/>
        <v>0</v>
      </c>
      <c r="O144" s="389">
        <f t="shared" si="23"/>
        <v>0</v>
      </c>
      <c r="P144" s="546">
        <f t="shared" si="24"/>
        <v>0</v>
      </c>
      <c r="Q144" s="546">
        <f t="shared" si="25"/>
        <v>0</v>
      </c>
      <c r="R144" s="574">
        <f t="shared" si="20"/>
        <v>0</v>
      </c>
      <c r="S144" s="686">
        <f t="shared" si="20"/>
        <v>0</v>
      </c>
    </row>
    <row r="145" spans="1:19" ht="15" customHeight="1" x14ac:dyDescent="0.2">
      <c r="A145" s="41"/>
      <c r="B145" s="540"/>
      <c r="C145" s="383"/>
      <c r="D145" s="393"/>
      <c r="E145" s="394"/>
      <c r="F145" s="549"/>
      <c r="G145" s="394"/>
      <c r="H145" s="549"/>
      <c r="I145" s="394"/>
      <c r="J145" s="542">
        <f t="shared" si="18"/>
        <v>0</v>
      </c>
      <c r="K145" s="889">
        <f>HLOOKUP('A. Allgemeine Informationen'!$C$17,$M$2:$S$405,ROW(C145)-1,FALSE)+IF(OR(C145=0,'A. Allgemeine Informationen'!$C$17&lt;C145),0,J145*1/20)</f>
        <v>0</v>
      </c>
      <c r="L145" s="890">
        <f>HLOOKUP('A. Allgemeine Informationen'!$C$17,$M$2:$S$405,ROW(C145)-1,FALSE)</f>
        <v>0</v>
      </c>
      <c r="M145" s="857">
        <f t="shared" si="21"/>
        <v>0</v>
      </c>
      <c r="N145" s="389">
        <f t="shared" si="22"/>
        <v>0</v>
      </c>
      <c r="O145" s="389">
        <f t="shared" si="23"/>
        <v>0</v>
      </c>
      <c r="P145" s="546">
        <f t="shared" si="24"/>
        <v>0</v>
      </c>
      <c r="Q145" s="546">
        <f t="shared" si="25"/>
        <v>0</v>
      </c>
      <c r="R145" s="574">
        <f t="shared" si="20"/>
        <v>0</v>
      </c>
      <c r="S145" s="686">
        <f t="shared" si="20"/>
        <v>0</v>
      </c>
    </row>
    <row r="146" spans="1:19" ht="15" customHeight="1" x14ac:dyDescent="0.2">
      <c r="A146" s="41"/>
      <c r="B146" s="540"/>
      <c r="C146" s="383"/>
      <c r="D146" s="393"/>
      <c r="E146" s="394"/>
      <c r="F146" s="549"/>
      <c r="G146" s="394"/>
      <c r="H146" s="549"/>
      <c r="I146" s="394"/>
      <c r="J146" s="542">
        <f t="shared" si="18"/>
        <v>0</v>
      </c>
      <c r="K146" s="889">
        <f>HLOOKUP('A. Allgemeine Informationen'!$C$17,$M$2:$S$405,ROW(C146)-1,FALSE)+IF(OR(C146=0,'A. Allgemeine Informationen'!$C$17&lt;C146),0,J146*1/20)</f>
        <v>0</v>
      </c>
      <c r="L146" s="890">
        <f>HLOOKUP('A. Allgemeine Informationen'!$C$17,$M$2:$S$405,ROW(C146)-1,FALSE)</f>
        <v>0</v>
      </c>
      <c r="M146" s="857">
        <f t="shared" si="21"/>
        <v>0</v>
      </c>
      <c r="N146" s="389">
        <f t="shared" si="22"/>
        <v>0</v>
      </c>
      <c r="O146" s="389">
        <f t="shared" si="23"/>
        <v>0</v>
      </c>
      <c r="P146" s="546">
        <f t="shared" si="24"/>
        <v>0</v>
      </c>
      <c r="Q146" s="546">
        <f t="shared" si="25"/>
        <v>0</v>
      </c>
      <c r="R146" s="574">
        <f t="shared" ref="R146:S165" si="26">IF(OR($J146=0,R$5-$C146&lt;0,$C146=0,20-(R$5-$C146)=0),0,$J146*(19-(R$5-$C146))/20)</f>
        <v>0</v>
      </c>
      <c r="S146" s="686">
        <f t="shared" si="26"/>
        <v>0</v>
      </c>
    </row>
    <row r="147" spans="1:19" ht="15" customHeight="1" x14ac:dyDescent="0.2">
      <c r="A147" s="41"/>
      <c r="B147" s="540"/>
      <c r="C147" s="383"/>
      <c r="D147" s="393"/>
      <c r="E147" s="394"/>
      <c r="F147" s="549"/>
      <c r="G147" s="394"/>
      <c r="H147" s="549"/>
      <c r="I147" s="394"/>
      <c r="J147" s="542">
        <f t="shared" si="18"/>
        <v>0</v>
      </c>
      <c r="K147" s="889">
        <f>HLOOKUP('A. Allgemeine Informationen'!$C$17,$M$2:$S$405,ROW(C147)-1,FALSE)+IF(OR(C147=0,'A. Allgemeine Informationen'!$C$17&lt;C147),0,J147*1/20)</f>
        <v>0</v>
      </c>
      <c r="L147" s="890">
        <f>HLOOKUP('A. Allgemeine Informationen'!$C$17,$M$2:$S$405,ROW(C147)-1,FALSE)</f>
        <v>0</v>
      </c>
      <c r="M147" s="857">
        <f t="shared" si="21"/>
        <v>0</v>
      </c>
      <c r="N147" s="389">
        <f t="shared" si="22"/>
        <v>0</v>
      </c>
      <c r="O147" s="389">
        <f t="shared" si="23"/>
        <v>0</v>
      </c>
      <c r="P147" s="546">
        <f t="shared" si="24"/>
        <v>0</v>
      </c>
      <c r="Q147" s="546">
        <f t="shared" si="25"/>
        <v>0</v>
      </c>
      <c r="R147" s="574">
        <f t="shared" si="26"/>
        <v>0</v>
      </c>
      <c r="S147" s="686">
        <f t="shared" si="26"/>
        <v>0</v>
      </c>
    </row>
    <row r="148" spans="1:19" ht="15" customHeight="1" x14ac:dyDescent="0.2">
      <c r="A148" s="41"/>
      <c r="B148" s="540"/>
      <c r="C148" s="383"/>
      <c r="D148" s="393"/>
      <c r="E148" s="394"/>
      <c r="F148" s="549"/>
      <c r="G148" s="394"/>
      <c r="H148" s="549"/>
      <c r="I148" s="394"/>
      <c r="J148" s="542">
        <f t="shared" si="18"/>
        <v>0</v>
      </c>
      <c r="K148" s="889">
        <f>HLOOKUP('A. Allgemeine Informationen'!$C$17,$M$2:$S$405,ROW(C148)-1,FALSE)+IF(OR(C148=0,'A. Allgemeine Informationen'!$C$17&lt;C148),0,J148*1/20)</f>
        <v>0</v>
      </c>
      <c r="L148" s="890">
        <f>HLOOKUP('A. Allgemeine Informationen'!$C$17,$M$2:$S$405,ROW(C148)-1,FALSE)</f>
        <v>0</v>
      </c>
      <c r="M148" s="857">
        <f t="shared" si="21"/>
        <v>0</v>
      </c>
      <c r="N148" s="389">
        <f t="shared" si="22"/>
        <v>0</v>
      </c>
      <c r="O148" s="389">
        <f t="shared" si="23"/>
        <v>0</v>
      </c>
      <c r="P148" s="546">
        <f t="shared" si="24"/>
        <v>0</v>
      </c>
      <c r="Q148" s="546">
        <f t="shared" si="25"/>
        <v>0</v>
      </c>
      <c r="R148" s="574">
        <f t="shared" si="26"/>
        <v>0</v>
      </c>
      <c r="S148" s="686">
        <f t="shared" si="26"/>
        <v>0</v>
      </c>
    </row>
    <row r="149" spans="1:19" ht="15" customHeight="1" x14ac:dyDescent="0.2">
      <c r="A149" s="41"/>
      <c r="B149" s="540"/>
      <c r="C149" s="383"/>
      <c r="D149" s="393"/>
      <c r="E149" s="394"/>
      <c r="F149" s="549"/>
      <c r="G149" s="394"/>
      <c r="H149" s="549"/>
      <c r="I149" s="394"/>
      <c r="J149" s="542">
        <f t="shared" si="18"/>
        <v>0</v>
      </c>
      <c r="K149" s="889">
        <f>HLOOKUP('A. Allgemeine Informationen'!$C$17,$M$2:$S$405,ROW(C149)-1,FALSE)+IF(OR(C149=0,'A. Allgemeine Informationen'!$C$17&lt;C149),0,J149*1/20)</f>
        <v>0</v>
      </c>
      <c r="L149" s="890">
        <f>HLOOKUP('A. Allgemeine Informationen'!$C$17,$M$2:$S$405,ROW(C149)-1,FALSE)</f>
        <v>0</v>
      </c>
      <c r="M149" s="857">
        <f t="shared" si="21"/>
        <v>0</v>
      </c>
      <c r="N149" s="389">
        <f t="shared" si="22"/>
        <v>0</v>
      </c>
      <c r="O149" s="389">
        <f t="shared" si="23"/>
        <v>0</v>
      </c>
      <c r="P149" s="546">
        <f t="shared" si="24"/>
        <v>0</v>
      </c>
      <c r="Q149" s="546">
        <f t="shared" si="25"/>
        <v>0</v>
      </c>
      <c r="R149" s="574">
        <f t="shared" si="26"/>
        <v>0</v>
      </c>
      <c r="S149" s="686">
        <f t="shared" si="26"/>
        <v>0</v>
      </c>
    </row>
    <row r="150" spans="1:19" ht="15" customHeight="1" x14ac:dyDescent="0.2">
      <c r="A150" s="41"/>
      <c r="B150" s="540"/>
      <c r="C150" s="383"/>
      <c r="D150" s="393"/>
      <c r="E150" s="394"/>
      <c r="F150" s="549"/>
      <c r="G150" s="394"/>
      <c r="H150" s="549"/>
      <c r="I150" s="394"/>
      <c r="J150" s="542">
        <f t="shared" si="18"/>
        <v>0</v>
      </c>
      <c r="K150" s="889">
        <f>HLOOKUP('A. Allgemeine Informationen'!$C$17,$M$2:$S$405,ROW(C150)-1,FALSE)+IF(OR(C150=0,'A. Allgemeine Informationen'!$C$17&lt;C150),0,J150*1/20)</f>
        <v>0</v>
      </c>
      <c r="L150" s="890">
        <f>HLOOKUP('A. Allgemeine Informationen'!$C$17,$M$2:$S$405,ROW(C150)-1,FALSE)</f>
        <v>0</v>
      </c>
      <c r="M150" s="857">
        <f t="shared" si="21"/>
        <v>0</v>
      </c>
      <c r="N150" s="389">
        <f t="shared" si="22"/>
        <v>0</v>
      </c>
      <c r="O150" s="389">
        <f t="shared" si="23"/>
        <v>0</v>
      </c>
      <c r="P150" s="546">
        <f t="shared" si="24"/>
        <v>0</v>
      </c>
      <c r="Q150" s="546">
        <f t="shared" si="25"/>
        <v>0</v>
      </c>
      <c r="R150" s="574">
        <f t="shared" si="26"/>
        <v>0</v>
      </c>
      <c r="S150" s="686">
        <f t="shared" si="26"/>
        <v>0</v>
      </c>
    </row>
    <row r="151" spans="1:19" ht="15" customHeight="1" x14ac:dyDescent="0.2">
      <c r="A151" s="41"/>
      <c r="B151" s="540"/>
      <c r="C151" s="383"/>
      <c r="D151" s="393"/>
      <c r="E151" s="394"/>
      <c r="F151" s="549"/>
      <c r="G151" s="394"/>
      <c r="H151" s="549"/>
      <c r="I151" s="394"/>
      <c r="J151" s="542">
        <f t="shared" si="18"/>
        <v>0</v>
      </c>
      <c r="K151" s="889">
        <f>HLOOKUP('A. Allgemeine Informationen'!$C$17,$M$2:$S$405,ROW(C151)-1,FALSE)+IF(OR(C151=0,'A. Allgemeine Informationen'!$C$17&lt;C151),0,J151*1/20)</f>
        <v>0</v>
      </c>
      <c r="L151" s="890">
        <f>HLOOKUP('A. Allgemeine Informationen'!$C$17,$M$2:$S$405,ROW(C151)-1,FALSE)</f>
        <v>0</v>
      </c>
      <c r="M151" s="857">
        <f t="shared" si="21"/>
        <v>0</v>
      </c>
      <c r="N151" s="389">
        <f t="shared" si="22"/>
        <v>0</v>
      </c>
      <c r="O151" s="389">
        <f t="shared" si="23"/>
        <v>0</v>
      </c>
      <c r="P151" s="546">
        <f t="shared" si="24"/>
        <v>0</v>
      </c>
      <c r="Q151" s="546">
        <f t="shared" si="25"/>
        <v>0</v>
      </c>
      <c r="R151" s="574">
        <f t="shared" si="26"/>
        <v>0</v>
      </c>
      <c r="S151" s="686">
        <f t="shared" si="26"/>
        <v>0</v>
      </c>
    </row>
    <row r="152" spans="1:19" ht="15" customHeight="1" x14ac:dyDescent="0.2">
      <c r="A152" s="41"/>
      <c r="B152" s="540"/>
      <c r="C152" s="383"/>
      <c r="D152" s="393"/>
      <c r="E152" s="394"/>
      <c r="F152" s="549"/>
      <c r="G152" s="394"/>
      <c r="H152" s="549"/>
      <c r="I152" s="394"/>
      <c r="J152" s="542">
        <f t="shared" si="18"/>
        <v>0</v>
      </c>
      <c r="K152" s="889">
        <f>HLOOKUP('A. Allgemeine Informationen'!$C$17,$M$2:$S$405,ROW(C152)-1,FALSE)+IF(OR(C152=0,'A. Allgemeine Informationen'!$C$17&lt;C152),0,J152*1/20)</f>
        <v>0</v>
      </c>
      <c r="L152" s="890">
        <f>HLOOKUP('A. Allgemeine Informationen'!$C$17,$M$2:$S$405,ROW(C152)-1,FALSE)</f>
        <v>0</v>
      </c>
      <c r="M152" s="857">
        <f t="shared" si="21"/>
        <v>0</v>
      </c>
      <c r="N152" s="389">
        <f t="shared" si="22"/>
        <v>0</v>
      </c>
      <c r="O152" s="389">
        <f t="shared" si="23"/>
        <v>0</v>
      </c>
      <c r="P152" s="546">
        <f t="shared" si="24"/>
        <v>0</v>
      </c>
      <c r="Q152" s="546">
        <f t="shared" si="25"/>
        <v>0</v>
      </c>
      <c r="R152" s="574">
        <f t="shared" si="26"/>
        <v>0</v>
      </c>
      <c r="S152" s="686">
        <f t="shared" si="26"/>
        <v>0</v>
      </c>
    </row>
    <row r="153" spans="1:19" ht="15" customHeight="1" x14ac:dyDescent="0.2">
      <c r="A153" s="41"/>
      <c r="B153" s="540"/>
      <c r="C153" s="383"/>
      <c r="D153" s="393"/>
      <c r="E153" s="394"/>
      <c r="F153" s="549"/>
      <c r="G153" s="394"/>
      <c r="H153" s="549"/>
      <c r="I153" s="394"/>
      <c r="J153" s="542">
        <f t="shared" si="18"/>
        <v>0</v>
      </c>
      <c r="K153" s="889">
        <f>HLOOKUP('A. Allgemeine Informationen'!$C$17,$M$2:$S$405,ROW(C153)-1,FALSE)+IF(OR(C153=0,'A. Allgemeine Informationen'!$C$17&lt;C153),0,J153*1/20)</f>
        <v>0</v>
      </c>
      <c r="L153" s="890">
        <f>HLOOKUP('A. Allgemeine Informationen'!$C$17,$M$2:$S$405,ROW(C153)-1,FALSE)</f>
        <v>0</v>
      </c>
      <c r="M153" s="857">
        <f t="shared" si="21"/>
        <v>0</v>
      </c>
      <c r="N153" s="389">
        <f t="shared" si="22"/>
        <v>0</v>
      </c>
      <c r="O153" s="389">
        <f t="shared" si="23"/>
        <v>0</v>
      </c>
      <c r="P153" s="546">
        <f t="shared" si="24"/>
        <v>0</v>
      </c>
      <c r="Q153" s="546">
        <f t="shared" si="25"/>
        <v>0</v>
      </c>
      <c r="R153" s="574">
        <f t="shared" si="26"/>
        <v>0</v>
      </c>
      <c r="S153" s="686">
        <f t="shared" si="26"/>
        <v>0</v>
      </c>
    </row>
    <row r="154" spans="1:19" ht="15" customHeight="1" x14ac:dyDescent="0.2">
      <c r="A154" s="41"/>
      <c r="B154" s="540"/>
      <c r="C154" s="383"/>
      <c r="D154" s="393"/>
      <c r="E154" s="394"/>
      <c r="F154" s="549"/>
      <c r="G154" s="394"/>
      <c r="H154" s="549"/>
      <c r="I154" s="394"/>
      <c r="J154" s="542">
        <f t="shared" si="18"/>
        <v>0</v>
      </c>
      <c r="K154" s="889">
        <f>HLOOKUP('A. Allgemeine Informationen'!$C$17,$M$2:$S$405,ROW(C154)-1,FALSE)+IF(OR(C154=0,'A. Allgemeine Informationen'!$C$17&lt;C154),0,J154*1/20)</f>
        <v>0</v>
      </c>
      <c r="L154" s="890">
        <f>HLOOKUP('A. Allgemeine Informationen'!$C$17,$M$2:$S$405,ROW(C154)-1,FALSE)</f>
        <v>0</v>
      </c>
      <c r="M154" s="857">
        <f t="shared" si="21"/>
        <v>0</v>
      </c>
      <c r="N154" s="389">
        <f t="shared" si="22"/>
        <v>0</v>
      </c>
      <c r="O154" s="389">
        <f t="shared" si="23"/>
        <v>0</v>
      </c>
      <c r="P154" s="546">
        <f t="shared" si="24"/>
        <v>0</v>
      </c>
      <c r="Q154" s="546">
        <f t="shared" si="25"/>
        <v>0</v>
      </c>
      <c r="R154" s="574">
        <f t="shared" si="26"/>
        <v>0</v>
      </c>
      <c r="S154" s="686">
        <f t="shared" si="26"/>
        <v>0</v>
      </c>
    </row>
    <row r="155" spans="1:19" ht="15" customHeight="1" x14ac:dyDescent="0.2">
      <c r="A155" s="41"/>
      <c r="B155" s="540"/>
      <c r="C155" s="383"/>
      <c r="D155" s="393"/>
      <c r="E155" s="394"/>
      <c r="F155" s="549"/>
      <c r="G155" s="394"/>
      <c r="H155" s="549"/>
      <c r="I155" s="394"/>
      <c r="J155" s="542">
        <f t="shared" si="18"/>
        <v>0</v>
      </c>
      <c r="K155" s="889">
        <f>HLOOKUP('A. Allgemeine Informationen'!$C$17,$M$2:$S$405,ROW(C155)-1,FALSE)+IF(OR(C155=0,'A. Allgemeine Informationen'!$C$17&lt;C155),0,J155*1/20)</f>
        <v>0</v>
      </c>
      <c r="L155" s="890">
        <f>HLOOKUP('A. Allgemeine Informationen'!$C$17,$M$2:$S$405,ROW(C155)-1,FALSE)</f>
        <v>0</v>
      </c>
      <c r="M155" s="857">
        <f t="shared" si="21"/>
        <v>0</v>
      </c>
      <c r="N155" s="389">
        <f t="shared" si="22"/>
        <v>0</v>
      </c>
      <c r="O155" s="389">
        <f t="shared" si="23"/>
        <v>0</v>
      </c>
      <c r="P155" s="546">
        <f t="shared" si="24"/>
        <v>0</v>
      </c>
      <c r="Q155" s="546">
        <f t="shared" si="25"/>
        <v>0</v>
      </c>
      <c r="R155" s="574">
        <f t="shared" si="26"/>
        <v>0</v>
      </c>
      <c r="S155" s="686">
        <f t="shared" si="26"/>
        <v>0</v>
      </c>
    </row>
    <row r="156" spans="1:19" ht="15" customHeight="1" x14ac:dyDescent="0.2">
      <c r="A156" s="41"/>
      <c r="B156" s="540"/>
      <c r="C156" s="383"/>
      <c r="D156" s="393"/>
      <c r="E156" s="394"/>
      <c r="F156" s="549"/>
      <c r="G156" s="394"/>
      <c r="H156" s="549"/>
      <c r="I156" s="394"/>
      <c r="J156" s="542">
        <f t="shared" si="18"/>
        <v>0</v>
      </c>
      <c r="K156" s="889">
        <f>HLOOKUP('A. Allgemeine Informationen'!$C$17,$M$2:$S$405,ROW(C156)-1,FALSE)+IF(OR(C156=0,'A. Allgemeine Informationen'!$C$17&lt;C156),0,J156*1/20)</f>
        <v>0</v>
      </c>
      <c r="L156" s="890">
        <f>HLOOKUP('A. Allgemeine Informationen'!$C$17,$M$2:$S$405,ROW(C156)-1,FALSE)</f>
        <v>0</v>
      </c>
      <c r="M156" s="857">
        <f t="shared" si="21"/>
        <v>0</v>
      </c>
      <c r="N156" s="389">
        <f t="shared" si="22"/>
        <v>0</v>
      </c>
      <c r="O156" s="389">
        <f t="shared" si="23"/>
        <v>0</v>
      </c>
      <c r="P156" s="546">
        <f t="shared" si="24"/>
        <v>0</v>
      </c>
      <c r="Q156" s="546">
        <f t="shared" si="25"/>
        <v>0</v>
      </c>
      <c r="R156" s="574">
        <f t="shared" si="26"/>
        <v>0</v>
      </c>
      <c r="S156" s="686">
        <f t="shared" si="26"/>
        <v>0</v>
      </c>
    </row>
    <row r="157" spans="1:19" ht="15" customHeight="1" x14ac:dyDescent="0.2">
      <c r="A157" s="41"/>
      <c r="B157" s="540"/>
      <c r="C157" s="383"/>
      <c r="D157" s="393"/>
      <c r="E157" s="394"/>
      <c r="F157" s="549"/>
      <c r="G157" s="394"/>
      <c r="H157" s="549"/>
      <c r="I157" s="394"/>
      <c r="J157" s="542">
        <f t="shared" si="18"/>
        <v>0</v>
      </c>
      <c r="K157" s="889">
        <f>HLOOKUP('A. Allgemeine Informationen'!$C$17,$M$2:$S$405,ROW(C157)-1,FALSE)+IF(OR(C157=0,'A. Allgemeine Informationen'!$C$17&lt;C157),0,J157*1/20)</f>
        <v>0</v>
      </c>
      <c r="L157" s="890">
        <f>HLOOKUP('A. Allgemeine Informationen'!$C$17,$M$2:$S$405,ROW(C157)-1,FALSE)</f>
        <v>0</v>
      </c>
      <c r="M157" s="857">
        <f t="shared" si="21"/>
        <v>0</v>
      </c>
      <c r="N157" s="389">
        <f t="shared" si="22"/>
        <v>0</v>
      </c>
      <c r="O157" s="389">
        <f t="shared" si="23"/>
        <v>0</v>
      </c>
      <c r="P157" s="546">
        <f t="shared" si="24"/>
        <v>0</v>
      </c>
      <c r="Q157" s="546">
        <f t="shared" si="25"/>
        <v>0</v>
      </c>
      <c r="R157" s="574">
        <f t="shared" si="26"/>
        <v>0</v>
      </c>
      <c r="S157" s="686">
        <f t="shared" si="26"/>
        <v>0</v>
      </c>
    </row>
    <row r="158" spans="1:19" ht="15" customHeight="1" x14ac:dyDescent="0.2">
      <c r="A158" s="41"/>
      <c r="B158" s="540"/>
      <c r="C158" s="383"/>
      <c r="D158" s="393"/>
      <c r="E158" s="394"/>
      <c r="F158" s="549"/>
      <c r="G158" s="394"/>
      <c r="H158" s="549"/>
      <c r="I158" s="394"/>
      <c r="J158" s="542">
        <f t="shared" si="18"/>
        <v>0</v>
      </c>
      <c r="K158" s="889">
        <f>HLOOKUP('A. Allgemeine Informationen'!$C$17,$M$2:$S$405,ROW(C158)-1,FALSE)+IF(OR(C158=0,'A. Allgemeine Informationen'!$C$17&lt;C158),0,J158*1/20)</f>
        <v>0</v>
      </c>
      <c r="L158" s="890">
        <f>HLOOKUP('A. Allgemeine Informationen'!$C$17,$M$2:$S$405,ROW(C158)-1,FALSE)</f>
        <v>0</v>
      </c>
      <c r="M158" s="857">
        <f t="shared" si="21"/>
        <v>0</v>
      </c>
      <c r="N158" s="389">
        <f t="shared" si="22"/>
        <v>0</v>
      </c>
      <c r="O158" s="389">
        <f t="shared" si="23"/>
        <v>0</v>
      </c>
      <c r="P158" s="546">
        <f t="shared" si="24"/>
        <v>0</v>
      </c>
      <c r="Q158" s="546">
        <f t="shared" si="25"/>
        <v>0</v>
      </c>
      <c r="R158" s="574">
        <f t="shared" si="26"/>
        <v>0</v>
      </c>
      <c r="S158" s="686">
        <f t="shared" si="26"/>
        <v>0</v>
      </c>
    </row>
    <row r="159" spans="1:19" ht="15" customHeight="1" x14ac:dyDescent="0.2">
      <c r="A159" s="41"/>
      <c r="B159" s="540"/>
      <c r="C159" s="383"/>
      <c r="D159" s="393"/>
      <c r="E159" s="394"/>
      <c r="F159" s="549"/>
      <c r="G159" s="394"/>
      <c r="H159" s="549"/>
      <c r="I159" s="394"/>
      <c r="J159" s="542">
        <f t="shared" si="18"/>
        <v>0</v>
      </c>
      <c r="K159" s="889">
        <f>HLOOKUP('A. Allgemeine Informationen'!$C$17,$M$2:$S$405,ROW(C159)-1,FALSE)+IF(OR(C159=0,'A. Allgemeine Informationen'!$C$17&lt;C159),0,J159*1/20)</f>
        <v>0</v>
      </c>
      <c r="L159" s="890">
        <f>HLOOKUP('A. Allgemeine Informationen'!$C$17,$M$2:$S$405,ROW(C159)-1,FALSE)</f>
        <v>0</v>
      </c>
      <c r="M159" s="857">
        <f t="shared" si="21"/>
        <v>0</v>
      </c>
      <c r="N159" s="389">
        <f t="shared" si="22"/>
        <v>0</v>
      </c>
      <c r="O159" s="389">
        <f t="shared" si="23"/>
        <v>0</v>
      </c>
      <c r="P159" s="546">
        <f t="shared" si="24"/>
        <v>0</v>
      </c>
      <c r="Q159" s="546">
        <f t="shared" si="25"/>
        <v>0</v>
      </c>
      <c r="R159" s="574">
        <f t="shared" si="26"/>
        <v>0</v>
      </c>
      <c r="S159" s="686">
        <f t="shared" si="26"/>
        <v>0</v>
      </c>
    </row>
    <row r="160" spans="1:19" ht="15" customHeight="1" x14ac:dyDescent="0.2">
      <c r="A160" s="41"/>
      <c r="B160" s="540"/>
      <c r="C160" s="383"/>
      <c r="D160" s="393"/>
      <c r="E160" s="394"/>
      <c r="F160" s="549"/>
      <c r="G160" s="394"/>
      <c r="H160" s="549"/>
      <c r="I160" s="394"/>
      <c r="J160" s="542">
        <f t="shared" si="18"/>
        <v>0</v>
      </c>
      <c r="K160" s="889">
        <f>HLOOKUP('A. Allgemeine Informationen'!$C$17,$M$2:$S$405,ROW(C160)-1,FALSE)+IF(OR(C160=0,'A. Allgemeine Informationen'!$C$17&lt;C160),0,J160*1/20)</f>
        <v>0</v>
      </c>
      <c r="L160" s="890">
        <f>HLOOKUP('A. Allgemeine Informationen'!$C$17,$M$2:$S$405,ROW(C160)-1,FALSE)</f>
        <v>0</v>
      </c>
      <c r="M160" s="857">
        <f t="shared" si="21"/>
        <v>0</v>
      </c>
      <c r="N160" s="389">
        <f t="shared" si="22"/>
        <v>0</v>
      </c>
      <c r="O160" s="389">
        <f t="shared" si="23"/>
        <v>0</v>
      </c>
      <c r="P160" s="546">
        <f t="shared" si="24"/>
        <v>0</v>
      </c>
      <c r="Q160" s="546">
        <f t="shared" si="25"/>
        <v>0</v>
      </c>
      <c r="R160" s="574">
        <f t="shared" si="26"/>
        <v>0</v>
      </c>
      <c r="S160" s="686">
        <f t="shared" si="26"/>
        <v>0</v>
      </c>
    </row>
    <row r="161" spans="1:19" ht="15" customHeight="1" x14ac:dyDescent="0.2">
      <c r="A161" s="41"/>
      <c r="B161" s="540"/>
      <c r="C161" s="383"/>
      <c r="D161" s="393"/>
      <c r="E161" s="394"/>
      <c r="F161" s="549"/>
      <c r="G161" s="394"/>
      <c r="H161" s="549"/>
      <c r="I161" s="394"/>
      <c r="J161" s="542">
        <f t="shared" si="18"/>
        <v>0</v>
      </c>
      <c r="K161" s="889">
        <f>HLOOKUP('A. Allgemeine Informationen'!$C$17,$M$2:$S$405,ROW(C161)-1,FALSE)+IF(OR(C161=0,'A. Allgemeine Informationen'!$C$17&lt;C161),0,J161*1/20)</f>
        <v>0</v>
      </c>
      <c r="L161" s="890">
        <f>HLOOKUP('A. Allgemeine Informationen'!$C$17,$M$2:$S$405,ROW(C161)-1,FALSE)</f>
        <v>0</v>
      </c>
      <c r="M161" s="857">
        <f t="shared" si="21"/>
        <v>0</v>
      </c>
      <c r="N161" s="389">
        <f t="shared" si="22"/>
        <v>0</v>
      </c>
      <c r="O161" s="389">
        <f t="shared" si="23"/>
        <v>0</v>
      </c>
      <c r="P161" s="546">
        <f t="shared" si="24"/>
        <v>0</v>
      </c>
      <c r="Q161" s="546">
        <f t="shared" si="25"/>
        <v>0</v>
      </c>
      <c r="R161" s="574">
        <f t="shared" si="26"/>
        <v>0</v>
      </c>
      <c r="S161" s="686">
        <f t="shared" si="26"/>
        <v>0</v>
      </c>
    </row>
    <row r="162" spans="1:19" ht="15" customHeight="1" x14ac:dyDescent="0.2">
      <c r="A162" s="41"/>
      <c r="B162" s="540"/>
      <c r="C162" s="383"/>
      <c r="D162" s="393"/>
      <c r="E162" s="394"/>
      <c r="F162" s="549"/>
      <c r="G162" s="394"/>
      <c r="H162" s="549"/>
      <c r="I162" s="394"/>
      <c r="J162" s="542">
        <f t="shared" si="18"/>
        <v>0</v>
      </c>
      <c r="K162" s="889">
        <f>HLOOKUP('A. Allgemeine Informationen'!$C$17,$M$2:$S$405,ROW(C162)-1,FALSE)+IF(OR(C162=0,'A. Allgemeine Informationen'!$C$17&lt;C162),0,J162*1/20)</f>
        <v>0</v>
      </c>
      <c r="L162" s="890">
        <f>HLOOKUP('A. Allgemeine Informationen'!$C$17,$M$2:$S$405,ROW(C162)-1,FALSE)</f>
        <v>0</v>
      </c>
      <c r="M162" s="857">
        <f t="shared" si="21"/>
        <v>0</v>
      </c>
      <c r="N162" s="389">
        <f t="shared" si="22"/>
        <v>0</v>
      </c>
      <c r="O162" s="389">
        <f t="shared" si="23"/>
        <v>0</v>
      </c>
      <c r="P162" s="546">
        <f t="shared" si="24"/>
        <v>0</v>
      </c>
      <c r="Q162" s="546">
        <f t="shared" si="25"/>
        <v>0</v>
      </c>
      <c r="R162" s="574">
        <f t="shared" si="26"/>
        <v>0</v>
      </c>
      <c r="S162" s="686">
        <f t="shared" si="26"/>
        <v>0</v>
      </c>
    </row>
    <row r="163" spans="1:19" ht="15" customHeight="1" x14ac:dyDescent="0.2">
      <c r="A163" s="41"/>
      <c r="B163" s="540"/>
      <c r="C163" s="383"/>
      <c r="D163" s="393"/>
      <c r="E163" s="394"/>
      <c r="F163" s="549"/>
      <c r="G163" s="394"/>
      <c r="H163" s="549"/>
      <c r="I163" s="394"/>
      <c r="J163" s="542">
        <f t="shared" si="18"/>
        <v>0</v>
      </c>
      <c r="K163" s="889">
        <f>HLOOKUP('A. Allgemeine Informationen'!$C$17,$M$2:$S$405,ROW(C163)-1,FALSE)+IF(OR(C163=0,'A. Allgemeine Informationen'!$C$17&lt;C163),0,J163*1/20)</f>
        <v>0</v>
      </c>
      <c r="L163" s="890">
        <f>HLOOKUP('A. Allgemeine Informationen'!$C$17,$M$2:$S$405,ROW(C163)-1,FALSE)</f>
        <v>0</v>
      </c>
      <c r="M163" s="857">
        <f t="shared" si="21"/>
        <v>0</v>
      </c>
      <c r="N163" s="389">
        <f t="shared" si="22"/>
        <v>0</v>
      </c>
      <c r="O163" s="389">
        <f t="shared" si="23"/>
        <v>0</v>
      </c>
      <c r="P163" s="546">
        <f t="shared" si="24"/>
        <v>0</v>
      </c>
      <c r="Q163" s="546">
        <f t="shared" si="25"/>
        <v>0</v>
      </c>
      <c r="R163" s="574">
        <f t="shared" si="26"/>
        <v>0</v>
      </c>
      <c r="S163" s="686">
        <f t="shared" si="26"/>
        <v>0</v>
      </c>
    </row>
    <row r="164" spans="1:19" ht="15" customHeight="1" x14ac:dyDescent="0.2">
      <c r="A164" s="41"/>
      <c r="B164" s="540"/>
      <c r="C164" s="383"/>
      <c r="D164" s="393"/>
      <c r="E164" s="394"/>
      <c r="F164" s="549"/>
      <c r="G164" s="394"/>
      <c r="H164" s="549"/>
      <c r="I164" s="394"/>
      <c r="J164" s="542">
        <f t="shared" ref="J164:J200" si="27">SUM(E164,G164)-I164</f>
        <v>0</v>
      </c>
      <c r="K164" s="889">
        <f>HLOOKUP('A. Allgemeine Informationen'!$C$17,$M$2:$S$405,ROW(C164)-1,FALSE)+IF(OR(C164=0,'A. Allgemeine Informationen'!$C$17&lt;C164),0,J164*1/20)</f>
        <v>0</v>
      </c>
      <c r="L164" s="890">
        <f>HLOOKUP('A. Allgemeine Informationen'!$C$17,$M$2:$S$405,ROW(C164)-1,FALSE)</f>
        <v>0</v>
      </c>
      <c r="M164" s="857">
        <f t="shared" si="21"/>
        <v>0</v>
      </c>
      <c r="N164" s="389">
        <f t="shared" si="22"/>
        <v>0</v>
      </c>
      <c r="O164" s="389">
        <f t="shared" si="23"/>
        <v>0</v>
      </c>
      <c r="P164" s="546">
        <f t="shared" si="24"/>
        <v>0</v>
      </c>
      <c r="Q164" s="546">
        <f t="shared" si="25"/>
        <v>0</v>
      </c>
      <c r="R164" s="574">
        <f t="shared" si="26"/>
        <v>0</v>
      </c>
      <c r="S164" s="686">
        <f t="shared" si="26"/>
        <v>0</v>
      </c>
    </row>
    <row r="165" spans="1:19" ht="15" customHeight="1" x14ac:dyDescent="0.2">
      <c r="A165" s="41"/>
      <c r="B165" s="540"/>
      <c r="C165" s="383"/>
      <c r="D165" s="393"/>
      <c r="E165" s="394"/>
      <c r="F165" s="549"/>
      <c r="G165" s="394"/>
      <c r="H165" s="549"/>
      <c r="I165" s="394"/>
      <c r="J165" s="542">
        <f t="shared" si="27"/>
        <v>0</v>
      </c>
      <c r="K165" s="889">
        <f>HLOOKUP('A. Allgemeine Informationen'!$C$17,$M$2:$S$405,ROW(C165)-1,FALSE)+IF(OR(C165=0,'A. Allgemeine Informationen'!$C$17&lt;C165),0,J165*1/20)</f>
        <v>0</v>
      </c>
      <c r="L165" s="890">
        <f>HLOOKUP('A. Allgemeine Informationen'!$C$17,$M$2:$S$405,ROW(C165)-1,FALSE)</f>
        <v>0</v>
      </c>
      <c r="M165" s="857">
        <f t="shared" si="21"/>
        <v>0</v>
      </c>
      <c r="N165" s="389">
        <f t="shared" si="22"/>
        <v>0</v>
      </c>
      <c r="O165" s="389">
        <f t="shared" si="23"/>
        <v>0</v>
      </c>
      <c r="P165" s="546">
        <f t="shared" si="24"/>
        <v>0</v>
      </c>
      <c r="Q165" s="546">
        <f t="shared" si="25"/>
        <v>0</v>
      </c>
      <c r="R165" s="574">
        <f t="shared" si="26"/>
        <v>0</v>
      </c>
      <c r="S165" s="686">
        <f t="shared" si="26"/>
        <v>0</v>
      </c>
    </row>
    <row r="166" spans="1:19" ht="15" customHeight="1" x14ac:dyDescent="0.2">
      <c r="A166" s="41"/>
      <c r="B166" s="540"/>
      <c r="C166" s="383"/>
      <c r="D166" s="393"/>
      <c r="E166" s="394"/>
      <c r="F166" s="549"/>
      <c r="G166" s="394"/>
      <c r="H166" s="549"/>
      <c r="I166" s="394"/>
      <c r="J166" s="542">
        <f t="shared" si="27"/>
        <v>0</v>
      </c>
      <c r="K166" s="889">
        <f>HLOOKUP('A. Allgemeine Informationen'!$C$17,$M$2:$S$405,ROW(C166)-1,FALSE)+IF(OR(C166=0,'A. Allgemeine Informationen'!$C$17&lt;C166),0,J166*1/20)</f>
        <v>0</v>
      </c>
      <c r="L166" s="890">
        <f>HLOOKUP('A. Allgemeine Informationen'!$C$17,$M$2:$S$405,ROW(C166)-1,FALSE)</f>
        <v>0</v>
      </c>
      <c r="M166" s="857">
        <f t="shared" si="21"/>
        <v>0</v>
      </c>
      <c r="N166" s="389">
        <f t="shared" si="22"/>
        <v>0</v>
      </c>
      <c r="O166" s="389">
        <f t="shared" si="23"/>
        <v>0</v>
      </c>
      <c r="P166" s="546">
        <f t="shared" si="24"/>
        <v>0</v>
      </c>
      <c r="Q166" s="546">
        <f t="shared" si="25"/>
        <v>0</v>
      </c>
      <c r="R166" s="574">
        <f t="shared" ref="R166:S185" si="28">IF(OR($J166=0,R$5-$C166&lt;0,$C166=0,20-(R$5-$C166)=0),0,$J166*(19-(R$5-$C166))/20)</f>
        <v>0</v>
      </c>
      <c r="S166" s="686">
        <f t="shared" si="28"/>
        <v>0</v>
      </c>
    </row>
    <row r="167" spans="1:19" ht="15" customHeight="1" x14ac:dyDescent="0.2">
      <c r="A167" s="41"/>
      <c r="B167" s="540"/>
      <c r="C167" s="383"/>
      <c r="D167" s="393"/>
      <c r="E167" s="394"/>
      <c r="F167" s="549"/>
      <c r="G167" s="394"/>
      <c r="H167" s="549"/>
      <c r="I167" s="394"/>
      <c r="J167" s="542">
        <f t="shared" si="27"/>
        <v>0</v>
      </c>
      <c r="K167" s="889">
        <f>HLOOKUP('A. Allgemeine Informationen'!$C$17,$M$2:$S$405,ROW(C167)-1,FALSE)+IF(OR(C167=0,'A. Allgemeine Informationen'!$C$17&lt;C167),0,J167*1/20)</f>
        <v>0</v>
      </c>
      <c r="L167" s="890">
        <f>HLOOKUP('A. Allgemeine Informationen'!$C$17,$M$2:$S$405,ROW(C167)-1,FALSE)</f>
        <v>0</v>
      </c>
      <c r="M167" s="857">
        <f t="shared" si="21"/>
        <v>0</v>
      </c>
      <c r="N167" s="389">
        <f t="shared" si="22"/>
        <v>0</v>
      </c>
      <c r="O167" s="389">
        <f t="shared" si="23"/>
        <v>0</v>
      </c>
      <c r="P167" s="546">
        <f t="shared" si="24"/>
        <v>0</v>
      </c>
      <c r="Q167" s="546">
        <f t="shared" si="25"/>
        <v>0</v>
      </c>
      <c r="R167" s="574">
        <f t="shared" si="28"/>
        <v>0</v>
      </c>
      <c r="S167" s="686">
        <f t="shared" si="28"/>
        <v>0</v>
      </c>
    </row>
    <row r="168" spans="1:19" ht="15" customHeight="1" x14ac:dyDescent="0.2">
      <c r="A168" s="41"/>
      <c r="B168" s="540"/>
      <c r="C168" s="383"/>
      <c r="D168" s="393"/>
      <c r="E168" s="394"/>
      <c r="F168" s="549"/>
      <c r="G168" s="394"/>
      <c r="H168" s="549"/>
      <c r="I168" s="394"/>
      <c r="J168" s="542">
        <f t="shared" si="27"/>
        <v>0</v>
      </c>
      <c r="K168" s="889">
        <f>HLOOKUP('A. Allgemeine Informationen'!$C$17,$M$2:$S$405,ROW(C168)-1,FALSE)+IF(OR(C168=0,'A. Allgemeine Informationen'!$C$17&lt;C168),0,J168*1/20)</f>
        <v>0</v>
      </c>
      <c r="L168" s="890">
        <f>HLOOKUP('A. Allgemeine Informationen'!$C$17,$M$2:$S$405,ROW(C168)-1,FALSE)</f>
        <v>0</v>
      </c>
      <c r="M168" s="857">
        <f t="shared" si="21"/>
        <v>0</v>
      </c>
      <c r="N168" s="389">
        <f t="shared" si="22"/>
        <v>0</v>
      </c>
      <c r="O168" s="389">
        <f t="shared" si="23"/>
        <v>0</v>
      </c>
      <c r="P168" s="546">
        <f t="shared" si="24"/>
        <v>0</v>
      </c>
      <c r="Q168" s="546">
        <f t="shared" si="25"/>
        <v>0</v>
      </c>
      <c r="R168" s="574">
        <f t="shared" si="28"/>
        <v>0</v>
      </c>
      <c r="S168" s="686">
        <f t="shared" si="28"/>
        <v>0</v>
      </c>
    </row>
    <row r="169" spans="1:19" ht="15" customHeight="1" x14ac:dyDescent="0.2">
      <c r="A169" s="41"/>
      <c r="B169" s="540"/>
      <c r="C169" s="383"/>
      <c r="D169" s="393"/>
      <c r="E169" s="394"/>
      <c r="F169" s="549"/>
      <c r="G169" s="394"/>
      <c r="H169" s="549"/>
      <c r="I169" s="394"/>
      <c r="J169" s="542">
        <f t="shared" si="27"/>
        <v>0</v>
      </c>
      <c r="K169" s="889">
        <f>HLOOKUP('A. Allgemeine Informationen'!$C$17,$M$2:$S$405,ROW(C169)-1,FALSE)+IF(OR(C169=0,'A. Allgemeine Informationen'!$C$17&lt;C169),0,J169*1/20)</f>
        <v>0</v>
      </c>
      <c r="L169" s="890">
        <f>HLOOKUP('A. Allgemeine Informationen'!$C$17,$M$2:$S$405,ROW(C169)-1,FALSE)</f>
        <v>0</v>
      </c>
      <c r="M169" s="857">
        <f t="shared" si="21"/>
        <v>0</v>
      </c>
      <c r="N169" s="389">
        <f t="shared" si="22"/>
        <v>0</v>
      </c>
      <c r="O169" s="389">
        <f t="shared" si="23"/>
        <v>0</v>
      </c>
      <c r="P169" s="546">
        <f t="shared" si="24"/>
        <v>0</v>
      </c>
      <c r="Q169" s="546">
        <f t="shared" si="25"/>
        <v>0</v>
      </c>
      <c r="R169" s="574">
        <f t="shared" si="28"/>
        <v>0</v>
      </c>
      <c r="S169" s="686">
        <f t="shared" si="28"/>
        <v>0</v>
      </c>
    </row>
    <row r="170" spans="1:19" ht="15" customHeight="1" x14ac:dyDescent="0.2">
      <c r="A170" s="41"/>
      <c r="B170" s="540"/>
      <c r="C170" s="383"/>
      <c r="D170" s="393"/>
      <c r="E170" s="394"/>
      <c r="F170" s="549"/>
      <c r="G170" s="394"/>
      <c r="H170" s="549"/>
      <c r="I170" s="394"/>
      <c r="J170" s="542">
        <f t="shared" si="27"/>
        <v>0</v>
      </c>
      <c r="K170" s="889">
        <f>HLOOKUP('A. Allgemeine Informationen'!$C$17,$M$2:$S$405,ROW(C170)-1,FALSE)+IF(OR(C170=0,'A. Allgemeine Informationen'!$C$17&lt;C170),0,J170*1/20)</f>
        <v>0</v>
      </c>
      <c r="L170" s="890">
        <f>HLOOKUP('A. Allgemeine Informationen'!$C$17,$M$2:$S$405,ROW(C170)-1,FALSE)</f>
        <v>0</v>
      </c>
      <c r="M170" s="857">
        <f t="shared" si="21"/>
        <v>0</v>
      </c>
      <c r="N170" s="389">
        <f t="shared" si="22"/>
        <v>0</v>
      </c>
      <c r="O170" s="389">
        <f t="shared" si="23"/>
        <v>0</v>
      </c>
      <c r="P170" s="546">
        <f t="shared" si="24"/>
        <v>0</v>
      </c>
      <c r="Q170" s="546">
        <f t="shared" si="25"/>
        <v>0</v>
      </c>
      <c r="R170" s="574">
        <f t="shared" si="28"/>
        <v>0</v>
      </c>
      <c r="S170" s="686">
        <f t="shared" si="28"/>
        <v>0</v>
      </c>
    </row>
    <row r="171" spans="1:19" ht="15" customHeight="1" x14ac:dyDescent="0.2">
      <c r="A171" s="41"/>
      <c r="B171" s="540"/>
      <c r="C171" s="383"/>
      <c r="D171" s="393"/>
      <c r="E171" s="394"/>
      <c r="F171" s="549"/>
      <c r="G171" s="394"/>
      <c r="H171" s="549"/>
      <c r="I171" s="394"/>
      <c r="J171" s="542">
        <f t="shared" si="27"/>
        <v>0</v>
      </c>
      <c r="K171" s="889">
        <f>HLOOKUP('A. Allgemeine Informationen'!$C$17,$M$2:$S$405,ROW(C171)-1,FALSE)+IF(OR(C171=0,'A. Allgemeine Informationen'!$C$17&lt;C171),0,J171*1/20)</f>
        <v>0</v>
      </c>
      <c r="L171" s="890">
        <f>HLOOKUP('A. Allgemeine Informationen'!$C$17,$M$2:$S$405,ROW(C171)-1,FALSE)</f>
        <v>0</v>
      </c>
      <c r="M171" s="857">
        <f t="shared" si="21"/>
        <v>0</v>
      </c>
      <c r="N171" s="389">
        <f t="shared" si="22"/>
        <v>0</v>
      </c>
      <c r="O171" s="389">
        <f t="shared" si="23"/>
        <v>0</v>
      </c>
      <c r="P171" s="546">
        <f t="shared" si="24"/>
        <v>0</v>
      </c>
      <c r="Q171" s="546">
        <f t="shared" si="25"/>
        <v>0</v>
      </c>
      <c r="R171" s="574">
        <f t="shared" si="28"/>
        <v>0</v>
      </c>
      <c r="S171" s="686">
        <f t="shared" si="28"/>
        <v>0</v>
      </c>
    </row>
    <row r="172" spans="1:19" ht="15" customHeight="1" x14ac:dyDescent="0.2">
      <c r="A172" s="41"/>
      <c r="B172" s="540"/>
      <c r="C172" s="383"/>
      <c r="D172" s="393"/>
      <c r="E172" s="394"/>
      <c r="F172" s="549"/>
      <c r="G172" s="394"/>
      <c r="H172" s="549"/>
      <c r="I172" s="394"/>
      <c r="J172" s="542">
        <f t="shared" si="27"/>
        <v>0</v>
      </c>
      <c r="K172" s="889">
        <f>HLOOKUP('A. Allgemeine Informationen'!$C$17,$M$2:$S$405,ROW(C172)-1,FALSE)+IF(OR(C172=0,'A. Allgemeine Informationen'!$C$17&lt;C172),0,J172*1/20)</f>
        <v>0</v>
      </c>
      <c r="L172" s="890">
        <f>HLOOKUP('A. Allgemeine Informationen'!$C$17,$M$2:$S$405,ROW(C172)-1,FALSE)</f>
        <v>0</v>
      </c>
      <c r="M172" s="857">
        <f t="shared" si="21"/>
        <v>0</v>
      </c>
      <c r="N172" s="389">
        <f t="shared" si="22"/>
        <v>0</v>
      </c>
      <c r="O172" s="389">
        <f t="shared" si="23"/>
        <v>0</v>
      </c>
      <c r="P172" s="546">
        <f t="shared" si="24"/>
        <v>0</v>
      </c>
      <c r="Q172" s="546">
        <f t="shared" si="25"/>
        <v>0</v>
      </c>
      <c r="R172" s="574">
        <f t="shared" si="28"/>
        <v>0</v>
      </c>
      <c r="S172" s="686">
        <f t="shared" si="28"/>
        <v>0</v>
      </c>
    </row>
    <row r="173" spans="1:19" ht="15" customHeight="1" x14ac:dyDescent="0.2">
      <c r="A173" s="41"/>
      <c r="B173" s="540"/>
      <c r="C173" s="383"/>
      <c r="D173" s="393"/>
      <c r="E173" s="394"/>
      <c r="F173" s="549"/>
      <c r="G173" s="394"/>
      <c r="H173" s="549"/>
      <c r="I173" s="394"/>
      <c r="J173" s="542">
        <f t="shared" si="27"/>
        <v>0</v>
      </c>
      <c r="K173" s="889">
        <f>HLOOKUP('A. Allgemeine Informationen'!$C$17,$M$2:$S$405,ROW(C173)-1,FALSE)+IF(OR(C173=0,'A. Allgemeine Informationen'!$C$17&lt;C173),0,J173*1/20)</f>
        <v>0</v>
      </c>
      <c r="L173" s="890">
        <f>HLOOKUP('A. Allgemeine Informationen'!$C$17,$M$2:$S$405,ROW(C173)-1,FALSE)</f>
        <v>0</v>
      </c>
      <c r="M173" s="857">
        <f t="shared" si="21"/>
        <v>0</v>
      </c>
      <c r="N173" s="389">
        <f t="shared" si="22"/>
        <v>0</v>
      </c>
      <c r="O173" s="389">
        <f t="shared" si="23"/>
        <v>0</v>
      </c>
      <c r="P173" s="546">
        <f t="shared" si="24"/>
        <v>0</v>
      </c>
      <c r="Q173" s="546">
        <f t="shared" si="25"/>
        <v>0</v>
      </c>
      <c r="R173" s="574">
        <f t="shared" si="28"/>
        <v>0</v>
      </c>
      <c r="S173" s="686">
        <f t="shared" si="28"/>
        <v>0</v>
      </c>
    </row>
    <row r="174" spans="1:19" ht="15" customHeight="1" x14ac:dyDescent="0.2">
      <c r="A174" s="41"/>
      <c r="B174" s="540"/>
      <c r="C174" s="383"/>
      <c r="D174" s="393"/>
      <c r="E174" s="394"/>
      <c r="F174" s="549"/>
      <c r="G174" s="394"/>
      <c r="H174" s="549"/>
      <c r="I174" s="394"/>
      <c r="J174" s="542">
        <f t="shared" si="27"/>
        <v>0</v>
      </c>
      <c r="K174" s="889">
        <f>HLOOKUP('A. Allgemeine Informationen'!$C$17,$M$2:$S$405,ROW(C174)-1,FALSE)+IF(OR(C174=0,'A. Allgemeine Informationen'!$C$17&lt;C174),0,J174*1/20)</f>
        <v>0</v>
      </c>
      <c r="L174" s="890">
        <f>HLOOKUP('A. Allgemeine Informationen'!$C$17,$M$2:$S$405,ROW(C174)-1,FALSE)</f>
        <v>0</v>
      </c>
      <c r="M174" s="857">
        <f t="shared" si="21"/>
        <v>0</v>
      </c>
      <c r="N174" s="389">
        <f t="shared" si="22"/>
        <v>0</v>
      </c>
      <c r="O174" s="389">
        <f t="shared" si="23"/>
        <v>0</v>
      </c>
      <c r="P174" s="546">
        <f t="shared" si="24"/>
        <v>0</v>
      </c>
      <c r="Q174" s="546">
        <f t="shared" si="25"/>
        <v>0</v>
      </c>
      <c r="R174" s="574">
        <f t="shared" si="28"/>
        <v>0</v>
      </c>
      <c r="S174" s="686">
        <f t="shared" si="28"/>
        <v>0</v>
      </c>
    </row>
    <row r="175" spans="1:19" ht="15" customHeight="1" x14ac:dyDescent="0.2">
      <c r="A175" s="41"/>
      <c r="B175" s="540"/>
      <c r="C175" s="383"/>
      <c r="D175" s="393"/>
      <c r="E175" s="394"/>
      <c r="F175" s="549"/>
      <c r="G175" s="394"/>
      <c r="H175" s="549"/>
      <c r="I175" s="394"/>
      <c r="J175" s="542">
        <f t="shared" si="27"/>
        <v>0</v>
      </c>
      <c r="K175" s="889">
        <f>HLOOKUP('A. Allgemeine Informationen'!$C$17,$M$2:$S$405,ROW(C175)-1,FALSE)+IF(OR(C175=0,'A. Allgemeine Informationen'!$C$17&lt;C175),0,J175*1/20)</f>
        <v>0</v>
      </c>
      <c r="L175" s="890">
        <f>HLOOKUP('A. Allgemeine Informationen'!$C$17,$M$2:$S$405,ROW(C175)-1,FALSE)</f>
        <v>0</v>
      </c>
      <c r="M175" s="857">
        <f t="shared" si="21"/>
        <v>0</v>
      </c>
      <c r="N175" s="389">
        <f t="shared" si="22"/>
        <v>0</v>
      </c>
      <c r="O175" s="389">
        <f t="shared" si="23"/>
        <v>0</v>
      </c>
      <c r="P175" s="546">
        <f t="shared" si="24"/>
        <v>0</v>
      </c>
      <c r="Q175" s="546">
        <f t="shared" si="25"/>
        <v>0</v>
      </c>
      <c r="R175" s="574">
        <f t="shared" si="28"/>
        <v>0</v>
      </c>
      <c r="S175" s="686">
        <f t="shared" si="28"/>
        <v>0</v>
      </c>
    </row>
    <row r="176" spans="1:19" ht="15" customHeight="1" x14ac:dyDescent="0.2">
      <c r="A176" s="41"/>
      <c r="B176" s="540"/>
      <c r="C176" s="383"/>
      <c r="D176" s="393"/>
      <c r="E176" s="394"/>
      <c r="F176" s="549"/>
      <c r="G176" s="394"/>
      <c r="H176" s="549"/>
      <c r="I176" s="394"/>
      <c r="J176" s="542">
        <f t="shared" si="27"/>
        <v>0</v>
      </c>
      <c r="K176" s="889">
        <f>HLOOKUP('A. Allgemeine Informationen'!$C$17,$M$2:$S$405,ROW(C176)-1,FALSE)+IF(OR(C176=0,'A. Allgemeine Informationen'!$C$17&lt;C176),0,J176*1/20)</f>
        <v>0</v>
      </c>
      <c r="L176" s="890">
        <f>HLOOKUP('A. Allgemeine Informationen'!$C$17,$M$2:$S$405,ROW(C176)-1,FALSE)</f>
        <v>0</v>
      </c>
      <c r="M176" s="857">
        <f t="shared" si="21"/>
        <v>0</v>
      </c>
      <c r="N176" s="389">
        <f t="shared" si="22"/>
        <v>0</v>
      </c>
      <c r="O176" s="389">
        <f t="shared" si="23"/>
        <v>0</v>
      </c>
      <c r="P176" s="546">
        <f t="shared" si="24"/>
        <v>0</v>
      </c>
      <c r="Q176" s="546">
        <f t="shared" si="25"/>
        <v>0</v>
      </c>
      <c r="R176" s="574">
        <f t="shared" si="28"/>
        <v>0</v>
      </c>
      <c r="S176" s="686">
        <f t="shared" si="28"/>
        <v>0</v>
      </c>
    </row>
    <row r="177" spans="1:19" ht="15" customHeight="1" x14ac:dyDescent="0.2">
      <c r="A177" s="41"/>
      <c r="B177" s="540"/>
      <c r="C177" s="383"/>
      <c r="D177" s="393"/>
      <c r="E177" s="394"/>
      <c r="F177" s="549"/>
      <c r="G177" s="394"/>
      <c r="H177" s="549"/>
      <c r="I177" s="394"/>
      <c r="J177" s="542">
        <f t="shared" si="27"/>
        <v>0</v>
      </c>
      <c r="K177" s="889">
        <f>HLOOKUP('A. Allgemeine Informationen'!$C$17,$M$2:$S$405,ROW(C177)-1,FALSE)+IF(OR(C177=0,'A. Allgemeine Informationen'!$C$17&lt;C177),0,J177*1/20)</f>
        <v>0</v>
      </c>
      <c r="L177" s="890">
        <f>HLOOKUP('A. Allgemeine Informationen'!$C$17,$M$2:$S$405,ROW(C177)-1,FALSE)</f>
        <v>0</v>
      </c>
      <c r="M177" s="857">
        <f t="shared" si="21"/>
        <v>0</v>
      </c>
      <c r="N177" s="389">
        <f t="shared" si="22"/>
        <v>0</v>
      </c>
      <c r="O177" s="389">
        <f t="shared" si="23"/>
        <v>0</v>
      </c>
      <c r="P177" s="546">
        <f t="shared" si="24"/>
        <v>0</v>
      </c>
      <c r="Q177" s="546">
        <f t="shared" si="25"/>
        <v>0</v>
      </c>
      <c r="R177" s="574">
        <f t="shared" si="28"/>
        <v>0</v>
      </c>
      <c r="S177" s="686">
        <f t="shared" si="28"/>
        <v>0</v>
      </c>
    </row>
    <row r="178" spans="1:19" ht="15" customHeight="1" x14ac:dyDescent="0.2">
      <c r="A178" s="41"/>
      <c r="B178" s="540"/>
      <c r="C178" s="383"/>
      <c r="D178" s="393"/>
      <c r="E178" s="394"/>
      <c r="F178" s="549"/>
      <c r="G178" s="394"/>
      <c r="H178" s="549"/>
      <c r="I178" s="394"/>
      <c r="J178" s="542">
        <f t="shared" si="27"/>
        <v>0</v>
      </c>
      <c r="K178" s="889">
        <f>HLOOKUP('A. Allgemeine Informationen'!$C$17,$M$2:$S$405,ROW(C178)-1,FALSE)+IF(OR(C178=0,'A. Allgemeine Informationen'!$C$17&lt;C178),0,J178*1/20)</f>
        <v>0</v>
      </c>
      <c r="L178" s="890">
        <f>HLOOKUP('A. Allgemeine Informationen'!$C$17,$M$2:$S$405,ROW(C178)-1,FALSE)</f>
        <v>0</v>
      </c>
      <c r="M178" s="857">
        <f t="shared" si="21"/>
        <v>0</v>
      </c>
      <c r="N178" s="389">
        <f t="shared" si="22"/>
        <v>0</v>
      </c>
      <c r="O178" s="389">
        <f t="shared" si="23"/>
        <v>0</v>
      </c>
      <c r="P178" s="546">
        <f t="shared" si="24"/>
        <v>0</v>
      </c>
      <c r="Q178" s="546">
        <f t="shared" si="25"/>
        <v>0</v>
      </c>
      <c r="R178" s="574">
        <f t="shared" si="28"/>
        <v>0</v>
      </c>
      <c r="S178" s="686">
        <f t="shared" si="28"/>
        <v>0</v>
      </c>
    </row>
    <row r="179" spans="1:19" ht="15" customHeight="1" x14ac:dyDescent="0.2">
      <c r="A179" s="41"/>
      <c r="B179" s="540"/>
      <c r="C179" s="383"/>
      <c r="D179" s="393"/>
      <c r="E179" s="394"/>
      <c r="F179" s="549"/>
      <c r="G179" s="394"/>
      <c r="H179" s="549"/>
      <c r="I179" s="394"/>
      <c r="J179" s="542">
        <f t="shared" si="27"/>
        <v>0</v>
      </c>
      <c r="K179" s="889">
        <f>HLOOKUP('A. Allgemeine Informationen'!$C$17,$M$2:$S$405,ROW(C179)-1,FALSE)+IF(OR(C179=0,'A. Allgemeine Informationen'!$C$17&lt;C179),0,J179*1/20)</f>
        <v>0</v>
      </c>
      <c r="L179" s="890">
        <f>HLOOKUP('A. Allgemeine Informationen'!$C$17,$M$2:$S$405,ROW(C179)-1,FALSE)</f>
        <v>0</v>
      </c>
      <c r="M179" s="857">
        <f t="shared" si="21"/>
        <v>0</v>
      </c>
      <c r="N179" s="389">
        <f t="shared" si="22"/>
        <v>0</v>
      </c>
      <c r="O179" s="389">
        <f t="shared" si="23"/>
        <v>0</v>
      </c>
      <c r="P179" s="546">
        <f t="shared" si="24"/>
        <v>0</v>
      </c>
      <c r="Q179" s="546">
        <f t="shared" si="25"/>
        <v>0</v>
      </c>
      <c r="R179" s="574">
        <f t="shared" si="28"/>
        <v>0</v>
      </c>
      <c r="S179" s="686">
        <f t="shared" si="28"/>
        <v>0</v>
      </c>
    </row>
    <row r="180" spans="1:19" ht="15" customHeight="1" x14ac:dyDescent="0.2">
      <c r="A180" s="41"/>
      <c r="B180" s="540"/>
      <c r="C180" s="383"/>
      <c r="D180" s="393"/>
      <c r="E180" s="394"/>
      <c r="F180" s="549"/>
      <c r="G180" s="394"/>
      <c r="H180" s="549"/>
      <c r="I180" s="394"/>
      <c r="J180" s="542">
        <f t="shared" si="27"/>
        <v>0</v>
      </c>
      <c r="K180" s="889">
        <f>HLOOKUP('A. Allgemeine Informationen'!$C$17,$M$2:$S$405,ROW(C180)-1,FALSE)+IF(OR(C180=0,'A. Allgemeine Informationen'!$C$17&lt;C180),0,J180*1/20)</f>
        <v>0</v>
      </c>
      <c r="L180" s="890">
        <f>HLOOKUP('A. Allgemeine Informationen'!$C$17,$M$2:$S$405,ROW(C180)-1,FALSE)</f>
        <v>0</v>
      </c>
      <c r="M180" s="857">
        <f t="shared" si="21"/>
        <v>0</v>
      </c>
      <c r="N180" s="389">
        <f t="shared" si="22"/>
        <v>0</v>
      </c>
      <c r="O180" s="389">
        <f t="shared" si="23"/>
        <v>0</v>
      </c>
      <c r="P180" s="546">
        <f t="shared" si="24"/>
        <v>0</v>
      </c>
      <c r="Q180" s="546">
        <f t="shared" si="25"/>
        <v>0</v>
      </c>
      <c r="R180" s="574">
        <f t="shared" si="28"/>
        <v>0</v>
      </c>
      <c r="S180" s="686">
        <f t="shared" si="28"/>
        <v>0</v>
      </c>
    </row>
    <row r="181" spans="1:19" ht="15" customHeight="1" x14ac:dyDescent="0.2">
      <c r="A181" s="41"/>
      <c r="B181" s="540"/>
      <c r="C181" s="383"/>
      <c r="D181" s="393"/>
      <c r="E181" s="394"/>
      <c r="F181" s="549"/>
      <c r="G181" s="394"/>
      <c r="H181" s="549"/>
      <c r="I181" s="394"/>
      <c r="J181" s="542">
        <f t="shared" si="27"/>
        <v>0</v>
      </c>
      <c r="K181" s="889">
        <f>HLOOKUP('A. Allgemeine Informationen'!$C$17,$M$2:$S$405,ROW(C181)-1,FALSE)+IF(OR(C181=0,'A. Allgemeine Informationen'!$C$17&lt;C181),0,J181*1/20)</f>
        <v>0</v>
      </c>
      <c r="L181" s="890">
        <f>HLOOKUP('A. Allgemeine Informationen'!$C$17,$M$2:$S$405,ROW(C181)-1,FALSE)</f>
        <v>0</v>
      </c>
      <c r="M181" s="857">
        <f t="shared" si="21"/>
        <v>0</v>
      </c>
      <c r="N181" s="389">
        <f t="shared" si="22"/>
        <v>0</v>
      </c>
      <c r="O181" s="389">
        <f t="shared" si="23"/>
        <v>0</v>
      </c>
      <c r="P181" s="546">
        <f t="shared" si="24"/>
        <v>0</v>
      </c>
      <c r="Q181" s="546">
        <f t="shared" si="25"/>
        <v>0</v>
      </c>
      <c r="R181" s="574">
        <f t="shared" si="28"/>
        <v>0</v>
      </c>
      <c r="S181" s="686">
        <f t="shared" si="28"/>
        <v>0</v>
      </c>
    </row>
    <row r="182" spans="1:19" ht="15" customHeight="1" x14ac:dyDescent="0.2">
      <c r="A182" s="41"/>
      <c r="B182" s="540"/>
      <c r="C182" s="383"/>
      <c r="D182" s="393"/>
      <c r="E182" s="394"/>
      <c r="F182" s="549"/>
      <c r="G182" s="394"/>
      <c r="H182" s="549"/>
      <c r="I182" s="394"/>
      <c r="J182" s="542">
        <f t="shared" si="27"/>
        <v>0</v>
      </c>
      <c r="K182" s="889">
        <f>HLOOKUP('A. Allgemeine Informationen'!$C$17,$M$2:$S$405,ROW(C182)-1,FALSE)+IF(OR(C182=0,'A. Allgemeine Informationen'!$C$17&lt;C182),0,J182*1/20)</f>
        <v>0</v>
      </c>
      <c r="L182" s="890">
        <f>HLOOKUP('A. Allgemeine Informationen'!$C$17,$M$2:$S$405,ROW(C182)-1,FALSE)</f>
        <v>0</v>
      </c>
      <c r="M182" s="857">
        <f t="shared" si="21"/>
        <v>0</v>
      </c>
      <c r="N182" s="389">
        <f t="shared" si="22"/>
        <v>0</v>
      </c>
      <c r="O182" s="389">
        <f t="shared" si="23"/>
        <v>0</v>
      </c>
      <c r="P182" s="546">
        <f t="shared" si="24"/>
        <v>0</v>
      </c>
      <c r="Q182" s="546">
        <f t="shared" si="25"/>
        <v>0</v>
      </c>
      <c r="R182" s="574">
        <f t="shared" si="28"/>
        <v>0</v>
      </c>
      <c r="S182" s="686">
        <f t="shared" si="28"/>
        <v>0</v>
      </c>
    </row>
    <row r="183" spans="1:19" ht="15" customHeight="1" x14ac:dyDescent="0.2">
      <c r="A183" s="41"/>
      <c r="B183" s="540"/>
      <c r="C183" s="383"/>
      <c r="D183" s="393"/>
      <c r="E183" s="394"/>
      <c r="F183" s="549"/>
      <c r="G183" s="394"/>
      <c r="H183" s="549"/>
      <c r="I183" s="394"/>
      <c r="J183" s="542">
        <f t="shared" si="27"/>
        <v>0</v>
      </c>
      <c r="K183" s="889">
        <f>HLOOKUP('A. Allgemeine Informationen'!$C$17,$M$2:$S$405,ROW(C183)-1,FALSE)+IF(OR(C183=0,'A. Allgemeine Informationen'!$C$17&lt;C183),0,J183*1/20)</f>
        <v>0</v>
      </c>
      <c r="L183" s="890">
        <f>HLOOKUP('A. Allgemeine Informationen'!$C$17,$M$2:$S$405,ROW(C183)-1,FALSE)</f>
        <v>0</v>
      </c>
      <c r="M183" s="857">
        <f t="shared" si="21"/>
        <v>0</v>
      </c>
      <c r="N183" s="389">
        <f t="shared" si="22"/>
        <v>0</v>
      </c>
      <c r="O183" s="389">
        <f t="shared" si="23"/>
        <v>0</v>
      </c>
      <c r="P183" s="546">
        <f t="shared" si="24"/>
        <v>0</v>
      </c>
      <c r="Q183" s="546">
        <f t="shared" si="25"/>
        <v>0</v>
      </c>
      <c r="R183" s="574">
        <f t="shared" si="28"/>
        <v>0</v>
      </c>
      <c r="S183" s="686">
        <f t="shared" si="28"/>
        <v>0</v>
      </c>
    </row>
    <row r="184" spans="1:19" ht="15" customHeight="1" x14ac:dyDescent="0.2">
      <c r="A184" s="41"/>
      <c r="B184" s="540"/>
      <c r="C184" s="383"/>
      <c r="D184" s="393"/>
      <c r="E184" s="394"/>
      <c r="F184" s="549"/>
      <c r="G184" s="394"/>
      <c r="H184" s="549"/>
      <c r="I184" s="394"/>
      <c r="J184" s="542">
        <f t="shared" si="27"/>
        <v>0</v>
      </c>
      <c r="K184" s="889">
        <f>HLOOKUP('A. Allgemeine Informationen'!$C$17,$M$2:$S$405,ROW(C184)-1,FALSE)+IF(OR(C184=0,'A. Allgemeine Informationen'!$C$17&lt;C184),0,J184*1/20)</f>
        <v>0</v>
      </c>
      <c r="L184" s="890">
        <f>HLOOKUP('A. Allgemeine Informationen'!$C$17,$M$2:$S$405,ROW(C184)-1,FALSE)</f>
        <v>0</v>
      </c>
      <c r="M184" s="857">
        <f t="shared" si="21"/>
        <v>0</v>
      </c>
      <c r="N184" s="389">
        <f t="shared" si="22"/>
        <v>0</v>
      </c>
      <c r="O184" s="389">
        <f t="shared" si="23"/>
        <v>0</v>
      </c>
      <c r="P184" s="546">
        <f t="shared" si="24"/>
        <v>0</v>
      </c>
      <c r="Q184" s="546">
        <f t="shared" si="25"/>
        <v>0</v>
      </c>
      <c r="R184" s="574">
        <f t="shared" si="28"/>
        <v>0</v>
      </c>
      <c r="S184" s="686">
        <f t="shared" si="28"/>
        <v>0</v>
      </c>
    </row>
    <row r="185" spans="1:19" ht="15" customHeight="1" x14ac:dyDescent="0.2">
      <c r="A185" s="41"/>
      <c r="B185" s="540"/>
      <c r="C185" s="383"/>
      <c r="D185" s="393"/>
      <c r="E185" s="394"/>
      <c r="F185" s="549"/>
      <c r="G185" s="394"/>
      <c r="H185" s="549"/>
      <c r="I185" s="394"/>
      <c r="J185" s="542">
        <f t="shared" si="27"/>
        <v>0</v>
      </c>
      <c r="K185" s="889">
        <f>HLOOKUP('A. Allgemeine Informationen'!$C$17,$M$2:$S$405,ROW(C185)-1,FALSE)+IF(OR(C185=0,'A. Allgemeine Informationen'!$C$17&lt;C185),0,J185*1/20)</f>
        <v>0</v>
      </c>
      <c r="L185" s="890">
        <f>HLOOKUP('A. Allgemeine Informationen'!$C$17,$M$2:$S$405,ROW(C185)-1,FALSE)</f>
        <v>0</v>
      </c>
      <c r="M185" s="857">
        <f t="shared" si="21"/>
        <v>0</v>
      </c>
      <c r="N185" s="389">
        <f t="shared" si="22"/>
        <v>0</v>
      </c>
      <c r="O185" s="389">
        <f t="shared" si="23"/>
        <v>0</v>
      </c>
      <c r="P185" s="546">
        <f t="shared" si="24"/>
        <v>0</v>
      </c>
      <c r="Q185" s="546">
        <f t="shared" si="25"/>
        <v>0</v>
      </c>
      <c r="R185" s="574">
        <f t="shared" si="28"/>
        <v>0</v>
      </c>
      <c r="S185" s="686">
        <f t="shared" si="28"/>
        <v>0</v>
      </c>
    </row>
    <row r="186" spans="1:19" ht="15" customHeight="1" x14ac:dyDescent="0.2">
      <c r="A186" s="41"/>
      <c r="B186" s="540"/>
      <c r="C186" s="383"/>
      <c r="D186" s="393"/>
      <c r="E186" s="394"/>
      <c r="F186" s="549"/>
      <c r="G186" s="394"/>
      <c r="H186" s="549"/>
      <c r="I186" s="394"/>
      <c r="J186" s="542">
        <f t="shared" si="27"/>
        <v>0</v>
      </c>
      <c r="K186" s="889">
        <f>HLOOKUP('A. Allgemeine Informationen'!$C$17,$M$2:$S$405,ROW(C186)-1,FALSE)+IF(OR(C186=0,'A. Allgemeine Informationen'!$C$17&lt;C186),0,J186*1/20)</f>
        <v>0</v>
      </c>
      <c r="L186" s="890">
        <f>HLOOKUP('A. Allgemeine Informationen'!$C$17,$M$2:$S$405,ROW(C186)-1,FALSE)</f>
        <v>0</v>
      </c>
      <c r="M186" s="857">
        <f t="shared" si="21"/>
        <v>0</v>
      </c>
      <c r="N186" s="389">
        <f t="shared" si="22"/>
        <v>0</v>
      </c>
      <c r="O186" s="389">
        <f t="shared" si="23"/>
        <v>0</v>
      </c>
      <c r="P186" s="546">
        <f t="shared" si="24"/>
        <v>0</v>
      </c>
      <c r="Q186" s="546">
        <f t="shared" si="25"/>
        <v>0</v>
      </c>
      <c r="R186" s="574">
        <f t="shared" ref="R186:S205" si="29">IF(OR($J186=0,R$5-$C186&lt;0,$C186=0,20-(R$5-$C186)=0),0,$J186*(19-(R$5-$C186))/20)</f>
        <v>0</v>
      </c>
      <c r="S186" s="686">
        <f t="shared" si="29"/>
        <v>0</v>
      </c>
    </row>
    <row r="187" spans="1:19" ht="15" customHeight="1" x14ac:dyDescent="0.2">
      <c r="A187" s="41"/>
      <c r="B187" s="540"/>
      <c r="C187" s="383"/>
      <c r="D187" s="393"/>
      <c r="E187" s="394"/>
      <c r="F187" s="549"/>
      <c r="G187" s="394"/>
      <c r="H187" s="549"/>
      <c r="I187" s="394"/>
      <c r="J187" s="542">
        <f t="shared" si="27"/>
        <v>0</v>
      </c>
      <c r="K187" s="889">
        <f>HLOOKUP('A. Allgemeine Informationen'!$C$17,$M$2:$S$405,ROW(C187)-1,FALSE)+IF(OR(C187=0,'A. Allgemeine Informationen'!$C$17&lt;C187),0,J187*1/20)</f>
        <v>0</v>
      </c>
      <c r="L187" s="890">
        <f>HLOOKUP('A. Allgemeine Informationen'!$C$17,$M$2:$S$405,ROW(C187)-1,FALSE)</f>
        <v>0</v>
      </c>
      <c r="M187" s="857">
        <f t="shared" si="21"/>
        <v>0</v>
      </c>
      <c r="N187" s="389">
        <f t="shared" si="22"/>
        <v>0</v>
      </c>
      <c r="O187" s="389">
        <f t="shared" si="23"/>
        <v>0</v>
      </c>
      <c r="P187" s="546">
        <f t="shared" si="24"/>
        <v>0</v>
      </c>
      <c r="Q187" s="546">
        <f t="shared" si="25"/>
        <v>0</v>
      </c>
      <c r="R187" s="574">
        <f t="shared" si="29"/>
        <v>0</v>
      </c>
      <c r="S187" s="686">
        <f t="shared" si="29"/>
        <v>0</v>
      </c>
    </row>
    <row r="188" spans="1:19" ht="15" customHeight="1" x14ac:dyDescent="0.2">
      <c r="A188" s="41"/>
      <c r="B188" s="540"/>
      <c r="C188" s="383"/>
      <c r="D188" s="393"/>
      <c r="E188" s="394"/>
      <c r="F188" s="549"/>
      <c r="G188" s="394"/>
      <c r="H188" s="549"/>
      <c r="I188" s="394"/>
      <c r="J188" s="542">
        <f t="shared" si="27"/>
        <v>0</v>
      </c>
      <c r="K188" s="889">
        <f>HLOOKUP('A. Allgemeine Informationen'!$C$17,$M$2:$S$405,ROW(C188)-1,FALSE)+IF(OR(C188=0,'A. Allgemeine Informationen'!$C$17&lt;C188),0,J188*1/20)</f>
        <v>0</v>
      </c>
      <c r="L188" s="890">
        <f>HLOOKUP('A. Allgemeine Informationen'!$C$17,$M$2:$S$405,ROW(C188)-1,FALSE)</f>
        <v>0</v>
      </c>
      <c r="M188" s="857">
        <f t="shared" si="21"/>
        <v>0</v>
      </c>
      <c r="N188" s="389">
        <f t="shared" si="22"/>
        <v>0</v>
      </c>
      <c r="O188" s="389">
        <f t="shared" si="23"/>
        <v>0</v>
      </c>
      <c r="P188" s="546">
        <f t="shared" si="24"/>
        <v>0</v>
      </c>
      <c r="Q188" s="546">
        <f t="shared" si="25"/>
        <v>0</v>
      </c>
      <c r="R188" s="574">
        <f t="shared" si="29"/>
        <v>0</v>
      </c>
      <c r="S188" s="686">
        <f t="shared" si="29"/>
        <v>0</v>
      </c>
    </row>
    <row r="189" spans="1:19" ht="15" customHeight="1" x14ac:dyDescent="0.2">
      <c r="A189" s="41"/>
      <c r="B189" s="540"/>
      <c r="C189" s="383"/>
      <c r="D189" s="393"/>
      <c r="E189" s="394"/>
      <c r="F189" s="549"/>
      <c r="G189" s="394"/>
      <c r="H189" s="549"/>
      <c r="I189" s="394"/>
      <c r="J189" s="542">
        <f t="shared" si="27"/>
        <v>0</v>
      </c>
      <c r="K189" s="889">
        <f>HLOOKUP('A. Allgemeine Informationen'!$C$17,$M$2:$S$405,ROW(C189)-1,FALSE)+IF(OR(C189=0,'A. Allgemeine Informationen'!$C$17&lt;C189),0,J189*1/20)</f>
        <v>0</v>
      </c>
      <c r="L189" s="890">
        <f>HLOOKUP('A. Allgemeine Informationen'!$C$17,$M$2:$S$405,ROW(C189)-1,FALSE)</f>
        <v>0</v>
      </c>
      <c r="M189" s="857">
        <f t="shared" si="21"/>
        <v>0</v>
      </c>
      <c r="N189" s="389">
        <f t="shared" si="22"/>
        <v>0</v>
      </c>
      <c r="O189" s="389">
        <f t="shared" si="23"/>
        <v>0</v>
      </c>
      <c r="P189" s="546">
        <f t="shared" si="24"/>
        <v>0</v>
      </c>
      <c r="Q189" s="546">
        <f t="shared" si="25"/>
        <v>0</v>
      </c>
      <c r="R189" s="574">
        <f t="shared" si="29"/>
        <v>0</v>
      </c>
      <c r="S189" s="686">
        <f t="shared" si="29"/>
        <v>0</v>
      </c>
    </row>
    <row r="190" spans="1:19" ht="15" customHeight="1" x14ac:dyDescent="0.2">
      <c r="A190" s="41"/>
      <c r="B190" s="540"/>
      <c r="C190" s="383"/>
      <c r="D190" s="393"/>
      <c r="E190" s="394"/>
      <c r="F190" s="549"/>
      <c r="G190" s="394"/>
      <c r="H190" s="549"/>
      <c r="I190" s="394"/>
      <c r="J190" s="542">
        <f t="shared" si="27"/>
        <v>0</v>
      </c>
      <c r="K190" s="889">
        <f>HLOOKUP('A. Allgemeine Informationen'!$C$17,$M$2:$S$405,ROW(C190)-1,FALSE)+IF(OR(C190=0,'A. Allgemeine Informationen'!$C$17&lt;C190),0,J190*1/20)</f>
        <v>0</v>
      </c>
      <c r="L190" s="890">
        <f>HLOOKUP('A. Allgemeine Informationen'!$C$17,$M$2:$S$405,ROW(C190)-1,FALSE)</f>
        <v>0</v>
      </c>
      <c r="M190" s="857">
        <f t="shared" si="21"/>
        <v>0</v>
      </c>
      <c r="N190" s="389">
        <f t="shared" si="22"/>
        <v>0</v>
      </c>
      <c r="O190" s="389">
        <f t="shared" si="23"/>
        <v>0</v>
      </c>
      <c r="P190" s="546">
        <f t="shared" si="24"/>
        <v>0</v>
      </c>
      <c r="Q190" s="546">
        <f t="shared" si="25"/>
        <v>0</v>
      </c>
      <c r="R190" s="574">
        <f t="shared" si="29"/>
        <v>0</v>
      </c>
      <c r="S190" s="686">
        <f t="shared" si="29"/>
        <v>0</v>
      </c>
    </row>
    <row r="191" spans="1:19" ht="15" customHeight="1" x14ac:dyDescent="0.2">
      <c r="A191" s="41"/>
      <c r="B191" s="540"/>
      <c r="C191" s="383"/>
      <c r="D191" s="393"/>
      <c r="E191" s="394"/>
      <c r="F191" s="549"/>
      <c r="G191" s="394"/>
      <c r="H191" s="549"/>
      <c r="I191" s="394"/>
      <c r="J191" s="542">
        <f t="shared" si="27"/>
        <v>0</v>
      </c>
      <c r="K191" s="889">
        <f>HLOOKUP('A. Allgemeine Informationen'!$C$17,$M$2:$S$405,ROW(C191)-1,FALSE)+IF(OR(C191=0,'A. Allgemeine Informationen'!$C$17&lt;C191),0,J191*1/20)</f>
        <v>0</v>
      </c>
      <c r="L191" s="890">
        <f>HLOOKUP('A. Allgemeine Informationen'!$C$17,$M$2:$S$405,ROW(C191)-1,FALSE)</f>
        <v>0</v>
      </c>
      <c r="M191" s="857">
        <f t="shared" si="21"/>
        <v>0</v>
      </c>
      <c r="N191" s="389">
        <f t="shared" si="22"/>
        <v>0</v>
      </c>
      <c r="O191" s="389">
        <f t="shared" si="23"/>
        <v>0</v>
      </c>
      <c r="P191" s="546">
        <f t="shared" si="24"/>
        <v>0</v>
      </c>
      <c r="Q191" s="546">
        <f t="shared" si="25"/>
        <v>0</v>
      </c>
      <c r="R191" s="574">
        <f t="shared" si="29"/>
        <v>0</v>
      </c>
      <c r="S191" s="686">
        <f t="shared" si="29"/>
        <v>0</v>
      </c>
    </row>
    <row r="192" spans="1:19" ht="15" customHeight="1" x14ac:dyDescent="0.2">
      <c r="A192" s="41"/>
      <c r="B192" s="540"/>
      <c r="C192" s="383"/>
      <c r="D192" s="393"/>
      <c r="E192" s="394"/>
      <c r="F192" s="549"/>
      <c r="G192" s="394"/>
      <c r="H192" s="549"/>
      <c r="I192" s="394"/>
      <c r="J192" s="542">
        <f t="shared" si="27"/>
        <v>0</v>
      </c>
      <c r="K192" s="889">
        <f>HLOOKUP('A. Allgemeine Informationen'!$C$17,$M$2:$S$405,ROW(C192)-1,FALSE)+IF(OR(C192=0,'A. Allgemeine Informationen'!$C$17&lt;C192),0,J192*1/20)</f>
        <v>0</v>
      </c>
      <c r="L192" s="890">
        <f>HLOOKUP('A. Allgemeine Informationen'!$C$17,$M$2:$S$405,ROW(C192)-1,FALSE)</f>
        <v>0</v>
      </c>
      <c r="M192" s="857">
        <f t="shared" si="21"/>
        <v>0</v>
      </c>
      <c r="N192" s="389">
        <f t="shared" si="22"/>
        <v>0</v>
      </c>
      <c r="O192" s="389">
        <f t="shared" si="23"/>
        <v>0</v>
      </c>
      <c r="P192" s="546">
        <f t="shared" si="24"/>
        <v>0</v>
      </c>
      <c r="Q192" s="546">
        <f t="shared" si="25"/>
        <v>0</v>
      </c>
      <c r="R192" s="574">
        <f t="shared" si="29"/>
        <v>0</v>
      </c>
      <c r="S192" s="686">
        <f t="shared" si="29"/>
        <v>0</v>
      </c>
    </row>
    <row r="193" spans="1:19" ht="15" customHeight="1" x14ac:dyDescent="0.2">
      <c r="A193" s="41"/>
      <c r="B193" s="540"/>
      <c r="C193" s="383"/>
      <c r="D193" s="393"/>
      <c r="E193" s="394"/>
      <c r="F193" s="549"/>
      <c r="G193" s="394"/>
      <c r="H193" s="549"/>
      <c r="I193" s="394"/>
      <c r="J193" s="542">
        <f t="shared" si="27"/>
        <v>0</v>
      </c>
      <c r="K193" s="889">
        <f>HLOOKUP('A. Allgemeine Informationen'!$C$17,$M$2:$S$405,ROW(C193)-1,FALSE)+IF(OR(C193=0,'A. Allgemeine Informationen'!$C$17&lt;C193),0,J193*1/20)</f>
        <v>0</v>
      </c>
      <c r="L193" s="890">
        <f>HLOOKUP('A. Allgemeine Informationen'!$C$17,$M$2:$S$405,ROW(C193)-1,FALSE)</f>
        <v>0</v>
      </c>
      <c r="M193" s="857">
        <f t="shared" si="21"/>
        <v>0</v>
      </c>
      <c r="N193" s="389">
        <f t="shared" si="22"/>
        <v>0</v>
      </c>
      <c r="O193" s="389">
        <f t="shared" si="23"/>
        <v>0</v>
      </c>
      <c r="P193" s="546">
        <f t="shared" si="24"/>
        <v>0</v>
      </c>
      <c r="Q193" s="546">
        <f t="shared" si="25"/>
        <v>0</v>
      </c>
      <c r="R193" s="574">
        <f t="shared" si="29"/>
        <v>0</v>
      </c>
      <c r="S193" s="686">
        <f t="shared" si="29"/>
        <v>0</v>
      </c>
    </row>
    <row r="194" spans="1:19" ht="15" customHeight="1" x14ac:dyDescent="0.2">
      <c r="A194" s="41"/>
      <c r="B194" s="540"/>
      <c r="C194" s="383"/>
      <c r="D194" s="393"/>
      <c r="E194" s="394"/>
      <c r="F194" s="549"/>
      <c r="G194" s="394"/>
      <c r="H194" s="549"/>
      <c r="I194" s="394"/>
      <c r="J194" s="542">
        <f t="shared" si="27"/>
        <v>0</v>
      </c>
      <c r="K194" s="889">
        <f>HLOOKUP('A. Allgemeine Informationen'!$C$17,$M$2:$S$405,ROW(C194)-1,FALSE)+IF(OR(C194=0,'A. Allgemeine Informationen'!$C$17&lt;C194),0,J194*1/20)</f>
        <v>0</v>
      </c>
      <c r="L194" s="890">
        <f>HLOOKUP('A. Allgemeine Informationen'!$C$17,$M$2:$S$405,ROW(C194)-1,FALSE)</f>
        <v>0</v>
      </c>
      <c r="M194" s="857">
        <f t="shared" si="21"/>
        <v>0</v>
      </c>
      <c r="N194" s="389">
        <f t="shared" si="22"/>
        <v>0</v>
      </c>
      <c r="O194" s="389">
        <f t="shared" si="23"/>
        <v>0</v>
      </c>
      <c r="P194" s="546">
        <f t="shared" si="24"/>
        <v>0</v>
      </c>
      <c r="Q194" s="546">
        <f t="shared" si="25"/>
        <v>0</v>
      </c>
      <c r="R194" s="574">
        <f t="shared" si="29"/>
        <v>0</v>
      </c>
      <c r="S194" s="686">
        <f t="shared" si="29"/>
        <v>0</v>
      </c>
    </row>
    <row r="195" spans="1:19" ht="15" customHeight="1" x14ac:dyDescent="0.2">
      <c r="A195" s="41"/>
      <c r="B195" s="540"/>
      <c r="C195" s="383"/>
      <c r="D195" s="393"/>
      <c r="E195" s="394"/>
      <c r="F195" s="549"/>
      <c r="G195" s="394"/>
      <c r="H195" s="549"/>
      <c r="I195" s="394"/>
      <c r="J195" s="542">
        <f t="shared" si="27"/>
        <v>0</v>
      </c>
      <c r="K195" s="889">
        <f>HLOOKUP('A. Allgemeine Informationen'!$C$17,$M$2:$S$405,ROW(C195)-1,FALSE)+IF(OR(C195=0,'A. Allgemeine Informationen'!$C$17&lt;C195),0,J195*1/20)</f>
        <v>0</v>
      </c>
      <c r="L195" s="890">
        <f>HLOOKUP('A. Allgemeine Informationen'!$C$17,$M$2:$S$405,ROW(C195)-1,FALSE)</f>
        <v>0</v>
      </c>
      <c r="M195" s="857">
        <f t="shared" si="21"/>
        <v>0</v>
      </c>
      <c r="N195" s="389">
        <f t="shared" si="22"/>
        <v>0</v>
      </c>
      <c r="O195" s="389">
        <f t="shared" si="23"/>
        <v>0</v>
      </c>
      <c r="P195" s="546">
        <f t="shared" si="24"/>
        <v>0</v>
      </c>
      <c r="Q195" s="546">
        <f t="shared" si="25"/>
        <v>0</v>
      </c>
      <c r="R195" s="574">
        <f t="shared" si="29"/>
        <v>0</v>
      </c>
      <c r="S195" s="686">
        <f t="shared" si="29"/>
        <v>0</v>
      </c>
    </row>
    <row r="196" spans="1:19" ht="15" customHeight="1" x14ac:dyDescent="0.2">
      <c r="A196" s="41"/>
      <c r="B196" s="540"/>
      <c r="C196" s="383"/>
      <c r="D196" s="393"/>
      <c r="E196" s="394"/>
      <c r="F196" s="549"/>
      <c r="G196" s="394"/>
      <c r="H196" s="549"/>
      <c r="I196" s="394"/>
      <c r="J196" s="542">
        <f t="shared" si="27"/>
        <v>0</v>
      </c>
      <c r="K196" s="889">
        <f>HLOOKUP('A. Allgemeine Informationen'!$C$17,$M$2:$S$405,ROW(C196)-1,FALSE)+IF(OR(C196=0,'A. Allgemeine Informationen'!$C$17&lt;C196),0,J196*1/20)</f>
        <v>0</v>
      </c>
      <c r="L196" s="890">
        <f>HLOOKUP('A. Allgemeine Informationen'!$C$17,$M$2:$S$405,ROW(C196)-1,FALSE)</f>
        <v>0</v>
      </c>
      <c r="M196" s="857">
        <f t="shared" si="21"/>
        <v>0</v>
      </c>
      <c r="N196" s="389">
        <f t="shared" si="22"/>
        <v>0</v>
      </c>
      <c r="O196" s="389">
        <f t="shared" si="23"/>
        <v>0</v>
      </c>
      <c r="P196" s="546">
        <f t="shared" si="24"/>
        <v>0</v>
      </c>
      <c r="Q196" s="546">
        <f t="shared" si="25"/>
        <v>0</v>
      </c>
      <c r="R196" s="574">
        <f t="shared" si="29"/>
        <v>0</v>
      </c>
      <c r="S196" s="686">
        <f t="shared" si="29"/>
        <v>0</v>
      </c>
    </row>
    <row r="197" spans="1:19" ht="15" customHeight="1" x14ac:dyDescent="0.2">
      <c r="A197" s="41"/>
      <c r="B197" s="540"/>
      <c r="C197" s="383"/>
      <c r="D197" s="393"/>
      <c r="E197" s="394"/>
      <c r="F197" s="549"/>
      <c r="G197" s="394"/>
      <c r="H197" s="549"/>
      <c r="I197" s="394"/>
      <c r="J197" s="542">
        <f t="shared" si="27"/>
        <v>0</v>
      </c>
      <c r="K197" s="889">
        <f>HLOOKUP('A. Allgemeine Informationen'!$C$17,$M$2:$S$405,ROW(C197)-1,FALSE)+IF(OR(C197=0,'A. Allgemeine Informationen'!$C$17&lt;C197),0,J197*1/20)</f>
        <v>0</v>
      </c>
      <c r="L197" s="890">
        <f>HLOOKUP('A. Allgemeine Informationen'!$C$17,$M$2:$S$405,ROW(C197)-1,FALSE)</f>
        <v>0</v>
      </c>
      <c r="M197" s="857">
        <f t="shared" si="21"/>
        <v>0</v>
      </c>
      <c r="N197" s="389">
        <f t="shared" si="22"/>
        <v>0</v>
      </c>
      <c r="O197" s="389">
        <f t="shared" si="23"/>
        <v>0</v>
      </c>
      <c r="P197" s="546">
        <f t="shared" si="24"/>
        <v>0</v>
      </c>
      <c r="Q197" s="546">
        <f t="shared" si="25"/>
        <v>0</v>
      </c>
      <c r="R197" s="574">
        <f t="shared" si="29"/>
        <v>0</v>
      </c>
      <c r="S197" s="686">
        <f t="shared" si="29"/>
        <v>0</v>
      </c>
    </row>
    <row r="198" spans="1:19" ht="15" customHeight="1" x14ac:dyDescent="0.2">
      <c r="A198" s="41"/>
      <c r="B198" s="540"/>
      <c r="C198" s="383"/>
      <c r="D198" s="393"/>
      <c r="E198" s="394"/>
      <c r="F198" s="549"/>
      <c r="G198" s="394"/>
      <c r="H198" s="549"/>
      <c r="I198" s="394"/>
      <c r="J198" s="542">
        <f t="shared" si="27"/>
        <v>0</v>
      </c>
      <c r="K198" s="889">
        <f>HLOOKUP('A. Allgemeine Informationen'!$C$17,$M$2:$S$405,ROW(C198)-1,FALSE)+IF(OR(C198=0,'A. Allgemeine Informationen'!$C$17&lt;C198),0,J198*1/20)</f>
        <v>0</v>
      </c>
      <c r="L198" s="890">
        <f>HLOOKUP('A. Allgemeine Informationen'!$C$17,$M$2:$S$405,ROW(C198)-1,FALSE)</f>
        <v>0</v>
      </c>
      <c r="M198" s="857">
        <f t="shared" ref="M198:M261" si="30">IF(OR($J198=0,M$5-$C198&lt;0,$C198=0,20-(M$5-$C198)=0),0,$J198*(19-(M$5-$C198))/20)</f>
        <v>0</v>
      </c>
      <c r="N198" s="389">
        <f t="shared" ref="N198:N261" si="31">IF(OR($J198=0,N$5-$C198&lt;0,$C198=0,20-(N$5-$C198)=0),0,$J198*(19-(N$5-$C198))/20)</f>
        <v>0</v>
      </c>
      <c r="O198" s="389">
        <f t="shared" ref="O198:O261" si="32">IF(OR($J198=0,O$5-$C198&lt;0,$C198=0,20-(O$5-$C198)=0),0,$J198*(19-(O$5-$C198))/20)</f>
        <v>0</v>
      </c>
      <c r="P198" s="546">
        <f t="shared" ref="P198:P261" si="33">IF(OR($J198=0,P$5-$C198&lt;0,$C198=0,20-(P$5-$C198)=0),0,$J198*(19-(P$5-$C198))/20)</f>
        <v>0</v>
      </c>
      <c r="Q198" s="546">
        <f t="shared" ref="Q198:Q261" si="34">IF(OR($J198=0,Q$5-$C198&lt;0,$C198=0,20-(Q$5-$C198)=0),0,$J198*(19-(Q$5-$C198))/20)</f>
        <v>0</v>
      </c>
      <c r="R198" s="574">
        <f t="shared" si="29"/>
        <v>0</v>
      </c>
      <c r="S198" s="686">
        <f t="shared" si="29"/>
        <v>0</v>
      </c>
    </row>
    <row r="199" spans="1:19" ht="15" customHeight="1" x14ac:dyDescent="0.2">
      <c r="A199" s="41"/>
      <c r="B199" s="540"/>
      <c r="C199" s="383"/>
      <c r="D199" s="393"/>
      <c r="E199" s="394"/>
      <c r="F199" s="549"/>
      <c r="G199" s="394"/>
      <c r="H199" s="549"/>
      <c r="I199" s="394"/>
      <c r="J199" s="542">
        <f t="shared" si="27"/>
        <v>0</v>
      </c>
      <c r="K199" s="889">
        <f>HLOOKUP('A. Allgemeine Informationen'!$C$17,$M$2:$S$405,ROW(C199)-1,FALSE)+IF(OR(C199=0,'A. Allgemeine Informationen'!$C$17&lt;C199),0,J199*1/20)</f>
        <v>0</v>
      </c>
      <c r="L199" s="890">
        <f>HLOOKUP('A. Allgemeine Informationen'!$C$17,$M$2:$S$405,ROW(C199)-1,FALSE)</f>
        <v>0</v>
      </c>
      <c r="M199" s="857">
        <f t="shared" si="30"/>
        <v>0</v>
      </c>
      <c r="N199" s="389">
        <f t="shared" si="31"/>
        <v>0</v>
      </c>
      <c r="O199" s="389">
        <f t="shared" si="32"/>
        <v>0</v>
      </c>
      <c r="P199" s="546">
        <f t="shared" si="33"/>
        <v>0</v>
      </c>
      <c r="Q199" s="546">
        <f t="shared" si="34"/>
        <v>0</v>
      </c>
      <c r="R199" s="574">
        <f t="shared" si="29"/>
        <v>0</v>
      </c>
      <c r="S199" s="686">
        <f t="shared" si="29"/>
        <v>0</v>
      </c>
    </row>
    <row r="200" spans="1:19" ht="15" customHeight="1" x14ac:dyDescent="0.2">
      <c r="A200" s="41"/>
      <c r="B200" s="540"/>
      <c r="C200" s="383"/>
      <c r="D200" s="393"/>
      <c r="E200" s="394"/>
      <c r="F200" s="549"/>
      <c r="G200" s="394"/>
      <c r="H200" s="549"/>
      <c r="I200" s="394"/>
      <c r="J200" s="542">
        <f t="shared" si="27"/>
        <v>0</v>
      </c>
      <c r="K200" s="889">
        <f>HLOOKUP('A. Allgemeine Informationen'!$C$17,$M$2:$S$405,ROW(C200)-1,FALSE)+IF(OR(C200=0,'A. Allgemeine Informationen'!$C$17&lt;C200),0,J200*1/20)</f>
        <v>0</v>
      </c>
      <c r="L200" s="890">
        <f>HLOOKUP('A. Allgemeine Informationen'!$C$17,$M$2:$S$405,ROW(C200)-1,FALSE)</f>
        <v>0</v>
      </c>
      <c r="M200" s="857">
        <f t="shared" si="30"/>
        <v>0</v>
      </c>
      <c r="N200" s="389">
        <f t="shared" si="31"/>
        <v>0</v>
      </c>
      <c r="O200" s="389">
        <f t="shared" si="32"/>
        <v>0</v>
      </c>
      <c r="P200" s="546">
        <f t="shared" si="33"/>
        <v>0</v>
      </c>
      <c r="Q200" s="546">
        <f t="shared" si="34"/>
        <v>0</v>
      </c>
      <c r="R200" s="574">
        <f t="shared" si="29"/>
        <v>0</v>
      </c>
      <c r="S200" s="686">
        <f t="shared" si="29"/>
        <v>0</v>
      </c>
    </row>
    <row r="201" spans="1:19" ht="15" customHeight="1" x14ac:dyDescent="0.2">
      <c r="A201" s="41"/>
      <c r="B201" s="540"/>
      <c r="C201" s="383"/>
      <c r="D201" s="385"/>
      <c r="E201" s="387"/>
      <c r="F201" s="549"/>
      <c r="G201" s="387"/>
      <c r="H201" s="549"/>
      <c r="I201" s="387"/>
      <c r="J201" s="542">
        <f t="shared" si="16"/>
        <v>0</v>
      </c>
      <c r="K201" s="889">
        <f>HLOOKUP('A. Allgemeine Informationen'!$C$17,$M$2:$S$405,ROW(C201)-1,FALSE)+IF(OR(C201=0,'A. Allgemeine Informationen'!$C$17&lt;C201),0,J201*1/20)</f>
        <v>0</v>
      </c>
      <c r="L201" s="890">
        <f>HLOOKUP('A. Allgemeine Informationen'!$C$17,$M$2:$S$405,ROW(C201)-1,FALSE)</f>
        <v>0</v>
      </c>
      <c r="M201" s="857">
        <f t="shared" si="30"/>
        <v>0</v>
      </c>
      <c r="N201" s="389">
        <f t="shared" si="31"/>
        <v>0</v>
      </c>
      <c r="O201" s="389">
        <f t="shared" si="32"/>
        <v>0</v>
      </c>
      <c r="P201" s="546">
        <f t="shared" si="33"/>
        <v>0</v>
      </c>
      <c r="Q201" s="546">
        <f t="shared" si="34"/>
        <v>0</v>
      </c>
      <c r="R201" s="574">
        <f t="shared" si="29"/>
        <v>0</v>
      </c>
      <c r="S201" s="686">
        <f t="shared" si="29"/>
        <v>0</v>
      </c>
    </row>
    <row r="202" spans="1:19" ht="15" customHeight="1" x14ac:dyDescent="0.2">
      <c r="A202" s="41"/>
      <c r="B202" s="540"/>
      <c r="C202" s="383"/>
      <c r="D202" s="385"/>
      <c r="E202" s="387"/>
      <c r="F202" s="549"/>
      <c r="G202" s="387"/>
      <c r="H202" s="549"/>
      <c r="I202" s="387"/>
      <c r="J202" s="542">
        <f t="shared" si="16"/>
        <v>0</v>
      </c>
      <c r="K202" s="889">
        <f>HLOOKUP('A. Allgemeine Informationen'!$C$17,$M$2:$S$405,ROW(C202)-1,FALSE)+IF(OR(C202=0,'A. Allgemeine Informationen'!$C$17&lt;C202),0,J202*1/20)</f>
        <v>0</v>
      </c>
      <c r="L202" s="890">
        <f>HLOOKUP('A. Allgemeine Informationen'!$C$17,$M$2:$S$405,ROW(C202)-1,FALSE)</f>
        <v>0</v>
      </c>
      <c r="M202" s="857">
        <f t="shared" si="30"/>
        <v>0</v>
      </c>
      <c r="N202" s="389">
        <f t="shared" si="31"/>
        <v>0</v>
      </c>
      <c r="O202" s="389">
        <f t="shared" si="32"/>
        <v>0</v>
      </c>
      <c r="P202" s="546">
        <f t="shared" si="33"/>
        <v>0</v>
      </c>
      <c r="Q202" s="546">
        <f t="shared" si="34"/>
        <v>0</v>
      </c>
      <c r="R202" s="574">
        <f t="shared" si="29"/>
        <v>0</v>
      </c>
      <c r="S202" s="686">
        <f t="shared" si="29"/>
        <v>0</v>
      </c>
    </row>
    <row r="203" spans="1:19" ht="15" customHeight="1" x14ac:dyDescent="0.2">
      <c r="A203" s="41"/>
      <c r="B203" s="540"/>
      <c r="C203" s="383"/>
      <c r="D203" s="385"/>
      <c r="E203" s="387"/>
      <c r="F203" s="549"/>
      <c r="G203" s="387"/>
      <c r="H203" s="549"/>
      <c r="I203" s="387"/>
      <c r="J203" s="542">
        <f t="shared" si="16"/>
        <v>0</v>
      </c>
      <c r="K203" s="889">
        <f>HLOOKUP('A. Allgemeine Informationen'!$C$17,$M$2:$S$405,ROW(C203)-1,FALSE)+IF(OR(C203=0,'A. Allgemeine Informationen'!$C$17&lt;C203),0,J203*1/20)</f>
        <v>0</v>
      </c>
      <c r="L203" s="890">
        <f>HLOOKUP('A. Allgemeine Informationen'!$C$17,$M$2:$S$405,ROW(C203)-1,FALSE)</f>
        <v>0</v>
      </c>
      <c r="M203" s="857">
        <f t="shared" si="30"/>
        <v>0</v>
      </c>
      <c r="N203" s="389">
        <f t="shared" si="31"/>
        <v>0</v>
      </c>
      <c r="O203" s="389">
        <f t="shared" si="32"/>
        <v>0</v>
      </c>
      <c r="P203" s="546">
        <f t="shared" si="33"/>
        <v>0</v>
      </c>
      <c r="Q203" s="546">
        <f t="shared" si="34"/>
        <v>0</v>
      </c>
      <c r="R203" s="574">
        <f t="shared" si="29"/>
        <v>0</v>
      </c>
      <c r="S203" s="686">
        <f t="shared" si="29"/>
        <v>0</v>
      </c>
    </row>
    <row r="204" spans="1:19" ht="15" customHeight="1" x14ac:dyDescent="0.2">
      <c r="A204" s="41"/>
      <c r="B204" s="540"/>
      <c r="C204" s="383"/>
      <c r="D204" s="385"/>
      <c r="E204" s="387"/>
      <c r="F204" s="549"/>
      <c r="G204" s="387"/>
      <c r="H204" s="549"/>
      <c r="I204" s="387"/>
      <c r="J204" s="542">
        <f t="shared" si="16"/>
        <v>0</v>
      </c>
      <c r="K204" s="889">
        <f>HLOOKUP('A. Allgemeine Informationen'!$C$17,$M$2:$S$405,ROW(C204)-1,FALSE)+IF(OR(C204=0,'A. Allgemeine Informationen'!$C$17&lt;C204),0,J204*1/20)</f>
        <v>0</v>
      </c>
      <c r="L204" s="890">
        <f>HLOOKUP('A. Allgemeine Informationen'!$C$17,$M$2:$S$405,ROW(C204)-1,FALSE)</f>
        <v>0</v>
      </c>
      <c r="M204" s="857">
        <f t="shared" si="30"/>
        <v>0</v>
      </c>
      <c r="N204" s="389">
        <f t="shared" si="31"/>
        <v>0</v>
      </c>
      <c r="O204" s="389">
        <f t="shared" si="32"/>
        <v>0</v>
      </c>
      <c r="P204" s="546">
        <f t="shared" si="33"/>
        <v>0</v>
      </c>
      <c r="Q204" s="546">
        <f t="shared" si="34"/>
        <v>0</v>
      </c>
      <c r="R204" s="574">
        <f t="shared" si="29"/>
        <v>0</v>
      </c>
      <c r="S204" s="686">
        <f t="shared" si="29"/>
        <v>0</v>
      </c>
    </row>
    <row r="205" spans="1:19" ht="15" customHeight="1" x14ac:dyDescent="0.2">
      <c r="A205" s="41"/>
      <c r="B205" s="540"/>
      <c r="C205" s="383"/>
      <c r="D205" s="385"/>
      <c r="E205" s="387"/>
      <c r="F205" s="549"/>
      <c r="G205" s="387"/>
      <c r="H205" s="549"/>
      <c r="I205" s="387"/>
      <c r="J205" s="542">
        <f t="shared" si="16"/>
        <v>0</v>
      </c>
      <c r="K205" s="889">
        <f>HLOOKUP('A. Allgemeine Informationen'!$C$17,$M$2:$S$405,ROW(C205)-1,FALSE)+IF(OR(C205=0,'A. Allgemeine Informationen'!$C$17&lt;C205),0,J205*1/20)</f>
        <v>0</v>
      </c>
      <c r="L205" s="890">
        <f>HLOOKUP('A. Allgemeine Informationen'!$C$17,$M$2:$S$405,ROW(C205)-1,FALSE)</f>
        <v>0</v>
      </c>
      <c r="M205" s="857">
        <f t="shared" si="30"/>
        <v>0</v>
      </c>
      <c r="N205" s="389">
        <f t="shared" si="31"/>
        <v>0</v>
      </c>
      <c r="O205" s="389">
        <f t="shared" si="32"/>
        <v>0</v>
      </c>
      <c r="P205" s="546">
        <f t="shared" si="33"/>
        <v>0</v>
      </c>
      <c r="Q205" s="546">
        <f t="shared" si="34"/>
        <v>0</v>
      </c>
      <c r="R205" s="574">
        <f t="shared" si="29"/>
        <v>0</v>
      </c>
      <c r="S205" s="686">
        <f t="shared" si="29"/>
        <v>0</v>
      </c>
    </row>
    <row r="206" spans="1:19" ht="15" customHeight="1" x14ac:dyDescent="0.2">
      <c r="A206" s="41"/>
      <c r="B206" s="540"/>
      <c r="C206" s="383"/>
      <c r="D206" s="385"/>
      <c r="E206" s="387"/>
      <c r="F206" s="549"/>
      <c r="G206" s="387"/>
      <c r="H206" s="549"/>
      <c r="I206" s="387"/>
      <c r="J206" s="542">
        <f t="shared" si="16"/>
        <v>0</v>
      </c>
      <c r="K206" s="889">
        <f>HLOOKUP('A. Allgemeine Informationen'!$C$17,$M$2:$S$405,ROW(C206)-1,FALSE)+IF(OR(C206=0,'A. Allgemeine Informationen'!$C$17&lt;C206),0,J206*1/20)</f>
        <v>0</v>
      </c>
      <c r="L206" s="890">
        <f>HLOOKUP('A. Allgemeine Informationen'!$C$17,$M$2:$S$405,ROW(C206)-1,FALSE)</f>
        <v>0</v>
      </c>
      <c r="M206" s="857">
        <f t="shared" si="30"/>
        <v>0</v>
      </c>
      <c r="N206" s="389">
        <f t="shared" si="31"/>
        <v>0</v>
      </c>
      <c r="O206" s="389">
        <f t="shared" si="32"/>
        <v>0</v>
      </c>
      <c r="P206" s="546">
        <f t="shared" si="33"/>
        <v>0</v>
      </c>
      <c r="Q206" s="546">
        <f t="shared" si="34"/>
        <v>0</v>
      </c>
      <c r="R206" s="574">
        <f t="shared" ref="R206:S225" si="35">IF(OR($J206=0,R$5-$C206&lt;0,$C206=0,20-(R$5-$C206)=0),0,$J206*(19-(R$5-$C206))/20)</f>
        <v>0</v>
      </c>
      <c r="S206" s="686">
        <f t="shared" si="35"/>
        <v>0</v>
      </c>
    </row>
    <row r="207" spans="1:19" ht="15" customHeight="1" x14ac:dyDescent="0.2">
      <c r="A207" s="41"/>
      <c r="B207" s="540"/>
      <c r="C207" s="383"/>
      <c r="D207" s="385"/>
      <c r="E207" s="387"/>
      <c r="F207" s="549"/>
      <c r="G207" s="387"/>
      <c r="H207" s="549"/>
      <c r="I207" s="387"/>
      <c r="J207" s="542">
        <f t="shared" si="16"/>
        <v>0</v>
      </c>
      <c r="K207" s="889">
        <f>HLOOKUP('A. Allgemeine Informationen'!$C$17,$M$2:$S$405,ROW(C207)-1,FALSE)+IF(OR(C207=0,'A. Allgemeine Informationen'!$C$17&lt;C207),0,J207*1/20)</f>
        <v>0</v>
      </c>
      <c r="L207" s="890">
        <f>HLOOKUP('A. Allgemeine Informationen'!$C$17,$M$2:$S$405,ROW(C207)-1,FALSE)</f>
        <v>0</v>
      </c>
      <c r="M207" s="857">
        <f t="shared" si="30"/>
        <v>0</v>
      </c>
      <c r="N207" s="389">
        <f t="shared" si="31"/>
        <v>0</v>
      </c>
      <c r="O207" s="389">
        <f t="shared" si="32"/>
        <v>0</v>
      </c>
      <c r="P207" s="546">
        <f t="shared" si="33"/>
        <v>0</v>
      </c>
      <c r="Q207" s="546">
        <f t="shared" si="34"/>
        <v>0</v>
      </c>
      <c r="R207" s="574">
        <f t="shared" si="35"/>
        <v>0</v>
      </c>
      <c r="S207" s="686">
        <f t="shared" si="35"/>
        <v>0</v>
      </c>
    </row>
    <row r="208" spans="1:19" ht="15" customHeight="1" x14ac:dyDescent="0.2">
      <c r="A208" s="41"/>
      <c r="B208" s="540"/>
      <c r="C208" s="383"/>
      <c r="D208" s="385"/>
      <c r="E208" s="387"/>
      <c r="F208" s="549"/>
      <c r="G208" s="387"/>
      <c r="H208" s="549"/>
      <c r="I208" s="387"/>
      <c r="J208" s="542">
        <f t="shared" si="16"/>
        <v>0</v>
      </c>
      <c r="K208" s="889">
        <f>HLOOKUP('A. Allgemeine Informationen'!$C$17,$M$2:$S$405,ROW(C208)-1,FALSE)+IF(OR(C208=0,'A. Allgemeine Informationen'!$C$17&lt;C208),0,J208*1/20)</f>
        <v>0</v>
      </c>
      <c r="L208" s="890">
        <f>HLOOKUP('A. Allgemeine Informationen'!$C$17,$M$2:$S$405,ROW(C208)-1,FALSE)</f>
        <v>0</v>
      </c>
      <c r="M208" s="857">
        <f t="shared" si="30"/>
        <v>0</v>
      </c>
      <c r="N208" s="389">
        <f t="shared" si="31"/>
        <v>0</v>
      </c>
      <c r="O208" s="389">
        <f t="shared" si="32"/>
        <v>0</v>
      </c>
      <c r="P208" s="546">
        <f t="shared" si="33"/>
        <v>0</v>
      </c>
      <c r="Q208" s="546">
        <f t="shared" si="34"/>
        <v>0</v>
      </c>
      <c r="R208" s="574">
        <f t="shared" si="35"/>
        <v>0</v>
      </c>
      <c r="S208" s="686">
        <f t="shared" si="35"/>
        <v>0</v>
      </c>
    </row>
    <row r="209" spans="1:19" ht="15" customHeight="1" x14ac:dyDescent="0.2">
      <c r="A209" s="41"/>
      <c r="B209" s="540"/>
      <c r="C209" s="383"/>
      <c r="D209" s="385"/>
      <c r="E209" s="387"/>
      <c r="F209" s="549"/>
      <c r="G209" s="387"/>
      <c r="H209" s="549"/>
      <c r="I209" s="387"/>
      <c r="J209" s="542">
        <f t="shared" si="16"/>
        <v>0</v>
      </c>
      <c r="K209" s="889">
        <f>HLOOKUP('A. Allgemeine Informationen'!$C$17,$M$2:$S$405,ROW(C209)-1,FALSE)+IF(OR(C209=0,'A. Allgemeine Informationen'!$C$17&lt;C209),0,J209*1/20)</f>
        <v>0</v>
      </c>
      <c r="L209" s="890">
        <f>HLOOKUP('A. Allgemeine Informationen'!$C$17,$M$2:$S$405,ROW(C209)-1,FALSE)</f>
        <v>0</v>
      </c>
      <c r="M209" s="857">
        <f t="shared" si="30"/>
        <v>0</v>
      </c>
      <c r="N209" s="389">
        <f t="shared" si="31"/>
        <v>0</v>
      </c>
      <c r="O209" s="389">
        <f t="shared" si="32"/>
        <v>0</v>
      </c>
      <c r="P209" s="546">
        <f t="shared" si="33"/>
        <v>0</v>
      </c>
      <c r="Q209" s="546">
        <f t="shared" si="34"/>
        <v>0</v>
      </c>
      <c r="R209" s="574">
        <f t="shared" si="35"/>
        <v>0</v>
      </c>
      <c r="S209" s="686">
        <f t="shared" si="35"/>
        <v>0</v>
      </c>
    </row>
    <row r="210" spans="1:19" ht="15" customHeight="1" x14ac:dyDescent="0.2">
      <c r="A210" s="41"/>
      <c r="B210" s="540"/>
      <c r="C210" s="383"/>
      <c r="D210" s="385"/>
      <c r="E210" s="387"/>
      <c r="F210" s="549"/>
      <c r="G210" s="387"/>
      <c r="H210" s="549"/>
      <c r="I210" s="387"/>
      <c r="J210" s="542">
        <f t="shared" si="16"/>
        <v>0</v>
      </c>
      <c r="K210" s="889">
        <f>HLOOKUP('A. Allgemeine Informationen'!$C$17,$M$2:$S$405,ROW(C210)-1,FALSE)+IF(OR(C210=0,'A. Allgemeine Informationen'!$C$17&lt;C210),0,J210*1/20)</f>
        <v>0</v>
      </c>
      <c r="L210" s="890">
        <f>HLOOKUP('A. Allgemeine Informationen'!$C$17,$M$2:$S$405,ROW(C210)-1,FALSE)</f>
        <v>0</v>
      </c>
      <c r="M210" s="857">
        <f t="shared" si="30"/>
        <v>0</v>
      </c>
      <c r="N210" s="389">
        <f t="shared" si="31"/>
        <v>0</v>
      </c>
      <c r="O210" s="389">
        <f t="shared" si="32"/>
        <v>0</v>
      </c>
      <c r="P210" s="546">
        <f t="shared" si="33"/>
        <v>0</v>
      </c>
      <c r="Q210" s="546">
        <f t="shared" si="34"/>
        <v>0</v>
      </c>
      <c r="R210" s="574">
        <f t="shared" si="35"/>
        <v>0</v>
      </c>
      <c r="S210" s="686">
        <f t="shared" si="35"/>
        <v>0</v>
      </c>
    </row>
    <row r="211" spans="1:19" ht="15" customHeight="1" x14ac:dyDescent="0.2">
      <c r="A211" s="41"/>
      <c r="B211" s="540"/>
      <c r="C211" s="383"/>
      <c r="D211" s="385"/>
      <c r="E211" s="387"/>
      <c r="F211" s="549"/>
      <c r="G211" s="387"/>
      <c r="H211" s="549"/>
      <c r="I211" s="387"/>
      <c r="J211" s="542">
        <f t="shared" si="16"/>
        <v>0</v>
      </c>
      <c r="K211" s="889">
        <f>HLOOKUP('A. Allgemeine Informationen'!$C$17,$M$2:$S$405,ROW(C211)-1,FALSE)+IF(OR(C211=0,'A. Allgemeine Informationen'!$C$17&lt;C211),0,J211*1/20)</f>
        <v>0</v>
      </c>
      <c r="L211" s="890">
        <f>HLOOKUP('A. Allgemeine Informationen'!$C$17,$M$2:$S$405,ROW(C211)-1,FALSE)</f>
        <v>0</v>
      </c>
      <c r="M211" s="857">
        <f t="shared" si="30"/>
        <v>0</v>
      </c>
      <c r="N211" s="389">
        <f t="shared" si="31"/>
        <v>0</v>
      </c>
      <c r="O211" s="389">
        <f t="shared" si="32"/>
        <v>0</v>
      </c>
      <c r="P211" s="546">
        <f t="shared" si="33"/>
        <v>0</v>
      </c>
      <c r="Q211" s="546">
        <f t="shared" si="34"/>
        <v>0</v>
      </c>
      <c r="R211" s="574">
        <f t="shared" si="35"/>
        <v>0</v>
      </c>
      <c r="S211" s="686">
        <f t="shared" si="35"/>
        <v>0</v>
      </c>
    </row>
    <row r="212" spans="1:19" ht="15" customHeight="1" x14ac:dyDescent="0.2">
      <c r="A212" s="41"/>
      <c r="B212" s="540"/>
      <c r="C212" s="383"/>
      <c r="D212" s="385"/>
      <c r="E212" s="387"/>
      <c r="F212" s="549"/>
      <c r="G212" s="387"/>
      <c r="H212" s="549"/>
      <c r="I212" s="387"/>
      <c r="J212" s="542">
        <f t="shared" si="16"/>
        <v>0</v>
      </c>
      <c r="K212" s="889">
        <f>HLOOKUP('A. Allgemeine Informationen'!$C$17,$M$2:$S$405,ROW(C212)-1,FALSE)+IF(OR(C212=0,'A. Allgemeine Informationen'!$C$17&lt;C212),0,J212*1/20)</f>
        <v>0</v>
      </c>
      <c r="L212" s="890">
        <f>HLOOKUP('A. Allgemeine Informationen'!$C$17,$M$2:$S$405,ROW(C212)-1,FALSE)</f>
        <v>0</v>
      </c>
      <c r="M212" s="857">
        <f t="shared" si="30"/>
        <v>0</v>
      </c>
      <c r="N212" s="389">
        <f t="shared" si="31"/>
        <v>0</v>
      </c>
      <c r="O212" s="389">
        <f t="shared" si="32"/>
        <v>0</v>
      </c>
      <c r="P212" s="546">
        <f t="shared" si="33"/>
        <v>0</v>
      </c>
      <c r="Q212" s="546">
        <f t="shared" si="34"/>
        <v>0</v>
      </c>
      <c r="R212" s="574">
        <f t="shared" si="35"/>
        <v>0</v>
      </c>
      <c r="S212" s="686">
        <f t="shared" si="35"/>
        <v>0</v>
      </c>
    </row>
    <row r="213" spans="1:19" ht="15" customHeight="1" x14ac:dyDescent="0.2">
      <c r="A213" s="41"/>
      <c r="B213" s="540"/>
      <c r="C213" s="383"/>
      <c r="D213" s="385"/>
      <c r="E213" s="387"/>
      <c r="F213" s="549"/>
      <c r="G213" s="387"/>
      <c r="H213" s="549"/>
      <c r="I213" s="387"/>
      <c r="J213" s="542">
        <f t="shared" si="16"/>
        <v>0</v>
      </c>
      <c r="K213" s="889">
        <f>HLOOKUP('A. Allgemeine Informationen'!$C$17,$M$2:$S$405,ROW(C213)-1,FALSE)+IF(OR(C213=0,'A. Allgemeine Informationen'!$C$17&lt;C213),0,J213*1/20)</f>
        <v>0</v>
      </c>
      <c r="L213" s="890">
        <f>HLOOKUP('A. Allgemeine Informationen'!$C$17,$M$2:$S$405,ROW(C213)-1,FALSE)</f>
        <v>0</v>
      </c>
      <c r="M213" s="857">
        <f t="shared" si="30"/>
        <v>0</v>
      </c>
      <c r="N213" s="389">
        <f t="shared" si="31"/>
        <v>0</v>
      </c>
      <c r="O213" s="389">
        <f t="shared" si="32"/>
        <v>0</v>
      </c>
      <c r="P213" s="546">
        <f t="shared" si="33"/>
        <v>0</v>
      </c>
      <c r="Q213" s="546">
        <f t="shared" si="34"/>
        <v>0</v>
      </c>
      <c r="R213" s="574">
        <f t="shared" si="35"/>
        <v>0</v>
      </c>
      <c r="S213" s="686">
        <f t="shared" si="35"/>
        <v>0</v>
      </c>
    </row>
    <row r="214" spans="1:19" ht="15" customHeight="1" x14ac:dyDescent="0.2">
      <c r="A214" s="41"/>
      <c r="B214" s="540"/>
      <c r="C214" s="383"/>
      <c r="D214" s="385"/>
      <c r="E214" s="387"/>
      <c r="F214" s="549"/>
      <c r="G214" s="387"/>
      <c r="H214" s="549"/>
      <c r="I214" s="387"/>
      <c r="J214" s="542">
        <f t="shared" si="16"/>
        <v>0</v>
      </c>
      <c r="K214" s="889">
        <f>HLOOKUP('A. Allgemeine Informationen'!$C$17,$M$2:$S$405,ROW(C214)-1,FALSE)+IF(OR(C214=0,'A. Allgemeine Informationen'!$C$17&lt;C214),0,J214*1/20)</f>
        <v>0</v>
      </c>
      <c r="L214" s="890">
        <f>HLOOKUP('A. Allgemeine Informationen'!$C$17,$M$2:$S$405,ROW(C214)-1,FALSE)</f>
        <v>0</v>
      </c>
      <c r="M214" s="857">
        <f t="shared" si="30"/>
        <v>0</v>
      </c>
      <c r="N214" s="389">
        <f t="shared" si="31"/>
        <v>0</v>
      </c>
      <c r="O214" s="389">
        <f t="shared" si="32"/>
        <v>0</v>
      </c>
      <c r="P214" s="546">
        <f t="shared" si="33"/>
        <v>0</v>
      </c>
      <c r="Q214" s="546">
        <f t="shared" si="34"/>
        <v>0</v>
      </c>
      <c r="R214" s="574">
        <f t="shared" si="35"/>
        <v>0</v>
      </c>
      <c r="S214" s="686">
        <f t="shared" si="35"/>
        <v>0</v>
      </c>
    </row>
    <row r="215" spans="1:19" ht="15" customHeight="1" x14ac:dyDescent="0.2">
      <c r="A215" s="41"/>
      <c r="B215" s="540"/>
      <c r="C215" s="383"/>
      <c r="D215" s="385"/>
      <c r="E215" s="387"/>
      <c r="F215" s="549"/>
      <c r="G215" s="387"/>
      <c r="H215" s="549"/>
      <c r="I215" s="387"/>
      <c r="J215" s="542">
        <f t="shared" si="16"/>
        <v>0</v>
      </c>
      <c r="K215" s="889">
        <f>HLOOKUP('A. Allgemeine Informationen'!$C$17,$M$2:$S$405,ROW(C215)-1,FALSE)+IF(OR(C215=0,'A. Allgemeine Informationen'!$C$17&lt;C215),0,J215*1/20)</f>
        <v>0</v>
      </c>
      <c r="L215" s="890">
        <f>HLOOKUP('A. Allgemeine Informationen'!$C$17,$M$2:$S$405,ROW(C215)-1,FALSE)</f>
        <v>0</v>
      </c>
      <c r="M215" s="857">
        <f t="shared" si="30"/>
        <v>0</v>
      </c>
      <c r="N215" s="389">
        <f t="shared" si="31"/>
        <v>0</v>
      </c>
      <c r="O215" s="389">
        <f t="shared" si="32"/>
        <v>0</v>
      </c>
      <c r="P215" s="546">
        <f t="shared" si="33"/>
        <v>0</v>
      </c>
      <c r="Q215" s="546">
        <f t="shared" si="34"/>
        <v>0</v>
      </c>
      <c r="R215" s="574">
        <f t="shared" si="35"/>
        <v>0</v>
      </c>
      <c r="S215" s="686">
        <f t="shared" si="35"/>
        <v>0</v>
      </c>
    </row>
    <row r="216" spans="1:19" ht="15" customHeight="1" x14ac:dyDescent="0.2">
      <c r="A216" s="41"/>
      <c r="B216" s="540"/>
      <c r="C216" s="383"/>
      <c r="D216" s="385"/>
      <c r="E216" s="387"/>
      <c r="F216" s="549"/>
      <c r="G216" s="387"/>
      <c r="H216" s="549"/>
      <c r="I216" s="387"/>
      <c r="J216" s="542">
        <f t="shared" si="16"/>
        <v>0</v>
      </c>
      <c r="K216" s="889">
        <f>HLOOKUP('A. Allgemeine Informationen'!$C$17,$M$2:$S$405,ROW(C216)-1,FALSE)+IF(OR(C216=0,'A. Allgemeine Informationen'!$C$17&lt;C216),0,J216*1/20)</f>
        <v>0</v>
      </c>
      <c r="L216" s="890">
        <f>HLOOKUP('A. Allgemeine Informationen'!$C$17,$M$2:$S$405,ROW(C216)-1,FALSE)</f>
        <v>0</v>
      </c>
      <c r="M216" s="857">
        <f t="shared" si="30"/>
        <v>0</v>
      </c>
      <c r="N216" s="389">
        <f t="shared" si="31"/>
        <v>0</v>
      </c>
      <c r="O216" s="389">
        <f t="shared" si="32"/>
        <v>0</v>
      </c>
      <c r="P216" s="546">
        <f t="shared" si="33"/>
        <v>0</v>
      </c>
      <c r="Q216" s="546">
        <f t="shared" si="34"/>
        <v>0</v>
      </c>
      <c r="R216" s="574">
        <f t="shared" si="35"/>
        <v>0</v>
      </c>
      <c r="S216" s="686">
        <f t="shared" si="35"/>
        <v>0</v>
      </c>
    </row>
    <row r="217" spans="1:19" ht="15" customHeight="1" x14ac:dyDescent="0.2">
      <c r="A217" s="41"/>
      <c r="B217" s="540"/>
      <c r="C217" s="383"/>
      <c r="D217" s="385"/>
      <c r="E217" s="387"/>
      <c r="F217" s="549"/>
      <c r="G217" s="387"/>
      <c r="H217" s="549"/>
      <c r="I217" s="387"/>
      <c r="J217" s="542">
        <f t="shared" si="16"/>
        <v>0</v>
      </c>
      <c r="K217" s="889">
        <f>HLOOKUP('A. Allgemeine Informationen'!$C$17,$M$2:$S$405,ROW(C217)-1,FALSE)+IF(OR(C217=0,'A. Allgemeine Informationen'!$C$17&lt;C217),0,J217*1/20)</f>
        <v>0</v>
      </c>
      <c r="L217" s="890">
        <f>HLOOKUP('A. Allgemeine Informationen'!$C$17,$M$2:$S$405,ROW(C217)-1,FALSE)</f>
        <v>0</v>
      </c>
      <c r="M217" s="857">
        <f t="shared" si="30"/>
        <v>0</v>
      </c>
      <c r="N217" s="389">
        <f t="shared" si="31"/>
        <v>0</v>
      </c>
      <c r="O217" s="389">
        <f t="shared" si="32"/>
        <v>0</v>
      </c>
      <c r="P217" s="546">
        <f t="shared" si="33"/>
        <v>0</v>
      </c>
      <c r="Q217" s="546">
        <f t="shared" si="34"/>
        <v>0</v>
      </c>
      <c r="R217" s="574">
        <f t="shared" si="35"/>
        <v>0</v>
      </c>
      <c r="S217" s="686">
        <f t="shared" si="35"/>
        <v>0</v>
      </c>
    </row>
    <row r="218" spans="1:19" ht="15" customHeight="1" x14ac:dyDescent="0.2">
      <c r="A218" s="41"/>
      <c r="B218" s="540"/>
      <c r="C218" s="383"/>
      <c r="D218" s="385"/>
      <c r="E218" s="387"/>
      <c r="F218" s="549"/>
      <c r="G218" s="387"/>
      <c r="H218" s="549"/>
      <c r="I218" s="387"/>
      <c r="J218" s="542">
        <f t="shared" si="16"/>
        <v>0</v>
      </c>
      <c r="K218" s="889">
        <f>HLOOKUP('A. Allgemeine Informationen'!$C$17,$M$2:$S$405,ROW(C218)-1,FALSE)+IF(OR(C218=0,'A. Allgemeine Informationen'!$C$17&lt;C218),0,J218*1/20)</f>
        <v>0</v>
      </c>
      <c r="L218" s="890">
        <f>HLOOKUP('A. Allgemeine Informationen'!$C$17,$M$2:$S$405,ROW(C218)-1,FALSE)</f>
        <v>0</v>
      </c>
      <c r="M218" s="857">
        <f t="shared" si="30"/>
        <v>0</v>
      </c>
      <c r="N218" s="389">
        <f t="shared" si="31"/>
        <v>0</v>
      </c>
      <c r="O218" s="389">
        <f t="shared" si="32"/>
        <v>0</v>
      </c>
      <c r="P218" s="546">
        <f t="shared" si="33"/>
        <v>0</v>
      </c>
      <c r="Q218" s="546">
        <f t="shared" si="34"/>
        <v>0</v>
      </c>
      <c r="R218" s="574">
        <f t="shared" si="35"/>
        <v>0</v>
      </c>
      <c r="S218" s="686">
        <f t="shared" si="35"/>
        <v>0</v>
      </c>
    </row>
    <row r="219" spans="1:19" ht="15" customHeight="1" x14ac:dyDescent="0.2">
      <c r="A219" s="41"/>
      <c r="B219" s="540"/>
      <c r="C219" s="383"/>
      <c r="D219" s="385"/>
      <c r="E219" s="387"/>
      <c r="F219" s="549"/>
      <c r="G219" s="387"/>
      <c r="H219" s="549"/>
      <c r="I219" s="387"/>
      <c r="J219" s="542">
        <f t="shared" si="16"/>
        <v>0</v>
      </c>
      <c r="K219" s="889">
        <f>HLOOKUP('A. Allgemeine Informationen'!$C$17,$M$2:$S$405,ROW(C219)-1,FALSE)+IF(OR(C219=0,'A. Allgemeine Informationen'!$C$17&lt;C219),0,J219*1/20)</f>
        <v>0</v>
      </c>
      <c r="L219" s="890">
        <f>HLOOKUP('A. Allgemeine Informationen'!$C$17,$M$2:$S$405,ROW(C219)-1,FALSE)</f>
        <v>0</v>
      </c>
      <c r="M219" s="857">
        <f t="shared" si="30"/>
        <v>0</v>
      </c>
      <c r="N219" s="389">
        <f t="shared" si="31"/>
        <v>0</v>
      </c>
      <c r="O219" s="389">
        <f t="shared" si="32"/>
        <v>0</v>
      </c>
      <c r="P219" s="546">
        <f t="shared" si="33"/>
        <v>0</v>
      </c>
      <c r="Q219" s="546">
        <f t="shared" si="34"/>
        <v>0</v>
      </c>
      <c r="R219" s="574">
        <f t="shared" si="35"/>
        <v>0</v>
      </c>
      <c r="S219" s="686">
        <f t="shared" si="35"/>
        <v>0</v>
      </c>
    </row>
    <row r="220" spans="1:19" ht="15" customHeight="1" x14ac:dyDescent="0.2">
      <c r="A220" s="41"/>
      <c r="B220" s="540"/>
      <c r="C220" s="383"/>
      <c r="D220" s="385"/>
      <c r="E220" s="387"/>
      <c r="F220" s="549"/>
      <c r="G220" s="387"/>
      <c r="H220" s="549"/>
      <c r="I220" s="387"/>
      <c r="J220" s="542">
        <f t="shared" si="16"/>
        <v>0</v>
      </c>
      <c r="K220" s="889">
        <f>HLOOKUP('A. Allgemeine Informationen'!$C$17,$M$2:$S$405,ROW(C220)-1,FALSE)+IF(OR(C220=0,'A. Allgemeine Informationen'!$C$17&lt;C220),0,J220*1/20)</f>
        <v>0</v>
      </c>
      <c r="L220" s="890">
        <f>HLOOKUP('A. Allgemeine Informationen'!$C$17,$M$2:$S$405,ROW(C220)-1,FALSE)</f>
        <v>0</v>
      </c>
      <c r="M220" s="857">
        <f t="shared" si="30"/>
        <v>0</v>
      </c>
      <c r="N220" s="389">
        <f t="shared" si="31"/>
        <v>0</v>
      </c>
      <c r="O220" s="389">
        <f t="shared" si="32"/>
        <v>0</v>
      </c>
      <c r="P220" s="546">
        <f t="shared" si="33"/>
        <v>0</v>
      </c>
      <c r="Q220" s="546">
        <f t="shared" si="34"/>
        <v>0</v>
      </c>
      <c r="R220" s="574">
        <f t="shared" si="35"/>
        <v>0</v>
      </c>
      <c r="S220" s="686">
        <f t="shared" si="35"/>
        <v>0</v>
      </c>
    </row>
    <row r="221" spans="1:19" ht="15" customHeight="1" x14ac:dyDescent="0.2">
      <c r="A221" s="41"/>
      <c r="B221" s="540"/>
      <c r="C221" s="383"/>
      <c r="D221" s="385"/>
      <c r="E221" s="387"/>
      <c r="F221" s="549"/>
      <c r="G221" s="387"/>
      <c r="H221" s="549"/>
      <c r="I221" s="387"/>
      <c r="J221" s="542">
        <f t="shared" si="16"/>
        <v>0</v>
      </c>
      <c r="K221" s="889">
        <f>HLOOKUP('A. Allgemeine Informationen'!$C$17,$M$2:$S$405,ROW(C221)-1,FALSE)+IF(OR(C221=0,'A. Allgemeine Informationen'!$C$17&lt;C221),0,J221*1/20)</f>
        <v>0</v>
      </c>
      <c r="L221" s="890">
        <f>HLOOKUP('A. Allgemeine Informationen'!$C$17,$M$2:$S$405,ROW(C221)-1,FALSE)</f>
        <v>0</v>
      </c>
      <c r="M221" s="857">
        <f t="shared" si="30"/>
        <v>0</v>
      </c>
      <c r="N221" s="389">
        <f t="shared" si="31"/>
        <v>0</v>
      </c>
      <c r="O221" s="389">
        <f t="shared" si="32"/>
        <v>0</v>
      </c>
      <c r="P221" s="546">
        <f t="shared" si="33"/>
        <v>0</v>
      </c>
      <c r="Q221" s="546">
        <f t="shared" si="34"/>
        <v>0</v>
      </c>
      <c r="R221" s="574">
        <f t="shared" si="35"/>
        <v>0</v>
      </c>
      <c r="S221" s="686">
        <f t="shared" si="35"/>
        <v>0</v>
      </c>
    </row>
    <row r="222" spans="1:19" ht="15" customHeight="1" x14ac:dyDescent="0.2">
      <c r="A222" s="41"/>
      <c r="B222" s="540"/>
      <c r="C222" s="383"/>
      <c r="D222" s="385"/>
      <c r="E222" s="387"/>
      <c r="F222" s="549"/>
      <c r="G222" s="387"/>
      <c r="H222" s="549"/>
      <c r="I222" s="387"/>
      <c r="J222" s="542">
        <f t="shared" si="16"/>
        <v>0</v>
      </c>
      <c r="K222" s="889">
        <f>HLOOKUP('A. Allgemeine Informationen'!$C$17,$M$2:$S$405,ROW(C222)-1,FALSE)+IF(OR(C222=0,'A. Allgemeine Informationen'!$C$17&lt;C222),0,J222*1/20)</f>
        <v>0</v>
      </c>
      <c r="L222" s="890">
        <f>HLOOKUP('A. Allgemeine Informationen'!$C$17,$M$2:$S$405,ROW(C222)-1,FALSE)</f>
        <v>0</v>
      </c>
      <c r="M222" s="857">
        <f t="shared" si="30"/>
        <v>0</v>
      </c>
      <c r="N222" s="389">
        <f t="shared" si="31"/>
        <v>0</v>
      </c>
      <c r="O222" s="389">
        <f t="shared" si="32"/>
        <v>0</v>
      </c>
      <c r="P222" s="546">
        <f t="shared" si="33"/>
        <v>0</v>
      </c>
      <c r="Q222" s="546">
        <f t="shared" si="34"/>
        <v>0</v>
      </c>
      <c r="R222" s="574">
        <f t="shared" si="35"/>
        <v>0</v>
      </c>
      <c r="S222" s="686">
        <f t="shared" si="35"/>
        <v>0</v>
      </c>
    </row>
    <row r="223" spans="1:19" ht="15" customHeight="1" x14ac:dyDescent="0.2">
      <c r="A223" s="41"/>
      <c r="B223" s="540"/>
      <c r="C223" s="383"/>
      <c r="D223" s="385"/>
      <c r="E223" s="387"/>
      <c r="F223" s="549"/>
      <c r="G223" s="387"/>
      <c r="H223" s="549"/>
      <c r="I223" s="387"/>
      <c r="J223" s="542">
        <f t="shared" si="16"/>
        <v>0</v>
      </c>
      <c r="K223" s="889">
        <f>HLOOKUP('A. Allgemeine Informationen'!$C$17,$M$2:$S$405,ROW(C223)-1,FALSE)+IF(OR(C223=0,'A. Allgemeine Informationen'!$C$17&lt;C223),0,J223*1/20)</f>
        <v>0</v>
      </c>
      <c r="L223" s="890">
        <f>HLOOKUP('A. Allgemeine Informationen'!$C$17,$M$2:$S$405,ROW(C223)-1,FALSE)</f>
        <v>0</v>
      </c>
      <c r="M223" s="857">
        <f t="shared" si="30"/>
        <v>0</v>
      </c>
      <c r="N223" s="389">
        <f t="shared" si="31"/>
        <v>0</v>
      </c>
      <c r="O223" s="389">
        <f t="shared" si="32"/>
        <v>0</v>
      </c>
      <c r="P223" s="546">
        <f t="shared" si="33"/>
        <v>0</v>
      </c>
      <c r="Q223" s="546">
        <f t="shared" si="34"/>
        <v>0</v>
      </c>
      <c r="R223" s="574">
        <f t="shared" si="35"/>
        <v>0</v>
      </c>
      <c r="S223" s="686">
        <f t="shared" si="35"/>
        <v>0</v>
      </c>
    </row>
    <row r="224" spans="1:19" ht="15" customHeight="1" x14ac:dyDescent="0.2">
      <c r="A224" s="41"/>
      <c r="B224" s="540"/>
      <c r="C224" s="383"/>
      <c r="D224" s="385"/>
      <c r="E224" s="387"/>
      <c r="F224" s="549"/>
      <c r="G224" s="387"/>
      <c r="H224" s="549"/>
      <c r="I224" s="387"/>
      <c r="J224" s="542">
        <f t="shared" si="16"/>
        <v>0</v>
      </c>
      <c r="K224" s="889">
        <f>HLOOKUP('A. Allgemeine Informationen'!$C$17,$M$2:$S$405,ROW(C224)-1,FALSE)+IF(OR(C224=0,'A. Allgemeine Informationen'!$C$17&lt;C224),0,J224*1/20)</f>
        <v>0</v>
      </c>
      <c r="L224" s="890">
        <f>HLOOKUP('A. Allgemeine Informationen'!$C$17,$M$2:$S$405,ROW(C224)-1,FALSE)</f>
        <v>0</v>
      </c>
      <c r="M224" s="857">
        <f t="shared" si="30"/>
        <v>0</v>
      </c>
      <c r="N224" s="389">
        <f t="shared" si="31"/>
        <v>0</v>
      </c>
      <c r="O224" s="389">
        <f t="shared" si="32"/>
        <v>0</v>
      </c>
      <c r="P224" s="546">
        <f t="shared" si="33"/>
        <v>0</v>
      </c>
      <c r="Q224" s="546">
        <f t="shared" si="34"/>
        <v>0</v>
      </c>
      <c r="R224" s="574">
        <f t="shared" si="35"/>
        <v>0</v>
      </c>
      <c r="S224" s="686">
        <f t="shared" si="35"/>
        <v>0</v>
      </c>
    </row>
    <row r="225" spans="1:19" ht="15" customHeight="1" x14ac:dyDescent="0.2">
      <c r="A225" s="41"/>
      <c r="B225" s="540"/>
      <c r="C225" s="383"/>
      <c r="D225" s="385"/>
      <c r="E225" s="387"/>
      <c r="F225" s="549"/>
      <c r="G225" s="387"/>
      <c r="H225" s="549"/>
      <c r="I225" s="387"/>
      <c r="J225" s="542">
        <f t="shared" si="16"/>
        <v>0</v>
      </c>
      <c r="K225" s="889">
        <f>HLOOKUP('A. Allgemeine Informationen'!$C$17,$M$2:$S$405,ROW(C225)-1,FALSE)+IF(OR(C225=0,'A. Allgemeine Informationen'!$C$17&lt;C225),0,J225*1/20)</f>
        <v>0</v>
      </c>
      <c r="L225" s="890">
        <f>HLOOKUP('A. Allgemeine Informationen'!$C$17,$M$2:$S$405,ROW(C225)-1,FALSE)</f>
        <v>0</v>
      </c>
      <c r="M225" s="857">
        <f t="shared" si="30"/>
        <v>0</v>
      </c>
      <c r="N225" s="389">
        <f t="shared" si="31"/>
        <v>0</v>
      </c>
      <c r="O225" s="389">
        <f t="shared" si="32"/>
        <v>0</v>
      </c>
      <c r="P225" s="546">
        <f t="shared" si="33"/>
        <v>0</v>
      </c>
      <c r="Q225" s="546">
        <f t="shared" si="34"/>
        <v>0</v>
      </c>
      <c r="R225" s="574">
        <f t="shared" si="35"/>
        <v>0</v>
      </c>
      <c r="S225" s="686">
        <f t="shared" si="35"/>
        <v>0</v>
      </c>
    </row>
    <row r="226" spans="1:19" ht="15" customHeight="1" x14ac:dyDescent="0.2">
      <c r="A226" s="41"/>
      <c r="B226" s="540"/>
      <c r="C226" s="383"/>
      <c r="D226" s="385"/>
      <c r="E226" s="387"/>
      <c r="F226" s="549"/>
      <c r="G226" s="387"/>
      <c r="H226" s="549"/>
      <c r="I226" s="387"/>
      <c r="J226" s="542">
        <f t="shared" si="16"/>
        <v>0</v>
      </c>
      <c r="K226" s="889">
        <f>HLOOKUP('A. Allgemeine Informationen'!$C$17,$M$2:$S$405,ROW(C226)-1,FALSE)+IF(OR(C226=0,'A. Allgemeine Informationen'!$C$17&lt;C226),0,J226*1/20)</f>
        <v>0</v>
      </c>
      <c r="L226" s="890">
        <f>HLOOKUP('A. Allgemeine Informationen'!$C$17,$M$2:$S$405,ROW(C226)-1,FALSE)</f>
        <v>0</v>
      </c>
      <c r="M226" s="857">
        <f t="shared" si="30"/>
        <v>0</v>
      </c>
      <c r="N226" s="389">
        <f t="shared" si="31"/>
        <v>0</v>
      </c>
      <c r="O226" s="389">
        <f t="shared" si="32"/>
        <v>0</v>
      </c>
      <c r="P226" s="546">
        <f t="shared" si="33"/>
        <v>0</v>
      </c>
      <c r="Q226" s="546">
        <f t="shared" si="34"/>
        <v>0</v>
      </c>
      <c r="R226" s="574">
        <f t="shared" ref="R226:S245" si="36">IF(OR($J226=0,R$5-$C226&lt;0,$C226=0,20-(R$5-$C226)=0),0,$J226*(19-(R$5-$C226))/20)</f>
        <v>0</v>
      </c>
      <c r="S226" s="686">
        <f t="shared" si="36"/>
        <v>0</v>
      </c>
    </row>
    <row r="227" spans="1:19" ht="15" customHeight="1" x14ac:dyDescent="0.2">
      <c r="A227" s="41"/>
      <c r="B227" s="540"/>
      <c r="C227" s="383"/>
      <c r="D227" s="385"/>
      <c r="E227" s="387"/>
      <c r="F227" s="549"/>
      <c r="G227" s="387"/>
      <c r="H227" s="549"/>
      <c r="I227" s="387"/>
      <c r="J227" s="542">
        <f t="shared" si="16"/>
        <v>0</v>
      </c>
      <c r="K227" s="889">
        <f>HLOOKUP('A. Allgemeine Informationen'!$C$17,$M$2:$S$405,ROW(C227)-1,FALSE)+IF(OR(C227=0,'A. Allgemeine Informationen'!$C$17&lt;C227),0,J227*1/20)</f>
        <v>0</v>
      </c>
      <c r="L227" s="890">
        <f>HLOOKUP('A. Allgemeine Informationen'!$C$17,$M$2:$S$405,ROW(C227)-1,FALSE)</f>
        <v>0</v>
      </c>
      <c r="M227" s="857">
        <f t="shared" si="30"/>
        <v>0</v>
      </c>
      <c r="N227" s="389">
        <f t="shared" si="31"/>
        <v>0</v>
      </c>
      <c r="O227" s="389">
        <f t="shared" si="32"/>
        <v>0</v>
      </c>
      <c r="P227" s="546">
        <f t="shared" si="33"/>
        <v>0</v>
      </c>
      <c r="Q227" s="546">
        <f t="shared" si="34"/>
        <v>0</v>
      </c>
      <c r="R227" s="574">
        <f t="shared" si="36"/>
        <v>0</v>
      </c>
      <c r="S227" s="686">
        <f t="shared" si="36"/>
        <v>0</v>
      </c>
    </row>
    <row r="228" spans="1:19" ht="15" customHeight="1" x14ac:dyDescent="0.2">
      <c r="A228" s="41"/>
      <c r="B228" s="540"/>
      <c r="C228" s="383"/>
      <c r="D228" s="385"/>
      <c r="E228" s="387"/>
      <c r="F228" s="549"/>
      <c r="G228" s="387"/>
      <c r="H228" s="549"/>
      <c r="I228" s="387"/>
      <c r="J228" s="542">
        <f t="shared" si="16"/>
        <v>0</v>
      </c>
      <c r="K228" s="889">
        <f>HLOOKUP('A. Allgemeine Informationen'!$C$17,$M$2:$S$405,ROW(C228)-1,FALSE)+IF(OR(C228=0,'A. Allgemeine Informationen'!$C$17&lt;C228),0,J228*1/20)</f>
        <v>0</v>
      </c>
      <c r="L228" s="890">
        <f>HLOOKUP('A. Allgemeine Informationen'!$C$17,$M$2:$S$405,ROW(C228)-1,FALSE)</f>
        <v>0</v>
      </c>
      <c r="M228" s="857">
        <f t="shared" si="30"/>
        <v>0</v>
      </c>
      <c r="N228" s="389">
        <f t="shared" si="31"/>
        <v>0</v>
      </c>
      <c r="O228" s="389">
        <f t="shared" si="32"/>
        <v>0</v>
      </c>
      <c r="P228" s="546">
        <f t="shared" si="33"/>
        <v>0</v>
      </c>
      <c r="Q228" s="546">
        <f t="shared" si="34"/>
        <v>0</v>
      </c>
      <c r="R228" s="574">
        <f t="shared" si="36"/>
        <v>0</v>
      </c>
      <c r="S228" s="686">
        <f t="shared" si="36"/>
        <v>0</v>
      </c>
    </row>
    <row r="229" spans="1:19" ht="15" customHeight="1" x14ac:dyDescent="0.2">
      <c r="A229" s="41"/>
      <c r="B229" s="540"/>
      <c r="C229" s="383"/>
      <c r="D229" s="385"/>
      <c r="E229" s="387"/>
      <c r="F229" s="549"/>
      <c r="G229" s="387"/>
      <c r="H229" s="549"/>
      <c r="I229" s="387"/>
      <c r="J229" s="542">
        <f t="shared" si="16"/>
        <v>0</v>
      </c>
      <c r="K229" s="889">
        <f>HLOOKUP('A. Allgemeine Informationen'!$C$17,$M$2:$S$405,ROW(C229)-1,FALSE)+IF(OR(C229=0,'A. Allgemeine Informationen'!$C$17&lt;C229),0,J229*1/20)</f>
        <v>0</v>
      </c>
      <c r="L229" s="890">
        <f>HLOOKUP('A. Allgemeine Informationen'!$C$17,$M$2:$S$405,ROW(C229)-1,FALSE)</f>
        <v>0</v>
      </c>
      <c r="M229" s="857">
        <f t="shared" si="30"/>
        <v>0</v>
      </c>
      <c r="N229" s="389">
        <f t="shared" si="31"/>
        <v>0</v>
      </c>
      <c r="O229" s="389">
        <f t="shared" si="32"/>
        <v>0</v>
      </c>
      <c r="P229" s="546">
        <f t="shared" si="33"/>
        <v>0</v>
      </c>
      <c r="Q229" s="546">
        <f t="shared" si="34"/>
        <v>0</v>
      </c>
      <c r="R229" s="574">
        <f t="shared" si="36"/>
        <v>0</v>
      </c>
      <c r="S229" s="686">
        <f t="shared" si="36"/>
        <v>0</v>
      </c>
    </row>
    <row r="230" spans="1:19" ht="15" customHeight="1" x14ac:dyDescent="0.2">
      <c r="A230" s="41"/>
      <c r="B230" s="540"/>
      <c r="C230" s="383"/>
      <c r="D230" s="385"/>
      <c r="E230" s="387"/>
      <c r="F230" s="549"/>
      <c r="G230" s="387"/>
      <c r="H230" s="549"/>
      <c r="I230" s="387"/>
      <c r="J230" s="542">
        <f t="shared" si="16"/>
        <v>0</v>
      </c>
      <c r="K230" s="889">
        <f>HLOOKUP('A. Allgemeine Informationen'!$C$17,$M$2:$S$405,ROW(C230)-1,FALSE)+IF(OR(C230=0,'A. Allgemeine Informationen'!$C$17&lt;C230),0,J230*1/20)</f>
        <v>0</v>
      </c>
      <c r="L230" s="890">
        <f>HLOOKUP('A. Allgemeine Informationen'!$C$17,$M$2:$S$405,ROW(C230)-1,FALSE)</f>
        <v>0</v>
      </c>
      <c r="M230" s="857">
        <f t="shared" si="30"/>
        <v>0</v>
      </c>
      <c r="N230" s="389">
        <f t="shared" si="31"/>
        <v>0</v>
      </c>
      <c r="O230" s="389">
        <f t="shared" si="32"/>
        <v>0</v>
      </c>
      <c r="P230" s="546">
        <f t="shared" si="33"/>
        <v>0</v>
      </c>
      <c r="Q230" s="546">
        <f t="shared" si="34"/>
        <v>0</v>
      </c>
      <c r="R230" s="574">
        <f t="shared" si="36"/>
        <v>0</v>
      </c>
      <c r="S230" s="686">
        <f t="shared" si="36"/>
        <v>0</v>
      </c>
    </row>
    <row r="231" spans="1:19" ht="15" customHeight="1" x14ac:dyDescent="0.2">
      <c r="A231" s="41"/>
      <c r="B231" s="540"/>
      <c r="C231" s="383"/>
      <c r="D231" s="385"/>
      <c r="E231" s="387"/>
      <c r="F231" s="549"/>
      <c r="G231" s="387"/>
      <c r="H231" s="549"/>
      <c r="I231" s="387"/>
      <c r="J231" s="542">
        <f t="shared" si="16"/>
        <v>0</v>
      </c>
      <c r="K231" s="889">
        <f>HLOOKUP('A. Allgemeine Informationen'!$C$17,$M$2:$S$405,ROW(C231)-1,FALSE)+IF(OR(C231=0,'A. Allgemeine Informationen'!$C$17&lt;C231),0,J231*1/20)</f>
        <v>0</v>
      </c>
      <c r="L231" s="890">
        <f>HLOOKUP('A. Allgemeine Informationen'!$C$17,$M$2:$S$405,ROW(C231)-1,FALSE)</f>
        <v>0</v>
      </c>
      <c r="M231" s="857">
        <f t="shared" si="30"/>
        <v>0</v>
      </c>
      <c r="N231" s="389">
        <f t="shared" si="31"/>
        <v>0</v>
      </c>
      <c r="O231" s="389">
        <f t="shared" si="32"/>
        <v>0</v>
      </c>
      <c r="P231" s="546">
        <f t="shared" si="33"/>
        <v>0</v>
      </c>
      <c r="Q231" s="546">
        <f t="shared" si="34"/>
        <v>0</v>
      </c>
      <c r="R231" s="574">
        <f t="shared" si="36"/>
        <v>0</v>
      </c>
      <c r="S231" s="686">
        <f t="shared" si="36"/>
        <v>0</v>
      </c>
    </row>
    <row r="232" spans="1:19" ht="15" customHeight="1" x14ac:dyDescent="0.2">
      <c r="A232" s="41"/>
      <c r="B232" s="540"/>
      <c r="C232" s="383"/>
      <c r="D232" s="385"/>
      <c r="E232" s="387"/>
      <c r="F232" s="549"/>
      <c r="G232" s="387"/>
      <c r="H232" s="549"/>
      <c r="I232" s="387"/>
      <c r="J232" s="542">
        <f t="shared" si="16"/>
        <v>0</v>
      </c>
      <c r="K232" s="889">
        <f>HLOOKUP('A. Allgemeine Informationen'!$C$17,$M$2:$S$405,ROW(C232)-1,FALSE)+IF(OR(C232=0,'A. Allgemeine Informationen'!$C$17&lt;C232),0,J232*1/20)</f>
        <v>0</v>
      </c>
      <c r="L232" s="890">
        <f>HLOOKUP('A. Allgemeine Informationen'!$C$17,$M$2:$S$405,ROW(C232)-1,FALSE)</f>
        <v>0</v>
      </c>
      <c r="M232" s="857">
        <f t="shared" si="30"/>
        <v>0</v>
      </c>
      <c r="N232" s="389">
        <f t="shared" si="31"/>
        <v>0</v>
      </c>
      <c r="O232" s="389">
        <f t="shared" si="32"/>
        <v>0</v>
      </c>
      <c r="P232" s="546">
        <f t="shared" si="33"/>
        <v>0</v>
      </c>
      <c r="Q232" s="546">
        <f t="shared" si="34"/>
        <v>0</v>
      </c>
      <c r="R232" s="574">
        <f t="shared" si="36"/>
        <v>0</v>
      </c>
      <c r="S232" s="686">
        <f t="shared" si="36"/>
        <v>0</v>
      </c>
    </row>
    <row r="233" spans="1:19" ht="15" customHeight="1" x14ac:dyDescent="0.2">
      <c r="A233" s="41"/>
      <c r="B233" s="540"/>
      <c r="C233" s="383"/>
      <c r="D233" s="385"/>
      <c r="E233" s="387"/>
      <c r="F233" s="549"/>
      <c r="G233" s="387"/>
      <c r="H233" s="549"/>
      <c r="I233" s="387"/>
      <c r="J233" s="542">
        <f t="shared" si="16"/>
        <v>0</v>
      </c>
      <c r="K233" s="889">
        <f>HLOOKUP('A. Allgemeine Informationen'!$C$17,$M$2:$S$405,ROW(C233)-1,FALSE)+IF(OR(C233=0,'A. Allgemeine Informationen'!$C$17&lt;C233),0,J233*1/20)</f>
        <v>0</v>
      </c>
      <c r="L233" s="890">
        <f>HLOOKUP('A. Allgemeine Informationen'!$C$17,$M$2:$S$405,ROW(C233)-1,FALSE)</f>
        <v>0</v>
      </c>
      <c r="M233" s="857">
        <f t="shared" si="30"/>
        <v>0</v>
      </c>
      <c r="N233" s="389">
        <f t="shared" si="31"/>
        <v>0</v>
      </c>
      <c r="O233" s="389">
        <f t="shared" si="32"/>
        <v>0</v>
      </c>
      <c r="P233" s="546">
        <f t="shared" si="33"/>
        <v>0</v>
      </c>
      <c r="Q233" s="546">
        <f t="shared" si="34"/>
        <v>0</v>
      </c>
      <c r="R233" s="574">
        <f t="shared" si="36"/>
        <v>0</v>
      </c>
      <c r="S233" s="686">
        <f t="shared" si="36"/>
        <v>0</v>
      </c>
    </row>
    <row r="234" spans="1:19" ht="15" customHeight="1" x14ac:dyDescent="0.2">
      <c r="A234" s="41"/>
      <c r="B234" s="540"/>
      <c r="C234" s="383"/>
      <c r="D234" s="385"/>
      <c r="E234" s="387"/>
      <c r="F234" s="549"/>
      <c r="G234" s="387"/>
      <c r="H234" s="549"/>
      <c r="I234" s="387"/>
      <c r="J234" s="542">
        <f t="shared" si="16"/>
        <v>0</v>
      </c>
      <c r="K234" s="889">
        <f>HLOOKUP('A. Allgemeine Informationen'!$C$17,$M$2:$S$405,ROW(C234)-1,FALSE)+IF(OR(C234=0,'A. Allgemeine Informationen'!$C$17&lt;C234),0,J234*1/20)</f>
        <v>0</v>
      </c>
      <c r="L234" s="890">
        <f>HLOOKUP('A. Allgemeine Informationen'!$C$17,$M$2:$S$405,ROW(C234)-1,FALSE)</f>
        <v>0</v>
      </c>
      <c r="M234" s="857">
        <f t="shared" si="30"/>
        <v>0</v>
      </c>
      <c r="N234" s="389">
        <f t="shared" si="31"/>
        <v>0</v>
      </c>
      <c r="O234" s="389">
        <f t="shared" si="32"/>
        <v>0</v>
      </c>
      <c r="P234" s="546">
        <f t="shared" si="33"/>
        <v>0</v>
      </c>
      <c r="Q234" s="546">
        <f t="shared" si="34"/>
        <v>0</v>
      </c>
      <c r="R234" s="574">
        <f t="shared" si="36"/>
        <v>0</v>
      </c>
      <c r="S234" s="686">
        <f t="shared" si="36"/>
        <v>0</v>
      </c>
    </row>
    <row r="235" spans="1:19" ht="15" customHeight="1" x14ac:dyDescent="0.2">
      <c r="A235" s="41"/>
      <c r="B235" s="540"/>
      <c r="C235" s="383"/>
      <c r="D235" s="385"/>
      <c r="E235" s="387"/>
      <c r="F235" s="549"/>
      <c r="G235" s="387"/>
      <c r="H235" s="549"/>
      <c r="I235" s="387"/>
      <c r="J235" s="542">
        <f t="shared" ref="J235:J398" si="37">SUM(E235,G235)-I235</f>
        <v>0</v>
      </c>
      <c r="K235" s="889">
        <f>HLOOKUP('A. Allgemeine Informationen'!$C$17,$M$2:$S$405,ROW(C235)-1,FALSE)+IF(OR(C235=0,'A. Allgemeine Informationen'!$C$17&lt;C235),0,J235*1/20)</f>
        <v>0</v>
      </c>
      <c r="L235" s="890">
        <f>HLOOKUP('A. Allgemeine Informationen'!$C$17,$M$2:$S$405,ROW(C235)-1,FALSE)</f>
        <v>0</v>
      </c>
      <c r="M235" s="857">
        <f t="shared" si="30"/>
        <v>0</v>
      </c>
      <c r="N235" s="389">
        <f t="shared" si="31"/>
        <v>0</v>
      </c>
      <c r="O235" s="389">
        <f t="shared" si="32"/>
        <v>0</v>
      </c>
      <c r="P235" s="546">
        <f t="shared" si="33"/>
        <v>0</v>
      </c>
      <c r="Q235" s="546">
        <f t="shared" si="34"/>
        <v>0</v>
      </c>
      <c r="R235" s="574">
        <f t="shared" si="36"/>
        <v>0</v>
      </c>
      <c r="S235" s="686">
        <f t="shared" si="36"/>
        <v>0</v>
      </c>
    </row>
    <row r="236" spans="1:19" ht="15" customHeight="1" x14ac:dyDescent="0.2">
      <c r="A236" s="41"/>
      <c r="B236" s="540"/>
      <c r="C236" s="383"/>
      <c r="D236" s="385"/>
      <c r="E236" s="387"/>
      <c r="F236" s="549"/>
      <c r="G236" s="387"/>
      <c r="H236" s="549"/>
      <c r="I236" s="387"/>
      <c r="J236" s="542">
        <f t="shared" si="37"/>
        <v>0</v>
      </c>
      <c r="K236" s="889">
        <f>HLOOKUP('A. Allgemeine Informationen'!$C$17,$M$2:$S$405,ROW(C236)-1,FALSE)+IF(OR(C236=0,'A. Allgemeine Informationen'!$C$17&lt;C236),0,J236*1/20)</f>
        <v>0</v>
      </c>
      <c r="L236" s="890">
        <f>HLOOKUP('A. Allgemeine Informationen'!$C$17,$M$2:$S$405,ROW(C236)-1,FALSE)</f>
        <v>0</v>
      </c>
      <c r="M236" s="857">
        <f t="shared" si="30"/>
        <v>0</v>
      </c>
      <c r="N236" s="389">
        <f t="shared" si="31"/>
        <v>0</v>
      </c>
      <c r="O236" s="389">
        <f t="shared" si="32"/>
        <v>0</v>
      </c>
      <c r="P236" s="546">
        <f t="shared" si="33"/>
        <v>0</v>
      </c>
      <c r="Q236" s="546">
        <f t="shared" si="34"/>
        <v>0</v>
      </c>
      <c r="R236" s="574">
        <f t="shared" si="36"/>
        <v>0</v>
      </c>
      <c r="S236" s="686">
        <f t="shared" si="36"/>
        <v>0</v>
      </c>
    </row>
    <row r="237" spans="1:19" ht="15" customHeight="1" x14ac:dyDescent="0.2">
      <c r="A237" s="41"/>
      <c r="B237" s="540"/>
      <c r="C237" s="383"/>
      <c r="D237" s="385"/>
      <c r="E237" s="387"/>
      <c r="F237" s="549"/>
      <c r="G237" s="387"/>
      <c r="H237" s="549"/>
      <c r="I237" s="387"/>
      <c r="J237" s="542">
        <f t="shared" si="37"/>
        <v>0</v>
      </c>
      <c r="K237" s="889">
        <f>HLOOKUP('A. Allgemeine Informationen'!$C$17,$M$2:$S$405,ROW(C237)-1,FALSE)+IF(OR(C237=0,'A. Allgemeine Informationen'!$C$17&lt;C237),0,J237*1/20)</f>
        <v>0</v>
      </c>
      <c r="L237" s="890">
        <f>HLOOKUP('A. Allgemeine Informationen'!$C$17,$M$2:$S$405,ROW(C237)-1,FALSE)</f>
        <v>0</v>
      </c>
      <c r="M237" s="857">
        <f t="shared" si="30"/>
        <v>0</v>
      </c>
      <c r="N237" s="389">
        <f t="shared" si="31"/>
        <v>0</v>
      </c>
      <c r="O237" s="389">
        <f t="shared" si="32"/>
        <v>0</v>
      </c>
      <c r="P237" s="546">
        <f t="shared" si="33"/>
        <v>0</v>
      </c>
      <c r="Q237" s="546">
        <f t="shared" si="34"/>
        <v>0</v>
      </c>
      <c r="R237" s="574">
        <f t="shared" si="36"/>
        <v>0</v>
      </c>
      <c r="S237" s="686">
        <f t="shared" si="36"/>
        <v>0</v>
      </c>
    </row>
    <row r="238" spans="1:19" ht="15" customHeight="1" x14ac:dyDescent="0.2">
      <c r="A238" s="41"/>
      <c r="B238" s="540"/>
      <c r="C238" s="383"/>
      <c r="D238" s="385"/>
      <c r="E238" s="387"/>
      <c r="F238" s="549"/>
      <c r="G238" s="387"/>
      <c r="H238" s="549"/>
      <c r="I238" s="387"/>
      <c r="J238" s="542">
        <f t="shared" si="37"/>
        <v>0</v>
      </c>
      <c r="K238" s="889">
        <f>HLOOKUP('A. Allgemeine Informationen'!$C$17,$M$2:$S$405,ROW(C238)-1,FALSE)+IF(OR(C238=0,'A. Allgemeine Informationen'!$C$17&lt;C238),0,J238*1/20)</f>
        <v>0</v>
      </c>
      <c r="L238" s="890">
        <f>HLOOKUP('A. Allgemeine Informationen'!$C$17,$M$2:$S$405,ROW(C238)-1,FALSE)</f>
        <v>0</v>
      </c>
      <c r="M238" s="857">
        <f t="shared" si="30"/>
        <v>0</v>
      </c>
      <c r="N238" s="389">
        <f t="shared" si="31"/>
        <v>0</v>
      </c>
      <c r="O238" s="389">
        <f t="shared" si="32"/>
        <v>0</v>
      </c>
      <c r="P238" s="546">
        <f t="shared" si="33"/>
        <v>0</v>
      </c>
      <c r="Q238" s="546">
        <f t="shared" si="34"/>
        <v>0</v>
      </c>
      <c r="R238" s="574">
        <f t="shared" si="36"/>
        <v>0</v>
      </c>
      <c r="S238" s="686">
        <f t="shared" si="36"/>
        <v>0</v>
      </c>
    </row>
    <row r="239" spans="1:19" ht="15" customHeight="1" x14ac:dyDescent="0.2">
      <c r="A239" s="41"/>
      <c r="B239" s="540"/>
      <c r="C239" s="383"/>
      <c r="D239" s="385"/>
      <c r="E239" s="387"/>
      <c r="F239" s="549"/>
      <c r="G239" s="387"/>
      <c r="H239" s="549"/>
      <c r="I239" s="387"/>
      <c r="J239" s="542">
        <f t="shared" si="37"/>
        <v>0</v>
      </c>
      <c r="K239" s="889">
        <f>HLOOKUP('A. Allgemeine Informationen'!$C$17,$M$2:$S$405,ROW(C239)-1,FALSE)+IF(OR(C239=0,'A. Allgemeine Informationen'!$C$17&lt;C239),0,J239*1/20)</f>
        <v>0</v>
      </c>
      <c r="L239" s="890">
        <f>HLOOKUP('A. Allgemeine Informationen'!$C$17,$M$2:$S$405,ROW(C239)-1,FALSE)</f>
        <v>0</v>
      </c>
      <c r="M239" s="857">
        <f t="shared" si="30"/>
        <v>0</v>
      </c>
      <c r="N239" s="389">
        <f t="shared" si="31"/>
        <v>0</v>
      </c>
      <c r="O239" s="389">
        <f t="shared" si="32"/>
        <v>0</v>
      </c>
      <c r="P239" s="546">
        <f t="shared" si="33"/>
        <v>0</v>
      </c>
      <c r="Q239" s="546">
        <f t="shared" si="34"/>
        <v>0</v>
      </c>
      <c r="R239" s="574">
        <f t="shared" si="36"/>
        <v>0</v>
      </c>
      <c r="S239" s="686">
        <f t="shared" si="36"/>
        <v>0</v>
      </c>
    </row>
    <row r="240" spans="1:19" ht="15" customHeight="1" x14ac:dyDescent="0.2">
      <c r="A240" s="41"/>
      <c r="B240" s="540"/>
      <c r="C240" s="383"/>
      <c r="D240" s="385"/>
      <c r="E240" s="387"/>
      <c r="F240" s="549"/>
      <c r="G240" s="387"/>
      <c r="H240" s="549"/>
      <c r="I240" s="387"/>
      <c r="J240" s="542">
        <f t="shared" si="37"/>
        <v>0</v>
      </c>
      <c r="K240" s="889">
        <f>HLOOKUP('A. Allgemeine Informationen'!$C$17,$M$2:$S$405,ROW(C240)-1,FALSE)+IF(OR(C240=0,'A. Allgemeine Informationen'!$C$17&lt;C240),0,J240*1/20)</f>
        <v>0</v>
      </c>
      <c r="L240" s="890">
        <f>HLOOKUP('A. Allgemeine Informationen'!$C$17,$M$2:$S$405,ROW(C240)-1,FALSE)</f>
        <v>0</v>
      </c>
      <c r="M240" s="857">
        <f t="shared" si="30"/>
        <v>0</v>
      </c>
      <c r="N240" s="389">
        <f t="shared" si="31"/>
        <v>0</v>
      </c>
      <c r="O240" s="389">
        <f t="shared" si="32"/>
        <v>0</v>
      </c>
      <c r="P240" s="546">
        <f t="shared" si="33"/>
        <v>0</v>
      </c>
      <c r="Q240" s="546">
        <f t="shared" si="34"/>
        <v>0</v>
      </c>
      <c r="R240" s="574">
        <f t="shared" si="36"/>
        <v>0</v>
      </c>
      <c r="S240" s="686">
        <f t="shared" si="36"/>
        <v>0</v>
      </c>
    </row>
    <row r="241" spans="1:19" ht="15" customHeight="1" x14ac:dyDescent="0.2">
      <c r="A241" s="41"/>
      <c r="B241" s="540"/>
      <c r="C241" s="383"/>
      <c r="D241" s="385"/>
      <c r="E241" s="387"/>
      <c r="F241" s="549"/>
      <c r="G241" s="387"/>
      <c r="H241" s="549"/>
      <c r="I241" s="387"/>
      <c r="J241" s="542">
        <f t="shared" si="37"/>
        <v>0</v>
      </c>
      <c r="K241" s="889">
        <f>HLOOKUP('A. Allgemeine Informationen'!$C$17,$M$2:$S$405,ROW(C241)-1,FALSE)+IF(OR(C241=0,'A. Allgemeine Informationen'!$C$17&lt;C241),0,J241*1/20)</f>
        <v>0</v>
      </c>
      <c r="L241" s="890">
        <f>HLOOKUP('A. Allgemeine Informationen'!$C$17,$M$2:$S$405,ROW(C241)-1,FALSE)</f>
        <v>0</v>
      </c>
      <c r="M241" s="857">
        <f t="shared" si="30"/>
        <v>0</v>
      </c>
      <c r="N241" s="389">
        <f t="shared" si="31"/>
        <v>0</v>
      </c>
      <c r="O241" s="389">
        <f t="shared" si="32"/>
        <v>0</v>
      </c>
      <c r="P241" s="546">
        <f t="shared" si="33"/>
        <v>0</v>
      </c>
      <c r="Q241" s="546">
        <f t="shared" si="34"/>
        <v>0</v>
      </c>
      <c r="R241" s="574">
        <f t="shared" si="36"/>
        <v>0</v>
      </c>
      <c r="S241" s="686">
        <f t="shared" si="36"/>
        <v>0</v>
      </c>
    </row>
    <row r="242" spans="1:19" ht="15" customHeight="1" x14ac:dyDescent="0.2">
      <c r="A242" s="41"/>
      <c r="B242" s="540"/>
      <c r="C242" s="383"/>
      <c r="D242" s="385"/>
      <c r="E242" s="387"/>
      <c r="F242" s="549"/>
      <c r="G242" s="387"/>
      <c r="H242" s="549"/>
      <c r="I242" s="387"/>
      <c r="J242" s="542">
        <f t="shared" si="37"/>
        <v>0</v>
      </c>
      <c r="K242" s="889">
        <f>HLOOKUP('A. Allgemeine Informationen'!$C$17,$M$2:$S$405,ROW(C242)-1,FALSE)+IF(OR(C242=0,'A. Allgemeine Informationen'!$C$17&lt;C242),0,J242*1/20)</f>
        <v>0</v>
      </c>
      <c r="L242" s="890">
        <f>HLOOKUP('A. Allgemeine Informationen'!$C$17,$M$2:$S$405,ROW(C242)-1,FALSE)</f>
        <v>0</v>
      </c>
      <c r="M242" s="857">
        <f t="shared" si="30"/>
        <v>0</v>
      </c>
      <c r="N242" s="389">
        <f t="shared" si="31"/>
        <v>0</v>
      </c>
      <c r="O242" s="389">
        <f t="shared" si="32"/>
        <v>0</v>
      </c>
      <c r="P242" s="546">
        <f t="shared" si="33"/>
        <v>0</v>
      </c>
      <c r="Q242" s="546">
        <f t="shared" si="34"/>
        <v>0</v>
      </c>
      <c r="R242" s="574">
        <f t="shared" si="36"/>
        <v>0</v>
      </c>
      <c r="S242" s="686">
        <f t="shared" si="36"/>
        <v>0</v>
      </c>
    </row>
    <row r="243" spans="1:19" ht="15" customHeight="1" x14ac:dyDescent="0.2">
      <c r="A243" s="41"/>
      <c r="B243" s="540"/>
      <c r="C243" s="383"/>
      <c r="D243" s="385"/>
      <c r="E243" s="387"/>
      <c r="F243" s="549"/>
      <c r="G243" s="387"/>
      <c r="H243" s="549"/>
      <c r="I243" s="387"/>
      <c r="J243" s="542">
        <f t="shared" si="37"/>
        <v>0</v>
      </c>
      <c r="K243" s="889">
        <f>HLOOKUP('A. Allgemeine Informationen'!$C$17,$M$2:$S$405,ROW(C243)-1,FALSE)+IF(OR(C243=0,'A. Allgemeine Informationen'!$C$17&lt;C243),0,J243*1/20)</f>
        <v>0</v>
      </c>
      <c r="L243" s="890">
        <f>HLOOKUP('A. Allgemeine Informationen'!$C$17,$M$2:$S$405,ROW(C243)-1,FALSE)</f>
        <v>0</v>
      </c>
      <c r="M243" s="857">
        <f t="shared" si="30"/>
        <v>0</v>
      </c>
      <c r="N243" s="389">
        <f t="shared" si="31"/>
        <v>0</v>
      </c>
      <c r="O243" s="389">
        <f t="shared" si="32"/>
        <v>0</v>
      </c>
      <c r="P243" s="546">
        <f t="shared" si="33"/>
        <v>0</v>
      </c>
      <c r="Q243" s="546">
        <f t="shared" si="34"/>
        <v>0</v>
      </c>
      <c r="R243" s="574">
        <f t="shared" si="36"/>
        <v>0</v>
      </c>
      <c r="S243" s="686">
        <f t="shared" si="36"/>
        <v>0</v>
      </c>
    </row>
    <row r="244" spans="1:19" ht="15" customHeight="1" x14ac:dyDescent="0.2">
      <c r="A244" s="41"/>
      <c r="B244" s="540"/>
      <c r="C244" s="383"/>
      <c r="D244" s="385"/>
      <c r="E244" s="387"/>
      <c r="F244" s="549"/>
      <c r="G244" s="387"/>
      <c r="H244" s="549"/>
      <c r="I244" s="387"/>
      <c r="J244" s="542">
        <f t="shared" si="37"/>
        <v>0</v>
      </c>
      <c r="K244" s="889">
        <f>HLOOKUP('A. Allgemeine Informationen'!$C$17,$M$2:$S$405,ROW(C244)-1,FALSE)+IF(OR(C244=0,'A. Allgemeine Informationen'!$C$17&lt;C244),0,J244*1/20)</f>
        <v>0</v>
      </c>
      <c r="L244" s="890">
        <f>HLOOKUP('A. Allgemeine Informationen'!$C$17,$M$2:$S$405,ROW(C244)-1,FALSE)</f>
        <v>0</v>
      </c>
      <c r="M244" s="857">
        <f t="shared" si="30"/>
        <v>0</v>
      </c>
      <c r="N244" s="389">
        <f t="shared" si="31"/>
        <v>0</v>
      </c>
      <c r="O244" s="389">
        <f t="shared" si="32"/>
        <v>0</v>
      </c>
      <c r="P244" s="546">
        <f t="shared" si="33"/>
        <v>0</v>
      </c>
      <c r="Q244" s="546">
        <f t="shared" si="34"/>
        <v>0</v>
      </c>
      <c r="R244" s="574">
        <f t="shared" si="36"/>
        <v>0</v>
      </c>
      <c r="S244" s="686">
        <f t="shared" si="36"/>
        <v>0</v>
      </c>
    </row>
    <row r="245" spans="1:19" ht="15" customHeight="1" x14ac:dyDescent="0.2">
      <c r="A245" s="41"/>
      <c r="B245" s="540"/>
      <c r="C245" s="383"/>
      <c r="D245" s="385"/>
      <c r="E245" s="387"/>
      <c r="F245" s="549"/>
      <c r="G245" s="387"/>
      <c r="H245" s="549"/>
      <c r="I245" s="387"/>
      <c r="J245" s="542">
        <f t="shared" si="37"/>
        <v>0</v>
      </c>
      <c r="K245" s="889">
        <f>HLOOKUP('A. Allgemeine Informationen'!$C$17,$M$2:$S$405,ROW(C245)-1,FALSE)+IF(OR(C245=0,'A. Allgemeine Informationen'!$C$17&lt;C245),0,J245*1/20)</f>
        <v>0</v>
      </c>
      <c r="L245" s="890">
        <f>HLOOKUP('A. Allgemeine Informationen'!$C$17,$M$2:$S$405,ROW(C245)-1,FALSE)</f>
        <v>0</v>
      </c>
      <c r="M245" s="857">
        <f t="shared" si="30"/>
        <v>0</v>
      </c>
      <c r="N245" s="389">
        <f t="shared" si="31"/>
        <v>0</v>
      </c>
      <c r="O245" s="389">
        <f t="shared" si="32"/>
        <v>0</v>
      </c>
      <c r="P245" s="546">
        <f t="shared" si="33"/>
        <v>0</v>
      </c>
      <c r="Q245" s="546">
        <f t="shared" si="34"/>
        <v>0</v>
      </c>
      <c r="R245" s="574">
        <f t="shared" si="36"/>
        <v>0</v>
      </c>
      <c r="S245" s="686">
        <f t="shared" si="36"/>
        <v>0</v>
      </c>
    </row>
    <row r="246" spans="1:19" ht="15" customHeight="1" x14ac:dyDescent="0.2">
      <c r="A246" s="41"/>
      <c r="B246" s="540"/>
      <c r="C246" s="383"/>
      <c r="D246" s="385"/>
      <c r="E246" s="387"/>
      <c r="F246" s="549"/>
      <c r="G246" s="387"/>
      <c r="H246" s="549"/>
      <c r="I246" s="387"/>
      <c r="J246" s="542">
        <f t="shared" si="37"/>
        <v>0</v>
      </c>
      <c r="K246" s="889">
        <f>HLOOKUP('A. Allgemeine Informationen'!$C$17,$M$2:$S$405,ROW(C246)-1,FALSE)+IF(OR(C246=0,'A. Allgemeine Informationen'!$C$17&lt;C246),0,J246*1/20)</f>
        <v>0</v>
      </c>
      <c r="L246" s="890">
        <f>HLOOKUP('A. Allgemeine Informationen'!$C$17,$M$2:$S$405,ROW(C246)-1,FALSE)</f>
        <v>0</v>
      </c>
      <c r="M246" s="857">
        <f t="shared" si="30"/>
        <v>0</v>
      </c>
      <c r="N246" s="389">
        <f t="shared" si="31"/>
        <v>0</v>
      </c>
      <c r="O246" s="389">
        <f t="shared" si="32"/>
        <v>0</v>
      </c>
      <c r="P246" s="546">
        <f t="shared" si="33"/>
        <v>0</v>
      </c>
      <c r="Q246" s="546">
        <f t="shared" si="34"/>
        <v>0</v>
      </c>
      <c r="R246" s="574">
        <f t="shared" ref="R246:S265" si="38">IF(OR($J246=0,R$5-$C246&lt;0,$C246=0,20-(R$5-$C246)=0),0,$J246*(19-(R$5-$C246))/20)</f>
        <v>0</v>
      </c>
      <c r="S246" s="686">
        <f t="shared" si="38"/>
        <v>0</v>
      </c>
    </row>
    <row r="247" spans="1:19" ht="15" customHeight="1" x14ac:dyDescent="0.2">
      <c r="A247" s="41"/>
      <c r="B247" s="540"/>
      <c r="C247" s="383"/>
      <c r="D247" s="385"/>
      <c r="E247" s="387"/>
      <c r="F247" s="549"/>
      <c r="G247" s="387"/>
      <c r="H247" s="549"/>
      <c r="I247" s="387"/>
      <c r="J247" s="542">
        <f t="shared" si="37"/>
        <v>0</v>
      </c>
      <c r="K247" s="889">
        <f>HLOOKUP('A. Allgemeine Informationen'!$C$17,$M$2:$S$405,ROW(C247)-1,FALSE)+IF(OR(C247=0,'A. Allgemeine Informationen'!$C$17&lt;C247),0,J247*1/20)</f>
        <v>0</v>
      </c>
      <c r="L247" s="890">
        <f>HLOOKUP('A. Allgemeine Informationen'!$C$17,$M$2:$S$405,ROW(C247)-1,FALSE)</f>
        <v>0</v>
      </c>
      <c r="M247" s="857">
        <f t="shared" si="30"/>
        <v>0</v>
      </c>
      <c r="N247" s="389">
        <f t="shared" si="31"/>
        <v>0</v>
      </c>
      <c r="O247" s="389">
        <f t="shared" si="32"/>
        <v>0</v>
      </c>
      <c r="P247" s="546">
        <f t="shared" si="33"/>
        <v>0</v>
      </c>
      <c r="Q247" s="546">
        <f t="shared" si="34"/>
        <v>0</v>
      </c>
      <c r="R247" s="574">
        <f t="shared" si="38"/>
        <v>0</v>
      </c>
      <c r="S247" s="686">
        <f t="shared" si="38"/>
        <v>0</v>
      </c>
    </row>
    <row r="248" spans="1:19" ht="15" customHeight="1" x14ac:dyDescent="0.2">
      <c r="A248" s="41"/>
      <c r="B248" s="540"/>
      <c r="C248" s="383"/>
      <c r="D248" s="385"/>
      <c r="E248" s="387"/>
      <c r="F248" s="549"/>
      <c r="G248" s="387"/>
      <c r="H248" s="549"/>
      <c r="I248" s="387"/>
      <c r="J248" s="542">
        <f t="shared" si="37"/>
        <v>0</v>
      </c>
      <c r="K248" s="889">
        <f>HLOOKUP('A. Allgemeine Informationen'!$C$17,$M$2:$S$405,ROW(C248)-1,FALSE)+IF(OR(C248=0,'A. Allgemeine Informationen'!$C$17&lt;C248),0,J248*1/20)</f>
        <v>0</v>
      </c>
      <c r="L248" s="890">
        <f>HLOOKUP('A. Allgemeine Informationen'!$C$17,$M$2:$S$405,ROW(C248)-1,FALSE)</f>
        <v>0</v>
      </c>
      <c r="M248" s="857">
        <f t="shared" si="30"/>
        <v>0</v>
      </c>
      <c r="N248" s="389">
        <f t="shared" si="31"/>
        <v>0</v>
      </c>
      <c r="O248" s="389">
        <f t="shared" si="32"/>
        <v>0</v>
      </c>
      <c r="P248" s="546">
        <f t="shared" si="33"/>
        <v>0</v>
      </c>
      <c r="Q248" s="546">
        <f t="shared" si="34"/>
        <v>0</v>
      </c>
      <c r="R248" s="574">
        <f t="shared" si="38"/>
        <v>0</v>
      </c>
      <c r="S248" s="686">
        <f t="shared" si="38"/>
        <v>0</v>
      </c>
    </row>
    <row r="249" spans="1:19" ht="15" customHeight="1" x14ac:dyDescent="0.2">
      <c r="A249" s="41"/>
      <c r="B249" s="540"/>
      <c r="C249" s="383"/>
      <c r="D249" s="385"/>
      <c r="E249" s="387"/>
      <c r="F249" s="549"/>
      <c r="G249" s="387"/>
      <c r="H249" s="549"/>
      <c r="I249" s="387"/>
      <c r="J249" s="542">
        <f t="shared" si="37"/>
        <v>0</v>
      </c>
      <c r="K249" s="889">
        <f>HLOOKUP('A. Allgemeine Informationen'!$C$17,$M$2:$S$405,ROW(C249)-1,FALSE)+IF(OR(C249=0,'A. Allgemeine Informationen'!$C$17&lt;C249),0,J249*1/20)</f>
        <v>0</v>
      </c>
      <c r="L249" s="890">
        <f>HLOOKUP('A. Allgemeine Informationen'!$C$17,$M$2:$S$405,ROW(C249)-1,FALSE)</f>
        <v>0</v>
      </c>
      <c r="M249" s="857">
        <f t="shared" si="30"/>
        <v>0</v>
      </c>
      <c r="N249" s="389">
        <f t="shared" si="31"/>
        <v>0</v>
      </c>
      <c r="O249" s="389">
        <f t="shared" si="32"/>
        <v>0</v>
      </c>
      <c r="P249" s="546">
        <f t="shared" si="33"/>
        <v>0</v>
      </c>
      <c r="Q249" s="546">
        <f t="shared" si="34"/>
        <v>0</v>
      </c>
      <c r="R249" s="574">
        <f t="shared" si="38"/>
        <v>0</v>
      </c>
      <c r="S249" s="686">
        <f t="shared" si="38"/>
        <v>0</v>
      </c>
    </row>
    <row r="250" spans="1:19" ht="15" customHeight="1" x14ac:dyDescent="0.2">
      <c r="A250" s="41"/>
      <c r="B250" s="540"/>
      <c r="C250" s="383"/>
      <c r="D250" s="385"/>
      <c r="E250" s="387"/>
      <c r="F250" s="549"/>
      <c r="G250" s="387"/>
      <c r="H250" s="549"/>
      <c r="I250" s="387"/>
      <c r="J250" s="542">
        <f t="shared" si="37"/>
        <v>0</v>
      </c>
      <c r="K250" s="889">
        <f>HLOOKUP('A. Allgemeine Informationen'!$C$17,$M$2:$S$405,ROW(C250)-1,FALSE)+IF(OR(C250=0,'A. Allgemeine Informationen'!$C$17&lt;C250),0,J250*1/20)</f>
        <v>0</v>
      </c>
      <c r="L250" s="890">
        <f>HLOOKUP('A. Allgemeine Informationen'!$C$17,$M$2:$S$405,ROW(C250)-1,FALSE)</f>
        <v>0</v>
      </c>
      <c r="M250" s="857">
        <f t="shared" si="30"/>
        <v>0</v>
      </c>
      <c r="N250" s="389">
        <f t="shared" si="31"/>
        <v>0</v>
      </c>
      <c r="O250" s="389">
        <f t="shared" si="32"/>
        <v>0</v>
      </c>
      <c r="P250" s="546">
        <f t="shared" si="33"/>
        <v>0</v>
      </c>
      <c r="Q250" s="546">
        <f t="shared" si="34"/>
        <v>0</v>
      </c>
      <c r="R250" s="574">
        <f t="shared" si="38"/>
        <v>0</v>
      </c>
      <c r="S250" s="686">
        <f t="shared" si="38"/>
        <v>0</v>
      </c>
    </row>
    <row r="251" spans="1:19" ht="15" customHeight="1" x14ac:dyDescent="0.2">
      <c r="A251" s="41"/>
      <c r="B251" s="540"/>
      <c r="C251" s="383"/>
      <c r="D251" s="385"/>
      <c r="E251" s="387"/>
      <c r="F251" s="549"/>
      <c r="G251" s="387"/>
      <c r="H251" s="549"/>
      <c r="I251" s="387"/>
      <c r="J251" s="542">
        <f t="shared" si="37"/>
        <v>0</v>
      </c>
      <c r="K251" s="889">
        <f>HLOOKUP('A. Allgemeine Informationen'!$C$17,$M$2:$S$405,ROW(C251)-1,FALSE)+IF(OR(C251=0,'A. Allgemeine Informationen'!$C$17&lt;C251),0,J251*1/20)</f>
        <v>0</v>
      </c>
      <c r="L251" s="890">
        <f>HLOOKUP('A. Allgemeine Informationen'!$C$17,$M$2:$S$405,ROW(C251)-1,FALSE)</f>
        <v>0</v>
      </c>
      <c r="M251" s="857">
        <f t="shared" si="30"/>
        <v>0</v>
      </c>
      <c r="N251" s="389">
        <f t="shared" si="31"/>
        <v>0</v>
      </c>
      <c r="O251" s="389">
        <f t="shared" si="32"/>
        <v>0</v>
      </c>
      <c r="P251" s="546">
        <f t="shared" si="33"/>
        <v>0</v>
      </c>
      <c r="Q251" s="546">
        <f t="shared" si="34"/>
        <v>0</v>
      </c>
      <c r="R251" s="574">
        <f t="shared" si="38"/>
        <v>0</v>
      </c>
      <c r="S251" s="686">
        <f t="shared" si="38"/>
        <v>0</v>
      </c>
    </row>
    <row r="252" spans="1:19" ht="15" customHeight="1" x14ac:dyDescent="0.2">
      <c r="A252" s="41"/>
      <c r="B252" s="540"/>
      <c r="C252" s="383"/>
      <c r="D252" s="385"/>
      <c r="E252" s="387"/>
      <c r="F252" s="549"/>
      <c r="G252" s="387"/>
      <c r="H252" s="549"/>
      <c r="I252" s="387"/>
      <c r="J252" s="542">
        <f t="shared" si="37"/>
        <v>0</v>
      </c>
      <c r="K252" s="889">
        <f>HLOOKUP('A. Allgemeine Informationen'!$C$17,$M$2:$S$405,ROW(C252)-1,FALSE)+IF(OR(C252=0,'A. Allgemeine Informationen'!$C$17&lt;C252),0,J252*1/20)</f>
        <v>0</v>
      </c>
      <c r="L252" s="890">
        <f>HLOOKUP('A. Allgemeine Informationen'!$C$17,$M$2:$S$405,ROW(C252)-1,FALSE)</f>
        <v>0</v>
      </c>
      <c r="M252" s="857">
        <f t="shared" si="30"/>
        <v>0</v>
      </c>
      <c r="N252" s="389">
        <f t="shared" si="31"/>
        <v>0</v>
      </c>
      <c r="O252" s="389">
        <f t="shared" si="32"/>
        <v>0</v>
      </c>
      <c r="P252" s="546">
        <f t="shared" si="33"/>
        <v>0</v>
      </c>
      <c r="Q252" s="546">
        <f t="shared" si="34"/>
        <v>0</v>
      </c>
      <c r="R252" s="574">
        <f t="shared" si="38"/>
        <v>0</v>
      </c>
      <c r="S252" s="686">
        <f t="shared" si="38"/>
        <v>0</v>
      </c>
    </row>
    <row r="253" spans="1:19" ht="15" customHeight="1" x14ac:dyDescent="0.2">
      <c r="A253" s="41"/>
      <c r="B253" s="540"/>
      <c r="C253" s="383"/>
      <c r="D253" s="385"/>
      <c r="E253" s="387"/>
      <c r="F253" s="549"/>
      <c r="G253" s="387"/>
      <c r="H253" s="549"/>
      <c r="I253" s="387"/>
      <c r="J253" s="542">
        <f t="shared" si="37"/>
        <v>0</v>
      </c>
      <c r="K253" s="889">
        <f>HLOOKUP('A. Allgemeine Informationen'!$C$17,$M$2:$S$405,ROW(C253)-1,FALSE)+IF(OR(C253=0,'A. Allgemeine Informationen'!$C$17&lt;C253),0,J253*1/20)</f>
        <v>0</v>
      </c>
      <c r="L253" s="890">
        <f>HLOOKUP('A. Allgemeine Informationen'!$C$17,$M$2:$S$405,ROW(C253)-1,FALSE)</f>
        <v>0</v>
      </c>
      <c r="M253" s="857">
        <f t="shared" si="30"/>
        <v>0</v>
      </c>
      <c r="N253" s="389">
        <f t="shared" si="31"/>
        <v>0</v>
      </c>
      <c r="O253" s="389">
        <f t="shared" si="32"/>
        <v>0</v>
      </c>
      <c r="P253" s="546">
        <f t="shared" si="33"/>
        <v>0</v>
      </c>
      <c r="Q253" s="546">
        <f t="shared" si="34"/>
        <v>0</v>
      </c>
      <c r="R253" s="574">
        <f t="shared" si="38"/>
        <v>0</v>
      </c>
      <c r="S253" s="686">
        <f t="shared" si="38"/>
        <v>0</v>
      </c>
    </row>
    <row r="254" spans="1:19" ht="15" customHeight="1" x14ac:dyDescent="0.2">
      <c r="A254" s="41"/>
      <c r="B254" s="540"/>
      <c r="C254" s="383"/>
      <c r="D254" s="385"/>
      <c r="E254" s="387"/>
      <c r="F254" s="549"/>
      <c r="G254" s="387"/>
      <c r="H254" s="549"/>
      <c r="I254" s="387"/>
      <c r="J254" s="542">
        <f t="shared" si="37"/>
        <v>0</v>
      </c>
      <c r="K254" s="889">
        <f>HLOOKUP('A. Allgemeine Informationen'!$C$17,$M$2:$S$405,ROW(C254)-1,FALSE)+IF(OR(C254=0,'A. Allgemeine Informationen'!$C$17&lt;C254),0,J254*1/20)</f>
        <v>0</v>
      </c>
      <c r="L254" s="890">
        <f>HLOOKUP('A. Allgemeine Informationen'!$C$17,$M$2:$S$405,ROW(C254)-1,FALSE)</f>
        <v>0</v>
      </c>
      <c r="M254" s="857">
        <f t="shared" si="30"/>
        <v>0</v>
      </c>
      <c r="N254" s="389">
        <f t="shared" si="31"/>
        <v>0</v>
      </c>
      <c r="O254" s="389">
        <f t="shared" si="32"/>
        <v>0</v>
      </c>
      <c r="P254" s="546">
        <f t="shared" si="33"/>
        <v>0</v>
      </c>
      <c r="Q254" s="546">
        <f t="shared" si="34"/>
        <v>0</v>
      </c>
      <c r="R254" s="574">
        <f t="shared" si="38"/>
        <v>0</v>
      </c>
      <c r="S254" s="686">
        <f t="shared" si="38"/>
        <v>0</v>
      </c>
    </row>
    <row r="255" spans="1:19" ht="15" customHeight="1" x14ac:dyDescent="0.2">
      <c r="A255" s="41"/>
      <c r="B255" s="540"/>
      <c r="C255" s="383"/>
      <c r="D255" s="385"/>
      <c r="E255" s="387"/>
      <c r="F255" s="549"/>
      <c r="G255" s="387"/>
      <c r="H255" s="549"/>
      <c r="I255" s="387"/>
      <c r="J255" s="542">
        <f t="shared" si="37"/>
        <v>0</v>
      </c>
      <c r="K255" s="889">
        <f>HLOOKUP('A. Allgemeine Informationen'!$C$17,$M$2:$S$405,ROW(C255)-1,FALSE)+IF(OR(C255=0,'A. Allgemeine Informationen'!$C$17&lt;C255),0,J255*1/20)</f>
        <v>0</v>
      </c>
      <c r="L255" s="890">
        <f>HLOOKUP('A. Allgemeine Informationen'!$C$17,$M$2:$S$405,ROW(C255)-1,FALSE)</f>
        <v>0</v>
      </c>
      <c r="M255" s="857">
        <f t="shared" si="30"/>
        <v>0</v>
      </c>
      <c r="N255" s="389">
        <f t="shared" si="31"/>
        <v>0</v>
      </c>
      <c r="O255" s="389">
        <f t="shared" si="32"/>
        <v>0</v>
      </c>
      <c r="P255" s="546">
        <f t="shared" si="33"/>
        <v>0</v>
      </c>
      <c r="Q255" s="546">
        <f t="shared" si="34"/>
        <v>0</v>
      </c>
      <c r="R255" s="574">
        <f t="shared" si="38"/>
        <v>0</v>
      </c>
      <c r="S255" s="686">
        <f t="shared" si="38"/>
        <v>0</v>
      </c>
    </row>
    <row r="256" spans="1:19" ht="15" customHeight="1" x14ac:dyDescent="0.2">
      <c r="A256" s="41"/>
      <c r="B256" s="540"/>
      <c r="C256" s="383"/>
      <c r="D256" s="385"/>
      <c r="E256" s="387"/>
      <c r="F256" s="549"/>
      <c r="G256" s="387"/>
      <c r="H256" s="549"/>
      <c r="I256" s="387"/>
      <c r="J256" s="542">
        <f t="shared" si="37"/>
        <v>0</v>
      </c>
      <c r="K256" s="889">
        <f>HLOOKUP('A. Allgemeine Informationen'!$C$17,$M$2:$S$405,ROW(C256)-1,FALSE)+IF(OR(C256=0,'A. Allgemeine Informationen'!$C$17&lt;C256),0,J256*1/20)</f>
        <v>0</v>
      </c>
      <c r="L256" s="890">
        <f>HLOOKUP('A. Allgemeine Informationen'!$C$17,$M$2:$S$405,ROW(C256)-1,FALSE)</f>
        <v>0</v>
      </c>
      <c r="M256" s="857">
        <f t="shared" si="30"/>
        <v>0</v>
      </c>
      <c r="N256" s="389">
        <f t="shared" si="31"/>
        <v>0</v>
      </c>
      <c r="O256" s="389">
        <f t="shared" si="32"/>
        <v>0</v>
      </c>
      <c r="P256" s="546">
        <f t="shared" si="33"/>
        <v>0</v>
      </c>
      <c r="Q256" s="546">
        <f t="shared" si="34"/>
        <v>0</v>
      </c>
      <c r="R256" s="574">
        <f t="shared" si="38"/>
        <v>0</v>
      </c>
      <c r="S256" s="686">
        <f t="shared" si="38"/>
        <v>0</v>
      </c>
    </row>
    <row r="257" spans="1:19" ht="15" customHeight="1" x14ac:dyDescent="0.2">
      <c r="A257" s="41"/>
      <c r="B257" s="540"/>
      <c r="C257" s="383"/>
      <c r="D257" s="385"/>
      <c r="E257" s="387"/>
      <c r="F257" s="549"/>
      <c r="G257" s="387"/>
      <c r="H257" s="549"/>
      <c r="I257" s="387"/>
      <c r="J257" s="542">
        <f t="shared" si="37"/>
        <v>0</v>
      </c>
      <c r="K257" s="889">
        <f>HLOOKUP('A. Allgemeine Informationen'!$C$17,$M$2:$S$405,ROW(C257)-1,FALSE)+IF(OR(C257=0,'A. Allgemeine Informationen'!$C$17&lt;C257),0,J257*1/20)</f>
        <v>0</v>
      </c>
      <c r="L257" s="890">
        <f>HLOOKUP('A. Allgemeine Informationen'!$C$17,$M$2:$S$405,ROW(C257)-1,FALSE)</f>
        <v>0</v>
      </c>
      <c r="M257" s="857">
        <f t="shared" si="30"/>
        <v>0</v>
      </c>
      <c r="N257" s="389">
        <f t="shared" si="31"/>
        <v>0</v>
      </c>
      <c r="O257" s="389">
        <f t="shared" si="32"/>
        <v>0</v>
      </c>
      <c r="P257" s="546">
        <f t="shared" si="33"/>
        <v>0</v>
      </c>
      <c r="Q257" s="546">
        <f t="shared" si="34"/>
        <v>0</v>
      </c>
      <c r="R257" s="574">
        <f t="shared" si="38"/>
        <v>0</v>
      </c>
      <c r="S257" s="686">
        <f t="shared" si="38"/>
        <v>0</v>
      </c>
    </row>
    <row r="258" spans="1:19" ht="15" customHeight="1" x14ac:dyDescent="0.2">
      <c r="A258" s="41"/>
      <c r="B258" s="540"/>
      <c r="C258" s="383"/>
      <c r="D258" s="385"/>
      <c r="E258" s="387"/>
      <c r="F258" s="549"/>
      <c r="G258" s="387"/>
      <c r="H258" s="549"/>
      <c r="I258" s="387"/>
      <c r="J258" s="542">
        <f t="shared" si="37"/>
        <v>0</v>
      </c>
      <c r="K258" s="889">
        <f>HLOOKUP('A. Allgemeine Informationen'!$C$17,$M$2:$S$405,ROW(C258)-1,FALSE)+IF(OR(C258=0,'A. Allgemeine Informationen'!$C$17&lt;C258),0,J258*1/20)</f>
        <v>0</v>
      </c>
      <c r="L258" s="890">
        <f>HLOOKUP('A. Allgemeine Informationen'!$C$17,$M$2:$S$405,ROW(C258)-1,FALSE)</f>
        <v>0</v>
      </c>
      <c r="M258" s="857">
        <f t="shared" si="30"/>
        <v>0</v>
      </c>
      <c r="N258" s="389">
        <f t="shared" si="31"/>
        <v>0</v>
      </c>
      <c r="O258" s="389">
        <f t="shared" si="32"/>
        <v>0</v>
      </c>
      <c r="P258" s="546">
        <f t="shared" si="33"/>
        <v>0</v>
      </c>
      <c r="Q258" s="546">
        <f t="shared" si="34"/>
        <v>0</v>
      </c>
      <c r="R258" s="574">
        <f t="shared" si="38"/>
        <v>0</v>
      </c>
      <c r="S258" s="686">
        <f t="shared" si="38"/>
        <v>0</v>
      </c>
    </row>
    <row r="259" spans="1:19" ht="15" customHeight="1" x14ac:dyDescent="0.2">
      <c r="A259" s="41"/>
      <c r="B259" s="540"/>
      <c r="C259" s="383"/>
      <c r="D259" s="385"/>
      <c r="E259" s="387"/>
      <c r="F259" s="549"/>
      <c r="G259" s="387"/>
      <c r="H259" s="549"/>
      <c r="I259" s="387"/>
      <c r="J259" s="542">
        <f t="shared" si="37"/>
        <v>0</v>
      </c>
      <c r="K259" s="889">
        <f>HLOOKUP('A. Allgemeine Informationen'!$C$17,$M$2:$S$405,ROW(C259)-1,FALSE)+IF(OR(C259=0,'A. Allgemeine Informationen'!$C$17&lt;C259),0,J259*1/20)</f>
        <v>0</v>
      </c>
      <c r="L259" s="890">
        <f>HLOOKUP('A. Allgemeine Informationen'!$C$17,$M$2:$S$405,ROW(C259)-1,FALSE)</f>
        <v>0</v>
      </c>
      <c r="M259" s="857">
        <f t="shared" si="30"/>
        <v>0</v>
      </c>
      <c r="N259" s="389">
        <f t="shared" si="31"/>
        <v>0</v>
      </c>
      <c r="O259" s="389">
        <f t="shared" si="32"/>
        <v>0</v>
      </c>
      <c r="P259" s="546">
        <f t="shared" si="33"/>
        <v>0</v>
      </c>
      <c r="Q259" s="546">
        <f t="shared" si="34"/>
        <v>0</v>
      </c>
      <c r="R259" s="574">
        <f t="shared" si="38"/>
        <v>0</v>
      </c>
      <c r="S259" s="686">
        <f t="shared" si="38"/>
        <v>0</v>
      </c>
    </row>
    <row r="260" spans="1:19" ht="15" customHeight="1" x14ac:dyDescent="0.2">
      <c r="A260" s="41"/>
      <c r="B260" s="540"/>
      <c r="C260" s="383"/>
      <c r="D260" s="385"/>
      <c r="E260" s="387"/>
      <c r="F260" s="549"/>
      <c r="G260" s="387"/>
      <c r="H260" s="549"/>
      <c r="I260" s="387"/>
      <c r="J260" s="542">
        <f t="shared" si="37"/>
        <v>0</v>
      </c>
      <c r="K260" s="889">
        <f>HLOOKUP('A. Allgemeine Informationen'!$C$17,$M$2:$S$405,ROW(C260)-1,FALSE)+IF(OR(C260=0,'A. Allgemeine Informationen'!$C$17&lt;C260),0,J260*1/20)</f>
        <v>0</v>
      </c>
      <c r="L260" s="890">
        <f>HLOOKUP('A. Allgemeine Informationen'!$C$17,$M$2:$S$405,ROW(C260)-1,FALSE)</f>
        <v>0</v>
      </c>
      <c r="M260" s="857">
        <f t="shared" si="30"/>
        <v>0</v>
      </c>
      <c r="N260" s="389">
        <f t="shared" si="31"/>
        <v>0</v>
      </c>
      <c r="O260" s="389">
        <f t="shared" si="32"/>
        <v>0</v>
      </c>
      <c r="P260" s="546">
        <f t="shared" si="33"/>
        <v>0</v>
      </c>
      <c r="Q260" s="546">
        <f t="shared" si="34"/>
        <v>0</v>
      </c>
      <c r="R260" s="574">
        <f t="shared" si="38"/>
        <v>0</v>
      </c>
      <c r="S260" s="686">
        <f t="shared" si="38"/>
        <v>0</v>
      </c>
    </row>
    <row r="261" spans="1:19" ht="15" customHeight="1" x14ac:dyDescent="0.2">
      <c r="A261" s="41"/>
      <c r="B261" s="540"/>
      <c r="C261" s="383"/>
      <c r="D261" s="385"/>
      <c r="E261" s="387"/>
      <c r="F261" s="549"/>
      <c r="G261" s="387"/>
      <c r="H261" s="549"/>
      <c r="I261" s="387"/>
      <c r="J261" s="542">
        <f t="shared" si="37"/>
        <v>0</v>
      </c>
      <c r="K261" s="889">
        <f>HLOOKUP('A. Allgemeine Informationen'!$C$17,$M$2:$S$405,ROW(C261)-1,FALSE)+IF(OR(C261=0,'A. Allgemeine Informationen'!$C$17&lt;C261),0,J261*1/20)</f>
        <v>0</v>
      </c>
      <c r="L261" s="890">
        <f>HLOOKUP('A. Allgemeine Informationen'!$C$17,$M$2:$S$405,ROW(C261)-1,FALSE)</f>
        <v>0</v>
      </c>
      <c r="M261" s="857">
        <f t="shared" si="30"/>
        <v>0</v>
      </c>
      <c r="N261" s="389">
        <f t="shared" si="31"/>
        <v>0</v>
      </c>
      <c r="O261" s="389">
        <f t="shared" si="32"/>
        <v>0</v>
      </c>
      <c r="P261" s="546">
        <f t="shared" si="33"/>
        <v>0</v>
      </c>
      <c r="Q261" s="546">
        <f t="shared" si="34"/>
        <v>0</v>
      </c>
      <c r="R261" s="574">
        <f t="shared" si="38"/>
        <v>0</v>
      </c>
      <c r="S261" s="686">
        <f t="shared" si="38"/>
        <v>0</v>
      </c>
    </row>
    <row r="262" spans="1:19" ht="15" customHeight="1" x14ac:dyDescent="0.2">
      <c r="A262" s="41"/>
      <c r="B262" s="540"/>
      <c r="C262" s="383"/>
      <c r="D262" s="385"/>
      <c r="E262" s="387"/>
      <c r="F262" s="549"/>
      <c r="G262" s="387"/>
      <c r="H262" s="549"/>
      <c r="I262" s="387"/>
      <c r="J262" s="542">
        <f t="shared" si="37"/>
        <v>0</v>
      </c>
      <c r="K262" s="889">
        <f>HLOOKUP('A. Allgemeine Informationen'!$C$17,$M$2:$S$405,ROW(C262)-1,FALSE)+IF(OR(C262=0,'A. Allgemeine Informationen'!$C$17&lt;C262),0,J262*1/20)</f>
        <v>0</v>
      </c>
      <c r="L262" s="890">
        <f>HLOOKUP('A. Allgemeine Informationen'!$C$17,$M$2:$S$405,ROW(C262)-1,FALSE)</f>
        <v>0</v>
      </c>
      <c r="M262" s="857">
        <f t="shared" ref="M262:M325" si="39">IF(OR($J262=0,M$5-$C262&lt;0,$C262=0,20-(M$5-$C262)=0),0,$J262*(19-(M$5-$C262))/20)</f>
        <v>0</v>
      </c>
      <c r="N262" s="389">
        <f t="shared" ref="N262:N325" si="40">IF(OR($J262=0,N$5-$C262&lt;0,$C262=0,20-(N$5-$C262)=0),0,$J262*(19-(N$5-$C262))/20)</f>
        <v>0</v>
      </c>
      <c r="O262" s="389">
        <f t="shared" ref="O262:O325" si="41">IF(OR($J262=0,O$5-$C262&lt;0,$C262=0,20-(O$5-$C262)=0),0,$J262*(19-(O$5-$C262))/20)</f>
        <v>0</v>
      </c>
      <c r="P262" s="546">
        <f t="shared" ref="P262:P325" si="42">IF(OR($J262=0,P$5-$C262&lt;0,$C262=0,20-(P$5-$C262)=0),0,$J262*(19-(P$5-$C262))/20)</f>
        <v>0</v>
      </c>
      <c r="Q262" s="546">
        <f t="shared" ref="Q262:Q325" si="43">IF(OR($J262=0,Q$5-$C262&lt;0,$C262=0,20-(Q$5-$C262)=0),0,$J262*(19-(Q$5-$C262))/20)</f>
        <v>0</v>
      </c>
      <c r="R262" s="574">
        <f t="shared" si="38"/>
        <v>0</v>
      </c>
      <c r="S262" s="686">
        <f t="shared" si="38"/>
        <v>0</v>
      </c>
    </row>
    <row r="263" spans="1:19" ht="15" customHeight="1" x14ac:dyDescent="0.2">
      <c r="A263" s="41"/>
      <c r="B263" s="540"/>
      <c r="C263" s="383"/>
      <c r="D263" s="385"/>
      <c r="E263" s="387"/>
      <c r="F263" s="549"/>
      <c r="G263" s="387"/>
      <c r="H263" s="549"/>
      <c r="I263" s="387"/>
      <c r="J263" s="542">
        <f t="shared" si="37"/>
        <v>0</v>
      </c>
      <c r="K263" s="889">
        <f>HLOOKUP('A. Allgemeine Informationen'!$C$17,$M$2:$S$405,ROW(C263)-1,FALSE)+IF(OR(C263=0,'A. Allgemeine Informationen'!$C$17&lt;C263),0,J263*1/20)</f>
        <v>0</v>
      </c>
      <c r="L263" s="890">
        <f>HLOOKUP('A. Allgemeine Informationen'!$C$17,$M$2:$S$405,ROW(C263)-1,FALSE)</f>
        <v>0</v>
      </c>
      <c r="M263" s="857">
        <f t="shared" si="39"/>
        <v>0</v>
      </c>
      <c r="N263" s="389">
        <f t="shared" si="40"/>
        <v>0</v>
      </c>
      <c r="O263" s="389">
        <f t="shared" si="41"/>
        <v>0</v>
      </c>
      <c r="P263" s="546">
        <f t="shared" si="42"/>
        <v>0</v>
      </c>
      <c r="Q263" s="546">
        <f t="shared" si="43"/>
        <v>0</v>
      </c>
      <c r="R263" s="574">
        <f t="shared" si="38"/>
        <v>0</v>
      </c>
      <c r="S263" s="686">
        <f t="shared" si="38"/>
        <v>0</v>
      </c>
    </row>
    <row r="264" spans="1:19" ht="15" customHeight="1" x14ac:dyDescent="0.2">
      <c r="A264" s="41"/>
      <c r="B264" s="540"/>
      <c r="C264" s="383"/>
      <c r="D264" s="385"/>
      <c r="E264" s="387"/>
      <c r="F264" s="549"/>
      <c r="G264" s="387"/>
      <c r="H264" s="549"/>
      <c r="I264" s="387"/>
      <c r="J264" s="542">
        <f t="shared" si="37"/>
        <v>0</v>
      </c>
      <c r="K264" s="889">
        <f>HLOOKUP('A. Allgemeine Informationen'!$C$17,$M$2:$S$405,ROW(C264)-1,FALSE)+IF(OR(C264=0,'A. Allgemeine Informationen'!$C$17&lt;C264),0,J264*1/20)</f>
        <v>0</v>
      </c>
      <c r="L264" s="890">
        <f>HLOOKUP('A. Allgemeine Informationen'!$C$17,$M$2:$S$405,ROW(C264)-1,FALSE)</f>
        <v>0</v>
      </c>
      <c r="M264" s="857">
        <f t="shared" si="39"/>
        <v>0</v>
      </c>
      <c r="N264" s="389">
        <f t="shared" si="40"/>
        <v>0</v>
      </c>
      <c r="O264" s="389">
        <f t="shared" si="41"/>
        <v>0</v>
      </c>
      <c r="P264" s="546">
        <f t="shared" si="42"/>
        <v>0</v>
      </c>
      <c r="Q264" s="546">
        <f t="shared" si="43"/>
        <v>0</v>
      </c>
      <c r="R264" s="574">
        <f t="shared" si="38"/>
        <v>0</v>
      </c>
      <c r="S264" s="686">
        <f t="shared" si="38"/>
        <v>0</v>
      </c>
    </row>
    <row r="265" spans="1:19" ht="15" customHeight="1" x14ac:dyDescent="0.2">
      <c r="A265" s="41"/>
      <c r="B265" s="540"/>
      <c r="C265" s="383"/>
      <c r="D265" s="385"/>
      <c r="E265" s="387"/>
      <c r="F265" s="549"/>
      <c r="G265" s="387"/>
      <c r="H265" s="549"/>
      <c r="I265" s="387"/>
      <c r="J265" s="542">
        <f t="shared" si="37"/>
        <v>0</v>
      </c>
      <c r="K265" s="889">
        <f>HLOOKUP('A. Allgemeine Informationen'!$C$17,$M$2:$S$405,ROW(C265)-1,FALSE)+IF(OR(C265=0,'A. Allgemeine Informationen'!$C$17&lt;C265),0,J265*1/20)</f>
        <v>0</v>
      </c>
      <c r="L265" s="890">
        <f>HLOOKUP('A. Allgemeine Informationen'!$C$17,$M$2:$S$405,ROW(C265)-1,FALSE)</f>
        <v>0</v>
      </c>
      <c r="M265" s="857">
        <f t="shared" si="39"/>
        <v>0</v>
      </c>
      <c r="N265" s="389">
        <f t="shared" si="40"/>
        <v>0</v>
      </c>
      <c r="O265" s="389">
        <f t="shared" si="41"/>
        <v>0</v>
      </c>
      <c r="P265" s="546">
        <f t="shared" si="42"/>
        <v>0</v>
      </c>
      <c r="Q265" s="546">
        <f t="shared" si="43"/>
        <v>0</v>
      </c>
      <c r="R265" s="574">
        <f t="shared" si="38"/>
        <v>0</v>
      </c>
      <c r="S265" s="686">
        <f t="shared" si="38"/>
        <v>0</v>
      </c>
    </row>
    <row r="266" spans="1:19" ht="15" customHeight="1" x14ac:dyDescent="0.2">
      <c r="A266" s="41"/>
      <c r="B266" s="540"/>
      <c r="C266" s="383"/>
      <c r="D266" s="385"/>
      <c r="E266" s="387"/>
      <c r="F266" s="549"/>
      <c r="G266" s="387"/>
      <c r="H266" s="549"/>
      <c r="I266" s="387"/>
      <c r="J266" s="542">
        <f t="shared" si="37"/>
        <v>0</v>
      </c>
      <c r="K266" s="889">
        <f>HLOOKUP('A. Allgemeine Informationen'!$C$17,$M$2:$S$405,ROW(C266)-1,FALSE)+IF(OR(C266=0,'A. Allgemeine Informationen'!$C$17&lt;C266),0,J266*1/20)</f>
        <v>0</v>
      </c>
      <c r="L266" s="890">
        <f>HLOOKUP('A. Allgemeine Informationen'!$C$17,$M$2:$S$405,ROW(C266)-1,FALSE)</f>
        <v>0</v>
      </c>
      <c r="M266" s="857">
        <f t="shared" si="39"/>
        <v>0</v>
      </c>
      <c r="N266" s="389">
        <f t="shared" si="40"/>
        <v>0</v>
      </c>
      <c r="O266" s="389">
        <f t="shared" si="41"/>
        <v>0</v>
      </c>
      <c r="P266" s="546">
        <f t="shared" si="42"/>
        <v>0</v>
      </c>
      <c r="Q266" s="546">
        <f t="shared" si="43"/>
        <v>0</v>
      </c>
      <c r="R266" s="574">
        <f t="shared" ref="R266:S285" si="44">IF(OR($J266=0,R$5-$C266&lt;0,$C266=0,20-(R$5-$C266)=0),0,$J266*(19-(R$5-$C266))/20)</f>
        <v>0</v>
      </c>
      <c r="S266" s="686">
        <f t="shared" si="44"/>
        <v>0</v>
      </c>
    </row>
    <row r="267" spans="1:19" ht="15" customHeight="1" x14ac:dyDescent="0.2">
      <c r="A267" s="41"/>
      <c r="B267" s="540"/>
      <c r="C267" s="383"/>
      <c r="D267" s="385"/>
      <c r="E267" s="387"/>
      <c r="F267" s="549"/>
      <c r="G267" s="387"/>
      <c r="H267" s="549"/>
      <c r="I267" s="387"/>
      <c r="J267" s="542">
        <f t="shared" si="37"/>
        <v>0</v>
      </c>
      <c r="K267" s="889">
        <f>HLOOKUP('A. Allgemeine Informationen'!$C$17,$M$2:$S$405,ROW(C267)-1,FALSE)+IF(OR(C267=0,'A. Allgemeine Informationen'!$C$17&lt;C267),0,J267*1/20)</f>
        <v>0</v>
      </c>
      <c r="L267" s="890">
        <f>HLOOKUP('A. Allgemeine Informationen'!$C$17,$M$2:$S$405,ROW(C267)-1,FALSE)</f>
        <v>0</v>
      </c>
      <c r="M267" s="857">
        <f t="shared" si="39"/>
        <v>0</v>
      </c>
      <c r="N267" s="389">
        <f t="shared" si="40"/>
        <v>0</v>
      </c>
      <c r="O267" s="389">
        <f t="shared" si="41"/>
        <v>0</v>
      </c>
      <c r="P267" s="546">
        <f t="shared" si="42"/>
        <v>0</v>
      </c>
      <c r="Q267" s="546">
        <f t="shared" si="43"/>
        <v>0</v>
      </c>
      <c r="R267" s="574">
        <f t="shared" si="44"/>
        <v>0</v>
      </c>
      <c r="S267" s="686">
        <f t="shared" si="44"/>
        <v>0</v>
      </c>
    </row>
    <row r="268" spans="1:19" ht="15" customHeight="1" x14ac:dyDescent="0.2">
      <c r="A268" s="41"/>
      <c r="B268" s="540"/>
      <c r="C268" s="383"/>
      <c r="D268" s="385"/>
      <c r="E268" s="387"/>
      <c r="F268" s="549"/>
      <c r="G268" s="387"/>
      <c r="H268" s="549"/>
      <c r="I268" s="387"/>
      <c r="J268" s="542">
        <f t="shared" si="37"/>
        <v>0</v>
      </c>
      <c r="K268" s="889">
        <f>HLOOKUP('A. Allgemeine Informationen'!$C$17,$M$2:$S$405,ROW(C268)-1,FALSE)+IF(OR(C268=0,'A. Allgemeine Informationen'!$C$17&lt;C268),0,J268*1/20)</f>
        <v>0</v>
      </c>
      <c r="L268" s="890">
        <f>HLOOKUP('A. Allgemeine Informationen'!$C$17,$M$2:$S$405,ROW(C268)-1,FALSE)</f>
        <v>0</v>
      </c>
      <c r="M268" s="857">
        <f t="shared" si="39"/>
        <v>0</v>
      </c>
      <c r="N268" s="389">
        <f t="shared" si="40"/>
        <v>0</v>
      </c>
      <c r="O268" s="389">
        <f t="shared" si="41"/>
        <v>0</v>
      </c>
      <c r="P268" s="546">
        <f t="shared" si="42"/>
        <v>0</v>
      </c>
      <c r="Q268" s="546">
        <f t="shared" si="43"/>
        <v>0</v>
      </c>
      <c r="R268" s="574">
        <f t="shared" si="44"/>
        <v>0</v>
      </c>
      <c r="S268" s="686">
        <f t="shared" si="44"/>
        <v>0</v>
      </c>
    </row>
    <row r="269" spans="1:19" ht="15" customHeight="1" x14ac:dyDescent="0.2">
      <c r="A269" s="41"/>
      <c r="B269" s="540"/>
      <c r="C269" s="383"/>
      <c r="D269" s="385"/>
      <c r="E269" s="387"/>
      <c r="F269" s="549"/>
      <c r="G269" s="387"/>
      <c r="H269" s="549"/>
      <c r="I269" s="387"/>
      <c r="J269" s="542">
        <f t="shared" si="37"/>
        <v>0</v>
      </c>
      <c r="K269" s="889">
        <f>HLOOKUP('A. Allgemeine Informationen'!$C$17,$M$2:$S$405,ROW(C269)-1,FALSE)+IF(OR(C269=0,'A. Allgemeine Informationen'!$C$17&lt;C269),0,J269*1/20)</f>
        <v>0</v>
      </c>
      <c r="L269" s="890">
        <f>HLOOKUP('A. Allgemeine Informationen'!$C$17,$M$2:$S$405,ROW(C269)-1,FALSE)</f>
        <v>0</v>
      </c>
      <c r="M269" s="857">
        <f t="shared" si="39"/>
        <v>0</v>
      </c>
      <c r="N269" s="389">
        <f t="shared" si="40"/>
        <v>0</v>
      </c>
      <c r="O269" s="389">
        <f t="shared" si="41"/>
        <v>0</v>
      </c>
      <c r="P269" s="546">
        <f t="shared" si="42"/>
        <v>0</v>
      </c>
      <c r="Q269" s="546">
        <f t="shared" si="43"/>
        <v>0</v>
      </c>
      <c r="R269" s="574">
        <f t="shared" si="44"/>
        <v>0</v>
      </c>
      <c r="S269" s="686">
        <f t="shared" si="44"/>
        <v>0</v>
      </c>
    </row>
    <row r="270" spans="1:19" ht="15" customHeight="1" x14ac:dyDescent="0.2">
      <c r="A270" s="41"/>
      <c r="B270" s="540"/>
      <c r="C270" s="383"/>
      <c r="D270" s="385"/>
      <c r="E270" s="387"/>
      <c r="F270" s="549"/>
      <c r="G270" s="387"/>
      <c r="H270" s="549"/>
      <c r="I270" s="387"/>
      <c r="J270" s="542">
        <f t="shared" si="37"/>
        <v>0</v>
      </c>
      <c r="K270" s="889">
        <f>HLOOKUP('A. Allgemeine Informationen'!$C$17,$M$2:$S$405,ROW(C270)-1,FALSE)+IF(OR(C270=0,'A. Allgemeine Informationen'!$C$17&lt;C270),0,J270*1/20)</f>
        <v>0</v>
      </c>
      <c r="L270" s="890">
        <f>HLOOKUP('A. Allgemeine Informationen'!$C$17,$M$2:$S$405,ROW(C270)-1,FALSE)</f>
        <v>0</v>
      </c>
      <c r="M270" s="857">
        <f t="shared" si="39"/>
        <v>0</v>
      </c>
      <c r="N270" s="389">
        <f t="shared" si="40"/>
        <v>0</v>
      </c>
      <c r="O270" s="389">
        <f t="shared" si="41"/>
        <v>0</v>
      </c>
      <c r="P270" s="546">
        <f t="shared" si="42"/>
        <v>0</v>
      </c>
      <c r="Q270" s="546">
        <f t="shared" si="43"/>
        <v>0</v>
      </c>
      <c r="R270" s="574">
        <f t="shared" si="44"/>
        <v>0</v>
      </c>
      <c r="S270" s="686">
        <f t="shared" si="44"/>
        <v>0</v>
      </c>
    </row>
    <row r="271" spans="1:19" ht="15" customHeight="1" x14ac:dyDescent="0.2">
      <c r="A271" s="41"/>
      <c r="B271" s="540"/>
      <c r="C271" s="383"/>
      <c r="D271" s="385"/>
      <c r="E271" s="387"/>
      <c r="F271" s="549"/>
      <c r="G271" s="387"/>
      <c r="H271" s="549"/>
      <c r="I271" s="387"/>
      <c r="J271" s="542">
        <f t="shared" si="37"/>
        <v>0</v>
      </c>
      <c r="K271" s="889">
        <f>HLOOKUP('A. Allgemeine Informationen'!$C$17,$M$2:$S$405,ROW(C271)-1,FALSE)+IF(OR(C271=0,'A. Allgemeine Informationen'!$C$17&lt;C271),0,J271*1/20)</f>
        <v>0</v>
      </c>
      <c r="L271" s="890">
        <f>HLOOKUP('A. Allgemeine Informationen'!$C$17,$M$2:$S$405,ROW(C271)-1,FALSE)</f>
        <v>0</v>
      </c>
      <c r="M271" s="857">
        <f t="shared" si="39"/>
        <v>0</v>
      </c>
      <c r="N271" s="389">
        <f t="shared" si="40"/>
        <v>0</v>
      </c>
      <c r="O271" s="389">
        <f t="shared" si="41"/>
        <v>0</v>
      </c>
      <c r="P271" s="546">
        <f t="shared" si="42"/>
        <v>0</v>
      </c>
      <c r="Q271" s="546">
        <f t="shared" si="43"/>
        <v>0</v>
      </c>
      <c r="R271" s="574">
        <f t="shared" si="44"/>
        <v>0</v>
      </c>
      <c r="S271" s="686">
        <f t="shared" si="44"/>
        <v>0</v>
      </c>
    </row>
    <row r="272" spans="1:19" ht="15" customHeight="1" x14ac:dyDescent="0.2">
      <c r="A272" s="41"/>
      <c r="B272" s="540"/>
      <c r="C272" s="383"/>
      <c r="D272" s="385"/>
      <c r="E272" s="387"/>
      <c r="F272" s="549"/>
      <c r="G272" s="387"/>
      <c r="H272" s="549"/>
      <c r="I272" s="387"/>
      <c r="J272" s="542">
        <f t="shared" si="37"/>
        <v>0</v>
      </c>
      <c r="K272" s="889">
        <f>HLOOKUP('A. Allgemeine Informationen'!$C$17,$M$2:$S$405,ROW(C272)-1,FALSE)+IF(OR(C272=0,'A. Allgemeine Informationen'!$C$17&lt;C272),0,J272*1/20)</f>
        <v>0</v>
      </c>
      <c r="L272" s="890">
        <f>HLOOKUP('A. Allgemeine Informationen'!$C$17,$M$2:$S$405,ROW(C272)-1,FALSE)</f>
        <v>0</v>
      </c>
      <c r="M272" s="857">
        <f t="shared" si="39"/>
        <v>0</v>
      </c>
      <c r="N272" s="389">
        <f t="shared" si="40"/>
        <v>0</v>
      </c>
      <c r="O272" s="389">
        <f t="shared" si="41"/>
        <v>0</v>
      </c>
      <c r="P272" s="546">
        <f t="shared" si="42"/>
        <v>0</v>
      </c>
      <c r="Q272" s="546">
        <f t="shared" si="43"/>
        <v>0</v>
      </c>
      <c r="R272" s="574">
        <f t="shared" si="44"/>
        <v>0</v>
      </c>
      <c r="S272" s="686">
        <f t="shared" si="44"/>
        <v>0</v>
      </c>
    </row>
    <row r="273" spans="1:19" ht="15" customHeight="1" x14ac:dyDescent="0.2">
      <c r="A273" s="41"/>
      <c r="B273" s="540"/>
      <c r="C273" s="383"/>
      <c r="D273" s="385"/>
      <c r="E273" s="387"/>
      <c r="F273" s="549"/>
      <c r="G273" s="387"/>
      <c r="H273" s="549"/>
      <c r="I273" s="387"/>
      <c r="J273" s="542">
        <f t="shared" si="37"/>
        <v>0</v>
      </c>
      <c r="K273" s="889">
        <f>HLOOKUP('A. Allgemeine Informationen'!$C$17,$M$2:$S$405,ROW(C273)-1,FALSE)+IF(OR(C273=0,'A. Allgemeine Informationen'!$C$17&lt;C273),0,J273*1/20)</f>
        <v>0</v>
      </c>
      <c r="L273" s="890">
        <f>HLOOKUP('A. Allgemeine Informationen'!$C$17,$M$2:$S$405,ROW(C273)-1,FALSE)</f>
        <v>0</v>
      </c>
      <c r="M273" s="857">
        <f t="shared" si="39"/>
        <v>0</v>
      </c>
      <c r="N273" s="389">
        <f t="shared" si="40"/>
        <v>0</v>
      </c>
      <c r="O273" s="389">
        <f t="shared" si="41"/>
        <v>0</v>
      </c>
      <c r="P273" s="546">
        <f t="shared" si="42"/>
        <v>0</v>
      </c>
      <c r="Q273" s="546">
        <f t="shared" si="43"/>
        <v>0</v>
      </c>
      <c r="R273" s="574">
        <f t="shared" si="44"/>
        <v>0</v>
      </c>
      <c r="S273" s="686">
        <f t="shared" si="44"/>
        <v>0</v>
      </c>
    </row>
    <row r="274" spans="1:19" ht="15" customHeight="1" x14ac:dyDescent="0.2">
      <c r="A274" s="41"/>
      <c r="B274" s="540"/>
      <c r="C274" s="383"/>
      <c r="D274" s="385"/>
      <c r="E274" s="387"/>
      <c r="F274" s="549"/>
      <c r="G274" s="387"/>
      <c r="H274" s="549"/>
      <c r="I274" s="387"/>
      <c r="J274" s="542">
        <f t="shared" si="37"/>
        <v>0</v>
      </c>
      <c r="K274" s="889">
        <f>HLOOKUP('A. Allgemeine Informationen'!$C$17,$M$2:$S$405,ROW(C274)-1,FALSE)+IF(OR(C274=0,'A. Allgemeine Informationen'!$C$17&lt;C274),0,J274*1/20)</f>
        <v>0</v>
      </c>
      <c r="L274" s="890">
        <f>HLOOKUP('A. Allgemeine Informationen'!$C$17,$M$2:$S$405,ROW(C274)-1,FALSE)</f>
        <v>0</v>
      </c>
      <c r="M274" s="857">
        <f t="shared" si="39"/>
        <v>0</v>
      </c>
      <c r="N274" s="389">
        <f t="shared" si="40"/>
        <v>0</v>
      </c>
      <c r="O274" s="389">
        <f t="shared" si="41"/>
        <v>0</v>
      </c>
      <c r="P274" s="546">
        <f t="shared" si="42"/>
        <v>0</v>
      </c>
      <c r="Q274" s="546">
        <f t="shared" si="43"/>
        <v>0</v>
      </c>
      <c r="R274" s="574">
        <f t="shared" si="44"/>
        <v>0</v>
      </c>
      <c r="S274" s="686">
        <f t="shared" si="44"/>
        <v>0</v>
      </c>
    </row>
    <row r="275" spans="1:19" ht="15" customHeight="1" x14ac:dyDescent="0.2">
      <c r="A275" s="41"/>
      <c r="B275" s="540"/>
      <c r="C275" s="383"/>
      <c r="D275" s="385"/>
      <c r="E275" s="387"/>
      <c r="F275" s="549"/>
      <c r="G275" s="387"/>
      <c r="H275" s="549"/>
      <c r="I275" s="387"/>
      <c r="J275" s="542">
        <f t="shared" si="37"/>
        <v>0</v>
      </c>
      <c r="K275" s="889">
        <f>HLOOKUP('A. Allgemeine Informationen'!$C$17,$M$2:$S$405,ROW(C275)-1,FALSE)+IF(OR(C275=0,'A. Allgemeine Informationen'!$C$17&lt;C275),0,J275*1/20)</f>
        <v>0</v>
      </c>
      <c r="L275" s="890">
        <f>HLOOKUP('A. Allgemeine Informationen'!$C$17,$M$2:$S$405,ROW(C275)-1,FALSE)</f>
        <v>0</v>
      </c>
      <c r="M275" s="857">
        <f t="shared" si="39"/>
        <v>0</v>
      </c>
      <c r="N275" s="389">
        <f t="shared" si="40"/>
        <v>0</v>
      </c>
      <c r="O275" s="389">
        <f t="shared" si="41"/>
        <v>0</v>
      </c>
      <c r="P275" s="546">
        <f t="shared" si="42"/>
        <v>0</v>
      </c>
      <c r="Q275" s="546">
        <f t="shared" si="43"/>
        <v>0</v>
      </c>
      <c r="R275" s="574">
        <f t="shared" si="44"/>
        <v>0</v>
      </c>
      <c r="S275" s="686">
        <f t="shared" si="44"/>
        <v>0</v>
      </c>
    </row>
    <row r="276" spans="1:19" ht="15" customHeight="1" x14ac:dyDescent="0.2">
      <c r="A276" s="41"/>
      <c r="B276" s="540"/>
      <c r="C276" s="383"/>
      <c r="D276" s="385"/>
      <c r="E276" s="387"/>
      <c r="F276" s="549"/>
      <c r="G276" s="387"/>
      <c r="H276" s="549"/>
      <c r="I276" s="387"/>
      <c r="J276" s="542">
        <f t="shared" si="37"/>
        <v>0</v>
      </c>
      <c r="K276" s="889">
        <f>HLOOKUP('A. Allgemeine Informationen'!$C$17,$M$2:$S$405,ROW(C276)-1,FALSE)+IF(OR(C276=0,'A. Allgemeine Informationen'!$C$17&lt;C276),0,J276*1/20)</f>
        <v>0</v>
      </c>
      <c r="L276" s="890">
        <f>HLOOKUP('A. Allgemeine Informationen'!$C$17,$M$2:$S$405,ROW(C276)-1,FALSE)</f>
        <v>0</v>
      </c>
      <c r="M276" s="857">
        <f t="shared" si="39"/>
        <v>0</v>
      </c>
      <c r="N276" s="389">
        <f t="shared" si="40"/>
        <v>0</v>
      </c>
      <c r="O276" s="389">
        <f t="shared" si="41"/>
        <v>0</v>
      </c>
      <c r="P276" s="546">
        <f t="shared" si="42"/>
        <v>0</v>
      </c>
      <c r="Q276" s="546">
        <f t="shared" si="43"/>
        <v>0</v>
      </c>
      <c r="R276" s="574">
        <f t="shared" si="44"/>
        <v>0</v>
      </c>
      <c r="S276" s="686">
        <f t="shared" si="44"/>
        <v>0</v>
      </c>
    </row>
    <row r="277" spans="1:19" ht="15" customHeight="1" x14ac:dyDescent="0.2">
      <c r="A277" s="41"/>
      <c r="B277" s="540"/>
      <c r="C277" s="383"/>
      <c r="D277" s="385"/>
      <c r="E277" s="387"/>
      <c r="F277" s="549"/>
      <c r="G277" s="387"/>
      <c r="H277" s="549"/>
      <c r="I277" s="387"/>
      <c r="J277" s="542">
        <f t="shared" si="37"/>
        <v>0</v>
      </c>
      <c r="K277" s="889">
        <f>HLOOKUP('A. Allgemeine Informationen'!$C$17,$M$2:$S$405,ROW(C277)-1,FALSE)+IF(OR(C277=0,'A. Allgemeine Informationen'!$C$17&lt;C277),0,J277*1/20)</f>
        <v>0</v>
      </c>
      <c r="L277" s="890">
        <f>HLOOKUP('A. Allgemeine Informationen'!$C$17,$M$2:$S$405,ROW(C277)-1,FALSE)</f>
        <v>0</v>
      </c>
      <c r="M277" s="857">
        <f t="shared" si="39"/>
        <v>0</v>
      </c>
      <c r="N277" s="389">
        <f t="shared" si="40"/>
        <v>0</v>
      </c>
      <c r="O277" s="389">
        <f t="shared" si="41"/>
        <v>0</v>
      </c>
      <c r="P277" s="546">
        <f t="shared" si="42"/>
        <v>0</v>
      </c>
      <c r="Q277" s="546">
        <f t="shared" si="43"/>
        <v>0</v>
      </c>
      <c r="R277" s="574">
        <f t="shared" si="44"/>
        <v>0</v>
      </c>
      <c r="S277" s="686">
        <f t="shared" si="44"/>
        <v>0</v>
      </c>
    </row>
    <row r="278" spans="1:19" ht="15" customHeight="1" x14ac:dyDescent="0.2">
      <c r="A278" s="41"/>
      <c r="B278" s="540"/>
      <c r="C278" s="383"/>
      <c r="D278" s="385"/>
      <c r="E278" s="387"/>
      <c r="F278" s="549"/>
      <c r="G278" s="387"/>
      <c r="H278" s="549"/>
      <c r="I278" s="387"/>
      <c r="J278" s="542">
        <f t="shared" si="37"/>
        <v>0</v>
      </c>
      <c r="K278" s="889">
        <f>HLOOKUP('A. Allgemeine Informationen'!$C$17,$M$2:$S$405,ROW(C278)-1,FALSE)+IF(OR(C278=0,'A. Allgemeine Informationen'!$C$17&lt;C278),0,J278*1/20)</f>
        <v>0</v>
      </c>
      <c r="L278" s="890">
        <f>HLOOKUP('A. Allgemeine Informationen'!$C$17,$M$2:$S$405,ROW(C278)-1,FALSE)</f>
        <v>0</v>
      </c>
      <c r="M278" s="857">
        <f t="shared" si="39"/>
        <v>0</v>
      </c>
      <c r="N278" s="389">
        <f t="shared" si="40"/>
        <v>0</v>
      </c>
      <c r="O278" s="389">
        <f t="shared" si="41"/>
        <v>0</v>
      </c>
      <c r="P278" s="546">
        <f t="shared" si="42"/>
        <v>0</v>
      </c>
      <c r="Q278" s="546">
        <f t="shared" si="43"/>
        <v>0</v>
      </c>
      <c r="R278" s="574">
        <f t="shared" si="44"/>
        <v>0</v>
      </c>
      <c r="S278" s="686">
        <f t="shared" si="44"/>
        <v>0</v>
      </c>
    </row>
    <row r="279" spans="1:19" ht="15" customHeight="1" x14ac:dyDescent="0.2">
      <c r="A279" s="41"/>
      <c r="B279" s="540"/>
      <c r="C279" s="383"/>
      <c r="D279" s="385"/>
      <c r="E279" s="387"/>
      <c r="F279" s="549"/>
      <c r="G279" s="387"/>
      <c r="H279" s="549"/>
      <c r="I279" s="387"/>
      <c r="J279" s="542">
        <f t="shared" si="37"/>
        <v>0</v>
      </c>
      <c r="K279" s="889">
        <f>HLOOKUP('A. Allgemeine Informationen'!$C$17,$M$2:$S$405,ROW(C279)-1,FALSE)+IF(OR(C279=0,'A. Allgemeine Informationen'!$C$17&lt;C279),0,J279*1/20)</f>
        <v>0</v>
      </c>
      <c r="L279" s="890">
        <f>HLOOKUP('A. Allgemeine Informationen'!$C$17,$M$2:$S$405,ROW(C279)-1,FALSE)</f>
        <v>0</v>
      </c>
      <c r="M279" s="857">
        <f t="shared" si="39"/>
        <v>0</v>
      </c>
      <c r="N279" s="389">
        <f t="shared" si="40"/>
        <v>0</v>
      </c>
      <c r="O279" s="389">
        <f t="shared" si="41"/>
        <v>0</v>
      </c>
      <c r="P279" s="546">
        <f t="shared" si="42"/>
        <v>0</v>
      </c>
      <c r="Q279" s="546">
        <f t="shared" si="43"/>
        <v>0</v>
      </c>
      <c r="R279" s="574">
        <f t="shared" si="44"/>
        <v>0</v>
      </c>
      <c r="S279" s="686">
        <f t="shared" si="44"/>
        <v>0</v>
      </c>
    </row>
    <row r="280" spans="1:19" ht="15" customHeight="1" x14ac:dyDescent="0.2">
      <c r="A280" s="41"/>
      <c r="B280" s="540"/>
      <c r="C280" s="383"/>
      <c r="D280" s="385"/>
      <c r="E280" s="387"/>
      <c r="F280" s="549"/>
      <c r="G280" s="387"/>
      <c r="H280" s="549"/>
      <c r="I280" s="387"/>
      <c r="J280" s="542">
        <f t="shared" si="37"/>
        <v>0</v>
      </c>
      <c r="K280" s="889">
        <f>HLOOKUP('A. Allgemeine Informationen'!$C$17,$M$2:$S$405,ROW(C280)-1,FALSE)+IF(OR(C280=0,'A. Allgemeine Informationen'!$C$17&lt;C280),0,J280*1/20)</f>
        <v>0</v>
      </c>
      <c r="L280" s="890">
        <f>HLOOKUP('A. Allgemeine Informationen'!$C$17,$M$2:$S$405,ROW(C280)-1,FALSE)</f>
        <v>0</v>
      </c>
      <c r="M280" s="857">
        <f t="shared" si="39"/>
        <v>0</v>
      </c>
      <c r="N280" s="389">
        <f t="shared" si="40"/>
        <v>0</v>
      </c>
      <c r="O280" s="389">
        <f t="shared" si="41"/>
        <v>0</v>
      </c>
      <c r="P280" s="546">
        <f t="shared" si="42"/>
        <v>0</v>
      </c>
      <c r="Q280" s="546">
        <f t="shared" si="43"/>
        <v>0</v>
      </c>
      <c r="R280" s="574">
        <f t="shared" si="44"/>
        <v>0</v>
      </c>
      <c r="S280" s="686">
        <f t="shared" si="44"/>
        <v>0</v>
      </c>
    </row>
    <row r="281" spans="1:19" ht="15" customHeight="1" x14ac:dyDescent="0.2">
      <c r="A281" s="41"/>
      <c r="B281" s="540"/>
      <c r="C281" s="383"/>
      <c r="D281" s="385"/>
      <c r="E281" s="387"/>
      <c r="F281" s="549"/>
      <c r="G281" s="387"/>
      <c r="H281" s="549"/>
      <c r="I281" s="387"/>
      <c r="J281" s="542">
        <f t="shared" si="37"/>
        <v>0</v>
      </c>
      <c r="K281" s="889">
        <f>HLOOKUP('A. Allgemeine Informationen'!$C$17,$M$2:$S$405,ROW(C281)-1,FALSE)+IF(OR(C281=0,'A. Allgemeine Informationen'!$C$17&lt;C281),0,J281*1/20)</f>
        <v>0</v>
      </c>
      <c r="L281" s="890">
        <f>HLOOKUP('A. Allgemeine Informationen'!$C$17,$M$2:$S$405,ROW(C281)-1,FALSE)</f>
        <v>0</v>
      </c>
      <c r="M281" s="857">
        <f t="shared" si="39"/>
        <v>0</v>
      </c>
      <c r="N281" s="389">
        <f t="shared" si="40"/>
        <v>0</v>
      </c>
      <c r="O281" s="389">
        <f t="shared" si="41"/>
        <v>0</v>
      </c>
      <c r="P281" s="546">
        <f t="shared" si="42"/>
        <v>0</v>
      </c>
      <c r="Q281" s="546">
        <f t="shared" si="43"/>
        <v>0</v>
      </c>
      <c r="R281" s="574">
        <f t="shared" si="44"/>
        <v>0</v>
      </c>
      <c r="S281" s="686">
        <f t="shared" si="44"/>
        <v>0</v>
      </c>
    </row>
    <row r="282" spans="1:19" ht="15" customHeight="1" x14ac:dyDescent="0.2">
      <c r="A282" s="41"/>
      <c r="B282" s="540"/>
      <c r="C282" s="383"/>
      <c r="D282" s="385"/>
      <c r="E282" s="387"/>
      <c r="F282" s="549"/>
      <c r="G282" s="387"/>
      <c r="H282" s="549"/>
      <c r="I282" s="387"/>
      <c r="J282" s="542">
        <f t="shared" si="37"/>
        <v>0</v>
      </c>
      <c r="K282" s="889">
        <f>HLOOKUP('A. Allgemeine Informationen'!$C$17,$M$2:$S$405,ROW(C282)-1,FALSE)+IF(OR(C282=0,'A. Allgemeine Informationen'!$C$17&lt;C282),0,J282*1/20)</f>
        <v>0</v>
      </c>
      <c r="L282" s="890">
        <f>HLOOKUP('A. Allgemeine Informationen'!$C$17,$M$2:$S$405,ROW(C282)-1,FALSE)</f>
        <v>0</v>
      </c>
      <c r="M282" s="857">
        <f t="shared" si="39"/>
        <v>0</v>
      </c>
      <c r="N282" s="389">
        <f t="shared" si="40"/>
        <v>0</v>
      </c>
      <c r="O282" s="389">
        <f t="shared" si="41"/>
        <v>0</v>
      </c>
      <c r="P282" s="546">
        <f t="shared" si="42"/>
        <v>0</v>
      </c>
      <c r="Q282" s="546">
        <f t="shared" si="43"/>
        <v>0</v>
      </c>
      <c r="R282" s="574">
        <f t="shared" si="44"/>
        <v>0</v>
      </c>
      <c r="S282" s="686">
        <f t="shared" si="44"/>
        <v>0</v>
      </c>
    </row>
    <row r="283" spans="1:19" ht="15" customHeight="1" x14ac:dyDescent="0.2">
      <c r="A283" s="41"/>
      <c r="B283" s="540"/>
      <c r="C283" s="383"/>
      <c r="D283" s="385"/>
      <c r="E283" s="387"/>
      <c r="F283" s="549"/>
      <c r="G283" s="387"/>
      <c r="H283" s="549"/>
      <c r="I283" s="387"/>
      <c r="J283" s="542">
        <f t="shared" si="37"/>
        <v>0</v>
      </c>
      <c r="K283" s="889">
        <f>HLOOKUP('A. Allgemeine Informationen'!$C$17,$M$2:$S$405,ROW(C283)-1,FALSE)+IF(OR(C283=0,'A. Allgemeine Informationen'!$C$17&lt;C283),0,J283*1/20)</f>
        <v>0</v>
      </c>
      <c r="L283" s="890">
        <f>HLOOKUP('A. Allgemeine Informationen'!$C$17,$M$2:$S$405,ROW(C283)-1,FALSE)</f>
        <v>0</v>
      </c>
      <c r="M283" s="857">
        <f t="shared" si="39"/>
        <v>0</v>
      </c>
      <c r="N283" s="389">
        <f t="shared" si="40"/>
        <v>0</v>
      </c>
      <c r="O283" s="389">
        <f t="shared" si="41"/>
        <v>0</v>
      </c>
      <c r="P283" s="546">
        <f t="shared" si="42"/>
        <v>0</v>
      </c>
      <c r="Q283" s="546">
        <f t="shared" si="43"/>
        <v>0</v>
      </c>
      <c r="R283" s="574">
        <f t="shared" si="44"/>
        <v>0</v>
      </c>
      <c r="S283" s="686">
        <f t="shared" si="44"/>
        <v>0</v>
      </c>
    </row>
    <row r="284" spans="1:19" ht="15" customHeight="1" x14ac:dyDescent="0.2">
      <c r="A284" s="41"/>
      <c r="B284" s="540"/>
      <c r="C284" s="383"/>
      <c r="D284" s="385"/>
      <c r="E284" s="387"/>
      <c r="F284" s="549"/>
      <c r="G284" s="387"/>
      <c r="H284" s="549"/>
      <c r="I284" s="387"/>
      <c r="J284" s="542">
        <f t="shared" si="37"/>
        <v>0</v>
      </c>
      <c r="K284" s="889">
        <f>HLOOKUP('A. Allgemeine Informationen'!$C$17,$M$2:$S$405,ROW(C284)-1,FALSE)+IF(OR(C284=0,'A. Allgemeine Informationen'!$C$17&lt;C284),0,J284*1/20)</f>
        <v>0</v>
      </c>
      <c r="L284" s="890">
        <f>HLOOKUP('A. Allgemeine Informationen'!$C$17,$M$2:$S$405,ROW(C284)-1,FALSE)</f>
        <v>0</v>
      </c>
      <c r="M284" s="857">
        <f t="shared" si="39"/>
        <v>0</v>
      </c>
      <c r="N284" s="389">
        <f t="shared" si="40"/>
        <v>0</v>
      </c>
      <c r="O284" s="389">
        <f t="shared" si="41"/>
        <v>0</v>
      </c>
      <c r="P284" s="546">
        <f t="shared" si="42"/>
        <v>0</v>
      </c>
      <c r="Q284" s="546">
        <f t="shared" si="43"/>
        <v>0</v>
      </c>
      <c r="R284" s="574">
        <f t="shared" si="44"/>
        <v>0</v>
      </c>
      <c r="S284" s="686">
        <f t="shared" si="44"/>
        <v>0</v>
      </c>
    </row>
    <row r="285" spans="1:19" ht="15" customHeight="1" x14ac:dyDescent="0.2">
      <c r="A285" s="41"/>
      <c r="B285" s="540"/>
      <c r="C285" s="383"/>
      <c r="D285" s="385"/>
      <c r="E285" s="387"/>
      <c r="F285" s="549"/>
      <c r="G285" s="387"/>
      <c r="H285" s="549"/>
      <c r="I285" s="387"/>
      <c r="J285" s="542">
        <f t="shared" si="37"/>
        <v>0</v>
      </c>
      <c r="K285" s="889">
        <f>HLOOKUP('A. Allgemeine Informationen'!$C$17,$M$2:$S$405,ROW(C285)-1,FALSE)+IF(OR(C285=0,'A. Allgemeine Informationen'!$C$17&lt;C285),0,J285*1/20)</f>
        <v>0</v>
      </c>
      <c r="L285" s="890">
        <f>HLOOKUP('A. Allgemeine Informationen'!$C$17,$M$2:$S$405,ROW(C285)-1,FALSE)</f>
        <v>0</v>
      </c>
      <c r="M285" s="857">
        <f t="shared" si="39"/>
        <v>0</v>
      </c>
      <c r="N285" s="389">
        <f t="shared" si="40"/>
        <v>0</v>
      </c>
      <c r="O285" s="389">
        <f t="shared" si="41"/>
        <v>0</v>
      </c>
      <c r="P285" s="546">
        <f t="shared" si="42"/>
        <v>0</v>
      </c>
      <c r="Q285" s="546">
        <f t="shared" si="43"/>
        <v>0</v>
      </c>
      <c r="R285" s="574">
        <f t="shared" si="44"/>
        <v>0</v>
      </c>
      <c r="S285" s="686">
        <f t="shared" si="44"/>
        <v>0</v>
      </c>
    </row>
    <row r="286" spans="1:19" ht="15" customHeight="1" x14ac:dyDescent="0.2">
      <c r="A286" s="41"/>
      <c r="B286" s="540"/>
      <c r="C286" s="383"/>
      <c r="D286" s="385"/>
      <c r="E286" s="387"/>
      <c r="F286" s="549"/>
      <c r="G286" s="387"/>
      <c r="H286" s="549"/>
      <c r="I286" s="387"/>
      <c r="J286" s="542">
        <f t="shared" si="37"/>
        <v>0</v>
      </c>
      <c r="K286" s="889">
        <f>HLOOKUP('A. Allgemeine Informationen'!$C$17,$M$2:$S$405,ROW(C286)-1,FALSE)+IF(OR(C286=0,'A. Allgemeine Informationen'!$C$17&lt;C286),0,J286*1/20)</f>
        <v>0</v>
      </c>
      <c r="L286" s="890">
        <f>HLOOKUP('A. Allgemeine Informationen'!$C$17,$M$2:$S$405,ROW(C286)-1,FALSE)</f>
        <v>0</v>
      </c>
      <c r="M286" s="857">
        <f t="shared" si="39"/>
        <v>0</v>
      </c>
      <c r="N286" s="389">
        <f t="shared" si="40"/>
        <v>0</v>
      </c>
      <c r="O286" s="389">
        <f t="shared" si="41"/>
        <v>0</v>
      </c>
      <c r="P286" s="546">
        <f t="shared" si="42"/>
        <v>0</v>
      </c>
      <c r="Q286" s="546">
        <f t="shared" si="43"/>
        <v>0</v>
      </c>
      <c r="R286" s="574">
        <f t="shared" ref="R286:S305" si="45">IF(OR($J286=0,R$5-$C286&lt;0,$C286=0,20-(R$5-$C286)=0),0,$J286*(19-(R$5-$C286))/20)</f>
        <v>0</v>
      </c>
      <c r="S286" s="686">
        <f t="shared" si="45"/>
        <v>0</v>
      </c>
    </row>
    <row r="287" spans="1:19" ht="15" customHeight="1" x14ac:dyDescent="0.2">
      <c r="A287" s="41"/>
      <c r="B287" s="540"/>
      <c r="C287" s="383"/>
      <c r="D287" s="385"/>
      <c r="E287" s="387"/>
      <c r="F287" s="549"/>
      <c r="G287" s="387"/>
      <c r="H287" s="549"/>
      <c r="I287" s="387"/>
      <c r="J287" s="542">
        <f t="shared" si="37"/>
        <v>0</v>
      </c>
      <c r="K287" s="889">
        <f>HLOOKUP('A. Allgemeine Informationen'!$C$17,$M$2:$S$405,ROW(C287)-1,FALSE)+IF(OR(C287=0,'A. Allgemeine Informationen'!$C$17&lt;C287),0,J287*1/20)</f>
        <v>0</v>
      </c>
      <c r="L287" s="890">
        <f>HLOOKUP('A. Allgemeine Informationen'!$C$17,$M$2:$S$405,ROW(C287)-1,FALSE)</f>
        <v>0</v>
      </c>
      <c r="M287" s="857">
        <f t="shared" si="39"/>
        <v>0</v>
      </c>
      <c r="N287" s="389">
        <f t="shared" si="40"/>
        <v>0</v>
      </c>
      <c r="O287" s="389">
        <f t="shared" si="41"/>
        <v>0</v>
      </c>
      <c r="P287" s="546">
        <f t="shared" si="42"/>
        <v>0</v>
      </c>
      <c r="Q287" s="546">
        <f t="shared" si="43"/>
        <v>0</v>
      </c>
      <c r="R287" s="574">
        <f t="shared" si="45"/>
        <v>0</v>
      </c>
      <c r="S287" s="686">
        <f t="shared" si="45"/>
        <v>0</v>
      </c>
    </row>
    <row r="288" spans="1:19" ht="15" customHeight="1" x14ac:dyDescent="0.2">
      <c r="A288" s="41"/>
      <c r="B288" s="540"/>
      <c r="C288" s="383"/>
      <c r="D288" s="385"/>
      <c r="E288" s="387"/>
      <c r="F288" s="549"/>
      <c r="G288" s="387"/>
      <c r="H288" s="549"/>
      <c r="I288" s="387"/>
      <c r="J288" s="542">
        <f t="shared" si="37"/>
        <v>0</v>
      </c>
      <c r="K288" s="889">
        <f>HLOOKUP('A. Allgemeine Informationen'!$C$17,$M$2:$S$405,ROW(C288)-1,FALSE)+IF(OR(C288=0,'A. Allgemeine Informationen'!$C$17&lt;C288),0,J288*1/20)</f>
        <v>0</v>
      </c>
      <c r="L288" s="890">
        <f>HLOOKUP('A. Allgemeine Informationen'!$C$17,$M$2:$S$405,ROW(C288)-1,FALSE)</f>
        <v>0</v>
      </c>
      <c r="M288" s="857">
        <f t="shared" si="39"/>
        <v>0</v>
      </c>
      <c r="N288" s="389">
        <f t="shared" si="40"/>
        <v>0</v>
      </c>
      <c r="O288" s="389">
        <f t="shared" si="41"/>
        <v>0</v>
      </c>
      <c r="P288" s="546">
        <f t="shared" si="42"/>
        <v>0</v>
      </c>
      <c r="Q288" s="546">
        <f t="shared" si="43"/>
        <v>0</v>
      </c>
      <c r="R288" s="574">
        <f t="shared" si="45"/>
        <v>0</v>
      </c>
      <c r="S288" s="686">
        <f t="shared" si="45"/>
        <v>0</v>
      </c>
    </row>
    <row r="289" spans="1:19" ht="15" customHeight="1" x14ac:dyDescent="0.2">
      <c r="A289" s="41"/>
      <c r="B289" s="540"/>
      <c r="C289" s="383"/>
      <c r="D289" s="385"/>
      <c r="E289" s="387"/>
      <c r="F289" s="549"/>
      <c r="G289" s="387"/>
      <c r="H289" s="549"/>
      <c r="I289" s="387"/>
      <c r="J289" s="542">
        <f t="shared" si="37"/>
        <v>0</v>
      </c>
      <c r="K289" s="889">
        <f>HLOOKUP('A. Allgemeine Informationen'!$C$17,$M$2:$S$405,ROW(C289)-1,FALSE)+IF(OR(C289=0,'A. Allgemeine Informationen'!$C$17&lt;C289),0,J289*1/20)</f>
        <v>0</v>
      </c>
      <c r="L289" s="890">
        <f>HLOOKUP('A. Allgemeine Informationen'!$C$17,$M$2:$S$405,ROW(C289)-1,FALSE)</f>
        <v>0</v>
      </c>
      <c r="M289" s="857">
        <f t="shared" si="39"/>
        <v>0</v>
      </c>
      <c r="N289" s="389">
        <f t="shared" si="40"/>
        <v>0</v>
      </c>
      <c r="O289" s="389">
        <f t="shared" si="41"/>
        <v>0</v>
      </c>
      <c r="P289" s="546">
        <f t="shared" si="42"/>
        <v>0</v>
      </c>
      <c r="Q289" s="546">
        <f t="shared" si="43"/>
        <v>0</v>
      </c>
      <c r="R289" s="574">
        <f t="shared" si="45"/>
        <v>0</v>
      </c>
      <c r="S289" s="686">
        <f t="shared" si="45"/>
        <v>0</v>
      </c>
    </row>
    <row r="290" spans="1:19" ht="15" customHeight="1" x14ac:dyDescent="0.2">
      <c r="A290" s="41"/>
      <c r="B290" s="540"/>
      <c r="C290" s="383"/>
      <c r="D290" s="385"/>
      <c r="E290" s="387"/>
      <c r="F290" s="549"/>
      <c r="G290" s="387"/>
      <c r="H290" s="549"/>
      <c r="I290" s="387"/>
      <c r="J290" s="542">
        <f t="shared" si="37"/>
        <v>0</v>
      </c>
      <c r="K290" s="889">
        <f>HLOOKUP('A. Allgemeine Informationen'!$C$17,$M$2:$S$405,ROW(C290)-1,FALSE)+IF(OR(C290=0,'A. Allgemeine Informationen'!$C$17&lt;C290),0,J290*1/20)</f>
        <v>0</v>
      </c>
      <c r="L290" s="890">
        <f>HLOOKUP('A. Allgemeine Informationen'!$C$17,$M$2:$S$405,ROW(C290)-1,FALSE)</f>
        <v>0</v>
      </c>
      <c r="M290" s="857">
        <f t="shared" si="39"/>
        <v>0</v>
      </c>
      <c r="N290" s="389">
        <f t="shared" si="40"/>
        <v>0</v>
      </c>
      <c r="O290" s="389">
        <f t="shared" si="41"/>
        <v>0</v>
      </c>
      <c r="P290" s="546">
        <f t="shared" si="42"/>
        <v>0</v>
      </c>
      <c r="Q290" s="546">
        <f t="shared" si="43"/>
        <v>0</v>
      </c>
      <c r="R290" s="574">
        <f t="shared" si="45"/>
        <v>0</v>
      </c>
      <c r="S290" s="686">
        <f t="shared" si="45"/>
        <v>0</v>
      </c>
    </row>
    <row r="291" spans="1:19" ht="15" customHeight="1" x14ac:dyDescent="0.2">
      <c r="A291" s="41"/>
      <c r="B291" s="540"/>
      <c r="C291" s="383"/>
      <c r="D291" s="385"/>
      <c r="E291" s="387"/>
      <c r="F291" s="549"/>
      <c r="G291" s="387"/>
      <c r="H291" s="549"/>
      <c r="I291" s="387"/>
      <c r="J291" s="542">
        <f t="shared" si="37"/>
        <v>0</v>
      </c>
      <c r="K291" s="889">
        <f>HLOOKUP('A. Allgemeine Informationen'!$C$17,$M$2:$S$405,ROW(C291)-1,FALSE)+IF(OR(C291=0,'A. Allgemeine Informationen'!$C$17&lt;C291),0,J291*1/20)</f>
        <v>0</v>
      </c>
      <c r="L291" s="890">
        <f>HLOOKUP('A. Allgemeine Informationen'!$C$17,$M$2:$S$405,ROW(C291)-1,FALSE)</f>
        <v>0</v>
      </c>
      <c r="M291" s="857">
        <f t="shared" si="39"/>
        <v>0</v>
      </c>
      <c r="N291" s="389">
        <f t="shared" si="40"/>
        <v>0</v>
      </c>
      <c r="O291" s="389">
        <f t="shared" si="41"/>
        <v>0</v>
      </c>
      <c r="P291" s="546">
        <f t="shared" si="42"/>
        <v>0</v>
      </c>
      <c r="Q291" s="546">
        <f t="shared" si="43"/>
        <v>0</v>
      </c>
      <c r="R291" s="574">
        <f t="shared" si="45"/>
        <v>0</v>
      </c>
      <c r="S291" s="686">
        <f t="shared" si="45"/>
        <v>0</v>
      </c>
    </row>
    <row r="292" spans="1:19" ht="15" customHeight="1" x14ac:dyDescent="0.2">
      <c r="A292" s="41"/>
      <c r="B292" s="540"/>
      <c r="C292" s="383"/>
      <c r="D292" s="385"/>
      <c r="E292" s="387"/>
      <c r="F292" s="549"/>
      <c r="G292" s="387"/>
      <c r="H292" s="549"/>
      <c r="I292" s="387"/>
      <c r="J292" s="542">
        <f t="shared" si="37"/>
        <v>0</v>
      </c>
      <c r="K292" s="889">
        <f>HLOOKUP('A. Allgemeine Informationen'!$C$17,$M$2:$S$405,ROW(C292)-1,FALSE)+IF(OR(C292=0,'A. Allgemeine Informationen'!$C$17&lt;C292),0,J292*1/20)</f>
        <v>0</v>
      </c>
      <c r="L292" s="890">
        <f>HLOOKUP('A. Allgemeine Informationen'!$C$17,$M$2:$S$405,ROW(C292)-1,FALSE)</f>
        <v>0</v>
      </c>
      <c r="M292" s="857">
        <f t="shared" si="39"/>
        <v>0</v>
      </c>
      <c r="N292" s="389">
        <f t="shared" si="40"/>
        <v>0</v>
      </c>
      <c r="O292" s="389">
        <f t="shared" si="41"/>
        <v>0</v>
      </c>
      <c r="P292" s="546">
        <f t="shared" si="42"/>
        <v>0</v>
      </c>
      <c r="Q292" s="546">
        <f t="shared" si="43"/>
        <v>0</v>
      </c>
      <c r="R292" s="574">
        <f t="shared" si="45"/>
        <v>0</v>
      </c>
      <c r="S292" s="686">
        <f t="shared" si="45"/>
        <v>0</v>
      </c>
    </row>
    <row r="293" spans="1:19" ht="15" customHeight="1" x14ac:dyDescent="0.2">
      <c r="A293" s="41"/>
      <c r="B293" s="540"/>
      <c r="C293" s="383"/>
      <c r="D293" s="385"/>
      <c r="E293" s="387"/>
      <c r="F293" s="549"/>
      <c r="G293" s="387"/>
      <c r="H293" s="549"/>
      <c r="I293" s="387"/>
      <c r="J293" s="542">
        <f t="shared" si="37"/>
        <v>0</v>
      </c>
      <c r="K293" s="889">
        <f>HLOOKUP('A. Allgemeine Informationen'!$C$17,$M$2:$S$405,ROW(C293)-1,FALSE)+IF(OR(C293=0,'A. Allgemeine Informationen'!$C$17&lt;C293),0,J293*1/20)</f>
        <v>0</v>
      </c>
      <c r="L293" s="890">
        <f>HLOOKUP('A. Allgemeine Informationen'!$C$17,$M$2:$S$405,ROW(C293)-1,FALSE)</f>
        <v>0</v>
      </c>
      <c r="M293" s="857">
        <f t="shared" si="39"/>
        <v>0</v>
      </c>
      <c r="N293" s="389">
        <f t="shared" si="40"/>
        <v>0</v>
      </c>
      <c r="O293" s="389">
        <f t="shared" si="41"/>
        <v>0</v>
      </c>
      <c r="P293" s="546">
        <f t="shared" si="42"/>
        <v>0</v>
      </c>
      <c r="Q293" s="546">
        <f t="shared" si="43"/>
        <v>0</v>
      </c>
      <c r="R293" s="574">
        <f t="shared" si="45"/>
        <v>0</v>
      </c>
      <c r="S293" s="686">
        <f t="shared" si="45"/>
        <v>0</v>
      </c>
    </row>
    <row r="294" spans="1:19" ht="15" customHeight="1" x14ac:dyDescent="0.2">
      <c r="A294" s="41"/>
      <c r="B294" s="540"/>
      <c r="C294" s="383"/>
      <c r="D294" s="385"/>
      <c r="E294" s="387"/>
      <c r="F294" s="549"/>
      <c r="G294" s="387"/>
      <c r="H294" s="549"/>
      <c r="I294" s="387"/>
      <c r="J294" s="542">
        <f t="shared" si="37"/>
        <v>0</v>
      </c>
      <c r="K294" s="889">
        <f>HLOOKUP('A. Allgemeine Informationen'!$C$17,$M$2:$S$405,ROW(C294)-1,FALSE)+IF(OR(C294=0,'A. Allgemeine Informationen'!$C$17&lt;C294),0,J294*1/20)</f>
        <v>0</v>
      </c>
      <c r="L294" s="890">
        <f>HLOOKUP('A. Allgemeine Informationen'!$C$17,$M$2:$S$405,ROW(C294)-1,FALSE)</f>
        <v>0</v>
      </c>
      <c r="M294" s="857">
        <f t="shared" si="39"/>
        <v>0</v>
      </c>
      <c r="N294" s="389">
        <f t="shared" si="40"/>
        <v>0</v>
      </c>
      <c r="O294" s="389">
        <f t="shared" si="41"/>
        <v>0</v>
      </c>
      <c r="P294" s="546">
        <f t="shared" si="42"/>
        <v>0</v>
      </c>
      <c r="Q294" s="546">
        <f t="shared" si="43"/>
        <v>0</v>
      </c>
      <c r="R294" s="574">
        <f t="shared" si="45"/>
        <v>0</v>
      </c>
      <c r="S294" s="686">
        <f t="shared" si="45"/>
        <v>0</v>
      </c>
    </row>
    <row r="295" spans="1:19" ht="15" customHeight="1" x14ac:dyDescent="0.2">
      <c r="A295" s="41"/>
      <c r="B295" s="540"/>
      <c r="C295" s="527"/>
      <c r="D295" s="393"/>
      <c r="E295" s="394"/>
      <c r="F295" s="549"/>
      <c r="G295" s="394"/>
      <c r="H295" s="549"/>
      <c r="I295" s="394"/>
      <c r="J295" s="542">
        <f t="shared" ref="J295:J358" si="46">SUM(E295,G295)-I295</f>
        <v>0</v>
      </c>
      <c r="K295" s="889">
        <f>HLOOKUP('A. Allgemeine Informationen'!$C$17,$M$2:$S$405,ROW(C295)-1,FALSE)+IF(OR(C295=0,'A. Allgemeine Informationen'!$C$17&lt;C295),0,J295*1/20)</f>
        <v>0</v>
      </c>
      <c r="L295" s="890">
        <f>HLOOKUP('A. Allgemeine Informationen'!$C$17,$M$2:$S$405,ROW(C295)-1,FALSE)</f>
        <v>0</v>
      </c>
      <c r="M295" s="857">
        <f t="shared" si="39"/>
        <v>0</v>
      </c>
      <c r="N295" s="389">
        <f t="shared" si="40"/>
        <v>0</v>
      </c>
      <c r="O295" s="389">
        <f t="shared" si="41"/>
        <v>0</v>
      </c>
      <c r="P295" s="546">
        <f t="shared" si="42"/>
        <v>0</v>
      </c>
      <c r="Q295" s="546">
        <f t="shared" si="43"/>
        <v>0</v>
      </c>
      <c r="R295" s="574">
        <f t="shared" si="45"/>
        <v>0</v>
      </c>
      <c r="S295" s="686">
        <f t="shared" si="45"/>
        <v>0</v>
      </c>
    </row>
    <row r="296" spans="1:19" ht="15" customHeight="1" x14ac:dyDescent="0.2">
      <c r="A296" s="41"/>
      <c r="B296" s="540"/>
      <c r="C296" s="527"/>
      <c r="D296" s="393"/>
      <c r="E296" s="394"/>
      <c r="F296" s="549"/>
      <c r="G296" s="394"/>
      <c r="H296" s="549"/>
      <c r="I296" s="394"/>
      <c r="J296" s="542">
        <f t="shared" si="46"/>
        <v>0</v>
      </c>
      <c r="K296" s="889">
        <f>HLOOKUP('A. Allgemeine Informationen'!$C$17,$M$2:$S$405,ROW(C296)-1,FALSE)+IF(OR(C296=0,'A. Allgemeine Informationen'!$C$17&lt;C296),0,J296*1/20)</f>
        <v>0</v>
      </c>
      <c r="L296" s="890">
        <f>HLOOKUP('A. Allgemeine Informationen'!$C$17,$M$2:$S$405,ROW(C296)-1,FALSE)</f>
        <v>0</v>
      </c>
      <c r="M296" s="857">
        <f t="shared" si="39"/>
        <v>0</v>
      </c>
      <c r="N296" s="389">
        <f t="shared" si="40"/>
        <v>0</v>
      </c>
      <c r="O296" s="389">
        <f t="shared" si="41"/>
        <v>0</v>
      </c>
      <c r="P296" s="546">
        <f t="shared" si="42"/>
        <v>0</v>
      </c>
      <c r="Q296" s="546">
        <f t="shared" si="43"/>
        <v>0</v>
      </c>
      <c r="R296" s="574">
        <f t="shared" si="45"/>
        <v>0</v>
      </c>
      <c r="S296" s="686">
        <f t="shared" si="45"/>
        <v>0</v>
      </c>
    </row>
    <row r="297" spans="1:19" ht="15" customHeight="1" x14ac:dyDescent="0.2">
      <c r="A297" s="41"/>
      <c r="B297" s="540"/>
      <c r="C297" s="527"/>
      <c r="D297" s="393"/>
      <c r="E297" s="394"/>
      <c r="F297" s="549"/>
      <c r="G297" s="394"/>
      <c r="H297" s="549"/>
      <c r="I297" s="394"/>
      <c r="J297" s="542">
        <f t="shared" si="46"/>
        <v>0</v>
      </c>
      <c r="K297" s="889">
        <f>HLOOKUP('A. Allgemeine Informationen'!$C$17,$M$2:$S$405,ROW(C297)-1,FALSE)+IF(OR(C297=0,'A. Allgemeine Informationen'!$C$17&lt;C297),0,J297*1/20)</f>
        <v>0</v>
      </c>
      <c r="L297" s="890">
        <f>HLOOKUP('A. Allgemeine Informationen'!$C$17,$M$2:$S$405,ROW(C297)-1,FALSE)</f>
        <v>0</v>
      </c>
      <c r="M297" s="857">
        <f t="shared" si="39"/>
        <v>0</v>
      </c>
      <c r="N297" s="389">
        <f t="shared" si="40"/>
        <v>0</v>
      </c>
      <c r="O297" s="389">
        <f t="shared" si="41"/>
        <v>0</v>
      </c>
      <c r="P297" s="546">
        <f t="shared" si="42"/>
        <v>0</v>
      </c>
      <c r="Q297" s="546">
        <f t="shared" si="43"/>
        <v>0</v>
      </c>
      <c r="R297" s="574">
        <f t="shared" si="45"/>
        <v>0</v>
      </c>
      <c r="S297" s="686">
        <f t="shared" si="45"/>
        <v>0</v>
      </c>
    </row>
    <row r="298" spans="1:19" ht="15" customHeight="1" x14ac:dyDescent="0.2">
      <c r="A298" s="41"/>
      <c r="B298" s="540"/>
      <c r="C298" s="527"/>
      <c r="D298" s="393"/>
      <c r="E298" s="394"/>
      <c r="F298" s="549"/>
      <c r="G298" s="394"/>
      <c r="H298" s="549"/>
      <c r="I298" s="394"/>
      <c r="J298" s="542">
        <f t="shared" si="46"/>
        <v>0</v>
      </c>
      <c r="K298" s="889">
        <f>HLOOKUP('A. Allgemeine Informationen'!$C$17,$M$2:$S$405,ROW(C298)-1,FALSE)+IF(OR(C298=0,'A. Allgemeine Informationen'!$C$17&lt;C298),0,J298*1/20)</f>
        <v>0</v>
      </c>
      <c r="L298" s="890">
        <f>HLOOKUP('A. Allgemeine Informationen'!$C$17,$M$2:$S$405,ROW(C298)-1,FALSE)</f>
        <v>0</v>
      </c>
      <c r="M298" s="857">
        <f t="shared" si="39"/>
        <v>0</v>
      </c>
      <c r="N298" s="389">
        <f t="shared" si="40"/>
        <v>0</v>
      </c>
      <c r="O298" s="389">
        <f t="shared" si="41"/>
        <v>0</v>
      </c>
      <c r="P298" s="546">
        <f t="shared" si="42"/>
        <v>0</v>
      </c>
      <c r="Q298" s="546">
        <f t="shared" si="43"/>
        <v>0</v>
      </c>
      <c r="R298" s="574">
        <f t="shared" si="45"/>
        <v>0</v>
      </c>
      <c r="S298" s="686">
        <f t="shared" si="45"/>
        <v>0</v>
      </c>
    </row>
    <row r="299" spans="1:19" ht="15" customHeight="1" x14ac:dyDescent="0.2">
      <c r="A299" s="41"/>
      <c r="B299" s="540"/>
      <c r="C299" s="527"/>
      <c r="D299" s="393"/>
      <c r="E299" s="394"/>
      <c r="F299" s="549"/>
      <c r="G299" s="394"/>
      <c r="H299" s="549"/>
      <c r="I299" s="394"/>
      <c r="J299" s="542">
        <f t="shared" si="46"/>
        <v>0</v>
      </c>
      <c r="K299" s="889">
        <f>HLOOKUP('A. Allgemeine Informationen'!$C$17,$M$2:$S$405,ROW(C299)-1,FALSE)+IF(OR(C299=0,'A. Allgemeine Informationen'!$C$17&lt;C299),0,J299*1/20)</f>
        <v>0</v>
      </c>
      <c r="L299" s="890">
        <f>HLOOKUP('A. Allgemeine Informationen'!$C$17,$M$2:$S$405,ROW(C299)-1,FALSE)</f>
        <v>0</v>
      </c>
      <c r="M299" s="857">
        <f t="shared" si="39"/>
        <v>0</v>
      </c>
      <c r="N299" s="389">
        <f t="shared" si="40"/>
        <v>0</v>
      </c>
      <c r="O299" s="389">
        <f t="shared" si="41"/>
        <v>0</v>
      </c>
      <c r="P299" s="546">
        <f t="shared" si="42"/>
        <v>0</v>
      </c>
      <c r="Q299" s="546">
        <f t="shared" si="43"/>
        <v>0</v>
      </c>
      <c r="R299" s="574">
        <f t="shared" si="45"/>
        <v>0</v>
      </c>
      <c r="S299" s="686">
        <f t="shared" si="45"/>
        <v>0</v>
      </c>
    </row>
    <row r="300" spans="1:19" ht="15" customHeight="1" x14ac:dyDescent="0.2">
      <c r="A300" s="41"/>
      <c r="B300" s="540"/>
      <c r="C300" s="527"/>
      <c r="D300" s="393"/>
      <c r="E300" s="394"/>
      <c r="F300" s="549"/>
      <c r="G300" s="394"/>
      <c r="H300" s="549"/>
      <c r="I300" s="394"/>
      <c r="J300" s="542">
        <f t="shared" si="46"/>
        <v>0</v>
      </c>
      <c r="K300" s="889">
        <f>HLOOKUP('A. Allgemeine Informationen'!$C$17,$M$2:$S$405,ROW(C300)-1,FALSE)+IF(OR(C300=0,'A. Allgemeine Informationen'!$C$17&lt;C300),0,J300*1/20)</f>
        <v>0</v>
      </c>
      <c r="L300" s="890">
        <f>HLOOKUP('A. Allgemeine Informationen'!$C$17,$M$2:$S$405,ROW(C300)-1,FALSE)</f>
        <v>0</v>
      </c>
      <c r="M300" s="857">
        <f t="shared" si="39"/>
        <v>0</v>
      </c>
      <c r="N300" s="389">
        <f t="shared" si="40"/>
        <v>0</v>
      </c>
      <c r="O300" s="389">
        <f t="shared" si="41"/>
        <v>0</v>
      </c>
      <c r="P300" s="546">
        <f t="shared" si="42"/>
        <v>0</v>
      </c>
      <c r="Q300" s="546">
        <f t="shared" si="43"/>
        <v>0</v>
      </c>
      <c r="R300" s="574">
        <f t="shared" si="45"/>
        <v>0</v>
      </c>
      <c r="S300" s="686">
        <f t="shared" si="45"/>
        <v>0</v>
      </c>
    </row>
    <row r="301" spans="1:19" ht="15" customHeight="1" x14ac:dyDescent="0.2">
      <c r="A301" s="41"/>
      <c r="B301" s="540"/>
      <c r="C301" s="527"/>
      <c r="D301" s="393"/>
      <c r="E301" s="394"/>
      <c r="F301" s="549"/>
      <c r="G301" s="394"/>
      <c r="H301" s="549"/>
      <c r="I301" s="394"/>
      <c r="J301" s="542">
        <f t="shared" si="46"/>
        <v>0</v>
      </c>
      <c r="K301" s="889">
        <f>HLOOKUP('A. Allgemeine Informationen'!$C$17,$M$2:$S$405,ROW(C301)-1,FALSE)+IF(OR(C301=0,'A. Allgemeine Informationen'!$C$17&lt;C301),0,J301*1/20)</f>
        <v>0</v>
      </c>
      <c r="L301" s="890">
        <f>HLOOKUP('A. Allgemeine Informationen'!$C$17,$M$2:$S$405,ROW(C301)-1,FALSE)</f>
        <v>0</v>
      </c>
      <c r="M301" s="857">
        <f t="shared" si="39"/>
        <v>0</v>
      </c>
      <c r="N301" s="389">
        <f t="shared" si="40"/>
        <v>0</v>
      </c>
      <c r="O301" s="389">
        <f t="shared" si="41"/>
        <v>0</v>
      </c>
      <c r="P301" s="546">
        <f t="shared" si="42"/>
        <v>0</v>
      </c>
      <c r="Q301" s="546">
        <f t="shared" si="43"/>
        <v>0</v>
      </c>
      <c r="R301" s="574">
        <f t="shared" si="45"/>
        <v>0</v>
      </c>
      <c r="S301" s="686">
        <f t="shared" si="45"/>
        <v>0</v>
      </c>
    </row>
    <row r="302" spans="1:19" ht="15" customHeight="1" x14ac:dyDescent="0.2">
      <c r="A302" s="41"/>
      <c r="B302" s="540"/>
      <c r="C302" s="527"/>
      <c r="D302" s="393"/>
      <c r="E302" s="394"/>
      <c r="F302" s="549"/>
      <c r="G302" s="394"/>
      <c r="H302" s="549"/>
      <c r="I302" s="394"/>
      <c r="J302" s="542">
        <f t="shared" si="46"/>
        <v>0</v>
      </c>
      <c r="K302" s="889">
        <f>HLOOKUP('A. Allgemeine Informationen'!$C$17,$M$2:$S$405,ROW(C302)-1,FALSE)+IF(OR(C302=0,'A. Allgemeine Informationen'!$C$17&lt;C302),0,J302*1/20)</f>
        <v>0</v>
      </c>
      <c r="L302" s="890">
        <f>HLOOKUP('A. Allgemeine Informationen'!$C$17,$M$2:$S$405,ROW(C302)-1,FALSE)</f>
        <v>0</v>
      </c>
      <c r="M302" s="857">
        <f t="shared" si="39"/>
        <v>0</v>
      </c>
      <c r="N302" s="389">
        <f t="shared" si="40"/>
        <v>0</v>
      </c>
      <c r="O302" s="389">
        <f t="shared" si="41"/>
        <v>0</v>
      </c>
      <c r="P302" s="546">
        <f t="shared" si="42"/>
        <v>0</v>
      </c>
      <c r="Q302" s="546">
        <f t="shared" si="43"/>
        <v>0</v>
      </c>
      <c r="R302" s="574">
        <f t="shared" si="45"/>
        <v>0</v>
      </c>
      <c r="S302" s="686">
        <f t="shared" si="45"/>
        <v>0</v>
      </c>
    </row>
    <row r="303" spans="1:19" ht="15" customHeight="1" x14ac:dyDescent="0.2">
      <c r="A303" s="41"/>
      <c r="B303" s="540"/>
      <c r="C303" s="527"/>
      <c r="D303" s="393"/>
      <c r="E303" s="394"/>
      <c r="F303" s="549"/>
      <c r="G303" s="394"/>
      <c r="H303" s="549"/>
      <c r="I303" s="394"/>
      <c r="J303" s="542">
        <f t="shared" si="46"/>
        <v>0</v>
      </c>
      <c r="K303" s="889">
        <f>HLOOKUP('A. Allgemeine Informationen'!$C$17,$M$2:$S$405,ROW(C303)-1,FALSE)+IF(OR(C303=0,'A. Allgemeine Informationen'!$C$17&lt;C303),0,J303*1/20)</f>
        <v>0</v>
      </c>
      <c r="L303" s="890">
        <f>HLOOKUP('A. Allgemeine Informationen'!$C$17,$M$2:$S$405,ROW(C303)-1,FALSE)</f>
        <v>0</v>
      </c>
      <c r="M303" s="857">
        <f t="shared" si="39"/>
        <v>0</v>
      </c>
      <c r="N303" s="389">
        <f t="shared" si="40"/>
        <v>0</v>
      </c>
      <c r="O303" s="389">
        <f t="shared" si="41"/>
        <v>0</v>
      </c>
      <c r="P303" s="546">
        <f t="shared" si="42"/>
        <v>0</v>
      </c>
      <c r="Q303" s="546">
        <f t="shared" si="43"/>
        <v>0</v>
      </c>
      <c r="R303" s="574">
        <f t="shared" si="45"/>
        <v>0</v>
      </c>
      <c r="S303" s="686">
        <f t="shared" si="45"/>
        <v>0</v>
      </c>
    </row>
    <row r="304" spans="1:19" ht="15" customHeight="1" x14ac:dyDescent="0.2">
      <c r="A304" s="41"/>
      <c r="B304" s="540"/>
      <c r="C304" s="527"/>
      <c r="D304" s="393"/>
      <c r="E304" s="394"/>
      <c r="F304" s="549"/>
      <c r="G304" s="394"/>
      <c r="H304" s="549"/>
      <c r="I304" s="394"/>
      <c r="J304" s="542">
        <f t="shared" si="46"/>
        <v>0</v>
      </c>
      <c r="K304" s="889">
        <f>HLOOKUP('A. Allgemeine Informationen'!$C$17,$M$2:$S$405,ROW(C304)-1,FALSE)+IF(OR(C304=0,'A. Allgemeine Informationen'!$C$17&lt;C304),0,J304*1/20)</f>
        <v>0</v>
      </c>
      <c r="L304" s="890">
        <f>HLOOKUP('A. Allgemeine Informationen'!$C$17,$M$2:$S$405,ROW(C304)-1,FALSE)</f>
        <v>0</v>
      </c>
      <c r="M304" s="857">
        <f t="shared" si="39"/>
        <v>0</v>
      </c>
      <c r="N304" s="389">
        <f t="shared" si="40"/>
        <v>0</v>
      </c>
      <c r="O304" s="389">
        <f t="shared" si="41"/>
        <v>0</v>
      </c>
      <c r="P304" s="546">
        <f t="shared" si="42"/>
        <v>0</v>
      </c>
      <c r="Q304" s="546">
        <f t="shared" si="43"/>
        <v>0</v>
      </c>
      <c r="R304" s="574">
        <f t="shared" si="45"/>
        <v>0</v>
      </c>
      <c r="S304" s="686">
        <f t="shared" si="45"/>
        <v>0</v>
      </c>
    </row>
    <row r="305" spans="1:19" ht="15" customHeight="1" x14ac:dyDescent="0.2">
      <c r="A305" s="41"/>
      <c r="B305" s="540"/>
      <c r="C305" s="527"/>
      <c r="D305" s="393"/>
      <c r="E305" s="394"/>
      <c r="F305" s="549"/>
      <c r="G305" s="394"/>
      <c r="H305" s="549"/>
      <c r="I305" s="394"/>
      <c r="J305" s="542">
        <f t="shared" si="46"/>
        <v>0</v>
      </c>
      <c r="K305" s="889">
        <f>HLOOKUP('A. Allgemeine Informationen'!$C$17,$M$2:$S$405,ROW(C305)-1,FALSE)+IF(OR(C305=0,'A. Allgemeine Informationen'!$C$17&lt;C305),0,J305*1/20)</f>
        <v>0</v>
      </c>
      <c r="L305" s="890">
        <f>HLOOKUP('A. Allgemeine Informationen'!$C$17,$M$2:$S$405,ROW(C305)-1,FALSE)</f>
        <v>0</v>
      </c>
      <c r="M305" s="857">
        <f t="shared" si="39"/>
        <v>0</v>
      </c>
      <c r="N305" s="389">
        <f t="shared" si="40"/>
        <v>0</v>
      </c>
      <c r="O305" s="389">
        <f t="shared" si="41"/>
        <v>0</v>
      </c>
      <c r="P305" s="546">
        <f t="shared" si="42"/>
        <v>0</v>
      </c>
      <c r="Q305" s="546">
        <f t="shared" si="43"/>
        <v>0</v>
      </c>
      <c r="R305" s="574">
        <f t="shared" si="45"/>
        <v>0</v>
      </c>
      <c r="S305" s="686">
        <f t="shared" si="45"/>
        <v>0</v>
      </c>
    </row>
    <row r="306" spans="1:19" ht="15" customHeight="1" x14ac:dyDescent="0.2">
      <c r="A306" s="41"/>
      <c r="B306" s="540"/>
      <c r="C306" s="527"/>
      <c r="D306" s="393"/>
      <c r="E306" s="394"/>
      <c r="F306" s="549"/>
      <c r="G306" s="394"/>
      <c r="H306" s="549"/>
      <c r="I306" s="394"/>
      <c r="J306" s="542">
        <f t="shared" si="46"/>
        <v>0</v>
      </c>
      <c r="K306" s="889">
        <f>HLOOKUP('A. Allgemeine Informationen'!$C$17,$M$2:$S$405,ROW(C306)-1,FALSE)+IF(OR(C306=0,'A. Allgemeine Informationen'!$C$17&lt;C306),0,J306*1/20)</f>
        <v>0</v>
      </c>
      <c r="L306" s="890">
        <f>HLOOKUP('A. Allgemeine Informationen'!$C$17,$M$2:$S$405,ROW(C306)-1,FALSE)</f>
        <v>0</v>
      </c>
      <c r="M306" s="857">
        <f t="shared" si="39"/>
        <v>0</v>
      </c>
      <c r="N306" s="389">
        <f t="shared" si="40"/>
        <v>0</v>
      </c>
      <c r="O306" s="389">
        <f t="shared" si="41"/>
        <v>0</v>
      </c>
      <c r="P306" s="546">
        <f t="shared" si="42"/>
        <v>0</v>
      </c>
      <c r="Q306" s="546">
        <f t="shared" si="43"/>
        <v>0</v>
      </c>
      <c r="R306" s="574">
        <f t="shared" ref="R306:S325" si="47">IF(OR($J306=0,R$5-$C306&lt;0,$C306=0,20-(R$5-$C306)=0),0,$J306*(19-(R$5-$C306))/20)</f>
        <v>0</v>
      </c>
      <c r="S306" s="686">
        <f t="shared" si="47"/>
        <v>0</v>
      </c>
    </row>
    <row r="307" spans="1:19" ht="15" customHeight="1" x14ac:dyDescent="0.2">
      <c r="A307" s="41"/>
      <c r="B307" s="540"/>
      <c r="C307" s="527"/>
      <c r="D307" s="393"/>
      <c r="E307" s="394"/>
      <c r="F307" s="549"/>
      <c r="G307" s="394"/>
      <c r="H307" s="549"/>
      <c r="I307" s="394"/>
      <c r="J307" s="542">
        <f t="shared" si="46"/>
        <v>0</v>
      </c>
      <c r="K307" s="889">
        <f>HLOOKUP('A. Allgemeine Informationen'!$C$17,$M$2:$S$405,ROW(C307)-1,FALSE)+IF(OR(C307=0,'A. Allgemeine Informationen'!$C$17&lt;C307),0,J307*1/20)</f>
        <v>0</v>
      </c>
      <c r="L307" s="890">
        <f>HLOOKUP('A. Allgemeine Informationen'!$C$17,$M$2:$S$405,ROW(C307)-1,FALSE)</f>
        <v>0</v>
      </c>
      <c r="M307" s="857">
        <f t="shared" si="39"/>
        <v>0</v>
      </c>
      <c r="N307" s="389">
        <f t="shared" si="40"/>
        <v>0</v>
      </c>
      <c r="O307" s="389">
        <f t="shared" si="41"/>
        <v>0</v>
      </c>
      <c r="P307" s="546">
        <f t="shared" si="42"/>
        <v>0</v>
      </c>
      <c r="Q307" s="546">
        <f t="shared" si="43"/>
        <v>0</v>
      </c>
      <c r="R307" s="574">
        <f t="shared" si="47"/>
        <v>0</v>
      </c>
      <c r="S307" s="686">
        <f t="shared" si="47"/>
        <v>0</v>
      </c>
    </row>
    <row r="308" spans="1:19" ht="15" customHeight="1" x14ac:dyDescent="0.2">
      <c r="A308" s="41"/>
      <c r="B308" s="540"/>
      <c r="C308" s="527"/>
      <c r="D308" s="393"/>
      <c r="E308" s="394"/>
      <c r="F308" s="549"/>
      <c r="G308" s="394"/>
      <c r="H308" s="549"/>
      <c r="I308" s="394"/>
      <c r="J308" s="542">
        <f t="shared" si="46"/>
        <v>0</v>
      </c>
      <c r="K308" s="889">
        <f>HLOOKUP('A. Allgemeine Informationen'!$C$17,$M$2:$S$405,ROW(C308)-1,FALSE)+IF(OR(C308=0,'A. Allgemeine Informationen'!$C$17&lt;C308),0,J308*1/20)</f>
        <v>0</v>
      </c>
      <c r="L308" s="890">
        <f>HLOOKUP('A. Allgemeine Informationen'!$C$17,$M$2:$S$405,ROW(C308)-1,FALSE)</f>
        <v>0</v>
      </c>
      <c r="M308" s="857">
        <f t="shared" si="39"/>
        <v>0</v>
      </c>
      <c r="N308" s="389">
        <f t="shared" si="40"/>
        <v>0</v>
      </c>
      <c r="O308" s="389">
        <f t="shared" si="41"/>
        <v>0</v>
      </c>
      <c r="P308" s="546">
        <f t="shared" si="42"/>
        <v>0</v>
      </c>
      <c r="Q308" s="546">
        <f t="shared" si="43"/>
        <v>0</v>
      </c>
      <c r="R308" s="574">
        <f t="shared" si="47"/>
        <v>0</v>
      </c>
      <c r="S308" s="686">
        <f t="shared" si="47"/>
        <v>0</v>
      </c>
    </row>
    <row r="309" spans="1:19" ht="15" customHeight="1" x14ac:dyDescent="0.2">
      <c r="A309" s="41"/>
      <c r="B309" s="540"/>
      <c r="C309" s="527"/>
      <c r="D309" s="393"/>
      <c r="E309" s="394"/>
      <c r="F309" s="549"/>
      <c r="G309" s="394"/>
      <c r="H309" s="549"/>
      <c r="I309" s="394"/>
      <c r="J309" s="542">
        <f t="shared" si="46"/>
        <v>0</v>
      </c>
      <c r="K309" s="889">
        <f>HLOOKUP('A. Allgemeine Informationen'!$C$17,$M$2:$S$405,ROW(C309)-1,FALSE)+IF(OR(C309=0,'A. Allgemeine Informationen'!$C$17&lt;C309),0,J309*1/20)</f>
        <v>0</v>
      </c>
      <c r="L309" s="890">
        <f>HLOOKUP('A. Allgemeine Informationen'!$C$17,$M$2:$S$405,ROW(C309)-1,FALSE)</f>
        <v>0</v>
      </c>
      <c r="M309" s="857">
        <f t="shared" si="39"/>
        <v>0</v>
      </c>
      <c r="N309" s="389">
        <f t="shared" si="40"/>
        <v>0</v>
      </c>
      <c r="O309" s="389">
        <f t="shared" si="41"/>
        <v>0</v>
      </c>
      <c r="P309" s="546">
        <f t="shared" si="42"/>
        <v>0</v>
      </c>
      <c r="Q309" s="546">
        <f t="shared" si="43"/>
        <v>0</v>
      </c>
      <c r="R309" s="574">
        <f t="shared" si="47"/>
        <v>0</v>
      </c>
      <c r="S309" s="686">
        <f t="shared" si="47"/>
        <v>0</v>
      </c>
    </row>
    <row r="310" spans="1:19" ht="15" customHeight="1" x14ac:dyDescent="0.2">
      <c r="A310" s="41"/>
      <c r="B310" s="540"/>
      <c r="C310" s="527"/>
      <c r="D310" s="393"/>
      <c r="E310" s="394"/>
      <c r="F310" s="549"/>
      <c r="G310" s="394"/>
      <c r="H310" s="549"/>
      <c r="I310" s="394"/>
      <c r="J310" s="542">
        <f t="shared" si="46"/>
        <v>0</v>
      </c>
      <c r="K310" s="889">
        <f>HLOOKUP('A. Allgemeine Informationen'!$C$17,$M$2:$S$405,ROW(C310)-1,FALSE)+IF(OR(C310=0,'A. Allgemeine Informationen'!$C$17&lt;C310),0,J310*1/20)</f>
        <v>0</v>
      </c>
      <c r="L310" s="890">
        <f>HLOOKUP('A. Allgemeine Informationen'!$C$17,$M$2:$S$405,ROW(C310)-1,FALSE)</f>
        <v>0</v>
      </c>
      <c r="M310" s="857">
        <f t="shared" si="39"/>
        <v>0</v>
      </c>
      <c r="N310" s="389">
        <f t="shared" si="40"/>
        <v>0</v>
      </c>
      <c r="O310" s="389">
        <f t="shared" si="41"/>
        <v>0</v>
      </c>
      <c r="P310" s="546">
        <f t="shared" si="42"/>
        <v>0</v>
      </c>
      <c r="Q310" s="546">
        <f t="shared" si="43"/>
        <v>0</v>
      </c>
      <c r="R310" s="574">
        <f t="shared" si="47"/>
        <v>0</v>
      </c>
      <c r="S310" s="686">
        <f t="shared" si="47"/>
        <v>0</v>
      </c>
    </row>
    <row r="311" spans="1:19" ht="15" customHeight="1" x14ac:dyDescent="0.2">
      <c r="A311" s="41"/>
      <c r="B311" s="540"/>
      <c r="C311" s="527"/>
      <c r="D311" s="393"/>
      <c r="E311" s="394"/>
      <c r="F311" s="549"/>
      <c r="G311" s="394"/>
      <c r="H311" s="549"/>
      <c r="I311" s="394"/>
      <c r="J311" s="542">
        <f t="shared" si="46"/>
        <v>0</v>
      </c>
      <c r="K311" s="889">
        <f>HLOOKUP('A. Allgemeine Informationen'!$C$17,$M$2:$S$405,ROW(C311)-1,FALSE)+IF(OR(C311=0,'A. Allgemeine Informationen'!$C$17&lt;C311),0,J311*1/20)</f>
        <v>0</v>
      </c>
      <c r="L311" s="890">
        <f>HLOOKUP('A. Allgemeine Informationen'!$C$17,$M$2:$S$405,ROW(C311)-1,FALSE)</f>
        <v>0</v>
      </c>
      <c r="M311" s="857">
        <f t="shared" si="39"/>
        <v>0</v>
      </c>
      <c r="N311" s="389">
        <f t="shared" si="40"/>
        <v>0</v>
      </c>
      <c r="O311" s="389">
        <f t="shared" si="41"/>
        <v>0</v>
      </c>
      <c r="P311" s="546">
        <f t="shared" si="42"/>
        <v>0</v>
      </c>
      <c r="Q311" s="546">
        <f t="shared" si="43"/>
        <v>0</v>
      </c>
      <c r="R311" s="574">
        <f t="shared" si="47"/>
        <v>0</v>
      </c>
      <c r="S311" s="686">
        <f t="shared" si="47"/>
        <v>0</v>
      </c>
    </row>
    <row r="312" spans="1:19" ht="15" customHeight="1" x14ac:dyDescent="0.2">
      <c r="A312" s="41"/>
      <c r="B312" s="540"/>
      <c r="C312" s="527"/>
      <c r="D312" s="393"/>
      <c r="E312" s="394"/>
      <c r="F312" s="549"/>
      <c r="G312" s="394"/>
      <c r="H312" s="549"/>
      <c r="I312" s="394"/>
      <c r="J312" s="542">
        <f t="shared" si="46"/>
        <v>0</v>
      </c>
      <c r="K312" s="889">
        <f>HLOOKUP('A. Allgemeine Informationen'!$C$17,$M$2:$S$405,ROW(C312)-1,FALSE)+IF(OR(C312=0,'A. Allgemeine Informationen'!$C$17&lt;C312),0,J312*1/20)</f>
        <v>0</v>
      </c>
      <c r="L312" s="890">
        <f>HLOOKUP('A. Allgemeine Informationen'!$C$17,$M$2:$S$405,ROW(C312)-1,FALSE)</f>
        <v>0</v>
      </c>
      <c r="M312" s="857">
        <f t="shared" si="39"/>
        <v>0</v>
      </c>
      <c r="N312" s="389">
        <f t="shared" si="40"/>
        <v>0</v>
      </c>
      <c r="O312" s="389">
        <f t="shared" si="41"/>
        <v>0</v>
      </c>
      <c r="P312" s="546">
        <f t="shared" si="42"/>
        <v>0</v>
      </c>
      <c r="Q312" s="546">
        <f t="shared" si="43"/>
        <v>0</v>
      </c>
      <c r="R312" s="574">
        <f t="shared" si="47"/>
        <v>0</v>
      </c>
      <c r="S312" s="686">
        <f t="shared" si="47"/>
        <v>0</v>
      </c>
    </row>
    <row r="313" spans="1:19" ht="15" customHeight="1" x14ac:dyDescent="0.2">
      <c r="A313" s="41"/>
      <c r="B313" s="540"/>
      <c r="C313" s="527"/>
      <c r="D313" s="393"/>
      <c r="E313" s="394"/>
      <c r="F313" s="549"/>
      <c r="G313" s="394"/>
      <c r="H313" s="549"/>
      <c r="I313" s="394"/>
      <c r="J313" s="542">
        <f t="shared" si="46"/>
        <v>0</v>
      </c>
      <c r="K313" s="889">
        <f>HLOOKUP('A. Allgemeine Informationen'!$C$17,$M$2:$S$405,ROW(C313)-1,FALSE)+IF(OR(C313=0,'A. Allgemeine Informationen'!$C$17&lt;C313),0,J313*1/20)</f>
        <v>0</v>
      </c>
      <c r="L313" s="890">
        <f>HLOOKUP('A. Allgemeine Informationen'!$C$17,$M$2:$S$405,ROW(C313)-1,FALSE)</f>
        <v>0</v>
      </c>
      <c r="M313" s="857">
        <f t="shared" si="39"/>
        <v>0</v>
      </c>
      <c r="N313" s="389">
        <f t="shared" si="40"/>
        <v>0</v>
      </c>
      <c r="O313" s="389">
        <f t="shared" si="41"/>
        <v>0</v>
      </c>
      <c r="P313" s="546">
        <f t="shared" si="42"/>
        <v>0</v>
      </c>
      <c r="Q313" s="546">
        <f t="shared" si="43"/>
        <v>0</v>
      </c>
      <c r="R313" s="574">
        <f t="shared" si="47"/>
        <v>0</v>
      </c>
      <c r="S313" s="686">
        <f t="shared" si="47"/>
        <v>0</v>
      </c>
    </row>
    <row r="314" spans="1:19" ht="15" customHeight="1" x14ac:dyDescent="0.2">
      <c r="A314" s="41"/>
      <c r="B314" s="540"/>
      <c r="C314" s="527"/>
      <c r="D314" s="393"/>
      <c r="E314" s="394"/>
      <c r="F314" s="549"/>
      <c r="G314" s="394"/>
      <c r="H314" s="549"/>
      <c r="I314" s="394"/>
      <c r="J314" s="542">
        <f t="shared" si="46"/>
        <v>0</v>
      </c>
      <c r="K314" s="889">
        <f>HLOOKUP('A. Allgemeine Informationen'!$C$17,$M$2:$S$405,ROW(C314)-1,FALSE)+IF(OR(C314=0,'A. Allgemeine Informationen'!$C$17&lt;C314),0,J314*1/20)</f>
        <v>0</v>
      </c>
      <c r="L314" s="890">
        <f>HLOOKUP('A. Allgemeine Informationen'!$C$17,$M$2:$S$405,ROW(C314)-1,FALSE)</f>
        <v>0</v>
      </c>
      <c r="M314" s="857">
        <f t="shared" si="39"/>
        <v>0</v>
      </c>
      <c r="N314" s="389">
        <f t="shared" si="40"/>
        <v>0</v>
      </c>
      <c r="O314" s="389">
        <f t="shared" si="41"/>
        <v>0</v>
      </c>
      <c r="P314" s="546">
        <f t="shared" si="42"/>
        <v>0</v>
      </c>
      <c r="Q314" s="546">
        <f t="shared" si="43"/>
        <v>0</v>
      </c>
      <c r="R314" s="574">
        <f t="shared" si="47"/>
        <v>0</v>
      </c>
      <c r="S314" s="686">
        <f t="shared" si="47"/>
        <v>0</v>
      </c>
    </row>
    <row r="315" spans="1:19" ht="15" customHeight="1" x14ac:dyDescent="0.2">
      <c r="A315" s="41"/>
      <c r="B315" s="540"/>
      <c r="C315" s="527"/>
      <c r="D315" s="393"/>
      <c r="E315" s="394"/>
      <c r="F315" s="549"/>
      <c r="G315" s="394"/>
      <c r="H315" s="549"/>
      <c r="I315" s="394"/>
      <c r="J315" s="542">
        <f t="shared" si="46"/>
        <v>0</v>
      </c>
      <c r="K315" s="889">
        <f>HLOOKUP('A. Allgemeine Informationen'!$C$17,$M$2:$S$405,ROW(C315)-1,FALSE)+IF(OR(C315=0,'A. Allgemeine Informationen'!$C$17&lt;C315),0,J315*1/20)</f>
        <v>0</v>
      </c>
      <c r="L315" s="890">
        <f>HLOOKUP('A. Allgemeine Informationen'!$C$17,$M$2:$S$405,ROW(C315)-1,FALSE)</f>
        <v>0</v>
      </c>
      <c r="M315" s="857">
        <f t="shared" si="39"/>
        <v>0</v>
      </c>
      <c r="N315" s="389">
        <f t="shared" si="40"/>
        <v>0</v>
      </c>
      <c r="O315" s="389">
        <f t="shared" si="41"/>
        <v>0</v>
      </c>
      <c r="P315" s="546">
        <f t="shared" si="42"/>
        <v>0</v>
      </c>
      <c r="Q315" s="546">
        <f t="shared" si="43"/>
        <v>0</v>
      </c>
      <c r="R315" s="574">
        <f t="shared" si="47"/>
        <v>0</v>
      </c>
      <c r="S315" s="686">
        <f t="shared" si="47"/>
        <v>0</v>
      </c>
    </row>
    <row r="316" spans="1:19" ht="15" customHeight="1" x14ac:dyDescent="0.2">
      <c r="A316" s="41"/>
      <c r="B316" s="540"/>
      <c r="C316" s="527"/>
      <c r="D316" s="393"/>
      <c r="E316" s="394"/>
      <c r="F316" s="549"/>
      <c r="G316" s="394"/>
      <c r="H316" s="549"/>
      <c r="I316" s="394"/>
      <c r="J316" s="542">
        <f t="shared" si="46"/>
        <v>0</v>
      </c>
      <c r="K316" s="889">
        <f>HLOOKUP('A. Allgemeine Informationen'!$C$17,$M$2:$S$405,ROW(C316)-1,FALSE)+IF(OR(C316=0,'A. Allgemeine Informationen'!$C$17&lt;C316),0,J316*1/20)</f>
        <v>0</v>
      </c>
      <c r="L316" s="890">
        <f>HLOOKUP('A. Allgemeine Informationen'!$C$17,$M$2:$S$405,ROW(C316)-1,FALSE)</f>
        <v>0</v>
      </c>
      <c r="M316" s="857">
        <f t="shared" si="39"/>
        <v>0</v>
      </c>
      <c r="N316" s="389">
        <f t="shared" si="40"/>
        <v>0</v>
      </c>
      <c r="O316" s="389">
        <f t="shared" si="41"/>
        <v>0</v>
      </c>
      <c r="P316" s="546">
        <f t="shared" si="42"/>
        <v>0</v>
      </c>
      <c r="Q316" s="546">
        <f t="shared" si="43"/>
        <v>0</v>
      </c>
      <c r="R316" s="574">
        <f t="shared" si="47"/>
        <v>0</v>
      </c>
      <c r="S316" s="686">
        <f t="shared" si="47"/>
        <v>0</v>
      </c>
    </row>
    <row r="317" spans="1:19" ht="15" customHeight="1" x14ac:dyDescent="0.2">
      <c r="A317" s="41"/>
      <c r="B317" s="540"/>
      <c r="C317" s="527"/>
      <c r="D317" s="393"/>
      <c r="E317" s="394"/>
      <c r="F317" s="549"/>
      <c r="G317" s="394"/>
      <c r="H317" s="549"/>
      <c r="I317" s="394"/>
      <c r="J317" s="542">
        <f t="shared" si="46"/>
        <v>0</v>
      </c>
      <c r="K317" s="889">
        <f>HLOOKUP('A. Allgemeine Informationen'!$C$17,$M$2:$S$405,ROW(C317)-1,FALSE)+IF(OR(C317=0,'A. Allgemeine Informationen'!$C$17&lt;C317),0,J317*1/20)</f>
        <v>0</v>
      </c>
      <c r="L317" s="890">
        <f>HLOOKUP('A. Allgemeine Informationen'!$C$17,$M$2:$S$405,ROW(C317)-1,FALSE)</f>
        <v>0</v>
      </c>
      <c r="M317" s="857">
        <f t="shared" si="39"/>
        <v>0</v>
      </c>
      <c r="N317" s="389">
        <f t="shared" si="40"/>
        <v>0</v>
      </c>
      <c r="O317" s="389">
        <f t="shared" si="41"/>
        <v>0</v>
      </c>
      <c r="P317" s="546">
        <f t="shared" si="42"/>
        <v>0</v>
      </c>
      <c r="Q317" s="546">
        <f t="shared" si="43"/>
        <v>0</v>
      </c>
      <c r="R317" s="574">
        <f t="shared" si="47"/>
        <v>0</v>
      </c>
      <c r="S317" s="686">
        <f t="shared" si="47"/>
        <v>0</v>
      </c>
    </row>
    <row r="318" spans="1:19" ht="15" customHeight="1" x14ac:dyDescent="0.2">
      <c r="A318" s="41"/>
      <c r="B318" s="540"/>
      <c r="C318" s="527"/>
      <c r="D318" s="393"/>
      <c r="E318" s="394"/>
      <c r="F318" s="549"/>
      <c r="G318" s="394"/>
      <c r="H318" s="549"/>
      <c r="I318" s="394"/>
      <c r="J318" s="542">
        <f t="shared" si="46"/>
        <v>0</v>
      </c>
      <c r="K318" s="889">
        <f>HLOOKUP('A. Allgemeine Informationen'!$C$17,$M$2:$S$405,ROW(C318)-1,FALSE)+IF(OR(C318=0,'A. Allgemeine Informationen'!$C$17&lt;C318),0,J318*1/20)</f>
        <v>0</v>
      </c>
      <c r="L318" s="890">
        <f>HLOOKUP('A. Allgemeine Informationen'!$C$17,$M$2:$S$405,ROW(C318)-1,FALSE)</f>
        <v>0</v>
      </c>
      <c r="M318" s="857">
        <f t="shared" si="39"/>
        <v>0</v>
      </c>
      <c r="N318" s="389">
        <f t="shared" si="40"/>
        <v>0</v>
      </c>
      <c r="O318" s="389">
        <f t="shared" si="41"/>
        <v>0</v>
      </c>
      <c r="P318" s="546">
        <f t="shared" si="42"/>
        <v>0</v>
      </c>
      <c r="Q318" s="546">
        <f t="shared" si="43"/>
        <v>0</v>
      </c>
      <c r="R318" s="574">
        <f t="shared" si="47"/>
        <v>0</v>
      </c>
      <c r="S318" s="686">
        <f t="shared" si="47"/>
        <v>0</v>
      </c>
    </row>
    <row r="319" spans="1:19" ht="15" customHeight="1" x14ac:dyDescent="0.2">
      <c r="A319" s="41"/>
      <c r="B319" s="540"/>
      <c r="C319" s="527"/>
      <c r="D319" s="393"/>
      <c r="E319" s="394"/>
      <c r="F319" s="549"/>
      <c r="G319" s="394"/>
      <c r="H319" s="549"/>
      <c r="I319" s="394"/>
      <c r="J319" s="542">
        <f t="shared" si="46"/>
        <v>0</v>
      </c>
      <c r="K319" s="889">
        <f>HLOOKUP('A. Allgemeine Informationen'!$C$17,$M$2:$S$405,ROW(C319)-1,FALSE)+IF(OR(C319=0,'A. Allgemeine Informationen'!$C$17&lt;C319),0,J319*1/20)</f>
        <v>0</v>
      </c>
      <c r="L319" s="890">
        <f>HLOOKUP('A. Allgemeine Informationen'!$C$17,$M$2:$S$405,ROW(C319)-1,FALSE)</f>
        <v>0</v>
      </c>
      <c r="M319" s="857">
        <f t="shared" si="39"/>
        <v>0</v>
      </c>
      <c r="N319" s="389">
        <f t="shared" si="40"/>
        <v>0</v>
      </c>
      <c r="O319" s="389">
        <f t="shared" si="41"/>
        <v>0</v>
      </c>
      <c r="P319" s="546">
        <f t="shared" si="42"/>
        <v>0</v>
      </c>
      <c r="Q319" s="546">
        <f t="shared" si="43"/>
        <v>0</v>
      </c>
      <c r="R319" s="574">
        <f t="shared" si="47"/>
        <v>0</v>
      </c>
      <c r="S319" s="686">
        <f t="shared" si="47"/>
        <v>0</v>
      </c>
    </row>
    <row r="320" spans="1:19" ht="15" customHeight="1" x14ac:dyDescent="0.2">
      <c r="A320" s="41"/>
      <c r="B320" s="540"/>
      <c r="C320" s="527"/>
      <c r="D320" s="393"/>
      <c r="E320" s="394"/>
      <c r="F320" s="549"/>
      <c r="G320" s="394"/>
      <c r="H320" s="549"/>
      <c r="I320" s="394"/>
      <c r="J320" s="542">
        <f t="shared" si="46"/>
        <v>0</v>
      </c>
      <c r="K320" s="889">
        <f>HLOOKUP('A. Allgemeine Informationen'!$C$17,$M$2:$S$405,ROW(C320)-1,FALSE)+IF(OR(C320=0,'A. Allgemeine Informationen'!$C$17&lt;C320),0,J320*1/20)</f>
        <v>0</v>
      </c>
      <c r="L320" s="890">
        <f>HLOOKUP('A. Allgemeine Informationen'!$C$17,$M$2:$S$405,ROW(C320)-1,FALSE)</f>
        <v>0</v>
      </c>
      <c r="M320" s="857">
        <f t="shared" si="39"/>
        <v>0</v>
      </c>
      <c r="N320" s="389">
        <f t="shared" si="40"/>
        <v>0</v>
      </c>
      <c r="O320" s="389">
        <f t="shared" si="41"/>
        <v>0</v>
      </c>
      <c r="P320" s="546">
        <f t="shared" si="42"/>
        <v>0</v>
      </c>
      <c r="Q320" s="546">
        <f t="shared" si="43"/>
        <v>0</v>
      </c>
      <c r="R320" s="574">
        <f t="shared" si="47"/>
        <v>0</v>
      </c>
      <c r="S320" s="686">
        <f t="shared" si="47"/>
        <v>0</v>
      </c>
    </row>
    <row r="321" spans="1:19" ht="15" customHeight="1" x14ac:dyDescent="0.2">
      <c r="A321" s="41"/>
      <c r="B321" s="540"/>
      <c r="C321" s="527"/>
      <c r="D321" s="393"/>
      <c r="E321" s="394"/>
      <c r="F321" s="549"/>
      <c r="G321" s="394"/>
      <c r="H321" s="549"/>
      <c r="I321" s="394"/>
      <c r="J321" s="542">
        <f t="shared" si="46"/>
        <v>0</v>
      </c>
      <c r="K321" s="889">
        <f>HLOOKUP('A. Allgemeine Informationen'!$C$17,$M$2:$S$405,ROW(C321)-1,FALSE)+IF(OR(C321=0,'A. Allgemeine Informationen'!$C$17&lt;C321),0,J321*1/20)</f>
        <v>0</v>
      </c>
      <c r="L321" s="890">
        <f>HLOOKUP('A. Allgemeine Informationen'!$C$17,$M$2:$S$405,ROW(C321)-1,FALSE)</f>
        <v>0</v>
      </c>
      <c r="M321" s="857">
        <f t="shared" si="39"/>
        <v>0</v>
      </c>
      <c r="N321" s="389">
        <f t="shared" si="40"/>
        <v>0</v>
      </c>
      <c r="O321" s="389">
        <f t="shared" si="41"/>
        <v>0</v>
      </c>
      <c r="P321" s="546">
        <f t="shared" si="42"/>
        <v>0</v>
      </c>
      <c r="Q321" s="546">
        <f t="shared" si="43"/>
        <v>0</v>
      </c>
      <c r="R321" s="574">
        <f t="shared" si="47"/>
        <v>0</v>
      </c>
      <c r="S321" s="686">
        <f t="shared" si="47"/>
        <v>0</v>
      </c>
    </row>
    <row r="322" spans="1:19" ht="15" customHeight="1" x14ac:dyDescent="0.2">
      <c r="A322" s="41"/>
      <c r="B322" s="540"/>
      <c r="C322" s="527"/>
      <c r="D322" s="393"/>
      <c r="E322" s="394"/>
      <c r="F322" s="549"/>
      <c r="G322" s="394"/>
      <c r="H322" s="549"/>
      <c r="I322" s="394"/>
      <c r="J322" s="542">
        <f t="shared" si="46"/>
        <v>0</v>
      </c>
      <c r="K322" s="889">
        <f>HLOOKUP('A. Allgemeine Informationen'!$C$17,$M$2:$S$405,ROW(C322)-1,FALSE)+IF(OR(C322=0,'A. Allgemeine Informationen'!$C$17&lt;C322),0,J322*1/20)</f>
        <v>0</v>
      </c>
      <c r="L322" s="890">
        <f>HLOOKUP('A. Allgemeine Informationen'!$C$17,$M$2:$S$405,ROW(C322)-1,FALSE)</f>
        <v>0</v>
      </c>
      <c r="M322" s="857">
        <f t="shared" si="39"/>
        <v>0</v>
      </c>
      <c r="N322" s="389">
        <f t="shared" si="40"/>
        <v>0</v>
      </c>
      <c r="O322" s="389">
        <f t="shared" si="41"/>
        <v>0</v>
      </c>
      <c r="P322" s="546">
        <f t="shared" si="42"/>
        <v>0</v>
      </c>
      <c r="Q322" s="546">
        <f t="shared" si="43"/>
        <v>0</v>
      </c>
      <c r="R322" s="574">
        <f t="shared" si="47"/>
        <v>0</v>
      </c>
      <c r="S322" s="686">
        <f t="shared" si="47"/>
        <v>0</v>
      </c>
    </row>
    <row r="323" spans="1:19" ht="15" customHeight="1" x14ac:dyDescent="0.2">
      <c r="A323" s="41"/>
      <c r="B323" s="540"/>
      <c r="C323" s="527"/>
      <c r="D323" s="393"/>
      <c r="E323" s="394"/>
      <c r="F323" s="549"/>
      <c r="G323" s="394"/>
      <c r="H323" s="549"/>
      <c r="I323" s="394"/>
      <c r="J323" s="542">
        <f t="shared" si="46"/>
        <v>0</v>
      </c>
      <c r="K323" s="889">
        <f>HLOOKUP('A. Allgemeine Informationen'!$C$17,$M$2:$S$405,ROW(C323)-1,FALSE)+IF(OR(C323=0,'A. Allgemeine Informationen'!$C$17&lt;C323),0,J323*1/20)</f>
        <v>0</v>
      </c>
      <c r="L323" s="890">
        <f>HLOOKUP('A. Allgemeine Informationen'!$C$17,$M$2:$S$405,ROW(C323)-1,FALSE)</f>
        <v>0</v>
      </c>
      <c r="M323" s="857">
        <f t="shared" si="39"/>
        <v>0</v>
      </c>
      <c r="N323" s="389">
        <f t="shared" si="40"/>
        <v>0</v>
      </c>
      <c r="O323" s="389">
        <f t="shared" si="41"/>
        <v>0</v>
      </c>
      <c r="P323" s="546">
        <f t="shared" si="42"/>
        <v>0</v>
      </c>
      <c r="Q323" s="546">
        <f t="shared" si="43"/>
        <v>0</v>
      </c>
      <c r="R323" s="574">
        <f t="shared" si="47"/>
        <v>0</v>
      </c>
      <c r="S323" s="686">
        <f t="shared" si="47"/>
        <v>0</v>
      </c>
    </row>
    <row r="324" spans="1:19" ht="15" customHeight="1" x14ac:dyDescent="0.2">
      <c r="A324" s="41"/>
      <c r="B324" s="540"/>
      <c r="C324" s="527"/>
      <c r="D324" s="393"/>
      <c r="E324" s="394"/>
      <c r="F324" s="549"/>
      <c r="G324" s="394"/>
      <c r="H324" s="549"/>
      <c r="I324" s="394"/>
      <c r="J324" s="542">
        <f t="shared" si="46"/>
        <v>0</v>
      </c>
      <c r="K324" s="889">
        <f>HLOOKUP('A. Allgemeine Informationen'!$C$17,$M$2:$S$405,ROW(C324)-1,FALSE)+IF(OR(C324=0,'A. Allgemeine Informationen'!$C$17&lt;C324),0,J324*1/20)</f>
        <v>0</v>
      </c>
      <c r="L324" s="890">
        <f>HLOOKUP('A. Allgemeine Informationen'!$C$17,$M$2:$S$405,ROW(C324)-1,FALSE)</f>
        <v>0</v>
      </c>
      <c r="M324" s="857">
        <f t="shared" si="39"/>
        <v>0</v>
      </c>
      <c r="N324" s="389">
        <f t="shared" si="40"/>
        <v>0</v>
      </c>
      <c r="O324" s="389">
        <f t="shared" si="41"/>
        <v>0</v>
      </c>
      <c r="P324" s="546">
        <f t="shared" si="42"/>
        <v>0</v>
      </c>
      <c r="Q324" s="546">
        <f t="shared" si="43"/>
        <v>0</v>
      </c>
      <c r="R324" s="574">
        <f t="shared" si="47"/>
        <v>0</v>
      </c>
      <c r="S324" s="686">
        <f t="shared" si="47"/>
        <v>0</v>
      </c>
    </row>
    <row r="325" spans="1:19" ht="15" customHeight="1" x14ac:dyDescent="0.2">
      <c r="A325" s="41"/>
      <c r="B325" s="540"/>
      <c r="C325" s="527"/>
      <c r="D325" s="393"/>
      <c r="E325" s="394"/>
      <c r="F325" s="549"/>
      <c r="G325" s="394"/>
      <c r="H325" s="549"/>
      <c r="I325" s="394"/>
      <c r="J325" s="542">
        <f t="shared" si="46"/>
        <v>0</v>
      </c>
      <c r="K325" s="889">
        <f>HLOOKUP('A. Allgemeine Informationen'!$C$17,$M$2:$S$405,ROW(C325)-1,FALSE)+IF(OR(C325=0,'A. Allgemeine Informationen'!$C$17&lt;C325),0,J325*1/20)</f>
        <v>0</v>
      </c>
      <c r="L325" s="890">
        <f>HLOOKUP('A. Allgemeine Informationen'!$C$17,$M$2:$S$405,ROW(C325)-1,FALSE)</f>
        <v>0</v>
      </c>
      <c r="M325" s="857">
        <f t="shared" si="39"/>
        <v>0</v>
      </c>
      <c r="N325" s="389">
        <f t="shared" si="40"/>
        <v>0</v>
      </c>
      <c r="O325" s="389">
        <f t="shared" si="41"/>
        <v>0</v>
      </c>
      <c r="P325" s="546">
        <f t="shared" si="42"/>
        <v>0</v>
      </c>
      <c r="Q325" s="546">
        <f t="shared" si="43"/>
        <v>0</v>
      </c>
      <c r="R325" s="574">
        <f t="shared" si="47"/>
        <v>0</v>
      </c>
      <c r="S325" s="686">
        <f t="shared" si="47"/>
        <v>0</v>
      </c>
    </row>
    <row r="326" spans="1:19" ht="15" customHeight="1" x14ac:dyDescent="0.2">
      <c r="A326" s="41"/>
      <c r="B326" s="540"/>
      <c r="C326" s="527"/>
      <c r="D326" s="393"/>
      <c r="E326" s="394"/>
      <c r="F326" s="549"/>
      <c r="G326" s="394"/>
      <c r="H326" s="549"/>
      <c r="I326" s="394"/>
      <c r="J326" s="542">
        <f t="shared" si="46"/>
        <v>0</v>
      </c>
      <c r="K326" s="889">
        <f>HLOOKUP('A. Allgemeine Informationen'!$C$17,$M$2:$S$405,ROW(C326)-1,FALSE)+IF(OR(C326=0,'A. Allgemeine Informationen'!$C$17&lt;C326),0,J326*1/20)</f>
        <v>0</v>
      </c>
      <c r="L326" s="890">
        <f>HLOOKUP('A. Allgemeine Informationen'!$C$17,$M$2:$S$405,ROW(C326)-1,FALSE)</f>
        <v>0</v>
      </c>
      <c r="M326" s="857">
        <f t="shared" ref="M326:M389" si="48">IF(OR($J326=0,M$5-$C326&lt;0,$C326=0,20-(M$5-$C326)=0),0,$J326*(19-(M$5-$C326))/20)</f>
        <v>0</v>
      </c>
      <c r="N326" s="389">
        <f t="shared" ref="N326:N389" si="49">IF(OR($J326=0,N$5-$C326&lt;0,$C326=0,20-(N$5-$C326)=0),0,$J326*(19-(N$5-$C326))/20)</f>
        <v>0</v>
      </c>
      <c r="O326" s="389">
        <f t="shared" ref="O326:O389" si="50">IF(OR($J326=0,O$5-$C326&lt;0,$C326=0,20-(O$5-$C326)=0),0,$J326*(19-(O$5-$C326))/20)</f>
        <v>0</v>
      </c>
      <c r="P326" s="546">
        <f t="shared" ref="P326:P389" si="51">IF(OR($J326=0,P$5-$C326&lt;0,$C326=0,20-(P$5-$C326)=0),0,$J326*(19-(P$5-$C326))/20)</f>
        <v>0</v>
      </c>
      <c r="Q326" s="546">
        <f t="shared" ref="Q326:Q389" si="52">IF(OR($J326=0,Q$5-$C326&lt;0,$C326=0,20-(Q$5-$C326)=0),0,$J326*(19-(Q$5-$C326))/20)</f>
        <v>0</v>
      </c>
      <c r="R326" s="574">
        <f t="shared" ref="R326:S345" si="53">IF(OR($J326=0,R$5-$C326&lt;0,$C326=0,20-(R$5-$C326)=0),0,$J326*(19-(R$5-$C326))/20)</f>
        <v>0</v>
      </c>
      <c r="S326" s="686">
        <f t="shared" si="53"/>
        <v>0</v>
      </c>
    </row>
    <row r="327" spans="1:19" ht="15" customHeight="1" x14ac:dyDescent="0.2">
      <c r="A327" s="41"/>
      <c r="B327" s="540"/>
      <c r="C327" s="527"/>
      <c r="D327" s="393"/>
      <c r="E327" s="394"/>
      <c r="F327" s="549"/>
      <c r="G327" s="394"/>
      <c r="H327" s="549"/>
      <c r="I327" s="394"/>
      <c r="J327" s="542">
        <f t="shared" si="46"/>
        <v>0</v>
      </c>
      <c r="K327" s="889">
        <f>HLOOKUP('A. Allgemeine Informationen'!$C$17,$M$2:$S$405,ROW(C327)-1,FALSE)+IF(OR(C327=0,'A. Allgemeine Informationen'!$C$17&lt;C327),0,J327*1/20)</f>
        <v>0</v>
      </c>
      <c r="L327" s="890">
        <f>HLOOKUP('A. Allgemeine Informationen'!$C$17,$M$2:$S$405,ROW(C327)-1,FALSE)</f>
        <v>0</v>
      </c>
      <c r="M327" s="857">
        <f t="shared" si="48"/>
        <v>0</v>
      </c>
      <c r="N327" s="389">
        <f t="shared" si="49"/>
        <v>0</v>
      </c>
      <c r="O327" s="389">
        <f t="shared" si="50"/>
        <v>0</v>
      </c>
      <c r="P327" s="546">
        <f t="shared" si="51"/>
        <v>0</v>
      </c>
      <c r="Q327" s="546">
        <f t="shared" si="52"/>
        <v>0</v>
      </c>
      <c r="R327" s="574">
        <f t="shared" si="53"/>
        <v>0</v>
      </c>
      <c r="S327" s="686">
        <f t="shared" si="53"/>
        <v>0</v>
      </c>
    </row>
    <row r="328" spans="1:19" ht="15" customHeight="1" x14ac:dyDescent="0.2">
      <c r="A328" s="41"/>
      <c r="B328" s="540"/>
      <c r="C328" s="527"/>
      <c r="D328" s="393"/>
      <c r="E328" s="394"/>
      <c r="F328" s="549"/>
      <c r="G328" s="394"/>
      <c r="H328" s="549"/>
      <c r="I328" s="394"/>
      <c r="J328" s="542">
        <f t="shared" si="46"/>
        <v>0</v>
      </c>
      <c r="K328" s="889">
        <f>HLOOKUP('A. Allgemeine Informationen'!$C$17,$M$2:$S$405,ROW(C328)-1,FALSE)+IF(OR(C328=0,'A. Allgemeine Informationen'!$C$17&lt;C328),0,J328*1/20)</f>
        <v>0</v>
      </c>
      <c r="L328" s="890">
        <f>HLOOKUP('A. Allgemeine Informationen'!$C$17,$M$2:$S$405,ROW(C328)-1,FALSE)</f>
        <v>0</v>
      </c>
      <c r="M328" s="857">
        <f t="shared" si="48"/>
        <v>0</v>
      </c>
      <c r="N328" s="389">
        <f t="shared" si="49"/>
        <v>0</v>
      </c>
      <c r="O328" s="389">
        <f t="shared" si="50"/>
        <v>0</v>
      </c>
      <c r="P328" s="546">
        <f t="shared" si="51"/>
        <v>0</v>
      </c>
      <c r="Q328" s="546">
        <f t="shared" si="52"/>
        <v>0</v>
      </c>
      <c r="R328" s="574">
        <f t="shared" si="53"/>
        <v>0</v>
      </c>
      <c r="S328" s="686">
        <f t="shared" si="53"/>
        <v>0</v>
      </c>
    </row>
    <row r="329" spans="1:19" ht="15" customHeight="1" x14ac:dyDescent="0.2">
      <c r="A329" s="41"/>
      <c r="B329" s="540"/>
      <c r="C329" s="527"/>
      <c r="D329" s="393"/>
      <c r="E329" s="394"/>
      <c r="F329" s="549"/>
      <c r="G329" s="394"/>
      <c r="H329" s="549"/>
      <c r="I329" s="394"/>
      <c r="J329" s="542">
        <f t="shared" si="46"/>
        <v>0</v>
      </c>
      <c r="K329" s="889">
        <f>HLOOKUP('A. Allgemeine Informationen'!$C$17,$M$2:$S$405,ROW(C329)-1,FALSE)+IF(OR(C329=0,'A. Allgemeine Informationen'!$C$17&lt;C329),0,J329*1/20)</f>
        <v>0</v>
      </c>
      <c r="L329" s="890">
        <f>HLOOKUP('A. Allgemeine Informationen'!$C$17,$M$2:$S$405,ROW(C329)-1,FALSE)</f>
        <v>0</v>
      </c>
      <c r="M329" s="857">
        <f t="shared" si="48"/>
        <v>0</v>
      </c>
      <c r="N329" s="389">
        <f t="shared" si="49"/>
        <v>0</v>
      </c>
      <c r="O329" s="389">
        <f t="shared" si="50"/>
        <v>0</v>
      </c>
      <c r="P329" s="546">
        <f t="shared" si="51"/>
        <v>0</v>
      </c>
      <c r="Q329" s="546">
        <f t="shared" si="52"/>
        <v>0</v>
      </c>
      <c r="R329" s="574">
        <f t="shared" si="53"/>
        <v>0</v>
      </c>
      <c r="S329" s="686">
        <f t="shared" si="53"/>
        <v>0</v>
      </c>
    </row>
    <row r="330" spans="1:19" ht="15" customHeight="1" x14ac:dyDescent="0.2">
      <c r="A330" s="41"/>
      <c r="B330" s="540"/>
      <c r="C330" s="527"/>
      <c r="D330" s="393"/>
      <c r="E330" s="394"/>
      <c r="F330" s="549"/>
      <c r="G330" s="394"/>
      <c r="H330" s="549"/>
      <c r="I330" s="394"/>
      <c r="J330" s="542">
        <f t="shared" si="46"/>
        <v>0</v>
      </c>
      <c r="K330" s="889">
        <f>HLOOKUP('A. Allgemeine Informationen'!$C$17,$M$2:$S$405,ROW(C330)-1,FALSE)+IF(OR(C330=0,'A. Allgemeine Informationen'!$C$17&lt;C330),0,J330*1/20)</f>
        <v>0</v>
      </c>
      <c r="L330" s="890">
        <f>HLOOKUP('A. Allgemeine Informationen'!$C$17,$M$2:$S$405,ROW(C330)-1,FALSE)</f>
        <v>0</v>
      </c>
      <c r="M330" s="857">
        <f t="shared" si="48"/>
        <v>0</v>
      </c>
      <c r="N330" s="389">
        <f t="shared" si="49"/>
        <v>0</v>
      </c>
      <c r="O330" s="389">
        <f t="shared" si="50"/>
        <v>0</v>
      </c>
      <c r="P330" s="546">
        <f t="shared" si="51"/>
        <v>0</v>
      </c>
      <c r="Q330" s="546">
        <f t="shared" si="52"/>
        <v>0</v>
      </c>
      <c r="R330" s="574">
        <f t="shared" si="53"/>
        <v>0</v>
      </c>
      <c r="S330" s="686">
        <f t="shared" si="53"/>
        <v>0</v>
      </c>
    </row>
    <row r="331" spans="1:19" ht="15" customHeight="1" x14ac:dyDescent="0.2">
      <c r="A331" s="41"/>
      <c r="B331" s="540"/>
      <c r="C331" s="527"/>
      <c r="D331" s="393"/>
      <c r="E331" s="394"/>
      <c r="F331" s="549"/>
      <c r="G331" s="394"/>
      <c r="H331" s="549"/>
      <c r="I331" s="394"/>
      <c r="J331" s="542">
        <f t="shared" si="46"/>
        <v>0</v>
      </c>
      <c r="K331" s="889">
        <f>HLOOKUP('A. Allgemeine Informationen'!$C$17,$M$2:$S$405,ROW(C331)-1,FALSE)+IF(OR(C331=0,'A. Allgemeine Informationen'!$C$17&lt;C331),0,J331*1/20)</f>
        <v>0</v>
      </c>
      <c r="L331" s="890">
        <f>HLOOKUP('A. Allgemeine Informationen'!$C$17,$M$2:$S$405,ROW(C331)-1,FALSE)</f>
        <v>0</v>
      </c>
      <c r="M331" s="857">
        <f t="shared" si="48"/>
        <v>0</v>
      </c>
      <c r="N331" s="389">
        <f t="shared" si="49"/>
        <v>0</v>
      </c>
      <c r="O331" s="389">
        <f t="shared" si="50"/>
        <v>0</v>
      </c>
      <c r="P331" s="546">
        <f t="shared" si="51"/>
        <v>0</v>
      </c>
      <c r="Q331" s="546">
        <f t="shared" si="52"/>
        <v>0</v>
      </c>
      <c r="R331" s="574">
        <f t="shared" si="53"/>
        <v>0</v>
      </c>
      <c r="S331" s="686">
        <f t="shared" si="53"/>
        <v>0</v>
      </c>
    </row>
    <row r="332" spans="1:19" ht="15" customHeight="1" x14ac:dyDescent="0.2">
      <c r="A332" s="41"/>
      <c r="B332" s="540"/>
      <c r="C332" s="527"/>
      <c r="D332" s="393"/>
      <c r="E332" s="394"/>
      <c r="F332" s="549"/>
      <c r="G332" s="394"/>
      <c r="H332" s="549"/>
      <c r="I332" s="394"/>
      <c r="J332" s="542">
        <f t="shared" si="46"/>
        <v>0</v>
      </c>
      <c r="K332" s="889">
        <f>HLOOKUP('A. Allgemeine Informationen'!$C$17,$M$2:$S$405,ROW(C332)-1,FALSE)+IF(OR(C332=0,'A. Allgemeine Informationen'!$C$17&lt;C332),0,J332*1/20)</f>
        <v>0</v>
      </c>
      <c r="L332" s="890">
        <f>HLOOKUP('A. Allgemeine Informationen'!$C$17,$M$2:$S$405,ROW(C332)-1,FALSE)</f>
        <v>0</v>
      </c>
      <c r="M332" s="857">
        <f t="shared" si="48"/>
        <v>0</v>
      </c>
      <c r="N332" s="389">
        <f t="shared" si="49"/>
        <v>0</v>
      </c>
      <c r="O332" s="389">
        <f t="shared" si="50"/>
        <v>0</v>
      </c>
      <c r="P332" s="546">
        <f t="shared" si="51"/>
        <v>0</v>
      </c>
      <c r="Q332" s="546">
        <f t="shared" si="52"/>
        <v>0</v>
      </c>
      <c r="R332" s="574">
        <f t="shared" si="53"/>
        <v>0</v>
      </c>
      <c r="S332" s="686">
        <f t="shared" si="53"/>
        <v>0</v>
      </c>
    </row>
    <row r="333" spans="1:19" ht="15" customHeight="1" x14ac:dyDescent="0.2">
      <c r="A333" s="41"/>
      <c r="B333" s="540"/>
      <c r="C333" s="527"/>
      <c r="D333" s="393"/>
      <c r="E333" s="394"/>
      <c r="F333" s="549"/>
      <c r="G333" s="394"/>
      <c r="H333" s="549"/>
      <c r="I333" s="394"/>
      <c r="J333" s="542">
        <f t="shared" si="46"/>
        <v>0</v>
      </c>
      <c r="K333" s="889">
        <f>HLOOKUP('A. Allgemeine Informationen'!$C$17,$M$2:$S$405,ROW(C333)-1,FALSE)+IF(OR(C333=0,'A. Allgemeine Informationen'!$C$17&lt;C333),0,J333*1/20)</f>
        <v>0</v>
      </c>
      <c r="L333" s="890">
        <f>HLOOKUP('A. Allgemeine Informationen'!$C$17,$M$2:$S$405,ROW(C333)-1,FALSE)</f>
        <v>0</v>
      </c>
      <c r="M333" s="857">
        <f t="shared" si="48"/>
        <v>0</v>
      </c>
      <c r="N333" s="389">
        <f t="shared" si="49"/>
        <v>0</v>
      </c>
      <c r="O333" s="389">
        <f t="shared" si="50"/>
        <v>0</v>
      </c>
      <c r="P333" s="546">
        <f t="shared" si="51"/>
        <v>0</v>
      </c>
      <c r="Q333" s="546">
        <f t="shared" si="52"/>
        <v>0</v>
      </c>
      <c r="R333" s="574">
        <f t="shared" si="53"/>
        <v>0</v>
      </c>
      <c r="S333" s="686">
        <f t="shared" si="53"/>
        <v>0</v>
      </c>
    </row>
    <row r="334" spans="1:19" ht="15" customHeight="1" x14ac:dyDescent="0.2">
      <c r="A334" s="41"/>
      <c r="B334" s="540"/>
      <c r="C334" s="527"/>
      <c r="D334" s="393"/>
      <c r="E334" s="394"/>
      <c r="F334" s="549"/>
      <c r="G334" s="394"/>
      <c r="H334" s="549"/>
      <c r="I334" s="394"/>
      <c r="J334" s="542">
        <f t="shared" si="46"/>
        <v>0</v>
      </c>
      <c r="K334" s="889">
        <f>HLOOKUP('A. Allgemeine Informationen'!$C$17,$M$2:$S$405,ROW(C334)-1,FALSE)+IF(OR(C334=0,'A. Allgemeine Informationen'!$C$17&lt;C334),0,J334*1/20)</f>
        <v>0</v>
      </c>
      <c r="L334" s="890">
        <f>HLOOKUP('A. Allgemeine Informationen'!$C$17,$M$2:$S$405,ROW(C334)-1,FALSE)</f>
        <v>0</v>
      </c>
      <c r="M334" s="857">
        <f t="shared" si="48"/>
        <v>0</v>
      </c>
      <c r="N334" s="389">
        <f t="shared" si="49"/>
        <v>0</v>
      </c>
      <c r="O334" s="389">
        <f t="shared" si="50"/>
        <v>0</v>
      </c>
      <c r="P334" s="546">
        <f t="shared" si="51"/>
        <v>0</v>
      </c>
      <c r="Q334" s="546">
        <f t="shared" si="52"/>
        <v>0</v>
      </c>
      <c r="R334" s="574">
        <f t="shared" si="53"/>
        <v>0</v>
      </c>
      <c r="S334" s="686">
        <f t="shared" si="53"/>
        <v>0</v>
      </c>
    </row>
    <row r="335" spans="1:19" ht="15" customHeight="1" x14ac:dyDescent="0.2">
      <c r="A335" s="41"/>
      <c r="B335" s="540"/>
      <c r="C335" s="527"/>
      <c r="D335" s="393"/>
      <c r="E335" s="394"/>
      <c r="F335" s="549"/>
      <c r="G335" s="394"/>
      <c r="H335" s="549"/>
      <c r="I335" s="394"/>
      <c r="J335" s="542">
        <f t="shared" si="46"/>
        <v>0</v>
      </c>
      <c r="K335" s="889">
        <f>HLOOKUP('A. Allgemeine Informationen'!$C$17,$M$2:$S$405,ROW(C335)-1,FALSE)+IF(OR(C335=0,'A. Allgemeine Informationen'!$C$17&lt;C335),0,J335*1/20)</f>
        <v>0</v>
      </c>
      <c r="L335" s="890">
        <f>HLOOKUP('A. Allgemeine Informationen'!$C$17,$M$2:$S$405,ROW(C335)-1,FALSE)</f>
        <v>0</v>
      </c>
      <c r="M335" s="857">
        <f t="shared" si="48"/>
        <v>0</v>
      </c>
      <c r="N335" s="389">
        <f t="shared" si="49"/>
        <v>0</v>
      </c>
      <c r="O335" s="389">
        <f t="shared" si="50"/>
        <v>0</v>
      </c>
      <c r="P335" s="546">
        <f t="shared" si="51"/>
        <v>0</v>
      </c>
      <c r="Q335" s="546">
        <f t="shared" si="52"/>
        <v>0</v>
      </c>
      <c r="R335" s="574">
        <f t="shared" si="53"/>
        <v>0</v>
      </c>
      <c r="S335" s="686">
        <f t="shared" si="53"/>
        <v>0</v>
      </c>
    </row>
    <row r="336" spans="1:19" ht="15" customHeight="1" x14ac:dyDescent="0.2">
      <c r="A336" s="41"/>
      <c r="B336" s="540"/>
      <c r="C336" s="527"/>
      <c r="D336" s="393"/>
      <c r="E336" s="394"/>
      <c r="F336" s="549"/>
      <c r="G336" s="394"/>
      <c r="H336" s="549"/>
      <c r="I336" s="394"/>
      <c r="J336" s="542">
        <f t="shared" si="46"/>
        <v>0</v>
      </c>
      <c r="K336" s="889">
        <f>HLOOKUP('A. Allgemeine Informationen'!$C$17,$M$2:$S$405,ROW(C336)-1,FALSE)+IF(OR(C336=0,'A. Allgemeine Informationen'!$C$17&lt;C336),0,J336*1/20)</f>
        <v>0</v>
      </c>
      <c r="L336" s="890">
        <f>HLOOKUP('A. Allgemeine Informationen'!$C$17,$M$2:$S$405,ROW(C336)-1,FALSE)</f>
        <v>0</v>
      </c>
      <c r="M336" s="857">
        <f t="shared" si="48"/>
        <v>0</v>
      </c>
      <c r="N336" s="389">
        <f t="shared" si="49"/>
        <v>0</v>
      </c>
      <c r="O336" s="389">
        <f t="shared" si="50"/>
        <v>0</v>
      </c>
      <c r="P336" s="546">
        <f t="shared" si="51"/>
        <v>0</v>
      </c>
      <c r="Q336" s="546">
        <f t="shared" si="52"/>
        <v>0</v>
      </c>
      <c r="R336" s="574">
        <f t="shared" si="53"/>
        <v>0</v>
      </c>
      <c r="S336" s="686">
        <f t="shared" si="53"/>
        <v>0</v>
      </c>
    </row>
    <row r="337" spans="1:19" ht="15" customHeight="1" x14ac:dyDescent="0.2">
      <c r="A337" s="41"/>
      <c r="B337" s="540"/>
      <c r="C337" s="527"/>
      <c r="D337" s="393"/>
      <c r="E337" s="394"/>
      <c r="F337" s="549"/>
      <c r="G337" s="394"/>
      <c r="H337" s="549"/>
      <c r="I337" s="394"/>
      <c r="J337" s="542">
        <f t="shared" si="46"/>
        <v>0</v>
      </c>
      <c r="K337" s="889">
        <f>HLOOKUP('A. Allgemeine Informationen'!$C$17,$M$2:$S$405,ROW(C337)-1,FALSE)+IF(OR(C337=0,'A. Allgemeine Informationen'!$C$17&lt;C337),0,J337*1/20)</f>
        <v>0</v>
      </c>
      <c r="L337" s="890">
        <f>HLOOKUP('A. Allgemeine Informationen'!$C$17,$M$2:$S$405,ROW(C337)-1,FALSE)</f>
        <v>0</v>
      </c>
      <c r="M337" s="857">
        <f t="shared" si="48"/>
        <v>0</v>
      </c>
      <c r="N337" s="389">
        <f t="shared" si="49"/>
        <v>0</v>
      </c>
      <c r="O337" s="389">
        <f t="shared" si="50"/>
        <v>0</v>
      </c>
      <c r="P337" s="546">
        <f t="shared" si="51"/>
        <v>0</v>
      </c>
      <c r="Q337" s="546">
        <f t="shared" si="52"/>
        <v>0</v>
      </c>
      <c r="R337" s="574">
        <f t="shared" si="53"/>
        <v>0</v>
      </c>
      <c r="S337" s="686">
        <f t="shared" si="53"/>
        <v>0</v>
      </c>
    </row>
    <row r="338" spans="1:19" ht="15" customHeight="1" x14ac:dyDescent="0.2">
      <c r="A338" s="41"/>
      <c r="B338" s="540"/>
      <c r="C338" s="527"/>
      <c r="D338" s="393"/>
      <c r="E338" s="394"/>
      <c r="F338" s="549"/>
      <c r="G338" s="394"/>
      <c r="H338" s="549"/>
      <c r="I338" s="394"/>
      <c r="J338" s="542">
        <f t="shared" si="46"/>
        <v>0</v>
      </c>
      <c r="K338" s="889">
        <f>HLOOKUP('A. Allgemeine Informationen'!$C$17,$M$2:$S$405,ROW(C338)-1,FALSE)+IF(OR(C338=0,'A. Allgemeine Informationen'!$C$17&lt;C338),0,J338*1/20)</f>
        <v>0</v>
      </c>
      <c r="L338" s="890">
        <f>HLOOKUP('A. Allgemeine Informationen'!$C$17,$M$2:$S$405,ROW(C338)-1,FALSE)</f>
        <v>0</v>
      </c>
      <c r="M338" s="857">
        <f t="shared" si="48"/>
        <v>0</v>
      </c>
      <c r="N338" s="389">
        <f t="shared" si="49"/>
        <v>0</v>
      </c>
      <c r="O338" s="389">
        <f t="shared" si="50"/>
        <v>0</v>
      </c>
      <c r="P338" s="546">
        <f t="shared" si="51"/>
        <v>0</v>
      </c>
      <c r="Q338" s="546">
        <f t="shared" si="52"/>
        <v>0</v>
      </c>
      <c r="R338" s="574">
        <f t="shared" si="53"/>
        <v>0</v>
      </c>
      <c r="S338" s="686">
        <f t="shared" si="53"/>
        <v>0</v>
      </c>
    </row>
    <row r="339" spans="1:19" ht="15" customHeight="1" x14ac:dyDescent="0.2">
      <c r="A339" s="41"/>
      <c r="B339" s="540"/>
      <c r="C339" s="527"/>
      <c r="D339" s="393"/>
      <c r="E339" s="394"/>
      <c r="F339" s="549"/>
      <c r="G339" s="394"/>
      <c r="H339" s="549"/>
      <c r="I339" s="394"/>
      <c r="J339" s="542">
        <f t="shared" si="46"/>
        <v>0</v>
      </c>
      <c r="K339" s="889">
        <f>HLOOKUP('A. Allgemeine Informationen'!$C$17,$M$2:$S$405,ROW(C339)-1,FALSE)+IF(OR(C339=0,'A. Allgemeine Informationen'!$C$17&lt;C339),0,J339*1/20)</f>
        <v>0</v>
      </c>
      <c r="L339" s="890">
        <f>HLOOKUP('A. Allgemeine Informationen'!$C$17,$M$2:$S$405,ROW(C339)-1,FALSE)</f>
        <v>0</v>
      </c>
      <c r="M339" s="857">
        <f t="shared" si="48"/>
        <v>0</v>
      </c>
      <c r="N339" s="389">
        <f t="shared" si="49"/>
        <v>0</v>
      </c>
      <c r="O339" s="389">
        <f t="shared" si="50"/>
        <v>0</v>
      </c>
      <c r="P339" s="546">
        <f t="shared" si="51"/>
        <v>0</v>
      </c>
      <c r="Q339" s="546">
        <f t="shared" si="52"/>
        <v>0</v>
      </c>
      <c r="R339" s="574">
        <f t="shared" si="53"/>
        <v>0</v>
      </c>
      <c r="S339" s="686">
        <f t="shared" si="53"/>
        <v>0</v>
      </c>
    </row>
    <row r="340" spans="1:19" ht="15" customHeight="1" x14ac:dyDescent="0.2">
      <c r="A340" s="41"/>
      <c r="B340" s="540"/>
      <c r="C340" s="527"/>
      <c r="D340" s="393"/>
      <c r="E340" s="394"/>
      <c r="F340" s="549"/>
      <c r="G340" s="394"/>
      <c r="H340" s="549"/>
      <c r="I340" s="394"/>
      <c r="J340" s="542">
        <f t="shared" si="46"/>
        <v>0</v>
      </c>
      <c r="K340" s="889">
        <f>HLOOKUP('A. Allgemeine Informationen'!$C$17,$M$2:$S$405,ROW(C340)-1,FALSE)+IF(OR(C340=0,'A. Allgemeine Informationen'!$C$17&lt;C340),0,J340*1/20)</f>
        <v>0</v>
      </c>
      <c r="L340" s="890">
        <f>HLOOKUP('A. Allgemeine Informationen'!$C$17,$M$2:$S$405,ROW(C340)-1,FALSE)</f>
        <v>0</v>
      </c>
      <c r="M340" s="857">
        <f t="shared" si="48"/>
        <v>0</v>
      </c>
      <c r="N340" s="389">
        <f t="shared" si="49"/>
        <v>0</v>
      </c>
      <c r="O340" s="389">
        <f t="shared" si="50"/>
        <v>0</v>
      </c>
      <c r="P340" s="546">
        <f t="shared" si="51"/>
        <v>0</v>
      </c>
      <c r="Q340" s="546">
        <f t="shared" si="52"/>
        <v>0</v>
      </c>
      <c r="R340" s="574">
        <f t="shared" si="53"/>
        <v>0</v>
      </c>
      <c r="S340" s="686">
        <f t="shared" si="53"/>
        <v>0</v>
      </c>
    </row>
    <row r="341" spans="1:19" ht="15" customHeight="1" x14ac:dyDescent="0.2">
      <c r="A341" s="41"/>
      <c r="B341" s="540"/>
      <c r="C341" s="527"/>
      <c r="D341" s="393"/>
      <c r="E341" s="394"/>
      <c r="F341" s="549"/>
      <c r="G341" s="394"/>
      <c r="H341" s="549"/>
      <c r="I341" s="394"/>
      <c r="J341" s="542">
        <f t="shared" si="46"/>
        <v>0</v>
      </c>
      <c r="K341" s="889">
        <f>HLOOKUP('A. Allgemeine Informationen'!$C$17,$M$2:$S$405,ROW(C341)-1,FALSE)+IF(OR(C341=0,'A. Allgemeine Informationen'!$C$17&lt;C341),0,J341*1/20)</f>
        <v>0</v>
      </c>
      <c r="L341" s="890">
        <f>HLOOKUP('A. Allgemeine Informationen'!$C$17,$M$2:$S$405,ROW(C341)-1,FALSE)</f>
        <v>0</v>
      </c>
      <c r="M341" s="857">
        <f t="shared" si="48"/>
        <v>0</v>
      </c>
      <c r="N341" s="389">
        <f t="shared" si="49"/>
        <v>0</v>
      </c>
      <c r="O341" s="389">
        <f t="shared" si="50"/>
        <v>0</v>
      </c>
      <c r="P341" s="546">
        <f t="shared" si="51"/>
        <v>0</v>
      </c>
      <c r="Q341" s="546">
        <f t="shared" si="52"/>
        <v>0</v>
      </c>
      <c r="R341" s="574">
        <f t="shared" si="53"/>
        <v>0</v>
      </c>
      <c r="S341" s="686">
        <f t="shared" si="53"/>
        <v>0</v>
      </c>
    </row>
    <row r="342" spans="1:19" ht="15" customHeight="1" x14ac:dyDescent="0.2">
      <c r="A342" s="41"/>
      <c r="B342" s="540"/>
      <c r="C342" s="527"/>
      <c r="D342" s="393"/>
      <c r="E342" s="394"/>
      <c r="F342" s="549"/>
      <c r="G342" s="394"/>
      <c r="H342" s="549"/>
      <c r="I342" s="394"/>
      <c r="J342" s="542">
        <f t="shared" si="46"/>
        <v>0</v>
      </c>
      <c r="K342" s="889">
        <f>HLOOKUP('A. Allgemeine Informationen'!$C$17,$M$2:$S$405,ROW(C342)-1,FALSE)+IF(OR(C342=0,'A. Allgemeine Informationen'!$C$17&lt;C342),0,J342*1/20)</f>
        <v>0</v>
      </c>
      <c r="L342" s="890">
        <f>HLOOKUP('A. Allgemeine Informationen'!$C$17,$M$2:$S$405,ROW(C342)-1,FALSE)</f>
        <v>0</v>
      </c>
      <c r="M342" s="857">
        <f t="shared" si="48"/>
        <v>0</v>
      </c>
      <c r="N342" s="389">
        <f t="shared" si="49"/>
        <v>0</v>
      </c>
      <c r="O342" s="389">
        <f t="shared" si="50"/>
        <v>0</v>
      </c>
      <c r="P342" s="546">
        <f t="shared" si="51"/>
        <v>0</v>
      </c>
      <c r="Q342" s="546">
        <f t="shared" si="52"/>
        <v>0</v>
      </c>
      <c r="R342" s="574">
        <f t="shared" si="53"/>
        <v>0</v>
      </c>
      <c r="S342" s="686">
        <f t="shared" si="53"/>
        <v>0</v>
      </c>
    </row>
    <row r="343" spans="1:19" ht="15" customHeight="1" x14ac:dyDescent="0.2">
      <c r="A343" s="41"/>
      <c r="B343" s="540"/>
      <c r="C343" s="527"/>
      <c r="D343" s="393"/>
      <c r="E343" s="394"/>
      <c r="F343" s="549"/>
      <c r="G343" s="394"/>
      <c r="H343" s="549"/>
      <c r="I343" s="394"/>
      <c r="J343" s="542">
        <f t="shared" si="46"/>
        <v>0</v>
      </c>
      <c r="K343" s="889">
        <f>HLOOKUP('A. Allgemeine Informationen'!$C$17,$M$2:$S$405,ROW(C343)-1,FALSE)+IF(OR(C343=0,'A. Allgemeine Informationen'!$C$17&lt;C343),0,J343*1/20)</f>
        <v>0</v>
      </c>
      <c r="L343" s="890">
        <f>HLOOKUP('A. Allgemeine Informationen'!$C$17,$M$2:$S$405,ROW(C343)-1,FALSE)</f>
        <v>0</v>
      </c>
      <c r="M343" s="857">
        <f t="shared" si="48"/>
        <v>0</v>
      </c>
      <c r="N343" s="389">
        <f t="shared" si="49"/>
        <v>0</v>
      </c>
      <c r="O343" s="389">
        <f t="shared" si="50"/>
        <v>0</v>
      </c>
      <c r="P343" s="546">
        <f t="shared" si="51"/>
        <v>0</v>
      </c>
      <c r="Q343" s="546">
        <f t="shared" si="52"/>
        <v>0</v>
      </c>
      <c r="R343" s="574">
        <f t="shared" si="53"/>
        <v>0</v>
      </c>
      <c r="S343" s="686">
        <f t="shared" si="53"/>
        <v>0</v>
      </c>
    </row>
    <row r="344" spans="1:19" ht="15" customHeight="1" x14ac:dyDescent="0.2">
      <c r="A344" s="41"/>
      <c r="B344" s="540"/>
      <c r="C344" s="527"/>
      <c r="D344" s="393"/>
      <c r="E344" s="394"/>
      <c r="F344" s="549"/>
      <c r="G344" s="394"/>
      <c r="H344" s="549"/>
      <c r="I344" s="394"/>
      <c r="J344" s="542">
        <f t="shared" si="46"/>
        <v>0</v>
      </c>
      <c r="K344" s="889">
        <f>HLOOKUP('A. Allgemeine Informationen'!$C$17,$M$2:$S$405,ROW(C344)-1,FALSE)+IF(OR(C344=0,'A. Allgemeine Informationen'!$C$17&lt;C344),0,J344*1/20)</f>
        <v>0</v>
      </c>
      <c r="L344" s="890">
        <f>HLOOKUP('A. Allgemeine Informationen'!$C$17,$M$2:$S$405,ROW(C344)-1,FALSE)</f>
        <v>0</v>
      </c>
      <c r="M344" s="857">
        <f t="shared" si="48"/>
        <v>0</v>
      </c>
      <c r="N344" s="389">
        <f t="shared" si="49"/>
        <v>0</v>
      </c>
      <c r="O344" s="389">
        <f t="shared" si="50"/>
        <v>0</v>
      </c>
      <c r="P344" s="546">
        <f t="shared" si="51"/>
        <v>0</v>
      </c>
      <c r="Q344" s="546">
        <f t="shared" si="52"/>
        <v>0</v>
      </c>
      <c r="R344" s="574">
        <f t="shared" si="53"/>
        <v>0</v>
      </c>
      <c r="S344" s="686">
        <f t="shared" si="53"/>
        <v>0</v>
      </c>
    </row>
    <row r="345" spans="1:19" ht="15" customHeight="1" x14ac:dyDescent="0.2">
      <c r="A345" s="41"/>
      <c r="B345" s="540"/>
      <c r="C345" s="527"/>
      <c r="D345" s="393"/>
      <c r="E345" s="394"/>
      <c r="F345" s="549"/>
      <c r="G345" s="394"/>
      <c r="H345" s="549"/>
      <c r="I345" s="394"/>
      <c r="J345" s="542">
        <f t="shared" si="46"/>
        <v>0</v>
      </c>
      <c r="K345" s="889">
        <f>HLOOKUP('A. Allgemeine Informationen'!$C$17,$M$2:$S$405,ROW(C345)-1,FALSE)+IF(OR(C345=0,'A. Allgemeine Informationen'!$C$17&lt;C345),0,J345*1/20)</f>
        <v>0</v>
      </c>
      <c r="L345" s="890">
        <f>HLOOKUP('A. Allgemeine Informationen'!$C$17,$M$2:$S$405,ROW(C345)-1,FALSE)</f>
        <v>0</v>
      </c>
      <c r="M345" s="857">
        <f t="shared" si="48"/>
        <v>0</v>
      </c>
      <c r="N345" s="389">
        <f t="shared" si="49"/>
        <v>0</v>
      </c>
      <c r="O345" s="389">
        <f t="shared" si="50"/>
        <v>0</v>
      </c>
      <c r="P345" s="546">
        <f t="shared" si="51"/>
        <v>0</v>
      </c>
      <c r="Q345" s="546">
        <f t="shared" si="52"/>
        <v>0</v>
      </c>
      <c r="R345" s="574">
        <f t="shared" si="53"/>
        <v>0</v>
      </c>
      <c r="S345" s="686">
        <f t="shared" si="53"/>
        <v>0</v>
      </c>
    </row>
    <row r="346" spans="1:19" ht="15" customHeight="1" x14ac:dyDescent="0.2">
      <c r="A346" s="41"/>
      <c r="B346" s="540"/>
      <c r="C346" s="527"/>
      <c r="D346" s="393"/>
      <c r="E346" s="394"/>
      <c r="F346" s="549"/>
      <c r="G346" s="394"/>
      <c r="H346" s="549"/>
      <c r="I346" s="394"/>
      <c r="J346" s="542">
        <f t="shared" si="46"/>
        <v>0</v>
      </c>
      <c r="K346" s="889">
        <f>HLOOKUP('A. Allgemeine Informationen'!$C$17,$M$2:$S$405,ROW(C346)-1,FALSE)+IF(OR(C346=0,'A. Allgemeine Informationen'!$C$17&lt;C346),0,J346*1/20)</f>
        <v>0</v>
      </c>
      <c r="L346" s="890">
        <f>HLOOKUP('A. Allgemeine Informationen'!$C$17,$M$2:$S$405,ROW(C346)-1,FALSE)</f>
        <v>0</v>
      </c>
      <c r="M346" s="857">
        <f t="shared" si="48"/>
        <v>0</v>
      </c>
      <c r="N346" s="389">
        <f t="shared" si="49"/>
        <v>0</v>
      </c>
      <c r="O346" s="389">
        <f t="shared" si="50"/>
        <v>0</v>
      </c>
      <c r="P346" s="546">
        <f t="shared" si="51"/>
        <v>0</v>
      </c>
      <c r="Q346" s="546">
        <f t="shared" si="52"/>
        <v>0</v>
      </c>
      <c r="R346" s="574">
        <f t="shared" ref="R346:S365" si="54">IF(OR($J346=0,R$5-$C346&lt;0,$C346=0,20-(R$5-$C346)=0),0,$J346*(19-(R$5-$C346))/20)</f>
        <v>0</v>
      </c>
      <c r="S346" s="686">
        <f t="shared" si="54"/>
        <v>0</v>
      </c>
    </row>
    <row r="347" spans="1:19" ht="15" customHeight="1" x14ac:dyDescent="0.2">
      <c r="A347" s="41"/>
      <c r="B347" s="540"/>
      <c r="C347" s="527"/>
      <c r="D347" s="393"/>
      <c r="E347" s="394"/>
      <c r="F347" s="549"/>
      <c r="G347" s="394"/>
      <c r="H347" s="549"/>
      <c r="I347" s="394"/>
      <c r="J347" s="542">
        <f t="shared" si="46"/>
        <v>0</v>
      </c>
      <c r="K347" s="889">
        <f>HLOOKUP('A. Allgemeine Informationen'!$C$17,$M$2:$S$405,ROW(C347)-1,FALSE)+IF(OR(C347=0,'A. Allgemeine Informationen'!$C$17&lt;C347),0,J347*1/20)</f>
        <v>0</v>
      </c>
      <c r="L347" s="890">
        <f>HLOOKUP('A. Allgemeine Informationen'!$C$17,$M$2:$S$405,ROW(C347)-1,FALSE)</f>
        <v>0</v>
      </c>
      <c r="M347" s="857">
        <f t="shared" si="48"/>
        <v>0</v>
      </c>
      <c r="N347" s="389">
        <f t="shared" si="49"/>
        <v>0</v>
      </c>
      <c r="O347" s="389">
        <f t="shared" si="50"/>
        <v>0</v>
      </c>
      <c r="P347" s="546">
        <f t="shared" si="51"/>
        <v>0</v>
      </c>
      <c r="Q347" s="546">
        <f t="shared" si="52"/>
        <v>0</v>
      </c>
      <c r="R347" s="574">
        <f t="shared" si="54"/>
        <v>0</v>
      </c>
      <c r="S347" s="686">
        <f t="shared" si="54"/>
        <v>0</v>
      </c>
    </row>
    <row r="348" spans="1:19" ht="15" customHeight="1" x14ac:dyDescent="0.2">
      <c r="A348" s="41"/>
      <c r="B348" s="540"/>
      <c r="C348" s="527"/>
      <c r="D348" s="393"/>
      <c r="E348" s="394"/>
      <c r="F348" s="549"/>
      <c r="G348" s="394"/>
      <c r="H348" s="549"/>
      <c r="I348" s="394"/>
      <c r="J348" s="542">
        <f t="shared" si="46"/>
        <v>0</v>
      </c>
      <c r="K348" s="889">
        <f>HLOOKUP('A. Allgemeine Informationen'!$C$17,$M$2:$S$405,ROW(C348)-1,FALSE)+IF(OR(C348=0,'A. Allgemeine Informationen'!$C$17&lt;C348),0,J348*1/20)</f>
        <v>0</v>
      </c>
      <c r="L348" s="890">
        <f>HLOOKUP('A. Allgemeine Informationen'!$C$17,$M$2:$S$405,ROW(C348)-1,FALSE)</f>
        <v>0</v>
      </c>
      <c r="M348" s="857">
        <f t="shared" si="48"/>
        <v>0</v>
      </c>
      <c r="N348" s="389">
        <f t="shared" si="49"/>
        <v>0</v>
      </c>
      <c r="O348" s="389">
        <f t="shared" si="50"/>
        <v>0</v>
      </c>
      <c r="P348" s="546">
        <f t="shared" si="51"/>
        <v>0</v>
      </c>
      <c r="Q348" s="546">
        <f t="shared" si="52"/>
        <v>0</v>
      </c>
      <c r="R348" s="574">
        <f t="shared" si="54"/>
        <v>0</v>
      </c>
      <c r="S348" s="686">
        <f t="shared" si="54"/>
        <v>0</v>
      </c>
    </row>
    <row r="349" spans="1:19" ht="15" customHeight="1" x14ac:dyDescent="0.2">
      <c r="A349" s="41"/>
      <c r="B349" s="540"/>
      <c r="C349" s="527"/>
      <c r="D349" s="393"/>
      <c r="E349" s="394"/>
      <c r="F349" s="549"/>
      <c r="G349" s="394"/>
      <c r="H349" s="549"/>
      <c r="I349" s="394"/>
      <c r="J349" s="542">
        <f t="shared" si="46"/>
        <v>0</v>
      </c>
      <c r="K349" s="889">
        <f>HLOOKUP('A. Allgemeine Informationen'!$C$17,$M$2:$S$405,ROW(C349)-1,FALSE)+IF(OR(C349=0,'A. Allgemeine Informationen'!$C$17&lt;C349),0,J349*1/20)</f>
        <v>0</v>
      </c>
      <c r="L349" s="890">
        <f>HLOOKUP('A. Allgemeine Informationen'!$C$17,$M$2:$S$405,ROW(C349)-1,FALSE)</f>
        <v>0</v>
      </c>
      <c r="M349" s="857">
        <f t="shared" si="48"/>
        <v>0</v>
      </c>
      <c r="N349" s="389">
        <f t="shared" si="49"/>
        <v>0</v>
      </c>
      <c r="O349" s="389">
        <f t="shared" si="50"/>
        <v>0</v>
      </c>
      <c r="P349" s="546">
        <f t="shared" si="51"/>
        <v>0</v>
      </c>
      <c r="Q349" s="546">
        <f t="shared" si="52"/>
        <v>0</v>
      </c>
      <c r="R349" s="574">
        <f t="shared" si="54"/>
        <v>0</v>
      </c>
      <c r="S349" s="686">
        <f t="shared" si="54"/>
        <v>0</v>
      </c>
    </row>
    <row r="350" spans="1:19" ht="15" customHeight="1" x14ac:dyDescent="0.2">
      <c r="A350" s="41"/>
      <c r="B350" s="540"/>
      <c r="C350" s="527"/>
      <c r="D350" s="393"/>
      <c r="E350" s="394"/>
      <c r="F350" s="549"/>
      <c r="G350" s="394"/>
      <c r="H350" s="549"/>
      <c r="I350" s="394"/>
      <c r="J350" s="542">
        <f t="shared" si="46"/>
        <v>0</v>
      </c>
      <c r="K350" s="889">
        <f>HLOOKUP('A. Allgemeine Informationen'!$C$17,$M$2:$S$405,ROW(C350)-1,FALSE)+IF(OR(C350=0,'A. Allgemeine Informationen'!$C$17&lt;C350),0,J350*1/20)</f>
        <v>0</v>
      </c>
      <c r="L350" s="890">
        <f>HLOOKUP('A. Allgemeine Informationen'!$C$17,$M$2:$S$405,ROW(C350)-1,FALSE)</f>
        <v>0</v>
      </c>
      <c r="M350" s="857">
        <f t="shared" si="48"/>
        <v>0</v>
      </c>
      <c r="N350" s="389">
        <f t="shared" si="49"/>
        <v>0</v>
      </c>
      <c r="O350" s="389">
        <f t="shared" si="50"/>
        <v>0</v>
      </c>
      <c r="P350" s="546">
        <f t="shared" si="51"/>
        <v>0</v>
      </c>
      <c r="Q350" s="546">
        <f t="shared" si="52"/>
        <v>0</v>
      </c>
      <c r="R350" s="574">
        <f t="shared" si="54"/>
        <v>0</v>
      </c>
      <c r="S350" s="686">
        <f t="shared" si="54"/>
        <v>0</v>
      </c>
    </row>
    <row r="351" spans="1:19" ht="15" customHeight="1" x14ac:dyDescent="0.2">
      <c r="A351" s="41"/>
      <c r="B351" s="540"/>
      <c r="C351" s="527"/>
      <c r="D351" s="393"/>
      <c r="E351" s="394"/>
      <c r="F351" s="549"/>
      <c r="G351" s="394"/>
      <c r="H351" s="549"/>
      <c r="I351" s="394"/>
      <c r="J351" s="542">
        <f t="shared" si="46"/>
        <v>0</v>
      </c>
      <c r="K351" s="889">
        <f>HLOOKUP('A. Allgemeine Informationen'!$C$17,$M$2:$S$405,ROW(C351)-1,FALSE)+IF(OR(C351=0,'A. Allgemeine Informationen'!$C$17&lt;C351),0,J351*1/20)</f>
        <v>0</v>
      </c>
      <c r="L351" s="890">
        <f>HLOOKUP('A. Allgemeine Informationen'!$C$17,$M$2:$S$405,ROW(C351)-1,FALSE)</f>
        <v>0</v>
      </c>
      <c r="M351" s="857">
        <f t="shared" si="48"/>
        <v>0</v>
      </c>
      <c r="N351" s="389">
        <f t="shared" si="49"/>
        <v>0</v>
      </c>
      <c r="O351" s="389">
        <f t="shared" si="50"/>
        <v>0</v>
      </c>
      <c r="P351" s="546">
        <f t="shared" si="51"/>
        <v>0</v>
      </c>
      <c r="Q351" s="546">
        <f t="shared" si="52"/>
        <v>0</v>
      </c>
      <c r="R351" s="574">
        <f t="shared" si="54"/>
        <v>0</v>
      </c>
      <c r="S351" s="686">
        <f t="shared" si="54"/>
        <v>0</v>
      </c>
    </row>
    <row r="352" spans="1:19" ht="15" customHeight="1" x14ac:dyDescent="0.2">
      <c r="A352" s="41"/>
      <c r="B352" s="540"/>
      <c r="C352" s="527"/>
      <c r="D352" s="393"/>
      <c r="E352" s="394"/>
      <c r="F352" s="549"/>
      <c r="G352" s="394"/>
      <c r="H352" s="549"/>
      <c r="I352" s="394"/>
      <c r="J352" s="542">
        <f t="shared" si="46"/>
        <v>0</v>
      </c>
      <c r="K352" s="889">
        <f>HLOOKUP('A. Allgemeine Informationen'!$C$17,$M$2:$S$405,ROW(C352)-1,FALSE)+IF(OR(C352=0,'A. Allgemeine Informationen'!$C$17&lt;C352),0,J352*1/20)</f>
        <v>0</v>
      </c>
      <c r="L352" s="890">
        <f>HLOOKUP('A. Allgemeine Informationen'!$C$17,$M$2:$S$405,ROW(C352)-1,FALSE)</f>
        <v>0</v>
      </c>
      <c r="M352" s="857">
        <f t="shared" si="48"/>
        <v>0</v>
      </c>
      <c r="N352" s="389">
        <f t="shared" si="49"/>
        <v>0</v>
      </c>
      <c r="O352" s="389">
        <f t="shared" si="50"/>
        <v>0</v>
      </c>
      <c r="P352" s="546">
        <f t="shared" si="51"/>
        <v>0</v>
      </c>
      <c r="Q352" s="546">
        <f t="shared" si="52"/>
        <v>0</v>
      </c>
      <c r="R352" s="574">
        <f t="shared" si="54"/>
        <v>0</v>
      </c>
      <c r="S352" s="686">
        <f t="shared" si="54"/>
        <v>0</v>
      </c>
    </row>
    <row r="353" spans="1:19" ht="15" customHeight="1" x14ac:dyDescent="0.2">
      <c r="A353" s="41"/>
      <c r="B353" s="540"/>
      <c r="C353" s="527"/>
      <c r="D353" s="393"/>
      <c r="E353" s="394"/>
      <c r="F353" s="549"/>
      <c r="G353" s="394"/>
      <c r="H353" s="549"/>
      <c r="I353" s="394"/>
      <c r="J353" s="542">
        <f t="shared" si="46"/>
        <v>0</v>
      </c>
      <c r="K353" s="889">
        <f>HLOOKUP('A. Allgemeine Informationen'!$C$17,$M$2:$S$405,ROW(C353)-1,FALSE)+IF(OR(C353=0,'A. Allgemeine Informationen'!$C$17&lt;C353),0,J353*1/20)</f>
        <v>0</v>
      </c>
      <c r="L353" s="890">
        <f>HLOOKUP('A. Allgemeine Informationen'!$C$17,$M$2:$S$405,ROW(C353)-1,FALSE)</f>
        <v>0</v>
      </c>
      <c r="M353" s="857">
        <f t="shared" si="48"/>
        <v>0</v>
      </c>
      <c r="N353" s="389">
        <f t="shared" si="49"/>
        <v>0</v>
      </c>
      <c r="O353" s="389">
        <f t="shared" si="50"/>
        <v>0</v>
      </c>
      <c r="P353" s="546">
        <f t="shared" si="51"/>
        <v>0</v>
      </c>
      <c r="Q353" s="546">
        <f t="shared" si="52"/>
        <v>0</v>
      </c>
      <c r="R353" s="574">
        <f t="shared" si="54"/>
        <v>0</v>
      </c>
      <c r="S353" s="686">
        <f t="shared" si="54"/>
        <v>0</v>
      </c>
    </row>
    <row r="354" spans="1:19" ht="15" customHeight="1" x14ac:dyDescent="0.2">
      <c r="A354" s="41"/>
      <c r="B354" s="540"/>
      <c r="C354" s="527"/>
      <c r="D354" s="393"/>
      <c r="E354" s="394"/>
      <c r="F354" s="549"/>
      <c r="G354" s="394"/>
      <c r="H354" s="549"/>
      <c r="I354" s="394"/>
      <c r="J354" s="542">
        <f t="shared" si="46"/>
        <v>0</v>
      </c>
      <c r="K354" s="889">
        <f>HLOOKUP('A. Allgemeine Informationen'!$C$17,$M$2:$S$405,ROW(C354)-1,FALSE)+IF(OR(C354=0,'A. Allgemeine Informationen'!$C$17&lt;C354),0,J354*1/20)</f>
        <v>0</v>
      </c>
      <c r="L354" s="890">
        <f>HLOOKUP('A. Allgemeine Informationen'!$C$17,$M$2:$S$405,ROW(C354)-1,FALSE)</f>
        <v>0</v>
      </c>
      <c r="M354" s="857">
        <f t="shared" si="48"/>
        <v>0</v>
      </c>
      <c r="N354" s="389">
        <f t="shared" si="49"/>
        <v>0</v>
      </c>
      <c r="O354" s="389">
        <f t="shared" si="50"/>
        <v>0</v>
      </c>
      <c r="P354" s="546">
        <f t="shared" si="51"/>
        <v>0</v>
      </c>
      <c r="Q354" s="546">
        <f t="shared" si="52"/>
        <v>0</v>
      </c>
      <c r="R354" s="574">
        <f t="shared" si="54"/>
        <v>0</v>
      </c>
      <c r="S354" s="686">
        <f t="shared" si="54"/>
        <v>0</v>
      </c>
    </row>
    <row r="355" spans="1:19" ht="15" customHeight="1" x14ac:dyDescent="0.2">
      <c r="A355" s="41"/>
      <c r="B355" s="540"/>
      <c r="C355" s="527"/>
      <c r="D355" s="393"/>
      <c r="E355" s="394"/>
      <c r="F355" s="549"/>
      <c r="G355" s="394"/>
      <c r="H355" s="549"/>
      <c r="I355" s="394"/>
      <c r="J355" s="542">
        <f t="shared" si="46"/>
        <v>0</v>
      </c>
      <c r="K355" s="889">
        <f>HLOOKUP('A. Allgemeine Informationen'!$C$17,$M$2:$S$405,ROW(C355)-1,FALSE)+IF(OR(C355=0,'A. Allgemeine Informationen'!$C$17&lt;C355),0,J355*1/20)</f>
        <v>0</v>
      </c>
      <c r="L355" s="890">
        <f>HLOOKUP('A. Allgemeine Informationen'!$C$17,$M$2:$S$405,ROW(C355)-1,FALSE)</f>
        <v>0</v>
      </c>
      <c r="M355" s="857">
        <f t="shared" si="48"/>
        <v>0</v>
      </c>
      <c r="N355" s="389">
        <f t="shared" si="49"/>
        <v>0</v>
      </c>
      <c r="O355" s="389">
        <f t="shared" si="50"/>
        <v>0</v>
      </c>
      <c r="P355" s="546">
        <f t="shared" si="51"/>
        <v>0</v>
      </c>
      <c r="Q355" s="546">
        <f t="shared" si="52"/>
        <v>0</v>
      </c>
      <c r="R355" s="574">
        <f t="shared" si="54"/>
        <v>0</v>
      </c>
      <c r="S355" s="686">
        <f t="shared" si="54"/>
        <v>0</v>
      </c>
    </row>
    <row r="356" spans="1:19" ht="15" customHeight="1" x14ac:dyDescent="0.2">
      <c r="A356" s="41"/>
      <c r="B356" s="540"/>
      <c r="C356" s="527"/>
      <c r="D356" s="393"/>
      <c r="E356" s="394"/>
      <c r="F356" s="549"/>
      <c r="G356" s="394"/>
      <c r="H356" s="549"/>
      <c r="I356" s="394"/>
      <c r="J356" s="542">
        <f t="shared" si="46"/>
        <v>0</v>
      </c>
      <c r="K356" s="889">
        <f>HLOOKUP('A. Allgemeine Informationen'!$C$17,$M$2:$S$405,ROW(C356)-1,FALSE)+IF(OR(C356=0,'A. Allgemeine Informationen'!$C$17&lt;C356),0,J356*1/20)</f>
        <v>0</v>
      </c>
      <c r="L356" s="890">
        <f>HLOOKUP('A. Allgemeine Informationen'!$C$17,$M$2:$S$405,ROW(C356)-1,FALSE)</f>
        <v>0</v>
      </c>
      <c r="M356" s="857">
        <f t="shared" si="48"/>
        <v>0</v>
      </c>
      <c r="N356" s="389">
        <f t="shared" si="49"/>
        <v>0</v>
      </c>
      <c r="O356" s="389">
        <f t="shared" si="50"/>
        <v>0</v>
      </c>
      <c r="P356" s="546">
        <f t="shared" si="51"/>
        <v>0</v>
      </c>
      <c r="Q356" s="546">
        <f t="shared" si="52"/>
        <v>0</v>
      </c>
      <c r="R356" s="574">
        <f t="shared" si="54"/>
        <v>0</v>
      </c>
      <c r="S356" s="686">
        <f t="shared" si="54"/>
        <v>0</v>
      </c>
    </row>
    <row r="357" spans="1:19" ht="15" customHeight="1" x14ac:dyDescent="0.2">
      <c r="A357" s="41"/>
      <c r="B357" s="540"/>
      <c r="C357" s="527"/>
      <c r="D357" s="393"/>
      <c r="E357" s="394"/>
      <c r="F357" s="549"/>
      <c r="G357" s="394"/>
      <c r="H357" s="549"/>
      <c r="I357" s="394"/>
      <c r="J357" s="542">
        <f t="shared" si="46"/>
        <v>0</v>
      </c>
      <c r="K357" s="889">
        <f>HLOOKUP('A. Allgemeine Informationen'!$C$17,$M$2:$S$405,ROW(C357)-1,FALSE)+IF(OR(C357=0,'A. Allgemeine Informationen'!$C$17&lt;C357),0,J357*1/20)</f>
        <v>0</v>
      </c>
      <c r="L357" s="890">
        <f>HLOOKUP('A. Allgemeine Informationen'!$C$17,$M$2:$S$405,ROW(C357)-1,FALSE)</f>
        <v>0</v>
      </c>
      <c r="M357" s="857">
        <f t="shared" si="48"/>
        <v>0</v>
      </c>
      <c r="N357" s="389">
        <f t="shared" si="49"/>
        <v>0</v>
      </c>
      <c r="O357" s="389">
        <f t="shared" si="50"/>
        <v>0</v>
      </c>
      <c r="P357" s="546">
        <f t="shared" si="51"/>
        <v>0</v>
      </c>
      <c r="Q357" s="546">
        <f t="shared" si="52"/>
        <v>0</v>
      </c>
      <c r="R357" s="574">
        <f t="shared" si="54"/>
        <v>0</v>
      </c>
      <c r="S357" s="686">
        <f t="shared" si="54"/>
        <v>0</v>
      </c>
    </row>
    <row r="358" spans="1:19" ht="15" customHeight="1" x14ac:dyDescent="0.2">
      <c r="A358" s="41"/>
      <c r="B358" s="540"/>
      <c r="C358" s="527"/>
      <c r="D358" s="393"/>
      <c r="E358" s="394"/>
      <c r="F358" s="549"/>
      <c r="G358" s="394"/>
      <c r="H358" s="549"/>
      <c r="I358" s="394"/>
      <c r="J358" s="542">
        <f t="shared" si="46"/>
        <v>0</v>
      </c>
      <c r="K358" s="889">
        <f>HLOOKUP('A. Allgemeine Informationen'!$C$17,$M$2:$S$405,ROW(C358)-1,FALSE)+IF(OR(C358=0,'A. Allgemeine Informationen'!$C$17&lt;C358),0,J358*1/20)</f>
        <v>0</v>
      </c>
      <c r="L358" s="890">
        <f>HLOOKUP('A. Allgemeine Informationen'!$C$17,$M$2:$S$405,ROW(C358)-1,FALSE)</f>
        <v>0</v>
      </c>
      <c r="M358" s="857">
        <f t="shared" si="48"/>
        <v>0</v>
      </c>
      <c r="N358" s="389">
        <f t="shared" si="49"/>
        <v>0</v>
      </c>
      <c r="O358" s="389">
        <f t="shared" si="50"/>
        <v>0</v>
      </c>
      <c r="P358" s="546">
        <f t="shared" si="51"/>
        <v>0</v>
      </c>
      <c r="Q358" s="546">
        <f t="shared" si="52"/>
        <v>0</v>
      </c>
      <c r="R358" s="574">
        <f t="shared" si="54"/>
        <v>0</v>
      </c>
      <c r="S358" s="686">
        <f t="shared" si="54"/>
        <v>0</v>
      </c>
    </row>
    <row r="359" spans="1:19" ht="15" customHeight="1" x14ac:dyDescent="0.2">
      <c r="A359" s="41"/>
      <c r="B359" s="540"/>
      <c r="C359" s="527"/>
      <c r="D359" s="393"/>
      <c r="E359" s="394"/>
      <c r="F359" s="549"/>
      <c r="G359" s="394"/>
      <c r="H359" s="549"/>
      <c r="I359" s="394"/>
      <c r="J359" s="542">
        <f t="shared" ref="J359:J394" si="55">SUM(E359,G359)-I359</f>
        <v>0</v>
      </c>
      <c r="K359" s="889">
        <f>HLOOKUP('A. Allgemeine Informationen'!$C$17,$M$2:$S$405,ROW(C359)-1,FALSE)+IF(OR(C359=0,'A. Allgemeine Informationen'!$C$17&lt;C359),0,J359*1/20)</f>
        <v>0</v>
      </c>
      <c r="L359" s="890">
        <f>HLOOKUP('A. Allgemeine Informationen'!$C$17,$M$2:$S$405,ROW(C359)-1,FALSE)</f>
        <v>0</v>
      </c>
      <c r="M359" s="857">
        <f t="shared" si="48"/>
        <v>0</v>
      </c>
      <c r="N359" s="389">
        <f t="shared" si="49"/>
        <v>0</v>
      </c>
      <c r="O359" s="389">
        <f t="shared" si="50"/>
        <v>0</v>
      </c>
      <c r="P359" s="546">
        <f t="shared" si="51"/>
        <v>0</v>
      </c>
      <c r="Q359" s="546">
        <f t="shared" si="52"/>
        <v>0</v>
      </c>
      <c r="R359" s="574">
        <f t="shared" si="54"/>
        <v>0</v>
      </c>
      <c r="S359" s="686">
        <f t="shared" si="54"/>
        <v>0</v>
      </c>
    </row>
    <row r="360" spans="1:19" ht="15" customHeight="1" x14ac:dyDescent="0.2">
      <c r="A360" s="41"/>
      <c r="B360" s="540"/>
      <c r="C360" s="527"/>
      <c r="D360" s="393"/>
      <c r="E360" s="394"/>
      <c r="F360" s="549"/>
      <c r="G360" s="394"/>
      <c r="H360" s="549"/>
      <c r="I360" s="394"/>
      <c r="J360" s="542">
        <f t="shared" si="55"/>
        <v>0</v>
      </c>
      <c r="K360" s="889">
        <f>HLOOKUP('A. Allgemeine Informationen'!$C$17,$M$2:$S$405,ROW(C360)-1,FALSE)+IF(OR(C360=0,'A. Allgemeine Informationen'!$C$17&lt;C360),0,J360*1/20)</f>
        <v>0</v>
      </c>
      <c r="L360" s="890">
        <f>HLOOKUP('A. Allgemeine Informationen'!$C$17,$M$2:$S$405,ROW(C360)-1,FALSE)</f>
        <v>0</v>
      </c>
      <c r="M360" s="857">
        <f t="shared" si="48"/>
        <v>0</v>
      </c>
      <c r="N360" s="389">
        <f t="shared" si="49"/>
        <v>0</v>
      </c>
      <c r="O360" s="389">
        <f t="shared" si="50"/>
        <v>0</v>
      </c>
      <c r="P360" s="546">
        <f t="shared" si="51"/>
        <v>0</v>
      </c>
      <c r="Q360" s="546">
        <f t="shared" si="52"/>
        <v>0</v>
      </c>
      <c r="R360" s="574">
        <f t="shared" si="54"/>
        <v>0</v>
      </c>
      <c r="S360" s="686">
        <f t="shared" si="54"/>
        <v>0</v>
      </c>
    </row>
    <row r="361" spans="1:19" ht="15" customHeight="1" x14ac:dyDescent="0.2">
      <c r="A361" s="41"/>
      <c r="B361" s="540"/>
      <c r="C361" s="527"/>
      <c r="D361" s="393"/>
      <c r="E361" s="394"/>
      <c r="F361" s="549"/>
      <c r="G361" s="394"/>
      <c r="H361" s="549"/>
      <c r="I361" s="394"/>
      <c r="J361" s="542">
        <f t="shared" si="55"/>
        <v>0</v>
      </c>
      <c r="K361" s="889">
        <f>HLOOKUP('A. Allgemeine Informationen'!$C$17,$M$2:$S$405,ROW(C361)-1,FALSE)+IF(OR(C361=0,'A. Allgemeine Informationen'!$C$17&lt;C361),0,J361*1/20)</f>
        <v>0</v>
      </c>
      <c r="L361" s="890">
        <f>HLOOKUP('A. Allgemeine Informationen'!$C$17,$M$2:$S$405,ROW(C361)-1,FALSE)</f>
        <v>0</v>
      </c>
      <c r="M361" s="857">
        <f t="shared" si="48"/>
        <v>0</v>
      </c>
      <c r="N361" s="389">
        <f t="shared" si="49"/>
        <v>0</v>
      </c>
      <c r="O361" s="389">
        <f t="shared" si="50"/>
        <v>0</v>
      </c>
      <c r="P361" s="546">
        <f t="shared" si="51"/>
        <v>0</v>
      </c>
      <c r="Q361" s="546">
        <f t="shared" si="52"/>
        <v>0</v>
      </c>
      <c r="R361" s="574">
        <f t="shared" si="54"/>
        <v>0</v>
      </c>
      <c r="S361" s="686">
        <f t="shared" si="54"/>
        <v>0</v>
      </c>
    </row>
    <row r="362" spans="1:19" ht="15" customHeight="1" x14ac:dyDescent="0.2">
      <c r="A362" s="41"/>
      <c r="B362" s="540"/>
      <c r="C362" s="527"/>
      <c r="D362" s="393"/>
      <c r="E362" s="394"/>
      <c r="F362" s="549"/>
      <c r="G362" s="394"/>
      <c r="H362" s="549"/>
      <c r="I362" s="394"/>
      <c r="J362" s="542">
        <f t="shared" si="55"/>
        <v>0</v>
      </c>
      <c r="K362" s="889">
        <f>HLOOKUP('A. Allgemeine Informationen'!$C$17,$M$2:$S$405,ROW(C362)-1,FALSE)+IF(OR(C362=0,'A. Allgemeine Informationen'!$C$17&lt;C362),0,J362*1/20)</f>
        <v>0</v>
      </c>
      <c r="L362" s="890">
        <f>HLOOKUP('A. Allgemeine Informationen'!$C$17,$M$2:$S$405,ROW(C362)-1,FALSE)</f>
        <v>0</v>
      </c>
      <c r="M362" s="857">
        <f t="shared" si="48"/>
        <v>0</v>
      </c>
      <c r="N362" s="389">
        <f t="shared" si="49"/>
        <v>0</v>
      </c>
      <c r="O362" s="389">
        <f t="shared" si="50"/>
        <v>0</v>
      </c>
      <c r="P362" s="546">
        <f t="shared" si="51"/>
        <v>0</v>
      </c>
      <c r="Q362" s="546">
        <f t="shared" si="52"/>
        <v>0</v>
      </c>
      <c r="R362" s="574">
        <f t="shared" si="54"/>
        <v>0</v>
      </c>
      <c r="S362" s="686">
        <f t="shared" si="54"/>
        <v>0</v>
      </c>
    </row>
    <row r="363" spans="1:19" ht="15" customHeight="1" x14ac:dyDescent="0.2">
      <c r="A363" s="41"/>
      <c r="B363" s="540"/>
      <c r="C363" s="527"/>
      <c r="D363" s="393"/>
      <c r="E363" s="394"/>
      <c r="F363" s="549"/>
      <c r="G363" s="394"/>
      <c r="H363" s="549"/>
      <c r="I363" s="394"/>
      <c r="J363" s="542">
        <f t="shared" si="55"/>
        <v>0</v>
      </c>
      <c r="K363" s="889">
        <f>HLOOKUP('A. Allgemeine Informationen'!$C$17,$M$2:$S$405,ROW(C363)-1,FALSE)+IF(OR(C363=0,'A. Allgemeine Informationen'!$C$17&lt;C363),0,J363*1/20)</f>
        <v>0</v>
      </c>
      <c r="L363" s="890">
        <f>HLOOKUP('A. Allgemeine Informationen'!$C$17,$M$2:$S$405,ROW(C363)-1,FALSE)</f>
        <v>0</v>
      </c>
      <c r="M363" s="857">
        <f t="shared" si="48"/>
        <v>0</v>
      </c>
      <c r="N363" s="389">
        <f t="shared" si="49"/>
        <v>0</v>
      </c>
      <c r="O363" s="389">
        <f t="shared" si="50"/>
        <v>0</v>
      </c>
      <c r="P363" s="546">
        <f t="shared" si="51"/>
        <v>0</v>
      </c>
      <c r="Q363" s="546">
        <f t="shared" si="52"/>
        <v>0</v>
      </c>
      <c r="R363" s="574">
        <f t="shared" si="54"/>
        <v>0</v>
      </c>
      <c r="S363" s="686">
        <f t="shared" si="54"/>
        <v>0</v>
      </c>
    </row>
    <row r="364" spans="1:19" ht="15" customHeight="1" x14ac:dyDescent="0.2">
      <c r="A364" s="41"/>
      <c r="B364" s="540"/>
      <c r="C364" s="527"/>
      <c r="D364" s="393"/>
      <c r="E364" s="394"/>
      <c r="F364" s="549"/>
      <c r="G364" s="394"/>
      <c r="H364" s="549"/>
      <c r="I364" s="394"/>
      <c r="J364" s="542">
        <f t="shared" si="55"/>
        <v>0</v>
      </c>
      <c r="K364" s="889">
        <f>HLOOKUP('A. Allgemeine Informationen'!$C$17,$M$2:$S$405,ROW(C364)-1,FALSE)+IF(OR(C364=0,'A. Allgemeine Informationen'!$C$17&lt;C364),0,J364*1/20)</f>
        <v>0</v>
      </c>
      <c r="L364" s="890">
        <f>HLOOKUP('A. Allgemeine Informationen'!$C$17,$M$2:$S$405,ROW(C364)-1,FALSE)</f>
        <v>0</v>
      </c>
      <c r="M364" s="857">
        <f t="shared" si="48"/>
        <v>0</v>
      </c>
      <c r="N364" s="389">
        <f t="shared" si="49"/>
        <v>0</v>
      </c>
      <c r="O364" s="389">
        <f t="shared" si="50"/>
        <v>0</v>
      </c>
      <c r="P364" s="546">
        <f t="shared" si="51"/>
        <v>0</v>
      </c>
      <c r="Q364" s="546">
        <f t="shared" si="52"/>
        <v>0</v>
      </c>
      <c r="R364" s="574">
        <f t="shared" si="54"/>
        <v>0</v>
      </c>
      <c r="S364" s="686">
        <f t="shared" si="54"/>
        <v>0</v>
      </c>
    </row>
    <row r="365" spans="1:19" ht="15" customHeight="1" x14ac:dyDescent="0.2">
      <c r="A365" s="41"/>
      <c r="B365" s="540"/>
      <c r="C365" s="527"/>
      <c r="D365" s="393"/>
      <c r="E365" s="394"/>
      <c r="F365" s="549"/>
      <c r="G365" s="394"/>
      <c r="H365" s="549"/>
      <c r="I365" s="394"/>
      <c r="J365" s="542">
        <f t="shared" si="55"/>
        <v>0</v>
      </c>
      <c r="K365" s="889">
        <f>HLOOKUP('A. Allgemeine Informationen'!$C$17,$M$2:$S$405,ROW(C365)-1,FALSE)+IF(OR(C365=0,'A. Allgemeine Informationen'!$C$17&lt;C365),0,J365*1/20)</f>
        <v>0</v>
      </c>
      <c r="L365" s="890">
        <f>HLOOKUP('A. Allgemeine Informationen'!$C$17,$M$2:$S$405,ROW(C365)-1,FALSE)</f>
        <v>0</v>
      </c>
      <c r="M365" s="857">
        <f t="shared" si="48"/>
        <v>0</v>
      </c>
      <c r="N365" s="389">
        <f t="shared" si="49"/>
        <v>0</v>
      </c>
      <c r="O365" s="389">
        <f t="shared" si="50"/>
        <v>0</v>
      </c>
      <c r="P365" s="546">
        <f t="shared" si="51"/>
        <v>0</v>
      </c>
      <c r="Q365" s="546">
        <f t="shared" si="52"/>
        <v>0</v>
      </c>
      <c r="R365" s="574">
        <f t="shared" si="54"/>
        <v>0</v>
      </c>
      <c r="S365" s="686">
        <f t="shared" si="54"/>
        <v>0</v>
      </c>
    </row>
    <row r="366" spans="1:19" ht="15" customHeight="1" x14ac:dyDescent="0.2">
      <c r="A366" s="41"/>
      <c r="B366" s="540"/>
      <c r="C366" s="527"/>
      <c r="D366" s="393"/>
      <c r="E366" s="394"/>
      <c r="F366" s="549"/>
      <c r="G366" s="394"/>
      <c r="H366" s="549"/>
      <c r="I366" s="394"/>
      <c r="J366" s="542">
        <f t="shared" si="55"/>
        <v>0</v>
      </c>
      <c r="K366" s="889">
        <f>HLOOKUP('A. Allgemeine Informationen'!$C$17,$M$2:$S$405,ROW(C366)-1,FALSE)+IF(OR(C366=0,'A. Allgemeine Informationen'!$C$17&lt;C366),0,J366*1/20)</f>
        <v>0</v>
      </c>
      <c r="L366" s="890">
        <f>HLOOKUP('A. Allgemeine Informationen'!$C$17,$M$2:$S$405,ROW(C366)-1,FALSE)</f>
        <v>0</v>
      </c>
      <c r="M366" s="857">
        <f t="shared" si="48"/>
        <v>0</v>
      </c>
      <c r="N366" s="389">
        <f t="shared" si="49"/>
        <v>0</v>
      </c>
      <c r="O366" s="389">
        <f t="shared" si="50"/>
        <v>0</v>
      </c>
      <c r="P366" s="546">
        <f t="shared" si="51"/>
        <v>0</v>
      </c>
      <c r="Q366" s="546">
        <f t="shared" si="52"/>
        <v>0</v>
      </c>
      <c r="R366" s="574">
        <f t="shared" ref="R366:S385" si="56">IF(OR($J366=0,R$5-$C366&lt;0,$C366=0,20-(R$5-$C366)=0),0,$J366*(19-(R$5-$C366))/20)</f>
        <v>0</v>
      </c>
      <c r="S366" s="686">
        <f t="shared" si="56"/>
        <v>0</v>
      </c>
    </row>
    <row r="367" spans="1:19" ht="15" customHeight="1" x14ac:dyDescent="0.2">
      <c r="A367" s="41"/>
      <c r="B367" s="540"/>
      <c r="C367" s="527"/>
      <c r="D367" s="393"/>
      <c r="E367" s="394"/>
      <c r="F367" s="549"/>
      <c r="G367" s="394"/>
      <c r="H367" s="549"/>
      <c r="I367" s="394"/>
      <c r="J367" s="542">
        <f t="shared" si="55"/>
        <v>0</v>
      </c>
      <c r="K367" s="889">
        <f>HLOOKUP('A. Allgemeine Informationen'!$C$17,$M$2:$S$405,ROW(C367)-1,FALSE)+IF(OR(C367=0,'A. Allgemeine Informationen'!$C$17&lt;C367),0,J367*1/20)</f>
        <v>0</v>
      </c>
      <c r="L367" s="890">
        <f>HLOOKUP('A. Allgemeine Informationen'!$C$17,$M$2:$S$405,ROW(C367)-1,FALSE)</f>
        <v>0</v>
      </c>
      <c r="M367" s="857">
        <f t="shared" si="48"/>
        <v>0</v>
      </c>
      <c r="N367" s="389">
        <f t="shared" si="49"/>
        <v>0</v>
      </c>
      <c r="O367" s="389">
        <f t="shared" si="50"/>
        <v>0</v>
      </c>
      <c r="P367" s="546">
        <f t="shared" si="51"/>
        <v>0</v>
      </c>
      <c r="Q367" s="546">
        <f t="shared" si="52"/>
        <v>0</v>
      </c>
      <c r="R367" s="574">
        <f t="shared" si="56"/>
        <v>0</v>
      </c>
      <c r="S367" s="686">
        <f t="shared" si="56"/>
        <v>0</v>
      </c>
    </row>
    <row r="368" spans="1:19" ht="15" customHeight="1" x14ac:dyDescent="0.2">
      <c r="A368" s="41"/>
      <c r="B368" s="540"/>
      <c r="C368" s="527"/>
      <c r="D368" s="393"/>
      <c r="E368" s="394"/>
      <c r="F368" s="549"/>
      <c r="G368" s="394"/>
      <c r="H368" s="549"/>
      <c r="I368" s="394"/>
      <c r="J368" s="542">
        <f t="shared" si="55"/>
        <v>0</v>
      </c>
      <c r="K368" s="889">
        <f>HLOOKUP('A. Allgemeine Informationen'!$C$17,$M$2:$S$405,ROW(C368)-1,FALSE)+IF(OR(C368=0,'A. Allgemeine Informationen'!$C$17&lt;C368),0,J368*1/20)</f>
        <v>0</v>
      </c>
      <c r="L368" s="890">
        <f>HLOOKUP('A. Allgemeine Informationen'!$C$17,$M$2:$S$405,ROW(C368)-1,FALSE)</f>
        <v>0</v>
      </c>
      <c r="M368" s="857">
        <f t="shared" si="48"/>
        <v>0</v>
      </c>
      <c r="N368" s="389">
        <f t="shared" si="49"/>
        <v>0</v>
      </c>
      <c r="O368" s="389">
        <f t="shared" si="50"/>
        <v>0</v>
      </c>
      <c r="P368" s="546">
        <f t="shared" si="51"/>
        <v>0</v>
      </c>
      <c r="Q368" s="546">
        <f t="shared" si="52"/>
        <v>0</v>
      </c>
      <c r="R368" s="574">
        <f t="shared" si="56"/>
        <v>0</v>
      </c>
      <c r="S368" s="686">
        <f t="shared" si="56"/>
        <v>0</v>
      </c>
    </row>
    <row r="369" spans="1:19" ht="15" customHeight="1" x14ac:dyDescent="0.2">
      <c r="A369" s="41"/>
      <c r="B369" s="540"/>
      <c r="C369" s="527"/>
      <c r="D369" s="393"/>
      <c r="E369" s="394"/>
      <c r="F369" s="549"/>
      <c r="G369" s="394"/>
      <c r="H369" s="549"/>
      <c r="I369" s="394"/>
      <c r="J369" s="542">
        <f t="shared" si="55"/>
        <v>0</v>
      </c>
      <c r="K369" s="889">
        <f>HLOOKUP('A. Allgemeine Informationen'!$C$17,$M$2:$S$405,ROW(C369)-1,FALSE)+IF(OR(C369=0,'A. Allgemeine Informationen'!$C$17&lt;C369),0,J369*1/20)</f>
        <v>0</v>
      </c>
      <c r="L369" s="890">
        <f>HLOOKUP('A. Allgemeine Informationen'!$C$17,$M$2:$S$405,ROW(C369)-1,FALSE)</f>
        <v>0</v>
      </c>
      <c r="M369" s="857">
        <f t="shared" si="48"/>
        <v>0</v>
      </c>
      <c r="N369" s="389">
        <f t="shared" si="49"/>
        <v>0</v>
      </c>
      <c r="O369" s="389">
        <f t="shared" si="50"/>
        <v>0</v>
      </c>
      <c r="P369" s="546">
        <f t="shared" si="51"/>
        <v>0</v>
      </c>
      <c r="Q369" s="546">
        <f t="shared" si="52"/>
        <v>0</v>
      </c>
      <c r="R369" s="574">
        <f t="shared" si="56"/>
        <v>0</v>
      </c>
      <c r="S369" s="686">
        <f t="shared" si="56"/>
        <v>0</v>
      </c>
    </row>
    <row r="370" spans="1:19" ht="15" customHeight="1" x14ac:dyDescent="0.2">
      <c r="A370" s="41"/>
      <c r="B370" s="540"/>
      <c r="C370" s="527"/>
      <c r="D370" s="393"/>
      <c r="E370" s="394"/>
      <c r="F370" s="549"/>
      <c r="G370" s="394"/>
      <c r="H370" s="549"/>
      <c r="I370" s="394"/>
      <c r="J370" s="542">
        <f t="shared" si="55"/>
        <v>0</v>
      </c>
      <c r="K370" s="889">
        <f>HLOOKUP('A. Allgemeine Informationen'!$C$17,$M$2:$S$405,ROW(C370)-1,FALSE)+IF(OR(C370=0,'A. Allgemeine Informationen'!$C$17&lt;C370),0,J370*1/20)</f>
        <v>0</v>
      </c>
      <c r="L370" s="890">
        <f>HLOOKUP('A. Allgemeine Informationen'!$C$17,$M$2:$S$405,ROW(C370)-1,FALSE)</f>
        <v>0</v>
      </c>
      <c r="M370" s="857">
        <f t="shared" si="48"/>
        <v>0</v>
      </c>
      <c r="N370" s="389">
        <f t="shared" si="49"/>
        <v>0</v>
      </c>
      <c r="O370" s="389">
        <f t="shared" si="50"/>
        <v>0</v>
      </c>
      <c r="P370" s="546">
        <f t="shared" si="51"/>
        <v>0</v>
      </c>
      <c r="Q370" s="546">
        <f t="shared" si="52"/>
        <v>0</v>
      </c>
      <c r="R370" s="574">
        <f t="shared" si="56"/>
        <v>0</v>
      </c>
      <c r="S370" s="686">
        <f t="shared" si="56"/>
        <v>0</v>
      </c>
    </row>
    <row r="371" spans="1:19" ht="15" customHeight="1" x14ac:dyDescent="0.2">
      <c r="A371" s="41"/>
      <c r="B371" s="540"/>
      <c r="C371" s="527"/>
      <c r="D371" s="393"/>
      <c r="E371" s="394"/>
      <c r="F371" s="549"/>
      <c r="G371" s="394"/>
      <c r="H371" s="549"/>
      <c r="I371" s="394"/>
      <c r="J371" s="542">
        <f t="shared" si="55"/>
        <v>0</v>
      </c>
      <c r="K371" s="889">
        <f>HLOOKUP('A. Allgemeine Informationen'!$C$17,$M$2:$S$405,ROW(C371)-1,FALSE)+IF(OR(C371=0,'A. Allgemeine Informationen'!$C$17&lt;C371),0,J371*1/20)</f>
        <v>0</v>
      </c>
      <c r="L371" s="890">
        <f>HLOOKUP('A. Allgemeine Informationen'!$C$17,$M$2:$S$405,ROW(C371)-1,FALSE)</f>
        <v>0</v>
      </c>
      <c r="M371" s="857">
        <f t="shared" si="48"/>
        <v>0</v>
      </c>
      <c r="N371" s="389">
        <f t="shared" si="49"/>
        <v>0</v>
      </c>
      <c r="O371" s="389">
        <f t="shared" si="50"/>
        <v>0</v>
      </c>
      <c r="P371" s="546">
        <f t="shared" si="51"/>
        <v>0</v>
      </c>
      <c r="Q371" s="546">
        <f t="shared" si="52"/>
        <v>0</v>
      </c>
      <c r="R371" s="574">
        <f t="shared" si="56"/>
        <v>0</v>
      </c>
      <c r="S371" s="686">
        <f t="shared" si="56"/>
        <v>0</v>
      </c>
    </row>
    <row r="372" spans="1:19" ht="15" customHeight="1" x14ac:dyDescent="0.2">
      <c r="A372" s="41"/>
      <c r="B372" s="540"/>
      <c r="C372" s="527"/>
      <c r="D372" s="393"/>
      <c r="E372" s="394"/>
      <c r="F372" s="549"/>
      <c r="G372" s="394"/>
      <c r="H372" s="549"/>
      <c r="I372" s="394"/>
      <c r="J372" s="542">
        <f t="shared" si="55"/>
        <v>0</v>
      </c>
      <c r="K372" s="889">
        <f>HLOOKUP('A. Allgemeine Informationen'!$C$17,$M$2:$S$405,ROW(C372)-1,FALSE)+IF(OR(C372=0,'A. Allgemeine Informationen'!$C$17&lt;C372),0,J372*1/20)</f>
        <v>0</v>
      </c>
      <c r="L372" s="890">
        <f>HLOOKUP('A. Allgemeine Informationen'!$C$17,$M$2:$S$405,ROW(C372)-1,FALSE)</f>
        <v>0</v>
      </c>
      <c r="M372" s="857">
        <f t="shared" si="48"/>
        <v>0</v>
      </c>
      <c r="N372" s="389">
        <f t="shared" si="49"/>
        <v>0</v>
      </c>
      <c r="O372" s="389">
        <f t="shared" si="50"/>
        <v>0</v>
      </c>
      <c r="P372" s="546">
        <f t="shared" si="51"/>
        <v>0</v>
      </c>
      <c r="Q372" s="546">
        <f t="shared" si="52"/>
        <v>0</v>
      </c>
      <c r="R372" s="574">
        <f t="shared" si="56"/>
        <v>0</v>
      </c>
      <c r="S372" s="686">
        <f t="shared" si="56"/>
        <v>0</v>
      </c>
    </row>
    <row r="373" spans="1:19" ht="15" customHeight="1" x14ac:dyDescent="0.2">
      <c r="A373" s="41"/>
      <c r="B373" s="540"/>
      <c r="C373" s="527"/>
      <c r="D373" s="393"/>
      <c r="E373" s="394"/>
      <c r="F373" s="549"/>
      <c r="G373" s="394"/>
      <c r="H373" s="549"/>
      <c r="I373" s="394"/>
      <c r="J373" s="542">
        <f t="shared" si="55"/>
        <v>0</v>
      </c>
      <c r="K373" s="889">
        <f>HLOOKUP('A. Allgemeine Informationen'!$C$17,$M$2:$S$405,ROW(C373)-1,FALSE)+IF(OR(C373=0,'A. Allgemeine Informationen'!$C$17&lt;C373),0,J373*1/20)</f>
        <v>0</v>
      </c>
      <c r="L373" s="890">
        <f>HLOOKUP('A. Allgemeine Informationen'!$C$17,$M$2:$S$405,ROW(C373)-1,FALSE)</f>
        <v>0</v>
      </c>
      <c r="M373" s="857">
        <f t="shared" si="48"/>
        <v>0</v>
      </c>
      <c r="N373" s="389">
        <f t="shared" si="49"/>
        <v>0</v>
      </c>
      <c r="O373" s="389">
        <f t="shared" si="50"/>
        <v>0</v>
      </c>
      <c r="P373" s="546">
        <f t="shared" si="51"/>
        <v>0</v>
      </c>
      <c r="Q373" s="546">
        <f t="shared" si="52"/>
        <v>0</v>
      </c>
      <c r="R373" s="574">
        <f t="shared" si="56"/>
        <v>0</v>
      </c>
      <c r="S373" s="686">
        <f t="shared" si="56"/>
        <v>0</v>
      </c>
    </row>
    <row r="374" spans="1:19" ht="15" customHeight="1" x14ac:dyDescent="0.2">
      <c r="A374" s="41"/>
      <c r="B374" s="540"/>
      <c r="C374" s="527"/>
      <c r="D374" s="393"/>
      <c r="E374" s="394"/>
      <c r="F374" s="549"/>
      <c r="G374" s="394"/>
      <c r="H374" s="549"/>
      <c r="I374" s="394"/>
      <c r="J374" s="542">
        <f t="shared" si="55"/>
        <v>0</v>
      </c>
      <c r="K374" s="889">
        <f>HLOOKUP('A. Allgemeine Informationen'!$C$17,$M$2:$S$405,ROW(C374)-1,FALSE)+IF(OR(C374=0,'A. Allgemeine Informationen'!$C$17&lt;C374),0,J374*1/20)</f>
        <v>0</v>
      </c>
      <c r="L374" s="890">
        <f>HLOOKUP('A. Allgemeine Informationen'!$C$17,$M$2:$S$405,ROW(C374)-1,FALSE)</f>
        <v>0</v>
      </c>
      <c r="M374" s="857">
        <f t="shared" si="48"/>
        <v>0</v>
      </c>
      <c r="N374" s="389">
        <f t="shared" si="49"/>
        <v>0</v>
      </c>
      <c r="O374" s="389">
        <f t="shared" si="50"/>
        <v>0</v>
      </c>
      <c r="P374" s="546">
        <f t="shared" si="51"/>
        <v>0</v>
      </c>
      <c r="Q374" s="546">
        <f t="shared" si="52"/>
        <v>0</v>
      </c>
      <c r="R374" s="574">
        <f t="shared" si="56"/>
        <v>0</v>
      </c>
      <c r="S374" s="686">
        <f t="shared" si="56"/>
        <v>0</v>
      </c>
    </row>
    <row r="375" spans="1:19" ht="15" customHeight="1" x14ac:dyDescent="0.2">
      <c r="A375" s="41"/>
      <c r="B375" s="540"/>
      <c r="C375" s="527"/>
      <c r="D375" s="393"/>
      <c r="E375" s="394"/>
      <c r="F375" s="549"/>
      <c r="G375" s="394"/>
      <c r="H375" s="549"/>
      <c r="I375" s="394"/>
      <c r="J375" s="542">
        <f t="shared" si="55"/>
        <v>0</v>
      </c>
      <c r="K375" s="889">
        <f>HLOOKUP('A. Allgemeine Informationen'!$C$17,$M$2:$S$405,ROW(C375)-1,FALSE)+IF(OR(C375=0,'A. Allgemeine Informationen'!$C$17&lt;C375),0,J375*1/20)</f>
        <v>0</v>
      </c>
      <c r="L375" s="890">
        <f>HLOOKUP('A. Allgemeine Informationen'!$C$17,$M$2:$S$405,ROW(C375)-1,FALSE)</f>
        <v>0</v>
      </c>
      <c r="M375" s="857">
        <f t="shared" si="48"/>
        <v>0</v>
      </c>
      <c r="N375" s="389">
        <f t="shared" si="49"/>
        <v>0</v>
      </c>
      <c r="O375" s="389">
        <f t="shared" si="50"/>
        <v>0</v>
      </c>
      <c r="P375" s="546">
        <f t="shared" si="51"/>
        <v>0</v>
      </c>
      <c r="Q375" s="546">
        <f t="shared" si="52"/>
        <v>0</v>
      </c>
      <c r="R375" s="574">
        <f t="shared" si="56"/>
        <v>0</v>
      </c>
      <c r="S375" s="686">
        <f t="shared" si="56"/>
        <v>0</v>
      </c>
    </row>
    <row r="376" spans="1:19" ht="15" customHeight="1" x14ac:dyDescent="0.2">
      <c r="A376" s="41"/>
      <c r="B376" s="540"/>
      <c r="C376" s="527"/>
      <c r="D376" s="393"/>
      <c r="E376" s="394"/>
      <c r="F376" s="549"/>
      <c r="G376" s="394"/>
      <c r="H376" s="549"/>
      <c r="I376" s="394"/>
      <c r="J376" s="542">
        <f t="shared" si="55"/>
        <v>0</v>
      </c>
      <c r="K376" s="889">
        <f>HLOOKUP('A. Allgemeine Informationen'!$C$17,$M$2:$S$405,ROW(C376)-1,FALSE)+IF(OR(C376=0,'A. Allgemeine Informationen'!$C$17&lt;C376),0,J376*1/20)</f>
        <v>0</v>
      </c>
      <c r="L376" s="890">
        <f>HLOOKUP('A. Allgemeine Informationen'!$C$17,$M$2:$S$405,ROW(C376)-1,FALSE)</f>
        <v>0</v>
      </c>
      <c r="M376" s="857">
        <f t="shared" si="48"/>
        <v>0</v>
      </c>
      <c r="N376" s="389">
        <f t="shared" si="49"/>
        <v>0</v>
      </c>
      <c r="O376" s="389">
        <f t="shared" si="50"/>
        <v>0</v>
      </c>
      <c r="P376" s="546">
        <f t="shared" si="51"/>
        <v>0</v>
      </c>
      <c r="Q376" s="546">
        <f t="shared" si="52"/>
        <v>0</v>
      </c>
      <c r="R376" s="574">
        <f t="shared" si="56"/>
        <v>0</v>
      </c>
      <c r="S376" s="686">
        <f t="shared" si="56"/>
        <v>0</v>
      </c>
    </row>
    <row r="377" spans="1:19" ht="15" customHeight="1" x14ac:dyDescent="0.2">
      <c r="A377" s="41"/>
      <c r="B377" s="540"/>
      <c r="C377" s="527"/>
      <c r="D377" s="393"/>
      <c r="E377" s="394"/>
      <c r="F377" s="549"/>
      <c r="G377" s="394"/>
      <c r="H377" s="549"/>
      <c r="I377" s="394"/>
      <c r="J377" s="542">
        <f t="shared" si="55"/>
        <v>0</v>
      </c>
      <c r="K377" s="889">
        <f>HLOOKUP('A. Allgemeine Informationen'!$C$17,$M$2:$S$405,ROW(C377)-1,FALSE)+IF(OR(C377=0,'A. Allgemeine Informationen'!$C$17&lt;C377),0,J377*1/20)</f>
        <v>0</v>
      </c>
      <c r="L377" s="890">
        <f>HLOOKUP('A. Allgemeine Informationen'!$C$17,$M$2:$S$405,ROW(C377)-1,FALSE)</f>
        <v>0</v>
      </c>
      <c r="M377" s="857">
        <f t="shared" si="48"/>
        <v>0</v>
      </c>
      <c r="N377" s="389">
        <f t="shared" si="49"/>
        <v>0</v>
      </c>
      <c r="O377" s="389">
        <f t="shared" si="50"/>
        <v>0</v>
      </c>
      <c r="P377" s="546">
        <f t="shared" si="51"/>
        <v>0</v>
      </c>
      <c r="Q377" s="546">
        <f t="shared" si="52"/>
        <v>0</v>
      </c>
      <c r="R377" s="574">
        <f t="shared" si="56"/>
        <v>0</v>
      </c>
      <c r="S377" s="686">
        <f t="shared" si="56"/>
        <v>0</v>
      </c>
    </row>
    <row r="378" spans="1:19" ht="15" customHeight="1" x14ac:dyDescent="0.2">
      <c r="A378" s="41"/>
      <c r="B378" s="540"/>
      <c r="C378" s="527"/>
      <c r="D378" s="393"/>
      <c r="E378" s="394"/>
      <c r="F378" s="549"/>
      <c r="G378" s="394"/>
      <c r="H378" s="549"/>
      <c r="I378" s="394"/>
      <c r="J378" s="542">
        <f t="shared" si="55"/>
        <v>0</v>
      </c>
      <c r="K378" s="889">
        <f>HLOOKUP('A. Allgemeine Informationen'!$C$17,$M$2:$S$405,ROW(C378)-1,FALSE)+IF(OR(C378=0,'A. Allgemeine Informationen'!$C$17&lt;C378),0,J378*1/20)</f>
        <v>0</v>
      </c>
      <c r="L378" s="890">
        <f>HLOOKUP('A. Allgemeine Informationen'!$C$17,$M$2:$S$405,ROW(C378)-1,FALSE)</f>
        <v>0</v>
      </c>
      <c r="M378" s="857">
        <f t="shared" si="48"/>
        <v>0</v>
      </c>
      <c r="N378" s="389">
        <f t="shared" si="49"/>
        <v>0</v>
      </c>
      <c r="O378" s="389">
        <f t="shared" si="50"/>
        <v>0</v>
      </c>
      <c r="P378" s="546">
        <f t="shared" si="51"/>
        <v>0</v>
      </c>
      <c r="Q378" s="546">
        <f t="shared" si="52"/>
        <v>0</v>
      </c>
      <c r="R378" s="574">
        <f t="shared" si="56"/>
        <v>0</v>
      </c>
      <c r="S378" s="686">
        <f t="shared" si="56"/>
        <v>0</v>
      </c>
    </row>
    <row r="379" spans="1:19" ht="15" customHeight="1" x14ac:dyDescent="0.2">
      <c r="A379" s="41"/>
      <c r="B379" s="540"/>
      <c r="C379" s="527"/>
      <c r="D379" s="393"/>
      <c r="E379" s="394"/>
      <c r="F379" s="549"/>
      <c r="G379" s="394"/>
      <c r="H379" s="549"/>
      <c r="I379" s="394"/>
      <c r="J379" s="542">
        <f t="shared" si="55"/>
        <v>0</v>
      </c>
      <c r="K379" s="889">
        <f>HLOOKUP('A. Allgemeine Informationen'!$C$17,$M$2:$S$405,ROW(C379)-1,FALSE)+IF(OR(C379=0,'A. Allgemeine Informationen'!$C$17&lt;C379),0,J379*1/20)</f>
        <v>0</v>
      </c>
      <c r="L379" s="890">
        <f>HLOOKUP('A. Allgemeine Informationen'!$C$17,$M$2:$S$405,ROW(C379)-1,FALSE)</f>
        <v>0</v>
      </c>
      <c r="M379" s="857">
        <f t="shared" si="48"/>
        <v>0</v>
      </c>
      <c r="N379" s="389">
        <f t="shared" si="49"/>
        <v>0</v>
      </c>
      <c r="O379" s="389">
        <f t="shared" si="50"/>
        <v>0</v>
      </c>
      <c r="P379" s="546">
        <f t="shared" si="51"/>
        <v>0</v>
      </c>
      <c r="Q379" s="546">
        <f t="shared" si="52"/>
        <v>0</v>
      </c>
      <c r="R379" s="574">
        <f t="shared" si="56"/>
        <v>0</v>
      </c>
      <c r="S379" s="686">
        <f t="shared" si="56"/>
        <v>0</v>
      </c>
    </row>
    <row r="380" spans="1:19" ht="15" customHeight="1" x14ac:dyDescent="0.2">
      <c r="A380" s="41"/>
      <c r="B380" s="540"/>
      <c r="C380" s="527"/>
      <c r="D380" s="393"/>
      <c r="E380" s="394"/>
      <c r="F380" s="549"/>
      <c r="G380" s="394"/>
      <c r="H380" s="549"/>
      <c r="I380" s="394"/>
      <c r="J380" s="542">
        <f t="shared" si="55"/>
        <v>0</v>
      </c>
      <c r="K380" s="889">
        <f>HLOOKUP('A. Allgemeine Informationen'!$C$17,$M$2:$S$405,ROW(C380)-1,FALSE)+IF(OR(C380=0,'A. Allgemeine Informationen'!$C$17&lt;C380),0,J380*1/20)</f>
        <v>0</v>
      </c>
      <c r="L380" s="890">
        <f>HLOOKUP('A. Allgemeine Informationen'!$C$17,$M$2:$S$405,ROW(C380)-1,FALSE)</f>
        <v>0</v>
      </c>
      <c r="M380" s="857">
        <f t="shared" si="48"/>
        <v>0</v>
      </c>
      <c r="N380" s="389">
        <f t="shared" si="49"/>
        <v>0</v>
      </c>
      <c r="O380" s="389">
        <f t="shared" si="50"/>
        <v>0</v>
      </c>
      <c r="P380" s="546">
        <f t="shared" si="51"/>
        <v>0</v>
      </c>
      <c r="Q380" s="546">
        <f t="shared" si="52"/>
        <v>0</v>
      </c>
      <c r="R380" s="574">
        <f t="shared" si="56"/>
        <v>0</v>
      </c>
      <c r="S380" s="686">
        <f t="shared" si="56"/>
        <v>0</v>
      </c>
    </row>
    <row r="381" spans="1:19" ht="15" customHeight="1" x14ac:dyDescent="0.2">
      <c r="A381" s="41"/>
      <c r="B381" s="540"/>
      <c r="C381" s="527"/>
      <c r="D381" s="393"/>
      <c r="E381" s="394"/>
      <c r="F381" s="549"/>
      <c r="G381" s="394"/>
      <c r="H381" s="549"/>
      <c r="I381" s="394"/>
      <c r="J381" s="542">
        <f t="shared" si="55"/>
        <v>0</v>
      </c>
      <c r="K381" s="889">
        <f>HLOOKUP('A. Allgemeine Informationen'!$C$17,$M$2:$S$405,ROW(C381)-1,FALSE)+IF(OR(C381=0,'A. Allgemeine Informationen'!$C$17&lt;C381),0,J381*1/20)</f>
        <v>0</v>
      </c>
      <c r="L381" s="890">
        <f>HLOOKUP('A. Allgemeine Informationen'!$C$17,$M$2:$S$405,ROW(C381)-1,FALSE)</f>
        <v>0</v>
      </c>
      <c r="M381" s="857">
        <f t="shared" si="48"/>
        <v>0</v>
      </c>
      <c r="N381" s="389">
        <f t="shared" si="49"/>
        <v>0</v>
      </c>
      <c r="O381" s="389">
        <f t="shared" si="50"/>
        <v>0</v>
      </c>
      <c r="P381" s="546">
        <f t="shared" si="51"/>
        <v>0</v>
      </c>
      <c r="Q381" s="546">
        <f t="shared" si="52"/>
        <v>0</v>
      </c>
      <c r="R381" s="574">
        <f t="shared" si="56"/>
        <v>0</v>
      </c>
      <c r="S381" s="686">
        <f t="shared" si="56"/>
        <v>0</v>
      </c>
    </row>
    <row r="382" spans="1:19" ht="15" customHeight="1" x14ac:dyDescent="0.2">
      <c r="A382" s="41"/>
      <c r="B382" s="540"/>
      <c r="C382" s="527"/>
      <c r="D382" s="393"/>
      <c r="E382" s="394"/>
      <c r="F382" s="549"/>
      <c r="G382" s="394"/>
      <c r="H382" s="549"/>
      <c r="I382" s="394"/>
      <c r="J382" s="542">
        <f t="shared" si="55"/>
        <v>0</v>
      </c>
      <c r="K382" s="889">
        <f>HLOOKUP('A. Allgemeine Informationen'!$C$17,$M$2:$S$405,ROW(C382)-1,FALSE)+IF(OR(C382=0,'A. Allgemeine Informationen'!$C$17&lt;C382),0,J382*1/20)</f>
        <v>0</v>
      </c>
      <c r="L382" s="890">
        <f>HLOOKUP('A. Allgemeine Informationen'!$C$17,$M$2:$S$405,ROW(C382)-1,FALSE)</f>
        <v>0</v>
      </c>
      <c r="M382" s="857">
        <f t="shared" si="48"/>
        <v>0</v>
      </c>
      <c r="N382" s="389">
        <f t="shared" si="49"/>
        <v>0</v>
      </c>
      <c r="O382" s="389">
        <f t="shared" si="50"/>
        <v>0</v>
      </c>
      <c r="P382" s="546">
        <f t="shared" si="51"/>
        <v>0</v>
      </c>
      <c r="Q382" s="546">
        <f t="shared" si="52"/>
        <v>0</v>
      </c>
      <c r="R382" s="574">
        <f t="shared" si="56"/>
        <v>0</v>
      </c>
      <c r="S382" s="686">
        <f t="shared" si="56"/>
        <v>0</v>
      </c>
    </row>
    <row r="383" spans="1:19" ht="15" customHeight="1" x14ac:dyDescent="0.2">
      <c r="A383" s="41"/>
      <c r="B383" s="540"/>
      <c r="C383" s="527"/>
      <c r="D383" s="393"/>
      <c r="E383" s="394"/>
      <c r="F383" s="549"/>
      <c r="G383" s="394"/>
      <c r="H383" s="549"/>
      <c r="I383" s="394"/>
      <c r="J383" s="388">
        <f t="shared" si="55"/>
        <v>0</v>
      </c>
      <c r="K383" s="889">
        <f>HLOOKUP('A. Allgemeine Informationen'!$C$17,$M$2:$S$405,ROW(C383)-1,FALSE)+IF(OR(C383=0,'A. Allgemeine Informationen'!$C$17&lt;C383),0,J383*1/20)</f>
        <v>0</v>
      </c>
      <c r="L383" s="890">
        <f>HLOOKUP('A. Allgemeine Informationen'!$C$17,$M$2:$S$405,ROW(C383)-1,FALSE)</f>
        <v>0</v>
      </c>
      <c r="M383" s="858">
        <f t="shared" si="48"/>
        <v>0</v>
      </c>
      <c r="N383" s="390">
        <f t="shared" si="49"/>
        <v>0</v>
      </c>
      <c r="O383" s="390">
        <f t="shared" si="50"/>
        <v>0</v>
      </c>
      <c r="P383" s="574">
        <f t="shared" si="51"/>
        <v>0</v>
      </c>
      <c r="Q383" s="546">
        <f t="shared" si="52"/>
        <v>0</v>
      </c>
      <c r="R383" s="574">
        <f t="shared" si="56"/>
        <v>0</v>
      </c>
      <c r="S383" s="686">
        <f t="shared" si="56"/>
        <v>0</v>
      </c>
    </row>
    <row r="384" spans="1:19" ht="15" customHeight="1" x14ac:dyDescent="0.2">
      <c r="A384" s="41"/>
      <c r="B384" s="540"/>
      <c r="C384" s="527"/>
      <c r="D384" s="393"/>
      <c r="E384" s="394"/>
      <c r="F384" s="549"/>
      <c r="G384" s="394"/>
      <c r="H384" s="549"/>
      <c r="I384" s="394"/>
      <c r="J384" s="542">
        <f t="shared" si="55"/>
        <v>0</v>
      </c>
      <c r="K384" s="889">
        <f>HLOOKUP('A. Allgemeine Informationen'!$C$17,$M$2:$S$405,ROW(C384)-1,FALSE)+IF(OR(C384=0,'A. Allgemeine Informationen'!$C$17&lt;C384),0,J384*1/20)</f>
        <v>0</v>
      </c>
      <c r="L384" s="890">
        <f>HLOOKUP('A. Allgemeine Informationen'!$C$17,$M$2:$S$405,ROW(C384)-1,FALSE)</f>
        <v>0</v>
      </c>
      <c r="M384" s="857">
        <f t="shared" si="48"/>
        <v>0</v>
      </c>
      <c r="N384" s="389">
        <f t="shared" si="49"/>
        <v>0</v>
      </c>
      <c r="O384" s="389">
        <f t="shared" si="50"/>
        <v>0</v>
      </c>
      <c r="P384" s="546">
        <f t="shared" si="51"/>
        <v>0</v>
      </c>
      <c r="Q384" s="546">
        <f t="shared" si="52"/>
        <v>0</v>
      </c>
      <c r="R384" s="574">
        <f t="shared" si="56"/>
        <v>0</v>
      </c>
      <c r="S384" s="686">
        <f t="shared" si="56"/>
        <v>0</v>
      </c>
    </row>
    <row r="385" spans="1:19" ht="15" customHeight="1" x14ac:dyDescent="0.2">
      <c r="A385" s="41"/>
      <c r="B385" s="540"/>
      <c r="C385" s="527"/>
      <c r="D385" s="393"/>
      <c r="E385" s="394"/>
      <c r="F385" s="549"/>
      <c r="G385" s="394"/>
      <c r="H385" s="549"/>
      <c r="I385" s="394"/>
      <c r="J385" s="542">
        <f t="shared" si="55"/>
        <v>0</v>
      </c>
      <c r="K385" s="889">
        <f>HLOOKUP('A. Allgemeine Informationen'!$C$17,$M$2:$S$405,ROW(C385)-1,FALSE)+IF(OR(C385=0,'A. Allgemeine Informationen'!$C$17&lt;C385),0,J385*1/20)</f>
        <v>0</v>
      </c>
      <c r="L385" s="890">
        <f>HLOOKUP('A. Allgemeine Informationen'!$C$17,$M$2:$S$405,ROW(C385)-1,FALSE)</f>
        <v>0</v>
      </c>
      <c r="M385" s="857">
        <f t="shared" si="48"/>
        <v>0</v>
      </c>
      <c r="N385" s="389">
        <f t="shared" si="49"/>
        <v>0</v>
      </c>
      <c r="O385" s="389">
        <f t="shared" si="50"/>
        <v>0</v>
      </c>
      <c r="P385" s="546">
        <f t="shared" si="51"/>
        <v>0</v>
      </c>
      <c r="Q385" s="546">
        <f t="shared" si="52"/>
        <v>0</v>
      </c>
      <c r="R385" s="574">
        <f t="shared" si="56"/>
        <v>0</v>
      </c>
      <c r="S385" s="686">
        <f t="shared" si="56"/>
        <v>0</v>
      </c>
    </row>
    <row r="386" spans="1:19" ht="15" customHeight="1" x14ac:dyDescent="0.2">
      <c r="A386" s="41"/>
      <c r="B386" s="540"/>
      <c r="C386" s="527"/>
      <c r="D386" s="393"/>
      <c r="E386" s="394"/>
      <c r="F386" s="549"/>
      <c r="G386" s="394"/>
      <c r="H386" s="549"/>
      <c r="I386" s="394"/>
      <c r="J386" s="542">
        <f t="shared" si="55"/>
        <v>0</v>
      </c>
      <c r="K386" s="889">
        <f>HLOOKUP('A. Allgemeine Informationen'!$C$17,$M$2:$S$405,ROW(C386)-1,FALSE)+IF(OR(C386=0,'A. Allgemeine Informationen'!$C$17&lt;C386),0,J386*1/20)</f>
        <v>0</v>
      </c>
      <c r="L386" s="890">
        <f>HLOOKUP('A. Allgemeine Informationen'!$C$17,$M$2:$S$405,ROW(C386)-1,FALSE)</f>
        <v>0</v>
      </c>
      <c r="M386" s="857">
        <f t="shared" si="48"/>
        <v>0</v>
      </c>
      <c r="N386" s="389">
        <f t="shared" si="49"/>
        <v>0</v>
      </c>
      <c r="O386" s="389">
        <f t="shared" si="50"/>
        <v>0</v>
      </c>
      <c r="P386" s="546">
        <f t="shared" si="51"/>
        <v>0</v>
      </c>
      <c r="Q386" s="546">
        <f t="shared" si="52"/>
        <v>0</v>
      </c>
      <c r="R386" s="574">
        <f t="shared" ref="R386:S405" si="57">IF(OR($J386=0,R$5-$C386&lt;0,$C386=0,20-(R$5-$C386)=0),0,$J386*(19-(R$5-$C386))/20)</f>
        <v>0</v>
      </c>
      <c r="S386" s="686">
        <f t="shared" si="57"/>
        <v>0</v>
      </c>
    </row>
    <row r="387" spans="1:19" ht="15" customHeight="1" x14ac:dyDescent="0.2">
      <c r="A387" s="41"/>
      <c r="B387" s="540"/>
      <c r="C387" s="527"/>
      <c r="D387" s="393"/>
      <c r="E387" s="394"/>
      <c r="F387" s="549"/>
      <c r="G387" s="394"/>
      <c r="H387" s="549"/>
      <c r="I387" s="394"/>
      <c r="J387" s="542">
        <f t="shared" si="55"/>
        <v>0</v>
      </c>
      <c r="K387" s="889">
        <f>HLOOKUP('A. Allgemeine Informationen'!$C$17,$M$2:$S$405,ROW(C387)-1,FALSE)+IF(OR(C387=0,'A. Allgemeine Informationen'!$C$17&lt;C387),0,J387*1/20)</f>
        <v>0</v>
      </c>
      <c r="L387" s="890">
        <f>HLOOKUP('A. Allgemeine Informationen'!$C$17,$M$2:$S$405,ROW(C387)-1,FALSE)</f>
        <v>0</v>
      </c>
      <c r="M387" s="857">
        <f t="shared" si="48"/>
        <v>0</v>
      </c>
      <c r="N387" s="389">
        <f t="shared" si="49"/>
        <v>0</v>
      </c>
      <c r="O387" s="389">
        <f t="shared" si="50"/>
        <v>0</v>
      </c>
      <c r="P387" s="546">
        <f t="shared" si="51"/>
        <v>0</v>
      </c>
      <c r="Q387" s="546">
        <f t="shared" si="52"/>
        <v>0</v>
      </c>
      <c r="R387" s="574">
        <f t="shared" si="57"/>
        <v>0</v>
      </c>
      <c r="S387" s="686">
        <f t="shared" si="57"/>
        <v>0</v>
      </c>
    </row>
    <row r="388" spans="1:19" ht="15" customHeight="1" x14ac:dyDescent="0.2">
      <c r="A388" s="41"/>
      <c r="B388" s="540"/>
      <c r="C388" s="527"/>
      <c r="D388" s="393"/>
      <c r="E388" s="394"/>
      <c r="F388" s="549"/>
      <c r="G388" s="394"/>
      <c r="H388" s="549"/>
      <c r="I388" s="394"/>
      <c r="J388" s="542">
        <f t="shared" si="55"/>
        <v>0</v>
      </c>
      <c r="K388" s="889">
        <f>HLOOKUP('A. Allgemeine Informationen'!$C$17,$M$2:$S$405,ROW(C388)-1,FALSE)+IF(OR(C388=0,'A. Allgemeine Informationen'!$C$17&lt;C388),0,J388*1/20)</f>
        <v>0</v>
      </c>
      <c r="L388" s="890">
        <f>HLOOKUP('A. Allgemeine Informationen'!$C$17,$M$2:$S$405,ROW(C388)-1,FALSE)</f>
        <v>0</v>
      </c>
      <c r="M388" s="857">
        <f t="shared" si="48"/>
        <v>0</v>
      </c>
      <c r="N388" s="389">
        <f t="shared" si="49"/>
        <v>0</v>
      </c>
      <c r="O388" s="389">
        <f t="shared" si="50"/>
        <v>0</v>
      </c>
      <c r="P388" s="546">
        <f t="shared" si="51"/>
        <v>0</v>
      </c>
      <c r="Q388" s="546">
        <f t="shared" si="52"/>
        <v>0</v>
      </c>
      <c r="R388" s="574">
        <f t="shared" si="57"/>
        <v>0</v>
      </c>
      <c r="S388" s="686">
        <f t="shared" si="57"/>
        <v>0</v>
      </c>
    </row>
    <row r="389" spans="1:19" ht="15" customHeight="1" x14ac:dyDescent="0.2">
      <c r="A389" s="41"/>
      <c r="B389" s="540"/>
      <c r="C389" s="527"/>
      <c r="D389" s="393"/>
      <c r="E389" s="394"/>
      <c r="F389" s="549"/>
      <c r="G389" s="394"/>
      <c r="H389" s="549"/>
      <c r="I389" s="394"/>
      <c r="J389" s="542">
        <f t="shared" si="55"/>
        <v>0</v>
      </c>
      <c r="K389" s="889">
        <f>HLOOKUP('A. Allgemeine Informationen'!$C$17,$M$2:$S$405,ROW(C389)-1,FALSE)+IF(OR(C389=0,'A. Allgemeine Informationen'!$C$17&lt;C389),0,J389*1/20)</f>
        <v>0</v>
      </c>
      <c r="L389" s="890">
        <f>HLOOKUP('A. Allgemeine Informationen'!$C$17,$M$2:$S$405,ROW(C389)-1,FALSE)</f>
        <v>0</v>
      </c>
      <c r="M389" s="857">
        <f t="shared" si="48"/>
        <v>0</v>
      </c>
      <c r="N389" s="389">
        <f t="shared" si="49"/>
        <v>0</v>
      </c>
      <c r="O389" s="389">
        <f t="shared" si="50"/>
        <v>0</v>
      </c>
      <c r="P389" s="546">
        <f t="shared" si="51"/>
        <v>0</v>
      </c>
      <c r="Q389" s="546">
        <f t="shared" si="52"/>
        <v>0</v>
      </c>
      <c r="R389" s="574">
        <f t="shared" si="57"/>
        <v>0</v>
      </c>
      <c r="S389" s="686">
        <f t="shared" si="57"/>
        <v>0</v>
      </c>
    </row>
    <row r="390" spans="1:19" ht="15" customHeight="1" x14ac:dyDescent="0.2">
      <c r="A390" s="41"/>
      <c r="B390" s="540"/>
      <c r="C390" s="527"/>
      <c r="D390" s="393"/>
      <c r="E390" s="394"/>
      <c r="F390" s="549"/>
      <c r="G390" s="394"/>
      <c r="H390" s="549"/>
      <c r="I390" s="394"/>
      <c r="J390" s="542">
        <f t="shared" si="55"/>
        <v>0</v>
      </c>
      <c r="K390" s="889">
        <f>HLOOKUP('A. Allgemeine Informationen'!$C$17,$M$2:$S$405,ROW(C390)-1,FALSE)+IF(OR(C390=0,'A. Allgemeine Informationen'!$C$17&lt;C390),0,J390*1/20)</f>
        <v>0</v>
      </c>
      <c r="L390" s="890">
        <f>HLOOKUP('A. Allgemeine Informationen'!$C$17,$M$2:$S$405,ROW(C390)-1,FALSE)</f>
        <v>0</v>
      </c>
      <c r="M390" s="857">
        <f t="shared" ref="M390:M405" si="58">IF(OR($J390=0,M$5-$C390&lt;0,$C390=0,20-(M$5-$C390)=0),0,$J390*(19-(M$5-$C390))/20)</f>
        <v>0</v>
      </c>
      <c r="N390" s="389">
        <f t="shared" ref="N390:N405" si="59">IF(OR($J390=0,N$5-$C390&lt;0,$C390=0,20-(N$5-$C390)=0),0,$J390*(19-(N$5-$C390))/20)</f>
        <v>0</v>
      </c>
      <c r="O390" s="389">
        <f t="shared" ref="O390:O405" si="60">IF(OR($J390=0,O$5-$C390&lt;0,$C390=0,20-(O$5-$C390)=0),0,$J390*(19-(O$5-$C390))/20)</f>
        <v>0</v>
      </c>
      <c r="P390" s="546">
        <f t="shared" ref="P390:P405" si="61">IF(OR($J390=0,P$5-$C390&lt;0,$C390=0,20-(P$5-$C390)=0),0,$J390*(19-(P$5-$C390))/20)</f>
        <v>0</v>
      </c>
      <c r="Q390" s="546">
        <f t="shared" ref="Q390:Q405" si="62">IF(OR($J390=0,Q$5-$C390&lt;0,$C390=0,20-(Q$5-$C390)=0),0,$J390*(19-(Q$5-$C390))/20)</f>
        <v>0</v>
      </c>
      <c r="R390" s="574">
        <f t="shared" si="57"/>
        <v>0</v>
      </c>
      <c r="S390" s="686">
        <f t="shared" si="57"/>
        <v>0</v>
      </c>
    </row>
    <row r="391" spans="1:19" ht="15" customHeight="1" x14ac:dyDescent="0.2">
      <c r="A391" s="41"/>
      <c r="B391" s="540"/>
      <c r="C391" s="527"/>
      <c r="D391" s="393"/>
      <c r="E391" s="394"/>
      <c r="F391" s="549"/>
      <c r="G391" s="394"/>
      <c r="H391" s="549"/>
      <c r="I391" s="394"/>
      <c r="J391" s="542">
        <f t="shared" si="55"/>
        <v>0</v>
      </c>
      <c r="K391" s="889">
        <f>HLOOKUP('A. Allgemeine Informationen'!$C$17,$M$2:$S$405,ROW(C391)-1,FALSE)+IF(OR(C391=0,'A. Allgemeine Informationen'!$C$17&lt;C391),0,J391*1/20)</f>
        <v>0</v>
      </c>
      <c r="L391" s="890">
        <f>HLOOKUP('A. Allgemeine Informationen'!$C$17,$M$2:$S$405,ROW(C391)-1,FALSE)</f>
        <v>0</v>
      </c>
      <c r="M391" s="857">
        <f t="shared" si="58"/>
        <v>0</v>
      </c>
      <c r="N391" s="389">
        <f t="shared" si="59"/>
        <v>0</v>
      </c>
      <c r="O391" s="389">
        <f t="shared" si="60"/>
        <v>0</v>
      </c>
      <c r="P391" s="546">
        <f t="shared" si="61"/>
        <v>0</v>
      </c>
      <c r="Q391" s="546">
        <f t="shared" si="62"/>
        <v>0</v>
      </c>
      <c r="R391" s="574">
        <f t="shared" si="57"/>
        <v>0</v>
      </c>
      <c r="S391" s="686">
        <f t="shared" si="57"/>
        <v>0</v>
      </c>
    </row>
    <row r="392" spans="1:19" ht="15" customHeight="1" x14ac:dyDescent="0.2">
      <c r="A392" s="41"/>
      <c r="B392" s="540"/>
      <c r="C392" s="527"/>
      <c r="D392" s="393"/>
      <c r="E392" s="394"/>
      <c r="F392" s="549"/>
      <c r="G392" s="394"/>
      <c r="H392" s="549"/>
      <c r="I392" s="394"/>
      <c r="J392" s="542">
        <f t="shared" si="55"/>
        <v>0</v>
      </c>
      <c r="K392" s="889">
        <f>HLOOKUP('A. Allgemeine Informationen'!$C$17,$M$2:$S$405,ROW(C392)-1,FALSE)+IF(OR(C392=0,'A. Allgemeine Informationen'!$C$17&lt;C392),0,J392*1/20)</f>
        <v>0</v>
      </c>
      <c r="L392" s="890">
        <f>HLOOKUP('A. Allgemeine Informationen'!$C$17,$M$2:$S$405,ROW(C392)-1,FALSE)</f>
        <v>0</v>
      </c>
      <c r="M392" s="857">
        <f t="shared" si="58"/>
        <v>0</v>
      </c>
      <c r="N392" s="389">
        <f t="shared" si="59"/>
        <v>0</v>
      </c>
      <c r="O392" s="389">
        <f t="shared" si="60"/>
        <v>0</v>
      </c>
      <c r="P392" s="546">
        <f t="shared" si="61"/>
        <v>0</v>
      </c>
      <c r="Q392" s="546">
        <f t="shared" si="62"/>
        <v>0</v>
      </c>
      <c r="R392" s="574">
        <f t="shared" si="57"/>
        <v>0</v>
      </c>
      <c r="S392" s="686">
        <f t="shared" si="57"/>
        <v>0</v>
      </c>
    </row>
    <row r="393" spans="1:19" ht="15" customHeight="1" x14ac:dyDescent="0.2">
      <c r="A393" s="41"/>
      <c r="B393" s="540"/>
      <c r="C393" s="527"/>
      <c r="D393" s="393"/>
      <c r="E393" s="394"/>
      <c r="F393" s="549"/>
      <c r="G393" s="394"/>
      <c r="H393" s="549"/>
      <c r="I393" s="394"/>
      <c r="J393" s="542">
        <f t="shared" si="55"/>
        <v>0</v>
      </c>
      <c r="K393" s="889">
        <f>HLOOKUP('A. Allgemeine Informationen'!$C$17,$M$2:$S$405,ROW(C393)-1,FALSE)+IF(OR(C393=0,'A. Allgemeine Informationen'!$C$17&lt;C393),0,J393*1/20)</f>
        <v>0</v>
      </c>
      <c r="L393" s="890">
        <f>HLOOKUP('A. Allgemeine Informationen'!$C$17,$M$2:$S$405,ROW(C393)-1,FALSE)</f>
        <v>0</v>
      </c>
      <c r="M393" s="857">
        <f t="shared" si="58"/>
        <v>0</v>
      </c>
      <c r="N393" s="389">
        <f t="shared" si="59"/>
        <v>0</v>
      </c>
      <c r="O393" s="389">
        <f t="shared" si="60"/>
        <v>0</v>
      </c>
      <c r="P393" s="546">
        <f t="shared" si="61"/>
        <v>0</v>
      </c>
      <c r="Q393" s="546">
        <f t="shared" si="62"/>
        <v>0</v>
      </c>
      <c r="R393" s="574">
        <f t="shared" si="57"/>
        <v>0</v>
      </c>
      <c r="S393" s="686">
        <f t="shared" si="57"/>
        <v>0</v>
      </c>
    </row>
    <row r="394" spans="1:19" ht="15" customHeight="1" x14ac:dyDescent="0.2">
      <c r="A394" s="41"/>
      <c r="B394" s="540"/>
      <c r="C394" s="527"/>
      <c r="D394" s="393"/>
      <c r="E394" s="394"/>
      <c r="F394" s="549"/>
      <c r="G394" s="394"/>
      <c r="H394" s="549"/>
      <c r="I394" s="394"/>
      <c r="J394" s="542">
        <f t="shared" si="55"/>
        <v>0</v>
      </c>
      <c r="K394" s="889">
        <f>HLOOKUP('A. Allgemeine Informationen'!$C$17,$M$2:$S$405,ROW(C394)-1,FALSE)+IF(OR(C394=0,'A. Allgemeine Informationen'!$C$17&lt;C394),0,J394*1/20)</f>
        <v>0</v>
      </c>
      <c r="L394" s="890">
        <f>HLOOKUP('A. Allgemeine Informationen'!$C$17,$M$2:$S$405,ROW(C394)-1,FALSE)</f>
        <v>0</v>
      </c>
      <c r="M394" s="857">
        <f t="shared" si="58"/>
        <v>0</v>
      </c>
      <c r="N394" s="389">
        <f t="shared" si="59"/>
        <v>0</v>
      </c>
      <c r="O394" s="389">
        <f t="shared" si="60"/>
        <v>0</v>
      </c>
      <c r="P394" s="546">
        <f t="shared" si="61"/>
        <v>0</v>
      </c>
      <c r="Q394" s="546">
        <f t="shared" si="62"/>
        <v>0</v>
      </c>
      <c r="R394" s="574">
        <f t="shared" si="57"/>
        <v>0</v>
      </c>
      <c r="S394" s="686">
        <f t="shared" si="57"/>
        <v>0</v>
      </c>
    </row>
    <row r="395" spans="1:19" ht="15" customHeight="1" x14ac:dyDescent="0.2">
      <c r="A395" s="41"/>
      <c r="B395" s="540"/>
      <c r="C395" s="383"/>
      <c r="D395" s="385"/>
      <c r="E395" s="387"/>
      <c r="F395" s="549"/>
      <c r="G395" s="387"/>
      <c r="H395" s="549"/>
      <c r="I395" s="387"/>
      <c r="J395" s="542">
        <f t="shared" si="37"/>
        <v>0</v>
      </c>
      <c r="K395" s="889">
        <f>HLOOKUP('A. Allgemeine Informationen'!$C$17,$M$2:$S$405,ROW(C395)-1,FALSE)+IF(OR(C395=0,'A. Allgemeine Informationen'!$C$17&lt;C395),0,J395*1/20)</f>
        <v>0</v>
      </c>
      <c r="L395" s="890">
        <f>HLOOKUP('A. Allgemeine Informationen'!$C$17,$M$2:$S$405,ROW(C395)-1,FALSE)</f>
        <v>0</v>
      </c>
      <c r="M395" s="857">
        <f t="shared" si="58"/>
        <v>0</v>
      </c>
      <c r="N395" s="389">
        <f t="shared" si="59"/>
        <v>0</v>
      </c>
      <c r="O395" s="389">
        <f t="shared" si="60"/>
        <v>0</v>
      </c>
      <c r="P395" s="546">
        <f t="shared" si="61"/>
        <v>0</v>
      </c>
      <c r="Q395" s="546">
        <f t="shared" si="62"/>
        <v>0</v>
      </c>
      <c r="R395" s="574">
        <f t="shared" si="57"/>
        <v>0</v>
      </c>
      <c r="S395" s="686">
        <f t="shared" si="57"/>
        <v>0</v>
      </c>
    </row>
    <row r="396" spans="1:19" ht="15" customHeight="1" x14ac:dyDescent="0.2">
      <c r="A396" s="41"/>
      <c r="B396" s="540"/>
      <c r="C396" s="383"/>
      <c r="D396" s="385"/>
      <c r="E396" s="387"/>
      <c r="F396" s="549"/>
      <c r="G396" s="387"/>
      <c r="H396" s="549"/>
      <c r="I396" s="387"/>
      <c r="J396" s="542">
        <f t="shared" si="37"/>
        <v>0</v>
      </c>
      <c r="K396" s="889">
        <f>HLOOKUP('A. Allgemeine Informationen'!$C$17,$M$2:$S$405,ROW(C396)-1,FALSE)+IF(OR(C396=0,'A. Allgemeine Informationen'!$C$17&lt;C396),0,J396*1/20)</f>
        <v>0</v>
      </c>
      <c r="L396" s="890">
        <f>HLOOKUP('A. Allgemeine Informationen'!$C$17,$M$2:$S$405,ROW(C396)-1,FALSE)</f>
        <v>0</v>
      </c>
      <c r="M396" s="857">
        <f t="shared" si="58"/>
        <v>0</v>
      </c>
      <c r="N396" s="389">
        <f t="shared" si="59"/>
        <v>0</v>
      </c>
      <c r="O396" s="389">
        <f t="shared" si="60"/>
        <v>0</v>
      </c>
      <c r="P396" s="546">
        <f t="shared" si="61"/>
        <v>0</v>
      </c>
      <c r="Q396" s="546">
        <f t="shared" si="62"/>
        <v>0</v>
      </c>
      <c r="R396" s="574">
        <f t="shared" si="57"/>
        <v>0</v>
      </c>
      <c r="S396" s="686">
        <f t="shared" si="57"/>
        <v>0</v>
      </c>
    </row>
    <row r="397" spans="1:19" ht="15" customHeight="1" x14ac:dyDescent="0.2">
      <c r="A397" s="41"/>
      <c r="B397" s="540"/>
      <c r="C397" s="383"/>
      <c r="D397" s="385"/>
      <c r="E397" s="387"/>
      <c r="F397" s="549"/>
      <c r="G397" s="387"/>
      <c r="H397" s="549"/>
      <c r="I397" s="387"/>
      <c r="J397" s="542">
        <f t="shared" si="37"/>
        <v>0</v>
      </c>
      <c r="K397" s="889">
        <f>HLOOKUP('A. Allgemeine Informationen'!$C$17,$M$2:$S$405,ROW(C397)-1,FALSE)+IF(OR(C397=0,'A. Allgemeine Informationen'!$C$17&lt;C397),0,J397*1/20)</f>
        <v>0</v>
      </c>
      <c r="L397" s="890">
        <f>HLOOKUP('A. Allgemeine Informationen'!$C$17,$M$2:$S$405,ROW(C397)-1,FALSE)</f>
        <v>0</v>
      </c>
      <c r="M397" s="857">
        <f t="shared" si="58"/>
        <v>0</v>
      </c>
      <c r="N397" s="389">
        <f t="shared" si="59"/>
        <v>0</v>
      </c>
      <c r="O397" s="389">
        <f t="shared" si="60"/>
        <v>0</v>
      </c>
      <c r="P397" s="546">
        <f t="shared" si="61"/>
        <v>0</v>
      </c>
      <c r="Q397" s="546">
        <f t="shared" si="62"/>
        <v>0</v>
      </c>
      <c r="R397" s="574">
        <f t="shared" si="57"/>
        <v>0</v>
      </c>
      <c r="S397" s="686">
        <f t="shared" si="57"/>
        <v>0</v>
      </c>
    </row>
    <row r="398" spans="1:19" ht="15" customHeight="1" x14ac:dyDescent="0.2">
      <c r="A398" s="41"/>
      <c r="B398" s="540"/>
      <c r="C398" s="383"/>
      <c r="D398" s="386"/>
      <c r="E398" s="387"/>
      <c r="F398" s="549"/>
      <c r="G398" s="387"/>
      <c r="H398" s="549"/>
      <c r="I398" s="387"/>
      <c r="J398" s="542">
        <f t="shared" si="37"/>
        <v>0</v>
      </c>
      <c r="K398" s="889">
        <f>HLOOKUP('A. Allgemeine Informationen'!$C$17,$M$2:$S$405,ROW(C398)-1,FALSE)+IF(OR(C398=0,'A. Allgemeine Informationen'!$C$17&lt;C398),0,J398*1/20)</f>
        <v>0</v>
      </c>
      <c r="L398" s="890">
        <f>HLOOKUP('A. Allgemeine Informationen'!$C$17,$M$2:$S$405,ROW(C398)-1,FALSE)</f>
        <v>0</v>
      </c>
      <c r="M398" s="857">
        <f t="shared" si="58"/>
        <v>0</v>
      </c>
      <c r="N398" s="389">
        <f t="shared" si="59"/>
        <v>0</v>
      </c>
      <c r="O398" s="389">
        <f t="shared" si="60"/>
        <v>0</v>
      </c>
      <c r="P398" s="546">
        <f t="shared" si="61"/>
        <v>0</v>
      </c>
      <c r="Q398" s="546">
        <f t="shared" si="62"/>
        <v>0</v>
      </c>
      <c r="R398" s="574">
        <f t="shared" si="57"/>
        <v>0</v>
      </c>
      <c r="S398" s="686">
        <f t="shared" si="57"/>
        <v>0</v>
      </c>
    </row>
    <row r="399" spans="1:19" ht="15" customHeight="1" x14ac:dyDescent="0.2">
      <c r="A399" s="41"/>
      <c r="B399" s="540"/>
      <c r="C399" s="383"/>
      <c r="D399" s="385"/>
      <c r="E399" s="387"/>
      <c r="F399" s="549"/>
      <c r="G399" s="387"/>
      <c r="H399" s="549"/>
      <c r="I399" s="387"/>
      <c r="J399" s="542">
        <f t="shared" ref="J399:J405" si="63">SUM(E399,G399)-I399</f>
        <v>0</v>
      </c>
      <c r="K399" s="889">
        <f>HLOOKUP('A. Allgemeine Informationen'!$C$17,$M$2:$S$405,ROW(C399)-1,FALSE)+IF(OR(C399=0,'A. Allgemeine Informationen'!$C$17&lt;C399),0,J399*1/20)</f>
        <v>0</v>
      </c>
      <c r="L399" s="890">
        <f>HLOOKUP('A. Allgemeine Informationen'!$C$17,$M$2:$S$405,ROW(C399)-1,FALSE)</f>
        <v>0</v>
      </c>
      <c r="M399" s="857">
        <f t="shared" si="58"/>
        <v>0</v>
      </c>
      <c r="N399" s="389">
        <f t="shared" si="59"/>
        <v>0</v>
      </c>
      <c r="O399" s="389">
        <f t="shared" si="60"/>
        <v>0</v>
      </c>
      <c r="P399" s="546">
        <f t="shared" si="61"/>
        <v>0</v>
      </c>
      <c r="Q399" s="546">
        <f t="shared" si="62"/>
        <v>0</v>
      </c>
      <c r="R399" s="574">
        <f t="shared" si="57"/>
        <v>0</v>
      </c>
      <c r="S399" s="686">
        <f t="shared" si="57"/>
        <v>0</v>
      </c>
    </row>
    <row r="400" spans="1:19" ht="15" customHeight="1" x14ac:dyDescent="0.2">
      <c r="A400" s="41"/>
      <c r="B400" s="540"/>
      <c r="C400" s="383"/>
      <c r="D400" s="385"/>
      <c r="E400" s="387"/>
      <c r="F400" s="549"/>
      <c r="G400" s="387"/>
      <c r="H400" s="549"/>
      <c r="I400" s="387"/>
      <c r="J400" s="542">
        <f t="shared" si="63"/>
        <v>0</v>
      </c>
      <c r="K400" s="889">
        <f>HLOOKUP('A. Allgemeine Informationen'!$C$17,$M$2:$S$405,ROW(C400)-1,FALSE)+IF(OR(C400=0,'A. Allgemeine Informationen'!$C$17&lt;C400),0,J400*1/20)</f>
        <v>0</v>
      </c>
      <c r="L400" s="890">
        <f>HLOOKUP('A. Allgemeine Informationen'!$C$17,$M$2:$S$405,ROW(C400)-1,FALSE)</f>
        <v>0</v>
      </c>
      <c r="M400" s="857">
        <f t="shared" si="58"/>
        <v>0</v>
      </c>
      <c r="N400" s="389">
        <f t="shared" si="59"/>
        <v>0</v>
      </c>
      <c r="O400" s="389">
        <f t="shared" si="60"/>
        <v>0</v>
      </c>
      <c r="P400" s="546">
        <f t="shared" si="61"/>
        <v>0</v>
      </c>
      <c r="Q400" s="546">
        <f t="shared" si="62"/>
        <v>0</v>
      </c>
      <c r="R400" s="574">
        <f t="shared" si="57"/>
        <v>0</v>
      </c>
      <c r="S400" s="686">
        <f t="shared" si="57"/>
        <v>0</v>
      </c>
    </row>
    <row r="401" spans="1:19" ht="15" customHeight="1" x14ac:dyDescent="0.2">
      <c r="A401" s="41"/>
      <c r="B401" s="540"/>
      <c r="C401" s="383"/>
      <c r="D401" s="385"/>
      <c r="E401" s="387"/>
      <c r="F401" s="549"/>
      <c r="G401" s="387"/>
      <c r="H401" s="549"/>
      <c r="I401" s="387"/>
      <c r="J401" s="542">
        <f t="shared" si="63"/>
        <v>0</v>
      </c>
      <c r="K401" s="889">
        <f>HLOOKUP('A. Allgemeine Informationen'!$C$17,$M$2:$S$405,ROW(C401)-1,FALSE)+IF(OR(C401=0,'A. Allgemeine Informationen'!$C$17&lt;C401),0,J401*1/20)</f>
        <v>0</v>
      </c>
      <c r="L401" s="890">
        <f>HLOOKUP('A. Allgemeine Informationen'!$C$17,$M$2:$S$405,ROW(C401)-1,FALSE)</f>
        <v>0</v>
      </c>
      <c r="M401" s="857">
        <f t="shared" si="58"/>
        <v>0</v>
      </c>
      <c r="N401" s="389">
        <f t="shared" si="59"/>
        <v>0</v>
      </c>
      <c r="O401" s="389">
        <f t="shared" si="60"/>
        <v>0</v>
      </c>
      <c r="P401" s="546">
        <f t="shared" si="61"/>
        <v>0</v>
      </c>
      <c r="Q401" s="546">
        <f t="shared" si="62"/>
        <v>0</v>
      </c>
      <c r="R401" s="574">
        <f t="shared" si="57"/>
        <v>0</v>
      </c>
      <c r="S401" s="686">
        <f t="shared" si="57"/>
        <v>0</v>
      </c>
    </row>
    <row r="402" spans="1:19" ht="15" customHeight="1" x14ac:dyDescent="0.2">
      <c r="A402" s="41"/>
      <c r="B402" s="540"/>
      <c r="C402" s="383"/>
      <c r="D402" s="385"/>
      <c r="E402" s="387"/>
      <c r="F402" s="549"/>
      <c r="G402" s="387"/>
      <c r="H402" s="549"/>
      <c r="I402" s="387"/>
      <c r="J402" s="542">
        <f t="shared" si="63"/>
        <v>0</v>
      </c>
      <c r="K402" s="889">
        <f>HLOOKUP('A. Allgemeine Informationen'!$C$17,$M$2:$S$405,ROW(C402)-1,FALSE)+IF(OR(C402=0,'A. Allgemeine Informationen'!$C$17&lt;C402),0,J402*1/20)</f>
        <v>0</v>
      </c>
      <c r="L402" s="890">
        <f>HLOOKUP('A. Allgemeine Informationen'!$C$17,$M$2:$S$405,ROW(C402)-1,FALSE)</f>
        <v>0</v>
      </c>
      <c r="M402" s="857">
        <f t="shared" si="58"/>
        <v>0</v>
      </c>
      <c r="N402" s="389">
        <f t="shared" si="59"/>
        <v>0</v>
      </c>
      <c r="O402" s="389">
        <f t="shared" si="60"/>
        <v>0</v>
      </c>
      <c r="P402" s="546">
        <f t="shared" si="61"/>
        <v>0</v>
      </c>
      <c r="Q402" s="546">
        <f t="shared" si="62"/>
        <v>0</v>
      </c>
      <c r="R402" s="574">
        <f t="shared" si="57"/>
        <v>0</v>
      </c>
      <c r="S402" s="686">
        <f t="shared" si="57"/>
        <v>0</v>
      </c>
    </row>
    <row r="403" spans="1:19" ht="15" customHeight="1" x14ac:dyDescent="0.2">
      <c r="A403" s="41"/>
      <c r="B403" s="540"/>
      <c r="C403" s="383"/>
      <c r="D403" s="385"/>
      <c r="E403" s="387"/>
      <c r="F403" s="549"/>
      <c r="G403" s="387"/>
      <c r="H403" s="549"/>
      <c r="I403" s="387"/>
      <c r="J403" s="542">
        <f t="shared" si="63"/>
        <v>0</v>
      </c>
      <c r="K403" s="889">
        <f>HLOOKUP('A. Allgemeine Informationen'!$C$17,$M$2:$S$405,ROW(C403)-1,FALSE)+IF(OR(C403=0,'A. Allgemeine Informationen'!$C$17&lt;C403),0,J403*1/20)</f>
        <v>0</v>
      </c>
      <c r="L403" s="890">
        <f>HLOOKUP('A. Allgemeine Informationen'!$C$17,$M$2:$S$405,ROW(C403)-1,FALSE)</f>
        <v>0</v>
      </c>
      <c r="M403" s="857">
        <f t="shared" si="58"/>
        <v>0</v>
      </c>
      <c r="N403" s="389">
        <f t="shared" si="59"/>
        <v>0</v>
      </c>
      <c r="O403" s="389">
        <f t="shared" si="60"/>
        <v>0</v>
      </c>
      <c r="P403" s="546">
        <f t="shared" si="61"/>
        <v>0</v>
      </c>
      <c r="Q403" s="546">
        <f t="shared" si="62"/>
        <v>0</v>
      </c>
      <c r="R403" s="574">
        <f t="shared" si="57"/>
        <v>0</v>
      </c>
      <c r="S403" s="686">
        <f t="shared" si="57"/>
        <v>0</v>
      </c>
    </row>
    <row r="404" spans="1:19" ht="15" customHeight="1" x14ac:dyDescent="0.2">
      <c r="A404" s="41"/>
      <c r="B404" s="540"/>
      <c r="C404" s="383"/>
      <c r="D404" s="385"/>
      <c r="E404" s="387"/>
      <c r="F404" s="549"/>
      <c r="G404" s="387"/>
      <c r="H404" s="549"/>
      <c r="I404" s="387"/>
      <c r="J404" s="542">
        <f t="shared" si="63"/>
        <v>0</v>
      </c>
      <c r="K404" s="889">
        <f>HLOOKUP('A. Allgemeine Informationen'!$C$17,$M$2:$S$405,ROW(C404)-1,FALSE)+IF(OR(C404=0,'A. Allgemeine Informationen'!$C$17&lt;C404),0,J404*1/20)</f>
        <v>0</v>
      </c>
      <c r="L404" s="890">
        <f>HLOOKUP('A. Allgemeine Informationen'!$C$17,$M$2:$S$405,ROW(C404)-1,FALSE)</f>
        <v>0</v>
      </c>
      <c r="M404" s="857">
        <f t="shared" si="58"/>
        <v>0</v>
      </c>
      <c r="N404" s="389">
        <f t="shared" si="59"/>
        <v>0</v>
      </c>
      <c r="O404" s="389">
        <f t="shared" si="60"/>
        <v>0</v>
      </c>
      <c r="P404" s="546">
        <f t="shared" si="61"/>
        <v>0</v>
      </c>
      <c r="Q404" s="546">
        <f t="shared" si="62"/>
        <v>0</v>
      </c>
      <c r="R404" s="574">
        <f t="shared" si="57"/>
        <v>0</v>
      </c>
      <c r="S404" s="686">
        <f t="shared" si="57"/>
        <v>0</v>
      </c>
    </row>
    <row r="405" spans="1:19" ht="15" customHeight="1" thickBot="1" x14ac:dyDescent="0.25">
      <c r="A405" s="41"/>
      <c r="B405" s="554"/>
      <c r="C405" s="547"/>
      <c r="D405" s="548"/>
      <c r="E405" s="549"/>
      <c r="F405" s="549"/>
      <c r="G405" s="549"/>
      <c r="H405" s="549"/>
      <c r="I405" s="549"/>
      <c r="J405" s="550">
        <f t="shared" si="63"/>
        <v>0</v>
      </c>
      <c r="K405" s="889">
        <f>HLOOKUP('A. Allgemeine Informationen'!$C$17,$M$2:$S$405,ROW(C405)-1,FALSE)+IF(OR(C405=0,'A. Allgemeine Informationen'!$C$17&lt;C405),0,J405*1/20)</f>
        <v>0</v>
      </c>
      <c r="L405" s="890">
        <f>HLOOKUP('A. Allgemeine Informationen'!$C$17,$M$2:$S$405,ROW(C405)-1,FALSE)</f>
        <v>0</v>
      </c>
      <c r="M405" s="857">
        <f t="shared" si="58"/>
        <v>0</v>
      </c>
      <c r="N405" s="546">
        <f t="shared" si="59"/>
        <v>0</v>
      </c>
      <c r="O405" s="546">
        <f t="shared" si="60"/>
        <v>0</v>
      </c>
      <c r="P405" s="546">
        <f t="shared" si="61"/>
        <v>0</v>
      </c>
      <c r="Q405" s="546">
        <f t="shared" si="62"/>
        <v>0</v>
      </c>
      <c r="R405" s="697">
        <f t="shared" si="57"/>
        <v>0</v>
      </c>
      <c r="S405" s="687">
        <f t="shared" si="57"/>
        <v>0</v>
      </c>
    </row>
    <row r="406" spans="1:19" ht="15" customHeight="1" thickBot="1" x14ac:dyDescent="0.25">
      <c r="A406" s="41"/>
      <c r="B406" s="598" t="s">
        <v>611</v>
      </c>
      <c r="C406" s="599"/>
      <c r="D406" s="599"/>
      <c r="E406" s="599"/>
      <c r="F406" s="599"/>
      <c r="G406" s="599"/>
      <c r="H406" s="599"/>
      <c r="I406" s="599"/>
      <c r="J406" s="599"/>
      <c r="K406" s="599"/>
      <c r="L406" s="700"/>
      <c r="M406" s="599"/>
      <c r="N406" s="599"/>
      <c r="O406" s="599"/>
      <c r="P406" s="599"/>
      <c r="Q406" s="567"/>
      <c r="R406" s="567"/>
      <c r="S406" s="685"/>
    </row>
    <row r="407" spans="1:19" ht="12" customHeight="1" x14ac:dyDescent="0.2">
      <c r="A407" s="41"/>
      <c r="B407" s="41"/>
      <c r="C407" s="41"/>
      <c r="D407" s="41"/>
      <c r="E407" s="41"/>
      <c r="F407" s="41"/>
      <c r="G407" s="41"/>
      <c r="H407" s="41"/>
      <c r="I407" s="41"/>
      <c r="J407" s="41"/>
      <c r="K407" s="41"/>
      <c r="L407" s="41"/>
      <c r="M407" s="41"/>
      <c r="N407" s="41"/>
      <c r="O407" s="41"/>
      <c r="P407" s="41"/>
      <c r="Q407" s="41"/>
    </row>
  </sheetData>
  <sheetProtection algorithmName="SHA-512" hashValue="x/CXatkfwf7k4D0bqAgUpa6DYxqUKXxtkjuW0nR8zIMdxgtcK1KIwejTk+H2Pktr3fpDh3Ikk9yXBqA1HoNDCg==" saltValue="nKbaKYevc4dJG9jHqbuowg==" spinCount="100000" sheet="1" objects="1" scenarios="1"/>
  <autoFilter ref="R5:S405" xr:uid="{00000000-0009-0000-0000-000013000000}"/>
  <sortState xmlns:xlrd2="http://schemas.microsoft.com/office/spreadsheetml/2017/richdata2" ref="R6:S405">
    <sortCondition ref="R5"/>
  </sortState>
  <mergeCells count="2">
    <mergeCell ref="B1:Q1"/>
    <mergeCell ref="B4:J4"/>
  </mergeCells>
  <pageMargins left="0.7" right="0.7" top="0.78740157499999996" bottom="0.78740157499999996" header="0.3" footer="0.3"/>
  <pageSetup paperSize="9" scale="40" orientation="portrait" r:id="rId1"/>
  <colBreaks count="1" manualBreakCount="1">
    <brk id="10" max="205" man="1"/>
  </colBreak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300-000000000000}">
          <x14:formula1>
            <xm:f>Listen!$AB$2:$AB$131</xm:f>
          </x14:formula1>
          <xm:sqref>B6:B405</xm:sqref>
        </x14:dataValidation>
        <x14:dataValidation type="list" allowBlank="1" showInputMessage="1" showErrorMessage="1" xr:uid="{00000000-0002-0000-1300-000001000000}">
          <x14:formula1>
            <xm:f>Listen!$N$2:$N$5</xm:f>
          </x14:formula1>
          <xm:sqref>D6:D405</xm:sqref>
        </x14:dataValidation>
        <x14:dataValidation type="list" allowBlank="1" showInputMessage="1" xr:uid="{00000000-0002-0000-1300-000002000000}">
          <x14:formula1>
            <xm:f>Listen!$Z$2:$Z$6</xm:f>
          </x14:formula1>
          <xm:sqref>C6:C405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7">
    <tabColor rgb="FFFFFF99"/>
    <pageSetUpPr fitToPage="1"/>
  </sheetPr>
  <dimension ref="A1:H31"/>
  <sheetViews>
    <sheetView showGridLines="0" zoomScaleNormal="100" workbookViewId="0"/>
  </sheetViews>
  <sheetFormatPr baseColWidth="10" defaultRowHeight="14.25" x14ac:dyDescent="0.2"/>
  <cols>
    <col min="1" max="1" width="2.7109375" style="108" customWidth="1"/>
    <col min="2" max="2" width="45" style="108" customWidth="1"/>
    <col min="3" max="4" width="15.7109375" style="290" customWidth="1"/>
    <col min="5" max="5" width="2.7109375" style="288" customWidth="1"/>
    <col min="6" max="6" width="15.28515625" style="289" customWidth="1"/>
    <col min="7" max="7" width="24.7109375" style="108" customWidth="1"/>
    <col min="8" max="8" width="15.7109375" style="108" customWidth="1"/>
    <col min="9" max="16384" width="11.42578125" style="108"/>
  </cols>
  <sheetData>
    <row r="1" spans="1:8" s="11" customFormat="1" ht="30" customHeight="1" x14ac:dyDescent="0.2">
      <c r="B1" s="39" t="str">
        <f>"E10. Sonstiges " &amp; 'A. Allgemeine Informationen'!C17</f>
        <v>E10. Sonstiges 2025</v>
      </c>
    </row>
    <row r="2" spans="1:8" s="11" customFormat="1" ht="12" customHeight="1" thickBot="1" x14ac:dyDescent="0.25">
      <c r="A2" s="30"/>
    </row>
    <row r="3" spans="1:8" s="11" customFormat="1" ht="48" customHeight="1" x14ac:dyDescent="0.2">
      <c r="B3" s="706" t="s">
        <v>1160</v>
      </c>
      <c r="C3" s="634" t="str">
        <f>IF(H17&lt;0,"Minderkosten","Mehrkosten")&amp;CHAR(10)&amp;"Verlustenergie"&amp;CHAR(10)&amp;"[EUR]"</f>
        <v>Mehrkosten
Verlustenergie
[EUR]</v>
      </c>
      <c r="D3" s="682" t="s">
        <v>676</v>
      </c>
      <c r="E3" s="1491" t="s">
        <v>391</v>
      </c>
      <c r="F3" s="1492"/>
    </row>
    <row r="4" spans="1:8" s="11" customFormat="1" ht="15" customHeight="1" x14ac:dyDescent="0.2">
      <c r="B4" s="71" t="s">
        <v>96</v>
      </c>
      <c r="C4" s="865">
        <f>H17</f>
        <v>0</v>
      </c>
      <c r="D4" s="136">
        <f>G31</f>
        <v>0</v>
      </c>
      <c r="E4" s="1493">
        <f>SUM(C4:D4)</f>
        <v>0</v>
      </c>
      <c r="F4" s="1494"/>
    </row>
    <row r="5" spans="1:8" s="11" customFormat="1" ht="15" customHeight="1" x14ac:dyDescent="0.2">
      <c r="B5" s="71" t="s">
        <v>121</v>
      </c>
      <c r="C5" s="866"/>
      <c r="D5" s="95"/>
      <c r="E5" s="1493">
        <f>SUM(C5:D5)</f>
        <v>0</v>
      </c>
      <c r="F5" s="1494"/>
    </row>
    <row r="6" spans="1:8" ht="15" customHeight="1" thickBot="1" x14ac:dyDescent="0.25">
      <c r="B6" s="336" t="s">
        <v>104</v>
      </c>
      <c r="C6" s="705">
        <f t="shared" ref="C6" si="0">C4-C5</f>
        <v>0</v>
      </c>
      <c r="D6" s="137">
        <f t="shared" ref="D6:E6" si="1">D4-D5</f>
        <v>0</v>
      </c>
      <c r="E6" s="1495">
        <f t="shared" si="1"/>
        <v>0</v>
      </c>
      <c r="F6" s="1496"/>
    </row>
    <row r="7" spans="1:8" ht="12" customHeight="1" x14ac:dyDescent="0.2">
      <c r="B7" s="74"/>
      <c r="C7" s="72"/>
      <c r="D7" s="72"/>
      <c r="E7" s="75"/>
      <c r="F7" s="76"/>
      <c r="G7" s="73"/>
    </row>
    <row r="8" spans="1:8" ht="12" customHeight="1" x14ac:dyDescent="0.2">
      <c r="B8" s="27"/>
      <c r="C8" s="27"/>
      <c r="D8" s="414"/>
      <c r="E8" s="75"/>
      <c r="F8" s="76"/>
      <c r="G8" s="73"/>
    </row>
    <row r="9" spans="1:8" s="741" customFormat="1" ht="17.25" customHeight="1" x14ac:dyDescent="0.2">
      <c r="B9" s="826" t="s">
        <v>1247</v>
      </c>
      <c r="C9" s="742"/>
      <c r="D9" s="725"/>
      <c r="E9" s="743"/>
      <c r="F9" s="744"/>
      <c r="G9" s="745"/>
    </row>
    <row r="10" spans="1:8" s="741" customFormat="1" ht="14.25" customHeight="1" thickBot="1" x14ac:dyDescent="0.25">
      <c r="B10" s="742"/>
      <c r="C10" s="742"/>
      <c r="D10" s="725"/>
      <c r="E10" s="743"/>
      <c r="F10" s="744"/>
      <c r="G10" s="745"/>
    </row>
    <row r="11" spans="1:8" s="741" customFormat="1" ht="36.75" customHeight="1" x14ac:dyDescent="0.2">
      <c r="B11" s="768" t="s">
        <v>107</v>
      </c>
      <c r="C11" s="769" t="s">
        <v>24</v>
      </c>
      <c r="D11" s="770" t="s">
        <v>705</v>
      </c>
      <c r="E11" s="725"/>
      <c r="F11" s="1499" t="s">
        <v>720</v>
      </c>
      <c r="G11" s="1500"/>
      <c r="H11" s="1501"/>
    </row>
    <row r="12" spans="1:8" s="741" customFormat="1" ht="32.25" customHeight="1" x14ac:dyDescent="0.2">
      <c r="B12" s="771" t="s">
        <v>706</v>
      </c>
      <c r="C12" s="750" t="s">
        <v>135</v>
      </c>
      <c r="D12" s="891"/>
      <c r="E12" s="725"/>
      <c r="F12" s="1489" t="str">
        <f>"Volatile Kostenanteile "&amp;'A. Allgemeine Informationen'!C17</f>
        <v>Volatile Kostenanteile 2025</v>
      </c>
      <c r="G12" s="1490"/>
      <c r="H12" s="748">
        <f>D12*D13/1000</f>
        <v>0</v>
      </c>
    </row>
    <row r="13" spans="1:8" s="741" customFormat="1" ht="32.25" customHeight="1" x14ac:dyDescent="0.2">
      <c r="B13" s="771" t="str">
        <f>"Veröffentlichter Referenzpreis "&amp;'A. Allgemeine Informationen'!C17</f>
        <v>Veröffentlichter Referenzpreis 2025</v>
      </c>
      <c r="C13" s="750" t="s">
        <v>707</v>
      </c>
      <c r="D13" s="892"/>
      <c r="E13" s="725"/>
      <c r="F13" s="1497" t="s">
        <v>708</v>
      </c>
      <c r="G13" s="751">
        <v>0.8</v>
      </c>
      <c r="H13" s="748">
        <f>0.8*H12</f>
        <v>0</v>
      </c>
    </row>
    <row r="14" spans="1:8" s="741" customFormat="1" ht="39" thickBot="1" x14ac:dyDescent="0.25">
      <c r="B14" s="772" t="s">
        <v>734</v>
      </c>
      <c r="C14" s="773" t="s">
        <v>707</v>
      </c>
      <c r="D14" s="893"/>
      <c r="E14" s="725"/>
      <c r="F14" s="1498"/>
      <c r="G14" s="751">
        <v>1.2</v>
      </c>
      <c r="H14" s="748">
        <f>1.2*H12</f>
        <v>0</v>
      </c>
    </row>
    <row r="15" spans="1:8" s="741" customFormat="1" ht="12" customHeight="1" x14ac:dyDescent="0.2">
      <c r="B15" s="251"/>
      <c r="C15" s="746"/>
      <c r="D15" s="251"/>
      <c r="E15" s="725"/>
      <c r="F15" s="752"/>
      <c r="G15" s="753"/>
      <c r="H15" s="754"/>
    </row>
    <row r="16" spans="1:8" s="741" customFormat="1" x14ac:dyDescent="0.2">
      <c r="B16" s="251"/>
      <c r="C16" s="251"/>
      <c r="D16" s="749"/>
      <c r="E16" s="725"/>
      <c r="F16" s="825" t="str">
        <f>"errechnete Verlustenergieaufwendungen "&amp;'A. Allgemeine Informationen'!C17</f>
        <v>errechnete Verlustenergieaufwendungen 2025</v>
      </c>
      <c r="G16" s="747"/>
      <c r="H16" s="748">
        <f>D14*D12/1000</f>
        <v>0</v>
      </c>
    </row>
    <row r="17" spans="2:8" ht="31.5" customHeight="1" x14ac:dyDescent="0.2">
      <c r="B17" s="724"/>
      <c r="C17" s="724"/>
      <c r="D17" s="724"/>
      <c r="E17" s="725"/>
      <c r="F17" s="1487" t="str">
        <f>"Differenz zum Referenzband"&amp;IF(H17&lt;0," 80% (Saldomindernd)"," 120% (Saldoerhöhend)")</f>
        <v>Differenz zum Referenzband 120% (Saldoerhöhend)</v>
      </c>
      <c r="G17" s="1488"/>
      <c r="H17" s="748">
        <f>IF(H16&lt;H13,H16-H13,IF(H16&gt;H14,H16-H14,0))</f>
        <v>0</v>
      </c>
    </row>
    <row r="18" spans="2:8" ht="17.25" customHeight="1" x14ac:dyDescent="0.2">
      <c r="B18" s="724"/>
      <c r="C18" s="724"/>
      <c r="D18" s="724"/>
      <c r="E18" s="725"/>
      <c r="F18" s="755"/>
      <c r="G18" s="755"/>
      <c r="H18" s="754"/>
    </row>
    <row r="19" spans="2:8" ht="28.5" customHeight="1" thickBot="1" x14ac:dyDescent="0.25">
      <c r="B19" s="31" t="s">
        <v>1248</v>
      </c>
      <c r="C19" s="39"/>
      <c r="D19" s="108"/>
      <c r="F19" s="108"/>
    </row>
    <row r="20" spans="2:8" ht="36" customHeight="1" x14ac:dyDescent="0.2">
      <c r="B20" s="216" t="s">
        <v>107</v>
      </c>
      <c r="C20" s="668" t="s">
        <v>703</v>
      </c>
      <c r="D20" s="231"/>
      <c r="E20" s="231"/>
      <c r="F20" s="612"/>
      <c r="G20" s="280" t="s">
        <v>116</v>
      </c>
    </row>
    <row r="21" spans="2:8" ht="15" customHeight="1" x14ac:dyDescent="0.2">
      <c r="B21" s="232"/>
      <c r="C21" s="600"/>
      <c r="D21" s="601"/>
      <c r="E21" s="601"/>
      <c r="F21" s="602"/>
      <c r="G21" s="603"/>
    </row>
    <row r="22" spans="2:8" ht="15" customHeight="1" x14ac:dyDescent="0.2">
      <c r="B22" s="232"/>
      <c r="C22" s="600"/>
      <c r="D22" s="601"/>
      <c r="E22" s="601"/>
      <c r="F22" s="602"/>
      <c r="G22" s="603"/>
    </row>
    <row r="23" spans="2:8" ht="15" customHeight="1" x14ac:dyDescent="0.2">
      <c r="B23" s="232"/>
      <c r="C23" s="600"/>
      <c r="D23" s="601"/>
      <c r="E23" s="601"/>
      <c r="F23" s="602"/>
      <c r="G23" s="603"/>
    </row>
    <row r="24" spans="2:8" ht="15" customHeight="1" x14ac:dyDescent="0.2">
      <c r="B24" s="232"/>
      <c r="C24" s="600"/>
      <c r="D24" s="601"/>
      <c r="E24" s="601"/>
      <c r="F24" s="602"/>
      <c r="G24" s="603"/>
    </row>
    <row r="25" spans="2:8" ht="15" customHeight="1" x14ac:dyDescent="0.2">
      <c r="B25" s="232"/>
      <c r="C25" s="600"/>
      <c r="D25" s="601"/>
      <c r="E25" s="601"/>
      <c r="F25" s="602"/>
      <c r="G25" s="603"/>
    </row>
    <row r="26" spans="2:8" ht="15" customHeight="1" x14ac:dyDescent="0.2">
      <c r="B26" s="232"/>
      <c r="C26" s="600"/>
      <c r="D26" s="601"/>
      <c r="E26" s="601"/>
      <c r="F26" s="602"/>
      <c r="G26" s="603"/>
    </row>
    <row r="27" spans="2:8" ht="15" customHeight="1" x14ac:dyDescent="0.2">
      <c r="B27" s="232"/>
      <c r="C27" s="600"/>
      <c r="D27" s="601"/>
      <c r="E27" s="601"/>
      <c r="F27" s="602"/>
      <c r="G27" s="603"/>
    </row>
    <row r="28" spans="2:8" ht="15" customHeight="1" x14ac:dyDescent="0.2">
      <c r="B28" s="232"/>
      <c r="C28" s="600"/>
      <c r="D28" s="601"/>
      <c r="E28" s="601"/>
      <c r="F28" s="602"/>
      <c r="G28" s="603"/>
    </row>
    <row r="29" spans="2:8" ht="15" customHeight="1" x14ac:dyDescent="0.2">
      <c r="B29" s="232"/>
      <c r="C29" s="600"/>
      <c r="D29" s="601"/>
      <c r="E29" s="601"/>
      <c r="F29" s="602"/>
      <c r="G29" s="603"/>
    </row>
    <row r="30" spans="2:8" ht="15" customHeight="1" thickBot="1" x14ac:dyDescent="0.25">
      <c r="B30" s="604"/>
      <c r="C30" s="605"/>
      <c r="D30" s="606"/>
      <c r="E30" s="606"/>
      <c r="F30" s="607"/>
      <c r="G30" s="603"/>
    </row>
    <row r="31" spans="2:8" ht="15" customHeight="1" thickBot="1" x14ac:dyDescent="0.25">
      <c r="B31" s="77"/>
      <c r="C31" s="72"/>
      <c r="D31" s="72"/>
      <c r="E31" s="75"/>
      <c r="F31" s="304" t="s">
        <v>336</v>
      </c>
      <c r="G31" s="392">
        <f>SUM(G21:G30)</f>
        <v>0</v>
      </c>
    </row>
  </sheetData>
  <sheetProtection algorithmName="SHA-512" hashValue="N1hFUCGn0MXyGsXrrMXClXr1KfzDF/lXxUbcChII+XJd6IrBS0S/+VVuMLef0JuOsKklJ+xiIoGYzhySbKzFXg==" saltValue="wBMkEEzxqGl51YusZAYMvQ==" spinCount="100000" sheet="1" objects="1" scenarios="1"/>
  <customSheetViews>
    <customSheetView guid="{FF7014B8-726F-4A88-B434-EC34DD9149F9}" scale="85" showGridLines="0" fitToPage="1">
      <selection activeCell="F9" sqref="F9"/>
      <pageMargins left="0.78740157480314965" right="0.78740157480314965" top="0.98425196850393704" bottom="0.98425196850393704" header="0.51181102362204722" footer="0.51181102362204722"/>
      <pageSetup paperSize="9" scale="20" orientation="landscape" horizontalDpi="300" verticalDpi="300" r:id="rId1"/>
      <headerFooter alignWithMargins="0">
        <oddHeader>&amp;L &amp;A, Seite &amp;P von &amp;N&amp;R&amp;D</oddHeader>
        <oddFooter>&amp;R&amp;12Seite &amp;P von &amp;N</oddFooter>
      </headerFooter>
    </customSheetView>
    <customSheetView guid="{AB984B78-CF90-47D3-BD7F-5805A1C1409B}" scale="70" showPageBreaks="1" showGridLines="0" fitToPage="1" printArea="1">
      <selection activeCell="D5" sqref="D5"/>
      <pageMargins left="0.78740157499999996" right="0.78740157499999996" top="0.984251969" bottom="0.984251969" header="0.4921259845" footer="0.4921259845"/>
      <pageSetup paperSize="8" scale="30" orientation="landscape" horizontalDpi="4294967295" verticalDpi="4294967295" r:id="rId2"/>
      <headerFooter alignWithMargins="0">
        <oddFooter>&amp;R&amp;12Seite &amp;P von &amp;N</oddFooter>
      </headerFooter>
    </customSheetView>
  </customSheetViews>
  <mergeCells count="8">
    <mergeCell ref="F17:G17"/>
    <mergeCell ref="F12:G12"/>
    <mergeCell ref="E3:F3"/>
    <mergeCell ref="E4:F4"/>
    <mergeCell ref="E5:F5"/>
    <mergeCell ref="E6:F6"/>
    <mergeCell ref="F13:F14"/>
    <mergeCell ref="F11:H11"/>
  </mergeCells>
  <pageMargins left="0.78740157499999996" right="0.78740157499999996" top="0.984251969" bottom="0.984251969" header="0.4921259845" footer="0.4921259845"/>
  <pageSetup paperSize="8" scale="29" orientation="landscape" horizontalDpi="4294967295" verticalDpi="4294967295" r:id="rId3"/>
  <headerFooter alignWithMargins="0">
    <oddFooter>&amp;R&amp;12Seite &amp;P von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1">
    <tabColor rgb="FFFFFF99"/>
    <pageSetUpPr fitToPage="1"/>
  </sheetPr>
  <dimension ref="A1:F43"/>
  <sheetViews>
    <sheetView showGridLines="0" zoomScaleNormal="100" workbookViewId="0">
      <pane ySplit="3" topLeftCell="A4" activePane="bottomLeft" state="frozen"/>
      <selection pane="bottomLeft"/>
    </sheetView>
  </sheetViews>
  <sheetFormatPr baseColWidth="10" defaultRowHeight="12.75" x14ac:dyDescent="0.2"/>
  <cols>
    <col min="1" max="1" width="2.7109375" style="5" customWidth="1"/>
    <col min="2" max="2" width="11.140625" style="41" bestFit="1" customWidth="1"/>
    <col min="3" max="3" width="58.5703125" style="41" customWidth="1"/>
    <col min="4" max="4" width="26.7109375" style="41" customWidth="1"/>
    <col min="5" max="5" width="55.42578125" style="41" customWidth="1"/>
    <col min="6" max="6" width="17.7109375" style="41" customWidth="1"/>
    <col min="7" max="7" width="2.7109375" style="41" customWidth="1"/>
    <col min="8" max="16384" width="11.42578125" style="41"/>
  </cols>
  <sheetData>
    <row r="1" spans="2:6" ht="30" customHeight="1" x14ac:dyDescent="0.2">
      <c r="B1" s="40" t="str">
        <f>"F. Zusammenfassung Regulierungskonto Strom für das Jahr "&amp;'A. Allgemeine Informationen'!C17&amp;" gemäß Netzbetreiberangaben"</f>
        <v>F. Zusammenfassung Regulierungskonto Strom für das Jahr 2025 gemäß Netzbetreiberangaben</v>
      </c>
      <c r="C1" s="181"/>
      <c r="D1" s="181"/>
      <c r="F1" s="5"/>
    </row>
    <row r="2" spans="2:6" ht="12" customHeight="1" thickBot="1" x14ac:dyDescent="0.25">
      <c r="B2" s="5"/>
      <c r="C2" s="4"/>
      <c r="D2" s="4"/>
      <c r="E2" s="4"/>
      <c r="F2" s="4"/>
    </row>
    <row r="3" spans="2:6" ht="36" customHeight="1" x14ac:dyDescent="0.2">
      <c r="B3" s="101" t="s">
        <v>101</v>
      </c>
      <c r="C3" s="102" t="s">
        <v>87</v>
      </c>
      <c r="D3" s="102" t="s">
        <v>88</v>
      </c>
      <c r="E3" s="681" t="s">
        <v>89</v>
      </c>
      <c r="F3" s="631" t="s">
        <v>115</v>
      </c>
    </row>
    <row r="4" spans="2:6" ht="15" customHeight="1" x14ac:dyDescent="0.2">
      <c r="B4" s="1520" t="s">
        <v>97</v>
      </c>
      <c r="C4" s="1522" t="s">
        <v>90</v>
      </c>
      <c r="D4" s="1525" t="s">
        <v>91</v>
      </c>
      <c r="E4" s="182" t="s">
        <v>92</v>
      </c>
      <c r="F4" s="162">
        <f>'E1. Erzielb. Erlöse'!C4</f>
        <v>0</v>
      </c>
    </row>
    <row r="5" spans="2:6" ht="15" customHeight="1" x14ac:dyDescent="0.2">
      <c r="B5" s="1521"/>
      <c r="C5" s="1523"/>
      <c r="D5" s="1526"/>
      <c r="E5" s="182" t="s">
        <v>1242</v>
      </c>
      <c r="F5" s="162">
        <f>'E1. Erzielb. Erlöse'!C5</f>
        <v>0</v>
      </c>
    </row>
    <row r="6" spans="2:6" ht="15" customHeight="1" x14ac:dyDescent="0.2">
      <c r="B6" s="1521"/>
      <c r="C6" s="1523"/>
      <c r="D6" s="1526"/>
      <c r="E6" s="182" t="s">
        <v>1243</v>
      </c>
      <c r="F6" s="162">
        <f>F4-F5</f>
        <v>0</v>
      </c>
    </row>
    <row r="7" spans="2:6" ht="15" customHeight="1" x14ac:dyDescent="0.2">
      <c r="B7" s="1521"/>
      <c r="C7" s="1523"/>
      <c r="D7" s="1526"/>
      <c r="E7" s="182" t="s">
        <v>93</v>
      </c>
      <c r="F7" s="162">
        <f>'E1. Erzielb. Erlöse'!C7</f>
        <v>0</v>
      </c>
    </row>
    <row r="8" spans="2:6" ht="15" customHeight="1" x14ac:dyDescent="0.2">
      <c r="B8" s="1516"/>
      <c r="C8" s="1524"/>
      <c r="D8" s="1519"/>
      <c r="E8" s="182" t="s">
        <v>104</v>
      </c>
      <c r="F8" s="184">
        <f>F6-F7</f>
        <v>0</v>
      </c>
    </row>
    <row r="9" spans="2:6" ht="12" customHeight="1" x14ac:dyDescent="0.2">
      <c r="B9" s="78"/>
      <c r="C9" s="79"/>
      <c r="D9" s="79"/>
      <c r="E9" s="80"/>
      <c r="F9" s="81"/>
    </row>
    <row r="10" spans="2:6" ht="15" customHeight="1" x14ac:dyDescent="0.2">
      <c r="B10" s="1520" t="s">
        <v>98</v>
      </c>
      <c r="C10" s="1511" t="s">
        <v>94</v>
      </c>
      <c r="D10" s="1517" t="s">
        <v>95</v>
      </c>
      <c r="E10" s="182" t="s">
        <v>96</v>
      </c>
      <c r="F10" s="185">
        <f>'E2. vorgelagerte Netzkosten'!D5</f>
        <v>0</v>
      </c>
    </row>
    <row r="11" spans="2:6" ht="15" customHeight="1" x14ac:dyDescent="0.2">
      <c r="B11" s="1521"/>
      <c r="C11" s="1512"/>
      <c r="D11" s="1518"/>
      <c r="E11" s="182" t="s">
        <v>121</v>
      </c>
      <c r="F11" s="185">
        <f>'E2. vorgelagerte Netzkosten'!D6</f>
        <v>0</v>
      </c>
    </row>
    <row r="12" spans="2:6" ht="15" customHeight="1" x14ac:dyDescent="0.2">
      <c r="B12" s="1516"/>
      <c r="C12" s="1513"/>
      <c r="D12" s="1519"/>
      <c r="E12" s="183" t="s">
        <v>104</v>
      </c>
      <c r="F12" s="162">
        <f>F10-F11</f>
        <v>0</v>
      </c>
    </row>
    <row r="13" spans="2:6" ht="12" customHeight="1" x14ac:dyDescent="0.2">
      <c r="B13" s="78"/>
      <c r="C13" s="13"/>
      <c r="D13" s="13"/>
      <c r="E13" s="82"/>
      <c r="F13" s="83"/>
    </row>
    <row r="14" spans="2:6" s="5" customFormat="1" ht="15" customHeight="1" x14ac:dyDescent="0.2">
      <c r="B14" s="1514" t="s">
        <v>99</v>
      </c>
      <c r="C14" s="1511" t="s">
        <v>1147</v>
      </c>
      <c r="D14" s="1517" t="s">
        <v>95</v>
      </c>
      <c r="E14" s="182" t="s">
        <v>96</v>
      </c>
      <c r="F14" s="162">
        <f>'E3. dezentrale Einspeisung'!D4</f>
        <v>0</v>
      </c>
    </row>
    <row r="15" spans="2:6" s="5" customFormat="1" ht="15" customHeight="1" x14ac:dyDescent="0.2">
      <c r="B15" s="1515"/>
      <c r="C15" s="1512"/>
      <c r="D15" s="1518"/>
      <c r="E15" s="182" t="s">
        <v>121</v>
      </c>
      <c r="F15" s="162">
        <f>'E3. dezentrale Einspeisung'!D5</f>
        <v>0</v>
      </c>
    </row>
    <row r="16" spans="2:6" s="5" customFormat="1" ht="15" customHeight="1" x14ac:dyDescent="0.2">
      <c r="B16" s="1516"/>
      <c r="C16" s="1513"/>
      <c r="D16" s="1519"/>
      <c r="E16" s="183" t="s">
        <v>104</v>
      </c>
      <c r="F16" s="162">
        <f>F14-F15</f>
        <v>0</v>
      </c>
    </row>
    <row r="17" spans="1:6" s="5" customFormat="1" ht="12" customHeight="1" x14ac:dyDescent="0.2">
      <c r="B17" s="84"/>
      <c r="C17" s="186"/>
      <c r="D17" s="186"/>
      <c r="E17" s="187"/>
      <c r="F17" s="188"/>
    </row>
    <row r="18" spans="1:6" s="5" customFormat="1" ht="15" customHeight="1" x14ac:dyDescent="0.2">
      <c r="B18" s="1514" t="s">
        <v>687</v>
      </c>
      <c r="C18" s="1511" t="s">
        <v>272</v>
      </c>
      <c r="D18" s="1517" t="s">
        <v>203</v>
      </c>
      <c r="E18" s="189" t="s">
        <v>1181</v>
      </c>
      <c r="F18" s="162">
        <f>'E4.a. MSB (inkl. Messung)'!C4-'E4.a. MSB (inkl. Messung)'!C5</f>
        <v>0</v>
      </c>
    </row>
    <row r="19" spans="1:6" s="5" customFormat="1" ht="15" customHeight="1" x14ac:dyDescent="0.2">
      <c r="B19" s="1515"/>
      <c r="C19" s="1512"/>
      <c r="D19" s="1518"/>
      <c r="E19" s="187" t="s">
        <v>1182</v>
      </c>
      <c r="F19" s="162">
        <f>'E4.a. MSB (inkl. Messung)'!C6-'E4.a. MSB (inkl. Messung)'!C7</f>
        <v>0</v>
      </c>
    </row>
    <row r="20" spans="1:6" s="5" customFormat="1" ht="15" customHeight="1" x14ac:dyDescent="0.2">
      <c r="B20" s="1516" t="s">
        <v>100</v>
      </c>
      <c r="C20" s="1513"/>
      <c r="D20" s="1519"/>
      <c r="E20" s="189" t="s">
        <v>104</v>
      </c>
      <c r="F20" s="162">
        <f>F18-F19</f>
        <v>0</v>
      </c>
    </row>
    <row r="21" spans="1:6" ht="12" customHeight="1" x14ac:dyDescent="0.2">
      <c r="B21" s="56"/>
      <c r="C21" s="55"/>
      <c r="D21" s="55"/>
      <c r="E21" s="55"/>
      <c r="F21" s="85"/>
    </row>
    <row r="22" spans="1:6" ht="12" customHeight="1" x14ac:dyDescent="0.2">
      <c r="B22" s="1502" t="s">
        <v>688</v>
      </c>
      <c r="C22" s="1505" t="s">
        <v>689</v>
      </c>
      <c r="D22" s="1508" t="s">
        <v>690</v>
      </c>
      <c r="E22" s="733" t="s">
        <v>96</v>
      </c>
      <c r="F22" s="162">
        <f>'E4.b. Beteiligung iMSys'!C4</f>
        <v>0</v>
      </c>
    </row>
    <row r="23" spans="1:6" ht="12" customHeight="1" x14ac:dyDescent="0.2">
      <c r="B23" s="1503"/>
      <c r="C23" s="1506"/>
      <c r="D23" s="1509"/>
      <c r="E23" s="734" t="s">
        <v>121</v>
      </c>
      <c r="F23" s="162">
        <f>'E4.b. Beteiligung iMSys'!C5</f>
        <v>0</v>
      </c>
    </row>
    <row r="24" spans="1:6" ht="12" customHeight="1" x14ac:dyDescent="0.2">
      <c r="B24" s="1504"/>
      <c r="C24" s="1507"/>
      <c r="D24" s="1510"/>
      <c r="E24" s="733" t="s">
        <v>104</v>
      </c>
      <c r="F24" s="162">
        <f>F22-F23</f>
        <v>0</v>
      </c>
    </row>
    <row r="25" spans="1:6" ht="12" customHeight="1" x14ac:dyDescent="0.2">
      <c r="B25" s="56"/>
      <c r="C25" s="55"/>
      <c r="D25" s="55"/>
      <c r="E25" s="55"/>
      <c r="F25" s="85"/>
    </row>
    <row r="26" spans="1:6" s="55" customFormat="1" ht="15" customHeight="1" x14ac:dyDescent="0.2">
      <c r="A26" s="47"/>
      <c r="B26" s="1514" t="s">
        <v>636</v>
      </c>
      <c r="C26" s="1522" t="s">
        <v>616</v>
      </c>
      <c r="D26" s="1517" t="s">
        <v>95</v>
      </c>
      <c r="E26" s="182" t="s">
        <v>96</v>
      </c>
      <c r="F26" s="162">
        <f>'E6. fin.Ausgl.'!D4</f>
        <v>0</v>
      </c>
    </row>
    <row r="27" spans="1:6" s="55" customFormat="1" ht="15" customHeight="1" x14ac:dyDescent="0.2">
      <c r="A27" s="47"/>
      <c r="B27" s="1515"/>
      <c r="C27" s="1523"/>
      <c r="D27" s="1518"/>
      <c r="E27" s="182" t="s">
        <v>121</v>
      </c>
      <c r="F27" s="162">
        <f>'E6. fin.Ausgl.'!D5</f>
        <v>0</v>
      </c>
    </row>
    <row r="28" spans="1:6" s="55" customFormat="1" ht="15" customHeight="1" x14ac:dyDescent="0.2">
      <c r="A28" s="47"/>
      <c r="B28" s="1516"/>
      <c r="C28" s="1524"/>
      <c r="D28" s="1519"/>
      <c r="E28" s="183" t="s">
        <v>104</v>
      </c>
      <c r="F28" s="162">
        <f>F26-F27</f>
        <v>0</v>
      </c>
    </row>
    <row r="29" spans="1:6" s="55" customFormat="1" ht="12" customHeight="1" x14ac:dyDescent="0.2">
      <c r="A29" s="47"/>
      <c r="B29" s="78"/>
      <c r="C29" s="79"/>
      <c r="D29" s="190"/>
      <c r="E29" s="191"/>
      <c r="F29" s="192"/>
    </row>
    <row r="30" spans="1:6" s="55" customFormat="1" ht="15" customHeight="1" x14ac:dyDescent="0.2">
      <c r="A30" s="47"/>
      <c r="B30" s="1514" t="s">
        <v>105</v>
      </c>
      <c r="C30" s="1527" t="s">
        <v>1146</v>
      </c>
      <c r="D30" s="1517" t="s">
        <v>95</v>
      </c>
      <c r="E30" s="182" t="s">
        <v>202</v>
      </c>
      <c r="F30" s="162">
        <f>'E7. BKZ_NAB_IZ'!E4</f>
        <v>0</v>
      </c>
    </row>
    <row r="31" spans="1:6" s="55" customFormat="1" ht="15" customHeight="1" x14ac:dyDescent="0.2">
      <c r="A31" s="47"/>
      <c r="B31" s="1515"/>
      <c r="C31" s="1528"/>
      <c r="D31" s="1518"/>
      <c r="E31" s="182" t="s">
        <v>121</v>
      </c>
      <c r="F31" s="162">
        <f>'E7. BKZ_NAB_IZ'!E5</f>
        <v>0</v>
      </c>
    </row>
    <row r="32" spans="1:6" s="55" customFormat="1" ht="15" customHeight="1" x14ac:dyDescent="0.2">
      <c r="A32" s="47"/>
      <c r="B32" s="1516"/>
      <c r="C32" s="1529"/>
      <c r="D32" s="1519"/>
      <c r="E32" s="183" t="s">
        <v>104</v>
      </c>
      <c r="F32" s="162">
        <f>F30-F31</f>
        <v>0</v>
      </c>
    </row>
    <row r="33" spans="1:6" s="55" customFormat="1" ht="12" customHeight="1" x14ac:dyDescent="0.2">
      <c r="A33" s="47"/>
      <c r="B33" s="78"/>
      <c r="C33" s="254"/>
      <c r="E33" s="255"/>
      <c r="F33" s="192"/>
    </row>
    <row r="34" spans="1:6" s="55" customFormat="1" ht="15" customHeight="1" x14ac:dyDescent="0.2">
      <c r="A34" s="47"/>
      <c r="B34" s="1533" t="s">
        <v>170</v>
      </c>
      <c r="C34" s="1527" t="s">
        <v>307</v>
      </c>
      <c r="D34" s="1536" t="s">
        <v>409</v>
      </c>
      <c r="E34" s="357" t="s">
        <v>96</v>
      </c>
      <c r="F34" s="358">
        <f>'E8. KKAuf_Berechnung'!E4</f>
        <v>0</v>
      </c>
    </row>
    <row r="35" spans="1:6" s="55" customFormat="1" ht="15" customHeight="1" x14ac:dyDescent="0.2">
      <c r="A35" s="47"/>
      <c r="B35" s="1534"/>
      <c r="C35" s="1528"/>
      <c r="D35" s="1537"/>
      <c r="E35" s="357" t="s">
        <v>121</v>
      </c>
      <c r="F35" s="358">
        <f>'E8. KKAuf_Berechnung'!E5</f>
        <v>0</v>
      </c>
    </row>
    <row r="36" spans="1:6" s="55" customFormat="1" ht="15" customHeight="1" x14ac:dyDescent="0.2">
      <c r="A36" s="47"/>
      <c r="B36" s="1535"/>
      <c r="C36" s="1529"/>
      <c r="D36" s="1538"/>
      <c r="E36" s="359" t="s">
        <v>104</v>
      </c>
      <c r="F36" s="358">
        <f>F34-F35</f>
        <v>0</v>
      </c>
    </row>
    <row r="37" spans="1:6" s="55" customFormat="1" ht="12" customHeight="1" x14ac:dyDescent="0.2">
      <c r="A37" s="47"/>
      <c r="B37" s="78"/>
      <c r="C37" s="79"/>
      <c r="D37" s="190"/>
      <c r="E37" s="191"/>
      <c r="F37" s="192"/>
    </row>
    <row r="38" spans="1:6" ht="15" customHeight="1" x14ac:dyDescent="0.2">
      <c r="B38" s="1514" t="s">
        <v>375</v>
      </c>
      <c r="C38" s="1527" t="s">
        <v>19</v>
      </c>
      <c r="D38" s="1530"/>
      <c r="E38" s="182" t="s">
        <v>96</v>
      </c>
      <c r="F38" s="162">
        <f>'E10. Sonstiges'!E4</f>
        <v>0</v>
      </c>
    </row>
    <row r="39" spans="1:6" ht="15" customHeight="1" x14ac:dyDescent="0.2">
      <c r="B39" s="1515"/>
      <c r="C39" s="1528"/>
      <c r="D39" s="1531"/>
      <c r="E39" s="182" t="s">
        <v>121</v>
      </c>
      <c r="F39" s="162">
        <f>'E10. Sonstiges'!E5</f>
        <v>0</v>
      </c>
    </row>
    <row r="40" spans="1:6" ht="15" customHeight="1" x14ac:dyDescent="0.2">
      <c r="B40" s="1516"/>
      <c r="C40" s="1529"/>
      <c r="D40" s="1532"/>
      <c r="E40" s="183" t="s">
        <v>104</v>
      </c>
      <c r="F40" s="162">
        <f>F38-F39</f>
        <v>0</v>
      </c>
    </row>
    <row r="41" spans="1:6" ht="12" customHeight="1" x14ac:dyDescent="0.2">
      <c r="B41" s="256"/>
      <c r="C41" s="257"/>
      <c r="D41" s="258"/>
      <c r="E41" s="259"/>
      <c r="F41" s="260"/>
    </row>
    <row r="42" spans="1:6" ht="15" customHeight="1" thickBot="1" x14ac:dyDescent="0.25">
      <c r="B42" s="86"/>
      <c r="C42" s="87"/>
      <c r="D42" s="88"/>
      <c r="E42" s="89" t="s">
        <v>106</v>
      </c>
      <c r="F42" s="193">
        <f>F8+F12+F16+F20+F24+F28-F32+F36+F40</f>
        <v>0</v>
      </c>
    </row>
    <row r="43" spans="1:6" ht="8.25" customHeight="1" x14ac:dyDescent="0.2"/>
  </sheetData>
  <sheetProtection algorithmName="SHA-512" hashValue="NCjXIWajeHx1TVg5vh9MhfA+t5Ak4MTpWUFHUwQgeOY0prTb+iJ/s0OPe6Cw4Dmhk5CHhQYRB3rAZJ7KlkFDrQ==" saltValue="8ZMUPaAEGy1Aq5GSvI8aIQ==" spinCount="100000" sheet="1" objects="1" scenarios="1"/>
  <customSheetViews>
    <customSheetView guid="{FF7014B8-726F-4A88-B434-EC34DD9149F9}" showGridLines="0" fitToPage="1">
      <selection activeCell="F4" sqref="F4"/>
      <pageMargins left="0.78740157499999996" right="0.78740157499999996" top="0.984251969" bottom="0.984251969" header="0.4921259845" footer="0.4921259845"/>
      <pageSetup paperSize="9" scale="77" orientation="landscape" r:id="rId1"/>
      <headerFooter alignWithMargins="0">
        <oddHeader>&amp;L &amp;A, Seite &amp;P von &amp;N&amp;R&amp;D</oddHeader>
      </headerFooter>
    </customSheetView>
    <customSheetView guid="{AB984B78-CF90-47D3-BD7F-5805A1C1409B}" showPageBreaks="1" showGridLines="0" fitToPage="1" printArea="1">
      <pane ySplit="3" topLeftCell="A4" activePane="bottomLeft" state="frozen"/>
      <selection pane="bottomLeft" activeCell="F8" sqref="F8"/>
      <pageMargins left="0.78740157499999996" right="0.78740157499999996" top="0.984251969" bottom="0.984251969" header="0.4921259845" footer="0.4921259845"/>
      <pageSetup paperSize="9" scale="78" orientation="landscape" r:id="rId2"/>
      <headerFooter alignWithMargins="0">
        <oddHeader>&amp;L &amp;A, Seite &amp;P von &amp;N&amp;R&amp;D</oddHeader>
      </headerFooter>
    </customSheetView>
  </customSheetViews>
  <mergeCells count="27">
    <mergeCell ref="B38:B40"/>
    <mergeCell ref="C38:C40"/>
    <mergeCell ref="D38:D40"/>
    <mergeCell ref="D26:D28"/>
    <mergeCell ref="B30:B32"/>
    <mergeCell ref="C30:C32"/>
    <mergeCell ref="D30:D32"/>
    <mergeCell ref="B34:B36"/>
    <mergeCell ref="C34:C36"/>
    <mergeCell ref="D34:D36"/>
    <mergeCell ref="B26:B28"/>
    <mergeCell ref="C26:C28"/>
    <mergeCell ref="D10:D12"/>
    <mergeCell ref="C10:C12"/>
    <mergeCell ref="B4:B8"/>
    <mergeCell ref="C4:C8"/>
    <mergeCell ref="D4:D8"/>
    <mergeCell ref="B10:B12"/>
    <mergeCell ref="B22:B24"/>
    <mergeCell ref="C22:C24"/>
    <mergeCell ref="D22:D24"/>
    <mergeCell ref="C18:C20"/>
    <mergeCell ref="C14:C16"/>
    <mergeCell ref="B18:B20"/>
    <mergeCell ref="D18:D20"/>
    <mergeCell ref="B14:B16"/>
    <mergeCell ref="D14:D16"/>
  </mergeCells>
  <phoneticPr fontId="13" type="noConversion"/>
  <pageMargins left="0.78740157499999996" right="0.78740157499999996" top="0.984251969" bottom="0.984251969" header="0.4921259845" footer="0.4921259845"/>
  <pageSetup paperSize="9" scale="74" orientation="landscape" r:id="rId3"/>
  <headerFooter alignWithMargins="0">
    <oddHeader>&amp;L &amp;A, Seite &amp;P von &amp;N&amp;R&amp;D</oddHeader>
  </headerFooter>
  <ignoredErrors>
    <ignoredError sqref="F7"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6">
    <tabColor rgb="FFFFFF99"/>
  </sheetPr>
  <dimension ref="B1:J12"/>
  <sheetViews>
    <sheetView showGridLines="0" zoomScaleNormal="100" workbookViewId="0">
      <selection activeCell="C8" sqref="C8"/>
    </sheetView>
  </sheetViews>
  <sheetFormatPr baseColWidth="10" defaultRowHeight="12.75" x14ac:dyDescent="0.2"/>
  <cols>
    <col min="1" max="1" width="2.7109375" style="41" customWidth="1"/>
    <col min="2" max="2" width="67.140625" style="41" customWidth="1"/>
    <col min="3" max="8" width="14.7109375" style="41" customWidth="1"/>
    <col min="9" max="9" width="2.7109375" style="41" customWidth="1"/>
    <col min="10" max="16384" width="11.42578125" style="41"/>
  </cols>
  <sheetData>
    <row r="1" spans="2:10" ht="30" customHeight="1" x14ac:dyDescent="0.2">
      <c r="B1" s="40" t="s">
        <v>144</v>
      </c>
    </row>
    <row r="2" spans="2:10" ht="12" customHeight="1" thickBot="1" x14ac:dyDescent="0.25"/>
    <row r="3" spans="2:10" ht="18" customHeight="1" x14ac:dyDescent="0.2">
      <c r="B3" s="1539" t="s">
        <v>107</v>
      </c>
      <c r="C3" s="669" t="s">
        <v>141</v>
      </c>
      <c r="D3" s="670"/>
      <c r="E3" s="670"/>
      <c r="F3" s="670"/>
      <c r="G3" s="670"/>
      <c r="H3" s="671"/>
    </row>
    <row r="4" spans="2:10" ht="36" customHeight="1" x14ac:dyDescent="0.2">
      <c r="B4" s="1540"/>
      <c r="C4" s="425" t="str">
        <f>'A. Allgemeine Informationen'!C17&amp;CHAR(10)&amp;"[EUR]"</f>
        <v>2025
[EUR]</v>
      </c>
      <c r="D4" s="425" t="str">
        <f>'A. Allgemeine Informationen'!C17+1&amp;CHAR(10)&amp;"[EUR]"</f>
        <v>2026
[EUR]</v>
      </c>
      <c r="E4" s="537" t="str">
        <f>'A. Allgemeine Informationen'!C17+2&amp;CHAR(10)&amp;"[EUR]"</f>
        <v>2027
[EUR]</v>
      </c>
      <c r="F4" s="425" t="str">
        <f>'A. Allgemeine Informationen'!C17+3&amp;CHAR(10)&amp;"[EUR]"</f>
        <v>2028
[EUR]</v>
      </c>
      <c r="G4" s="426" t="str">
        <f>'A. Allgemeine Informationen'!C17+4&amp;CHAR(10)&amp;"[EUR]"</f>
        <v>2029
[EUR]</v>
      </c>
      <c r="H4" s="427" t="str">
        <f>'A. Allgemeine Informationen'!C17+5&amp;CHAR(10)&amp;"[EUR]"</f>
        <v>2030
[EUR]</v>
      </c>
    </row>
    <row r="5" spans="2:10" ht="15" customHeight="1" x14ac:dyDescent="0.2">
      <c r="B5" s="317" t="s">
        <v>174</v>
      </c>
      <c r="C5" s="212">
        <v>0</v>
      </c>
      <c r="D5" s="305">
        <f>C6+C9</f>
        <v>0</v>
      </c>
      <c r="E5" s="305">
        <f>D6+D9</f>
        <v>0</v>
      </c>
      <c r="F5" s="428"/>
      <c r="G5" s="429"/>
      <c r="H5" s="430"/>
    </row>
    <row r="6" spans="2:10" ht="15" customHeight="1" x14ac:dyDescent="0.2">
      <c r="B6" s="317" t="s">
        <v>175</v>
      </c>
      <c r="C6" s="422">
        <f>'F. Zusammenfassung'!F42</f>
        <v>0</v>
      </c>
      <c r="D6" s="305">
        <f>D5</f>
        <v>0</v>
      </c>
      <c r="E6" s="305">
        <f>E5</f>
        <v>0</v>
      </c>
      <c r="F6" s="431"/>
      <c r="G6" s="432"/>
      <c r="H6" s="433"/>
    </row>
    <row r="7" spans="2:10" ht="15" customHeight="1" x14ac:dyDescent="0.2">
      <c r="B7" s="317" t="s">
        <v>171</v>
      </c>
      <c r="C7" s="170">
        <f>IFERROR((C5+C6)/2,"")</f>
        <v>0</v>
      </c>
      <c r="D7" s="171">
        <f>IFERROR((D5+D6)/2,"")</f>
        <v>0</v>
      </c>
      <c r="E7" s="171">
        <f>IFERROR((E5+E6)/2,"")</f>
        <v>0</v>
      </c>
      <c r="F7" s="431"/>
      <c r="G7" s="432"/>
      <c r="H7" s="433"/>
    </row>
    <row r="8" spans="2:10" ht="15" customHeight="1" x14ac:dyDescent="0.2">
      <c r="B8" s="317" t="s">
        <v>140</v>
      </c>
      <c r="C8" s="221">
        <v>1.03E-2</v>
      </c>
      <c r="D8" s="221">
        <f>C8</f>
        <v>1.03E-2</v>
      </c>
      <c r="E8" s="221">
        <f>C8</f>
        <v>1.03E-2</v>
      </c>
      <c r="F8" s="221">
        <f>C8</f>
        <v>1.03E-2</v>
      </c>
      <c r="G8" s="221">
        <f>C8</f>
        <v>1.03E-2</v>
      </c>
      <c r="H8" s="222">
        <f>C8</f>
        <v>1.03E-2</v>
      </c>
      <c r="J8" s="5"/>
    </row>
    <row r="9" spans="2:10" ht="15" customHeight="1" x14ac:dyDescent="0.2">
      <c r="B9" s="317" t="s">
        <v>172</v>
      </c>
      <c r="C9" s="172">
        <f>IFERROR(C8*C7,"")</f>
        <v>0</v>
      </c>
      <c r="D9" s="173">
        <f>IFERROR(D8*D7,"")</f>
        <v>0</v>
      </c>
      <c r="E9" s="173">
        <f>IFERROR(E8*E7,"")</f>
        <v>0</v>
      </c>
      <c r="F9" s="431"/>
      <c r="G9" s="432"/>
      <c r="H9" s="433"/>
    </row>
    <row r="10" spans="2:10" ht="15" customHeight="1" x14ac:dyDescent="0.2">
      <c r="B10" s="71" t="s">
        <v>173</v>
      </c>
      <c r="C10" s="355">
        <f>C6+C9</f>
        <v>0</v>
      </c>
      <c r="D10" s="356">
        <f>D6+D9</f>
        <v>0</v>
      </c>
      <c r="E10" s="356">
        <f>E6+E9</f>
        <v>0</v>
      </c>
      <c r="F10" s="434"/>
      <c r="G10" s="435"/>
      <c r="H10" s="436"/>
    </row>
    <row r="11" spans="2:10" ht="15" customHeight="1" thickBot="1" x14ac:dyDescent="0.25">
      <c r="B11" s="94" t="str">
        <f>"Annuitätische Berücksichtigung in der EOG" &amp; IF(C10&lt;0," (Mehrerlös = EOG-mindernd)"," (Mindererlös = EOG-erhöhend)")</f>
        <v>Annuitätische Berücksichtigung in der EOG (Mindererlös = EOG-erhöhend)</v>
      </c>
      <c r="C11" s="539"/>
      <c r="D11" s="421"/>
      <c r="E11" s="538"/>
      <c r="F11" s="174">
        <f>-PMT(C8,3,E10/(1+C8/2),0,0)</f>
        <v>0</v>
      </c>
      <c r="G11" s="174">
        <f>F11</f>
        <v>0</v>
      </c>
      <c r="H11" s="175">
        <f>F11</f>
        <v>0</v>
      </c>
    </row>
    <row r="12" spans="2:10" ht="8.25" customHeight="1" x14ac:dyDescent="0.2"/>
  </sheetData>
  <sheetProtection algorithmName="SHA-512" hashValue="dnToN4iqnof1hxlj5sQy6ijzch/7qstGl3o4zdDrEXlJgmaPchpFBO2dJT4HgpLMrJTzkI9SZyDr47k0rcCCBA==" saltValue="wVVr27eEqGQuJadxX9OTQw==" spinCount="100000" sheet="1" objects="1" scenarios="1"/>
  <customSheetViews>
    <customSheetView guid="{FF7014B8-726F-4A88-B434-EC34DD9149F9}" showGridLines="0">
      <selection activeCell="C5" sqref="C5"/>
      <pageMargins left="0.70866141732283472" right="0.70866141732283472" top="0.78740157480314965" bottom="0.78740157480314965" header="0.31496062992125984" footer="0.31496062992125984"/>
      <pageSetup paperSize="9" scale="61" orientation="portrait" r:id="rId1"/>
      <headerFooter>
        <oddHeader>&amp;L &amp;A, Seite &amp;P von &amp;N&amp;R&amp;D</oddHeader>
      </headerFooter>
    </customSheetView>
    <customSheetView guid="{AB984B78-CF90-47D3-BD7F-5805A1C1409B}" showGridLines="0">
      <selection activeCell="C5" sqref="C5"/>
      <pageMargins left="0.70866141732283472" right="0.70866141732283472" top="0.78740157480314965" bottom="0.78740157480314965" header="0.31496062992125984" footer="0.31496062992125984"/>
      <pageSetup paperSize="9" scale="61" orientation="portrait" r:id="rId2"/>
      <headerFooter>
        <oddHeader>&amp;L &amp;A, Seite &amp;P von &amp;N&amp;R&amp;D</oddHeader>
      </headerFooter>
    </customSheetView>
  </customSheetViews>
  <mergeCells count="1">
    <mergeCell ref="B3:B4"/>
  </mergeCells>
  <pageMargins left="0.70866141732283472" right="0.70866141732283472" top="0.78740157480314965" bottom="0.78740157480314965" header="0.31496062992125984" footer="0.31496062992125984"/>
  <pageSetup paperSize="9" scale="61" orientation="portrait" r:id="rId3"/>
  <headerFooter>
    <oddHeader>&amp;L &amp;A, Seite &amp;P von &amp;N&amp;R&amp;D</oddHeader>
  </headerFooter>
  <ignoredErrors>
    <ignoredError sqref="E8:H8 D8" unlocked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indexed="43"/>
  </sheetPr>
  <dimension ref="A1:F201"/>
  <sheetViews>
    <sheetView showGridLines="0" zoomScaleNormal="100" workbookViewId="0">
      <pane ySplit="3" topLeftCell="A4" activePane="bottomLeft" state="frozen"/>
      <selection pane="bottomLeft"/>
    </sheetView>
  </sheetViews>
  <sheetFormatPr baseColWidth="10" defaultRowHeight="14.25" x14ac:dyDescent="0.2"/>
  <cols>
    <col min="1" max="1" width="2.7109375" style="33" customWidth="1"/>
    <col min="2" max="2" width="26" style="33" customWidth="1"/>
    <col min="3" max="3" width="11.42578125" style="33"/>
    <col min="4" max="4" width="114.42578125" style="33" customWidth="1"/>
    <col min="5" max="5" width="2.7109375" style="33" customWidth="1"/>
    <col min="6" max="6" width="27.85546875" style="33" bestFit="1" customWidth="1"/>
    <col min="7" max="16384" width="11.42578125" style="33"/>
  </cols>
  <sheetData>
    <row r="1" spans="1:6" ht="30.75" customHeight="1" x14ac:dyDescent="0.2">
      <c r="A1" s="176"/>
      <c r="B1" s="36" t="s">
        <v>142</v>
      </c>
      <c r="C1" s="176"/>
      <c r="D1" s="176"/>
    </row>
    <row r="2" spans="1:6" ht="12" customHeight="1" thickBot="1" x14ac:dyDescent="0.25">
      <c r="A2" s="176"/>
    </row>
    <row r="3" spans="1:6" ht="18" customHeight="1" x14ac:dyDescent="0.2">
      <c r="A3" s="176"/>
      <c r="B3" s="107" t="s">
        <v>21</v>
      </c>
      <c r="C3" s="106" t="s">
        <v>22</v>
      </c>
      <c r="D3" s="105" t="s">
        <v>23</v>
      </c>
    </row>
    <row r="4" spans="1:6" ht="45" customHeight="1" x14ac:dyDescent="0.2">
      <c r="A4" s="176"/>
      <c r="B4" s="177" t="s">
        <v>0</v>
      </c>
      <c r="C4" s="179"/>
      <c r="D4" s="608"/>
    </row>
    <row r="5" spans="1:6" ht="45" customHeight="1" x14ac:dyDescent="0.2">
      <c r="A5" s="176"/>
      <c r="B5" s="177" t="s">
        <v>0</v>
      </c>
      <c r="C5" s="179"/>
      <c r="D5" s="90"/>
      <c r="F5" s="34"/>
    </row>
    <row r="6" spans="1:6" ht="45" customHeight="1" x14ac:dyDescent="0.2">
      <c r="A6" s="176"/>
      <c r="B6" s="177" t="s">
        <v>0</v>
      </c>
      <c r="C6" s="179"/>
      <c r="D6" s="90"/>
      <c r="F6" s="230"/>
    </row>
    <row r="7" spans="1:6" ht="45" customHeight="1" x14ac:dyDescent="0.2">
      <c r="A7" s="176"/>
      <c r="B7" s="177" t="s">
        <v>0</v>
      </c>
      <c r="C7" s="179"/>
      <c r="D7" s="90"/>
      <c r="F7" s="230"/>
    </row>
    <row r="8" spans="1:6" ht="45" customHeight="1" x14ac:dyDescent="0.2">
      <c r="A8" s="176"/>
      <c r="B8" s="177" t="s">
        <v>0</v>
      </c>
      <c r="C8" s="179"/>
      <c r="D8" s="90"/>
      <c r="F8" s="230"/>
    </row>
    <row r="9" spans="1:6" ht="45" customHeight="1" x14ac:dyDescent="0.2">
      <c r="A9" s="176"/>
      <c r="B9" s="177" t="s">
        <v>0</v>
      </c>
      <c r="C9" s="179"/>
      <c r="D9" s="90"/>
      <c r="F9" s="230"/>
    </row>
    <row r="10" spans="1:6" ht="45" customHeight="1" x14ac:dyDescent="0.2">
      <c r="A10" s="176"/>
      <c r="B10" s="177" t="s">
        <v>0</v>
      </c>
      <c r="C10" s="179"/>
      <c r="D10" s="90"/>
      <c r="F10" s="230"/>
    </row>
    <row r="11" spans="1:6" ht="45" customHeight="1" x14ac:dyDescent="0.2">
      <c r="A11" s="176"/>
      <c r="B11" s="177" t="s">
        <v>0</v>
      </c>
      <c r="C11" s="179"/>
      <c r="D11" s="90"/>
      <c r="F11" s="230"/>
    </row>
    <row r="12" spans="1:6" ht="45" customHeight="1" x14ac:dyDescent="0.2">
      <c r="A12" s="176"/>
      <c r="B12" s="177" t="s">
        <v>0</v>
      </c>
      <c r="C12" s="179"/>
      <c r="D12" s="90"/>
      <c r="F12" s="230"/>
    </row>
    <row r="13" spans="1:6" ht="45" customHeight="1" x14ac:dyDescent="0.2">
      <c r="A13" s="176"/>
      <c r="B13" s="177" t="s">
        <v>0</v>
      </c>
      <c r="C13" s="179"/>
      <c r="D13" s="90"/>
      <c r="F13" s="230"/>
    </row>
    <row r="14" spans="1:6" ht="45" customHeight="1" x14ac:dyDescent="0.2">
      <c r="A14" s="176"/>
      <c r="B14" s="177" t="s">
        <v>0</v>
      </c>
      <c r="C14" s="179"/>
      <c r="D14" s="90"/>
      <c r="F14" s="230"/>
    </row>
    <row r="15" spans="1:6" ht="45" customHeight="1" x14ac:dyDescent="0.2">
      <c r="A15" s="176"/>
      <c r="B15" s="177" t="s">
        <v>0</v>
      </c>
      <c r="C15" s="179"/>
      <c r="D15" s="90"/>
      <c r="F15" s="230"/>
    </row>
    <row r="16" spans="1:6" ht="45" customHeight="1" x14ac:dyDescent="0.2">
      <c r="A16" s="176"/>
      <c r="B16" s="177" t="s">
        <v>0</v>
      </c>
      <c r="C16" s="179"/>
      <c r="D16" s="90"/>
      <c r="F16" s="230"/>
    </row>
    <row r="17" spans="1:6" ht="45" customHeight="1" x14ac:dyDescent="0.2">
      <c r="A17" s="176"/>
      <c r="B17" s="177" t="s">
        <v>0</v>
      </c>
      <c r="C17" s="179"/>
      <c r="D17" s="90"/>
      <c r="F17" s="230"/>
    </row>
    <row r="18" spans="1:6" ht="45" customHeight="1" x14ac:dyDescent="0.2">
      <c r="A18" s="176"/>
      <c r="B18" s="177" t="s">
        <v>0</v>
      </c>
      <c r="C18" s="179"/>
      <c r="D18" s="90"/>
      <c r="F18" s="230"/>
    </row>
    <row r="19" spans="1:6" ht="45" customHeight="1" x14ac:dyDescent="0.2">
      <c r="A19" s="176"/>
      <c r="B19" s="177" t="s">
        <v>0</v>
      </c>
      <c r="C19" s="179"/>
      <c r="D19" s="90"/>
      <c r="F19" s="230"/>
    </row>
    <row r="20" spans="1:6" ht="45" customHeight="1" x14ac:dyDescent="0.2">
      <c r="A20" s="176"/>
      <c r="B20" s="177" t="s">
        <v>0</v>
      </c>
      <c r="C20" s="179"/>
      <c r="D20" s="90"/>
      <c r="F20" s="230"/>
    </row>
    <row r="21" spans="1:6" ht="45" customHeight="1" x14ac:dyDescent="0.2">
      <c r="A21" s="176"/>
      <c r="B21" s="177" t="s">
        <v>0</v>
      </c>
      <c r="C21" s="179"/>
      <c r="D21" s="90"/>
      <c r="F21" s="230"/>
    </row>
    <row r="22" spans="1:6" ht="45" customHeight="1" x14ac:dyDescent="0.2">
      <c r="A22" s="176"/>
      <c r="B22" s="177" t="s">
        <v>0</v>
      </c>
      <c r="C22" s="179"/>
      <c r="D22" s="90"/>
      <c r="F22" s="230"/>
    </row>
    <row r="23" spans="1:6" ht="45" customHeight="1" x14ac:dyDescent="0.2">
      <c r="A23" s="176"/>
      <c r="B23" s="177" t="s">
        <v>0</v>
      </c>
      <c r="C23" s="179"/>
      <c r="D23" s="90"/>
      <c r="F23" s="230"/>
    </row>
    <row r="24" spans="1:6" ht="45" customHeight="1" x14ac:dyDescent="0.2">
      <c r="A24" s="176"/>
      <c r="B24" s="177" t="s">
        <v>0</v>
      </c>
      <c r="C24" s="179"/>
      <c r="D24" s="90"/>
    </row>
    <row r="25" spans="1:6" ht="45" customHeight="1" x14ac:dyDescent="0.2">
      <c r="A25" s="176"/>
      <c r="B25" s="177" t="s">
        <v>0</v>
      </c>
      <c r="C25" s="179"/>
      <c r="D25" s="90"/>
    </row>
    <row r="26" spans="1:6" ht="45" customHeight="1" x14ac:dyDescent="0.2">
      <c r="A26" s="176"/>
      <c r="B26" s="177" t="s">
        <v>0</v>
      </c>
      <c r="C26" s="179"/>
      <c r="D26" s="90"/>
    </row>
    <row r="27" spans="1:6" ht="45" customHeight="1" x14ac:dyDescent="0.2">
      <c r="A27" s="176"/>
      <c r="B27" s="177" t="s">
        <v>0</v>
      </c>
      <c r="C27" s="179"/>
      <c r="D27" s="90"/>
    </row>
    <row r="28" spans="1:6" ht="45" customHeight="1" x14ac:dyDescent="0.2">
      <c r="A28" s="176"/>
      <c r="B28" s="177" t="s">
        <v>0</v>
      </c>
      <c r="C28" s="179"/>
      <c r="D28" s="90"/>
    </row>
    <row r="29" spans="1:6" ht="45" customHeight="1" x14ac:dyDescent="0.2">
      <c r="A29" s="176"/>
      <c r="B29" s="177" t="s">
        <v>0</v>
      </c>
      <c r="C29" s="179"/>
      <c r="D29" s="90"/>
    </row>
    <row r="30" spans="1:6" ht="45" customHeight="1" x14ac:dyDescent="0.2">
      <c r="A30" s="176"/>
      <c r="B30" s="177" t="s">
        <v>0</v>
      </c>
      <c r="C30" s="179"/>
      <c r="D30" s="90"/>
    </row>
    <row r="31" spans="1:6" ht="45" customHeight="1" x14ac:dyDescent="0.2">
      <c r="A31" s="176"/>
      <c r="B31" s="177" t="s">
        <v>0</v>
      </c>
      <c r="C31" s="179"/>
      <c r="D31" s="90"/>
    </row>
    <row r="32" spans="1:6" ht="45" customHeight="1" x14ac:dyDescent="0.2">
      <c r="A32" s="176"/>
      <c r="B32" s="177" t="s">
        <v>0</v>
      </c>
      <c r="C32" s="179"/>
      <c r="D32" s="90"/>
    </row>
    <row r="33" spans="1:4" ht="45" customHeight="1" x14ac:dyDescent="0.2">
      <c r="A33" s="176"/>
      <c r="B33" s="177" t="s">
        <v>0</v>
      </c>
      <c r="C33" s="179"/>
      <c r="D33" s="90"/>
    </row>
    <row r="34" spans="1:4" ht="45" customHeight="1" x14ac:dyDescent="0.2">
      <c r="A34" s="176"/>
      <c r="B34" s="177" t="s">
        <v>0</v>
      </c>
      <c r="C34" s="179"/>
      <c r="D34" s="90"/>
    </row>
    <row r="35" spans="1:4" ht="45" customHeight="1" x14ac:dyDescent="0.2">
      <c r="A35" s="176"/>
      <c r="B35" s="177" t="s">
        <v>0</v>
      </c>
      <c r="C35" s="179"/>
      <c r="D35" s="90"/>
    </row>
    <row r="36" spans="1:4" ht="45" customHeight="1" x14ac:dyDescent="0.2">
      <c r="A36" s="176"/>
      <c r="B36" s="177" t="s">
        <v>0</v>
      </c>
      <c r="C36" s="179"/>
      <c r="D36" s="90"/>
    </row>
    <row r="37" spans="1:4" ht="45" customHeight="1" x14ac:dyDescent="0.2">
      <c r="A37" s="176"/>
      <c r="B37" s="177" t="s">
        <v>0</v>
      </c>
      <c r="C37" s="179"/>
      <c r="D37" s="90"/>
    </row>
    <row r="38" spans="1:4" ht="45" customHeight="1" x14ac:dyDescent="0.2">
      <c r="A38" s="176"/>
      <c r="B38" s="177" t="s">
        <v>0</v>
      </c>
      <c r="C38" s="179"/>
      <c r="D38" s="90"/>
    </row>
    <row r="39" spans="1:4" ht="45" customHeight="1" x14ac:dyDescent="0.2">
      <c r="A39" s="176"/>
      <c r="B39" s="177" t="s">
        <v>0</v>
      </c>
      <c r="C39" s="179"/>
      <c r="D39" s="90"/>
    </row>
    <row r="40" spans="1:4" ht="45" customHeight="1" x14ac:dyDescent="0.2">
      <c r="A40" s="176"/>
      <c r="B40" s="177" t="s">
        <v>0</v>
      </c>
      <c r="C40" s="179"/>
      <c r="D40" s="90"/>
    </row>
    <row r="41" spans="1:4" ht="45" customHeight="1" x14ac:dyDescent="0.2">
      <c r="A41" s="176"/>
      <c r="B41" s="177" t="s">
        <v>0</v>
      </c>
      <c r="C41" s="179"/>
      <c r="D41" s="90"/>
    </row>
    <row r="42" spans="1:4" ht="45" customHeight="1" x14ac:dyDescent="0.2">
      <c r="A42" s="176"/>
      <c r="B42" s="177" t="s">
        <v>0</v>
      </c>
      <c r="C42" s="179"/>
      <c r="D42" s="90"/>
    </row>
    <row r="43" spans="1:4" ht="45" customHeight="1" x14ac:dyDescent="0.2">
      <c r="A43" s="176"/>
      <c r="B43" s="177" t="s">
        <v>0</v>
      </c>
      <c r="C43" s="179"/>
      <c r="D43" s="90"/>
    </row>
    <row r="44" spans="1:4" ht="45" customHeight="1" x14ac:dyDescent="0.2">
      <c r="A44" s="176"/>
      <c r="B44" s="177" t="s">
        <v>0</v>
      </c>
      <c r="C44" s="179"/>
      <c r="D44" s="90"/>
    </row>
    <row r="45" spans="1:4" ht="45" customHeight="1" x14ac:dyDescent="0.2">
      <c r="A45" s="176"/>
      <c r="B45" s="177" t="s">
        <v>0</v>
      </c>
      <c r="C45" s="179"/>
      <c r="D45" s="90"/>
    </row>
    <row r="46" spans="1:4" ht="45" customHeight="1" x14ac:dyDescent="0.2">
      <c r="A46" s="176"/>
      <c r="B46" s="177" t="s">
        <v>0</v>
      </c>
      <c r="C46" s="179"/>
      <c r="D46" s="90"/>
    </row>
    <row r="47" spans="1:4" ht="45" customHeight="1" x14ac:dyDescent="0.2">
      <c r="A47" s="176"/>
      <c r="B47" s="177" t="s">
        <v>0</v>
      </c>
      <c r="C47" s="179"/>
      <c r="D47" s="90"/>
    </row>
    <row r="48" spans="1:4" ht="45" customHeight="1" x14ac:dyDescent="0.2">
      <c r="A48" s="176"/>
      <c r="B48" s="177" t="s">
        <v>0</v>
      </c>
      <c r="C48" s="179"/>
      <c r="D48" s="90"/>
    </row>
    <row r="49" spans="1:4" ht="45" customHeight="1" x14ac:dyDescent="0.2">
      <c r="A49" s="176"/>
      <c r="B49" s="177" t="s">
        <v>0</v>
      </c>
      <c r="C49" s="179"/>
      <c r="D49" s="90"/>
    </row>
    <row r="50" spans="1:4" ht="45" customHeight="1" x14ac:dyDescent="0.2">
      <c r="A50" s="176"/>
      <c r="B50" s="177" t="s">
        <v>0</v>
      </c>
      <c r="C50" s="179"/>
      <c r="D50" s="90"/>
    </row>
    <row r="51" spans="1:4" ht="45" customHeight="1" x14ac:dyDescent="0.2">
      <c r="A51" s="176"/>
      <c r="B51" s="177" t="s">
        <v>0</v>
      </c>
      <c r="C51" s="179"/>
      <c r="D51" s="90"/>
    </row>
    <row r="52" spans="1:4" ht="45" customHeight="1" x14ac:dyDescent="0.2">
      <c r="A52" s="176"/>
      <c r="B52" s="177" t="s">
        <v>0</v>
      </c>
      <c r="C52" s="179"/>
      <c r="D52" s="90"/>
    </row>
    <row r="53" spans="1:4" ht="45" customHeight="1" x14ac:dyDescent="0.2">
      <c r="A53" s="176"/>
      <c r="B53" s="177" t="s">
        <v>0</v>
      </c>
      <c r="C53" s="179"/>
      <c r="D53" s="90"/>
    </row>
    <row r="54" spans="1:4" ht="45" customHeight="1" x14ac:dyDescent="0.2">
      <c r="A54" s="176"/>
      <c r="B54" s="177" t="s">
        <v>0</v>
      </c>
      <c r="C54" s="179"/>
      <c r="D54" s="90"/>
    </row>
    <row r="55" spans="1:4" ht="45" customHeight="1" x14ac:dyDescent="0.2">
      <c r="A55" s="176"/>
      <c r="B55" s="177" t="s">
        <v>0</v>
      </c>
      <c r="C55" s="179"/>
      <c r="D55" s="90"/>
    </row>
    <row r="56" spans="1:4" ht="45" customHeight="1" x14ac:dyDescent="0.2">
      <c r="A56" s="176"/>
      <c r="B56" s="177" t="s">
        <v>0</v>
      </c>
      <c r="C56" s="179"/>
      <c r="D56" s="90"/>
    </row>
    <row r="57" spans="1:4" ht="45" customHeight="1" x14ac:dyDescent="0.2">
      <c r="A57" s="176"/>
      <c r="B57" s="177" t="s">
        <v>0</v>
      </c>
      <c r="C57" s="179"/>
      <c r="D57" s="90"/>
    </row>
    <row r="58" spans="1:4" ht="45" customHeight="1" x14ac:dyDescent="0.2">
      <c r="A58" s="176"/>
      <c r="B58" s="177" t="s">
        <v>0</v>
      </c>
      <c r="C58" s="179"/>
      <c r="D58" s="90"/>
    </row>
    <row r="59" spans="1:4" ht="45" customHeight="1" x14ac:dyDescent="0.2">
      <c r="A59" s="176"/>
      <c r="B59" s="177" t="s">
        <v>0</v>
      </c>
      <c r="C59" s="179"/>
      <c r="D59" s="90"/>
    </row>
    <row r="60" spans="1:4" ht="45" customHeight="1" x14ac:dyDescent="0.2">
      <c r="A60" s="176"/>
      <c r="B60" s="177" t="s">
        <v>0</v>
      </c>
      <c r="C60" s="179"/>
      <c r="D60" s="90"/>
    </row>
    <row r="61" spans="1:4" ht="45" customHeight="1" x14ac:dyDescent="0.2">
      <c r="A61" s="176"/>
      <c r="B61" s="177" t="s">
        <v>0</v>
      </c>
      <c r="C61" s="179"/>
      <c r="D61" s="90"/>
    </row>
    <row r="62" spans="1:4" ht="45" customHeight="1" x14ac:dyDescent="0.2">
      <c r="A62" s="176"/>
      <c r="B62" s="177" t="s">
        <v>0</v>
      </c>
      <c r="C62" s="179"/>
      <c r="D62" s="90"/>
    </row>
    <row r="63" spans="1:4" ht="45" customHeight="1" x14ac:dyDescent="0.2">
      <c r="A63" s="176"/>
      <c r="B63" s="177" t="s">
        <v>0</v>
      </c>
      <c r="C63" s="179"/>
      <c r="D63" s="90"/>
    </row>
    <row r="64" spans="1:4" ht="45" customHeight="1" x14ac:dyDescent="0.2">
      <c r="A64" s="176"/>
      <c r="B64" s="177" t="s">
        <v>0</v>
      </c>
      <c r="C64" s="179"/>
      <c r="D64" s="90"/>
    </row>
    <row r="65" spans="1:4" ht="45" customHeight="1" x14ac:dyDescent="0.2">
      <c r="A65" s="176"/>
      <c r="B65" s="177" t="s">
        <v>0</v>
      </c>
      <c r="C65" s="179"/>
      <c r="D65" s="90"/>
    </row>
    <row r="66" spans="1:4" ht="45" customHeight="1" x14ac:dyDescent="0.2">
      <c r="A66" s="176"/>
      <c r="B66" s="177" t="s">
        <v>0</v>
      </c>
      <c r="C66" s="179"/>
      <c r="D66" s="90"/>
    </row>
    <row r="67" spans="1:4" ht="45" customHeight="1" x14ac:dyDescent="0.2">
      <c r="A67" s="176"/>
      <c r="B67" s="177" t="s">
        <v>0</v>
      </c>
      <c r="C67" s="179"/>
      <c r="D67" s="90"/>
    </row>
    <row r="68" spans="1:4" ht="45" customHeight="1" x14ac:dyDescent="0.2">
      <c r="A68" s="176"/>
      <c r="B68" s="177" t="s">
        <v>0</v>
      </c>
      <c r="C68" s="179"/>
      <c r="D68" s="90"/>
    </row>
    <row r="69" spans="1:4" ht="45" customHeight="1" x14ac:dyDescent="0.2">
      <c r="A69" s="176"/>
      <c r="B69" s="177" t="s">
        <v>0</v>
      </c>
      <c r="C69" s="179"/>
      <c r="D69" s="90"/>
    </row>
    <row r="70" spans="1:4" ht="45" customHeight="1" x14ac:dyDescent="0.2">
      <c r="A70" s="176"/>
      <c r="B70" s="177" t="s">
        <v>0</v>
      </c>
      <c r="C70" s="179"/>
      <c r="D70" s="90"/>
    </row>
    <row r="71" spans="1:4" ht="45" customHeight="1" x14ac:dyDescent="0.2">
      <c r="A71" s="176"/>
      <c r="B71" s="177" t="s">
        <v>0</v>
      </c>
      <c r="C71" s="179"/>
      <c r="D71" s="90"/>
    </row>
    <row r="72" spans="1:4" ht="45" customHeight="1" x14ac:dyDescent="0.2">
      <c r="A72" s="176"/>
      <c r="B72" s="177" t="s">
        <v>0</v>
      </c>
      <c r="C72" s="179"/>
      <c r="D72" s="90"/>
    </row>
    <row r="73" spans="1:4" ht="45" customHeight="1" x14ac:dyDescent="0.2">
      <c r="A73" s="176"/>
      <c r="B73" s="177" t="s">
        <v>0</v>
      </c>
      <c r="C73" s="179"/>
      <c r="D73" s="90"/>
    </row>
    <row r="74" spans="1:4" ht="45" customHeight="1" x14ac:dyDescent="0.2">
      <c r="A74" s="176"/>
      <c r="B74" s="177" t="s">
        <v>0</v>
      </c>
      <c r="C74" s="179"/>
      <c r="D74" s="90"/>
    </row>
    <row r="75" spans="1:4" ht="45" customHeight="1" x14ac:dyDescent="0.2">
      <c r="A75" s="176"/>
      <c r="B75" s="177" t="s">
        <v>0</v>
      </c>
      <c r="C75" s="179"/>
      <c r="D75" s="90"/>
    </row>
    <row r="76" spans="1:4" ht="45" customHeight="1" x14ac:dyDescent="0.2">
      <c r="A76" s="176"/>
      <c r="B76" s="177" t="s">
        <v>0</v>
      </c>
      <c r="C76" s="179"/>
      <c r="D76" s="90"/>
    </row>
    <row r="77" spans="1:4" ht="45" customHeight="1" x14ac:dyDescent="0.2">
      <c r="A77" s="176"/>
      <c r="B77" s="177" t="s">
        <v>0</v>
      </c>
      <c r="C77" s="179"/>
      <c r="D77" s="90"/>
    </row>
    <row r="78" spans="1:4" ht="45" customHeight="1" x14ac:dyDescent="0.2">
      <c r="A78" s="176"/>
      <c r="B78" s="177" t="s">
        <v>0</v>
      </c>
      <c r="C78" s="179"/>
      <c r="D78" s="90"/>
    </row>
    <row r="79" spans="1:4" ht="45" customHeight="1" x14ac:dyDescent="0.2">
      <c r="A79" s="176"/>
      <c r="B79" s="177" t="s">
        <v>0</v>
      </c>
      <c r="C79" s="179"/>
      <c r="D79" s="90"/>
    </row>
    <row r="80" spans="1:4" ht="45" customHeight="1" x14ac:dyDescent="0.2">
      <c r="A80" s="176"/>
      <c r="B80" s="177" t="s">
        <v>0</v>
      </c>
      <c r="C80" s="179"/>
      <c r="D80" s="90"/>
    </row>
    <row r="81" spans="1:4" ht="45" customHeight="1" x14ac:dyDescent="0.2">
      <c r="A81" s="176"/>
      <c r="B81" s="177" t="s">
        <v>0</v>
      </c>
      <c r="C81" s="179"/>
      <c r="D81" s="90"/>
    </row>
    <row r="82" spans="1:4" ht="45" customHeight="1" x14ac:dyDescent="0.2">
      <c r="A82" s="176"/>
      <c r="B82" s="177" t="s">
        <v>0</v>
      </c>
      <c r="C82" s="179"/>
      <c r="D82" s="90"/>
    </row>
    <row r="83" spans="1:4" ht="45" customHeight="1" x14ac:dyDescent="0.2">
      <c r="A83" s="176"/>
      <c r="B83" s="177" t="s">
        <v>0</v>
      </c>
      <c r="C83" s="179"/>
      <c r="D83" s="90"/>
    </row>
    <row r="84" spans="1:4" ht="45" customHeight="1" x14ac:dyDescent="0.2">
      <c r="A84" s="176"/>
      <c r="B84" s="177" t="s">
        <v>0</v>
      </c>
      <c r="C84" s="179"/>
      <c r="D84" s="90"/>
    </row>
    <row r="85" spans="1:4" ht="45" customHeight="1" x14ac:dyDescent="0.2">
      <c r="A85" s="176"/>
      <c r="B85" s="177" t="s">
        <v>0</v>
      </c>
      <c r="C85" s="179"/>
      <c r="D85" s="90"/>
    </row>
    <row r="86" spans="1:4" ht="45" customHeight="1" x14ac:dyDescent="0.2">
      <c r="A86" s="176"/>
      <c r="B86" s="177" t="s">
        <v>0</v>
      </c>
      <c r="C86" s="179"/>
      <c r="D86" s="90"/>
    </row>
    <row r="87" spans="1:4" ht="45" customHeight="1" x14ac:dyDescent="0.2">
      <c r="A87" s="176"/>
      <c r="B87" s="177" t="s">
        <v>0</v>
      </c>
      <c r="C87" s="179"/>
      <c r="D87" s="90"/>
    </row>
    <row r="88" spans="1:4" ht="45" customHeight="1" x14ac:dyDescent="0.2">
      <c r="A88" s="176"/>
      <c r="B88" s="177" t="s">
        <v>0</v>
      </c>
      <c r="C88" s="179"/>
      <c r="D88" s="90"/>
    </row>
    <row r="89" spans="1:4" ht="45" customHeight="1" x14ac:dyDescent="0.2">
      <c r="A89" s="176"/>
      <c r="B89" s="177" t="s">
        <v>0</v>
      </c>
      <c r="C89" s="179"/>
      <c r="D89" s="90"/>
    </row>
    <row r="90" spans="1:4" ht="45" customHeight="1" x14ac:dyDescent="0.2">
      <c r="A90" s="176"/>
      <c r="B90" s="177" t="s">
        <v>0</v>
      </c>
      <c r="C90" s="179"/>
      <c r="D90" s="90"/>
    </row>
    <row r="91" spans="1:4" ht="45" customHeight="1" x14ac:dyDescent="0.2">
      <c r="A91" s="176"/>
      <c r="B91" s="177" t="s">
        <v>0</v>
      </c>
      <c r="C91" s="179"/>
      <c r="D91" s="90"/>
    </row>
    <row r="92" spans="1:4" ht="45" customHeight="1" x14ac:dyDescent="0.2">
      <c r="A92" s="176"/>
      <c r="B92" s="177" t="s">
        <v>0</v>
      </c>
      <c r="C92" s="179"/>
      <c r="D92" s="90"/>
    </row>
    <row r="93" spans="1:4" ht="45" customHeight="1" x14ac:dyDescent="0.2">
      <c r="A93" s="176"/>
      <c r="B93" s="177" t="s">
        <v>0</v>
      </c>
      <c r="C93" s="179"/>
      <c r="D93" s="90"/>
    </row>
    <row r="94" spans="1:4" ht="45" customHeight="1" x14ac:dyDescent="0.2">
      <c r="A94" s="176"/>
      <c r="B94" s="177" t="s">
        <v>0</v>
      </c>
      <c r="C94" s="179"/>
      <c r="D94" s="90"/>
    </row>
    <row r="95" spans="1:4" ht="45" customHeight="1" x14ac:dyDescent="0.2">
      <c r="A95" s="176"/>
      <c r="B95" s="177" t="s">
        <v>0</v>
      </c>
      <c r="C95" s="179"/>
      <c r="D95" s="90"/>
    </row>
    <row r="96" spans="1:4" ht="45" customHeight="1" x14ac:dyDescent="0.2">
      <c r="A96" s="176"/>
      <c r="B96" s="177" t="s">
        <v>0</v>
      </c>
      <c r="C96" s="179"/>
      <c r="D96" s="90"/>
    </row>
    <row r="97" spans="1:4" ht="45" customHeight="1" x14ac:dyDescent="0.2">
      <c r="A97" s="176"/>
      <c r="B97" s="177" t="s">
        <v>0</v>
      </c>
      <c r="C97" s="179"/>
      <c r="D97" s="90"/>
    </row>
    <row r="98" spans="1:4" ht="45" customHeight="1" x14ac:dyDescent="0.2">
      <c r="A98" s="176"/>
      <c r="B98" s="177" t="s">
        <v>0</v>
      </c>
      <c r="C98" s="179"/>
      <c r="D98" s="90"/>
    </row>
    <row r="99" spans="1:4" ht="45" customHeight="1" x14ac:dyDescent="0.2">
      <c r="A99" s="176"/>
      <c r="B99" s="177" t="s">
        <v>0</v>
      </c>
      <c r="C99" s="179"/>
      <c r="D99" s="90"/>
    </row>
    <row r="100" spans="1:4" ht="45" customHeight="1" x14ac:dyDescent="0.2">
      <c r="A100" s="176"/>
      <c r="B100" s="177" t="s">
        <v>0</v>
      </c>
      <c r="C100" s="179"/>
      <c r="D100" s="90"/>
    </row>
    <row r="101" spans="1:4" ht="45" customHeight="1" x14ac:dyDescent="0.2">
      <c r="A101" s="176"/>
      <c r="B101" s="177" t="s">
        <v>0</v>
      </c>
      <c r="C101" s="179"/>
      <c r="D101" s="90"/>
    </row>
    <row r="102" spans="1:4" ht="45" customHeight="1" x14ac:dyDescent="0.2">
      <c r="A102" s="176"/>
      <c r="B102" s="177" t="s">
        <v>0</v>
      </c>
      <c r="C102" s="179"/>
      <c r="D102" s="90"/>
    </row>
    <row r="103" spans="1:4" ht="45" customHeight="1" x14ac:dyDescent="0.2">
      <c r="A103" s="176"/>
      <c r="B103" s="177" t="s">
        <v>0</v>
      </c>
      <c r="C103" s="179"/>
      <c r="D103" s="90"/>
    </row>
    <row r="104" spans="1:4" ht="45" customHeight="1" x14ac:dyDescent="0.2">
      <c r="A104" s="176"/>
      <c r="B104" s="177" t="s">
        <v>0</v>
      </c>
      <c r="C104" s="179"/>
      <c r="D104" s="90"/>
    </row>
    <row r="105" spans="1:4" ht="45" customHeight="1" x14ac:dyDescent="0.2">
      <c r="A105" s="176"/>
      <c r="B105" s="177" t="s">
        <v>0</v>
      </c>
      <c r="C105" s="179"/>
      <c r="D105" s="90"/>
    </row>
    <row r="106" spans="1:4" ht="45" customHeight="1" x14ac:dyDescent="0.2">
      <c r="A106" s="176"/>
      <c r="B106" s="177" t="s">
        <v>0</v>
      </c>
      <c r="C106" s="179"/>
      <c r="D106" s="90"/>
    </row>
    <row r="107" spans="1:4" ht="45" customHeight="1" x14ac:dyDescent="0.2">
      <c r="A107" s="176"/>
      <c r="B107" s="177" t="s">
        <v>0</v>
      </c>
      <c r="C107" s="179"/>
      <c r="D107" s="90"/>
    </row>
    <row r="108" spans="1:4" ht="45" customHeight="1" x14ac:dyDescent="0.2">
      <c r="A108" s="176"/>
      <c r="B108" s="177" t="s">
        <v>0</v>
      </c>
      <c r="C108" s="179"/>
      <c r="D108" s="90"/>
    </row>
    <row r="109" spans="1:4" ht="45" customHeight="1" x14ac:dyDescent="0.2">
      <c r="A109" s="176"/>
      <c r="B109" s="177" t="s">
        <v>0</v>
      </c>
      <c r="C109" s="179"/>
      <c r="D109" s="90"/>
    </row>
    <row r="110" spans="1:4" ht="45" customHeight="1" x14ac:dyDescent="0.2">
      <c r="A110" s="176"/>
      <c r="B110" s="177" t="s">
        <v>0</v>
      </c>
      <c r="C110" s="179"/>
      <c r="D110" s="90"/>
    </row>
    <row r="111" spans="1:4" ht="45" customHeight="1" x14ac:dyDescent="0.2">
      <c r="A111" s="176"/>
      <c r="B111" s="177" t="s">
        <v>0</v>
      </c>
      <c r="C111" s="179"/>
      <c r="D111" s="90"/>
    </row>
    <row r="112" spans="1:4" ht="45" customHeight="1" x14ac:dyDescent="0.2">
      <c r="A112" s="176"/>
      <c r="B112" s="177" t="s">
        <v>0</v>
      </c>
      <c r="C112" s="179"/>
      <c r="D112" s="90"/>
    </row>
    <row r="113" spans="1:4" ht="45" customHeight="1" x14ac:dyDescent="0.2">
      <c r="A113" s="176"/>
      <c r="B113" s="177" t="s">
        <v>0</v>
      </c>
      <c r="C113" s="179"/>
      <c r="D113" s="90"/>
    </row>
    <row r="114" spans="1:4" ht="45" customHeight="1" x14ac:dyDescent="0.2">
      <c r="A114" s="176"/>
      <c r="B114" s="177" t="s">
        <v>0</v>
      </c>
      <c r="C114" s="179"/>
      <c r="D114" s="90"/>
    </row>
    <row r="115" spans="1:4" ht="45" customHeight="1" x14ac:dyDescent="0.2">
      <c r="A115" s="176"/>
      <c r="B115" s="177" t="s">
        <v>0</v>
      </c>
      <c r="C115" s="179"/>
      <c r="D115" s="90"/>
    </row>
    <row r="116" spans="1:4" ht="45" customHeight="1" x14ac:dyDescent="0.2">
      <c r="A116" s="176"/>
      <c r="B116" s="177" t="s">
        <v>0</v>
      </c>
      <c r="C116" s="179"/>
      <c r="D116" s="90"/>
    </row>
    <row r="117" spans="1:4" ht="45" customHeight="1" x14ac:dyDescent="0.2">
      <c r="A117" s="176"/>
      <c r="B117" s="177" t="s">
        <v>0</v>
      </c>
      <c r="C117" s="179"/>
      <c r="D117" s="90"/>
    </row>
    <row r="118" spans="1:4" ht="45" customHeight="1" x14ac:dyDescent="0.2">
      <c r="A118" s="176"/>
      <c r="B118" s="177" t="s">
        <v>0</v>
      </c>
      <c r="C118" s="179"/>
      <c r="D118" s="90"/>
    </row>
    <row r="119" spans="1:4" ht="45" customHeight="1" x14ac:dyDescent="0.2">
      <c r="A119" s="176"/>
      <c r="B119" s="177" t="s">
        <v>0</v>
      </c>
      <c r="C119" s="179"/>
      <c r="D119" s="90"/>
    </row>
    <row r="120" spans="1:4" ht="45" customHeight="1" x14ac:dyDescent="0.2">
      <c r="A120" s="176"/>
      <c r="B120" s="177" t="s">
        <v>0</v>
      </c>
      <c r="C120" s="179"/>
      <c r="D120" s="90"/>
    </row>
    <row r="121" spans="1:4" ht="45" customHeight="1" x14ac:dyDescent="0.2">
      <c r="A121" s="176"/>
      <c r="B121" s="177" t="s">
        <v>0</v>
      </c>
      <c r="C121" s="179"/>
      <c r="D121" s="90"/>
    </row>
    <row r="122" spans="1:4" ht="45" customHeight="1" x14ac:dyDescent="0.2">
      <c r="A122" s="176"/>
      <c r="B122" s="177" t="s">
        <v>0</v>
      </c>
      <c r="C122" s="179"/>
      <c r="D122" s="90"/>
    </row>
    <row r="123" spans="1:4" ht="45" customHeight="1" x14ac:dyDescent="0.2">
      <c r="A123" s="176"/>
      <c r="B123" s="177" t="s">
        <v>0</v>
      </c>
      <c r="C123" s="179"/>
      <c r="D123" s="90"/>
    </row>
    <row r="124" spans="1:4" ht="45" customHeight="1" x14ac:dyDescent="0.2">
      <c r="A124" s="176"/>
      <c r="B124" s="177" t="s">
        <v>0</v>
      </c>
      <c r="C124" s="179"/>
      <c r="D124" s="90"/>
    </row>
    <row r="125" spans="1:4" ht="45" customHeight="1" x14ac:dyDescent="0.2">
      <c r="A125" s="176"/>
      <c r="B125" s="177" t="s">
        <v>0</v>
      </c>
      <c r="C125" s="179"/>
      <c r="D125" s="90"/>
    </row>
    <row r="126" spans="1:4" ht="45" customHeight="1" x14ac:dyDescent="0.2">
      <c r="A126" s="176"/>
      <c r="B126" s="177" t="s">
        <v>0</v>
      </c>
      <c r="C126" s="179"/>
      <c r="D126" s="90"/>
    </row>
    <row r="127" spans="1:4" ht="45" customHeight="1" x14ac:dyDescent="0.2">
      <c r="A127" s="176"/>
      <c r="B127" s="177" t="s">
        <v>0</v>
      </c>
      <c r="C127" s="179"/>
      <c r="D127" s="90"/>
    </row>
    <row r="128" spans="1:4" ht="45" customHeight="1" x14ac:dyDescent="0.2">
      <c r="A128" s="176"/>
      <c r="B128" s="177" t="s">
        <v>0</v>
      </c>
      <c r="C128" s="179"/>
      <c r="D128" s="90"/>
    </row>
    <row r="129" spans="1:4" ht="45" customHeight="1" x14ac:dyDescent="0.2">
      <c r="A129" s="176"/>
      <c r="B129" s="177" t="s">
        <v>0</v>
      </c>
      <c r="C129" s="179"/>
      <c r="D129" s="90"/>
    </row>
    <row r="130" spans="1:4" ht="45" customHeight="1" x14ac:dyDescent="0.2">
      <c r="A130" s="176"/>
      <c r="B130" s="177" t="s">
        <v>0</v>
      </c>
      <c r="C130" s="179"/>
      <c r="D130" s="90"/>
    </row>
    <row r="131" spans="1:4" ht="45" customHeight="1" x14ac:dyDescent="0.2">
      <c r="A131" s="176"/>
      <c r="B131" s="177" t="s">
        <v>0</v>
      </c>
      <c r="C131" s="179"/>
      <c r="D131" s="90"/>
    </row>
    <row r="132" spans="1:4" ht="45" customHeight="1" x14ac:dyDescent="0.2">
      <c r="A132" s="176"/>
      <c r="B132" s="177" t="s">
        <v>0</v>
      </c>
      <c r="C132" s="179"/>
      <c r="D132" s="90"/>
    </row>
    <row r="133" spans="1:4" ht="45" customHeight="1" x14ac:dyDescent="0.2">
      <c r="A133" s="176"/>
      <c r="B133" s="177" t="s">
        <v>0</v>
      </c>
      <c r="C133" s="179"/>
      <c r="D133" s="90"/>
    </row>
    <row r="134" spans="1:4" ht="45" customHeight="1" x14ac:dyDescent="0.2">
      <c r="A134" s="176"/>
      <c r="B134" s="177" t="s">
        <v>0</v>
      </c>
      <c r="C134" s="179"/>
      <c r="D134" s="90"/>
    </row>
    <row r="135" spans="1:4" ht="45" customHeight="1" x14ac:dyDescent="0.2">
      <c r="A135" s="176"/>
      <c r="B135" s="177" t="s">
        <v>0</v>
      </c>
      <c r="C135" s="179"/>
      <c r="D135" s="90"/>
    </row>
    <row r="136" spans="1:4" ht="45" customHeight="1" x14ac:dyDescent="0.2">
      <c r="A136" s="176"/>
      <c r="B136" s="177" t="s">
        <v>0</v>
      </c>
      <c r="C136" s="179"/>
      <c r="D136" s="90"/>
    </row>
    <row r="137" spans="1:4" ht="45" customHeight="1" x14ac:dyDescent="0.2">
      <c r="A137" s="176"/>
      <c r="B137" s="177" t="s">
        <v>0</v>
      </c>
      <c r="C137" s="179"/>
      <c r="D137" s="90"/>
    </row>
    <row r="138" spans="1:4" ht="45" customHeight="1" x14ac:dyDescent="0.2">
      <c r="A138" s="176"/>
      <c r="B138" s="177" t="s">
        <v>0</v>
      </c>
      <c r="C138" s="179"/>
      <c r="D138" s="90"/>
    </row>
    <row r="139" spans="1:4" ht="45" customHeight="1" x14ac:dyDescent="0.2">
      <c r="A139" s="176"/>
      <c r="B139" s="177" t="s">
        <v>0</v>
      </c>
      <c r="C139" s="179"/>
      <c r="D139" s="90"/>
    </row>
    <row r="140" spans="1:4" ht="45" customHeight="1" x14ac:dyDescent="0.2">
      <c r="A140" s="176"/>
      <c r="B140" s="177" t="s">
        <v>0</v>
      </c>
      <c r="C140" s="179"/>
      <c r="D140" s="90"/>
    </row>
    <row r="141" spans="1:4" ht="45" customHeight="1" x14ac:dyDescent="0.2">
      <c r="A141" s="176"/>
      <c r="B141" s="177" t="s">
        <v>0</v>
      </c>
      <c r="C141" s="179"/>
      <c r="D141" s="90"/>
    </row>
    <row r="142" spans="1:4" ht="45" customHeight="1" x14ac:dyDescent="0.2">
      <c r="A142" s="176"/>
      <c r="B142" s="177" t="s">
        <v>0</v>
      </c>
      <c r="C142" s="179"/>
      <c r="D142" s="90"/>
    </row>
    <row r="143" spans="1:4" ht="45" customHeight="1" x14ac:dyDescent="0.2">
      <c r="A143" s="176"/>
      <c r="B143" s="177" t="s">
        <v>0</v>
      </c>
      <c r="C143" s="179"/>
      <c r="D143" s="90"/>
    </row>
    <row r="144" spans="1:4" ht="45" customHeight="1" x14ac:dyDescent="0.2">
      <c r="A144" s="176"/>
      <c r="B144" s="177" t="s">
        <v>0</v>
      </c>
      <c r="C144" s="179"/>
      <c r="D144" s="90"/>
    </row>
    <row r="145" spans="1:4" ht="45" customHeight="1" x14ac:dyDescent="0.2">
      <c r="A145" s="176"/>
      <c r="B145" s="177" t="s">
        <v>0</v>
      </c>
      <c r="C145" s="179"/>
      <c r="D145" s="90"/>
    </row>
    <row r="146" spans="1:4" ht="45" customHeight="1" x14ac:dyDescent="0.2">
      <c r="A146" s="176"/>
      <c r="B146" s="177" t="s">
        <v>0</v>
      </c>
      <c r="C146" s="179"/>
      <c r="D146" s="90"/>
    </row>
    <row r="147" spans="1:4" ht="45" customHeight="1" x14ac:dyDescent="0.2">
      <c r="A147" s="176"/>
      <c r="B147" s="177" t="s">
        <v>0</v>
      </c>
      <c r="C147" s="179"/>
      <c r="D147" s="90"/>
    </row>
    <row r="148" spans="1:4" ht="45" customHeight="1" x14ac:dyDescent="0.2">
      <c r="A148" s="176"/>
      <c r="B148" s="177" t="s">
        <v>0</v>
      </c>
      <c r="C148" s="179"/>
      <c r="D148" s="90"/>
    </row>
    <row r="149" spans="1:4" ht="45" customHeight="1" x14ac:dyDescent="0.2">
      <c r="A149" s="176"/>
      <c r="B149" s="177" t="s">
        <v>0</v>
      </c>
      <c r="C149" s="179"/>
      <c r="D149" s="90"/>
    </row>
    <row r="150" spans="1:4" ht="45" customHeight="1" x14ac:dyDescent="0.2">
      <c r="A150" s="176"/>
      <c r="B150" s="177" t="s">
        <v>0</v>
      </c>
      <c r="C150" s="179"/>
      <c r="D150" s="90"/>
    </row>
    <row r="151" spans="1:4" ht="45" customHeight="1" x14ac:dyDescent="0.2">
      <c r="A151" s="176"/>
      <c r="B151" s="177" t="s">
        <v>0</v>
      </c>
      <c r="C151" s="179"/>
      <c r="D151" s="90"/>
    </row>
    <row r="152" spans="1:4" ht="45" customHeight="1" x14ac:dyDescent="0.2">
      <c r="A152" s="176"/>
      <c r="B152" s="177" t="s">
        <v>0</v>
      </c>
      <c r="C152" s="179"/>
      <c r="D152" s="90"/>
    </row>
    <row r="153" spans="1:4" ht="45" customHeight="1" x14ac:dyDescent="0.2">
      <c r="A153" s="176"/>
      <c r="B153" s="177" t="s">
        <v>0</v>
      </c>
      <c r="C153" s="179"/>
      <c r="D153" s="90"/>
    </row>
    <row r="154" spans="1:4" ht="45" customHeight="1" x14ac:dyDescent="0.2">
      <c r="A154" s="176"/>
      <c r="B154" s="177" t="s">
        <v>0</v>
      </c>
      <c r="C154" s="179"/>
      <c r="D154" s="90"/>
    </row>
    <row r="155" spans="1:4" ht="45" customHeight="1" x14ac:dyDescent="0.2">
      <c r="A155" s="176"/>
      <c r="B155" s="177" t="s">
        <v>0</v>
      </c>
      <c r="C155" s="179"/>
      <c r="D155" s="90"/>
    </row>
    <row r="156" spans="1:4" ht="45" customHeight="1" x14ac:dyDescent="0.2">
      <c r="A156" s="176"/>
      <c r="B156" s="177" t="s">
        <v>0</v>
      </c>
      <c r="C156" s="179"/>
      <c r="D156" s="90"/>
    </row>
    <row r="157" spans="1:4" ht="45" customHeight="1" x14ac:dyDescent="0.2">
      <c r="A157" s="176"/>
      <c r="B157" s="177" t="s">
        <v>0</v>
      </c>
      <c r="C157" s="179"/>
      <c r="D157" s="90"/>
    </row>
    <row r="158" spans="1:4" ht="45" customHeight="1" x14ac:dyDescent="0.2">
      <c r="A158" s="176"/>
      <c r="B158" s="177" t="s">
        <v>0</v>
      </c>
      <c r="C158" s="179"/>
      <c r="D158" s="90"/>
    </row>
    <row r="159" spans="1:4" ht="45" customHeight="1" x14ac:dyDescent="0.2">
      <c r="A159" s="176"/>
      <c r="B159" s="177" t="s">
        <v>0</v>
      </c>
      <c r="C159" s="179"/>
      <c r="D159" s="90"/>
    </row>
    <row r="160" spans="1:4" ht="45" customHeight="1" x14ac:dyDescent="0.2">
      <c r="A160" s="176"/>
      <c r="B160" s="177" t="s">
        <v>0</v>
      </c>
      <c r="C160" s="179"/>
      <c r="D160" s="90"/>
    </row>
    <row r="161" spans="1:4" ht="45" customHeight="1" x14ac:dyDescent="0.2">
      <c r="A161" s="176"/>
      <c r="B161" s="177" t="s">
        <v>0</v>
      </c>
      <c r="C161" s="179"/>
      <c r="D161" s="90"/>
    </row>
    <row r="162" spans="1:4" ht="45" customHeight="1" x14ac:dyDescent="0.2">
      <c r="A162" s="176"/>
      <c r="B162" s="177" t="s">
        <v>0</v>
      </c>
      <c r="C162" s="179"/>
      <c r="D162" s="90"/>
    </row>
    <row r="163" spans="1:4" ht="45" customHeight="1" x14ac:dyDescent="0.2">
      <c r="A163" s="176"/>
      <c r="B163" s="177" t="s">
        <v>0</v>
      </c>
      <c r="C163" s="179"/>
      <c r="D163" s="90"/>
    </row>
    <row r="164" spans="1:4" ht="45" customHeight="1" x14ac:dyDescent="0.2">
      <c r="A164" s="176"/>
      <c r="B164" s="177" t="s">
        <v>0</v>
      </c>
      <c r="C164" s="179"/>
      <c r="D164" s="90"/>
    </row>
    <row r="165" spans="1:4" ht="45" customHeight="1" x14ac:dyDescent="0.2">
      <c r="A165" s="176"/>
      <c r="B165" s="177" t="s">
        <v>0</v>
      </c>
      <c r="C165" s="179"/>
      <c r="D165" s="90"/>
    </row>
    <row r="166" spans="1:4" ht="45" customHeight="1" x14ac:dyDescent="0.2">
      <c r="A166" s="176"/>
      <c r="B166" s="177" t="s">
        <v>0</v>
      </c>
      <c r="C166" s="179"/>
      <c r="D166" s="90"/>
    </row>
    <row r="167" spans="1:4" ht="45" customHeight="1" x14ac:dyDescent="0.2">
      <c r="A167" s="176"/>
      <c r="B167" s="177" t="s">
        <v>0</v>
      </c>
      <c r="C167" s="179"/>
      <c r="D167" s="90"/>
    </row>
    <row r="168" spans="1:4" ht="45" customHeight="1" x14ac:dyDescent="0.2">
      <c r="A168" s="176"/>
      <c r="B168" s="177" t="s">
        <v>0</v>
      </c>
      <c r="C168" s="179"/>
      <c r="D168" s="90"/>
    </row>
    <row r="169" spans="1:4" ht="45" customHeight="1" x14ac:dyDescent="0.2">
      <c r="A169" s="176"/>
      <c r="B169" s="177" t="s">
        <v>0</v>
      </c>
      <c r="C169" s="179"/>
      <c r="D169" s="90"/>
    </row>
    <row r="170" spans="1:4" ht="45" customHeight="1" x14ac:dyDescent="0.2">
      <c r="A170" s="176"/>
      <c r="B170" s="177" t="s">
        <v>0</v>
      </c>
      <c r="C170" s="179"/>
      <c r="D170" s="90"/>
    </row>
    <row r="171" spans="1:4" ht="45" customHeight="1" x14ac:dyDescent="0.2">
      <c r="A171" s="176"/>
      <c r="B171" s="177" t="s">
        <v>0</v>
      </c>
      <c r="C171" s="179"/>
      <c r="D171" s="90"/>
    </row>
    <row r="172" spans="1:4" ht="45" customHeight="1" x14ac:dyDescent="0.2">
      <c r="A172" s="176"/>
      <c r="B172" s="177" t="s">
        <v>0</v>
      </c>
      <c r="C172" s="179"/>
      <c r="D172" s="90"/>
    </row>
    <row r="173" spans="1:4" ht="45" customHeight="1" x14ac:dyDescent="0.2">
      <c r="A173" s="176"/>
      <c r="B173" s="177" t="s">
        <v>0</v>
      </c>
      <c r="C173" s="179"/>
      <c r="D173" s="90"/>
    </row>
    <row r="174" spans="1:4" ht="45" customHeight="1" x14ac:dyDescent="0.2">
      <c r="A174" s="176"/>
      <c r="B174" s="177" t="s">
        <v>0</v>
      </c>
      <c r="C174" s="179"/>
      <c r="D174" s="90"/>
    </row>
    <row r="175" spans="1:4" ht="45" customHeight="1" x14ac:dyDescent="0.2">
      <c r="A175" s="176"/>
      <c r="B175" s="177" t="s">
        <v>0</v>
      </c>
      <c r="C175" s="179"/>
      <c r="D175" s="90"/>
    </row>
    <row r="176" spans="1:4" ht="45" customHeight="1" x14ac:dyDescent="0.2">
      <c r="A176" s="176"/>
      <c r="B176" s="177" t="s">
        <v>0</v>
      </c>
      <c r="C176" s="179"/>
      <c r="D176" s="90"/>
    </row>
    <row r="177" spans="1:4" ht="45" customHeight="1" x14ac:dyDescent="0.2">
      <c r="A177" s="176"/>
      <c r="B177" s="177" t="s">
        <v>0</v>
      </c>
      <c r="C177" s="179"/>
      <c r="D177" s="90"/>
    </row>
    <row r="178" spans="1:4" ht="45" customHeight="1" x14ac:dyDescent="0.2">
      <c r="A178" s="176"/>
      <c r="B178" s="177" t="s">
        <v>0</v>
      </c>
      <c r="C178" s="179"/>
      <c r="D178" s="90"/>
    </row>
    <row r="179" spans="1:4" ht="45" customHeight="1" x14ac:dyDescent="0.2">
      <c r="A179" s="176"/>
      <c r="B179" s="177" t="s">
        <v>0</v>
      </c>
      <c r="C179" s="179"/>
      <c r="D179" s="90"/>
    </row>
    <row r="180" spans="1:4" ht="45" customHeight="1" x14ac:dyDescent="0.2">
      <c r="A180" s="176"/>
      <c r="B180" s="177" t="s">
        <v>0</v>
      </c>
      <c r="C180" s="179"/>
      <c r="D180" s="90"/>
    </row>
    <row r="181" spans="1:4" ht="45" customHeight="1" x14ac:dyDescent="0.2">
      <c r="A181" s="176"/>
      <c r="B181" s="177" t="s">
        <v>0</v>
      </c>
      <c r="C181" s="179"/>
      <c r="D181" s="90"/>
    </row>
    <row r="182" spans="1:4" ht="45" customHeight="1" x14ac:dyDescent="0.2">
      <c r="A182" s="176"/>
      <c r="B182" s="177" t="s">
        <v>0</v>
      </c>
      <c r="C182" s="179"/>
      <c r="D182" s="90"/>
    </row>
    <row r="183" spans="1:4" ht="45" customHeight="1" x14ac:dyDescent="0.2">
      <c r="A183" s="176"/>
      <c r="B183" s="177" t="s">
        <v>0</v>
      </c>
      <c r="C183" s="179"/>
      <c r="D183" s="90"/>
    </row>
    <row r="184" spans="1:4" ht="45" customHeight="1" x14ac:dyDescent="0.2">
      <c r="A184" s="176"/>
      <c r="B184" s="177" t="s">
        <v>0</v>
      </c>
      <c r="C184" s="179"/>
      <c r="D184" s="90"/>
    </row>
    <row r="185" spans="1:4" ht="45" customHeight="1" x14ac:dyDescent="0.2">
      <c r="A185" s="176"/>
      <c r="B185" s="177" t="s">
        <v>0</v>
      </c>
      <c r="C185" s="179"/>
      <c r="D185" s="90"/>
    </row>
    <row r="186" spans="1:4" ht="45" customHeight="1" x14ac:dyDescent="0.2">
      <c r="A186" s="176"/>
      <c r="B186" s="177" t="s">
        <v>0</v>
      </c>
      <c r="C186" s="179"/>
      <c r="D186" s="90"/>
    </row>
    <row r="187" spans="1:4" ht="45" customHeight="1" x14ac:dyDescent="0.2">
      <c r="A187" s="176"/>
      <c r="B187" s="177" t="s">
        <v>0</v>
      </c>
      <c r="C187" s="179"/>
      <c r="D187" s="90"/>
    </row>
    <row r="188" spans="1:4" ht="45" customHeight="1" x14ac:dyDescent="0.2">
      <c r="A188" s="176"/>
      <c r="B188" s="177" t="s">
        <v>0</v>
      </c>
      <c r="C188" s="179"/>
      <c r="D188" s="90"/>
    </row>
    <row r="189" spans="1:4" ht="45" customHeight="1" x14ac:dyDescent="0.2">
      <c r="A189" s="176"/>
      <c r="B189" s="177" t="s">
        <v>0</v>
      </c>
      <c r="C189" s="179"/>
      <c r="D189" s="90"/>
    </row>
    <row r="190" spans="1:4" ht="45" customHeight="1" x14ac:dyDescent="0.2">
      <c r="A190" s="176"/>
      <c r="B190" s="177" t="s">
        <v>0</v>
      </c>
      <c r="C190" s="179"/>
      <c r="D190" s="90"/>
    </row>
    <row r="191" spans="1:4" ht="45" customHeight="1" x14ac:dyDescent="0.2">
      <c r="A191" s="176"/>
      <c r="B191" s="177" t="s">
        <v>0</v>
      </c>
      <c r="C191" s="179"/>
      <c r="D191" s="90"/>
    </row>
    <row r="192" spans="1:4" ht="45" customHeight="1" x14ac:dyDescent="0.2">
      <c r="A192" s="176"/>
      <c r="B192" s="177" t="s">
        <v>0</v>
      </c>
      <c r="C192" s="179"/>
      <c r="D192" s="90"/>
    </row>
    <row r="193" spans="1:4" ht="45" customHeight="1" x14ac:dyDescent="0.2">
      <c r="A193" s="176"/>
      <c r="B193" s="177" t="s">
        <v>0</v>
      </c>
      <c r="C193" s="179"/>
      <c r="D193" s="90"/>
    </row>
    <row r="194" spans="1:4" ht="45" customHeight="1" x14ac:dyDescent="0.2">
      <c r="A194" s="176"/>
      <c r="B194" s="177" t="s">
        <v>0</v>
      </c>
      <c r="C194" s="179"/>
      <c r="D194" s="90"/>
    </row>
    <row r="195" spans="1:4" ht="45" customHeight="1" x14ac:dyDescent="0.2">
      <c r="A195" s="176"/>
      <c r="B195" s="177" t="s">
        <v>0</v>
      </c>
      <c r="C195" s="179"/>
      <c r="D195" s="90"/>
    </row>
    <row r="196" spans="1:4" ht="45" customHeight="1" x14ac:dyDescent="0.2">
      <c r="A196" s="176"/>
      <c r="B196" s="177" t="s">
        <v>0</v>
      </c>
      <c r="C196" s="179"/>
      <c r="D196" s="90"/>
    </row>
    <row r="197" spans="1:4" ht="45" customHeight="1" x14ac:dyDescent="0.2">
      <c r="A197" s="176"/>
      <c r="B197" s="177" t="s">
        <v>0</v>
      </c>
      <c r="C197" s="179"/>
      <c r="D197" s="90"/>
    </row>
    <row r="198" spans="1:4" ht="45" customHeight="1" x14ac:dyDescent="0.2">
      <c r="A198" s="176"/>
      <c r="B198" s="177" t="s">
        <v>0</v>
      </c>
      <c r="C198" s="179"/>
      <c r="D198" s="90"/>
    </row>
    <row r="199" spans="1:4" ht="45" customHeight="1" x14ac:dyDescent="0.2">
      <c r="A199" s="176"/>
      <c r="B199" s="177" t="s">
        <v>0</v>
      </c>
      <c r="C199" s="179"/>
      <c r="D199" s="90"/>
    </row>
    <row r="200" spans="1:4" ht="45" customHeight="1" thickBot="1" x14ac:dyDescent="0.25">
      <c r="A200" s="176"/>
      <c r="B200" s="178" t="s">
        <v>0</v>
      </c>
      <c r="C200" s="180"/>
      <c r="D200" s="91"/>
    </row>
    <row r="201" spans="1:4" ht="8.25" customHeight="1" x14ac:dyDescent="0.2"/>
  </sheetData>
  <sheetProtection algorithmName="SHA-512" hashValue="wFqlD/W7pSwir0BELB7oXMHS7xA1BhPAwkX30bUdEu1VPHnSb0ewD+E4KKV6z7tt3dABi+Lp4spijEp5mKhQAA==" saltValue="8z7WjlKtlreG0LX5K+Laog==" spinCount="100000" sheet="1" objects="1" scenarios="1"/>
  <dataConsolidate/>
  <customSheetViews>
    <customSheetView guid="{FF7014B8-726F-4A88-B434-EC34DD9149F9}" showGridLines="0" fitToPage="1">
      <pane xSplit="1" ySplit="3" topLeftCell="B4" activePane="bottomRight" state="frozen"/>
      <selection pane="bottomRight" activeCell="B4" sqref="B4"/>
      <rowBreaks count="1" manualBreakCount="1">
        <brk id="20" max="16383" man="1"/>
      </rowBreaks>
      <pageMargins left="0.78740157480314965" right="0.78740157480314965" top="0.98425196850393704" bottom="0.98425196850393704" header="0.51181102362204722" footer="0.51181102362204722"/>
      <pageSetup paperSize="9" scale="55" fitToHeight="8" orientation="portrait" r:id="rId1"/>
      <headerFooter alignWithMargins="0">
        <oddHeader>&amp;L &amp;A, Seite &amp;P von &amp;N&amp;R&amp;D</oddHeader>
      </headerFooter>
    </customSheetView>
    <customSheetView guid="{AB984B78-CF90-47D3-BD7F-5805A1C1409B}" showPageBreaks="1" showGridLines="0">
      <pane ySplit="3" topLeftCell="A4" activePane="bottomLeft" state="frozen"/>
      <selection pane="bottomLeft" activeCell="B4" sqref="B4"/>
      <rowBreaks count="1" manualBreakCount="1">
        <brk id="20" max="16383" man="1"/>
      </rowBreaks>
      <pageMargins left="0.78740157499999996" right="0.78740157499999996" top="0.984251969" bottom="0.984251969" header="0.4921259845" footer="0.4921259845"/>
      <pageSetup paperSize="9" scale="51" fitToHeight="50" orientation="landscape" r:id="rId2"/>
      <headerFooter alignWithMargins="0">
        <oddHeader>&amp;L &amp;A, Seite &amp;P von &amp;N&amp;R&amp;D</oddHeader>
      </headerFooter>
    </customSheetView>
  </customSheetViews>
  <phoneticPr fontId="13" type="noConversion"/>
  <pageMargins left="0.78740157499999996" right="0.78740157499999996" top="0.984251969" bottom="0.984251969" header="0.4921259845" footer="0.4921259845"/>
  <pageSetup paperSize="9" scale="51" fitToHeight="50" orientation="landscape" r:id="rId3"/>
  <headerFooter alignWithMargins="0">
    <oddHeader>&amp;L &amp;A, Seite &amp;P von &amp;N&amp;R&amp;D</oddHeader>
  </headerFooter>
  <rowBreaks count="1" manualBreakCount="1">
    <brk id="2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Listen!$T$2:$T$23</xm:f>
          </x14:formula1>
          <xm:sqref>B4:B200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21</vt:i4>
      </vt:variant>
    </vt:vector>
  </HeadingPairs>
  <TitlesOfParts>
    <vt:vector size="46" baseType="lpstr">
      <vt:lpstr>Listen</vt:lpstr>
      <vt:lpstr>Ausfüllhilfe</vt:lpstr>
      <vt:lpstr>Changelog</vt:lpstr>
      <vt:lpstr>A. Allgemeine Informationen</vt:lpstr>
      <vt:lpstr>A1. Umsatzerlöse</vt:lpstr>
      <vt:lpstr>A2. Bilanz</vt:lpstr>
      <vt:lpstr>A3. GuV</vt:lpstr>
      <vt:lpstr>A4. Anlagenspiegel</vt:lpstr>
      <vt:lpstr>A5. Energiefluss</vt:lpstr>
      <vt:lpstr>A6. EE-Wälzung</vt:lpstr>
      <vt:lpstr>E1. Erzielb. Erlöse</vt:lpstr>
      <vt:lpstr>E2. vorgelagerte Netzkosten</vt:lpstr>
      <vt:lpstr>E3. dezentrale Einspeisung</vt:lpstr>
      <vt:lpstr>E4.a. MSB (inkl. Messung)</vt:lpstr>
      <vt:lpstr>E4.b. Beteiligung iMSys</vt:lpstr>
      <vt:lpstr>E6. fin.Ausgl.</vt:lpstr>
      <vt:lpstr>E7. BKZ_NAB_IZ</vt:lpstr>
      <vt:lpstr>E8. KKAuf_Berechnung</vt:lpstr>
      <vt:lpstr>E8.a. KKAuf_SAV</vt:lpstr>
      <vt:lpstr>E8.b. KKAuf_WAV</vt:lpstr>
      <vt:lpstr>E8.c. KKAuf_BKZ_NAB_IZ</vt:lpstr>
      <vt:lpstr>E10. Sonstiges</vt:lpstr>
      <vt:lpstr>F. Zusammenfassung</vt:lpstr>
      <vt:lpstr>G. Auflösung RegKto</vt:lpstr>
      <vt:lpstr>H. Erläuterungen</vt:lpstr>
      <vt:lpstr>'A. Allgemeine Informationen'!Druckbereich</vt:lpstr>
      <vt:lpstr>'A1. Umsatzerlöse'!Druckbereich</vt:lpstr>
      <vt:lpstr>'A2. Bilanz'!Druckbereich</vt:lpstr>
      <vt:lpstr>'A3. GuV'!Druckbereich</vt:lpstr>
      <vt:lpstr>'A4. Anlagenspiegel'!Druckbereich</vt:lpstr>
      <vt:lpstr>'A5. Energiefluss'!Druckbereich</vt:lpstr>
      <vt:lpstr>Ausfüllhilfe!Druckbereich</vt:lpstr>
      <vt:lpstr>'E10. Sonstiges'!Druckbereich</vt:lpstr>
      <vt:lpstr>'E2. vorgelagerte Netzkosten'!Druckbereich</vt:lpstr>
      <vt:lpstr>'E3. dezentrale Einspeisung'!Druckbereich</vt:lpstr>
      <vt:lpstr>'E4.a. MSB (inkl. Messung)'!Druckbereich</vt:lpstr>
      <vt:lpstr>'E6. fin.Ausgl.'!Druckbereich</vt:lpstr>
      <vt:lpstr>'E7. BKZ_NAB_IZ'!Druckbereich</vt:lpstr>
      <vt:lpstr>'E8.a. KKAuf_SAV'!Druckbereich</vt:lpstr>
      <vt:lpstr>'E8.b. KKAuf_WAV'!Druckbereich</vt:lpstr>
      <vt:lpstr>'E8.c. KKAuf_BKZ_NAB_IZ'!Druckbereich</vt:lpstr>
      <vt:lpstr>'F. Zusammenfassung'!Druckbereich</vt:lpstr>
      <vt:lpstr>'G. Auflösung RegKto'!Druckbereich</vt:lpstr>
      <vt:lpstr>'H. Erläuterungen'!Druckbereich</vt:lpstr>
      <vt:lpstr>'E2. vorgelagerte Netzkosten'!Drucktitel</vt:lpstr>
      <vt:lpstr>'E8. KKAuf_Berechnung'!Drucktitel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610-3</dc:creator>
  <cp:lastModifiedBy>612-6</cp:lastModifiedBy>
  <cp:lastPrinted>2018-04-20T09:15:49Z</cp:lastPrinted>
  <dcterms:created xsi:type="dcterms:W3CDTF">2008-06-25T10:46:56Z</dcterms:created>
  <dcterms:modified xsi:type="dcterms:W3CDTF">2026-09-23T09:07:37Z</dcterms:modified>
</cp:coreProperties>
</file>